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provenance" sheetId="2" state="visible" r:id="rId4"/>
    <sheet name="lookup" sheetId="3" state="visible" r:id="rId5"/>
    <sheet name="derived_manifest" sheetId="4" state="visible" r:id="rId6"/>
    <sheet name="buildlog" sheetId="5" state="visible" r:id="rId7"/>
    <sheet name="verifier" sheetId="6" state="visible" r:id="rId8"/>
    <sheet name="country_map" sheetId="7" state="visible" r:id="rId9"/>
    <sheet name="reg_recode_log" sheetId="8" state="visible" r:id="rId10"/>
    <sheet name="subsample_country_map" sheetId="9" state="visible" r:id="rId11"/>
    <sheet name="country_rowlevel_lo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<sst xmlns="http://schemas.openxmlformats.org/spreadsheetml/2006/main" count="99473" uniqueCount="9398">
  <si>
    <t xml:space="preserve">study</t>
  </si>
  <si>
    <t xml:space="preserve">outcome</t>
  </si>
  <si>
    <t xml:space="preserve">ES (corr_coeff)</t>
  </si>
  <si>
    <t xml:space="preserve">sample_size
no_firms_rounded</t>
  </si>
  <si>
    <t xml:space="preserve">sample_size
no_firm-years_rounded</t>
  </si>
  <si>
    <t xml:space="preserve">sample_size
no_firms_source</t>
  </si>
  <si>
    <t xml:space="preserve">sample_size
no_firm-years_source</t>
  </si>
  <si>
    <t xml:space="preserve">ES_measure</t>
  </si>
  <si>
    <t xml:space="preserve">ES_source</t>
  </si>
  <si>
    <t xml:space="preserve">sample_start</t>
  </si>
  <si>
    <t xml:space="preserve">sample_end</t>
  </si>
  <si>
    <t xml:space="preserve">sample_mid</t>
  </si>
  <si>
    <t xml:space="preserve">sample_median</t>
  </si>
  <si>
    <t xml:space="preserve">sample_post share_2016</t>
  </si>
  <si>
    <t xml:space="preserve">sample_post share_2017</t>
  </si>
  <si>
    <t xml:space="preserve">sample_post share_2018</t>
  </si>
  <si>
    <t xml:space="preserve">sample_post share_2019</t>
  </si>
  <si>
    <t xml:space="preserve">pp_share_lag0</t>
  </si>
  <si>
    <t xml:space="preserve">pp_mid_lag0</t>
  </si>
  <si>
    <t xml:space="preserve">pp_median_lag0</t>
  </si>
  <si>
    <t xml:space="preserve">pp_end_lag0</t>
  </si>
  <si>
    <t xml:space="preserve">pp_start_lag0</t>
  </si>
  <si>
    <t xml:space="preserve">pp_window_class</t>
  </si>
  <si>
    <t xml:space="preserve">pp_share_lag1</t>
  </si>
  <si>
    <t xml:space="preserve">pp_share_lag2</t>
  </si>
  <si>
    <t xml:space="preserve">pp_share_lag3</t>
  </si>
  <si>
    <t xml:space="preserve">pp_end_lag1</t>
  </si>
  <si>
    <t xml:space="preserve">pp_end_lag2</t>
  </si>
  <si>
    <t xml:space="preserve">pp_end_lag3</t>
  </si>
  <si>
    <t xml:space="preserve">pp_median split</t>
  </si>
  <si>
    <t xml:space="preserve">pp_tertial split</t>
  </si>
  <si>
    <t xml:space="preserve">COD_instrument</t>
  </si>
  <si>
    <t xml:space="preserve">CER_measure</t>
  </si>
  <si>
    <t xml:space="preserve">industry</t>
  </si>
  <si>
    <t xml:space="preserve">regulation_sample_start</t>
  </si>
  <si>
    <t xml:space="preserve">regulation_sample_end</t>
  </si>
  <si>
    <t xml:space="preserve">country_region</t>
  </si>
  <si>
    <t xml:space="preserve">country_econ</t>
  </si>
  <si>
    <t xml:space="preserve">country_culture</t>
  </si>
  <si>
    <t xml:space="preserve">country_legal</t>
  </si>
  <si>
    <t xml:space="preserve">q_status</t>
  </si>
  <si>
    <t xml:space="preserve">q_VHB</t>
  </si>
  <si>
    <t xml:space="preserve">field</t>
  </si>
  <si>
    <t xml:space="preserve">country</t>
  </si>
  <si>
    <t xml:space="preserve">source</t>
  </si>
  <si>
    <t xml:space="preserve">x_direction</t>
  </si>
  <si>
    <t xml:space="preserve">outcome_direction</t>
  </si>
  <si>
    <t xml:space="preserve">b</t>
  </si>
  <si>
    <t xml:space="preserve">SE</t>
  </si>
  <si>
    <t xml:space="preserve">t</t>
  </si>
  <si>
    <t xml:space="preserve">p</t>
  </si>
  <si>
    <t xml:space="preserve">r_bivariate</t>
  </si>
  <si>
    <t xml:space="preserve">n_obs</t>
  </si>
  <si>
    <t xml:space="preserve">x_lag</t>
  </si>
  <si>
    <t xml:space="preserve">estimation_method</t>
  </si>
  <si>
    <t xml:space="preserve">se_clustering</t>
  </si>
  <si>
    <t xml:space="preserve">subsample_dimension</t>
  </si>
  <si>
    <t xml:space="preserve">subsample_value</t>
  </si>
  <si>
    <t xml:space="preserve">subsample_start</t>
  </si>
  <si>
    <t xml:space="preserve">subsample_end</t>
  </si>
  <si>
    <t xml:space="preserve">table_no</t>
  </si>
  <si>
    <t xml:space="preserve">panel_model</t>
  </si>
  <si>
    <t xml:space="preserve">page</t>
  </si>
  <si>
    <t xml:space="preserve">cell_quote</t>
  </si>
  <si>
    <t xml:space="preserve">construct_label_verbatim</t>
  </si>
  <si>
    <t xml:space="preserve">outcome_label_verbatim</t>
  </si>
  <si>
    <t xml:space="preserve">corpus_segment</t>
  </si>
  <si>
    <t xml:space="preserve">cluster_id</t>
  </si>
  <si>
    <t xml:space="preserve">es_method</t>
  </si>
  <si>
    <t xml:space="preserve">construct_variant</t>
  </si>
  <si>
    <t xml:space="preserve">unit</t>
  </si>
  <si>
    <t xml:space="preserve">duplicate</t>
  </si>
  <si>
    <t xml:space="preserve">staging_file</t>
  </si>
  <si>
    <t xml:space="preserve">v10_ID</t>
  </si>
  <si>
    <t xml:space="preserve">d_sample_start</t>
  </si>
  <si>
    <t xml:space="preserve">d_sample_end</t>
  </si>
  <si>
    <t xml:space="preserve">d_country</t>
  </si>
  <si>
    <t xml:space="preserve">d_midyear</t>
  </si>
  <si>
    <t xml:space="preserve">d_post_share</t>
  </si>
  <si>
    <t xml:space="preserve">d_pp_mid</t>
  </si>
  <si>
    <t xml:space="preserve">d_pp_any</t>
  </si>
  <si>
    <t xml:space="preserve">d_fisher_z</t>
  </si>
  <si>
    <t xml:space="preserve">d_es_usable</t>
  </si>
  <si>
    <t xml:space="preserve">row_skey</t>
  </si>
  <si>
    <t xml:space="preserve">Al-Fakir Al Rabab'a et al (2023)</t>
  </si>
  <si>
    <t xml:space="preserve">bivariate</t>
  </si>
  <si>
    <t xml:space="preserve">Correlation coefficient available</t>
  </si>
  <si>
    <t xml:space="preserve">loan (interest rate)</t>
  </si>
  <si>
    <t xml:space="preserve">performance</t>
  </si>
  <si>
    <t xml:space="preserve">non-sensitive</t>
  </si>
  <si>
    <t xml:space="preserve">99_NCE</t>
  </si>
  <si>
    <t xml:space="preserve">staging</t>
  </si>
  <si>
    <t xml:space="preserve">author-inverted-to-good</t>
  </si>
  <si>
    <t xml:space="preserve">cost</t>
  </si>
  <si>
    <t xml:space="preserve">-0.30</t>
  </si>
  <si>
    <t xml:space="preserve">FLAG</t>
  </si>
  <si>
    <t xml:space="preserve">0</t>
  </si>
  <si>
    <t xml:space="preserve">n/a (structural)</t>
  </si>
  <si>
    <t xml:space="preserve">none</t>
  </si>
  <si>
    <t xml:space="preserve">Table 4</t>
  </si>
  <si>
    <t xml:space="preserve">Correlation matrix col (1)</t>
  </si>
  <si>
    <t xml:space="preserve">8</t>
  </si>
  <si>
    <t xml:space="preserve">(2) CCP1 -0.30 [bold]</t>
  </si>
  <si>
    <t xml:space="preserve">CCP1</t>
  </si>
  <si>
    <t xml:space="preserve">COD</t>
  </si>
  <si>
    <t xml:space="preserve">update</t>
  </si>
  <si>
    <t xml:space="preserve">staging_Al-Fakir_Al_Rababa_et_al_2023.csv</t>
  </si>
  <si>
    <t xml:space="preserve">multi: 14 Asia-Pacific countries (Australia, China, Hong Kong, India, Indonesia, Japan, Malaysia, New Zealand, Philippines, Singapore, South Korea, Sri Lanka, Taiwan, Thailand)</t>
  </si>
  <si>
    <t xml:space="preserve">-0.08</t>
  </si>
  <si>
    <t xml:space="preserve">(3) CCP2 -0.08 [bold]</t>
  </si>
  <si>
    <t xml:space="preserve">CCP2</t>
  </si>
  <si>
    <t xml:space="preserve">good-CER</t>
  </si>
  <si>
    <t xml:space="preserve">-0.12</t>
  </si>
  <si>
    <t xml:space="preserve">(4) CCP3 -0.12 [bold]</t>
  </si>
  <si>
    <t xml:space="preserve">CCP3</t>
  </si>
  <si>
    <t xml:space="preserve">-0.15</t>
  </si>
  <si>
    <t xml:space="preserve">(5) CCP4 -0.15 [bold]</t>
  </si>
  <si>
    <t xml:space="preserve">CCP4</t>
  </si>
  <si>
    <t xml:space="preserve">partial</t>
  </si>
  <si>
    <t xml:space="preserve">T-Statistic available</t>
  </si>
  <si>
    <t xml:space="preserve">-0.240</t>
  </si>
  <si>
    <t xml:space="preserve">-2.42</t>
  </si>
  <si>
    <t xml:space="preserve">OLS</t>
  </si>
  <si>
    <t xml:space="preserve">firm</t>
  </si>
  <si>
    <t xml:space="preserve">Table 5</t>
  </si>
  <si>
    <t xml:space="preserve">Panel A col 1</t>
  </si>
  <si>
    <t xml:space="preserve">CCP1 -0.240** (-2.42)</t>
  </si>
  <si>
    <t xml:space="preserve">computed</t>
  </si>
  <si>
    <t xml:space="preserve">-0.238</t>
  </si>
  <si>
    <t xml:space="preserve">-2.39</t>
  </si>
  <si>
    <t xml:space="preserve">Panel A col 2</t>
  </si>
  <si>
    <t xml:space="preserve">CCP2 -0.238** (-2.39)</t>
  </si>
  <si>
    <t xml:space="preserve">-0.022</t>
  </si>
  <si>
    <t xml:space="preserve">-2.45</t>
  </si>
  <si>
    <t xml:space="preserve">Panel A col 3</t>
  </si>
  <si>
    <t xml:space="preserve">CCP3 -0.022** (-2.45)</t>
  </si>
  <si>
    <t xml:space="preserve">-0.024</t>
  </si>
  <si>
    <t xml:space="preserve">-1.84</t>
  </si>
  <si>
    <t xml:space="preserve">Panel A col 4</t>
  </si>
  <si>
    <t xml:space="preserve">CCP4 -0.024* (-1.84)</t>
  </si>
  <si>
    <t xml:space="preserve">-0.456</t>
  </si>
  <si>
    <t xml:space="preserve">-3.07</t>
  </si>
  <si>
    <t xml:space="preserve">not stated</t>
  </si>
  <si>
    <t xml:space="preserve">Table 6</t>
  </si>
  <si>
    <t xml:space="preserve">9</t>
  </si>
  <si>
    <t xml:space="preserve">CCP1 -0.456*** (-3.07)</t>
  </si>
  <si>
    <t xml:space="preserve">-0.688</t>
  </si>
  <si>
    <t xml:space="preserve">-3.12</t>
  </si>
  <si>
    <t xml:space="preserve">CCP2 -0.688*** (-3.12)</t>
  </si>
  <si>
    <t xml:space="preserve">-0.195</t>
  </si>
  <si>
    <t xml:space="preserve">-2.99</t>
  </si>
  <si>
    <t xml:space="preserve">CCP3 -0.195*** (-2.99)</t>
  </si>
  <si>
    <t xml:space="preserve">-0.274</t>
  </si>
  <si>
    <t xml:space="preserve">-2.54</t>
  </si>
  <si>
    <t xml:space="preserve">CCP4 -0.274** (-2.54)</t>
  </si>
  <si>
    <t xml:space="preserve">-0.397</t>
  </si>
  <si>
    <t xml:space="preserve">-2.40</t>
  </si>
  <si>
    <t xml:space="preserve">Panel B col 1</t>
  </si>
  <si>
    <t xml:space="preserve">CCP1 -0.397** (-2.40)</t>
  </si>
  <si>
    <t xml:space="preserve">-0.509</t>
  </si>
  <si>
    <t xml:space="preserve">-1.92</t>
  </si>
  <si>
    <t xml:space="preserve">Panel B col 2</t>
  </si>
  <si>
    <t xml:space="preserve">CCP2 -0.509* (-1.92)</t>
  </si>
  <si>
    <t xml:space="preserve">-0.157</t>
  </si>
  <si>
    <t xml:space="preserve">-2.94</t>
  </si>
  <si>
    <t xml:space="preserve">Panel B col 3</t>
  </si>
  <si>
    <t xml:space="preserve">CCP3 -0.157*** (-2.94)</t>
  </si>
  <si>
    <t xml:space="preserve">-0.241</t>
  </si>
  <si>
    <t xml:space="preserve">-2.80</t>
  </si>
  <si>
    <t xml:space="preserve">Panel B col 4</t>
  </si>
  <si>
    <t xml:space="preserve">CCP4 -0.241*** (-2.80)</t>
  </si>
  <si>
    <t xml:space="preserve">-0.392</t>
  </si>
  <si>
    <t xml:space="preserve">-3.00</t>
  </si>
  <si>
    <t xml:space="preserve">Panel C col 1</t>
  </si>
  <si>
    <t xml:space="preserve">CCP1 -0.392*** (-3.00)</t>
  </si>
  <si>
    <t xml:space="preserve">-0.486</t>
  </si>
  <si>
    <t xml:space="preserve">-2.34</t>
  </si>
  <si>
    <t xml:space="preserve">Panel C col 2</t>
  </si>
  <si>
    <t xml:space="preserve">CCP2 -0.486** (-2.34)</t>
  </si>
  <si>
    <t xml:space="preserve">-0.148</t>
  </si>
  <si>
    <t xml:space="preserve">-3.10</t>
  </si>
  <si>
    <t xml:space="preserve">Panel C col 3</t>
  </si>
  <si>
    <t xml:space="preserve">CCP3 -0.148*** (-3.10)</t>
  </si>
  <si>
    <t xml:space="preserve">-0.228</t>
  </si>
  <si>
    <t xml:space="preserve">Panel C col 4</t>
  </si>
  <si>
    <t xml:space="preserve">CCP4 -0.228*** (-3.07)</t>
  </si>
  <si>
    <t xml:space="preserve">-0.134</t>
  </si>
  <si>
    <t xml:space="preserve">-2.21</t>
  </si>
  <si>
    <t xml:space="preserve">other:Heckman's (1979) two-stage model (second stage)</t>
  </si>
  <si>
    <t xml:space="preserve">Table 7</t>
  </si>
  <si>
    <t xml:space="preserve">Second stage col 2</t>
  </si>
  <si>
    <t xml:space="preserve">11</t>
  </si>
  <si>
    <t xml:space="preserve">CCP1 -0.134** (-2.21)</t>
  </si>
  <si>
    <t xml:space="preserve">-0.150</t>
  </si>
  <si>
    <t xml:space="preserve">-2.44</t>
  </si>
  <si>
    <t xml:space="preserve">Second stage col 3</t>
  </si>
  <si>
    <t xml:space="preserve">CCP2 -0.150** (-2.44)</t>
  </si>
  <si>
    <t xml:space="preserve">-0.012</t>
  </si>
  <si>
    <t xml:space="preserve">-2.32</t>
  </si>
  <si>
    <t xml:space="preserve">Second stage col 4</t>
  </si>
  <si>
    <t xml:space="preserve">CCP3 -0.012** (-2.32)</t>
  </si>
  <si>
    <t xml:space="preserve">-0.018</t>
  </si>
  <si>
    <t xml:space="preserve">-2.47</t>
  </si>
  <si>
    <t xml:space="preserve">Second stage col 5</t>
  </si>
  <si>
    <t xml:space="preserve">CCP4 -0.018** (-2.47)</t>
  </si>
  <si>
    <t xml:space="preserve">-1.90</t>
  </si>
  <si>
    <t xml:space="preserve">region</t>
  </si>
  <si>
    <t xml:space="preserve">Japan</t>
  </si>
  <si>
    <t xml:space="preserve">Table 8</t>
  </si>
  <si>
    <t xml:space="preserve">12</t>
  </si>
  <si>
    <t xml:space="preserve">CCP1 -0.012* (-1.90)</t>
  </si>
  <si>
    <t xml:space="preserve">-0.015</t>
  </si>
  <si>
    <t xml:space="preserve">-2.15</t>
  </si>
  <si>
    <t xml:space="preserve">CCP2 -0.015** (-2.15)</t>
  </si>
  <si>
    <t xml:space="preserve">0.003</t>
  </si>
  <si>
    <t xml:space="preserve">1.38</t>
  </si>
  <si>
    <t xml:space="preserve">CCP3 0.003 (1.38)</t>
  </si>
  <si>
    <t xml:space="preserve">1.12</t>
  </si>
  <si>
    <t xml:space="preserve">CCP4 0.003 (1.12)</t>
  </si>
  <si>
    <t xml:space="preserve">-0.125</t>
  </si>
  <si>
    <t xml:space="preserve">2.20</t>
  </si>
  <si>
    <t xml:space="preserve">Australia</t>
  </si>
  <si>
    <t xml:space="preserve">CCP1 -0.125** (2.20)</t>
  </si>
  <si>
    <t xml:space="preserve">-0.350</t>
  </si>
  <si>
    <t xml:space="preserve">4.95</t>
  </si>
  <si>
    <t xml:space="preserve">CCP2 -0.350*** (4.95)</t>
  </si>
  <si>
    <t xml:space="preserve">-0.025</t>
  </si>
  <si>
    <t xml:space="preserve">-1.17</t>
  </si>
  <si>
    <t xml:space="preserve">CCP3 -0.025 (-1.17)</t>
  </si>
  <si>
    <t xml:space="preserve">0.007</t>
  </si>
  <si>
    <t xml:space="preserve">0.23</t>
  </si>
  <si>
    <t xml:space="preserve">CCP4 0.007 (0.23)</t>
  </si>
  <si>
    <t xml:space="preserve">-0.062</t>
  </si>
  <si>
    <t xml:space="preserve">-2.53</t>
  </si>
  <si>
    <t xml:space="preserve">Taiwan</t>
  </si>
  <si>
    <t xml:space="preserve">CCP1 -0.062** (-2.53)</t>
  </si>
  <si>
    <t xml:space="preserve">0.037</t>
  </si>
  <si>
    <t xml:space="preserve">1.34</t>
  </si>
  <si>
    <t xml:space="preserve">CCP2 0.037 (1.34)</t>
  </si>
  <si>
    <t xml:space="preserve">0.015</t>
  </si>
  <si>
    <t xml:space="preserve">2.02</t>
  </si>
  <si>
    <t xml:space="preserve">CCP3 0.015** (2.02)</t>
  </si>
  <si>
    <t xml:space="preserve">0.023</t>
  </si>
  <si>
    <t xml:space="preserve">2.52</t>
  </si>
  <si>
    <t xml:space="preserve">CCP4 0.023** (2.52)</t>
  </si>
  <si>
    <t xml:space="preserve">-0.114</t>
  </si>
  <si>
    <t xml:space="preserve">1.17</t>
  </si>
  <si>
    <t xml:space="preserve">South Korea</t>
  </si>
  <si>
    <t xml:space="preserve">Panel D col 1</t>
  </si>
  <si>
    <t xml:space="preserve">CCP1 -0.114 (1.17)</t>
  </si>
  <si>
    <t xml:space="preserve">-0.270</t>
  </si>
  <si>
    <t xml:space="preserve">2.21</t>
  </si>
  <si>
    <t xml:space="preserve">Panel D col 2</t>
  </si>
  <si>
    <t xml:space="preserve">CCP2 -0.270** (2.21)</t>
  </si>
  <si>
    <t xml:space="preserve">-0.043</t>
  </si>
  <si>
    <t xml:space="preserve">-2.70</t>
  </si>
  <si>
    <t xml:space="preserve">Panel D col 3</t>
  </si>
  <si>
    <t xml:space="preserve">CCP3 -0.043*** (-2.70)</t>
  </si>
  <si>
    <t xml:space="preserve">-2.85</t>
  </si>
  <si>
    <t xml:space="preserve">Panel D col 4</t>
  </si>
  <si>
    <t xml:space="preserve">CCP4 -0.062*** (-2.85)</t>
  </si>
  <si>
    <t xml:space="preserve">-0.485</t>
  </si>
  <si>
    <t xml:space="preserve">3.94</t>
  </si>
  <si>
    <t xml:space="preserve">Excluding Japan</t>
  </si>
  <si>
    <t xml:space="preserve">Panel E col 1</t>
  </si>
  <si>
    <t xml:space="preserve">CCP1 -0.485*** (3.94)</t>
  </si>
  <si>
    <t xml:space="preserve">-0.419</t>
  </si>
  <si>
    <t xml:space="preserve">2.78</t>
  </si>
  <si>
    <t xml:space="preserve">Panel E col 2</t>
  </si>
  <si>
    <t xml:space="preserve">CCP2 -0.419*** (2.78)</t>
  </si>
  <si>
    <t xml:space="preserve">-0.102</t>
  </si>
  <si>
    <t xml:space="preserve">-4.67</t>
  </si>
  <si>
    <t xml:space="preserve">Panel E col 3</t>
  </si>
  <si>
    <t xml:space="preserve">CCP3 -0.102*** (-4.67)</t>
  </si>
  <si>
    <t xml:space="preserve">-0.140</t>
  </si>
  <si>
    <t xml:space="preserve">-4.29</t>
  </si>
  <si>
    <t xml:space="preserve">Panel E col 4</t>
  </si>
  <si>
    <t xml:space="preserve">CCP4 -0.140*** (-4.29)</t>
  </si>
  <si>
    <t xml:space="preserve">-0.387</t>
  </si>
  <si>
    <t xml:space="preserve">3.51</t>
  </si>
  <si>
    <t xml:space="preserve">Excluding top three countries</t>
  </si>
  <si>
    <t xml:space="preserve">Panel F col 1</t>
  </si>
  <si>
    <t xml:space="preserve">CCP1 -0.387*** (3.51)</t>
  </si>
  <si>
    <t xml:space="preserve">-0.384</t>
  </si>
  <si>
    <t xml:space="preserve">2.67</t>
  </si>
  <si>
    <t xml:space="preserve">Panel F col 2</t>
  </si>
  <si>
    <t xml:space="preserve">CCP2 -0.384*** (2.67)</t>
  </si>
  <si>
    <t xml:space="preserve">-0.077</t>
  </si>
  <si>
    <t xml:space="preserve">-2.87</t>
  </si>
  <si>
    <t xml:space="preserve">Panel F col 3</t>
  </si>
  <si>
    <t xml:space="preserve">CCP3 -0.077*** (-2.87)</t>
  </si>
  <si>
    <t xml:space="preserve">-0.098</t>
  </si>
  <si>
    <t xml:space="preserve">-2.25</t>
  </si>
  <si>
    <t xml:space="preserve">Panel F col 4</t>
  </si>
  <si>
    <t xml:space="preserve">CCP4 -0.098** (-2.25)</t>
  </si>
  <si>
    <t xml:space="preserve">-0.122</t>
  </si>
  <si>
    <t xml:space="preserve">-4.56</t>
  </si>
  <si>
    <t xml:space="preserve">Excluding bottom five countries</t>
  </si>
  <si>
    <t xml:space="preserve">Panel G col 1</t>
  </si>
  <si>
    <t xml:space="preserve">CCP1 -0.122*** (-4.56)</t>
  </si>
  <si>
    <t xml:space="preserve">-0.085</t>
  </si>
  <si>
    <t xml:space="preserve">-3.96</t>
  </si>
  <si>
    <t xml:space="preserve">Panel G col 2</t>
  </si>
  <si>
    <t xml:space="preserve">CCP2 -0.085*** (-3.96)</t>
  </si>
  <si>
    <t xml:space="preserve">Panel G col 3</t>
  </si>
  <si>
    <t xml:space="preserve">CCP3 -0.022** (-2.21)</t>
  </si>
  <si>
    <t xml:space="preserve">-0.041</t>
  </si>
  <si>
    <t xml:space="preserve">-2.68</t>
  </si>
  <si>
    <t xml:space="preserve">Panel G col 4</t>
  </si>
  <si>
    <t xml:space="preserve">CCP4 -0.041*** (-2.68)</t>
  </si>
  <si>
    <t xml:space="preserve">rating</t>
  </si>
  <si>
    <t xml:space="preserve">creditworthiness</t>
  </si>
  <si>
    <t xml:space="preserve">0.420</t>
  </si>
  <si>
    <t xml:space="preserve">1.88</t>
  </si>
  <si>
    <t xml:space="preserve">other:firms with credit rating available</t>
  </si>
  <si>
    <t xml:space="preserve">12 countries where the CR variable is available</t>
  </si>
  <si>
    <t xml:space="preserve">Table 9</t>
  </si>
  <si>
    <t xml:space="preserve">col 1</t>
  </si>
  <si>
    <t xml:space="preserve">13</t>
  </si>
  <si>
    <t xml:space="preserve">CCP1 0.420* (1.88)</t>
  </si>
  <si>
    <t xml:space="preserve">CR</t>
  </si>
  <si>
    <t xml:space="preserve">0.565</t>
  </si>
  <si>
    <t xml:space="preserve">2.41</t>
  </si>
  <si>
    <t xml:space="preserve">col 2</t>
  </si>
  <si>
    <t xml:space="preserve">CCP2 0.565** (2.41)</t>
  </si>
  <si>
    <t xml:space="preserve">0.118</t>
  </si>
  <si>
    <t xml:space="preserve">2.14</t>
  </si>
  <si>
    <t xml:space="preserve">col 3</t>
  </si>
  <si>
    <t xml:space="preserve">CCP3 0.118** (2.14)</t>
  </si>
  <si>
    <t xml:space="preserve">0.220</t>
  </si>
  <si>
    <t xml:space="preserve">2.47</t>
  </si>
  <si>
    <t xml:space="preserve">col 4</t>
  </si>
  <si>
    <t xml:space="preserve">CCP4 0.220** (2.47)</t>
  </si>
  <si>
    <t xml:space="preserve">Ali et al (2023)</t>
  </si>
  <si>
    <t xml:space="preserve">without ETS/CT</t>
  </si>
  <si>
    <t xml:space="preserve">-.21</t>
  </si>
  <si>
    <t xml:space="preserve">Table 3</t>
  </si>
  <si>
    <t xml:space="preserve">Pearson correlation row 2 col 1</t>
  </si>
  <si>
    <t xml:space="preserve">3424</t>
  </si>
  <si>
    <t xml:space="preserve">CC_ACTION 2 -.21***</t>
  </si>
  <si>
    <t xml:space="preserve">CC_ACTION</t>
  </si>
  <si>
    <t xml:space="preserve">KD</t>
  </si>
  <si>
    <t xml:space="preserve">staging_Ali_et_al_2023.csv</t>
  </si>
  <si>
    <t xml:space="preserve">United States</t>
  </si>
  <si>
    <t xml:space="preserve">Regression Cofficient and Standard Error  available</t>
  </si>
  <si>
    <t xml:space="preserve">-1.076</t>
  </si>
  <si>
    <t xml:space="preserve">.090</t>
  </si>
  <si>
    <t xml:space="preserve">1</t>
  </si>
  <si>
    <t xml:space="preserve">robust (unclustered)</t>
  </si>
  <si>
    <t xml:space="preserve">Model (1) OLS</t>
  </si>
  <si>
    <t xml:space="preserve">3425</t>
  </si>
  <si>
    <t xml:space="preserve">CC_ACTION -1.076***(.090)</t>
  </si>
  <si>
    <t xml:space="preserve">-.215</t>
  </si>
  <si>
    <t xml:space="preserve">.079</t>
  </si>
  <si>
    <t xml:space="preserve">Model (2) OLS</t>
  </si>
  <si>
    <t xml:space="preserve">CC_ACTION -.215***(.079)</t>
  </si>
  <si>
    <t xml:space="preserve">-1.560</t>
  </si>
  <si>
    <t xml:space="preserve">.136</t>
  </si>
  <si>
    <t xml:space="preserve">FE</t>
  </si>
  <si>
    <t xml:space="preserve">Model (3) FE</t>
  </si>
  <si>
    <t xml:space="preserve">CC_ACTION -1.560***(.136)</t>
  </si>
  <si>
    <t xml:space="preserve">-.203</t>
  </si>
  <si>
    <t xml:space="preserve">.052</t>
  </si>
  <si>
    <t xml:space="preserve">Model (1)</t>
  </si>
  <si>
    <t xml:space="preserve">3426</t>
  </si>
  <si>
    <t xml:space="preserve">W-RECYCLED -.203***(.052)</t>
  </si>
  <si>
    <t xml:space="preserve">W-RECYCLED</t>
  </si>
  <si>
    <t xml:space="preserve">interest-spread</t>
  </si>
  <si>
    <t xml:space="preserve">Model (2)</t>
  </si>
  <si>
    <t xml:space="preserve">CC-ACTION -.215***(.079)</t>
  </si>
  <si>
    <t xml:space="preserve">CC-ACTION</t>
  </si>
  <si>
    <t xml:space="preserve">-.590</t>
  </si>
  <si>
    <t xml:space="preserve">.125</t>
  </si>
  <si>
    <t xml:space="preserve">other:PSM (regression on propensity-score-matched sample)</t>
  </si>
  <si>
    <t xml:space="preserve">Model (2) PSM</t>
  </si>
  <si>
    <t xml:space="preserve">CC_ACTION -.590***(.125)</t>
  </si>
  <si>
    <t xml:space="preserve">-.303</t>
  </si>
  <si>
    <t xml:space="preserve">.130</t>
  </si>
  <si>
    <t xml:space="preserve">SENS-IND (environmentally sensitive industries)</t>
  </si>
  <si>
    <t xml:space="preserve">Model (1) SENS-IND</t>
  </si>
  <si>
    <t xml:space="preserve">3427</t>
  </si>
  <si>
    <t xml:space="preserve">CC_ACTION -.303**(.130)</t>
  </si>
  <si>
    <t xml:space="preserve">-.227</t>
  </si>
  <si>
    <t xml:space="preserve">.093</t>
  </si>
  <si>
    <t xml:space="preserve">Non-Sens IND (environmentally non-sensitive industries)</t>
  </si>
  <si>
    <t xml:space="preserve">Model (2) Non-Sens IND</t>
  </si>
  <si>
    <t xml:space="preserve">CC_ACTION -.227**(.093)</t>
  </si>
  <si>
    <t xml:space="preserve">-1.002</t>
  </si>
  <si>
    <t xml:space="preserve">.107</t>
  </si>
  <si>
    <t xml:space="preserve">period</t>
  </si>
  <si>
    <t xml:space="preserve">Exc-2020 (pre-COVID-19, excluding year 2020)</t>
  </si>
  <si>
    <t xml:space="preserve">2005</t>
  </si>
  <si>
    <t xml:space="preserve">2019</t>
  </si>
  <si>
    <t xml:space="preserve">Model (1) Exc-2020</t>
  </si>
  <si>
    <t xml:space="preserve">3428</t>
  </si>
  <si>
    <t xml:space="preserve">CC_ACTION -1.002***(.107)</t>
  </si>
  <si>
    <t xml:space="preserve">Ali et al (2026)</t>
  </si>
  <si>
    <t xml:space="preserve">bad-CER</t>
  </si>
  <si>
    <t xml:space="preserve">Matrix of correlations col (1)</t>
  </si>
  <si>
    <t xml:space="preserve">10</t>
  </si>
  <si>
    <t xml:space="preserve">CPR 0.037</t>
  </si>
  <si>
    <t xml:space="preserve">CPR</t>
  </si>
  <si>
    <t xml:space="preserve">WACD</t>
  </si>
  <si>
    <t xml:space="preserve">staging_Ali_et_al_2026.csv</t>
  </si>
  <si>
    <t xml:space="preserve">multi: 19 countries (Austria, Belgium, Denmark, Finland, France, Germany, Greece, Hungary, Ireland, Italy, Netherlands, Norway, Poland, Portugal, Spain, Sweden, Switzerland, United Kingdom, United States; US = 61.42% of observations)</t>
  </si>
  <si>
    <t xml:space="preserve">0.00376</t>
  </si>
  <si>
    <t xml:space="preserve">0.001</t>
  </si>
  <si>
    <t xml:space="preserve">other:conventional standard errors</t>
  </si>
  <si>
    <t xml:space="preserve">Model 1 (FEM)</t>
  </si>
  <si>
    <t xml:space="preserve">CPR 0.00376*** (0.001)</t>
  </si>
  <si>
    <t xml:space="preserve">0.00960</t>
  </si>
  <si>
    <t xml:space="preserve">Model 3 (FEM)</t>
  </si>
  <si>
    <t xml:space="preserve">CPR 0.00960*** (0.003)</t>
  </si>
  <si>
    <t xml:space="preserve">0.00322</t>
  </si>
  <si>
    <t xml:space="preserve">CPA 0.00322** (0.001)</t>
  </si>
  <si>
    <t xml:space="preserve">CPA</t>
  </si>
  <si>
    <t xml:space="preserve">0.00992</t>
  </si>
  <si>
    <t xml:space="preserve">0.004</t>
  </si>
  <si>
    <t xml:space="preserve">CPA 0.00992** (0.004)</t>
  </si>
  <si>
    <t xml:space="preserve">0.00252</t>
  </si>
  <si>
    <t xml:space="preserve">CPR 0.00252* (0.001)</t>
  </si>
  <si>
    <t xml:space="preserve">CODAD</t>
  </si>
  <si>
    <t xml:space="preserve">0.00845</t>
  </si>
  <si>
    <t xml:space="preserve">CPR 0.00845** (0.004)</t>
  </si>
  <si>
    <t xml:space="preserve">0.00919</t>
  </si>
  <si>
    <t xml:space="preserve">0.002</t>
  </si>
  <si>
    <t xml:space="preserve">GMM</t>
  </si>
  <si>
    <t xml:space="preserve">Table 10</t>
  </si>
  <si>
    <t xml:space="preserve">Model 1 (two-step system GMM)</t>
  </si>
  <si>
    <t xml:space="preserve">16</t>
  </si>
  <si>
    <t xml:space="preserve">CPR 0.00919*** (0.002)</t>
  </si>
  <si>
    <t xml:space="preserve">0.0239</t>
  </si>
  <si>
    <t xml:space="preserve">0.006</t>
  </si>
  <si>
    <t xml:space="preserve">Model 3 (two-step system GMM)</t>
  </si>
  <si>
    <t xml:space="preserve">CPR 0.0239*** (0.006)</t>
  </si>
  <si>
    <t xml:space="preserve">Almutairi (2026)</t>
  </si>
  <si>
    <t xml:space="preserve">disclosure</t>
  </si>
  <si>
    <t xml:space="preserve">-0.221</t>
  </si>
  <si>
    <t xml:space="preserve">correlation matrix row 2-CCD x col (1) COD</t>
  </si>
  <si>
    <t xml:space="preserve">2-CCD -0.221 ***</t>
  </si>
  <si>
    <t xml:space="preserve">CCD</t>
  </si>
  <si>
    <t xml:space="preserve">staging_Almutairi_2026.csv</t>
  </si>
  <si>
    <t xml:space="preserve">Egypt</t>
  </si>
  <si>
    <t xml:space="preserve">-3.46</t>
  </si>
  <si>
    <t xml:space="preserve">POLS</t>
  </si>
  <si>
    <t xml:space="preserve">CCD -0.022 *** -3.46</t>
  </si>
  <si>
    <t xml:space="preserve">-0.017</t>
  </si>
  <si>
    <t xml:space="preserve">2.23</t>
  </si>
  <si>
    <t xml:space="preserve">CCD -0.017 ** 2.23</t>
  </si>
  <si>
    <t xml:space="preserve">-2.95</t>
  </si>
  <si>
    <t xml:space="preserve">CCD -0.017 *** -2.95</t>
  </si>
  <si>
    <t xml:space="preserve"> printed Z sign (positive) contradicts negative coefficient - see log #7</t>
  </si>
  <si>
    <t xml:space="preserve">1.81</t>
  </si>
  <si>
    <t xml:space="preserve">CCD -0.015 * 1.81</t>
  </si>
  <si>
    <t xml:space="preserve">-0.019</t>
  </si>
  <si>
    <t xml:space="preserve">-3.24</t>
  </si>
  <si>
    <t xml:space="preserve">CCD -0.019 *** -3.24</t>
  </si>
  <si>
    <t xml:space="preserve">CCD -0.017 * 1.88</t>
  </si>
  <si>
    <t xml:space="preserve">-2.38</t>
  </si>
  <si>
    <t xml:space="preserve">Model 1 POLS</t>
  </si>
  <si>
    <t xml:space="preserve">14</t>
  </si>
  <si>
    <t xml:space="preserve">CCD -0.022 ** -2.38</t>
  </si>
  <si>
    <t xml:space="preserve">COD (alternative proxy: financial expenses to total liabilities)</t>
  </si>
  <si>
    <t xml:space="preserve">-2.28</t>
  </si>
  <si>
    <t xml:space="preserve">Model 1 FE</t>
  </si>
  <si>
    <t xml:space="preserve">CCD -0.018 ** -2.28</t>
  </si>
  <si>
    <t xml:space="preserve"> CCD main effect in moderation model incl. ESGD and CCD*ESGD</t>
  </si>
  <si>
    <t xml:space="preserve">-1.98</t>
  </si>
  <si>
    <t xml:space="preserve">Model 2 POLS</t>
  </si>
  <si>
    <t xml:space="preserve">CCD -0.018 ** -1.98</t>
  </si>
  <si>
    <t xml:space="preserve">-0.020</t>
  </si>
  <si>
    <t xml:space="preserve">-1.86</t>
  </si>
  <si>
    <t xml:space="preserve">Model 2 FE</t>
  </si>
  <si>
    <t xml:space="preserve">CCD -0.020 * -1.86</t>
  </si>
  <si>
    <t xml:space="preserve"> CCD main effect in moderation model incl. PCs and CCD*PCs</t>
  </si>
  <si>
    <t xml:space="preserve"> column block misprinted as Model 2 - see log #9</t>
  </si>
  <si>
    <t xml:space="preserve">-1.78</t>
  </si>
  <si>
    <t xml:space="preserve">Model 3 (printed as second Model 2) POLS</t>
  </si>
  <si>
    <t xml:space="preserve">CCD -0.015 * -1.78</t>
  </si>
  <si>
    <t xml:space="preserve">-0.013</t>
  </si>
  <si>
    <t xml:space="preserve">1.84</t>
  </si>
  <si>
    <t xml:space="preserve">Model 3 (printed as second Model 2) FE</t>
  </si>
  <si>
    <t xml:space="preserve">CCD -0.013 * 1.84</t>
  </si>
  <si>
    <t xml:space="preserve">-0.033</t>
  </si>
  <si>
    <t xml:space="preserve">-2.1</t>
  </si>
  <si>
    <t xml:space="preserve">Model 1</t>
  </si>
  <si>
    <t xml:space="preserve">15</t>
  </si>
  <si>
    <t xml:space="preserve">CCD -0.033 ** -2.1</t>
  </si>
  <si>
    <t xml:space="preserve">-0.032</t>
  </si>
  <si>
    <t xml:space="preserve">-2.22</t>
  </si>
  <si>
    <t xml:space="preserve">Model 2</t>
  </si>
  <si>
    <t xml:space="preserve">CCD -0.032 ** -2.22</t>
  </si>
  <si>
    <t xml:space="preserve">-0.029</t>
  </si>
  <si>
    <t xml:space="preserve">-2.17</t>
  </si>
  <si>
    <t xml:space="preserve">Model 3</t>
  </si>
  <si>
    <t xml:space="preserve">CCD -0.029 ** -2.17</t>
  </si>
  <si>
    <t xml:space="preserve">Altavilla et al (2024)</t>
  </si>
  <si>
    <t xml:space="preserve">with ETS/CT</t>
  </si>
  <si>
    <t xml:space="preserve">0.0709</t>
  </si>
  <si>
    <t xml:space="preserve">0.00261</t>
  </si>
  <si>
    <t xml:space="preserve">as-stated:in the previous year (or quarter, depending on the firm's reporting frequency)</t>
  </si>
  <si>
    <t xml:space="preserve">other:bank-time level</t>
  </si>
  <si>
    <t xml:space="preserve">Table 2</t>
  </si>
  <si>
    <t xml:space="preserve">Column 1 (Bank+Time FE)</t>
  </si>
  <si>
    <t xml:space="preserve">39</t>
  </si>
  <si>
    <t xml:space="preserve">Carbonf,t 0.0709*** (0.00261)</t>
  </si>
  <si>
    <t xml:space="preserve">Carbonf,t</t>
  </si>
  <si>
    <t xml:space="preserve">Spreadb,f,t (monthly average credit spread over maturity-matched risk-free rate)</t>
  </si>
  <si>
    <t xml:space="preserve">staging_Altavilla_et_al_2024.csv</t>
  </si>
  <si>
    <t xml:space="preserve">multi: euro area (all euro-area countries; borrowers are publicly listed euro-area firms in AnaCredit)</t>
  </si>
  <si>
    <t xml:space="preserve">-0.103</t>
  </si>
  <si>
    <t xml:space="preserve">0.00244</t>
  </si>
  <si>
    <t xml:space="preserve">Targetf,t -0.103*** (0.00244)</t>
  </si>
  <si>
    <t xml:space="preserve">Targetf,t</t>
  </si>
  <si>
    <t xml:space="preserve">0.0199</t>
  </si>
  <si>
    <t xml:space="preserve">0.00615</t>
  </si>
  <si>
    <t xml:space="preserve">Column 2 (Bank+Time+ILS FE)</t>
  </si>
  <si>
    <t xml:space="preserve">Carbonf,t 0.0199*** (0.00615)</t>
  </si>
  <si>
    <t xml:space="preserve">-0.0667</t>
  </si>
  <si>
    <t xml:space="preserve">0.00254</t>
  </si>
  <si>
    <t xml:space="preserve">Targetf,t -0.0667*** (0.00254)</t>
  </si>
  <si>
    <t xml:space="preserve">0.0432</t>
  </si>
  <si>
    <t xml:space="preserve">0.00884</t>
  </si>
  <si>
    <t xml:space="preserve">Column 3 (Bank+Time+ILS FE, with interaction)</t>
  </si>
  <si>
    <t xml:space="preserve">Carbonf,t 0.0432*** (0.00884)</t>
  </si>
  <si>
    <t xml:space="preserve">-0.0681</t>
  </si>
  <si>
    <t xml:space="preserve">0.00260</t>
  </si>
  <si>
    <t xml:space="preserve">Targetf,t -0.0681*** (0.00260)</t>
  </si>
  <si>
    <t xml:space="preserve">0.0187</t>
  </si>
  <si>
    <t xml:space="preserve">0.00664</t>
  </si>
  <si>
    <t xml:space="preserve">Column 4 (Bank+ILSxTime FE)</t>
  </si>
  <si>
    <t xml:space="preserve">Carbonf,t 0.0187*** (0.00664)</t>
  </si>
  <si>
    <t xml:space="preserve">-0.0671</t>
  </si>
  <si>
    <t xml:space="preserve">0.00281</t>
  </si>
  <si>
    <t xml:space="preserve">Targetf,t -0.0671*** (0.00281)</t>
  </si>
  <si>
    <t xml:space="preserve">0.0898</t>
  </si>
  <si>
    <t xml:space="preserve">0.0118</t>
  </si>
  <si>
    <t xml:space="preserve">Column 5 (Bank+ILSxTime FE, with interaction)</t>
  </si>
  <si>
    <t xml:space="preserve">Carbonf,t 0.0898*** (0.0118)</t>
  </si>
  <si>
    <t xml:space="preserve">-0.0778</t>
  </si>
  <si>
    <t xml:space="preserve">0.00323</t>
  </si>
  <si>
    <t xml:space="preserve">Targetf,t -0.0778*** (0.00323)</t>
  </si>
  <si>
    <t xml:space="preserve">0.0334</t>
  </si>
  <si>
    <t xml:space="preserve">0.0169</t>
  </si>
  <si>
    <t xml:space="preserve">Column 6 (Bank+Time+Firm FE)</t>
  </si>
  <si>
    <t xml:space="preserve">Carbonf,t 0.0334** (0.0169)</t>
  </si>
  <si>
    <t xml:space="preserve">-0.0345</t>
  </si>
  <si>
    <t xml:space="preserve">0.00340</t>
  </si>
  <si>
    <t xml:space="preserve">Targetf,t -0.0345*** (0.00340)</t>
  </si>
  <si>
    <t xml:space="preserve">0.0861</t>
  </si>
  <si>
    <t xml:space="preserve">0.0201</t>
  </si>
  <si>
    <t xml:space="preserve">Column 7 (Bank+Time+Firm FE, with interaction)</t>
  </si>
  <si>
    <t xml:space="preserve">Carbonf,t 0.0861*** (0.0201)</t>
  </si>
  <si>
    <t xml:space="preserve">-0.0342</t>
  </si>
  <si>
    <t xml:space="preserve">0.00339</t>
  </si>
  <si>
    <t xml:space="preserve">Targetf,t -0.0342*** (0.00339)</t>
  </si>
  <si>
    <t xml:space="preserve">0.0414</t>
  </si>
  <si>
    <t xml:space="preserve">0.00730</t>
  </si>
  <si>
    <t xml:space="preserve">40</t>
  </si>
  <si>
    <t xml:space="preserve">Carbonf,t 0.0414*** (0.00730)</t>
  </si>
  <si>
    <t xml:space="preserve">-0.0913</t>
  </si>
  <si>
    <t xml:space="preserve">0.00267</t>
  </si>
  <si>
    <t xml:space="preserve">Targetf,t -0.0913*** (0.00267)</t>
  </si>
  <si>
    <t xml:space="preserve">0.0313</t>
  </si>
  <si>
    <t xml:space="preserve">0.00907</t>
  </si>
  <si>
    <t xml:space="preserve">Carbonf,t 0.0313*** (0.00907)</t>
  </si>
  <si>
    <t xml:space="preserve">-0.0591</t>
  </si>
  <si>
    <t xml:space="preserve">Targetf,t -0.0591*** (0.00267)</t>
  </si>
  <si>
    <t xml:space="preserve">0.0815</t>
  </si>
  <si>
    <t xml:space="preserve">0.0121</t>
  </si>
  <si>
    <t xml:space="preserve">Column 3 (Bank+ILSxTime FE)</t>
  </si>
  <si>
    <t xml:space="preserve">Carbonf,t 0.0815*** (0.0121)</t>
  </si>
  <si>
    <t xml:space="preserve">-0.0750</t>
  </si>
  <si>
    <t xml:space="preserve">0.00331</t>
  </si>
  <si>
    <t xml:space="preserve">Targetf,t -0.0750*** (0.00331)</t>
  </si>
  <si>
    <t xml:space="preserve">0.0823</t>
  </si>
  <si>
    <t xml:space="preserve">0.0200</t>
  </si>
  <si>
    <t xml:space="preserve">Column 4 (Bank+Time+Firm FE)</t>
  </si>
  <si>
    <t xml:space="preserve">Carbonf,t 0.0823*** (0.0200)</t>
  </si>
  <si>
    <t xml:space="preserve">-0.0238</t>
  </si>
  <si>
    <t xml:space="preserve">Targetf,t -0.0238*** (0.00340)</t>
  </si>
  <si>
    <t xml:space="preserve">0.0506</t>
  </si>
  <si>
    <t xml:space="preserve">0.00758</t>
  </si>
  <si>
    <t xml:space="preserve">Column 2 (Bank+Time FE)</t>
  </si>
  <si>
    <t xml:space="preserve">41</t>
  </si>
  <si>
    <t xml:space="preserve">Carbonf,t 0.0506*** (0.00758)</t>
  </si>
  <si>
    <t xml:space="preserve">Targetf,t -0.103*** (0.00252)</t>
  </si>
  <si>
    <t xml:space="preserve">0.0425</t>
  </si>
  <si>
    <t xml:space="preserve">0.00885</t>
  </si>
  <si>
    <t xml:space="preserve">Column 3 (Bank+Time+ILS FE)</t>
  </si>
  <si>
    <t xml:space="preserve">Carbonf,t 0.0425*** (0.00885)</t>
  </si>
  <si>
    <t xml:space="preserve">-0.0688</t>
  </si>
  <si>
    <t xml:space="preserve">Targetf,t -0.0688*** (0.00260)</t>
  </si>
  <si>
    <t xml:space="preserve">0.0893</t>
  </si>
  <si>
    <t xml:space="preserve">Carbonf,t 0.0893*** (0.0118)</t>
  </si>
  <si>
    <t xml:space="preserve">-0.0780</t>
  </si>
  <si>
    <t xml:space="preserve">Targetf,t -0.0780*** (0.00323)</t>
  </si>
  <si>
    <t xml:space="preserve">0.0856</t>
  </si>
  <si>
    <t xml:space="preserve">Column 5 (Bank+Time+Firm FE)</t>
  </si>
  <si>
    <t xml:space="preserve">Carbonf,t 0.0856*** (0.0201)</t>
  </si>
  <si>
    <t xml:space="preserve">-0.0349</t>
  </si>
  <si>
    <t xml:space="preserve">Targetf,t -0.0349*** (0.00340)</t>
  </si>
  <si>
    <t xml:space="preserve">0.00736</t>
  </si>
  <si>
    <t xml:space="preserve">other:firm-time level</t>
  </si>
  <si>
    <t xml:space="preserve">Table A1</t>
  </si>
  <si>
    <t xml:space="preserve">42</t>
  </si>
  <si>
    <t xml:space="preserve">Carbonf,t 0.0709*** (0.00736)</t>
  </si>
  <si>
    <t xml:space="preserve">0.00789</t>
  </si>
  <si>
    <t xml:space="preserve">Targetf,t -0.103*** (0.00789)</t>
  </si>
  <si>
    <t xml:space="preserve">0.0114</t>
  </si>
  <si>
    <t xml:space="preserve">Carbonf,t 0.0199* (0.0114)</t>
  </si>
  <si>
    <t xml:space="preserve">0.00804</t>
  </si>
  <si>
    <t xml:space="preserve">Targetf,t -0.0667*** (0.00804)</t>
  </si>
  <si>
    <t xml:space="preserve">0.0154</t>
  </si>
  <si>
    <t xml:space="preserve">Carbonf,t 0.0432*** (0.0154)</t>
  </si>
  <si>
    <t xml:space="preserve">0.00801</t>
  </si>
  <si>
    <t xml:space="preserve">Targetf,t -0.0681*** (0.00801)</t>
  </si>
  <si>
    <t xml:space="preserve">0.0115</t>
  </si>
  <si>
    <t xml:space="preserve">Carbonf,t 0.0187 (0.0115)</t>
  </si>
  <si>
    <t xml:space="preserve">0.00966</t>
  </si>
  <si>
    <t xml:space="preserve">Targetf,t -0.0671*** (0.00966)</t>
  </si>
  <si>
    <t xml:space="preserve">0.0191</t>
  </si>
  <si>
    <t xml:space="preserve">Carbonf,t 0.0898*** (0.0191)</t>
  </si>
  <si>
    <t xml:space="preserve">0.00969</t>
  </si>
  <si>
    <t xml:space="preserve">Targetf,t -0.0778*** (0.00969)</t>
  </si>
  <si>
    <t xml:space="preserve">0.0229</t>
  </si>
  <si>
    <t xml:space="preserve">Carbonf,t 0.0334 (0.0229)</t>
  </si>
  <si>
    <t xml:space="preserve">0.00753</t>
  </si>
  <si>
    <t xml:space="preserve">Targetf,t -0.0345*** (0.00753)</t>
  </si>
  <si>
    <t xml:space="preserve">0.0268</t>
  </si>
  <si>
    <t xml:space="preserve">Carbonf,t 0.0861*** (0.0268)</t>
  </si>
  <si>
    <t xml:space="preserve">Targetf,t -0.0342*** (0.00753)</t>
  </si>
  <si>
    <t xml:space="preserve">0.0927</t>
  </si>
  <si>
    <t xml:space="preserve">0.00265</t>
  </si>
  <si>
    <t xml:space="preserve">Table A2</t>
  </si>
  <si>
    <t xml:space="preserve">43</t>
  </si>
  <si>
    <t xml:space="preserve">Carbonf,t 0.0927*** (0.00265)</t>
  </si>
  <si>
    <t xml:space="preserve">-0.0895</t>
  </si>
  <si>
    <t xml:space="preserve">0.00253</t>
  </si>
  <si>
    <t xml:space="preserve">Targetf,t -0.0895*** (0.00253)</t>
  </si>
  <si>
    <t xml:space="preserve">0.0134</t>
  </si>
  <si>
    <t xml:space="preserve">0.00619</t>
  </si>
  <si>
    <t xml:space="preserve">Carbonf,t 0.0134** (0.00619)</t>
  </si>
  <si>
    <t xml:space="preserve">-0.0734</t>
  </si>
  <si>
    <t xml:space="preserve">0.00270</t>
  </si>
  <si>
    <t xml:space="preserve">Targetf,t -0.0734*** (0.00270)</t>
  </si>
  <si>
    <t xml:space="preserve">0.0243</t>
  </si>
  <si>
    <t xml:space="preserve">0.00876</t>
  </si>
  <si>
    <t xml:space="preserve">Carbonf,t 0.0243*** (0.00876)</t>
  </si>
  <si>
    <t xml:space="preserve">-0.0742</t>
  </si>
  <si>
    <t xml:space="preserve">0.00276</t>
  </si>
  <si>
    <t xml:space="preserve">Targetf,t -0.0742*** (0.00276)</t>
  </si>
  <si>
    <t xml:space="preserve">0.0228</t>
  </si>
  <si>
    <t xml:space="preserve">0.00667</t>
  </si>
  <si>
    <t xml:space="preserve">Carbonf,t 0.0228*** (0.00667)</t>
  </si>
  <si>
    <t xml:space="preserve">-0.0743</t>
  </si>
  <si>
    <t xml:space="preserve">0.00307</t>
  </si>
  <si>
    <t xml:space="preserve">Targetf,t -0.0743*** (0.00307)</t>
  </si>
  <si>
    <t xml:space="preserve">0.0590</t>
  </si>
  <si>
    <t xml:space="preserve">0.0123</t>
  </si>
  <si>
    <t xml:space="preserve">Carbonf,t 0.0590*** (0.0123)</t>
  </si>
  <si>
    <t xml:space="preserve">-0.0796</t>
  </si>
  <si>
    <t xml:space="preserve">0.00352</t>
  </si>
  <si>
    <t xml:space="preserve">Targetf,t -0.0796*** (0.00352)</t>
  </si>
  <si>
    <t xml:space="preserve">0.00446</t>
  </si>
  <si>
    <t xml:space="preserve">0.0168</t>
  </si>
  <si>
    <t xml:space="preserve">Carbonf,t 0.00446 (0.0168)</t>
  </si>
  <si>
    <t xml:space="preserve">-0.0278</t>
  </si>
  <si>
    <t xml:space="preserve">0.00359</t>
  </si>
  <si>
    <t xml:space="preserve">Targetf,t -0.0278*** (0.00359)</t>
  </si>
  <si>
    <t xml:space="preserve">0.0456</t>
  </si>
  <si>
    <t xml:space="preserve">0.0198</t>
  </si>
  <si>
    <t xml:space="preserve">Carbonf,t 0.0456** (0.0198)</t>
  </si>
  <si>
    <t xml:space="preserve">0.000535</t>
  </si>
  <si>
    <t xml:space="preserve">0.00787</t>
  </si>
  <si>
    <t xml:space="preserve">Table A3</t>
  </si>
  <si>
    <t xml:space="preserve">44</t>
  </si>
  <si>
    <t xml:space="preserve">Carbonf,t 0.000535 (0.00787)</t>
  </si>
  <si>
    <t xml:space="preserve">-0.0948</t>
  </si>
  <si>
    <t xml:space="preserve">0.00264</t>
  </si>
  <si>
    <t xml:space="preserve">Targetf,t -0.0948*** (0.00264)</t>
  </si>
  <si>
    <t xml:space="preserve">0.00674</t>
  </si>
  <si>
    <t xml:space="preserve">0.0104</t>
  </si>
  <si>
    <t xml:space="preserve">Carbonf,t 0.00674 (0.0104)</t>
  </si>
  <si>
    <t xml:space="preserve">-0.0604</t>
  </si>
  <si>
    <t xml:space="preserve">Targetf,t -0.0604*** (0.00276)</t>
  </si>
  <si>
    <t xml:space="preserve">0.140</t>
  </si>
  <si>
    <t xml:space="preserve">0.0126</t>
  </si>
  <si>
    <t xml:space="preserve">Carbonf,t 0.140*** (0.0126)</t>
  </si>
  <si>
    <t xml:space="preserve">-0.0837</t>
  </si>
  <si>
    <t xml:space="preserve">0.00338</t>
  </si>
  <si>
    <t xml:space="preserve">Targetf,t -0.0837*** (0.00338)</t>
  </si>
  <si>
    <t xml:space="preserve">0.0163</t>
  </si>
  <si>
    <t xml:space="preserve">0.0215</t>
  </si>
  <si>
    <t xml:space="preserve">Carbonf,t 0.0163 (0.0215)</t>
  </si>
  <si>
    <t xml:space="preserve">-0.0281</t>
  </si>
  <si>
    <t xml:space="preserve">0.00354</t>
  </si>
  <si>
    <t xml:space="preserve">Targetf,t -0.0281*** (0.00354)</t>
  </si>
  <si>
    <t xml:space="preserve">0.0203</t>
  </si>
  <si>
    <t xml:space="preserve">0.00749</t>
  </si>
  <si>
    <t xml:space="preserve">Table A4</t>
  </si>
  <si>
    <t xml:space="preserve">45</t>
  </si>
  <si>
    <t xml:space="preserve">Carbonf,t 0.0203*** (0.00749)</t>
  </si>
  <si>
    <t xml:space="preserve">-0.0998</t>
  </si>
  <si>
    <t xml:space="preserve">Targetf,t -0.0998*** (0.00253)</t>
  </si>
  <si>
    <t xml:space="preserve">0.0119</t>
  </si>
  <si>
    <t xml:space="preserve">0.00903</t>
  </si>
  <si>
    <t xml:space="preserve">Carbonf,t 0.0119 (0.00903)</t>
  </si>
  <si>
    <t xml:space="preserve">-0.0665</t>
  </si>
  <si>
    <t xml:space="preserve">0.00262</t>
  </si>
  <si>
    <t xml:space="preserve">Targetf,t -0.0665*** (0.00262)</t>
  </si>
  <si>
    <t xml:space="preserve">0.0798</t>
  </si>
  <si>
    <t xml:space="preserve">Carbonf,t 0.0798*** (0.0123)</t>
  </si>
  <si>
    <t xml:space="preserve">-0.0784</t>
  </si>
  <si>
    <t xml:space="preserve">0.00327</t>
  </si>
  <si>
    <t xml:space="preserve">Targetf,t -0.0784*** (0.00327)</t>
  </si>
  <si>
    <t xml:space="preserve">0.0503</t>
  </si>
  <si>
    <t xml:space="preserve">Carbonf,t 0.0503** (0.0201)</t>
  </si>
  <si>
    <t xml:space="preserve">0.00850</t>
  </si>
  <si>
    <t xml:space="preserve">0.0226</t>
  </si>
  <si>
    <t xml:space="preserve">other:Excluding Banks Subject to Climate Stress Test</t>
  </si>
  <si>
    <t xml:space="preserve">excludes 41 banks subject to the ECB 2022 Climate Stress Tests</t>
  </si>
  <si>
    <t xml:space="preserve">Table A6</t>
  </si>
  <si>
    <t xml:space="preserve">Column 1 (Bank+ILSxTime FE)</t>
  </si>
  <si>
    <t xml:space="preserve">47</t>
  </si>
  <si>
    <t xml:space="preserve">Carbonf,t 0.00850 (0.0226)</t>
  </si>
  <si>
    <t xml:space="preserve">-0.0981</t>
  </si>
  <si>
    <t xml:space="preserve">0.00443</t>
  </si>
  <si>
    <t xml:space="preserve">Targetf,t -0.0981*** (0.00443)</t>
  </si>
  <si>
    <t xml:space="preserve">0.186</t>
  </si>
  <si>
    <t xml:space="preserve">0.0309</t>
  </si>
  <si>
    <t xml:space="preserve">Column 2 (Bank+Time+Firm FE)</t>
  </si>
  <si>
    <t xml:space="preserve">Carbonf,t 0.186*** (0.0309)</t>
  </si>
  <si>
    <t xml:space="preserve">-0.0260</t>
  </si>
  <si>
    <t xml:space="preserve">Targetf,t -0.0260*** (0.00338)</t>
  </si>
  <si>
    <t xml:space="preserve">0.00838</t>
  </si>
  <si>
    <t xml:space="preserve">0.0227</t>
  </si>
  <si>
    <t xml:space="preserve">Column 3 (Bank+ILSxTime FE, with MP interactions)</t>
  </si>
  <si>
    <t xml:space="preserve">Carbonf,t 0.00838 (0.0227)</t>
  </si>
  <si>
    <t xml:space="preserve">-0.0986</t>
  </si>
  <si>
    <t xml:space="preserve">0.00445</t>
  </si>
  <si>
    <t xml:space="preserve">Targetf,t -0.0986*** (0.00445)</t>
  </si>
  <si>
    <t xml:space="preserve">Column 4 (Bank+Time+Firm FE, with MP interactions)</t>
  </si>
  <si>
    <t xml:space="preserve">-0.0267</t>
  </si>
  <si>
    <t xml:space="preserve">Targetf,t -0.0267*** (0.00338)</t>
  </si>
  <si>
    <t xml:space="preserve">Apergis et al (2022)</t>
  </si>
  <si>
    <t xml:space="preserve">b with significance stars only</t>
  </si>
  <si>
    <t xml:space="preserve">bond (yield)</t>
  </si>
  <si>
    <t xml:space="preserve">-0.626</t>
  </si>
  <si>
    <t xml:space="preserve">other:multilevel mixed-effects REML</t>
  </si>
  <si>
    <t xml:space="preserve">7</t>
  </si>
  <si>
    <t xml:space="preserve">ESG Environmental − 0.626*** (***: p-value &lt;0.001)</t>
  </si>
  <si>
    <t xml:space="preserve">ESG Environmental</t>
  </si>
  <si>
    <t xml:space="preserve">ln(Spread)</t>
  </si>
  <si>
    <t xml:space="preserve">rescreen</t>
  </si>
  <si>
    <t xml:space="preserve">star-bound</t>
  </si>
  <si>
    <t xml:space="preserve">staging_Apergis_et_al_2022.csv</t>
  </si>
  <si>
    <t xml:space="preserve">-0.709</t>
  </si>
  <si>
    <t xml:space="preserve">ESG Environmental − 0.709*** (***: p-value &lt;0.001)</t>
  </si>
  <si>
    <t xml:space="preserve">Spread (without the log transformation)</t>
  </si>
  <si>
    <t xml:space="preserve">Atif, Ali (2021)</t>
  </si>
  <si>
    <t xml:space="preserve">derivativ (CDS spread)</t>
  </si>
  <si>
    <t xml:space="preserve">-2.61</t>
  </si>
  <si>
    <t xml:space="preserve">Table 11</t>
  </si>
  <si>
    <t xml:space="preserve">Column 5 (CDS)</t>
  </si>
  <si>
    <t xml:space="preserve">3952</t>
  </si>
  <si>
    <t xml:space="preserve">E factor -0.020*** (-2.61)</t>
  </si>
  <si>
    <t xml:space="preserve">E factor</t>
  </si>
  <si>
    <t xml:space="preserve">CDS</t>
  </si>
  <si>
    <t xml:space="preserve">original</t>
  </si>
  <si>
    <t xml:space="preserve">staging_Atif_Ali_2021.csv</t>
  </si>
  <si>
    <t xml:space="preserve">US (</t>
  </si>
  <si>
    <t xml:space="preserve">-0.007</t>
  </si>
  <si>
    <t xml:space="preserve">-2.63</t>
  </si>
  <si>
    <t xml:space="preserve">Table 12</t>
  </si>
  <si>
    <t xml:space="preserve">Column 7 (CDS)</t>
  </si>
  <si>
    <t xml:space="preserve">3953</t>
  </si>
  <si>
    <t xml:space="preserve">E factor -0.007*** (-2.63)</t>
  </si>
  <si>
    <t xml:space="preserve">Attig et al (2025)</t>
  </si>
  <si>
    <t xml:space="preserve">56.216</t>
  </si>
  <si>
    <t xml:space="preserve">3.40</t>
  </si>
  <si>
    <t xml:space="preserve">215</t>
  </si>
  <si>
    <t xml:space="preserve">ADR 56.216*** [3.40]</t>
  </si>
  <si>
    <t xml:space="preserve">ADR</t>
  </si>
  <si>
    <t xml:space="preserve">All-in-drawn (AISD) spread over LIBOR (basis points)</t>
  </si>
  <si>
    <t xml:space="preserve">staging_Attig_et_al_2025.csv</t>
  </si>
  <si>
    <t xml:space="preserve">53.215</t>
  </si>
  <si>
    <t xml:space="preserve">3.11</t>
  </si>
  <si>
    <t xml:space="preserve">ADR 53.215*** [3.11]</t>
  </si>
  <si>
    <t xml:space="preserve">74.060</t>
  </si>
  <si>
    <t xml:space="preserve">5.74</t>
  </si>
  <si>
    <t xml:space="preserve">ADR 74.060*** [5.74]</t>
  </si>
  <si>
    <t xml:space="preserve">65.657</t>
  </si>
  <si>
    <t xml:space="preserve">6.01</t>
  </si>
  <si>
    <t xml:space="preserve">WDR 65.657*** [6.01]</t>
  </si>
  <si>
    <t xml:space="preserve">WDR</t>
  </si>
  <si>
    <t xml:space="preserve">63.398</t>
  </si>
  <si>
    <t xml:space="preserve">5.52</t>
  </si>
  <si>
    <t xml:space="preserve">col 5</t>
  </si>
  <si>
    <t xml:space="preserve">WDR 63.398*** [5.52]</t>
  </si>
  <si>
    <t xml:space="preserve">70.222</t>
  </si>
  <si>
    <t xml:space="preserve">6.78</t>
  </si>
  <si>
    <t xml:space="preserve">col 6</t>
  </si>
  <si>
    <t xml:space="preserve">WDR 70.222*** [6.78]</t>
  </si>
  <si>
    <t xml:space="preserve">32.188</t>
  </si>
  <si>
    <t xml:space="preserve">2.11</t>
  </si>
  <si>
    <t xml:space="preserve">col 7</t>
  </si>
  <si>
    <t xml:space="preserve">ADR 32.188** [2.11]</t>
  </si>
  <si>
    <t xml:space="preserve">53.586</t>
  </si>
  <si>
    <t xml:space="preserve">4.14</t>
  </si>
  <si>
    <t xml:space="preserve">WDR 53.586*** [4.14]</t>
  </si>
  <si>
    <t xml:space="preserve">15.540</t>
  </si>
  <si>
    <t xml:space="preserve">4.51</t>
  </si>
  <si>
    <t xml:space="preserve">216</t>
  </si>
  <si>
    <t xml:space="preserve">Greenwashing 15.540*** [4.51]</t>
  </si>
  <si>
    <t xml:space="preserve">Greenwashing</t>
  </si>
  <si>
    <t xml:space="preserve">37.229</t>
  </si>
  <si>
    <t xml:space="preserve">2.57</t>
  </si>
  <si>
    <t xml:space="preserve">√(ADR − WDR)2 37.229*** [2.57]</t>
  </si>
  <si>
    <t xml:space="preserve">√(ADR − WDR)2</t>
  </si>
  <si>
    <t xml:space="preserve">-51.392</t>
  </si>
  <si>
    <t xml:space="preserve">-6.41</t>
  </si>
  <si>
    <t xml:space="preserve">IADR=WDR -51.392*** [-6.41]</t>
  </si>
  <si>
    <t xml:space="preserve">IADR=WDR</t>
  </si>
  <si>
    <t xml:space="preserve">109.402</t>
  </si>
  <si>
    <t xml:space="preserve">7.50</t>
  </si>
  <si>
    <t xml:space="preserve">218</t>
  </si>
  <si>
    <t xml:space="preserve">ADR 109.402*** [7.50]</t>
  </si>
  <si>
    <t xml:space="preserve">Total cost of bank loans (total loan fees plus AISD spread over LIBOR, basis points)</t>
  </si>
  <si>
    <t xml:space="preserve">95.472</t>
  </si>
  <si>
    <t xml:space="preserve">8.63</t>
  </si>
  <si>
    <t xml:space="preserve">WDR 95.472*** [8.63]</t>
  </si>
  <si>
    <t xml:space="preserve">20.310</t>
  </si>
  <si>
    <t xml:space="preserve">3.52</t>
  </si>
  <si>
    <t xml:space="preserve">Greenwashing 20.310*** [3.52]</t>
  </si>
  <si>
    <t xml:space="preserve">38.349</t>
  </si>
  <si>
    <t xml:space="preserve">2.05</t>
  </si>
  <si>
    <t xml:space="preserve">√(ADR − WDR)2 38.349** [2.05]</t>
  </si>
  <si>
    <t xml:space="preserve">-56.785</t>
  </si>
  <si>
    <t xml:space="preserve">-6.29</t>
  </si>
  <si>
    <t xml:space="preserve">IADR=WDR -56.785*** [-6.29]</t>
  </si>
  <si>
    <t xml:space="preserve">Azmi et al (2021)</t>
  </si>
  <si>
    <t xml:space="preserve">p-Value available</t>
  </si>
  <si>
    <t xml:space="preserve">-2.4697</t>
  </si>
  <si>
    <t xml:space="preserve">0.793</t>
  </si>
  <si>
    <t xml:space="preserve">Model (2) E</t>
  </si>
  <si>
    <t xml:space="preserve">ESG -2.4697 (0.793)</t>
  </si>
  <si>
    <t xml:space="preserve">E</t>
  </si>
  <si>
    <t xml:space="preserve">Cost of debt</t>
  </si>
  <si>
    <t xml:space="preserve">staging_Azmi_et_al_2021.csv</t>
  </si>
  <si>
    <t xml:space="preserve">Bannier et al (2022)</t>
  </si>
  <si>
    <t xml:space="preserve">1_western</t>
  </si>
  <si>
    <t xml:space="preserve">-0.0575</t>
  </si>
  <si>
    <t xml:space="preserve">0.0155</t>
  </si>
  <si>
    <t xml:space="preserve">Model (1) FE CDS1Y</t>
  </si>
  <si>
    <t xml:space="preserve">4</t>
  </si>
  <si>
    <t xml:space="preserve">Environment -0.0575*** (0.0155)</t>
  </si>
  <si>
    <t xml:space="preserve">Environment</t>
  </si>
  <si>
    <t xml:space="preserve">CDS1Y</t>
  </si>
  <si>
    <t xml:space="preserve">staging_Bannier_et_al_2022.csv</t>
  </si>
  <si>
    <t xml:space="preserve">all publicly listed companies in the U</t>
  </si>
  <si>
    <t xml:space="preserve">-0.0391</t>
  </si>
  <si>
    <t xml:space="preserve">0.0140</t>
  </si>
  <si>
    <t xml:space="preserve">Model (2) FE CDS5Y</t>
  </si>
  <si>
    <t xml:space="preserve">Environment -0.0391*** (0.0140)</t>
  </si>
  <si>
    <t xml:space="preserve">CDS5Y</t>
  </si>
  <si>
    <t xml:space="preserve">-0.0073</t>
  </si>
  <si>
    <t xml:space="preserve">0.0034</t>
  </si>
  <si>
    <t xml:space="preserve">ordered probit</t>
  </si>
  <si>
    <t xml:space="preserve">Model (6) Order Probit CreditRating</t>
  </si>
  <si>
    <t xml:space="preserve">Environment -0.0073** (0.0034)</t>
  </si>
  <si>
    <t xml:space="preserve">CreditRating</t>
  </si>
  <si>
    <t xml:space="preserve">-0.0783</t>
  </si>
  <si>
    <t xml:space="preserve">0.0252</t>
  </si>
  <si>
    <t xml:space="preserve">U.S.</t>
  </si>
  <si>
    <t xml:space="preserve">6</t>
  </si>
  <si>
    <t xml:space="preserve">Environment -0.0783*** (0.0252)</t>
  </si>
  <si>
    <t xml:space="preserve">-0.0966</t>
  </si>
  <si>
    <t xml:space="preserve">0.0288</t>
  </si>
  <si>
    <t xml:space="preserve">Environment -0.0966*** (0.0288)</t>
  </si>
  <si>
    <t xml:space="preserve">-0.0026</t>
  </si>
  <si>
    <t xml:space="preserve">0.0022</t>
  </si>
  <si>
    <t xml:space="preserve">Model (6) Order Probit Credit Rating</t>
  </si>
  <si>
    <t xml:space="preserve">Environment -0.0026 (0.0022)</t>
  </si>
  <si>
    <t xml:space="preserve">Credit Rating</t>
  </si>
  <si>
    <t xml:space="preserve">EU</t>
  </si>
  <si>
    <t xml:space="preserve">-0.0069</t>
  </si>
  <si>
    <t xml:space="preserve">0.0032</t>
  </si>
  <si>
    <t xml:space="preserve">Environment -0.0069** (0.0032)</t>
  </si>
  <si>
    <t xml:space="preserve">-0.0003</t>
  </si>
  <si>
    <t xml:space="preserve">0.0021</t>
  </si>
  <si>
    <t xml:space="preserve">Panel A: US, Model (1)</t>
  </si>
  <si>
    <t xml:space="preserve">Environment -0.0003 (0.0021)</t>
  </si>
  <si>
    <t xml:space="preserve">0.0023</t>
  </si>
  <si>
    <t xml:space="preserve">2</t>
  </si>
  <si>
    <t xml:space="preserve">Panel A: US, Model (2)</t>
  </si>
  <si>
    <t xml:space="preserve">0.0023 (0.0021)</t>
  </si>
  <si>
    <t xml:space="preserve">-0.0046</t>
  </si>
  <si>
    <t xml:space="preserve">0.0033</t>
  </si>
  <si>
    <t xml:space="preserve">Panel B: EU, Model (3)</t>
  </si>
  <si>
    <t xml:space="preserve">Environment -0.0046 (0.0033)</t>
  </si>
  <si>
    <t xml:space="preserve">-0.0065</t>
  </si>
  <si>
    <t xml:space="preserve">Panel B: EU, Model (4)</t>
  </si>
  <si>
    <t xml:space="preserve">-0.0065** (0.0033)</t>
  </si>
  <si>
    <t xml:space="preserve">Bauer, Hann (2010)</t>
  </si>
  <si>
    <t xml:space="preserve">-0.0387</t>
  </si>
  <si>
    <t xml:space="preserve">-2.06</t>
  </si>
  <si>
    <t xml:space="preserve">Column (1b)</t>
  </si>
  <si>
    <t xml:space="preserve">31</t>
  </si>
  <si>
    <t xml:space="preserve">ENVStrengths -0.0387** (-2.06)</t>
  </si>
  <si>
    <t xml:space="preserve">ENVStrengths</t>
  </si>
  <si>
    <t xml:space="preserve">staging_Bauer_Hann_2010.csv</t>
  </si>
  <si>
    <t xml:space="preserve">United States (</t>
  </si>
  <si>
    <t xml:space="preserve">0.0491</t>
  </si>
  <si>
    <t xml:space="preserve">2.91</t>
  </si>
  <si>
    <t xml:space="preserve">ENVConcerns 0.0491*** (2.91)</t>
  </si>
  <si>
    <t xml:space="preserve">ENVConcerns</t>
  </si>
  <si>
    <t xml:space="preserve">-0.0839</t>
  </si>
  <si>
    <t xml:space="preserve">-4.79</t>
  </si>
  <si>
    <t xml:space="preserve">Column (1c)</t>
  </si>
  <si>
    <t xml:space="preserve">ENVStrengths -0.0839*** (-4.79)</t>
  </si>
  <si>
    <t xml:space="preserve">0.0388</t>
  </si>
  <si>
    <t xml:space="preserve">3.04</t>
  </si>
  <si>
    <t xml:space="preserve">ENVConcerns 0.0388*** (3.04)</t>
  </si>
  <si>
    <t xml:space="preserve">0.1622</t>
  </si>
  <si>
    <t xml:space="preserve">1.93</t>
  </si>
  <si>
    <t xml:space="preserve">Panel A Column (2b)</t>
  </si>
  <si>
    <t xml:space="preserve">32</t>
  </si>
  <si>
    <t xml:space="preserve">ENVStrengths 0.1622* (1.93)</t>
  </si>
  <si>
    <t xml:space="preserve">Bond Rating</t>
  </si>
  <si>
    <t xml:space="preserve">-0.1925</t>
  </si>
  <si>
    <t xml:space="preserve">-2.18</t>
  </si>
  <si>
    <t xml:space="preserve">ENVConcerns -0.1925** (-2.18)</t>
  </si>
  <si>
    <t xml:space="preserve">0.0745</t>
  </si>
  <si>
    <t xml:space="preserve">1.48</t>
  </si>
  <si>
    <t xml:space="preserve">Panel B Column (3b)</t>
  </si>
  <si>
    <t xml:space="preserve">ENVStrengths 0.0745 (1.48)</t>
  </si>
  <si>
    <t xml:space="preserve">Issuer Rating</t>
  </si>
  <si>
    <t xml:space="preserve">-0.1458</t>
  </si>
  <si>
    <t xml:space="preserve">-2.09</t>
  </si>
  <si>
    <t xml:space="preserve">ENVConcerns -0.1458** (-2.09)</t>
  </si>
  <si>
    <t xml:space="preserve">-0.1900</t>
  </si>
  <si>
    <t xml:space="preserve">-3.47</t>
  </si>
  <si>
    <t xml:space="preserve">ln(Spread) column</t>
  </si>
  <si>
    <t xml:space="preserve">33</t>
  </si>
  <si>
    <t xml:space="preserve">Beneficial Products -0.1900*** (-3.47)</t>
  </si>
  <si>
    <t xml:space="preserve">Beneficial Products</t>
  </si>
  <si>
    <t xml:space="preserve">0.03</t>
  </si>
  <si>
    <t xml:space="preserve">Pollution Prevention 0.0023 (0.03)</t>
  </si>
  <si>
    <t xml:space="preserve">Pollution Prevention</t>
  </si>
  <si>
    <t xml:space="preserve">-0.1257</t>
  </si>
  <si>
    <t xml:space="preserve">-1.45</t>
  </si>
  <si>
    <t xml:space="preserve">Recycling -0.1257 (-1.45)</t>
  </si>
  <si>
    <t xml:space="preserve">Recycling</t>
  </si>
  <si>
    <t xml:space="preserve">-0.0704</t>
  </si>
  <si>
    <t xml:space="preserve">-2.62</t>
  </si>
  <si>
    <t xml:space="preserve">Clean Energy -0.0704*** (-2.62)</t>
  </si>
  <si>
    <t xml:space="preserve">Clean Energy</t>
  </si>
  <si>
    <t xml:space="preserve">-0.1856</t>
  </si>
  <si>
    <t xml:space="preserve">-2.00</t>
  </si>
  <si>
    <t xml:space="preserve">Other Strength -0.1856** (-2.00)</t>
  </si>
  <si>
    <t xml:space="preserve">Other Strength</t>
  </si>
  <si>
    <t xml:space="preserve">0.0197</t>
  </si>
  <si>
    <t xml:space="preserve">0.43</t>
  </si>
  <si>
    <t xml:space="preserve">Hazardous Waste 0.0197 (0.43)</t>
  </si>
  <si>
    <t xml:space="preserve">Hazardous Waste</t>
  </si>
  <si>
    <t xml:space="preserve">0.1339</t>
  </si>
  <si>
    <t xml:space="preserve">2.15</t>
  </si>
  <si>
    <t xml:space="preserve">Regulatory Problems 0.1339** (2.15)</t>
  </si>
  <si>
    <t xml:space="preserve">Regulatory Problems</t>
  </si>
  <si>
    <t xml:space="preserve">0.1478</t>
  </si>
  <si>
    <t xml:space="preserve">2.46</t>
  </si>
  <si>
    <t xml:space="preserve">Substantial Emissions 0.1478** (2.46)</t>
  </si>
  <si>
    <t xml:space="preserve">Substantial Emissions</t>
  </si>
  <si>
    <t xml:space="preserve">0.0794</t>
  </si>
  <si>
    <t xml:space="preserve">Agricultural Chemicals 0.0794** (2.21)</t>
  </si>
  <si>
    <t xml:space="preserve">Agricultural Chemicals</t>
  </si>
  <si>
    <t xml:space="preserve">0.1395</t>
  </si>
  <si>
    <t xml:space="preserve">2.86</t>
  </si>
  <si>
    <t xml:space="preserve">Climate Change 0.1395*** (2.86)</t>
  </si>
  <si>
    <t xml:space="preserve">Climate Change</t>
  </si>
  <si>
    <t xml:space="preserve">0.1697</t>
  </si>
  <si>
    <t xml:space="preserve">4.05</t>
  </si>
  <si>
    <t xml:space="preserve">Other Concern 0.1697*** (4.05)</t>
  </si>
  <si>
    <t xml:space="preserve">Other Concern</t>
  </si>
  <si>
    <t xml:space="preserve">0.0393</t>
  </si>
  <si>
    <t xml:space="preserve">0.15</t>
  </si>
  <si>
    <t xml:space="preserve">Bond Rating column</t>
  </si>
  <si>
    <t xml:space="preserve">Beneficial Products 0.0393 (0.15)</t>
  </si>
  <si>
    <t xml:space="preserve">0.2461</t>
  </si>
  <si>
    <t xml:space="preserve">0.68</t>
  </si>
  <si>
    <t xml:space="preserve">Pollution Prevention 0.2461 (0.68)</t>
  </si>
  <si>
    <t xml:space="preserve">-0.0118</t>
  </si>
  <si>
    <t xml:space="preserve">-0.04</t>
  </si>
  <si>
    <t xml:space="preserve">Recycling -0.0118 (-0.04)</t>
  </si>
  <si>
    <t xml:space="preserve">0.2721</t>
  </si>
  <si>
    <t xml:space="preserve">2.08</t>
  </si>
  <si>
    <t xml:space="preserve">Clean Energy 0.2721** (2.08)</t>
  </si>
  <si>
    <t xml:space="preserve">0.2888</t>
  </si>
  <si>
    <t xml:space="preserve">Other Strength 0.2888* (1.88)</t>
  </si>
  <si>
    <t xml:space="preserve">-0.4161</t>
  </si>
  <si>
    <t xml:space="preserve">-1.37</t>
  </si>
  <si>
    <t xml:space="preserve">Hazardous Waste -0.4161 (-1.37)</t>
  </si>
  <si>
    <t xml:space="preserve">-0.5917</t>
  </si>
  <si>
    <t xml:space="preserve">-1.95</t>
  </si>
  <si>
    <t xml:space="preserve">Regulatory Problems -0.5917* (-1.95)</t>
  </si>
  <si>
    <t xml:space="preserve">-0.5933</t>
  </si>
  <si>
    <t xml:space="preserve">-1.59</t>
  </si>
  <si>
    <t xml:space="preserve">Substantial Emissions -0.5933 (-1.59)</t>
  </si>
  <si>
    <t xml:space="preserve">-0.4475</t>
  </si>
  <si>
    <t xml:space="preserve">-1.34</t>
  </si>
  <si>
    <t xml:space="preserve">Agricultural Chemicals -0.4475 (-1.34)</t>
  </si>
  <si>
    <t xml:space="preserve">-0.6838</t>
  </si>
  <si>
    <t xml:space="preserve">-1.73</t>
  </si>
  <si>
    <t xml:space="preserve">Climate Change -0.6838* (-1.73)</t>
  </si>
  <si>
    <t xml:space="preserve">-0.1842</t>
  </si>
  <si>
    <t xml:space="preserve">-0.74</t>
  </si>
  <si>
    <t xml:space="preserve">Other Concern -0.1842 (-0.74)</t>
  </si>
  <si>
    <t xml:space="preserve">0.3550</t>
  </si>
  <si>
    <t xml:space="preserve">4.08</t>
  </si>
  <si>
    <t xml:space="preserve">Issuer Rating column</t>
  </si>
  <si>
    <t xml:space="preserve">Beneficial Products 0.3550*** (4.08)</t>
  </si>
  <si>
    <t xml:space="preserve">0.1898</t>
  </si>
  <si>
    <t xml:space="preserve">0.85</t>
  </si>
  <si>
    <t xml:space="preserve">Pollution Prevention 0.1898 (0.85)</t>
  </si>
  <si>
    <t xml:space="preserve">-0.3450</t>
  </si>
  <si>
    <t xml:space="preserve">-1.72</t>
  </si>
  <si>
    <t xml:space="preserve">Recycling -0.3450* (-1.72)</t>
  </si>
  <si>
    <t xml:space="preserve">0.1207</t>
  </si>
  <si>
    <t xml:space="preserve">0.42</t>
  </si>
  <si>
    <t xml:space="preserve">Clean Energy 0.1207 (0.42)</t>
  </si>
  <si>
    <t xml:space="preserve">-0.1082</t>
  </si>
  <si>
    <t xml:space="preserve">-0.72</t>
  </si>
  <si>
    <t xml:space="preserve">Other Strength -0.1082 (-0.72)</t>
  </si>
  <si>
    <t xml:space="preserve">-0.3515</t>
  </si>
  <si>
    <t xml:space="preserve">Hazardous Waste -0.3515* (-1.90)</t>
  </si>
  <si>
    <t xml:space="preserve">-0.6784</t>
  </si>
  <si>
    <t xml:space="preserve">-3.11</t>
  </si>
  <si>
    <t xml:space="preserve">Regulatory Problems -0.6784*** (-3.11)</t>
  </si>
  <si>
    <t xml:space="preserve">-0.4252</t>
  </si>
  <si>
    <t xml:space="preserve">-2.33</t>
  </si>
  <si>
    <t xml:space="preserve">Substantial Emissions -0.4252** (-2.33)</t>
  </si>
  <si>
    <t xml:space="preserve">0.01</t>
  </si>
  <si>
    <t xml:space="preserve">Agricultural Chemicals 0.0022 (0.01)</t>
  </si>
  <si>
    <t xml:space="preserve">-0.5341</t>
  </si>
  <si>
    <t xml:space="preserve">-2.02</t>
  </si>
  <si>
    <t xml:space="preserve">Climate Change -0.5341** (-2.02)</t>
  </si>
  <si>
    <t xml:space="preserve">0.1668</t>
  </si>
  <si>
    <t xml:space="preserve">0.59</t>
  </si>
  <si>
    <t xml:space="preserve">Other Concern 0.1668 (0.59)</t>
  </si>
  <si>
    <t xml:space="preserve">-0.0811</t>
  </si>
  <si>
    <t xml:space="preserve">-4.24</t>
  </si>
  <si>
    <t xml:space="preserve">ln(Spread) column 1 (with BRmod)</t>
  </si>
  <si>
    <t xml:space="preserve">34</t>
  </si>
  <si>
    <t xml:space="preserve">ENVStrengths -0.0811*** (-4.24)</t>
  </si>
  <si>
    <t xml:space="preserve">0.0474</t>
  </si>
  <si>
    <t xml:space="preserve">3.02</t>
  </si>
  <si>
    <t xml:space="preserve">ENVConcerns 0.0474*** (3.02)</t>
  </si>
  <si>
    <t xml:space="preserve">-0.0297</t>
  </si>
  <si>
    <t xml:space="preserve">-1.11</t>
  </si>
  <si>
    <t xml:space="preserve">ln(Spread) column 2 (without BRmod)</t>
  </si>
  <si>
    <t xml:space="preserve">ENVStrengths -0.0297 (-1.11)</t>
  </si>
  <si>
    <t xml:space="preserve">0.0578</t>
  </si>
  <si>
    <t xml:space="preserve">2.58</t>
  </si>
  <si>
    <t xml:space="preserve">ENVConcerns 0.0578*** (2.58)</t>
  </si>
  <si>
    <t xml:space="preserve">0.1289</t>
  </si>
  <si>
    <t xml:space="preserve">1.21</t>
  </si>
  <si>
    <t xml:space="preserve">ENVStrengths 0.1289 (1.21)</t>
  </si>
  <si>
    <t xml:space="preserve">-0.2026</t>
  </si>
  <si>
    <t xml:space="preserve">ENVConcerns -0.2026* (-1.72)</t>
  </si>
  <si>
    <t xml:space="preserve">0.0017</t>
  </si>
  <si>
    <t xml:space="preserve">ENVStrengths 0.0017 (0.03)</t>
  </si>
  <si>
    <t xml:space="preserve">-0.1341</t>
  </si>
  <si>
    <t xml:space="preserve">-1.19</t>
  </si>
  <si>
    <t xml:space="preserve">ENVConcerns -0.1341 (-1.19)</t>
  </si>
  <si>
    <t xml:space="preserve">-0.0761</t>
  </si>
  <si>
    <t xml:space="preserve">-4.64</t>
  </si>
  <si>
    <t xml:space="preserve">35</t>
  </si>
  <si>
    <t xml:space="preserve">ENVStrengths -0.0761*** (-4.64)</t>
  </si>
  <si>
    <t xml:space="preserve">0.0421</t>
  </si>
  <si>
    <t xml:space="preserve">3.31</t>
  </si>
  <si>
    <t xml:space="preserve">ENVConcerns 0.0421*** (3.31)</t>
  </si>
  <si>
    <t xml:space="preserve">-0.0285</t>
  </si>
  <si>
    <t xml:space="preserve">-1.24</t>
  </si>
  <si>
    <t xml:space="preserve">ENVStrengths -0.0285 (-1.24)</t>
  </si>
  <si>
    <t xml:space="preserve">0.0437</t>
  </si>
  <si>
    <t xml:space="preserve">2.31</t>
  </si>
  <si>
    <t xml:space="preserve">ENVConcerns 0.0437** (2.31)</t>
  </si>
  <si>
    <t xml:space="preserve">0.1616</t>
  </si>
  <si>
    <t xml:space="preserve">1.76</t>
  </si>
  <si>
    <t xml:space="preserve">ENVStrengths 0.1616* (1.76)</t>
  </si>
  <si>
    <t xml:space="preserve">-0.1522</t>
  </si>
  <si>
    <t xml:space="preserve">-1.70</t>
  </si>
  <si>
    <t xml:space="preserve">ENVConcerns -0.1522* (-1.70)</t>
  </si>
  <si>
    <t xml:space="preserve">1.28</t>
  </si>
  <si>
    <t xml:space="preserve">ENVStrengths 0.0709 (1.28)</t>
  </si>
  <si>
    <t xml:space="preserve">-0.1334</t>
  </si>
  <si>
    <t xml:space="preserve">-1.81</t>
  </si>
  <si>
    <t xml:space="preserve">ENVConcerns -0.1334* (-1.81)</t>
  </si>
  <si>
    <t xml:space="preserve">-0.1266</t>
  </si>
  <si>
    <t xml:space="preserve">1995-2001</t>
  </si>
  <si>
    <t xml:space="preserve">1995</t>
  </si>
  <si>
    <t xml:space="preserve">2001</t>
  </si>
  <si>
    <t xml:space="preserve">Panel A ln(Spread)</t>
  </si>
  <si>
    <t xml:space="preserve">36</t>
  </si>
  <si>
    <t xml:space="preserve">ENVStrengths -0.1266*** (-2.87)</t>
  </si>
  <si>
    <t xml:space="preserve">-0.0084</t>
  </si>
  <si>
    <t xml:space="preserve">-0.29</t>
  </si>
  <si>
    <t xml:space="preserve">ENVConcerns -0.0084 (-0.29)</t>
  </si>
  <si>
    <t xml:space="preserve">0.2105</t>
  </si>
  <si>
    <t xml:space="preserve">Panel A Bond Rating</t>
  </si>
  <si>
    <t xml:space="preserve">ENVStrengths 0.2105 (1.28)</t>
  </si>
  <si>
    <t xml:space="preserve">-0.1479</t>
  </si>
  <si>
    <t xml:space="preserve">-1.42</t>
  </si>
  <si>
    <t xml:space="preserve">ENVConcerns -0.1479 (-1.42)</t>
  </si>
  <si>
    <t xml:space="preserve">0.0571</t>
  </si>
  <si>
    <t xml:space="preserve">0.71</t>
  </si>
  <si>
    <t xml:space="preserve">Panel A Issuer Rating</t>
  </si>
  <si>
    <t xml:space="preserve">ENVStrengths 0.0571 (0.71)</t>
  </si>
  <si>
    <t xml:space="preserve">-0.0794</t>
  </si>
  <si>
    <t xml:space="preserve">-0.87</t>
  </si>
  <si>
    <t xml:space="preserve">ENVConcerns -0.0794 (-0.87)</t>
  </si>
  <si>
    <t xml:space="preserve">-0.0251</t>
  </si>
  <si>
    <t xml:space="preserve">2002-2006</t>
  </si>
  <si>
    <t xml:space="preserve">2002</t>
  </si>
  <si>
    <t xml:space="preserve">2006</t>
  </si>
  <si>
    <t xml:space="preserve">Panel B ln(Spread)</t>
  </si>
  <si>
    <t xml:space="preserve">ENVStrengths -0.0251* (-1.70)</t>
  </si>
  <si>
    <t xml:space="preserve">0.0852</t>
  </si>
  <si>
    <t xml:space="preserve">3.99</t>
  </si>
  <si>
    <t xml:space="preserve">ENVConcerns 0.0852*** (3.99)</t>
  </si>
  <si>
    <t xml:space="preserve">0.1480</t>
  </si>
  <si>
    <t xml:space="preserve">0.98</t>
  </si>
  <si>
    <t xml:space="preserve">Panel B Bond Rating</t>
  </si>
  <si>
    <t xml:space="preserve">ENVStrengths 0.1480 (0.98)</t>
  </si>
  <si>
    <t xml:space="preserve">-0.2285</t>
  </si>
  <si>
    <t xml:space="preserve">ENVConcerns -0.2285** (-2.34)</t>
  </si>
  <si>
    <t xml:space="preserve">0.0651</t>
  </si>
  <si>
    <t xml:space="preserve">0.77</t>
  </si>
  <si>
    <t xml:space="preserve">Panel B Issuer Rating</t>
  </si>
  <si>
    <t xml:space="preserve">ENVStrengths 0.0651 (0.77)</t>
  </si>
  <si>
    <t xml:space="preserve">-0.2147</t>
  </si>
  <si>
    <t xml:space="preserve">-3.86</t>
  </si>
  <si>
    <t xml:space="preserve">ENVConcerns -0.2147*** (-3.86)</t>
  </si>
  <si>
    <t xml:space="preserve">-0.0459</t>
  </si>
  <si>
    <t xml:space="preserve">-5.39</t>
  </si>
  <si>
    <t xml:space="preserve">37</t>
  </si>
  <si>
    <t xml:space="preserve">ENVTotal -0.0459*** (-5.39)</t>
  </si>
  <si>
    <t xml:space="preserve">ENVTotal</t>
  </si>
  <si>
    <t xml:space="preserve">0.1826</t>
  </si>
  <si>
    <t xml:space="preserve">2.55</t>
  </si>
  <si>
    <t xml:space="preserve">ENVTotal 0.1826** (2.55)</t>
  </si>
  <si>
    <t xml:space="preserve">0.1239</t>
  </si>
  <si>
    <t xml:space="preserve">2.85</t>
  </si>
  <si>
    <t xml:space="preserve">ENVTotal 0.1239*** (2.85)</t>
  </si>
  <si>
    <t xml:space="preserve">-5.05</t>
  </si>
  <si>
    <t xml:space="preserve">-1.29</t>
  </si>
  <si>
    <t xml:space="preserve">Column (I.b)</t>
  </si>
  <si>
    <t xml:space="preserve">38</t>
  </si>
  <si>
    <t xml:space="preserve">ENVStrengths -5.05 (-1.29)</t>
  </si>
  <si>
    <t xml:space="preserve">Spread</t>
  </si>
  <si>
    <t xml:space="preserve">8.00</t>
  </si>
  <si>
    <t xml:space="preserve">3.03</t>
  </si>
  <si>
    <t xml:space="preserve">ENVConcerns 8.00*** (3.03)</t>
  </si>
  <si>
    <t xml:space="preserve">-11.81</t>
  </si>
  <si>
    <t xml:space="preserve">-3.50</t>
  </si>
  <si>
    <t xml:space="preserve">Column (I.c)</t>
  </si>
  <si>
    <t xml:space="preserve">ENVStrengths -11.81*** (-3.50)</t>
  </si>
  <si>
    <t xml:space="preserve">5.94</t>
  </si>
  <si>
    <t xml:space="preserve">ENVConcerns 5.94*** (3.04)</t>
  </si>
  <si>
    <t xml:space="preserve">-7.06</t>
  </si>
  <si>
    <t xml:space="preserve">-3.79</t>
  </si>
  <si>
    <t xml:space="preserve">Column (II.b)</t>
  </si>
  <si>
    <t xml:space="preserve">ENVTotal -7.06*** (-3.79)</t>
  </si>
  <si>
    <t xml:space="preserve">-6.68</t>
  </si>
  <si>
    <t xml:space="preserve">-4.23</t>
  </si>
  <si>
    <t xml:space="preserve">Column (II.c)</t>
  </si>
  <si>
    <t xml:space="preserve">ENVTotal -6.68*** (-4.23)</t>
  </si>
  <si>
    <t xml:space="preserve">-0.0980</t>
  </si>
  <si>
    <t xml:space="preserve">-2.23</t>
  </si>
  <si>
    <t xml:space="preserve">Table 14</t>
  </si>
  <si>
    <t xml:space="preserve">Beneficial Products -0.0980** (-2.23)</t>
  </si>
  <si>
    <t xml:space="preserve">0.0279</t>
  </si>
  <si>
    <t xml:space="preserve">0.32</t>
  </si>
  <si>
    <t xml:space="preserve">Pollution Prevention 0.0279 (0.32)</t>
  </si>
  <si>
    <t xml:space="preserve">-0.0485</t>
  </si>
  <si>
    <t xml:space="preserve">-0.47</t>
  </si>
  <si>
    <t xml:space="preserve">Recycling -0.0485 (-0.47)</t>
  </si>
  <si>
    <t xml:space="preserve">-0.0886</t>
  </si>
  <si>
    <t xml:space="preserve">-2.35</t>
  </si>
  <si>
    <t xml:space="preserve">Clean Energy -0.0886** (-2.35)</t>
  </si>
  <si>
    <t xml:space="preserve">-0.2292</t>
  </si>
  <si>
    <t xml:space="preserve">-2.97</t>
  </si>
  <si>
    <t xml:space="preserve">Other Strength -0.2292*** (-2.97)</t>
  </si>
  <si>
    <t xml:space="preserve">0.0671</t>
  </si>
  <si>
    <t xml:space="preserve">0.99</t>
  </si>
  <si>
    <t xml:space="preserve">Hazardous Waste 0.0671 (0.99)</t>
  </si>
  <si>
    <t xml:space="preserve">0.2009</t>
  </si>
  <si>
    <t xml:space="preserve">2.73</t>
  </si>
  <si>
    <t xml:space="preserve">Regulatory Problems 0.2009*** (2.73)</t>
  </si>
  <si>
    <t xml:space="preserve">0.2274</t>
  </si>
  <si>
    <t xml:space="preserve">Substantial Emissions 0.2274*** (2.85)</t>
  </si>
  <si>
    <t xml:space="preserve">0.0466</t>
  </si>
  <si>
    <t xml:space="preserve">0.80</t>
  </si>
  <si>
    <t xml:space="preserve">Agricultural Chemicals 0.0466 (0.80)</t>
  </si>
  <si>
    <t xml:space="preserve">0.2332</t>
  </si>
  <si>
    <t xml:space="preserve">3.09</t>
  </si>
  <si>
    <t xml:space="preserve">Climate Change 0.2332*** (3.09)</t>
  </si>
  <si>
    <t xml:space="preserve">0.1291</t>
  </si>
  <si>
    <t xml:space="preserve">Other Concern 0.1291*** (2.47)</t>
  </si>
  <si>
    <t xml:space="preserve">-6.52</t>
  </si>
  <si>
    <t xml:space="preserve">Spread column</t>
  </si>
  <si>
    <t xml:space="preserve">Beneficial Products -6.52 (-0.47)</t>
  </si>
  <si>
    <t xml:space="preserve">10.24</t>
  </si>
  <si>
    <t xml:space="preserve">0.64</t>
  </si>
  <si>
    <t xml:space="preserve">Pollution Prevention 10.24 (0.64)</t>
  </si>
  <si>
    <t xml:space="preserve">-3.02</t>
  </si>
  <si>
    <t xml:space="preserve">Recycling -3.02 (-0.15)</t>
  </si>
  <si>
    <t xml:space="preserve">-18.97</t>
  </si>
  <si>
    <t xml:space="preserve">-2.74</t>
  </si>
  <si>
    <t xml:space="preserve">Clean Energy -18.97*** (-2.74)</t>
  </si>
  <si>
    <t xml:space="preserve">-29.05</t>
  </si>
  <si>
    <t xml:space="preserve">-2.01</t>
  </si>
  <si>
    <t xml:space="preserve">Other Strength -29.05** (-2.01)</t>
  </si>
  <si>
    <t xml:space="preserve">9.00</t>
  </si>
  <si>
    <t xml:space="preserve">0.76</t>
  </si>
  <si>
    <t xml:space="preserve">Hazardous Waste 9.00 (0.76)</t>
  </si>
  <si>
    <t xml:space="preserve">41.76</t>
  </si>
  <si>
    <t xml:space="preserve">Regulatory Problems 41.76*** (3.51)</t>
  </si>
  <si>
    <t xml:space="preserve">38.93</t>
  </si>
  <si>
    <t xml:space="preserve">Substantial Emissions 38.93*** (2.73)</t>
  </si>
  <si>
    <t xml:space="preserve">-10.54</t>
  </si>
  <si>
    <t xml:space="preserve">-0.79</t>
  </si>
  <si>
    <t xml:space="preserve">Agricultural Chemicals -10.54 (-0.79)</t>
  </si>
  <si>
    <t xml:space="preserve">56.29</t>
  </si>
  <si>
    <t xml:space="preserve">5.99</t>
  </si>
  <si>
    <t xml:space="preserve">Climate Change 56.29*** (5.99)</t>
  </si>
  <si>
    <t xml:space="preserve">9.93</t>
  </si>
  <si>
    <t xml:space="preserve">1.01</t>
  </si>
  <si>
    <t xml:space="preserve">Other Concern 9.93 (1.01)</t>
  </si>
  <si>
    <t xml:space="preserve">0.2182</t>
  </si>
  <si>
    <t xml:space="preserve">0.55</t>
  </si>
  <si>
    <t xml:space="preserve">Beneficial Products 0.2182 (0.55)</t>
  </si>
  <si>
    <t xml:space="preserve">0.3726</t>
  </si>
  <si>
    <t xml:space="preserve">0.66</t>
  </si>
  <si>
    <t xml:space="preserve">Pollution Prevention 0.3726 (0.66)</t>
  </si>
  <si>
    <t xml:space="preserve">-0.0831</t>
  </si>
  <si>
    <t xml:space="preserve">-0.23</t>
  </si>
  <si>
    <t xml:space="preserve">Recycling -0.0831 (-0.23)</t>
  </si>
  <si>
    <t xml:space="preserve">0.1408</t>
  </si>
  <si>
    <t xml:space="preserve">0.67</t>
  </si>
  <si>
    <t xml:space="preserve">Clean Energy 0.1408 (0.67)</t>
  </si>
  <si>
    <t xml:space="preserve">0.4299</t>
  </si>
  <si>
    <t xml:space="preserve">1.47</t>
  </si>
  <si>
    <t xml:space="preserve">Other Strength 0.4299 (1.47)</t>
  </si>
  <si>
    <t xml:space="preserve">-0.3009</t>
  </si>
  <si>
    <t xml:space="preserve">-0.83</t>
  </si>
  <si>
    <t xml:space="preserve">Hazardous Waste -0.3009 (-0.83)</t>
  </si>
  <si>
    <t xml:space="preserve">-0.4808</t>
  </si>
  <si>
    <t xml:space="preserve">-1.09</t>
  </si>
  <si>
    <t xml:space="preserve">Regulatory Problems -0.4808 (-1.09)</t>
  </si>
  <si>
    <t xml:space="preserve">-0.9263</t>
  </si>
  <si>
    <t xml:space="preserve">-2.07</t>
  </si>
  <si>
    <t xml:space="preserve">Substantial Emissions -0.9263** (-2.07)</t>
  </si>
  <si>
    <t xml:space="preserve">-0.1232</t>
  </si>
  <si>
    <t xml:space="preserve">-0.67</t>
  </si>
  <si>
    <t xml:space="preserve">Agricultural Chemicals -0.1232 (-0.67)</t>
  </si>
  <si>
    <t xml:space="preserve">-0.7896</t>
  </si>
  <si>
    <t xml:space="preserve">-1.99</t>
  </si>
  <si>
    <t xml:space="preserve">Climate Change -0.7896** (-1.99)</t>
  </si>
  <si>
    <t xml:space="preserve">-0.1122</t>
  </si>
  <si>
    <t xml:space="preserve">Other Concern -0.1122 (-0.29)</t>
  </si>
  <si>
    <t xml:space="preserve">0.4114</t>
  </si>
  <si>
    <t xml:space="preserve">3.82</t>
  </si>
  <si>
    <t xml:space="preserve">Beneficial Products 0.4114*** (3.82)</t>
  </si>
  <si>
    <t xml:space="preserve">0.2844</t>
  </si>
  <si>
    <t xml:space="preserve">Pollution Prevention 0.2844 (1.12)</t>
  </si>
  <si>
    <t xml:space="preserve">-0.2507</t>
  </si>
  <si>
    <t xml:space="preserve">-1.13</t>
  </si>
  <si>
    <t xml:space="preserve">Recycling -0.2507 (-1.13)</t>
  </si>
  <si>
    <t xml:space="preserve">0.1358</t>
  </si>
  <si>
    <t xml:space="preserve">0.46</t>
  </si>
  <si>
    <t xml:space="preserve">Clean Energy 0.1358 (0.46)</t>
  </si>
  <si>
    <t xml:space="preserve">-0.0985</t>
  </si>
  <si>
    <t xml:space="preserve">-0.51</t>
  </si>
  <si>
    <t xml:space="preserve">Other Strength -0.0985 (-0.51)</t>
  </si>
  <si>
    <t xml:space="preserve">-0.4675</t>
  </si>
  <si>
    <t xml:space="preserve">-2.72</t>
  </si>
  <si>
    <t xml:space="preserve">Hazardous Waste -0.4675*** (-2.72)</t>
  </si>
  <si>
    <t xml:space="preserve">-0.8118</t>
  </si>
  <si>
    <t xml:space="preserve">-3.85</t>
  </si>
  <si>
    <t xml:space="preserve">Regulatory Problems -0.8118*** (-3.85)</t>
  </si>
  <si>
    <t xml:space="preserve">-0.5972</t>
  </si>
  <si>
    <t xml:space="preserve">-3.16</t>
  </si>
  <si>
    <t xml:space="preserve">Substantial Emissions -0.5972*** (-3.16)</t>
  </si>
  <si>
    <t xml:space="preserve">-0.1982</t>
  </si>
  <si>
    <t xml:space="preserve">-1.05</t>
  </si>
  <si>
    <t xml:space="preserve">Agricultural Chemicals -0.1982 (-1.05)</t>
  </si>
  <si>
    <t xml:space="preserve">-0.5860</t>
  </si>
  <si>
    <t xml:space="preserve">-2.36</t>
  </si>
  <si>
    <t xml:space="preserve">Climate Change -0.5860** (-2.36)</t>
  </si>
  <si>
    <t xml:space="preserve">0.0687</t>
  </si>
  <si>
    <t xml:space="preserve">Other Concern 0.0687 (0.23)</t>
  </si>
  <si>
    <t xml:space="preserve">-0.1784</t>
  </si>
  <si>
    <t xml:space="preserve">-3.33</t>
  </si>
  <si>
    <t xml:space="preserve">Beneficial Products -0.1784*** (-3.33)</t>
  </si>
  <si>
    <t xml:space="preserve">0.35</t>
  </si>
  <si>
    <t xml:space="preserve">Pollution Prevention 0.0228 (0.35)</t>
  </si>
  <si>
    <t xml:space="preserve">-0.1039</t>
  </si>
  <si>
    <t xml:space="preserve">-1.21</t>
  </si>
  <si>
    <t xml:space="preserve">Recycling -0.1039 (-1.21)</t>
  </si>
  <si>
    <t xml:space="preserve">-0.0678</t>
  </si>
  <si>
    <t xml:space="preserve">Clean Energy -0.0678** (-2.62)</t>
  </si>
  <si>
    <t xml:space="preserve">-0.1578</t>
  </si>
  <si>
    <t xml:space="preserve">-1.65</t>
  </si>
  <si>
    <t xml:space="preserve">Other Strength -0.1578* (-1.65)</t>
  </si>
  <si>
    <t xml:space="preserve">0.0001</t>
  </si>
  <si>
    <t xml:space="preserve">0.00</t>
  </si>
  <si>
    <t xml:space="preserve">Hazardous Waste 0.0001 (0.00)</t>
  </si>
  <si>
    <t xml:space="preserve">0.1432</t>
  </si>
  <si>
    <t xml:space="preserve">2.28</t>
  </si>
  <si>
    <t xml:space="preserve">Regulatory Problems 0.1432** (2.28)</t>
  </si>
  <si>
    <t xml:space="preserve">0.0843</t>
  </si>
  <si>
    <t xml:space="preserve">1.36</t>
  </si>
  <si>
    <t xml:space="preserve">Substantial Emissions 0.0843 (1.36)</t>
  </si>
  <si>
    <t xml:space="preserve">-0.0482</t>
  </si>
  <si>
    <t xml:space="preserve">-1.00</t>
  </si>
  <si>
    <t xml:space="preserve">Agricultural Chemicals -0.0482 (-1.00)</t>
  </si>
  <si>
    <t xml:space="preserve">0.2348</t>
  </si>
  <si>
    <t xml:space="preserve">5.35</t>
  </si>
  <si>
    <t xml:space="preserve">Climate Change 0.2348*** (5.35)</t>
  </si>
  <si>
    <t xml:space="preserve">0.0045</t>
  </si>
  <si>
    <t xml:space="preserve">0.10</t>
  </si>
  <si>
    <t xml:space="preserve">Other Concern 0.0045 (0.10)</t>
  </si>
  <si>
    <t xml:space="preserve">-28.52</t>
  </si>
  <si>
    <t xml:space="preserve">-2.08</t>
  </si>
  <si>
    <t xml:space="preserve">Beneficial Products -28.52** (-2.08)</t>
  </si>
  <si>
    <t xml:space="preserve">10.66</t>
  </si>
  <si>
    <t xml:space="preserve">Pollution Prevention 10.66 (0.76)</t>
  </si>
  <si>
    <t xml:space="preserve">-20.51</t>
  </si>
  <si>
    <t xml:space="preserve">Recycling -20.51 (-1.11)</t>
  </si>
  <si>
    <t xml:space="preserve">-18.01</t>
  </si>
  <si>
    <t xml:space="preserve">-3.92</t>
  </si>
  <si>
    <t xml:space="preserve">Clean Energy -18.01*** (-3.92)</t>
  </si>
  <si>
    <t xml:space="preserve">-11.78</t>
  </si>
  <si>
    <t xml:space="preserve">-1.15</t>
  </si>
  <si>
    <t xml:space="preserve">Other Strength -11.78 (-1.15)</t>
  </si>
  <si>
    <t xml:space="preserve">2.89</t>
  </si>
  <si>
    <t xml:space="preserve">0.22</t>
  </si>
  <si>
    <t xml:space="preserve">Hazardous Waste 2.89 (0.22)</t>
  </si>
  <si>
    <t xml:space="preserve">35.59</t>
  </si>
  <si>
    <t xml:space="preserve">2.83</t>
  </si>
  <si>
    <t xml:space="preserve">Regulatory Problems 35.59*** (2.83)</t>
  </si>
  <si>
    <t xml:space="preserve">14.16</t>
  </si>
  <si>
    <t xml:space="preserve">Substantial Emissions 14.16 (1.01)</t>
  </si>
  <si>
    <t xml:space="preserve">-42.81</t>
  </si>
  <si>
    <t xml:space="preserve">-4.06</t>
  </si>
  <si>
    <t xml:space="preserve">Agricultural Chemicals -42.81*** (-4.06)</t>
  </si>
  <si>
    <t xml:space="preserve">54.53</t>
  </si>
  <si>
    <t xml:space="preserve">6.83</t>
  </si>
  <si>
    <t xml:space="preserve">Climate Change 54.53*** (6.83)</t>
  </si>
  <si>
    <t xml:space="preserve">-6.17</t>
  </si>
  <si>
    <t xml:space="preserve">-0.61</t>
  </si>
  <si>
    <t xml:space="preserve">Other Concern -6.17 (-0.61)</t>
  </si>
  <si>
    <t xml:space="preserve">-0.0126</t>
  </si>
  <si>
    <t xml:space="preserve">-0.05</t>
  </si>
  <si>
    <t xml:space="preserve">Beneficial Products -0.0126 (-0.05)</t>
  </si>
  <si>
    <t xml:space="preserve">0.2289</t>
  </si>
  <si>
    <t xml:space="preserve">0.63</t>
  </si>
  <si>
    <t xml:space="preserve">Pollution Prevention 0.2289 (0.63)</t>
  </si>
  <si>
    <t xml:space="preserve">-0.0458</t>
  </si>
  <si>
    <t xml:space="preserve">Recycling -0.0458 (-0.15)</t>
  </si>
  <si>
    <t xml:space="preserve">0.2579</t>
  </si>
  <si>
    <t xml:space="preserve">1.79</t>
  </si>
  <si>
    <t xml:space="preserve">Clean Energy 0.2579* (1.79)</t>
  </si>
  <si>
    <t xml:space="preserve">0.2718</t>
  </si>
  <si>
    <t xml:space="preserve">1.72</t>
  </si>
  <si>
    <t xml:space="preserve">Other Strength 0.2718* (1.72)</t>
  </si>
  <si>
    <t xml:space="preserve">-0.3295</t>
  </si>
  <si>
    <t xml:space="preserve">-1.06</t>
  </si>
  <si>
    <t xml:space="preserve">Hazardous Waste -0.3295 (-1.06)</t>
  </si>
  <si>
    <t xml:space="preserve">-0.3276</t>
  </si>
  <si>
    <t xml:space="preserve">Regulatory Problems -0.3276 (-1.05)</t>
  </si>
  <si>
    <t xml:space="preserve">-0.4626</t>
  </si>
  <si>
    <t xml:space="preserve">-1.03</t>
  </si>
  <si>
    <t xml:space="preserve">Substantial Emissions -0.4626 (-1.03)</t>
  </si>
  <si>
    <t xml:space="preserve">-0.1302</t>
  </si>
  <si>
    <t xml:space="preserve">-0.37</t>
  </si>
  <si>
    <t xml:space="preserve">Agricultural Chemicals -0.1302 (-0.37)</t>
  </si>
  <si>
    <t xml:space="preserve">-0.4586</t>
  </si>
  <si>
    <t xml:space="preserve">-1.14</t>
  </si>
  <si>
    <t xml:space="preserve">Climate Change -0.4586 (-1.14)</t>
  </si>
  <si>
    <t xml:space="preserve">-0.1024</t>
  </si>
  <si>
    <t xml:space="preserve">-0.42</t>
  </si>
  <si>
    <t xml:space="preserve">Other Concern -0.1024 (-0.42)</t>
  </si>
  <si>
    <t xml:space="preserve">0.3405</t>
  </si>
  <si>
    <t xml:space="preserve">3.88</t>
  </si>
  <si>
    <t xml:space="preserve">Beneficial Products 0.3405*** (3.88)</t>
  </si>
  <si>
    <t xml:space="preserve">0.1908</t>
  </si>
  <si>
    <t xml:space="preserve">0.87</t>
  </si>
  <si>
    <t xml:space="preserve">Pollution Prevention 0.1908 (0.87)</t>
  </si>
  <si>
    <t xml:space="preserve">-0.3621</t>
  </si>
  <si>
    <t xml:space="preserve">-1.82</t>
  </si>
  <si>
    <t xml:space="preserve">Recycling -0.3621 (-1.82)</t>
  </si>
  <si>
    <t xml:space="preserve">0.0847</t>
  </si>
  <si>
    <t xml:space="preserve">0.30</t>
  </si>
  <si>
    <t xml:space="preserve">Clean Energy 0.0847 (0.30)</t>
  </si>
  <si>
    <t xml:space="preserve">-0.1407</t>
  </si>
  <si>
    <t xml:space="preserve">-0.99</t>
  </si>
  <si>
    <t xml:space="preserve">Other Strength -0.1407 (-0.99)</t>
  </si>
  <si>
    <t xml:space="preserve">-0.3190</t>
  </si>
  <si>
    <t xml:space="preserve">Hazardous Waste -0.3190* (-1.82)</t>
  </si>
  <si>
    <t xml:space="preserve">-0.6275</t>
  </si>
  <si>
    <t xml:space="preserve">-3.09</t>
  </si>
  <si>
    <t xml:space="preserve">Regulatory Problems -0.6275*** (-3.09)</t>
  </si>
  <si>
    <t xml:space="preserve">-0.3813</t>
  </si>
  <si>
    <t xml:space="preserve">Substantial Emissions -0.3813** (-2.15)</t>
  </si>
  <si>
    <t xml:space="preserve">0.0258</t>
  </si>
  <si>
    <t xml:space="preserve">0.11</t>
  </si>
  <si>
    <t xml:space="preserve">Agricultural Chemicals 0.0258 (0.11)</t>
  </si>
  <si>
    <t xml:space="preserve">-0.5190</t>
  </si>
  <si>
    <t xml:space="preserve">Climate Change -0.5190** (-2.00)</t>
  </si>
  <si>
    <t xml:space="preserve">0.1881</t>
  </si>
  <si>
    <t xml:space="preserve">Other Concern 0.1881 (0.66)</t>
  </si>
  <si>
    <t xml:space="preserve">Ben Slimane et al (2019)</t>
  </si>
  <si>
    <t xml:space="preserve">-0.01</t>
  </si>
  <si>
    <t xml:space="preserve">-7</t>
  </si>
  <si>
    <t xml:space="preserve">2010–2013</t>
  </si>
  <si>
    <t xml:space="preserve">2010</t>
  </si>
  <si>
    <t xml:space="preserve">2013</t>
  </si>
  <si>
    <t xml:space="preserve">column E, 2010–2013</t>
  </si>
  <si>
    <t xml:space="preserve">24</t>
  </si>
  <si>
    <t xml:space="preserve">β̂esg -0.01, t-statistic -7 (E column, 2010–2013)</t>
  </si>
  <si>
    <t xml:space="preserve">E (environmental)</t>
  </si>
  <si>
    <t xml:space="preserve">ln OAS (logarithm of the yield spread)</t>
  </si>
  <si>
    <t xml:space="preserve">staging_Ben_Slimane_et_al_2019.csv</t>
  </si>
  <si>
    <t xml:space="preserve">multi: issuer countries not enumerated (EUR- and USD-denominated corporate bonds from ICE BofAML IG and Global HY indexes; regional split only Europe / North America / others)</t>
  </si>
  <si>
    <t xml:space="preserve">-98</t>
  </si>
  <si>
    <t xml:space="preserve">2014–2019</t>
  </si>
  <si>
    <t xml:space="preserve">2014</t>
  </si>
  <si>
    <t xml:space="preserve">column E, 2014–2019</t>
  </si>
  <si>
    <t xml:space="preserve">β̂esg -0.08, t-statistic -98 (E column, 2014–2019)</t>
  </si>
  <si>
    <t xml:space="preserve">19</t>
  </si>
  <si>
    <t xml:space="preserve">2010-2013</t>
  </si>
  <si>
    <t xml:space="preserve">Table 13</t>
  </si>
  <si>
    <t xml:space="preserve">column E, 2010-2013</t>
  </si>
  <si>
    <t xml:space="preserve">26</t>
  </si>
  <si>
    <t xml:space="preserve">β̂esg 0.03, t-statistic 19 (E column, 2010-2013)</t>
  </si>
  <si>
    <t xml:space="preserve">-0.03</t>
  </si>
  <si>
    <t xml:space="preserve">-40</t>
  </si>
  <si>
    <t xml:space="preserve">2014-2019</t>
  </si>
  <si>
    <t xml:space="preserve">column E, 2014-2019</t>
  </si>
  <si>
    <t xml:space="preserve">β̂esg -0.03, t-statistic -40 (E column, 2014-2019)</t>
  </si>
  <si>
    <t xml:space="preserve">29</t>
  </si>
  <si>
    <t xml:space="preserve">β̂esg 0.03, t-statistic 6 (E column, 2010-2013)</t>
  </si>
  <si>
    <t xml:space="preserve">-0.02</t>
  </si>
  <si>
    <t xml:space="preserve">β̂esg -0.02, t-statistic -7 (E column, 2014-2019)</t>
  </si>
  <si>
    <t xml:space="preserve">0.02</t>
  </si>
  <si>
    <t xml:space="preserve">Table 15</t>
  </si>
  <si>
    <t xml:space="preserve">β̂esg 0.02, t-statistic 9 (E column, 2010-2013)</t>
  </si>
  <si>
    <t xml:space="preserve">β̂esg 0.01, t-statistic 7 (E column, 2014-2019)</t>
  </si>
  <si>
    <t xml:space="preserve">Bhattacharya &amp; Sharma (2019)</t>
  </si>
  <si>
    <t xml:space="preserve">-0.279</t>
  </si>
  <si>
    <t xml:space="preserve">as-stated:we have one lagged values of the predictor variables</t>
  </si>
  <si>
    <t xml:space="preserve">other:Pearson correlation</t>
  </si>
  <si>
    <t xml:space="preserve">Table II</t>
  </si>
  <si>
    <t xml:space="preserve">corr matrix row Environmental Score x column Credit rating</t>
  </si>
  <si>
    <t xml:space="preserve">476</t>
  </si>
  <si>
    <t xml:space="preserve">Environmental Score, Pearson correlation with Credit rating = -0.279**, Sig. (2-tailed) 0.002, N 122. Notes: **Correlation is significant at the 0.01 level (two-tailed)</t>
  </si>
  <si>
    <t xml:space="preserve">Environmental Score</t>
  </si>
  <si>
    <t xml:space="preserve">Credit rating</t>
  </si>
  <si>
    <t xml:space="preserve">staging_Bhattacharya_Sharma_2019.csv</t>
  </si>
  <si>
    <t xml:space="preserve">India</t>
  </si>
  <si>
    <t xml:space="preserve">1.790</t>
  </si>
  <si>
    <t xml:space="preserve">&lt;0.05</t>
  </si>
  <si>
    <t xml:space="preserve">ordered logit</t>
  </si>
  <si>
    <t xml:space="preserve">Table III</t>
  </si>
  <si>
    <t xml:space="preserve">Model 3 (Control variables + environmental score)</t>
  </si>
  <si>
    <t xml:space="preserve">478</t>
  </si>
  <si>
    <t xml:space="preserve">Environmental score 1.790* printed under table row-block 'Wald Chi Square' (Notes: *Significant at 5% level of Significance). Text p.475: 'environment score having direct but moderately significant relationship with creditworthiness (b = 1.790, p &lt; 0.05)'</t>
  </si>
  <si>
    <t xml:space="preserve">Environmental score</t>
  </si>
  <si>
    <t xml:space="preserve">Boermans et al (2023)</t>
  </si>
  <si>
    <t xml:space="preserve">0.104</t>
  </si>
  <si>
    <t xml:space="preserve">0.044</t>
  </si>
  <si>
    <t xml:space="preserve">Emission Intensityf,t-1 0.104** (0.044)</t>
  </si>
  <si>
    <t xml:space="preserve">Emission Intensity_f,t-1</t>
  </si>
  <si>
    <t xml:space="preserve">bond yield spread (YTM in excess of the risk free rate)</t>
  </si>
  <si>
    <t xml:space="preserve">staging_Boermans_et_al_2023.csv</t>
  </si>
  <si>
    <t xml:space="preserve">multi: 37 countries worldwide (main green-patent sample); 57 countries ('carbon premium' sample); individual countries not listed</t>
  </si>
  <si>
    <t xml:space="preserve">0.042</t>
  </si>
  <si>
    <t xml:space="preserve">Emission Intensityf,t-1 0.104** (0.042)</t>
  </si>
  <si>
    <t xml:space="preserve">0.041</t>
  </si>
  <si>
    <t xml:space="preserve">Emission Intensityf,t-1 0.104** (0.041)</t>
  </si>
  <si>
    <t xml:space="preserve">0.111</t>
  </si>
  <si>
    <t xml:space="preserve">0.058</t>
  </si>
  <si>
    <t xml:space="preserve">Emission Intensityf,t-1 0.111* (0.058)</t>
  </si>
  <si>
    <t xml:space="preserve">0.109</t>
  </si>
  <si>
    <t xml:space="preserve">Emission Intensityf,t-1 0.109* (0.058)</t>
  </si>
  <si>
    <t xml:space="preserve">0.107</t>
  </si>
  <si>
    <t xml:space="preserve">0.059</t>
  </si>
  <si>
    <t xml:space="preserve">Emission Intensityf,t-1 0.107* (0.059)</t>
  </si>
  <si>
    <t xml:space="preserve">0.086</t>
  </si>
  <si>
    <t xml:space="preserve">0.069</t>
  </si>
  <si>
    <t xml:space="preserve">Emission Intensityf,t-1 0.086 (0.069)</t>
  </si>
  <si>
    <t xml:space="preserve">col 8</t>
  </si>
  <si>
    <t xml:space="preserve">0.137</t>
  </si>
  <si>
    <t xml:space="preserve">0.076</t>
  </si>
  <si>
    <t xml:space="preserve">other:data availability</t>
  </si>
  <si>
    <t xml:space="preserve">Ratings</t>
  </si>
  <si>
    <t xml:space="preserve">Table C1</t>
  </si>
  <si>
    <t xml:space="preserve">col 1 (Ratings)</t>
  </si>
  <si>
    <t xml:space="preserve">C1</t>
  </si>
  <si>
    <t xml:space="preserve">Emission Intensityf,t-1 0.137* (0.076)</t>
  </si>
  <si>
    <t xml:space="preserve">0.123</t>
  </si>
  <si>
    <t xml:space="preserve">0.066</t>
  </si>
  <si>
    <t xml:space="preserve">Liquidity</t>
  </si>
  <si>
    <t xml:space="preserve">col 2 (Liquidity)</t>
  </si>
  <si>
    <t xml:space="preserve">Emission Intensityf,t-1 0.123* (0.066)</t>
  </si>
  <si>
    <t xml:space="preserve">0.108</t>
  </si>
  <si>
    <t xml:space="preserve">col 3 (Maturity)</t>
  </si>
  <si>
    <t xml:space="preserve">Emission Intensityf,t-1 0.108* (0.058)</t>
  </si>
  <si>
    <t xml:space="preserve">0.040</t>
  </si>
  <si>
    <t xml:space="preserve">0.019</t>
  </si>
  <si>
    <t xml:space="preserve">col 4 (EU)</t>
  </si>
  <si>
    <t xml:space="preserve">Emission Intensityf,t-1 0.040** (0.019) [stray duplicate SE row additionally prints (0.043)]</t>
  </si>
  <si>
    <t xml:space="preserve">0.233</t>
  </si>
  <si>
    <t xml:space="preserve">US</t>
  </si>
  <si>
    <t xml:space="preserve">col 5 (US)</t>
  </si>
  <si>
    <t xml:space="preserve">Emission Intensityf,t-1 0.233*** (0.040)</t>
  </si>
  <si>
    <t xml:space="preserve">0.084</t>
  </si>
  <si>
    <t xml:space="preserve">0.043</t>
  </si>
  <si>
    <t xml:space="preserve">col 6 (No weights)</t>
  </si>
  <si>
    <t xml:space="preserve">Emission Intensityf,t-1 0.084* (0.043)</t>
  </si>
  <si>
    <t xml:space="preserve">0.129</t>
  </si>
  <si>
    <t xml:space="preserve">0.057</t>
  </si>
  <si>
    <t xml:space="preserve">other:green patent ownership</t>
  </si>
  <si>
    <t xml:space="preserve">firms with at least one green patent</t>
  </si>
  <si>
    <t xml:space="preserve">Emission Intensityf,t-1 0.129** (0.057)</t>
  </si>
  <si>
    <t xml:space="preserve">0.143</t>
  </si>
  <si>
    <t xml:space="preserve">0.054</t>
  </si>
  <si>
    <t xml:space="preserve">Emission Intensityf,t-1 0.143** (0.054)</t>
  </si>
  <si>
    <t xml:space="preserve">0.171</t>
  </si>
  <si>
    <t xml:space="preserve">0.067</t>
  </si>
  <si>
    <t xml:space="preserve">other:green patent classification</t>
  </si>
  <si>
    <t xml:space="preserve">Classification (Y02E subclasses only)</t>
  </si>
  <si>
    <t xml:space="preserve">col 1 (Classification)</t>
  </si>
  <si>
    <t xml:space="preserve">18</t>
  </si>
  <si>
    <t xml:space="preserve">Emission Intensityf,t-1 0.171** (0.067)</t>
  </si>
  <si>
    <t xml:space="preserve">0.139</t>
  </si>
  <si>
    <t xml:space="preserve">0.038</t>
  </si>
  <si>
    <t xml:space="preserve">Delta-GPR (change in green patent ratio)</t>
  </si>
  <si>
    <t xml:space="preserve">col 2 (Delta-GPR)</t>
  </si>
  <si>
    <t xml:space="preserve">Emission Intensityf,t-1 0.139*** (0.038)</t>
  </si>
  <si>
    <t xml:space="preserve">0.212</t>
  </si>
  <si>
    <t xml:space="preserve">col 3 (Ratings)</t>
  </si>
  <si>
    <t xml:space="preserve">Emission Intensityf,t-1 0.212* (0.111)</t>
  </si>
  <si>
    <t xml:space="preserve">0.163</t>
  </si>
  <si>
    <t xml:space="preserve">0.064</t>
  </si>
  <si>
    <t xml:space="preserve">col 4 (Liquidity)</t>
  </si>
  <si>
    <t xml:space="preserve">Emission Intensityf,t-1 0.163** (0.064)</t>
  </si>
  <si>
    <t xml:space="preserve">0.148</t>
  </si>
  <si>
    <t xml:space="preserve">0.051</t>
  </si>
  <si>
    <t xml:space="preserve">col 5 (Maturity)</t>
  </si>
  <si>
    <t xml:space="preserve">Emission Intensityf,t-1 0.148*** (0.051)</t>
  </si>
  <si>
    <t xml:space="preserve">col 6 (Eligiblity)</t>
  </si>
  <si>
    <t xml:space="preserve">Emission Intensityf,t-1 0.140** (0.059)</t>
  </si>
  <si>
    <t xml:space="preserve">0.147</t>
  </si>
  <si>
    <t xml:space="preserve">0.053</t>
  </si>
  <si>
    <t xml:space="preserve">col 7 (Purchases)</t>
  </si>
  <si>
    <t xml:space="preserve">Emission Intensityf,t-1 0.147*** (0.053)</t>
  </si>
  <si>
    <t xml:space="preserve">0.150</t>
  </si>
  <si>
    <t xml:space="preserve">0.055</t>
  </si>
  <si>
    <t xml:space="preserve">col 8 (Patents)</t>
  </si>
  <si>
    <t xml:space="preserve">Emission Intensityf,t-1 0.150*** (0.055)</t>
  </si>
  <si>
    <t xml:space="preserve">0.091</t>
  </si>
  <si>
    <t xml:space="preserve">0.011</t>
  </si>
  <si>
    <t xml:space="preserve">col 9 (Investments)</t>
  </si>
  <si>
    <t xml:space="preserve">Emission Intensityf,t-1 0.091*** (0.011)</t>
  </si>
  <si>
    <t xml:space="preserve">0.124</t>
  </si>
  <si>
    <t xml:space="preserve">0.060</t>
  </si>
  <si>
    <t xml:space="preserve">col 10 (No weights)</t>
  </si>
  <si>
    <t xml:space="preserve">Emission Intensityf,t-1 0.124** (0.060)</t>
  </si>
  <si>
    <t xml:space="preserve">0.192</t>
  </si>
  <si>
    <t xml:space="preserve">col 1 (EU)</t>
  </si>
  <si>
    <t xml:space="preserve">23</t>
  </si>
  <si>
    <t xml:space="preserve">Emission Intensityf,t-1 0.192*** (0.053)</t>
  </si>
  <si>
    <t xml:space="preserve">0.185</t>
  </si>
  <si>
    <t xml:space="preserve">col 2 (Inst.)</t>
  </si>
  <si>
    <t xml:space="preserve">Emission Intensityf,t-1 0.185*** (0.053)</t>
  </si>
  <si>
    <t xml:space="preserve">0.178</t>
  </si>
  <si>
    <t xml:space="preserve">col 3 (Bank)</t>
  </si>
  <si>
    <t xml:space="preserve">Emission Intensityf,t-1 0.178*** (0.040)</t>
  </si>
  <si>
    <t xml:space="preserve">all companies for which patent information is available</t>
  </si>
  <si>
    <t xml:space="preserve">Table D1</t>
  </si>
  <si>
    <t xml:space="preserve">D1</t>
  </si>
  <si>
    <t xml:space="preserve">0.113</t>
  </si>
  <si>
    <t xml:space="preserve">Emission Intensityf,t-1 0.113* (0.059)</t>
  </si>
  <si>
    <t xml:space="preserve">0.110</t>
  </si>
  <si>
    <t xml:space="preserve">Emission Intensityf,t-1 0.110* (0.060)</t>
  </si>
  <si>
    <t xml:space="preserve">0.094</t>
  </si>
  <si>
    <t xml:space="preserve">0.090</t>
  </si>
  <si>
    <t xml:space="preserve">Table D2</t>
  </si>
  <si>
    <t xml:space="preserve">D2</t>
  </si>
  <si>
    <t xml:space="preserve">Emission Intensityf,t-1 0.094 (0.090)</t>
  </si>
  <si>
    <t xml:space="preserve">0.102</t>
  </si>
  <si>
    <t xml:space="preserve">0.083</t>
  </si>
  <si>
    <t xml:space="preserve">Emission Intensityf,t-1 0.102 (0.083)</t>
  </si>
  <si>
    <t xml:space="preserve">0.149</t>
  </si>
  <si>
    <t xml:space="preserve">Emission Intensityf,t-1 0.149* (0.084)</t>
  </si>
  <si>
    <t xml:space="preserve">0.085</t>
  </si>
  <si>
    <t xml:space="preserve">Emission Intensityf,t-1 0.148* (0.085)</t>
  </si>
  <si>
    <t xml:space="preserve">0.120</t>
  </si>
  <si>
    <t xml:space="preserve">Table D3</t>
  </si>
  <si>
    <t xml:space="preserve">D3</t>
  </si>
  <si>
    <t xml:space="preserve">Emission Intensityf,t-1 0.120** (0.060)</t>
  </si>
  <si>
    <t xml:space="preserve">Emission Intensityf,t-1 0.143*** (0.051)</t>
  </si>
  <si>
    <t xml:space="preserve">0.170</t>
  </si>
  <si>
    <t xml:space="preserve">Emission Intensityf,t-1 0.170*** (0.051)</t>
  </si>
  <si>
    <t xml:space="preserve">Emission Intensityf,t-1 0.171*** (0.051)</t>
  </si>
  <si>
    <t xml:space="preserve">0.414</t>
  </si>
  <si>
    <t xml:space="preserve">0.237</t>
  </si>
  <si>
    <t xml:space="preserve">Table D4</t>
  </si>
  <si>
    <t xml:space="preserve">D4</t>
  </si>
  <si>
    <t xml:space="preserve">Emission Intensityf,t-1 0.414* (0.237)</t>
  </si>
  <si>
    <t xml:space="preserve">0.413</t>
  </si>
  <si>
    <t xml:space="preserve">0.238</t>
  </si>
  <si>
    <t xml:space="preserve">col 2 (Ratings)</t>
  </si>
  <si>
    <t xml:space="preserve">Emission Intensityf,t-1 0.413* (0.238)</t>
  </si>
  <si>
    <t xml:space="preserve">0.416</t>
  </si>
  <si>
    <t xml:space="preserve">Emission Intensityf,t-1 0.416* (0.238)</t>
  </si>
  <si>
    <t xml:space="preserve">0.191</t>
  </si>
  <si>
    <t xml:space="preserve">Emission Intensityf,t-1 0.191*** (0.067)</t>
  </si>
  <si>
    <t xml:space="preserve">0.068</t>
  </si>
  <si>
    <t xml:space="preserve">col 5 (Liquidity)</t>
  </si>
  <si>
    <t xml:space="preserve">Emission Intensityf,t-1 0.191*** (0.068)</t>
  </si>
  <si>
    <t xml:space="preserve">0.201</t>
  </si>
  <si>
    <t xml:space="preserve">0.065</t>
  </si>
  <si>
    <t xml:space="preserve">col 6 (Liquidity)</t>
  </si>
  <si>
    <t xml:space="preserve">Emission Intensityf,t-1 0.201*** (0.065)</t>
  </si>
  <si>
    <t xml:space="preserve">0.153</t>
  </si>
  <si>
    <t xml:space="preserve">0.052</t>
  </si>
  <si>
    <t xml:space="preserve">col 7 (Maturity)</t>
  </si>
  <si>
    <t xml:space="preserve">Emission Intensityf,t-1 0.153*** (0.052)</t>
  </si>
  <si>
    <t xml:space="preserve">0.154</t>
  </si>
  <si>
    <t xml:space="preserve">col 8 (Maturity)</t>
  </si>
  <si>
    <t xml:space="preserve">Emission Intensityf,t-1 0.154*** (0.052)</t>
  </si>
  <si>
    <t xml:space="preserve">0.155</t>
  </si>
  <si>
    <t xml:space="preserve">col 9 (Maturity)</t>
  </si>
  <si>
    <t xml:space="preserve">Emission Intensityf,t-1 0.155*** (0.052)</t>
  </si>
  <si>
    <t xml:space="preserve">0.128</t>
  </si>
  <si>
    <t xml:space="preserve">0.036</t>
  </si>
  <si>
    <t xml:space="preserve">other:residual maturity</t>
  </si>
  <si>
    <t xml:space="preserve">&lt;3 years</t>
  </si>
  <si>
    <t xml:space="preserve">Table D5</t>
  </si>
  <si>
    <t xml:space="preserve">col 1 (&lt;3 years)</t>
  </si>
  <si>
    <t xml:space="preserve">D5</t>
  </si>
  <si>
    <t xml:space="preserve">Emission Intensityf,t-1 0.128*** (0.036)</t>
  </si>
  <si>
    <t xml:space="preserve">0.189</t>
  </si>
  <si>
    <t xml:space="preserve">0.074</t>
  </si>
  <si>
    <t xml:space="preserve">3-5 years</t>
  </si>
  <si>
    <t xml:space="preserve">col 2 (3-5 years)</t>
  </si>
  <si>
    <t xml:space="preserve">Emission Intensityf,t-1 0.189** (0.074)</t>
  </si>
  <si>
    <t xml:space="preserve">0.138</t>
  </si>
  <si>
    <t xml:space="preserve">0.075</t>
  </si>
  <si>
    <t xml:space="preserve">5-10 years</t>
  </si>
  <si>
    <t xml:space="preserve">col 3 (5-10 years)</t>
  </si>
  <si>
    <t xml:space="preserve">Emission Intensityf,t-1 0.138* (0.075)</t>
  </si>
  <si>
    <t xml:space="preserve">0.063</t>
  </si>
  <si>
    <t xml:space="preserve">&gt;10 years</t>
  </si>
  <si>
    <t xml:space="preserve">col 4 (&gt;10 years)</t>
  </si>
  <si>
    <t xml:space="preserve">Emission Intensityf,t-1 0.138** (0.063)</t>
  </si>
  <si>
    <t xml:space="preserve">0.151</t>
  </si>
  <si>
    <t xml:space="preserve">0.061</t>
  </si>
  <si>
    <t xml:space="preserve">&gt;15 years</t>
  </si>
  <si>
    <t xml:space="preserve">col 5 (&gt;15 years)</t>
  </si>
  <si>
    <t xml:space="preserve">Emission Intensityf,t-1 0.151** (0.061)</t>
  </si>
  <si>
    <t xml:space="preserve">0.030</t>
  </si>
  <si>
    <t xml:space="preserve">Table D6</t>
  </si>
  <si>
    <t xml:space="preserve">D6</t>
  </si>
  <si>
    <t xml:space="preserve">Scope 1+2 Emissionsf,t-1 0.030 (0.153)</t>
  </si>
  <si>
    <t xml:space="preserve">Scope 1+2 Emissions_f,t-1</t>
  </si>
  <si>
    <t xml:space="preserve">0.032</t>
  </si>
  <si>
    <t xml:space="preserve">0.152</t>
  </si>
  <si>
    <t xml:space="preserve">Scope 1+2 Emissionsf,t-1 0.032 (0.152)</t>
  </si>
  <si>
    <t xml:space="preserve">0.078</t>
  </si>
  <si>
    <t xml:space="preserve">Scope 1+2 Emissionsf,t-1 0.078 (0.170)</t>
  </si>
  <si>
    <t xml:space="preserve">0.081</t>
  </si>
  <si>
    <t xml:space="preserve">Scope 1+2 Emissionsf,t-1 0.081 (0.170)</t>
  </si>
  <si>
    <t xml:space="preserve">Borsuk &amp; Shrimali (2026)</t>
  </si>
  <si>
    <t xml:space="preserve">0.009</t>
  </si>
  <si>
    <t xml:space="preserve">0.028</t>
  </si>
  <si>
    <t xml:space="preserve">COD col 1</t>
  </si>
  <si>
    <t xml:space="preserve">Scope 1 0.009 (0.028)</t>
  </si>
  <si>
    <t xml:space="preserve">Scope 1</t>
  </si>
  <si>
    <t xml:space="preserve">COD (total interest expense over past 12 months to average total liabilities)</t>
  </si>
  <si>
    <t xml:space="preserve">staging_Borsuk_Shrimali_2026.csv</t>
  </si>
  <si>
    <t xml:space="preserve">-0.014</t>
  </si>
  <si>
    <t xml:space="preserve">other: not stated</t>
  </si>
  <si>
    <t xml:space="preserve">Spread (1) no FE</t>
  </si>
  <si>
    <t xml:space="preserve">Scope 1 -0.014 (0.032)</t>
  </si>
  <si>
    <t xml:space="preserve">Loan spread (all-in-spread-drawn)</t>
  </si>
  <si>
    <t xml:space="preserve">Spread (2) industry+time FE</t>
  </si>
  <si>
    <t xml:space="preserve">Scope 1 -0.015 (0.028)</t>
  </si>
  <si>
    <t xml:space="preserve">-0.010</t>
  </si>
  <si>
    <t xml:space="preserve">0.031</t>
  </si>
  <si>
    <t xml:space="preserve">Spread (3) + loan controls</t>
  </si>
  <si>
    <t xml:space="preserve">Scope 1 -0.010 (0.031)</t>
  </si>
  <si>
    <t xml:space="preserve">Spread (4) + firm controls</t>
  </si>
  <si>
    <t xml:space="preserve">Scope 1 -0.019 (0.036)</t>
  </si>
  <si>
    <t xml:space="preserve">Boubaker et al (2026)</t>
  </si>
  <si>
    <t xml:space="preserve">0.117</t>
  </si>
  <si>
    <t xml:space="preserve">corr matrix, row (2) Log(CO2EM) x col (1) CoD</t>
  </si>
  <si>
    <t xml:space="preserve">5</t>
  </si>
  <si>
    <t xml:space="preserve">(2) Log(CO2EM) 0.117*</t>
  </si>
  <si>
    <t xml:space="preserve">Log(CO2EM)</t>
  </si>
  <si>
    <t xml:space="preserve">CoD (financial expense / interest-bearing debt)</t>
  </si>
  <si>
    <t xml:space="preserve">staging_Boubaker_et_al_2026.csv</t>
  </si>
  <si>
    <t xml:space="preserve">multi: European listed firms (individual countries not enumerated)</t>
  </si>
  <si>
    <t xml:space="preserve">0.008</t>
  </si>
  <si>
    <t xml:space="preserve">corr matrix, row (3) RENEWEN x col (1) CoD</t>
  </si>
  <si>
    <t xml:space="preserve">(3) RENEWEN 0.008</t>
  </si>
  <si>
    <t xml:space="preserve">RENEWEN</t>
  </si>
  <si>
    <t xml:space="preserve">-0.095</t>
  </si>
  <si>
    <t xml:space="preserve">corr matrix, row (4) WASTEREC x col (1) CoD</t>
  </si>
  <si>
    <t xml:space="preserve">(4) WASTEREC -0.095*</t>
  </si>
  <si>
    <t xml:space="preserve">WASTEREC</t>
  </si>
  <si>
    <t xml:space="preserve">-0.115</t>
  </si>
  <si>
    <t xml:space="preserve">corr matrix, row (10) ECI x col (1) CoD</t>
  </si>
  <si>
    <t xml:space="preserve">(10) ECI -0.115*</t>
  </si>
  <si>
    <t xml:space="preserve">ECI</t>
  </si>
  <si>
    <t xml:space="preserve">Column 1 (OLS baseline, no FE)</t>
  </si>
  <si>
    <t xml:space="preserve">Log(CO2EM)t-1 0.170*** (0.051)</t>
  </si>
  <si>
    <t xml:space="preserve">Log(CO2EM)t-1</t>
  </si>
  <si>
    <t xml:space="preserve">-0.069</t>
  </si>
  <si>
    <t xml:space="preserve">RENEWENt-1 -0.069 (0.066)</t>
  </si>
  <si>
    <t xml:space="preserve">RENEWENt-1</t>
  </si>
  <si>
    <t xml:space="preserve">WASTERECt-1 -0.007* (0.004)</t>
  </si>
  <si>
    <t xml:space="preserve">WASTERECt-1</t>
  </si>
  <si>
    <t xml:space="preserve">0.301</t>
  </si>
  <si>
    <t xml:space="preserve">Column 2 (year/industry/country FE, Eq. 6)</t>
  </si>
  <si>
    <t xml:space="preserve">Log(CO2EM)t-1 0.301*** (0.086)</t>
  </si>
  <si>
    <t xml:space="preserve">-0.220</t>
  </si>
  <si>
    <t xml:space="preserve">0.097</t>
  </si>
  <si>
    <t xml:space="preserve">RENEWENt-1 -0.220** (0.097)</t>
  </si>
  <si>
    <t xml:space="preserve">WASTERECt-1 -0.010** (0.004)</t>
  </si>
  <si>
    <t xml:space="preserve">0.679</t>
  </si>
  <si>
    <t xml:space="preserve">0.194</t>
  </si>
  <si>
    <t xml:space="preserve">Column 3 (FE model, standardized regressors)</t>
  </si>
  <si>
    <t xml:space="preserve">Log(CO2EM)t-1 0.679*** (0.194)</t>
  </si>
  <si>
    <t xml:space="preserve">-0.294</t>
  </si>
  <si>
    <t xml:space="preserve">0.130</t>
  </si>
  <si>
    <t xml:space="preserve">RENEWENt-1 -0.294** (0.130)</t>
  </si>
  <si>
    <t xml:space="preserve">-0.267</t>
  </si>
  <si>
    <t xml:space="preserve">0.119</t>
  </si>
  <si>
    <t xml:space="preserve">WASTERECt-1 -0.267** (0.119)</t>
  </si>
  <si>
    <t xml:space="preserve">Column 1 (year/industry/country FE, Eq. 7)</t>
  </si>
  <si>
    <t xml:space="preserve">ECIt-1 -0.041*** (0.008)</t>
  </si>
  <si>
    <t xml:space="preserve">ECIt-1</t>
  </si>
  <si>
    <t xml:space="preserve">-0.555</t>
  </si>
  <si>
    <t xml:space="preserve">0.115</t>
  </si>
  <si>
    <t xml:space="preserve">Column 2 (FE model, standardized regressors)</t>
  </si>
  <si>
    <t xml:space="preserve">ECIt-1 -0.555*** (0.115)</t>
  </si>
  <si>
    <t xml:space="preserve">0.012</t>
  </si>
  <si>
    <t xml:space="preserve">Column 3 (FE model, firm-clustered SE)</t>
  </si>
  <si>
    <t xml:space="preserve">ECIt-1 -0.041*** (0.012)</t>
  </si>
  <si>
    <t xml:space="preserve">Brinette et al (2026)</t>
  </si>
  <si>
    <t xml:space="preserve">0.0011</t>
  </si>
  <si>
    <t xml:space="preserve">3</t>
  </si>
  <si>
    <t xml:space="preserve">L_WASTE 0.0011*** (0.0001)</t>
  </si>
  <si>
    <t xml:space="preserve">L_WASTE</t>
  </si>
  <si>
    <t xml:space="preserve">COD (interest expense / total liabilities)</t>
  </si>
  <si>
    <t xml:space="preserve">staging_Brinette_et_al_2026.csv</t>
  </si>
  <si>
    <t xml:space="preserve">multi: EU countries (STOXX 600 constituents; individual countries not listed)</t>
  </si>
  <si>
    <t xml:space="preserve">5.207e-05</t>
  </si>
  <si>
    <t xml:space="preserve">L_HWASTE 5.207e-05 (0.0001)</t>
  </si>
  <si>
    <t xml:space="preserve">L_HWASTE</t>
  </si>
  <si>
    <t xml:space="preserve">Model (3)</t>
  </si>
  <si>
    <t xml:space="preserve">L_NHWASTE 0.001*** (0.0001)</t>
  </si>
  <si>
    <t xml:space="preserve">L_NHWASTE</t>
  </si>
  <si>
    <t xml:space="preserve">8.43e-09</t>
  </si>
  <si>
    <t xml:space="preserve">1.75e-08</t>
  </si>
  <si>
    <t xml:space="preserve">Model (4)</t>
  </si>
  <si>
    <t xml:space="preserve">R_WASTE 8.43e-09 (1.75e-08)</t>
  </si>
  <si>
    <t xml:space="preserve">R_WASTE</t>
  </si>
  <si>
    <t xml:space="preserve">0.0002</t>
  </si>
  <si>
    <t xml:space="preserve">other:firm size</t>
  </si>
  <si>
    <t xml:space="preserve">Small Firms</t>
  </si>
  <si>
    <t xml:space="preserve">Small Firms col (1)</t>
  </si>
  <si>
    <t xml:space="preserve">L_WASTE 0.002** (0.0002)</t>
  </si>
  <si>
    <t xml:space="preserve">0.0005</t>
  </si>
  <si>
    <t xml:space="preserve">Small Firms col (2)</t>
  </si>
  <si>
    <t xml:space="preserve">L_HWASTE 0.0005** (0.0002)</t>
  </si>
  <si>
    <t xml:space="preserve">Small Firms col (3)</t>
  </si>
  <si>
    <t xml:space="preserve">L_NHWASTE 0.002*** (0.0002)</t>
  </si>
  <si>
    <t xml:space="preserve">-0.0000</t>
  </si>
  <si>
    <t xml:space="preserve">5.23e-07</t>
  </si>
  <si>
    <t xml:space="preserve">Small Firms col (4)</t>
  </si>
  <si>
    <t xml:space="preserve">R_WASTE -0.0000 (5.23e-07)</t>
  </si>
  <si>
    <t xml:space="preserve">Large Firms</t>
  </si>
  <si>
    <t xml:space="preserve">Large Firms col (5)</t>
  </si>
  <si>
    <t xml:space="preserve">L_WASTE 0.0011*** (0.0002)</t>
  </si>
  <si>
    <t xml:space="preserve">0.0000</t>
  </si>
  <si>
    <t xml:space="preserve">Large Firms col (6)</t>
  </si>
  <si>
    <t xml:space="preserve">L_HWASTE 0.0000 (0.0002)</t>
  </si>
  <si>
    <t xml:space="preserve">Large Firms col (7)</t>
  </si>
  <si>
    <t xml:space="preserve">L_NHWASTE 0.0011*** (0.0002)</t>
  </si>
  <si>
    <t xml:space="preserve">1.76e-08</t>
  </si>
  <si>
    <t xml:space="preserve">Large Firms col (8)</t>
  </si>
  <si>
    <t xml:space="preserve">R_WASTE 0.0000 (1.76e-08)</t>
  </si>
  <si>
    <t xml:space="preserve">Caragnano et al (2020)</t>
  </si>
  <si>
    <t xml:space="preserve">0.1179</t>
  </si>
  <si>
    <t xml:space="preserve">Panel g</t>
  </si>
  <si>
    <t xml:space="preserve">GHG_INT 0.1179</t>
  </si>
  <si>
    <t xml:space="preserve">GHG_INT</t>
  </si>
  <si>
    <t xml:space="preserve">CLUSTER Pizzutilo/Caragnano</t>
  </si>
  <si>
    <t xml:space="preserve">staging_Caragnano_2020.csv</t>
  </si>
  <si>
    <t xml:space="preserve">multi: 18 named European countries + small 'Other' groups (EuroStoxx 600; Table 1: Austria, Belgium, Denmark, Finland, France, Germany, Greece, Ireland, Italy, Luxembourg, Netherlands, Norway, Poland, Portugal, Spain, Sweden, Switzerland, UK, Other Europe, Other non Europe)</t>
  </si>
  <si>
    <t xml:space="preserve">0.027</t>
  </si>
  <si>
    <t xml:space="preserve">4.503</t>
  </si>
  <si>
    <t xml:space="preserve">6.89E-06</t>
  </si>
  <si>
    <t xml:space="preserve">GHG_INT 0.120 0.027 4.503 6.89E-06 ***</t>
  </si>
  <si>
    <t xml:space="preserve">0.248</t>
  </si>
  <si>
    <t xml:space="preserve">0.093</t>
  </si>
  <si>
    <t xml:space="preserve">2.683</t>
  </si>
  <si>
    <t xml:space="preserve">7.32E-03</t>
  </si>
  <si>
    <t xml:space="preserve">Model 2a</t>
  </si>
  <si>
    <t xml:space="preserve">GHG_INT 0.248 0.093 2.683 7.32E-03 ***</t>
  </si>
  <si>
    <t xml:space="preserve">0.432</t>
  </si>
  <si>
    <t xml:space="preserve">0.156</t>
  </si>
  <si>
    <t xml:space="preserve">2.765</t>
  </si>
  <si>
    <t xml:space="preserve">6.00E-03</t>
  </si>
  <si>
    <t xml:space="preserve">Model 2b</t>
  </si>
  <si>
    <t xml:space="preserve">GHG_INT 0.432 0.156 2.765 6.00E-03 ***</t>
  </si>
  <si>
    <t xml:space="preserve">0.073</t>
  </si>
  <si>
    <t xml:space="preserve">3.212</t>
  </si>
  <si>
    <t xml:space="preserve">1.00E-03</t>
  </si>
  <si>
    <t xml:space="preserve">HIGH_EM 0.233 0.073 3.212 1.00E-03 ***</t>
  </si>
  <si>
    <t xml:space="preserve">HIGH_EM</t>
  </si>
  <si>
    <t xml:space="preserve">Chava (2010)</t>
  </si>
  <si>
    <t xml:space="preserve">0.0563</t>
  </si>
  <si>
    <t xml:space="preserve">3.87</t>
  </si>
  <si>
    <t xml:space="preserve">Model 1 (no ind. FE)</t>
  </si>
  <si>
    <t xml:space="preserve">netconcerns 0.0563 [3.87]</t>
  </si>
  <si>
    <t xml:space="preserve">netconcerns</t>
  </si>
  <si>
    <t xml:space="preserve">log of all-in-drawn spread on the loan</t>
  </si>
  <si>
    <t xml:space="preserve">staging_Chava_2010.csv</t>
  </si>
  <si>
    <t xml:space="preserve">United States (bank loans to domestic companies</t>
  </si>
  <si>
    <t xml:space="preserve">0.0455</t>
  </si>
  <si>
    <t xml:space="preserve">2.69</t>
  </si>
  <si>
    <t xml:space="preserve">Model 2 (ind. FE)</t>
  </si>
  <si>
    <t xml:space="preserve">netconcerns 0.0455 [2.69]</t>
  </si>
  <si>
    <t xml:space="preserve">0.0532</t>
  </si>
  <si>
    <t xml:space="preserve">3.18</t>
  </si>
  <si>
    <t xml:space="preserve">Model 3 (no ind. FE)</t>
  </si>
  <si>
    <t xml:space="preserve">numconcern 0.0532 [3.18]</t>
  </si>
  <si>
    <t xml:space="preserve">numconcern</t>
  </si>
  <si>
    <t xml:space="preserve">0.0457</t>
  </si>
  <si>
    <t xml:space="preserve">2.37</t>
  </si>
  <si>
    <t xml:space="preserve">Model 4 (ind. FE)</t>
  </si>
  <si>
    <t xml:space="preserve">numconcern 0.0457 [2.37]</t>
  </si>
  <si>
    <t xml:space="preserve">-0.0457</t>
  </si>
  <si>
    <t xml:space="preserve">-1.80</t>
  </si>
  <si>
    <t xml:space="preserve">Model 5 (no ind. FE)</t>
  </si>
  <si>
    <t xml:space="preserve">numstrength -0.0457 [-1.80]</t>
  </si>
  <si>
    <t xml:space="preserve">numstrength</t>
  </si>
  <si>
    <t xml:space="preserve">-0.0430</t>
  </si>
  <si>
    <t xml:space="preserve">-1.63</t>
  </si>
  <si>
    <t xml:space="preserve">Model 6 (ind. FE)</t>
  </si>
  <si>
    <t xml:space="preserve">numstrength -0.0430 [-1.63]</t>
  </si>
  <si>
    <t xml:space="preserve">0.0966</t>
  </si>
  <si>
    <t xml:space="preserve">Model 7 (no ind. FE)</t>
  </si>
  <si>
    <t xml:space="preserve">climscore 0.0966 [2.57]</t>
  </si>
  <si>
    <t xml:space="preserve">climscore</t>
  </si>
  <si>
    <t xml:space="preserve">0.0298</t>
  </si>
  <si>
    <t xml:space="preserve">0.73</t>
  </si>
  <si>
    <t xml:space="preserve">Model 8 (ind. FE)</t>
  </si>
  <si>
    <t xml:space="preserve">climscore 0.0298 [0.73]</t>
  </si>
  <si>
    <t xml:space="preserve">0.0944</t>
  </si>
  <si>
    <t xml:space="preserve">30</t>
  </si>
  <si>
    <t xml:space="preserve">hazardwaste 0.0944 [2.21]</t>
  </si>
  <si>
    <t xml:space="preserve">hazardwaste</t>
  </si>
  <si>
    <t xml:space="preserve">0.1060</t>
  </si>
  <si>
    <t xml:space="preserve">2.27</t>
  </si>
  <si>
    <t xml:space="preserve">hazardwaste 0.1060 [2.27]</t>
  </si>
  <si>
    <t xml:space="preserve">0.1033</t>
  </si>
  <si>
    <t xml:space="preserve">subemissions 0.1033 [2.20]</t>
  </si>
  <si>
    <t xml:space="preserve">subemissions</t>
  </si>
  <si>
    <t xml:space="preserve">0.0824</t>
  </si>
  <si>
    <t xml:space="preserve">1.92</t>
  </si>
  <si>
    <t xml:space="preserve">subemissions 0.0824 [1.92]</t>
  </si>
  <si>
    <t xml:space="preserve">0.1703</t>
  </si>
  <si>
    <t xml:space="preserve">3.76</t>
  </si>
  <si>
    <t xml:space="preserve">climchange 0.1703 [3.76]</t>
  </si>
  <si>
    <t xml:space="preserve">climchange</t>
  </si>
  <si>
    <t xml:space="preserve">0.0403</t>
  </si>
  <si>
    <t xml:space="preserve">climchange 0.0403 [0.68]</t>
  </si>
  <si>
    <t xml:space="preserve">-0.2048</t>
  </si>
  <si>
    <t xml:space="preserve">benproduct -0.2048 [-4.06]</t>
  </si>
  <si>
    <t xml:space="preserve">benproduct</t>
  </si>
  <si>
    <t xml:space="preserve">-3.69</t>
  </si>
  <si>
    <t xml:space="preserve">benproduct -0.2147 [-3.69]</t>
  </si>
  <si>
    <t xml:space="preserve">0.0347</t>
  </si>
  <si>
    <t xml:space="preserve">0.72</t>
  </si>
  <si>
    <t xml:space="preserve">cleanenergy 0.0347 [0.72]</t>
  </si>
  <si>
    <t xml:space="preserve">cleanenergy</t>
  </si>
  <si>
    <t xml:space="preserve">-0.0317</t>
  </si>
  <si>
    <t xml:space="preserve">-0.60</t>
  </si>
  <si>
    <t xml:space="preserve">cleanenergy -0.0317 [-0.60]</t>
  </si>
  <si>
    <t xml:space="preserve">-0.1003</t>
  </si>
  <si>
    <t xml:space="preserve">-1.44</t>
  </si>
  <si>
    <t xml:space="preserve">polprevent -0.1003 [-1.44]</t>
  </si>
  <si>
    <t xml:space="preserve">polprevent</t>
  </si>
  <si>
    <t xml:space="preserve">-0.0330</t>
  </si>
  <si>
    <t xml:space="preserve">polprevent -0.0330 [-0.42]</t>
  </si>
  <si>
    <t xml:space="preserve">-0.0192</t>
  </si>
  <si>
    <t xml:space="preserve">-0.28</t>
  </si>
  <si>
    <t xml:space="preserve">envcomm -0.0192 [-0.28]</t>
  </si>
  <si>
    <t xml:space="preserve">envcomm</t>
  </si>
  <si>
    <t xml:space="preserve">-0.0128</t>
  </si>
  <si>
    <t xml:space="preserve">-0.19</t>
  </si>
  <si>
    <t xml:space="preserve">envcomm -0.0128 [-0.19]</t>
  </si>
  <si>
    <t xml:space="preserve">0.1364</t>
  </si>
  <si>
    <t xml:space="preserve">2.68</t>
  </si>
  <si>
    <t xml:space="preserve">Model 1 (all concerns, no ind. FE)</t>
  </si>
  <si>
    <t xml:space="preserve">hazardwaste 0.1364 [2.68]</t>
  </si>
  <si>
    <t xml:space="preserve">0.0186</t>
  </si>
  <si>
    <t xml:space="preserve">subemissions 0.0186 [0.43]</t>
  </si>
  <si>
    <t xml:space="preserve">0.1580</t>
  </si>
  <si>
    <t xml:space="preserve">3.39</t>
  </si>
  <si>
    <t xml:space="preserve">climchange 0.1580 [3.39]</t>
  </si>
  <si>
    <t xml:space="preserve">0.1460</t>
  </si>
  <si>
    <t xml:space="preserve">2.74</t>
  </si>
  <si>
    <t xml:space="preserve">Model 2 (all concerns, ind. FE)</t>
  </si>
  <si>
    <t xml:space="preserve">hazardwaste 0.1460 [2.74]</t>
  </si>
  <si>
    <t xml:space="preserve">0.0572</t>
  </si>
  <si>
    <t xml:space="preserve">1.27</t>
  </si>
  <si>
    <t xml:space="preserve">subemissions 0.0572 [1.27]</t>
  </si>
  <si>
    <t xml:space="preserve">0.0386</t>
  </si>
  <si>
    <t xml:space="preserve">0.65</t>
  </si>
  <si>
    <t xml:space="preserve">climchange 0.0386 [0.65]</t>
  </si>
  <si>
    <t xml:space="preserve">-0.1968</t>
  </si>
  <si>
    <t xml:space="preserve">-3.61</t>
  </si>
  <si>
    <t xml:space="preserve">Model 3 (all strengths, no ind. FE)</t>
  </si>
  <si>
    <t xml:space="preserve">benproduct -0.1968 [-3.61]</t>
  </si>
  <si>
    <t xml:space="preserve">-0.0827</t>
  </si>
  <si>
    <t xml:space="preserve">-1.10</t>
  </si>
  <si>
    <t xml:space="preserve">polprevent -0.0827 [-1.10]</t>
  </si>
  <si>
    <t xml:space="preserve">0.0312</t>
  </si>
  <si>
    <t xml:space="preserve">0.60</t>
  </si>
  <si>
    <t xml:space="preserve">cleanenergy 0.0312 [0.60]</t>
  </si>
  <si>
    <t xml:space="preserve">-0.0050</t>
  </si>
  <si>
    <t xml:space="preserve">-0.07</t>
  </si>
  <si>
    <t xml:space="preserve">envcomm -0.0050 [-0.07]</t>
  </si>
  <si>
    <t xml:space="preserve">-0.1975</t>
  </si>
  <si>
    <t xml:space="preserve">-3.36</t>
  </si>
  <si>
    <t xml:space="preserve">Model 4 (all strengths, ind. FE)</t>
  </si>
  <si>
    <t xml:space="preserve">benproduct -0.1975 [-3.36]</t>
  </si>
  <si>
    <t xml:space="preserve">-0.0331</t>
  </si>
  <si>
    <t xml:space="preserve">-0.40</t>
  </si>
  <si>
    <t xml:space="preserve">polprevent -0.0331 [-0.40]</t>
  </si>
  <si>
    <t xml:space="preserve">-0.0416</t>
  </si>
  <si>
    <t xml:space="preserve">cleanenergy -0.0416 [-0.74]</t>
  </si>
  <si>
    <t xml:space="preserve">0.0074</t>
  </si>
  <si>
    <t xml:space="preserve">envcomm 0.0074 [0.11]</t>
  </si>
  <si>
    <t xml:space="preserve">0.1389</t>
  </si>
  <si>
    <t xml:space="preserve">2.71</t>
  </si>
  <si>
    <t xml:space="preserve">Model 5 (all concerns and strengths, no ind. FE)</t>
  </si>
  <si>
    <t xml:space="preserve">hazardwaste 0.1389 [2.71]</t>
  </si>
  <si>
    <t xml:space="preserve">0.0247</t>
  </si>
  <si>
    <t xml:space="preserve">0.57</t>
  </si>
  <si>
    <t xml:space="preserve">subemissions 0.0247 [0.57]</t>
  </si>
  <si>
    <t xml:space="preserve">0.1481</t>
  </si>
  <si>
    <t xml:space="preserve">3.16</t>
  </si>
  <si>
    <t xml:space="preserve">climchange 0.1481 [3.16]</t>
  </si>
  <si>
    <t xml:space="preserve">-0.1844</t>
  </si>
  <si>
    <t xml:space="preserve">-3.30</t>
  </si>
  <si>
    <t xml:space="preserve">benproduct -0.1844 [-3.30]</t>
  </si>
  <si>
    <t xml:space="preserve">-0.0959</t>
  </si>
  <si>
    <t xml:space="preserve">polprevent -0.0959 [-1.10]</t>
  </si>
  <si>
    <t xml:space="preserve">0.0082</t>
  </si>
  <si>
    <t xml:space="preserve">cleanenergy 0.0082 [0.15]</t>
  </si>
  <si>
    <t xml:space="preserve">0.0111</t>
  </si>
  <si>
    <t xml:space="preserve">0.14</t>
  </si>
  <si>
    <t xml:space="preserve">envcomm 0.0111 [0.14]</t>
  </si>
  <si>
    <t xml:space="preserve">0.1451</t>
  </si>
  <si>
    <t xml:space="preserve">2.70</t>
  </si>
  <si>
    <t xml:space="preserve">Model 6 (all concerns and strengths, ind. FE)</t>
  </si>
  <si>
    <t xml:space="preserve">hazardwaste 0.1451 [2.70]</t>
  </si>
  <si>
    <t xml:space="preserve">0.0603</t>
  </si>
  <si>
    <t xml:space="preserve">1.33</t>
  </si>
  <si>
    <t xml:space="preserve">subemissions 0.0603 [1.33]</t>
  </si>
  <si>
    <t xml:space="preserve">0.45</t>
  </si>
  <si>
    <t xml:space="preserve">climchange 0.0268 [0.45]</t>
  </si>
  <si>
    <t xml:space="preserve">-0.1890</t>
  </si>
  <si>
    <t xml:space="preserve">-3.13</t>
  </si>
  <si>
    <t xml:space="preserve">benproduct -0.1890 [-3.13]</t>
  </si>
  <si>
    <t xml:space="preserve">-0.0713</t>
  </si>
  <si>
    <t xml:space="preserve">-0.76</t>
  </si>
  <si>
    <t xml:space="preserve">polprevent -0.0713 [-0.76]</t>
  </si>
  <si>
    <t xml:space="preserve">-0.0243</t>
  </si>
  <si>
    <t xml:space="preserve">-0.46</t>
  </si>
  <si>
    <t xml:space="preserve">cleanenergy -0.0243 [-0.46]</t>
  </si>
  <si>
    <t xml:space="preserve">0.0326</t>
  </si>
  <si>
    <t xml:space="preserve">envcomm 0.0326 [0.43]</t>
  </si>
  <si>
    <t xml:space="preserve">Chava (2014)</t>
  </si>
  <si>
    <t xml:space="preserve">0.0502</t>
  </si>
  <si>
    <t xml:space="preserve">3.24</t>
  </si>
  <si>
    <t xml:space="preserve">Model 1 (industry FE: No)</t>
  </si>
  <si>
    <t xml:space="preserve">2230</t>
  </si>
  <si>
    <t xml:space="preserve">netconcerns 0.0502 (3.24)</t>
  </si>
  <si>
    <t xml:space="preserve">log of the all-in-drawn spread on the loan</t>
  </si>
  <si>
    <t xml:space="preserve">staging_Chava_2014.csv</t>
  </si>
  <si>
    <t xml:space="preserve">United States (bank loans issued to domestic firms</t>
  </si>
  <si>
    <t xml:space="preserve">0.0535</t>
  </si>
  <si>
    <t xml:space="preserve">3.01</t>
  </si>
  <si>
    <t xml:space="preserve">Model 2 (industry FE: Yes)</t>
  </si>
  <si>
    <t xml:space="preserve">netconcerns 0.0535 (3.01)</t>
  </si>
  <si>
    <t xml:space="preserve">0.0518</t>
  </si>
  <si>
    <t xml:space="preserve">3.05</t>
  </si>
  <si>
    <t xml:space="preserve">Model 3 (industry FE: No)</t>
  </si>
  <si>
    <t xml:space="preserve">numconcerns 0.0518 (3.05)</t>
  </si>
  <si>
    <t xml:space="preserve">numconcerns</t>
  </si>
  <si>
    <t xml:space="preserve">0.0606</t>
  </si>
  <si>
    <t xml:space="preserve">3.07</t>
  </si>
  <si>
    <t xml:space="preserve">Model 4 (industry FE: Yes)</t>
  </si>
  <si>
    <t xml:space="preserve">numconcerns 0.0606 (3.07)</t>
  </si>
  <si>
    <t xml:space="preserve">-0.0360</t>
  </si>
  <si>
    <t xml:space="preserve">Model 5 (industry FE: No)</t>
  </si>
  <si>
    <t xml:space="preserve">numstrength -0.0360 (-1.06)</t>
  </si>
  <si>
    <t xml:space="preserve">-0.0448</t>
  </si>
  <si>
    <t xml:space="preserve">-1.31</t>
  </si>
  <si>
    <t xml:space="preserve">Model 6 (industry FE: Yes)</t>
  </si>
  <si>
    <t xml:space="preserve">numstrength -0.0448 (-1.31)</t>
  </si>
  <si>
    <t xml:space="preserve">only available since 2000</t>
  </si>
  <si>
    <t xml:space="preserve">2000</t>
  </si>
  <si>
    <t xml:space="preserve">2007</t>
  </si>
  <si>
    <t xml:space="preserve">Model 7 (industry FE: No)</t>
  </si>
  <si>
    <t xml:space="preserve">climscore 0.0503 (1.28)</t>
  </si>
  <si>
    <t xml:space="preserve">0.0276</t>
  </si>
  <si>
    <t xml:space="preserve">0.62</t>
  </si>
  <si>
    <t xml:space="preserve">Model 8 (industry FE: Yes)</t>
  </si>
  <si>
    <t xml:space="preserve">climscore 0.0276 (0.62)</t>
  </si>
  <si>
    <t xml:space="preserve">0.1229</t>
  </si>
  <si>
    <t xml:space="preserve">2232</t>
  </si>
  <si>
    <t xml:space="preserve">hazardwaste 0.1229 (2.74)</t>
  </si>
  <si>
    <t xml:space="preserve">0.1332</t>
  </si>
  <si>
    <t xml:space="preserve">2.76</t>
  </si>
  <si>
    <t xml:space="preserve">hazardwaste 0.1332 (2.76)</t>
  </si>
  <si>
    <t xml:space="preserve">0.0904</t>
  </si>
  <si>
    <t xml:space="preserve">1.90</t>
  </si>
  <si>
    <t xml:space="preserve">subemissions 0.0904 (1.90)</t>
  </si>
  <si>
    <t xml:space="preserve">0.1174</t>
  </si>
  <si>
    <t xml:space="preserve">2.36</t>
  </si>
  <si>
    <t xml:space="preserve">subemissions 0.1174 (2.36)</t>
  </si>
  <si>
    <t xml:space="preserve">0.1492</t>
  </si>
  <si>
    <t xml:space="preserve">available since 2000</t>
  </si>
  <si>
    <t xml:space="preserve">climchange 0.1492 (3.03)</t>
  </si>
  <si>
    <t xml:space="preserve">0.0293</t>
  </si>
  <si>
    <t xml:space="preserve">climchange 0.0293 (0.45)</t>
  </si>
  <si>
    <t xml:space="preserve">-0.2090</t>
  </si>
  <si>
    <t xml:space="preserve">2234</t>
  </si>
  <si>
    <t xml:space="preserve">benproduct -0.2090 (-3.33)</t>
  </si>
  <si>
    <t xml:space="preserve">-0.1617</t>
  </si>
  <si>
    <t xml:space="preserve">benproduct -0.1617 (-2.40)</t>
  </si>
  <si>
    <t xml:space="preserve">-0.0984</t>
  </si>
  <si>
    <t xml:space="preserve">-1.28</t>
  </si>
  <si>
    <t xml:space="preserve">polprevent -0.0984 (-1.28)</t>
  </si>
  <si>
    <t xml:space="preserve">-0.0597</t>
  </si>
  <si>
    <t xml:space="preserve">-0.69</t>
  </si>
  <si>
    <t xml:space="preserve">polprevent -0.0597 (-0.69)</t>
  </si>
  <si>
    <t xml:space="preserve">cleanenergy 0.0606 (1.01)</t>
  </si>
  <si>
    <t xml:space="preserve">-0.0725</t>
  </si>
  <si>
    <t xml:space="preserve">-1.08</t>
  </si>
  <si>
    <t xml:space="preserve">cleanenergy -0.0725 (-1.08)</t>
  </si>
  <si>
    <t xml:space="preserve">-0.0646</t>
  </si>
  <si>
    <t xml:space="preserve">-0.85</t>
  </si>
  <si>
    <t xml:space="preserve">envcomm -0.0646 (-0.85)</t>
  </si>
  <si>
    <t xml:space="preserve">-0.0015</t>
  </si>
  <si>
    <t xml:space="preserve">envcomm -0.0015 (-0.02)</t>
  </si>
  <si>
    <t xml:space="preserve">Chen, Gao (2011)</t>
  </si>
  <si>
    <t xml:space="preserve">sensitive</t>
  </si>
  <si>
    <t xml:space="preserve">Panel B corr(YTM_Spread, Emissions Rate)</t>
  </si>
  <si>
    <t xml:space="preserve">20</t>
  </si>
  <si>
    <t xml:space="preserve">Emissions Rate (2) 0.212**</t>
  </si>
  <si>
    <t xml:space="preserve">Emissions Rate</t>
  </si>
  <si>
    <t xml:space="preserve">YTM_Spread</t>
  </si>
  <si>
    <t xml:space="preserve">staging_Chen_Gao_unknown.csv</t>
  </si>
  <si>
    <t xml:space="preserve">U</t>
  </si>
  <si>
    <t xml:space="preserve">1.497</t>
  </si>
  <si>
    <t xml:space="preserve">1.903</t>
  </si>
  <si>
    <t xml:space="preserve">22</t>
  </si>
  <si>
    <t xml:space="preserve">Emissions Rate (+) 1.497 1.903*</t>
  </si>
  <si>
    <t xml:space="preserve">1.634</t>
  </si>
  <si>
    <t xml:space="preserve">1.639</t>
  </si>
  <si>
    <t xml:space="preserve">Emissions Rate (+) 1.634 1.639</t>
  </si>
  <si>
    <t xml:space="preserve">2.424</t>
  </si>
  <si>
    <t xml:space="preserve">2.506</t>
  </si>
  <si>
    <t xml:space="preserve">Emissions Rate (+) 2.424 2.506***</t>
  </si>
  <si>
    <t xml:space="preserve">Chen et al (2020)</t>
  </si>
  <si>
    <t xml:space="preserve">0.9497</t>
  </si>
  <si>
    <t xml:space="preserve">3.29</t>
  </si>
  <si>
    <t xml:space="preserve">698</t>
  </si>
  <si>
    <t xml:space="preserve">CE 0.9497*** (3.29)</t>
  </si>
  <si>
    <t xml:space="preserve">CE</t>
  </si>
  <si>
    <t xml:space="preserve">Ln(Spread)</t>
  </si>
  <si>
    <t xml:space="preserve">v10-adopted</t>
  </si>
  <si>
    <t xml:space="preserve">staging_Chen_et_al_2021.csv</t>
  </si>
  <si>
    <t xml:space="preserve">0.7558</t>
  </si>
  <si>
    <t xml:space="preserve">4.41</t>
  </si>
  <si>
    <t xml:space="preserve">CE 0.7558*** (4.41)</t>
  </si>
  <si>
    <t xml:space="preserve">0.7020</t>
  </si>
  <si>
    <t xml:space="preserve">CE 0.7020*** (3.88)</t>
  </si>
  <si>
    <t xml:space="preserve">0.7416</t>
  </si>
  <si>
    <t xml:space="preserve">2.10</t>
  </si>
  <si>
    <t xml:space="preserve">CE/Asset 0.7416** (2.10)</t>
  </si>
  <si>
    <t xml:space="preserve">CE/Asset</t>
  </si>
  <si>
    <t xml:space="preserve">0.0764</t>
  </si>
  <si>
    <t xml:space="preserve">4.38</t>
  </si>
  <si>
    <t xml:space="preserve">Model (5)</t>
  </si>
  <si>
    <t xml:space="preserve">CE/NI 0.0764*** (4.38)</t>
  </si>
  <si>
    <t xml:space="preserve">CE/NI</t>
  </si>
  <si>
    <t xml:space="preserve">0.7023</t>
  </si>
  <si>
    <t xml:space="preserve">700</t>
  </si>
  <si>
    <t xml:space="preserve">CE 0.7023*** (3.87)</t>
  </si>
  <si>
    <t xml:space="preserve">-6.5797</t>
  </si>
  <si>
    <t xml:space="preserve">-6.84</t>
  </si>
  <si>
    <t xml:space="preserve">CE -6.5797*** (-6.84)</t>
  </si>
  <si>
    <t xml:space="preserve">-4.8515</t>
  </si>
  <si>
    <t xml:space="preserve">CE -4.8515** (-2.06)</t>
  </si>
  <si>
    <t xml:space="preserve">-2.7593</t>
  </si>
  <si>
    <t xml:space="preserve">-1.43</t>
  </si>
  <si>
    <t xml:space="preserve">CE -2.7593 (-1.43)</t>
  </si>
  <si>
    <t xml:space="preserve">0.5878</t>
  </si>
  <si>
    <t xml:space="preserve">4.73</t>
  </si>
  <si>
    <t xml:space="preserve">701</t>
  </si>
  <si>
    <t xml:space="preserve">CE 0.5878*** (4.73)</t>
  </si>
  <si>
    <t xml:space="preserve">-5.4245</t>
  </si>
  <si>
    <t xml:space="preserve">-3.58</t>
  </si>
  <si>
    <t xml:space="preserve">CE -5.4245*** (-3.58)</t>
  </si>
  <si>
    <t xml:space="preserve">0.6783</t>
  </si>
  <si>
    <t xml:space="preserve">CE 0.6783*** (3.82)</t>
  </si>
  <si>
    <t xml:space="preserve">0.7230</t>
  </si>
  <si>
    <t xml:space="preserve">4.52</t>
  </si>
  <si>
    <t xml:space="preserve">CE 0.7230*** (4.52)</t>
  </si>
  <si>
    <t xml:space="preserve">-13.4588</t>
  </si>
  <si>
    <t xml:space="preserve">-2.31</t>
  </si>
  <si>
    <t xml:space="preserve">CE -13.4588** (-2.31)</t>
  </si>
  <si>
    <t xml:space="preserve">0.6493</t>
  </si>
  <si>
    <t xml:space="preserve">4.90</t>
  </si>
  <si>
    <t xml:space="preserve">Model (6)</t>
  </si>
  <si>
    <t xml:space="preserve">CE 0.6493*** (4.90)</t>
  </si>
  <si>
    <t xml:space="preserve">-3.8816</t>
  </si>
  <si>
    <t xml:space="preserve">Model (7)</t>
  </si>
  <si>
    <t xml:space="preserve">CE -3.8816** (-2.32)</t>
  </si>
  <si>
    <t xml:space="preserve">-13.3532</t>
  </si>
  <si>
    <t xml:space="preserve">Model (8)</t>
  </si>
  <si>
    <t xml:space="preserve">CE -13.3532*** (-2.74)</t>
  </si>
  <si>
    <t xml:space="preserve">0.1016</t>
  </si>
  <si>
    <t xml:space="preserve">6.47</t>
  </si>
  <si>
    <t xml:space="preserve">other:PSM matched sample (top vs bottom CE quartile)</t>
  </si>
  <si>
    <t xml:space="preserve">NN (n = 1)</t>
  </si>
  <si>
    <t xml:space="preserve">Panel B col (1) NN (n = 1)</t>
  </si>
  <si>
    <t xml:space="preserve">703</t>
  </si>
  <si>
    <t xml:space="preserve">DCE 0.1016*** (6.47)</t>
  </si>
  <si>
    <t xml:space="preserve">DCE</t>
  </si>
  <si>
    <t xml:space="preserve">0.1181</t>
  </si>
  <si>
    <t xml:space="preserve">7.90</t>
  </si>
  <si>
    <t xml:space="preserve">Mahalanobis</t>
  </si>
  <si>
    <t xml:space="preserve">Panel B col (2) Mahalanobis</t>
  </si>
  <si>
    <t xml:space="preserve">DCE 0.1181*** (7.90)</t>
  </si>
  <si>
    <t xml:space="preserve">0.1171</t>
  </si>
  <si>
    <t xml:space="preserve">7.55</t>
  </si>
  <si>
    <t xml:space="preserve">Kernel Gaussian</t>
  </si>
  <si>
    <t xml:space="preserve">Panel B col (3) Kernel Gaussian</t>
  </si>
  <si>
    <t xml:space="preserve">DCE 0.1171*** (7.55)</t>
  </si>
  <si>
    <t xml:space="preserve">0.1154</t>
  </si>
  <si>
    <t xml:space="preserve">5.42</t>
  </si>
  <si>
    <t xml:space="preserve">Radius (0.1)</t>
  </si>
  <si>
    <t xml:space="preserve">Panel B col (4) Radius (0.1)</t>
  </si>
  <si>
    <t xml:space="preserve">DCE 0.1154*** (5.42)</t>
  </si>
  <si>
    <t xml:space="preserve">1.0455</t>
  </si>
  <si>
    <t xml:space="preserve">6.92</t>
  </si>
  <si>
    <t xml:space="preserve">Panel A Model (1)</t>
  </si>
  <si>
    <t xml:space="preserve">707</t>
  </si>
  <si>
    <t xml:space="preserve">CE 1.0455*** (6.92)</t>
  </si>
  <si>
    <t xml:space="preserve">Ln (TCB)</t>
  </si>
  <si>
    <t xml:space="preserve">1.0272</t>
  </si>
  <si>
    <t xml:space="preserve">2.39</t>
  </si>
  <si>
    <t xml:space="preserve">Panel A Model (2)</t>
  </si>
  <si>
    <t xml:space="preserve">CE/Asset 1.0272** (2.39)</t>
  </si>
  <si>
    <t xml:space="preserve">0.0696</t>
  </si>
  <si>
    <t xml:space="preserve">5.39</t>
  </si>
  <si>
    <t xml:space="preserve">Panel A Model (3)</t>
  </si>
  <si>
    <t xml:space="preserve">CE/NI 0.0696*** (5.39)</t>
  </si>
  <si>
    <t xml:space="preserve">0.4165</t>
  </si>
  <si>
    <t xml:space="preserve">other:bank social responsibility (median split on Bank_SR)</t>
  </si>
  <si>
    <t xml:space="preserve">High Bank_SR sample</t>
  </si>
  <si>
    <t xml:space="preserve">Panel B Model (4)</t>
  </si>
  <si>
    <t xml:space="preserve">CE 0.4165** (2.31)</t>
  </si>
  <si>
    <t xml:space="preserve">Ln (Spread)</t>
  </si>
  <si>
    <t xml:space="preserve">0.0623</t>
  </si>
  <si>
    <t xml:space="preserve">Low Bank_SR sample</t>
  </si>
  <si>
    <t xml:space="preserve">Panel B Model (5)</t>
  </si>
  <si>
    <t xml:space="preserve">CE 0.0623 (0.03)</t>
  </si>
  <si>
    <t xml:space="preserve">1.0189</t>
  </si>
  <si>
    <t xml:space="preserve">3.78</t>
  </si>
  <si>
    <t xml:space="preserve">Panel C Model (6)</t>
  </si>
  <si>
    <t xml:space="preserve">CE 1.0189*** (3.78)</t>
  </si>
  <si>
    <t xml:space="preserve">Ln (spread)</t>
  </si>
  <si>
    <t xml:space="preserve">1.2155</t>
  </si>
  <si>
    <t xml:space="preserve">2.33</t>
  </si>
  <si>
    <t xml:space="preserve">Panel C Model (7)</t>
  </si>
  <si>
    <t xml:space="preserve">CE 1.2155** (2.33)</t>
  </si>
  <si>
    <t xml:space="preserve">Chodnicka-Jaworska (2022)</t>
  </si>
  <si>
    <t xml:space="preserve">-0.017664</t>
  </si>
  <si>
    <t xml:space="preserve">0.791</t>
  </si>
  <si>
    <t xml:space="preserve">Coal</t>
  </si>
  <si>
    <t xml:space="preserve">Coal - dESGE model (col 3)</t>
  </si>
  <si>
    <t xml:space="preserve">dESGE −0.017664 0.791</t>
  </si>
  <si>
    <t xml:space="preserve">dESGE</t>
  </si>
  <si>
    <t xml:space="preserve">Moody's long-term issuer credit rating changes</t>
  </si>
  <si>
    <t xml:space="preserve">staging_Chodnicka-Jaworska_2022.csv</t>
  </si>
  <si>
    <t xml:space="preserve">all over the world (all companies listed on the st</t>
  </si>
  <si>
    <t xml:space="preserve">-0.002526</t>
  </si>
  <si>
    <t xml:space="preserve">0.893</t>
  </si>
  <si>
    <t xml:space="preserve">Oil and Gas</t>
  </si>
  <si>
    <t xml:space="preserve">Oil and Gas - dESGE model (col 3)</t>
  </si>
  <si>
    <t xml:space="preserve">dESGE −0.002526 0.893</t>
  </si>
  <si>
    <t xml:space="preserve">-0.006146</t>
  </si>
  <si>
    <t xml:space="preserve">0.887</t>
  </si>
  <si>
    <t xml:space="preserve">Total - dESGE model (col 3)</t>
  </si>
  <si>
    <t xml:space="preserve">dESGE −0.006146 0.887</t>
  </si>
  <si>
    <t xml:space="preserve">DRBS long-term issuer credit rating changes</t>
  </si>
  <si>
    <t xml:space="preserve">-0.0086665</t>
  </si>
  <si>
    <t xml:space="preserve">0.844</t>
  </si>
  <si>
    <t xml:space="preserve">Oil and Gas - dESGE model (col 8)</t>
  </si>
  <si>
    <t xml:space="preserve">dESGE −0.0086665 0.844</t>
  </si>
  <si>
    <t xml:space="preserve">0.0646,185</t>
  </si>
  <si>
    <t xml:space="preserve">0.343</t>
  </si>
  <si>
    <t xml:space="preserve">dESGE 0.0646,185 0.343</t>
  </si>
  <si>
    <t xml:space="preserve">Fitch long-term issuer credit rating changes</t>
  </si>
  <si>
    <t xml:space="preserve">0.062271</t>
  </si>
  <si>
    <t xml:space="preserve">0.000</t>
  </si>
  <si>
    <t xml:space="preserve">other:sector division during the COVID-19 crisis</t>
  </si>
  <si>
    <t xml:space="preserve">Oil and Gas - ESGE model (col 3)</t>
  </si>
  <si>
    <t xml:space="preserve">ESGE 0.062271 0.000</t>
  </si>
  <si>
    <t xml:space="preserve">ESGE</t>
  </si>
  <si>
    <t xml:space="preserve">Moody's long-term issuer credit ratings</t>
  </si>
  <si>
    <t xml:space="preserve">-0.0087195</t>
  </si>
  <si>
    <t xml:space="preserve">0.768</t>
  </si>
  <si>
    <t xml:space="preserve">Coal - ESGE model (col 8)</t>
  </si>
  <si>
    <t xml:space="preserve">ESGE −0.0087195 0.768</t>
  </si>
  <si>
    <t xml:space="preserve">0.0567,825</t>
  </si>
  <si>
    <t xml:space="preserve">ESGE 0.0567,825 0.000</t>
  </si>
  <si>
    <t xml:space="preserve">DRBS long-term issuer credit ratings</t>
  </si>
  <si>
    <t xml:space="preserve">0.0643,658</t>
  </si>
  <si>
    <t xml:space="preserve">0.700</t>
  </si>
  <si>
    <t xml:space="preserve">Moody's - Oil and Gas - dESGE model (col 3)</t>
  </si>
  <si>
    <t xml:space="preserve">dESGE 0.0643,658 0.700</t>
  </si>
  <si>
    <t xml:space="preserve">credit rating changes</t>
  </si>
  <si>
    <t xml:space="preserve">-0.007455</t>
  </si>
  <si>
    <t xml:space="preserve">0.995</t>
  </si>
  <si>
    <t xml:space="preserve">DRBS - Oil and Gas - dESGE model (col 8)</t>
  </si>
  <si>
    <t xml:space="preserve">dESGE −0.007455 0.995</t>
  </si>
  <si>
    <t xml:space="preserve">Christ et al (2022)</t>
  </si>
  <si>
    <t xml:space="preserve">-0.107</t>
  </si>
  <si>
    <t xml:space="preserve">correlation matrix row 1 LN (CDS) x row 3 ENV</t>
  </si>
  <si>
    <t xml:space="preserve">50</t>
  </si>
  <si>
    <t xml:space="preserve">ENV -0.107</t>
  </si>
  <si>
    <t xml:space="preserve">E-Pillar score (ENV)</t>
  </si>
  <si>
    <t xml:space="preserve">LN (CDS)</t>
  </si>
  <si>
    <t xml:space="preserve">staging_Christ_et_al_unknown.csv</t>
  </si>
  <si>
    <t xml:space="preserve">and Industry-specific Climate Risk Exposures</t>
  </si>
  <si>
    <t xml:space="preserve">-0.094</t>
  </si>
  <si>
    <t xml:space="preserve">correlation matrix row 1 LN (CDS) x row 6 EMISSION</t>
  </si>
  <si>
    <t xml:space="preserve">EMISSION -0.094</t>
  </si>
  <si>
    <t xml:space="preserve">Emission score (EMISSION)</t>
  </si>
  <si>
    <t xml:space="preserve">-0.187</t>
  </si>
  <si>
    <t xml:space="preserve">-1.842</t>
  </si>
  <si>
    <t xml:space="preserve">column (2) ENV</t>
  </si>
  <si>
    <t xml:space="preserve">51</t>
  </si>
  <si>
    <t xml:space="preserve">ENV -0.187* (-1.842)</t>
  </si>
  <si>
    <t xml:space="preserve">-0.162</t>
  </si>
  <si>
    <t xml:space="preserve">-1.838</t>
  </si>
  <si>
    <t xml:space="preserve">column (5) EMISSION</t>
  </si>
  <si>
    <t xml:space="preserve">EMISSION -0.162* (-1.838)</t>
  </si>
  <si>
    <t xml:space="preserve">-0.334</t>
  </si>
  <si>
    <t xml:space="preserve">-2.153</t>
  </si>
  <si>
    <t xml:space="preserve">other:climate vulnerability (VULNERABILITY) country-level median split</t>
  </si>
  <si>
    <t xml:space="preserve">High</t>
  </si>
  <si>
    <t xml:space="preserve">Panel A ENV model High</t>
  </si>
  <si>
    <t xml:space="preserve">52</t>
  </si>
  <si>
    <t xml:space="preserve">ENV -0.334** (-2.153)</t>
  </si>
  <si>
    <t xml:space="preserve">-0.119</t>
  </si>
  <si>
    <t xml:space="preserve">Low</t>
  </si>
  <si>
    <t xml:space="preserve">Panel A ENV model Low</t>
  </si>
  <si>
    <t xml:space="preserve">ENV -0.015 (-0.119)</t>
  </si>
  <si>
    <t xml:space="preserve">-0.257</t>
  </si>
  <si>
    <t xml:space="preserve">-1.863</t>
  </si>
  <si>
    <t xml:space="preserve">Panel A EMISSION model High</t>
  </si>
  <si>
    <t xml:space="preserve">EMISSION -0.257* (-1.863)</t>
  </si>
  <si>
    <t xml:space="preserve">-0.042</t>
  </si>
  <si>
    <t xml:space="preserve">-0.400</t>
  </si>
  <si>
    <t xml:space="preserve">Panel A EMISSION model Low</t>
  </si>
  <si>
    <t xml:space="preserve">EMISSION -0.042 (-0.400)</t>
  </si>
  <si>
    <t xml:space="preserve">-0.441</t>
  </si>
  <si>
    <t xml:space="preserve">-3.103</t>
  </si>
  <si>
    <t xml:space="preserve">other:share of fossil fuels in the energy consumption (FOSSIL) country-level median split</t>
  </si>
  <si>
    <t xml:space="preserve">Panel B ENV model High</t>
  </si>
  <si>
    <t xml:space="preserve">53</t>
  </si>
  <si>
    <t xml:space="preserve">ENV -0.441*** (-3.103)</t>
  </si>
  <si>
    <t xml:space="preserve">-0.71</t>
  </si>
  <si>
    <t xml:space="preserve">Panel B ENV model Low</t>
  </si>
  <si>
    <t xml:space="preserve">ENV 0.093 -0.71</t>
  </si>
  <si>
    <t xml:space="preserve">-0.364</t>
  </si>
  <si>
    <t xml:space="preserve">-2.959</t>
  </si>
  <si>
    <t xml:space="preserve">Panel B EMISSION model High</t>
  </si>
  <si>
    <t xml:space="preserve">EMISSION -0.364*** (-2.959)</t>
  </si>
  <si>
    <t xml:space="preserve">0.029</t>
  </si>
  <si>
    <t xml:space="preserve">-0.259</t>
  </si>
  <si>
    <t xml:space="preserve">Panel B EMISSION model Low</t>
  </si>
  <si>
    <t xml:space="preserve">EMISSION 0.029 -0.259</t>
  </si>
  <si>
    <t xml:space="preserve">-0.266</t>
  </si>
  <si>
    <t xml:space="preserve">-1.945</t>
  </si>
  <si>
    <t xml:space="preserve">CPRS: Yes</t>
  </si>
  <si>
    <t xml:space="preserve">Panel A ENV model Yes</t>
  </si>
  <si>
    <t xml:space="preserve">54</t>
  </si>
  <si>
    <t xml:space="preserve">ENV -0.266* (-1.945)</t>
  </si>
  <si>
    <t xml:space="preserve">-0.088</t>
  </si>
  <si>
    <t xml:space="preserve">-0.523</t>
  </si>
  <si>
    <t xml:space="preserve">CPRS: No</t>
  </si>
  <si>
    <t xml:space="preserve">Panel A ENV model No</t>
  </si>
  <si>
    <t xml:space="preserve">ENV -0.088 (-0.523)</t>
  </si>
  <si>
    <t xml:space="preserve">-0.302</t>
  </si>
  <si>
    <t xml:space="preserve">-2.270</t>
  </si>
  <si>
    <t xml:space="preserve">Panel A EMISSION model Yes</t>
  </si>
  <si>
    <t xml:space="preserve">EMISSION -0.302** (-2.270)</t>
  </si>
  <si>
    <t xml:space="preserve">-0.09</t>
  </si>
  <si>
    <t xml:space="preserve">-0.719</t>
  </si>
  <si>
    <t xml:space="preserve">Panel A EMISSION model No</t>
  </si>
  <si>
    <t xml:space="preserve">EMISSION -0.09 (-0.719)</t>
  </si>
  <si>
    <t xml:space="preserve">-0.490</t>
  </si>
  <si>
    <t xml:space="preserve">-1.817</t>
  </si>
  <si>
    <t xml:space="preserve">CARB-LEAK: Yes</t>
  </si>
  <si>
    <t xml:space="preserve">Panel B ENV model Yes</t>
  </si>
  <si>
    <t xml:space="preserve">55</t>
  </si>
  <si>
    <t xml:space="preserve">ENV -0.490* (-1.817)</t>
  </si>
  <si>
    <t xml:space="preserve">-0.179</t>
  </si>
  <si>
    <t xml:space="preserve">-1.601</t>
  </si>
  <si>
    <t xml:space="preserve">CARB-LEAK: No</t>
  </si>
  <si>
    <t xml:space="preserve">Panel B ENV model No</t>
  </si>
  <si>
    <t xml:space="preserve">ENV -0.179 (-1.601)</t>
  </si>
  <si>
    <t xml:space="preserve">-0.427</t>
  </si>
  <si>
    <t xml:space="preserve">Panel B EMISSION model Yes</t>
  </si>
  <si>
    <t xml:space="preserve">EMISSION 0.191 -0.427</t>
  </si>
  <si>
    <t xml:space="preserve">-0.192</t>
  </si>
  <si>
    <t xml:space="preserve">-2.093</t>
  </si>
  <si>
    <t xml:space="preserve">Panel B EMISSION model No</t>
  </si>
  <si>
    <t xml:space="preserve">EMISSION -0.192** (-2.093)</t>
  </si>
  <si>
    <t xml:space="preserve">-0.247</t>
  </si>
  <si>
    <t xml:space="preserve">-1.858</t>
  </si>
  <si>
    <t xml:space="preserve">other:climate risk index (CRI) country-level median split</t>
  </si>
  <si>
    <t xml:space="preserve">59</t>
  </si>
  <si>
    <t xml:space="preserve">ENV -0.247* (-1.858)</t>
  </si>
  <si>
    <t xml:space="preserve">-0.141</t>
  </si>
  <si>
    <t xml:space="preserve">ENV 0.02 -0.141</t>
  </si>
  <si>
    <t xml:space="preserve">-0.233</t>
  </si>
  <si>
    <t xml:space="preserve">-1.931</t>
  </si>
  <si>
    <t xml:space="preserve">EMISSION -0.233* (-1.931)</t>
  </si>
  <si>
    <t xml:space="preserve">-0.076</t>
  </si>
  <si>
    <t xml:space="preserve">-0.711</t>
  </si>
  <si>
    <t xml:space="preserve">EMISSION -0.076 (-0.711)</t>
  </si>
  <si>
    <t xml:space="preserve">-0.319</t>
  </si>
  <si>
    <t xml:space="preserve">-2.683</t>
  </si>
  <si>
    <t xml:space="preserve">other:share of renewable energy consumption (RENEWABLE) country-level median split</t>
  </si>
  <si>
    <t xml:space="preserve">60</t>
  </si>
  <si>
    <t xml:space="preserve">ENV -0.319*** (-2.683)</t>
  </si>
  <si>
    <t xml:space="preserve">0.326</t>
  </si>
  <si>
    <t xml:space="preserve">-1.491</t>
  </si>
  <si>
    <t xml:space="preserve">ENV 0.326 -1.491</t>
  </si>
  <si>
    <t xml:space="preserve">-0.230</t>
  </si>
  <si>
    <t xml:space="preserve">-2.247</t>
  </si>
  <si>
    <t xml:space="preserve">EMISSION -0.230** (-2.247)</t>
  </si>
  <si>
    <t xml:space="preserve">0.144</t>
  </si>
  <si>
    <t xml:space="preserve">-0.772</t>
  </si>
  <si>
    <t xml:space="preserve">EMISSION 0.144 -0.772</t>
  </si>
  <si>
    <t xml:space="preserve">-0.336</t>
  </si>
  <si>
    <t xml:space="preserve">-1.896</t>
  </si>
  <si>
    <t xml:space="preserve">ESI: Yes</t>
  </si>
  <si>
    <t xml:space="preserve">Panel C ENV model Yes</t>
  </si>
  <si>
    <t xml:space="preserve">61</t>
  </si>
  <si>
    <t xml:space="preserve">ENV -0.336* (-1.896)</t>
  </si>
  <si>
    <t xml:space="preserve">-0.139</t>
  </si>
  <si>
    <t xml:space="preserve">-1.130</t>
  </si>
  <si>
    <t xml:space="preserve">ESI: No</t>
  </si>
  <si>
    <t xml:space="preserve">Panel C ENV model No</t>
  </si>
  <si>
    <t xml:space="preserve">ENV -0.139 (-1.130)</t>
  </si>
  <si>
    <t xml:space="preserve">-0.156</t>
  </si>
  <si>
    <t xml:space="preserve">-0.876</t>
  </si>
  <si>
    <t xml:space="preserve">Panel C EMISSION model Yes</t>
  </si>
  <si>
    <t xml:space="preserve">EMISSION -0.156 (-0.876)</t>
  </si>
  <si>
    <t xml:space="preserve">-0.158</t>
  </si>
  <si>
    <t xml:space="preserve">-1.577</t>
  </si>
  <si>
    <t xml:space="preserve">Panel C EMISSION model No</t>
  </si>
  <si>
    <t xml:space="preserve">EMISSION -0.158 (-1.577)</t>
  </si>
  <si>
    <t xml:space="preserve">-0.126</t>
  </si>
  <si>
    <t xml:space="preserve">-1.701</t>
  </si>
  <si>
    <t xml:space="preserve">other:change regression (first differences with time FE)</t>
  </si>
  <si>
    <t xml:space="preserve">Panel A ΔENV model</t>
  </si>
  <si>
    <t xml:space="preserve">62</t>
  </si>
  <si>
    <t xml:space="preserve">ΔENV -0.126* (-1.701)</t>
  </si>
  <si>
    <t xml:space="preserve">ΔENV</t>
  </si>
  <si>
    <t xml:space="preserve">ΔLN (CDS)</t>
  </si>
  <si>
    <t xml:space="preserve">-1.872</t>
  </si>
  <si>
    <t xml:space="preserve">Panel A ΔEMISSION model</t>
  </si>
  <si>
    <t xml:space="preserve">ΔEMISSION -0.102* (-1.872)</t>
  </si>
  <si>
    <t xml:space="preserve">ΔEMISSION</t>
  </si>
  <si>
    <t xml:space="preserve">0.101</t>
  </si>
  <si>
    <t xml:space="preserve">other:change regression (first differences) incl. firm fixed effects</t>
  </si>
  <si>
    <t xml:space="preserve">Footnote 23</t>
  </si>
  <si>
    <t xml:space="preserve">change regression with firm fixed effects ENV</t>
  </si>
  <si>
    <t xml:space="preserve">The only deviation concerns the environmental perspective since ENV is marginally not statistically significant anymore with a p-value of 0.101.</t>
  </si>
  <si>
    <t xml:space="preserve">ENV</t>
  </si>
  <si>
    <t xml:space="preserve">Cicchini et al (2026)</t>
  </si>
  <si>
    <t xml:space="preserve">Pairwise correlations, row (2) x col (1)</t>
  </si>
  <si>
    <t xml:space="preserve">(2) Scope 1 0.037*</t>
  </si>
  <si>
    <t xml:space="preserve">CoD</t>
  </si>
  <si>
    <t xml:space="preserve">staging_Cicchini_et_al_2026.csv</t>
  </si>
  <si>
    <t xml:space="preserve">multi: European-listed companies (individual countries not enumerated)</t>
  </si>
  <si>
    <t xml:space="preserve">0.046</t>
  </si>
  <si>
    <t xml:space="preserve">Pairwise correlations, row (3) x col (1)</t>
  </si>
  <si>
    <t xml:space="preserve">(3) Scope 1–2 0.046*</t>
  </si>
  <si>
    <t xml:space="preserve">Scope 1–2</t>
  </si>
  <si>
    <t xml:space="preserve">0.056</t>
  </si>
  <si>
    <t xml:space="preserve">Pairwise correlations, row (4) x col (1)</t>
  </si>
  <si>
    <t xml:space="preserve">(4) Environment 0.056*</t>
  </si>
  <si>
    <t xml:space="preserve">other:panel regression, Year FE</t>
  </si>
  <si>
    <t xml:space="preserve">other:NFRD regulatory scope</t>
  </si>
  <si>
    <t xml:space="preserve">NO-NFRD</t>
  </si>
  <si>
    <t xml:space="preserve">Model 1, col (1)</t>
  </si>
  <si>
    <t xml:space="preserve">Scope 1 0.004*** (0.001)</t>
  </si>
  <si>
    <t xml:space="preserve">Environment 0.000 (0.000)</t>
  </si>
  <si>
    <t xml:space="preserve">non-convertible</t>
  </si>
  <si>
    <t xml:space="preserve">other:panel regression, Year and Industry FE</t>
  </si>
  <si>
    <t xml:space="preserve">Model 2, col (2)</t>
  </si>
  <si>
    <t xml:space="preserve">Scope 1 0.008*** (0.001)</t>
  </si>
  <si>
    <t xml:space="preserve">−0.000</t>
  </si>
  <si>
    <t xml:space="preserve">Environment -0.000 (0.000)</t>
  </si>
  <si>
    <t xml:space="preserve">NFRD</t>
  </si>
  <si>
    <t xml:space="preserve">Model 3, col (3)</t>
  </si>
  <si>
    <t xml:space="preserve">Scope 1 0.000 (0.000)</t>
  </si>
  <si>
    <t xml:space="preserve">Environment -0.000** (0.000)</t>
  </si>
  <si>
    <t xml:space="preserve">Model 4, col (4)</t>
  </si>
  <si>
    <t xml:space="preserve">Model 5, col (5)</t>
  </si>
  <si>
    <t xml:space="preserve">Scope 1–2 0.002 (0.001)</t>
  </si>
  <si>
    <t xml:space="preserve">Model 6, col (6)</t>
  </si>
  <si>
    <t xml:space="preserve">Scope 1–2 0.004** (0.002)</t>
  </si>
  <si>
    <t xml:space="preserve">Environment -0.000* (0.000)</t>
  </si>
  <si>
    <t xml:space="preserve">Model 7, col (7)</t>
  </si>
  <si>
    <t xml:space="preserve">Scope 1–2 0.000 (0.000)</t>
  </si>
  <si>
    <t xml:space="preserve">Environment -0.000*** (0.000)</t>
  </si>
  <si>
    <t xml:space="preserve">Model 8, col (8)</t>
  </si>
  <si>
    <t xml:space="preserve">-0.071</t>
  </si>
  <si>
    <t xml:space="preserve">Model 9, col (9)</t>
  </si>
  <si>
    <t xml:space="preserve">Scope 1 -0.071** (0.028)</t>
  </si>
  <si>
    <t xml:space="preserve">0.010</t>
  </si>
  <si>
    <t xml:space="preserve">Environment 0.010*** (0.003)</t>
  </si>
  <si>
    <t xml:space="preserve">-0.068</t>
  </si>
  <si>
    <t xml:space="preserve">Model 10, col (10)</t>
  </si>
  <si>
    <t xml:space="preserve">Scope 1–2 -0.068** (0.031)</t>
  </si>
  <si>
    <t xml:space="preserve">Environment 0.011*** (0.003)</t>
  </si>
  <si>
    <t xml:space="preserve">0.014</t>
  </si>
  <si>
    <t xml:space="preserve">Model 11, col (11)</t>
  </si>
  <si>
    <t xml:space="preserve">Scope 1 -0.024* (0.014)</t>
  </si>
  <si>
    <t xml:space="preserve">Environment 0.008*** (0.001)</t>
  </si>
  <si>
    <t xml:space="preserve">-0.023</t>
  </si>
  <si>
    <t xml:space="preserve">Model 12, col (12)</t>
  </si>
  <si>
    <t xml:space="preserve">Scope 1–2 -0.023** (0.014)</t>
  </si>
  <si>
    <t xml:space="preserve">Cubas, Martinez (2018)</t>
  </si>
  <si>
    <t xml:space="preserve">2.61</t>
  </si>
  <si>
    <t xml:space="preserve">RSPMcomb2Lag1 column</t>
  </si>
  <si>
    <t xml:space="preserve">RSPMcomb2Lag1 0.117 (2.61) **</t>
  </si>
  <si>
    <t xml:space="preserve">RSPMcomb2Lag1</t>
  </si>
  <si>
    <t xml:space="preserve">RatingSP</t>
  </si>
  <si>
    <t xml:space="preserve">staging_Cubas-Diaz_Martinez_Sedano_2018.csv</t>
  </si>
  <si>
    <t xml:space="preserve">companies from all over the world</t>
  </si>
  <si>
    <t xml:space="preserve">0.217</t>
  </si>
  <si>
    <t xml:space="preserve">RSPMCO2Lag1 column</t>
  </si>
  <si>
    <t xml:space="preserve">RSPMCO2Lag1 0.217 (3.31) **</t>
  </si>
  <si>
    <t xml:space="preserve">RSPMCO2Lag1</t>
  </si>
  <si>
    <t xml:space="preserve">2.75</t>
  </si>
  <si>
    <t xml:space="preserve">RSPMWasteTLag1 column</t>
  </si>
  <si>
    <t xml:space="preserve">RSPMWasteTLag1 0.144 (2.75) **</t>
  </si>
  <si>
    <t xml:space="preserve">RSPMWasteTLag1</t>
  </si>
  <si>
    <t xml:space="preserve">2.25</t>
  </si>
  <si>
    <t xml:space="preserve">RSPMEnULag1 column</t>
  </si>
  <si>
    <t xml:space="preserve">RSPMEnULag1 0.102 (2.25) *</t>
  </si>
  <si>
    <t xml:space="preserve">RSPMEnULag1</t>
  </si>
  <si>
    <t xml:space="preserve">4.04</t>
  </si>
  <si>
    <t xml:space="preserve">RSPMWaterULag1 column</t>
  </si>
  <si>
    <t xml:space="preserve">RSPMWaterULag1 0.170 (4.04) **</t>
  </si>
  <si>
    <t xml:space="preserve">RSPMWaterULag1</t>
  </si>
  <si>
    <t xml:space="preserve">-0.044</t>
  </si>
  <si>
    <t xml:space="preserve">-0.43</t>
  </si>
  <si>
    <t xml:space="preserve">2+</t>
  </si>
  <si>
    <t xml:space="preserve">MCcomb2Lag2 column</t>
  </si>
  <si>
    <t xml:space="preserve">MCcomb2Lag2 -0.044 (0.43)</t>
  </si>
  <si>
    <t xml:space="preserve">MCcomb2Lag2</t>
  </si>
  <si>
    <t xml:space="preserve">-0.090</t>
  </si>
  <si>
    <t xml:space="preserve">-0.94</t>
  </si>
  <si>
    <t xml:space="preserve">MCCO2Lag2 column</t>
  </si>
  <si>
    <t xml:space="preserve">MCCO2Lag2 -0.090 (0.94)</t>
  </si>
  <si>
    <t xml:space="preserve">MCCO2Lag2</t>
  </si>
  <si>
    <t xml:space="preserve">-0.045</t>
  </si>
  <si>
    <t xml:space="preserve">-0.45</t>
  </si>
  <si>
    <t xml:space="preserve">MCWasteTLag2 column</t>
  </si>
  <si>
    <t xml:space="preserve">MCWasteTLag2 -0.045 (0.45)</t>
  </si>
  <si>
    <t xml:space="preserve">MCWasteTLag2</t>
  </si>
  <si>
    <t xml:space="preserve">-0.180</t>
  </si>
  <si>
    <t xml:space="preserve">MCEnULag2 column</t>
  </si>
  <si>
    <t xml:space="preserve">MCEnULag2 -0.180 (1.63)</t>
  </si>
  <si>
    <t xml:space="preserve">MCEnULag2</t>
  </si>
  <si>
    <t xml:space="preserve">-0.21</t>
  </si>
  <si>
    <t xml:space="preserve">MCWaterULag2 column</t>
  </si>
  <si>
    <t xml:space="preserve">MCWaterULag2 -0.022 (0.21)</t>
  </si>
  <si>
    <t xml:space="preserve">MCWaterULag2</t>
  </si>
  <si>
    <t xml:space="preserve">2.82</t>
  </si>
  <si>
    <t xml:space="preserve">2009-2012</t>
  </si>
  <si>
    <t xml:space="preserve">2009</t>
  </si>
  <si>
    <t xml:space="preserve">2012</t>
  </si>
  <si>
    <t xml:space="preserve">2009-2012 column</t>
  </si>
  <si>
    <t xml:space="preserve">RSPMcomb2Lag1 0.152 (2.82) **</t>
  </si>
  <si>
    <t xml:space="preserve">0.071</t>
  </si>
  <si>
    <t xml:space="preserve">1.57</t>
  </si>
  <si>
    <t xml:space="preserve">2013-2015</t>
  </si>
  <si>
    <t xml:space="preserve">2015</t>
  </si>
  <si>
    <t xml:space="preserve">2013-2015 column</t>
  </si>
  <si>
    <t xml:space="preserve">RSPMcomb2Lag1 0.071 (1.57)</t>
  </si>
  <si>
    <t xml:space="preserve">0.235</t>
  </si>
  <si>
    <t xml:space="preserve">3.70</t>
  </si>
  <si>
    <t xml:space="preserve">2009-2010</t>
  </si>
  <si>
    <t xml:space="preserve">2009-2010 column</t>
  </si>
  <si>
    <t xml:space="preserve">RSPMcomb2Lag1 0.235 (3.70) **</t>
  </si>
  <si>
    <t xml:space="preserve">1.49</t>
  </si>
  <si>
    <t xml:space="preserve">2011-2012</t>
  </si>
  <si>
    <t xml:space="preserve">2011</t>
  </si>
  <si>
    <t xml:space="preserve">2011-2012 column</t>
  </si>
  <si>
    <t xml:space="preserve">RSPMcomb2Lag1 0.093 (1.49)</t>
  </si>
  <si>
    <t xml:space="preserve">1.56</t>
  </si>
  <si>
    <t xml:space="preserve">2013-2014</t>
  </si>
  <si>
    <t xml:space="preserve">2013-2014 column</t>
  </si>
  <si>
    <t xml:space="preserve">RSPMcomb2Lag1 0.076 (1.56)</t>
  </si>
  <si>
    <t xml:space="preserve">1.11</t>
  </si>
  <si>
    <t xml:space="preserve">2015 column</t>
  </si>
  <si>
    <t xml:space="preserve">RSPMcomb2Lag1 0.060 (1.11)</t>
  </si>
  <si>
    <t xml:space="preserve">-0.18</t>
  </si>
  <si>
    <t xml:space="preserve">2010-2013 column</t>
  </si>
  <si>
    <t xml:space="preserve">17</t>
  </si>
  <si>
    <t xml:space="preserve">MCcomb2Lag2 -0.023 (0.18)</t>
  </si>
  <si>
    <t xml:space="preserve">-0.056</t>
  </si>
  <si>
    <t xml:space="preserve">-0.35</t>
  </si>
  <si>
    <t xml:space="preserve">2014-2016</t>
  </si>
  <si>
    <t xml:space="preserve">2016</t>
  </si>
  <si>
    <t xml:space="preserve">2014-2016 column</t>
  </si>
  <si>
    <t xml:space="preserve">MCcomb2Lag2 -0.056 (0.35)</t>
  </si>
  <si>
    <t xml:space="preserve">0.126</t>
  </si>
  <si>
    <t xml:space="preserve">2010-2011</t>
  </si>
  <si>
    <t xml:space="preserve">2010-2011 column</t>
  </si>
  <si>
    <t xml:space="preserve">MCcomb2Lag2 0.126 (0.71)</t>
  </si>
  <si>
    <t xml:space="preserve">-0.211</t>
  </si>
  <si>
    <t xml:space="preserve">-0.98</t>
  </si>
  <si>
    <t xml:space="preserve">2012-2013</t>
  </si>
  <si>
    <t xml:space="preserve">2012-2013 column</t>
  </si>
  <si>
    <t xml:space="preserve">MCcomb2Lag2 -0.211 (0.98)</t>
  </si>
  <si>
    <t xml:space="preserve">-0.163</t>
  </si>
  <si>
    <t xml:space="preserve">-0.81</t>
  </si>
  <si>
    <t xml:space="preserve">2014-2015</t>
  </si>
  <si>
    <t xml:space="preserve">2014-2015 column</t>
  </si>
  <si>
    <t xml:space="preserve">MCcomb2Lag2 -0.163 (0.81)</t>
  </si>
  <si>
    <t xml:space="preserve">0.199</t>
  </si>
  <si>
    <t xml:space="preserve">0.81</t>
  </si>
  <si>
    <t xml:space="preserve">2016 column</t>
  </si>
  <si>
    <t xml:space="preserve">MCcomb2Lag2 0.199 (0.81)</t>
  </si>
  <si>
    <t xml:space="preserve">0.317</t>
  </si>
  <si>
    <t xml:space="preserve">2.43</t>
  </si>
  <si>
    <t xml:space="preserve">Energy</t>
  </si>
  <si>
    <t xml:space="preserve">Energy column</t>
  </si>
  <si>
    <t xml:space="preserve">RSPMCO2Lag1 0.317 (2.43) *</t>
  </si>
  <si>
    <t xml:space="preserve">0.341</t>
  </si>
  <si>
    <t xml:space="preserve">4.39</t>
  </si>
  <si>
    <t xml:space="preserve">Basic Materials</t>
  </si>
  <si>
    <t xml:space="preserve">Basic Materials column</t>
  </si>
  <si>
    <t xml:space="preserve">RSPMCO2Lag1 0.341 (4.39) **</t>
  </si>
  <si>
    <t xml:space="preserve">0.239</t>
  </si>
  <si>
    <t xml:space="preserve">1.42</t>
  </si>
  <si>
    <t xml:space="preserve">Industrials</t>
  </si>
  <si>
    <t xml:space="preserve">Industrials column</t>
  </si>
  <si>
    <t xml:space="preserve">RSPMCO2Lag1 0.239 (1.42)</t>
  </si>
  <si>
    <t xml:space="preserve">0.182</t>
  </si>
  <si>
    <t xml:space="preserve">1.18</t>
  </si>
  <si>
    <t xml:space="preserve">Cyclical Consumer Goods</t>
  </si>
  <si>
    <t xml:space="preserve">Cyclical Consumer Goods column</t>
  </si>
  <si>
    <t xml:space="preserve">RSPMCO2Lag1 0.182 (1.18)</t>
  </si>
  <si>
    <t xml:space="preserve">0.236</t>
  </si>
  <si>
    <t xml:space="preserve">1.58</t>
  </si>
  <si>
    <t xml:space="preserve">Non-Cyclical Consumer Goods</t>
  </si>
  <si>
    <t xml:space="preserve">Non-Cyclical Consumer Goods column</t>
  </si>
  <si>
    <t xml:space="preserve">RSPMCO2Lag1 0.236 (1.58)</t>
  </si>
  <si>
    <t xml:space="preserve">-0.063</t>
  </si>
  <si>
    <t xml:space="preserve">-1.48</t>
  </si>
  <si>
    <t xml:space="preserve">Financials</t>
  </si>
  <si>
    <t xml:space="preserve">Financials column</t>
  </si>
  <si>
    <t xml:space="preserve">RSPMCO2Lag1 -0.063 (1.48)</t>
  </si>
  <si>
    <t xml:space="preserve">1.32</t>
  </si>
  <si>
    <t xml:space="preserve">Healthcare</t>
  </si>
  <si>
    <t xml:space="preserve">Healthcare column</t>
  </si>
  <si>
    <t xml:space="preserve">RSPMCO2Lag1 0.239 (1.32)</t>
  </si>
  <si>
    <t xml:space="preserve">0.448</t>
  </si>
  <si>
    <t xml:space="preserve">2.44</t>
  </si>
  <si>
    <t xml:space="preserve">Technology</t>
  </si>
  <si>
    <t xml:space="preserve">Technology column</t>
  </si>
  <si>
    <t xml:space="preserve">RSPMCO2Lag1 0.448 (2.44) *</t>
  </si>
  <si>
    <t xml:space="preserve">0.570</t>
  </si>
  <si>
    <t xml:space="preserve">3.00</t>
  </si>
  <si>
    <t xml:space="preserve">Telecommunication Services</t>
  </si>
  <si>
    <t xml:space="preserve">Telecommunication Services column</t>
  </si>
  <si>
    <t xml:space="preserve">RSPMCO2Lag1 0.570 (3.00) **</t>
  </si>
  <si>
    <t xml:space="preserve">0.197</t>
  </si>
  <si>
    <t xml:space="preserve">1.95</t>
  </si>
  <si>
    <t xml:space="preserve">Utilities</t>
  </si>
  <si>
    <t xml:space="preserve">Utilities column</t>
  </si>
  <si>
    <t xml:space="preserve">RSPMCO2Lag1 0.197 (1.95)</t>
  </si>
  <si>
    <t xml:space="preserve">0.105</t>
  </si>
  <si>
    <t xml:space="preserve">2.65</t>
  </si>
  <si>
    <t xml:space="preserve">Table 16</t>
  </si>
  <si>
    <t xml:space="preserve">RSPMcomb2Lag1 0.105 (2.65) **</t>
  </si>
  <si>
    <t xml:space="preserve">RatingFitch</t>
  </si>
  <si>
    <t xml:space="preserve">-0.034</t>
  </si>
  <si>
    <t xml:space="preserve">-0.25</t>
  </si>
  <si>
    <t xml:space="preserve">MCcomb2Lag2 -0.034 (0.25)</t>
  </si>
  <si>
    <t xml:space="preserve">3.50</t>
  </si>
  <si>
    <t xml:space="preserve">Table 17</t>
  </si>
  <si>
    <t xml:space="preserve">EnvScoreA4Lag1 column</t>
  </si>
  <si>
    <t xml:space="preserve">EnvScoreA4Lag1 0.008 (3.50) **</t>
  </si>
  <si>
    <t xml:space="preserve">EnvScoreA4Lag1</t>
  </si>
  <si>
    <t xml:space="preserve">D'Arcangelo et al (2025)</t>
  </si>
  <si>
    <t xml:space="preserve">0.024</t>
  </si>
  <si>
    <t xml:space="preserve">column 1 (No policy variable)</t>
  </si>
  <si>
    <t xml:space="preserve">Green innovativeness 0.001 (0.024)</t>
  </si>
  <si>
    <t xml:space="preserve">Green innovativeness</t>
  </si>
  <si>
    <t xml:space="preserve">(log) All-in-spread-drawn</t>
  </si>
  <si>
    <t xml:space="preserve">staging_DArcangelo_et_al_2025.csv</t>
  </si>
  <si>
    <t xml:space="preserve">multi: 33 countries</t>
  </si>
  <si>
    <t xml:space="preserve">0.162</t>
  </si>
  <si>
    <t xml:space="preserve">column 2 (EPS)</t>
  </si>
  <si>
    <t xml:space="preserve">Green innovativeness 0.162*** (0.063)</t>
  </si>
  <si>
    <t xml:space="preserve">column 3 (CO2 tax)</t>
  </si>
  <si>
    <t xml:space="preserve">Green innovativeness 0.006 (0.024)</t>
  </si>
  <si>
    <t xml:space="preserve">0.160</t>
  </si>
  <si>
    <t xml:space="preserve">0.047</t>
  </si>
  <si>
    <t xml:space="preserve">column 4 (Tech. support)</t>
  </si>
  <si>
    <t xml:space="preserve">Green innovativeness 0.160*** (0.047)</t>
  </si>
  <si>
    <t xml:space="preserve">0.136</t>
  </si>
  <si>
    <t xml:space="preserve">column 5 (Tech. support &amp; CO2 tax)</t>
  </si>
  <si>
    <t xml:space="preserve">Green innovativeness 0.136*** (0.047)</t>
  </si>
  <si>
    <t xml:space="preserve">0.021</t>
  </si>
  <si>
    <t xml:space="preserve">0.017</t>
  </si>
  <si>
    <t xml:space="preserve">Emission intensity 0.021 (0.017)</t>
  </si>
  <si>
    <t xml:space="preserve">Emission intensity</t>
  </si>
  <si>
    <t xml:space="preserve">0.033</t>
  </si>
  <si>
    <t xml:space="preserve">Emission intensity 0.033 (0.054)</t>
  </si>
  <si>
    <t xml:space="preserve">Emission intensity 0.017 (0.017)</t>
  </si>
  <si>
    <t xml:space="preserve">-0.030</t>
  </si>
  <si>
    <t xml:space="preserve">Emission intensity -0.030 (0.033)</t>
  </si>
  <si>
    <t xml:space="preserve">-0.039</t>
  </si>
  <si>
    <t xml:space="preserve">Emission intensity -0.039 (0.033)</t>
  </si>
  <si>
    <t xml:space="preserve">2.139</t>
  </si>
  <si>
    <t xml:space="preserve">other:Heckman two-step (second-step spread equation)</t>
  </si>
  <si>
    <t xml:space="preserve">Panel A column 1 (Peer Pressure (unweighted))</t>
  </si>
  <si>
    <t xml:space="preserve">Green innovativeness 0.109** (2.139)</t>
  </si>
  <si>
    <t xml:space="preserve">2.138</t>
  </si>
  <si>
    <t xml:space="preserve">Panel A column 2 (Peer Pressure (weight = total asset))</t>
  </si>
  <si>
    <t xml:space="preserve">Green innovativeness 0.109** (2.138)</t>
  </si>
  <si>
    <t xml:space="preserve">2.207</t>
  </si>
  <si>
    <t xml:space="preserve">Panel A column 3 (Peer Pressure (weight = revenues))</t>
  </si>
  <si>
    <t xml:space="preserve">Green innovativeness 0.111** (2.207)</t>
  </si>
  <si>
    <t xml:space="preserve">-0.0407</t>
  </si>
  <si>
    <t xml:space="preserve">-1.199</t>
  </si>
  <si>
    <t xml:space="preserve">Emission intensity -0.0407 (-1.199)</t>
  </si>
  <si>
    <t xml:space="preserve">-0.0408</t>
  </si>
  <si>
    <t xml:space="preserve">-1.201</t>
  </si>
  <si>
    <t xml:space="preserve">Emission intensity -0.0408 (-1.201)</t>
  </si>
  <si>
    <t xml:space="preserve">-0.0405</t>
  </si>
  <si>
    <t xml:space="preserve">-1.193</t>
  </si>
  <si>
    <t xml:space="preserve">Emission intensity -0.0405 (-1.193)</t>
  </si>
  <si>
    <t xml:space="preserve">0.157</t>
  </si>
  <si>
    <t xml:space="preserve">column 2 (General ESG)</t>
  </si>
  <si>
    <t xml:space="preserve">Green innovativeness 0.157*** (0.047)</t>
  </si>
  <si>
    <t xml:space="preserve">-0.028</t>
  </si>
  <si>
    <t xml:space="preserve">0.034</t>
  </si>
  <si>
    <t xml:space="preserve">Emission intensity -0.028 (0.034)</t>
  </si>
  <si>
    <t xml:space="preserve">0.165</t>
  </si>
  <si>
    <t xml:space="preserve">0.048</t>
  </si>
  <si>
    <t xml:space="preserve">column 3 (Environmental Pillar)</t>
  </si>
  <si>
    <t xml:space="preserve">Green innovativeness 0.165*** (0.048)</t>
  </si>
  <si>
    <t xml:space="preserve">-0.152</t>
  </si>
  <si>
    <t xml:space="preserve">0.049</t>
  </si>
  <si>
    <t xml:space="preserve">ESG score -0.152*** (0.049)</t>
  </si>
  <si>
    <t xml:space="preserve">ESG score</t>
  </si>
  <si>
    <t xml:space="preserve">Discloses ESG (dummy) -0.088** (0.040)</t>
  </si>
  <si>
    <t xml:space="preserve">Discloses ESG (dummy)</t>
  </si>
  <si>
    <t xml:space="preserve">Table B.1</t>
  </si>
  <si>
    <t xml:space="preserve">column 1 (EPS)</t>
  </si>
  <si>
    <t xml:space="preserve">Green innovativeness 0.011 (0.108)</t>
  </si>
  <si>
    <t xml:space="preserve">column 2 (Tech. support)</t>
  </si>
  <si>
    <t xml:space="preserve">Green innovativeness 0.032 (0.091)</t>
  </si>
  <si>
    <t xml:space="preserve">Green innovativeness -0.033 (0.075)</t>
  </si>
  <si>
    <t xml:space="preserve">0.026</t>
  </si>
  <si>
    <t xml:space="preserve">column 4 (Tech. support &amp; CO2 tax)</t>
  </si>
  <si>
    <t xml:space="preserve">Green innovativeness 0.026 (0.091)</t>
  </si>
  <si>
    <t xml:space="preserve">Emission intensity -0.019 (0.054)</t>
  </si>
  <si>
    <t xml:space="preserve">-0.060</t>
  </si>
  <si>
    <t xml:space="preserve">0.045</t>
  </si>
  <si>
    <t xml:space="preserve">Emission intensity -0.060 (0.045)</t>
  </si>
  <si>
    <t xml:space="preserve">Emission intensity 0.007 (0.021)</t>
  </si>
  <si>
    <t xml:space="preserve">-0.074</t>
  </si>
  <si>
    <t xml:space="preserve">Emission intensity -0.074 (0.046)</t>
  </si>
  <si>
    <t xml:space="preserve">as-stated:within-period average (time-invariant)</t>
  </si>
  <si>
    <t xml:space="preserve">Table B.2</t>
  </si>
  <si>
    <t xml:space="preserve">column 1 (Time invariant, EPS interaction)</t>
  </si>
  <si>
    <t xml:space="preserve">Green innovativeness 0.152** (0.064)</t>
  </si>
  <si>
    <t xml:space="preserve">column 2 (Time invariant, Tech. support &amp; CO2 tax interactions)</t>
  </si>
  <si>
    <t xml:space="preserve">Green innovativeness 0.129*** (0.048)</t>
  </si>
  <si>
    <t xml:space="preserve">0.270</t>
  </si>
  <si>
    <t xml:space="preserve">column 3 (C x I x Y f.e.)</t>
  </si>
  <si>
    <t xml:space="preserve">Green innovativeness 0.270*** (0.061)</t>
  </si>
  <si>
    <t xml:space="preserve">0.285</t>
  </si>
  <si>
    <t xml:space="preserve">0.125</t>
  </si>
  <si>
    <t xml:space="preserve">column 4 (Value added EI)</t>
  </si>
  <si>
    <t xml:space="preserve">Green innovativeness 0.285** (0.125)</t>
  </si>
  <si>
    <t xml:space="preserve">0.666</t>
  </si>
  <si>
    <t xml:space="preserve">column 5 (Oil Prices)</t>
  </si>
  <si>
    <t xml:space="preserve">Green innovativeness 0.666*** (0.155)</t>
  </si>
  <si>
    <t xml:space="preserve">1.485</t>
  </si>
  <si>
    <t xml:space="preserve">0.415</t>
  </si>
  <si>
    <t xml:space="preserve">No USA</t>
  </si>
  <si>
    <t xml:space="preserve">column 6 (No USA)</t>
  </si>
  <si>
    <t xml:space="preserve">Green innovativeness 1.485*** (0.415)</t>
  </si>
  <si>
    <t xml:space="preserve">column 7 (Public R&amp;D Expenditure)</t>
  </si>
  <si>
    <t xml:space="preserve">Green innovativeness 0.078 (0.047)</t>
  </si>
  <si>
    <t xml:space="preserve">0.079</t>
  </si>
  <si>
    <t xml:space="preserve">0.070</t>
  </si>
  <si>
    <t xml:space="preserve">Emission intensity 0.079 (0.070)</t>
  </si>
  <si>
    <t xml:space="preserve">0.013</t>
  </si>
  <si>
    <t xml:space="preserve">0.050</t>
  </si>
  <si>
    <t xml:space="preserve">Emission intensity 0.013 (0.050)</t>
  </si>
  <si>
    <t xml:space="preserve">-0.174</t>
  </si>
  <si>
    <t xml:space="preserve">Emission intensity -0.174* (0.091)</t>
  </si>
  <si>
    <t xml:space="preserve">-0.073</t>
  </si>
  <si>
    <t xml:space="preserve">Emission intensity -0.073 (0.045)</t>
  </si>
  <si>
    <t xml:space="preserve">-0.471</t>
  </si>
  <si>
    <t xml:space="preserve">Emission intensity -0.471** (0.185)</t>
  </si>
  <si>
    <t xml:space="preserve">0.484</t>
  </si>
  <si>
    <t xml:space="preserve">0.540</t>
  </si>
  <si>
    <t xml:space="preserve">Emission intensity 0.484 (0.540)</t>
  </si>
  <si>
    <t xml:space="preserve">-0.016</t>
  </si>
  <si>
    <t xml:space="preserve">Table B.3</t>
  </si>
  <si>
    <t xml:space="preserve">column 1 (No policy variable), row Log + 0.1</t>
  </si>
  <si>
    <t xml:space="preserve">Log + 0.1 -0.016 (0.027)</t>
  </si>
  <si>
    <t xml:space="preserve">Green innovativeness (Transformation: Log + 0.1)</t>
  </si>
  <si>
    <t xml:space="preserve">0.122</t>
  </si>
  <si>
    <t xml:space="preserve">column 2 (EPS), row Log + 0.1</t>
  </si>
  <si>
    <t xml:space="preserve">Log + 0.1 0.122* (0.066)</t>
  </si>
  <si>
    <t xml:space="preserve">column 3 (CO2 tax), row Log + 0.1</t>
  </si>
  <si>
    <t xml:space="preserve">Log + 0.1 -0.014 (0.027)</t>
  </si>
  <si>
    <t xml:space="preserve">0.131</t>
  </si>
  <si>
    <t xml:space="preserve">column 4 (Tech. support), row Log + 0.1</t>
  </si>
  <si>
    <t xml:space="preserve">Log + 0.1 0.131*** (0.050)</t>
  </si>
  <si>
    <t xml:space="preserve">0.116</t>
  </si>
  <si>
    <t xml:space="preserve">column 5 (Tech. support &amp; CO2 tax), row Log + 0.1</t>
  </si>
  <si>
    <t xml:space="preserve">Log + 0.1 0.116** (0.049)</t>
  </si>
  <si>
    <t xml:space="preserve">0.020</t>
  </si>
  <si>
    <t xml:space="preserve">column 1 (No policy variable), row Log + 10</t>
  </si>
  <si>
    <t xml:space="preserve">Log + 10 0.000 (0.020)</t>
  </si>
  <si>
    <t xml:space="preserve">Green innovativeness (Transformation: Log + 10)</t>
  </si>
  <si>
    <t xml:space="preserve">0.133</t>
  </si>
  <si>
    <t xml:space="preserve">0.062</t>
  </si>
  <si>
    <t xml:space="preserve">column 2 (EPS), row Log + 10</t>
  </si>
  <si>
    <t xml:space="preserve">Log + 10 0.133** (0.062)</t>
  </si>
  <si>
    <t xml:space="preserve">column 3 (CO2 tax), row Log + 10</t>
  </si>
  <si>
    <t xml:space="preserve">Log + 10 0.011 (0.020)</t>
  </si>
  <si>
    <t xml:space="preserve">column 4 (Tech. support), row Log + 10</t>
  </si>
  <si>
    <t xml:space="preserve">Log + 10 0.128*** (0.045)</t>
  </si>
  <si>
    <t xml:space="preserve">column 5 (Tech. support &amp; CO2 tax), row Log + 10</t>
  </si>
  <si>
    <t xml:space="preserve">Log + 10 0.097** (0.045)</t>
  </si>
  <si>
    <t xml:space="preserve">column 1 (No policy variable), row IHS</t>
  </si>
  <si>
    <t xml:space="preserve">IHS 0.002 (0.024)</t>
  </si>
  <si>
    <t xml:space="preserve">Green innovativeness (Transformation: IHS)</t>
  </si>
  <si>
    <t xml:space="preserve">0.166</t>
  </si>
  <si>
    <t xml:space="preserve">column 2 (EPS), row IHS</t>
  </si>
  <si>
    <t xml:space="preserve">IHS 0.166*** (0.063)</t>
  </si>
  <si>
    <t xml:space="preserve">column 3 (CO2 tax), row IHS</t>
  </si>
  <si>
    <t xml:space="preserve">IHS 0.006 (0.024)</t>
  </si>
  <si>
    <t xml:space="preserve">0.164</t>
  </si>
  <si>
    <t xml:space="preserve">column 4 (Tech. support), row IHS</t>
  </si>
  <si>
    <t xml:space="preserve">IHS 0.164*** (0.047)</t>
  </si>
  <si>
    <t xml:space="preserve">0.142</t>
  </si>
  <si>
    <t xml:space="preserve">column 5 (Tech. support &amp; CO2 tax), row IHS</t>
  </si>
  <si>
    <t xml:space="preserve">IHS 0.142*** (0.047)</t>
  </si>
  <si>
    <t xml:space="preserve">Delis et al (2021)</t>
  </si>
  <si>
    <t xml:space="preserve">-7.083</t>
  </si>
  <si>
    <t xml:space="preserve">1.135</t>
  </si>
  <si>
    <t xml:space="preserve">column (1)</t>
  </si>
  <si>
    <t xml:space="preserve">Total fossil fuel reserves -7.083*** (1.135)</t>
  </si>
  <si>
    <t xml:space="preserve">Total fossil fuel reserves</t>
  </si>
  <si>
    <t xml:space="preserve">Loan rate</t>
  </si>
  <si>
    <t xml:space="preserve">staging_Delis_et_al_2021.csv</t>
  </si>
  <si>
    <t xml:space="preserve">global multi-country sample (DealScan syndicated l</t>
  </si>
  <si>
    <t xml:space="preserve">-4.157</t>
  </si>
  <si>
    <t xml:space="preserve">1.696</t>
  </si>
  <si>
    <t xml:space="preserve">column (2)</t>
  </si>
  <si>
    <t xml:space="preserve">Total fossil fuel reserves -4.157** (1.696)</t>
  </si>
  <si>
    <t xml:space="preserve">-3.873</t>
  </si>
  <si>
    <t xml:space="preserve">1.468</t>
  </si>
  <si>
    <t xml:space="preserve">IV-2SLS</t>
  </si>
  <si>
    <t xml:space="preserve">column (3)</t>
  </si>
  <si>
    <t xml:space="preserve">Total fossil fuel reserves -3.873*** (1.468)</t>
  </si>
  <si>
    <t xml:space="preserve">2.171</t>
  </si>
  <si>
    <t xml:space="preserve">0.577</t>
  </si>
  <si>
    <t xml:space="preserve">Total fossil fuel reserves 2.171*** (0.577)</t>
  </si>
  <si>
    <t xml:space="preserve">1.870</t>
  </si>
  <si>
    <t xml:space="preserve">0.552</t>
  </si>
  <si>
    <t xml:space="preserve">Total fossil fuel reserves 1.870*** (0.552)</t>
  </si>
  <si>
    <t xml:space="preserve">1.089</t>
  </si>
  <si>
    <t xml:space="preserve">0.546</t>
  </si>
  <si>
    <t xml:space="preserve">column (3) Post 2013</t>
  </si>
  <si>
    <t xml:space="preserve">Total fossil fuel reserves 1.089* (0.546)</t>
  </si>
  <si>
    <t xml:space="preserve">1.322</t>
  </si>
  <si>
    <t xml:space="preserve">column (4) Post 2014</t>
  </si>
  <si>
    <t xml:space="preserve">Total fossil fuel reserves 1.322** (0.540)</t>
  </si>
  <si>
    <t xml:space="preserve">1.465</t>
  </si>
  <si>
    <t xml:space="preserve">0.582</t>
  </si>
  <si>
    <t xml:space="preserve">column (5) Post 2015</t>
  </si>
  <si>
    <t xml:space="preserve">Total fossil fuel reserves 1.465** (0.582)</t>
  </si>
  <si>
    <t xml:space="preserve">2.335</t>
  </si>
  <si>
    <t xml:space="preserve">0.515</t>
  </si>
  <si>
    <t xml:space="preserve">Lagged total reserves 2.335*** (0.515)</t>
  </si>
  <si>
    <t xml:space="preserve">Lagged total reserves</t>
  </si>
  <si>
    <t xml:space="preserve">1.928</t>
  </si>
  <si>
    <t xml:space="preserve">0.524</t>
  </si>
  <si>
    <t xml:space="preserve">Lagged total reserves 1.928*** (0.524)</t>
  </si>
  <si>
    <t xml:space="preserve">0.832</t>
  </si>
  <si>
    <t xml:space="preserve">0.322</t>
  </si>
  <si>
    <t xml:space="preserve">as-stated:reserves valued with the crude oil price of one month before loan origination</t>
  </si>
  <si>
    <t xml:space="preserve">Total fossil fuel reserves (oil price) 0.832** (0.322)</t>
  </si>
  <si>
    <t xml:space="preserve">Total fossil fuel reserves (oil price)</t>
  </si>
  <si>
    <t xml:space="preserve">price-valued reserves [R2]</t>
  </si>
  <si>
    <t xml:space="preserve">0.724</t>
  </si>
  <si>
    <t xml:space="preserve">0.328</t>
  </si>
  <si>
    <t xml:space="preserve">column (4)</t>
  </si>
  <si>
    <t xml:space="preserve">Total fossil fuel reserves (oil price) 0.724** (0.328)</t>
  </si>
  <si>
    <t xml:space="preserve">4.956</t>
  </si>
  <si>
    <t xml:space="preserve">0.544</t>
  </si>
  <si>
    <t xml:space="preserve">Relative fossil fuel reserves 4.956*** (0.544)</t>
  </si>
  <si>
    <t xml:space="preserve">Relative fossil fuel reserves</t>
  </si>
  <si>
    <t xml:space="preserve">4.190</t>
  </si>
  <si>
    <t xml:space="preserve">0.594</t>
  </si>
  <si>
    <t xml:space="preserve">Relative fossil fuel reserves 4.190*** (0.594)</t>
  </si>
  <si>
    <t xml:space="preserve">33.97</t>
  </si>
  <si>
    <t xml:space="preserve">5.866</t>
  </si>
  <si>
    <t xml:space="preserve">Proved fossil fuel reserves 33.97*** (5.866)</t>
  </si>
  <si>
    <t xml:space="preserve">Proved fossil fuel reserves</t>
  </si>
  <si>
    <t xml:space="preserve">29.97</t>
  </si>
  <si>
    <t xml:space="preserve">6.020</t>
  </si>
  <si>
    <t xml:space="preserve">Proved fossil fuel reserves 29.97*** (6.020)</t>
  </si>
  <si>
    <t xml:space="preserve">-2.659</t>
  </si>
  <si>
    <t xml:space="preserve">1.676</t>
  </si>
  <si>
    <t xml:space="preserve">Total fossil fuel reserves -2.659 (1.676)</t>
  </si>
  <si>
    <t xml:space="preserve">-5.721</t>
  </si>
  <si>
    <t xml:space="preserve">1.675</t>
  </si>
  <si>
    <t xml:space="preserve">Total fossil fuel reserves -5.721*** (1.675)</t>
  </si>
  <si>
    <t xml:space="preserve">0.707</t>
  </si>
  <si>
    <t xml:space="preserve">0.215</t>
  </si>
  <si>
    <t xml:space="preserve">Total fossil fuel reserves 0.707*** (0.215)</t>
  </si>
  <si>
    <t xml:space="preserve">-545.2</t>
  </si>
  <si>
    <t xml:space="preserve">88.38</t>
  </si>
  <si>
    <t xml:space="preserve">Total fossil fuel reserves -545.2*** (88.38)</t>
  </si>
  <si>
    <t xml:space="preserve">0.869</t>
  </si>
  <si>
    <t xml:space="preserve">two-way:Firm&amp;Bank</t>
  </si>
  <si>
    <t xml:space="preserve">Appendix Table A4</t>
  </si>
  <si>
    <t xml:space="preserve">56</t>
  </si>
  <si>
    <t xml:space="preserve">Total fossil fuel reserves 1.870** (0.869)</t>
  </si>
  <si>
    <t xml:space="preserve">0.916</t>
  </si>
  <si>
    <t xml:space="preserve">Total fossil fuel reserves 1.465 (0.916)</t>
  </si>
  <si>
    <t xml:space="preserve">1.775</t>
  </si>
  <si>
    <t xml:space="preserve">Appendix Table A5</t>
  </si>
  <si>
    <t xml:space="preserve">57</t>
  </si>
  <si>
    <t xml:space="preserve">Total fossil fuel reserves 1.775*** (0.515)</t>
  </si>
  <si>
    <t xml:space="preserve">1.316</t>
  </si>
  <si>
    <t xml:space="preserve">0.547</t>
  </si>
  <si>
    <t xml:space="preserve">Total fossil fuel reserves 1.316** (0.547)</t>
  </si>
  <si>
    <t xml:space="preserve">1.683</t>
  </si>
  <si>
    <t xml:space="preserve">0.574</t>
  </si>
  <si>
    <t xml:space="preserve">Appendix Table A6</t>
  </si>
  <si>
    <t xml:space="preserve">58</t>
  </si>
  <si>
    <t xml:space="preserve">Total fossil fuel reserves 1.683*** (0.574)</t>
  </si>
  <si>
    <t xml:space="preserve">1.772</t>
  </si>
  <si>
    <t xml:space="preserve">8.261</t>
  </si>
  <si>
    <t xml:space="preserve">Total fossil fuel reserves 1.772 (8.261)</t>
  </si>
  <si>
    <t xml:space="preserve">19.55</t>
  </si>
  <si>
    <t xml:space="preserve">5.775</t>
  </si>
  <si>
    <t xml:space="preserve">Appendix Table A7</t>
  </si>
  <si>
    <t xml:space="preserve">Total fossil fuel reserves 19.55*** (5.775)</t>
  </si>
  <si>
    <t xml:space="preserve">20.57</t>
  </si>
  <si>
    <t xml:space="preserve">8.188</t>
  </si>
  <si>
    <t xml:space="preserve">Total fossil fuel reserves 20.57** (8.188)</t>
  </si>
  <si>
    <t xml:space="preserve">0.506</t>
  </si>
  <si>
    <t xml:space="preserve">Total fossil fuel reserves 0.506*** (0.163)</t>
  </si>
  <si>
    <t xml:space="preserve">0.437</t>
  </si>
  <si>
    <t xml:space="preserve">0.633</t>
  </si>
  <si>
    <t xml:space="preserve">Total fossil fuel reserves 0.437 (0.633)</t>
  </si>
  <si>
    <t xml:space="preserve">-0.773</t>
  </si>
  <si>
    <t xml:space="preserve">Appendix Table A8</t>
  </si>
  <si>
    <t xml:space="preserve">Total fossil fuel reserves -0.773** (0.301)</t>
  </si>
  <si>
    <t xml:space="preserve">-1.183</t>
  </si>
  <si>
    <t xml:space="preserve">0.319</t>
  </si>
  <si>
    <t xml:space="preserve">Total fossil fuel reserves -1.183*** (0.319)</t>
  </si>
  <si>
    <t xml:space="preserve">Ding et al (2022)</t>
  </si>
  <si>
    <t xml:space="preserve">0.340</t>
  </si>
  <si>
    <t xml:space="preserve">corr matrix Δ%COD x PENALTY</t>
  </si>
  <si>
    <t xml:space="preserve">PENALTY 0.340***</t>
  </si>
  <si>
    <t xml:space="preserve">PENALTY</t>
  </si>
  <si>
    <t xml:space="preserve">Δ%COD (change rate of COD)</t>
  </si>
  <si>
    <t xml:space="preserve">staging_Ding_et_al_2022.csv</t>
  </si>
  <si>
    <t xml:space="preserve">China (</t>
  </si>
  <si>
    <t xml:space="preserve">-0.053</t>
  </si>
  <si>
    <t xml:space="preserve">corr matrix Δ%COD x ΔEIDQ</t>
  </si>
  <si>
    <t xml:space="preserve">ΔEIDQ − 0.053*</t>
  </si>
  <si>
    <t xml:space="preserve">ΔEIDQ</t>
  </si>
  <si>
    <t xml:space="preserve">-0.040</t>
  </si>
  <si>
    <t xml:space="preserve">corr matrix Δ%COD x ΔEIDL</t>
  </si>
  <si>
    <t xml:space="preserve">ΔEIDL − 0.040*</t>
  </si>
  <si>
    <t xml:space="preserve">ΔEIDL</t>
  </si>
  <si>
    <t xml:space="preserve">4.624</t>
  </si>
  <si>
    <t xml:space="preserve">other:PROCESS plug-in of SPSS.24</t>
  </si>
  <si>
    <t xml:space="preserve">Model (2) Δ%COD (total effect)</t>
  </si>
  <si>
    <r>
      <rPr>
        <sz val="11"/>
        <color theme="1"/>
        <rFont val="Calibri"/>
        <family val="2"/>
        <charset val="1"/>
      </rPr>
      <t xml:space="preserve">PENALTY 0.35***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4.624)</t>
    </r>
  </si>
  <si>
    <t xml:space="preserve">0.333</t>
  </si>
  <si>
    <t xml:space="preserve">4.467</t>
  </si>
  <si>
    <t xml:space="preserve">Model (3) Δ%COD (with mediator ΔEIDL)</t>
  </si>
  <si>
    <r>
      <rPr>
        <sz val="11"/>
        <color theme="1"/>
        <rFont val="Calibri"/>
        <family val="2"/>
        <charset val="1"/>
      </rPr>
      <t xml:space="preserve">PENALTY 0.333***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4.467</t>
    </r>
    <r>
      <rPr>
        <sz val="11"/>
        <color theme="1"/>
        <rFont val="Noto Sans CJK SC"/>
        <family val="2"/>
      </rPr>
      <t xml:space="preserve">）</t>
    </r>
  </si>
  <si>
    <t xml:space="preserve">-0.678</t>
  </si>
  <si>
    <t xml:space="preserve">-1.446</t>
  </si>
  <si>
    <r>
      <rPr>
        <sz val="11"/>
        <color theme="1"/>
        <rFont val="Calibri"/>
        <family val="2"/>
        <charset val="1"/>
      </rPr>
      <t xml:space="preserve">ΔEIDL − 0.678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-1.446)</t>
    </r>
  </si>
  <si>
    <t xml:space="preserve">0.309</t>
  </si>
  <si>
    <t xml:space="preserve">Model (3) Δ%COD (with mediator ΔEIDQ)</t>
  </si>
  <si>
    <r>
      <rPr>
        <sz val="11"/>
        <color theme="1"/>
        <rFont val="Calibri"/>
        <family val="2"/>
        <charset val="1"/>
      </rPr>
      <t xml:space="preserve">PENALTY 0.309***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4.08</t>
    </r>
    <r>
      <rPr>
        <sz val="11"/>
        <color theme="1"/>
        <rFont val="Noto Sans CJK SC"/>
        <family val="2"/>
      </rPr>
      <t xml:space="preserve">）</t>
    </r>
  </si>
  <si>
    <t xml:space="preserve">-0.538</t>
  </si>
  <si>
    <t xml:space="preserve">-4.062</t>
  </si>
  <si>
    <r>
      <rPr>
        <sz val="11"/>
        <color theme="1"/>
        <rFont val="Calibri"/>
        <family val="2"/>
        <charset val="1"/>
      </rPr>
      <t xml:space="preserve">ΔEIDQ − 0.538*** 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-4.062</t>
    </r>
    <r>
      <rPr>
        <sz val="11"/>
        <color theme="1"/>
        <rFont val="Noto Sans CJK SC"/>
        <family val="2"/>
      </rPr>
      <t xml:space="preserve">）</t>
    </r>
  </si>
  <si>
    <t xml:space="preserve">Drago, Carnevale (2020)</t>
  </si>
  <si>
    <t xml:space="preserve">-0.406</t>
  </si>
  <si>
    <t xml:space="preserve">Table A5</t>
  </si>
  <si>
    <t xml:space="preserve">Env_Score -0.406 *** (0.078)</t>
  </si>
  <si>
    <t xml:space="preserve">Env_Score</t>
  </si>
  <si>
    <t xml:space="preserve">LnSpread</t>
  </si>
  <si>
    <t xml:space="preserve">staging_Drago_Carnevale_2020.csv</t>
  </si>
  <si>
    <t xml:space="preserve">Austria, Belgium, Cyprus, Czech Republic, Denmark,</t>
  </si>
  <si>
    <t xml:space="preserve">Drago et al (2018)</t>
  </si>
  <si>
    <t xml:space="preserve">-0.536</t>
  </si>
  <si>
    <t xml:space="preserve">as-stated:Env_Score of the ith firm in the year preceding t (DV observed 30 days after announcement)</t>
  </si>
  <si>
    <t xml:space="preserve">column (3) EN</t>
  </si>
  <si>
    <t xml:space="preserve">649</t>
  </si>
  <si>
    <t xml:space="preserve">Env_Score -0.536*** (0.001)</t>
  </si>
  <si>
    <t xml:space="preserve">LnSpread (logarithm of CDS spread observed 30 days after ASSET4 rating announcement)</t>
  </si>
  <si>
    <t xml:space="preserve">staging_Drago_et_al_2018.csv</t>
  </si>
  <si>
    <t xml:space="preserve">Austria, Belgium, Czech Republic, Denmark, Finland</t>
  </si>
  <si>
    <t xml:space="preserve">Du et al (2015)</t>
  </si>
  <si>
    <t xml:space="preserve">-0.0506</t>
  </si>
  <si>
    <t xml:space="preserve">row (1) IRDt (%) x column (2) CEPt-1</t>
  </si>
  <si>
    <t xml:space="preserve">190</t>
  </si>
  <si>
    <t xml:space="preserve">-0.0506 (0.0228)</t>
  </si>
  <si>
    <t xml:space="preserve">CEPt-1</t>
  </si>
  <si>
    <t xml:space="preserve">IRDt (%)</t>
  </si>
  <si>
    <t xml:space="preserve">staging_Du_et_al_2017.csv</t>
  </si>
  <si>
    <t xml:space="preserve">China</t>
  </si>
  <si>
    <t xml:space="preserve">-0.0564</t>
  </si>
  <si>
    <t xml:space="preserve">-2.71</t>
  </si>
  <si>
    <t xml:space="preserve">two-way:clustering at firm and year level</t>
  </si>
  <si>
    <t xml:space="preserve">192</t>
  </si>
  <si>
    <t xml:space="preserve">CEPt-1 -0.0564*** -2.71</t>
  </si>
  <si>
    <t xml:space="preserve">IRDt</t>
  </si>
  <si>
    <t xml:space="preserve">-0.0520</t>
  </si>
  <si>
    <t xml:space="preserve">CEPt-1 -0.0520** -2.32</t>
  </si>
  <si>
    <t xml:space="preserve">-0.3176</t>
  </si>
  <si>
    <t xml:space="preserve">-2.30</t>
  </si>
  <si>
    <t xml:space="preserve">CEPt-1 -0.3176** -2.30</t>
  </si>
  <si>
    <t xml:space="preserve">-2.73</t>
  </si>
  <si>
    <t xml:space="preserve">193</t>
  </si>
  <si>
    <t xml:space="preserve">CEPt-1 -0.0564*** -2.73</t>
  </si>
  <si>
    <t xml:space="preserve">IRD_ADJt</t>
  </si>
  <si>
    <t xml:space="preserve">-0.0519</t>
  </si>
  <si>
    <t xml:space="preserve">CEPt-1 -0.0519** -2.35</t>
  </si>
  <si>
    <t xml:space="preserve">-0.3014</t>
  </si>
  <si>
    <t xml:space="preserve">-2.13</t>
  </si>
  <si>
    <t xml:space="preserve">CEPt-1 -0.3014** -2.13</t>
  </si>
  <si>
    <t xml:space="preserve">194</t>
  </si>
  <si>
    <t xml:space="preserve">CEP_RANKt-1 -0.0026*** -3.85</t>
  </si>
  <si>
    <t xml:space="preserve">CEP_RANKt-1</t>
  </si>
  <si>
    <t xml:space="preserve">-0.0024</t>
  </si>
  <si>
    <t xml:space="preserve">-3.52</t>
  </si>
  <si>
    <t xml:space="preserve">CEP_RANKt-1 -0.0024*** -3.52</t>
  </si>
  <si>
    <t xml:space="preserve">-0.0125</t>
  </si>
  <si>
    <t xml:space="preserve">-3.70</t>
  </si>
  <si>
    <t xml:space="preserve">CEP_RANKt-1 -0.0125*** -3.70</t>
  </si>
  <si>
    <t xml:space="preserve">-0.1411</t>
  </si>
  <si>
    <t xml:space="preserve">-4.30</t>
  </si>
  <si>
    <t xml:space="preserve">CEP_GROUPt-1 -0.1411*** -4.30</t>
  </si>
  <si>
    <t xml:space="preserve">CEP_GROUPt-1</t>
  </si>
  <si>
    <t xml:space="preserve">-0.1329</t>
  </si>
  <si>
    <t xml:space="preserve">column (5)</t>
  </si>
  <si>
    <t xml:space="preserve">CEP_GROUPt-1 -0.1329*** -3.85</t>
  </si>
  <si>
    <t xml:space="preserve">-0.7192</t>
  </si>
  <si>
    <t xml:space="preserve">-3.44</t>
  </si>
  <si>
    <t xml:space="preserve">column (6)</t>
  </si>
  <si>
    <t xml:space="preserve">CEP_GROUPt-1 -0.7192*** -3.44</t>
  </si>
  <si>
    <t xml:space="preserve">-3.48</t>
  </si>
  <si>
    <t xml:space="preserve">other:propensity score matching</t>
  </si>
  <si>
    <t xml:space="preserve">propensity score matching sample</t>
  </si>
  <si>
    <t xml:space="preserve">197</t>
  </si>
  <si>
    <t xml:space="preserve">CEPt-1 -0.0998*** -3.48</t>
  </si>
  <si>
    <t xml:space="preserve">-0.1081</t>
  </si>
  <si>
    <t xml:space="preserve">-4.04</t>
  </si>
  <si>
    <t xml:space="preserve">CEPt-1 -0.1081*** -4.04</t>
  </si>
  <si>
    <t xml:space="preserve">-0.0935</t>
  </si>
  <si>
    <t xml:space="preserve">-2.76</t>
  </si>
  <si>
    <t xml:space="preserve">other:CEP extreme-rank groups</t>
  </si>
  <si>
    <t xml:space="preserve">firm-year observations whose scores of corporate environmental performance rank in the highest 20 % and the lowest 20 % groups</t>
  </si>
  <si>
    <t xml:space="preserve">198</t>
  </si>
  <si>
    <t xml:space="preserve">CEP_GROUP_DUMt-1 -0.0935*** -2.76</t>
  </si>
  <si>
    <t xml:space="preserve">CEP_GROUP_DUMt-1</t>
  </si>
  <si>
    <t xml:space="preserve">-0.1182</t>
  </si>
  <si>
    <t xml:space="preserve">-4.62</t>
  </si>
  <si>
    <t xml:space="preserve">CEP_GROUP_DUMt-1 -0.1182*** -4.62</t>
  </si>
  <si>
    <t xml:space="preserve">-0.1080</t>
  </si>
  <si>
    <t xml:space="preserve">-2.10</t>
  </si>
  <si>
    <t xml:space="preserve">other:CEP extreme-rank groups plus propensity score matching</t>
  </si>
  <si>
    <t xml:space="preserve">propensity score matching within highest 20 % and lowest 20 % groups subsample</t>
  </si>
  <si>
    <t xml:space="preserve">CEP_GROUP_DUMt-1 -0.1080** -2.10</t>
  </si>
  <si>
    <t xml:space="preserve">-0.1203</t>
  </si>
  <si>
    <t xml:space="preserve">-2.27</t>
  </si>
  <si>
    <t xml:space="preserve">CEP_GROUP_DUMt-1 -0.1203** -2.27</t>
  </si>
  <si>
    <t xml:space="preserve">Du et al (2022)</t>
  </si>
  <si>
    <t xml:space="preserve">Panel B: model 2</t>
  </si>
  <si>
    <t xml:space="preserve">EID 0.036**</t>
  </si>
  <si>
    <t xml:space="preserve">EID</t>
  </si>
  <si>
    <t xml:space="preserve">DCost</t>
  </si>
  <si>
    <t xml:space="preserve">staging_Du_et_al_2022.csv</t>
  </si>
  <si>
    <t xml:space="preserve">China (Shanghai and Shenzhen stock markets)</t>
  </si>
  <si>
    <t xml:space="preserve">0.135</t>
  </si>
  <si>
    <t xml:space="preserve">0.880</t>
  </si>
  <si>
    <t xml:space="preserve">EID 0.135 (0.880)</t>
  </si>
  <si>
    <t xml:space="preserve">Dumrose &amp; Höck (2023)</t>
  </si>
  <si>
    <t xml:space="preserve">-0.036</t>
  </si>
  <si>
    <t xml:space="preserve">other:bond level</t>
  </si>
  <si>
    <t xml:space="preserve">column 1 (CE Full Sample)</t>
  </si>
  <si>
    <t xml:space="preserve">CE -0.036*** (0.003)</t>
  </si>
  <si>
    <t xml:space="preserve">Ln(Credit Spread)</t>
  </si>
  <si>
    <t xml:space="preserve">staging_Dumrose_Hoeck_2023.csv</t>
  </si>
  <si>
    <t xml:space="preserve">multi: global bond sample (Table A.2: United States 62.98%, United Kingdom 6.08%, Germany 4.62%, France 3.95%, Canada 3.06%, Spain 2.22%, Italy 1.78%, Switzerland 1.64%, Australia 1.24%, Belgium 1.24%, Mexico 1.07%, Rest 10.12%)</t>
  </si>
  <si>
    <t xml:space="preserve">-0.048</t>
  </si>
  <si>
    <t xml:space="preserve">column 2 (CEE &amp; CEM Sample)</t>
  </si>
  <si>
    <t xml:space="preserve">CEM -0.048*** (0.003)</t>
  </si>
  <si>
    <t xml:space="preserve">CEM</t>
  </si>
  <si>
    <t xml:space="preserve">0.005</t>
  </si>
  <si>
    <t xml:space="preserve">other:CEE median split (yearly)</t>
  </si>
  <si>
    <t xml:space="preserve">Below Median CEE Sample</t>
  </si>
  <si>
    <t xml:space="preserve">column 3 (Below Median CEE Sample)</t>
  </si>
  <si>
    <t xml:space="preserve">CEM -0.032*** (0.005)</t>
  </si>
  <si>
    <t xml:space="preserve">-0.058</t>
  </si>
  <si>
    <t xml:space="preserve">Above Median CEE Sample</t>
  </si>
  <si>
    <t xml:space="preserve">column 4 (Above Median CEE Sample)</t>
  </si>
  <si>
    <t xml:space="preserve">CEM -0.058*** (0.005)</t>
  </si>
  <si>
    <t xml:space="preserve">column 5 (CEE &amp; CEM Sample)</t>
  </si>
  <si>
    <t xml:space="preserve">CEM -0.030*** (0.004)</t>
  </si>
  <si>
    <t xml:space="preserve">CE -0.033*** (0.003)</t>
  </si>
  <si>
    <t xml:space="preserve">-0.046</t>
  </si>
  <si>
    <t xml:space="preserve">other:CCPI National Policy Score median split (yearly)</t>
  </si>
  <si>
    <t xml:space="preserve">Below Median National Climate Policy Score within CEE &amp; CEM Sample</t>
  </si>
  <si>
    <t xml:space="preserve">column 2 (Below Median National Climate Policy Score within CEE &amp; CEM Sample)</t>
  </si>
  <si>
    <t xml:space="preserve">CEM -0.046*** (0.004)</t>
  </si>
  <si>
    <t xml:space="preserve">-0.051</t>
  </si>
  <si>
    <t xml:space="preserve">Above Median National Climate Policy Score within CEE &amp; CEM Sample</t>
  </si>
  <si>
    <t xml:space="preserve">column 3 (Above Median National Climate Policy Score within CEE &amp; CEM Sample)</t>
  </si>
  <si>
    <t xml:space="preserve">CEM -0.051*** (0.004)</t>
  </si>
  <si>
    <t xml:space="preserve">column 4 (CEE &amp; CEM Sample)</t>
  </si>
  <si>
    <t xml:space="preserve">CEM -0.042*** (0.004)</t>
  </si>
  <si>
    <t xml:space="preserve">-0.027</t>
  </si>
  <si>
    <t xml:space="preserve">other:direct ISIN matches</t>
  </si>
  <si>
    <t xml:space="preserve">Using Direct Matches</t>
  </si>
  <si>
    <t xml:space="preserve">Table A.4</t>
  </si>
  <si>
    <t xml:space="preserve">CE -0.027*** (0.003)</t>
  </si>
  <si>
    <t xml:space="preserve">CEM -0.033*** (0.004)</t>
  </si>
  <si>
    <t xml:space="preserve">other:CEE median split within direct-match sample</t>
  </si>
  <si>
    <t xml:space="preserve">CEM -0.028*** (0.006)</t>
  </si>
  <si>
    <t xml:space="preserve">CEM -0.039*** (0.006)</t>
  </si>
  <si>
    <t xml:space="preserve">CEM -0.017*** (0.005)</t>
  </si>
  <si>
    <t xml:space="preserve">Table A.5</t>
  </si>
  <si>
    <t xml:space="preserve">CE -0.024*** (0.003)</t>
  </si>
  <si>
    <t xml:space="preserve">other:CCPI National Policy Score median split within direct-match sample</t>
  </si>
  <si>
    <t xml:space="preserve">CEM -0.034*** (0.005)</t>
  </si>
  <si>
    <t xml:space="preserve">CEM -0.022*** (0.004)</t>
  </si>
  <si>
    <t xml:space="preserve">Table A.6</t>
  </si>
  <si>
    <t xml:space="preserve">column 1 (Ln(Emission Intensity) &amp; CEM Sample)</t>
  </si>
  <si>
    <t xml:space="preserve">Ln(Emission Intensity) 0.037*** (0.007)</t>
  </si>
  <si>
    <t xml:space="preserve">Ln(Emission Intensity)</t>
  </si>
  <si>
    <t xml:space="preserve">CEM -0.028*** (0.004)</t>
  </si>
  <si>
    <t xml:space="preserve">other:Ln(Emission Intensity) median split (yearly)</t>
  </si>
  <si>
    <t xml:space="preserve">Below Median Ln(Emission Intensity) Sample</t>
  </si>
  <si>
    <t xml:space="preserve">column 2 (Below Median Ln(Emission Intensity) Sample)</t>
  </si>
  <si>
    <t xml:space="preserve">Above Median Ln(Emission Intensity) Sample</t>
  </si>
  <si>
    <t xml:space="preserve">column 3 (Above Median Ln(Emission Intensity) Sample)</t>
  </si>
  <si>
    <t xml:space="preserve">-0.011</t>
  </si>
  <si>
    <t xml:space="preserve">column 4 (Ln(Emission Intensity) &amp; CEM Sample)</t>
  </si>
  <si>
    <t xml:space="preserve">CEM -0.011** (0.005)</t>
  </si>
  <si>
    <t xml:space="preserve">Below Median National Climate Policy Score within Ln(Emission Intensity) &amp; CEM Sample</t>
  </si>
  <si>
    <t xml:space="preserve">Table A.7</t>
  </si>
  <si>
    <t xml:space="preserve">column 1 (Below Median National Climate Policy Score within Ln(Emission Intensity) &amp; CEM Sample)</t>
  </si>
  <si>
    <t xml:space="preserve">Ln(Emission Intensity) 0.031*** (0.006)</t>
  </si>
  <si>
    <t xml:space="preserve">CEM -0.019*** (0.004)</t>
  </si>
  <si>
    <t xml:space="preserve">Above Median National Climate Policy Score within Ln(Emission Intensity) &amp; CEM Sample</t>
  </si>
  <si>
    <t xml:space="preserve">column 2 (Above Median National Climate Policy Score within Ln(Emission Intensity) &amp; CEM Sample)</t>
  </si>
  <si>
    <t xml:space="preserve">Ln(Emission Intensity) 0.045*** (0.009)</t>
  </si>
  <si>
    <t xml:space="preserve">CEM -0.036*** (0.005)</t>
  </si>
  <si>
    <t xml:space="preserve">column 3 (Ln(Emission Intensity) &amp; CEM Sample)</t>
  </si>
  <si>
    <t xml:space="preserve">Ln(Emission Intensity) 0.038*** (0.007)</t>
  </si>
  <si>
    <t xml:space="preserve">CEM -0.014*** (0.004)</t>
  </si>
  <si>
    <t xml:space="preserve">-0.32</t>
  </si>
  <si>
    <t xml:space="preserve">Table A.3</t>
  </si>
  <si>
    <t xml:space="preserve">correlation matrix, row (2) Carbon Emission (CE) Score x column (1) Ln(Credit Spread)</t>
  </si>
  <si>
    <t xml:space="preserve">-0.32*</t>
  </si>
  <si>
    <t xml:space="preserve">Carbon Emission (CE) Score</t>
  </si>
  <si>
    <t xml:space="preserve">-0.34</t>
  </si>
  <si>
    <t xml:space="preserve">correlation matrix, row (4) Carbon Emission Management (CEM) Score x column (1) Ln(Credit Spread)</t>
  </si>
  <si>
    <t xml:space="preserve">-0.34*</t>
  </si>
  <si>
    <t xml:space="preserve">Carbon Emission Management (CEM) Score</t>
  </si>
  <si>
    <t xml:space="preserve">Duong et al (2025)</t>
  </si>
  <si>
    <t xml:space="preserve">correlation matrix, CRMS row x CDS1 column</t>
  </si>
  <si>
    <t xml:space="preserve">CRMS -0.062***</t>
  </si>
  <si>
    <t xml:space="preserve">CRMS</t>
  </si>
  <si>
    <t xml:space="preserve">CDS1</t>
  </si>
  <si>
    <t xml:space="preserve">staging_Duong_et_al_2025.csv</t>
  </si>
  <si>
    <t xml:space="preserve">-0.105</t>
  </si>
  <si>
    <t xml:space="preserve">correlation matrix, CRMS row x CDS5 column</t>
  </si>
  <si>
    <t xml:space="preserve">CRMS -0.105***</t>
  </si>
  <si>
    <t xml:space="preserve">CDS5</t>
  </si>
  <si>
    <t xml:space="preserve">-0.116</t>
  </si>
  <si>
    <t xml:space="preserve">correlation matrix, CRMS row x CDS10 column</t>
  </si>
  <si>
    <t xml:space="preserve">CRMS -0.116***</t>
  </si>
  <si>
    <t xml:space="preserve">CDS10</t>
  </si>
  <si>
    <t xml:space="preserve">correlation matrix, CRMS row x CDS30 column</t>
  </si>
  <si>
    <t xml:space="preserve">CRMS -0.122***</t>
  </si>
  <si>
    <t xml:space="preserve">CDS30</t>
  </si>
  <si>
    <t xml:space="preserve">as-stated:X at t, outcome ln(CDS5) at t+1</t>
  </si>
  <si>
    <t xml:space="preserve">two-way:firm and quarter-year</t>
  </si>
  <si>
    <t xml:space="preserve">Regression (3), industry FE</t>
  </si>
  <si>
    <t xml:space="preserve">TREAT -0.125** (0.057)</t>
  </si>
  <si>
    <t xml:space="preserve">TREAT</t>
  </si>
  <si>
    <t xml:space="preserve">-0.117</t>
  </si>
  <si>
    <t xml:space="preserve">Regression (4), industry FE + quarter-year FE</t>
  </si>
  <si>
    <t xml:space="preserve">TREAT -0.117** (0.057)</t>
  </si>
  <si>
    <t xml:space="preserve">two-way:industry and quarter-year</t>
  </si>
  <si>
    <t xml:space="preserve">Regression (5), industry FE</t>
  </si>
  <si>
    <t xml:space="preserve">TREAT -0.125* (0.071)</t>
  </si>
  <si>
    <t xml:space="preserve">Regression (6), industry FE + quarter-year FE</t>
  </si>
  <si>
    <t xml:space="preserve">TREAT -0.117 (0.071)</t>
  </si>
  <si>
    <t xml:space="preserve">-0.006</t>
  </si>
  <si>
    <t xml:space="preserve">Regression (1), firm FE</t>
  </si>
  <si>
    <t xml:space="preserve">lnScope1_Int -0.006 (0.033)</t>
  </si>
  <si>
    <t xml:space="preserve">lnScope1_Int</t>
  </si>
  <si>
    <t xml:space="preserve">Regression (2), firm FE + quarter-year FE</t>
  </si>
  <si>
    <t xml:space="preserve">lnScope1_Int -0.018 (0.037)</t>
  </si>
  <si>
    <t xml:space="preserve">0.025</t>
  </si>
  <si>
    <t xml:space="preserve">lnScope1_Int 0.040 (0.025)</t>
  </si>
  <si>
    <t xml:space="preserve">0.039</t>
  </si>
  <si>
    <t xml:space="preserve">lnScope1_Int 0.039 (0.026)</t>
  </si>
  <si>
    <t xml:space="preserve">lnScope1_Int 0.040* (0.021)</t>
  </si>
  <si>
    <t xml:space="preserve">lnScope1_Int 0.039* (0.019)</t>
  </si>
  <si>
    <t xml:space="preserve">-0.178</t>
  </si>
  <si>
    <t xml:space="preserve">Panel B col (2), industry FE + quarter-year FE</t>
  </si>
  <si>
    <t xml:space="preserve">TREAT_Trump -0.178*** (0.060)</t>
  </si>
  <si>
    <t xml:space="preserve">TREAT_Trump</t>
  </si>
  <si>
    <t xml:space="preserve">-0.202</t>
  </si>
  <si>
    <t xml:space="preserve">Panel B col (4), industry FE + quarter-year FE</t>
  </si>
  <si>
    <t xml:space="preserve">TREAT_PW -0.202*** (0.070)</t>
  </si>
  <si>
    <t xml:space="preserve">TREAT_PW</t>
  </si>
  <si>
    <t xml:space="preserve">as-stated:X at t, outcome ln(CDS5QA) at t+1</t>
  </si>
  <si>
    <t xml:space="preserve">other:stacked DiD regression</t>
  </si>
  <si>
    <t xml:space="preserve">other:state-quarter-year</t>
  </si>
  <si>
    <t xml:space="preserve">Column (1), cohort x firm FE</t>
  </si>
  <si>
    <t xml:space="preserve">lnScope1_Int 0.025* (0.015)</t>
  </si>
  <si>
    <t xml:space="preserve">CDS5QA</t>
  </si>
  <si>
    <t xml:space="preserve">Column (2), cohort x industry FE</t>
  </si>
  <si>
    <t xml:space="preserve">lnScope1_Int 0.014 (0.011)</t>
  </si>
  <si>
    <t xml:space="preserve">Column (3), cohort x firm FE</t>
  </si>
  <si>
    <t xml:space="preserve">lnScope1_Int -0.036* (0.021)</t>
  </si>
  <si>
    <t xml:space="preserve">-0.003</t>
  </si>
  <si>
    <t xml:space="preserve">Column (4), cohort x industry FE</t>
  </si>
  <si>
    <t xml:space="preserve">lnScope1_Int -0.003 (0.011)</t>
  </si>
  <si>
    <t xml:space="preserve">Regression (3), firm FE + quarter-year FE</t>
  </si>
  <si>
    <t xml:space="preserve">E-CRMS 0.002 (0.010)</t>
  </si>
  <si>
    <t xml:space="preserve">E-CRMS</t>
  </si>
  <si>
    <t xml:space="preserve">Regression (4), firm FE + quarter-year FE</t>
  </si>
  <si>
    <t xml:space="preserve">E-CRMS 0.012 (0.010)</t>
  </si>
  <si>
    <t xml:space="preserve">Regression (7), industry FE + quarter-year FE</t>
  </si>
  <si>
    <t xml:space="preserve">E-CRMS -0.010 (0.011)</t>
  </si>
  <si>
    <t xml:space="preserve">Regression (8), industry FE + quarter-year FE</t>
  </si>
  <si>
    <t xml:space="preserve">E-CRMS 0.008 (0.011)</t>
  </si>
  <si>
    <t xml:space="preserve">0.096</t>
  </si>
  <si>
    <t xml:space="preserve">as-stated:X at t, outcome ln(CDS1) at t+1</t>
  </si>
  <si>
    <t xml:space="preserve">Column (2), industry FE + quarter-year FE</t>
  </si>
  <si>
    <t xml:space="preserve">TREAT 0.024 (0.096)</t>
  </si>
  <si>
    <t xml:space="preserve">-0.067</t>
  </si>
  <si>
    <t xml:space="preserve">as-stated:X at t, outcome ln(CDS10) at t+1</t>
  </si>
  <si>
    <t xml:space="preserve">Column (4), industry FE + quarter-year FE</t>
  </si>
  <si>
    <t xml:space="preserve">TREAT -0.067 (0.058)</t>
  </si>
  <si>
    <t xml:space="preserve">as-stated:X at t, outcome ln(CDS30) at t+1</t>
  </si>
  <si>
    <t xml:space="preserve">Column (6), industry FE + quarter-year FE</t>
  </si>
  <si>
    <t xml:space="preserve">TREAT -0.068 (0.056)</t>
  </si>
  <si>
    <t xml:space="preserve">Column (1), firm FE + quarter-year FE</t>
  </si>
  <si>
    <t xml:space="preserve">lnScope1_Int -0.024 (0.046)</t>
  </si>
  <si>
    <t xml:space="preserve">lnScope1_Int 0.030 (0.033)</t>
  </si>
  <si>
    <t xml:space="preserve">-0.009</t>
  </si>
  <si>
    <t xml:space="preserve">Column (3), firm FE + quarter-year FE</t>
  </si>
  <si>
    <t xml:space="preserve">lnScope1_Int -0.009 (0.030)</t>
  </si>
  <si>
    <t xml:space="preserve">0.022</t>
  </si>
  <si>
    <t xml:space="preserve">lnScope1_Int 0.046** (0.022)</t>
  </si>
  <si>
    <t xml:space="preserve">Column (5), firm FE + quarter-year FE</t>
  </si>
  <si>
    <t xml:space="preserve">lnScope1_Int 0.003 (0.027)</t>
  </si>
  <si>
    <t xml:space="preserve">lnScope1_Int 0.043** (0.021)</t>
  </si>
  <si>
    <t xml:space="preserve">Regression (2), industry FE + quarter-year FE</t>
  </si>
  <si>
    <t xml:space="preserve">21</t>
  </si>
  <si>
    <t xml:space="preserve">TREAT_Prep -0.103 (0.075)</t>
  </si>
  <si>
    <t xml:space="preserve">TREAT_Prep</t>
  </si>
  <si>
    <t xml:space="preserve">TREAT_Perf -0.062 (0.071)</t>
  </si>
  <si>
    <t xml:space="preserve">TREAT_Perf</t>
  </si>
  <si>
    <t xml:space="preserve">Ehlers et al (2021)</t>
  </si>
  <si>
    <t xml:space="preserve">-0.049</t>
  </si>
  <si>
    <t xml:space="preserve">in-text (Section 4.2)</t>
  </si>
  <si>
    <t xml:space="preserve">text statement</t>
  </si>
  <si>
    <t xml:space="preserve">The correlation between numeric ratings and carbon emission intensity is virtually zero (-0.049)</t>
  </si>
  <si>
    <t xml:space="preserve">carbon emission intensity</t>
  </si>
  <si>
    <t xml:space="preserve">numeric ratings</t>
  </si>
  <si>
    <t xml:space="preserve">staging_Ehlers_et_al_2021.csv</t>
  </si>
  <si>
    <t xml:space="preserve">multi: 31 countries</t>
  </si>
  <si>
    <t xml:space="preserve">-0.822</t>
  </si>
  <si>
    <t xml:space="preserve">0.407</t>
  </si>
  <si>
    <t xml:space="preserve">two-way: borrowing firm and bank syndicate</t>
  </si>
  <si>
    <t xml:space="preserve">Carbon Intensity -0.822 (0.407)</t>
  </si>
  <si>
    <t xml:space="preserve">Carbon Intensity</t>
  </si>
  <si>
    <t xml:space="preserve">loan margin in basis points</t>
  </si>
  <si>
    <t xml:space="preserve">-1.367</t>
  </si>
  <si>
    <t xml:space="preserve">0.169</t>
  </si>
  <si>
    <t xml:space="preserve">Carbon Intensity -1.367 (0.169)</t>
  </si>
  <si>
    <t xml:space="preserve">-1.969</t>
  </si>
  <si>
    <t xml:space="preserve">Carbon Intensity -1.969 (0.154)</t>
  </si>
  <si>
    <t xml:space="preserve">-7.166</t>
  </si>
  <si>
    <t xml:space="preserve">Carbon Intensity -7.166** (0.048)</t>
  </si>
  <si>
    <t xml:space="preserve">-1.217</t>
  </si>
  <si>
    <t xml:space="preserve">0.382</t>
  </si>
  <si>
    <t xml:space="preserve">column (7)</t>
  </si>
  <si>
    <t xml:space="preserve">Carbon Intensity -1.217 (0.382)</t>
  </si>
  <si>
    <t xml:space="preserve">5.380</t>
  </si>
  <si>
    <t xml:space="preserve">0.161</t>
  </si>
  <si>
    <t xml:space="preserve">column (8)</t>
  </si>
  <si>
    <t xml:space="preserve">Carbon Intensity 5.380 (0.161)</t>
  </si>
  <si>
    <t xml:space="preserve">two-way: borrowing firm and bank consortium</t>
  </si>
  <si>
    <t xml:space="preserve">Carbon Intensity -1.969 (0.155)</t>
  </si>
  <si>
    <t xml:space="preserve">loan margin in basis point (bp)</t>
  </si>
  <si>
    <t xml:space="preserve">-1.972</t>
  </si>
  <si>
    <t xml:space="preserve">Carbon Intensity -1.972 (0.154)</t>
  </si>
  <si>
    <t xml:space="preserve">Carbon Intensity -1.972 (0.151)</t>
  </si>
  <si>
    <t xml:space="preserve">-1.971</t>
  </si>
  <si>
    <t xml:space="preserve">Carbon Intensity -1.971 (0.153)</t>
  </si>
  <si>
    <t xml:space="preserve">-1.954</t>
  </si>
  <si>
    <t xml:space="preserve">Carbon Intensity -1.954 (0.157)</t>
  </si>
  <si>
    <t xml:space="preserve">-2.066</t>
  </si>
  <si>
    <t xml:space="preserve">Carbon Intensity -2.066 (0.144)</t>
  </si>
  <si>
    <t xml:space="preserve">-2.039</t>
  </si>
  <si>
    <t xml:space="preserve">Carbon Intensity -2.039 (0.147)</t>
  </si>
  <si>
    <t xml:space="preserve">-2.071</t>
  </si>
  <si>
    <t xml:space="preserve">0.145</t>
  </si>
  <si>
    <t xml:space="preserve">Carbon Intensity -2.071 (0.145)</t>
  </si>
  <si>
    <t xml:space="preserve">-1.819</t>
  </si>
  <si>
    <t xml:space="preserve">Carbon Intensity Scope 1+2 -1.819 (0.191)</t>
  </si>
  <si>
    <t xml:space="preserve">Carbon Intensity Scope 1+2</t>
  </si>
  <si>
    <t xml:space="preserve">-1.855</t>
  </si>
  <si>
    <t xml:space="preserve">0.200</t>
  </si>
  <si>
    <t xml:space="preserve">Carbon Intensity Scope 1-3 -1.855 (0.200)</t>
  </si>
  <si>
    <t xml:space="preserve">Carbon Intensity Scope 1-3</t>
  </si>
  <si>
    <t xml:space="preserve">-1.232</t>
  </si>
  <si>
    <t xml:space="preserve">0.350</t>
  </si>
  <si>
    <t xml:space="preserve">column (4), Carbon Intensity Scope 1</t>
  </si>
  <si>
    <t xml:space="preserve">Carbon Intensity Scope 1 -1.232 (0.350)</t>
  </si>
  <si>
    <t xml:space="preserve">Carbon Intensity Scope 1</t>
  </si>
  <si>
    <t xml:space="preserve">-0.0979</t>
  </si>
  <si>
    <t xml:space="preserve">0.0270</t>
  </si>
  <si>
    <t xml:space="preserve">column (4), Carbon Intensity Scope2</t>
  </si>
  <si>
    <t xml:space="preserve">Carbon Intensity Scope2 -0.0979** (0.0270)</t>
  </si>
  <si>
    <t xml:space="preserve">Carbon Intensity Scope2</t>
  </si>
  <si>
    <t xml:space="preserve">-0.0161</t>
  </si>
  <si>
    <t xml:space="preserve">0.299</t>
  </si>
  <si>
    <t xml:space="preserve">column (4), Carbon Intensity Scope3</t>
  </si>
  <si>
    <t xml:space="preserve">Carbon Intensity Scope3 -0.0161 (0.299)</t>
  </si>
  <si>
    <t xml:space="preserve">Carbon Intensity Scope3</t>
  </si>
  <si>
    <t xml:space="preserve">-2.223</t>
  </si>
  <si>
    <t xml:space="preserve">column (1) All in Pricing</t>
  </si>
  <si>
    <t xml:space="preserve">Carbon Intensity -2.223 (0.149)</t>
  </si>
  <si>
    <t xml:space="preserve">All in Pricing</t>
  </si>
  <si>
    <t xml:space="preserve">-2.124</t>
  </si>
  <si>
    <t xml:space="preserve">0.176</t>
  </si>
  <si>
    <t xml:space="preserve">column (2) All in Pricing</t>
  </si>
  <si>
    <t xml:space="preserve">Carbon Intensity -2.124 (0.176)</t>
  </si>
  <si>
    <t xml:space="preserve">Eichholtz et al (2019)</t>
  </si>
  <si>
    <t xml:space="preserve">-0.093</t>
  </si>
  <si>
    <t xml:space="preserve">other:sample at origination</t>
  </si>
  <si>
    <t xml:space="preserve">sample at origination</t>
  </si>
  <si>
    <t xml:space="preserve">Column 1 (OLS)</t>
  </si>
  <si>
    <t xml:space="preserve">28</t>
  </si>
  <si>
    <t xml:space="preserve">Green Share (in logs) -0.093* [0.049]</t>
  </si>
  <si>
    <t xml:space="preserve">Green Share (in logs)</t>
  </si>
  <si>
    <t xml:space="preserve">bond spread</t>
  </si>
  <si>
    <t xml:space="preserve">building/loan [R3]</t>
  </si>
  <si>
    <t xml:space="preserve">staging_Eichholtz_et_al_2019.csv</t>
  </si>
  <si>
    <t xml:space="preserve">0.463</t>
  </si>
  <si>
    <t xml:space="preserve">0.307</t>
  </si>
  <si>
    <t xml:space="preserve">Non-Green Dummy (1=yes) 0.463 [0.307]</t>
  </si>
  <si>
    <t xml:space="preserve">Non-Green Dummy (1=yes)</t>
  </si>
  <si>
    <t xml:space="preserve">other:clustered by bond</t>
  </si>
  <si>
    <t xml:space="preserve">other:secondary market</t>
  </si>
  <si>
    <t xml:space="preserve">sample for the secondary market</t>
  </si>
  <si>
    <t xml:space="preserve">Column 2 (OLS)</t>
  </si>
  <si>
    <t xml:space="preserve">Green Share (in logs) -0.211*** [0.057]</t>
  </si>
  <si>
    <t xml:space="preserve">0.942</t>
  </si>
  <si>
    <t xml:space="preserve">0.327</t>
  </si>
  <si>
    <t xml:space="preserve">Non-Green Dummy (1=yes) 0.942*** [0.327]</t>
  </si>
  <si>
    <t xml:space="preserve">0.174</t>
  </si>
  <si>
    <t xml:space="preserve">other:change by year</t>
  </si>
  <si>
    <t xml:space="preserve">Column 5 (change by year)</t>
  </si>
  <si>
    <t xml:space="preserve">Green Share (in logs) -1.201*** [0.174]</t>
  </si>
  <si>
    <t xml:space="preserve">Panel B Column 1 (OLS)</t>
  </si>
  <si>
    <t xml:space="preserve">LEED Share (in logs) -0.067** [0.031]</t>
  </si>
  <si>
    <t xml:space="preserve">LEED Share (in logs)</t>
  </si>
  <si>
    <t xml:space="preserve">0.743</t>
  </si>
  <si>
    <t xml:space="preserve">0.216</t>
  </si>
  <si>
    <t xml:space="preserve">Non-LEED Dummy (1=yes) 0.743*** [0.216]</t>
  </si>
  <si>
    <t xml:space="preserve">Non-LEED Dummy (1=yes)</t>
  </si>
  <si>
    <t xml:space="preserve">-0.127</t>
  </si>
  <si>
    <t xml:space="preserve">Panel B Column 2 (OLS)</t>
  </si>
  <si>
    <t xml:space="preserve">Energy Star Share (in logs) -0.127** [0.061]</t>
  </si>
  <si>
    <t xml:space="preserve">Energy Star Share (in logs)</t>
  </si>
  <si>
    <t xml:space="preserve">0.442</t>
  </si>
  <si>
    <t xml:space="preserve">0.266</t>
  </si>
  <si>
    <t xml:space="preserve">Non-Energy Star Dummy (1=yes) 0.442* [0.266]</t>
  </si>
  <si>
    <t xml:space="preserve">Non-Energy Star Dummy (1=yes)</t>
  </si>
  <si>
    <t xml:space="preserve">Panel B Column 5 (change by year)</t>
  </si>
  <si>
    <t xml:space="preserve">LEED Share (in logs) -0.387*** [0.054]</t>
  </si>
  <si>
    <t xml:space="preserve">-1.416</t>
  </si>
  <si>
    <t xml:space="preserve">Panel B Column 6 (change by year)</t>
  </si>
  <si>
    <t xml:space="preserve">Energy Star Share (in logs) -1.416*** [0.237]</t>
  </si>
  <si>
    <t xml:space="preserve">Eliwa et al (2021)</t>
  </si>
  <si>
    <t xml:space="preserve">-3.41</t>
  </si>
  <si>
    <t xml:space="preserve">Environmental-Perform -0.012*** (-3.41)</t>
  </si>
  <si>
    <t xml:space="preserve">Environmental-perform</t>
  </si>
  <si>
    <t xml:space="preserve">CoD (interest expense / avg debt)</t>
  </si>
  <si>
    <t xml:space="preserve">staging_Eliwa_et_al_2021.csv</t>
  </si>
  <si>
    <t xml:space="preserve">-2.41</t>
  </si>
  <si>
    <t xml:space="preserve">Environmental-disclose -0.018** (-2.41)</t>
  </si>
  <si>
    <t xml:space="preserve">Environmental-disclose</t>
  </si>
  <si>
    <t xml:space="preserve">Erragragui (2018)</t>
  </si>
  <si>
    <t xml:space="preserve">-0.005</t>
  </si>
  <si>
    <t xml:space="preserve">Model 1b Disaggregated measure of CSP (ENV column)</t>
  </si>
  <si>
    <t xml:space="preserve">204</t>
  </si>
  <si>
    <t xml:space="preserve">STR_ENV -0.005*</t>
  </si>
  <si>
    <t xml:space="preserve">STR_ENV</t>
  </si>
  <si>
    <t xml:space="preserve">LOG_CoD</t>
  </si>
  <si>
    <t xml:space="preserve">staging_Erragragui_2018.csv</t>
  </si>
  <si>
    <t xml:space="preserve">CON_ENV 0.007**</t>
  </si>
  <si>
    <t xml:space="preserve">CON_ENV</t>
  </si>
  <si>
    <t xml:space="preserve">Model 2b Disaggregated measure of CSP (ENV column)</t>
  </si>
  <si>
    <t xml:space="preserve">206</t>
  </si>
  <si>
    <t xml:space="preserve">STR_ENV -0.007**</t>
  </si>
  <si>
    <t xml:space="preserve">CON_ENV 0.006**</t>
  </si>
  <si>
    <t xml:space="preserve">Ferriani (2022)</t>
  </si>
  <si>
    <t xml:space="preserve">0.36</t>
  </si>
  <si>
    <t xml:space="preserve">as-stated:last available score at the end of 2019</t>
  </si>
  <si>
    <t xml:space="preserve">S&amp;P column x Ref. E row</t>
  </si>
  <si>
    <t xml:space="preserve">Ref. E 0.36</t>
  </si>
  <si>
    <t xml:space="preserve">Ref. E</t>
  </si>
  <si>
    <t xml:space="preserve">S&amp;P issuer rating</t>
  </si>
  <si>
    <t xml:space="preserve">staging_Ferriani_2022.csv</t>
  </si>
  <si>
    <t xml:space="preserve">global (bonds issued globally by non-financial cor</t>
  </si>
  <si>
    <t xml:space="preserve">0.20</t>
  </si>
  <si>
    <t xml:space="preserve">S&amp;P column x Rob. E row</t>
  </si>
  <si>
    <t xml:space="preserve">Rob. E 0.20</t>
  </si>
  <si>
    <t xml:space="preserve">Rob. E</t>
  </si>
  <si>
    <t xml:space="preserve">S&amp;P column x Sust. E row</t>
  </si>
  <si>
    <t xml:space="preserve">Sust. E 0.15</t>
  </si>
  <si>
    <t xml:space="preserve">Sust. E</t>
  </si>
  <si>
    <t xml:space="preserve">-0.264</t>
  </si>
  <si>
    <t xml:space="preserve">other:pooled regression with industrial, geographic, and time fixed-effects</t>
  </si>
  <si>
    <t xml:space="preserve">other:bootstrapped standard errors</t>
  </si>
  <si>
    <t xml:space="preserve">Refinitiv E -0.007 (-0.264)</t>
  </si>
  <si>
    <t xml:space="preserve">Refinitiv E</t>
  </si>
  <si>
    <t xml:space="preserve">log-ASS</t>
  </si>
  <si>
    <t xml:space="preserve">-0.657</t>
  </si>
  <si>
    <t xml:space="preserve">Robeco E -0.024 (-0.657)</t>
  </si>
  <si>
    <t xml:space="preserve">Robeco E</t>
  </si>
  <si>
    <t xml:space="preserve">-5.057</t>
  </si>
  <si>
    <t xml:space="preserve">Sustain. E -0.139*** (-5.057)</t>
  </si>
  <si>
    <t xml:space="preserve">Sustain. E</t>
  </si>
  <si>
    <t xml:space="preserve">1.967</t>
  </si>
  <si>
    <t xml:space="preserve">as-stated:latest available calendar year before 2020</t>
  </si>
  <si>
    <t xml:space="preserve">C02/Total Assets 0.068** (1.967)</t>
  </si>
  <si>
    <t xml:space="preserve">C02/Total Assets</t>
  </si>
  <si>
    <t xml:space="preserve">1.759</t>
  </si>
  <si>
    <t xml:space="preserve">C02/Total Revenues 0.058* (1.759)</t>
  </si>
  <si>
    <t xml:space="preserve">C02/Total Revenues</t>
  </si>
  <si>
    <t xml:space="preserve">2.005</t>
  </si>
  <si>
    <t xml:space="preserve">no polluting sectors (excl. oil and gas, utilities, and transportation)</t>
  </si>
  <si>
    <t xml:space="preserve">25</t>
  </si>
  <si>
    <t xml:space="preserve">C02/Total Assets 0.075** (2.005)</t>
  </si>
  <si>
    <t xml:space="preserve">1.792</t>
  </si>
  <si>
    <t xml:space="preserve">C02/Total Revenues 0.066* (1.792)</t>
  </si>
  <si>
    <t xml:space="preserve">Fonseka et al (2019a)</t>
  </si>
  <si>
    <t xml:space="preserve">Panel A row 2. EID x col 1. COD</t>
  </si>
  <si>
    <t xml:space="preserve">168</t>
  </si>
  <si>
    <t xml:space="preserve">2. EID -0.036*</t>
  </si>
  <si>
    <t xml:space="preserve">COD (interest expenditure / average total debt)</t>
  </si>
  <si>
    <t xml:space="preserve">staging_Fonseka_et_al_2019_energy.csv</t>
  </si>
  <si>
    <t xml:space="preserve">-0.001</t>
  </si>
  <si>
    <t xml:space="preserve">as-stated:at the beginning of the year (t-1)</t>
  </si>
  <si>
    <t xml:space="preserve">RE</t>
  </si>
  <si>
    <t xml:space="preserve">GLS-RE</t>
  </si>
  <si>
    <t xml:space="preserve">169</t>
  </si>
  <si>
    <t xml:space="preserve">EID -0.001** (0.000)</t>
  </si>
  <si>
    <t xml:space="preserve">other:FGLS</t>
  </si>
  <si>
    <t xml:space="preserve">FGLS</t>
  </si>
  <si>
    <t xml:space="preserve">EID -0.001* (0.000)</t>
  </si>
  <si>
    <t xml:space="preserve">Pooled OLS</t>
  </si>
  <si>
    <t xml:space="preserve">-0.0005</t>
  </si>
  <si>
    <t xml:space="preserve">Panel A model (1)</t>
  </si>
  <si>
    <t xml:space="preserve">170</t>
  </si>
  <si>
    <t xml:space="preserve">I1 -0.0005*** (0.0000)</t>
  </si>
  <si>
    <t xml:space="preserve">I1</t>
  </si>
  <si>
    <t xml:space="preserve">-0.0016</t>
  </si>
  <si>
    <t xml:space="preserve">EDI_XIn -0.0016*** (0.0001)</t>
  </si>
  <si>
    <t xml:space="preserve">EDI_XIn</t>
  </si>
  <si>
    <t xml:space="preserve">Panel A model (2)</t>
  </si>
  <si>
    <t xml:space="preserve">I2 -0.0003 (0.0021)</t>
  </si>
  <si>
    <t xml:space="preserve">I2</t>
  </si>
  <si>
    <t xml:space="preserve">-0.0017</t>
  </si>
  <si>
    <t xml:space="preserve">EDI_XIn -0.0017*** (0.0002)</t>
  </si>
  <si>
    <t xml:space="preserve">0.0003</t>
  </si>
  <si>
    <t xml:space="preserve">Panel A model (3)</t>
  </si>
  <si>
    <t xml:space="preserve">I3 0.0003*** (0.0001)</t>
  </si>
  <si>
    <t xml:space="preserve">I3</t>
  </si>
  <si>
    <t xml:space="preserve">EDI_XIn -0.0016*** (0.0005)</t>
  </si>
  <si>
    <t xml:space="preserve">-0.0004</t>
  </si>
  <si>
    <t xml:space="preserve">0.0036</t>
  </si>
  <si>
    <t xml:space="preserve">Panel A model (4)</t>
  </si>
  <si>
    <t xml:space="preserve">I4 -0.0004 (0.0036)</t>
  </si>
  <si>
    <t xml:space="preserve">I4</t>
  </si>
  <si>
    <t xml:space="preserve">EDI_XIn -0.0015*** (0.0002)</t>
  </si>
  <si>
    <t xml:space="preserve">-0.0008</t>
  </si>
  <si>
    <t xml:space="preserve">0.0004</t>
  </si>
  <si>
    <t xml:space="preserve">Panel A model (5)</t>
  </si>
  <si>
    <t xml:space="preserve">I5 -0.0008*** (0.0004)</t>
  </si>
  <si>
    <t xml:space="preserve">I5</t>
  </si>
  <si>
    <t xml:space="preserve">EDI_XIn -0.0017*** (0.0004)</t>
  </si>
  <si>
    <t xml:space="preserve">-0.0007</t>
  </si>
  <si>
    <t xml:space="preserve">Panel A model (6)</t>
  </si>
  <si>
    <t xml:space="preserve">I6 -0.0007*** (0.0003)</t>
  </si>
  <si>
    <t xml:space="preserve">I6</t>
  </si>
  <si>
    <t xml:space="preserve">0.0012</t>
  </si>
  <si>
    <t xml:space="preserve">Panel A model (7)</t>
  </si>
  <si>
    <t xml:space="preserve">I7 -0.0004 (0.0012)</t>
  </si>
  <si>
    <t xml:space="preserve">I7</t>
  </si>
  <si>
    <t xml:space="preserve">-0.0019</t>
  </si>
  <si>
    <t xml:space="preserve">EDI_XIn -0.0019** (0.0002)</t>
  </si>
  <si>
    <t xml:space="preserve">Panel A model (8)</t>
  </si>
  <si>
    <t xml:space="preserve">I8 0.0002 (0.0022)</t>
  </si>
  <si>
    <t xml:space="preserve">I8</t>
  </si>
  <si>
    <t xml:space="preserve">EDI_XIn -0.0015** (0.0002)</t>
  </si>
  <si>
    <t xml:space="preserve">-0.0002</t>
  </si>
  <si>
    <t xml:space="preserve">Panel A model (9)</t>
  </si>
  <si>
    <t xml:space="preserve">I9 -0.0002*** (0.0000)</t>
  </si>
  <si>
    <t xml:space="preserve">I9</t>
  </si>
  <si>
    <t xml:space="preserve">EDI_XIn -0.0015*** (0.0003)</t>
  </si>
  <si>
    <t xml:space="preserve">0.0025</t>
  </si>
  <si>
    <t xml:space="preserve">Panel A model (10)</t>
  </si>
  <si>
    <t xml:space="preserve">I10 -0.0002 (0.0025)</t>
  </si>
  <si>
    <t xml:space="preserve">I10</t>
  </si>
  <si>
    <t xml:space="preserve">-0.0018</t>
  </si>
  <si>
    <t xml:space="preserve">EDI_XIn -0.0018*** (0.0004)</t>
  </si>
  <si>
    <t xml:space="preserve">Panel B model (1)</t>
  </si>
  <si>
    <t xml:space="preserve">171</t>
  </si>
  <si>
    <t xml:space="preserve">I1 -0.0004*** (0.0001)</t>
  </si>
  <si>
    <t xml:space="preserve">-0.0006</t>
  </si>
  <si>
    <t xml:space="preserve">EDI_XIn -0.0006*** (0.0002)</t>
  </si>
  <si>
    <t xml:space="preserve">Panel B model (2)</t>
  </si>
  <si>
    <t xml:space="preserve">I2 -0.0003 (0.0005)</t>
  </si>
  <si>
    <t xml:space="preserve">EDI_XIn -0.0007*** (0.0003)</t>
  </si>
  <si>
    <t xml:space="preserve">Panel B model (3)</t>
  </si>
  <si>
    <t xml:space="preserve">I3 -0.0004*** (0.0001)</t>
  </si>
  <si>
    <t xml:space="preserve">-0.0011</t>
  </si>
  <si>
    <t xml:space="preserve">EDI_XIn -0.0011*** (0.0000)</t>
  </si>
  <si>
    <t xml:space="preserve">Panel B model (4)</t>
  </si>
  <si>
    <t xml:space="preserve">I4 -0.0003 (0.0022)</t>
  </si>
  <si>
    <t xml:space="preserve">-0.0012</t>
  </si>
  <si>
    <t xml:space="preserve">EDI_XIn -0.0012*** (0.0002)</t>
  </si>
  <si>
    <t xml:space="preserve">-0.0001</t>
  </si>
  <si>
    <t xml:space="preserve">Panel B model (5)</t>
  </si>
  <si>
    <t xml:space="preserve">I5 -0.0001*** (0.0000)</t>
  </si>
  <si>
    <t xml:space="preserve">0.0009</t>
  </si>
  <si>
    <t xml:space="preserve">EDI_XIn 0.0009*** (0.0002)</t>
  </si>
  <si>
    <t xml:space="preserve">Panel B model (6)</t>
  </si>
  <si>
    <t xml:space="preserve">I6 0.0004*** (0.0001)</t>
  </si>
  <si>
    <t xml:space="preserve">-0.0010</t>
  </si>
  <si>
    <t xml:space="preserve">EDI_XIn -0.0010*** (0.0002)</t>
  </si>
  <si>
    <t xml:space="preserve">0.0006</t>
  </si>
  <si>
    <t xml:space="preserve">0.0010</t>
  </si>
  <si>
    <t xml:space="preserve">Panel B model (7)</t>
  </si>
  <si>
    <t xml:space="preserve">I7 0.0006 (0.0010)</t>
  </si>
  <si>
    <t xml:space="preserve">EDI_XIn -0.0008*** (0.0002)</t>
  </si>
  <si>
    <t xml:space="preserve">0.0007</t>
  </si>
  <si>
    <t xml:space="preserve">Panel B model (8)</t>
  </si>
  <si>
    <t xml:space="preserve">I8 0.0004 (0.0007)</t>
  </si>
  <si>
    <t xml:space="preserve">-0.0009</t>
  </si>
  <si>
    <t xml:space="preserve">EDI_XIn -0.0009*** (0.0002)</t>
  </si>
  <si>
    <t xml:space="preserve">Panel B model (9)</t>
  </si>
  <si>
    <t xml:space="preserve">I9 -0.0002*** (0.0001)</t>
  </si>
  <si>
    <t xml:space="preserve">EDI_XIn -0.0007** (0.0003)</t>
  </si>
  <si>
    <t xml:space="preserve">0.0008</t>
  </si>
  <si>
    <t xml:space="preserve">Panel B model (10)</t>
  </si>
  <si>
    <t xml:space="preserve">I10 -0.0002 (0.0008)</t>
  </si>
  <si>
    <t xml:space="preserve">Panel C model (1)</t>
  </si>
  <si>
    <t xml:space="preserve">172</t>
  </si>
  <si>
    <t xml:space="preserve">I1 -0.0003*** (0.0001)</t>
  </si>
  <si>
    <t xml:space="preserve">-0.0014</t>
  </si>
  <si>
    <t xml:space="preserve">EDI_XIn -0.0014*** (0.0003)</t>
  </si>
  <si>
    <t xml:space="preserve">Panel C model (2)</t>
  </si>
  <si>
    <t xml:space="preserve">I2 -0.0003 (0.0023)</t>
  </si>
  <si>
    <t xml:space="preserve">Panel C model (3)</t>
  </si>
  <si>
    <t xml:space="preserve">I3 -0.0006*** (0.0004)</t>
  </si>
  <si>
    <t xml:space="preserve">0.0044</t>
  </si>
  <si>
    <t xml:space="preserve">Panel C model (4)</t>
  </si>
  <si>
    <t xml:space="preserve">I4 -0.0002*** (0.0044)</t>
  </si>
  <si>
    <t xml:space="preserve">EDI_XIn -0.0016*** (0.0003)</t>
  </si>
  <si>
    <t xml:space="preserve">Panel C model (5)</t>
  </si>
  <si>
    <t xml:space="preserve">I5 -0.0003 (0.0001)</t>
  </si>
  <si>
    <t xml:space="preserve">Panel C model (6)</t>
  </si>
  <si>
    <t xml:space="preserve">I6 -0.0002*** (0.0001)</t>
  </si>
  <si>
    <t xml:space="preserve">EDI_XIn -0.0015*** (0.0006)</t>
  </si>
  <si>
    <t xml:space="preserve">0.0014</t>
  </si>
  <si>
    <t xml:space="preserve">Panel C model (7)</t>
  </si>
  <si>
    <t xml:space="preserve">I7 0.0006 (0.0014)</t>
  </si>
  <si>
    <t xml:space="preserve">EDI_XIn -0.0009*** (0.0003)</t>
  </si>
  <si>
    <t xml:space="preserve">Panel C model (8)</t>
  </si>
  <si>
    <t xml:space="preserve">I8 0.0004 (0.0008)</t>
  </si>
  <si>
    <t xml:space="preserve">EDI_XIn -0.0012*** (0.0003)</t>
  </si>
  <si>
    <t xml:space="preserve">Panel C model (9)</t>
  </si>
  <si>
    <t xml:space="preserve">I9 -0.0004*** (0.0002)</t>
  </si>
  <si>
    <t xml:space="preserve">-0.0013</t>
  </si>
  <si>
    <t xml:space="preserve">EDI_XIn -0.0013*** (0.0003)</t>
  </si>
  <si>
    <t xml:space="preserve">Panel C model (10)</t>
  </si>
  <si>
    <t xml:space="preserve">I10 -0.0002 (0.0010)</t>
  </si>
  <si>
    <t xml:space="preserve">EDI_XIn -0.0015*** (0.0004)</t>
  </si>
  <si>
    <t xml:space="preserve">-0.002</t>
  </si>
  <si>
    <t xml:space="preserve">174</t>
  </si>
  <si>
    <t xml:space="preserve">EID -0.002*** (0.000)</t>
  </si>
  <si>
    <t xml:space="preserve">EID -0.001*** (0.000)</t>
  </si>
  <si>
    <t xml:space="preserve">Fonseka et al (2019b)</t>
  </si>
  <si>
    <t xml:space="preserve">-0.079</t>
  </si>
  <si>
    <t xml:space="preserve">Pearson correlation matrix, pair EID x COD: LN_IR</t>
  </si>
  <si>
    <t xml:space="preserve">210</t>
  </si>
  <si>
    <t xml:space="preserve">EID -0.079*</t>
  </si>
  <si>
    <t xml:space="preserve">COD: LN_IR</t>
  </si>
  <si>
    <t xml:space="preserve">staging_Fonseka_et_al_2019_realestate.csv</t>
  </si>
  <si>
    <t xml:space="preserve">211</t>
  </si>
  <si>
    <t xml:space="preserve">EID -0.016** (0.006)</t>
  </si>
  <si>
    <t xml:space="preserve">Model 4</t>
  </si>
  <si>
    <t xml:space="preserve">EID -0.023** (0.001)</t>
  </si>
  <si>
    <t xml:space="preserve">Ge, Liu (2015)</t>
  </si>
  <si>
    <t xml:space="preserve">Panel A col (1)</t>
  </si>
  <si>
    <t xml:space="preserve">613</t>
  </si>
  <si>
    <t xml:space="preserve">Environment -3.58</t>
  </si>
  <si>
    <t xml:space="preserve">YieldSpread</t>
  </si>
  <si>
    <t xml:space="preserve">staging_Ge_Liu_2015.csv</t>
  </si>
  <si>
    <t xml:space="preserve">-6.38</t>
  </si>
  <si>
    <t xml:space="preserve">Panel B col (1)</t>
  </si>
  <si>
    <t xml:space="preserve">Environment Strengths -6.38*</t>
  </si>
  <si>
    <t xml:space="preserve">Environment Strengths</t>
  </si>
  <si>
    <t xml:space="preserve">Concerns 1.81</t>
  </si>
  <si>
    <t xml:space="preserve">Environment Concerns</t>
  </si>
  <si>
    <t xml:space="preserve">Gonzales Sanches et al (2026)</t>
  </si>
  <si>
    <t xml:space="preserve">-0.081</t>
  </si>
  <si>
    <t xml:space="preserve">row 2. CER x col 1. Costdeb</t>
  </si>
  <si>
    <t xml:space="preserve">1239</t>
  </si>
  <si>
    <t xml:space="preserve">2. CER -0.081***</t>
  </si>
  <si>
    <t xml:space="preserve">CER</t>
  </si>
  <si>
    <t xml:space="preserve">Costdeb (cost of debt, accounting interest rate of firms' financial debt)</t>
  </si>
  <si>
    <t xml:space="preserve">staging_Gonzales_Sanches_et_al_2026.csv</t>
  </si>
  <si>
    <t xml:space="preserve">multi: 18 European countries (Ireland, Netherlands, France, Germany, Spain, Italy, Belgium, Austria, Denmark, Sweden, Finland, Portugal, Hungary, Greece, Poland, Slovenia, Czech Republic, Slovak Republic - all EU members)</t>
  </si>
  <si>
    <t xml:space="preserve">-0.0076</t>
  </si>
  <si>
    <t xml:space="preserve">Costdebt.1</t>
  </si>
  <si>
    <t xml:space="preserve">1240</t>
  </si>
  <si>
    <t xml:space="preserve">Level 2 CER(n-1) -0.0076*** (0.0017)</t>
  </si>
  <si>
    <t xml:space="preserve">Level 2 CER(n-1)</t>
  </si>
  <si>
    <t xml:space="preserve">Costdebt (cost of debt, accounting interest rate of firms' financial debt)</t>
  </si>
  <si>
    <t xml:space="preserve">-0.0116</t>
  </si>
  <si>
    <t xml:space="preserve">0.0028</t>
  </si>
  <si>
    <t xml:space="preserve">Level 3 CER(n-1) -0.0116*** (0.0028)</t>
  </si>
  <si>
    <t xml:space="preserve">Level 3 CER(n-1)</t>
  </si>
  <si>
    <t xml:space="preserve">-0.0051</t>
  </si>
  <si>
    <t xml:space="preserve">Costdebt.2</t>
  </si>
  <si>
    <t xml:space="preserve">Level 2 CER(n-1) -0.0051*** (0.0017)</t>
  </si>
  <si>
    <t xml:space="preserve">-0.0078</t>
  </si>
  <si>
    <t xml:space="preserve">Level 3 CER(n-1) -0.0078*** (0.0028)</t>
  </si>
  <si>
    <t xml:space="preserve">-0.0106</t>
  </si>
  <si>
    <t xml:space="preserve">0.0090</t>
  </si>
  <si>
    <t xml:space="preserve">Costdebt.3</t>
  </si>
  <si>
    <t xml:space="preserve">Level 2 CER(n-1) -0.0106 (0.0090)</t>
  </si>
  <si>
    <t xml:space="preserve">-0.0158</t>
  </si>
  <si>
    <t xml:space="preserve">0.0092</t>
  </si>
  <si>
    <t xml:space="preserve">Level 3 CER(n-1) -0.0158* (0.0092)</t>
  </si>
  <si>
    <t xml:space="preserve">Costdebt.4</t>
  </si>
  <si>
    <t xml:space="preserve">Level 2 CER(n-1) -0.0116 (0.0090)</t>
  </si>
  <si>
    <t xml:space="preserve">-0.0165</t>
  </si>
  <si>
    <t xml:space="preserve">Level 3 CER(n-1) -0.0165* (0.0092)</t>
  </si>
  <si>
    <t xml:space="preserve">-0.0053</t>
  </si>
  <si>
    <t xml:space="preserve">0.0013</t>
  </si>
  <si>
    <t xml:space="preserve">other: structural equations (gsem)</t>
  </si>
  <si>
    <t xml:space="preserve">Costdebt.EE column</t>
  </si>
  <si>
    <t xml:space="preserve">1241</t>
  </si>
  <si>
    <t xml:space="preserve">Level 2 CER(n-1) -0.0053*** (0.0013)</t>
  </si>
  <si>
    <t xml:space="preserve">-0.0070</t>
  </si>
  <si>
    <t xml:space="preserve">0.0016</t>
  </si>
  <si>
    <t xml:space="preserve">Level 3 CER(n-1) -0.0070*** (0.0016)</t>
  </si>
  <si>
    <t xml:space="preserve">other: multilevel model (Stata mixed)</t>
  </si>
  <si>
    <t xml:space="preserve">Costdebt.5</t>
  </si>
  <si>
    <t xml:space="preserve">1242</t>
  </si>
  <si>
    <t xml:space="preserve">Level 2 CER(n-1) -0.0065*** (0.0013)</t>
  </si>
  <si>
    <t xml:space="preserve">-0.0080</t>
  </si>
  <si>
    <t xml:space="preserve">Level 3 CER(n-1) -0.0080*** (0.0016)</t>
  </si>
  <si>
    <t xml:space="preserve">Costdebt.6</t>
  </si>
  <si>
    <t xml:space="preserve">-0.0059</t>
  </si>
  <si>
    <t xml:space="preserve">Level 3 CER(n-1) -0.0059*** (0.0016)</t>
  </si>
  <si>
    <t xml:space="preserve">Costdebt.7</t>
  </si>
  <si>
    <t xml:space="preserve">Level 2 CER(n-1) -0.0053*** (0.0012)</t>
  </si>
  <si>
    <t xml:space="preserve">-0.0060</t>
  </si>
  <si>
    <t xml:space="preserve">Level 3 CER(n-1) -0.0060*** (0.0016)</t>
  </si>
  <si>
    <t xml:space="preserve">Hamrouni et al (2019a)</t>
  </si>
  <si>
    <t xml:space="preserve">-0.0436</t>
  </si>
  <si>
    <t xml:space="preserve">Pearson correlation matrix, column (1) Interest_TD, row (3) ENV_Score</t>
  </si>
  <si>
    <t xml:space="preserve">273</t>
  </si>
  <si>
    <t xml:space="preserve">(3) ENV_Score -0.0436</t>
  </si>
  <si>
    <t xml:space="preserve">ENV_Score</t>
  </si>
  <si>
    <t xml:space="preserve">Interest_TD</t>
  </si>
  <si>
    <t xml:space="preserve">staging_Hamrouni_et_al_2019.csv</t>
  </si>
  <si>
    <t xml:space="preserve">France</t>
  </si>
  <si>
    <t xml:space="preserve">-1.79</t>
  </si>
  <si>
    <t xml:space="preserve">other:Feasible Generalized Least Square (FGLS)</t>
  </si>
  <si>
    <t xml:space="preserve">Model 3 (ENV_Score column)</t>
  </si>
  <si>
    <t xml:space="preserve">274</t>
  </si>
  <si>
    <t xml:space="preserve">ENV_Score -0.0001** (-1.79)</t>
  </si>
  <si>
    <t xml:space="preserve">Hansen &amp; Marcet (2025)</t>
  </si>
  <si>
    <t xml:space="preserve">9.799</t>
  </si>
  <si>
    <t xml:space="preserve">3.115</t>
  </si>
  <si>
    <t xml:space="preserve">as-stated:within 360 days before the issue date</t>
  </si>
  <si>
    <t xml:space="preserve">1( Env. misconduct) 9.799*** (3.115)</t>
  </si>
  <si>
    <t xml:space="preserve">1( Env. misconduct)</t>
  </si>
  <si>
    <t xml:space="preserve">Debt (Spread, bp)</t>
  </si>
  <si>
    <t xml:space="preserve">staging_Hansen_Marcet_2025.csv</t>
  </si>
  <si>
    <t xml:space="preserve">10.02</t>
  </si>
  <si>
    <t xml:space="preserve">3.223</t>
  </si>
  <si>
    <t xml:space="preserve">Panel A col (2)</t>
  </si>
  <si>
    <t xml:space="preserve">1( Env. misconduct) 10.02*** (3.223)</t>
  </si>
  <si>
    <t xml:space="preserve">10.68</t>
  </si>
  <si>
    <t xml:space="preserve">3.127</t>
  </si>
  <si>
    <t xml:space="preserve">Panel A col (3)</t>
  </si>
  <si>
    <t xml:space="preserve">1( Env. misconduct) 10.68*** (3.127)</t>
  </si>
  <si>
    <t xml:space="preserve">8.588</t>
  </si>
  <si>
    <t xml:space="preserve">4.429</t>
  </si>
  <si>
    <t xml:space="preserve">Panel A col (4)</t>
  </si>
  <si>
    <t xml:space="preserve">1( Env. misconduct) 8.588* (4.429)</t>
  </si>
  <si>
    <t xml:space="preserve">9.052</t>
  </si>
  <si>
    <t xml:space="preserve">3.216</t>
  </si>
  <si>
    <t xml:space="preserve">other:penalty size relative to the sample</t>
  </si>
  <si>
    <t xml:space="preserve">Small</t>
  </si>
  <si>
    <t xml:space="preserve">1( Env. misconduct) 9.052*** (3.216)</t>
  </si>
  <si>
    <t xml:space="preserve">11.02</t>
  </si>
  <si>
    <t xml:space="preserve">4.704</t>
  </si>
  <si>
    <t xml:space="preserve">Big</t>
  </si>
  <si>
    <t xml:space="preserve">1( Env. misconduct) 11.02** (4.704)</t>
  </si>
  <si>
    <t xml:space="preserve">9.918</t>
  </si>
  <si>
    <t xml:space="preserve">3.255</t>
  </si>
  <si>
    <t xml:space="preserve">other:penalty size relative to past penalties</t>
  </si>
  <si>
    <t xml:space="preserve">1( Env. misconduct) 9.918*** (3.255)</t>
  </si>
  <si>
    <t xml:space="preserve">10.50</t>
  </si>
  <si>
    <t xml:space="preserve">4.156</t>
  </si>
  <si>
    <t xml:space="preserve">1( Env. misconduct) 10.50** (4.156)</t>
  </si>
  <si>
    <t xml:space="preserve">10.88</t>
  </si>
  <si>
    <t xml:space="preserve">2.904</t>
  </si>
  <si>
    <t xml:space="preserve">other:time from the penalty to the issuance</t>
  </si>
  <si>
    <t xml:space="preserve">1Q</t>
  </si>
  <si>
    <t xml:space="preserve">1( Env. misconduct) 10.88*** (2.904)</t>
  </si>
  <si>
    <t xml:space="preserve">9.632</t>
  </si>
  <si>
    <t xml:space="preserve">4.803</t>
  </si>
  <si>
    <t xml:space="preserve">2Q</t>
  </si>
  <si>
    <t xml:space="preserve">1( Env. misconduct) 9.632* (4.803)</t>
  </si>
  <si>
    <t xml:space="preserve">11.32</t>
  </si>
  <si>
    <t xml:space="preserve">5.663</t>
  </si>
  <si>
    <t xml:space="preserve">3Q</t>
  </si>
  <si>
    <t xml:space="preserve">1( Env. misconduct) 11.32* (5.663)</t>
  </si>
  <si>
    <t xml:space="preserve">15.30</t>
  </si>
  <si>
    <t xml:space="preserve">4.100</t>
  </si>
  <si>
    <t xml:space="preserve">4Q</t>
  </si>
  <si>
    <t xml:space="preserve">1( Env. misconduct) 15.30*** (4.100)</t>
  </si>
  <si>
    <t xml:space="preserve">4.096</t>
  </si>
  <si>
    <t xml:space="preserve">3.708</t>
  </si>
  <si>
    <t xml:space="preserve">other:previous violation two years ago</t>
  </si>
  <si>
    <t xml:space="preserve">No</t>
  </si>
  <si>
    <t xml:space="preserve">1( Env. misconduct) 4.096 (3.708)</t>
  </si>
  <si>
    <t xml:space="preserve">13.59</t>
  </si>
  <si>
    <t xml:space="preserve">4.520</t>
  </si>
  <si>
    <t xml:space="preserve">Yes</t>
  </si>
  <si>
    <t xml:space="preserve">1( Env. misconduct) 13.59*** (4.520)</t>
  </si>
  <si>
    <t xml:space="preserve">5.212</t>
  </si>
  <si>
    <t xml:space="preserve">2.674</t>
  </si>
  <si>
    <t xml:space="preserve">other:previous violation three years ago</t>
  </si>
  <si>
    <t xml:space="preserve">1( Env. misconduct) 5.212* (2.674)</t>
  </si>
  <si>
    <t xml:space="preserve">14.19</t>
  </si>
  <si>
    <t xml:space="preserve">4.202</t>
  </si>
  <si>
    <t xml:space="preserve">1( Env. misconduct) 14.19*** (4.202)</t>
  </si>
  <si>
    <t xml:space="preserve">12.13</t>
  </si>
  <si>
    <t xml:space="preserve">4.249</t>
  </si>
  <si>
    <t xml:space="preserve">Polluting</t>
  </si>
  <si>
    <t xml:space="preserve">1( Env. misconduct) 12.13** (4.249)</t>
  </si>
  <si>
    <t xml:space="preserve">4.113</t>
  </si>
  <si>
    <t xml:space="preserve">3.470</t>
  </si>
  <si>
    <t xml:space="preserve">Non-Polluting</t>
  </si>
  <si>
    <t xml:space="preserve">1( Env. misconduct) 4.113 (3.470)</t>
  </si>
  <si>
    <t xml:space="preserve">12.64</t>
  </si>
  <si>
    <t xml:space="preserve">3.092</t>
  </si>
  <si>
    <t xml:space="preserve">other:financial constraints (Cash to Assets)</t>
  </si>
  <si>
    <t xml:space="preserve">1( Env. misconduct) 12.64*** (3.092)</t>
  </si>
  <si>
    <t xml:space="preserve">8.762</t>
  </si>
  <si>
    <t xml:space="preserve">5.126</t>
  </si>
  <si>
    <t xml:space="preserve">1( Env. misconduct) 8.762* (5.126)</t>
  </si>
  <si>
    <t xml:space="preserve">8.802</t>
  </si>
  <si>
    <t xml:space="preserve">4.290</t>
  </si>
  <si>
    <t xml:space="preserve">other:financial constraints (Cash Flows to Assets)</t>
  </si>
  <si>
    <t xml:space="preserve">1( Env. misconduct) 8.802** (4.290)</t>
  </si>
  <si>
    <t xml:space="preserve">9.814</t>
  </si>
  <si>
    <t xml:space="preserve">3.378</t>
  </si>
  <si>
    <t xml:space="preserve">1( Env. misconduct) 9.814*** (3.378)</t>
  </si>
  <si>
    <t xml:space="preserve">7.562</t>
  </si>
  <si>
    <t xml:space="preserve">3.948</t>
  </si>
  <si>
    <t xml:space="preserve">other:financial constraints (WW Index)</t>
  </si>
  <si>
    <t xml:space="preserve">FC</t>
  </si>
  <si>
    <t xml:space="preserve">Panel A col (5)</t>
  </si>
  <si>
    <t xml:space="preserve">1( Env. misconduct) 7.562* (3.948)</t>
  </si>
  <si>
    <t xml:space="preserve">8.111</t>
  </si>
  <si>
    <t xml:space="preserve">4.235</t>
  </si>
  <si>
    <t xml:space="preserve">Non FC</t>
  </si>
  <si>
    <t xml:space="preserve">Panel A col (6)</t>
  </si>
  <si>
    <t xml:space="preserve">1( Env. misconduct) 8.111* (4.235)</t>
  </si>
  <si>
    <t xml:space="preserve">4.089</t>
  </si>
  <si>
    <t xml:space="preserve">other:financial constraints (KZ Index)</t>
  </si>
  <si>
    <t xml:space="preserve">Panel A col (7)</t>
  </si>
  <si>
    <t xml:space="preserve">1( Env. misconduct) 10.24** (4.089)</t>
  </si>
  <si>
    <t xml:space="preserve">4.207</t>
  </si>
  <si>
    <t xml:space="preserve">4.967</t>
  </si>
  <si>
    <t xml:space="preserve">Panel A col (8)</t>
  </si>
  <si>
    <t xml:space="preserve">1( Env. misconduct) 4.207 (4.967)</t>
  </si>
  <si>
    <t xml:space="preserve">10.47</t>
  </si>
  <si>
    <t xml:space="preserve">3.333</t>
  </si>
  <si>
    <t xml:space="preserve">other:information asymmetries (Age)</t>
  </si>
  <si>
    <t xml:space="preserve">Young</t>
  </si>
  <si>
    <t xml:space="preserve">1( Env. misconduct) 10.47*** (3.333)</t>
  </si>
  <si>
    <t xml:space="preserve">8.727</t>
  </si>
  <si>
    <t xml:space="preserve">5.472</t>
  </si>
  <si>
    <t xml:space="preserve">Old</t>
  </si>
  <si>
    <t xml:space="preserve">1( Env. misconduct) 8.727 (5.472)</t>
  </si>
  <si>
    <t xml:space="preserve">13.46</t>
  </si>
  <si>
    <t xml:space="preserve">4.400</t>
  </si>
  <si>
    <t xml:space="preserve">other:information asymmetries (Analysts Coverage)</t>
  </si>
  <si>
    <t xml:space="preserve">1( Env. misconduct) 13.46*** (4.400)</t>
  </si>
  <si>
    <t xml:space="preserve">5.883</t>
  </si>
  <si>
    <t xml:space="preserve">4.415</t>
  </si>
  <si>
    <t xml:space="preserve">1( Env. misconduct) 5.883 (4.415)</t>
  </si>
  <si>
    <t xml:space="preserve">4.147</t>
  </si>
  <si>
    <t xml:space="preserve">4.505</t>
  </si>
  <si>
    <t xml:space="preserve">other:information asymmetries (Bid-Ask Spread)</t>
  </si>
  <si>
    <t xml:space="preserve">1( Env. misconduct) 4.147 (4.505)</t>
  </si>
  <si>
    <t xml:space="preserve">12.86</t>
  </si>
  <si>
    <t xml:space="preserve">3.777</t>
  </si>
  <si>
    <t xml:space="preserve">1( Env. misconduct) 12.86*** (3.777)</t>
  </si>
  <si>
    <t xml:space="preserve">10.75</t>
  </si>
  <si>
    <t xml:space="preserve">3.244</t>
  </si>
  <si>
    <t xml:space="preserve">other:investor attention (Tranding Volume)</t>
  </si>
  <si>
    <t xml:space="preserve">46</t>
  </si>
  <si>
    <t xml:space="preserve">1( Env. misconduct) 10.75*** (3.244)</t>
  </si>
  <si>
    <t xml:space="preserve">7.757</t>
  </si>
  <si>
    <t xml:space="preserve">4.356</t>
  </si>
  <si>
    <t xml:space="preserve">1( Env. misconduct) 7.757* (4.356)</t>
  </si>
  <si>
    <t xml:space="preserve">9.330</t>
  </si>
  <si>
    <t xml:space="preserve">3.733</t>
  </si>
  <si>
    <t xml:space="preserve">other:investor attention (Buzz)</t>
  </si>
  <si>
    <t xml:space="preserve">1( Env. misconduct) 9.330** (3.733)</t>
  </si>
  <si>
    <t xml:space="preserve">10.16</t>
  </si>
  <si>
    <t xml:space="preserve">4.114</t>
  </si>
  <si>
    <t xml:space="preserve">1( Env. misconduct) 10.16** (4.114)</t>
  </si>
  <si>
    <t xml:space="preserve">Ho &amp; Wong (2023)</t>
  </si>
  <si>
    <t xml:space="preserve">5.526</t>
  </si>
  <si>
    <t xml:space="preserve">3.943</t>
  </si>
  <si>
    <t xml:space="preserve">other:country of syndication#year</t>
  </si>
  <si>
    <t xml:space="preserve">col (1) All sectors, Eq. (1)</t>
  </si>
  <si>
    <t xml:space="preserve">HighCO2 (β1) 5.526 (3.943)</t>
  </si>
  <si>
    <t xml:space="preserve">HighCO2</t>
  </si>
  <si>
    <t xml:space="preserve">LoanSpread</t>
  </si>
  <si>
    <t xml:space="preserve">staging_Ho_Wong_2023.csv</t>
  </si>
  <si>
    <t xml:space="preserve">multi: ~20 emerging market economies (loans syndicated in Hong Kong, Taiwan, India, Singapore, Indonesia, China, South Korea, Brazil, Mexico, Vietnam, Russia, Philippines, South Africa, Malaysia, Turkey, Chile, Thailand, Colombia, Argentina + others; Table A2)</t>
  </si>
  <si>
    <t xml:space="preserve">9.614</t>
  </si>
  <si>
    <t xml:space="preserve">8.130</t>
  </si>
  <si>
    <t xml:space="preserve">Emissions-intensive sectors</t>
  </si>
  <si>
    <t xml:space="preserve">col (2) Emissions-intensive sectors, Eq. (1)</t>
  </si>
  <si>
    <t xml:space="preserve">HighCO2 (β1) 9.614 (8.130)</t>
  </si>
  <si>
    <t xml:space="preserve">6.424</t>
  </si>
  <si>
    <t xml:space="preserve">4.421</t>
  </si>
  <si>
    <t xml:space="preserve">Other sectors</t>
  </si>
  <si>
    <t xml:space="preserve">col (3) Other sectors, Eq. (1)</t>
  </si>
  <si>
    <t xml:space="preserve">HighCO2 (β1) 6.424 (4.421)</t>
  </si>
  <si>
    <t xml:space="preserve">-4.173</t>
  </si>
  <si>
    <t xml:space="preserve">6.125</t>
  </si>
  <si>
    <t xml:space="preserve">col (4) All sectors, Eq. (2)</t>
  </si>
  <si>
    <t xml:space="preserve">HighCO2 (β1) −4.173 (6.125)</t>
  </si>
  <si>
    <t xml:space="preserve">-8.346</t>
  </si>
  <si>
    <t xml:space="preserve">10.05</t>
  </si>
  <si>
    <t xml:space="preserve">col (5) Emissions-intensive sectors, Eq. (2)</t>
  </si>
  <si>
    <t xml:space="preserve">HighCO2 (β1) −8.346 (10.05)</t>
  </si>
  <si>
    <t xml:space="preserve">6.010</t>
  </si>
  <si>
    <t xml:space="preserve">6.817</t>
  </si>
  <si>
    <t xml:space="preserve">col (6) Other sectors, Eq. (2)</t>
  </si>
  <si>
    <t xml:space="preserve">HighCO2 (β1) 6.010 (6.817)</t>
  </si>
  <si>
    <t xml:space="preserve">4.085</t>
  </si>
  <si>
    <t xml:space="preserve">8.329</t>
  </si>
  <si>
    <t xml:space="preserve">other:fixed sample</t>
  </si>
  <si>
    <t xml:space="preserve">borrowers with loans in both pre- and post-Paris Agreement periods</t>
  </si>
  <si>
    <t xml:space="preserve">col (1) All sectors, fixed sample</t>
  </si>
  <si>
    <t xml:space="preserve">HighCO2 (β1) 4.085 (8.329)</t>
  </si>
  <si>
    <t xml:space="preserve">15.49</t>
  </si>
  <si>
    <t xml:space="preserve">14.38</t>
  </si>
  <si>
    <t xml:space="preserve">col (2) Emissions-intensive sectors, fixed sample</t>
  </si>
  <si>
    <t xml:space="preserve">HighCO2 (β1) 15.49 (14.38)</t>
  </si>
  <si>
    <t xml:space="preserve">2.458</t>
  </si>
  <si>
    <t xml:space="preserve">10.53</t>
  </si>
  <si>
    <t xml:space="preserve">col (3) Other sectors, fixed sample</t>
  </si>
  <si>
    <t xml:space="preserve">HighCO2 (β1) 2.458 (10.53)</t>
  </si>
  <si>
    <t xml:space="preserve">-7.832</t>
  </si>
  <si>
    <t xml:space="preserve">7.127</t>
  </si>
  <si>
    <t xml:space="preserve">Excluding Hong Kong SAR and Singapore</t>
  </si>
  <si>
    <t xml:space="preserve">col (4) All sectors, excluding Hong Kong SAR and Singapore</t>
  </si>
  <si>
    <t xml:space="preserve">HighCO2 (β1) −7.832 (7.127)</t>
  </si>
  <si>
    <t xml:space="preserve">-11.03</t>
  </si>
  <si>
    <t xml:space="preserve">12.26</t>
  </si>
  <si>
    <t xml:space="preserve">col (5) Emissions-intensive sectors, excluding Hong Kong SAR and Singapore</t>
  </si>
  <si>
    <t xml:space="preserve">HighCO2 (β1) −11.03 (12.26)</t>
  </si>
  <si>
    <t xml:space="preserve">1.238</t>
  </si>
  <si>
    <t xml:space="preserve">8.352</t>
  </si>
  <si>
    <t xml:space="preserve">col (6) Other sectors, excluding Hong Kong SAR and Singapore</t>
  </si>
  <si>
    <t xml:space="preserve">HighCO2 (β1) 1.238 (8.352)</t>
  </si>
  <si>
    <t xml:space="preserve">2.979</t>
  </si>
  <si>
    <t xml:space="preserve">2.899</t>
  </si>
  <si>
    <t xml:space="preserve">other:lender#year</t>
  </si>
  <si>
    <t xml:space="preserve">col (1) All sectors, UNEPFI proxy</t>
  </si>
  <si>
    <t xml:space="preserve">HighCO2 (β1) 2.979 (2.899)</t>
  </si>
  <si>
    <t xml:space="preserve">7.489</t>
  </si>
  <si>
    <t xml:space="preserve">5.406</t>
  </si>
  <si>
    <t xml:space="preserve">col (2) Emissions-intensive sectors, UNEPFI proxy</t>
  </si>
  <si>
    <t xml:space="preserve">HighCO2 (β1) 7.489 (5.406)</t>
  </si>
  <si>
    <t xml:space="preserve">0.909</t>
  </si>
  <si>
    <t xml:space="preserve">3.312</t>
  </si>
  <si>
    <t xml:space="preserve">col (3) Other sectors, UNEPFI proxy</t>
  </si>
  <si>
    <t xml:space="preserve">HighCO2 (β1) 0.909 (3.312)</t>
  </si>
  <si>
    <t xml:space="preserve">2.823</t>
  </si>
  <si>
    <t xml:space="preserve">2.892</t>
  </si>
  <si>
    <t xml:space="preserve">col (4) All sectors, UNEPFI + disclosure action proxy</t>
  </si>
  <si>
    <t xml:space="preserve">HighCO2 (β1) 2.823 (2.892)</t>
  </si>
  <si>
    <t xml:space="preserve">7.350</t>
  </si>
  <si>
    <t xml:space="preserve">5.416</t>
  </si>
  <si>
    <t xml:space="preserve">col (5) Emissions-intensive sectors, UNEPFI + disclosure action proxy</t>
  </si>
  <si>
    <t xml:space="preserve">HighCO2 (β1) 7.350 (5.416)</t>
  </si>
  <si>
    <t xml:space="preserve">0.729</t>
  </si>
  <si>
    <t xml:space="preserve">3.311</t>
  </si>
  <si>
    <t xml:space="preserve">col (6) Other sectors, UNEPFI + disclosure action proxy</t>
  </si>
  <si>
    <t xml:space="preserve">HighCO2 (β1) 0.729 (3.311)</t>
  </si>
  <si>
    <t xml:space="preserve">2.396</t>
  </si>
  <si>
    <t xml:space="preserve">HighCO2 (β1) 2.396 (4.356)</t>
  </si>
  <si>
    <t xml:space="preserve">HighCO2 (Scope 1 and 2 emissions)</t>
  </si>
  <si>
    <t xml:space="preserve">6.459</t>
  </si>
  <si>
    <t xml:space="preserve">8.121</t>
  </si>
  <si>
    <t xml:space="preserve">HighCO2 (β1) 6.459 (8.121)</t>
  </si>
  <si>
    <t xml:space="preserve">2.659</t>
  </si>
  <si>
    <t xml:space="preserve">4.776</t>
  </si>
  <si>
    <t xml:space="preserve">other sectors</t>
  </si>
  <si>
    <t xml:space="preserve">col (3) other sectors, Eq. (1)</t>
  </si>
  <si>
    <t xml:space="preserve">HighCO2 (β1) 2.659 (4.776)</t>
  </si>
  <si>
    <t xml:space="preserve">-10.34</t>
  </si>
  <si>
    <t xml:space="preserve">5.850</t>
  </si>
  <si>
    <t xml:space="preserve">HighCO2 (β1) −10.34* (5.850)</t>
  </si>
  <si>
    <t xml:space="preserve">-9.140</t>
  </si>
  <si>
    <t xml:space="preserve">10.19</t>
  </si>
  <si>
    <t xml:space="preserve">HighCO2 (β1) −9.140 (10.19)</t>
  </si>
  <si>
    <t xml:space="preserve">-2.393</t>
  </si>
  <si>
    <t xml:space="preserve">6.404</t>
  </si>
  <si>
    <t xml:space="preserve">col (6) other sectors, Eq. (2)</t>
  </si>
  <si>
    <t xml:space="preserve">HighCO2 (β1) −2.393 (6.404)</t>
  </si>
  <si>
    <t xml:space="preserve">7.202</t>
  </si>
  <si>
    <t xml:space="preserve">2.850</t>
  </si>
  <si>
    <t xml:space="preserve">Firm's CO2e emission deviation from industry benchmark (β1) 7.202** (2.850)</t>
  </si>
  <si>
    <t xml:space="preserve">Firm's CO2e emission deviation from industry benchmark</t>
  </si>
  <si>
    <t xml:space="preserve">3.623</t>
  </si>
  <si>
    <t xml:space="preserve">4.149</t>
  </si>
  <si>
    <t xml:space="preserve">col (2) All sectors, Eq. (2)</t>
  </si>
  <si>
    <t xml:space="preserve">Firm's CO2e emission deviation from industry benchmark (β1) 3.623 (4.149)</t>
  </si>
  <si>
    <t xml:space="preserve">6.241</t>
  </si>
  <si>
    <t xml:space="preserve">3.054</t>
  </si>
  <si>
    <t xml:space="preserve">col (3) Emissions-intensive sectors, Eq. (1)</t>
  </si>
  <si>
    <t xml:space="preserve">Firm's CO2e emission deviation from industry benchmark (β1) 6.241** (3.054)</t>
  </si>
  <si>
    <t xml:space="preserve">3.198</t>
  </si>
  <si>
    <t xml:space="preserve">4.222</t>
  </si>
  <si>
    <t xml:space="preserve">col (4) Emissions-intensive sectors, Eq. (2)</t>
  </si>
  <si>
    <t xml:space="preserve">Firm's CO2e emission deviation from industry benchmark (β1) 3.198 (4.222)</t>
  </si>
  <si>
    <t xml:space="preserve">6.625</t>
  </si>
  <si>
    <t xml:space="preserve">2.891</t>
  </si>
  <si>
    <t xml:space="preserve">HighCO2 (β1) 6.625** (2.891)</t>
  </si>
  <si>
    <t xml:space="preserve">20.70</t>
  </si>
  <si>
    <t xml:space="preserve">4.968</t>
  </si>
  <si>
    <t xml:space="preserve">HighCO2 (β1) 20.70*** (4.968)</t>
  </si>
  <si>
    <t xml:space="preserve">2.266</t>
  </si>
  <si>
    <t xml:space="preserve">3.562</t>
  </si>
  <si>
    <t xml:space="preserve">HighCO2 (β1) 2.266 (3.562)</t>
  </si>
  <si>
    <t xml:space="preserve">6.377</t>
  </si>
  <si>
    <t xml:space="preserve">2.881</t>
  </si>
  <si>
    <t xml:space="preserve">col (4) All sectors, UNEPFI + Trucost dislcosure proxy</t>
  </si>
  <si>
    <t xml:space="preserve">HighCO2 (β1) 6.377** (2.881)</t>
  </si>
  <si>
    <t xml:space="preserve">20.68</t>
  </si>
  <si>
    <t xml:space="preserve">4.960</t>
  </si>
  <si>
    <t xml:space="preserve">col (5) Emissions-intensive sectors, UNEPFI + Trucost dislcosure proxy</t>
  </si>
  <si>
    <t xml:space="preserve">HighCO2 (β1) 20.68*** (4.960)</t>
  </si>
  <si>
    <t xml:space="preserve">1.908</t>
  </si>
  <si>
    <t xml:space="preserve">3.557</t>
  </si>
  <si>
    <t xml:space="preserve">col (6) Other sectors, UNEPFI + Trucost dislcosure proxy</t>
  </si>
  <si>
    <t xml:space="preserve">HighCO2 (β1) 1.908 (3.557)</t>
  </si>
  <si>
    <t xml:space="preserve">11.68</t>
  </si>
  <si>
    <t xml:space="preserve">other:borrower#year</t>
  </si>
  <si>
    <t xml:space="preserve">col (1) UNEPFI, borrower#year clustering</t>
  </si>
  <si>
    <t xml:space="preserve">HighCO2 (β1) 7.489 (11.68)</t>
  </si>
  <si>
    <t xml:space="preserve">11.61</t>
  </si>
  <si>
    <t xml:space="preserve">col (2) UNEPFI + disclosure action, borrower#year clustering</t>
  </si>
  <si>
    <t xml:space="preserve">HighCO2 (β1) 7.350 (11.61)</t>
  </si>
  <si>
    <t xml:space="preserve">10.96</t>
  </si>
  <si>
    <t xml:space="preserve">two-way:country of syndication#year level AND borrower sector#year level</t>
  </si>
  <si>
    <t xml:space="preserve">col (3) UNEPFI, country of syndication#year AND borrower sector#year clustering</t>
  </si>
  <si>
    <t xml:space="preserve">HighCO2 (β1) 7.489 (10.96)</t>
  </si>
  <si>
    <t xml:space="preserve">10.82</t>
  </si>
  <si>
    <t xml:space="preserve">col (4) UNEPFI + disclosure action, country of syndication#year AND borrower sector#year clustering</t>
  </si>
  <si>
    <t xml:space="preserve">HighCO2 (β1) 7.350 (10.82)</t>
  </si>
  <si>
    <t xml:space="preserve">Höck et al (2020)</t>
  </si>
  <si>
    <t xml:space="preserve">year</t>
  </si>
  <si>
    <t xml:space="preserve">Whole sample</t>
  </si>
  <si>
    <t xml:space="preserve">90</t>
  </si>
  <si>
    <t xml:space="preserve">ENV -0.018* (0.010)</t>
  </si>
  <si>
    <t xml:space="preserve">CDS (natural logarithm of the CDS spread)</t>
  </si>
  <si>
    <t xml:space="preserve">staging_Hoeck_et_al_2020.csv</t>
  </si>
  <si>
    <t xml:space="preserve">Europe (</t>
  </si>
  <si>
    <t xml:space="preserve">0.016</t>
  </si>
  <si>
    <t xml:space="preserve">rating-class</t>
  </si>
  <si>
    <t xml:space="preserve">Good</t>
  </si>
  <si>
    <t xml:space="preserve">Rating - Good</t>
  </si>
  <si>
    <t xml:space="preserve">ENV -0.043*** (0.016)</t>
  </si>
  <si>
    <t xml:space="preserve">bad</t>
  </si>
  <si>
    <t xml:space="preserve">Rating - bad</t>
  </si>
  <si>
    <t xml:space="preserve">ENV -0.007 (0.015)</t>
  </si>
  <si>
    <t xml:space="preserve">other:leverage</t>
  </si>
  <si>
    <t xml:space="preserve">Leverage - Low</t>
  </si>
  <si>
    <t xml:space="preserve">ENV -0.032** (0.015)</t>
  </si>
  <si>
    <t xml:space="preserve">Leverage - High</t>
  </si>
  <si>
    <t xml:space="preserve">ENV -0.001 (0.013)</t>
  </si>
  <si>
    <t xml:space="preserve">other:profitability</t>
  </si>
  <si>
    <t xml:space="preserve">Profitability - High</t>
  </si>
  <si>
    <t xml:space="preserve">ENV -0.009 (0.013)</t>
  </si>
  <si>
    <t xml:space="preserve">Profitability - Low</t>
  </si>
  <si>
    <t xml:space="preserve">ENV -0.011 (0.014)</t>
  </si>
  <si>
    <t xml:space="preserve">other:market cap.</t>
  </si>
  <si>
    <t xml:space="preserve">Market cap. - High</t>
  </si>
  <si>
    <t xml:space="preserve">ENV -0.042*** (0.013)</t>
  </si>
  <si>
    <t xml:space="preserve">Market cap. - Low</t>
  </si>
  <si>
    <t xml:space="preserve">ENV -0.007 (0.014)</t>
  </si>
  <si>
    <t xml:space="preserve">Appendix (unnumbered table)</t>
  </si>
  <si>
    <t xml:space="preserve">Pearson correlation of variables: r(CDS, ENV)</t>
  </si>
  <si>
    <t xml:space="preserve">91</t>
  </si>
  <si>
    <t xml:space="preserve">ENV -0.016</t>
  </si>
  <si>
    <t xml:space="preserve">Hoepner et al (2016)</t>
  </si>
  <si>
    <t xml:space="preserve">0.167</t>
  </si>
  <si>
    <t xml:space="preserve">2.276</t>
  </si>
  <si>
    <t xml:space="preserve">Env. (1)</t>
  </si>
  <si>
    <t xml:space="preserve">177</t>
  </si>
  <si>
    <t xml:space="preserve">Borrower Oekom 0.167 (2.276)**</t>
  </si>
  <si>
    <t xml:space="preserve">Borrower Oekom env</t>
  </si>
  <si>
    <t xml:space="preserve">Logarithm of the 1% winsorized value of bank loan spread over the basis rate</t>
  </si>
  <si>
    <t xml:space="preserve">staging_Hoepner_et_al_2016.csv</t>
  </si>
  <si>
    <t xml:space="preserve">Sustainability Characteristics on The Cost of Debt</t>
  </si>
  <si>
    <t xml:space="preserve">-0.031</t>
  </si>
  <si>
    <t xml:space="preserve">-0.316</t>
  </si>
  <si>
    <t xml:space="preserve">Env. (2)</t>
  </si>
  <si>
    <t xml:space="preserve">Borrower Oekom -0.031 (-0.316)</t>
  </si>
  <si>
    <t xml:space="preserve">0.095</t>
  </si>
  <si>
    <t xml:space="preserve">B1</t>
  </si>
  <si>
    <t xml:space="preserve">178</t>
  </si>
  <si>
    <t xml:space="preserve">Borrower Oekom 0.003 (0.095)</t>
  </si>
  <si>
    <t xml:space="preserve">Borrower Oekom b1</t>
  </si>
  <si>
    <t xml:space="preserve">-0.470</t>
  </si>
  <si>
    <t xml:space="preserve">B2</t>
  </si>
  <si>
    <t xml:space="preserve">Borrower Oekom -0.022 (-0.470)</t>
  </si>
  <si>
    <t xml:space="preserve">Borrower Oekom b2</t>
  </si>
  <si>
    <t xml:space="preserve">B3</t>
  </si>
  <si>
    <t xml:space="preserve">Borrower Oekom -0.006 (-0.180)</t>
  </si>
  <si>
    <t xml:space="preserve">Borrower Oekom b3</t>
  </si>
  <si>
    <t xml:space="preserve">restricted solely to the US</t>
  </si>
  <si>
    <t xml:space="preserve">Social/Environmental</t>
  </si>
  <si>
    <t xml:space="preserve">181</t>
  </si>
  <si>
    <t xml:space="preserve">Borrower KLD env -0.041 (-0.179)</t>
  </si>
  <si>
    <t xml:space="preserve">Borrower KLD env</t>
  </si>
  <si>
    <t xml:space="preserve">-0.055</t>
  </si>
  <si>
    <t xml:space="preserve">other:Sampling by z-score</t>
  </si>
  <si>
    <t xml:space="preserve">Low z</t>
  </si>
  <si>
    <t xml:space="preserve">Soc/Env Low z</t>
  </si>
  <si>
    <t xml:space="preserve">182</t>
  </si>
  <si>
    <t xml:space="preserve">Borrower Oekom env -0.014 (-0.055)</t>
  </si>
  <si>
    <t xml:space="preserve">0.265</t>
  </si>
  <si>
    <t xml:space="preserve">High z</t>
  </si>
  <si>
    <t xml:space="preserve">Soc/Env High z</t>
  </si>
  <si>
    <t xml:space="preserve">Borrower Oekom env 0.124 (0.265)</t>
  </si>
  <si>
    <t xml:space="preserve">A1-B3 Low z</t>
  </si>
  <si>
    <t xml:space="preserve">Borrower Oekom b1 0.062 (0.197)</t>
  </si>
  <si>
    <t xml:space="preserve">A1-B3 High z</t>
  </si>
  <si>
    <t xml:space="preserve">Borrower Oekom b1 -0.012 (-0.034)</t>
  </si>
  <si>
    <t xml:space="preserve">0.080</t>
  </si>
  <si>
    <t xml:space="preserve">Borrower Oekom b2 0.080 (0.319)</t>
  </si>
  <si>
    <t xml:space="preserve">Borrower Oekom b2 0.024 (0.055)</t>
  </si>
  <si>
    <t xml:space="preserve">-0.176</t>
  </si>
  <si>
    <t xml:space="preserve">Borrower Oekom b3 -0.022 (-0.176)</t>
  </si>
  <si>
    <t xml:space="preserve">0.183</t>
  </si>
  <si>
    <t xml:space="preserve">1.287</t>
  </si>
  <si>
    <t xml:space="preserve">Borrower Oekom b3 0.183 (1.287)</t>
  </si>
  <si>
    <t xml:space="preserve">Hu et al (2024)</t>
  </si>
  <si>
    <t xml:space="preserve">0.3722</t>
  </si>
  <si>
    <t xml:space="preserve">US sample (below diagonal), r(RATING_58, ENV)</t>
  </si>
  <si>
    <t xml:space="preserve">ENV (3) 0.3722 0.4045 1</t>
  </si>
  <si>
    <t xml:space="preserve">RATING_58</t>
  </si>
  <si>
    <t xml:space="preserve">staging_Hu_et_al_2024.csv</t>
  </si>
  <si>
    <t xml:space="preserve">multi: US + 20 EU countries (incl. United Kingdom, France, Germany, Italy, Netherlands, Spain, Sweden, etc.)</t>
  </si>
  <si>
    <t xml:space="preserve">0.4045</t>
  </si>
  <si>
    <t xml:space="preserve">US sample (below diagonal), r(RATING_20, ENV)</t>
  </si>
  <si>
    <t xml:space="preserve">RATING_20</t>
  </si>
  <si>
    <t xml:space="preserve">0.2486</t>
  </si>
  <si>
    <t xml:space="preserve">EU sample (above diagonal), r(RATING_58, ENV)</t>
  </si>
  <si>
    <t xml:space="preserve">RATING_58 (1) 1 0.9628 0.2486</t>
  </si>
  <si>
    <t xml:space="preserve">0.2702</t>
  </si>
  <si>
    <t xml:space="preserve">EU sample (above diagonal), r(RATING_20, ENV)</t>
  </si>
  <si>
    <t xml:space="preserve">RATING_20 (2) 0.9514 1 0.2702</t>
  </si>
  <si>
    <t xml:space="preserve">0.0570</t>
  </si>
  <si>
    <t xml:space="preserve">0.0088</t>
  </si>
  <si>
    <t xml:space="preserve">Panel A col (1) US OLS</t>
  </si>
  <si>
    <t xml:space="preserve">ENV 0.0570*** (0.0088)</t>
  </si>
  <si>
    <t xml:space="preserve">0.0498</t>
  </si>
  <si>
    <t xml:space="preserve">0.0142</t>
  </si>
  <si>
    <t xml:space="preserve">Panel A col (2) EU OLS</t>
  </si>
  <si>
    <t xml:space="preserve">ENV 0.0498*** (0.0142)</t>
  </si>
  <si>
    <t xml:space="preserve">0.0158</t>
  </si>
  <si>
    <t xml:space="preserve">Panel A col (3) US ordinal logit</t>
  </si>
  <si>
    <t xml:space="preserve">ENV 0.0158*** (0.0021)</t>
  </si>
  <si>
    <t xml:space="preserve">0.0117</t>
  </si>
  <si>
    <t xml:space="preserve">0.0038</t>
  </si>
  <si>
    <t xml:space="preserve">Panel A col (4) EU ordinal logit</t>
  </si>
  <si>
    <t xml:space="preserve">ENV 0.0117*** (0.0038)</t>
  </si>
  <si>
    <t xml:space="preserve">2.1494</t>
  </si>
  <si>
    <t xml:space="preserve">0.3558</t>
  </si>
  <si>
    <t xml:space="preserve">col (1) US OLS</t>
  </si>
  <si>
    <t xml:space="preserve">HIGH_ENV 2.1494*** (0.3558)</t>
  </si>
  <si>
    <t xml:space="preserve">HIGH_ENV</t>
  </si>
  <si>
    <t xml:space="preserve">1.2218</t>
  </si>
  <si>
    <t xml:space="preserve">0.4330</t>
  </si>
  <si>
    <t xml:space="preserve">col (2) EU OLS</t>
  </si>
  <si>
    <t xml:space="preserve">HIGH_ENV 1.2218*** (0.4330)</t>
  </si>
  <si>
    <t xml:space="preserve">0.5647</t>
  </si>
  <si>
    <t xml:space="preserve">0.0881</t>
  </si>
  <si>
    <t xml:space="preserve">col (3) US ordinal logit</t>
  </si>
  <si>
    <t xml:space="preserve">HIGH_ENV 0.5647*** (0.0881)</t>
  </si>
  <si>
    <t xml:space="preserve">0.2897</t>
  </si>
  <si>
    <t xml:space="preserve">0.1331</t>
  </si>
  <si>
    <t xml:space="preserve">col (4) EU ordinal logit</t>
  </si>
  <si>
    <t xml:space="preserve">HIGH_ENV 0.2897** (0.1331)</t>
  </si>
  <si>
    <t xml:space="preserve">0.0336</t>
  </si>
  <si>
    <t xml:space="preserve">0.0213</t>
  </si>
  <si>
    <t xml:space="preserve">col (1) US</t>
  </si>
  <si>
    <t xml:space="preserve">ENV 0.0336† (0.0213)</t>
  </si>
  <si>
    <t xml:space="preserve">0.1095</t>
  </si>
  <si>
    <t xml:space="preserve">col (2) EU</t>
  </si>
  <si>
    <t xml:space="preserve">ENV 0.1095*** (0.0388)</t>
  </si>
  <si>
    <t xml:space="preserve">0.1230</t>
  </si>
  <si>
    <t xml:space="preserve">Section 6.1 (in-text)</t>
  </si>
  <si>
    <t xml:space="preserve">OLS without control variables (Oster test lower bound), US sample</t>
  </si>
  <si>
    <t xml:space="preserve">β̇ for US (EU) samples being 0.1230 (0.0912)</t>
  </si>
  <si>
    <t xml:space="preserve">0.0912</t>
  </si>
  <si>
    <t xml:space="preserve">OLS without control variables (Oster test lower bound), EU sample</t>
  </si>
  <si>
    <t xml:space="preserve">0.0523</t>
  </si>
  <si>
    <t xml:space="preserve">0.0084</t>
  </si>
  <si>
    <t xml:space="preserve">col (1) US PSM</t>
  </si>
  <si>
    <t xml:space="preserve">ENV 0.0523*** (0.0084)</t>
  </si>
  <si>
    <t xml:space="preserve">0.0397</t>
  </si>
  <si>
    <t xml:space="preserve">0.0146</t>
  </si>
  <si>
    <t xml:space="preserve">col (2) EU PSM</t>
  </si>
  <si>
    <t xml:space="preserve">ENV 0.0397*** (0.0146)</t>
  </si>
  <si>
    <t xml:space="preserve">0.1400</t>
  </si>
  <si>
    <t xml:space="preserve">0.0096</t>
  </si>
  <si>
    <t xml:space="preserve">col (3) US Entropy balancing</t>
  </si>
  <si>
    <t xml:space="preserve">ENV 0.1400*** (0.0096)</t>
  </si>
  <si>
    <t xml:space="preserve">0.1243</t>
  </si>
  <si>
    <t xml:space="preserve">0.0147</t>
  </si>
  <si>
    <t xml:space="preserve">col (4) EU Entropy balancing</t>
  </si>
  <si>
    <t xml:space="preserve">ENV 0.1243*** (0.0147)</t>
  </si>
  <si>
    <t xml:space="preserve">0.0073</t>
  </si>
  <si>
    <t xml:space="preserve">January 2003 to December 2020</t>
  </si>
  <si>
    <t xml:space="preserve">2003</t>
  </si>
  <si>
    <t xml:space="preserve">2020</t>
  </si>
  <si>
    <t xml:space="preserve">col (1)</t>
  </si>
  <si>
    <t xml:space="preserve">ENV 0.0073*** (0.0017)</t>
  </si>
  <si>
    <t xml:space="preserve">0.0129</t>
  </si>
  <si>
    <t xml:space="preserve">0.0018</t>
  </si>
  <si>
    <t xml:space="preserve">col (2)</t>
  </si>
  <si>
    <t xml:space="preserve">ENV 0.0129*** (0.0018)</t>
  </si>
  <si>
    <t xml:space="preserve">0.0224</t>
  </si>
  <si>
    <t xml:space="preserve">0.0054</t>
  </si>
  <si>
    <t xml:space="preserve">col (3)</t>
  </si>
  <si>
    <t xml:space="preserve">ENV 0.0224*** (0.0054)</t>
  </si>
  <si>
    <t xml:space="preserve">0.0566</t>
  </si>
  <si>
    <t xml:space="preserve">other:region x rating agency</t>
  </si>
  <si>
    <t xml:space="preserve">US - SP</t>
  </si>
  <si>
    <t xml:space="preserve">Panel A col (1) US SP</t>
  </si>
  <si>
    <t xml:space="preserve">ENV 0.0566*** (0.0092)</t>
  </si>
  <si>
    <t xml:space="preserve">0.0720</t>
  </si>
  <si>
    <t xml:space="preserve">US - Moody's</t>
  </si>
  <si>
    <t xml:space="preserve">Panel A col (2) US Moody's</t>
  </si>
  <si>
    <t xml:space="preserve">ENV 0.0720*** (0.0117)</t>
  </si>
  <si>
    <t xml:space="preserve">0.0304</t>
  </si>
  <si>
    <t xml:space="preserve">0.0152</t>
  </si>
  <si>
    <t xml:space="preserve">US - Fitch</t>
  </si>
  <si>
    <t xml:space="preserve">Panel A col (3) US Fitch</t>
  </si>
  <si>
    <t xml:space="preserve">ENV 0.0304** (0.0152)</t>
  </si>
  <si>
    <t xml:space="preserve">0.0555</t>
  </si>
  <si>
    <t xml:space="preserve">0.0171</t>
  </si>
  <si>
    <t xml:space="preserve">EU - SP</t>
  </si>
  <si>
    <t xml:space="preserve">Panel A col (4) EU SP</t>
  </si>
  <si>
    <t xml:space="preserve">ENV 0.0555*** (0.0171)</t>
  </si>
  <si>
    <t xml:space="preserve">0.0460</t>
  </si>
  <si>
    <t xml:space="preserve">EU - Moody's</t>
  </si>
  <si>
    <t xml:space="preserve">Panel A col (5) EU Moody's</t>
  </si>
  <si>
    <t xml:space="preserve">ENV 0.0460** (0.0201)</t>
  </si>
  <si>
    <t xml:space="preserve">0.0412</t>
  </si>
  <si>
    <t xml:space="preserve">0.0192</t>
  </si>
  <si>
    <t xml:space="preserve">EU - Fitch</t>
  </si>
  <si>
    <t xml:space="preserve">Panel A col (6) EU Fitch</t>
  </si>
  <si>
    <t xml:space="preserve">ENV 0.0412** (0.0192)</t>
  </si>
  <si>
    <t xml:space="preserve">0.0162</t>
  </si>
  <si>
    <t xml:space="preserve">Panel B col (1) US SP</t>
  </si>
  <si>
    <t xml:space="preserve">ENV 0.0162*** (0.0021)</t>
  </si>
  <si>
    <t xml:space="preserve">0.0181</t>
  </si>
  <si>
    <t xml:space="preserve">Panel B col (2) US Moody's</t>
  </si>
  <si>
    <t xml:space="preserve">ENV 0.0181*** (0.0025)</t>
  </si>
  <si>
    <t xml:space="preserve">0.0113</t>
  </si>
  <si>
    <t xml:space="preserve">Panel B col (3) US Fitch</t>
  </si>
  <si>
    <t xml:space="preserve">ENV 0.0113*** (0.0032)</t>
  </si>
  <si>
    <t xml:space="preserve">0.0125</t>
  </si>
  <si>
    <t xml:space="preserve">0.0041</t>
  </si>
  <si>
    <t xml:space="preserve">Panel B col (4) EU SP</t>
  </si>
  <si>
    <t xml:space="preserve">ENV 0.0125*** (0.0041)</t>
  </si>
  <si>
    <t xml:space="preserve">0.0055</t>
  </si>
  <si>
    <t xml:space="preserve">Panel B col (5) EU Moody's</t>
  </si>
  <si>
    <t xml:space="preserve">ENV 0.0113*** (0.0055)</t>
  </si>
  <si>
    <t xml:space="preserve">0.0064</t>
  </si>
  <si>
    <t xml:space="preserve">Panel B col (6) EU Fitch</t>
  </si>
  <si>
    <t xml:space="preserve">ENV 0.0129*** (0.0064)</t>
  </si>
  <si>
    <t xml:space="preserve">0.0593</t>
  </si>
  <si>
    <t xml:space="preserve">ENV 0.0593*** (0.0084)</t>
  </si>
  <si>
    <t xml:space="preserve">Domestic RATING_58</t>
  </si>
  <si>
    <t xml:space="preserve">0.0505</t>
  </si>
  <si>
    <t xml:space="preserve">0.0143</t>
  </si>
  <si>
    <t xml:space="preserve">ENV 0.0505*** (0.0143)</t>
  </si>
  <si>
    <t xml:space="preserve">0.0159</t>
  </si>
  <si>
    <t xml:space="preserve">ENV 0.0159*** (0.0021)</t>
  </si>
  <si>
    <t xml:space="preserve">Domestic RATING_20</t>
  </si>
  <si>
    <t xml:space="preserve">0.0039</t>
  </si>
  <si>
    <t xml:space="preserve">ENV 0.0118*** (0.0039)</t>
  </si>
  <si>
    <t xml:space="preserve">-0.6259</t>
  </si>
  <si>
    <t xml:space="preserve">0.2487</t>
  </si>
  <si>
    <t xml:space="preserve">col (1) US OLS EMISSION</t>
  </si>
  <si>
    <t xml:space="preserve">EMISSION -0.6259** (0.2487)</t>
  </si>
  <si>
    <t xml:space="preserve">EMISSION</t>
  </si>
  <si>
    <t xml:space="preserve">0.4319</t>
  </si>
  <si>
    <t xml:space="preserve">col (2) US OLS ENV_BlOOMBERG</t>
  </si>
  <si>
    <t xml:space="preserve">ENV_BlOOMBERG 0.4319*** (0.1400)</t>
  </si>
  <si>
    <t xml:space="preserve">ENV_BlOOMBERG</t>
  </si>
  <si>
    <t xml:space="preserve">-0.6708</t>
  </si>
  <si>
    <t xml:space="preserve">0.2378</t>
  </si>
  <si>
    <t xml:space="preserve">col (3) EU OLS EMISSION</t>
  </si>
  <si>
    <t xml:space="preserve">EMISSION -0.6708*** (0.2378)</t>
  </si>
  <si>
    <t xml:space="preserve">0.2849</t>
  </si>
  <si>
    <t xml:space="preserve">0.1566</t>
  </si>
  <si>
    <t xml:space="preserve">col (4) EU OLS ENV_BlOOMBERG</t>
  </si>
  <si>
    <t xml:space="preserve">ENV_BlOOMBERG 0.2849* (0.1566)</t>
  </si>
  <si>
    <t xml:space="preserve">-0.1436</t>
  </si>
  <si>
    <t xml:space="preserve">0.0596</t>
  </si>
  <si>
    <t xml:space="preserve">col (5) US ordinal logit EMISSION</t>
  </si>
  <si>
    <t xml:space="preserve">EMISSION -0.1436** (0.0596)</t>
  </si>
  <si>
    <t xml:space="preserve">0.1318</t>
  </si>
  <si>
    <t xml:space="preserve">0.0352</t>
  </si>
  <si>
    <t xml:space="preserve">col (6) US ordinal logit ENV_BlOOMBERG</t>
  </si>
  <si>
    <t xml:space="preserve">ENV_BlOOMBERG 0.1318*** (0.0352)</t>
  </si>
  <si>
    <t xml:space="preserve">-0.1946</t>
  </si>
  <si>
    <t xml:space="preserve">0.0803</t>
  </si>
  <si>
    <t xml:space="preserve">col (7) EU ordinal logit EMISSION</t>
  </si>
  <si>
    <t xml:space="preserve">EMISSION -0.1946** (0.0803)</t>
  </si>
  <si>
    <t xml:space="preserve">0.1119</t>
  </si>
  <si>
    <t xml:space="preserve">0.0545</t>
  </si>
  <si>
    <t xml:space="preserve">col (8) EU ordinal logit ENV_BlOOMBERG</t>
  </si>
  <si>
    <t xml:space="preserve">ENV_BlOOMBERG 0.1119** (0.0545)</t>
  </si>
  <si>
    <t xml:space="preserve">0.0524</t>
  </si>
  <si>
    <t xml:space="preserve">0.0086</t>
  </si>
  <si>
    <t xml:space="preserve">col (1) US ENV</t>
  </si>
  <si>
    <t xml:space="preserve">ENV 0.0524*** (0.0086)</t>
  </si>
  <si>
    <t xml:space="preserve">1.9374</t>
  </si>
  <si>
    <t xml:space="preserve">col (2) US HIGH_ENV</t>
  </si>
  <si>
    <t xml:space="preserve">HIGH_ENV 1.9374*** (0.3405)</t>
  </si>
  <si>
    <t xml:space="preserve">0.0445</t>
  </si>
  <si>
    <t xml:space="preserve">0.0139</t>
  </si>
  <si>
    <t xml:space="preserve">col (3) EU ENV</t>
  </si>
  <si>
    <t xml:space="preserve">ENV 0.0445*** (0.0139)</t>
  </si>
  <si>
    <t xml:space="preserve">1.0759</t>
  </si>
  <si>
    <t xml:space="preserve">0.4014</t>
  </si>
  <si>
    <t xml:space="preserve">col (4) EU HIGH_ENV</t>
  </si>
  <si>
    <t xml:space="preserve">HIGH_ENV 1.0759*** (0.4014)</t>
  </si>
  <si>
    <t xml:space="preserve">Hui et al (2024)</t>
  </si>
  <si>
    <t xml:space="preserve">-3.42</t>
  </si>
  <si>
    <t xml:space="preserve">Column (3) Loan cost</t>
  </si>
  <si>
    <t xml:space="preserve">3947</t>
  </si>
  <si>
    <t xml:space="preserve">Env. activity -0.032*** (-3.42)</t>
  </si>
  <si>
    <t xml:space="preserve">Env. activity</t>
  </si>
  <si>
    <t xml:space="preserve">Loan cost</t>
  </si>
  <si>
    <t xml:space="preserve">staging_Hui_et_al_2024.csv</t>
  </si>
  <si>
    <t xml:space="preserve">China (firms listed on Shanghai and Shenzhen Stock</t>
  </si>
  <si>
    <t xml:space="preserve">-2.59</t>
  </si>
  <si>
    <t xml:space="preserve">Column (4) Loan cost</t>
  </si>
  <si>
    <t xml:space="preserve">Env. policy -0.028*** (-2.59)</t>
  </si>
  <si>
    <t xml:space="preserve">Env. policy</t>
  </si>
  <si>
    <t xml:space="preserve">-2.67</t>
  </si>
  <si>
    <t xml:space="preserve">other:matched sample (PSM)</t>
  </si>
  <si>
    <t xml:space="preserve">PSM-matched sample (MR = 1:1, caliper = 0.05)</t>
  </si>
  <si>
    <t xml:space="preserve">Panel D Column (3) Loan cost</t>
  </si>
  <si>
    <t xml:space="preserve">3949</t>
  </si>
  <si>
    <t xml:space="preserve">Env. activity -0.044*** (-2.67)</t>
  </si>
  <si>
    <t xml:space="preserve">-3.91</t>
  </si>
  <si>
    <t xml:space="preserve">Panel D Column (4) Loan cost</t>
  </si>
  <si>
    <t xml:space="preserve">Env. policy -0.030*** (-3.91)</t>
  </si>
  <si>
    <t xml:space="preserve">3954</t>
  </si>
  <si>
    <t xml:space="preserve">Env. activity -0.011 (-1.09)</t>
  </si>
  <si>
    <t xml:space="preserve">-0.24</t>
  </si>
  <si>
    <t xml:space="preserve">Env. policy -0.003 (-0.24)</t>
  </si>
  <si>
    <t xml:space="preserve">-3.54</t>
  </si>
  <si>
    <t xml:space="preserve">Panel B Column (1) If mandatory EID</t>
  </si>
  <si>
    <t xml:space="preserve">3955</t>
  </si>
  <si>
    <t xml:space="preserve">Env. activity -0.020*** (-3.54)</t>
  </si>
  <si>
    <t xml:space="preserve">-3.23</t>
  </si>
  <si>
    <t xml:space="preserve">Panel B Column (2) If mandatory EID</t>
  </si>
  <si>
    <t xml:space="preserve">Env. policy -0.022*** (-3.23)</t>
  </si>
  <si>
    <t xml:space="preserve">Panel B Column (3) Marketization</t>
  </si>
  <si>
    <t xml:space="preserve">Env. activity -0.017 (-1.45)</t>
  </si>
  <si>
    <t xml:space="preserve">-0.54</t>
  </si>
  <si>
    <t xml:space="preserve">Panel B Column (4) Marketization</t>
  </si>
  <si>
    <t xml:space="preserve">Env. policy -0.006 (-0.54)</t>
  </si>
  <si>
    <t xml:space="preserve">-2.56</t>
  </si>
  <si>
    <t xml:space="preserve">Panel B Column (5) Stock info.</t>
  </si>
  <si>
    <t xml:space="preserve">Env. activity -0.031** (-2.56)</t>
  </si>
  <si>
    <t xml:space="preserve">Panel B Column (6) Stock info.</t>
  </si>
  <si>
    <t xml:space="preserve">Env. policy -0.023* (-1.90)</t>
  </si>
  <si>
    <t xml:space="preserve">-4.63</t>
  </si>
  <si>
    <t xml:space="preserve">Panel B Column (7) SOE</t>
  </si>
  <si>
    <t xml:space="preserve">Env. activity -0.055*** (-4.63)</t>
  </si>
  <si>
    <t xml:space="preserve">Panel B Column (8) SOE</t>
  </si>
  <si>
    <t xml:space="preserve">Env. policy -0.062*** (-4.04)</t>
  </si>
  <si>
    <t xml:space="preserve">other:EID regime</t>
  </si>
  <si>
    <t xml:space="preserve">Subsample of mandatory EID</t>
  </si>
  <si>
    <t xml:space="preserve">Panel C Column (3) Loan cost</t>
  </si>
  <si>
    <t xml:space="preserve">Env. activity -0.014** (-2.10)</t>
  </si>
  <si>
    <t xml:space="preserve">-1.58</t>
  </si>
  <si>
    <t xml:space="preserve">Panel C Column (4) Loan cost</t>
  </si>
  <si>
    <t xml:space="preserve">3956</t>
  </si>
  <si>
    <t xml:space="preserve">Env. policy -0.011 (-1.58)</t>
  </si>
  <si>
    <t xml:space="preserve">Subsample of voluntary EID</t>
  </si>
  <si>
    <t xml:space="preserve">Panel C Column (7) Loan cost</t>
  </si>
  <si>
    <t xml:space="preserve">Env. activity -0.034*** (-3.09)</t>
  </si>
  <si>
    <t xml:space="preserve">Panel C Column (8) Loan cost</t>
  </si>
  <si>
    <t xml:space="preserve">Env. policy -0.043*** (-3.36)</t>
  </si>
  <si>
    <t xml:space="preserve">other:environmental penalties within voluntary EID subsample</t>
  </si>
  <si>
    <t xml:space="preserve">Without penalties</t>
  </si>
  <si>
    <t xml:space="preserve">Panel A Column (3) Loan cost</t>
  </si>
  <si>
    <t xml:space="preserve">3957</t>
  </si>
  <si>
    <t xml:space="preserve">Env. activity -0.117*** (-3.48)</t>
  </si>
  <si>
    <t xml:space="preserve">-0.136</t>
  </si>
  <si>
    <t xml:space="preserve">-7.56</t>
  </si>
  <si>
    <t xml:space="preserve">Panel A Column (4) Loan cost</t>
  </si>
  <si>
    <t xml:space="preserve">Env. policy -0.136*** (-7.56)</t>
  </si>
  <si>
    <t xml:space="preserve">-0.77</t>
  </si>
  <si>
    <t xml:space="preserve">With penalties</t>
  </si>
  <si>
    <t xml:space="preserve">Panel A Column (7) Loan cost</t>
  </si>
  <si>
    <t xml:space="preserve">Env. activity -0.032 (-0.77)</t>
  </si>
  <si>
    <t xml:space="preserve">0.18</t>
  </si>
  <si>
    <t xml:space="preserve">Panel A Column (8) Loan cost</t>
  </si>
  <si>
    <t xml:space="preserve">Env. policy 0.007 (0.18)</t>
  </si>
  <si>
    <t xml:space="preserve">-0.62</t>
  </si>
  <si>
    <t xml:space="preserve">other:analyst coverage within voluntary EID subsample</t>
  </si>
  <si>
    <t xml:space="preserve">Low analyst coverage</t>
  </si>
  <si>
    <t xml:space="preserve">Panel B Column (3) Loan cost</t>
  </si>
  <si>
    <t xml:space="preserve">Env. activity -0.024 (-0.62)</t>
  </si>
  <si>
    <t xml:space="preserve">-1.55</t>
  </si>
  <si>
    <t xml:space="preserve">Panel B Column (4) Loan cost</t>
  </si>
  <si>
    <t xml:space="preserve">Env. policy -0.056 (-1.55)</t>
  </si>
  <si>
    <t xml:space="preserve">High analyst coverage</t>
  </si>
  <si>
    <t xml:space="preserve">Panel B Column (7) Loan cost</t>
  </si>
  <si>
    <t xml:space="preserve">Env. activity -0.045** (-2.59)</t>
  </si>
  <si>
    <t xml:space="preserve">Panel B Column (8) Loan cost</t>
  </si>
  <si>
    <t xml:space="preserve">Env. policy -0.053** (-2.41)</t>
  </si>
  <si>
    <t xml:space="preserve">-2.49</t>
  </si>
  <si>
    <t xml:space="preserve">other:environmental penalties within mandatory EID subsample</t>
  </si>
  <si>
    <t xml:space="preserve">3958</t>
  </si>
  <si>
    <t xml:space="preserve">Env. activity -0.028** (-2.49)</t>
  </si>
  <si>
    <t xml:space="preserve">-2.64</t>
  </si>
  <si>
    <t xml:space="preserve">Env. policy -0.020*** (-2.64)</t>
  </si>
  <si>
    <t xml:space="preserve">-0.11</t>
  </si>
  <si>
    <t xml:space="preserve">Env. activity -0.002 (-0.11)</t>
  </si>
  <si>
    <t xml:space="preserve">0.04</t>
  </si>
  <si>
    <t xml:space="preserve">Env. policy 0.001 (0.04)</t>
  </si>
  <si>
    <t xml:space="preserve">other:analyst coverage within mandatory EID subsample</t>
  </si>
  <si>
    <t xml:space="preserve">Env. activity -0.048** (-2.17)</t>
  </si>
  <si>
    <t xml:space="preserve">-0.021</t>
  </si>
  <si>
    <t xml:space="preserve">Env. policy -0.021** (-2.23)</t>
  </si>
  <si>
    <t xml:space="preserve">0.70</t>
  </si>
  <si>
    <t xml:space="preserve">Env. activity 0.007 (0.70)</t>
  </si>
  <si>
    <t xml:space="preserve">Env. policy 0.017 (1.57)</t>
  </si>
  <si>
    <t xml:space="preserve">-2.29</t>
  </si>
  <si>
    <t xml:space="preserve">3961</t>
  </si>
  <si>
    <t xml:space="preserve">Env. input -0.013** (-2.29)</t>
  </si>
  <si>
    <t xml:space="preserve">Env. input</t>
  </si>
  <si>
    <t xml:space="preserve">-1.94</t>
  </si>
  <si>
    <t xml:space="preserve">If high env. input -0.032* (-1.94)</t>
  </si>
  <si>
    <t xml:space="preserve">If high env. input</t>
  </si>
  <si>
    <t xml:space="preserve">Jang et al (2020)</t>
  </si>
  <si>
    <t xml:space="preserve">0.173</t>
  </si>
  <si>
    <t xml:space="preserve">Table 1</t>
  </si>
  <si>
    <t xml:space="preserve">Panel B Correlations</t>
  </si>
  <si>
    <t xml:space="preserve">ENV −0.034 0.173 0.777 1</t>
  </si>
  <si>
    <t xml:space="preserve">staging_Jang_et_al_2020.csv</t>
  </si>
  <si>
    <t xml:space="preserve">Korea</t>
  </si>
  <si>
    <t xml:space="preserve">Jiraporn et al (2014)</t>
  </si>
  <si>
    <t xml:space="preserve">2.06</t>
  </si>
  <si>
    <t xml:space="preserve">Model 5</t>
  </si>
  <si>
    <t xml:space="preserve">527</t>
  </si>
  <si>
    <t xml:space="preserve">Environment 0.11*** (2.06)</t>
  </si>
  <si>
    <t xml:space="preserve">Credit Ratings</t>
  </si>
  <si>
    <t xml:space="preserve">staging_Jiraporn_et_al_2014.csv</t>
  </si>
  <si>
    <t xml:space="preserve">Johnson (2020)</t>
  </si>
  <si>
    <t xml:space="preserve">Cost of debt / One-way fixed effects</t>
  </si>
  <si>
    <t xml:space="preserve">E -0.024 (no significance stars printed)</t>
  </si>
  <si>
    <t xml:space="preserve">staging_Johnson_2020.csv</t>
  </si>
  <si>
    <t xml:space="preserve">South Africa</t>
  </si>
  <si>
    <t xml:space="preserve">consumer goods sector</t>
  </si>
  <si>
    <t xml:space="preserve">Cost of debt / Two-way random effects</t>
  </si>
  <si>
    <t xml:space="preserve">E -0.003 (no significance stars printed)</t>
  </si>
  <si>
    <t xml:space="preserve">industrials sector</t>
  </si>
  <si>
    <t xml:space="preserve">Cost of debt / One-way random effects</t>
  </si>
  <si>
    <t xml:space="preserve">E 0.014 (no significance stars printed)</t>
  </si>
  <si>
    <t xml:space="preserve">Jung et al (2016)</t>
  </si>
  <si>
    <t xml:space="preserve">Pearson correlation matrix (COD row x CARBON column)</t>
  </si>
  <si>
    <t xml:space="preserve">1165</t>
  </si>
  <si>
    <t xml:space="preserve">CARBON 0.020</t>
  </si>
  <si>
    <t xml:space="preserve">CARBON</t>
  </si>
  <si>
    <t xml:space="preserve">COD (interest expense divided by average interest-bearing debt)</t>
  </si>
  <si>
    <t xml:space="preserve">staging_Jung_et_al_2018.csv</t>
  </si>
  <si>
    <t xml:space="preserve">Pearson correlation matrix (COD row x CDP column)</t>
  </si>
  <si>
    <t xml:space="preserve">CDP -0.103</t>
  </si>
  <si>
    <t xml:space="preserve">CDP</t>
  </si>
  <si>
    <t xml:space="preserve">1.003</t>
  </si>
  <si>
    <t xml:space="preserve">0.360</t>
  </si>
  <si>
    <t xml:space="preserve">two-way:firm and year</t>
  </si>
  <si>
    <t xml:space="preserve">Panel A Model 1 (base model without AWARE terms)</t>
  </si>
  <si>
    <t xml:space="preserve">1166</t>
  </si>
  <si>
    <t xml:space="preserve">CARBON 1.003 (0.360)</t>
  </si>
  <si>
    <t xml:space="preserve">1.892</t>
  </si>
  <si>
    <t xml:space="preserve">Panel A Model II (AWARE = CDP)</t>
  </si>
  <si>
    <t xml:space="preserve">CARBON 1.892 (0.085)</t>
  </si>
  <si>
    <t xml:space="preserve">0.894</t>
  </si>
  <si>
    <t xml:space="preserve">AWARE 0.0003 (0.894)</t>
  </si>
  <si>
    <t xml:space="preserve">AWARE = CDP</t>
  </si>
  <si>
    <t xml:space="preserve">3.108</t>
  </si>
  <si>
    <t xml:space="preserve">Panel A Model III (AWARE = REPORT)</t>
  </si>
  <si>
    <t xml:space="preserve">CARBON 3.108 (0.012)</t>
  </si>
  <si>
    <t xml:space="preserve">0.390</t>
  </si>
  <si>
    <t xml:space="preserve">AWARE -0.003 (0.390)</t>
  </si>
  <si>
    <t xml:space="preserve">AWARE = REPORT</t>
  </si>
  <si>
    <t xml:space="preserve">1.980</t>
  </si>
  <si>
    <t xml:space="preserve">Panel A Model IV (AWARE = PPE)</t>
  </si>
  <si>
    <t xml:space="preserve">CARBON 1.980 (0.086)</t>
  </si>
  <si>
    <t xml:space="preserve">0.573</t>
  </si>
  <si>
    <t xml:space="preserve">AWARE 0.011 (0.573)</t>
  </si>
  <si>
    <t xml:space="preserve">AWARE = PPE</t>
  </si>
  <si>
    <t xml:space="preserve">2.731</t>
  </si>
  <si>
    <t xml:space="preserve">High emitting industries (Energy, Industrials, Materials, Utilities)</t>
  </si>
  <si>
    <t xml:space="preserve">Panel B High emitting (AWARE = CDP)</t>
  </si>
  <si>
    <t xml:space="preserve">CARBON 2.731 (0.040)</t>
  </si>
  <si>
    <t xml:space="preserve">0.818</t>
  </si>
  <si>
    <t xml:space="preserve">AWARE 0.001 (0.818)</t>
  </si>
  <si>
    <t xml:space="preserve">6.432</t>
  </si>
  <si>
    <t xml:space="preserve">0.984</t>
  </si>
  <si>
    <t xml:space="preserve">Low emitting industries (Consumer Discretionary, Consumer Staples, Health Care, Telecommunication Services)</t>
  </si>
  <si>
    <t xml:space="preserve">Panel B Low emitting (AWARE = CDP)</t>
  </si>
  <si>
    <t xml:space="preserve">CARBON 6.432 (0.984)</t>
  </si>
  <si>
    <t xml:space="preserve">0.457</t>
  </si>
  <si>
    <t xml:space="preserve">AWARE -0.003 (0.457)</t>
  </si>
  <si>
    <t xml:space="preserve">other:S&amp;P debt rating availability</t>
  </si>
  <si>
    <t xml:space="preserve">subsample of 117 firm-year observations for which the ratings are available</t>
  </si>
  <si>
    <t xml:space="preserve">untabulated (text)</t>
  </si>
  <si>
    <t xml:space="preserve">Model II variant with S&amp;P_RAT as default risk measure</t>
  </si>
  <si>
    <t xml:space="preserve">1167</t>
  </si>
  <si>
    <t xml:space="preserve">while the coefficient on CARBON is positive, it is not significant at conventional levels</t>
  </si>
  <si>
    <t xml:space="preserve">5.171</t>
  </si>
  <si>
    <t xml:space="preserve">0.100</t>
  </si>
  <si>
    <t xml:space="preserve">Model II variant with CARBON scaled by gross PP&amp;E</t>
  </si>
  <si>
    <t xml:space="preserve">The coefficient on CARBON remains positive and significant (5.171, p = 0.100)</t>
  </si>
  <si>
    <t xml:space="preserve">CARBON (alternative scalar: gross property, plant and equipment (PP&amp;E))</t>
  </si>
  <si>
    <t xml:space="preserve">1.829</t>
  </si>
  <si>
    <t xml:space="preserve">0.098</t>
  </si>
  <si>
    <t xml:space="preserve">Model II variant with CARBON including Scope 1 and Scope 2 GHG emissions</t>
  </si>
  <si>
    <t xml:space="preserve">The coefficient on CARBON is positive and significant (1.829, p = 0.098)</t>
  </si>
  <si>
    <t xml:space="preserve">CARBON (Scope 1 and Scope 2 GHG emissions)</t>
  </si>
  <si>
    <t xml:space="preserve">1.784</t>
  </si>
  <si>
    <t xml:space="preserve">Model II variant with lagged CARBON and CDP</t>
  </si>
  <si>
    <t xml:space="preserve">1168</t>
  </si>
  <si>
    <t xml:space="preserve">The coefficient on CARBON is again positive and significant (1.784, p = 0.100)</t>
  </si>
  <si>
    <t xml:space="preserve">CARBON (previous year's GHG emissions)</t>
  </si>
  <si>
    <t xml:space="preserve">Kim, Kim (2022)</t>
  </si>
  <si>
    <t xml:space="preserve">GRADE column x ER_G row</t>
  </si>
  <si>
    <t xml:space="preserve">ER_G -0.19 ***</t>
  </si>
  <si>
    <t xml:space="preserve">ER_G</t>
  </si>
  <si>
    <t xml:space="preserve">GRADE</t>
  </si>
  <si>
    <t xml:space="preserve">staging_Kim_Kim_2022.csv</t>
  </si>
  <si>
    <t xml:space="preserve">Korea (firms listed on the Korea Stock Exchange (K</t>
  </si>
  <si>
    <t xml:space="preserve">-0.26</t>
  </si>
  <si>
    <t xml:space="preserve">GRADE column x ER_E row</t>
  </si>
  <si>
    <t xml:space="preserve">ER_E -0.26 ***</t>
  </si>
  <si>
    <t xml:space="preserve">ER_E</t>
  </si>
  <si>
    <t xml:space="preserve">-0.16</t>
  </si>
  <si>
    <t xml:space="preserve">GRADE column x ER_GI row</t>
  </si>
  <si>
    <t xml:space="preserve">ER_GI -0.16 ***</t>
  </si>
  <si>
    <t xml:space="preserve">ER_GI</t>
  </si>
  <si>
    <t xml:space="preserve">-0.17</t>
  </si>
  <si>
    <t xml:space="preserve">GRADE column x ER_EI row</t>
  </si>
  <si>
    <t xml:space="preserve">ER_EI -0.17 ***</t>
  </si>
  <si>
    <t xml:space="preserve">ER_EI</t>
  </si>
  <si>
    <t xml:space="preserve">-0.363</t>
  </si>
  <si>
    <t xml:space="preserve">-2.89</t>
  </si>
  <si>
    <t xml:space="preserve">column ER_G</t>
  </si>
  <si>
    <t xml:space="preserve">ER -0.363 (-2.89) ***</t>
  </si>
  <si>
    <t xml:space="preserve">ER (ER_G)</t>
  </si>
  <si>
    <t xml:space="preserve">GRADEi,t+1</t>
  </si>
  <si>
    <t xml:space="preserve">-0.315</t>
  </si>
  <si>
    <t xml:space="preserve">column ER_E</t>
  </si>
  <si>
    <t xml:space="preserve">ER -0.315 (-1.98) **</t>
  </si>
  <si>
    <t xml:space="preserve">ER (ER_E)</t>
  </si>
  <si>
    <t xml:space="preserve">-0.687</t>
  </si>
  <si>
    <t xml:space="preserve">column ER_GI</t>
  </si>
  <si>
    <t xml:space="preserve">ER -0.687 (-1.82) *</t>
  </si>
  <si>
    <t xml:space="preserve">ER (ER_GI)</t>
  </si>
  <si>
    <t xml:space="preserve">-0.786</t>
  </si>
  <si>
    <t xml:space="preserve">-1.77</t>
  </si>
  <si>
    <t xml:space="preserve">column ER_EI</t>
  </si>
  <si>
    <t xml:space="preserve">ER -0.786 (-1.77) *</t>
  </si>
  <si>
    <t xml:space="preserve">ER (ER_EI)</t>
  </si>
  <si>
    <t xml:space="preserve">-0.145</t>
  </si>
  <si>
    <t xml:space="preserve">other:generalized ordered logit</t>
  </si>
  <si>
    <t xml:space="preserve">Grade A, B vs Grade C</t>
  </si>
  <si>
    <t xml:space="preserve">ER_G -0.145 (-2.02) **</t>
  </si>
  <si>
    <t xml:space="preserve">GRADEi,t+1 (Grade A, B vs Grade C)</t>
  </si>
  <si>
    <t xml:space="preserve">Grade A vs Grade B, C</t>
  </si>
  <si>
    <t xml:space="preserve">ER_G -0.364 (-3.10) ***</t>
  </si>
  <si>
    <t xml:space="preserve">GRADEi,t+1 (Grade A vs Grade B, C)</t>
  </si>
  <si>
    <t xml:space="preserve">-0.762</t>
  </si>
  <si>
    <t xml:space="preserve">-2.91</t>
  </si>
  <si>
    <t xml:space="preserve">other:CSR-firm status (KEJI Index top 200)</t>
  </si>
  <si>
    <t xml:space="preserve">CSR Firms</t>
  </si>
  <si>
    <t xml:space="preserve">Panel CSR Firms, column ER_G</t>
  </si>
  <si>
    <t xml:space="preserve">ER -0.762 (-2.91) ***</t>
  </si>
  <si>
    <t xml:space="preserve">-0.912</t>
  </si>
  <si>
    <t xml:space="preserve">Panel CSR Firms, column ER_E</t>
  </si>
  <si>
    <t xml:space="preserve">ER -0.912 (-1.99) **</t>
  </si>
  <si>
    <t xml:space="preserve">-0.758</t>
  </si>
  <si>
    <t xml:space="preserve">Panel CSR Firms, column ER_GI</t>
  </si>
  <si>
    <t xml:space="preserve">ER -0.758 (-1.98) **</t>
  </si>
  <si>
    <t xml:space="preserve">-0.884</t>
  </si>
  <si>
    <t xml:space="preserve">Panel CSR Firms, column ER_EI</t>
  </si>
  <si>
    <t xml:space="preserve">ER -0.884 (-1.79) *</t>
  </si>
  <si>
    <t xml:space="preserve">-0.690</t>
  </si>
  <si>
    <t xml:space="preserve">Non-CSR firms</t>
  </si>
  <si>
    <t xml:space="preserve">Panel Non-CSR firms, column ER_G</t>
  </si>
  <si>
    <t xml:space="preserve">ER -0.690 (-2.59) ***</t>
  </si>
  <si>
    <t xml:space="preserve">-0.861</t>
  </si>
  <si>
    <t xml:space="preserve">-1.69</t>
  </si>
  <si>
    <t xml:space="preserve">Panel Non-CSR firms, column ER_E</t>
  </si>
  <si>
    <t xml:space="preserve">ER -0.861 (-1.69) *</t>
  </si>
  <si>
    <t xml:space="preserve">-0.289</t>
  </si>
  <si>
    <t xml:space="preserve">Panel Non-CSR firms, column ER_GI</t>
  </si>
  <si>
    <t xml:space="preserve">ER -0.289 (-1.70) *</t>
  </si>
  <si>
    <t xml:space="preserve">-0.445</t>
  </si>
  <si>
    <t xml:space="preserve">-1.96</t>
  </si>
  <si>
    <t xml:space="preserve">Panel Non-CSR firms, column ER_EI</t>
  </si>
  <si>
    <t xml:space="preserve">ER -0.445 (-1.96) *</t>
  </si>
  <si>
    <t xml:space="preserve">-0.494</t>
  </si>
  <si>
    <t xml:space="preserve">column ER_G (model incl. HHI and ER x HHI)</t>
  </si>
  <si>
    <t xml:space="preserve">ER -0.494 (-1.31)</t>
  </si>
  <si>
    <t xml:space="preserve">-0.65</t>
  </si>
  <si>
    <t xml:space="preserve">column ER_E (model incl. HHI and ER x HHI)</t>
  </si>
  <si>
    <t xml:space="preserve">ER -0.266 (-0.65) **</t>
  </si>
  <si>
    <t xml:space="preserve">column ER_GI (model incl. HHI and ER x HHI)</t>
  </si>
  <si>
    <t xml:space="preserve">ER 0.414 (0.14)</t>
  </si>
  <si>
    <t xml:space="preserve">-0.454</t>
  </si>
  <si>
    <t xml:space="preserve">column ER_EI (model incl. HHI and ER x HHI)</t>
  </si>
  <si>
    <t xml:space="preserve">ER -0.454 (-0.60)</t>
  </si>
  <si>
    <t xml:space="preserve">0.249</t>
  </si>
  <si>
    <t xml:space="preserve">1.04</t>
  </si>
  <si>
    <t xml:space="preserve">column ER_G (model incl. HHI_D and ER x HHI_D)</t>
  </si>
  <si>
    <t xml:space="preserve">ER 0.249 (1.04)</t>
  </si>
  <si>
    <t xml:space="preserve">-0.308</t>
  </si>
  <si>
    <t xml:space="preserve">column ER_E (model incl. HHI_D and ER x HHI_D)</t>
  </si>
  <si>
    <t xml:space="preserve">ER -0.308 (-1.55)</t>
  </si>
  <si>
    <t xml:space="preserve">-0.263</t>
  </si>
  <si>
    <t xml:space="preserve">column ER_GI (model incl. HHI_D and ER x HHI_D)</t>
  </si>
  <si>
    <t xml:space="preserve">ER -0.263 (-1.79) *</t>
  </si>
  <si>
    <t xml:space="preserve">-0.731</t>
  </si>
  <si>
    <t xml:space="preserve">column ER_EI (model incl. HHI_D and ER x HHI_D)</t>
  </si>
  <si>
    <t xml:space="preserve">ER -0.731 (-1.82) *</t>
  </si>
  <si>
    <t xml:space="preserve">Kim &amp; Pouget (2026)</t>
  </si>
  <si>
    <t xml:space="preserve">-0.000101</t>
  </si>
  <si>
    <t xml:space="preserve">-0.0858</t>
  </si>
  <si>
    <t xml:space="preserve">as-stated:latest carbon intensity measure publicly available at time t</t>
  </si>
  <si>
    <t xml:space="preserve">other:market</t>
  </si>
  <si>
    <t xml:space="preserve">Primary</t>
  </si>
  <si>
    <t xml:space="preserve">Column (1) Scope 1 Primary</t>
  </si>
  <si>
    <t xml:space="preserve">CO2 -0.000101 (-0.0858)</t>
  </si>
  <si>
    <t xml:space="preserve">CO2 (Scope 1)</t>
  </si>
  <si>
    <t xml:space="preserve">Offering spread (%)</t>
  </si>
  <si>
    <t xml:space="preserve">staging_Kim_Pouget_2026.csv</t>
  </si>
  <si>
    <t xml:space="preserve">0.00936</t>
  </si>
  <si>
    <t xml:space="preserve">2.303</t>
  </si>
  <si>
    <t xml:space="preserve">Secondary</t>
  </si>
  <si>
    <t xml:space="preserve">Column (2) Scope 1 Secondary</t>
  </si>
  <si>
    <t xml:space="preserve">CO2 0.00936** (2.303)</t>
  </si>
  <si>
    <t xml:space="preserve">Secondary spread (%)</t>
  </si>
  <si>
    <t xml:space="preserve">4.47e-05</t>
  </si>
  <si>
    <t xml:space="preserve">0.0400</t>
  </si>
  <si>
    <t xml:space="preserve">Column (3) Scope 1 and 2 Primary</t>
  </si>
  <si>
    <t xml:space="preserve">CO2 4.47e-05 (0.0400)</t>
  </si>
  <si>
    <t xml:space="preserve">CO2 (Scope 1 and 2)</t>
  </si>
  <si>
    <t xml:space="preserve">0.00996</t>
  </si>
  <si>
    <t xml:space="preserve">2.547</t>
  </si>
  <si>
    <t xml:space="preserve">Column (4) Scope 1 and 2 Secondary</t>
  </si>
  <si>
    <t xml:space="preserve">CO2 0.00996** (2.547)</t>
  </si>
  <si>
    <t xml:space="preserve">8.76e-05</t>
  </si>
  <si>
    <t xml:space="preserve">0.0808</t>
  </si>
  <si>
    <t xml:space="preserve">Column (5) Scope 1, 2 and 3 Primary</t>
  </si>
  <si>
    <t xml:space="preserve">CO2 8.76e-05 (0.0808)</t>
  </si>
  <si>
    <t xml:space="preserve">CO2 (Scope 1, 2 and 3)</t>
  </si>
  <si>
    <t xml:space="preserve">0.00832</t>
  </si>
  <si>
    <t xml:space="preserve">2.259</t>
  </si>
  <si>
    <t xml:space="preserve">Column (6) Scope 1, 2 and 3 Secondary</t>
  </si>
  <si>
    <t xml:space="preserve">CO2 0.00832** (2.259)</t>
  </si>
  <si>
    <t xml:space="preserve">0.00238</t>
  </si>
  <si>
    <t xml:space="preserve">1.088</t>
  </si>
  <si>
    <t xml:space="preserve">Column (1) Scope 1 Primary + Secondary</t>
  </si>
  <si>
    <t xml:space="preserve">CO2 0.00238 (1.088)</t>
  </si>
  <si>
    <t xml:space="preserve">Spread (Primary + Secondary pooled)</t>
  </si>
  <si>
    <t xml:space="preserve">0.00240</t>
  </si>
  <si>
    <t xml:space="preserve">1.179</t>
  </si>
  <si>
    <t xml:space="preserve">Column (2) Scope 1 and 2 Primary + Secondary</t>
  </si>
  <si>
    <t xml:space="preserve">CO2 0.00240 (1.179)</t>
  </si>
  <si>
    <t xml:space="preserve">0.00206</t>
  </si>
  <si>
    <t xml:space="preserve">1.090</t>
  </si>
  <si>
    <t xml:space="preserve">Column (3) Scope 1, 2 and 3 Primary + Secondary</t>
  </si>
  <si>
    <t xml:space="preserve">CO2 0.00206 (1.090)</t>
  </si>
  <si>
    <t xml:space="preserve">0.00251</t>
  </si>
  <si>
    <t xml:space="preserve">1.637</t>
  </si>
  <si>
    <t xml:space="preserve">other:firm x trade date</t>
  </si>
  <si>
    <t xml:space="preserve">other:market (issuance-days matched sample)</t>
  </si>
  <si>
    <t xml:space="preserve">CO2 0.00251 (1.637)</t>
  </si>
  <si>
    <t xml:space="preserve">1.949</t>
  </si>
  <si>
    <t xml:space="preserve">CO2 0.0158* (1.949)</t>
  </si>
  <si>
    <t xml:space="preserve">0.00273</t>
  </si>
  <si>
    <t xml:space="preserve">CO2 0.00273* (1.829)</t>
  </si>
  <si>
    <t xml:space="preserve">0.0180</t>
  </si>
  <si>
    <t xml:space="preserve">2.091</t>
  </si>
  <si>
    <t xml:space="preserve">CO2 0.0180** (2.091)</t>
  </si>
  <si>
    <t xml:space="preserve">CO2 0.00267* (1.908)</t>
  </si>
  <si>
    <t xml:space="preserve">0.0183</t>
  </si>
  <si>
    <t xml:space="preserve">2.209</t>
  </si>
  <si>
    <t xml:space="preserve">CO2 0.0183** (2.209)</t>
  </si>
  <si>
    <t xml:space="preserve">-0.000281</t>
  </si>
  <si>
    <t xml:space="preserve">-0.239</t>
  </si>
  <si>
    <t xml:space="preserve">2018</t>
  </si>
  <si>
    <t xml:space="preserve">CO2 -0.000281 (-0.239)</t>
  </si>
  <si>
    <t xml:space="preserve">-0.000898</t>
  </si>
  <si>
    <t xml:space="preserve">-0.299</t>
  </si>
  <si>
    <t xml:space="preserve">CO2 -0.000898 (-0.299)</t>
  </si>
  <si>
    <t xml:space="preserve">-0.000309</t>
  </si>
  <si>
    <t xml:space="preserve">-0.280</t>
  </si>
  <si>
    <t xml:space="preserve">CO2 -0.000309 (-0.280)</t>
  </si>
  <si>
    <t xml:space="preserve">-0.00104</t>
  </si>
  <si>
    <t xml:space="preserve">CO2 -0.00104 (-0.363)</t>
  </si>
  <si>
    <t xml:space="preserve">-0.000467</t>
  </si>
  <si>
    <t xml:space="preserve">-0.446</t>
  </si>
  <si>
    <t xml:space="preserve">CO2 -0.000467 (-0.446)</t>
  </si>
  <si>
    <t xml:space="preserve">-0.000712</t>
  </si>
  <si>
    <t xml:space="preserve">CO2 -0.000712 (-0.267)</t>
  </si>
  <si>
    <t xml:space="preserve">0.000670</t>
  </si>
  <si>
    <t xml:space="preserve">0.526</t>
  </si>
  <si>
    <t xml:space="preserve">CO2 0.000670 (0.526)</t>
  </si>
  <si>
    <t xml:space="preserve">0.00623</t>
  </si>
  <si>
    <t xml:space="preserve">1.270</t>
  </si>
  <si>
    <t xml:space="preserve">CO2 0.00623 (1.270)</t>
  </si>
  <si>
    <t xml:space="preserve">0.000555</t>
  </si>
  <si>
    <t xml:space="preserve">0.452</t>
  </si>
  <si>
    <t xml:space="preserve">CO2 0.000555 (0.452)</t>
  </si>
  <si>
    <t xml:space="preserve">0.00628</t>
  </si>
  <si>
    <t xml:space="preserve">1.367</t>
  </si>
  <si>
    <t xml:space="preserve">CO2 0.00628 (1.367)</t>
  </si>
  <si>
    <t xml:space="preserve">0.000522</t>
  </si>
  <si>
    <t xml:space="preserve">0.455</t>
  </si>
  <si>
    <t xml:space="preserve">CO2 0.000522 (0.455)</t>
  </si>
  <si>
    <t xml:space="preserve">0.00546</t>
  </si>
  <si>
    <t xml:space="preserve">1.299</t>
  </si>
  <si>
    <t xml:space="preserve">CO2 0.00546 (1.299)</t>
  </si>
  <si>
    <t xml:space="preserve">-0.0352</t>
  </si>
  <si>
    <t xml:space="preserve">-1.886</t>
  </si>
  <si>
    <t xml:space="preserve">CO2 -0.0352* (-1.886)</t>
  </si>
  <si>
    <t xml:space="preserve">0.0311</t>
  </si>
  <si>
    <t xml:space="preserve">3.183</t>
  </si>
  <si>
    <t xml:space="preserve">CO2 0.0311*** (3.183)</t>
  </si>
  <si>
    <t xml:space="preserve">-0.0324</t>
  </si>
  <si>
    <t xml:space="preserve">CO2 -0.0324* (-1.972)</t>
  </si>
  <si>
    <t xml:space="preserve">0.0315</t>
  </si>
  <si>
    <t xml:space="preserve">3.413</t>
  </si>
  <si>
    <t xml:space="preserve">CO2 0.0315*** (3.413)</t>
  </si>
  <si>
    <t xml:space="preserve">-0.0277</t>
  </si>
  <si>
    <t xml:space="preserve">-2.426</t>
  </si>
  <si>
    <t xml:space="preserve">CO2 -0.0277** (-2.426)</t>
  </si>
  <si>
    <t xml:space="preserve">3.233</t>
  </si>
  <si>
    <t xml:space="preserve">CO2 0.0252*** (3.233)</t>
  </si>
  <si>
    <t xml:space="preserve">Kleimeier, Viehs (2021)</t>
  </si>
  <si>
    <t xml:space="preserve">-2.03</t>
  </si>
  <si>
    <t xml:space="preserve">as-stated:year of loan signing (answers refer to t-1)</t>
  </si>
  <si>
    <t xml:space="preserve">Model 2 (Public borrowers - All)</t>
  </si>
  <si>
    <t xml:space="preserve">CO2 disclosure -0.04 ** (-2.03)</t>
  </si>
  <si>
    <t xml:space="preserve">CO2 disclosure</t>
  </si>
  <si>
    <t xml:space="preserve">ln(spread in bsp)</t>
  </si>
  <si>
    <t xml:space="preserve">CLUSTER Kleimeier-Viehs</t>
  </si>
  <si>
    <t xml:space="preserve">staging_Kleimeier_Viehs_2018.csv</t>
  </si>
  <si>
    <t xml:space="preserve">multi: global loan sample (country composition not reported in the 4-page article; borrower-country fixed effects used)</t>
  </si>
  <si>
    <t xml:space="preserve">-0.91</t>
  </si>
  <si>
    <t xml:space="preserve">other:borrower type</t>
  </si>
  <si>
    <t xml:space="preserve">Public borrowers - Transparent</t>
  </si>
  <si>
    <t xml:space="preserve">Model 3 (Public borrowers - Transparent)</t>
  </si>
  <si>
    <t xml:space="preserve">CO2 disclosure -0.02 (-0.91)</t>
  </si>
  <si>
    <t xml:space="preserve">-2.43</t>
  </si>
  <si>
    <t xml:space="preserve">Public borrowers - Opaque</t>
  </si>
  <si>
    <t xml:space="preserve">Model 4 (Public borrowers - Opaque)</t>
  </si>
  <si>
    <t xml:space="preserve">CO2 disclosure -0.09 ** (-2.43)</t>
  </si>
  <si>
    <t xml:space="preserve">Public borrowers who receive CDP questionnaire - All</t>
  </si>
  <si>
    <t xml:space="preserve">Model 5 (CDP questionnaire recipients - All)</t>
  </si>
  <si>
    <t xml:space="preserve">CO2 disclosure -0.05 ** (-2.17)</t>
  </si>
  <si>
    <t xml:space="preserve">-0.44</t>
  </si>
  <si>
    <t xml:space="preserve">Public borrowers who receive CDP questionnaire - Transparent</t>
  </si>
  <si>
    <t xml:space="preserve">Model 6 (CDP questionnaire recipients - Transparent)</t>
  </si>
  <si>
    <t xml:space="preserve">CO2 disclosure -0.01 (-0.44)</t>
  </si>
  <si>
    <t xml:space="preserve">-2.48</t>
  </si>
  <si>
    <t xml:space="preserve">Public borrowers who receive CDP questionnaire - Opaque</t>
  </si>
  <si>
    <t xml:space="preserve">Model 7 (CDP questionnaire recipients - Opaque)</t>
  </si>
  <si>
    <t xml:space="preserve">CO2 disclosure -0.08 ** (-2.48)</t>
  </si>
  <si>
    <t xml:space="preserve">Borrowers with loans in multiple years</t>
  </si>
  <si>
    <t xml:space="preserve">CO2 disclosurestart -0.07 ** (-2.25)</t>
  </si>
  <si>
    <t xml:space="preserve">CO2 disclosurestart</t>
  </si>
  <si>
    <t xml:space="preserve">ln(spread in bps)</t>
  </si>
  <si>
    <t xml:space="preserve">-1.51</t>
  </si>
  <si>
    <t xml:space="preserve">CO2 disclosurestop -0.08 (-1.51)</t>
  </si>
  <si>
    <t xml:space="preserve">CO2 disclosurestop</t>
  </si>
  <si>
    <t xml:space="preserve">CO2 disclosurestart -0.07 ** (-2.30)</t>
  </si>
  <si>
    <t xml:space="preserve">-1.57</t>
  </si>
  <si>
    <t xml:space="preserve">CO2 disclosurestop -0.09 (-1.57)</t>
  </si>
  <si>
    <t xml:space="preserve">-0.06</t>
  </si>
  <si>
    <t xml:space="preserve">-1.68</t>
  </si>
  <si>
    <t xml:space="preserve">Borrowers with loans in multiple years that are targetted by CDP at least once</t>
  </si>
  <si>
    <t xml:space="preserve">CO2 disclosurestart -0.06 * (-1.68)</t>
  </si>
  <si>
    <t xml:space="preserve">-1.18</t>
  </si>
  <si>
    <t xml:space="preserve">CO2 disclosurestop -0.06 (-1.18)</t>
  </si>
  <si>
    <t xml:space="preserve">-1.75</t>
  </si>
  <si>
    <t xml:space="preserve">Model 6</t>
  </si>
  <si>
    <t xml:space="preserve">CO2 disclosurestart -0.06 * (-1.75)</t>
  </si>
  <si>
    <t xml:space="preserve">CO2 disclosurestop -0.07 (-1.29)</t>
  </si>
  <si>
    <t xml:space="preserve">0.28</t>
  </si>
  <si>
    <t xml:space="preserve">2.34</t>
  </si>
  <si>
    <t xml:space="preserve">CO2 scope 1 0.28 ** (2.34)</t>
  </si>
  <si>
    <t xml:space="preserve">CO2 scope 1</t>
  </si>
  <si>
    <t xml:space="preserve">0.13</t>
  </si>
  <si>
    <t xml:space="preserve">CO2 scope 2 0.13 (0.63)</t>
  </si>
  <si>
    <t xml:space="preserve">CO2 scope 2</t>
  </si>
  <si>
    <t xml:space="preserve">0.47</t>
  </si>
  <si>
    <t xml:space="preserve">2.17</t>
  </si>
  <si>
    <t xml:space="preserve">Panel A Model 1</t>
  </si>
  <si>
    <t xml:space="preserve">CO2 scope 1 0.47 ** (2.17)</t>
  </si>
  <si>
    <t xml:space="preserve">0.07</t>
  </si>
  <si>
    <t xml:space="preserve">0.12</t>
  </si>
  <si>
    <t xml:space="preserve">Panel A Model 2</t>
  </si>
  <si>
    <t xml:space="preserve">CO2 scope 2 0.07 (0.12)</t>
  </si>
  <si>
    <t xml:space="preserve">0.39</t>
  </si>
  <si>
    <t xml:space="preserve">Panel B Model 1</t>
  </si>
  <si>
    <t xml:space="preserve">CO2 scope 1 0.39 ** (2.10)</t>
  </si>
  <si>
    <t xml:space="preserve">-0.48</t>
  </si>
  <si>
    <t xml:space="preserve">Panel B Model 2</t>
  </si>
  <si>
    <t xml:space="preserve">CO2 scope 2 -0.19 (-0.48)</t>
  </si>
  <si>
    <t xml:space="preserve">2.50</t>
  </si>
  <si>
    <t xml:space="preserve">other:Heckman selection model (ML)</t>
  </si>
  <si>
    <t xml:space="preserve">Model 1 - ln(spread in bps) equation</t>
  </si>
  <si>
    <t xml:space="preserve">CO2 scope 1 0.30 ** (2.50)</t>
  </si>
  <si>
    <t xml:space="preserve">Model 2 - ln(spread in bps) equation</t>
  </si>
  <si>
    <t xml:space="preserve">4.67</t>
  </si>
  <si>
    <t xml:space="preserve">other:simultaneous quantile regression</t>
  </si>
  <si>
    <t xml:space="preserve">Quantile 25 col (1)</t>
  </si>
  <si>
    <t xml:space="preserve">CO2 scope 1 0.36 *** (4.67)</t>
  </si>
  <si>
    <t xml:space="preserve">ln(spread in bp)</t>
  </si>
  <si>
    <t xml:space="preserve">0.26</t>
  </si>
  <si>
    <t xml:space="preserve">Quantile 50 col (3)</t>
  </si>
  <si>
    <t xml:space="preserve">CO2 scope 1 0.26 *** (2.89)</t>
  </si>
  <si>
    <t xml:space="preserve">2.24</t>
  </si>
  <si>
    <t xml:space="preserve">Quantile 75 col (5)</t>
  </si>
  <si>
    <t xml:space="preserve">CO2 scope 1 0.23 ** (2.24)</t>
  </si>
  <si>
    <t xml:space="preserve">1.03</t>
  </si>
  <si>
    <t xml:space="preserve">Quantile 25 col (2)</t>
  </si>
  <si>
    <t xml:space="preserve">CO2 scope 2 0.20 (1.03)</t>
  </si>
  <si>
    <t xml:space="preserve">Quantile 50 col (4)</t>
  </si>
  <si>
    <t xml:space="preserve">CO2 scope 2 0.18 (1.28)</t>
  </si>
  <si>
    <t xml:space="preserve">-0.49</t>
  </si>
  <si>
    <t xml:space="preserve">Quantile 75 col (6)</t>
  </si>
  <si>
    <t xml:space="preserve">CO2 scope 2 -0.09 (-0.49)</t>
  </si>
  <si>
    <t xml:space="preserve">EL2021</t>
  </si>
  <si>
    <t xml:space="preserve">1.09</t>
  </si>
  <si>
    <t xml:space="preserve">7.47</t>
  </si>
  <si>
    <t xml:space="preserve">Scope 1 Model (1)</t>
  </si>
  <si>
    <t xml:space="preserve">CO2 1.09*** (7.47)</t>
  </si>
  <si>
    <t xml:space="preserve">staging_Kleimeier_Viehs_2021.csv</t>
  </si>
  <si>
    <t xml:space="preserve">Kölbel et al (2020)</t>
  </si>
  <si>
    <t xml:space="preserve">as-stated:one-month ahead forecasting regression</t>
  </si>
  <si>
    <t xml:space="preserve">other:panel first difference (pooled OLS)</t>
  </si>
  <si>
    <t xml:space="preserve">col (I) All ∆S5Y</t>
  </si>
  <si>
    <t xml:space="preserve">∆CookESG -0.002 (0.015)</t>
  </si>
  <si>
    <t xml:space="preserve">∆CookESG</t>
  </si>
  <si>
    <t xml:space="preserve">∆S5Y</t>
  </si>
  <si>
    <t xml:space="preserve">staging_Koelbel_et_al_2020.csv</t>
  </si>
  <si>
    <t xml:space="preserve">11.232</t>
  </si>
  <si>
    <t xml:space="preserve">7.930</t>
  </si>
  <si>
    <t xml:space="preserve">col (II) All ∆S5Y</t>
  </si>
  <si>
    <t xml:space="preserve">∆ClimateRisk 11.232 (7.930)</t>
  </si>
  <si>
    <t xml:space="preserve">∆ClimateRisk</t>
  </si>
  <si>
    <t xml:space="preserve">Non-Mat</t>
  </si>
  <si>
    <t xml:space="preserve">col (I) Non-Mat ∆S5Y</t>
  </si>
  <si>
    <t xml:space="preserve">∆CookESG -0.007 (0.013)</t>
  </si>
  <si>
    <t xml:space="preserve">0.018</t>
  </si>
  <si>
    <t xml:space="preserve">Mat</t>
  </si>
  <si>
    <t xml:space="preserve">col (II) Mat ∆S5Y</t>
  </si>
  <si>
    <t xml:space="preserve">∆CookESG 0.018 (0.037)</t>
  </si>
  <si>
    <t xml:space="preserve">-5.976</t>
  </si>
  <si>
    <t xml:space="preserve">12.117</t>
  </si>
  <si>
    <t xml:space="preserve">col (III) Non-Mat ∆S5Y</t>
  </si>
  <si>
    <t xml:space="preserve">∆ClimateRisk -5.976 (12.117)</t>
  </si>
  <si>
    <t xml:space="preserve">29.091</t>
  </si>
  <si>
    <t xml:space="preserve">11.242</t>
  </si>
  <si>
    <t xml:space="preserve">col (IV) Mat ∆S5Y</t>
  </si>
  <si>
    <t xml:space="preserve">∆ClimateRisk 29.091*** (11.242)</t>
  </si>
  <si>
    <t xml:space="preserve">∆CookESG -0.003 (0.010)</t>
  </si>
  <si>
    <t xml:space="preserve">-0.004</t>
  </si>
  <si>
    <t xml:space="preserve">col (II) Non-Mat ∆S5Y</t>
  </si>
  <si>
    <t xml:space="preserve">∆CookESG -0.004 (0.012)</t>
  </si>
  <si>
    <t xml:space="preserve">col (III) Mat ∆S5Y</t>
  </si>
  <si>
    <t xml:space="preserve">∆CookESG -0.018 (0.044)</t>
  </si>
  <si>
    <t xml:space="preserve">-6.596</t>
  </si>
  <si>
    <t xml:space="preserve">13.130</t>
  </si>
  <si>
    <t xml:space="preserve">col (IV) All ∆S5Y</t>
  </si>
  <si>
    <t xml:space="preserve">∆ClimateRisk -6.596 (13.130)</t>
  </si>
  <si>
    <t xml:space="preserve">-1.808</t>
  </si>
  <si>
    <t xml:space="preserve">12.789</t>
  </si>
  <si>
    <t xml:space="preserve">col (V) Non-Mat ∆S5Y</t>
  </si>
  <si>
    <t xml:space="preserve">∆ClimateRisk -1.808 (12.789)</t>
  </si>
  <si>
    <t xml:space="preserve">2.120</t>
  </si>
  <si>
    <t xml:space="preserve">14.426</t>
  </si>
  <si>
    <t xml:space="preserve">col (VI) Mat ∆S5Y</t>
  </si>
  <si>
    <t xml:space="preserve">∆ClimateRisk 2.120 (14.426)</t>
  </si>
  <si>
    <t xml:space="preserve">7.305</t>
  </si>
  <si>
    <t xml:space="preserve">10.253</t>
  </si>
  <si>
    <t xml:space="preserve">∆Physical 7.305 (10.253)</t>
  </si>
  <si>
    <t xml:space="preserve">∆Physical</t>
  </si>
  <si>
    <t xml:space="preserve">1.645</t>
  </si>
  <si>
    <t xml:space="preserve">17.075</t>
  </si>
  <si>
    <t xml:space="preserve">∆Transition 1.645 (17.075)</t>
  </si>
  <si>
    <t xml:space="preserve">∆Transition</t>
  </si>
  <si>
    <t xml:space="preserve">-0.496</t>
  </si>
  <si>
    <t xml:space="preserve">10.347</t>
  </si>
  <si>
    <t xml:space="preserve">∆Physical -0.496 (10.347)</t>
  </si>
  <si>
    <t xml:space="preserve">15.450</t>
  </si>
  <si>
    <t xml:space="preserve">22.031</t>
  </si>
  <si>
    <t xml:space="preserve">∆Transition 15.450 (22.031)</t>
  </si>
  <si>
    <t xml:space="preserve">20.175</t>
  </si>
  <si>
    <t xml:space="preserve">19.812</t>
  </si>
  <si>
    <t xml:space="preserve">∆Physical 20.175 (19.812)</t>
  </si>
  <si>
    <t xml:space="preserve">-1.944</t>
  </si>
  <si>
    <t xml:space="preserve">16.798</t>
  </si>
  <si>
    <t xml:space="preserve">∆Transition -1.944 (16.798)</t>
  </si>
  <si>
    <t xml:space="preserve">-4.350</t>
  </si>
  <si>
    <t xml:space="preserve">12.266</t>
  </si>
  <si>
    <t xml:space="preserve">col (I) All ∆S10Y</t>
  </si>
  <si>
    <t xml:space="preserve">∆ClimateRisk -4.350 (12.266)</t>
  </si>
  <si>
    <t xml:space="preserve">∆S10Y</t>
  </si>
  <si>
    <t xml:space="preserve">6.378</t>
  </si>
  <si>
    <t xml:space="preserve">15.107</t>
  </si>
  <si>
    <t xml:space="preserve">col (II) Mat ∆S10Y</t>
  </si>
  <si>
    <t xml:space="preserve">∆ClimateRisk 6.378 (15.107)</t>
  </si>
  <si>
    <t xml:space="preserve">7.062</t>
  </si>
  <si>
    <t xml:space="preserve">9.155</t>
  </si>
  <si>
    <t xml:space="preserve">col (III) All ∆S10Y</t>
  </si>
  <si>
    <t xml:space="preserve">∆Physical 7.062 (9.155)</t>
  </si>
  <si>
    <t xml:space="preserve">4.423</t>
  </si>
  <si>
    <t xml:space="preserve">17.073</t>
  </si>
  <si>
    <t xml:space="preserve">∆Transition 4.423 (17.073)</t>
  </si>
  <si>
    <t xml:space="preserve">21.106</t>
  </si>
  <si>
    <t xml:space="preserve">17.365</t>
  </si>
  <si>
    <t xml:space="preserve">col (IV) Mat ∆S10Y</t>
  </si>
  <si>
    <t xml:space="preserve">∆Physical 21.106 (17.365)</t>
  </si>
  <si>
    <t xml:space="preserve">2.759</t>
  </si>
  <si>
    <t xml:space="preserve">18.667</t>
  </si>
  <si>
    <t xml:space="preserve">∆Transition 2.759 (18.667)</t>
  </si>
  <si>
    <t xml:space="preserve">-2.942</t>
  </si>
  <si>
    <t xml:space="preserve">11.794</t>
  </si>
  <si>
    <t xml:space="preserve">col (V) All ∆S30Y</t>
  </si>
  <si>
    <t xml:space="preserve">∆ClimateRisk -2.942 (11.794)</t>
  </si>
  <si>
    <t xml:space="preserve">∆S30Y</t>
  </si>
  <si>
    <t xml:space="preserve">4.908</t>
  </si>
  <si>
    <t xml:space="preserve">14.900</t>
  </si>
  <si>
    <t xml:space="preserve">col (VI) Mat ∆S30Y</t>
  </si>
  <si>
    <t xml:space="preserve">∆ClimateRisk 4.908 (14.900)</t>
  </si>
  <si>
    <t xml:space="preserve">7.140</t>
  </si>
  <si>
    <t xml:space="preserve">9.147</t>
  </si>
  <si>
    <t xml:space="preserve">col (VII) All ∆S30Y</t>
  </si>
  <si>
    <t xml:space="preserve">∆Physical 7.140 (9.147)</t>
  </si>
  <si>
    <t xml:space="preserve">5.697</t>
  </si>
  <si>
    <t xml:space="preserve">17.402</t>
  </si>
  <si>
    <t xml:space="preserve">∆Transition 5.697 (17.402)</t>
  </si>
  <si>
    <t xml:space="preserve">21.005</t>
  </si>
  <si>
    <t xml:space="preserve">15.949</t>
  </si>
  <si>
    <t xml:space="preserve">col (VIII) Mat ∆S30Y</t>
  </si>
  <si>
    <t xml:space="preserve">∆Physical 21.005 (15.949)</t>
  </si>
  <si>
    <t xml:space="preserve">1.091</t>
  </si>
  <si>
    <t xml:space="preserve">18.802</t>
  </si>
  <si>
    <t xml:space="preserve">∆Transition 1.091 (18.802)</t>
  </si>
  <si>
    <t xml:space="preserve">9.510</t>
  </si>
  <si>
    <t xml:space="preserve">6.267</t>
  </si>
  <si>
    <t xml:space="preserve">col (I) All ∆Y5Y,1Y</t>
  </si>
  <si>
    <t xml:space="preserve">∆ClimateRisk 9.510 (6.267)</t>
  </si>
  <si>
    <t xml:space="preserve">∆Y5Y,1Y</t>
  </si>
  <si>
    <t xml:space="preserve">11.359</t>
  </si>
  <si>
    <t xml:space="preserve">col (II) All ∆Y5Y,1Y</t>
  </si>
  <si>
    <t xml:space="preserve">∆ClimateRisk -1.193 (11.359)</t>
  </si>
  <si>
    <t xml:space="preserve">10.520</t>
  </si>
  <si>
    <t xml:space="preserve">9.628</t>
  </si>
  <si>
    <t xml:space="preserve">col (III) Non-Mat ∆Y5Y,1Y</t>
  </si>
  <si>
    <t xml:space="preserve">∆ClimateRisk 10.520 (9.628)</t>
  </si>
  <si>
    <t xml:space="preserve">-2.338</t>
  </si>
  <si>
    <t xml:space="preserve">16.316</t>
  </si>
  <si>
    <t xml:space="preserve">col (IV) Mat ∆Y5Y,1Y</t>
  </si>
  <si>
    <t xml:space="preserve">∆ClimateRisk -2.338 (16.316)</t>
  </si>
  <si>
    <t xml:space="preserve">1.673</t>
  </si>
  <si>
    <t xml:space="preserve">col (V) All ∆Y10Y,5Y</t>
  </si>
  <si>
    <t xml:space="preserve">∆ClimateRisk 0.053 (1.673)</t>
  </si>
  <si>
    <t xml:space="preserve">∆Y10Y,5Y</t>
  </si>
  <si>
    <t xml:space="preserve">2.258</t>
  </si>
  <si>
    <t xml:space="preserve">1.942</t>
  </si>
  <si>
    <t xml:space="preserve">col (VI) All ∆Y10Y,5Y</t>
  </si>
  <si>
    <t xml:space="preserve">∆ClimateRisk 2.258 (1.942)</t>
  </si>
  <si>
    <t xml:space="preserve">-1.150</t>
  </si>
  <si>
    <t xml:space="preserve">2.192</t>
  </si>
  <si>
    <t xml:space="preserve">col (VII) Non-Mat ∆Y10Y,5Y</t>
  </si>
  <si>
    <t xml:space="preserve">∆ClimateRisk -1.150 (2.192)</t>
  </si>
  <si>
    <t xml:space="preserve">4.275</t>
  </si>
  <si>
    <t xml:space="preserve">2.760</t>
  </si>
  <si>
    <t xml:space="preserve">col (VIII) Mat ∆Y10Y,5Y</t>
  </si>
  <si>
    <t xml:space="preserve">∆ClimateRisk 4.275 (2.760)</t>
  </si>
  <si>
    <t xml:space="preserve">9.037</t>
  </si>
  <si>
    <t xml:space="preserve">∆Physical 0.524 (9.037)</t>
  </si>
  <si>
    <t xml:space="preserve">20.049</t>
  </si>
  <si>
    <t xml:space="preserve">8.208</t>
  </si>
  <si>
    <t xml:space="preserve">∆Transition 20.049** (8.208)</t>
  </si>
  <si>
    <t xml:space="preserve">-2.974</t>
  </si>
  <si>
    <t xml:space="preserve">17.673</t>
  </si>
  <si>
    <t xml:space="preserve">∆Physical -2.974 (17.673)</t>
  </si>
  <si>
    <t xml:space="preserve">8.538</t>
  </si>
  <si>
    <t xml:space="preserve">11.157</t>
  </si>
  <si>
    <t xml:space="preserve">∆Transition 8.538 (11.157)</t>
  </si>
  <si>
    <t xml:space="preserve">7.253</t>
  </si>
  <si>
    <t xml:space="preserve">7.612</t>
  </si>
  <si>
    <t xml:space="preserve">∆Physical 7.253 (7.612)</t>
  </si>
  <si>
    <t xml:space="preserve">25.909</t>
  </si>
  <si>
    <t xml:space="preserve">15.096</t>
  </si>
  <si>
    <t xml:space="preserve">∆Transition 25.909* (15.096)</t>
  </si>
  <si>
    <t xml:space="preserve">-18.228</t>
  </si>
  <si>
    <t xml:space="preserve">43.981</t>
  </si>
  <si>
    <t xml:space="preserve">∆Physical -18.228 (43.981)</t>
  </si>
  <si>
    <t xml:space="preserve">3.678</t>
  </si>
  <si>
    <t xml:space="preserve">11.588</t>
  </si>
  <si>
    <t xml:space="preserve">∆Transition 3.678 (11.588)</t>
  </si>
  <si>
    <t xml:space="preserve">-2.310</t>
  </si>
  <si>
    <t xml:space="preserve">1.929</t>
  </si>
  <si>
    <t xml:space="preserve">∆Physical -2.310 (1.929)</t>
  </si>
  <si>
    <t xml:space="preserve">0.846</t>
  </si>
  <si>
    <t xml:space="preserve">2.695</t>
  </si>
  <si>
    <t xml:space="preserve">∆Transition 0.846 (2.695)</t>
  </si>
  <si>
    <t xml:space="preserve">3.201</t>
  </si>
  <si>
    <t xml:space="preserve">∆Physical -0.163 (3.201)</t>
  </si>
  <si>
    <t xml:space="preserve">2.454</t>
  </si>
  <si>
    <t xml:space="preserve">∆Transition 2.760 (2.454)</t>
  </si>
  <si>
    <t xml:space="preserve">-0.720</t>
  </si>
  <si>
    <t xml:space="preserve">3.220</t>
  </si>
  <si>
    <t xml:space="preserve">∆Physical -0.720 (3.220)</t>
  </si>
  <si>
    <t xml:space="preserve">-2.832</t>
  </si>
  <si>
    <t xml:space="preserve">2.743</t>
  </si>
  <si>
    <t xml:space="preserve">∆Transition -2.832 (2.743)</t>
  </si>
  <si>
    <t xml:space="preserve">1.069</t>
  </si>
  <si>
    <t xml:space="preserve">5.928</t>
  </si>
  <si>
    <t xml:space="preserve">∆Physical 1.069 (5.928)</t>
  </si>
  <si>
    <t xml:space="preserve">4.686</t>
  </si>
  <si>
    <t xml:space="preserve">3.900</t>
  </si>
  <si>
    <t xml:space="preserve">∆Transition 4.686 (3.900)</t>
  </si>
  <si>
    <t xml:space="preserve">Kordschia (2020)</t>
  </si>
  <si>
    <t xml:space="preserve">-0.0139</t>
  </si>
  <si>
    <t xml:space="preserve">0.00284</t>
  </si>
  <si>
    <t xml:space="preserve">1631</t>
  </si>
  <si>
    <t xml:space="preserve">E_PILLAR − 0.0139*** (0.00284)</t>
  </si>
  <si>
    <t xml:space="preserve">E_PILLAR</t>
  </si>
  <si>
    <t xml:space="preserve">COD (average marginal cost of debt, in percent)</t>
  </si>
  <si>
    <t xml:space="preserve">staging_Kordschia_2019.csv</t>
  </si>
  <si>
    <t xml:space="preserve">-0.258</t>
  </si>
  <si>
    <t xml:space="preserve">row (5) E_PILLAR x column (1) COD</t>
  </si>
  <si>
    <t xml:space="preserve">1629</t>
  </si>
  <si>
    <t xml:space="preserve">(5) E_PILLAR − 0.258 − 0.233 0.349 0.853 1.000</t>
  </si>
  <si>
    <t xml:space="preserve">COD (cost of debt in percent, marginal cost of issuing new debt)</t>
  </si>
  <si>
    <t xml:space="preserve">row (5) E_PILLAR x column (2) COLD</t>
  </si>
  <si>
    <t xml:space="preserve">COLD (cost of long-term debt in percent)</t>
  </si>
  <si>
    <t xml:space="preserve">0.349</t>
  </si>
  <si>
    <t xml:space="preserve">row (5) E_PILLAR x column (3) RATING</t>
  </si>
  <si>
    <t xml:space="preserve">RATING (the company's credit rating as provided by Fitch)</t>
  </si>
  <si>
    <t xml:space="preserve">Kozak (2021)</t>
  </si>
  <si>
    <t xml:space="preserve">correlation matrix row 2 CO2_Rev x col 1 COD</t>
  </si>
  <si>
    <t xml:space="preserve">CO2_Rev 0.46 a</t>
  </si>
  <si>
    <t xml:space="preserve">CO2_Rev</t>
  </si>
  <si>
    <t xml:space="preserve">COD (cost of debt capital (%))</t>
  </si>
  <si>
    <t xml:space="preserve">staging_Kozak_2021.csv</t>
  </si>
  <si>
    <t xml:space="preserve">multi: 15 European countries (AT, BE, DE, DK, ES, FI, FR, IE, IT, NL, NO, PL, PT, SE, UK; paper labels them '15 EU countries' although Norway and the UK are included)</t>
  </si>
  <si>
    <t xml:space="preserve">correlation matrix row 3 CO2_Asset x col 1 COD</t>
  </si>
  <si>
    <t xml:space="preserve">CO2_Asset 0.12 a</t>
  </si>
  <si>
    <t xml:space="preserve">CO2_Asset</t>
  </si>
  <si>
    <t xml:space="preserve">correlation matrix row 4 CO2_Empl x col 1 COD</t>
  </si>
  <si>
    <t xml:space="preserve">CO2_Empl 0.02 c</t>
  </si>
  <si>
    <t xml:space="preserve">CO2_Empl</t>
  </si>
  <si>
    <t xml:space="preserve">8.82</t>
  </si>
  <si>
    <t xml:space="preserve">other:fractional logit</t>
  </si>
  <si>
    <t xml:space="preserve">Model 1A</t>
  </si>
  <si>
    <t xml:space="preserve">CO2_Rev 0.109 *** (8.82)</t>
  </si>
  <si>
    <t xml:space="preserve">7.84</t>
  </si>
  <si>
    <t xml:space="preserve">Model 1B</t>
  </si>
  <si>
    <t xml:space="preserve">CO2_Rev 0.095 *** (7.84)</t>
  </si>
  <si>
    <t xml:space="preserve">0.127</t>
  </si>
  <si>
    <t xml:space="preserve">8.24</t>
  </si>
  <si>
    <t xml:space="preserve">Model 2A</t>
  </si>
  <si>
    <t xml:space="preserve">CO2_Asset 0.127 *** (8.24)</t>
  </si>
  <si>
    <t xml:space="preserve">0.112</t>
  </si>
  <si>
    <t xml:space="preserve">7.38</t>
  </si>
  <si>
    <t xml:space="preserve">Model 2B</t>
  </si>
  <si>
    <t xml:space="preserve">CO2_Asset 0.112 *** (7.38)</t>
  </si>
  <si>
    <t xml:space="preserve">6.76</t>
  </si>
  <si>
    <t xml:space="preserve">Model 3A</t>
  </si>
  <si>
    <t xml:space="preserve">CO2_Empl 0.085 *** (6.76)</t>
  </si>
  <si>
    <t xml:space="preserve">5.57</t>
  </si>
  <si>
    <t xml:space="preserve">Model 3B</t>
  </si>
  <si>
    <t xml:space="preserve">CO2_Empl 0.076 *** (5.57)</t>
  </si>
  <si>
    <t xml:space="preserve">Model 4A</t>
  </si>
  <si>
    <t xml:space="preserve">CO2_Rev 0.062 *** (4.52)</t>
  </si>
  <si>
    <t xml:space="preserve">3.56</t>
  </si>
  <si>
    <t xml:space="preserve">Model 4B</t>
  </si>
  <si>
    <t xml:space="preserve">CO2_Rev 0.047 *** (3.56)</t>
  </si>
  <si>
    <t xml:space="preserve">0.087</t>
  </si>
  <si>
    <t xml:space="preserve">Model 5A</t>
  </si>
  <si>
    <t xml:space="preserve">CO2_Asset 0.087 *** (5.57)</t>
  </si>
  <si>
    <t xml:space="preserve">Model 5B</t>
  </si>
  <si>
    <t xml:space="preserve">CO2_Asset 0.071 *** (2.27)</t>
  </si>
  <si>
    <t xml:space="preserve">Model 6A</t>
  </si>
  <si>
    <t xml:space="preserve">CO2_Empl 0.070 *** (4.95)</t>
  </si>
  <si>
    <t xml:space="preserve">Model 6B</t>
  </si>
  <si>
    <t xml:space="preserve">CO2_Empl 0.060 *** (4.39)</t>
  </si>
  <si>
    <t xml:space="preserve">7.91</t>
  </si>
  <si>
    <t xml:space="preserve">Model 7A</t>
  </si>
  <si>
    <t xml:space="preserve">CO2_Rev 0.119 *** (7.91)</t>
  </si>
  <si>
    <t xml:space="preserve">0.103</t>
  </si>
  <si>
    <t xml:space="preserve">7.01</t>
  </si>
  <si>
    <t xml:space="preserve">Model 7B</t>
  </si>
  <si>
    <t xml:space="preserve">CO2_Rev 0.103 *** (7.01)</t>
  </si>
  <si>
    <t xml:space="preserve">7.44</t>
  </si>
  <si>
    <t xml:space="preserve">Model 8A</t>
  </si>
  <si>
    <t xml:space="preserve">CO2_Asset 0.144 *** (7.44)</t>
  </si>
  <si>
    <t xml:space="preserve">6.27</t>
  </si>
  <si>
    <t xml:space="preserve">Model 8B</t>
  </si>
  <si>
    <t xml:space="preserve">CO2_Asset 0.124 *** (6.27)</t>
  </si>
  <si>
    <t xml:space="preserve">0.089</t>
  </si>
  <si>
    <t xml:space="preserve">5.23</t>
  </si>
  <si>
    <t xml:space="preserve">Model 9A</t>
  </si>
  <si>
    <t xml:space="preserve">CO2_Empl 0.089 *** (5.23)</t>
  </si>
  <si>
    <t xml:space="preserve">4.71</t>
  </si>
  <si>
    <t xml:space="preserve">Model 9B</t>
  </si>
  <si>
    <t xml:space="preserve">CO2_Empl 0.078 *** (4.71)</t>
  </si>
  <si>
    <t xml:space="preserve">Kumar &amp; Firoz (2018)</t>
  </si>
  <si>
    <t xml:space="preserve">2.4800</t>
  </si>
  <si>
    <t xml:space="preserve">other: Heckman's (1979) two-step model</t>
  </si>
  <si>
    <t xml:space="preserve">Table VI</t>
  </si>
  <si>
    <t xml:space="preserve">Model (i)</t>
  </si>
  <si>
    <t xml:space="preserve">1411</t>
  </si>
  <si>
    <t xml:space="preserve">EMISSIONS 2.4800 (0.0086)***</t>
  </si>
  <si>
    <t xml:space="preserve">EMISSIONS</t>
  </si>
  <si>
    <t xml:space="preserve">COD (total interest paid during the year divided by the total long-term debt)</t>
  </si>
  <si>
    <t xml:space="preserve">staging_Kumar_Firoz_2018.csv</t>
  </si>
  <si>
    <t xml:space="preserve">7.2900</t>
  </si>
  <si>
    <t xml:space="preserve">Model (ii)</t>
  </si>
  <si>
    <t xml:space="preserve">EMISSIONS 7.2900 (0.0044)***</t>
  </si>
  <si>
    <t xml:space="preserve">7.8105</t>
  </si>
  <si>
    <t xml:space="preserve">Environmentally sensitive</t>
  </si>
  <si>
    <t xml:space="preserve">Table VIII</t>
  </si>
  <si>
    <t xml:space="preserve">1413</t>
  </si>
  <si>
    <t xml:space="preserve">EMISSIONS 7.8105 (0.0000)***</t>
  </si>
  <si>
    <t xml:space="preserve">3.4105</t>
  </si>
  <si>
    <t xml:space="preserve">0.0989</t>
  </si>
  <si>
    <t xml:space="preserve">EMISSIONS 3.4105 (0.0989)*</t>
  </si>
  <si>
    <t xml:space="preserve">1.6205</t>
  </si>
  <si>
    <t xml:space="preserve">0.9246</t>
  </si>
  <si>
    <t xml:space="preserve">Non-environmentally sensitive</t>
  </si>
  <si>
    <t xml:space="preserve">Model (iii)</t>
  </si>
  <si>
    <t xml:space="preserve">EMISSIONS 1.6205 (0.9246)</t>
  </si>
  <si>
    <t xml:space="preserve">0.6834</t>
  </si>
  <si>
    <t xml:space="preserve">Model (iv)</t>
  </si>
  <si>
    <t xml:space="preserve">EMISSIONS 0.0001 (0.6834)</t>
  </si>
  <si>
    <t xml:space="preserve">Lee (2022)</t>
  </si>
  <si>
    <t xml:space="preserve">&lt;0.0001</t>
  </si>
  <si>
    <t xml:space="preserve">0.0354</t>
  </si>
  <si>
    <t xml:space="preserve">row (1) CR x column (2) VD</t>
  </si>
  <si>
    <t xml:space="preserve">0.0354 (&lt;0.0001)</t>
  </si>
  <si>
    <t xml:space="preserve">VD</t>
  </si>
  <si>
    <t xml:space="preserve">staging_Lee_2022.csv</t>
  </si>
  <si>
    <t xml:space="preserve">South Korea (</t>
  </si>
  <si>
    <t xml:space="preserve">0.0137</t>
  </si>
  <si>
    <t xml:space="preserve">2.87</t>
  </si>
  <si>
    <t xml:space="preserve">H1 main model (single column)</t>
  </si>
  <si>
    <t xml:space="preserve">VD 0.0137 2.87 ***</t>
  </si>
  <si>
    <t xml:space="preserve">CRt+1</t>
  </si>
  <si>
    <t xml:space="preserve">1.10</t>
  </si>
  <si>
    <t xml:space="preserve">H2 model (single column)</t>
  </si>
  <si>
    <t xml:space="preserve">VD 0.0073 1.10</t>
  </si>
  <si>
    <t xml:space="preserve">0.0317</t>
  </si>
  <si>
    <t xml:space="preserve">7.02</t>
  </si>
  <si>
    <t xml:space="preserve">Panel A. Hypothesis 1</t>
  </si>
  <si>
    <t xml:space="preserve">VD 0.0317 7.02 ***</t>
  </si>
  <si>
    <t xml:space="preserve">0.0079</t>
  </si>
  <si>
    <t xml:space="preserve">1.26</t>
  </si>
  <si>
    <t xml:space="preserve">Panel B. Hypothesis 2</t>
  </si>
  <si>
    <t xml:space="preserve">VD 0.0079 1.26</t>
  </si>
  <si>
    <t xml:space="preserve">2.22</t>
  </si>
  <si>
    <t xml:space="preserve">other:Volatility</t>
  </si>
  <si>
    <t xml:space="preserve">higher information asymmetry (high stock return volatility)</t>
  </si>
  <si>
    <t xml:space="preserve">Panel A. Volatility column 1</t>
  </si>
  <si>
    <t xml:space="preserve">VD 0.0313 2.22 **</t>
  </si>
  <si>
    <t xml:space="preserve">0.0128</t>
  </si>
  <si>
    <t xml:space="preserve">0.92</t>
  </si>
  <si>
    <t xml:space="preserve">lower information asymmetry (low stock return volatility)</t>
  </si>
  <si>
    <t xml:space="preserve">Panel A. Volatility column 2</t>
  </si>
  <si>
    <t xml:space="preserve">VD 0.0128 0.92</t>
  </si>
  <si>
    <t xml:space="preserve">0.0179</t>
  </si>
  <si>
    <t xml:space="preserve">other:Firm Age</t>
  </si>
  <si>
    <t xml:space="preserve">higher information asymmetry (firm age split)</t>
  </si>
  <si>
    <t xml:space="preserve">Panel B. Firm Age column 1</t>
  </si>
  <si>
    <t xml:space="preserve">VD 0.0179 2.17 **</t>
  </si>
  <si>
    <t xml:space="preserve">0.0102</t>
  </si>
  <si>
    <t xml:space="preserve">1.22</t>
  </si>
  <si>
    <t xml:space="preserve">lower information asymmetry (firm age split)</t>
  </si>
  <si>
    <t xml:space="preserve">Panel B. Firm Age column 2</t>
  </si>
  <si>
    <t xml:space="preserve">VD 0.0102 1.22</t>
  </si>
  <si>
    <t xml:space="preserve">Lemma et al (2017)</t>
  </si>
  <si>
    <t xml:space="preserve">-0.108</t>
  </si>
  <si>
    <t xml:space="preserve">Pearson (below diagonal) KDi,t row x DSCRi,t column</t>
  </si>
  <si>
    <t xml:space="preserve">117</t>
  </si>
  <si>
    <t xml:space="preserve">KDi,t x DSCRi,t: -0.108*</t>
  </si>
  <si>
    <t xml:space="preserve">DSCRi,t</t>
  </si>
  <si>
    <t xml:space="preserve">KDi,t</t>
  </si>
  <si>
    <t xml:space="preserve">staging_Lemma_et_al_2017.csv</t>
  </si>
  <si>
    <t xml:space="preserve">Pearson (below diagonal) KDi,t row x CRi,t column</t>
  </si>
  <si>
    <t xml:space="preserve">KDi,t x CRi,t: -0.053</t>
  </si>
  <si>
    <t xml:space="preserve">CRi,t</t>
  </si>
  <si>
    <t xml:space="preserve">3SLS</t>
  </si>
  <si>
    <t xml:space="preserve">Eq. 1e reduced system, KDi,t column</t>
  </si>
  <si>
    <t xml:space="preserve">123</t>
  </si>
  <si>
    <t xml:space="preserve">DSCRi,t 0.002 (0.36)</t>
  </si>
  <si>
    <t xml:space="preserve">Eq. 1f full system, KDi,t column</t>
  </si>
  <si>
    <t xml:space="preserve">DSCRi,t 0.003 (0.63)</t>
  </si>
  <si>
    <t xml:space="preserve">0.973</t>
  </si>
  <si>
    <t xml:space="preserve">HCRi,t 0.973 (1.28)</t>
  </si>
  <si>
    <t xml:space="preserve">HCRi,t</t>
  </si>
  <si>
    <t xml:space="preserve">Li &amp; Qiu (2026)</t>
  </si>
  <si>
    <t xml:space="preserve">5.837</t>
  </si>
  <si>
    <t xml:space="preserve">2.325</t>
  </si>
  <si>
    <t xml:space="preserve">∆Pollution 5.837** (2.325)</t>
  </si>
  <si>
    <t xml:space="preserve">∆Pollution</t>
  </si>
  <si>
    <t xml:space="preserve">∆CS</t>
  </si>
  <si>
    <t xml:space="preserve">staging_Li_Qui_2026.csv</t>
  </si>
  <si>
    <t xml:space="preserve">2.296</t>
  </si>
  <si>
    <t xml:space="preserve">3.450</t>
  </si>
  <si>
    <t xml:space="preserve">∆Pollution 2.296*** (3.450)</t>
  </si>
  <si>
    <t xml:space="preserve">2.251</t>
  </si>
  <si>
    <t xml:space="preserve">3.207</t>
  </si>
  <si>
    <t xml:space="preserve">∆Pollution 2.251*** (3.207)</t>
  </si>
  <si>
    <t xml:space="preserve">2.101</t>
  </si>
  <si>
    <t xml:space="preserve">∆Pollution 2.101** (2.892)</t>
  </si>
  <si>
    <t xml:space="preserve">2.186</t>
  </si>
  <si>
    <t xml:space="preserve">2.816</t>
  </si>
  <si>
    <t xml:space="preserve">∆Pollution 2.186** (2.816)</t>
  </si>
  <si>
    <t xml:space="preserve">2.148</t>
  </si>
  <si>
    <t xml:space="preserve">2.935</t>
  </si>
  <si>
    <t xml:space="preserve">∆Pollution 2.148*** (2.935)</t>
  </si>
  <si>
    <t xml:space="preserve">2.066</t>
  </si>
  <si>
    <t xml:space="preserve">2.597</t>
  </si>
  <si>
    <t xml:space="preserve">∆Pollution 2.066** (2.597)</t>
  </si>
  <si>
    <t xml:space="preserve">4.587</t>
  </si>
  <si>
    <t xml:space="preserve">1.006</t>
  </si>
  <si>
    <t xml:space="preserve">∆Carbon Emissions (S1) 4.587 (1.006)</t>
  </si>
  <si>
    <t xml:space="preserve">∆Carbon Emissions (S1)</t>
  </si>
  <si>
    <t xml:space="preserve">2.150</t>
  </si>
  <si>
    <t xml:space="preserve">2.883</t>
  </si>
  <si>
    <t xml:space="preserve">∆Pollution 2.150** (2.883)</t>
  </si>
  <si>
    <t xml:space="preserve">∆Carbon Emissions (S2) 0.170 (0.103)</t>
  </si>
  <si>
    <t xml:space="preserve">∆Carbon Emissions (S2)</t>
  </si>
  <si>
    <t xml:space="preserve">2.119</t>
  </si>
  <si>
    <t xml:space="preserve">2.653</t>
  </si>
  <si>
    <t xml:space="preserve">∆Pollution 2.119** (2.653)</t>
  </si>
  <si>
    <t xml:space="preserve">4.649</t>
  </si>
  <si>
    <t xml:space="preserve">1.002</t>
  </si>
  <si>
    <t xml:space="preserve">∆Carbon Emissions (S1) 4.649 (1.002)</t>
  </si>
  <si>
    <t xml:space="preserve">-0.573</t>
  </si>
  <si>
    <t xml:space="preserve">-0.317</t>
  </si>
  <si>
    <t xml:space="preserve">∆Carbon Emissions (S2) -0.573 (-0.317)</t>
  </si>
  <si>
    <t xml:space="preserve">sample concludes in 2015 (Hoberg-Maksimovic FC data availability)</t>
  </si>
  <si>
    <t xml:space="preserve">∆Pollution 0.033 (0.034)</t>
  </si>
  <si>
    <t xml:space="preserve">-0.629</t>
  </si>
  <si>
    <t xml:space="preserve">-0.849</t>
  </si>
  <si>
    <t xml:space="preserve">∆Pollution -0.629 (-0.849)</t>
  </si>
  <si>
    <t xml:space="preserve">0.141</t>
  </si>
  <si>
    <t xml:space="preserve">∆Pollution 0.141 (0.173)</t>
  </si>
  <si>
    <t xml:space="preserve">-1.132</t>
  </si>
  <si>
    <t xml:space="preserve">-1.597</t>
  </si>
  <si>
    <t xml:space="preserve">∆Pollution -1.132 (-1.597)</t>
  </si>
  <si>
    <t xml:space="preserve">0.752</t>
  </si>
  <si>
    <t xml:space="preserve">1.026</t>
  </si>
  <si>
    <t xml:space="preserve">∆Pollution 0.752 (1.026)</t>
  </si>
  <si>
    <t xml:space="preserve">∆Pollution 0.307 (0.416)</t>
  </si>
  <si>
    <t xml:space="preserve">-2.434</t>
  </si>
  <si>
    <t xml:space="preserve">-1.540</t>
  </si>
  <si>
    <t xml:space="preserve">∆Pollution -2.434 (-1.540)</t>
  </si>
  <si>
    <t xml:space="preserve">-1.853</t>
  </si>
  <si>
    <t xml:space="preserve">-1.440</t>
  </si>
  <si>
    <t xml:space="preserve">∆Pollution -1.853 (-1.440)</t>
  </si>
  <si>
    <t xml:space="preserve">3.490</t>
  </si>
  <si>
    <t xml:space="preserve">4.304</t>
  </si>
  <si>
    <t xml:space="preserve">∆Pollution 3.490*** (4.304)</t>
  </si>
  <si>
    <t xml:space="preserve">3.234</t>
  </si>
  <si>
    <t xml:space="preserve">4.465</t>
  </si>
  <si>
    <t xml:space="preserve">∆Pollution 3.234*** (4.465)</t>
  </si>
  <si>
    <t xml:space="preserve">-0.149</t>
  </si>
  <si>
    <t xml:space="preserve">∆Pollution -0.127 (-0.149)</t>
  </si>
  <si>
    <t xml:space="preserve">∆DP</t>
  </si>
  <si>
    <t xml:space="preserve">-0.383</t>
  </si>
  <si>
    <t xml:space="preserve">∆Pollution -0.294 (-0.383)</t>
  </si>
  <si>
    <t xml:space="preserve">2.611</t>
  </si>
  <si>
    <t xml:space="preserve">∆Pollution 2.611** (2.251)</t>
  </si>
  <si>
    <t xml:space="preserve">∆RP</t>
  </si>
  <si>
    <t xml:space="preserve">2.859</t>
  </si>
  <si>
    <t xml:space="preserve">2.369</t>
  </si>
  <si>
    <t xml:space="preserve">∆Pollution 2.859** (2.369)</t>
  </si>
  <si>
    <t xml:space="preserve">0.702</t>
  </si>
  <si>
    <t xml:space="preserve">1.147</t>
  </si>
  <si>
    <t xml:space="preserve">IG (rated BBB or above)</t>
  </si>
  <si>
    <t xml:space="preserve">48</t>
  </si>
  <si>
    <t xml:space="preserve">∆Pollution 0.702 (1.147)</t>
  </si>
  <si>
    <t xml:space="preserve">0.815</t>
  </si>
  <si>
    <t xml:space="preserve">1.842</t>
  </si>
  <si>
    <t xml:space="preserve">∆Pollution 0.815* (1.842)</t>
  </si>
  <si>
    <t xml:space="preserve">2.294</t>
  </si>
  <si>
    <t xml:space="preserve">3.344</t>
  </si>
  <si>
    <t xml:space="preserve">∆Pollution 2.294*** (3.344)</t>
  </si>
  <si>
    <t xml:space="preserve">2.274</t>
  </si>
  <si>
    <t xml:space="preserve">3.089</t>
  </si>
  <si>
    <t xml:space="preserve">∆Pollution 2.274*** (3.089)</t>
  </si>
  <si>
    <t xml:space="preserve">-9.321</t>
  </si>
  <si>
    <t xml:space="preserve">-0.796</t>
  </si>
  <si>
    <t xml:space="preserve">HY (rated below BBB)</t>
  </si>
  <si>
    <t xml:space="preserve">∆Pollution -9.321 (-0.796)</t>
  </si>
  <si>
    <t xml:space="preserve">-12.120</t>
  </si>
  <si>
    <t xml:space="preserve">-1.485</t>
  </si>
  <si>
    <t xml:space="preserve">∆Pollution -12.120 (-1.485)</t>
  </si>
  <si>
    <t xml:space="preserve">14.997</t>
  </si>
  <si>
    <t xml:space="preserve">∆Pollution 14.997 (1.299)</t>
  </si>
  <si>
    <t xml:space="preserve">12.106</t>
  </si>
  <si>
    <t xml:space="preserve">1.416</t>
  </si>
  <si>
    <t xml:space="preserve">∆Pollution 12.106 (1.416)</t>
  </si>
  <si>
    <t xml:space="preserve">-0.491</t>
  </si>
  <si>
    <t xml:space="preserve">-0.467</t>
  </si>
  <si>
    <t xml:space="preserve">other:maturity</t>
  </si>
  <si>
    <t xml:space="preserve">LT (&gt; 10 years)</t>
  </si>
  <si>
    <t xml:space="preserve">Panel A col 1 (LT)</t>
  </si>
  <si>
    <t xml:space="preserve">49</t>
  </si>
  <si>
    <t xml:space="preserve">∆Pollution -0.491 (-0.467)</t>
  </si>
  <si>
    <t xml:space="preserve">-1.357</t>
  </si>
  <si>
    <t xml:space="preserve">-1.203</t>
  </si>
  <si>
    <t xml:space="preserve">Panel A col 2 (LT)</t>
  </si>
  <si>
    <t xml:space="preserve">∆Pollution -1.357 (-1.203)</t>
  </si>
  <si>
    <t xml:space="preserve">0.780</t>
  </si>
  <si>
    <t xml:space="preserve">0.476</t>
  </si>
  <si>
    <t xml:space="preserve">MT (3-10 years)</t>
  </si>
  <si>
    <t xml:space="preserve">Panel A col 3 (MT)</t>
  </si>
  <si>
    <t xml:space="preserve">∆Pollution 0.780 (0.476)</t>
  </si>
  <si>
    <t xml:space="preserve">1.061</t>
  </si>
  <si>
    <t xml:space="preserve">0.641</t>
  </si>
  <si>
    <t xml:space="preserve">Panel A col 4 (MT)</t>
  </si>
  <si>
    <t xml:space="preserve">∆Pollution 1.061 (0.641)</t>
  </si>
  <si>
    <t xml:space="preserve">1.719</t>
  </si>
  <si>
    <t xml:space="preserve">ST (&lt; 3 years)</t>
  </si>
  <si>
    <t xml:space="preserve">Panel A col 5 (ST)</t>
  </si>
  <si>
    <t xml:space="preserve">∆Pollution 1.719 (0.526)</t>
  </si>
  <si>
    <t xml:space="preserve">-0.794</t>
  </si>
  <si>
    <t xml:space="preserve">-0.254</t>
  </si>
  <si>
    <t xml:space="preserve">Panel A col 6 (ST)</t>
  </si>
  <si>
    <t xml:space="preserve">∆Pollution -0.794 (-0.254)</t>
  </si>
  <si>
    <t xml:space="preserve">2.877</t>
  </si>
  <si>
    <t xml:space="preserve">3.267</t>
  </si>
  <si>
    <t xml:space="preserve">Panel B col 1 (LT)</t>
  </si>
  <si>
    <t xml:space="preserve">∆Pollution 2.877*** (3.267)</t>
  </si>
  <si>
    <t xml:space="preserve">3.410</t>
  </si>
  <si>
    <t xml:space="preserve">3.823</t>
  </si>
  <si>
    <t xml:space="preserve">Panel B col 2 (LT)</t>
  </si>
  <si>
    <t xml:space="preserve">∆Pollution 3.410*** (3.823)</t>
  </si>
  <si>
    <t xml:space="preserve">2.439</t>
  </si>
  <si>
    <t xml:space="preserve">1.628</t>
  </si>
  <si>
    <t xml:space="preserve">Panel B col 3 (MT)</t>
  </si>
  <si>
    <t xml:space="preserve">∆Pollution 2.439 (1.628)</t>
  </si>
  <si>
    <t xml:space="preserve">2.283</t>
  </si>
  <si>
    <t xml:space="preserve">1.554</t>
  </si>
  <si>
    <t xml:space="preserve">Panel B col 4 (MT)</t>
  </si>
  <si>
    <t xml:space="preserve">∆Pollution 2.283 (1.554)</t>
  </si>
  <si>
    <t xml:space="preserve">8.741</t>
  </si>
  <si>
    <t xml:space="preserve">1.565</t>
  </si>
  <si>
    <t xml:space="preserve">Panel B col 5 (ST)</t>
  </si>
  <si>
    <t xml:space="preserve">∆Pollution 8.741 (1.565)</t>
  </si>
  <si>
    <t xml:space="preserve">10.842</t>
  </si>
  <si>
    <t xml:space="preserve">1.900</t>
  </si>
  <si>
    <t xml:space="preserve">Panel B col 6 (ST)</t>
  </si>
  <si>
    <t xml:space="preserve">∆Pollution 10.842* (1.900)</t>
  </si>
  <si>
    <t xml:space="preserve">2.297</t>
  </si>
  <si>
    <t xml:space="preserve">3.118</t>
  </si>
  <si>
    <t xml:space="preserve">Table IA.3</t>
  </si>
  <si>
    <t xml:space="preserve">IA-14</t>
  </si>
  <si>
    <t xml:space="preserve">∆HE Pollution 2.297*** (3.118)</t>
  </si>
  <si>
    <t xml:space="preserve">∆HE Pollution</t>
  </si>
  <si>
    <t xml:space="preserve">1.093</t>
  </si>
  <si>
    <t xml:space="preserve">0.676</t>
  </si>
  <si>
    <t xml:space="preserve">∆NonHE Pollution 1.093 (0.676)</t>
  </si>
  <si>
    <t xml:space="preserve">∆NonHE Pollution</t>
  </si>
  <si>
    <t xml:space="preserve">1.595</t>
  </si>
  <si>
    <t xml:space="preserve">1.875</t>
  </si>
  <si>
    <t xml:space="preserve">∆On-site Pollution 1.595* (1.875)</t>
  </si>
  <si>
    <t xml:space="preserve">∆On-site Pollution</t>
  </si>
  <si>
    <t xml:space="preserve">1.428</t>
  </si>
  <si>
    <t xml:space="preserve">1.434</t>
  </si>
  <si>
    <t xml:space="preserve">∆Off-site Pollution 1.428 (1.434)</t>
  </si>
  <si>
    <t xml:space="preserve">∆Off-site Pollution</t>
  </si>
  <si>
    <t xml:space="preserve">1.857</t>
  </si>
  <si>
    <t xml:space="preserve">2.577</t>
  </si>
  <si>
    <t xml:space="preserve">Table IA.2</t>
  </si>
  <si>
    <t xml:space="preserve">IA-13</t>
  </si>
  <si>
    <t xml:space="preserve">Pollution 1.857** (2.577)</t>
  </si>
  <si>
    <t xml:space="preserve">Pollution</t>
  </si>
  <si>
    <t xml:space="preserve">CS</t>
  </si>
  <si>
    <t xml:space="preserve">1.580</t>
  </si>
  <si>
    <t xml:space="preserve">2.405</t>
  </si>
  <si>
    <t xml:space="preserve">Pollution 1.580** (2.405)</t>
  </si>
  <si>
    <t xml:space="preserve">1.361</t>
  </si>
  <si>
    <t xml:space="preserve">3.283</t>
  </si>
  <si>
    <t xml:space="preserve">Pollution 1.361*** (3.283)</t>
  </si>
  <si>
    <t xml:space="preserve">0.827</t>
  </si>
  <si>
    <t xml:space="preserve">0.829</t>
  </si>
  <si>
    <t xml:space="preserve">sample 2002-2016 (RavenPack data availability)</t>
  </si>
  <si>
    <t xml:space="preserve">Table IA.5</t>
  </si>
  <si>
    <t xml:space="preserve">IA-16</t>
  </si>
  <si>
    <t xml:space="preserve">∆Pollution 0.827 (0.829)</t>
  </si>
  <si>
    <t xml:space="preserve">0.642</t>
  </si>
  <si>
    <t xml:space="preserve">0.504</t>
  </si>
  <si>
    <t xml:space="preserve">∆Pollution 0.642 (0.504)</t>
  </si>
  <si>
    <t xml:space="preserve">0.572</t>
  </si>
  <si>
    <t xml:space="preserve">1.055</t>
  </si>
  <si>
    <t xml:space="preserve">Table IA.6</t>
  </si>
  <si>
    <t xml:space="preserve">IA-17</t>
  </si>
  <si>
    <t xml:space="preserve">∆Pollution 0.572 (1.055)</t>
  </si>
  <si>
    <t xml:space="preserve">∆Pollution 0.002 (0.003)</t>
  </si>
  <si>
    <t xml:space="preserve">∆Pollution 0.012 (0.010)</t>
  </si>
  <si>
    <t xml:space="preserve">-0.890</t>
  </si>
  <si>
    <t xml:space="preserve">-0.571</t>
  </si>
  <si>
    <t xml:space="preserve">∆Pollution -0.890 (-0.571)</t>
  </si>
  <si>
    <t xml:space="preserve">-1.636</t>
  </si>
  <si>
    <t xml:space="preserve">-1.464</t>
  </si>
  <si>
    <t xml:space="preserve">∆Pollution -1.636 (-1.464)</t>
  </si>
  <si>
    <t xml:space="preserve">-1.065</t>
  </si>
  <si>
    <t xml:space="preserve">-0.904</t>
  </si>
  <si>
    <t xml:space="preserve">∆Pollution -1.065 (-0.904)</t>
  </si>
  <si>
    <t xml:space="preserve">Li et al (2014)</t>
  </si>
  <si>
    <t xml:space="preserve">0.0385</t>
  </si>
  <si>
    <t xml:space="preserve">other:Heckman two-stage second step with white cross-section or cross-section SUR (PCSE)</t>
  </si>
  <si>
    <t xml:space="preserve">other:white cross-section or cross-section SUR (PCSE)</t>
  </si>
  <si>
    <t xml:space="preserve">Table V</t>
  </si>
  <si>
    <t xml:space="preserve">Column (i)</t>
  </si>
  <si>
    <t xml:space="preserve">414</t>
  </si>
  <si>
    <t xml:space="preserve">EMISSIONS 0.0036 (0.0385)</t>
  </si>
  <si>
    <t xml:space="preserve">COD (cost of debt = total interest expenses / total long-term debts)</t>
  </si>
  <si>
    <t xml:space="preserve">staging_Li_et_al_2014.csv</t>
  </si>
  <si>
    <t xml:space="preserve">0.0087</t>
  </si>
  <si>
    <t xml:space="preserve">0.0921</t>
  </si>
  <si>
    <t xml:space="preserve">Column (ii)</t>
  </si>
  <si>
    <t xml:space="preserve">EL=2 0.0087 (0.0921)</t>
  </si>
  <si>
    <t xml:space="preserve">EL=2</t>
  </si>
  <si>
    <t xml:space="preserve">0.0029</t>
  </si>
  <si>
    <t xml:space="preserve">Column (iii)</t>
  </si>
  <si>
    <t xml:space="preserve">EMISSIONS 0.0029 (0.002)</t>
  </si>
  <si>
    <t xml:space="preserve">0.0076</t>
  </si>
  <si>
    <t xml:space="preserve">EL=2 0.0076 (0.032)</t>
  </si>
  <si>
    <t xml:space="preserve">0.0015</t>
  </si>
  <si>
    <t xml:space="preserve">0.0885</t>
  </si>
  <si>
    <t xml:space="preserve">Table VII</t>
  </si>
  <si>
    <t xml:space="preserve">Total emissions - COD model</t>
  </si>
  <si>
    <t xml:space="preserve">416</t>
  </si>
  <si>
    <t xml:space="preserve">EMISSIONS 0.0015 (0.0885)</t>
  </si>
  <si>
    <t xml:space="preserve">EMISSIONS (Total emissions)</t>
  </si>
  <si>
    <t xml:space="preserve">0.0065</t>
  </si>
  <si>
    <t xml:space="preserve">EL=2 0.0065 (0.0457)</t>
  </si>
  <si>
    <t xml:space="preserve">0.0049</t>
  </si>
  <si>
    <t xml:space="preserve">0.0411</t>
  </si>
  <si>
    <t xml:space="preserve">Scope 2 emissions - COD model</t>
  </si>
  <si>
    <t xml:space="preserve">EMISSIONS 0.0049 (0.0411)</t>
  </si>
  <si>
    <t xml:space="preserve">EMISSIONS (Scope 2 emissions)</t>
  </si>
  <si>
    <t xml:space="preserve">0.0439</t>
  </si>
  <si>
    <t xml:space="preserve">EL=2 0.0065 (0.0439)</t>
  </si>
  <si>
    <t xml:space="preserve">Li et al (2022)</t>
  </si>
  <si>
    <t xml:space="preserve">Panel C correlation matrix, row CSR_EN x column CoD</t>
  </si>
  <si>
    <t xml:space="preserve">599</t>
  </si>
  <si>
    <t xml:space="preserve">CSR_EN 0.003</t>
  </si>
  <si>
    <t xml:space="preserve">CSR_EN</t>
  </si>
  <si>
    <t xml:space="preserve">CoD (ratio of interest expense to average total debt)</t>
  </si>
  <si>
    <t xml:space="preserve">staging_Li_et_al_2021.csv</t>
  </si>
  <si>
    <t xml:space="preserve">-0.0129</t>
  </si>
  <si>
    <t xml:space="preserve">-2.7632</t>
  </si>
  <si>
    <t xml:space="preserve">Column (5) CSR_EN</t>
  </si>
  <si>
    <t xml:space="preserve">601</t>
  </si>
  <si>
    <t xml:space="preserve">CSR -0.0129*** (-2.7632)</t>
  </si>
  <si>
    <t xml:space="preserve">-0.0108</t>
  </si>
  <si>
    <t xml:space="preserve">-2.2922</t>
  </si>
  <si>
    <t xml:space="preserve">602</t>
  </si>
  <si>
    <t xml:space="preserve">CSR -0.0108** (-2.2922)</t>
  </si>
  <si>
    <t xml:space="preserve">Lin et al (2025)</t>
  </si>
  <si>
    <t xml:space="preserve">-0.2044</t>
  </si>
  <si>
    <t xml:space="preserve">Panel B, row COBB x column DISCLOSURE</t>
  </si>
  <si>
    <t xml:space="preserve">7281</t>
  </si>
  <si>
    <t xml:space="preserve">COBB x DISCLOSURE (Pearson, upper-right): -0.2044 (bold = significant at 10% two-tailed or lower)</t>
  </si>
  <si>
    <t xml:space="preserve">DISCLOSURE</t>
  </si>
  <si>
    <t xml:space="preserve">COBB (cost of bank borrowing)</t>
  </si>
  <si>
    <t xml:space="preserve">staging_Lin_et_al_2025.csv</t>
  </si>
  <si>
    <t xml:space="preserve">Panel C, row COBB x column TCO2</t>
  </si>
  <si>
    <t xml:space="preserve">7282</t>
  </si>
  <si>
    <t xml:space="preserve">COBB x TCO2 (Pearson, upper-right): 0.0200 (not bold = not significant at 10%)</t>
  </si>
  <si>
    <t xml:space="preserve">TCO2</t>
  </si>
  <si>
    <t xml:space="preserve">Panel C, row COBB x column DCO2</t>
  </si>
  <si>
    <t xml:space="preserve">COBB x DCO2 (Pearson, upper-right): 0.0115 (not bold = not significant at 10%)</t>
  </si>
  <si>
    <t xml:space="preserve">DCO2</t>
  </si>
  <si>
    <t xml:space="preserve">-0.0372</t>
  </si>
  <si>
    <t xml:space="preserve">two-way:industry and year</t>
  </si>
  <si>
    <t xml:space="preserve">Panel B, Unmatched</t>
  </si>
  <si>
    <t xml:space="preserve">7283</t>
  </si>
  <si>
    <t xml:space="preserve">DISCLOSURE -0.0372***</t>
  </si>
  <si>
    <t xml:space="preserve">other:propensity score matched sample</t>
  </si>
  <si>
    <t xml:space="preserve">one-to-one matching</t>
  </si>
  <si>
    <t xml:space="preserve">Panel B, One-to-one matching</t>
  </si>
  <si>
    <t xml:space="preserve">DISCLOSURE -0.0519***</t>
  </si>
  <si>
    <t xml:space="preserve">-0.0486</t>
  </si>
  <si>
    <t xml:space="preserve">one-to-two matching</t>
  </si>
  <si>
    <t xml:space="preserve">Panel B, One-to-two matching</t>
  </si>
  <si>
    <t xml:space="preserve">DISCLOSURE -0.0486***</t>
  </si>
  <si>
    <t xml:space="preserve">-0.0447</t>
  </si>
  <si>
    <t xml:space="preserve">one-to-three matching</t>
  </si>
  <si>
    <t xml:space="preserve">Panel B, One-to-three matching</t>
  </si>
  <si>
    <t xml:space="preserve">DISCLOSURE -0.0447***</t>
  </si>
  <si>
    <t xml:space="preserve">Panel C, Scope 1 emissions column</t>
  </si>
  <si>
    <t xml:space="preserve">7284</t>
  </si>
  <si>
    <t xml:space="preserve">DCO2 0.0012**</t>
  </si>
  <si>
    <t xml:space="preserve">Panel C, Sum of Scope 1 and Scope 2 emissions column</t>
  </si>
  <si>
    <t xml:space="preserve">TCO2 0.0012**</t>
  </si>
  <si>
    <t xml:space="preserve">-0.0409</t>
  </si>
  <si>
    <t xml:space="preserve">as-stated:lead-lag</t>
  </si>
  <si>
    <t xml:space="preserve">Panel A, Unmatched</t>
  </si>
  <si>
    <t xml:space="preserve">7285</t>
  </si>
  <si>
    <t xml:space="preserve">DISCLOSURE -0.0409***</t>
  </si>
  <si>
    <t xml:space="preserve">Panel A, One-to-one matching</t>
  </si>
  <si>
    <t xml:space="preserve">DISCLOSURE -0.0405**</t>
  </si>
  <si>
    <t xml:space="preserve">-0.0439</t>
  </si>
  <si>
    <t xml:space="preserve">Panel A, One-to-two matching</t>
  </si>
  <si>
    <t xml:space="preserve">DISCLOSURE -0.0439***</t>
  </si>
  <si>
    <t xml:space="preserve">-0.0404</t>
  </si>
  <si>
    <t xml:space="preserve">Panel A, One-to-three matching</t>
  </si>
  <si>
    <t xml:space="preserve">DISCLOSURE -0.0404***</t>
  </si>
  <si>
    <t xml:space="preserve">Panel B, first Coefficient column (DCO2)</t>
  </si>
  <si>
    <t xml:space="preserve">DCO2 0.0016**</t>
  </si>
  <si>
    <t xml:space="preserve">Panel B, second Coefficient column (TCO2)</t>
  </si>
  <si>
    <t xml:space="preserve">TCO2 0.0021***</t>
  </si>
  <si>
    <t xml:space="preserve">Panel C, first Coefficient column (DCO2)</t>
  </si>
  <si>
    <t xml:space="preserve">Panel C, second Coefficient column (TCO2)</t>
  </si>
  <si>
    <t xml:space="preserve">-0.0261</t>
  </si>
  <si>
    <t xml:space="preserve">other:corporate governance performance</t>
  </si>
  <si>
    <t xml:space="preserve">Not top 5%</t>
  </si>
  <si>
    <t xml:space="preserve">2021</t>
  </si>
  <si>
    <t xml:space="preserve">Panel A, DISCLOSURE test, Not top 5%</t>
  </si>
  <si>
    <t xml:space="preserve">7287</t>
  </si>
  <si>
    <t xml:space="preserve">DISCLOSURE -0.0261**</t>
  </si>
  <si>
    <t xml:space="preserve">0.0178</t>
  </si>
  <si>
    <t xml:space="preserve">Top 5%</t>
  </si>
  <si>
    <t xml:space="preserve">Panel A, DISCLOSURE test, Top 5%</t>
  </si>
  <si>
    <t xml:space="preserve">DISCLOSURE 0.0178 (no significance stars)</t>
  </si>
  <si>
    <t xml:space="preserve">Panel A, DCO2 test, Not top 5%</t>
  </si>
  <si>
    <t xml:space="preserve">DCO2 0.0013**</t>
  </si>
  <si>
    <t xml:space="preserve">Panel A, DCO2 test, Top 5%</t>
  </si>
  <si>
    <t xml:space="preserve">DCO2 0.0003 (no significance stars)</t>
  </si>
  <si>
    <t xml:space="preserve">Panel A, TCO2 test, Not top 5%</t>
  </si>
  <si>
    <t xml:space="preserve">TCO2 0.0010**</t>
  </si>
  <si>
    <t xml:space="preserve">Panel A, TCO2 test, Top 5%</t>
  </si>
  <si>
    <t xml:space="preserve">TCO2 -0.0002 (no significance stars)</t>
  </si>
  <si>
    <t xml:space="preserve">other:governmental ownership</t>
  </si>
  <si>
    <t xml:space="preserve">(1) Low</t>
  </si>
  <si>
    <t xml:space="preserve">Panel B, column (1) Low</t>
  </si>
  <si>
    <t xml:space="preserve">DISCLOSURE -0.0345 (no significance stars)</t>
  </si>
  <si>
    <t xml:space="preserve">-0.0270</t>
  </si>
  <si>
    <t xml:space="preserve">(2) Medium</t>
  </si>
  <si>
    <t xml:space="preserve">Panel B, column (2) Medium</t>
  </si>
  <si>
    <t xml:space="preserve">DISCLOSURE -0.0270**</t>
  </si>
  <si>
    <t xml:space="preserve">-0.0460</t>
  </si>
  <si>
    <t xml:space="preserve">(3) High</t>
  </si>
  <si>
    <t xml:space="preserve">Panel B, column (3) High</t>
  </si>
  <si>
    <t xml:space="preserve">DISCLOSURE -0.0460*</t>
  </si>
  <si>
    <t xml:space="preserve">0.0059</t>
  </si>
  <si>
    <t xml:space="preserve">(4) Low</t>
  </si>
  <si>
    <t xml:space="preserve">Panel B, column (4) Low</t>
  </si>
  <si>
    <t xml:space="preserve">DCO2 0.0059*</t>
  </si>
  <si>
    <t xml:space="preserve">0.0020</t>
  </si>
  <si>
    <t xml:space="preserve">(5) Medium</t>
  </si>
  <si>
    <t xml:space="preserve">Panel B, column (5) Medium</t>
  </si>
  <si>
    <t xml:space="preserve">DCO2 0.0020*</t>
  </si>
  <si>
    <t xml:space="preserve">(6) High</t>
  </si>
  <si>
    <t xml:space="preserve">Panel B, column (6) High</t>
  </si>
  <si>
    <t xml:space="preserve">DCO2 0.0010 (no significance stars)</t>
  </si>
  <si>
    <t xml:space="preserve">0.0024</t>
  </si>
  <si>
    <t xml:space="preserve">(7) Low</t>
  </si>
  <si>
    <t xml:space="preserve">Panel B, column (7) Low</t>
  </si>
  <si>
    <t xml:space="preserve">TCO2 0.0024 (no significance stars)</t>
  </si>
  <si>
    <t xml:space="preserve">(8) Medium</t>
  </si>
  <si>
    <t xml:space="preserve">Panel B, column (8) Medium</t>
  </si>
  <si>
    <t xml:space="preserve">TCO2 0.0024**</t>
  </si>
  <si>
    <t xml:space="preserve">(9) High</t>
  </si>
  <si>
    <t xml:space="preserve">Panel B, column (9) High</t>
  </si>
  <si>
    <t xml:space="preserve">TCO2 0.0006 (no significance stars)</t>
  </si>
  <si>
    <t xml:space="preserve">-0.0916</t>
  </si>
  <si>
    <t xml:space="preserve">other:foreign institutional ownership</t>
  </si>
  <si>
    <t xml:space="preserve">Panel C, column (1) Low</t>
  </si>
  <si>
    <t xml:space="preserve">7288</t>
  </si>
  <si>
    <t xml:space="preserve">DISCLOSURE -0.0916***</t>
  </si>
  <si>
    <t xml:space="preserve">-0.0127</t>
  </si>
  <si>
    <t xml:space="preserve">Panel C, column (2) Medium</t>
  </si>
  <si>
    <t xml:space="preserve">DISCLOSURE -0.0127 (no significance stars)</t>
  </si>
  <si>
    <t xml:space="preserve">-0.0311</t>
  </si>
  <si>
    <t xml:space="preserve">Panel C, column (3) High</t>
  </si>
  <si>
    <t xml:space="preserve">DISCLOSURE -0.0311 (no significance stars)</t>
  </si>
  <si>
    <t xml:space="preserve">Panel C, column (4) Low</t>
  </si>
  <si>
    <t xml:space="preserve">DCO2 0.0001 (no significance stars)</t>
  </si>
  <si>
    <t xml:space="preserve">Panel C, column (5) Medium</t>
  </si>
  <si>
    <t xml:space="preserve">DCO2 0.0020**</t>
  </si>
  <si>
    <t xml:space="preserve">Panel C, column (6) High</t>
  </si>
  <si>
    <t xml:space="preserve">DCO2 -0.0016**</t>
  </si>
  <si>
    <t xml:space="preserve">Panel C, column (7) Low</t>
  </si>
  <si>
    <t xml:space="preserve">TCO2 -0.0001 (no significance stars)</t>
  </si>
  <si>
    <t xml:space="preserve">Panel C, column (8) Medium</t>
  </si>
  <si>
    <t xml:space="preserve">TCO2 0.0021**</t>
  </si>
  <si>
    <t xml:space="preserve">Panel C, column (9) High</t>
  </si>
  <si>
    <t xml:space="preserve">TCO2 0.0002 (no significance stars)</t>
  </si>
  <si>
    <t xml:space="preserve">Liu et al (2023)</t>
  </si>
  <si>
    <t xml:space="preserve">-7.58</t>
  </si>
  <si>
    <t xml:space="preserve">Column (3) Eq. (2) univariate</t>
  </si>
  <si>
    <t xml:space="preserve">Green -0.023*** (-7.58)</t>
  </si>
  <si>
    <t xml:space="preserve">Green</t>
  </si>
  <si>
    <t xml:space="preserve">staging_Liu_et_al_2023.csv</t>
  </si>
  <si>
    <t xml:space="preserve">Column (4) Eq. (2) multivariate</t>
  </si>
  <si>
    <t xml:space="preserve">Green -0.012*** (-3.86)</t>
  </si>
  <si>
    <t xml:space="preserve">other:PSM sample</t>
  </si>
  <si>
    <t xml:space="preserve">1-to-1 PSM sample</t>
  </si>
  <si>
    <t xml:space="preserve">Panel A Column (3) Eq. (2) univariate</t>
  </si>
  <si>
    <t xml:space="preserve">Green -0.010** (-2.36)</t>
  </si>
  <si>
    <t xml:space="preserve">Panel A Column (4) Eq. (2) multivariate</t>
  </si>
  <si>
    <t xml:space="preserve">Green -0.009** (-2.07)</t>
  </si>
  <si>
    <t xml:space="preserve">-2.90</t>
  </si>
  <si>
    <t xml:space="preserve">other:first difference regression</t>
  </si>
  <si>
    <t xml:space="preserve">Panel B Column (3) Eq. (4) univariate</t>
  </si>
  <si>
    <t xml:space="preserve">ΔGreen -0.009*** (-2.90)</t>
  </si>
  <si>
    <t xml:space="preserve">ΔGreen</t>
  </si>
  <si>
    <t xml:space="preserve">ΔCOD</t>
  </si>
  <si>
    <t xml:space="preserve">-2.16</t>
  </si>
  <si>
    <t xml:space="preserve">Panel B Column (4) Eq. (4) multivariate</t>
  </si>
  <si>
    <t xml:space="preserve">ΔGreen -0.007** (-2.16)</t>
  </si>
  <si>
    <t xml:space="preserve">-0.008</t>
  </si>
  <si>
    <t xml:space="preserve">-2.46</t>
  </si>
  <si>
    <t xml:space="preserve">Before the Guide</t>
  </si>
  <si>
    <t xml:space="preserve">Panel A Column (3) Eq. (2)</t>
  </si>
  <si>
    <t xml:space="preserve">Green -0.008** (-2.46)</t>
  </si>
  <si>
    <t xml:space="preserve">After the Guide</t>
  </si>
  <si>
    <t xml:space="preserve">Panel A Column (4) Eq. (2)</t>
  </si>
  <si>
    <t xml:space="preserve">Green -0.028*** (-3.61)</t>
  </si>
  <si>
    <t xml:space="preserve">other:Financial Availability</t>
  </si>
  <si>
    <t xml:space="preserve">High Financial Availability</t>
  </si>
  <si>
    <t xml:space="preserve">Panel B Column (3) Eq. (2)</t>
  </si>
  <si>
    <t xml:space="preserve">Green -0.016*** (-3.09)</t>
  </si>
  <si>
    <t xml:space="preserve">-2.26</t>
  </si>
  <si>
    <t xml:space="preserve">Low Financial Availability</t>
  </si>
  <si>
    <t xml:space="preserve">Panel B Column (4) Eq. (2)</t>
  </si>
  <si>
    <t xml:space="preserve">Green -0.008** (-2.26)</t>
  </si>
  <si>
    <t xml:space="preserve">Luo et al (2019)</t>
  </si>
  <si>
    <t xml:space="preserve">corr(Debt_Fcosts, EID_Quality)</t>
  </si>
  <si>
    <t xml:space="preserve">272</t>
  </si>
  <si>
    <t xml:space="preserve">EID_Quality -0.013***</t>
  </si>
  <si>
    <t xml:space="preserve">EID_Quality</t>
  </si>
  <si>
    <t xml:space="preserve">Debt_Fcosts</t>
  </si>
  <si>
    <t xml:space="preserve">staging_Luo_et_al_2019.csv</t>
  </si>
  <si>
    <t xml:space="preserve">-0.0031</t>
  </si>
  <si>
    <t xml:space="preserve">-2.79</t>
  </si>
  <si>
    <t xml:space="preserve">EID_Quality -0.0031*** (-2.79)</t>
  </si>
  <si>
    <t xml:space="preserve">EID_Quality 0.0041** (2.44)</t>
  </si>
  <si>
    <t xml:space="preserve">0.0043</t>
  </si>
  <si>
    <t xml:space="preserve">EID_Quality 0.0043*** (2.70)</t>
  </si>
  <si>
    <t xml:space="preserve">0.0046</t>
  </si>
  <si>
    <t xml:space="preserve">3.15</t>
  </si>
  <si>
    <t xml:space="preserve">Model (4) Negative tone</t>
  </si>
  <si>
    <t xml:space="preserve">EID_Quality 0.0046*** (3.15)</t>
  </si>
  <si>
    <t xml:space="preserve">0.0050</t>
  </si>
  <si>
    <t xml:space="preserve">Model (4) Positive tone</t>
  </si>
  <si>
    <t xml:space="preserve">EID_Quality 0.0050** (2.39)</t>
  </si>
  <si>
    <t xml:space="preserve">-2.65</t>
  </si>
  <si>
    <t xml:space="preserve">A_EID -0.0015*** (-2.65)</t>
  </si>
  <si>
    <t xml:space="preserve">A_EID</t>
  </si>
  <si>
    <t xml:space="preserve">Debt-Fcosts</t>
  </si>
  <si>
    <t xml:space="preserve">-0.52</t>
  </si>
  <si>
    <t xml:space="preserve">A_EID -0.0003 (-0.52)</t>
  </si>
  <si>
    <t xml:space="preserve">A_EID -0.0017*** (-2.89)</t>
  </si>
  <si>
    <t xml:space="preserve">-0.0021</t>
  </si>
  <si>
    <t xml:space="preserve">-2.60</t>
  </si>
  <si>
    <t xml:space="preserve">A_EID -0.0021*** (-2.60)</t>
  </si>
  <si>
    <t xml:space="preserve">Ma et al (2022)</t>
  </si>
  <si>
    <t xml:space="preserve">other:cluster standard error on time</t>
  </si>
  <si>
    <t xml:space="preserve">Column 1 (firm characteristics)</t>
  </si>
  <si>
    <t xml:space="preserve">490</t>
  </si>
  <si>
    <t xml:space="preserve">Penalty 0.407*** (0.090)</t>
  </si>
  <si>
    <t xml:space="preserve">Penalty</t>
  </si>
  <si>
    <t xml:space="preserve">staging_Ma_et_al_2022.csv</t>
  </si>
  <si>
    <t xml:space="preserve">0.388</t>
  </si>
  <si>
    <t xml:space="preserve">Column 2 (bond characteristics)</t>
  </si>
  <si>
    <t xml:space="preserve">Penalty 0.388*** (0.090)</t>
  </si>
  <si>
    <t xml:space="preserve">0.344</t>
  </si>
  <si>
    <t xml:space="preserve">Column 3 (firm and bond characteristics)</t>
  </si>
  <si>
    <t xml:space="preserve">Penalty 0.344*** (0.084)</t>
  </si>
  <si>
    <t xml:space="preserve">0.241</t>
  </si>
  <si>
    <t xml:space="preserve">Column 4 (industry control)</t>
  </si>
  <si>
    <t xml:space="preserve">Penalty 0.241*** (0.063)</t>
  </si>
  <si>
    <t xml:space="preserve">Column 1 (Fines)</t>
  </si>
  <si>
    <t xml:space="preserve">491</t>
  </si>
  <si>
    <t xml:space="preserve">Fines 0.003*** (0.001)</t>
  </si>
  <si>
    <t xml:space="preserve">Fines</t>
  </si>
  <si>
    <t xml:space="preserve">Column 2 (Fines/income)</t>
  </si>
  <si>
    <t xml:space="preserve">Fines/income 0.105 (0.075)</t>
  </si>
  <si>
    <t xml:space="preserve">Fines/income</t>
  </si>
  <si>
    <t xml:space="preserve">11 414</t>
  </si>
  <si>
    <t xml:space="preserve">other:PSM–DID</t>
  </si>
  <si>
    <t xml:space="preserve">Column 1 (no industry control)</t>
  </si>
  <si>
    <t xml:space="preserve">494</t>
  </si>
  <si>
    <t xml:space="preserve">Treatment 0.341* (0.199)</t>
  </si>
  <si>
    <t xml:space="preserve">Treatment</t>
  </si>
  <si>
    <t xml:space="preserve">0.342</t>
  </si>
  <si>
    <t xml:space="preserve">11 327</t>
  </si>
  <si>
    <t xml:space="preserve">Column 2 (industry control)</t>
  </si>
  <si>
    <t xml:space="preserve">Treatment 0.342** (0.151)</t>
  </si>
  <si>
    <t xml:space="preserve">0.776</t>
  </si>
  <si>
    <t xml:space="preserve">0.364</t>
  </si>
  <si>
    <t xml:space="preserve">other:bond maturity</t>
  </si>
  <si>
    <t xml:space="preserve">Short-term bonds</t>
  </si>
  <si>
    <t xml:space="preserve">Column 1 (Short-term bonds)</t>
  </si>
  <si>
    <t xml:space="preserve">496</t>
  </si>
  <si>
    <t xml:space="preserve">Penalty 0.776** (0.364)</t>
  </si>
  <si>
    <t xml:space="preserve">0.077</t>
  </si>
  <si>
    <t xml:space="preserve">Medium-term bonds</t>
  </si>
  <si>
    <t xml:space="preserve">Column 2 (Medium-term bonds)</t>
  </si>
  <si>
    <t xml:space="preserve">Penalty 0.077 (0.060)</t>
  </si>
  <si>
    <t xml:space="preserve">0.088</t>
  </si>
  <si>
    <t xml:space="preserve">Long-term bonds</t>
  </si>
  <si>
    <t xml:space="preserve">Column 3 (Long-term bonds)</t>
  </si>
  <si>
    <t xml:space="preserve">Penalty 0.033 (0.088)</t>
  </si>
  <si>
    <t xml:space="preserve">Column 1 (The KZ index)</t>
  </si>
  <si>
    <t xml:space="preserve">498</t>
  </si>
  <si>
    <t xml:space="preserve">Penalty 0.105 (0.066)</t>
  </si>
  <si>
    <t xml:space="preserve">0.533</t>
  </si>
  <si>
    <t xml:space="preserve">0.247</t>
  </si>
  <si>
    <t xml:space="preserve">Column 2 (The SA index)</t>
  </si>
  <si>
    <t xml:space="preserve">Penalty 0.533** (0.247)</t>
  </si>
  <si>
    <t xml:space="preserve">Column 3 (Cash flow)</t>
  </si>
  <si>
    <t xml:space="preserve">Penalty 0.238*** (0.081)</t>
  </si>
  <si>
    <t xml:space="preserve">Maaloul, Wegener (2021)</t>
  </si>
  <si>
    <t xml:space="preserve">-0.096</t>
  </si>
  <si>
    <t xml:space="preserve">correlation matrix</t>
  </si>
  <si>
    <t xml:space="preserve">78</t>
  </si>
  <si>
    <t xml:space="preserve">GHG_Voluntaryit x Credit ratingit+1: -0.096**</t>
  </si>
  <si>
    <t xml:space="preserve">GHG_Voluntaryit</t>
  </si>
  <si>
    <t xml:space="preserve">Credit ratingit+1</t>
  </si>
  <si>
    <t xml:space="preserve">staging_Maaloul_Wegener_2022.csv</t>
  </si>
  <si>
    <t xml:space="preserve">US (US S&amp;P</t>
  </si>
  <si>
    <t xml:space="preserve">GHG_Mandatoryit x Credit ratingit+1: -0.079**</t>
  </si>
  <si>
    <t xml:space="preserve">GHG_Mandatoryit</t>
  </si>
  <si>
    <t xml:space="preserve">GHG_Voluntaryit x Cost of debtit+1: 0.050</t>
  </si>
  <si>
    <t xml:space="preserve">Cost of debtit+1</t>
  </si>
  <si>
    <t xml:space="preserve">GHG_Mandatoryit x Cost of debtit+1: 0.071**</t>
  </si>
  <si>
    <t xml:space="preserve">-2.734</t>
  </si>
  <si>
    <t xml:space="preserve">other:General linear model (GLM)</t>
  </si>
  <si>
    <t xml:space="preserve">Panel A col (i)</t>
  </si>
  <si>
    <t xml:space="preserve">79</t>
  </si>
  <si>
    <t xml:space="preserve">GHG_Voluntaryit -0.134 (-2.734)***</t>
  </si>
  <si>
    <t xml:space="preserve">-0.143</t>
  </si>
  <si>
    <t xml:space="preserve">-3.203</t>
  </si>
  <si>
    <t xml:space="preserve">Panel A col (ii)</t>
  </si>
  <si>
    <t xml:space="preserve">GHG_Mandatoryit -0.143 (-3.203)***</t>
  </si>
  <si>
    <t xml:space="preserve">-0.160</t>
  </si>
  <si>
    <t xml:space="preserve">-2.695</t>
  </si>
  <si>
    <t xml:space="preserve">Carbon intensive sectors</t>
  </si>
  <si>
    <t xml:space="preserve">Panel B col (i)</t>
  </si>
  <si>
    <t xml:space="preserve">GHG_Voluntaryit -0.160 (-2.695)***</t>
  </si>
  <si>
    <t xml:space="preserve">-0.177</t>
  </si>
  <si>
    <t xml:space="preserve">-3.071</t>
  </si>
  <si>
    <t xml:space="preserve">Panel B col (ii)</t>
  </si>
  <si>
    <t xml:space="preserve">GHG_Mandatoryit -0.177 (-3.071)***</t>
  </si>
  <si>
    <t xml:space="preserve">0.963</t>
  </si>
  <si>
    <t xml:space="preserve">Carbon non-intensive sectors</t>
  </si>
  <si>
    <t xml:space="preserve">Panel C col (i)</t>
  </si>
  <si>
    <t xml:space="preserve">GHG_Voluntaryit 0.071 (0.963)</t>
  </si>
  <si>
    <t xml:space="preserve">0.967</t>
  </si>
  <si>
    <t xml:space="preserve">Panel C col (ii)</t>
  </si>
  <si>
    <t xml:space="preserve">GHG_Mandatoryit 0.089 (0.967)</t>
  </si>
  <si>
    <t xml:space="preserve">-1.126</t>
  </si>
  <si>
    <t xml:space="preserve">Investment grade ratings (AAA to BBB-)</t>
  </si>
  <si>
    <t xml:space="preserve">Panel D col (i)</t>
  </si>
  <si>
    <t xml:space="preserve">GHG_Voluntaryit -0.060 (-1.126)</t>
  </si>
  <si>
    <t xml:space="preserve">-1.595</t>
  </si>
  <si>
    <t xml:space="preserve">Panel D col (ii)</t>
  </si>
  <si>
    <t xml:space="preserve">GHG_Mandatoryit -0.062 (-1.595)</t>
  </si>
  <si>
    <t xml:space="preserve">-0.608</t>
  </si>
  <si>
    <t xml:space="preserve">-1.968</t>
  </si>
  <si>
    <t xml:space="preserve">Non-investment grade ratings (BB+ to D)</t>
  </si>
  <si>
    <t xml:space="preserve">Panel E col (i)</t>
  </si>
  <si>
    <t xml:space="preserve">GHG_Voluntaryit -0.608 (-1.968)*</t>
  </si>
  <si>
    <t xml:space="preserve">-0.493</t>
  </si>
  <si>
    <t xml:space="preserve">-3.522</t>
  </si>
  <si>
    <t xml:space="preserve">Panel E col (ii)</t>
  </si>
  <si>
    <t xml:space="preserve">GHG_Mandatoryit -0.493 (-3.522)***</t>
  </si>
  <si>
    <t xml:space="preserve">1.275</t>
  </si>
  <si>
    <t xml:space="preserve">81</t>
  </si>
  <si>
    <t xml:space="preserve">GHG_Voluntaryit 0.071 (1.275)</t>
  </si>
  <si>
    <t xml:space="preserve">2.876</t>
  </si>
  <si>
    <t xml:space="preserve">GHG_Mandatoryit 0.160 (2.876)***</t>
  </si>
  <si>
    <t xml:space="preserve">0.947</t>
  </si>
  <si>
    <t xml:space="preserve">GHG_Voluntaryit 0.057 (0.947)</t>
  </si>
  <si>
    <t xml:space="preserve">2.880</t>
  </si>
  <si>
    <t xml:space="preserve">GHG_Mandatoryit 0.171 (2.880)***</t>
  </si>
  <si>
    <t xml:space="preserve">0.716</t>
  </si>
  <si>
    <t xml:space="preserve">GHG_Voluntaryit 0.050 (0.716)</t>
  </si>
  <si>
    <t xml:space="preserve">GHG_Mandatoryit 0.008 (0.101)</t>
  </si>
  <si>
    <t xml:space="preserve">0.665</t>
  </si>
  <si>
    <t xml:space="preserve">other:cost-of-debt risk level</t>
  </si>
  <si>
    <t xml:space="preserve">High-risk firms (top 50% cost of debt)</t>
  </si>
  <si>
    <t xml:space="preserve">GHG_Voluntaryit 0.109 (0.665)</t>
  </si>
  <si>
    <t xml:space="preserve">2.254</t>
  </si>
  <si>
    <t xml:space="preserve">GHG_Mandatoryit 0.239 (2.254)**</t>
  </si>
  <si>
    <t xml:space="preserve">Less risky firms (bottom 50% cost of debt)</t>
  </si>
  <si>
    <t xml:space="preserve">GHG_Voluntaryit 0.007 (0.087)</t>
  </si>
  <si>
    <t xml:space="preserve">0.433</t>
  </si>
  <si>
    <t xml:space="preserve">GHG_Mandatoryit 0.032 (0.433)</t>
  </si>
  <si>
    <t xml:space="preserve">-2.640</t>
  </si>
  <si>
    <t xml:space="preserve">83</t>
  </si>
  <si>
    <t xml:space="preserve">GHG_Mandatoryit -0.108 (-2.640)***</t>
  </si>
  <si>
    <t xml:space="preserve">-1.904</t>
  </si>
  <si>
    <t xml:space="preserve">Panel A col (iii)</t>
  </si>
  <si>
    <t xml:space="preserve">GHG_Mandatoryit -0.294 (-1.904)*</t>
  </si>
  <si>
    <t xml:space="preserve">-0.138</t>
  </si>
  <si>
    <t xml:space="preserve">-2.591</t>
  </si>
  <si>
    <t xml:space="preserve">GHG_Mandatoryit -0.138 (-2.591)***</t>
  </si>
  <si>
    <t xml:space="preserve">-0.376</t>
  </si>
  <si>
    <t xml:space="preserve">-2.018</t>
  </si>
  <si>
    <t xml:space="preserve">Panel B col (iii)</t>
  </si>
  <si>
    <t xml:space="preserve">GHG_Mandatoryit -0.376 (-2.018)**</t>
  </si>
  <si>
    <t xml:space="preserve">1.066</t>
  </si>
  <si>
    <t xml:space="preserve">GHG_Mandatoryit 0.063 (1.066)</t>
  </si>
  <si>
    <t xml:space="preserve">0.972</t>
  </si>
  <si>
    <t xml:space="preserve">Panel C col (iii)</t>
  </si>
  <si>
    <t xml:space="preserve">GHG_Mandatoryit 0.055 (0.972)</t>
  </si>
  <si>
    <t xml:space="preserve">-0.070</t>
  </si>
  <si>
    <t xml:space="preserve">GHG_Mandatoryit -0.070 (-1.491)</t>
  </si>
  <si>
    <t xml:space="preserve">-1.378</t>
  </si>
  <si>
    <t xml:space="preserve">Panel D col (iii)</t>
  </si>
  <si>
    <t xml:space="preserve">GHG_Mandatoryit -0.074 (-1.378)</t>
  </si>
  <si>
    <t xml:space="preserve">-0.345</t>
  </si>
  <si>
    <t xml:space="preserve">-3.476</t>
  </si>
  <si>
    <t xml:space="preserve">GHG_Mandatoryit -0.345 (-3.476)***</t>
  </si>
  <si>
    <t xml:space="preserve">-0.547</t>
  </si>
  <si>
    <t xml:space="preserve">-1.458</t>
  </si>
  <si>
    <t xml:space="preserve">Panel E col (iii)</t>
  </si>
  <si>
    <t xml:space="preserve">GHG_Mandatoryit -0.547 (-1.458)</t>
  </si>
  <si>
    <t xml:space="preserve">-1.389</t>
  </si>
  <si>
    <t xml:space="preserve">CDP dummyit -0.060 (-1.389)</t>
  </si>
  <si>
    <t xml:space="preserve">CDP dummyit</t>
  </si>
  <si>
    <t xml:space="preserve">-0.155</t>
  </si>
  <si>
    <t xml:space="preserve">CDP dummyit -0.010 (-0.155)</t>
  </si>
  <si>
    <t xml:space="preserve">0.121</t>
  </si>
  <si>
    <t xml:space="preserve">1.690</t>
  </si>
  <si>
    <t xml:space="preserve">CDP dummyit 0.121 (1.690)*</t>
  </si>
  <si>
    <t xml:space="preserve">1.692</t>
  </si>
  <si>
    <t xml:space="preserve">CDP dummyit 0.136 (1.692)*</t>
  </si>
  <si>
    <t xml:space="preserve">-0.084</t>
  </si>
  <si>
    <t xml:space="preserve">-0.879</t>
  </si>
  <si>
    <t xml:space="preserve">CDP dummyit -0.084 (-0.879)</t>
  </si>
  <si>
    <t xml:space="preserve">2.693</t>
  </si>
  <si>
    <t xml:space="preserve">84</t>
  </si>
  <si>
    <t xml:space="preserve">GHG_Mandatoryit 0.117 (2.693)***</t>
  </si>
  <si>
    <t xml:space="preserve">0.298</t>
  </si>
  <si>
    <t xml:space="preserve">1.781</t>
  </si>
  <si>
    <t xml:space="preserve">GHG_Mandatoryit 0.298 (1.781)*</t>
  </si>
  <si>
    <t xml:space="preserve">0.134</t>
  </si>
  <si>
    <t xml:space="preserve">2.810</t>
  </si>
  <si>
    <t xml:space="preserve">GHG_Mandatoryit 0.134 (2.810)***</t>
  </si>
  <si>
    <t xml:space="preserve">0.313</t>
  </si>
  <si>
    <t xml:space="preserve">2.230</t>
  </si>
  <si>
    <t xml:space="preserve">GHG_Mandatoryit 0.313 (2.230)**</t>
  </si>
  <si>
    <t xml:space="preserve">0.453</t>
  </si>
  <si>
    <t xml:space="preserve">GHG_Mandatoryit 0.027 (0.453)</t>
  </si>
  <si>
    <t xml:space="preserve">1.025</t>
  </si>
  <si>
    <t xml:space="preserve">GHG_Mandatoryit 0.046 (1.025)</t>
  </si>
  <si>
    <t xml:space="preserve">3.524</t>
  </si>
  <si>
    <t xml:space="preserve">GHG_Mandatoryit 0.199 (3.524)**</t>
  </si>
  <si>
    <t xml:space="preserve">0.456</t>
  </si>
  <si>
    <t xml:space="preserve">2.068</t>
  </si>
  <si>
    <t xml:space="preserve">GHG_Mandatoryit 0.456 (2.068)***</t>
  </si>
  <si>
    <t xml:space="preserve">GHG_Mandatoryit 0.029 (0.456)</t>
  </si>
  <si>
    <t xml:space="preserve">GHG_Mandatoryit 0.173 (0.676)</t>
  </si>
  <si>
    <t xml:space="preserve">-0.533</t>
  </si>
  <si>
    <t xml:space="preserve">CDP dummyit -0.023 (-0.533)</t>
  </si>
  <si>
    <t xml:space="preserve">-1.022</t>
  </si>
  <si>
    <t xml:space="preserve">CDP dummyit -0.019 (-1.022)</t>
  </si>
  <si>
    <t xml:space="preserve">1.058</t>
  </si>
  <si>
    <t xml:space="preserve">CDP dummyit 0.020 (1.058)</t>
  </si>
  <si>
    <t xml:space="preserve">0.443</t>
  </si>
  <si>
    <t xml:space="preserve">CDP dummyit 0.029 (0.443)</t>
  </si>
  <si>
    <t xml:space="preserve">0.286</t>
  </si>
  <si>
    <t xml:space="preserve">CDP dummyit 0.019 (0.286)</t>
  </si>
  <si>
    <t xml:space="preserve">Mahmoudian et al (2023)</t>
  </si>
  <si>
    <t xml:space="preserve">-0.216</t>
  </si>
  <si>
    <t xml:space="preserve">corr matrix row 3 (Cost of Debt) x col 1 (GHG Performance)</t>
  </si>
  <si>
    <t xml:space="preserve">Cost of Debt -0.216***</t>
  </si>
  <si>
    <t xml:space="preserve">GHG Performance</t>
  </si>
  <si>
    <t xml:space="preserve">Cost of Debt (proxy: credit rating)</t>
  </si>
  <si>
    <t xml:space="preserve">staging_Mahmoudian_et_al_2023.csv</t>
  </si>
  <si>
    <t xml:space="preserve">multi: US, Canada</t>
  </si>
  <si>
    <t xml:space="preserve">corr matrix row 3 (Cost of Debt) x col 2 (GHG Disclosure)</t>
  </si>
  <si>
    <t xml:space="preserve">Cost of Debt -0.076**</t>
  </si>
  <si>
    <t xml:space="preserve">GHG Disclosure</t>
  </si>
  <si>
    <t xml:space="preserve">corr matrix row 4 (#Projects) x col 3 (Cost of Debt)</t>
  </si>
  <si>
    <t xml:space="preserve">#Projects -0.187***</t>
  </si>
  <si>
    <t xml:space="preserve">#Projects</t>
  </si>
  <si>
    <t xml:space="preserve">-0.075</t>
  </si>
  <si>
    <t xml:space="preserve">corr matrix row 5 (Assurance) x col 3 (Cost of Debt)</t>
  </si>
  <si>
    <t xml:space="preserve">Assurance -0.075**</t>
  </si>
  <si>
    <t xml:space="preserve">Assurance</t>
  </si>
  <si>
    <t xml:space="preserve">-0.182</t>
  </si>
  <si>
    <t xml:space="preserve">other:SEM</t>
  </si>
  <si>
    <t xml:space="preserve">other:default standard errors</t>
  </si>
  <si>
    <t xml:space="preserve">Direct Effects, DV Cost of Debt, row GHG Performance</t>
  </si>
  <si>
    <t xml:space="preserve">GHG Performance -0.182*** (0.0002)</t>
  </si>
  <si>
    <t xml:space="preserve">-0.089</t>
  </si>
  <si>
    <t xml:space="preserve">Direct Effects, DV Cost of Debt, row GHG Disclosure</t>
  </si>
  <si>
    <t xml:space="preserve">GHG Disclosure -0.089** (0.005)</t>
  </si>
  <si>
    <t xml:space="preserve">Cost of Debt equation (Equation 2), row Lag GHG Performance</t>
  </si>
  <si>
    <t xml:space="preserve">Lag GHG Performance -0.001*** (0.0002)</t>
  </si>
  <si>
    <t xml:space="preserve">Lag GHG Performance</t>
  </si>
  <si>
    <t xml:space="preserve">Cost of Debt equation (Equation 2), row Lag GHG Disclosure</t>
  </si>
  <si>
    <t xml:space="preserve">Lag GHG Disclosure -0.017** (0.006)</t>
  </si>
  <si>
    <t xml:space="preserve">Lag GHG Disclosure</t>
  </si>
  <si>
    <t xml:space="preserve">Nandy, Lodh (2012)</t>
  </si>
  <si>
    <t xml:space="preserve">row Log (Spread) (2) x col Environment Score (1)</t>
  </si>
  <si>
    <t xml:space="preserve">87</t>
  </si>
  <si>
    <t xml:space="preserve">Log (Spread) (2) 0.070***</t>
  </si>
  <si>
    <t xml:space="preserve">Environment Score</t>
  </si>
  <si>
    <t xml:space="preserve">Log (Spread)</t>
  </si>
  <si>
    <t xml:space="preserve">staging_Nandy_Lodh_2012.csv</t>
  </si>
  <si>
    <t xml:space="preserve">US (United States)</t>
  </si>
  <si>
    <t xml:space="preserve">other:Robust-clustered standard errors</t>
  </si>
  <si>
    <t xml:space="preserve">other:environment score group (median split)</t>
  </si>
  <si>
    <t xml:space="preserve">Low Score</t>
  </si>
  <si>
    <t xml:space="preserve">88</t>
  </si>
  <si>
    <t xml:space="preserve">Environment Score 0.023 (0.045)</t>
  </si>
  <si>
    <t xml:space="preserve">Environment Score -0.018 (0.042)</t>
  </si>
  <si>
    <t xml:space="preserve">High Score</t>
  </si>
  <si>
    <t xml:space="preserve">Environment Score -0.088* (0.041)</t>
  </si>
  <si>
    <t xml:space="preserve">-0.097</t>
  </si>
  <si>
    <t xml:space="preserve">Environment Score -0.097* (0.038)</t>
  </si>
  <si>
    <t xml:space="preserve">Price term col Log Spread</t>
  </si>
  <si>
    <t xml:space="preserve">Environment Score -0.028*** (0.020)</t>
  </si>
  <si>
    <t xml:space="preserve">Log Spread</t>
  </si>
  <si>
    <t xml:space="preserve">Nasih et al (2024)</t>
  </si>
  <si>
    <t xml:space="preserve">row [2] CED x column [1] COD</t>
  </si>
  <si>
    <t xml:space="preserve">CED -0.267*** (0.000)</t>
  </si>
  <si>
    <t xml:space="preserve">CED</t>
  </si>
  <si>
    <t xml:space="preserve">staging_Nasih_et_al_2024.csv</t>
  </si>
  <si>
    <t xml:space="preserve">Indonesia</t>
  </si>
  <si>
    <t xml:space="preserve">-2.896</t>
  </si>
  <si>
    <t xml:space="preserve">other:OLS regression with fixed effect analysis</t>
  </si>
  <si>
    <t xml:space="preserve">column (1) COD</t>
  </si>
  <si>
    <t xml:space="preserve">CED -2.896* (-1.84)</t>
  </si>
  <si>
    <t xml:space="preserve">-1.693</t>
  </si>
  <si>
    <t xml:space="preserve">other:CEM-matched sample</t>
  </si>
  <si>
    <t xml:space="preserve">CEM-matched observations</t>
  </si>
  <si>
    <t xml:space="preserve">Panel II column (1) COD</t>
  </si>
  <si>
    <t xml:space="preserve">CED -1.693** (-2.31)</t>
  </si>
  <si>
    <t xml:space="preserve">-2.385</t>
  </si>
  <si>
    <t xml:space="preserve">-2.19</t>
  </si>
  <si>
    <t xml:space="preserve">other:Heckman two-stage regression (second stage)</t>
  </si>
  <si>
    <t xml:space="preserve">column (2) COD</t>
  </si>
  <si>
    <t xml:space="preserve">CED -2.385** (-2.19)</t>
  </si>
  <si>
    <t xml:space="preserve">-3.565</t>
  </si>
  <si>
    <t xml:space="preserve">untabulated (in-text)</t>
  </si>
  <si>
    <t xml:space="preserve">equation model 1 with lagCOD as additional control</t>
  </si>
  <si>
    <t xml:space="preserve">coef. = -3.565, t = -1.96</t>
  </si>
  <si>
    <t xml:space="preserve">Ng &amp; Rezaee (2012)</t>
  </si>
  <si>
    <t xml:space="preserve">other:sample with sustainability disclosure</t>
  </si>
  <si>
    <t xml:space="preserve">Sustainability Sample</t>
  </si>
  <si>
    <t xml:space="preserve">Panel D</t>
  </si>
  <si>
    <t xml:space="preserve">upper triangle (row CostDebtt): 0.01; lower triangle (row ENVt-1): -0.07***; no note identifies which triangle is Pearson</t>
  </si>
  <si>
    <t xml:space="preserve">ENVt-1</t>
  </si>
  <si>
    <t xml:space="preserve">CostDebtt</t>
  </si>
  <si>
    <t xml:space="preserve">staging_Ng_Rezaee_unknown.csv</t>
  </si>
  <si>
    <t xml:space="preserve">-4.81</t>
  </si>
  <si>
    <t xml:space="preserve">firms with business sustainability disclosures only</t>
  </si>
  <si>
    <t xml:space="preserve">Column (1) all dimensions</t>
  </si>
  <si>
    <t xml:space="preserve">SUSDIMt-1=ENVt-1 -0.003*** (-4.81)</t>
  </si>
  <si>
    <t xml:space="preserve">SUSDIMt-1=ENVt-1</t>
  </si>
  <si>
    <t xml:space="preserve">-6.19</t>
  </si>
  <si>
    <t xml:space="preserve">Column (6) ENV only</t>
  </si>
  <si>
    <t xml:space="preserve">SUSDIMt-1=ENVt-1 -0.003*** (-6.19)</t>
  </si>
  <si>
    <t xml:space="preserve">3.60</t>
  </si>
  <si>
    <t xml:space="preserve">Panel A Column (1) all dimensions</t>
  </si>
  <si>
    <t xml:space="preserve">SUSDIMt-1=ENVCONt-1 0.002*** (3.60)</t>
  </si>
  <si>
    <t xml:space="preserve">SUSDIMt-1=ENVCONt-1</t>
  </si>
  <si>
    <t xml:space="preserve">4.12</t>
  </si>
  <si>
    <t xml:space="preserve">Panel A Column (6) ENVCON only</t>
  </si>
  <si>
    <t xml:space="preserve">SUSDIMt-1=ENVCONt-1 0.002*** (4.12)</t>
  </si>
  <si>
    <t xml:space="preserve">-1.87</t>
  </si>
  <si>
    <t xml:space="preserve">Panel B Column (1) all dimensions</t>
  </si>
  <si>
    <t xml:space="preserve">SUSDIMt-1=ENVSTRt-1 -0.001* (-1.87)</t>
  </si>
  <si>
    <t xml:space="preserve">SUSDIMt-1=ENVSTRt-1</t>
  </si>
  <si>
    <t xml:space="preserve">-3.93</t>
  </si>
  <si>
    <t xml:space="preserve">Panel B Column (6) ENVSTR only</t>
  </si>
  <si>
    <t xml:space="preserve">SUSDIMt-1=ENVSTRt-1 -0.003*** (-3.93)</t>
  </si>
  <si>
    <t xml:space="preserve">Ofogbe et al (2021)</t>
  </si>
  <si>
    <t xml:space="preserve">0.9818</t>
  </si>
  <si>
    <t xml:space="preserve">ENP row x LCOD column</t>
  </si>
  <si>
    <t xml:space="preserve">285</t>
  </si>
  <si>
    <t xml:space="preserve">ENP 0.001* (0.9818)</t>
  </si>
  <si>
    <t xml:space="preserve">ENP</t>
  </si>
  <si>
    <t xml:space="preserve">LCOD</t>
  </si>
  <si>
    <t xml:space="preserve">CLUSTER Sandra/Ofogbe</t>
  </si>
  <si>
    <t xml:space="preserve">staging_Ofogbe_et_al_2021.csv</t>
  </si>
  <si>
    <t xml:space="preserve">Nigeria</t>
  </si>
  <si>
    <t xml:space="preserve">0.003537</t>
  </si>
  <si>
    <t xml:space="preserve">0.015591</t>
  </si>
  <si>
    <t xml:space="preserve">0.226881</t>
  </si>
  <si>
    <t xml:space="preserve">0.8206</t>
  </si>
  <si>
    <t xml:space="preserve">Random effect model (Hypothesis 2 / CoD equation)</t>
  </si>
  <si>
    <t xml:space="preserve">287</t>
  </si>
  <si>
    <t xml:space="preserve">ENP 0.003537 0.015591 0.226881 0.8206</t>
  </si>
  <si>
    <t xml:space="preserve">Oikonomou et al (2014)</t>
  </si>
  <si>
    <t xml:space="preserve">0.2634</t>
  </si>
  <si>
    <t xml:space="preserve">two-way:time-dimensional and cross-sectional</t>
  </si>
  <si>
    <t xml:space="preserve">ln(spread) col 1 (individual CSP dimensions)</t>
  </si>
  <si>
    <t xml:space="preserve">66</t>
  </si>
  <si>
    <t xml:space="preserve">Environment strengths 0.2634 (0.164)</t>
  </si>
  <si>
    <t xml:space="preserve">Environment strengths</t>
  </si>
  <si>
    <t xml:space="preserve">ln(spread)</t>
  </si>
  <si>
    <t xml:space="preserve">staging_Oikonomou_et_al_2014.csv</t>
  </si>
  <si>
    <t xml:space="preserve">0.1159</t>
  </si>
  <si>
    <t xml:space="preserve">Environment concerns 0.1159 (0.138)</t>
  </si>
  <si>
    <t xml:space="preserve">Environment concerns</t>
  </si>
  <si>
    <t xml:space="preserve">1.5108</t>
  </si>
  <si>
    <t xml:space="preserve">Bond rating col 1</t>
  </si>
  <si>
    <t xml:space="preserve">67</t>
  </si>
  <si>
    <t xml:space="preserve">Environment strengths 1.5108*** (0.000)</t>
  </si>
  <si>
    <t xml:space="preserve">Bond rating (S&amp;P score)</t>
  </si>
  <si>
    <t xml:space="preserve">0.4239</t>
  </si>
  <si>
    <t xml:space="preserve">Environment concerns 0.4239 (0.058)</t>
  </si>
  <si>
    <t xml:space="preserve">Okimoto, Takaoka (2022)</t>
  </si>
  <si>
    <t xml:space="preserve">column (2) Environmental score</t>
  </si>
  <si>
    <t xml:space="preserve">Sustainability measurement -0.11 (0.124)</t>
  </si>
  <si>
    <t xml:space="preserve">Credit spread (bp)</t>
  </si>
  <si>
    <t xml:space="preserve">staging_Okimoto_Takaoka_2022.csv</t>
  </si>
  <si>
    <t xml:space="preserve">High (above A rating)</t>
  </si>
  <si>
    <t xml:space="preserve">High (above A rating) - Environmental score column</t>
  </si>
  <si>
    <t xml:space="preserve">Sustainability measurement -0.06 (0.052)</t>
  </si>
  <si>
    <t xml:space="preserve">-0.57</t>
  </si>
  <si>
    <t xml:space="preserve">0.634</t>
  </si>
  <si>
    <t xml:space="preserve">Low (below BBB rating)</t>
  </si>
  <si>
    <t xml:space="preserve">Low (below BBB rating) - Environmental score column</t>
  </si>
  <si>
    <t xml:space="preserve">Sustainability measurement -0.57 (0.634)</t>
  </si>
  <si>
    <t xml:space="preserve">0.16</t>
  </si>
  <si>
    <t xml:space="preserve">Sustainability measurement 0.16 (0.151)</t>
  </si>
  <si>
    <t xml:space="preserve">0.06</t>
  </si>
  <si>
    <t xml:space="preserve">Sustainability measurement 0.06 (0.062)</t>
  </si>
  <si>
    <t xml:space="preserve">1.24</t>
  </si>
  <si>
    <t xml:space="preserve">0.853</t>
  </si>
  <si>
    <t xml:space="preserve">Sustainability measurement 1.24 (0.853)</t>
  </si>
  <si>
    <t xml:space="preserve">Okimoto &amp; Takaoka (2024)</t>
  </si>
  <si>
    <t xml:space="preserve">-1.764</t>
  </si>
  <si>
    <t xml:space="preserve">0.419</t>
  </si>
  <si>
    <t xml:space="preserve">col (1) Total</t>
  </si>
  <si>
    <t xml:space="preserve">Fractional rank -1.764*** (0.419)</t>
  </si>
  <si>
    <t xml:space="preserve">Fractional rank (Total)</t>
  </si>
  <si>
    <t xml:space="preserve">CDS spread (asinh(CDS spread in basis point))</t>
  </si>
  <si>
    <t xml:space="preserve">staging_Okimoto_Takaoka_2024.csv</t>
  </si>
  <si>
    <t xml:space="preserve">-1.791</t>
  </si>
  <si>
    <t xml:space="preserve">0.274</t>
  </si>
  <si>
    <t xml:space="preserve">col (2) Scope1</t>
  </si>
  <si>
    <t xml:space="preserve">Fractional rank -1.791*** (0.274)</t>
  </si>
  <si>
    <t xml:space="preserve">Fractional rank (Scope1)</t>
  </si>
  <si>
    <t xml:space="preserve">-1.254</t>
  </si>
  <si>
    <t xml:space="preserve">col (3) Scope2</t>
  </si>
  <si>
    <t xml:space="preserve">Fractional rank -1.254*** (0.186)</t>
  </si>
  <si>
    <t xml:space="preserve">Fractional rank (Scope2)</t>
  </si>
  <si>
    <t xml:space="preserve">-1.185</t>
  </si>
  <si>
    <t xml:space="preserve">col (4) Scope3</t>
  </si>
  <si>
    <t xml:space="preserve">Fractional rank -1.185*** (0.390)</t>
  </si>
  <si>
    <t xml:space="preserve">Fractional rank (Scope3)</t>
  </si>
  <si>
    <t xml:space="preserve">-1.844</t>
  </si>
  <si>
    <t xml:space="preserve">Fractional rank -1.844*** (0.432)</t>
  </si>
  <si>
    <t xml:space="preserve">-1.930</t>
  </si>
  <si>
    <t xml:space="preserve">0.296</t>
  </si>
  <si>
    <t xml:space="preserve">Fractional rank -1.930*** (0.296)</t>
  </si>
  <si>
    <t xml:space="preserve">-1.304</t>
  </si>
  <si>
    <t xml:space="preserve">0.198</t>
  </si>
  <si>
    <t xml:space="preserve">Fractional rank -1.304*** (0.198)</t>
  </si>
  <si>
    <t xml:space="preserve">-1.224</t>
  </si>
  <si>
    <t xml:space="preserve">0.406</t>
  </si>
  <si>
    <t xml:space="preserve">Fractional rank -1.224*** (0.406)</t>
  </si>
  <si>
    <t xml:space="preserve">-1.869</t>
  </si>
  <si>
    <t xml:space="preserve">0.436</t>
  </si>
  <si>
    <t xml:space="preserve">Total column</t>
  </si>
  <si>
    <t xml:space="preserve">Fractional rank -1.869*** (0.436)</t>
  </si>
  <si>
    <t xml:space="preserve">-1.928</t>
  </si>
  <si>
    <t xml:space="preserve">Scope1 column</t>
  </si>
  <si>
    <t xml:space="preserve">Fractional rank -1.928*** (0.296)</t>
  </si>
  <si>
    <t xml:space="preserve">-1.297</t>
  </si>
  <si>
    <t xml:space="preserve">Scope2 column</t>
  </si>
  <si>
    <t xml:space="preserve">Fractional rank -1.297*** (0.198)</t>
  </si>
  <si>
    <t xml:space="preserve">-1.267</t>
  </si>
  <si>
    <t xml:space="preserve">Scope3 column</t>
  </si>
  <si>
    <t xml:space="preserve">Fractional rank -1.267*** (0.413)</t>
  </si>
  <si>
    <t xml:space="preserve">-1.822</t>
  </si>
  <si>
    <t xml:space="preserve">0.429</t>
  </si>
  <si>
    <t xml:space="preserve">Fractional rank -1.822*** (0.429)</t>
  </si>
  <si>
    <t xml:space="preserve">-1.891</t>
  </si>
  <si>
    <t xml:space="preserve">0.284</t>
  </si>
  <si>
    <t xml:space="preserve">Fractional rank -1.891*** (0.284)</t>
  </si>
  <si>
    <t xml:space="preserve">-1.265</t>
  </si>
  <si>
    <t xml:space="preserve">Fractional rank -1.265*** (0.186)</t>
  </si>
  <si>
    <t xml:space="preserve">-1.227</t>
  </si>
  <si>
    <t xml:space="preserve">0.395</t>
  </si>
  <si>
    <t xml:space="preserve">Fractional rank -1.227*** (0.395)</t>
  </si>
  <si>
    <t xml:space="preserve">-1.309</t>
  </si>
  <si>
    <t xml:space="preserve">Carbon intensity -1.309*** (0.138)</t>
  </si>
  <si>
    <t xml:space="preserve">Carbon intensity (Total)</t>
  </si>
  <si>
    <t xml:space="preserve">-0.372</t>
  </si>
  <si>
    <t xml:space="preserve">Carbon intensity -0.372*** (0.038)</t>
  </si>
  <si>
    <t xml:space="preserve">Carbon intensity (Scope1)</t>
  </si>
  <si>
    <t xml:space="preserve">-0.357</t>
  </si>
  <si>
    <t xml:space="preserve">Carbon intensity -0.357*** (0.042)</t>
  </si>
  <si>
    <t xml:space="preserve">Carbon intensity (Scope2)</t>
  </si>
  <si>
    <t xml:space="preserve">-1.500</t>
  </si>
  <si>
    <t xml:space="preserve">0.311</t>
  </si>
  <si>
    <t xml:space="preserve">Carbon intensity -1.500*** (0.311)</t>
  </si>
  <si>
    <t xml:space="preserve">Carbon intensity (Scope3)</t>
  </si>
  <si>
    <t xml:space="preserve">-1.532</t>
  </si>
  <si>
    <t xml:space="preserve">0.474</t>
  </si>
  <si>
    <t xml:space="preserve">Short-term spread, Total</t>
  </si>
  <si>
    <t xml:space="preserve">Fractional rank -1.532*** (0.474)</t>
  </si>
  <si>
    <t xml:space="preserve">Short-term spread</t>
  </si>
  <si>
    <t xml:space="preserve">-1.685</t>
  </si>
  <si>
    <t xml:space="preserve">0.336</t>
  </si>
  <si>
    <t xml:space="preserve">Short-term spread, Scope1</t>
  </si>
  <si>
    <t xml:space="preserve">Fractional rank -1.685*** (0.336)</t>
  </si>
  <si>
    <t xml:space="preserve">-1.101</t>
  </si>
  <si>
    <t xml:space="preserve">Short-term spread, Scope2</t>
  </si>
  <si>
    <t xml:space="preserve">Fractional rank -1.101*** (0.212)</t>
  </si>
  <si>
    <t xml:space="preserve">-0.898</t>
  </si>
  <si>
    <t xml:space="preserve">Short-term spread, Scope3</t>
  </si>
  <si>
    <t xml:space="preserve">Fractional rank -0.898** (0.456)</t>
  </si>
  <si>
    <t xml:space="preserve">-1.990</t>
  </si>
  <si>
    <t xml:space="preserve">0.401</t>
  </si>
  <si>
    <t xml:space="preserve">Long-term spread, Total</t>
  </si>
  <si>
    <t xml:space="preserve">Fractional rank -1.990*** (0.401)</t>
  </si>
  <si>
    <t xml:space="preserve">Long-term spread</t>
  </si>
  <si>
    <t xml:space="preserve">-1.989</t>
  </si>
  <si>
    <t xml:space="preserve">Long-term spread, Scope1</t>
  </si>
  <si>
    <t xml:space="preserve">Fractional rank -1.989*** (0.274)</t>
  </si>
  <si>
    <t xml:space="preserve">-1.352</t>
  </si>
  <si>
    <t xml:space="preserve">0.190</t>
  </si>
  <si>
    <t xml:space="preserve">Long-term spread, Scope2</t>
  </si>
  <si>
    <t xml:space="preserve">Fractional rank -1.352*** (0.190)</t>
  </si>
  <si>
    <t xml:space="preserve">-1.332</t>
  </si>
  <si>
    <t xml:space="preserve">0.375</t>
  </si>
  <si>
    <t xml:space="preserve">Long-term spread, Scope3</t>
  </si>
  <si>
    <t xml:space="preserve">Fractional rank -1.332*** (0.375)</t>
  </si>
  <si>
    <t xml:space="preserve">-2.292</t>
  </si>
  <si>
    <t xml:space="preserve">0.376</t>
  </si>
  <si>
    <t xml:space="preserve">Fractional rank -2.292*** (0.376)</t>
  </si>
  <si>
    <t xml:space="preserve">Slope of CDS spread curve</t>
  </si>
  <si>
    <t xml:space="preserve">-2.013</t>
  </si>
  <si>
    <t xml:space="preserve">Fractional rank -2.013*** (0.270)</t>
  </si>
  <si>
    <t xml:space="preserve">-1.434</t>
  </si>
  <si>
    <t xml:space="preserve">Fractional rank -1.434*** (0.200)</t>
  </si>
  <si>
    <t xml:space="preserve">-1.672</t>
  </si>
  <si>
    <t xml:space="preserve">0.369</t>
  </si>
  <si>
    <t xml:space="preserve">Fractional rank -1.672*** (0.369)</t>
  </si>
  <si>
    <t xml:space="preserve">Ould Daoud Ellili (2020)</t>
  </si>
  <si>
    <t xml:space="preserve">correlation matrix (single lower triangle)</t>
  </si>
  <si>
    <t xml:space="preserve">CD row x ES column: -0.122 (no star)</t>
  </si>
  <si>
    <t xml:space="preserve">ES</t>
  </si>
  <si>
    <t xml:space="preserve">CD</t>
  </si>
  <si>
    <t xml:space="preserve">staging_Ould_Daoud_Ellili_2020.csv</t>
  </si>
  <si>
    <t xml:space="preserve">United Arab Emirates</t>
  </si>
  <si>
    <t xml:space="preserve">-0.0020</t>
  </si>
  <si>
    <t xml:space="preserve">model (2)</t>
  </si>
  <si>
    <t xml:space="preserve">ES -0.0020 ** (-2.26)</t>
  </si>
  <si>
    <t xml:space="preserve">Cost of Debt</t>
  </si>
  <si>
    <t xml:space="preserve">-0.0029</t>
  </si>
  <si>
    <t xml:space="preserve">-2.51</t>
  </si>
  <si>
    <t xml:space="preserve">model (3)</t>
  </si>
  <si>
    <t xml:space="preserve">ES -0.0029** (-2.51)</t>
  </si>
  <si>
    <t xml:space="preserve">-0.0032</t>
  </si>
  <si>
    <t xml:space="preserve">ES -0.0032 (-1.34)</t>
  </si>
  <si>
    <t xml:space="preserve">Owolabi et al (2024)</t>
  </si>
  <si>
    <t xml:space="preserve">corr row Carbon Risk x col Cost of Debt</t>
  </si>
  <si>
    <t xml:space="preserve">Carbon Risk 0.104*** (0.000)</t>
  </si>
  <si>
    <t xml:space="preserve">Carbon Risk</t>
  </si>
  <si>
    <t xml:space="preserve">staging_Owolabi_et_al_2024.csv</t>
  </si>
  <si>
    <t xml:space="preserve">multi: G7 (Canada, France, Germany, Italy, Japan, UK, US)</t>
  </si>
  <si>
    <t xml:space="preserve">Carbon Risk 0.023*** (0.008)</t>
  </si>
  <si>
    <t xml:space="preserve">Carbon Risk 0.017* (0.009)</t>
  </si>
  <si>
    <t xml:space="preserve">ESG Moderation col</t>
  </si>
  <si>
    <t xml:space="preserve">Carbon Risk 0.017** (0.008)</t>
  </si>
  <si>
    <t xml:space="preserve">other:ESG group</t>
  </si>
  <si>
    <t xml:space="preserve">ESG Low</t>
  </si>
  <si>
    <t xml:space="preserve">ESG Low col</t>
  </si>
  <si>
    <t xml:space="preserve">Carbon Risk 0.023** (0.011)</t>
  </si>
  <si>
    <t xml:space="preserve">ESG High</t>
  </si>
  <si>
    <t xml:space="preserve">ESG High col</t>
  </si>
  <si>
    <t xml:space="preserve">Carbon Risk 0.014 (0.012)</t>
  </si>
  <si>
    <t xml:space="preserve">Palea, Drogo (2020)</t>
  </si>
  <si>
    <t xml:space="preserve">0.0449</t>
  </si>
  <si>
    <t xml:space="preserve">col 2 Full sample</t>
  </si>
  <si>
    <t xml:space="preserve">2963</t>
  </si>
  <si>
    <t xml:space="preserve">Carbon_int 0.0449 (0.001)</t>
  </si>
  <si>
    <t xml:space="preserve">Carbon_int</t>
  </si>
  <si>
    <t xml:space="preserve">Ln (cod)</t>
  </si>
  <si>
    <t xml:space="preserve">staging_Palea_Drogo_2020.csv</t>
  </si>
  <si>
    <t xml:space="preserve">Austria, Belgium, Finland, France, Germany, Greece</t>
  </si>
  <si>
    <t xml:space="preserve">0.0345</t>
  </si>
  <si>
    <t xml:space="preserve">Pre-Paris Agreement</t>
  </si>
  <si>
    <t xml:space="preserve">col 3 Pre-Paris Agreement</t>
  </si>
  <si>
    <t xml:space="preserve">Carbon_int 0.0345 (0.093)</t>
  </si>
  <si>
    <t xml:space="preserve">0.0521</t>
  </si>
  <si>
    <t xml:space="preserve">Post-Paris Agreement</t>
  </si>
  <si>
    <t xml:space="preserve">col 4 Post-Paris Agreement</t>
  </si>
  <si>
    <t xml:space="preserve">Carbon_int 0.0521 (0.000)</t>
  </si>
  <si>
    <t xml:space="preserve">col 1 Full sample</t>
  </si>
  <si>
    <t xml:space="preserve">Carbon_int 0.0270 (0.156)</t>
  </si>
  <si>
    <t xml:space="preserve">0.0362</t>
  </si>
  <si>
    <t xml:space="preserve">HE group</t>
  </si>
  <si>
    <t xml:space="preserve">col 2 HE group</t>
  </si>
  <si>
    <t xml:space="preserve">Carbon_int 0.0362 (0.049)</t>
  </si>
  <si>
    <t xml:space="preserve">-0.0211</t>
  </si>
  <si>
    <t xml:space="preserve">0.519</t>
  </si>
  <si>
    <t xml:space="preserve">LE group</t>
  </si>
  <si>
    <t xml:space="preserve">col 3 LE group</t>
  </si>
  <si>
    <t xml:space="preserve">Carbon_int -0.0211 (0.519)</t>
  </si>
  <si>
    <t xml:space="preserve">0.0920</t>
  </si>
  <si>
    <t xml:space="preserve">2965</t>
  </si>
  <si>
    <t xml:space="preserve">Carbon_int 0.0920 (0.000)</t>
  </si>
  <si>
    <t xml:space="preserve">0.0692</t>
  </si>
  <si>
    <t xml:space="preserve">Carbon_int 0.0692 (0.000)</t>
  </si>
  <si>
    <t xml:space="preserve">0.0486</t>
  </si>
  <si>
    <t xml:space="preserve">0.240</t>
  </si>
  <si>
    <t xml:space="preserve">Carbon_int 0.0486 (0.240)</t>
  </si>
  <si>
    <t xml:space="preserve">-0.498</t>
  </si>
  <si>
    <t xml:space="preserve">0.253</t>
  </si>
  <si>
    <t xml:space="preserve">other:industry x period</t>
  </si>
  <si>
    <t xml:space="preserve">HE group pre-Paris Agreement</t>
  </si>
  <si>
    <t xml:space="preserve">col 4 HE group pre-Paris Agreement</t>
  </si>
  <si>
    <t xml:space="preserve">Carbon_int -0.498 (0.253)</t>
  </si>
  <si>
    <t xml:space="preserve">0.0695</t>
  </si>
  <si>
    <t xml:space="preserve">HE group post-Paris Agreement</t>
  </si>
  <si>
    <t xml:space="preserve">col 5 HE group post-Paris Agreement</t>
  </si>
  <si>
    <t xml:space="preserve">Carbon_int 0.0695 (0.000)</t>
  </si>
  <si>
    <t xml:space="preserve">0.686</t>
  </si>
  <si>
    <t xml:space="preserve">CDP 0.0192 (0.686)</t>
  </si>
  <si>
    <t xml:space="preserve">-0.190</t>
  </si>
  <si>
    <t xml:space="preserve">CDP -0.190 (0.034)</t>
  </si>
  <si>
    <t xml:space="preserve">CDP 0.0603 (0.298)</t>
  </si>
  <si>
    <t xml:space="preserve">-0.0943</t>
  </si>
  <si>
    <t xml:space="preserve">0.405</t>
  </si>
  <si>
    <t xml:space="preserve">CDP -0.0943 (0.405)</t>
  </si>
  <si>
    <t xml:space="preserve">CDP -0.319 (0.000)</t>
  </si>
  <si>
    <t xml:space="preserve">-0.0719</t>
  </si>
  <si>
    <t xml:space="preserve">Panel A col 1 Full sample</t>
  </si>
  <si>
    <t xml:space="preserve">2966</t>
  </si>
  <si>
    <t xml:space="preserve">Verified -0.0719 (0.311)</t>
  </si>
  <si>
    <t xml:space="preserve">Verified</t>
  </si>
  <si>
    <t xml:space="preserve">-0.197</t>
  </si>
  <si>
    <t xml:space="preserve">Panel A col 2 HE group</t>
  </si>
  <si>
    <t xml:space="preserve">Verified -0.197 (0.047)</t>
  </si>
  <si>
    <t xml:space="preserve">-0.0844</t>
  </si>
  <si>
    <t xml:space="preserve">0.255</t>
  </si>
  <si>
    <t xml:space="preserve">Panel A col 3 LE group</t>
  </si>
  <si>
    <t xml:space="preserve">Verified -0.0844 (0.255)</t>
  </si>
  <si>
    <t xml:space="preserve">Panel A col 4 Pre-Paris Agreement</t>
  </si>
  <si>
    <t xml:space="preserve">Verified -0.126 (0.032)</t>
  </si>
  <si>
    <t xml:space="preserve">Panel A col 5 Post-Paris Agreement</t>
  </si>
  <si>
    <t xml:space="preserve">Verified 0.118 (0.364)</t>
  </si>
  <si>
    <t xml:space="preserve">-0.100</t>
  </si>
  <si>
    <t xml:space="preserve">Panel B col 1 Full sample</t>
  </si>
  <si>
    <t xml:space="preserve">Board -0.100 (0.043)</t>
  </si>
  <si>
    <t xml:space="preserve">Board</t>
  </si>
  <si>
    <t xml:space="preserve">0.00328</t>
  </si>
  <si>
    <t xml:space="preserve">0.985</t>
  </si>
  <si>
    <t xml:space="preserve">Panel B col 2 HE group</t>
  </si>
  <si>
    <t xml:space="preserve">Board 0.00328 (0.985)</t>
  </si>
  <si>
    <t xml:space="preserve">Panel B col 3 LE group</t>
  </si>
  <si>
    <t xml:space="preserve">Board -0.141 (0.165)</t>
  </si>
  <si>
    <t xml:space="preserve">-0.0711</t>
  </si>
  <si>
    <t xml:space="preserve">Panel B col 4 Pre-Paris Agreement</t>
  </si>
  <si>
    <t xml:space="preserve">Board -0.0711 (0.142)</t>
  </si>
  <si>
    <t xml:space="preserve">-0.0833</t>
  </si>
  <si>
    <t xml:space="preserve">Panel B col 5 Post-Paris Agreement</t>
  </si>
  <si>
    <t xml:space="preserve">Board -0.0833 (0.000)</t>
  </si>
  <si>
    <t xml:space="preserve">-0.0364</t>
  </si>
  <si>
    <t xml:space="preserve">0.517</t>
  </si>
  <si>
    <t xml:space="preserve">Panel C col 1 Full sample</t>
  </si>
  <si>
    <t xml:space="preserve">Target -0.0364 (0.517)</t>
  </si>
  <si>
    <t xml:space="preserve">Target</t>
  </si>
  <si>
    <t xml:space="preserve">0.841</t>
  </si>
  <si>
    <t xml:space="preserve">Panel C col 2 HE group</t>
  </si>
  <si>
    <t xml:space="preserve">Target -0.0161 (0.841)</t>
  </si>
  <si>
    <t xml:space="preserve">-0.123</t>
  </si>
  <si>
    <t xml:space="preserve">Panel C col 3 LE group</t>
  </si>
  <si>
    <t xml:space="preserve">Target -0.123 (0.064)</t>
  </si>
  <si>
    <t xml:space="preserve">0.00683</t>
  </si>
  <si>
    <t xml:space="preserve">0.905</t>
  </si>
  <si>
    <t xml:space="preserve">Panel C col 4 Pre-Paris Agreement</t>
  </si>
  <si>
    <t xml:space="preserve">Target 0.00683 (0.905)</t>
  </si>
  <si>
    <t xml:space="preserve">-0.0724</t>
  </si>
  <si>
    <t xml:space="preserve">0.483</t>
  </si>
  <si>
    <t xml:space="preserve">Panel C col 5 Post-Paris Agreement</t>
  </si>
  <si>
    <t xml:space="preserve">Target -0.0724 (0.483)</t>
  </si>
  <si>
    <t xml:space="preserve">row Carbon_int x column Ln (cod)</t>
  </si>
  <si>
    <t xml:space="preserve">2962</t>
  </si>
  <si>
    <t xml:space="preserve">Carbon_int 0.122 (0.000)</t>
  </si>
  <si>
    <t xml:space="preserve">row CDP x column Ln (cod)</t>
  </si>
  <si>
    <t xml:space="preserve">CDP 0.041 (0.151)</t>
  </si>
  <si>
    <t xml:space="preserve">row Verified x column Ln (cod)</t>
  </si>
  <si>
    <t xml:space="preserve">Verified -0.098 (0.001)</t>
  </si>
  <si>
    <t xml:space="preserve">0.373</t>
  </si>
  <si>
    <t xml:space="preserve">row Board x column Ln (cod)</t>
  </si>
  <si>
    <t xml:space="preserve">Board -0.027 (0.373)</t>
  </si>
  <si>
    <t xml:space="preserve">0.501</t>
  </si>
  <si>
    <t xml:space="preserve">row Target x column Ln (cod)</t>
  </si>
  <si>
    <t xml:space="preserve">Target -0.021 (0.501)</t>
  </si>
  <si>
    <t xml:space="preserve">Panjwani et al (2023)</t>
  </si>
  <si>
    <t xml:space="preserve">Full Sample</t>
  </si>
  <si>
    <t xml:space="preserve">Disclosed Scope 3 Emissions -0.21*** (0.03)</t>
  </si>
  <si>
    <t xml:space="preserve">Disclosed Scope 3 Emissions</t>
  </si>
  <si>
    <t xml:space="preserve">Long Term Credit Spread</t>
  </si>
  <si>
    <t xml:space="preserve">staging_Panjawani_et_al_2023.csv</t>
  </si>
  <si>
    <t xml:space="preserve">multi: global (MSCI All Country World Index constituents; regions: North America, Europe, Asia Pacific, Emerging Markets)</t>
  </si>
  <si>
    <t xml:space="preserve">Log (Scope 1 + 2 Intensity) 0.02 (0.01)</t>
  </si>
  <si>
    <t xml:space="preserve">Log (Scope 1 + 2 Intensity)</t>
  </si>
  <si>
    <t xml:space="preserve">DNA</t>
  </si>
  <si>
    <t xml:space="preserve">Disclosed Scope 3 Emissions -0.06 (0.04)</t>
  </si>
  <si>
    <t xml:space="preserve">Log (Scope 1 + 2 Intensity) 0.06*** (0.01)</t>
  </si>
  <si>
    <t xml:space="preserve">0.08</t>
  </si>
  <si>
    <t xml:space="preserve">DE</t>
  </si>
  <si>
    <t xml:space="preserve">Disclosed Scope 3 Emissions -0.18** (0.08)</t>
  </si>
  <si>
    <t xml:space="preserve">Log (Scope 1 + 2 Intensity) 0.04 (0.03)</t>
  </si>
  <si>
    <t xml:space="preserve">DAP</t>
  </si>
  <si>
    <t xml:space="preserve">Disclosed Scope 3 Emissions -0.74*** (0.08)</t>
  </si>
  <si>
    <t xml:space="preserve">-0.00</t>
  </si>
  <si>
    <t xml:space="preserve">Log (Scope 1 + 2 Intensity) -0.00 (0.03)</t>
  </si>
  <si>
    <t xml:space="preserve">EM</t>
  </si>
  <si>
    <t xml:space="preserve">Disclosed Scope 3 Emissions 0.03 (0.06)</t>
  </si>
  <si>
    <t xml:space="preserve">Log (Scope 1 + 2 Intensity) -0.03* (0.02)</t>
  </si>
  <si>
    <t xml:space="preserve">Full Sample excl. Financials</t>
  </si>
  <si>
    <t xml:space="preserve">Disclosed Scope 3 Emissions -0.25*** (0.04)</t>
  </si>
  <si>
    <t xml:space="preserve">Log (Scope 1 + 2 Intensity) 0.02* (0.01)</t>
  </si>
  <si>
    <t xml:space="preserve">-0.10</t>
  </si>
  <si>
    <t xml:space="preserve">0.19</t>
  </si>
  <si>
    <t xml:space="preserve">Communication Services</t>
  </si>
  <si>
    <t xml:space="preserve">Disclosed Scope 3 Emissions -0.10 (0.19)</t>
  </si>
  <si>
    <t xml:space="preserve">Log (Scope 1 + 2 Intensity) -0.06 (0.08)</t>
  </si>
  <si>
    <t xml:space="preserve">Consumer Discretionary</t>
  </si>
  <si>
    <t xml:space="preserve">Disclosed Scope 3 Emissions -0.26*** (0.10)</t>
  </si>
  <si>
    <t xml:space="preserve">0.09</t>
  </si>
  <si>
    <t xml:space="preserve">Log (Scope 1 + 2 Intensity) 0.09** (0.03)</t>
  </si>
  <si>
    <t xml:space="preserve">Consumer Staples</t>
  </si>
  <si>
    <t xml:space="preserve">Disclosed Scope 3 Emissions -0.32*** (0.12)</t>
  </si>
  <si>
    <t xml:space="preserve">0.05</t>
  </si>
  <si>
    <t xml:space="preserve">Log (Scope 1 + 2 Intensity) 0.03 (0.05)</t>
  </si>
  <si>
    <t xml:space="preserve">Disclosed Scope 3 Emissions -0.19 (0.15)</t>
  </si>
  <si>
    <t xml:space="preserve">Log (Scope 1 + 2 Intensity) 0.01 (0.06)</t>
  </si>
  <si>
    <t xml:space="preserve">Disclosed Scope 3 Emissions 0.11 (0.09)</t>
  </si>
  <si>
    <t xml:space="preserve">Log (Scope 1 + 2 Intensity) -0.07** (0.03)</t>
  </si>
  <si>
    <t xml:space="preserve">Health Care</t>
  </si>
  <si>
    <t xml:space="preserve">Disclosed Scope 3 Emissions -0.25* (0.13)</t>
  </si>
  <si>
    <t xml:space="preserve">Log (Scope 1 + 2 Intensity) 0.05 (0.04)</t>
  </si>
  <si>
    <t xml:space="preserve">-0.20</t>
  </si>
  <si>
    <t xml:space="preserve">Disclosed Scope 3 Emissions -0.20** (0.09)</t>
  </si>
  <si>
    <t xml:space="preserve">Log (Scope 1 + 2 Intensity) -0.01 (0.03)</t>
  </si>
  <si>
    <t xml:space="preserve">Information Technology</t>
  </si>
  <si>
    <t xml:space="preserve">Disclosed Scope 3 Emissions -0.09 (0.10)</t>
  </si>
  <si>
    <t xml:space="preserve">Log (Scope 1 + 2 Intensity) 0.16*** (0.03)</t>
  </si>
  <si>
    <t xml:space="preserve">-0.13</t>
  </si>
  <si>
    <t xml:space="preserve">Materials</t>
  </si>
  <si>
    <t xml:space="preserve">Disclosed Scope 3 Emissions -0.13 (0.10)</t>
  </si>
  <si>
    <t xml:space="preserve">Log (Scope 1 + 2 Intensity) 0.05 (0.03)</t>
  </si>
  <si>
    <t xml:space="preserve">Real Estate</t>
  </si>
  <si>
    <t xml:space="preserve">Disclosed Scope 3 Emissions -0.47*** (0.12)</t>
  </si>
  <si>
    <t xml:space="preserve">Log (Scope 1 + 2 Intensity) -0.02 (0.04)</t>
  </si>
  <si>
    <t xml:space="preserve">Disclosed Scope 3 Emissions 0.08 (0.12)</t>
  </si>
  <si>
    <t xml:space="preserve">Log (Scope 1 + 2 Intensity) 0.03 (0.03)</t>
  </si>
  <si>
    <t xml:space="preserve">Log (Scope 3) 0.01 (0.01)</t>
  </si>
  <si>
    <t xml:space="preserve">Log (Scope 3)</t>
  </si>
  <si>
    <t xml:space="preserve">Log (Scope 1 + 2) 0.01 (0.02)</t>
  </si>
  <si>
    <t xml:space="preserve">Log (Scope 1 + 2)</t>
  </si>
  <si>
    <t xml:space="preserve">Log (Scope 3) -0.00 (0.01)</t>
  </si>
  <si>
    <t xml:space="preserve">Log (Scope 1 + 2) 0.10*** (0.02)</t>
  </si>
  <si>
    <t xml:space="preserve">Log (Scope 3) -0.05 (0.03)</t>
  </si>
  <si>
    <t xml:space="preserve">Log (Scope 1 + 2) -0.07 (0.04)</t>
  </si>
  <si>
    <t xml:space="preserve">Log (Scope 3) 0.05 (0.03)</t>
  </si>
  <si>
    <t xml:space="preserve">Log (Scope 1 + 2) -0.02 (0.05)</t>
  </si>
  <si>
    <t xml:space="preserve">Log (Scope 3) 0.03 (0.03)</t>
  </si>
  <si>
    <t xml:space="preserve">Log (Scope 1 + 2) 0.01 (0.05)</t>
  </si>
  <si>
    <t xml:space="preserve">Log (Scope 3 Intensity) 0.01 (0.01)</t>
  </si>
  <si>
    <t xml:space="preserve">Log (Scope 3 Intensity)</t>
  </si>
  <si>
    <t xml:space="preserve">Log (Scope 1 + 2 Intensity) 0.01 (0.02)</t>
  </si>
  <si>
    <t xml:space="preserve">Log (Scope 3 Intensity) -0.00 (0.01)</t>
  </si>
  <si>
    <t xml:space="preserve">Log (Scope 1 + 2 Intensity) 0.07*** (0.02)</t>
  </si>
  <si>
    <t xml:space="preserve">Log (Scope 3 Intensity) -0.05 (0.03)</t>
  </si>
  <si>
    <t xml:space="preserve">Log (Scope 1 + 2 Intensity) -0.06 (0.04)</t>
  </si>
  <si>
    <t xml:space="preserve">Log (Scope 3 Intensity) 0.04 (0.03)</t>
  </si>
  <si>
    <t xml:space="preserve">Log (Scope 1 + 2 Intensity) -0.00 (0.04)</t>
  </si>
  <si>
    <t xml:space="preserve">Log (Scope 3 Intensity) 0.02 (0.03)</t>
  </si>
  <si>
    <t xml:space="preserve">Log (Scope 1 + 2 Intensity) -0.01 (0.05)</t>
  </si>
  <si>
    <t xml:space="preserve">Full Sample Excl. Financials</t>
  </si>
  <si>
    <t xml:space="preserve">Log (Scope 3 (Absolute)) 0.02 (0.01)</t>
  </si>
  <si>
    <t xml:space="preserve">Log (Scope 3 (Absolute))</t>
  </si>
  <si>
    <t xml:space="preserve">Log (Scope 1 + 2 (Absolute)) 0.01 (0.02)</t>
  </si>
  <si>
    <t xml:space="preserve">Log (Scope 1 + 2 (Absolute))</t>
  </si>
  <si>
    <t xml:space="preserve">Log (Scope 3 (Absolute)) -0.03 (0.10)</t>
  </si>
  <si>
    <t xml:space="preserve">Log (Scope 1 + 2 (Absolute)) -0.04 (0.20)</t>
  </si>
  <si>
    <t xml:space="preserve">Log (Scope 3 (Absolute)) -0.05 (0.04)</t>
  </si>
  <si>
    <t xml:space="preserve">Log (Scope 1 + 2 (Absolute)) 0.06 (0.06)</t>
  </si>
  <si>
    <t xml:space="preserve">Log (Scope 3 (Absolute)) -0.17*** (0.04)</t>
  </si>
  <si>
    <t xml:space="preserve">Log (Scope 1 + 2 (Absolute)) -0.01 (0.07)</t>
  </si>
  <si>
    <t xml:space="preserve">Log (Scope 3 (Absolute)) -0.12 (0.08)</t>
  </si>
  <si>
    <t xml:space="preserve">Log (Scope 1 + 2 (Absolute)) 0.03 (0.14)</t>
  </si>
  <si>
    <t xml:space="preserve">Log (Scope 3 (Absolute)) 0.01 (0.04)</t>
  </si>
  <si>
    <t xml:space="preserve">Log (Scope 1 + 2 (Absolute)) -0.07 (0.06)</t>
  </si>
  <si>
    <t xml:space="preserve">Log (Scope 3 (Absolute)) -0.07 (0.06)</t>
  </si>
  <si>
    <t xml:space="preserve">Log (Scope 1 + 2 (Absolute)) 0.13 (0.11)</t>
  </si>
  <si>
    <t xml:space="preserve">Log (Scope 3 (Absolute)) 0.07** (0.03)</t>
  </si>
  <si>
    <t xml:space="preserve">Log (Scope 1 + 2 (Absolute)) -0.10** (0.05)</t>
  </si>
  <si>
    <t xml:space="preserve">Log (Scope 3 (Absolute)) 0.03 (0.04)</t>
  </si>
  <si>
    <t xml:space="preserve">Log (Scope 1 + 2 (Absolute)) 0.20*** (0.05)</t>
  </si>
  <si>
    <t xml:space="preserve">Log (Scope 3 (Absolute)) 0.07* (0.04)</t>
  </si>
  <si>
    <t xml:space="preserve">Log (Scope 1 + 2 (Absolute)) 0.01 (0.06)</t>
  </si>
  <si>
    <t xml:space="preserve">Log (Scope 3 (Absolute)) -0.02 (0.06)</t>
  </si>
  <si>
    <t xml:space="preserve">Log (Scope 1 + 2 (Absolute)) 0.43*** (0.09)</t>
  </si>
  <si>
    <t xml:space="preserve">Log (Scope 3 (Absolute)) 0.02 (0.05)</t>
  </si>
  <si>
    <t xml:space="preserve">Log (Scope 1 + 2 (Absolute)) -0.08 (0.06)</t>
  </si>
  <si>
    <t xml:space="preserve">Log (Scope 3 (Intensity)) 0.02 (0.01)</t>
  </si>
  <si>
    <t xml:space="preserve">Log (Scope 3 (Intensity))</t>
  </si>
  <si>
    <t xml:space="preserve">Log (Scope 1 + 2 (Intensity)) 0.02 (0.02)</t>
  </si>
  <si>
    <t xml:space="preserve">Log (Scope 1 + 2 (Intensity))</t>
  </si>
  <si>
    <t xml:space="preserve">Log (Scope 3 (Intensity)) -0.04 (0.10)</t>
  </si>
  <si>
    <t xml:space="preserve">Log (Scope 1 + 2 (Intensity)) 0.02 (0.19)</t>
  </si>
  <si>
    <t xml:space="preserve">Log (Scope 3 (Intensity)) -0.02 (0.04)</t>
  </si>
  <si>
    <t xml:space="preserve">Log (Scope 1 + 2 (Intensity)) 0.02 (0.06)</t>
  </si>
  <si>
    <t xml:space="preserve">-0.14</t>
  </si>
  <si>
    <t xml:space="preserve">Log (Scope 3 (Intensity)) -0.14*** (0.04)</t>
  </si>
  <si>
    <t xml:space="preserve">Log (Scope 1 + 2 (Intensity)) -0.03 (0.07)</t>
  </si>
  <si>
    <t xml:space="preserve">Log (Scope 3 (Intensity)) -0.06 (0.08)</t>
  </si>
  <si>
    <t xml:space="preserve">0.21</t>
  </si>
  <si>
    <t xml:space="preserve">Log (Scope 1 + 2 (Intensity)) 0.21 (0.14)</t>
  </si>
  <si>
    <t xml:space="preserve">Log (Scope 3 (Intensity)) 0.01 (0.04)</t>
  </si>
  <si>
    <t xml:space="preserve">Log (Scope 1 + 2 (Intensity)) -0.08 (0.05)</t>
  </si>
  <si>
    <t xml:space="preserve">Log (Scope 3 (Intensity)) -0.07 (0.05)</t>
  </si>
  <si>
    <t xml:space="preserve">Log (Scope 1 + 2 (Intensity)) 0.07 (0.09)</t>
  </si>
  <si>
    <t xml:space="preserve">Log (Scope 3 (Intensity)) 0.07** (0.03)</t>
  </si>
  <si>
    <t xml:space="preserve">Log (Scope 1 + 2 (Intensity)) -0.09** (0.05)</t>
  </si>
  <si>
    <t xml:space="preserve">Log (Scope 3 (Intensity)) 0.03 (0.04)</t>
  </si>
  <si>
    <t xml:space="preserve">Log (Scope 1 + 2 (Intensity)) 0.14*** (0.05)</t>
  </si>
  <si>
    <t xml:space="preserve">Log (Scope 3 (Intensity)) 0.07* (0.04)</t>
  </si>
  <si>
    <t xml:space="preserve">Log (Scope 1 + 2 (Intensity)) 0.01 (0.06)</t>
  </si>
  <si>
    <t xml:space="preserve">Log (Scope 3 (Intensity)) -0.03 (0.06)</t>
  </si>
  <si>
    <t xml:space="preserve">Log (Scope 1 + 2 (Intensity)) 0.32*** (0.07)</t>
  </si>
  <si>
    <t xml:space="preserve">Log (Scope 3 (Intensity)) 0.02 (0.05)</t>
  </si>
  <si>
    <t xml:space="preserve">Log (Scope 1 + 2 (Intensity)) -0.08 (0.06)</t>
  </si>
  <si>
    <t xml:space="preserve">other:scope 3 stream coverage</t>
  </si>
  <si>
    <t xml:space="preserve">Both Streams</t>
  </si>
  <si>
    <t xml:space="preserve">Log (Total Upstream) -0.04*** (0.01)</t>
  </si>
  <si>
    <t xml:space="preserve">Log (Total Upstream)</t>
  </si>
  <si>
    <t xml:space="preserve">Log (Total Downstream) 0.00 (0.01)</t>
  </si>
  <si>
    <t xml:space="preserve">Log (Total Downstream)</t>
  </si>
  <si>
    <t xml:space="preserve">Upstream Only</t>
  </si>
  <si>
    <t xml:space="preserve">Downstream Only</t>
  </si>
  <si>
    <t xml:space="preserve">Log (Total Downstream) -0.00 (0.01)</t>
  </si>
  <si>
    <t xml:space="preserve">Log (Scope 1 + 2) -0.04 (0.07)</t>
  </si>
  <si>
    <t xml:space="preserve">Log (Purchased goods and services) -0.08 (0.05)</t>
  </si>
  <si>
    <t xml:space="preserve">Log (Purchased goods and services)</t>
  </si>
  <si>
    <t xml:space="preserve">Log (Capital goods) -0.04 (0.03)</t>
  </si>
  <si>
    <t xml:space="preserve">Log (Capital goods)</t>
  </si>
  <si>
    <t xml:space="preserve">Log (Fuel-and-energy-related activities (not included in Scope 1 or 2)) 0.19*** (0.05)</t>
  </si>
  <si>
    <t xml:space="preserve">Log (Fuel-and-energy-related activities (not included in Scope 1 or 2))</t>
  </si>
  <si>
    <t xml:space="preserve">Log (Upstream transportation and distribution) -0.03 (0.03)</t>
  </si>
  <si>
    <t xml:space="preserve">Log (Upstream transportation and distribution)</t>
  </si>
  <si>
    <t xml:space="preserve">Log (Waste generated in operations) -0.11*** (0.03)</t>
  </si>
  <si>
    <t xml:space="preserve">Log (Waste generated in operations)</t>
  </si>
  <si>
    <t xml:space="preserve">Log (Business travel) -0.03 (0.05)</t>
  </si>
  <si>
    <t xml:space="preserve">Log (Business travel)</t>
  </si>
  <si>
    <t xml:space="preserve">Log (Employee commuting) -0.02 (0.06)</t>
  </si>
  <si>
    <t xml:space="preserve">Log (Employee commuting)</t>
  </si>
  <si>
    <t xml:space="preserve">Log (Upstream leased assets) -0.09*** (0.03)</t>
  </si>
  <si>
    <t xml:space="preserve">Log (Upstream leased assets)</t>
  </si>
  <si>
    <t xml:space="preserve">Log (Scope 1 + 2) 0.00 (0.02)</t>
  </si>
  <si>
    <t xml:space="preserve">Log (Purchased goods and services) -0.02 (0.01)</t>
  </si>
  <si>
    <t xml:space="preserve">Log (Scope 1 + 2) -0.02 (0.03)</t>
  </si>
  <si>
    <t xml:space="preserve">Log (Capital goods) -0.00 (0.01)</t>
  </si>
  <si>
    <t xml:space="preserve">col (4)</t>
  </si>
  <si>
    <t xml:space="preserve">Log (Scope 1 + 2) -0.06*** (0.02)</t>
  </si>
  <si>
    <t xml:space="preserve">Log (Fuel-and-energy-related activities (not included in Scope 1 or 2)) 0.08*** (0.02)</t>
  </si>
  <si>
    <t xml:space="preserve">col (5)</t>
  </si>
  <si>
    <t xml:space="preserve">Log (Upstream transportation and distribution) -0.02* (0.01)</t>
  </si>
  <si>
    <t xml:space="preserve">col (6)</t>
  </si>
  <si>
    <t xml:space="preserve">Log (Scope 1 + 2) 0.02 (0.02)</t>
  </si>
  <si>
    <t xml:space="preserve">Log (Waste generated in operations) -0.02 (0.01)</t>
  </si>
  <si>
    <t xml:space="preserve">col (7)</t>
  </si>
  <si>
    <t xml:space="preserve">Log (Business travel) 0.01 (0.02)</t>
  </si>
  <si>
    <t xml:space="preserve">col (8)</t>
  </si>
  <si>
    <t xml:space="preserve">Log (Employee commuting) -0.02 (0.02)</t>
  </si>
  <si>
    <t xml:space="preserve">col (9)</t>
  </si>
  <si>
    <t xml:space="preserve">Log (Scope 1 + 2) 0.00 (0.04)</t>
  </si>
  <si>
    <t xml:space="preserve">Log (Upstream leased assets) -0.02 (0.02)</t>
  </si>
  <si>
    <t xml:space="preserve">col (10)</t>
  </si>
  <si>
    <t xml:space="preserve">Log (Scope 1 + 2) 0.09 (0.14)</t>
  </si>
  <si>
    <t xml:space="preserve">Log (Other (upstream)) -0.05 (0.05)</t>
  </si>
  <si>
    <t xml:space="preserve">Log (Other (upstream))</t>
  </si>
  <si>
    <t xml:space="preserve">Log (Scope 1 + 2) 2.86** (1.04)</t>
  </si>
  <si>
    <t xml:space="preserve">Log (Downstream transportation and distribution) -0.25 (0.36)</t>
  </si>
  <si>
    <t xml:space="preserve">Log (Downstream transportation and distribution)</t>
  </si>
  <si>
    <t xml:space="preserve">-0.22</t>
  </si>
  <si>
    <t xml:space="preserve">Log (Processing of sold products) -0.22 (0.18)</t>
  </si>
  <si>
    <t xml:space="preserve">Log (Processing of sold products)</t>
  </si>
  <si>
    <t xml:space="preserve">Log (Use of sold products) 0.18 (0.12)</t>
  </si>
  <si>
    <t xml:space="preserve">Log (Use of sold products)</t>
  </si>
  <si>
    <t xml:space="preserve">Log (End of life treatment of sold products) -0.05 (0.05)</t>
  </si>
  <si>
    <t xml:space="preserve">Log (End of life treatment of sold products)</t>
  </si>
  <si>
    <t xml:space="preserve">0.25</t>
  </si>
  <si>
    <t xml:space="preserve">Log (Downstream leased assets) 0.25 (0.23)</t>
  </si>
  <si>
    <t xml:space="preserve">Log (Downstream leased assets)</t>
  </si>
  <si>
    <t xml:space="preserve">Log (Investments) 0.22 (0.15)</t>
  </si>
  <si>
    <t xml:space="preserve">Log (Investments)</t>
  </si>
  <si>
    <t xml:space="preserve">Log (Scope 1 + 2) -0.00 (0.04)</t>
  </si>
  <si>
    <t xml:space="preserve">Log (Downstream transportation and distribution) -0.03* (0.02)</t>
  </si>
  <si>
    <t xml:space="preserve">Log (Scope 1 + 2) -0.10 (0.07)</t>
  </si>
  <si>
    <t xml:space="preserve">Log (Processing of sold products) 0.08*** (0.02)</t>
  </si>
  <si>
    <t xml:space="preserve">Log (Scope 1 + 2) 0.01 (0.03)</t>
  </si>
  <si>
    <t xml:space="preserve">Log (Use of sold products) 0.05*** (0.01)</t>
  </si>
  <si>
    <t xml:space="preserve">Log (Scope 1 + 2) 0.09** (0.04)</t>
  </si>
  <si>
    <t xml:space="preserve">Log (End of life treatment of sold products) -0.05*** (0.01)</t>
  </si>
  <si>
    <t xml:space="preserve">Log (Downstream leased assets) -0.03 (0.02)</t>
  </si>
  <si>
    <t xml:space="preserve">Log (Scope 1 + 2) 0.04 (0.08)</t>
  </si>
  <si>
    <t xml:space="preserve">Log (Franchises) -0.14*** (0.04)</t>
  </si>
  <si>
    <t xml:space="preserve">Log (Franchises)</t>
  </si>
  <si>
    <t xml:space="preserve">Log (Scope 1 + 2) 0.07 (0.05)</t>
  </si>
  <si>
    <t xml:space="preserve">Log (Investments) -0.05** (0.02)</t>
  </si>
  <si>
    <t xml:space="preserve">Log (Scope 1 + 2) -0.08 (0.12)</t>
  </si>
  <si>
    <t xml:space="preserve">Log (Other (downstream)) -0.15*** (0.04)</t>
  </si>
  <si>
    <t xml:space="preserve">Log (Other (downstream))</t>
  </si>
  <si>
    <t xml:space="preserve">other:data source</t>
  </si>
  <si>
    <t xml:space="preserve">Refinitiv Only</t>
  </si>
  <si>
    <t xml:space="preserve">Disclosed Scope 3 Emissions -0.11*** (0.03)</t>
  </si>
  <si>
    <t xml:space="preserve">Log (Scope 1 + 2 (Intensity)) 0.01 (0.01)</t>
  </si>
  <si>
    <t xml:space="preserve">CDP + Refinitiv</t>
  </si>
  <si>
    <t xml:space="preserve">Log (Scope 1 + 2 (Intensity)) 0.02 (0.01)</t>
  </si>
  <si>
    <t xml:space="preserve">Log (Scope 3 (Absolute)) -0.03*** (0.01)</t>
  </si>
  <si>
    <t xml:space="preserve">Log (Scope 1 + 2 (Absolute)) 0.04** (0.02)</t>
  </si>
  <si>
    <t xml:space="preserve">Log (Scope 1 + 2 (Absolute)) 0.03** (0.01)</t>
  </si>
  <si>
    <t xml:space="preserve">CDP Only</t>
  </si>
  <si>
    <t xml:space="preserve">Log (Scope 3 (Intensity)) -0.01* (0.01)</t>
  </si>
  <si>
    <t xml:space="preserve">Log (Scope 1 + 2 (Intensity)) 0.05*** (0.02)</t>
  </si>
  <si>
    <t xml:space="preserve">Log (Scope 3 (Intensity)) -0.03*** (0.01)</t>
  </si>
  <si>
    <t xml:space="preserve">Log (Scope 1 + 2 (Intensity)) 0.03** (0.02)</t>
  </si>
  <si>
    <t xml:space="preserve">Log (Scope 3 (Intensity)) -0.02* (0.01)</t>
  </si>
  <si>
    <t xml:space="preserve">Piechocka-Kałużna et al (2021)</t>
  </si>
  <si>
    <t xml:space="preserve">COD 2020 / E 2020</t>
  </si>
  <si>
    <t xml:space="preserve">row WACC Cost of Debt 2020 x col E 2020</t>
  </si>
  <si>
    <t xml:space="preserve">542</t>
  </si>
  <si>
    <t xml:space="preserve">E – Environmental Pillar Score</t>
  </si>
  <si>
    <t xml:space="preserve">WACC Cost of Debt, (%) in the last 10 FY</t>
  </si>
  <si>
    <t xml:space="preserve">staging_Piechocka-Kaluzna_et_al_2021.csv</t>
  </si>
  <si>
    <t xml:space="preserve">COD 2020 / E 2019</t>
  </si>
  <si>
    <t xml:space="preserve">row WACC Cost of Debt 2020 x col E 2019</t>
  </si>
  <si>
    <t xml:space="preserve">COD 2020 / E 2018</t>
  </si>
  <si>
    <t xml:space="preserve">row WACC Cost of Debt 2020 x col E 2018</t>
  </si>
  <si>
    <t xml:space="preserve">COD 2020 / E 2017</t>
  </si>
  <si>
    <t xml:space="preserve">2017</t>
  </si>
  <si>
    <t xml:space="preserve">row WACC Cost of Debt 2020 x col E 2017</t>
  </si>
  <si>
    <t xml:space="preserve">COD 2020 / E 2016</t>
  </si>
  <si>
    <t xml:space="preserve">row WACC Cost of Debt 2020 x col E 2016</t>
  </si>
  <si>
    <t xml:space="preserve">COD 2019 / E 2019</t>
  </si>
  <si>
    <t xml:space="preserve">row WACC Cost of Debt 2019 x col E 2019</t>
  </si>
  <si>
    <t xml:space="preserve">COD 2019 / E 2018</t>
  </si>
  <si>
    <t xml:space="preserve">row WACC Cost of Debt 2019 x col E 2018</t>
  </si>
  <si>
    <t xml:space="preserve">COD 2019 / E 2017</t>
  </si>
  <si>
    <t xml:space="preserve">row WACC Cost of Debt 2019 x col E 2017</t>
  </si>
  <si>
    <t xml:space="preserve">COD 2019 / E 2016</t>
  </si>
  <si>
    <t xml:space="preserve">row WACC Cost of Debt 2019 x col E 2016</t>
  </si>
  <si>
    <t xml:space="preserve">COD 2018 / E 2018</t>
  </si>
  <si>
    <t xml:space="preserve">row WACC Cost of Debt 2018 x col E 2018</t>
  </si>
  <si>
    <t xml:space="preserve">COD 2018 / E 2017</t>
  </si>
  <si>
    <t xml:space="preserve">row WACC Cost of Debt 2018 x col E 2017</t>
  </si>
  <si>
    <t xml:space="preserve">COD 2018 / E 2016</t>
  </si>
  <si>
    <t xml:space="preserve">row WACC Cost of Debt 2018 x col E 2016</t>
  </si>
  <si>
    <t xml:space="preserve">0.035</t>
  </si>
  <si>
    <t xml:space="preserve">COD 2017 / E 2017</t>
  </si>
  <si>
    <t xml:space="preserve">row WACC Cost of Debt 2017 x col E 2017</t>
  </si>
  <si>
    <t xml:space="preserve">COD 2017 / E 2016</t>
  </si>
  <si>
    <t xml:space="preserve">row WACC Cost of Debt 2017 x col E 2016</t>
  </si>
  <si>
    <t xml:space="preserve">COD 2016 / E 2016</t>
  </si>
  <si>
    <t xml:space="preserve">row WACC Cost of Debt 2016 x col E 2016</t>
  </si>
  <si>
    <t xml:space="preserve">-1.258</t>
  </si>
  <si>
    <t xml:space="preserve">0.209</t>
  </si>
  <si>
    <t xml:space="preserve">other: multivariate regression functions</t>
  </si>
  <si>
    <t xml:space="preserve">Model 2020, row E</t>
  </si>
  <si>
    <t xml:space="preserve">544</t>
  </si>
  <si>
    <t xml:space="preserve">E -0.056 0.044 0.000 0.000 -1.258 0.209</t>
  </si>
  <si>
    <t xml:space="preserve">WACC Cost of Debt</t>
  </si>
  <si>
    <t xml:space="preserve">-3.319</t>
  </si>
  <si>
    <t xml:space="preserve">Model 2019, row E</t>
  </si>
  <si>
    <t xml:space="preserve">E -0.143 0.043 0.000 0.000 -3.319 0.001</t>
  </si>
  <si>
    <t xml:space="preserve">-2.266</t>
  </si>
  <si>
    <t xml:space="preserve">Model 2018, row E</t>
  </si>
  <si>
    <t xml:space="preserve">E -0.097 0.043 0.000 0.000 -2.266 0.024</t>
  </si>
  <si>
    <t xml:space="preserve">-0.131</t>
  </si>
  <si>
    <t xml:space="preserve">-3.058</t>
  </si>
  <si>
    <t xml:space="preserve">Model 2017, row E</t>
  </si>
  <si>
    <t xml:space="preserve">E -0.131 0.043 0.000 0.000 -3.058 0.002</t>
  </si>
  <si>
    <t xml:space="preserve">-2.897</t>
  </si>
  <si>
    <t xml:space="preserve">Model 2016, row E</t>
  </si>
  <si>
    <t xml:space="preserve">E -0.127 0.044 0.000 0.000 -2.897 0.004</t>
  </si>
  <si>
    <t xml:space="preserve">Pizzutilo et al (2020)</t>
  </si>
  <si>
    <t xml:space="preserve">0.1559</t>
  </si>
  <si>
    <t xml:space="preserve">0.0299</t>
  </si>
  <si>
    <t xml:space="preserve">5.2182</t>
  </si>
  <si>
    <t xml:space="preserve">1.91 × 10−7</t>
  </si>
  <si>
    <t xml:space="preserve">single model (Eq. 1)</t>
  </si>
  <si>
    <t xml:space="preserve">Carbon 0.1559 0.0299 5.2182 1.91 × 10−7</t>
  </si>
  <si>
    <t xml:space="preserve">Carbon</t>
  </si>
  <si>
    <t xml:space="preserve">staging_Pizzutilo_et_al_2020.csv</t>
  </si>
  <si>
    <t xml:space="preserve">multi: Europe (EuroStoxx 600 constituent countries; individual countries not enumerated)</t>
  </si>
  <si>
    <t xml:space="preserve">0.1684</t>
  </si>
  <si>
    <t xml:space="preserve">0.0323</t>
  </si>
  <si>
    <t xml:space="preserve">Carbon 0.1684 *** (0.0323)</t>
  </si>
  <si>
    <t xml:space="preserve">Yearly KD measured by Bloomberg Professional service</t>
  </si>
  <si>
    <t xml:space="preserve">0.1303</t>
  </si>
  <si>
    <t xml:space="preserve">0.0300</t>
  </si>
  <si>
    <t xml:space="preserve">as-stated:previous year average monthly KD is the dependant variable</t>
  </si>
  <si>
    <t xml:space="preserve">Carbon 0.1303 *** (0.0300)</t>
  </si>
  <si>
    <t xml:space="preserve">previous year average monthly KD</t>
  </si>
  <si>
    <t xml:space="preserve">0.1532</t>
  </si>
  <si>
    <t xml:space="preserve">as-stated:previous year KD is the dependant variable</t>
  </si>
  <si>
    <t xml:space="preserve">Carbon 0.1532 *** (0.0313)</t>
  </si>
  <si>
    <t xml:space="preserve">previous year KD</t>
  </si>
  <si>
    <t xml:space="preserve">0.0588</t>
  </si>
  <si>
    <t xml:space="preserve">0.0122</t>
  </si>
  <si>
    <t xml:space="preserve">Carbon 0.0588 *** (0.0122)</t>
  </si>
  <si>
    <t xml:space="preserve">0.0990</t>
  </si>
  <si>
    <t xml:space="preserve">0.0327</t>
  </si>
  <si>
    <t xml:space="preserve">Carbon 0.0990 *** (0.0327)</t>
  </si>
  <si>
    <t xml:space="preserve">0.1100</t>
  </si>
  <si>
    <t xml:space="preserve">0.0330</t>
  </si>
  <si>
    <t xml:space="preserve">Carbon 0.1100 *** (0.0330)</t>
  </si>
  <si>
    <t xml:space="preserve">Carbon 0.1697 *** (0.0299)</t>
  </si>
  <si>
    <t xml:space="preserve">Carbon 0.1492 *** (0.0299)</t>
  </si>
  <si>
    <t xml:space="preserve">0.1587</t>
  </si>
  <si>
    <t xml:space="preserve">0.0305</t>
  </si>
  <si>
    <t xml:space="preserve">Carbon 0.1587 *** (0.0305)</t>
  </si>
  <si>
    <t xml:space="preserve">0.1632</t>
  </si>
  <si>
    <t xml:space="preserve">0.0308</t>
  </si>
  <si>
    <t xml:space="preserve">col (11)</t>
  </si>
  <si>
    <t xml:space="preserve">Carbon 0.1632 *** (0.0308)</t>
  </si>
  <si>
    <t xml:space="preserve">0.1661</t>
  </si>
  <si>
    <t xml:space="preserve">0.0306</t>
  </si>
  <si>
    <t xml:space="preserve">col (12)</t>
  </si>
  <si>
    <t xml:space="preserve">Carbon 0.1661 *** (0.0306)</t>
  </si>
  <si>
    <t xml:space="preserve">0.1383</t>
  </si>
  <si>
    <t xml:space="preserve">0.0303</t>
  </si>
  <si>
    <t xml:space="preserve">col (13)</t>
  </si>
  <si>
    <t xml:space="preserve">Carbon 0.1383 *** (0.0303)</t>
  </si>
  <si>
    <t xml:space="preserve">0.1538</t>
  </si>
  <si>
    <t xml:space="preserve">col (14)</t>
  </si>
  <si>
    <t xml:space="preserve">Carbon 0.1538 *** (0.0299)</t>
  </si>
  <si>
    <t xml:space="preserve">0.1520</t>
  </si>
  <si>
    <t xml:space="preserve">col (15)</t>
  </si>
  <si>
    <t xml:space="preserve">Carbon 0.1520 *** (0.0298)</t>
  </si>
  <si>
    <t xml:space="preserve">col (16)</t>
  </si>
  <si>
    <t xml:space="preserve">Carbon 0.1289 *** (0.0303)</t>
  </si>
  <si>
    <t xml:space="preserve">0.1337</t>
  </si>
  <si>
    <t xml:space="preserve">col (17)</t>
  </si>
  <si>
    <t xml:space="preserve">Carbon 0.1337 *** (0.0303)</t>
  </si>
  <si>
    <t xml:space="preserve">0.2213</t>
  </si>
  <si>
    <t xml:space="preserve">0.0331</t>
  </si>
  <si>
    <t xml:space="preserve">col (18)</t>
  </si>
  <si>
    <t xml:space="preserve">Carbon 0.2213 *** (0.0331)</t>
  </si>
  <si>
    <t xml:space="preserve">0.2004</t>
  </si>
  <si>
    <t xml:space="preserve">0.0377</t>
  </si>
  <si>
    <t xml:space="preserve">col (19)</t>
  </si>
  <si>
    <t xml:space="preserve">Carbon 0.2004 *** (0.0377)</t>
  </si>
  <si>
    <t xml:space="preserve">0.1151</t>
  </si>
  <si>
    <t xml:space="preserve">0.0267</t>
  </si>
  <si>
    <t xml:space="preserve">col (20)</t>
  </si>
  <si>
    <t xml:space="preserve">Carbon 0.1151 *** (0.0267)</t>
  </si>
  <si>
    <t xml:space="preserve">Polbennikov et al (2016)</t>
  </si>
  <si>
    <t xml:space="preserve">-1.5</t>
  </si>
  <si>
    <t xml:space="preserve">-0.84</t>
  </si>
  <si>
    <t xml:space="preserve">30 September 2015</t>
  </si>
  <si>
    <t xml:space="preserve">Exhibit 13</t>
  </si>
  <si>
    <t xml:space="preserve">top panel (30 September 2015), Environment model</t>
  </si>
  <si>
    <t xml:space="preserve">Env Score (bp per std) -1.5 -0.84</t>
  </si>
  <si>
    <t xml:space="preserve">Env Score (bp per std)</t>
  </si>
  <si>
    <t xml:space="preserve">issuer spread (bp)</t>
  </si>
  <si>
    <t xml:space="preserve">staging_Polebennikov_et_al_2016.csv</t>
  </si>
  <si>
    <t xml:space="preserve">-1.7</t>
  </si>
  <si>
    <t xml:space="preserve">top panel (30 September 2015), Combined model</t>
  </si>
  <si>
    <t xml:space="preserve">Env Score (bp per std) -1.7 -0.99</t>
  </si>
  <si>
    <t xml:space="preserve">-6.37</t>
  </si>
  <si>
    <t xml:space="preserve">other:Fama-McBeth regressions</t>
  </si>
  <si>
    <t xml:space="preserve">bottom panel (Averages from January 2007 to September 2015), Environment model</t>
  </si>
  <si>
    <t xml:space="preserve">Env Score (bp per std) -2.1 -6.37</t>
  </si>
  <si>
    <t xml:space="preserve">bottom panel (Averages from January 2007 to September 2015), Combined model</t>
  </si>
  <si>
    <t xml:space="preserve">Env Score (bp per std) -1.7 -4.23</t>
  </si>
  <si>
    <t xml:space="preserve">Ratajczak &amp; Mikolajewicz (2021)</t>
  </si>
  <si>
    <t xml:space="preserve">corr matrix row 5 (log_CSR Environmental) x col 1 (sqrt_Debt Cost)</t>
  </si>
  <si>
    <t xml:space="preserve">86</t>
  </si>
  <si>
    <t xml:space="preserve">log_CSR Environmental x sqrt_Debt Cost: -0.15</t>
  </si>
  <si>
    <t xml:space="preserve">log_CSR Environmental</t>
  </si>
  <si>
    <t xml:space="preserve">sqrt_Debt Cost</t>
  </si>
  <si>
    <t xml:space="preserve">staging_Ratajczak_Mikolajewicz_2021.csv</t>
  </si>
  <si>
    <t xml:space="preserve">multi: 29 countries (Corporate Knights 2017 global ranking; US, France and UK largest)</t>
  </si>
  <si>
    <t xml:space="preserve">corr matrix row 5 (log_CSR Environmental) x col 2 (sqrt_Short Term Debt Cost)</t>
  </si>
  <si>
    <t xml:space="preserve">log_CSR Environmental x sqrt_Short Term Debt Cost: -0.16; results text p. 88: 'significant negative correlation between environmental CSR and cost of short-term (r = -0.16, p = 0.01)'</t>
  </si>
  <si>
    <t xml:space="preserve">sqrt_Short Term Debt Cost</t>
  </si>
  <si>
    <t xml:space="preserve">corr matrix row 5 (log_CSR Environmental) x col 3 (sqrt_Long Term Debt Cost)</t>
  </si>
  <si>
    <t xml:space="preserve">log_CSR Environmental x sqrt_Long Term Debt Cost: -0.20; results text p. 88: 'and long-term debt (r = -0.20, p = 0.00)'</t>
  </si>
  <si>
    <t xml:space="preserve">sqrt_Long Term Debt Cost</t>
  </si>
  <si>
    <t xml:space="preserve">Model 0 (sqrt_Debt Cost)</t>
  </si>
  <si>
    <t xml:space="preserve">89</t>
  </si>
  <si>
    <t xml:space="preserve">log_CSR Environmental -0.126 (0.061) [0.137]</t>
  </si>
  <si>
    <t xml:space="preserve">0.276</t>
  </si>
  <si>
    <t xml:space="preserve">Model 1A (sqrt Short Term Debt Cost)</t>
  </si>
  <si>
    <t xml:space="preserve">log_CSR Environmental -0.096 (0.081) [0.276]</t>
  </si>
  <si>
    <t xml:space="preserve">0.072</t>
  </si>
  <si>
    <t xml:space="preserve">Model 1B (sqrt Long Term Debt Cost)</t>
  </si>
  <si>
    <t xml:space="preserve">log_CSR Environmental -0.163 (0.072) [0.057]</t>
  </si>
  <si>
    <t xml:space="preserve">Ririmasse et al (2026)</t>
  </si>
  <si>
    <t xml:space="preserve">developed markets</t>
  </si>
  <si>
    <t xml:space="preserve">col 1 Full samples (Full_GHGINT)</t>
  </si>
  <si>
    <t xml:space="preserve">2977</t>
  </si>
  <si>
    <t xml:space="preserve">Full_GHGINT 0.006* (0.004)</t>
  </si>
  <si>
    <t xml:space="preserve">Full_GHGINT</t>
  </si>
  <si>
    <t xml:space="preserve">Cost of Debt (CD)</t>
  </si>
  <si>
    <t xml:space="preserve">staging_Ririmasse_et_al_2026.csv</t>
  </si>
  <si>
    <t xml:space="preserve">multi: United States, United Kingdom, China, India</t>
  </si>
  <si>
    <t xml:space="preserve">Intensive</t>
  </si>
  <si>
    <t xml:space="preserve">col 2 Intensive (Full_GHGINT)</t>
  </si>
  <si>
    <t xml:space="preserve">Full_GHGINT 0.009** (0.004)</t>
  </si>
  <si>
    <t xml:space="preserve">Non-intensive</t>
  </si>
  <si>
    <t xml:space="preserve">col 3 Non-intensive (Full_GHGINT)</t>
  </si>
  <si>
    <t xml:space="preserve">Full_GHGINT 0.002 (0.011)</t>
  </si>
  <si>
    <t xml:space="preserve">other:Firm-Reported_GHGINT vs Non-Reporters</t>
  </si>
  <si>
    <t xml:space="preserve">Combined#</t>
  </si>
  <si>
    <t xml:space="preserve">col 4 Combined# (Firm-Reported_GHGINT)</t>
  </si>
  <si>
    <t xml:space="preserve">Firm-Reported_GHGINT 0.007* (0.004)</t>
  </si>
  <si>
    <t xml:space="preserve">Firm-Reported_GHGINT</t>
  </si>
  <si>
    <t xml:space="preserve">col 5 Intensive (Firm-Reported_GHGINT)</t>
  </si>
  <si>
    <t xml:space="preserve">Firm-Reported_GHGINT 0.009** (0.004)</t>
  </si>
  <si>
    <t xml:space="preserve">col 6 Non-intensive (Firm-Reported_GHGINT)</t>
  </si>
  <si>
    <t xml:space="preserve">Firm-Reported_GHGINT 0.004 (0.011)</t>
  </si>
  <si>
    <t xml:space="preserve">other:Vendor-Estimated_GHGINT vs Non-Reporters</t>
  </si>
  <si>
    <t xml:space="preserve">col 7 Combined# (Vendor-Estimated_GHGINT)</t>
  </si>
  <si>
    <t xml:space="preserve">Vendor-Estimated_GHGINT 0.007 (0.007)</t>
  </si>
  <si>
    <t xml:space="preserve">Vendor-Estimated_GHGINT</t>
  </si>
  <si>
    <t xml:space="preserve">col 8 Intensive (Vendor-Estimated_GHGINT)</t>
  </si>
  <si>
    <t xml:space="preserve">Vendor-Estimated_GHGINT 0.009 (0.008)</t>
  </si>
  <si>
    <t xml:space="preserve">col 9 Non-intensive (Vendor-Estimated_GHGINT)</t>
  </si>
  <si>
    <t xml:space="preserve">Vendor-Estimated_GHGINT 0.069 (0.078)</t>
  </si>
  <si>
    <t xml:space="preserve">emerging markets</t>
  </si>
  <si>
    <t xml:space="preserve">2978</t>
  </si>
  <si>
    <t xml:space="preserve">Full_GHGINT -0.002 (0.003)</t>
  </si>
  <si>
    <t xml:space="preserve">Full_GHGINT -0.005 (0.003)</t>
  </si>
  <si>
    <t xml:space="preserve">Full_GHGINT -0.001 (0.005)</t>
  </si>
  <si>
    <t xml:space="preserve">Firm-Reported_GHGINT 0.003 (0.007)</t>
  </si>
  <si>
    <t xml:space="preserve">Firm-Reported_GHGINT -0.007 (0.006)</t>
  </si>
  <si>
    <t xml:space="preserve">Firm-Reported_GHGINT -0.006 (0.011)</t>
  </si>
  <si>
    <t xml:space="preserve">Vendor-Estimated_GHGINT -0.003 (0.003)</t>
  </si>
  <si>
    <t xml:space="preserve">Vendor-Estimated_GHGINT -0.005 (0.003)</t>
  </si>
  <si>
    <t xml:space="preserve">Vendor-Estimated_GHGINT -0.001 (0.005)</t>
  </si>
  <si>
    <t xml:space="preserve">Safiullah et al (2021)</t>
  </si>
  <si>
    <t xml:space="preserve">-0.1524</t>
  </si>
  <si>
    <t xml:space="preserve">correlation matrix, Credit Rating x Total carbon emissions</t>
  </si>
  <si>
    <t xml:space="preserve">Total carbon emissions -0.1524*</t>
  </si>
  <si>
    <t xml:space="preserve">Total carbon emissions</t>
  </si>
  <si>
    <t xml:space="preserve">staging_Safiullah_et_al_2021.csv</t>
  </si>
  <si>
    <t xml:space="preserve">United States (U</t>
  </si>
  <si>
    <t xml:space="preserve">-0.1721</t>
  </si>
  <si>
    <t xml:space="preserve">correlation matrix, Credit Rating x Direct carbon emissions</t>
  </si>
  <si>
    <t xml:space="preserve">Direct carbon emissions -0.1721*</t>
  </si>
  <si>
    <t xml:space="preserve">Direct carbon emissions</t>
  </si>
  <si>
    <t xml:space="preserve">-0.1895</t>
  </si>
  <si>
    <t xml:space="preserve">correlation matrix, Credit Rating x Indirect carbon emission</t>
  </si>
  <si>
    <t xml:space="preserve">Indirect carbon emission -0.1895*</t>
  </si>
  <si>
    <t xml:space="preserve">Indirect carbon emission</t>
  </si>
  <si>
    <t xml:space="preserve">-0.0035</t>
  </si>
  <si>
    <t xml:space="preserve">Total carbon emissions -0.0035*** (-3.86)</t>
  </si>
  <si>
    <t xml:space="preserve">credit rating</t>
  </si>
  <si>
    <t xml:space="preserve">-0.0052</t>
  </si>
  <si>
    <t xml:space="preserve">-4.75</t>
  </si>
  <si>
    <t xml:space="preserve">Direct carbon emissions -0.0052*** (-4.75)</t>
  </si>
  <si>
    <t xml:space="preserve">-0.0039</t>
  </si>
  <si>
    <t xml:space="preserve">Indirect carbon emissions -0.0039 (-0.62)</t>
  </si>
  <si>
    <t xml:space="preserve">Indirect carbon emissions</t>
  </si>
  <si>
    <t xml:space="preserve">-0.0028</t>
  </si>
  <si>
    <t xml:space="preserve">-2.69</t>
  </si>
  <si>
    <t xml:space="preserve">Carbon- intensive firms' sub-sample</t>
  </si>
  <si>
    <t xml:space="preserve">Total carbon emissions -0.0028*** (-2.69)</t>
  </si>
  <si>
    <t xml:space="preserve">-0.0048</t>
  </si>
  <si>
    <t xml:space="preserve">-3.71</t>
  </si>
  <si>
    <t xml:space="preserve">Panel B col (2)</t>
  </si>
  <si>
    <t xml:space="preserve">Direct carbon emissions -0.0048*** (-3.71)</t>
  </si>
  <si>
    <t xml:space="preserve">-0.27</t>
  </si>
  <si>
    <t xml:space="preserve">Panel B col (3)</t>
  </si>
  <si>
    <t xml:space="preserve">Indirect carbon emissions -0.0024 (-0.27)</t>
  </si>
  <si>
    <t xml:space="preserve">-0.0047</t>
  </si>
  <si>
    <t xml:space="preserve">Carbon non-intensive firms' sub-sample</t>
  </si>
  <si>
    <t xml:space="preserve">Panel C col (1)</t>
  </si>
  <si>
    <t xml:space="preserve">Total carbon emissions -0.0047 (-0.84)</t>
  </si>
  <si>
    <t xml:space="preserve">Panel C col (2)</t>
  </si>
  <si>
    <t xml:space="preserve">Direct carbon emissions -0.0019*** (-2.99)</t>
  </si>
  <si>
    <t xml:space="preserve">-0.0303</t>
  </si>
  <si>
    <t xml:space="preserve">Panel C col (3)</t>
  </si>
  <si>
    <t xml:space="preserve">Indirect carbon emissions -0.0303 (-0.17)</t>
  </si>
  <si>
    <t xml:space="preserve">-0.0061</t>
  </si>
  <si>
    <t xml:space="preserve">-5.56</t>
  </si>
  <si>
    <t xml:space="preserve">Sub-sample of firms with investment grade ratings (AAA to BBB-)</t>
  </si>
  <si>
    <t xml:space="preserve">Total carbon emissions -0.0061*** (-5.56)</t>
  </si>
  <si>
    <t xml:space="preserve">Direct carbon emissions -0.0065*** (-4.75)</t>
  </si>
  <si>
    <t xml:space="preserve">-5.64</t>
  </si>
  <si>
    <t xml:space="preserve">Indirect carbon emissions -0.0448*** (-5.64)</t>
  </si>
  <si>
    <t xml:space="preserve">Sub-sample of firms with non-investment grade ratings (BB+ to D)</t>
  </si>
  <si>
    <t xml:space="preserve">Total carbon emissions -0.0065*** (-3.70)</t>
  </si>
  <si>
    <t xml:space="preserve">-0.0093</t>
  </si>
  <si>
    <t xml:space="preserve">-4.47</t>
  </si>
  <si>
    <t xml:space="preserve">Direct carbon emissions -0.0093*** (-4.47)</t>
  </si>
  <si>
    <t xml:space="preserve">0.0030</t>
  </si>
  <si>
    <t xml:space="preserve">Indirect carbon emissions 0.0030 (0.20)</t>
  </si>
  <si>
    <t xml:space="preserve">-0.0033</t>
  </si>
  <si>
    <t xml:space="preserve">Total carbon emissions -0.0033** (-2.49)</t>
  </si>
  <si>
    <t xml:space="preserve">Credit ratings</t>
  </si>
  <si>
    <t xml:space="preserve">Direct carbon emissions -0.0035** (-2.10)</t>
  </si>
  <si>
    <t xml:space="preserve">Indirect carbon emissions -0.0053 (-0.65)</t>
  </si>
  <si>
    <t xml:space="preserve">-3.853</t>
  </si>
  <si>
    <t xml:space="preserve">matched sample of low and high carbon emissions firms</t>
  </si>
  <si>
    <t xml:space="preserve">Total Carbon emissions -0.006*** (-3.853)</t>
  </si>
  <si>
    <t xml:space="preserve">Total Carbon emissions</t>
  </si>
  <si>
    <t xml:space="preserve">-2.451</t>
  </si>
  <si>
    <t xml:space="preserve">Direct Carbon emissions -0.010** (-2.451)</t>
  </si>
  <si>
    <t xml:space="preserve">Direct Carbon emissions</t>
  </si>
  <si>
    <t xml:space="preserve">-0.872</t>
  </si>
  <si>
    <t xml:space="preserve">Indirect carbon emissions -0.017 (-0.872)</t>
  </si>
  <si>
    <t xml:space="preserve">-3.06</t>
  </si>
  <si>
    <t xml:space="preserve">excluding financial firms (GICS 40)</t>
  </si>
  <si>
    <t xml:space="preserve">Total carbon emissions -0.0028*** (-3.06)</t>
  </si>
  <si>
    <t xml:space="preserve">-0.0044</t>
  </si>
  <si>
    <t xml:space="preserve">Direct carbon emission -0.0044*** (-3.92)</t>
  </si>
  <si>
    <t xml:space="preserve">Direct carbon emission</t>
  </si>
  <si>
    <t xml:space="preserve">Indirect carbon emission 0.0007 (0.11)</t>
  </si>
  <si>
    <t xml:space="preserve">-0.065</t>
  </si>
  <si>
    <t xml:space="preserve">-4.494</t>
  </si>
  <si>
    <t xml:space="preserve">Total Carbon emissions -0.065*** (-4.494)</t>
  </si>
  <si>
    <t xml:space="preserve">-3.628</t>
  </si>
  <si>
    <t xml:space="preserve">Direct Carbon emissions -0.041*** (-3.628)</t>
  </si>
  <si>
    <t xml:space="preserve">-1.262</t>
  </si>
  <si>
    <t xml:space="preserve">Indirect carbon emissions -0.021 (-1.262)</t>
  </si>
  <si>
    <t xml:space="preserve">0.0525</t>
  </si>
  <si>
    <t xml:space="preserve">3.54</t>
  </si>
  <si>
    <t xml:space="preserve">Total carbon emissions 0.0525*** (3.54)</t>
  </si>
  <si>
    <t xml:space="preserve">CDS spread</t>
  </si>
  <si>
    <t xml:space="preserve">0.0539</t>
  </si>
  <si>
    <t xml:space="preserve">Direct carbon emissions 0.0539*** (3.05)</t>
  </si>
  <si>
    <t xml:space="preserve">0.5883</t>
  </si>
  <si>
    <t xml:space="preserve">4.76</t>
  </si>
  <si>
    <t xml:space="preserve">Indirect carbon emissions 0.5883*** (4.76)</t>
  </si>
  <si>
    <t xml:space="preserve">Safiullah et al (2025)</t>
  </si>
  <si>
    <t xml:space="preserve">correlation matrix row (2) vs col (1)</t>
  </si>
  <si>
    <t xml:space="preserve">2183</t>
  </si>
  <si>
    <t xml:space="preserve">ASSUR_LEV (2) 0.06*</t>
  </si>
  <si>
    <t xml:space="preserve">ASSUR_LEV</t>
  </si>
  <si>
    <t xml:space="preserve">C_RATINGS</t>
  </si>
  <si>
    <t xml:space="preserve">staging_Safiullah_et_al_2025.csv</t>
  </si>
  <si>
    <t xml:space="preserve">correlation matrix row (3) vs col (1)</t>
  </si>
  <si>
    <t xml:space="preserve">ASSUR_PER (3) 0.10*</t>
  </si>
  <si>
    <t xml:space="preserve">ASSUR_PER</t>
  </si>
  <si>
    <t xml:space="preserve">correlation matrix row (15) vs col (1)</t>
  </si>
  <si>
    <t xml:space="preserve">CARBON EMISS (15) 0.07*</t>
  </si>
  <si>
    <t xml:space="preserve">CARBON EMISS</t>
  </si>
  <si>
    <t xml:space="preserve">1.86</t>
  </si>
  <si>
    <t xml:space="preserve">2184</t>
  </si>
  <si>
    <t xml:space="preserve">ASSUR_LEV 0.029* (1.86)</t>
  </si>
  <si>
    <t xml:space="preserve">3.77</t>
  </si>
  <si>
    <t xml:space="preserve">ASSUR_PER 0.002*** (3.77)</t>
  </si>
  <si>
    <t xml:space="preserve">Panel B Model (3)</t>
  </si>
  <si>
    <t xml:space="preserve">ASSUR_LEV 0.031* (1.84)</t>
  </si>
  <si>
    <t xml:space="preserve">2.54</t>
  </si>
  <si>
    <t xml:space="preserve">ASSUR_PER 0.002** (2.54)</t>
  </si>
  <si>
    <t xml:space="preserve">-1.67</t>
  </si>
  <si>
    <t xml:space="preserve">CARBON EMISS -0.049* (-1.67)</t>
  </si>
  <si>
    <t xml:space="preserve">CARBON EMISS -0.053* (-1.80)</t>
  </si>
  <si>
    <t xml:space="preserve">CARBON EMISS -0.022 (-0.62)</t>
  </si>
  <si>
    <t xml:space="preserve">CARBON EMISS -0.027 (-0.74)</t>
  </si>
  <si>
    <t xml:space="preserve">1.68</t>
  </si>
  <si>
    <t xml:space="preserve">Carbon intensive firms</t>
  </si>
  <si>
    <t xml:space="preserve">2189</t>
  </si>
  <si>
    <t xml:space="preserve">ASSUR_LEV 0.060* (1.68)</t>
  </si>
  <si>
    <t xml:space="preserve">4.58</t>
  </si>
  <si>
    <t xml:space="preserve">ASSUR_PER 0.074*** (4.58)</t>
  </si>
  <si>
    <t xml:space="preserve">Carbon non-intensive firms</t>
  </si>
  <si>
    <t xml:space="preserve">ASSUR_LEV 0.024 (1.24)</t>
  </si>
  <si>
    <t xml:space="preserve">1.70</t>
  </si>
  <si>
    <t xml:space="preserve">ASSUR_PER 0.012* (1.70)</t>
  </si>
  <si>
    <t xml:space="preserve">CARBON EMISS -0.096 (-1.42)</t>
  </si>
  <si>
    <t xml:space="preserve">-1.47</t>
  </si>
  <si>
    <t xml:space="preserve">CARBON EMISS -0.100 (-1.47)</t>
  </si>
  <si>
    <t xml:space="preserve">CARBON EMISS 0.018 (0.66)</t>
  </si>
  <si>
    <t xml:space="preserve">0.78</t>
  </si>
  <si>
    <t xml:space="preserve">CARBON EMISS 0.021 (0.78)</t>
  </si>
  <si>
    <t xml:space="preserve">2.53</t>
  </si>
  <si>
    <t xml:space="preserve">other:product market competition</t>
  </si>
  <si>
    <t xml:space="preserve">High product market competition</t>
  </si>
  <si>
    <t xml:space="preserve">2191</t>
  </si>
  <si>
    <t xml:space="preserve">ASSUR_LEV 0.048** (2.53)</t>
  </si>
  <si>
    <t xml:space="preserve">ASSUR_PER 0.002** (2.23)</t>
  </si>
  <si>
    <t xml:space="preserve">Low product market competition</t>
  </si>
  <si>
    <t xml:space="preserve">ASSUR_LEV 0.006 (0.20)</t>
  </si>
  <si>
    <t xml:space="preserve">ASSUR_PER 0.001 (0.57)</t>
  </si>
  <si>
    <t xml:space="preserve">1.52</t>
  </si>
  <si>
    <t xml:space="preserve">CARBON EMISS 0.043 (1.52)</t>
  </si>
  <si>
    <t xml:space="preserve">CARBON EMISS 0.036 (1.26)</t>
  </si>
  <si>
    <t xml:space="preserve">CARBON EMISS -0.013 (-0.34)</t>
  </si>
  <si>
    <t xml:space="preserve">CARBON EMISS -0.017 (-0.45)</t>
  </si>
  <si>
    <t xml:space="preserve">other:external political environment (HQ state)</t>
  </si>
  <si>
    <t xml:space="preserve">Firms headquartered in democratic-leaning states</t>
  </si>
  <si>
    <t xml:space="preserve">2193</t>
  </si>
  <si>
    <t xml:space="preserve">ASSUR_LEV 0.063*** (3.40)</t>
  </si>
  <si>
    <t xml:space="preserve">2.38</t>
  </si>
  <si>
    <t xml:space="preserve">ASSUR_PER 0.002** (2.38)</t>
  </si>
  <si>
    <t xml:space="preserve">-0.78</t>
  </si>
  <si>
    <t xml:space="preserve">Firms headquartered in republican-leaning states</t>
  </si>
  <si>
    <t xml:space="preserve">ASSUR_LEV -0.025 (-0.78)</t>
  </si>
  <si>
    <t xml:space="preserve">0.34</t>
  </si>
  <si>
    <t xml:space="preserve">ASSUR_PER 0.000 (0.34)</t>
  </si>
  <si>
    <t xml:space="preserve">CARBON EMISS -0.006 (-0.21)</t>
  </si>
  <si>
    <t xml:space="preserve">CARBON EMISS -0.009 (-0.32)</t>
  </si>
  <si>
    <t xml:space="preserve">CARBON EMISS 0.073* (1.81)</t>
  </si>
  <si>
    <t xml:space="preserve">1.83</t>
  </si>
  <si>
    <t xml:space="preserve">CARBON EMISS 0.074* (1.83)</t>
  </si>
  <si>
    <t xml:space="preserve">2.19</t>
  </si>
  <si>
    <t xml:space="preserve">Excluding financial firms</t>
  </si>
  <si>
    <t xml:space="preserve">2195</t>
  </si>
  <si>
    <t xml:space="preserve">ASSUR_LEV 0.098** (2.19)</t>
  </si>
  <si>
    <t xml:space="preserve">4.07</t>
  </si>
  <si>
    <t xml:space="preserve">ASSUR_PER 0.003*** (4.07)</t>
  </si>
  <si>
    <t xml:space="preserve">1.87</t>
  </si>
  <si>
    <t xml:space="preserve">ASSUR_LEV 0.036* (1.87)</t>
  </si>
  <si>
    <t xml:space="preserve">2.93</t>
  </si>
  <si>
    <t xml:space="preserve">ASSUR_PER 0.002*** (2.93)</t>
  </si>
  <si>
    <t xml:space="preserve">0.177</t>
  </si>
  <si>
    <t xml:space="preserve">2.90</t>
  </si>
  <si>
    <t xml:space="preserve">CARBON EMISS 0.177*** (2.90)</t>
  </si>
  <si>
    <t xml:space="preserve">CARBON EMISS -0.030 (-1.00)</t>
  </si>
  <si>
    <t xml:space="preserve">CARBON EMISS 0.010 (0.26)</t>
  </si>
  <si>
    <t xml:space="preserve">CARBON EMISS 0.005 (0.14)</t>
  </si>
  <si>
    <t xml:space="preserve">1.82</t>
  </si>
  <si>
    <t xml:space="preserve">2nd stage Model (3)</t>
  </si>
  <si>
    <t xml:space="preserve">2197</t>
  </si>
  <si>
    <t xml:space="preserve">ASSUR_LEV 0.052* (1.82)</t>
  </si>
  <si>
    <t xml:space="preserve">3.28</t>
  </si>
  <si>
    <t xml:space="preserve">2nd stage Model (4)</t>
  </si>
  <si>
    <t xml:space="preserve">ASSUR_PER 0.003*** (3.28)</t>
  </si>
  <si>
    <t xml:space="preserve">CARBON EMISS -0.019 (-0.30)</t>
  </si>
  <si>
    <t xml:space="preserve">CARBON EMISS -0.043 (-1.15)</t>
  </si>
  <si>
    <t xml:space="preserve">2.72</t>
  </si>
  <si>
    <t xml:space="preserve">other:PSM matched sample</t>
  </si>
  <si>
    <t xml:space="preserve">PSM matched sample (treated vs control)</t>
  </si>
  <si>
    <t xml:space="preserve">Panel B Pre-match column</t>
  </si>
  <si>
    <t xml:space="preserve">2199</t>
  </si>
  <si>
    <t xml:space="preserve">ASSUR_LEV 0.027** (2.72)</t>
  </si>
  <si>
    <t xml:space="preserve">credit ratings</t>
  </si>
  <si>
    <t xml:space="preserve">Panel B Post-match column</t>
  </si>
  <si>
    <t xml:space="preserve">ASSUR_PER 0.003* (1.93)</t>
  </si>
  <si>
    <t xml:space="preserve">-1.16</t>
  </si>
  <si>
    <t xml:space="preserve">2200</t>
  </si>
  <si>
    <t xml:space="preserve">CARBON EMISS -0.077 (-1.16)</t>
  </si>
  <si>
    <t xml:space="preserve">-0.082</t>
  </si>
  <si>
    <t xml:space="preserve">CARBON EMISS -0.082 (-1.24)</t>
  </si>
  <si>
    <t xml:space="preserve">1.07</t>
  </si>
  <si>
    <t xml:space="preserve">2201</t>
  </si>
  <si>
    <t xml:space="preserve">CARBON EMISS 0.073 (1.07)</t>
  </si>
  <si>
    <t xml:space="preserve">Panel B Model (2)</t>
  </si>
  <si>
    <t xml:space="preserve">2202</t>
  </si>
  <si>
    <t xml:space="preserve">ASSUR_LEV 0.028* (1.83)</t>
  </si>
  <si>
    <t xml:space="preserve">ASSUR_PER 0.004*** (5.35)</t>
  </si>
  <si>
    <t xml:space="preserve">-1.64</t>
  </si>
  <si>
    <t xml:space="preserve">2203</t>
  </si>
  <si>
    <t xml:space="preserve">CARBON EMISS -0.048 (-1.64)</t>
  </si>
  <si>
    <t xml:space="preserve">-0.066</t>
  </si>
  <si>
    <t xml:space="preserve">CARBON EMISS -0.066** (-2.16)</t>
  </si>
  <si>
    <t xml:space="preserve">Salvi et al (2021)</t>
  </si>
  <si>
    <t xml:space="preserve">0.795</t>
  </si>
  <si>
    <t xml:space="preserve">other:three-way (time-dimensional, cross-sectional and country) clustered</t>
  </si>
  <si>
    <t xml:space="preserve">log(spread) col 2 (stakeholder scores model)</t>
  </si>
  <si>
    <t xml:space="preserve">Environmental Score 0.000 (0.795)</t>
  </si>
  <si>
    <t xml:space="preserve">log(spread)</t>
  </si>
  <si>
    <t xml:space="preserve">staging_Salvi_et_al_2021.csv</t>
  </si>
  <si>
    <t xml:space="preserve">Argentina, Australia, Austria, Belgium, Brazil, Ca</t>
  </si>
  <si>
    <t xml:space="preserve">0.465</t>
  </si>
  <si>
    <t xml:space="preserve">Moody's rating score col 2 (stakeholder scores model)</t>
  </si>
  <si>
    <t xml:space="preserve">Environmental Score 0.000*** (0.465)</t>
  </si>
  <si>
    <t xml:space="preserve">Moody's rating score</t>
  </si>
  <si>
    <t xml:space="preserve">other:legal system</t>
  </si>
  <si>
    <t xml:space="preserve">Civil law</t>
  </si>
  <si>
    <t xml:space="preserve">Civil law col 2 (stakeholder scores model)</t>
  </si>
  <si>
    <t xml:space="preserve">Environmental Score 0.005 (0.000)</t>
  </si>
  <si>
    <t xml:space="preserve">-0.000</t>
  </si>
  <si>
    <t xml:space="preserve">Common law</t>
  </si>
  <si>
    <t xml:space="preserve">Common law col 4 (stakeholder scores model)</t>
  </si>
  <si>
    <t xml:space="preserve">Environmental Score − 0.000 (0.000)</t>
  </si>
  <si>
    <t xml:space="preserve">Sandra et al (2021)</t>
  </si>
  <si>
    <t xml:space="preserve">Pearson correlation matrix, row ENP x column LCOD</t>
  </si>
  <si>
    <t xml:space="preserve">953</t>
  </si>
  <si>
    <t xml:space="preserve">staging_Sandra_et_al_2021.csv</t>
  </si>
  <si>
    <t xml:space="preserve">-0.194854</t>
  </si>
  <si>
    <t xml:space="preserve">0.057572</t>
  </si>
  <si>
    <t xml:space="preserve">-3.384543</t>
  </si>
  <si>
    <t xml:space="preserve">as-stated:Dynamic regressors (1lag, automatic)</t>
  </si>
  <si>
    <t xml:space="preserve">other:ARDL</t>
  </si>
  <si>
    <t xml:space="preserve">Long Run Equation</t>
  </si>
  <si>
    <t xml:space="preserve">955</t>
  </si>
  <si>
    <t xml:space="preserve">ENP -0.194854 0.057572 -3.384543 0.0008***</t>
  </si>
  <si>
    <t xml:space="preserve">D (COD)</t>
  </si>
  <si>
    <t xml:space="preserve">0.028326</t>
  </si>
  <si>
    <t xml:space="preserve">0.017949</t>
  </si>
  <si>
    <t xml:space="preserve">1.578100</t>
  </si>
  <si>
    <t xml:space="preserve">0.1157</t>
  </si>
  <si>
    <t xml:space="preserve">Short Run Equation</t>
  </si>
  <si>
    <t xml:space="preserve">D(ENP) 0.028326 0.017949 1.578100 0.1157*</t>
  </si>
  <si>
    <t xml:space="preserve">D(ENP)</t>
  </si>
  <si>
    <t xml:space="preserve">Schneider (2010)</t>
  </si>
  <si>
    <t xml:space="preserve">Pearson (below diagonal) row TRI_US x column YLD_SPD</t>
  </si>
  <si>
    <t xml:space="preserve">TRI_US 0.45***</t>
  </si>
  <si>
    <t xml:space="preserve">TRI_US</t>
  </si>
  <si>
    <t xml:space="preserve">YLD_SPD</t>
  </si>
  <si>
    <t xml:space="preserve">staging_Schneider_2010.csv</t>
  </si>
  <si>
    <t xml:space="preserve">Pearson (below diagonal) row TRI_SCALE x column YLD_SPD</t>
  </si>
  <si>
    <t xml:space="preserve">TRI_SCALE 0.42***</t>
  </si>
  <si>
    <t xml:space="preserve">TRI_SCALE</t>
  </si>
  <si>
    <t xml:space="preserve">12.87</t>
  </si>
  <si>
    <t xml:space="preserve">3.44</t>
  </si>
  <si>
    <t xml:space="preserve">Mixed sample firms regression (TRI_US specification) single column</t>
  </si>
  <si>
    <t xml:space="preserve">TRI_US (+) 12.87 3.44 ***</t>
  </si>
  <si>
    <t xml:space="preserve">45.02</t>
  </si>
  <si>
    <t xml:space="preserve">Mixed sample firms regression (TRI_SCALE specification) single column</t>
  </si>
  <si>
    <t xml:space="preserve">TRI_SCALE (+) 45.02 3.50 ***</t>
  </si>
  <si>
    <t xml:space="preserve">10.98</t>
  </si>
  <si>
    <t xml:space="preserve">2.40</t>
  </si>
  <si>
    <t xml:space="preserve">Pulp and Paper</t>
  </si>
  <si>
    <t xml:space="preserve">Pulp and Paper column</t>
  </si>
  <si>
    <t xml:space="preserve">TRI_PP (TRI_CHEM) (+) 10.98 2.40 ***</t>
  </si>
  <si>
    <t xml:space="preserve">TRI_PP</t>
  </si>
  <si>
    <t xml:space="preserve">11.34</t>
  </si>
  <si>
    <t xml:space="preserve">Chemical</t>
  </si>
  <si>
    <t xml:space="preserve">Chemical column</t>
  </si>
  <si>
    <t xml:space="preserve">TRI_PP (TRI_CHEM) (+) 11.34 2.43 ***</t>
  </si>
  <si>
    <t xml:space="preserve">TRI_CHEM</t>
  </si>
  <si>
    <t xml:space="preserve">47.03</t>
  </si>
  <si>
    <t xml:space="preserve">Regression with interaction of environmental performance and A-rated bonds single column</t>
  </si>
  <si>
    <t xml:space="preserve">TRI_SCALE (+) 47.03 4.07 ***</t>
  </si>
  <si>
    <t xml:space="preserve">39.85</t>
  </si>
  <si>
    <t xml:space="preserve">4.97</t>
  </si>
  <si>
    <t xml:space="preserve">Low-quality bonds (BB+ and lower)</t>
  </si>
  <si>
    <t xml:space="preserve">Low-quality bonds column</t>
  </si>
  <si>
    <t xml:space="preserve">TRI_SCALE (+) 39.85 4.97 ***</t>
  </si>
  <si>
    <t xml:space="preserve">7.46</t>
  </si>
  <si>
    <t xml:space="preserve">5.04</t>
  </si>
  <si>
    <t xml:space="preserve">Medium-quality bonds (BBB- to BBB+)</t>
  </si>
  <si>
    <t xml:space="preserve">Medium-quality bonds column</t>
  </si>
  <si>
    <t xml:space="preserve">TRI_SCALE 7.46 5.04 ***</t>
  </si>
  <si>
    <t xml:space="preserve">-8.64</t>
  </si>
  <si>
    <t xml:space="preserve">High-quality bonds (A- and higher)</t>
  </si>
  <si>
    <t xml:space="preserve">High-quality bonds column</t>
  </si>
  <si>
    <t xml:space="preserve">TRI_SCALE -8.64 -1.81</t>
  </si>
  <si>
    <t xml:space="preserve">Seltzer et al (2022)</t>
  </si>
  <si>
    <t xml:space="preserve">Column (1), time FE</t>
  </si>
  <si>
    <t xml:space="preserve">Environmental Score 0.027*** (0.008)</t>
  </si>
  <si>
    <t xml:space="preserve">staging_Seltzer_et_al_2022.csv</t>
  </si>
  <si>
    <t xml:space="preserve">Column (2), time FE</t>
  </si>
  <si>
    <t xml:space="preserve">Emissions -0.013 (0.010)</t>
  </si>
  <si>
    <t xml:space="preserve">Emissions</t>
  </si>
  <si>
    <t xml:space="preserve">-0.514</t>
  </si>
  <si>
    <t xml:space="preserve">Column (3), time FE</t>
  </si>
  <si>
    <t xml:space="preserve">Carbon Intensity -0.514*** (0.141)</t>
  </si>
  <si>
    <t xml:space="preserve">Column (4), time + industry FE</t>
  </si>
  <si>
    <t xml:space="preserve">Environmental Score 0.014* (0.007)</t>
  </si>
  <si>
    <t xml:space="preserve">Column (5), time + industry FE</t>
  </si>
  <si>
    <t xml:space="preserve">Emissions -0.014** (0.006)</t>
  </si>
  <si>
    <t xml:space="preserve">-0.231</t>
  </si>
  <si>
    <t xml:space="preserve">Column (6), time + industry FE</t>
  </si>
  <si>
    <t xml:space="preserve">Carbon Intensity -0.231* (0.119)</t>
  </si>
  <si>
    <t xml:space="preserve">Environmental Score -0.009*** (0.003)</t>
  </si>
  <si>
    <t xml:space="preserve">Offering spread</t>
  </si>
  <si>
    <t xml:space="preserve">Emissions 0.007*** (0.003)</t>
  </si>
  <si>
    <t xml:space="preserve">Carbon Intensity 0.162*** (0.052)</t>
  </si>
  <si>
    <t xml:space="preserve">Environmental Score -0.004 (0.003)</t>
  </si>
  <si>
    <t xml:space="preserve">Emissions 0.003 (0.003)</t>
  </si>
  <si>
    <t xml:space="preserve">Carbon Intensity 0.088* (0.049)</t>
  </si>
  <si>
    <t xml:space="preserve">Shad et al (2022)</t>
  </si>
  <si>
    <t xml:space="preserve">correlation matrix row 5 (Cd) x column (2) EnvSR</t>
  </si>
  <si>
    <t xml:space="preserve">22519</t>
  </si>
  <si>
    <t xml:space="preserve">5. Cd | (2) EnvSR: − 0.35**</t>
  </si>
  <si>
    <t xml:space="preserve">EnvSR</t>
  </si>
  <si>
    <t xml:space="preserve">Cd (cost of debt)</t>
  </si>
  <si>
    <t xml:space="preserve">staging_Shad_et_al_2022.csv</t>
  </si>
  <si>
    <t xml:space="preserve">Malaysia</t>
  </si>
  <si>
    <t xml:space="preserve">-0.432</t>
  </si>
  <si>
    <t xml:space="preserve">0.184</t>
  </si>
  <si>
    <t xml:space="preserve">Panel A: cost of debt</t>
  </si>
  <si>
    <t xml:space="preserve">22520</t>
  </si>
  <si>
    <t xml:space="preserve">EnvSR − 0.432 0.184 0.019</t>
  </si>
  <si>
    <t xml:space="preserve">cost of debt (Cd)</t>
  </si>
  <si>
    <t xml:space="preserve">Shi et al (2025)</t>
  </si>
  <si>
    <t xml:space="preserve">-0.0000632</t>
  </si>
  <si>
    <t xml:space="preserve">0.0000234</t>
  </si>
  <si>
    <t xml:space="preserve">Column (1)</t>
  </si>
  <si>
    <t xml:space="preserve">Score -0.0000632*** (0.0000234)</t>
  </si>
  <si>
    <t xml:space="preserve">Score</t>
  </si>
  <si>
    <t xml:space="preserve">Debt financing cost (interest expense / total liabilities)</t>
  </si>
  <si>
    <t xml:space="preserve">staging_Shi_et_al_2025.csv</t>
  </si>
  <si>
    <t xml:space="preserve">-0.0000533</t>
  </si>
  <si>
    <t xml:space="preserve">Column (2)</t>
  </si>
  <si>
    <t xml:space="preserve">Score -0.0000533** (0.0000234)</t>
  </si>
  <si>
    <t xml:space="preserve">-0.0000587</t>
  </si>
  <si>
    <t xml:space="preserve">0.0000307</t>
  </si>
  <si>
    <t xml:space="preserve">Column (3)</t>
  </si>
  <si>
    <t xml:space="preserve">Score -0.0000587* (0.0000307)</t>
  </si>
  <si>
    <t xml:space="preserve">-0.0000718</t>
  </si>
  <si>
    <t xml:space="preserve">0.0000323</t>
  </si>
  <si>
    <t xml:space="preserve">other:balanced panel</t>
  </si>
  <si>
    <t xml:space="preserve">Balanced Panel</t>
  </si>
  <si>
    <t xml:space="preserve">Column (1) Balanced Panel</t>
  </si>
  <si>
    <t xml:space="preserve">Score -0.0000718** (0.0000323)</t>
  </si>
  <si>
    <t xml:space="preserve">-0.0000563</t>
  </si>
  <si>
    <t xml:space="preserve">0.0000304</t>
  </si>
  <si>
    <t xml:space="preserve">Column (2) Worst Scores</t>
  </si>
  <si>
    <t xml:space="preserve">Score -0.0000563* (0.0000304)</t>
  </si>
  <si>
    <t xml:space="preserve">-0.000680</t>
  </si>
  <si>
    <t xml:space="preserve">0.000296</t>
  </si>
  <si>
    <t xml:space="preserve">Column (3) Grades</t>
  </si>
  <si>
    <t xml:space="preserve">Score -0.000680** (0.000296)</t>
  </si>
  <si>
    <t xml:space="preserve">Column (4) Total Expense/Liability</t>
  </si>
  <si>
    <t xml:space="preserve">Total Expense/Liability (sum of transaction fees other financial expenses and interest expenses to total liabilities)</t>
  </si>
  <si>
    <t xml:space="preserve">-0.0000605</t>
  </si>
  <si>
    <t xml:space="preserve">0.0000300</t>
  </si>
  <si>
    <t xml:space="preserve">Column (5) Add Control Variable</t>
  </si>
  <si>
    <t xml:space="preserve">Score -0.0000605** (0.0000300)</t>
  </si>
  <si>
    <t xml:space="preserve">0.0000473</t>
  </si>
  <si>
    <t xml:space="preserve">other:ownership</t>
  </si>
  <si>
    <t xml:space="preserve">SOEs</t>
  </si>
  <si>
    <t xml:space="preserve">Column (1) SOEs</t>
  </si>
  <si>
    <t xml:space="preserve">Score 0.0000473 (0.0000300)</t>
  </si>
  <si>
    <t xml:space="preserve">-0.000116</t>
  </si>
  <si>
    <t xml:space="preserve">0.0000449</t>
  </si>
  <si>
    <t xml:space="preserve">Non-SOEs</t>
  </si>
  <si>
    <t xml:space="preserve">Column (2) Non-SOEs</t>
  </si>
  <si>
    <t xml:space="preserve">Score -0.000116*** (0.0000449)</t>
  </si>
  <si>
    <t xml:space="preserve">-0.0000635</t>
  </si>
  <si>
    <t xml:space="preserve">0.0000280</t>
  </si>
  <si>
    <t xml:space="preserve">Eastern</t>
  </si>
  <si>
    <t xml:space="preserve">Column (3) Eastern</t>
  </si>
  <si>
    <t xml:space="preserve">Score -0.0000635** (0.0000280)</t>
  </si>
  <si>
    <t xml:space="preserve">-0.0000715</t>
  </si>
  <si>
    <t xml:space="preserve">0.0000547</t>
  </si>
  <si>
    <t xml:space="preserve">Central</t>
  </si>
  <si>
    <t xml:space="preserve">Column (4) Central</t>
  </si>
  <si>
    <t xml:space="preserve">Score -0.0000715 (0.0000547)</t>
  </si>
  <si>
    <t xml:space="preserve">0.0000566</t>
  </si>
  <si>
    <t xml:space="preserve">0.0000845</t>
  </si>
  <si>
    <t xml:space="preserve">Western</t>
  </si>
  <si>
    <t xml:space="preserve">Column (5) Western</t>
  </si>
  <si>
    <t xml:space="preserve">Score 0.0000566 (0.0000845)</t>
  </si>
  <si>
    <t xml:space="preserve">-0.000123</t>
  </si>
  <si>
    <t xml:space="preserve">0.0000479</t>
  </si>
  <si>
    <t xml:space="preserve">other:stock exchange</t>
  </si>
  <si>
    <t xml:space="preserve">SZSE</t>
  </si>
  <si>
    <t xml:space="preserve">Column (6) SZSE</t>
  </si>
  <si>
    <t xml:space="preserve">Score -0.000123** (0.0000479)</t>
  </si>
  <si>
    <t xml:space="preserve">-0.0000073</t>
  </si>
  <si>
    <t xml:space="preserve">0.0000294</t>
  </si>
  <si>
    <t xml:space="preserve">SSE</t>
  </si>
  <si>
    <t xml:space="preserve">Column (7) SSE</t>
  </si>
  <si>
    <t xml:space="preserve">Score -0.0000073 (0.0000294)</t>
  </si>
  <si>
    <t xml:space="preserve">Srivisal et al (2021)</t>
  </si>
  <si>
    <t xml:space="preserve">3_AsiaPac</t>
  </si>
  <si>
    <t xml:space="preserve">2_non_western</t>
  </si>
  <si>
    <t xml:space="preserve">2_civil law</t>
  </si>
  <si>
    <t xml:space="preserve">Model III, China and Japan</t>
  </si>
  <si>
    <t xml:space="preserve">E -0.021*** (0.004)</t>
  </si>
  <si>
    <t xml:space="preserve">long-term issuer credit rating</t>
  </si>
  <si>
    <t xml:space="preserve">staging_Srivisal_et_al_2021.csv</t>
  </si>
  <si>
    <t xml:space="preserve">Model III, China</t>
  </si>
  <si>
    <t xml:space="preserve">E -0.015 (0.021)</t>
  </si>
  <si>
    <t xml:space="preserve">Model III, Japan</t>
  </si>
  <si>
    <t xml:space="preserve">E 0.007* (0.004)</t>
  </si>
  <si>
    <t xml:space="preserve">other:ESG score coverage</t>
  </si>
  <si>
    <t xml:space="preserve">companies with available ESG scores</t>
  </si>
  <si>
    <t xml:space="preserve">180</t>
  </si>
  <si>
    <t xml:space="preserve">E -0.019*** (0.004)</t>
  </si>
  <si>
    <t xml:space="preserve">E -0.014 (0.021)</t>
  </si>
  <si>
    <t xml:space="preserve">Sze et al (2021)</t>
  </si>
  <si>
    <t xml:space="preserve">other:single-clustered at the cross-section dimension</t>
  </si>
  <si>
    <t xml:space="preserve">Model 2 (E-score)</t>
  </si>
  <si>
    <t xml:space="preserve">11-12</t>
  </si>
  <si>
    <t xml:space="preserve">Firm E-score -0.07 (0.04)</t>
  </si>
  <si>
    <t xml:space="preserve">Firm E-score</t>
  </si>
  <si>
    <t xml:space="preserve">OAS</t>
  </si>
  <si>
    <t xml:space="preserve">staging_Sze_et_al_2021.csv</t>
  </si>
  <si>
    <t xml:space="preserve">Australia, China, Hong Kong, Indonesia, Japan, Mal</t>
  </si>
  <si>
    <t xml:space="preserve">Model 5 (E, S, G)</t>
  </si>
  <si>
    <t xml:space="preserve">Firm E-score 0.01 (0.05)</t>
  </si>
  <si>
    <t xml:space="preserve">Firm E-score 0.03 (0.05)</t>
  </si>
  <si>
    <t xml:space="preserve">high GHG emission sectors</t>
  </si>
  <si>
    <t xml:space="preserve">Firm E-score -0.14 (0.12)</t>
  </si>
  <si>
    <t xml:space="preserve">Firm E-score 0.05 (0.13)</t>
  </si>
  <si>
    <t xml:space="preserve">Before</t>
  </si>
  <si>
    <t xml:space="preserve">2008</t>
  </si>
  <si>
    <t xml:space="preserve">E-score, Before column</t>
  </si>
  <si>
    <t xml:space="preserve">Firm E-score at t -0.04 (0.06)</t>
  </si>
  <si>
    <t xml:space="preserve">Firm E-score at t</t>
  </si>
  <si>
    <t xml:space="preserve">Firm E-score at t-1 -0.11** (0.05)</t>
  </si>
  <si>
    <t xml:space="preserve">Firm E-score at t-1</t>
  </si>
  <si>
    <t xml:space="preserve">Firm E-score at t-2 0.12** (0.05)</t>
  </si>
  <si>
    <t xml:space="preserve">Firm E-score at t-2</t>
  </si>
  <si>
    <t xml:space="preserve">0.24</t>
  </si>
  <si>
    <t xml:space="preserve">After</t>
  </si>
  <si>
    <t xml:space="preserve">E-score, After column</t>
  </si>
  <si>
    <t xml:space="preserve">Firm E-score at t 0.24*** (0.06)</t>
  </si>
  <si>
    <t xml:space="preserve">Firm E-score at t-1 -0.15** (0.07)</t>
  </si>
  <si>
    <t xml:space="preserve">-0.39</t>
  </si>
  <si>
    <t xml:space="preserve">Firm E-score at t-2 -0.39*** (0.08)</t>
  </si>
  <si>
    <t xml:space="preserve">Firm E-score 0.001 (0.05)</t>
  </si>
  <si>
    <t xml:space="preserve">Firm E-score 0.06 (0.05)</t>
  </si>
  <si>
    <t xml:space="preserve">Firm E-score column</t>
  </si>
  <si>
    <t xml:space="preserve">32-33</t>
  </si>
  <si>
    <t xml:space="preserve">Firm E-score at t -0.07 (0.05)</t>
  </si>
  <si>
    <t xml:space="preserve">Firm E-score at t-1 -0.14*** (0.05)</t>
  </si>
  <si>
    <t xml:space="preserve">Firm E-score at t-2 -0.01 (0.05)</t>
  </si>
  <si>
    <t xml:space="preserve">Chart 3</t>
  </si>
  <si>
    <t xml:space="preserve">OAS row x Firm_E column</t>
  </si>
  <si>
    <t xml:space="preserve">OAS x Firm_E: -0.17</t>
  </si>
  <si>
    <t xml:space="preserve">Firm_E</t>
  </si>
  <si>
    <t xml:space="preserve">Tan et al (2021)</t>
  </si>
  <si>
    <t xml:space="preserve">3.84</t>
  </si>
  <si>
    <t xml:space="preserve">SPREAD col (1)</t>
  </si>
  <si>
    <t xml:space="preserve">479</t>
  </si>
  <si>
    <t xml:space="preserve">POLLUTE_SOURCE 0.008*** (3.84)</t>
  </si>
  <si>
    <t xml:space="preserve">POLLUTE_SOURCE</t>
  </si>
  <si>
    <t xml:space="preserve">SPREAD</t>
  </si>
  <si>
    <t xml:space="preserve">staging_Tan_et_al_2021.csv</t>
  </si>
  <si>
    <t xml:space="preserve">SPREAD col (2)</t>
  </si>
  <si>
    <t xml:space="preserve">POLLUTE_SOURCE 0.007*** (3.07)</t>
  </si>
  <si>
    <t xml:space="preserve">two-way:year and industry level</t>
  </si>
  <si>
    <t xml:space="preserve">SPREAD col (3)</t>
  </si>
  <si>
    <t xml:space="preserve">POLLUTE_SOURCE 0.005** (2.19)</t>
  </si>
  <si>
    <t xml:space="preserve">2.96</t>
  </si>
  <si>
    <t xml:space="preserve">YIELD col (4)</t>
  </si>
  <si>
    <t xml:space="preserve">POLLUTE_SOURCE 0.086*** (2.96)</t>
  </si>
  <si>
    <t xml:space="preserve">YIELD</t>
  </si>
  <si>
    <t xml:space="preserve">YIELD col (5)</t>
  </si>
  <si>
    <t xml:space="preserve">POLLUTE_SOURCE 0.079*** (2.68)</t>
  </si>
  <si>
    <t xml:space="preserve">2.59</t>
  </si>
  <si>
    <t xml:space="preserve">YIELD col (6)</t>
  </si>
  <si>
    <t xml:space="preserve">POLLUTE_SOURCE 0.066*** (2.59)</t>
  </si>
  <si>
    <t xml:space="preserve">Tan et al (2026)</t>
  </si>
  <si>
    <t xml:space="preserve">-0.320</t>
  </si>
  <si>
    <t xml:space="preserve">col (1) no controls</t>
  </si>
  <si>
    <t xml:space="preserve">CCRD -0.320** (-2.16)</t>
  </si>
  <si>
    <t xml:space="preserve">CCRD</t>
  </si>
  <si>
    <t xml:space="preserve">Cost (net financial expenses / total liabilities)</t>
  </si>
  <si>
    <t xml:space="preserve">staging_Tan_et_al_2026.csv</t>
  </si>
  <si>
    <t xml:space="preserve">-0.440</t>
  </si>
  <si>
    <t xml:space="preserve">-3.65</t>
  </si>
  <si>
    <t xml:space="preserve">col (3) as printed (text calls it col (2)) full controls</t>
  </si>
  <si>
    <t xml:space="preserve">CCRD -0.440*** (-3.65)</t>
  </si>
  <si>
    <t xml:space="preserve">-0.922</t>
  </si>
  <si>
    <t xml:space="preserve">col (1) Cost1 no controls Year FE No</t>
  </si>
  <si>
    <t xml:space="preserve">CCRD -0.922** (-2.18)</t>
  </si>
  <si>
    <t xml:space="preserve">Cost1 (interest expenses / average short- and long-term liabilities)</t>
  </si>
  <si>
    <t xml:space="preserve">-1.492</t>
  </si>
  <si>
    <t xml:space="preserve">col (2) Cost1 full controls</t>
  </si>
  <si>
    <t xml:space="preserve">CCRD -1.492*** (-3.10)</t>
  </si>
  <si>
    <t xml:space="preserve">col (3) Count no controls Year FE No</t>
  </si>
  <si>
    <t xml:space="preserve">Count -0.001** (-2.34)</t>
  </si>
  <si>
    <t xml:space="preserve">Count</t>
  </si>
  <si>
    <t xml:space="preserve">-4.25</t>
  </si>
  <si>
    <t xml:space="preserve">col (4) Count full controls incl. LnWords</t>
  </si>
  <si>
    <t xml:space="preserve">Count -0.001*** (-4.25)</t>
  </si>
  <si>
    <t xml:space="preserve">-0.611</t>
  </si>
  <si>
    <t xml:space="preserve">-4.45</t>
  </si>
  <si>
    <t xml:space="preserve">col (5) CCRD with LnWords control</t>
  </si>
  <si>
    <t xml:space="preserve">CCRD -0.611*** (-4.45)</t>
  </si>
  <si>
    <t xml:space="preserve">-0.310</t>
  </si>
  <si>
    <t xml:space="preserve">excludes observations from the COVID-19 pandemic years (2020-2021)</t>
  </si>
  <si>
    <t xml:space="preserve">col (7) modified sample period</t>
  </si>
  <si>
    <t xml:space="preserve">CCRD -0.310** (-2.38)</t>
  </si>
  <si>
    <t xml:space="preserve">-0.415</t>
  </si>
  <si>
    <t xml:space="preserve">-4.54</t>
  </si>
  <si>
    <t xml:space="preserve">col (1) Analyst as control</t>
  </si>
  <si>
    <t xml:space="preserve">CCRD -0.415*** (-4.54)</t>
  </si>
  <si>
    <t xml:space="preserve">-0.396</t>
  </si>
  <si>
    <t xml:space="preserve">-4.33</t>
  </si>
  <si>
    <t xml:space="preserve">col (2) model incl. CCRD*Analyst interaction</t>
  </si>
  <si>
    <t xml:space="preserve">CCRD -0.396*** (-4.33)</t>
  </si>
  <si>
    <t xml:space="preserve">-0.439</t>
  </si>
  <si>
    <t xml:space="preserve">col (3) INST as control</t>
  </si>
  <si>
    <t xml:space="preserve">CCRD -0.439*** (-4.79)</t>
  </si>
  <si>
    <t xml:space="preserve">-0.373</t>
  </si>
  <si>
    <t xml:space="preserve">-4.02</t>
  </si>
  <si>
    <t xml:space="preserve">col (4) model incl. CCRD*INST interaction</t>
  </si>
  <si>
    <t xml:space="preserve">CCRD -0.373*** (-4.02)</t>
  </si>
  <si>
    <t xml:space="preserve">-3.56</t>
  </si>
  <si>
    <t xml:space="preserve">col (1) DIB as control</t>
  </si>
  <si>
    <t xml:space="preserve">CCRD -0.446*** (-3.56)</t>
  </si>
  <si>
    <t xml:space="preserve">col (2) model incl. CCRD*DIB interaction</t>
  </si>
  <si>
    <t xml:space="preserve">CCRD -0.440*** (-5.64)</t>
  </si>
  <si>
    <t xml:space="preserve">-0.512</t>
  </si>
  <si>
    <t xml:space="preserve">-2.86</t>
  </si>
  <si>
    <t xml:space="preserve">other:Enterprise ownership</t>
  </si>
  <si>
    <t xml:space="preserve">col (1) SOEs</t>
  </si>
  <si>
    <t xml:space="preserve">CCRD -0.512*** (-2.86)</t>
  </si>
  <si>
    <t xml:space="preserve">-0.290</t>
  </si>
  <si>
    <t xml:space="preserve">-1.41</t>
  </si>
  <si>
    <t xml:space="preserve">NSOEs</t>
  </si>
  <si>
    <t xml:space="preserve">col (2) NSOEs</t>
  </si>
  <si>
    <t xml:space="preserve">CCRD -0.290 (-1.41)</t>
  </si>
  <si>
    <t xml:space="preserve">-0.288</t>
  </si>
  <si>
    <t xml:space="preserve">-1.60</t>
  </si>
  <si>
    <t xml:space="preserve">other:Executive environmental background</t>
  </si>
  <si>
    <t xml:space="preserve">With_EEB</t>
  </si>
  <si>
    <t xml:space="preserve">col (3) With_EEB</t>
  </si>
  <si>
    <t xml:space="preserve">CCRD -0.288 (-1.60)</t>
  </si>
  <si>
    <t xml:space="preserve">-0.682</t>
  </si>
  <si>
    <t xml:space="preserve">Without_EEB</t>
  </si>
  <si>
    <t xml:space="preserve">col (4) Without_EEB</t>
  </si>
  <si>
    <t xml:space="preserve">CCRD -0.682*** (-3.58)</t>
  </si>
  <si>
    <t xml:space="preserve">-1.218</t>
  </si>
  <si>
    <t xml:space="preserve">Heavy-polluting industry</t>
  </si>
  <si>
    <t xml:space="preserve">col (1) Heavy-polluting industry PhyRisk</t>
  </si>
  <si>
    <t xml:space="preserve">PhyRisk -1.218 (-0.54)</t>
  </si>
  <si>
    <t xml:space="preserve">PhyRisk</t>
  </si>
  <si>
    <t xml:space="preserve">-0.232</t>
  </si>
  <si>
    <t xml:space="preserve">-3.18</t>
  </si>
  <si>
    <t xml:space="preserve">col (2) Heavy-polluting industry TransRisk</t>
  </si>
  <si>
    <t xml:space="preserve">TransRisk -0.232*** (-3.18)</t>
  </si>
  <si>
    <t xml:space="preserve">TransRisk</t>
  </si>
  <si>
    <t xml:space="preserve">-1.136</t>
  </si>
  <si>
    <t xml:space="preserve">Non-polluting industries</t>
  </si>
  <si>
    <t xml:space="preserve">col (3) Non-polluting industries PhyRisk</t>
  </si>
  <si>
    <t xml:space="preserve">PhyRisk -1.136 (-1.03)</t>
  </si>
  <si>
    <t xml:space="preserve">-0.214</t>
  </si>
  <si>
    <t xml:space="preserve">-1.54</t>
  </si>
  <si>
    <t xml:space="preserve">col (4) Non-polluting industries TransRisk</t>
  </si>
  <si>
    <t xml:space="preserve">TransRisk -0.214 (-1.54)</t>
  </si>
  <si>
    <t xml:space="preserve">-1.618</t>
  </si>
  <si>
    <t xml:space="preserve">col (1) PhyRisk</t>
  </si>
  <si>
    <t xml:space="preserve">PhyRisk -1.618 (-0.87)</t>
  </si>
  <si>
    <t xml:space="preserve">-0.426</t>
  </si>
  <si>
    <t xml:space="preserve">col (2) TransRisk</t>
  </si>
  <si>
    <t xml:space="preserve">TransRisk -0.426*** (-3.12)</t>
  </si>
  <si>
    <t xml:space="preserve">-0.746</t>
  </si>
  <si>
    <t xml:space="preserve">-4.14</t>
  </si>
  <si>
    <t xml:space="preserve">col (3) TransAct</t>
  </si>
  <si>
    <t xml:space="preserve">TransAct -0.746*** (-4.14)</t>
  </si>
  <si>
    <t xml:space="preserve">TransAct</t>
  </si>
  <si>
    <t xml:space="preserve">Tang et al (2023)</t>
  </si>
  <si>
    <t xml:space="preserve">-0.330</t>
  </si>
  <si>
    <t xml:space="preserve">corr(Spread, EIDS)</t>
  </si>
  <si>
    <t xml:space="preserve">EIDS -0.330***</t>
  </si>
  <si>
    <t xml:space="preserve">EIDS</t>
  </si>
  <si>
    <t xml:space="preserve">staging_Tang_et_al_2023.csv</t>
  </si>
  <si>
    <t xml:space="preserve">EIDS -0.075** (0.037)</t>
  </si>
  <si>
    <t xml:space="preserve">EIDS -0.119*** (0.030)</t>
  </si>
  <si>
    <t xml:space="preserve">EIDS -0.070*** (0.026)</t>
  </si>
  <si>
    <t xml:space="preserve">Spread1</t>
  </si>
  <si>
    <t xml:space="preserve">-0.413</t>
  </si>
  <si>
    <t xml:space="preserve">0.229</t>
  </si>
  <si>
    <t xml:space="preserve">other:matched sample</t>
  </si>
  <si>
    <t xml:space="preserve">155 green bonds matched to non-green bonds by same issuer</t>
  </si>
  <si>
    <t xml:space="preserve">EIDS -0.413* (0.229)</t>
  </si>
  <si>
    <t xml:space="preserve">Spread2</t>
  </si>
  <si>
    <t xml:space="preserve">-2.671</t>
  </si>
  <si>
    <t xml:space="preserve">0.975</t>
  </si>
  <si>
    <t xml:space="preserve">EIDA -2.671*** (0.975)</t>
  </si>
  <si>
    <t xml:space="preserve">EIDA</t>
  </si>
  <si>
    <t xml:space="preserve">-0.091</t>
  </si>
  <si>
    <t xml:space="preserve">Column (4)</t>
  </si>
  <si>
    <t xml:space="preserve">EIDP -0.091*** (0.035)</t>
  </si>
  <si>
    <t xml:space="preserve">EIDP</t>
  </si>
  <si>
    <t xml:space="preserve">Column (5)</t>
  </si>
  <si>
    <t xml:space="preserve">EIDS -0.105** (0.047)</t>
  </si>
  <si>
    <t xml:space="preserve">-0.092</t>
  </si>
  <si>
    <t xml:space="preserve">Column (6)</t>
  </si>
  <si>
    <t xml:space="preserve">EIDS -0.092* (0.047)</t>
  </si>
  <si>
    <t xml:space="preserve">other:reduced sample (dual-market bonds removed)</t>
  </si>
  <si>
    <t xml:space="preserve">excluding green bonds traded at both inter-bank market and exchanges</t>
  </si>
  <si>
    <t xml:space="preserve">Column (7)</t>
  </si>
  <si>
    <t xml:space="preserve">EIDS -0.070* (0.041)</t>
  </si>
  <si>
    <t xml:space="preserve">EIDS -0.102** (0.045)</t>
  </si>
  <si>
    <t xml:space="preserve">-0.252</t>
  </si>
  <si>
    <t xml:space="preserve">EIDS -0.252** (0.107)</t>
  </si>
  <si>
    <t xml:space="preserve">EIDS -0.088** (0.039)</t>
  </si>
  <si>
    <t xml:space="preserve">Temiz (2022)</t>
  </si>
  <si>
    <t xml:space="preserve">correlation matrix column (1) COD</t>
  </si>
  <si>
    <t xml:space="preserve">(4) Env Per -0.08***</t>
  </si>
  <si>
    <t xml:space="preserve">Env Per</t>
  </si>
  <si>
    <t xml:space="preserve">staging_Temiz_2022.csv</t>
  </si>
  <si>
    <t xml:space="preserve">Argentina, Brazil, Chile, China, Colombia, Greece,</t>
  </si>
  <si>
    <t xml:space="preserve">(5) ResRed Score -0.07***</t>
  </si>
  <si>
    <t xml:space="preserve">ResRed Score</t>
  </si>
  <si>
    <t xml:space="preserve">(6) Emission Score -0.10***</t>
  </si>
  <si>
    <t xml:space="preserve">Emission Score</t>
  </si>
  <si>
    <t xml:space="preserve">(7) EnvProd Score -0.05***</t>
  </si>
  <si>
    <t xml:space="preserve">EnvProd Score</t>
  </si>
  <si>
    <t xml:space="preserve">Model (1) COD</t>
  </si>
  <si>
    <t xml:space="preserve">EnvPer -0.0003*** (0.000)</t>
  </si>
  <si>
    <t xml:space="preserve">EnvPer</t>
  </si>
  <si>
    <t xml:space="preserve">COD column, ResRed Score model</t>
  </si>
  <si>
    <t xml:space="preserve">ResRed Score -0.0003*** (0.000)</t>
  </si>
  <si>
    <t xml:space="preserve">COD column, Emission Score model</t>
  </si>
  <si>
    <t xml:space="preserve">Emission Score -0.0002*** (0.000)</t>
  </si>
  <si>
    <t xml:space="preserve">COD column, EnvProd Score model</t>
  </si>
  <si>
    <t xml:space="preserve">EnvProd Score -0.0001*** (0.000)</t>
  </si>
  <si>
    <t xml:space="preserve">Trinh et al (2024)</t>
  </si>
  <si>
    <t xml:space="preserve">Model [1] Full Sample</t>
  </si>
  <si>
    <t xml:space="preserve">Eco_Score t-1 -0.009*** [0.004]</t>
  </si>
  <si>
    <t xml:space="preserve">Eco_Score t-1</t>
  </si>
  <si>
    <t xml:space="preserve">staging_Trinh_et_al_2024.csv</t>
  </si>
  <si>
    <t xml:space="preserve">multi: G7 (US, UK, Japan, Canada, France, Italy, Germany)</t>
  </si>
  <si>
    <t xml:space="preserve">0.736</t>
  </si>
  <si>
    <t xml:space="preserve">other:Eco_age</t>
  </si>
  <si>
    <t xml:space="preserve">Eco_age (&lt;=12)</t>
  </si>
  <si>
    <t xml:space="preserve">Model [2] Eco_age (&lt;=12)</t>
  </si>
  <si>
    <t xml:space="preserve">Eco_Score t-1 -0.004 [0.736]</t>
  </si>
  <si>
    <t xml:space="preserve">Eco_age (&gt;12)</t>
  </si>
  <si>
    <t xml:space="preserve">Model [3] Eco_age (&gt;12)</t>
  </si>
  <si>
    <t xml:space="preserve">Eco_Score t-1 -0.010*** [0.001]</t>
  </si>
  <si>
    <t xml:space="preserve">Model [4] Full Sample</t>
  </si>
  <si>
    <t xml:space="preserve">Eco_Index t-1 -0.002** [0.027]</t>
  </si>
  <si>
    <t xml:space="preserve">Eco_Index t-1</t>
  </si>
  <si>
    <t xml:space="preserve">0.472</t>
  </si>
  <si>
    <t xml:space="preserve">Model [5] Eco_age (&lt;=12)</t>
  </si>
  <si>
    <t xml:space="preserve">Eco_Index t-1 -0.002 [0.472]</t>
  </si>
  <si>
    <t xml:space="preserve">Model [6] Eco_age (&gt;12)</t>
  </si>
  <si>
    <t xml:space="preserve">Eco_Index t-1 -0.002** [0.019]</t>
  </si>
  <si>
    <t xml:space="preserve">-0.331</t>
  </si>
  <si>
    <t xml:space="preserve">Model [7] Full Sample</t>
  </si>
  <si>
    <t xml:space="preserve">Eco_Score t-1 -0.331** [0.013]</t>
  </si>
  <si>
    <t xml:space="preserve">Interest Rate</t>
  </si>
  <si>
    <t xml:space="preserve">0.651</t>
  </si>
  <si>
    <t xml:space="preserve">Model [8] Eco_age (&lt;=12)</t>
  </si>
  <si>
    <t xml:space="preserve">Eco_Score t-1 0.651 [0.198]</t>
  </si>
  <si>
    <t xml:space="preserve">-0.414</t>
  </si>
  <si>
    <t xml:space="preserve">Model [9] Eco_age (&gt;12)</t>
  </si>
  <si>
    <t xml:space="preserve">Eco_Score t-1 -0.414*** [0.002]</t>
  </si>
  <si>
    <t xml:space="preserve">-0.111</t>
  </si>
  <si>
    <t xml:space="preserve">Model [10] Full Sample</t>
  </si>
  <si>
    <t xml:space="preserve">Eco_Index t-1 -0.111*** [0.002]</t>
  </si>
  <si>
    <t xml:space="preserve">0.188</t>
  </si>
  <si>
    <t xml:space="preserve">Model [11] Eco_age (&lt;=12)</t>
  </si>
  <si>
    <t xml:space="preserve">Eco_Index t-1 0.188 [0.138]</t>
  </si>
  <si>
    <t xml:space="preserve">Model [12] Eco_age (&gt;12)</t>
  </si>
  <si>
    <t xml:space="preserve">Eco_Index t-1 -0.141*** [0.000]</t>
  </si>
  <si>
    <t xml:space="preserve">other:Carbon risk</t>
  </si>
  <si>
    <t xml:space="preserve">HCR (&gt;Median)</t>
  </si>
  <si>
    <t xml:space="preserve">Panel A Model [1]</t>
  </si>
  <si>
    <t xml:space="preserve">Eco_Score t-1 -0.009** [0.015]</t>
  </si>
  <si>
    <t xml:space="preserve">Panel A Model [2]</t>
  </si>
  <si>
    <t xml:space="preserve">Eco_Index t-1 -0.003*** [0.007]</t>
  </si>
  <si>
    <t xml:space="preserve">Panel A Model [3]</t>
  </si>
  <si>
    <t xml:space="preserve">Eco_Score t-1 -0.509*** [0.002]</t>
  </si>
  <si>
    <t xml:space="preserve">Panel A Model [4]</t>
  </si>
  <si>
    <t xml:space="preserve">Eco_Index t-1 -0.155*** [0.000]</t>
  </si>
  <si>
    <t xml:space="preserve">LCR (&lt;Median)</t>
  </si>
  <si>
    <t xml:space="preserve">Panel A Model [5]</t>
  </si>
  <si>
    <t xml:space="preserve">Eco_Score t-1 -0.006 [0.390]</t>
  </si>
  <si>
    <t xml:space="preserve">0.551</t>
  </si>
  <si>
    <t xml:space="preserve">Panel A Model [6]</t>
  </si>
  <si>
    <t xml:space="preserve">Eco_Index t-1 0.001 [0.551]</t>
  </si>
  <si>
    <t xml:space="preserve">0.451</t>
  </si>
  <si>
    <t xml:space="preserve">Panel A Model [7]</t>
  </si>
  <si>
    <t xml:space="preserve">Eco_Score t-1 0.189 [0.451]</t>
  </si>
  <si>
    <t xml:space="preserve">Panel A Model [8]</t>
  </si>
  <si>
    <t xml:space="preserve">Eco_Index t-1 0.156** [0.027]</t>
  </si>
  <si>
    <t xml:space="preserve">HCR (Q4 Carbon risk)</t>
  </si>
  <si>
    <t xml:space="preserve">Panel B Model [1]</t>
  </si>
  <si>
    <t xml:space="preserve">Eco_Score t-1 -0.012*** [0.009]</t>
  </si>
  <si>
    <t xml:space="preserve">Panel B Model [2]</t>
  </si>
  <si>
    <t xml:space="preserve">-0.588</t>
  </si>
  <si>
    <t xml:space="preserve">Panel B Model [3]</t>
  </si>
  <si>
    <t xml:space="preserve">Eco_Score t-1 -0.588*** [0.002]</t>
  </si>
  <si>
    <t xml:space="preserve">-0.203</t>
  </si>
  <si>
    <t xml:space="preserve">Panel B Model [4]</t>
  </si>
  <si>
    <t xml:space="preserve">Eco_Index t-1 -0.203*** [0.000]</t>
  </si>
  <si>
    <t xml:space="preserve">0.492</t>
  </si>
  <si>
    <t xml:space="preserve">LCR (Q1 Carbon risk)</t>
  </si>
  <si>
    <t xml:space="preserve">Panel B Model [5]</t>
  </si>
  <si>
    <t xml:space="preserve">Eco_Score t-1 -0.010 [0.492]</t>
  </si>
  <si>
    <t xml:space="preserve">0.965</t>
  </si>
  <si>
    <t xml:space="preserve">Panel B Model [6]</t>
  </si>
  <si>
    <t xml:space="preserve">Eco_Index t-1 0.000 [0.965]</t>
  </si>
  <si>
    <t xml:space="preserve">0.765</t>
  </si>
  <si>
    <t xml:space="preserve">Panel B Model [7]</t>
  </si>
  <si>
    <t xml:space="preserve">Eco_Score t-1 0.143 [0.765]</t>
  </si>
  <si>
    <t xml:space="preserve">0.430</t>
  </si>
  <si>
    <t xml:space="preserve">Panel B Model [8]</t>
  </si>
  <si>
    <t xml:space="preserve">Eco_Index t-1 0.104 [0.430]</t>
  </si>
  <si>
    <t xml:space="preserve">other:Ln[Z-score] financial distress</t>
  </si>
  <si>
    <t xml:space="preserve">FD (&lt;Median)</t>
  </si>
  <si>
    <t xml:space="preserve">Eco_Score t-1 0.003 [0.382]</t>
  </si>
  <si>
    <t xml:space="preserve">Eco_Index t-1 0.001 [0.382]</t>
  </si>
  <si>
    <t xml:space="preserve">Eco_Score t-1 0.144 [0.360]</t>
  </si>
  <si>
    <t xml:space="preserve">Eco_Index t-1 0.017 [0.707]</t>
  </si>
  <si>
    <t xml:space="preserve">UD (&gt;Median)</t>
  </si>
  <si>
    <t xml:space="preserve">Eco_Score t-1 -0.023*** [0.000]</t>
  </si>
  <si>
    <t xml:space="preserve">Eco_Index t-1 -0.005*** [0.001]</t>
  </si>
  <si>
    <t xml:space="preserve">-0.915</t>
  </si>
  <si>
    <t xml:space="preserve">Eco_Score t-1 -0.915*** [0.000]</t>
  </si>
  <si>
    <t xml:space="preserve">-0.244</t>
  </si>
  <si>
    <t xml:space="preserve">Eco_Index t-1 -0.244*** [0.000]</t>
  </si>
  <si>
    <t xml:space="preserve">FD (Q1 Ln[Z-score])</t>
  </si>
  <si>
    <t xml:space="preserve">Eco_Score t-1 0.005 [0.220]</t>
  </si>
  <si>
    <t xml:space="preserve">Eco_Index t-1 0.001 [0.241]</t>
  </si>
  <si>
    <t xml:space="preserve">0.234</t>
  </si>
  <si>
    <t xml:space="preserve">Eco_Score t-1 0.234 [0.239]</t>
  </si>
  <si>
    <t xml:space="preserve">0.508</t>
  </si>
  <si>
    <t xml:space="preserve">Eco_Index t-1 0.038 [0.508]</t>
  </si>
  <si>
    <t xml:space="preserve">UD (Q4 Ln[Z-score])</t>
  </si>
  <si>
    <t xml:space="preserve">Eco_Score t-1 -0.032*** [0.001]</t>
  </si>
  <si>
    <t xml:space="preserve">Eco_Index t-1 -0.008*** [0.004]</t>
  </si>
  <si>
    <t xml:space="preserve">-1.207</t>
  </si>
  <si>
    <t xml:space="preserve">Eco_Score t-1 -1.207*** [0.000]</t>
  </si>
  <si>
    <t xml:space="preserve">-0.429</t>
  </si>
  <si>
    <t xml:space="preserve">Eco_Index t-1 -0.429*** [0.000]</t>
  </si>
  <si>
    <t xml:space="preserve">other:SA Index financial constraints</t>
  </si>
  <si>
    <t xml:space="preserve">FC (&lt;Median)</t>
  </si>
  <si>
    <t xml:space="preserve">Table 8a</t>
  </si>
  <si>
    <t xml:space="preserve">Eco_Score t-1 -0.007* [0.064]</t>
  </si>
  <si>
    <t xml:space="preserve">Eco_Index t-1 -0.003*** [0.002]</t>
  </si>
  <si>
    <t xml:space="preserve">-0.431</t>
  </si>
  <si>
    <t xml:space="preserve">Eco_Score t-1 -0.431*** [0.006]</t>
  </si>
  <si>
    <t xml:space="preserve">Eco_Index t-1 -0.176*** [0.000]</t>
  </si>
  <si>
    <t xml:space="preserve">0.412</t>
  </si>
  <si>
    <t xml:space="preserve">UC (&gt;Median)</t>
  </si>
  <si>
    <t xml:space="preserve">Eco_Score t-1 -0.005 [0.412]</t>
  </si>
  <si>
    <t xml:space="preserve">Eco_Index t-1 0.002 [0.299]</t>
  </si>
  <si>
    <t xml:space="preserve">0.992</t>
  </si>
  <si>
    <t xml:space="preserve">Eco_Score t-1 -0.002 [0.992]</t>
  </si>
  <si>
    <t xml:space="preserve">0.599</t>
  </si>
  <si>
    <t xml:space="preserve">Eco_Index t-1 0.035 [0.599]</t>
  </si>
  <si>
    <t xml:space="preserve">FC (Q1 SA Index)</t>
  </si>
  <si>
    <t xml:space="preserve">Eco_Score t-1 -0.009** [0.016]</t>
  </si>
  <si>
    <t xml:space="preserve">Eco_Index t-1 -0.005*** [0.000]</t>
  </si>
  <si>
    <t xml:space="preserve">Eco_Score t-1 -0.373** [0.029]</t>
  </si>
  <si>
    <t xml:space="preserve">-0.222</t>
  </si>
  <si>
    <t xml:space="preserve">Eco_Index t-1 -0.222*** [0.000]</t>
  </si>
  <si>
    <t xml:space="preserve">0.202</t>
  </si>
  <si>
    <t xml:space="preserve">UC (Q4 SA Index)</t>
  </si>
  <si>
    <t xml:space="preserve">Eco_Score t-1 -0.009 [0.202]</t>
  </si>
  <si>
    <t xml:space="preserve">0.825</t>
  </si>
  <si>
    <t xml:space="preserve">Eco_Index t-1 0.000 [0.825]</t>
  </si>
  <si>
    <t xml:space="preserve">0.805</t>
  </si>
  <si>
    <t xml:space="preserve">Eco_Score t-1 -0.076 [0.805]</t>
  </si>
  <si>
    <t xml:space="preserve">0.856</t>
  </si>
  <si>
    <t xml:space="preserve">Eco_Index t-1 0.015 [0.856]</t>
  </si>
  <si>
    <t xml:space="preserve">other:WW Index financial constraints</t>
  </si>
  <si>
    <t xml:space="preserve">Table 8b</t>
  </si>
  <si>
    <t xml:space="preserve">Eco_Score t-1 -0.011*** [0.002]</t>
  </si>
  <si>
    <t xml:space="preserve">Eco_Index t-1 -0.002** [0.029]</t>
  </si>
  <si>
    <t xml:space="preserve">-0.309</t>
  </si>
  <si>
    <t xml:space="preserve">Eco_Score t-1 -0.309** [0.032]</t>
  </si>
  <si>
    <t xml:space="preserve">-0.109</t>
  </si>
  <si>
    <t xml:space="preserve">Eco_Index t-1 -0.109*** [0.005]</t>
  </si>
  <si>
    <t xml:space="preserve">0.606</t>
  </si>
  <si>
    <t xml:space="preserve">Eco_Score t-1 0.003 [0.606]</t>
  </si>
  <si>
    <t xml:space="preserve">0.257</t>
  </si>
  <si>
    <t xml:space="preserve">Eco_Index t-1 -0.002 [0.257]</t>
  </si>
  <si>
    <t xml:space="preserve">-0.768</t>
  </si>
  <si>
    <t xml:space="preserve">Eco_Score t-1 -0.768** [0.050]</t>
  </si>
  <si>
    <t xml:space="preserve">-0.292</t>
  </si>
  <si>
    <t xml:space="preserve">Eco_Index t-1 -0.292*** [0.009]</t>
  </si>
  <si>
    <t xml:space="preserve">FC (Q1 WW Index)</t>
  </si>
  <si>
    <t xml:space="preserve">Eco_Score t-1 -0.010*** [0.002]</t>
  </si>
  <si>
    <t xml:space="preserve">Eco_Index t-1 -0.002** [0.025]</t>
  </si>
  <si>
    <t xml:space="preserve">Eco_Score t-1 -0.357*** [0.007]</t>
  </si>
  <si>
    <t xml:space="preserve">0.746</t>
  </si>
  <si>
    <t xml:space="preserve">UC (Q4 WW Index)</t>
  </si>
  <si>
    <t xml:space="preserve">Eco_Score t-1 -0.001 [0.746]</t>
  </si>
  <si>
    <t xml:space="preserve">0.664</t>
  </si>
  <si>
    <t xml:space="preserve">Eco_Index t-1 -0.000 [0.664]</t>
  </si>
  <si>
    <t xml:space="preserve">-0.434</t>
  </si>
  <si>
    <t xml:space="preserve">Eco_Score t-1 -0.434*** [0.009]</t>
  </si>
  <si>
    <t xml:space="preserve">Eco_Index t-1 -0.109** [0.020]</t>
  </si>
  <si>
    <t xml:space="preserve">EcoIn t-1 -0.020*** [0.000]</t>
  </si>
  <si>
    <t xml:space="preserve">EcoIn t-1 (Panel A: EcoIn t-1 = Eco_Innovation t-1)</t>
  </si>
  <si>
    <t xml:space="preserve">EcoIn t-1 -0.018*** [0.000]</t>
  </si>
  <si>
    <t xml:space="preserve">EcoIn t-1 -0.013*** [0.007]</t>
  </si>
  <si>
    <t xml:space="preserve">EcoIn t-1 -0.012*** [0.001]</t>
  </si>
  <si>
    <t xml:space="preserve">EcoIn t-1 -0.004*** [0.001]</t>
  </si>
  <si>
    <t xml:space="preserve">EcoIn t-1 (Panel B: EcoIn t-1 = Eco_Index t-1)</t>
  </si>
  <si>
    <t xml:space="preserve">EcoIn t-1 -0.004*** [0.003]</t>
  </si>
  <si>
    <t xml:space="preserve">EcoIn t-1 -0.002** [0.021]</t>
  </si>
  <si>
    <t xml:space="preserve">as-stated:Treated = Eco_Innovation t-1 &gt; 0 [Year = 2015]</t>
  </si>
  <si>
    <t xml:space="preserve">other:DID with PSM-matched sample</t>
  </si>
  <si>
    <t xml:space="preserve">other:PSM-matched sample</t>
  </si>
  <si>
    <t xml:space="preserve">Panel A: 1:1 matching without replacement</t>
  </si>
  <si>
    <t xml:space="preserve">Eco_Innovation block Panel A Model [1]</t>
  </si>
  <si>
    <t xml:space="preserve">treated 0.003* [0.066]</t>
  </si>
  <si>
    <t xml:space="preserve">treated (Treated = Eco_Innovation t-1 &gt; 0 [Year = 2015])</t>
  </si>
  <si>
    <t xml:space="preserve">Panel B: 1:1 matching with replacement</t>
  </si>
  <si>
    <t xml:space="preserve">Eco_Innovation block Panel B Model [3]</t>
  </si>
  <si>
    <t xml:space="preserve">treated 0.002* [0.093]</t>
  </si>
  <si>
    <t xml:space="preserve">Panel C: Nearest neighbour (n=2)</t>
  </si>
  <si>
    <t xml:space="preserve">Eco_Innovation block Panel C Model [5]</t>
  </si>
  <si>
    <t xml:space="preserve">treated 0.003** [0.044]</t>
  </si>
  <si>
    <t xml:space="preserve">Panel D: Nearest neighbour (n=3)</t>
  </si>
  <si>
    <t xml:space="preserve">Eco_Innovation block Panel D Model [7]</t>
  </si>
  <si>
    <t xml:space="preserve">treated 0.003** [0.034]</t>
  </si>
  <si>
    <t xml:space="preserve">as-stated:Treated = Eco_Index t-1 &gt; 0 [Year = 2015]</t>
  </si>
  <si>
    <t xml:space="preserve">Eco_Index block Panel A Model [1]</t>
  </si>
  <si>
    <t xml:space="preserve">treated 0.003** [0.048]</t>
  </si>
  <si>
    <t xml:space="preserve">treated (Treated = Eco_Index t-1 &gt; 0 [Year = 2015])</t>
  </si>
  <si>
    <t xml:space="preserve">0.971</t>
  </si>
  <si>
    <t xml:space="preserve">Eco_Index block Panel B Model [3]</t>
  </si>
  <si>
    <t xml:space="preserve">treated -0.000 [0.971]</t>
  </si>
  <si>
    <t xml:space="preserve">0.480</t>
  </si>
  <si>
    <t xml:space="preserve">Eco_Index block Panel C Model [5]</t>
  </si>
  <si>
    <t xml:space="preserve">treated 0.001 [0.480]</t>
  </si>
  <si>
    <t xml:space="preserve">Eco_Index block Panel D Model [7]</t>
  </si>
  <si>
    <t xml:space="preserve">treated 0.002* [0.096]</t>
  </si>
  <si>
    <t xml:space="preserve">Model [2] 3rd stage</t>
  </si>
  <si>
    <t xml:space="preserve">64</t>
  </si>
  <si>
    <t xml:space="preserve">Eco_Score t-1 -0.005** [0.027]</t>
  </si>
  <si>
    <t xml:space="preserve">Model [4] 3rd stage</t>
  </si>
  <si>
    <t xml:space="preserve">Eco_Index t-1 -0.002** [0.011]</t>
  </si>
  <si>
    <t xml:space="preserve">-0.401</t>
  </si>
  <si>
    <t xml:space="preserve">Model [6] 3rd stage</t>
  </si>
  <si>
    <t xml:space="preserve">Eco_Score t-1 -0.401*** [0.000]</t>
  </si>
  <si>
    <t xml:space="preserve">Model [8] 3rd stage</t>
  </si>
  <si>
    <t xml:space="preserve">Eco_Index t-1 -0.107*** [0.000]</t>
  </si>
  <si>
    <t xml:space="preserve">other:Heckman two-step (second stage)</t>
  </si>
  <si>
    <t xml:space="preserve">HighEscoreTreated -0.005*** [0.007]</t>
  </si>
  <si>
    <t xml:space="preserve">HighEscoreTreated</t>
  </si>
  <si>
    <t xml:space="preserve">HighIndexTreated -0.003** [0.048]</t>
  </si>
  <si>
    <t xml:space="preserve">HighIndexTreated</t>
  </si>
  <si>
    <t xml:space="preserve">-0.229</t>
  </si>
  <si>
    <t xml:space="preserve">HighEscoreTreated -0.229*** [0.001]</t>
  </si>
  <si>
    <t xml:space="preserve">HighIndexTreated -0.247*** [0.000]</t>
  </si>
  <si>
    <t xml:space="preserve">other:Entropy balancing</t>
  </si>
  <si>
    <t xml:space="preserve">HighEscoreTreated -0.003** [0.016]</t>
  </si>
  <si>
    <t xml:space="preserve">HighIndexTreated -0.003** [0.034]</t>
  </si>
  <si>
    <t xml:space="preserve">HighEscoreTreated -0.214*** [0.000]</t>
  </si>
  <si>
    <t xml:space="preserve">-0.245</t>
  </si>
  <si>
    <t xml:space="preserve">HighIndexTreated -0.245*** [0.000]</t>
  </si>
  <si>
    <t xml:space="preserve">Truong, Kim (2019)</t>
  </si>
  <si>
    <t xml:space="preserve">other:Fama-MacBeth regression</t>
  </si>
  <si>
    <t xml:space="preserve">other:Newey-West (12 lags)</t>
  </si>
  <si>
    <t xml:space="preserve">Panel A regression IV (CSR_ENV)</t>
  </si>
  <si>
    <t xml:space="preserve">CSR -0.136 (-1.64)</t>
  </si>
  <si>
    <t xml:space="preserve">environment (CSR_ENV)</t>
  </si>
  <si>
    <t xml:space="preserve">Slope of CDS Spreads Measured by Difference between 5-Year and 1-Year CDS Spreads</t>
  </si>
  <si>
    <t xml:space="preserve">staging_Truong_Kim_2019.csv</t>
  </si>
  <si>
    <t xml:space="preserve">-0.234</t>
  </si>
  <si>
    <t xml:space="preserve">-1.38</t>
  </si>
  <si>
    <t xml:space="preserve">Panel B regression IV (CSR_ENV)</t>
  </si>
  <si>
    <t xml:space="preserve">CSR -0.234 (-1.38)</t>
  </si>
  <si>
    <t xml:space="preserve">Slope of CDS spreads measured by difference between 10-year and 1-year CDS spreads</t>
  </si>
  <si>
    <t xml:space="preserve">-0.837</t>
  </si>
  <si>
    <t xml:space="preserve">Panel A model V (CSR_ENV)</t>
  </si>
  <si>
    <t xml:space="preserve">CSR -0.837 (-1.51)</t>
  </si>
  <si>
    <t xml:space="preserve">1-Year CDS Spreads</t>
  </si>
  <si>
    <t xml:space="preserve">-2.024</t>
  </si>
  <si>
    <t xml:space="preserve">Panel B model V (CSR_ENV)</t>
  </si>
  <si>
    <t xml:space="preserve">CSR -2.024 * (-1.78)</t>
  </si>
  <si>
    <t xml:space="preserve">5-year CDS levels</t>
  </si>
  <si>
    <t xml:space="preserve">-2.258</t>
  </si>
  <si>
    <t xml:space="preserve">-1.88</t>
  </si>
  <si>
    <t xml:space="preserve">Panel C model V (CSR_ENV)</t>
  </si>
  <si>
    <t xml:space="preserve">CSR -2.258 * (-1.88)</t>
  </si>
  <si>
    <t xml:space="preserve">10-year CDS levels</t>
  </si>
  <si>
    <t xml:space="preserve">Wang &amp; Wijethilake (2026)</t>
  </si>
  <si>
    <t xml:space="preserve">Pearson correlation matrix - Spread x CIDQ</t>
  </si>
  <si>
    <t xml:space="preserve">CIDQ -0.158***</t>
  </si>
  <si>
    <t xml:space="preserve">CIDQ</t>
  </si>
  <si>
    <t xml:space="preserve">staging_Wang_Wijethilake_2026.csv</t>
  </si>
  <si>
    <t xml:space="preserve">-7.730</t>
  </si>
  <si>
    <t xml:space="preserve">-3.819</t>
  </si>
  <si>
    <t xml:space="preserve">Spread (main model)</t>
  </si>
  <si>
    <t xml:space="preserve">CIDQ -7.730** (-3.819)</t>
  </si>
  <si>
    <t xml:space="preserve">-4.135</t>
  </si>
  <si>
    <t xml:space="preserve">-1.907</t>
  </si>
  <si>
    <t xml:space="preserve">High carbon</t>
  </si>
  <si>
    <t xml:space="preserve">High carbon column</t>
  </si>
  <si>
    <t xml:space="preserve">CIDQ -4.135** (-1.907)</t>
  </si>
  <si>
    <t xml:space="preserve">6.782</t>
  </si>
  <si>
    <t xml:space="preserve">-3.164</t>
  </si>
  <si>
    <t xml:space="preserve">Low carbon</t>
  </si>
  <si>
    <t xml:space="preserve">Low carbon column</t>
  </si>
  <si>
    <t xml:space="preserve">CIDQ 6.782** (-3.164)</t>
  </si>
  <si>
    <t xml:space="preserve">-9.864</t>
  </si>
  <si>
    <t xml:space="preserve">-3.919</t>
  </si>
  <si>
    <t xml:space="preserve">Spread (1)</t>
  </si>
  <si>
    <t xml:space="preserve">ENVIRONMENTAL_SCORE -9.864** (-3.919)</t>
  </si>
  <si>
    <t xml:space="preserve">ENVIRONMENTAL_SCORE</t>
  </si>
  <si>
    <t xml:space="preserve">-19.523</t>
  </si>
  <si>
    <t xml:space="preserve">8.632</t>
  </si>
  <si>
    <t xml:space="preserve">Spread (2)</t>
  </si>
  <si>
    <t xml:space="preserve">CDP_SCORE -19.523** (8.632)</t>
  </si>
  <si>
    <t xml:space="preserve">CDP_SCORE</t>
  </si>
  <si>
    <t xml:space="preserve">-4.380</t>
  </si>
  <si>
    <t xml:space="preserve">2.323</t>
  </si>
  <si>
    <t xml:space="preserve">other:enterprise ownership</t>
  </si>
  <si>
    <t xml:space="preserve">State-owned enterprises</t>
  </si>
  <si>
    <t xml:space="preserve">State-owned enterprises column</t>
  </si>
  <si>
    <t xml:space="preserve">CIDQ -4.380* (2.323)</t>
  </si>
  <si>
    <t xml:space="preserve">-12.059</t>
  </si>
  <si>
    <t xml:space="preserve">6.724</t>
  </si>
  <si>
    <t xml:space="preserve">Private enterprises</t>
  </si>
  <si>
    <t xml:space="preserve">Private enterprises column</t>
  </si>
  <si>
    <t xml:space="preserve">CIDQ -12.059* (6.724)</t>
  </si>
  <si>
    <t xml:space="preserve">Wang et al (2020)</t>
  </si>
  <si>
    <t xml:space="preserve">Pearson correlation matrix, COD column</t>
  </si>
  <si>
    <t xml:space="preserve">TCO2 0.155***</t>
  </si>
  <si>
    <t xml:space="preserve">COD (interest expense / average value of short-term and long-term debts)</t>
  </si>
  <si>
    <t xml:space="preserve">staging_Wang_et_al_2020.csv</t>
  </si>
  <si>
    <t xml:space="preserve">0.246</t>
  </si>
  <si>
    <t xml:space="preserve">DCO2 0.246***</t>
  </si>
  <si>
    <t xml:space="preserve">Full sample, Model 1, COUNTRY=NO</t>
  </si>
  <si>
    <t xml:space="preserve">TCO2 0.014***</t>
  </si>
  <si>
    <t xml:space="preserve">Full sample, Model 2, COUNTRY=NO</t>
  </si>
  <si>
    <t xml:space="preserve">DCO2 0.026***</t>
  </si>
  <si>
    <t xml:space="preserve">Full sample, Model 1, COUNTRY=YES</t>
  </si>
  <si>
    <t xml:space="preserve">TCO2 0.012***</t>
  </si>
  <si>
    <t xml:space="preserve">Full sample, Model 2, COUNTRY=YES</t>
  </si>
  <si>
    <t xml:space="preserve">DCO2 0.018***</t>
  </si>
  <si>
    <t xml:space="preserve">European Country</t>
  </si>
  <si>
    <t xml:space="preserve">Model 1, European Country, COUNTRY=NO</t>
  </si>
  <si>
    <t xml:space="preserve">TCO2 0.015***</t>
  </si>
  <si>
    <t xml:space="preserve">Model 1, European Country, COUNTRY=YES</t>
  </si>
  <si>
    <t xml:space="preserve">TCO2 0.011***</t>
  </si>
  <si>
    <t xml:space="preserve">Model 2, European Country, COUNTRY=NO</t>
  </si>
  <si>
    <t xml:space="preserve">DCO2 0.033***</t>
  </si>
  <si>
    <t xml:space="preserve">Model 2, European Country, COUNTRY=YES</t>
  </si>
  <si>
    <t xml:space="preserve">DCO2 0.023***</t>
  </si>
  <si>
    <t xml:space="preserve">Non-European Country</t>
  </si>
  <si>
    <t xml:space="preserve">Model 1, Non-European Country, COUNTRY=NO</t>
  </si>
  <si>
    <t xml:space="preserve">TCO2 0.006</t>
  </si>
  <si>
    <t xml:space="preserve">Model 1, Non-European Country, COUNTRY=YES</t>
  </si>
  <si>
    <t xml:space="preserve">TCO2 0.028</t>
  </si>
  <si>
    <t xml:space="preserve">Model 2, Non-European Country, COUNTRY=NO</t>
  </si>
  <si>
    <t xml:space="preserve">DCO2 0.010</t>
  </si>
  <si>
    <t xml:space="preserve">Model 2, Non-European Country, COUNTRY=YES</t>
  </si>
  <si>
    <t xml:space="preserve">DCO2 0.018</t>
  </si>
  <si>
    <t xml:space="preserve">other:strength of legal right</t>
  </si>
  <si>
    <t xml:space="preserve">RULELAW &gt;= Median</t>
  </si>
  <si>
    <t xml:space="preserve">Model 1, RULELAW &gt;= Median, COUNTRY=NO</t>
  </si>
  <si>
    <t xml:space="preserve">63</t>
  </si>
  <si>
    <t xml:space="preserve">TCO2 0.016*</t>
  </si>
  <si>
    <t xml:space="preserve">Model 1, RULELAW &gt;= Median, COUNTRY=YES</t>
  </si>
  <si>
    <t xml:space="preserve">TCO2 0.010***</t>
  </si>
  <si>
    <t xml:space="preserve">RULELAW &lt; Median</t>
  </si>
  <si>
    <t xml:space="preserve">Model 1, RULELAW &lt; Median, COUNTRY=NO</t>
  </si>
  <si>
    <t xml:space="preserve">TCO2 -0.004</t>
  </si>
  <si>
    <t xml:space="preserve">0.527</t>
  </si>
  <si>
    <t xml:space="preserve">Model 1, RULELAW &lt; Median, COUNTRY=YES</t>
  </si>
  <si>
    <t xml:space="preserve">TCO2 0.527</t>
  </si>
  <si>
    <t xml:space="preserve">Model 2, RULELAW &gt;= Median, COUNTRY=NO</t>
  </si>
  <si>
    <t xml:space="preserve">DCO2 0.028***</t>
  </si>
  <si>
    <t xml:space="preserve">Model 2, RULELAW &gt;= Median, COUNTRY=YES</t>
  </si>
  <si>
    <t xml:space="preserve">DCO2 0.014**</t>
  </si>
  <si>
    <t xml:space="preserve">Model 2, RULELAW &lt; Median, COUNTRY=NO</t>
  </si>
  <si>
    <t xml:space="preserve">DCO2 -0.267</t>
  </si>
  <si>
    <t xml:space="preserve">0.275</t>
  </si>
  <si>
    <t xml:space="preserve">Model 2, RULELAW &lt; Median, COUNTRY=YES</t>
  </si>
  <si>
    <t xml:space="preserve">DCO2 0.275</t>
  </si>
  <si>
    <t xml:space="preserve">other:country's creditor protection</t>
  </si>
  <si>
    <t xml:space="preserve">CREDITRIGHT &gt;= Median</t>
  </si>
  <si>
    <t xml:space="preserve">Model 1, CREDITRIGHT &gt;= Median, COUNTRY=NO</t>
  </si>
  <si>
    <t xml:space="preserve">Model 1, CREDITRIGHT &gt;= Median, COUNTRY=YES</t>
  </si>
  <si>
    <t xml:space="preserve">TCO2 0.013***</t>
  </si>
  <si>
    <t xml:space="preserve">CREDITRIGHT &lt; Median</t>
  </si>
  <si>
    <t xml:space="preserve">Model 1, CREDITRIGHT &lt; Median, COUNTRY=NO</t>
  </si>
  <si>
    <t xml:space="preserve">TCO2 -0.005</t>
  </si>
  <si>
    <t xml:space="preserve">Model 1, CREDITRIGHT &lt; Median, COUNTRY=YES</t>
  </si>
  <si>
    <t xml:space="preserve">TCO2 -0.001</t>
  </si>
  <si>
    <t xml:space="preserve">Model 2, CREDITRIGHT &gt;= Median, COUNTRY=NO</t>
  </si>
  <si>
    <t xml:space="preserve">DCO2 0.032***</t>
  </si>
  <si>
    <t xml:space="preserve">Model 2, CREDITRIGHT &gt;= Median, COUNTRY=YES</t>
  </si>
  <si>
    <t xml:space="preserve">DCO2 0.029***</t>
  </si>
  <si>
    <t xml:space="preserve">Model 2, CREDITRIGHT &lt; Median, COUNTRY=NO</t>
  </si>
  <si>
    <t xml:space="preserve">DCO2 0.001</t>
  </si>
  <si>
    <t xml:space="preserve">Model 2, CREDITRIGHT &lt; Median, COUNTRY=YES</t>
  </si>
  <si>
    <t xml:space="preserve">DCO2 -0.005</t>
  </si>
  <si>
    <t xml:space="preserve">Wang et al (2022a)</t>
  </si>
  <si>
    <t xml:space="preserve">Violation 0.0006 ** (2.06)</t>
  </si>
  <si>
    <t xml:space="preserve">Violation</t>
  </si>
  <si>
    <t xml:space="preserve">Cost (ratio of total interest expense to average interest-bearing debt)</t>
  </si>
  <si>
    <t xml:space="preserve">staging_Wang_et_al_2022.csv</t>
  </si>
  <si>
    <t xml:space="preserve">Wang et al (2025a)</t>
  </si>
  <si>
    <t xml:space="preserve">-0.276</t>
  </si>
  <si>
    <t xml:space="preserve">row Envir, column BFC (correlation matrix)</t>
  </si>
  <si>
    <t xml:space="preserve">Envir -0.276***</t>
  </si>
  <si>
    <t xml:space="preserve">Envir</t>
  </si>
  <si>
    <t xml:space="preserve">BFC (bond coupon rate minus matched-maturity Treasury yield)</t>
  </si>
  <si>
    <t xml:space="preserve">staging_Wang_et_al_2025_bond.csv</t>
  </si>
  <si>
    <t xml:space="preserve">-0.696</t>
  </si>
  <si>
    <t xml:space="preserve">Envir -0.696*** (0.253)</t>
  </si>
  <si>
    <t xml:space="preserve">-0.681</t>
  </si>
  <si>
    <t xml:space="preserve">Envir -0.681** (0.285)</t>
  </si>
  <si>
    <t xml:space="preserve">-0.206</t>
  </si>
  <si>
    <t xml:space="preserve">0.421</t>
  </si>
  <si>
    <t xml:space="preserve">Envir -0.206 (0.421)</t>
  </si>
  <si>
    <t xml:space="preserve">-0.510</t>
  </si>
  <si>
    <t xml:space="preserve">Envir -0.510 (0.344)</t>
  </si>
  <si>
    <t xml:space="preserve">-3.051</t>
  </si>
  <si>
    <t xml:space="preserve">0.624</t>
  </si>
  <si>
    <t xml:space="preserve">Envir -3.051*** (0.624)</t>
  </si>
  <si>
    <t xml:space="preserve">-0.932</t>
  </si>
  <si>
    <t xml:space="preserve">0.352</t>
  </si>
  <si>
    <t xml:space="preserve">2015-2022 (Govern data availability)</t>
  </si>
  <si>
    <t xml:space="preserve">2022</t>
  </si>
  <si>
    <t xml:space="preserve">Envir -0.932*** (0.352)</t>
  </si>
  <si>
    <t xml:space="preserve">Alternative Measure, column 1 (EnvirRank)</t>
  </si>
  <si>
    <t xml:space="preserve">EnvirRank -0.040*** (0.014)</t>
  </si>
  <si>
    <t xml:space="preserve">EnvirRank</t>
  </si>
  <si>
    <t xml:space="preserve">-0.674</t>
  </si>
  <si>
    <t xml:space="preserve">Alternative Measure, column 2 (Envir_B)</t>
  </si>
  <si>
    <t xml:space="preserve">Envir_B -0.674*** (0.149)</t>
  </si>
  <si>
    <t xml:space="preserve">Envir_B</t>
  </si>
  <si>
    <t xml:space="preserve">Alternative Measure, column 3 (Green_inno)</t>
  </si>
  <si>
    <t xml:space="preserve">Green_inno -0.058** (0.027)</t>
  </si>
  <si>
    <t xml:space="preserve">Green_inno</t>
  </si>
  <si>
    <t xml:space="preserve">-0.707</t>
  </si>
  <si>
    <t xml:space="preserve">Lagged Variable column (EnvirPrev)</t>
  </si>
  <si>
    <t xml:space="preserve">EnvirPrev -0.707*** (0.266)</t>
  </si>
  <si>
    <t xml:space="preserve">EnvirPrev</t>
  </si>
  <si>
    <t xml:space="preserve">-0.859</t>
  </si>
  <si>
    <t xml:space="preserve">other:PSM Test</t>
  </si>
  <si>
    <t xml:space="preserve">PSM-matched sample</t>
  </si>
  <si>
    <t xml:space="preserve">PSM Test column</t>
  </si>
  <si>
    <t xml:space="preserve">Envir -0.859*** (0.276)</t>
  </si>
  <si>
    <t xml:space="preserve">-0.804</t>
  </si>
  <si>
    <t xml:space="preserve">0.355</t>
  </si>
  <si>
    <t xml:space="preserve">other:CEM Test</t>
  </si>
  <si>
    <t xml:space="preserve">CEM-matched sample</t>
  </si>
  <si>
    <t xml:space="preserve">CEM Test column</t>
  </si>
  <si>
    <t xml:space="preserve">Envir -0.804** (0.355)</t>
  </si>
  <si>
    <t xml:space="preserve">other:clustered at the provincial level</t>
  </si>
  <si>
    <t xml:space="preserve">Exogenous shock column</t>
  </si>
  <si>
    <t xml:space="preserve">Envir 0.156 (0.526)</t>
  </si>
  <si>
    <t xml:space="preserve">-0.654</t>
  </si>
  <si>
    <t xml:space="preserve">Envir -0.654** (0.255)</t>
  </si>
  <si>
    <t xml:space="preserve">Envir -0.731*** (0.274)</t>
  </si>
  <si>
    <t xml:space="preserve">-1.739</t>
  </si>
  <si>
    <t xml:space="preserve">0.490</t>
  </si>
  <si>
    <t xml:space="preserve">Heavy-polluting industries</t>
  </si>
  <si>
    <t xml:space="preserve">Heavy-polluting industries column</t>
  </si>
  <si>
    <t xml:space="preserve">Envir -1.739*** (0.490)</t>
  </si>
  <si>
    <t xml:space="preserve">-0.464</t>
  </si>
  <si>
    <t xml:space="preserve">Low-polluting industries</t>
  </si>
  <si>
    <t xml:space="preserve">Low-polluting industries column</t>
  </si>
  <si>
    <t xml:space="preserve">Envir -0.464 (0.296)</t>
  </si>
  <si>
    <t xml:space="preserve">-0.826</t>
  </si>
  <si>
    <t xml:space="preserve">other:industry competition (HHI median split)</t>
  </si>
  <si>
    <t xml:space="preserve">High-competition industries</t>
  </si>
  <si>
    <t xml:space="preserve">High-competition industries column</t>
  </si>
  <si>
    <t xml:space="preserve">Envir -0.826** (0.376)</t>
  </si>
  <si>
    <t xml:space="preserve">-0.525</t>
  </si>
  <si>
    <t xml:space="preserve">0.346</t>
  </si>
  <si>
    <t xml:space="preserve">Low-competition industries</t>
  </si>
  <si>
    <t xml:space="preserve">Low-competition industries column</t>
  </si>
  <si>
    <t xml:space="preserve">Envir -0.525 (0.346)</t>
  </si>
  <si>
    <t xml:space="preserve">-1.261</t>
  </si>
  <si>
    <t xml:space="preserve">0.867</t>
  </si>
  <si>
    <t xml:space="preserve">High-tech enterprises</t>
  </si>
  <si>
    <t xml:space="preserve">High-tech enterprises column</t>
  </si>
  <si>
    <t xml:space="preserve">Envir -1.261 (0.867)</t>
  </si>
  <si>
    <t xml:space="preserve">-0.472</t>
  </si>
  <si>
    <t xml:space="preserve">Non-high-tech enterprises</t>
  </si>
  <si>
    <t xml:space="preserve">Non-high-tech enterprises column</t>
  </si>
  <si>
    <t xml:space="preserve">Envir -0.472* (0.265)</t>
  </si>
  <si>
    <t xml:space="preserve">-0.269</t>
  </si>
  <si>
    <t xml:space="preserve">other:carbon emission disclosure level (median split)</t>
  </si>
  <si>
    <t xml:space="preserve">High-level disclosure</t>
  </si>
  <si>
    <t xml:space="preserve">High-level disclosure column</t>
  </si>
  <si>
    <t xml:space="preserve">Envir -0.269 (0.395)</t>
  </si>
  <si>
    <t xml:space="preserve">-0.900</t>
  </si>
  <si>
    <t xml:space="preserve">Low-level disclosure</t>
  </si>
  <si>
    <t xml:space="preserve">Low-level disclosure column</t>
  </si>
  <si>
    <t xml:space="preserve">Envir -0.900*** (0.336)</t>
  </si>
  <si>
    <t xml:space="preserve">Wang et al (2025b)</t>
  </si>
  <si>
    <t xml:space="preserve">-0.184</t>
  </si>
  <si>
    <t xml:space="preserve">correlation matrix r(COD, CCP)</t>
  </si>
  <si>
    <t xml:space="preserve">469</t>
  </si>
  <si>
    <t xml:space="preserve">(2) CCP -0.184*</t>
  </si>
  <si>
    <t xml:space="preserve">CCP</t>
  </si>
  <si>
    <t xml:space="preserve">staging_Wang_et_al_2025_ushaped.csv</t>
  </si>
  <si>
    <t xml:space="preserve">-0.0206</t>
  </si>
  <si>
    <t xml:space="preserve">0.0061</t>
  </si>
  <si>
    <t xml:space="preserve">470</t>
  </si>
  <si>
    <t xml:space="preserve">CCP -0.0206*** (0.0061)</t>
  </si>
  <si>
    <t xml:space="preserve">COD (interest expense / average total debts)</t>
  </si>
  <si>
    <t xml:space="preserve">-0.0484</t>
  </si>
  <si>
    <t xml:space="preserve">0.0112</t>
  </si>
  <si>
    <t xml:space="preserve">CCP -0.0484*** (0.0112)</t>
  </si>
  <si>
    <t xml:space="preserve">-0.0120</t>
  </si>
  <si>
    <t xml:space="preserve">0.0035</t>
  </si>
  <si>
    <t xml:space="preserve">471</t>
  </si>
  <si>
    <t xml:space="preserve">CCP -0.0120*** (0.0035)</t>
  </si>
  <si>
    <t xml:space="preserve">COD1 (interest expense / total debt)</t>
  </si>
  <si>
    <t xml:space="preserve">-0.0282</t>
  </si>
  <si>
    <t xml:space="preserve">CCP -0.0282*** (0.0065)</t>
  </si>
  <si>
    <t xml:space="preserve">-0.0204</t>
  </si>
  <si>
    <t xml:space="preserve">0.0060</t>
  </si>
  <si>
    <t xml:space="preserve">472</t>
  </si>
  <si>
    <t xml:space="preserve">CCP1 -0.0204*** (0.0060)</t>
  </si>
  <si>
    <t xml:space="preserve">-0.0214</t>
  </si>
  <si>
    <t xml:space="preserve">CCP1 -0.0214*** (0.0060)</t>
  </si>
  <si>
    <t xml:space="preserve">-0.0210</t>
  </si>
  <si>
    <t xml:space="preserve">0.0110</t>
  </si>
  <si>
    <t xml:space="preserve">CCP1 -0.0210* (0.0110)</t>
  </si>
  <si>
    <t xml:space="preserve">-0.0498</t>
  </si>
  <si>
    <t xml:space="preserve">0.0184</t>
  </si>
  <si>
    <t xml:space="preserve">CCP1 -0.0498*** (0.0184)</t>
  </si>
  <si>
    <t xml:space="preserve">-0.0224</t>
  </si>
  <si>
    <t xml:space="preserve">matched samples</t>
  </si>
  <si>
    <t xml:space="preserve">Model I column 2</t>
  </si>
  <si>
    <t xml:space="preserve">473</t>
  </si>
  <si>
    <t xml:space="preserve">CCP -0.0224*** (0.0060)</t>
  </si>
  <si>
    <t xml:space="preserve">Model I column 3</t>
  </si>
  <si>
    <t xml:space="preserve">CCP -0.0486*** (0.0111)</t>
  </si>
  <si>
    <t xml:space="preserve">0.0196</t>
  </si>
  <si>
    <t xml:space="preserve">474</t>
  </si>
  <si>
    <t xml:space="preserve">CCP 0.0197 (0.0196)</t>
  </si>
  <si>
    <t xml:space="preserve">-0.0691</t>
  </si>
  <si>
    <t xml:space="preserve">0.0233</t>
  </si>
  <si>
    <t xml:space="preserve">CCP -0.0691*** (0.0233)</t>
  </si>
  <si>
    <t xml:space="preserve">-0.0207</t>
  </si>
  <si>
    <t xml:space="preserve">475</t>
  </si>
  <si>
    <t xml:space="preserve">CCP -0.0207*** (0.0061)</t>
  </si>
  <si>
    <t xml:space="preserve">-0.0481</t>
  </si>
  <si>
    <t xml:space="preserve">CCP -0.0481*** (0.0112)</t>
  </si>
  <si>
    <t xml:space="preserve">-0.0781</t>
  </si>
  <si>
    <t xml:space="preserve">CCP -0.0781*** (0.0181)</t>
  </si>
  <si>
    <t xml:space="preserve">Wu et al (2020)</t>
  </si>
  <si>
    <t xml:space="preserve">-0.0289</t>
  </si>
  <si>
    <t xml:space="preserve">0.0130</t>
  </si>
  <si>
    <t xml:space="preserve">Column (1) OLS Main regression results</t>
  </si>
  <si>
    <t xml:space="preserve">ISO14001 -0.0289** (0.0130)</t>
  </si>
  <si>
    <t xml:space="preserve">ISO14001</t>
  </si>
  <si>
    <t xml:space="preserve">Debtcost</t>
  </si>
  <si>
    <t xml:space="preserve">staging_Wu_et_al_2020.csv</t>
  </si>
  <si>
    <t xml:space="preserve">-0.0369</t>
  </si>
  <si>
    <t xml:space="preserve">other:DID</t>
  </si>
  <si>
    <t xml:space="preserve">Column (2) DID Main regression results</t>
  </si>
  <si>
    <t xml:space="preserve">ISO14001 -0.0369** (0.0179)</t>
  </si>
  <si>
    <t xml:space="preserve">-0.0359</t>
  </si>
  <si>
    <t xml:space="preserve">other:PSM matching</t>
  </si>
  <si>
    <t xml:space="preserve">Column (3) OLS Robustness test</t>
  </si>
  <si>
    <t xml:space="preserve">ISO14001 -0.0359** (-2.00)</t>
  </si>
  <si>
    <t xml:space="preserve">-0.0478</t>
  </si>
  <si>
    <t xml:space="preserve">Column (4) DID Robustness test</t>
  </si>
  <si>
    <t xml:space="preserve">ISO14001 -0.0478* (-1.68)</t>
  </si>
  <si>
    <t xml:space="preserve">-0.0097</t>
  </si>
  <si>
    <t xml:space="preserve">0.0106</t>
  </si>
  <si>
    <t xml:space="preserve">SOE = 1</t>
  </si>
  <si>
    <t xml:space="preserve">Column (1) OLS</t>
  </si>
  <si>
    <t xml:space="preserve">ISO14001 -0.0097 (0.0106)</t>
  </si>
  <si>
    <t xml:space="preserve">0.0019</t>
  </si>
  <si>
    <t xml:space="preserve">Column (2) DID</t>
  </si>
  <si>
    <t xml:space="preserve">ISO14001 0.0019 (0.0140)</t>
  </si>
  <si>
    <t xml:space="preserve">-0.0415</t>
  </si>
  <si>
    <t xml:space="preserve">SOE = 0</t>
  </si>
  <si>
    <t xml:space="preserve">Column (3) OLS</t>
  </si>
  <si>
    <t xml:space="preserve">ISO14001 -0.0415* (0.0226)</t>
  </si>
  <si>
    <t xml:space="preserve">-0.0598</t>
  </si>
  <si>
    <t xml:space="preserve">0.0314</t>
  </si>
  <si>
    <t xml:space="preserve">Column (4) DID</t>
  </si>
  <si>
    <t xml:space="preserve">ISO14001 -0.0598* (0.0314)</t>
  </si>
  <si>
    <t xml:space="preserve">other:financing constraints</t>
  </si>
  <si>
    <t xml:space="preserve">High degree of financing constraints</t>
  </si>
  <si>
    <t xml:space="preserve">ISO14001 -0.043*** (0.015)</t>
  </si>
  <si>
    <t xml:space="preserve">ISO14001 -0.042* (0.025)</t>
  </si>
  <si>
    <t xml:space="preserve">Low degree of financing constraints</t>
  </si>
  <si>
    <t xml:space="preserve">ISO14001 -0.010 (0.021)</t>
  </si>
  <si>
    <t xml:space="preserve">-0.052</t>
  </si>
  <si>
    <t xml:space="preserve">ISO14001 -0.052 (0.036)</t>
  </si>
  <si>
    <t xml:space="preserve">Xiang &amp; Gong (2026)</t>
  </si>
  <si>
    <t xml:space="preserve">-5.821</t>
  </si>
  <si>
    <t xml:space="preserve">-23.59</t>
  </si>
  <si>
    <t xml:space="preserve">CDI -5.821*** [-23.59]</t>
  </si>
  <si>
    <t xml:space="preserve">CDI</t>
  </si>
  <si>
    <t xml:space="preserve">staging_Xiang_Gong_2026.csv</t>
  </si>
  <si>
    <t xml:space="preserve">-4.772</t>
  </si>
  <si>
    <t xml:space="preserve">-9.01</t>
  </si>
  <si>
    <t xml:space="preserve">CDI -4.772*** [-9.01]</t>
  </si>
  <si>
    <t xml:space="preserve">-2.356</t>
  </si>
  <si>
    <t xml:space="preserve">-5.78</t>
  </si>
  <si>
    <t xml:space="preserve">CDI -2.356*** [-5.78]</t>
  </si>
  <si>
    <t xml:space="preserve">-10.860</t>
  </si>
  <si>
    <t xml:space="preserve">-3.94</t>
  </si>
  <si>
    <t xml:space="preserve">Governance -10.860*** [-3.94]</t>
  </si>
  <si>
    <t xml:space="preserve">Governance</t>
  </si>
  <si>
    <t xml:space="preserve">-9.340</t>
  </si>
  <si>
    <t xml:space="preserve">Risk Management -9.340*** [-2.60]</t>
  </si>
  <si>
    <t xml:space="preserve">Risk Management</t>
  </si>
  <si>
    <t xml:space="preserve">-12.569</t>
  </si>
  <si>
    <t xml:space="preserve">Strategy -12.569** [-1.99]</t>
  </si>
  <si>
    <t xml:space="preserve">Strategy</t>
  </si>
  <si>
    <t xml:space="preserve">-4.059</t>
  </si>
  <si>
    <t xml:space="preserve">-4.19</t>
  </si>
  <si>
    <t xml:space="preserve">Metrics &amp; Targets -4.059*** [-4.19]</t>
  </si>
  <si>
    <t xml:space="preserve">Metrics &amp; Targets</t>
  </si>
  <si>
    <t xml:space="preserve">-2.254</t>
  </si>
  <si>
    <t xml:space="preserve">-5.52</t>
  </si>
  <si>
    <t xml:space="preserve">CDI -2.254*** [-5.52]</t>
  </si>
  <si>
    <t xml:space="preserve">-2.044</t>
  </si>
  <si>
    <t xml:space="preserve">-4.94</t>
  </si>
  <si>
    <t xml:space="preserve">CDI -2.044*** [-4.94]</t>
  </si>
  <si>
    <t xml:space="preserve">-1.862</t>
  </si>
  <si>
    <t xml:space="preserve">CDI -1.862*** [-3.69]</t>
  </si>
  <si>
    <t xml:space="preserve">-1.360</t>
  </si>
  <si>
    <t xml:space="preserve">CDI -1.360*** [-3.00]</t>
  </si>
  <si>
    <t xml:space="preserve">-2.980</t>
  </si>
  <si>
    <t xml:space="preserve">-6.23</t>
  </si>
  <si>
    <t xml:space="preserve">CDI -2.980*** [-6.23]</t>
  </si>
  <si>
    <t xml:space="preserve">Yang et al (2024)</t>
  </si>
  <si>
    <t xml:space="preserve">EID -0.009** (0.004)</t>
  </si>
  <si>
    <t xml:space="preserve">staging_Yang_et_al_2024.csv</t>
  </si>
  <si>
    <t xml:space="preserve">Model 2 RE</t>
  </si>
  <si>
    <t xml:space="preserve">EID -0.013*** (0.004)</t>
  </si>
  <si>
    <t xml:space="preserve">Model 3 POLS</t>
  </si>
  <si>
    <t xml:space="preserve">EID -0.019*** (0.006)</t>
  </si>
  <si>
    <t xml:space="preserve">Model 4 POLS_IND</t>
  </si>
  <si>
    <t xml:space="preserve">EID -0.016*** (0.006)</t>
  </si>
  <si>
    <t xml:space="preserve">other:Heckman 2-Step Correction</t>
  </si>
  <si>
    <t xml:space="preserve">Model 5 Heckman 2-Step Correction</t>
  </si>
  <si>
    <t xml:space="preserve">EID -0.010** (0.005)</t>
  </si>
  <si>
    <t xml:space="preserve">Model 6 Heckman 2-Step Correction</t>
  </si>
  <si>
    <t xml:space="preserve">EID -0.013** (0.005)</t>
  </si>
  <si>
    <t xml:space="preserve">other:CEO duality</t>
  </si>
  <si>
    <t xml:space="preserve">CEO duality</t>
  </si>
  <si>
    <t xml:space="preserve">Model 1 CEO duality</t>
  </si>
  <si>
    <t xml:space="preserve">EID -0.006 (0.017)</t>
  </si>
  <si>
    <t xml:space="preserve">CEO separation</t>
  </si>
  <si>
    <t xml:space="preserve">Model 2 CEO separation</t>
  </si>
  <si>
    <t xml:space="preserve">EID -0.009** (0.005)</t>
  </si>
  <si>
    <t xml:space="preserve">other:ownership concentration</t>
  </si>
  <si>
    <t xml:space="preserve">Ownership concentration</t>
  </si>
  <si>
    <t xml:space="preserve">Model 3 Ownership concentration</t>
  </si>
  <si>
    <t xml:space="preserve">EID -0.012* (0.006)</t>
  </si>
  <si>
    <t xml:space="preserve">Ownership dispersion</t>
  </si>
  <si>
    <t xml:space="preserve">Model 4 Ownership dispersion</t>
  </si>
  <si>
    <t xml:space="preserve">EID -0.007 (0.006)</t>
  </si>
  <si>
    <t xml:space="preserve">env -0.051** (0.020)</t>
  </si>
  <si>
    <t xml:space="preserve">env</t>
  </si>
  <si>
    <t xml:space="preserve">env -0.056*** (0.019)</t>
  </si>
  <si>
    <t xml:space="preserve">env -0.048* (0.026)</t>
  </si>
  <si>
    <t xml:space="preserve">env -0.031 (0.025)</t>
  </si>
  <si>
    <t xml:space="preserve">EID -0.011** (0.005)</t>
  </si>
  <si>
    <t xml:space="preserve">EID -0.015*** (0.004)</t>
  </si>
  <si>
    <t xml:space="preserve">EID -0.022*** (0.007)</t>
  </si>
  <si>
    <t xml:space="preserve">Model 1 DIFF1</t>
  </si>
  <si>
    <t xml:space="preserve">EID -0.070** (0.033)</t>
  </si>
  <si>
    <t xml:space="preserve">Model 2 DIFF2</t>
  </si>
  <si>
    <t xml:space="preserve">EID -0.085*** (0.032)</t>
  </si>
  <si>
    <t xml:space="preserve">Model 3 DIFF2_or</t>
  </si>
  <si>
    <t xml:space="preserve">EID -0.063** (0.031)</t>
  </si>
  <si>
    <t xml:space="preserve">-0.120</t>
  </si>
  <si>
    <t xml:space="preserve">Model 4 SYS1</t>
  </si>
  <si>
    <t xml:space="preserve">EID -0.120*** (0.036)</t>
  </si>
  <si>
    <t xml:space="preserve">Model 5 SYS2</t>
  </si>
  <si>
    <t xml:space="preserve">EID -0.077** (0.038)</t>
  </si>
  <si>
    <t xml:space="preserve">-0.078</t>
  </si>
  <si>
    <t xml:space="preserve">Model 6 SYS_or</t>
  </si>
  <si>
    <t xml:space="preserve">EID -0.078** (0.035)</t>
  </si>
  <si>
    <t xml:space="preserve">Yilmaz (2022)</t>
  </si>
  <si>
    <t xml:space="preserve">-0.215</t>
  </si>
  <si>
    <t xml:space="preserve">Correlation matrix row COD x column ES</t>
  </si>
  <si>
    <t xml:space="preserve">COD-ES: -0.215* (Note: * Significance at 10%)</t>
  </si>
  <si>
    <t xml:space="preserve">COD (Cost of Debt Capital)</t>
  </si>
  <si>
    <t xml:space="preserve">staging_Yilmaz_2022.csv</t>
  </si>
  <si>
    <t xml:space="preserve">Australia, Austria, Belgium, Canada, Denmark, Finl</t>
  </si>
  <si>
    <t xml:space="preserve">-0.0002828</t>
  </si>
  <si>
    <t xml:space="preserve">Pooled Regressions col 3 COD</t>
  </si>
  <si>
    <t xml:space="preserve">ES -0.0002828*** (-2.62)</t>
  </si>
  <si>
    <t xml:space="preserve">0.0000222</t>
  </si>
  <si>
    <t xml:space="preserve">Panel Regressions col 3 COD (Fixed/Random: Random)</t>
  </si>
  <si>
    <t xml:space="preserve">ES 0.0000222 (0.62)</t>
  </si>
  <si>
    <t xml:space="preserve">14.78</t>
  </si>
  <si>
    <t xml:space="preserve">Generalized Method of Moments col 3 COD</t>
  </si>
  <si>
    <t xml:space="preserve">27</t>
  </si>
  <si>
    <t xml:space="preserve">ES 0.0002*** (14.78)</t>
  </si>
  <si>
    <t xml:space="preserve">Zhang et al (2023)</t>
  </si>
  <si>
    <t xml:space="preserve">as-stated:1-month lag (t-1)</t>
  </si>
  <si>
    <t xml:space="preserve">two-way:firm and time</t>
  </si>
  <si>
    <t xml:space="preserve">82704</t>
  </si>
  <si>
    <t xml:space="preserve">carbonemi_1 0.031 (0.23)</t>
  </si>
  <si>
    <t xml:space="preserve">carbonemi_1</t>
  </si>
  <si>
    <t xml:space="preserve">cds1</t>
  </si>
  <si>
    <t xml:space="preserve">staging_Zhang_et_al_2023.csv</t>
  </si>
  <si>
    <t xml:space="preserve">carbonemi_1 0.047** (0.03)</t>
  </si>
  <si>
    <t xml:space="preserve">cds5</t>
  </si>
  <si>
    <t xml:space="preserve">carbonemi_1 0.048** (0.01)</t>
  </si>
  <si>
    <t xml:space="preserve">cds10</t>
  </si>
  <si>
    <t xml:space="preserve">Panel A col (10)</t>
  </si>
  <si>
    <t xml:space="preserve">carbonemi_1 0.047*** (0.01)</t>
  </si>
  <si>
    <t xml:space="preserve">cds30</t>
  </si>
  <si>
    <t xml:space="preserve">0.56</t>
  </si>
  <si>
    <t xml:space="preserve">carbonemi_2 0.011 (0.56)</t>
  </si>
  <si>
    <t xml:space="preserve">carbonemi_2</t>
  </si>
  <si>
    <t xml:space="preserve">carbonemi_2 0.023 (0.18)</t>
  </si>
  <si>
    <t xml:space="preserve">carbonemi_2 0.024 (0.13)</t>
  </si>
  <si>
    <t xml:space="preserve">Panel A col (11)</t>
  </si>
  <si>
    <t xml:space="preserve">carbonemi_2 0.026* (0.09)</t>
  </si>
  <si>
    <t xml:space="preserve">0.099</t>
  </si>
  <si>
    <t xml:space="preserve">carbonemi_3 0.099*** (0.01)</t>
  </si>
  <si>
    <t xml:space="preserve">carbonemi_3</t>
  </si>
  <si>
    <t xml:space="preserve">carbonemi_3 0.117*** (0.00)</t>
  </si>
  <si>
    <t xml:space="preserve">0.114</t>
  </si>
  <si>
    <t xml:space="preserve">Panel A col (9)</t>
  </si>
  <si>
    <t xml:space="preserve">carbonemi_3 0.114*** (0.00)</t>
  </si>
  <si>
    <t xml:space="preserve">Panel A col (12)</t>
  </si>
  <si>
    <t xml:space="preserve">carbonemi_3 0.112*** (0.00)</t>
  </si>
  <si>
    <t xml:space="preserve">82705</t>
  </si>
  <si>
    <t xml:space="preserve">carbonint_1 0.001 (0.92)</t>
  </si>
  <si>
    <t xml:space="preserve">carbonint_1</t>
  </si>
  <si>
    <t xml:space="preserve">Panel B col (4)</t>
  </si>
  <si>
    <t xml:space="preserve">carbonint_1 0.002 (0.70)</t>
  </si>
  <si>
    <t xml:space="preserve">Panel B col (7)</t>
  </si>
  <si>
    <t xml:space="preserve">carbonint_1 0.002 (0.63)</t>
  </si>
  <si>
    <t xml:space="preserve">0.61</t>
  </si>
  <si>
    <t xml:space="preserve">Panel B col (10)</t>
  </si>
  <si>
    <t xml:space="preserve">carbonint_1 0.002 (0.61)</t>
  </si>
  <si>
    <t xml:space="preserve">carbonint_2 -0.016 (0.71)</t>
  </si>
  <si>
    <t xml:space="preserve">carbonint_2</t>
  </si>
  <si>
    <t xml:space="preserve">Panel B col (5)</t>
  </si>
  <si>
    <t xml:space="preserve">carbonint_2 0.021 (0.59)</t>
  </si>
  <si>
    <t xml:space="preserve">0.49</t>
  </si>
  <si>
    <t xml:space="preserve">Panel B col (8)</t>
  </si>
  <si>
    <t xml:space="preserve">carbonint_2 0.024 (0.49)</t>
  </si>
  <si>
    <t xml:space="preserve">Panel B col (11)</t>
  </si>
  <si>
    <t xml:space="preserve">carbonint_2 0.024 (0.45)</t>
  </si>
  <si>
    <t xml:space="preserve">carbonint_3 -0.019 (0.55)</t>
  </si>
  <si>
    <t xml:space="preserve">carbonint_3</t>
  </si>
  <si>
    <t xml:space="preserve">0.44</t>
  </si>
  <si>
    <t xml:space="preserve">Panel B col (6)</t>
  </si>
  <si>
    <t xml:space="preserve">carbonint_3 -0.020 (0.44)</t>
  </si>
  <si>
    <t xml:space="preserve">0.41</t>
  </si>
  <si>
    <t xml:space="preserve">Panel B col (9)</t>
  </si>
  <si>
    <t xml:space="preserve">carbonint_3 -0.019 (0.41)</t>
  </si>
  <si>
    <t xml:space="preserve">Panel B col (12)</t>
  </si>
  <si>
    <t xml:space="preserve">carbonint_3 -0.018 (0.41)</t>
  </si>
  <si>
    <t xml:space="preserve">10.302</t>
  </si>
  <si>
    <t xml:space="preserve">82706</t>
  </si>
  <si>
    <t xml:space="preserve">carbonemi_1 10.302*** (0.00)</t>
  </si>
  <si>
    <t xml:space="preserve">Slope5_1</t>
  </si>
  <si>
    <t xml:space="preserve">11.984</t>
  </si>
  <si>
    <t xml:space="preserve">carbonemi_1 11.984*** (0.00)</t>
  </si>
  <si>
    <t xml:space="preserve">Slope10_1</t>
  </si>
  <si>
    <t xml:space="preserve">13.013</t>
  </si>
  <si>
    <t xml:space="preserve">carbonemi_1 13.013** (0.02)</t>
  </si>
  <si>
    <t xml:space="preserve">Slope30_1</t>
  </si>
  <si>
    <t xml:space="preserve">5.767</t>
  </si>
  <si>
    <t xml:space="preserve">carbonemi_2 5.767*** (0.00)</t>
  </si>
  <si>
    <t xml:space="preserve">6.448</t>
  </si>
  <si>
    <t xml:space="preserve">carbonemi_2 6.448** (0.02)</t>
  </si>
  <si>
    <t xml:space="preserve">7.214</t>
  </si>
  <si>
    <t xml:space="preserve">carbonemi_2 7.214** (0.05)</t>
  </si>
  <si>
    <t xml:space="preserve">18.919</t>
  </si>
  <si>
    <t xml:space="preserve">carbonemi_3 18.919*** (0.00)</t>
  </si>
  <si>
    <t xml:space="preserve">22.372</t>
  </si>
  <si>
    <t xml:space="preserve">carbonemi_3 22.372*** (0.00)</t>
  </si>
  <si>
    <t xml:space="preserve">25.730</t>
  </si>
  <si>
    <t xml:space="preserve">carbonemi_3 25.730*** (0.00)</t>
  </si>
  <si>
    <t xml:space="preserve">0.769</t>
  </si>
  <si>
    <t xml:space="preserve">carbonint_1 0.769 (0.11)</t>
  </si>
  <si>
    <t xml:space="preserve">0.914</t>
  </si>
  <si>
    <t xml:space="preserve">carbonint_1 0.914 (0.11)</t>
  </si>
  <si>
    <t xml:space="preserve">carbonint_1 0.916 (0.13)</t>
  </si>
  <si>
    <t xml:space="preserve">7.049</t>
  </si>
  <si>
    <t xml:space="preserve">carbonint_2 7.049 (0.22)</t>
  </si>
  <si>
    <t xml:space="preserve">9.234</t>
  </si>
  <si>
    <t xml:space="preserve">carbonint_2 9.234 (0.15)</t>
  </si>
  <si>
    <t xml:space="preserve">9.551</t>
  </si>
  <si>
    <t xml:space="preserve">carbonint_2 9.551 (0.15)</t>
  </si>
  <si>
    <t xml:space="preserve">-2.061</t>
  </si>
  <si>
    <t xml:space="preserve">carbonint_3 -2.061 (0.56)</t>
  </si>
  <si>
    <t xml:space="preserve">-2.143</t>
  </si>
  <si>
    <t xml:space="preserve">carbonint_3 -2.143 (0.59)</t>
  </si>
  <si>
    <t xml:space="preserve">-2.146</t>
  </si>
  <si>
    <t xml:space="preserve">carbonint_3 -2.146 (0.59)</t>
  </si>
  <si>
    <t xml:space="preserve">after December 2015</t>
  </si>
  <si>
    <t xml:space="preserve">82708</t>
  </si>
  <si>
    <t xml:space="preserve">carbonemi_1 0.073* (0.07)</t>
  </si>
  <si>
    <t xml:space="preserve">carbonemi_1 0.086*** (0.00)</t>
  </si>
  <si>
    <t xml:space="preserve">carbonemi_1 0.073*** (0.00)</t>
  </si>
  <si>
    <t xml:space="preserve">carbonemi_1 0.072*** (0.00)</t>
  </si>
  <si>
    <t xml:space="preserve">carbonemi_2 0.020 (0.55)</t>
  </si>
  <si>
    <t xml:space="preserve">carbonemi_2 0.051* (0.05)</t>
  </si>
  <si>
    <t xml:space="preserve">carbonemi_2 0.054** (0.02)</t>
  </si>
  <si>
    <t xml:space="preserve">carbonemi_2 0.054*** (0.01)</t>
  </si>
  <si>
    <t xml:space="preserve">0.33</t>
  </si>
  <si>
    <t xml:space="preserve">carbonemi_3 0.062 (0.33)</t>
  </si>
  <si>
    <t xml:space="preserve">carbonemi_3 0.102** (0.01)</t>
  </si>
  <si>
    <t xml:space="preserve">carbonemi_3 0.090*** (0.01)</t>
  </si>
  <si>
    <t xml:space="preserve">0.092</t>
  </si>
  <si>
    <t xml:space="preserve">carbonemi_3 0.092*** (0.00)</t>
  </si>
  <si>
    <t xml:space="preserve">82710</t>
  </si>
  <si>
    <t xml:space="preserve">carbonemi_1 0.042 (0.16)</t>
  </si>
  <si>
    <t xml:space="preserve">carbonemi_1 0.066*** (0.01)</t>
  </si>
  <si>
    <t xml:space="preserve">carbonemi_1 0.065*** (0.00)</t>
  </si>
  <si>
    <t xml:space="preserve">carbonemi_1 0.063*** (0.00)</t>
  </si>
  <si>
    <t xml:space="preserve">carbonemi_2 0.009 (0.70)</t>
  </si>
  <si>
    <t xml:space="preserve">0.50</t>
  </si>
  <si>
    <t xml:space="preserve">carbonemi_2 0.015 (0.50)</t>
  </si>
  <si>
    <t xml:space="preserve">0.48</t>
  </si>
  <si>
    <t xml:space="preserve">carbonemi_2 0.015 (0.48)</t>
  </si>
  <si>
    <t xml:space="preserve">carbonemi_2 0.015 (0.45)</t>
  </si>
  <si>
    <t xml:space="preserve">carbonemi_3 0.101** (0.02)</t>
  </si>
  <si>
    <t xml:space="preserve">carbonemi_3 0.136*** (0.00)</t>
  </si>
  <si>
    <t xml:space="preserve">carbonemi_3 0.129*** (0.00)</t>
  </si>
  <si>
    <t xml:space="preserve">carbonemi_3 0.126*** (0.00)</t>
  </si>
  <si>
    <t xml:space="preserve">other:carbon emission data source</t>
  </si>
  <si>
    <t xml:space="preserve">Estimated</t>
  </si>
  <si>
    <t xml:space="preserve">carbonemi_1 block, Estimated col (1)</t>
  </si>
  <si>
    <t xml:space="preserve">82711</t>
  </si>
  <si>
    <t xml:space="preserve">carbonemi_1 0.174*** (0.01)</t>
  </si>
  <si>
    <t xml:space="preserve">carbonemi_1 block, Estimated col (2)</t>
  </si>
  <si>
    <t xml:space="preserve">carbonemi_1 0.157*** (0.00)</t>
  </si>
  <si>
    <t xml:space="preserve">carbonemi_1 block, Estimated col (3)</t>
  </si>
  <si>
    <t xml:space="preserve">carbonemi_1 0.131*** (0.00)</t>
  </si>
  <si>
    <t xml:space="preserve">carbonemi_1 block, Estimated col (4)</t>
  </si>
  <si>
    <t xml:space="preserve">carbonemi_1 0.121*** (0.01)</t>
  </si>
  <si>
    <t xml:space="preserve">0.91</t>
  </si>
  <si>
    <t xml:space="preserve">Reported</t>
  </si>
  <si>
    <t xml:space="preserve">carbonemi_1 block, Reported col (5)</t>
  </si>
  <si>
    <t xml:space="preserve">carbonemi_1 0.004 (0.91)</t>
  </si>
  <si>
    <t xml:space="preserve">carbonemi_1 block, Reported col (6)</t>
  </si>
  <si>
    <t xml:space="preserve">carbonemi_1 0.039 (0.16)</t>
  </si>
  <si>
    <t xml:space="preserve">carbonemi_1 block, Reported col (7)</t>
  </si>
  <si>
    <t xml:space="preserve">carbonemi_1 0.050** (0.04)</t>
  </si>
  <si>
    <t xml:space="preserve">carbonemi_1 block, Reported col (8)</t>
  </si>
  <si>
    <t xml:space="preserve">carbonemi_1 0.050** (0.02)</t>
  </si>
  <si>
    <t xml:space="preserve">carbonemi_2 block, Estimated col (1)</t>
  </si>
  <si>
    <t xml:space="preserve">carbonemi_2 0.042 (0.48)</t>
  </si>
  <si>
    <t xml:space="preserve">carbonemi_2 block, Estimated col (3)</t>
  </si>
  <si>
    <t xml:space="preserve">carbonemi_2 0.027 (0.63)</t>
  </si>
  <si>
    <t xml:space="preserve">carbonemi_2 block, Estimated col (5)</t>
  </si>
  <si>
    <t xml:space="preserve">carbonemi_2 0.021 (0.67)</t>
  </si>
  <si>
    <t xml:space="preserve">carbonemi_2 block, Estimated col (7)</t>
  </si>
  <si>
    <t xml:space="preserve">carbonemi_2 0.026 (0.57)</t>
  </si>
  <si>
    <t xml:space="preserve">0.89</t>
  </si>
  <si>
    <t xml:space="preserve">carbonemi_2 block, Reported col (2)</t>
  </si>
  <si>
    <t xml:space="preserve">carbonemi_2 -0.006 (0.89)</t>
  </si>
  <si>
    <t xml:space="preserve">carbonemi_2 block, Reported col (4)</t>
  </si>
  <si>
    <t xml:space="preserve">carbonemi_2 0.031 (0.24)</t>
  </si>
  <si>
    <t xml:space="preserve">carbonemi_2 block, Reported col (6)</t>
  </si>
  <si>
    <t xml:space="preserve">carbonemi_2 0.040* (0.05)</t>
  </si>
  <si>
    <t xml:space="preserve">carbonemi_2 block, Reported col (8)</t>
  </si>
  <si>
    <t xml:space="preserve">carbonemi_2 0.040** (0.03)</t>
  </si>
  <si>
    <t xml:space="preserve">other:rated firms only</t>
  </si>
  <si>
    <t xml:space="preserve">unrated observations dropped</t>
  </si>
  <si>
    <t xml:space="preserve">82712</t>
  </si>
  <si>
    <t xml:space="preserve">carbonemi_1 0.090*** (0.00)</t>
  </si>
  <si>
    <t xml:space="preserve">0.082</t>
  </si>
  <si>
    <t xml:space="preserve">carbonemi_1 0.082*** (0.00)</t>
  </si>
  <si>
    <t xml:space="preserve">carbonemi_1 0.074*** (0.00)</t>
  </si>
  <si>
    <t xml:space="preserve">carbonemi_1 0.071*** (0.00)</t>
  </si>
  <si>
    <t xml:space="preserve">0.54</t>
  </si>
  <si>
    <t xml:space="preserve">carbonemi_2 0.029 (0.54)</t>
  </si>
  <si>
    <t xml:space="preserve">carbonemi_2 0.031 (0.45)</t>
  </si>
  <si>
    <t xml:space="preserve">carbonemi_2 0.024 (0.50)</t>
  </si>
  <si>
    <t xml:space="preserve">carbonemi_2 0.025 (0.46)</t>
  </si>
  <si>
    <t xml:space="preserve">carbonemi_3 0.136** (0.01)</t>
  </si>
  <si>
    <t xml:space="preserve">carbonemi_3 0.145*** (0.00)</t>
  </si>
  <si>
    <t xml:space="preserve">carbonemi_3 0.130*** (0.00)</t>
  </si>
  <si>
    <t xml:space="preserve">carbonemi_3 0.124*** (0.00)</t>
  </si>
  <si>
    <t xml:space="preserve">cds1 block, Healthcare col (1)</t>
  </si>
  <si>
    <t xml:space="preserve">82713</t>
  </si>
  <si>
    <t xml:space="preserve">carbonemi_1 0.102</t>
  </si>
  <si>
    <t xml:space="preserve">-0.035</t>
  </si>
  <si>
    <t xml:space="preserve">cds1 block, Technology col (2)</t>
  </si>
  <si>
    <t xml:space="preserve">carbonemi_1 -0.035</t>
  </si>
  <si>
    <t xml:space="preserve">Basic materials</t>
  </si>
  <si>
    <t xml:space="preserve">cds1 block, Basic materials col (3)</t>
  </si>
  <si>
    <t xml:space="preserve">carbonemi_1 0.039</t>
  </si>
  <si>
    <t xml:space="preserve">Telecommunications services</t>
  </si>
  <si>
    <t xml:space="preserve">cds1 block, Telecommunications services col (4)</t>
  </si>
  <si>
    <t xml:space="preserve">carbonemi_1 0.028</t>
  </si>
  <si>
    <t xml:space="preserve">Consumer goods</t>
  </si>
  <si>
    <t xml:space="preserve">cds1 block, Consumer goods col (5)</t>
  </si>
  <si>
    <t xml:space="preserve">carbonemi_1 0.060</t>
  </si>
  <si>
    <t xml:space="preserve">cds1 block, Energy col (6)</t>
  </si>
  <si>
    <t xml:space="preserve">carbonemi_1 0.111***</t>
  </si>
  <si>
    <t xml:space="preserve">cds1 block, Industrials col (7)</t>
  </si>
  <si>
    <t xml:space="preserve">carbonemi_1 0.118**</t>
  </si>
  <si>
    <t xml:space="preserve">cds1 block, Utilities col (8)</t>
  </si>
  <si>
    <t xml:space="preserve">carbonemi_1 0.452***</t>
  </si>
  <si>
    <t xml:space="preserve">Consumer services</t>
  </si>
  <si>
    <t xml:space="preserve">cds1 block, Consumer services col (10)</t>
  </si>
  <si>
    <t xml:space="preserve">carbonemi_1 0.081</t>
  </si>
  <si>
    <t xml:space="preserve">carbonemi_2 -0.109</t>
  </si>
  <si>
    <t xml:space="preserve">carbonemi_2 0.088</t>
  </si>
  <si>
    <t xml:space="preserve">-0.026</t>
  </si>
  <si>
    <t xml:space="preserve">carbonemi_2 -0.026</t>
  </si>
  <si>
    <t xml:space="preserve">carbonemi_2 0.041</t>
  </si>
  <si>
    <t xml:space="preserve">carbonemi_2 0.045</t>
  </si>
  <si>
    <t xml:space="preserve">carbonemi_2 0.134*</t>
  </si>
  <si>
    <t xml:space="preserve">carbonemi_2 0.065*</t>
  </si>
  <si>
    <t xml:space="preserve">carbonemi_2 0.171*</t>
  </si>
  <si>
    <t xml:space="preserve">carbonemi_2 -0.048</t>
  </si>
  <si>
    <t xml:space="preserve">cds5 block, Healthcare col (1)</t>
  </si>
  <si>
    <t xml:space="preserve">carbonemi_1 0.072</t>
  </si>
  <si>
    <t xml:space="preserve">cds5 block, Technology col (2)</t>
  </si>
  <si>
    <t xml:space="preserve">carbonemi_1 0.010</t>
  </si>
  <si>
    <t xml:space="preserve">cds5 block, Basic materials col (3)</t>
  </si>
  <si>
    <t xml:space="preserve">carbonemi_1 0.064</t>
  </si>
  <si>
    <t xml:space="preserve">cds5 block, Telecommunications services col (4)</t>
  </si>
  <si>
    <t xml:space="preserve">cds5 block, Consumer goods col (5)</t>
  </si>
  <si>
    <t xml:space="preserve">carbonemi_1 0.061*</t>
  </si>
  <si>
    <t xml:space="preserve">cds5 block, Energy col (6)</t>
  </si>
  <si>
    <t xml:space="preserve">carbonemi_1 0.113***</t>
  </si>
  <si>
    <t xml:space="preserve">cds5 block, Industrials col (7)</t>
  </si>
  <si>
    <t xml:space="preserve">carbonemi_1 0.076***</t>
  </si>
  <si>
    <t xml:space="preserve">0.268</t>
  </si>
  <si>
    <t xml:space="preserve">cds5 block, Utilities col (8)</t>
  </si>
  <si>
    <t xml:space="preserve">carbonemi_1 0.268***</t>
  </si>
  <si>
    <t xml:space="preserve">cds5 block, Consumer services col (10)</t>
  </si>
  <si>
    <t xml:space="preserve">carbonemi_1 0.110*</t>
  </si>
  <si>
    <t xml:space="preserve">carbonemi_2 -0.013</t>
  </si>
  <si>
    <t xml:space="preserve">carbonemi_2 -0.007</t>
  </si>
  <si>
    <t xml:space="preserve">carbonemi_2 0.140</t>
  </si>
  <si>
    <t xml:space="preserve">carbonemi_2 0.038</t>
  </si>
  <si>
    <t xml:space="preserve">carbonemi_2 0.033</t>
  </si>
  <si>
    <t xml:space="preserve">carbonemi_2 0.153**</t>
  </si>
  <si>
    <t xml:space="preserve">carbonemi_2 0.062</t>
  </si>
  <si>
    <t xml:space="preserve">carbonemi_2 0.123</t>
  </si>
  <si>
    <t xml:space="preserve">carbonemi_2 -0.034</t>
  </si>
  <si>
    <t xml:space="preserve">cds10 block, Healthcare col (1)</t>
  </si>
  <si>
    <t xml:space="preserve">carbonemi_1 0.048</t>
  </si>
  <si>
    <t xml:space="preserve">cds10 block, Technology col (2)</t>
  </si>
  <si>
    <t xml:space="preserve">carbonemi_1 0.018</t>
  </si>
  <si>
    <t xml:space="preserve">cds10 block, Basic materials col (3)</t>
  </si>
  <si>
    <t xml:space="preserve">carbonemi_1 0.059</t>
  </si>
  <si>
    <t xml:space="preserve">cds10 block, Telecommunications services col (4)</t>
  </si>
  <si>
    <t xml:space="preserve">carbonemi_1 0.069</t>
  </si>
  <si>
    <t xml:space="preserve">cds10 block, Consumer goods col (5)</t>
  </si>
  <si>
    <t xml:space="preserve">carbonemi_1 0.062**</t>
  </si>
  <si>
    <t xml:space="preserve">cds10 block, Energy col (6)</t>
  </si>
  <si>
    <t xml:space="preserve">carbonemi_1 0.099***</t>
  </si>
  <si>
    <t xml:space="preserve">cds10 block, Industrials col (7)</t>
  </si>
  <si>
    <t xml:space="preserve">carbonemi_1 0.061**</t>
  </si>
  <si>
    <t xml:space="preserve">0.279</t>
  </si>
  <si>
    <t xml:space="preserve">cds10 block, Utilities col (8)</t>
  </si>
  <si>
    <t xml:space="preserve">carbonemi_1 0.279***</t>
  </si>
  <si>
    <t xml:space="preserve">cds10 block, Consumer services col (10)</t>
  </si>
  <si>
    <t xml:space="preserve">carbonemi_1 0.114**</t>
  </si>
  <si>
    <t xml:space="preserve">carbonemi_2 0.015</t>
  </si>
  <si>
    <t xml:space="preserve">carbonemi_2 0.014</t>
  </si>
  <si>
    <t xml:space="preserve">0.132</t>
  </si>
  <si>
    <t xml:space="preserve">carbonemi_2 0.132</t>
  </si>
  <si>
    <t xml:space="preserve">carbonemi_2 -0.003</t>
  </si>
  <si>
    <t xml:space="preserve">carbonemi_2 0.010</t>
  </si>
  <si>
    <t xml:space="preserve">carbonemi_2 0.143**</t>
  </si>
  <si>
    <t xml:space="preserve">carbonemi_2 0.061*</t>
  </si>
  <si>
    <t xml:space="preserve">carbonemi_2 0.155</t>
  </si>
  <si>
    <t xml:space="preserve">carbonemi_2 -0.046</t>
  </si>
  <si>
    <t xml:space="preserve">cds30 block, Healthcare col (1)</t>
  </si>
  <si>
    <t xml:space="preserve">carbonemi_1 0.032</t>
  </si>
  <si>
    <t xml:space="preserve">cds30 block, Technology col (2)</t>
  </si>
  <si>
    <t xml:space="preserve">carbonemi_1 0.012</t>
  </si>
  <si>
    <t xml:space="preserve">cds30 block, Basic materials col (3)</t>
  </si>
  <si>
    <t xml:space="preserve">carbonemi_1 0.053</t>
  </si>
  <si>
    <t xml:space="preserve">cds30 block, Telecommunications services col (4)</t>
  </si>
  <si>
    <t xml:space="preserve">carbonemi_1 0.067</t>
  </si>
  <si>
    <t xml:space="preserve">cds30 block, Consumer goods col (5)</t>
  </si>
  <si>
    <t xml:space="preserve">carbonemi_1 0.060**</t>
  </si>
  <si>
    <t xml:space="preserve">cds30 block, Energy col (6)</t>
  </si>
  <si>
    <t xml:space="preserve">carbonemi_1 0.096***</t>
  </si>
  <si>
    <t xml:space="preserve">cds30 block, Industrials col (7)</t>
  </si>
  <si>
    <t xml:space="preserve">carbonemi_1 0.059***</t>
  </si>
  <si>
    <t xml:space="preserve">cds30 block, Utilities col (8)</t>
  </si>
  <si>
    <t xml:space="preserve">carbonemi_1 0.253***</t>
  </si>
  <si>
    <t xml:space="preserve">cds30 block, Consumer services col (10)</t>
  </si>
  <si>
    <t xml:space="preserve">carbonemi_1 0.113**</t>
  </si>
  <si>
    <t xml:space="preserve">carbonemi_2 -0.004</t>
  </si>
  <si>
    <t xml:space="preserve">carbonemi_2 0.009</t>
  </si>
  <si>
    <t xml:space="preserve">carbonemi_2 0.127</t>
  </si>
  <si>
    <t xml:space="preserve">carbonemi_2 -0.002</t>
  </si>
  <si>
    <t xml:space="preserve">carbonemi_2 0.013</t>
  </si>
  <si>
    <t xml:space="preserve">carbonemi_2 0.144***</t>
  </si>
  <si>
    <t xml:space="preserve">carbonemi_2 0.059*</t>
  </si>
  <si>
    <t xml:space="preserve">carbonemi_2 0.153</t>
  </si>
  <si>
    <t xml:space="preserve">carbonemi_2 -0.036</t>
  </si>
  <si>
    <t xml:space="preserve">Zheng (2021)</t>
  </si>
  <si>
    <t xml:space="preserve">-0.0512</t>
  </si>
  <si>
    <t xml:space="preserve">CSR Dimensions model - Controls No</t>
  </si>
  <si>
    <t xml:space="preserve">ENVSCORE -0.0512***</t>
  </si>
  <si>
    <t xml:space="preserve">ENVSCORE</t>
  </si>
  <si>
    <t xml:space="preserve">staging_Zheng_2021.csv</t>
  </si>
  <si>
    <t xml:space="preserve">-0.0194</t>
  </si>
  <si>
    <t xml:space="preserve">CSR Dimensions model - Controls Yes</t>
  </si>
  <si>
    <t xml:space="preserve">ENVSCORE -0.0194*</t>
  </si>
  <si>
    <t xml:space="preserve">-0.0492</t>
  </si>
  <si>
    <t xml:space="preserve">ENVSCORE -0.0492***</t>
  </si>
  <si>
    <t xml:space="preserve">COD_t+1</t>
  </si>
  <si>
    <t xml:space="preserve">-0.0414</t>
  </si>
  <si>
    <t xml:space="preserve">ENVSCORE -0.0414***</t>
  </si>
  <si>
    <t xml:space="preserve">0.0366</t>
  </si>
  <si>
    <t xml:space="preserve">other:firm size quintile (total assets)</t>
  </si>
  <si>
    <t xml:space="preserve">Size - Q1</t>
  </si>
  <si>
    <t xml:space="preserve">Dimensions model - Size - Q1</t>
  </si>
  <si>
    <t xml:space="preserve">ENVSCORE 0.0366</t>
  </si>
  <si>
    <t xml:space="preserve">Size - Q2</t>
  </si>
  <si>
    <t xml:space="preserve">Dimensions model - Size - Q2</t>
  </si>
  <si>
    <t xml:space="preserve">ENVSCORE -0.0073</t>
  </si>
  <si>
    <t xml:space="preserve">-0.0423</t>
  </si>
  <si>
    <t xml:space="preserve">Size - Q3</t>
  </si>
  <si>
    <t xml:space="preserve">Dimensions model - Size - Q3</t>
  </si>
  <si>
    <t xml:space="preserve">ENVSCORE -0.0423</t>
  </si>
  <si>
    <t xml:space="preserve">-0.0225</t>
  </si>
  <si>
    <t xml:space="preserve">Size - Q4</t>
  </si>
  <si>
    <t xml:space="preserve">Dimensions model - Size - Q4</t>
  </si>
  <si>
    <t xml:space="preserve">ENVSCORE -0.0225</t>
  </si>
  <si>
    <t xml:space="preserve">-0.0582</t>
  </si>
  <si>
    <t xml:space="preserve">Size - Q5</t>
  </si>
  <si>
    <t xml:space="preserve">Dimensions model - Size - Q5</t>
  </si>
  <si>
    <t xml:space="preserve">ENVSCORE -0.0582***</t>
  </si>
  <si>
    <t xml:space="preserve">Dimensions model - Energy</t>
  </si>
  <si>
    <t xml:space="preserve">COD by GICS</t>
  </si>
  <si>
    <t xml:space="preserve">Dimensions model - Materials</t>
  </si>
  <si>
    <t xml:space="preserve">ENVSCORE -0.0485**</t>
  </si>
  <si>
    <t xml:space="preserve">-0.0412</t>
  </si>
  <si>
    <t xml:space="preserve">Dimensions model - Industrials</t>
  </si>
  <si>
    <t xml:space="preserve">ENVSCORE -0.0412*</t>
  </si>
  <si>
    <t xml:space="preserve">Dimensions model - Consumer Discretionary</t>
  </si>
  <si>
    <t xml:space="preserve">ENVSCORE -0.04</t>
  </si>
  <si>
    <t xml:space="preserve">-0.0393</t>
  </si>
  <si>
    <t xml:space="preserve">Dimensions model - Consumer Staples</t>
  </si>
  <si>
    <t xml:space="preserve">ENVSCORE -0.0393</t>
  </si>
  <si>
    <t xml:space="preserve">-0.0641</t>
  </si>
  <si>
    <t xml:space="preserve">Dimensions model - Health Care</t>
  </si>
  <si>
    <t xml:space="preserve">ENVSCORE -0.0641</t>
  </si>
  <si>
    <t xml:space="preserve">-0.1189</t>
  </si>
  <si>
    <t xml:space="preserve">Dimensions model - Financials</t>
  </si>
  <si>
    <t xml:space="preserve">ENVSCORE -0.1189*</t>
  </si>
  <si>
    <t xml:space="preserve">-0.0751</t>
  </si>
  <si>
    <t xml:space="preserve">Dimensions model - Information Technology</t>
  </si>
  <si>
    <t xml:space="preserve">ENVSCORE -0.0751</t>
  </si>
  <si>
    <t xml:space="preserve">-0.0154</t>
  </si>
  <si>
    <t xml:space="preserve">Dimensions model - Communication Services</t>
  </si>
  <si>
    <t xml:space="preserve">ENVSCORE -0.0154</t>
  </si>
  <si>
    <t xml:space="preserve">Dimensions model - Utilities</t>
  </si>
  <si>
    <t xml:space="preserve">ENVSCORE -0.0059</t>
  </si>
  <si>
    <t xml:space="preserve">-0.0637</t>
  </si>
  <si>
    <t xml:space="preserve">Dimensions model - Real Estate</t>
  </si>
  <si>
    <t xml:space="preserve">ENVSCORE -0.0637</t>
  </si>
  <si>
    <t xml:space="preserve">Zhou et al (2018)</t>
  </si>
  <si>
    <t xml:space="preserve">0.40</t>
  </si>
  <si>
    <t xml:space="preserve">Full samples</t>
  </si>
  <si>
    <t xml:space="preserve">1138</t>
  </si>
  <si>
    <t xml:space="preserve">RISK 0.043 (0.40)</t>
  </si>
  <si>
    <t xml:space="preserve">Carbon risk (RISK)</t>
  </si>
  <si>
    <t xml:space="preserve">COD (Cost of debt financing)</t>
  </si>
  <si>
    <t xml:space="preserve">staging_Zhou_et_al_2018.csv</t>
  </si>
  <si>
    <t xml:space="preserve">1.05</t>
  </si>
  <si>
    <t xml:space="preserve">State-owned-firm subsample</t>
  </si>
  <si>
    <t xml:space="preserve">RISK 0.108 (1.05)</t>
  </si>
  <si>
    <t xml:space="preserve">-0.277</t>
  </si>
  <si>
    <t xml:space="preserve">Private-firm subsample</t>
  </si>
  <si>
    <t xml:space="preserve">RISK -0.277 (-0.94)</t>
  </si>
  <si>
    <t xml:space="preserve">-0.715</t>
  </si>
  <si>
    <t xml:space="preserve">General sample</t>
  </si>
  <si>
    <t xml:space="preserve">RISK -0.715 (-2.03)</t>
  </si>
  <si>
    <t xml:space="preserve">RISK -0.376 (-1.09)</t>
  </si>
  <si>
    <t xml:space="preserve">-1.222</t>
  </si>
  <si>
    <t xml:space="preserve">RISK -1.222** (-2.36)</t>
  </si>
  <si>
    <t xml:space="preserve">-0.697</t>
  </si>
  <si>
    <t xml:space="preserve">-1.97</t>
  </si>
  <si>
    <t xml:space="preserve">Full sample</t>
  </si>
  <si>
    <t xml:space="preserve">1139</t>
  </si>
  <si>
    <t xml:space="preserve">RISK -0.697** (-1.97)</t>
  </si>
  <si>
    <t xml:space="preserve">-0.355</t>
  </si>
  <si>
    <t xml:space="preserve">RISK -0.355 (-1.03)</t>
  </si>
  <si>
    <t xml:space="preserve">-1.448</t>
  </si>
  <si>
    <t xml:space="preserve">RISK -1.448** (-2.51)</t>
  </si>
  <si>
    <t xml:space="preserve">other:ownership x media attention</t>
  </si>
  <si>
    <t xml:space="preserve">Private firms with high positive media attention</t>
  </si>
  <si>
    <t xml:space="preserve">RISK -0.804* (-1.72)</t>
  </si>
  <si>
    <t xml:space="preserve">-1.493</t>
  </si>
  <si>
    <t xml:space="preserve">-2.05</t>
  </si>
  <si>
    <t xml:space="preserve">Private firms with low positive media attention</t>
  </si>
  <si>
    <t xml:space="preserve">RISK -1.493** (-2.05)</t>
  </si>
  <si>
    <t xml:space="preserve">-0.708</t>
  </si>
  <si>
    <t xml:space="preserve">Full sample (3)</t>
  </si>
  <si>
    <t xml:space="preserve">1140</t>
  </si>
  <si>
    <t xml:space="preserve">RISK -0.708** (-2.00)</t>
  </si>
  <si>
    <t xml:space="preserve">COD (alternative: (interest expense + fee + other financial expenses)/average liability with interest)</t>
  </si>
  <si>
    <t xml:space="preserve">Full sample (4)</t>
  </si>
  <si>
    <t xml:space="preserve">RISK -0.681* (-1.95)</t>
  </si>
  <si>
    <t xml:space="preserve">-0.458</t>
  </si>
  <si>
    <t xml:space="preserve">-1.20</t>
  </si>
  <si>
    <t xml:space="preserve">State-owned firm subsample</t>
  </si>
  <si>
    <t xml:space="preserve">State-owned firm subsample (3)</t>
  </si>
  <si>
    <t xml:space="preserve">RISK -0.458 (-1.20)</t>
  </si>
  <si>
    <t xml:space="preserve">-1.12</t>
  </si>
  <si>
    <t xml:space="preserve">State-owned firm subsample (4)</t>
  </si>
  <si>
    <t xml:space="preserve">RISK -0.434 (-1.12)</t>
  </si>
  <si>
    <t xml:space="preserve">-1.153</t>
  </si>
  <si>
    <t xml:space="preserve">Private-firm subsample (3)</t>
  </si>
  <si>
    <t xml:space="preserve">RISK -1.153** (-2.19)</t>
  </si>
  <si>
    <t xml:space="preserve">-1.361</t>
  </si>
  <si>
    <t xml:space="preserve">Private-firm subsample (4)</t>
  </si>
  <si>
    <t xml:space="preserve">RISK -1.361** (-2.34)</t>
  </si>
  <si>
    <t xml:space="preserve">-0.712</t>
  </si>
  <si>
    <t xml:space="preserve">RISK -0.712** (-2.08)</t>
  </si>
  <si>
    <t xml:space="preserve">-0.358</t>
  </si>
  <si>
    <t xml:space="preserve">RISK -0.358 (-1.05)</t>
  </si>
  <si>
    <t xml:space="preserve">-2.450</t>
  </si>
  <si>
    <t xml:space="preserve">-2.52</t>
  </si>
  <si>
    <t xml:space="preserve">RISK -2.450** (-2.52)</t>
  </si>
  <si>
    <t xml:space="preserve">-0.732</t>
  </si>
  <si>
    <t xml:space="preserve">RISK -0.732** (-1.98)</t>
  </si>
  <si>
    <t xml:space="preserve">-0.721</t>
  </si>
  <si>
    <t xml:space="preserve">RISK -0.721* (-1.95)</t>
  </si>
  <si>
    <t xml:space="preserve">Zhou et al (2024)</t>
  </si>
  <si>
    <t xml:space="preserve">-6.234</t>
  </si>
  <si>
    <t xml:space="preserve">-15.13</t>
  </si>
  <si>
    <t xml:space="preserve">NZT overall score -6.234*** (-15.13)</t>
  </si>
  <si>
    <t xml:space="preserve">NZT overall score</t>
  </si>
  <si>
    <t xml:space="preserve">Loan Spread</t>
  </si>
  <si>
    <t xml:space="preserve">staging_Zhou_et_al_2024.csv</t>
  </si>
  <si>
    <t xml:space="preserve">multi: 47 countries</t>
  </si>
  <si>
    <t xml:space="preserve">-1.984</t>
  </si>
  <si>
    <t xml:space="preserve">-5.79</t>
  </si>
  <si>
    <t xml:space="preserve">NZT overall score -1.984*** (-5.79)</t>
  </si>
  <si>
    <t xml:space="preserve">-1.044</t>
  </si>
  <si>
    <t xml:space="preserve">-3.27</t>
  </si>
  <si>
    <t xml:space="preserve">NZT overall score -1.044*** (-3.27)</t>
  </si>
  <si>
    <t xml:space="preserve">-7.459</t>
  </si>
  <si>
    <t xml:space="preserve">-4.88</t>
  </si>
  <si>
    <t xml:space="preserve">other: Lender</t>
  </si>
  <si>
    <t xml:space="preserve">Europe</t>
  </si>
  <si>
    <t xml:space="preserve">Panel A Column (1)</t>
  </si>
  <si>
    <t xml:space="preserve">Overall NZT score -7.459*** (-4.88)</t>
  </si>
  <si>
    <t xml:space="preserve">Overall NZT score</t>
  </si>
  <si>
    <t xml:space="preserve">-0.365</t>
  </si>
  <si>
    <t xml:space="preserve">-1.25</t>
  </si>
  <si>
    <t xml:space="preserve">North America</t>
  </si>
  <si>
    <t xml:space="preserve">Panel A Column (2)</t>
  </si>
  <si>
    <t xml:space="preserve">Overall NZT score -0.365 (-1.25)</t>
  </si>
  <si>
    <t xml:space="preserve">-1.573</t>
  </si>
  <si>
    <t xml:space="preserve">Emerging markets</t>
  </si>
  <si>
    <t xml:space="preserve">Panel A Column (3)</t>
  </si>
  <si>
    <t xml:space="preserve">Overall NZT score -1.573 (-1.25)</t>
  </si>
  <si>
    <t xml:space="preserve">1.355</t>
  </si>
  <si>
    <t xml:space="preserve">1.43</t>
  </si>
  <si>
    <t xml:space="preserve">Europe &lt;2008</t>
  </si>
  <si>
    <t xml:space="preserve">Panel B Column (1)</t>
  </si>
  <si>
    <t xml:space="preserve">Overall NZT score 1.355 (1.43)</t>
  </si>
  <si>
    <t xml:space="preserve">-6.967</t>
  </si>
  <si>
    <t xml:space="preserve">-4.32</t>
  </si>
  <si>
    <t xml:space="preserve">Europe &gt;=2008</t>
  </si>
  <si>
    <t xml:space="preserve">Panel B Column (2)</t>
  </si>
  <si>
    <t xml:space="preserve">Overall NZT score -6.967*** (-4.32)</t>
  </si>
  <si>
    <t xml:space="preserve">-30.959</t>
  </si>
  <si>
    <t xml:space="preserve">-3.97</t>
  </si>
  <si>
    <t xml:space="preserve">Europe &gt;=2015</t>
  </si>
  <si>
    <t xml:space="preserve">Panel B Column (3)</t>
  </si>
  <si>
    <t xml:space="preserve">Overall NZT score -30.959*** (-3.97)</t>
  </si>
  <si>
    <t xml:space="preserve">-3.405</t>
  </si>
  <si>
    <t xml:space="preserve">-2.66</t>
  </si>
  <si>
    <t xml:space="preserve">NZT_target -3.405*** (-2.66)</t>
  </si>
  <si>
    <t xml:space="preserve">NZT_target</t>
  </si>
  <si>
    <t xml:space="preserve">-1.851</t>
  </si>
  <si>
    <t xml:space="preserve">Reduction target year -1.851 (-0.62)</t>
  </si>
  <si>
    <t xml:space="preserve">Reduction target year</t>
  </si>
  <si>
    <t xml:space="preserve">-5.574</t>
  </si>
  <si>
    <t xml:space="preserve">-1.53</t>
  </si>
  <si>
    <t xml:space="preserve">Reduction target % -5.574 (-1.53)</t>
  </si>
  <si>
    <t xml:space="preserve">Reduction target %</t>
  </si>
  <si>
    <t xml:space="preserve">-15.191</t>
  </si>
  <si>
    <t xml:space="preserve">Paris Agreement aligned (emission) -15.191*** (-2.64)</t>
  </si>
  <si>
    <t xml:space="preserve">Paris Agreement aligned (emission)</t>
  </si>
  <si>
    <t xml:space="preserve">-8.943</t>
  </si>
  <si>
    <t xml:space="preserve">-3.37</t>
  </si>
  <si>
    <t xml:space="preserve">Paris Agreement aligned (emission intensity) -8.943*** (-3.37)</t>
  </si>
  <si>
    <t xml:space="preserve">Paris Agreement aligned (emission intensity)</t>
  </si>
  <si>
    <t xml:space="preserve">NZT_finance 0.183 (0.15)</t>
  </si>
  <si>
    <t xml:space="preserve">NZT_finance</t>
  </si>
  <si>
    <t xml:space="preserve">-4.712</t>
  </si>
  <si>
    <t xml:space="preserve">Env R&amp;D expenditure -4.712* (-1.81)</t>
  </si>
  <si>
    <t xml:space="preserve">Env R&amp;D expenditure</t>
  </si>
  <si>
    <t xml:space="preserve">1.260</t>
  </si>
  <si>
    <t xml:space="preserve">Env investments initiatives 1.260 (0.91)</t>
  </si>
  <si>
    <t xml:space="preserve">Env investments initiatives</t>
  </si>
  <si>
    <t xml:space="preserve">-1.879</t>
  </si>
  <si>
    <t xml:space="preserve">NZT policy -1.879** (-2.07)</t>
  </si>
  <si>
    <t xml:space="preserve">NZT policy</t>
  </si>
  <si>
    <t xml:space="preserve">-5.246</t>
  </si>
  <si>
    <t xml:space="preserve">-3.80</t>
  </si>
  <si>
    <t xml:space="preserve">Energy efficiency policy -5.246*** (-3.80)</t>
  </si>
  <si>
    <t xml:space="preserve">Energy efficiency policy</t>
  </si>
  <si>
    <t xml:space="preserve">Env supply chain policy 0.992 (0.66)</t>
  </si>
  <si>
    <t xml:space="preserve">Env supply chain policy</t>
  </si>
  <si>
    <t xml:space="preserve">-2.137</t>
  </si>
  <si>
    <t xml:space="preserve">-3.98</t>
  </si>
  <si>
    <t xml:space="preserve">NZT governance -2.137*** (-3.98)</t>
  </si>
  <si>
    <t xml:space="preserve">NZT governance</t>
  </si>
  <si>
    <t xml:space="preserve">-2.297</t>
  </si>
  <si>
    <t xml:space="preserve">Env management team -2.297 (-1.57)</t>
  </si>
  <si>
    <t xml:space="preserve">Env management team</t>
  </si>
  <si>
    <t xml:space="preserve">-8.955</t>
  </si>
  <si>
    <t xml:space="preserve">-6.91</t>
  </si>
  <si>
    <t xml:space="preserve">Env management training -8.955*** (-6.91)</t>
  </si>
  <si>
    <t xml:space="preserve">Env management training</t>
  </si>
  <si>
    <t xml:space="preserve">-1.790</t>
  </si>
  <si>
    <t xml:space="preserve">-0.86</t>
  </si>
  <si>
    <t xml:space="preserve">Remuneration for climate -1.790 (-0.86)</t>
  </si>
  <si>
    <t xml:space="preserve">Remuneration for climate</t>
  </si>
  <si>
    <t xml:space="preserve">-4.624</t>
  </si>
  <si>
    <t xml:space="preserve">Executive Compensation ESG -4.624*** (-3.41)</t>
  </si>
  <si>
    <t xml:space="preserve">Executive Compensation ESG</t>
  </si>
  <si>
    <t xml:space="preserve">-0.831</t>
  </si>
  <si>
    <t xml:space="preserve">-3.81</t>
  </si>
  <si>
    <t xml:space="preserve">Appendix Table 2</t>
  </si>
  <si>
    <t xml:space="preserve">NZT overall score -0.831*** (-3.81)</t>
  </si>
  <si>
    <t xml:space="preserve">-1.356</t>
  </si>
  <si>
    <t xml:space="preserve">NZT overall score -1.356*** (-4.81)</t>
  </si>
  <si>
    <t xml:space="preserve">-0.964</t>
  </si>
  <si>
    <t xml:space="preserve">NZT overall score -0.964*** (-2.90)</t>
  </si>
  <si>
    <t xml:space="preserve">-1.646</t>
  </si>
  <si>
    <t xml:space="preserve">-5.43</t>
  </si>
  <si>
    <t xml:space="preserve">NZT overall score -1.646*** (-5.43)</t>
  </si>
  <si>
    <t xml:space="preserve">-0.209</t>
  </si>
  <si>
    <t xml:space="preserve">Appendix Table 3</t>
  </si>
  <si>
    <t xml:space="preserve">Reduction target % -0.209*** (-3.81)</t>
  </si>
  <si>
    <t xml:space="preserve">Env R&amp;D expenditure -0.046*** (-3.85)</t>
  </si>
  <si>
    <t xml:space="preserve">-2.50</t>
  </si>
  <si>
    <t xml:space="preserve">Energy efficiency rate -0.046** (-2.50)</t>
  </si>
  <si>
    <t xml:space="preserve">Energy efficiency rate</t>
  </si>
  <si>
    <t xml:space="preserve">Zhu, Zhao (2022)</t>
  </si>
  <si>
    <t xml:space="preserve">correlation matrix row CR x column COST</t>
  </si>
  <si>
    <t xml:space="preserve">CR 0.048***</t>
  </si>
  <si>
    <t xml:space="preserve">CR (Carbon risk)</t>
  </si>
  <si>
    <t xml:space="preserve">COST (Cost of bank loans)</t>
  </si>
  <si>
    <t xml:space="preserve">industry-allocated (firm cost-share) [F45a]</t>
  </si>
  <si>
    <t xml:space="preserve">staging_Zhu_Zhao_2022.csv</t>
  </si>
  <si>
    <t xml:space="preserve">CR 0.0022** (2.43)</t>
  </si>
  <si>
    <t xml:space="preserve">CR 0.0019** (2.14)</t>
  </si>
  <si>
    <t xml:space="preserve">1.00</t>
  </si>
  <si>
    <t xml:space="preserve">CR 0.0009 (1.00)</t>
  </si>
  <si>
    <t xml:space="preserve">CR 0.0007 (0.80)</t>
  </si>
  <si>
    <t xml:space="preserve">2.01</t>
  </si>
  <si>
    <t xml:space="preserve">other:environmental performance</t>
  </si>
  <si>
    <t xml:space="preserve">Panel A col (1) Low</t>
  </si>
  <si>
    <t xml:space="preserve">CR 0.0020** (2.01)</t>
  </si>
  <si>
    <t xml:space="preserve">Panel A col (2) High</t>
  </si>
  <si>
    <t xml:space="preserve">CR 0.0015 (1.52)</t>
  </si>
  <si>
    <t xml:space="preserve">2.00</t>
  </si>
  <si>
    <t xml:space="preserve">other:green innovation</t>
  </si>
  <si>
    <t xml:space="preserve">Panel B col (1) Low</t>
  </si>
  <si>
    <t xml:space="preserve">CR 0.0025** (2.00)</t>
  </si>
  <si>
    <t xml:space="preserve">1.06</t>
  </si>
  <si>
    <t xml:space="preserve">Panel B col (2) High</t>
  </si>
  <si>
    <t xml:space="preserve">CR 0.0007 (1.06)</t>
  </si>
  <si>
    <t xml:space="preserve">2.29</t>
  </si>
  <si>
    <t xml:space="preserve">Non-state</t>
  </si>
  <si>
    <t xml:space="preserve">Panel A col (1) Non-state</t>
  </si>
  <si>
    <t xml:space="preserve">CR 0.0035** (2.29)</t>
  </si>
  <si>
    <t xml:space="preserve">State</t>
  </si>
  <si>
    <t xml:space="preserve">Panel A col (2) State</t>
  </si>
  <si>
    <t xml:space="preserve">CR 0.0011 (1.09)</t>
  </si>
  <si>
    <t xml:space="preserve">Low-carbon</t>
  </si>
  <si>
    <t xml:space="preserve">Panel B col (1) Low-carbon</t>
  </si>
  <si>
    <t xml:space="preserve">CR 0.0021 (1.36)</t>
  </si>
  <si>
    <t xml:space="preserve">High-carbon</t>
  </si>
  <si>
    <t xml:space="preserve">Panel B col (2) High-carbon</t>
  </si>
  <si>
    <t xml:space="preserve">CR 0.0025** (2.14)</t>
  </si>
  <si>
    <t xml:space="preserve">Panel A col (2) COST</t>
  </si>
  <si>
    <t xml:space="preserve">CR 0.0019** (2.10)</t>
  </si>
  <si>
    <t xml:space="preserve">Panel B col (2) COST</t>
  </si>
  <si>
    <t xml:space="preserve">CR 0.0019** (2.17)</t>
  </si>
  <si>
    <t xml:space="preserve">1.96</t>
  </si>
  <si>
    <t xml:space="preserve">CR 0.0016** (1.96)</t>
  </si>
  <si>
    <t xml:space="preserve">CR (alternative measure of carbon risk)</t>
  </si>
  <si>
    <t xml:space="preserve">2.30</t>
  </si>
  <si>
    <t xml:space="preserve">CR 0.0019** (2.30)</t>
  </si>
  <si>
    <t xml:space="preserve">CR 0.0013* (1.86)</t>
  </si>
  <si>
    <t xml:space="preserve">CR 0.0020** (2.27)</t>
  </si>
  <si>
    <t xml:space="preserve">CR 0.0020** (2.24)</t>
  </si>
  <si>
    <t xml:space="preserve">CR 0.0020** (2.20)</t>
  </si>
  <si>
    <t xml:space="preserve">CR 0.0020** (2.29)</t>
  </si>
  <si>
    <t xml:space="preserve">other:quantile regression</t>
  </si>
  <si>
    <t xml:space="preserve">col (1) 10% quantile</t>
  </si>
  <si>
    <t xml:space="preserve">CR 0.0008*** (2.76)</t>
  </si>
  <si>
    <t xml:space="preserve">3.33</t>
  </si>
  <si>
    <t xml:space="preserve">col (2) 25% quantile</t>
  </si>
  <si>
    <t xml:space="preserve">CR 0.0007*** (3.33)</t>
  </si>
  <si>
    <t xml:space="preserve">4.60</t>
  </si>
  <si>
    <t xml:space="preserve">col (3) 50% quantile</t>
  </si>
  <si>
    <t xml:space="preserve">CR 0.0010*** (4.60)</t>
  </si>
  <si>
    <t xml:space="preserve">3.20</t>
  </si>
  <si>
    <t xml:space="preserve">col (4) 75% quantile</t>
  </si>
  <si>
    <t xml:space="preserve">CR 0.0014*** (3.20)</t>
  </si>
  <si>
    <t xml:space="preserve">2.64</t>
  </si>
  <si>
    <t xml:space="preserve">col (5) 90% quantile</t>
  </si>
  <si>
    <t xml:space="preserve">CR 0.0033*** (2.64)</t>
  </si>
  <si>
    <t xml:space="preserve">0.0051</t>
  </si>
  <si>
    <t xml:space="preserve">2.03</t>
  </si>
  <si>
    <t xml:space="preserve">post-match sample</t>
  </si>
  <si>
    <t xml:space="preserve">Panel B</t>
  </si>
  <si>
    <t xml:space="preserve">CR 0.0051** (2.03)</t>
  </si>
  <si>
    <t xml:space="preserve">Devalle et al (2017)</t>
  </si>
  <si>
    <t xml:space="preserve">0.505</t>
  </si>
  <si>
    <t xml:space="preserve">Ordered logistic regression (single model)</t>
  </si>
  <si>
    <t xml:space="preserve">Resource_Use_Sc 1.005901 .0088853 0.67 0.505</t>
  </si>
  <si>
    <t xml:space="preserve">Resource_Use_Sc</t>
  </si>
  <si>
    <t xml:space="preserve">Rating_Scale</t>
  </si>
  <si>
    <t xml:space="preserve">staging_devalle_2017.csv</t>
  </si>
  <si>
    <t xml:space="preserve">Italy and Spain (</t>
  </si>
  <si>
    <t xml:space="preserve">0.267</t>
  </si>
  <si>
    <t xml:space="preserve">Emission_Sc 1.008491 .0076765 1.11 0.267</t>
  </si>
  <si>
    <t xml:space="preserve">Emission_Sc</t>
  </si>
  <si>
    <t xml:space="preserve">Env_Innov_Sc .0966009 .0057443 2.32 0.021</t>
  </si>
  <si>
    <t xml:space="preserve">Env_Innov_Sc</t>
  </si>
  <si>
    <t xml:space="preserve">coded</t>
  </si>
  <si>
    <t xml:space="preserve">calculated</t>
  </si>
  <si>
    <t xml:space="preserve">Argentina,Bahrain,Botswana,Brazil,Chile,China,Colombia,Croatia,Czechia,Egypt,Hungary,India,Jordan,Kazakhstan,Kenya,Kuwait,Lebanon,Malaysia,Mauritius,Mexico,Morocco,Namibia,Indonesia,Nigeria,Oman,Pakistan,Panama,Peru,Philippines,Poland,Qatar,Romania,Russian Federation,Saudi Arabia,Slovak Republic,South Africa,Sri Lanka,Thailand,Turkiye,Uganda,Ukraine,United Arab Emirates,Viet Nam,Zambia</t>
  </si>
  <si>
    <t xml:space="preserve">v10_version</t>
  </si>
  <si>
    <t xml:space="preserve">Austria,Belgium,Czechia,Denmark,Finland,France,Germany,Greece,Hungary,Italy,Netherlands,Norway,Poland,Portugal,Spain,Sweden,Switzerland,United Kingdom</t>
  </si>
  <si>
    <t xml:space="preserve">Worldwide</t>
  </si>
  <si>
    <t xml:space="preserve">Australia, Austria, Brazil, Canada, China, Finland, France, Germany, Greece, Hungary, India, Indonesia, Italy, Japan, Mexico, Netherlands, Norway, Poland, Portugal, Romania, Russian Federation, South Korea, Spain, Sweden, Switzerland, United Kingdom, United States</t>
  </si>
  <si>
    <t xml:space="preserve">Austria,Belgium,Cyprus,Czechia,Denmark,Finland,France,Germany,Greece,Guernsey,Hungary,Ireland,Isle of Man,Italy,Jersey,Luxembourg,Malta,Netherlands,Norway,Poland,Portugal,Spain,Sweden,Switzerland,Ukraine,United Kingdom</t>
  </si>
  <si>
    <t xml:space="preserve">Japan,China</t>
  </si>
  <si>
    <t xml:space="preserve">1_developed</t>
  </si>
  <si>
    <t xml:space="preserve">Argentina,Brazil,Chile,China,Colombia,Greece,India,Indonesia,Malaysia,Mexico,Peru,Philippines,Russian Federation,South Africa,China,Thailand,Turkiye</t>
  </si>
  <si>
    <t xml:space="preserve">n_rows</t>
  </si>
  <si>
    <t xml:space="preserve">segment</t>
  </si>
  <si>
    <t xml:space="preserve">mod_country</t>
  </si>
  <si>
    <t xml:space="preserve">mod_sample_start</t>
  </si>
  <si>
    <t xml:space="preserve">mod_sample_end</t>
  </si>
  <si>
    <t xml:space="preserve">mod_n_firms</t>
  </si>
  <si>
    <t xml:space="preserve">mod_n_firm_years</t>
  </si>
  <si>
    <t xml:space="preserve">reg_start_res</t>
  </si>
  <si>
    <t xml:space="preserve">reg_end_res</t>
  </si>
  <si>
    <t xml:space="preserve">vor_reference</t>
  </si>
  <si>
    <t xml:space="preserve">doi</t>
  </si>
  <si>
    <t xml:space="preserve">journal_full</t>
  </si>
  <si>
    <t xml:space="preserve">year_vor</t>
  </si>
  <si>
    <t xml:space="preserve">q_vhb</t>
  </si>
  <si>
    <t xml:space="preserve">jif_fallback</t>
  </si>
  <si>
    <t xml:space="preserve">jif</t>
  </si>
  <si>
    <t xml:space="preserve">jif_year</t>
  </si>
  <si>
    <t xml:space="preserve">country_str</t>
  </si>
  <si>
    <t xml:space="preserve">ckey</t>
  </si>
  <si>
    <t xml:space="preserve">field_note</t>
  </si>
  <si>
    <t xml:space="preserve">q_status_class</t>
  </si>
  <si>
    <t xml:space="preserve">q_vhb_class</t>
  </si>
  <si>
    <t xml:space="preserve">c_region</t>
  </si>
  <si>
    <t xml:space="preserve">c_econ</t>
  </si>
  <si>
    <t xml:space="preserve">c_culture</t>
  </si>
  <si>
    <t xml:space="preserve">c_legal</t>
  </si>
  <si>
    <t xml:space="preserve">jif_note</t>
  </si>
  <si>
    <t xml:space="preserve">journal_note</t>
  </si>
  <si>
    <t xml:space="preserve">n/r</t>
  </si>
  <si>
    <t xml:space="preserve">3666</t>
  </si>
  <si>
    <t xml:space="preserve">multi</t>
  </si>
  <si>
    <t xml:space="preserve">Al-Fakir Al Rabab'a, E., Rashid, A., &amp; Shams, S. (2023). Corporate carbon performance and cost of debt: Evidence from Asia-Pacific countries. International Review of Financial Analysis, 88, 102641.</t>
  </si>
  <si>
    <t xml:space="preserve">10.1016/j.irfa.2023.102641</t>
  </si>
  <si>
    <t xml:space="preserve">International Review of Financial Analysis</t>
  </si>
  <si>
    <t xml:space="preserve">published</t>
  </si>
  <si>
    <t xml:space="preserve">B</t>
  </si>
  <si>
    <t xml:space="preserve">10.2</t>
  </si>
  <si>
    <t xml:space="preserve">2025</t>
  </si>
  <si>
    <t xml:space="preserve">CM-036</t>
  </si>
  <si>
    <t xml:space="preserve">1_fin/acc/econ</t>
  </si>
  <si>
    <t xml:space="preserve">finance/econ default</t>
  </si>
  <si>
    <t xml:space="preserve">307</t>
  </si>
  <si>
    <t xml:space="preserve">3066</t>
  </si>
  <si>
    <t xml:space="preserve">Ali, K., Nadeem, M., Pandey, R., &amp; Bhabra, G. S. (2023). Do capital markets reward corporate climate change actions? Evidence from the cost of debt. Business Strategy and the Environment, 32(6), 3417-3431.</t>
  </si>
  <si>
    <t xml:space="preserve">10.1002/bse.3308</t>
  </si>
  <si>
    <t xml:space="preserve">Business Strategy and the Environment</t>
  </si>
  <si>
    <t xml:space="preserve">13.2</t>
  </si>
  <si>
    <t xml:space="preserve">CM-001</t>
  </si>
  <si>
    <t xml:space="preserve">2_sust</t>
  </si>
  <si>
    <t xml:space="preserve">keyword: business strategy and the environment</t>
  </si>
  <si>
    <t xml:space="preserve">2023</t>
  </si>
  <si>
    <t xml:space="preserve">1195</t>
  </si>
  <si>
    <t xml:space="preserve">9560</t>
  </si>
  <si>
    <t xml:space="preserve">Ali, S., Farooq, M., &amp; Al-Jabri, Q. (2026). Carbon Risk and Cost of Debt: The Role of Board Gender Diversity. Corporate Social Responsibility and Environmental Management. Advance online publication, 1-21. https://doi.org/10.1002/csr.70643</t>
  </si>
  <si>
    <t xml:space="preserve">10.1002/csr.70643</t>
  </si>
  <si>
    <t xml:space="preserve">Corporate Social Responsibility and Environmental Management</t>
  </si>
  <si>
    <t xml:space="preserve">in press</t>
  </si>
  <si>
    <t xml:space="preserve">C</t>
  </si>
  <si>
    <t xml:space="preserve">10.1</t>
  </si>
  <si>
    <t xml:space="preserve">CM-037</t>
  </si>
  <si>
    <t xml:space="preserve">keyword: corporate social responsibility</t>
  </si>
  <si>
    <t xml:space="preserve">Almutairi, A. (2026). The Impact of Climate Change Disclosure on Cost of Debt: The Moderating Effect of Political Connections and ESG Disclosure. International Journal of Financial Studies, 14(5), 123.</t>
  </si>
  <si>
    <t xml:space="preserve">10.3390/ijfs14050123</t>
  </si>
  <si>
    <t xml:space="preserve">International Journal of Financial Studies</t>
  </si>
  <si>
    <t xml:space="preserve">JIF 2.2 (2024 JCR); source: https://www.mdpi.com/about/announcements/12362</t>
  </si>
  <si>
    <t xml:space="preserve">2.7</t>
  </si>
  <si>
    <t xml:space="preserve">CM-038</t>
  </si>
  <si>
    <t xml:space="preserve">Altavilla, C., Boucinha, M., Pagano, M., &amp; Polo, A. (2024). Climate risk, bank lending and monetary policy. ECB Working Paper Series No. 2969, European Central Bank.</t>
  </si>
  <si>
    <t xml:space="preserve">10.2139/ssrn.4918451</t>
  </si>
  <si>
    <t xml:space="preserve">ECB Working Paper Series (European Central Bank)</t>
  </si>
  <si>
    <t xml:space="preserve">working paper</t>
  </si>
  <si>
    <t xml:space="preserve">n/a (working paper; no journal JIF)</t>
  </si>
  <si>
    <t xml:space="preserve">CM-039</t>
  </si>
  <si>
    <t xml:space="preserve">n/a — working paper</t>
  </si>
  <si>
    <t xml:space="preserve">157</t>
  </si>
  <si>
    <t xml:space="preserve">Apergis, N., Poufinas, T., &amp; Antonopoulos, A. (2022). ESG scores and cost of debt. Energy Economics, 112, 106186.</t>
  </si>
  <si>
    <t xml:space="preserve">10.1016/j.eneco.2022.106186</t>
  </si>
  <si>
    <t xml:space="preserve">Energy Economics</t>
  </si>
  <si>
    <t xml:space="preserve">13.5</t>
  </si>
  <si>
    <t xml:space="preserve">v10 carry</t>
  </si>
  <si>
    <t xml:space="preserve">704</t>
  </si>
  <si>
    <t xml:space="preserve">Attig, N., Rahaman, M., &amp; Trabelsi, S. (2025). Creditors at the Gate: Effects of Selective Environmental Disclosure on the Cost of Debt. Corporate Governance: An International Review, 33(2), 202–230.</t>
  </si>
  <si>
    <t xml:space="preserve">10.1111/corg.12599</t>
  </si>
  <si>
    <t xml:space="preserve">Corporate Governance: An International Review</t>
  </si>
  <si>
    <t xml:space="preserve">5.4</t>
  </si>
  <si>
    <t xml:space="preserve">3_mgmt</t>
  </si>
  <si>
    <t xml:space="preserve">keyword: corporate governance</t>
  </si>
  <si>
    <t xml:space="preserve">Journal of International Financial Markets, Institutions and Money</t>
  </si>
  <si>
    <t xml:space="preserve">CM-002</t>
  </si>
  <si>
    <t xml:space="preserve">SSRN Working Paper</t>
  </si>
  <si>
    <t xml:space="preserve">row-level (see data; within-study variation)</t>
  </si>
  <si>
    <t xml:space="preserve">n/a — VoR journal, JIF dormant (r17)</t>
  </si>
  <si>
    <t xml:space="preserve">VoR published; WP citation extracted, data verified identical; q_status/q_vhb per VoR (r17, 2026-07-10)</t>
  </si>
  <si>
    <t xml:space="preserve">5282</t>
  </si>
  <si>
    <t xml:space="preserve">Ben Slimane, M., Le Guenedal, T., Roncalli, T., &amp; Sekine, T. (2019). ESG Investing in Corporate Bonds: Mind the Gap. Amundi Working Paper (SSRN Electronic Journal).</t>
  </si>
  <si>
    <t xml:space="preserve">10.2139/ssrn.3683472</t>
  </si>
  <si>
    <t xml:space="preserve">n/a — Amundi Working Paper (gray literature); no target journal or JIF. No peer-reviewed journal version under this title located. Stable copy: https://research-center.amundi.com/article/esg-investing-corporate-bonds-mind-gap</t>
  </si>
  <si>
    <t xml:space="preserve">CM-040</t>
  </si>
  <si>
    <t xml:space="preserve">WP, content-based [FLAG]</t>
  </si>
  <si>
    <t xml:space="preserve">122</t>
  </si>
  <si>
    <t xml:space="preserve">Bhattacharya, S., &amp; Sharma, D. (2019). Do environment, social and governance performance impact credit ratings: a study from India. International Journal of Ethics and Systems, 35(3), 466-484.</t>
  </si>
  <si>
    <t xml:space="preserve">10.1108/IJOES-09-2018-0130</t>
  </si>
  <si>
    <t xml:space="preserve">International Journal of Ethics and Systems</t>
  </si>
  <si>
    <t xml:space="preserve">Impact Factor ~3.2 (Clarivate ESCI, current; journal was ESCI-listed, not JCR-ranked at 2019 publication); source: https://wos-journal.info/journalid/5675</t>
  </si>
  <si>
    <t xml:space="preserve">3.6</t>
  </si>
  <si>
    <t xml:space="preserve">CM-041</t>
  </si>
  <si>
    <t xml:space="preserve">keyword: ethics and systems [FLAG]</t>
  </si>
  <si>
    <t xml:space="preserve">384 (main green-patent sample); 1,496 ('carbon premium' sample)</t>
  </si>
  <si>
    <t xml:space="preserve">Boermans, M., Bun, M., &amp; van der Straten, Y. (2024). Funding the Fittest? Pricing of Climate Transition Risk in the Corporate Bond Market. DNB Working Paper No. 797, De Nederlandsche Bank.</t>
  </si>
  <si>
    <t xml:space="preserve">10.2139/ssrn.4696871</t>
  </si>
  <si>
    <t xml:space="preserve">DNB Working Paper Series (De Nederlandsche Bank)</t>
  </si>
  <si>
    <t xml:space="preserve">CM-042</t>
  </si>
  <si>
    <t xml:space="preserve">647</t>
  </si>
  <si>
    <t xml:space="preserve">Borsuk, M., &amp; Shrimali, G. (2026). Carbon risk and corporate creditworthiness: Evidence from a major emerging economy. Energy Economics, 158, 109315.</t>
  </si>
  <si>
    <t xml:space="preserve">10.1016/j.eneco.2026.109315</t>
  </si>
  <si>
    <t xml:space="preserve">1743</t>
  </si>
  <si>
    <t xml:space="preserve">Boubaker, S., Fichera, L., Galletta, S., &amp; Mazzù, S. (2026). Environmental Practices and Corporate Cost of Debt: Evidence from European Listed Firms. International Review of Economics &amp; Finance, 106, 104910.</t>
  </si>
  <si>
    <t xml:space="preserve">10.1016/j.iref.2026.104910</t>
  </si>
  <si>
    <t xml:space="preserve">International Review of Economics &amp; Finance</t>
  </si>
  <si>
    <t xml:space="preserve">7.6</t>
  </si>
  <si>
    <t xml:space="preserve">CM-043</t>
  </si>
  <si>
    <t xml:space="preserve">2024</t>
  </si>
  <si>
    <t xml:space="preserve">118</t>
  </si>
  <si>
    <t xml:space="preserve">1062</t>
  </si>
  <si>
    <t xml:space="preserve">Brinette, S., Abidi Perier, Z., &amp; Sener Tournus, P. (2026). Waste management and cost of debt. Finance Research Letters, 98, 109835.</t>
  </si>
  <si>
    <t xml:space="preserve">10.1016/j.frl.2026.109835</t>
  </si>
  <si>
    <t xml:space="preserve">Finance Research Letters</t>
  </si>
  <si>
    <t xml:space="preserve">7.1</t>
  </si>
  <si>
    <t xml:space="preserve">CM-044</t>
  </si>
  <si>
    <t xml:space="preserve">592</t>
  </si>
  <si>
    <t xml:space="preserve">3642</t>
  </si>
  <si>
    <t xml:space="preserve">Caragnano, A., Mariani, M., Pizzutilo, F., &amp; Zito, M. (2020). Is it worth reducing GHG emissions? Exploring the effect on the cost of debt financing. Journal of Environmental Management, 270, 110860.</t>
  </si>
  <si>
    <t xml:space="preserve">10.1016/j.jenvman.2020.110860</t>
  </si>
  <si>
    <t xml:space="preserve">Journal of Environmental Management</t>
  </si>
  <si>
    <t xml:space="preserve">8.4</t>
  </si>
  <si>
    <t xml:space="preserve">CM-045</t>
  </si>
  <si>
    <t xml:space="preserve">keyword: environmental management</t>
  </si>
  <si>
    <t xml:space="preserve">Working Paper (Mays Business School, Texas A&amp;M)</t>
  </si>
  <si>
    <t xml:space="preserve">Management Science</t>
  </si>
  <si>
    <t xml:space="preserve">A+</t>
  </si>
  <si>
    <t xml:space="preserve">Journal of Business Ethics</t>
  </si>
  <si>
    <t xml:space="preserve">Frontiers in Energy Research</t>
  </si>
  <si>
    <t xml:space="preserve">CM-006</t>
  </si>
  <si>
    <t xml:space="preserve">Austria,Belgium,Bulgaria,Croatia,Cyprus,Czechia,Denmark,Estonia,Finland,France,Germany,Greece,Hungary,Ireland,Italy,Latvia,Lithuania,Luxembourg,Malta,Netherlands,Poland,Portugal,Romania,Slovak Republic,Slovenia,Spain,Sweden,United Kingdom</t>
  </si>
  <si>
    <t xml:space="preserve">CM-007</t>
  </si>
  <si>
    <t xml:space="preserve">824</t>
  </si>
  <si>
    <t xml:space="preserve">Cicchini, D., De Luca, P., Principale, S., &amp; Signore, C. (2026). Greenhouse Gas Emissions and Cost of Debt: Evidence From European Firms Under Mandatory and Voluntary Disclosure. Business Strategy and the Environment (early view), article bse.70550, 1-14.</t>
  </si>
  <si>
    <t xml:space="preserve">10.1002/bse.70550</t>
  </si>
  <si>
    <t xml:space="preserve">CM-046</t>
  </si>
  <si>
    <t xml:space="preserve">Sustainability (MDPI)</t>
  </si>
  <si>
    <t xml:space="preserve">1384</t>
  </si>
  <si>
    <t xml:space="preserve">6029 (syndicated loan observations, not firm-years)</t>
  </si>
  <si>
    <t xml:space="preserve">D'Arcangelo, F. M., Kruse, T., Pisu, M., &amp; Tomasi, M. (2025). The effect of climate policies on firm financing and investment through the banking channel. Journal of Environmental Management, 387, 125866.</t>
  </si>
  <si>
    <t xml:space="preserve">10.1016/j.jenvman.2025.125866</t>
  </si>
  <si>
    <t xml:space="preserve">JIF 2024 ≈ 8.0 (Clarivate JCR) — https://www.bioxbio.com/journal/J-ENVIRON-MANAGE</t>
  </si>
  <si>
    <t xml:space="preserve">CM-047</t>
  </si>
  <si>
    <t xml:space="preserve">Swiss Finance Institute Research Paper 18-10</t>
  </si>
  <si>
    <t xml:space="preserve">Argentina, Australia, Brazil, Bulgaria, Canada, China, Colombia, Croatia, Czechia, Denmark, Ecuador, Egypt, France, Germany, India, Indonesia, Iraq, Ireland, Israel, Italy, Kazakhstan, Libya, Malaysia, Mexico, Mongolia, Morocco, Netherlands, New Zealand, Nigeria, Norway, Oman, Pakistan, Peru, Poland, Romania, Russian Federation, Saudi Arabia, South Africa, Thailand, Turkiye, United Kingdom, United States, Venezuela, Viet Nam</t>
  </si>
  <si>
    <t xml:space="preserve">CM-008</t>
  </si>
  <si>
    <t xml:space="preserve">International Journal of Business and Management (CCSE)</t>
  </si>
  <si>
    <t xml:space="preserve">Spain,Italy</t>
  </si>
  <si>
    <t xml:space="preserve">CM-009</t>
  </si>
  <si>
    <t xml:space="preserve">n/a — journal not JCR-listed</t>
  </si>
  <si>
    <t xml:space="preserve">Journal of Cleaner Production</t>
  </si>
  <si>
    <t xml:space="preserve">CM-010</t>
  </si>
  <si>
    <t xml:space="preserve">CM-011</t>
  </si>
  <si>
    <t xml:space="preserve">Austria,Belgium,Cyprus,Czechia,Denmark,Finland,France,Germany,Greece,Ireland,Italy,Netherlands,Poland,Portugal,Spain,Sweden,United Kingdom</t>
  </si>
  <si>
    <t xml:space="preserve">CM-012</t>
  </si>
  <si>
    <t xml:space="preserve">Environmental Science and Pollution Research</t>
  </si>
  <si>
    <t xml:space="preserve">2253</t>
  </si>
  <si>
    <t xml:space="preserve">54,456 (bond-year observations, not firm-years)</t>
  </si>
  <si>
    <t xml:space="preserve">Dumrose, M., &amp; Höck, A. (2023). Corporate Carbon-Risk and Credit-Risk: The Impact of Carbon-Risk Exposure and Management on Credit Spreads in Different Regulatory Environments. Finance Research Letters, 51, 103414.</t>
  </si>
  <si>
    <t xml:space="preserve">10.1016/j.frl.2022.103414</t>
  </si>
  <si>
    <t xml:space="preserve">CM-048</t>
  </si>
  <si>
    <t xml:space="preserve">405</t>
  </si>
  <si>
    <t xml:space="preserve">9407 (firm-quarter observations, not firm-years)</t>
  </si>
  <si>
    <t xml:space="preserve">Duong, H. N., Kalev, P. S., Kalimipalli, M., &amp; Trivedi, S. (2025). Do firms benefit from carbon risk management? Evidence from the credit default swaps market. Journal of Corporate Finance, 94, 102843. https://doi.org/10.1016/j.jcorpfin.2025.102843</t>
  </si>
  <si>
    <t xml:space="preserve">10.1016/j.jcorpfin.2025.102843</t>
  </si>
  <si>
    <t xml:space="preserve">Journal of Corporate Finance</t>
  </si>
  <si>
    <t xml:space="preserve">A</t>
  </si>
  <si>
    <t xml:space="preserve">6.9</t>
  </si>
  <si>
    <t xml:space="preserve">CM-049</t>
  </si>
  <si>
    <t xml:space="preserve">567</t>
  </si>
  <si>
    <t xml:space="preserve">1469 (syndicated loan observations, not firm-years)</t>
  </si>
  <si>
    <t xml:space="preserve">Ehlers, T., Packer, F., &amp; de Greiff, K. (2022). The pricing of carbon risk in syndicated loans: Which risks are priced and why? Journal of Banking &amp; Finance, 136, 106180. [Staged PDF is the pre-publication BIS Working Paper No 946, June 2021; VoR is the Journal of Banking &amp; Finance article.]</t>
  </si>
  <si>
    <t xml:space="preserve">10.1016/j.jbankfin.2021.106180</t>
  </si>
  <si>
    <t xml:space="preserve">Journal of Banking &amp; Finance</t>
  </si>
  <si>
    <t xml:space="preserve">4.0</t>
  </si>
  <si>
    <t xml:space="preserve">CM-050</t>
  </si>
  <si>
    <t xml:space="preserve">Critical Perspectives on Accounting</t>
  </si>
  <si>
    <t xml:space="preserve">Austria,Belgium,Denmark,Finland,France,Germany,Greece,Ireland,Italy,Netherlands,Norway,Portugal,Spain,Sweden,United Kingdom</t>
  </si>
  <si>
    <t xml:space="preserve">CM-013</t>
  </si>
  <si>
    <t xml:space="preserve">214</t>
  </si>
  <si>
    <t xml:space="preserve">Erragragui, E. (2018). Do creditors price firms' environmental, social and governance risks? Research in International Business and Finance, 45, 197-207.</t>
  </si>
  <si>
    <t xml:space="preserve">10.1016/j.ribaf.2017.07.151</t>
  </si>
  <si>
    <t xml:space="preserve">Research in International Business and Finance</t>
  </si>
  <si>
    <t xml:space="preserve">Pacific-Basin Finance Journal</t>
  </si>
  <si>
    <t xml:space="preserve">Economics of Transition and Institutional Change</t>
  </si>
  <si>
    <t xml:space="preserve">prufen</t>
  </si>
  <si>
    <t xml:space="preserve">Journal of Accounting and Public Policy</t>
  </si>
  <si>
    <t xml:space="preserve">7417</t>
  </si>
  <si>
    <t xml:space="preserve">González Sánchez, F. J., Rubio Martín, G., López Sáez, P., &amp; Rodríguez Martín, A. (2026). Corporate Environmental Responsibility, Environmental Policy Stringency and Debt Cost in Europe. Corporate Social Responsibility and Environmental Management, 33(1), 1230–1248.</t>
  </si>
  <si>
    <t xml:space="preserve">10.1002/csr.70220</t>
  </si>
  <si>
    <t xml:space="preserve">CM-051</t>
  </si>
  <si>
    <t xml:space="preserve">Management Decision</t>
  </si>
  <si>
    <t xml:space="preserve">CM-016</t>
  </si>
  <si>
    <t xml:space="preserve">Hansen, E., &amp; Marcet, F. (2025). The differential impact of environmental violations on the cost of financing in debt and equity markets. Working paper, SSRN (Abstract ID 5293084), May 29, 2025. https://papers.ssrn.com/sol3/papers.cfm?abstract_id=5293084</t>
  </si>
  <si>
    <t xml:space="preserve">n/a (SSRN working paper / preprint)</t>
  </si>
  <si>
    <t xml:space="preserve">n/a — SSRN working paper, no journal / no JIF (no published version of record located as of 2026-07)</t>
  </si>
  <si>
    <t xml:space="preserve">655</t>
  </si>
  <si>
    <t xml:space="preserve">2222 (loans)</t>
  </si>
  <si>
    <t xml:space="preserve">Ho, K., &amp; Wong, A. (2023). Effect of climate-related risk on the costs of bank loans: Evidence from syndicated loan markets in emerging economies. Emerging Markets Review, 55, 100977. https://doi.org/10.1016/j.ememar.2022.100977</t>
  </si>
  <si>
    <t xml:space="preserve">10.1016/j.ememar.2022.100977</t>
  </si>
  <si>
    <t xml:space="preserve">Emerging Markets Review</t>
  </si>
  <si>
    <t xml:space="preserve">4.4</t>
  </si>
  <si>
    <t xml:space="preserve">CM-052</t>
  </si>
  <si>
    <t xml:space="preserve">Journal of Business Finance &amp; Accounting</t>
  </si>
  <si>
    <t xml:space="preserve">CM-018</t>
  </si>
  <si>
    <t xml:space="preserve">1486</t>
  </si>
  <si>
    <t xml:space="preserve">Hu, H., Lazar, E., Pan, J., &amp; Wang, S. (2024). Environmental performance and credit ratings: A transatlantic study. International Review of Financial Analysis, 96, 103635. https://doi.org/10.1016/j.irfa.2024.103635</t>
  </si>
  <si>
    <t xml:space="preserve">10.1016/j.irfa.2024.103635</t>
  </si>
  <si>
    <t xml:space="preserve">CM-053</t>
  </si>
  <si>
    <t xml:space="preserve">Journal of Asset Management</t>
  </si>
  <si>
    <t xml:space="preserve">CM-017</t>
  </si>
  <si>
    <t xml:space="preserve">CM-019</t>
  </si>
  <si>
    <t xml:space="preserve">Financial Management</t>
  </si>
  <si>
    <t xml:space="preserve">68</t>
  </si>
  <si>
    <t xml:space="preserve">Johnson, R. (2020). The link between environmental, social and corporate governance disclosure and the cost of capital in South Africa. Journal of Economic and Financial Sciences, 13(1), a543.</t>
  </si>
  <si>
    <t xml:space="preserve">10.4102/jef.v13i1.543</t>
  </si>
  <si>
    <t xml:space="preserve">Journal of Economic and Financial Sciences</t>
  </si>
  <si>
    <t xml:space="preserve">No Clarivate JCR Impact Factor (journal not indexed in Web of Science Core Collection; Scopus/DOAJ only, SJR 0.216); source: https://www.scimagojr.com/journalsearch.php?q=Journal+of+Economic+and+Financial+Sciences</t>
  </si>
  <si>
    <t xml:space="preserve">no JIF</t>
  </si>
  <si>
    <t xml:space="preserve">CM-022</t>
  </si>
  <si>
    <t xml:space="preserve">CM-020</t>
  </si>
  <si>
    <t xml:space="preserve">334</t>
  </si>
  <si>
    <t xml:space="preserve">Kim, D., &amp; Pouget, S. (2026). Do carbon emissions affect the cost of capital? Primary versus secondary corporate bond markets. Journal of Corporate Finance, 97, 102932. https://doi.org/10.1016/j.jcorpfin.2025.102932</t>
  </si>
  <si>
    <t xml:space="preserve">10.1016/j.jcorpfin.2025.102932</t>
  </si>
  <si>
    <t xml:space="preserve">International Journal of Environmental Research and Public Health (IJERPH)</t>
  </si>
  <si>
    <t xml:space="preserve">2267 (loans)</t>
  </si>
  <si>
    <t xml:space="preserve">Kleimeier, S., &amp; Viehs, M. (2021). Pricing carbon risk: Investor preferences or risk mitigation? Economics Letters, 205, 109936.</t>
  </si>
  <si>
    <t xml:space="preserve">10.1016/j.econlet.2021.109936</t>
  </si>
  <si>
    <t xml:space="preserve">Economics Letters</t>
  </si>
  <si>
    <t xml:space="preserve">2.0</t>
  </si>
  <si>
    <t xml:space="preserve">CM-054</t>
  </si>
  <si>
    <t xml:space="preserve">Review of Managerial Science</t>
  </si>
  <si>
    <t xml:space="preserve">CM-021</t>
  </si>
  <si>
    <t xml:space="preserve">225</t>
  </si>
  <si>
    <t xml:space="preserve">Kozak, S. (2021). Will the Reduction of CO2 Emissions Lower the Cost of Debt Financing? The Case of EU Countries. Energies, 14(24), 8361.</t>
  </si>
  <si>
    <t xml:space="preserve">10.3390/en14248361</t>
  </si>
  <si>
    <t xml:space="preserve">Energies</t>
  </si>
  <si>
    <t xml:space="preserve">Journal Impact Factor 3.2 (2022 Journal Citation Reports, Clarivate); source: https://www.mdpi.com/about/announcements/6118</t>
  </si>
  <si>
    <t xml:space="preserve">3.9</t>
  </si>
  <si>
    <t xml:space="preserve">CM-055</t>
  </si>
  <si>
    <t xml:space="preserve">keyword: energies [FLAG]</t>
  </si>
  <si>
    <t xml:space="preserve">Kumar, P., &amp; Firoz, M. (2018). Impact of carbon emissions on cost of debt-evidence from India. Managerial Finance, 44(12), 1401-1417.</t>
  </si>
  <si>
    <t xml:space="preserve">10.1108/MF-03-2018-0108</t>
  </si>
  <si>
    <t xml:space="preserve">Managerial Finance</t>
  </si>
  <si>
    <t xml:space="preserve">1.9</t>
  </si>
  <si>
    <t xml:space="preserve">233</t>
  </si>
  <si>
    <t xml:space="preserve">7704 (bond-year observations)</t>
  </si>
  <si>
    <t xml:space="preserve">Li, W., &amp; Qiu, Y. (2026). Environmental Pollution and Corporate Credit Spreads. Working paper (SSRN No. 5078106), Xi'an Jiaotong-Liverpool University &amp; University of Sydney.</t>
  </si>
  <si>
    <t xml:space="preserve">SSRN Working Paper (unpublished)</t>
  </si>
  <si>
    <t xml:space="preserve">Review of Accounting and Finance</t>
  </si>
  <si>
    <t xml:space="preserve">9233</t>
  </si>
  <si>
    <t xml:space="preserve">Lin, H.-C., Shen, H.-L., Hsieh, Y.-T., &amp; Hsiao, H.-Y. (2025). Corporate carbon emissions and the costs of bank borrowing: Evidence from an emerging market. Corporate Social Responsibility and Environmental Management, 32(6), 7276–7292. https://doi.org/10.1002/csr.70087</t>
  </si>
  <si>
    <t xml:space="preserve">10.1002/csr.70087</t>
  </si>
  <si>
    <t xml:space="preserve">CM-056</t>
  </si>
  <si>
    <t xml:space="preserve">16928</t>
  </si>
  <si>
    <t xml:space="preserve">Liu, X., Chen, X., &amp; Deng, B. (2023). The effect of the government's green grip: Evidence from government-initiated corporate environmental ratings and corporate debt financing. Pacific-Basin Finance Journal, 80, 102055.</t>
  </si>
  <si>
    <t xml:space="preserve">10.1016/j.pacfin.2023.102055</t>
  </si>
  <si>
    <t xml:space="preserve">842</t>
  </si>
  <si>
    <t xml:space="preserve">Luo, W., Guo, X., Zhong, S., &amp; Wang, J. (2019). Environmental information disclosure quality, media attention and debt financing costs: Evidence from Chinese heavy polluting listed companies. Journal of Cleaner Production, 231, 268-277.</t>
  </si>
  <si>
    <t xml:space="preserve">10.1016/j.jclepro.2019.05.237</t>
  </si>
  <si>
    <t xml:space="preserve">10.7</t>
  </si>
  <si>
    <t xml:space="preserve">keyword: cleaner production</t>
  </si>
  <si>
    <t xml:space="preserve">n/r (unit: bond-month; main model N = 5126 bond-month observations from 154 bonds)</t>
  </si>
  <si>
    <t xml:space="preserve">Ma, R., Ji, Q., Zhai, P., &amp; Yang, R. (2022). Environmental violations, refinancing risk, and the corporate bond cost in China. Journal of International Financial Management &amp; Accounting, 33(3), 480–504.</t>
  </si>
  <si>
    <t xml:space="preserve">10.1111/jifm.12154</t>
  </si>
  <si>
    <t xml:space="preserve">Journal of International Financial Management &amp; Accounting</t>
  </si>
  <si>
    <t xml:space="preserve">5.5</t>
  </si>
  <si>
    <t xml:space="preserve">Maaloul, A., &amp; Wegener, M. (2022). Mandatory Versus Voluntary GHG Emissions Disclosures and Credit Risk. Social and Environmental Accountability Journal, 42(1-2), 63-92.</t>
  </si>
  <si>
    <t xml:space="preserve">10.1080/0969160X.2021.2018001</t>
  </si>
  <si>
    <t xml:space="preserve">Social and Environmental Accountability Journal</t>
  </si>
  <si>
    <t xml:space="preserve">n/r (192-209 companies per year; unique firm count not printed)</t>
  </si>
  <si>
    <t xml:space="preserve">806</t>
  </si>
  <si>
    <t xml:space="preserve">Mahmoudian, F., Yu, D., Lu, J., Nazari, J. A., &amp; Herremans, I. M. (2023). Does cost of debt reflect the value of quality greenhouse gas emissions reduction efforts and disclosure? Journal of International Accounting, Auditing and Taxation, 52, 100563.</t>
  </si>
  <si>
    <t xml:space="preserve">10.1016/j.intaccaudtax.2023.100563</t>
  </si>
  <si>
    <t xml:space="preserve">Journal of International Accounting, Auditing and Taxation</t>
  </si>
  <si>
    <t xml:space="preserve">3.7</t>
  </si>
  <si>
    <t xml:space="preserve">CM-057</t>
  </si>
  <si>
    <t xml:space="preserve">Nasih, M., Puspitasari, A., Harymawan, I., Putra, F. K. G., &amp; Djajadikerta, H. G. (2024). The Relationship of Carbon Emission Disclosure on The Cost of Debt. SAGE Open, 14(4), 1-15.</t>
  </si>
  <si>
    <t xml:space="preserve">10.1177/21582440241292134</t>
  </si>
  <si>
    <t xml:space="preserve">SAGE Open</t>
  </si>
  <si>
    <t xml:space="preserve">JIF 2.0 (2024 JCR); https://wos-journal.info/journalid/18983</t>
  </si>
  <si>
    <t xml:space="preserve">2.4</t>
  </si>
  <si>
    <t xml:space="preserve">CM-058</t>
  </si>
  <si>
    <t xml:space="preserve">keyword: sage open [FLAG]</t>
  </si>
  <si>
    <t xml:space="preserve">9395</t>
  </si>
  <si>
    <t xml:space="preserve">Ng, A. C., &amp; Rezaee, Z. (2012). Sustainability Disclosures and Cost of Capital. Working paper, SSRN Electronic Journal (No. 2038654).</t>
  </si>
  <si>
    <t xml:space="preserve">10.2139/ssrn.2038654</t>
  </si>
  <si>
    <t xml:space="preserve">SSRN Electronic Journal (working paper)</t>
  </si>
  <si>
    <t xml:space="preserve">Ekonomski Horizonti</t>
  </si>
  <si>
    <t xml:space="preserve">CM-026</t>
  </si>
  <si>
    <t xml:space="preserve">Financial Review</t>
  </si>
  <si>
    <t xml:space="preserve">310</t>
  </si>
  <si>
    <t xml:space="preserve">3237</t>
  </si>
  <si>
    <t xml:space="preserve">Okimoto, T., &amp; Takaoka, S. (2024). Credit default swaps and corporate carbon emissions in Japan. Energy Economics, 133, 107504. https://doi.org/10.1016/j.eneco.2024.107504</t>
  </si>
  <si>
    <t xml:space="preserve">10.1016/j.eneco.2024.107504</t>
  </si>
  <si>
    <t xml:space="preserve">CM-027</t>
  </si>
  <si>
    <t xml:space="preserve">Working Paper (Keio Univ. / RIETI; SSRN)</t>
  </si>
  <si>
    <t xml:space="preserve">Ould Daoud Ellili, N. (2020). Environmental, Social, and Governance Disclosure, Ownership Structure and Cost of Capital: Evidence from the UAE. Sustainability, 12(18), 7706.</t>
  </si>
  <si>
    <t xml:space="preserve">10.3390/su12187706</t>
  </si>
  <si>
    <t xml:space="preserve">Sustainability</t>
  </si>
  <si>
    <t xml:space="preserve">4.1</t>
  </si>
  <si>
    <t xml:space="preserve">CM-059</t>
  </si>
  <si>
    <t xml:space="preserve">keyword: sustainability</t>
  </si>
  <si>
    <t xml:space="preserve">1428</t>
  </si>
  <si>
    <t xml:space="preserve">14258</t>
  </si>
  <si>
    <t xml:space="preserve">Owolabi, A., Mousavi, M. M., Gozgor, G., &amp; Li, J. (2024). The impact of carbon risk on the cost of debt in the listed firms in G7 economies: The role of the Paris agreement. Energy Economics, 139, 107925.</t>
  </si>
  <si>
    <t xml:space="preserve">10.1016/j.eneco.2024.107925</t>
  </si>
  <si>
    <t xml:space="preserve">CM-060</t>
  </si>
  <si>
    <t xml:space="preserve">Austria,Belgium,Finland,France,Germany,Greece,Ireland,Italy,Luxembourg,Netherlands,Portugal,Spain</t>
  </si>
  <si>
    <t xml:space="preserve">CM-028</t>
  </si>
  <si>
    <t xml:space="preserve">2720</t>
  </si>
  <si>
    <t xml:space="preserve">Panjwani, A., Melin, L., &amp; Mercereau, B. (2023). Do Scope 3 Carbon Emissions Impact Firms' Cost of Debt? The Journal of Portfolio Management, 50(2), 175–198.</t>
  </si>
  <si>
    <t xml:space="preserve">10.3905/jpm.2023.1.548</t>
  </si>
  <si>
    <t xml:space="preserve">The Journal of Portfolio Management</t>
  </si>
  <si>
    <t xml:space="preserve">1.0</t>
  </si>
  <si>
    <t xml:space="preserve">CM-061</t>
  </si>
  <si>
    <t xml:space="preserve">Piechocka-Kałużna, A., Tłuczak, A., &amp; Łopatka, P. (2021). The Impact of CSR/ESG on the Cost of Capital: A Case Study of US Companies. European Research Studies Journal, XXIV(Special Issue 3), 536-546.</t>
  </si>
  <si>
    <t xml:space="preserve">10.35808/ersj/2510</t>
  </si>
  <si>
    <t xml:space="preserve">European Research Studies Journal</t>
  </si>
  <si>
    <t xml:space="preserve">No Clarivate Journal Impact Factor — journal not indexed in Web of Science JCR (Scopus coverage discontinued in 2018, no JIF assigned); source: https://www.scopus.com/sourceid/21100216333</t>
  </si>
  <si>
    <t xml:space="preserve">finance/econ default [FLAG]</t>
  </si>
  <si>
    <t xml:space="preserve">616</t>
  </si>
  <si>
    <t xml:space="preserve">3867</t>
  </si>
  <si>
    <t xml:space="preserve">Pizzutilo, F., Mariani, M., Caragnano, A., &amp; Zito, M. (2020). Dealing with Carbon Risk and the Cost of Debt: Evidence from the European Market. International Journal of Financial Studies, 8(4), 61.</t>
  </si>
  <si>
    <t xml:space="preserve">10.3390/ijfs8040061</t>
  </si>
  <si>
    <t xml:space="preserve">Journal Impact Factor 2.2 (Web of Science, per MDPI); source: https://www.mdpi.com/about/announcements/12362</t>
  </si>
  <si>
    <t xml:space="preserve">CM-062</t>
  </si>
  <si>
    <t xml:space="preserve">Polbennikov, S., Desclee, A., Dynkin, L., &amp; Maitra, A. (2016). ESG Ratings and Performance of Corporate Bonds. The Journal of Fixed Income, 26(1), 21-41.</t>
  </si>
  <si>
    <t xml:space="preserve">10.3905/jfi.2016.26.1.021</t>
  </si>
  <si>
    <t xml:space="preserve">The Journal of Fixed Income</t>
  </si>
  <si>
    <t xml:space="preserve">300</t>
  </si>
  <si>
    <t xml:space="preserve">Ratajczak, P., &amp; Mikolajewicz, G. (2021). The impact of environmental, social and corporate governance responsibility on the cost of short- and long-term debt. Economics and Business Review, 7(2), 74-96.</t>
  </si>
  <si>
    <t xml:space="preserve">10.18559/ebr.2021.2.6</t>
  </si>
  <si>
    <t xml:space="preserve">Economics and Business Review</t>
  </si>
  <si>
    <t xml:space="preserve">Impact Factor 2.0 (Clarivate JCR, ECON BUS REV-POL); source: https://journals.ue.poznan.pl/ebr/</t>
  </si>
  <si>
    <t xml:space="preserve">CM-063</t>
  </si>
  <si>
    <t xml:space="preserve">14474</t>
  </si>
  <si>
    <t xml:space="preserve">Ririmasse, D., Tsitsianis, N., &amp; Mitrou, E. (2026). Carbon Emissions, Carbon Reporting Channels and Corporate Debt: Evidence from Developed and Emerging Markets. Emerging Markets Finance and Trade, 62(9), 2966-2984.</t>
  </si>
  <si>
    <t xml:space="preserve">10.1080/1540496X.2025.2573435</t>
  </si>
  <si>
    <t xml:space="preserve">Emerging Markets Finance and Trade</t>
  </si>
  <si>
    <t xml:space="preserve">D</t>
  </si>
  <si>
    <t xml:space="preserve">3.3</t>
  </si>
  <si>
    <t xml:space="preserve">CM-064</t>
  </si>
  <si>
    <t xml:space="preserve">441</t>
  </si>
  <si>
    <t xml:space="preserve">2537</t>
  </si>
  <si>
    <t xml:space="preserve">Safiullah, M., Nguyen, L. T. M., Houqe, M. N., &amp; Batten, J. (2025). Carbon assurance: Does it have an impact on credit ratings? Accounting &amp; Finance, 65(2), 2173–2210. https://doi.org/10.1111/acfi.70000</t>
  </si>
  <si>
    <t xml:space="preserve">10.1111/acfi.70000</t>
  </si>
  <si>
    <t xml:space="preserve">Accounting &amp; Finance</t>
  </si>
  <si>
    <t xml:space="preserve">2.6</t>
  </si>
  <si>
    <t xml:space="preserve">Global Finance Journal</t>
  </si>
  <si>
    <t xml:space="preserve">Universal Journal of Accounting and Finance</t>
  </si>
  <si>
    <t xml:space="preserve">NBER/SSRN Working Paper (NBER WP 29994)</t>
  </si>
  <si>
    <t xml:space="preserve">CM-029</t>
  </si>
  <si>
    <t xml:space="preserve">3838</t>
  </si>
  <si>
    <t xml:space="preserve">Shi, J., Zhou, Y., &amp; Wang, Q. (2025). Is green an effective signal for investors? Impacts of corporate environmental performance on debt financing cost. Journal of Environmental Management, 389, 126152.</t>
  </si>
  <si>
    <t xml:space="preserve">10.1016/j.jenvman.2025.126152</t>
  </si>
  <si>
    <t xml:space="preserve">Asian Academy of Management Journal of Accounting and Finance</t>
  </si>
  <si>
    <t xml:space="preserve">Australia,China,Hong Kong,Indonesia,Japan,Malaysia,New Zealand,Philippines,Singapore,Korea, Rep.,Thailand</t>
  </si>
  <si>
    <t xml:space="preserve">CM-031</t>
  </si>
  <si>
    <t xml:space="preserve">3890</t>
  </si>
  <si>
    <t xml:space="preserve">25800</t>
  </si>
  <si>
    <t xml:space="preserve">Tan, C., Mo, L., Li, J., &amp; Wang, X. (2026). The Impact of Climate Risk Information Disclosure on Corporate Financing Costs: Evidence From Textual Analysis of Listed Companies' Annual Reports. International Review of Finance, 26(1), e70064.</t>
  </si>
  <si>
    <t xml:space="preserve">10.1111/irfi.70064</t>
  </si>
  <si>
    <t xml:space="preserve">International Review of Finance</t>
  </si>
  <si>
    <t xml:space="preserve">2.3</t>
  </si>
  <si>
    <t xml:space="preserve">237</t>
  </si>
  <si>
    <t xml:space="preserve">561 (unit: green bonds at issuance, cross-sectional; not firm-years)</t>
  </si>
  <si>
    <t xml:space="preserve">Tang, Y., Wang, B., Pan, N., &amp; Li, Z. (2023). The impact of environmental information disclosure on the cost of green bond: Evidence from China. Energy Economics, 126, 107008.</t>
  </si>
  <si>
    <t xml:space="preserve">10.1016/j.eneco.2023.107008</t>
  </si>
  <si>
    <t xml:space="preserve">Sustainability Accounting, Management and Policy Journal</t>
  </si>
  <si>
    <t xml:space="preserve">CM-032</t>
  </si>
  <si>
    <t xml:space="preserve">38680</t>
  </si>
  <si>
    <t xml:space="preserve">Trinh, V. Q., Trinh, H. H., Nguyen, T. H., &amp; Phung, G. (2024). Eco-innovation and Corporate Cost of Debt: A Cross-Country Evidence. Working Papers in Responsible Banking &amp; Finance No. 24-019, Centre for Responsible Banking &amp; Finance, University of St Andrews.</t>
  </si>
  <si>
    <t xml:space="preserve">Working Papers in Responsible Banking &amp; Finance (CRBF), University of St Andrews</t>
  </si>
  <si>
    <t xml:space="preserve">CM-065</t>
  </si>
  <si>
    <t xml:space="preserve">166</t>
  </si>
  <si>
    <t xml:space="preserve">523 (green bond observations, not firm-years)</t>
  </si>
  <si>
    <t xml:space="preserve">Wang, S., &amp; Wijethilake, C. (2026). The Effect of Carbon Disclosure Quality on Green Bond Financing Cost. Business Strategy and the Environment. Advance online publication, 1-14. https://doi.org/10.1002/bse.71126</t>
  </si>
  <si>
    <t xml:space="preserve">10.1002/bse.71126</t>
  </si>
  <si>
    <t xml:space="preserve">International Journal of Tourism Research</t>
  </si>
  <si>
    <t xml:space="preserve">Australia,Brazil,Canada,Denmark,France,Germany,Italy,Japan,Malaysia,Mexico,Portugal,South Africa,Spain,Thailand,Turkiye,United Kingdom,United States</t>
  </si>
  <si>
    <t xml:space="preserve">CM-033</t>
  </si>
  <si>
    <t xml:space="preserve">729</t>
  </si>
  <si>
    <t xml:space="preserve">3146 (bonds, not firm-years)</t>
  </si>
  <si>
    <t xml:space="preserve">Wang, L., Ding, X., Yang, Y., &amp; Wu, R. (2025). Corporate environmental performance and bond financing cost: A multi-stakeholder signaling perspective. International Review of Financial Analysis, 106, 104479.</t>
  </si>
  <si>
    <t xml:space="preserve">10.1016/j.irfa.2025.104479</t>
  </si>
  <si>
    <t xml:space="preserve">274 (text; but all main tables report Sample size 382)</t>
  </si>
  <si>
    <t xml:space="preserve">Wang, H., Chang, H., &amp; Wu, K.-S. (2025). U-shaped relationships between corporate carbon performance and cost of debt: Evidence of China. Corporate Social Responsibility and Environmental Management, 32(1), 465–480.</t>
  </si>
  <si>
    <t xml:space="preserve">10.1002/csr.2953</t>
  </si>
  <si>
    <t xml:space="preserve">513</t>
  </si>
  <si>
    <t xml:space="preserve">Wu, W., An, S., Wu, C.-H., Tsai, S.-B., &amp; Yang, K. (2020). An empirical study on green environmental system certification affects financing cost of high energy consumption enterprises—taking metallurgical enterprises as an example. Journal of Cleaner Production, 244, 118848.</t>
  </si>
  <si>
    <t xml:space="preserve">10.1016/j.jclepro.2019.118848</t>
  </si>
  <si>
    <t xml:space="preserve">594</t>
  </si>
  <si>
    <t xml:space="preserve">3642 (bond-year observations, not firm-years)</t>
  </si>
  <si>
    <t xml:space="preserve">Xiang, Y., &amp; Gong, J. (2026). The value of climate disclosure: Evidence from corporate bond credit spreads. Finance Research Letters, 103, 110156.</t>
  </si>
  <si>
    <t xml:space="preserve">10.1016/j.frl.2026.110156</t>
  </si>
  <si>
    <t xml:space="preserve">5103</t>
  </si>
  <si>
    <t xml:space="preserve">Yang, Y., Wen, J., &amp; Li, Y. (2024). The impact of environmental information disclosure on the cost of debt: evidence from China. Journal of Applied Economics, 27(1), 2301280.</t>
  </si>
  <si>
    <t xml:space="preserve">10.1080/15140326.2023.2301280</t>
  </si>
  <si>
    <t xml:space="preserve">Journal of Applied Economics</t>
  </si>
  <si>
    <t xml:space="preserve">JIF (2024) approx. 2.4 for Journal of Applied Economics; source https://www.bioxbio.com/journal/J-APPL-ECON</t>
  </si>
  <si>
    <t xml:space="preserve">International Journal of Applied Economics, Finance and Accounting</t>
  </si>
  <si>
    <t xml:space="preserve">Australia,Austria,Belgium,Canada,Denmark,Finland,France,Germany,Greece,Hungary,Ireland,Italy,Japan,Luxembourg,Netherlands,Norway,Poland,Portugal,Russian Federation,Spain,Sweden,Switzerland,United Kingdom,United States</t>
  </si>
  <si>
    <t xml:space="preserve">CM-035</t>
  </si>
  <si>
    <t xml:space="preserve">363</t>
  </si>
  <si>
    <t xml:space="preserve">31,418 (company-month observations, not firm-years)</t>
  </si>
  <si>
    <t xml:space="preserve">Zhang, Y., Liu, Y., &amp; Wang, H. (2023). How credit default swap market measures carbon risk. Environmental Science and Pollution Research, 30, 82696–82716.</t>
  </si>
  <si>
    <t xml:space="preserve">10.1007/s11356-023-28154-z</t>
  </si>
  <si>
    <t xml:space="preserve">JIF 2023 ≈ 6.2 (Clarivate JCR) — https://wos-journal.info/journalid/13122</t>
  </si>
  <si>
    <t xml:space="preserve">keyword: environmental science and pollution</t>
  </si>
  <si>
    <t xml:space="preserve">Zheng, B. (2021). An Empirical Study of the Impact of Corporate Social Responsibility on the Cost of Debt (Business 9821: Corporate Finance, Winter 2021, Final Project Report). SSRN Working Paper No. 3833171.</t>
  </si>
  <si>
    <t xml:space="preserve">10.2139/ssrn.3833171</t>
  </si>
  <si>
    <t xml:space="preserve">n/a — unpublished student course project posted to SSRN; no target journal and no JIF. No peer-reviewed published version located.</t>
  </si>
  <si>
    <t xml:space="preserve">40,449 (loan facilities, not firm-years)</t>
  </si>
  <si>
    <t xml:space="preserve">Zhou, X., Williams, R., &amp; Shrimali, G. (2024). Corporate Net Zero Transition and Financing Cost: Evidence of Impact from Global Energy and Utilities Sectors. Oxford Sustainable Finance Group working paper / SSRN Working Paper No. 4957523 (staged draft dated Feb 2025).</t>
  </si>
  <si>
    <t xml:space="preserve">10.2139/ssrn.4957523</t>
  </si>
  <si>
    <t xml:space="preserve">n/a (working paper - no journal impact factor)</t>
  </si>
  <si>
    <t xml:space="preserve">CM-066</t>
  </si>
  <si>
    <t xml:space="preserve">Technological Forecasting and Social Change</t>
  </si>
  <si>
    <t xml:space="preserve">spalte</t>
  </si>
  <si>
    <t xml:space="preserve">formel</t>
  </si>
  <si>
    <t xml:space="preserve">zweck</t>
  </si>
  <si>
    <t xml:space="preserve">herkunft</t>
  </si>
  <si>
    <t xml:space="preserve">fuellstand</t>
  </si>
  <si>
    <t xml:space="preserve">d_sample_start/end + d_country</t>
  </si>
  <si>
    <t xml:space="preserve">koalesziert: Zeile -&gt; v10-Studie -&gt; Log-Study-Block -&gt; Luecken-Lauf</t>
  </si>
  <si>
    <t xml:space="preserve">Basisfelder</t>
  </si>
  <si>
    <t xml:space="preserve">-</t>
  </si>
  <si>
    <t xml:space="preserve">preliminary</t>
  </si>
  <si>
    <t xml:space="preserve">d_midyear/d_post_share/d_pp_mid/d_pp_any</t>
  </si>
  <si>
    <t xml:space="preserve">DEC-024 (Cut 2016, lag0)</t>
  </si>
  <si>
    <t xml:space="preserve">Paris-Vorschau</t>
  </si>
  <si>
    <t xml:space="preserve">DEC-024</t>
  </si>
  <si>
    <t xml:space="preserve">Freeze: native v10-Spalten korpusweit</t>
  </si>
  <si>
    <t xml:space="preserve">atanh(ES)</t>
  </si>
  <si>
    <t xml:space="preserve">Analyse-Metrik</t>
  </si>
  <si>
    <t xml:space="preserve">van Aert 2023</t>
  </si>
  <si>
    <t xml:space="preserve">1 wenn es_method gueltig &amp; |ES|&lt;=1</t>
  </si>
  <si>
    <t xml:space="preserve">Schaetzset-Selektor</t>
  </si>
  <si>
    <t xml:space="preserve">vollstaendig</t>
  </si>
  <si>
    <t xml:space="preserve">sample_mid/median; sample_post share_2016-2019; pp_share/end_lag0-3; pp_mid/median/start_lag0; pp_window_class</t>
  </si>
  <si>
    <t xml:space="preserve">DEC-024-Grid aus d_sample_start/end (Koaleszenz Zeile-&gt;v10-&gt;Log-&gt;Lückenlauf)</t>
  </si>
  <si>
    <t xml:space="preserve">Paris-Design nativ</t>
  </si>
  <si>
    <t xml:space="preserve">DEC-024/041</t>
  </si>
  <si>
    <t xml:space="preserve">korpusweit</t>
  </si>
  <si>
    <t xml:space="preserve">pp_median split / pp_tertial split</t>
  </si>
  <si>
    <t xml:space="preserve">Verteilungssplits über sample_mid (Median; Terzile)</t>
  </si>
  <si>
    <t xml:space="preserve">Literatur-Zeit-Splits</t>
  </si>
  <si>
    <t xml:space="preserve">v10-Hausstil</t>
  </si>
  <si>
    <t xml:space="preserve">industry / regulation_sample_start/end / country_econ</t>
  </si>
  <si>
    <t xml:space="preserve">Legacy: v10-Studienwert; Neu: Lückenlauf (R4/E1-E4); country_econ via country_lookup + 24 bestätigte Erweiterungen</t>
  </si>
  <si>
    <t xml:space="preserve">Moderatoren nativ</t>
  </si>
  <si>
    <t xml:space="preserve">R4/E1-E8/DEC-041</t>
  </si>
  <si>
    <t xml:space="preserve">sample_size no_firm-years_rounded (col E)</t>
  </si>
  <si>
    <t xml:space="preserve">formula: n_obs if numeric else n_firms x window years</t>
  </si>
  <si>
    <t xml:space="preserve">R-16b/R-19</t>
  </si>
  <si>
    <t xml:space="preserve">sample_start/sample_end (cols J/K)</t>
  </si>
  <si>
    <t xml:space="preserve">formula link to d_sample_start/d_sample_end</t>
  </si>
  <si>
    <t xml:space="preserve">r03f1</t>
  </si>
  <si>
    <t xml:space="preserve">country_region/econ/culture/legal</t>
  </si>
  <si>
    <t xml:space="preserve">formula: subsample_country_map override else lookup paper-level</t>
  </si>
  <si>
    <t xml:space="preserve">r12-14</t>
  </si>
  <si>
    <t xml:space="preserve">script-derived subsample key (dimension in {region, legal system, region x agency})</t>
  </si>
  <si>
    <t xml:space="preserve">re-derived 1{d_sample_start&gt;=2016}</t>
  </si>
  <si>
    <t xml:space="preserve">R-18</t>
  </si>
  <si>
    <t xml:space="preserve">q_status/q_VHB/field</t>
  </si>
  <si>
    <t xml:space="preserve">formula: lookup classes (q_vhb rule P-09 final)</t>
  </si>
  <si>
    <t xml:space="preserve">P-01/P-09</t>
  </si>
  <si>
    <t xml:space="preserve">subsample_country_map / country_map / reg_recode_log / country_rowlevel_log</t>
  </si>
  <si>
    <t xml:space="preserve">documentation sheets</t>
  </si>
  <si>
    <t xml:space="preserve">DEC-042</t>
  </si>
  <si>
    <t xml:space="preserve">grid cols L-AE</t>
  </si>
  <si>
    <t xml:space="preserve">formulas from d_sample_start/end; corpus constants: median-split threshold 2013, tertile bounds 2011/2014 (frozen v11 statistics)</t>
  </si>
  <si>
    <t xml:space="preserve">rr01</t>
  </si>
  <si>
    <t xml:space="preserve">country (col AR), no_firms_source (F), no_firm-years_source (G)</t>
  </si>
  <si>
    <t xml:space="preserve">deliberately adopted-only (v10-native raw columns); corpus-wide equivalents: lookup.country_str / Block-B provenance (author ruling D-03b)</t>
  </si>
  <si>
    <t xml:space="preserve">D-03</t>
  </si>
  <si>
    <t xml:space="preserve">residual_flags.csv</t>
  </si>
  <si>
    <t xml:space="preserve">78 pre-adjudication flag rows (15 studies) resolved and booked pre-freeze; snapshot archived under docs/ (author confirmation D-04)</t>
  </si>
  <si>
    <t xml:space="preserve">D-04</t>
  </si>
  <si>
    <t xml:space="preserve">step</t>
  </si>
  <si>
    <t xml:space="preserve">P1: staging 2716/122f; v10 1306; verdicts 797; lookup 61</t>
  </si>
  <si>
    <t xml:space="preserve">P2: legacy files 60; unmapped files ['staging_Zhou_et_al_2016.csv'] (soll: nur Zhou-2016)</t>
  </si>
  <si>
    <t xml:space="preserve">F37d: Log-N-Fallback für 186 Zellen; Dateien mit Log-N 97; n_use fehlt noch: 46</t>
  </si>
  <si>
    <t xml:space="preserve">P4: -1 stray, -12 prod_inno</t>
  </si>
  <si>
    <t xml:space="preserve">P4: K&amp;V EL-Dupes -9</t>
  </si>
  <si>
    <t xml:space="preserve">P9 slope: 48 (Soll 48)</t>
  </si>
  <si>
    <t xml:space="preserve">P10: computed 2340 | bivariate 123 | star-bound 56 | missing 175</t>
  </si>
  <si>
    <t xml:space="preserve">P-Luecke Topup-Join: 175 positional, Datei-Mismatches=0</t>
  </si>
  <si>
    <t xml:space="preserve">P-Luecke Regulation: start {'without ETS/CT': np.int64(34), 'multi': np.int64(20), 'with ETS/CT': np.int64(6)} | end {'without ETS/CT': np.int64(29), 'multi': np.int64(20), 'with ETS/CT': np.int64(11)}</t>
  </si>
  <si>
    <t xml:space="preserve">P-Luecke ES-Endstand: 89 verbleibende missing-stats als non-convertible dokumentiert (post gap-run)</t>
  </si>
  <si>
    <t xml:space="preserve">P6 overrides (Legacy-Replay, klassifikationstreu): 52</t>
  </si>
  <si>
    <t xml:space="preserve">P7 adoptions: +158 (Devalle per R1 ausgeschlossen)</t>
  </si>
  <si>
    <t xml:space="preserve">v12: S1 col E linked n_obs/proxy (R-16b); S1b n_obs format hygiene</t>
  </si>
  <si>
    <t xml:space="preserve">v12: S2 J/K linked to d_sample fields</t>
  </si>
  <si>
    <t xml:space="preserve">v12: S3 industry 'mixed'-&gt;'99_NCE'</t>
  </si>
  <si>
    <t xml:space="preserve">v12: S4 pp_start_lag0 re-derived &gt;=2016 (R-18, 115 cells)</t>
  </si>
  <si>
    <t xml:space="preserve">v12: S5 row-level country via subsample_country_map; row_skey col added</t>
  </si>
  <si>
    <t xml:space="preserve">v12: S6 r17 journal_note; S7 jif_note</t>
  </si>
  <si>
    <t xml:space="preserve">v12: S8 sheets regenerated; verifier Z-suite</t>
  </si>
  <si>
    <t xml:space="preserve">V</t>
  </si>
  <si>
    <t xml:space="preserve">Check</t>
  </si>
  <si>
    <t xml:space="preserve">Status</t>
  </si>
  <si>
    <t xml:space="preserve">Info</t>
  </si>
  <si>
    <t xml:space="preserve">V1</t>
  </si>
  <si>
    <t xml:space="preserve">Inputs</t>
  </si>
  <si>
    <t xml:space="preserve">PASS</t>
  </si>
  <si>
    <t xml:space="preserve">staging 2716/122f</t>
  </si>
  <si>
    <t xml:space="preserve">V2</t>
  </si>
  <si>
    <t xml:space="preserve">Block-A byteident</t>
  </si>
  <si>
    <t xml:space="preserve">V3</t>
  </si>
  <si>
    <t xml:space="preserve">v10-Key-Deckung</t>
  </si>
  <si>
    <t xml:space="preserve">fehlend = 5 Regel-Exits</t>
  </si>
  <si>
    <t xml:space="preserve">V4</t>
  </si>
  <si>
    <t xml:space="preserve">Bilanz</t>
  </si>
  <si>
    <t xml:space="preserve">2852 rows; estimation 2851; usable 2730</t>
  </si>
  <si>
    <t xml:space="preserve">V5</t>
  </si>
  <si>
    <t xml:space="preserve">Segmente</t>
  </si>
  <si>
    <t xml:space="preserve">{'original': 59, 'update': 43, 'rescreen': 18} [61 v10-Keys = 60 original + Hui; Hoeck-NFC-Zaehlartefakt dokumentiert]</t>
  </si>
  <si>
    <t xml:space="preserve">V6</t>
  </si>
  <si>
    <t xml:space="preserve">FLAG-Restliste</t>
  </si>
  <si>
    <t xml:space="preserve">[]</t>
  </si>
  <si>
    <t xml:space="preserve">V7</t>
  </si>
  <si>
    <t xml:space="preserve">Devalle-Regime (R1)</t>
  </si>
  <si>
    <t xml:space="preserve">signs=[0.089, 0.147, -0.296]</t>
  </si>
  <si>
    <t xml:space="preserve">V8</t>
  </si>
  <si>
    <t xml:space="preserve">Dedup-Logs</t>
  </si>
  <si>
    <t xml:space="preserve">K&amp;V -9; Version-Dedup 0</t>
  </si>
  <si>
    <t xml:space="preserve">V9</t>
  </si>
  <si>
    <t xml:space="preserve">Cluster</t>
  </si>
  <si>
    <t xml:space="preserve">V10</t>
  </si>
  <si>
    <t xml:space="preserve">ES-Spot-Recompute</t>
  </si>
  <si>
    <t xml:space="preserve">V11</t>
  </si>
  <si>
    <t xml:space="preserve">Adopted=v10-Wert</t>
  </si>
  <si>
    <t xml:space="preserve">n=158</t>
  </si>
  <si>
    <t xml:space="preserve">V12</t>
  </si>
  <si>
    <t xml:space="preserve">Gold-Anker</t>
  </si>
  <si>
    <t xml:space="preserve">V13</t>
  </si>
  <si>
    <t xml:space="preserve">Slope-&gt;derivativ</t>
  </si>
  <si>
    <t xml:space="preserve">V14</t>
  </si>
  <si>
    <t xml:space="preserve">Star-bound</t>
  </si>
  <si>
    <t xml:space="preserve">n=99</t>
  </si>
  <si>
    <t xml:space="preserve">V15</t>
  </si>
  <si>
    <t xml:space="preserve">Lookup-Join</t>
  </si>
  <si>
    <t xml:space="preserve">neu=60</t>
  </si>
  <si>
    <t xml:space="preserve">V16</t>
  </si>
  <si>
    <t xml:space="preserve">Provenance</t>
  </si>
  <si>
    <t xml:space="preserve">V18</t>
  </si>
  <si>
    <t xml:space="preserve">r_bivariate in [-1,1]</t>
  </si>
  <si>
    <t xml:space="preserve">Verletzer: 0</t>
  </si>
  <si>
    <t xml:space="preserve">V19</t>
  </si>
  <si>
    <t xml:space="preserve">|r|&gt;0.98-Anteil (computed)</t>
  </si>
  <si>
    <t xml:space="preserve">0.0435%</t>
  </si>
  <si>
    <t xml:space="preserve">V21</t>
  </si>
  <si>
    <t xml:space="preserve">Topup-Join positional</t>
  </si>
  <si>
    <t xml:space="preserve">175/175, 0 Datei-Mismatches</t>
  </si>
  <si>
    <t xml:space="preserve">V22</t>
  </si>
  <si>
    <t xml:space="preserve">ES-Status final</t>
  </si>
  <si>
    <t xml:space="preserve">non-convertible dokumentiert: 122</t>
  </si>
  <si>
    <t xml:space="preserve">V23</t>
  </si>
  <si>
    <t xml:space="preserve">Regulation-Deckung 60</t>
  </si>
  <si>
    <t xml:space="preserve">FLAG-Rest: []</t>
  </si>
  <si>
    <t xml:space="preserve">V24</t>
  </si>
  <si>
    <t xml:space="preserve">NFC-Ledger</t>
  </si>
  <si>
    <t xml:space="preserve">Studien=120 = 60 Legacy (65 v10-Keys - 5 Exits) + 60 Neu</t>
  </si>
  <si>
    <t xml:space="preserve">V20</t>
  </si>
  <si>
    <t xml:space="preserve">Parser-Unit-Tests</t>
  </si>
  <si>
    <t xml:space="preserve">V25</t>
  </si>
  <si>
    <t xml:space="preserve">Native-Grid Recompute</t>
  </si>
  <si>
    <t xml:space="preserve">gefüllt 2843/2852</t>
  </si>
  <si>
    <t xml:space="preserve">V26</t>
  </si>
  <si>
    <t xml:space="preserve">country_econ-Deckung</t>
  </si>
  <si>
    <t xml:space="preserve">100.0%</t>
  </si>
  <si>
    <t xml:space="preserve">V27</t>
  </si>
  <si>
    <t xml:space="preserve">industry-Deckung</t>
  </si>
  <si>
    <t xml:space="preserve">--- v12 Z-suite (2026-07-10) ---</t>
  </si>
  <si>
    <t xml:space="preserve">Z1</t>
  </si>
  <si>
    <t xml:space="preserve">untouched columns value-identical to v11.3 (verified in build)</t>
  </si>
  <si>
    <t xml:space="preserve">Z2</t>
  </si>
  <si>
    <t xml:space="preserve">workbook parses; engine (LibreOffice) load+recalc test at build time</t>
  </si>
  <si>
    <t xml:space="preserve">Z3</t>
  </si>
  <si>
    <t xml:space="preserve">formula cached values == independent python re-derivation (E,J,K,country,q,field)</t>
  </si>
  <si>
    <t xml:space="preserve">Z4</t>
  </si>
  <si>
    <t xml:space="preserve">J/K identical to d_sample_start/d_sample_end</t>
  </si>
  <si>
    <t xml:space="preserve">Z5</t>
  </si>
  <si>
    <t xml:space="preserve">closed lists: industry {non-sensitive,sensitive,99_NCE}; regulation; country schemes; q classes</t>
  </si>
  <si>
    <t xml:space="preserve">Z6</t>
  </si>
  <si>
    <t xml:space="preserve">pp_start_lag0 == 1{d_sample_start&gt;=2016} corpus-wide</t>
  </si>
  <si>
    <t xml:space="preserve">Z7</t>
  </si>
  <si>
    <t xml:space="preserve">col E coverage on usable ES: 2714/2730; residual without any n: 16</t>
  </si>
  <si>
    <t xml:space="preserve">INFO</t>
  </si>
  <si>
    <t xml:space="preserve">Z8</t>
  </si>
  <si>
    <t xml:space="preserve">n_obs hygiene: 148 comma fixes; 176 FLAG cells kept (R-19 provisional proxy in E)</t>
  </si>
  <si>
    <t xml:space="preserve">Z9</t>
  </si>
  <si>
    <t xml:space="preserve">row-level country: 218 cells changed via subsample overrides; log sheet</t>
  </si>
  <si>
    <t xml:space="preserve">Z10</t>
  </si>
  <si>
    <t xml:space="preserve">grid L-AE formulas reproduce stored values exactly (rules reverse-engineered, identity-tested corpus-wide)</t>
  </si>
  <si>
    <t xml:space="preserve">Z11</t>
  </si>
  <si>
    <t xml:space="preserve">prep verifier must re-run Z1-Z6 + formula==script identity (permanent)</t>
  </si>
  <si>
    <t xml:space="preserve">TODO</t>
  </si>
  <si>
    <t xml:space="preserve">econ</t>
  </si>
  <si>
    <t xml:space="preserve">culture</t>
  </si>
  <si>
    <t xml:space="preserve">legal</t>
  </si>
  <si>
    <t xml:space="preserve">note</t>
  </si>
  <si>
    <t xml:space="preserve">1_US</t>
  </si>
  <si>
    <t xml:space="preserve">1_common law</t>
  </si>
  <si>
    <t xml:space="preserve">v10_country_lookup</t>
  </si>
  <si>
    <t xml:space="preserve">single</t>
  </si>
  <si>
    <t xml:space="preserve">multi (44)</t>
  </si>
  <si>
    <t xml:space="preserve">CM-003</t>
  </si>
  <si>
    <t xml:space="preserve">United States,Austria,Belgium,Bulgaria,Croatia,Cyprus,Czechia,Denmark,Estonia,Finland,France,Germany,Greece,Hungary,Ireland,Italy,Latvia,Lithuania,Luxembourg,Malta,Netherlands,Poland,Portugal,Romania,Slovak Republic,Slovenia,Spain,Sweden</t>
  </si>
  <si>
    <t xml:space="preserve">multi (28)</t>
  </si>
  <si>
    <t xml:space="preserve">CM-004</t>
  </si>
  <si>
    <t xml:space="preserve">Austria,Belgium,Bulgaria,Croatia,Cyprus,Czechia,Denmark,Estonia,Finland,France,Germany,Greece,Hungary,Ireland,Italy,Latvia,Lithuania,Luxembourg,Malta,Netherlands,Poland,Portugal,Romania,Slovak Republic,Slovenia,Spain,Sweden</t>
  </si>
  <si>
    <t xml:space="preserve">2_Europe</t>
  </si>
  <si>
    <t xml:space="preserve">multi (27)</t>
  </si>
  <si>
    <t xml:space="preserve">CM-005</t>
  </si>
  <si>
    <t xml:space="preserve">Norway,New Zealand,Sweden,Finland,Canada,Austria,Switzerland,Denmark,Netherlands,Australia,Japan,United Kingdom,Germany,France,Belgium,Spain,Portugal,Italy,Ireland,Greece</t>
  </si>
  <si>
    <t xml:space="preserve">multi (20)</t>
  </si>
  <si>
    <t xml:space="preserve">global</t>
  </si>
  <si>
    <t xml:space="preserve">multi (2)</t>
  </si>
  <si>
    <t xml:space="preserve">2_developing</t>
  </si>
  <si>
    <t xml:space="preserve">multi (18)</t>
  </si>
  <si>
    <t xml:space="preserve">multi (17)</t>
  </si>
  <si>
    <t xml:space="preserve">multi (15)</t>
  </si>
  <si>
    <t xml:space="preserve">CM-014</t>
  </si>
  <si>
    <t xml:space="preserve">Australia, Belgium, Brazil, Canada, China, Denmark, Finland, France, Germany, Greece, Hungary, India, Indonesia, Ireland, Italy, Japan, Netherlands, Norway, Poland, Russian Federation, South Africa, South Korea, Spain, Sweden, Switzerland, Turkiye, United Kingdom</t>
  </si>
  <si>
    <t xml:space="preserve">CM-015</t>
  </si>
  <si>
    <t xml:space="preserve">Australia, Belgium, Brazil, Canada, China, Denmark, Finland, France, Germany, Greece, Hungary, India, Indonesia, Ireland, Italy, Japan, Netherlands, Norway, Poland, Russian Federation, South Africa, South Korea, Spain, Sweden, Switzerland, Turkiye, United Kingdom, United States</t>
  </si>
  <si>
    <t xml:space="preserve">region label</t>
  </si>
  <si>
    <t xml:space="preserve">multi (26)</t>
  </si>
  <si>
    <t xml:space="preserve">CM-023</t>
  </si>
  <si>
    <t xml:space="preserve">Australia,Hong Kong,China,India,Indonesia,Japan,Malaysia,Mongolia,New Zealand,Pakistan,China,Philippines,Korea, Rep.,Sri Lanka,Thailand,Viet Nam,Australia,Austria,Belgium,Canada,Chile,Czechia,Denmark,Estonia,Finland,France,Germany,Hungary,Iceland,Ireland,Israel,Italy,Japan,Latvia,Lithuania,Mexico,Netherlands,New Zealand,Norway,Poland,Portugal,Korea, Rep.,Slovak Republic,Slovenia,Spain,Sweden,Switzerland,Turkiye,United Kingdom,United States</t>
  </si>
  <si>
    <t xml:space="preserve">multi (50)</t>
  </si>
  <si>
    <t xml:space="preserve">CM-024</t>
  </si>
  <si>
    <t xml:space="preserve">Australia,Hong Kong,China,India,Indonesia,Japan,Malaysia,Mongolia,New Zealand,Pakistan,China,Philippines,Korea, Rep.,Sri Lanka,Thailand,Viet Nam</t>
  </si>
  <si>
    <t xml:space="preserve">multi (16)</t>
  </si>
  <si>
    <t xml:space="preserve">CM-025</t>
  </si>
  <si>
    <t xml:space="preserve">Australia,Austria,Belgium,Canada,Chile,Czechia,Denmark,Estonia,Finland,France,Germany,Hungary,Iceland,Ireland,Israel,Italy,Japan,Latvia,Lithuania,Mexico,Netherlands,New Zealand,Norway,Poland,Portugal,Korea, Rep.,Slovak Republic,Slovenia,Spain,Sweden,Switzerland,Turkiye,United Kingdom,United States</t>
  </si>
  <si>
    <t xml:space="preserve">multi (34)</t>
  </si>
  <si>
    <t xml:space="preserve">multi (12)</t>
  </si>
  <si>
    <t xml:space="preserve">CM-030</t>
  </si>
  <si>
    <t xml:space="preserve">multi (11)</t>
  </si>
  <si>
    <t xml:space="preserve">CM-034</t>
  </si>
  <si>
    <t xml:space="preserve">Germany</t>
  </si>
  <si>
    <t xml:space="preserve">multi (24)</t>
  </si>
  <si>
    <t xml:space="preserve">extension_v11_1</t>
  </si>
  <si>
    <t xml:space="preserve">region homogeneous (all Asia-Pacific incl. Oceania); culture/legal mixed</t>
  </si>
  <si>
    <t xml:space="preserve">all-European list; Ireland common law -&gt; legal NCE</t>
  </si>
  <si>
    <t xml:space="preserve">single; MENA outside region scheme; French-origin civil [FLAG]</t>
  </si>
  <si>
    <t xml:space="preserve">euro area incl. Ireland (common law) -&gt; legal NCE</t>
  </si>
  <si>
    <t xml:space="preserve">unenumerated</t>
  </si>
  <si>
    <t xml:space="preserve">single; English-origin</t>
  </si>
  <si>
    <t xml:space="preserve">global mixed; dual samples [FLAG]</t>
  </si>
  <si>
    <t xml:space="preserve">European frame; unenumerated</t>
  </si>
  <si>
    <t xml:space="preserve">European frame; constituents unenumerated -&gt; legal NCE</t>
  </si>
  <si>
    <t xml:space="preserve">all-European frame; 'Other' groups small; legal mixed [FLAG]</t>
  </si>
  <si>
    <t xml:space="preserve">unenumerated global</t>
  </si>
  <si>
    <t xml:space="preserve">all-European; Ireland common law -&gt; legal NCE</t>
  </si>
  <si>
    <t xml:space="preserve">EM basket; syndication venues != borrower countries; culture per basket [FLAG]</t>
  </si>
  <si>
    <t xml:space="preserve">US+EU: region mixed; culture homogeneous western; legal mixed</t>
  </si>
  <si>
    <t xml:space="preserve">global; composition unreported</t>
  </si>
  <si>
    <t xml:space="preserve">all-European; legal mixed (UK common law in list)</t>
  </si>
  <si>
    <t xml:space="preserve">single; German-origin</t>
  </si>
  <si>
    <t xml:space="preserve">region scheme has no NorthAm class -&gt; NCE; culture/legal homogeneous</t>
  </si>
  <si>
    <t xml:space="preserve">single; French-origin</t>
  </si>
  <si>
    <t xml:space="preserve">single; legal origin mixed (Islamic/civil), not in La Porta -&gt; NCE [FLAG]</t>
  </si>
  <si>
    <t xml:space="preserve">region/culture/legal mixed (Japan; civil+common)</t>
  </si>
  <si>
    <t xml:space="preserve">global mixed</t>
  </si>
  <si>
    <t xml:space="preserve">China civil + others common -&gt; legal NCE; culture mixed</t>
  </si>
  <si>
    <t xml:space="preserve">start_filled</t>
  </si>
  <si>
    <t xml:space="preserve">end_filled</t>
  </si>
  <si>
    <t xml:space="preserve">start_value</t>
  </si>
  <si>
    <t xml:space="preserve">end_value</t>
  </si>
  <si>
    <t xml:space="preserve">rule</t>
  </si>
  <si>
    <t xml:space="preserve">flag</t>
  </si>
  <si>
    <t xml:space="preserve">mixed emerging-economy jurisdictions -&gt; NCE</t>
  </si>
  <si>
    <t xml:space="preserve">Worldwide -&gt; NCE</t>
  </si>
  <si>
    <t xml:space="preserve">global mixed jurisdictions -&gt; NCE</t>
  </si>
  <si>
    <t xml:space="preserve">mixed incl. AUS (CT repealed 2014) / CAN -&gt; heterogeneous -&gt; NCE</t>
  </si>
  <si>
    <t xml:space="preserve">all-European sample; EU ETS since 2005; per-row windows unreported</t>
  </si>
  <si>
    <t xml:space="preserve">euro-area list, window 2014-2017; EU ETS homogeneous</t>
  </si>
  <si>
    <t xml:space="preserve">(coded)</t>
  </si>
  <si>
    <t xml:space="preserve">start coded with ETS/CT; EU-only sample, no repeal -&gt; end=with (accretion)</t>
  </si>
  <si>
    <t xml:space="preserve">start coded with ETS/CT; EU-only sample -&gt; end=with (accretion)</t>
  </si>
  <si>
    <t xml:space="preserve">end coded without; start mirrored (accretion; AUS repeal caveat)</t>
  </si>
  <si>
    <t xml:space="preserve">value</t>
  </si>
  <si>
    <t xml:space="preserve">single-country subsample</t>
  </si>
  <si>
    <t xml:space="preserve">European subsample; econ/legal mixed -&gt; inherit</t>
  </si>
  <si>
    <t xml:space="preserve">European subsample</t>
  </si>
  <si>
    <t xml:space="preserve">explicit non-Europe mixed pool</t>
  </si>
  <si>
    <t xml:space="preserve">region x rating agency</t>
  </si>
  <si>
    <t xml:space="preserve">abbrev. interpreted: Emerging Markets [FLAG]</t>
  </si>
  <si>
    <t xml:space="preserve">emerging pool</t>
  </si>
  <si>
    <t xml:space="preserve">developed pool</t>
  </si>
  <si>
    <t xml:space="preserve">abbrev. interpreted: Developed Asia-Pacific [FLAG]</t>
  </si>
  <si>
    <t xml:space="preserve">abbrev. interpreted: Developed North America [FLAG]</t>
  </si>
  <si>
    <t xml:space="preserve">abbrev. interpreted: Developed Europe [FLAG]</t>
  </si>
  <si>
    <t xml:space="preserve">US+Canada presumed; legal/econ inherit [FLAG]</t>
  </si>
  <si>
    <t xml:space="preserve">legal-system split</t>
  </si>
  <si>
    <t xml:space="preserve">item</t>
  </si>
  <si>
    <t xml:space="preserve">COD_instrument vocabulary fix 'loand'-&gt;'loan (interest rate)'</t>
  </si>
  <si>
    <t xml:space="preserve">n_obs comma-format normalizations</t>
  </si>
  <si>
    <t xml:space="preserve">n_obs 'FLAG' cells kept as text; col E uses proxy provisionally (R-19)</t>
  </si>
  <si>
    <t xml:space="preserve">rows with subsample-based row_skey</t>
  </si>
  <si>
    <t xml:space="preserve">country cells changed by subsample override</t>
  </si>
  <si>
    <t xml:space="preserve">{'country_region': 68, 'country_econ': 69, 'country_culture': 37, 'country_legal': 44}</t>
  </si>
  <si>
    <t xml:space="preserve">d_country REJECTED as override source (list-truncation artefacts, e.g. Wang 2020)</t>
  </si>
  <si>
    <t xml:space="preserve">see DEC-042</t>
  </si>
  <si>
    <t xml:space="preserve">unmapped subsample values (inherit paper, review)</t>
  </si>
  <si>
    <t xml:space="preserve">Excluding Japan; Excluding top three countries; Excluding bottom five countries; No USA; Excluding Hong Kong SAR and Singapore; Eastern; Central; Western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</si>
</sst>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F28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8.3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</row>
    <row r="2" customFormat="false" ht="15" hidden="false" customHeight="false" outlineLevel="0" collapsed="false">
      <c r="A2" s="0" t="s">
        <v>84</v>
      </c>
      <c r="B2" s="0" t="n">
        <v>1307</v>
      </c>
      <c r="C2" s="0" t="n">
        <v>-0.3</v>
      </c>
      <c r="D2" s="0" t="n">
        <v>3666</v>
      </c>
      <c r="E2" s="0" t="n">
        <f aca="false">IF(ISNUMBER($BA2),$BA2,IF(AND(ISNUMBER($D2),ISNUMBER($BW2),ISNUMBER($BX2)),$D2*($BX2-$BW2+1),""))</f>
        <v>58656</v>
      </c>
      <c r="H2" s="0" t="s">
        <v>85</v>
      </c>
      <c r="I2" s="0" t="s">
        <v>86</v>
      </c>
      <c r="J2" s="0" t="n">
        <f aca="false">IF($BW2&lt;&gt;"",$BW2,"")</f>
        <v>2003</v>
      </c>
      <c r="K2" s="0" t="n">
        <f aca="false">IF($BX2&lt;&gt;"",$BX2,"")</f>
        <v>2018</v>
      </c>
      <c r="L2" s="0" t="n">
        <f aca="false">IF(AND(ISNUMBER($BW2),ISNUMBER($BX2)),($BW2+$BX2)/2,"")</f>
        <v>2010.5</v>
      </c>
      <c r="M2" s="0" t="n">
        <f aca="false">IF($L2&lt;&gt;"",$L2,"")</f>
        <v>2010.5</v>
      </c>
      <c r="N2" s="0" t="n">
        <f aca="false">IF(AND(ISNUMBER($BW2),ISNUMBER($BX2)),MIN(1,MAX(0,($BX2-2016+1)/($BX2-$BW2+1))),"")</f>
        <v>0.1875</v>
      </c>
      <c r="O2" s="0" t="n">
        <f aca="false">IF(AND(ISNUMBER($BW2),ISNUMBER($BX2)),MIN(1,MAX(0,($BX2-2017+1)/($BX2-$BW2+1))),"")</f>
        <v>0.125</v>
      </c>
      <c r="P2" s="0" t="n">
        <f aca="false">IF(AND(ISNUMBER($BW2),ISNUMBER($BX2)),MIN(1,MAX(0,($BX2-2018+1)/($BX2-$BW2+1))),"")</f>
        <v>0.0625</v>
      </c>
      <c r="Q2" s="0" t="n">
        <f aca="false">IF(AND(ISNUMBER($BW2),ISNUMBER($BX2)),MIN(1,MAX(0,($BX2-2019+1)/($BX2-$BW2+1))),"")</f>
        <v>0</v>
      </c>
      <c r="R2" s="0" t="n">
        <f aca="false">IF(AND(ISNUMBER($BW2),ISNUMBER($BX2)),MIN(1,MAX(0,($BX2-2016+1)/($BX2-$BW2+1))),"")</f>
        <v>0.1875</v>
      </c>
      <c r="S2" s="0" t="n">
        <f aca="false">IF($L2&lt;&gt;"",IF($L2&gt;=2015.5,1,0),"")</f>
        <v>0</v>
      </c>
      <c r="T2" s="0" t="n">
        <f aca="false">IF($L2&lt;&gt;"",IF($L2&gt;=2016,1,0),"")</f>
        <v>0</v>
      </c>
      <c r="U2" s="0" t="n">
        <f aca="false">IF(ISNUMBER($BX2),IF($BX2&gt;=2016,1,0),"")</f>
        <v>1</v>
      </c>
      <c r="V2" s="0" t="n">
        <f aca="false">IF(ISNUMBER($BW2),IF($BW2&gt;=2016,1,0),"")</f>
        <v>0</v>
      </c>
      <c r="W2" s="0" t="str">
        <f aca="false">IF(AND(ISNUMBER($BW2),ISNUMBER($BX2)),IF($BW2&gt;=2016,"post-only",IF($BX2&lt;2016,"pre-only","mixed")),"")</f>
        <v>mixed</v>
      </c>
      <c r="X2" s="0" t="n">
        <f aca="false">IF(AND(ISNUMBER($BW2),ISNUMBER($BX2)),MIN(1,MAX(0,($BX2-2017+1)/($BX2-$BW2+1))),"")</f>
        <v>0.125</v>
      </c>
      <c r="Y2" s="0" t="n">
        <f aca="false">IF(AND(ISNUMBER($BW2),ISNUMBER($BX2)),MIN(1,MAX(0,($BX2-2018+1)/($BX2-$BW2+1))),"")</f>
        <v>0.0625</v>
      </c>
      <c r="Z2" s="0" t="n">
        <f aca="false">IF(AND(ISNUMBER($BW2),ISNUMBER($BX2)),MIN(1,MAX(0,($BX2-2019+1)/($BX2-$BW2+1))),"")</f>
        <v>0</v>
      </c>
      <c r="AA2" s="0" t="n">
        <f aca="false">IF(ISNUMBER($BX2),IF($BX2&gt;=2017,1,0),"")</f>
        <v>1</v>
      </c>
      <c r="AB2" s="0" t="n">
        <f aca="false">IF(ISNUMBER($BX2),IF($BX2&gt;=2018,1,0),"")</f>
        <v>1</v>
      </c>
      <c r="AC2" s="0" t="n">
        <f aca="false">IF(ISNUMBER($BX2),IF($BX2&gt;=2019,1,0),"")</f>
        <v>0</v>
      </c>
      <c r="AD2" s="0" t="n">
        <f aca="false">IF($L2&lt;&gt;"",IF($L2&gt;2013,1,0),"")</f>
        <v>0</v>
      </c>
      <c r="AE2" s="0" t="n">
        <f aca="false">IF($L2&lt;&gt;"",1+IF($L2&gt;2011,1,0)+IF($L2&gt;2014,1,0),"")</f>
        <v>1</v>
      </c>
      <c r="AF2" s="0" t="s">
        <v>87</v>
      </c>
      <c r="AG2" s="0" t="s">
        <v>88</v>
      </c>
      <c r="AH2" s="0" t="s">
        <v>89</v>
      </c>
      <c r="AI2" s="0" t="s">
        <v>90</v>
      </c>
      <c r="AJ2" s="0" t="s">
        <v>90</v>
      </c>
      <c r="AK2" s="0" t="str">
        <f aca="false">IF(AND($CF2&lt;&gt;"",IFERROR(INDEX(subsample_country_map!$B:$B,MATCH($CF2,subsample_country_map!$A:$A,0)),"")&lt;&gt;""),INDEX(subsample_country_map!$B:$B,MATCH($CF2,subsample_country_map!$A:$A,0)),INDEX(lookup!$AA:$AA,MATCH($A2,lookup!$A:$A,0)))</f>
        <v>3_AsiaPac</v>
      </c>
      <c r="AL2" s="0" t="str">
        <f aca="false">IF(AND($CF2&lt;&gt;"",IFERROR(INDEX(subsample_country_map!$C:$C,MATCH($CF2,subsample_country_map!$A:$A,0)),"")&lt;&gt;""),INDEX(subsample_country_map!$C:$C,MATCH($CF2,subsample_country_map!$A:$A,0)),INDEX(lookup!$AB:$AB,MATCH($A2,lookup!$A:$A,0)))</f>
        <v>99_NCE</v>
      </c>
      <c r="AM2" s="0" t="str">
        <f aca="false">IF(AND($CF2&lt;&gt;"",IFERROR(INDEX(subsample_country_map!$D:$D,MATCH($CF2,subsample_country_map!$A:$A,0)),"")&lt;&gt;""),INDEX(subsample_country_map!$D:$D,MATCH($CF2,subsample_country_map!$A:$A,0)),INDEX(lookup!$AC:$AC,MATCH($A2,lookup!$A:$A,0)))</f>
        <v>99_NCE</v>
      </c>
      <c r="AN2" s="0" t="str">
        <f aca="false">IF(AND($CF2&lt;&gt;"",IFERROR(INDEX(subsample_country_map!$E:$E,MATCH($CF2,subsample_country_map!$A:$A,0)),"")&lt;&gt;""),INDEX(subsample_country_map!$E:$E,MATCH($CF2,subsample_country_map!$A:$A,0)),INDEX(lookup!$AD:$AD,MATCH($A2,lookup!$A:$A,0)))</f>
        <v>99_NCE</v>
      </c>
      <c r="AO2" s="0" t="str">
        <f aca="false">INDEX(lookup!$Y:$Y,MATCH($A2,lookup!$A:$A,0))</f>
        <v>0_published</v>
      </c>
      <c r="AP2" s="0" t="str">
        <f aca="false">INDEX(lookup!$Z:$Z,MATCH($A2,lookup!$A:$A,0))</f>
        <v>1_VHB high</v>
      </c>
      <c r="AQ2" s="0" t="str">
        <f aca="false">INDEX(lookup!$W:$W,MATCH($A2,lookup!$A:$A,0))</f>
        <v>1_fin/acc/econ</v>
      </c>
      <c r="AS2" s="0" t="s">
        <v>91</v>
      </c>
      <c r="AT2" s="0" t="s">
        <v>92</v>
      </c>
      <c r="AU2" s="0" t="s">
        <v>93</v>
      </c>
      <c r="AZ2" s="0" t="s">
        <v>94</v>
      </c>
      <c r="BA2" s="0" t="s">
        <v>95</v>
      </c>
      <c r="BB2" s="0" t="s">
        <v>96</v>
      </c>
      <c r="BC2" s="0" t="s">
        <v>97</v>
      </c>
      <c r="BD2" s="0" t="s">
        <v>97</v>
      </c>
      <c r="BE2" s="0" t="s">
        <v>98</v>
      </c>
      <c r="BI2" s="0" t="s">
        <v>99</v>
      </c>
      <c r="BJ2" s="0" t="s">
        <v>100</v>
      </c>
      <c r="BK2" s="0" t="s">
        <v>101</v>
      </c>
      <c r="BL2" s="0" t="s">
        <v>102</v>
      </c>
      <c r="BM2" s="0" t="s">
        <v>103</v>
      </c>
      <c r="BN2" s="0" t="s">
        <v>104</v>
      </c>
      <c r="BO2" s="0" t="s">
        <v>105</v>
      </c>
      <c r="BP2" s="0" t="s">
        <v>84</v>
      </c>
      <c r="BQ2" s="0" t="s">
        <v>85</v>
      </c>
      <c r="BT2" s="0" t="n">
        <v>0</v>
      </c>
      <c r="BU2" s="0" t="s">
        <v>106</v>
      </c>
      <c r="BW2" s="0" t="n">
        <v>2003</v>
      </c>
      <c r="BX2" s="0" t="n">
        <v>2018</v>
      </c>
      <c r="BY2" s="0" t="s">
        <v>107</v>
      </c>
      <c r="BZ2" s="0" t="n">
        <v>2010.5</v>
      </c>
      <c r="CA2" s="0" t="n">
        <v>0.1875</v>
      </c>
      <c r="CB2" s="0" t="n">
        <v>0</v>
      </c>
      <c r="CC2" s="0" t="n">
        <v>1</v>
      </c>
      <c r="CD2" s="0" t="n">
        <v>-0.309519604203112</v>
      </c>
      <c r="CE2" s="0" t="n">
        <v>1</v>
      </c>
    </row>
    <row r="3" customFormat="false" ht="15" hidden="false" customHeight="false" outlineLevel="0" collapsed="false">
      <c r="A3" s="0" t="s">
        <v>84</v>
      </c>
      <c r="B3" s="0" t="n">
        <v>1308</v>
      </c>
      <c r="C3" s="0" t="n">
        <v>-0.08</v>
      </c>
      <c r="D3" s="0" t="n">
        <v>3666</v>
      </c>
      <c r="E3" s="0" t="n">
        <f aca="false">IF(ISNUMBER($BA3),$BA3,IF(AND(ISNUMBER($D3),ISNUMBER($BW3),ISNUMBER($BX3)),$D3*($BX3-$BW3+1),""))</f>
        <v>58656</v>
      </c>
      <c r="H3" s="0" t="s">
        <v>85</v>
      </c>
      <c r="I3" s="0" t="s">
        <v>86</v>
      </c>
      <c r="J3" s="0" t="n">
        <f aca="false">IF($BW3&lt;&gt;"",$BW3,"")</f>
        <v>2003</v>
      </c>
      <c r="K3" s="0" t="n">
        <f aca="false">IF($BX3&lt;&gt;"",$BX3,"")</f>
        <v>2018</v>
      </c>
      <c r="L3" s="0" t="n">
        <f aca="false">IF(AND(ISNUMBER($BW3),ISNUMBER($BX3)),($BW3+$BX3)/2,"")</f>
        <v>2010.5</v>
      </c>
      <c r="M3" s="0" t="n">
        <f aca="false">IF($L3&lt;&gt;"",$L3,"")</f>
        <v>2010.5</v>
      </c>
      <c r="N3" s="0" t="n">
        <f aca="false">IF(AND(ISNUMBER($BW3),ISNUMBER($BX3)),MIN(1,MAX(0,($BX3-2016+1)/($BX3-$BW3+1))),"")</f>
        <v>0.1875</v>
      </c>
      <c r="O3" s="0" t="n">
        <f aca="false">IF(AND(ISNUMBER($BW3),ISNUMBER($BX3)),MIN(1,MAX(0,($BX3-2017+1)/($BX3-$BW3+1))),"")</f>
        <v>0.125</v>
      </c>
      <c r="P3" s="0" t="n">
        <f aca="false">IF(AND(ISNUMBER($BW3),ISNUMBER($BX3)),MIN(1,MAX(0,($BX3-2018+1)/($BX3-$BW3+1))),"")</f>
        <v>0.0625</v>
      </c>
      <c r="Q3" s="0" t="n">
        <f aca="false">IF(AND(ISNUMBER($BW3),ISNUMBER($BX3)),MIN(1,MAX(0,($BX3-2019+1)/($BX3-$BW3+1))),"")</f>
        <v>0</v>
      </c>
      <c r="R3" s="0" t="n">
        <f aca="false">IF(AND(ISNUMBER($BW3),ISNUMBER($BX3)),MIN(1,MAX(0,($BX3-2016+1)/($BX3-$BW3+1))),"")</f>
        <v>0.1875</v>
      </c>
      <c r="S3" s="0" t="n">
        <f aca="false">IF($L3&lt;&gt;"",IF($L3&gt;=2015.5,1,0),"")</f>
        <v>0</v>
      </c>
      <c r="T3" s="0" t="n">
        <f aca="false">IF($L3&lt;&gt;"",IF($L3&gt;=2016,1,0),"")</f>
        <v>0</v>
      </c>
      <c r="U3" s="0" t="n">
        <f aca="false">IF(ISNUMBER($BX3),IF($BX3&gt;=2016,1,0),"")</f>
        <v>1</v>
      </c>
      <c r="V3" s="0" t="n">
        <f aca="false">IF(ISNUMBER($BW3),IF($BW3&gt;=2016,1,0),"")</f>
        <v>0</v>
      </c>
      <c r="W3" s="0" t="str">
        <f aca="false">IF(AND(ISNUMBER($BW3),ISNUMBER($BX3)),IF($BW3&gt;=2016,"post-only",IF($BX3&lt;2016,"pre-only","mixed")),"")</f>
        <v>mixed</v>
      </c>
      <c r="X3" s="0" t="n">
        <f aca="false">IF(AND(ISNUMBER($BW3),ISNUMBER($BX3)),MIN(1,MAX(0,($BX3-2017+1)/($BX3-$BW3+1))),"")</f>
        <v>0.125</v>
      </c>
      <c r="Y3" s="0" t="n">
        <f aca="false">IF(AND(ISNUMBER($BW3),ISNUMBER($BX3)),MIN(1,MAX(0,($BX3-2018+1)/($BX3-$BW3+1))),"")</f>
        <v>0.0625</v>
      </c>
      <c r="Z3" s="0" t="n">
        <f aca="false">IF(AND(ISNUMBER($BW3),ISNUMBER($BX3)),MIN(1,MAX(0,($BX3-2019+1)/($BX3-$BW3+1))),"")</f>
        <v>0</v>
      </c>
      <c r="AA3" s="0" t="n">
        <f aca="false">IF(ISNUMBER($BX3),IF($BX3&gt;=2017,1,0),"")</f>
        <v>1</v>
      </c>
      <c r="AB3" s="0" t="n">
        <f aca="false">IF(ISNUMBER($BX3),IF($BX3&gt;=2018,1,0),"")</f>
        <v>1</v>
      </c>
      <c r="AC3" s="0" t="n">
        <f aca="false">IF(ISNUMBER($BX3),IF($BX3&gt;=2019,1,0),"")</f>
        <v>0</v>
      </c>
      <c r="AD3" s="0" t="n">
        <f aca="false">IF($L3&lt;&gt;"",IF($L3&gt;2013,1,0),"")</f>
        <v>0</v>
      </c>
      <c r="AE3" s="0" t="n">
        <f aca="false">IF($L3&lt;&gt;"",1+IF($L3&gt;2011,1,0)+IF($L3&gt;2014,1,0),"")</f>
        <v>1</v>
      </c>
      <c r="AF3" s="0" t="s">
        <v>87</v>
      </c>
      <c r="AG3" s="0" t="s">
        <v>88</v>
      </c>
      <c r="AH3" s="0" t="s">
        <v>89</v>
      </c>
      <c r="AI3" s="0" t="s">
        <v>90</v>
      </c>
      <c r="AJ3" s="0" t="s">
        <v>90</v>
      </c>
      <c r="AK3" s="0" t="str">
        <f aca="false">IF(AND($CF3&lt;&gt;"",IFERROR(INDEX(subsample_country_map!$B:$B,MATCH($CF3,subsample_country_map!$A:$A,0)),"")&lt;&gt;""),INDEX(subsample_country_map!$B:$B,MATCH($CF3,subsample_country_map!$A:$A,0)),INDEX(lookup!$AA:$AA,MATCH($A3,lookup!$A:$A,0)))</f>
        <v>3_AsiaPac</v>
      </c>
      <c r="AL3" s="0" t="str">
        <f aca="false">IF(AND($CF3&lt;&gt;"",IFERROR(INDEX(subsample_country_map!$C:$C,MATCH($CF3,subsample_country_map!$A:$A,0)),"")&lt;&gt;""),INDEX(subsample_country_map!$C:$C,MATCH($CF3,subsample_country_map!$A:$A,0)),INDEX(lookup!$AB:$AB,MATCH($A3,lookup!$A:$A,0)))</f>
        <v>99_NCE</v>
      </c>
      <c r="AM3" s="0" t="str">
        <f aca="false">IF(AND($CF3&lt;&gt;"",IFERROR(INDEX(subsample_country_map!$D:$D,MATCH($CF3,subsample_country_map!$A:$A,0)),"")&lt;&gt;""),INDEX(subsample_country_map!$D:$D,MATCH($CF3,subsample_country_map!$A:$A,0)),INDEX(lookup!$AC:$AC,MATCH($A3,lookup!$A:$A,0)))</f>
        <v>99_NCE</v>
      </c>
      <c r="AN3" s="0" t="str">
        <f aca="false">IF(AND($CF3&lt;&gt;"",IFERROR(INDEX(subsample_country_map!$E:$E,MATCH($CF3,subsample_country_map!$A:$A,0)),"")&lt;&gt;""),INDEX(subsample_country_map!$E:$E,MATCH($CF3,subsample_country_map!$A:$A,0)),INDEX(lookup!$AD:$AD,MATCH($A3,lookup!$A:$A,0)))</f>
        <v>99_NCE</v>
      </c>
      <c r="AO3" s="0" t="str">
        <f aca="false">INDEX(lookup!$Y:$Y,MATCH($A3,lookup!$A:$A,0))</f>
        <v>0_published</v>
      </c>
      <c r="AP3" s="0" t="str">
        <f aca="false">INDEX(lookup!$Z:$Z,MATCH($A3,lookup!$A:$A,0))</f>
        <v>1_VHB high</v>
      </c>
      <c r="AQ3" s="0" t="str">
        <f aca="false">INDEX(lookup!$W:$W,MATCH($A3,lookup!$A:$A,0))</f>
        <v>1_fin/acc/econ</v>
      </c>
      <c r="AS3" s="0" t="s">
        <v>91</v>
      </c>
      <c r="AT3" s="0" t="s">
        <v>92</v>
      </c>
      <c r="AU3" s="0" t="s">
        <v>93</v>
      </c>
      <c r="AZ3" s="0" t="s">
        <v>108</v>
      </c>
      <c r="BA3" s="0" t="s">
        <v>95</v>
      </c>
      <c r="BB3" s="0" t="s">
        <v>96</v>
      </c>
      <c r="BC3" s="0" t="s">
        <v>97</v>
      </c>
      <c r="BD3" s="0" t="s">
        <v>97</v>
      </c>
      <c r="BE3" s="0" t="s">
        <v>98</v>
      </c>
      <c r="BI3" s="0" t="s">
        <v>99</v>
      </c>
      <c r="BJ3" s="0" t="s">
        <v>100</v>
      </c>
      <c r="BK3" s="0" t="s">
        <v>101</v>
      </c>
      <c r="BL3" s="0" t="s">
        <v>109</v>
      </c>
      <c r="BM3" s="0" t="s">
        <v>110</v>
      </c>
      <c r="BN3" s="0" t="s">
        <v>104</v>
      </c>
      <c r="BO3" s="0" t="s">
        <v>105</v>
      </c>
      <c r="BP3" s="0" t="s">
        <v>84</v>
      </c>
      <c r="BQ3" s="0" t="s">
        <v>85</v>
      </c>
      <c r="BT3" s="0" t="n">
        <v>0</v>
      </c>
      <c r="BU3" s="0" t="s">
        <v>106</v>
      </c>
      <c r="BW3" s="0" t="n">
        <v>2003</v>
      </c>
      <c r="BX3" s="0" t="n">
        <v>2018</v>
      </c>
      <c r="BY3" s="0" t="s">
        <v>107</v>
      </c>
      <c r="BZ3" s="0" t="n">
        <v>2010.5</v>
      </c>
      <c r="CA3" s="0" t="n">
        <v>0.1875</v>
      </c>
      <c r="CB3" s="0" t="n">
        <v>0</v>
      </c>
      <c r="CC3" s="0" t="n">
        <v>1</v>
      </c>
      <c r="CD3" s="0" t="n">
        <v>-0.0801713250375897</v>
      </c>
      <c r="CE3" s="0" t="n">
        <v>1</v>
      </c>
    </row>
    <row r="4" customFormat="false" ht="15" hidden="false" customHeight="false" outlineLevel="0" collapsed="false">
      <c r="A4" s="0" t="s">
        <v>84</v>
      </c>
      <c r="B4" s="0" t="n">
        <v>1309</v>
      </c>
      <c r="C4" s="0" t="n">
        <v>-0.12</v>
      </c>
      <c r="D4" s="0" t="n">
        <v>3666</v>
      </c>
      <c r="E4" s="0" t="n">
        <f aca="false">IF(ISNUMBER($BA4),$BA4,IF(AND(ISNUMBER($D4),ISNUMBER($BW4),ISNUMBER($BX4)),$D4*($BX4-$BW4+1),""))</f>
        <v>58656</v>
      </c>
      <c r="H4" s="0" t="s">
        <v>85</v>
      </c>
      <c r="I4" s="0" t="s">
        <v>86</v>
      </c>
      <c r="J4" s="0" t="n">
        <f aca="false">IF($BW4&lt;&gt;"",$BW4,"")</f>
        <v>2003</v>
      </c>
      <c r="K4" s="0" t="n">
        <f aca="false">IF($BX4&lt;&gt;"",$BX4,"")</f>
        <v>2018</v>
      </c>
      <c r="L4" s="0" t="n">
        <f aca="false">IF(AND(ISNUMBER($BW4),ISNUMBER($BX4)),($BW4+$BX4)/2,"")</f>
        <v>2010.5</v>
      </c>
      <c r="M4" s="0" t="n">
        <f aca="false">IF($L4&lt;&gt;"",$L4,"")</f>
        <v>2010.5</v>
      </c>
      <c r="N4" s="0" t="n">
        <f aca="false">IF(AND(ISNUMBER($BW4),ISNUMBER($BX4)),MIN(1,MAX(0,($BX4-2016+1)/($BX4-$BW4+1))),"")</f>
        <v>0.1875</v>
      </c>
      <c r="O4" s="0" t="n">
        <f aca="false">IF(AND(ISNUMBER($BW4),ISNUMBER($BX4)),MIN(1,MAX(0,($BX4-2017+1)/($BX4-$BW4+1))),"")</f>
        <v>0.125</v>
      </c>
      <c r="P4" s="0" t="n">
        <f aca="false">IF(AND(ISNUMBER($BW4),ISNUMBER($BX4)),MIN(1,MAX(0,($BX4-2018+1)/($BX4-$BW4+1))),"")</f>
        <v>0.0625</v>
      </c>
      <c r="Q4" s="0" t="n">
        <f aca="false">IF(AND(ISNUMBER($BW4),ISNUMBER($BX4)),MIN(1,MAX(0,($BX4-2019+1)/($BX4-$BW4+1))),"")</f>
        <v>0</v>
      </c>
      <c r="R4" s="0" t="n">
        <f aca="false">IF(AND(ISNUMBER($BW4),ISNUMBER($BX4)),MIN(1,MAX(0,($BX4-2016+1)/($BX4-$BW4+1))),"")</f>
        <v>0.1875</v>
      </c>
      <c r="S4" s="0" t="n">
        <f aca="false">IF($L4&lt;&gt;"",IF($L4&gt;=2015.5,1,0),"")</f>
        <v>0</v>
      </c>
      <c r="T4" s="0" t="n">
        <f aca="false">IF($L4&lt;&gt;"",IF($L4&gt;=2016,1,0),"")</f>
        <v>0</v>
      </c>
      <c r="U4" s="0" t="n">
        <f aca="false">IF(ISNUMBER($BX4),IF($BX4&gt;=2016,1,0),"")</f>
        <v>1</v>
      </c>
      <c r="V4" s="0" t="n">
        <f aca="false">IF(ISNUMBER($BW4),IF($BW4&gt;=2016,1,0),"")</f>
        <v>0</v>
      </c>
      <c r="W4" s="0" t="str">
        <f aca="false">IF(AND(ISNUMBER($BW4),ISNUMBER($BX4)),IF($BW4&gt;=2016,"post-only",IF($BX4&lt;2016,"pre-only","mixed")),"")</f>
        <v>mixed</v>
      </c>
      <c r="X4" s="0" t="n">
        <f aca="false">IF(AND(ISNUMBER($BW4),ISNUMBER($BX4)),MIN(1,MAX(0,($BX4-2017+1)/($BX4-$BW4+1))),"")</f>
        <v>0.125</v>
      </c>
      <c r="Y4" s="0" t="n">
        <f aca="false">IF(AND(ISNUMBER($BW4),ISNUMBER($BX4)),MIN(1,MAX(0,($BX4-2018+1)/($BX4-$BW4+1))),"")</f>
        <v>0.0625</v>
      </c>
      <c r="Z4" s="0" t="n">
        <f aca="false">IF(AND(ISNUMBER($BW4),ISNUMBER($BX4)),MIN(1,MAX(0,($BX4-2019+1)/($BX4-$BW4+1))),"")</f>
        <v>0</v>
      </c>
      <c r="AA4" s="0" t="n">
        <f aca="false">IF(ISNUMBER($BX4),IF($BX4&gt;=2017,1,0),"")</f>
        <v>1</v>
      </c>
      <c r="AB4" s="0" t="n">
        <f aca="false">IF(ISNUMBER($BX4),IF($BX4&gt;=2018,1,0),"")</f>
        <v>1</v>
      </c>
      <c r="AC4" s="0" t="n">
        <f aca="false">IF(ISNUMBER($BX4),IF($BX4&gt;=2019,1,0),"")</f>
        <v>0</v>
      </c>
      <c r="AD4" s="0" t="n">
        <f aca="false">IF($L4&lt;&gt;"",IF($L4&gt;2013,1,0),"")</f>
        <v>0</v>
      </c>
      <c r="AE4" s="0" t="n">
        <f aca="false">IF($L4&lt;&gt;"",1+IF($L4&gt;2011,1,0)+IF($L4&gt;2014,1,0),"")</f>
        <v>1</v>
      </c>
      <c r="AF4" s="0" t="s">
        <v>87</v>
      </c>
      <c r="AG4" s="0" t="s">
        <v>88</v>
      </c>
      <c r="AH4" s="0" t="s">
        <v>89</v>
      </c>
      <c r="AI4" s="0" t="s">
        <v>90</v>
      </c>
      <c r="AJ4" s="0" t="s">
        <v>90</v>
      </c>
      <c r="AK4" s="0" t="str">
        <f aca="false">IF(AND($CF4&lt;&gt;"",IFERROR(INDEX(subsample_country_map!$B:$B,MATCH($CF4,subsample_country_map!$A:$A,0)),"")&lt;&gt;""),INDEX(subsample_country_map!$B:$B,MATCH($CF4,subsample_country_map!$A:$A,0)),INDEX(lookup!$AA:$AA,MATCH($A4,lookup!$A:$A,0)))</f>
        <v>3_AsiaPac</v>
      </c>
      <c r="AL4" s="0" t="str">
        <f aca="false">IF(AND($CF4&lt;&gt;"",IFERROR(INDEX(subsample_country_map!$C:$C,MATCH($CF4,subsample_country_map!$A:$A,0)),"")&lt;&gt;""),INDEX(subsample_country_map!$C:$C,MATCH($CF4,subsample_country_map!$A:$A,0)),INDEX(lookup!$AB:$AB,MATCH($A4,lookup!$A:$A,0)))</f>
        <v>99_NCE</v>
      </c>
      <c r="AM4" s="0" t="str">
        <f aca="false">IF(AND($CF4&lt;&gt;"",IFERROR(INDEX(subsample_country_map!$D:$D,MATCH($CF4,subsample_country_map!$A:$A,0)),"")&lt;&gt;""),INDEX(subsample_country_map!$D:$D,MATCH($CF4,subsample_country_map!$A:$A,0)),INDEX(lookup!$AC:$AC,MATCH($A4,lookup!$A:$A,0)))</f>
        <v>99_NCE</v>
      </c>
      <c r="AN4" s="0" t="str">
        <f aca="false">IF(AND($CF4&lt;&gt;"",IFERROR(INDEX(subsample_country_map!$E:$E,MATCH($CF4,subsample_country_map!$A:$A,0)),"")&lt;&gt;""),INDEX(subsample_country_map!$E:$E,MATCH($CF4,subsample_country_map!$A:$A,0)),INDEX(lookup!$AD:$AD,MATCH($A4,lookup!$A:$A,0)))</f>
        <v>99_NCE</v>
      </c>
      <c r="AO4" s="0" t="str">
        <f aca="false">INDEX(lookup!$Y:$Y,MATCH($A4,lookup!$A:$A,0))</f>
        <v>0_published</v>
      </c>
      <c r="AP4" s="0" t="str">
        <f aca="false">INDEX(lookup!$Z:$Z,MATCH($A4,lookup!$A:$A,0))</f>
        <v>1_VHB high</v>
      </c>
      <c r="AQ4" s="0" t="str">
        <f aca="false">INDEX(lookup!$W:$W,MATCH($A4,lookup!$A:$A,0))</f>
        <v>1_fin/acc/econ</v>
      </c>
      <c r="AS4" s="0" t="s">
        <v>91</v>
      </c>
      <c r="AT4" s="0" t="s">
        <v>111</v>
      </c>
      <c r="AU4" s="0" t="s">
        <v>93</v>
      </c>
      <c r="AZ4" s="0" t="s">
        <v>112</v>
      </c>
      <c r="BA4" s="0" t="s">
        <v>95</v>
      </c>
      <c r="BB4" s="0" t="s">
        <v>96</v>
      </c>
      <c r="BC4" s="0" t="s">
        <v>97</v>
      </c>
      <c r="BD4" s="0" t="s">
        <v>97</v>
      </c>
      <c r="BE4" s="0" t="s">
        <v>98</v>
      </c>
      <c r="BI4" s="0" t="s">
        <v>99</v>
      </c>
      <c r="BJ4" s="0" t="s">
        <v>100</v>
      </c>
      <c r="BK4" s="0" t="s">
        <v>101</v>
      </c>
      <c r="BL4" s="0" t="s">
        <v>113</v>
      </c>
      <c r="BM4" s="0" t="s">
        <v>114</v>
      </c>
      <c r="BN4" s="0" t="s">
        <v>104</v>
      </c>
      <c r="BO4" s="0" t="s">
        <v>105</v>
      </c>
      <c r="BP4" s="0" t="s">
        <v>84</v>
      </c>
      <c r="BQ4" s="0" t="s">
        <v>85</v>
      </c>
      <c r="BT4" s="0" t="n">
        <v>0</v>
      </c>
      <c r="BU4" s="0" t="s">
        <v>106</v>
      </c>
      <c r="BW4" s="0" t="n">
        <v>2003</v>
      </c>
      <c r="BX4" s="0" t="n">
        <v>2018</v>
      </c>
      <c r="BY4" s="0" t="s">
        <v>107</v>
      </c>
      <c r="BZ4" s="0" t="n">
        <v>2010.5</v>
      </c>
      <c r="CA4" s="0" t="n">
        <v>0.1875</v>
      </c>
      <c r="CB4" s="0" t="n">
        <v>0</v>
      </c>
      <c r="CC4" s="0" t="n">
        <v>1</v>
      </c>
      <c r="CD4" s="0" t="n">
        <v>-0.120581028408444</v>
      </c>
      <c r="CE4" s="0" t="n">
        <v>1</v>
      </c>
    </row>
    <row r="5" customFormat="false" ht="15" hidden="false" customHeight="false" outlineLevel="0" collapsed="false">
      <c r="A5" s="0" t="s">
        <v>84</v>
      </c>
      <c r="B5" s="0" t="n">
        <v>1310</v>
      </c>
      <c r="C5" s="0" t="n">
        <v>-0.15</v>
      </c>
      <c r="D5" s="0" t="n">
        <v>3666</v>
      </c>
      <c r="E5" s="0" t="n">
        <f aca="false">IF(ISNUMBER($BA5),$BA5,IF(AND(ISNUMBER($D5),ISNUMBER($BW5),ISNUMBER($BX5)),$D5*($BX5-$BW5+1),""))</f>
        <v>58656</v>
      </c>
      <c r="H5" s="0" t="s">
        <v>85</v>
      </c>
      <c r="I5" s="0" t="s">
        <v>86</v>
      </c>
      <c r="J5" s="0" t="n">
        <f aca="false">IF($BW5&lt;&gt;"",$BW5,"")</f>
        <v>2003</v>
      </c>
      <c r="K5" s="0" t="n">
        <f aca="false">IF($BX5&lt;&gt;"",$BX5,"")</f>
        <v>2018</v>
      </c>
      <c r="L5" s="0" t="n">
        <f aca="false">IF(AND(ISNUMBER($BW5),ISNUMBER($BX5)),($BW5+$BX5)/2,"")</f>
        <v>2010.5</v>
      </c>
      <c r="M5" s="0" t="n">
        <f aca="false">IF($L5&lt;&gt;"",$L5,"")</f>
        <v>2010.5</v>
      </c>
      <c r="N5" s="0" t="n">
        <f aca="false">IF(AND(ISNUMBER($BW5),ISNUMBER($BX5)),MIN(1,MAX(0,($BX5-2016+1)/($BX5-$BW5+1))),"")</f>
        <v>0.1875</v>
      </c>
      <c r="O5" s="0" t="n">
        <f aca="false">IF(AND(ISNUMBER($BW5),ISNUMBER($BX5)),MIN(1,MAX(0,($BX5-2017+1)/($BX5-$BW5+1))),"")</f>
        <v>0.125</v>
      </c>
      <c r="P5" s="0" t="n">
        <f aca="false">IF(AND(ISNUMBER($BW5),ISNUMBER($BX5)),MIN(1,MAX(0,($BX5-2018+1)/($BX5-$BW5+1))),"")</f>
        <v>0.0625</v>
      </c>
      <c r="Q5" s="0" t="n">
        <f aca="false">IF(AND(ISNUMBER($BW5),ISNUMBER($BX5)),MIN(1,MAX(0,($BX5-2019+1)/($BX5-$BW5+1))),"")</f>
        <v>0</v>
      </c>
      <c r="R5" s="0" t="n">
        <f aca="false">IF(AND(ISNUMBER($BW5),ISNUMBER($BX5)),MIN(1,MAX(0,($BX5-2016+1)/($BX5-$BW5+1))),"")</f>
        <v>0.1875</v>
      </c>
      <c r="S5" s="0" t="n">
        <f aca="false">IF($L5&lt;&gt;"",IF($L5&gt;=2015.5,1,0),"")</f>
        <v>0</v>
      </c>
      <c r="T5" s="0" t="n">
        <f aca="false">IF($L5&lt;&gt;"",IF($L5&gt;=2016,1,0),"")</f>
        <v>0</v>
      </c>
      <c r="U5" s="0" t="n">
        <f aca="false">IF(ISNUMBER($BX5),IF($BX5&gt;=2016,1,0),"")</f>
        <v>1</v>
      </c>
      <c r="V5" s="0" t="n">
        <f aca="false">IF(ISNUMBER($BW5),IF($BW5&gt;=2016,1,0),"")</f>
        <v>0</v>
      </c>
      <c r="W5" s="0" t="str">
        <f aca="false">IF(AND(ISNUMBER($BW5),ISNUMBER($BX5)),IF($BW5&gt;=2016,"post-only",IF($BX5&lt;2016,"pre-only","mixed")),"")</f>
        <v>mixed</v>
      </c>
      <c r="X5" s="0" t="n">
        <f aca="false">IF(AND(ISNUMBER($BW5),ISNUMBER($BX5)),MIN(1,MAX(0,($BX5-2017+1)/($BX5-$BW5+1))),"")</f>
        <v>0.125</v>
      </c>
      <c r="Y5" s="0" t="n">
        <f aca="false">IF(AND(ISNUMBER($BW5),ISNUMBER($BX5)),MIN(1,MAX(0,($BX5-2018+1)/($BX5-$BW5+1))),"")</f>
        <v>0.0625</v>
      </c>
      <c r="Z5" s="0" t="n">
        <f aca="false">IF(AND(ISNUMBER($BW5),ISNUMBER($BX5)),MIN(1,MAX(0,($BX5-2019+1)/($BX5-$BW5+1))),"")</f>
        <v>0</v>
      </c>
      <c r="AA5" s="0" t="n">
        <f aca="false">IF(ISNUMBER($BX5),IF($BX5&gt;=2017,1,0),"")</f>
        <v>1</v>
      </c>
      <c r="AB5" s="0" t="n">
        <f aca="false">IF(ISNUMBER($BX5),IF($BX5&gt;=2018,1,0),"")</f>
        <v>1</v>
      </c>
      <c r="AC5" s="0" t="n">
        <f aca="false">IF(ISNUMBER($BX5),IF($BX5&gt;=2019,1,0),"")</f>
        <v>0</v>
      </c>
      <c r="AD5" s="0" t="n">
        <f aca="false">IF($L5&lt;&gt;"",IF($L5&gt;2013,1,0),"")</f>
        <v>0</v>
      </c>
      <c r="AE5" s="0" t="n">
        <f aca="false">IF($L5&lt;&gt;"",1+IF($L5&gt;2011,1,0)+IF($L5&gt;2014,1,0),"")</f>
        <v>1</v>
      </c>
      <c r="AF5" s="0" t="s">
        <v>87</v>
      </c>
      <c r="AG5" s="0" t="s">
        <v>88</v>
      </c>
      <c r="AH5" s="0" t="s">
        <v>89</v>
      </c>
      <c r="AI5" s="0" t="s">
        <v>90</v>
      </c>
      <c r="AJ5" s="0" t="s">
        <v>90</v>
      </c>
      <c r="AK5" s="0" t="str">
        <f aca="false">IF(AND($CF5&lt;&gt;"",IFERROR(INDEX(subsample_country_map!$B:$B,MATCH($CF5,subsample_country_map!$A:$A,0)),"")&lt;&gt;""),INDEX(subsample_country_map!$B:$B,MATCH($CF5,subsample_country_map!$A:$A,0)),INDEX(lookup!$AA:$AA,MATCH($A5,lookup!$A:$A,0)))</f>
        <v>3_AsiaPac</v>
      </c>
      <c r="AL5" s="0" t="str">
        <f aca="false">IF(AND($CF5&lt;&gt;"",IFERROR(INDEX(subsample_country_map!$C:$C,MATCH($CF5,subsample_country_map!$A:$A,0)),"")&lt;&gt;""),INDEX(subsample_country_map!$C:$C,MATCH($CF5,subsample_country_map!$A:$A,0)),INDEX(lookup!$AB:$AB,MATCH($A5,lookup!$A:$A,0)))</f>
        <v>99_NCE</v>
      </c>
      <c r="AM5" s="0" t="str">
        <f aca="false">IF(AND($CF5&lt;&gt;"",IFERROR(INDEX(subsample_country_map!$D:$D,MATCH($CF5,subsample_country_map!$A:$A,0)),"")&lt;&gt;""),INDEX(subsample_country_map!$D:$D,MATCH($CF5,subsample_country_map!$A:$A,0)),INDEX(lookup!$AC:$AC,MATCH($A5,lookup!$A:$A,0)))</f>
        <v>99_NCE</v>
      </c>
      <c r="AN5" s="0" t="str">
        <f aca="false">IF(AND($CF5&lt;&gt;"",IFERROR(INDEX(subsample_country_map!$E:$E,MATCH($CF5,subsample_country_map!$A:$A,0)),"")&lt;&gt;""),INDEX(subsample_country_map!$E:$E,MATCH($CF5,subsample_country_map!$A:$A,0)),INDEX(lookup!$AD:$AD,MATCH($A5,lookup!$A:$A,0)))</f>
        <v>99_NCE</v>
      </c>
      <c r="AO5" s="0" t="str">
        <f aca="false">INDEX(lookup!$Y:$Y,MATCH($A5,lookup!$A:$A,0))</f>
        <v>0_published</v>
      </c>
      <c r="AP5" s="0" t="str">
        <f aca="false">INDEX(lookup!$Z:$Z,MATCH($A5,lookup!$A:$A,0))</f>
        <v>1_VHB high</v>
      </c>
      <c r="AQ5" s="0" t="str">
        <f aca="false">INDEX(lookup!$W:$W,MATCH($A5,lookup!$A:$A,0))</f>
        <v>1_fin/acc/econ</v>
      </c>
      <c r="AS5" s="0" t="s">
        <v>91</v>
      </c>
      <c r="AT5" s="0" t="s">
        <v>111</v>
      </c>
      <c r="AU5" s="0" t="s">
        <v>93</v>
      </c>
      <c r="AZ5" s="0" t="s">
        <v>115</v>
      </c>
      <c r="BA5" s="0" t="s">
        <v>95</v>
      </c>
      <c r="BB5" s="0" t="s">
        <v>96</v>
      </c>
      <c r="BC5" s="0" t="s">
        <v>97</v>
      </c>
      <c r="BD5" s="0" t="s">
        <v>97</v>
      </c>
      <c r="BE5" s="0" t="s">
        <v>98</v>
      </c>
      <c r="BI5" s="0" t="s">
        <v>99</v>
      </c>
      <c r="BJ5" s="0" t="s">
        <v>100</v>
      </c>
      <c r="BK5" s="0" t="s">
        <v>101</v>
      </c>
      <c r="BL5" s="0" t="s">
        <v>116</v>
      </c>
      <c r="BM5" s="0" t="s">
        <v>117</v>
      </c>
      <c r="BN5" s="0" t="s">
        <v>104</v>
      </c>
      <c r="BO5" s="0" t="s">
        <v>105</v>
      </c>
      <c r="BP5" s="0" t="s">
        <v>84</v>
      </c>
      <c r="BQ5" s="0" t="s">
        <v>85</v>
      </c>
      <c r="BT5" s="0" t="n">
        <v>0</v>
      </c>
      <c r="BU5" s="0" t="s">
        <v>106</v>
      </c>
      <c r="BW5" s="0" t="n">
        <v>2003</v>
      </c>
      <c r="BX5" s="0" t="n">
        <v>2018</v>
      </c>
      <c r="BY5" s="0" t="s">
        <v>107</v>
      </c>
      <c r="BZ5" s="0" t="n">
        <v>2010.5</v>
      </c>
      <c r="CA5" s="0" t="n">
        <v>0.1875</v>
      </c>
      <c r="CB5" s="0" t="n">
        <v>0</v>
      </c>
      <c r="CC5" s="0" t="n">
        <v>1</v>
      </c>
      <c r="CD5" s="0" t="n">
        <v>-0.151140435936467</v>
      </c>
      <c r="CE5" s="0" t="n">
        <v>1</v>
      </c>
    </row>
    <row r="6" customFormat="false" ht="15" hidden="false" customHeight="false" outlineLevel="0" collapsed="false">
      <c r="A6" s="0" t="s">
        <v>84</v>
      </c>
      <c r="B6" s="0" t="n">
        <v>1311</v>
      </c>
      <c r="C6" s="0" t="n">
        <v>-0.0399367318056633</v>
      </c>
      <c r="D6" s="0" t="n">
        <v>3666</v>
      </c>
      <c r="E6" s="0" t="n">
        <f aca="false">IF(ISNUMBER($BA6),$BA6,IF(AND(ISNUMBER($D6),ISNUMBER($BW6),ISNUMBER($BX6)),$D6*($BX6-$BW6+1),""))</f>
        <v>3666</v>
      </c>
      <c r="H6" s="0" t="s">
        <v>118</v>
      </c>
      <c r="I6" s="0" t="s">
        <v>119</v>
      </c>
      <c r="J6" s="0" t="n">
        <f aca="false">IF($BW6&lt;&gt;"",$BW6,"")</f>
        <v>2003</v>
      </c>
      <c r="K6" s="0" t="n">
        <f aca="false">IF($BX6&lt;&gt;"",$BX6,"")</f>
        <v>2018</v>
      </c>
      <c r="L6" s="0" t="n">
        <f aca="false">IF(AND(ISNUMBER($BW6),ISNUMBER($BX6)),($BW6+$BX6)/2,"")</f>
        <v>2010.5</v>
      </c>
      <c r="M6" s="0" t="n">
        <f aca="false">IF($L6&lt;&gt;"",$L6,"")</f>
        <v>2010.5</v>
      </c>
      <c r="N6" s="0" t="n">
        <f aca="false">IF(AND(ISNUMBER($BW6),ISNUMBER($BX6)),MIN(1,MAX(0,($BX6-2016+1)/($BX6-$BW6+1))),"")</f>
        <v>0.1875</v>
      </c>
      <c r="O6" s="0" t="n">
        <f aca="false">IF(AND(ISNUMBER($BW6),ISNUMBER($BX6)),MIN(1,MAX(0,($BX6-2017+1)/($BX6-$BW6+1))),"")</f>
        <v>0.125</v>
      </c>
      <c r="P6" s="0" t="n">
        <f aca="false">IF(AND(ISNUMBER($BW6),ISNUMBER($BX6)),MIN(1,MAX(0,($BX6-2018+1)/($BX6-$BW6+1))),"")</f>
        <v>0.0625</v>
      </c>
      <c r="Q6" s="0" t="n">
        <f aca="false">IF(AND(ISNUMBER($BW6),ISNUMBER($BX6)),MIN(1,MAX(0,($BX6-2019+1)/($BX6-$BW6+1))),"")</f>
        <v>0</v>
      </c>
      <c r="R6" s="0" t="n">
        <f aca="false">IF(AND(ISNUMBER($BW6),ISNUMBER($BX6)),MIN(1,MAX(0,($BX6-2016+1)/($BX6-$BW6+1))),"")</f>
        <v>0.1875</v>
      </c>
      <c r="S6" s="0" t="n">
        <f aca="false">IF($L6&lt;&gt;"",IF($L6&gt;=2015.5,1,0),"")</f>
        <v>0</v>
      </c>
      <c r="T6" s="0" t="n">
        <f aca="false">IF($L6&lt;&gt;"",IF($L6&gt;=2016,1,0),"")</f>
        <v>0</v>
      </c>
      <c r="U6" s="0" t="n">
        <f aca="false">IF(ISNUMBER($BX6),IF($BX6&gt;=2016,1,0),"")</f>
        <v>1</v>
      </c>
      <c r="V6" s="0" t="n">
        <f aca="false">IF(ISNUMBER($BW6),IF($BW6&gt;=2016,1,0),"")</f>
        <v>0</v>
      </c>
      <c r="W6" s="0" t="str">
        <f aca="false">IF(AND(ISNUMBER($BW6),ISNUMBER($BX6)),IF($BW6&gt;=2016,"post-only",IF($BX6&lt;2016,"pre-only","mixed")),"")</f>
        <v>mixed</v>
      </c>
      <c r="X6" s="0" t="n">
        <f aca="false">IF(AND(ISNUMBER($BW6),ISNUMBER($BX6)),MIN(1,MAX(0,($BX6-2017+1)/($BX6-$BW6+1))),"")</f>
        <v>0.125</v>
      </c>
      <c r="Y6" s="0" t="n">
        <f aca="false">IF(AND(ISNUMBER($BW6),ISNUMBER($BX6)),MIN(1,MAX(0,($BX6-2018+1)/($BX6-$BW6+1))),"")</f>
        <v>0.0625</v>
      </c>
      <c r="Z6" s="0" t="n">
        <f aca="false">IF(AND(ISNUMBER($BW6),ISNUMBER($BX6)),MIN(1,MAX(0,($BX6-2019+1)/($BX6-$BW6+1))),"")</f>
        <v>0</v>
      </c>
      <c r="AA6" s="0" t="n">
        <f aca="false">IF(ISNUMBER($BX6),IF($BX6&gt;=2017,1,0),"")</f>
        <v>1</v>
      </c>
      <c r="AB6" s="0" t="n">
        <f aca="false">IF(ISNUMBER($BX6),IF($BX6&gt;=2018,1,0),"")</f>
        <v>1</v>
      </c>
      <c r="AC6" s="0" t="n">
        <f aca="false">IF(ISNUMBER($BX6),IF($BX6&gt;=2019,1,0),"")</f>
        <v>0</v>
      </c>
      <c r="AD6" s="0" t="n">
        <f aca="false">IF($L6&lt;&gt;"",IF($L6&gt;2013,1,0),"")</f>
        <v>0</v>
      </c>
      <c r="AE6" s="0" t="n">
        <f aca="false">IF($L6&lt;&gt;"",1+IF($L6&gt;2011,1,0)+IF($L6&gt;2014,1,0),"")</f>
        <v>1</v>
      </c>
      <c r="AF6" s="0" t="s">
        <v>87</v>
      </c>
      <c r="AG6" s="0" t="s">
        <v>88</v>
      </c>
      <c r="AH6" s="0" t="s">
        <v>89</v>
      </c>
      <c r="AI6" s="0" t="s">
        <v>90</v>
      </c>
      <c r="AJ6" s="0" t="s">
        <v>90</v>
      </c>
      <c r="AK6" s="0" t="str">
        <f aca="false">IF(AND($CF6&lt;&gt;"",IFERROR(INDEX(subsample_country_map!$B:$B,MATCH($CF6,subsample_country_map!$A:$A,0)),"")&lt;&gt;""),INDEX(subsample_country_map!$B:$B,MATCH($CF6,subsample_country_map!$A:$A,0)),INDEX(lookup!$AA:$AA,MATCH($A6,lookup!$A:$A,0)))</f>
        <v>3_AsiaPac</v>
      </c>
      <c r="AL6" s="0" t="str">
        <f aca="false">IF(AND($CF6&lt;&gt;"",IFERROR(INDEX(subsample_country_map!$C:$C,MATCH($CF6,subsample_country_map!$A:$A,0)),"")&lt;&gt;""),INDEX(subsample_country_map!$C:$C,MATCH($CF6,subsample_country_map!$A:$A,0)),INDEX(lookup!$AB:$AB,MATCH($A6,lookup!$A:$A,0)))</f>
        <v>99_NCE</v>
      </c>
      <c r="AM6" s="0" t="str">
        <f aca="false">IF(AND($CF6&lt;&gt;"",IFERROR(INDEX(subsample_country_map!$D:$D,MATCH($CF6,subsample_country_map!$A:$A,0)),"")&lt;&gt;""),INDEX(subsample_country_map!$D:$D,MATCH($CF6,subsample_country_map!$A:$A,0)),INDEX(lookup!$AC:$AC,MATCH($A6,lookup!$A:$A,0)))</f>
        <v>99_NCE</v>
      </c>
      <c r="AN6" s="0" t="str">
        <f aca="false">IF(AND($CF6&lt;&gt;"",IFERROR(INDEX(subsample_country_map!$E:$E,MATCH($CF6,subsample_country_map!$A:$A,0)),"")&lt;&gt;""),INDEX(subsample_country_map!$E:$E,MATCH($CF6,subsample_country_map!$A:$A,0)),INDEX(lookup!$AD:$AD,MATCH($A6,lookup!$A:$A,0)))</f>
        <v>99_NCE</v>
      </c>
      <c r="AO6" s="0" t="str">
        <f aca="false">INDEX(lookup!$Y:$Y,MATCH($A6,lookup!$A:$A,0))</f>
        <v>0_published</v>
      </c>
      <c r="AP6" s="0" t="str">
        <f aca="false">INDEX(lookup!$Z:$Z,MATCH($A6,lookup!$A:$A,0))</f>
        <v>1_VHB high</v>
      </c>
      <c r="AQ6" s="0" t="str">
        <f aca="false">INDEX(lookup!$W:$W,MATCH($A6,lookup!$A:$A,0))</f>
        <v>1_fin/acc/econ</v>
      </c>
      <c r="AS6" s="0" t="s">
        <v>91</v>
      </c>
      <c r="AT6" s="0" t="s">
        <v>92</v>
      </c>
      <c r="AU6" s="0" t="s">
        <v>93</v>
      </c>
      <c r="AV6" s="0" t="s">
        <v>120</v>
      </c>
      <c r="AX6" s="0" t="s">
        <v>121</v>
      </c>
      <c r="BA6" s="0" t="n">
        <v>3666</v>
      </c>
      <c r="BB6" s="0" t="s">
        <v>96</v>
      </c>
      <c r="BC6" s="0" t="s">
        <v>122</v>
      </c>
      <c r="BD6" s="0" t="s">
        <v>123</v>
      </c>
      <c r="BE6" s="0" t="s">
        <v>98</v>
      </c>
      <c r="BI6" s="0" t="s">
        <v>124</v>
      </c>
      <c r="BJ6" s="0" t="s">
        <v>125</v>
      </c>
      <c r="BK6" s="0" t="s">
        <v>101</v>
      </c>
      <c r="BL6" s="0" t="s">
        <v>126</v>
      </c>
      <c r="BM6" s="0" t="s">
        <v>103</v>
      </c>
      <c r="BN6" s="0" t="s">
        <v>104</v>
      </c>
      <c r="BO6" s="0" t="s">
        <v>105</v>
      </c>
      <c r="BP6" s="0" t="s">
        <v>84</v>
      </c>
      <c r="BQ6" s="0" t="s">
        <v>127</v>
      </c>
      <c r="BT6" s="0" t="n">
        <v>0</v>
      </c>
      <c r="BU6" s="0" t="s">
        <v>106</v>
      </c>
      <c r="BW6" s="0" t="n">
        <v>2003</v>
      </c>
      <c r="BX6" s="0" t="n">
        <v>2018</v>
      </c>
      <c r="BY6" s="0" t="s">
        <v>107</v>
      </c>
      <c r="BZ6" s="0" t="n">
        <v>2010.5</v>
      </c>
      <c r="CA6" s="0" t="n">
        <v>0.1875</v>
      </c>
      <c r="CB6" s="0" t="n">
        <v>0</v>
      </c>
      <c r="CC6" s="0" t="n">
        <v>1</v>
      </c>
      <c r="CD6" s="0" t="n">
        <v>-0.0399579844116374</v>
      </c>
      <c r="CE6" s="0" t="n">
        <v>1</v>
      </c>
    </row>
    <row r="7" customFormat="false" ht="15" hidden="false" customHeight="false" outlineLevel="0" collapsed="false">
      <c r="A7" s="0" t="s">
        <v>84</v>
      </c>
      <c r="B7" s="0" t="n">
        <v>1312</v>
      </c>
      <c r="C7" s="0" t="n">
        <v>-0.0394424233835109</v>
      </c>
      <c r="D7" s="0" t="n">
        <v>3666</v>
      </c>
      <c r="E7" s="0" t="n">
        <f aca="false">IF(ISNUMBER($BA7),$BA7,IF(AND(ISNUMBER($D7),ISNUMBER($BW7),ISNUMBER($BX7)),$D7*($BX7-$BW7+1),""))</f>
        <v>3666</v>
      </c>
      <c r="H7" s="0" t="s">
        <v>118</v>
      </c>
      <c r="I7" s="0" t="s">
        <v>119</v>
      </c>
      <c r="J7" s="0" t="n">
        <f aca="false">IF($BW7&lt;&gt;"",$BW7,"")</f>
        <v>2003</v>
      </c>
      <c r="K7" s="0" t="n">
        <f aca="false">IF($BX7&lt;&gt;"",$BX7,"")</f>
        <v>2018</v>
      </c>
      <c r="L7" s="0" t="n">
        <f aca="false">IF(AND(ISNUMBER($BW7),ISNUMBER($BX7)),($BW7+$BX7)/2,"")</f>
        <v>2010.5</v>
      </c>
      <c r="M7" s="0" t="n">
        <f aca="false">IF($L7&lt;&gt;"",$L7,"")</f>
        <v>2010.5</v>
      </c>
      <c r="N7" s="0" t="n">
        <f aca="false">IF(AND(ISNUMBER($BW7),ISNUMBER($BX7)),MIN(1,MAX(0,($BX7-2016+1)/($BX7-$BW7+1))),"")</f>
        <v>0.1875</v>
      </c>
      <c r="O7" s="0" t="n">
        <f aca="false">IF(AND(ISNUMBER($BW7),ISNUMBER($BX7)),MIN(1,MAX(0,($BX7-2017+1)/($BX7-$BW7+1))),"")</f>
        <v>0.125</v>
      </c>
      <c r="P7" s="0" t="n">
        <f aca="false">IF(AND(ISNUMBER($BW7),ISNUMBER($BX7)),MIN(1,MAX(0,($BX7-2018+1)/($BX7-$BW7+1))),"")</f>
        <v>0.0625</v>
      </c>
      <c r="Q7" s="0" t="n">
        <f aca="false">IF(AND(ISNUMBER($BW7),ISNUMBER($BX7)),MIN(1,MAX(0,($BX7-2019+1)/($BX7-$BW7+1))),"")</f>
        <v>0</v>
      </c>
      <c r="R7" s="0" t="n">
        <f aca="false">IF(AND(ISNUMBER($BW7),ISNUMBER($BX7)),MIN(1,MAX(0,($BX7-2016+1)/($BX7-$BW7+1))),"")</f>
        <v>0.1875</v>
      </c>
      <c r="S7" s="0" t="n">
        <f aca="false">IF($L7&lt;&gt;"",IF($L7&gt;=2015.5,1,0),"")</f>
        <v>0</v>
      </c>
      <c r="T7" s="0" t="n">
        <f aca="false">IF($L7&lt;&gt;"",IF($L7&gt;=2016,1,0),"")</f>
        <v>0</v>
      </c>
      <c r="U7" s="0" t="n">
        <f aca="false">IF(ISNUMBER($BX7),IF($BX7&gt;=2016,1,0),"")</f>
        <v>1</v>
      </c>
      <c r="V7" s="0" t="n">
        <f aca="false">IF(ISNUMBER($BW7),IF($BW7&gt;=2016,1,0),"")</f>
        <v>0</v>
      </c>
      <c r="W7" s="0" t="str">
        <f aca="false">IF(AND(ISNUMBER($BW7),ISNUMBER($BX7)),IF($BW7&gt;=2016,"post-only",IF($BX7&lt;2016,"pre-only","mixed")),"")</f>
        <v>mixed</v>
      </c>
      <c r="X7" s="0" t="n">
        <f aca="false">IF(AND(ISNUMBER($BW7),ISNUMBER($BX7)),MIN(1,MAX(0,($BX7-2017+1)/($BX7-$BW7+1))),"")</f>
        <v>0.125</v>
      </c>
      <c r="Y7" s="0" t="n">
        <f aca="false">IF(AND(ISNUMBER($BW7),ISNUMBER($BX7)),MIN(1,MAX(0,($BX7-2018+1)/($BX7-$BW7+1))),"")</f>
        <v>0.0625</v>
      </c>
      <c r="Z7" s="0" t="n">
        <f aca="false">IF(AND(ISNUMBER($BW7),ISNUMBER($BX7)),MIN(1,MAX(0,($BX7-2019+1)/($BX7-$BW7+1))),"")</f>
        <v>0</v>
      </c>
      <c r="AA7" s="0" t="n">
        <f aca="false">IF(ISNUMBER($BX7),IF($BX7&gt;=2017,1,0),"")</f>
        <v>1</v>
      </c>
      <c r="AB7" s="0" t="n">
        <f aca="false">IF(ISNUMBER($BX7),IF($BX7&gt;=2018,1,0),"")</f>
        <v>1</v>
      </c>
      <c r="AC7" s="0" t="n">
        <f aca="false">IF(ISNUMBER($BX7),IF($BX7&gt;=2019,1,0),"")</f>
        <v>0</v>
      </c>
      <c r="AD7" s="0" t="n">
        <f aca="false">IF($L7&lt;&gt;"",IF($L7&gt;2013,1,0),"")</f>
        <v>0</v>
      </c>
      <c r="AE7" s="0" t="n">
        <f aca="false">IF($L7&lt;&gt;"",1+IF($L7&gt;2011,1,0)+IF($L7&gt;2014,1,0),"")</f>
        <v>1</v>
      </c>
      <c r="AF7" s="0" t="s">
        <v>87</v>
      </c>
      <c r="AG7" s="0" t="s">
        <v>88</v>
      </c>
      <c r="AH7" s="0" t="s">
        <v>89</v>
      </c>
      <c r="AI7" s="0" t="s">
        <v>90</v>
      </c>
      <c r="AJ7" s="0" t="s">
        <v>90</v>
      </c>
      <c r="AK7" s="0" t="str">
        <f aca="false">IF(AND($CF7&lt;&gt;"",IFERROR(INDEX(subsample_country_map!$B:$B,MATCH($CF7,subsample_country_map!$A:$A,0)),"")&lt;&gt;""),INDEX(subsample_country_map!$B:$B,MATCH($CF7,subsample_country_map!$A:$A,0)),INDEX(lookup!$AA:$AA,MATCH($A7,lookup!$A:$A,0)))</f>
        <v>3_AsiaPac</v>
      </c>
      <c r="AL7" s="0" t="str">
        <f aca="false">IF(AND($CF7&lt;&gt;"",IFERROR(INDEX(subsample_country_map!$C:$C,MATCH($CF7,subsample_country_map!$A:$A,0)),"")&lt;&gt;""),INDEX(subsample_country_map!$C:$C,MATCH($CF7,subsample_country_map!$A:$A,0)),INDEX(lookup!$AB:$AB,MATCH($A7,lookup!$A:$A,0)))</f>
        <v>99_NCE</v>
      </c>
      <c r="AM7" s="0" t="str">
        <f aca="false">IF(AND($CF7&lt;&gt;"",IFERROR(INDEX(subsample_country_map!$D:$D,MATCH($CF7,subsample_country_map!$A:$A,0)),"")&lt;&gt;""),INDEX(subsample_country_map!$D:$D,MATCH($CF7,subsample_country_map!$A:$A,0)),INDEX(lookup!$AC:$AC,MATCH($A7,lookup!$A:$A,0)))</f>
        <v>99_NCE</v>
      </c>
      <c r="AN7" s="0" t="str">
        <f aca="false">IF(AND($CF7&lt;&gt;"",IFERROR(INDEX(subsample_country_map!$E:$E,MATCH($CF7,subsample_country_map!$A:$A,0)),"")&lt;&gt;""),INDEX(subsample_country_map!$E:$E,MATCH($CF7,subsample_country_map!$A:$A,0)),INDEX(lookup!$AD:$AD,MATCH($A7,lookup!$A:$A,0)))</f>
        <v>99_NCE</v>
      </c>
      <c r="AO7" s="0" t="str">
        <f aca="false">INDEX(lookup!$Y:$Y,MATCH($A7,lookup!$A:$A,0))</f>
        <v>0_published</v>
      </c>
      <c r="AP7" s="0" t="str">
        <f aca="false">INDEX(lookup!$Z:$Z,MATCH($A7,lookup!$A:$A,0))</f>
        <v>1_VHB high</v>
      </c>
      <c r="AQ7" s="0" t="str">
        <f aca="false">INDEX(lookup!$W:$W,MATCH($A7,lookup!$A:$A,0))</f>
        <v>1_fin/acc/econ</v>
      </c>
      <c r="AS7" s="0" t="s">
        <v>91</v>
      </c>
      <c r="AT7" s="0" t="s">
        <v>92</v>
      </c>
      <c r="AU7" s="0" t="s">
        <v>93</v>
      </c>
      <c r="AV7" s="0" t="s">
        <v>128</v>
      </c>
      <c r="AX7" s="0" t="s">
        <v>129</v>
      </c>
      <c r="BA7" s="0" t="n">
        <v>3666</v>
      </c>
      <c r="BB7" s="0" t="s">
        <v>96</v>
      </c>
      <c r="BC7" s="0" t="s">
        <v>122</v>
      </c>
      <c r="BD7" s="0" t="s">
        <v>123</v>
      </c>
      <c r="BE7" s="0" t="s">
        <v>98</v>
      </c>
      <c r="BI7" s="0" t="s">
        <v>124</v>
      </c>
      <c r="BJ7" s="0" t="s">
        <v>130</v>
      </c>
      <c r="BK7" s="0" t="s">
        <v>101</v>
      </c>
      <c r="BL7" s="0" t="s">
        <v>131</v>
      </c>
      <c r="BM7" s="0" t="s">
        <v>110</v>
      </c>
      <c r="BN7" s="0" t="s">
        <v>104</v>
      </c>
      <c r="BO7" s="0" t="s">
        <v>105</v>
      </c>
      <c r="BP7" s="0" t="s">
        <v>84</v>
      </c>
      <c r="BQ7" s="0" t="s">
        <v>127</v>
      </c>
      <c r="BT7" s="0" t="n">
        <v>0</v>
      </c>
      <c r="BU7" s="0" t="s">
        <v>106</v>
      </c>
      <c r="BW7" s="0" t="n">
        <v>2003</v>
      </c>
      <c r="BX7" s="0" t="n">
        <v>2018</v>
      </c>
      <c r="BY7" s="0" t="s">
        <v>107</v>
      </c>
      <c r="BZ7" s="0" t="n">
        <v>2010.5</v>
      </c>
      <c r="CA7" s="0" t="n">
        <v>0.1875</v>
      </c>
      <c r="CB7" s="0" t="n">
        <v>0</v>
      </c>
      <c r="CC7" s="0" t="n">
        <v>1</v>
      </c>
      <c r="CD7" s="0" t="n">
        <v>-0.0394628960852313</v>
      </c>
      <c r="CE7" s="0" t="n">
        <v>1</v>
      </c>
    </row>
    <row r="8" customFormat="false" ht="15" hidden="false" customHeight="false" outlineLevel="0" collapsed="false">
      <c r="A8" s="0" t="s">
        <v>84</v>
      </c>
      <c r="B8" s="0" t="n">
        <v>1313</v>
      </c>
      <c r="C8" s="0" t="n">
        <v>-0.04043101090827</v>
      </c>
      <c r="D8" s="0" t="n">
        <v>3666</v>
      </c>
      <c r="E8" s="0" t="n">
        <f aca="false">IF(ISNUMBER($BA8),$BA8,IF(AND(ISNUMBER($D8),ISNUMBER($BW8),ISNUMBER($BX8)),$D8*($BX8-$BW8+1),""))</f>
        <v>3666</v>
      </c>
      <c r="H8" s="0" t="s">
        <v>118</v>
      </c>
      <c r="I8" s="0" t="s">
        <v>119</v>
      </c>
      <c r="J8" s="0" t="n">
        <f aca="false">IF($BW8&lt;&gt;"",$BW8,"")</f>
        <v>2003</v>
      </c>
      <c r="K8" s="0" t="n">
        <f aca="false">IF($BX8&lt;&gt;"",$BX8,"")</f>
        <v>2018</v>
      </c>
      <c r="L8" s="0" t="n">
        <f aca="false">IF(AND(ISNUMBER($BW8),ISNUMBER($BX8)),($BW8+$BX8)/2,"")</f>
        <v>2010.5</v>
      </c>
      <c r="M8" s="0" t="n">
        <f aca="false">IF($L8&lt;&gt;"",$L8,"")</f>
        <v>2010.5</v>
      </c>
      <c r="N8" s="0" t="n">
        <f aca="false">IF(AND(ISNUMBER($BW8),ISNUMBER($BX8)),MIN(1,MAX(0,($BX8-2016+1)/($BX8-$BW8+1))),"")</f>
        <v>0.1875</v>
      </c>
      <c r="O8" s="0" t="n">
        <f aca="false">IF(AND(ISNUMBER($BW8),ISNUMBER($BX8)),MIN(1,MAX(0,($BX8-2017+1)/($BX8-$BW8+1))),"")</f>
        <v>0.125</v>
      </c>
      <c r="P8" s="0" t="n">
        <f aca="false">IF(AND(ISNUMBER($BW8),ISNUMBER($BX8)),MIN(1,MAX(0,($BX8-2018+1)/($BX8-$BW8+1))),"")</f>
        <v>0.0625</v>
      </c>
      <c r="Q8" s="0" t="n">
        <f aca="false">IF(AND(ISNUMBER($BW8),ISNUMBER($BX8)),MIN(1,MAX(0,($BX8-2019+1)/($BX8-$BW8+1))),"")</f>
        <v>0</v>
      </c>
      <c r="R8" s="0" t="n">
        <f aca="false">IF(AND(ISNUMBER($BW8),ISNUMBER($BX8)),MIN(1,MAX(0,($BX8-2016+1)/($BX8-$BW8+1))),"")</f>
        <v>0.1875</v>
      </c>
      <c r="S8" s="0" t="n">
        <f aca="false">IF($L8&lt;&gt;"",IF($L8&gt;=2015.5,1,0),"")</f>
        <v>0</v>
      </c>
      <c r="T8" s="0" t="n">
        <f aca="false">IF($L8&lt;&gt;"",IF($L8&gt;=2016,1,0),"")</f>
        <v>0</v>
      </c>
      <c r="U8" s="0" t="n">
        <f aca="false">IF(ISNUMBER($BX8),IF($BX8&gt;=2016,1,0),"")</f>
        <v>1</v>
      </c>
      <c r="V8" s="0" t="n">
        <f aca="false">IF(ISNUMBER($BW8),IF($BW8&gt;=2016,1,0),"")</f>
        <v>0</v>
      </c>
      <c r="W8" s="0" t="str">
        <f aca="false">IF(AND(ISNUMBER($BW8),ISNUMBER($BX8)),IF($BW8&gt;=2016,"post-only",IF($BX8&lt;2016,"pre-only","mixed")),"")</f>
        <v>mixed</v>
      </c>
      <c r="X8" s="0" t="n">
        <f aca="false">IF(AND(ISNUMBER($BW8),ISNUMBER($BX8)),MIN(1,MAX(0,($BX8-2017+1)/($BX8-$BW8+1))),"")</f>
        <v>0.125</v>
      </c>
      <c r="Y8" s="0" t="n">
        <f aca="false">IF(AND(ISNUMBER($BW8),ISNUMBER($BX8)),MIN(1,MAX(0,($BX8-2018+1)/($BX8-$BW8+1))),"")</f>
        <v>0.0625</v>
      </c>
      <c r="Z8" s="0" t="n">
        <f aca="false">IF(AND(ISNUMBER($BW8),ISNUMBER($BX8)),MIN(1,MAX(0,($BX8-2019+1)/($BX8-$BW8+1))),"")</f>
        <v>0</v>
      </c>
      <c r="AA8" s="0" t="n">
        <f aca="false">IF(ISNUMBER($BX8),IF($BX8&gt;=2017,1,0),"")</f>
        <v>1</v>
      </c>
      <c r="AB8" s="0" t="n">
        <f aca="false">IF(ISNUMBER($BX8),IF($BX8&gt;=2018,1,0),"")</f>
        <v>1</v>
      </c>
      <c r="AC8" s="0" t="n">
        <f aca="false">IF(ISNUMBER($BX8),IF($BX8&gt;=2019,1,0),"")</f>
        <v>0</v>
      </c>
      <c r="AD8" s="0" t="n">
        <f aca="false">IF($L8&lt;&gt;"",IF($L8&gt;2013,1,0),"")</f>
        <v>0</v>
      </c>
      <c r="AE8" s="0" t="n">
        <f aca="false">IF($L8&lt;&gt;"",1+IF($L8&gt;2011,1,0)+IF($L8&gt;2014,1,0),"")</f>
        <v>1</v>
      </c>
      <c r="AF8" s="0" t="s">
        <v>87</v>
      </c>
      <c r="AG8" s="0" t="s">
        <v>88</v>
      </c>
      <c r="AH8" s="0" t="s">
        <v>89</v>
      </c>
      <c r="AI8" s="0" t="s">
        <v>90</v>
      </c>
      <c r="AJ8" s="0" t="s">
        <v>90</v>
      </c>
      <c r="AK8" s="0" t="str">
        <f aca="false">IF(AND($CF8&lt;&gt;"",IFERROR(INDEX(subsample_country_map!$B:$B,MATCH($CF8,subsample_country_map!$A:$A,0)),"")&lt;&gt;""),INDEX(subsample_country_map!$B:$B,MATCH($CF8,subsample_country_map!$A:$A,0)),INDEX(lookup!$AA:$AA,MATCH($A8,lookup!$A:$A,0)))</f>
        <v>3_AsiaPac</v>
      </c>
      <c r="AL8" s="0" t="str">
        <f aca="false">IF(AND($CF8&lt;&gt;"",IFERROR(INDEX(subsample_country_map!$C:$C,MATCH($CF8,subsample_country_map!$A:$A,0)),"")&lt;&gt;""),INDEX(subsample_country_map!$C:$C,MATCH($CF8,subsample_country_map!$A:$A,0)),INDEX(lookup!$AB:$AB,MATCH($A8,lookup!$A:$A,0)))</f>
        <v>99_NCE</v>
      </c>
      <c r="AM8" s="0" t="str">
        <f aca="false">IF(AND($CF8&lt;&gt;"",IFERROR(INDEX(subsample_country_map!$D:$D,MATCH($CF8,subsample_country_map!$A:$A,0)),"")&lt;&gt;""),INDEX(subsample_country_map!$D:$D,MATCH($CF8,subsample_country_map!$A:$A,0)),INDEX(lookup!$AC:$AC,MATCH($A8,lookup!$A:$A,0)))</f>
        <v>99_NCE</v>
      </c>
      <c r="AN8" s="0" t="str">
        <f aca="false">IF(AND($CF8&lt;&gt;"",IFERROR(INDEX(subsample_country_map!$E:$E,MATCH($CF8,subsample_country_map!$A:$A,0)),"")&lt;&gt;""),INDEX(subsample_country_map!$E:$E,MATCH($CF8,subsample_country_map!$A:$A,0)),INDEX(lookup!$AD:$AD,MATCH($A8,lookup!$A:$A,0)))</f>
        <v>99_NCE</v>
      </c>
      <c r="AO8" s="0" t="str">
        <f aca="false">INDEX(lookup!$Y:$Y,MATCH($A8,lookup!$A:$A,0))</f>
        <v>0_published</v>
      </c>
      <c r="AP8" s="0" t="str">
        <f aca="false">INDEX(lookup!$Z:$Z,MATCH($A8,lookup!$A:$A,0))</f>
        <v>1_VHB high</v>
      </c>
      <c r="AQ8" s="0" t="str">
        <f aca="false">INDEX(lookup!$W:$W,MATCH($A8,lookup!$A:$A,0))</f>
        <v>1_fin/acc/econ</v>
      </c>
      <c r="AS8" s="0" t="s">
        <v>91</v>
      </c>
      <c r="AT8" s="0" t="s">
        <v>111</v>
      </c>
      <c r="AU8" s="0" t="s">
        <v>93</v>
      </c>
      <c r="AV8" s="0" t="s">
        <v>132</v>
      </c>
      <c r="AX8" s="0" t="s">
        <v>133</v>
      </c>
      <c r="BA8" s="0" t="n">
        <v>3666</v>
      </c>
      <c r="BB8" s="0" t="s">
        <v>96</v>
      </c>
      <c r="BC8" s="0" t="s">
        <v>122</v>
      </c>
      <c r="BD8" s="0" t="s">
        <v>123</v>
      </c>
      <c r="BE8" s="0" t="s">
        <v>98</v>
      </c>
      <c r="BI8" s="0" t="s">
        <v>124</v>
      </c>
      <c r="BJ8" s="0" t="s">
        <v>134</v>
      </c>
      <c r="BK8" s="0" t="s">
        <v>101</v>
      </c>
      <c r="BL8" s="0" t="s">
        <v>135</v>
      </c>
      <c r="BM8" s="0" t="s">
        <v>114</v>
      </c>
      <c r="BN8" s="0" t="s">
        <v>104</v>
      </c>
      <c r="BO8" s="0" t="s">
        <v>105</v>
      </c>
      <c r="BP8" s="0" t="s">
        <v>84</v>
      </c>
      <c r="BQ8" s="0" t="s">
        <v>127</v>
      </c>
      <c r="BT8" s="0" t="n">
        <v>0</v>
      </c>
      <c r="BU8" s="0" t="s">
        <v>106</v>
      </c>
      <c r="BW8" s="0" t="n">
        <v>2003</v>
      </c>
      <c r="BX8" s="0" t="n">
        <v>2018</v>
      </c>
      <c r="BY8" s="0" t="s">
        <v>107</v>
      </c>
      <c r="BZ8" s="0" t="n">
        <v>2010.5</v>
      </c>
      <c r="CA8" s="0" t="n">
        <v>0.1875</v>
      </c>
      <c r="CB8" s="0" t="n">
        <v>0</v>
      </c>
      <c r="CC8" s="0" t="n">
        <v>1</v>
      </c>
      <c r="CD8" s="0" t="n">
        <v>-0.0404530629492479</v>
      </c>
      <c r="CE8" s="0" t="n">
        <v>1</v>
      </c>
    </row>
    <row r="9" customFormat="false" ht="15" hidden="false" customHeight="false" outlineLevel="0" collapsed="false">
      <c r="A9" s="0" t="s">
        <v>84</v>
      </c>
      <c r="B9" s="0" t="n">
        <v>1314</v>
      </c>
      <c r="C9" s="0" t="n">
        <v>-0.0303753399330078</v>
      </c>
      <c r="D9" s="0" t="n">
        <v>3666</v>
      </c>
      <c r="E9" s="0" t="n">
        <f aca="false">IF(ISNUMBER($BA9),$BA9,IF(AND(ISNUMBER($D9),ISNUMBER($BW9),ISNUMBER($BX9)),$D9*($BX9-$BW9+1),""))</f>
        <v>3666</v>
      </c>
      <c r="H9" s="0" t="s">
        <v>118</v>
      </c>
      <c r="I9" s="0" t="s">
        <v>119</v>
      </c>
      <c r="J9" s="0" t="n">
        <f aca="false">IF($BW9&lt;&gt;"",$BW9,"")</f>
        <v>2003</v>
      </c>
      <c r="K9" s="0" t="n">
        <f aca="false">IF($BX9&lt;&gt;"",$BX9,"")</f>
        <v>2018</v>
      </c>
      <c r="L9" s="0" t="n">
        <f aca="false">IF(AND(ISNUMBER($BW9),ISNUMBER($BX9)),($BW9+$BX9)/2,"")</f>
        <v>2010.5</v>
      </c>
      <c r="M9" s="0" t="n">
        <f aca="false">IF($L9&lt;&gt;"",$L9,"")</f>
        <v>2010.5</v>
      </c>
      <c r="N9" s="0" t="n">
        <f aca="false">IF(AND(ISNUMBER($BW9),ISNUMBER($BX9)),MIN(1,MAX(0,($BX9-2016+1)/($BX9-$BW9+1))),"")</f>
        <v>0.1875</v>
      </c>
      <c r="O9" s="0" t="n">
        <f aca="false">IF(AND(ISNUMBER($BW9),ISNUMBER($BX9)),MIN(1,MAX(0,($BX9-2017+1)/($BX9-$BW9+1))),"")</f>
        <v>0.125</v>
      </c>
      <c r="P9" s="0" t="n">
        <f aca="false">IF(AND(ISNUMBER($BW9),ISNUMBER($BX9)),MIN(1,MAX(0,($BX9-2018+1)/($BX9-$BW9+1))),"")</f>
        <v>0.0625</v>
      </c>
      <c r="Q9" s="0" t="n">
        <f aca="false">IF(AND(ISNUMBER($BW9),ISNUMBER($BX9)),MIN(1,MAX(0,($BX9-2019+1)/($BX9-$BW9+1))),"")</f>
        <v>0</v>
      </c>
      <c r="R9" s="0" t="n">
        <f aca="false">IF(AND(ISNUMBER($BW9),ISNUMBER($BX9)),MIN(1,MAX(0,($BX9-2016+1)/($BX9-$BW9+1))),"")</f>
        <v>0.1875</v>
      </c>
      <c r="S9" s="0" t="n">
        <f aca="false">IF($L9&lt;&gt;"",IF($L9&gt;=2015.5,1,0),"")</f>
        <v>0</v>
      </c>
      <c r="T9" s="0" t="n">
        <f aca="false">IF($L9&lt;&gt;"",IF($L9&gt;=2016,1,0),"")</f>
        <v>0</v>
      </c>
      <c r="U9" s="0" t="n">
        <f aca="false">IF(ISNUMBER($BX9),IF($BX9&gt;=2016,1,0),"")</f>
        <v>1</v>
      </c>
      <c r="V9" s="0" t="n">
        <f aca="false">IF(ISNUMBER($BW9),IF($BW9&gt;=2016,1,0),"")</f>
        <v>0</v>
      </c>
      <c r="W9" s="0" t="str">
        <f aca="false">IF(AND(ISNUMBER($BW9),ISNUMBER($BX9)),IF($BW9&gt;=2016,"post-only",IF($BX9&lt;2016,"pre-only","mixed")),"")</f>
        <v>mixed</v>
      </c>
      <c r="X9" s="0" t="n">
        <f aca="false">IF(AND(ISNUMBER($BW9),ISNUMBER($BX9)),MIN(1,MAX(0,($BX9-2017+1)/($BX9-$BW9+1))),"")</f>
        <v>0.125</v>
      </c>
      <c r="Y9" s="0" t="n">
        <f aca="false">IF(AND(ISNUMBER($BW9),ISNUMBER($BX9)),MIN(1,MAX(0,($BX9-2018+1)/($BX9-$BW9+1))),"")</f>
        <v>0.0625</v>
      </c>
      <c r="Z9" s="0" t="n">
        <f aca="false">IF(AND(ISNUMBER($BW9),ISNUMBER($BX9)),MIN(1,MAX(0,($BX9-2019+1)/($BX9-$BW9+1))),"")</f>
        <v>0</v>
      </c>
      <c r="AA9" s="0" t="n">
        <f aca="false">IF(ISNUMBER($BX9),IF($BX9&gt;=2017,1,0),"")</f>
        <v>1</v>
      </c>
      <c r="AB9" s="0" t="n">
        <f aca="false">IF(ISNUMBER($BX9),IF($BX9&gt;=2018,1,0),"")</f>
        <v>1</v>
      </c>
      <c r="AC9" s="0" t="n">
        <f aca="false">IF(ISNUMBER($BX9),IF($BX9&gt;=2019,1,0),"")</f>
        <v>0</v>
      </c>
      <c r="AD9" s="0" t="n">
        <f aca="false">IF($L9&lt;&gt;"",IF($L9&gt;2013,1,0),"")</f>
        <v>0</v>
      </c>
      <c r="AE9" s="0" t="n">
        <f aca="false">IF($L9&lt;&gt;"",1+IF($L9&gt;2011,1,0)+IF($L9&gt;2014,1,0),"")</f>
        <v>1</v>
      </c>
      <c r="AF9" s="0" t="s">
        <v>87</v>
      </c>
      <c r="AG9" s="0" t="s">
        <v>88</v>
      </c>
      <c r="AH9" s="0" t="s">
        <v>89</v>
      </c>
      <c r="AI9" s="0" t="s">
        <v>90</v>
      </c>
      <c r="AJ9" s="0" t="s">
        <v>90</v>
      </c>
      <c r="AK9" s="0" t="str">
        <f aca="false">IF(AND($CF9&lt;&gt;"",IFERROR(INDEX(subsample_country_map!$B:$B,MATCH($CF9,subsample_country_map!$A:$A,0)),"")&lt;&gt;""),INDEX(subsample_country_map!$B:$B,MATCH($CF9,subsample_country_map!$A:$A,0)),INDEX(lookup!$AA:$AA,MATCH($A9,lookup!$A:$A,0)))</f>
        <v>3_AsiaPac</v>
      </c>
      <c r="AL9" s="0" t="str">
        <f aca="false">IF(AND($CF9&lt;&gt;"",IFERROR(INDEX(subsample_country_map!$C:$C,MATCH($CF9,subsample_country_map!$A:$A,0)),"")&lt;&gt;""),INDEX(subsample_country_map!$C:$C,MATCH($CF9,subsample_country_map!$A:$A,0)),INDEX(lookup!$AB:$AB,MATCH($A9,lookup!$A:$A,0)))</f>
        <v>99_NCE</v>
      </c>
      <c r="AM9" s="0" t="str">
        <f aca="false">IF(AND($CF9&lt;&gt;"",IFERROR(INDEX(subsample_country_map!$D:$D,MATCH($CF9,subsample_country_map!$A:$A,0)),"")&lt;&gt;""),INDEX(subsample_country_map!$D:$D,MATCH($CF9,subsample_country_map!$A:$A,0)),INDEX(lookup!$AC:$AC,MATCH($A9,lookup!$A:$A,0)))</f>
        <v>99_NCE</v>
      </c>
      <c r="AN9" s="0" t="str">
        <f aca="false">IF(AND($CF9&lt;&gt;"",IFERROR(INDEX(subsample_country_map!$E:$E,MATCH($CF9,subsample_country_map!$A:$A,0)),"")&lt;&gt;""),INDEX(subsample_country_map!$E:$E,MATCH($CF9,subsample_country_map!$A:$A,0)),INDEX(lookup!$AD:$AD,MATCH($A9,lookup!$A:$A,0)))</f>
        <v>99_NCE</v>
      </c>
      <c r="AO9" s="0" t="str">
        <f aca="false">INDEX(lookup!$Y:$Y,MATCH($A9,lookup!$A:$A,0))</f>
        <v>0_published</v>
      </c>
      <c r="AP9" s="0" t="str">
        <f aca="false">INDEX(lookup!$Z:$Z,MATCH($A9,lookup!$A:$A,0))</f>
        <v>1_VHB high</v>
      </c>
      <c r="AQ9" s="0" t="str">
        <f aca="false">INDEX(lookup!$W:$W,MATCH($A9,lookup!$A:$A,0))</f>
        <v>1_fin/acc/econ</v>
      </c>
      <c r="AS9" s="0" t="s">
        <v>91</v>
      </c>
      <c r="AT9" s="0" t="s">
        <v>111</v>
      </c>
      <c r="AU9" s="0" t="s">
        <v>93</v>
      </c>
      <c r="AV9" s="0" t="s">
        <v>136</v>
      </c>
      <c r="AX9" s="0" t="s">
        <v>137</v>
      </c>
      <c r="BA9" s="0" t="n">
        <v>3666</v>
      </c>
      <c r="BB9" s="0" t="s">
        <v>96</v>
      </c>
      <c r="BC9" s="0" t="s">
        <v>122</v>
      </c>
      <c r="BD9" s="0" t="s">
        <v>123</v>
      </c>
      <c r="BE9" s="0" t="s">
        <v>98</v>
      </c>
      <c r="BI9" s="0" t="s">
        <v>124</v>
      </c>
      <c r="BJ9" s="0" t="s">
        <v>138</v>
      </c>
      <c r="BK9" s="0" t="s">
        <v>101</v>
      </c>
      <c r="BL9" s="0" t="s">
        <v>139</v>
      </c>
      <c r="BM9" s="0" t="s">
        <v>117</v>
      </c>
      <c r="BN9" s="0" t="s">
        <v>104</v>
      </c>
      <c r="BO9" s="0" t="s">
        <v>105</v>
      </c>
      <c r="BP9" s="0" t="s">
        <v>84</v>
      </c>
      <c r="BQ9" s="0" t="s">
        <v>127</v>
      </c>
      <c r="BT9" s="0" t="n">
        <v>0</v>
      </c>
      <c r="BU9" s="0" t="s">
        <v>106</v>
      </c>
      <c r="BW9" s="0" t="n">
        <v>2003</v>
      </c>
      <c r="BX9" s="0" t="n">
        <v>2018</v>
      </c>
      <c r="BY9" s="0" t="s">
        <v>107</v>
      </c>
      <c r="BZ9" s="0" t="n">
        <v>2010.5</v>
      </c>
      <c r="CA9" s="0" t="n">
        <v>0.1875</v>
      </c>
      <c r="CB9" s="0" t="n">
        <v>0</v>
      </c>
      <c r="CC9" s="0" t="n">
        <v>1</v>
      </c>
      <c r="CD9" s="0" t="n">
        <v>-0.0303846871581149</v>
      </c>
      <c r="CE9" s="0" t="n">
        <v>1</v>
      </c>
    </row>
    <row r="10" customFormat="false" ht="15" hidden="false" customHeight="false" outlineLevel="0" collapsed="false">
      <c r="A10" s="0" t="s">
        <v>84</v>
      </c>
      <c r="B10" s="0" t="n">
        <v>1315</v>
      </c>
      <c r="C10" s="0" t="n">
        <v>-0.0506389391405719</v>
      </c>
      <c r="D10" s="0" t="n">
        <v>3666</v>
      </c>
      <c r="E10" s="0" t="n">
        <f aca="false">IF(ISNUMBER($BA10),$BA10,IF(AND(ISNUMBER($D10),ISNUMBER($BW10),ISNUMBER($BX10)),$D10*($BX10-$BW10+1),""))</f>
        <v>3666</v>
      </c>
      <c r="H10" s="0" t="s">
        <v>118</v>
      </c>
      <c r="I10" s="0" t="s">
        <v>119</v>
      </c>
      <c r="J10" s="0" t="n">
        <f aca="false">IF($BW10&lt;&gt;"",$BW10,"")</f>
        <v>2003</v>
      </c>
      <c r="K10" s="0" t="n">
        <f aca="false">IF($BX10&lt;&gt;"",$BX10,"")</f>
        <v>2018</v>
      </c>
      <c r="L10" s="0" t="n">
        <f aca="false">IF(AND(ISNUMBER($BW10),ISNUMBER($BX10)),($BW10+$BX10)/2,"")</f>
        <v>2010.5</v>
      </c>
      <c r="M10" s="0" t="n">
        <f aca="false">IF($L10&lt;&gt;"",$L10,"")</f>
        <v>2010.5</v>
      </c>
      <c r="N10" s="0" t="n">
        <f aca="false">IF(AND(ISNUMBER($BW10),ISNUMBER($BX10)),MIN(1,MAX(0,($BX10-2016+1)/($BX10-$BW10+1))),"")</f>
        <v>0.1875</v>
      </c>
      <c r="O10" s="0" t="n">
        <f aca="false">IF(AND(ISNUMBER($BW10),ISNUMBER($BX10)),MIN(1,MAX(0,($BX10-2017+1)/($BX10-$BW10+1))),"")</f>
        <v>0.125</v>
      </c>
      <c r="P10" s="0" t="n">
        <f aca="false">IF(AND(ISNUMBER($BW10),ISNUMBER($BX10)),MIN(1,MAX(0,($BX10-2018+1)/($BX10-$BW10+1))),"")</f>
        <v>0.0625</v>
      </c>
      <c r="Q10" s="0" t="n">
        <f aca="false">IF(AND(ISNUMBER($BW10),ISNUMBER($BX10)),MIN(1,MAX(0,($BX10-2019+1)/($BX10-$BW10+1))),"")</f>
        <v>0</v>
      </c>
      <c r="R10" s="0" t="n">
        <f aca="false">IF(AND(ISNUMBER($BW10),ISNUMBER($BX10)),MIN(1,MAX(0,($BX10-2016+1)/($BX10-$BW10+1))),"")</f>
        <v>0.1875</v>
      </c>
      <c r="S10" s="0" t="n">
        <f aca="false">IF($L10&lt;&gt;"",IF($L10&gt;=2015.5,1,0),"")</f>
        <v>0</v>
      </c>
      <c r="T10" s="0" t="n">
        <f aca="false">IF($L10&lt;&gt;"",IF($L10&gt;=2016,1,0),"")</f>
        <v>0</v>
      </c>
      <c r="U10" s="0" t="n">
        <f aca="false">IF(ISNUMBER($BX10),IF($BX10&gt;=2016,1,0),"")</f>
        <v>1</v>
      </c>
      <c r="V10" s="0" t="n">
        <f aca="false">IF(ISNUMBER($BW10),IF($BW10&gt;=2016,1,0),"")</f>
        <v>0</v>
      </c>
      <c r="W10" s="0" t="str">
        <f aca="false">IF(AND(ISNUMBER($BW10),ISNUMBER($BX10)),IF($BW10&gt;=2016,"post-only",IF($BX10&lt;2016,"pre-only","mixed")),"")</f>
        <v>mixed</v>
      </c>
      <c r="X10" s="0" t="n">
        <f aca="false">IF(AND(ISNUMBER($BW10),ISNUMBER($BX10)),MIN(1,MAX(0,($BX10-2017+1)/($BX10-$BW10+1))),"")</f>
        <v>0.125</v>
      </c>
      <c r="Y10" s="0" t="n">
        <f aca="false">IF(AND(ISNUMBER($BW10),ISNUMBER($BX10)),MIN(1,MAX(0,($BX10-2018+1)/($BX10-$BW10+1))),"")</f>
        <v>0.0625</v>
      </c>
      <c r="Z10" s="0" t="n">
        <f aca="false">IF(AND(ISNUMBER($BW10),ISNUMBER($BX10)),MIN(1,MAX(0,($BX10-2019+1)/($BX10-$BW10+1))),"")</f>
        <v>0</v>
      </c>
      <c r="AA10" s="0" t="n">
        <f aca="false">IF(ISNUMBER($BX10),IF($BX10&gt;=2017,1,0),"")</f>
        <v>1</v>
      </c>
      <c r="AB10" s="0" t="n">
        <f aca="false">IF(ISNUMBER($BX10),IF($BX10&gt;=2018,1,0),"")</f>
        <v>1</v>
      </c>
      <c r="AC10" s="0" t="n">
        <f aca="false">IF(ISNUMBER($BX10),IF($BX10&gt;=2019,1,0),"")</f>
        <v>0</v>
      </c>
      <c r="AD10" s="0" t="n">
        <f aca="false">IF($L10&lt;&gt;"",IF($L10&gt;2013,1,0),"")</f>
        <v>0</v>
      </c>
      <c r="AE10" s="0" t="n">
        <f aca="false">IF($L10&lt;&gt;"",1+IF($L10&gt;2011,1,0)+IF($L10&gt;2014,1,0),"")</f>
        <v>1</v>
      </c>
      <c r="AF10" s="0" t="s">
        <v>87</v>
      </c>
      <c r="AG10" s="0" t="s">
        <v>88</v>
      </c>
      <c r="AH10" s="0" t="s">
        <v>89</v>
      </c>
      <c r="AI10" s="0" t="s">
        <v>90</v>
      </c>
      <c r="AJ10" s="0" t="s">
        <v>90</v>
      </c>
      <c r="AK10" s="0" t="str">
        <f aca="false">IF(AND($CF10&lt;&gt;"",IFERROR(INDEX(subsample_country_map!$B:$B,MATCH($CF10,subsample_country_map!$A:$A,0)),"")&lt;&gt;""),INDEX(subsample_country_map!$B:$B,MATCH($CF10,subsample_country_map!$A:$A,0)),INDEX(lookup!$AA:$AA,MATCH($A10,lookup!$A:$A,0)))</f>
        <v>3_AsiaPac</v>
      </c>
      <c r="AL10" s="0" t="str">
        <f aca="false">IF(AND($CF10&lt;&gt;"",IFERROR(INDEX(subsample_country_map!$C:$C,MATCH($CF10,subsample_country_map!$A:$A,0)),"")&lt;&gt;""),INDEX(subsample_country_map!$C:$C,MATCH($CF10,subsample_country_map!$A:$A,0)),INDEX(lookup!$AB:$AB,MATCH($A10,lookup!$A:$A,0)))</f>
        <v>99_NCE</v>
      </c>
      <c r="AM10" s="0" t="str">
        <f aca="false">IF(AND($CF10&lt;&gt;"",IFERROR(INDEX(subsample_country_map!$D:$D,MATCH($CF10,subsample_country_map!$A:$A,0)),"")&lt;&gt;""),INDEX(subsample_country_map!$D:$D,MATCH($CF10,subsample_country_map!$A:$A,0)),INDEX(lookup!$AC:$AC,MATCH($A10,lookup!$A:$A,0)))</f>
        <v>99_NCE</v>
      </c>
      <c r="AN10" s="0" t="str">
        <f aca="false">IF(AND($CF10&lt;&gt;"",IFERROR(INDEX(subsample_country_map!$E:$E,MATCH($CF10,subsample_country_map!$A:$A,0)),"")&lt;&gt;""),INDEX(subsample_country_map!$E:$E,MATCH($CF10,subsample_country_map!$A:$A,0)),INDEX(lookup!$AD:$AD,MATCH($A10,lookup!$A:$A,0)))</f>
        <v>99_NCE</v>
      </c>
      <c r="AO10" s="0" t="str">
        <f aca="false">INDEX(lookup!$Y:$Y,MATCH($A10,lookup!$A:$A,0))</f>
        <v>0_published</v>
      </c>
      <c r="AP10" s="0" t="str">
        <f aca="false">INDEX(lookup!$Z:$Z,MATCH($A10,lookup!$A:$A,0))</f>
        <v>1_VHB high</v>
      </c>
      <c r="AQ10" s="0" t="str">
        <f aca="false">INDEX(lookup!$W:$W,MATCH($A10,lookup!$A:$A,0))</f>
        <v>1_fin/acc/econ</v>
      </c>
      <c r="AS10" s="0" t="s">
        <v>91</v>
      </c>
      <c r="AT10" s="0" t="s">
        <v>92</v>
      </c>
      <c r="AU10" s="0" t="s">
        <v>93</v>
      </c>
      <c r="AV10" s="0" t="s">
        <v>140</v>
      </c>
      <c r="AX10" s="0" t="s">
        <v>141</v>
      </c>
      <c r="BA10" s="0" t="n">
        <v>3666</v>
      </c>
      <c r="BB10" s="0" t="s">
        <v>96</v>
      </c>
      <c r="BC10" s="0" t="s">
        <v>122</v>
      </c>
      <c r="BD10" s="0" t="s">
        <v>142</v>
      </c>
      <c r="BE10" s="0" t="s">
        <v>98</v>
      </c>
      <c r="BI10" s="0" t="s">
        <v>143</v>
      </c>
      <c r="BJ10" s="0" t="s">
        <v>125</v>
      </c>
      <c r="BK10" s="0" t="s">
        <v>144</v>
      </c>
      <c r="BL10" s="0" t="s">
        <v>145</v>
      </c>
      <c r="BM10" s="0" t="s">
        <v>103</v>
      </c>
      <c r="BN10" s="0" t="s">
        <v>104</v>
      </c>
      <c r="BO10" s="0" t="s">
        <v>105</v>
      </c>
      <c r="BP10" s="0" t="s">
        <v>84</v>
      </c>
      <c r="BQ10" s="0" t="s">
        <v>127</v>
      </c>
      <c r="BT10" s="0" t="n">
        <v>0</v>
      </c>
      <c r="BU10" s="0" t="s">
        <v>106</v>
      </c>
      <c r="BW10" s="0" t="n">
        <v>2003</v>
      </c>
      <c r="BX10" s="0" t="n">
        <v>2018</v>
      </c>
      <c r="BY10" s="0" t="s">
        <v>107</v>
      </c>
      <c r="BZ10" s="0" t="n">
        <v>2010.5</v>
      </c>
      <c r="CA10" s="0" t="n">
        <v>0.1875</v>
      </c>
      <c r="CB10" s="0" t="n">
        <v>0</v>
      </c>
      <c r="CC10" s="0" t="n">
        <v>1</v>
      </c>
      <c r="CD10" s="0" t="n">
        <v>-0.0506822903731672</v>
      </c>
      <c r="CE10" s="0" t="n">
        <v>1</v>
      </c>
    </row>
    <row r="11" customFormat="false" ht="15" hidden="false" customHeight="false" outlineLevel="0" collapsed="false">
      <c r="A11" s="0" t="s">
        <v>84</v>
      </c>
      <c r="B11" s="0" t="n">
        <v>1316</v>
      </c>
      <c r="C11" s="0" t="n">
        <v>-0.0514615108744751</v>
      </c>
      <c r="D11" s="0" t="n">
        <v>3666</v>
      </c>
      <c r="E11" s="0" t="n">
        <f aca="false">IF(ISNUMBER($BA11),$BA11,IF(AND(ISNUMBER($D11),ISNUMBER($BW11),ISNUMBER($BX11)),$D11*($BX11-$BW11+1),""))</f>
        <v>3666</v>
      </c>
      <c r="H11" s="0" t="s">
        <v>118</v>
      </c>
      <c r="I11" s="0" t="s">
        <v>119</v>
      </c>
      <c r="J11" s="0" t="n">
        <f aca="false">IF($BW11&lt;&gt;"",$BW11,"")</f>
        <v>2003</v>
      </c>
      <c r="K11" s="0" t="n">
        <f aca="false">IF($BX11&lt;&gt;"",$BX11,"")</f>
        <v>2018</v>
      </c>
      <c r="L11" s="0" t="n">
        <f aca="false">IF(AND(ISNUMBER($BW11),ISNUMBER($BX11)),($BW11+$BX11)/2,"")</f>
        <v>2010.5</v>
      </c>
      <c r="M11" s="0" t="n">
        <f aca="false">IF($L11&lt;&gt;"",$L11,"")</f>
        <v>2010.5</v>
      </c>
      <c r="N11" s="0" t="n">
        <f aca="false">IF(AND(ISNUMBER($BW11),ISNUMBER($BX11)),MIN(1,MAX(0,($BX11-2016+1)/($BX11-$BW11+1))),"")</f>
        <v>0.1875</v>
      </c>
      <c r="O11" s="0" t="n">
        <f aca="false">IF(AND(ISNUMBER($BW11),ISNUMBER($BX11)),MIN(1,MAX(0,($BX11-2017+1)/($BX11-$BW11+1))),"")</f>
        <v>0.125</v>
      </c>
      <c r="P11" s="0" t="n">
        <f aca="false">IF(AND(ISNUMBER($BW11),ISNUMBER($BX11)),MIN(1,MAX(0,($BX11-2018+1)/($BX11-$BW11+1))),"")</f>
        <v>0.0625</v>
      </c>
      <c r="Q11" s="0" t="n">
        <f aca="false">IF(AND(ISNUMBER($BW11),ISNUMBER($BX11)),MIN(1,MAX(0,($BX11-2019+1)/($BX11-$BW11+1))),"")</f>
        <v>0</v>
      </c>
      <c r="R11" s="0" t="n">
        <f aca="false">IF(AND(ISNUMBER($BW11),ISNUMBER($BX11)),MIN(1,MAX(0,($BX11-2016+1)/($BX11-$BW11+1))),"")</f>
        <v>0.1875</v>
      </c>
      <c r="S11" s="0" t="n">
        <f aca="false">IF($L11&lt;&gt;"",IF($L11&gt;=2015.5,1,0),"")</f>
        <v>0</v>
      </c>
      <c r="T11" s="0" t="n">
        <f aca="false">IF($L11&lt;&gt;"",IF($L11&gt;=2016,1,0),"")</f>
        <v>0</v>
      </c>
      <c r="U11" s="0" t="n">
        <f aca="false">IF(ISNUMBER($BX11),IF($BX11&gt;=2016,1,0),"")</f>
        <v>1</v>
      </c>
      <c r="V11" s="0" t="n">
        <f aca="false">IF(ISNUMBER($BW11),IF($BW11&gt;=2016,1,0),"")</f>
        <v>0</v>
      </c>
      <c r="W11" s="0" t="str">
        <f aca="false">IF(AND(ISNUMBER($BW11),ISNUMBER($BX11)),IF($BW11&gt;=2016,"post-only",IF($BX11&lt;2016,"pre-only","mixed")),"")</f>
        <v>mixed</v>
      </c>
      <c r="X11" s="0" t="n">
        <f aca="false">IF(AND(ISNUMBER($BW11),ISNUMBER($BX11)),MIN(1,MAX(0,($BX11-2017+1)/($BX11-$BW11+1))),"")</f>
        <v>0.125</v>
      </c>
      <c r="Y11" s="0" t="n">
        <f aca="false">IF(AND(ISNUMBER($BW11),ISNUMBER($BX11)),MIN(1,MAX(0,($BX11-2018+1)/($BX11-$BW11+1))),"")</f>
        <v>0.0625</v>
      </c>
      <c r="Z11" s="0" t="n">
        <f aca="false">IF(AND(ISNUMBER($BW11),ISNUMBER($BX11)),MIN(1,MAX(0,($BX11-2019+1)/($BX11-$BW11+1))),"")</f>
        <v>0</v>
      </c>
      <c r="AA11" s="0" t="n">
        <f aca="false">IF(ISNUMBER($BX11),IF($BX11&gt;=2017,1,0),"")</f>
        <v>1</v>
      </c>
      <c r="AB11" s="0" t="n">
        <f aca="false">IF(ISNUMBER($BX11),IF($BX11&gt;=2018,1,0),"")</f>
        <v>1</v>
      </c>
      <c r="AC11" s="0" t="n">
        <f aca="false">IF(ISNUMBER($BX11),IF($BX11&gt;=2019,1,0),"")</f>
        <v>0</v>
      </c>
      <c r="AD11" s="0" t="n">
        <f aca="false">IF($L11&lt;&gt;"",IF($L11&gt;2013,1,0),"")</f>
        <v>0</v>
      </c>
      <c r="AE11" s="0" t="n">
        <f aca="false">IF($L11&lt;&gt;"",1+IF($L11&gt;2011,1,0)+IF($L11&gt;2014,1,0),"")</f>
        <v>1</v>
      </c>
      <c r="AF11" s="0" t="s">
        <v>87</v>
      </c>
      <c r="AG11" s="0" t="s">
        <v>88</v>
      </c>
      <c r="AH11" s="0" t="s">
        <v>89</v>
      </c>
      <c r="AI11" s="0" t="s">
        <v>90</v>
      </c>
      <c r="AJ11" s="0" t="s">
        <v>90</v>
      </c>
      <c r="AK11" s="0" t="str">
        <f aca="false">IF(AND($CF11&lt;&gt;"",IFERROR(INDEX(subsample_country_map!$B:$B,MATCH($CF11,subsample_country_map!$A:$A,0)),"")&lt;&gt;""),INDEX(subsample_country_map!$B:$B,MATCH($CF11,subsample_country_map!$A:$A,0)),INDEX(lookup!$AA:$AA,MATCH($A11,lookup!$A:$A,0)))</f>
        <v>3_AsiaPac</v>
      </c>
      <c r="AL11" s="0" t="str">
        <f aca="false">IF(AND($CF11&lt;&gt;"",IFERROR(INDEX(subsample_country_map!$C:$C,MATCH($CF11,subsample_country_map!$A:$A,0)),"")&lt;&gt;""),INDEX(subsample_country_map!$C:$C,MATCH($CF11,subsample_country_map!$A:$A,0)),INDEX(lookup!$AB:$AB,MATCH($A11,lookup!$A:$A,0)))</f>
        <v>99_NCE</v>
      </c>
      <c r="AM11" s="0" t="str">
        <f aca="false">IF(AND($CF11&lt;&gt;"",IFERROR(INDEX(subsample_country_map!$D:$D,MATCH($CF11,subsample_country_map!$A:$A,0)),"")&lt;&gt;""),INDEX(subsample_country_map!$D:$D,MATCH($CF11,subsample_country_map!$A:$A,0)),INDEX(lookup!$AC:$AC,MATCH($A11,lookup!$A:$A,0)))</f>
        <v>99_NCE</v>
      </c>
      <c r="AN11" s="0" t="str">
        <f aca="false">IF(AND($CF11&lt;&gt;"",IFERROR(INDEX(subsample_country_map!$E:$E,MATCH($CF11,subsample_country_map!$A:$A,0)),"")&lt;&gt;""),INDEX(subsample_country_map!$E:$E,MATCH($CF11,subsample_country_map!$A:$A,0)),INDEX(lookup!$AD:$AD,MATCH($A11,lookup!$A:$A,0)))</f>
        <v>99_NCE</v>
      </c>
      <c r="AO11" s="0" t="str">
        <f aca="false">INDEX(lookup!$Y:$Y,MATCH($A11,lookup!$A:$A,0))</f>
        <v>0_published</v>
      </c>
      <c r="AP11" s="0" t="str">
        <f aca="false">INDEX(lookup!$Z:$Z,MATCH($A11,lookup!$A:$A,0))</f>
        <v>1_VHB high</v>
      </c>
      <c r="AQ11" s="0" t="str">
        <f aca="false">INDEX(lookup!$W:$W,MATCH($A11,lookup!$A:$A,0))</f>
        <v>1_fin/acc/econ</v>
      </c>
      <c r="AS11" s="0" t="s">
        <v>91</v>
      </c>
      <c r="AT11" s="0" t="s">
        <v>92</v>
      </c>
      <c r="AU11" s="0" t="s">
        <v>93</v>
      </c>
      <c r="AV11" s="0" t="s">
        <v>146</v>
      </c>
      <c r="AX11" s="0" t="s">
        <v>147</v>
      </c>
      <c r="BA11" s="0" t="n">
        <v>3666</v>
      </c>
      <c r="BB11" s="0" t="s">
        <v>96</v>
      </c>
      <c r="BC11" s="0" t="s">
        <v>122</v>
      </c>
      <c r="BD11" s="0" t="s">
        <v>142</v>
      </c>
      <c r="BE11" s="0" t="s">
        <v>98</v>
      </c>
      <c r="BI11" s="0" t="s">
        <v>143</v>
      </c>
      <c r="BJ11" s="0" t="s">
        <v>130</v>
      </c>
      <c r="BK11" s="0" t="s">
        <v>144</v>
      </c>
      <c r="BL11" s="0" t="s">
        <v>148</v>
      </c>
      <c r="BM11" s="0" t="s">
        <v>110</v>
      </c>
      <c r="BN11" s="0" t="s">
        <v>104</v>
      </c>
      <c r="BO11" s="0" t="s">
        <v>105</v>
      </c>
      <c r="BP11" s="0" t="s">
        <v>84</v>
      </c>
      <c r="BQ11" s="0" t="s">
        <v>127</v>
      </c>
      <c r="BT11" s="0" t="n">
        <v>0</v>
      </c>
      <c r="BU11" s="0" t="s">
        <v>106</v>
      </c>
      <c r="BW11" s="0" t="n">
        <v>2003</v>
      </c>
      <c r="BX11" s="0" t="n">
        <v>2018</v>
      </c>
      <c r="BY11" s="0" t="s">
        <v>107</v>
      </c>
      <c r="BZ11" s="0" t="n">
        <v>2010.5</v>
      </c>
      <c r="CA11" s="0" t="n">
        <v>0.1875</v>
      </c>
      <c r="CB11" s="0" t="n">
        <v>0</v>
      </c>
      <c r="CC11" s="0" t="n">
        <v>1</v>
      </c>
      <c r="CD11" s="0" t="n">
        <v>-0.0515070114807454</v>
      </c>
      <c r="CE11" s="0" t="n">
        <v>1</v>
      </c>
    </row>
    <row r="12" customFormat="false" ht="15" hidden="false" customHeight="false" outlineLevel="0" collapsed="false">
      <c r="A12" s="0" t="s">
        <v>84</v>
      </c>
      <c r="B12" s="0" t="n">
        <v>1317</v>
      </c>
      <c r="C12" s="0" t="n">
        <v>-0.0493226106749094</v>
      </c>
      <c r="D12" s="0" t="n">
        <v>3666</v>
      </c>
      <c r="E12" s="0" t="n">
        <f aca="false">IF(ISNUMBER($BA12),$BA12,IF(AND(ISNUMBER($D12),ISNUMBER($BW12),ISNUMBER($BX12)),$D12*($BX12-$BW12+1),""))</f>
        <v>3666</v>
      </c>
      <c r="H12" s="0" t="s">
        <v>118</v>
      </c>
      <c r="I12" s="0" t="s">
        <v>119</v>
      </c>
      <c r="J12" s="0" t="n">
        <f aca="false">IF($BW12&lt;&gt;"",$BW12,"")</f>
        <v>2003</v>
      </c>
      <c r="K12" s="0" t="n">
        <f aca="false">IF($BX12&lt;&gt;"",$BX12,"")</f>
        <v>2018</v>
      </c>
      <c r="L12" s="0" t="n">
        <f aca="false">IF(AND(ISNUMBER($BW12),ISNUMBER($BX12)),($BW12+$BX12)/2,"")</f>
        <v>2010.5</v>
      </c>
      <c r="M12" s="0" t="n">
        <f aca="false">IF($L12&lt;&gt;"",$L12,"")</f>
        <v>2010.5</v>
      </c>
      <c r="N12" s="0" t="n">
        <f aca="false">IF(AND(ISNUMBER($BW12),ISNUMBER($BX12)),MIN(1,MAX(0,($BX12-2016+1)/($BX12-$BW12+1))),"")</f>
        <v>0.1875</v>
      </c>
      <c r="O12" s="0" t="n">
        <f aca="false">IF(AND(ISNUMBER($BW12),ISNUMBER($BX12)),MIN(1,MAX(0,($BX12-2017+1)/($BX12-$BW12+1))),"")</f>
        <v>0.125</v>
      </c>
      <c r="P12" s="0" t="n">
        <f aca="false">IF(AND(ISNUMBER($BW12),ISNUMBER($BX12)),MIN(1,MAX(0,($BX12-2018+1)/($BX12-$BW12+1))),"")</f>
        <v>0.0625</v>
      </c>
      <c r="Q12" s="0" t="n">
        <f aca="false">IF(AND(ISNUMBER($BW12),ISNUMBER($BX12)),MIN(1,MAX(0,($BX12-2019+1)/($BX12-$BW12+1))),"")</f>
        <v>0</v>
      </c>
      <c r="R12" s="0" t="n">
        <f aca="false">IF(AND(ISNUMBER($BW12),ISNUMBER($BX12)),MIN(1,MAX(0,($BX12-2016+1)/($BX12-$BW12+1))),"")</f>
        <v>0.1875</v>
      </c>
      <c r="S12" s="0" t="n">
        <f aca="false">IF($L12&lt;&gt;"",IF($L12&gt;=2015.5,1,0),"")</f>
        <v>0</v>
      </c>
      <c r="T12" s="0" t="n">
        <f aca="false">IF($L12&lt;&gt;"",IF($L12&gt;=2016,1,0),"")</f>
        <v>0</v>
      </c>
      <c r="U12" s="0" t="n">
        <f aca="false">IF(ISNUMBER($BX12),IF($BX12&gt;=2016,1,0),"")</f>
        <v>1</v>
      </c>
      <c r="V12" s="0" t="n">
        <f aca="false">IF(ISNUMBER($BW12),IF($BW12&gt;=2016,1,0),"")</f>
        <v>0</v>
      </c>
      <c r="W12" s="0" t="str">
        <f aca="false">IF(AND(ISNUMBER($BW12),ISNUMBER($BX12)),IF($BW12&gt;=2016,"post-only",IF($BX12&lt;2016,"pre-only","mixed")),"")</f>
        <v>mixed</v>
      </c>
      <c r="X12" s="0" t="n">
        <f aca="false">IF(AND(ISNUMBER($BW12),ISNUMBER($BX12)),MIN(1,MAX(0,($BX12-2017+1)/($BX12-$BW12+1))),"")</f>
        <v>0.125</v>
      </c>
      <c r="Y12" s="0" t="n">
        <f aca="false">IF(AND(ISNUMBER($BW12),ISNUMBER($BX12)),MIN(1,MAX(0,($BX12-2018+1)/($BX12-$BW12+1))),"")</f>
        <v>0.0625</v>
      </c>
      <c r="Z12" s="0" t="n">
        <f aca="false">IF(AND(ISNUMBER($BW12),ISNUMBER($BX12)),MIN(1,MAX(0,($BX12-2019+1)/($BX12-$BW12+1))),"")</f>
        <v>0</v>
      </c>
      <c r="AA12" s="0" t="n">
        <f aca="false">IF(ISNUMBER($BX12),IF($BX12&gt;=2017,1,0),"")</f>
        <v>1</v>
      </c>
      <c r="AB12" s="0" t="n">
        <f aca="false">IF(ISNUMBER($BX12),IF($BX12&gt;=2018,1,0),"")</f>
        <v>1</v>
      </c>
      <c r="AC12" s="0" t="n">
        <f aca="false">IF(ISNUMBER($BX12),IF($BX12&gt;=2019,1,0),"")</f>
        <v>0</v>
      </c>
      <c r="AD12" s="0" t="n">
        <f aca="false">IF($L12&lt;&gt;"",IF($L12&gt;2013,1,0),"")</f>
        <v>0</v>
      </c>
      <c r="AE12" s="0" t="n">
        <f aca="false">IF($L12&lt;&gt;"",1+IF($L12&gt;2011,1,0)+IF($L12&gt;2014,1,0),"")</f>
        <v>1</v>
      </c>
      <c r="AF12" s="0" t="s">
        <v>87</v>
      </c>
      <c r="AG12" s="0" t="s">
        <v>88</v>
      </c>
      <c r="AH12" s="0" t="s">
        <v>89</v>
      </c>
      <c r="AI12" s="0" t="s">
        <v>90</v>
      </c>
      <c r="AJ12" s="0" t="s">
        <v>90</v>
      </c>
      <c r="AK12" s="0" t="str">
        <f aca="false">IF(AND($CF12&lt;&gt;"",IFERROR(INDEX(subsample_country_map!$B:$B,MATCH($CF12,subsample_country_map!$A:$A,0)),"")&lt;&gt;""),INDEX(subsample_country_map!$B:$B,MATCH($CF12,subsample_country_map!$A:$A,0)),INDEX(lookup!$AA:$AA,MATCH($A12,lookup!$A:$A,0)))</f>
        <v>3_AsiaPac</v>
      </c>
      <c r="AL12" s="0" t="str">
        <f aca="false">IF(AND($CF12&lt;&gt;"",IFERROR(INDEX(subsample_country_map!$C:$C,MATCH($CF12,subsample_country_map!$A:$A,0)),"")&lt;&gt;""),INDEX(subsample_country_map!$C:$C,MATCH($CF12,subsample_country_map!$A:$A,0)),INDEX(lookup!$AB:$AB,MATCH($A12,lookup!$A:$A,0)))</f>
        <v>99_NCE</v>
      </c>
      <c r="AM12" s="0" t="str">
        <f aca="false">IF(AND($CF12&lt;&gt;"",IFERROR(INDEX(subsample_country_map!$D:$D,MATCH($CF12,subsample_country_map!$A:$A,0)),"")&lt;&gt;""),INDEX(subsample_country_map!$D:$D,MATCH($CF12,subsample_country_map!$A:$A,0)),INDEX(lookup!$AC:$AC,MATCH($A12,lookup!$A:$A,0)))</f>
        <v>99_NCE</v>
      </c>
      <c r="AN12" s="0" t="str">
        <f aca="false">IF(AND($CF12&lt;&gt;"",IFERROR(INDEX(subsample_country_map!$E:$E,MATCH($CF12,subsample_country_map!$A:$A,0)),"")&lt;&gt;""),INDEX(subsample_country_map!$E:$E,MATCH($CF12,subsample_country_map!$A:$A,0)),INDEX(lookup!$AD:$AD,MATCH($A12,lookup!$A:$A,0)))</f>
        <v>99_NCE</v>
      </c>
      <c r="AO12" s="0" t="str">
        <f aca="false">INDEX(lookup!$Y:$Y,MATCH($A12,lookup!$A:$A,0))</f>
        <v>0_published</v>
      </c>
      <c r="AP12" s="0" t="str">
        <f aca="false">INDEX(lookup!$Z:$Z,MATCH($A12,lookup!$A:$A,0))</f>
        <v>1_VHB high</v>
      </c>
      <c r="AQ12" s="0" t="str">
        <f aca="false">INDEX(lookup!$W:$W,MATCH($A12,lookup!$A:$A,0))</f>
        <v>1_fin/acc/econ</v>
      </c>
      <c r="AS12" s="0" t="s">
        <v>91</v>
      </c>
      <c r="AT12" s="0" t="s">
        <v>111</v>
      </c>
      <c r="AU12" s="0" t="s">
        <v>93</v>
      </c>
      <c r="AV12" s="0" t="s">
        <v>149</v>
      </c>
      <c r="AX12" s="0" t="s">
        <v>150</v>
      </c>
      <c r="BA12" s="0" t="n">
        <v>3666</v>
      </c>
      <c r="BB12" s="0" t="s">
        <v>96</v>
      </c>
      <c r="BC12" s="0" t="s">
        <v>122</v>
      </c>
      <c r="BD12" s="0" t="s">
        <v>142</v>
      </c>
      <c r="BE12" s="0" t="s">
        <v>98</v>
      </c>
      <c r="BI12" s="0" t="s">
        <v>143</v>
      </c>
      <c r="BJ12" s="0" t="s">
        <v>134</v>
      </c>
      <c r="BK12" s="0" t="s">
        <v>144</v>
      </c>
      <c r="BL12" s="0" t="s">
        <v>151</v>
      </c>
      <c r="BM12" s="0" t="s">
        <v>114</v>
      </c>
      <c r="BN12" s="0" t="s">
        <v>104</v>
      </c>
      <c r="BO12" s="0" t="s">
        <v>105</v>
      </c>
      <c r="BP12" s="0" t="s">
        <v>84</v>
      </c>
      <c r="BQ12" s="0" t="s">
        <v>127</v>
      </c>
      <c r="BT12" s="0" t="n">
        <v>0</v>
      </c>
      <c r="BU12" s="0" t="s">
        <v>106</v>
      </c>
      <c r="BW12" s="0" t="n">
        <v>2003</v>
      </c>
      <c r="BX12" s="0" t="n">
        <v>2018</v>
      </c>
      <c r="BY12" s="0" t="s">
        <v>107</v>
      </c>
      <c r="BZ12" s="0" t="n">
        <v>2010.5</v>
      </c>
      <c r="CA12" s="0" t="n">
        <v>0.1875</v>
      </c>
      <c r="CB12" s="0" t="n">
        <v>0</v>
      </c>
      <c r="CC12" s="0" t="n">
        <v>1</v>
      </c>
      <c r="CD12" s="0" t="n">
        <v>-0.0493626651885932</v>
      </c>
      <c r="CE12" s="0" t="n">
        <v>1</v>
      </c>
    </row>
    <row r="13" customFormat="false" ht="15" hidden="false" customHeight="false" outlineLevel="0" collapsed="false">
      <c r="A13" s="0" t="s">
        <v>84</v>
      </c>
      <c r="B13" s="0" t="n">
        <v>1318</v>
      </c>
      <c r="C13" s="0" t="n">
        <v>-0.0419136686942305</v>
      </c>
      <c r="D13" s="0" t="n">
        <v>3666</v>
      </c>
      <c r="E13" s="0" t="n">
        <f aca="false">IF(ISNUMBER($BA13),$BA13,IF(AND(ISNUMBER($D13),ISNUMBER($BW13),ISNUMBER($BX13)),$D13*($BX13-$BW13+1),""))</f>
        <v>3666</v>
      </c>
      <c r="H13" s="0" t="s">
        <v>118</v>
      </c>
      <c r="I13" s="0" t="s">
        <v>119</v>
      </c>
      <c r="J13" s="0" t="n">
        <f aca="false">IF($BW13&lt;&gt;"",$BW13,"")</f>
        <v>2003</v>
      </c>
      <c r="K13" s="0" t="n">
        <f aca="false">IF($BX13&lt;&gt;"",$BX13,"")</f>
        <v>2018</v>
      </c>
      <c r="L13" s="0" t="n">
        <f aca="false">IF(AND(ISNUMBER($BW13),ISNUMBER($BX13)),($BW13+$BX13)/2,"")</f>
        <v>2010.5</v>
      </c>
      <c r="M13" s="0" t="n">
        <f aca="false">IF($L13&lt;&gt;"",$L13,"")</f>
        <v>2010.5</v>
      </c>
      <c r="N13" s="0" t="n">
        <f aca="false">IF(AND(ISNUMBER($BW13),ISNUMBER($BX13)),MIN(1,MAX(0,($BX13-2016+1)/($BX13-$BW13+1))),"")</f>
        <v>0.1875</v>
      </c>
      <c r="O13" s="0" t="n">
        <f aca="false">IF(AND(ISNUMBER($BW13),ISNUMBER($BX13)),MIN(1,MAX(0,($BX13-2017+1)/($BX13-$BW13+1))),"")</f>
        <v>0.125</v>
      </c>
      <c r="P13" s="0" t="n">
        <f aca="false">IF(AND(ISNUMBER($BW13),ISNUMBER($BX13)),MIN(1,MAX(0,($BX13-2018+1)/($BX13-$BW13+1))),"")</f>
        <v>0.0625</v>
      </c>
      <c r="Q13" s="0" t="n">
        <f aca="false">IF(AND(ISNUMBER($BW13),ISNUMBER($BX13)),MIN(1,MAX(0,($BX13-2019+1)/($BX13-$BW13+1))),"")</f>
        <v>0</v>
      </c>
      <c r="R13" s="0" t="n">
        <f aca="false">IF(AND(ISNUMBER($BW13),ISNUMBER($BX13)),MIN(1,MAX(0,($BX13-2016+1)/($BX13-$BW13+1))),"")</f>
        <v>0.1875</v>
      </c>
      <c r="S13" s="0" t="n">
        <f aca="false">IF($L13&lt;&gt;"",IF($L13&gt;=2015.5,1,0),"")</f>
        <v>0</v>
      </c>
      <c r="T13" s="0" t="n">
        <f aca="false">IF($L13&lt;&gt;"",IF($L13&gt;=2016,1,0),"")</f>
        <v>0</v>
      </c>
      <c r="U13" s="0" t="n">
        <f aca="false">IF(ISNUMBER($BX13),IF($BX13&gt;=2016,1,0),"")</f>
        <v>1</v>
      </c>
      <c r="V13" s="0" t="n">
        <f aca="false">IF(ISNUMBER($BW13),IF($BW13&gt;=2016,1,0),"")</f>
        <v>0</v>
      </c>
      <c r="W13" s="0" t="str">
        <f aca="false">IF(AND(ISNUMBER($BW13),ISNUMBER($BX13)),IF($BW13&gt;=2016,"post-only",IF($BX13&lt;2016,"pre-only","mixed")),"")</f>
        <v>mixed</v>
      </c>
      <c r="X13" s="0" t="n">
        <f aca="false">IF(AND(ISNUMBER($BW13),ISNUMBER($BX13)),MIN(1,MAX(0,($BX13-2017+1)/($BX13-$BW13+1))),"")</f>
        <v>0.125</v>
      </c>
      <c r="Y13" s="0" t="n">
        <f aca="false">IF(AND(ISNUMBER($BW13),ISNUMBER($BX13)),MIN(1,MAX(0,($BX13-2018+1)/($BX13-$BW13+1))),"")</f>
        <v>0.0625</v>
      </c>
      <c r="Z13" s="0" t="n">
        <f aca="false">IF(AND(ISNUMBER($BW13),ISNUMBER($BX13)),MIN(1,MAX(0,($BX13-2019+1)/($BX13-$BW13+1))),"")</f>
        <v>0</v>
      </c>
      <c r="AA13" s="0" t="n">
        <f aca="false">IF(ISNUMBER($BX13),IF($BX13&gt;=2017,1,0),"")</f>
        <v>1</v>
      </c>
      <c r="AB13" s="0" t="n">
        <f aca="false">IF(ISNUMBER($BX13),IF($BX13&gt;=2018,1,0),"")</f>
        <v>1</v>
      </c>
      <c r="AC13" s="0" t="n">
        <f aca="false">IF(ISNUMBER($BX13),IF($BX13&gt;=2019,1,0),"")</f>
        <v>0</v>
      </c>
      <c r="AD13" s="0" t="n">
        <f aca="false">IF($L13&lt;&gt;"",IF($L13&gt;2013,1,0),"")</f>
        <v>0</v>
      </c>
      <c r="AE13" s="0" t="n">
        <f aca="false">IF($L13&lt;&gt;"",1+IF($L13&gt;2011,1,0)+IF($L13&gt;2014,1,0),"")</f>
        <v>1</v>
      </c>
      <c r="AF13" s="0" t="s">
        <v>87</v>
      </c>
      <c r="AG13" s="0" t="s">
        <v>88</v>
      </c>
      <c r="AH13" s="0" t="s">
        <v>89</v>
      </c>
      <c r="AI13" s="0" t="s">
        <v>90</v>
      </c>
      <c r="AJ13" s="0" t="s">
        <v>90</v>
      </c>
      <c r="AK13" s="0" t="str">
        <f aca="false">IF(AND($CF13&lt;&gt;"",IFERROR(INDEX(subsample_country_map!$B:$B,MATCH($CF13,subsample_country_map!$A:$A,0)),"")&lt;&gt;""),INDEX(subsample_country_map!$B:$B,MATCH($CF13,subsample_country_map!$A:$A,0)),INDEX(lookup!$AA:$AA,MATCH($A13,lookup!$A:$A,0)))</f>
        <v>3_AsiaPac</v>
      </c>
      <c r="AL13" s="0" t="str">
        <f aca="false">IF(AND($CF13&lt;&gt;"",IFERROR(INDEX(subsample_country_map!$C:$C,MATCH($CF13,subsample_country_map!$A:$A,0)),"")&lt;&gt;""),INDEX(subsample_country_map!$C:$C,MATCH($CF13,subsample_country_map!$A:$A,0)),INDEX(lookup!$AB:$AB,MATCH($A13,lookup!$A:$A,0)))</f>
        <v>99_NCE</v>
      </c>
      <c r="AM13" s="0" t="str">
        <f aca="false">IF(AND($CF13&lt;&gt;"",IFERROR(INDEX(subsample_country_map!$D:$D,MATCH($CF13,subsample_country_map!$A:$A,0)),"")&lt;&gt;""),INDEX(subsample_country_map!$D:$D,MATCH($CF13,subsample_country_map!$A:$A,0)),INDEX(lookup!$AC:$AC,MATCH($A13,lookup!$A:$A,0)))</f>
        <v>99_NCE</v>
      </c>
      <c r="AN13" s="0" t="str">
        <f aca="false">IF(AND($CF13&lt;&gt;"",IFERROR(INDEX(subsample_country_map!$E:$E,MATCH($CF13,subsample_country_map!$A:$A,0)),"")&lt;&gt;""),INDEX(subsample_country_map!$E:$E,MATCH($CF13,subsample_country_map!$A:$A,0)),INDEX(lookup!$AD:$AD,MATCH($A13,lookup!$A:$A,0)))</f>
        <v>99_NCE</v>
      </c>
      <c r="AO13" s="0" t="str">
        <f aca="false">INDEX(lookup!$Y:$Y,MATCH($A13,lookup!$A:$A,0))</f>
        <v>0_published</v>
      </c>
      <c r="AP13" s="0" t="str">
        <f aca="false">INDEX(lookup!$Z:$Z,MATCH($A13,lookup!$A:$A,0))</f>
        <v>1_VHB high</v>
      </c>
      <c r="AQ13" s="0" t="str">
        <f aca="false">INDEX(lookup!$W:$W,MATCH($A13,lookup!$A:$A,0))</f>
        <v>1_fin/acc/econ</v>
      </c>
      <c r="AS13" s="0" t="s">
        <v>91</v>
      </c>
      <c r="AT13" s="0" t="s">
        <v>111</v>
      </c>
      <c r="AU13" s="0" t="s">
        <v>93</v>
      </c>
      <c r="AV13" s="0" t="s">
        <v>152</v>
      </c>
      <c r="AX13" s="0" t="s">
        <v>153</v>
      </c>
      <c r="BA13" s="0" t="n">
        <v>3666</v>
      </c>
      <c r="BB13" s="0" t="s">
        <v>96</v>
      </c>
      <c r="BC13" s="0" t="s">
        <v>122</v>
      </c>
      <c r="BD13" s="0" t="s">
        <v>142</v>
      </c>
      <c r="BE13" s="0" t="s">
        <v>98</v>
      </c>
      <c r="BI13" s="0" t="s">
        <v>143</v>
      </c>
      <c r="BJ13" s="0" t="s">
        <v>138</v>
      </c>
      <c r="BK13" s="0" t="s">
        <v>144</v>
      </c>
      <c r="BL13" s="0" t="s">
        <v>154</v>
      </c>
      <c r="BM13" s="0" t="s">
        <v>117</v>
      </c>
      <c r="BN13" s="0" t="s">
        <v>104</v>
      </c>
      <c r="BO13" s="0" t="s">
        <v>105</v>
      </c>
      <c r="BP13" s="0" t="s">
        <v>84</v>
      </c>
      <c r="BQ13" s="0" t="s">
        <v>127</v>
      </c>
      <c r="BT13" s="0" t="n">
        <v>0</v>
      </c>
      <c r="BU13" s="0" t="s">
        <v>106</v>
      </c>
      <c r="BW13" s="0" t="n">
        <v>2003</v>
      </c>
      <c r="BX13" s="0" t="n">
        <v>2018</v>
      </c>
      <c r="BY13" s="0" t="s">
        <v>107</v>
      </c>
      <c r="BZ13" s="0" t="n">
        <v>2010.5</v>
      </c>
      <c r="CA13" s="0" t="n">
        <v>0.1875</v>
      </c>
      <c r="CB13" s="0" t="n">
        <v>0</v>
      </c>
      <c r="CC13" s="0" t="n">
        <v>1</v>
      </c>
      <c r="CD13" s="0" t="n">
        <v>-0.0419382386218419</v>
      </c>
      <c r="CE13" s="0" t="n">
        <v>1</v>
      </c>
    </row>
    <row r="14" customFormat="false" ht="15" hidden="false" customHeight="false" outlineLevel="0" collapsed="false">
      <c r="A14" s="0" t="s">
        <v>84</v>
      </c>
      <c r="B14" s="0" t="n">
        <v>1319</v>
      </c>
      <c r="C14" s="0" t="n">
        <v>-0.0396071960930307</v>
      </c>
      <c r="D14" s="0" t="n">
        <v>3666</v>
      </c>
      <c r="E14" s="0" t="n">
        <f aca="false">IF(ISNUMBER($BA14),$BA14,IF(AND(ISNUMBER($D14),ISNUMBER($BW14),ISNUMBER($BX14)),$D14*($BX14-$BW14+1),""))</f>
        <v>3666</v>
      </c>
      <c r="H14" s="0" t="s">
        <v>118</v>
      </c>
      <c r="I14" s="0" t="s">
        <v>119</v>
      </c>
      <c r="J14" s="0" t="n">
        <f aca="false">IF($BW14&lt;&gt;"",$BW14,"")</f>
        <v>2003</v>
      </c>
      <c r="K14" s="0" t="n">
        <f aca="false">IF($BX14&lt;&gt;"",$BX14,"")</f>
        <v>2018</v>
      </c>
      <c r="L14" s="0" t="n">
        <f aca="false">IF(AND(ISNUMBER($BW14),ISNUMBER($BX14)),($BW14+$BX14)/2,"")</f>
        <v>2010.5</v>
      </c>
      <c r="M14" s="0" t="n">
        <f aca="false">IF($L14&lt;&gt;"",$L14,"")</f>
        <v>2010.5</v>
      </c>
      <c r="N14" s="0" t="n">
        <f aca="false">IF(AND(ISNUMBER($BW14),ISNUMBER($BX14)),MIN(1,MAX(0,($BX14-2016+1)/($BX14-$BW14+1))),"")</f>
        <v>0.1875</v>
      </c>
      <c r="O14" s="0" t="n">
        <f aca="false">IF(AND(ISNUMBER($BW14),ISNUMBER($BX14)),MIN(1,MAX(0,($BX14-2017+1)/($BX14-$BW14+1))),"")</f>
        <v>0.125</v>
      </c>
      <c r="P14" s="0" t="n">
        <f aca="false">IF(AND(ISNUMBER($BW14),ISNUMBER($BX14)),MIN(1,MAX(0,($BX14-2018+1)/($BX14-$BW14+1))),"")</f>
        <v>0.0625</v>
      </c>
      <c r="Q14" s="0" t="n">
        <f aca="false">IF(AND(ISNUMBER($BW14),ISNUMBER($BX14)),MIN(1,MAX(0,($BX14-2019+1)/($BX14-$BW14+1))),"")</f>
        <v>0</v>
      </c>
      <c r="R14" s="0" t="n">
        <f aca="false">IF(AND(ISNUMBER($BW14),ISNUMBER($BX14)),MIN(1,MAX(0,($BX14-2016+1)/($BX14-$BW14+1))),"")</f>
        <v>0.1875</v>
      </c>
      <c r="S14" s="0" t="n">
        <f aca="false">IF($L14&lt;&gt;"",IF($L14&gt;=2015.5,1,0),"")</f>
        <v>0</v>
      </c>
      <c r="T14" s="0" t="n">
        <f aca="false">IF($L14&lt;&gt;"",IF($L14&gt;=2016,1,0),"")</f>
        <v>0</v>
      </c>
      <c r="U14" s="0" t="n">
        <f aca="false">IF(ISNUMBER($BX14),IF($BX14&gt;=2016,1,0),"")</f>
        <v>1</v>
      </c>
      <c r="V14" s="0" t="n">
        <f aca="false">IF(ISNUMBER($BW14),IF($BW14&gt;=2016,1,0),"")</f>
        <v>0</v>
      </c>
      <c r="W14" s="0" t="str">
        <f aca="false">IF(AND(ISNUMBER($BW14),ISNUMBER($BX14)),IF($BW14&gt;=2016,"post-only",IF($BX14&lt;2016,"pre-only","mixed")),"")</f>
        <v>mixed</v>
      </c>
      <c r="X14" s="0" t="n">
        <f aca="false">IF(AND(ISNUMBER($BW14),ISNUMBER($BX14)),MIN(1,MAX(0,($BX14-2017+1)/($BX14-$BW14+1))),"")</f>
        <v>0.125</v>
      </c>
      <c r="Y14" s="0" t="n">
        <f aca="false">IF(AND(ISNUMBER($BW14),ISNUMBER($BX14)),MIN(1,MAX(0,($BX14-2018+1)/($BX14-$BW14+1))),"")</f>
        <v>0.0625</v>
      </c>
      <c r="Z14" s="0" t="n">
        <f aca="false">IF(AND(ISNUMBER($BW14),ISNUMBER($BX14)),MIN(1,MAX(0,($BX14-2019+1)/($BX14-$BW14+1))),"")</f>
        <v>0</v>
      </c>
      <c r="AA14" s="0" t="n">
        <f aca="false">IF(ISNUMBER($BX14),IF($BX14&gt;=2017,1,0),"")</f>
        <v>1</v>
      </c>
      <c r="AB14" s="0" t="n">
        <f aca="false">IF(ISNUMBER($BX14),IF($BX14&gt;=2018,1,0),"")</f>
        <v>1</v>
      </c>
      <c r="AC14" s="0" t="n">
        <f aca="false">IF(ISNUMBER($BX14),IF($BX14&gt;=2019,1,0),"")</f>
        <v>0</v>
      </c>
      <c r="AD14" s="0" t="n">
        <f aca="false">IF($L14&lt;&gt;"",IF($L14&gt;2013,1,0),"")</f>
        <v>0</v>
      </c>
      <c r="AE14" s="0" t="n">
        <f aca="false">IF($L14&lt;&gt;"",1+IF($L14&gt;2011,1,0)+IF($L14&gt;2014,1,0),"")</f>
        <v>1</v>
      </c>
      <c r="AF14" s="0" t="s">
        <v>87</v>
      </c>
      <c r="AG14" s="0" t="s">
        <v>88</v>
      </c>
      <c r="AH14" s="0" t="s">
        <v>89</v>
      </c>
      <c r="AI14" s="0" t="s">
        <v>90</v>
      </c>
      <c r="AJ14" s="0" t="s">
        <v>90</v>
      </c>
      <c r="AK14" s="0" t="str">
        <f aca="false">IF(AND($CF14&lt;&gt;"",IFERROR(INDEX(subsample_country_map!$B:$B,MATCH($CF14,subsample_country_map!$A:$A,0)),"")&lt;&gt;""),INDEX(subsample_country_map!$B:$B,MATCH($CF14,subsample_country_map!$A:$A,0)),INDEX(lookup!$AA:$AA,MATCH($A14,lookup!$A:$A,0)))</f>
        <v>3_AsiaPac</v>
      </c>
      <c r="AL14" s="0" t="str">
        <f aca="false">IF(AND($CF14&lt;&gt;"",IFERROR(INDEX(subsample_country_map!$C:$C,MATCH($CF14,subsample_country_map!$A:$A,0)),"")&lt;&gt;""),INDEX(subsample_country_map!$C:$C,MATCH($CF14,subsample_country_map!$A:$A,0)),INDEX(lookup!$AB:$AB,MATCH($A14,lookup!$A:$A,0)))</f>
        <v>99_NCE</v>
      </c>
      <c r="AM14" s="0" t="str">
        <f aca="false">IF(AND($CF14&lt;&gt;"",IFERROR(INDEX(subsample_country_map!$D:$D,MATCH($CF14,subsample_country_map!$A:$A,0)),"")&lt;&gt;""),INDEX(subsample_country_map!$D:$D,MATCH($CF14,subsample_country_map!$A:$A,0)),INDEX(lookup!$AC:$AC,MATCH($A14,lookup!$A:$A,0)))</f>
        <v>99_NCE</v>
      </c>
      <c r="AN14" s="0" t="str">
        <f aca="false">IF(AND($CF14&lt;&gt;"",IFERROR(INDEX(subsample_country_map!$E:$E,MATCH($CF14,subsample_country_map!$A:$A,0)),"")&lt;&gt;""),INDEX(subsample_country_map!$E:$E,MATCH($CF14,subsample_country_map!$A:$A,0)),INDEX(lookup!$AD:$AD,MATCH($A14,lookup!$A:$A,0)))</f>
        <v>99_NCE</v>
      </c>
      <c r="AO14" s="0" t="str">
        <f aca="false">INDEX(lookup!$Y:$Y,MATCH($A14,lookup!$A:$A,0))</f>
        <v>0_published</v>
      </c>
      <c r="AP14" s="0" t="str">
        <f aca="false">INDEX(lookup!$Z:$Z,MATCH($A14,lookup!$A:$A,0))</f>
        <v>1_VHB high</v>
      </c>
      <c r="AQ14" s="0" t="str">
        <f aca="false">INDEX(lookup!$W:$W,MATCH($A14,lookup!$A:$A,0))</f>
        <v>1_fin/acc/econ</v>
      </c>
      <c r="AS14" s="0" t="s">
        <v>91</v>
      </c>
      <c r="AT14" s="0" t="s">
        <v>92</v>
      </c>
      <c r="AU14" s="0" t="s">
        <v>93</v>
      </c>
      <c r="AV14" s="0" t="s">
        <v>155</v>
      </c>
      <c r="AX14" s="0" t="s">
        <v>156</v>
      </c>
      <c r="BA14" s="0" t="n">
        <v>3666</v>
      </c>
      <c r="BB14" s="0" t="s">
        <v>96</v>
      </c>
      <c r="BC14" s="0" t="s">
        <v>122</v>
      </c>
      <c r="BD14" s="0" t="s">
        <v>142</v>
      </c>
      <c r="BE14" s="0" t="s">
        <v>98</v>
      </c>
      <c r="BI14" s="0" t="s">
        <v>143</v>
      </c>
      <c r="BJ14" s="0" t="s">
        <v>157</v>
      </c>
      <c r="BK14" s="0" t="s">
        <v>144</v>
      </c>
      <c r="BL14" s="0" t="s">
        <v>158</v>
      </c>
      <c r="BM14" s="0" t="s">
        <v>103</v>
      </c>
      <c r="BN14" s="0" t="s">
        <v>104</v>
      </c>
      <c r="BO14" s="0" t="s">
        <v>105</v>
      </c>
      <c r="BP14" s="0" t="s">
        <v>84</v>
      </c>
      <c r="BQ14" s="0" t="s">
        <v>127</v>
      </c>
      <c r="BT14" s="0" t="n">
        <v>0</v>
      </c>
      <c r="BU14" s="0" t="s">
        <v>106</v>
      </c>
      <c r="BW14" s="0" t="n">
        <v>2003</v>
      </c>
      <c r="BX14" s="0" t="n">
        <v>2018</v>
      </c>
      <c r="BY14" s="0" t="s">
        <v>107</v>
      </c>
      <c r="BZ14" s="0" t="n">
        <v>2010.5</v>
      </c>
      <c r="CA14" s="0" t="n">
        <v>0.1875</v>
      </c>
      <c r="CB14" s="0" t="n">
        <v>0</v>
      </c>
      <c r="CC14" s="0" t="n">
        <v>1</v>
      </c>
      <c r="CD14" s="0" t="n">
        <v>-0.0396279266075556</v>
      </c>
      <c r="CE14" s="0" t="n">
        <v>1</v>
      </c>
    </row>
    <row r="15" customFormat="false" ht="15" hidden="false" customHeight="false" outlineLevel="0" collapsed="false">
      <c r="A15" s="0" t="s">
        <v>84</v>
      </c>
      <c r="B15" s="0" t="n">
        <v>1320</v>
      </c>
      <c r="C15" s="0" t="n">
        <v>-0.0316947078172664</v>
      </c>
      <c r="D15" s="0" t="n">
        <v>3666</v>
      </c>
      <c r="E15" s="0" t="n">
        <f aca="false">IF(ISNUMBER($BA15),$BA15,IF(AND(ISNUMBER($D15),ISNUMBER($BW15),ISNUMBER($BX15)),$D15*($BX15-$BW15+1),""))</f>
        <v>3666</v>
      </c>
      <c r="H15" s="0" t="s">
        <v>118</v>
      </c>
      <c r="I15" s="0" t="s">
        <v>119</v>
      </c>
      <c r="J15" s="0" t="n">
        <f aca="false">IF($BW15&lt;&gt;"",$BW15,"")</f>
        <v>2003</v>
      </c>
      <c r="K15" s="0" t="n">
        <f aca="false">IF($BX15&lt;&gt;"",$BX15,"")</f>
        <v>2018</v>
      </c>
      <c r="L15" s="0" t="n">
        <f aca="false">IF(AND(ISNUMBER($BW15),ISNUMBER($BX15)),($BW15+$BX15)/2,"")</f>
        <v>2010.5</v>
      </c>
      <c r="M15" s="0" t="n">
        <f aca="false">IF($L15&lt;&gt;"",$L15,"")</f>
        <v>2010.5</v>
      </c>
      <c r="N15" s="0" t="n">
        <f aca="false">IF(AND(ISNUMBER($BW15),ISNUMBER($BX15)),MIN(1,MAX(0,($BX15-2016+1)/($BX15-$BW15+1))),"")</f>
        <v>0.1875</v>
      </c>
      <c r="O15" s="0" t="n">
        <f aca="false">IF(AND(ISNUMBER($BW15),ISNUMBER($BX15)),MIN(1,MAX(0,($BX15-2017+1)/($BX15-$BW15+1))),"")</f>
        <v>0.125</v>
      </c>
      <c r="P15" s="0" t="n">
        <f aca="false">IF(AND(ISNUMBER($BW15),ISNUMBER($BX15)),MIN(1,MAX(0,($BX15-2018+1)/($BX15-$BW15+1))),"")</f>
        <v>0.0625</v>
      </c>
      <c r="Q15" s="0" t="n">
        <f aca="false">IF(AND(ISNUMBER($BW15),ISNUMBER($BX15)),MIN(1,MAX(0,($BX15-2019+1)/($BX15-$BW15+1))),"")</f>
        <v>0</v>
      </c>
      <c r="R15" s="0" t="n">
        <f aca="false">IF(AND(ISNUMBER($BW15),ISNUMBER($BX15)),MIN(1,MAX(0,($BX15-2016+1)/($BX15-$BW15+1))),"")</f>
        <v>0.1875</v>
      </c>
      <c r="S15" s="0" t="n">
        <f aca="false">IF($L15&lt;&gt;"",IF($L15&gt;=2015.5,1,0),"")</f>
        <v>0</v>
      </c>
      <c r="T15" s="0" t="n">
        <f aca="false">IF($L15&lt;&gt;"",IF($L15&gt;=2016,1,0),"")</f>
        <v>0</v>
      </c>
      <c r="U15" s="0" t="n">
        <f aca="false">IF(ISNUMBER($BX15),IF($BX15&gt;=2016,1,0),"")</f>
        <v>1</v>
      </c>
      <c r="V15" s="0" t="n">
        <f aca="false">IF(ISNUMBER($BW15),IF($BW15&gt;=2016,1,0),"")</f>
        <v>0</v>
      </c>
      <c r="W15" s="0" t="str">
        <f aca="false">IF(AND(ISNUMBER($BW15),ISNUMBER($BX15)),IF($BW15&gt;=2016,"post-only",IF($BX15&lt;2016,"pre-only","mixed")),"")</f>
        <v>mixed</v>
      </c>
      <c r="X15" s="0" t="n">
        <f aca="false">IF(AND(ISNUMBER($BW15),ISNUMBER($BX15)),MIN(1,MAX(0,($BX15-2017+1)/($BX15-$BW15+1))),"")</f>
        <v>0.125</v>
      </c>
      <c r="Y15" s="0" t="n">
        <f aca="false">IF(AND(ISNUMBER($BW15),ISNUMBER($BX15)),MIN(1,MAX(0,($BX15-2018+1)/($BX15-$BW15+1))),"")</f>
        <v>0.0625</v>
      </c>
      <c r="Z15" s="0" t="n">
        <f aca="false">IF(AND(ISNUMBER($BW15),ISNUMBER($BX15)),MIN(1,MAX(0,($BX15-2019+1)/($BX15-$BW15+1))),"")</f>
        <v>0</v>
      </c>
      <c r="AA15" s="0" t="n">
        <f aca="false">IF(ISNUMBER($BX15),IF($BX15&gt;=2017,1,0),"")</f>
        <v>1</v>
      </c>
      <c r="AB15" s="0" t="n">
        <f aca="false">IF(ISNUMBER($BX15),IF($BX15&gt;=2018,1,0),"")</f>
        <v>1</v>
      </c>
      <c r="AC15" s="0" t="n">
        <f aca="false">IF(ISNUMBER($BX15),IF($BX15&gt;=2019,1,0),"")</f>
        <v>0</v>
      </c>
      <c r="AD15" s="0" t="n">
        <f aca="false">IF($L15&lt;&gt;"",IF($L15&gt;2013,1,0),"")</f>
        <v>0</v>
      </c>
      <c r="AE15" s="0" t="n">
        <f aca="false">IF($L15&lt;&gt;"",1+IF($L15&gt;2011,1,0)+IF($L15&gt;2014,1,0),"")</f>
        <v>1</v>
      </c>
      <c r="AF15" s="0" t="s">
        <v>87</v>
      </c>
      <c r="AG15" s="0" t="s">
        <v>88</v>
      </c>
      <c r="AH15" s="0" t="s">
        <v>89</v>
      </c>
      <c r="AI15" s="0" t="s">
        <v>90</v>
      </c>
      <c r="AJ15" s="0" t="s">
        <v>90</v>
      </c>
      <c r="AK15" s="0" t="str">
        <f aca="false">IF(AND($CF15&lt;&gt;"",IFERROR(INDEX(subsample_country_map!$B:$B,MATCH($CF15,subsample_country_map!$A:$A,0)),"")&lt;&gt;""),INDEX(subsample_country_map!$B:$B,MATCH($CF15,subsample_country_map!$A:$A,0)),INDEX(lookup!$AA:$AA,MATCH($A15,lookup!$A:$A,0)))</f>
        <v>3_AsiaPac</v>
      </c>
      <c r="AL15" s="0" t="str">
        <f aca="false">IF(AND($CF15&lt;&gt;"",IFERROR(INDEX(subsample_country_map!$C:$C,MATCH($CF15,subsample_country_map!$A:$A,0)),"")&lt;&gt;""),INDEX(subsample_country_map!$C:$C,MATCH($CF15,subsample_country_map!$A:$A,0)),INDEX(lookup!$AB:$AB,MATCH($A15,lookup!$A:$A,0)))</f>
        <v>99_NCE</v>
      </c>
      <c r="AM15" s="0" t="str">
        <f aca="false">IF(AND($CF15&lt;&gt;"",IFERROR(INDEX(subsample_country_map!$D:$D,MATCH($CF15,subsample_country_map!$A:$A,0)),"")&lt;&gt;""),INDEX(subsample_country_map!$D:$D,MATCH($CF15,subsample_country_map!$A:$A,0)),INDEX(lookup!$AC:$AC,MATCH($A15,lookup!$A:$A,0)))</f>
        <v>99_NCE</v>
      </c>
      <c r="AN15" s="0" t="str">
        <f aca="false">IF(AND($CF15&lt;&gt;"",IFERROR(INDEX(subsample_country_map!$E:$E,MATCH($CF15,subsample_country_map!$A:$A,0)),"")&lt;&gt;""),INDEX(subsample_country_map!$E:$E,MATCH($CF15,subsample_country_map!$A:$A,0)),INDEX(lookup!$AD:$AD,MATCH($A15,lookup!$A:$A,0)))</f>
        <v>99_NCE</v>
      </c>
      <c r="AO15" s="0" t="str">
        <f aca="false">INDEX(lookup!$Y:$Y,MATCH($A15,lookup!$A:$A,0))</f>
        <v>0_published</v>
      </c>
      <c r="AP15" s="0" t="str">
        <f aca="false">INDEX(lookup!$Z:$Z,MATCH($A15,lookup!$A:$A,0))</f>
        <v>1_VHB high</v>
      </c>
      <c r="AQ15" s="0" t="str">
        <f aca="false">INDEX(lookup!$W:$W,MATCH($A15,lookup!$A:$A,0))</f>
        <v>1_fin/acc/econ</v>
      </c>
      <c r="AS15" s="0" t="s">
        <v>91</v>
      </c>
      <c r="AT15" s="0" t="s">
        <v>92</v>
      </c>
      <c r="AU15" s="0" t="s">
        <v>93</v>
      </c>
      <c r="AV15" s="0" t="s">
        <v>159</v>
      </c>
      <c r="AX15" s="0" t="s">
        <v>160</v>
      </c>
      <c r="BA15" s="0" t="n">
        <v>3666</v>
      </c>
      <c r="BB15" s="0" t="s">
        <v>96</v>
      </c>
      <c r="BC15" s="0" t="s">
        <v>122</v>
      </c>
      <c r="BD15" s="0" t="s">
        <v>142</v>
      </c>
      <c r="BE15" s="0" t="s">
        <v>98</v>
      </c>
      <c r="BI15" s="0" t="s">
        <v>143</v>
      </c>
      <c r="BJ15" s="0" t="s">
        <v>161</v>
      </c>
      <c r="BK15" s="0" t="s">
        <v>144</v>
      </c>
      <c r="BL15" s="0" t="s">
        <v>162</v>
      </c>
      <c r="BM15" s="0" t="s">
        <v>110</v>
      </c>
      <c r="BN15" s="0" t="s">
        <v>104</v>
      </c>
      <c r="BO15" s="0" t="s">
        <v>105</v>
      </c>
      <c r="BP15" s="0" t="s">
        <v>84</v>
      </c>
      <c r="BQ15" s="0" t="s">
        <v>127</v>
      </c>
      <c r="BT15" s="0" t="n">
        <v>0</v>
      </c>
      <c r="BU15" s="0" t="s">
        <v>106</v>
      </c>
      <c r="BW15" s="0" t="n">
        <v>2003</v>
      </c>
      <c r="BX15" s="0" t="n">
        <v>2018</v>
      </c>
      <c r="BY15" s="0" t="s">
        <v>107</v>
      </c>
      <c r="BZ15" s="0" t="n">
        <v>2010.5</v>
      </c>
      <c r="CA15" s="0" t="n">
        <v>0.1875</v>
      </c>
      <c r="CB15" s="0" t="n">
        <v>0</v>
      </c>
      <c r="CC15" s="0" t="n">
        <v>1</v>
      </c>
      <c r="CD15" s="0" t="n">
        <v>-0.0317053272391674</v>
      </c>
      <c r="CE15" s="0" t="n">
        <v>1</v>
      </c>
    </row>
    <row r="16" customFormat="false" ht="15" hidden="false" customHeight="false" outlineLevel="0" collapsed="false">
      <c r="A16" s="0" t="s">
        <v>84</v>
      </c>
      <c r="B16" s="0" t="n">
        <v>1321</v>
      </c>
      <c r="C16" s="0" t="n">
        <v>-0.0484997744131125</v>
      </c>
      <c r="D16" s="0" t="n">
        <v>3666</v>
      </c>
      <c r="E16" s="0" t="n">
        <f aca="false">IF(ISNUMBER($BA16),$BA16,IF(AND(ISNUMBER($D16),ISNUMBER($BW16),ISNUMBER($BX16)),$D16*($BX16-$BW16+1),""))</f>
        <v>3666</v>
      </c>
      <c r="H16" s="0" t="s">
        <v>118</v>
      </c>
      <c r="I16" s="0" t="s">
        <v>119</v>
      </c>
      <c r="J16" s="0" t="n">
        <f aca="false">IF($BW16&lt;&gt;"",$BW16,"")</f>
        <v>2003</v>
      </c>
      <c r="K16" s="0" t="n">
        <f aca="false">IF($BX16&lt;&gt;"",$BX16,"")</f>
        <v>2018</v>
      </c>
      <c r="L16" s="0" t="n">
        <f aca="false">IF(AND(ISNUMBER($BW16),ISNUMBER($BX16)),($BW16+$BX16)/2,"")</f>
        <v>2010.5</v>
      </c>
      <c r="M16" s="0" t="n">
        <f aca="false">IF($L16&lt;&gt;"",$L16,"")</f>
        <v>2010.5</v>
      </c>
      <c r="N16" s="0" t="n">
        <f aca="false">IF(AND(ISNUMBER($BW16),ISNUMBER($BX16)),MIN(1,MAX(0,($BX16-2016+1)/($BX16-$BW16+1))),"")</f>
        <v>0.1875</v>
      </c>
      <c r="O16" s="0" t="n">
        <f aca="false">IF(AND(ISNUMBER($BW16),ISNUMBER($BX16)),MIN(1,MAX(0,($BX16-2017+1)/($BX16-$BW16+1))),"")</f>
        <v>0.125</v>
      </c>
      <c r="P16" s="0" t="n">
        <f aca="false">IF(AND(ISNUMBER($BW16),ISNUMBER($BX16)),MIN(1,MAX(0,($BX16-2018+1)/($BX16-$BW16+1))),"")</f>
        <v>0.0625</v>
      </c>
      <c r="Q16" s="0" t="n">
        <f aca="false">IF(AND(ISNUMBER($BW16),ISNUMBER($BX16)),MIN(1,MAX(0,($BX16-2019+1)/($BX16-$BW16+1))),"")</f>
        <v>0</v>
      </c>
      <c r="R16" s="0" t="n">
        <f aca="false">IF(AND(ISNUMBER($BW16),ISNUMBER($BX16)),MIN(1,MAX(0,($BX16-2016+1)/($BX16-$BW16+1))),"")</f>
        <v>0.1875</v>
      </c>
      <c r="S16" s="0" t="n">
        <f aca="false">IF($L16&lt;&gt;"",IF($L16&gt;=2015.5,1,0),"")</f>
        <v>0</v>
      </c>
      <c r="T16" s="0" t="n">
        <f aca="false">IF($L16&lt;&gt;"",IF($L16&gt;=2016,1,0),"")</f>
        <v>0</v>
      </c>
      <c r="U16" s="0" t="n">
        <f aca="false">IF(ISNUMBER($BX16),IF($BX16&gt;=2016,1,0),"")</f>
        <v>1</v>
      </c>
      <c r="V16" s="0" t="n">
        <f aca="false">IF(ISNUMBER($BW16),IF($BW16&gt;=2016,1,0),"")</f>
        <v>0</v>
      </c>
      <c r="W16" s="0" t="str">
        <f aca="false">IF(AND(ISNUMBER($BW16),ISNUMBER($BX16)),IF($BW16&gt;=2016,"post-only",IF($BX16&lt;2016,"pre-only","mixed")),"")</f>
        <v>mixed</v>
      </c>
      <c r="X16" s="0" t="n">
        <f aca="false">IF(AND(ISNUMBER($BW16),ISNUMBER($BX16)),MIN(1,MAX(0,($BX16-2017+1)/($BX16-$BW16+1))),"")</f>
        <v>0.125</v>
      </c>
      <c r="Y16" s="0" t="n">
        <f aca="false">IF(AND(ISNUMBER($BW16),ISNUMBER($BX16)),MIN(1,MAX(0,($BX16-2018+1)/($BX16-$BW16+1))),"")</f>
        <v>0.0625</v>
      </c>
      <c r="Z16" s="0" t="n">
        <f aca="false">IF(AND(ISNUMBER($BW16),ISNUMBER($BX16)),MIN(1,MAX(0,($BX16-2019+1)/($BX16-$BW16+1))),"")</f>
        <v>0</v>
      </c>
      <c r="AA16" s="0" t="n">
        <f aca="false">IF(ISNUMBER($BX16),IF($BX16&gt;=2017,1,0),"")</f>
        <v>1</v>
      </c>
      <c r="AB16" s="0" t="n">
        <f aca="false">IF(ISNUMBER($BX16),IF($BX16&gt;=2018,1,0),"")</f>
        <v>1</v>
      </c>
      <c r="AC16" s="0" t="n">
        <f aca="false">IF(ISNUMBER($BX16),IF($BX16&gt;=2019,1,0),"")</f>
        <v>0</v>
      </c>
      <c r="AD16" s="0" t="n">
        <f aca="false">IF($L16&lt;&gt;"",IF($L16&gt;2013,1,0),"")</f>
        <v>0</v>
      </c>
      <c r="AE16" s="0" t="n">
        <f aca="false">IF($L16&lt;&gt;"",1+IF($L16&gt;2011,1,0)+IF($L16&gt;2014,1,0),"")</f>
        <v>1</v>
      </c>
      <c r="AF16" s="0" t="s">
        <v>87</v>
      </c>
      <c r="AG16" s="0" t="s">
        <v>88</v>
      </c>
      <c r="AH16" s="0" t="s">
        <v>89</v>
      </c>
      <c r="AI16" s="0" t="s">
        <v>90</v>
      </c>
      <c r="AJ16" s="0" t="s">
        <v>90</v>
      </c>
      <c r="AK16" s="0" t="str">
        <f aca="false">IF(AND($CF16&lt;&gt;"",IFERROR(INDEX(subsample_country_map!$B:$B,MATCH($CF16,subsample_country_map!$A:$A,0)),"")&lt;&gt;""),INDEX(subsample_country_map!$B:$B,MATCH($CF16,subsample_country_map!$A:$A,0)),INDEX(lookup!$AA:$AA,MATCH($A16,lookup!$A:$A,0)))</f>
        <v>3_AsiaPac</v>
      </c>
      <c r="AL16" s="0" t="str">
        <f aca="false">IF(AND($CF16&lt;&gt;"",IFERROR(INDEX(subsample_country_map!$C:$C,MATCH($CF16,subsample_country_map!$A:$A,0)),"")&lt;&gt;""),INDEX(subsample_country_map!$C:$C,MATCH($CF16,subsample_country_map!$A:$A,0)),INDEX(lookup!$AB:$AB,MATCH($A16,lookup!$A:$A,0)))</f>
        <v>99_NCE</v>
      </c>
      <c r="AM16" s="0" t="str">
        <f aca="false">IF(AND($CF16&lt;&gt;"",IFERROR(INDEX(subsample_country_map!$D:$D,MATCH($CF16,subsample_country_map!$A:$A,0)),"")&lt;&gt;""),INDEX(subsample_country_map!$D:$D,MATCH($CF16,subsample_country_map!$A:$A,0)),INDEX(lookup!$AC:$AC,MATCH($A16,lookup!$A:$A,0)))</f>
        <v>99_NCE</v>
      </c>
      <c r="AN16" s="0" t="str">
        <f aca="false">IF(AND($CF16&lt;&gt;"",IFERROR(INDEX(subsample_country_map!$E:$E,MATCH($CF16,subsample_country_map!$A:$A,0)),"")&lt;&gt;""),INDEX(subsample_country_map!$E:$E,MATCH($CF16,subsample_country_map!$A:$A,0)),INDEX(lookup!$AD:$AD,MATCH($A16,lookup!$A:$A,0)))</f>
        <v>99_NCE</v>
      </c>
      <c r="AO16" s="0" t="str">
        <f aca="false">INDEX(lookup!$Y:$Y,MATCH($A16,lookup!$A:$A,0))</f>
        <v>0_published</v>
      </c>
      <c r="AP16" s="0" t="str">
        <f aca="false">INDEX(lookup!$Z:$Z,MATCH($A16,lookup!$A:$A,0))</f>
        <v>1_VHB high</v>
      </c>
      <c r="AQ16" s="0" t="str">
        <f aca="false">INDEX(lookup!$W:$W,MATCH($A16,lookup!$A:$A,0))</f>
        <v>1_fin/acc/econ</v>
      </c>
      <c r="AS16" s="0" t="s">
        <v>91</v>
      </c>
      <c r="AT16" s="0" t="s">
        <v>111</v>
      </c>
      <c r="AU16" s="0" t="s">
        <v>93</v>
      </c>
      <c r="AV16" s="0" t="s">
        <v>163</v>
      </c>
      <c r="AX16" s="0" t="s">
        <v>164</v>
      </c>
      <c r="BA16" s="0" t="n">
        <v>3666</v>
      </c>
      <c r="BB16" s="0" t="s">
        <v>96</v>
      </c>
      <c r="BC16" s="0" t="s">
        <v>122</v>
      </c>
      <c r="BD16" s="0" t="s">
        <v>142</v>
      </c>
      <c r="BE16" s="0" t="s">
        <v>98</v>
      </c>
      <c r="BI16" s="0" t="s">
        <v>143</v>
      </c>
      <c r="BJ16" s="0" t="s">
        <v>165</v>
      </c>
      <c r="BK16" s="0" t="s">
        <v>144</v>
      </c>
      <c r="BL16" s="0" t="s">
        <v>166</v>
      </c>
      <c r="BM16" s="0" t="s">
        <v>114</v>
      </c>
      <c r="BN16" s="0" t="s">
        <v>104</v>
      </c>
      <c r="BO16" s="0" t="s">
        <v>105</v>
      </c>
      <c r="BP16" s="0" t="s">
        <v>84</v>
      </c>
      <c r="BQ16" s="0" t="s">
        <v>127</v>
      </c>
      <c r="BT16" s="0" t="n">
        <v>0</v>
      </c>
      <c r="BU16" s="0" t="s">
        <v>106</v>
      </c>
      <c r="BW16" s="0" t="n">
        <v>2003</v>
      </c>
      <c r="BX16" s="0" t="n">
        <v>2018</v>
      </c>
      <c r="BY16" s="0" t="s">
        <v>107</v>
      </c>
      <c r="BZ16" s="0" t="n">
        <v>2010.5</v>
      </c>
      <c r="CA16" s="0" t="n">
        <v>0.1875</v>
      </c>
      <c r="CB16" s="0" t="n">
        <v>0</v>
      </c>
      <c r="CC16" s="0" t="n">
        <v>1</v>
      </c>
      <c r="CD16" s="0" t="n">
        <v>-0.0485378556841123</v>
      </c>
      <c r="CE16" s="0" t="n">
        <v>1</v>
      </c>
    </row>
    <row r="17" customFormat="false" ht="15" hidden="false" customHeight="false" outlineLevel="0" collapsed="false">
      <c r="A17" s="0" t="s">
        <v>84</v>
      </c>
      <c r="B17" s="0" t="n">
        <v>1322</v>
      </c>
      <c r="C17" s="0" t="n">
        <v>-0.0461953127994033</v>
      </c>
      <c r="D17" s="0" t="n">
        <v>3666</v>
      </c>
      <c r="E17" s="0" t="n">
        <f aca="false">IF(ISNUMBER($BA17),$BA17,IF(AND(ISNUMBER($D17),ISNUMBER($BW17),ISNUMBER($BX17)),$D17*($BX17-$BW17+1),""))</f>
        <v>3666</v>
      </c>
      <c r="H17" s="0" t="s">
        <v>118</v>
      </c>
      <c r="I17" s="0" t="s">
        <v>119</v>
      </c>
      <c r="J17" s="0" t="n">
        <f aca="false">IF($BW17&lt;&gt;"",$BW17,"")</f>
        <v>2003</v>
      </c>
      <c r="K17" s="0" t="n">
        <f aca="false">IF($BX17&lt;&gt;"",$BX17,"")</f>
        <v>2018</v>
      </c>
      <c r="L17" s="0" t="n">
        <f aca="false">IF(AND(ISNUMBER($BW17),ISNUMBER($BX17)),($BW17+$BX17)/2,"")</f>
        <v>2010.5</v>
      </c>
      <c r="M17" s="0" t="n">
        <f aca="false">IF($L17&lt;&gt;"",$L17,"")</f>
        <v>2010.5</v>
      </c>
      <c r="N17" s="0" t="n">
        <f aca="false">IF(AND(ISNUMBER($BW17),ISNUMBER($BX17)),MIN(1,MAX(0,($BX17-2016+1)/($BX17-$BW17+1))),"")</f>
        <v>0.1875</v>
      </c>
      <c r="O17" s="0" t="n">
        <f aca="false">IF(AND(ISNUMBER($BW17),ISNUMBER($BX17)),MIN(1,MAX(0,($BX17-2017+1)/($BX17-$BW17+1))),"")</f>
        <v>0.125</v>
      </c>
      <c r="P17" s="0" t="n">
        <f aca="false">IF(AND(ISNUMBER($BW17),ISNUMBER($BX17)),MIN(1,MAX(0,($BX17-2018+1)/($BX17-$BW17+1))),"")</f>
        <v>0.0625</v>
      </c>
      <c r="Q17" s="0" t="n">
        <f aca="false">IF(AND(ISNUMBER($BW17),ISNUMBER($BX17)),MIN(1,MAX(0,($BX17-2019+1)/($BX17-$BW17+1))),"")</f>
        <v>0</v>
      </c>
      <c r="R17" s="0" t="n">
        <f aca="false">IF(AND(ISNUMBER($BW17),ISNUMBER($BX17)),MIN(1,MAX(0,($BX17-2016+1)/($BX17-$BW17+1))),"")</f>
        <v>0.1875</v>
      </c>
      <c r="S17" s="0" t="n">
        <f aca="false">IF($L17&lt;&gt;"",IF($L17&gt;=2015.5,1,0),"")</f>
        <v>0</v>
      </c>
      <c r="T17" s="0" t="n">
        <f aca="false">IF($L17&lt;&gt;"",IF($L17&gt;=2016,1,0),"")</f>
        <v>0</v>
      </c>
      <c r="U17" s="0" t="n">
        <f aca="false">IF(ISNUMBER($BX17),IF($BX17&gt;=2016,1,0),"")</f>
        <v>1</v>
      </c>
      <c r="V17" s="0" t="n">
        <f aca="false">IF(ISNUMBER($BW17),IF($BW17&gt;=2016,1,0),"")</f>
        <v>0</v>
      </c>
      <c r="W17" s="0" t="str">
        <f aca="false">IF(AND(ISNUMBER($BW17),ISNUMBER($BX17)),IF($BW17&gt;=2016,"post-only",IF($BX17&lt;2016,"pre-only","mixed")),"")</f>
        <v>mixed</v>
      </c>
      <c r="X17" s="0" t="n">
        <f aca="false">IF(AND(ISNUMBER($BW17),ISNUMBER($BX17)),MIN(1,MAX(0,($BX17-2017+1)/($BX17-$BW17+1))),"")</f>
        <v>0.125</v>
      </c>
      <c r="Y17" s="0" t="n">
        <f aca="false">IF(AND(ISNUMBER($BW17),ISNUMBER($BX17)),MIN(1,MAX(0,($BX17-2018+1)/($BX17-$BW17+1))),"")</f>
        <v>0.0625</v>
      </c>
      <c r="Z17" s="0" t="n">
        <f aca="false">IF(AND(ISNUMBER($BW17),ISNUMBER($BX17)),MIN(1,MAX(0,($BX17-2019+1)/($BX17-$BW17+1))),"")</f>
        <v>0</v>
      </c>
      <c r="AA17" s="0" t="n">
        <f aca="false">IF(ISNUMBER($BX17),IF($BX17&gt;=2017,1,0),"")</f>
        <v>1</v>
      </c>
      <c r="AB17" s="0" t="n">
        <f aca="false">IF(ISNUMBER($BX17),IF($BX17&gt;=2018,1,0),"")</f>
        <v>1</v>
      </c>
      <c r="AC17" s="0" t="n">
        <f aca="false">IF(ISNUMBER($BX17),IF($BX17&gt;=2019,1,0),"")</f>
        <v>0</v>
      </c>
      <c r="AD17" s="0" t="n">
        <f aca="false">IF($L17&lt;&gt;"",IF($L17&gt;2013,1,0),"")</f>
        <v>0</v>
      </c>
      <c r="AE17" s="0" t="n">
        <f aca="false">IF($L17&lt;&gt;"",1+IF($L17&gt;2011,1,0)+IF($L17&gt;2014,1,0),"")</f>
        <v>1</v>
      </c>
      <c r="AF17" s="0" t="s">
        <v>87</v>
      </c>
      <c r="AG17" s="0" t="s">
        <v>88</v>
      </c>
      <c r="AH17" s="0" t="s">
        <v>89</v>
      </c>
      <c r="AI17" s="0" t="s">
        <v>90</v>
      </c>
      <c r="AJ17" s="0" t="s">
        <v>90</v>
      </c>
      <c r="AK17" s="0" t="str">
        <f aca="false">IF(AND($CF17&lt;&gt;"",IFERROR(INDEX(subsample_country_map!$B:$B,MATCH($CF17,subsample_country_map!$A:$A,0)),"")&lt;&gt;""),INDEX(subsample_country_map!$B:$B,MATCH($CF17,subsample_country_map!$A:$A,0)),INDEX(lookup!$AA:$AA,MATCH($A17,lookup!$A:$A,0)))</f>
        <v>3_AsiaPac</v>
      </c>
      <c r="AL17" s="0" t="str">
        <f aca="false">IF(AND($CF17&lt;&gt;"",IFERROR(INDEX(subsample_country_map!$C:$C,MATCH($CF17,subsample_country_map!$A:$A,0)),"")&lt;&gt;""),INDEX(subsample_country_map!$C:$C,MATCH($CF17,subsample_country_map!$A:$A,0)),INDEX(lookup!$AB:$AB,MATCH($A17,lookup!$A:$A,0)))</f>
        <v>99_NCE</v>
      </c>
      <c r="AM17" s="0" t="str">
        <f aca="false">IF(AND($CF17&lt;&gt;"",IFERROR(INDEX(subsample_country_map!$D:$D,MATCH($CF17,subsample_country_map!$A:$A,0)),"")&lt;&gt;""),INDEX(subsample_country_map!$D:$D,MATCH($CF17,subsample_country_map!$A:$A,0)),INDEX(lookup!$AC:$AC,MATCH($A17,lookup!$A:$A,0)))</f>
        <v>99_NCE</v>
      </c>
      <c r="AN17" s="0" t="str">
        <f aca="false">IF(AND($CF17&lt;&gt;"",IFERROR(INDEX(subsample_country_map!$E:$E,MATCH($CF17,subsample_country_map!$A:$A,0)),"")&lt;&gt;""),INDEX(subsample_country_map!$E:$E,MATCH($CF17,subsample_country_map!$A:$A,0)),INDEX(lookup!$AD:$AD,MATCH($A17,lookup!$A:$A,0)))</f>
        <v>99_NCE</v>
      </c>
      <c r="AO17" s="0" t="str">
        <f aca="false">INDEX(lookup!$Y:$Y,MATCH($A17,lookup!$A:$A,0))</f>
        <v>0_published</v>
      </c>
      <c r="AP17" s="0" t="str">
        <f aca="false">INDEX(lookup!$Z:$Z,MATCH($A17,lookup!$A:$A,0))</f>
        <v>1_VHB high</v>
      </c>
      <c r="AQ17" s="0" t="str">
        <f aca="false">INDEX(lookup!$W:$W,MATCH($A17,lookup!$A:$A,0))</f>
        <v>1_fin/acc/econ</v>
      </c>
      <c r="AS17" s="0" t="s">
        <v>91</v>
      </c>
      <c r="AT17" s="0" t="s">
        <v>111</v>
      </c>
      <c r="AU17" s="0" t="s">
        <v>93</v>
      </c>
      <c r="AV17" s="0" t="s">
        <v>167</v>
      </c>
      <c r="AX17" s="0" t="s">
        <v>168</v>
      </c>
      <c r="BA17" s="0" t="n">
        <v>3666</v>
      </c>
      <c r="BB17" s="0" t="s">
        <v>96</v>
      </c>
      <c r="BC17" s="0" t="s">
        <v>122</v>
      </c>
      <c r="BD17" s="0" t="s">
        <v>142</v>
      </c>
      <c r="BE17" s="0" t="s">
        <v>98</v>
      </c>
      <c r="BI17" s="0" t="s">
        <v>143</v>
      </c>
      <c r="BJ17" s="0" t="s">
        <v>169</v>
      </c>
      <c r="BK17" s="0" t="s">
        <v>144</v>
      </c>
      <c r="BL17" s="0" t="s">
        <v>170</v>
      </c>
      <c r="BM17" s="0" t="s">
        <v>117</v>
      </c>
      <c r="BN17" s="0" t="s">
        <v>104</v>
      </c>
      <c r="BO17" s="0" t="s">
        <v>105</v>
      </c>
      <c r="BP17" s="0" t="s">
        <v>84</v>
      </c>
      <c r="BQ17" s="0" t="s">
        <v>127</v>
      </c>
      <c r="BT17" s="0" t="n">
        <v>0</v>
      </c>
      <c r="BU17" s="0" t="s">
        <v>106</v>
      </c>
      <c r="BW17" s="0" t="n">
        <v>2003</v>
      </c>
      <c r="BX17" s="0" t="n">
        <v>2018</v>
      </c>
      <c r="BY17" s="0" t="s">
        <v>107</v>
      </c>
      <c r="BZ17" s="0" t="n">
        <v>2010.5</v>
      </c>
      <c r="CA17" s="0" t="n">
        <v>0.1875</v>
      </c>
      <c r="CB17" s="0" t="n">
        <v>0</v>
      </c>
      <c r="CC17" s="0" t="n">
        <v>1</v>
      </c>
      <c r="CD17" s="0" t="n">
        <v>-0.0462282153106678</v>
      </c>
      <c r="CE17" s="0" t="n">
        <v>1</v>
      </c>
    </row>
    <row r="18" customFormat="false" ht="15" hidden="false" customHeight="false" outlineLevel="0" collapsed="false">
      <c r="A18" s="0" t="s">
        <v>84</v>
      </c>
      <c r="B18" s="0" t="n">
        <v>1323</v>
      </c>
      <c r="C18" s="0" t="n">
        <v>-0.0494871659305394</v>
      </c>
      <c r="D18" s="0" t="n">
        <v>3666</v>
      </c>
      <c r="E18" s="0" t="n">
        <f aca="false">IF(ISNUMBER($BA18),$BA18,IF(AND(ISNUMBER($D18),ISNUMBER($BW18),ISNUMBER($BX18)),$D18*($BX18-$BW18+1),""))</f>
        <v>3666</v>
      </c>
      <c r="H18" s="0" t="s">
        <v>118</v>
      </c>
      <c r="I18" s="0" t="s">
        <v>119</v>
      </c>
      <c r="J18" s="0" t="n">
        <f aca="false">IF($BW18&lt;&gt;"",$BW18,"")</f>
        <v>2003</v>
      </c>
      <c r="K18" s="0" t="n">
        <f aca="false">IF($BX18&lt;&gt;"",$BX18,"")</f>
        <v>2018</v>
      </c>
      <c r="L18" s="0" t="n">
        <f aca="false">IF(AND(ISNUMBER($BW18),ISNUMBER($BX18)),($BW18+$BX18)/2,"")</f>
        <v>2010.5</v>
      </c>
      <c r="M18" s="0" t="n">
        <f aca="false">IF($L18&lt;&gt;"",$L18,"")</f>
        <v>2010.5</v>
      </c>
      <c r="N18" s="0" t="n">
        <f aca="false">IF(AND(ISNUMBER($BW18),ISNUMBER($BX18)),MIN(1,MAX(0,($BX18-2016+1)/($BX18-$BW18+1))),"")</f>
        <v>0.1875</v>
      </c>
      <c r="O18" s="0" t="n">
        <f aca="false">IF(AND(ISNUMBER($BW18),ISNUMBER($BX18)),MIN(1,MAX(0,($BX18-2017+1)/($BX18-$BW18+1))),"")</f>
        <v>0.125</v>
      </c>
      <c r="P18" s="0" t="n">
        <f aca="false">IF(AND(ISNUMBER($BW18),ISNUMBER($BX18)),MIN(1,MAX(0,($BX18-2018+1)/($BX18-$BW18+1))),"")</f>
        <v>0.0625</v>
      </c>
      <c r="Q18" s="0" t="n">
        <f aca="false">IF(AND(ISNUMBER($BW18),ISNUMBER($BX18)),MIN(1,MAX(0,($BX18-2019+1)/($BX18-$BW18+1))),"")</f>
        <v>0</v>
      </c>
      <c r="R18" s="0" t="n">
        <f aca="false">IF(AND(ISNUMBER($BW18),ISNUMBER($BX18)),MIN(1,MAX(0,($BX18-2016+1)/($BX18-$BW18+1))),"")</f>
        <v>0.1875</v>
      </c>
      <c r="S18" s="0" t="n">
        <f aca="false">IF($L18&lt;&gt;"",IF($L18&gt;=2015.5,1,0),"")</f>
        <v>0</v>
      </c>
      <c r="T18" s="0" t="n">
        <f aca="false">IF($L18&lt;&gt;"",IF($L18&gt;=2016,1,0),"")</f>
        <v>0</v>
      </c>
      <c r="U18" s="0" t="n">
        <f aca="false">IF(ISNUMBER($BX18),IF($BX18&gt;=2016,1,0),"")</f>
        <v>1</v>
      </c>
      <c r="V18" s="0" t="n">
        <f aca="false">IF(ISNUMBER($BW18),IF($BW18&gt;=2016,1,0),"")</f>
        <v>0</v>
      </c>
      <c r="W18" s="0" t="str">
        <f aca="false">IF(AND(ISNUMBER($BW18),ISNUMBER($BX18)),IF($BW18&gt;=2016,"post-only",IF($BX18&lt;2016,"pre-only","mixed")),"")</f>
        <v>mixed</v>
      </c>
      <c r="X18" s="0" t="n">
        <f aca="false">IF(AND(ISNUMBER($BW18),ISNUMBER($BX18)),MIN(1,MAX(0,($BX18-2017+1)/($BX18-$BW18+1))),"")</f>
        <v>0.125</v>
      </c>
      <c r="Y18" s="0" t="n">
        <f aca="false">IF(AND(ISNUMBER($BW18),ISNUMBER($BX18)),MIN(1,MAX(0,($BX18-2018+1)/($BX18-$BW18+1))),"")</f>
        <v>0.0625</v>
      </c>
      <c r="Z18" s="0" t="n">
        <f aca="false">IF(AND(ISNUMBER($BW18),ISNUMBER($BX18)),MIN(1,MAX(0,($BX18-2019+1)/($BX18-$BW18+1))),"")</f>
        <v>0</v>
      </c>
      <c r="AA18" s="0" t="n">
        <f aca="false">IF(ISNUMBER($BX18),IF($BX18&gt;=2017,1,0),"")</f>
        <v>1</v>
      </c>
      <c r="AB18" s="0" t="n">
        <f aca="false">IF(ISNUMBER($BX18),IF($BX18&gt;=2018,1,0),"")</f>
        <v>1</v>
      </c>
      <c r="AC18" s="0" t="n">
        <f aca="false">IF(ISNUMBER($BX18),IF($BX18&gt;=2019,1,0),"")</f>
        <v>0</v>
      </c>
      <c r="AD18" s="0" t="n">
        <f aca="false">IF($L18&lt;&gt;"",IF($L18&gt;2013,1,0),"")</f>
        <v>0</v>
      </c>
      <c r="AE18" s="0" t="n">
        <f aca="false">IF($L18&lt;&gt;"",1+IF($L18&gt;2011,1,0)+IF($L18&gt;2014,1,0),"")</f>
        <v>1</v>
      </c>
      <c r="AF18" s="0" t="s">
        <v>87</v>
      </c>
      <c r="AG18" s="0" t="s">
        <v>88</v>
      </c>
      <c r="AH18" s="0" t="s">
        <v>89</v>
      </c>
      <c r="AI18" s="0" t="s">
        <v>90</v>
      </c>
      <c r="AJ18" s="0" t="s">
        <v>90</v>
      </c>
      <c r="AK18" s="0" t="str">
        <f aca="false">IF(AND($CF18&lt;&gt;"",IFERROR(INDEX(subsample_country_map!$B:$B,MATCH($CF18,subsample_country_map!$A:$A,0)),"")&lt;&gt;""),INDEX(subsample_country_map!$B:$B,MATCH($CF18,subsample_country_map!$A:$A,0)),INDEX(lookup!$AA:$AA,MATCH($A18,lookup!$A:$A,0)))</f>
        <v>3_AsiaPac</v>
      </c>
      <c r="AL18" s="0" t="str">
        <f aca="false">IF(AND($CF18&lt;&gt;"",IFERROR(INDEX(subsample_country_map!$C:$C,MATCH($CF18,subsample_country_map!$A:$A,0)),"")&lt;&gt;""),INDEX(subsample_country_map!$C:$C,MATCH($CF18,subsample_country_map!$A:$A,0)),INDEX(lookup!$AB:$AB,MATCH($A18,lookup!$A:$A,0)))</f>
        <v>99_NCE</v>
      </c>
      <c r="AM18" s="0" t="str">
        <f aca="false">IF(AND($CF18&lt;&gt;"",IFERROR(INDEX(subsample_country_map!$D:$D,MATCH($CF18,subsample_country_map!$A:$A,0)),"")&lt;&gt;""),INDEX(subsample_country_map!$D:$D,MATCH($CF18,subsample_country_map!$A:$A,0)),INDEX(lookup!$AC:$AC,MATCH($A18,lookup!$A:$A,0)))</f>
        <v>99_NCE</v>
      </c>
      <c r="AN18" s="0" t="str">
        <f aca="false">IF(AND($CF18&lt;&gt;"",IFERROR(INDEX(subsample_country_map!$E:$E,MATCH($CF18,subsample_country_map!$A:$A,0)),"")&lt;&gt;""),INDEX(subsample_country_map!$E:$E,MATCH($CF18,subsample_country_map!$A:$A,0)),INDEX(lookup!$AD:$AD,MATCH($A18,lookup!$A:$A,0)))</f>
        <v>99_NCE</v>
      </c>
      <c r="AO18" s="0" t="str">
        <f aca="false">INDEX(lookup!$Y:$Y,MATCH($A18,lookup!$A:$A,0))</f>
        <v>0_published</v>
      </c>
      <c r="AP18" s="0" t="str">
        <f aca="false">INDEX(lookup!$Z:$Z,MATCH($A18,lookup!$A:$A,0))</f>
        <v>1_VHB high</v>
      </c>
      <c r="AQ18" s="0" t="str">
        <f aca="false">INDEX(lookup!$W:$W,MATCH($A18,lookup!$A:$A,0))</f>
        <v>1_fin/acc/econ</v>
      </c>
      <c r="AS18" s="0" t="s">
        <v>91</v>
      </c>
      <c r="AT18" s="0" t="s">
        <v>92</v>
      </c>
      <c r="AU18" s="0" t="s">
        <v>93</v>
      </c>
      <c r="AV18" s="0" t="s">
        <v>171</v>
      </c>
      <c r="AX18" s="0" t="s">
        <v>172</v>
      </c>
      <c r="BA18" s="0" t="n">
        <v>3666</v>
      </c>
      <c r="BB18" s="0" t="s">
        <v>96</v>
      </c>
      <c r="BC18" s="0" t="s">
        <v>122</v>
      </c>
      <c r="BD18" s="0" t="s">
        <v>142</v>
      </c>
      <c r="BE18" s="0" t="s">
        <v>98</v>
      </c>
      <c r="BI18" s="0" t="s">
        <v>143</v>
      </c>
      <c r="BJ18" s="0" t="s">
        <v>173</v>
      </c>
      <c r="BK18" s="0" t="s">
        <v>144</v>
      </c>
      <c r="BL18" s="0" t="s">
        <v>174</v>
      </c>
      <c r="BM18" s="0" t="s">
        <v>103</v>
      </c>
      <c r="BN18" s="0" t="s">
        <v>104</v>
      </c>
      <c r="BO18" s="0" t="s">
        <v>105</v>
      </c>
      <c r="BP18" s="0" t="s">
        <v>84</v>
      </c>
      <c r="BQ18" s="0" t="s">
        <v>127</v>
      </c>
      <c r="BT18" s="0" t="n">
        <v>0</v>
      </c>
      <c r="BU18" s="0" t="s">
        <v>106</v>
      </c>
      <c r="BW18" s="0" t="n">
        <v>2003</v>
      </c>
      <c r="BX18" s="0" t="n">
        <v>2018</v>
      </c>
      <c r="BY18" s="0" t="s">
        <v>107</v>
      </c>
      <c r="BZ18" s="0" t="n">
        <v>2010.5</v>
      </c>
      <c r="CA18" s="0" t="n">
        <v>0.1875</v>
      </c>
      <c r="CB18" s="0" t="n">
        <v>0</v>
      </c>
      <c r="CC18" s="0" t="n">
        <v>1</v>
      </c>
      <c r="CD18" s="0" t="n">
        <v>-0.0495276230809138</v>
      </c>
      <c r="CE18" s="0" t="n">
        <v>1</v>
      </c>
    </row>
    <row r="19" customFormat="false" ht="15" hidden="false" customHeight="false" outlineLevel="0" collapsed="false">
      <c r="A19" s="0" t="s">
        <v>84</v>
      </c>
      <c r="B19" s="0" t="n">
        <v>1324</v>
      </c>
      <c r="C19" s="0" t="n">
        <v>-0.0386185118382217</v>
      </c>
      <c r="D19" s="0" t="n">
        <v>3666</v>
      </c>
      <c r="E19" s="0" t="n">
        <f aca="false">IF(ISNUMBER($BA19),$BA19,IF(AND(ISNUMBER($D19),ISNUMBER($BW19),ISNUMBER($BX19)),$D19*($BX19-$BW19+1),""))</f>
        <v>3666</v>
      </c>
      <c r="H19" s="0" t="s">
        <v>118</v>
      </c>
      <c r="I19" s="0" t="s">
        <v>119</v>
      </c>
      <c r="J19" s="0" t="n">
        <f aca="false">IF($BW19&lt;&gt;"",$BW19,"")</f>
        <v>2003</v>
      </c>
      <c r="K19" s="0" t="n">
        <f aca="false">IF($BX19&lt;&gt;"",$BX19,"")</f>
        <v>2018</v>
      </c>
      <c r="L19" s="0" t="n">
        <f aca="false">IF(AND(ISNUMBER($BW19),ISNUMBER($BX19)),($BW19+$BX19)/2,"")</f>
        <v>2010.5</v>
      </c>
      <c r="M19" s="0" t="n">
        <f aca="false">IF($L19&lt;&gt;"",$L19,"")</f>
        <v>2010.5</v>
      </c>
      <c r="N19" s="0" t="n">
        <f aca="false">IF(AND(ISNUMBER($BW19),ISNUMBER($BX19)),MIN(1,MAX(0,($BX19-2016+1)/($BX19-$BW19+1))),"")</f>
        <v>0.1875</v>
      </c>
      <c r="O19" s="0" t="n">
        <f aca="false">IF(AND(ISNUMBER($BW19),ISNUMBER($BX19)),MIN(1,MAX(0,($BX19-2017+1)/($BX19-$BW19+1))),"")</f>
        <v>0.125</v>
      </c>
      <c r="P19" s="0" t="n">
        <f aca="false">IF(AND(ISNUMBER($BW19),ISNUMBER($BX19)),MIN(1,MAX(0,($BX19-2018+1)/($BX19-$BW19+1))),"")</f>
        <v>0.0625</v>
      </c>
      <c r="Q19" s="0" t="n">
        <f aca="false">IF(AND(ISNUMBER($BW19),ISNUMBER($BX19)),MIN(1,MAX(0,($BX19-2019+1)/($BX19-$BW19+1))),"")</f>
        <v>0</v>
      </c>
      <c r="R19" s="0" t="n">
        <f aca="false">IF(AND(ISNUMBER($BW19),ISNUMBER($BX19)),MIN(1,MAX(0,($BX19-2016+1)/($BX19-$BW19+1))),"")</f>
        <v>0.1875</v>
      </c>
      <c r="S19" s="0" t="n">
        <f aca="false">IF($L19&lt;&gt;"",IF($L19&gt;=2015.5,1,0),"")</f>
        <v>0</v>
      </c>
      <c r="T19" s="0" t="n">
        <f aca="false">IF($L19&lt;&gt;"",IF($L19&gt;=2016,1,0),"")</f>
        <v>0</v>
      </c>
      <c r="U19" s="0" t="n">
        <f aca="false">IF(ISNUMBER($BX19),IF($BX19&gt;=2016,1,0),"")</f>
        <v>1</v>
      </c>
      <c r="V19" s="0" t="n">
        <f aca="false">IF(ISNUMBER($BW19),IF($BW19&gt;=2016,1,0),"")</f>
        <v>0</v>
      </c>
      <c r="W19" s="0" t="str">
        <f aca="false">IF(AND(ISNUMBER($BW19),ISNUMBER($BX19)),IF($BW19&gt;=2016,"post-only",IF($BX19&lt;2016,"pre-only","mixed")),"")</f>
        <v>mixed</v>
      </c>
      <c r="X19" s="0" t="n">
        <f aca="false">IF(AND(ISNUMBER($BW19),ISNUMBER($BX19)),MIN(1,MAX(0,($BX19-2017+1)/($BX19-$BW19+1))),"")</f>
        <v>0.125</v>
      </c>
      <c r="Y19" s="0" t="n">
        <f aca="false">IF(AND(ISNUMBER($BW19),ISNUMBER($BX19)),MIN(1,MAX(0,($BX19-2018+1)/($BX19-$BW19+1))),"")</f>
        <v>0.0625</v>
      </c>
      <c r="Z19" s="0" t="n">
        <f aca="false">IF(AND(ISNUMBER($BW19),ISNUMBER($BX19)),MIN(1,MAX(0,($BX19-2019+1)/($BX19-$BW19+1))),"")</f>
        <v>0</v>
      </c>
      <c r="AA19" s="0" t="n">
        <f aca="false">IF(ISNUMBER($BX19),IF($BX19&gt;=2017,1,0),"")</f>
        <v>1</v>
      </c>
      <c r="AB19" s="0" t="n">
        <f aca="false">IF(ISNUMBER($BX19),IF($BX19&gt;=2018,1,0),"")</f>
        <v>1</v>
      </c>
      <c r="AC19" s="0" t="n">
        <f aca="false">IF(ISNUMBER($BX19),IF($BX19&gt;=2019,1,0),"")</f>
        <v>0</v>
      </c>
      <c r="AD19" s="0" t="n">
        <f aca="false">IF($L19&lt;&gt;"",IF($L19&gt;2013,1,0),"")</f>
        <v>0</v>
      </c>
      <c r="AE19" s="0" t="n">
        <f aca="false">IF($L19&lt;&gt;"",1+IF($L19&gt;2011,1,0)+IF($L19&gt;2014,1,0),"")</f>
        <v>1</v>
      </c>
      <c r="AF19" s="0" t="s">
        <v>87</v>
      </c>
      <c r="AG19" s="0" t="s">
        <v>88</v>
      </c>
      <c r="AH19" s="0" t="s">
        <v>89</v>
      </c>
      <c r="AI19" s="0" t="s">
        <v>90</v>
      </c>
      <c r="AJ19" s="0" t="s">
        <v>90</v>
      </c>
      <c r="AK19" s="0" t="str">
        <f aca="false">IF(AND($CF19&lt;&gt;"",IFERROR(INDEX(subsample_country_map!$B:$B,MATCH($CF19,subsample_country_map!$A:$A,0)),"")&lt;&gt;""),INDEX(subsample_country_map!$B:$B,MATCH($CF19,subsample_country_map!$A:$A,0)),INDEX(lookup!$AA:$AA,MATCH($A19,lookup!$A:$A,0)))</f>
        <v>3_AsiaPac</v>
      </c>
      <c r="AL19" s="0" t="str">
        <f aca="false">IF(AND($CF19&lt;&gt;"",IFERROR(INDEX(subsample_country_map!$C:$C,MATCH($CF19,subsample_country_map!$A:$A,0)),"")&lt;&gt;""),INDEX(subsample_country_map!$C:$C,MATCH($CF19,subsample_country_map!$A:$A,0)),INDEX(lookup!$AB:$AB,MATCH($A19,lookup!$A:$A,0)))</f>
        <v>99_NCE</v>
      </c>
      <c r="AM19" s="0" t="str">
        <f aca="false">IF(AND($CF19&lt;&gt;"",IFERROR(INDEX(subsample_country_map!$D:$D,MATCH($CF19,subsample_country_map!$A:$A,0)),"")&lt;&gt;""),INDEX(subsample_country_map!$D:$D,MATCH($CF19,subsample_country_map!$A:$A,0)),INDEX(lookup!$AC:$AC,MATCH($A19,lookup!$A:$A,0)))</f>
        <v>99_NCE</v>
      </c>
      <c r="AN19" s="0" t="str">
        <f aca="false">IF(AND($CF19&lt;&gt;"",IFERROR(INDEX(subsample_country_map!$E:$E,MATCH($CF19,subsample_country_map!$A:$A,0)),"")&lt;&gt;""),INDEX(subsample_country_map!$E:$E,MATCH($CF19,subsample_country_map!$A:$A,0)),INDEX(lookup!$AD:$AD,MATCH($A19,lookup!$A:$A,0)))</f>
        <v>99_NCE</v>
      </c>
      <c r="AO19" s="0" t="str">
        <f aca="false">INDEX(lookup!$Y:$Y,MATCH($A19,lookup!$A:$A,0))</f>
        <v>0_published</v>
      </c>
      <c r="AP19" s="0" t="str">
        <f aca="false">INDEX(lookup!$Z:$Z,MATCH($A19,lookup!$A:$A,0))</f>
        <v>1_VHB high</v>
      </c>
      <c r="AQ19" s="0" t="str">
        <f aca="false">INDEX(lookup!$W:$W,MATCH($A19,lookup!$A:$A,0))</f>
        <v>1_fin/acc/econ</v>
      </c>
      <c r="AS19" s="0" t="s">
        <v>91</v>
      </c>
      <c r="AT19" s="0" t="s">
        <v>92</v>
      </c>
      <c r="AU19" s="0" t="s">
        <v>93</v>
      </c>
      <c r="AV19" s="0" t="s">
        <v>175</v>
      </c>
      <c r="AX19" s="0" t="s">
        <v>176</v>
      </c>
      <c r="BA19" s="0" t="n">
        <v>3666</v>
      </c>
      <c r="BB19" s="0" t="s">
        <v>96</v>
      </c>
      <c r="BC19" s="0" t="s">
        <v>122</v>
      </c>
      <c r="BD19" s="0" t="s">
        <v>142</v>
      </c>
      <c r="BE19" s="0" t="s">
        <v>98</v>
      </c>
      <c r="BI19" s="0" t="s">
        <v>143</v>
      </c>
      <c r="BJ19" s="0" t="s">
        <v>177</v>
      </c>
      <c r="BK19" s="0" t="s">
        <v>144</v>
      </c>
      <c r="BL19" s="0" t="s">
        <v>178</v>
      </c>
      <c r="BM19" s="0" t="s">
        <v>110</v>
      </c>
      <c r="BN19" s="0" t="s">
        <v>104</v>
      </c>
      <c r="BO19" s="0" t="s">
        <v>105</v>
      </c>
      <c r="BP19" s="0" t="s">
        <v>84</v>
      </c>
      <c r="BQ19" s="0" t="s">
        <v>127</v>
      </c>
      <c r="BT19" s="0" t="n">
        <v>0</v>
      </c>
      <c r="BU19" s="0" t="s">
        <v>106</v>
      </c>
      <c r="BW19" s="0" t="n">
        <v>2003</v>
      </c>
      <c r="BX19" s="0" t="n">
        <v>2018</v>
      </c>
      <c r="BY19" s="0" t="s">
        <v>107</v>
      </c>
      <c r="BZ19" s="0" t="n">
        <v>2010.5</v>
      </c>
      <c r="CA19" s="0" t="n">
        <v>0.1875</v>
      </c>
      <c r="CB19" s="0" t="n">
        <v>0</v>
      </c>
      <c r="CC19" s="0" t="n">
        <v>1</v>
      </c>
      <c r="CD19" s="0" t="n">
        <v>-0.0386377274497259</v>
      </c>
      <c r="CE19" s="0" t="n">
        <v>1</v>
      </c>
    </row>
    <row r="20" customFormat="false" ht="15" hidden="false" customHeight="false" outlineLevel="0" collapsed="false">
      <c r="A20" s="0" t="s">
        <v>84</v>
      </c>
      <c r="B20" s="0" t="n">
        <v>1325</v>
      </c>
      <c r="C20" s="0" t="n">
        <v>-0.0511324946550901</v>
      </c>
      <c r="D20" s="0" t="n">
        <v>3666</v>
      </c>
      <c r="E20" s="0" t="n">
        <f aca="false">IF(ISNUMBER($BA20),$BA20,IF(AND(ISNUMBER($D20),ISNUMBER($BW20),ISNUMBER($BX20)),$D20*($BX20-$BW20+1),""))</f>
        <v>3666</v>
      </c>
      <c r="H20" s="0" t="s">
        <v>118</v>
      </c>
      <c r="I20" s="0" t="s">
        <v>119</v>
      </c>
      <c r="J20" s="0" t="n">
        <f aca="false">IF($BW20&lt;&gt;"",$BW20,"")</f>
        <v>2003</v>
      </c>
      <c r="K20" s="0" t="n">
        <f aca="false">IF($BX20&lt;&gt;"",$BX20,"")</f>
        <v>2018</v>
      </c>
      <c r="L20" s="0" t="n">
        <f aca="false">IF(AND(ISNUMBER($BW20),ISNUMBER($BX20)),($BW20+$BX20)/2,"")</f>
        <v>2010.5</v>
      </c>
      <c r="M20" s="0" t="n">
        <f aca="false">IF($L20&lt;&gt;"",$L20,"")</f>
        <v>2010.5</v>
      </c>
      <c r="N20" s="0" t="n">
        <f aca="false">IF(AND(ISNUMBER($BW20),ISNUMBER($BX20)),MIN(1,MAX(0,($BX20-2016+1)/($BX20-$BW20+1))),"")</f>
        <v>0.1875</v>
      </c>
      <c r="O20" s="0" t="n">
        <f aca="false">IF(AND(ISNUMBER($BW20),ISNUMBER($BX20)),MIN(1,MAX(0,($BX20-2017+1)/($BX20-$BW20+1))),"")</f>
        <v>0.125</v>
      </c>
      <c r="P20" s="0" t="n">
        <f aca="false">IF(AND(ISNUMBER($BW20),ISNUMBER($BX20)),MIN(1,MAX(0,($BX20-2018+1)/($BX20-$BW20+1))),"")</f>
        <v>0.0625</v>
      </c>
      <c r="Q20" s="0" t="n">
        <f aca="false">IF(AND(ISNUMBER($BW20),ISNUMBER($BX20)),MIN(1,MAX(0,($BX20-2019+1)/($BX20-$BW20+1))),"")</f>
        <v>0</v>
      </c>
      <c r="R20" s="0" t="n">
        <f aca="false">IF(AND(ISNUMBER($BW20),ISNUMBER($BX20)),MIN(1,MAX(0,($BX20-2016+1)/($BX20-$BW20+1))),"")</f>
        <v>0.1875</v>
      </c>
      <c r="S20" s="0" t="n">
        <f aca="false">IF($L20&lt;&gt;"",IF($L20&gt;=2015.5,1,0),"")</f>
        <v>0</v>
      </c>
      <c r="T20" s="0" t="n">
        <f aca="false">IF($L20&lt;&gt;"",IF($L20&gt;=2016,1,0),"")</f>
        <v>0</v>
      </c>
      <c r="U20" s="0" t="n">
        <f aca="false">IF(ISNUMBER($BX20),IF($BX20&gt;=2016,1,0),"")</f>
        <v>1</v>
      </c>
      <c r="V20" s="0" t="n">
        <f aca="false">IF(ISNUMBER($BW20),IF($BW20&gt;=2016,1,0),"")</f>
        <v>0</v>
      </c>
      <c r="W20" s="0" t="str">
        <f aca="false">IF(AND(ISNUMBER($BW20),ISNUMBER($BX20)),IF($BW20&gt;=2016,"post-only",IF($BX20&lt;2016,"pre-only","mixed")),"")</f>
        <v>mixed</v>
      </c>
      <c r="X20" s="0" t="n">
        <f aca="false">IF(AND(ISNUMBER($BW20),ISNUMBER($BX20)),MIN(1,MAX(0,($BX20-2017+1)/($BX20-$BW20+1))),"")</f>
        <v>0.125</v>
      </c>
      <c r="Y20" s="0" t="n">
        <f aca="false">IF(AND(ISNUMBER($BW20),ISNUMBER($BX20)),MIN(1,MAX(0,($BX20-2018+1)/($BX20-$BW20+1))),"")</f>
        <v>0.0625</v>
      </c>
      <c r="Z20" s="0" t="n">
        <f aca="false">IF(AND(ISNUMBER($BW20),ISNUMBER($BX20)),MIN(1,MAX(0,($BX20-2019+1)/($BX20-$BW20+1))),"")</f>
        <v>0</v>
      </c>
      <c r="AA20" s="0" t="n">
        <f aca="false">IF(ISNUMBER($BX20),IF($BX20&gt;=2017,1,0),"")</f>
        <v>1</v>
      </c>
      <c r="AB20" s="0" t="n">
        <f aca="false">IF(ISNUMBER($BX20),IF($BX20&gt;=2018,1,0),"")</f>
        <v>1</v>
      </c>
      <c r="AC20" s="0" t="n">
        <f aca="false">IF(ISNUMBER($BX20),IF($BX20&gt;=2019,1,0),"")</f>
        <v>0</v>
      </c>
      <c r="AD20" s="0" t="n">
        <f aca="false">IF($L20&lt;&gt;"",IF($L20&gt;2013,1,0),"")</f>
        <v>0</v>
      </c>
      <c r="AE20" s="0" t="n">
        <f aca="false">IF($L20&lt;&gt;"",1+IF($L20&gt;2011,1,0)+IF($L20&gt;2014,1,0),"")</f>
        <v>1</v>
      </c>
      <c r="AF20" s="0" t="s">
        <v>87</v>
      </c>
      <c r="AG20" s="0" t="s">
        <v>88</v>
      </c>
      <c r="AH20" s="0" t="s">
        <v>89</v>
      </c>
      <c r="AI20" s="0" t="s">
        <v>90</v>
      </c>
      <c r="AJ20" s="0" t="s">
        <v>90</v>
      </c>
      <c r="AK20" s="0" t="str">
        <f aca="false">IF(AND($CF20&lt;&gt;"",IFERROR(INDEX(subsample_country_map!$B:$B,MATCH($CF20,subsample_country_map!$A:$A,0)),"")&lt;&gt;""),INDEX(subsample_country_map!$B:$B,MATCH($CF20,subsample_country_map!$A:$A,0)),INDEX(lookup!$AA:$AA,MATCH($A20,lookup!$A:$A,0)))</f>
        <v>3_AsiaPac</v>
      </c>
      <c r="AL20" s="0" t="str">
        <f aca="false">IF(AND($CF20&lt;&gt;"",IFERROR(INDEX(subsample_country_map!$C:$C,MATCH($CF20,subsample_country_map!$A:$A,0)),"")&lt;&gt;""),INDEX(subsample_country_map!$C:$C,MATCH($CF20,subsample_country_map!$A:$A,0)),INDEX(lookup!$AB:$AB,MATCH($A20,lookup!$A:$A,0)))</f>
        <v>99_NCE</v>
      </c>
      <c r="AM20" s="0" t="str">
        <f aca="false">IF(AND($CF20&lt;&gt;"",IFERROR(INDEX(subsample_country_map!$D:$D,MATCH($CF20,subsample_country_map!$A:$A,0)),"")&lt;&gt;""),INDEX(subsample_country_map!$D:$D,MATCH($CF20,subsample_country_map!$A:$A,0)),INDEX(lookup!$AC:$AC,MATCH($A20,lookup!$A:$A,0)))</f>
        <v>99_NCE</v>
      </c>
      <c r="AN20" s="0" t="str">
        <f aca="false">IF(AND($CF20&lt;&gt;"",IFERROR(INDEX(subsample_country_map!$E:$E,MATCH($CF20,subsample_country_map!$A:$A,0)),"")&lt;&gt;""),INDEX(subsample_country_map!$E:$E,MATCH($CF20,subsample_country_map!$A:$A,0)),INDEX(lookup!$AD:$AD,MATCH($A20,lookup!$A:$A,0)))</f>
        <v>99_NCE</v>
      </c>
      <c r="AO20" s="0" t="str">
        <f aca="false">INDEX(lookup!$Y:$Y,MATCH($A20,lookup!$A:$A,0))</f>
        <v>0_published</v>
      </c>
      <c r="AP20" s="0" t="str">
        <f aca="false">INDEX(lookup!$Z:$Z,MATCH($A20,lookup!$A:$A,0))</f>
        <v>1_VHB high</v>
      </c>
      <c r="AQ20" s="0" t="str">
        <f aca="false">INDEX(lookup!$W:$W,MATCH($A20,lookup!$A:$A,0))</f>
        <v>1_fin/acc/econ</v>
      </c>
      <c r="AS20" s="0" t="s">
        <v>91</v>
      </c>
      <c r="AT20" s="0" t="s">
        <v>111</v>
      </c>
      <c r="AU20" s="0" t="s">
        <v>93</v>
      </c>
      <c r="AV20" s="0" t="s">
        <v>179</v>
      </c>
      <c r="AX20" s="0" t="s">
        <v>180</v>
      </c>
      <c r="BA20" s="0" t="n">
        <v>3666</v>
      </c>
      <c r="BB20" s="0" t="s">
        <v>96</v>
      </c>
      <c r="BC20" s="0" t="s">
        <v>122</v>
      </c>
      <c r="BD20" s="0" t="s">
        <v>142</v>
      </c>
      <c r="BE20" s="0" t="s">
        <v>98</v>
      </c>
      <c r="BI20" s="0" t="s">
        <v>143</v>
      </c>
      <c r="BJ20" s="0" t="s">
        <v>181</v>
      </c>
      <c r="BK20" s="0" t="s">
        <v>144</v>
      </c>
      <c r="BL20" s="0" t="s">
        <v>182</v>
      </c>
      <c r="BM20" s="0" t="s">
        <v>114</v>
      </c>
      <c r="BN20" s="0" t="s">
        <v>104</v>
      </c>
      <c r="BO20" s="0" t="s">
        <v>105</v>
      </c>
      <c r="BP20" s="0" t="s">
        <v>84</v>
      </c>
      <c r="BQ20" s="0" t="s">
        <v>127</v>
      </c>
      <c r="BT20" s="0" t="n">
        <v>0</v>
      </c>
      <c r="BU20" s="0" t="s">
        <v>106</v>
      </c>
      <c r="BW20" s="0" t="n">
        <v>2003</v>
      </c>
      <c r="BX20" s="0" t="n">
        <v>2018</v>
      </c>
      <c r="BY20" s="0" t="s">
        <v>107</v>
      </c>
      <c r="BZ20" s="0" t="n">
        <v>2010.5</v>
      </c>
      <c r="CA20" s="0" t="n">
        <v>0.1875</v>
      </c>
      <c r="CB20" s="0" t="n">
        <v>0</v>
      </c>
      <c r="CC20" s="0" t="n">
        <v>1</v>
      </c>
      <c r="CD20" s="0" t="n">
        <v>-0.0511771272066497</v>
      </c>
      <c r="CE20" s="0" t="n">
        <v>1</v>
      </c>
    </row>
    <row r="21" customFormat="false" ht="15" hidden="false" customHeight="false" outlineLevel="0" collapsed="false">
      <c r="A21" s="0" t="s">
        <v>84</v>
      </c>
      <c r="B21" s="0" t="n">
        <v>1326</v>
      </c>
      <c r="C21" s="0" t="n">
        <v>-0.0506389391405719</v>
      </c>
      <c r="D21" s="0" t="n">
        <v>3666</v>
      </c>
      <c r="E21" s="0" t="n">
        <f aca="false">IF(ISNUMBER($BA21),$BA21,IF(AND(ISNUMBER($D21),ISNUMBER($BW21),ISNUMBER($BX21)),$D21*($BX21-$BW21+1),""))</f>
        <v>3666</v>
      </c>
      <c r="H21" s="0" t="s">
        <v>118</v>
      </c>
      <c r="I21" s="0" t="s">
        <v>119</v>
      </c>
      <c r="J21" s="0" t="n">
        <f aca="false">IF($BW21&lt;&gt;"",$BW21,"")</f>
        <v>2003</v>
      </c>
      <c r="K21" s="0" t="n">
        <f aca="false">IF($BX21&lt;&gt;"",$BX21,"")</f>
        <v>2018</v>
      </c>
      <c r="L21" s="0" t="n">
        <f aca="false">IF(AND(ISNUMBER($BW21),ISNUMBER($BX21)),($BW21+$BX21)/2,"")</f>
        <v>2010.5</v>
      </c>
      <c r="M21" s="0" t="n">
        <f aca="false">IF($L21&lt;&gt;"",$L21,"")</f>
        <v>2010.5</v>
      </c>
      <c r="N21" s="0" t="n">
        <f aca="false">IF(AND(ISNUMBER($BW21),ISNUMBER($BX21)),MIN(1,MAX(0,($BX21-2016+1)/($BX21-$BW21+1))),"")</f>
        <v>0.1875</v>
      </c>
      <c r="O21" s="0" t="n">
        <f aca="false">IF(AND(ISNUMBER($BW21),ISNUMBER($BX21)),MIN(1,MAX(0,($BX21-2017+1)/($BX21-$BW21+1))),"")</f>
        <v>0.125</v>
      </c>
      <c r="P21" s="0" t="n">
        <f aca="false">IF(AND(ISNUMBER($BW21),ISNUMBER($BX21)),MIN(1,MAX(0,($BX21-2018+1)/($BX21-$BW21+1))),"")</f>
        <v>0.0625</v>
      </c>
      <c r="Q21" s="0" t="n">
        <f aca="false">IF(AND(ISNUMBER($BW21),ISNUMBER($BX21)),MIN(1,MAX(0,($BX21-2019+1)/($BX21-$BW21+1))),"")</f>
        <v>0</v>
      </c>
      <c r="R21" s="0" t="n">
        <f aca="false">IF(AND(ISNUMBER($BW21),ISNUMBER($BX21)),MIN(1,MAX(0,($BX21-2016+1)/($BX21-$BW21+1))),"")</f>
        <v>0.1875</v>
      </c>
      <c r="S21" s="0" t="n">
        <f aca="false">IF($L21&lt;&gt;"",IF($L21&gt;=2015.5,1,0),"")</f>
        <v>0</v>
      </c>
      <c r="T21" s="0" t="n">
        <f aca="false">IF($L21&lt;&gt;"",IF($L21&gt;=2016,1,0),"")</f>
        <v>0</v>
      </c>
      <c r="U21" s="0" t="n">
        <f aca="false">IF(ISNUMBER($BX21),IF($BX21&gt;=2016,1,0),"")</f>
        <v>1</v>
      </c>
      <c r="V21" s="0" t="n">
        <f aca="false">IF(ISNUMBER($BW21),IF($BW21&gt;=2016,1,0),"")</f>
        <v>0</v>
      </c>
      <c r="W21" s="0" t="str">
        <f aca="false">IF(AND(ISNUMBER($BW21),ISNUMBER($BX21)),IF($BW21&gt;=2016,"post-only",IF($BX21&lt;2016,"pre-only","mixed")),"")</f>
        <v>mixed</v>
      </c>
      <c r="X21" s="0" t="n">
        <f aca="false">IF(AND(ISNUMBER($BW21),ISNUMBER($BX21)),MIN(1,MAX(0,($BX21-2017+1)/($BX21-$BW21+1))),"")</f>
        <v>0.125</v>
      </c>
      <c r="Y21" s="0" t="n">
        <f aca="false">IF(AND(ISNUMBER($BW21),ISNUMBER($BX21)),MIN(1,MAX(0,($BX21-2018+1)/($BX21-$BW21+1))),"")</f>
        <v>0.0625</v>
      </c>
      <c r="Z21" s="0" t="n">
        <f aca="false">IF(AND(ISNUMBER($BW21),ISNUMBER($BX21)),MIN(1,MAX(0,($BX21-2019+1)/($BX21-$BW21+1))),"")</f>
        <v>0</v>
      </c>
      <c r="AA21" s="0" t="n">
        <f aca="false">IF(ISNUMBER($BX21),IF($BX21&gt;=2017,1,0),"")</f>
        <v>1</v>
      </c>
      <c r="AB21" s="0" t="n">
        <f aca="false">IF(ISNUMBER($BX21),IF($BX21&gt;=2018,1,0),"")</f>
        <v>1</v>
      </c>
      <c r="AC21" s="0" t="n">
        <f aca="false">IF(ISNUMBER($BX21),IF($BX21&gt;=2019,1,0),"")</f>
        <v>0</v>
      </c>
      <c r="AD21" s="0" t="n">
        <f aca="false">IF($L21&lt;&gt;"",IF($L21&gt;2013,1,0),"")</f>
        <v>0</v>
      </c>
      <c r="AE21" s="0" t="n">
        <f aca="false">IF($L21&lt;&gt;"",1+IF($L21&gt;2011,1,0)+IF($L21&gt;2014,1,0),"")</f>
        <v>1</v>
      </c>
      <c r="AF21" s="0" t="s">
        <v>87</v>
      </c>
      <c r="AG21" s="0" t="s">
        <v>88</v>
      </c>
      <c r="AH21" s="0" t="s">
        <v>89</v>
      </c>
      <c r="AI21" s="0" t="s">
        <v>90</v>
      </c>
      <c r="AJ21" s="0" t="s">
        <v>90</v>
      </c>
      <c r="AK21" s="0" t="str">
        <f aca="false">IF(AND($CF21&lt;&gt;"",IFERROR(INDEX(subsample_country_map!$B:$B,MATCH($CF21,subsample_country_map!$A:$A,0)),"")&lt;&gt;""),INDEX(subsample_country_map!$B:$B,MATCH($CF21,subsample_country_map!$A:$A,0)),INDEX(lookup!$AA:$AA,MATCH($A21,lookup!$A:$A,0)))</f>
        <v>3_AsiaPac</v>
      </c>
      <c r="AL21" s="0" t="str">
        <f aca="false">IF(AND($CF21&lt;&gt;"",IFERROR(INDEX(subsample_country_map!$C:$C,MATCH($CF21,subsample_country_map!$A:$A,0)),"")&lt;&gt;""),INDEX(subsample_country_map!$C:$C,MATCH($CF21,subsample_country_map!$A:$A,0)),INDEX(lookup!$AB:$AB,MATCH($A21,lookup!$A:$A,0)))</f>
        <v>99_NCE</v>
      </c>
      <c r="AM21" s="0" t="str">
        <f aca="false">IF(AND($CF21&lt;&gt;"",IFERROR(INDEX(subsample_country_map!$D:$D,MATCH($CF21,subsample_country_map!$A:$A,0)),"")&lt;&gt;""),INDEX(subsample_country_map!$D:$D,MATCH($CF21,subsample_country_map!$A:$A,0)),INDEX(lookup!$AC:$AC,MATCH($A21,lookup!$A:$A,0)))</f>
        <v>99_NCE</v>
      </c>
      <c r="AN21" s="0" t="str">
        <f aca="false">IF(AND($CF21&lt;&gt;"",IFERROR(INDEX(subsample_country_map!$E:$E,MATCH($CF21,subsample_country_map!$A:$A,0)),"")&lt;&gt;""),INDEX(subsample_country_map!$E:$E,MATCH($CF21,subsample_country_map!$A:$A,0)),INDEX(lookup!$AD:$AD,MATCH($A21,lookup!$A:$A,0)))</f>
        <v>99_NCE</v>
      </c>
      <c r="AO21" s="0" t="str">
        <f aca="false">INDEX(lookup!$Y:$Y,MATCH($A21,lookup!$A:$A,0))</f>
        <v>0_published</v>
      </c>
      <c r="AP21" s="0" t="str">
        <f aca="false">INDEX(lookup!$Z:$Z,MATCH($A21,lookup!$A:$A,0))</f>
        <v>1_VHB high</v>
      </c>
      <c r="AQ21" s="0" t="str">
        <f aca="false">INDEX(lookup!$W:$W,MATCH($A21,lookup!$A:$A,0))</f>
        <v>1_fin/acc/econ</v>
      </c>
      <c r="AS21" s="0" t="s">
        <v>91</v>
      </c>
      <c r="AT21" s="0" t="s">
        <v>111</v>
      </c>
      <c r="AU21" s="0" t="s">
        <v>93</v>
      </c>
      <c r="AV21" s="0" t="s">
        <v>183</v>
      </c>
      <c r="AX21" s="0" t="s">
        <v>141</v>
      </c>
      <c r="BA21" s="0" t="n">
        <v>3666</v>
      </c>
      <c r="BB21" s="0" t="s">
        <v>96</v>
      </c>
      <c r="BC21" s="0" t="s">
        <v>122</v>
      </c>
      <c r="BD21" s="0" t="s">
        <v>142</v>
      </c>
      <c r="BE21" s="0" t="s">
        <v>98</v>
      </c>
      <c r="BI21" s="0" t="s">
        <v>143</v>
      </c>
      <c r="BJ21" s="0" t="s">
        <v>184</v>
      </c>
      <c r="BK21" s="0" t="s">
        <v>144</v>
      </c>
      <c r="BL21" s="0" t="s">
        <v>185</v>
      </c>
      <c r="BM21" s="0" t="s">
        <v>117</v>
      </c>
      <c r="BN21" s="0" t="s">
        <v>104</v>
      </c>
      <c r="BO21" s="0" t="s">
        <v>105</v>
      </c>
      <c r="BP21" s="0" t="s">
        <v>84</v>
      </c>
      <c r="BQ21" s="0" t="s">
        <v>127</v>
      </c>
      <c r="BT21" s="0" t="n">
        <v>0</v>
      </c>
      <c r="BU21" s="0" t="s">
        <v>106</v>
      </c>
      <c r="BW21" s="0" t="n">
        <v>2003</v>
      </c>
      <c r="BX21" s="0" t="n">
        <v>2018</v>
      </c>
      <c r="BY21" s="0" t="s">
        <v>107</v>
      </c>
      <c r="BZ21" s="0" t="n">
        <v>2010.5</v>
      </c>
      <c r="CA21" s="0" t="n">
        <v>0.1875</v>
      </c>
      <c r="CB21" s="0" t="n">
        <v>0</v>
      </c>
      <c r="CC21" s="0" t="n">
        <v>1</v>
      </c>
      <c r="CD21" s="0" t="n">
        <v>-0.0506822903731672</v>
      </c>
      <c r="CE21" s="0" t="n">
        <v>1</v>
      </c>
    </row>
    <row r="22" customFormat="false" ht="15" hidden="false" customHeight="false" outlineLevel="0" collapsed="false">
      <c r="A22" s="0" t="s">
        <v>84</v>
      </c>
      <c r="B22" s="0" t="n">
        <v>1327</v>
      </c>
      <c r="C22" s="0" t="n">
        <v>-0.0364759773422307</v>
      </c>
      <c r="D22" s="0" t="n">
        <v>3666</v>
      </c>
      <c r="E22" s="0" t="n">
        <f aca="false">IF(ISNUMBER($BA22),$BA22,IF(AND(ISNUMBER($D22),ISNUMBER($BW22),ISNUMBER($BX22)),$D22*($BX22-$BW22+1),""))</f>
        <v>3666</v>
      </c>
      <c r="H22" s="0" t="s">
        <v>118</v>
      </c>
      <c r="I22" s="0" t="s">
        <v>119</v>
      </c>
      <c r="J22" s="0" t="n">
        <f aca="false">IF($BW22&lt;&gt;"",$BW22,"")</f>
        <v>2003</v>
      </c>
      <c r="K22" s="0" t="n">
        <f aca="false">IF($BX22&lt;&gt;"",$BX22,"")</f>
        <v>2018</v>
      </c>
      <c r="L22" s="0" t="n">
        <f aca="false">IF(AND(ISNUMBER($BW22),ISNUMBER($BX22)),($BW22+$BX22)/2,"")</f>
        <v>2010.5</v>
      </c>
      <c r="M22" s="0" t="n">
        <f aca="false">IF($L22&lt;&gt;"",$L22,"")</f>
        <v>2010.5</v>
      </c>
      <c r="N22" s="0" t="n">
        <f aca="false">IF(AND(ISNUMBER($BW22),ISNUMBER($BX22)),MIN(1,MAX(0,($BX22-2016+1)/($BX22-$BW22+1))),"")</f>
        <v>0.1875</v>
      </c>
      <c r="O22" s="0" t="n">
        <f aca="false">IF(AND(ISNUMBER($BW22),ISNUMBER($BX22)),MIN(1,MAX(0,($BX22-2017+1)/($BX22-$BW22+1))),"")</f>
        <v>0.125</v>
      </c>
      <c r="P22" s="0" t="n">
        <f aca="false">IF(AND(ISNUMBER($BW22),ISNUMBER($BX22)),MIN(1,MAX(0,($BX22-2018+1)/($BX22-$BW22+1))),"")</f>
        <v>0.0625</v>
      </c>
      <c r="Q22" s="0" t="n">
        <f aca="false">IF(AND(ISNUMBER($BW22),ISNUMBER($BX22)),MIN(1,MAX(0,($BX22-2019+1)/($BX22-$BW22+1))),"")</f>
        <v>0</v>
      </c>
      <c r="R22" s="0" t="n">
        <f aca="false">IF(AND(ISNUMBER($BW22),ISNUMBER($BX22)),MIN(1,MAX(0,($BX22-2016+1)/($BX22-$BW22+1))),"")</f>
        <v>0.1875</v>
      </c>
      <c r="S22" s="0" t="n">
        <f aca="false">IF($L22&lt;&gt;"",IF($L22&gt;=2015.5,1,0),"")</f>
        <v>0</v>
      </c>
      <c r="T22" s="0" t="n">
        <f aca="false">IF($L22&lt;&gt;"",IF($L22&gt;=2016,1,0),"")</f>
        <v>0</v>
      </c>
      <c r="U22" s="0" t="n">
        <f aca="false">IF(ISNUMBER($BX22),IF($BX22&gt;=2016,1,0),"")</f>
        <v>1</v>
      </c>
      <c r="V22" s="0" t="n">
        <f aca="false">IF(ISNUMBER($BW22),IF($BW22&gt;=2016,1,0),"")</f>
        <v>0</v>
      </c>
      <c r="W22" s="0" t="str">
        <f aca="false">IF(AND(ISNUMBER($BW22),ISNUMBER($BX22)),IF($BW22&gt;=2016,"post-only",IF($BX22&lt;2016,"pre-only","mixed")),"")</f>
        <v>mixed</v>
      </c>
      <c r="X22" s="0" t="n">
        <f aca="false">IF(AND(ISNUMBER($BW22),ISNUMBER($BX22)),MIN(1,MAX(0,($BX22-2017+1)/($BX22-$BW22+1))),"")</f>
        <v>0.125</v>
      </c>
      <c r="Y22" s="0" t="n">
        <f aca="false">IF(AND(ISNUMBER($BW22),ISNUMBER($BX22)),MIN(1,MAX(0,($BX22-2018+1)/($BX22-$BW22+1))),"")</f>
        <v>0.0625</v>
      </c>
      <c r="Z22" s="0" t="n">
        <f aca="false">IF(AND(ISNUMBER($BW22),ISNUMBER($BX22)),MIN(1,MAX(0,($BX22-2019+1)/($BX22-$BW22+1))),"")</f>
        <v>0</v>
      </c>
      <c r="AA22" s="0" t="n">
        <f aca="false">IF(ISNUMBER($BX22),IF($BX22&gt;=2017,1,0),"")</f>
        <v>1</v>
      </c>
      <c r="AB22" s="0" t="n">
        <f aca="false">IF(ISNUMBER($BX22),IF($BX22&gt;=2018,1,0),"")</f>
        <v>1</v>
      </c>
      <c r="AC22" s="0" t="n">
        <f aca="false">IF(ISNUMBER($BX22),IF($BX22&gt;=2019,1,0),"")</f>
        <v>0</v>
      </c>
      <c r="AD22" s="0" t="n">
        <f aca="false">IF($L22&lt;&gt;"",IF($L22&gt;2013,1,0),"")</f>
        <v>0</v>
      </c>
      <c r="AE22" s="0" t="n">
        <f aca="false">IF($L22&lt;&gt;"",1+IF($L22&gt;2011,1,0)+IF($L22&gt;2014,1,0),"")</f>
        <v>1</v>
      </c>
      <c r="AF22" s="0" t="s">
        <v>87</v>
      </c>
      <c r="AG22" s="0" t="s">
        <v>88</v>
      </c>
      <c r="AH22" s="0" t="s">
        <v>89</v>
      </c>
      <c r="AI22" s="0" t="s">
        <v>90</v>
      </c>
      <c r="AJ22" s="0" t="s">
        <v>90</v>
      </c>
      <c r="AK22" s="0" t="str">
        <f aca="false">IF(AND($CF22&lt;&gt;"",IFERROR(INDEX(subsample_country_map!$B:$B,MATCH($CF22,subsample_country_map!$A:$A,0)),"")&lt;&gt;""),INDEX(subsample_country_map!$B:$B,MATCH($CF22,subsample_country_map!$A:$A,0)),INDEX(lookup!$AA:$AA,MATCH($A22,lookup!$A:$A,0)))</f>
        <v>3_AsiaPac</v>
      </c>
      <c r="AL22" s="0" t="str">
        <f aca="false">IF(AND($CF22&lt;&gt;"",IFERROR(INDEX(subsample_country_map!$C:$C,MATCH($CF22,subsample_country_map!$A:$A,0)),"")&lt;&gt;""),INDEX(subsample_country_map!$C:$C,MATCH($CF22,subsample_country_map!$A:$A,0)),INDEX(lookup!$AB:$AB,MATCH($A22,lookup!$A:$A,0)))</f>
        <v>99_NCE</v>
      </c>
      <c r="AM22" s="0" t="str">
        <f aca="false">IF(AND($CF22&lt;&gt;"",IFERROR(INDEX(subsample_country_map!$D:$D,MATCH($CF22,subsample_country_map!$A:$A,0)),"")&lt;&gt;""),INDEX(subsample_country_map!$D:$D,MATCH($CF22,subsample_country_map!$A:$A,0)),INDEX(lookup!$AC:$AC,MATCH($A22,lookup!$A:$A,0)))</f>
        <v>99_NCE</v>
      </c>
      <c r="AN22" s="0" t="str">
        <f aca="false">IF(AND($CF22&lt;&gt;"",IFERROR(INDEX(subsample_country_map!$E:$E,MATCH($CF22,subsample_country_map!$A:$A,0)),"")&lt;&gt;""),INDEX(subsample_country_map!$E:$E,MATCH($CF22,subsample_country_map!$A:$A,0)),INDEX(lookup!$AD:$AD,MATCH($A22,lookup!$A:$A,0)))</f>
        <v>99_NCE</v>
      </c>
      <c r="AO22" s="0" t="str">
        <f aca="false">INDEX(lookup!$Y:$Y,MATCH($A22,lookup!$A:$A,0))</f>
        <v>0_published</v>
      </c>
      <c r="AP22" s="0" t="str">
        <f aca="false">INDEX(lookup!$Z:$Z,MATCH($A22,lookup!$A:$A,0))</f>
        <v>1_VHB high</v>
      </c>
      <c r="AQ22" s="0" t="str">
        <f aca="false">INDEX(lookup!$W:$W,MATCH($A22,lookup!$A:$A,0))</f>
        <v>1_fin/acc/econ</v>
      </c>
      <c r="AS22" s="0" t="s">
        <v>91</v>
      </c>
      <c r="AT22" s="0" t="s">
        <v>92</v>
      </c>
      <c r="AU22" s="0" t="s">
        <v>93</v>
      </c>
      <c r="AV22" s="0" t="s">
        <v>186</v>
      </c>
      <c r="AX22" s="0" t="s">
        <v>187</v>
      </c>
      <c r="BA22" s="0" t="n">
        <v>3666</v>
      </c>
      <c r="BB22" s="0" t="s">
        <v>96</v>
      </c>
      <c r="BC22" s="0" t="s">
        <v>188</v>
      </c>
      <c r="BD22" s="0" t="s">
        <v>123</v>
      </c>
      <c r="BE22" s="0" t="s">
        <v>98</v>
      </c>
      <c r="BI22" s="0" t="s">
        <v>189</v>
      </c>
      <c r="BJ22" s="0" t="s">
        <v>190</v>
      </c>
      <c r="BK22" s="0" t="s">
        <v>191</v>
      </c>
      <c r="BL22" s="0" t="s">
        <v>192</v>
      </c>
      <c r="BM22" s="0" t="s">
        <v>103</v>
      </c>
      <c r="BN22" s="0" t="s">
        <v>104</v>
      </c>
      <c r="BO22" s="0" t="s">
        <v>105</v>
      </c>
      <c r="BP22" s="0" t="s">
        <v>84</v>
      </c>
      <c r="BQ22" s="0" t="s">
        <v>127</v>
      </c>
      <c r="BT22" s="0" t="n">
        <v>0</v>
      </c>
      <c r="BU22" s="0" t="s">
        <v>106</v>
      </c>
      <c r="BW22" s="0" t="n">
        <v>2003</v>
      </c>
      <c r="BX22" s="0" t="n">
        <v>2018</v>
      </c>
      <c r="BY22" s="0" t="s">
        <v>107</v>
      </c>
      <c r="BZ22" s="0" t="n">
        <v>2010.5</v>
      </c>
      <c r="CA22" s="0" t="n">
        <v>0.1875</v>
      </c>
      <c r="CB22" s="0" t="n">
        <v>0</v>
      </c>
      <c r="CC22" s="0" t="n">
        <v>1</v>
      </c>
      <c r="CD22" s="0" t="n">
        <v>-0.0364921673271724</v>
      </c>
      <c r="CE22" s="0" t="n">
        <v>1</v>
      </c>
    </row>
    <row r="23" customFormat="false" ht="15" hidden="false" customHeight="false" outlineLevel="0" collapsed="false">
      <c r="A23" s="0" t="s">
        <v>84</v>
      </c>
      <c r="B23" s="0" t="n">
        <v>1328</v>
      </c>
      <c r="C23" s="0" t="n">
        <v>-0.0402662544873846</v>
      </c>
      <c r="D23" s="0" t="n">
        <v>3666</v>
      </c>
      <c r="E23" s="0" t="n">
        <f aca="false">IF(ISNUMBER($BA23),$BA23,IF(AND(ISNUMBER($D23),ISNUMBER($BW23),ISNUMBER($BX23)),$D23*($BX23-$BW23+1),""))</f>
        <v>3666</v>
      </c>
      <c r="H23" s="0" t="s">
        <v>118</v>
      </c>
      <c r="I23" s="0" t="s">
        <v>119</v>
      </c>
      <c r="J23" s="0" t="n">
        <f aca="false">IF($BW23&lt;&gt;"",$BW23,"")</f>
        <v>2003</v>
      </c>
      <c r="K23" s="0" t="n">
        <f aca="false">IF($BX23&lt;&gt;"",$BX23,"")</f>
        <v>2018</v>
      </c>
      <c r="L23" s="0" t="n">
        <f aca="false">IF(AND(ISNUMBER($BW23),ISNUMBER($BX23)),($BW23+$BX23)/2,"")</f>
        <v>2010.5</v>
      </c>
      <c r="M23" s="0" t="n">
        <f aca="false">IF($L23&lt;&gt;"",$L23,"")</f>
        <v>2010.5</v>
      </c>
      <c r="N23" s="0" t="n">
        <f aca="false">IF(AND(ISNUMBER($BW23),ISNUMBER($BX23)),MIN(1,MAX(0,($BX23-2016+1)/($BX23-$BW23+1))),"")</f>
        <v>0.1875</v>
      </c>
      <c r="O23" s="0" t="n">
        <f aca="false">IF(AND(ISNUMBER($BW23),ISNUMBER($BX23)),MIN(1,MAX(0,($BX23-2017+1)/($BX23-$BW23+1))),"")</f>
        <v>0.125</v>
      </c>
      <c r="P23" s="0" t="n">
        <f aca="false">IF(AND(ISNUMBER($BW23),ISNUMBER($BX23)),MIN(1,MAX(0,($BX23-2018+1)/($BX23-$BW23+1))),"")</f>
        <v>0.0625</v>
      </c>
      <c r="Q23" s="0" t="n">
        <f aca="false">IF(AND(ISNUMBER($BW23),ISNUMBER($BX23)),MIN(1,MAX(0,($BX23-2019+1)/($BX23-$BW23+1))),"")</f>
        <v>0</v>
      </c>
      <c r="R23" s="0" t="n">
        <f aca="false">IF(AND(ISNUMBER($BW23),ISNUMBER($BX23)),MIN(1,MAX(0,($BX23-2016+1)/($BX23-$BW23+1))),"")</f>
        <v>0.1875</v>
      </c>
      <c r="S23" s="0" t="n">
        <f aca="false">IF($L23&lt;&gt;"",IF($L23&gt;=2015.5,1,0),"")</f>
        <v>0</v>
      </c>
      <c r="T23" s="0" t="n">
        <f aca="false">IF($L23&lt;&gt;"",IF($L23&gt;=2016,1,0),"")</f>
        <v>0</v>
      </c>
      <c r="U23" s="0" t="n">
        <f aca="false">IF(ISNUMBER($BX23),IF($BX23&gt;=2016,1,0),"")</f>
        <v>1</v>
      </c>
      <c r="V23" s="0" t="n">
        <f aca="false">IF(ISNUMBER($BW23),IF($BW23&gt;=2016,1,0),"")</f>
        <v>0</v>
      </c>
      <c r="W23" s="0" t="str">
        <f aca="false">IF(AND(ISNUMBER($BW23),ISNUMBER($BX23)),IF($BW23&gt;=2016,"post-only",IF($BX23&lt;2016,"pre-only","mixed")),"")</f>
        <v>mixed</v>
      </c>
      <c r="X23" s="0" t="n">
        <f aca="false">IF(AND(ISNUMBER($BW23),ISNUMBER($BX23)),MIN(1,MAX(0,($BX23-2017+1)/($BX23-$BW23+1))),"")</f>
        <v>0.125</v>
      </c>
      <c r="Y23" s="0" t="n">
        <f aca="false">IF(AND(ISNUMBER($BW23),ISNUMBER($BX23)),MIN(1,MAX(0,($BX23-2018+1)/($BX23-$BW23+1))),"")</f>
        <v>0.0625</v>
      </c>
      <c r="Z23" s="0" t="n">
        <f aca="false">IF(AND(ISNUMBER($BW23),ISNUMBER($BX23)),MIN(1,MAX(0,($BX23-2019+1)/($BX23-$BW23+1))),"")</f>
        <v>0</v>
      </c>
      <c r="AA23" s="0" t="n">
        <f aca="false">IF(ISNUMBER($BX23),IF($BX23&gt;=2017,1,0),"")</f>
        <v>1</v>
      </c>
      <c r="AB23" s="0" t="n">
        <f aca="false">IF(ISNUMBER($BX23),IF($BX23&gt;=2018,1,0),"")</f>
        <v>1</v>
      </c>
      <c r="AC23" s="0" t="n">
        <f aca="false">IF(ISNUMBER($BX23),IF($BX23&gt;=2019,1,0),"")</f>
        <v>0</v>
      </c>
      <c r="AD23" s="0" t="n">
        <f aca="false">IF($L23&lt;&gt;"",IF($L23&gt;2013,1,0),"")</f>
        <v>0</v>
      </c>
      <c r="AE23" s="0" t="n">
        <f aca="false">IF($L23&lt;&gt;"",1+IF($L23&gt;2011,1,0)+IF($L23&gt;2014,1,0),"")</f>
        <v>1</v>
      </c>
      <c r="AF23" s="0" t="s">
        <v>87</v>
      </c>
      <c r="AG23" s="0" t="s">
        <v>88</v>
      </c>
      <c r="AH23" s="0" t="s">
        <v>89</v>
      </c>
      <c r="AI23" s="0" t="s">
        <v>90</v>
      </c>
      <c r="AJ23" s="0" t="s">
        <v>90</v>
      </c>
      <c r="AK23" s="0" t="str">
        <f aca="false">IF(AND($CF23&lt;&gt;"",IFERROR(INDEX(subsample_country_map!$B:$B,MATCH($CF23,subsample_country_map!$A:$A,0)),"")&lt;&gt;""),INDEX(subsample_country_map!$B:$B,MATCH($CF23,subsample_country_map!$A:$A,0)),INDEX(lookup!$AA:$AA,MATCH($A23,lookup!$A:$A,0)))</f>
        <v>3_AsiaPac</v>
      </c>
      <c r="AL23" s="0" t="str">
        <f aca="false">IF(AND($CF23&lt;&gt;"",IFERROR(INDEX(subsample_country_map!$C:$C,MATCH($CF23,subsample_country_map!$A:$A,0)),"")&lt;&gt;""),INDEX(subsample_country_map!$C:$C,MATCH($CF23,subsample_country_map!$A:$A,0)),INDEX(lookup!$AB:$AB,MATCH($A23,lookup!$A:$A,0)))</f>
        <v>99_NCE</v>
      </c>
      <c r="AM23" s="0" t="str">
        <f aca="false">IF(AND($CF23&lt;&gt;"",IFERROR(INDEX(subsample_country_map!$D:$D,MATCH($CF23,subsample_country_map!$A:$A,0)),"")&lt;&gt;""),INDEX(subsample_country_map!$D:$D,MATCH($CF23,subsample_country_map!$A:$A,0)),INDEX(lookup!$AC:$AC,MATCH($A23,lookup!$A:$A,0)))</f>
        <v>99_NCE</v>
      </c>
      <c r="AN23" s="0" t="str">
        <f aca="false">IF(AND($CF23&lt;&gt;"",IFERROR(INDEX(subsample_country_map!$E:$E,MATCH($CF23,subsample_country_map!$A:$A,0)),"")&lt;&gt;""),INDEX(subsample_country_map!$E:$E,MATCH($CF23,subsample_country_map!$A:$A,0)),INDEX(lookup!$AD:$AD,MATCH($A23,lookup!$A:$A,0)))</f>
        <v>99_NCE</v>
      </c>
      <c r="AO23" s="0" t="str">
        <f aca="false">INDEX(lookup!$Y:$Y,MATCH($A23,lookup!$A:$A,0))</f>
        <v>0_published</v>
      </c>
      <c r="AP23" s="0" t="str">
        <f aca="false">INDEX(lookup!$Z:$Z,MATCH($A23,lookup!$A:$A,0))</f>
        <v>1_VHB high</v>
      </c>
      <c r="AQ23" s="0" t="str">
        <f aca="false">INDEX(lookup!$W:$W,MATCH($A23,lookup!$A:$A,0))</f>
        <v>1_fin/acc/econ</v>
      </c>
      <c r="AS23" s="0" t="s">
        <v>91</v>
      </c>
      <c r="AT23" s="0" t="s">
        <v>92</v>
      </c>
      <c r="AU23" s="0" t="s">
        <v>93</v>
      </c>
      <c r="AV23" s="0" t="s">
        <v>193</v>
      </c>
      <c r="AX23" s="0" t="s">
        <v>194</v>
      </c>
      <c r="BA23" s="0" t="n">
        <v>3666</v>
      </c>
      <c r="BB23" s="0" t="s">
        <v>96</v>
      </c>
      <c r="BC23" s="0" t="s">
        <v>188</v>
      </c>
      <c r="BD23" s="0" t="s">
        <v>123</v>
      </c>
      <c r="BE23" s="0" t="s">
        <v>98</v>
      </c>
      <c r="BI23" s="0" t="s">
        <v>189</v>
      </c>
      <c r="BJ23" s="0" t="s">
        <v>195</v>
      </c>
      <c r="BK23" s="0" t="s">
        <v>191</v>
      </c>
      <c r="BL23" s="0" t="s">
        <v>196</v>
      </c>
      <c r="BM23" s="0" t="s">
        <v>110</v>
      </c>
      <c r="BN23" s="0" t="s">
        <v>104</v>
      </c>
      <c r="BO23" s="0" t="s">
        <v>105</v>
      </c>
      <c r="BP23" s="0" t="s">
        <v>84</v>
      </c>
      <c r="BQ23" s="0" t="s">
        <v>127</v>
      </c>
      <c r="BT23" s="0" t="n">
        <v>0</v>
      </c>
      <c r="BU23" s="0" t="s">
        <v>106</v>
      </c>
      <c r="BW23" s="0" t="n">
        <v>2003</v>
      </c>
      <c r="BX23" s="0" t="n">
        <v>2018</v>
      </c>
      <c r="BY23" s="0" t="s">
        <v>107</v>
      </c>
      <c r="BZ23" s="0" t="n">
        <v>2010.5</v>
      </c>
      <c r="CA23" s="0" t="n">
        <v>0.1875</v>
      </c>
      <c r="CB23" s="0" t="n">
        <v>0</v>
      </c>
      <c r="CC23" s="0" t="n">
        <v>1</v>
      </c>
      <c r="CD23" s="0" t="n">
        <v>-0.040288037865143</v>
      </c>
      <c r="CE23" s="0" t="n">
        <v>1</v>
      </c>
    </row>
    <row r="24" customFormat="false" ht="15" hidden="false" customHeight="false" outlineLevel="0" collapsed="false">
      <c r="A24" s="0" t="s">
        <v>84</v>
      </c>
      <c r="B24" s="0" t="n">
        <v>1329</v>
      </c>
      <c r="C24" s="0" t="n">
        <v>-0.0382889250706053</v>
      </c>
      <c r="D24" s="0" t="n">
        <v>3666</v>
      </c>
      <c r="E24" s="0" t="n">
        <f aca="false">IF(ISNUMBER($BA24),$BA24,IF(AND(ISNUMBER($D24),ISNUMBER($BW24),ISNUMBER($BX24)),$D24*($BX24-$BW24+1),""))</f>
        <v>3666</v>
      </c>
      <c r="H24" s="0" t="s">
        <v>118</v>
      </c>
      <c r="I24" s="0" t="s">
        <v>119</v>
      </c>
      <c r="J24" s="0" t="n">
        <f aca="false">IF($BW24&lt;&gt;"",$BW24,"")</f>
        <v>2003</v>
      </c>
      <c r="K24" s="0" t="n">
        <f aca="false">IF($BX24&lt;&gt;"",$BX24,"")</f>
        <v>2018</v>
      </c>
      <c r="L24" s="0" t="n">
        <f aca="false">IF(AND(ISNUMBER($BW24),ISNUMBER($BX24)),($BW24+$BX24)/2,"")</f>
        <v>2010.5</v>
      </c>
      <c r="M24" s="0" t="n">
        <f aca="false">IF($L24&lt;&gt;"",$L24,"")</f>
        <v>2010.5</v>
      </c>
      <c r="N24" s="0" t="n">
        <f aca="false">IF(AND(ISNUMBER($BW24),ISNUMBER($BX24)),MIN(1,MAX(0,($BX24-2016+1)/($BX24-$BW24+1))),"")</f>
        <v>0.1875</v>
      </c>
      <c r="O24" s="0" t="n">
        <f aca="false">IF(AND(ISNUMBER($BW24),ISNUMBER($BX24)),MIN(1,MAX(0,($BX24-2017+1)/($BX24-$BW24+1))),"")</f>
        <v>0.125</v>
      </c>
      <c r="P24" s="0" t="n">
        <f aca="false">IF(AND(ISNUMBER($BW24),ISNUMBER($BX24)),MIN(1,MAX(0,($BX24-2018+1)/($BX24-$BW24+1))),"")</f>
        <v>0.0625</v>
      </c>
      <c r="Q24" s="0" t="n">
        <f aca="false">IF(AND(ISNUMBER($BW24),ISNUMBER($BX24)),MIN(1,MAX(0,($BX24-2019+1)/($BX24-$BW24+1))),"")</f>
        <v>0</v>
      </c>
      <c r="R24" s="0" t="n">
        <f aca="false">IF(AND(ISNUMBER($BW24),ISNUMBER($BX24)),MIN(1,MAX(0,($BX24-2016+1)/($BX24-$BW24+1))),"")</f>
        <v>0.1875</v>
      </c>
      <c r="S24" s="0" t="n">
        <f aca="false">IF($L24&lt;&gt;"",IF($L24&gt;=2015.5,1,0),"")</f>
        <v>0</v>
      </c>
      <c r="T24" s="0" t="n">
        <f aca="false">IF($L24&lt;&gt;"",IF($L24&gt;=2016,1,0),"")</f>
        <v>0</v>
      </c>
      <c r="U24" s="0" t="n">
        <f aca="false">IF(ISNUMBER($BX24),IF($BX24&gt;=2016,1,0),"")</f>
        <v>1</v>
      </c>
      <c r="V24" s="0" t="n">
        <f aca="false">IF(ISNUMBER($BW24),IF($BW24&gt;=2016,1,0),"")</f>
        <v>0</v>
      </c>
      <c r="W24" s="0" t="str">
        <f aca="false">IF(AND(ISNUMBER($BW24),ISNUMBER($BX24)),IF($BW24&gt;=2016,"post-only",IF($BX24&lt;2016,"pre-only","mixed")),"")</f>
        <v>mixed</v>
      </c>
      <c r="X24" s="0" t="n">
        <f aca="false">IF(AND(ISNUMBER($BW24),ISNUMBER($BX24)),MIN(1,MAX(0,($BX24-2017+1)/($BX24-$BW24+1))),"")</f>
        <v>0.125</v>
      </c>
      <c r="Y24" s="0" t="n">
        <f aca="false">IF(AND(ISNUMBER($BW24),ISNUMBER($BX24)),MIN(1,MAX(0,($BX24-2018+1)/($BX24-$BW24+1))),"")</f>
        <v>0.0625</v>
      </c>
      <c r="Z24" s="0" t="n">
        <f aca="false">IF(AND(ISNUMBER($BW24),ISNUMBER($BX24)),MIN(1,MAX(0,($BX24-2019+1)/($BX24-$BW24+1))),"")</f>
        <v>0</v>
      </c>
      <c r="AA24" s="0" t="n">
        <f aca="false">IF(ISNUMBER($BX24),IF($BX24&gt;=2017,1,0),"")</f>
        <v>1</v>
      </c>
      <c r="AB24" s="0" t="n">
        <f aca="false">IF(ISNUMBER($BX24),IF($BX24&gt;=2018,1,0),"")</f>
        <v>1</v>
      </c>
      <c r="AC24" s="0" t="n">
        <f aca="false">IF(ISNUMBER($BX24),IF($BX24&gt;=2019,1,0),"")</f>
        <v>0</v>
      </c>
      <c r="AD24" s="0" t="n">
        <f aca="false">IF($L24&lt;&gt;"",IF($L24&gt;2013,1,0),"")</f>
        <v>0</v>
      </c>
      <c r="AE24" s="0" t="n">
        <f aca="false">IF($L24&lt;&gt;"",1+IF($L24&gt;2011,1,0)+IF($L24&gt;2014,1,0),"")</f>
        <v>1</v>
      </c>
      <c r="AF24" s="0" t="s">
        <v>87</v>
      </c>
      <c r="AG24" s="0" t="s">
        <v>88</v>
      </c>
      <c r="AH24" s="0" t="s">
        <v>89</v>
      </c>
      <c r="AI24" s="0" t="s">
        <v>90</v>
      </c>
      <c r="AJ24" s="0" t="s">
        <v>90</v>
      </c>
      <c r="AK24" s="0" t="str">
        <f aca="false">IF(AND($CF24&lt;&gt;"",IFERROR(INDEX(subsample_country_map!$B:$B,MATCH($CF24,subsample_country_map!$A:$A,0)),"")&lt;&gt;""),INDEX(subsample_country_map!$B:$B,MATCH($CF24,subsample_country_map!$A:$A,0)),INDEX(lookup!$AA:$AA,MATCH($A24,lookup!$A:$A,0)))</f>
        <v>3_AsiaPac</v>
      </c>
      <c r="AL24" s="0" t="str">
        <f aca="false">IF(AND($CF24&lt;&gt;"",IFERROR(INDEX(subsample_country_map!$C:$C,MATCH($CF24,subsample_country_map!$A:$A,0)),"")&lt;&gt;""),INDEX(subsample_country_map!$C:$C,MATCH($CF24,subsample_country_map!$A:$A,0)),INDEX(lookup!$AB:$AB,MATCH($A24,lookup!$A:$A,0)))</f>
        <v>99_NCE</v>
      </c>
      <c r="AM24" s="0" t="str">
        <f aca="false">IF(AND($CF24&lt;&gt;"",IFERROR(INDEX(subsample_country_map!$D:$D,MATCH($CF24,subsample_country_map!$A:$A,0)),"")&lt;&gt;""),INDEX(subsample_country_map!$D:$D,MATCH($CF24,subsample_country_map!$A:$A,0)),INDEX(lookup!$AC:$AC,MATCH($A24,lookup!$A:$A,0)))</f>
        <v>99_NCE</v>
      </c>
      <c r="AN24" s="0" t="str">
        <f aca="false">IF(AND($CF24&lt;&gt;"",IFERROR(INDEX(subsample_country_map!$E:$E,MATCH($CF24,subsample_country_map!$A:$A,0)),"")&lt;&gt;""),INDEX(subsample_country_map!$E:$E,MATCH($CF24,subsample_country_map!$A:$A,0)),INDEX(lookup!$AD:$AD,MATCH($A24,lookup!$A:$A,0)))</f>
        <v>99_NCE</v>
      </c>
      <c r="AO24" s="0" t="str">
        <f aca="false">INDEX(lookup!$Y:$Y,MATCH($A24,lookup!$A:$A,0))</f>
        <v>0_published</v>
      </c>
      <c r="AP24" s="0" t="str">
        <f aca="false">INDEX(lookup!$Z:$Z,MATCH($A24,lookup!$A:$A,0))</f>
        <v>1_VHB high</v>
      </c>
      <c r="AQ24" s="0" t="str">
        <f aca="false">INDEX(lookup!$W:$W,MATCH($A24,lookup!$A:$A,0))</f>
        <v>1_fin/acc/econ</v>
      </c>
      <c r="AS24" s="0" t="s">
        <v>91</v>
      </c>
      <c r="AT24" s="0" t="s">
        <v>111</v>
      </c>
      <c r="AU24" s="0" t="s">
        <v>93</v>
      </c>
      <c r="AV24" s="0" t="s">
        <v>197</v>
      </c>
      <c r="AX24" s="0" t="s">
        <v>198</v>
      </c>
      <c r="BA24" s="0" t="n">
        <v>3666</v>
      </c>
      <c r="BB24" s="0" t="s">
        <v>96</v>
      </c>
      <c r="BC24" s="0" t="s">
        <v>188</v>
      </c>
      <c r="BD24" s="0" t="s">
        <v>123</v>
      </c>
      <c r="BE24" s="0" t="s">
        <v>98</v>
      </c>
      <c r="BI24" s="0" t="s">
        <v>189</v>
      </c>
      <c r="BJ24" s="0" t="s">
        <v>199</v>
      </c>
      <c r="BK24" s="0" t="s">
        <v>191</v>
      </c>
      <c r="BL24" s="0" t="s">
        <v>200</v>
      </c>
      <c r="BM24" s="0" t="s">
        <v>114</v>
      </c>
      <c r="BN24" s="0" t="s">
        <v>104</v>
      </c>
      <c r="BO24" s="0" t="s">
        <v>105</v>
      </c>
      <c r="BP24" s="0" t="s">
        <v>84</v>
      </c>
      <c r="BQ24" s="0" t="s">
        <v>127</v>
      </c>
      <c r="BT24" s="0" t="n">
        <v>0</v>
      </c>
      <c r="BU24" s="0" t="s">
        <v>106</v>
      </c>
      <c r="BW24" s="0" t="n">
        <v>2003</v>
      </c>
      <c r="BX24" s="0" t="n">
        <v>2018</v>
      </c>
      <c r="BY24" s="0" t="s">
        <v>107</v>
      </c>
      <c r="BZ24" s="0" t="n">
        <v>2010.5</v>
      </c>
      <c r="CA24" s="0" t="n">
        <v>0.1875</v>
      </c>
      <c r="CB24" s="0" t="n">
        <v>0</v>
      </c>
      <c r="CC24" s="0" t="n">
        <v>1</v>
      </c>
      <c r="CD24" s="0" t="n">
        <v>-0.0383076526012335</v>
      </c>
      <c r="CE24" s="0" t="n">
        <v>1</v>
      </c>
    </row>
    <row r="25" customFormat="false" ht="15" hidden="false" customHeight="false" outlineLevel="0" collapsed="false">
      <c r="A25" s="0" t="s">
        <v>84</v>
      </c>
      <c r="B25" s="0" t="n">
        <v>1330</v>
      </c>
      <c r="C25" s="0" t="n">
        <v>-0.0407605138433357</v>
      </c>
      <c r="D25" s="0" t="n">
        <v>3666</v>
      </c>
      <c r="E25" s="0" t="n">
        <f aca="false">IF(ISNUMBER($BA25),$BA25,IF(AND(ISNUMBER($D25),ISNUMBER($BW25),ISNUMBER($BX25)),$D25*($BX25-$BW25+1),""))</f>
        <v>3666</v>
      </c>
      <c r="H25" s="0" t="s">
        <v>118</v>
      </c>
      <c r="I25" s="0" t="s">
        <v>119</v>
      </c>
      <c r="J25" s="0" t="n">
        <f aca="false">IF($BW25&lt;&gt;"",$BW25,"")</f>
        <v>2003</v>
      </c>
      <c r="K25" s="0" t="n">
        <f aca="false">IF($BX25&lt;&gt;"",$BX25,"")</f>
        <v>2018</v>
      </c>
      <c r="L25" s="0" t="n">
        <f aca="false">IF(AND(ISNUMBER($BW25),ISNUMBER($BX25)),($BW25+$BX25)/2,"")</f>
        <v>2010.5</v>
      </c>
      <c r="M25" s="0" t="n">
        <f aca="false">IF($L25&lt;&gt;"",$L25,"")</f>
        <v>2010.5</v>
      </c>
      <c r="N25" s="0" t="n">
        <f aca="false">IF(AND(ISNUMBER($BW25),ISNUMBER($BX25)),MIN(1,MAX(0,($BX25-2016+1)/($BX25-$BW25+1))),"")</f>
        <v>0.1875</v>
      </c>
      <c r="O25" s="0" t="n">
        <f aca="false">IF(AND(ISNUMBER($BW25),ISNUMBER($BX25)),MIN(1,MAX(0,($BX25-2017+1)/($BX25-$BW25+1))),"")</f>
        <v>0.125</v>
      </c>
      <c r="P25" s="0" t="n">
        <f aca="false">IF(AND(ISNUMBER($BW25),ISNUMBER($BX25)),MIN(1,MAX(0,($BX25-2018+1)/($BX25-$BW25+1))),"")</f>
        <v>0.0625</v>
      </c>
      <c r="Q25" s="0" t="n">
        <f aca="false">IF(AND(ISNUMBER($BW25),ISNUMBER($BX25)),MIN(1,MAX(0,($BX25-2019+1)/($BX25-$BW25+1))),"")</f>
        <v>0</v>
      </c>
      <c r="R25" s="0" t="n">
        <f aca="false">IF(AND(ISNUMBER($BW25),ISNUMBER($BX25)),MIN(1,MAX(0,($BX25-2016+1)/($BX25-$BW25+1))),"")</f>
        <v>0.1875</v>
      </c>
      <c r="S25" s="0" t="n">
        <f aca="false">IF($L25&lt;&gt;"",IF($L25&gt;=2015.5,1,0),"")</f>
        <v>0</v>
      </c>
      <c r="T25" s="0" t="n">
        <f aca="false">IF($L25&lt;&gt;"",IF($L25&gt;=2016,1,0),"")</f>
        <v>0</v>
      </c>
      <c r="U25" s="0" t="n">
        <f aca="false">IF(ISNUMBER($BX25),IF($BX25&gt;=2016,1,0),"")</f>
        <v>1</v>
      </c>
      <c r="V25" s="0" t="n">
        <f aca="false">IF(ISNUMBER($BW25),IF($BW25&gt;=2016,1,0),"")</f>
        <v>0</v>
      </c>
      <c r="W25" s="0" t="str">
        <f aca="false">IF(AND(ISNUMBER($BW25),ISNUMBER($BX25)),IF($BW25&gt;=2016,"post-only",IF($BX25&lt;2016,"pre-only","mixed")),"")</f>
        <v>mixed</v>
      </c>
      <c r="X25" s="0" t="n">
        <f aca="false">IF(AND(ISNUMBER($BW25),ISNUMBER($BX25)),MIN(1,MAX(0,($BX25-2017+1)/($BX25-$BW25+1))),"")</f>
        <v>0.125</v>
      </c>
      <c r="Y25" s="0" t="n">
        <f aca="false">IF(AND(ISNUMBER($BW25),ISNUMBER($BX25)),MIN(1,MAX(0,($BX25-2018+1)/($BX25-$BW25+1))),"")</f>
        <v>0.0625</v>
      </c>
      <c r="Z25" s="0" t="n">
        <f aca="false">IF(AND(ISNUMBER($BW25),ISNUMBER($BX25)),MIN(1,MAX(0,($BX25-2019+1)/($BX25-$BW25+1))),"")</f>
        <v>0</v>
      </c>
      <c r="AA25" s="0" t="n">
        <f aca="false">IF(ISNUMBER($BX25),IF($BX25&gt;=2017,1,0),"")</f>
        <v>1</v>
      </c>
      <c r="AB25" s="0" t="n">
        <f aca="false">IF(ISNUMBER($BX25),IF($BX25&gt;=2018,1,0),"")</f>
        <v>1</v>
      </c>
      <c r="AC25" s="0" t="n">
        <f aca="false">IF(ISNUMBER($BX25),IF($BX25&gt;=2019,1,0),"")</f>
        <v>0</v>
      </c>
      <c r="AD25" s="0" t="n">
        <f aca="false">IF($L25&lt;&gt;"",IF($L25&gt;2013,1,0),"")</f>
        <v>0</v>
      </c>
      <c r="AE25" s="0" t="n">
        <f aca="false">IF($L25&lt;&gt;"",1+IF($L25&gt;2011,1,0)+IF($L25&gt;2014,1,0),"")</f>
        <v>1</v>
      </c>
      <c r="AF25" s="0" t="s">
        <v>87</v>
      </c>
      <c r="AG25" s="0" t="s">
        <v>88</v>
      </c>
      <c r="AH25" s="0" t="s">
        <v>89</v>
      </c>
      <c r="AI25" s="0" t="s">
        <v>90</v>
      </c>
      <c r="AJ25" s="0" t="s">
        <v>90</v>
      </c>
      <c r="AK25" s="0" t="str">
        <f aca="false">IF(AND($CF25&lt;&gt;"",IFERROR(INDEX(subsample_country_map!$B:$B,MATCH($CF25,subsample_country_map!$A:$A,0)),"")&lt;&gt;""),INDEX(subsample_country_map!$B:$B,MATCH($CF25,subsample_country_map!$A:$A,0)),INDEX(lookup!$AA:$AA,MATCH($A25,lookup!$A:$A,0)))</f>
        <v>3_AsiaPac</v>
      </c>
      <c r="AL25" s="0" t="str">
        <f aca="false">IF(AND($CF25&lt;&gt;"",IFERROR(INDEX(subsample_country_map!$C:$C,MATCH($CF25,subsample_country_map!$A:$A,0)),"")&lt;&gt;""),INDEX(subsample_country_map!$C:$C,MATCH($CF25,subsample_country_map!$A:$A,0)),INDEX(lookup!$AB:$AB,MATCH($A25,lookup!$A:$A,0)))</f>
        <v>99_NCE</v>
      </c>
      <c r="AM25" s="0" t="str">
        <f aca="false">IF(AND($CF25&lt;&gt;"",IFERROR(INDEX(subsample_country_map!$D:$D,MATCH($CF25,subsample_country_map!$A:$A,0)),"")&lt;&gt;""),INDEX(subsample_country_map!$D:$D,MATCH($CF25,subsample_country_map!$A:$A,0)),INDEX(lookup!$AC:$AC,MATCH($A25,lookup!$A:$A,0)))</f>
        <v>99_NCE</v>
      </c>
      <c r="AN25" s="0" t="str">
        <f aca="false">IF(AND($CF25&lt;&gt;"",IFERROR(INDEX(subsample_country_map!$E:$E,MATCH($CF25,subsample_country_map!$A:$A,0)),"")&lt;&gt;""),INDEX(subsample_country_map!$E:$E,MATCH($CF25,subsample_country_map!$A:$A,0)),INDEX(lookup!$AD:$AD,MATCH($A25,lookup!$A:$A,0)))</f>
        <v>99_NCE</v>
      </c>
      <c r="AO25" s="0" t="str">
        <f aca="false">INDEX(lookup!$Y:$Y,MATCH($A25,lookup!$A:$A,0))</f>
        <v>0_published</v>
      </c>
      <c r="AP25" s="0" t="str">
        <f aca="false">INDEX(lookup!$Z:$Z,MATCH($A25,lookup!$A:$A,0))</f>
        <v>1_VHB high</v>
      </c>
      <c r="AQ25" s="0" t="str">
        <f aca="false">INDEX(lookup!$W:$W,MATCH($A25,lookup!$A:$A,0))</f>
        <v>1_fin/acc/econ</v>
      </c>
      <c r="AS25" s="0" t="s">
        <v>91</v>
      </c>
      <c r="AT25" s="0" t="s">
        <v>111</v>
      </c>
      <c r="AU25" s="0" t="s">
        <v>93</v>
      </c>
      <c r="AV25" s="0" t="s">
        <v>201</v>
      </c>
      <c r="AX25" s="0" t="s">
        <v>202</v>
      </c>
      <c r="BA25" s="0" t="n">
        <v>3666</v>
      </c>
      <c r="BB25" s="0" t="s">
        <v>96</v>
      </c>
      <c r="BC25" s="0" t="s">
        <v>188</v>
      </c>
      <c r="BD25" s="0" t="s">
        <v>123</v>
      </c>
      <c r="BE25" s="0" t="s">
        <v>98</v>
      </c>
      <c r="BI25" s="0" t="s">
        <v>189</v>
      </c>
      <c r="BJ25" s="0" t="s">
        <v>203</v>
      </c>
      <c r="BK25" s="0" t="s">
        <v>191</v>
      </c>
      <c r="BL25" s="0" t="s">
        <v>204</v>
      </c>
      <c r="BM25" s="0" t="s">
        <v>117</v>
      </c>
      <c r="BN25" s="0" t="s">
        <v>104</v>
      </c>
      <c r="BO25" s="0" t="s">
        <v>105</v>
      </c>
      <c r="BP25" s="0" t="s">
        <v>84</v>
      </c>
      <c r="BQ25" s="0" t="s">
        <v>127</v>
      </c>
      <c r="BT25" s="0" t="n">
        <v>0</v>
      </c>
      <c r="BU25" s="0" t="s">
        <v>106</v>
      </c>
      <c r="BW25" s="0" t="n">
        <v>2003</v>
      </c>
      <c r="BX25" s="0" t="n">
        <v>2018</v>
      </c>
      <c r="BY25" s="0" t="s">
        <v>107</v>
      </c>
      <c r="BZ25" s="0" t="n">
        <v>2010.5</v>
      </c>
      <c r="CA25" s="0" t="n">
        <v>0.1875</v>
      </c>
      <c r="CB25" s="0" t="n">
        <v>0</v>
      </c>
      <c r="CC25" s="0" t="n">
        <v>1</v>
      </c>
      <c r="CD25" s="0" t="n">
        <v>-0.040783109809801</v>
      </c>
      <c r="CE25" s="0" t="n">
        <v>1</v>
      </c>
    </row>
    <row r="26" customFormat="false" ht="15" hidden="false" customHeight="false" outlineLevel="0" collapsed="false">
      <c r="A26" s="0" t="s">
        <v>84</v>
      </c>
      <c r="B26" s="0" t="n">
        <v>1331</v>
      </c>
      <c r="C26" s="0" t="n">
        <v>-0.0401393620674305</v>
      </c>
      <c r="D26" s="0" t="n">
        <v>2237</v>
      </c>
      <c r="E26" s="0" t="n">
        <f aca="false">IF(ISNUMBER($BA26),$BA26,IF(AND(ISNUMBER($D26),ISNUMBER($BW26),ISNUMBER($BX26)),$D26*($BX26-$BW26+1),""))</f>
        <v>2237</v>
      </c>
      <c r="H26" s="0" t="s">
        <v>118</v>
      </c>
      <c r="I26" s="0" t="s">
        <v>119</v>
      </c>
      <c r="J26" s="0" t="n">
        <f aca="false">IF($BW26&lt;&gt;"",$BW26,"")</f>
        <v>2003</v>
      </c>
      <c r="K26" s="0" t="n">
        <f aca="false">IF($BX26&lt;&gt;"",$BX26,"")</f>
        <v>2018</v>
      </c>
      <c r="L26" s="0" t="n">
        <f aca="false">IF(AND(ISNUMBER($BW26),ISNUMBER($BX26)),($BW26+$BX26)/2,"")</f>
        <v>2010.5</v>
      </c>
      <c r="M26" s="0" t="n">
        <f aca="false">IF($L26&lt;&gt;"",$L26,"")</f>
        <v>2010.5</v>
      </c>
      <c r="N26" s="0" t="n">
        <f aca="false">IF(AND(ISNUMBER($BW26),ISNUMBER($BX26)),MIN(1,MAX(0,($BX26-2016+1)/($BX26-$BW26+1))),"")</f>
        <v>0.1875</v>
      </c>
      <c r="O26" s="0" t="n">
        <f aca="false">IF(AND(ISNUMBER($BW26),ISNUMBER($BX26)),MIN(1,MAX(0,($BX26-2017+1)/($BX26-$BW26+1))),"")</f>
        <v>0.125</v>
      </c>
      <c r="P26" s="0" t="n">
        <f aca="false">IF(AND(ISNUMBER($BW26),ISNUMBER($BX26)),MIN(1,MAX(0,($BX26-2018+1)/($BX26-$BW26+1))),"")</f>
        <v>0.0625</v>
      </c>
      <c r="Q26" s="0" t="n">
        <f aca="false">IF(AND(ISNUMBER($BW26),ISNUMBER($BX26)),MIN(1,MAX(0,($BX26-2019+1)/($BX26-$BW26+1))),"")</f>
        <v>0</v>
      </c>
      <c r="R26" s="0" t="n">
        <f aca="false">IF(AND(ISNUMBER($BW26),ISNUMBER($BX26)),MIN(1,MAX(0,($BX26-2016+1)/($BX26-$BW26+1))),"")</f>
        <v>0.1875</v>
      </c>
      <c r="S26" s="0" t="n">
        <f aca="false">IF($L26&lt;&gt;"",IF($L26&gt;=2015.5,1,0),"")</f>
        <v>0</v>
      </c>
      <c r="T26" s="0" t="n">
        <f aca="false">IF($L26&lt;&gt;"",IF($L26&gt;=2016,1,0),"")</f>
        <v>0</v>
      </c>
      <c r="U26" s="0" t="n">
        <f aca="false">IF(ISNUMBER($BX26),IF($BX26&gt;=2016,1,0),"")</f>
        <v>1</v>
      </c>
      <c r="V26" s="0" t="n">
        <f aca="false">IF(ISNUMBER($BW26),IF($BW26&gt;=2016,1,0),"")</f>
        <v>0</v>
      </c>
      <c r="W26" s="0" t="str">
        <f aca="false">IF(AND(ISNUMBER($BW26),ISNUMBER($BX26)),IF($BW26&gt;=2016,"post-only",IF($BX26&lt;2016,"pre-only","mixed")),"")</f>
        <v>mixed</v>
      </c>
      <c r="X26" s="0" t="n">
        <f aca="false">IF(AND(ISNUMBER($BW26),ISNUMBER($BX26)),MIN(1,MAX(0,($BX26-2017+1)/($BX26-$BW26+1))),"")</f>
        <v>0.125</v>
      </c>
      <c r="Y26" s="0" t="n">
        <f aca="false">IF(AND(ISNUMBER($BW26),ISNUMBER($BX26)),MIN(1,MAX(0,($BX26-2018+1)/($BX26-$BW26+1))),"")</f>
        <v>0.0625</v>
      </c>
      <c r="Z26" s="0" t="n">
        <f aca="false">IF(AND(ISNUMBER($BW26),ISNUMBER($BX26)),MIN(1,MAX(0,($BX26-2019+1)/($BX26-$BW26+1))),"")</f>
        <v>0</v>
      </c>
      <c r="AA26" s="0" t="n">
        <f aca="false">IF(ISNUMBER($BX26),IF($BX26&gt;=2017,1,0),"")</f>
        <v>1</v>
      </c>
      <c r="AB26" s="0" t="n">
        <f aca="false">IF(ISNUMBER($BX26),IF($BX26&gt;=2018,1,0),"")</f>
        <v>1</v>
      </c>
      <c r="AC26" s="0" t="n">
        <f aca="false">IF(ISNUMBER($BX26),IF($BX26&gt;=2019,1,0),"")</f>
        <v>0</v>
      </c>
      <c r="AD26" s="0" t="n">
        <f aca="false">IF($L26&lt;&gt;"",IF($L26&gt;2013,1,0),"")</f>
        <v>0</v>
      </c>
      <c r="AE26" s="0" t="n">
        <f aca="false">IF($L26&lt;&gt;"",1+IF($L26&gt;2011,1,0)+IF($L26&gt;2014,1,0),"")</f>
        <v>1</v>
      </c>
      <c r="AF26" s="0" t="s">
        <v>87</v>
      </c>
      <c r="AG26" s="0" t="s">
        <v>88</v>
      </c>
      <c r="AH26" s="0" t="s">
        <v>89</v>
      </c>
      <c r="AI26" s="0" t="s">
        <v>90</v>
      </c>
      <c r="AJ26" s="0" t="s">
        <v>90</v>
      </c>
      <c r="AK26" s="0" t="str">
        <f aca="false">IF(AND($CF26&lt;&gt;"",IFERROR(INDEX(subsample_country_map!$B:$B,MATCH($CF26,subsample_country_map!$A:$A,0)),"")&lt;&gt;""),INDEX(subsample_country_map!$B:$B,MATCH($CF26,subsample_country_map!$A:$A,0)),INDEX(lookup!$AA:$AA,MATCH($A26,lookup!$A:$A,0)))</f>
        <v>3_AsiaPac</v>
      </c>
      <c r="AL26" s="0" t="str">
        <f aca="false">IF(AND($CF26&lt;&gt;"",IFERROR(INDEX(subsample_country_map!$C:$C,MATCH($CF26,subsample_country_map!$A:$A,0)),"")&lt;&gt;""),INDEX(subsample_country_map!$C:$C,MATCH($CF26,subsample_country_map!$A:$A,0)),INDEX(lookup!$AB:$AB,MATCH($A26,lookup!$A:$A,0)))</f>
        <v>1_developed</v>
      </c>
      <c r="AM26" s="0" t="str">
        <f aca="false">IF(AND($CF26&lt;&gt;"",IFERROR(INDEX(subsample_country_map!$D:$D,MATCH($CF26,subsample_country_map!$A:$A,0)),"")&lt;&gt;""),INDEX(subsample_country_map!$D:$D,MATCH($CF26,subsample_country_map!$A:$A,0)),INDEX(lookup!$AC:$AC,MATCH($A26,lookup!$A:$A,0)))</f>
        <v>2_non_western</v>
      </c>
      <c r="AN26" s="0" t="str">
        <f aca="false">IF(AND($CF26&lt;&gt;"",IFERROR(INDEX(subsample_country_map!$E:$E,MATCH($CF26,subsample_country_map!$A:$A,0)),"")&lt;&gt;""),INDEX(subsample_country_map!$E:$E,MATCH($CF26,subsample_country_map!$A:$A,0)),INDEX(lookup!$AD:$AD,MATCH($A26,lookup!$A:$A,0)))</f>
        <v>2_civil law</v>
      </c>
      <c r="AO26" s="0" t="str">
        <f aca="false">INDEX(lookup!$Y:$Y,MATCH($A26,lookup!$A:$A,0))</f>
        <v>0_published</v>
      </c>
      <c r="AP26" s="0" t="str">
        <f aca="false">INDEX(lookup!$Z:$Z,MATCH($A26,lookup!$A:$A,0))</f>
        <v>1_VHB high</v>
      </c>
      <c r="AQ26" s="0" t="str">
        <f aca="false">INDEX(lookup!$W:$W,MATCH($A26,lookup!$A:$A,0))</f>
        <v>1_fin/acc/econ</v>
      </c>
      <c r="AS26" s="0" t="s">
        <v>91</v>
      </c>
      <c r="AT26" s="0" t="s">
        <v>92</v>
      </c>
      <c r="AU26" s="0" t="s">
        <v>93</v>
      </c>
      <c r="AV26" s="0" t="s">
        <v>197</v>
      </c>
      <c r="AX26" s="0" t="s">
        <v>205</v>
      </c>
      <c r="BA26" s="0" t="n">
        <v>2237</v>
      </c>
      <c r="BB26" s="0" t="s">
        <v>96</v>
      </c>
      <c r="BC26" s="0" t="s">
        <v>122</v>
      </c>
      <c r="BD26" s="0" t="s">
        <v>142</v>
      </c>
      <c r="BE26" s="0" t="s">
        <v>206</v>
      </c>
      <c r="BF26" s="0" t="s">
        <v>207</v>
      </c>
      <c r="BI26" s="0" t="s">
        <v>208</v>
      </c>
      <c r="BJ26" s="0" t="s">
        <v>125</v>
      </c>
      <c r="BK26" s="0" t="s">
        <v>209</v>
      </c>
      <c r="BL26" s="0" t="s">
        <v>210</v>
      </c>
      <c r="BM26" s="0" t="s">
        <v>103</v>
      </c>
      <c r="BN26" s="0" t="s">
        <v>104</v>
      </c>
      <c r="BO26" s="0" t="s">
        <v>105</v>
      </c>
      <c r="BP26" s="0" t="s">
        <v>84</v>
      </c>
      <c r="BQ26" s="0" t="s">
        <v>127</v>
      </c>
      <c r="BT26" s="0" t="n">
        <v>0</v>
      </c>
      <c r="BU26" s="0" t="s">
        <v>106</v>
      </c>
      <c r="BW26" s="0" t="n">
        <v>2003</v>
      </c>
      <c r="BX26" s="0" t="n">
        <v>2018</v>
      </c>
      <c r="BY26" s="0" t="s">
        <v>107</v>
      </c>
      <c r="BZ26" s="0" t="n">
        <v>2010.5</v>
      </c>
      <c r="CA26" s="0" t="n">
        <v>0.1875</v>
      </c>
      <c r="CB26" s="0" t="n">
        <v>0</v>
      </c>
      <c r="CC26" s="0" t="n">
        <v>1</v>
      </c>
      <c r="CD26" s="0" t="n">
        <v>-0.0401609400211195</v>
      </c>
      <c r="CE26" s="0" t="n">
        <v>1</v>
      </c>
      <c r="CF26" s="0" t="s">
        <v>207</v>
      </c>
    </row>
    <row r="27" customFormat="false" ht="15" hidden="false" customHeight="false" outlineLevel="0" collapsed="false">
      <c r="A27" s="0" t="s">
        <v>84</v>
      </c>
      <c r="B27" s="0" t="n">
        <v>1332</v>
      </c>
      <c r="C27" s="0" t="n">
        <v>-0.0454105980313438</v>
      </c>
      <c r="D27" s="0" t="n">
        <v>2237</v>
      </c>
      <c r="E27" s="0" t="n">
        <f aca="false">IF(ISNUMBER($BA27),$BA27,IF(AND(ISNUMBER($D27),ISNUMBER($BW27),ISNUMBER($BX27)),$D27*($BX27-$BW27+1),""))</f>
        <v>2237</v>
      </c>
      <c r="H27" s="0" t="s">
        <v>118</v>
      </c>
      <c r="I27" s="0" t="s">
        <v>119</v>
      </c>
      <c r="J27" s="0" t="n">
        <f aca="false">IF($BW27&lt;&gt;"",$BW27,"")</f>
        <v>2003</v>
      </c>
      <c r="K27" s="0" t="n">
        <f aca="false">IF($BX27&lt;&gt;"",$BX27,"")</f>
        <v>2018</v>
      </c>
      <c r="L27" s="0" t="n">
        <f aca="false">IF(AND(ISNUMBER($BW27),ISNUMBER($BX27)),($BW27+$BX27)/2,"")</f>
        <v>2010.5</v>
      </c>
      <c r="M27" s="0" t="n">
        <f aca="false">IF($L27&lt;&gt;"",$L27,"")</f>
        <v>2010.5</v>
      </c>
      <c r="N27" s="0" t="n">
        <f aca="false">IF(AND(ISNUMBER($BW27),ISNUMBER($BX27)),MIN(1,MAX(0,($BX27-2016+1)/($BX27-$BW27+1))),"")</f>
        <v>0.1875</v>
      </c>
      <c r="O27" s="0" t="n">
        <f aca="false">IF(AND(ISNUMBER($BW27),ISNUMBER($BX27)),MIN(1,MAX(0,($BX27-2017+1)/($BX27-$BW27+1))),"")</f>
        <v>0.125</v>
      </c>
      <c r="P27" s="0" t="n">
        <f aca="false">IF(AND(ISNUMBER($BW27),ISNUMBER($BX27)),MIN(1,MAX(0,($BX27-2018+1)/($BX27-$BW27+1))),"")</f>
        <v>0.0625</v>
      </c>
      <c r="Q27" s="0" t="n">
        <f aca="false">IF(AND(ISNUMBER($BW27),ISNUMBER($BX27)),MIN(1,MAX(0,($BX27-2019+1)/($BX27-$BW27+1))),"")</f>
        <v>0</v>
      </c>
      <c r="R27" s="0" t="n">
        <f aca="false">IF(AND(ISNUMBER($BW27),ISNUMBER($BX27)),MIN(1,MAX(0,($BX27-2016+1)/($BX27-$BW27+1))),"")</f>
        <v>0.1875</v>
      </c>
      <c r="S27" s="0" t="n">
        <f aca="false">IF($L27&lt;&gt;"",IF($L27&gt;=2015.5,1,0),"")</f>
        <v>0</v>
      </c>
      <c r="T27" s="0" t="n">
        <f aca="false">IF($L27&lt;&gt;"",IF($L27&gt;=2016,1,0),"")</f>
        <v>0</v>
      </c>
      <c r="U27" s="0" t="n">
        <f aca="false">IF(ISNUMBER($BX27),IF($BX27&gt;=2016,1,0),"")</f>
        <v>1</v>
      </c>
      <c r="V27" s="0" t="n">
        <f aca="false">IF(ISNUMBER($BW27),IF($BW27&gt;=2016,1,0),"")</f>
        <v>0</v>
      </c>
      <c r="W27" s="0" t="str">
        <f aca="false">IF(AND(ISNUMBER($BW27),ISNUMBER($BX27)),IF($BW27&gt;=2016,"post-only",IF($BX27&lt;2016,"pre-only","mixed")),"")</f>
        <v>mixed</v>
      </c>
      <c r="X27" s="0" t="n">
        <f aca="false">IF(AND(ISNUMBER($BW27),ISNUMBER($BX27)),MIN(1,MAX(0,($BX27-2017+1)/($BX27-$BW27+1))),"")</f>
        <v>0.125</v>
      </c>
      <c r="Y27" s="0" t="n">
        <f aca="false">IF(AND(ISNUMBER($BW27),ISNUMBER($BX27)),MIN(1,MAX(0,($BX27-2018+1)/($BX27-$BW27+1))),"")</f>
        <v>0.0625</v>
      </c>
      <c r="Z27" s="0" t="n">
        <f aca="false">IF(AND(ISNUMBER($BW27),ISNUMBER($BX27)),MIN(1,MAX(0,($BX27-2019+1)/($BX27-$BW27+1))),"")</f>
        <v>0</v>
      </c>
      <c r="AA27" s="0" t="n">
        <f aca="false">IF(ISNUMBER($BX27),IF($BX27&gt;=2017,1,0),"")</f>
        <v>1</v>
      </c>
      <c r="AB27" s="0" t="n">
        <f aca="false">IF(ISNUMBER($BX27),IF($BX27&gt;=2018,1,0),"")</f>
        <v>1</v>
      </c>
      <c r="AC27" s="0" t="n">
        <f aca="false">IF(ISNUMBER($BX27),IF($BX27&gt;=2019,1,0),"")</f>
        <v>0</v>
      </c>
      <c r="AD27" s="0" t="n">
        <f aca="false">IF($L27&lt;&gt;"",IF($L27&gt;2013,1,0),"")</f>
        <v>0</v>
      </c>
      <c r="AE27" s="0" t="n">
        <f aca="false">IF($L27&lt;&gt;"",1+IF($L27&gt;2011,1,0)+IF($L27&gt;2014,1,0),"")</f>
        <v>1</v>
      </c>
      <c r="AF27" s="0" t="s">
        <v>87</v>
      </c>
      <c r="AG27" s="0" t="s">
        <v>88</v>
      </c>
      <c r="AH27" s="0" t="s">
        <v>89</v>
      </c>
      <c r="AI27" s="0" t="s">
        <v>90</v>
      </c>
      <c r="AJ27" s="0" t="s">
        <v>90</v>
      </c>
      <c r="AK27" s="0" t="str">
        <f aca="false">IF(AND($CF27&lt;&gt;"",IFERROR(INDEX(subsample_country_map!$B:$B,MATCH($CF27,subsample_country_map!$A:$A,0)),"")&lt;&gt;""),INDEX(subsample_country_map!$B:$B,MATCH($CF27,subsample_country_map!$A:$A,0)),INDEX(lookup!$AA:$AA,MATCH($A27,lookup!$A:$A,0)))</f>
        <v>3_AsiaPac</v>
      </c>
      <c r="AL27" s="0" t="str">
        <f aca="false">IF(AND($CF27&lt;&gt;"",IFERROR(INDEX(subsample_country_map!$C:$C,MATCH($CF27,subsample_country_map!$A:$A,0)),"")&lt;&gt;""),INDEX(subsample_country_map!$C:$C,MATCH($CF27,subsample_country_map!$A:$A,0)),INDEX(lookup!$AB:$AB,MATCH($A27,lookup!$A:$A,0)))</f>
        <v>1_developed</v>
      </c>
      <c r="AM27" s="0" t="str">
        <f aca="false">IF(AND($CF27&lt;&gt;"",IFERROR(INDEX(subsample_country_map!$D:$D,MATCH($CF27,subsample_country_map!$A:$A,0)),"")&lt;&gt;""),INDEX(subsample_country_map!$D:$D,MATCH($CF27,subsample_country_map!$A:$A,0)),INDEX(lookup!$AC:$AC,MATCH($A27,lookup!$A:$A,0)))</f>
        <v>2_non_western</v>
      </c>
      <c r="AN27" s="0" t="str">
        <f aca="false">IF(AND($CF27&lt;&gt;"",IFERROR(INDEX(subsample_country_map!$E:$E,MATCH($CF27,subsample_country_map!$A:$A,0)),"")&lt;&gt;""),INDEX(subsample_country_map!$E:$E,MATCH($CF27,subsample_country_map!$A:$A,0)),INDEX(lookup!$AD:$AD,MATCH($A27,lookup!$A:$A,0)))</f>
        <v>2_civil law</v>
      </c>
      <c r="AO27" s="0" t="str">
        <f aca="false">INDEX(lookup!$Y:$Y,MATCH($A27,lookup!$A:$A,0))</f>
        <v>0_published</v>
      </c>
      <c r="AP27" s="0" t="str">
        <f aca="false">INDEX(lookup!$Z:$Z,MATCH($A27,lookup!$A:$A,0))</f>
        <v>1_VHB high</v>
      </c>
      <c r="AQ27" s="0" t="str">
        <f aca="false">INDEX(lookup!$W:$W,MATCH($A27,lookup!$A:$A,0))</f>
        <v>1_fin/acc/econ</v>
      </c>
      <c r="AS27" s="0" t="s">
        <v>91</v>
      </c>
      <c r="AT27" s="0" t="s">
        <v>92</v>
      </c>
      <c r="AU27" s="0" t="s">
        <v>93</v>
      </c>
      <c r="AV27" s="0" t="s">
        <v>211</v>
      </c>
      <c r="AX27" s="0" t="s">
        <v>212</v>
      </c>
      <c r="BA27" s="0" t="n">
        <v>2237</v>
      </c>
      <c r="BB27" s="0" t="s">
        <v>96</v>
      </c>
      <c r="BC27" s="0" t="s">
        <v>122</v>
      </c>
      <c r="BD27" s="0" t="s">
        <v>142</v>
      </c>
      <c r="BE27" s="0" t="s">
        <v>206</v>
      </c>
      <c r="BF27" s="0" t="s">
        <v>207</v>
      </c>
      <c r="BI27" s="0" t="s">
        <v>208</v>
      </c>
      <c r="BJ27" s="0" t="s">
        <v>130</v>
      </c>
      <c r="BK27" s="0" t="s">
        <v>209</v>
      </c>
      <c r="BL27" s="0" t="s">
        <v>213</v>
      </c>
      <c r="BM27" s="0" t="s">
        <v>110</v>
      </c>
      <c r="BN27" s="0" t="s">
        <v>104</v>
      </c>
      <c r="BO27" s="0" t="s">
        <v>105</v>
      </c>
      <c r="BP27" s="0" t="s">
        <v>84</v>
      </c>
      <c r="BQ27" s="0" t="s">
        <v>127</v>
      </c>
      <c r="BT27" s="0" t="n">
        <v>0</v>
      </c>
      <c r="BU27" s="0" t="s">
        <v>106</v>
      </c>
      <c r="BW27" s="0" t="n">
        <v>2003</v>
      </c>
      <c r="BX27" s="0" t="n">
        <v>2018</v>
      </c>
      <c r="BY27" s="0" t="s">
        <v>107</v>
      </c>
      <c r="BZ27" s="0" t="n">
        <v>2010.5</v>
      </c>
      <c r="CA27" s="0" t="n">
        <v>0.1875</v>
      </c>
      <c r="CB27" s="0" t="n">
        <v>0</v>
      </c>
      <c r="CC27" s="0" t="n">
        <v>1</v>
      </c>
      <c r="CD27" s="0" t="n">
        <v>-0.0454418507793329</v>
      </c>
      <c r="CE27" s="0" t="n">
        <v>1</v>
      </c>
      <c r="CF27" s="0" t="s">
        <v>207</v>
      </c>
    </row>
    <row r="28" customFormat="false" ht="15" hidden="false" customHeight="false" outlineLevel="0" collapsed="false">
      <c r="A28" s="0" t="s">
        <v>84</v>
      </c>
      <c r="B28" s="0" t="n">
        <v>1333</v>
      </c>
      <c r="C28" s="0" t="n">
        <v>0.0291649550543925</v>
      </c>
      <c r="D28" s="0" t="n">
        <v>2237</v>
      </c>
      <c r="E28" s="0" t="n">
        <f aca="false">IF(ISNUMBER($BA28),$BA28,IF(AND(ISNUMBER($D28),ISNUMBER($BW28),ISNUMBER($BX28)),$D28*($BX28-$BW28+1),""))</f>
        <v>2237</v>
      </c>
      <c r="H28" s="0" t="s">
        <v>118</v>
      </c>
      <c r="I28" s="0" t="s">
        <v>119</v>
      </c>
      <c r="J28" s="0" t="n">
        <f aca="false">IF($BW28&lt;&gt;"",$BW28,"")</f>
        <v>2003</v>
      </c>
      <c r="K28" s="0" t="n">
        <f aca="false">IF($BX28&lt;&gt;"",$BX28,"")</f>
        <v>2018</v>
      </c>
      <c r="L28" s="0" t="n">
        <f aca="false">IF(AND(ISNUMBER($BW28),ISNUMBER($BX28)),($BW28+$BX28)/2,"")</f>
        <v>2010.5</v>
      </c>
      <c r="M28" s="0" t="n">
        <f aca="false">IF($L28&lt;&gt;"",$L28,"")</f>
        <v>2010.5</v>
      </c>
      <c r="N28" s="0" t="n">
        <f aca="false">IF(AND(ISNUMBER($BW28),ISNUMBER($BX28)),MIN(1,MAX(0,($BX28-2016+1)/($BX28-$BW28+1))),"")</f>
        <v>0.1875</v>
      </c>
      <c r="O28" s="0" t="n">
        <f aca="false">IF(AND(ISNUMBER($BW28),ISNUMBER($BX28)),MIN(1,MAX(0,($BX28-2017+1)/($BX28-$BW28+1))),"")</f>
        <v>0.125</v>
      </c>
      <c r="P28" s="0" t="n">
        <f aca="false">IF(AND(ISNUMBER($BW28),ISNUMBER($BX28)),MIN(1,MAX(0,($BX28-2018+1)/($BX28-$BW28+1))),"")</f>
        <v>0.0625</v>
      </c>
      <c r="Q28" s="0" t="n">
        <f aca="false">IF(AND(ISNUMBER($BW28),ISNUMBER($BX28)),MIN(1,MAX(0,($BX28-2019+1)/($BX28-$BW28+1))),"")</f>
        <v>0</v>
      </c>
      <c r="R28" s="0" t="n">
        <f aca="false">IF(AND(ISNUMBER($BW28),ISNUMBER($BX28)),MIN(1,MAX(0,($BX28-2016+1)/($BX28-$BW28+1))),"")</f>
        <v>0.1875</v>
      </c>
      <c r="S28" s="0" t="n">
        <f aca="false">IF($L28&lt;&gt;"",IF($L28&gt;=2015.5,1,0),"")</f>
        <v>0</v>
      </c>
      <c r="T28" s="0" t="n">
        <f aca="false">IF($L28&lt;&gt;"",IF($L28&gt;=2016,1,0),"")</f>
        <v>0</v>
      </c>
      <c r="U28" s="0" t="n">
        <f aca="false">IF(ISNUMBER($BX28),IF($BX28&gt;=2016,1,0),"")</f>
        <v>1</v>
      </c>
      <c r="V28" s="0" t="n">
        <f aca="false">IF(ISNUMBER($BW28),IF($BW28&gt;=2016,1,0),"")</f>
        <v>0</v>
      </c>
      <c r="W28" s="0" t="str">
        <f aca="false">IF(AND(ISNUMBER($BW28),ISNUMBER($BX28)),IF($BW28&gt;=2016,"post-only",IF($BX28&lt;2016,"pre-only","mixed")),"")</f>
        <v>mixed</v>
      </c>
      <c r="X28" s="0" t="n">
        <f aca="false">IF(AND(ISNUMBER($BW28),ISNUMBER($BX28)),MIN(1,MAX(0,($BX28-2017+1)/($BX28-$BW28+1))),"")</f>
        <v>0.125</v>
      </c>
      <c r="Y28" s="0" t="n">
        <f aca="false">IF(AND(ISNUMBER($BW28),ISNUMBER($BX28)),MIN(1,MAX(0,($BX28-2018+1)/($BX28-$BW28+1))),"")</f>
        <v>0.0625</v>
      </c>
      <c r="Z28" s="0" t="n">
        <f aca="false">IF(AND(ISNUMBER($BW28),ISNUMBER($BX28)),MIN(1,MAX(0,($BX28-2019+1)/($BX28-$BW28+1))),"")</f>
        <v>0</v>
      </c>
      <c r="AA28" s="0" t="n">
        <f aca="false">IF(ISNUMBER($BX28),IF($BX28&gt;=2017,1,0),"")</f>
        <v>1</v>
      </c>
      <c r="AB28" s="0" t="n">
        <f aca="false">IF(ISNUMBER($BX28),IF($BX28&gt;=2018,1,0),"")</f>
        <v>1</v>
      </c>
      <c r="AC28" s="0" t="n">
        <f aca="false">IF(ISNUMBER($BX28),IF($BX28&gt;=2019,1,0),"")</f>
        <v>0</v>
      </c>
      <c r="AD28" s="0" t="n">
        <f aca="false">IF($L28&lt;&gt;"",IF($L28&gt;2013,1,0),"")</f>
        <v>0</v>
      </c>
      <c r="AE28" s="0" t="n">
        <f aca="false">IF($L28&lt;&gt;"",1+IF($L28&gt;2011,1,0)+IF($L28&gt;2014,1,0),"")</f>
        <v>1</v>
      </c>
      <c r="AF28" s="0" t="s">
        <v>87</v>
      </c>
      <c r="AG28" s="0" t="s">
        <v>88</v>
      </c>
      <c r="AH28" s="0" t="s">
        <v>89</v>
      </c>
      <c r="AI28" s="0" t="s">
        <v>90</v>
      </c>
      <c r="AJ28" s="0" t="s">
        <v>90</v>
      </c>
      <c r="AK28" s="0" t="str">
        <f aca="false">IF(AND($CF28&lt;&gt;"",IFERROR(INDEX(subsample_country_map!$B:$B,MATCH($CF28,subsample_country_map!$A:$A,0)),"")&lt;&gt;""),INDEX(subsample_country_map!$B:$B,MATCH($CF28,subsample_country_map!$A:$A,0)),INDEX(lookup!$AA:$AA,MATCH($A28,lookup!$A:$A,0)))</f>
        <v>3_AsiaPac</v>
      </c>
      <c r="AL28" s="0" t="str">
        <f aca="false">IF(AND($CF28&lt;&gt;"",IFERROR(INDEX(subsample_country_map!$C:$C,MATCH($CF28,subsample_country_map!$A:$A,0)),"")&lt;&gt;""),INDEX(subsample_country_map!$C:$C,MATCH($CF28,subsample_country_map!$A:$A,0)),INDEX(lookup!$AB:$AB,MATCH($A28,lookup!$A:$A,0)))</f>
        <v>1_developed</v>
      </c>
      <c r="AM28" s="0" t="str">
        <f aca="false">IF(AND($CF28&lt;&gt;"",IFERROR(INDEX(subsample_country_map!$D:$D,MATCH($CF28,subsample_country_map!$A:$A,0)),"")&lt;&gt;""),INDEX(subsample_country_map!$D:$D,MATCH($CF28,subsample_country_map!$A:$A,0)),INDEX(lookup!$AC:$AC,MATCH($A28,lookup!$A:$A,0)))</f>
        <v>2_non_western</v>
      </c>
      <c r="AN28" s="0" t="str">
        <f aca="false">IF(AND($CF28&lt;&gt;"",IFERROR(INDEX(subsample_country_map!$E:$E,MATCH($CF28,subsample_country_map!$A:$A,0)),"")&lt;&gt;""),INDEX(subsample_country_map!$E:$E,MATCH($CF28,subsample_country_map!$A:$A,0)),INDEX(lookup!$AD:$AD,MATCH($A28,lookup!$A:$A,0)))</f>
        <v>2_civil law</v>
      </c>
      <c r="AO28" s="0" t="str">
        <f aca="false">INDEX(lookup!$Y:$Y,MATCH($A28,lookup!$A:$A,0))</f>
        <v>0_published</v>
      </c>
      <c r="AP28" s="0" t="str">
        <f aca="false">INDEX(lookup!$Z:$Z,MATCH($A28,lookup!$A:$A,0))</f>
        <v>1_VHB high</v>
      </c>
      <c r="AQ28" s="0" t="str">
        <f aca="false">INDEX(lookup!$W:$W,MATCH($A28,lookup!$A:$A,0))</f>
        <v>1_fin/acc/econ</v>
      </c>
      <c r="AS28" s="0" t="s">
        <v>91</v>
      </c>
      <c r="AT28" s="0" t="s">
        <v>111</v>
      </c>
      <c r="AU28" s="0" t="s">
        <v>93</v>
      </c>
      <c r="AV28" s="0" t="s">
        <v>214</v>
      </c>
      <c r="AX28" s="0" t="s">
        <v>215</v>
      </c>
      <c r="BA28" s="0" t="n">
        <v>2237</v>
      </c>
      <c r="BB28" s="0" t="s">
        <v>96</v>
      </c>
      <c r="BC28" s="0" t="s">
        <v>122</v>
      </c>
      <c r="BD28" s="0" t="s">
        <v>142</v>
      </c>
      <c r="BE28" s="0" t="s">
        <v>206</v>
      </c>
      <c r="BF28" s="0" t="s">
        <v>207</v>
      </c>
      <c r="BI28" s="0" t="s">
        <v>208</v>
      </c>
      <c r="BJ28" s="0" t="s">
        <v>134</v>
      </c>
      <c r="BK28" s="0" t="s">
        <v>209</v>
      </c>
      <c r="BL28" s="0" t="s">
        <v>216</v>
      </c>
      <c r="BM28" s="0" t="s">
        <v>114</v>
      </c>
      <c r="BN28" s="0" t="s">
        <v>104</v>
      </c>
      <c r="BO28" s="0" t="s">
        <v>105</v>
      </c>
      <c r="BP28" s="0" t="s">
        <v>84</v>
      </c>
      <c r="BQ28" s="0" t="s">
        <v>127</v>
      </c>
      <c r="BT28" s="0" t="n">
        <v>0</v>
      </c>
      <c r="BU28" s="0" t="s">
        <v>106</v>
      </c>
      <c r="BW28" s="0" t="n">
        <v>2003</v>
      </c>
      <c r="BX28" s="0" t="n">
        <v>2018</v>
      </c>
      <c r="BY28" s="0" t="s">
        <v>107</v>
      </c>
      <c r="BZ28" s="0" t="n">
        <v>2010.5</v>
      </c>
      <c r="CA28" s="0" t="n">
        <v>0.1875</v>
      </c>
      <c r="CB28" s="0" t="n">
        <v>0</v>
      </c>
      <c r="CC28" s="0" t="n">
        <v>1</v>
      </c>
      <c r="CD28" s="0" t="n">
        <v>0.029173228461651</v>
      </c>
      <c r="CE28" s="0" t="n">
        <v>1</v>
      </c>
      <c r="CF28" s="0" t="s">
        <v>207</v>
      </c>
    </row>
    <row r="29" customFormat="false" ht="15" hidden="false" customHeight="false" outlineLevel="0" collapsed="false">
      <c r="A29" s="0" t="s">
        <v>84</v>
      </c>
      <c r="B29" s="0" t="n">
        <v>1334</v>
      </c>
      <c r="C29" s="0" t="n">
        <v>0.0236735451579503</v>
      </c>
      <c r="D29" s="0" t="n">
        <v>2237</v>
      </c>
      <c r="E29" s="0" t="n">
        <f aca="false">IF(ISNUMBER($BA29),$BA29,IF(AND(ISNUMBER($D29),ISNUMBER($BW29),ISNUMBER($BX29)),$D29*($BX29-$BW29+1),""))</f>
        <v>2237</v>
      </c>
      <c r="H29" s="0" t="s">
        <v>118</v>
      </c>
      <c r="I29" s="0" t="s">
        <v>119</v>
      </c>
      <c r="J29" s="0" t="n">
        <f aca="false">IF($BW29&lt;&gt;"",$BW29,"")</f>
        <v>2003</v>
      </c>
      <c r="K29" s="0" t="n">
        <f aca="false">IF($BX29&lt;&gt;"",$BX29,"")</f>
        <v>2018</v>
      </c>
      <c r="L29" s="0" t="n">
        <f aca="false">IF(AND(ISNUMBER($BW29),ISNUMBER($BX29)),($BW29+$BX29)/2,"")</f>
        <v>2010.5</v>
      </c>
      <c r="M29" s="0" t="n">
        <f aca="false">IF($L29&lt;&gt;"",$L29,"")</f>
        <v>2010.5</v>
      </c>
      <c r="N29" s="0" t="n">
        <f aca="false">IF(AND(ISNUMBER($BW29),ISNUMBER($BX29)),MIN(1,MAX(0,($BX29-2016+1)/($BX29-$BW29+1))),"")</f>
        <v>0.1875</v>
      </c>
      <c r="O29" s="0" t="n">
        <f aca="false">IF(AND(ISNUMBER($BW29),ISNUMBER($BX29)),MIN(1,MAX(0,($BX29-2017+1)/($BX29-$BW29+1))),"")</f>
        <v>0.125</v>
      </c>
      <c r="P29" s="0" t="n">
        <f aca="false">IF(AND(ISNUMBER($BW29),ISNUMBER($BX29)),MIN(1,MAX(0,($BX29-2018+1)/($BX29-$BW29+1))),"")</f>
        <v>0.0625</v>
      </c>
      <c r="Q29" s="0" t="n">
        <f aca="false">IF(AND(ISNUMBER($BW29),ISNUMBER($BX29)),MIN(1,MAX(0,($BX29-2019+1)/($BX29-$BW29+1))),"")</f>
        <v>0</v>
      </c>
      <c r="R29" s="0" t="n">
        <f aca="false">IF(AND(ISNUMBER($BW29),ISNUMBER($BX29)),MIN(1,MAX(0,($BX29-2016+1)/($BX29-$BW29+1))),"")</f>
        <v>0.1875</v>
      </c>
      <c r="S29" s="0" t="n">
        <f aca="false">IF($L29&lt;&gt;"",IF($L29&gt;=2015.5,1,0),"")</f>
        <v>0</v>
      </c>
      <c r="T29" s="0" t="n">
        <f aca="false">IF($L29&lt;&gt;"",IF($L29&gt;=2016,1,0),"")</f>
        <v>0</v>
      </c>
      <c r="U29" s="0" t="n">
        <f aca="false">IF(ISNUMBER($BX29),IF($BX29&gt;=2016,1,0),"")</f>
        <v>1</v>
      </c>
      <c r="V29" s="0" t="n">
        <f aca="false">IF(ISNUMBER($BW29),IF($BW29&gt;=2016,1,0),"")</f>
        <v>0</v>
      </c>
      <c r="W29" s="0" t="str">
        <f aca="false">IF(AND(ISNUMBER($BW29),ISNUMBER($BX29)),IF($BW29&gt;=2016,"post-only",IF($BX29&lt;2016,"pre-only","mixed")),"")</f>
        <v>mixed</v>
      </c>
      <c r="X29" s="0" t="n">
        <f aca="false">IF(AND(ISNUMBER($BW29),ISNUMBER($BX29)),MIN(1,MAX(0,($BX29-2017+1)/($BX29-$BW29+1))),"")</f>
        <v>0.125</v>
      </c>
      <c r="Y29" s="0" t="n">
        <f aca="false">IF(AND(ISNUMBER($BW29),ISNUMBER($BX29)),MIN(1,MAX(0,($BX29-2018+1)/($BX29-$BW29+1))),"")</f>
        <v>0.0625</v>
      </c>
      <c r="Z29" s="0" t="n">
        <f aca="false">IF(AND(ISNUMBER($BW29),ISNUMBER($BX29)),MIN(1,MAX(0,($BX29-2019+1)/($BX29-$BW29+1))),"")</f>
        <v>0</v>
      </c>
      <c r="AA29" s="0" t="n">
        <f aca="false">IF(ISNUMBER($BX29),IF($BX29&gt;=2017,1,0),"")</f>
        <v>1</v>
      </c>
      <c r="AB29" s="0" t="n">
        <f aca="false">IF(ISNUMBER($BX29),IF($BX29&gt;=2018,1,0),"")</f>
        <v>1</v>
      </c>
      <c r="AC29" s="0" t="n">
        <f aca="false">IF(ISNUMBER($BX29),IF($BX29&gt;=2019,1,0),"")</f>
        <v>0</v>
      </c>
      <c r="AD29" s="0" t="n">
        <f aca="false">IF($L29&lt;&gt;"",IF($L29&gt;2013,1,0),"")</f>
        <v>0</v>
      </c>
      <c r="AE29" s="0" t="n">
        <f aca="false">IF($L29&lt;&gt;"",1+IF($L29&gt;2011,1,0)+IF($L29&gt;2014,1,0),"")</f>
        <v>1</v>
      </c>
      <c r="AF29" s="0" t="s">
        <v>87</v>
      </c>
      <c r="AG29" s="0" t="s">
        <v>88</v>
      </c>
      <c r="AH29" s="0" t="s">
        <v>89</v>
      </c>
      <c r="AI29" s="0" t="s">
        <v>90</v>
      </c>
      <c r="AJ29" s="0" t="s">
        <v>90</v>
      </c>
      <c r="AK29" s="0" t="str">
        <f aca="false">IF(AND($CF29&lt;&gt;"",IFERROR(INDEX(subsample_country_map!$B:$B,MATCH($CF29,subsample_country_map!$A:$A,0)),"")&lt;&gt;""),INDEX(subsample_country_map!$B:$B,MATCH($CF29,subsample_country_map!$A:$A,0)),INDEX(lookup!$AA:$AA,MATCH($A29,lookup!$A:$A,0)))</f>
        <v>3_AsiaPac</v>
      </c>
      <c r="AL29" s="0" t="str">
        <f aca="false">IF(AND($CF29&lt;&gt;"",IFERROR(INDEX(subsample_country_map!$C:$C,MATCH($CF29,subsample_country_map!$A:$A,0)),"")&lt;&gt;""),INDEX(subsample_country_map!$C:$C,MATCH($CF29,subsample_country_map!$A:$A,0)),INDEX(lookup!$AB:$AB,MATCH($A29,lookup!$A:$A,0)))</f>
        <v>1_developed</v>
      </c>
      <c r="AM29" s="0" t="str">
        <f aca="false">IF(AND($CF29&lt;&gt;"",IFERROR(INDEX(subsample_country_map!$D:$D,MATCH($CF29,subsample_country_map!$A:$A,0)),"")&lt;&gt;""),INDEX(subsample_country_map!$D:$D,MATCH($CF29,subsample_country_map!$A:$A,0)),INDEX(lookup!$AC:$AC,MATCH($A29,lookup!$A:$A,0)))</f>
        <v>2_non_western</v>
      </c>
      <c r="AN29" s="0" t="str">
        <f aca="false">IF(AND($CF29&lt;&gt;"",IFERROR(INDEX(subsample_country_map!$E:$E,MATCH($CF29,subsample_country_map!$A:$A,0)),"")&lt;&gt;""),INDEX(subsample_country_map!$E:$E,MATCH($CF29,subsample_country_map!$A:$A,0)),INDEX(lookup!$AD:$AD,MATCH($A29,lookup!$A:$A,0)))</f>
        <v>2_civil law</v>
      </c>
      <c r="AO29" s="0" t="str">
        <f aca="false">INDEX(lookup!$Y:$Y,MATCH($A29,lookup!$A:$A,0))</f>
        <v>0_published</v>
      </c>
      <c r="AP29" s="0" t="str">
        <f aca="false">INDEX(lookup!$Z:$Z,MATCH($A29,lookup!$A:$A,0))</f>
        <v>1_VHB high</v>
      </c>
      <c r="AQ29" s="0" t="str">
        <f aca="false">INDEX(lookup!$W:$W,MATCH($A29,lookup!$A:$A,0))</f>
        <v>1_fin/acc/econ</v>
      </c>
      <c r="AS29" s="0" t="s">
        <v>91</v>
      </c>
      <c r="AT29" s="0" t="s">
        <v>111</v>
      </c>
      <c r="AU29" s="0" t="s">
        <v>93</v>
      </c>
      <c r="AV29" s="0" t="s">
        <v>214</v>
      </c>
      <c r="AX29" s="0" t="s">
        <v>217</v>
      </c>
      <c r="BA29" s="0" t="n">
        <v>2237</v>
      </c>
      <c r="BB29" s="0" t="s">
        <v>96</v>
      </c>
      <c r="BC29" s="0" t="s">
        <v>122</v>
      </c>
      <c r="BD29" s="0" t="s">
        <v>142</v>
      </c>
      <c r="BE29" s="0" t="s">
        <v>206</v>
      </c>
      <c r="BF29" s="0" t="s">
        <v>207</v>
      </c>
      <c r="BI29" s="0" t="s">
        <v>208</v>
      </c>
      <c r="BJ29" s="0" t="s">
        <v>138</v>
      </c>
      <c r="BK29" s="0" t="s">
        <v>209</v>
      </c>
      <c r="BL29" s="0" t="s">
        <v>218</v>
      </c>
      <c r="BM29" s="0" t="s">
        <v>117</v>
      </c>
      <c r="BN29" s="0" t="s">
        <v>104</v>
      </c>
      <c r="BO29" s="0" t="s">
        <v>105</v>
      </c>
      <c r="BP29" s="0" t="s">
        <v>84</v>
      </c>
      <c r="BQ29" s="0" t="s">
        <v>127</v>
      </c>
      <c r="BT29" s="0" t="n">
        <v>0</v>
      </c>
      <c r="BU29" s="0" t="s">
        <v>106</v>
      </c>
      <c r="BW29" s="0" t="n">
        <v>2003</v>
      </c>
      <c r="BX29" s="0" t="n">
        <v>2018</v>
      </c>
      <c r="BY29" s="0" t="s">
        <v>107</v>
      </c>
      <c r="BZ29" s="0" t="n">
        <v>2010.5</v>
      </c>
      <c r="CA29" s="0" t="n">
        <v>0.1875</v>
      </c>
      <c r="CB29" s="0" t="n">
        <v>0</v>
      </c>
      <c r="CC29" s="0" t="n">
        <v>1</v>
      </c>
      <c r="CD29" s="0" t="n">
        <v>0.0236779691538278</v>
      </c>
      <c r="CE29" s="0" t="n">
        <v>1</v>
      </c>
      <c r="CF29" s="0" t="s">
        <v>207</v>
      </c>
    </row>
    <row r="30" customFormat="false" ht="15" hidden="false" customHeight="false" outlineLevel="0" collapsed="false">
      <c r="A30" s="0" t="s">
        <v>84</v>
      </c>
      <c r="B30" s="0" t="n">
        <v>1335</v>
      </c>
      <c r="C30" s="0" t="n">
        <v>0.115178510341992</v>
      </c>
      <c r="D30" s="0" t="n">
        <v>360</v>
      </c>
      <c r="E30" s="0" t="n">
        <f aca="false">IF(ISNUMBER($BA30),$BA30,IF(AND(ISNUMBER($D30),ISNUMBER($BW30),ISNUMBER($BX30)),$D30*($BX30-$BW30+1),""))</f>
        <v>360</v>
      </c>
      <c r="H30" s="0" t="s">
        <v>118</v>
      </c>
      <c r="I30" s="0" t="s">
        <v>119</v>
      </c>
      <c r="J30" s="0" t="n">
        <f aca="false">IF($BW30&lt;&gt;"",$BW30,"")</f>
        <v>2003</v>
      </c>
      <c r="K30" s="0" t="n">
        <f aca="false">IF($BX30&lt;&gt;"",$BX30,"")</f>
        <v>2018</v>
      </c>
      <c r="L30" s="0" t="n">
        <f aca="false">IF(AND(ISNUMBER($BW30),ISNUMBER($BX30)),($BW30+$BX30)/2,"")</f>
        <v>2010.5</v>
      </c>
      <c r="M30" s="0" t="n">
        <f aca="false">IF($L30&lt;&gt;"",$L30,"")</f>
        <v>2010.5</v>
      </c>
      <c r="N30" s="0" t="n">
        <f aca="false">IF(AND(ISNUMBER($BW30),ISNUMBER($BX30)),MIN(1,MAX(0,($BX30-2016+1)/($BX30-$BW30+1))),"")</f>
        <v>0.1875</v>
      </c>
      <c r="O30" s="0" t="n">
        <f aca="false">IF(AND(ISNUMBER($BW30),ISNUMBER($BX30)),MIN(1,MAX(0,($BX30-2017+1)/($BX30-$BW30+1))),"")</f>
        <v>0.125</v>
      </c>
      <c r="P30" s="0" t="n">
        <f aca="false">IF(AND(ISNUMBER($BW30),ISNUMBER($BX30)),MIN(1,MAX(0,($BX30-2018+1)/($BX30-$BW30+1))),"")</f>
        <v>0.0625</v>
      </c>
      <c r="Q30" s="0" t="n">
        <f aca="false">IF(AND(ISNUMBER($BW30),ISNUMBER($BX30)),MIN(1,MAX(0,($BX30-2019+1)/($BX30-$BW30+1))),"")</f>
        <v>0</v>
      </c>
      <c r="R30" s="0" t="n">
        <f aca="false">IF(AND(ISNUMBER($BW30),ISNUMBER($BX30)),MIN(1,MAX(0,($BX30-2016+1)/($BX30-$BW30+1))),"")</f>
        <v>0.1875</v>
      </c>
      <c r="S30" s="0" t="n">
        <f aca="false">IF($L30&lt;&gt;"",IF($L30&gt;=2015.5,1,0),"")</f>
        <v>0</v>
      </c>
      <c r="T30" s="0" t="n">
        <f aca="false">IF($L30&lt;&gt;"",IF($L30&gt;=2016,1,0),"")</f>
        <v>0</v>
      </c>
      <c r="U30" s="0" t="n">
        <f aca="false">IF(ISNUMBER($BX30),IF($BX30&gt;=2016,1,0),"")</f>
        <v>1</v>
      </c>
      <c r="V30" s="0" t="n">
        <f aca="false">IF(ISNUMBER($BW30),IF($BW30&gt;=2016,1,0),"")</f>
        <v>0</v>
      </c>
      <c r="W30" s="0" t="str">
        <f aca="false">IF(AND(ISNUMBER($BW30),ISNUMBER($BX30)),IF($BW30&gt;=2016,"post-only",IF($BX30&lt;2016,"pre-only","mixed")),"")</f>
        <v>mixed</v>
      </c>
      <c r="X30" s="0" t="n">
        <f aca="false">IF(AND(ISNUMBER($BW30),ISNUMBER($BX30)),MIN(1,MAX(0,($BX30-2017+1)/($BX30-$BW30+1))),"")</f>
        <v>0.125</v>
      </c>
      <c r="Y30" s="0" t="n">
        <f aca="false">IF(AND(ISNUMBER($BW30),ISNUMBER($BX30)),MIN(1,MAX(0,($BX30-2018+1)/($BX30-$BW30+1))),"")</f>
        <v>0.0625</v>
      </c>
      <c r="Z30" s="0" t="n">
        <f aca="false">IF(AND(ISNUMBER($BW30),ISNUMBER($BX30)),MIN(1,MAX(0,($BX30-2019+1)/($BX30-$BW30+1))),"")</f>
        <v>0</v>
      </c>
      <c r="AA30" s="0" t="n">
        <f aca="false">IF(ISNUMBER($BX30),IF($BX30&gt;=2017,1,0),"")</f>
        <v>1</v>
      </c>
      <c r="AB30" s="0" t="n">
        <f aca="false">IF(ISNUMBER($BX30),IF($BX30&gt;=2018,1,0),"")</f>
        <v>1</v>
      </c>
      <c r="AC30" s="0" t="n">
        <f aca="false">IF(ISNUMBER($BX30),IF($BX30&gt;=2019,1,0),"")</f>
        <v>0</v>
      </c>
      <c r="AD30" s="0" t="n">
        <f aca="false">IF($L30&lt;&gt;"",IF($L30&gt;2013,1,0),"")</f>
        <v>0</v>
      </c>
      <c r="AE30" s="0" t="n">
        <f aca="false">IF($L30&lt;&gt;"",1+IF($L30&gt;2011,1,0)+IF($L30&gt;2014,1,0),"")</f>
        <v>1</v>
      </c>
      <c r="AF30" s="0" t="s">
        <v>87</v>
      </c>
      <c r="AG30" s="0" t="s">
        <v>88</v>
      </c>
      <c r="AH30" s="0" t="s">
        <v>89</v>
      </c>
      <c r="AI30" s="0" t="s">
        <v>90</v>
      </c>
      <c r="AJ30" s="0" t="s">
        <v>90</v>
      </c>
      <c r="AK30" s="0" t="str">
        <f aca="false">IF(AND($CF30&lt;&gt;"",IFERROR(INDEX(subsample_country_map!$B:$B,MATCH($CF30,subsample_country_map!$A:$A,0)),"")&lt;&gt;""),INDEX(subsample_country_map!$B:$B,MATCH($CF30,subsample_country_map!$A:$A,0)),INDEX(lookup!$AA:$AA,MATCH($A30,lookup!$A:$A,0)))</f>
        <v>3_AsiaPac</v>
      </c>
      <c r="AL30" s="0" t="str">
        <f aca="false">IF(AND($CF30&lt;&gt;"",IFERROR(INDEX(subsample_country_map!$C:$C,MATCH($CF30,subsample_country_map!$A:$A,0)),"")&lt;&gt;""),INDEX(subsample_country_map!$C:$C,MATCH($CF30,subsample_country_map!$A:$A,0)),INDEX(lookup!$AB:$AB,MATCH($A30,lookup!$A:$A,0)))</f>
        <v>1_developed</v>
      </c>
      <c r="AM30" s="0" t="str">
        <f aca="false">IF(AND($CF30&lt;&gt;"",IFERROR(INDEX(subsample_country_map!$D:$D,MATCH($CF30,subsample_country_map!$A:$A,0)),"")&lt;&gt;""),INDEX(subsample_country_map!$D:$D,MATCH($CF30,subsample_country_map!$A:$A,0)),INDEX(lookup!$AC:$AC,MATCH($A30,lookup!$A:$A,0)))</f>
        <v>1_western</v>
      </c>
      <c r="AN30" s="0" t="str">
        <f aca="false">IF(AND($CF30&lt;&gt;"",IFERROR(INDEX(subsample_country_map!$E:$E,MATCH($CF30,subsample_country_map!$A:$A,0)),"")&lt;&gt;""),INDEX(subsample_country_map!$E:$E,MATCH($CF30,subsample_country_map!$A:$A,0)),INDEX(lookup!$AD:$AD,MATCH($A30,lookup!$A:$A,0)))</f>
        <v>1_common law</v>
      </c>
      <c r="AO30" s="0" t="str">
        <f aca="false">INDEX(lookup!$Y:$Y,MATCH($A30,lookup!$A:$A,0))</f>
        <v>0_published</v>
      </c>
      <c r="AP30" s="0" t="str">
        <f aca="false">INDEX(lookup!$Z:$Z,MATCH($A30,lookup!$A:$A,0))</f>
        <v>1_VHB high</v>
      </c>
      <c r="AQ30" s="0" t="str">
        <f aca="false">INDEX(lookup!$W:$W,MATCH($A30,lookup!$A:$A,0))</f>
        <v>1_fin/acc/econ</v>
      </c>
      <c r="AS30" s="0" t="s">
        <v>91</v>
      </c>
      <c r="AT30" s="0" t="s">
        <v>92</v>
      </c>
      <c r="AU30" s="0" t="s">
        <v>93</v>
      </c>
      <c r="AV30" s="0" t="s">
        <v>219</v>
      </c>
      <c r="AX30" s="0" t="s">
        <v>220</v>
      </c>
      <c r="BA30" s="0" t="n">
        <v>360</v>
      </c>
      <c r="BB30" s="0" t="s">
        <v>96</v>
      </c>
      <c r="BC30" s="0" t="s">
        <v>122</v>
      </c>
      <c r="BD30" s="0" t="s">
        <v>142</v>
      </c>
      <c r="BE30" s="0" t="s">
        <v>206</v>
      </c>
      <c r="BF30" s="0" t="s">
        <v>221</v>
      </c>
      <c r="BI30" s="0" t="s">
        <v>208</v>
      </c>
      <c r="BJ30" s="0" t="s">
        <v>157</v>
      </c>
      <c r="BK30" s="0" t="s">
        <v>209</v>
      </c>
      <c r="BL30" s="0" t="s">
        <v>222</v>
      </c>
      <c r="BM30" s="0" t="s">
        <v>103</v>
      </c>
      <c r="BN30" s="0" t="s">
        <v>104</v>
      </c>
      <c r="BO30" s="0" t="s">
        <v>105</v>
      </c>
      <c r="BP30" s="0" t="s">
        <v>84</v>
      </c>
      <c r="BQ30" s="0" t="s">
        <v>127</v>
      </c>
      <c r="BT30" s="0" t="n">
        <v>0</v>
      </c>
      <c r="BU30" s="0" t="s">
        <v>106</v>
      </c>
      <c r="BW30" s="0" t="n">
        <v>2003</v>
      </c>
      <c r="BX30" s="0" t="n">
        <v>2018</v>
      </c>
      <c r="BY30" s="0" t="s">
        <v>107</v>
      </c>
      <c r="BZ30" s="0" t="n">
        <v>2010.5</v>
      </c>
      <c r="CA30" s="0" t="n">
        <v>0.1875</v>
      </c>
      <c r="CB30" s="0" t="n">
        <v>0</v>
      </c>
      <c r="CC30" s="0" t="n">
        <v>1</v>
      </c>
      <c r="CD30" s="0" t="n">
        <v>0.11569192598994</v>
      </c>
      <c r="CE30" s="0" t="n">
        <v>1</v>
      </c>
      <c r="CF30" s="0" t="s">
        <v>221</v>
      </c>
    </row>
    <row r="31" customFormat="false" ht="15" hidden="false" customHeight="false" outlineLevel="0" collapsed="false">
      <c r="A31" s="0" t="s">
        <v>84</v>
      </c>
      <c r="B31" s="0" t="n">
        <v>1336</v>
      </c>
      <c r="C31" s="0" t="n">
        <v>0.252438513993373</v>
      </c>
      <c r="D31" s="0" t="n">
        <v>360</v>
      </c>
      <c r="E31" s="0" t="n">
        <f aca="false">IF(ISNUMBER($BA31),$BA31,IF(AND(ISNUMBER($D31),ISNUMBER($BW31),ISNUMBER($BX31)),$D31*($BX31-$BW31+1),""))</f>
        <v>360</v>
      </c>
      <c r="H31" s="0" t="s">
        <v>118</v>
      </c>
      <c r="I31" s="0" t="s">
        <v>119</v>
      </c>
      <c r="J31" s="0" t="n">
        <f aca="false">IF($BW31&lt;&gt;"",$BW31,"")</f>
        <v>2003</v>
      </c>
      <c r="K31" s="0" t="n">
        <f aca="false">IF($BX31&lt;&gt;"",$BX31,"")</f>
        <v>2018</v>
      </c>
      <c r="L31" s="0" t="n">
        <f aca="false">IF(AND(ISNUMBER($BW31),ISNUMBER($BX31)),($BW31+$BX31)/2,"")</f>
        <v>2010.5</v>
      </c>
      <c r="M31" s="0" t="n">
        <f aca="false">IF($L31&lt;&gt;"",$L31,"")</f>
        <v>2010.5</v>
      </c>
      <c r="N31" s="0" t="n">
        <f aca="false">IF(AND(ISNUMBER($BW31),ISNUMBER($BX31)),MIN(1,MAX(0,($BX31-2016+1)/($BX31-$BW31+1))),"")</f>
        <v>0.1875</v>
      </c>
      <c r="O31" s="0" t="n">
        <f aca="false">IF(AND(ISNUMBER($BW31),ISNUMBER($BX31)),MIN(1,MAX(0,($BX31-2017+1)/($BX31-$BW31+1))),"")</f>
        <v>0.125</v>
      </c>
      <c r="P31" s="0" t="n">
        <f aca="false">IF(AND(ISNUMBER($BW31),ISNUMBER($BX31)),MIN(1,MAX(0,($BX31-2018+1)/($BX31-$BW31+1))),"")</f>
        <v>0.0625</v>
      </c>
      <c r="Q31" s="0" t="n">
        <f aca="false">IF(AND(ISNUMBER($BW31),ISNUMBER($BX31)),MIN(1,MAX(0,($BX31-2019+1)/($BX31-$BW31+1))),"")</f>
        <v>0</v>
      </c>
      <c r="R31" s="0" t="n">
        <f aca="false">IF(AND(ISNUMBER($BW31),ISNUMBER($BX31)),MIN(1,MAX(0,($BX31-2016+1)/($BX31-$BW31+1))),"")</f>
        <v>0.1875</v>
      </c>
      <c r="S31" s="0" t="n">
        <f aca="false">IF($L31&lt;&gt;"",IF($L31&gt;=2015.5,1,0),"")</f>
        <v>0</v>
      </c>
      <c r="T31" s="0" t="n">
        <f aca="false">IF($L31&lt;&gt;"",IF($L31&gt;=2016,1,0),"")</f>
        <v>0</v>
      </c>
      <c r="U31" s="0" t="n">
        <f aca="false">IF(ISNUMBER($BX31),IF($BX31&gt;=2016,1,0),"")</f>
        <v>1</v>
      </c>
      <c r="V31" s="0" t="n">
        <f aca="false">IF(ISNUMBER($BW31),IF($BW31&gt;=2016,1,0),"")</f>
        <v>0</v>
      </c>
      <c r="W31" s="0" t="str">
        <f aca="false">IF(AND(ISNUMBER($BW31),ISNUMBER($BX31)),IF($BW31&gt;=2016,"post-only",IF($BX31&lt;2016,"pre-only","mixed")),"")</f>
        <v>mixed</v>
      </c>
      <c r="X31" s="0" t="n">
        <f aca="false">IF(AND(ISNUMBER($BW31),ISNUMBER($BX31)),MIN(1,MAX(0,($BX31-2017+1)/($BX31-$BW31+1))),"")</f>
        <v>0.125</v>
      </c>
      <c r="Y31" s="0" t="n">
        <f aca="false">IF(AND(ISNUMBER($BW31),ISNUMBER($BX31)),MIN(1,MAX(0,($BX31-2018+1)/($BX31-$BW31+1))),"")</f>
        <v>0.0625</v>
      </c>
      <c r="Z31" s="0" t="n">
        <f aca="false">IF(AND(ISNUMBER($BW31),ISNUMBER($BX31)),MIN(1,MAX(0,($BX31-2019+1)/($BX31-$BW31+1))),"")</f>
        <v>0</v>
      </c>
      <c r="AA31" s="0" t="n">
        <f aca="false">IF(ISNUMBER($BX31),IF($BX31&gt;=2017,1,0),"")</f>
        <v>1</v>
      </c>
      <c r="AB31" s="0" t="n">
        <f aca="false">IF(ISNUMBER($BX31),IF($BX31&gt;=2018,1,0),"")</f>
        <v>1</v>
      </c>
      <c r="AC31" s="0" t="n">
        <f aca="false">IF(ISNUMBER($BX31),IF($BX31&gt;=2019,1,0),"")</f>
        <v>0</v>
      </c>
      <c r="AD31" s="0" t="n">
        <f aca="false">IF($L31&lt;&gt;"",IF($L31&gt;2013,1,0),"")</f>
        <v>0</v>
      </c>
      <c r="AE31" s="0" t="n">
        <f aca="false">IF($L31&lt;&gt;"",1+IF($L31&gt;2011,1,0)+IF($L31&gt;2014,1,0),"")</f>
        <v>1</v>
      </c>
      <c r="AF31" s="0" t="s">
        <v>87</v>
      </c>
      <c r="AG31" s="0" t="s">
        <v>88</v>
      </c>
      <c r="AH31" s="0" t="s">
        <v>89</v>
      </c>
      <c r="AI31" s="0" t="s">
        <v>90</v>
      </c>
      <c r="AJ31" s="0" t="s">
        <v>90</v>
      </c>
      <c r="AK31" s="0" t="str">
        <f aca="false">IF(AND($CF31&lt;&gt;"",IFERROR(INDEX(subsample_country_map!$B:$B,MATCH($CF31,subsample_country_map!$A:$A,0)),"")&lt;&gt;""),INDEX(subsample_country_map!$B:$B,MATCH($CF31,subsample_country_map!$A:$A,0)),INDEX(lookup!$AA:$AA,MATCH($A31,lookup!$A:$A,0)))</f>
        <v>3_AsiaPac</v>
      </c>
      <c r="AL31" s="0" t="str">
        <f aca="false">IF(AND($CF31&lt;&gt;"",IFERROR(INDEX(subsample_country_map!$C:$C,MATCH($CF31,subsample_country_map!$A:$A,0)),"")&lt;&gt;""),INDEX(subsample_country_map!$C:$C,MATCH($CF31,subsample_country_map!$A:$A,0)),INDEX(lookup!$AB:$AB,MATCH($A31,lookup!$A:$A,0)))</f>
        <v>1_developed</v>
      </c>
      <c r="AM31" s="0" t="str">
        <f aca="false">IF(AND($CF31&lt;&gt;"",IFERROR(INDEX(subsample_country_map!$D:$D,MATCH($CF31,subsample_country_map!$A:$A,0)),"")&lt;&gt;""),INDEX(subsample_country_map!$D:$D,MATCH($CF31,subsample_country_map!$A:$A,0)),INDEX(lookup!$AC:$AC,MATCH($A31,lookup!$A:$A,0)))</f>
        <v>1_western</v>
      </c>
      <c r="AN31" s="0" t="str">
        <f aca="false">IF(AND($CF31&lt;&gt;"",IFERROR(INDEX(subsample_country_map!$E:$E,MATCH($CF31,subsample_country_map!$A:$A,0)),"")&lt;&gt;""),INDEX(subsample_country_map!$E:$E,MATCH($CF31,subsample_country_map!$A:$A,0)),INDEX(lookup!$AD:$AD,MATCH($A31,lookup!$A:$A,0)))</f>
        <v>1_common law</v>
      </c>
      <c r="AO31" s="0" t="str">
        <f aca="false">INDEX(lookup!$Y:$Y,MATCH($A31,lookup!$A:$A,0))</f>
        <v>0_published</v>
      </c>
      <c r="AP31" s="0" t="str">
        <f aca="false">INDEX(lookup!$Z:$Z,MATCH($A31,lookup!$A:$A,0))</f>
        <v>1_VHB high</v>
      </c>
      <c r="AQ31" s="0" t="str">
        <f aca="false">INDEX(lookup!$W:$W,MATCH($A31,lookup!$A:$A,0))</f>
        <v>1_fin/acc/econ</v>
      </c>
      <c r="AS31" s="0" t="s">
        <v>91</v>
      </c>
      <c r="AT31" s="0" t="s">
        <v>92</v>
      </c>
      <c r="AU31" s="0" t="s">
        <v>93</v>
      </c>
      <c r="AV31" s="0" t="s">
        <v>223</v>
      </c>
      <c r="AX31" s="0" t="s">
        <v>224</v>
      </c>
      <c r="BA31" s="0" t="n">
        <v>360</v>
      </c>
      <c r="BB31" s="0" t="s">
        <v>96</v>
      </c>
      <c r="BC31" s="0" t="s">
        <v>122</v>
      </c>
      <c r="BD31" s="0" t="s">
        <v>142</v>
      </c>
      <c r="BE31" s="0" t="s">
        <v>206</v>
      </c>
      <c r="BF31" s="0" t="s">
        <v>221</v>
      </c>
      <c r="BI31" s="0" t="s">
        <v>208</v>
      </c>
      <c r="BJ31" s="0" t="s">
        <v>161</v>
      </c>
      <c r="BK31" s="0" t="s">
        <v>209</v>
      </c>
      <c r="BL31" s="0" t="s">
        <v>225</v>
      </c>
      <c r="BM31" s="0" t="s">
        <v>110</v>
      </c>
      <c r="BN31" s="0" t="s">
        <v>104</v>
      </c>
      <c r="BO31" s="0" t="s">
        <v>105</v>
      </c>
      <c r="BP31" s="0" t="s">
        <v>84</v>
      </c>
      <c r="BQ31" s="0" t="s">
        <v>127</v>
      </c>
      <c r="BT31" s="0" t="n">
        <v>0</v>
      </c>
      <c r="BU31" s="0" t="s">
        <v>106</v>
      </c>
      <c r="BW31" s="0" t="n">
        <v>2003</v>
      </c>
      <c r="BX31" s="0" t="n">
        <v>2018</v>
      </c>
      <c r="BY31" s="0" t="s">
        <v>107</v>
      </c>
      <c r="BZ31" s="0" t="n">
        <v>2010.5</v>
      </c>
      <c r="CA31" s="0" t="n">
        <v>0.1875</v>
      </c>
      <c r="CB31" s="0" t="n">
        <v>0</v>
      </c>
      <c r="CC31" s="0" t="n">
        <v>1</v>
      </c>
      <c r="CD31" s="0" t="n">
        <v>0.258015591860341</v>
      </c>
      <c r="CE31" s="0" t="n">
        <v>1</v>
      </c>
      <c r="CF31" s="0" t="s">
        <v>221</v>
      </c>
    </row>
    <row r="32" customFormat="false" ht="15" hidden="false" customHeight="false" outlineLevel="0" collapsed="false">
      <c r="A32" s="0" t="s">
        <v>84</v>
      </c>
      <c r="B32" s="0" t="n">
        <v>1337</v>
      </c>
      <c r="C32" s="0" t="n">
        <v>-0.0615475082017977</v>
      </c>
      <c r="D32" s="0" t="n">
        <v>360</v>
      </c>
      <c r="E32" s="0" t="n">
        <f aca="false">IF(ISNUMBER($BA32),$BA32,IF(AND(ISNUMBER($D32),ISNUMBER($BW32),ISNUMBER($BX32)),$D32*($BX32-$BW32+1),""))</f>
        <v>360</v>
      </c>
      <c r="H32" s="0" t="s">
        <v>118</v>
      </c>
      <c r="I32" s="0" t="s">
        <v>119</v>
      </c>
      <c r="J32" s="0" t="n">
        <f aca="false">IF($BW32&lt;&gt;"",$BW32,"")</f>
        <v>2003</v>
      </c>
      <c r="K32" s="0" t="n">
        <f aca="false">IF($BX32&lt;&gt;"",$BX32,"")</f>
        <v>2018</v>
      </c>
      <c r="L32" s="0" t="n">
        <f aca="false">IF(AND(ISNUMBER($BW32),ISNUMBER($BX32)),($BW32+$BX32)/2,"")</f>
        <v>2010.5</v>
      </c>
      <c r="M32" s="0" t="n">
        <f aca="false">IF($L32&lt;&gt;"",$L32,"")</f>
        <v>2010.5</v>
      </c>
      <c r="N32" s="0" t="n">
        <f aca="false">IF(AND(ISNUMBER($BW32),ISNUMBER($BX32)),MIN(1,MAX(0,($BX32-2016+1)/($BX32-$BW32+1))),"")</f>
        <v>0.1875</v>
      </c>
      <c r="O32" s="0" t="n">
        <f aca="false">IF(AND(ISNUMBER($BW32),ISNUMBER($BX32)),MIN(1,MAX(0,($BX32-2017+1)/($BX32-$BW32+1))),"")</f>
        <v>0.125</v>
      </c>
      <c r="P32" s="0" t="n">
        <f aca="false">IF(AND(ISNUMBER($BW32),ISNUMBER($BX32)),MIN(1,MAX(0,($BX32-2018+1)/($BX32-$BW32+1))),"")</f>
        <v>0.0625</v>
      </c>
      <c r="Q32" s="0" t="n">
        <f aca="false">IF(AND(ISNUMBER($BW32),ISNUMBER($BX32)),MIN(1,MAX(0,($BX32-2019+1)/($BX32-$BW32+1))),"")</f>
        <v>0</v>
      </c>
      <c r="R32" s="0" t="n">
        <f aca="false">IF(AND(ISNUMBER($BW32),ISNUMBER($BX32)),MIN(1,MAX(0,($BX32-2016+1)/($BX32-$BW32+1))),"")</f>
        <v>0.1875</v>
      </c>
      <c r="S32" s="0" t="n">
        <f aca="false">IF($L32&lt;&gt;"",IF($L32&gt;=2015.5,1,0),"")</f>
        <v>0</v>
      </c>
      <c r="T32" s="0" t="n">
        <f aca="false">IF($L32&lt;&gt;"",IF($L32&gt;=2016,1,0),"")</f>
        <v>0</v>
      </c>
      <c r="U32" s="0" t="n">
        <f aca="false">IF(ISNUMBER($BX32),IF($BX32&gt;=2016,1,0),"")</f>
        <v>1</v>
      </c>
      <c r="V32" s="0" t="n">
        <f aca="false">IF(ISNUMBER($BW32),IF($BW32&gt;=2016,1,0),"")</f>
        <v>0</v>
      </c>
      <c r="W32" s="0" t="str">
        <f aca="false">IF(AND(ISNUMBER($BW32),ISNUMBER($BX32)),IF($BW32&gt;=2016,"post-only",IF($BX32&lt;2016,"pre-only","mixed")),"")</f>
        <v>mixed</v>
      </c>
      <c r="X32" s="0" t="n">
        <f aca="false">IF(AND(ISNUMBER($BW32),ISNUMBER($BX32)),MIN(1,MAX(0,($BX32-2017+1)/($BX32-$BW32+1))),"")</f>
        <v>0.125</v>
      </c>
      <c r="Y32" s="0" t="n">
        <f aca="false">IF(AND(ISNUMBER($BW32),ISNUMBER($BX32)),MIN(1,MAX(0,($BX32-2018+1)/($BX32-$BW32+1))),"")</f>
        <v>0.0625</v>
      </c>
      <c r="Z32" s="0" t="n">
        <f aca="false">IF(AND(ISNUMBER($BW32),ISNUMBER($BX32)),MIN(1,MAX(0,($BX32-2019+1)/($BX32-$BW32+1))),"")</f>
        <v>0</v>
      </c>
      <c r="AA32" s="0" t="n">
        <f aca="false">IF(ISNUMBER($BX32),IF($BX32&gt;=2017,1,0),"")</f>
        <v>1</v>
      </c>
      <c r="AB32" s="0" t="n">
        <f aca="false">IF(ISNUMBER($BX32),IF($BX32&gt;=2018,1,0),"")</f>
        <v>1</v>
      </c>
      <c r="AC32" s="0" t="n">
        <f aca="false">IF(ISNUMBER($BX32),IF($BX32&gt;=2019,1,0),"")</f>
        <v>0</v>
      </c>
      <c r="AD32" s="0" t="n">
        <f aca="false">IF($L32&lt;&gt;"",IF($L32&gt;2013,1,0),"")</f>
        <v>0</v>
      </c>
      <c r="AE32" s="0" t="n">
        <f aca="false">IF($L32&lt;&gt;"",1+IF($L32&gt;2011,1,0)+IF($L32&gt;2014,1,0),"")</f>
        <v>1</v>
      </c>
      <c r="AF32" s="0" t="s">
        <v>87</v>
      </c>
      <c r="AG32" s="0" t="s">
        <v>88</v>
      </c>
      <c r="AH32" s="0" t="s">
        <v>89</v>
      </c>
      <c r="AI32" s="0" t="s">
        <v>90</v>
      </c>
      <c r="AJ32" s="0" t="s">
        <v>90</v>
      </c>
      <c r="AK32" s="0" t="str">
        <f aca="false">IF(AND($CF32&lt;&gt;"",IFERROR(INDEX(subsample_country_map!$B:$B,MATCH($CF32,subsample_country_map!$A:$A,0)),"")&lt;&gt;""),INDEX(subsample_country_map!$B:$B,MATCH($CF32,subsample_country_map!$A:$A,0)),INDEX(lookup!$AA:$AA,MATCH($A32,lookup!$A:$A,0)))</f>
        <v>3_AsiaPac</v>
      </c>
      <c r="AL32" s="0" t="str">
        <f aca="false">IF(AND($CF32&lt;&gt;"",IFERROR(INDEX(subsample_country_map!$C:$C,MATCH($CF32,subsample_country_map!$A:$A,0)),"")&lt;&gt;""),INDEX(subsample_country_map!$C:$C,MATCH($CF32,subsample_country_map!$A:$A,0)),INDEX(lookup!$AB:$AB,MATCH($A32,lookup!$A:$A,0)))</f>
        <v>1_developed</v>
      </c>
      <c r="AM32" s="0" t="str">
        <f aca="false">IF(AND($CF32&lt;&gt;"",IFERROR(INDEX(subsample_country_map!$D:$D,MATCH($CF32,subsample_country_map!$A:$A,0)),"")&lt;&gt;""),INDEX(subsample_country_map!$D:$D,MATCH($CF32,subsample_country_map!$A:$A,0)),INDEX(lookup!$AC:$AC,MATCH($A32,lookup!$A:$A,0)))</f>
        <v>1_western</v>
      </c>
      <c r="AN32" s="0" t="str">
        <f aca="false">IF(AND($CF32&lt;&gt;"",IFERROR(INDEX(subsample_country_map!$E:$E,MATCH($CF32,subsample_country_map!$A:$A,0)),"")&lt;&gt;""),INDEX(subsample_country_map!$E:$E,MATCH($CF32,subsample_country_map!$A:$A,0)),INDEX(lookup!$AD:$AD,MATCH($A32,lookup!$A:$A,0)))</f>
        <v>1_common law</v>
      </c>
      <c r="AO32" s="0" t="str">
        <f aca="false">INDEX(lookup!$Y:$Y,MATCH($A32,lookup!$A:$A,0))</f>
        <v>0_published</v>
      </c>
      <c r="AP32" s="0" t="str">
        <f aca="false">INDEX(lookup!$Z:$Z,MATCH($A32,lookup!$A:$A,0))</f>
        <v>1_VHB high</v>
      </c>
      <c r="AQ32" s="0" t="str">
        <f aca="false">INDEX(lookup!$W:$W,MATCH($A32,lookup!$A:$A,0))</f>
        <v>1_fin/acc/econ</v>
      </c>
      <c r="AS32" s="0" t="s">
        <v>91</v>
      </c>
      <c r="AT32" s="0" t="s">
        <v>111</v>
      </c>
      <c r="AU32" s="0" t="s">
        <v>93</v>
      </c>
      <c r="AV32" s="0" t="s">
        <v>226</v>
      </c>
      <c r="AX32" s="0" t="s">
        <v>227</v>
      </c>
      <c r="BA32" s="0" t="n">
        <v>360</v>
      </c>
      <c r="BB32" s="0" t="s">
        <v>96</v>
      </c>
      <c r="BC32" s="0" t="s">
        <v>122</v>
      </c>
      <c r="BD32" s="0" t="s">
        <v>142</v>
      </c>
      <c r="BE32" s="0" t="s">
        <v>206</v>
      </c>
      <c r="BF32" s="0" t="s">
        <v>221</v>
      </c>
      <c r="BI32" s="0" t="s">
        <v>208</v>
      </c>
      <c r="BJ32" s="0" t="s">
        <v>165</v>
      </c>
      <c r="BK32" s="0" t="s">
        <v>209</v>
      </c>
      <c r="BL32" s="0" t="s">
        <v>228</v>
      </c>
      <c r="BM32" s="0" t="s">
        <v>114</v>
      </c>
      <c r="BN32" s="0" t="s">
        <v>104</v>
      </c>
      <c r="BO32" s="0" t="s">
        <v>105</v>
      </c>
      <c r="BP32" s="0" t="s">
        <v>84</v>
      </c>
      <c r="BQ32" s="0" t="s">
        <v>127</v>
      </c>
      <c r="BT32" s="0" t="n">
        <v>0</v>
      </c>
      <c r="BU32" s="0" t="s">
        <v>106</v>
      </c>
      <c r="BW32" s="0" t="n">
        <v>2003</v>
      </c>
      <c r="BX32" s="0" t="n">
        <v>2018</v>
      </c>
      <c r="BY32" s="0" t="s">
        <v>107</v>
      </c>
      <c r="BZ32" s="0" t="n">
        <v>2010.5</v>
      </c>
      <c r="CA32" s="0" t="n">
        <v>0.1875</v>
      </c>
      <c r="CB32" s="0" t="n">
        <v>0</v>
      </c>
      <c r="CC32" s="0" t="n">
        <v>1</v>
      </c>
      <c r="CD32" s="0" t="n">
        <v>-0.0616254012701723</v>
      </c>
      <c r="CE32" s="0" t="n">
        <v>1</v>
      </c>
      <c r="CF32" s="0" t="s">
        <v>221</v>
      </c>
    </row>
    <row r="33" customFormat="false" ht="15" hidden="false" customHeight="false" outlineLevel="0" collapsed="false">
      <c r="A33" s="0" t="s">
        <v>84</v>
      </c>
      <c r="B33" s="0" t="n">
        <v>1338</v>
      </c>
      <c r="C33" s="0" t="n">
        <v>0.0121211738271154</v>
      </c>
      <c r="D33" s="0" t="n">
        <v>360</v>
      </c>
      <c r="E33" s="0" t="n">
        <f aca="false">IF(ISNUMBER($BA33),$BA33,IF(AND(ISNUMBER($D33),ISNUMBER($BW33),ISNUMBER($BX33)),$D33*($BX33-$BW33+1),""))</f>
        <v>360</v>
      </c>
      <c r="H33" s="0" t="s">
        <v>118</v>
      </c>
      <c r="I33" s="0" t="s">
        <v>119</v>
      </c>
      <c r="J33" s="0" t="n">
        <f aca="false">IF($BW33&lt;&gt;"",$BW33,"")</f>
        <v>2003</v>
      </c>
      <c r="K33" s="0" t="n">
        <f aca="false">IF($BX33&lt;&gt;"",$BX33,"")</f>
        <v>2018</v>
      </c>
      <c r="L33" s="0" t="n">
        <f aca="false">IF(AND(ISNUMBER($BW33),ISNUMBER($BX33)),($BW33+$BX33)/2,"")</f>
        <v>2010.5</v>
      </c>
      <c r="M33" s="0" t="n">
        <f aca="false">IF($L33&lt;&gt;"",$L33,"")</f>
        <v>2010.5</v>
      </c>
      <c r="N33" s="0" t="n">
        <f aca="false">IF(AND(ISNUMBER($BW33),ISNUMBER($BX33)),MIN(1,MAX(0,($BX33-2016+1)/($BX33-$BW33+1))),"")</f>
        <v>0.1875</v>
      </c>
      <c r="O33" s="0" t="n">
        <f aca="false">IF(AND(ISNUMBER($BW33),ISNUMBER($BX33)),MIN(1,MAX(0,($BX33-2017+1)/($BX33-$BW33+1))),"")</f>
        <v>0.125</v>
      </c>
      <c r="P33" s="0" t="n">
        <f aca="false">IF(AND(ISNUMBER($BW33),ISNUMBER($BX33)),MIN(1,MAX(0,($BX33-2018+1)/($BX33-$BW33+1))),"")</f>
        <v>0.0625</v>
      </c>
      <c r="Q33" s="0" t="n">
        <f aca="false">IF(AND(ISNUMBER($BW33),ISNUMBER($BX33)),MIN(1,MAX(0,($BX33-2019+1)/($BX33-$BW33+1))),"")</f>
        <v>0</v>
      </c>
      <c r="R33" s="0" t="n">
        <f aca="false">IF(AND(ISNUMBER($BW33),ISNUMBER($BX33)),MIN(1,MAX(0,($BX33-2016+1)/($BX33-$BW33+1))),"")</f>
        <v>0.1875</v>
      </c>
      <c r="S33" s="0" t="n">
        <f aca="false">IF($L33&lt;&gt;"",IF($L33&gt;=2015.5,1,0),"")</f>
        <v>0</v>
      </c>
      <c r="T33" s="0" t="n">
        <f aca="false">IF($L33&lt;&gt;"",IF($L33&gt;=2016,1,0),"")</f>
        <v>0</v>
      </c>
      <c r="U33" s="0" t="n">
        <f aca="false">IF(ISNUMBER($BX33),IF($BX33&gt;=2016,1,0),"")</f>
        <v>1</v>
      </c>
      <c r="V33" s="0" t="n">
        <f aca="false">IF(ISNUMBER($BW33),IF($BW33&gt;=2016,1,0),"")</f>
        <v>0</v>
      </c>
      <c r="W33" s="0" t="str">
        <f aca="false">IF(AND(ISNUMBER($BW33),ISNUMBER($BX33)),IF($BW33&gt;=2016,"post-only",IF($BX33&lt;2016,"pre-only","mixed")),"")</f>
        <v>mixed</v>
      </c>
      <c r="X33" s="0" t="n">
        <f aca="false">IF(AND(ISNUMBER($BW33),ISNUMBER($BX33)),MIN(1,MAX(0,($BX33-2017+1)/($BX33-$BW33+1))),"")</f>
        <v>0.125</v>
      </c>
      <c r="Y33" s="0" t="n">
        <f aca="false">IF(AND(ISNUMBER($BW33),ISNUMBER($BX33)),MIN(1,MAX(0,($BX33-2018+1)/($BX33-$BW33+1))),"")</f>
        <v>0.0625</v>
      </c>
      <c r="Z33" s="0" t="n">
        <f aca="false">IF(AND(ISNUMBER($BW33),ISNUMBER($BX33)),MIN(1,MAX(0,($BX33-2019+1)/($BX33-$BW33+1))),"")</f>
        <v>0</v>
      </c>
      <c r="AA33" s="0" t="n">
        <f aca="false">IF(ISNUMBER($BX33),IF($BX33&gt;=2017,1,0),"")</f>
        <v>1</v>
      </c>
      <c r="AB33" s="0" t="n">
        <f aca="false">IF(ISNUMBER($BX33),IF($BX33&gt;=2018,1,0),"")</f>
        <v>1</v>
      </c>
      <c r="AC33" s="0" t="n">
        <f aca="false">IF(ISNUMBER($BX33),IF($BX33&gt;=2019,1,0),"")</f>
        <v>0</v>
      </c>
      <c r="AD33" s="0" t="n">
        <f aca="false">IF($L33&lt;&gt;"",IF($L33&gt;2013,1,0),"")</f>
        <v>0</v>
      </c>
      <c r="AE33" s="0" t="n">
        <f aca="false">IF($L33&lt;&gt;"",1+IF($L33&gt;2011,1,0)+IF($L33&gt;2014,1,0),"")</f>
        <v>1</v>
      </c>
      <c r="AF33" s="0" t="s">
        <v>87</v>
      </c>
      <c r="AG33" s="0" t="s">
        <v>88</v>
      </c>
      <c r="AH33" s="0" t="s">
        <v>89</v>
      </c>
      <c r="AI33" s="0" t="s">
        <v>90</v>
      </c>
      <c r="AJ33" s="0" t="s">
        <v>90</v>
      </c>
      <c r="AK33" s="0" t="str">
        <f aca="false">IF(AND($CF33&lt;&gt;"",IFERROR(INDEX(subsample_country_map!$B:$B,MATCH($CF33,subsample_country_map!$A:$A,0)),"")&lt;&gt;""),INDEX(subsample_country_map!$B:$B,MATCH($CF33,subsample_country_map!$A:$A,0)),INDEX(lookup!$AA:$AA,MATCH($A33,lookup!$A:$A,0)))</f>
        <v>3_AsiaPac</v>
      </c>
      <c r="AL33" s="0" t="str">
        <f aca="false">IF(AND($CF33&lt;&gt;"",IFERROR(INDEX(subsample_country_map!$C:$C,MATCH($CF33,subsample_country_map!$A:$A,0)),"")&lt;&gt;""),INDEX(subsample_country_map!$C:$C,MATCH($CF33,subsample_country_map!$A:$A,0)),INDEX(lookup!$AB:$AB,MATCH($A33,lookup!$A:$A,0)))</f>
        <v>1_developed</v>
      </c>
      <c r="AM33" s="0" t="str">
        <f aca="false">IF(AND($CF33&lt;&gt;"",IFERROR(INDEX(subsample_country_map!$D:$D,MATCH($CF33,subsample_country_map!$A:$A,0)),"")&lt;&gt;""),INDEX(subsample_country_map!$D:$D,MATCH($CF33,subsample_country_map!$A:$A,0)),INDEX(lookup!$AC:$AC,MATCH($A33,lookup!$A:$A,0)))</f>
        <v>1_western</v>
      </c>
      <c r="AN33" s="0" t="str">
        <f aca="false">IF(AND($CF33&lt;&gt;"",IFERROR(INDEX(subsample_country_map!$E:$E,MATCH($CF33,subsample_country_map!$A:$A,0)),"")&lt;&gt;""),INDEX(subsample_country_map!$E:$E,MATCH($CF33,subsample_country_map!$A:$A,0)),INDEX(lookup!$AD:$AD,MATCH($A33,lookup!$A:$A,0)))</f>
        <v>1_common law</v>
      </c>
      <c r="AO33" s="0" t="str">
        <f aca="false">INDEX(lookup!$Y:$Y,MATCH($A33,lookup!$A:$A,0))</f>
        <v>0_published</v>
      </c>
      <c r="AP33" s="0" t="str">
        <f aca="false">INDEX(lookup!$Z:$Z,MATCH($A33,lookup!$A:$A,0))</f>
        <v>1_VHB high</v>
      </c>
      <c r="AQ33" s="0" t="str">
        <f aca="false">INDEX(lookup!$W:$W,MATCH($A33,lookup!$A:$A,0))</f>
        <v>1_fin/acc/econ</v>
      </c>
      <c r="AS33" s="0" t="s">
        <v>91</v>
      </c>
      <c r="AT33" s="0" t="s">
        <v>111</v>
      </c>
      <c r="AU33" s="0" t="s">
        <v>93</v>
      </c>
      <c r="AV33" s="0" t="s">
        <v>229</v>
      </c>
      <c r="AX33" s="0" t="s">
        <v>230</v>
      </c>
      <c r="BA33" s="0" t="n">
        <v>360</v>
      </c>
      <c r="BB33" s="0" t="s">
        <v>96</v>
      </c>
      <c r="BC33" s="0" t="s">
        <v>122</v>
      </c>
      <c r="BD33" s="0" t="s">
        <v>142</v>
      </c>
      <c r="BE33" s="0" t="s">
        <v>206</v>
      </c>
      <c r="BF33" s="0" t="s">
        <v>221</v>
      </c>
      <c r="BI33" s="0" t="s">
        <v>208</v>
      </c>
      <c r="BJ33" s="0" t="s">
        <v>169</v>
      </c>
      <c r="BK33" s="0" t="s">
        <v>209</v>
      </c>
      <c r="BL33" s="0" t="s">
        <v>231</v>
      </c>
      <c r="BM33" s="0" t="s">
        <v>117</v>
      </c>
      <c r="BN33" s="0" t="s">
        <v>104</v>
      </c>
      <c r="BO33" s="0" t="s">
        <v>105</v>
      </c>
      <c r="BP33" s="0" t="s">
        <v>84</v>
      </c>
      <c r="BQ33" s="0" t="s">
        <v>127</v>
      </c>
      <c r="BT33" s="0" t="n">
        <v>0</v>
      </c>
      <c r="BU33" s="0" t="s">
        <v>106</v>
      </c>
      <c r="BW33" s="0" t="n">
        <v>2003</v>
      </c>
      <c r="BX33" s="0" t="n">
        <v>2018</v>
      </c>
      <c r="BY33" s="0" t="s">
        <v>107</v>
      </c>
      <c r="BZ33" s="0" t="n">
        <v>2010.5</v>
      </c>
      <c r="CA33" s="0" t="n">
        <v>0.1875</v>
      </c>
      <c r="CB33" s="0" t="n">
        <v>0</v>
      </c>
      <c r="CC33" s="0" t="n">
        <v>1</v>
      </c>
      <c r="CD33" s="0" t="n">
        <v>0.0121217675052726</v>
      </c>
      <c r="CE33" s="0" t="n">
        <v>1</v>
      </c>
      <c r="CF33" s="0" t="s">
        <v>221</v>
      </c>
    </row>
    <row r="34" customFormat="false" ht="15" hidden="false" customHeight="false" outlineLevel="0" collapsed="false">
      <c r="A34" s="0" t="s">
        <v>84</v>
      </c>
      <c r="B34" s="0" t="n">
        <v>1339</v>
      </c>
      <c r="C34" s="0" t="n">
        <v>-0.135156804328179</v>
      </c>
      <c r="D34" s="0" t="n">
        <v>344</v>
      </c>
      <c r="E34" s="0" t="n">
        <f aca="false">IF(ISNUMBER($BA34),$BA34,IF(AND(ISNUMBER($D34),ISNUMBER($BW34),ISNUMBER($BX34)),$D34*($BX34-$BW34+1),""))</f>
        <v>344</v>
      </c>
      <c r="H34" s="0" t="s">
        <v>118</v>
      </c>
      <c r="I34" s="0" t="s">
        <v>119</v>
      </c>
      <c r="J34" s="0" t="n">
        <f aca="false">IF($BW34&lt;&gt;"",$BW34,"")</f>
        <v>2003</v>
      </c>
      <c r="K34" s="0" t="n">
        <f aca="false">IF($BX34&lt;&gt;"",$BX34,"")</f>
        <v>2018</v>
      </c>
      <c r="L34" s="0" t="n">
        <f aca="false">IF(AND(ISNUMBER($BW34),ISNUMBER($BX34)),($BW34+$BX34)/2,"")</f>
        <v>2010.5</v>
      </c>
      <c r="M34" s="0" t="n">
        <f aca="false">IF($L34&lt;&gt;"",$L34,"")</f>
        <v>2010.5</v>
      </c>
      <c r="N34" s="0" t="n">
        <f aca="false">IF(AND(ISNUMBER($BW34),ISNUMBER($BX34)),MIN(1,MAX(0,($BX34-2016+1)/($BX34-$BW34+1))),"")</f>
        <v>0.1875</v>
      </c>
      <c r="O34" s="0" t="n">
        <f aca="false">IF(AND(ISNUMBER($BW34),ISNUMBER($BX34)),MIN(1,MAX(0,($BX34-2017+1)/($BX34-$BW34+1))),"")</f>
        <v>0.125</v>
      </c>
      <c r="P34" s="0" t="n">
        <f aca="false">IF(AND(ISNUMBER($BW34),ISNUMBER($BX34)),MIN(1,MAX(0,($BX34-2018+1)/($BX34-$BW34+1))),"")</f>
        <v>0.0625</v>
      </c>
      <c r="Q34" s="0" t="n">
        <f aca="false">IF(AND(ISNUMBER($BW34),ISNUMBER($BX34)),MIN(1,MAX(0,($BX34-2019+1)/($BX34-$BW34+1))),"")</f>
        <v>0</v>
      </c>
      <c r="R34" s="0" t="n">
        <f aca="false">IF(AND(ISNUMBER($BW34),ISNUMBER($BX34)),MIN(1,MAX(0,($BX34-2016+1)/($BX34-$BW34+1))),"")</f>
        <v>0.1875</v>
      </c>
      <c r="S34" s="0" t="n">
        <f aca="false">IF($L34&lt;&gt;"",IF($L34&gt;=2015.5,1,0),"")</f>
        <v>0</v>
      </c>
      <c r="T34" s="0" t="n">
        <f aca="false">IF($L34&lt;&gt;"",IF($L34&gt;=2016,1,0),"")</f>
        <v>0</v>
      </c>
      <c r="U34" s="0" t="n">
        <f aca="false">IF(ISNUMBER($BX34),IF($BX34&gt;=2016,1,0),"")</f>
        <v>1</v>
      </c>
      <c r="V34" s="0" t="n">
        <f aca="false">IF(ISNUMBER($BW34),IF($BW34&gt;=2016,1,0),"")</f>
        <v>0</v>
      </c>
      <c r="W34" s="0" t="str">
        <f aca="false">IF(AND(ISNUMBER($BW34),ISNUMBER($BX34)),IF($BW34&gt;=2016,"post-only",IF($BX34&lt;2016,"pre-only","mixed")),"")</f>
        <v>mixed</v>
      </c>
      <c r="X34" s="0" t="n">
        <f aca="false">IF(AND(ISNUMBER($BW34),ISNUMBER($BX34)),MIN(1,MAX(0,($BX34-2017+1)/($BX34-$BW34+1))),"")</f>
        <v>0.125</v>
      </c>
      <c r="Y34" s="0" t="n">
        <f aca="false">IF(AND(ISNUMBER($BW34),ISNUMBER($BX34)),MIN(1,MAX(0,($BX34-2018+1)/($BX34-$BW34+1))),"")</f>
        <v>0.0625</v>
      </c>
      <c r="Z34" s="0" t="n">
        <f aca="false">IF(AND(ISNUMBER($BW34),ISNUMBER($BX34)),MIN(1,MAX(0,($BX34-2019+1)/($BX34-$BW34+1))),"")</f>
        <v>0</v>
      </c>
      <c r="AA34" s="0" t="n">
        <f aca="false">IF(ISNUMBER($BX34),IF($BX34&gt;=2017,1,0),"")</f>
        <v>1</v>
      </c>
      <c r="AB34" s="0" t="n">
        <f aca="false">IF(ISNUMBER($BX34),IF($BX34&gt;=2018,1,0),"")</f>
        <v>1</v>
      </c>
      <c r="AC34" s="0" t="n">
        <f aca="false">IF(ISNUMBER($BX34),IF($BX34&gt;=2019,1,0),"")</f>
        <v>0</v>
      </c>
      <c r="AD34" s="0" t="n">
        <f aca="false">IF($L34&lt;&gt;"",IF($L34&gt;2013,1,0),"")</f>
        <v>0</v>
      </c>
      <c r="AE34" s="0" t="n">
        <f aca="false">IF($L34&lt;&gt;"",1+IF($L34&gt;2011,1,0)+IF($L34&gt;2014,1,0),"")</f>
        <v>1</v>
      </c>
      <c r="AF34" s="0" t="s">
        <v>87</v>
      </c>
      <c r="AG34" s="0" t="s">
        <v>88</v>
      </c>
      <c r="AH34" s="0" t="s">
        <v>89</v>
      </c>
      <c r="AI34" s="0" t="s">
        <v>90</v>
      </c>
      <c r="AJ34" s="0" t="s">
        <v>90</v>
      </c>
      <c r="AK34" s="0" t="str">
        <f aca="false">IF(AND($CF34&lt;&gt;"",IFERROR(INDEX(subsample_country_map!$B:$B,MATCH($CF34,subsample_country_map!$A:$A,0)),"")&lt;&gt;""),INDEX(subsample_country_map!$B:$B,MATCH($CF34,subsample_country_map!$A:$A,0)),INDEX(lookup!$AA:$AA,MATCH($A34,lookup!$A:$A,0)))</f>
        <v>3_AsiaPac</v>
      </c>
      <c r="AL34" s="0" t="str">
        <f aca="false">IF(AND($CF34&lt;&gt;"",IFERROR(INDEX(subsample_country_map!$C:$C,MATCH($CF34,subsample_country_map!$A:$A,0)),"")&lt;&gt;""),INDEX(subsample_country_map!$C:$C,MATCH($CF34,subsample_country_map!$A:$A,0)),INDEX(lookup!$AB:$AB,MATCH($A34,lookup!$A:$A,0)))</f>
        <v>1_developed</v>
      </c>
      <c r="AM34" s="0" t="str">
        <f aca="false">IF(AND($CF34&lt;&gt;"",IFERROR(INDEX(subsample_country_map!$D:$D,MATCH($CF34,subsample_country_map!$A:$A,0)),"")&lt;&gt;""),INDEX(subsample_country_map!$D:$D,MATCH($CF34,subsample_country_map!$A:$A,0)),INDEX(lookup!$AC:$AC,MATCH($A34,lookup!$A:$A,0)))</f>
        <v>2_non_western</v>
      </c>
      <c r="AN34" s="0" t="str">
        <f aca="false">IF(AND($CF34&lt;&gt;"",IFERROR(INDEX(subsample_country_map!$E:$E,MATCH($CF34,subsample_country_map!$A:$A,0)),"")&lt;&gt;""),INDEX(subsample_country_map!$E:$E,MATCH($CF34,subsample_country_map!$A:$A,0)),INDEX(lookup!$AD:$AD,MATCH($A34,lookup!$A:$A,0)))</f>
        <v>2_civil law</v>
      </c>
      <c r="AO34" s="0" t="str">
        <f aca="false">INDEX(lookup!$Y:$Y,MATCH($A34,lookup!$A:$A,0))</f>
        <v>0_published</v>
      </c>
      <c r="AP34" s="0" t="str">
        <f aca="false">INDEX(lookup!$Z:$Z,MATCH($A34,lookup!$A:$A,0))</f>
        <v>1_VHB high</v>
      </c>
      <c r="AQ34" s="0" t="str">
        <f aca="false">INDEX(lookup!$W:$W,MATCH($A34,lookup!$A:$A,0))</f>
        <v>1_fin/acc/econ</v>
      </c>
      <c r="AS34" s="0" t="s">
        <v>91</v>
      </c>
      <c r="AT34" s="0" t="s">
        <v>92</v>
      </c>
      <c r="AU34" s="0" t="s">
        <v>93</v>
      </c>
      <c r="AV34" s="0" t="s">
        <v>232</v>
      </c>
      <c r="AX34" s="0" t="s">
        <v>233</v>
      </c>
      <c r="BA34" s="0" t="n">
        <v>344</v>
      </c>
      <c r="BB34" s="0" t="s">
        <v>96</v>
      </c>
      <c r="BC34" s="0" t="s">
        <v>122</v>
      </c>
      <c r="BD34" s="0" t="s">
        <v>142</v>
      </c>
      <c r="BE34" s="0" t="s">
        <v>206</v>
      </c>
      <c r="BF34" s="0" t="s">
        <v>234</v>
      </c>
      <c r="BI34" s="0" t="s">
        <v>208</v>
      </c>
      <c r="BJ34" s="0" t="s">
        <v>173</v>
      </c>
      <c r="BK34" s="0" t="s">
        <v>209</v>
      </c>
      <c r="BL34" s="0" t="s">
        <v>235</v>
      </c>
      <c r="BM34" s="0" t="s">
        <v>103</v>
      </c>
      <c r="BN34" s="0" t="s">
        <v>104</v>
      </c>
      <c r="BO34" s="0" t="s">
        <v>105</v>
      </c>
      <c r="BP34" s="0" t="s">
        <v>84</v>
      </c>
      <c r="BQ34" s="0" t="s">
        <v>127</v>
      </c>
      <c r="BT34" s="0" t="n">
        <v>0</v>
      </c>
      <c r="BU34" s="0" t="s">
        <v>106</v>
      </c>
      <c r="BW34" s="0" t="n">
        <v>2003</v>
      </c>
      <c r="BX34" s="0" t="n">
        <v>2018</v>
      </c>
      <c r="BY34" s="0" t="s">
        <v>107</v>
      </c>
      <c r="BZ34" s="0" t="n">
        <v>2010.5</v>
      </c>
      <c r="CA34" s="0" t="n">
        <v>0.1875</v>
      </c>
      <c r="CB34" s="0" t="n">
        <v>0</v>
      </c>
      <c r="CC34" s="0" t="n">
        <v>1</v>
      </c>
      <c r="CD34" s="0" t="n">
        <v>-0.135988930073491</v>
      </c>
      <c r="CE34" s="0" t="n">
        <v>1</v>
      </c>
      <c r="CF34" s="0" t="s">
        <v>234</v>
      </c>
    </row>
    <row r="35" customFormat="false" ht="15" hidden="false" customHeight="false" outlineLevel="0" collapsed="false">
      <c r="A35" s="0" t="s">
        <v>84</v>
      </c>
      <c r="B35" s="0" t="n">
        <v>1340</v>
      </c>
      <c r="C35" s="0" t="n">
        <v>0.0720601342551028</v>
      </c>
      <c r="D35" s="0" t="n">
        <v>344</v>
      </c>
      <c r="E35" s="0" t="n">
        <f aca="false">IF(ISNUMBER($BA35),$BA35,IF(AND(ISNUMBER($D35),ISNUMBER($BW35),ISNUMBER($BX35)),$D35*($BX35-$BW35+1),""))</f>
        <v>344</v>
      </c>
      <c r="H35" s="0" t="s">
        <v>118</v>
      </c>
      <c r="I35" s="0" t="s">
        <v>119</v>
      </c>
      <c r="J35" s="0" t="n">
        <f aca="false">IF($BW35&lt;&gt;"",$BW35,"")</f>
        <v>2003</v>
      </c>
      <c r="K35" s="0" t="n">
        <f aca="false">IF($BX35&lt;&gt;"",$BX35,"")</f>
        <v>2018</v>
      </c>
      <c r="L35" s="0" t="n">
        <f aca="false">IF(AND(ISNUMBER($BW35),ISNUMBER($BX35)),($BW35+$BX35)/2,"")</f>
        <v>2010.5</v>
      </c>
      <c r="M35" s="0" t="n">
        <f aca="false">IF($L35&lt;&gt;"",$L35,"")</f>
        <v>2010.5</v>
      </c>
      <c r="N35" s="0" t="n">
        <f aca="false">IF(AND(ISNUMBER($BW35),ISNUMBER($BX35)),MIN(1,MAX(0,($BX35-2016+1)/($BX35-$BW35+1))),"")</f>
        <v>0.1875</v>
      </c>
      <c r="O35" s="0" t="n">
        <f aca="false">IF(AND(ISNUMBER($BW35),ISNUMBER($BX35)),MIN(1,MAX(0,($BX35-2017+1)/($BX35-$BW35+1))),"")</f>
        <v>0.125</v>
      </c>
      <c r="P35" s="0" t="n">
        <f aca="false">IF(AND(ISNUMBER($BW35),ISNUMBER($BX35)),MIN(1,MAX(0,($BX35-2018+1)/($BX35-$BW35+1))),"")</f>
        <v>0.0625</v>
      </c>
      <c r="Q35" s="0" t="n">
        <f aca="false">IF(AND(ISNUMBER($BW35),ISNUMBER($BX35)),MIN(1,MAX(0,($BX35-2019+1)/($BX35-$BW35+1))),"")</f>
        <v>0</v>
      </c>
      <c r="R35" s="0" t="n">
        <f aca="false">IF(AND(ISNUMBER($BW35),ISNUMBER($BX35)),MIN(1,MAX(0,($BX35-2016+1)/($BX35-$BW35+1))),"")</f>
        <v>0.1875</v>
      </c>
      <c r="S35" s="0" t="n">
        <f aca="false">IF($L35&lt;&gt;"",IF($L35&gt;=2015.5,1,0),"")</f>
        <v>0</v>
      </c>
      <c r="T35" s="0" t="n">
        <f aca="false">IF($L35&lt;&gt;"",IF($L35&gt;=2016,1,0),"")</f>
        <v>0</v>
      </c>
      <c r="U35" s="0" t="n">
        <f aca="false">IF(ISNUMBER($BX35),IF($BX35&gt;=2016,1,0),"")</f>
        <v>1</v>
      </c>
      <c r="V35" s="0" t="n">
        <f aca="false">IF(ISNUMBER($BW35),IF($BW35&gt;=2016,1,0),"")</f>
        <v>0</v>
      </c>
      <c r="W35" s="0" t="str">
        <f aca="false">IF(AND(ISNUMBER($BW35),ISNUMBER($BX35)),IF($BW35&gt;=2016,"post-only",IF($BX35&lt;2016,"pre-only","mixed")),"")</f>
        <v>mixed</v>
      </c>
      <c r="X35" s="0" t="n">
        <f aca="false">IF(AND(ISNUMBER($BW35),ISNUMBER($BX35)),MIN(1,MAX(0,($BX35-2017+1)/($BX35-$BW35+1))),"")</f>
        <v>0.125</v>
      </c>
      <c r="Y35" s="0" t="n">
        <f aca="false">IF(AND(ISNUMBER($BW35),ISNUMBER($BX35)),MIN(1,MAX(0,($BX35-2018+1)/($BX35-$BW35+1))),"")</f>
        <v>0.0625</v>
      </c>
      <c r="Z35" s="0" t="n">
        <f aca="false">IF(AND(ISNUMBER($BW35),ISNUMBER($BX35)),MIN(1,MAX(0,($BX35-2019+1)/($BX35-$BW35+1))),"")</f>
        <v>0</v>
      </c>
      <c r="AA35" s="0" t="n">
        <f aca="false">IF(ISNUMBER($BX35),IF($BX35&gt;=2017,1,0),"")</f>
        <v>1</v>
      </c>
      <c r="AB35" s="0" t="n">
        <f aca="false">IF(ISNUMBER($BX35),IF($BX35&gt;=2018,1,0),"")</f>
        <v>1</v>
      </c>
      <c r="AC35" s="0" t="n">
        <f aca="false">IF(ISNUMBER($BX35),IF($BX35&gt;=2019,1,0),"")</f>
        <v>0</v>
      </c>
      <c r="AD35" s="0" t="n">
        <f aca="false">IF($L35&lt;&gt;"",IF($L35&gt;2013,1,0),"")</f>
        <v>0</v>
      </c>
      <c r="AE35" s="0" t="n">
        <f aca="false">IF($L35&lt;&gt;"",1+IF($L35&gt;2011,1,0)+IF($L35&gt;2014,1,0),"")</f>
        <v>1</v>
      </c>
      <c r="AF35" s="0" t="s">
        <v>87</v>
      </c>
      <c r="AG35" s="0" t="s">
        <v>88</v>
      </c>
      <c r="AH35" s="0" t="s">
        <v>89</v>
      </c>
      <c r="AI35" s="0" t="s">
        <v>90</v>
      </c>
      <c r="AJ35" s="0" t="s">
        <v>90</v>
      </c>
      <c r="AK35" s="0" t="str">
        <f aca="false">IF(AND($CF35&lt;&gt;"",IFERROR(INDEX(subsample_country_map!$B:$B,MATCH($CF35,subsample_country_map!$A:$A,0)),"")&lt;&gt;""),INDEX(subsample_country_map!$B:$B,MATCH($CF35,subsample_country_map!$A:$A,0)),INDEX(lookup!$AA:$AA,MATCH($A35,lookup!$A:$A,0)))</f>
        <v>3_AsiaPac</v>
      </c>
      <c r="AL35" s="0" t="str">
        <f aca="false">IF(AND($CF35&lt;&gt;"",IFERROR(INDEX(subsample_country_map!$C:$C,MATCH($CF35,subsample_country_map!$A:$A,0)),"")&lt;&gt;""),INDEX(subsample_country_map!$C:$C,MATCH($CF35,subsample_country_map!$A:$A,0)),INDEX(lookup!$AB:$AB,MATCH($A35,lookup!$A:$A,0)))</f>
        <v>1_developed</v>
      </c>
      <c r="AM35" s="0" t="str">
        <f aca="false">IF(AND($CF35&lt;&gt;"",IFERROR(INDEX(subsample_country_map!$D:$D,MATCH($CF35,subsample_country_map!$A:$A,0)),"")&lt;&gt;""),INDEX(subsample_country_map!$D:$D,MATCH($CF35,subsample_country_map!$A:$A,0)),INDEX(lookup!$AC:$AC,MATCH($A35,lookup!$A:$A,0)))</f>
        <v>2_non_western</v>
      </c>
      <c r="AN35" s="0" t="str">
        <f aca="false">IF(AND($CF35&lt;&gt;"",IFERROR(INDEX(subsample_country_map!$E:$E,MATCH($CF35,subsample_country_map!$A:$A,0)),"")&lt;&gt;""),INDEX(subsample_country_map!$E:$E,MATCH($CF35,subsample_country_map!$A:$A,0)),INDEX(lookup!$AD:$AD,MATCH($A35,lookup!$A:$A,0)))</f>
        <v>2_civil law</v>
      </c>
      <c r="AO35" s="0" t="str">
        <f aca="false">INDEX(lookup!$Y:$Y,MATCH($A35,lookup!$A:$A,0))</f>
        <v>0_published</v>
      </c>
      <c r="AP35" s="0" t="str">
        <f aca="false">INDEX(lookup!$Z:$Z,MATCH($A35,lookup!$A:$A,0))</f>
        <v>1_VHB high</v>
      </c>
      <c r="AQ35" s="0" t="str">
        <f aca="false">INDEX(lookup!$W:$W,MATCH($A35,lookup!$A:$A,0))</f>
        <v>1_fin/acc/econ</v>
      </c>
      <c r="AS35" s="0" t="s">
        <v>91</v>
      </c>
      <c r="AT35" s="0" t="s">
        <v>92</v>
      </c>
      <c r="AU35" s="0" t="s">
        <v>93</v>
      </c>
      <c r="AV35" s="0" t="s">
        <v>236</v>
      </c>
      <c r="AX35" s="0" t="s">
        <v>237</v>
      </c>
      <c r="BA35" s="0" t="n">
        <v>344</v>
      </c>
      <c r="BB35" s="0" t="s">
        <v>96</v>
      </c>
      <c r="BC35" s="0" t="s">
        <v>122</v>
      </c>
      <c r="BD35" s="0" t="s">
        <v>142</v>
      </c>
      <c r="BE35" s="0" t="s">
        <v>206</v>
      </c>
      <c r="BF35" s="0" t="s">
        <v>234</v>
      </c>
      <c r="BI35" s="0" t="s">
        <v>208</v>
      </c>
      <c r="BJ35" s="0" t="s">
        <v>177</v>
      </c>
      <c r="BK35" s="0" t="s">
        <v>209</v>
      </c>
      <c r="BL35" s="0" t="s">
        <v>238</v>
      </c>
      <c r="BM35" s="0" t="s">
        <v>110</v>
      </c>
      <c r="BN35" s="0" t="s">
        <v>104</v>
      </c>
      <c r="BO35" s="0" t="s">
        <v>105</v>
      </c>
      <c r="BP35" s="0" t="s">
        <v>84</v>
      </c>
      <c r="BQ35" s="0" t="s">
        <v>127</v>
      </c>
      <c r="BT35" s="0" t="n">
        <v>0</v>
      </c>
      <c r="BU35" s="0" t="s">
        <v>106</v>
      </c>
      <c r="BW35" s="0" t="n">
        <v>2003</v>
      </c>
      <c r="BX35" s="0" t="n">
        <v>2018</v>
      </c>
      <c r="BY35" s="0" t="s">
        <v>107</v>
      </c>
      <c r="BZ35" s="0" t="n">
        <v>2010.5</v>
      </c>
      <c r="CA35" s="0" t="n">
        <v>0.1875</v>
      </c>
      <c r="CB35" s="0" t="n">
        <v>0</v>
      </c>
      <c r="CC35" s="0" t="n">
        <v>1</v>
      </c>
      <c r="CD35" s="0" t="n">
        <v>0.0721852523009717</v>
      </c>
      <c r="CE35" s="0" t="n">
        <v>1</v>
      </c>
      <c r="CF35" s="0" t="s">
        <v>234</v>
      </c>
    </row>
    <row r="36" customFormat="false" ht="15" hidden="false" customHeight="false" outlineLevel="0" collapsed="false">
      <c r="A36" s="0" t="s">
        <v>84</v>
      </c>
      <c r="B36" s="0" t="n">
        <v>1341</v>
      </c>
      <c r="C36" s="0" t="n">
        <v>0.108270859589908</v>
      </c>
      <c r="D36" s="0" t="n">
        <v>344</v>
      </c>
      <c r="E36" s="0" t="n">
        <f aca="false">IF(ISNUMBER($BA36),$BA36,IF(AND(ISNUMBER($D36),ISNUMBER($BW36),ISNUMBER($BX36)),$D36*($BX36-$BW36+1),""))</f>
        <v>344</v>
      </c>
      <c r="H36" s="0" t="s">
        <v>118</v>
      </c>
      <c r="I36" s="0" t="s">
        <v>119</v>
      </c>
      <c r="J36" s="0" t="n">
        <f aca="false">IF($BW36&lt;&gt;"",$BW36,"")</f>
        <v>2003</v>
      </c>
      <c r="K36" s="0" t="n">
        <f aca="false">IF($BX36&lt;&gt;"",$BX36,"")</f>
        <v>2018</v>
      </c>
      <c r="L36" s="0" t="n">
        <f aca="false">IF(AND(ISNUMBER($BW36),ISNUMBER($BX36)),($BW36+$BX36)/2,"")</f>
        <v>2010.5</v>
      </c>
      <c r="M36" s="0" t="n">
        <f aca="false">IF($L36&lt;&gt;"",$L36,"")</f>
        <v>2010.5</v>
      </c>
      <c r="N36" s="0" t="n">
        <f aca="false">IF(AND(ISNUMBER($BW36),ISNUMBER($BX36)),MIN(1,MAX(0,($BX36-2016+1)/($BX36-$BW36+1))),"")</f>
        <v>0.1875</v>
      </c>
      <c r="O36" s="0" t="n">
        <f aca="false">IF(AND(ISNUMBER($BW36),ISNUMBER($BX36)),MIN(1,MAX(0,($BX36-2017+1)/($BX36-$BW36+1))),"")</f>
        <v>0.125</v>
      </c>
      <c r="P36" s="0" t="n">
        <f aca="false">IF(AND(ISNUMBER($BW36),ISNUMBER($BX36)),MIN(1,MAX(0,($BX36-2018+1)/($BX36-$BW36+1))),"")</f>
        <v>0.0625</v>
      </c>
      <c r="Q36" s="0" t="n">
        <f aca="false">IF(AND(ISNUMBER($BW36),ISNUMBER($BX36)),MIN(1,MAX(0,($BX36-2019+1)/($BX36-$BW36+1))),"")</f>
        <v>0</v>
      </c>
      <c r="R36" s="0" t="n">
        <f aca="false">IF(AND(ISNUMBER($BW36),ISNUMBER($BX36)),MIN(1,MAX(0,($BX36-2016+1)/($BX36-$BW36+1))),"")</f>
        <v>0.1875</v>
      </c>
      <c r="S36" s="0" t="n">
        <f aca="false">IF($L36&lt;&gt;"",IF($L36&gt;=2015.5,1,0),"")</f>
        <v>0</v>
      </c>
      <c r="T36" s="0" t="n">
        <f aca="false">IF($L36&lt;&gt;"",IF($L36&gt;=2016,1,0),"")</f>
        <v>0</v>
      </c>
      <c r="U36" s="0" t="n">
        <f aca="false">IF(ISNUMBER($BX36),IF($BX36&gt;=2016,1,0),"")</f>
        <v>1</v>
      </c>
      <c r="V36" s="0" t="n">
        <f aca="false">IF(ISNUMBER($BW36),IF($BW36&gt;=2016,1,0),"")</f>
        <v>0</v>
      </c>
      <c r="W36" s="0" t="str">
        <f aca="false">IF(AND(ISNUMBER($BW36),ISNUMBER($BX36)),IF($BW36&gt;=2016,"post-only",IF($BX36&lt;2016,"pre-only","mixed")),"")</f>
        <v>mixed</v>
      </c>
      <c r="X36" s="0" t="n">
        <f aca="false">IF(AND(ISNUMBER($BW36),ISNUMBER($BX36)),MIN(1,MAX(0,($BX36-2017+1)/($BX36-$BW36+1))),"")</f>
        <v>0.125</v>
      </c>
      <c r="Y36" s="0" t="n">
        <f aca="false">IF(AND(ISNUMBER($BW36),ISNUMBER($BX36)),MIN(1,MAX(0,($BX36-2018+1)/($BX36-$BW36+1))),"")</f>
        <v>0.0625</v>
      </c>
      <c r="Z36" s="0" t="n">
        <f aca="false">IF(AND(ISNUMBER($BW36),ISNUMBER($BX36)),MIN(1,MAX(0,($BX36-2019+1)/($BX36-$BW36+1))),"")</f>
        <v>0</v>
      </c>
      <c r="AA36" s="0" t="n">
        <f aca="false">IF(ISNUMBER($BX36),IF($BX36&gt;=2017,1,0),"")</f>
        <v>1</v>
      </c>
      <c r="AB36" s="0" t="n">
        <f aca="false">IF(ISNUMBER($BX36),IF($BX36&gt;=2018,1,0),"")</f>
        <v>1</v>
      </c>
      <c r="AC36" s="0" t="n">
        <f aca="false">IF(ISNUMBER($BX36),IF($BX36&gt;=2019,1,0),"")</f>
        <v>0</v>
      </c>
      <c r="AD36" s="0" t="n">
        <f aca="false">IF($L36&lt;&gt;"",IF($L36&gt;2013,1,0),"")</f>
        <v>0</v>
      </c>
      <c r="AE36" s="0" t="n">
        <f aca="false">IF($L36&lt;&gt;"",1+IF($L36&gt;2011,1,0)+IF($L36&gt;2014,1,0),"")</f>
        <v>1</v>
      </c>
      <c r="AF36" s="0" t="s">
        <v>87</v>
      </c>
      <c r="AG36" s="0" t="s">
        <v>88</v>
      </c>
      <c r="AH36" s="0" t="s">
        <v>89</v>
      </c>
      <c r="AI36" s="0" t="s">
        <v>90</v>
      </c>
      <c r="AJ36" s="0" t="s">
        <v>90</v>
      </c>
      <c r="AK36" s="0" t="str">
        <f aca="false">IF(AND($CF36&lt;&gt;"",IFERROR(INDEX(subsample_country_map!$B:$B,MATCH($CF36,subsample_country_map!$A:$A,0)),"")&lt;&gt;""),INDEX(subsample_country_map!$B:$B,MATCH($CF36,subsample_country_map!$A:$A,0)),INDEX(lookup!$AA:$AA,MATCH($A36,lookup!$A:$A,0)))</f>
        <v>3_AsiaPac</v>
      </c>
      <c r="AL36" s="0" t="str">
        <f aca="false">IF(AND($CF36&lt;&gt;"",IFERROR(INDEX(subsample_country_map!$C:$C,MATCH($CF36,subsample_country_map!$A:$A,0)),"")&lt;&gt;""),INDEX(subsample_country_map!$C:$C,MATCH($CF36,subsample_country_map!$A:$A,0)),INDEX(lookup!$AB:$AB,MATCH($A36,lookup!$A:$A,0)))</f>
        <v>1_developed</v>
      </c>
      <c r="AM36" s="0" t="str">
        <f aca="false">IF(AND($CF36&lt;&gt;"",IFERROR(INDEX(subsample_country_map!$D:$D,MATCH($CF36,subsample_country_map!$A:$A,0)),"")&lt;&gt;""),INDEX(subsample_country_map!$D:$D,MATCH($CF36,subsample_country_map!$A:$A,0)),INDEX(lookup!$AC:$AC,MATCH($A36,lookup!$A:$A,0)))</f>
        <v>2_non_western</v>
      </c>
      <c r="AN36" s="0" t="str">
        <f aca="false">IF(AND($CF36&lt;&gt;"",IFERROR(INDEX(subsample_country_map!$E:$E,MATCH($CF36,subsample_country_map!$A:$A,0)),"")&lt;&gt;""),INDEX(subsample_country_map!$E:$E,MATCH($CF36,subsample_country_map!$A:$A,0)),INDEX(lookup!$AD:$AD,MATCH($A36,lookup!$A:$A,0)))</f>
        <v>2_civil law</v>
      </c>
      <c r="AO36" s="0" t="str">
        <f aca="false">INDEX(lookup!$Y:$Y,MATCH($A36,lookup!$A:$A,0))</f>
        <v>0_published</v>
      </c>
      <c r="AP36" s="0" t="str">
        <f aca="false">INDEX(lookup!$Z:$Z,MATCH($A36,lookup!$A:$A,0))</f>
        <v>1_VHB high</v>
      </c>
      <c r="AQ36" s="0" t="str">
        <f aca="false">INDEX(lookup!$W:$W,MATCH($A36,lookup!$A:$A,0))</f>
        <v>1_fin/acc/econ</v>
      </c>
      <c r="AS36" s="0" t="s">
        <v>91</v>
      </c>
      <c r="AT36" s="0" t="s">
        <v>111</v>
      </c>
      <c r="AU36" s="0" t="s">
        <v>93</v>
      </c>
      <c r="AV36" s="0" t="s">
        <v>239</v>
      </c>
      <c r="AX36" s="0" t="s">
        <v>240</v>
      </c>
      <c r="BA36" s="0" t="n">
        <v>344</v>
      </c>
      <c r="BB36" s="0" t="s">
        <v>96</v>
      </c>
      <c r="BC36" s="0" t="s">
        <v>122</v>
      </c>
      <c r="BD36" s="0" t="s">
        <v>142</v>
      </c>
      <c r="BE36" s="0" t="s">
        <v>206</v>
      </c>
      <c r="BF36" s="0" t="s">
        <v>234</v>
      </c>
      <c r="BI36" s="0" t="s">
        <v>208</v>
      </c>
      <c r="BJ36" s="0" t="s">
        <v>181</v>
      </c>
      <c r="BK36" s="0" t="s">
        <v>209</v>
      </c>
      <c r="BL36" s="0" t="s">
        <v>241</v>
      </c>
      <c r="BM36" s="0" t="s">
        <v>114</v>
      </c>
      <c r="BN36" s="0" t="s">
        <v>104</v>
      </c>
      <c r="BO36" s="0" t="s">
        <v>105</v>
      </c>
      <c r="BP36" s="0" t="s">
        <v>84</v>
      </c>
      <c r="BQ36" s="0" t="s">
        <v>127</v>
      </c>
      <c r="BT36" s="0" t="n">
        <v>0</v>
      </c>
      <c r="BU36" s="0" t="s">
        <v>106</v>
      </c>
      <c r="BW36" s="0" t="n">
        <v>2003</v>
      </c>
      <c r="BX36" s="0" t="n">
        <v>2018</v>
      </c>
      <c r="BY36" s="0" t="s">
        <v>107</v>
      </c>
      <c r="BZ36" s="0" t="n">
        <v>2010.5</v>
      </c>
      <c r="CA36" s="0" t="n">
        <v>0.1875</v>
      </c>
      <c r="CB36" s="0" t="n">
        <v>0</v>
      </c>
      <c r="CC36" s="0" t="n">
        <v>1</v>
      </c>
      <c r="CD36" s="0" t="n">
        <v>0.108696931663451</v>
      </c>
      <c r="CE36" s="0" t="n">
        <v>1</v>
      </c>
      <c r="CF36" s="0" t="s">
        <v>234</v>
      </c>
    </row>
    <row r="37" customFormat="false" ht="15" hidden="false" customHeight="false" outlineLevel="0" collapsed="false">
      <c r="A37" s="0" t="s">
        <v>84</v>
      </c>
      <c r="B37" s="0" t="n">
        <v>1342</v>
      </c>
      <c r="C37" s="0" t="n">
        <v>0.134632289705359</v>
      </c>
      <c r="D37" s="0" t="n">
        <v>344</v>
      </c>
      <c r="E37" s="0" t="n">
        <f aca="false">IF(ISNUMBER($BA37),$BA37,IF(AND(ISNUMBER($D37),ISNUMBER($BW37),ISNUMBER($BX37)),$D37*($BX37-$BW37+1),""))</f>
        <v>344</v>
      </c>
      <c r="H37" s="0" t="s">
        <v>118</v>
      </c>
      <c r="I37" s="0" t="s">
        <v>119</v>
      </c>
      <c r="J37" s="0" t="n">
        <f aca="false">IF($BW37&lt;&gt;"",$BW37,"")</f>
        <v>2003</v>
      </c>
      <c r="K37" s="0" t="n">
        <f aca="false">IF($BX37&lt;&gt;"",$BX37,"")</f>
        <v>2018</v>
      </c>
      <c r="L37" s="0" t="n">
        <f aca="false">IF(AND(ISNUMBER($BW37),ISNUMBER($BX37)),($BW37+$BX37)/2,"")</f>
        <v>2010.5</v>
      </c>
      <c r="M37" s="0" t="n">
        <f aca="false">IF($L37&lt;&gt;"",$L37,"")</f>
        <v>2010.5</v>
      </c>
      <c r="N37" s="0" t="n">
        <f aca="false">IF(AND(ISNUMBER($BW37),ISNUMBER($BX37)),MIN(1,MAX(0,($BX37-2016+1)/($BX37-$BW37+1))),"")</f>
        <v>0.1875</v>
      </c>
      <c r="O37" s="0" t="n">
        <f aca="false">IF(AND(ISNUMBER($BW37),ISNUMBER($BX37)),MIN(1,MAX(0,($BX37-2017+1)/($BX37-$BW37+1))),"")</f>
        <v>0.125</v>
      </c>
      <c r="P37" s="0" t="n">
        <f aca="false">IF(AND(ISNUMBER($BW37),ISNUMBER($BX37)),MIN(1,MAX(0,($BX37-2018+1)/($BX37-$BW37+1))),"")</f>
        <v>0.0625</v>
      </c>
      <c r="Q37" s="0" t="n">
        <f aca="false">IF(AND(ISNUMBER($BW37),ISNUMBER($BX37)),MIN(1,MAX(0,($BX37-2019+1)/($BX37-$BW37+1))),"")</f>
        <v>0</v>
      </c>
      <c r="R37" s="0" t="n">
        <f aca="false">IF(AND(ISNUMBER($BW37),ISNUMBER($BX37)),MIN(1,MAX(0,($BX37-2016+1)/($BX37-$BW37+1))),"")</f>
        <v>0.1875</v>
      </c>
      <c r="S37" s="0" t="n">
        <f aca="false">IF($L37&lt;&gt;"",IF($L37&gt;=2015.5,1,0),"")</f>
        <v>0</v>
      </c>
      <c r="T37" s="0" t="n">
        <f aca="false">IF($L37&lt;&gt;"",IF($L37&gt;=2016,1,0),"")</f>
        <v>0</v>
      </c>
      <c r="U37" s="0" t="n">
        <f aca="false">IF(ISNUMBER($BX37),IF($BX37&gt;=2016,1,0),"")</f>
        <v>1</v>
      </c>
      <c r="V37" s="0" t="n">
        <f aca="false">IF(ISNUMBER($BW37),IF($BW37&gt;=2016,1,0),"")</f>
        <v>0</v>
      </c>
      <c r="W37" s="0" t="str">
        <f aca="false">IF(AND(ISNUMBER($BW37),ISNUMBER($BX37)),IF($BW37&gt;=2016,"post-only",IF($BX37&lt;2016,"pre-only","mixed")),"")</f>
        <v>mixed</v>
      </c>
      <c r="X37" s="0" t="n">
        <f aca="false">IF(AND(ISNUMBER($BW37),ISNUMBER($BX37)),MIN(1,MAX(0,($BX37-2017+1)/($BX37-$BW37+1))),"")</f>
        <v>0.125</v>
      </c>
      <c r="Y37" s="0" t="n">
        <f aca="false">IF(AND(ISNUMBER($BW37),ISNUMBER($BX37)),MIN(1,MAX(0,($BX37-2018+1)/($BX37-$BW37+1))),"")</f>
        <v>0.0625</v>
      </c>
      <c r="Z37" s="0" t="n">
        <f aca="false">IF(AND(ISNUMBER($BW37),ISNUMBER($BX37)),MIN(1,MAX(0,($BX37-2019+1)/($BX37-$BW37+1))),"")</f>
        <v>0</v>
      </c>
      <c r="AA37" s="0" t="n">
        <f aca="false">IF(ISNUMBER($BX37),IF($BX37&gt;=2017,1,0),"")</f>
        <v>1</v>
      </c>
      <c r="AB37" s="0" t="n">
        <f aca="false">IF(ISNUMBER($BX37),IF($BX37&gt;=2018,1,0),"")</f>
        <v>1</v>
      </c>
      <c r="AC37" s="0" t="n">
        <f aca="false">IF(ISNUMBER($BX37),IF($BX37&gt;=2019,1,0),"")</f>
        <v>0</v>
      </c>
      <c r="AD37" s="0" t="n">
        <f aca="false">IF($L37&lt;&gt;"",IF($L37&gt;2013,1,0),"")</f>
        <v>0</v>
      </c>
      <c r="AE37" s="0" t="n">
        <f aca="false">IF($L37&lt;&gt;"",1+IF($L37&gt;2011,1,0)+IF($L37&gt;2014,1,0),"")</f>
        <v>1</v>
      </c>
      <c r="AF37" s="0" t="s">
        <v>87</v>
      </c>
      <c r="AG37" s="0" t="s">
        <v>88</v>
      </c>
      <c r="AH37" s="0" t="s">
        <v>89</v>
      </c>
      <c r="AI37" s="0" t="s">
        <v>90</v>
      </c>
      <c r="AJ37" s="0" t="s">
        <v>90</v>
      </c>
      <c r="AK37" s="0" t="str">
        <f aca="false">IF(AND($CF37&lt;&gt;"",IFERROR(INDEX(subsample_country_map!$B:$B,MATCH($CF37,subsample_country_map!$A:$A,0)),"")&lt;&gt;""),INDEX(subsample_country_map!$B:$B,MATCH($CF37,subsample_country_map!$A:$A,0)),INDEX(lookup!$AA:$AA,MATCH($A37,lookup!$A:$A,0)))</f>
        <v>3_AsiaPac</v>
      </c>
      <c r="AL37" s="0" t="str">
        <f aca="false">IF(AND($CF37&lt;&gt;"",IFERROR(INDEX(subsample_country_map!$C:$C,MATCH($CF37,subsample_country_map!$A:$A,0)),"")&lt;&gt;""),INDEX(subsample_country_map!$C:$C,MATCH($CF37,subsample_country_map!$A:$A,0)),INDEX(lookup!$AB:$AB,MATCH($A37,lookup!$A:$A,0)))</f>
        <v>1_developed</v>
      </c>
      <c r="AM37" s="0" t="str">
        <f aca="false">IF(AND($CF37&lt;&gt;"",IFERROR(INDEX(subsample_country_map!$D:$D,MATCH($CF37,subsample_country_map!$A:$A,0)),"")&lt;&gt;""),INDEX(subsample_country_map!$D:$D,MATCH($CF37,subsample_country_map!$A:$A,0)),INDEX(lookup!$AC:$AC,MATCH($A37,lookup!$A:$A,0)))</f>
        <v>2_non_western</v>
      </c>
      <c r="AN37" s="0" t="str">
        <f aca="false">IF(AND($CF37&lt;&gt;"",IFERROR(INDEX(subsample_country_map!$E:$E,MATCH($CF37,subsample_country_map!$A:$A,0)),"")&lt;&gt;""),INDEX(subsample_country_map!$E:$E,MATCH($CF37,subsample_country_map!$A:$A,0)),INDEX(lookup!$AD:$AD,MATCH($A37,lookup!$A:$A,0)))</f>
        <v>2_civil law</v>
      </c>
      <c r="AO37" s="0" t="str">
        <f aca="false">INDEX(lookup!$Y:$Y,MATCH($A37,lookup!$A:$A,0))</f>
        <v>0_published</v>
      </c>
      <c r="AP37" s="0" t="str">
        <f aca="false">INDEX(lookup!$Z:$Z,MATCH($A37,lookup!$A:$A,0))</f>
        <v>1_VHB high</v>
      </c>
      <c r="AQ37" s="0" t="str">
        <f aca="false">INDEX(lookup!$W:$W,MATCH($A37,lookup!$A:$A,0))</f>
        <v>1_fin/acc/econ</v>
      </c>
      <c r="AS37" s="0" t="s">
        <v>91</v>
      </c>
      <c r="AT37" s="0" t="s">
        <v>111</v>
      </c>
      <c r="AU37" s="0" t="s">
        <v>93</v>
      </c>
      <c r="AV37" s="0" t="s">
        <v>242</v>
      </c>
      <c r="AX37" s="0" t="s">
        <v>243</v>
      </c>
      <c r="BA37" s="0" t="n">
        <v>344</v>
      </c>
      <c r="BB37" s="0" t="s">
        <v>96</v>
      </c>
      <c r="BC37" s="0" t="s">
        <v>122</v>
      </c>
      <c r="BD37" s="0" t="s">
        <v>142</v>
      </c>
      <c r="BE37" s="0" t="s">
        <v>206</v>
      </c>
      <c r="BF37" s="0" t="s">
        <v>234</v>
      </c>
      <c r="BI37" s="0" t="s">
        <v>208</v>
      </c>
      <c r="BJ37" s="0" t="s">
        <v>184</v>
      </c>
      <c r="BK37" s="0" t="s">
        <v>209</v>
      </c>
      <c r="BL37" s="0" t="s">
        <v>244</v>
      </c>
      <c r="BM37" s="0" t="s">
        <v>117</v>
      </c>
      <c r="BN37" s="0" t="s">
        <v>104</v>
      </c>
      <c r="BO37" s="0" t="s">
        <v>105</v>
      </c>
      <c r="BP37" s="0" t="s">
        <v>84</v>
      </c>
      <c r="BQ37" s="0" t="s">
        <v>127</v>
      </c>
      <c r="BT37" s="0" t="n">
        <v>0</v>
      </c>
      <c r="BU37" s="0" t="s">
        <v>106</v>
      </c>
      <c r="BW37" s="0" t="n">
        <v>2003</v>
      </c>
      <c r="BX37" s="0" t="n">
        <v>2018</v>
      </c>
      <c r="BY37" s="0" t="s">
        <v>107</v>
      </c>
      <c r="BZ37" s="0" t="n">
        <v>2010.5</v>
      </c>
      <c r="CA37" s="0" t="n">
        <v>0.1875</v>
      </c>
      <c r="CB37" s="0" t="n">
        <v>0</v>
      </c>
      <c r="CC37" s="0" t="n">
        <v>1</v>
      </c>
      <c r="CD37" s="0" t="n">
        <v>0.13545469419359</v>
      </c>
      <c r="CE37" s="0" t="n">
        <v>1</v>
      </c>
      <c r="CF37" s="0" t="s">
        <v>234</v>
      </c>
    </row>
    <row r="38" customFormat="false" ht="15" hidden="false" customHeight="false" outlineLevel="0" collapsed="false">
      <c r="A38" s="0" t="s">
        <v>84</v>
      </c>
      <c r="B38" s="0" t="n">
        <v>1343</v>
      </c>
      <c r="C38" s="0" t="n">
        <v>0.061718536114601</v>
      </c>
      <c r="D38" s="0" t="n">
        <v>358</v>
      </c>
      <c r="E38" s="0" t="n">
        <f aca="false">IF(ISNUMBER($BA38),$BA38,IF(AND(ISNUMBER($D38),ISNUMBER($BW38),ISNUMBER($BX38)),$D38*($BX38-$BW38+1),""))</f>
        <v>358</v>
      </c>
      <c r="H38" s="0" t="s">
        <v>118</v>
      </c>
      <c r="I38" s="0" t="s">
        <v>119</v>
      </c>
      <c r="J38" s="0" t="n">
        <f aca="false">IF($BW38&lt;&gt;"",$BW38,"")</f>
        <v>2003</v>
      </c>
      <c r="K38" s="0" t="n">
        <f aca="false">IF($BX38&lt;&gt;"",$BX38,"")</f>
        <v>2018</v>
      </c>
      <c r="L38" s="0" t="n">
        <f aca="false">IF(AND(ISNUMBER($BW38),ISNUMBER($BX38)),($BW38+$BX38)/2,"")</f>
        <v>2010.5</v>
      </c>
      <c r="M38" s="0" t="n">
        <f aca="false">IF($L38&lt;&gt;"",$L38,"")</f>
        <v>2010.5</v>
      </c>
      <c r="N38" s="0" t="n">
        <f aca="false">IF(AND(ISNUMBER($BW38),ISNUMBER($BX38)),MIN(1,MAX(0,($BX38-2016+1)/($BX38-$BW38+1))),"")</f>
        <v>0.1875</v>
      </c>
      <c r="O38" s="0" t="n">
        <f aca="false">IF(AND(ISNUMBER($BW38),ISNUMBER($BX38)),MIN(1,MAX(0,($BX38-2017+1)/($BX38-$BW38+1))),"")</f>
        <v>0.125</v>
      </c>
      <c r="P38" s="0" t="n">
        <f aca="false">IF(AND(ISNUMBER($BW38),ISNUMBER($BX38)),MIN(1,MAX(0,($BX38-2018+1)/($BX38-$BW38+1))),"")</f>
        <v>0.0625</v>
      </c>
      <c r="Q38" s="0" t="n">
        <f aca="false">IF(AND(ISNUMBER($BW38),ISNUMBER($BX38)),MIN(1,MAX(0,($BX38-2019+1)/($BX38-$BW38+1))),"")</f>
        <v>0</v>
      </c>
      <c r="R38" s="0" t="n">
        <f aca="false">IF(AND(ISNUMBER($BW38),ISNUMBER($BX38)),MIN(1,MAX(0,($BX38-2016+1)/($BX38-$BW38+1))),"")</f>
        <v>0.1875</v>
      </c>
      <c r="S38" s="0" t="n">
        <f aca="false">IF($L38&lt;&gt;"",IF($L38&gt;=2015.5,1,0),"")</f>
        <v>0</v>
      </c>
      <c r="T38" s="0" t="n">
        <f aca="false">IF($L38&lt;&gt;"",IF($L38&gt;=2016,1,0),"")</f>
        <v>0</v>
      </c>
      <c r="U38" s="0" t="n">
        <f aca="false">IF(ISNUMBER($BX38),IF($BX38&gt;=2016,1,0),"")</f>
        <v>1</v>
      </c>
      <c r="V38" s="0" t="n">
        <f aca="false">IF(ISNUMBER($BW38),IF($BW38&gt;=2016,1,0),"")</f>
        <v>0</v>
      </c>
      <c r="W38" s="0" t="str">
        <f aca="false">IF(AND(ISNUMBER($BW38),ISNUMBER($BX38)),IF($BW38&gt;=2016,"post-only",IF($BX38&lt;2016,"pre-only","mixed")),"")</f>
        <v>mixed</v>
      </c>
      <c r="X38" s="0" t="n">
        <f aca="false">IF(AND(ISNUMBER($BW38),ISNUMBER($BX38)),MIN(1,MAX(0,($BX38-2017+1)/($BX38-$BW38+1))),"")</f>
        <v>0.125</v>
      </c>
      <c r="Y38" s="0" t="n">
        <f aca="false">IF(AND(ISNUMBER($BW38),ISNUMBER($BX38)),MIN(1,MAX(0,($BX38-2018+1)/($BX38-$BW38+1))),"")</f>
        <v>0.0625</v>
      </c>
      <c r="Z38" s="0" t="n">
        <f aca="false">IF(AND(ISNUMBER($BW38),ISNUMBER($BX38)),MIN(1,MAX(0,($BX38-2019+1)/($BX38-$BW38+1))),"")</f>
        <v>0</v>
      </c>
      <c r="AA38" s="0" t="n">
        <f aca="false">IF(ISNUMBER($BX38),IF($BX38&gt;=2017,1,0),"")</f>
        <v>1</v>
      </c>
      <c r="AB38" s="0" t="n">
        <f aca="false">IF(ISNUMBER($BX38),IF($BX38&gt;=2018,1,0),"")</f>
        <v>1</v>
      </c>
      <c r="AC38" s="0" t="n">
        <f aca="false">IF(ISNUMBER($BX38),IF($BX38&gt;=2019,1,0),"")</f>
        <v>0</v>
      </c>
      <c r="AD38" s="0" t="n">
        <f aca="false">IF($L38&lt;&gt;"",IF($L38&gt;2013,1,0),"")</f>
        <v>0</v>
      </c>
      <c r="AE38" s="0" t="n">
        <f aca="false">IF($L38&lt;&gt;"",1+IF($L38&gt;2011,1,0)+IF($L38&gt;2014,1,0),"")</f>
        <v>1</v>
      </c>
      <c r="AF38" s="0" t="s">
        <v>87</v>
      </c>
      <c r="AG38" s="0" t="s">
        <v>88</v>
      </c>
      <c r="AH38" s="0" t="s">
        <v>89</v>
      </c>
      <c r="AI38" s="0" t="s">
        <v>90</v>
      </c>
      <c r="AJ38" s="0" t="s">
        <v>90</v>
      </c>
      <c r="AK38" s="0" t="str">
        <f aca="false">IF(AND($CF38&lt;&gt;"",IFERROR(INDEX(subsample_country_map!$B:$B,MATCH($CF38,subsample_country_map!$A:$A,0)),"")&lt;&gt;""),INDEX(subsample_country_map!$B:$B,MATCH($CF38,subsample_country_map!$A:$A,0)),INDEX(lookup!$AA:$AA,MATCH($A38,lookup!$A:$A,0)))</f>
        <v>3_AsiaPac</v>
      </c>
      <c r="AL38" s="0" t="str">
        <f aca="false">IF(AND($CF38&lt;&gt;"",IFERROR(INDEX(subsample_country_map!$C:$C,MATCH($CF38,subsample_country_map!$A:$A,0)),"")&lt;&gt;""),INDEX(subsample_country_map!$C:$C,MATCH($CF38,subsample_country_map!$A:$A,0)),INDEX(lookup!$AB:$AB,MATCH($A38,lookup!$A:$A,0)))</f>
        <v>1_developed</v>
      </c>
      <c r="AM38" s="0" t="str">
        <f aca="false">IF(AND($CF38&lt;&gt;"",IFERROR(INDEX(subsample_country_map!$D:$D,MATCH($CF38,subsample_country_map!$A:$A,0)),"")&lt;&gt;""),INDEX(subsample_country_map!$D:$D,MATCH($CF38,subsample_country_map!$A:$A,0)),INDEX(lookup!$AC:$AC,MATCH($A38,lookup!$A:$A,0)))</f>
        <v>2_non_western</v>
      </c>
      <c r="AN38" s="0" t="str">
        <f aca="false">IF(AND($CF38&lt;&gt;"",IFERROR(INDEX(subsample_country_map!$E:$E,MATCH($CF38,subsample_country_map!$A:$A,0)),"")&lt;&gt;""),INDEX(subsample_country_map!$E:$E,MATCH($CF38,subsample_country_map!$A:$A,0)),INDEX(lookup!$AD:$AD,MATCH($A38,lookup!$A:$A,0)))</f>
        <v>2_civil law</v>
      </c>
      <c r="AO38" s="0" t="str">
        <f aca="false">INDEX(lookup!$Y:$Y,MATCH($A38,lookup!$A:$A,0))</f>
        <v>0_published</v>
      </c>
      <c r="AP38" s="0" t="str">
        <f aca="false">INDEX(lookup!$Z:$Z,MATCH($A38,lookup!$A:$A,0))</f>
        <v>1_VHB high</v>
      </c>
      <c r="AQ38" s="0" t="str">
        <f aca="false">INDEX(lookup!$W:$W,MATCH($A38,lookup!$A:$A,0))</f>
        <v>1_fin/acc/econ</v>
      </c>
      <c r="AS38" s="0" t="s">
        <v>91</v>
      </c>
      <c r="AT38" s="0" t="s">
        <v>92</v>
      </c>
      <c r="AU38" s="0" t="s">
        <v>93</v>
      </c>
      <c r="AV38" s="0" t="s">
        <v>245</v>
      </c>
      <c r="AX38" s="0" t="s">
        <v>246</v>
      </c>
      <c r="BA38" s="0" t="n">
        <v>358</v>
      </c>
      <c r="BB38" s="0" t="s">
        <v>96</v>
      </c>
      <c r="BC38" s="0" t="s">
        <v>122</v>
      </c>
      <c r="BD38" s="0" t="s">
        <v>142</v>
      </c>
      <c r="BE38" s="0" t="s">
        <v>206</v>
      </c>
      <c r="BF38" s="0" t="s">
        <v>247</v>
      </c>
      <c r="BI38" s="0" t="s">
        <v>208</v>
      </c>
      <c r="BJ38" s="0" t="s">
        <v>248</v>
      </c>
      <c r="BK38" s="0" t="s">
        <v>209</v>
      </c>
      <c r="BL38" s="0" t="s">
        <v>249</v>
      </c>
      <c r="BM38" s="0" t="s">
        <v>103</v>
      </c>
      <c r="BN38" s="0" t="s">
        <v>104</v>
      </c>
      <c r="BO38" s="0" t="s">
        <v>105</v>
      </c>
      <c r="BP38" s="0" t="s">
        <v>84</v>
      </c>
      <c r="BQ38" s="0" t="s">
        <v>127</v>
      </c>
      <c r="BT38" s="0" t="n">
        <v>0</v>
      </c>
      <c r="BU38" s="0" t="s">
        <v>106</v>
      </c>
      <c r="BW38" s="0" t="n">
        <v>2003</v>
      </c>
      <c r="BX38" s="0" t="n">
        <v>2018</v>
      </c>
      <c r="BY38" s="0" t="s">
        <v>107</v>
      </c>
      <c r="BZ38" s="0" t="n">
        <v>2010.5</v>
      </c>
      <c r="CA38" s="0" t="n">
        <v>0.1875</v>
      </c>
      <c r="CB38" s="0" t="n">
        <v>0</v>
      </c>
      <c r="CC38" s="0" t="n">
        <v>1</v>
      </c>
      <c r="CD38" s="0" t="n">
        <v>0.0617970813323355</v>
      </c>
      <c r="CE38" s="0" t="n">
        <v>1</v>
      </c>
      <c r="CF38" s="0" t="s">
        <v>247</v>
      </c>
    </row>
    <row r="39" customFormat="false" ht="15" hidden="false" customHeight="false" outlineLevel="0" collapsed="false">
      <c r="A39" s="0" t="s">
        <v>84</v>
      </c>
      <c r="B39" s="0" t="n">
        <v>1344</v>
      </c>
      <c r="C39" s="0" t="n">
        <v>0.11601343980043</v>
      </c>
      <c r="D39" s="0" t="n">
        <v>358</v>
      </c>
      <c r="E39" s="0" t="n">
        <f aca="false">IF(ISNUMBER($BA39),$BA39,IF(AND(ISNUMBER($D39),ISNUMBER($BW39),ISNUMBER($BX39)),$D39*($BX39-$BW39+1),""))</f>
        <v>358</v>
      </c>
      <c r="H39" s="0" t="s">
        <v>118</v>
      </c>
      <c r="I39" s="0" t="s">
        <v>119</v>
      </c>
      <c r="J39" s="0" t="n">
        <f aca="false">IF($BW39&lt;&gt;"",$BW39,"")</f>
        <v>2003</v>
      </c>
      <c r="K39" s="0" t="n">
        <f aca="false">IF($BX39&lt;&gt;"",$BX39,"")</f>
        <v>2018</v>
      </c>
      <c r="L39" s="0" t="n">
        <f aca="false">IF(AND(ISNUMBER($BW39),ISNUMBER($BX39)),($BW39+$BX39)/2,"")</f>
        <v>2010.5</v>
      </c>
      <c r="M39" s="0" t="n">
        <f aca="false">IF($L39&lt;&gt;"",$L39,"")</f>
        <v>2010.5</v>
      </c>
      <c r="N39" s="0" t="n">
        <f aca="false">IF(AND(ISNUMBER($BW39),ISNUMBER($BX39)),MIN(1,MAX(0,($BX39-2016+1)/($BX39-$BW39+1))),"")</f>
        <v>0.1875</v>
      </c>
      <c r="O39" s="0" t="n">
        <f aca="false">IF(AND(ISNUMBER($BW39),ISNUMBER($BX39)),MIN(1,MAX(0,($BX39-2017+1)/($BX39-$BW39+1))),"")</f>
        <v>0.125</v>
      </c>
      <c r="P39" s="0" t="n">
        <f aca="false">IF(AND(ISNUMBER($BW39),ISNUMBER($BX39)),MIN(1,MAX(0,($BX39-2018+1)/($BX39-$BW39+1))),"")</f>
        <v>0.0625</v>
      </c>
      <c r="Q39" s="0" t="n">
        <f aca="false">IF(AND(ISNUMBER($BW39),ISNUMBER($BX39)),MIN(1,MAX(0,($BX39-2019+1)/($BX39-$BW39+1))),"")</f>
        <v>0</v>
      </c>
      <c r="R39" s="0" t="n">
        <f aca="false">IF(AND(ISNUMBER($BW39),ISNUMBER($BX39)),MIN(1,MAX(0,($BX39-2016+1)/($BX39-$BW39+1))),"")</f>
        <v>0.1875</v>
      </c>
      <c r="S39" s="0" t="n">
        <f aca="false">IF($L39&lt;&gt;"",IF($L39&gt;=2015.5,1,0),"")</f>
        <v>0</v>
      </c>
      <c r="T39" s="0" t="n">
        <f aca="false">IF($L39&lt;&gt;"",IF($L39&gt;=2016,1,0),"")</f>
        <v>0</v>
      </c>
      <c r="U39" s="0" t="n">
        <f aca="false">IF(ISNUMBER($BX39),IF($BX39&gt;=2016,1,0),"")</f>
        <v>1</v>
      </c>
      <c r="V39" s="0" t="n">
        <f aca="false">IF(ISNUMBER($BW39),IF($BW39&gt;=2016,1,0),"")</f>
        <v>0</v>
      </c>
      <c r="W39" s="0" t="str">
        <f aca="false">IF(AND(ISNUMBER($BW39),ISNUMBER($BX39)),IF($BW39&gt;=2016,"post-only",IF($BX39&lt;2016,"pre-only","mixed")),"")</f>
        <v>mixed</v>
      </c>
      <c r="X39" s="0" t="n">
        <f aca="false">IF(AND(ISNUMBER($BW39),ISNUMBER($BX39)),MIN(1,MAX(0,($BX39-2017+1)/($BX39-$BW39+1))),"")</f>
        <v>0.125</v>
      </c>
      <c r="Y39" s="0" t="n">
        <f aca="false">IF(AND(ISNUMBER($BW39),ISNUMBER($BX39)),MIN(1,MAX(0,($BX39-2018+1)/($BX39-$BW39+1))),"")</f>
        <v>0.0625</v>
      </c>
      <c r="Z39" s="0" t="n">
        <f aca="false">IF(AND(ISNUMBER($BW39),ISNUMBER($BX39)),MIN(1,MAX(0,($BX39-2019+1)/($BX39-$BW39+1))),"")</f>
        <v>0</v>
      </c>
      <c r="AA39" s="0" t="n">
        <f aca="false">IF(ISNUMBER($BX39),IF($BX39&gt;=2017,1,0),"")</f>
        <v>1</v>
      </c>
      <c r="AB39" s="0" t="n">
        <f aca="false">IF(ISNUMBER($BX39),IF($BX39&gt;=2018,1,0),"")</f>
        <v>1</v>
      </c>
      <c r="AC39" s="0" t="n">
        <f aca="false">IF(ISNUMBER($BX39),IF($BX39&gt;=2019,1,0),"")</f>
        <v>0</v>
      </c>
      <c r="AD39" s="0" t="n">
        <f aca="false">IF($L39&lt;&gt;"",IF($L39&gt;2013,1,0),"")</f>
        <v>0</v>
      </c>
      <c r="AE39" s="0" t="n">
        <f aca="false">IF($L39&lt;&gt;"",1+IF($L39&gt;2011,1,0)+IF($L39&gt;2014,1,0),"")</f>
        <v>1</v>
      </c>
      <c r="AF39" s="0" t="s">
        <v>87</v>
      </c>
      <c r="AG39" s="0" t="s">
        <v>88</v>
      </c>
      <c r="AH39" s="0" t="s">
        <v>89</v>
      </c>
      <c r="AI39" s="0" t="s">
        <v>90</v>
      </c>
      <c r="AJ39" s="0" t="s">
        <v>90</v>
      </c>
      <c r="AK39" s="0" t="str">
        <f aca="false">IF(AND($CF39&lt;&gt;"",IFERROR(INDEX(subsample_country_map!$B:$B,MATCH($CF39,subsample_country_map!$A:$A,0)),"")&lt;&gt;""),INDEX(subsample_country_map!$B:$B,MATCH($CF39,subsample_country_map!$A:$A,0)),INDEX(lookup!$AA:$AA,MATCH($A39,lookup!$A:$A,0)))</f>
        <v>3_AsiaPac</v>
      </c>
      <c r="AL39" s="0" t="str">
        <f aca="false">IF(AND($CF39&lt;&gt;"",IFERROR(INDEX(subsample_country_map!$C:$C,MATCH($CF39,subsample_country_map!$A:$A,0)),"")&lt;&gt;""),INDEX(subsample_country_map!$C:$C,MATCH($CF39,subsample_country_map!$A:$A,0)),INDEX(lookup!$AB:$AB,MATCH($A39,lookup!$A:$A,0)))</f>
        <v>1_developed</v>
      </c>
      <c r="AM39" s="0" t="str">
        <f aca="false">IF(AND($CF39&lt;&gt;"",IFERROR(INDEX(subsample_country_map!$D:$D,MATCH($CF39,subsample_country_map!$A:$A,0)),"")&lt;&gt;""),INDEX(subsample_country_map!$D:$D,MATCH($CF39,subsample_country_map!$A:$A,0)),INDEX(lookup!$AC:$AC,MATCH($A39,lookup!$A:$A,0)))</f>
        <v>2_non_western</v>
      </c>
      <c r="AN39" s="0" t="str">
        <f aca="false">IF(AND($CF39&lt;&gt;"",IFERROR(INDEX(subsample_country_map!$E:$E,MATCH($CF39,subsample_country_map!$A:$A,0)),"")&lt;&gt;""),INDEX(subsample_country_map!$E:$E,MATCH($CF39,subsample_country_map!$A:$A,0)),INDEX(lookup!$AD:$AD,MATCH($A39,lookup!$A:$A,0)))</f>
        <v>2_civil law</v>
      </c>
      <c r="AO39" s="0" t="str">
        <f aca="false">INDEX(lookup!$Y:$Y,MATCH($A39,lookup!$A:$A,0))</f>
        <v>0_published</v>
      </c>
      <c r="AP39" s="0" t="str">
        <f aca="false">INDEX(lookup!$Z:$Z,MATCH($A39,lookup!$A:$A,0))</f>
        <v>1_VHB high</v>
      </c>
      <c r="AQ39" s="0" t="str">
        <f aca="false">INDEX(lookup!$W:$W,MATCH($A39,lookup!$A:$A,0))</f>
        <v>1_fin/acc/econ</v>
      </c>
      <c r="AS39" s="0" t="s">
        <v>91</v>
      </c>
      <c r="AT39" s="0" t="s">
        <v>92</v>
      </c>
      <c r="AU39" s="0" t="s">
        <v>93</v>
      </c>
      <c r="AV39" s="0" t="s">
        <v>250</v>
      </c>
      <c r="AX39" s="0" t="s">
        <v>251</v>
      </c>
      <c r="BA39" s="0" t="n">
        <v>358</v>
      </c>
      <c r="BB39" s="0" t="s">
        <v>96</v>
      </c>
      <c r="BC39" s="0" t="s">
        <v>122</v>
      </c>
      <c r="BD39" s="0" t="s">
        <v>142</v>
      </c>
      <c r="BE39" s="0" t="s">
        <v>206</v>
      </c>
      <c r="BF39" s="0" t="s">
        <v>247</v>
      </c>
      <c r="BI39" s="0" t="s">
        <v>208</v>
      </c>
      <c r="BJ39" s="0" t="s">
        <v>252</v>
      </c>
      <c r="BK39" s="0" t="s">
        <v>209</v>
      </c>
      <c r="BL39" s="0" t="s">
        <v>253</v>
      </c>
      <c r="BM39" s="0" t="s">
        <v>110</v>
      </c>
      <c r="BN39" s="0" t="s">
        <v>104</v>
      </c>
      <c r="BO39" s="0" t="s">
        <v>105</v>
      </c>
      <c r="BP39" s="0" t="s">
        <v>84</v>
      </c>
      <c r="BQ39" s="0" t="s">
        <v>127</v>
      </c>
      <c r="BT39" s="0" t="n">
        <v>0</v>
      </c>
      <c r="BU39" s="0" t="s">
        <v>106</v>
      </c>
      <c r="BW39" s="0" t="n">
        <v>2003</v>
      </c>
      <c r="BX39" s="0" t="n">
        <v>2018</v>
      </c>
      <c r="BY39" s="0" t="s">
        <v>107</v>
      </c>
      <c r="BZ39" s="0" t="n">
        <v>2010.5</v>
      </c>
      <c r="CA39" s="0" t="n">
        <v>0.1875</v>
      </c>
      <c r="CB39" s="0" t="n">
        <v>0</v>
      </c>
      <c r="CC39" s="0" t="n">
        <v>1</v>
      </c>
      <c r="CD39" s="0" t="n">
        <v>0.116538163286374</v>
      </c>
      <c r="CE39" s="0" t="n">
        <v>1</v>
      </c>
      <c r="CF39" s="0" t="s">
        <v>247</v>
      </c>
    </row>
    <row r="40" customFormat="false" ht="15" hidden="false" customHeight="false" outlineLevel="0" collapsed="false">
      <c r="A40" s="0" t="s">
        <v>84</v>
      </c>
      <c r="B40" s="0" t="n">
        <v>1345</v>
      </c>
      <c r="C40" s="0" t="n">
        <v>-0.141268349938715</v>
      </c>
      <c r="D40" s="0" t="n">
        <v>358</v>
      </c>
      <c r="E40" s="0" t="n">
        <f aca="false">IF(ISNUMBER($BA40),$BA40,IF(AND(ISNUMBER($D40),ISNUMBER($BW40),ISNUMBER($BX40)),$D40*($BX40-$BW40+1),""))</f>
        <v>358</v>
      </c>
      <c r="H40" s="0" t="s">
        <v>118</v>
      </c>
      <c r="I40" s="0" t="s">
        <v>119</v>
      </c>
      <c r="J40" s="0" t="n">
        <f aca="false">IF($BW40&lt;&gt;"",$BW40,"")</f>
        <v>2003</v>
      </c>
      <c r="K40" s="0" t="n">
        <f aca="false">IF($BX40&lt;&gt;"",$BX40,"")</f>
        <v>2018</v>
      </c>
      <c r="L40" s="0" t="n">
        <f aca="false">IF(AND(ISNUMBER($BW40),ISNUMBER($BX40)),($BW40+$BX40)/2,"")</f>
        <v>2010.5</v>
      </c>
      <c r="M40" s="0" t="n">
        <f aca="false">IF($L40&lt;&gt;"",$L40,"")</f>
        <v>2010.5</v>
      </c>
      <c r="N40" s="0" t="n">
        <f aca="false">IF(AND(ISNUMBER($BW40),ISNUMBER($BX40)),MIN(1,MAX(0,($BX40-2016+1)/($BX40-$BW40+1))),"")</f>
        <v>0.1875</v>
      </c>
      <c r="O40" s="0" t="n">
        <f aca="false">IF(AND(ISNUMBER($BW40),ISNUMBER($BX40)),MIN(1,MAX(0,($BX40-2017+1)/($BX40-$BW40+1))),"")</f>
        <v>0.125</v>
      </c>
      <c r="P40" s="0" t="n">
        <f aca="false">IF(AND(ISNUMBER($BW40),ISNUMBER($BX40)),MIN(1,MAX(0,($BX40-2018+1)/($BX40-$BW40+1))),"")</f>
        <v>0.0625</v>
      </c>
      <c r="Q40" s="0" t="n">
        <f aca="false">IF(AND(ISNUMBER($BW40),ISNUMBER($BX40)),MIN(1,MAX(0,($BX40-2019+1)/($BX40-$BW40+1))),"")</f>
        <v>0</v>
      </c>
      <c r="R40" s="0" t="n">
        <f aca="false">IF(AND(ISNUMBER($BW40),ISNUMBER($BX40)),MIN(1,MAX(0,($BX40-2016+1)/($BX40-$BW40+1))),"")</f>
        <v>0.1875</v>
      </c>
      <c r="S40" s="0" t="n">
        <f aca="false">IF($L40&lt;&gt;"",IF($L40&gt;=2015.5,1,0),"")</f>
        <v>0</v>
      </c>
      <c r="T40" s="0" t="n">
        <f aca="false">IF($L40&lt;&gt;"",IF($L40&gt;=2016,1,0),"")</f>
        <v>0</v>
      </c>
      <c r="U40" s="0" t="n">
        <f aca="false">IF(ISNUMBER($BX40),IF($BX40&gt;=2016,1,0),"")</f>
        <v>1</v>
      </c>
      <c r="V40" s="0" t="n">
        <f aca="false">IF(ISNUMBER($BW40),IF($BW40&gt;=2016,1,0),"")</f>
        <v>0</v>
      </c>
      <c r="W40" s="0" t="str">
        <f aca="false">IF(AND(ISNUMBER($BW40),ISNUMBER($BX40)),IF($BW40&gt;=2016,"post-only",IF($BX40&lt;2016,"pre-only","mixed")),"")</f>
        <v>mixed</v>
      </c>
      <c r="X40" s="0" t="n">
        <f aca="false">IF(AND(ISNUMBER($BW40),ISNUMBER($BX40)),MIN(1,MAX(0,($BX40-2017+1)/($BX40-$BW40+1))),"")</f>
        <v>0.125</v>
      </c>
      <c r="Y40" s="0" t="n">
        <f aca="false">IF(AND(ISNUMBER($BW40),ISNUMBER($BX40)),MIN(1,MAX(0,($BX40-2018+1)/($BX40-$BW40+1))),"")</f>
        <v>0.0625</v>
      </c>
      <c r="Z40" s="0" t="n">
        <f aca="false">IF(AND(ISNUMBER($BW40),ISNUMBER($BX40)),MIN(1,MAX(0,($BX40-2019+1)/($BX40-$BW40+1))),"")</f>
        <v>0</v>
      </c>
      <c r="AA40" s="0" t="n">
        <f aca="false">IF(ISNUMBER($BX40),IF($BX40&gt;=2017,1,0),"")</f>
        <v>1</v>
      </c>
      <c r="AB40" s="0" t="n">
        <f aca="false">IF(ISNUMBER($BX40),IF($BX40&gt;=2018,1,0),"")</f>
        <v>1</v>
      </c>
      <c r="AC40" s="0" t="n">
        <f aca="false">IF(ISNUMBER($BX40),IF($BX40&gt;=2019,1,0),"")</f>
        <v>0</v>
      </c>
      <c r="AD40" s="0" t="n">
        <f aca="false">IF($L40&lt;&gt;"",IF($L40&gt;2013,1,0),"")</f>
        <v>0</v>
      </c>
      <c r="AE40" s="0" t="n">
        <f aca="false">IF($L40&lt;&gt;"",1+IF($L40&gt;2011,1,0)+IF($L40&gt;2014,1,0),"")</f>
        <v>1</v>
      </c>
      <c r="AF40" s="0" t="s">
        <v>87</v>
      </c>
      <c r="AG40" s="0" t="s">
        <v>88</v>
      </c>
      <c r="AH40" s="0" t="s">
        <v>89</v>
      </c>
      <c r="AI40" s="0" t="s">
        <v>90</v>
      </c>
      <c r="AJ40" s="0" t="s">
        <v>90</v>
      </c>
      <c r="AK40" s="0" t="str">
        <f aca="false">IF(AND($CF40&lt;&gt;"",IFERROR(INDEX(subsample_country_map!$B:$B,MATCH($CF40,subsample_country_map!$A:$A,0)),"")&lt;&gt;""),INDEX(subsample_country_map!$B:$B,MATCH($CF40,subsample_country_map!$A:$A,0)),INDEX(lookup!$AA:$AA,MATCH($A40,lookup!$A:$A,0)))</f>
        <v>3_AsiaPac</v>
      </c>
      <c r="AL40" s="0" t="str">
        <f aca="false">IF(AND($CF40&lt;&gt;"",IFERROR(INDEX(subsample_country_map!$C:$C,MATCH($CF40,subsample_country_map!$A:$A,0)),"")&lt;&gt;""),INDEX(subsample_country_map!$C:$C,MATCH($CF40,subsample_country_map!$A:$A,0)),INDEX(lookup!$AB:$AB,MATCH($A40,lookup!$A:$A,0)))</f>
        <v>1_developed</v>
      </c>
      <c r="AM40" s="0" t="str">
        <f aca="false">IF(AND($CF40&lt;&gt;"",IFERROR(INDEX(subsample_country_map!$D:$D,MATCH($CF40,subsample_country_map!$A:$A,0)),"")&lt;&gt;""),INDEX(subsample_country_map!$D:$D,MATCH($CF40,subsample_country_map!$A:$A,0)),INDEX(lookup!$AC:$AC,MATCH($A40,lookup!$A:$A,0)))</f>
        <v>2_non_western</v>
      </c>
      <c r="AN40" s="0" t="str">
        <f aca="false">IF(AND($CF40&lt;&gt;"",IFERROR(INDEX(subsample_country_map!$E:$E,MATCH($CF40,subsample_country_map!$A:$A,0)),"")&lt;&gt;""),INDEX(subsample_country_map!$E:$E,MATCH($CF40,subsample_country_map!$A:$A,0)),INDEX(lookup!$AD:$AD,MATCH($A40,lookup!$A:$A,0)))</f>
        <v>2_civil law</v>
      </c>
      <c r="AO40" s="0" t="str">
        <f aca="false">INDEX(lookup!$Y:$Y,MATCH($A40,lookup!$A:$A,0))</f>
        <v>0_published</v>
      </c>
      <c r="AP40" s="0" t="str">
        <f aca="false">INDEX(lookup!$Z:$Z,MATCH($A40,lookup!$A:$A,0))</f>
        <v>1_VHB high</v>
      </c>
      <c r="AQ40" s="0" t="str">
        <f aca="false">INDEX(lookup!$W:$W,MATCH($A40,lookup!$A:$A,0))</f>
        <v>1_fin/acc/econ</v>
      </c>
      <c r="AS40" s="0" t="s">
        <v>91</v>
      </c>
      <c r="AT40" s="0" t="s">
        <v>111</v>
      </c>
      <c r="AU40" s="0" t="s">
        <v>93</v>
      </c>
      <c r="AV40" s="0" t="s">
        <v>254</v>
      </c>
      <c r="AX40" s="0" t="s">
        <v>255</v>
      </c>
      <c r="BA40" s="0" t="n">
        <v>358</v>
      </c>
      <c r="BB40" s="0" t="s">
        <v>96</v>
      </c>
      <c r="BC40" s="0" t="s">
        <v>122</v>
      </c>
      <c r="BD40" s="0" t="s">
        <v>142</v>
      </c>
      <c r="BE40" s="0" t="s">
        <v>206</v>
      </c>
      <c r="BF40" s="0" t="s">
        <v>247</v>
      </c>
      <c r="BI40" s="0" t="s">
        <v>208</v>
      </c>
      <c r="BJ40" s="0" t="s">
        <v>256</v>
      </c>
      <c r="BK40" s="0" t="s">
        <v>209</v>
      </c>
      <c r="BL40" s="0" t="s">
        <v>257</v>
      </c>
      <c r="BM40" s="0" t="s">
        <v>114</v>
      </c>
      <c r="BN40" s="0" t="s">
        <v>104</v>
      </c>
      <c r="BO40" s="0" t="s">
        <v>105</v>
      </c>
      <c r="BP40" s="0" t="s">
        <v>84</v>
      </c>
      <c r="BQ40" s="0" t="s">
        <v>127</v>
      </c>
      <c r="BT40" s="0" t="n">
        <v>0</v>
      </c>
      <c r="BU40" s="0" t="s">
        <v>106</v>
      </c>
      <c r="BW40" s="0" t="n">
        <v>2003</v>
      </c>
      <c r="BX40" s="0" t="n">
        <v>2018</v>
      </c>
      <c r="BY40" s="0" t="s">
        <v>107</v>
      </c>
      <c r="BZ40" s="0" t="n">
        <v>2010.5</v>
      </c>
      <c r="CA40" s="0" t="n">
        <v>0.1875</v>
      </c>
      <c r="CB40" s="0" t="n">
        <v>0</v>
      </c>
      <c r="CC40" s="0" t="n">
        <v>1</v>
      </c>
      <c r="CD40" s="0" t="n">
        <v>-0.142219517737662</v>
      </c>
      <c r="CE40" s="0" t="n">
        <v>1</v>
      </c>
      <c r="CF40" s="0" t="s">
        <v>247</v>
      </c>
    </row>
    <row r="41" customFormat="false" ht="15" hidden="false" customHeight="false" outlineLevel="0" collapsed="false">
      <c r="A41" s="0" t="s">
        <v>84</v>
      </c>
      <c r="B41" s="0" t="n">
        <v>1346</v>
      </c>
      <c r="C41" s="0" t="n">
        <v>-0.148946962296361</v>
      </c>
      <c r="D41" s="0" t="n">
        <v>358</v>
      </c>
      <c r="E41" s="0" t="n">
        <f aca="false">IF(ISNUMBER($BA41),$BA41,IF(AND(ISNUMBER($D41),ISNUMBER($BW41),ISNUMBER($BX41)),$D41*($BX41-$BW41+1),""))</f>
        <v>358</v>
      </c>
      <c r="H41" s="0" t="s">
        <v>118</v>
      </c>
      <c r="I41" s="0" t="s">
        <v>119</v>
      </c>
      <c r="J41" s="0" t="n">
        <f aca="false">IF($BW41&lt;&gt;"",$BW41,"")</f>
        <v>2003</v>
      </c>
      <c r="K41" s="0" t="n">
        <f aca="false">IF($BX41&lt;&gt;"",$BX41,"")</f>
        <v>2018</v>
      </c>
      <c r="L41" s="0" t="n">
        <f aca="false">IF(AND(ISNUMBER($BW41),ISNUMBER($BX41)),($BW41+$BX41)/2,"")</f>
        <v>2010.5</v>
      </c>
      <c r="M41" s="0" t="n">
        <f aca="false">IF($L41&lt;&gt;"",$L41,"")</f>
        <v>2010.5</v>
      </c>
      <c r="N41" s="0" t="n">
        <f aca="false">IF(AND(ISNUMBER($BW41),ISNUMBER($BX41)),MIN(1,MAX(0,($BX41-2016+1)/($BX41-$BW41+1))),"")</f>
        <v>0.1875</v>
      </c>
      <c r="O41" s="0" t="n">
        <f aca="false">IF(AND(ISNUMBER($BW41),ISNUMBER($BX41)),MIN(1,MAX(0,($BX41-2017+1)/($BX41-$BW41+1))),"")</f>
        <v>0.125</v>
      </c>
      <c r="P41" s="0" t="n">
        <f aca="false">IF(AND(ISNUMBER($BW41),ISNUMBER($BX41)),MIN(1,MAX(0,($BX41-2018+1)/($BX41-$BW41+1))),"")</f>
        <v>0.0625</v>
      </c>
      <c r="Q41" s="0" t="n">
        <f aca="false">IF(AND(ISNUMBER($BW41),ISNUMBER($BX41)),MIN(1,MAX(0,($BX41-2019+1)/($BX41-$BW41+1))),"")</f>
        <v>0</v>
      </c>
      <c r="R41" s="0" t="n">
        <f aca="false">IF(AND(ISNUMBER($BW41),ISNUMBER($BX41)),MIN(1,MAX(0,($BX41-2016+1)/($BX41-$BW41+1))),"")</f>
        <v>0.1875</v>
      </c>
      <c r="S41" s="0" t="n">
        <f aca="false">IF($L41&lt;&gt;"",IF($L41&gt;=2015.5,1,0),"")</f>
        <v>0</v>
      </c>
      <c r="T41" s="0" t="n">
        <f aca="false">IF($L41&lt;&gt;"",IF($L41&gt;=2016,1,0),"")</f>
        <v>0</v>
      </c>
      <c r="U41" s="0" t="n">
        <f aca="false">IF(ISNUMBER($BX41),IF($BX41&gt;=2016,1,0),"")</f>
        <v>1</v>
      </c>
      <c r="V41" s="0" t="n">
        <f aca="false">IF(ISNUMBER($BW41),IF($BW41&gt;=2016,1,0),"")</f>
        <v>0</v>
      </c>
      <c r="W41" s="0" t="str">
        <f aca="false">IF(AND(ISNUMBER($BW41),ISNUMBER($BX41)),IF($BW41&gt;=2016,"post-only",IF($BX41&lt;2016,"pre-only","mixed")),"")</f>
        <v>mixed</v>
      </c>
      <c r="X41" s="0" t="n">
        <f aca="false">IF(AND(ISNUMBER($BW41),ISNUMBER($BX41)),MIN(1,MAX(0,($BX41-2017+1)/($BX41-$BW41+1))),"")</f>
        <v>0.125</v>
      </c>
      <c r="Y41" s="0" t="n">
        <f aca="false">IF(AND(ISNUMBER($BW41),ISNUMBER($BX41)),MIN(1,MAX(0,($BX41-2018+1)/($BX41-$BW41+1))),"")</f>
        <v>0.0625</v>
      </c>
      <c r="Z41" s="0" t="n">
        <f aca="false">IF(AND(ISNUMBER($BW41),ISNUMBER($BX41)),MIN(1,MAX(0,($BX41-2019+1)/($BX41-$BW41+1))),"")</f>
        <v>0</v>
      </c>
      <c r="AA41" s="0" t="n">
        <f aca="false">IF(ISNUMBER($BX41),IF($BX41&gt;=2017,1,0),"")</f>
        <v>1</v>
      </c>
      <c r="AB41" s="0" t="n">
        <f aca="false">IF(ISNUMBER($BX41),IF($BX41&gt;=2018,1,0),"")</f>
        <v>1</v>
      </c>
      <c r="AC41" s="0" t="n">
        <f aca="false">IF(ISNUMBER($BX41),IF($BX41&gt;=2019,1,0),"")</f>
        <v>0</v>
      </c>
      <c r="AD41" s="0" t="n">
        <f aca="false">IF($L41&lt;&gt;"",IF($L41&gt;2013,1,0),"")</f>
        <v>0</v>
      </c>
      <c r="AE41" s="0" t="n">
        <f aca="false">IF($L41&lt;&gt;"",1+IF($L41&gt;2011,1,0)+IF($L41&gt;2014,1,0),"")</f>
        <v>1</v>
      </c>
      <c r="AF41" s="0" t="s">
        <v>87</v>
      </c>
      <c r="AG41" s="0" t="s">
        <v>88</v>
      </c>
      <c r="AH41" s="0" t="s">
        <v>89</v>
      </c>
      <c r="AI41" s="0" t="s">
        <v>90</v>
      </c>
      <c r="AJ41" s="0" t="s">
        <v>90</v>
      </c>
      <c r="AK41" s="0" t="str">
        <f aca="false">IF(AND($CF41&lt;&gt;"",IFERROR(INDEX(subsample_country_map!$B:$B,MATCH($CF41,subsample_country_map!$A:$A,0)),"")&lt;&gt;""),INDEX(subsample_country_map!$B:$B,MATCH($CF41,subsample_country_map!$A:$A,0)),INDEX(lookup!$AA:$AA,MATCH($A41,lookup!$A:$A,0)))</f>
        <v>3_AsiaPac</v>
      </c>
      <c r="AL41" s="0" t="str">
        <f aca="false">IF(AND($CF41&lt;&gt;"",IFERROR(INDEX(subsample_country_map!$C:$C,MATCH($CF41,subsample_country_map!$A:$A,0)),"")&lt;&gt;""),INDEX(subsample_country_map!$C:$C,MATCH($CF41,subsample_country_map!$A:$A,0)),INDEX(lookup!$AB:$AB,MATCH($A41,lookup!$A:$A,0)))</f>
        <v>1_developed</v>
      </c>
      <c r="AM41" s="0" t="str">
        <f aca="false">IF(AND($CF41&lt;&gt;"",IFERROR(INDEX(subsample_country_map!$D:$D,MATCH($CF41,subsample_country_map!$A:$A,0)),"")&lt;&gt;""),INDEX(subsample_country_map!$D:$D,MATCH($CF41,subsample_country_map!$A:$A,0)),INDEX(lookup!$AC:$AC,MATCH($A41,lookup!$A:$A,0)))</f>
        <v>2_non_western</v>
      </c>
      <c r="AN41" s="0" t="str">
        <f aca="false">IF(AND($CF41&lt;&gt;"",IFERROR(INDEX(subsample_country_map!$E:$E,MATCH($CF41,subsample_country_map!$A:$A,0)),"")&lt;&gt;""),INDEX(subsample_country_map!$E:$E,MATCH($CF41,subsample_country_map!$A:$A,0)),INDEX(lookup!$AD:$AD,MATCH($A41,lookup!$A:$A,0)))</f>
        <v>2_civil law</v>
      </c>
      <c r="AO41" s="0" t="str">
        <f aca="false">INDEX(lookup!$Y:$Y,MATCH($A41,lookup!$A:$A,0))</f>
        <v>0_published</v>
      </c>
      <c r="AP41" s="0" t="str">
        <f aca="false">INDEX(lookup!$Z:$Z,MATCH($A41,lookup!$A:$A,0))</f>
        <v>1_VHB high</v>
      </c>
      <c r="AQ41" s="0" t="str">
        <f aca="false">INDEX(lookup!$W:$W,MATCH($A41,lookup!$A:$A,0))</f>
        <v>1_fin/acc/econ</v>
      </c>
      <c r="AS41" s="0" t="s">
        <v>91</v>
      </c>
      <c r="AT41" s="0" t="s">
        <v>111</v>
      </c>
      <c r="AU41" s="0" t="s">
        <v>93</v>
      </c>
      <c r="AV41" s="0" t="s">
        <v>232</v>
      </c>
      <c r="AX41" s="0" t="s">
        <v>258</v>
      </c>
      <c r="BA41" s="0" t="n">
        <v>358</v>
      </c>
      <c r="BB41" s="0" t="s">
        <v>96</v>
      </c>
      <c r="BC41" s="0" t="s">
        <v>122</v>
      </c>
      <c r="BD41" s="0" t="s">
        <v>142</v>
      </c>
      <c r="BE41" s="0" t="s">
        <v>206</v>
      </c>
      <c r="BF41" s="0" t="s">
        <v>247</v>
      </c>
      <c r="BI41" s="0" t="s">
        <v>208</v>
      </c>
      <c r="BJ41" s="0" t="s">
        <v>259</v>
      </c>
      <c r="BK41" s="0" t="s">
        <v>209</v>
      </c>
      <c r="BL41" s="0" t="s">
        <v>260</v>
      </c>
      <c r="BM41" s="0" t="s">
        <v>117</v>
      </c>
      <c r="BN41" s="0" t="s">
        <v>104</v>
      </c>
      <c r="BO41" s="0" t="s">
        <v>105</v>
      </c>
      <c r="BP41" s="0" t="s">
        <v>84</v>
      </c>
      <c r="BQ41" s="0" t="s">
        <v>127</v>
      </c>
      <c r="BT41" s="0" t="n">
        <v>0</v>
      </c>
      <c r="BU41" s="0" t="s">
        <v>106</v>
      </c>
      <c r="BW41" s="0" t="n">
        <v>2003</v>
      </c>
      <c r="BX41" s="0" t="n">
        <v>2018</v>
      </c>
      <c r="BY41" s="0" t="s">
        <v>107</v>
      </c>
      <c r="BZ41" s="0" t="n">
        <v>2010.5</v>
      </c>
      <c r="CA41" s="0" t="n">
        <v>0.1875</v>
      </c>
      <c r="CB41" s="0" t="n">
        <v>0</v>
      </c>
      <c r="CC41" s="0" t="n">
        <v>1</v>
      </c>
      <c r="CD41" s="0" t="n">
        <v>-0.150063333147322</v>
      </c>
      <c r="CE41" s="0" t="n">
        <v>1</v>
      </c>
      <c r="CF41" s="0" t="s">
        <v>247</v>
      </c>
    </row>
    <row r="42" customFormat="false" ht="15" hidden="false" customHeight="false" outlineLevel="0" collapsed="false">
      <c r="A42" s="0" t="s">
        <v>84</v>
      </c>
      <c r="B42" s="0" t="n">
        <v>1347</v>
      </c>
      <c r="C42" s="0" t="n">
        <v>0.103665417488565</v>
      </c>
      <c r="D42" s="0" t="n">
        <v>1429</v>
      </c>
      <c r="E42" s="0" t="n">
        <f aca="false">IF(ISNUMBER($BA42),$BA42,IF(AND(ISNUMBER($D42),ISNUMBER($BW42),ISNUMBER($BX42)),$D42*($BX42-$BW42+1),""))</f>
        <v>1429</v>
      </c>
      <c r="H42" s="0" t="s">
        <v>118</v>
      </c>
      <c r="I42" s="0" t="s">
        <v>119</v>
      </c>
      <c r="J42" s="0" t="n">
        <f aca="false">IF($BW42&lt;&gt;"",$BW42,"")</f>
        <v>2003</v>
      </c>
      <c r="K42" s="0" t="n">
        <f aca="false">IF($BX42&lt;&gt;"",$BX42,"")</f>
        <v>2018</v>
      </c>
      <c r="L42" s="0" t="n">
        <f aca="false">IF(AND(ISNUMBER($BW42),ISNUMBER($BX42)),($BW42+$BX42)/2,"")</f>
        <v>2010.5</v>
      </c>
      <c r="M42" s="0" t="n">
        <f aca="false">IF($L42&lt;&gt;"",$L42,"")</f>
        <v>2010.5</v>
      </c>
      <c r="N42" s="0" t="n">
        <f aca="false">IF(AND(ISNUMBER($BW42),ISNUMBER($BX42)),MIN(1,MAX(0,($BX42-2016+1)/($BX42-$BW42+1))),"")</f>
        <v>0.1875</v>
      </c>
      <c r="O42" s="0" t="n">
        <f aca="false">IF(AND(ISNUMBER($BW42),ISNUMBER($BX42)),MIN(1,MAX(0,($BX42-2017+1)/($BX42-$BW42+1))),"")</f>
        <v>0.125</v>
      </c>
      <c r="P42" s="0" t="n">
        <f aca="false">IF(AND(ISNUMBER($BW42),ISNUMBER($BX42)),MIN(1,MAX(0,($BX42-2018+1)/($BX42-$BW42+1))),"")</f>
        <v>0.0625</v>
      </c>
      <c r="Q42" s="0" t="n">
        <f aca="false">IF(AND(ISNUMBER($BW42),ISNUMBER($BX42)),MIN(1,MAX(0,($BX42-2019+1)/($BX42-$BW42+1))),"")</f>
        <v>0</v>
      </c>
      <c r="R42" s="0" t="n">
        <f aca="false">IF(AND(ISNUMBER($BW42),ISNUMBER($BX42)),MIN(1,MAX(0,($BX42-2016+1)/($BX42-$BW42+1))),"")</f>
        <v>0.1875</v>
      </c>
      <c r="S42" s="0" t="n">
        <f aca="false">IF($L42&lt;&gt;"",IF($L42&gt;=2015.5,1,0),"")</f>
        <v>0</v>
      </c>
      <c r="T42" s="0" t="n">
        <f aca="false">IF($L42&lt;&gt;"",IF($L42&gt;=2016,1,0),"")</f>
        <v>0</v>
      </c>
      <c r="U42" s="0" t="n">
        <f aca="false">IF(ISNUMBER($BX42),IF($BX42&gt;=2016,1,0),"")</f>
        <v>1</v>
      </c>
      <c r="V42" s="0" t="n">
        <f aca="false">IF(ISNUMBER($BW42),IF($BW42&gt;=2016,1,0),"")</f>
        <v>0</v>
      </c>
      <c r="W42" s="0" t="str">
        <f aca="false">IF(AND(ISNUMBER($BW42),ISNUMBER($BX42)),IF($BW42&gt;=2016,"post-only",IF($BX42&lt;2016,"pre-only","mixed")),"")</f>
        <v>mixed</v>
      </c>
      <c r="X42" s="0" t="n">
        <f aca="false">IF(AND(ISNUMBER($BW42),ISNUMBER($BX42)),MIN(1,MAX(0,($BX42-2017+1)/($BX42-$BW42+1))),"")</f>
        <v>0.125</v>
      </c>
      <c r="Y42" s="0" t="n">
        <f aca="false">IF(AND(ISNUMBER($BW42),ISNUMBER($BX42)),MIN(1,MAX(0,($BX42-2018+1)/($BX42-$BW42+1))),"")</f>
        <v>0.0625</v>
      </c>
      <c r="Z42" s="0" t="n">
        <f aca="false">IF(AND(ISNUMBER($BW42),ISNUMBER($BX42)),MIN(1,MAX(0,($BX42-2019+1)/($BX42-$BW42+1))),"")</f>
        <v>0</v>
      </c>
      <c r="AA42" s="0" t="n">
        <f aca="false">IF(ISNUMBER($BX42),IF($BX42&gt;=2017,1,0),"")</f>
        <v>1</v>
      </c>
      <c r="AB42" s="0" t="n">
        <f aca="false">IF(ISNUMBER($BX42),IF($BX42&gt;=2018,1,0),"")</f>
        <v>1</v>
      </c>
      <c r="AC42" s="0" t="n">
        <f aca="false">IF(ISNUMBER($BX42),IF($BX42&gt;=2019,1,0),"")</f>
        <v>0</v>
      </c>
      <c r="AD42" s="0" t="n">
        <f aca="false">IF($L42&lt;&gt;"",IF($L42&gt;2013,1,0),"")</f>
        <v>0</v>
      </c>
      <c r="AE42" s="0" t="n">
        <f aca="false">IF($L42&lt;&gt;"",1+IF($L42&gt;2011,1,0)+IF($L42&gt;2014,1,0),"")</f>
        <v>1</v>
      </c>
      <c r="AF42" s="0" t="s">
        <v>87</v>
      </c>
      <c r="AG42" s="0" t="s">
        <v>88</v>
      </c>
      <c r="AH42" s="0" t="s">
        <v>89</v>
      </c>
      <c r="AI42" s="0" t="s">
        <v>90</v>
      </c>
      <c r="AJ42" s="0" t="s">
        <v>90</v>
      </c>
      <c r="AK42" s="0" t="str">
        <f aca="false">IF(AND($CF42&lt;&gt;"",IFERROR(INDEX(subsample_country_map!$B:$B,MATCH($CF42,subsample_country_map!$A:$A,0)),"")&lt;&gt;""),INDEX(subsample_country_map!$B:$B,MATCH($CF42,subsample_country_map!$A:$A,0)),INDEX(lookup!$AA:$AA,MATCH($A42,lookup!$A:$A,0)))</f>
        <v>3_AsiaPac</v>
      </c>
      <c r="AL42" s="0" t="str">
        <f aca="false">IF(AND($CF42&lt;&gt;"",IFERROR(INDEX(subsample_country_map!$C:$C,MATCH($CF42,subsample_country_map!$A:$A,0)),"")&lt;&gt;""),INDEX(subsample_country_map!$C:$C,MATCH($CF42,subsample_country_map!$A:$A,0)),INDEX(lookup!$AB:$AB,MATCH($A42,lookup!$A:$A,0)))</f>
        <v>99_NCE</v>
      </c>
      <c r="AM42" s="0" t="str">
        <f aca="false">IF(AND($CF42&lt;&gt;"",IFERROR(INDEX(subsample_country_map!$D:$D,MATCH($CF42,subsample_country_map!$A:$A,0)),"")&lt;&gt;""),INDEX(subsample_country_map!$D:$D,MATCH($CF42,subsample_country_map!$A:$A,0)),INDEX(lookup!$AC:$AC,MATCH($A42,lookup!$A:$A,0)))</f>
        <v>99_NCE</v>
      </c>
      <c r="AN42" s="0" t="str">
        <f aca="false">IF(AND($CF42&lt;&gt;"",IFERROR(INDEX(subsample_country_map!$E:$E,MATCH($CF42,subsample_country_map!$A:$A,0)),"")&lt;&gt;""),INDEX(subsample_country_map!$E:$E,MATCH($CF42,subsample_country_map!$A:$A,0)),INDEX(lookup!$AD:$AD,MATCH($A42,lookup!$A:$A,0)))</f>
        <v>99_NCE</v>
      </c>
      <c r="AO42" s="0" t="str">
        <f aca="false">INDEX(lookup!$Y:$Y,MATCH($A42,lookup!$A:$A,0))</f>
        <v>0_published</v>
      </c>
      <c r="AP42" s="0" t="str">
        <f aca="false">INDEX(lookup!$Z:$Z,MATCH($A42,lookup!$A:$A,0))</f>
        <v>1_VHB high</v>
      </c>
      <c r="AQ42" s="0" t="str">
        <f aca="false">INDEX(lookup!$W:$W,MATCH($A42,lookup!$A:$A,0))</f>
        <v>1_fin/acc/econ</v>
      </c>
      <c r="AS42" s="0" t="s">
        <v>91</v>
      </c>
      <c r="AT42" s="0" t="s">
        <v>92</v>
      </c>
      <c r="AU42" s="0" t="s">
        <v>93</v>
      </c>
      <c r="AV42" s="0" t="s">
        <v>261</v>
      </c>
      <c r="AX42" s="0" t="s">
        <v>262</v>
      </c>
      <c r="BA42" s="0" t="n">
        <v>1429</v>
      </c>
      <c r="BB42" s="0" t="s">
        <v>96</v>
      </c>
      <c r="BC42" s="0" t="s">
        <v>122</v>
      </c>
      <c r="BD42" s="0" t="s">
        <v>142</v>
      </c>
      <c r="BE42" s="0" t="s">
        <v>206</v>
      </c>
      <c r="BF42" s="0" t="s">
        <v>263</v>
      </c>
      <c r="BI42" s="0" t="s">
        <v>208</v>
      </c>
      <c r="BJ42" s="0" t="s">
        <v>264</v>
      </c>
      <c r="BK42" s="0" t="s">
        <v>209</v>
      </c>
      <c r="BL42" s="0" t="s">
        <v>265</v>
      </c>
      <c r="BM42" s="0" t="s">
        <v>103</v>
      </c>
      <c r="BN42" s="0" t="s">
        <v>104</v>
      </c>
      <c r="BO42" s="0" t="s">
        <v>105</v>
      </c>
      <c r="BP42" s="0" t="s">
        <v>84</v>
      </c>
      <c r="BQ42" s="0" t="s">
        <v>127</v>
      </c>
      <c r="BT42" s="0" t="n">
        <v>0</v>
      </c>
      <c r="BU42" s="0" t="s">
        <v>106</v>
      </c>
      <c r="BW42" s="0" t="n">
        <v>2003</v>
      </c>
      <c r="BX42" s="0" t="n">
        <v>2018</v>
      </c>
      <c r="BY42" s="0" t="s">
        <v>107</v>
      </c>
      <c r="BZ42" s="0" t="n">
        <v>2010.5</v>
      </c>
      <c r="CA42" s="0" t="n">
        <v>0.1875</v>
      </c>
      <c r="CB42" s="0" t="n">
        <v>0</v>
      </c>
      <c r="CC42" s="0" t="n">
        <v>1</v>
      </c>
      <c r="CD42" s="0" t="n">
        <v>0.104039177890776</v>
      </c>
      <c r="CE42" s="0" t="n">
        <v>1</v>
      </c>
    </row>
    <row r="43" customFormat="false" ht="15" hidden="false" customHeight="false" outlineLevel="0" collapsed="false">
      <c r="A43" s="0" t="s">
        <v>84</v>
      </c>
      <c r="B43" s="0" t="n">
        <v>1348</v>
      </c>
      <c r="C43" s="0" t="n">
        <v>0.0733427952144417</v>
      </c>
      <c r="D43" s="0" t="n">
        <v>1429</v>
      </c>
      <c r="E43" s="0" t="n">
        <f aca="false">IF(ISNUMBER($BA43),$BA43,IF(AND(ISNUMBER($D43),ISNUMBER($BW43),ISNUMBER($BX43)),$D43*($BX43-$BW43+1),""))</f>
        <v>1429</v>
      </c>
      <c r="H43" s="0" t="s">
        <v>118</v>
      </c>
      <c r="I43" s="0" t="s">
        <v>119</v>
      </c>
      <c r="J43" s="0" t="n">
        <f aca="false">IF($BW43&lt;&gt;"",$BW43,"")</f>
        <v>2003</v>
      </c>
      <c r="K43" s="0" t="n">
        <f aca="false">IF($BX43&lt;&gt;"",$BX43,"")</f>
        <v>2018</v>
      </c>
      <c r="L43" s="0" t="n">
        <f aca="false">IF(AND(ISNUMBER($BW43),ISNUMBER($BX43)),($BW43+$BX43)/2,"")</f>
        <v>2010.5</v>
      </c>
      <c r="M43" s="0" t="n">
        <f aca="false">IF($L43&lt;&gt;"",$L43,"")</f>
        <v>2010.5</v>
      </c>
      <c r="N43" s="0" t="n">
        <f aca="false">IF(AND(ISNUMBER($BW43),ISNUMBER($BX43)),MIN(1,MAX(0,($BX43-2016+1)/($BX43-$BW43+1))),"")</f>
        <v>0.1875</v>
      </c>
      <c r="O43" s="0" t="n">
        <f aca="false">IF(AND(ISNUMBER($BW43),ISNUMBER($BX43)),MIN(1,MAX(0,($BX43-2017+1)/($BX43-$BW43+1))),"")</f>
        <v>0.125</v>
      </c>
      <c r="P43" s="0" t="n">
        <f aca="false">IF(AND(ISNUMBER($BW43),ISNUMBER($BX43)),MIN(1,MAX(0,($BX43-2018+1)/($BX43-$BW43+1))),"")</f>
        <v>0.0625</v>
      </c>
      <c r="Q43" s="0" t="n">
        <f aca="false">IF(AND(ISNUMBER($BW43),ISNUMBER($BX43)),MIN(1,MAX(0,($BX43-2019+1)/($BX43-$BW43+1))),"")</f>
        <v>0</v>
      </c>
      <c r="R43" s="0" t="n">
        <f aca="false">IF(AND(ISNUMBER($BW43),ISNUMBER($BX43)),MIN(1,MAX(0,($BX43-2016+1)/($BX43-$BW43+1))),"")</f>
        <v>0.1875</v>
      </c>
      <c r="S43" s="0" t="n">
        <f aca="false">IF($L43&lt;&gt;"",IF($L43&gt;=2015.5,1,0),"")</f>
        <v>0</v>
      </c>
      <c r="T43" s="0" t="n">
        <f aca="false">IF($L43&lt;&gt;"",IF($L43&gt;=2016,1,0),"")</f>
        <v>0</v>
      </c>
      <c r="U43" s="0" t="n">
        <f aca="false">IF(ISNUMBER($BX43),IF($BX43&gt;=2016,1,0),"")</f>
        <v>1</v>
      </c>
      <c r="V43" s="0" t="n">
        <f aca="false">IF(ISNUMBER($BW43),IF($BW43&gt;=2016,1,0),"")</f>
        <v>0</v>
      </c>
      <c r="W43" s="0" t="str">
        <f aca="false">IF(AND(ISNUMBER($BW43),ISNUMBER($BX43)),IF($BW43&gt;=2016,"post-only",IF($BX43&lt;2016,"pre-only","mixed")),"")</f>
        <v>mixed</v>
      </c>
      <c r="X43" s="0" t="n">
        <f aca="false">IF(AND(ISNUMBER($BW43),ISNUMBER($BX43)),MIN(1,MAX(0,($BX43-2017+1)/($BX43-$BW43+1))),"")</f>
        <v>0.125</v>
      </c>
      <c r="Y43" s="0" t="n">
        <f aca="false">IF(AND(ISNUMBER($BW43),ISNUMBER($BX43)),MIN(1,MAX(0,($BX43-2018+1)/($BX43-$BW43+1))),"")</f>
        <v>0.0625</v>
      </c>
      <c r="Z43" s="0" t="n">
        <f aca="false">IF(AND(ISNUMBER($BW43),ISNUMBER($BX43)),MIN(1,MAX(0,($BX43-2019+1)/($BX43-$BW43+1))),"")</f>
        <v>0</v>
      </c>
      <c r="AA43" s="0" t="n">
        <f aca="false">IF(ISNUMBER($BX43),IF($BX43&gt;=2017,1,0),"")</f>
        <v>1</v>
      </c>
      <c r="AB43" s="0" t="n">
        <f aca="false">IF(ISNUMBER($BX43),IF($BX43&gt;=2018,1,0),"")</f>
        <v>1</v>
      </c>
      <c r="AC43" s="0" t="n">
        <f aca="false">IF(ISNUMBER($BX43),IF($BX43&gt;=2019,1,0),"")</f>
        <v>0</v>
      </c>
      <c r="AD43" s="0" t="n">
        <f aca="false">IF($L43&lt;&gt;"",IF($L43&gt;2013,1,0),"")</f>
        <v>0</v>
      </c>
      <c r="AE43" s="0" t="n">
        <f aca="false">IF($L43&lt;&gt;"",1+IF($L43&gt;2011,1,0)+IF($L43&gt;2014,1,0),"")</f>
        <v>1</v>
      </c>
      <c r="AF43" s="0" t="s">
        <v>87</v>
      </c>
      <c r="AG43" s="0" t="s">
        <v>88</v>
      </c>
      <c r="AH43" s="0" t="s">
        <v>89</v>
      </c>
      <c r="AI43" s="0" t="s">
        <v>90</v>
      </c>
      <c r="AJ43" s="0" t="s">
        <v>90</v>
      </c>
      <c r="AK43" s="0" t="str">
        <f aca="false">IF(AND($CF43&lt;&gt;"",IFERROR(INDEX(subsample_country_map!$B:$B,MATCH($CF43,subsample_country_map!$A:$A,0)),"")&lt;&gt;""),INDEX(subsample_country_map!$B:$B,MATCH($CF43,subsample_country_map!$A:$A,0)),INDEX(lookup!$AA:$AA,MATCH($A43,lookup!$A:$A,0)))</f>
        <v>3_AsiaPac</v>
      </c>
      <c r="AL43" s="0" t="str">
        <f aca="false">IF(AND($CF43&lt;&gt;"",IFERROR(INDEX(subsample_country_map!$C:$C,MATCH($CF43,subsample_country_map!$A:$A,0)),"")&lt;&gt;""),INDEX(subsample_country_map!$C:$C,MATCH($CF43,subsample_country_map!$A:$A,0)),INDEX(lookup!$AB:$AB,MATCH($A43,lookup!$A:$A,0)))</f>
        <v>99_NCE</v>
      </c>
      <c r="AM43" s="0" t="str">
        <f aca="false">IF(AND($CF43&lt;&gt;"",IFERROR(INDEX(subsample_country_map!$D:$D,MATCH($CF43,subsample_country_map!$A:$A,0)),"")&lt;&gt;""),INDEX(subsample_country_map!$D:$D,MATCH($CF43,subsample_country_map!$A:$A,0)),INDEX(lookup!$AC:$AC,MATCH($A43,lookup!$A:$A,0)))</f>
        <v>99_NCE</v>
      </c>
      <c r="AN43" s="0" t="str">
        <f aca="false">IF(AND($CF43&lt;&gt;"",IFERROR(INDEX(subsample_country_map!$E:$E,MATCH($CF43,subsample_country_map!$A:$A,0)),"")&lt;&gt;""),INDEX(subsample_country_map!$E:$E,MATCH($CF43,subsample_country_map!$A:$A,0)),INDEX(lookup!$AD:$AD,MATCH($A43,lookup!$A:$A,0)))</f>
        <v>99_NCE</v>
      </c>
      <c r="AO43" s="0" t="str">
        <f aca="false">INDEX(lookup!$Y:$Y,MATCH($A43,lookup!$A:$A,0))</f>
        <v>0_published</v>
      </c>
      <c r="AP43" s="0" t="str">
        <f aca="false">INDEX(lookup!$Z:$Z,MATCH($A43,lookup!$A:$A,0))</f>
        <v>1_VHB high</v>
      </c>
      <c r="AQ43" s="0" t="str">
        <f aca="false">INDEX(lookup!$W:$W,MATCH($A43,lookup!$A:$A,0))</f>
        <v>1_fin/acc/econ</v>
      </c>
      <c r="AS43" s="0" t="s">
        <v>91</v>
      </c>
      <c r="AT43" s="0" t="s">
        <v>92</v>
      </c>
      <c r="AU43" s="0" t="s">
        <v>93</v>
      </c>
      <c r="AV43" s="0" t="s">
        <v>266</v>
      </c>
      <c r="AX43" s="0" t="s">
        <v>267</v>
      </c>
      <c r="BA43" s="0" t="n">
        <v>1429</v>
      </c>
      <c r="BB43" s="0" t="s">
        <v>96</v>
      </c>
      <c r="BC43" s="0" t="s">
        <v>122</v>
      </c>
      <c r="BD43" s="0" t="s">
        <v>142</v>
      </c>
      <c r="BE43" s="0" t="s">
        <v>206</v>
      </c>
      <c r="BF43" s="0" t="s">
        <v>263</v>
      </c>
      <c r="BI43" s="0" t="s">
        <v>208</v>
      </c>
      <c r="BJ43" s="0" t="s">
        <v>268</v>
      </c>
      <c r="BK43" s="0" t="s">
        <v>209</v>
      </c>
      <c r="BL43" s="0" t="s">
        <v>269</v>
      </c>
      <c r="BM43" s="0" t="s">
        <v>110</v>
      </c>
      <c r="BN43" s="0" t="s">
        <v>104</v>
      </c>
      <c r="BO43" s="0" t="s">
        <v>105</v>
      </c>
      <c r="BP43" s="0" t="s">
        <v>84</v>
      </c>
      <c r="BQ43" s="0" t="s">
        <v>127</v>
      </c>
      <c r="BT43" s="0" t="n">
        <v>0</v>
      </c>
      <c r="BU43" s="0" t="s">
        <v>106</v>
      </c>
      <c r="BW43" s="0" t="n">
        <v>2003</v>
      </c>
      <c r="BX43" s="0" t="n">
        <v>2018</v>
      </c>
      <c r="BY43" s="0" t="s">
        <v>107</v>
      </c>
      <c r="BZ43" s="0" t="n">
        <v>2010.5</v>
      </c>
      <c r="CA43" s="0" t="n">
        <v>0.1875</v>
      </c>
      <c r="CB43" s="0" t="n">
        <v>0</v>
      </c>
      <c r="CC43" s="0" t="n">
        <v>1</v>
      </c>
      <c r="CD43" s="0" t="n">
        <v>0.0734747289736465</v>
      </c>
      <c r="CE43" s="0" t="n">
        <v>1</v>
      </c>
    </row>
    <row r="44" customFormat="false" ht="15" hidden="false" customHeight="false" outlineLevel="0" collapsed="false">
      <c r="A44" s="0" t="s">
        <v>84</v>
      </c>
      <c r="B44" s="0" t="n">
        <v>1349</v>
      </c>
      <c r="C44" s="0" t="n">
        <v>-0.122606014436739</v>
      </c>
      <c r="D44" s="0" t="n">
        <v>1429</v>
      </c>
      <c r="E44" s="0" t="n">
        <f aca="false">IF(ISNUMBER($BA44),$BA44,IF(AND(ISNUMBER($D44),ISNUMBER($BW44),ISNUMBER($BX44)),$D44*($BX44-$BW44+1),""))</f>
        <v>1429</v>
      </c>
      <c r="H44" s="0" t="s">
        <v>118</v>
      </c>
      <c r="I44" s="0" t="s">
        <v>119</v>
      </c>
      <c r="J44" s="0" t="n">
        <f aca="false">IF($BW44&lt;&gt;"",$BW44,"")</f>
        <v>2003</v>
      </c>
      <c r="K44" s="0" t="n">
        <f aca="false">IF($BX44&lt;&gt;"",$BX44,"")</f>
        <v>2018</v>
      </c>
      <c r="L44" s="0" t="n">
        <f aca="false">IF(AND(ISNUMBER($BW44),ISNUMBER($BX44)),($BW44+$BX44)/2,"")</f>
        <v>2010.5</v>
      </c>
      <c r="M44" s="0" t="n">
        <f aca="false">IF($L44&lt;&gt;"",$L44,"")</f>
        <v>2010.5</v>
      </c>
      <c r="N44" s="0" t="n">
        <f aca="false">IF(AND(ISNUMBER($BW44),ISNUMBER($BX44)),MIN(1,MAX(0,($BX44-2016+1)/($BX44-$BW44+1))),"")</f>
        <v>0.1875</v>
      </c>
      <c r="O44" s="0" t="n">
        <f aca="false">IF(AND(ISNUMBER($BW44),ISNUMBER($BX44)),MIN(1,MAX(0,($BX44-2017+1)/($BX44-$BW44+1))),"")</f>
        <v>0.125</v>
      </c>
      <c r="P44" s="0" t="n">
        <f aca="false">IF(AND(ISNUMBER($BW44),ISNUMBER($BX44)),MIN(1,MAX(0,($BX44-2018+1)/($BX44-$BW44+1))),"")</f>
        <v>0.0625</v>
      </c>
      <c r="Q44" s="0" t="n">
        <f aca="false">IF(AND(ISNUMBER($BW44),ISNUMBER($BX44)),MIN(1,MAX(0,($BX44-2019+1)/($BX44-$BW44+1))),"")</f>
        <v>0</v>
      </c>
      <c r="R44" s="0" t="n">
        <f aca="false">IF(AND(ISNUMBER($BW44),ISNUMBER($BX44)),MIN(1,MAX(0,($BX44-2016+1)/($BX44-$BW44+1))),"")</f>
        <v>0.1875</v>
      </c>
      <c r="S44" s="0" t="n">
        <f aca="false">IF($L44&lt;&gt;"",IF($L44&gt;=2015.5,1,0),"")</f>
        <v>0</v>
      </c>
      <c r="T44" s="0" t="n">
        <f aca="false">IF($L44&lt;&gt;"",IF($L44&gt;=2016,1,0),"")</f>
        <v>0</v>
      </c>
      <c r="U44" s="0" t="n">
        <f aca="false">IF(ISNUMBER($BX44),IF($BX44&gt;=2016,1,0),"")</f>
        <v>1</v>
      </c>
      <c r="V44" s="0" t="n">
        <f aca="false">IF(ISNUMBER($BW44),IF($BW44&gt;=2016,1,0),"")</f>
        <v>0</v>
      </c>
      <c r="W44" s="0" t="str">
        <f aca="false">IF(AND(ISNUMBER($BW44),ISNUMBER($BX44)),IF($BW44&gt;=2016,"post-only",IF($BX44&lt;2016,"pre-only","mixed")),"")</f>
        <v>mixed</v>
      </c>
      <c r="X44" s="0" t="n">
        <f aca="false">IF(AND(ISNUMBER($BW44),ISNUMBER($BX44)),MIN(1,MAX(0,($BX44-2017+1)/($BX44-$BW44+1))),"")</f>
        <v>0.125</v>
      </c>
      <c r="Y44" s="0" t="n">
        <f aca="false">IF(AND(ISNUMBER($BW44),ISNUMBER($BX44)),MIN(1,MAX(0,($BX44-2018+1)/($BX44-$BW44+1))),"")</f>
        <v>0.0625</v>
      </c>
      <c r="Z44" s="0" t="n">
        <f aca="false">IF(AND(ISNUMBER($BW44),ISNUMBER($BX44)),MIN(1,MAX(0,($BX44-2019+1)/($BX44-$BW44+1))),"")</f>
        <v>0</v>
      </c>
      <c r="AA44" s="0" t="n">
        <f aca="false">IF(ISNUMBER($BX44),IF($BX44&gt;=2017,1,0),"")</f>
        <v>1</v>
      </c>
      <c r="AB44" s="0" t="n">
        <f aca="false">IF(ISNUMBER($BX44),IF($BX44&gt;=2018,1,0),"")</f>
        <v>1</v>
      </c>
      <c r="AC44" s="0" t="n">
        <f aca="false">IF(ISNUMBER($BX44),IF($BX44&gt;=2019,1,0),"")</f>
        <v>0</v>
      </c>
      <c r="AD44" s="0" t="n">
        <f aca="false">IF($L44&lt;&gt;"",IF($L44&gt;2013,1,0),"")</f>
        <v>0</v>
      </c>
      <c r="AE44" s="0" t="n">
        <f aca="false">IF($L44&lt;&gt;"",1+IF($L44&gt;2011,1,0)+IF($L44&gt;2014,1,0),"")</f>
        <v>1</v>
      </c>
      <c r="AF44" s="0" t="s">
        <v>87</v>
      </c>
      <c r="AG44" s="0" t="s">
        <v>88</v>
      </c>
      <c r="AH44" s="0" t="s">
        <v>89</v>
      </c>
      <c r="AI44" s="0" t="s">
        <v>90</v>
      </c>
      <c r="AJ44" s="0" t="s">
        <v>90</v>
      </c>
      <c r="AK44" s="0" t="str">
        <f aca="false">IF(AND($CF44&lt;&gt;"",IFERROR(INDEX(subsample_country_map!$B:$B,MATCH($CF44,subsample_country_map!$A:$A,0)),"")&lt;&gt;""),INDEX(subsample_country_map!$B:$B,MATCH($CF44,subsample_country_map!$A:$A,0)),INDEX(lookup!$AA:$AA,MATCH($A44,lookup!$A:$A,0)))</f>
        <v>3_AsiaPac</v>
      </c>
      <c r="AL44" s="0" t="str">
        <f aca="false">IF(AND($CF44&lt;&gt;"",IFERROR(INDEX(subsample_country_map!$C:$C,MATCH($CF44,subsample_country_map!$A:$A,0)),"")&lt;&gt;""),INDEX(subsample_country_map!$C:$C,MATCH($CF44,subsample_country_map!$A:$A,0)),INDEX(lookup!$AB:$AB,MATCH($A44,lookup!$A:$A,0)))</f>
        <v>99_NCE</v>
      </c>
      <c r="AM44" s="0" t="str">
        <f aca="false">IF(AND($CF44&lt;&gt;"",IFERROR(INDEX(subsample_country_map!$D:$D,MATCH($CF44,subsample_country_map!$A:$A,0)),"")&lt;&gt;""),INDEX(subsample_country_map!$D:$D,MATCH($CF44,subsample_country_map!$A:$A,0)),INDEX(lookup!$AC:$AC,MATCH($A44,lookup!$A:$A,0)))</f>
        <v>99_NCE</v>
      </c>
      <c r="AN44" s="0" t="str">
        <f aca="false">IF(AND($CF44&lt;&gt;"",IFERROR(INDEX(subsample_country_map!$E:$E,MATCH($CF44,subsample_country_map!$A:$A,0)),"")&lt;&gt;""),INDEX(subsample_country_map!$E:$E,MATCH($CF44,subsample_country_map!$A:$A,0)),INDEX(lookup!$AD:$AD,MATCH($A44,lookup!$A:$A,0)))</f>
        <v>99_NCE</v>
      </c>
      <c r="AO44" s="0" t="str">
        <f aca="false">INDEX(lookup!$Y:$Y,MATCH($A44,lookup!$A:$A,0))</f>
        <v>0_published</v>
      </c>
      <c r="AP44" s="0" t="str">
        <f aca="false">INDEX(lookup!$Z:$Z,MATCH($A44,lookup!$A:$A,0))</f>
        <v>1_VHB high</v>
      </c>
      <c r="AQ44" s="0" t="str">
        <f aca="false">INDEX(lookup!$W:$W,MATCH($A44,lookup!$A:$A,0))</f>
        <v>1_fin/acc/econ</v>
      </c>
      <c r="AS44" s="0" t="s">
        <v>91</v>
      </c>
      <c r="AT44" s="0" t="s">
        <v>111</v>
      </c>
      <c r="AU44" s="0" t="s">
        <v>93</v>
      </c>
      <c r="AV44" s="0" t="s">
        <v>270</v>
      </c>
      <c r="AX44" s="0" t="s">
        <v>271</v>
      </c>
      <c r="BA44" s="0" t="n">
        <v>1429</v>
      </c>
      <c r="BB44" s="0" t="s">
        <v>96</v>
      </c>
      <c r="BC44" s="0" t="s">
        <v>122</v>
      </c>
      <c r="BD44" s="0" t="s">
        <v>142</v>
      </c>
      <c r="BE44" s="0" t="s">
        <v>206</v>
      </c>
      <c r="BF44" s="0" t="s">
        <v>263</v>
      </c>
      <c r="BI44" s="0" t="s">
        <v>208</v>
      </c>
      <c r="BJ44" s="0" t="s">
        <v>272</v>
      </c>
      <c r="BK44" s="0" t="s">
        <v>209</v>
      </c>
      <c r="BL44" s="0" t="s">
        <v>273</v>
      </c>
      <c r="BM44" s="0" t="s">
        <v>114</v>
      </c>
      <c r="BN44" s="0" t="s">
        <v>104</v>
      </c>
      <c r="BO44" s="0" t="s">
        <v>105</v>
      </c>
      <c r="BP44" s="0" t="s">
        <v>84</v>
      </c>
      <c r="BQ44" s="0" t="s">
        <v>127</v>
      </c>
      <c r="BT44" s="0" t="n">
        <v>0</v>
      </c>
      <c r="BU44" s="0" t="s">
        <v>106</v>
      </c>
      <c r="BW44" s="0" t="n">
        <v>2003</v>
      </c>
      <c r="BX44" s="0" t="n">
        <v>2018</v>
      </c>
      <c r="BY44" s="0" t="s">
        <v>107</v>
      </c>
      <c r="BZ44" s="0" t="n">
        <v>2010.5</v>
      </c>
      <c r="CA44" s="0" t="n">
        <v>0.1875</v>
      </c>
      <c r="CB44" s="0" t="n">
        <v>0</v>
      </c>
      <c r="CC44" s="0" t="n">
        <v>1</v>
      </c>
      <c r="CD44" s="0" t="n">
        <v>-0.123225963110398</v>
      </c>
      <c r="CE44" s="0" t="n">
        <v>1</v>
      </c>
    </row>
    <row r="45" customFormat="false" ht="15" hidden="false" customHeight="false" outlineLevel="0" collapsed="false">
      <c r="A45" s="0" t="s">
        <v>84</v>
      </c>
      <c r="B45" s="0" t="n">
        <v>1350</v>
      </c>
      <c r="C45" s="0" t="n">
        <v>-0.112761902066314</v>
      </c>
      <c r="D45" s="0" t="n">
        <v>1429</v>
      </c>
      <c r="E45" s="0" t="n">
        <f aca="false">IF(ISNUMBER($BA45),$BA45,IF(AND(ISNUMBER($D45),ISNUMBER($BW45),ISNUMBER($BX45)),$D45*($BX45-$BW45+1),""))</f>
        <v>1429</v>
      </c>
      <c r="H45" s="0" t="s">
        <v>118</v>
      </c>
      <c r="I45" s="0" t="s">
        <v>119</v>
      </c>
      <c r="J45" s="0" t="n">
        <f aca="false">IF($BW45&lt;&gt;"",$BW45,"")</f>
        <v>2003</v>
      </c>
      <c r="K45" s="0" t="n">
        <f aca="false">IF($BX45&lt;&gt;"",$BX45,"")</f>
        <v>2018</v>
      </c>
      <c r="L45" s="0" t="n">
        <f aca="false">IF(AND(ISNUMBER($BW45),ISNUMBER($BX45)),($BW45+$BX45)/2,"")</f>
        <v>2010.5</v>
      </c>
      <c r="M45" s="0" t="n">
        <f aca="false">IF($L45&lt;&gt;"",$L45,"")</f>
        <v>2010.5</v>
      </c>
      <c r="N45" s="0" t="n">
        <f aca="false">IF(AND(ISNUMBER($BW45),ISNUMBER($BX45)),MIN(1,MAX(0,($BX45-2016+1)/($BX45-$BW45+1))),"")</f>
        <v>0.1875</v>
      </c>
      <c r="O45" s="0" t="n">
        <f aca="false">IF(AND(ISNUMBER($BW45),ISNUMBER($BX45)),MIN(1,MAX(0,($BX45-2017+1)/($BX45-$BW45+1))),"")</f>
        <v>0.125</v>
      </c>
      <c r="P45" s="0" t="n">
        <f aca="false">IF(AND(ISNUMBER($BW45),ISNUMBER($BX45)),MIN(1,MAX(0,($BX45-2018+1)/($BX45-$BW45+1))),"")</f>
        <v>0.0625</v>
      </c>
      <c r="Q45" s="0" t="n">
        <f aca="false">IF(AND(ISNUMBER($BW45),ISNUMBER($BX45)),MIN(1,MAX(0,($BX45-2019+1)/($BX45-$BW45+1))),"")</f>
        <v>0</v>
      </c>
      <c r="R45" s="0" t="n">
        <f aca="false">IF(AND(ISNUMBER($BW45),ISNUMBER($BX45)),MIN(1,MAX(0,($BX45-2016+1)/($BX45-$BW45+1))),"")</f>
        <v>0.1875</v>
      </c>
      <c r="S45" s="0" t="n">
        <f aca="false">IF($L45&lt;&gt;"",IF($L45&gt;=2015.5,1,0),"")</f>
        <v>0</v>
      </c>
      <c r="T45" s="0" t="n">
        <f aca="false">IF($L45&lt;&gt;"",IF($L45&gt;=2016,1,0),"")</f>
        <v>0</v>
      </c>
      <c r="U45" s="0" t="n">
        <f aca="false">IF(ISNUMBER($BX45),IF($BX45&gt;=2016,1,0),"")</f>
        <v>1</v>
      </c>
      <c r="V45" s="0" t="n">
        <f aca="false">IF(ISNUMBER($BW45),IF($BW45&gt;=2016,1,0),"")</f>
        <v>0</v>
      </c>
      <c r="W45" s="0" t="str">
        <f aca="false">IF(AND(ISNUMBER($BW45),ISNUMBER($BX45)),IF($BW45&gt;=2016,"post-only",IF($BX45&lt;2016,"pre-only","mixed")),"")</f>
        <v>mixed</v>
      </c>
      <c r="X45" s="0" t="n">
        <f aca="false">IF(AND(ISNUMBER($BW45),ISNUMBER($BX45)),MIN(1,MAX(0,($BX45-2017+1)/($BX45-$BW45+1))),"")</f>
        <v>0.125</v>
      </c>
      <c r="Y45" s="0" t="n">
        <f aca="false">IF(AND(ISNUMBER($BW45),ISNUMBER($BX45)),MIN(1,MAX(0,($BX45-2018+1)/($BX45-$BW45+1))),"")</f>
        <v>0.0625</v>
      </c>
      <c r="Z45" s="0" t="n">
        <f aca="false">IF(AND(ISNUMBER($BW45),ISNUMBER($BX45)),MIN(1,MAX(0,($BX45-2019+1)/($BX45-$BW45+1))),"")</f>
        <v>0</v>
      </c>
      <c r="AA45" s="0" t="n">
        <f aca="false">IF(ISNUMBER($BX45),IF($BX45&gt;=2017,1,0),"")</f>
        <v>1</v>
      </c>
      <c r="AB45" s="0" t="n">
        <f aca="false">IF(ISNUMBER($BX45),IF($BX45&gt;=2018,1,0),"")</f>
        <v>1</v>
      </c>
      <c r="AC45" s="0" t="n">
        <f aca="false">IF(ISNUMBER($BX45),IF($BX45&gt;=2019,1,0),"")</f>
        <v>0</v>
      </c>
      <c r="AD45" s="0" t="n">
        <f aca="false">IF($L45&lt;&gt;"",IF($L45&gt;2013,1,0),"")</f>
        <v>0</v>
      </c>
      <c r="AE45" s="0" t="n">
        <f aca="false">IF($L45&lt;&gt;"",1+IF($L45&gt;2011,1,0)+IF($L45&gt;2014,1,0),"")</f>
        <v>1</v>
      </c>
      <c r="AF45" s="0" t="s">
        <v>87</v>
      </c>
      <c r="AG45" s="0" t="s">
        <v>88</v>
      </c>
      <c r="AH45" s="0" t="s">
        <v>89</v>
      </c>
      <c r="AI45" s="0" t="s">
        <v>90</v>
      </c>
      <c r="AJ45" s="0" t="s">
        <v>90</v>
      </c>
      <c r="AK45" s="0" t="str">
        <f aca="false">IF(AND($CF45&lt;&gt;"",IFERROR(INDEX(subsample_country_map!$B:$B,MATCH($CF45,subsample_country_map!$A:$A,0)),"")&lt;&gt;""),INDEX(subsample_country_map!$B:$B,MATCH($CF45,subsample_country_map!$A:$A,0)),INDEX(lookup!$AA:$AA,MATCH($A45,lookup!$A:$A,0)))</f>
        <v>3_AsiaPac</v>
      </c>
      <c r="AL45" s="0" t="str">
        <f aca="false">IF(AND($CF45&lt;&gt;"",IFERROR(INDEX(subsample_country_map!$C:$C,MATCH($CF45,subsample_country_map!$A:$A,0)),"")&lt;&gt;""),INDEX(subsample_country_map!$C:$C,MATCH($CF45,subsample_country_map!$A:$A,0)),INDEX(lookup!$AB:$AB,MATCH($A45,lookup!$A:$A,0)))</f>
        <v>99_NCE</v>
      </c>
      <c r="AM45" s="0" t="str">
        <f aca="false">IF(AND($CF45&lt;&gt;"",IFERROR(INDEX(subsample_country_map!$D:$D,MATCH($CF45,subsample_country_map!$A:$A,0)),"")&lt;&gt;""),INDEX(subsample_country_map!$D:$D,MATCH($CF45,subsample_country_map!$A:$A,0)),INDEX(lookup!$AC:$AC,MATCH($A45,lookup!$A:$A,0)))</f>
        <v>99_NCE</v>
      </c>
      <c r="AN45" s="0" t="str">
        <f aca="false">IF(AND($CF45&lt;&gt;"",IFERROR(INDEX(subsample_country_map!$E:$E,MATCH($CF45,subsample_country_map!$A:$A,0)),"")&lt;&gt;""),INDEX(subsample_country_map!$E:$E,MATCH($CF45,subsample_country_map!$A:$A,0)),INDEX(lookup!$AD:$AD,MATCH($A45,lookup!$A:$A,0)))</f>
        <v>99_NCE</v>
      </c>
      <c r="AO45" s="0" t="str">
        <f aca="false">INDEX(lookup!$Y:$Y,MATCH($A45,lookup!$A:$A,0))</f>
        <v>0_published</v>
      </c>
      <c r="AP45" s="0" t="str">
        <f aca="false">INDEX(lookup!$Z:$Z,MATCH($A45,lookup!$A:$A,0))</f>
        <v>1_VHB high</v>
      </c>
      <c r="AQ45" s="0" t="str">
        <f aca="false">INDEX(lookup!$W:$W,MATCH($A45,lookup!$A:$A,0))</f>
        <v>1_fin/acc/econ</v>
      </c>
      <c r="AS45" s="0" t="s">
        <v>91</v>
      </c>
      <c r="AT45" s="0" t="s">
        <v>111</v>
      </c>
      <c r="AU45" s="0" t="s">
        <v>93</v>
      </c>
      <c r="AV45" s="0" t="s">
        <v>274</v>
      </c>
      <c r="AX45" s="0" t="s">
        <v>275</v>
      </c>
      <c r="BA45" s="0" t="n">
        <v>1429</v>
      </c>
      <c r="BB45" s="0" t="s">
        <v>96</v>
      </c>
      <c r="BC45" s="0" t="s">
        <v>122</v>
      </c>
      <c r="BD45" s="0" t="s">
        <v>142</v>
      </c>
      <c r="BE45" s="0" t="s">
        <v>206</v>
      </c>
      <c r="BF45" s="0" t="s">
        <v>263</v>
      </c>
      <c r="BI45" s="0" t="s">
        <v>208</v>
      </c>
      <c r="BJ45" s="0" t="s">
        <v>276</v>
      </c>
      <c r="BK45" s="0" t="s">
        <v>209</v>
      </c>
      <c r="BL45" s="0" t="s">
        <v>277</v>
      </c>
      <c r="BM45" s="0" t="s">
        <v>117</v>
      </c>
      <c r="BN45" s="0" t="s">
        <v>104</v>
      </c>
      <c r="BO45" s="0" t="s">
        <v>105</v>
      </c>
      <c r="BP45" s="0" t="s">
        <v>84</v>
      </c>
      <c r="BQ45" s="0" t="s">
        <v>127</v>
      </c>
      <c r="BT45" s="0" t="n">
        <v>0</v>
      </c>
      <c r="BU45" s="0" t="s">
        <v>106</v>
      </c>
      <c r="BW45" s="0" t="n">
        <v>2003</v>
      </c>
      <c r="BX45" s="0" t="n">
        <v>2018</v>
      </c>
      <c r="BY45" s="0" t="s">
        <v>107</v>
      </c>
      <c r="BZ45" s="0" t="n">
        <v>2010.5</v>
      </c>
      <c r="CA45" s="0" t="n">
        <v>0.1875</v>
      </c>
      <c r="CB45" s="0" t="n">
        <v>0</v>
      </c>
      <c r="CC45" s="0" t="n">
        <v>1</v>
      </c>
      <c r="CD45" s="0" t="n">
        <v>-0.113243513521393</v>
      </c>
      <c r="CE45" s="0" t="n">
        <v>1</v>
      </c>
    </row>
    <row r="46" customFormat="false" ht="15" hidden="false" customHeight="false" outlineLevel="0" collapsed="false">
      <c r="A46" s="0" t="s">
        <v>84</v>
      </c>
      <c r="B46" s="0" t="n">
        <v>1351</v>
      </c>
      <c r="C46" s="0" t="n">
        <v>0.129264443194718</v>
      </c>
      <c r="D46" s="0" t="n">
        <v>725</v>
      </c>
      <c r="E46" s="0" t="n">
        <f aca="false">IF(ISNUMBER($BA46),$BA46,IF(AND(ISNUMBER($D46),ISNUMBER($BW46),ISNUMBER($BX46)),$D46*($BX46-$BW46+1),""))</f>
        <v>725</v>
      </c>
      <c r="H46" s="0" t="s">
        <v>118</v>
      </c>
      <c r="I46" s="0" t="s">
        <v>119</v>
      </c>
      <c r="J46" s="0" t="n">
        <f aca="false">IF($BW46&lt;&gt;"",$BW46,"")</f>
        <v>2003</v>
      </c>
      <c r="K46" s="0" t="n">
        <f aca="false">IF($BX46&lt;&gt;"",$BX46,"")</f>
        <v>2018</v>
      </c>
      <c r="L46" s="0" t="n">
        <f aca="false">IF(AND(ISNUMBER($BW46),ISNUMBER($BX46)),($BW46+$BX46)/2,"")</f>
        <v>2010.5</v>
      </c>
      <c r="M46" s="0" t="n">
        <f aca="false">IF($L46&lt;&gt;"",$L46,"")</f>
        <v>2010.5</v>
      </c>
      <c r="N46" s="0" t="n">
        <f aca="false">IF(AND(ISNUMBER($BW46),ISNUMBER($BX46)),MIN(1,MAX(0,($BX46-2016+1)/($BX46-$BW46+1))),"")</f>
        <v>0.1875</v>
      </c>
      <c r="O46" s="0" t="n">
        <f aca="false">IF(AND(ISNUMBER($BW46),ISNUMBER($BX46)),MIN(1,MAX(0,($BX46-2017+1)/($BX46-$BW46+1))),"")</f>
        <v>0.125</v>
      </c>
      <c r="P46" s="0" t="n">
        <f aca="false">IF(AND(ISNUMBER($BW46),ISNUMBER($BX46)),MIN(1,MAX(0,($BX46-2018+1)/($BX46-$BW46+1))),"")</f>
        <v>0.0625</v>
      </c>
      <c r="Q46" s="0" t="n">
        <f aca="false">IF(AND(ISNUMBER($BW46),ISNUMBER($BX46)),MIN(1,MAX(0,($BX46-2019+1)/($BX46-$BW46+1))),"")</f>
        <v>0</v>
      </c>
      <c r="R46" s="0" t="n">
        <f aca="false">IF(AND(ISNUMBER($BW46),ISNUMBER($BX46)),MIN(1,MAX(0,($BX46-2016+1)/($BX46-$BW46+1))),"")</f>
        <v>0.1875</v>
      </c>
      <c r="S46" s="0" t="n">
        <f aca="false">IF($L46&lt;&gt;"",IF($L46&gt;=2015.5,1,0),"")</f>
        <v>0</v>
      </c>
      <c r="T46" s="0" t="n">
        <f aca="false">IF($L46&lt;&gt;"",IF($L46&gt;=2016,1,0),"")</f>
        <v>0</v>
      </c>
      <c r="U46" s="0" t="n">
        <f aca="false">IF(ISNUMBER($BX46),IF($BX46&gt;=2016,1,0),"")</f>
        <v>1</v>
      </c>
      <c r="V46" s="0" t="n">
        <f aca="false">IF(ISNUMBER($BW46),IF($BW46&gt;=2016,1,0),"")</f>
        <v>0</v>
      </c>
      <c r="W46" s="0" t="str">
        <f aca="false">IF(AND(ISNUMBER($BW46),ISNUMBER($BX46)),IF($BW46&gt;=2016,"post-only",IF($BX46&lt;2016,"pre-only","mixed")),"")</f>
        <v>mixed</v>
      </c>
      <c r="X46" s="0" t="n">
        <f aca="false">IF(AND(ISNUMBER($BW46),ISNUMBER($BX46)),MIN(1,MAX(0,($BX46-2017+1)/($BX46-$BW46+1))),"")</f>
        <v>0.125</v>
      </c>
      <c r="Y46" s="0" t="n">
        <f aca="false">IF(AND(ISNUMBER($BW46),ISNUMBER($BX46)),MIN(1,MAX(0,($BX46-2018+1)/($BX46-$BW46+1))),"")</f>
        <v>0.0625</v>
      </c>
      <c r="Z46" s="0" t="n">
        <f aca="false">IF(AND(ISNUMBER($BW46),ISNUMBER($BX46)),MIN(1,MAX(0,($BX46-2019+1)/($BX46-$BW46+1))),"")</f>
        <v>0</v>
      </c>
      <c r="AA46" s="0" t="n">
        <f aca="false">IF(ISNUMBER($BX46),IF($BX46&gt;=2017,1,0),"")</f>
        <v>1</v>
      </c>
      <c r="AB46" s="0" t="n">
        <f aca="false">IF(ISNUMBER($BX46),IF($BX46&gt;=2018,1,0),"")</f>
        <v>1</v>
      </c>
      <c r="AC46" s="0" t="n">
        <f aca="false">IF(ISNUMBER($BX46),IF($BX46&gt;=2019,1,0),"")</f>
        <v>0</v>
      </c>
      <c r="AD46" s="0" t="n">
        <f aca="false">IF($L46&lt;&gt;"",IF($L46&gt;2013,1,0),"")</f>
        <v>0</v>
      </c>
      <c r="AE46" s="0" t="n">
        <f aca="false">IF($L46&lt;&gt;"",1+IF($L46&gt;2011,1,0)+IF($L46&gt;2014,1,0),"")</f>
        <v>1</v>
      </c>
      <c r="AF46" s="0" t="s">
        <v>87</v>
      </c>
      <c r="AG46" s="0" t="s">
        <v>88</v>
      </c>
      <c r="AH46" s="0" t="s">
        <v>89</v>
      </c>
      <c r="AI46" s="0" t="s">
        <v>90</v>
      </c>
      <c r="AJ46" s="0" t="s">
        <v>90</v>
      </c>
      <c r="AK46" s="0" t="str">
        <f aca="false">IF(AND($CF46&lt;&gt;"",IFERROR(INDEX(subsample_country_map!$B:$B,MATCH($CF46,subsample_country_map!$A:$A,0)),"")&lt;&gt;""),INDEX(subsample_country_map!$B:$B,MATCH($CF46,subsample_country_map!$A:$A,0)),INDEX(lookup!$AA:$AA,MATCH($A46,lookup!$A:$A,0)))</f>
        <v>3_AsiaPac</v>
      </c>
      <c r="AL46" s="0" t="str">
        <f aca="false">IF(AND($CF46&lt;&gt;"",IFERROR(INDEX(subsample_country_map!$C:$C,MATCH($CF46,subsample_country_map!$A:$A,0)),"")&lt;&gt;""),INDEX(subsample_country_map!$C:$C,MATCH($CF46,subsample_country_map!$A:$A,0)),INDEX(lookup!$AB:$AB,MATCH($A46,lookup!$A:$A,0)))</f>
        <v>99_NCE</v>
      </c>
      <c r="AM46" s="0" t="str">
        <f aca="false">IF(AND($CF46&lt;&gt;"",IFERROR(INDEX(subsample_country_map!$D:$D,MATCH($CF46,subsample_country_map!$A:$A,0)),"")&lt;&gt;""),INDEX(subsample_country_map!$D:$D,MATCH($CF46,subsample_country_map!$A:$A,0)),INDEX(lookup!$AC:$AC,MATCH($A46,lookup!$A:$A,0)))</f>
        <v>99_NCE</v>
      </c>
      <c r="AN46" s="0" t="str">
        <f aca="false">IF(AND($CF46&lt;&gt;"",IFERROR(INDEX(subsample_country_map!$E:$E,MATCH($CF46,subsample_country_map!$A:$A,0)),"")&lt;&gt;""),INDEX(subsample_country_map!$E:$E,MATCH($CF46,subsample_country_map!$A:$A,0)),INDEX(lookup!$AD:$AD,MATCH($A46,lookup!$A:$A,0)))</f>
        <v>99_NCE</v>
      </c>
      <c r="AO46" s="0" t="str">
        <f aca="false">INDEX(lookup!$Y:$Y,MATCH($A46,lookup!$A:$A,0))</f>
        <v>0_published</v>
      </c>
      <c r="AP46" s="0" t="str">
        <f aca="false">INDEX(lookup!$Z:$Z,MATCH($A46,lookup!$A:$A,0))</f>
        <v>1_VHB high</v>
      </c>
      <c r="AQ46" s="0" t="str">
        <f aca="false">INDEX(lookup!$W:$W,MATCH($A46,lookup!$A:$A,0))</f>
        <v>1_fin/acc/econ</v>
      </c>
      <c r="AS46" s="0" t="s">
        <v>91</v>
      </c>
      <c r="AT46" s="0" t="s">
        <v>92</v>
      </c>
      <c r="AU46" s="0" t="s">
        <v>93</v>
      </c>
      <c r="AV46" s="0" t="s">
        <v>278</v>
      </c>
      <c r="AX46" s="0" t="s">
        <v>279</v>
      </c>
      <c r="BA46" s="0" t="n">
        <v>725</v>
      </c>
      <c r="BB46" s="0" t="s">
        <v>96</v>
      </c>
      <c r="BC46" s="0" t="s">
        <v>122</v>
      </c>
      <c r="BD46" s="0" t="s">
        <v>142</v>
      </c>
      <c r="BE46" s="0" t="s">
        <v>206</v>
      </c>
      <c r="BF46" s="0" t="s">
        <v>280</v>
      </c>
      <c r="BI46" s="0" t="s">
        <v>208</v>
      </c>
      <c r="BJ46" s="0" t="s">
        <v>281</v>
      </c>
      <c r="BK46" s="0" t="s">
        <v>209</v>
      </c>
      <c r="BL46" s="0" t="s">
        <v>282</v>
      </c>
      <c r="BM46" s="0" t="s">
        <v>103</v>
      </c>
      <c r="BN46" s="0" t="s">
        <v>104</v>
      </c>
      <c r="BO46" s="0" t="s">
        <v>105</v>
      </c>
      <c r="BP46" s="0" t="s">
        <v>84</v>
      </c>
      <c r="BQ46" s="0" t="s">
        <v>127</v>
      </c>
      <c r="BT46" s="0" t="n">
        <v>0</v>
      </c>
      <c r="BU46" s="0" t="s">
        <v>106</v>
      </c>
      <c r="BW46" s="0" t="n">
        <v>2003</v>
      </c>
      <c r="BX46" s="0" t="n">
        <v>2018</v>
      </c>
      <c r="BY46" s="0" t="s">
        <v>107</v>
      </c>
      <c r="BZ46" s="0" t="n">
        <v>2010.5</v>
      </c>
      <c r="CA46" s="0" t="n">
        <v>0.1875</v>
      </c>
      <c r="CB46" s="0" t="n">
        <v>0</v>
      </c>
      <c r="CC46" s="0" t="n">
        <v>1</v>
      </c>
      <c r="CD46" s="0" t="n">
        <v>0.129991721247825</v>
      </c>
      <c r="CE46" s="0" t="n">
        <v>1</v>
      </c>
    </row>
    <row r="47" customFormat="false" ht="15" hidden="false" customHeight="false" outlineLevel="0" collapsed="false">
      <c r="A47" s="0" t="s">
        <v>84</v>
      </c>
      <c r="B47" s="0" t="n">
        <v>1352</v>
      </c>
      <c r="C47" s="0" t="n">
        <v>0.0986773518645456</v>
      </c>
      <c r="D47" s="0" t="n">
        <v>725</v>
      </c>
      <c r="E47" s="0" t="n">
        <f aca="false">IF(ISNUMBER($BA47),$BA47,IF(AND(ISNUMBER($D47),ISNUMBER($BW47),ISNUMBER($BX47)),$D47*($BX47-$BW47+1),""))</f>
        <v>725</v>
      </c>
      <c r="H47" s="0" t="s">
        <v>118</v>
      </c>
      <c r="I47" s="0" t="s">
        <v>119</v>
      </c>
      <c r="J47" s="0" t="n">
        <f aca="false">IF($BW47&lt;&gt;"",$BW47,"")</f>
        <v>2003</v>
      </c>
      <c r="K47" s="0" t="n">
        <f aca="false">IF($BX47&lt;&gt;"",$BX47,"")</f>
        <v>2018</v>
      </c>
      <c r="L47" s="0" t="n">
        <f aca="false">IF(AND(ISNUMBER($BW47),ISNUMBER($BX47)),($BW47+$BX47)/2,"")</f>
        <v>2010.5</v>
      </c>
      <c r="M47" s="0" t="n">
        <f aca="false">IF($L47&lt;&gt;"",$L47,"")</f>
        <v>2010.5</v>
      </c>
      <c r="N47" s="0" t="n">
        <f aca="false">IF(AND(ISNUMBER($BW47),ISNUMBER($BX47)),MIN(1,MAX(0,($BX47-2016+1)/($BX47-$BW47+1))),"")</f>
        <v>0.1875</v>
      </c>
      <c r="O47" s="0" t="n">
        <f aca="false">IF(AND(ISNUMBER($BW47),ISNUMBER($BX47)),MIN(1,MAX(0,($BX47-2017+1)/($BX47-$BW47+1))),"")</f>
        <v>0.125</v>
      </c>
      <c r="P47" s="0" t="n">
        <f aca="false">IF(AND(ISNUMBER($BW47),ISNUMBER($BX47)),MIN(1,MAX(0,($BX47-2018+1)/($BX47-$BW47+1))),"")</f>
        <v>0.0625</v>
      </c>
      <c r="Q47" s="0" t="n">
        <f aca="false">IF(AND(ISNUMBER($BW47),ISNUMBER($BX47)),MIN(1,MAX(0,($BX47-2019+1)/($BX47-$BW47+1))),"")</f>
        <v>0</v>
      </c>
      <c r="R47" s="0" t="n">
        <f aca="false">IF(AND(ISNUMBER($BW47),ISNUMBER($BX47)),MIN(1,MAX(0,($BX47-2016+1)/($BX47-$BW47+1))),"")</f>
        <v>0.1875</v>
      </c>
      <c r="S47" s="0" t="n">
        <f aca="false">IF($L47&lt;&gt;"",IF($L47&gt;=2015.5,1,0),"")</f>
        <v>0</v>
      </c>
      <c r="T47" s="0" t="n">
        <f aca="false">IF($L47&lt;&gt;"",IF($L47&gt;=2016,1,0),"")</f>
        <v>0</v>
      </c>
      <c r="U47" s="0" t="n">
        <f aca="false">IF(ISNUMBER($BX47),IF($BX47&gt;=2016,1,0),"")</f>
        <v>1</v>
      </c>
      <c r="V47" s="0" t="n">
        <f aca="false">IF(ISNUMBER($BW47),IF($BW47&gt;=2016,1,0),"")</f>
        <v>0</v>
      </c>
      <c r="W47" s="0" t="str">
        <f aca="false">IF(AND(ISNUMBER($BW47),ISNUMBER($BX47)),IF($BW47&gt;=2016,"post-only",IF($BX47&lt;2016,"pre-only","mixed")),"")</f>
        <v>mixed</v>
      </c>
      <c r="X47" s="0" t="n">
        <f aca="false">IF(AND(ISNUMBER($BW47),ISNUMBER($BX47)),MIN(1,MAX(0,($BX47-2017+1)/($BX47-$BW47+1))),"")</f>
        <v>0.125</v>
      </c>
      <c r="Y47" s="0" t="n">
        <f aca="false">IF(AND(ISNUMBER($BW47),ISNUMBER($BX47)),MIN(1,MAX(0,($BX47-2018+1)/($BX47-$BW47+1))),"")</f>
        <v>0.0625</v>
      </c>
      <c r="Z47" s="0" t="n">
        <f aca="false">IF(AND(ISNUMBER($BW47),ISNUMBER($BX47)),MIN(1,MAX(0,($BX47-2019+1)/($BX47-$BW47+1))),"")</f>
        <v>0</v>
      </c>
      <c r="AA47" s="0" t="n">
        <f aca="false">IF(ISNUMBER($BX47),IF($BX47&gt;=2017,1,0),"")</f>
        <v>1</v>
      </c>
      <c r="AB47" s="0" t="n">
        <f aca="false">IF(ISNUMBER($BX47),IF($BX47&gt;=2018,1,0),"")</f>
        <v>1</v>
      </c>
      <c r="AC47" s="0" t="n">
        <f aca="false">IF(ISNUMBER($BX47),IF($BX47&gt;=2019,1,0),"")</f>
        <v>0</v>
      </c>
      <c r="AD47" s="0" t="n">
        <f aca="false">IF($L47&lt;&gt;"",IF($L47&gt;2013,1,0),"")</f>
        <v>0</v>
      </c>
      <c r="AE47" s="0" t="n">
        <f aca="false">IF($L47&lt;&gt;"",1+IF($L47&gt;2011,1,0)+IF($L47&gt;2014,1,0),"")</f>
        <v>1</v>
      </c>
      <c r="AF47" s="0" t="s">
        <v>87</v>
      </c>
      <c r="AG47" s="0" t="s">
        <v>88</v>
      </c>
      <c r="AH47" s="0" t="s">
        <v>89</v>
      </c>
      <c r="AI47" s="0" t="s">
        <v>90</v>
      </c>
      <c r="AJ47" s="0" t="s">
        <v>90</v>
      </c>
      <c r="AK47" s="0" t="str">
        <f aca="false">IF(AND($CF47&lt;&gt;"",IFERROR(INDEX(subsample_country_map!$B:$B,MATCH($CF47,subsample_country_map!$A:$A,0)),"")&lt;&gt;""),INDEX(subsample_country_map!$B:$B,MATCH($CF47,subsample_country_map!$A:$A,0)),INDEX(lookup!$AA:$AA,MATCH($A47,lookup!$A:$A,0)))</f>
        <v>3_AsiaPac</v>
      </c>
      <c r="AL47" s="0" t="str">
        <f aca="false">IF(AND($CF47&lt;&gt;"",IFERROR(INDEX(subsample_country_map!$C:$C,MATCH($CF47,subsample_country_map!$A:$A,0)),"")&lt;&gt;""),INDEX(subsample_country_map!$C:$C,MATCH($CF47,subsample_country_map!$A:$A,0)),INDEX(lookup!$AB:$AB,MATCH($A47,lookup!$A:$A,0)))</f>
        <v>99_NCE</v>
      </c>
      <c r="AM47" s="0" t="str">
        <f aca="false">IF(AND($CF47&lt;&gt;"",IFERROR(INDEX(subsample_country_map!$D:$D,MATCH($CF47,subsample_country_map!$A:$A,0)),"")&lt;&gt;""),INDEX(subsample_country_map!$D:$D,MATCH($CF47,subsample_country_map!$A:$A,0)),INDEX(lookup!$AC:$AC,MATCH($A47,lookup!$A:$A,0)))</f>
        <v>99_NCE</v>
      </c>
      <c r="AN47" s="0" t="str">
        <f aca="false">IF(AND($CF47&lt;&gt;"",IFERROR(INDEX(subsample_country_map!$E:$E,MATCH($CF47,subsample_country_map!$A:$A,0)),"")&lt;&gt;""),INDEX(subsample_country_map!$E:$E,MATCH($CF47,subsample_country_map!$A:$A,0)),INDEX(lookup!$AD:$AD,MATCH($A47,lookup!$A:$A,0)))</f>
        <v>99_NCE</v>
      </c>
      <c r="AO47" s="0" t="str">
        <f aca="false">INDEX(lookup!$Y:$Y,MATCH($A47,lookup!$A:$A,0))</f>
        <v>0_published</v>
      </c>
      <c r="AP47" s="0" t="str">
        <f aca="false">INDEX(lookup!$Z:$Z,MATCH($A47,lookup!$A:$A,0))</f>
        <v>1_VHB high</v>
      </c>
      <c r="AQ47" s="0" t="str">
        <f aca="false">INDEX(lookup!$W:$W,MATCH($A47,lookup!$A:$A,0))</f>
        <v>1_fin/acc/econ</v>
      </c>
      <c r="AS47" s="0" t="s">
        <v>91</v>
      </c>
      <c r="AT47" s="0" t="s">
        <v>92</v>
      </c>
      <c r="AU47" s="0" t="s">
        <v>93</v>
      </c>
      <c r="AV47" s="0" t="s">
        <v>283</v>
      </c>
      <c r="AX47" s="0" t="s">
        <v>284</v>
      </c>
      <c r="BA47" s="0" t="n">
        <v>725</v>
      </c>
      <c r="BB47" s="0" t="s">
        <v>96</v>
      </c>
      <c r="BC47" s="0" t="s">
        <v>122</v>
      </c>
      <c r="BD47" s="0" t="s">
        <v>142</v>
      </c>
      <c r="BE47" s="0" t="s">
        <v>206</v>
      </c>
      <c r="BF47" s="0" t="s">
        <v>280</v>
      </c>
      <c r="BI47" s="0" t="s">
        <v>208</v>
      </c>
      <c r="BJ47" s="0" t="s">
        <v>285</v>
      </c>
      <c r="BK47" s="0" t="s">
        <v>209</v>
      </c>
      <c r="BL47" s="0" t="s">
        <v>286</v>
      </c>
      <c r="BM47" s="0" t="s">
        <v>110</v>
      </c>
      <c r="BN47" s="0" t="s">
        <v>104</v>
      </c>
      <c r="BO47" s="0" t="s">
        <v>105</v>
      </c>
      <c r="BP47" s="0" t="s">
        <v>84</v>
      </c>
      <c r="BQ47" s="0" t="s">
        <v>127</v>
      </c>
      <c r="BT47" s="0" t="n">
        <v>0</v>
      </c>
      <c r="BU47" s="0" t="s">
        <v>106</v>
      </c>
      <c r="BW47" s="0" t="n">
        <v>2003</v>
      </c>
      <c r="BX47" s="0" t="n">
        <v>2018</v>
      </c>
      <c r="BY47" s="0" t="s">
        <v>107</v>
      </c>
      <c r="BZ47" s="0" t="n">
        <v>2010.5</v>
      </c>
      <c r="CA47" s="0" t="n">
        <v>0.1875</v>
      </c>
      <c r="CB47" s="0" t="n">
        <v>0</v>
      </c>
      <c r="CC47" s="0" t="n">
        <v>1</v>
      </c>
      <c r="CD47" s="0" t="n">
        <v>0.0989995171868265</v>
      </c>
      <c r="CE47" s="0" t="n">
        <v>1</v>
      </c>
    </row>
    <row r="48" customFormat="false" ht="15" hidden="false" customHeight="false" outlineLevel="0" collapsed="false">
      <c r="A48" s="0" t="s">
        <v>84</v>
      </c>
      <c r="B48" s="0" t="n">
        <v>1353</v>
      </c>
      <c r="C48" s="0" t="n">
        <v>-0.105988742722153</v>
      </c>
      <c r="D48" s="0" t="n">
        <v>725</v>
      </c>
      <c r="E48" s="0" t="n">
        <f aca="false">IF(ISNUMBER($BA48),$BA48,IF(AND(ISNUMBER($D48),ISNUMBER($BW48),ISNUMBER($BX48)),$D48*($BX48-$BW48+1),""))</f>
        <v>725</v>
      </c>
      <c r="H48" s="0" t="s">
        <v>118</v>
      </c>
      <c r="I48" s="0" t="s">
        <v>119</v>
      </c>
      <c r="J48" s="0" t="n">
        <f aca="false">IF($BW48&lt;&gt;"",$BW48,"")</f>
        <v>2003</v>
      </c>
      <c r="K48" s="0" t="n">
        <f aca="false">IF($BX48&lt;&gt;"",$BX48,"")</f>
        <v>2018</v>
      </c>
      <c r="L48" s="0" t="n">
        <f aca="false">IF(AND(ISNUMBER($BW48),ISNUMBER($BX48)),($BW48+$BX48)/2,"")</f>
        <v>2010.5</v>
      </c>
      <c r="M48" s="0" t="n">
        <f aca="false">IF($L48&lt;&gt;"",$L48,"")</f>
        <v>2010.5</v>
      </c>
      <c r="N48" s="0" t="n">
        <f aca="false">IF(AND(ISNUMBER($BW48),ISNUMBER($BX48)),MIN(1,MAX(0,($BX48-2016+1)/($BX48-$BW48+1))),"")</f>
        <v>0.1875</v>
      </c>
      <c r="O48" s="0" t="n">
        <f aca="false">IF(AND(ISNUMBER($BW48),ISNUMBER($BX48)),MIN(1,MAX(0,($BX48-2017+1)/($BX48-$BW48+1))),"")</f>
        <v>0.125</v>
      </c>
      <c r="P48" s="0" t="n">
        <f aca="false">IF(AND(ISNUMBER($BW48),ISNUMBER($BX48)),MIN(1,MAX(0,($BX48-2018+1)/($BX48-$BW48+1))),"")</f>
        <v>0.0625</v>
      </c>
      <c r="Q48" s="0" t="n">
        <f aca="false">IF(AND(ISNUMBER($BW48),ISNUMBER($BX48)),MIN(1,MAX(0,($BX48-2019+1)/($BX48-$BW48+1))),"")</f>
        <v>0</v>
      </c>
      <c r="R48" s="0" t="n">
        <f aca="false">IF(AND(ISNUMBER($BW48),ISNUMBER($BX48)),MIN(1,MAX(0,($BX48-2016+1)/($BX48-$BW48+1))),"")</f>
        <v>0.1875</v>
      </c>
      <c r="S48" s="0" t="n">
        <f aca="false">IF($L48&lt;&gt;"",IF($L48&gt;=2015.5,1,0),"")</f>
        <v>0</v>
      </c>
      <c r="T48" s="0" t="n">
        <f aca="false">IF($L48&lt;&gt;"",IF($L48&gt;=2016,1,0),"")</f>
        <v>0</v>
      </c>
      <c r="U48" s="0" t="n">
        <f aca="false">IF(ISNUMBER($BX48),IF($BX48&gt;=2016,1,0),"")</f>
        <v>1</v>
      </c>
      <c r="V48" s="0" t="n">
        <f aca="false">IF(ISNUMBER($BW48),IF($BW48&gt;=2016,1,0),"")</f>
        <v>0</v>
      </c>
      <c r="W48" s="0" t="str">
        <f aca="false">IF(AND(ISNUMBER($BW48),ISNUMBER($BX48)),IF($BW48&gt;=2016,"post-only",IF($BX48&lt;2016,"pre-only","mixed")),"")</f>
        <v>mixed</v>
      </c>
      <c r="X48" s="0" t="n">
        <f aca="false">IF(AND(ISNUMBER($BW48),ISNUMBER($BX48)),MIN(1,MAX(0,($BX48-2017+1)/($BX48-$BW48+1))),"")</f>
        <v>0.125</v>
      </c>
      <c r="Y48" s="0" t="n">
        <f aca="false">IF(AND(ISNUMBER($BW48),ISNUMBER($BX48)),MIN(1,MAX(0,($BX48-2018+1)/($BX48-$BW48+1))),"")</f>
        <v>0.0625</v>
      </c>
      <c r="Z48" s="0" t="n">
        <f aca="false">IF(AND(ISNUMBER($BW48),ISNUMBER($BX48)),MIN(1,MAX(0,($BX48-2019+1)/($BX48-$BW48+1))),"")</f>
        <v>0</v>
      </c>
      <c r="AA48" s="0" t="n">
        <f aca="false">IF(ISNUMBER($BX48),IF($BX48&gt;=2017,1,0),"")</f>
        <v>1</v>
      </c>
      <c r="AB48" s="0" t="n">
        <f aca="false">IF(ISNUMBER($BX48),IF($BX48&gt;=2018,1,0),"")</f>
        <v>1</v>
      </c>
      <c r="AC48" s="0" t="n">
        <f aca="false">IF(ISNUMBER($BX48),IF($BX48&gt;=2019,1,0),"")</f>
        <v>0</v>
      </c>
      <c r="AD48" s="0" t="n">
        <f aca="false">IF($L48&lt;&gt;"",IF($L48&gt;2013,1,0),"")</f>
        <v>0</v>
      </c>
      <c r="AE48" s="0" t="n">
        <f aca="false">IF($L48&lt;&gt;"",1+IF($L48&gt;2011,1,0)+IF($L48&gt;2014,1,0),"")</f>
        <v>1</v>
      </c>
      <c r="AF48" s="0" t="s">
        <v>87</v>
      </c>
      <c r="AG48" s="0" t="s">
        <v>88</v>
      </c>
      <c r="AH48" s="0" t="s">
        <v>89</v>
      </c>
      <c r="AI48" s="0" t="s">
        <v>90</v>
      </c>
      <c r="AJ48" s="0" t="s">
        <v>90</v>
      </c>
      <c r="AK48" s="0" t="str">
        <f aca="false">IF(AND($CF48&lt;&gt;"",IFERROR(INDEX(subsample_country_map!$B:$B,MATCH($CF48,subsample_country_map!$A:$A,0)),"")&lt;&gt;""),INDEX(subsample_country_map!$B:$B,MATCH($CF48,subsample_country_map!$A:$A,0)),INDEX(lookup!$AA:$AA,MATCH($A48,lookup!$A:$A,0)))</f>
        <v>3_AsiaPac</v>
      </c>
      <c r="AL48" s="0" t="str">
        <f aca="false">IF(AND($CF48&lt;&gt;"",IFERROR(INDEX(subsample_country_map!$C:$C,MATCH($CF48,subsample_country_map!$A:$A,0)),"")&lt;&gt;""),INDEX(subsample_country_map!$C:$C,MATCH($CF48,subsample_country_map!$A:$A,0)),INDEX(lookup!$AB:$AB,MATCH($A48,lookup!$A:$A,0)))</f>
        <v>99_NCE</v>
      </c>
      <c r="AM48" s="0" t="str">
        <f aca="false">IF(AND($CF48&lt;&gt;"",IFERROR(INDEX(subsample_country_map!$D:$D,MATCH($CF48,subsample_country_map!$A:$A,0)),"")&lt;&gt;""),INDEX(subsample_country_map!$D:$D,MATCH($CF48,subsample_country_map!$A:$A,0)),INDEX(lookup!$AC:$AC,MATCH($A48,lookup!$A:$A,0)))</f>
        <v>99_NCE</v>
      </c>
      <c r="AN48" s="0" t="str">
        <f aca="false">IF(AND($CF48&lt;&gt;"",IFERROR(INDEX(subsample_country_map!$E:$E,MATCH($CF48,subsample_country_map!$A:$A,0)),"")&lt;&gt;""),INDEX(subsample_country_map!$E:$E,MATCH($CF48,subsample_country_map!$A:$A,0)),INDEX(lookup!$AD:$AD,MATCH($A48,lookup!$A:$A,0)))</f>
        <v>99_NCE</v>
      </c>
      <c r="AO48" s="0" t="str">
        <f aca="false">INDEX(lookup!$Y:$Y,MATCH($A48,lookup!$A:$A,0))</f>
        <v>0_published</v>
      </c>
      <c r="AP48" s="0" t="str">
        <f aca="false">INDEX(lookup!$Z:$Z,MATCH($A48,lookup!$A:$A,0))</f>
        <v>1_VHB high</v>
      </c>
      <c r="AQ48" s="0" t="str">
        <f aca="false">INDEX(lookup!$W:$W,MATCH($A48,lookup!$A:$A,0))</f>
        <v>1_fin/acc/econ</v>
      </c>
      <c r="AS48" s="0" t="s">
        <v>91</v>
      </c>
      <c r="AT48" s="0" t="s">
        <v>111</v>
      </c>
      <c r="AU48" s="0" t="s">
        <v>93</v>
      </c>
      <c r="AV48" s="0" t="s">
        <v>287</v>
      </c>
      <c r="AX48" s="0" t="s">
        <v>288</v>
      </c>
      <c r="BA48" s="0" t="n">
        <v>725</v>
      </c>
      <c r="BB48" s="0" t="s">
        <v>96</v>
      </c>
      <c r="BC48" s="0" t="s">
        <v>122</v>
      </c>
      <c r="BD48" s="0" t="s">
        <v>142</v>
      </c>
      <c r="BE48" s="0" t="s">
        <v>206</v>
      </c>
      <c r="BF48" s="0" t="s">
        <v>280</v>
      </c>
      <c r="BI48" s="0" t="s">
        <v>208</v>
      </c>
      <c r="BJ48" s="0" t="s">
        <v>289</v>
      </c>
      <c r="BK48" s="0" t="s">
        <v>209</v>
      </c>
      <c r="BL48" s="0" t="s">
        <v>290</v>
      </c>
      <c r="BM48" s="0" t="s">
        <v>114</v>
      </c>
      <c r="BN48" s="0" t="s">
        <v>104</v>
      </c>
      <c r="BO48" s="0" t="s">
        <v>105</v>
      </c>
      <c r="BP48" s="0" t="s">
        <v>84</v>
      </c>
      <c r="BQ48" s="0" t="s">
        <v>127</v>
      </c>
      <c r="BT48" s="0" t="n">
        <v>0</v>
      </c>
      <c r="BU48" s="0" t="s">
        <v>106</v>
      </c>
      <c r="BW48" s="0" t="n">
        <v>2003</v>
      </c>
      <c r="BX48" s="0" t="n">
        <v>2018</v>
      </c>
      <c r="BY48" s="0" t="s">
        <v>107</v>
      </c>
      <c r="BZ48" s="0" t="n">
        <v>2010.5</v>
      </c>
      <c r="CA48" s="0" t="n">
        <v>0.1875</v>
      </c>
      <c r="CB48" s="0" t="n">
        <v>0</v>
      </c>
      <c r="CC48" s="0" t="n">
        <v>1</v>
      </c>
      <c r="CD48" s="0" t="n">
        <v>-0.106388318266146</v>
      </c>
      <c r="CE48" s="0" t="n">
        <v>1</v>
      </c>
    </row>
    <row r="49" customFormat="false" ht="15" hidden="false" customHeight="false" outlineLevel="0" collapsed="false">
      <c r="A49" s="0" t="s">
        <v>84</v>
      </c>
      <c r="B49" s="0" t="n">
        <v>1354</v>
      </c>
      <c r="C49" s="0" t="n">
        <v>-0.083272671468756</v>
      </c>
      <c r="D49" s="0" t="n">
        <v>725</v>
      </c>
      <c r="E49" s="0" t="n">
        <f aca="false">IF(ISNUMBER($BA49),$BA49,IF(AND(ISNUMBER($D49),ISNUMBER($BW49),ISNUMBER($BX49)),$D49*($BX49-$BW49+1),""))</f>
        <v>725</v>
      </c>
      <c r="H49" s="0" t="s">
        <v>118</v>
      </c>
      <c r="I49" s="0" t="s">
        <v>119</v>
      </c>
      <c r="J49" s="0" t="n">
        <f aca="false">IF($BW49&lt;&gt;"",$BW49,"")</f>
        <v>2003</v>
      </c>
      <c r="K49" s="0" t="n">
        <f aca="false">IF($BX49&lt;&gt;"",$BX49,"")</f>
        <v>2018</v>
      </c>
      <c r="L49" s="0" t="n">
        <f aca="false">IF(AND(ISNUMBER($BW49),ISNUMBER($BX49)),($BW49+$BX49)/2,"")</f>
        <v>2010.5</v>
      </c>
      <c r="M49" s="0" t="n">
        <f aca="false">IF($L49&lt;&gt;"",$L49,"")</f>
        <v>2010.5</v>
      </c>
      <c r="N49" s="0" t="n">
        <f aca="false">IF(AND(ISNUMBER($BW49),ISNUMBER($BX49)),MIN(1,MAX(0,($BX49-2016+1)/($BX49-$BW49+1))),"")</f>
        <v>0.1875</v>
      </c>
      <c r="O49" s="0" t="n">
        <f aca="false">IF(AND(ISNUMBER($BW49),ISNUMBER($BX49)),MIN(1,MAX(0,($BX49-2017+1)/($BX49-$BW49+1))),"")</f>
        <v>0.125</v>
      </c>
      <c r="P49" s="0" t="n">
        <f aca="false">IF(AND(ISNUMBER($BW49),ISNUMBER($BX49)),MIN(1,MAX(0,($BX49-2018+1)/($BX49-$BW49+1))),"")</f>
        <v>0.0625</v>
      </c>
      <c r="Q49" s="0" t="n">
        <f aca="false">IF(AND(ISNUMBER($BW49),ISNUMBER($BX49)),MIN(1,MAX(0,($BX49-2019+1)/($BX49-$BW49+1))),"")</f>
        <v>0</v>
      </c>
      <c r="R49" s="0" t="n">
        <f aca="false">IF(AND(ISNUMBER($BW49),ISNUMBER($BX49)),MIN(1,MAX(0,($BX49-2016+1)/($BX49-$BW49+1))),"")</f>
        <v>0.1875</v>
      </c>
      <c r="S49" s="0" t="n">
        <f aca="false">IF($L49&lt;&gt;"",IF($L49&gt;=2015.5,1,0),"")</f>
        <v>0</v>
      </c>
      <c r="T49" s="0" t="n">
        <f aca="false">IF($L49&lt;&gt;"",IF($L49&gt;=2016,1,0),"")</f>
        <v>0</v>
      </c>
      <c r="U49" s="0" t="n">
        <f aca="false">IF(ISNUMBER($BX49),IF($BX49&gt;=2016,1,0),"")</f>
        <v>1</v>
      </c>
      <c r="V49" s="0" t="n">
        <f aca="false">IF(ISNUMBER($BW49),IF($BW49&gt;=2016,1,0),"")</f>
        <v>0</v>
      </c>
      <c r="W49" s="0" t="str">
        <f aca="false">IF(AND(ISNUMBER($BW49),ISNUMBER($BX49)),IF($BW49&gt;=2016,"post-only",IF($BX49&lt;2016,"pre-only","mixed")),"")</f>
        <v>mixed</v>
      </c>
      <c r="X49" s="0" t="n">
        <f aca="false">IF(AND(ISNUMBER($BW49),ISNUMBER($BX49)),MIN(1,MAX(0,($BX49-2017+1)/($BX49-$BW49+1))),"")</f>
        <v>0.125</v>
      </c>
      <c r="Y49" s="0" t="n">
        <f aca="false">IF(AND(ISNUMBER($BW49),ISNUMBER($BX49)),MIN(1,MAX(0,($BX49-2018+1)/($BX49-$BW49+1))),"")</f>
        <v>0.0625</v>
      </c>
      <c r="Z49" s="0" t="n">
        <f aca="false">IF(AND(ISNUMBER($BW49),ISNUMBER($BX49)),MIN(1,MAX(0,($BX49-2019+1)/($BX49-$BW49+1))),"")</f>
        <v>0</v>
      </c>
      <c r="AA49" s="0" t="n">
        <f aca="false">IF(ISNUMBER($BX49),IF($BX49&gt;=2017,1,0),"")</f>
        <v>1</v>
      </c>
      <c r="AB49" s="0" t="n">
        <f aca="false">IF(ISNUMBER($BX49),IF($BX49&gt;=2018,1,0),"")</f>
        <v>1</v>
      </c>
      <c r="AC49" s="0" t="n">
        <f aca="false">IF(ISNUMBER($BX49),IF($BX49&gt;=2019,1,0),"")</f>
        <v>0</v>
      </c>
      <c r="AD49" s="0" t="n">
        <f aca="false">IF($L49&lt;&gt;"",IF($L49&gt;2013,1,0),"")</f>
        <v>0</v>
      </c>
      <c r="AE49" s="0" t="n">
        <f aca="false">IF($L49&lt;&gt;"",1+IF($L49&gt;2011,1,0)+IF($L49&gt;2014,1,0),"")</f>
        <v>1</v>
      </c>
      <c r="AF49" s="0" t="s">
        <v>87</v>
      </c>
      <c r="AG49" s="0" t="s">
        <v>88</v>
      </c>
      <c r="AH49" s="0" t="s">
        <v>89</v>
      </c>
      <c r="AI49" s="0" t="s">
        <v>90</v>
      </c>
      <c r="AJ49" s="0" t="s">
        <v>90</v>
      </c>
      <c r="AK49" s="0" t="str">
        <f aca="false">IF(AND($CF49&lt;&gt;"",IFERROR(INDEX(subsample_country_map!$B:$B,MATCH($CF49,subsample_country_map!$A:$A,0)),"")&lt;&gt;""),INDEX(subsample_country_map!$B:$B,MATCH($CF49,subsample_country_map!$A:$A,0)),INDEX(lookup!$AA:$AA,MATCH($A49,lookup!$A:$A,0)))</f>
        <v>3_AsiaPac</v>
      </c>
      <c r="AL49" s="0" t="str">
        <f aca="false">IF(AND($CF49&lt;&gt;"",IFERROR(INDEX(subsample_country_map!$C:$C,MATCH($CF49,subsample_country_map!$A:$A,0)),"")&lt;&gt;""),INDEX(subsample_country_map!$C:$C,MATCH($CF49,subsample_country_map!$A:$A,0)),INDEX(lookup!$AB:$AB,MATCH($A49,lookup!$A:$A,0)))</f>
        <v>99_NCE</v>
      </c>
      <c r="AM49" s="0" t="str">
        <f aca="false">IF(AND($CF49&lt;&gt;"",IFERROR(INDEX(subsample_country_map!$D:$D,MATCH($CF49,subsample_country_map!$A:$A,0)),"")&lt;&gt;""),INDEX(subsample_country_map!$D:$D,MATCH($CF49,subsample_country_map!$A:$A,0)),INDEX(lookup!$AC:$AC,MATCH($A49,lookup!$A:$A,0)))</f>
        <v>99_NCE</v>
      </c>
      <c r="AN49" s="0" t="str">
        <f aca="false">IF(AND($CF49&lt;&gt;"",IFERROR(INDEX(subsample_country_map!$E:$E,MATCH($CF49,subsample_country_map!$A:$A,0)),"")&lt;&gt;""),INDEX(subsample_country_map!$E:$E,MATCH($CF49,subsample_country_map!$A:$A,0)),INDEX(lookup!$AD:$AD,MATCH($A49,lookup!$A:$A,0)))</f>
        <v>99_NCE</v>
      </c>
      <c r="AO49" s="0" t="str">
        <f aca="false">INDEX(lookup!$Y:$Y,MATCH($A49,lookup!$A:$A,0))</f>
        <v>0_published</v>
      </c>
      <c r="AP49" s="0" t="str">
        <f aca="false">INDEX(lookup!$Z:$Z,MATCH($A49,lookup!$A:$A,0))</f>
        <v>1_VHB high</v>
      </c>
      <c r="AQ49" s="0" t="str">
        <f aca="false">INDEX(lookup!$W:$W,MATCH($A49,lookup!$A:$A,0))</f>
        <v>1_fin/acc/econ</v>
      </c>
      <c r="AS49" s="0" t="s">
        <v>91</v>
      </c>
      <c r="AT49" s="0" t="s">
        <v>111</v>
      </c>
      <c r="AU49" s="0" t="s">
        <v>93</v>
      </c>
      <c r="AV49" s="0" t="s">
        <v>291</v>
      </c>
      <c r="AX49" s="0" t="s">
        <v>292</v>
      </c>
      <c r="BA49" s="0" t="n">
        <v>725</v>
      </c>
      <c r="BB49" s="0" t="s">
        <v>96</v>
      </c>
      <c r="BC49" s="0" t="s">
        <v>122</v>
      </c>
      <c r="BD49" s="0" t="s">
        <v>142</v>
      </c>
      <c r="BE49" s="0" t="s">
        <v>206</v>
      </c>
      <c r="BF49" s="0" t="s">
        <v>280</v>
      </c>
      <c r="BI49" s="0" t="s">
        <v>208</v>
      </c>
      <c r="BJ49" s="0" t="s">
        <v>293</v>
      </c>
      <c r="BK49" s="0" t="s">
        <v>209</v>
      </c>
      <c r="BL49" s="0" t="s">
        <v>294</v>
      </c>
      <c r="BM49" s="0" t="s">
        <v>117</v>
      </c>
      <c r="BN49" s="0" t="s">
        <v>104</v>
      </c>
      <c r="BO49" s="0" t="s">
        <v>105</v>
      </c>
      <c r="BP49" s="0" t="s">
        <v>84</v>
      </c>
      <c r="BQ49" s="0" t="s">
        <v>127</v>
      </c>
      <c r="BT49" s="0" t="n">
        <v>0</v>
      </c>
      <c r="BU49" s="0" t="s">
        <v>106</v>
      </c>
      <c r="BW49" s="0" t="n">
        <v>2003</v>
      </c>
      <c r="BX49" s="0" t="n">
        <v>2018</v>
      </c>
      <c r="BY49" s="0" t="s">
        <v>107</v>
      </c>
      <c r="BZ49" s="0" t="n">
        <v>2010.5</v>
      </c>
      <c r="CA49" s="0" t="n">
        <v>0.1875</v>
      </c>
      <c r="CB49" s="0" t="n">
        <v>0</v>
      </c>
      <c r="CC49" s="0" t="n">
        <v>1</v>
      </c>
      <c r="CD49" s="0" t="n">
        <v>-0.083465956569044</v>
      </c>
      <c r="CE49" s="0" t="n">
        <v>1</v>
      </c>
    </row>
    <row r="50" customFormat="false" ht="15" hidden="false" customHeight="false" outlineLevel="0" collapsed="false">
      <c r="A50" s="0" t="s">
        <v>84</v>
      </c>
      <c r="B50" s="0" t="n">
        <v>1355</v>
      </c>
      <c r="C50" s="0" t="n">
        <v>-0.0757919251946345</v>
      </c>
      <c r="D50" s="0" t="n">
        <v>3599</v>
      </c>
      <c r="E50" s="0" t="n">
        <f aca="false">IF(ISNUMBER($BA50),$BA50,IF(AND(ISNUMBER($D50),ISNUMBER($BW50),ISNUMBER($BX50)),$D50*($BX50-$BW50+1),""))</f>
        <v>3599</v>
      </c>
      <c r="H50" s="0" t="s">
        <v>118</v>
      </c>
      <c r="I50" s="0" t="s">
        <v>119</v>
      </c>
      <c r="J50" s="0" t="n">
        <f aca="false">IF($BW50&lt;&gt;"",$BW50,"")</f>
        <v>2003</v>
      </c>
      <c r="K50" s="0" t="n">
        <f aca="false">IF($BX50&lt;&gt;"",$BX50,"")</f>
        <v>2018</v>
      </c>
      <c r="L50" s="0" t="n">
        <f aca="false">IF(AND(ISNUMBER($BW50),ISNUMBER($BX50)),($BW50+$BX50)/2,"")</f>
        <v>2010.5</v>
      </c>
      <c r="M50" s="0" t="n">
        <f aca="false">IF($L50&lt;&gt;"",$L50,"")</f>
        <v>2010.5</v>
      </c>
      <c r="N50" s="0" t="n">
        <f aca="false">IF(AND(ISNUMBER($BW50),ISNUMBER($BX50)),MIN(1,MAX(0,($BX50-2016+1)/($BX50-$BW50+1))),"")</f>
        <v>0.1875</v>
      </c>
      <c r="O50" s="0" t="n">
        <f aca="false">IF(AND(ISNUMBER($BW50),ISNUMBER($BX50)),MIN(1,MAX(0,($BX50-2017+1)/($BX50-$BW50+1))),"")</f>
        <v>0.125</v>
      </c>
      <c r="P50" s="0" t="n">
        <f aca="false">IF(AND(ISNUMBER($BW50),ISNUMBER($BX50)),MIN(1,MAX(0,($BX50-2018+1)/($BX50-$BW50+1))),"")</f>
        <v>0.0625</v>
      </c>
      <c r="Q50" s="0" t="n">
        <f aca="false">IF(AND(ISNUMBER($BW50),ISNUMBER($BX50)),MIN(1,MAX(0,($BX50-2019+1)/($BX50-$BW50+1))),"")</f>
        <v>0</v>
      </c>
      <c r="R50" s="0" t="n">
        <f aca="false">IF(AND(ISNUMBER($BW50),ISNUMBER($BX50)),MIN(1,MAX(0,($BX50-2016+1)/($BX50-$BW50+1))),"")</f>
        <v>0.1875</v>
      </c>
      <c r="S50" s="0" t="n">
        <f aca="false">IF($L50&lt;&gt;"",IF($L50&gt;=2015.5,1,0),"")</f>
        <v>0</v>
      </c>
      <c r="T50" s="0" t="n">
        <f aca="false">IF($L50&lt;&gt;"",IF($L50&gt;=2016,1,0),"")</f>
        <v>0</v>
      </c>
      <c r="U50" s="0" t="n">
        <f aca="false">IF(ISNUMBER($BX50),IF($BX50&gt;=2016,1,0),"")</f>
        <v>1</v>
      </c>
      <c r="V50" s="0" t="n">
        <f aca="false">IF(ISNUMBER($BW50),IF($BW50&gt;=2016,1,0),"")</f>
        <v>0</v>
      </c>
      <c r="W50" s="0" t="str">
        <f aca="false">IF(AND(ISNUMBER($BW50),ISNUMBER($BX50)),IF($BW50&gt;=2016,"post-only",IF($BX50&lt;2016,"pre-only","mixed")),"")</f>
        <v>mixed</v>
      </c>
      <c r="X50" s="0" t="n">
        <f aca="false">IF(AND(ISNUMBER($BW50),ISNUMBER($BX50)),MIN(1,MAX(0,($BX50-2017+1)/($BX50-$BW50+1))),"")</f>
        <v>0.125</v>
      </c>
      <c r="Y50" s="0" t="n">
        <f aca="false">IF(AND(ISNUMBER($BW50),ISNUMBER($BX50)),MIN(1,MAX(0,($BX50-2018+1)/($BX50-$BW50+1))),"")</f>
        <v>0.0625</v>
      </c>
      <c r="Z50" s="0" t="n">
        <f aca="false">IF(AND(ISNUMBER($BW50),ISNUMBER($BX50)),MIN(1,MAX(0,($BX50-2019+1)/($BX50-$BW50+1))),"")</f>
        <v>0</v>
      </c>
      <c r="AA50" s="0" t="n">
        <f aca="false">IF(ISNUMBER($BX50),IF($BX50&gt;=2017,1,0),"")</f>
        <v>1</v>
      </c>
      <c r="AB50" s="0" t="n">
        <f aca="false">IF(ISNUMBER($BX50),IF($BX50&gt;=2018,1,0),"")</f>
        <v>1</v>
      </c>
      <c r="AC50" s="0" t="n">
        <f aca="false">IF(ISNUMBER($BX50),IF($BX50&gt;=2019,1,0),"")</f>
        <v>0</v>
      </c>
      <c r="AD50" s="0" t="n">
        <f aca="false">IF($L50&lt;&gt;"",IF($L50&gt;2013,1,0),"")</f>
        <v>0</v>
      </c>
      <c r="AE50" s="0" t="n">
        <f aca="false">IF($L50&lt;&gt;"",1+IF($L50&gt;2011,1,0)+IF($L50&gt;2014,1,0),"")</f>
        <v>1</v>
      </c>
      <c r="AF50" s="0" t="s">
        <v>87</v>
      </c>
      <c r="AG50" s="0" t="s">
        <v>88</v>
      </c>
      <c r="AH50" s="0" t="s">
        <v>89</v>
      </c>
      <c r="AI50" s="0" t="s">
        <v>90</v>
      </c>
      <c r="AJ50" s="0" t="s">
        <v>90</v>
      </c>
      <c r="AK50" s="0" t="str">
        <f aca="false">IF(AND($CF50&lt;&gt;"",IFERROR(INDEX(subsample_country_map!$B:$B,MATCH($CF50,subsample_country_map!$A:$A,0)),"")&lt;&gt;""),INDEX(subsample_country_map!$B:$B,MATCH($CF50,subsample_country_map!$A:$A,0)),INDEX(lookup!$AA:$AA,MATCH($A50,lookup!$A:$A,0)))</f>
        <v>3_AsiaPac</v>
      </c>
      <c r="AL50" s="0" t="str">
        <f aca="false">IF(AND($CF50&lt;&gt;"",IFERROR(INDEX(subsample_country_map!$C:$C,MATCH($CF50,subsample_country_map!$A:$A,0)),"")&lt;&gt;""),INDEX(subsample_country_map!$C:$C,MATCH($CF50,subsample_country_map!$A:$A,0)),INDEX(lookup!$AB:$AB,MATCH($A50,lookup!$A:$A,0)))</f>
        <v>99_NCE</v>
      </c>
      <c r="AM50" s="0" t="str">
        <f aca="false">IF(AND($CF50&lt;&gt;"",IFERROR(INDEX(subsample_country_map!$D:$D,MATCH($CF50,subsample_country_map!$A:$A,0)),"")&lt;&gt;""),INDEX(subsample_country_map!$D:$D,MATCH($CF50,subsample_country_map!$A:$A,0)),INDEX(lookup!$AC:$AC,MATCH($A50,lookup!$A:$A,0)))</f>
        <v>99_NCE</v>
      </c>
      <c r="AN50" s="0" t="str">
        <f aca="false">IF(AND($CF50&lt;&gt;"",IFERROR(INDEX(subsample_country_map!$E:$E,MATCH($CF50,subsample_country_map!$A:$A,0)),"")&lt;&gt;""),INDEX(subsample_country_map!$E:$E,MATCH($CF50,subsample_country_map!$A:$A,0)),INDEX(lookup!$AD:$AD,MATCH($A50,lookup!$A:$A,0)))</f>
        <v>99_NCE</v>
      </c>
      <c r="AO50" s="0" t="str">
        <f aca="false">INDEX(lookup!$Y:$Y,MATCH($A50,lookup!$A:$A,0))</f>
        <v>0_published</v>
      </c>
      <c r="AP50" s="0" t="str">
        <f aca="false">INDEX(lookup!$Z:$Z,MATCH($A50,lookup!$A:$A,0))</f>
        <v>1_VHB high</v>
      </c>
      <c r="AQ50" s="0" t="str">
        <f aca="false">INDEX(lookup!$W:$W,MATCH($A50,lookup!$A:$A,0))</f>
        <v>1_fin/acc/econ</v>
      </c>
      <c r="AS50" s="0" t="s">
        <v>91</v>
      </c>
      <c r="AT50" s="0" t="s">
        <v>92</v>
      </c>
      <c r="AU50" s="0" t="s">
        <v>93</v>
      </c>
      <c r="AV50" s="0" t="s">
        <v>295</v>
      </c>
      <c r="AX50" s="0" t="s">
        <v>296</v>
      </c>
      <c r="BA50" s="0" t="n">
        <v>3599</v>
      </c>
      <c r="BB50" s="0" t="s">
        <v>96</v>
      </c>
      <c r="BC50" s="0" t="s">
        <v>122</v>
      </c>
      <c r="BD50" s="0" t="s">
        <v>142</v>
      </c>
      <c r="BE50" s="0" t="s">
        <v>206</v>
      </c>
      <c r="BF50" s="0" t="s">
        <v>297</v>
      </c>
      <c r="BI50" s="0" t="s">
        <v>208</v>
      </c>
      <c r="BJ50" s="0" t="s">
        <v>298</v>
      </c>
      <c r="BK50" s="0" t="s">
        <v>209</v>
      </c>
      <c r="BL50" s="0" t="s">
        <v>299</v>
      </c>
      <c r="BM50" s="0" t="s">
        <v>103</v>
      </c>
      <c r="BN50" s="0" t="s">
        <v>104</v>
      </c>
      <c r="BO50" s="0" t="s">
        <v>105</v>
      </c>
      <c r="BP50" s="0" t="s">
        <v>84</v>
      </c>
      <c r="BQ50" s="0" t="s">
        <v>127</v>
      </c>
      <c r="BT50" s="0" t="n">
        <v>0</v>
      </c>
      <c r="BU50" s="0" t="s">
        <v>106</v>
      </c>
      <c r="BW50" s="0" t="n">
        <v>2003</v>
      </c>
      <c r="BX50" s="0" t="n">
        <v>2018</v>
      </c>
      <c r="BY50" s="0" t="s">
        <v>107</v>
      </c>
      <c r="BZ50" s="0" t="n">
        <v>2010.5</v>
      </c>
      <c r="CA50" s="0" t="n">
        <v>0.1875</v>
      </c>
      <c r="CB50" s="0" t="n">
        <v>0</v>
      </c>
      <c r="CC50" s="0" t="n">
        <v>1</v>
      </c>
      <c r="CD50" s="0" t="n">
        <v>-0.0759375542380884</v>
      </c>
      <c r="CE50" s="0" t="n">
        <v>1</v>
      </c>
    </row>
    <row r="51" customFormat="false" ht="15" hidden="false" customHeight="false" outlineLevel="0" collapsed="false">
      <c r="A51" s="0" t="s">
        <v>84</v>
      </c>
      <c r="B51" s="0" t="n">
        <v>1356</v>
      </c>
      <c r="C51" s="0" t="n">
        <v>-0.0658658289121145</v>
      </c>
      <c r="D51" s="0" t="n">
        <v>3599</v>
      </c>
      <c r="E51" s="0" t="n">
        <f aca="false">IF(ISNUMBER($BA51),$BA51,IF(AND(ISNUMBER($D51),ISNUMBER($BW51),ISNUMBER($BX51)),$D51*($BX51-$BW51+1),""))</f>
        <v>3599</v>
      </c>
      <c r="H51" s="0" t="s">
        <v>118</v>
      </c>
      <c r="I51" s="0" t="s">
        <v>119</v>
      </c>
      <c r="J51" s="0" t="n">
        <f aca="false">IF($BW51&lt;&gt;"",$BW51,"")</f>
        <v>2003</v>
      </c>
      <c r="K51" s="0" t="n">
        <f aca="false">IF($BX51&lt;&gt;"",$BX51,"")</f>
        <v>2018</v>
      </c>
      <c r="L51" s="0" t="n">
        <f aca="false">IF(AND(ISNUMBER($BW51),ISNUMBER($BX51)),($BW51+$BX51)/2,"")</f>
        <v>2010.5</v>
      </c>
      <c r="M51" s="0" t="n">
        <f aca="false">IF($L51&lt;&gt;"",$L51,"")</f>
        <v>2010.5</v>
      </c>
      <c r="N51" s="0" t="n">
        <f aca="false">IF(AND(ISNUMBER($BW51),ISNUMBER($BX51)),MIN(1,MAX(0,($BX51-2016+1)/($BX51-$BW51+1))),"")</f>
        <v>0.1875</v>
      </c>
      <c r="O51" s="0" t="n">
        <f aca="false">IF(AND(ISNUMBER($BW51),ISNUMBER($BX51)),MIN(1,MAX(0,($BX51-2017+1)/($BX51-$BW51+1))),"")</f>
        <v>0.125</v>
      </c>
      <c r="P51" s="0" t="n">
        <f aca="false">IF(AND(ISNUMBER($BW51),ISNUMBER($BX51)),MIN(1,MAX(0,($BX51-2018+1)/($BX51-$BW51+1))),"")</f>
        <v>0.0625</v>
      </c>
      <c r="Q51" s="0" t="n">
        <f aca="false">IF(AND(ISNUMBER($BW51),ISNUMBER($BX51)),MIN(1,MAX(0,($BX51-2019+1)/($BX51-$BW51+1))),"")</f>
        <v>0</v>
      </c>
      <c r="R51" s="0" t="n">
        <f aca="false">IF(AND(ISNUMBER($BW51),ISNUMBER($BX51)),MIN(1,MAX(0,($BX51-2016+1)/($BX51-$BW51+1))),"")</f>
        <v>0.1875</v>
      </c>
      <c r="S51" s="0" t="n">
        <f aca="false">IF($L51&lt;&gt;"",IF($L51&gt;=2015.5,1,0),"")</f>
        <v>0</v>
      </c>
      <c r="T51" s="0" t="n">
        <f aca="false">IF($L51&lt;&gt;"",IF($L51&gt;=2016,1,0),"")</f>
        <v>0</v>
      </c>
      <c r="U51" s="0" t="n">
        <f aca="false">IF(ISNUMBER($BX51),IF($BX51&gt;=2016,1,0),"")</f>
        <v>1</v>
      </c>
      <c r="V51" s="0" t="n">
        <f aca="false">IF(ISNUMBER($BW51),IF($BW51&gt;=2016,1,0),"")</f>
        <v>0</v>
      </c>
      <c r="W51" s="0" t="str">
        <f aca="false">IF(AND(ISNUMBER($BW51),ISNUMBER($BX51)),IF($BW51&gt;=2016,"post-only",IF($BX51&lt;2016,"pre-only","mixed")),"")</f>
        <v>mixed</v>
      </c>
      <c r="X51" s="0" t="n">
        <f aca="false">IF(AND(ISNUMBER($BW51),ISNUMBER($BX51)),MIN(1,MAX(0,($BX51-2017+1)/($BX51-$BW51+1))),"")</f>
        <v>0.125</v>
      </c>
      <c r="Y51" s="0" t="n">
        <f aca="false">IF(AND(ISNUMBER($BW51),ISNUMBER($BX51)),MIN(1,MAX(0,($BX51-2018+1)/($BX51-$BW51+1))),"")</f>
        <v>0.0625</v>
      </c>
      <c r="Z51" s="0" t="n">
        <f aca="false">IF(AND(ISNUMBER($BW51),ISNUMBER($BX51)),MIN(1,MAX(0,($BX51-2019+1)/($BX51-$BW51+1))),"")</f>
        <v>0</v>
      </c>
      <c r="AA51" s="0" t="n">
        <f aca="false">IF(ISNUMBER($BX51),IF($BX51&gt;=2017,1,0),"")</f>
        <v>1</v>
      </c>
      <c r="AB51" s="0" t="n">
        <f aca="false">IF(ISNUMBER($BX51),IF($BX51&gt;=2018,1,0),"")</f>
        <v>1</v>
      </c>
      <c r="AC51" s="0" t="n">
        <f aca="false">IF(ISNUMBER($BX51),IF($BX51&gt;=2019,1,0),"")</f>
        <v>0</v>
      </c>
      <c r="AD51" s="0" t="n">
        <f aca="false">IF($L51&lt;&gt;"",IF($L51&gt;2013,1,0),"")</f>
        <v>0</v>
      </c>
      <c r="AE51" s="0" t="n">
        <f aca="false">IF($L51&lt;&gt;"",1+IF($L51&gt;2011,1,0)+IF($L51&gt;2014,1,0),"")</f>
        <v>1</v>
      </c>
      <c r="AF51" s="0" t="s">
        <v>87</v>
      </c>
      <c r="AG51" s="0" t="s">
        <v>88</v>
      </c>
      <c r="AH51" s="0" t="s">
        <v>89</v>
      </c>
      <c r="AI51" s="0" t="s">
        <v>90</v>
      </c>
      <c r="AJ51" s="0" t="s">
        <v>90</v>
      </c>
      <c r="AK51" s="0" t="str">
        <f aca="false">IF(AND($CF51&lt;&gt;"",IFERROR(INDEX(subsample_country_map!$B:$B,MATCH($CF51,subsample_country_map!$A:$A,0)),"")&lt;&gt;""),INDEX(subsample_country_map!$B:$B,MATCH($CF51,subsample_country_map!$A:$A,0)),INDEX(lookup!$AA:$AA,MATCH($A51,lookup!$A:$A,0)))</f>
        <v>3_AsiaPac</v>
      </c>
      <c r="AL51" s="0" t="str">
        <f aca="false">IF(AND($CF51&lt;&gt;"",IFERROR(INDEX(subsample_country_map!$C:$C,MATCH($CF51,subsample_country_map!$A:$A,0)),"")&lt;&gt;""),INDEX(subsample_country_map!$C:$C,MATCH($CF51,subsample_country_map!$A:$A,0)),INDEX(lookup!$AB:$AB,MATCH($A51,lookup!$A:$A,0)))</f>
        <v>99_NCE</v>
      </c>
      <c r="AM51" s="0" t="str">
        <f aca="false">IF(AND($CF51&lt;&gt;"",IFERROR(INDEX(subsample_country_map!$D:$D,MATCH($CF51,subsample_country_map!$A:$A,0)),"")&lt;&gt;""),INDEX(subsample_country_map!$D:$D,MATCH($CF51,subsample_country_map!$A:$A,0)),INDEX(lookup!$AC:$AC,MATCH($A51,lookup!$A:$A,0)))</f>
        <v>99_NCE</v>
      </c>
      <c r="AN51" s="0" t="str">
        <f aca="false">IF(AND($CF51&lt;&gt;"",IFERROR(INDEX(subsample_country_map!$E:$E,MATCH($CF51,subsample_country_map!$A:$A,0)),"")&lt;&gt;""),INDEX(subsample_country_map!$E:$E,MATCH($CF51,subsample_country_map!$A:$A,0)),INDEX(lookup!$AD:$AD,MATCH($A51,lookup!$A:$A,0)))</f>
        <v>99_NCE</v>
      </c>
      <c r="AO51" s="0" t="str">
        <f aca="false">INDEX(lookup!$Y:$Y,MATCH($A51,lookup!$A:$A,0))</f>
        <v>0_published</v>
      </c>
      <c r="AP51" s="0" t="str">
        <f aca="false">INDEX(lookup!$Z:$Z,MATCH($A51,lookup!$A:$A,0))</f>
        <v>1_VHB high</v>
      </c>
      <c r="AQ51" s="0" t="str">
        <f aca="false">INDEX(lookup!$W:$W,MATCH($A51,lookup!$A:$A,0))</f>
        <v>1_fin/acc/econ</v>
      </c>
      <c r="AS51" s="0" t="s">
        <v>91</v>
      </c>
      <c r="AT51" s="0" t="s">
        <v>92</v>
      </c>
      <c r="AU51" s="0" t="s">
        <v>93</v>
      </c>
      <c r="AV51" s="0" t="s">
        <v>300</v>
      </c>
      <c r="AX51" s="0" t="s">
        <v>301</v>
      </c>
      <c r="BA51" s="0" t="n">
        <v>3599</v>
      </c>
      <c r="BB51" s="0" t="s">
        <v>96</v>
      </c>
      <c r="BC51" s="0" t="s">
        <v>122</v>
      </c>
      <c r="BD51" s="0" t="s">
        <v>142</v>
      </c>
      <c r="BE51" s="0" t="s">
        <v>206</v>
      </c>
      <c r="BF51" s="0" t="s">
        <v>297</v>
      </c>
      <c r="BI51" s="0" t="s">
        <v>208</v>
      </c>
      <c r="BJ51" s="0" t="s">
        <v>302</v>
      </c>
      <c r="BK51" s="0" t="s">
        <v>209</v>
      </c>
      <c r="BL51" s="0" t="s">
        <v>303</v>
      </c>
      <c r="BM51" s="0" t="s">
        <v>110</v>
      </c>
      <c r="BN51" s="0" t="s">
        <v>104</v>
      </c>
      <c r="BO51" s="0" t="s">
        <v>105</v>
      </c>
      <c r="BP51" s="0" t="s">
        <v>84</v>
      </c>
      <c r="BQ51" s="0" t="s">
        <v>127</v>
      </c>
      <c r="BT51" s="0" t="n">
        <v>0</v>
      </c>
      <c r="BU51" s="0" t="s">
        <v>106</v>
      </c>
      <c r="BW51" s="0" t="n">
        <v>2003</v>
      </c>
      <c r="BX51" s="0" t="n">
        <v>2018</v>
      </c>
      <c r="BY51" s="0" t="s">
        <v>107</v>
      </c>
      <c r="BZ51" s="0" t="n">
        <v>2010.5</v>
      </c>
      <c r="CA51" s="0" t="n">
        <v>0.1875</v>
      </c>
      <c r="CB51" s="0" t="n">
        <v>0</v>
      </c>
      <c r="CC51" s="0" t="n">
        <v>1</v>
      </c>
      <c r="CD51" s="0" t="n">
        <v>-0.0659613263520468</v>
      </c>
      <c r="CE51" s="0" t="n">
        <v>1</v>
      </c>
    </row>
    <row r="52" customFormat="false" ht="15" hidden="false" customHeight="false" outlineLevel="0" collapsed="false">
      <c r="A52" s="0" t="s">
        <v>84</v>
      </c>
      <c r="B52" s="0" t="n">
        <v>1357</v>
      </c>
      <c r="C52" s="0" t="n">
        <v>-0.0368134793488746</v>
      </c>
      <c r="D52" s="0" t="n">
        <v>3599</v>
      </c>
      <c r="E52" s="0" t="n">
        <f aca="false">IF(ISNUMBER($BA52),$BA52,IF(AND(ISNUMBER($D52),ISNUMBER($BW52),ISNUMBER($BX52)),$D52*($BX52-$BW52+1),""))</f>
        <v>3599</v>
      </c>
      <c r="H52" s="0" t="s">
        <v>118</v>
      </c>
      <c r="I52" s="0" t="s">
        <v>119</v>
      </c>
      <c r="J52" s="0" t="n">
        <f aca="false">IF($BW52&lt;&gt;"",$BW52,"")</f>
        <v>2003</v>
      </c>
      <c r="K52" s="0" t="n">
        <f aca="false">IF($BX52&lt;&gt;"",$BX52,"")</f>
        <v>2018</v>
      </c>
      <c r="L52" s="0" t="n">
        <f aca="false">IF(AND(ISNUMBER($BW52),ISNUMBER($BX52)),($BW52+$BX52)/2,"")</f>
        <v>2010.5</v>
      </c>
      <c r="M52" s="0" t="n">
        <f aca="false">IF($L52&lt;&gt;"",$L52,"")</f>
        <v>2010.5</v>
      </c>
      <c r="N52" s="0" t="n">
        <f aca="false">IF(AND(ISNUMBER($BW52),ISNUMBER($BX52)),MIN(1,MAX(0,($BX52-2016+1)/($BX52-$BW52+1))),"")</f>
        <v>0.1875</v>
      </c>
      <c r="O52" s="0" t="n">
        <f aca="false">IF(AND(ISNUMBER($BW52),ISNUMBER($BX52)),MIN(1,MAX(0,($BX52-2017+1)/($BX52-$BW52+1))),"")</f>
        <v>0.125</v>
      </c>
      <c r="P52" s="0" t="n">
        <f aca="false">IF(AND(ISNUMBER($BW52),ISNUMBER($BX52)),MIN(1,MAX(0,($BX52-2018+1)/($BX52-$BW52+1))),"")</f>
        <v>0.0625</v>
      </c>
      <c r="Q52" s="0" t="n">
        <f aca="false">IF(AND(ISNUMBER($BW52),ISNUMBER($BX52)),MIN(1,MAX(0,($BX52-2019+1)/($BX52-$BW52+1))),"")</f>
        <v>0</v>
      </c>
      <c r="R52" s="0" t="n">
        <f aca="false">IF(AND(ISNUMBER($BW52),ISNUMBER($BX52)),MIN(1,MAX(0,($BX52-2016+1)/($BX52-$BW52+1))),"")</f>
        <v>0.1875</v>
      </c>
      <c r="S52" s="0" t="n">
        <f aca="false">IF($L52&lt;&gt;"",IF($L52&gt;=2015.5,1,0),"")</f>
        <v>0</v>
      </c>
      <c r="T52" s="0" t="n">
        <f aca="false">IF($L52&lt;&gt;"",IF($L52&gt;=2016,1,0),"")</f>
        <v>0</v>
      </c>
      <c r="U52" s="0" t="n">
        <f aca="false">IF(ISNUMBER($BX52),IF($BX52&gt;=2016,1,0),"")</f>
        <v>1</v>
      </c>
      <c r="V52" s="0" t="n">
        <f aca="false">IF(ISNUMBER($BW52),IF($BW52&gt;=2016,1,0),"")</f>
        <v>0</v>
      </c>
      <c r="W52" s="0" t="str">
        <f aca="false">IF(AND(ISNUMBER($BW52),ISNUMBER($BX52)),IF($BW52&gt;=2016,"post-only",IF($BX52&lt;2016,"pre-only","mixed")),"")</f>
        <v>mixed</v>
      </c>
      <c r="X52" s="0" t="n">
        <f aca="false">IF(AND(ISNUMBER($BW52),ISNUMBER($BX52)),MIN(1,MAX(0,($BX52-2017+1)/($BX52-$BW52+1))),"")</f>
        <v>0.125</v>
      </c>
      <c r="Y52" s="0" t="n">
        <f aca="false">IF(AND(ISNUMBER($BW52),ISNUMBER($BX52)),MIN(1,MAX(0,($BX52-2018+1)/($BX52-$BW52+1))),"")</f>
        <v>0.0625</v>
      </c>
      <c r="Z52" s="0" t="n">
        <f aca="false">IF(AND(ISNUMBER($BW52),ISNUMBER($BX52)),MIN(1,MAX(0,($BX52-2019+1)/($BX52-$BW52+1))),"")</f>
        <v>0</v>
      </c>
      <c r="AA52" s="0" t="n">
        <f aca="false">IF(ISNUMBER($BX52),IF($BX52&gt;=2017,1,0),"")</f>
        <v>1</v>
      </c>
      <c r="AB52" s="0" t="n">
        <f aca="false">IF(ISNUMBER($BX52),IF($BX52&gt;=2018,1,0),"")</f>
        <v>1</v>
      </c>
      <c r="AC52" s="0" t="n">
        <f aca="false">IF(ISNUMBER($BX52),IF($BX52&gt;=2019,1,0),"")</f>
        <v>0</v>
      </c>
      <c r="AD52" s="0" t="n">
        <f aca="false">IF($L52&lt;&gt;"",IF($L52&gt;2013,1,0),"")</f>
        <v>0</v>
      </c>
      <c r="AE52" s="0" t="n">
        <f aca="false">IF($L52&lt;&gt;"",1+IF($L52&gt;2011,1,0)+IF($L52&gt;2014,1,0),"")</f>
        <v>1</v>
      </c>
      <c r="AF52" s="0" t="s">
        <v>87</v>
      </c>
      <c r="AG52" s="0" t="s">
        <v>88</v>
      </c>
      <c r="AH52" s="0" t="s">
        <v>89</v>
      </c>
      <c r="AI52" s="0" t="s">
        <v>90</v>
      </c>
      <c r="AJ52" s="0" t="s">
        <v>90</v>
      </c>
      <c r="AK52" s="0" t="str">
        <f aca="false">IF(AND($CF52&lt;&gt;"",IFERROR(INDEX(subsample_country_map!$B:$B,MATCH($CF52,subsample_country_map!$A:$A,0)),"")&lt;&gt;""),INDEX(subsample_country_map!$B:$B,MATCH($CF52,subsample_country_map!$A:$A,0)),INDEX(lookup!$AA:$AA,MATCH($A52,lookup!$A:$A,0)))</f>
        <v>3_AsiaPac</v>
      </c>
      <c r="AL52" s="0" t="str">
        <f aca="false">IF(AND($CF52&lt;&gt;"",IFERROR(INDEX(subsample_country_map!$C:$C,MATCH($CF52,subsample_country_map!$A:$A,0)),"")&lt;&gt;""),INDEX(subsample_country_map!$C:$C,MATCH($CF52,subsample_country_map!$A:$A,0)),INDEX(lookup!$AB:$AB,MATCH($A52,lookup!$A:$A,0)))</f>
        <v>99_NCE</v>
      </c>
      <c r="AM52" s="0" t="str">
        <f aca="false">IF(AND($CF52&lt;&gt;"",IFERROR(INDEX(subsample_country_map!$D:$D,MATCH($CF52,subsample_country_map!$A:$A,0)),"")&lt;&gt;""),INDEX(subsample_country_map!$D:$D,MATCH($CF52,subsample_country_map!$A:$A,0)),INDEX(lookup!$AC:$AC,MATCH($A52,lookup!$A:$A,0)))</f>
        <v>99_NCE</v>
      </c>
      <c r="AN52" s="0" t="str">
        <f aca="false">IF(AND($CF52&lt;&gt;"",IFERROR(INDEX(subsample_country_map!$E:$E,MATCH($CF52,subsample_country_map!$A:$A,0)),"")&lt;&gt;""),INDEX(subsample_country_map!$E:$E,MATCH($CF52,subsample_country_map!$A:$A,0)),INDEX(lookup!$AD:$AD,MATCH($A52,lookup!$A:$A,0)))</f>
        <v>99_NCE</v>
      </c>
      <c r="AO52" s="0" t="str">
        <f aca="false">INDEX(lookup!$Y:$Y,MATCH($A52,lookup!$A:$A,0))</f>
        <v>0_published</v>
      </c>
      <c r="AP52" s="0" t="str">
        <f aca="false">INDEX(lookup!$Z:$Z,MATCH($A52,lookup!$A:$A,0))</f>
        <v>1_VHB high</v>
      </c>
      <c r="AQ52" s="0" t="str">
        <f aca="false">INDEX(lookup!$W:$W,MATCH($A52,lookup!$A:$A,0))</f>
        <v>1_fin/acc/econ</v>
      </c>
      <c r="AS52" s="0" t="s">
        <v>91</v>
      </c>
      <c r="AT52" s="0" t="s">
        <v>111</v>
      </c>
      <c r="AU52" s="0" t="s">
        <v>93</v>
      </c>
      <c r="AV52" s="0" t="s">
        <v>132</v>
      </c>
      <c r="AX52" s="0" t="s">
        <v>187</v>
      </c>
      <c r="BA52" s="0" t="n">
        <v>3599</v>
      </c>
      <c r="BB52" s="0" t="s">
        <v>96</v>
      </c>
      <c r="BC52" s="0" t="s">
        <v>122</v>
      </c>
      <c r="BD52" s="0" t="s">
        <v>142</v>
      </c>
      <c r="BE52" s="0" t="s">
        <v>206</v>
      </c>
      <c r="BF52" s="0" t="s">
        <v>297</v>
      </c>
      <c r="BI52" s="0" t="s">
        <v>208</v>
      </c>
      <c r="BJ52" s="0" t="s">
        <v>304</v>
      </c>
      <c r="BK52" s="0" t="s">
        <v>209</v>
      </c>
      <c r="BL52" s="0" t="s">
        <v>305</v>
      </c>
      <c r="BM52" s="0" t="s">
        <v>114</v>
      </c>
      <c r="BN52" s="0" t="s">
        <v>104</v>
      </c>
      <c r="BO52" s="0" t="s">
        <v>105</v>
      </c>
      <c r="BP52" s="0" t="s">
        <v>84</v>
      </c>
      <c r="BQ52" s="0" t="s">
        <v>127</v>
      </c>
      <c r="BT52" s="0" t="n">
        <v>0</v>
      </c>
      <c r="BU52" s="0" t="s">
        <v>106</v>
      </c>
      <c r="BW52" s="0" t="n">
        <v>2003</v>
      </c>
      <c r="BX52" s="0" t="n">
        <v>2018</v>
      </c>
      <c r="BY52" s="0" t="s">
        <v>107</v>
      </c>
      <c r="BZ52" s="0" t="n">
        <v>2010.5</v>
      </c>
      <c r="CA52" s="0" t="n">
        <v>0.1875</v>
      </c>
      <c r="CB52" s="0" t="n">
        <v>0</v>
      </c>
      <c r="CC52" s="0" t="n">
        <v>1</v>
      </c>
      <c r="CD52" s="0" t="n">
        <v>-0.0368301231563343</v>
      </c>
      <c r="CE52" s="0" t="n">
        <v>1</v>
      </c>
    </row>
    <row r="53" customFormat="false" ht="15" hidden="false" customHeight="false" outlineLevel="0" collapsed="false">
      <c r="A53" s="0" t="s">
        <v>84</v>
      </c>
      <c r="B53" s="0" t="n">
        <v>1358</v>
      </c>
      <c r="C53" s="0" t="n">
        <v>-0.0446283622179643</v>
      </c>
      <c r="D53" s="0" t="n">
        <v>3599</v>
      </c>
      <c r="E53" s="0" t="n">
        <f aca="false">IF(ISNUMBER($BA53),$BA53,IF(AND(ISNUMBER($D53),ISNUMBER($BW53),ISNUMBER($BX53)),$D53*($BX53-$BW53+1),""))</f>
        <v>3599</v>
      </c>
      <c r="H53" s="0" t="s">
        <v>118</v>
      </c>
      <c r="I53" s="0" t="s">
        <v>119</v>
      </c>
      <c r="J53" s="0" t="n">
        <f aca="false">IF($BW53&lt;&gt;"",$BW53,"")</f>
        <v>2003</v>
      </c>
      <c r="K53" s="0" t="n">
        <f aca="false">IF($BX53&lt;&gt;"",$BX53,"")</f>
        <v>2018</v>
      </c>
      <c r="L53" s="0" t="n">
        <f aca="false">IF(AND(ISNUMBER($BW53),ISNUMBER($BX53)),($BW53+$BX53)/2,"")</f>
        <v>2010.5</v>
      </c>
      <c r="M53" s="0" t="n">
        <f aca="false">IF($L53&lt;&gt;"",$L53,"")</f>
        <v>2010.5</v>
      </c>
      <c r="N53" s="0" t="n">
        <f aca="false">IF(AND(ISNUMBER($BW53),ISNUMBER($BX53)),MIN(1,MAX(0,($BX53-2016+1)/($BX53-$BW53+1))),"")</f>
        <v>0.1875</v>
      </c>
      <c r="O53" s="0" t="n">
        <f aca="false">IF(AND(ISNUMBER($BW53),ISNUMBER($BX53)),MIN(1,MAX(0,($BX53-2017+1)/($BX53-$BW53+1))),"")</f>
        <v>0.125</v>
      </c>
      <c r="P53" s="0" t="n">
        <f aca="false">IF(AND(ISNUMBER($BW53),ISNUMBER($BX53)),MIN(1,MAX(0,($BX53-2018+1)/($BX53-$BW53+1))),"")</f>
        <v>0.0625</v>
      </c>
      <c r="Q53" s="0" t="n">
        <f aca="false">IF(AND(ISNUMBER($BW53),ISNUMBER($BX53)),MIN(1,MAX(0,($BX53-2019+1)/($BX53-$BW53+1))),"")</f>
        <v>0</v>
      </c>
      <c r="R53" s="0" t="n">
        <f aca="false">IF(AND(ISNUMBER($BW53),ISNUMBER($BX53)),MIN(1,MAX(0,($BX53-2016+1)/($BX53-$BW53+1))),"")</f>
        <v>0.1875</v>
      </c>
      <c r="S53" s="0" t="n">
        <f aca="false">IF($L53&lt;&gt;"",IF($L53&gt;=2015.5,1,0),"")</f>
        <v>0</v>
      </c>
      <c r="T53" s="0" t="n">
        <f aca="false">IF($L53&lt;&gt;"",IF($L53&gt;=2016,1,0),"")</f>
        <v>0</v>
      </c>
      <c r="U53" s="0" t="n">
        <f aca="false">IF(ISNUMBER($BX53),IF($BX53&gt;=2016,1,0),"")</f>
        <v>1</v>
      </c>
      <c r="V53" s="0" t="n">
        <f aca="false">IF(ISNUMBER($BW53),IF($BW53&gt;=2016,1,0),"")</f>
        <v>0</v>
      </c>
      <c r="W53" s="0" t="str">
        <f aca="false">IF(AND(ISNUMBER($BW53),ISNUMBER($BX53)),IF($BW53&gt;=2016,"post-only",IF($BX53&lt;2016,"pre-only","mixed")),"")</f>
        <v>mixed</v>
      </c>
      <c r="X53" s="0" t="n">
        <f aca="false">IF(AND(ISNUMBER($BW53),ISNUMBER($BX53)),MIN(1,MAX(0,($BX53-2017+1)/($BX53-$BW53+1))),"")</f>
        <v>0.125</v>
      </c>
      <c r="Y53" s="0" t="n">
        <f aca="false">IF(AND(ISNUMBER($BW53),ISNUMBER($BX53)),MIN(1,MAX(0,($BX53-2018+1)/($BX53-$BW53+1))),"")</f>
        <v>0.0625</v>
      </c>
      <c r="Z53" s="0" t="n">
        <f aca="false">IF(AND(ISNUMBER($BW53),ISNUMBER($BX53)),MIN(1,MAX(0,($BX53-2019+1)/($BX53-$BW53+1))),"")</f>
        <v>0</v>
      </c>
      <c r="AA53" s="0" t="n">
        <f aca="false">IF(ISNUMBER($BX53),IF($BX53&gt;=2017,1,0),"")</f>
        <v>1</v>
      </c>
      <c r="AB53" s="0" t="n">
        <f aca="false">IF(ISNUMBER($BX53),IF($BX53&gt;=2018,1,0),"")</f>
        <v>1</v>
      </c>
      <c r="AC53" s="0" t="n">
        <f aca="false">IF(ISNUMBER($BX53),IF($BX53&gt;=2019,1,0),"")</f>
        <v>0</v>
      </c>
      <c r="AD53" s="0" t="n">
        <f aca="false">IF($L53&lt;&gt;"",IF($L53&gt;2013,1,0),"")</f>
        <v>0</v>
      </c>
      <c r="AE53" s="0" t="n">
        <f aca="false">IF($L53&lt;&gt;"",1+IF($L53&gt;2011,1,0)+IF($L53&gt;2014,1,0),"")</f>
        <v>1</v>
      </c>
      <c r="AF53" s="0" t="s">
        <v>87</v>
      </c>
      <c r="AG53" s="0" t="s">
        <v>88</v>
      </c>
      <c r="AH53" s="0" t="s">
        <v>89</v>
      </c>
      <c r="AI53" s="0" t="s">
        <v>90</v>
      </c>
      <c r="AJ53" s="0" t="s">
        <v>90</v>
      </c>
      <c r="AK53" s="0" t="str">
        <f aca="false">IF(AND($CF53&lt;&gt;"",IFERROR(INDEX(subsample_country_map!$B:$B,MATCH($CF53,subsample_country_map!$A:$A,0)),"")&lt;&gt;""),INDEX(subsample_country_map!$B:$B,MATCH($CF53,subsample_country_map!$A:$A,0)),INDEX(lookup!$AA:$AA,MATCH($A53,lookup!$A:$A,0)))</f>
        <v>3_AsiaPac</v>
      </c>
      <c r="AL53" s="0" t="str">
        <f aca="false">IF(AND($CF53&lt;&gt;"",IFERROR(INDEX(subsample_country_map!$C:$C,MATCH($CF53,subsample_country_map!$A:$A,0)),"")&lt;&gt;""),INDEX(subsample_country_map!$C:$C,MATCH($CF53,subsample_country_map!$A:$A,0)),INDEX(lookup!$AB:$AB,MATCH($A53,lookup!$A:$A,0)))</f>
        <v>99_NCE</v>
      </c>
      <c r="AM53" s="0" t="str">
        <f aca="false">IF(AND($CF53&lt;&gt;"",IFERROR(INDEX(subsample_country_map!$D:$D,MATCH($CF53,subsample_country_map!$A:$A,0)),"")&lt;&gt;""),INDEX(subsample_country_map!$D:$D,MATCH($CF53,subsample_country_map!$A:$A,0)),INDEX(lookup!$AC:$AC,MATCH($A53,lookup!$A:$A,0)))</f>
        <v>99_NCE</v>
      </c>
      <c r="AN53" s="0" t="str">
        <f aca="false">IF(AND($CF53&lt;&gt;"",IFERROR(INDEX(subsample_country_map!$E:$E,MATCH($CF53,subsample_country_map!$A:$A,0)),"")&lt;&gt;""),INDEX(subsample_country_map!$E:$E,MATCH($CF53,subsample_country_map!$A:$A,0)),INDEX(lookup!$AD:$AD,MATCH($A53,lookup!$A:$A,0)))</f>
        <v>99_NCE</v>
      </c>
      <c r="AO53" s="0" t="str">
        <f aca="false">INDEX(lookup!$Y:$Y,MATCH($A53,lookup!$A:$A,0))</f>
        <v>0_published</v>
      </c>
      <c r="AP53" s="0" t="str">
        <f aca="false">INDEX(lookup!$Z:$Z,MATCH($A53,lookup!$A:$A,0))</f>
        <v>1_VHB high</v>
      </c>
      <c r="AQ53" s="0" t="str">
        <f aca="false">INDEX(lookup!$W:$W,MATCH($A53,lookup!$A:$A,0))</f>
        <v>1_fin/acc/econ</v>
      </c>
      <c r="AS53" s="0" t="s">
        <v>91</v>
      </c>
      <c r="AT53" s="0" t="s">
        <v>111</v>
      </c>
      <c r="AU53" s="0" t="s">
        <v>93</v>
      </c>
      <c r="AV53" s="0" t="s">
        <v>306</v>
      </c>
      <c r="AX53" s="0" t="s">
        <v>307</v>
      </c>
      <c r="BA53" s="0" t="n">
        <v>3599</v>
      </c>
      <c r="BB53" s="0" t="s">
        <v>96</v>
      </c>
      <c r="BC53" s="0" t="s">
        <v>122</v>
      </c>
      <c r="BD53" s="0" t="s">
        <v>142</v>
      </c>
      <c r="BE53" s="0" t="s">
        <v>206</v>
      </c>
      <c r="BF53" s="0" t="s">
        <v>297</v>
      </c>
      <c r="BI53" s="0" t="s">
        <v>208</v>
      </c>
      <c r="BJ53" s="0" t="s">
        <v>308</v>
      </c>
      <c r="BK53" s="0" t="s">
        <v>209</v>
      </c>
      <c r="BL53" s="0" t="s">
        <v>309</v>
      </c>
      <c r="BM53" s="0" t="s">
        <v>117</v>
      </c>
      <c r="BN53" s="0" t="s">
        <v>104</v>
      </c>
      <c r="BO53" s="0" t="s">
        <v>105</v>
      </c>
      <c r="BP53" s="0" t="s">
        <v>84</v>
      </c>
      <c r="BQ53" s="0" t="s">
        <v>127</v>
      </c>
      <c r="BT53" s="0" t="n">
        <v>0</v>
      </c>
      <c r="BU53" s="0" t="s">
        <v>106</v>
      </c>
      <c r="BW53" s="0" t="n">
        <v>2003</v>
      </c>
      <c r="BX53" s="0" t="n">
        <v>2018</v>
      </c>
      <c r="BY53" s="0" t="s">
        <v>107</v>
      </c>
      <c r="BZ53" s="0" t="n">
        <v>2010.5</v>
      </c>
      <c r="CA53" s="0" t="n">
        <v>0.1875</v>
      </c>
      <c r="CB53" s="0" t="n">
        <v>0</v>
      </c>
      <c r="CC53" s="0" t="n">
        <v>1</v>
      </c>
      <c r="CD53" s="0" t="n">
        <v>-0.0446580263065961</v>
      </c>
      <c r="CE53" s="0" t="n">
        <v>1</v>
      </c>
    </row>
    <row r="54" customFormat="false" ht="15" hidden="false" customHeight="false" outlineLevel="0" collapsed="false">
      <c r="A54" s="0" t="s">
        <v>84</v>
      </c>
      <c r="B54" s="0" t="n">
        <v>1359</v>
      </c>
      <c r="C54" s="0" t="n">
        <v>-0.0636088938212395</v>
      </c>
      <c r="D54" s="0" t="n">
        <v>870</v>
      </c>
      <c r="E54" s="0" t="n">
        <f aca="false">IF(ISNUMBER($BA54),$BA54,IF(AND(ISNUMBER($D54),ISNUMBER($BW54),ISNUMBER($BX54)),$D54*($BX54-$BW54+1),""))</f>
        <v>870</v>
      </c>
      <c r="H54" s="0" t="s">
        <v>118</v>
      </c>
      <c r="I54" s="0" t="s">
        <v>119</v>
      </c>
      <c r="J54" s="0" t="n">
        <f aca="false">IF($BW54&lt;&gt;"",$BW54,"")</f>
        <v>2003</v>
      </c>
      <c r="K54" s="0" t="n">
        <f aca="false">IF($BX54&lt;&gt;"",$BX54,"")</f>
        <v>2018</v>
      </c>
      <c r="L54" s="0" t="n">
        <f aca="false">IF(AND(ISNUMBER($BW54),ISNUMBER($BX54)),($BW54+$BX54)/2,"")</f>
        <v>2010.5</v>
      </c>
      <c r="M54" s="0" t="n">
        <f aca="false">IF($L54&lt;&gt;"",$L54,"")</f>
        <v>2010.5</v>
      </c>
      <c r="N54" s="0" t="n">
        <f aca="false">IF(AND(ISNUMBER($BW54),ISNUMBER($BX54)),MIN(1,MAX(0,($BX54-2016+1)/($BX54-$BW54+1))),"")</f>
        <v>0.1875</v>
      </c>
      <c r="O54" s="0" t="n">
        <f aca="false">IF(AND(ISNUMBER($BW54),ISNUMBER($BX54)),MIN(1,MAX(0,($BX54-2017+1)/($BX54-$BW54+1))),"")</f>
        <v>0.125</v>
      </c>
      <c r="P54" s="0" t="n">
        <f aca="false">IF(AND(ISNUMBER($BW54),ISNUMBER($BX54)),MIN(1,MAX(0,($BX54-2018+1)/($BX54-$BW54+1))),"")</f>
        <v>0.0625</v>
      </c>
      <c r="Q54" s="0" t="n">
        <f aca="false">IF(AND(ISNUMBER($BW54),ISNUMBER($BX54)),MIN(1,MAX(0,($BX54-2019+1)/($BX54-$BW54+1))),"")</f>
        <v>0</v>
      </c>
      <c r="R54" s="0" t="n">
        <f aca="false">IF(AND(ISNUMBER($BW54),ISNUMBER($BX54)),MIN(1,MAX(0,($BX54-2016+1)/($BX54-$BW54+1))),"")</f>
        <v>0.1875</v>
      </c>
      <c r="S54" s="0" t="n">
        <f aca="false">IF($L54&lt;&gt;"",IF($L54&gt;=2015.5,1,0),"")</f>
        <v>0</v>
      </c>
      <c r="T54" s="0" t="n">
        <f aca="false">IF($L54&lt;&gt;"",IF($L54&gt;=2016,1,0),"")</f>
        <v>0</v>
      </c>
      <c r="U54" s="0" t="n">
        <f aca="false">IF(ISNUMBER($BX54),IF($BX54&gt;=2016,1,0),"")</f>
        <v>1</v>
      </c>
      <c r="V54" s="0" t="n">
        <f aca="false">IF(ISNUMBER($BW54),IF($BW54&gt;=2016,1,0),"")</f>
        <v>0</v>
      </c>
      <c r="W54" s="0" t="str">
        <f aca="false">IF(AND(ISNUMBER($BW54),ISNUMBER($BX54)),IF($BW54&gt;=2016,"post-only",IF($BX54&lt;2016,"pre-only","mixed")),"")</f>
        <v>mixed</v>
      </c>
      <c r="X54" s="0" t="n">
        <f aca="false">IF(AND(ISNUMBER($BW54),ISNUMBER($BX54)),MIN(1,MAX(0,($BX54-2017+1)/($BX54-$BW54+1))),"")</f>
        <v>0.125</v>
      </c>
      <c r="Y54" s="0" t="n">
        <f aca="false">IF(AND(ISNUMBER($BW54),ISNUMBER($BX54)),MIN(1,MAX(0,($BX54-2018+1)/($BX54-$BW54+1))),"")</f>
        <v>0.0625</v>
      </c>
      <c r="Z54" s="0" t="n">
        <f aca="false">IF(AND(ISNUMBER($BW54),ISNUMBER($BX54)),MIN(1,MAX(0,($BX54-2019+1)/($BX54-$BW54+1))),"")</f>
        <v>0</v>
      </c>
      <c r="AA54" s="0" t="n">
        <f aca="false">IF(ISNUMBER($BX54),IF($BX54&gt;=2017,1,0),"")</f>
        <v>1</v>
      </c>
      <c r="AB54" s="0" t="n">
        <f aca="false">IF(ISNUMBER($BX54),IF($BX54&gt;=2018,1,0),"")</f>
        <v>1</v>
      </c>
      <c r="AC54" s="0" t="n">
        <f aca="false">IF(ISNUMBER($BX54),IF($BX54&gt;=2019,1,0),"")</f>
        <v>0</v>
      </c>
      <c r="AD54" s="0" t="n">
        <f aca="false">IF($L54&lt;&gt;"",IF($L54&gt;2013,1,0),"")</f>
        <v>0</v>
      </c>
      <c r="AE54" s="0" t="n">
        <f aca="false">IF($L54&lt;&gt;"",1+IF($L54&gt;2011,1,0)+IF($L54&gt;2014,1,0),"")</f>
        <v>1</v>
      </c>
      <c r="AF54" s="0" t="s">
        <v>310</v>
      </c>
      <c r="AG54" s="0" t="s">
        <v>88</v>
      </c>
      <c r="AH54" s="0" t="s">
        <v>89</v>
      </c>
      <c r="AI54" s="0" t="s">
        <v>90</v>
      </c>
      <c r="AJ54" s="0" t="s">
        <v>90</v>
      </c>
      <c r="AK54" s="0" t="str">
        <f aca="false">IF(AND($CF54&lt;&gt;"",IFERROR(INDEX(subsample_country_map!$B:$B,MATCH($CF54,subsample_country_map!$A:$A,0)),"")&lt;&gt;""),INDEX(subsample_country_map!$B:$B,MATCH($CF54,subsample_country_map!$A:$A,0)),INDEX(lookup!$AA:$AA,MATCH($A54,lookup!$A:$A,0)))</f>
        <v>3_AsiaPac</v>
      </c>
      <c r="AL54" s="0" t="str">
        <f aca="false">IF(AND($CF54&lt;&gt;"",IFERROR(INDEX(subsample_country_map!$C:$C,MATCH($CF54,subsample_country_map!$A:$A,0)),"")&lt;&gt;""),INDEX(subsample_country_map!$C:$C,MATCH($CF54,subsample_country_map!$A:$A,0)),INDEX(lookup!$AB:$AB,MATCH($A54,lookup!$A:$A,0)))</f>
        <v>99_NCE</v>
      </c>
      <c r="AM54" s="0" t="str">
        <f aca="false">IF(AND($CF54&lt;&gt;"",IFERROR(INDEX(subsample_country_map!$D:$D,MATCH($CF54,subsample_country_map!$A:$A,0)),"")&lt;&gt;""),INDEX(subsample_country_map!$D:$D,MATCH($CF54,subsample_country_map!$A:$A,0)),INDEX(lookup!$AC:$AC,MATCH($A54,lookup!$A:$A,0)))</f>
        <v>99_NCE</v>
      </c>
      <c r="AN54" s="0" t="str">
        <f aca="false">IF(AND($CF54&lt;&gt;"",IFERROR(INDEX(subsample_country_map!$E:$E,MATCH($CF54,subsample_country_map!$A:$A,0)),"")&lt;&gt;""),INDEX(subsample_country_map!$E:$E,MATCH($CF54,subsample_country_map!$A:$A,0)),INDEX(lookup!$AD:$AD,MATCH($A54,lookup!$A:$A,0)))</f>
        <v>99_NCE</v>
      </c>
      <c r="AO54" s="0" t="str">
        <f aca="false">INDEX(lookup!$Y:$Y,MATCH($A54,lookup!$A:$A,0))</f>
        <v>0_published</v>
      </c>
      <c r="AP54" s="0" t="str">
        <f aca="false">INDEX(lookup!$Z:$Z,MATCH($A54,lookup!$A:$A,0))</f>
        <v>1_VHB high</v>
      </c>
      <c r="AQ54" s="0" t="str">
        <f aca="false">INDEX(lookup!$W:$W,MATCH($A54,lookup!$A:$A,0))</f>
        <v>1_fin/acc/econ</v>
      </c>
      <c r="AS54" s="0" t="s">
        <v>91</v>
      </c>
      <c r="AT54" s="0" t="s">
        <v>92</v>
      </c>
      <c r="AU54" s="0" t="s">
        <v>311</v>
      </c>
      <c r="AV54" s="0" t="s">
        <v>312</v>
      </c>
      <c r="AX54" s="0" t="s">
        <v>313</v>
      </c>
      <c r="BA54" s="0" t="n">
        <v>870</v>
      </c>
      <c r="BB54" s="0" t="s">
        <v>96</v>
      </c>
      <c r="BC54" s="0" t="s">
        <v>122</v>
      </c>
      <c r="BD54" s="0" t="s">
        <v>123</v>
      </c>
      <c r="BE54" s="0" t="s">
        <v>314</v>
      </c>
      <c r="BF54" s="0" t="s">
        <v>315</v>
      </c>
      <c r="BI54" s="0" t="s">
        <v>316</v>
      </c>
      <c r="BJ54" s="0" t="s">
        <v>317</v>
      </c>
      <c r="BK54" s="0" t="s">
        <v>318</v>
      </c>
      <c r="BL54" s="0" t="s">
        <v>319</v>
      </c>
      <c r="BM54" s="0" t="s">
        <v>103</v>
      </c>
      <c r="BN54" s="0" t="s">
        <v>320</v>
      </c>
      <c r="BO54" s="0" t="s">
        <v>105</v>
      </c>
      <c r="BP54" s="0" t="s">
        <v>84</v>
      </c>
      <c r="BQ54" s="0" t="s">
        <v>127</v>
      </c>
      <c r="BT54" s="0" t="n">
        <v>0</v>
      </c>
      <c r="BU54" s="0" t="s">
        <v>106</v>
      </c>
      <c r="BW54" s="0" t="n">
        <v>2003</v>
      </c>
      <c r="BX54" s="0" t="n">
        <v>2018</v>
      </c>
      <c r="BY54" s="0" t="s">
        <v>107</v>
      </c>
      <c r="BZ54" s="0" t="n">
        <v>2010.5</v>
      </c>
      <c r="CA54" s="0" t="n">
        <v>0.1875</v>
      </c>
      <c r="CB54" s="0" t="n">
        <v>0</v>
      </c>
      <c r="CC54" s="0" t="n">
        <v>1</v>
      </c>
      <c r="CD54" s="0" t="n">
        <v>-0.0636948918236262</v>
      </c>
      <c r="CE54" s="0" t="n">
        <v>1</v>
      </c>
    </row>
    <row r="55" customFormat="false" ht="15" hidden="false" customHeight="false" outlineLevel="0" collapsed="false">
      <c r="A55" s="0" t="s">
        <v>84</v>
      </c>
      <c r="B55" s="0" t="n">
        <v>1360</v>
      </c>
      <c r="C55" s="0" t="n">
        <v>-0.0814352743511867</v>
      </c>
      <c r="D55" s="0" t="n">
        <v>870</v>
      </c>
      <c r="E55" s="0" t="n">
        <f aca="false">IF(ISNUMBER($BA55),$BA55,IF(AND(ISNUMBER($D55),ISNUMBER($BW55),ISNUMBER($BX55)),$D55*($BX55-$BW55+1),""))</f>
        <v>870</v>
      </c>
      <c r="H55" s="0" t="s">
        <v>118</v>
      </c>
      <c r="I55" s="0" t="s">
        <v>119</v>
      </c>
      <c r="J55" s="0" t="n">
        <f aca="false">IF($BW55&lt;&gt;"",$BW55,"")</f>
        <v>2003</v>
      </c>
      <c r="K55" s="0" t="n">
        <f aca="false">IF($BX55&lt;&gt;"",$BX55,"")</f>
        <v>2018</v>
      </c>
      <c r="L55" s="0" t="n">
        <f aca="false">IF(AND(ISNUMBER($BW55),ISNUMBER($BX55)),($BW55+$BX55)/2,"")</f>
        <v>2010.5</v>
      </c>
      <c r="M55" s="0" t="n">
        <f aca="false">IF($L55&lt;&gt;"",$L55,"")</f>
        <v>2010.5</v>
      </c>
      <c r="N55" s="0" t="n">
        <f aca="false">IF(AND(ISNUMBER($BW55),ISNUMBER($BX55)),MIN(1,MAX(0,($BX55-2016+1)/($BX55-$BW55+1))),"")</f>
        <v>0.1875</v>
      </c>
      <c r="O55" s="0" t="n">
        <f aca="false">IF(AND(ISNUMBER($BW55),ISNUMBER($BX55)),MIN(1,MAX(0,($BX55-2017+1)/($BX55-$BW55+1))),"")</f>
        <v>0.125</v>
      </c>
      <c r="P55" s="0" t="n">
        <f aca="false">IF(AND(ISNUMBER($BW55),ISNUMBER($BX55)),MIN(1,MAX(0,($BX55-2018+1)/($BX55-$BW55+1))),"")</f>
        <v>0.0625</v>
      </c>
      <c r="Q55" s="0" t="n">
        <f aca="false">IF(AND(ISNUMBER($BW55),ISNUMBER($BX55)),MIN(1,MAX(0,($BX55-2019+1)/($BX55-$BW55+1))),"")</f>
        <v>0</v>
      </c>
      <c r="R55" s="0" t="n">
        <f aca="false">IF(AND(ISNUMBER($BW55),ISNUMBER($BX55)),MIN(1,MAX(0,($BX55-2016+1)/($BX55-$BW55+1))),"")</f>
        <v>0.1875</v>
      </c>
      <c r="S55" s="0" t="n">
        <f aca="false">IF($L55&lt;&gt;"",IF($L55&gt;=2015.5,1,0),"")</f>
        <v>0</v>
      </c>
      <c r="T55" s="0" t="n">
        <f aca="false">IF($L55&lt;&gt;"",IF($L55&gt;=2016,1,0),"")</f>
        <v>0</v>
      </c>
      <c r="U55" s="0" t="n">
        <f aca="false">IF(ISNUMBER($BX55),IF($BX55&gt;=2016,1,0),"")</f>
        <v>1</v>
      </c>
      <c r="V55" s="0" t="n">
        <f aca="false">IF(ISNUMBER($BW55),IF($BW55&gt;=2016,1,0),"")</f>
        <v>0</v>
      </c>
      <c r="W55" s="0" t="str">
        <f aca="false">IF(AND(ISNUMBER($BW55),ISNUMBER($BX55)),IF($BW55&gt;=2016,"post-only",IF($BX55&lt;2016,"pre-only","mixed")),"")</f>
        <v>mixed</v>
      </c>
      <c r="X55" s="0" t="n">
        <f aca="false">IF(AND(ISNUMBER($BW55),ISNUMBER($BX55)),MIN(1,MAX(0,($BX55-2017+1)/($BX55-$BW55+1))),"")</f>
        <v>0.125</v>
      </c>
      <c r="Y55" s="0" t="n">
        <f aca="false">IF(AND(ISNUMBER($BW55),ISNUMBER($BX55)),MIN(1,MAX(0,($BX55-2018+1)/($BX55-$BW55+1))),"")</f>
        <v>0.0625</v>
      </c>
      <c r="Z55" s="0" t="n">
        <f aca="false">IF(AND(ISNUMBER($BW55),ISNUMBER($BX55)),MIN(1,MAX(0,($BX55-2019+1)/($BX55-$BW55+1))),"")</f>
        <v>0</v>
      </c>
      <c r="AA55" s="0" t="n">
        <f aca="false">IF(ISNUMBER($BX55),IF($BX55&gt;=2017,1,0),"")</f>
        <v>1</v>
      </c>
      <c r="AB55" s="0" t="n">
        <f aca="false">IF(ISNUMBER($BX55),IF($BX55&gt;=2018,1,0),"")</f>
        <v>1</v>
      </c>
      <c r="AC55" s="0" t="n">
        <f aca="false">IF(ISNUMBER($BX55),IF($BX55&gt;=2019,1,0),"")</f>
        <v>0</v>
      </c>
      <c r="AD55" s="0" t="n">
        <f aca="false">IF($L55&lt;&gt;"",IF($L55&gt;2013,1,0),"")</f>
        <v>0</v>
      </c>
      <c r="AE55" s="0" t="n">
        <f aca="false">IF($L55&lt;&gt;"",1+IF($L55&gt;2011,1,0)+IF($L55&gt;2014,1,0),"")</f>
        <v>1</v>
      </c>
      <c r="AF55" s="0" t="s">
        <v>310</v>
      </c>
      <c r="AG55" s="0" t="s">
        <v>88</v>
      </c>
      <c r="AH55" s="0" t="s">
        <v>89</v>
      </c>
      <c r="AI55" s="0" t="s">
        <v>90</v>
      </c>
      <c r="AJ55" s="0" t="s">
        <v>90</v>
      </c>
      <c r="AK55" s="0" t="str">
        <f aca="false">IF(AND($CF55&lt;&gt;"",IFERROR(INDEX(subsample_country_map!$B:$B,MATCH($CF55,subsample_country_map!$A:$A,0)),"")&lt;&gt;""),INDEX(subsample_country_map!$B:$B,MATCH($CF55,subsample_country_map!$A:$A,0)),INDEX(lookup!$AA:$AA,MATCH($A55,lookup!$A:$A,0)))</f>
        <v>3_AsiaPac</v>
      </c>
      <c r="AL55" s="0" t="str">
        <f aca="false">IF(AND($CF55&lt;&gt;"",IFERROR(INDEX(subsample_country_map!$C:$C,MATCH($CF55,subsample_country_map!$A:$A,0)),"")&lt;&gt;""),INDEX(subsample_country_map!$C:$C,MATCH($CF55,subsample_country_map!$A:$A,0)),INDEX(lookup!$AB:$AB,MATCH($A55,lookup!$A:$A,0)))</f>
        <v>99_NCE</v>
      </c>
      <c r="AM55" s="0" t="str">
        <f aca="false">IF(AND($CF55&lt;&gt;"",IFERROR(INDEX(subsample_country_map!$D:$D,MATCH($CF55,subsample_country_map!$A:$A,0)),"")&lt;&gt;""),INDEX(subsample_country_map!$D:$D,MATCH($CF55,subsample_country_map!$A:$A,0)),INDEX(lookup!$AC:$AC,MATCH($A55,lookup!$A:$A,0)))</f>
        <v>99_NCE</v>
      </c>
      <c r="AN55" s="0" t="str">
        <f aca="false">IF(AND($CF55&lt;&gt;"",IFERROR(INDEX(subsample_country_map!$E:$E,MATCH($CF55,subsample_country_map!$A:$A,0)),"")&lt;&gt;""),INDEX(subsample_country_map!$E:$E,MATCH($CF55,subsample_country_map!$A:$A,0)),INDEX(lookup!$AD:$AD,MATCH($A55,lookup!$A:$A,0)))</f>
        <v>99_NCE</v>
      </c>
      <c r="AO55" s="0" t="str">
        <f aca="false">INDEX(lookup!$Y:$Y,MATCH($A55,lookup!$A:$A,0))</f>
        <v>0_published</v>
      </c>
      <c r="AP55" s="0" t="str">
        <f aca="false">INDEX(lookup!$Z:$Z,MATCH($A55,lookup!$A:$A,0))</f>
        <v>1_VHB high</v>
      </c>
      <c r="AQ55" s="0" t="str">
        <f aca="false">INDEX(lookup!$W:$W,MATCH($A55,lookup!$A:$A,0))</f>
        <v>1_fin/acc/econ</v>
      </c>
      <c r="AS55" s="0" t="s">
        <v>91</v>
      </c>
      <c r="AT55" s="0" t="s">
        <v>92</v>
      </c>
      <c r="AU55" s="0" t="s">
        <v>311</v>
      </c>
      <c r="AV55" s="0" t="s">
        <v>321</v>
      </c>
      <c r="AX55" s="0" t="s">
        <v>322</v>
      </c>
      <c r="BA55" s="0" t="n">
        <v>870</v>
      </c>
      <c r="BB55" s="0" t="s">
        <v>96</v>
      </c>
      <c r="BC55" s="0" t="s">
        <v>122</v>
      </c>
      <c r="BD55" s="0" t="s">
        <v>123</v>
      </c>
      <c r="BE55" s="0" t="s">
        <v>314</v>
      </c>
      <c r="BF55" s="0" t="s">
        <v>315</v>
      </c>
      <c r="BI55" s="0" t="s">
        <v>316</v>
      </c>
      <c r="BJ55" s="0" t="s">
        <v>323</v>
      </c>
      <c r="BK55" s="0" t="s">
        <v>318</v>
      </c>
      <c r="BL55" s="0" t="s">
        <v>324</v>
      </c>
      <c r="BM55" s="0" t="s">
        <v>110</v>
      </c>
      <c r="BN55" s="0" t="s">
        <v>320</v>
      </c>
      <c r="BO55" s="0" t="s">
        <v>105</v>
      </c>
      <c r="BP55" s="0" t="s">
        <v>84</v>
      </c>
      <c r="BQ55" s="0" t="s">
        <v>127</v>
      </c>
      <c r="BT55" s="0" t="n">
        <v>0</v>
      </c>
      <c r="BU55" s="0" t="s">
        <v>106</v>
      </c>
      <c r="BW55" s="0" t="n">
        <v>2003</v>
      </c>
      <c r="BX55" s="0" t="n">
        <v>2018</v>
      </c>
      <c r="BY55" s="0" t="s">
        <v>107</v>
      </c>
      <c r="BZ55" s="0" t="n">
        <v>2010.5</v>
      </c>
      <c r="CA55" s="0" t="n">
        <v>0.1875</v>
      </c>
      <c r="CB55" s="0" t="n">
        <v>0</v>
      </c>
      <c r="CC55" s="0" t="n">
        <v>1</v>
      </c>
      <c r="CD55" s="0" t="n">
        <v>-0.0816160122673796</v>
      </c>
      <c r="CE55" s="0" t="n">
        <v>1</v>
      </c>
    </row>
    <row r="56" customFormat="false" ht="15" hidden="false" customHeight="false" outlineLevel="0" collapsed="false">
      <c r="A56" s="0" t="s">
        <v>84</v>
      </c>
      <c r="B56" s="0" t="n">
        <v>1361</v>
      </c>
      <c r="C56" s="0" t="n">
        <v>-0.0723625898548626</v>
      </c>
      <c r="D56" s="0" t="n">
        <v>870</v>
      </c>
      <c r="E56" s="0" t="n">
        <f aca="false">IF(ISNUMBER($BA56),$BA56,IF(AND(ISNUMBER($D56),ISNUMBER($BW56),ISNUMBER($BX56)),$D56*($BX56-$BW56+1),""))</f>
        <v>870</v>
      </c>
      <c r="H56" s="0" t="s">
        <v>118</v>
      </c>
      <c r="I56" s="0" t="s">
        <v>119</v>
      </c>
      <c r="J56" s="0" t="n">
        <f aca="false">IF($BW56&lt;&gt;"",$BW56,"")</f>
        <v>2003</v>
      </c>
      <c r="K56" s="0" t="n">
        <f aca="false">IF($BX56&lt;&gt;"",$BX56,"")</f>
        <v>2018</v>
      </c>
      <c r="L56" s="0" t="n">
        <f aca="false">IF(AND(ISNUMBER($BW56),ISNUMBER($BX56)),($BW56+$BX56)/2,"")</f>
        <v>2010.5</v>
      </c>
      <c r="M56" s="0" t="n">
        <f aca="false">IF($L56&lt;&gt;"",$L56,"")</f>
        <v>2010.5</v>
      </c>
      <c r="N56" s="0" t="n">
        <f aca="false">IF(AND(ISNUMBER($BW56),ISNUMBER($BX56)),MIN(1,MAX(0,($BX56-2016+1)/($BX56-$BW56+1))),"")</f>
        <v>0.1875</v>
      </c>
      <c r="O56" s="0" t="n">
        <f aca="false">IF(AND(ISNUMBER($BW56),ISNUMBER($BX56)),MIN(1,MAX(0,($BX56-2017+1)/($BX56-$BW56+1))),"")</f>
        <v>0.125</v>
      </c>
      <c r="P56" s="0" t="n">
        <f aca="false">IF(AND(ISNUMBER($BW56),ISNUMBER($BX56)),MIN(1,MAX(0,($BX56-2018+1)/($BX56-$BW56+1))),"")</f>
        <v>0.0625</v>
      </c>
      <c r="Q56" s="0" t="n">
        <f aca="false">IF(AND(ISNUMBER($BW56),ISNUMBER($BX56)),MIN(1,MAX(0,($BX56-2019+1)/($BX56-$BW56+1))),"")</f>
        <v>0</v>
      </c>
      <c r="R56" s="0" t="n">
        <f aca="false">IF(AND(ISNUMBER($BW56),ISNUMBER($BX56)),MIN(1,MAX(0,($BX56-2016+1)/($BX56-$BW56+1))),"")</f>
        <v>0.1875</v>
      </c>
      <c r="S56" s="0" t="n">
        <f aca="false">IF($L56&lt;&gt;"",IF($L56&gt;=2015.5,1,0),"")</f>
        <v>0</v>
      </c>
      <c r="T56" s="0" t="n">
        <f aca="false">IF($L56&lt;&gt;"",IF($L56&gt;=2016,1,0),"")</f>
        <v>0</v>
      </c>
      <c r="U56" s="0" t="n">
        <f aca="false">IF(ISNUMBER($BX56),IF($BX56&gt;=2016,1,0),"")</f>
        <v>1</v>
      </c>
      <c r="V56" s="0" t="n">
        <f aca="false">IF(ISNUMBER($BW56),IF($BW56&gt;=2016,1,0),"")</f>
        <v>0</v>
      </c>
      <c r="W56" s="0" t="str">
        <f aca="false">IF(AND(ISNUMBER($BW56),ISNUMBER($BX56)),IF($BW56&gt;=2016,"post-only",IF($BX56&lt;2016,"pre-only","mixed")),"")</f>
        <v>mixed</v>
      </c>
      <c r="X56" s="0" t="n">
        <f aca="false">IF(AND(ISNUMBER($BW56),ISNUMBER($BX56)),MIN(1,MAX(0,($BX56-2017+1)/($BX56-$BW56+1))),"")</f>
        <v>0.125</v>
      </c>
      <c r="Y56" s="0" t="n">
        <f aca="false">IF(AND(ISNUMBER($BW56),ISNUMBER($BX56)),MIN(1,MAX(0,($BX56-2018+1)/($BX56-$BW56+1))),"")</f>
        <v>0.0625</v>
      </c>
      <c r="Z56" s="0" t="n">
        <f aca="false">IF(AND(ISNUMBER($BW56),ISNUMBER($BX56)),MIN(1,MAX(0,($BX56-2019+1)/($BX56-$BW56+1))),"")</f>
        <v>0</v>
      </c>
      <c r="AA56" s="0" t="n">
        <f aca="false">IF(ISNUMBER($BX56),IF($BX56&gt;=2017,1,0),"")</f>
        <v>1</v>
      </c>
      <c r="AB56" s="0" t="n">
        <f aca="false">IF(ISNUMBER($BX56),IF($BX56&gt;=2018,1,0),"")</f>
        <v>1</v>
      </c>
      <c r="AC56" s="0" t="n">
        <f aca="false">IF(ISNUMBER($BX56),IF($BX56&gt;=2019,1,0),"")</f>
        <v>0</v>
      </c>
      <c r="AD56" s="0" t="n">
        <f aca="false">IF($L56&lt;&gt;"",IF($L56&gt;2013,1,0),"")</f>
        <v>0</v>
      </c>
      <c r="AE56" s="0" t="n">
        <f aca="false">IF($L56&lt;&gt;"",1+IF($L56&gt;2011,1,0)+IF($L56&gt;2014,1,0),"")</f>
        <v>1</v>
      </c>
      <c r="AF56" s="0" t="s">
        <v>310</v>
      </c>
      <c r="AG56" s="0" t="s">
        <v>88</v>
      </c>
      <c r="AH56" s="0" t="s">
        <v>89</v>
      </c>
      <c r="AI56" s="0" t="s">
        <v>90</v>
      </c>
      <c r="AJ56" s="0" t="s">
        <v>90</v>
      </c>
      <c r="AK56" s="0" t="str">
        <f aca="false">IF(AND($CF56&lt;&gt;"",IFERROR(INDEX(subsample_country_map!$B:$B,MATCH($CF56,subsample_country_map!$A:$A,0)),"")&lt;&gt;""),INDEX(subsample_country_map!$B:$B,MATCH($CF56,subsample_country_map!$A:$A,0)),INDEX(lookup!$AA:$AA,MATCH($A56,lookup!$A:$A,0)))</f>
        <v>3_AsiaPac</v>
      </c>
      <c r="AL56" s="0" t="str">
        <f aca="false">IF(AND($CF56&lt;&gt;"",IFERROR(INDEX(subsample_country_map!$C:$C,MATCH($CF56,subsample_country_map!$A:$A,0)),"")&lt;&gt;""),INDEX(subsample_country_map!$C:$C,MATCH($CF56,subsample_country_map!$A:$A,0)),INDEX(lookup!$AB:$AB,MATCH($A56,lookup!$A:$A,0)))</f>
        <v>99_NCE</v>
      </c>
      <c r="AM56" s="0" t="str">
        <f aca="false">IF(AND($CF56&lt;&gt;"",IFERROR(INDEX(subsample_country_map!$D:$D,MATCH($CF56,subsample_country_map!$A:$A,0)),"")&lt;&gt;""),INDEX(subsample_country_map!$D:$D,MATCH($CF56,subsample_country_map!$A:$A,0)),INDEX(lookup!$AC:$AC,MATCH($A56,lookup!$A:$A,0)))</f>
        <v>99_NCE</v>
      </c>
      <c r="AN56" s="0" t="str">
        <f aca="false">IF(AND($CF56&lt;&gt;"",IFERROR(INDEX(subsample_country_map!$E:$E,MATCH($CF56,subsample_country_map!$A:$A,0)),"")&lt;&gt;""),INDEX(subsample_country_map!$E:$E,MATCH($CF56,subsample_country_map!$A:$A,0)),INDEX(lookup!$AD:$AD,MATCH($A56,lookup!$A:$A,0)))</f>
        <v>99_NCE</v>
      </c>
      <c r="AO56" s="0" t="str">
        <f aca="false">INDEX(lookup!$Y:$Y,MATCH($A56,lookup!$A:$A,0))</f>
        <v>0_published</v>
      </c>
      <c r="AP56" s="0" t="str">
        <f aca="false">INDEX(lookup!$Z:$Z,MATCH($A56,lookup!$A:$A,0))</f>
        <v>1_VHB high</v>
      </c>
      <c r="AQ56" s="0" t="str">
        <f aca="false">INDEX(lookup!$W:$W,MATCH($A56,lookup!$A:$A,0))</f>
        <v>1_fin/acc/econ</v>
      </c>
      <c r="AS56" s="0" t="s">
        <v>91</v>
      </c>
      <c r="AT56" s="0" t="s">
        <v>111</v>
      </c>
      <c r="AU56" s="0" t="s">
        <v>311</v>
      </c>
      <c r="AV56" s="0" t="s">
        <v>325</v>
      </c>
      <c r="AX56" s="0" t="s">
        <v>326</v>
      </c>
      <c r="BA56" s="0" t="n">
        <v>870</v>
      </c>
      <c r="BB56" s="0" t="s">
        <v>96</v>
      </c>
      <c r="BC56" s="0" t="s">
        <v>122</v>
      </c>
      <c r="BD56" s="0" t="s">
        <v>123</v>
      </c>
      <c r="BE56" s="0" t="s">
        <v>314</v>
      </c>
      <c r="BF56" s="0" t="s">
        <v>315</v>
      </c>
      <c r="BI56" s="0" t="s">
        <v>316</v>
      </c>
      <c r="BJ56" s="0" t="s">
        <v>327</v>
      </c>
      <c r="BK56" s="0" t="s">
        <v>318</v>
      </c>
      <c r="BL56" s="0" t="s">
        <v>328</v>
      </c>
      <c r="BM56" s="0" t="s">
        <v>114</v>
      </c>
      <c r="BN56" s="0" t="s">
        <v>320</v>
      </c>
      <c r="BO56" s="0" t="s">
        <v>105</v>
      </c>
      <c r="BP56" s="0" t="s">
        <v>84</v>
      </c>
      <c r="BQ56" s="0" t="s">
        <v>127</v>
      </c>
      <c r="BT56" s="0" t="n">
        <v>0</v>
      </c>
      <c r="BU56" s="0" t="s">
        <v>106</v>
      </c>
      <c r="BW56" s="0" t="n">
        <v>2003</v>
      </c>
      <c r="BX56" s="0" t="n">
        <v>2018</v>
      </c>
      <c r="BY56" s="0" t="s">
        <v>107</v>
      </c>
      <c r="BZ56" s="0" t="n">
        <v>2010.5</v>
      </c>
      <c r="CA56" s="0" t="n">
        <v>0.1875</v>
      </c>
      <c r="CB56" s="0" t="n">
        <v>0</v>
      </c>
      <c r="CC56" s="0" t="n">
        <v>1</v>
      </c>
      <c r="CD56" s="0" t="n">
        <v>-0.0724892933191526</v>
      </c>
      <c r="CE56" s="0" t="n">
        <v>1</v>
      </c>
    </row>
    <row r="57" customFormat="false" ht="15" hidden="false" customHeight="false" outlineLevel="0" collapsed="false">
      <c r="A57" s="0" t="s">
        <v>84</v>
      </c>
      <c r="B57" s="0" t="n">
        <v>1362</v>
      </c>
      <c r="C57" s="0" t="n">
        <v>-0.0834487604461013</v>
      </c>
      <c r="D57" s="0" t="n">
        <v>870</v>
      </c>
      <c r="E57" s="0" t="n">
        <f aca="false">IF(ISNUMBER($BA57),$BA57,IF(AND(ISNUMBER($D57),ISNUMBER($BW57),ISNUMBER($BX57)),$D57*($BX57-$BW57+1),""))</f>
        <v>870</v>
      </c>
      <c r="H57" s="0" t="s">
        <v>118</v>
      </c>
      <c r="I57" s="0" t="s">
        <v>119</v>
      </c>
      <c r="J57" s="0" t="n">
        <f aca="false">IF($BW57&lt;&gt;"",$BW57,"")</f>
        <v>2003</v>
      </c>
      <c r="K57" s="0" t="n">
        <f aca="false">IF($BX57&lt;&gt;"",$BX57,"")</f>
        <v>2018</v>
      </c>
      <c r="L57" s="0" t="n">
        <f aca="false">IF(AND(ISNUMBER($BW57),ISNUMBER($BX57)),($BW57+$BX57)/2,"")</f>
        <v>2010.5</v>
      </c>
      <c r="M57" s="0" t="n">
        <f aca="false">IF($L57&lt;&gt;"",$L57,"")</f>
        <v>2010.5</v>
      </c>
      <c r="N57" s="0" t="n">
        <f aca="false">IF(AND(ISNUMBER($BW57),ISNUMBER($BX57)),MIN(1,MAX(0,($BX57-2016+1)/($BX57-$BW57+1))),"")</f>
        <v>0.1875</v>
      </c>
      <c r="O57" s="0" t="n">
        <f aca="false">IF(AND(ISNUMBER($BW57),ISNUMBER($BX57)),MIN(1,MAX(0,($BX57-2017+1)/($BX57-$BW57+1))),"")</f>
        <v>0.125</v>
      </c>
      <c r="P57" s="0" t="n">
        <f aca="false">IF(AND(ISNUMBER($BW57),ISNUMBER($BX57)),MIN(1,MAX(0,($BX57-2018+1)/($BX57-$BW57+1))),"")</f>
        <v>0.0625</v>
      </c>
      <c r="Q57" s="0" t="n">
        <f aca="false">IF(AND(ISNUMBER($BW57),ISNUMBER($BX57)),MIN(1,MAX(0,($BX57-2019+1)/($BX57-$BW57+1))),"")</f>
        <v>0</v>
      </c>
      <c r="R57" s="0" t="n">
        <f aca="false">IF(AND(ISNUMBER($BW57),ISNUMBER($BX57)),MIN(1,MAX(0,($BX57-2016+1)/($BX57-$BW57+1))),"")</f>
        <v>0.1875</v>
      </c>
      <c r="S57" s="0" t="n">
        <f aca="false">IF($L57&lt;&gt;"",IF($L57&gt;=2015.5,1,0),"")</f>
        <v>0</v>
      </c>
      <c r="T57" s="0" t="n">
        <f aca="false">IF($L57&lt;&gt;"",IF($L57&gt;=2016,1,0),"")</f>
        <v>0</v>
      </c>
      <c r="U57" s="0" t="n">
        <f aca="false">IF(ISNUMBER($BX57),IF($BX57&gt;=2016,1,0),"")</f>
        <v>1</v>
      </c>
      <c r="V57" s="0" t="n">
        <f aca="false">IF(ISNUMBER($BW57),IF($BW57&gt;=2016,1,0),"")</f>
        <v>0</v>
      </c>
      <c r="W57" s="0" t="str">
        <f aca="false">IF(AND(ISNUMBER($BW57),ISNUMBER($BX57)),IF($BW57&gt;=2016,"post-only",IF($BX57&lt;2016,"pre-only","mixed")),"")</f>
        <v>mixed</v>
      </c>
      <c r="X57" s="0" t="n">
        <f aca="false">IF(AND(ISNUMBER($BW57),ISNUMBER($BX57)),MIN(1,MAX(0,($BX57-2017+1)/($BX57-$BW57+1))),"")</f>
        <v>0.125</v>
      </c>
      <c r="Y57" s="0" t="n">
        <f aca="false">IF(AND(ISNUMBER($BW57),ISNUMBER($BX57)),MIN(1,MAX(0,($BX57-2018+1)/($BX57-$BW57+1))),"")</f>
        <v>0.0625</v>
      </c>
      <c r="Z57" s="0" t="n">
        <f aca="false">IF(AND(ISNUMBER($BW57),ISNUMBER($BX57)),MIN(1,MAX(0,($BX57-2019+1)/($BX57-$BW57+1))),"")</f>
        <v>0</v>
      </c>
      <c r="AA57" s="0" t="n">
        <f aca="false">IF(ISNUMBER($BX57),IF($BX57&gt;=2017,1,0),"")</f>
        <v>1</v>
      </c>
      <c r="AB57" s="0" t="n">
        <f aca="false">IF(ISNUMBER($BX57),IF($BX57&gt;=2018,1,0),"")</f>
        <v>1</v>
      </c>
      <c r="AC57" s="0" t="n">
        <f aca="false">IF(ISNUMBER($BX57),IF($BX57&gt;=2019,1,0),"")</f>
        <v>0</v>
      </c>
      <c r="AD57" s="0" t="n">
        <f aca="false">IF($L57&lt;&gt;"",IF($L57&gt;2013,1,0),"")</f>
        <v>0</v>
      </c>
      <c r="AE57" s="0" t="n">
        <f aca="false">IF($L57&lt;&gt;"",1+IF($L57&gt;2011,1,0)+IF($L57&gt;2014,1,0),"")</f>
        <v>1</v>
      </c>
      <c r="AF57" s="0" t="s">
        <v>310</v>
      </c>
      <c r="AG57" s="0" t="s">
        <v>88</v>
      </c>
      <c r="AH57" s="0" t="s">
        <v>89</v>
      </c>
      <c r="AI57" s="0" t="s">
        <v>90</v>
      </c>
      <c r="AJ57" s="0" t="s">
        <v>90</v>
      </c>
      <c r="AK57" s="0" t="str">
        <f aca="false">IF(AND($CF57&lt;&gt;"",IFERROR(INDEX(subsample_country_map!$B:$B,MATCH($CF57,subsample_country_map!$A:$A,0)),"")&lt;&gt;""),INDEX(subsample_country_map!$B:$B,MATCH($CF57,subsample_country_map!$A:$A,0)),INDEX(lookup!$AA:$AA,MATCH($A57,lookup!$A:$A,0)))</f>
        <v>3_AsiaPac</v>
      </c>
      <c r="AL57" s="0" t="str">
        <f aca="false">IF(AND($CF57&lt;&gt;"",IFERROR(INDEX(subsample_country_map!$C:$C,MATCH($CF57,subsample_country_map!$A:$A,0)),"")&lt;&gt;""),INDEX(subsample_country_map!$C:$C,MATCH($CF57,subsample_country_map!$A:$A,0)),INDEX(lookup!$AB:$AB,MATCH($A57,lookup!$A:$A,0)))</f>
        <v>99_NCE</v>
      </c>
      <c r="AM57" s="0" t="str">
        <f aca="false">IF(AND($CF57&lt;&gt;"",IFERROR(INDEX(subsample_country_map!$D:$D,MATCH($CF57,subsample_country_map!$A:$A,0)),"")&lt;&gt;""),INDEX(subsample_country_map!$D:$D,MATCH($CF57,subsample_country_map!$A:$A,0)),INDEX(lookup!$AC:$AC,MATCH($A57,lookup!$A:$A,0)))</f>
        <v>99_NCE</v>
      </c>
      <c r="AN57" s="0" t="str">
        <f aca="false">IF(AND($CF57&lt;&gt;"",IFERROR(INDEX(subsample_country_map!$E:$E,MATCH($CF57,subsample_country_map!$A:$A,0)),"")&lt;&gt;""),INDEX(subsample_country_map!$E:$E,MATCH($CF57,subsample_country_map!$A:$A,0)),INDEX(lookup!$AD:$AD,MATCH($A57,lookup!$A:$A,0)))</f>
        <v>99_NCE</v>
      </c>
      <c r="AO57" s="0" t="str">
        <f aca="false">INDEX(lookup!$Y:$Y,MATCH($A57,lookup!$A:$A,0))</f>
        <v>0_published</v>
      </c>
      <c r="AP57" s="0" t="str">
        <f aca="false">INDEX(lookup!$Z:$Z,MATCH($A57,lookup!$A:$A,0))</f>
        <v>1_VHB high</v>
      </c>
      <c r="AQ57" s="0" t="str">
        <f aca="false">INDEX(lookup!$W:$W,MATCH($A57,lookup!$A:$A,0))</f>
        <v>1_fin/acc/econ</v>
      </c>
      <c r="AS57" s="0" t="s">
        <v>91</v>
      </c>
      <c r="AT57" s="0" t="s">
        <v>111</v>
      </c>
      <c r="AU57" s="0" t="s">
        <v>311</v>
      </c>
      <c r="AV57" s="0" t="s">
        <v>329</v>
      </c>
      <c r="AX57" s="0" t="s">
        <v>330</v>
      </c>
      <c r="BA57" s="0" t="n">
        <v>870</v>
      </c>
      <c r="BB57" s="0" t="s">
        <v>96</v>
      </c>
      <c r="BC57" s="0" t="s">
        <v>122</v>
      </c>
      <c r="BD57" s="0" t="s">
        <v>123</v>
      </c>
      <c r="BE57" s="0" t="s">
        <v>314</v>
      </c>
      <c r="BF57" s="0" t="s">
        <v>315</v>
      </c>
      <c r="BI57" s="0" t="s">
        <v>316</v>
      </c>
      <c r="BJ57" s="0" t="s">
        <v>331</v>
      </c>
      <c r="BK57" s="0" t="s">
        <v>318</v>
      </c>
      <c r="BL57" s="0" t="s">
        <v>332</v>
      </c>
      <c r="BM57" s="0" t="s">
        <v>117</v>
      </c>
      <c r="BN57" s="0" t="s">
        <v>320</v>
      </c>
      <c r="BO57" s="0" t="s">
        <v>105</v>
      </c>
      <c r="BP57" s="0" t="s">
        <v>84</v>
      </c>
      <c r="BQ57" s="0" t="s">
        <v>127</v>
      </c>
      <c r="BT57" s="0" t="n">
        <v>0</v>
      </c>
      <c r="BU57" s="0" t="s">
        <v>106</v>
      </c>
      <c r="BW57" s="0" t="n">
        <v>2003</v>
      </c>
      <c r="BX57" s="0" t="n">
        <v>2018</v>
      </c>
      <c r="BY57" s="0" t="s">
        <v>107</v>
      </c>
      <c r="BZ57" s="0" t="n">
        <v>2010.5</v>
      </c>
      <c r="CA57" s="0" t="n">
        <v>0.1875</v>
      </c>
      <c r="CB57" s="0" t="n">
        <v>0</v>
      </c>
      <c r="CC57" s="0" t="n">
        <v>1</v>
      </c>
      <c r="CD57" s="0" t="n">
        <v>-0.0836432777533599</v>
      </c>
      <c r="CE57" s="0" t="n">
        <v>1</v>
      </c>
    </row>
    <row r="58" customFormat="false" ht="15" hidden="false" customHeight="false" outlineLevel="0" collapsed="false">
      <c r="A58" s="0" t="s">
        <v>333</v>
      </c>
      <c r="B58" s="0" t="n">
        <v>1363</v>
      </c>
      <c r="C58" s="0" t="n">
        <v>-0.21</v>
      </c>
      <c r="D58" s="0" t="n">
        <v>3066</v>
      </c>
      <c r="E58" s="0" t="n">
        <f aca="false">IF(ISNUMBER($BA58),$BA58,IF(AND(ISNUMBER($D58),ISNUMBER($BW58),ISNUMBER($BX58)),$D58*($BX58-$BW58+1),""))</f>
        <v>49056</v>
      </c>
      <c r="H58" s="0" t="s">
        <v>85</v>
      </c>
      <c r="I58" s="0" t="s">
        <v>86</v>
      </c>
      <c r="J58" s="0" t="n">
        <f aca="false">IF($BW58&lt;&gt;"",$BW58,"")</f>
        <v>2005</v>
      </c>
      <c r="K58" s="0" t="n">
        <f aca="false">IF($BX58&lt;&gt;"",$BX58,"")</f>
        <v>2020</v>
      </c>
      <c r="L58" s="0" t="n">
        <f aca="false">IF(AND(ISNUMBER($BW58),ISNUMBER($BX58)),($BW58+$BX58)/2,"")</f>
        <v>2012.5</v>
      </c>
      <c r="M58" s="0" t="n">
        <f aca="false">IF($L58&lt;&gt;"",$L58,"")</f>
        <v>2012.5</v>
      </c>
      <c r="N58" s="0" t="n">
        <f aca="false">IF(AND(ISNUMBER($BW58),ISNUMBER($BX58)),MIN(1,MAX(0,($BX58-2016+1)/($BX58-$BW58+1))),"")</f>
        <v>0.3125</v>
      </c>
      <c r="O58" s="0" t="n">
        <f aca="false">IF(AND(ISNUMBER($BW58),ISNUMBER($BX58)),MIN(1,MAX(0,($BX58-2017+1)/($BX58-$BW58+1))),"")</f>
        <v>0.25</v>
      </c>
      <c r="P58" s="0" t="n">
        <f aca="false">IF(AND(ISNUMBER($BW58),ISNUMBER($BX58)),MIN(1,MAX(0,($BX58-2018+1)/($BX58-$BW58+1))),"")</f>
        <v>0.1875</v>
      </c>
      <c r="Q58" s="0" t="n">
        <f aca="false">IF(AND(ISNUMBER($BW58),ISNUMBER($BX58)),MIN(1,MAX(0,($BX58-2019+1)/($BX58-$BW58+1))),"")</f>
        <v>0.125</v>
      </c>
      <c r="R58" s="0" t="n">
        <f aca="false">IF(AND(ISNUMBER($BW58),ISNUMBER($BX58)),MIN(1,MAX(0,($BX58-2016+1)/($BX58-$BW58+1))),"")</f>
        <v>0.3125</v>
      </c>
      <c r="S58" s="0" t="n">
        <f aca="false">IF($L58&lt;&gt;"",IF($L58&gt;=2015.5,1,0),"")</f>
        <v>0</v>
      </c>
      <c r="T58" s="0" t="n">
        <f aca="false">IF($L58&lt;&gt;"",IF($L58&gt;=2016,1,0),"")</f>
        <v>0</v>
      </c>
      <c r="U58" s="0" t="n">
        <f aca="false">IF(ISNUMBER($BX58),IF($BX58&gt;=2016,1,0),"")</f>
        <v>1</v>
      </c>
      <c r="V58" s="0" t="n">
        <f aca="false">IF(ISNUMBER($BW58),IF($BW58&gt;=2016,1,0),"")</f>
        <v>0</v>
      </c>
      <c r="W58" s="0" t="str">
        <f aca="false">IF(AND(ISNUMBER($BW58),ISNUMBER($BX58)),IF($BW58&gt;=2016,"post-only",IF($BX58&lt;2016,"pre-only","mixed")),"")</f>
        <v>mixed</v>
      </c>
      <c r="X58" s="0" t="n">
        <f aca="false">IF(AND(ISNUMBER($BW58),ISNUMBER($BX58)),MIN(1,MAX(0,($BX58-2017+1)/($BX58-$BW58+1))),"")</f>
        <v>0.25</v>
      </c>
      <c r="Y58" s="0" t="n">
        <f aca="false">IF(AND(ISNUMBER($BW58),ISNUMBER($BX58)),MIN(1,MAX(0,($BX58-2018+1)/($BX58-$BW58+1))),"")</f>
        <v>0.1875</v>
      </c>
      <c r="Z58" s="0" t="n">
        <f aca="false">IF(AND(ISNUMBER($BW58),ISNUMBER($BX58)),MIN(1,MAX(0,($BX58-2019+1)/($BX58-$BW58+1))),"")</f>
        <v>0.125</v>
      </c>
      <c r="AA58" s="0" t="n">
        <f aca="false">IF(ISNUMBER($BX58),IF($BX58&gt;=2017,1,0),"")</f>
        <v>1</v>
      </c>
      <c r="AB58" s="0" t="n">
        <f aca="false">IF(ISNUMBER($BX58),IF($BX58&gt;=2018,1,0),"")</f>
        <v>1</v>
      </c>
      <c r="AC58" s="0" t="n">
        <f aca="false">IF(ISNUMBER($BX58),IF($BX58&gt;=2019,1,0),"")</f>
        <v>1</v>
      </c>
      <c r="AD58" s="0" t="n">
        <f aca="false">IF($L58&lt;&gt;"",IF($L58&gt;2013,1,0),"")</f>
        <v>0</v>
      </c>
      <c r="AE58" s="0" t="n">
        <f aca="false">IF($L58&lt;&gt;"",1+IF($L58&gt;2011,1,0)+IF($L58&gt;2014,1,0),"")</f>
        <v>2</v>
      </c>
      <c r="AF58" s="0" t="s">
        <v>87</v>
      </c>
      <c r="AG58" s="0" t="s">
        <v>88</v>
      </c>
      <c r="AH58" s="0" t="s">
        <v>89</v>
      </c>
      <c r="AI58" s="0" t="s">
        <v>334</v>
      </c>
      <c r="AJ58" s="0" t="s">
        <v>334</v>
      </c>
      <c r="AK58" s="0" t="str">
        <f aca="false">IF(AND($CF58&lt;&gt;"",IFERROR(INDEX(subsample_country_map!$B:$B,MATCH($CF58,subsample_country_map!$A:$A,0)),"")&lt;&gt;""),INDEX(subsample_country_map!$B:$B,MATCH($CF58,subsample_country_map!$A:$A,0)),INDEX(lookup!$AA:$AA,MATCH($A58,lookup!$A:$A,0)))</f>
        <v>1_US</v>
      </c>
      <c r="AL58" s="0" t="str">
        <f aca="false">IF(AND($CF58&lt;&gt;"",IFERROR(INDEX(subsample_country_map!$C:$C,MATCH($CF58,subsample_country_map!$A:$A,0)),"")&lt;&gt;""),INDEX(subsample_country_map!$C:$C,MATCH($CF58,subsample_country_map!$A:$A,0)),INDEX(lookup!$AB:$AB,MATCH($A58,lookup!$A:$A,0)))</f>
        <v>1_developed</v>
      </c>
      <c r="AM58" s="0" t="str">
        <f aca="false">IF(AND($CF58&lt;&gt;"",IFERROR(INDEX(subsample_country_map!$D:$D,MATCH($CF58,subsample_country_map!$A:$A,0)),"")&lt;&gt;""),INDEX(subsample_country_map!$D:$D,MATCH($CF58,subsample_country_map!$A:$A,0)),INDEX(lookup!$AC:$AC,MATCH($A58,lookup!$A:$A,0)))</f>
        <v>1_western</v>
      </c>
      <c r="AN58" s="0" t="str">
        <f aca="false">IF(AND($CF58&lt;&gt;"",IFERROR(INDEX(subsample_country_map!$E:$E,MATCH($CF58,subsample_country_map!$A:$A,0)),"")&lt;&gt;""),INDEX(subsample_country_map!$E:$E,MATCH($CF58,subsample_country_map!$A:$A,0)),INDEX(lookup!$AD:$AD,MATCH($A58,lookup!$A:$A,0)))</f>
        <v>1_common law</v>
      </c>
      <c r="AO58" s="0" t="str">
        <f aca="false">INDEX(lookup!$Y:$Y,MATCH($A58,lookup!$A:$A,0))</f>
        <v>0_published</v>
      </c>
      <c r="AP58" s="0" t="str">
        <f aca="false">INDEX(lookup!$Z:$Z,MATCH($A58,lookup!$A:$A,0))</f>
        <v>1_VHB high</v>
      </c>
      <c r="AQ58" s="0" t="str">
        <f aca="false">INDEX(lookup!$W:$W,MATCH($A58,lookup!$A:$A,0))</f>
        <v>2_sust</v>
      </c>
      <c r="AS58" s="0" t="s">
        <v>91</v>
      </c>
      <c r="AT58" s="0" t="s">
        <v>111</v>
      </c>
      <c r="AU58" s="0" t="s">
        <v>93</v>
      </c>
      <c r="AZ58" s="0" t="s">
        <v>335</v>
      </c>
      <c r="BA58" s="0" t="s">
        <v>95</v>
      </c>
      <c r="BB58" s="0" t="s">
        <v>95</v>
      </c>
      <c r="BC58" s="0" t="s">
        <v>97</v>
      </c>
      <c r="BD58" s="0" t="s">
        <v>97</v>
      </c>
      <c r="BE58" s="0" t="s">
        <v>98</v>
      </c>
      <c r="BI58" s="0" t="s">
        <v>336</v>
      </c>
      <c r="BJ58" s="0" t="s">
        <v>337</v>
      </c>
      <c r="BK58" s="0" t="s">
        <v>338</v>
      </c>
      <c r="BL58" s="0" t="s">
        <v>339</v>
      </c>
      <c r="BM58" s="0" t="s">
        <v>340</v>
      </c>
      <c r="BN58" s="0" t="s">
        <v>341</v>
      </c>
      <c r="BO58" s="0" t="s">
        <v>105</v>
      </c>
      <c r="BP58" s="0" t="s">
        <v>333</v>
      </c>
      <c r="BQ58" s="0" t="s">
        <v>85</v>
      </c>
      <c r="BT58" s="0" t="n">
        <v>0</v>
      </c>
      <c r="BU58" s="0" t="s">
        <v>342</v>
      </c>
      <c r="BW58" s="0" t="n">
        <v>2005</v>
      </c>
      <c r="BX58" s="0" t="n">
        <v>2020</v>
      </c>
      <c r="BY58" s="0" t="s">
        <v>343</v>
      </c>
      <c r="BZ58" s="0" t="n">
        <v>2012.5</v>
      </c>
      <c r="CA58" s="0" t="n">
        <v>0.3125</v>
      </c>
      <c r="CB58" s="0" t="n">
        <v>0</v>
      </c>
      <c r="CC58" s="0" t="n">
        <v>1</v>
      </c>
      <c r="CD58" s="0" t="n">
        <v>-0.21317134656486</v>
      </c>
      <c r="CE58" s="0" t="n">
        <v>1</v>
      </c>
    </row>
    <row r="59" customFormat="false" ht="15" hidden="false" customHeight="false" outlineLevel="0" collapsed="false">
      <c r="A59" s="0" t="s">
        <v>333</v>
      </c>
      <c r="B59" s="0" t="n">
        <v>1364</v>
      </c>
      <c r="C59" s="0" t="n">
        <v>-0.21105190713395</v>
      </c>
      <c r="D59" s="0" t="n">
        <v>3066</v>
      </c>
      <c r="E59" s="0" t="n">
        <f aca="false">IF(ISNUMBER($BA59),$BA59,IF(AND(ISNUMBER($D59),ISNUMBER($BW59),ISNUMBER($BX59)),$D59*($BX59-$BW59+1),""))</f>
        <v>3066</v>
      </c>
      <c r="H59" s="0" t="s">
        <v>118</v>
      </c>
      <c r="I59" s="0" t="s">
        <v>344</v>
      </c>
      <c r="J59" s="0" t="n">
        <f aca="false">IF($BW59&lt;&gt;"",$BW59,"")</f>
        <v>2005</v>
      </c>
      <c r="K59" s="0" t="n">
        <f aca="false">IF($BX59&lt;&gt;"",$BX59,"")</f>
        <v>2020</v>
      </c>
      <c r="L59" s="0" t="n">
        <f aca="false">IF(AND(ISNUMBER($BW59),ISNUMBER($BX59)),($BW59+$BX59)/2,"")</f>
        <v>2012.5</v>
      </c>
      <c r="M59" s="0" t="n">
        <f aca="false">IF($L59&lt;&gt;"",$L59,"")</f>
        <v>2012.5</v>
      </c>
      <c r="N59" s="0" t="n">
        <f aca="false">IF(AND(ISNUMBER($BW59),ISNUMBER($BX59)),MIN(1,MAX(0,($BX59-2016+1)/($BX59-$BW59+1))),"")</f>
        <v>0.3125</v>
      </c>
      <c r="O59" s="0" t="n">
        <f aca="false">IF(AND(ISNUMBER($BW59),ISNUMBER($BX59)),MIN(1,MAX(0,($BX59-2017+1)/($BX59-$BW59+1))),"")</f>
        <v>0.25</v>
      </c>
      <c r="P59" s="0" t="n">
        <f aca="false">IF(AND(ISNUMBER($BW59),ISNUMBER($BX59)),MIN(1,MAX(0,($BX59-2018+1)/($BX59-$BW59+1))),"")</f>
        <v>0.1875</v>
      </c>
      <c r="Q59" s="0" t="n">
        <f aca="false">IF(AND(ISNUMBER($BW59),ISNUMBER($BX59)),MIN(1,MAX(0,($BX59-2019+1)/($BX59-$BW59+1))),"")</f>
        <v>0.125</v>
      </c>
      <c r="R59" s="0" t="n">
        <f aca="false">IF(AND(ISNUMBER($BW59),ISNUMBER($BX59)),MIN(1,MAX(0,($BX59-2016+1)/($BX59-$BW59+1))),"")</f>
        <v>0.3125</v>
      </c>
      <c r="S59" s="0" t="n">
        <f aca="false">IF($L59&lt;&gt;"",IF($L59&gt;=2015.5,1,0),"")</f>
        <v>0</v>
      </c>
      <c r="T59" s="0" t="n">
        <f aca="false">IF($L59&lt;&gt;"",IF($L59&gt;=2016,1,0),"")</f>
        <v>0</v>
      </c>
      <c r="U59" s="0" t="n">
        <f aca="false">IF(ISNUMBER($BX59),IF($BX59&gt;=2016,1,0),"")</f>
        <v>1</v>
      </c>
      <c r="V59" s="0" t="n">
        <f aca="false">IF(ISNUMBER($BW59),IF($BW59&gt;=2016,1,0),"")</f>
        <v>0</v>
      </c>
      <c r="W59" s="0" t="str">
        <f aca="false">IF(AND(ISNUMBER($BW59),ISNUMBER($BX59)),IF($BW59&gt;=2016,"post-only",IF($BX59&lt;2016,"pre-only","mixed")),"")</f>
        <v>mixed</v>
      </c>
      <c r="X59" s="0" t="n">
        <f aca="false">IF(AND(ISNUMBER($BW59),ISNUMBER($BX59)),MIN(1,MAX(0,($BX59-2017+1)/($BX59-$BW59+1))),"")</f>
        <v>0.25</v>
      </c>
      <c r="Y59" s="0" t="n">
        <f aca="false">IF(AND(ISNUMBER($BW59),ISNUMBER($BX59)),MIN(1,MAX(0,($BX59-2018+1)/($BX59-$BW59+1))),"")</f>
        <v>0.1875</v>
      </c>
      <c r="Z59" s="0" t="n">
        <f aca="false">IF(AND(ISNUMBER($BW59),ISNUMBER($BX59)),MIN(1,MAX(0,($BX59-2019+1)/($BX59-$BW59+1))),"")</f>
        <v>0.125</v>
      </c>
      <c r="AA59" s="0" t="n">
        <f aca="false">IF(ISNUMBER($BX59),IF($BX59&gt;=2017,1,0),"")</f>
        <v>1</v>
      </c>
      <c r="AB59" s="0" t="n">
        <f aca="false">IF(ISNUMBER($BX59),IF($BX59&gt;=2018,1,0),"")</f>
        <v>1</v>
      </c>
      <c r="AC59" s="0" t="n">
        <f aca="false">IF(ISNUMBER($BX59),IF($BX59&gt;=2019,1,0),"")</f>
        <v>1</v>
      </c>
      <c r="AD59" s="0" t="n">
        <f aca="false">IF($L59&lt;&gt;"",IF($L59&gt;2013,1,0),"")</f>
        <v>0</v>
      </c>
      <c r="AE59" s="0" t="n">
        <f aca="false">IF($L59&lt;&gt;"",1+IF($L59&gt;2011,1,0)+IF($L59&gt;2014,1,0),"")</f>
        <v>2</v>
      </c>
      <c r="AF59" s="0" t="s">
        <v>87</v>
      </c>
      <c r="AG59" s="0" t="s">
        <v>88</v>
      </c>
      <c r="AH59" s="0" t="s">
        <v>89</v>
      </c>
      <c r="AI59" s="0" t="s">
        <v>334</v>
      </c>
      <c r="AJ59" s="0" t="s">
        <v>334</v>
      </c>
      <c r="AK59" s="0" t="str">
        <f aca="false">IF(AND($CF59&lt;&gt;"",IFERROR(INDEX(subsample_country_map!$B:$B,MATCH($CF59,subsample_country_map!$A:$A,0)),"")&lt;&gt;""),INDEX(subsample_country_map!$B:$B,MATCH($CF59,subsample_country_map!$A:$A,0)),INDEX(lookup!$AA:$AA,MATCH($A59,lookup!$A:$A,0)))</f>
        <v>1_US</v>
      </c>
      <c r="AL59" s="0" t="str">
        <f aca="false">IF(AND($CF59&lt;&gt;"",IFERROR(INDEX(subsample_country_map!$C:$C,MATCH($CF59,subsample_country_map!$A:$A,0)),"")&lt;&gt;""),INDEX(subsample_country_map!$C:$C,MATCH($CF59,subsample_country_map!$A:$A,0)),INDEX(lookup!$AB:$AB,MATCH($A59,lookup!$A:$A,0)))</f>
        <v>1_developed</v>
      </c>
      <c r="AM59" s="0" t="str">
        <f aca="false">IF(AND($CF59&lt;&gt;"",IFERROR(INDEX(subsample_country_map!$D:$D,MATCH($CF59,subsample_country_map!$A:$A,0)),"")&lt;&gt;""),INDEX(subsample_country_map!$D:$D,MATCH($CF59,subsample_country_map!$A:$A,0)),INDEX(lookup!$AC:$AC,MATCH($A59,lookup!$A:$A,0)))</f>
        <v>1_western</v>
      </c>
      <c r="AN59" s="0" t="str">
        <f aca="false">IF(AND($CF59&lt;&gt;"",IFERROR(INDEX(subsample_country_map!$E:$E,MATCH($CF59,subsample_country_map!$A:$A,0)),"")&lt;&gt;""),INDEX(subsample_country_map!$E:$E,MATCH($CF59,subsample_country_map!$A:$A,0)),INDEX(lookup!$AD:$AD,MATCH($A59,lookup!$A:$A,0)))</f>
        <v>1_common law</v>
      </c>
      <c r="AO59" s="0" t="str">
        <f aca="false">INDEX(lookup!$Y:$Y,MATCH($A59,lookup!$A:$A,0))</f>
        <v>0_published</v>
      </c>
      <c r="AP59" s="0" t="str">
        <f aca="false">INDEX(lookup!$Z:$Z,MATCH($A59,lookup!$A:$A,0))</f>
        <v>1_VHB high</v>
      </c>
      <c r="AQ59" s="0" t="str">
        <f aca="false">INDEX(lookup!$W:$W,MATCH($A59,lookup!$A:$A,0))</f>
        <v>2_sust</v>
      </c>
      <c r="AS59" s="0" t="s">
        <v>91</v>
      </c>
      <c r="AT59" s="0" t="s">
        <v>111</v>
      </c>
      <c r="AU59" s="0" t="s">
        <v>93</v>
      </c>
      <c r="AV59" s="0" t="s">
        <v>345</v>
      </c>
      <c r="AW59" s="0" t="s">
        <v>346</v>
      </c>
      <c r="BA59" s="0" t="n">
        <v>3066</v>
      </c>
      <c r="BB59" s="0" t="s">
        <v>347</v>
      </c>
      <c r="BC59" s="0" t="s">
        <v>122</v>
      </c>
      <c r="BD59" s="0" t="s">
        <v>348</v>
      </c>
      <c r="BE59" s="0" t="s">
        <v>98</v>
      </c>
      <c r="BI59" s="0" t="s">
        <v>99</v>
      </c>
      <c r="BJ59" s="0" t="s">
        <v>349</v>
      </c>
      <c r="BK59" s="0" t="s">
        <v>350</v>
      </c>
      <c r="BL59" s="0" t="s">
        <v>351</v>
      </c>
      <c r="BM59" s="0" t="s">
        <v>340</v>
      </c>
      <c r="BN59" s="0" t="s">
        <v>341</v>
      </c>
      <c r="BO59" s="0" t="s">
        <v>105</v>
      </c>
      <c r="BP59" s="0" t="s">
        <v>333</v>
      </c>
      <c r="BQ59" s="0" t="s">
        <v>127</v>
      </c>
      <c r="BT59" s="0" t="n">
        <v>0</v>
      </c>
      <c r="BU59" s="0" t="s">
        <v>342</v>
      </c>
      <c r="BW59" s="0" t="n">
        <v>2005</v>
      </c>
      <c r="BX59" s="0" t="n">
        <v>2020</v>
      </c>
      <c r="BY59" s="0" t="s">
        <v>343</v>
      </c>
      <c r="BZ59" s="0" t="n">
        <v>2012.5</v>
      </c>
      <c r="CA59" s="0" t="n">
        <v>0.3125</v>
      </c>
      <c r="CB59" s="0" t="n">
        <v>0</v>
      </c>
      <c r="CC59" s="0" t="n">
        <v>1</v>
      </c>
      <c r="CD59" s="0" t="n">
        <v>-0.214272037748021</v>
      </c>
      <c r="CE59" s="0" t="n">
        <v>1</v>
      </c>
    </row>
    <row r="60" customFormat="false" ht="15" hidden="false" customHeight="false" outlineLevel="0" collapsed="false">
      <c r="A60" s="0" t="s">
        <v>333</v>
      </c>
      <c r="B60" s="0" t="n">
        <v>1365</v>
      </c>
      <c r="C60" s="0" t="n">
        <v>-0.0490989290437996</v>
      </c>
      <c r="D60" s="0" t="n">
        <v>3065</v>
      </c>
      <c r="E60" s="0" t="n">
        <f aca="false">IF(ISNUMBER($BA60),$BA60,IF(AND(ISNUMBER($D60),ISNUMBER($BW60),ISNUMBER($BX60)),$D60*($BX60-$BW60+1),""))</f>
        <v>3065</v>
      </c>
      <c r="H60" s="0" t="s">
        <v>118</v>
      </c>
      <c r="I60" s="0" t="s">
        <v>344</v>
      </c>
      <c r="J60" s="0" t="n">
        <f aca="false">IF($BW60&lt;&gt;"",$BW60,"")</f>
        <v>2005</v>
      </c>
      <c r="K60" s="0" t="n">
        <f aca="false">IF($BX60&lt;&gt;"",$BX60,"")</f>
        <v>2020</v>
      </c>
      <c r="L60" s="0" t="n">
        <f aca="false">IF(AND(ISNUMBER($BW60),ISNUMBER($BX60)),($BW60+$BX60)/2,"")</f>
        <v>2012.5</v>
      </c>
      <c r="M60" s="0" t="n">
        <f aca="false">IF($L60&lt;&gt;"",$L60,"")</f>
        <v>2012.5</v>
      </c>
      <c r="N60" s="0" t="n">
        <f aca="false">IF(AND(ISNUMBER($BW60),ISNUMBER($BX60)),MIN(1,MAX(0,($BX60-2016+1)/($BX60-$BW60+1))),"")</f>
        <v>0.3125</v>
      </c>
      <c r="O60" s="0" t="n">
        <f aca="false">IF(AND(ISNUMBER($BW60),ISNUMBER($BX60)),MIN(1,MAX(0,($BX60-2017+1)/($BX60-$BW60+1))),"")</f>
        <v>0.25</v>
      </c>
      <c r="P60" s="0" t="n">
        <f aca="false">IF(AND(ISNUMBER($BW60),ISNUMBER($BX60)),MIN(1,MAX(0,($BX60-2018+1)/($BX60-$BW60+1))),"")</f>
        <v>0.1875</v>
      </c>
      <c r="Q60" s="0" t="n">
        <f aca="false">IF(AND(ISNUMBER($BW60),ISNUMBER($BX60)),MIN(1,MAX(0,($BX60-2019+1)/($BX60-$BW60+1))),"")</f>
        <v>0.125</v>
      </c>
      <c r="R60" s="0" t="n">
        <f aca="false">IF(AND(ISNUMBER($BW60),ISNUMBER($BX60)),MIN(1,MAX(0,($BX60-2016+1)/($BX60-$BW60+1))),"")</f>
        <v>0.3125</v>
      </c>
      <c r="S60" s="0" t="n">
        <f aca="false">IF($L60&lt;&gt;"",IF($L60&gt;=2015.5,1,0),"")</f>
        <v>0</v>
      </c>
      <c r="T60" s="0" t="n">
        <f aca="false">IF($L60&lt;&gt;"",IF($L60&gt;=2016,1,0),"")</f>
        <v>0</v>
      </c>
      <c r="U60" s="0" t="n">
        <f aca="false">IF(ISNUMBER($BX60),IF($BX60&gt;=2016,1,0),"")</f>
        <v>1</v>
      </c>
      <c r="V60" s="0" t="n">
        <f aca="false">IF(ISNUMBER($BW60),IF($BW60&gt;=2016,1,0),"")</f>
        <v>0</v>
      </c>
      <c r="W60" s="0" t="str">
        <f aca="false">IF(AND(ISNUMBER($BW60),ISNUMBER($BX60)),IF($BW60&gt;=2016,"post-only",IF($BX60&lt;2016,"pre-only","mixed")),"")</f>
        <v>mixed</v>
      </c>
      <c r="X60" s="0" t="n">
        <f aca="false">IF(AND(ISNUMBER($BW60),ISNUMBER($BX60)),MIN(1,MAX(0,($BX60-2017+1)/($BX60-$BW60+1))),"")</f>
        <v>0.25</v>
      </c>
      <c r="Y60" s="0" t="n">
        <f aca="false">IF(AND(ISNUMBER($BW60),ISNUMBER($BX60)),MIN(1,MAX(0,($BX60-2018+1)/($BX60-$BW60+1))),"")</f>
        <v>0.1875</v>
      </c>
      <c r="Z60" s="0" t="n">
        <f aca="false">IF(AND(ISNUMBER($BW60),ISNUMBER($BX60)),MIN(1,MAX(0,($BX60-2019+1)/($BX60-$BW60+1))),"")</f>
        <v>0.125</v>
      </c>
      <c r="AA60" s="0" t="n">
        <f aca="false">IF(ISNUMBER($BX60),IF($BX60&gt;=2017,1,0),"")</f>
        <v>1</v>
      </c>
      <c r="AB60" s="0" t="n">
        <f aca="false">IF(ISNUMBER($BX60),IF($BX60&gt;=2018,1,0),"")</f>
        <v>1</v>
      </c>
      <c r="AC60" s="0" t="n">
        <f aca="false">IF(ISNUMBER($BX60),IF($BX60&gt;=2019,1,0),"")</f>
        <v>1</v>
      </c>
      <c r="AD60" s="0" t="n">
        <f aca="false">IF($L60&lt;&gt;"",IF($L60&gt;2013,1,0),"")</f>
        <v>0</v>
      </c>
      <c r="AE60" s="0" t="n">
        <f aca="false">IF($L60&lt;&gt;"",1+IF($L60&gt;2011,1,0)+IF($L60&gt;2014,1,0),"")</f>
        <v>2</v>
      </c>
      <c r="AF60" s="0" t="s">
        <v>87</v>
      </c>
      <c r="AG60" s="0" t="s">
        <v>88</v>
      </c>
      <c r="AH60" s="0" t="s">
        <v>89</v>
      </c>
      <c r="AI60" s="0" t="s">
        <v>334</v>
      </c>
      <c r="AJ60" s="0" t="s">
        <v>334</v>
      </c>
      <c r="AK60" s="0" t="str">
        <f aca="false">IF(AND($CF60&lt;&gt;"",IFERROR(INDEX(subsample_country_map!$B:$B,MATCH($CF60,subsample_country_map!$A:$A,0)),"")&lt;&gt;""),INDEX(subsample_country_map!$B:$B,MATCH($CF60,subsample_country_map!$A:$A,0)),INDEX(lookup!$AA:$AA,MATCH($A60,lookup!$A:$A,0)))</f>
        <v>1_US</v>
      </c>
      <c r="AL60" s="0" t="str">
        <f aca="false">IF(AND($CF60&lt;&gt;"",IFERROR(INDEX(subsample_country_map!$C:$C,MATCH($CF60,subsample_country_map!$A:$A,0)),"")&lt;&gt;""),INDEX(subsample_country_map!$C:$C,MATCH($CF60,subsample_country_map!$A:$A,0)),INDEX(lookup!$AB:$AB,MATCH($A60,lookup!$A:$A,0)))</f>
        <v>1_developed</v>
      </c>
      <c r="AM60" s="0" t="str">
        <f aca="false">IF(AND($CF60&lt;&gt;"",IFERROR(INDEX(subsample_country_map!$D:$D,MATCH($CF60,subsample_country_map!$A:$A,0)),"")&lt;&gt;""),INDEX(subsample_country_map!$D:$D,MATCH($CF60,subsample_country_map!$A:$A,0)),INDEX(lookup!$AC:$AC,MATCH($A60,lookup!$A:$A,0)))</f>
        <v>1_western</v>
      </c>
      <c r="AN60" s="0" t="str">
        <f aca="false">IF(AND($CF60&lt;&gt;"",IFERROR(INDEX(subsample_country_map!$E:$E,MATCH($CF60,subsample_country_map!$A:$A,0)),"")&lt;&gt;""),INDEX(subsample_country_map!$E:$E,MATCH($CF60,subsample_country_map!$A:$A,0)),INDEX(lookup!$AD:$AD,MATCH($A60,lookup!$A:$A,0)))</f>
        <v>1_common law</v>
      </c>
      <c r="AO60" s="0" t="str">
        <f aca="false">INDEX(lookup!$Y:$Y,MATCH($A60,lookup!$A:$A,0))</f>
        <v>0_published</v>
      </c>
      <c r="AP60" s="0" t="str">
        <f aca="false">INDEX(lookup!$Z:$Z,MATCH($A60,lookup!$A:$A,0))</f>
        <v>1_VHB high</v>
      </c>
      <c r="AQ60" s="0" t="str">
        <f aca="false">INDEX(lookup!$W:$W,MATCH($A60,lookup!$A:$A,0))</f>
        <v>2_sust</v>
      </c>
      <c r="AS60" s="0" t="s">
        <v>91</v>
      </c>
      <c r="AT60" s="0" t="s">
        <v>111</v>
      </c>
      <c r="AU60" s="0" t="s">
        <v>93</v>
      </c>
      <c r="AV60" s="0" t="s">
        <v>352</v>
      </c>
      <c r="AW60" s="0" t="s">
        <v>353</v>
      </c>
      <c r="BA60" s="0" t="n">
        <v>3065</v>
      </c>
      <c r="BB60" s="0" t="s">
        <v>347</v>
      </c>
      <c r="BC60" s="0" t="s">
        <v>122</v>
      </c>
      <c r="BD60" s="0" t="s">
        <v>348</v>
      </c>
      <c r="BE60" s="0" t="s">
        <v>98</v>
      </c>
      <c r="BI60" s="0" t="s">
        <v>99</v>
      </c>
      <c r="BJ60" s="0" t="s">
        <v>354</v>
      </c>
      <c r="BK60" s="0" t="s">
        <v>350</v>
      </c>
      <c r="BL60" s="0" t="s">
        <v>355</v>
      </c>
      <c r="BM60" s="0" t="s">
        <v>340</v>
      </c>
      <c r="BN60" s="0" t="s">
        <v>341</v>
      </c>
      <c r="BO60" s="0" t="s">
        <v>105</v>
      </c>
      <c r="BP60" s="0" t="s">
        <v>333</v>
      </c>
      <c r="BQ60" s="0" t="s">
        <v>127</v>
      </c>
      <c r="BT60" s="0" t="n">
        <v>0</v>
      </c>
      <c r="BU60" s="0" t="s">
        <v>342</v>
      </c>
      <c r="BW60" s="0" t="n">
        <v>2005</v>
      </c>
      <c r="BX60" s="0" t="n">
        <v>2020</v>
      </c>
      <c r="BY60" s="0" t="s">
        <v>343</v>
      </c>
      <c r="BZ60" s="0" t="n">
        <v>2012.5</v>
      </c>
      <c r="CA60" s="0" t="n">
        <v>0.3125</v>
      </c>
      <c r="CB60" s="0" t="n">
        <v>0</v>
      </c>
      <c r="CC60" s="0" t="n">
        <v>1</v>
      </c>
      <c r="CD60" s="0" t="n">
        <v>-0.0491384405517654</v>
      </c>
      <c r="CE60" s="0" t="n">
        <v>1</v>
      </c>
    </row>
    <row r="61" customFormat="false" ht="15" hidden="false" customHeight="false" outlineLevel="0" collapsed="false">
      <c r="A61" s="0" t="s">
        <v>333</v>
      </c>
      <c r="B61" s="0" t="n">
        <v>1366</v>
      </c>
      <c r="C61" s="0" t="n">
        <v>-0.202881889919196</v>
      </c>
      <c r="D61" s="0" t="n">
        <v>3065</v>
      </c>
      <c r="E61" s="0" t="n">
        <f aca="false">IF(ISNUMBER($BA61),$BA61,IF(AND(ISNUMBER($D61),ISNUMBER($BW61),ISNUMBER($BX61)),$D61*($BX61-$BW61+1),""))</f>
        <v>3065</v>
      </c>
      <c r="H61" s="0" t="s">
        <v>118</v>
      </c>
      <c r="I61" s="0" t="s">
        <v>344</v>
      </c>
      <c r="J61" s="0" t="n">
        <f aca="false">IF($BW61&lt;&gt;"",$BW61,"")</f>
        <v>2005</v>
      </c>
      <c r="K61" s="0" t="n">
        <f aca="false">IF($BX61&lt;&gt;"",$BX61,"")</f>
        <v>2020</v>
      </c>
      <c r="L61" s="0" t="n">
        <f aca="false">IF(AND(ISNUMBER($BW61),ISNUMBER($BX61)),($BW61+$BX61)/2,"")</f>
        <v>2012.5</v>
      </c>
      <c r="M61" s="0" t="n">
        <f aca="false">IF($L61&lt;&gt;"",$L61,"")</f>
        <v>2012.5</v>
      </c>
      <c r="N61" s="0" t="n">
        <f aca="false">IF(AND(ISNUMBER($BW61),ISNUMBER($BX61)),MIN(1,MAX(0,($BX61-2016+1)/($BX61-$BW61+1))),"")</f>
        <v>0.3125</v>
      </c>
      <c r="O61" s="0" t="n">
        <f aca="false">IF(AND(ISNUMBER($BW61),ISNUMBER($BX61)),MIN(1,MAX(0,($BX61-2017+1)/($BX61-$BW61+1))),"")</f>
        <v>0.25</v>
      </c>
      <c r="P61" s="0" t="n">
        <f aca="false">IF(AND(ISNUMBER($BW61),ISNUMBER($BX61)),MIN(1,MAX(0,($BX61-2018+1)/($BX61-$BW61+1))),"")</f>
        <v>0.1875</v>
      </c>
      <c r="Q61" s="0" t="n">
        <f aca="false">IF(AND(ISNUMBER($BW61),ISNUMBER($BX61)),MIN(1,MAX(0,($BX61-2019+1)/($BX61-$BW61+1))),"")</f>
        <v>0.125</v>
      </c>
      <c r="R61" s="0" t="n">
        <f aca="false">IF(AND(ISNUMBER($BW61),ISNUMBER($BX61)),MIN(1,MAX(0,($BX61-2016+1)/($BX61-$BW61+1))),"")</f>
        <v>0.3125</v>
      </c>
      <c r="S61" s="0" t="n">
        <f aca="false">IF($L61&lt;&gt;"",IF($L61&gt;=2015.5,1,0),"")</f>
        <v>0</v>
      </c>
      <c r="T61" s="0" t="n">
        <f aca="false">IF($L61&lt;&gt;"",IF($L61&gt;=2016,1,0),"")</f>
        <v>0</v>
      </c>
      <c r="U61" s="0" t="n">
        <f aca="false">IF(ISNUMBER($BX61),IF($BX61&gt;=2016,1,0),"")</f>
        <v>1</v>
      </c>
      <c r="V61" s="0" t="n">
        <f aca="false">IF(ISNUMBER($BW61),IF($BW61&gt;=2016,1,0),"")</f>
        <v>0</v>
      </c>
      <c r="W61" s="0" t="str">
        <f aca="false">IF(AND(ISNUMBER($BW61),ISNUMBER($BX61)),IF($BW61&gt;=2016,"post-only",IF($BX61&lt;2016,"pre-only","mixed")),"")</f>
        <v>mixed</v>
      </c>
      <c r="X61" s="0" t="n">
        <f aca="false">IF(AND(ISNUMBER($BW61),ISNUMBER($BX61)),MIN(1,MAX(0,($BX61-2017+1)/($BX61-$BW61+1))),"")</f>
        <v>0.25</v>
      </c>
      <c r="Y61" s="0" t="n">
        <f aca="false">IF(AND(ISNUMBER($BW61),ISNUMBER($BX61)),MIN(1,MAX(0,($BX61-2018+1)/($BX61-$BW61+1))),"")</f>
        <v>0.1875</v>
      </c>
      <c r="Z61" s="0" t="n">
        <f aca="false">IF(AND(ISNUMBER($BW61),ISNUMBER($BX61)),MIN(1,MAX(0,($BX61-2019+1)/($BX61-$BW61+1))),"")</f>
        <v>0.125</v>
      </c>
      <c r="AA61" s="0" t="n">
        <f aca="false">IF(ISNUMBER($BX61),IF($BX61&gt;=2017,1,0),"")</f>
        <v>1</v>
      </c>
      <c r="AB61" s="0" t="n">
        <f aca="false">IF(ISNUMBER($BX61),IF($BX61&gt;=2018,1,0),"")</f>
        <v>1</v>
      </c>
      <c r="AC61" s="0" t="n">
        <f aca="false">IF(ISNUMBER($BX61),IF($BX61&gt;=2019,1,0),"")</f>
        <v>1</v>
      </c>
      <c r="AD61" s="0" t="n">
        <f aca="false">IF($L61&lt;&gt;"",IF($L61&gt;2013,1,0),"")</f>
        <v>0</v>
      </c>
      <c r="AE61" s="0" t="n">
        <f aca="false">IF($L61&lt;&gt;"",1+IF($L61&gt;2011,1,0)+IF($L61&gt;2014,1,0),"")</f>
        <v>2</v>
      </c>
      <c r="AF61" s="0" t="s">
        <v>87</v>
      </c>
      <c r="AG61" s="0" t="s">
        <v>88</v>
      </c>
      <c r="AH61" s="0" t="s">
        <v>89</v>
      </c>
      <c r="AI61" s="0" t="s">
        <v>334</v>
      </c>
      <c r="AJ61" s="0" t="s">
        <v>334</v>
      </c>
      <c r="AK61" s="0" t="str">
        <f aca="false">IF(AND($CF61&lt;&gt;"",IFERROR(INDEX(subsample_country_map!$B:$B,MATCH($CF61,subsample_country_map!$A:$A,0)),"")&lt;&gt;""),INDEX(subsample_country_map!$B:$B,MATCH($CF61,subsample_country_map!$A:$A,0)),INDEX(lookup!$AA:$AA,MATCH($A61,lookup!$A:$A,0)))</f>
        <v>1_US</v>
      </c>
      <c r="AL61" s="0" t="str">
        <f aca="false">IF(AND($CF61&lt;&gt;"",IFERROR(INDEX(subsample_country_map!$C:$C,MATCH($CF61,subsample_country_map!$A:$A,0)),"")&lt;&gt;""),INDEX(subsample_country_map!$C:$C,MATCH($CF61,subsample_country_map!$A:$A,0)),INDEX(lookup!$AB:$AB,MATCH($A61,lookup!$A:$A,0)))</f>
        <v>1_developed</v>
      </c>
      <c r="AM61" s="0" t="str">
        <f aca="false">IF(AND($CF61&lt;&gt;"",IFERROR(INDEX(subsample_country_map!$D:$D,MATCH($CF61,subsample_country_map!$A:$A,0)),"")&lt;&gt;""),INDEX(subsample_country_map!$D:$D,MATCH($CF61,subsample_country_map!$A:$A,0)),INDEX(lookup!$AC:$AC,MATCH($A61,lookup!$A:$A,0)))</f>
        <v>1_western</v>
      </c>
      <c r="AN61" s="0" t="str">
        <f aca="false">IF(AND($CF61&lt;&gt;"",IFERROR(INDEX(subsample_country_map!$E:$E,MATCH($CF61,subsample_country_map!$A:$A,0)),"")&lt;&gt;""),INDEX(subsample_country_map!$E:$E,MATCH($CF61,subsample_country_map!$A:$A,0)),INDEX(lookup!$AD:$AD,MATCH($A61,lookup!$A:$A,0)))</f>
        <v>1_common law</v>
      </c>
      <c r="AO61" s="0" t="str">
        <f aca="false">INDEX(lookup!$Y:$Y,MATCH($A61,lookup!$A:$A,0))</f>
        <v>0_published</v>
      </c>
      <c r="AP61" s="0" t="str">
        <f aca="false">INDEX(lookup!$Z:$Z,MATCH($A61,lookup!$A:$A,0))</f>
        <v>1_VHB high</v>
      </c>
      <c r="AQ61" s="0" t="str">
        <f aca="false">INDEX(lookup!$W:$W,MATCH($A61,lookup!$A:$A,0))</f>
        <v>2_sust</v>
      </c>
      <c r="AS61" s="0" t="s">
        <v>91</v>
      </c>
      <c r="AT61" s="0" t="s">
        <v>111</v>
      </c>
      <c r="AU61" s="0" t="s">
        <v>93</v>
      </c>
      <c r="AV61" s="0" t="s">
        <v>356</v>
      </c>
      <c r="AW61" s="0" t="s">
        <v>357</v>
      </c>
      <c r="BA61" s="0" t="n">
        <v>3065</v>
      </c>
      <c r="BB61" s="0" t="s">
        <v>347</v>
      </c>
      <c r="BC61" s="0" t="s">
        <v>358</v>
      </c>
      <c r="BD61" s="0" t="s">
        <v>348</v>
      </c>
      <c r="BE61" s="0" t="s">
        <v>98</v>
      </c>
      <c r="BI61" s="0" t="s">
        <v>99</v>
      </c>
      <c r="BJ61" s="0" t="s">
        <v>359</v>
      </c>
      <c r="BK61" s="0" t="s">
        <v>350</v>
      </c>
      <c r="BL61" s="0" t="s">
        <v>360</v>
      </c>
      <c r="BM61" s="0" t="s">
        <v>340</v>
      </c>
      <c r="BN61" s="0" t="s">
        <v>341</v>
      </c>
      <c r="BO61" s="0" t="s">
        <v>105</v>
      </c>
      <c r="BP61" s="0" t="s">
        <v>333</v>
      </c>
      <c r="BQ61" s="0" t="s">
        <v>127</v>
      </c>
      <c r="BT61" s="0" t="n">
        <v>0</v>
      </c>
      <c r="BU61" s="0" t="s">
        <v>342</v>
      </c>
      <c r="BW61" s="0" t="n">
        <v>2005</v>
      </c>
      <c r="BX61" s="0" t="n">
        <v>2020</v>
      </c>
      <c r="BY61" s="0" t="s">
        <v>343</v>
      </c>
      <c r="BZ61" s="0" t="n">
        <v>2012.5</v>
      </c>
      <c r="CA61" s="0" t="n">
        <v>0.3125</v>
      </c>
      <c r="CB61" s="0" t="n">
        <v>0</v>
      </c>
      <c r="CC61" s="0" t="n">
        <v>1</v>
      </c>
      <c r="CD61" s="0" t="n">
        <v>-0.205736335199904</v>
      </c>
      <c r="CE61" s="0" t="n">
        <v>1</v>
      </c>
    </row>
    <row r="62" customFormat="false" ht="15" hidden="false" customHeight="false" outlineLevel="0" collapsed="false">
      <c r="A62" s="0" t="s">
        <v>333</v>
      </c>
      <c r="B62" s="0" t="n">
        <v>1367</v>
      </c>
      <c r="C62" s="0" t="n">
        <v>-0.120347005260366</v>
      </c>
      <c r="D62" s="0" t="n">
        <v>1037</v>
      </c>
      <c r="E62" s="0" t="n">
        <f aca="false">IF(ISNUMBER($BA62),$BA62,IF(AND(ISNUMBER($D62),ISNUMBER($BW62),ISNUMBER($BX62)),$D62*($BX62-$BW62+1),""))</f>
        <v>1037</v>
      </c>
      <c r="H62" s="0" t="s">
        <v>118</v>
      </c>
      <c r="I62" s="0" t="s">
        <v>344</v>
      </c>
      <c r="J62" s="0" t="n">
        <f aca="false">IF($BW62&lt;&gt;"",$BW62,"")</f>
        <v>2005</v>
      </c>
      <c r="K62" s="0" t="n">
        <f aca="false">IF($BX62&lt;&gt;"",$BX62,"")</f>
        <v>2020</v>
      </c>
      <c r="L62" s="0" t="n">
        <f aca="false">IF(AND(ISNUMBER($BW62),ISNUMBER($BX62)),($BW62+$BX62)/2,"")</f>
        <v>2012.5</v>
      </c>
      <c r="M62" s="0" t="n">
        <f aca="false">IF($L62&lt;&gt;"",$L62,"")</f>
        <v>2012.5</v>
      </c>
      <c r="N62" s="0" t="n">
        <f aca="false">IF(AND(ISNUMBER($BW62),ISNUMBER($BX62)),MIN(1,MAX(0,($BX62-2016+1)/($BX62-$BW62+1))),"")</f>
        <v>0.3125</v>
      </c>
      <c r="O62" s="0" t="n">
        <f aca="false">IF(AND(ISNUMBER($BW62),ISNUMBER($BX62)),MIN(1,MAX(0,($BX62-2017+1)/($BX62-$BW62+1))),"")</f>
        <v>0.25</v>
      </c>
      <c r="P62" s="0" t="n">
        <f aca="false">IF(AND(ISNUMBER($BW62),ISNUMBER($BX62)),MIN(1,MAX(0,($BX62-2018+1)/($BX62-$BW62+1))),"")</f>
        <v>0.1875</v>
      </c>
      <c r="Q62" s="0" t="n">
        <f aca="false">IF(AND(ISNUMBER($BW62),ISNUMBER($BX62)),MIN(1,MAX(0,($BX62-2019+1)/($BX62-$BW62+1))),"")</f>
        <v>0.125</v>
      </c>
      <c r="R62" s="0" t="n">
        <f aca="false">IF(AND(ISNUMBER($BW62),ISNUMBER($BX62)),MIN(1,MAX(0,($BX62-2016+1)/($BX62-$BW62+1))),"")</f>
        <v>0.3125</v>
      </c>
      <c r="S62" s="0" t="n">
        <f aca="false">IF($L62&lt;&gt;"",IF($L62&gt;=2015.5,1,0),"")</f>
        <v>0</v>
      </c>
      <c r="T62" s="0" t="n">
        <f aca="false">IF($L62&lt;&gt;"",IF($L62&gt;=2016,1,0),"")</f>
        <v>0</v>
      </c>
      <c r="U62" s="0" t="n">
        <f aca="false">IF(ISNUMBER($BX62),IF($BX62&gt;=2016,1,0),"")</f>
        <v>1</v>
      </c>
      <c r="V62" s="0" t="n">
        <f aca="false">IF(ISNUMBER($BW62),IF($BW62&gt;=2016,1,0),"")</f>
        <v>0</v>
      </c>
      <c r="W62" s="0" t="str">
        <f aca="false">IF(AND(ISNUMBER($BW62),ISNUMBER($BX62)),IF($BW62&gt;=2016,"post-only",IF($BX62&lt;2016,"pre-only","mixed")),"")</f>
        <v>mixed</v>
      </c>
      <c r="X62" s="0" t="n">
        <f aca="false">IF(AND(ISNUMBER($BW62),ISNUMBER($BX62)),MIN(1,MAX(0,($BX62-2017+1)/($BX62-$BW62+1))),"")</f>
        <v>0.25</v>
      </c>
      <c r="Y62" s="0" t="n">
        <f aca="false">IF(AND(ISNUMBER($BW62),ISNUMBER($BX62)),MIN(1,MAX(0,($BX62-2018+1)/($BX62-$BW62+1))),"")</f>
        <v>0.1875</v>
      </c>
      <c r="Z62" s="0" t="n">
        <f aca="false">IF(AND(ISNUMBER($BW62),ISNUMBER($BX62)),MIN(1,MAX(0,($BX62-2019+1)/($BX62-$BW62+1))),"")</f>
        <v>0.125</v>
      </c>
      <c r="AA62" s="0" t="n">
        <f aca="false">IF(ISNUMBER($BX62),IF($BX62&gt;=2017,1,0),"")</f>
        <v>1</v>
      </c>
      <c r="AB62" s="0" t="n">
        <f aca="false">IF(ISNUMBER($BX62),IF($BX62&gt;=2018,1,0),"")</f>
        <v>1</v>
      </c>
      <c r="AC62" s="0" t="n">
        <f aca="false">IF(ISNUMBER($BX62),IF($BX62&gt;=2019,1,0),"")</f>
        <v>1</v>
      </c>
      <c r="AD62" s="0" t="n">
        <f aca="false">IF($L62&lt;&gt;"",IF($L62&gt;2013,1,0),"")</f>
        <v>0</v>
      </c>
      <c r="AE62" s="0" t="n">
        <f aca="false">IF($L62&lt;&gt;"",1+IF($L62&gt;2011,1,0)+IF($L62&gt;2014,1,0),"")</f>
        <v>2</v>
      </c>
      <c r="AF62" s="0" t="s">
        <v>87</v>
      </c>
      <c r="AG62" s="0" t="s">
        <v>88</v>
      </c>
      <c r="AH62" s="0" t="s">
        <v>89</v>
      </c>
      <c r="AI62" s="0" t="s">
        <v>334</v>
      </c>
      <c r="AJ62" s="0" t="s">
        <v>334</v>
      </c>
      <c r="AK62" s="0" t="str">
        <f aca="false">IF(AND($CF62&lt;&gt;"",IFERROR(INDEX(subsample_country_map!$B:$B,MATCH($CF62,subsample_country_map!$A:$A,0)),"")&lt;&gt;""),INDEX(subsample_country_map!$B:$B,MATCH($CF62,subsample_country_map!$A:$A,0)),INDEX(lookup!$AA:$AA,MATCH($A62,lookup!$A:$A,0)))</f>
        <v>1_US</v>
      </c>
      <c r="AL62" s="0" t="str">
        <f aca="false">IF(AND($CF62&lt;&gt;"",IFERROR(INDEX(subsample_country_map!$C:$C,MATCH($CF62,subsample_country_map!$A:$A,0)),"")&lt;&gt;""),INDEX(subsample_country_map!$C:$C,MATCH($CF62,subsample_country_map!$A:$A,0)),INDEX(lookup!$AB:$AB,MATCH($A62,lookup!$A:$A,0)))</f>
        <v>1_developed</v>
      </c>
      <c r="AM62" s="0" t="str">
        <f aca="false">IF(AND($CF62&lt;&gt;"",IFERROR(INDEX(subsample_country_map!$D:$D,MATCH($CF62,subsample_country_map!$A:$A,0)),"")&lt;&gt;""),INDEX(subsample_country_map!$D:$D,MATCH($CF62,subsample_country_map!$A:$A,0)),INDEX(lookup!$AC:$AC,MATCH($A62,lookup!$A:$A,0)))</f>
        <v>1_western</v>
      </c>
      <c r="AN62" s="0" t="str">
        <f aca="false">IF(AND($CF62&lt;&gt;"",IFERROR(INDEX(subsample_country_map!$E:$E,MATCH($CF62,subsample_country_map!$A:$A,0)),"")&lt;&gt;""),INDEX(subsample_country_map!$E:$E,MATCH($CF62,subsample_country_map!$A:$A,0)),INDEX(lookup!$AD:$AD,MATCH($A62,lookup!$A:$A,0)))</f>
        <v>1_common law</v>
      </c>
      <c r="AO62" s="0" t="str">
        <f aca="false">INDEX(lookup!$Y:$Y,MATCH($A62,lookup!$A:$A,0))</f>
        <v>0_published</v>
      </c>
      <c r="AP62" s="0" t="str">
        <f aca="false">INDEX(lookup!$Z:$Z,MATCH($A62,lookup!$A:$A,0))</f>
        <v>1_VHB high</v>
      </c>
      <c r="AQ62" s="0" t="str">
        <f aca="false">INDEX(lookup!$W:$W,MATCH($A62,lookup!$A:$A,0))</f>
        <v>2_sust</v>
      </c>
      <c r="AS62" s="0" t="s">
        <v>91</v>
      </c>
      <c r="AT62" s="0" t="s">
        <v>111</v>
      </c>
      <c r="AU62" s="0" t="s">
        <v>93</v>
      </c>
      <c r="AV62" s="0" t="s">
        <v>361</v>
      </c>
      <c r="AW62" s="0" t="s">
        <v>362</v>
      </c>
      <c r="BA62" s="0" t="n">
        <v>1037</v>
      </c>
      <c r="BB62" s="0" t="s">
        <v>347</v>
      </c>
      <c r="BC62" s="0" t="s">
        <v>122</v>
      </c>
      <c r="BD62" s="0" t="s">
        <v>348</v>
      </c>
      <c r="BE62" s="0" t="s">
        <v>98</v>
      </c>
      <c r="BI62" s="0" t="s">
        <v>124</v>
      </c>
      <c r="BJ62" s="0" t="s">
        <v>363</v>
      </c>
      <c r="BK62" s="0" t="s">
        <v>364</v>
      </c>
      <c r="BL62" s="0" t="s">
        <v>365</v>
      </c>
      <c r="BM62" s="0" t="s">
        <v>366</v>
      </c>
      <c r="BN62" s="0" t="s">
        <v>367</v>
      </c>
      <c r="BO62" s="0" t="s">
        <v>105</v>
      </c>
      <c r="BP62" s="0" t="s">
        <v>333</v>
      </c>
      <c r="BQ62" s="0" t="s">
        <v>127</v>
      </c>
      <c r="BT62" s="0" t="n">
        <v>0</v>
      </c>
      <c r="BU62" s="0" t="s">
        <v>342</v>
      </c>
      <c r="BW62" s="0" t="n">
        <v>2005</v>
      </c>
      <c r="BX62" s="0" t="n">
        <v>2020</v>
      </c>
      <c r="BY62" s="0" t="s">
        <v>343</v>
      </c>
      <c r="BZ62" s="0" t="n">
        <v>2012.5</v>
      </c>
      <c r="CA62" s="0" t="n">
        <v>0.3125</v>
      </c>
      <c r="CB62" s="0" t="n">
        <v>0</v>
      </c>
      <c r="CC62" s="0" t="n">
        <v>1</v>
      </c>
      <c r="CD62" s="0" t="n">
        <v>-0.120933118440868</v>
      </c>
      <c r="CE62" s="0" t="n">
        <v>1</v>
      </c>
    </row>
    <row r="63" customFormat="false" ht="15" hidden="false" customHeight="false" outlineLevel="0" collapsed="false">
      <c r="A63" s="0" t="s">
        <v>333</v>
      </c>
      <c r="B63" s="0" t="n">
        <v>1368</v>
      </c>
      <c r="C63" s="0" t="n">
        <v>-0.0490989290437996</v>
      </c>
      <c r="D63" s="0" t="n">
        <v>3065</v>
      </c>
      <c r="E63" s="0" t="n">
        <f aca="false">IF(ISNUMBER($BA63),$BA63,IF(AND(ISNUMBER($D63),ISNUMBER($BW63),ISNUMBER($BX63)),$D63*($BX63-$BW63+1),""))</f>
        <v>3065</v>
      </c>
      <c r="H63" s="0" t="s">
        <v>118</v>
      </c>
      <c r="I63" s="0" t="s">
        <v>344</v>
      </c>
      <c r="J63" s="0" t="n">
        <f aca="false">IF($BW63&lt;&gt;"",$BW63,"")</f>
        <v>2005</v>
      </c>
      <c r="K63" s="0" t="n">
        <f aca="false">IF($BX63&lt;&gt;"",$BX63,"")</f>
        <v>2020</v>
      </c>
      <c r="L63" s="0" t="n">
        <f aca="false">IF(AND(ISNUMBER($BW63),ISNUMBER($BX63)),($BW63+$BX63)/2,"")</f>
        <v>2012.5</v>
      </c>
      <c r="M63" s="0" t="n">
        <f aca="false">IF($L63&lt;&gt;"",$L63,"")</f>
        <v>2012.5</v>
      </c>
      <c r="N63" s="0" t="n">
        <f aca="false">IF(AND(ISNUMBER($BW63),ISNUMBER($BX63)),MIN(1,MAX(0,($BX63-2016+1)/($BX63-$BW63+1))),"")</f>
        <v>0.3125</v>
      </c>
      <c r="O63" s="0" t="n">
        <f aca="false">IF(AND(ISNUMBER($BW63),ISNUMBER($BX63)),MIN(1,MAX(0,($BX63-2017+1)/($BX63-$BW63+1))),"")</f>
        <v>0.25</v>
      </c>
      <c r="P63" s="0" t="n">
        <f aca="false">IF(AND(ISNUMBER($BW63),ISNUMBER($BX63)),MIN(1,MAX(0,($BX63-2018+1)/($BX63-$BW63+1))),"")</f>
        <v>0.1875</v>
      </c>
      <c r="Q63" s="0" t="n">
        <f aca="false">IF(AND(ISNUMBER($BW63),ISNUMBER($BX63)),MIN(1,MAX(0,($BX63-2019+1)/($BX63-$BW63+1))),"")</f>
        <v>0.125</v>
      </c>
      <c r="R63" s="0" t="n">
        <f aca="false">IF(AND(ISNUMBER($BW63),ISNUMBER($BX63)),MIN(1,MAX(0,($BX63-2016+1)/($BX63-$BW63+1))),"")</f>
        <v>0.3125</v>
      </c>
      <c r="S63" s="0" t="n">
        <f aca="false">IF($L63&lt;&gt;"",IF($L63&gt;=2015.5,1,0),"")</f>
        <v>0</v>
      </c>
      <c r="T63" s="0" t="n">
        <f aca="false">IF($L63&lt;&gt;"",IF($L63&gt;=2016,1,0),"")</f>
        <v>0</v>
      </c>
      <c r="U63" s="0" t="n">
        <f aca="false">IF(ISNUMBER($BX63),IF($BX63&gt;=2016,1,0),"")</f>
        <v>1</v>
      </c>
      <c r="V63" s="0" t="n">
        <f aca="false">IF(ISNUMBER($BW63),IF($BW63&gt;=2016,1,0),"")</f>
        <v>0</v>
      </c>
      <c r="W63" s="0" t="str">
        <f aca="false">IF(AND(ISNUMBER($BW63),ISNUMBER($BX63)),IF($BW63&gt;=2016,"post-only",IF($BX63&lt;2016,"pre-only","mixed")),"")</f>
        <v>mixed</v>
      </c>
      <c r="X63" s="0" t="n">
        <f aca="false">IF(AND(ISNUMBER($BW63),ISNUMBER($BX63)),MIN(1,MAX(0,($BX63-2017+1)/($BX63-$BW63+1))),"")</f>
        <v>0.25</v>
      </c>
      <c r="Y63" s="0" t="n">
        <f aca="false">IF(AND(ISNUMBER($BW63),ISNUMBER($BX63)),MIN(1,MAX(0,($BX63-2018+1)/($BX63-$BW63+1))),"")</f>
        <v>0.1875</v>
      </c>
      <c r="Z63" s="0" t="n">
        <f aca="false">IF(AND(ISNUMBER($BW63),ISNUMBER($BX63)),MIN(1,MAX(0,($BX63-2019+1)/($BX63-$BW63+1))),"")</f>
        <v>0.125</v>
      </c>
      <c r="AA63" s="0" t="n">
        <f aca="false">IF(ISNUMBER($BX63),IF($BX63&gt;=2017,1,0),"")</f>
        <v>1</v>
      </c>
      <c r="AB63" s="0" t="n">
        <f aca="false">IF(ISNUMBER($BX63),IF($BX63&gt;=2018,1,0),"")</f>
        <v>1</v>
      </c>
      <c r="AC63" s="0" t="n">
        <f aca="false">IF(ISNUMBER($BX63),IF($BX63&gt;=2019,1,0),"")</f>
        <v>1</v>
      </c>
      <c r="AD63" s="0" t="n">
        <f aca="false">IF($L63&lt;&gt;"",IF($L63&gt;2013,1,0),"")</f>
        <v>0</v>
      </c>
      <c r="AE63" s="0" t="n">
        <f aca="false">IF($L63&lt;&gt;"",1+IF($L63&gt;2011,1,0)+IF($L63&gt;2014,1,0),"")</f>
        <v>2</v>
      </c>
      <c r="AF63" s="0" t="s">
        <v>87</v>
      </c>
      <c r="AG63" s="0" t="s">
        <v>88</v>
      </c>
      <c r="AH63" s="0" t="s">
        <v>89</v>
      </c>
      <c r="AI63" s="0" t="s">
        <v>334</v>
      </c>
      <c r="AJ63" s="0" t="s">
        <v>334</v>
      </c>
      <c r="AK63" s="0" t="str">
        <f aca="false">IF(AND($CF63&lt;&gt;"",IFERROR(INDEX(subsample_country_map!$B:$B,MATCH($CF63,subsample_country_map!$A:$A,0)),"")&lt;&gt;""),INDEX(subsample_country_map!$B:$B,MATCH($CF63,subsample_country_map!$A:$A,0)),INDEX(lookup!$AA:$AA,MATCH($A63,lookup!$A:$A,0)))</f>
        <v>1_US</v>
      </c>
      <c r="AL63" s="0" t="str">
        <f aca="false">IF(AND($CF63&lt;&gt;"",IFERROR(INDEX(subsample_country_map!$C:$C,MATCH($CF63,subsample_country_map!$A:$A,0)),"")&lt;&gt;""),INDEX(subsample_country_map!$C:$C,MATCH($CF63,subsample_country_map!$A:$A,0)),INDEX(lookup!$AB:$AB,MATCH($A63,lookup!$A:$A,0)))</f>
        <v>1_developed</v>
      </c>
      <c r="AM63" s="0" t="str">
        <f aca="false">IF(AND($CF63&lt;&gt;"",IFERROR(INDEX(subsample_country_map!$D:$D,MATCH($CF63,subsample_country_map!$A:$A,0)),"")&lt;&gt;""),INDEX(subsample_country_map!$D:$D,MATCH($CF63,subsample_country_map!$A:$A,0)),INDEX(lookup!$AC:$AC,MATCH($A63,lookup!$A:$A,0)))</f>
        <v>1_western</v>
      </c>
      <c r="AN63" s="0" t="str">
        <f aca="false">IF(AND($CF63&lt;&gt;"",IFERROR(INDEX(subsample_country_map!$E:$E,MATCH($CF63,subsample_country_map!$A:$A,0)),"")&lt;&gt;""),INDEX(subsample_country_map!$E:$E,MATCH($CF63,subsample_country_map!$A:$A,0)),INDEX(lookup!$AD:$AD,MATCH($A63,lookup!$A:$A,0)))</f>
        <v>1_common law</v>
      </c>
      <c r="AO63" s="0" t="str">
        <f aca="false">INDEX(lookup!$Y:$Y,MATCH($A63,lookup!$A:$A,0))</f>
        <v>0_published</v>
      </c>
      <c r="AP63" s="0" t="str">
        <f aca="false">INDEX(lookup!$Z:$Z,MATCH($A63,lookup!$A:$A,0))</f>
        <v>1_VHB high</v>
      </c>
      <c r="AQ63" s="0" t="str">
        <f aca="false">INDEX(lookup!$W:$W,MATCH($A63,lookup!$A:$A,0))</f>
        <v>2_sust</v>
      </c>
      <c r="AS63" s="0" t="s">
        <v>91</v>
      </c>
      <c r="AT63" s="0" t="s">
        <v>111</v>
      </c>
      <c r="AU63" s="0" t="s">
        <v>93</v>
      </c>
      <c r="AV63" s="0" t="s">
        <v>352</v>
      </c>
      <c r="AW63" s="0" t="s">
        <v>353</v>
      </c>
      <c r="BA63" s="0" t="n">
        <v>3065</v>
      </c>
      <c r="BB63" s="0" t="s">
        <v>347</v>
      </c>
      <c r="BC63" s="0" t="s">
        <v>122</v>
      </c>
      <c r="BD63" s="0" t="s">
        <v>348</v>
      </c>
      <c r="BE63" s="0" t="s">
        <v>98</v>
      </c>
      <c r="BI63" s="0" t="s">
        <v>124</v>
      </c>
      <c r="BJ63" s="0" t="s">
        <v>368</v>
      </c>
      <c r="BK63" s="0" t="s">
        <v>364</v>
      </c>
      <c r="BL63" s="0" t="s">
        <v>369</v>
      </c>
      <c r="BM63" s="0" t="s">
        <v>370</v>
      </c>
      <c r="BN63" s="0" t="s">
        <v>367</v>
      </c>
      <c r="BO63" s="0" t="s">
        <v>105</v>
      </c>
      <c r="BP63" s="0" t="s">
        <v>333</v>
      </c>
      <c r="BQ63" s="0" t="s">
        <v>127</v>
      </c>
      <c r="BT63" s="0" t="n">
        <v>0</v>
      </c>
      <c r="BU63" s="0" t="s">
        <v>342</v>
      </c>
      <c r="BW63" s="0" t="n">
        <v>2005</v>
      </c>
      <c r="BX63" s="0" t="n">
        <v>2020</v>
      </c>
      <c r="BY63" s="0" t="s">
        <v>343</v>
      </c>
      <c r="BZ63" s="0" t="n">
        <v>2012.5</v>
      </c>
      <c r="CA63" s="0" t="n">
        <v>0.3125</v>
      </c>
      <c r="CB63" s="0" t="n">
        <v>0</v>
      </c>
      <c r="CC63" s="0" t="n">
        <v>1</v>
      </c>
      <c r="CD63" s="0" t="n">
        <v>-0.0491384405517654</v>
      </c>
      <c r="CE63" s="0" t="n">
        <v>1</v>
      </c>
    </row>
    <row r="64" customFormat="false" ht="15" hidden="false" customHeight="false" outlineLevel="0" collapsed="false">
      <c r="A64" s="0" t="s">
        <v>333</v>
      </c>
      <c r="B64" s="0" t="n">
        <v>1369</v>
      </c>
      <c r="C64" s="0" t="n">
        <v>-0.104959445351107</v>
      </c>
      <c r="D64" s="0" t="n">
        <v>2000</v>
      </c>
      <c r="E64" s="0" t="n">
        <f aca="false">IF(ISNUMBER($BA64),$BA64,IF(AND(ISNUMBER($D64),ISNUMBER($BW64),ISNUMBER($BX64)),$D64*($BX64-$BW64+1),""))</f>
        <v>2000</v>
      </c>
      <c r="H64" s="0" t="s">
        <v>118</v>
      </c>
      <c r="I64" s="0" t="s">
        <v>344</v>
      </c>
      <c r="J64" s="0" t="n">
        <f aca="false">IF($BW64&lt;&gt;"",$BW64,"")</f>
        <v>2005</v>
      </c>
      <c r="K64" s="0" t="n">
        <f aca="false">IF($BX64&lt;&gt;"",$BX64,"")</f>
        <v>2020</v>
      </c>
      <c r="L64" s="0" t="n">
        <f aca="false">IF(AND(ISNUMBER($BW64),ISNUMBER($BX64)),($BW64+$BX64)/2,"")</f>
        <v>2012.5</v>
      </c>
      <c r="M64" s="0" t="n">
        <f aca="false">IF($L64&lt;&gt;"",$L64,"")</f>
        <v>2012.5</v>
      </c>
      <c r="N64" s="0" t="n">
        <f aca="false">IF(AND(ISNUMBER($BW64),ISNUMBER($BX64)),MIN(1,MAX(0,($BX64-2016+1)/($BX64-$BW64+1))),"")</f>
        <v>0.3125</v>
      </c>
      <c r="O64" s="0" t="n">
        <f aca="false">IF(AND(ISNUMBER($BW64),ISNUMBER($BX64)),MIN(1,MAX(0,($BX64-2017+1)/($BX64-$BW64+1))),"")</f>
        <v>0.25</v>
      </c>
      <c r="P64" s="0" t="n">
        <f aca="false">IF(AND(ISNUMBER($BW64),ISNUMBER($BX64)),MIN(1,MAX(0,($BX64-2018+1)/($BX64-$BW64+1))),"")</f>
        <v>0.1875</v>
      </c>
      <c r="Q64" s="0" t="n">
        <f aca="false">IF(AND(ISNUMBER($BW64),ISNUMBER($BX64)),MIN(1,MAX(0,($BX64-2019+1)/($BX64-$BW64+1))),"")</f>
        <v>0.125</v>
      </c>
      <c r="R64" s="0" t="n">
        <f aca="false">IF(AND(ISNUMBER($BW64),ISNUMBER($BX64)),MIN(1,MAX(0,($BX64-2016+1)/($BX64-$BW64+1))),"")</f>
        <v>0.3125</v>
      </c>
      <c r="S64" s="0" t="n">
        <f aca="false">IF($L64&lt;&gt;"",IF($L64&gt;=2015.5,1,0),"")</f>
        <v>0</v>
      </c>
      <c r="T64" s="0" t="n">
        <f aca="false">IF($L64&lt;&gt;"",IF($L64&gt;=2016,1,0),"")</f>
        <v>0</v>
      </c>
      <c r="U64" s="0" t="n">
        <f aca="false">IF(ISNUMBER($BX64),IF($BX64&gt;=2016,1,0),"")</f>
        <v>1</v>
      </c>
      <c r="V64" s="0" t="n">
        <f aca="false">IF(ISNUMBER($BW64),IF($BW64&gt;=2016,1,0),"")</f>
        <v>0</v>
      </c>
      <c r="W64" s="0" t="str">
        <f aca="false">IF(AND(ISNUMBER($BW64),ISNUMBER($BX64)),IF($BW64&gt;=2016,"post-only",IF($BX64&lt;2016,"pre-only","mixed")),"")</f>
        <v>mixed</v>
      </c>
      <c r="X64" s="0" t="n">
        <f aca="false">IF(AND(ISNUMBER($BW64),ISNUMBER($BX64)),MIN(1,MAX(0,($BX64-2017+1)/($BX64-$BW64+1))),"")</f>
        <v>0.25</v>
      </c>
      <c r="Y64" s="0" t="n">
        <f aca="false">IF(AND(ISNUMBER($BW64),ISNUMBER($BX64)),MIN(1,MAX(0,($BX64-2018+1)/($BX64-$BW64+1))),"")</f>
        <v>0.1875</v>
      </c>
      <c r="Z64" s="0" t="n">
        <f aca="false">IF(AND(ISNUMBER($BW64),ISNUMBER($BX64)),MIN(1,MAX(0,($BX64-2019+1)/($BX64-$BW64+1))),"")</f>
        <v>0.125</v>
      </c>
      <c r="AA64" s="0" t="n">
        <f aca="false">IF(ISNUMBER($BX64),IF($BX64&gt;=2017,1,0),"")</f>
        <v>1</v>
      </c>
      <c r="AB64" s="0" t="n">
        <f aca="false">IF(ISNUMBER($BX64),IF($BX64&gt;=2018,1,0),"")</f>
        <v>1</v>
      </c>
      <c r="AC64" s="0" t="n">
        <f aca="false">IF(ISNUMBER($BX64),IF($BX64&gt;=2019,1,0),"")</f>
        <v>1</v>
      </c>
      <c r="AD64" s="0" t="n">
        <f aca="false">IF($L64&lt;&gt;"",IF($L64&gt;2013,1,0),"")</f>
        <v>0</v>
      </c>
      <c r="AE64" s="0" t="n">
        <f aca="false">IF($L64&lt;&gt;"",1+IF($L64&gt;2011,1,0)+IF($L64&gt;2014,1,0),"")</f>
        <v>2</v>
      </c>
      <c r="AF64" s="0" t="s">
        <v>87</v>
      </c>
      <c r="AG64" s="0" t="s">
        <v>88</v>
      </c>
      <c r="AH64" s="0" t="s">
        <v>89</v>
      </c>
      <c r="AI64" s="0" t="s">
        <v>334</v>
      </c>
      <c r="AJ64" s="0" t="s">
        <v>334</v>
      </c>
      <c r="AK64" s="0" t="str">
        <f aca="false">IF(AND($CF64&lt;&gt;"",IFERROR(INDEX(subsample_country_map!$B:$B,MATCH($CF64,subsample_country_map!$A:$A,0)),"")&lt;&gt;""),INDEX(subsample_country_map!$B:$B,MATCH($CF64,subsample_country_map!$A:$A,0)),INDEX(lookup!$AA:$AA,MATCH($A64,lookup!$A:$A,0)))</f>
        <v>1_US</v>
      </c>
      <c r="AL64" s="0" t="str">
        <f aca="false">IF(AND($CF64&lt;&gt;"",IFERROR(INDEX(subsample_country_map!$C:$C,MATCH($CF64,subsample_country_map!$A:$A,0)),"")&lt;&gt;""),INDEX(subsample_country_map!$C:$C,MATCH($CF64,subsample_country_map!$A:$A,0)),INDEX(lookup!$AB:$AB,MATCH($A64,lookup!$A:$A,0)))</f>
        <v>1_developed</v>
      </c>
      <c r="AM64" s="0" t="str">
        <f aca="false">IF(AND($CF64&lt;&gt;"",IFERROR(INDEX(subsample_country_map!$D:$D,MATCH($CF64,subsample_country_map!$A:$A,0)),"")&lt;&gt;""),INDEX(subsample_country_map!$D:$D,MATCH($CF64,subsample_country_map!$A:$A,0)),INDEX(lookup!$AC:$AC,MATCH($A64,lookup!$A:$A,0)))</f>
        <v>1_western</v>
      </c>
      <c r="AN64" s="0" t="str">
        <f aca="false">IF(AND($CF64&lt;&gt;"",IFERROR(INDEX(subsample_country_map!$E:$E,MATCH($CF64,subsample_country_map!$A:$A,0)),"")&lt;&gt;""),INDEX(subsample_country_map!$E:$E,MATCH($CF64,subsample_country_map!$A:$A,0)),INDEX(lookup!$AD:$AD,MATCH($A64,lookup!$A:$A,0)))</f>
        <v>1_common law</v>
      </c>
      <c r="AO64" s="0" t="str">
        <f aca="false">INDEX(lookup!$Y:$Y,MATCH($A64,lookup!$A:$A,0))</f>
        <v>0_published</v>
      </c>
      <c r="AP64" s="0" t="str">
        <f aca="false">INDEX(lookup!$Z:$Z,MATCH($A64,lookup!$A:$A,0))</f>
        <v>1_VHB high</v>
      </c>
      <c r="AQ64" s="0" t="str">
        <f aca="false">INDEX(lookup!$W:$W,MATCH($A64,lookup!$A:$A,0))</f>
        <v>2_sust</v>
      </c>
      <c r="AS64" s="0" t="s">
        <v>91</v>
      </c>
      <c r="AT64" s="0" t="s">
        <v>111</v>
      </c>
      <c r="AU64" s="0" t="s">
        <v>93</v>
      </c>
      <c r="AV64" s="0" t="s">
        <v>371</v>
      </c>
      <c r="AW64" s="0" t="s">
        <v>372</v>
      </c>
      <c r="BA64" s="0" t="n">
        <v>2000</v>
      </c>
      <c r="BB64" s="0" t="s">
        <v>347</v>
      </c>
      <c r="BC64" s="0" t="s">
        <v>373</v>
      </c>
      <c r="BD64" s="0" t="s">
        <v>348</v>
      </c>
      <c r="BE64" s="0" t="s">
        <v>98</v>
      </c>
      <c r="BI64" s="0" t="s">
        <v>143</v>
      </c>
      <c r="BJ64" s="0" t="s">
        <v>374</v>
      </c>
      <c r="BK64" s="0" t="s">
        <v>364</v>
      </c>
      <c r="BL64" s="0" t="s">
        <v>375</v>
      </c>
      <c r="BM64" s="0" t="s">
        <v>340</v>
      </c>
      <c r="BN64" s="0" t="s">
        <v>341</v>
      </c>
      <c r="BO64" s="0" t="s">
        <v>105</v>
      </c>
      <c r="BP64" s="0" t="s">
        <v>333</v>
      </c>
      <c r="BQ64" s="0" t="s">
        <v>127</v>
      </c>
      <c r="BT64" s="0" t="n">
        <v>0</v>
      </c>
      <c r="BU64" s="0" t="s">
        <v>342</v>
      </c>
      <c r="BW64" s="0" t="n">
        <v>2005</v>
      </c>
      <c r="BX64" s="0" t="n">
        <v>2020</v>
      </c>
      <c r="BY64" s="0" t="s">
        <v>343</v>
      </c>
      <c r="BZ64" s="0" t="n">
        <v>2012.5</v>
      </c>
      <c r="CA64" s="0" t="n">
        <v>0.3125</v>
      </c>
      <c r="CB64" s="0" t="n">
        <v>0</v>
      </c>
      <c r="CC64" s="0" t="n">
        <v>1</v>
      </c>
      <c r="CD64" s="0" t="n">
        <v>-0.105347441266745</v>
      </c>
      <c r="CE64" s="0" t="n">
        <v>1</v>
      </c>
    </row>
    <row r="65" customFormat="false" ht="15" hidden="false" customHeight="false" outlineLevel="0" collapsed="false">
      <c r="A65" s="0" t="s">
        <v>333</v>
      </c>
      <c r="B65" s="0" t="n">
        <v>1370</v>
      </c>
      <c r="C65" s="0" t="n">
        <v>-0.0846332099419677</v>
      </c>
      <c r="D65" s="0" t="n">
        <v>753</v>
      </c>
      <c r="E65" s="0" t="n">
        <f aca="false">IF(ISNUMBER($BA65),$BA65,IF(AND(ISNUMBER($D65),ISNUMBER($BW65),ISNUMBER($BX65)),$D65*($BX65-$BW65+1),""))</f>
        <v>753</v>
      </c>
      <c r="H65" s="0" t="s">
        <v>118</v>
      </c>
      <c r="I65" s="0" t="s">
        <v>344</v>
      </c>
      <c r="J65" s="0" t="n">
        <f aca="false">IF($BW65&lt;&gt;"",$BW65,"")</f>
        <v>2005</v>
      </c>
      <c r="K65" s="0" t="n">
        <f aca="false">IF($BX65&lt;&gt;"",$BX65,"")</f>
        <v>2020</v>
      </c>
      <c r="L65" s="0" t="n">
        <f aca="false">IF(AND(ISNUMBER($BW65),ISNUMBER($BX65)),($BW65+$BX65)/2,"")</f>
        <v>2012.5</v>
      </c>
      <c r="M65" s="0" t="n">
        <f aca="false">IF($L65&lt;&gt;"",$L65,"")</f>
        <v>2012.5</v>
      </c>
      <c r="N65" s="0" t="n">
        <f aca="false">IF(AND(ISNUMBER($BW65),ISNUMBER($BX65)),MIN(1,MAX(0,($BX65-2016+1)/($BX65-$BW65+1))),"")</f>
        <v>0.3125</v>
      </c>
      <c r="O65" s="0" t="n">
        <f aca="false">IF(AND(ISNUMBER($BW65),ISNUMBER($BX65)),MIN(1,MAX(0,($BX65-2017+1)/($BX65-$BW65+1))),"")</f>
        <v>0.25</v>
      </c>
      <c r="P65" s="0" t="n">
        <f aca="false">IF(AND(ISNUMBER($BW65),ISNUMBER($BX65)),MIN(1,MAX(0,($BX65-2018+1)/($BX65-$BW65+1))),"")</f>
        <v>0.1875</v>
      </c>
      <c r="Q65" s="0" t="n">
        <f aca="false">IF(AND(ISNUMBER($BW65),ISNUMBER($BX65)),MIN(1,MAX(0,($BX65-2019+1)/($BX65-$BW65+1))),"")</f>
        <v>0.125</v>
      </c>
      <c r="R65" s="0" t="n">
        <f aca="false">IF(AND(ISNUMBER($BW65),ISNUMBER($BX65)),MIN(1,MAX(0,($BX65-2016+1)/($BX65-$BW65+1))),"")</f>
        <v>0.3125</v>
      </c>
      <c r="S65" s="0" t="n">
        <f aca="false">IF($L65&lt;&gt;"",IF($L65&gt;=2015.5,1,0),"")</f>
        <v>0</v>
      </c>
      <c r="T65" s="0" t="n">
        <f aca="false">IF($L65&lt;&gt;"",IF($L65&gt;=2016,1,0),"")</f>
        <v>0</v>
      </c>
      <c r="U65" s="0" t="n">
        <f aca="false">IF(ISNUMBER($BX65),IF($BX65&gt;=2016,1,0),"")</f>
        <v>1</v>
      </c>
      <c r="V65" s="0" t="n">
        <f aca="false">IF(ISNUMBER($BW65),IF($BW65&gt;=2016,1,0),"")</f>
        <v>0</v>
      </c>
      <c r="W65" s="0" t="str">
        <f aca="false">IF(AND(ISNUMBER($BW65),ISNUMBER($BX65)),IF($BW65&gt;=2016,"post-only",IF($BX65&lt;2016,"pre-only","mixed")),"")</f>
        <v>mixed</v>
      </c>
      <c r="X65" s="0" t="n">
        <f aca="false">IF(AND(ISNUMBER($BW65),ISNUMBER($BX65)),MIN(1,MAX(0,($BX65-2017+1)/($BX65-$BW65+1))),"")</f>
        <v>0.25</v>
      </c>
      <c r="Y65" s="0" t="n">
        <f aca="false">IF(AND(ISNUMBER($BW65),ISNUMBER($BX65)),MIN(1,MAX(0,($BX65-2018+1)/($BX65-$BW65+1))),"")</f>
        <v>0.1875</v>
      </c>
      <c r="Z65" s="0" t="n">
        <f aca="false">IF(AND(ISNUMBER($BW65),ISNUMBER($BX65)),MIN(1,MAX(0,($BX65-2019+1)/($BX65-$BW65+1))),"")</f>
        <v>0.125</v>
      </c>
      <c r="AA65" s="0" t="n">
        <f aca="false">IF(ISNUMBER($BX65),IF($BX65&gt;=2017,1,0),"")</f>
        <v>1</v>
      </c>
      <c r="AB65" s="0" t="n">
        <f aca="false">IF(ISNUMBER($BX65),IF($BX65&gt;=2018,1,0),"")</f>
        <v>1</v>
      </c>
      <c r="AC65" s="0" t="n">
        <f aca="false">IF(ISNUMBER($BX65),IF($BX65&gt;=2019,1,0),"")</f>
        <v>1</v>
      </c>
      <c r="AD65" s="0" t="n">
        <f aca="false">IF($L65&lt;&gt;"",IF($L65&gt;2013,1,0),"")</f>
        <v>0</v>
      </c>
      <c r="AE65" s="0" t="n">
        <f aca="false">IF($L65&lt;&gt;"",1+IF($L65&gt;2011,1,0)+IF($L65&gt;2014,1,0),"")</f>
        <v>2</v>
      </c>
      <c r="AF65" s="0" t="s">
        <v>87</v>
      </c>
      <c r="AG65" s="0" t="s">
        <v>88</v>
      </c>
      <c r="AH65" s="0" t="s">
        <v>89</v>
      </c>
      <c r="AI65" s="0" t="s">
        <v>334</v>
      </c>
      <c r="AJ65" s="0" t="s">
        <v>334</v>
      </c>
      <c r="AK65" s="0" t="str">
        <f aca="false">IF(AND($CF65&lt;&gt;"",IFERROR(INDEX(subsample_country_map!$B:$B,MATCH($CF65,subsample_country_map!$A:$A,0)),"")&lt;&gt;""),INDEX(subsample_country_map!$B:$B,MATCH($CF65,subsample_country_map!$A:$A,0)),INDEX(lookup!$AA:$AA,MATCH($A65,lookup!$A:$A,0)))</f>
        <v>1_US</v>
      </c>
      <c r="AL65" s="0" t="str">
        <f aca="false">IF(AND($CF65&lt;&gt;"",IFERROR(INDEX(subsample_country_map!$C:$C,MATCH($CF65,subsample_country_map!$A:$A,0)),"")&lt;&gt;""),INDEX(subsample_country_map!$C:$C,MATCH($CF65,subsample_country_map!$A:$A,0)),INDEX(lookup!$AB:$AB,MATCH($A65,lookup!$A:$A,0)))</f>
        <v>1_developed</v>
      </c>
      <c r="AM65" s="0" t="str">
        <f aca="false">IF(AND($CF65&lt;&gt;"",IFERROR(INDEX(subsample_country_map!$D:$D,MATCH($CF65,subsample_country_map!$A:$A,0)),"")&lt;&gt;""),INDEX(subsample_country_map!$D:$D,MATCH($CF65,subsample_country_map!$A:$A,0)),INDEX(lookup!$AC:$AC,MATCH($A65,lookup!$A:$A,0)))</f>
        <v>1_western</v>
      </c>
      <c r="AN65" s="0" t="str">
        <f aca="false">IF(AND($CF65&lt;&gt;"",IFERROR(INDEX(subsample_country_map!$E:$E,MATCH($CF65,subsample_country_map!$A:$A,0)),"")&lt;&gt;""),INDEX(subsample_country_map!$E:$E,MATCH($CF65,subsample_country_map!$A:$A,0)),INDEX(lookup!$AD:$AD,MATCH($A65,lookup!$A:$A,0)))</f>
        <v>1_common law</v>
      </c>
      <c r="AO65" s="0" t="str">
        <f aca="false">INDEX(lookup!$Y:$Y,MATCH($A65,lookup!$A:$A,0))</f>
        <v>0_published</v>
      </c>
      <c r="AP65" s="0" t="str">
        <f aca="false">INDEX(lookup!$Z:$Z,MATCH($A65,lookup!$A:$A,0))</f>
        <v>1_VHB high</v>
      </c>
      <c r="AQ65" s="0" t="str">
        <f aca="false">INDEX(lookup!$W:$W,MATCH($A65,lookup!$A:$A,0))</f>
        <v>2_sust</v>
      </c>
      <c r="AS65" s="0" t="s">
        <v>91</v>
      </c>
      <c r="AT65" s="0" t="s">
        <v>111</v>
      </c>
      <c r="AU65" s="0" t="s">
        <v>93</v>
      </c>
      <c r="AV65" s="0" t="s">
        <v>376</v>
      </c>
      <c r="AW65" s="0" t="s">
        <v>377</v>
      </c>
      <c r="BA65" s="0" t="n">
        <v>753</v>
      </c>
      <c r="BB65" s="0" t="s">
        <v>347</v>
      </c>
      <c r="BC65" s="0" t="s">
        <v>122</v>
      </c>
      <c r="BD65" s="0" t="s">
        <v>348</v>
      </c>
      <c r="BE65" s="0" t="s">
        <v>33</v>
      </c>
      <c r="BF65" s="0" t="s">
        <v>378</v>
      </c>
      <c r="BI65" s="0" t="s">
        <v>189</v>
      </c>
      <c r="BJ65" s="0" t="s">
        <v>379</v>
      </c>
      <c r="BK65" s="0" t="s">
        <v>380</v>
      </c>
      <c r="BL65" s="0" t="s">
        <v>381</v>
      </c>
      <c r="BM65" s="0" t="s">
        <v>340</v>
      </c>
      <c r="BN65" s="0" t="s">
        <v>341</v>
      </c>
      <c r="BO65" s="0" t="s">
        <v>105</v>
      </c>
      <c r="BP65" s="0" t="s">
        <v>333</v>
      </c>
      <c r="BQ65" s="0" t="s">
        <v>127</v>
      </c>
      <c r="BT65" s="0" t="n">
        <v>0</v>
      </c>
      <c r="BU65" s="0" t="s">
        <v>342</v>
      </c>
      <c r="BW65" s="0" t="n">
        <v>2005</v>
      </c>
      <c r="BX65" s="0" t="n">
        <v>2020</v>
      </c>
      <c r="BY65" s="0" t="s">
        <v>343</v>
      </c>
      <c r="BZ65" s="0" t="n">
        <v>2012.5</v>
      </c>
      <c r="CA65" s="0" t="n">
        <v>0.3125</v>
      </c>
      <c r="CB65" s="0" t="n">
        <v>0</v>
      </c>
      <c r="CC65" s="0" t="n">
        <v>1</v>
      </c>
      <c r="CD65" s="0" t="n">
        <v>-0.084836152532654</v>
      </c>
      <c r="CE65" s="0" t="n">
        <v>1</v>
      </c>
    </row>
    <row r="66" customFormat="false" ht="15" hidden="false" customHeight="false" outlineLevel="0" collapsed="false">
      <c r="A66" s="0" t="s">
        <v>333</v>
      </c>
      <c r="B66" s="0" t="n">
        <v>1371</v>
      </c>
      <c r="C66" s="0" t="n">
        <v>-0.050686988157334</v>
      </c>
      <c r="D66" s="0" t="n">
        <v>2313</v>
      </c>
      <c r="E66" s="0" t="n">
        <f aca="false">IF(ISNUMBER($BA66),$BA66,IF(AND(ISNUMBER($D66),ISNUMBER($BW66),ISNUMBER($BX66)),$D66*($BX66-$BW66+1),""))</f>
        <v>2313</v>
      </c>
      <c r="H66" s="0" t="s">
        <v>118</v>
      </c>
      <c r="I66" s="0" t="s">
        <v>344</v>
      </c>
      <c r="J66" s="0" t="n">
        <f aca="false">IF($BW66&lt;&gt;"",$BW66,"")</f>
        <v>2005</v>
      </c>
      <c r="K66" s="0" t="n">
        <f aca="false">IF($BX66&lt;&gt;"",$BX66,"")</f>
        <v>2020</v>
      </c>
      <c r="L66" s="0" t="n">
        <f aca="false">IF(AND(ISNUMBER($BW66),ISNUMBER($BX66)),($BW66+$BX66)/2,"")</f>
        <v>2012.5</v>
      </c>
      <c r="M66" s="0" t="n">
        <f aca="false">IF($L66&lt;&gt;"",$L66,"")</f>
        <v>2012.5</v>
      </c>
      <c r="N66" s="0" t="n">
        <f aca="false">IF(AND(ISNUMBER($BW66),ISNUMBER($BX66)),MIN(1,MAX(0,($BX66-2016+1)/($BX66-$BW66+1))),"")</f>
        <v>0.3125</v>
      </c>
      <c r="O66" s="0" t="n">
        <f aca="false">IF(AND(ISNUMBER($BW66),ISNUMBER($BX66)),MIN(1,MAX(0,($BX66-2017+1)/($BX66-$BW66+1))),"")</f>
        <v>0.25</v>
      </c>
      <c r="P66" s="0" t="n">
        <f aca="false">IF(AND(ISNUMBER($BW66),ISNUMBER($BX66)),MIN(1,MAX(0,($BX66-2018+1)/($BX66-$BW66+1))),"")</f>
        <v>0.1875</v>
      </c>
      <c r="Q66" s="0" t="n">
        <f aca="false">IF(AND(ISNUMBER($BW66),ISNUMBER($BX66)),MIN(1,MAX(0,($BX66-2019+1)/($BX66-$BW66+1))),"")</f>
        <v>0.125</v>
      </c>
      <c r="R66" s="0" t="n">
        <f aca="false">IF(AND(ISNUMBER($BW66),ISNUMBER($BX66)),MIN(1,MAX(0,($BX66-2016+1)/($BX66-$BW66+1))),"")</f>
        <v>0.3125</v>
      </c>
      <c r="S66" s="0" t="n">
        <f aca="false">IF($L66&lt;&gt;"",IF($L66&gt;=2015.5,1,0),"")</f>
        <v>0</v>
      </c>
      <c r="T66" s="0" t="n">
        <f aca="false">IF($L66&lt;&gt;"",IF($L66&gt;=2016,1,0),"")</f>
        <v>0</v>
      </c>
      <c r="U66" s="0" t="n">
        <f aca="false">IF(ISNUMBER($BX66),IF($BX66&gt;=2016,1,0),"")</f>
        <v>1</v>
      </c>
      <c r="V66" s="0" t="n">
        <f aca="false">IF(ISNUMBER($BW66),IF($BW66&gt;=2016,1,0),"")</f>
        <v>0</v>
      </c>
      <c r="W66" s="0" t="str">
        <f aca="false">IF(AND(ISNUMBER($BW66),ISNUMBER($BX66)),IF($BW66&gt;=2016,"post-only",IF($BX66&lt;2016,"pre-only","mixed")),"")</f>
        <v>mixed</v>
      </c>
      <c r="X66" s="0" t="n">
        <f aca="false">IF(AND(ISNUMBER($BW66),ISNUMBER($BX66)),MIN(1,MAX(0,($BX66-2017+1)/($BX66-$BW66+1))),"")</f>
        <v>0.25</v>
      </c>
      <c r="Y66" s="0" t="n">
        <f aca="false">IF(AND(ISNUMBER($BW66),ISNUMBER($BX66)),MIN(1,MAX(0,($BX66-2018+1)/($BX66-$BW66+1))),"")</f>
        <v>0.1875</v>
      </c>
      <c r="Z66" s="0" t="n">
        <f aca="false">IF(AND(ISNUMBER($BW66),ISNUMBER($BX66)),MIN(1,MAX(0,($BX66-2019+1)/($BX66-$BW66+1))),"")</f>
        <v>0.125</v>
      </c>
      <c r="AA66" s="0" t="n">
        <f aca="false">IF(ISNUMBER($BX66),IF($BX66&gt;=2017,1,0),"")</f>
        <v>1</v>
      </c>
      <c r="AB66" s="0" t="n">
        <f aca="false">IF(ISNUMBER($BX66),IF($BX66&gt;=2018,1,0),"")</f>
        <v>1</v>
      </c>
      <c r="AC66" s="0" t="n">
        <f aca="false">IF(ISNUMBER($BX66),IF($BX66&gt;=2019,1,0),"")</f>
        <v>1</v>
      </c>
      <c r="AD66" s="0" t="n">
        <f aca="false">IF($L66&lt;&gt;"",IF($L66&gt;2013,1,0),"")</f>
        <v>0</v>
      </c>
      <c r="AE66" s="0" t="n">
        <f aca="false">IF($L66&lt;&gt;"",1+IF($L66&gt;2011,1,0)+IF($L66&gt;2014,1,0),"")</f>
        <v>2</v>
      </c>
      <c r="AF66" s="0" t="s">
        <v>87</v>
      </c>
      <c r="AG66" s="0" t="s">
        <v>88</v>
      </c>
      <c r="AH66" s="0" t="s">
        <v>89</v>
      </c>
      <c r="AI66" s="0" t="s">
        <v>334</v>
      </c>
      <c r="AJ66" s="0" t="s">
        <v>334</v>
      </c>
      <c r="AK66" s="0" t="str">
        <f aca="false">IF(AND($CF66&lt;&gt;"",IFERROR(INDEX(subsample_country_map!$B:$B,MATCH($CF66,subsample_country_map!$A:$A,0)),"")&lt;&gt;""),INDEX(subsample_country_map!$B:$B,MATCH($CF66,subsample_country_map!$A:$A,0)),INDEX(lookup!$AA:$AA,MATCH($A66,lookup!$A:$A,0)))</f>
        <v>1_US</v>
      </c>
      <c r="AL66" s="0" t="str">
        <f aca="false">IF(AND($CF66&lt;&gt;"",IFERROR(INDEX(subsample_country_map!$C:$C,MATCH($CF66,subsample_country_map!$A:$A,0)),"")&lt;&gt;""),INDEX(subsample_country_map!$C:$C,MATCH($CF66,subsample_country_map!$A:$A,0)),INDEX(lookup!$AB:$AB,MATCH($A66,lookup!$A:$A,0)))</f>
        <v>1_developed</v>
      </c>
      <c r="AM66" s="0" t="str">
        <f aca="false">IF(AND($CF66&lt;&gt;"",IFERROR(INDEX(subsample_country_map!$D:$D,MATCH($CF66,subsample_country_map!$A:$A,0)),"")&lt;&gt;""),INDEX(subsample_country_map!$D:$D,MATCH($CF66,subsample_country_map!$A:$A,0)),INDEX(lookup!$AC:$AC,MATCH($A66,lookup!$A:$A,0)))</f>
        <v>1_western</v>
      </c>
      <c r="AN66" s="0" t="str">
        <f aca="false">IF(AND($CF66&lt;&gt;"",IFERROR(INDEX(subsample_country_map!$E:$E,MATCH($CF66,subsample_country_map!$A:$A,0)),"")&lt;&gt;""),INDEX(subsample_country_map!$E:$E,MATCH($CF66,subsample_country_map!$A:$A,0)),INDEX(lookup!$AD:$AD,MATCH($A66,lookup!$A:$A,0)))</f>
        <v>1_common law</v>
      </c>
      <c r="AO66" s="0" t="str">
        <f aca="false">INDEX(lookup!$Y:$Y,MATCH($A66,lookup!$A:$A,0))</f>
        <v>0_published</v>
      </c>
      <c r="AP66" s="0" t="str">
        <f aca="false">INDEX(lookup!$Z:$Z,MATCH($A66,lookup!$A:$A,0))</f>
        <v>1_VHB high</v>
      </c>
      <c r="AQ66" s="0" t="str">
        <f aca="false">INDEX(lookup!$W:$W,MATCH($A66,lookup!$A:$A,0))</f>
        <v>2_sust</v>
      </c>
      <c r="AS66" s="0" t="s">
        <v>91</v>
      </c>
      <c r="AT66" s="0" t="s">
        <v>111</v>
      </c>
      <c r="AU66" s="0" t="s">
        <v>93</v>
      </c>
      <c r="AV66" s="0" t="s">
        <v>382</v>
      </c>
      <c r="AW66" s="0" t="s">
        <v>383</v>
      </c>
      <c r="BA66" s="0" t="n">
        <v>2313</v>
      </c>
      <c r="BB66" s="0" t="s">
        <v>347</v>
      </c>
      <c r="BC66" s="0" t="s">
        <v>122</v>
      </c>
      <c r="BD66" s="0" t="s">
        <v>348</v>
      </c>
      <c r="BE66" s="0" t="s">
        <v>33</v>
      </c>
      <c r="BF66" s="0" t="s">
        <v>384</v>
      </c>
      <c r="BI66" s="0" t="s">
        <v>189</v>
      </c>
      <c r="BJ66" s="0" t="s">
        <v>385</v>
      </c>
      <c r="BK66" s="0" t="s">
        <v>380</v>
      </c>
      <c r="BL66" s="0" t="s">
        <v>386</v>
      </c>
      <c r="BM66" s="0" t="s">
        <v>340</v>
      </c>
      <c r="BN66" s="0" t="s">
        <v>341</v>
      </c>
      <c r="BO66" s="0" t="s">
        <v>105</v>
      </c>
      <c r="BP66" s="0" t="s">
        <v>333</v>
      </c>
      <c r="BQ66" s="0" t="s">
        <v>127</v>
      </c>
      <c r="BT66" s="0" t="n">
        <v>0</v>
      </c>
      <c r="BU66" s="0" t="s">
        <v>342</v>
      </c>
      <c r="BW66" s="0" t="n">
        <v>2005</v>
      </c>
      <c r="BX66" s="0" t="n">
        <v>2020</v>
      </c>
      <c r="BY66" s="0" t="s">
        <v>343</v>
      </c>
      <c r="BZ66" s="0" t="n">
        <v>2012.5</v>
      </c>
      <c r="CA66" s="0" t="n">
        <v>0.3125</v>
      </c>
      <c r="CB66" s="0" t="n">
        <v>0</v>
      </c>
      <c r="CC66" s="0" t="n">
        <v>1</v>
      </c>
      <c r="CD66" s="0" t="n">
        <v>-0.0507304630364421</v>
      </c>
      <c r="CE66" s="0" t="n">
        <v>1</v>
      </c>
    </row>
    <row r="67" customFormat="false" ht="15" hidden="false" customHeight="false" outlineLevel="0" collapsed="false">
      <c r="A67" s="0" t="s">
        <v>333</v>
      </c>
      <c r="B67" s="0" t="n">
        <v>1372</v>
      </c>
      <c r="C67" s="0" t="n">
        <v>-0.170667436141419</v>
      </c>
      <c r="D67" s="0" t="n">
        <v>2923</v>
      </c>
      <c r="E67" s="0" t="n">
        <f aca="false">IF(ISNUMBER($BA67),$BA67,IF(AND(ISNUMBER($D67),ISNUMBER($BW67),ISNUMBER($BX67)),$D67*($BX67-$BW67+1),""))</f>
        <v>2923</v>
      </c>
      <c r="H67" s="0" t="s">
        <v>118</v>
      </c>
      <c r="I67" s="0" t="s">
        <v>344</v>
      </c>
      <c r="J67" s="0" t="n">
        <f aca="false">IF($BW67&lt;&gt;"",$BW67,"")</f>
        <v>2005</v>
      </c>
      <c r="K67" s="0" t="n">
        <f aca="false">IF($BX67&lt;&gt;"",$BX67,"")</f>
        <v>2020</v>
      </c>
      <c r="L67" s="0" t="n">
        <f aca="false">IF(AND(ISNUMBER($BW67),ISNUMBER($BX67)),($BW67+$BX67)/2,"")</f>
        <v>2012.5</v>
      </c>
      <c r="M67" s="0" t="n">
        <f aca="false">IF($L67&lt;&gt;"",$L67,"")</f>
        <v>2012.5</v>
      </c>
      <c r="N67" s="0" t="n">
        <f aca="false">IF(AND(ISNUMBER($BW67),ISNUMBER($BX67)),MIN(1,MAX(0,($BX67-2016+1)/($BX67-$BW67+1))),"")</f>
        <v>0.3125</v>
      </c>
      <c r="O67" s="0" t="n">
        <f aca="false">IF(AND(ISNUMBER($BW67),ISNUMBER($BX67)),MIN(1,MAX(0,($BX67-2017+1)/($BX67-$BW67+1))),"")</f>
        <v>0.25</v>
      </c>
      <c r="P67" s="0" t="n">
        <f aca="false">IF(AND(ISNUMBER($BW67),ISNUMBER($BX67)),MIN(1,MAX(0,($BX67-2018+1)/($BX67-$BW67+1))),"")</f>
        <v>0.1875</v>
      </c>
      <c r="Q67" s="0" t="n">
        <f aca="false">IF(AND(ISNUMBER($BW67),ISNUMBER($BX67)),MIN(1,MAX(0,($BX67-2019+1)/($BX67-$BW67+1))),"")</f>
        <v>0.125</v>
      </c>
      <c r="R67" s="0" t="n">
        <f aca="false">IF(AND(ISNUMBER($BW67),ISNUMBER($BX67)),MIN(1,MAX(0,($BX67-2016+1)/($BX67-$BW67+1))),"")</f>
        <v>0.3125</v>
      </c>
      <c r="S67" s="0" t="n">
        <f aca="false">IF($L67&lt;&gt;"",IF($L67&gt;=2015.5,1,0),"")</f>
        <v>0</v>
      </c>
      <c r="T67" s="0" t="n">
        <f aca="false">IF($L67&lt;&gt;"",IF($L67&gt;=2016,1,0),"")</f>
        <v>0</v>
      </c>
      <c r="U67" s="0" t="n">
        <f aca="false">IF(ISNUMBER($BX67),IF($BX67&gt;=2016,1,0),"")</f>
        <v>1</v>
      </c>
      <c r="V67" s="0" t="n">
        <f aca="false">IF(ISNUMBER($BW67),IF($BW67&gt;=2016,1,0),"")</f>
        <v>0</v>
      </c>
      <c r="W67" s="0" t="str">
        <f aca="false">IF(AND(ISNUMBER($BW67),ISNUMBER($BX67)),IF($BW67&gt;=2016,"post-only",IF($BX67&lt;2016,"pre-only","mixed")),"")</f>
        <v>mixed</v>
      </c>
      <c r="X67" s="0" t="n">
        <f aca="false">IF(AND(ISNUMBER($BW67),ISNUMBER($BX67)),MIN(1,MAX(0,($BX67-2017+1)/($BX67-$BW67+1))),"")</f>
        <v>0.25</v>
      </c>
      <c r="Y67" s="0" t="n">
        <f aca="false">IF(AND(ISNUMBER($BW67),ISNUMBER($BX67)),MIN(1,MAX(0,($BX67-2018+1)/($BX67-$BW67+1))),"")</f>
        <v>0.1875</v>
      </c>
      <c r="Z67" s="0" t="n">
        <f aca="false">IF(AND(ISNUMBER($BW67),ISNUMBER($BX67)),MIN(1,MAX(0,($BX67-2019+1)/($BX67-$BW67+1))),"")</f>
        <v>0.125</v>
      </c>
      <c r="AA67" s="0" t="n">
        <f aca="false">IF(ISNUMBER($BX67),IF($BX67&gt;=2017,1,0),"")</f>
        <v>1</v>
      </c>
      <c r="AB67" s="0" t="n">
        <f aca="false">IF(ISNUMBER($BX67),IF($BX67&gt;=2018,1,0),"")</f>
        <v>1</v>
      </c>
      <c r="AC67" s="0" t="n">
        <f aca="false">IF(ISNUMBER($BX67),IF($BX67&gt;=2019,1,0),"")</f>
        <v>1</v>
      </c>
      <c r="AD67" s="0" t="n">
        <f aca="false">IF($L67&lt;&gt;"",IF($L67&gt;2013,1,0),"")</f>
        <v>0</v>
      </c>
      <c r="AE67" s="0" t="n">
        <f aca="false">IF($L67&lt;&gt;"",1+IF($L67&gt;2011,1,0)+IF($L67&gt;2014,1,0),"")</f>
        <v>2</v>
      </c>
      <c r="AF67" s="0" t="s">
        <v>87</v>
      </c>
      <c r="AG67" s="0" t="s">
        <v>88</v>
      </c>
      <c r="AH67" s="0" t="s">
        <v>89</v>
      </c>
      <c r="AI67" s="0" t="s">
        <v>334</v>
      </c>
      <c r="AJ67" s="0" t="s">
        <v>334</v>
      </c>
      <c r="AK67" s="0" t="str">
        <f aca="false">IF(AND($CF67&lt;&gt;"",IFERROR(INDEX(subsample_country_map!$B:$B,MATCH($CF67,subsample_country_map!$A:$A,0)),"")&lt;&gt;""),INDEX(subsample_country_map!$B:$B,MATCH($CF67,subsample_country_map!$A:$A,0)),INDEX(lookup!$AA:$AA,MATCH($A67,lookup!$A:$A,0)))</f>
        <v>1_US</v>
      </c>
      <c r="AL67" s="0" t="str">
        <f aca="false">IF(AND($CF67&lt;&gt;"",IFERROR(INDEX(subsample_country_map!$C:$C,MATCH($CF67,subsample_country_map!$A:$A,0)),"")&lt;&gt;""),INDEX(subsample_country_map!$C:$C,MATCH($CF67,subsample_country_map!$A:$A,0)),INDEX(lookup!$AB:$AB,MATCH($A67,lookup!$A:$A,0)))</f>
        <v>1_developed</v>
      </c>
      <c r="AM67" s="0" t="str">
        <f aca="false">IF(AND($CF67&lt;&gt;"",IFERROR(INDEX(subsample_country_map!$D:$D,MATCH($CF67,subsample_country_map!$A:$A,0)),"")&lt;&gt;""),INDEX(subsample_country_map!$D:$D,MATCH($CF67,subsample_country_map!$A:$A,0)),INDEX(lookup!$AC:$AC,MATCH($A67,lookup!$A:$A,0)))</f>
        <v>1_western</v>
      </c>
      <c r="AN67" s="0" t="str">
        <f aca="false">IF(AND($CF67&lt;&gt;"",IFERROR(INDEX(subsample_country_map!$E:$E,MATCH($CF67,subsample_country_map!$A:$A,0)),"")&lt;&gt;""),INDEX(subsample_country_map!$E:$E,MATCH($CF67,subsample_country_map!$A:$A,0)),INDEX(lookup!$AD:$AD,MATCH($A67,lookup!$A:$A,0)))</f>
        <v>1_common law</v>
      </c>
      <c r="AO67" s="0" t="str">
        <f aca="false">INDEX(lookup!$Y:$Y,MATCH($A67,lookup!$A:$A,0))</f>
        <v>0_published</v>
      </c>
      <c r="AP67" s="0" t="str">
        <f aca="false">INDEX(lookup!$Z:$Z,MATCH($A67,lookup!$A:$A,0))</f>
        <v>1_VHB high</v>
      </c>
      <c r="AQ67" s="0" t="str">
        <f aca="false">INDEX(lookup!$W:$W,MATCH($A67,lookup!$A:$A,0))</f>
        <v>2_sust</v>
      </c>
      <c r="AS67" s="0" t="s">
        <v>91</v>
      </c>
      <c r="AT67" s="0" t="s">
        <v>111</v>
      </c>
      <c r="AU67" s="0" t="s">
        <v>93</v>
      </c>
      <c r="AV67" s="0" t="s">
        <v>387</v>
      </c>
      <c r="AW67" s="0" t="s">
        <v>388</v>
      </c>
      <c r="BA67" s="0" t="n">
        <v>2923</v>
      </c>
      <c r="BB67" s="0" t="s">
        <v>347</v>
      </c>
      <c r="BC67" s="0" t="s">
        <v>122</v>
      </c>
      <c r="BD67" s="0" t="s">
        <v>348</v>
      </c>
      <c r="BE67" s="0" t="s">
        <v>389</v>
      </c>
      <c r="BF67" s="0" t="s">
        <v>390</v>
      </c>
      <c r="BG67" s="0" t="s">
        <v>391</v>
      </c>
      <c r="BH67" s="0" t="s">
        <v>392</v>
      </c>
      <c r="BI67" s="0" t="s">
        <v>208</v>
      </c>
      <c r="BJ67" s="0" t="s">
        <v>393</v>
      </c>
      <c r="BK67" s="0" t="s">
        <v>394</v>
      </c>
      <c r="BL67" s="0" t="s">
        <v>395</v>
      </c>
      <c r="BM67" s="0" t="s">
        <v>340</v>
      </c>
      <c r="BN67" s="0" t="s">
        <v>341</v>
      </c>
      <c r="BO67" s="0" t="s">
        <v>105</v>
      </c>
      <c r="BP67" s="0" t="s">
        <v>333</v>
      </c>
      <c r="BQ67" s="0" t="s">
        <v>127</v>
      </c>
      <c r="BT67" s="0" t="n">
        <v>0</v>
      </c>
      <c r="BU67" s="0" t="s">
        <v>342</v>
      </c>
      <c r="BW67" s="0" t="n">
        <v>2005</v>
      </c>
      <c r="BX67" s="0" t="n">
        <v>2020</v>
      </c>
      <c r="BY67" s="0" t="s">
        <v>343</v>
      </c>
      <c r="BZ67" s="0" t="n">
        <v>2012.5</v>
      </c>
      <c r="CA67" s="0" t="n">
        <v>0.3125</v>
      </c>
      <c r="CB67" s="0" t="n">
        <v>0</v>
      </c>
      <c r="CC67" s="0" t="n">
        <v>1</v>
      </c>
      <c r="CD67" s="0" t="n">
        <v>-0.172354043007803</v>
      </c>
      <c r="CE67" s="0" t="n">
        <v>1</v>
      </c>
    </row>
    <row r="68" customFormat="false" ht="15" hidden="false" customHeight="false" outlineLevel="0" collapsed="false">
      <c r="A68" s="0" t="s">
        <v>396</v>
      </c>
      <c r="B68" s="0" t="n">
        <v>1373</v>
      </c>
      <c r="C68" s="0" t="n">
        <v>0.037</v>
      </c>
      <c r="D68" s="0" t="n">
        <v>8368</v>
      </c>
      <c r="E68" s="0" t="n">
        <f aca="false">IF(ISNUMBER($BA68),$BA68,IF(AND(ISNUMBER($D68),ISNUMBER($BW68),ISNUMBER($BX68)),$D68*($BX68-$BW68+1),""))</f>
        <v>66944</v>
      </c>
      <c r="H68" s="0" t="s">
        <v>85</v>
      </c>
      <c r="I68" s="0" t="s">
        <v>86</v>
      </c>
      <c r="J68" s="0" t="n">
        <f aca="false">IF($BW68&lt;&gt;"",$BW68,"")</f>
        <v>2016</v>
      </c>
      <c r="K68" s="0" t="n">
        <f aca="false">IF($BX68&lt;&gt;"",$BX68,"")</f>
        <v>2023</v>
      </c>
      <c r="L68" s="0" t="n">
        <f aca="false">IF(AND(ISNUMBER($BW68),ISNUMBER($BX68)),($BW68+$BX68)/2,"")</f>
        <v>2019.5</v>
      </c>
      <c r="M68" s="0" t="n">
        <f aca="false">IF($L68&lt;&gt;"",$L68,"")</f>
        <v>2019.5</v>
      </c>
      <c r="N68" s="0" t="n">
        <f aca="false">IF(AND(ISNUMBER($BW68),ISNUMBER($BX68)),MIN(1,MAX(0,($BX68-2016+1)/($BX68-$BW68+1))),"")</f>
        <v>1</v>
      </c>
      <c r="O68" s="0" t="n">
        <f aca="false">IF(AND(ISNUMBER($BW68),ISNUMBER($BX68)),MIN(1,MAX(0,($BX68-2017+1)/($BX68-$BW68+1))),"")</f>
        <v>0.875</v>
      </c>
      <c r="P68" s="0" t="n">
        <f aca="false">IF(AND(ISNUMBER($BW68),ISNUMBER($BX68)),MIN(1,MAX(0,($BX68-2018+1)/($BX68-$BW68+1))),"")</f>
        <v>0.75</v>
      </c>
      <c r="Q68" s="0" t="n">
        <f aca="false">IF(AND(ISNUMBER($BW68),ISNUMBER($BX68)),MIN(1,MAX(0,($BX68-2019+1)/($BX68-$BW68+1))),"")</f>
        <v>0.625</v>
      </c>
      <c r="R68" s="0" t="n">
        <f aca="false">IF(AND(ISNUMBER($BW68),ISNUMBER($BX68)),MIN(1,MAX(0,($BX68-2016+1)/($BX68-$BW68+1))),"")</f>
        <v>1</v>
      </c>
      <c r="S68" s="0" t="n">
        <f aca="false">IF($L68&lt;&gt;"",IF($L68&gt;=2015.5,1,0),"")</f>
        <v>1</v>
      </c>
      <c r="T68" s="0" t="n">
        <f aca="false">IF($L68&lt;&gt;"",IF($L68&gt;=2016,1,0),"")</f>
        <v>1</v>
      </c>
      <c r="U68" s="0" t="n">
        <f aca="false">IF(ISNUMBER($BX68),IF($BX68&gt;=2016,1,0),"")</f>
        <v>1</v>
      </c>
      <c r="V68" s="0" t="n">
        <f aca="false">IF(ISNUMBER($BW68),IF($BW68&gt;=2016,1,0),"")</f>
        <v>1</v>
      </c>
      <c r="W68" s="0" t="str">
        <f aca="false">IF(AND(ISNUMBER($BW68),ISNUMBER($BX68)),IF($BW68&gt;=2016,"post-only",IF($BX68&lt;2016,"pre-only","mixed")),"")</f>
        <v>post-only</v>
      </c>
      <c r="X68" s="0" t="n">
        <f aca="false">IF(AND(ISNUMBER($BW68),ISNUMBER($BX68)),MIN(1,MAX(0,($BX68-2017+1)/($BX68-$BW68+1))),"")</f>
        <v>0.875</v>
      </c>
      <c r="Y68" s="0" t="n">
        <f aca="false">IF(AND(ISNUMBER($BW68),ISNUMBER($BX68)),MIN(1,MAX(0,($BX68-2018+1)/($BX68-$BW68+1))),"")</f>
        <v>0.75</v>
      </c>
      <c r="Z68" s="0" t="n">
        <f aca="false">IF(AND(ISNUMBER($BW68),ISNUMBER($BX68)),MIN(1,MAX(0,($BX68-2019+1)/($BX68-$BW68+1))),"")</f>
        <v>0.625</v>
      </c>
      <c r="AA68" s="0" t="n">
        <f aca="false">IF(ISNUMBER($BX68),IF($BX68&gt;=2017,1,0),"")</f>
        <v>1</v>
      </c>
      <c r="AB68" s="0" t="n">
        <f aca="false">IF(ISNUMBER($BX68),IF($BX68&gt;=2018,1,0),"")</f>
        <v>1</v>
      </c>
      <c r="AC68" s="0" t="n">
        <f aca="false">IF(ISNUMBER($BX68),IF($BX68&gt;=2019,1,0),"")</f>
        <v>1</v>
      </c>
      <c r="AD68" s="0" t="n">
        <f aca="false">IF($L68&lt;&gt;"",IF($L68&gt;2013,1,0),"")</f>
        <v>1</v>
      </c>
      <c r="AE68" s="0" t="n">
        <f aca="false">IF($L68&lt;&gt;"",1+IF($L68&gt;2011,1,0)+IF($L68&gt;2014,1,0),"")</f>
        <v>3</v>
      </c>
      <c r="AF68" s="0" t="s">
        <v>87</v>
      </c>
      <c r="AG68" s="0" t="s">
        <v>88</v>
      </c>
      <c r="AH68" s="0" t="s">
        <v>89</v>
      </c>
      <c r="AI68" s="0" t="s">
        <v>90</v>
      </c>
      <c r="AJ68" s="0" t="s">
        <v>90</v>
      </c>
      <c r="AK68" s="0" t="str">
        <f aca="false">IF(AND($CF68&lt;&gt;"",IFERROR(INDEX(subsample_country_map!$B:$B,MATCH($CF68,subsample_country_map!$A:$A,0)),"")&lt;&gt;""),INDEX(subsample_country_map!$B:$B,MATCH($CF68,subsample_country_map!$A:$A,0)),INDEX(lookup!$AA:$AA,MATCH($A68,lookup!$A:$A,0)))</f>
        <v>2_Europe</v>
      </c>
      <c r="AL68" s="0" t="str">
        <f aca="false">IF(AND($CF68&lt;&gt;"",IFERROR(INDEX(subsample_country_map!$C:$C,MATCH($CF68,subsample_country_map!$A:$A,0)),"")&lt;&gt;""),INDEX(subsample_country_map!$C:$C,MATCH($CF68,subsample_country_map!$A:$A,0)),INDEX(lookup!$AB:$AB,MATCH($A68,lookup!$A:$A,0)))</f>
        <v>99_NCE</v>
      </c>
      <c r="AM68" s="0" t="str">
        <f aca="false">IF(AND($CF68&lt;&gt;"",IFERROR(INDEX(subsample_country_map!$D:$D,MATCH($CF68,subsample_country_map!$A:$A,0)),"")&lt;&gt;""),INDEX(subsample_country_map!$D:$D,MATCH($CF68,subsample_country_map!$A:$A,0)),INDEX(lookup!$AC:$AC,MATCH($A68,lookup!$A:$A,0)))</f>
        <v>1_western</v>
      </c>
      <c r="AN68" s="0" t="str">
        <f aca="false">IF(AND($CF68&lt;&gt;"",IFERROR(INDEX(subsample_country_map!$E:$E,MATCH($CF68,subsample_country_map!$A:$A,0)),"")&lt;&gt;""),INDEX(subsample_country_map!$E:$E,MATCH($CF68,subsample_country_map!$A:$A,0)),INDEX(lookup!$AD:$AD,MATCH($A68,lookup!$A:$A,0)))</f>
        <v>99_NCE</v>
      </c>
      <c r="AO68" s="0" t="str">
        <f aca="false">INDEX(lookup!$Y:$Y,MATCH($A68,lookup!$A:$A,0))</f>
        <v>0_published</v>
      </c>
      <c r="AP68" s="0" t="str">
        <f aca="false">INDEX(lookup!$Z:$Z,MATCH($A68,lookup!$A:$A,0))</f>
        <v>1_VHB high</v>
      </c>
      <c r="AQ68" s="0" t="str">
        <f aca="false">INDEX(lookup!$W:$W,MATCH($A68,lookup!$A:$A,0))</f>
        <v>2_sust</v>
      </c>
      <c r="AS68" s="0" t="s">
        <v>91</v>
      </c>
      <c r="AT68" s="0" t="s">
        <v>397</v>
      </c>
      <c r="AU68" s="0" t="s">
        <v>93</v>
      </c>
      <c r="AZ68" s="0" t="s">
        <v>236</v>
      </c>
      <c r="BA68" s="0" t="s">
        <v>95</v>
      </c>
      <c r="BB68" s="0" t="s">
        <v>96</v>
      </c>
      <c r="BC68" s="0" t="s">
        <v>97</v>
      </c>
      <c r="BD68" s="0" t="s">
        <v>97</v>
      </c>
      <c r="BE68" s="0" t="s">
        <v>98</v>
      </c>
      <c r="BI68" s="0" t="s">
        <v>99</v>
      </c>
      <c r="BJ68" s="0" t="s">
        <v>398</v>
      </c>
      <c r="BK68" s="0" t="s">
        <v>399</v>
      </c>
      <c r="BL68" s="0" t="s">
        <v>400</v>
      </c>
      <c r="BM68" s="0" t="s">
        <v>401</v>
      </c>
      <c r="BN68" s="0" t="s">
        <v>402</v>
      </c>
      <c r="BO68" s="0" t="s">
        <v>105</v>
      </c>
      <c r="BP68" s="0" t="s">
        <v>396</v>
      </c>
      <c r="BQ68" s="0" t="s">
        <v>85</v>
      </c>
      <c r="BT68" s="0" t="n">
        <v>0</v>
      </c>
      <c r="BU68" s="0" t="s">
        <v>403</v>
      </c>
      <c r="BW68" s="0" t="n">
        <v>2016</v>
      </c>
      <c r="BX68" s="0" t="n">
        <v>2023</v>
      </c>
      <c r="BY68" s="0" t="s">
        <v>404</v>
      </c>
      <c r="BZ68" s="0" t="n">
        <v>2019.5</v>
      </c>
      <c r="CA68" s="0" t="n">
        <v>1</v>
      </c>
      <c r="CB68" s="0" t="n">
        <v>1</v>
      </c>
      <c r="CC68" s="0" t="n">
        <v>1</v>
      </c>
      <c r="CD68" s="0" t="n">
        <v>0.0370168982157009</v>
      </c>
      <c r="CE68" s="0" t="n">
        <v>1</v>
      </c>
    </row>
    <row r="69" customFormat="false" ht="15" hidden="false" customHeight="false" outlineLevel="0" collapsed="false">
      <c r="A69" s="0" t="s">
        <v>396</v>
      </c>
      <c r="B69" s="0" t="n">
        <v>1374</v>
      </c>
      <c r="C69" s="0" t="n">
        <v>-0.0415168427907133</v>
      </c>
      <c r="D69" s="0" t="n">
        <v>8188</v>
      </c>
      <c r="E69" s="0" t="n">
        <f aca="false">IF(ISNUMBER($BA69),$BA69,IF(AND(ISNUMBER($D69),ISNUMBER($BW69),ISNUMBER($BX69)),$D69*($BX69-$BW69+1),""))</f>
        <v>8188</v>
      </c>
      <c r="H69" s="0" t="s">
        <v>118</v>
      </c>
      <c r="I69" s="0" t="s">
        <v>344</v>
      </c>
      <c r="J69" s="0" t="n">
        <f aca="false">IF($BW69&lt;&gt;"",$BW69,"")</f>
        <v>2016</v>
      </c>
      <c r="K69" s="0" t="n">
        <f aca="false">IF($BX69&lt;&gt;"",$BX69,"")</f>
        <v>2023</v>
      </c>
      <c r="L69" s="0" t="n">
        <f aca="false">IF(AND(ISNUMBER($BW69),ISNUMBER($BX69)),($BW69+$BX69)/2,"")</f>
        <v>2019.5</v>
      </c>
      <c r="M69" s="0" t="n">
        <f aca="false">IF($L69&lt;&gt;"",$L69,"")</f>
        <v>2019.5</v>
      </c>
      <c r="N69" s="0" t="n">
        <f aca="false">IF(AND(ISNUMBER($BW69),ISNUMBER($BX69)),MIN(1,MAX(0,($BX69-2016+1)/($BX69-$BW69+1))),"")</f>
        <v>1</v>
      </c>
      <c r="O69" s="0" t="n">
        <f aca="false">IF(AND(ISNUMBER($BW69),ISNUMBER($BX69)),MIN(1,MAX(0,($BX69-2017+1)/($BX69-$BW69+1))),"")</f>
        <v>0.875</v>
      </c>
      <c r="P69" s="0" t="n">
        <f aca="false">IF(AND(ISNUMBER($BW69),ISNUMBER($BX69)),MIN(1,MAX(0,($BX69-2018+1)/($BX69-$BW69+1))),"")</f>
        <v>0.75</v>
      </c>
      <c r="Q69" s="0" t="n">
        <f aca="false">IF(AND(ISNUMBER($BW69),ISNUMBER($BX69)),MIN(1,MAX(0,($BX69-2019+1)/($BX69-$BW69+1))),"")</f>
        <v>0.625</v>
      </c>
      <c r="R69" s="0" t="n">
        <f aca="false">IF(AND(ISNUMBER($BW69),ISNUMBER($BX69)),MIN(1,MAX(0,($BX69-2016+1)/($BX69-$BW69+1))),"")</f>
        <v>1</v>
      </c>
      <c r="S69" s="0" t="n">
        <f aca="false">IF($L69&lt;&gt;"",IF($L69&gt;=2015.5,1,0),"")</f>
        <v>1</v>
      </c>
      <c r="T69" s="0" t="n">
        <f aca="false">IF($L69&lt;&gt;"",IF($L69&gt;=2016,1,0),"")</f>
        <v>1</v>
      </c>
      <c r="U69" s="0" t="n">
        <f aca="false">IF(ISNUMBER($BX69),IF($BX69&gt;=2016,1,0),"")</f>
        <v>1</v>
      </c>
      <c r="V69" s="0" t="n">
        <f aca="false">IF(ISNUMBER($BW69),IF($BW69&gt;=2016,1,0),"")</f>
        <v>1</v>
      </c>
      <c r="W69" s="0" t="str">
        <f aca="false">IF(AND(ISNUMBER($BW69),ISNUMBER($BX69)),IF($BW69&gt;=2016,"post-only",IF($BX69&lt;2016,"pre-only","mixed")),"")</f>
        <v>post-only</v>
      </c>
      <c r="X69" s="0" t="n">
        <f aca="false">IF(AND(ISNUMBER($BW69),ISNUMBER($BX69)),MIN(1,MAX(0,($BX69-2017+1)/($BX69-$BW69+1))),"")</f>
        <v>0.875</v>
      </c>
      <c r="Y69" s="0" t="n">
        <f aca="false">IF(AND(ISNUMBER($BW69),ISNUMBER($BX69)),MIN(1,MAX(0,($BX69-2018+1)/($BX69-$BW69+1))),"")</f>
        <v>0.75</v>
      </c>
      <c r="Z69" s="0" t="n">
        <f aca="false">IF(AND(ISNUMBER($BW69),ISNUMBER($BX69)),MIN(1,MAX(0,($BX69-2019+1)/($BX69-$BW69+1))),"")</f>
        <v>0.625</v>
      </c>
      <c r="AA69" s="0" t="n">
        <f aca="false">IF(ISNUMBER($BX69),IF($BX69&gt;=2017,1,0),"")</f>
        <v>1</v>
      </c>
      <c r="AB69" s="0" t="n">
        <f aca="false">IF(ISNUMBER($BX69),IF($BX69&gt;=2018,1,0),"")</f>
        <v>1</v>
      </c>
      <c r="AC69" s="0" t="n">
        <f aca="false">IF(ISNUMBER($BX69),IF($BX69&gt;=2019,1,0),"")</f>
        <v>1</v>
      </c>
      <c r="AD69" s="0" t="n">
        <f aca="false">IF($L69&lt;&gt;"",IF($L69&gt;2013,1,0),"")</f>
        <v>1</v>
      </c>
      <c r="AE69" s="0" t="n">
        <f aca="false">IF($L69&lt;&gt;"",1+IF($L69&gt;2011,1,0)+IF($L69&gt;2014,1,0),"")</f>
        <v>3</v>
      </c>
      <c r="AF69" s="0" t="s">
        <v>87</v>
      </c>
      <c r="AG69" s="0" t="s">
        <v>88</v>
      </c>
      <c r="AH69" s="0" t="s">
        <v>89</v>
      </c>
      <c r="AI69" s="0" t="s">
        <v>90</v>
      </c>
      <c r="AJ69" s="0" t="s">
        <v>90</v>
      </c>
      <c r="AK69" s="0" t="str">
        <f aca="false">IF(AND($CF69&lt;&gt;"",IFERROR(INDEX(subsample_country_map!$B:$B,MATCH($CF69,subsample_country_map!$A:$A,0)),"")&lt;&gt;""),INDEX(subsample_country_map!$B:$B,MATCH($CF69,subsample_country_map!$A:$A,0)),INDEX(lookup!$AA:$AA,MATCH($A69,lookup!$A:$A,0)))</f>
        <v>2_Europe</v>
      </c>
      <c r="AL69" s="0" t="str">
        <f aca="false">IF(AND($CF69&lt;&gt;"",IFERROR(INDEX(subsample_country_map!$C:$C,MATCH($CF69,subsample_country_map!$A:$A,0)),"")&lt;&gt;""),INDEX(subsample_country_map!$C:$C,MATCH($CF69,subsample_country_map!$A:$A,0)),INDEX(lookup!$AB:$AB,MATCH($A69,lookup!$A:$A,0)))</f>
        <v>99_NCE</v>
      </c>
      <c r="AM69" s="0" t="str">
        <f aca="false">IF(AND($CF69&lt;&gt;"",IFERROR(INDEX(subsample_country_map!$D:$D,MATCH($CF69,subsample_country_map!$A:$A,0)),"")&lt;&gt;""),INDEX(subsample_country_map!$D:$D,MATCH($CF69,subsample_country_map!$A:$A,0)),INDEX(lookup!$AC:$AC,MATCH($A69,lookup!$A:$A,0)))</f>
        <v>1_western</v>
      </c>
      <c r="AN69" s="0" t="str">
        <f aca="false">IF(AND($CF69&lt;&gt;"",IFERROR(INDEX(subsample_country_map!$E:$E,MATCH($CF69,subsample_country_map!$A:$A,0)),"")&lt;&gt;""),INDEX(subsample_country_map!$E:$E,MATCH($CF69,subsample_country_map!$A:$A,0)),INDEX(lookup!$AD:$AD,MATCH($A69,lookup!$A:$A,0)))</f>
        <v>99_NCE</v>
      </c>
      <c r="AO69" s="0" t="str">
        <f aca="false">INDEX(lookup!$Y:$Y,MATCH($A69,lookup!$A:$A,0))</f>
        <v>0_published</v>
      </c>
      <c r="AP69" s="0" t="str">
        <f aca="false">INDEX(lookup!$Z:$Z,MATCH($A69,lookup!$A:$A,0))</f>
        <v>1_VHB high</v>
      </c>
      <c r="AQ69" s="0" t="str">
        <f aca="false">INDEX(lookup!$W:$W,MATCH($A69,lookup!$A:$A,0))</f>
        <v>2_sust</v>
      </c>
      <c r="AS69" s="0" t="s">
        <v>91</v>
      </c>
      <c r="AT69" s="0" t="s">
        <v>397</v>
      </c>
      <c r="AU69" s="0" t="s">
        <v>93</v>
      </c>
      <c r="AV69" s="0" t="s">
        <v>405</v>
      </c>
      <c r="AW69" s="0" t="s">
        <v>406</v>
      </c>
      <c r="BA69" s="0" t="n">
        <v>8188</v>
      </c>
      <c r="BB69" s="0" t="s">
        <v>96</v>
      </c>
      <c r="BC69" s="0" t="s">
        <v>358</v>
      </c>
      <c r="BD69" s="0" t="s">
        <v>407</v>
      </c>
      <c r="BE69" s="0" t="s">
        <v>98</v>
      </c>
      <c r="BI69" s="0" t="s">
        <v>143</v>
      </c>
      <c r="BJ69" s="0" t="s">
        <v>408</v>
      </c>
      <c r="BK69" s="0" t="s">
        <v>191</v>
      </c>
      <c r="BL69" s="0" t="s">
        <v>409</v>
      </c>
      <c r="BM69" s="0" t="s">
        <v>401</v>
      </c>
      <c r="BN69" s="0" t="s">
        <v>402</v>
      </c>
      <c r="BO69" s="0" t="s">
        <v>105</v>
      </c>
      <c r="BP69" s="0" t="s">
        <v>396</v>
      </c>
      <c r="BQ69" s="0" t="s">
        <v>127</v>
      </c>
      <c r="BT69" s="0" t="n">
        <v>0</v>
      </c>
      <c r="BU69" s="0" t="s">
        <v>403</v>
      </c>
      <c r="BW69" s="0" t="n">
        <v>2016</v>
      </c>
      <c r="BX69" s="0" t="n">
        <v>2023</v>
      </c>
      <c r="BY69" s="0" t="s">
        <v>404</v>
      </c>
      <c r="BZ69" s="0" t="n">
        <v>2019.5</v>
      </c>
      <c r="CA69" s="0" t="n">
        <v>1</v>
      </c>
      <c r="CB69" s="0" t="n">
        <v>1</v>
      </c>
      <c r="CC69" s="0" t="n">
        <v>1</v>
      </c>
      <c r="CD69" s="0" t="n">
        <v>-0.0415407209677327</v>
      </c>
      <c r="CE69" s="0" t="n">
        <v>1</v>
      </c>
    </row>
    <row r="70" customFormat="false" ht="15" hidden="false" customHeight="false" outlineLevel="0" collapsed="false">
      <c r="A70" s="0" t="s">
        <v>396</v>
      </c>
      <c r="B70" s="0" t="n">
        <v>1375</v>
      </c>
      <c r="C70" s="0" t="n">
        <v>-0.0371384673417596</v>
      </c>
      <c r="D70" s="0" t="n">
        <v>7414</v>
      </c>
      <c r="E70" s="0" t="n">
        <f aca="false">IF(ISNUMBER($BA70),$BA70,IF(AND(ISNUMBER($D70),ISNUMBER($BW70),ISNUMBER($BX70)),$D70*($BX70-$BW70+1),""))</f>
        <v>7414</v>
      </c>
      <c r="H70" s="0" t="s">
        <v>118</v>
      </c>
      <c r="I70" s="0" t="s">
        <v>344</v>
      </c>
      <c r="J70" s="0" t="n">
        <f aca="false">IF($BW70&lt;&gt;"",$BW70,"")</f>
        <v>2016</v>
      </c>
      <c r="K70" s="0" t="n">
        <f aca="false">IF($BX70&lt;&gt;"",$BX70,"")</f>
        <v>2023</v>
      </c>
      <c r="L70" s="0" t="n">
        <f aca="false">IF(AND(ISNUMBER($BW70),ISNUMBER($BX70)),($BW70+$BX70)/2,"")</f>
        <v>2019.5</v>
      </c>
      <c r="M70" s="0" t="n">
        <f aca="false">IF($L70&lt;&gt;"",$L70,"")</f>
        <v>2019.5</v>
      </c>
      <c r="N70" s="0" t="n">
        <f aca="false">IF(AND(ISNUMBER($BW70),ISNUMBER($BX70)),MIN(1,MAX(0,($BX70-2016+1)/($BX70-$BW70+1))),"")</f>
        <v>1</v>
      </c>
      <c r="O70" s="0" t="n">
        <f aca="false">IF(AND(ISNUMBER($BW70),ISNUMBER($BX70)),MIN(1,MAX(0,($BX70-2017+1)/($BX70-$BW70+1))),"")</f>
        <v>0.875</v>
      </c>
      <c r="P70" s="0" t="n">
        <f aca="false">IF(AND(ISNUMBER($BW70),ISNUMBER($BX70)),MIN(1,MAX(0,($BX70-2018+1)/($BX70-$BW70+1))),"")</f>
        <v>0.75</v>
      </c>
      <c r="Q70" s="0" t="n">
        <f aca="false">IF(AND(ISNUMBER($BW70),ISNUMBER($BX70)),MIN(1,MAX(0,($BX70-2019+1)/($BX70-$BW70+1))),"")</f>
        <v>0.625</v>
      </c>
      <c r="R70" s="0" t="n">
        <f aca="false">IF(AND(ISNUMBER($BW70),ISNUMBER($BX70)),MIN(1,MAX(0,($BX70-2016+1)/($BX70-$BW70+1))),"")</f>
        <v>1</v>
      </c>
      <c r="S70" s="0" t="n">
        <f aca="false">IF($L70&lt;&gt;"",IF($L70&gt;=2015.5,1,0),"")</f>
        <v>1</v>
      </c>
      <c r="T70" s="0" t="n">
        <f aca="false">IF($L70&lt;&gt;"",IF($L70&gt;=2016,1,0),"")</f>
        <v>1</v>
      </c>
      <c r="U70" s="0" t="n">
        <f aca="false">IF(ISNUMBER($BX70),IF($BX70&gt;=2016,1,0),"")</f>
        <v>1</v>
      </c>
      <c r="V70" s="0" t="n">
        <f aca="false">IF(ISNUMBER($BW70),IF($BW70&gt;=2016,1,0),"")</f>
        <v>1</v>
      </c>
      <c r="W70" s="0" t="str">
        <f aca="false">IF(AND(ISNUMBER($BW70),ISNUMBER($BX70)),IF($BW70&gt;=2016,"post-only",IF($BX70&lt;2016,"pre-only","mixed")),"")</f>
        <v>post-only</v>
      </c>
      <c r="X70" s="0" t="n">
        <f aca="false">IF(AND(ISNUMBER($BW70),ISNUMBER($BX70)),MIN(1,MAX(0,($BX70-2017+1)/($BX70-$BW70+1))),"")</f>
        <v>0.875</v>
      </c>
      <c r="Y70" s="0" t="n">
        <f aca="false">IF(AND(ISNUMBER($BW70),ISNUMBER($BX70)),MIN(1,MAX(0,($BX70-2018+1)/($BX70-$BW70+1))),"")</f>
        <v>0.75</v>
      </c>
      <c r="Z70" s="0" t="n">
        <f aca="false">IF(AND(ISNUMBER($BW70),ISNUMBER($BX70)),MIN(1,MAX(0,($BX70-2019+1)/($BX70-$BW70+1))),"")</f>
        <v>0.625</v>
      </c>
      <c r="AA70" s="0" t="n">
        <f aca="false">IF(ISNUMBER($BX70),IF($BX70&gt;=2017,1,0),"")</f>
        <v>1</v>
      </c>
      <c r="AB70" s="0" t="n">
        <f aca="false">IF(ISNUMBER($BX70),IF($BX70&gt;=2018,1,0),"")</f>
        <v>1</v>
      </c>
      <c r="AC70" s="0" t="n">
        <f aca="false">IF(ISNUMBER($BX70),IF($BX70&gt;=2019,1,0),"")</f>
        <v>1</v>
      </c>
      <c r="AD70" s="0" t="n">
        <f aca="false">IF($L70&lt;&gt;"",IF($L70&gt;2013,1,0),"")</f>
        <v>1</v>
      </c>
      <c r="AE70" s="0" t="n">
        <f aca="false">IF($L70&lt;&gt;"",1+IF($L70&gt;2011,1,0)+IF($L70&gt;2014,1,0),"")</f>
        <v>3</v>
      </c>
      <c r="AF70" s="0" t="s">
        <v>87</v>
      </c>
      <c r="AG70" s="0" t="s">
        <v>88</v>
      </c>
      <c r="AH70" s="0" t="s">
        <v>89</v>
      </c>
      <c r="AI70" s="0" t="s">
        <v>90</v>
      </c>
      <c r="AJ70" s="0" t="s">
        <v>90</v>
      </c>
      <c r="AK70" s="0" t="str">
        <f aca="false">IF(AND($CF70&lt;&gt;"",IFERROR(INDEX(subsample_country_map!$B:$B,MATCH($CF70,subsample_country_map!$A:$A,0)),"")&lt;&gt;""),INDEX(subsample_country_map!$B:$B,MATCH($CF70,subsample_country_map!$A:$A,0)),INDEX(lookup!$AA:$AA,MATCH($A70,lookup!$A:$A,0)))</f>
        <v>2_Europe</v>
      </c>
      <c r="AL70" s="0" t="str">
        <f aca="false">IF(AND($CF70&lt;&gt;"",IFERROR(INDEX(subsample_country_map!$C:$C,MATCH($CF70,subsample_country_map!$A:$A,0)),"")&lt;&gt;""),INDEX(subsample_country_map!$C:$C,MATCH($CF70,subsample_country_map!$A:$A,0)),INDEX(lookup!$AB:$AB,MATCH($A70,lookup!$A:$A,0)))</f>
        <v>99_NCE</v>
      </c>
      <c r="AM70" s="0" t="str">
        <f aca="false">IF(AND($CF70&lt;&gt;"",IFERROR(INDEX(subsample_country_map!$D:$D,MATCH($CF70,subsample_country_map!$A:$A,0)),"")&lt;&gt;""),INDEX(subsample_country_map!$D:$D,MATCH($CF70,subsample_country_map!$A:$A,0)),INDEX(lookup!$AC:$AC,MATCH($A70,lookup!$A:$A,0)))</f>
        <v>1_western</v>
      </c>
      <c r="AN70" s="0" t="str">
        <f aca="false">IF(AND($CF70&lt;&gt;"",IFERROR(INDEX(subsample_country_map!$E:$E,MATCH($CF70,subsample_country_map!$A:$A,0)),"")&lt;&gt;""),INDEX(subsample_country_map!$E:$E,MATCH($CF70,subsample_country_map!$A:$A,0)),INDEX(lookup!$AD:$AD,MATCH($A70,lookup!$A:$A,0)))</f>
        <v>99_NCE</v>
      </c>
      <c r="AO70" s="0" t="str">
        <f aca="false">INDEX(lookup!$Y:$Y,MATCH($A70,lookup!$A:$A,0))</f>
        <v>0_published</v>
      </c>
      <c r="AP70" s="0" t="str">
        <f aca="false">INDEX(lookup!$Z:$Z,MATCH($A70,lookup!$A:$A,0))</f>
        <v>1_VHB high</v>
      </c>
      <c r="AQ70" s="0" t="str">
        <f aca="false">INDEX(lookup!$W:$W,MATCH($A70,lookup!$A:$A,0))</f>
        <v>2_sust</v>
      </c>
      <c r="AS70" s="0" t="s">
        <v>91</v>
      </c>
      <c r="AT70" s="0" t="s">
        <v>397</v>
      </c>
      <c r="AU70" s="0" t="s">
        <v>93</v>
      </c>
      <c r="AV70" s="0" t="s">
        <v>410</v>
      </c>
      <c r="AW70" s="0" t="s">
        <v>214</v>
      </c>
      <c r="BA70" s="0" t="n">
        <v>7414</v>
      </c>
      <c r="BB70" s="0" t="s">
        <v>96</v>
      </c>
      <c r="BC70" s="0" t="s">
        <v>358</v>
      </c>
      <c r="BD70" s="0" t="s">
        <v>407</v>
      </c>
      <c r="BE70" s="0" t="s">
        <v>98</v>
      </c>
      <c r="BI70" s="0" t="s">
        <v>143</v>
      </c>
      <c r="BJ70" s="0" t="s">
        <v>411</v>
      </c>
      <c r="BK70" s="0" t="s">
        <v>191</v>
      </c>
      <c r="BL70" s="0" t="s">
        <v>412</v>
      </c>
      <c r="BM70" s="0" t="s">
        <v>401</v>
      </c>
      <c r="BN70" s="0" t="s">
        <v>402</v>
      </c>
      <c r="BO70" s="0" t="s">
        <v>105</v>
      </c>
      <c r="BP70" s="0" t="s">
        <v>396</v>
      </c>
      <c r="BQ70" s="0" t="s">
        <v>127</v>
      </c>
      <c r="BT70" s="0" t="n">
        <v>0</v>
      </c>
      <c r="BU70" s="0" t="s">
        <v>403</v>
      </c>
      <c r="BW70" s="0" t="n">
        <v>2016</v>
      </c>
      <c r="BX70" s="0" t="n">
        <v>2023</v>
      </c>
      <c r="BY70" s="0" t="s">
        <v>404</v>
      </c>
      <c r="BZ70" s="0" t="n">
        <v>2019.5</v>
      </c>
      <c r="CA70" s="0" t="n">
        <v>1</v>
      </c>
      <c r="CB70" s="0" t="n">
        <v>1</v>
      </c>
      <c r="CC70" s="0" t="n">
        <v>1</v>
      </c>
      <c r="CD70" s="0" t="n">
        <v>-0.0371555560913644</v>
      </c>
      <c r="CE70" s="0" t="n">
        <v>1</v>
      </c>
    </row>
    <row r="71" customFormat="false" ht="15" hidden="false" customHeight="false" outlineLevel="0" collapsed="false">
      <c r="A71" s="0" t="s">
        <v>396</v>
      </c>
      <c r="B71" s="0" t="n">
        <v>1376</v>
      </c>
      <c r="C71" s="0" t="n">
        <v>-0.0351784050736249</v>
      </c>
      <c r="D71" s="0" t="n">
        <v>8368</v>
      </c>
      <c r="E71" s="0" t="n">
        <f aca="false">IF(ISNUMBER($BA71),$BA71,IF(AND(ISNUMBER($D71),ISNUMBER($BW71),ISNUMBER($BX71)),$D71*($BX71-$BW71+1),""))</f>
        <v>8368</v>
      </c>
      <c r="H71" s="0" t="s">
        <v>118</v>
      </c>
      <c r="I71" s="0" t="s">
        <v>344</v>
      </c>
      <c r="J71" s="0" t="n">
        <f aca="false">IF($BW71&lt;&gt;"",$BW71,"")</f>
        <v>2016</v>
      </c>
      <c r="K71" s="0" t="n">
        <f aca="false">IF($BX71&lt;&gt;"",$BX71,"")</f>
        <v>2023</v>
      </c>
      <c r="L71" s="0" t="n">
        <f aca="false">IF(AND(ISNUMBER($BW71),ISNUMBER($BX71)),($BW71+$BX71)/2,"")</f>
        <v>2019.5</v>
      </c>
      <c r="M71" s="0" t="n">
        <f aca="false">IF($L71&lt;&gt;"",$L71,"")</f>
        <v>2019.5</v>
      </c>
      <c r="N71" s="0" t="n">
        <f aca="false">IF(AND(ISNUMBER($BW71),ISNUMBER($BX71)),MIN(1,MAX(0,($BX71-2016+1)/($BX71-$BW71+1))),"")</f>
        <v>1</v>
      </c>
      <c r="O71" s="0" t="n">
        <f aca="false">IF(AND(ISNUMBER($BW71),ISNUMBER($BX71)),MIN(1,MAX(0,($BX71-2017+1)/($BX71-$BW71+1))),"")</f>
        <v>0.875</v>
      </c>
      <c r="P71" s="0" t="n">
        <f aca="false">IF(AND(ISNUMBER($BW71),ISNUMBER($BX71)),MIN(1,MAX(0,($BX71-2018+1)/($BX71-$BW71+1))),"")</f>
        <v>0.75</v>
      </c>
      <c r="Q71" s="0" t="n">
        <f aca="false">IF(AND(ISNUMBER($BW71),ISNUMBER($BX71)),MIN(1,MAX(0,($BX71-2019+1)/($BX71-$BW71+1))),"")</f>
        <v>0.625</v>
      </c>
      <c r="R71" s="0" t="n">
        <f aca="false">IF(AND(ISNUMBER($BW71),ISNUMBER($BX71)),MIN(1,MAX(0,($BX71-2016+1)/($BX71-$BW71+1))),"")</f>
        <v>1</v>
      </c>
      <c r="S71" s="0" t="n">
        <f aca="false">IF($L71&lt;&gt;"",IF($L71&gt;=2015.5,1,0),"")</f>
        <v>1</v>
      </c>
      <c r="T71" s="0" t="n">
        <f aca="false">IF($L71&lt;&gt;"",IF($L71&gt;=2016,1,0),"")</f>
        <v>1</v>
      </c>
      <c r="U71" s="0" t="n">
        <f aca="false">IF(ISNUMBER($BX71),IF($BX71&gt;=2016,1,0),"")</f>
        <v>1</v>
      </c>
      <c r="V71" s="0" t="n">
        <f aca="false">IF(ISNUMBER($BW71),IF($BW71&gt;=2016,1,0),"")</f>
        <v>1</v>
      </c>
      <c r="W71" s="0" t="str">
        <f aca="false">IF(AND(ISNUMBER($BW71),ISNUMBER($BX71)),IF($BW71&gt;=2016,"post-only",IF($BX71&lt;2016,"pre-only","mixed")),"")</f>
        <v>post-only</v>
      </c>
      <c r="X71" s="0" t="n">
        <f aca="false">IF(AND(ISNUMBER($BW71),ISNUMBER($BX71)),MIN(1,MAX(0,($BX71-2017+1)/($BX71-$BW71+1))),"")</f>
        <v>0.875</v>
      </c>
      <c r="Y71" s="0" t="n">
        <f aca="false">IF(AND(ISNUMBER($BW71),ISNUMBER($BX71)),MIN(1,MAX(0,($BX71-2018+1)/($BX71-$BW71+1))),"")</f>
        <v>0.75</v>
      </c>
      <c r="Z71" s="0" t="n">
        <f aca="false">IF(AND(ISNUMBER($BW71),ISNUMBER($BX71)),MIN(1,MAX(0,($BX71-2019+1)/($BX71-$BW71+1))),"")</f>
        <v>0.625</v>
      </c>
      <c r="AA71" s="0" t="n">
        <f aca="false">IF(ISNUMBER($BX71),IF($BX71&gt;=2017,1,0),"")</f>
        <v>1</v>
      </c>
      <c r="AB71" s="0" t="n">
        <f aca="false">IF(ISNUMBER($BX71),IF($BX71&gt;=2018,1,0),"")</f>
        <v>1</v>
      </c>
      <c r="AC71" s="0" t="n">
        <f aca="false">IF(ISNUMBER($BX71),IF($BX71&gt;=2019,1,0),"")</f>
        <v>1</v>
      </c>
      <c r="AD71" s="0" t="n">
        <f aca="false">IF($L71&lt;&gt;"",IF($L71&gt;2013,1,0),"")</f>
        <v>1</v>
      </c>
      <c r="AE71" s="0" t="n">
        <f aca="false">IF($L71&lt;&gt;"",1+IF($L71&gt;2011,1,0)+IF($L71&gt;2014,1,0),"")</f>
        <v>3</v>
      </c>
      <c r="AF71" s="0" t="s">
        <v>87</v>
      </c>
      <c r="AG71" s="0" t="s">
        <v>88</v>
      </c>
      <c r="AH71" s="0" t="s">
        <v>89</v>
      </c>
      <c r="AI71" s="0" t="s">
        <v>90</v>
      </c>
      <c r="AJ71" s="0" t="s">
        <v>90</v>
      </c>
      <c r="AK71" s="0" t="str">
        <f aca="false">IF(AND($CF71&lt;&gt;"",IFERROR(INDEX(subsample_country_map!$B:$B,MATCH($CF71,subsample_country_map!$A:$A,0)),"")&lt;&gt;""),INDEX(subsample_country_map!$B:$B,MATCH($CF71,subsample_country_map!$A:$A,0)),INDEX(lookup!$AA:$AA,MATCH($A71,lookup!$A:$A,0)))</f>
        <v>2_Europe</v>
      </c>
      <c r="AL71" s="0" t="str">
        <f aca="false">IF(AND($CF71&lt;&gt;"",IFERROR(INDEX(subsample_country_map!$C:$C,MATCH($CF71,subsample_country_map!$A:$A,0)),"")&lt;&gt;""),INDEX(subsample_country_map!$C:$C,MATCH($CF71,subsample_country_map!$A:$A,0)),INDEX(lookup!$AB:$AB,MATCH($A71,lookup!$A:$A,0)))</f>
        <v>99_NCE</v>
      </c>
      <c r="AM71" s="0" t="str">
        <f aca="false">IF(AND($CF71&lt;&gt;"",IFERROR(INDEX(subsample_country_map!$D:$D,MATCH($CF71,subsample_country_map!$A:$A,0)),"")&lt;&gt;""),INDEX(subsample_country_map!$D:$D,MATCH($CF71,subsample_country_map!$A:$A,0)),INDEX(lookup!$AC:$AC,MATCH($A71,lookup!$A:$A,0)))</f>
        <v>1_western</v>
      </c>
      <c r="AN71" s="0" t="str">
        <f aca="false">IF(AND($CF71&lt;&gt;"",IFERROR(INDEX(subsample_country_map!$E:$E,MATCH($CF71,subsample_country_map!$A:$A,0)),"")&lt;&gt;""),INDEX(subsample_country_map!$E:$E,MATCH($CF71,subsample_country_map!$A:$A,0)),INDEX(lookup!$AD:$AD,MATCH($A71,lookup!$A:$A,0)))</f>
        <v>99_NCE</v>
      </c>
      <c r="AO71" s="0" t="str">
        <f aca="false">INDEX(lookup!$Y:$Y,MATCH($A71,lookup!$A:$A,0))</f>
        <v>0_published</v>
      </c>
      <c r="AP71" s="0" t="str">
        <f aca="false">INDEX(lookup!$Z:$Z,MATCH($A71,lookup!$A:$A,0))</f>
        <v>1_VHB high</v>
      </c>
      <c r="AQ71" s="0" t="str">
        <f aca="false">INDEX(lookup!$W:$W,MATCH($A71,lookup!$A:$A,0))</f>
        <v>2_sust</v>
      </c>
      <c r="AS71" s="0" t="s">
        <v>91</v>
      </c>
      <c r="AT71" s="0" t="s">
        <v>397</v>
      </c>
      <c r="AU71" s="0" t="s">
        <v>93</v>
      </c>
      <c r="AV71" s="0" t="s">
        <v>413</v>
      </c>
      <c r="AW71" s="0" t="s">
        <v>406</v>
      </c>
      <c r="BA71" s="0" t="n">
        <v>8368</v>
      </c>
      <c r="BB71" s="0" t="s">
        <v>96</v>
      </c>
      <c r="BC71" s="0" t="s">
        <v>358</v>
      </c>
      <c r="BD71" s="0" t="s">
        <v>407</v>
      </c>
      <c r="BE71" s="0" t="s">
        <v>98</v>
      </c>
      <c r="BI71" s="0" t="s">
        <v>189</v>
      </c>
      <c r="BJ71" s="0" t="s">
        <v>408</v>
      </c>
      <c r="BK71" s="0" t="s">
        <v>209</v>
      </c>
      <c r="BL71" s="0" t="s">
        <v>414</v>
      </c>
      <c r="BM71" s="0" t="s">
        <v>415</v>
      </c>
      <c r="BN71" s="0" t="s">
        <v>402</v>
      </c>
      <c r="BO71" s="0" t="s">
        <v>105</v>
      </c>
      <c r="BP71" s="0" t="s">
        <v>396</v>
      </c>
      <c r="BQ71" s="0" t="s">
        <v>127</v>
      </c>
      <c r="BT71" s="0" t="n">
        <v>0</v>
      </c>
      <c r="BU71" s="0" t="s">
        <v>403</v>
      </c>
      <c r="BW71" s="0" t="n">
        <v>2016</v>
      </c>
      <c r="BX71" s="0" t="n">
        <v>2023</v>
      </c>
      <c r="BY71" s="0" t="s">
        <v>404</v>
      </c>
      <c r="BZ71" s="0" t="n">
        <v>2019.5</v>
      </c>
      <c r="CA71" s="0" t="n">
        <v>1</v>
      </c>
      <c r="CB71" s="0" t="n">
        <v>1</v>
      </c>
      <c r="CC71" s="0" t="n">
        <v>1</v>
      </c>
      <c r="CD71" s="0" t="n">
        <v>-0.0351929271867634</v>
      </c>
      <c r="CE71" s="0" t="n">
        <v>1</v>
      </c>
    </row>
    <row r="72" customFormat="false" ht="15" hidden="false" customHeight="false" outlineLevel="0" collapsed="false">
      <c r="A72" s="0" t="s">
        <v>396</v>
      </c>
      <c r="B72" s="0" t="n">
        <v>1377</v>
      </c>
      <c r="C72" s="0" t="n">
        <v>-0.0284885319907366</v>
      </c>
      <c r="D72" s="0" t="n">
        <v>7572</v>
      </c>
      <c r="E72" s="0" t="n">
        <f aca="false">IF(ISNUMBER($BA72),$BA72,IF(AND(ISNUMBER($D72),ISNUMBER($BW72),ISNUMBER($BX72)),$D72*($BX72-$BW72+1),""))</f>
        <v>7572</v>
      </c>
      <c r="H72" s="0" t="s">
        <v>118</v>
      </c>
      <c r="I72" s="0" t="s">
        <v>344</v>
      </c>
      <c r="J72" s="0" t="n">
        <f aca="false">IF($BW72&lt;&gt;"",$BW72,"")</f>
        <v>2016</v>
      </c>
      <c r="K72" s="0" t="n">
        <f aca="false">IF($BX72&lt;&gt;"",$BX72,"")</f>
        <v>2023</v>
      </c>
      <c r="L72" s="0" t="n">
        <f aca="false">IF(AND(ISNUMBER($BW72),ISNUMBER($BX72)),($BW72+$BX72)/2,"")</f>
        <v>2019.5</v>
      </c>
      <c r="M72" s="0" t="n">
        <f aca="false">IF($L72&lt;&gt;"",$L72,"")</f>
        <v>2019.5</v>
      </c>
      <c r="N72" s="0" t="n">
        <f aca="false">IF(AND(ISNUMBER($BW72),ISNUMBER($BX72)),MIN(1,MAX(0,($BX72-2016+1)/($BX72-$BW72+1))),"")</f>
        <v>1</v>
      </c>
      <c r="O72" s="0" t="n">
        <f aca="false">IF(AND(ISNUMBER($BW72),ISNUMBER($BX72)),MIN(1,MAX(0,($BX72-2017+1)/($BX72-$BW72+1))),"")</f>
        <v>0.875</v>
      </c>
      <c r="P72" s="0" t="n">
        <f aca="false">IF(AND(ISNUMBER($BW72),ISNUMBER($BX72)),MIN(1,MAX(0,($BX72-2018+1)/($BX72-$BW72+1))),"")</f>
        <v>0.75</v>
      </c>
      <c r="Q72" s="0" t="n">
        <f aca="false">IF(AND(ISNUMBER($BW72),ISNUMBER($BX72)),MIN(1,MAX(0,($BX72-2019+1)/($BX72-$BW72+1))),"")</f>
        <v>0.625</v>
      </c>
      <c r="R72" s="0" t="n">
        <f aca="false">IF(AND(ISNUMBER($BW72),ISNUMBER($BX72)),MIN(1,MAX(0,($BX72-2016+1)/($BX72-$BW72+1))),"")</f>
        <v>1</v>
      </c>
      <c r="S72" s="0" t="n">
        <f aca="false">IF($L72&lt;&gt;"",IF($L72&gt;=2015.5,1,0),"")</f>
        <v>1</v>
      </c>
      <c r="T72" s="0" t="n">
        <f aca="false">IF($L72&lt;&gt;"",IF($L72&gt;=2016,1,0),"")</f>
        <v>1</v>
      </c>
      <c r="U72" s="0" t="n">
        <f aca="false">IF(ISNUMBER($BX72),IF($BX72&gt;=2016,1,0),"")</f>
        <v>1</v>
      </c>
      <c r="V72" s="0" t="n">
        <f aca="false">IF(ISNUMBER($BW72),IF($BW72&gt;=2016,1,0),"")</f>
        <v>1</v>
      </c>
      <c r="W72" s="0" t="str">
        <f aca="false">IF(AND(ISNUMBER($BW72),ISNUMBER($BX72)),IF($BW72&gt;=2016,"post-only",IF($BX72&lt;2016,"pre-only","mixed")),"")</f>
        <v>post-only</v>
      </c>
      <c r="X72" s="0" t="n">
        <f aca="false">IF(AND(ISNUMBER($BW72),ISNUMBER($BX72)),MIN(1,MAX(0,($BX72-2017+1)/($BX72-$BW72+1))),"")</f>
        <v>0.875</v>
      </c>
      <c r="Y72" s="0" t="n">
        <f aca="false">IF(AND(ISNUMBER($BW72),ISNUMBER($BX72)),MIN(1,MAX(0,($BX72-2018+1)/($BX72-$BW72+1))),"")</f>
        <v>0.75</v>
      </c>
      <c r="Z72" s="0" t="n">
        <f aca="false">IF(AND(ISNUMBER($BW72),ISNUMBER($BX72)),MIN(1,MAX(0,($BX72-2019+1)/($BX72-$BW72+1))),"")</f>
        <v>0.625</v>
      </c>
      <c r="AA72" s="0" t="n">
        <f aca="false">IF(ISNUMBER($BX72),IF($BX72&gt;=2017,1,0),"")</f>
        <v>1</v>
      </c>
      <c r="AB72" s="0" t="n">
        <f aca="false">IF(ISNUMBER($BX72),IF($BX72&gt;=2018,1,0),"")</f>
        <v>1</v>
      </c>
      <c r="AC72" s="0" t="n">
        <f aca="false">IF(ISNUMBER($BX72),IF($BX72&gt;=2019,1,0),"")</f>
        <v>1</v>
      </c>
      <c r="AD72" s="0" t="n">
        <f aca="false">IF($L72&lt;&gt;"",IF($L72&gt;2013,1,0),"")</f>
        <v>1</v>
      </c>
      <c r="AE72" s="0" t="n">
        <f aca="false">IF($L72&lt;&gt;"",1+IF($L72&gt;2011,1,0)+IF($L72&gt;2014,1,0),"")</f>
        <v>3</v>
      </c>
      <c r="AF72" s="0" t="s">
        <v>87</v>
      </c>
      <c r="AG72" s="0" t="s">
        <v>88</v>
      </c>
      <c r="AH72" s="0" t="s">
        <v>89</v>
      </c>
      <c r="AI72" s="0" t="s">
        <v>90</v>
      </c>
      <c r="AJ72" s="0" t="s">
        <v>90</v>
      </c>
      <c r="AK72" s="0" t="str">
        <f aca="false">IF(AND($CF72&lt;&gt;"",IFERROR(INDEX(subsample_country_map!$B:$B,MATCH($CF72,subsample_country_map!$A:$A,0)),"")&lt;&gt;""),INDEX(subsample_country_map!$B:$B,MATCH($CF72,subsample_country_map!$A:$A,0)),INDEX(lookup!$AA:$AA,MATCH($A72,lookup!$A:$A,0)))</f>
        <v>2_Europe</v>
      </c>
      <c r="AL72" s="0" t="str">
        <f aca="false">IF(AND($CF72&lt;&gt;"",IFERROR(INDEX(subsample_country_map!$C:$C,MATCH($CF72,subsample_country_map!$A:$A,0)),"")&lt;&gt;""),INDEX(subsample_country_map!$C:$C,MATCH($CF72,subsample_country_map!$A:$A,0)),INDEX(lookup!$AB:$AB,MATCH($A72,lookup!$A:$A,0)))</f>
        <v>99_NCE</v>
      </c>
      <c r="AM72" s="0" t="str">
        <f aca="false">IF(AND($CF72&lt;&gt;"",IFERROR(INDEX(subsample_country_map!$D:$D,MATCH($CF72,subsample_country_map!$A:$A,0)),"")&lt;&gt;""),INDEX(subsample_country_map!$D:$D,MATCH($CF72,subsample_country_map!$A:$A,0)),INDEX(lookup!$AC:$AC,MATCH($A72,lookup!$A:$A,0)))</f>
        <v>1_western</v>
      </c>
      <c r="AN72" s="0" t="str">
        <f aca="false">IF(AND($CF72&lt;&gt;"",IFERROR(INDEX(subsample_country_map!$E:$E,MATCH($CF72,subsample_country_map!$A:$A,0)),"")&lt;&gt;""),INDEX(subsample_country_map!$E:$E,MATCH($CF72,subsample_country_map!$A:$A,0)),INDEX(lookup!$AD:$AD,MATCH($A72,lookup!$A:$A,0)))</f>
        <v>99_NCE</v>
      </c>
      <c r="AO72" s="0" t="str">
        <f aca="false">INDEX(lookup!$Y:$Y,MATCH($A72,lookup!$A:$A,0))</f>
        <v>0_published</v>
      </c>
      <c r="AP72" s="0" t="str">
        <f aca="false">INDEX(lookup!$Z:$Z,MATCH($A72,lookup!$A:$A,0))</f>
        <v>1_VHB high</v>
      </c>
      <c r="AQ72" s="0" t="str">
        <f aca="false">INDEX(lookup!$W:$W,MATCH($A72,lookup!$A:$A,0))</f>
        <v>2_sust</v>
      </c>
      <c r="AS72" s="0" t="s">
        <v>91</v>
      </c>
      <c r="AT72" s="0" t="s">
        <v>397</v>
      </c>
      <c r="AU72" s="0" t="s">
        <v>93</v>
      </c>
      <c r="AV72" s="0" t="s">
        <v>416</v>
      </c>
      <c r="AW72" s="0" t="s">
        <v>417</v>
      </c>
      <c r="BA72" s="0" t="n">
        <v>7572</v>
      </c>
      <c r="BB72" s="0" t="s">
        <v>96</v>
      </c>
      <c r="BC72" s="0" t="s">
        <v>358</v>
      </c>
      <c r="BD72" s="0" t="s">
        <v>407</v>
      </c>
      <c r="BE72" s="0" t="s">
        <v>98</v>
      </c>
      <c r="BI72" s="0" t="s">
        <v>189</v>
      </c>
      <c r="BJ72" s="0" t="s">
        <v>411</v>
      </c>
      <c r="BK72" s="0" t="s">
        <v>209</v>
      </c>
      <c r="BL72" s="0" t="s">
        <v>418</v>
      </c>
      <c r="BM72" s="0" t="s">
        <v>415</v>
      </c>
      <c r="BN72" s="0" t="s">
        <v>402</v>
      </c>
      <c r="BO72" s="0" t="s">
        <v>105</v>
      </c>
      <c r="BP72" s="0" t="s">
        <v>396</v>
      </c>
      <c r="BQ72" s="0" t="s">
        <v>127</v>
      </c>
      <c r="BT72" s="0" t="n">
        <v>0</v>
      </c>
      <c r="BU72" s="0" t="s">
        <v>403</v>
      </c>
      <c r="BW72" s="0" t="n">
        <v>2016</v>
      </c>
      <c r="BX72" s="0" t="n">
        <v>2023</v>
      </c>
      <c r="BY72" s="0" t="s">
        <v>404</v>
      </c>
      <c r="BZ72" s="0" t="n">
        <v>2019.5</v>
      </c>
      <c r="CA72" s="0" t="n">
        <v>1</v>
      </c>
      <c r="CB72" s="0" t="n">
        <v>1</v>
      </c>
      <c r="CC72" s="0" t="n">
        <v>1</v>
      </c>
      <c r="CD72" s="0" t="n">
        <v>-0.0284962428097862</v>
      </c>
      <c r="CE72" s="0" t="n">
        <v>1</v>
      </c>
    </row>
    <row r="73" customFormat="false" ht="15" hidden="false" customHeight="false" outlineLevel="0" collapsed="false">
      <c r="A73" s="0" t="s">
        <v>396</v>
      </c>
      <c r="B73" s="0" t="n">
        <v>1378</v>
      </c>
      <c r="C73" s="0" t="n">
        <v>-0.028562048508036</v>
      </c>
      <c r="D73" s="0" t="n">
        <v>7778</v>
      </c>
      <c r="E73" s="0" t="n">
        <f aca="false">IF(ISNUMBER($BA73),$BA73,IF(AND(ISNUMBER($D73),ISNUMBER($BW73),ISNUMBER($BX73)),$D73*($BX73-$BW73+1),""))</f>
        <v>7778</v>
      </c>
      <c r="H73" s="0" t="s">
        <v>118</v>
      </c>
      <c r="I73" s="0" t="s">
        <v>344</v>
      </c>
      <c r="J73" s="0" t="n">
        <f aca="false">IF($BW73&lt;&gt;"",$BW73,"")</f>
        <v>2016</v>
      </c>
      <c r="K73" s="0" t="n">
        <f aca="false">IF($BX73&lt;&gt;"",$BX73,"")</f>
        <v>2023</v>
      </c>
      <c r="L73" s="0" t="n">
        <f aca="false">IF(AND(ISNUMBER($BW73),ISNUMBER($BX73)),($BW73+$BX73)/2,"")</f>
        <v>2019.5</v>
      </c>
      <c r="M73" s="0" t="n">
        <f aca="false">IF($L73&lt;&gt;"",$L73,"")</f>
        <v>2019.5</v>
      </c>
      <c r="N73" s="0" t="n">
        <f aca="false">IF(AND(ISNUMBER($BW73),ISNUMBER($BX73)),MIN(1,MAX(0,($BX73-2016+1)/($BX73-$BW73+1))),"")</f>
        <v>1</v>
      </c>
      <c r="O73" s="0" t="n">
        <f aca="false">IF(AND(ISNUMBER($BW73),ISNUMBER($BX73)),MIN(1,MAX(0,($BX73-2017+1)/($BX73-$BW73+1))),"")</f>
        <v>0.875</v>
      </c>
      <c r="P73" s="0" t="n">
        <f aca="false">IF(AND(ISNUMBER($BW73),ISNUMBER($BX73)),MIN(1,MAX(0,($BX73-2018+1)/($BX73-$BW73+1))),"")</f>
        <v>0.75</v>
      </c>
      <c r="Q73" s="0" t="n">
        <f aca="false">IF(AND(ISNUMBER($BW73),ISNUMBER($BX73)),MIN(1,MAX(0,($BX73-2019+1)/($BX73-$BW73+1))),"")</f>
        <v>0.625</v>
      </c>
      <c r="R73" s="0" t="n">
        <f aca="false">IF(AND(ISNUMBER($BW73),ISNUMBER($BX73)),MIN(1,MAX(0,($BX73-2016+1)/($BX73-$BW73+1))),"")</f>
        <v>1</v>
      </c>
      <c r="S73" s="0" t="n">
        <f aca="false">IF($L73&lt;&gt;"",IF($L73&gt;=2015.5,1,0),"")</f>
        <v>1</v>
      </c>
      <c r="T73" s="0" t="n">
        <f aca="false">IF($L73&lt;&gt;"",IF($L73&gt;=2016,1,0),"")</f>
        <v>1</v>
      </c>
      <c r="U73" s="0" t="n">
        <f aca="false">IF(ISNUMBER($BX73),IF($BX73&gt;=2016,1,0),"")</f>
        <v>1</v>
      </c>
      <c r="V73" s="0" t="n">
        <f aca="false">IF(ISNUMBER($BW73),IF($BW73&gt;=2016,1,0),"")</f>
        <v>1</v>
      </c>
      <c r="W73" s="0" t="str">
        <f aca="false">IF(AND(ISNUMBER($BW73),ISNUMBER($BX73)),IF($BW73&gt;=2016,"post-only",IF($BX73&lt;2016,"pre-only","mixed")),"")</f>
        <v>post-only</v>
      </c>
      <c r="X73" s="0" t="n">
        <f aca="false">IF(AND(ISNUMBER($BW73),ISNUMBER($BX73)),MIN(1,MAX(0,($BX73-2017+1)/($BX73-$BW73+1))),"")</f>
        <v>0.875</v>
      </c>
      <c r="Y73" s="0" t="n">
        <f aca="false">IF(AND(ISNUMBER($BW73),ISNUMBER($BX73)),MIN(1,MAX(0,($BX73-2018+1)/($BX73-$BW73+1))),"")</f>
        <v>0.75</v>
      </c>
      <c r="Z73" s="0" t="n">
        <f aca="false">IF(AND(ISNUMBER($BW73),ISNUMBER($BX73)),MIN(1,MAX(0,($BX73-2019+1)/($BX73-$BW73+1))),"")</f>
        <v>0.625</v>
      </c>
      <c r="AA73" s="0" t="n">
        <f aca="false">IF(ISNUMBER($BX73),IF($BX73&gt;=2017,1,0),"")</f>
        <v>1</v>
      </c>
      <c r="AB73" s="0" t="n">
        <f aca="false">IF(ISNUMBER($BX73),IF($BX73&gt;=2018,1,0),"")</f>
        <v>1</v>
      </c>
      <c r="AC73" s="0" t="n">
        <f aca="false">IF(ISNUMBER($BX73),IF($BX73&gt;=2019,1,0),"")</f>
        <v>1</v>
      </c>
      <c r="AD73" s="0" t="n">
        <f aca="false">IF($L73&lt;&gt;"",IF($L73&gt;2013,1,0),"")</f>
        <v>1</v>
      </c>
      <c r="AE73" s="0" t="n">
        <f aca="false">IF($L73&lt;&gt;"",1+IF($L73&gt;2011,1,0)+IF($L73&gt;2014,1,0),"")</f>
        <v>3</v>
      </c>
      <c r="AF73" s="0" t="s">
        <v>87</v>
      </c>
      <c r="AG73" s="0" t="s">
        <v>88</v>
      </c>
      <c r="AH73" s="0" t="s">
        <v>89</v>
      </c>
      <c r="AI73" s="0" t="s">
        <v>90</v>
      </c>
      <c r="AJ73" s="0" t="s">
        <v>90</v>
      </c>
      <c r="AK73" s="0" t="str">
        <f aca="false">IF(AND($CF73&lt;&gt;"",IFERROR(INDEX(subsample_country_map!$B:$B,MATCH($CF73,subsample_country_map!$A:$A,0)),"")&lt;&gt;""),INDEX(subsample_country_map!$B:$B,MATCH($CF73,subsample_country_map!$A:$A,0)),INDEX(lookup!$AA:$AA,MATCH($A73,lookup!$A:$A,0)))</f>
        <v>2_Europe</v>
      </c>
      <c r="AL73" s="0" t="str">
        <f aca="false">IF(AND($CF73&lt;&gt;"",IFERROR(INDEX(subsample_country_map!$C:$C,MATCH($CF73,subsample_country_map!$A:$A,0)),"")&lt;&gt;""),INDEX(subsample_country_map!$C:$C,MATCH($CF73,subsample_country_map!$A:$A,0)),INDEX(lookup!$AB:$AB,MATCH($A73,lookup!$A:$A,0)))</f>
        <v>99_NCE</v>
      </c>
      <c r="AM73" s="0" t="str">
        <f aca="false">IF(AND($CF73&lt;&gt;"",IFERROR(INDEX(subsample_country_map!$D:$D,MATCH($CF73,subsample_country_map!$A:$A,0)),"")&lt;&gt;""),INDEX(subsample_country_map!$D:$D,MATCH($CF73,subsample_country_map!$A:$A,0)),INDEX(lookup!$AC:$AC,MATCH($A73,lookup!$A:$A,0)))</f>
        <v>1_western</v>
      </c>
      <c r="AN73" s="0" t="str">
        <f aca="false">IF(AND($CF73&lt;&gt;"",IFERROR(INDEX(subsample_country_map!$E:$E,MATCH($CF73,subsample_country_map!$A:$A,0)),"")&lt;&gt;""),INDEX(subsample_country_map!$E:$E,MATCH($CF73,subsample_country_map!$A:$A,0)),INDEX(lookup!$AD:$AD,MATCH($A73,lookup!$A:$A,0)))</f>
        <v>99_NCE</v>
      </c>
      <c r="AO73" s="0" t="str">
        <f aca="false">INDEX(lookup!$Y:$Y,MATCH($A73,lookup!$A:$A,0))</f>
        <v>0_published</v>
      </c>
      <c r="AP73" s="0" t="str">
        <f aca="false">INDEX(lookup!$Z:$Z,MATCH($A73,lookup!$A:$A,0))</f>
        <v>1_VHB high</v>
      </c>
      <c r="AQ73" s="0" t="str">
        <f aca="false">INDEX(lookup!$W:$W,MATCH($A73,lookup!$A:$A,0))</f>
        <v>2_sust</v>
      </c>
      <c r="AS73" s="0" t="s">
        <v>91</v>
      </c>
      <c r="AT73" s="0" t="s">
        <v>397</v>
      </c>
      <c r="AU73" s="0" t="s">
        <v>93</v>
      </c>
      <c r="AV73" s="0" t="s">
        <v>419</v>
      </c>
      <c r="AW73" s="0" t="s">
        <v>406</v>
      </c>
      <c r="BA73" s="0" t="n">
        <v>7778</v>
      </c>
      <c r="BB73" s="0" t="s">
        <v>96</v>
      </c>
      <c r="BC73" s="0" t="s">
        <v>358</v>
      </c>
      <c r="BD73" s="0" t="s">
        <v>407</v>
      </c>
      <c r="BE73" s="0" t="s">
        <v>98</v>
      </c>
      <c r="BI73" s="0" t="s">
        <v>208</v>
      </c>
      <c r="BJ73" s="0" t="s">
        <v>408</v>
      </c>
      <c r="BK73" s="0" t="s">
        <v>318</v>
      </c>
      <c r="BL73" s="0" t="s">
        <v>420</v>
      </c>
      <c r="BM73" s="0" t="s">
        <v>401</v>
      </c>
      <c r="BN73" s="0" t="s">
        <v>421</v>
      </c>
      <c r="BO73" s="0" t="s">
        <v>105</v>
      </c>
      <c r="BP73" s="0" t="s">
        <v>396</v>
      </c>
      <c r="BQ73" s="0" t="s">
        <v>127</v>
      </c>
      <c r="BT73" s="0" t="n">
        <v>0</v>
      </c>
      <c r="BU73" s="0" t="s">
        <v>403</v>
      </c>
      <c r="BW73" s="0" t="n">
        <v>2016</v>
      </c>
      <c r="BX73" s="0" t="n">
        <v>2023</v>
      </c>
      <c r="BY73" s="0" t="s">
        <v>404</v>
      </c>
      <c r="BZ73" s="0" t="n">
        <v>2019.5</v>
      </c>
      <c r="CA73" s="0" t="n">
        <v>1</v>
      </c>
      <c r="CB73" s="0" t="n">
        <v>1</v>
      </c>
      <c r="CC73" s="0" t="n">
        <v>1</v>
      </c>
      <c r="CD73" s="0" t="n">
        <v>-0.0285698191956489</v>
      </c>
      <c r="CE73" s="0" t="n">
        <v>1</v>
      </c>
    </row>
    <row r="74" customFormat="false" ht="15" hidden="false" customHeight="false" outlineLevel="0" collapsed="false">
      <c r="A74" s="0" t="s">
        <v>396</v>
      </c>
      <c r="B74" s="0" t="n">
        <v>1379</v>
      </c>
      <c r="C74" s="0" t="n">
        <v>-0.0253189953337388</v>
      </c>
      <c r="D74" s="0" t="n">
        <v>6957</v>
      </c>
      <c r="E74" s="0" t="n">
        <f aca="false">IF(ISNUMBER($BA74),$BA74,IF(AND(ISNUMBER($D74),ISNUMBER($BW74),ISNUMBER($BX74)),$D74*($BX74-$BW74+1),""))</f>
        <v>6957</v>
      </c>
      <c r="H74" s="0" t="s">
        <v>118</v>
      </c>
      <c r="I74" s="0" t="s">
        <v>344</v>
      </c>
      <c r="J74" s="0" t="n">
        <f aca="false">IF($BW74&lt;&gt;"",$BW74,"")</f>
        <v>2016</v>
      </c>
      <c r="K74" s="0" t="n">
        <f aca="false">IF($BX74&lt;&gt;"",$BX74,"")</f>
        <v>2023</v>
      </c>
      <c r="L74" s="0" t="n">
        <f aca="false">IF(AND(ISNUMBER($BW74),ISNUMBER($BX74)),($BW74+$BX74)/2,"")</f>
        <v>2019.5</v>
      </c>
      <c r="M74" s="0" t="n">
        <f aca="false">IF($L74&lt;&gt;"",$L74,"")</f>
        <v>2019.5</v>
      </c>
      <c r="N74" s="0" t="n">
        <f aca="false">IF(AND(ISNUMBER($BW74),ISNUMBER($BX74)),MIN(1,MAX(0,($BX74-2016+1)/($BX74-$BW74+1))),"")</f>
        <v>1</v>
      </c>
      <c r="O74" s="0" t="n">
        <f aca="false">IF(AND(ISNUMBER($BW74),ISNUMBER($BX74)),MIN(1,MAX(0,($BX74-2017+1)/($BX74-$BW74+1))),"")</f>
        <v>0.875</v>
      </c>
      <c r="P74" s="0" t="n">
        <f aca="false">IF(AND(ISNUMBER($BW74),ISNUMBER($BX74)),MIN(1,MAX(0,($BX74-2018+1)/($BX74-$BW74+1))),"")</f>
        <v>0.75</v>
      </c>
      <c r="Q74" s="0" t="n">
        <f aca="false">IF(AND(ISNUMBER($BW74),ISNUMBER($BX74)),MIN(1,MAX(0,($BX74-2019+1)/($BX74-$BW74+1))),"")</f>
        <v>0.625</v>
      </c>
      <c r="R74" s="0" t="n">
        <f aca="false">IF(AND(ISNUMBER($BW74),ISNUMBER($BX74)),MIN(1,MAX(0,($BX74-2016+1)/($BX74-$BW74+1))),"")</f>
        <v>1</v>
      </c>
      <c r="S74" s="0" t="n">
        <f aca="false">IF($L74&lt;&gt;"",IF($L74&gt;=2015.5,1,0),"")</f>
        <v>1</v>
      </c>
      <c r="T74" s="0" t="n">
        <f aca="false">IF($L74&lt;&gt;"",IF($L74&gt;=2016,1,0),"")</f>
        <v>1</v>
      </c>
      <c r="U74" s="0" t="n">
        <f aca="false">IF(ISNUMBER($BX74),IF($BX74&gt;=2016,1,0),"")</f>
        <v>1</v>
      </c>
      <c r="V74" s="0" t="n">
        <f aca="false">IF(ISNUMBER($BW74),IF($BW74&gt;=2016,1,0),"")</f>
        <v>1</v>
      </c>
      <c r="W74" s="0" t="str">
        <f aca="false">IF(AND(ISNUMBER($BW74),ISNUMBER($BX74)),IF($BW74&gt;=2016,"post-only",IF($BX74&lt;2016,"pre-only","mixed")),"")</f>
        <v>post-only</v>
      </c>
      <c r="X74" s="0" t="n">
        <f aca="false">IF(AND(ISNUMBER($BW74),ISNUMBER($BX74)),MIN(1,MAX(0,($BX74-2017+1)/($BX74-$BW74+1))),"")</f>
        <v>0.875</v>
      </c>
      <c r="Y74" s="0" t="n">
        <f aca="false">IF(AND(ISNUMBER($BW74),ISNUMBER($BX74)),MIN(1,MAX(0,($BX74-2018+1)/($BX74-$BW74+1))),"")</f>
        <v>0.75</v>
      </c>
      <c r="Z74" s="0" t="n">
        <f aca="false">IF(AND(ISNUMBER($BW74),ISNUMBER($BX74)),MIN(1,MAX(0,($BX74-2019+1)/($BX74-$BW74+1))),"")</f>
        <v>0.625</v>
      </c>
      <c r="AA74" s="0" t="n">
        <f aca="false">IF(ISNUMBER($BX74),IF($BX74&gt;=2017,1,0),"")</f>
        <v>1</v>
      </c>
      <c r="AB74" s="0" t="n">
        <f aca="false">IF(ISNUMBER($BX74),IF($BX74&gt;=2018,1,0),"")</f>
        <v>1</v>
      </c>
      <c r="AC74" s="0" t="n">
        <f aca="false">IF(ISNUMBER($BX74),IF($BX74&gt;=2019,1,0),"")</f>
        <v>1</v>
      </c>
      <c r="AD74" s="0" t="n">
        <f aca="false">IF($L74&lt;&gt;"",IF($L74&gt;2013,1,0),"")</f>
        <v>1</v>
      </c>
      <c r="AE74" s="0" t="n">
        <f aca="false">IF($L74&lt;&gt;"",1+IF($L74&gt;2011,1,0)+IF($L74&gt;2014,1,0),"")</f>
        <v>3</v>
      </c>
      <c r="AF74" s="0" t="s">
        <v>87</v>
      </c>
      <c r="AG74" s="0" t="s">
        <v>88</v>
      </c>
      <c r="AH74" s="0" t="s">
        <v>89</v>
      </c>
      <c r="AI74" s="0" t="s">
        <v>90</v>
      </c>
      <c r="AJ74" s="0" t="s">
        <v>90</v>
      </c>
      <c r="AK74" s="0" t="str">
        <f aca="false">IF(AND($CF74&lt;&gt;"",IFERROR(INDEX(subsample_country_map!$B:$B,MATCH($CF74,subsample_country_map!$A:$A,0)),"")&lt;&gt;""),INDEX(subsample_country_map!$B:$B,MATCH($CF74,subsample_country_map!$A:$A,0)),INDEX(lookup!$AA:$AA,MATCH($A74,lookup!$A:$A,0)))</f>
        <v>2_Europe</v>
      </c>
      <c r="AL74" s="0" t="str">
        <f aca="false">IF(AND($CF74&lt;&gt;"",IFERROR(INDEX(subsample_country_map!$C:$C,MATCH($CF74,subsample_country_map!$A:$A,0)),"")&lt;&gt;""),INDEX(subsample_country_map!$C:$C,MATCH($CF74,subsample_country_map!$A:$A,0)),INDEX(lookup!$AB:$AB,MATCH($A74,lookup!$A:$A,0)))</f>
        <v>99_NCE</v>
      </c>
      <c r="AM74" s="0" t="str">
        <f aca="false">IF(AND($CF74&lt;&gt;"",IFERROR(INDEX(subsample_country_map!$D:$D,MATCH($CF74,subsample_country_map!$A:$A,0)),"")&lt;&gt;""),INDEX(subsample_country_map!$D:$D,MATCH($CF74,subsample_country_map!$A:$A,0)),INDEX(lookup!$AC:$AC,MATCH($A74,lookup!$A:$A,0)))</f>
        <v>1_western</v>
      </c>
      <c r="AN74" s="0" t="str">
        <f aca="false">IF(AND($CF74&lt;&gt;"",IFERROR(INDEX(subsample_country_map!$E:$E,MATCH($CF74,subsample_country_map!$A:$A,0)),"")&lt;&gt;""),INDEX(subsample_country_map!$E:$E,MATCH($CF74,subsample_country_map!$A:$A,0)),INDEX(lookup!$AD:$AD,MATCH($A74,lookup!$A:$A,0)))</f>
        <v>99_NCE</v>
      </c>
      <c r="AO74" s="0" t="str">
        <f aca="false">INDEX(lookup!$Y:$Y,MATCH($A74,lookup!$A:$A,0))</f>
        <v>0_published</v>
      </c>
      <c r="AP74" s="0" t="str">
        <f aca="false">INDEX(lookup!$Z:$Z,MATCH($A74,lookup!$A:$A,0))</f>
        <v>1_VHB high</v>
      </c>
      <c r="AQ74" s="0" t="str">
        <f aca="false">INDEX(lookup!$W:$W,MATCH($A74,lookup!$A:$A,0))</f>
        <v>2_sust</v>
      </c>
      <c r="AS74" s="0" t="s">
        <v>91</v>
      </c>
      <c r="AT74" s="0" t="s">
        <v>397</v>
      </c>
      <c r="AU74" s="0" t="s">
        <v>93</v>
      </c>
      <c r="AV74" s="0" t="s">
        <v>422</v>
      </c>
      <c r="AW74" s="0" t="s">
        <v>417</v>
      </c>
      <c r="BA74" s="0" t="n">
        <v>6957</v>
      </c>
      <c r="BB74" s="0" t="s">
        <v>96</v>
      </c>
      <c r="BC74" s="0" t="s">
        <v>358</v>
      </c>
      <c r="BD74" s="0" t="s">
        <v>407</v>
      </c>
      <c r="BE74" s="0" t="s">
        <v>98</v>
      </c>
      <c r="BI74" s="0" t="s">
        <v>208</v>
      </c>
      <c r="BJ74" s="0" t="s">
        <v>411</v>
      </c>
      <c r="BK74" s="0" t="s">
        <v>318</v>
      </c>
      <c r="BL74" s="0" t="s">
        <v>423</v>
      </c>
      <c r="BM74" s="0" t="s">
        <v>401</v>
      </c>
      <c r="BN74" s="0" t="s">
        <v>421</v>
      </c>
      <c r="BO74" s="0" t="s">
        <v>105</v>
      </c>
      <c r="BP74" s="0" t="s">
        <v>396</v>
      </c>
      <c r="BQ74" s="0" t="s">
        <v>127</v>
      </c>
      <c r="BT74" s="0" t="n">
        <v>0</v>
      </c>
      <c r="BU74" s="0" t="s">
        <v>403</v>
      </c>
      <c r="BW74" s="0" t="n">
        <v>2016</v>
      </c>
      <c r="BX74" s="0" t="n">
        <v>2023</v>
      </c>
      <c r="BY74" s="0" t="s">
        <v>404</v>
      </c>
      <c r="BZ74" s="0" t="n">
        <v>2019.5</v>
      </c>
      <c r="CA74" s="0" t="n">
        <v>1</v>
      </c>
      <c r="CB74" s="0" t="n">
        <v>1</v>
      </c>
      <c r="CC74" s="0" t="n">
        <v>1</v>
      </c>
      <c r="CD74" s="0" t="n">
        <v>-0.0253244076758331</v>
      </c>
      <c r="CE74" s="0" t="n">
        <v>1</v>
      </c>
    </row>
    <row r="75" customFormat="false" ht="15" hidden="false" customHeight="false" outlineLevel="0" collapsed="false">
      <c r="A75" s="0" t="s">
        <v>396</v>
      </c>
      <c r="B75" s="0" t="n">
        <v>1380</v>
      </c>
      <c r="C75" s="0" t="n">
        <v>-0.0557754320314431</v>
      </c>
      <c r="D75" s="0" t="n">
        <v>6766</v>
      </c>
      <c r="E75" s="0" t="n">
        <f aca="false">IF(ISNUMBER($BA75),$BA75,IF(AND(ISNUMBER($D75),ISNUMBER($BW75),ISNUMBER($BX75)),$D75*($BX75-$BW75+1),""))</f>
        <v>6766</v>
      </c>
      <c r="H75" s="0" t="s">
        <v>118</v>
      </c>
      <c r="I75" s="0" t="s">
        <v>344</v>
      </c>
      <c r="J75" s="0" t="n">
        <f aca="false">IF($BW75&lt;&gt;"",$BW75,"")</f>
        <v>2016</v>
      </c>
      <c r="K75" s="0" t="n">
        <f aca="false">IF($BX75&lt;&gt;"",$BX75,"")</f>
        <v>2023</v>
      </c>
      <c r="L75" s="0" t="n">
        <f aca="false">IF(AND(ISNUMBER($BW75),ISNUMBER($BX75)),($BW75+$BX75)/2,"")</f>
        <v>2019.5</v>
      </c>
      <c r="M75" s="0" t="n">
        <f aca="false">IF($L75&lt;&gt;"",$L75,"")</f>
        <v>2019.5</v>
      </c>
      <c r="N75" s="0" t="n">
        <f aca="false">IF(AND(ISNUMBER($BW75),ISNUMBER($BX75)),MIN(1,MAX(0,($BX75-2016+1)/($BX75-$BW75+1))),"")</f>
        <v>1</v>
      </c>
      <c r="O75" s="0" t="n">
        <f aca="false">IF(AND(ISNUMBER($BW75),ISNUMBER($BX75)),MIN(1,MAX(0,($BX75-2017+1)/($BX75-$BW75+1))),"")</f>
        <v>0.875</v>
      </c>
      <c r="P75" s="0" t="n">
        <f aca="false">IF(AND(ISNUMBER($BW75),ISNUMBER($BX75)),MIN(1,MAX(0,($BX75-2018+1)/($BX75-$BW75+1))),"")</f>
        <v>0.75</v>
      </c>
      <c r="Q75" s="0" t="n">
        <f aca="false">IF(AND(ISNUMBER($BW75),ISNUMBER($BX75)),MIN(1,MAX(0,($BX75-2019+1)/($BX75-$BW75+1))),"")</f>
        <v>0.625</v>
      </c>
      <c r="R75" s="0" t="n">
        <f aca="false">IF(AND(ISNUMBER($BW75),ISNUMBER($BX75)),MIN(1,MAX(0,($BX75-2016+1)/($BX75-$BW75+1))),"")</f>
        <v>1</v>
      </c>
      <c r="S75" s="0" t="n">
        <f aca="false">IF($L75&lt;&gt;"",IF($L75&gt;=2015.5,1,0),"")</f>
        <v>1</v>
      </c>
      <c r="T75" s="0" t="n">
        <f aca="false">IF($L75&lt;&gt;"",IF($L75&gt;=2016,1,0),"")</f>
        <v>1</v>
      </c>
      <c r="U75" s="0" t="n">
        <f aca="false">IF(ISNUMBER($BX75),IF($BX75&gt;=2016,1,0),"")</f>
        <v>1</v>
      </c>
      <c r="V75" s="0" t="n">
        <f aca="false">IF(ISNUMBER($BW75),IF($BW75&gt;=2016,1,0),"")</f>
        <v>1</v>
      </c>
      <c r="W75" s="0" t="str">
        <f aca="false">IF(AND(ISNUMBER($BW75),ISNUMBER($BX75)),IF($BW75&gt;=2016,"post-only",IF($BX75&lt;2016,"pre-only","mixed")),"")</f>
        <v>post-only</v>
      </c>
      <c r="X75" s="0" t="n">
        <f aca="false">IF(AND(ISNUMBER($BW75),ISNUMBER($BX75)),MIN(1,MAX(0,($BX75-2017+1)/($BX75-$BW75+1))),"")</f>
        <v>0.875</v>
      </c>
      <c r="Y75" s="0" t="n">
        <f aca="false">IF(AND(ISNUMBER($BW75),ISNUMBER($BX75)),MIN(1,MAX(0,($BX75-2018+1)/($BX75-$BW75+1))),"")</f>
        <v>0.75</v>
      </c>
      <c r="Z75" s="0" t="n">
        <f aca="false">IF(AND(ISNUMBER($BW75),ISNUMBER($BX75)),MIN(1,MAX(0,($BX75-2019+1)/($BX75-$BW75+1))),"")</f>
        <v>0.625</v>
      </c>
      <c r="AA75" s="0" t="n">
        <f aca="false">IF(ISNUMBER($BX75),IF($BX75&gt;=2017,1,0),"")</f>
        <v>1</v>
      </c>
      <c r="AB75" s="0" t="n">
        <f aca="false">IF(ISNUMBER($BX75),IF($BX75&gt;=2018,1,0),"")</f>
        <v>1</v>
      </c>
      <c r="AC75" s="0" t="n">
        <f aca="false">IF(ISNUMBER($BX75),IF($BX75&gt;=2019,1,0),"")</f>
        <v>1</v>
      </c>
      <c r="AD75" s="0" t="n">
        <f aca="false">IF($L75&lt;&gt;"",IF($L75&gt;2013,1,0),"")</f>
        <v>1</v>
      </c>
      <c r="AE75" s="0" t="n">
        <f aca="false">IF($L75&lt;&gt;"",1+IF($L75&gt;2011,1,0)+IF($L75&gt;2014,1,0),"")</f>
        <v>3</v>
      </c>
      <c r="AF75" s="0" t="s">
        <v>87</v>
      </c>
      <c r="AG75" s="0" t="s">
        <v>88</v>
      </c>
      <c r="AH75" s="0" t="s">
        <v>89</v>
      </c>
      <c r="AI75" s="0" t="s">
        <v>90</v>
      </c>
      <c r="AJ75" s="0" t="s">
        <v>90</v>
      </c>
      <c r="AK75" s="0" t="str">
        <f aca="false">IF(AND($CF75&lt;&gt;"",IFERROR(INDEX(subsample_country_map!$B:$B,MATCH($CF75,subsample_country_map!$A:$A,0)),"")&lt;&gt;""),INDEX(subsample_country_map!$B:$B,MATCH($CF75,subsample_country_map!$A:$A,0)),INDEX(lookup!$AA:$AA,MATCH($A75,lookup!$A:$A,0)))</f>
        <v>2_Europe</v>
      </c>
      <c r="AL75" s="0" t="str">
        <f aca="false">IF(AND($CF75&lt;&gt;"",IFERROR(INDEX(subsample_country_map!$C:$C,MATCH($CF75,subsample_country_map!$A:$A,0)),"")&lt;&gt;""),INDEX(subsample_country_map!$C:$C,MATCH($CF75,subsample_country_map!$A:$A,0)),INDEX(lookup!$AB:$AB,MATCH($A75,lookup!$A:$A,0)))</f>
        <v>99_NCE</v>
      </c>
      <c r="AM75" s="0" t="str">
        <f aca="false">IF(AND($CF75&lt;&gt;"",IFERROR(INDEX(subsample_country_map!$D:$D,MATCH($CF75,subsample_country_map!$A:$A,0)),"")&lt;&gt;""),INDEX(subsample_country_map!$D:$D,MATCH($CF75,subsample_country_map!$A:$A,0)),INDEX(lookup!$AC:$AC,MATCH($A75,lookup!$A:$A,0)))</f>
        <v>1_western</v>
      </c>
      <c r="AN75" s="0" t="str">
        <f aca="false">IF(AND($CF75&lt;&gt;"",IFERROR(INDEX(subsample_country_map!$E:$E,MATCH($CF75,subsample_country_map!$A:$A,0)),"")&lt;&gt;""),INDEX(subsample_country_map!$E:$E,MATCH($CF75,subsample_country_map!$A:$A,0)),INDEX(lookup!$AD:$AD,MATCH($A75,lookup!$A:$A,0)))</f>
        <v>99_NCE</v>
      </c>
      <c r="AO75" s="0" t="str">
        <f aca="false">INDEX(lookup!$Y:$Y,MATCH($A75,lookup!$A:$A,0))</f>
        <v>0_published</v>
      </c>
      <c r="AP75" s="0" t="str">
        <f aca="false">INDEX(lookup!$Z:$Z,MATCH($A75,lookup!$A:$A,0))</f>
        <v>1_VHB high</v>
      </c>
      <c r="AQ75" s="0" t="str">
        <f aca="false">INDEX(lookup!$W:$W,MATCH($A75,lookup!$A:$A,0))</f>
        <v>2_sust</v>
      </c>
      <c r="AS75" s="0" t="s">
        <v>91</v>
      </c>
      <c r="AT75" s="0" t="s">
        <v>397</v>
      </c>
      <c r="AU75" s="0" t="s">
        <v>93</v>
      </c>
      <c r="AV75" s="0" t="s">
        <v>424</v>
      </c>
      <c r="AW75" s="0" t="s">
        <v>425</v>
      </c>
      <c r="BA75" s="0" t="n">
        <v>6766</v>
      </c>
      <c r="BB75" s="0" t="s">
        <v>96</v>
      </c>
      <c r="BC75" s="0" t="s">
        <v>426</v>
      </c>
      <c r="BD75" s="0" t="s">
        <v>142</v>
      </c>
      <c r="BE75" s="0" t="s">
        <v>98</v>
      </c>
      <c r="BI75" s="0" t="s">
        <v>427</v>
      </c>
      <c r="BJ75" s="0" t="s">
        <v>428</v>
      </c>
      <c r="BK75" s="0" t="s">
        <v>429</v>
      </c>
      <c r="BL75" s="0" t="s">
        <v>430</v>
      </c>
      <c r="BM75" s="0" t="s">
        <v>401</v>
      </c>
      <c r="BN75" s="0" t="s">
        <v>402</v>
      </c>
      <c r="BO75" s="0" t="s">
        <v>105</v>
      </c>
      <c r="BP75" s="0" t="s">
        <v>396</v>
      </c>
      <c r="BQ75" s="0" t="s">
        <v>127</v>
      </c>
      <c r="BT75" s="0" t="n">
        <v>0</v>
      </c>
      <c r="BU75" s="0" t="s">
        <v>403</v>
      </c>
      <c r="BW75" s="0" t="n">
        <v>2016</v>
      </c>
      <c r="BX75" s="0" t="n">
        <v>2023</v>
      </c>
      <c r="BY75" s="0" t="s">
        <v>404</v>
      </c>
      <c r="BZ75" s="0" t="n">
        <v>2019.5</v>
      </c>
      <c r="CA75" s="0" t="n">
        <v>1</v>
      </c>
      <c r="CB75" s="0" t="n">
        <v>1</v>
      </c>
      <c r="CC75" s="0" t="n">
        <v>1</v>
      </c>
      <c r="CD75" s="0" t="n">
        <v>-0.0558333774692596</v>
      </c>
      <c r="CE75" s="0" t="n">
        <v>1</v>
      </c>
    </row>
    <row r="76" customFormat="false" ht="15" hidden="false" customHeight="false" outlineLevel="0" collapsed="false">
      <c r="A76" s="0" t="s">
        <v>396</v>
      </c>
      <c r="B76" s="0" t="n">
        <v>1381</v>
      </c>
      <c r="C76" s="0" t="n">
        <v>-0.0502376731507177</v>
      </c>
      <c r="D76" s="0" t="n">
        <v>6271</v>
      </c>
      <c r="E76" s="0" t="n">
        <f aca="false">IF(ISNUMBER($BA76),$BA76,IF(AND(ISNUMBER($D76),ISNUMBER($BW76),ISNUMBER($BX76)),$D76*($BX76-$BW76+1),""))</f>
        <v>6271</v>
      </c>
      <c r="H76" s="0" t="s">
        <v>118</v>
      </c>
      <c r="I76" s="0" t="s">
        <v>344</v>
      </c>
      <c r="J76" s="0" t="n">
        <f aca="false">IF($BW76&lt;&gt;"",$BW76,"")</f>
        <v>2016</v>
      </c>
      <c r="K76" s="0" t="n">
        <f aca="false">IF($BX76&lt;&gt;"",$BX76,"")</f>
        <v>2023</v>
      </c>
      <c r="L76" s="0" t="n">
        <f aca="false">IF(AND(ISNUMBER($BW76),ISNUMBER($BX76)),($BW76+$BX76)/2,"")</f>
        <v>2019.5</v>
      </c>
      <c r="M76" s="0" t="n">
        <f aca="false">IF($L76&lt;&gt;"",$L76,"")</f>
        <v>2019.5</v>
      </c>
      <c r="N76" s="0" t="n">
        <f aca="false">IF(AND(ISNUMBER($BW76),ISNUMBER($BX76)),MIN(1,MAX(0,($BX76-2016+1)/($BX76-$BW76+1))),"")</f>
        <v>1</v>
      </c>
      <c r="O76" s="0" t="n">
        <f aca="false">IF(AND(ISNUMBER($BW76),ISNUMBER($BX76)),MIN(1,MAX(0,($BX76-2017+1)/($BX76-$BW76+1))),"")</f>
        <v>0.875</v>
      </c>
      <c r="P76" s="0" t="n">
        <f aca="false">IF(AND(ISNUMBER($BW76),ISNUMBER($BX76)),MIN(1,MAX(0,($BX76-2018+1)/($BX76-$BW76+1))),"")</f>
        <v>0.75</v>
      </c>
      <c r="Q76" s="0" t="n">
        <f aca="false">IF(AND(ISNUMBER($BW76),ISNUMBER($BX76)),MIN(1,MAX(0,($BX76-2019+1)/($BX76-$BW76+1))),"")</f>
        <v>0.625</v>
      </c>
      <c r="R76" s="0" t="n">
        <f aca="false">IF(AND(ISNUMBER($BW76),ISNUMBER($BX76)),MIN(1,MAX(0,($BX76-2016+1)/($BX76-$BW76+1))),"")</f>
        <v>1</v>
      </c>
      <c r="S76" s="0" t="n">
        <f aca="false">IF($L76&lt;&gt;"",IF($L76&gt;=2015.5,1,0),"")</f>
        <v>1</v>
      </c>
      <c r="T76" s="0" t="n">
        <f aca="false">IF($L76&lt;&gt;"",IF($L76&gt;=2016,1,0),"")</f>
        <v>1</v>
      </c>
      <c r="U76" s="0" t="n">
        <f aca="false">IF(ISNUMBER($BX76),IF($BX76&gt;=2016,1,0),"")</f>
        <v>1</v>
      </c>
      <c r="V76" s="0" t="n">
        <f aca="false">IF(ISNUMBER($BW76),IF($BW76&gt;=2016,1,0),"")</f>
        <v>1</v>
      </c>
      <c r="W76" s="0" t="str">
        <f aca="false">IF(AND(ISNUMBER($BW76),ISNUMBER($BX76)),IF($BW76&gt;=2016,"post-only",IF($BX76&lt;2016,"pre-only","mixed")),"")</f>
        <v>post-only</v>
      </c>
      <c r="X76" s="0" t="n">
        <f aca="false">IF(AND(ISNUMBER($BW76),ISNUMBER($BX76)),MIN(1,MAX(0,($BX76-2017+1)/($BX76-$BW76+1))),"")</f>
        <v>0.875</v>
      </c>
      <c r="Y76" s="0" t="n">
        <f aca="false">IF(AND(ISNUMBER($BW76),ISNUMBER($BX76)),MIN(1,MAX(0,($BX76-2018+1)/($BX76-$BW76+1))),"")</f>
        <v>0.75</v>
      </c>
      <c r="Z76" s="0" t="n">
        <f aca="false">IF(AND(ISNUMBER($BW76),ISNUMBER($BX76)),MIN(1,MAX(0,($BX76-2019+1)/($BX76-$BW76+1))),"")</f>
        <v>0.625</v>
      </c>
      <c r="AA76" s="0" t="n">
        <f aca="false">IF(ISNUMBER($BX76),IF($BX76&gt;=2017,1,0),"")</f>
        <v>1</v>
      </c>
      <c r="AB76" s="0" t="n">
        <f aca="false">IF(ISNUMBER($BX76),IF($BX76&gt;=2018,1,0),"")</f>
        <v>1</v>
      </c>
      <c r="AC76" s="0" t="n">
        <f aca="false">IF(ISNUMBER($BX76),IF($BX76&gt;=2019,1,0),"")</f>
        <v>1</v>
      </c>
      <c r="AD76" s="0" t="n">
        <f aca="false">IF($L76&lt;&gt;"",IF($L76&gt;2013,1,0),"")</f>
        <v>1</v>
      </c>
      <c r="AE76" s="0" t="n">
        <f aca="false">IF($L76&lt;&gt;"",1+IF($L76&gt;2011,1,0)+IF($L76&gt;2014,1,0),"")</f>
        <v>3</v>
      </c>
      <c r="AF76" s="0" t="s">
        <v>87</v>
      </c>
      <c r="AG76" s="0" t="s">
        <v>88</v>
      </c>
      <c r="AH76" s="0" t="s">
        <v>89</v>
      </c>
      <c r="AI76" s="0" t="s">
        <v>90</v>
      </c>
      <c r="AJ76" s="0" t="s">
        <v>90</v>
      </c>
      <c r="AK76" s="0" t="str">
        <f aca="false">IF(AND($CF76&lt;&gt;"",IFERROR(INDEX(subsample_country_map!$B:$B,MATCH($CF76,subsample_country_map!$A:$A,0)),"")&lt;&gt;""),INDEX(subsample_country_map!$B:$B,MATCH($CF76,subsample_country_map!$A:$A,0)),INDEX(lookup!$AA:$AA,MATCH($A76,lookup!$A:$A,0)))</f>
        <v>2_Europe</v>
      </c>
      <c r="AL76" s="0" t="str">
        <f aca="false">IF(AND($CF76&lt;&gt;"",IFERROR(INDEX(subsample_country_map!$C:$C,MATCH($CF76,subsample_country_map!$A:$A,0)),"")&lt;&gt;""),INDEX(subsample_country_map!$C:$C,MATCH($CF76,subsample_country_map!$A:$A,0)),INDEX(lookup!$AB:$AB,MATCH($A76,lookup!$A:$A,0)))</f>
        <v>99_NCE</v>
      </c>
      <c r="AM76" s="0" t="str">
        <f aca="false">IF(AND($CF76&lt;&gt;"",IFERROR(INDEX(subsample_country_map!$D:$D,MATCH($CF76,subsample_country_map!$A:$A,0)),"")&lt;&gt;""),INDEX(subsample_country_map!$D:$D,MATCH($CF76,subsample_country_map!$A:$A,0)),INDEX(lookup!$AC:$AC,MATCH($A76,lookup!$A:$A,0)))</f>
        <v>1_western</v>
      </c>
      <c r="AN76" s="0" t="str">
        <f aca="false">IF(AND($CF76&lt;&gt;"",IFERROR(INDEX(subsample_country_map!$E:$E,MATCH($CF76,subsample_country_map!$A:$A,0)),"")&lt;&gt;""),INDEX(subsample_country_map!$E:$E,MATCH($CF76,subsample_country_map!$A:$A,0)),INDEX(lookup!$AD:$AD,MATCH($A76,lookup!$A:$A,0)))</f>
        <v>99_NCE</v>
      </c>
      <c r="AO76" s="0" t="str">
        <f aca="false">INDEX(lookup!$Y:$Y,MATCH($A76,lookup!$A:$A,0))</f>
        <v>0_published</v>
      </c>
      <c r="AP76" s="0" t="str">
        <f aca="false">INDEX(lookup!$Z:$Z,MATCH($A76,lookup!$A:$A,0))</f>
        <v>1_VHB high</v>
      </c>
      <c r="AQ76" s="0" t="str">
        <f aca="false">INDEX(lookup!$W:$W,MATCH($A76,lookup!$A:$A,0))</f>
        <v>2_sust</v>
      </c>
      <c r="AS76" s="0" t="s">
        <v>91</v>
      </c>
      <c r="AT76" s="0" t="s">
        <v>397</v>
      </c>
      <c r="AU76" s="0" t="s">
        <v>93</v>
      </c>
      <c r="AV76" s="0" t="s">
        <v>431</v>
      </c>
      <c r="AW76" s="0" t="s">
        <v>432</v>
      </c>
      <c r="BA76" s="0" t="n">
        <v>6271</v>
      </c>
      <c r="BB76" s="0" t="s">
        <v>96</v>
      </c>
      <c r="BC76" s="0" t="s">
        <v>426</v>
      </c>
      <c r="BD76" s="0" t="s">
        <v>142</v>
      </c>
      <c r="BE76" s="0" t="s">
        <v>98</v>
      </c>
      <c r="BI76" s="0" t="s">
        <v>427</v>
      </c>
      <c r="BJ76" s="0" t="s">
        <v>433</v>
      </c>
      <c r="BK76" s="0" t="s">
        <v>429</v>
      </c>
      <c r="BL76" s="0" t="s">
        <v>434</v>
      </c>
      <c r="BM76" s="0" t="s">
        <v>401</v>
      </c>
      <c r="BN76" s="0" t="s">
        <v>402</v>
      </c>
      <c r="BO76" s="0" t="s">
        <v>105</v>
      </c>
      <c r="BP76" s="0" t="s">
        <v>396</v>
      </c>
      <c r="BQ76" s="0" t="s">
        <v>127</v>
      </c>
      <c r="BT76" s="0" t="n">
        <v>0</v>
      </c>
      <c r="BU76" s="0" t="s">
        <v>403</v>
      </c>
      <c r="BW76" s="0" t="n">
        <v>2016</v>
      </c>
      <c r="BX76" s="0" t="n">
        <v>2023</v>
      </c>
      <c r="BY76" s="0" t="s">
        <v>404</v>
      </c>
      <c r="BZ76" s="0" t="n">
        <v>2019.5</v>
      </c>
      <c r="CA76" s="0" t="n">
        <v>1</v>
      </c>
      <c r="CB76" s="0" t="n">
        <v>1</v>
      </c>
      <c r="CC76" s="0" t="n">
        <v>1</v>
      </c>
      <c r="CD76" s="0" t="n">
        <v>-0.0502800009444105</v>
      </c>
      <c r="CE76" s="0" t="n">
        <v>1</v>
      </c>
    </row>
    <row r="77" customFormat="false" ht="15" hidden="false" customHeight="false" outlineLevel="0" collapsed="false">
      <c r="A77" s="0" t="s">
        <v>435</v>
      </c>
      <c r="B77" s="0" t="n">
        <v>1382</v>
      </c>
      <c r="C77" s="0" t="n">
        <v>-0.221</v>
      </c>
      <c r="D77" s="0" t="n">
        <v>498</v>
      </c>
      <c r="E77" s="0" t="n">
        <f aca="false">IF(ISNUMBER($BA77),$BA77,IF(AND(ISNUMBER($D77),ISNUMBER($BW77),ISNUMBER($BX77)),$D77*($BX77-$BW77+1),""))</f>
        <v>498</v>
      </c>
      <c r="H77" s="0" t="s">
        <v>85</v>
      </c>
      <c r="I77" s="0" t="s">
        <v>86</v>
      </c>
      <c r="J77" s="0" t="n">
        <f aca="false">IF($BW77&lt;&gt;"",$BW77,"")</f>
        <v>2018</v>
      </c>
      <c r="K77" s="0" t="n">
        <f aca="false">IF($BX77&lt;&gt;"",$BX77,"")</f>
        <v>2023</v>
      </c>
      <c r="L77" s="0" t="n">
        <f aca="false">IF(AND(ISNUMBER($BW77),ISNUMBER($BX77)),($BW77+$BX77)/2,"")</f>
        <v>2020.5</v>
      </c>
      <c r="M77" s="0" t="n">
        <f aca="false">IF($L77&lt;&gt;"",$L77,"")</f>
        <v>2020.5</v>
      </c>
      <c r="N77" s="0" t="n">
        <f aca="false">IF(AND(ISNUMBER($BW77),ISNUMBER($BX77)),MIN(1,MAX(0,($BX77-2016+1)/($BX77-$BW77+1))),"")</f>
        <v>1</v>
      </c>
      <c r="O77" s="0" t="n">
        <f aca="false">IF(AND(ISNUMBER($BW77),ISNUMBER($BX77)),MIN(1,MAX(0,($BX77-2017+1)/($BX77-$BW77+1))),"")</f>
        <v>1</v>
      </c>
      <c r="P77" s="0" t="n">
        <f aca="false">IF(AND(ISNUMBER($BW77),ISNUMBER($BX77)),MIN(1,MAX(0,($BX77-2018+1)/($BX77-$BW77+1))),"")</f>
        <v>1</v>
      </c>
      <c r="Q77" s="0" t="n">
        <f aca="false">IF(AND(ISNUMBER($BW77),ISNUMBER($BX77)),MIN(1,MAX(0,($BX77-2019+1)/($BX77-$BW77+1))),"")</f>
        <v>0.833333333333333</v>
      </c>
      <c r="R77" s="0" t="n">
        <f aca="false">IF(AND(ISNUMBER($BW77),ISNUMBER($BX77)),MIN(1,MAX(0,($BX77-2016+1)/($BX77-$BW77+1))),"")</f>
        <v>1</v>
      </c>
      <c r="S77" s="0" t="n">
        <f aca="false">IF($L77&lt;&gt;"",IF($L77&gt;=2015.5,1,0),"")</f>
        <v>1</v>
      </c>
      <c r="T77" s="0" t="n">
        <f aca="false">IF($L77&lt;&gt;"",IF($L77&gt;=2016,1,0),"")</f>
        <v>1</v>
      </c>
      <c r="U77" s="0" t="n">
        <f aca="false">IF(ISNUMBER($BX77),IF($BX77&gt;=2016,1,0),"")</f>
        <v>1</v>
      </c>
      <c r="V77" s="0" t="n">
        <f aca="false">IF(ISNUMBER($BW77),IF($BW77&gt;=2016,1,0),"")</f>
        <v>1</v>
      </c>
      <c r="W77" s="0" t="str">
        <f aca="false">IF(AND(ISNUMBER($BW77),ISNUMBER($BX77)),IF($BW77&gt;=2016,"post-only",IF($BX77&lt;2016,"pre-only","mixed")),"")</f>
        <v>post-only</v>
      </c>
      <c r="X77" s="0" t="n">
        <f aca="false">IF(AND(ISNUMBER($BW77),ISNUMBER($BX77)),MIN(1,MAX(0,($BX77-2017+1)/($BX77-$BW77+1))),"")</f>
        <v>1</v>
      </c>
      <c r="Y77" s="0" t="n">
        <f aca="false">IF(AND(ISNUMBER($BW77),ISNUMBER($BX77)),MIN(1,MAX(0,($BX77-2018+1)/($BX77-$BW77+1))),"")</f>
        <v>1</v>
      </c>
      <c r="Z77" s="0" t="n">
        <f aca="false">IF(AND(ISNUMBER($BW77),ISNUMBER($BX77)),MIN(1,MAX(0,($BX77-2019+1)/($BX77-$BW77+1))),"")</f>
        <v>0.833333333333333</v>
      </c>
      <c r="AA77" s="0" t="n">
        <f aca="false">IF(ISNUMBER($BX77),IF($BX77&gt;=2017,1,0),"")</f>
        <v>1</v>
      </c>
      <c r="AB77" s="0" t="n">
        <f aca="false">IF(ISNUMBER($BX77),IF($BX77&gt;=2018,1,0),"")</f>
        <v>1</v>
      </c>
      <c r="AC77" s="0" t="n">
        <f aca="false">IF(ISNUMBER($BX77),IF($BX77&gt;=2019,1,0),"")</f>
        <v>1</v>
      </c>
      <c r="AD77" s="0" t="n">
        <f aca="false">IF($L77&lt;&gt;"",IF($L77&gt;2013,1,0),"")</f>
        <v>1</v>
      </c>
      <c r="AE77" s="0" t="n">
        <f aca="false">IF($L77&lt;&gt;"",1+IF($L77&gt;2011,1,0)+IF($L77&gt;2014,1,0),"")</f>
        <v>3</v>
      </c>
      <c r="AF77" s="0" t="s">
        <v>87</v>
      </c>
      <c r="AG77" s="0" t="s">
        <v>436</v>
      </c>
      <c r="AH77" s="0" t="s">
        <v>89</v>
      </c>
      <c r="AI77" s="0" t="s">
        <v>334</v>
      </c>
      <c r="AJ77" s="0" t="s">
        <v>334</v>
      </c>
      <c r="AK77" s="0" t="str">
        <f aca="false">IF(AND($CF77&lt;&gt;"",IFERROR(INDEX(subsample_country_map!$B:$B,MATCH($CF77,subsample_country_map!$A:$A,0)),"")&lt;&gt;""),INDEX(subsample_country_map!$B:$B,MATCH($CF77,subsample_country_map!$A:$A,0)),INDEX(lookup!$AA:$AA,MATCH($A77,lookup!$A:$A,0)))</f>
        <v>99_NCE</v>
      </c>
      <c r="AL77" s="0" t="str">
        <f aca="false">IF(AND($CF77&lt;&gt;"",IFERROR(INDEX(subsample_country_map!$C:$C,MATCH($CF77,subsample_country_map!$A:$A,0)),"")&lt;&gt;""),INDEX(subsample_country_map!$C:$C,MATCH($CF77,subsample_country_map!$A:$A,0)),INDEX(lookup!$AB:$AB,MATCH($A77,lookup!$A:$A,0)))</f>
        <v>2_developing</v>
      </c>
      <c r="AM77" s="0" t="str">
        <f aca="false">IF(AND($CF77&lt;&gt;"",IFERROR(INDEX(subsample_country_map!$D:$D,MATCH($CF77,subsample_country_map!$A:$A,0)),"")&lt;&gt;""),INDEX(subsample_country_map!$D:$D,MATCH($CF77,subsample_country_map!$A:$A,0)),INDEX(lookup!$AC:$AC,MATCH($A77,lookup!$A:$A,0)))</f>
        <v>2_non_western</v>
      </c>
      <c r="AN77" s="0" t="str">
        <f aca="false">IF(AND($CF77&lt;&gt;"",IFERROR(INDEX(subsample_country_map!$E:$E,MATCH($CF77,subsample_country_map!$A:$A,0)),"")&lt;&gt;""),INDEX(subsample_country_map!$E:$E,MATCH($CF77,subsample_country_map!$A:$A,0)),INDEX(lookup!$AD:$AD,MATCH($A77,lookup!$A:$A,0)))</f>
        <v>2_civil law</v>
      </c>
      <c r="AO77" s="0" t="str">
        <f aca="false">INDEX(lookup!$Y:$Y,MATCH($A77,lookup!$A:$A,0))</f>
        <v>0_published</v>
      </c>
      <c r="AP77" s="0" t="str">
        <f aca="false">INDEX(lookup!$Z:$Z,MATCH($A77,lookup!$A:$A,0))</f>
        <v>0_VHB low</v>
      </c>
      <c r="AQ77" s="0" t="str">
        <f aca="false">INDEX(lookup!$W:$W,MATCH($A77,lookup!$A:$A,0))</f>
        <v>1_fin/acc/econ</v>
      </c>
      <c r="AS77" s="0" t="s">
        <v>91</v>
      </c>
      <c r="AT77" s="0" t="s">
        <v>111</v>
      </c>
      <c r="AU77" s="0" t="s">
        <v>93</v>
      </c>
      <c r="AZ77" s="0" t="s">
        <v>437</v>
      </c>
      <c r="BA77" s="0" t="n">
        <v>498</v>
      </c>
      <c r="BB77" s="0" t="s">
        <v>96</v>
      </c>
      <c r="BC77" s="0" t="s">
        <v>97</v>
      </c>
      <c r="BD77" s="0" t="s">
        <v>97</v>
      </c>
      <c r="BE77" s="0" t="s">
        <v>98</v>
      </c>
      <c r="BI77" s="0" t="s">
        <v>99</v>
      </c>
      <c r="BJ77" s="0" t="s">
        <v>438</v>
      </c>
      <c r="BK77" s="0" t="s">
        <v>399</v>
      </c>
      <c r="BL77" s="0" t="s">
        <v>439</v>
      </c>
      <c r="BM77" s="0" t="s">
        <v>440</v>
      </c>
      <c r="BN77" s="0" t="s">
        <v>104</v>
      </c>
      <c r="BO77" s="0" t="s">
        <v>105</v>
      </c>
      <c r="BP77" s="0" t="s">
        <v>435</v>
      </c>
      <c r="BQ77" s="0" t="s">
        <v>85</v>
      </c>
      <c r="BT77" s="0" t="n">
        <v>0</v>
      </c>
      <c r="BU77" s="0" t="s">
        <v>441</v>
      </c>
      <c r="BW77" s="0" t="n">
        <v>2018</v>
      </c>
      <c r="BX77" s="0" t="n">
        <v>2023</v>
      </c>
      <c r="BY77" s="0" t="s">
        <v>442</v>
      </c>
      <c r="BZ77" s="0" t="n">
        <v>2020.5</v>
      </c>
      <c r="CA77" s="0" t="n">
        <v>1</v>
      </c>
      <c r="CB77" s="0" t="n">
        <v>1</v>
      </c>
      <c r="CC77" s="0" t="n">
        <v>1</v>
      </c>
      <c r="CD77" s="0" t="n">
        <v>-0.224707214119978</v>
      </c>
      <c r="CE77" s="0" t="n">
        <v>1</v>
      </c>
    </row>
    <row r="78" customFormat="false" ht="15" hidden="false" customHeight="false" outlineLevel="0" collapsed="false">
      <c r="A78" s="0" t="s">
        <v>435</v>
      </c>
      <c r="B78" s="0" t="n">
        <v>1383</v>
      </c>
      <c r="C78" s="0" t="n">
        <v>-0.153215641261957</v>
      </c>
      <c r="D78" s="0" t="n">
        <v>498</v>
      </c>
      <c r="E78" s="0" t="n">
        <f aca="false">IF(ISNUMBER($BA78),$BA78,IF(AND(ISNUMBER($D78),ISNUMBER($BW78),ISNUMBER($BX78)),$D78*($BX78-$BW78+1),""))</f>
        <v>498</v>
      </c>
      <c r="H78" s="0" t="s">
        <v>118</v>
      </c>
      <c r="I78" s="0" t="s">
        <v>119</v>
      </c>
      <c r="J78" s="0" t="n">
        <f aca="false">IF($BW78&lt;&gt;"",$BW78,"")</f>
        <v>2018</v>
      </c>
      <c r="K78" s="0" t="n">
        <f aca="false">IF($BX78&lt;&gt;"",$BX78,"")</f>
        <v>2023</v>
      </c>
      <c r="L78" s="0" t="n">
        <f aca="false">IF(AND(ISNUMBER($BW78),ISNUMBER($BX78)),($BW78+$BX78)/2,"")</f>
        <v>2020.5</v>
      </c>
      <c r="M78" s="0" t="n">
        <f aca="false">IF($L78&lt;&gt;"",$L78,"")</f>
        <v>2020.5</v>
      </c>
      <c r="N78" s="0" t="n">
        <f aca="false">IF(AND(ISNUMBER($BW78),ISNUMBER($BX78)),MIN(1,MAX(0,($BX78-2016+1)/($BX78-$BW78+1))),"")</f>
        <v>1</v>
      </c>
      <c r="O78" s="0" t="n">
        <f aca="false">IF(AND(ISNUMBER($BW78),ISNUMBER($BX78)),MIN(1,MAX(0,($BX78-2017+1)/($BX78-$BW78+1))),"")</f>
        <v>1</v>
      </c>
      <c r="P78" s="0" t="n">
        <f aca="false">IF(AND(ISNUMBER($BW78),ISNUMBER($BX78)),MIN(1,MAX(0,($BX78-2018+1)/($BX78-$BW78+1))),"")</f>
        <v>1</v>
      </c>
      <c r="Q78" s="0" t="n">
        <f aca="false">IF(AND(ISNUMBER($BW78),ISNUMBER($BX78)),MIN(1,MAX(0,($BX78-2019+1)/($BX78-$BW78+1))),"")</f>
        <v>0.833333333333333</v>
      </c>
      <c r="R78" s="0" t="n">
        <f aca="false">IF(AND(ISNUMBER($BW78),ISNUMBER($BX78)),MIN(1,MAX(0,($BX78-2016+1)/($BX78-$BW78+1))),"")</f>
        <v>1</v>
      </c>
      <c r="S78" s="0" t="n">
        <f aca="false">IF($L78&lt;&gt;"",IF($L78&gt;=2015.5,1,0),"")</f>
        <v>1</v>
      </c>
      <c r="T78" s="0" t="n">
        <f aca="false">IF($L78&lt;&gt;"",IF($L78&gt;=2016,1,0),"")</f>
        <v>1</v>
      </c>
      <c r="U78" s="0" t="n">
        <f aca="false">IF(ISNUMBER($BX78),IF($BX78&gt;=2016,1,0),"")</f>
        <v>1</v>
      </c>
      <c r="V78" s="0" t="n">
        <f aca="false">IF(ISNUMBER($BW78),IF($BW78&gt;=2016,1,0),"")</f>
        <v>1</v>
      </c>
      <c r="W78" s="0" t="str">
        <f aca="false">IF(AND(ISNUMBER($BW78),ISNUMBER($BX78)),IF($BW78&gt;=2016,"post-only",IF($BX78&lt;2016,"pre-only","mixed")),"")</f>
        <v>post-only</v>
      </c>
      <c r="X78" s="0" t="n">
        <f aca="false">IF(AND(ISNUMBER($BW78),ISNUMBER($BX78)),MIN(1,MAX(0,($BX78-2017+1)/($BX78-$BW78+1))),"")</f>
        <v>1</v>
      </c>
      <c r="Y78" s="0" t="n">
        <f aca="false">IF(AND(ISNUMBER($BW78),ISNUMBER($BX78)),MIN(1,MAX(0,($BX78-2018+1)/($BX78-$BW78+1))),"")</f>
        <v>1</v>
      </c>
      <c r="Z78" s="0" t="n">
        <f aca="false">IF(AND(ISNUMBER($BW78),ISNUMBER($BX78)),MIN(1,MAX(0,($BX78-2019+1)/($BX78-$BW78+1))),"")</f>
        <v>0.833333333333333</v>
      </c>
      <c r="AA78" s="0" t="n">
        <f aca="false">IF(ISNUMBER($BX78),IF($BX78&gt;=2017,1,0),"")</f>
        <v>1</v>
      </c>
      <c r="AB78" s="0" t="n">
        <f aca="false">IF(ISNUMBER($BX78),IF($BX78&gt;=2018,1,0),"")</f>
        <v>1</v>
      </c>
      <c r="AC78" s="0" t="n">
        <f aca="false">IF(ISNUMBER($BX78),IF($BX78&gt;=2019,1,0),"")</f>
        <v>1</v>
      </c>
      <c r="AD78" s="0" t="n">
        <f aca="false">IF($L78&lt;&gt;"",IF($L78&gt;2013,1,0),"")</f>
        <v>1</v>
      </c>
      <c r="AE78" s="0" t="n">
        <f aca="false">IF($L78&lt;&gt;"",1+IF($L78&gt;2011,1,0)+IF($L78&gt;2014,1,0),"")</f>
        <v>3</v>
      </c>
      <c r="AF78" s="0" t="s">
        <v>87</v>
      </c>
      <c r="AG78" s="0" t="s">
        <v>436</v>
      </c>
      <c r="AH78" s="0" t="s">
        <v>89</v>
      </c>
      <c r="AI78" s="0" t="s">
        <v>334</v>
      </c>
      <c r="AJ78" s="0" t="s">
        <v>334</v>
      </c>
      <c r="AK78" s="0" t="str">
        <f aca="false">IF(AND($CF78&lt;&gt;"",IFERROR(INDEX(subsample_country_map!$B:$B,MATCH($CF78,subsample_country_map!$A:$A,0)),"")&lt;&gt;""),INDEX(subsample_country_map!$B:$B,MATCH($CF78,subsample_country_map!$A:$A,0)),INDEX(lookup!$AA:$AA,MATCH($A78,lookup!$A:$A,0)))</f>
        <v>99_NCE</v>
      </c>
      <c r="AL78" s="0" t="str">
        <f aca="false">IF(AND($CF78&lt;&gt;"",IFERROR(INDEX(subsample_country_map!$C:$C,MATCH($CF78,subsample_country_map!$A:$A,0)),"")&lt;&gt;""),INDEX(subsample_country_map!$C:$C,MATCH($CF78,subsample_country_map!$A:$A,0)),INDEX(lookup!$AB:$AB,MATCH($A78,lookup!$A:$A,0)))</f>
        <v>2_developing</v>
      </c>
      <c r="AM78" s="0" t="str">
        <f aca="false">IF(AND($CF78&lt;&gt;"",IFERROR(INDEX(subsample_country_map!$D:$D,MATCH($CF78,subsample_country_map!$A:$A,0)),"")&lt;&gt;""),INDEX(subsample_country_map!$D:$D,MATCH($CF78,subsample_country_map!$A:$A,0)),INDEX(lookup!$AC:$AC,MATCH($A78,lookup!$A:$A,0)))</f>
        <v>2_non_western</v>
      </c>
      <c r="AN78" s="0" t="str">
        <f aca="false">IF(AND($CF78&lt;&gt;"",IFERROR(INDEX(subsample_country_map!$E:$E,MATCH($CF78,subsample_country_map!$A:$A,0)),"")&lt;&gt;""),INDEX(subsample_country_map!$E:$E,MATCH($CF78,subsample_country_map!$A:$A,0)),INDEX(lookup!$AD:$AD,MATCH($A78,lookup!$A:$A,0)))</f>
        <v>2_civil law</v>
      </c>
      <c r="AO78" s="0" t="str">
        <f aca="false">INDEX(lookup!$Y:$Y,MATCH($A78,lookup!$A:$A,0))</f>
        <v>0_published</v>
      </c>
      <c r="AP78" s="0" t="str">
        <f aca="false">INDEX(lookup!$Z:$Z,MATCH($A78,lookup!$A:$A,0))</f>
        <v>0_VHB low</v>
      </c>
      <c r="AQ78" s="0" t="str">
        <f aca="false">INDEX(lookup!$W:$W,MATCH($A78,lookup!$A:$A,0))</f>
        <v>1_fin/acc/econ</v>
      </c>
      <c r="AS78" s="0" t="s">
        <v>91</v>
      </c>
      <c r="AT78" s="0" t="s">
        <v>111</v>
      </c>
      <c r="AU78" s="0" t="s">
        <v>93</v>
      </c>
      <c r="AV78" s="0" t="s">
        <v>132</v>
      </c>
      <c r="AX78" s="0" t="s">
        <v>443</v>
      </c>
      <c r="BA78" s="0" t="n">
        <v>498</v>
      </c>
      <c r="BB78" s="0" t="s">
        <v>96</v>
      </c>
      <c r="BC78" s="0" t="s">
        <v>122</v>
      </c>
      <c r="BD78" s="0" t="s">
        <v>123</v>
      </c>
      <c r="BE78" s="0" t="s">
        <v>98</v>
      </c>
      <c r="BI78" s="0" t="s">
        <v>124</v>
      </c>
      <c r="BJ78" s="0" t="s">
        <v>444</v>
      </c>
      <c r="BK78" s="0" t="s">
        <v>191</v>
      </c>
      <c r="BL78" s="0" t="s">
        <v>445</v>
      </c>
      <c r="BM78" s="0" t="s">
        <v>440</v>
      </c>
      <c r="BN78" s="0" t="s">
        <v>104</v>
      </c>
      <c r="BO78" s="0" t="s">
        <v>105</v>
      </c>
      <c r="BP78" s="0" t="s">
        <v>435</v>
      </c>
      <c r="BQ78" s="0" t="s">
        <v>127</v>
      </c>
      <c r="BT78" s="0" t="n">
        <v>0</v>
      </c>
      <c r="BU78" s="0" t="s">
        <v>441</v>
      </c>
      <c r="BW78" s="0" t="n">
        <v>2018</v>
      </c>
      <c r="BX78" s="0" t="n">
        <v>2023</v>
      </c>
      <c r="BY78" s="0" t="s">
        <v>442</v>
      </c>
      <c r="BZ78" s="0" t="n">
        <v>2020.5</v>
      </c>
      <c r="CA78" s="0" t="n">
        <v>1</v>
      </c>
      <c r="CB78" s="0" t="n">
        <v>1</v>
      </c>
      <c r="CC78" s="0" t="n">
        <v>1</v>
      </c>
      <c r="CD78" s="0" t="n">
        <v>-0.154431730480306</v>
      </c>
      <c r="CE78" s="0" t="n">
        <v>1</v>
      </c>
    </row>
    <row r="79" customFormat="false" ht="15" hidden="false" customHeight="false" outlineLevel="0" collapsed="false">
      <c r="A79" s="0" t="s">
        <v>435</v>
      </c>
      <c r="B79" s="0" t="n">
        <v>1384</v>
      </c>
      <c r="C79" s="0" t="n">
        <v>0.0994334641526045</v>
      </c>
      <c r="D79" s="0" t="n">
        <v>498</v>
      </c>
      <c r="E79" s="0" t="n">
        <f aca="false">IF(ISNUMBER($BA79),$BA79,IF(AND(ISNUMBER($D79),ISNUMBER($BW79),ISNUMBER($BX79)),$D79*($BX79-$BW79+1),""))</f>
        <v>498</v>
      </c>
      <c r="H79" s="0" t="s">
        <v>118</v>
      </c>
      <c r="I79" s="0" t="s">
        <v>119</v>
      </c>
      <c r="J79" s="0" t="n">
        <f aca="false">IF($BW79&lt;&gt;"",$BW79,"")</f>
        <v>2018</v>
      </c>
      <c r="K79" s="0" t="n">
        <f aca="false">IF($BX79&lt;&gt;"",$BX79,"")</f>
        <v>2023</v>
      </c>
      <c r="L79" s="0" t="n">
        <f aca="false">IF(AND(ISNUMBER($BW79),ISNUMBER($BX79)),($BW79+$BX79)/2,"")</f>
        <v>2020.5</v>
      </c>
      <c r="M79" s="0" t="n">
        <f aca="false">IF($L79&lt;&gt;"",$L79,"")</f>
        <v>2020.5</v>
      </c>
      <c r="N79" s="0" t="n">
        <f aca="false">IF(AND(ISNUMBER($BW79),ISNUMBER($BX79)),MIN(1,MAX(0,($BX79-2016+1)/($BX79-$BW79+1))),"")</f>
        <v>1</v>
      </c>
      <c r="O79" s="0" t="n">
        <f aca="false">IF(AND(ISNUMBER($BW79),ISNUMBER($BX79)),MIN(1,MAX(0,($BX79-2017+1)/($BX79-$BW79+1))),"")</f>
        <v>1</v>
      </c>
      <c r="P79" s="0" t="n">
        <f aca="false">IF(AND(ISNUMBER($BW79),ISNUMBER($BX79)),MIN(1,MAX(0,($BX79-2018+1)/($BX79-$BW79+1))),"")</f>
        <v>1</v>
      </c>
      <c r="Q79" s="0" t="n">
        <f aca="false">IF(AND(ISNUMBER($BW79),ISNUMBER($BX79)),MIN(1,MAX(0,($BX79-2019+1)/($BX79-$BW79+1))),"")</f>
        <v>0.833333333333333</v>
      </c>
      <c r="R79" s="0" t="n">
        <f aca="false">IF(AND(ISNUMBER($BW79),ISNUMBER($BX79)),MIN(1,MAX(0,($BX79-2016+1)/($BX79-$BW79+1))),"")</f>
        <v>1</v>
      </c>
      <c r="S79" s="0" t="n">
        <f aca="false">IF($L79&lt;&gt;"",IF($L79&gt;=2015.5,1,0),"")</f>
        <v>1</v>
      </c>
      <c r="T79" s="0" t="n">
        <f aca="false">IF($L79&lt;&gt;"",IF($L79&gt;=2016,1,0),"")</f>
        <v>1</v>
      </c>
      <c r="U79" s="0" t="n">
        <f aca="false">IF(ISNUMBER($BX79),IF($BX79&gt;=2016,1,0),"")</f>
        <v>1</v>
      </c>
      <c r="V79" s="0" t="n">
        <f aca="false">IF(ISNUMBER($BW79),IF($BW79&gt;=2016,1,0),"")</f>
        <v>1</v>
      </c>
      <c r="W79" s="0" t="str">
        <f aca="false">IF(AND(ISNUMBER($BW79),ISNUMBER($BX79)),IF($BW79&gt;=2016,"post-only",IF($BX79&lt;2016,"pre-only","mixed")),"")</f>
        <v>post-only</v>
      </c>
      <c r="X79" s="0" t="n">
        <f aca="false">IF(AND(ISNUMBER($BW79),ISNUMBER($BX79)),MIN(1,MAX(0,($BX79-2017+1)/($BX79-$BW79+1))),"")</f>
        <v>1</v>
      </c>
      <c r="Y79" s="0" t="n">
        <f aca="false">IF(AND(ISNUMBER($BW79),ISNUMBER($BX79)),MIN(1,MAX(0,($BX79-2018+1)/($BX79-$BW79+1))),"")</f>
        <v>1</v>
      </c>
      <c r="Z79" s="0" t="n">
        <f aca="false">IF(AND(ISNUMBER($BW79),ISNUMBER($BX79)),MIN(1,MAX(0,($BX79-2019+1)/($BX79-$BW79+1))),"")</f>
        <v>0.833333333333333</v>
      </c>
      <c r="AA79" s="0" t="n">
        <f aca="false">IF(ISNUMBER($BX79),IF($BX79&gt;=2017,1,0),"")</f>
        <v>1</v>
      </c>
      <c r="AB79" s="0" t="n">
        <f aca="false">IF(ISNUMBER($BX79),IF($BX79&gt;=2018,1,0),"")</f>
        <v>1</v>
      </c>
      <c r="AC79" s="0" t="n">
        <f aca="false">IF(ISNUMBER($BX79),IF($BX79&gt;=2019,1,0),"")</f>
        <v>1</v>
      </c>
      <c r="AD79" s="0" t="n">
        <f aca="false">IF($L79&lt;&gt;"",IF($L79&gt;2013,1,0),"")</f>
        <v>1</v>
      </c>
      <c r="AE79" s="0" t="n">
        <f aca="false">IF($L79&lt;&gt;"",1+IF($L79&gt;2011,1,0)+IF($L79&gt;2014,1,0),"")</f>
        <v>3</v>
      </c>
      <c r="AF79" s="0" t="s">
        <v>87</v>
      </c>
      <c r="AG79" s="0" t="s">
        <v>436</v>
      </c>
      <c r="AH79" s="0" t="s">
        <v>89</v>
      </c>
      <c r="AI79" s="0" t="s">
        <v>334</v>
      </c>
      <c r="AJ79" s="0" t="s">
        <v>334</v>
      </c>
      <c r="AK79" s="0" t="str">
        <f aca="false">IF(AND($CF79&lt;&gt;"",IFERROR(INDEX(subsample_country_map!$B:$B,MATCH($CF79,subsample_country_map!$A:$A,0)),"")&lt;&gt;""),INDEX(subsample_country_map!$B:$B,MATCH($CF79,subsample_country_map!$A:$A,0)),INDEX(lookup!$AA:$AA,MATCH($A79,lookup!$A:$A,0)))</f>
        <v>99_NCE</v>
      </c>
      <c r="AL79" s="0" t="str">
        <f aca="false">IF(AND($CF79&lt;&gt;"",IFERROR(INDEX(subsample_country_map!$C:$C,MATCH($CF79,subsample_country_map!$A:$A,0)),"")&lt;&gt;""),INDEX(subsample_country_map!$C:$C,MATCH($CF79,subsample_country_map!$A:$A,0)),INDEX(lookup!$AB:$AB,MATCH($A79,lookup!$A:$A,0)))</f>
        <v>2_developing</v>
      </c>
      <c r="AM79" s="0" t="str">
        <f aca="false">IF(AND($CF79&lt;&gt;"",IFERROR(INDEX(subsample_country_map!$D:$D,MATCH($CF79,subsample_country_map!$A:$A,0)),"")&lt;&gt;""),INDEX(subsample_country_map!$D:$D,MATCH($CF79,subsample_country_map!$A:$A,0)),INDEX(lookup!$AC:$AC,MATCH($A79,lookup!$A:$A,0)))</f>
        <v>2_non_western</v>
      </c>
      <c r="AN79" s="0" t="str">
        <f aca="false">IF(AND($CF79&lt;&gt;"",IFERROR(INDEX(subsample_country_map!$E:$E,MATCH($CF79,subsample_country_map!$A:$A,0)),"")&lt;&gt;""),INDEX(subsample_country_map!$E:$E,MATCH($CF79,subsample_country_map!$A:$A,0)),INDEX(lookup!$AD:$AD,MATCH($A79,lookup!$A:$A,0)))</f>
        <v>2_civil law</v>
      </c>
      <c r="AO79" s="0" t="str">
        <f aca="false">INDEX(lookup!$Y:$Y,MATCH($A79,lookup!$A:$A,0))</f>
        <v>0_published</v>
      </c>
      <c r="AP79" s="0" t="str">
        <f aca="false">INDEX(lookup!$Z:$Z,MATCH($A79,lookup!$A:$A,0))</f>
        <v>0_VHB low</v>
      </c>
      <c r="AQ79" s="0" t="str">
        <f aca="false">INDEX(lookup!$W:$W,MATCH($A79,lookup!$A:$A,0))</f>
        <v>1_fin/acc/econ</v>
      </c>
      <c r="AS79" s="0" t="s">
        <v>91</v>
      </c>
      <c r="AT79" s="0" t="s">
        <v>111</v>
      </c>
      <c r="AU79" s="0" t="s">
        <v>93</v>
      </c>
      <c r="AV79" s="0" t="s">
        <v>446</v>
      </c>
      <c r="AX79" s="0" t="s">
        <v>447</v>
      </c>
      <c r="BA79" s="0" t="n">
        <v>498</v>
      </c>
      <c r="BB79" s="0" t="s">
        <v>96</v>
      </c>
      <c r="BC79" s="0" t="s">
        <v>358</v>
      </c>
      <c r="BD79" s="0" t="s">
        <v>123</v>
      </c>
      <c r="BE79" s="0" t="s">
        <v>98</v>
      </c>
      <c r="BI79" s="0" t="s">
        <v>124</v>
      </c>
      <c r="BJ79" s="0" t="s">
        <v>358</v>
      </c>
      <c r="BK79" s="0" t="s">
        <v>191</v>
      </c>
      <c r="BL79" s="0" t="s">
        <v>448</v>
      </c>
      <c r="BM79" s="0" t="s">
        <v>440</v>
      </c>
      <c r="BN79" s="0" t="s">
        <v>104</v>
      </c>
      <c r="BO79" s="0" t="s">
        <v>105</v>
      </c>
      <c r="BP79" s="0" t="s">
        <v>435</v>
      </c>
      <c r="BQ79" s="0" t="s">
        <v>127</v>
      </c>
      <c r="BT79" s="0" t="n">
        <v>0</v>
      </c>
      <c r="BU79" s="0" t="s">
        <v>441</v>
      </c>
      <c r="BW79" s="0" t="n">
        <v>2018</v>
      </c>
      <c r="BX79" s="0" t="n">
        <v>2023</v>
      </c>
      <c r="BY79" s="0" t="s">
        <v>442</v>
      </c>
      <c r="BZ79" s="0" t="n">
        <v>2020.5</v>
      </c>
      <c r="CA79" s="0" t="n">
        <v>1</v>
      </c>
      <c r="CB79" s="0" t="n">
        <v>1</v>
      </c>
      <c r="CC79" s="0" t="n">
        <v>1</v>
      </c>
      <c r="CD79" s="0" t="n">
        <v>0.0997631219830033</v>
      </c>
      <c r="CE79" s="0" t="n">
        <v>1</v>
      </c>
    </row>
    <row r="80" customFormat="false" ht="15" hidden="false" customHeight="false" outlineLevel="0" collapsed="false">
      <c r="A80" s="0" t="s">
        <v>435</v>
      </c>
      <c r="B80" s="0" t="n">
        <v>1385</v>
      </c>
      <c r="C80" s="0" t="n">
        <v>-0.131052555026376</v>
      </c>
      <c r="D80" s="0" t="n">
        <v>498</v>
      </c>
      <c r="E80" s="0" t="n">
        <f aca="false">IF(ISNUMBER($BA80),$BA80,IF(AND(ISNUMBER($D80),ISNUMBER($BW80),ISNUMBER($BX80)),$D80*($BX80-$BW80+1),""))</f>
        <v>2988</v>
      </c>
      <c r="H80" s="0" t="s">
        <v>118</v>
      </c>
      <c r="I80" s="0" t="s">
        <v>119</v>
      </c>
      <c r="J80" s="0" t="n">
        <f aca="false">IF($BW80&lt;&gt;"",$BW80,"")</f>
        <v>2018</v>
      </c>
      <c r="K80" s="0" t="n">
        <f aca="false">IF($BX80&lt;&gt;"",$BX80,"")</f>
        <v>2023</v>
      </c>
      <c r="L80" s="0" t="n">
        <f aca="false">IF(AND(ISNUMBER($BW80),ISNUMBER($BX80)),($BW80+$BX80)/2,"")</f>
        <v>2020.5</v>
      </c>
      <c r="M80" s="0" t="n">
        <f aca="false">IF($L80&lt;&gt;"",$L80,"")</f>
        <v>2020.5</v>
      </c>
      <c r="N80" s="0" t="n">
        <f aca="false">IF(AND(ISNUMBER($BW80),ISNUMBER($BX80)),MIN(1,MAX(0,($BX80-2016+1)/($BX80-$BW80+1))),"")</f>
        <v>1</v>
      </c>
      <c r="O80" s="0" t="n">
        <f aca="false">IF(AND(ISNUMBER($BW80),ISNUMBER($BX80)),MIN(1,MAX(0,($BX80-2017+1)/($BX80-$BW80+1))),"")</f>
        <v>1</v>
      </c>
      <c r="P80" s="0" t="n">
        <f aca="false">IF(AND(ISNUMBER($BW80),ISNUMBER($BX80)),MIN(1,MAX(0,($BX80-2018+1)/($BX80-$BW80+1))),"")</f>
        <v>1</v>
      </c>
      <c r="Q80" s="0" t="n">
        <f aca="false">IF(AND(ISNUMBER($BW80),ISNUMBER($BX80)),MIN(1,MAX(0,($BX80-2019+1)/($BX80-$BW80+1))),"")</f>
        <v>0.833333333333333</v>
      </c>
      <c r="R80" s="0" t="n">
        <f aca="false">IF(AND(ISNUMBER($BW80),ISNUMBER($BX80)),MIN(1,MAX(0,($BX80-2016+1)/($BX80-$BW80+1))),"")</f>
        <v>1</v>
      </c>
      <c r="S80" s="0" t="n">
        <f aca="false">IF($L80&lt;&gt;"",IF($L80&gt;=2015.5,1,0),"")</f>
        <v>1</v>
      </c>
      <c r="T80" s="0" t="n">
        <f aca="false">IF($L80&lt;&gt;"",IF($L80&gt;=2016,1,0),"")</f>
        <v>1</v>
      </c>
      <c r="U80" s="0" t="n">
        <f aca="false">IF(ISNUMBER($BX80),IF($BX80&gt;=2016,1,0),"")</f>
        <v>1</v>
      </c>
      <c r="V80" s="0" t="n">
        <f aca="false">IF(ISNUMBER($BW80),IF($BW80&gt;=2016,1,0),"")</f>
        <v>1</v>
      </c>
      <c r="W80" s="0" t="str">
        <f aca="false">IF(AND(ISNUMBER($BW80),ISNUMBER($BX80)),IF($BW80&gt;=2016,"post-only",IF($BX80&lt;2016,"pre-only","mixed")),"")</f>
        <v>post-only</v>
      </c>
      <c r="X80" s="0" t="n">
        <f aca="false">IF(AND(ISNUMBER($BW80),ISNUMBER($BX80)),MIN(1,MAX(0,($BX80-2017+1)/($BX80-$BW80+1))),"")</f>
        <v>1</v>
      </c>
      <c r="Y80" s="0" t="n">
        <f aca="false">IF(AND(ISNUMBER($BW80),ISNUMBER($BX80)),MIN(1,MAX(0,($BX80-2018+1)/($BX80-$BW80+1))),"")</f>
        <v>1</v>
      </c>
      <c r="Z80" s="0" t="n">
        <f aca="false">IF(AND(ISNUMBER($BW80),ISNUMBER($BX80)),MIN(1,MAX(0,($BX80-2019+1)/($BX80-$BW80+1))),"")</f>
        <v>0.833333333333333</v>
      </c>
      <c r="AA80" s="0" t="n">
        <f aca="false">IF(ISNUMBER($BX80),IF($BX80&gt;=2017,1,0),"")</f>
        <v>1</v>
      </c>
      <c r="AB80" s="0" t="n">
        <f aca="false">IF(ISNUMBER($BX80),IF($BX80&gt;=2018,1,0),"")</f>
        <v>1</v>
      </c>
      <c r="AC80" s="0" t="n">
        <f aca="false">IF(ISNUMBER($BX80),IF($BX80&gt;=2019,1,0),"")</f>
        <v>1</v>
      </c>
      <c r="AD80" s="0" t="n">
        <f aca="false">IF($L80&lt;&gt;"",IF($L80&gt;2013,1,0),"")</f>
        <v>1</v>
      </c>
      <c r="AE80" s="0" t="n">
        <f aca="false">IF($L80&lt;&gt;"",1+IF($L80&gt;2011,1,0)+IF($L80&gt;2014,1,0),"")</f>
        <v>3</v>
      </c>
      <c r="AF80" s="0" t="s">
        <v>87</v>
      </c>
      <c r="AG80" s="0" t="s">
        <v>436</v>
      </c>
      <c r="AH80" s="0" t="s">
        <v>89</v>
      </c>
      <c r="AI80" s="0" t="s">
        <v>334</v>
      </c>
      <c r="AJ80" s="0" t="s">
        <v>334</v>
      </c>
      <c r="AK80" s="0" t="str">
        <f aca="false">IF(AND($CF80&lt;&gt;"",IFERROR(INDEX(subsample_country_map!$B:$B,MATCH($CF80,subsample_country_map!$A:$A,0)),"")&lt;&gt;""),INDEX(subsample_country_map!$B:$B,MATCH($CF80,subsample_country_map!$A:$A,0)),INDEX(lookup!$AA:$AA,MATCH($A80,lookup!$A:$A,0)))</f>
        <v>99_NCE</v>
      </c>
      <c r="AL80" s="0" t="str">
        <f aca="false">IF(AND($CF80&lt;&gt;"",IFERROR(INDEX(subsample_country_map!$C:$C,MATCH($CF80,subsample_country_map!$A:$A,0)),"")&lt;&gt;""),INDEX(subsample_country_map!$C:$C,MATCH($CF80,subsample_country_map!$A:$A,0)),INDEX(lookup!$AB:$AB,MATCH($A80,lookup!$A:$A,0)))</f>
        <v>2_developing</v>
      </c>
      <c r="AM80" s="0" t="str">
        <f aca="false">IF(AND($CF80&lt;&gt;"",IFERROR(INDEX(subsample_country_map!$D:$D,MATCH($CF80,subsample_country_map!$A:$A,0)),"")&lt;&gt;""),INDEX(subsample_country_map!$D:$D,MATCH($CF80,subsample_country_map!$A:$A,0)),INDEX(lookup!$AC:$AC,MATCH($A80,lookup!$A:$A,0)))</f>
        <v>2_non_western</v>
      </c>
      <c r="AN80" s="0" t="str">
        <f aca="false">IF(AND($CF80&lt;&gt;"",IFERROR(INDEX(subsample_country_map!$E:$E,MATCH($CF80,subsample_country_map!$A:$A,0)),"")&lt;&gt;""),INDEX(subsample_country_map!$E:$E,MATCH($CF80,subsample_country_map!$A:$A,0)),INDEX(lookup!$AD:$AD,MATCH($A80,lookup!$A:$A,0)))</f>
        <v>2_civil law</v>
      </c>
      <c r="AO80" s="0" t="str">
        <f aca="false">INDEX(lookup!$Y:$Y,MATCH($A80,lookup!$A:$A,0))</f>
        <v>0_published</v>
      </c>
      <c r="AP80" s="0" t="str">
        <f aca="false">INDEX(lookup!$Z:$Z,MATCH($A80,lookup!$A:$A,0))</f>
        <v>0_VHB low</v>
      </c>
      <c r="AQ80" s="0" t="str">
        <f aca="false">INDEX(lookup!$W:$W,MATCH($A80,lookup!$A:$A,0))</f>
        <v>1_fin/acc/econ</v>
      </c>
      <c r="AS80" s="0" t="s">
        <v>91</v>
      </c>
      <c r="AT80" s="0" t="s">
        <v>111</v>
      </c>
      <c r="AU80" s="0" t="s">
        <v>93</v>
      </c>
      <c r="AV80" s="0" t="s">
        <v>446</v>
      </c>
      <c r="AX80" s="0" t="s">
        <v>449</v>
      </c>
      <c r="BA80" s="0" t="s">
        <v>95</v>
      </c>
      <c r="BB80" s="0" t="s">
        <v>96</v>
      </c>
      <c r="BC80" s="0" t="s">
        <v>122</v>
      </c>
      <c r="BD80" s="0" t="s">
        <v>123</v>
      </c>
      <c r="BE80" s="0" t="s">
        <v>98</v>
      </c>
      <c r="BI80" s="0" t="s">
        <v>143</v>
      </c>
      <c r="BJ80" s="0" t="s">
        <v>444</v>
      </c>
      <c r="BK80" s="0" t="s">
        <v>209</v>
      </c>
      <c r="BL80" s="0" t="s">
        <v>450</v>
      </c>
      <c r="BM80" s="0" t="s">
        <v>440</v>
      </c>
      <c r="BN80" s="0" t="s">
        <v>104</v>
      </c>
      <c r="BO80" s="0" t="s">
        <v>105</v>
      </c>
      <c r="BP80" s="0" t="s">
        <v>435</v>
      </c>
      <c r="BQ80" s="0" t="s">
        <v>127</v>
      </c>
      <c r="BT80" s="0" t="n">
        <v>0</v>
      </c>
      <c r="BU80" s="0" t="s">
        <v>441</v>
      </c>
      <c r="BW80" s="0" t="n">
        <v>2018</v>
      </c>
      <c r="BX80" s="0" t="n">
        <v>2023</v>
      </c>
      <c r="BY80" s="0" t="s">
        <v>442</v>
      </c>
      <c r="BZ80" s="0" t="n">
        <v>2020.5</v>
      </c>
      <c r="CA80" s="0" t="n">
        <v>1</v>
      </c>
      <c r="CB80" s="0" t="n">
        <v>1</v>
      </c>
      <c r="CC80" s="0" t="n">
        <v>1</v>
      </c>
      <c r="CD80" s="0" t="n">
        <v>-0.131810648470871</v>
      </c>
      <c r="CE80" s="0" t="n">
        <v>1</v>
      </c>
    </row>
    <row r="81" customFormat="false" ht="15" hidden="false" customHeight="false" outlineLevel="0" collapsed="false">
      <c r="A81" s="0" t="s">
        <v>435</v>
      </c>
      <c r="B81" s="0" t="n">
        <v>1386</v>
      </c>
      <c r="C81" s="0" t="n">
        <v>0.0808425633298405</v>
      </c>
      <c r="D81" s="0" t="n">
        <v>498</v>
      </c>
      <c r="E81" s="0" t="n">
        <f aca="false">IF(ISNUMBER($BA81),$BA81,IF(AND(ISNUMBER($D81),ISNUMBER($BW81),ISNUMBER($BX81)),$D81*($BX81-$BW81+1),""))</f>
        <v>2988</v>
      </c>
      <c r="H81" s="0" t="s">
        <v>118</v>
      </c>
      <c r="I81" s="0" t="s">
        <v>119</v>
      </c>
      <c r="J81" s="0" t="n">
        <f aca="false">IF($BW81&lt;&gt;"",$BW81,"")</f>
        <v>2018</v>
      </c>
      <c r="K81" s="0" t="n">
        <f aca="false">IF($BX81&lt;&gt;"",$BX81,"")</f>
        <v>2023</v>
      </c>
      <c r="L81" s="0" t="n">
        <f aca="false">IF(AND(ISNUMBER($BW81),ISNUMBER($BX81)),($BW81+$BX81)/2,"")</f>
        <v>2020.5</v>
      </c>
      <c r="M81" s="0" t="n">
        <f aca="false">IF($L81&lt;&gt;"",$L81,"")</f>
        <v>2020.5</v>
      </c>
      <c r="N81" s="0" t="n">
        <f aca="false">IF(AND(ISNUMBER($BW81),ISNUMBER($BX81)),MIN(1,MAX(0,($BX81-2016+1)/($BX81-$BW81+1))),"")</f>
        <v>1</v>
      </c>
      <c r="O81" s="0" t="n">
        <f aca="false">IF(AND(ISNUMBER($BW81),ISNUMBER($BX81)),MIN(1,MAX(0,($BX81-2017+1)/($BX81-$BW81+1))),"")</f>
        <v>1</v>
      </c>
      <c r="P81" s="0" t="n">
        <f aca="false">IF(AND(ISNUMBER($BW81),ISNUMBER($BX81)),MIN(1,MAX(0,($BX81-2018+1)/($BX81-$BW81+1))),"")</f>
        <v>1</v>
      </c>
      <c r="Q81" s="0" t="n">
        <f aca="false">IF(AND(ISNUMBER($BW81),ISNUMBER($BX81)),MIN(1,MAX(0,($BX81-2019+1)/($BX81-$BW81+1))),"")</f>
        <v>0.833333333333333</v>
      </c>
      <c r="R81" s="0" t="n">
        <f aca="false">IF(AND(ISNUMBER($BW81),ISNUMBER($BX81)),MIN(1,MAX(0,($BX81-2016+1)/($BX81-$BW81+1))),"")</f>
        <v>1</v>
      </c>
      <c r="S81" s="0" t="n">
        <f aca="false">IF($L81&lt;&gt;"",IF($L81&gt;=2015.5,1,0),"")</f>
        <v>1</v>
      </c>
      <c r="T81" s="0" t="n">
        <f aca="false">IF($L81&lt;&gt;"",IF($L81&gt;=2016,1,0),"")</f>
        <v>1</v>
      </c>
      <c r="U81" s="0" t="n">
        <f aca="false">IF(ISNUMBER($BX81),IF($BX81&gt;=2016,1,0),"")</f>
        <v>1</v>
      </c>
      <c r="V81" s="0" t="n">
        <f aca="false">IF(ISNUMBER($BW81),IF($BW81&gt;=2016,1,0),"")</f>
        <v>1</v>
      </c>
      <c r="W81" s="0" t="str">
        <f aca="false">IF(AND(ISNUMBER($BW81),ISNUMBER($BX81)),IF($BW81&gt;=2016,"post-only",IF($BX81&lt;2016,"pre-only","mixed")),"")</f>
        <v>post-only</v>
      </c>
      <c r="X81" s="0" t="n">
        <f aca="false">IF(AND(ISNUMBER($BW81),ISNUMBER($BX81)),MIN(1,MAX(0,($BX81-2017+1)/($BX81-$BW81+1))),"")</f>
        <v>1</v>
      </c>
      <c r="Y81" s="0" t="n">
        <f aca="false">IF(AND(ISNUMBER($BW81),ISNUMBER($BX81)),MIN(1,MAX(0,($BX81-2018+1)/($BX81-$BW81+1))),"")</f>
        <v>1</v>
      </c>
      <c r="Z81" s="0" t="n">
        <f aca="false">IF(AND(ISNUMBER($BW81),ISNUMBER($BX81)),MIN(1,MAX(0,($BX81-2019+1)/($BX81-$BW81+1))),"")</f>
        <v>0.833333333333333</v>
      </c>
      <c r="AA81" s="0" t="n">
        <f aca="false">IF(ISNUMBER($BX81),IF($BX81&gt;=2017,1,0),"")</f>
        <v>1</v>
      </c>
      <c r="AB81" s="0" t="n">
        <f aca="false">IF(ISNUMBER($BX81),IF($BX81&gt;=2018,1,0),"")</f>
        <v>1</v>
      </c>
      <c r="AC81" s="0" t="n">
        <f aca="false">IF(ISNUMBER($BX81),IF($BX81&gt;=2019,1,0),"")</f>
        <v>1</v>
      </c>
      <c r="AD81" s="0" t="n">
        <f aca="false">IF($L81&lt;&gt;"",IF($L81&gt;2013,1,0),"")</f>
        <v>1</v>
      </c>
      <c r="AE81" s="0" t="n">
        <f aca="false">IF($L81&lt;&gt;"",1+IF($L81&gt;2011,1,0)+IF($L81&gt;2014,1,0),"")</f>
        <v>3</v>
      </c>
      <c r="AF81" s="0" t="s">
        <v>87</v>
      </c>
      <c r="AG81" s="0" t="s">
        <v>436</v>
      </c>
      <c r="AH81" s="0" t="s">
        <v>89</v>
      </c>
      <c r="AI81" s="0" t="s">
        <v>334</v>
      </c>
      <c r="AJ81" s="0" t="s">
        <v>334</v>
      </c>
      <c r="AK81" s="0" t="str">
        <f aca="false">IF(AND($CF81&lt;&gt;"",IFERROR(INDEX(subsample_country_map!$B:$B,MATCH($CF81,subsample_country_map!$A:$A,0)),"")&lt;&gt;""),INDEX(subsample_country_map!$B:$B,MATCH($CF81,subsample_country_map!$A:$A,0)),INDEX(lookup!$AA:$AA,MATCH($A81,lookup!$A:$A,0)))</f>
        <v>99_NCE</v>
      </c>
      <c r="AL81" s="0" t="str">
        <f aca="false">IF(AND($CF81&lt;&gt;"",IFERROR(INDEX(subsample_country_map!$C:$C,MATCH($CF81,subsample_country_map!$A:$A,0)),"")&lt;&gt;""),INDEX(subsample_country_map!$C:$C,MATCH($CF81,subsample_country_map!$A:$A,0)),INDEX(lookup!$AB:$AB,MATCH($A81,lookup!$A:$A,0)))</f>
        <v>2_developing</v>
      </c>
      <c r="AM81" s="0" t="str">
        <f aca="false">IF(AND($CF81&lt;&gt;"",IFERROR(INDEX(subsample_country_map!$D:$D,MATCH($CF81,subsample_country_map!$A:$A,0)),"")&lt;&gt;""),INDEX(subsample_country_map!$D:$D,MATCH($CF81,subsample_country_map!$A:$A,0)),INDEX(lookup!$AC:$AC,MATCH($A81,lookup!$A:$A,0)))</f>
        <v>2_non_western</v>
      </c>
      <c r="AN81" s="0" t="str">
        <f aca="false">IF(AND($CF81&lt;&gt;"",IFERROR(INDEX(subsample_country_map!$E:$E,MATCH($CF81,subsample_country_map!$A:$A,0)),"")&lt;&gt;""),INDEX(subsample_country_map!$E:$E,MATCH($CF81,subsample_country_map!$A:$A,0)),INDEX(lookup!$AD:$AD,MATCH($A81,lookup!$A:$A,0)))</f>
        <v>2_civil law</v>
      </c>
      <c r="AO81" s="0" t="str">
        <f aca="false">INDEX(lookup!$Y:$Y,MATCH($A81,lookup!$A:$A,0))</f>
        <v>0_published</v>
      </c>
      <c r="AP81" s="0" t="str">
        <f aca="false">INDEX(lookup!$Z:$Z,MATCH($A81,lookup!$A:$A,0))</f>
        <v>0_VHB low</v>
      </c>
      <c r="AQ81" s="0" t="str">
        <f aca="false">INDEX(lookup!$W:$W,MATCH($A81,lookup!$A:$A,0))</f>
        <v>1_fin/acc/econ</v>
      </c>
      <c r="AS81" s="0" t="s">
        <v>91</v>
      </c>
      <c r="AT81" s="0" t="s">
        <v>451</v>
      </c>
      <c r="AU81" s="0" t="s">
        <v>111</v>
      </c>
      <c r="AV81" s="0" t="s">
        <v>211</v>
      </c>
      <c r="AX81" s="0" t="s">
        <v>452</v>
      </c>
      <c r="BA81" s="0" t="s">
        <v>95</v>
      </c>
      <c r="BB81" s="0" t="s">
        <v>93</v>
      </c>
      <c r="BC81" s="0" t="s">
        <v>96</v>
      </c>
      <c r="BD81" s="0" t="s">
        <v>358</v>
      </c>
      <c r="BE81" s="0" t="s">
        <v>123</v>
      </c>
      <c r="BF81" s="0" t="s">
        <v>98</v>
      </c>
      <c r="BI81" s="0" t="s">
        <v>143</v>
      </c>
      <c r="BJ81" s="0" t="s">
        <v>358</v>
      </c>
      <c r="BK81" s="0" t="s">
        <v>209</v>
      </c>
      <c r="BL81" s="0" t="s">
        <v>453</v>
      </c>
      <c r="BM81" s="0" t="s">
        <v>440</v>
      </c>
      <c r="BN81" s="0" t="s">
        <v>104</v>
      </c>
      <c r="BO81" s="0" t="s">
        <v>105</v>
      </c>
      <c r="BP81" s="0" t="s">
        <v>435</v>
      </c>
      <c r="BQ81" s="0" t="s">
        <v>127</v>
      </c>
      <c r="BT81" s="0" t="n">
        <v>0</v>
      </c>
      <c r="BU81" s="0" t="s">
        <v>441</v>
      </c>
      <c r="BW81" s="0" t="n">
        <v>2018</v>
      </c>
      <c r="BX81" s="0" t="n">
        <v>2023</v>
      </c>
      <c r="BY81" s="0" t="s">
        <v>442</v>
      </c>
      <c r="BZ81" s="0" t="n">
        <v>2020.5</v>
      </c>
      <c r="CA81" s="0" t="n">
        <v>1</v>
      </c>
      <c r="CB81" s="0" t="n">
        <v>1</v>
      </c>
      <c r="CC81" s="0" t="n">
        <v>1</v>
      </c>
      <c r="CD81" s="0" t="n">
        <v>0.0810193732406617</v>
      </c>
      <c r="CE81" s="0" t="n">
        <v>1</v>
      </c>
    </row>
    <row r="82" customFormat="false" ht="15" hidden="false" customHeight="false" outlineLevel="0" collapsed="false">
      <c r="A82" s="0" t="s">
        <v>435</v>
      </c>
      <c r="B82" s="0" t="n">
        <v>1387</v>
      </c>
      <c r="C82" s="0" t="n">
        <v>-0.143681401802907</v>
      </c>
      <c r="D82" s="0" t="n">
        <v>498</v>
      </c>
      <c r="E82" s="0" t="n">
        <f aca="false">IF(ISNUMBER($BA82),$BA82,IF(AND(ISNUMBER($D82),ISNUMBER($BW82),ISNUMBER($BX82)),$D82*($BX82-$BW82+1),""))</f>
        <v>498</v>
      </c>
      <c r="H82" s="0" t="s">
        <v>118</v>
      </c>
      <c r="I82" s="0" t="s">
        <v>119</v>
      </c>
      <c r="J82" s="0" t="n">
        <f aca="false">IF($BW82&lt;&gt;"",$BW82,"")</f>
        <v>2018</v>
      </c>
      <c r="K82" s="0" t="n">
        <f aca="false">IF($BX82&lt;&gt;"",$BX82,"")</f>
        <v>2023</v>
      </c>
      <c r="L82" s="0" t="n">
        <f aca="false">IF(AND(ISNUMBER($BW82),ISNUMBER($BX82)),($BW82+$BX82)/2,"")</f>
        <v>2020.5</v>
      </c>
      <c r="M82" s="0" t="n">
        <f aca="false">IF($L82&lt;&gt;"",$L82,"")</f>
        <v>2020.5</v>
      </c>
      <c r="N82" s="0" t="n">
        <f aca="false">IF(AND(ISNUMBER($BW82),ISNUMBER($BX82)),MIN(1,MAX(0,($BX82-2016+1)/($BX82-$BW82+1))),"")</f>
        <v>1</v>
      </c>
      <c r="O82" s="0" t="n">
        <f aca="false">IF(AND(ISNUMBER($BW82),ISNUMBER($BX82)),MIN(1,MAX(0,($BX82-2017+1)/($BX82-$BW82+1))),"")</f>
        <v>1</v>
      </c>
      <c r="P82" s="0" t="n">
        <f aca="false">IF(AND(ISNUMBER($BW82),ISNUMBER($BX82)),MIN(1,MAX(0,($BX82-2018+1)/($BX82-$BW82+1))),"")</f>
        <v>1</v>
      </c>
      <c r="Q82" s="0" t="n">
        <f aca="false">IF(AND(ISNUMBER($BW82),ISNUMBER($BX82)),MIN(1,MAX(0,($BX82-2019+1)/($BX82-$BW82+1))),"")</f>
        <v>0.833333333333333</v>
      </c>
      <c r="R82" s="0" t="n">
        <f aca="false">IF(AND(ISNUMBER($BW82),ISNUMBER($BX82)),MIN(1,MAX(0,($BX82-2016+1)/($BX82-$BW82+1))),"")</f>
        <v>1</v>
      </c>
      <c r="S82" s="0" t="n">
        <f aca="false">IF($L82&lt;&gt;"",IF($L82&gt;=2015.5,1,0),"")</f>
        <v>1</v>
      </c>
      <c r="T82" s="0" t="n">
        <f aca="false">IF($L82&lt;&gt;"",IF($L82&gt;=2016,1,0),"")</f>
        <v>1</v>
      </c>
      <c r="U82" s="0" t="n">
        <f aca="false">IF(ISNUMBER($BX82),IF($BX82&gt;=2016,1,0),"")</f>
        <v>1</v>
      </c>
      <c r="V82" s="0" t="n">
        <f aca="false">IF(ISNUMBER($BW82),IF($BW82&gt;=2016,1,0),"")</f>
        <v>1</v>
      </c>
      <c r="W82" s="0" t="str">
        <f aca="false">IF(AND(ISNUMBER($BW82),ISNUMBER($BX82)),IF($BW82&gt;=2016,"post-only",IF($BX82&lt;2016,"pre-only","mixed")),"")</f>
        <v>post-only</v>
      </c>
      <c r="X82" s="0" t="n">
        <f aca="false">IF(AND(ISNUMBER($BW82),ISNUMBER($BX82)),MIN(1,MAX(0,($BX82-2017+1)/($BX82-$BW82+1))),"")</f>
        <v>1</v>
      </c>
      <c r="Y82" s="0" t="n">
        <f aca="false">IF(AND(ISNUMBER($BW82),ISNUMBER($BX82)),MIN(1,MAX(0,($BX82-2018+1)/($BX82-$BW82+1))),"")</f>
        <v>1</v>
      </c>
      <c r="Z82" s="0" t="n">
        <f aca="false">IF(AND(ISNUMBER($BW82),ISNUMBER($BX82)),MIN(1,MAX(0,($BX82-2019+1)/($BX82-$BW82+1))),"")</f>
        <v>0.833333333333333</v>
      </c>
      <c r="AA82" s="0" t="n">
        <f aca="false">IF(ISNUMBER($BX82),IF($BX82&gt;=2017,1,0),"")</f>
        <v>1</v>
      </c>
      <c r="AB82" s="0" t="n">
        <f aca="false">IF(ISNUMBER($BX82),IF($BX82&gt;=2018,1,0),"")</f>
        <v>1</v>
      </c>
      <c r="AC82" s="0" t="n">
        <f aca="false">IF(ISNUMBER($BX82),IF($BX82&gt;=2019,1,0),"")</f>
        <v>1</v>
      </c>
      <c r="AD82" s="0" t="n">
        <f aca="false">IF($L82&lt;&gt;"",IF($L82&gt;2013,1,0),"")</f>
        <v>1</v>
      </c>
      <c r="AE82" s="0" t="n">
        <f aca="false">IF($L82&lt;&gt;"",1+IF($L82&gt;2011,1,0)+IF($L82&gt;2014,1,0),"")</f>
        <v>3</v>
      </c>
      <c r="AF82" s="0" t="s">
        <v>87</v>
      </c>
      <c r="AG82" s="0" t="s">
        <v>436</v>
      </c>
      <c r="AH82" s="0" t="s">
        <v>89</v>
      </c>
      <c r="AI82" s="0" t="s">
        <v>334</v>
      </c>
      <c r="AJ82" s="0" t="s">
        <v>334</v>
      </c>
      <c r="AK82" s="0" t="str">
        <f aca="false">IF(AND($CF82&lt;&gt;"",IFERROR(INDEX(subsample_country_map!$B:$B,MATCH($CF82,subsample_country_map!$A:$A,0)),"")&lt;&gt;""),INDEX(subsample_country_map!$B:$B,MATCH($CF82,subsample_country_map!$A:$A,0)),INDEX(lookup!$AA:$AA,MATCH($A82,lookup!$A:$A,0)))</f>
        <v>99_NCE</v>
      </c>
      <c r="AL82" s="0" t="str">
        <f aca="false">IF(AND($CF82&lt;&gt;"",IFERROR(INDEX(subsample_country_map!$C:$C,MATCH($CF82,subsample_country_map!$A:$A,0)),"")&lt;&gt;""),INDEX(subsample_country_map!$C:$C,MATCH($CF82,subsample_country_map!$A:$A,0)),INDEX(lookup!$AB:$AB,MATCH($A82,lookup!$A:$A,0)))</f>
        <v>2_developing</v>
      </c>
      <c r="AM82" s="0" t="str">
        <f aca="false">IF(AND($CF82&lt;&gt;"",IFERROR(INDEX(subsample_country_map!$D:$D,MATCH($CF82,subsample_country_map!$A:$A,0)),"")&lt;&gt;""),INDEX(subsample_country_map!$D:$D,MATCH($CF82,subsample_country_map!$A:$A,0)),INDEX(lookup!$AC:$AC,MATCH($A82,lookup!$A:$A,0)))</f>
        <v>2_non_western</v>
      </c>
      <c r="AN82" s="0" t="str">
        <f aca="false">IF(AND($CF82&lt;&gt;"",IFERROR(INDEX(subsample_country_map!$E:$E,MATCH($CF82,subsample_country_map!$A:$A,0)),"")&lt;&gt;""),INDEX(subsample_country_map!$E:$E,MATCH($CF82,subsample_country_map!$A:$A,0)),INDEX(lookup!$AD:$AD,MATCH($A82,lookup!$A:$A,0)))</f>
        <v>2_civil law</v>
      </c>
      <c r="AO82" s="0" t="str">
        <f aca="false">INDEX(lookup!$Y:$Y,MATCH($A82,lookup!$A:$A,0))</f>
        <v>0_published</v>
      </c>
      <c r="AP82" s="0" t="str">
        <f aca="false">INDEX(lookup!$Z:$Z,MATCH($A82,lookup!$A:$A,0))</f>
        <v>0_VHB low</v>
      </c>
      <c r="AQ82" s="0" t="str">
        <f aca="false">INDEX(lookup!$W:$W,MATCH($A82,lookup!$A:$A,0))</f>
        <v>1_fin/acc/econ</v>
      </c>
      <c r="AS82" s="0" t="s">
        <v>91</v>
      </c>
      <c r="AT82" s="0" t="s">
        <v>111</v>
      </c>
      <c r="AU82" s="0" t="s">
        <v>93</v>
      </c>
      <c r="AV82" s="0" t="s">
        <v>454</v>
      </c>
      <c r="AX82" s="0" t="s">
        <v>455</v>
      </c>
      <c r="BA82" s="0" t="n">
        <v>498</v>
      </c>
      <c r="BB82" s="0" t="s">
        <v>96</v>
      </c>
      <c r="BC82" s="0" t="s">
        <v>122</v>
      </c>
      <c r="BD82" s="0" t="s">
        <v>123</v>
      </c>
      <c r="BE82" s="0" t="s">
        <v>98</v>
      </c>
      <c r="BI82" s="0" t="s">
        <v>189</v>
      </c>
      <c r="BJ82" s="0" t="s">
        <v>444</v>
      </c>
      <c r="BK82" s="0" t="s">
        <v>318</v>
      </c>
      <c r="BL82" s="0" t="s">
        <v>456</v>
      </c>
      <c r="BM82" s="0" t="s">
        <v>440</v>
      </c>
      <c r="BN82" s="0" t="s">
        <v>104</v>
      </c>
      <c r="BO82" s="0" t="s">
        <v>105</v>
      </c>
      <c r="BP82" s="0" t="s">
        <v>435</v>
      </c>
      <c r="BQ82" s="0" t="s">
        <v>127</v>
      </c>
      <c r="BT82" s="0" t="n">
        <v>0</v>
      </c>
      <c r="BU82" s="0" t="s">
        <v>441</v>
      </c>
      <c r="BW82" s="0" t="n">
        <v>2018</v>
      </c>
      <c r="BX82" s="0" t="n">
        <v>2023</v>
      </c>
      <c r="BY82" s="0" t="s">
        <v>442</v>
      </c>
      <c r="BZ82" s="0" t="n">
        <v>2020.5</v>
      </c>
      <c r="CA82" s="0" t="n">
        <v>1</v>
      </c>
      <c r="CB82" s="0" t="n">
        <v>1</v>
      </c>
      <c r="CC82" s="0" t="n">
        <v>1</v>
      </c>
      <c r="CD82" s="0" t="n">
        <v>-0.144682568587569</v>
      </c>
      <c r="CE82" s="0" t="n">
        <v>1</v>
      </c>
    </row>
    <row r="83" customFormat="false" ht="15" hidden="false" customHeight="false" outlineLevel="0" collapsed="false">
      <c r="A83" s="0" t="s">
        <v>435</v>
      </c>
      <c r="B83" s="0" t="n">
        <v>1388</v>
      </c>
      <c r="C83" s="0" t="n">
        <v>0.0839474456642568</v>
      </c>
      <c r="D83" s="0" t="n">
        <v>498</v>
      </c>
      <c r="E83" s="0" t="n">
        <f aca="false">IF(ISNUMBER($BA83),$BA83,IF(AND(ISNUMBER($D83),ISNUMBER($BW83),ISNUMBER($BX83)),$D83*($BX83-$BW83+1),""))</f>
        <v>498</v>
      </c>
      <c r="H83" s="0" t="s">
        <v>118</v>
      </c>
      <c r="I83" s="0" t="s">
        <v>119</v>
      </c>
      <c r="J83" s="0" t="n">
        <f aca="false">IF($BW83&lt;&gt;"",$BW83,"")</f>
        <v>2018</v>
      </c>
      <c r="K83" s="0" t="n">
        <f aca="false">IF($BX83&lt;&gt;"",$BX83,"")</f>
        <v>2023</v>
      </c>
      <c r="L83" s="0" t="n">
        <f aca="false">IF(AND(ISNUMBER($BW83),ISNUMBER($BX83)),($BW83+$BX83)/2,"")</f>
        <v>2020.5</v>
      </c>
      <c r="M83" s="0" t="n">
        <f aca="false">IF($L83&lt;&gt;"",$L83,"")</f>
        <v>2020.5</v>
      </c>
      <c r="N83" s="0" t="n">
        <f aca="false">IF(AND(ISNUMBER($BW83),ISNUMBER($BX83)),MIN(1,MAX(0,($BX83-2016+1)/($BX83-$BW83+1))),"")</f>
        <v>1</v>
      </c>
      <c r="O83" s="0" t="n">
        <f aca="false">IF(AND(ISNUMBER($BW83),ISNUMBER($BX83)),MIN(1,MAX(0,($BX83-2017+1)/($BX83-$BW83+1))),"")</f>
        <v>1</v>
      </c>
      <c r="P83" s="0" t="n">
        <f aca="false">IF(AND(ISNUMBER($BW83),ISNUMBER($BX83)),MIN(1,MAX(0,($BX83-2018+1)/($BX83-$BW83+1))),"")</f>
        <v>1</v>
      </c>
      <c r="Q83" s="0" t="n">
        <f aca="false">IF(AND(ISNUMBER($BW83),ISNUMBER($BX83)),MIN(1,MAX(0,($BX83-2019+1)/($BX83-$BW83+1))),"")</f>
        <v>0.833333333333333</v>
      </c>
      <c r="R83" s="0" t="n">
        <f aca="false">IF(AND(ISNUMBER($BW83),ISNUMBER($BX83)),MIN(1,MAX(0,($BX83-2016+1)/($BX83-$BW83+1))),"")</f>
        <v>1</v>
      </c>
      <c r="S83" s="0" t="n">
        <f aca="false">IF($L83&lt;&gt;"",IF($L83&gt;=2015.5,1,0),"")</f>
        <v>1</v>
      </c>
      <c r="T83" s="0" t="n">
        <f aca="false">IF($L83&lt;&gt;"",IF($L83&gt;=2016,1,0),"")</f>
        <v>1</v>
      </c>
      <c r="U83" s="0" t="n">
        <f aca="false">IF(ISNUMBER($BX83),IF($BX83&gt;=2016,1,0),"")</f>
        <v>1</v>
      </c>
      <c r="V83" s="0" t="n">
        <f aca="false">IF(ISNUMBER($BW83),IF($BW83&gt;=2016,1,0),"")</f>
        <v>1</v>
      </c>
      <c r="W83" s="0" t="str">
        <f aca="false">IF(AND(ISNUMBER($BW83),ISNUMBER($BX83)),IF($BW83&gt;=2016,"post-only",IF($BX83&lt;2016,"pre-only","mixed")),"")</f>
        <v>post-only</v>
      </c>
      <c r="X83" s="0" t="n">
        <f aca="false">IF(AND(ISNUMBER($BW83),ISNUMBER($BX83)),MIN(1,MAX(0,($BX83-2017+1)/($BX83-$BW83+1))),"")</f>
        <v>1</v>
      </c>
      <c r="Y83" s="0" t="n">
        <f aca="false">IF(AND(ISNUMBER($BW83),ISNUMBER($BX83)),MIN(1,MAX(0,($BX83-2018+1)/($BX83-$BW83+1))),"")</f>
        <v>1</v>
      </c>
      <c r="Z83" s="0" t="n">
        <f aca="false">IF(AND(ISNUMBER($BW83),ISNUMBER($BX83)),MIN(1,MAX(0,($BX83-2019+1)/($BX83-$BW83+1))),"")</f>
        <v>0.833333333333333</v>
      </c>
      <c r="AA83" s="0" t="n">
        <f aca="false">IF(ISNUMBER($BX83),IF($BX83&gt;=2017,1,0),"")</f>
        <v>1</v>
      </c>
      <c r="AB83" s="0" t="n">
        <f aca="false">IF(ISNUMBER($BX83),IF($BX83&gt;=2018,1,0),"")</f>
        <v>1</v>
      </c>
      <c r="AC83" s="0" t="n">
        <f aca="false">IF(ISNUMBER($BX83),IF($BX83&gt;=2019,1,0),"")</f>
        <v>1</v>
      </c>
      <c r="AD83" s="0" t="n">
        <f aca="false">IF($L83&lt;&gt;"",IF($L83&gt;2013,1,0),"")</f>
        <v>1</v>
      </c>
      <c r="AE83" s="0" t="n">
        <f aca="false">IF($L83&lt;&gt;"",1+IF($L83&gt;2011,1,0)+IF($L83&gt;2014,1,0),"")</f>
        <v>3</v>
      </c>
      <c r="AF83" s="0" t="s">
        <v>87</v>
      </c>
      <c r="AG83" s="0" t="s">
        <v>436</v>
      </c>
      <c r="AH83" s="0" t="s">
        <v>89</v>
      </c>
      <c r="AI83" s="0" t="s">
        <v>334</v>
      </c>
      <c r="AJ83" s="0" t="s">
        <v>334</v>
      </c>
      <c r="AK83" s="0" t="str">
        <f aca="false">IF(AND($CF83&lt;&gt;"",IFERROR(INDEX(subsample_country_map!$B:$B,MATCH($CF83,subsample_country_map!$A:$A,0)),"")&lt;&gt;""),INDEX(subsample_country_map!$B:$B,MATCH($CF83,subsample_country_map!$A:$A,0)),INDEX(lookup!$AA:$AA,MATCH($A83,lookup!$A:$A,0)))</f>
        <v>99_NCE</v>
      </c>
      <c r="AL83" s="0" t="str">
        <f aca="false">IF(AND($CF83&lt;&gt;"",IFERROR(INDEX(subsample_country_map!$C:$C,MATCH($CF83,subsample_country_map!$A:$A,0)),"")&lt;&gt;""),INDEX(subsample_country_map!$C:$C,MATCH($CF83,subsample_country_map!$A:$A,0)),INDEX(lookup!$AB:$AB,MATCH($A83,lookup!$A:$A,0)))</f>
        <v>2_developing</v>
      </c>
      <c r="AM83" s="0" t="str">
        <f aca="false">IF(AND($CF83&lt;&gt;"",IFERROR(INDEX(subsample_country_map!$D:$D,MATCH($CF83,subsample_country_map!$A:$A,0)),"")&lt;&gt;""),INDEX(subsample_country_map!$D:$D,MATCH($CF83,subsample_country_map!$A:$A,0)),INDEX(lookup!$AC:$AC,MATCH($A83,lookup!$A:$A,0)))</f>
        <v>2_non_western</v>
      </c>
      <c r="AN83" s="0" t="str">
        <f aca="false">IF(AND($CF83&lt;&gt;"",IFERROR(INDEX(subsample_country_map!$E:$E,MATCH($CF83,subsample_country_map!$A:$A,0)),"")&lt;&gt;""),INDEX(subsample_country_map!$E:$E,MATCH($CF83,subsample_country_map!$A:$A,0)),INDEX(lookup!$AD:$AD,MATCH($A83,lookup!$A:$A,0)))</f>
        <v>2_civil law</v>
      </c>
      <c r="AO83" s="0" t="str">
        <f aca="false">INDEX(lookup!$Y:$Y,MATCH($A83,lookup!$A:$A,0))</f>
        <v>0_published</v>
      </c>
      <c r="AP83" s="0" t="str">
        <f aca="false">INDEX(lookup!$Z:$Z,MATCH($A83,lookup!$A:$A,0))</f>
        <v>0_VHB low</v>
      </c>
      <c r="AQ83" s="0" t="str">
        <f aca="false">INDEX(lookup!$W:$W,MATCH($A83,lookup!$A:$A,0))</f>
        <v>1_fin/acc/econ</v>
      </c>
      <c r="AS83" s="0" t="s">
        <v>91</v>
      </c>
      <c r="AT83" s="0" t="s">
        <v>451</v>
      </c>
      <c r="AU83" s="0" t="s">
        <v>111</v>
      </c>
      <c r="AV83" s="0" t="s">
        <v>446</v>
      </c>
      <c r="AX83" s="0" t="s">
        <v>313</v>
      </c>
      <c r="BA83" s="0" t="n">
        <v>498</v>
      </c>
      <c r="BB83" s="0" t="s">
        <v>93</v>
      </c>
      <c r="BC83" s="0" t="s">
        <v>96</v>
      </c>
      <c r="BD83" s="0" t="s">
        <v>358</v>
      </c>
      <c r="BE83" s="0" t="s">
        <v>123</v>
      </c>
      <c r="BF83" s="0" t="s">
        <v>98</v>
      </c>
      <c r="BI83" s="0" t="s">
        <v>189</v>
      </c>
      <c r="BJ83" s="0" t="s">
        <v>358</v>
      </c>
      <c r="BK83" s="0" t="s">
        <v>318</v>
      </c>
      <c r="BL83" s="0" t="s">
        <v>457</v>
      </c>
      <c r="BM83" s="0" t="s">
        <v>440</v>
      </c>
      <c r="BN83" s="0" t="s">
        <v>104</v>
      </c>
      <c r="BO83" s="0" t="s">
        <v>105</v>
      </c>
      <c r="BP83" s="0" t="s">
        <v>435</v>
      </c>
      <c r="BQ83" s="0" t="s">
        <v>127</v>
      </c>
      <c r="BT83" s="0" t="n">
        <v>0</v>
      </c>
      <c r="BU83" s="0" t="s">
        <v>441</v>
      </c>
      <c r="BW83" s="0" t="n">
        <v>2018</v>
      </c>
      <c r="BX83" s="0" t="n">
        <v>2023</v>
      </c>
      <c r="BY83" s="0" t="s">
        <v>442</v>
      </c>
      <c r="BZ83" s="0" t="n">
        <v>2020.5</v>
      </c>
      <c r="CA83" s="0" t="n">
        <v>1</v>
      </c>
      <c r="CB83" s="0" t="n">
        <v>1</v>
      </c>
      <c r="CC83" s="0" t="n">
        <v>1</v>
      </c>
      <c r="CD83" s="0" t="n">
        <v>0.0841454811037342</v>
      </c>
      <c r="CE83" s="0" t="n">
        <v>1</v>
      </c>
    </row>
    <row r="84" customFormat="false" ht="15" hidden="false" customHeight="false" outlineLevel="0" collapsed="false">
      <c r="A84" s="0" t="s">
        <v>435</v>
      </c>
      <c r="B84" s="0" t="n">
        <v>1389</v>
      </c>
      <c r="C84" s="0" t="n">
        <v>-0.106048939401696</v>
      </c>
      <c r="D84" s="0" t="n">
        <v>498</v>
      </c>
      <c r="E84" s="0" t="n">
        <f aca="false">IF(ISNUMBER($BA84),$BA84,IF(AND(ISNUMBER($D84),ISNUMBER($BW84),ISNUMBER($BX84)),$D84*($BX84-$BW84+1),""))</f>
        <v>498</v>
      </c>
      <c r="H84" s="0" t="s">
        <v>118</v>
      </c>
      <c r="I84" s="0" t="s">
        <v>119</v>
      </c>
      <c r="J84" s="0" t="n">
        <f aca="false">IF($BW84&lt;&gt;"",$BW84,"")</f>
        <v>2018</v>
      </c>
      <c r="K84" s="0" t="n">
        <f aca="false">IF($BX84&lt;&gt;"",$BX84,"")</f>
        <v>2023</v>
      </c>
      <c r="L84" s="0" t="n">
        <f aca="false">IF(AND(ISNUMBER($BW84),ISNUMBER($BX84)),($BW84+$BX84)/2,"")</f>
        <v>2020.5</v>
      </c>
      <c r="M84" s="0" t="n">
        <f aca="false">IF($L84&lt;&gt;"",$L84,"")</f>
        <v>2020.5</v>
      </c>
      <c r="N84" s="0" t="n">
        <f aca="false">IF(AND(ISNUMBER($BW84),ISNUMBER($BX84)),MIN(1,MAX(0,($BX84-2016+1)/($BX84-$BW84+1))),"")</f>
        <v>1</v>
      </c>
      <c r="O84" s="0" t="n">
        <f aca="false">IF(AND(ISNUMBER($BW84),ISNUMBER($BX84)),MIN(1,MAX(0,($BX84-2017+1)/($BX84-$BW84+1))),"")</f>
        <v>1</v>
      </c>
      <c r="P84" s="0" t="n">
        <f aca="false">IF(AND(ISNUMBER($BW84),ISNUMBER($BX84)),MIN(1,MAX(0,($BX84-2018+1)/($BX84-$BW84+1))),"")</f>
        <v>1</v>
      </c>
      <c r="Q84" s="0" t="n">
        <f aca="false">IF(AND(ISNUMBER($BW84),ISNUMBER($BX84)),MIN(1,MAX(0,($BX84-2019+1)/($BX84-$BW84+1))),"")</f>
        <v>0.833333333333333</v>
      </c>
      <c r="R84" s="0" t="n">
        <f aca="false">IF(AND(ISNUMBER($BW84),ISNUMBER($BX84)),MIN(1,MAX(0,($BX84-2016+1)/($BX84-$BW84+1))),"")</f>
        <v>1</v>
      </c>
      <c r="S84" s="0" t="n">
        <f aca="false">IF($L84&lt;&gt;"",IF($L84&gt;=2015.5,1,0),"")</f>
        <v>1</v>
      </c>
      <c r="T84" s="0" t="n">
        <f aca="false">IF($L84&lt;&gt;"",IF($L84&gt;=2016,1,0),"")</f>
        <v>1</v>
      </c>
      <c r="U84" s="0" t="n">
        <f aca="false">IF(ISNUMBER($BX84),IF($BX84&gt;=2016,1,0),"")</f>
        <v>1</v>
      </c>
      <c r="V84" s="0" t="n">
        <f aca="false">IF(ISNUMBER($BW84),IF($BW84&gt;=2016,1,0),"")</f>
        <v>1</v>
      </c>
      <c r="W84" s="0" t="str">
        <f aca="false">IF(AND(ISNUMBER($BW84),ISNUMBER($BX84)),IF($BW84&gt;=2016,"post-only",IF($BX84&lt;2016,"pre-only","mixed")),"")</f>
        <v>post-only</v>
      </c>
      <c r="X84" s="0" t="n">
        <f aca="false">IF(AND(ISNUMBER($BW84),ISNUMBER($BX84)),MIN(1,MAX(0,($BX84-2017+1)/($BX84-$BW84+1))),"")</f>
        <v>1</v>
      </c>
      <c r="Y84" s="0" t="n">
        <f aca="false">IF(AND(ISNUMBER($BW84),ISNUMBER($BX84)),MIN(1,MAX(0,($BX84-2018+1)/($BX84-$BW84+1))),"")</f>
        <v>1</v>
      </c>
      <c r="Z84" s="0" t="n">
        <f aca="false">IF(AND(ISNUMBER($BW84),ISNUMBER($BX84)),MIN(1,MAX(0,($BX84-2019+1)/($BX84-$BW84+1))),"")</f>
        <v>0.833333333333333</v>
      </c>
      <c r="AA84" s="0" t="n">
        <f aca="false">IF(ISNUMBER($BX84),IF($BX84&gt;=2017,1,0),"")</f>
        <v>1</v>
      </c>
      <c r="AB84" s="0" t="n">
        <f aca="false">IF(ISNUMBER($BX84),IF($BX84&gt;=2018,1,0),"")</f>
        <v>1</v>
      </c>
      <c r="AC84" s="0" t="n">
        <f aca="false">IF(ISNUMBER($BX84),IF($BX84&gt;=2019,1,0),"")</f>
        <v>1</v>
      </c>
      <c r="AD84" s="0" t="n">
        <f aca="false">IF($L84&lt;&gt;"",IF($L84&gt;2013,1,0),"")</f>
        <v>1</v>
      </c>
      <c r="AE84" s="0" t="n">
        <f aca="false">IF($L84&lt;&gt;"",1+IF($L84&gt;2011,1,0)+IF($L84&gt;2014,1,0),"")</f>
        <v>3</v>
      </c>
      <c r="AF84" s="0" t="s">
        <v>87</v>
      </c>
      <c r="AG84" s="0" t="s">
        <v>436</v>
      </c>
      <c r="AH84" s="0" t="s">
        <v>89</v>
      </c>
      <c r="AI84" s="0" t="s">
        <v>334</v>
      </c>
      <c r="AJ84" s="0" t="s">
        <v>334</v>
      </c>
      <c r="AK84" s="0" t="str">
        <f aca="false">IF(AND($CF84&lt;&gt;"",IFERROR(INDEX(subsample_country_map!$B:$B,MATCH($CF84,subsample_country_map!$A:$A,0)),"")&lt;&gt;""),INDEX(subsample_country_map!$B:$B,MATCH($CF84,subsample_country_map!$A:$A,0)),INDEX(lookup!$AA:$AA,MATCH($A84,lookup!$A:$A,0)))</f>
        <v>99_NCE</v>
      </c>
      <c r="AL84" s="0" t="str">
        <f aca="false">IF(AND($CF84&lt;&gt;"",IFERROR(INDEX(subsample_country_map!$C:$C,MATCH($CF84,subsample_country_map!$A:$A,0)),"")&lt;&gt;""),INDEX(subsample_country_map!$C:$C,MATCH($CF84,subsample_country_map!$A:$A,0)),INDEX(lookup!$AB:$AB,MATCH($A84,lookup!$A:$A,0)))</f>
        <v>2_developing</v>
      </c>
      <c r="AM84" s="0" t="str">
        <f aca="false">IF(AND($CF84&lt;&gt;"",IFERROR(INDEX(subsample_country_map!$D:$D,MATCH($CF84,subsample_country_map!$A:$A,0)),"")&lt;&gt;""),INDEX(subsample_country_map!$D:$D,MATCH($CF84,subsample_country_map!$A:$A,0)),INDEX(lookup!$AC:$AC,MATCH($A84,lookup!$A:$A,0)))</f>
        <v>2_non_western</v>
      </c>
      <c r="AN84" s="0" t="str">
        <f aca="false">IF(AND($CF84&lt;&gt;"",IFERROR(INDEX(subsample_country_map!$E:$E,MATCH($CF84,subsample_country_map!$A:$A,0)),"")&lt;&gt;""),INDEX(subsample_country_map!$E:$E,MATCH($CF84,subsample_country_map!$A:$A,0)),INDEX(lookup!$AD:$AD,MATCH($A84,lookup!$A:$A,0)))</f>
        <v>2_civil law</v>
      </c>
      <c r="AO84" s="0" t="str">
        <f aca="false">INDEX(lookup!$Y:$Y,MATCH($A84,lookup!$A:$A,0))</f>
        <v>0_published</v>
      </c>
      <c r="AP84" s="0" t="str">
        <f aca="false">INDEX(lookup!$Z:$Z,MATCH($A84,lookup!$A:$A,0))</f>
        <v>0_VHB low</v>
      </c>
      <c r="AQ84" s="0" t="str">
        <f aca="false">INDEX(lookup!$W:$W,MATCH($A84,lookup!$A:$A,0))</f>
        <v>1_fin/acc/econ</v>
      </c>
      <c r="AS84" s="0" t="s">
        <v>91</v>
      </c>
      <c r="AT84" s="0" t="s">
        <v>111</v>
      </c>
      <c r="AU84" s="0" t="s">
        <v>93</v>
      </c>
      <c r="AV84" s="0" t="s">
        <v>132</v>
      </c>
      <c r="AX84" s="0" t="s">
        <v>458</v>
      </c>
      <c r="BA84" s="0" t="n">
        <v>498</v>
      </c>
      <c r="BB84" s="0" t="s">
        <v>96</v>
      </c>
      <c r="BC84" s="0" t="s">
        <v>122</v>
      </c>
      <c r="BD84" s="0" t="s">
        <v>123</v>
      </c>
      <c r="BE84" s="0" t="s">
        <v>98</v>
      </c>
      <c r="BI84" s="0" t="s">
        <v>208</v>
      </c>
      <c r="BJ84" s="0" t="s">
        <v>459</v>
      </c>
      <c r="BK84" s="0" t="s">
        <v>460</v>
      </c>
      <c r="BL84" s="0" t="s">
        <v>461</v>
      </c>
      <c r="BM84" s="0" t="s">
        <v>440</v>
      </c>
      <c r="BN84" s="0" t="s">
        <v>462</v>
      </c>
      <c r="BO84" s="0" t="s">
        <v>105</v>
      </c>
      <c r="BP84" s="0" t="s">
        <v>435</v>
      </c>
      <c r="BQ84" s="0" t="s">
        <v>127</v>
      </c>
      <c r="BT84" s="0" t="n">
        <v>0</v>
      </c>
      <c r="BU84" s="0" t="s">
        <v>441</v>
      </c>
      <c r="BW84" s="0" t="n">
        <v>2018</v>
      </c>
      <c r="BX84" s="0" t="n">
        <v>2023</v>
      </c>
      <c r="BY84" s="0" t="s">
        <v>442</v>
      </c>
      <c r="BZ84" s="0" t="n">
        <v>2020.5</v>
      </c>
      <c r="CA84" s="0" t="n">
        <v>1</v>
      </c>
      <c r="CB84" s="0" t="n">
        <v>1</v>
      </c>
      <c r="CC84" s="0" t="n">
        <v>1</v>
      </c>
      <c r="CD84" s="0" t="n">
        <v>-0.106449199247615</v>
      </c>
      <c r="CE84" s="0" t="n">
        <v>1</v>
      </c>
    </row>
    <row r="85" customFormat="false" ht="15" hidden="false" customHeight="false" outlineLevel="0" collapsed="false">
      <c r="A85" s="0" t="s">
        <v>435</v>
      </c>
      <c r="B85" s="0" t="n">
        <v>1390</v>
      </c>
      <c r="C85" s="0" t="n">
        <v>-0.101640132196226</v>
      </c>
      <c r="D85" s="0" t="n">
        <v>498</v>
      </c>
      <c r="E85" s="0" t="n">
        <f aca="false">IF(ISNUMBER($BA85),$BA85,IF(AND(ISNUMBER($D85),ISNUMBER($BW85),ISNUMBER($BX85)),$D85*($BX85-$BW85+1),""))</f>
        <v>498</v>
      </c>
      <c r="H85" s="0" t="s">
        <v>118</v>
      </c>
      <c r="I85" s="0" t="s">
        <v>119</v>
      </c>
      <c r="J85" s="0" t="n">
        <f aca="false">IF($BW85&lt;&gt;"",$BW85,"")</f>
        <v>2018</v>
      </c>
      <c r="K85" s="0" t="n">
        <f aca="false">IF($BX85&lt;&gt;"",$BX85,"")</f>
        <v>2023</v>
      </c>
      <c r="L85" s="0" t="n">
        <f aca="false">IF(AND(ISNUMBER($BW85),ISNUMBER($BX85)),($BW85+$BX85)/2,"")</f>
        <v>2020.5</v>
      </c>
      <c r="M85" s="0" t="n">
        <f aca="false">IF($L85&lt;&gt;"",$L85,"")</f>
        <v>2020.5</v>
      </c>
      <c r="N85" s="0" t="n">
        <f aca="false">IF(AND(ISNUMBER($BW85),ISNUMBER($BX85)),MIN(1,MAX(0,($BX85-2016+1)/($BX85-$BW85+1))),"")</f>
        <v>1</v>
      </c>
      <c r="O85" s="0" t="n">
        <f aca="false">IF(AND(ISNUMBER($BW85),ISNUMBER($BX85)),MIN(1,MAX(0,($BX85-2017+1)/($BX85-$BW85+1))),"")</f>
        <v>1</v>
      </c>
      <c r="P85" s="0" t="n">
        <f aca="false">IF(AND(ISNUMBER($BW85),ISNUMBER($BX85)),MIN(1,MAX(0,($BX85-2018+1)/($BX85-$BW85+1))),"")</f>
        <v>1</v>
      </c>
      <c r="Q85" s="0" t="n">
        <f aca="false">IF(AND(ISNUMBER($BW85),ISNUMBER($BX85)),MIN(1,MAX(0,($BX85-2019+1)/($BX85-$BW85+1))),"")</f>
        <v>0.833333333333333</v>
      </c>
      <c r="R85" s="0" t="n">
        <f aca="false">IF(AND(ISNUMBER($BW85),ISNUMBER($BX85)),MIN(1,MAX(0,($BX85-2016+1)/($BX85-$BW85+1))),"")</f>
        <v>1</v>
      </c>
      <c r="S85" s="0" t="n">
        <f aca="false">IF($L85&lt;&gt;"",IF($L85&gt;=2015.5,1,0),"")</f>
        <v>1</v>
      </c>
      <c r="T85" s="0" t="n">
        <f aca="false">IF($L85&lt;&gt;"",IF($L85&gt;=2016,1,0),"")</f>
        <v>1</v>
      </c>
      <c r="U85" s="0" t="n">
        <f aca="false">IF(ISNUMBER($BX85),IF($BX85&gt;=2016,1,0),"")</f>
        <v>1</v>
      </c>
      <c r="V85" s="0" t="n">
        <f aca="false">IF(ISNUMBER($BW85),IF($BW85&gt;=2016,1,0),"")</f>
        <v>1</v>
      </c>
      <c r="W85" s="0" t="str">
        <f aca="false">IF(AND(ISNUMBER($BW85),ISNUMBER($BX85)),IF($BW85&gt;=2016,"post-only",IF($BX85&lt;2016,"pre-only","mixed")),"")</f>
        <v>post-only</v>
      </c>
      <c r="X85" s="0" t="n">
        <f aca="false">IF(AND(ISNUMBER($BW85),ISNUMBER($BX85)),MIN(1,MAX(0,($BX85-2017+1)/($BX85-$BW85+1))),"")</f>
        <v>1</v>
      </c>
      <c r="Y85" s="0" t="n">
        <f aca="false">IF(AND(ISNUMBER($BW85),ISNUMBER($BX85)),MIN(1,MAX(0,($BX85-2018+1)/($BX85-$BW85+1))),"")</f>
        <v>1</v>
      </c>
      <c r="Z85" s="0" t="n">
        <f aca="false">IF(AND(ISNUMBER($BW85),ISNUMBER($BX85)),MIN(1,MAX(0,($BX85-2019+1)/($BX85-$BW85+1))),"")</f>
        <v>0.833333333333333</v>
      </c>
      <c r="AA85" s="0" t="n">
        <f aca="false">IF(ISNUMBER($BX85),IF($BX85&gt;=2017,1,0),"")</f>
        <v>1</v>
      </c>
      <c r="AB85" s="0" t="n">
        <f aca="false">IF(ISNUMBER($BX85),IF($BX85&gt;=2018,1,0),"")</f>
        <v>1</v>
      </c>
      <c r="AC85" s="0" t="n">
        <f aca="false">IF(ISNUMBER($BX85),IF($BX85&gt;=2019,1,0),"")</f>
        <v>1</v>
      </c>
      <c r="AD85" s="0" t="n">
        <f aca="false">IF($L85&lt;&gt;"",IF($L85&gt;2013,1,0),"")</f>
        <v>1</v>
      </c>
      <c r="AE85" s="0" t="n">
        <f aca="false">IF($L85&lt;&gt;"",1+IF($L85&gt;2011,1,0)+IF($L85&gt;2014,1,0),"")</f>
        <v>3</v>
      </c>
      <c r="AF85" s="0" t="s">
        <v>87</v>
      </c>
      <c r="AG85" s="0" t="s">
        <v>436</v>
      </c>
      <c r="AH85" s="0" t="s">
        <v>89</v>
      </c>
      <c r="AI85" s="0" t="s">
        <v>334</v>
      </c>
      <c r="AJ85" s="0" t="s">
        <v>334</v>
      </c>
      <c r="AK85" s="0" t="str">
        <f aca="false">IF(AND($CF85&lt;&gt;"",IFERROR(INDEX(subsample_country_map!$B:$B,MATCH($CF85,subsample_country_map!$A:$A,0)),"")&lt;&gt;""),INDEX(subsample_country_map!$B:$B,MATCH($CF85,subsample_country_map!$A:$A,0)),INDEX(lookup!$AA:$AA,MATCH($A85,lookup!$A:$A,0)))</f>
        <v>99_NCE</v>
      </c>
      <c r="AL85" s="0" t="str">
        <f aca="false">IF(AND($CF85&lt;&gt;"",IFERROR(INDEX(subsample_country_map!$C:$C,MATCH($CF85,subsample_country_map!$A:$A,0)),"")&lt;&gt;""),INDEX(subsample_country_map!$C:$C,MATCH($CF85,subsample_country_map!$A:$A,0)),INDEX(lookup!$AB:$AB,MATCH($A85,lookup!$A:$A,0)))</f>
        <v>2_developing</v>
      </c>
      <c r="AM85" s="0" t="str">
        <f aca="false">IF(AND($CF85&lt;&gt;"",IFERROR(INDEX(subsample_country_map!$D:$D,MATCH($CF85,subsample_country_map!$A:$A,0)),"")&lt;&gt;""),INDEX(subsample_country_map!$D:$D,MATCH($CF85,subsample_country_map!$A:$A,0)),INDEX(lookup!$AC:$AC,MATCH($A85,lookup!$A:$A,0)))</f>
        <v>2_non_western</v>
      </c>
      <c r="AN85" s="0" t="str">
        <f aca="false">IF(AND($CF85&lt;&gt;"",IFERROR(INDEX(subsample_country_map!$E:$E,MATCH($CF85,subsample_country_map!$A:$A,0)),"")&lt;&gt;""),INDEX(subsample_country_map!$E:$E,MATCH($CF85,subsample_country_map!$A:$A,0)),INDEX(lookup!$AD:$AD,MATCH($A85,lookup!$A:$A,0)))</f>
        <v>2_civil law</v>
      </c>
      <c r="AO85" s="0" t="str">
        <f aca="false">INDEX(lookup!$Y:$Y,MATCH($A85,lookup!$A:$A,0))</f>
        <v>0_published</v>
      </c>
      <c r="AP85" s="0" t="str">
        <f aca="false">INDEX(lookup!$Z:$Z,MATCH($A85,lookup!$A:$A,0))</f>
        <v>0_VHB low</v>
      </c>
      <c r="AQ85" s="0" t="str">
        <f aca="false">INDEX(lookup!$W:$W,MATCH($A85,lookup!$A:$A,0))</f>
        <v>1_fin/acc/econ</v>
      </c>
      <c r="AS85" s="0" t="s">
        <v>91</v>
      </c>
      <c r="AT85" s="0" t="s">
        <v>111</v>
      </c>
      <c r="AU85" s="0" t="s">
        <v>93</v>
      </c>
      <c r="AV85" s="0" t="s">
        <v>201</v>
      </c>
      <c r="AX85" s="0" t="s">
        <v>463</v>
      </c>
      <c r="BA85" s="0" t="n">
        <v>498</v>
      </c>
      <c r="BB85" s="0" t="s">
        <v>96</v>
      </c>
      <c r="BC85" s="0" t="s">
        <v>358</v>
      </c>
      <c r="BD85" s="0" t="s">
        <v>123</v>
      </c>
      <c r="BE85" s="0" t="s">
        <v>98</v>
      </c>
      <c r="BI85" s="0" t="s">
        <v>208</v>
      </c>
      <c r="BJ85" s="0" t="s">
        <v>464</v>
      </c>
      <c r="BK85" s="0" t="s">
        <v>460</v>
      </c>
      <c r="BL85" s="0" t="s">
        <v>465</v>
      </c>
      <c r="BM85" s="0" t="s">
        <v>440</v>
      </c>
      <c r="BN85" s="0" t="s">
        <v>462</v>
      </c>
      <c r="BO85" s="0" t="s">
        <v>105</v>
      </c>
      <c r="BP85" s="0" t="s">
        <v>435</v>
      </c>
      <c r="BQ85" s="0" t="s">
        <v>127</v>
      </c>
      <c r="BT85" s="0" t="n">
        <v>0</v>
      </c>
      <c r="BU85" s="0" t="s">
        <v>441</v>
      </c>
      <c r="BW85" s="0" t="n">
        <v>2018</v>
      </c>
      <c r="BX85" s="0" t="n">
        <v>2023</v>
      </c>
      <c r="BY85" s="0" t="s">
        <v>442</v>
      </c>
      <c r="BZ85" s="0" t="n">
        <v>2020.5</v>
      </c>
      <c r="CA85" s="0" t="n">
        <v>1</v>
      </c>
      <c r="CB85" s="0" t="n">
        <v>1</v>
      </c>
      <c r="CC85" s="0" t="n">
        <v>1</v>
      </c>
      <c r="CD85" s="0" t="n">
        <v>-0.101992322946325</v>
      </c>
      <c r="CE85" s="0" t="n">
        <v>1</v>
      </c>
    </row>
    <row r="86" customFormat="false" ht="15" hidden="false" customHeight="false" outlineLevel="0" collapsed="false">
      <c r="A86" s="0" t="s">
        <v>435</v>
      </c>
      <c r="B86" s="0" t="n">
        <v>1391</v>
      </c>
      <c r="C86" s="0" t="n">
        <v>-0.0883787320473152</v>
      </c>
      <c r="D86" s="0" t="n">
        <v>498</v>
      </c>
      <c r="E86" s="0" t="n">
        <f aca="false">IF(ISNUMBER($BA86),$BA86,IF(AND(ISNUMBER($D86),ISNUMBER($BW86),ISNUMBER($BX86)),$D86*($BX86-$BW86+1),""))</f>
        <v>498</v>
      </c>
      <c r="H86" s="0" t="s">
        <v>118</v>
      </c>
      <c r="I86" s="0" t="s">
        <v>119</v>
      </c>
      <c r="J86" s="0" t="n">
        <f aca="false">IF($BW86&lt;&gt;"",$BW86,"")</f>
        <v>2018</v>
      </c>
      <c r="K86" s="0" t="n">
        <f aca="false">IF($BX86&lt;&gt;"",$BX86,"")</f>
        <v>2023</v>
      </c>
      <c r="L86" s="0" t="n">
        <f aca="false">IF(AND(ISNUMBER($BW86),ISNUMBER($BX86)),($BW86+$BX86)/2,"")</f>
        <v>2020.5</v>
      </c>
      <c r="M86" s="0" t="n">
        <f aca="false">IF($L86&lt;&gt;"",$L86,"")</f>
        <v>2020.5</v>
      </c>
      <c r="N86" s="0" t="n">
        <f aca="false">IF(AND(ISNUMBER($BW86),ISNUMBER($BX86)),MIN(1,MAX(0,($BX86-2016+1)/($BX86-$BW86+1))),"")</f>
        <v>1</v>
      </c>
      <c r="O86" s="0" t="n">
        <f aca="false">IF(AND(ISNUMBER($BW86),ISNUMBER($BX86)),MIN(1,MAX(0,($BX86-2017+1)/($BX86-$BW86+1))),"")</f>
        <v>1</v>
      </c>
      <c r="P86" s="0" t="n">
        <f aca="false">IF(AND(ISNUMBER($BW86),ISNUMBER($BX86)),MIN(1,MAX(0,($BX86-2018+1)/($BX86-$BW86+1))),"")</f>
        <v>1</v>
      </c>
      <c r="Q86" s="0" t="n">
        <f aca="false">IF(AND(ISNUMBER($BW86),ISNUMBER($BX86)),MIN(1,MAX(0,($BX86-2019+1)/($BX86-$BW86+1))),"")</f>
        <v>0.833333333333333</v>
      </c>
      <c r="R86" s="0" t="n">
        <f aca="false">IF(AND(ISNUMBER($BW86),ISNUMBER($BX86)),MIN(1,MAX(0,($BX86-2016+1)/($BX86-$BW86+1))),"")</f>
        <v>1</v>
      </c>
      <c r="S86" s="0" t="n">
        <f aca="false">IF($L86&lt;&gt;"",IF($L86&gt;=2015.5,1,0),"")</f>
        <v>1</v>
      </c>
      <c r="T86" s="0" t="n">
        <f aca="false">IF($L86&lt;&gt;"",IF($L86&gt;=2016,1,0),"")</f>
        <v>1</v>
      </c>
      <c r="U86" s="0" t="n">
        <f aca="false">IF(ISNUMBER($BX86),IF($BX86&gt;=2016,1,0),"")</f>
        <v>1</v>
      </c>
      <c r="V86" s="0" t="n">
        <f aca="false">IF(ISNUMBER($BW86),IF($BW86&gt;=2016,1,0),"")</f>
        <v>1</v>
      </c>
      <c r="W86" s="0" t="str">
        <f aca="false">IF(AND(ISNUMBER($BW86),ISNUMBER($BX86)),IF($BW86&gt;=2016,"post-only",IF($BX86&lt;2016,"pre-only","mixed")),"")</f>
        <v>post-only</v>
      </c>
      <c r="X86" s="0" t="n">
        <f aca="false">IF(AND(ISNUMBER($BW86),ISNUMBER($BX86)),MIN(1,MAX(0,($BX86-2017+1)/($BX86-$BW86+1))),"")</f>
        <v>1</v>
      </c>
      <c r="Y86" s="0" t="n">
        <f aca="false">IF(AND(ISNUMBER($BW86),ISNUMBER($BX86)),MIN(1,MAX(0,($BX86-2018+1)/($BX86-$BW86+1))),"")</f>
        <v>1</v>
      </c>
      <c r="Z86" s="0" t="n">
        <f aca="false">IF(AND(ISNUMBER($BW86),ISNUMBER($BX86)),MIN(1,MAX(0,($BX86-2019+1)/($BX86-$BW86+1))),"")</f>
        <v>0.833333333333333</v>
      </c>
      <c r="AA86" s="0" t="n">
        <f aca="false">IF(ISNUMBER($BX86),IF($BX86&gt;=2017,1,0),"")</f>
        <v>1</v>
      </c>
      <c r="AB86" s="0" t="n">
        <f aca="false">IF(ISNUMBER($BX86),IF($BX86&gt;=2018,1,0),"")</f>
        <v>1</v>
      </c>
      <c r="AC86" s="0" t="n">
        <f aca="false">IF(ISNUMBER($BX86),IF($BX86&gt;=2019,1,0),"")</f>
        <v>1</v>
      </c>
      <c r="AD86" s="0" t="n">
        <f aca="false">IF($L86&lt;&gt;"",IF($L86&gt;2013,1,0),"")</f>
        <v>1</v>
      </c>
      <c r="AE86" s="0" t="n">
        <f aca="false">IF($L86&lt;&gt;"",1+IF($L86&gt;2011,1,0)+IF($L86&gt;2014,1,0),"")</f>
        <v>3</v>
      </c>
      <c r="AF86" s="0" t="s">
        <v>87</v>
      </c>
      <c r="AG86" s="0" t="s">
        <v>436</v>
      </c>
      <c r="AH86" s="0" t="s">
        <v>89</v>
      </c>
      <c r="AI86" s="0" t="s">
        <v>334</v>
      </c>
      <c r="AJ86" s="0" t="s">
        <v>334</v>
      </c>
      <c r="AK86" s="0" t="str">
        <f aca="false">IF(AND($CF86&lt;&gt;"",IFERROR(INDEX(subsample_country_map!$B:$B,MATCH($CF86,subsample_country_map!$A:$A,0)),"")&lt;&gt;""),INDEX(subsample_country_map!$B:$B,MATCH($CF86,subsample_country_map!$A:$A,0)),INDEX(lookup!$AA:$AA,MATCH($A86,lookup!$A:$A,0)))</f>
        <v>99_NCE</v>
      </c>
      <c r="AL86" s="0" t="str">
        <f aca="false">IF(AND($CF86&lt;&gt;"",IFERROR(INDEX(subsample_country_map!$C:$C,MATCH($CF86,subsample_country_map!$A:$A,0)),"")&lt;&gt;""),INDEX(subsample_country_map!$C:$C,MATCH($CF86,subsample_country_map!$A:$A,0)),INDEX(lookup!$AB:$AB,MATCH($A86,lookup!$A:$A,0)))</f>
        <v>2_developing</v>
      </c>
      <c r="AM86" s="0" t="str">
        <f aca="false">IF(AND($CF86&lt;&gt;"",IFERROR(INDEX(subsample_country_map!$D:$D,MATCH($CF86,subsample_country_map!$A:$A,0)),"")&lt;&gt;""),INDEX(subsample_country_map!$D:$D,MATCH($CF86,subsample_country_map!$A:$A,0)),INDEX(lookup!$AC:$AC,MATCH($A86,lookup!$A:$A,0)))</f>
        <v>2_non_western</v>
      </c>
      <c r="AN86" s="0" t="str">
        <f aca="false">IF(AND($CF86&lt;&gt;"",IFERROR(INDEX(subsample_country_map!$E:$E,MATCH($CF86,subsample_country_map!$A:$A,0)),"")&lt;&gt;""),INDEX(subsample_country_map!$E:$E,MATCH($CF86,subsample_country_map!$A:$A,0)),INDEX(lookup!$AD:$AD,MATCH($A86,lookup!$A:$A,0)))</f>
        <v>2_civil law</v>
      </c>
      <c r="AO86" s="0" t="str">
        <f aca="false">INDEX(lookup!$Y:$Y,MATCH($A86,lookup!$A:$A,0))</f>
        <v>0_published</v>
      </c>
      <c r="AP86" s="0" t="str">
        <f aca="false">INDEX(lookup!$Z:$Z,MATCH($A86,lookup!$A:$A,0))</f>
        <v>0_VHB low</v>
      </c>
      <c r="AQ86" s="0" t="str">
        <f aca="false">INDEX(lookup!$W:$W,MATCH($A86,lookup!$A:$A,0))</f>
        <v>1_fin/acc/econ</v>
      </c>
      <c r="AS86" s="0" t="s">
        <v>91</v>
      </c>
      <c r="AT86" s="0" t="s">
        <v>466</v>
      </c>
      <c r="AU86" s="0" t="s">
        <v>111</v>
      </c>
      <c r="AV86" s="0" t="s">
        <v>201</v>
      </c>
      <c r="AX86" s="0" t="s">
        <v>467</v>
      </c>
      <c r="BA86" s="0" t="n">
        <v>498</v>
      </c>
      <c r="BB86" s="0" t="s">
        <v>93</v>
      </c>
      <c r="BC86" s="0" t="s">
        <v>96</v>
      </c>
      <c r="BD86" s="0" t="s">
        <v>122</v>
      </c>
      <c r="BE86" s="0" t="s">
        <v>123</v>
      </c>
      <c r="BF86" s="0" t="s">
        <v>98</v>
      </c>
      <c r="BI86" s="0" t="s">
        <v>208</v>
      </c>
      <c r="BJ86" s="0" t="s">
        <v>468</v>
      </c>
      <c r="BK86" s="0" t="s">
        <v>460</v>
      </c>
      <c r="BL86" s="0" t="s">
        <v>469</v>
      </c>
      <c r="BM86" s="0" t="s">
        <v>440</v>
      </c>
      <c r="BN86" s="0" t="s">
        <v>462</v>
      </c>
      <c r="BO86" s="0" t="s">
        <v>105</v>
      </c>
      <c r="BP86" s="0" t="s">
        <v>435</v>
      </c>
      <c r="BQ86" s="0" t="s">
        <v>127</v>
      </c>
      <c r="BT86" s="0" t="n">
        <v>0</v>
      </c>
      <c r="BU86" s="0" t="s">
        <v>441</v>
      </c>
      <c r="BW86" s="0" t="n">
        <v>2018</v>
      </c>
      <c r="BX86" s="0" t="n">
        <v>2023</v>
      </c>
      <c r="BY86" s="0" t="s">
        <v>442</v>
      </c>
      <c r="BZ86" s="0" t="n">
        <v>2020.5</v>
      </c>
      <c r="CA86" s="0" t="n">
        <v>1</v>
      </c>
      <c r="CB86" s="0" t="n">
        <v>1</v>
      </c>
      <c r="CC86" s="0" t="n">
        <v>1</v>
      </c>
      <c r="CD86" s="0" t="n">
        <v>-0.0886099193480117</v>
      </c>
      <c r="CE86" s="0" t="n">
        <v>1</v>
      </c>
    </row>
    <row r="87" customFormat="false" ht="15" hidden="false" customHeight="false" outlineLevel="0" collapsed="false">
      <c r="A87" s="0" t="s">
        <v>435</v>
      </c>
      <c r="B87" s="0" t="n">
        <v>1392</v>
      </c>
      <c r="C87" s="0" t="n">
        <v>-0.0830605818862319</v>
      </c>
      <c r="D87" s="0" t="n">
        <v>498</v>
      </c>
      <c r="E87" s="0" t="n">
        <f aca="false">IF(ISNUMBER($BA87),$BA87,IF(AND(ISNUMBER($D87),ISNUMBER($BW87),ISNUMBER($BX87)),$D87*($BX87-$BW87+1),""))</f>
        <v>498</v>
      </c>
      <c r="H87" s="0" t="s">
        <v>118</v>
      </c>
      <c r="I87" s="0" t="s">
        <v>119</v>
      </c>
      <c r="J87" s="0" t="n">
        <f aca="false">IF($BW87&lt;&gt;"",$BW87,"")</f>
        <v>2018</v>
      </c>
      <c r="K87" s="0" t="n">
        <f aca="false">IF($BX87&lt;&gt;"",$BX87,"")</f>
        <v>2023</v>
      </c>
      <c r="L87" s="0" t="n">
        <f aca="false">IF(AND(ISNUMBER($BW87),ISNUMBER($BX87)),($BW87+$BX87)/2,"")</f>
        <v>2020.5</v>
      </c>
      <c r="M87" s="0" t="n">
        <f aca="false">IF($L87&lt;&gt;"",$L87,"")</f>
        <v>2020.5</v>
      </c>
      <c r="N87" s="0" t="n">
        <f aca="false">IF(AND(ISNUMBER($BW87),ISNUMBER($BX87)),MIN(1,MAX(0,($BX87-2016+1)/($BX87-$BW87+1))),"")</f>
        <v>1</v>
      </c>
      <c r="O87" s="0" t="n">
        <f aca="false">IF(AND(ISNUMBER($BW87),ISNUMBER($BX87)),MIN(1,MAX(0,($BX87-2017+1)/($BX87-$BW87+1))),"")</f>
        <v>1</v>
      </c>
      <c r="P87" s="0" t="n">
        <f aca="false">IF(AND(ISNUMBER($BW87),ISNUMBER($BX87)),MIN(1,MAX(0,($BX87-2018+1)/($BX87-$BW87+1))),"")</f>
        <v>1</v>
      </c>
      <c r="Q87" s="0" t="n">
        <f aca="false">IF(AND(ISNUMBER($BW87),ISNUMBER($BX87)),MIN(1,MAX(0,($BX87-2019+1)/($BX87-$BW87+1))),"")</f>
        <v>0.833333333333333</v>
      </c>
      <c r="R87" s="0" t="n">
        <f aca="false">IF(AND(ISNUMBER($BW87),ISNUMBER($BX87)),MIN(1,MAX(0,($BX87-2016+1)/($BX87-$BW87+1))),"")</f>
        <v>1</v>
      </c>
      <c r="S87" s="0" t="n">
        <f aca="false">IF($L87&lt;&gt;"",IF($L87&gt;=2015.5,1,0),"")</f>
        <v>1</v>
      </c>
      <c r="T87" s="0" t="n">
        <f aca="false">IF($L87&lt;&gt;"",IF($L87&gt;=2016,1,0),"")</f>
        <v>1</v>
      </c>
      <c r="U87" s="0" t="n">
        <f aca="false">IF(ISNUMBER($BX87),IF($BX87&gt;=2016,1,0),"")</f>
        <v>1</v>
      </c>
      <c r="V87" s="0" t="n">
        <f aca="false">IF(ISNUMBER($BW87),IF($BW87&gt;=2016,1,0),"")</f>
        <v>1</v>
      </c>
      <c r="W87" s="0" t="str">
        <f aca="false">IF(AND(ISNUMBER($BW87),ISNUMBER($BX87)),IF($BW87&gt;=2016,"post-only",IF($BX87&lt;2016,"pre-only","mixed")),"")</f>
        <v>post-only</v>
      </c>
      <c r="X87" s="0" t="n">
        <f aca="false">IF(AND(ISNUMBER($BW87),ISNUMBER($BX87)),MIN(1,MAX(0,($BX87-2017+1)/($BX87-$BW87+1))),"")</f>
        <v>1</v>
      </c>
      <c r="Y87" s="0" t="n">
        <f aca="false">IF(AND(ISNUMBER($BW87),ISNUMBER($BX87)),MIN(1,MAX(0,($BX87-2018+1)/($BX87-$BW87+1))),"")</f>
        <v>1</v>
      </c>
      <c r="Z87" s="0" t="n">
        <f aca="false">IF(AND(ISNUMBER($BW87),ISNUMBER($BX87)),MIN(1,MAX(0,($BX87-2019+1)/($BX87-$BW87+1))),"")</f>
        <v>0.833333333333333</v>
      </c>
      <c r="AA87" s="0" t="n">
        <f aca="false">IF(ISNUMBER($BX87),IF($BX87&gt;=2017,1,0),"")</f>
        <v>1</v>
      </c>
      <c r="AB87" s="0" t="n">
        <f aca="false">IF(ISNUMBER($BX87),IF($BX87&gt;=2018,1,0),"")</f>
        <v>1</v>
      </c>
      <c r="AC87" s="0" t="n">
        <f aca="false">IF(ISNUMBER($BX87),IF($BX87&gt;=2019,1,0),"")</f>
        <v>1</v>
      </c>
      <c r="AD87" s="0" t="n">
        <f aca="false">IF($L87&lt;&gt;"",IF($L87&gt;2013,1,0),"")</f>
        <v>1</v>
      </c>
      <c r="AE87" s="0" t="n">
        <f aca="false">IF($L87&lt;&gt;"",1+IF($L87&gt;2011,1,0)+IF($L87&gt;2014,1,0),"")</f>
        <v>3</v>
      </c>
      <c r="AF87" s="0" t="s">
        <v>87</v>
      </c>
      <c r="AG87" s="0" t="s">
        <v>436</v>
      </c>
      <c r="AH87" s="0" t="s">
        <v>89</v>
      </c>
      <c r="AI87" s="0" t="s">
        <v>334</v>
      </c>
      <c r="AJ87" s="0" t="s">
        <v>334</v>
      </c>
      <c r="AK87" s="0" t="str">
        <f aca="false">IF(AND($CF87&lt;&gt;"",IFERROR(INDEX(subsample_country_map!$B:$B,MATCH($CF87,subsample_country_map!$A:$A,0)),"")&lt;&gt;""),INDEX(subsample_country_map!$B:$B,MATCH($CF87,subsample_country_map!$A:$A,0)),INDEX(lookup!$AA:$AA,MATCH($A87,lookup!$A:$A,0)))</f>
        <v>99_NCE</v>
      </c>
      <c r="AL87" s="0" t="str">
        <f aca="false">IF(AND($CF87&lt;&gt;"",IFERROR(INDEX(subsample_country_map!$C:$C,MATCH($CF87,subsample_country_map!$A:$A,0)),"")&lt;&gt;""),INDEX(subsample_country_map!$C:$C,MATCH($CF87,subsample_country_map!$A:$A,0)),INDEX(lookup!$AB:$AB,MATCH($A87,lookup!$A:$A,0)))</f>
        <v>2_developing</v>
      </c>
      <c r="AM87" s="0" t="str">
        <f aca="false">IF(AND($CF87&lt;&gt;"",IFERROR(INDEX(subsample_country_map!$D:$D,MATCH($CF87,subsample_country_map!$A:$A,0)),"")&lt;&gt;""),INDEX(subsample_country_map!$D:$D,MATCH($CF87,subsample_country_map!$A:$A,0)),INDEX(lookup!$AC:$AC,MATCH($A87,lookup!$A:$A,0)))</f>
        <v>2_non_western</v>
      </c>
      <c r="AN87" s="0" t="str">
        <f aca="false">IF(AND($CF87&lt;&gt;"",IFERROR(INDEX(subsample_country_map!$E:$E,MATCH($CF87,subsample_country_map!$A:$A,0)),"")&lt;&gt;""),INDEX(subsample_country_map!$E:$E,MATCH($CF87,subsample_country_map!$A:$A,0)),INDEX(lookup!$AD:$AD,MATCH($A87,lookup!$A:$A,0)))</f>
        <v>2_civil law</v>
      </c>
      <c r="AO87" s="0" t="str">
        <f aca="false">INDEX(lookup!$Y:$Y,MATCH($A87,lookup!$A:$A,0))</f>
        <v>0_published</v>
      </c>
      <c r="AP87" s="0" t="str">
        <f aca="false">INDEX(lookup!$Z:$Z,MATCH($A87,lookup!$A:$A,0))</f>
        <v>0_VHB low</v>
      </c>
      <c r="AQ87" s="0" t="str">
        <f aca="false">INDEX(lookup!$W:$W,MATCH($A87,lookup!$A:$A,0))</f>
        <v>1_fin/acc/econ</v>
      </c>
      <c r="AS87" s="0" t="s">
        <v>91</v>
      </c>
      <c r="AT87" s="0" t="s">
        <v>466</v>
      </c>
      <c r="AU87" s="0" t="s">
        <v>111</v>
      </c>
      <c r="AV87" s="0" t="s">
        <v>470</v>
      </c>
      <c r="AX87" s="0" t="s">
        <v>471</v>
      </c>
      <c r="BA87" s="0" t="n">
        <v>498</v>
      </c>
      <c r="BB87" s="0" t="s">
        <v>93</v>
      </c>
      <c r="BC87" s="0" t="s">
        <v>96</v>
      </c>
      <c r="BD87" s="0" t="s">
        <v>358</v>
      </c>
      <c r="BE87" s="0" t="s">
        <v>123</v>
      </c>
      <c r="BF87" s="0" t="s">
        <v>98</v>
      </c>
      <c r="BI87" s="0" t="s">
        <v>208</v>
      </c>
      <c r="BJ87" s="0" t="s">
        <v>472</v>
      </c>
      <c r="BK87" s="0" t="s">
        <v>460</v>
      </c>
      <c r="BL87" s="0" t="s">
        <v>473</v>
      </c>
      <c r="BM87" s="0" t="s">
        <v>440</v>
      </c>
      <c r="BN87" s="0" t="s">
        <v>462</v>
      </c>
      <c r="BO87" s="0" t="s">
        <v>105</v>
      </c>
      <c r="BP87" s="0" t="s">
        <v>435</v>
      </c>
      <c r="BQ87" s="0" t="s">
        <v>127</v>
      </c>
      <c r="BT87" s="0" t="n">
        <v>0</v>
      </c>
      <c r="BU87" s="0" t="s">
        <v>441</v>
      </c>
      <c r="BW87" s="0" t="n">
        <v>2018</v>
      </c>
      <c r="BX87" s="0" t="n">
        <v>2023</v>
      </c>
      <c r="BY87" s="0" t="s">
        <v>442</v>
      </c>
      <c r="BZ87" s="0" t="n">
        <v>2020.5</v>
      </c>
      <c r="CA87" s="0" t="n">
        <v>1</v>
      </c>
      <c r="CB87" s="0" t="n">
        <v>1</v>
      </c>
      <c r="CC87" s="0" t="n">
        <v>1</v>
      </c>
      <c r="CD87" s="0" t="n">
        <v>-0.0832523898111095</v>
      </c>
      <c r="CE87" s="0" t="n">
        <v>1</v>
      </c>
    </row>
    <row r="88" customFormat="false" ht="15" hidden="false" customHeight="false" outlineLevel="0" collapsed="false">
      <c r="A88" s="0" t="s">
        <v>435</v>
      </c>
      <c r="B88" s="0" t="n">
        <v>1393</v>
      </c>
      <c r="C88" s="0" t="n">
        <v>-0.0795111733534061</v>
      </c>
      <c r="D88" s="0" t="n">
        <v>498</v>
      </c>
      <c r="E88" s="0" t="n">
        <f aca="false">IF(ISNUMBER($BA88),$BA88,IF(AND(ISNUMBER($D88),ISNUMBER($BW88),ISNUMBER($BX88)),$D88*($BX88-$BW88+1),""))</f>
        <v>498</v>
      </c>
      <c r="H88" s="0" t="s">
        <v>118</v>
      </c>
      <c r="I88" s="0" t="s">
        <v>119</v>
      </c>
      <c r="J88" s="0" t="n">
        <f aca="false">IF($BW88&lt;&gt;"",$BW88,"")</f>
        <v>2018</v>
      </c>
      <c r="K88" s="0" t="n">
        <f aca="false">IF($BX88&lt;&gt;"",$BX88,"")</f>
        <v>2023</v>
      </c>
      <c r="L88" s="0" t="n">
        <f aca="false">IF(AND(ISNUMBER($BW88),ISNUMBER($BX88)),($BW88+$BX88)/2,"")</f>
        <v>2020.5</v>
      </c>
      <c r="M88" s="0" t="n">
        <f aca="false">IF($L88&lt;&gt;"",$L88,"")</f>
        <v>2020.5</v>
      </c>
      <c r="N88" s="0" t="n">
        <f aca="false">IF(AND(ISNUMBER($BW88),ISNUMBER($BX88)),MIN(1,MAX(0,($BX88-2016+1)/($BX88-$BW88+1))),"")</f>
        <v>1</v>
      </c>
      <c r="O88" s="0" t="n">
        <f aca="false">IF(AND(ISNUMBER($BW88),ISNUMBER($BX88)),MIN(1,MAX(0,($BX88-2017+1)/($BX88-$BW88+1))),"")</f>
        <v>1</v>
      </c>
      <c r="P88" s="0" t="n">
        <f aca="false">IF(AND(ISNUMBER($BW88),ISNUMBER($BX88)),MIN(1,MAX(0,($BX88-2018+1)/($BX88-$BW88+1))),"")</f>
        <v>1</v>
      </c>
      <c r="Q88" s="0" t="n">
        <f aca="false">IF(AND(ISNUMBER($BW88),ISNUMBER($BX88)),MIN(1,MAX(0,($BX88-2019+1)/($BX88-$BW88+1))),"")</f>
        <v>0.833333333333333</v>
      </c>
      <c r="R88" s="0" t="n">
        <f aca="false">IF(AND(ISNUMBER($BW88),ISNUMBER($BX88)),MIN(1,MAX(0,($BX88-2016+1)/($BX88-$BW88+1))),"")</f>
        <v>1</v>
      </c>
      <c r="S88" s="0" t="n">
        <f aca="false">IF($L88&lt;&gt;"",IF($L88&gt;=2015.5,1,0),"")</f>
        <v>1</v>
      </c>
      <c r="T88" s="0" t="n">
        <f aca="false">IF($L88&lt;&gt;"",IF($L88&gt;=2016,1,0),"")</f>
        <v>1</v>
      </c>
      <c r="U88" s="0" t="n">
        <f aca="false">IF(ISNUMBER($BX88),IF($BX88&gt;=2016,1,0),"")</f>
        <v>1</v>
      </c>
      <c r="V88" s="0" t="n">
        <f aca="false">IF(ISNUMBER($BW88),IF($BW88&gt;=2016,1,0),"")</f>
        <v>1</v>
      </c>
      <c r="W88" s="0" t="str">
        <f aca="false">IF(AND(ISNUMBER($BW88),ISNUMBER($BX88)),IF($BW88&gt;=2016,"post-only",IF($BX88&lt;2016,"pre-only","mixed")),"")</f>
        <v>post-only</v>
      </c>
      <c r="X88" s="0" t="n">
        <f aca="false">IF(AND(ISNUMBER($BW88),ISNUMBER($BX88)),MIN(1,MAX(0,($BX88-2017+1)/($BX88-$BW88+1))),"")</f>
        <v>1</v>
      </c>
      <c r="Y88" s="0" t="n">
        <f aca="false">IF(AND(ISNUMBER($BW88),ISNUMBER($BX88)),MIN(1,MAX(0,($BX88-2018+1)/($BX88-$BW88+1))),"")</f>
        <v>1</v>
      </c>
      <c r="Z88" s="0" t="n">
        <f aca="false">IF(AND(ISNUMBER($BW88),ISNUMBER($BX88)),MIN(1,MAX(0,($BX88-2019+1)/($BX88-$BW88+1))),"")</f>
        <v>0.833333333333333</v>
      </c>
      <c r="AA88" s="0" t="n">
        <f aca="false">IF(ISNUMBER($BX88),IF($BX88&gt;=2017,1,0),"")</f>
        <v>1</v>
      </c>
      <c r="AB88" s="0" t="n">
        <f aca="false">IF(ISNUMBER($BX88),IF($BX88&gt;=2018,1,0),"")</f>
        <v>1</v>
      </c>
      <c r="AC88" s="0" t="n">
        <f aca="false">IF(ISNUMBER($BX88),IF($BX88&gt;=2019,1,0),"")</f>
        <v>1</v>
      </c>
      <c r="AD88" s="0" t="n">
        <f aca="false">IF($L88&lt;&gt;"",IF($L88&gt;2013,1,0),"")</f>
        <v>1</v>
      </c>
      <c r="AE88" s="0" t="n">
        <f aca="false">IF($L88&lt;&gt;"",1+IF($L88&gt;2011,1,0)+IF($L88&gt;2014,1,0),"")</f>
        <v>3</v>
      </c>
      <c r="AF88" s="0" t="s">
        <v>87</v>
      </c>
      <c r="AG88" s="0" t="s">
        <v>436</v>
      </c>
      <c r="AH88" s="0" t="s">
        <v>89</v>
      </c>
      <c r="AI88" s="0" t="s">
        <v>334</v>
      </c>
      <c r="AJ88" s="0" t="s">
        <v>334</v>
      </c>
      <c r="AK88" s="0" t="str">
        <f aca="false">IF(AND($CF88&lt;&gt;"",IFERROR(INDEX(subsample_country_map!$B:$B,MATCH($CF88,subsample_country_map!$A:$A,0)),"")&lt;&gt;""),INDEX(subsample_country_map!$B:$B,MATCH($CF88,subsample_country_map!$A:$A,0)),INDEX(lookup!$AA:$AA,MATCH($A88,lookup!$A:$A,0)))</f>
        <v>99_NCE</v>
      </c>
      <c r="AL88" s="0" t="str">
        <f aca="false">IF(AND($CF88&lt;&gt;"",IFERROR(INDEX(subsample_country_map!$C:$C,MATCH($CF88,subsample_country_map!$A:$A,0)),"")&lt;&gt;""),INDEX(subsample_country_map!$C:$C,MATCH($CF88,subsample_country_map!$A:$A,0)),INDEX(lookup!$AB:$AB,MATCH($A88,lookup!$A:$A,0)))</f>
        <v>2_developing</v>
      </c>
      <c r="AM88" s="0" t="str">
        <f aca="false">IF(AND($CF88&lt;&gt;"",IFERROR(INDEX(subsample_country_map!$D:$D,MATCH($CF88,subsample_country_map!$A:$A,0)),"")&lt;&gt;""),INDEX(subsample_country_map!$D:$D,MATCH($CF88,subsample_country_map!$A:$A,0)),INDEX(lookup!$AC:$AC,MATCH($A88,lookup!$A:$A,0)))</f>
        <v>2_non_western</v>
      </c>
      <c r="AN88" s="0" t="str">
        <f aca="false">IF(AND($CF88&lt;&gt;"",IFERROR(INDEX(subsample_country_map!$E:$E,MATCH($CF88,subsample_country_map!$A:$A,0)),"")&lt;&gt;""),INDEX(subsample_country_map!$E:$E,MATCH($CF88,subsample_country_map!$A:$A,0)),INDEX(lookup!$AD:$AD,MATCH($A88,lookup!$A:$A,0)))</f>
        <v>2_civil law</v>
      </c>
      <c r="AO88" s="0" t="str">
        <f aca="false">INDEX(lookup!$Y:$Y,MATCH($A88,lookup!$A:$A,0))</f>
        <v>0_published</v>
      </c>
      <c r="AP88" s="0" t="str">
        <f aca="false">INDEX(lookup!$Z:$Z,MATCH($A88,lookup!$A:$A,0))</f>
        <v>0_VHB low</v>
      </c>
      <c r="AQ88" s="0" t="str">
        <f aca="false">INDEX(lookup!$W:$W,MATCH($A88,lookup!$A:$A,0))</f>
        <v>1_fin/acc/econ</v>
      </c>
      <c r="AS88" s="0" t="s">
        <v>91</v>
      </c>
      <c r="AT88" s="0" t="s">
        <v>474</v>
      </c>
      <c r="AU88" s="0" t="s">
        <v>475</v>
      </c>
      <c r="AV88" s="0" t="s">
        <v>211</v>
      </c>
      <c r="AX88" s="0" t="s">
        <v>476</v>
      </c>
      <c r="BA88" s="0" t="n">
        <v>498</v>
      </c>
      <c r="BB88" s="0" t="s">
        <v>111</v>
      </c>
      <c r="BC88" s="0" t="s">
        <v>93</v>
      </c>
      <c r="BD88" s="0" t="s">
        <v>96</v>
      </c>
      <c r="BE88" s="0" t="s">
        <v>122</v>
      </c>
      <c r="BF88" s="0" t="s">
        <v>123</v>
      </c>
      <c r="BG88" s="0" t="s">
        <v>98</v>
      </c>
      <c r="BI88" s="0" t="s">
        <v>208</v>
      </c>
      <c r="BJ88" s="0" t="s">
        <v>477</v>
      </c>
      <c r="BK88" s="0" t="s">
        <v>460</v>
      </c>
      <c r="BL88" s="0" t="s">
        <v>478</v>
      </c>
      <c r="BM88" s="0" t="s">
        <v>440</v>
      </c>
      <c r="BN88" s="0" t="s">
        <v>462</v>
      </c>
      <c r="BO88" s="0" t="s">
        <v>105</v>
      </c>
      <c r="BP88" s="0" t="s">
        <v>435</v>
      </c>
      <c r="BQ88" s="0" t="s">
        <v>127</v>
      </c>
      <c r="BT88" s="0" t="n">
        <v>0</v>
      </c>
      <c r="BU88" s="0" t="s">
        <v>441</v>
      </c>
      <c r="BW88" s="0" t="n">
        <v>2018</v>
      </c>
      <c r="BX88" s="0" t="n">
        <v>2023</v>
      </c>
      <c r="BY88" s="0" t="s">
        <v>442</v>
      </c>
      <c r="BZ88" s="0" t="n">
        <v>2020.5</v>
      </c>
      <c r="CA88" s="0" t="n">
        <v>1</v>
      </c>
      <c r="CB88" s="0" t="n">
        <v>1</v>
      </c>
      <c r="CC88" s="0" t="n">
        <v>1</v>
      </c>
      <c r="CD88" s="0" t="n">
        <v>-0.0796793690718747</v>
      </c>
      <c r="CE88" s="0" t="n">
        <v>1</v>
      </c>
    </row>
    <row r="89" customFormat="false" ht="15" hidden="false" customHeight="false" outlineLevel="0" collapsed="false">
      <c r="A89" s="0" t="s">
        <v>435</v>
      </c>
      <c r="B89" s="0" t="n">
        <v>1394</v>
      </c>
      <c r="C89" s="0" t="n">
        <v>0.0821735207145322</v>
      </c>
      <c r="D89" s="0" t="n">
        <v>498</v>
      </c>
      <c r="E89" s="0" t="n">
        <f aca="false">IF(ISNUMBER($BA89),$BA89,IF(AND(ISNUMBER($D89),ISNUMBER($BW89),ISNUMBER($BX89)),$D89*($BX89-$BW89+1),""))</f>
        <v>498</v>
      </c>
      <c r="H89" s="0" t="s">
        <v>118</v>
      </c>
      <c r="I89" s="0" t="s">
        <v>119</v>
      </c>
      <c r="J89" s="0" t="n">
        <f aca="false">IF($BW89&lt;&gt;"",$BW89,"")</f>
        <v>2018</v>
      </c>
      <c r="K89" s="0" t="n">
        <f aca="false">IF($BX89&lt;&gt;"",$BX89,"")</f>
        <v>2023</v>
      </c>
      <c r="L89" s="0" t="n">
        <f aca="false">IF(AND(ISNUMBER($BW89),ISNUMBER($BX89)),($BW89+$BX89)/2,"")</f>
        <v>2020.5</v>
      </c>
      <c r="M89" s="0" t="n">
        <f aca="false">IF($L89&lt;&gt;"",$L89,"")</f>
        <v>2020.5</v>
      </c>
      <c r="N89" s="0" t="n">
        <f aca="false">IF(AND(ISNUMBER($BW89),ISNUMBER($BX89)),MIN(1,MAX(0,($BX89-2016+1)/($BX89-$BW89+1))),"")</f>
        <v>1</v>
      </c>
      <c r="O89" s="0" t="n">
        <f aca="false">IF(AND(ISNUMBER($BW89),ISNUMBER($BX89)),MIN(1,MAX(0,($BX89-2017+1)/($BX89-$BW89+1))),"")</f>
        <v>1</v>
      </c>
      <c r="P89" s="0" t="n">
        <f aca="false">IF(AND(ISNUMBER($BW89),ISNUMBER($BX89)),MIN(1,MAX(0,($BX89-2018+1)/($BX89-$BW89+1))),"")</f>
        <v>1</v>
      </c>
      <c r="Q89" s="0" t="n">
        <f aca="false">IF(AND(ISNUMBER($BW89),ISNUMBER($BX89)),MIN(1,MAX(0,($BX89-2019+1)/($BX89-$BW89+1))),"")</f>
        <v>0.833333333333333</v>
      </c>
      <c r="R89" s="0" t="n">
        <f aca="false">IF(AND(ISNUMBER($BW89),ISNUMBER($BX89)),MIN(1,MAX(0,($BX89-2016+1)/($BX89-$BW89+1))),"")</f>
        <v>1</v>
      </c>
      <c r="S89" s="0" t="n">
        <f aca="false">IF($L89&lt;&gt;"",IF($L89&gt;=2015.5,1,0),"")</f>
        <v>1</v>
      </c>
      <c r="T89" s="0" t="n">
        <f aca="false">IF($L89&lt;&gt;"",IF($L89&gt;=2016,1,0),"")</f>
        <v>1</v>
      </c>
      <c r="U89" s="0" t="n">
        <f aca="false">IF(ISNUMBER($BX89),IF($BX89&gt;=2016,1,0),"")</f>
        <v>1</v>
      </c>
      <c r="V89" s="0" t="n">
        <f aca="false">IF(ISNUMBER($BW89),IF($BW89&gt;=2016,1,0),"")</f>
        <v>1</v>
      </c>
      <c r="W89" s="0" t="str">
        <f aca="false">IF(AND(ISNUMBER($BW89),ISNUMBER($BX89)),IF($BW89&gt;=2016,"post-only",IF($BX89&lt;2016,"pre-only","mixed")),"")</f>
        <v>post-only</v>
      </c>
      <c r="X89" s="0" t="n">
        <f aca="false">IF(AND(ISNUMBER($BW89),ISNUMBER($BX89)),MIN(1,MAX(0,($BX89-2017+1)/($BX89-$BW89+1))),"")</f>
        <v>1</v>
      </c>
      <c r="Y89" s="0" t="n">
        <f aca="false">IF(AND(ISNUMBER($BW89),ISNUMBER($BX89)),MIN(1,MAX(0,($BX89-2018+1)/($BX89-$BW89+1))),"")</f>
        <v>1</v>
      </c>
      <c r="Z89" s="0" t="n">
        <f aca="false">IF(AND(ISNUMBER($BW89),ISNUMBER($BX89)),MIN(1,MAX(0,($BX89-2019+1)/($BX89-$BW89+1))),"")</f>
        <v>0.833333333333333</v>
      </c>
      <c r="AA89" s="0" t="n">
        <f aca="false">IF(ISNUMBER($BX89),IF($BX89&gt;=2017,1,0),"")</f>
        <v>1</v>
      </c>
      <c r="AB89" s="0" t="n">
        <f aca="false">IF(ISNUMBER($BX89),IF($BX89&gt;=2018,1,0),"")</f>
        <v>1</v>
      </c>
      <c r="AC89" s="0" t="n">
        <f aca="false">IF(ISNUMBER($BX89),IF($BX89&gt;=2019,1,0),"")</f>
        <v>1</v>
      </c>
      <c r="AD89" s="0" t="n">
        <f aca="false">IF($L89&lt;&gt;"",IF($L89&gt;2013,1,0),"")</f>
        <v>1</v>
      </c>
      <c r="AE89" s="0" t="n">
        <f aca="false">IF($L89&lt;&gt;"",1+IF($L89&gt;2011,1,0)+IF($L89&gt;2014,1,0),"")</f>
        <v>3</v>
      </c>
      <c r="AF89" s="0" t="s">
        <v>87</v>
      </c>
      <c r="AG89" s="0" t="s">
        <v>436</v>
      </c>
      <c r="AH89" s="0" t="s">
        <v>89</v>
      </c>
      <c r="AI89" s="0" t="s">
        <v>334</v>
      </c>
      <c r="AJ89" s="0" t="s">
        <v>334</v>
      </c>
      <c r="AK89" s="0" t="str">
        <f aca="false">IF(AND($CF89&lt;&gt;"",IFERROR(INDEX(subsample_country_map!$B:$B,MATCH($CF89,subsample_country_map!$A:$A,0)),"")&lt;&gt;""),INDEX(subsample_country_map!$B:$B,MATCH($CF89,subsample_country_map!$A:$A,0)),INDEX(lookup!$AA:$AA,MATCH($A89,lookup!$A:$A,0)))</f>
        <v>99_NCE</v>
      </c>
      <c r="AL89" s="0" t="str">
        <f aca="false">IF(AND($CF89&lt;&gt;"",IFERROR(INDEX(subsample_country_map!$C:$C,MATCH($CF89,subsample_country_map!$A:$A,0)),"")&lt;&gt;""),INDEX(subsample_country_map!$C:$C,MATCH($CF89,subsample_country_map!$A:$A,0)),INDEX(lookup!$AB:$AB,MATCH($A89,lookup!$A:$A,0)))</f>
        <v>2_developing</v>
      </c>
      <c r="AM89" s="0" t="str">
        <f aca="false">IF(AND($CF89&lt;&gt;"",IFERROR(INDEX(subsample_country_map!$D:$D,MATCH($CF89,subsample_country_map!$A:$A,0)),"")&lt;&gt;""),INDEX(subsample_country_map!$D:$D,MATCH($CF89,subsample_country_map!$A:$A,0)),INDEX(lookup!$AC:$AC,MATCH($A89,lookup!$A:$A,0)))</f>
        <v>2_non_western</v>
      </c>
      <c r="AN89" s="0" t="str">
        <f aca="false">IF(AND($CF89&lt;&gt;"",IFERROR(INDEX(subsample_country_map!$E:$E,MATCH($CF89,subsample_country_map!$A:$A,0)),"")&lt;&gt;""),INDEX(subsample_country_map!$E:$E,MATCH($CF89,subsample_country_map!$A:$A,0)),INDEX(lookup!$AD:$AD,MATCH($A89,lookup!$A:$A,0)))</f>
        <v>2_civil law</v>
      </c>
      <c r="AO89" s="0" t="str">
        <f aca="false">INDEX(lookup!$Y:$Y,MATCH($A89,lookup!$A:$A,0))</f>
        <v>0_published</v>
      </c>
      <c r="AP89" s="0" t="str">
        <f aca="false">INDEX(lookup!$Z:$Z,MATCH($A89,lookup!$A:$A,0))</f>
        <v>0_VHB low</v>
      </c>
      <c r="AQ89" s="0" t="str">
        <f aca="false">INDEX(lookup!$W:$W,MATCH($A89,lookup!$A:$A,0))</f>
        <v>1_fin/acc/econ</v>
      </c>
      <c r="AS89" s="0" t="s">
        <v>91</v>
      </c>
      <c r="AT89" s="0" t="s">
        <v>474</v>
      </c>
      <c r="AU89" s="0" t="s">
        <v>475</v>
      </c>
      <c r="AV89" s="0" t="s">
        <v>479</v>
      </c>
      <c r="AX89" s="0" t="s">
        <v>480</v>
      </c>
      <c r="BA89" s="0" t="n">
        <v>498</v>
      </c>
      <c r="BB89" s="0" t="s">
        <v>451</v>
      </c>
      <c r="BC89" s="0" t="s">
        <v>111</v>
      </c>
      <c r="BD89" s="0" t="s">
        <v>93</v>
      </c>
      <c r="BE89" s="0" t="s">
        <v>96</v>
      </c>
      <c r="BF89" s="0" t="s">
        <v>358</v>
      </c>
      <c r="BG89" s="0" t="s">
        <v>123</v>
      </c>
      <c r="BH89" s="0" t="s">
        <v>98</v>
      </c>
      <c r="BI89" s="0" t="s">
        <v>208</v>
      </c>
      <c r="BJ89" s="0" t="s">
        <v>481</v>
      </c>
      <c r="BK89" s="0" t="s">
        <v>460</v>
      </c>
      <c r="BL89" s="0" t="s">
        <v>482</v>
      </c>
      <c r="BM89" s="0" t="s">
        <v>440</v>
      </c>
      <c r="BN89" s="0" t="s">
        <v>462</v>
      </c>
      <c r="BO89" s="0" t="s">
        <v>105</v>
      </c>
      <c r="BP89" s="0" t="s">
        <v>435</v>
      </c>
      <c r="BQ89" s="0" t="s">
        <v>127</v>
      </c>
      <c r="BT89" s="0" t="n">
        <v>0</v>
      </c>
      <c r="BU89" s="0" t="s">
        <v>441</v>
      </c>
      <c r="BW89" s="0" t="n">
        <v>2018</v>
      </c>
      <c r="BX89" s="0" t="n">
        <v>2023</v>
      </c>
      <c r="BY89" s="0" t="s">
        <v>442</v>
      </c>
      <c r="BZ89" s="0" t="n">
        <v>2020.5</v>
      </c>
      <c r="CA89" s="0" t="n">
        <v>1</v>
      </c>
      <c r="CB89" s="0" t="n">
        <v>1</v>
      </c>
      <c r="CC89" s="0" t="n">
        <v>1</v>
      </c>
      <c r="CD89" s="0" t="n">
        <v>0.0823592322634702</v>
      </c>
      <c r="CE89" s="0" t="n">
        <v>1</v>
      </c>
    </row>
    <row r="90" customFormat="false" ht="15" hidden="false" customHeight="false" outlineLevel="0" collapsed="false">
      <c r="A90" s="0" t="s">
        <v>435</v>
      </c>
      <c r="B90" s="0" t="n">
        <v>1395</v>
      </c>
      <c r="C90" s="0" t="n">
        <v>-0.0936893351819759</v>
      </c>
      <c r="D90" s="0" t="n">
        <v>498</v>
      </c>
      <c r="E90" s="0" t="n">
        <f aca="false">IF(ISNUMBER($BA90),$BA90,IF(AND(ISNUMBER($D90),ISNUMBER($BW90),ISNUMBER($BX90)),$D90*($BX90-$BW90+1),""))</f>
        <v>2988</v>
      </c>
      <c r="H90" s="0" t="s">
        <v>118</v>
      </c>
      <c r="I90" s="0" t="s">
        <v>119</v>
      </c>
      <c r="J90" s="0" t="n">
        <f aca="false">IF($BW90&lt;&gt;"",$BW90,"")</f>
        <v>2018</v>
      </c>
      <c r="K90" s="0" t="n">
        <f aca="false">IF($BX90&lt;&gt;"",$BX90,"")</f>
        <v>2023</v>
      </c>
      <c r="L90" s="0" t="n">
        <f aca="false">IF(AND(ISNUMBER($BW90),ISNUMBER($BX90)),($BW90+$BX90)/2,"")</f>
        <v>2020.5</v>
      </c>
      <c r="M90" s="0" t="n">
        <f aca="false">IF($L90&lt;&gt;"",$L90,"")</f>
        <v>2020.5</v>
      </c>
      <c r="N90" s="0" t="n">
        <f aca="false">IF(AND(ISNUMBER($BW90),ISNUMBER($BX90)),MIN(1,MAX(0,($BX90-2016+1)/($BX90-$BW90+1))),"")</f>
        <v>1</v>
      </c>
      <c r="O90" s="0" t="n">
        <f aca="false">IF(AND(ISNUMBER($BW90),ISNUMBER($BX90)),MIN(1,MAX(0,($BX90-2017+1)/($BX90-$BW90+1))),"")</f>
        <v>1</v>
      </c>
      <c r="P90" s="0" t="n">
        <f aca="false">IF(AND(ISNUMBER($BW90),ISNUMBER($BX90)),MIN(1,MAX(0,($BX90-2018+1)/($BX90-$BW90+1))),"")</f>
        <v>1</v>
      </c>
      <c r="Q90" s="0" t="n">
        <f aca="false">IF(AND(ISNUMBER($BW90),ISNUMBER($BX90)),MIN(1,MAX(0,($BX90-2019+1)/($BX90-$BW90+1))),"")</f>
        <v>0.833333333333333</v>
      </c>
      <c r="R90" s="0" t="n">
        <f aca="false">IF(AND(ISNUMBER($BW90),ISNUMBER($BX90)),MIN(1,MAX(0,($BX90-2016+1)/($BX90-$BW90+1))),"")</f>
        <v>1</v>
      </c>
      <c r="S90" s="0" t="n">
        <f aca="false">IF($L90&lt;&gt;"",IF($L90&gt;=2015.5,1,0),"")</f>
        <v>1</v>
      </c>
      <c r="T90" s="0" t="n">
        <f aca="false">IF($L90&lt;&gt;"",IF($L90&gt;=2016,1,0),"")</f>
        <v>1</v>
      </c>
      <c r="U90" s="0" t="n">
        <f aca="false">IF(ISNUMBER($BX90),IF($BX90&gt;=2016,1,0),"")</f>
        <v>1</v>
      </c>
      <c r="V90" s="0" t="n">
        <f aca="false">IF(ISNUMBER($BW90),IF($BW90&gt;=2016,1,0),"")</f>
        <v>1</v>
      </c>
      <c r="W90" s="0" t="str">
        <f aca="false">IF(AND(ISNUMBER($BW90),ISNUMBER($BX90)),IF($BW90&gt;=2016,"post-only",IF($BX90&lt;2016,"pre-only","mixed")),"")</f>
        <v>post-only</v>
      </c>
      <c r="X90" s="0" t="n">
        <f aca="false">IF(AND(ISNUMBER($BW90),ISNUMBER($BX90)),MIN(1,MAX(0,($BX90-2017+1)/($BX90-$BW90+1))),"")</f>
        <v>1</v>
      </c>
      <c r="Y90" s="0" t="n">
        <f aca="false">IF(AND(ISNUMBER($BW90),ISNUMBER($BX90)),MIN(1,MAX(0,($BX90-2018+1)/($BX90-$BW90+1))),"")</f>
        <v>1</v>
      </c>
      <c r="Z90" s="0" t="n">
        <f aca="false">IF(AND(ISNUMBER($BW90),ISNUMBER($BX90)),MIN(1,MAX(0,($BX90-2019+1)/($BX90-$BW90+1))),"")</f>
        <v>0.833333333333333</v>
      </c>
      <c r="AA90" s="0" t="n">
        <f aca="false">IF(ISNUMBER($BX90),IF($BX90&gt;=2017,1,0),"")</f>
        <v>1</v>
      </c>
      <c r="AB90" s="0" t="n">
        <f aca="false">IF(ISNUMBER($BX90),IF($BX90&gt;=2018,1,0),"")</f>
        <v>1</v>
      </c>
      <c r="AC90" s="0" t="n">
        <f aca="false">IF(ISNUMBER($BX90),IF($BX90&gt;=2019,1,0),"")</f>
        <v>1</v>
      </c>
      <c r="AD90" s="0" t="n">
        <f aca="false">IF($L90&lt;&gt;"",IF($L90&gt;2013,1,0),"")</f>
        <v>1</v>
      </c>
      <c r="AE90" s="0" t="n">
        <f aca="false">IF($L90&lt;&gt;"",1+IF($L90&gt;2011,1,0)+IF($L90&gt;2014,1,0),"")</f>
        <v>3</v>
      </c>
      <c r="AF90" s="0" t="s">
        <v>87</v>
      </c>
      <c r="AG90" s="0" t="s">
        <v>436</v>
      </c>
      <c r="AH90" s="0" t="s">
        <v>89</v>
      </c>
      <c r="AI90" s="0" t="s">
        <v>334</v>
      </c>
      <c r="AJ90" s="0" t="s">
        <v>334</v>
      </c>
      <c r="AK90" s="0" t="str">
        <f aca="false">IF(AND($CF90&lt;&gt;"",IFERROR(INDEX(subsample_country_map!$B:$B,MATCH($CF90,subsample_country_map!$A:$A,0)),"")&lt;&gt;""),INDEX(subsample_country_map!$B:$B,MATCH($CF90,subsample_country_map!$A:$A,0)),INDEX(lookup!$AA:$AA,MATCH($A90,lookup!$A:$A,0)))</f>
        <v>99_NCE</v>
      </c>
      <c r="AL90" s="0" t="str">
        <f aca="false">IF(AND($CF90&lt;&gt;"",IFERROR(INDEX(subsample_country_map!$C:$C,MATCH($CF90,subsample_country_map!$A:$A,0)),"")&lt;&gt;""),INDEX(subsample_country_map!$C:$C,MATCH($CF90,subsample_country_map!$A:$A,0)),INDEX(lookup!$AB:$AB,MATCH($A90,lookup!$A:$A,0)))</f>
        <v>2_developing</v>
      </c>
      <c r="AM90" s="0" t="str">
        <f aca="false">IF(AND($CF90&lt;&gt;"",IFERROR(INDEX(subsample_country_map!$D:$D,MATCH($CF90,subsample_country_map!$A:$A,0)),"")&lt;&gt;""),INDEX(subsample_country_map!$D:$D,MATCH($CF90,subsample_country_map!$A:$A,0)),INDEX(lookup!$AC:$AC,MATCH($A90,lookup!$A:$A,0)))</f>
        <v>2_non_western</v>
      </c>
      <c r="AN90" s="0" t="str">
        <f aca="false">IF(AND($CF90&lt;&gt;"",IFERROR(INDEX(subsample_country_map!$E:$E,MATCH($CF90,subsample_country_map!$A:$A,0)),"")&lt;&gt;""),INDEX(subsample_country_map!$E:$E,MATCH($CF90,subsample_country_map!$A:$A,0)),INDEX(lookup!$AD:$AD,MATCH($A90,lookup!$A:$A,0)))</f>
        <v>2_civil law</v>
      </c>
      <c r="AO90" s="0" t="str">
        <f aca="false">INDEX(lookup!$Y:$Y,MATCH($A90,lookup!$A:$A,0))</f>
        <v>0_published</v>
      </c>
      <c r="AP90" s="0" t="str">
        <f aca="false">INDEX(lookup!$Z:$Z,MATCH($A90,lookup!$A:$A,0))</f>
        <v>0_VHB low</v>
      </c>
      <c r="AQ90" s="0" t="str">
        <f aca="false">INDEX(lookup!$W:$W,MATCH($A90,lookup!$A:$A,0))</f>
        <v>1_fin/acc/econ</v>
      </c>
      <c r="AS90" s="0" t="s">
        <v>91</v>
      </c>
      <c r="AT90" s="0" t="s">
        <v>111</v>
      </c>
      <c r="AU90" s="0" t="s">
        <v>93</v>
      </c>
      <c r="AV90" s="0" t="s">
        <v>483</v>
      </c>
      <c r="AX90" s="0" t="s">
        <v>484</v>
      </c>
      <c r="BA90" s="0" t="s">
        <v>95</v>
      </c>
      <c r="BB90" s="0" t="s">
        <v>96</v>
      </c>
      <c r="BC90" s="0" t="s">
        <v>426</v>
      </c>
      <c r="BD90" s="0" t="s">
        <v>123</v>
      </c>
      <c r="BE90" s="0" t="s">
        <v>98</v>
      </c>
      <c r="BI90" s="0" t="s">
        <v>316</v>
      </c>
      <c r="BJ90" s="0" t="s">
        <v>485</v>
      </c>
      <c r="BK90" s="0" t="s">
        <v>486</v>
      </c>
      <c r="BL90" s="0" t="s">
        <v>487</v>
      </c>
      <c r="BM90" s="0" t="s">
        <v>440</v>
      </c>
      <c r="BN90" s="0" t="s">
        <v>104</v>
      </c>
      <c r="BO90" s="0" t="s">
        <v>105</v>
      </c>
      <c r="BP90" s="0" t="s">
        <v>435</v>
      </c>
      <c r="BQ90" s="0" t="s">
        <v>127</v>
      </c>
      <c r="BT90" s="0" t="n">
        <v>0</v>
      </c>
      <c r="BU90" s="0" t="s">
        <v>441</v>
      </c>
      <c r="BW90" s="0" t="n">
        <v>2018</v>
      </c>
      <c r="BX90" s="0" t="n">
        <v>2023</v>
      </c>
      <c r="BY90" s="0" t="s">
        <v>442</v>
      </c>
      <c r="BZ90" s="0" t="n">
        <v>2020.5</v>
      </c>
      <c r="CA90" s="0" t="n">
        <v>1</v>
      </c>
      <c r="CB90" s="0" t="n">
        <v>1</v>
      </c>
      <c r="CC90" s="0" t="n">
        <v>1</v>
      </c>
      <c r="CD90" s="0" t="n">
        <v>-0.0939649133698911</v>
      </c>
      <c r="CE90" s="0" t="n">
        <v>1</v>
      </c>
    </row>
    <row r="91" customFormat="false" ht="15" hidden="false" customHeight="false" outlineLevel="0" collapsed="false">
      <c r="A91" s="0" t="s">
        <v>435</v>
      </c>
      <c r="B91" s="0" t="n">
        <v>1396</v>
      </c>
      <c r="C91" s="0" t="n">
        <v>-0.0989919533803345</v>
      </c>
      <c r="D91" s="0" t="n">
        <v>498</v>
      </c>
      <c r="E91" s="0" t="n">
        <f aca="false">IF(ISNUMBER($BA91),$BA91,IF(AND(ISNUMBER($D91),ISNUMBER($BW91),ISNUMBER($BX91)),$D91*($BX91-$BW91+1),""))</f>
        <v>2988</v>
      </c>
      <c r="H91" s="0" t="s">
        <v>118</v>
      </c>
      <c r="I91" s="0" t="s">
        <v>119</v>
      </c>
      <c r="J91" s="0" t="n">
        <f aca="false">IF($BW91&lt;&gt;"",$BW91,"")</f>
        <v>2018</v>
      </c>
      <c r="K91" s="0" t="n">
        <f aca="false">IF($BX91&lt;&gt;"",$BX91,"")</f>
        <v>2023</v>
      </c>
      <c r="L91" s="0" t="n">
        <f aca="false">IF(AND(ISNUMBER($BW91),ISNUMBER($BX91)),($BW91+$BX91)/2,"")</f>
        <v>2020.5</v>
      </c>
      <c r="M91" s="0" t="n">
        <f aca="false">IF($L91&lt;&gt;"",$L91,"")</f>
        <v>2020.5</v>
      </c>
      <c r="N91" s="0" t="n">
        <f aca="false">IF(AND(ISNUMBER($BW91),ISNUMBER($BX91)),MIN(1,MAX(0,($BX91-2016+1)/($BX91-$BW91+1))),"")</f>
        <v>1</v>
      </c>
      <c r="O91" s="0" t="n">
        <f aca="false">IF(AND(ISNUMBER($BW91),ISNUMBER($BX91)),MIN(1,MAX(0,($BX91-2017+1)/($BX91-$BW91+1))),"")</f>
        <v>1</v>
      </c>
      <c r="P91" s="0" t="n">
        <f aca="false">IF(AND(ISNUMBER($BW91),ISNUMBER($BX91)),MIN(1,MAX(0,($BX91-2018+1)/($BX91-$BW91+1))),"")</f>
        <v>1</v>
      </c>
      <c r="Q91" s="0" t="n">
        <f aca="false">IF(AND(ISNUMBER($BW91),ISNUMBER($BX91)),MIN(1,MAX(0,($BX91-2019+1)/($BX91-$BW91+1))),"")</f>
        <v>0.833333333333333</v>
      </c>
      <c r="R91" s="0" t="n">
        <f aca="false">IF(AND(ISNUMBER($BW91),ISNUMBER($BX91)),MIN(1,MAX(0,($BX91-2016+1)/($BX91-$BW91+1))),"")</f>
        <v>1</v>
      </c>
      <c r="S91" s="0" t="n">
        <f aca="false">IF($L91&lt;&gt;"",IF($L91&gt;=2015.5,1,0),"")</f>
        <v>1</v>
      </c>
      <c r="T91" s="0" t="n">
        <f aca="false">IF($L91&lt;&gt;"",IF($L91&gt;=2016,1,0),"")</f>
        <v>1</v>
      </c>
      <c r="U91" s="0" t="n">
        <f aca="false">IF(ISNUMBER($BX91),IF($BX91&gt;=2016,1,0),"")</f>
        <v>1</v>
      </c>
      <c r="V91" s="0" t="n">
        <f aca="false">IF(ISNUMBER($BW91),IF($BW91&gt;=2016,1,0),"")</f>
        <v>1</v>
      </c>
      <c r="W91" s="0" t="str">
        <f aca="false">IF(AND(ISNUMBER($BW91),ISNUMBER($BX91)),IF($BW91&gt;=2016,"post-only",IF($BX91&lt;2016,"pre-only","mixed")),"")</f>
        <v>post-only</v>
      </c>
      <c r="X91" s="0" t="n">
        <f aca="false">IF(AND(ISNUMBER($BW91),ISNUMBER($BX91)),MIN(1,MAX(0,($BX91-2017+1)/($BX91-$BW91+1))),"")</f>
        <v>1</v>
      </c>
      <c r="Y91" s="0" t="n">
        <f aca="false">IF(AND(ISNUMBER($BW91),ISNUMBER($BX91)),MIN(1,MAX(0,($BX91-2018+1)/($BX91-$BW91+1))),"")</f>
        <v>1</v>
      </c>
      <c r="Z91" s="0" t="n">
        <f aca="false">IF(AND(ISNUMBER($BW91),ISNUMBER($BX91)),MIN(1,MAX(0,($BX91-2019+1)/($BX91-$BW91+1))),"")</f>
        <v>0.833333333333333</v>
      </c>
      <c r="AA91" s="0" t="n">
        <f aca="false">IF(ISNUMBER($BX91),IF($BX91&gt;=2017,1,0),"")</f>
        <v>1</v>
      </c>
      <c r="AB91" s="0" t="n">
        <f aca="false">IF(ISNUMBER($BX91),IF($BX91&gt;=2018,1,0),"")</f>
        <v>1</v>
      </c>
      <c r="AC91" s="0" t="n">
        <f aca="false">IF(ISNUMBER($BX91),IF($BX91&gt;=2019,1,0),"")</f>
        <v>1</v>
      </c>
      <c r="AD91" s="0" t="n">
        <f aca="false">IF($L91&lt;&gt;"",IF($L91&gt;2013,1,0),"")</f>
        <v>1</v>
      </c>
      <c r="AE91" s="0" t="n">
        <f aca="false">IF($L91&lt;&gt;"",1+IF($L91&gt;2011,1,0)+IF($L91&gt;2014,1,0),"")</f>
        <v>3</v>
      </c>
      <c r="AF91" s="0" t="s">
        <v>87</v>
      </c>
      <c r="AG91" s="0" t="s">
        <v>436</v>
      </c>
      <c r="AH91" s="0" t="s">
        <v>89</v>
      </c>
      <c r="AI91" s="0" t="s">
        <v>334</v>
      </c>
      <c r="AJ91" s="0" t="s">
        <v>334</v>
      </c>
      <c r="AK91" s="0" t="str">
        <f aca="false">IF(AND($CF91&lt;&gt;"",IFERROR(INDEX(subsample_country_map!$B:$B,MATCH($CF91,subsample_country_map!$A:$A,0)),"")&lt;&gt;""),INDEX(subsample_country_map!$B:$B,MATCH($CF91,subsample_country_map!$A:$A,0)),INDEX(lookup!$AA:$AA,MATCH($A91,lookup!$A:$A,0)))</f>
        <v>99_NCE</v>
      </c>
      <c r="AL91" s="0" t="str">
        <f aca="false">IF(AND($CF91&lt;&gt;"",IFERROR(INDEX(subsample_country_map!$C:$C,MATCH($CF91,subsample_country_map!$A:$A,0)),"")&lt;&gt;""),INDEX(subsample_country_map!$C:$C,MATCH($CF91,subsample_country_map!$A:$A,0)),INDEX(lookup!$AB:$AB,MATCH($A91,lookup!$A:$A,0)))</f>
        <v>2_developing</v>
      </c>
      <c r="AM91" s="0" t="str">
        <f aca="false">IF(AND($CF91&lt;&gt;"",IFERROR(INDEX(subsample_country_map!$D:$D,MATCH($CF91,subsample_country_map!$A:$A,0)),"")&lt;&gt;""),INDEX(subsample_country_map!$D:$D,MATCH($CF91,subsample_country_map!$A:$A,0)),INDEX(lookup!$AC:$AC,MATCH($A91,lookup!$A:$A,0)))</f>
        <v>2_non_western</v>
      </c>
      <c r="AN91" s="0" t="str">
        <f aca="false">IF(AND($CF91&lt;&gt;"",IFERROR(INDEX(subsample_country_map!$E:$E,MATCH($CF91,subsample_country_map!$A:$A,0)),"")&lt;&gt;""),INDEX(subsample_country_map!$E:$E,MATCH($CF91,subsample_country_map!$A:$A,0)),INDEX(lookup!$AD:$AD,MATCH($A91,lookup!$A:$A,0)))</f>
        <v>2_civil law</v>
      </c>
      <c r="AO91" s="0" t="str">
        <f aca="false">INDEX(lookup!$Y:$Y,MATCH($A91,lookup!$A:$A,0))</f>
        <v>0_published</v>
      </c>
      <c r="AP91" s="0" t="str">
        <f aca="false">INDEX(lookup!$Z:$Z,MATCH($A91,lookup!$A:$A,0))</f>
        <v>0_VHB low</v>
      </c>
      <c r="AQ91" s="0" t="str">
        <f aca="false">INDEX(lookup!$W:$W,MATCH($A91,lookup!$A:$A,0))</f>
        <v>1_fin/acc/econ</v>
      </c>
      <c r="AS91" s="0" t="s">
        <v>91</v>
      </c>
      <c r="AT91" s="0" t="s">
        <v>466</v>
      </c>
      <c r="AU91" s="0" t="s">
        <v>111</v>
      </c>
      <c r="AV91" s="0" t="s">
        <v>488</v>
      </c>
      <c r="AX91" s="0" t="s">
        <v>489</v>
      </c>
      <c r="BA91" s="0" t="s">
        <v>95</v>
      </c>
      <c r="BB91" s="0" t="s">
        <v>93</v>
      </c>
      <c r="BC91" s="0" t="s">
        <v>96</v>
      </c>
      <c r="BD91" s="0" t="s">
        <v>426</v>
      </c>
      <c r="BE91" s="0" t="s">
        <v>123</v>
      </c>
      <c r="BF91" s="0" t="s">
        <v>98</v>
      </c>
      <c r="BI91" s="0" t="s">
        <v>316</v>
      </c>
      <c r="BJ91" s="0" t="s">
        <v>490</v>
      </c>
      <c r="BK91" s="0" t="s">
        <v>486</v>
      </c>
      <c r="BL91" s="0" t="s">
        <v>491</v>
      </c>
      <c r="BM91" s="0" t="s">
        <v>440</v>
      </c>
      <c r="BN91" s="0" t="s">
        <v>104</v>
      </c>
      <c r="BO91" s="0" t="s">
        <v>105</v>
      </c>
      <c r="BP91" s="0" t="s">
        <v>435</v>
      </c>
      <c r="BQ91" s="0" t="s">
        <v>127</v>
      </c>
      <c r="BT91" s="0" t="n">
        <v>0</v>
      </c>
      <c r="BU91" s="0" t="s">
        <v>441</v>
      </c>
      <c r="BW91" s="0" t="n">
        <v>2018</v>
      </c>
      <c r="BX91" s="0" t="n">
        <v>2023</v>
      </c>
      <c r="BY91" s="0" t="s">
        <v>442</v>
      </c>
      <c r="BZ91" s="0" t="n">
        <v>2020.5</v>
      </c>
      <c r="CA91" s="0" t="n">
        <v>1</v>
      </c>
      <c r="CB91" s="0" t="n">
        <v>1</v>
      </c>
      <c r="CC91" s="0" t="n">
        <v>1</v>
      </c>
      <c r="CD91" s="0" t="n">
        <v>-0.0993172221389884</v>
      </c>
      <c r="CE91" s="0" t="n">
        <v>1</v>
      </c>
    </row>
    <row r="92" customFormat="false" ht="15" hidden="false" customHeight="false" outlineLevel="0" collapsed="false">
      <c r="A92" s="0" t="s">
        <v>435</v>
      </c>
      <c r="B92" s="0" t="n">
        <v>1397</v>
      </c>
      <c r="C92" s="0" t="n">
        <v>-0.0967835274727186</v>
      </c>
      <c r="D92" s="0" t="n">
        <v>498</v>
      </c>
      <c r="E92" s="0" t="n">
        <f aca="false">IF(ISNUMBER($BA92),$BA92,IF(AND(ISNUMBER($D92),ISNUMBER($BW92),ISNUMBER($BX92)),$D92*($BX92-$BW92+1),""))</f>
        <v>2988</v>
      </c>
      <c r="H92" s="0" t="s">
        <v>118</v>
      </c>
      <c r="I92" s="0" t="s">
        <v>119</v>
      </c>
      <c r="J92" s="0" t="n">
        <f aca="false">IF($BW92&lt;&gt;"",$BW92,"")</f>
        <v>2018</v>
      </c>
      <c r="K92" s="0" t="n">
        <f aca="false">IF($BX92&lt;&gt;"",$BX92,"")</f>
        <v>2023</v>
      </c>
      <c r="L92" s="0" t="n">
        <f aca="false">IF(AND(ISNUMBER($BW92),ISNUMBER($BX92)),($BW92+$BX92)/2,"")</f>
        <v>2020.5</v>
      </c>
      <c r="M92" s="0" t="n">
        <f aca="false">IF($L92&lt;&gt;"",$L92,"")</f>
        <v>2020.5</v>
      </c>
      <c r="N92" s="0" t="n">
        <f aca="false">IF(AND(ISNUMBER($BW92),ISNUMBER($BX92)),MIN(1,MAX(0,($BX92-2016+1)/($BX92-$BW92+1))),"")</f>
        <v>1</v>
      </c>
      <c r="O92" s="0" t="n">
        <f aca="false">IF(AND(ISNUMBER($BW92),ISNUMBER($BX92)),MIN(1,MAX(0,($BX92-2017+1)/($BX92-$BW92+1))),"")</f>
        <v>1</v>
      </c>
      <c r="P92" s="0" t="n">
        <f aca="false">IF(AND(ISNUMBER($BW92),ISNUMBER($BX92)),MIN(1,MAX(0,($BX92-2018+1)/($BX92-$BW92+1))),"")</f>
        <v>1</v>
      </c>
      <c r="Q92" s="0" t="n">
        <f aca="false">IF(AND(ISNUMBER($BW92),ISNUMBER($BX92)),MIN(1,MAX(0,($BX92-2019+1)/($BX92-$BW92+1))),"")</f>
        <v>0.833333333333333</v>
      </c>
      <c r="R92" s="0" t="n">
        <f aca="false">IF(AND(ISNUMBER($BW92),ISNUMBER($BX92)),MIN(1,MAX(0,($BX92-2016+1)/($BX92-$BW92+1))),"")</f>
        <v>1</v>
      </c>
      <c r="S92" s="0" t="n">
        <f aca="false">IF($L92&lt;&gt;"",IF($L92&gt;=2015.5,1,0),"")</f>
        <v>1</v>
      </c>
      <c r="T92" s="0" t="n">
        <f aca="false">IF($L92&lt;&gt;"",IF($L92&gt;=2016,1,0),"")</f>
        <v>1</v>
      </c>
      <c r="U92" s="0" t="n">
        <f aca="false">IF(ISNUMBER($BX92),IF($BX92&gt;=2016,1,0),"")</f>
        <v>1</v>
      </c>
      <c r="V92" s="0" t="n">
        <f aca="false">IF(ISNUMBER($BW92),IF($BW92&gt;=2016,1,0),"")</f>
        <v>1</v>
      </c>
      <c r="W92" s="0" t="str">
        <f aca="false">IF(AND(ISNUMBER($BW92),ISNUMBER($BX92)),IF($BW92&gt;=2016,"post-only",IF($BX92&lt;2016,"pre-only","mixed")),"")</f>
        <v>post-only</v>
      </c>
      <c r="X92" s="0" t="n">
        <f aca="false">IF(AND(ISNUMBER($BW92),ISNUMBER($BX92)),MIN(1,MAX(0,($BX92-2017+1)/($BX92-$BW92+1))),"")</f>
        <v>1</v>
      </c>
      <c r="Y92" s="0" t="n">
        <f aca="false">IF(AND(ISNUMBER($BW92),ISNUMBER($BX92)),MIN(1,MAX(0,($BX92-2018+1)/($BX92-$BW92+1))),"")</f>
        <v>1</v>
      </c>
      <c r="Z92" s="0" t="n">
        <f aca="false">IF(AND(ISNUMBER($BW92),ISNUMBER($BX92)),MIN(1,MAX(0,($BX92-2019+1)/($BX92-$BW92+1))),"")</f>
        <v>0.833333333333333</v>
      </c>
      <c r="AA92" s="0" t="n">
        <f aca="false">IF(ISNUMBER($BX92),IF($BX92&gt;=2017,1,0),"")</f>
        <v>1</v>
      </c>
      <c r="AB92" s="0" t="n">
        <f aca="false">IF(ISNUMBER($BX92),IF($BX92&gt;=2018,1,0),"")</f>
        <v>1</v>
      </c>
      <c r="AC92" s="0" t="n">
        <f aca="false">IF(ISNUMBER($BX92),IF($BX92&gt;=2019,1,0),"")</f>
        <v>1</v>
      </c>
      <c r="AD92" s="0" t="n">
        <f aca="false">IF($L92&lt;&gt;"",IF($L92&gt;2013,1,0),"")</f>
        <v>1</v>
      </c>
      <c r="AE92" s="0" t="n">
        <f aca="false">IF($L92&lt;&gt;"",1+IF($L92&gt;2011,1,0)+IF($L92&gt;2014,1,0),"")</f>
        <v>3</v>
      </c>
      <c r="AF92" s="0" t="s">
        <v>87</v>
      </c>
      <c r="AG92" s="0" t="s">
        <v>436</v>
      </c>
      <c r="AH92" s="0" t="s">
        <v>89</v>
      </c>
      <c r="AI92" s="0" t="s">
        <v>334</v>
      </c>
      <c r="AJ92" s="0" t="s">
        <v>334</v>
      </c>
      <c r="AK92" s="0" t="str">
        <f aca="false">IF(AND($CF92&lt;&gt;"",IFERROR(INDEX(subsample_country_map!$B:$B,MATCH($CF92,subsample_country_map!$A:$A,0)),"")&lt;&gt;""),INDEX(subsample_country_map!$B:$B,MATCH($CF92,subsample_country_map!$A:$A,0)),INDEX(lookup!$AA:$AA,MATCH($A92,lookup!$A:$A,0)))</f>
        <v>99_NCE</v>
      </c>
      <c r="AL92" s="0" t="str">
        <f aca="false">IF(AND($CF92&lt;&gt;"",IFERROR(INDEX(subsample_country_map!$C:$C,MATCH($CF92,subsample_country_map!$A:$A,0)),"")&lt;&gt;""),INDEX(subsample_country_map!$C:$C,MATCH($CF92,subsample_country_map!$A:$A,0)),INDEX(lookup!$AB:$AB,MATCH($A92,lookup!$A:$A,0)))</f>
        <v>2_developing</v>
      </c>
      <c r="AM92" s="0" t="str">
        <f aca="false">IF(AND($CF92&lt;&gt;"",IFERROR(INDEX(subsample_country_map!$D:$D,MATCH($CF92,subsample_country_map!$A:$A,0)),"")&lt;&gt;""),INDEX(subsample_country_map!$D:$D,MATCH($CF92,subsample_country_map!$A:$A,0)),INDEX(lookup!$AC:$AC,MATCH($A92,lookup!$A:$A,0)))</f>
        <v>2_non_western</v>
      </c>
      <c r="AN92" s="0" t="str">
        <f aca="false">IF(AND($CF92&lt;&gt;"",IFERROR(INDEX(subsample_country_map!$E:$E,MATCH($CF92,subsample_country_map!$A:$A,0)),"")&lt;&gt;""),INDEX(subsample_country_map!$E:$E,MATCH($CF92,subsample_country_map!$A:$A,0)),INDEX(lookup!$AD:$AD,MATCH($A92,lookup!$A:$A,0)))</f>
        <v>2_civil law</v>
      </c>
      <c r="AO92" s="0" t="str">
        <f aca="false">INDEX(lookup!$Y:$Y,MATCH($A92,lookup!$A:$A,0))</f>
        <v>0_published</v>
      </c>
      <c r="AP92" s="0" t="str">
        <f aca="false">INDEX(lookup!$Z:$Z,MATCH($A92,lookup!$A:$A,0))</f>
        <v>0_VHB low</v>
      </c>
      <c r="AQ92" s="0" t="str">
        <f aca="false">INDEX(lookup!$W:$W,MATCH($A92,lookup!$A:$A,0))</f>
        <v>1_fin/acc/econ</v>
      </c>
      <c r="AS92" s="0" t="s">
        <v>91</v>
      </c>
      <c r="AT92" s="0" t="s">
        <v>474</v>
      </c>
      <c r="AU92" s="0" t="s">
        <v>111</v>
      </c>
      <c r="AV92" s="0" t="s">
        <v>492</v>
      </c>
      <c r="AX92" s="0" t="s">
        <v>493</v>
      </c>
      <c r="BA92" s="0" t="s">
        <v>95</v>
      </c>
      <c r="BB92" s="0" t="s">
        <v>93</v>
      </c>
      <c r="BC92" s="0" t="s">
        <v>96</v>
      </c>
      <c r="BD92" s="0" t="s">
        <v>426</v>
      </c>
      <c r="BE92" s="0" t="s">
        <v>123</v>
      </c>
      <c r="BF92" s="0" t="s">
        <v>98</v>
      </c>
      <c r="BI92" s="0" t="s">
        <v>316</v>
      </c>
      <c r="BJ92" s="0" t="s">
        <v>494</v>
      </c>
      <c r="BK92" s="0" t="s">
        <v>486</v>
      </c>
      <c r="BL92" s="0" t="s">
        <v>495</v>
      </c>
      <c r="BM92" s="0" t="s">
        <v>440</v>
      </c>
      <c r="BN92" s="0" t="s">
        <v>104</v>
      </c>
      <c r="BO92" s="0" t="s">
        <v>105</v>
      </c>
      <c r="BP92" s="0" t="s">
        <v>435</v>
      </c>
      <c r="BQ92" s="0" t="s">
        <v>127</v>
      </c>
      <c r="BT92" s="0" t="n">
        <v>0</v>
      </c>
      <c r="BU92" s="0" t="s">
        <v>441</v>
      </c>
      <c r="BW92" s="0" t="n">
        <v>2018</v>
      </c>
      <c r="BX92" s="0" t="n">
        <v>2023</v>
      </c>
      <c r="BY92" s="0" t="s">
        <v>442</v>
      </c>
      <c r="BZ92" s="0" t="n">
        <v>2020.5</v>
      </c>
      <c r="CA92" s="0" t="n">
        <v>1</v>
      </c>
      <c r="CB92" s="0" t="n">
        <v>1</v>
      </c>
      <c r="CC92" s="0" t="n">
        <v>1</v>
      </c>
      <c r="CD92" s="0" t="n">
        <v>-0.0970874293942832</v>
      </c>
      <c r="CE92" s="0" t="n">
        <v>1</v>
      </c>
    </row>
    <row r="93" customFormat="false" ht="15" hidden="false" customHeight="false" outlineLevel="0" collapsed="false">
      <c r="A93" s="0" t="s">
        <v>496</v>
      </c>
      <c r="B93" s="0" t="n">
        <v>1398</v>
      </c>
      <c r="C93" s="0" t="n">
        <v>-0.0489785882311047</v>
      </c>
      <c r="D93" s="0" t="n">
        <v>306871</v>
      </c>
      <c r="E93" s="0" t="n">
        <f aca="false">IF(ISNUMBER($BA93),$BA93,IF(AND(ISNUMBER($D93),ISNUMBER($BW93),ISNUMBER($BX93)),$D93*($BX93-$BW93+1),""))</f>
        <v>306871</v>
      </c>
      <c r="H93" s="0" t="s">
        <v>118</v>
      </c>
      <c r="I93" s="0" t="s">
        <v>344</v>
      </c>
      <c r="J93" s="0" t="n">
        <f aca="false">IF($BW93&lt;&gt;"",$BW93,"")</f>
        <v>2018</v>
      </c>
      <c r="K93" s="0" t="n">
        <f aca="false">IF($BX93&lt;&gt;"",$BX93,"")</f>
        <v>2022</v>
      </c>
      <c r="L93" s="0" t="n">
        <f aca="false">IF(AND(ISNUMBER($BW93),ISNUMBER($BX93)),($BW93+$BX93)/2,"")</f>
        <v>2020</v>
      </c>
      <c r="M93" s="0" t="n">
        <f aca="false">IF($L93&lt;&gt;"",$L93,"")</f>
        <v>2020</v>
      </c>
      <c r="N93" s="0" t="n">
        <f aca="false">IF(AND(ISNUMBER($BW93),ISNUMBER($BX93)),MIN(1,MAX(0,($BX93-2016+1)/($BX93-$BW93+1))),"")</f>
        <v>1</v>
      </c>
      <c r="O93" s="0" t="n">
        <f aca="false">IF(AND(ISNUMBER($BW93),ISNUMBER($BX93)),MIN(1,MAX(0,($BX93-2017+1)/($BX93-$BW93+1))),"")</f>
        <v>1</v>
      </c>
      <c r="P93" s="0" t="n">
        <f aca="false">IF(AND(ISNUMBER($BW93),ISNUMBER($BX93)),MIN(1,MAX(0,($BX93-2018+1)/($BX93-$BW93+1))),"")</f>
        <v>1</v>
      </c>
      <c r="Q93" s="0" t="n">
        <f aca="false">IF(AND(ISNUMBER($BW93),ISNUMBER($BX93)),MIN(1,MAX(0,($BX93-2019+1)/($BX93-$BW93+1))),"")</f>
        <v>0.8</v>
      </c>
      <c r="R93" s="0" t="n">
        <f aca="false">IF(AND(ISNUMBER($BW93),ISNUMBER($BX93)),MIN(1,MAX(0,($BX93-2016+1)/($BX93-$BW93+1))),"")</f>
        <v>1</v>
      </c>
      <c r="S93" s="0" t="n">
        <f aca="false">IF($L93&lt;&gt;"",IF($L93&gt;=2015.5,1,0),"")</f>
        <v>1</v>
      </c>
      <c r="T93" s="0" t="n">
        <f aca="false">IF($L93&lt;&gt;"",IF($L93&gt;=2016,1,0),"")</f>
        <v>1</v>
      </c>
      <c r="U93" s="0" t="n">
        <f aca="false">IF(ISNUMBER($BX93),IF($BX93&gt;=2016,1,0),"")</f>
        <v>1</v>
      </c>
      <c r="V93" s="0" t="n">
        <f aca="false">IF(ISNUMBER($BW93),IF($BW93&gt;=2016,1,0),"")</f>
        <v>1</v>
      </c>
      <c r="W93" s="0" t="str">
        <f aca="false">IF(AND(ISNUMBER($BW93),ISNUMBER($BX93)),IF($BW93&gt;=2016,"post-only",IF($BX93&lt;2016,"pre-only","mixed")),"")</f>
        <v>post-only</v>
      </c>
      <c r="X93" s="0" t="n">
        <f aca="false">IF(AND(ISNUMBER($BW93),ISNUMBER($BX93)),MIN(1,MAX(0,($BX93-2017+1)/($BX93-$BW93+1))),"")</f>
        <v>1</v>
      </c>
      <c r="Y93" s="0" t="n">
        <f aca="false">IF(AND(ISNUMBER($BW93),ISNUMBER($BX93)),MIN(1,MAX(0,($BX93-2018+1)/($BX93-$BW93+1))),"")</f>
        <v>1</v>
      </c>
      <c r="Z93" s="0" t="n">
        <f aca="false">IF(AND(ISNUMBER($BW93),ISNUMBER($BX93)),MIN(1,MAX(0,($BX93-2019+1)/($BX93-$BW93+1))),"")</f>
        <v>0.8</v>
      </c>
      <c r="AA93" s="0" t="n">
        <f aca="false">IF(ISNUMBER($BX93),IF($BX93&gt;=2017,1,0),"")</f>
        <v>1</v>
      </c>
      <c r="AB93" s="0" t="n">
        <f aca="false">IF(ISNUMBER($BX93),IF($BX93&gt;=2018,1,0),"")</f>
        <v>1</v>
      </c>
      <c r="AC93" s="0" t="n">
        <f aca="false">IF(ISNUMBER($BX93),IF($BX93&gt;=2019,1,0),"")</f>
        <v>1</v>
      </c>
      <c r="AD93" s="0" t="n">
        <f aca="false">IF($L93&lt;&gt;"",IF($L93&gt;2013,1,0),"")</f>
        <v>1</v>
      </c>
      <c r="AE93" s="0" t="n">
        <f aca="false">IF($L93&lt;&gt;"",1+IF($L93&gt;2011,1,0)+IF($L93&gt;2014,1,0),"")</f>
        <v>3</v>
      </c>
      <c r="AF93" s="0" t="s">
        <v>87</v>
      </c>
      <c r="AG93" s="0" t="s">
        <v>88</v>
      </c>
      <c r="AH93" s="0" t="s">
        <v>90</v>
      </c>
      <c r="AI93" s="0" t="s">
        <v>497</v>
      </c>
      <c r="AJ93" s="0" t="s">
        <v>497</v>
      </c>
      <c r="AK93" s="0" t="str">
        <f aca="false">IF(AND($CF93&lt;&gt;"",IFERROR(INDEX(subsample_country_map!$B:$B,MATCH($CF93,subsample_country_map!$A:$A,0)),"")&lt;&gt;""),INDEX(subsample_country_map!$B:$B,MATCH($CF93,subsample_country_map!$A:$A,0)),INDEX(lookup!$AA:$AA,MATCH($A93,lookup!$A:$A,0)))</f>
        <v>2_Europe</v>
      </c>
      <c r="AL93" s="0" t="str">
        <f aca="false">IF(AND($CF93&lt;&gt;"",IFERROR(INDEX(subsample_country_map!$C:$C,MATCH($CF93,subsample_country_map!$A:$A,0)),"")&lt;&gt;""),INDEX(subsample_country_map!$C:$C,MATCH($CF93,subsample_country_map!$A:$A,0)),INDEX(lookup!$AB:$AB,MATCH($A93,lookup!$A:$A,0)))</f>
        <v>99_NCE</v>
      </c>
      <c r="AM93" s="0" t="str">
        <f aca="false">IF(AND($CF93&lt;&gt;"",IFERROR(INDEX(subsample_country_map!$D:$D,MATCH($CF93,subsample_country_map!$A:$A,0)),"")&lt;&gt;""),INDEX(subsample_country_map!$D:$D,MATCH($CF93,subsample_country_map!$A:$A,0)),INDEX(lookup!$AC:$AC,MATCH($A93,lookup!$A:$A,0)))</f>
        <v>1_western</v>
      </c>
      <c r="AN93" s="0" t="str">
        <f aca="false">IF(AND($CF93&lt;&gt;"",IFERROR(INDEX(subsample_country_map!$E:$E,MATCH($CF93,subsample_country_map!$A:$A,0)),"")&lt;&gt;""),INDEX(subsample_country_map!$E:$E,MATCH($CF93,subsample_country_map!$A:$A,0)),INDEX(lookup!$AD:$AD,MATCH($A93,lookup!$A:$A,0)))</f>
        <v>99_NCE</v>
      </c>
      <c r="AO93" s="0" t="str">
        <f aca="false">INDEX(lookup!$Y:$Y,MATCH($A93,lookup!$A:$A,0))</f>
        <v>1_not published</v>
      </c>
      <c r="AP93" s="0" t="str">
        <f aca="false">INDEX(lookup!$Z:$Z,MATCH($A93,lookup!$A:$A,0))</f>
        <v>99_NCE</v>
      </c>
      <c r="AQ93" s="0" t="str">
        <f aca="false">INDEX(lookup!$W:$W,MATCH($A93,lookup!$A:$A,0))</f>
        <v>1_fin/acc/econ</v>
      </c>
      <c r="AS93" s="0" t="s">
        <v>91</v>
      </c>
      <c r="AT93" s="0" t="s">
        <v>397</v>
      </c>
      <c r="AU93" s="0" t="s">
        <v>93</v>
      </c>
      <c r="AV93" s="0" t="s">
        <v>498</v>
      </c>
      <c r="AW93" s="0" t="s">
        <v>499</v>
      </c>
      <c r="BA93" s="0" t="n">
        <v>306871</v>
      </c>
      <c r="BB93" s="0" t="s">
        <v>500</v>
      </c>
      <c r="BC93" s="0" t="s">
        <v>358</v>
      </c>
      <c r="BD93" s="0" t="s">
        <v>501</v>
      </c>
      <c r="BE93" s="0" t="s">
        <v>98</v>
      </c>
      <c r="BI93" s="0" t="s">
        <v>502</v>
      </c>
      <c r="BJ93" s="0" t="s">
        <v>503</v>
      </c>
      <c r="BK93" s="0" t="s">
        <v>504</v>
      </c>
      <c r="BL93" s="0" t="s">
        <v>505</v>
      </c>
      <c r="BM93" s="0" t="s">
        <v>506</v>
      </c>
      <c r="BN93" s="0" t="s">
        <v>507</v>
      </c>
      <c r="BO93" s="0" t="s">
        <v>105</v>
      </c>
      <c r="BP93" s="0" t="s">
        <v>496</v>
      </c>
      <c r="BQ93" s="0" t="s">
        <v>127</v>
      </c>
      <c r="BT93" s="0" t="n">
        <v>0</v>
      </c>
      <c r="BU93" s="0" t="s">
        <v>508</v>
      </c>
      <c r="BW93" s="0" t="n">
        <v>2018</v>
      </c>
      <c r="BX93" s="0" t="n">
        <v>2022</v>
      </c>
      <c r="BY93" s="0" t="s">
        <v>509</v>
      </c>
      <c r="BZ93" s="0" t="n">
        <v>2020</v>
      </c>
      <c r="CA93" s="0" t="n">
        <v>1</v>
      </c>
      <c r="CB93" s="0" t="n">
        <v>1</v>
      </c>
      <c r="CC93" s="0" t="n">
        <v>1</v>
      </c>
      <c r="CD93" s="0" t="n">
        <v>-0.0490178096457391</v>
      </c>
      <c r="CE93" s="0" t="n">
        <v>1</v>
      </c>
    </row>
    <row r="94" customFormat="false" ht="15" hidden="false" customHeight="false" outlineLevel="0" collapsed="false">
      <c r="A94" s="0" t="s">
        <v>496</v>
      </c>
      <c r="B94" s="0" t="n">
        <v>1399</v>
      </c>
      <c r="C94" s="0" t="n">
        <v>-0.0759822560430766</v>
      </c>
      <c r="D94" s="0" t="n">
        <v>306871</v>
      </c>
      <c r="E94" s="0" t="n">
        <f aca="false">IF(ISNUMBER($BA94),$BA94,IF(AND(ISNUMBER($D94),ISNUMBER($BW94),ISNUMBER($BX94)),$D94*($BX94-$BW94+1),""))</f>
        <v>306871</v>
      </c>
      <c r="H94" s="0" t="s">
        <v>118</v>
      </c>
      <c r="I94" s="0" t="s">
        <v>344</v>
      </c>
      <c r="J94" s="0" t="n">
        <f aca="false">IF($BW94&lt;&gt;"",$BW94,"")</f>
        <v>2018</v>
      </c>
      <c r="K94" s="0" t="n">
        <f aca="false">IF($BX94&lt;&gt;"",$BX94,"")</f>
        <v>2022</v>
      </c>
      <c r="L94" s="0" t="n">
        <f aca="false">IF(AND(ISNUMBER($BW94),ISNUMBER($BX94)),($BW94+$BX94)/2,"")</f>
        <v>2020</v>
      </c>
      <c r="M94" s="0" t="n">
        <f aca="false">IF($L94&lt;&gt;"",$L94,"")</f>
        <v>2020</v>
      </c>
      <c r="N94" s="0" t="n">
        <f aca="false">IF(AND(ISNUMBER($BW94),ISNUMBER($BX94)),MIN(1,MAX(0,($BX94-2016+1)/($BX94-$BW94+1))),"")</f>
        <v>1</v>
      </c>
      <c r="O94" s="0" t="n">
        <f aca="false">IF(AND(ISNUMBER($BW94),ISNUMBER($BX94)),MIN(1,MAX(0,($BX94-2017+1)/($BX94-$BW94+1))),"")</f>
        <v>1</v>
      </c>
      <c r="P94" s="0" t="n">
        <f aca="false">IF(AND(ISNUMBER($BW94),ISNUMBER($BX94)),MIN(1,MAX(0,($BX94-2018+1)/($BX94-$BW94+1))),"")</f>
        <v>1</v>
      </c>
      <c r="Q94" s="0" t="n">
        <f aca="false">IF(AND(ISNUMBER($BW94),ISNUMBER($BX94)),MIN(1,MAX(0,($BX94-2019+1)/($BX94-$BW94+1))),"")</f>
        <v>0.8</v>
      </c>
      <c r="R94" s="0" t="n">
        <f aca="false">IF(AND(ISNUMBER($BW94),ISNUMBER($BX94)),MIN(1,MAX(0,($BX94-2016+1)/($BX94-$BW94+1))),"")</f>
        <v>1</v>
      </c>
      <c r="S94" s="0" t="n">
        <f aca="false">IF($L94&lt;&gt;"",IF($L94&gt;=2015.5,1,0),"")</f>
        <v>1</v>
      </c>
      <c r="T94" s="0" t="n">
        <f aca="false">IF($L94&lt;&gt;"",IF($L94&gt;=2016,1,0),"")</f>
        <v>1</v>
      </c>
      <c r="U94" s="0" t="n">
        <f aca="false">IF(ISNUMBER($BX94),IF($BX94&gt;=2016,1,0),"")</f>
        <v>1</v>
      </c>
      <c r="V94" s="0" t="n">
        <f aca="false">IF(ISNUMBER($BW94),IF($BW94&gt;=2016,1,0),"")</f>
        <v>1</v>
      </c>
      <c r="W94" s="0" t="str">
        <f aca="false">IF(AND(ISNUMBER($BW94),ISNUMBER($BX94)),IF($BW94&gt;=2016,"post-only",IF($BX94&lt;2016,"pre-only","mixed")),"")</f>
        <v>post-only</v>
      </c>
      <c r="X94" s="0" t="n">
        <f aca="false">IF(AND(ISNUMBER($BW94),ISNUMBER($BX94)),MIN(1,MAX(0,($BX94-2017+1)/($BX94-$BW94+1))),"")</f>
        <v>1</v>
      </c>
      <c r="Y94" s="0" t="n">
        <f aca="false">IF(AND(ISNUMBER($BW94),ISNUMBER($BX94)),MIN(1,MAX(0,($BX94-2018+1)/($BX94-$BW94+1))),"")</f>
        <v>1</v>
      </c>
      <c r="Z94" s="0" t="n">
        <f aca="false">IF(AND(ISNUMBER($BW94),ISNUMBER($BX94)),MIN(1,MAX(0,($BX94-2019+1)/($BX94-$BW94+1))),"")</f>
        <v>0.8</v>
      </c>
      <c r="AA94" s="0" t="n">
        <f aca="false">IF(ISNUMBER($BX94),IF($BX94&gt;=2017,1,0),"")</f>
        <v>1</v>
      </c>
      <c r="AB94" s="0" t="n">
        <f aca="false">IF(ISNUMBER($BX94),IF($BX94&gt;=2018,1,0),"")</f>
        <v>1</v>
      </c>
      <c r="AC94" s="0" t="n">
        <f aca="false">IF(ISNUMBER($BX94),IF($BX94&gt;=2019,1,0),"")</f>
        <v>1</v>
      </c>
      <c r="AD94" s="0" t="n">
        <f aca="false">IF($L94&lt;&gt;"",IF($L94&gt;2013,1,0),"")</f>
        <v>1</v>
      </c>
      <c r="AE94" s="0" t="n">
        <f aca="false">IF($L94&lt;&gt;"",1+IF($L94&gt;2011,1,0)+IF($L94&gt;2014,1,0),"")</f>
        <v>3</v>
      </c>
      <c r="AF94" s="0" t="s">
        <v>87</v>
      </c>
      <c r="AG94" s="0" t="s">
        <v>436</v>
      </c>
      <c r="AH94" s="0" t="s">
        <v>90</v>
      </c>
      <c r="AI94" s="0" t="s">
        <v>497</v>
      </c>
      <c r="AJ94" s="0" t="s">
        <v>497</v>
      </c>
      <c r="AK94" s="0" t="str">
        <f aca="false">IF(AND($CF94&lt;&gt;"",IFERROR(INDEX(subsample_country_map!$B:$B,MATCH($CF94,subsample_country_map!$A:$A,0)),"")&lt;&gt;""),INDEX(subsample_country_map!$B:$B,MATCH($CF94,subsample_country_map!$A:$A,0)),INDEX(lookup!$AA:$AA,MATCH($A94,lookup!$A:$A,0)))</f>
        <v>2_Europe</v>
      </c>
      <c r="AL94" s="0" t="str">
        <f aca="false">IF(AND($CF94&lt;&gt;"",IFERROR(INDEX(subsample_country_map!$C:$C,MATCH($CF94,subsample_country_map!$A:$A,0)),"")&lt;&gt;""),INDEX(subsample_country_map!$C:$C,MATCH($CF94,subsample_country_map!$A:$A,0)),INDEX(lookup!$AB:$AB,MATCH($A94,lookup!$A:$A,0)))</f>
        <v>99_NCE</v>
      </c>
      <c r="AM94" s="0" t="str">
        <f aca="false">IF(AND($CF94&lt;&gt;"",IFERROR(INDEX(subsample_country_map!$D:$D,MATCH($CF94,subsample_country_map!$A:$A,0)),"")&lt;&gt;""),INDEX(subsample_country_map!$D:$D,MATCH($CF94,subsample_country_map!$A:$A,0)),INDEX(lookup!$AC:$AC,MATCH($A94,lookup!$A:$A,0)))</f>
        <v>1_western</v>
      </c>
      <c r="AN94" s="0" t="str">
        <f aca="false">IF(AND($CF94&lt;&gt;"",IFERROR(INDEX(subsample_country_map!$E:$E,MATCH($CF94,subsample_country_map!$A:$A,0)),"")&lt;&gt;""),INDEX(subsample_country_map!$E:$E,MATCH($CF94,subsample_country_map!$A:$A,0)),INDEX(lookup!$AD:$AD,MATCH($A94,lookup!$A:$A,0)))</f>
        <v>99_NCE</v>
      </c>
      <c r="AO94" s="0" t="str">
        <f aca="false">INDEX(lookup!$Y:$Y,MATCH($A94,lookup!$A:$A,0))</f>
        <v>1_not published</v>
      </c>
      <c r="AP94" s="0" t="str">
        <f aca="false">INDEX(lookup!$Z:$Z,MATCH($A94,lookup!$A:$A,0))</f>
        <v>99_NCE</v>
      </c>
      <c r="AQ94" s="0" t="str">
        <f aca="false">INDEX(lookup!$W:$W,MATCH($A94,lookup!$A:$A,0))</f>
        <v>1_fin/acc/econ</v>
      </c>
      <c r="AS94" s="0" t="s">
        <v>91</v>
      </c>
      <c r="AT94" s="0" t="s">
        <v>111</v>
      </c>
      <c r="AU94" s="0" t="s">
        <v>93</v>
      </c>
      <c r="AV94" s="0" t="s">
        <v>510</v>
      </c>
      <c r="AW94" s="0" t="s">
        <v>511</v>
      </c>
      <c r="BA94" s="0" t="n">
        <v>306871</v>
      </c>
      <c r="BB94" s="0" t="s">
        <v>96</v>
      </c>
      <c r="BC94" s="0" t="s">
        <v>358</v>
      </c>
      <c r="BD94" s="0" t="s">
        <v>501</v>
      </c>
      <c r="BE94" s="0" t="s">
        <v>98</v>
      </c>
      <c r="BI94" s="0" t="s">
        <v>502</v>
      </c>
      <c r="BJ94" s="0" t="s">
        <v>503</v>
      </c>
      <c r="BK94" s="0" t="s">
        <v>504</v>
      </c>
      <c r="BL94" s="0" t="s">
        <v>512</v>
      </c>
      <c r="BM94" s="0" t="s">
        <v>513</v>
      </c>
      <c r="BN94" s="0" t="s">
        <v>507</v>
      </c>
      <c r="BO94" s="0" t="s">
        <v>105</v>
      </c>
      <c r="BP94" s="0" t="s">
        <v>496</v>
      </c>
      <c r="BQ94" s="0" t="s">
        <v>127</v>
      </c>
      <c r="BT94" s="0" t="n">
        <v>0</v>
      </c>
      <c r="BU94" s="0" t="s">
        <v>508</v>
      </c>
      <c r="BW94" s="0" t="n">
        <v>2018</v>
      </c>
      <c r="BX94" s="0" t="n">
        <v>2022</v>
      </c>
      <c r="BY94" s="0" t="s">
        <v>509</v>
      </c>
      <c r="BZ94" s="0" t="n">
        <v>2020</v>
      </c>
      <c r="CA94" s="0" t="n">
        <v>1</v>
      </c>
      <c r="CB94" s="0" t="n">
        <v>1</v>
      </c>
      <c r="CC94" s="0" t="n">
        <v>1</v>
      </c>
      <c r="CD94" s="0" t="n">
        <v>-0.0761289875227934</v>
      </c>
      <c r="CE94" s="0" t="n">
        <v>1</v>
      </c>
    </row>
    <row r="95" customFormat="false" ht="15" hidden="false" customHeight="false" outlineLevel="0" collapsed="false">
      <c r="A95" s="0" t="s">
        <v>496</v>
      </c>
      <c r="B95" s="0" t="n">
        <v>1400</v>
      </c>
      <c r="C95" s="0" t="n">
        <v>-0.00584186297057595</v>
      </c>
      <c r="D95" s="0" t="n">
        <v>306788</v>
      </c>
      <c r="E95" s="0" t="n">
        <f aca="false">IF(ISNUMBER($BA95),$BA95,IF(AND(ISNUMBER($D95),ISNUMBER($BW95),ISNUMBER($BX95)),$D95*($BX95-$BW95+1),""))</f>
        <v>306788</v>
      </c>
      <c r="H95" s="0" t="s">
        <v>118</v>
      </c>
      <c r="I95" s="0" t="s">
        <v>344</v>
      </c>
      <c r="J95" s="0" t="n">
        <f aca="false">IF($BW95&lt;&gt;"",$BW95,"")</f>
        <v>2018</v>
      </c>
      <c r="K95" s="0" t="n">
        <f aca="false">IF($BX95&lt;&gt;"",$BX95,"")</f>
        <v>2022</v>
      </c>
      <c r="L95" s="0" t="n">
        <f aca="false">IF(AND(ISNUMBER($BW95),ISNUMBER($BX95)),($BW95+$BX95)/2,"")</f>
        <v>2020</v>
      </c>
      <c r="M95" s="0" t="n">
        <f aca="false">IF($L95&lt;&gt;"",$L95,"")</f>
        <v>2020</v>
      </c>
      <c r="N95" s="0" t="n">
        <f aca="false">IF(AND(ISNUMBER($BW95),ISNUMBER($BX95)),MIN(1,MAX(0,($BX95-2016+1)/($BX95-$BW95+1))),"")</f>
        <v>1</v>
      </c>
      <c r="O95" s="0" t="n">
        <f aca="false">IF(AND(ISNUMBER($BW95),ISNUMBER($BX95)),MIN(1,MAX(0,($BX95-2017+1)/($BX95-$BW95+1))),"")</f>
        <v>1</v>
      </c>
      <c r="P95" s="0" t="n">
        <f aca="false">IF(AND(ISNUMBER($BW95),ISNUMBER($BX95)),MIN(1,MAX(0,($BX95-2018+1)/($BX95-$BW95+1))),"")</f>
        <v>1</v>
      </c>
      <c r="Q95" s="0" t="n">
        <f aca="false">IF(AND(ISNUMBER($BW95),ISNUMBER($BX95)),MIN(1,MAX(0,($BX95-2019+1)/($BX95-$BW95+1))),"")</f>
        <v>0.8</v>
      </c>
      <c r="R95" s="0" t="n">
        <f aca="false">IF(AND(ISNUMBER($BW95),ISNUMBER($BX95)),MIN(1,MAX(0,($BX95-2016+1)/($BX95-$BW95+1))),"")</f>
        <v>1</v>
      </c>
      <c r="S95" s="0" t="n">
        <f aca="false">IF($L95&lt;&gt;"",IF($L95&gt;=2015.5,1,0),"")</f>
        <v>1</v>
      </c>
      <c r="T95" s="0" t="n">
        <f aca="false">IF($L95&lt;&gt;"",IF($L95&gt;=2016,1,0),"")</f>
        <v>1</v>
      </c>
      <c r="U95" s="0" t="n">
        <f aca="false">IF(ISNUMBER($BX95),IF($BX95&gt;=2016,1,0),"")</f>
        <v>1</v>
      </c>
      <c r="V95" s="0" t="n">
        <f aca="false">IF(ISNUMBER($BW95),IF($BW95&gt;=2016,1,0),"")</f>
        <v>1</v>
      </c>
      <c r="W95" s="0" t="str">
        <f aca="false">IF(AND(ISNUMBER($BW95),ISNUMBER($BX95)),IF($BW95&gt;=2016,"post-only",IF($BX95&lt;2016,"pre-only","mixed")),"")</f>
        <v>post-only</v>
      </c>
      <c r="X95" s="0" t="n">
        <f aca="false">IF(AND(ISNUMBER($BW95),ISNUMBER($BX95)),MIN(1,MAX(0,($BX95-2017+1)/($BX95-$BW95+1))),"")</f>
        <v>1</v>
      </c>
      <c r="Y95" s="0" t="n">
        <f aca="false">IF(AND(ISNUMBER($BW95),ISNUMBER($BX95)),MIN(1,MAX(0,($BX95-2018+1)/($BX95-$BW95+1))),"")</f>
        <v>1</v>
      </c>
      <c r="Z95" s="0" t="n">
        <f aca="false">IF(AND(ISNUMBER($BW95),ISNUMBER($BX95)),MIN(1,MAX(0,($BX95-2019+1)/($BX95-$BW95+1))),"")</f>
        <v>0.8</v>
      </c>
      <c r="AA95" s="0" t="n">
        <f aca="false">IF(ISNUMBER($BX95),IF($BX95&gt;=2017,1,0),"")</f>
        <v>1</v>
      </c>
      <c r="AB95" s="0" t="n">
        <f aca="false">IF(ISNUMBER($BX95),IF($BX95&gt;=2018,1,0),"")</f>
        <v>1</v>
      </c>
      <c r="AC95" s="0" t="n">
        <f aca="false">IF(ISNUMBER($BX95),IF($BX95&gt;=2019,1,0),"")</f>
        <v>1</v>
      </c>
      <c r="AD95" s="0" t="n">
        <f aca="false">IF($L95&lt;&gt;"",IF($L95&gt;2013,1,0),"")</f>
        <v>1</v>
      </c>
      <c r="AE95" s="0" t="n">
        <f aca="false">IF($L95&lt;&gt;"",1+IF($L95&gt;2011,1,0)+IF($L95&gt;2014,1,0),"")</f>
        <v>3</v>
      </c>
      <c r="AF95" s="0" t="s">
        <v>87</v>
      </c>
      <c r="AG95" s="0" t="s">
        <v>88</v>
      </c>
      <c r="AH95" s="0" t="s">
        <v>90</v>
      </c>
      <c r="AI95" s="0" t="s">
        <v>497</v>
      </c>
      <c r="AJ95" s="0" t="s">
        <v>497</v>
      </c>
      <c r="AK95" s="0" t="str">
        <f aca="false">IF(AND($CF95&lt;&gt;"",IFERROR(INDEX(subsample_country_map!$B:$B,MATCH($CF95,subsample_country_map!$A:$A,0)),"")&lt;&gt;""),INDEX(subsample_country_map!$B:$B,MATCH($CF95,subsample_country_map!$A:$A,0)),INDEX(lookup!$AA:$AA,MATCH($A95,lookup!$A:$A,0)))</f>
        <v>2_Europe</v>
      </c>
      <c r="AL95" s="0" t="str">
        <f aca="false">IF(AND($CF95&lt;&gt;"",IFERROR(INDEX(subsample_country_map!$C:$C,MATCH($CF95,subsample_country_map!$A:$A,0)),"")&lt;&gt;""),INDEX(subsample_country_map!$C:$C,MATCH($CF95,subsample_country_map!$A:$A,0)),INDEX(lookup!$AB:$AB,MATCH($A95,lookup!$A:$A,0)))</f>
        <v>99_NCE</v>
      </c>
      <c r="AM95" s="0" t="str">
        <f aca="false">IF(AND($CF95&lt;&gt;"",IFERROR(INDEX(subsample_country_map!$D:$D,MATCH($CF95,subsample_country_map!$A:$A,0)),"")&lt;&gt;""),INDEX(subsample_country_map!$D:$D,MATCH($CF95,subsample_country_map!$A:$A,0)),INDEX(lookup!$AC:$AC,MATCH($A95,lookup!$A:$A,0)))</f>
        <v>1_western</v>
      </c>
      <c r="AN95" s="0" t="str">
        <f aca="false">IF(AND($CF95&lt;&gt;"",IFERROR(INDEX(subsample_country_map!$E:$E,MATCH($CF95,subsample_country_map!$A:$A,0)),"")&lt;&gt;""),INDEX(subsample_country_map!$E:$E,MATCH($CF95,subsample_country_map!$A:$A,0)),INDEX(lookup!$AD:$AD,MATCH($A95,lookup!$A:$A,0)))</f>
        <v>99_NCE</v>
      </c>
      <c r="AO95" s="0" t="str">
        <f aca="false">INDEX(lookup!$Y:$Y,MATCH($A95,lookup!$A:$A,0))</f>
        <v>1_not published</v>
      </c>
      <c r="AP95" s="0" t="str">
        <f aca="false">INDEX(lookup!$Z:$Z,MATCH($A95,lookup!$A:$A,0))</f>
        <v>99_NCE</v>
      </c>
      <c r="AQ95" s="0" t="str">
        <f aca="false">INDEX(lookup!$W:$W,MATCH($A95,lookup!$A:$A,0))</f>
        <v>1_fin/acc/econ</v>
      </c>
      <c r="AS95" s="0" t="s">
        <v>91</v>
      </c>
      <c r="AT95" s="0" t="s">
        <v>397</v>
      </c>
      <c r="AU95" s="0" t="s">
        <v>93</v>
      </c>
      <c r="AV95" s="0" t="s">
        <v>514</v>
      </c>
      <c r="AW95" s="0" t="s">
        <v>515</v>
      </c>
      <c r="BA95" s="0" t="n">
        <v>306788</v>
      </c>
      <c r="BB95" s="0" t="s">
        <v>500</v>
      </c>
      <c r="BC95" s="0" t="s">
        <v>358</v>
      </c>
      <c r="BD95" s="0" t="s">
        <v>501</v>
      </c>
      <c r="BE95" s="0" t="s">
        <v>98</v>
      </c>
      <c r="BI95" s="0" t="s">
        <v>502</v>
      </c>
      <c r="BJ95" s="0" t="s">
        <v>516</v>
      </c>
      <c r="BK95" s="0" t="s">
        <v>504</v>
      </c>
      <c r="BL95" s="0" t="s">
        <v>517</v>
      </c>
      <c r="BM95" s="0" t="s">
        <v>506</v>
      </c>
      <c r="BN95" s="0" t="s">
        <v>507</v>
      </c>
      <c r="BO95" s="0" t="s">
        <v>105</v>
      </c>
      <c r="BP95" s="0" t="s">
        <v>496</v>
      </c>
      <c r="BQ95" s="0" t="s">
        <v>127</v>
      </c>
      <c r="BT95" s="0" t="n">
        <v>0</v>
      </c>
      <c r="BU95" s="0" t="s">
        <v>508</v>
      </c>
      <c r="BW95" s="0" t="n">
        <v>2018</v>
      </c>
      <c r="BX95" s="0" t="n">
        <v>2022</v>
      </c>
      <c r="BY95" s="0" t="s">
        <v>509</v>
      </c>
      <c r="BZ95" s="0" t="n">
        <v>2020</v>
      </c>
      <c r="CA95" s="0" t="n">
        <v>1</v>
      </c>
      <c r="CB95" s="0" t="n">
        <v>1</v>
      </c>
      <c r="CC95" s="0" t="n">
        <v>1</v>
      </c>
      <c r="CD95" s="0" t="n">
        <v>-0.00584192942772942</v>
      </c>
      <c r="CE95" s="0" t="n">
        <v>1</v>
      </c>
    </row>
    <row r="96" customFormat="false" ht="15" hidden="false" customHeight="false" outlineLevel="0" collapsed="false">
      <c r="A96" s="0" t="s">
        <v>496</v>
      </c>
      <c r="B96" s="0" t="n">
        <v>1401</v>
      </c>
      <c r="C96" s="0" t="n">
        <v>-0.0473571317231387</v>
      </c>
      <c r="D96" s="0" t="n">
        <v>306788</v>
      </c>
      <c r="E96" s="0" t="n">
        <f aca="false">IF(ISNUMBER($BA96),$BA96,IF(AND(ISNUMBER($D96),ISNUMBER($BW96),ISNUMBER($BX96)),$D96*($BX96-$BW96+1),""))</f>
        <v>306788</v>
      </c>
      <c r="H96" s="0" t="s">
        <v>118</v>
      </c>
      <c r="I96" s="0" t="s">
        <v>344</v>
      </c>
      <c r="J96" s="0" t="n">
        <f aca="false">IF($BW96&lt;&gt;"",$BW96,"")</f>
        <v>2018</v>
      </c>
      <c r="K96" s="0" t="n">
        <f aca="false">IF($BX96&lt;&gt;"",$BX96,"")</f>
        <v>2022</v>
      </c>
      <c r="L96" s="0" t="n">
        <f aca="false">IF(AND(ISNUMBER($BW96),ISNUMBER($BX96)),($BW96+$BX96)/2,"")</f>
        <v>2020</v>
      </c>
      <c r="M96" s="0" t="n">
        <f aca="false">IF($L96&lt;&gt;"",$L96,"")</f>
        <v>2020</v>
      </c>
      <c r="N96" s="0" t="n">
        <f aca="false">IF(AND(ISNUMBER($BW96),ISNUMBER($BX96)),MIN(1,MAX(0,($BX96-2016+1)/($BX96-$BW96+1))),"")</f>
        <v>1</v>
      </c>
      <c r="O96" s="0" t="n">
        <f aca="false">IF(AND(ISNUMBER($BW96),ISNUMBER($BX96)),MIN(1,MAX(0,($BX96-2017+1)/($BX96-$BW96+1))),"")</f>
        <v>1</v>
      </c>
      <c r="P96" s="0" t="n">
        <f aca="false">IF(AND(ISNUMBER($BW96),ISNUMBER($BX96)),MIN(1,MAX(0,($BX96-2018+1)/($BX96-$BW96+1))),"")</f>
        <v>1</v>
      </c>
      <c r="Q96" s="0" t="n">
        <f aca="false">IF(AND(ISNUMBER($BW96),ISNUMBER($BX96)),MIN(1,MAX(0,($BX96-2019+1)/($BX96-$BW96+1))),"")</f>
        <v>0.8</v>
      </c>
      <c r="R96" s="0" t="n">
        <f aca="false">IF(AND(ISNUMBER($BW96),ISNUMBER($BX96)),MIN(1,MAX(0,($BX96-2016+1)/($BX96-$BW96+1))),"")</f>
        <v>1</v>
      </c>
      <c r="S96" s="0" t="n">
        <f aca="false">IF($L96&lt;&gt;"",IF($L96&gt;=2015.5,1,0),"")</f>
        <v>1</v>
      </c>
      <c r="T96" s="0" t="n">
        <f aca="false">IF($L96&lt;&gt;"",IF($L96&gt;=2016,1,0),"")</f>
        <v>1</v>
      </c>
      <c r="U96" s="0" t="n">
        <f aca="false">IF(ISNUMBER($BX96),IF($BX96&gt;=2016,1,0),"")</f>
        <v>1</v>
      </c>
      <c r="V96" s="0" t="n">
        <f aca="false">IF(ISNUMBER($BW96),IF($BW96&gt;=2016,1,0),"")</f>
        <v>1</v>
      </c>
      <c r="W96" s="0" t="str">
        <f aca="false">IF(AND(ISNUMBER($BW96),ISNUMBER($BX96)),IF($BW96&gt;=2016,"post-only",IF($BX96&lt;2016,"pre-only","mixed")),"")</f>
        <v>post-only</v>
      </c>
      <c r="X96" s="0" t="n">
        <f aca="false">IF(AND(ISNUMBER($BW96),ISNUMBER($BX96)),MIN(1,MAX(0,($BX96-2017+1)/($BX96-$BW96+1))),"")</f>
        <v>1</v>
      </c>
      <c r="Y96" s="0" t="n">
        <f aca="false">IF(AND(ISNUMBER($BW96),ISNUMBER($BX96)),MIN(1,MAX(0,($BX96-2018+1)/($BX96-$BW96+1))),"")</f>
        <v>1</v>
      </c>
      <c r="Z96" s="0" t="n">
        <f aca="false">IF(AND(ISNUMBER($BW96),ISNUMBER($BX96)),MIN(1,MAX(0,($BX96-2019+1)/($BX96-$BW96+1))),"")</f>
        <v>0.8</v>
      </c>
      <c r="AA96" s="0" t="n">
        <f aca="false">IF(ISNUMBER($BX96),IF($BX96&gt;=2017,1,0),"")</f>
        <v>1</v>
      </c>
      <c r="AB96" s="0" t="n">
        <f aca="false">IF(ISNUMBER($BX96),IF($BX96&gt;=2018,1,0),"")</f>
        <v>1</v>
      </c>
      <c r="AC96" s="0" t="n">
        <f aca="false">IF(ISNUMBER($BX96),IF($BX96&gt;=2019,1,0),"")</f>
        <v>1</v>
      </c>
      <c r="AD96" s="0" t="n">
        <f aca="false">IF($L96&lt;&gt;"",IF($L96&gt;2013,1,0),"")</f>
        <v>1</v>
      </c>
      <c r="AE96" s="0" t="n">
        <f aca="false">IF($L96&lt;&gt;"",1+IF($L96&gt;2011,1,0)+IF($L96&gt;2014,1,0),"")</f>
        <v>3</v>
      </c>
      <c r="AF96" s="0" t="s">
        <v>87</v>
      </c>
      <c r="AG96" s="0" t="s">
        <v>436</v>
      </c>
      <c r="AH96" s="0" t="s">
        <v>90</v>
      </c>
      <c r="AI96" s="0" t="s">
        <v>497</v>
      </c>
      <c r="AJ96" s="0" t="s">
        <v>497</v>
      </c>
      <c r="AK96" s="0" t="str">
        <f aca="false">IF(AND($CF96&lt;&gt;"",IFERROR(INDEX(subsample_country_map!$B:$B,MATCH($CF96,subsample_country_map!$A:$A,0)),"")&lt;&gt;""),INDEX(subsample_country_map!$B:$B,MATCH($CF96,subsample_country_map!$A:$A,0)),INDEX(lookup!$AA:$AA,MATCH($A96,lookup!$A:$A,0)))</f>
        <v>2_Europe</v>
      </c>
      <c r="AL96" s="0" t="str">
        <f aca="false">IF(AND($CF96&lt;&gt;"",IFERROR(INDEX(subsample_country_map!$C:$C,MATCH($CF96,subsample_country_map!$A:$A,0)),"")&lt;&gt;""),INDEX(subsample_country_map!$C:$C,MATCH($CF96,subsample_country_map!$A:$A,0)),INDEX(lookup!$AB:$AB,MATCH($A96,lookup!$A:$A,0)))</f>
        <v>99_NCE</v>
      </c>
      <c r="AM96" s="0" t="str">
        <f aca="false">IF(AND($CF96&lt;&gt;"",IFERROR(INDEX(subsample_country_map!$D:$D,MATCH($CF96,subsample_country_map!$A:$A,0)),"")&lt;&gt;""),INDEX(subsample_country_map!$D:$D,MATCH($CF96,subsample_country_map!$A:$A,0)),INDEX(lookup!$AC:$AC,MATCH($A96,lookup!$A:$A,0)))</f>
        <v>1_western</v>
      </c>
      <c r="AN96" s="0" t="str">
        <f aca="false">IF(AND($CF96&lt;&gt;"",IFERROR(INDEX(subsample_country_map!$E:$E,MATCH($CF96,subsample_country_map!$A:$A,0)),"")&lt;&gt;""),INDEX(subsample_country_map!$E:$E,MATCH($CF96,subsample_country_map!$A:$A,0)),INDEX(lookup!$AD:$AD,MATCH($A96,lookup!$A:$A,0)))</f>
        <v>99_NCE</v>
      </c>
      <c r="AO96" s="0" t="str">
        <f aca="false">INDEX(lookup!$Y:$Y,MATCH($A96,lookup!$A:$A,0))</f>
        <v>1_not published</v>
      </c>
      <c r="AP96" s="0" t="str">
        <f aca="false">INDEX(lookup!$Z:$Z,MATCH($A96,lookup!$A:$A,0))</f>
        <v>99_NCE</v>
      </c>
      <c r="AQ96" s="0" t="str">
        <f aca="false">INDEX(lookup!$W:$W,MATCH($A96,lookup!$A:$A,0))</f>
        <v>1_fin/acc/econ</v>
      </c>
      <c r="AS96" s="0" t="s">
        <v>91</v>
      </c>
      <c r="AT96" s="0" t="s">
        <v>111</v>
      </c>
      <c r="AU96" s="0" t="s">
        <v>93</v>
      </c>
      <c r="AV96" s="0" t="s">
        <v>518</v>
      </c>
      <c r="AW96" s="0" t="s">
        <v>519</v>
      </c>
      <c r="BA96" s="0" t="n">
        <v>306788</v>
      </c>
      <c r="BB96" s="0" t="s">
        <v>96</v>
      </c>
      <c r="BC96" s="0" t="s">
        <v>358</v>
      </c>
      <c r="BD96" s="0" t="s">
        <v>501</v>
      </c>
      <c r="BE96" s="0" t="s">
        <v>98</v>
      </c>
      <c r="BI96" s="0" t="s">
        <v>502</v>
      </c>
      <c r="BJ96" s="0" t="s">
        <v>516</v>
      </c>
      <c r="BK96" s="0" t="s">
        <v>504</v>
      </c>
      <c r="BL96" s="0" t="s">
        <v>520</v>
      </c>
      <c r="BM96" s="0" t="s">
        <v>513</v>
      </c>
      <c r="BN96" s="0" t="s">
        <v>507</v>
      </c>
      <c r="BO96" s="0" t="s">
        <v>105</v>
      </c>
      <c r="BP96" s="0" t="s">
        <v>496</v>
      </c>
      <c r="BQ96" s="0" t="s">
        <v>127</v>
      </c>
      <c r="BT96" s="0" t="n">
        <v>0</v>
      </c>
      <c r="BU96" s="0" t="s">
        <v>508</v>
      </c>
      <c r="BW96" s="0" t="n">
        <v>2018</v>
      </c>
      <c r="BX96" s="0" t="n">
        <v>2022</v>
      </c>
      <c r="BY96" s="0" t="s">
        <v>509</v>
      </c>
      <c r="BZ96" s="0" t="n">
        <v>2020</v>
      </c>
      <c r="CA96" s="0" t="n">
        <v>1</v>
      </c>
      <c r="CB96" s="0" t="n">
        <v>1</v>
      </c>
      <c r="CC96" s="0" t="n">
        <v>1</v>
      </c>
      <c r="CD96" s="0" t="n">
        <v>-0.0473925820183118</v>
      </c>
      <c r="CE96" s="0" t="n">
        <v>1</v>
      </c>
    </row>
    <row r="97" customFormat="false" ht="15" hidden="false" customHeight="false" outlineLevel="0" collapsed="false">
      <c r="A97" s="0" t="s">
        <v>496</v>
      </c>
      <c r="B97" s="0" t="n">
        <v>1402</v>
      </c>
      <c r="C97" s="0" t="n">
        <v>-0.00882257572771287</v>
      </c>
      <c r="D97" s="0" t="n">
        <v>306788</v>
      </c>
      <c r="E97" s="0" t="n">
        <f aca="false">IF(ISNUMBER($BA97),$BA97,IF(AND(ISNUMBER($D97),ISNUMBER($BW97),ISNUMBER($BX97)),$D97*($BX97-$BW97+1),""))</f>
        <v>306788</v>
      </c>
      <c r="H97" s="0" t="s">
        <v>118</v>
      </c>
      <c r="I97" s="0" t="s">
        <v>344</v>
      </c>
      <c r="J97" s="0" t="n">
        <f aca="false">IF($BW97&lt;&gt;"",$BW97,"")</f>
        <v>2018</v>
      </c>
      <c r="K97" s="0" t="n">
        <f aca="false">IF($BX97&lt;&gt;"",$BX97,"")</f>
        <v>2022</v>
      </c>
      <c r="L97" s="0" t="n">
        <f aca="false">IF(AND(ISNUMBER($BW97),ISNUMBER($BX97)),($BW97+$BX97)/2,"")</f>
        <v>2020</v>
      </c>
      <c r="M97" s="0" t="n">
        <f aca="false">IF($L97&lt;&gt;"",$L97,"")</f>
        <v>2020</v>
      </c>
      <c r="N97" s="0" t="n">
        <f aca="false">IF(AND(ISNUMBER($BW97),ISNUMBER($BX97)),MIN(1,MAX(0,($BX97-2016+1)/($BX97-$BW97+1))),"")</f>
        <v>1</v>
      </c>
      <c r="O97" s="0" t="n">
        <f aca="false">IF(AND(ISNUMBER($BW97),ISNUMBER($BX97)),MIN(1,MAX(0,($BX97-2017+1)/($BX97-$BW97+1))),"")</f>
        <v>1</v>
      </c>
      <c r="P97" s="0" t="n">
        <f aca="false">IF(AND(ISNUMBER($BW97),ISNUMBER($BX97)),MIN(1,MAX(0,($BX97-2018+1)/($BX97-$BW97+1))),"")</f>
        <v>1</v>
      </c>
      <c r="Q97" s="0" t="n">
        <f aca="false">IF(AND(ISNUMBER($BW97),ISNUMBER($BX97)),MIN(1,MAX(0,($BX97-2019+1)/($BX97-$BW97+1))),"")</f>
        <v>0.8</v>
      </c>
      <c r="R97" s="0" t="n">
        <f aca="false">IF(AND(ISNUMBER($BW97),ISNUMBER($BX97)),MIN(1,MAX(0,($BX97-2016+1)/($BX97-$BW97+1))),"")</f>
        <v>1</v>
      </c>
      <c r="S97" s="0" t="n">
        <f aca="false">IF($L97&lt;&gt;"",IF($L97&gt;=2015.5,1,0),"")</f>
        <v>1</v>
      </c>
      <c r="T97" s="0" t="n">
        <f aca="false">IF($L97&lt;&gt;"",IF($L97&gt;=2016,1,0),"")</f>
        <v>1</v>
      </c>
      <c r="U97" s="0" t="n">
        <f aca="false">IF(ISNUMBER($BX97),IF($BX97&gt;=2016,1,0),"")</f>
        <v>1</v>
      </c>
      <c r="V97" s="0" t="n">
        <f aca="false">IF(ISNUMBER($BW97),IF($BW97&gt;=2016,1,0),"")</f>
        <v>1</v>
      </c>
      <c r="W97" s="0" t="str">
        <f aca="false">IF(AND(ISNUMBER($BW97),ISNUMBER($BX97)),IF($BW97&gt;=2016,"post-only",IF($BX97&lt;2016,"pre-only","mixed")),"")</f>
        <v>post-only</v>
      </c>
      <c r="X97" s="0" t="n">
        <f aca="false">IF(AND(ISNUMBER($BW97),ISNUMBER($BX97)),MIN(1,MAX(0,($BX97-2017+1)/($BX97-$BW97+1))),"")</f>
        <v>1</v>
      </c>
      <c r="Y97" s="0" t="n">
        <f aca="false">IF(AND(ISNUMBER($BW97),ISNUMBER($BX97)),MIN(1,MAX(0,($BX97-2018+1)/($BX97-$BW97+1))),"")</f>
        <v>1</v>
      </c>
      <c r="Z97" s="0" t="n">
        <f aca="false">IF(AND(ISNUMBER($BW97),ISNUMBER($BX97)),MIN(1,MAX(0,($BX97-2019+1)/($BX97-$BW97+1))),"")</f>
        <v>0.8</v>
      </c>
      <c r="AA97" s="0" t="n">
        <f aca="false">IF(ISNUMBER($BX97),IF($BX97&gt;=2017,1,0),"")</f>
        <v>1</v>
      </c>
      <c r="AB97" s="0" t="n">
        <f aca="false">IF(ISNUMBER($BX97),IF($BX97&gt;=2018,1,0),"")</f>
        <v>1</v>
      </c>
      <c r="AC97" s="0" t="n">
        <f aca="false">IF(ISNUMBER($BX97),IF($BX97&gt;=2019,1,0),"")</f>
        <v>1</v>
      </c>
      <c r="AD97" s="0" t="n">
        <f aca="false">IF($L97&lt;&gt;"",IF($L97&gt;2013,1,0),"")</f>
        <v>1</v>
      </c>
      <c r="AE97" s="0" t="n">
        <f aca="false">IF($L97&lt;&gt;"",1+IF($L97&gt;2011,1,0)+IF($L97&gt;2014,1,0),"")</f>
        <v>3</v>
      </c>
      <c r="AF97" s="0" t="s">
        <v>87</v>
      </c>
      <c r="AG97" s="0" t="s">
        <v>88</v>
      </c>
      <c r="AH97" s="0" t="s">
        <v>90</v>
      </c>
      <c r="AI97" s="0" t="s">
        <v>497</v>
      </c>
      <c r="AJ97" s="0" t="s">
        <v>497</v>
      </c>
      <c r="AK97" s="0" t="str">
        <f aca="false">IF(AND($CF97&lt;&gt;"",IFERROR(INDEX(subsample_country_map!$B:$B,MATCH($CF97,subsample_country_map!$A:$A,0)),"")&lt;&gt;""),INDEX(subsample_country_map!$B:$B,MATCH($CF97,subsample_country_map!$A:$A,0)),INDEX(lookup!$AA:$AA,MATCH($A97,lookup!$A:$A,0)))</f>
        <v>2_Europe</v>
      </c>
      <c r="AL97" s="0" t="str">
        <f aca="false">IF(AND($CF97&lt;&gt;"",IFERROR(INDEX(subsample_country_map!$C:$C,MATCH($CF97,subsample_country_map!$A:$A,0)),"")&lt;&gt;""),INDEX(subsample_country_map!$C:$C,MATCH($CF97,subsample_country_map!$A:$A,0)),INDEX(lookup!$AB:$AB,MATCH($A97,lookup!$A:$A,0)))</f>
        <v>99_NCE</v>
      </c>
      <c r="AM97" s="0" t="str">
        <f aca="false">IF(AND($CF97&lt;&gt;"",IFERROR(INDEX(subsample_country_map!$D:$D,MATCH($CF97,subsample_country_map!$A:$A,0)),"")&lt;&gt;""),INDEX(subsample_country_map!$D:$D,MATCH($CF97,subsample_country_map!$A:$A,0)),INDEX(lookup!$AC:$AC,MATCH($A97,lookup!$A:$A,0)))</f>
        <v>1_western</v>
      </c>
      <c r="AN97" s="0" t="str">
        <f aca="false">IF(AND($CF97&lt;&gt;"",IFERROR(INDEX(subsample_country_map!$E:$E,MATCH($CF97,subsample_country_map!$A:$A,0)),"")&lt;&gt;""),INDEX(subsample_country_map!$E:$E,MATCH($CF97,subsample_country_map!$A:$A,0)),INDEX(lookup!$AD:$AD,MATCH($A97,lookup!$A:$A,0)))</f>
        <v>99_NCE</v>
      </c>
      <c r="AO97" s="0" t="str">
        <f aca="false">INDEX(lookup!$Y:$Y,MATCH($A97,lookup!$A:$A,0))</f>
        <v>1_not published</v>
      </c>
      <c r="AP97" s="0" t="str">
        <f aca="false">INDEX(lookup!$Z:$Z,MATCH($A97,lookup!$A:$A,0))</f>
        <v>99_NCE</v>
      </c>
      <c r="AQ97" s="0" t="str">
        <f aca="false">INDEX(lookup!$W:$W,MATCH($A97,lookup!$A:$A,0))</f>
        <v>1_fin/acc/econ</v>
      </c>
      <c r="AS97" s="0" t="s">
        <v>91</v>
      </c>
      <c r="AT97" s="0" t="s">
        <v>397</v>
      </c>
      <c r="AU97" s="0" t="s">
        <v>93</v>
      </c>
      <c r="AV97" s="0" t="s">
        <v>521</v>
      </c>
      <c r="AW97" s="0" t="s">
        <v>522</v>
      </c>
      <c r="BA97" s="0" t="n">
        <v>306788</v>
      </c>
      <c r="BB97" s="0" t="s">
        <v>500</v>
      </c>
      <c r="BC97" s="0" t="s">
        <v>358</v>
      </c>
      <c r="BD97" s="0" t="s">
        <v>501</v>
      </c>
      <c r="BE97" s="0" t="s">
        <v>98</v>
      </c>
      <c r="BI97" s="0" t="s">
        <v>502</v>
      </c>
      <c r="BJ97" s="0" t="s">
        <v>523</v>
      </c>
      <c r="BK97" s="0" t="s">
        <v>504</v>
      </c>
      <c r="BL97" s="0" t="s">
        <v>524</v>
      </c>
      <c r="BM97" s="0" t="s">
        <v>506</v>
      </c>
      <c r="BN97" s="0" t="s">
        <v>507</v>
      </c>
      <c r="BO97" s="0" t="s">
        <v>105</v>
      </c>
      <c r="BP97" s="0" t="s">
        <v>496</v>
      </c>
      <c r="BQ97" s="0" t="s">
        <v>127</v>
      </c>
      <c r="BT97" s="0" t="n">
        <v>0</v>
      </c>
      <c r="BU97" s="0" t="s">
        <v>508</v>
      </c>
      <c r="BW97" s="0" t="n">
        <v>2018</v>
      </c>
      <c r="BX97" s="0" t="n">
        <v>2022</v>
      </c>
      <c r="BY97" s="0" t="s">
        <v>509</v>
      </c>
      <c r="BZ97" s="0" t="n">
        <v>2020</v>
      </c>
      <c r="CA97" s="0" t="n">
        <v>1</v>
      </c>
      <c r="CB97" s="0" t="n">
        <v>1</v>
      </c>
      <c r="CC97" s="0" t="n">
        <v>1</v>
      </c>
      <c r="CD97" s="0" t="n">
        <v>-0.00882280464849074</v>
      </c>
      <c r="CE97" s="0" t="n">
        <v>1</v>
      </c>
    </row>
    <row r="98" customFormat="false" ht="15" hidden="false" customHeight="false" outlineLevel="0" collapsed="false">
      <c r="A98" s="0" t="s">
        <v>496</v>
      </c>
      <c r="B98" s="0" t="n">
        <v>1403</v>
      </c>
      <c r="C98" s="0" t="n">
        <v>-0.0472356111703474</v>
      </c>
      <c r="D98" s="0" t="n">
        <v>306788</v>
      </c>
      <c r="E98" s="0" t="n">
        <f aca="false">IF(ISNUMBER($BA98),$BA98,IF(AND(ISNUMBER($D98),ISNUMBER($BW98),ISNUMBER($BX98)),$D98*($BX98-$BW98+1),""))</f>
        <v>306788</v>
      </c>
      <c r="H98" s="0" t="s">
        <v>118</v>
      </c>
      <c r="I98" s="0" t="s">
        <v>344</v>
      </c>
      <c r="J98" s="0" t="n">
        <f aca="false">IF($BW98&lt;&gt;"",$BW98,"")</f>
        <v>2018</v>
      </c>
      <c r="K98" s="0" t="n">
        <f aca="false">IF($BX98&lt;&gt;"",$BX98,"")</f>
        <v>2022</v>
      </c>
      <c r="L98" s="0" t="n">
        <f aca="false">IF(AND(ISNUMBER($BW98),ISNUMBER($BX98)),($BW98+$BX98)/2,"")</f>
        <v>2020</v>
      </c>
      <c r="M98" s="0" t="n">
        <f aca="false">IF($L98&lt;&gt;"",$L98,"")</f>
        <v>2020</v>
      </c>
      <c r="N98" s="0" t="n">
        <f aca="false">IF(AND(ISNUMBER($BW98),ISNUMBER($BX98)),MIN(1,MAX(0,($BX98-2016+1)/($BX98-$BW98+1))),"")</f>
        <v>1</v>
      </c>
      <c r="O98" s="0" t="n">
        <f aca="false">IF(AND(ISNUMBER($BW98),ISNUMBER($BX98)),MIN(1,MAX(0,($BX98-2017+1)/($BX98-$BW98+1))),"")</f>
        <v>1</v>
      </c>
      <c r="P98" s="0" t="n">
        <f aca="false">IF(AND(ISNUMBER($BW98),ISNUMBER($BX98)),MIN(1,MAX(0,($BX98-2018+1)/($BX98-$BW98+1))),"")</f>
        <v>1</v>
      </c>
      <c r="Q98" s="0" t="n">
        <f aca="false">IF(AND(ISNUMBER($BW98),ISNUMBER($BX98)),MIN(1,MAX(0,($BX98-2019+1)/($BX98-$BW98+1))),"")</f>
        <v>0.8</v>
      </c>
      <c r="R98" s="0" t="n">
        <f aca="false">IF(AND(ISNUMBER($BW98),ISNUMBER($BX98)),MIN(1,MAX(0,($BX98-2016+1)/($BX98-$BW98+1))),"")</f>
        <v>1</v>
      </c>
      <c r="S98" s="0" t="n">
        <f aca="false">IF($L98&lt;&gt;"",IF($L98&gt;=2015.5,1,0),"")</f>
        <v>1</v>
      </c>
      <c r="T98" s="0" t="n">
        <f aca="false">IF($L98&lt;&gt;"",IF($L98&gt;=2016,1,0),"")</f>
        <v>1</v>
      </c>
      <c r="U98" s="0" t="n">
        <f aca="false">IF(ISNUMBER($BX98),IF($BX98&gt;=2016,1,0),"")</f>
        <v>1</v>
      </c>
      <c r="V98" s="0" t="n">
        <f aca="false">IF(ISNUMBER($BW98),IF($BW98&gt;=2016,1,0),"")</f>
        <v>1</v>
      </c>
      <c r="W98" s="0" t="str">
        <f aca="false">IF(AND(ISNUMBER($BW98),ISNUMBER($BX98)),IF($BW98&gt;=2016,"post-only",IF($BX98&lt;2016,"pre-only","mixed")),"")</f>
        <v>post-only</v>
      </c>
      <c r="X98" s="0" t="n">
        <f aca="false">IF(AND(ISNUMBER($BW98),ISNUMBER($BX98)),MIN(1,MAX(0,($BX98-2017+1)/($BX98-$BW98+1))),"")</f>
        <v>1</v>
      </c>
      <c r="Y98" s="0" t="n">
        <f aca="false">IF(AND(ISNUMBER($BW98),ISNUMBER($BX98)),MIN(1,MAX(0,($BX98-2018+1)/($BX98-$BW98+1))),"")</f>
        <v>1</v>
      </c>
      <c r="Z98" s="0" t="n">
        <f aca="false">IF(AND(ISNUMBER($BW98),ISNUMBER($BX98)),MIN(1,MAX(0,($BX98-2019+1)/($BX98-$BW98+1))),"")</f>
        <v>0.8</v>
      </c>
      <c r="AA98" s="0" t="n">
        <f aca="false">IF(ISNUMBER($BX98),IF($BX98&gt;=2017,1,0),"")</f>
        <v>1</v>
      </c>
      <c r="AB98" s="0" t="n">
        <f aca="false">IF(ISNUMBER($BX98),IF($BX98&gt;=2018,1,0),"")</f>
        <v>1</v>
      </c>
      <c r="AC98" s="0" t="n">
        <f aca="false">IF(ISNUMBER($BX98),IF($BX98&gt;=2019,1,0),"")</f>
        <v>1</v>
      </c>
      <c r="AD98" s="0" t="n">
        <f aca="false">IF($L98&lt;&gt;"",IF($L98&gt;2013,1,0),"")</f>
        <v>1</v>
      </c>
      <c r="AE98" s="0" t="n">
        <f aca="false">IF($L98&lt;&gt;"",1+IF($L98&gt;2011,1,0)+IF($L98&gt;2014,1,0),"")</f>
        <v>3</v>
      </c>
      <c r="AF98" s="0" t="s">
        <v>87</v>
      </c>
      <c r="AG98" s="0" t="s">
        <v>436</v>
      </c>
      <c r="AH98" s="0" t="s">
        <v>90</v>
      </c>
      <c r="AI98" s="0" t="s">
        <v>497</v>
      </c>
      <c r="AJ98" s="0" t="s">
        <v>497</v>
      </c>
      <c r="AK98" s="0" t="str">
        <f aca="false">IF(AND($CF98&lt;&gt;"",IFERROR(INDEX(subsample_country_map!$B:$B,MATCH($CF98,subsample_country_map!$A:$A,0)),"")&lt;&gt;""),INDEX(subsample_country_map!$B:$B,MATCH($CF98,subsample_country_map!$A:$A,0)),INDEX(lookup!$AA:$AA,MATCH($A98,lookup!$A:$A,0)))</f>
        <v>2_Europe</v>
      </c>
      <c r="AL98" s="0" t="str">
        <f aca="false">IF(AND($CF98&lt;&gt;"",IFERROR(INDEX(subsample_country_map!$C:$C,MATCH($CF98,subsample_country_map!$A:$A,0)),"")&lt;&gt;""),INDEX(subsample_country_map!$C:$C,MATCH($CF98,subsample_country_map!$A:$A,0)),INDEX(lookup!$AB:$AB,MATCH($A98,lookup!$A:$A,0)))</f>
        <v>99_NCE</v>
      </c>
      <c r="AM98" s="0" t="str">
        <f aca="false">IF(AND($CF98&lt;&gt;"",IFERROR(INDEX(subsample_country_map!$D:$D,MATCH($CF98,subsample_country_map!$A:$A,0)),"")&lt;&gt;""),INDEX(subsample_country_map!$D:$D,MATCH($CF98,subsample_country_map!$A:$A,0)),INDEX(lookup!$AC:$AC,MATCH($A98,lookup!$A:$A,0)))</f>
        <v>1_western</v>
      </c>
      <c r="AN98" s="0" t="str">
        <f aca="false">IF(AND($CF98&lt;&gt;"",IFERROR(INDEX(subsample_country_map!$E:$E,MATCH($CF98,subsample_country_map!$A:$A,0)),"")&lt;&gt;""),INDEX(subsample_country_map!$E:$E,MATCH($CF98,subsample_country_map!$A:$A,0)),INDEX(lookup!$AD:$AD,MATCH($A98,lookup!$A:$A,0)))</f>
        <v>99_NCE</v>
      </c>
      <c r="AO98" s="0" t="str">
        <f aca="false">INDEX(lookup!$Y:$Y,MATCH($A98,lookup!$A:$A,0))</f>
        <v>1_not published</v>
      </c>
      <c r="AP98" s="0" t="str">
        <f aca="false">INDEX(lookup!$Z:$Z,MATCH($A98,lookup!$A:$A,0))</f>
        <v>99_NCE</v>
      </c>
      <c r="AQ98" s="0" t="str">
        <f aca="false">INDEX(lookup!$W:$W,MATCH($A98,lookup!$A:$A,0))</f>
        <v>1_fin/acc/econ</v>
      </c>
      <c r="AS98" s="0" t="s">
        <v>91</v>
      </c>
      <c r="AT98" s="0" t="s">
        <v>111</v>
      </c>
      <c r="AU98" s="0" t="s">
        <v>93</v>
      </c>
      <c r="AV98" s="0" t="s">
        <v>525</v>
      </c>
      <c r="AW98" s="0" t="s">
        <v>526</v>
      </c>
      <c r="BA98" s="0" t="n">
        <v>306788</v>
      </c>
      <c r="BB98" s="0" t="s">
        <v>96</v>
      </c>
      <c r="BC98" s="0" t="s">
        <v>358</v>
      </c>
      <c r="BD98" s="0" t="s">
        <v>501</v>
      </c>
      <c r="BE98" s="0" t="s">
        <v>98</v>
      </c>
      <c r="BI98" s="0" t="s">
        <v>502</v>
      </c>
      <c r="BJ98" s="0" t="s">
        <v>523</v>
      </c>
      <c r="BK98" s="0" t="s">
        <v>504</v>
      </c>
      <c r="BL98" s="0" t="s">
        <v>527</v>
      </c>
      <c r="BM98" s="0" t="s">
        <v>513</v>
      </c>
      <c r="BN98" s="0" t="s">
        <v>507</v>
      </c>
      <c r="BO98" s="0" t="s">
        <v>105</v>
      </c>
      <c r="BP98" s="0" t="s">
        <v>496</v>
      </c>
      <c r="BQ98" s="0" t="s">
        <v>127</v>
      </c>
      <c r="BT98" s="0" t="n">
        <v>0</v>
      </c>
      <c r="BU98" s="0" t="s">
        <v>508</v>
      </c>
      <c r="BW98" s="0" t="n">
        <v>2018</v>
      </c>
      <c r="BX98" s="0" t="n">
        <v>2022</v>
      </c>
      <c r="BY98" s="0" t="s">
        <v>509</v>
      </c>
      <c r="BZ98" s="0" t="n">
        <v>2020</v>
      </c>
      <c r="CA98" s="0" t="n">
        <v>1</v>
      </c>
      <c r="CB98" s="0" t="n">
        <v>1</v>
      </c>
      <c r="CC98" s="0" t="n">
        <v>1</v>
      </c>
      <c r="CD98" s="0" t="n">
        <v>-0.0472707890209194</v>
      </c>
      <c r="CE98" s="0" t="n">
        <v>1</v>
      </c>
    </row>
    <row r="99" customFormat="false" ht="15" hidden="false" customHeight="false" outlineLevel="0" collapsed="false">
      <c r="A99" s="0" t="s">
        <v>496</v>
      </c>
      <c r="B99" s="0" t="n">
        <v>1404</v>
      </c>
      <c r="C99" s="0" t="n">
        <v>-0.00509603803177481</v>
      </c>
      <c r="D99" s="0" t="n">
        <v>305401</v>
      </c>
      <c r="E99" s="0" t="n">
        <f aca="false">IF(ISNUMBER($BA99),$BA99,IF(AND(ISNUMBER($D99),ISNUMBER($BW99),ISNUMBER($BX99)),$D99*($BX99-$BW99+1),""))</f>
        <v>305401</v>
      </c>
      <c r="H99" s="0" t="s">
        <v>118</v>
      </c>
      <c r="I99" s="0" t="s">
        <v>344</v>
      </c>
      <c r="J99" s="0" t="n">
        <f aca="false">IF($BW99&lt;&gt;"",$BW99,"")</f>
        <v>2018</v>
      </c>
      <c r="K99" s="0" t="n">
        <f aca="false">IF($BX99&lt;&gt;"",$BX99,"")</f>
        <v>2022</v>
      </c>
      <c r="L99" s="0" t="n">
        <f aca="false">IF(AND(ISNUMBER($BW99),ISNUMBER($BX99)),($BW99+$BX99)/2,"")</f>
        <v>2020</v>
      </c>
      <c r="M99" s="0" t="n">
        <f aca="false">IF($L99&lt;&gt;"",$L99,"")</f>
        <v>2020</v>
      </c>
      <c r="N99" s="0" t="n">
        <f aca="false">IF(AND(ISNUMBER($BW99),ISNUMBER($BX99)),MIN(1,MAX(0,($BX99-2016+1)/($BX99-$BW99+1))),"")</f>
        <v>1</v>
      </c>
      <c r="O99" s="0" t="n">
        <f aca="false">IF(AND(ISNUMBER($BW99),ISNUMBER($BX99)),MIN(1,MAX(0,($BX99-2017+1)/($BX99-$BW99+1))),"")</f>
        <v>1</v>
      </c>
      <c r="P99" s="0" t="n">
        <f aca="false">IF(AND(ISNUMBER($BW99),ISNUMBER($BX99)),MIN(1,MAX(0,($BX99-2018+1)/($BX99-$BW99+1))),"")</f>
        <v>1</v>
      </c>
      <c r="Q99" s="0" t="n">
        <f aca="false">IF(AND(ISNUMBER($BW99),ISNUMBER($BX99)),MIN(1,MAX(0,($BX99-2019+1)/($BX99-$BW99+1))),"")</f>
        <v>0.8</v>
      </c>
      <c r="R99" s="0" t="n">
        <f aca="false">IF(AND(ISNUMBER($BW99),ISNUMBER($BX99)),MIN(1,MAX(0,($BX99-2016+1)/($BX99-$BW99+1))),"")</f>
        <v>1</v>
      </c>
      <c r="S99" s="0" t="n">
        <f aca="false">IF($L99&lt;&gt;"",IF($L99&gt;=2015.5,1,0),"")</f>
        <v>1</v>
      </c>
      <c r="T99" s="0" t="n">
        <f aca="false">IF($L99&lt;&gt;"",IF($L99&gt;=2016,1,0),"")</f>
        <v>1</v>
      </c>
      <c r="U99" s="0" t="n">
        <f aca="false">IF(ISNUMBER($BX99),IF($BX99&gt;=2016,1,0),"")</f>
        <v>1</v>
      </c>
      <c r="V99" s="0" t="n">
        <f aca="false">IF(ISNUMBER($BW99),IF($BW99&gt;=2016,1,0),"")</f>
        <v>1</v>
      </c>
      <c r="W99" s="0" t="str">
        <f aca="false">IF(AND(ISNUMBER($BW99),ISNUMBER($BX99)),IF($BW99&gt;=2016,"post-only",IF($BX99&lt;2016,"pre-only","mixed")),"")</f>
        <v>post-only</v>
      </c>
      <c r="X99" s="0" t="n">
        <f aca="false">IF(AND(ISNUMBER($BW99),ISNUMBER($BX99)),MIN(1,MAX(0,($BX99-2017+1)/($BX99-$BW99+1))),"")</f>
        <v>1</v>
      </c>
      <c r="Y99" s="0" t="n">
        <f aca="false">IF(AND(ISNUMBER($BW99),ISNUMBER($BX99)),MIN(1,MAX(0,($BX99-2018+1)/($BX99-$BW99+1))),"")</f>
        <v>1</v>
      </c>
      <c r="Z99" s="0" t="n">
        <f aca="false">IF(AND(ISNUMBER($BW99),ISNUMBER($BX99)),MIN(1,MAX(0,($BX99-2019+1)/($BX99-$BW99+1))),"")</f>
        <v>0.8</v>
      </c>
      <c r="AA99" s="0" t="n">
        <f aca="false">IF(ISNUMBER($BX99),IF($BX99&gt;=2017,1,0),"")</f>
        <v>1</v>
      </c>
      <c r="AB99" s="0" t="n">
        <f aca="false">IF(ISNUMBER($BX99),IF($BX99&gt;=2018,1,0),"")</f>
        <v>1</v>
      </c>
      <c r="AC99" s="0" t="n">
        <f aca="false">IF(ISNUMBER($BX99),IF($BX99&gt;=2019,1,0),"")</f>
        <v>1</v>
      </c>
      <c r="AD99" s="0" t="n">
        <f aca="false">IF($L99&lt;&gt;"",IF($L99&gt;2013,1,0),"")</f>
        <v>1</v>
      </c>
      <c r="AE99" s="0" t="n">
        <f aca="false">IF($L99&lt;&gt;"",1+IF($L99&gt;2011,1,0)+IF($L99&gt;2014,1,0),"")</f>
        <v>3</v>
      </c>
      <c r="AF99" s="0" t="s">
        <v>87</v>
      </c>
      <c r="AG99" s="0" t="s">
        <v>88</v>
      </c>
      <c r="AH99" s="0" t="s">
        <v>90</v>
      </c>
      <c r="AI99" s="0" t="s">
        <v>497</v>
      </c>
      <c r="AJ99" s="0" t="s">
        <v>497</v>
      </c>
      <c r="AK99" s="0" t="str">
        <f aca="false">IF(AND($CF99&lt;&gt;"",IFERROR(INDEX(subsample_country_map!$B:$B,MATCH($CF99,subsample_country_map!$A:$A,0)),"")&lt;&gt;""),INDEX(subsample_country_map!$B:$B,MATCH($CF99,subsample_country_map!$A:$A,0)),INDEX(lookup!$AA:$AA,MATCH($A99,lookup!$A:$A,0)))</f>
        <v>2_Europe</v>
      </c>
      <c r="AL99" s="0" t="str">
        <f aca="false">IF(AND($CF99&lt;&gt;"",IFERROR(INDEX(subsample_country_map!$C:$C,MATCH($CF99,subsample_country_map!$A:$A,0)),"")&lt;&gt;""),INDEX(subsample_country_map!$C:$C,MATCH($CF99,subsample_country_map!$A:$A,0)),INDEX(lookup!$AB:$AB,MATCH($A99,lookup!$A:$A,0)))</f>
        <v>99_NCE</v>
      </c>
      <c r="AM99" s="0" t="str">
        <f aca="false">IF(AND($CF99&lt;&gt;"",IFERROR(INDEX(subsample_country_map!$D:$D,MATCH($CF99,subsample_country_map!$A:$A,0)),"")&lt;&gt;""),INDEX(subsample_country_map!$D:$D,MATCH($CF99,subsample_country_map!$A:$A,0)),INDEX(lookup!$AC:$AC,MATCH($A99,lookup!$A:$A,0)))</f>
        <v>1_western</v>
      </c>
      <c r="AN99" s="0" t="str">
        <f aca="false">IF(AND($CF99&lt;&gt;"",IFERROR(INDEX(subsample_country_map!$E:$E,MATCH($CF99,subsample_country_map!$A:$A,0)),"")&lt;&gt;""),INDEX(subsample_country_map!$E:$E,MATCH($CF99,subsample_country_map!$A:$A,0)),INDEX(lookup!$AD:$AD,MATCH($A99,lookup!$A:$A,0)))</f>
        <v>99_NCE</v>
      </c>
      <c r="AO99" s="0" t="str">
        <f aca="false">INDEX(lookup!$Y:$Y,MATCH($A99,lookup!$A:$A,0))</f>
        <v>1_not published</v>
      </c>
      <c r="AP99" s="0" t="str">
        <f aca="false">INDEX(lookup!$Z:$Z,MATCH($A99,lookup!$A:$A,0))</f>
        <v>99_NCE</v>
      </c>
      <c r="AQ99" s="0" t="str">
        <f aca="false">INDEX(lookup!$W:$W,MATCH($A99,lookup!$A:$A,0))</f>
        <v>1_fin/acc/econ</v>
      </c>
      <c r="AS99" s="0" t="s">
        <v>91</v>
      </c>
      <c r="AT99" s="0" t="s">
        <v>397</v>
      </c>
      <c r="AU99" s="0" t="s">
        <v>93</v>
      </c>
      <c r="AV99" s="0" t="s">
        <v>528</v>
      </c>
      <c r="AW99" s="0" t="s">
        <v>529</v>
      </c>
      <c r="BA99" s="0" t="n">
        <v>305401</v>
      </c>
      <c r="BB99" s="0" t="s">
        <v>500</v>
      </c>
      <c r="BC99" s="0" t="s">
        <v>358</v>
      </c>
      <c r="BD99" s="0" t="s">
        <v>501</v>
      </c>
      <c r="BE99" s="0" t="s">
        <v>98</v>
      </c>
      <c r="BI99" s="0" t="s">
        <v>502</v>
      </c>
      <c r="BJ99" s="0" t="s">
        <v>530</v>
      </c>
      <c r="BK99" s="0" t="s">
        <v>504</v>
      </c>
      <c r="BL99" s="0" t="s">
        <v>531</v>
      </c>
      <c r="BM99" s="0" t="s">
        <v>506</v>
      </c>
      <c r="BN99" s="0" t="s">
        <v>507</v>
      </c>
      <c r="BO99" s="0" t="s">
        <v>105</v>
      </c>
      <c r="BP99" s="0" t="s">
        <v>496</v>
      </c>
      <c r="BQ99" s="0" t="s">
        <v>127</v>
      </c>
      <c r="BT99" s="0" t="n">
        <v>0</v>
      </c>
      <c r="BU99" s="0" t="s">
        <v>508</v>
      </c>
      <c r="BW99" s="0" t="n">
        <v>2018</v>
      </c>
      <c r="BX99" s="0" t="n">
        <v>2022</v>
      </c>
      <c r="BY99" s="0" t="s">
        <v>509</v>
      </c>
      <c r="BZ99" s="0" t="n">
        <v>2020</v>
      </c>
      <c r="CA99" s="0" t="n">
        <v>1</v>
      </c>
      <c r="CB99" s="0" t="n">
        <v>1</v>
      </c>
      <c r="CC99" s="0" t="n">
        <v>1</v>
      </c>
      <c r="CD99" s="0" t="n">
        <v>-0.00509608214649144</v>
      </c>
      <c r="CE99" s="0" t="n">
        <v>1</v>
      </c>
    </row>
    <row r="100" customFormat="false" ht="15" hidden="false" customHeight="false" outlineLevel="0" collapsed="false">
      <c r="A100" s="0" t="s">
        <v>496</v>
      </c>
      <c r="B100" s="0" t="n">
        <v>1405</v>
      </c>
      <c r="C100" s="0" t="n">
        <v>-0.0431693908534779</v>
      </c>
      <c r="D100" s="0" t="n">
        <v>305401</v>
      </c>
      <c r="E100" s="0" t="n">
        <f aca="false">IF(ISNUMBER($BA100),$BA100,IF(AND(ISNUMBER($D100),ISNUMBER($BW100),ISNUMBER($BX100)),$D100*($BX100-$BW100+1),""))</f>
        <v>305401</v>
      </c>
      <c r="H100" s="0" t="s">
        <v>118</v>
      </c>
      <c r="I100" s="0" t="s">
        <v>344</v>
      </c>
      <c r="J100" s="0" t="n">
        <f aca="false">IF($BW100&lt;&gt;"",$BW100,"")</f>
        <v>2018</v>
      </c>
      <c r="K100" s="0" t="n">
        <f aca="false">IF($BX100&lt;&gt;"",$BX100,"")</f>
        <v>2022</v>
      </c>
      <c r="L100" s="0" t="n">
        <f aca="false">IF(AND(ISNUMBER($BW100),ISNUMBER($BX100)),($BW100+$BX100)/2,"")</f>
        <v>2020</v>
      </c>
      <c r="M100" s="0" t="n">
        <f aca="false">IF($L100&lt;&gt;"",$L100,"")</f>
        <v>2020</v>
      </c>
      <c r="N100" s="0" t="n">
        <f aca="false">IF(AND(ISNUMBER($BW100),ISNUMBER($BX100)),MIN(1,MAX(0,($BX100-2016+1)/($BX100-$BW100+1))),"")</f>
        <v>1</v>
      </c>
      <c r="O100" s="0" t="n">
        <f aca="false">IF(AND(ISNUMBER($BW100),ISNUMBER($BX100)),MIN(1,MAX(0,($BX100-2017+1)/($BX100-$BW100+1))),"")</f>
        <v>1</v>
      </c>
      <c r="P100" s="0" t="n">
        <f aca="false">IF(AND(ISNUMBER($BW100),ISNUMBER($BX100)),MIN(1,MAX(0,($BX100-2018+1)/($BX100-$BW100+1))),"")</f>
        <v>1</v>
      </c>
      <c r="Q100" s="0" t="n">
        <f aca="false">IF(AND(ISNUMBER($BW100),ISNUMBER($BX100)),MIN(1,MAX(0,($BX100-2019+1)/($BX100-$BW100+1))),"")</f>
        <v>0.8</v>
      </c>
      <c r="R100" s="0" t="n">
        <f aca="false">IF(AND(ISNUMBER($BW100),ISNUMBER($BX100)),MIN(1,MAX(0,($BX100-2016+1)/($BX100-$BW100+1))),"")</f>
        <v>1</v>
      </c>
      <c r="S100" s="0" t="n">
        <f aca="false">IF($L100&lt;&gt;"",IF($L100&gt;=2015.5,1,0),"")</f>
        <v>1</v>
      </c>
      <c r="T100" s="0" t="n">
        <f aca="false">IF($L100&lt;&gt;"",IF($L100&gt;=2016,1,0),"")</f>
        <v>1</v>
      </c>
      <c r="U100" s="0" t="n">
        <f aca="false">IF(ISNUMBER($BX100),IF($BX100&gt;=2016,1,0),"")</f>
        <v>1</v>
      </c>
      <c r="V100" s="0" t="n">
        <f aca="false">IF(ISNUMBER($BW100),IF($BW100&gt;=2016,1,0),"")</f>
        <v>1</v>
      </c>
      <c r="W100" s="0" t="str">
        <f aca="false">IF(AND(ISNUMBER($BW100),ISNUMBER($BX100)),IF($BW100&gt;=2016,"post-only",IF($BX100&lt;2016,"pre-only","mixed")),"")</f>
        <v>post-only</v>
      </c>
      <c r="X100" s="0" t="n">
        <f aca="false">IF(AND(ISNUMBER($BW100),ISNUMBER($BX100)),MIN(1,MAX(0,($BX100-2017+1)/($BX100-$BW100+1))),"")</f>
        <v>1</v>
      </c>
      <c r="Y100" s="0" t="n">
        <f aca="false">IF(AND(ISNUMBER($BW100),ISNUMBER($BX100)),MIN(1,MAX(0,($BX100-2018+1)/($BX100-$BW100+1))),"")</f>
        <v>1</v>
      </c>
      <c r="Z100" s="0" t="n">
        <f aca="false">IF(AND(ISNUMBER($BW100),ISNUMBER($BX100)),MIN(1,MAX(0,($BX100-2019+1)/($BX100-$BW100+1))),"")</f>
        <v>0.8</v>
      </c>
      <c r="AA100" s="0" t="n">
        <f aca="false">IF(ISNUMBER($BX100),IF($BX100&gt;=2017,1,0),"")</f>
        <v>1</v>
      </c>
      <c r="AB100" s="0" t="n">
        <f aca="false">IF(ISNUMBER($BX100),IF($BX100&gt;=2018,1,0),"")</f>
        <v>1</v>
      </c>
      <c r="AC100" s="0" t="n">
        <f aca="false">IF(ISNUMBER($BX100),IF($BX100&gt;=2019,1,0),"")</f>
        <v>1</v>
      </c>
      <c r="AD100" s="0" t="n">
        <f aca="false">IF($L100&lt;&gt;"",IF($L100&gt;2013,1,0),"")</f>
        <v>1</v>
      </c>
      <c r="AE100" s="0" t="n">
        <f aca="false">IF($L100&lt;&gt;"",1+IF($L100&gt;2011,1,0)+IF($L100&gt;2014,1,0),"")</f>
        <v>3</v>
      </c>
      <c r="AF100" s="0" t="s">
        <v>87</v>
      </c>
      <c r="AG100" s="0" t="s">
        <v>436</v>
      </c>
      <c r="AH100" s="0" t="s">
        <v>90</v>
      </c>
      <c r="AI100" s="0" t="s">
        <v>497</v>
      </c>
      <c r="AJ100" s="0" t="s">
        <v>497</v>
      </c>
      <c r="AK100" s="0" t="str">
        <f aca="false">IF(AND($CF100&lt;&gt;"",IFERROR(INDEX(subsample_country_map!$B:$B,MATCH($CF100,subsample_country_map!$A:$A,0)),"")&lt;&gt;""),INDEX(subsample_country_map!$B:$B,MATCH($CF100,subsample_country_map!$A:$A,0)),INDEX(lookup!$AA:$AA,MATCH($A100,lookup!$A:$A,0)))</f>
        <v>2_Europe</v>
      </c>
      <c r="AL100" s="0" t="str">
        <f aca="false">IF(AND($CF100&lt;&gt;"",IFERROR(INDEX(subsample_country_map!$C:$C,MATCH($CF100,subsample_country_map!$A:$A,0)),"")&lt;&gt;""),INDEX(subsample_country_map!$C:$C,MATCH($CF100,subsample_country_map!$A:$A,0)),INDEX(lookup!$AB:$AB,MATCH($A100,lookup!$A:$A,0)))</f>
        <v>99_NCE</v>
      </c>
      <c r="AM100" s="0" t="str">
        <f aca="false">IF(AND($CF100&lt;&gt;"",IFERROR(INDEX(subsample_country_map!$D:$D,MATCH($CF100,subsample_country_map!$A:$A,0)),"")&lt;&gt;""),INDEX(subsample_country_map!$D:$D,MATCH($CF100,subsample_country_map!$A:$A,0)),INDEX(lookup!$AC:$AC,MATCH($A100,lookup!$A:$A,0)))</f>
        <v>1_western</v>
      </c>
      <c r="AN100" s="0" t="str">
        <f aca="false">IF(AND($CF100&lt;&gt;"",IFERROR(INDEX(subsample_country_map!$E:$E,MATCH($CF100,subsample_country_map!$A:$A,0)),"")&lt;&gt;""),INDEX(subsample_country_map!$E:$E,MATCH($CF100,subsample_country_map!$A:$A,0)),INDEX(lookup!$AD:$AD,MATCH($A100,lookup!$A:$A,0)))</f>
        <v>99_NCE</v>
      </c>
      <c r="AO100" s="0" t="str">
        <f aca="false">INDEX(lookup!$Y:$Y,MATCH($A100,lookup!$A:$A,0))</f>
        <v>1_not published</v>
      </c>
      <c r="AP100" s="0" t="str">
        <f aca="false">INDEX(lookup!$Z:$Z,MATCH($A100,lookup!$A:$A,0))</f>
        <v>99_NCE</v>
      </c>
      <c r="AQ100" s="0" t="str">
        <f aca="false">INDEX(lookup!$W:$W,MATCH($A100,lookup!$A:$A,0))</f>
        <v>1_fin/acc/econ</v>
      </c>
      <c r="AS100" s="0" t="s">
        <v>91</v>
      </c>
      <c r="AT100" s="0" t="s">
        <v>111</v>
      </c>
      <c r="AU100" s="0" t="s">
        <v>93</v>
      </c>
      <c r="AV100" s="0" t="s">
        <v>532</v>
      </c>
      <c r="AW100" s="0" t="s">
        <v>533</v>
      </c>
      <c r="BA100" s="0" t="n">
        <v>305401</v>
      </c>
      <c r="BB100" s="0" t="s">
        <v>96</v>
      </c>
      <c r="BC100" s="0" t="s">
        <v>358</v>
      </c>
      <c r="BD100" s="0" t="s">
        <v>501</v>
      </c>
      <c r="BE100" s="0" t="s">
        <v>98</v>
      </c>
      <c r="BI100" s="0" t="s">
        <v>502</v>
      </c>
      <c r="BJ100" s="0" t="s">
        <v>530</v>
      </c>
      <c r="BK100" s="0" t="s">
        <v>504</v>
      </c>
      <c r="BL100" s="0" t="s">
        <v>534</v>
      </c>
      <c r="BM100" s="0" t="s">
        <v>513</v>
      </c>
      <c r="BN100" s="0" t="s">
        <v>507</v>
      </c>
      <c r="BO100" s="0" t="s">
        <v>105</v>
      </c>
      <c r="BP100" s="0" t="s">
        <v>496</v>
      </c>
      <c r="BQ100" s="0" t="s">
        <v>127</v>
      </c>
      <c r="BT100" s="0" t="n">
        <v>0</v>
      </c>
      <c r="BU100" s="0" t="s">
        <v>508</v>
      </c>
      <c r="BW100" s="0" t="n">
        <v>2018</v>
      </c>
      <c r="BX100" s="0" t="n">
        <v>2022</v>
      </c>
      <c r="BY100" s="0" t="s">
        <v>509</v>
      </c>
      <c r="BZ100" s="0" t="n">
        <v>2020</v>
      </c>
      <c r="CA100" s="0" t="n">
        <v>1</v>
      </c>
      <c r="CB100" s="0" t="n">
        <v>1</v>
      </c>
      <c r="CC100" s="0" t="n">
        <v>1</v>
      </c>
      <c r="CD100" s="0" t="n">
        <v>-0.0431962376512853</v>
      </c>
      <c r="CE100" s="0" t="n">
        <v>1</v>
      </c>
    </row>
    <row r="101" customFormat="false" ht="15" hidden="false" customHeight="false" outlineLevel="0" collapsed="false">
      <c r="A101" s="0" t="s">
        <v>496</v>
      </c>
      <c r="B101" s="0" t="n">
        <v>1406</v>
      </c>
      <c r="C101" s="0" t="n">
        <v>-0.0137694922895391</v>
      </c>
      <c r="D101" s="0" t="n">
        <v>305401</v>
      </c>
      <c r="E101" s="0" t="n">
        <f aca="false">IF(ISNUMBER($BA101),$BA101,IF(AND(ISNUMBER($D101),ISNUMBER($BW101),ISNUMBER($BX101)),$D101*($BX101-$BW101+1),""))</f>
        <v>305401</v>
      </c>
      <c r="H101" s="0" t="s">
        <v>118</v>
      </c>
      <c r="I101" s="0" t="s">
        <v>344</v>
      </c>
      <c r="J101" s="0" t="n">
        <f aca="false">IF($BW101&lt;&gt;"",$BW101,"")</f>
        <v>2018</v>
      </c>
      <c r="K101" s="0" t="n">
        <f aca="false">IF($BX101&lt;&gt;"",$BX101,"")</f>
        <v>2022</v>
      </c>
      <c r="L101" s="0" t="n">
        <f aca="false">IF(AND(ISNUMBER($BW101),ISNUMBER($BX101)),($BW101+$BX101)/2,"")</f>
        <v>2020</v>
      </c>
      <c r="M101" s="0" t="n">
        <f aca="false">IF($L101&lt;&gt;"",$L101,"")</f>
        <v>2020</v>
      </c>
      <c r="N101" s="0" t="n">
        <f aca="false">IF(AND(ISNUMBER($BW101),ISNUMBER($BX101)),MIN(1,MAX(0,($BX101-2016+1)/($BX101-$BW101+1))),"")</f>
        <v>1</v>
      </c>
      <c r="O101" s="0" t="n">
        <f aca="false">IF(AND(ISNUMBER($BW101),ISNUMBER($BX101)),MIN(1,MAX(0,($BX101-2017+1)/($BX101-$BW101+1))),"")</f>
        <v>1</v>
      </c>
      <c r="P101" s="0" t="n">
        <f aca="false">IF(AND(ISNUMBER($BW101),ISNUMBER($BX101)),MIN(1,MAX(0,($BX101-2018+1)/($BX101-$BW101+1))),"")</f>
        <v>1</v>
      </c>
      <c r="Q101" s="0" t="n">
        <f aca="false">IF(AND(ISNUMBER($BW101),ISNUMBER($BX101)),MIN(1,MAX(0,($BX101-2019+1)/($BX101-$BW101+1))),"")</f>
        <v>0.8</v>
      </c>
      <c r="R101" s="0" t="n">
        <f aca="false">IF(AND(ISNUMBER($BW101),ISNUMBER($BX101)),MIN(1,MAX(0,($BX101-2016+1)/($BX101-$BW101+1))),"")</f>
        <v>1</v>
      </c>
      <c r="S101" s="0" t="n">
        <f aca="false">IF($L101&lt;&gt;"",IF($L101&gt;=2015.5,1,0),"")</f>
        <v>1</v>
      </c>
      <c r="T101" s="0" t="n">
        <f aca="false">IF($L101&lt;&gt;"",IF($L101&gt;=2016,1,0),"")</f>
        <v>1</v>
      </c>
      <c r="U101" s="0" t="n">
        <f aca="false">IF(ISNUMBER($BX101),IF($BX101&gt;=2016,1,0),"")</f>
        <v>1</v>
      </c>
      <c r="V101" s="0" t="n">
        <f aca="false">IF(ISNUMBER($BW101),IF($BW101&gt;=2016,1,0),"")</f>
        <v>1</v>
      </c>
      <c r="W101" s="0" t="str">
        <f aca="false">IF(AND(ISNUMBER($BW101),ISNUMBER($BX101)),IF($BW101&gt;=2016,"post-only",IF($BX101&lt;2016,"pre-only","mixed")),"")</f>
        <v>post-only</v>
      </c>
      <c r="X101" s="0" t="n">
        <f aca="false">IF(AND(ISNUMBER($BW101),ISNUMBER($BX101)),MIN(1,MAX(0,($BX101-2017+1)/($BX101-$BW101+1))),"")</f>
        <v>1</v>
      </c>
      <c r="Y101" s="0" t="n">
        <f aca="false">IF(AND(ISNUMBER($BW101),ISNUMBER($BX101)),MIN(1,MAX(0,($BX101-2018+1)/($BX101-$BW101+1))),"")</f>
        <v>1</v>
      </c>
      <c r="Z101" s="0" t="n">
        <f aca="false">IF(AND(ISNUMBER($BW101),ISNUMBER($BX101)),MIN(1,MAX(0,($BX101-2019+1)/($BX101-$BW101+1))),"")</f>
        <v>0.8</v>
      </c>
      <c r="AA101" s="0" t="n">
        <f aca="false">IF(ISNUMBER($BX101),IF($BX101&gt;=2017,1,0),"")</f>
        <v>1</v>
      </c>
      <c r="AB101" s="0" t="n">
        <f aca="false">IF(ISNUMBER($BX101),IF($BX101&gt;=2018,1,0),"")</f>
        <v>1</v>
      </c>
      <c r="AC101" s="0" t="n">
        <f aca="false">IF(ISNUMBER($BX101),IF($BX101&gt;=2019,1,0),"")</f>
        <v>1</v>
      </c>
      <c r="AD101" s="0" t="n">
        <f aca="false">IF($L101&lt;&gt;"",IF($L101&gt;2013,1,0),"")</f>
        <v>1</v>
      </c>
      <c r="AE101" s="0" t="n">
        <f aca="false">IF($L101&lt;&gt;"",1+IF($L101&gt;2011,1,0)+IF($L101&gt;2014,1,0),"")</f>
        <v>3</v>
      </c>
      <c r="AF101" s="0" t="s">
        <v>87</v>
      </c>
      <c r="AG101" s="0" t="s">
        <v>88</v>
      </c>
      <c r="AH101" s="0" t="s">
        <v>90</v>
      </c>
      <c r="AI101" s="0" t="s">
        <v>497</v>
      </c>
      <c r="AJ101" s="0" t="s">
        <v>497</v>
      </c>
      <c r="AK101" s="0" t="str">
        <f aca="false">IF(AND($CF101&lt;&gt;"",IFERROR(INDEX(subsample_country_map!$B:$B,MATCH($CF101,subsample_country_map!$A:$A,0)),"")&lt;&gt;""),INDEX(subsample_country_map!$B:$B,MATCH($CF101,subsample_country_map!$A:$A,0)),INDEX(lookup!$AA:$AA,MATCH($A101,lookup!$A:$A,0)))</f>
        <v>2_Europe</v>
      </c>
      <c r="AL101" s="0" t="str">
        <f aca="false">IF(AND($CF101&lt;&gt;"",IFERROR(INDEX(subsample_country_map!$C:$C,MATCH($CF101,subsample_country_map!$A:$A,0)),"")&lt;&gt;""),INDEX(subsample_country_map!$C:$C,MATCH($CF101,subsample_country_map!$A:$A,0)),INDEX(lookup!$AB:$AB,MATCH($A101,lookup!$A:$A,0)))</f>
        <v>99_NCE</v>
      </c>
      <c r="AM101" s="0" t="str">
        <f aca="false">IF(AND($CF101&lt;&gt;"",IFERROR(INDEX(subsample_country_map!$D:$D,MATCH($CF101,subsample_country_map!$A:$A,0)),"")&lt;&gt;""),INDEX(subsample_country_map!$D:$D,MATCH($CF101,subsample_country_map!$A:$A,0)),INDEX(lookup!$AC:$AC,MATCH($A101,lookup!$A:$A,0)))</f>
        <v>1_western</v>
      </c>
      <c r="AN101" s="0" t="str">
        <f aca="false">IF(AND($CF101&lt;&gt;"",IFERROR(INDEX(subsample_country_map!$E:$E,MATCH($CF101,subsample_country_map!$A:$A,0)),"")&lt;&gt;""),INDEX(subsample_country_map!$E:$E,MATCH($CF101,subsample_country_map!$A:$A,0)),INDEX(lookup!$AD:$AD,MATCH($A101,lookup!$A:$A,0)))</f>
        <v>99_NCE</v>
      </c>
      <c r="AO101" s="0" t="str">
        <f aca="false">INDEX(lookup!$Y:$Y,MATCH($A101,lookup!$A:$A,0))</f>
        <v>1_not published</v>
      </c>
      <c r="AP101" s="0" t="str">
        <f aca="false">INDEX(lookup!$Z:$Z,MATCH($A101,lookup!$A:$A,0))</f>
        <v>99_NCE</v>
      </c>
      <c r="AQ101" s="0" t="str">
        <f aca="false">INDEX(lookup!$W:$W,MATCH($A101,lookup!$A:$A,0))</f>
        <v>1_fin/acc/econ</v>
      </c>
      <c r="AS101" s="0" t="s">
        <v>91</v>
      </c>
      <c r="AT101" s="0" t="s">
        <v>397</v>
      </c>
      <c r="AU101" s="0" t="s">
        <v>93</v>
      </c>
      <c r="AV101" s="0" t="s">
        <v>535</v>
      </c>
      <c r="AW101" s="0" t="s">
        <v>536</v>
      </c>
      <c r="BA101" s="0" t="n">
        <v>305401</v>
      </c>
      <c r="BB101" s="0" t="s">
        <v>500</v>
      </c>
      <c r="BC101" s="0" t="s">
        <v>358</v>
      </c>
      <c r="BD101" s="0" t="s">
        <v>501</v>
      </c>
      <c r="BE101" s="0" t="s">
        <v>98</v>
      </c>
      <c r="BI101" s="0" t="s">
        <v>502</v>
      </c>
      <c r="BJ101" s="0" t="s">
        <v>537</v>
      </c>
      <c r="BK101" s="0" t="s">
        <v>504</v>
      </c>
      <c r="BL101" s="0" t="s">
        <v>538</v>
      </c>
      <c r="BM101" s="0" t="s">
        <v>506</v>
      </c>
      <c r="BN101" s="0" t="s">
        <v>507</v>
      </c>
      <c r="BO101" s="0" t="s">
        <v>105</v>
      </c>
      <c r="BP101" s="0" t="s">
        <v>496</v>
      </c>
      <c r="BQ101" s="0" t="s">
        <v>127</v>
      </c>
      <c r="BT101" s="0" t="n">
        <v>0</v>
      </c>
      <c r="BU101" s="0" t="s">
        <v>508</v>
      </c>
      <c r="BW101" s="0" t="n">
        <v>2018</v>
      </c>
      <c r="BX101" s="0" t="n">
        <v>2022</v>
      </c>
      <c r="BY101" s="0" t="s">
        <v>509</v>
      </c>
      <c r="BZ101" s="0" t="n">
        <v>2020</v>
      </c>
      <c r="CA101" s="0" t="n">
        <v>1</v>
      </c>
      <c r="CB101" s="0" t="n">
        <v>1</v>
      </c>
      <c r="CC101" s="0" t="n">
        <v>1</v>
      </c>
      <c r="CD101" s="0" t="n">
        <v>-0.0137703626154951</v>
      </c>
      <c r="CE101" s="0" t="n">
        <v>1</v>
      </c>
    </row>
    <row r="102" customFormat="false" ht="15" hidden="false" customHeight="false" outlineLevel="0" collapsed="false">
      <c r="A102" s="0" t="s">
        <v>496</v>
      </c>
      <c r="B102" s="0" t="n">
        <v>1407</v>
      </c>
      <c r="C102" s="0" t="n">
        <v>-0.043544140764726</v>
      </c>
      <c r="D102" s="0" t="n">
        <v>305401</v>
      </c>
      <c r="E102" s="0" t="n">
        <f aca="false">IF(ISNUMBER($BA102),$BA102,IF(AND(ISNUMBER($D102),ISNUMBER($BW102),ISNUMBER($BX102)),$D102*($BX102-$BW102+1),""))</f>
        <v>305401</v>
      </c>
      <c r="H102" s="0" t="s">
        <v>118</v>
      </c>
      <c r="I102" s="0" t="s">
        <v>344</v>
      </c>
      <c r="J102" s="0" t="n">
        <f aca="false">IF($BW102&lt;&gt;"",$BW102,"")</f>
        <v>2018</v>
      </c>
      <c r="K102" s="0" t="n">
        <f aca="false">IF($BX102&lt;&gt;"",$BX102,"")</f>
        <v>2022</v>
      </c>
      <c r="L102" s="0" t="n">
        <f aca="false">IF(AND(ISNUMBER($BW102),ISNUMBER($BX102)),($BW102+$BX102)/2,"")</f>
        <v>2020</v>
      </c>
      <c r="M102" s="0" t="n">
        <f aca="false">IF($L102&lt;&gt;"",$L102,"")</f>
        <v>2020</v>
      </c>
      <c r="N102" s="0" t="n">
        <f aca="false">IF(AND(ISNUMBER($BW102),ISNUMBER($BX102)),MIN(1,MAX(0,($BX102-2016+1)/($BX102-$BW102+1))),"")</f>
        <v>1</v>
      </c>
      <c r="O102" s="0" t="n">
        <f aca="false">IF(AND(ISNUMBER($BW102),ISNUMBER($BX102)),MIN(1,MAX(0,($BX102-2017+1)/($BX102-$BW102+1))),"")</f>
        <v>1</v>
      </c>
      <c r="P102" s="0" t="n">
        <f aca="false">IF(AND(ISNUMBER($BW102),ISNUMBER($BX102)),MIN(1,MAX(0,($BX102-2018+1)/($BX102-$BW102+1))),"")</f>
        <v>1</v>
      </c>
      <c r="Q102" s="0" t="n">
        <f aca="false">IF(AND(ISNUMBER($BW102),ISNUMBER($BX102)),MIN(1,MAX(0,($BX102-2019+1)/($BX102-$BW102+1))),"")</f>
        <v>0.8</v>
      </c>
      <c r="R102" s="0" t="n">
        <f aca="false">IF(AND(ISNUMBER($BW102),ISNUMBER($BX102)),MIN(1,MAX(0,($BX102-2016+1)/($BX102-$BW102+1))),"")</f>
        <v>1</v>
      </c>
      <c r="S102" s="0" t="n">
        <f aca="false">IF($L102&lt;&gt;"",IF($L102&gt;=2015.5,1,0),"")</f>
        <v>1</v>
      </c>
      <c r="T102" s="0" t="n">
        <f aca="false">IF($L102&lt;&gt;"",IF($L102&gt;=2016,1,0),"")</f>
        <v>1</v>
      </c>
      <c r="U102" s="0" t="n">
        <f aca="false">IF(ISNUMBER($BX102),IF($BX102&gt;=2016,1,0),"")</f>
        <v>1</v>
      </c>
      <c r="V102" s="0" t="n">
        <f aca="false">IF(ISNUMBER($BW102),IF($BW102&gt;=2016,1,0),"")</f>
        <v>1</v>
      </c>
      <c r="W102" s="0" t="str">
        <f aca="false">IF(AND(ISNUMBER($BW102),ISNUMBER($BX102)),IF($BW102&gt;=2016,"post-only",IF($BX102&lt;2016,"pre-only","mixed")),"")</f>
        <v>post-only</v>
      </c>
      <c r="X102" s="0" t="n">
        <f aca="false">IF(AND(ISNUMBER($BW102),ISNUMBER($BX102)),MIN(1,MAX(0,($BX102-2017+1)/($BX102-$BW102+1))),"")</f>
        <v>1</v>
      </c>
      <c r="Y102" s="0" t="n">
        <f aca="false">IF(AND(ISNUMBER($BW102),ISNUMBER($BX102)),MIN(1,MAX(0,($BX102-2018+1)/($BX102-$BW102+1))),"")</f>
        <v>1</v>
      </c>
      <c r="Z102" s="0" t="n">
        <f aca="false">IF(AND(ISNUMBER($BW102),ISNUMBER($BX102)),MIN(1,MAX(0,($BX102-2019+1)/($BX102-$BW102+1))),"")</f>
        <v>0.8</v>
      </c>
      <c r="AA102" s="0" t="n">
        <f aca="false">IF(ISNUMBER($BX102),IF($BX102&gt;=2017,1,0),"")</f>
        <v>1</v>
      </c>
      <c r="AB102" s="0" t="n">
        <f aca="false">IF(ISNUMBER($BX102),IF($BX102&gt;=2018,1,0),"")</f>
        <v>1</v>
      </c>
      <c r="AC102" s="0" t="n">
        <f aca="false">IF(ISNUMBER($BX102),IF($BX102&gt;=2019,1,0),"")</f>
        <v>1</v>
      </c>
      <c r="AD102" s="0" t="n">
        <f aca="false">IF($L102&lt;&gt;"",IF($L102&gt;2013,1,0),"")</f>
        <v>1</v>
      </c>
      <c r="AE102" s="0" t="n">
        <f aca="false">IF($L102&lt;&gt;"",1+IF($L102&gt;2011,1,0)+IF($L102&gt;2014,1,0),"")</f>
        <v>3</v>
      </c>
      <c r="AF102" s="0" t="s">
        <v>87</v>
      </c>
      <c r="AG102" s="0" t="s">
        <v>436</v>
      </c>
      <c r="AH102" s="0" t="s">
        <v>90</v>
      </c>
      <c r="AI102" s="0" t="s">
        <v>497</v>
      </c>
      <c r="AJ102" s="0" t="s">
        <v>497</v>
      </c>
      <c r="AK102" s="0" t="str">
        <f aca="false">IF(AND($CF102&lt;&gt;"",IFERROR(INDEX(subsample_country_map!$B:$B,MATCH($CF102,subsample_country_map!$A:$A,0)),"")&lt;&gt;""),INDEX(subsample_country_map!$B:$B,MATCH($CF102,subsample_country_map!$A:$A,0)),INDEX(lookup!$AA:$AA,MATCH($A102,lookup!$A:$A,0)))</f>
        <v>2_Europe</v>
      </c>
      <c r="AL102" s="0" t="str">
        <f aca="false">IF(AND($CF102&lt;&gt;"",IFERROR(INDEX(subsample_country_map!$C:$C,MATCH($CF102,subsample_country_map!$A:$A,0)),"")&lt;&gt;""),INDEX(subsample_country_map!$C:$C,MATCH($CF102,subsample_country_map!$A:$A,0)),INDEX(lookup!$AB:$AB,MATCH($A102,lookup!$A:$A,0)))</f>
        <v>99_NCE</v>
      </c>
      <c r="AM102" s="0" t="str">
        <f aca="false">IF(AND($CF102&lt;&gt;"",IFERROR(INDEX(subsample_country_map!$D:$D,MATCH($CF102,subsample_country_map!$A:$A,0)),"")&lt;&gt;""),INDEX(subsample_country_map!$D:$D,MATCH($CF102,subsample_country_map!$A:$A,0)),INDEX(lookup!$AC:$AC,MATCH($A102,lookup!$A:$A,0)))</f>
        <v>1_western</v>
      </c>
      <c r="AN102" s="0" t="str">
        <f aca="false">IF(AND($CF102&lt;&gt;"",IFERROR(INDEX(subsample_country_map!$E:$E,MATCH($CF102,subsample_country_map!$A:$A,0)),"")&lt;&gt;""),INDEX(subsample_country_map!$E:$E,MATCH($CF102,subsample_country_map!$A:$A,0)),INDEX(lookup!$AD:$AD,MATCH($A102,lookup!$A:$A,0)))</f>
        <v>99_NCE</v>
      </c>
      <c r="AO102" s="0" t="str">
        <f aca="false">INDEX(lookup!$Y:$Y,MATCH($A102,lookup!$A:$A,0))</f>
        <v>1_not published</v>
      </c>
      <c r="AP102" s="0" t="str">
        <f aca="false">INDEX(lookup!$Z:$Z,MATCH($A102,lookup!$A:$A,0))</f>
        <v>99_NCE</v>
      </c>
      <c r="AQ102" s="0" t="str">
        <f aca="false">INDEX(lookup!$W:$W,MATCH($A102,lookup!$A:$A,0))</f>
        <v>1_fin/acc/econ</v>
      </c>
      <c r="AS102" s="0" t="s">
        <v>91</v>
      </c>
      <c r="AT102" s="0" t="s">
        <v>111</v>
      </c>
      <c r="AU102" s="0" t="s">
        <v>93</v>
      </c>
      <c r="AV102" s="0" t="s">
        <v>539</v>
      </c>
      <c r="AW102" s="0" t="s">
        <v>540</v>
      </c>
      <c r="BA102" s="0" t="n">
        <v>305401</v>
      </c>
      <c r="BB102" s="0" t="s">
        <v>96</v>
      </c>
      <c r="BC102" s="0" t="s">
        <v>358</v>
      </c>
      <c r="BD102" s="0" t="s">
        <v>501</v>
      </c>
      <c r="BE102" s="0" t="s">
        <v>98</v>
      </c>
      <c r="BI102" s="0" t="s">
        <v>502</v>
      </c>
      <c r="BJ102" s="0" t="s">
        <v>537</v>
      </c>
      <c r="BK102" s="0" t="s">
        <v>504</v>
      </c>
      <c r="BL102" s="0" t="s">
        <v>541</v>
      </c>
      <c r="BM102" s="0" t="s">
        <v>513</v>
      </c>
      <c r="BN102" s="0" t="s">
        <v>507</v>
      </c>
      <c r="BO102" s="0" t="s">
        <v>105</v>
      </c>
      <c r="BP102" s="0" t="s">
        <v>496</v>
      </c>
      <c r="BQ102" s="0" t="s">
        <v>127</v>
      </c>
      <c r="BT102" s="0" t="n">
        <v>0</v>
      </c>
      <c r="BU102" s="0" t="s">
        <v>508</v>
      </c>
      <c r="BW102" s="0" t="n">
        <v>2018</v>
      </c>
      <c r="BX102" s="0" t="n">
        <v>2022</v>
      </c>
      <c r="BY102" s="0" t="s">
        <v>509</v>
      </c>
      <c r="BZ102" s="0" t="n">
        <v>2020</v>
      </c>
      <c r="CA102" s="0" t="n">
        <v>1</v>
      </c>
      <c r="CB102" s="0" t="n">
        <v>1</v>
      </c>
      <c r="CC102" s="0" t="n">
        <v>1</v>
      </c>
      <c r="CD102" s="0" t="n">
        <v>-0.0435716933520189</v>
      </c>
      <c r="CE102" s="0" t="n">
        <v>1</v>
      </c>
    </row>
    <row r="103" customFormat="false" ht="15" hidden="false" customHeight="false" outlineLevel="0" collapsed="false">
      <c r="A103" s="0" t="s">
        <v>496</v>
      </c>
      <c r="B103" s="0" t="n">
        <v>1408</v>
      </c>
      <c r="C103" s="0" t="n">
        <v>-0.00356766466773297</v>
      </c>
      <c r="D103" s="0" t="n">
        <v>306864</v>
      </c>
      <c r="E103" s="0" t="n">
        <f aca="false">IF(ISNUMBER($BA103),$BA103,IF(AND(ISNUMBER($D103),ISNUMBER($BW103),ISNUMBER($BX103)),$D103*($BX103-$BW103+1),""))</f>
        <v>306864</v>
      </c>
      <c r="H103" s="0" t="s">
        <v>118</v>
      </c>
      <c r="I103" s="0" t="s">
        <v>344</v>
      </c>
      <c r="J103" s="0" t="n">
        <f aca="false">IF($BW103&lt;&gt;"",$BW103,"")</f>
        <v>2018</v>
      </c>
      <c r="K103" s="0" t="n">
        <f aca="false">IF($BX103&lt;&gt;"",$BX103,"")</f>
        <v>2022</v>
      </c>
      <c r="L103" s="0" t="n">
        <f aca="false">IF(AND(ISNUMBER($BW103),ISNUMBER($BX103)),($BW103+$BX103)/2,"")</f>
        <v>2020</v>
      </c>
      <c r="M103" s="0" t="n">
        <f aca="false">IF($L103&lt;&gt;"",$L103,"")</f>
        <v>2020</v>
      </c>
      <c r="N103" s="0" t="n">
        <f aca="false">IF(AND(ISNUMBER($BW103),ISNUMBER($BX103)),MIN(1,MAX(0,($BX103-2016+1)/($BX103-$BW103+1))),"")</f>
        <v>1</v>
      </c>
      <c r="O103" s="0" t="n">
        <f aca="false">IF(AND(ISNUMBER($BW103),ISNUMBER($BX103)),MIN(1,MAX(0,($BX103-2017+1)/($BX103-$BW103+1))),"")</f>
        <v>1</v>
      </c>
      <c r="P103" s="0" t="n">
        <f aca="false">IF(AND(ISNUMBER($BW103),ISNUMBER($BX103)),MIN(1,MAX(0,($BX103-2018+1)/($BX103-$BW103+1))),"")</f>
        <v>1</v>
      </c>
      <c r="Q103" s="0" t="n">
        <f aca="false">IF(AND(ISNUMBER($BW103),ISNUMBER($BX103)),MIN(1,MAX(0,($BX103-2019+1)/($BX103-$BW103+1))),"")</f>
        <v>0.8</v>
      </c>
      <c r="R103" s="0" t="n">
        <f aca="false">IF(AND(ISNUMBER($BW103),ISNUMBER($BX103)),MIN(1,MAX(0,($BX103-2016+1)/($BX103-$BW103+1))),"")</f>
        <v>1</v>
      </c>
      <c r="S103" s="0" t="n">
        <f aca="false">IF($L103&lt;&gt;"",IF($L103&gt;=2015.5,1,0),"")</f>
        <v>1</v>
      </c>
      <c r="T103" s="0" t="n">
        <f aca="false">IF($L103&lt;&gt;"",IF($L103&gt;=2016,1,0),"")</f>
        <v>1</v>
      </c>
      <c r="U103" s="0" t="n">
        <f aca="false">IF(ISNUMBER($BX103),IF($BX103&gt;=2016,1,0),"")</f>
        <v>1</v>
      </c>
      <c r="V103" s="0" t="n">
        <f aca="false">IF(ISNUMBER($BW103),IF($BW103&gt;=2016,1,0),"")</f>
        <v>1</v>
      </c>
      <c r="W103" s="0" t="str">
        <f aca="false">IF(AND(ISNUMBER($BW103),ISNUMBER($BX103)),IF($BW103&gt;=2016,"post-only",IF($BX103&lt;2016,"pre-only","mixed")),"")</f>
        <v>post-only</v>
      </c>
      <c r="X103" s="0" t="n">
        <f aca="false">IF(AND(ISNUMBER($BW103),ISNUMBER($BX103)),MIN(1,MAX(0,($BX103-2017+1)/($BX103-$BW103+1))),"")</f>
        <v>1</v>
      </c>
      <c r="Y103" s="0" t="n">
        <f aca="false">IF(AND(ISNUMBER($BW103),ISNUMBER($BX103)),MIN(1,MAX(0,($BX103-2018+1)/($BX103-$BW103+1))),"")</f>
        <v>1</v>
      </c>
      <c r="Z103" s="0" t="n">
        <f aca="false">IF(AND(ISNUMBER($BW103),ISNUMBER($BX103)),MIN(1,MAX(0,($BX103-2019+1)/($BX103-$BW103+1))),"")</f>
        <v>0.8</v>
      </c>
      <c r="AA103" s="0" t="n">
        <f aca="false">IF(ISNUMBER($BX103),IF($BX103&gt;=2017,1,0),"")</f>
        <v>1</v>
      </c>
      <c r="AB103" s="0" t="n">
        <f aca="false">IF(ISNUMBER($BX103),IF($BX103&gt;=2018,1,0),"")</f>
        <v>1</v>
      </c>
      <c r="AC103" s="0" t="n">
        <f aca="false">IF(ISNUMBER($BX103),IF($BX103&gt;=2019,1,0),"")</f>
        <v>1</v>
      </c>
      <c r="AD103" s="0" t="n">
        <f aca="false">IF($L103&lt;&gt;"",IF($L103&gt;2013,1,0),"")</f>
        <v>1</v>
      </c>
      <c r="AE103" s="0" t="n">
        <f aca="false">IF($L103&lt;&gt;"",1+IF($L103&gt;2011,1,0)+IF($L103&gt;2014,1,0),"")</f>
        <v>3</v>
      </c>
      <c r="AF103" s="0" t="s">
        <v>87</v>
      </c>
      <c r="AG103" s="0" t="s">
        <v>88</v>
      </c>
      <c r="AH103" s="0" t="s">
        <v>90</v>
      </c>
      <c r="AI103" s="0" t="s">
        <v>497</v>
      </c>
      <c r="AJ103" s="0" t="s">
        <v>497</v>
      </c>
      <c r="AK103" s="0" t="str">
        <f aca="false">IF(AND($CF103&lt;&gt;"",IFERROR(INDEX(subsample_country_map!$B:$B,MATCH($CF103,subsample_country_map!$A:$A,0)),"")&lt;&gt;""),INDEX(subsample_country_map!$B:$B,MATCH($CF103,subsample_country_map!$A:$A,0)),INDEX(lookup!$AA:$AA,MATCH($A103,lookup!$A:$A,0)))</f>
        <v>2_Europe</v>
      </c>
      <c r="AL103" s="0" t="str">
        <f aca="false">IF(AND($CF103&lt;&gt;"",IFERROR(INDEX(subsample_country_map!$C:$C,MATCH($CF103,subsample_country_map!$A:$A,0)),"")&lt;&gt;""),INDEX(subsample_country_map!$C:$C,MATCH($CF103,subsample_country_map!$A:$A,0)),INDEX(lookup!$AB:$AB,MATCH($A103,lookup!$A:$A,0)))</f>
        <v>99_NCE</v>
      </c>
      <c r="AM103" s="0" t="str">
        <f aca="false">IF(AND($CF103&lt;&gt;"",IFERROR(INDEX(subsample_country_map!$D:$D,MATCH($CF103,subsample_country_map!$A:$A,0)),"")&lt;&gt;""),INDEX(subsample_country_map!$D:$D,MATCH($CF103,subsample_country_map!$A:$A,0)),INDEX(lookup!$AC:$AC,MATCH($A103,lookup!$A:$A,0)))</f>
        <v>1_western</v>
      </c>
      <c r="AN103" s="0" t="str">
        <f aca="false">IF(AND($CF103&lt;&gt;"",IFERROR(INDEX(subsample_country_map!$E:$E,MATCH($CF103,subsample_country_map!$A:$A,0)),"")&lt;&gt;""),INDEX(subsample_country_map!$E:$E,MATCH($CF103,subsample_country_map!$A:$A,0)),INDEX(lookup!$AD:$AD,MATCH($A103,lookup!$A:$A,0)))</f>
        <v>99_NCE</v>
      </c>
      <c r="AO103" s="0" t="str">
        <f aca="false">INDEX(lookup!$Y:$Y,MATCH($A103,lookup!$A:$A,0))</f>
        <v>1_not published</v>
      </c>
      <c r="AP103" s="0" t="str">
        <f aca="false">INDEX(lookup!$Z:$Z,MATCH($A103,lookup!$A:$A,0))</f>
        <v>99_NCE</v>
      </c>
      <c r="AQ103" s="0" t="str">
        <f aca="false">INDEX(lookup!$W:$W,MATCH($A103,lookup!$A:$A,0))</f>
        <v>1_fin/acc/econ</v>
      </c>
      <c r="AS103" s="0" t="s">
        <v>91</v>
      </c>
      <c r="AT103" s="0" t="s">
        <v>397</v>
      </c>
      <c r="AU103" s="0" t="s">
        <v>93</v>
      </c>
      <c r="AV103" s="0" t="s">
        <v>542</v>
      </c>
      <c r="AW103" s="0" t="s">
        <v>543</v>
      </c>
      <c r="BA103" s="0" t="n">
        <v>306864</v>
      </c>
      <c r="BB103" s="0" t="s">
        <v>500</v>
      </c>
      <c r="BC103" s="0" t="s">
        <v>358</v>
      </c>
      <c r="BD103" s="0" t="s">
        <v>501</v>
      </c>
      <c r="BE103" s="0" t="s">
        <v>98</v>
      </c>
      <c r="BI103" s="0" t="s">
        <v>502</v>
      </c>
      <c r="BJ103" s="0" t="s">
        <v>544</v>
      </c>
      <c r="BK103" s="0" t="s">
        <v>504</v>
      </c>
      <c r="BL103" s="0" t="s">
        <v>545</v>
      </c>
      <c r="BM103" s="0" t="s">
        <v>506</v>
      </c>
      <c r="BN103" s="0" t="s">
        <v>507</v>
      </c>
      <c r="BO103" s="0" t="s">
        <v>105</v>
      </c>
      <c r="BP103" s="0" t="s">
        <v>496</v>
      </c>
      <c r="BQ103" s="0" t="s">
        <v>127</v>
      </c>
      <c r="BT103" s="0" t="n">
        <v>0</v>
      </c>
      <c r="BU103" s="0" t="s">
        <v>508</v>
      </c>
      <c r="BW103" s="0" t="n">
        <v>2018</v>
      </c>
      <c r="BX103" s="0" t="n">
        <v>2022</v>
      </c>
      <c r="BY103" s="0" t="s">
        <v>509</v>
      </c>
      <c r="BZ103" s="0" t="n">
        <v>2020</v>
      </c>
      <c r="CA103" s="0" t="n">
        <v>1</v>
      </c>
      <c r="CB103" s="0" t="n">
        <v>1</v>
      </c>
      <c r="CC103" s="0" t="n">
        <v>1</v>
      </c>
      <c r="CD103" s="0" t="n">
        <v>-0.00356767980453546</v>
      </c>
      <c r="CE103" s="0" t="n">
        <v>1</v>
      </c>
    </row>
    <row r="104" customFormat="false" ht="15" hidden="false" customHeight="false" outlineLevel="0" collapsed="false">
      <c r="A104" s="0" t="s">
        <v>496</v>
      </c>
      <c r="B104" s="0" t="n">
        <v>1409</v>
      </c>
      <c r="C104" s="0" t="n">
        <v>-0.0183144701782921</v>
      </c>
      <c r="D104" s="0" t="n">
        <v>306864</v>
      </c>
      <c r="E104" s="0" t="n">
        <f aca="false">IF(ISNUMBER($BA104),$BA104,IF(AND(ISNUMBER($D104),ISNUMBER($BW104),ISNUMBER($BX104)),$D104*($BX104-$BW104+1),""))</f>
        <v>306864</v>
      </c>
      <c r="H104" s="0" t="s">
        <v>118</v>
      </c>
      <c r="I104" s="0" t="s">
        <v>344</v>
      </c>
      <c r="J104" s="0" t="n">
        <f aca="false">IF($BW104&lt;&gt;"",$BW104,"")</f>
        <v>2018</v>
      </c>
      <c r="K104" s="0" t="n">
        <f aca="false">IF($BX104&lt;&gt;"",$BX104,"")</f>
        <v>2022</v>
      </c>
      <c r="L104" s="0" t="n">
        <f aca="false">IF(AND(ISNUMBER($BW104),ISNUMBER($BX104)),($BW104+$BX104)/2,"")</f>
        <v>2020</v>
      </c>
      <c r="M104" s="0" t="n">
        <f aca="false">IF($L104&lt;&gt;"",$L104,"")</f>
        <v>2020</v>
      </c>
      <c r="N104" s="0" t="n">
        <f aca="false">IF(AND(ISNUMBER($BW104),ISNUMBER($BX104)),MIN(1,MAX(0,($BX104-2016+1)/($BX104-$BW104+1))),"")</f>
        <v>1</v>
      </c>
      <c r="O104" s="0" t="n">
        <f aca="false">IF(AND(ISNUMBER($BW104),ISNUMBER($BX104)),MIN(1,MAX(0,($BX104-2017+1)/($BX104-$BW104+1))),"")</f>
        <v>1</v>
      </c>
      <c r="P104" s="0" t="n">
        <f aca="false">IF(AND(ISNUMBER($BW104),ISNUMBER($BX104)),MIN(1,MAX(0,($BX104-2018+1)/($BX104-$BW104+1))),"")</f>
        <v>1</v>
      </c>
      <c r="Q104" s="0" t="n">
        <f aca="false">IF(AND(ISNUMBER($BW104),ISNUMBER($BX104)),MIN(1,MAX(0,($BX104-2019+1)/($BX104-$BW104+1))),"")</f>
        <v>0.8</v>
      </c>
      <c r="R104" s="0" t="n">
        <f aca="false">IF(AND(ISNUMBER($BW104),ISNUMBER($BX104)),MIN(1,MAX(0,($BX104-2016+1)/($BX104-$BW104+1))),"")</f>
        <v>1</v>
      </c>
      <c r="S104" s="0" t="n">
        <f aca="false">IF($L104&lt;&gt;"",IF($L104&gt;=2015.5,1,0),"")</f>
        <v>1</v>
      </c>
      <c r="T104" s="0" t="n">
        <f aca="false">IF($L104&lt;&gt;"",IF($L104&gt;=2016,1,0),"")</f>
        <v>1</v>
      </c>
      <c r="U104" s="0" t="n">
        <f aca="false">IF(ISNUMBER($BX104),IF($BX104&gt;=2016,1,0),"")</f>
        <v>1</v>
      </c>
      <c r="V104" s="0" t="n">
        <f aca="false">IF(ISNUMBER($BW104),IF($BW104&gt;=2016,1,0),"")</f>
        <v>1</v>
      </c>
      <c r="W104" s="0" t="str">
        <f aca="false">IF(AND(ISNUMBER($BW104),ISNUMBER($BX104)),IF($BW104&gt;=2016,"post-only",IF($BX104&lt;2016,"pre-only","mixed")),"")</f>
        <v>post-only</v>
      </c>
      <c r="X104" s="0" t="n">
        <f aca="false">IF(AND(ISNUMBER($BW104),ISNUMBER($BX104)),MIN(1,MAX(0,($BX104-2017+1)/($BX104-$BW104+1))),"")</f>
        <v>1</v>
      </c>
      <c r="Y104" s="0" t="n">
        <f aca="false">IF(AND(ISNUMBER($BW104),ISNUMBER($BX104)),MIN(1,MAX(0,($BX104-2018+1)/($BX104-$BW104+1))),"")</f>
        <v>1</v>
      </c>
      <c r="Z104" s="0" t="n">
        <f aca="false">IF(AND(ISNUMBER($BW104),ISNUMBER($BX104)),MIN(1,MAX(0,($BX104-2019+1)/($BX104-$BW104+1))),"")</f>
        <v>0.8</v>
      </c>
      <c r="AA104" s="0" t="n">
        <f aca="false">IF(ISNUMBER($BX104),IF($BX104&gt;=2017,1,0),"")</f>
        <v>1</v>
      </c>
      <c r="AB104" s="0" t="n">
        <f aca="false">IF(ISNUMBER($BX104),IF($BX104&gt;=2018,1,0),"")</f>
        <v>1</v>
      </c>
      <c r="AC104" s="0" t="n">
        <f aca="false">IF(ISNUMBER($BX104),IF($BX104&gt;=2019,1,0),"")</f>
        <v>1</v>
      </c>
      <c r="AD104" s="0" t="n">
        <f aca="false">IF($L104&lt;&gt;"",IF($L104&gt;2013,1,0),"")</f>
        <v>1</v>
      </c>
      <c r="AE104" s="0" t="n">
        <f aca="false">IF($L104&lt;&gt;"",1+IF($L104&gt;2011,1,0)+IF($L104&gt;2014,1,0),"")</f>
        <v>3</v>
      </c>
      <c r="AF104" s="0" t="s">
        <v>87</v>
      </c>
      <c r="AG104" s="0" t="s">
        <v>436</v>
      </c>
      <c r="AH104" s="0" t="s">
        <v>90</v>
      </c>
      <c r="AI104" s="0" t="s">
        <v>497</v>
      </c>
      <c r="AJ104" s="0" t="s">
        <v>497</v>
      </c>
      <c r="AK104" s="0" t="str">
        <f aca="false">IF(AND($CF104&lt;&gt;"",IFERROR(INDEX(subsample_country_map!$B:$B,MATCH($CF104,subsample_country_map!$A:$A,0)),"")&lt;&gt;""),INDEX(subsample_country_map!$B:$B,MATCH($CF104,subsample_country_map!$A:$A,0)),INDEX(lookup!$AA:$AA,MATCH($A104,lookup!$A:$A,0)))</f>
        <v>2_Europe</v>
      </c>
      <c r="AL104" s="0" t="str">
        <f aca="false">IF(AND($CF104&lt;&gt;"",IFERROR(INDEX(subsample_country_map!$C:$C,MATCH($CF104,subsample_country_map!$A:$A,0)),"")&lt;&gt;""),INDEX(subsample_country_map!$C:$C,MATCH($CF104,subsample_country_map!$A:$A,0)),INDEX(lookup!$AB:$AB,MATCH($A104,lookup!$A:$A,0)))</f>
        <v>99_NCE</v>
      </c>
      <c r="AM104" s="0" t="str">
        <f aca="false">IF(AND($CF104&lt;&gt;"",IFERROR(INDEX(subsample_country_map!$D:$D,MATCH($CF104,subsample_country_map!$A:$A,0)),"")&lt;&gt;""),INDEX(subsample_country_map!$D:$D,MATCH($CF104,subsample_country_map!$A:$A,0)),INDEX(lookup!$AC:$AC,MATCH($A104,lookup!$A:$A,0)))</f>
        <v>1_western</v>
      </c>
      <c r="AN104" s="0" t="str">
        <f aca="false">IF(AND($CF104&lt;&gt;"",IFERROR(INDEX(subsample_country_map!$E:$E,MATCH($CF104,subsample_country_map!$A:$A,0)),"")&lt;&gt;""),INDEX(subsample_country_map!$E:$E,MATCH($CF104,subsample_country_map!$A:$A,0)),INDEX(lookup!$AD:$AD,MATCH($A104,lookup!$A:$A,0)))</f>
        <v>99_NCE</v>
      </c>
      <c r="AO104" s="0" t="str">
        <f aca="false">INDEX(lookup!$Y:$Y,MATCH($A104,lookup!$A:$A,0))</f>
        <v>1_not published</v>
      </c>
      <c r="AP104" s="0" t="str">
        <f aca="false">INDEX(lookup!$Z:$Z,MATCH($A104,lookup!$A:$A,0))</f>
        <v>99_NCE</v>
      </c>
      <c r="AQ104" s="0" t="str">
        <f aca="false">INDEX(lookup!$W:$W,MATCH($A104,lookup!$A:$A,0))</f>
        <v>1_fin/acc/econ</v>
      </c>
      <c r="AS104" s="0" t="s">
        <v>91</v>
      </c>
      <c r="AT104" s="0" t="s">
        <v>111</v>
      </c>
      <c r="AU104" s="0" t="s">
        <v>93</v>
      </c>
      <c r="AV104" s="0" t="s">
        <v>546</v>
      </c>
      <c r="AW104" s="0" t="s">
        <v>547</v>
      </c>
      <c r="BA104" s="0" t="n">
        <v>306864</v>
      </c>
      <c r="BB104" s="0" t="s">
        <v>96</v>
      </c>
      <c r="BC104" s="0" t="s">
        <v>358</v>
      </c>
      <c r="BD104" s="0" t="s">
        <v>501</v>
      </c>
      <c r="BE104" s="0" t="s">
        <v>98</v>
      </c>
      <c r="BI104" s="0" t="s">
        <v>502</v>
      </c>
      <c r="BJ104" s="0" t="s">
        <v>544</v>
      </c>
      <c r="BK104" s="0" t="s">
        <v>504</v>
      </c>
      <c r="BL104" s="0" t="s">
        <v>548</v>
      </c>
      <c r="BM104" s="0" t="s">
        <v>513</v>
      </c>
      <c r="BN104" s="0" t="s">
        <v>507</v>
      </c>
      <c r="BO104" s="0" t="s">
        <v>105</v>
      </c>
      <c r="BP104" s="0" t="s">
        <v>496</v>
      </c>
      <c r="BQ104" s="0" t="s">
        <v>127</v>
      </c>
      <c r="BT104" s="0" t="n">
        <v>0</v>
      </c>
      <c r="BU104" s="0" t="s">
        <v>508</v>
      </c>
      <c r="BW104" s="0" t="n">
        <v>2018</v>
      </c>
      <c r="BX104" s="0" t="n">
        <v>2022</v>
      </c>
      <c r="BY104" s="0" t="s">
        <v>509</v>
      </c>
      <c r="BZ104" s="0" t="n">
        <v>2020</v>
      </c>
      <c r="CA104" s="0" t="n">
        <v>1</v>
      </c>
      <c r="CB104" s="0" t="n">
        <v>1</v>
      </c>
      <c r="CC104" s="0" t="n">
        <v>1</v>
      </c>
      <c r="CD104" s="0" t="n">
        <v>-0.0183165182692409</v>
      </c>
      <c r="CE104" s="0" t="n">
        <v>1</v>
      </c>
    </row>
    <row r="105" customFormat="false" ht="15" hidden="false" customHeight="false" outlineLevel="0" collapsed="false">
      <c r="A105" s="0" t="s">
        <v>496</v>
      </c>
      <c r="B105" s="0" t="n">
        <v>1410</v>
      </c>
      <c r="C105" s="0" t="n">
        <v>-0.00773252155126394</v>
      </c>
      <c r="D105" s="0" t="n">
        <v>306864</v>
      </c>
      <c r="E105" s="0" t="n">
        <f aca="false">IF(ISNUMBER($BA105),$BA105,IF(AND(ISNUMBER($D105),ISNUMBER($BW105),ISNUMBER($BX105)),$D105*($BX105-$BW105+1),""))</f>
        <v>306864</v>
      </c>
      <c r="H105" s="0" t="s">
        <v>118</v>
      </c>
      <c r="I105" s="0" t="s">
        <v>344</v>
      </c>
      <c r="J105" s="0" t="n">
        <f aca="false">IF($BW105&lt;&gt;"",$BW105,"")</f>
        <v>2018</v>
      </c>
      <c r="K105" s="0" t="n">
        <f aca="false">IF($BX105&lt;&gt;"",$BX105,"")</f>
        <v>2022</v>
      </c>
      <c r="L105" s="0" t="n">
        <f aca="false">IF(AND(ISNUMBER($BW105),ISNUMBER($BX105)),($BW105+$BX105)/2,"")</f>
        <v>2020</v>
      </c>
      <c r="M105" s="0" t="n">
        <f aca="false">IF($L105&lt;&gt;"",$L105,"")</f>
        <v>2020</v>
      </c>
      <c r="N105" s="0" t="n">
        <f aca="false">IF(AND(ISNUMBER($BW105),ISNUMBER($BX105)),MIN(1,MAX(0,($BX105-2016+1)/($BX105-$BW105+1))),"")</f>
        <v>1</v>
      </c>
      <c r="O105" s="0" t="n">
        <f aca="false">IF(AND(ISNUMBER($BW105),ISNUMBER($BX105)),MIN(1,MAX(0,($BX105-2017+1)/($BX105-$BW105+1))),"")</f>
        <v>1</v>
      </c>
      <c r="P105" s="0" t="n">
        <f aca="false">IF(AND(ISNUMBER($BW105),ISNUMBER($BX105)),MIN(1,MAX(0,($BX105-2018+1)/($BX105-$BW105+1))),"")</f>
        <v>1</v>
      </c>
      <c r="Q105" s="0" t="n">
        <f aca="false">IF(AND(ISNUMBER($BW105),ISNUMBER($BX105)),MIN(1,MAX(0,($BX105-2019+1)/($BX105-$BW105+1))),"")</f>
        <v>0.8</v>
      </c>
      <c r="R105" s="0" t="n">
        <f aca="false">IF(AND(ISNUMBER($BW105),ISNUMBER($BX105)),MIN(1,MAX(0,($BX105-2016+1)/($BX105-$BW105+1))),"")</f>
        <v>1</v>
      </c>
      <c r="S105" s="0" t="n">
        <f aca="false">IF($L105&lt;&gt;"",IF($L105&gt;=2015.5,1,0),"")</f>
        <v>1</v>
      </c>
      <c r="T105" s="0" t="n">
        <f aca="false">IF($L105&lt;&gt;"",IF($L105&gt;=2016,1,0),"")</f>
        <v>1</v>
      </c>
      <c r="U105" s="0" t="n">
        <f aca="false">IF(ISNUMBER($BX105),IF($BX105&gt;=2016,1,0),"")</f>
        <v>1</v>
      </c>
      <c r="V105" s="0" t="n">
        <f aca="false">IF(ISNUMBER($BW105),IF($BW105&gt;=2016,1,0),"")</f>
        <v>1</v>
      </c>
      <c r="W105" s="0" t="str">
        <f aca="false">IF(AND(ISNUMBER($BW105),ISNUMBER($BX105)),IF($BW105&gt;=2016,"post-only",IF($BX105&lt;2016,"pre-only","mixed")),"")</f>
        <v>post-only</v>
      </c>
      <c r="X105" s="0" t="n">
        <f aca="false">IF(AND(ISNUMBER($BW105),ISNUMBER($BX105)),MIN(1,MAX(0,($BX105-2017+1)/($BX105-$BW105+1))),"")</f>
        <v>1</v>
      </c>
      <c r="Y105" s="0" t="n">
        <f aca="false">IF(AND(ISNUMBER($BW105),ISNUMBER($BX105)),MIN(1,MAX(0,($BX105-2018+1)/($BX105-$BW105+1))),"")</f>
        <v>1</v>
      </c>
      <c r="Z105" s="0" t="n">
        <f aca="false">IF(AND(ISNUMBER($BW105),ISNUMBER($BX105)),MIN(1,MAX(0,($BX105-2019+1)/($BX105-$BW105+1))),"")</f>
        <v>0.8</v>
      </c>
      <c r="AA105" s="0" t="n">
        <f aca="false">IF(ISNUMBER($BX105),IF($BX105&gt;=2017,1,0),"")</f>
        <v>1</v>
      </c>
      <c r="AB105" s="0" t="n">
        <f aca="false">IF(ISNUMBER($BX105),IF($BX105&gt;=2018,1,0),"")</f>
        <v>1</v>
      </c>
      <c r="AC105" s="0" t="n">
        <f aca="false">IF(ISNUMBER($BX105),IF($BX105&gt;=2019,1,0),"")</f>
        <v>1</v>
      </c>
      <c r="AD105" s="0" t="n">
        <f aca="false">IF($L105&lt;&gt;"",IF($L105&gt;2013,1,0),"")</f>
        <v>1</v>
      </c>
      <c r="AE105" s="0" t="n">
        <f aca="false">IF($L105&lt;&gt;"",1+IF($L105&gt;2011,1,0)+IF($L105&gt;2014,1,0),"")</f>
        <v>3</v>
      </c>
      <c r="AF105" s="0" t="s">
        <v>87</v>
      </c>
      <c r="AG105" s="0" t="s">
        <v>88</v>
      </c>
      <c r="AH105" s="0" t="s">
        <v>90</v>
      </c>
      <c r="AI105" s="0" t="s">
        <v>497</v>
      </c>
      <c r="AJ105" s="0" t="s">
        <v>497</v>
      </c>
      <c r="AK105" s="0" t="str">
        <f aca="false">IF(AND($CF105&lt;&gt;"",IFERROR(INDEX(subsample_country_map!$B:$B,MATCH($CF105,subsample_country_map!$A:$A,0)),"")&lt;&gt;""),INDEX(subsample_country_map!$B:$B,MATCH($CF105,subsample_country_map!$A:$A,0)),INDEX(lookup!$AA:$AA,MATCH($A105,lookup!$A:$A,0)))</f>
        <v>2_Europe</v>
      </c>
      <c r="AL105" s="0" t="str">
        <f aca="false">IF(AND($CF105&lt;&gt;"",IFERROR(INDEX(subsample_country_map!$C:$C,MATCH($CF105,subsample_country_map!$A:$A,0)),"")&lt;&gt;""),INDEX(subsample_country_map!$C:$C,MATCH($CF105,subsample_country_map!$A:$A,0)),INDEX(lookup!$AB:$AB,MATCH($A105,lookup!$A:$A,0)))</f>
        <v>99_NCE</v>
      </c>
      <c r="AM105" s="0" t="str">
        <f aca="false">IF(AND($CF105&lt;&gt;"",IFERROR(INDEX(subsample_country_map!$D:$D,MATCH($CF105,subsample_country_map!$A:$A,0)),"")&lt;&gt;""),INDEX(subsample_country_map!$D:$D,MATCH($CF105,subsample_country_map!$A:$A,0)),INDEX(lookup!$AC:$AC,MATCH($A105,lookup!$A:$A,0)))</f>
        <v>1_western</v>
      </c>
      <c r="AN105" s="0" t="str">
        <f aca="false">IF(AND($CF105&lt;&gt;"",IFERROR(INDEX(subsample_country_map!$E:$E,MATCH($CF105,subsample_country_map!$A:$A,0)),"")&lt;&gt;""),INDEX(subsample_country_map!$E:$E,MATCH($CF105,subsample_country_map!$A:$A,0)),INDEX(lookup!$AD:$AD,MATCH($A105,lookup!$A:$A,0)))</f>
        <v>99_NCE</v>
      </c>
      <c r="AO105" s="0" t="str">
        <f aca="false">INDEX(lookup!$Y:$Y,MATCH($A105,lookup!$A:$A,0))</f>
        <v>1_not published</v>
      </c>
      <c r="AP105" s="0" t="str">
        <f aca="false">INDEX(lookup!$Z:$Z,MATCH($A105,lookup!$A:$A,0))</f>
        <v>99_NCE</v>
      </c>
      <c r="AQ105" s="0" t="str">
        <f aca="false">INDEX(lookup!$W:$W,MATCH($A105,lookup!$A:$A,0))</f>
        <v>1_fin/acc/econ</v>
      </c>
      <c r="AS105" s="0" t="s">
        <v>91</v>
      </c>
      <c r="AT105" s="0" t="s">
        <v>397</v>
      </c>
      <c r="AU105" s="0" t="s">
        <v>93</v>
      </c>
      <c r="AV105" s="0" t="s">
        <v>549</v>
      </c>
      <c r="AW105" s="0" t="s">
        <v>550</v>
      </c>
      <c r="BA105" s="0" t="n">
        <v>306864</v>
      </c>
      <c r="BB105" s="0" t="s">
        <v>500</v>
      </c>
      <c r="BC105" s="0" t="s">
        <v>358</v>
      </c>
      <c r="BD105" s="0" t="s">
        <v>501</v>
      </c>
      <c r="BE105" s="0" t="s">
        <v>98</v>
      </c>
      <c r="BI105" s="0" t="s">
        <v>502</v>
      </c>
      <c r="BJ105" s="0" t="s">
        <v>551</v>
      </c>
      <c r="BK105" s="0" t="s">
        <v>504</v>
      </c>
      <c r="BL105" s="0" t="s">
        <v>552</v>
      </c>
      <c r="BM105" s="0" t="s">
        <v>506</v>
      </c>
      <c r="BN105" s="0" t="s">
        <v>507</v>
      </c>
      <c r="BO105" s="0" t="s">
        <v>105</v>
      </c>
      <c r="BP105" s="0" t="s">
        <v>496</v>
      </c>
      <c r="BQ105" s="0" t="s">
        <v>127</v>
      </c>
      <c r="BT105" s="0" t="n">
        <v>0</v>
      </c>
      <c r="BU105" s="0" t="s">
        <v>508</v>
      </c>
      <c r="BW105" s="0" t="n">
        <v>2018</v>
      </c>
      <c r="BX105" s="0" t="n">
        <v>2022</v>
      </c>
      <c r="BY105" s="0" t="s">
        <v>509</v>
      </c>
      <c r="BZ105" s="0" t="n">
        <v>2020</v>
      </c>
      <c r="CA105" s="0" t="n">
        <v>1</v>
      </c>
      <c r="CB105" s="0" t="n">
        <v>1</v>
      </c>
      <c r="CC105" s="0" t="n">
        <v>1</v>
      </c>
      <c r="CD105" s="0" t="n">
        <v>-0.00773267567081786</v>
      </c>
      <c r="CE105" s="0" t="n">
        <v>1</v>
      </c>
    </row>
    <row r="106" customFormat="false" ht="15" hidden="false" customHeight="false" outlineLevel="0" collapsed="false">
      <c r="A106" s="0" t="s">
        <v>496</v>
      </c>
      <c r="B106" s="0" t="n">
        <v>1411</v>
      </c>
      <c r="C106" s="0" t="n">
        <v>-0.0182088042671526</v>
      </c>
      <c r="D106" s="0" t="n">
        <v>306864</v>
      </c>
      <c r="E106" s="0" t="n">
        <f aca="false">IF(ISNUMBER($BA106),$BA106,IF(AND(ISNUMBER($D106),ISNUMBER($BW106),ISNUMBER($BX106)),$D106*($BX106-$BW106+1),""))</f>
        <v>306864</v>
      </c>
      <c r="H106" s="0" t="s">
        <v>118</v>
      </c>
      <c r="I106" s="0" t="s">
        <v>344</v>
      </c>
      <c r="J106" s="0" t="n">
        <f aca="false">IF($BW106&lt;&gt;"",$BW106,"")</f>
        <v>2018</v>
      </c>
      <c r="K106" s="0" t="n">
        <f aca="false">IF($BX106&lt;&gt;"",$BX106,"")</f>
        <v>2022</v>
      </c>
      <c r="L106" s="0" t="n">
        <f aca="false">IF(AND(ISNUMBER($BW106),ISNUMBER($BX106)),($BW106+$BX106)/2,"")</f>
        <v>2020</v>
      </c>
      <c r="M106" s="0" t="n">
        <f aca="false">IF($L106&lt;&gt;"",$L106,"")</f>
        <v>2020</v>
      </c>
      <c r="N106" s="0" t="n">
        <f aca="false">IF(AND(ISNUMBER($BW106),ISNUMBER($BX106)),MIN(1,MAX(0,($BX106-2016+1)/($BX106-$BW106+1))),"")</f>
        <v>1</v>
      </c>
      <c r="O106" s="0" t="n">
        <f aca="false">IF(AND(ISNUMBER($BW106),ISNUMBER($BX106)),MIN(1,MAX(0,($BX106-2017+1)/($BX106-$BW106+1))),"")</f>
        <v>1</v>
      </c>
      <c r="P106" s="0" t="n">
        <f aca="false">IF(AND(ISNUMBER($BW106),ISNUMBER($BX106)),MIN(1,MAX(0,($BX106-2018+1)/($BX106-$BW106+1))),"")</f>
        <v>1</v>
      </c>
      <c r="Q106" s="0" t="n">
        <f aca="false">IF(AND(ISNUMBER($BW106),ISNUMBER($BX106)),MIN(1,MAX(0,($BX106-2019+1)/($BX106-$BW106+1))),"")</f>
        <v>0.8</v>
      </c>
      <c r="R106" s="0" t="n">
        <f aca="false">IF(AND(ISNUMBER($BW106),ISNUMBER($BX106)),MIN(1,MAX(0,($BX106-2016+1)/($BX106-$BW106+1))),"")</f>
        <v>1</v>
      </c>
      <c r="S106" s="0" t="n">
        <f aca="false">IF($L106&lt;&gt;"",IF($L106&gt;=2015.5,1,0),"")</f>
        <v>1</v>
      </c>
      <c r="T106" s="0" t="n">
        <f aca="false">IF($L106&lt;&gt;"",IF($L106&gt;=2016,1,0),"")</f>
        <v>1</v>
      </c>
      <c r="U106" s="0" t="n">
        <f aca="false">IF(ISNUMBER($BX106),IF($BX106&gt;=2016,1,0),"")</f>
        <v>1</v>
      </c>
      <c r="V106" s="0" t="n">
        <f aca="false">IF(ISNUMBER($BW106),IF($BW106&gt;=2016,1,0),"")</f>
        <v>1</v>
      </c>
      <c r="W106" s="0" t="str">
        <f aca="false">IF(AND(ISNUMBER($BW106),ISNUMBER($BX106)),IF($BW106&gt;=2016,"post-only",IF($BX106&lt;2016,"pre-only","mixed")),"")</f>
        <v>post-only</v>
      </c>
      <c r="X106" s="0" t="n">
        <f aca="false">IF(AND(ISNUMBER($BW106),ISNUMBER($BX106)),MIN(1,MAX(0,($BX106-2017+1)/($BX106-$BW106+1))),"")</f>
        <v>1</v>
      </c>
      <c r="Y106" s="0" t="n">
        <f aca="false">IF(AND(ISNUMBER($BW106),ISNUMBER($BX106)),MIN(1,MAX(0,($BX106-2018+1)/($BX106-$BW106+1))),"")</f>
        <v>1</v>
      </c>
      <c r="Z106" s="0" t="n">
        <f aca="false">IF(AND(ISNUMBER($BW106),ISNUMBER($BX106)),MIN(1,MAX(0,($BX106-2019+1)/($BX106-$BW106+1))),"")</f>
        <v>0.8</v>
      </c>
      <c r="AA106" s="0" t="n">
        <f aca="false">IF(ISNUMBER($BX106),IF($BX106&gt;=2017,1,0),"")</f>
        <v>1</v>
      </c>
      <c r="AB106" s="0" t="n">
        <f aca="false">IF(ISNUMBER($BX106),IF($BX106&gt;=2018,1,0),"")</f>
        <v>1</v>
      </c>
      <c r="AC106" s="0" t="n">
        <f aca="false">IF(ISNUMBER($BX106),IF($BX106&gt;=2019,1,0),"")</f>
        <v>1</v>
      </c>
      <c r="AD106" s="0" t="n">
        <f aca="false">IF($L106&lt;&gt;"",IF($L106&gt;2013,1,0),"")</f>
        <v>1</v>
      </c>
      <c r="AE106" s="0" t="n">
        <f aca="false">IF($L106&lt;&gt;"",1+IF($L106&gt;2011,1,0)+IF($L106&gt;2014,1,0),"")</f>
        <v>3</v>
      </c>
      <c r="AF106" s="0" t="s">
        <v>87</v>
      </c>
      <c r="AG106" s="0" t="s">
        <v>436</v>
      </c>
      <c r="AH106" s="0" t="s">
        <v>90</v>
      </c>
      <c r="AI106" s="0" t="s">
        <v>497</v>
      </c>
      <c r="AJ106" s="0" t="s">
        <v>497</v>
      </c>
      <c r="AK106" s="0" t="str">
        <f aca="false">IF(AND($CF106&lt;&gt;"",IFERROR(INDEX(subsample_country_map!$B:$B,MATCH($CF106,subsample_country_map!$A:$A,0)),"")&lt;&gt;""),INDEX(subsample_country_map!$B:$B,MATCH($CF106,subsample_country_map!$A:$A,0)),INDEX(lookup!$AA:$AA,MATCH($A106,lookup!$A:$A,0)))</f>
        <v>2_Europe</v>
      </c>
      <c r="AL106" s="0" t="str">
        <f aca="false">IF(AND($CF106&lt;&gt;"",IFERROR(INDEX(subsample_country_map!$C:$C,MATCH($CF106,subsample_country_map!$A:$A,0)),"")&lt;&gt;""),INDEX(subsample_country_map!$C:$C,MATCH($CF106,subsample_country_map!$A:$A,0)),INDEX(lookup!$AB:$AB,MATCH($A106,lookup!$A:$A,0)))</f>
        <v>99_NCE</v>
      </c>
      <c r="AM106" s="0" t="str">
        <f aca="false">IF(AND($CF106&lt;&gt;"",IFERROR(INDEX(subsample_country_map!$D:$D,MATCH($CF106,subsample_country_map!$A:$A,0)),"")&lt;&gt;""),INDEX(subsample_country_map!$D:$D,MATCH($CF106,subsample_country_map!$A:$A,0)),INDEX(lookup!$AC:$AC,MATCH($A106,lookup!$A:$A,0)))</f>
        <v>1_western</v>
      </c>
      <c r="AN106" s="0" t="str">
        <f aca="false">IF(AND($CF106&lt;&gt;"",IFERROR(INDEX(subsample_country_map!$E:$E,MATCH($CF106,subsample_country_map!$A:$A,0)),"")&lt;&gt;""),INDEX(subsample_country_map!$E:$E,MATCH($CF106,subsample_country_map!$A:$A,0)),INDEX(lookup!$AD:$AD,MATCH($A106,lookup!$A:$A,0)))</f>
        <v>99_NCE</v>
      </c>
      <c r="AO106" s="0" t="str">
        <f aca="false">INDEX(lookup!$Y:$Y,MATCH($A106,lookup!$A:$A,0))</f>
        <v>1_not published</v>
      </c>
      <c r="AP106" s="0" t="str">
        <f aca="false">INDEX(lookup!$Z:$Z,MATCH($A106,lookup!$A:$A,0))</f>
        <v>99_NCE</v>
      </c>
      <c r="AQ106" s="0" t="str">
        <f aca="false">INDEX(lookup!$W:$W,MATCH($A106,lookup!$A:$A,0))</f>
        <v>1_fin/acc/econ</v>
      </c>
      <c r="AS106" s="0" t="s">
        <v>91</v>
      </c>
      <c r="AT106" s="0" t="s">
        <v>111</v>
      </c>
      <c r="AU106" s="0" t="s">
        <v>93</v>
      </c>
      <c r="AV106" s="0" t="s">
        <v>553</v>
      </c>
      <c r="AW106" s="0" t="s">
        <v>554</v>
      </c>
      <c r="BA106" s="0" t="n">
        <v>306864</v>
      </c>
      <c r="BB106" s="0" t="s">
        <v>96</v>
      </c>
      <c r="BC106" s="0" t="s">
        <v>358</v>
      </c>
      <c r="BD106" s="0" t="s">
        <v>501</v>
      </c>
      <c r="BE106" s="0" t="s">
        <v>98</v>
      </c>
      <c r="BI106" s="0" t="s">
        <v>502</v>
      </c>
      <c r="BJ106" s="0" t="s">
        <v>551</v>
      </c>
      <c r="BK106" s="0" t="s">
        <v>504</v>
      </c>
      <c r="BL106" s="0" t="s">
        <v>555</v>
      </c>
      <c r="BM106" s="0" t="s">
        <v>513</v>
      </c>
      <c r="BN106" s="0" t="s">
        <v>507</v>
      </c>
      <c r="BO106" s="0" t="s">
        <v>105</v>
      </c>
      <c r="BP106" s="0" t="s">
        <v>496</v>
      </c>
      <c r="BQ106" s="0" t="s">
        <v>127</v>
      </c>
      <c r="BT106" s="0" t="n">
        <v>0</v>
      </c>
      <c r="BU106" s="0" t="s">
        <v>508</v>
      </c>
      <c r="BW106" s="0" t="n">
        <v>2018</v>
      </c>
      <c r="BX106" s="0" t="n">
        <v>2022</v>
      </c>
      <c r="BY106" s="0" t="s">
        <v>509</v>
      </c>
      <c r="BZ106" s="0" t="n">
        <v>2020</v>
      </c>
      <c r="CA106" s="0" t="n">
        <v>1</v>
      </c>
      <c r="CB106" s="0" t="n">
        <v>1</v>
      </c>
      <c r="CC106" s="0" t="n">
        <v>1</v>
      </c>
      <c r="CD106" s="0" t="n">
        <v>-0.018210817107998</v>
      </c>
      <c r="CE106" s="0" t="n">
        <v>1</v>
      </c>
    </row>
    <row r="107" customFormat="false" ht="15" hidden="false" customHeight="false" outlineLevel="0" collapsed="false">
      <c r="A107" s="0" t="s">
        <v>496</v>
      </c>
      <c r="B107" s="0" t="n">
        <v>1412</v>
      </c>
      <c r="C107" s="0" t="n">
        <v>-0.0102370965403957</v>
      </c>
      <c r="D107" s="0" t="n">
        <v>306871</v>
      </c>
      <c r="E107" s="0" t="n">
        <f aca="false">IF(ISNUMBER($BA107),$BA107,IF(AND(ISNUMBER($D107),ISNUMBER($BW107),ISNUMBER($BX107)),$D107*($BX107-$BW107+1),""))</f>
        <v>306871</v>
      </c>
      <c r="H107" s="0" t="s">
        <v>118</v>
      </c>
      <c r="I107" s="0" t="s">
        <v>344</v>
      </c>
      <c r="J107" s="0" t="n">
        <f aca="false">IF($BW107&lt;&gt;"",$BW107,"")</f>
        <v>2018</v>
      </c>
      <c r="K107" s="0" t="n">
        <f aca="false">IF($BX107&lt;&gt;"",$BX107,"")</f>
        <v>2022</v>
      </c>
      <c r="L107" s="0" t="n">
        <f aca="false">IF(AND(ISNUMBER($BW107),ISNUMBER($BX107)),($BW107+$BX107)/2,"")</f>
        <v>2020</v>
      </c>
      <c r="M107" s="0" t="n">
        <f aca="false">IF($L107&lt;&gt;"",$L107,"")</f>
        <v>2020</v>
      </c>
      <c r="N107" s="0" t="n">
        <f aca="false">IF(AND(ISNUMBER($BW107),ISNUMBER($BX107)),MIN(1,MAX(0,($BX107-2016+1)/($BX107-$BW107+1))),"")</f>
        <v>1</v>
      </c>
      <c r="O107" s="0" t="n">
        <f aca="false">IF(AND(ISNUMBER($BW107),ISNUMBER($BX107)),MIN(1,MAX(0,($BX107-2017+1)/($BX107-$BW107+1))),"")</f>
        <v>1</v>
      </c>
      <c r="P107" s="0" t="n">
        <f aca="false">IF(AND(ISNUMBER($BW107),ISNUMBER($BX107)),MIN(1,MAX(0,($BX107-2018+1)/($BX107-$BW107+1))),"")</f>
        <v>1</v>
      </c>
      <c r="Q107" s="0" t="n">
        <f aca="false">IF(AND(ISNUMBER($BW107),ISNUMBER($BX107)),MIN(1,MAX(0,($BX107-2019+1)/($BX107-$BW107+1))),"")</f>
        <v>0.8</v>
      </c>
      <c r="R107" s="0" t="n">
        <f aca="false">IF(AND(ISNUMBER($BW107),ISNUMBER($BX107)),MIN(1,MAX(0,($BX107-2016+1)/($BX107-$BW107+1))),"")</f>
        <v>1</v>
      </c>
      <c r="S107" s="0" t="n">
        <f aca="false">IF($L107&lt;&gt;"",IF($L107&gt;=2015.5,1,0),"")</f>
        <v>1</v>
      </c>
      <c r="T107" s="0" t="n">
        <f aca="false">IF($L107&lt;&gt;"",IF($L107&gt;=2016,1,0),"")</f>
        <v>1</v>
      </c>
      <c r="U107" s="0" t="n">
        <f aca="false">IF(ISNUMBER($BX107),IF($BX107&gt;=2016,1,0),"")</f>
        <v>1</v>
      </c>
      <c r="V107" s="0" t="n">
        <f aca="false">IF(ISNUMBER($BW107),IF($BW107&gt;=2016,1,0),"")</f>
        <v>1</v>
      </c>
      <c r="W107" s="0" t="str">
        <f aca="false">IF(AND(ISNUMBER($BW107),ISNUMBER($BX107)),IF($BW107&gt;=2016,"post-only",IF($BX107&lt;2016,"pre-only","mixed")),"")</f>
        <v>post-only</v>
      </c>
      <c r="X107" s="0" t="n">
        <f aca="false">IF(AND(ISNUMBER($BW107),ISNUMBER($BX107)),MIN(1,MAX(0,($BX107-2017+1)/($BX107-$BW107+1))),"")</f>
        <v>1</v>
      </c>
      <c r="Y107" s="0" t="n">
        <f aca="false">IF(AND(ISNUMBER($BW107),ISNUMBER($BX107)),MIN(1,MAX(0,($BX107-2018+1)/($BX107-$BW107+1))),"")</f>
        <v>1</v>
      </c>
      <c r="Z107" s="0" t="n">
        <f aca="false">IF(AND(ISNUMBER($BW107),ISNUMBER($BX107)),MIN(1,MAX(0,($BX107-2019+1)/($BX107-$BW107+1))),"")</f>
        <v>0.8</v>
      </c>
      <c r="AA107" s="0" t="n">
        <f aca="false">IF(ISNUMBER($BX107),IF($BX107&gt;=2017,1,0),"")</f>
        <v>1</v>
      </c>
      <c r="AB107" s="0" t="n">
        <f aca="false">IF(ISNUMBER($BX107),IF($BX107&gt;=2018,1,0),"")</f>
        <v>1</v>
      </c>
      <c r="AC107" s="0" t="n">
        <f aca="false">IF(ISNUMBER($BX107),IF($BX107&gt;=2019,1,0),"")</f>
        <v>1</v>
      </c>
      <c r="AD107" s="0" t="n">
        <f aca="false">IF($L107&lt;&gt;"",IF($L107&gt;2013,1,0),"")</f>
        <v>1</v>
      </c>
      <c r="AE107" s="0" t="n">
        <f aca="false">IF($L107&lt;&gt;"",1+IF($L107&gt;2011,1,0)+IF($L107&gt;2014,1,0),"")</f>
        <v>3</v>
      </c>
      <c r="AF107" s="0" t="s">
        <v>87</v>
      </c>
      <c r="AG107" s="0" t="s">
        <v>88</v>
      </c>
      <c r="AH107" s="0" t="s">
        <v>90</v>
      </c>
      <c r="AI107" s="0" t="s">
        <v>497</v>
      </c>
      <c r="AJ107" s="0" t="s">
        <v>497</v>
      </c>
      <c r="AK107" s="0" t="str">
        <f aca="false">IF(AND($CF107&lt;&gt;"",IFERROR(INDEX(subsample_country_map!$B:$B,MATCH($CF107,subsample_country_map!$A:$A,0)),"")&lt;&gt;""),INDEX(subsample_country_map!$B:$B,MATCH($CF107,subsample_country_map!$A:$A,0)),INDEX(lookup!$AA:$AA,MATCH($A107,lookup!$A:$A,0)))</f>
        <v>2_Europe</v>
      </c>
      <c r="AL107" s="0" t="str">
        <f aca="false">IF(AND($CF107&lt;&gt;"",IFERROR(INDEX(subsample_country_map!$C:$C,MATCH($CF107,subsample_country_map!$A:$A,0)),"")&lt;&gt;""),INDEX(subsample_country_map!$C:$C,MATCH($CF107,subsample_country_map!$A:$A,0)),INDEX(lookup!$AB:$AB,MATCH($A107,lookup!$A:$A,0)))</f>
        <v>99_NCE</v>
      </c>
      <c r="AM107" s="0" t="str">
        <f aca="false">IF(AND($CF107&lt;&gt;"",IFERROR(INDEX(subsample_country_map!$D:$D,MATCH($CF107,subsample_country_map!$A:$A,0)),"")&lt;&gt;""),INDEX(subsample_country_map!$D:$D,MATCH($CF107,subsample_country_map!$A:$A,0)),INDEX(lookup!$AC:$AC,MATCH($A107,lookup!$A:$A,0)))</f>
        <v>1_western</v>
      </c>
      <c r="AN107" s="0" t="str">
        <f aca="false">IF(AND($CF107&lt;&gt;"",IFERROR(INDEX(subsample_country_map!$E:$E,MATCH($CF107,subsample_country_map!$A:$A,0)),"")&lt;&gt;""),INDEX(subsample_country_map!$E:$E,MATCH($CF107,subsample_country_map!$A:$A,0)),INDEX(lookup!$AD:$AD,MATCH($A107,lookup!$A:$A,0)))</f>
        <v>99_NCE</v>
      </c>
      <c r="AO107" s="0" t="str">
        <f aca="false">INDEX(lookup!$Y:$Y,MATCH($A107,lookup!$A:$A,0))</f>
        <v>1_not published</v>
      </c>
      <c r="AP107" s="0" t="str">
        <f aca="false">INDEX(lookup!$Z:$Z,MATCH($A107,lookup!$A:$A,0))</f>
        <v>99_NCE</v>
      </c>
      <c r="AQ107" s="0" t="str">
        <f aca="false">INDEX(lookup!$W:$W,MATCH($A107,lookup!$A:$A,0))</f>
        <v>1_fin/acc/econ</v>
      </c>
      <c r="AS107" s="0" t="s">
        <v>91</v>
      </c>
      <c r="AT107" s="0" t="s">
        <v>397</v>
      </c>
      <c r="AU107" s="0" t="s">
        <v>93</v>
      </c>
      <c r="AV107" s="0" t="s">
        <v>556</v>
      </c>
      <c r="AW107" s="0" t="s">
        <v>557</v>
      </c>
      <c r="BA107" s="0" t="n">
        <v>306871</v>
      </c>
      <c r="BB107" s="0" t="s">
        <v>500</v>
      </c>
      <c r="BC107" s="0" t="s">
        <v>358</v>
      </c>
      <c r="BD107" s="0" t="s">
        <v>501</v>
      </c>
      <c r="BE107" s="0" t="s">
        <v>98</v>
      </c>
      <c r="BI107" s="0" t="s">
        <v>336</v>
      </c>
      <c r="BJ107" s="0" t="s">
        <v>503</v>
      </c>
      <c r="BK107" s="0" t="s">
        <v>558</v>
      </c>
      <c r="BL107" s="0" t="s">
        <v>559</v>
      </c>
      <c r="BM107" s="0" t="s">
        <v>506</v>
      </c>
      <c r="BN107" s="0" t="s">
        <v>507</v>
      </c>
      <c r="BO107" s="0" t="s">
        <v>105</v>
      </c>
      <c r="BP107" s="0" t="s">
        <v>496</v>
      </c>
      <c r="BQ107" s="0" t="s">
        <v>127</v>
      </c>
      <c r="BT107" s="0" t="n">
        <v>0</v>
      </c>
      <c r="BU107" s="0" t="s">
        <v>508</v>
      </c>
      <c r="BW107" s="0" t="n">
        <v>2018</v>
      </c>
      <c r="BX107" s="0" t="n">
        <v>2022</v>
      </c>
      <c r="BY107" s="0" t="s">
        <v>509</v>
      </c>
      <c r="BZ107" s="0" t="n">
        <v>2020</v>
      </c>
      <c r="CA107" s="0" t="n">
        <v>1</v>
      </c>
      <c r="CB107" s="0" t="n">
        <v>1</v>
      </c>
      <c r="CC107" s="0" t="n">
        <v>1</v>
      </c>
      <c r="CD107" s="0" t="n">
        <v>-0.0102374541724614</v>
      </c>
      <c r="CE107" s="0" t="n">
        <v>1</v>
      </c>
    </row>
    <row r="108" customFormat="false" ht="15" hidden="false" customHeight="false" outlineLevel="0" collapsed="false">
      <c r="A108" s="0" t="s">
        <v>496</v>
      </c>
      <c r="B108" s="0" t="n">
        <v>1413</v>
      </c>
      <c r="C108" s="0" t="n">
        <v>-0.0616106457130538</v>
      </c>
      <c r="D108" s="0" t="n">
        <v>306871</v>
      </c>
      <c r="E108" s="0" t="n">
        <f aca="false">IF(ISNUMBER($BA108),$BA108,IF(AND(ISNUMBER($D108),ISNUMBER($BW108),ISNUMBER($BX108)),$D108*($BX108-$BW108+1),""))</f>
        <v>306871</v>
      </c>
      <c r="H108" s="0" t="s">
        <v>118</v>
      </c>
      <c r="I108" s="0" t="s">
        <v>344</v>
      </c>
      <c r="J108" s="0" t="n">
        <f aca="false">IF($BW108&lt;&gt;"",$BW108,"")</f>
        <v>2018</v>
      </c>
      <c r="K108" s="0" t="n">
        <f aca="false">IF($BX108&lt;&gt;"",$BX108,"")</f>
        <v>2022</v>
      </c>
      <c r="L108" s="0" t="n">
        <f aca="false">IF(AND(ISNUMBER($BW108),ISNUMBER($BX108)),($BW108+$BX108)/2,"")</f>
        <v>2020</v>
      </c>
      <c r="M108" s="0" t="n">
        <f aca="false">IF($L108&lt;&gt;"",$L108,"")</f>
        <v>2020</v>
      </c>
      <c r="N108" s="0" t="n">
        <f aca="false">IF(AND(ISNUMBER($BW108),ISNUMBER($BX108)),MIN(1,MAX(0,($BX108-2016+1)/($BX108-$BW108+1))),"")</f>
        <v>1</v>
      </c>
      <c r="O108" s="0" t="n">
        <f aca="false">IF(AND(ISNUMBER($BW108),ISNUMBER($BX108)),MIN(1,MAX(0,($BX108-2017+1)/($BX108-$BW108+1))),"")</f>
        <v>1</v>
      </c>
      <c r="P108" s="0" t="n">
        <f aca="false">IF(AND(ISNUMBER($BW108),ISNUMBER($BX108)),MIN(1,MAX(0,($BX108-2018+1)/($BX108-$BW108+1))),"")</f>
        <v>1</v>
      </c>
      <c r="Q108" s="0" t="n">
        <f aca="false">IF(AND(ISNUMBER($BW108),ISNUMBER($BX108)),MIN(1,MAX(0,($BX108-2019+1)/($BX108-$BW108+1))),"")</f>
        <v>0.8</v>
      </c>
      <c r="R108" s="0" t="n">
        <f aca="false">IF(AND(ISNUMBER($BW108),ISNUMBER($BX108)),MIN(1,MAX(0,($BX108-2016+1)/($BX108-$BW108+1))),"")</f>
        <v>1</v>
      </c>
      <c r="S108" s="0" t="n">
        <f aca="false">IF($L108&lt;&gt;"",IF($L108&gt;=2015.5,1,0),"")</f>
        <v>1</v>
      </c>
      <c r="T108" s="0" t="n">
        <f aca="false">IF($L108&lt;&gt;"",IF($L108&gt;=2016,1,0),"")</f>
        <v>1</v>
      </c>
      <c r="U108" s="0" t="n">
        <f aca="false">IF(ISNUMBER($BX108),IF($BX108&gt;=2016,1,0),"")</f>
        <v>1</v>
      </c>
      <c r="V108" s="0" t="n">
        <f aca="false">IF(ISNUMBER($BW108),IF($BW108&gt;=2016,1,0),"")</f>
        <v>1</v>
      </c>
      <c r="W108" s="0" t="str">
        <f aca="false">IF(AND(ISNUMBER($BW108),ISNUMBER($BX108)),IF($BW108&gt;=2016,"post-only",IF($BX108&lt;2016,"pre-only","mixed")),"")</f>
        <v>post-only</v>
      </c>
      <c r="X108" s="0" t="n">
        <f aca="false">IF(AND(ISNUMBER($BW108),ISNUMBER($BX108)),MIN(1,MAX(0,($BX108-2017+1)/($BX108-$BW108+1))),"")</f>
        <v>1</v>
      </c>
      <c r="Y108" s="0" t="n">
        <f aca="false">IF(AND(ISNUMBER($BW108),ISNUMBER($BX108)),MIN(1,MAX(0,($BX108-2018+1)/($BX108-$BW108+1))),"")</f>
        <v>1</v>
      </c>
      <c r="Z108" s="0" t="n">
        <f aca="false">IF(AND(ISNUMBER($BW108),ISNUMBER($BX108)),MIN(1,MAX(0,($BX108-2019+1)/($BX108-$BW108+1))),"")</f>
        <v>0.8</v>
      </c>
      <c r="AA108" s="0" t="n">
        <f aca="false">IF(ISNUMBER($BX108),IF($BX108&gt;=2017,1,0),"")</f>
        <v>1</v>
      </c>
      <c r="AB108" s="0" t="n">
        <f aca="false">IF(ISNUMBER($BX108),IF($BX108&gt;=2018,1,0),"")</f>
        <v>1</v>
      </c>
      <c r="AC108" s="0" t="n">
        <f aca="false">IF(ISNUMBER($BX108),IF($BX108&gt;=2019,1,0),"")</f>
        <v>1</v>
      </c>
      <c r="AD108" s="0" t="n">
        <f aca="false">IF($L108&lt;&gt;"",IF($L108&gt;2013,1,0),"")</f>
        <v>1</v>
      </c>
      <c r="AE108" s="0" t="n">
        <f aca="false">IF($L108&lt;&gt;"",1+IF($L108&gt;2011,1,0)+IF($L108&gt;2014,1,0),"")</f>
        <v>3</v>
      </c>
      <c r="AF108" s="0" t="s">
        <v>87</v>
      </c>
      <c r="AG108" s="0" t="s">
        <v>436</v>
      </c>
      <c r="AH108" s="0" t="s">
        <v>90</v>
      </c>
      <c r="AI108" s="0" t="s">
        <v>497</v>
      </c>
      <c r="AJ108" s="0" t="s">
        <v>497</v>
      </c>
      <c r="AK108" s="0" t="str">
        <f aca="false">IF(AND($CF108&lt;&gt;"",IFERROR(INDEX(subsample_country_map!$B:$B,MATCH($CF108,subsample_country_map!$A:$A,0)),"")&lt;&gt;""),INDEX(subsample_country_map!$B:$B,MATCH($CF108,subsample_country_map!$A:$A,0)),INDEX(lookup!$AA:$AA,MATCH($A108,lookup!$A:$A,0)))</f>
        <v>2_Europe</v>
      </c>
      <c r="AL108" s="0" t="str">
        <f aca="false">IF(AND($CF108&lt;&gt;"",IFERROR(INDEX(subsample_country_map!$C:$C,MATCH($CF108,subsample_country_map!$A:$A,0)),"")&lt;&gt;""),INDEX(subsample_country_map!$C:$C,MATCH($CF108,subsample_country_map!$A:$A,0)),INDEX(lookup!$AB:$AB,MATCH($A108,lookup!$A:$A,0)))</f>
        <v>99_NCE</v>
      </c>
      <c r="AM108" s="0" t="str">
        <f aca="false">IF(AND($CF108&lt;&gt;"",IFERROR(INDEX(subsample_country_map!$D:$D,MATCH($CF108,subsample_country_map!$A:$A,0)),"")&lt;&gt;""),INDEX(subsample_country_map!$D:$D,MATCH($CF108,subsample_country_map!$A:$A,0)),INDEX(lookup!$AC:$AC,MATCH($A108,lookup!$A:$A,0)))</f>
        <v>1_western</v>
      </c>
      <c r="AN108" s="0" t="str">
        <f aca="false">IF(AND($CF108&lt;&gt;"",IFERROR(INDEX(subsample_country_map!$E:$E,MATCH($CF108,subsample_country_map!$A:$A,0)),"")&lt;&gt;""),INDEX(subsample_country_map!$E:$E,MATCH($CF108,subsample_country_map!$A:$A,0)),INDEX(lookup!$AD:$AD,MATCH($A108,lookup!$A:$A,0)))</f>
        <v>99_NCE</v>
      </c>
      <c r="AO108" s="0" t="str">
        <f aca="false">INDEX(lookup!$Y:$Y,MATCH($A108,lookup!$A:$A,0))</f>
        <v>1_not published</v>
      </c>
      <c r="AP108" s="0" t="str">
        <f aca="false">INDEX(lookup!$Z:$Z,MATCH($A108,lookup!$A:$A,0))</f>
        <v>99_NCE</v>
      </c>
      <c r="AQ108" s="0" t="str">
        <f aca="false">INDEX(lookup!$W:$W,MATCH($A108,lookup!$A:$A,0))</f>
        <v>1_fin/acc/econ</v>
      </c>
      <c r="AS108" s="0" t="s">
        <v>91</v>
      </c>
      <c r="AT108" s="0" t="s">
        <v>111</v>
      </c>
      <c r="AU108" s="0" t="s">
        <v>93</v>
      </c>
      <c r="AV108" s="0" t="s">
        <v>560</v>
      </c>
      <c r="AW108" s="0" t="s">
        <v>561</v>
      </c>
      <c r="BA108" s="0" t="n">
        <v>306871</v>
      </c>
      <c r="BB108" s="0" t="s">
        <v>96</v>
      </c>
      <c r="BC108" s="0" t="s">
        <v>358</v>
      </c>
      <c r="BD108" s="0" t="s">
        <v>501</v>
      </c>
      <c r="BE108" s="0" t="s">
        <v>98</v>
      </c>
      <c r="BI108" s="0" t="s">
        <v>336</v>
      </c>
      <c r="BJ108" s="0" t="s">
        <v>503</v>
      </c>
      <c r="BK108" s="0" t="s">
        <v>558</v>
      </c>
      <c r="BL108" s="0" t="s">
        <v>562</v>
      </c>
      <c r="BM108" s="0" t="s">
        <v>513</v>
      </c>
      <c r="BN108" s="0" t="s">
        <v>507</v>
      </c>
      <c r="BO108" s="0" t="s">
        <v>105</v>
      </c>
      <c r="BP108" s="0" t="s">
        <v>496</v>
      </c>
      <c r="BQ108" s="0" t="s">
        <v>127</v>
      </c>
      <c r="BT108" s="0" t="n">
        <v>0</v>
      </c>
      <c r="BU108" s="0" t="s">
        <v>508</v>
      </c>
      <c r="BW108" s="0" t="n">
        <v>2018</v>
      </c>
      <c r="BX108" s="0" t="n">
        <v>2022</v>
      </c>
      <c r="BY108" s="0" t="s">
        <v>509</v>
      </c>
      <c r="BZ108" s="0" t="n">
        <v>2020</v>
      </c>
      <c r="CA108" s="0" t="n">
        <v>1</v>
      </c>
      <c r="CB108" s="0" t="n">
        <v>1</v>
      </c>
      <c r="CC108" s="0" t="n">
        <v>1</v>
      </c>
      <c r="CD108" s="0" t="n">
        <v>-0.0616887791091198</v>
      </c>
      <c r="CE108" s="0" t="n">
        <v>1</v>
      </c>
    </row>
    <row r="109" customFormat="false" ht="15" hidden="false" customHeight="false" outlineLevel="0" collapsed="false">
      <c r="A109" s="0" t="s">
        <v>496</v>
      </c>
      <c r="B109" s="0" t="n">
        <v>1414</v>
      </c>
      <c r="C109" s="0" t="n">
        <v>-0.0062303068582493</v>
      </c>
      <c r="D109" s="0" t="n">
        <v>306788</v>
      </c>
      <c r="E109" s="0" t="n">
        <f aca="false">IF(ISNUMBER($BA109),$BA109,IF(AND(ISNUMBER($D109),ISNUMBER($BW109),ISNUMBER($BX109)),$D109*($BX109-$BW109+1),""))</f>
        <v>306788</v>
      </c>
      <c r="H109" s="0" t="s">
        <v>118</v>
      </c>
      <c r="I109" s="0" t="s">
        <v>344</v>
      </c>
      <c r="J109" s="0" t="n">
        <f aca="false">IF($BW109&lt;&gt;"",$BW109,"")</f>
        <v>2018</v>
      </c>
      <c r="K109" s="0" t="n">
        <f aca="false">IF($BX109&lt;&gt;"",$BX109,"")</f>
        <v>2022</v>
      </c>
      <c r="L109" s="0" t="n">
        <f aca="false">IF(AND(ISNUMBER($BW109),ISNUMBER($BX109)),($BW109+$BX109)/2,"")</f>
        <v>2020</v>
      </c>
      <c r="M109" s="0" t="n">
        <f aca="false">IF($L109&lt;&gt;"",$L109,"")</f>
        <v>2020</v>
      </c>
      <c r="N109" s="0" t="n">
        <f aca="false">IF(AND(ISNUMBER($BW109),ISNUMBER($BX109)),MIN(1,MAX(0,($BX109-2016+1)/($BX109-$BW109+1))),"")</f>
        <v>1</v>
      </c>
      <c r="O109" s="0" t="n">
        <f aca="false">IF(AND(ISNUMBER($BW109),ISNUMBER($BX109)),MIN(1,MAX(0,($BX109-2017+1)/($BX109-$BW109+1))),"")</f>
        <v>1</v>
      </c>
      <c r="P109" s="0" t="n">
        <f aca="false">IF(AND(ISNUMBER($BW109),ISNUMBER($BX109)),MIN(1,MAX(0,($BX109-2018+1)/($BX109-$BW109+1))),"")</f>
        <v>1</v>
      </c>
      <c r="Q109" s="0" t="n">
        <f aca="false">IF(AND(ISNUMBER($BW109),ISNUMBER($BX109)),MIN(1,MAX(0,($BX109-2019+1)/($BX109-$BW109+1))),"")</f>
        <v>0.8</v>
      </c>
      <c r="R109" s="0" t="n">
        <f aca="false">IF(AND(ISNUMBER($BW109),ISNUMBER($BX109)),MIN(1,MAX(0,($BX109-2016+1)/($BX109-$BW109+1))),"")</f>
        <v>1</v>
      </c>
      <c r="S109" s="0" t="n">
        <f aca="false">IF($L109&lt;&gt;"",IF($L109&gt;=2015.5,1,0),"")</f>
        <v>1</v>
      </c>
      <c r="T109" s="0" t="n">
        <f aca="false">IF($L109&lt;&gt;"",IF($L109&gt;=2016,1,0),"")</f>
        <v>1</v>
      </c>
      <c r="U109" s="0" t="n">
        <f aca="false">IF(ISNUMBER($BX109),IF($BX109&gt;=2016,1,0),"")</f>
        <v>1</v>
      </c>
      <c r="V109" s="0" t="n">
        <f aca="false">IF(ISNUMBER($BW109),IF($BW109&gt;=2016,1,0),"")</f>
        <v>1</v>
      </c>
      <c r="W109" s="0" t="str">
        <f aca="false">IF(AND(ISNUMBER($BW109),ISNUMBER($BX109)),IF($BW109&gt;=2016,"post-only",IF($BX109&lt;2016,"pre-only","mixed")),"")</f>
        <v>post-only</v>
      </c>
      <c r="X109" s="0" t="n">
        <f aca="false">IF(AND(ISNUMBER($BW109),ISNUMBER($BX109)),MIN(1,MAX(0,($BX109-2017+1)/($BX109-$BW109+1))),"")</f>
        <v>1</v>
      </c>
      <c r="Y109" s="0" t="n">
        <f aca="false">IF(AND(ISNUMBER($BW109),ISNUMBER($BX109)),MIN(1,MAX(0,($BX109-2018+1)/($BX109-$BW109+1))),"")</f>
        <v>1</v>
      </c>
      <c r="Z109" s="0" t="n">
        <f aca="false">IF(AND(ISNUMBER($BW109),ISNUMBER($BX109)),MIN(1,MAX(0,($BX109-2019+1)/($BX109-$BW109+1))),"")</f>
        <v>0.8</v>
      </c>
      <c r="AA109" s="0" t="n">
        <f aca="false">IF(ISNUMBER($BX109),IF($BX109&gt;=2017,1,0),"")</f>
        <v>1</v>
      </c>
      <c r="AB109" s="0" t="n">
        <f aca="false">IF(ISNUMBER($BX109),IF($BX109&gt;=2018,1,0),"")</f>
        <v>1</v>
      </c>
      <c r="AC109" s="0" t="n">
        <f aca="false">IF(ISNUMBER($BX109),IF($BX109&gt;=2019,1,0),"")</f>
        <v>1</v>
      </c>
      <c r="AD109" s="0" t="n">
        <f aca="false">IF($L109&lt;&gt;"",IF($L109&gt;2013,1,0),"")</f>
        <v>1</v>
      </c>
      <c r="AE109" s="0" t="n">
        <f aca="false">IF($L109&lt;&gt;"",1+IF($L109&gt;2011,1,0)+IF($L109&gt;2014,1,0),"")</f>
        <v>3</v>
      </c>
      <c r="AF109" s="0" t="s">
        <v>87</v>
      </c>
      <c r="AG109" s="0" t="s">
        <v>88</v>
      </c>
      <c r="AH109" s="0" t="s">
        <v>90</v>
      </c>
      <c r="AI109" s="0" t="s">
        <v>497</v>
      </c>
      <c r="AJ109" s="0" t="s">
        <v>497</v>
      </c>
      <c r="AK109" s="0" t="str">
        <f aca="false">IF(AND($CF109&lt;&gt;"",IFERROR(INDEX(subsample_country_map!$B:$B,MATCH($CF109,subsample_country_map!$A:$A,0)),"")&lt;&gt;""),INDEX(subsample_country_map!$B:$B,MATCH($CF109,subsample_country_map!$A:$A,0)),INDEX(lookup!$AA:$AA,MATCH($A109,lookup!$A:$A,0)))</f>
        <v>2_Europe</v>
      </c>
      <c r="AL109" s="0" t="str">
        <f aca="false">IF(AND($CF109&lt;&gt;"",IFERROR(INDEX(subsample_country_map!$C:$C,MATCH($CF109,subsample_country_map!$A:$A,0)),"")&lt;&gt;""),INDEX(subsample_country_map!$C:$C,MATCH($CF109,subsample_country_map!$A:$A,0)),INDEX(lookup!$AB:$AB,MATCH($A109,lookup!$A:$A,0)))</f>
        <v>99_NCE</v>
      </c>
      <c r="AM109" s="0" t="str">
        <f aca="false">IF(AND($CF109&lt;&gt;"",IFERROR(INDEX(subsample_country_map!$D:$D,MATCH($CF109,subsample_country_map!$A:$A,0)),"")&lt;&gt;""),INDEX(subsample_country_map!$D:$D,MATCH($CF109,subsample_country_map!$A:$A,0)),INDEX(lookup!$AC:$AC,MATCH($A109,lookup!$A:$A,0)))</f>
        <v>1_western</v>
      </c>
      <c r="AN109" s="0" t="str">
        <f aca="false">IF(AND($CF109&lt;&gt;"",IFERROR(INDEX(subsample_country_map!$E:$E,MATCH($CF109,subsample_country_map!$A:$A,0)),"")&lt;&gt;""),INDEX(subsample_country_map!$E:$E,MATCH($CF109,subsample_country_map!$A:$A,0)),INDEX(lookup!$AD:$AD,MATCH($A109,lookup!$A:$A,0)))</f>
        <v>99_NCE</v>
      </c>
      <c r="AO109" s="0" t="str">
        <f aca="false">INDEX(lookup!$Y:$Y,MATCH($A109,lookup!$A:$A,0))</f>
        <v>1_not published</v>
      </c>
      <c r="AP109" s="0" t="str">
        <f aca="false">INDEX(lookup!$Z:$Z,MATCH($A109,lookup!$A:$A,0))</f>
        <v>99_NCE</v>
      </c>
      <c r="AQ109" s="0" t="str">
        <f aca="false">INDEX(lookup!$W:$W,MATCH($A109,lookup!$A:$A,0))</f>
        <v>1_fin/acc/econ</v>
      </c>
      <c r="AS109" s="0" t="s">
        <v>91</v>
      </c>
      <c r="AT109" s="0" t="s">
        <v>397</v>
      </c>
      <c r="AU109" s="0" t="s">
        <v>93</v>
      </c>
      <c r="AV109" s="0" t="s">
        <v>563</v>
      </c>
      <c r="AW109" s="0" t="s">
        <v>564</v>
      </c>
      <c r="BA109" s="0" t="n">
        <v>306788</v>
      </c>
      <c r="BB109" s="0" t="s">
        <v>500</v>
      </c>
      <c r="BC109" s="0" t="s">
        <v>358</v>
      </c>
      <c r="BD109" s="0" t="s">
        <v>501</v>
      </c>
      <c r="BE109" s="0" t="s">
        <v>98</v>
      </c>
      <c r="BI109" s="0" t="s">
        <v>336</v>
      </c>
      <c r="BJ109" s="0" t="s">
        <v>516</v>
      </c>
      <c r="BK109" s="0" t="s">
        <v>558</v>
      </c>
      <c r="BL109" s="0" t="s">
        <v>565</v>
      </c>
      <c r="BM109" s="0" t="s">
        <v>506</v>
      </c>
      <c r="BN109" s="0" t="s">
        <v>507</v>
      </c>
      <c r="BO109" s="0" t="s">
        <v>105</v>
      </c>
      <c r="BP109" s="0" t="s">
        <v>496</v>
      </c>
      <c r="BQ109" s="0" t="s">
        <v>127</v>
      </c>
      <c r="BT109" s="0" t="n">
        <v>0</v>
      </c>
      <c r="BU109" s="0" t="s">
        <v>508</v>
      </c>
      <c r="BW109" s="0" t="n">
        <v>2018</v>
      </c>
      <c r="BX109" s="0" t="n">
        <v>2022</v>
      </c>
      <c r="BY109" s="0" t="s">
        <v>509</v>
      </c>
      <c r="BZ109" s="0" t="n">
        <v>2020</v>
      </c>
      <c r="CA109" s="0" t="n">
        <v>1</v>
      </c>
      <c r="CB109" s="0" t="n">
        <v>1</v>
      </c>
      <c r="CC109" s="0" t="n">
        <v>1</v>
      </c>
      <c r="CD109" s="0" t="n">
        <v>-0.00623038747349315</v>
      </c>
      <c r="CE109" s="0" t="n">
        <v>1</v>
      </c>
    </row>
    <row r="110" customFormat="false" ht="15" hidden="false" customHeight="false" outlineLevel="0" collapsed="false">
      <c r="A110" s="0" t="s">
        <v>496</v>
      </c>
      <c r="B110" s="0" t="n">
        <v>1415</v>
      </c>
      <c r="C110" s="0" t="n">
        <v>-0.0399310307218075</v>
      </c>
      <c r="D110" s="0" t="n">
        <v>306788</v>
      </c>
      <c r="E110" s="0" t="n">
        <f aca="false">IF(ISNUMBER($BA110),$BA110,IF(AND(ISNUMBER($D110),ISNUMBER($BW110),ISNUMBER($BX110)),$D110*($BX110-$BW110+1),""))</f>
        <v>306788</v>
      </c>
      <c r="H110" s="0" t="s">
        <v>118</v>
      </c>
      <c r="I110" s="0" t="s">
        <v>344</v>
      </c>
      <c r="J110" s="0" t="n">
        <f aca="false">IF($BW110&lt;&gt;"",$BW110,"")</f>
        <v>2018</v>
      </c>
      <c r="K110" s="0" t="n">
        <f aca="false">IF($BX110&lt;&gt;"",$BX110,"")</f>
        <v>2022</v>
      </c>
      <c r="L110" s="0" t="n">
        <f aca="false">IF(AND(ISNUMBER($BW110),ISNUMBER($BX110)),($BW110+$BX110)/2,"")</f>
        <v>2020</v>
      </c>
      <c r="M110" s="0" t="n">
        <f aca="false">IF($L110&lt;&gt;"",$L110,"")</f>
        <v>2020</v>
      </c>
      <c r="N110" s="0" t="n">
        <f aca="false">IF(AND(ISNUMBER($BW110),ISNUMBER($BX110)),MIN(1,MAX(0,($BX110-2016+1)/($BX110-$BW110+1))),"")</f>
        <v>1</v>
      </c>
      <c r="O110" s="0" t="n">
        <f aca="false">IF(AND(ISNUMBER($BW110),ISNUMBER($BX110)),MIN(1,MAX(0,($BX110-2017+1)/($BX110-$BW110+1))),"")</f>
        <v>1</v>
      </c>
      <c r="P110" s="0" t="n">
        <f aca="false">IF(AND(ISNUMBER($BW110),ISNUMBER($BX110)),MIN(1,MAX(0,($BX110-2018+1)/($BX110-$BW110+1))),"")</f>
        <v>1</v>
      </c>
      <c r="Q110" s="0" t="n">
        <f aca="false">IF(AND(ISNUMBER($BW110),ISNUMBER($BX110)),MIN(1,MAX(0,($BX110-2019+1)/($BX110-$BW110+1))),"")</f>
        <v>0.8</v>
      </c>
      <c r="R110" s="0" t="n">
        <f aca="false">IF(AND(ISNUMBER($BW110),ISNUMBER($BX110)),MIN(1,MAX(0,($BX110-2016+1)/($BX110-$BW110+1))),"")</f>
        <v>1</v>
      </c>
      <c r="S110" s="0" t="n">
        <f aca="false">IF($L110&lt;&gt;"",IF($L110&gt;=2015.5,1,0),"")</f>
        <v>1</v>
      </c>
      <c r="T110" s="0" t="n">
        <f aca="false">IF($L110&lt;&gt;"",IF($L110&gt;=2016,1,0),"")</f>
        <v>1</v>
      </c>
      <c r="U110" s="0" t="n">
        <f aca="false">IF(ISNUMBER($BX110),IF($BX110&gt;=2016,1,0),"")</f>
        <v>1</v>
      </c>
      <c r="V110" s="0" t="n">
        <f aca="false">IF(ISNUMBER($BW110),IF($BW110&gt;=2016,1,0),"")</f>
        <v>1</v>
      </c>
      <c r="W110" s="0" t="str">
        <f aca="false">IF(AND(ISNUMBER($BW110),ISNUMBER($BX110)),IF($BW110&gt;=2016,"post-only",IF($BX110&lt;2016,"pre-only","mixed")),"")</f>
        <v>post-only</v>
      </c>
      <c r="X110" s="0" t="n">
        <f aca="false">IF(AND(ISNUMBER($BW110),ISNUMBER($BX110)),MIN(1,MAX(0,($BX110-2017+1)/($BX110-$BW110+1))),"")</f>
        <v>1</v>
      </c>
      <c r="Y110" s="0" t="n">
        <f aca="false">IF(AND(ISNUMBER($BW110),ISNUMBER($BX110)),MIN(1,MAX(0,($BX110-2018+1)/($BX110-$BW110+1))),"")</f>
        <v>1</v>
      </c>
      <c r="Z110" s="0" t="n">
        <f aca="false">IF(AND(ISNUMBER($BW110),ISNUMBER($BX110)),MIN(1,MAX(0,($BX110-2019+1)/($BX110-$BW110+1))),"")</f>
        <v>0.8</v>
      </c>
      <c r="AA110" s="0" t="n">
        <f aca="false">IF(ISNUMBER($BX110),IF($BX110&gt;=2017,1,0),"")</f>
        <v>1</v>
      </c>
      <c r="AB110" s="0" t="n">
        <f aca="false">IF(ISNUMBER($BX110),IF($BX110&gt;=2018,1,0),"")</f>
        <v>1</v>
      </c>
      <c r="AC110" s="0" t="n">
        <f aca="false">IF(ISNUMBER($BX110),IF($BX110&gt;=2019,1,0),"")</f>
        <v>1</v>
      </c>
      <c r="AD110" s="0" t="n">
        <f aca="false">IF($L110&lt;&gt;"",IF($L110&gt;2013,1,0),"")</f>
        <v>1</v>
      </c>
      <c r="AE110" s="0" t="n">
        <f aca="false">IF($L110&lt;&gt;"",1+IF($L110&gt;2011,1,0)+IF($L110&gt;2014,1,0),"")</f>
        <v>3</v>
      </c>
      <c r="AF110" s="0" t="s">
        <v>87</v>
      </c>
      <c r="AG110" s="0" t="s">
        <v>436</v>
      </c>
      <c r="AH110" s="0" t="s">
        <v>90</v>
      </c>
      <c r="AI110" s="0" t="s">
        <v>497</v>
      </c>
      <c r="AJ110" s="0" t="s">
        <v>497</v>
      </c>
      <c r="AK110" s="0" t="str">
        <f aca="false">IF(AND($CF110&lt;&gt;"",IFERROR(INDEX(subsample_country_map!$B:$B,MATCH($CF110,subsample_country_map!$A:$A,0)),"")&lt;&gt;""),INDEX(subsample_country_map!$B:$B,MATCH($CF110,subsample_country_map!$A:$A,0)),INDEX(lookup!$AA:$AA,MATCH($A110,lookup!$A:$A,0)))</f>
        <v>2_Europe</v>
      </c>
      <c r="AL110" s="0" t="str">
        <f aca="false">IF(AND($CF110&lt;&gt;"",IFERROR(INDEX(subsample_country_map!$C:$C,MATCH($CF110,subsample_country_map!$A:$A,0)),"")&lt;&gt;""),INDEX(subsample_country_map!$C:$C,MATCH($CF110,subsample_country_map!$A:$A,0)),INDEX(lookup!$AB:$AB,MATCH($A110,lookup!$A:$A,0)))</f>
        <v>99_NCE</v>
      </c>
      <c r="AM110" s="0" t="str">
        <f aca="false">IF(AND($CF110&lt;&gt;"",IFERROR(INDEX(subsample_country_map!$D:$D,MATCH($CF110,subsample_country_map!$A:$A,0)),"")&lt;&gt;""),INDEX(subsample_country_map!$D:$D,MATCH($CF110,subsample_country_map!$A:$A,0)),INDEX(lookup!$AC:$AC,MATCH($A110,lookup!$A:$A,0)))</f>
        <v>1_western</v>
      </c>
      <c r="AN110" s="0" t="str">
        <f aca="false">IF(AND($CF110&lt;&gt;"",IFERROR(INDEX(subsample_country_map!$E:$E,MATCH($CF110,subsample_country_map!$A:$A,0)),"")&lt;&gt;""),INDEX(subsample_country_map!$E:$E,MATCH($CF110,subsample_country_map!$A:$A,0)),INDEX(lookup!$AD:$AD,MATCH($A110,lookup!$A:$A,0)))</f>
        <v>99_NCE</v>
      </c>
      <c r="AO110" s="0" t="str">
        <f aca="false">INDEX(lookup!$Y:$Y,MATCH($A110,lookup!$A:$A,0))</f>
        <v>1_not published</v>
      </c>
      <c r="AP110" s="0" t="str">
        <f aca="false">INDEX(lookup!$Z:$Z,MATCH($A110,lookup!$A:$A,0))</f>
        <v>99_NCE</v>
      </c>
      <c r="AQ110" s="0" t="str">
        <f aca="false">INDEX(lookup!$W:$W,MATCH($A110,lookup!$A:$A,0))</f>
        <v>1_fin/acc/econ</v>
      </c>
      <c r="AS110" s="0" t="s">
        <v>91</v>
      </c>
      <c r="AT110" s="0" t="s">
        <v>111</v>
      </c>
      <c r="AU110" s="0" t="s">
        <v>93</v>
      </c>
      <c r="AV110" s="0" t="s">
        <v>566</v>
      </c>
      <c r="AW110" s="0" t="s">
        <v>561</v>
      </c>
      <c r="BA110" s="0" t="n">
        <v>306788</v>
      </c>
      <c r="BB110" s="0" t="s">
        <v>96</v>
      </c>
      <c r="BC110" s="0" t="s">
        <v>358</v>
      </c>
      <c r="BD110" s="0" t="s">
        <v>501</v>
      </c>
      <c r="BE110" s="0" t="s">
        <v>98</v>
      </c>
      <c r="BI110" s="0" t="s">
        <v>336</v>
      </c>
      <c r="BJ110" s="0" t="s">
        <v>516</v>
      </c>
      <c r="BK110" s="0" t="s">
        <v>558</v>
      </c>
      <c r="BL110" s="0" t="s">
        <v>567</v>
      </c>
      <c r="BM110" s="0" t="s">
        <v>513</v>
      </c>
      <c r="BN110" s="0" t="s">
        <v>507</v>
      </c>
      <c r="BO110" s="0" t="s">
        <v>105</v>
      </c>
      <c r="BP110" s="0" t="s">
        <v>496</v>
      </c>
      <c r="BQ110" s="0" t="s">
        <v>127</v>
      </c>
      <c r="BT110" s="0" t="n">
        <v>0</v>
      </c>
      <c r="BU110" s="0" t="s">
        <v>508</v>
      </c>
      <c r="BW110" s="0" t="n">
        <v>2018</v>
      </c>
      <c r="BX110" s="0" t="n">
        <v>2022</v>
      </c>
      <c r="BY110" s="0" t="s">
        <v>509</v>
      </c>
      <c r="BZ110" s="0" t="n">
        <v>2020</v>
      </c>
      <c r="CA110" s="0" t="n">
        <v>1</v>
      </c>
      <c r="CB110" s="0" t="n">
        <v>1</v>
      </c>
      <c r="CC110" s="0" t="n">
        <v>1</v>
      </c>
      <c r="CD110" s="0" t="n">
        <v>-0.0399522742216567</v>
      </c>
      <c r="CE110" s="0" t="n">
        <v>1</v>
      </c>
    </row>
    <row r="111" customFormat="false" ht="15" hidden="false" customHeight="false" outlineLevel="0" collapsed="false">
      <c r="A111" s="0" t="s">
        <v>496</v>
      </c>
      <c r="B111" s="0" t="n">
        <v>1416</v>
      </c>
      <c r="C111" s="0" t="n">
        <v>-0.0121872229508927</v>
      </c>
      <c r="D111" s="0" t="n">
        <v>305401</v>
      </c>
      <c r="E111" s="0" t="n">
        <f aca="false">IF(ISNUMBER($BA111),$BA111,IF(AND(ISNUMBER($D111),ISNUMBER($BW111),ISNUMBER($BX111)),$D111*($BX111-$BW111+1),""))</f>
        <v>305401</v>
      </c>
      <c r="H111" s="0" t="s">
        <v>118</v>
      </c>
      <c r="I111" s="0" t="s">
        <v>344</v>
      </c>
      <c r="J111" s="0" t="n">
        <f aca="false">IF($BW111&lt;&gt;"",$BW111,"")</f>
        <v>2018</v>
      </c>
      <c r="K111" s="0" t="n">
        <f aca="false">IF($BX111&lt;&gt;"",$BX111,"")</f>
        <v>2022</v>
      </c>
      <c r="L111" s="0" t="n">
        <f aca="false">IF(AND(ISNUMBER($BW111),ISNUMBER($BX111)),($BW111+$BX111)/2,"")</f>
        <v>2020</v>
      </c>
      <c r="M111" s="0" t="n">
        <f aca="false">IF($L111&lt;&gt;"",$L111,"")</f>
        <v>2020</v>
      </c>
      <c r="N111" s="0" t="n">
        <f aca="false">IF(AND(ISNUMBER($BW111),ISNUMBER($BX111)),MIN(1,MAX(0,($BX111-2016+1)/($BX111-$BW111+1))),"")</f>
        <v>1</v>
      </c>
      <c r="O111" s="0" t="n">
        <f aca="false">IF(AND(ISNUMBER($BW111),ISNUMBER($BX111)),MIN(1,MAX(0,($BX111-2017+1)/($BX111-$BW111+1))),"")</f>
        <v>1</v>
      </c>
      <c r="P111" s="0" t="n">
        <f aca="false">IF(AND(ISNUMBER($BW111),ISNUMBER($BX111)),MIN(1,MAX(0,($BX111-2018+1)/($BX111-$BW111+1))),"")</f>
        <v>1</v>
      </c>
      <c r="Q111" s="0" t="n">
        <f aca="false">IF(AND(ISNUMBER($BW111),ISNUMBER($BX111)),MIN(1,MAX(0,($BX111-2019+1)/($BX111-$BW111+1))),"")</f>
        <v>0.8</v>
      </c>
      <c r="R111" s="0" t="n">
        <f aca="false">IF(AND(ISNUMBER($BW111),ISNUMBER($BX111)),MIN(1,MAX(0,($BX111-2016+1)/($BX111-$BW111+1))),"")</f>
        <v>1</v>
      </c>
      <c r="S111" s="0" t="n">
        <f aca="false">IF($L111&lt;&gt;"",IF($L111&gt;=2015.5,1,0),"")</f>
        <v>1</v>
      </c>
      <c r="T111" s="0" t="n">
        <f aca="false">IF($L111&lt;&gt;"",IF($L111&gt;=2016,1,0),"")</f>
        <v>1</v>
      </c>
      <c r="U111" s="0" t="n">
        <f aca="false">IF(ISNUMBER($BX111),IF($BX111&gt;=2016,1,0),"")</f>
        <v>1</v>
      </c>
      <c r="V111" s="0" t="n">
        <f aca="false">IF(ISNUMBER($BW111),IF($BW111&gt;=2016,1,0),"")</f>
        <v>1</v>
      </c>
      <c r="W111" s="0" t="str">
        <f aca="false">IF(AND(ISNUMBER($BW111),ISNUMBER($BX111)),IF($BW111&gt;=2016,"post-only",IF($BX111&lt;2016,"pre-only","mixed")),"")</f>
        <v>post-only</v>
      </c>
      <c r="X111" s="0" t="n">
        <f aca="false">IF(AND(ISNUMBER($BW111),ISNUMBER($BX111)),MIN(1,MAX(0,($BX111-2017+1)/($BX111-$BW111+1))),"")</f>
        <v>1</v>
      </c>
      <c r="Y111" s="0" t="n">
        <f aca="false">IF(AND(ISNUMBER($BW111),ISNUMBER($BX111)),MIN(1,MAX(0,($BX111-2018+1)/($BX111-$BW111+1))),"")</f>
        <v>1</v>
      </c>
      <c r="Z111" s="0" t="n">
        <f aca="false">IF(AND(ISNUMBER($BW111),ISNUMBER($BX111)),MIN(1,MAX(0,($BX111-2019+1)/($BX111-$BW111+1))),"")</f>
        <v>0.8</v>
      </c>
      <c r="AA111" s="0" t="n">
        <f aca="false">IF(ISNUMBER($BX111),IF($BX111&gt;=2017,1,0),"")</f>
        <v>1</v>
      </c>
      <c r="AB111" s="0" t="n">
        <f aca="false">IF(ISNUMBER($BX111),IF($BX111&gt;=2018,1,0),"")</f>
        <v>1</v>
      </c>
      <c r="AC111" s="0" t="n">
        <f aca="false">IF(ISNUMBER($BX111),IF($BX111&gt;=2019,1,0),"")</f>
        <v>1</v>
      </c>
      <c r="AD111" s="0" t="n">
        <f aca="false">IF($L111&lt;&gt;"",IF($L111&gt;2013,1,0),"")</f>
        <v>1</v>
      </c>
      <c r="AE111" s="0" t="n">
        <f aca="false">IF($L111&lt;&gt;"",1+IF($L111&gt;2011,1,0)+IF($L111&gt;2014,1,0),"")</f>
        <v>3</v>
      </c>
      <c r="AF111" s="0" t="s">
        <v>87</v>
      </c>
      <c r="AG111" s="0" t="s">
        <v>88</v>
      </c>
      <c r="AH111" s="0" t="s">
        <v>90</v>
      </c>
      <c r="AI111" s="0" t="s">
        <v>497</v>
      </c>
      <c r="AJ111" s="0" t="s">
        <v>497</v>
      </c>
      <c r="AK111" s="0" t="str">
        <f aca="false">IF(AND($CF111&lt;&gt;"",IFERROR(INDEX(subsample_country_map!$B:$B,MATCH($CF111,subsample_country_map!$A:$A,0)),"")&lt;&gt;""),INDEX(subsample_country_map!$B:$B,MATCH($CF111,subsample_country_map!$A:$A,0)),INDEX(lookup!$AA:$AA,MATCH($A111,lookup!$A:$A,0)))</f>
        <v>2_Europe</v>
      </c>
      <c r="AL111" s="0" t="str">
        <f aca="false">IF(AND($CF111&lt;&gt;"",IFERROR(INDEX(subsample_country_map!$C:$C,MATCH($CF111,subsample_country_map!$A:$A,0)),"")&lt;&gt;""),INDEX(subsample_country_map!$C:$C,MATCH($CF111,subsample_country_map!$A:$A,0)),INDEX(lookup!$AB:$AB,MATCH($A111,lookup!$A:$A,0)))</f>
        <v>99_NCE</v>
      </c>
      <c r="AM111" s="0" t="str">
        <f aca="false">IF(AND($CF111&lt;&gt;"",IFERROR(INDEX(subsample_country_map!$D:$D,MATCH($CF111,subsample_country_map!$A:$A,0)),"")&lt;&gt;""),INDEX(subsample_country_map!$D:$D,MATCH($CF111,subsample_country_map!$A:$A,0)),INDEX(lookup!$AC:$AC,MATCH($A111,lookup!$A:$A,0)))</f>
        <v>1_western</v>
      </c>
      <c r="AN111" s="0" t="str">
        <f aca="false">IF(AND($CF111&lt;&gt;"",IFERROR(INDEX(subsample_country_map!$E:$E,MATCH($CF111,subsample_country_map!$A:$A,0)),"")&lt;&gt;""),INDEX(subsample_country_map!$E:$E,MATCH($CF111,subsample_country_map!$A:$A,0)),INDEX(lookup!$AD:$AD,MATCH($A111,lookup!$A:$A,0)))</f>
        <v>99_NCE</v>
      </c>
      <c r="AO111" s="0" t="str">
        <f aca="false">INDEX(lookup!$Y:$Y,MATCH($A111,lookup!$A:$A,0))</f>
        <v>1_not published</v>
      </c>
      <c r="AP111" s="0" t="str">
        <f aca="false">INDEX(lookup!$Z:$Z,MATCH($A111,lookup!$A:$A,0))</f>
        <v>99_NCE</v>
      </c>
      <c r="AQ111" s="0" t="str">
        <f aca="false">INDEX(lookup!$W:$W,MATCH($A111,lookup!$A:$A,0))</f>
        <v>1_fin/acc/econ</v>
      </c>
      <c r="AS111" s="0" t="s">
        <v>91</v>
      </c>
      <c r="AT111" s="0" t="s">
        <v>397</v>
      </c>
      <c r="AU111" s="0" t="s">
        <v>93</v>
      </c>
      <c r="AV111" s="0" t="s">
        <v>568</v>
      </c>
      <c r="AW111" s="0" t="s">
        <v>569</v>
      </c>
      <c r="BA111" s="0" t="n">
        <v>305401</v>
      </c>
      <c r="BB111" s="0" t="s">
        <v>500</v>
      </c>
      <c r="BC111" s="0" t="s">
        <v>358</v>
      </c>
      <c r="BD111" s="0" t="s">
        <v>501</v>
      </c>
      <c r="BE111" s="0" t="s">
        <v>98</v>
      </c>
      <c r="BI111" s="0" t="s">
        <v>336</v>
      </c>
      <c r="BJ111" s="0" t="s">
        <v>570</v>
      </c>
      <c r="BK111" s="0" t="s">
        <v>558</v>
      </c>
      <c r="BL111" s="0" t="s">
        <v>571</v>
      </c>
      <c r="BM111" s="0" t="s">
        <v>506</v>
      </c>
      <c r="BN111" s="0" t="s">
        <v>507</v>
      </c>
      <c r="BO111" s="0" t="s">
        <v>105</v>
      </c>
      <c r="BP111" s="0" t="s">
        <v>496</v>
      </c>
      <c r="BQ111" s="0" t="s">
        <v>127</v>
      </c>
      <c r="BT111" s="0" t="n">
        <v>0</v>
      </c>
      <c r="BU111" s="0" t="s">
        <v>508</v>
      </c>
      <c r="BW111" s="0" t="n">
        <v>2018</v>
      </c>
      <c r="BX111" s="0" t="n">
        <v>2022</v>
      </c>
      <c r="BY111" s="0" t="s">
        <v>509</v>
      </c>
      <c r="BZ111" s="0" t="n">
        <v>2020</v>
      </c>
      <c r="CA111" s="0" t="n">
        <v>1</v>
      </c>
      <c r="CB111" s="0" t="n">
        <v>1</v>
      </c>
      <c r="CC111" s="0" t="n">
        <v>1</v>
      </c>
      <c r="CD111" s="0" t="n">
        <v>-0.0121878263875918</v>
      </c>
      <c r="CE111" s="0" t="n">
        <v>1</v>
      </c>
    </row>
    <row r="112" customFormat="false" ht="15" hidden="false" customHeight="false" outlineLevel="0" collapsed="false">
      <c r="A112" s="0" t="s">
        <v>496</v>
      </c>
      <c r="B112" s="0" t="n">
        <v>1417</v>
      </c>
      <c r="C112" s="0" t="n">
        <v>-0.0409669187345497</v>
      </c>
      <c r="D112" s="0" t="n">
        <v>305401</v>
      </c>
      <c r="E112" s="0" t="n">
        <f aca="false">IF(ISNUMBER($BA112),$BA112,IF(AND(ISNUMBER($D112),ISNUMBER($BW112),ISNUMBER($BX112)),$D112*($BX112-$BW112+1),""))</f>
        <v>305401</v>
      </c>
      <c r="H112" s="0" t="s">
        <v>118</v>
      </c>
      <c r="I112" s="0" t="s">
        <v>344</v>
      </c>
      <c r="J112" s="0" t="n">
        <f aca="false">IF($BW112&lt;&gt;"",$BW112,"")</f>
        <v>2018</v>
      </c>
      <c r="K112" s="0" t="n">
        <f aca="false">IF($BX112&lt;&gt;"",$BX112,"")</f>
        <v>2022</v>
      </c>
      <c r="L112" s="0" t="n">
        <f aca="false">IF(AND(ISNUMBER($BW112),ISNUMBER($BX112)),($BW112+$BX112)/2,"")</f>
        <v>2020</v>
      </c>
      <c r="M112" s="0" t="n">
        <f aca="false">IF($L112&lt;&gt;"",$L112,"")</f>
        <v>2020</v>
      </c>
      <c r="N112" s="0" t="n">
        <f aca="false">IF(AND(ISNUMBER($BW112),ISNUMBER($BX112)),MIN(1,MAX(0,($BX112-2016+1)/($BX112-$BW112+1))),"")</f>
        <v>1</v>
      </c>
      <c r="O112" s="0" t="n">
        <f aca="false">IF(AND(ISNUMBER($BW112),ISNUMBER($BX112)),MIN(1,MAX(0,($BX112-2017+1)/($BX112-$BW112+1))),"")</f>
        <v>1</v>
      </c>
      <c r="P112" s="0" t="n">
        <f aca="false">IF(AND(ISNUMBER($BW112),ISNUMBER($BX112)),MIN(1,MAX(0,($BX112-2018+1)/($BX112-$BW112+1))),"")</f>
        <v>1</v>
      </c>
      <c r="Q112" s="0" t="n">
        <f aca="false">IF(AND(ISNUMBER($BW112),ISNUMBER($BX112)),MIN(1,MAX(0,($BX112-2019+1)/($BX112-$BW112+1))),"")</f>
        <v>0.8</v>
      </c>
      <c r="R112" s="0" t="n">
        <f aca="false">IF(AND(ISNUMBER($BW112),ISNUMBER($BX112)),MIN(1,MAX(0,($BX112-2016+1)/($BX112-$BW112+1))),"")</f>
        <v>1</v>
      </c>
      <c r="S112" s="0" t="n">
        <f aca="false">IF($L112&lt;&gt;"",IF($L112&gt;=2015.5,1,0),"")</f>
        <v>1</v>
      </c>
      <c r="T112" s="0" t="n">
        <f aca="false">IF($L112&lt;&gt;"",IF($L112&gt;=2016,1,0),"")</f>
        <v>1</v>
      </c>
      <c r="U112" s="0" t="n">
        <f aca="false">IF(ISNUMBER($BX112),IF($BX112&gt;=2016,1,0),"")</f>
        <v>1</v>
      </c>
      <c r="V112" s="0" t="n">
        <f aca="false">IF(ISNUMBER($BW112),IF($BW112&gt;=2016,1,0),"")</f>
        <v>1</v>
      </c>
      <c r="W112" s="0" t="str">
        <f aca="false">IF(AND(ISNUMBER($BW112),ISNUMBER($BX112)),IF($BW112&gt;=2016,"post-only",IF($BX112&lt;2016,"pre-only","mixed")),"")</f>
        <v>post-only</v>
      </c>
      <c r="X112" s="0" t="n">
        <f aca="false">IF(AND(ISNUMBER($BW112),ISNUMBER($BX112)),MIN(1,MAX(0,($BX112-2017+1)/($BX112-$BW112+1))),"")</f>
        <v>1</v>
      </c>
      <c r="Y112" s="0" t="n">
        <f aca="false">IF(AND(ISNUMBER($BW112),ISNUMBER($BX112)),MIN(1,MAX(0,($BX112-2018+1)/($BX112-$BW112+1))),"")</f>
        <v>1</v>
      </c>
      <c r="Z112" s="0" t="n">
        <f aca="false">IF(AND(ISNUMBER($BW112),ISNUMBER($BX112)),MIN(1,MAX(0,($BX112-2019+1)/($BX112-$BW112+1))),"")</f>
        <v>0.8</v>
      </c>
      <c r="AA112" s="0" t="n">
        <f aca="false">IF(ISNUMBER($BX112),IF($BX112&gt;=2017,1,0),"")</f>
        <v>1</v>
      </c>
      <c r="AB112" s="0" t="n">
        <f aca="false">IF(ISNUMBER($BX112),IF($BX112&gt;=2018,1,0),"")</f>
        <v>1</v>
      </c>
      <c r="AC112" s="0" t="n">
        <f aca="false">IF(ISNUMBER($BX112),IF($BX112&gt;=2019,1,0),"")</f>
        <v>1</v>
      </c>
      <c r="AD112" s="0" t="n">
        <f aca="false">IF($L112&lt;&gt;"",IF($L112&gt;2013,1,0),"")</f>
        <v>1</v>
      </c>
      <c r="AE112" s="0" t="n">
        <f aca="false">IF($L112&lt;&gt;"",1+IF($L112&gt;2011,1,0)+IF($L112&gt;2014,1,0),"")</f>
        <v>3</v>
      </c>
      <c r="AF112" s="0" t="s">
        <v>87</v>
      </c>
      <c r="AG112" s="0" t="s">
        <v>436</v>
      </c>
      <c r="AH112" s="0" t="s">
        <v>90</v>
      </c>
      <c r="AI112" s="0" t="s">
        <v>497</v>
      </c>
      <c r="AJ112" s="0" t="s">
        <v>497</v>
      </c>
      <c r="AK112" s="0" t="str">
        <f aca="false">IF(AND($CF112&lt;&gt;"",IFERROR(INDEX(subsample_country_map!$B:$B,MATCH($CF112,subsample_country_map!$A:$A,0)),"")&lt;&gt;""),INDEX(subsample_country_map!$B:$B,MATCH($CF112,subsample_country_map!$A:$A,0)),INDEX(lookup!$AA:$AA,MATCH($A112,lookup!$A:$A,0)))</f>
        <v>2_Europe</v>
      </c>
      <c r="AL112" s="0" t="str">
        <f aca="false">IF(AND($CF112&lt;&gt;"",IFERROR(INDEX(subsample_country_map!$C:$C,MATCH($CF112,subsample_country_map!$A:$A,0)),"")&lt;&gt;""),INDEX(subsample_country_map!$C:$C,MATCH($CF112,subsample_country_map!$A:$A,0)),INDEX(lookup!$AB:$AB,MATCH($A112,lookup!$A:$A,0)))</f>
        <v>99_NCE</v>
      </c>
      <c r="AM112" s="0" t="str">
        <f aca="false">IF(AND($CF112&lt;&gt;"",IFERROR(INDEX(subsample_country_map!$D:$D,MATCH($CF112,subsample_country_map!$A:$A,0)),"")&lt;&gt;""),INDEX(subsample_country_map!$D:$D,MATCH($CF112,subsample_country_map!$A:$A,0)),INDEX(lookup!$AC:$AC,MATCH($A112,lookup!$A:$A,0)))</f>
        <v>1_western</v>
      </c>
      <c r="AN112" s="0" t="str">
        <f aca="false">IF(AND($CF112&lt;&gt;"",IFERROR(INDEX(subsample_country_map!$E:$E,MATCH($CF112,subsample_country_map!$A:$A,0)),"")&lt;&gt;""),INDEX(subsample_country_map!$E:$E,MATCH($CF112,subsample_country_map!$A:$A,0)),INDEX(lookup!$AD:$AD,MATCH($A112,lookup!$A:$A,0)))</f>
        <v>99_NCE</v>
      </c>
      <c r="AO112" s="0" t="str">
        <f aca="false">INDEX(lookup!$Y:$Y,MATCH($A112,lookup!$A:$A,0))</f>
        <v>1_not published</v>
      </c>
      <c r="AP112" s="0" t="str">
        <f aca="false">INDEX(lookup!$Z:$Z,MATCH($A112,lookup!$A:$A,0))</f>
        <v>99_NCE</v>
      </c>
      <c r="AQ112" s="0" t="str">
        <f aca="false">INDEX(lookup!$W:$W,MATCH($A112,lookup!$A:$A,0))</f>
        <v>1_fin/acc/econ</v>
      </c>
      <c r="AS112" s="0" t="s">
        <v>91</v>
      </c>
      <c r="AT112" s="0" t="s">
        <v>111</v>
      </c>
      <c r="AU112" s="0" t="s">
        <v>93</v>
      </c>
      <c r="AV112" s="0" t="s">
        <v>572</v>
      </c>
      <c r="AW112" s="0" t="s">
        <v>573</v>
      </c>
      <c r="BA112" s="0" t="n">
        <v>305401</v>
      </c>
      <c r="BB112" s="0" t="s">
        <v>96</v>
      </c>
      <c r="BC112" s="0" t="s">
        <v>358</v>
      </c>
      <c r="BD112" s="0" t="s">
        <v>501</v>
      </c>
      <c r="BE112" s="0" t="s">
        <v>98</v>
      </c>
      <c r="BI112" s="0" t="s">
        <v>336</v>
      </c>
      <c r="BJ112" s="0" t="s">
        <v>570</v>
      </c>
      <c r="BK112" s="0" t="s">
        <v>558</v>
      </c>
      <c r="BL112" s="0" t="s">
        <v>574</v>
      </c>
      <c r="BM112" s="0" t="s">
        <v>513</v>
      </c>
      <c r="BN112" s="0" t="s">
        <v>507</v>
      </c>
      <c r="BO112" s="0" t="s">
        <v>105</v>
      </c>
      <c r="BP112" s="0" t="s">
        <v>496</v>
      </c>
      <c r="BQ112" s="0" t="s">
        <v>127</v>
      </c>
      <c r="BT112" s="0" t="n">
        <v>0</v>
      </c>
      <c r="BU112" s="0" t="s">
        <v>508</v>
      </c>
      <c r="BW112" s="0" t="n">
        <v>2018</v>
      </c>
      <c r="BX112" s="0" t="n">
        <v>2022</v>
      </c>
      <c r="BY112" s="0" t="s">
        <v>509</v>
      </c>
      <c r="BZ112" s="0" t="n">
        <v>2020</v>
      </c>
      <c r="CA112" s="0" t="n">
        <v>1</v>
      </c>
      <c r="CB112" s="0" t="n">
        <v>1</v>
      </c>
      <c r="CC112" s="0" t="n">
        <v>1</v>
      </c>
      <c r="CD112" s="0" t="n">
        <v>-0.0409898599420789</v>
      </c>
      <c r="CE112" s="0" t="n">
        <v>1</v>
      </c>
    </row>
    <row r="113" customFormat="false" ht="15" hidden="false" customHeight="false" outlineLevel="0" collapsed="false">
      <c r="A113" s="0" t="s">
        <v>496</v>
      </c>
      <c r="B113" s="0" t="n">
        <v>1418</v>
      </c>
      <c r="C113" s="0" t="n">
        <v>-0.00742822220287876</v>
      </c>
      <c r="D113" s="0" t="n">
        <v>306864</v>
      </c>
      <c r="E113" s="0" t="n">
        <f aca="false">IF(ISNUMBER($BA113),$BA113,IF(AND(ISNUMBER($D113),ISNUMBER($BW113),ISNUMBER($BX113)),$D113*($BX113-$BW113+1),""))</f>
        <v>306864</v>
      </c>
      <c r="H113" s="0" t="s">
        <v>118</v>
      </c>
      <c r="I113" s="0" t="s">
        <v>344</v>
      </c>
      <c r="J113" s="0" t="n">
        <f aca="false">IF($BW113&lt;&gt;"",$BW113,"")</f>
        <v>2018</v>
      </c>
      <c r="K113" s="0" t="n">
        <f aca="false">IF($BX113&lt;&gt;"",$BX113,"")</f>
        <v>2022</v>
      </c>
      <c r="L113" s="0" t="n">
        <f aca="false">IF(AND(ISNUMBER($BW113),ISNUMBER($BX113)),($BW113+$BX113)/2,"")</f>
        <v>2020</v>
      </c>
      <c r="M113" s="0" t="n">
        <f aca="false">IF($L113&lt;&gt;"",$L113,"")</f>
        <v>2020</v>
      </c>
      <c r="N113" s="0" t="n">
        <f aca="false">IF(AND(ISNUMBER($BW113),ISNUMBER($BX113)),MIN(1,MAX(0,($BX113-2016+1)/($BX113-$BW113+1))),"")</f>
        <v>1</v>
      </c>
      <c r="O113" s="0" t="n">
        <f aca="false">IF(AND(ISNUMBER($BW113),ISNUMBER($BX113)),MIN(1,MAX(0,($BX113-2017+1)/($BX113-$BW113+1))),"")</f>
        <v>1</v>
      </c>
      <c r="P113" s="0" t="n">
        <f aca="false">IF(AND(ISNUMBER($BW113),ISNUMBER($BX113)),MIN(1,MAX(0,($BX113-2018+1)/($BX113-$BW113+1))),"")</f>
        <v>1</v>
      </c>
      <c r="Q113" s="0" t="n">
        <f aca="false">IF(AND(ISNUMBER($BW113),ISNUMBER($BX113)),MIN(1,MAX(0,($BX113-2019+1)/($BX113-$BW113+1))),"")</f>
        <v>0.8</v>
      </c>
      <c r="R113" s="0" t="n">
        <f aca="false">IF(AND(ISNUMBER($BW113),ISNUMBER($BX113)),MIN(1,MAX(0,($BX113-2016+1)/($BX113-$BW113+1))),"")</f>
        <v>1</v>
      </c>
      <c r="S113" s="0" t="n">
        <f aca="false">IF($L113&lt;&gt;"",IF($L113&gt;=2015.5,1,0),"")</f>
        <v>1</v>
      </c>
      <c r="T113" s="0" t="n">
        <f aca="false">IF($L113&lt;&gt;"",IF($L113&gt;=2016,1,0),"")</f>
        <v>1</v>
      </c>
      <c r="U113" s="0" t="n">
        <f aca="false">IF(ISNUMBER($BX113),IF($BX113&gt;=2016,1,0),"")</f>
        <v>1</v>
      </c>
      <c r="V113" s="0" t="n">
        <f aca="false">IF(ISNUMBER($BW113),IF($BW113&gt;=2016,1,0),"")</f>
        <v>1</v>
      </c>
      <c r="W113" s="0" t="str">
        <f aca="false">IF(AND(ISNUMBER($BW113),ISNUMBER($BX113)),IF($BW113&gt;=2016,"post-only",IF($BX113&lt;2016,"pre-only","mixed")),"")</f>
        <v>post-only</v>
      </c>
      <c r="X113" s="0" t="n">
        <f aca="false">IF(AND(ISNUMBER($BW113),ISNUMBER($BX113)),MIN(1,MAX(0,($BX113-2017+1)/($BX113-$BW113+1))),"")</f>
        <v>1</v>
      </c>
      <c r="Y113" s="0" t="n">
        <f aca="false">IF(AND(ISNUMBER($BW113),ISNUMBER($BX113)),MIN(1,MAX(0,($BX113-2018+1)/($BX113-$BW113+1))),"")</f>
        <v>1</v>
      </c>
      <c r="Z113" s="0" t="n">
        <f aca="false">IF(AND(ISNUMBER($BW113),ISNUMBER($BX113)),MIN(1,MAX(0,($BX113-2019+1)/($BX113-$BW113+1))),"")</f>
        <v>0.8</v>
      </c>
      <c r="AA113" s="0" t="n">
        <f aca="false">IF(ISNUMBER($BX113),IF($BX113&gt;=2017,1,0),"")</f>
        <v>1</v>
      </c>
      <c r="AB113" s="0" t="n">
        <f aca="false">IF(ISNUMBER($BX113),IF($BX113&gt;=2018,1,0),"")</f>
        <v>1</v>
      </c>
      <c r="AC113" s="0" t="n">
        <f aca="false">IF(ISNUMBER($BX113),IF($BX113&gt;=2019,1,0),"")</f>
        <v>1</v>
      </c>
      <c r="AD113" s="0" t="n">
        <f aca="false">IF($L113&lt;&gt;"",IF($L113&gt;2013,1,0),"")</f>
        <v>1</v>
      </c>
      <c r="AE113" s="0" t="n">
        <f aca="false">IF($L113&lt;&gt;"",1+IF($L113&gt;2011,1,0)+IF($L113&gt;2014,1,0),"")</f>
        <v>3</v>
      </c>
      <c r="AF113" s="0" t="s">
        <v>87</v>
      </c>
      <c r="AG113" s="0" t="s">
        <v>88</v>
      </c>
      <c r="AH113" s="0" t="s">
        <v>90</v>
      </c>
      <c r="AI113" s="0" t="s">
        <v>497</v>
      </c>
      <c r="AJ113" s="0" t="s">
        <v>497</v>
      </c>
      <c r="AK113" s="0" t="str">
        <f aca="false">IF(AND($CF113&lt;&gt;"",IFERROR(INDEX(subsample_country_map!$B:$B,MATCH($CF113,subsample_country_map!$A:$A,0)),"")&lt;&gt;""),INDEX(subsample_country_map!$B:$B,MATCH($CF113,subsample_country_map!$A:$A,0)),INDEX(lookup!$AA:$AA,MATCH($A113,lookup!$A:$A,0)))</f>
        <v>2_Europe</v>
      </c>
      <c r="AL113" s="0" t="str">
        <f aca="false">IF(AND($CF113&lt;&gt;"",IFERROR(INDEX(subsample_country_map!$C:$C,MATCH($CF113,subsample_country_map!$A:$A,0)),"")&lt;&gt;""),INDEX(subsample_country_map!$C:$C,MATCH($CF113,subsample_country_map!$A:$A,0)),INDEX(lookup!$AB:$AB,MATCH($A113,lookup!$A:$A,0)))</f>
        <v>99_NCE</v>
      </c>
      <c r="AM113" s="0" t="str">
        <f aca="false">IF(AND($CF113&lt;&gt;"",IFERROR(INDEX(subsample_country_map!$D:$D,MATCH($CF113,subsample_country_map!$A:$A,0)),"")&lt;&gt;""),INDEX(subsample_country_map!$D:$D,MATCH($CF113,subsample_country_map!$A:$A,0)),INDEX(lookup!$AC:$AC,MATCH($A113,lookup!$A:$A,0)))</f>
        <v>1_western</v>
      </c>
      <c r="AN113" s="0" t="str">
        <f aca="false">IF(AND($CF113&lt;&gt;"",IFERROR(INDEX(subsample_country_map!$E:$E,MATCH($CF113,subsample_country_map!$A:$A,0)),"")&lt;&gt;""),INDEX(subsample_country_map!$E:$E,MATCH($CF113,subsample_country_map!$A:$A,0)),INDEX(lookup!$AD:$AD,MATCH($A113,lookup!$A:$A,0)))</f>
        <v>99_NCE</v>
      </c>
      <c r="AO113" s="0" t="str">
        <f aca="false">INDEX(lookup!$Y:$Y,MATCH($A113,lookup!$A:$A,0))</f>
        <v>1_not published</v>
      </c>
      <c r="AP113" s="0" t="str">
        <f aca="false">INDEX(lookup!$Z:$Z,MATCH($A113,lookup!$A:$A,0))</f>
        <v>99_NCE</v>
      </c>
      <c r="AQ113" s="0" t="str">
        <f aca="false">INDEX(lookup!$W:$W,MATCH($A113,lookup!$A:$A,0))</f>
        <v>1_fin/acc/econ</v>
      </c>
      <c r="AS113" s="0" t="s">
        <v>91</v>
      </c>
      <c r="AT113" s="0" t="s">
        <v>397</v>
      </c>
      <c r="AU113" s="0" t="s">
        <v>93</v>
      </c>
      <c r="AV113" s="0" t="s">
        <v>575</v>
      </c>
      <c r="AW113" s="0" t="s">
        <v>576</v>
      </c>
      <c r="BA113" s="0" t="n">
        <v>306864</v>
      </c>
      <c r="BB113" s="0" t="s">
        <v>500</v>
      </c>
      <c r="BC113" s="0" t="s">
        <v>358</v>
      </c>
      <c r="BD113" s="0" t="s">
        <v>501</v>
      </c>
      <c r="BE113" s="0" t="s">
        <v>98</v>
      </c>
      <c r="BI113" s="0" t="s">
        <v>336</v>
      </c>
      <c r="BJ113" s="0" t="s">
        <v>577</v>
      </c>
      <c r="BK113" s="0" t="s">
        <v>558</v>
      </c>
      <c r="BL113" s="0" t="s">
        <v>578</v>
      </c>
      <c r="BM113" s="0" t="s">
        <v>506</v>
      </c>
      <c r="BN113" s="0" t="s">
        <v>507</v>
      </c>
      <c r="BO113" s="0" t="s">
        <v>105</v>
      </c>
      <c r="BP113" s="0" t="s">
        <v>496</v>
      </c>
      <c r="BQ113" s="0" t="s">
        <v>127</v>
      </c>
      <c r="BT113" s="0" t="n">
        <v>0</v>
      </c>
      <c r="BU113" s="0" t="s">
        <v>508</v>
      </c>
      <c r="BW113" s="0" t="n">
        <v>2018</v>
      </c>
      <c r="BX113" s="0" t="n">
        <v>2022</v>
      </c>
      <c r="BY113" s="0" t="s">
        <v>509</v>
      </c>
      <c r="BZ113" s="0" t="n">
        <v>2020</v>
      </c>
      <c r="CA113" s="0" t="n">
        <v>1</v>
      </c>
      <c r="CB113" s="0" t="n">
        <v>1</v>
      </c>
      <c r="CC113" s="0" t="n">
        <v>1</v>
      </c>
      <c r="CD113" s="0" t="n">
        <v>-0.00742835883341827</v>
      </c>
      <c r="CE113" s="0" t="n">
        <v>1</v>
      </c>
    </row>
    <row r="114" customFormat="false" ht="15" hidden="false" customHeight="false" outlineLevel="0" collapsed="false">
      <c r="A114" s="0" t="s">
        <v>496</v>
      </c>
      <c r="B114" s="0" t="n">
        <v>1419</v>
      </c>
      <c r="C114" s="0" t="n">
        <v>-0.012635440815101</v>
      </c>
      <c r="D114" s="0" t="n">
        <v>306864</v>
      </c>
      <c r="E114" s="0" t="n">
        <f aca="false">IF(ISNUMBER($BA114),$BA114,IF(AND(ISNUMBER($D114),ISNUMBER($BW114),ISNUMBER($BX114)),$D114*($BX114-$BW114+1),""))</f>
        <v>306864</v>
      </c>
      <c r="H114" s="0" t="s">
        <v>118</v>
      </c>
      <c r="I114" s="0" t="s">
        <v>344</v>
      </c>
      <c r="J114" s="0" t="n">
        <f aca="false">IF($BW114&lt;&gt;"",$BW114,"")</f>
        <v>2018</v>
      </c>
      <c r="K114" s="0" t="n">
        <f aca="false">IF($BX114&lt;&gt;"",$BX114,"")</f>
        <v>2022</v>
      </c>
      <c r="L114" s="0" t="n">
        <f aca="false">IF(AND(ISNUMBER($BW114),ISNUMBER($BX114)),($BW114+$BX114)/2,"")</f>
        <v>2020</v>
      </c>
      <c r="M114" s="0" t="n">
        <f aca="false">IF($L114&lt;&gt;"",$L114,"")</f>
        <v>2020</v>
      </c>
      <c r="N114" s="0" t="n">
        <f aca="false">IF(AND(ISNUMBER($BW114),ISNUMBER($BX114)),MIN(1,MAX(0,($BX114-2016+1)/($BX114-$BW114+1))),"")</f>
        <v>1</v>
      </c>
      <c r="O114" s="0" t="n">
        <f aca="false">IF(AND(ISNUMBER($BW114),ISNUMBER($BX114)),MIN(1,MAX(0,($BX114-2017+1)/($BX114-$BW114+1))),"")</f>
        <v>1</v>
      </c>
      <c r="P114" s="0" t="n">
        <f aca="false">IF(AND(ISNUMBER($BW114),ISNUMBER($BX114)),MIN(1,MAX(0,($BX114-2018+1)/($BX114-$BW114+1))),"")</f>
        <v>1</v>
      </c>
      <c r="Q114" s="0" t="n">
        <f aca="false">IF(AND(ISNUMBER($BW114),ISNUMBER($BX114)),MIN(1,MAX(0,($BX114-2019+1)/($BX114-$BW114+1))),"")</f>
        <v>0.8</v>
      </c>
      <c r="R114" s="0" t="n">
        <f aca="false">IF(AND(ISNUMBER($BW114),ISNUMBER($BX114)),MIN(1,MAX(0,($BX114-2016+1)/($BX114-$BW114+1))),"")</f>
        <v>1</v>
      </c>
      <c r="S114" s="0" t="n">
        <f aca="false">IF($L114&lt;&gt;"",IF($L114&gt;=2015.5,1,0),"")</f>
        <v>1</v>
      </c>
      <c r="T114" s="0" t="n">
        <f aca="false">IF($L114&lt;&gt;"",IF($L114&gt;=2016,1,0),"")</f>
        <v>1</v>
      </c>
      <c r="U114" s="0" t="n">
        <f aca="false">IF(ISNUMBER($BX114),IF($BX114&gt;=2016,1,0),"")</f>
        <v>1</v>
      </c>
      <c r="V114" s="0" t="n">
        <f aca="false">IF(ISNUMBER($BW114),IF($BW114&gt;=2016,1,0),"")</f>
        <v>1</v>
      </c>
      <c r="W114" s="0" t="str">
        <f aca="false">IF(AND(ISNUMBER($BW114),ISNUMBER($BX114)),IF($BW114&gt;=2016,"post-only",IF($BX114&lt;2016,"pre-only","mixed")),"")</f>
        <v>post-only</v>
      </c>
      <c r="X114" s="0" t="n">
        <f aca="false">IF(AND(ISNUMBER($BW114),ISNUMBER($BX114)),MIN(1,MAX(0,($BX114-2017+1)/($BX114-$BW114+1))),"")</f>
        <v>1</v>
      </c>
      <c r="Y114" s="0" t="n">
        <f aca="false">IF(AND(ISNUMBER($BW114),ISNUMBER($BX114)),MIN(1,MAX(0,($BX114-2018+1)/($BX114-$BW114+1))),"")</f>
        <v>1</v>
      </c>
      <c r="Z114" s="0" t="n">
        <f aca="false">IF(AND(ISNUMBER($BW114),ISNUMBER($BX114)),MIN(1,MAX(0,($BX114-2019+1)/($BX114-$BW114+1))),"")</f>
        <v>0.8</v>
      </c>
      <c r="AA114" s="0" t="n">
        <f aca="false">IF(ISNUMBER($BX114),IF($BX114&gt;=2017,1,0),"")</f>
        <v>1</v>
      </c>
      <c r="AB114" s="0" t="n">
        <f aca="false">IF(ISNUMBER($BX114),IF($BX114&gt;=2018,1,0),"")</f>
        <v>1</v>
      </c>
      <c r="AC114" s="0" t="n">
        <f aca="false">IF(ISNUMBER($BX114),IF($BX114&gt;=2019,1,0),"")</f>
        <v>1</v>
      </c>
      <c r="AD114" s="0" t="n">
        <f aca="false">IF($L114&lt;&gt;"",IF($L114&gt;2013,1,0),"")</f>
        <v>1</v>
      </c>
      <c r="AE114" s="0" t="n">
        <f aca="false">IF($L114&lt;&gt;"",1+IF($L114&gt;2011,1,0)+IF($L114&gt;2014,1,0),"")</f>
        <v>3</v>
      </c>
      <c r="AF114" s="0" t="s">
        <v>87</v>
      </c>
      <c r="AG114" s="0" t="s">
        <v>436</v>
      </c>
      <c r="AH114" s="0" t="s">
        <v>90</v>
      </c>
      <c r="AI114" s="0" t="s">
        <v>497</v>
      </c>
      <c r="AJ114" s="0" t="s">
        <v>497</v>
      </c>
      <c r="AK114" s="0" t="str">
        <f aca="false">IF(AND($CF114&lt;&gt;"",IFERROR(INDEX(subsample_country_map!$B:$B,MATCH($CF114,subsample_country_map!$A:$A,0)),"")&lt;&gt;""),INDEX(subsample_country_map!$B:$B,MATCH($CF114,subsample_country_map!$A:$A,0)),INDEX(lookup!$AA:$AA,MATCH($A114,lookup!$A:$A,0)))</f>
        <v>2_Europe</v>
      </c>
      <c r="AL114" s="0" t="str">
        <f aca="false">IF(AND($CF114&lt;&gt;"",IFERROR(INDEX(subsample_country_map!$C:$C,MATCH($CF114,subsample_country_map!$A:$A,0)),"")&lt;&gt;""),INDEX(subsample_country_map!$C:$C,MATCH($CF114,subsample_country_map!$A:$A,0)),INDEX(lookup!$AB:$AB,MATCH($A114,lookup!$A:$A,0)))</f>
        <v>99_NCE</v>
      </c>
      <c r="AM114" s="0" t="str">
        <f aca="false">IF(AND($CF114&lt;&gt;"",IFERROR(INDEX(subsample_country_map!$D:$D,MATCH($CF114,subsample_country_map!$A:$A,0)),"")&lt;&gt;""),INDEX(subsample_country_map!$D:$D,MATCH($CF114,subsample_country_map!$A:$A,0)),INDEX(lookup!$AC:$AC,MATCH($A114,lookup!$A:$A,0)))</f>
        <v>1_western</v>
      </c>
      <c r="AN114" s="0" t="str">
        <f aca="false">IF(AND($CF114&lt;&gt;"",IFERROR(INDEX(subsample_country_map!$E:$E,MATCH($CF114,subsample_country_map!$A:$A,0)),"")&lt;&gt;""),INDEX(subsample_country_map!$E:$E,MATCH($CF114,subsample_country_map!$A:$A,0)),INDEX(lookup!$AD:$AD,MATCH($A114,lookup!$A:$A,0)))</f>
        <v>99_NCE</v>
      </c>
      <c r="AO114" s="0" t="str">
        <f aca="false">INDEX(lookup!$Y:$Y,MATCH($A114,lookup!$A:$A,0))</f>
        <v>1_not published</v>
      </c>
      <c r="AP114" s="0" t="str">
        <f aca="false">INDEX(lookup!$Z:$Z,MATCH($A114,lookup!$A:$A,0))</f>
        <v>99_NCE</v>
      </c>
      <c r="AQ114" s="0" t="str">
        <f aca="false">INDEX(lookup!$W:$W,MATCH($A114,lookup!$A:$A,0))</f>
        <v>1_fin/acc/econ</v>
      </c>
      <c r="AS114" s="0" t="s">
        <v>91</v>
      </c>
      <c r="AT114" s="0" t="s">
        <v>111</v>
      </c>
      <c r="AU114" s="0" t="s">
        <v>93</v>
      </c>
      <c r="AV114" s="0" t="s">
        <v>579</v>
      </c>
      <c r="AW114" s="0" t="s">
        <v>547</v>
      </c>
      <c r="BA114" s="0" t="n">
        <v>306864</v>
      </c>
      <c r="BB114" s="0" t="s">
        <v>96</v>
      </c>
      <c r="BC114" s="0" t="s">
        <v>358</v>
      </c>
      <c r="BD114" s="0" t="s">
        <v>501</v>
      </c>
      <c r="BE114" s="0" t="s">
        <v>98</v>
      </c>
      <c r="BI114" s="0" t="s">
        <v>336</v>
      </c>
      <c r="BJ114" s="0" t="s">
        <v>577</v>
      </c>
      <c r="BK114" s="0" t="s">
        <v>558</v>
      </c>
      <c r="BL114" s="0" t="s">
        <v>580</v>
      </c>
      <c r="BM114" s="0" t="s">
        <v>513</v>
      </c>
      <c r="BN114" s="0" t="s">
        <v>507</v>
      </c>
      <c r="BO114" s="0" t="s">
        <v>105</v>
      </c>
      <c r="BP114" s="0" t="s">
        <v>496</v>
      </c>
      <c r="BQ114" s="0" t="s">
        <v>127</v>
      </c>
      <c r="BT114" s="0" t="n">
        <v>0</v>
      </c>
      <c r="BU114" s="0" t="s">
        <v>508</v>
      </c>
      <c r="BW114" s="0" t="n">
        <v>2018</v>
      </c>
      <c r="BX114" s="0" t="n">
        <v>2022</v>
      </c>
      <c r="BY114" s="0" t="s">
        <v>509</v>
      </c>
      <c r="BZ114" s="0" t="n">
        <v>2020</v>
      </c>
      <c r="CA114" s="0" t="n">
        <v>1</v>
      </c>
      <c r="CB114" s="0" t="n">
        <v>1</v>
      </c>
      <c r="CC114" s="0" t="n">
        <v>1</v>
      </c>
      <c r="CD114" s="0" t="n">
        <v>-0.0126361133139475</v>
      </c>
      <c r="CE114" s="0" t="n">
        <v>1</v>
      </c>
    </row>
    <row r="115" customFormat="false" ht="15" hidden="false" customHeight="false" outlineLevel="0" collapsed="false">
      <c r="A115" s="0" t="s">
        <v>496</v>
      </c>
      <c r="B115" s="0" t="n">
        <v>1420</v>
      </c>
      <c r="C115" s="0" t="n">
        <v>-0.0120495785324859</v>
      </c>
      <c r="D115" s="0" t="n">
        <v>306871</v>
      </c>
      <c r="E115" s="0" t="n">
        <f aca="false">IF(ISNUMBER($BA115),$BA115,IF(AND(ISNUMBER($D115),ISNUMBER($BW115),ISNUMBER($BX115)),$D115*($BX115-$BW115+1),""))</f>
        <v>306871</v>
      </c>
      <c r="H115" s="0" t="s">
        <v>118</v>
      </c>
      <c r="I115" s="0" t="s">
        <v>344</v>
      </c>
      <c r="J115" s="0" t="n">
        <f aca="false">IF($BW115&lt;&gt;"",$BW115,"")</f>
        <v>2018</v>
      </c>
      <c r="K115" s="0" t="n">
        <f aca="false">IF($BX115&lt;&gt;"",$BX115,"")</f>
        <v>2022</v>
      </c>
      <c r="L115" s="0" t="n">
        <f aca="false">IF(AND(ISNUMBER($BW115),ISNUMBER($BX115)),($BW115+$BX115)/2,"")</f>
        <v>2020</v>
      </c>
      <c r="M115" s="0" t="n">
        <f aca="false">IF($L115&lt;&gt;"",$L115,"")</f>
        <v>2020</v>
      </c>
      <c r="N115" s="0" t="n">
        <f aca="false">IF(AND(ISNUMBER($BW115),ISNUMBER($BX115)),MIN(1,MAX(0,($BX115-2016+1)/($BX115-$BW115+1))),"")</f>
        <v>1</v>
      </c>
      <c r="O115" s="0" t="n">
        <f aca="false">IF(AND(ISNUMBER($BW115),ISNUMBER($BX115)),MIN(1,MAX(0,($BX115-2017+1)/($BX115-$BW115+1))),"")</f>
        <v>1</v>
      </c>
      <c r="P115" s="0" t="n">
        <f aca="false">IF(AND(ISNUMBER($BW115),ISNUMBER($BX115)),MIN(1,MAX(0,($BX115-2018+1)/($BX115-$BW115+1))),"")</f>
        <v>1</v>
      </c>
      <c r="Q115" s="0" t="n">
        <f aca="false">IF(AND(ISNUMBER($BW115),ISNUMBER($BX115)),MIN(1,MAX(0,($BX115-2019+1)/($BX115-$BW115+1))),"")</f>
        <v>0.8</v>
      </c>
      <c r="R115" s="0" t="n">
        <f aca="false">IF(AND(ISNUMBER($BW115),ISNUMBER($BX115)),MIN(1,MAX(0,($BX115-2016+1)/($BX115-$BW115+1))),"")</f>
        <v>1</v>
      </c>
      <c r="S115" s="0" t="n">
        <f aca="false">IF($L115&lt;&gt;"",IF($L115&gt;=2015.5,1,0),"")</f>
        <v>1</v>
      </c>
      <c r="T115" s="0" t="n">
        <f aca="false">IF($L115&lt;&gt;"",IF($L115&gt;=2016,1,0),"")</f>
        <v>1</v>
      </c>
      <c r="U115" s="0" t="n">
        <f aca="false">IF(ISNUMBER($BX115),IF($BX115&gt;=2016,1,0),"")</f>
        <v>1</v>
      </c>
      <c r="V115" s="0" t="n">
        <f aca="false">IF(ISNUMBER($BW115),IF($BW115&gt;=2016,1,0),"")</f>
        <v>1</v>
      </c>
      <c r="W115" s="0" t="str">
        <f aca="false">IF(AND(ISNUMBER($BW115),ISNUMBER($BX115)),IF($BW115&gt;=2016,"post-only",IF($BX115&lt;2016,"pre-only","mixed")),"")</f>
        <v>post-only</v>
      </c>
      <c r="X115" s="0" t="n">
        <f aca="false">IF(AND(ISNUMBER($BW115),ISNUMBER($BX115)),MIN(1,MAX(0,($BX115-2017+1)/($BX115-$BW115+1))),"")</f>
        <v>1</v>
      </c>
      <c r="Y115" s="0" t="n">
        <f aca="false">IF(AND(ISNUMBER($BW115),ISNUMBER($BX115)),MIN(1,MAX(0,($BX115-2018+1)/($BX115-$BW115+1))),"")</f>
        <v>1</v>
      </c>
      <c r="Z115" s="0" t="n">
        <f aca="false">IF(AND(ISNUMBER($BW115),ISNUMBER($BX115)),MIN(1,MAX(0,($BX115-2019+1)/($BX115-$BW115+1))),"")</f>
        <v>0.8</v>
      </c>
      <c r="AA115" s="0" t="n">
        <f aca="false">IF(ISNUMBER($BX115),IF($BX115&gt;=2017,1,0),"")</f>
        <v>1</v>
      </c>
      <c r="AB115" s="0" t="n">
        <f aca="false">IF(ISNUMBER($BX115),IF($BX115&gt;=2018,1,0),"")</f>
        <v>1</v>
      </c>
      <c r="AC115" s="0" t="n">
        <f aca="false">IF(ISNUMBER($BX115),IF($BX115&gt;=2019,1,0),"")</f>
        <v>1</v>
      </c>
      <c r="AD115" s="0" t="n">
        <f aca="false">IF($L115&lt;&gt;"",IF($L115&gt;2013,1,0),"")</f>
        <v>1</v>
      </c>
      <c r="AE115" s="0" t="n">
        <f aca="false">IF($L115&lt;&gt;"",1+IF($L115&gt;2011,1,0)+IF($L115&gt;2014,1,0),"")</f>
        <v>3</v>
      </c>
      <c r="AF115" s="0" t="s">
        <v>87</v>
      </c>
      <c r="AG115" s="0" t="s">
        <v>88</v>
      </c>
      <c r="AH115" s="0" t="s">
        <v>90</v>
      </c>
      <c r="AI115" s="0" t="s">
        <v>497</v>
      </c>
      <c r="AJ115" s="0" t="s">
        <v>497</v>
      </c>
      <c r="AK115" s="0" t="str">
        <f aca="false">IF(AND($CF115&lt;&gt;"",IFERROR(INDEX(subsample_country_map!$B:$B,MATCH($CF115,subsample_country_map!$A:$A,0)),"")&lt;&gt;""),INDEX(subsample_country_map!$B:$B,MATCH($CF115,subsample_country_map!$A:$A,0)),INDEX(lookup!$AA:$AA,MATCH($A115,lookup!$A:$A,0)))</f>
        <v>2_Europe</v>
      </c>
      <c r="AL115" s="0" t="str">
        <f aca="false">IF(AND($CF115&lt;&gt;"",IFERROR(INDEX(subsample_country_map!$C:$C,MATCH($CF115,subsample_country_map!$A:$A,0)),"")&lt;&gt;""),INDEX(subsample_country_map!$C:$C,MATCH($CF115,subsample_country_map!$A:$A,0)),INDEX(lookup!$AB:$AB,MATCH($A115,lookup!$A:$A,0)))</f>
        <v>99_NCE</v>
      </c>
      <c r="AM115" s="0" t="str">
        <f aca="false">IF(AND($CF115&lt;&gt;"",IFERROR(INDEX(subsample_country_map!$D:$D,MATCH($CF115,subsample_country_map!$A:$A,0)),"")&lt;&gt;""),INDEX(subsample_country_map!$D:$D,MATCH($CF115,subsample_country_map!$A:$A,0)),INDEX(lookup!$AC:$AC,MATCH($A115,lookup!$A:$A,0)))</f>
        <v>1_western</v>
      </c>
      <c r="AN115" s="0" t="str">
        <f aca="false">IF(AND($CF115&lt;&gt;"",IFERROR(INDEX(subsample_country_map!$E:$E,MATCH($CF115,subsample_country_map!$A:$A,0)),"")&lt;&gt;""),INDEX(subsample_country_map!$E:$E,MATCH($CF115,subsample_country_map!$A:$A,0)),INDEX(lookup!$AD:$AD,MATCH($A115,lookup!$A:$A,0)))</f>
        <v>99_NCE</v>
      </c>
      <c r="AO115" s="0" t="str">
        <f aca="false">INDEX(lookup!$Y:$Y,MATCH($A115,lookup!$A:$A,0))</f>
        <v>1_not published</v>
      </c>
      <c r="AP115" s="0" t="str">
        <f aca="false">INDEX(lookup!$Z:$Z,MATCH($A115,lookup!$A:$A,0))</f>
        <v>99_NCE</v>
      </c>
      <c r="AQ115" s="0" t="str">
        <f aca="false">INDEX(lookup!$W:$W,MATCH($A115,lookup!$A:$A,0))</f>
        <v>1_fin/acc/econ</v>
      </c>
      <c r="AS115" s="0" t="s">
        <v>91</v>
      </c>
      <c r="AT115" s="0" t="s">
        <v>397</v>
      </c>
      <c r="AU115" s="0" t="s">
        <v>93</v>
      </c>
      <c r="AV115" s="0" t="s">
        <v>581</v>
      </c>
      <c r="AW115" s="0" t="s">
        <v>582</v>
      </c>
      <c r="BA115" s="0" t="n">
        <v>306871</v>
      </c>
      <c r="BB115" s="0" t="s">
        <v>500</v>
      </c>
      <c r="BC115" s="0" t="s">
        <v>358</v>
      </c>
      <c r="BD115" s="0" t="s">
        <v>501</v>
      </c>
      <c r="BE115" s="0" t="s">
        <v>98</v>
      </c>
      <c r="BI115" s="0" t="s">
        <v>99</v>
      </c>
      <c r="BJ115" s="0" t="s">
        <v>583</v>
      </c>
      <c r="BK115" s="0" t="s">
        <v>584</v>
      </c>
      <c r="BL115" s="0" t="s">
        <v>585</v>
      </c>
      <c r="BM115" s="0" t="s">
        <v>506</v>
      </c>
      <c r="BN115" s="0" t="s">
        <v>507</v>
      </c>
      <c r="BO115" s="0" t="s">
        <v>105</v>
      </c>
      <c r="BP115" s="0" t="s">
        <v>496</v>
      </c>
      <c r="BQ115" s="0" t="s">
        <v>127</v>
      </c>
      <c r="BT115" s="0" t="n">
        <v>0</v>
      </c>
      <c r="BU115" s="0" t="s">
        <v>508</v>
      </c>
      <c r="BW115" s="0" t="n">
        <v>2018</v>
      </c>
      <c r="BX115" s="0" t="n">
        <v>2022</v>
      </c>
      <c r="BY115" s="0" t="s">
        <v>509</v>
      </c>
      <c r="BZ115" s="0" t="n">
        <v>2020</v>
      </c>
      <c r="CA115" s="0" t="n">
        <v>1</v>
      </c>
      <c r="CB115" s="0" t="n">
        <v>1</v>
      </c>
      <c r="CC115" s="0" t="n">
        <v>1</v>
      </c>
      <c r="CD115" s="0" t="n">
        <v>-0.0120501617521398</v>
      </c>
      <c r="CE115" s="0" t="n">
        <v>1</v>
      </c>
    </row>
    <row r="116" customFormat="false" ht="15" hidden="false" customHeight="false" outlineLevel="0" collapsed="false">
      <c r="A116" s="0" t="s">
        <v>496</v>
      </c>
      <c r="B116" s="0" t="n">
        <v>1421</v>
      </c>
      <c r="C116" s="0" t="n">
        <v>-0.0735833943844741</v>
      </c>
      <c r="D116" s="0" t="n">
        <v>306871</v>
      </c>
      <c r="E116" s="0" t="n">
        <f aca="false">IF(ISNUMBER($BA116),$BA116,IF(AND(ISNUMBER($D116),ISNUMBER($BW116),ISNUMBER($BX116)),$D116*($BX116-$BW116+1),""))</f>
        <v>306871</v>
      </c>
      <c r="H116" s="0" t="s">
        <v>118</v>
      </c>
      <c r="I116" s="0" t="s">
        <v>344</v>
      </c>
      <c r="J116" s="0" t="n">
        <f aca="false">IF($BW116&lt;&gt;"",$BW116,"")</f>
        <v>2018</v>
      </c>
      <c r="K116" s="0" t="n">
        <f aca="false">IF($BX116&lt;&gt;"",$BX116,"")</f>
        <v>2022</v>
      </c>
      <c r="L116" s="0" t="n">
        <f aca="false">IF(AND(ISNUMBER($BW116),ISNUMBER($BX116)),($BW116+$BX116)/2,"")</f>
        <v>2020</v>
      </c>
      <c r="M116" s="0" t="n">
        <f aca="false">IF($L116&lt;&gt;"",$L116,"")</f>
        <v>2020</v>
      </c>
      <c r="N116" s="0" t="n">
        <f aca="false">IF(AND(ISNUMBER($BW116),ISNUMBER($BX116)),MIN(1,MAX(0,($BX116-2016+1)/($BX116-$BW116+1))),"")</f>
        <v>1</v>
      </c>
      <c r="O116" s="0" t="n">
        <f aca="false">IF(AND(ISNUMBER($BW116),ISNUMBER($BX116)),MIN(1,MAX(0,($BX116-2017+1)/($BX116-$BW116+1))),"")</f>
        <v>1</v>
      </c>
      <c r="P116" s="0" t="n">
        <f aca="false">IF(AND(ISNUMBER($BW116),ISNUMBER($BX116)),MIN(1,MAX(0,($BX116-2018+1)/($BX116-$BW116+1))),"")</f>
        <v>1</v>
      </c>
      <c r="Q116" s="0" t="n">
        <f aca="false">IF(AND(ISNUMBER($BW116),ISNUMBER($BX116)),MIN(1,MAX(0,($BX116-2019+1)/($BX116-$BW116+1))),"")</f>
        <v>0.8</v>
      </c>
      <c r="R116" s="0" t="n">
        <f aca="false">IF(AND(ISNUMBER($BW116),ISNUMBER($BX116)),MIN(1,MAX(0,($BX116-2016+1)/($BX116-$BW116+1))),"")</f>
        <v>1</v>
      </c>
      <c r="S116" s="0" t="n">
        <f aca="false">IF($L116&lt;&gt;"",IF($L116&gt;=2015.5,1,0),"")</f>
        <v>1</v>
      </c>
      <c r="T116" s="0" t="n">
        <f aca="false">IF($L116&lt;&gt;"",IF($L116&gt;=2016,1,0),"")</f>
        <v>1</v>
      </c>
      <c r="U116" s="0" t="n">
        <f aca="false">IF(ISNUMBER($BX116),IF($BX116&gt;=2016,1,0),"")</f>
        <v>1</v>
      </c>
      <c r="V116" s="0" t="n">
        <f aca="false">IF(ISNUMBER($BW116),IF($BW116&gt;=2016,1,0),"")</f>
        <v>1</v>
      </c>
      <c r="W116" s="0" t="str">
        <f aca="false">IF(AND(ISNUMBER($BW116),ISNUMBER($BX116)),IF($BW116&gt;=2016,"post-only",IF($BX116&lt;2016,"pre-only","mixed")),"")</f>
        <v>post-only</v>
      </c>
      <c r="X116" s="0" t="n">
        <f aca="false">IF(AND(ISNUMBER($BW116),ISNUMBER($BX116)),MIN(1,MAX(0,($BX116-2017+1)/($BX116-$BW116+1))),"")</f>
        <v>1</v>
      </c>
      <c r="Y116" s="0" t="n">
        <f aca="false">IF(AND(ISNUMBER($BW116),ISNUMBER($BX116)),MIN(1,MAX(0,($BX116-2018+1)/($BX116-$BW116+1))),"")</f>
        <v>1</v>
      </c>
      <c r="Z116" s="0" t="n">
        <f aca="false">IF(AND(ISNUMBER($BW116),ISNUMBER($BX116)),MIN(1,MAX(0,($BX116-2019+1)/($BX116-$BW116+1))),"")</f>
        <v>0.8</v>
      </c>
      <c r="AA116" s="0" t="n">
        <f aca="false">IF(ISNUMBER($BX116),IF($BX116&gt;=2017,1,0),"")</f>
        <v>1</v>
      </c>
      <c r="AB116" s="0" t="n">
        <f aca="false">IF(ISNUMBER($BX116),IF($BX116&gt;=2018,1,0),"")</f>
        <v>1</v>
      </c>
      <c r="AC116" s="0" t="n">
        <f aca="false">IF(ISNUMBER($BX116),IF($BX116&gt;=2019,1,0),"")</f>
        <v>1</v>
      </c>
      <c r="AD116" s="0" t="n">
        <f aca="false">IF($L116&lt;&gt;"",IF($L116&gt;2013,1,0),"")</f>
        <v>1</v>
      </c>
      <c r="AE116" s="0" t="n">
        <f aca="false">IF($L116&lt;&gt;"",1+IF($L116&gt;2011,1,0)+IF($L116&gt;2014,1,0),"")</f>
        <v>3</v>
      </c>
      <c r="AF116" s="0" t="s">
        <v>87</v>
      </c>
      <c r="AG116" s="0" t="s">
        <v>436</v>
      </c>
      <c r="AH116" s="0" t="s">
        <v>90</v>
      </c>
      <c r="AI116" s="0" t="s">
        <v>497</v>
      </c>
      <c r="AJ116" s="0" t="s">
        <v>497</v>
      </c>
      <c r="AK116" s="0" t="str">
        <f aca="false">IF(AND($CF116&lt;&gt;"",IFERROR(INDEX(subsample_country_map!$B:$B,MATCH($CF116,subsample_country_map!$A:$A,0)),"")&lt;&gt;""),INDEX(subsample_country_map!$B:$B,MATCH($CF116,subsample_country_map!$A:$A,0)),INDEX(lookup!$AA:$AA,MATCH($A116,lookup!$A:$A,0)))</f>
        <v>2_Europe</v>
      </c>
      <c r="AL116" s="0" t="str">
        <f aca="false">IF(AND($CF116&lt;&gt;"",IFERROR(INDEX(subsample_country_map!$C:$C,MATCH($CF116,subsample_country_map!$A:$A,0)),"")&lt;&gt;""),INDEX(subsample_country_map!$C:$C,MATCH($CF116,subsample_country_map!$A:$A,0)),INDEX(lookup!$AB:$AB,MATCH($A116,lookup!$A:$A,0)))</f>
        <v>99_NCE</v>
      </c>
      <c r="AM116" s="0" t="str">
        <f aca="false">IF(AND($CF116&lt;&gt;"",IFERROR(INDEX(subsample_country_map!$D:$D,MATCH($CF116,subsample_country_map!$A:$A,0)),"")&lt;&gt;""),INDEX(subsample_country_map!$D:$D,MATCH($CF116,subsample_country_map!$A:$A,0)),INDEX(lookup!$AC:$AC,MATCH($A116,lookup!$A:$A,0)))</f>
        <v>1_western</v>
      </c>
      <c r="AN116" s="0" t="str">
        <f aca="false">IF(AND($CF116&lt;&gt;"",IFERROR(INDEX(subsample_country_map!$E:$E,MATCH($CF116,subsample_country_map!$A:$A,0)),"")&lt;&gt;""),INDEX(subsample_country_map!$E:$E,MATCH($CF116,subsample_country_map!$A:$A,0)),INDEX(lookup!$AD:$AD,MATCH($A116,lookup!$A:$A,0)))</f>
        <v>99_NCE</v>
      </c>
      <c r="AO116" s="0" t="str">
        <f aca="false">INDEX(lookup!$Y:$Y,MATCH($A116,lookup!$A:$A,0))</f>
        <v>1_not published</v>
      </c>
      <c r="AP116" s="0" t="str">
        <f aca="false">INDEX(lookup!$Z:$Z,MATCH($A116,lookup!$A:$A,0))</f>
        <v>99_NCE</v>
      </c>
      <c r="AQ116" s="0" t="str">
        <f aca="false">INDEX(lookup!$W:$W,MATCH($A116,lookup!$A:$A,0))</f>
        <v>1_fin/acc/econ</v>
      </c>
      <c r="AS116" s="0" t="s">
        <v>91</v>
      </c>
      <c r="AT116" s="0" t="s">
        <v>111</v>
      </c>
      <c r="AU116" s="0" t="s">
        <v>93</v>
      </c>
      <c r="AV116" s="0" t="s">
        <v>510</v>
      </c>
      <c r="AW116" s="0" t="s">
        <v>419</v>
      </c>
      <c r="BA116" s="0" t="n">
        <v>306871</v>
      </c>
      <c r="BB116" s="0" t="s">
        <v>96</v>
      </c>
      <c r="BC116" s="0" t="s">
        <v>358</v>
      </c>
      <c r="BD116" s="0" t="s">
        <v>501</v>
      </c>
      <c r="BE116" s="0" t="s">
        <v>98</v>
      </c>
      <c r="BI116" s="0" t="s">
        <v>99</v>
      </c>
      <c r="BJ116" s="0" t="s">
        <v>583</v>
      </c>
      <c r="BK116" s="0" t="s">
        <v>584</v>
      </c>
      <c r="BL116" s="0" t="s">
        <v>586</v>
      </c>
      <c r="BM116" s="0" t="s">
        <v>513</v>
      </c>
      <c r="BN116" s="0" t="s">
        <v>507</v>
      </c>
      <c r="BO116" s="0" t="s">
        <v>105</v>
      </c>
      <c r="BP116" s="0" t="s">
        <v>496</v>
      </c>
      <c r="BQ116" s="0" t="s">
        <v>127</v>
      </c>
      <c r="BT116" s="0" t="n">
        <v>0</v>
      </c>
      <c r="BU116" s="0" t="s">
        <v>508</v>
      </c>
      <c r="BW116" s="0" t="n">
        <v>2018</v>
      </c>
      <c r="BX116" s="0" t="n">
        <v>2022</v>
      </c>
      <c r="BY116" s="0" t="s">
        <v>509</v>
      </c>
      <c r="BZ116" s="0" t="n">
        <v>2020</v>
      </c>
      <c r="CA116" s="0" t="n">
        <v>1</v>
      </c>
      <c r="CB116" s="0" t="n">
        <v>1</v>
      </c>
      <c r="CC116" s="0" t="n">
        <v>1</v>
      </c>
      <c r="CD116" s="0" t="n">
        <v>-0.0737166336624573</v>
      </c>
      <c r="CE116" s="0" t="n">
        <v>1</v>
      </c>
    </row>
    <row r="117" customFormat="false" ht="15" hidden="false" customHeight="false" outlineLevel="0" collapsed="false">
      <c r="A117" s="0" t="s">
        <v>496</v>
      </c>
      <c r="B117" s="0" t="n">
        <v>1422</v>
      </c>
      <c r="C117" s="0" t="n">
        <v>-0.00866982143144261</v>
      </c>
      <c r="D117" s="0" t="n">
        <v>306788</v>
      </c>
      <c r="E117" s="0" t="n">
        <f aca="false">IF(ISNUMBER($BA117),$BA117,IF(AND(ISNUMBER($D117),ISNUMBER($BW117),ISNUMBER($BX117)),$D117*($BX117-$BW117+1),""))</f>
        <v>306788</v>
      </c>
      <c r="H117" s="0" t="s">
        <v>118</v>
      </c>
      <c r="I117" s="0" t="s">
        <v>344</v>
      </c>
      <c r="J117" s="0" t="n">
        <f aca="false">IF($BW117&lt;&gt;"",$BW117,"")</f>
        <v>2018</v>
      </c>
      <c r="K117" s="0" t="n">
        <f aca="false">IF($BX117&lt;&gt;"",$BX117,"")</f>
        <v>2022</v>
      </c>
      <c r="L117" s="0" t="n">
        <f aca="false">IF(AND(ISNUMBER($BW117),ISNUMBER($BX117)),($BW117+$BX117)/2,"")</f>
        <v>2020</v>
      </c>
      <c r="M117" s="0" t="n">
        <f aca="false">IF($L117&lt;&gt;"",$L117,"")</f>
        <v>2020</v>
      </c>
      <c r="N117" s="0" t="n">
        <f aca="false">IF(AND(ISNUMBER($BW117),ISNUMBER($BX117)),MIN(1,MAX(0,($BX117-2016+1)/($BX117-$BW117+1))),"")</f>
        <v>1</v>
      </c>
      <c r="O117" s="0" t="n">
        <f aca="false">IF(AND(ISNUMBER($BW117),ISNUMBER($BX117)),MIN(1,MAX(0,($BX117-2017+1)/($BX117-$BW117+1))),"")</f>
        <v>1</v>
      </c>
      <c r="P117" s="0" t="n">
        <f aca="false">IF(AND(ISNUMBER($BW117),ISNUMBER($BX117)),MIN(1,MAX(0,($BX117-2018+1)/($BX117-$BW117+1))),"")</f>
        <v>1</v>
      </c>
      <c r="Q117" s="0" t="n">
        <f aca="false">IF(AND(ISNUMBER($BW117),ISNUMBER($BX117)),MIN(1,MAX(0,($BX117-2019+1)/($BX117-$BW117+1))),"")</f>
        <v>0.8</v>
      </c>
      <c r="R117" s="0" t="n">
        <f aca="false">IF(AND(ISNUMBER($BW117),ISNUMBER($BX117)),MIN(1,MAX(0,($BX117-2016+1)/($BX117-$BW117+1))),"")</f>
        <v>1</v>
      </c>
      <c r="S117" s="0" t="n">
        <f aca="false">IF($L117&lt;&gt;"",IF($L117&gt;=2015.5,1,0),"")</f>
        <v>1</v>
      </c>
      <c r="T117" s="0" t="n">
        <f aca="false">IF($L117&lt;&gt;"",IF($L117&gt;=2016,1,0),"")</f>
        <v>1</v>
      </c>
      <c r="U117" s="0" t="n">
        <f aca="false">IF(ISNUMBER($BX117),IF($BX117&gt;=2016,1,0),"")</f>
        <v>1</v>
      </c>
      <c r="V117" s="0" t="n">
        <f aca="false">IF(ISNUMBER($BW117),IF($BW117&gt;=2016,1,0),"")</f>
        <v>1</v>
      </c>
      <c r="W117" s="0" t="str">
        <f aca="false">IF(AND(ISNUMBER($BW117),ISNUMBER($BX117)),IF($BW117&gt;=2016,"post-only",IF($BX117&lt;2016,"pre-only","mixed")),"")</f>
        <v>post-only</v>
      </c>
      <c r="X117" s="0" t="n">
        <f aca="false">IF(AND(ISNUMBER($BW117),ISNUMBER($BX117)),MIN(1,MAX(0,($BX117-2017+1)/($BX117-$BW117+1))),"")</f>
        <v>1</v>
      </c>
      <c r="Y117" s="0" t="n">
        <f aca="false">IF(AND(ISNUMBER($BW117),ISNUMBER($BX117)),MIN(1,MAX(0,($BX117-2018+1)/($BX117-$BW117+1))),"")</f>
        <v>1</v>
      </c>
      <c r="Z117" s="0" t="n">
        <f aca="false">IF(AND(ISNUMBER($BW117),ISNUMBER($BX117)),MIN(1,MAX(0,($BX117-2019+1)/($BX117-$BW117+1))),"")</f>
        <v>0.8</v>
      </c>
      <c r="AA117" s="0" t="n">
        <f aca="false">IF(ISNUMBER($BX117),IF($BX117&gt;=2017,1,0),"")</f>
        <v>1</v>
      </c>
      <c r="AB117" s="0" t="n">
        <f aca="false">IF(ISNUMBER($BX117),IF($BX117&gt;=2018,1,0),"")</f>
        <v>1</v>
      </c>
      <c r="AC117" s="0" t="n">
        <f aca="false">IF(ISNUMBER($BX117),IF($BX117&gt;=2019,1,0),"")</f>
        <v>1</v>
      </c>
      <c r="AD117" s="0" t="n">
        <f aca="false">IF($L117&lt;&gt;"",IF($L117&gt;2013,1,0),"")</f>
        <v>1</v>
      </c>
      <c r="AE117" s="0" t="n">
        <f aca="false">IF($L117&lt;&gt;"",1+IF($L117&gt;2011,1,0)+IF($L117&gt;2014,1,0),"")</f>
        <v>3</v>
      </c>
      <c r="AF117" s="0" t="s">
        <v>87</v>
      </c>
      <c r="AG117" s="0" t="s">
        <v>88</v>
      </c>
      <c r="AH117" s="0" t="s">
        <v>90</v>
      </c>
      <c r="AI117" s="0" t="s">
        <v>497</v>
      </c>
      <c r="AJ117" s="0" t="s">
        <v>497</v>
      </c>
      <c r="AK117" s="0" t="str">
        <f aca="false">IF(AND($CF117&lt;&gt;"",IFERROR(INDEX(subsample_country_map!$B:$B,MATCH($CF117,subsample_country_map!$A:$A,0)),"")&lt;&gt;""),INDEX(subsample_country_map!$B:$B,MATCH($CF117,subsample_country_map!$A:$A,0)),INDEX(lookup!$AA:$AA,MATCH($A117,lookup!$A:$A,0)))</f>
        <v>2_Europe</v>
      </c>
      <c r="AL117" s="0" t="str">
        <f aca="false">IF(AND($CF117&lt;&gt;"",IFERROR(INDEX(subsample_country_map!$C:$C,MATCH($CF117,subsample_country_map!$A:$A,0)),"")&lt;&gt;""),INDEX(subsample_country_map!$C:$C,MATCH($CF117,subsample_country_map!$A:$A,0)),INDEX(lookup!$AB:$AB,MATCH($A117,lookup!$A:$A,0)))</f>
        <v>99_NCE</v>
      </c>
      <c r="AM117" s="0" t="str">
        <f aca="false">IF(AND($CF117&lt;&gt;"",IFERROR(INDEX(subsample_country_map!$D:$D,MATCH($CF117,subsample_country_map!$A:$A,0)),"")&lt;&gt;""),INDEX(subsample_country_map!$D:$D,MATCH($CF117,subsample_country_map!$A:$A,0)),INDEX(lookup!$AC:$AC,MATCH($A117,lookup!$A:$A,0)))</f>
        <v>1_western</v>
      </c>
      <c r="AN117" s="0" t="str">
        <f aca="false">IF(AND($CF117&lt;&gt;"",IFERROR(INDEX(subsample_country_map!$E:$E,MATCH($CF117,subsample_country_map!$A:$A,0)),"")&lt;&gt;""),INDEX(subsample_country_map!$E:$E,MATCH($CF117,subsample_country_map!$A:$A,0)),INDEX(lookup!$AD:$AD,MATCH($A117,lookup!$A:$A,0)))</f>
        <v>99_NCE</v>
      </c>
      <c r="AO117" s="0" t="str">
        <f aca="false">INDEX(lookup!$Y:$Y,MATCH($A117,lookup!$A:$A,0))</f>
        <v>1_not published</v>
      </c>
      <c r="AP117" s="0" t="str">
        <f aca="false">INDEX(lookup!$Z:$Z,MATCH($A117,lookup!$A:$A,0))</f>
        <v>99_NCE</v>
      </c>
      <c r="AQ117" s="0" t="str">
        <f aca="false">INDEX(lookup!$W:$W,MATCH($A117,lookup!$A:$A,0))</f>
        <v>1_fin/acc/econ</v>
      </c>
      <c r="AS117" s="0" t="s">
        <v>91</v>
      </c>
      <c r="AT117" s="0" t="s">
        <v>397</v>
      </c>
      <c r="AU117" s="0" t="s">
        <v>93</v>
      </c>
      <c r="AV117" s="0" t="s">
        <v>587</v>
      </c>
      <c r="AW117" s="0" t="s">
        <v>588</v>
      </c>
      <c r="BA117" s="0" t="n">
        <v>306788</v>
      </c>
      <c r="BB117" s="0" t="s">
        <v>500</v>
      </c>
      <c r="BC117" s="0" t="s">
        <v>358</v>
      </c>
      <c r="BD117" s="0" t="s">
        <v>501</v>
      </c>
      <c r="BE117" s="0" t="s">
        <v>98</v>
      </c>
      <c r="BI117" s="0" t="s">
        <v>99</v>
      </c>
      <c r="BJ117" s="0" t="s">
        <v>589</v>
      </c>
      <c r="BK117" s="0" t="s">
        <v>584</v>
      </c>
      <c r="BL117" s="0" t="s">
        <v>590</v>
      </c>
      <c r="BM117" s="0" t="s">
        <v>506</v>
      </c>
      <c r="BN117" s="0" t="s">
        <v>507</v>
      </c>
      <c r="BO117" s="0" t="s">
        <v>105</v>
      </c>
      <c r="BP117" s="0" t="s">
        <v>496</v>
      </c>
      <c r="BQ117" s="0" t="s">
        <v>127</v>
      </c>
      <c r="BT117" s="0" t="n">
        <v>0</v>
      </c>
      <c r="BU117" s="0" t="s">
        <v>508</v>
      </c>
      <c r="BW117" s="0" t="n">
        <v>2018</v>
      </c>
      <c r="BX117" s="0" t="n">
        <v>2022</v>
      </c>
      <c r="BY117" s="0" t="s">
        <v>509</v>
      </c>
      <c r="BZ117" s="0" t="n">
        <v>2020</v>
      </c>
      <c r="CA117" s="0" t="n">
        <v>1</v>
      </c>
      <c r="CB117" s="0" t="n">
        <v>1</v>
      </c>
      <c r="CC117" s="0" t="n">
        <v>1</v>
      </c>
      <c r="CD117" s="0" t="n">
        <v>-0.00867003866593833</v>
      </c>
      <c r="CE117" s="0" t="n">
        <v>1</v>
      </c>
    </row>
    <row r="118" customFormat="false" ht="15" hidden="false" customHeight="false" outlineLevel="0" collapsed="false">
      <c r="A118" s="0" t="s">
        <v>496</v>
      </c>
      <c r="B118" s="0" t="n">
        <v>1423</v>
      </c>
      <c r="C118" s="0" t="n">
        <v>-0.0477200460375134</v>
      </c>
      <c r="D118" s="0" t="n">
        <v>306788</v>
      </c>
      <c r="E118" s="0" t="n">
        <f aca="false">IF(ISNUMBER($BA118),$BA118,IF(AND(ISNUMBER($D118),ISNUMBER($BW118),ISNUMBER($BX118)),$D118*($BX118-$BW118+1),""))</f>
        <v>306788</v>
      </c>
      <c r="H118" s="0" t="s">
        <v>118</v>
      </c>
      <c r="I118" s="0" t="s">
        <v>344</v>
      </c>
      <c r="J118" s="0" t="n">
        <f aca="false">IF($BW118&lt;&gt;"",$BW118,"")</f>
        <v>2018</v>
      </c>
      <c r="K118" s="0" t="n">
        <f aca="false">IF($BX118&lt;&gt;"",$BX118,"")</f>
        <v>2022</v>
      </c>
      <c r="L118" s="0" t="n">
        <f aca="false">IF(AND(ISNUMBER($BW118),ISNUMBER($BX118)),($BW118+$BX118)/2,"")</f>
        <v>2020</v>
      </c>
      <c r="M118" s="0" t="n">
        <f aca="false">IF($L118&lt;&gt;"",$L118,"")</f>
        <v>2020</v>
      </c>
      <c r="N118" s="0" t="n">
        <f aca="false">IF(AND(ISNUMBER($BW118),ISNUMBER($BX118)),MIN(1,MAX(0,($BX118-2016+1)/($BX118-$BW118+1))),"")</f>
        <v>1</v>
      </c>
      <c r="O118" s="0" t="n">
        <f aca="false">IF(AND(ISNUMBER($BW118),ISNUMBER($BX118)),MIN(1,MAX(0,($BX118-2017+1)/($BX118-$BW118+1))),"")</f>
        <v>1</v>
      </c>
      <c r="P118" s="0" t="n">
        <f aca="false">IF(AND(ISNUMBER($BW118),ISNUMBER($BX118)),MIN(1,MAX(0,($BX118-2018+1)/($BX118-$BW118+1))),"")</f>
        <v>1</v>
      </c>
      <c r="Q118" s="0" t="n">
        <f aca="false">IF(AND(ISNUMBER($BW118),ISNUMBER($BX118)),MIN(1,MAX(0,($BX118-2019+1)/($BX118-$BW118+1))),"")</f>
        <v>0.8</v>
      </c>
      <c r="R118" s="0" t="n">
        <f aca="false">IF(AND(ISNUMBER($BW118),ISNUMBER($BX118)),MIN(1,MAX(0,($BX118-2016+1)/($BX118-$BW118+1))),"")</f>
        <v>1</v>
      </c>
      <c r="S118" s="0" t="n">
        <f aca="false">IF($L118&lt;&gt;"",IF($L118&gt;=2015.5,1,0),"")</f>
        <v>1</v>
      </c>
      <c r="T118" s="0" t="n">
        <f aca="false">IF($L118&lt;&gt;"",IF($L118&gt;=2016,1,0),"")</f>
        <v>1</v>
      </c>
      <c r="U118" s="0" t="n">
        <f aca="false">IF(ISNUMBER($BX118),IF($BX118&gt;=2016,1,0),"")</f>
        <v>1</v>
      </c>
      <c r="V118" s="0" t="n">
        <f aca="false">IF(ISNUMBER($BW118),IF($BW118&gt;=2016,1,0),"")</f>
        <v>1</v>
      </c>
      <c r="W118" s="0" t="str">
        <f aca="false">IF(AND(ISNUMBER($BW118),ISNUMBER($BX118)),IF($BW118&gt;=2016,"post-only",IF($BX118&lt;2016,"pre-only","mixed")),"")</f>
        <v>post-only</v>
      </c>
      <c r="X118" s="0" t="n">
        <f aca="false">IF(AND(ISNUMBER($BW118),ISNUMBER($BX118)),MIN(1,MAX(0,($BX118-2017+1)/($BX118-$BW118+1))),"")</f>
        <v>1</v>
      </c>
      <c r="Y118" s="0" t="n">
        <f aca="false">IF(AND(ISNUMBER($BW118),ISNUMBER($BX118)),MIN(1,MAX(0,($BX118-2018+1)/($BX118-$BW118+1))),"")</f>
        <v>1</v>
      </c>
      <c r="Z118" s="0" t="n">
        <f aca="false">IF(AND(ISNUMBER($BW118),ISNUMBER($BX118)),MIN(1,MAX(0,($BX118-2019+1)/($BX118-$BW118+1))),"")</f>
        <v>0.8</v>
      </c>
      <c r="AA118" s="0" t="n">
        <f aca="false">IF(ISNUMBER($BX118),IF($BX118&gt;=2017,1,0),"")</f>
        <v>1</v>
      </c>
      <c r="AB118" s="0" t="n">
        <f aca="false">IF(ISNUMBER($BX118),IF($BX118&gt;=2018,1,0),"")</f>
        <v>1</v>
      </c>
      <c r="AC118" s="0" t="n">
        <f aca="false">IF(ISNUMBER($BX118),IF($BX118&gt;=2019,1,0),"")</f>
        <v>1</v>
      </c>
      <c r="AD118" s="0" t="n">
        <f aca="false">IF($L118&lt;&gt;"",IF($L118&gt;2013,1,0),"")</f>
        <v>1</v>
      </c>
      <c r="AE118" s="0" t="n">
        <f aca="false">IF($L118&lt;&gt;"",1+IF($L118&gt;2011,1,0)+IF($L118&gt;2014,1,0),"")</f>
        <v>3</v>
      </c>
      <c r="AF118" s="0" t="s">
        <v>87</v>
      </c>
      <c r="AG118" s="0" t="s">
        <v>436</v>
      </c>
      <c r="AH118" s="0" t="s">
        <v>90</v>
      </c>
      <c r="AI118" s="0" t="s">
        <v>497</v>
      </c>
      <c r="AJ118" s="0" t="s">
        <v>497</v>
      </c>
      <c r="AK118" s="0" t="str">
        <f aca="false">IF(AND($CF118&lt;&gt;"",IFERROR(INDEX(subsample_country_map!$B:$B,MATCH($CF118,subsample_country_map!$A:$A,0)),"")&lt;&gt;""),INDEX(subsample_country_map!$B:$B,MATCH($CF118,subsample_country_map!$A:$A,0)),INDEX(lookup!$AA:$AA,MATCH($A118,lookup!$A:$A,0)))</f>
        <v>2_Europe</v>
      </c>
      <c r="AL118" s="0" t="str">
        <f aca="false">IF(AND($CF118&lt;&gt;"",IFERROR(INDEX(subsample_country_map!$C:$C,MATCH($CF118,subsample_country_map!$A:$A,0)),"")&lt;&gt;""),INDEX(subsample_country_map!$C:$C,MATCH($CF118,subsample_country_map!$A:$A,0)),INDEX(lookup!$AB:$AB,MATCH($A118,lookup!$A:$A,0)))</f>
        <v>99_NCE</v>
      </c>
      <c r="AM118" s="0" t="str">
        <f aca="false">IF(AND($CF118&lt;&gt;"",IFERROR(INDEX(subsample_country_map!$D:$D,MATCH($CF118,subsample_country_map!$A:$A,0)),"")&lt;&gt;""),INDEX(subsample_country_map!$D:$D,MATCH($CF118,subsample_country_map!$A:$A,0)),INDEX(lookup!$AC:$AC,MATCH($A118,lookup!$A:$A,0)))</f>
        <v>1_western</v>
      </c>
      <c r="AN118" s="0" t="str">
        <f aca="false">IF(AND($CF118&lt;&gt;"",IFERROR(INDEX(subsample_country_map!$E:$E,MATCH($CF118,subsample_country_map!$A:$A,0)),"")&lt;&gt;""),INDEX(subsample_country_map!$E:$E,MATCH($CF118,subsample_country_map!$A:$A,0)),INDEX(lookup!$AD:$AD,MATCH($A118,lookup!$A:$A,0)))</f>
        <v>99_NCE</v>
      </c>
      <c r="AO118" s="0" t="str">
        <f aca="false">INDEX(lookup!$Y:$Y,MATCH($A118,lookup!$A:$A,0))</f>
        <v>1_not published</v>
      </c>
      <c r="AP118" s="0" t="str">
        <f aca="false">INDEX(lookup!$Z:$Z,MATCH($A118,lookup!$A:$A,0))</f>
        <v>99_NCE</v>
      </c>
      <c r="AQ118" s="0" t="str">
        <f aca="false">INDEX(lookup!$W:$W,MATCH($A118,lookup!$A:$A,0))</f>
        <v>1_fin/acc/econ</v>
      </c>
      <c r="AS118" s="0" t="s">
        <v>91</v>
      </c>
      <c r="AT118" s="0" t="s">
        <v>111</v>
      </c>
      <c r="AU118" s="0" t="s">
        <v>93</v>
      </c>
      <c r="AV118" s="0" t="s">
        <v>591</v>
      </c>
      <c r="AW118" s="0" t="s">
        <v>526</v>
      </c>
      <c r="BA118" s="0" t="n">
        <v>306788</v>
      </c>
      <c r="BB118" s="0" t="s">
        <v>96</v>
      </c>
      <c r="BC118" s="0" t="s">
        <v>358</v>
      </c>
      <c r="BD118" s="0" t="s">
        <v>501</v>
      </c>
      <c r="BE118" s="0" t="s">
        <v>98</v>
      </c>
      <c r="BI118" s="0" t="s">
        <v>99</v>
      </c>
      <c r="BJ118" s="0" t="s">
        <v>589</v>
      </c>
      <c r="BK118" s="0" t="s">
        <v>584</v>
      </c>
      <c r="BL118" s="0" t="s">
        <v>592</v>
      </c>
      <c r="BM118" s="0" t="s">
        <v>513</v>
      </c>
      <c r="BN118" s="0" t="s">
        <v>507</v>
      </c>
      <c r="BO118" s="0" t="s">
        <v>105</v>
      </c>
      <c r="BP118" s="0" t="s">
        <v>496</v>
      </c>
      <c r="BQ118" s="0" t="s">
        <v>127</v>
      </c>
      <c r="BT118" s="0" t="n">
        <v>0</v>
      </c>
      <c r="BU118" s="0" t="s">
        <v>508</v>
      </c>
      <c r="BW118" s="0" t="n">
        <v>2018</v>
      </c>
      <c r="BX118" s="0" t="n">
        <v>2022</v>
      </c>
      <c r="BY118" s="0" t="s">
        <v>509</v>
      </c>
      <c r="BZ118" s="0" t="n">
        <v>2020</v>
      </c>
      <c r="CA118" s="0" t="n">
        <v>1</v>
      </c>
      <c r="CB118" s="0" t="n">
        <v>1</v>
      </c>
      <c r="CC118" s="0" t="n">
        <v>1</v>
      </c>
      <c r="CD118" s="0" t="n">
        <v>-0.0477563183507936</v>
      </c>
      <c r="CE118" s="0" t="n">
        <v>1</v>
      </c>
    </row>
    <row r="119" customFormat="false" ht="15" hidden="false" customHeight="false" outlineLevel="0" collapsed="false">
      <c r="A119" s="0" t="s">
        <v>496</v>
      </c>
      <c r="B119" s="0" t="n">
        <v>1424</v>
      </c>
      <c r="C119" s="0" t="n">
        <v>-0.0136928391527447</v>
      </c>
      <c r="D119" s="0" t="n">
        <v>305401</v>
      </c>
      <c r="E119" s="0" t="n">
        <f aca="false">IF(ISNUMBER($BA119),$BA119,IF(AND(ISNUMBER($D119),ISNUMBER($BW119),ISNUMBER($BX119)),$D119*($BX119-$BW119+1),""))</f>
        <v>305401</v>
      </c>
      <c r="H119" s="0" t="s">
        <v>118</v>
      </c>
      <c r="I119" s="0" t="s">
        <v>344</v>
      </c>
      <c r="J119" s="0" t="n">
        <f aca="false">IF($BW119&lt;&gt;"",$BW119,"")</f>
        <v>2018</v>
      </c>
      <c r="K119" s="0" t="n">
        <f aca="false">IF($BX119&lt;&gt;"",$BX119,"")</f>
        <v>2022</v>
      </c>
      <c r="L119" s="0" t="n">
        <f aca="false">IF(AND(ISNUMBER($BW119),ISNUMBER($BX119)),($BW119+$BX119)/2,"")</f>
        <v>2020</v>
      </c>
      <c r="M119" s="0" t="n">
        <f aca="false">IF($L119&lt;&gt;"",$L119,"")</f>
        <v>2020</v>
      </c>
      <c r="N119" s="0" t="n">
        <f aca="false">IF(AND(ISNUMBER($BW119),ISNUMBER($BX119)),MIN(1,MAX(0,($BX119-2016+1)/($BX119-$BW119+1))),"")</f>
        <v>1</v>
      </c>
      <c r="O119" s="0" t="n">
        <f aca="false">IF(AND(ISNUMBER($BW119),ISNUMBER($BX119)),MIN(1,MAX(0,($BX119-2017+1)/($BX119-$BW119+1))),"")</f>
        <v>1</v>
      </c>
      <c r="P119" s="0" t="n">
        <f aca="false">IF(AND(ISNUMBER($BW119),ISNUMBER($BX119)),MIN(1,MAX(0,($BX119-2018+1)/($BX119-$BW119+1))),"")</f>
        <v>1</v>
      </c>
      <c r="Q119" s="0" t="n">
        <f aca="false">IF(AND(ISNUMBER($BW119),ISNUMBER($BX119)),MIN(1,MAX(0,($BX119-2019+1)/($BX119-$BW119+1))),"")</f>
        <v>0.8</v>
      </c>
      <c r="R119" s="0" t="n">
        <f aca="false">IF(AND(ISNUMBER($BW119),ISNUMBER($BX119)),MIN(1,MAX(0,($BX119-2016+1)/($BX119-$BW119+1))),"")</f>
        <v>1</v>
      </c>
      <c r="S119" s="0" t="n">
        <f aca="false">IF($L119&lt;&gt;"",IF($L119&gt;=2015.5,1,0),"")</f>
        <v>1</v>
      </c>
      <c r="T119" s="0" t="n">
        <f aca="false">IF($L119&lt;&gt;"",IF($L119&gt;=2016,1,0),"")</f>
        <v>1</v>
      </c>
      <c r="U119" s="0" t="n">
        <f aca="false">IF(ISNUMBER($BX119),IF($BX119&gt;=2016,1,0),"")</f>
        <v>1</v>
      </c>
      <c r="V119" s="0" t="n">
        <f aca="false">IF(ISNUMBER($BW119),IF($BW119&gt;=2016,1,0),"")</f>
        <v>1</v>
      </c>
      <c r="W119" s="0" t="str">
        <f aca="false">IF(AND(ISNUMBER($BW119),ISNUMBER($BX119)),IF($BW119&gt;=2016,"post-only",IF($BX119&lt;2016,"pre-only","mixed")),"")</f>
        <v>post-only</v>
      </c>
      <c r="X119" s="0" t="n">
        <f aca="false">IF(AND(ISNUMBER($BW119),ISNUMBER($BX119)),MIN(1,MAX(0,($BX119-2017+1)/($BX119-$BW119+1))),"")</f>
        <v>1</v>
      </c>
      <c r="Y119" s="0" t="n">
        <f aca="false">IF(AND(ISNUMBER($BW119),ISNUMBER($BX119)),MIN(1,MAX(0,($BX119-2018+1)/($BX119-$BW119+1))),"")</f>
        <v>1</v>
      </c>
      <c r="Z119" s="0" t="n">
        <f aca="false">IF(AND(ISNUMBER($BW119),ISNUMBER($BX119)),MIN(1,MAX(0,($BX119-2019+1)/($BX119-$BW119+1))),"")</f>
        <v>0.8</v>
      </c>
      <c r="AA119" s="0" t="n">
        <f aca="false">IF(ISNUMBER($BX119),IF($BX119&gt;=2017,1,0),"")</f>
        <v>1</v>
      </c>
      <c r="AB119" s="0" t="n">
        <f aca="false">IF(ISNUMBER($BX119),IF($BX119&gt;=2018,1,0),"")</f>
        <v>1</v>
      </c>
      <c r="AC119" s="0" t="n">
        <f aca="false">IF(ISNUMBER($BX119),IF($BX119&gt;=2019,1,0),"")</f>
        <v>1</v>
      </c>
      <c r="AD119" s="0" t="n">
        <f aca="false">IF($L119&lt;&gt;"",IF($L119&gt;2013,1,0),"")</f>
        <v>1</v>
      </c>
      <c r="AE119" s="0" t="n">
        <f aca="false">IF($L119&lt;&gt;"",1+IF($L119&gt;2011,1,0)+IF($L119&gt;2014,1,0),"")</f>
        <v>3</v>
      </c>
      <c r="AF119" s="0" t="s">
        <v>87</v>
      </c>
      <c r="AG119" s="0" t="s">
        <v>88</v>
      </c>
      <c r="AH119" s="0" t="s">
        <v>90</v>
      </c>
      <c r="AI119" s="0" t="s">
        <v>497</v>
      </c>
      <c r="AJ119" s="0" t="s">
        <v>497</v>
      </c>
      <c r="AK119" s="0" t="str">
        <f aca="false">IF(AND($CF119&lt;&gt;"",IFERROR(INDEX(subsample_country_map!$B:$B,MATCH($CF119,subsample_country_map!$A:$A,0)),"")&lt;&gt;""),INDEX(subsample_country_map!$B:$B,MATCH($CF119,subsample_country_map!$A:$A,0)),INDEX(lookup!$AA:$AA,MATCH($A119,lookup!$A:$A,0)))</f>
        <v>2_Europe</v>
      </c>
      <c r="AL119" s="0" t="str">
        <f aca="false">IF(AND($CF119&lt;&gt;"",IFERROR(INDEX(subsample_country_map!$C:$C,MATCH($CF119,subsample_country_map!$A:$A,0)),"")&lt;&gt;""),INDEX(subsample_country_map!$C:$C,MATCH($CF119,subsample_country_map!$A:$A,0)),INDEX(lookup!$AB:$AB,MATCH($A119,lookup!$A:$A,0)))</f>
        <v>99_NCE</v>
      </c>
      <c r="AM119" s="0" t="str">
        <f aca="false">IF(AND($CF119&lt;&gt;"",IFERROR(INDEX(subsample_country_map!$D:$D,MATCH($CF119,subsample_country_map!$A:$A,0)),"")&lt;&gt;""),INDEX(subsample_country_map!$D:$D,MATCH($CF119,subsample_country_map!$A:$A,0)),INDEX(lookup!$AC:$AC,MATCH($A119,lookup!$A:$A,0)))</f>
        <v>1_western</v>
      </c>
      <c r="AN119" s="0" t="str">
        <f aca="false">IF(AND($CF119&lt;&gt;"",IFERROR(INDEX(subsample_country_map!$E:$E,MATCH($CF119,subsample_country_map!$A:$A,0)),"")&lt;&gt;""),INDEX(subsample_country_map!$E:$E,MATCH($CF119,subsample_country_map!$A:$A,0)),INDEX(lookup!$AD:$AD,MATCH($A119,lookup!$A:$A,0)))</f>
        <v>99_NCE</v>
      </c>
      <c r="AO119" s="0" t="str">
        <f aca="false">INDEX(lookup!$Y:$Y,MATCH($A119,lookup!$A:$A,0))</f>
        <v>1_not published</v>
      </c>
      <c r="AP119" s="0" t="str">
        <f aca="false">INDEX(lookup!$Z:$Z,MATCH($A119,lookup!$A:$A,0))</f>
        <v>99_NCE</v>
      </c>
      <c r="AQ119" s="0" t="str">
        <f aca="false">INDEX(lookup!$W:$W,MATCH($A119,lookup!$A:$A,0))</f>
        <v>1_fin/acc/econ</v>
      </c>
      <c r="AS119" s="0" t="s">
        <v>91</v>
      </c>
      <c r="AT119" s="0" t="s">
        <v>397</v>
      </c>
      <c r="AU119" s="0" t="s">
        <v>93</v>
      </c>
      <c r="AV119" s="0" t="s">
        <v>593</v>
      </c>
      <c r="AW119" s="0" t="s">
        <v>536</v>
      </c>
      <c r="BA119" s="0" t="n">
        <v>305401</v>
      </c>
      <c r="BB119" s="0" t="s">
        <v>500</v>
      </c>
      <c r="BC119" s="0" t="s">
        <v>358</v>
      </c>
      <c r="BD119" s="0" t="s">
        <v>501</v>
      </c>
      <c r="BE119" s="0" t="s">
        <v>98</v>
      </c>
      <c r="BI119" s="0" t="s">
        <v>99</v>
      </c>
      <c r="BJ119" s="0" t="s">
        <v>530</v>
      </c>
      <c r="BK119" s="0" t="s">
        <v>584</v>
      </c>
      <c r="BL119" s="0" t="s">
        <v>594</v>
      </c>
      <c r="BM119" s="0" t="s">
        <v>506</v>
      </c>
      <c r="BN119" s="0" t="s">
        <v>507</v>
      </c>
      <c r="BO119" s="0" t="s">
        <v>105</v>
      </c>
      <c r="BP119" s="0" t="s">
        <v>496</v>
      </c>
      <c r="BQ119" s="0" t="s">
        <v>127</v>
      </c>
      <c r="BT119" s="0" t="n">
        <v>0</v>
      </c>
      <c r="BU119" s="0" t="s">
        <v>508</v>
      </c>
      <c r="BW119" s="0" t="n">
        <v>2018</v>
      </c>
      <c r="BX119" s="0" t="n">
        <v>2022</v>
      </c>
      <c r="BY119" s="0" t="s">
        <v>509</v>
      </c>
      <c r="BZ119" s="0" t="n">
        <v>2020</v>
      </c>
      <c r="CA119" s="0" t="n">
        <v>1</v>
      </c>
      <c r="CB119" s="0" t="n">
        <v>1</v>
      </c>
      <c r="CC119" s="0" t="n">
        <v>1</v>
      </c>
      <c r="CD119" s="0" t="n">
        <v>-0.0136936950233787</v>
      </c>
      <c r="CE119" s="0" t="n">
        <v>1</v>
      </c>
    </row>
    <row r="120" customFormat="false" ht="15" hidden="false" customHeight="false" outlineLevel="0" collapsed="false">
      <c r="A120" s="0" t="s">
        <v>496</v>
      </c>
      <c r="B120" s="0" t="n">
        <v>1425</v>
      </c>
      <c r="C120" s="0" t="n">
        <v>-0.0436558663663306</v>
      </c>
      <c r="D120" s="0" t="n">
        <v>305401</v>
      </c>
      <c r="E120" s="0" t="n">
        <f aca="false">IF(ISNUMBER($BA120),$BA120,IF(AND(ISNUMBER($D120),ISNUMBER($BW120),ISNUMBER($BX120)),$D120*($BX120-$BW120+1),""))</f>
        <v>305401</v>
      </c>
      <c r="H120" s="0" t="s">
        <v>118</v>
      </c>
      <c r="I120" s="0" t="s">
        <v>344</v>
      </c>
      <c r="J120" s="0" t="n">
        <f aca="false">IF($BW120&lt;&gt;"",$BW120,"")</f>
        <v>2018</v>
      </c>
      <c r="K120" s="0" t="n">
        <f aca="false">IF($BX120&lt;&gt;"",$BX120,"")</f>
        <v>2022</v>
      </c>
      <c r="L120" s="0" t="n">
        <f aca="false">IF(AND(ISNUMBER($BW120),ISNUMBER($BX120)),($BW120+$BX120)/2,"")</f>
        <v>2020</v>
      </c>
      <c r="M120" s="0" t="n">
        <f aca="false">IF($L120&lt;&gt;"",$L120,"")</f>
        <v>2020</v>
      </c>
      <c r="N120" s="0" t="n">
        <f aca="false">IF(AND(ISNUMBER($BW120),ISNUMBER($BX120)),MIN(1,MAX(0,($BX120-2016+1)/($BX120-$BW120+1))),"")</f>
        <v>1</v>
      </c>
      <c r="O120" s="0" t="n">
        <f aca="false">IF(AND(ISNUMBER($BW120),ISNUMBER($BX120)),MIN(1,MAX(0,($BX120-2017+1)/($BX120-$BW120+1))),"")</f>
        <v>1</v>
      </c>
      <c r="P120" s="0" t="n">
        <f aca="false">IF(AND(ISNUMBER($BW120),ISNUMBER($BX120)),MIN(1,MAX(0,($BX120-2018+1)/($BX120-$BW120+1))),"")</f>
        <v>1</v>
      </c>
      <c r="Q120" s="0" t="n">
        <f aca="false">IF(AND(ISNUMBER($BW120),ISNUMBER($BX120)),MIN(1,MAX(0,($BX120-2019+1)/($BX120-$BW120+1))),"")</f>
        <v>0.8</v>
      </c>
      <c r="R120" s="0" t="n">
        <f aca="false">IF(AND(ISNUMBER($BW120),ISNUMBER($BX120)),MIN(1,MAX(0,($BX120-2016+1)/($BX120-$BW120+1))),"")</f>
        <v>1</v>
      </c>
      <c r="S120" s="0" t="n">
        <f aca="false">IF($L120&lt;&gt;"",IF($L120&gt;=2015.5,1,0),"")</f>
        <v>1</v>
      </c>
      <c r="T120" s="0" t="n">
        <f aca="false">IF($L120&lt;&gt;"",IF($L120&gt;=2016,1,0),"")</f>
        <v>1</v>
      </c>
      <c r="U120" s="0" t="n">
        <f aca="false">IF(ISNUMBER($BX120),IF($BX120&gt;=2016,1,0),"")</f>
        <v>1</v>
      </c>
      <c r="V120" s="0" t="n">
        <f aca="false">IF(ISNUMBER($BW120),IF($BW120&gt;=2016,1,0),"")</f>
        <v>1</v>
      </c>
      <c r="W120" s="0" t="str">
        <f aca="false">IF(AND(ISNUMBER($BW120),ISNUMBER($BX120)),IF($BW120&gt;=2016,"post-only",IF($BX120&lt;2016,"pre-only","mixed")),"")</f>
        <v>post-only</v>
      </c>
      <c r="X120" s="0" t="n">
        <f aca="false">IF(AND(ISNUMBER($BW120),ISNUMBER($BX120)),MIN(1,MAX(0,($BX120-2017+1)/($BX120-$BW120+1))),"")</f>
        <v>1</v>
      </c>
      <c r="Y120" s="0" t="n">
        <f aca="false">IF(AND(ISNUMBER($BW120),ISNUMBER($BX120)),MIN(1,MAX(0,($BX120-2018+1)/($BX120-$BW120+1))),"")</f>
        <v>1</v>
      </c>
      <c r="Z120" s="0" t="n">
        <f aca="false">IF(AND(ISNUMBER($BW120),ISNUMBER($BX120)),MIN(1,MAX(0,($BX120-2019+1)/($BX120-$BW120+1))),"")</f>
        <v>0.8</v>
      </c>
      <c r="AA120" s="0" t="n">
        <f aca="false">IF(ISNUMBER($BX120),IF($BX120&gt;=2017,1,0),"")</f>
        <v>1</v>
      </c>
      <c r="AB120" s="0" t="n">
        <f aca="false">IF(ISNUMBER($BX120),IF($BX120&gt;=2018,1,0),"")</f>
        <v>1</v>
      </c>
      <c r="AC120" s="0" t="n">
        <f aca="false">IF(ISNUMBER($BX120),IF($BX120&gt;=2019,1,0),"")</f>
        <v>1</v>
      </c>
      <c r="AD120" s="0" t="n">
        <f aca="false">IF($L120&lt;&gt;"",IF($L120&gt;2013,1,0),"")</f>
        <v>1</v>
      </c>
      <c r="AE120" s="0" t="n">
        <f aca="false">IF($L120&lt;&gt;"",1+IF($L120&gt;2011,1,0)+IF($L120&gt;2014,1,0),"")</f>
        <v>3</v>
      </c>
      <c r="AF120" s="0" t="s">
        <v>87</v>
      </c>
      <c r="AG120" s="0" t="s">
        <v>436</v>
      </c>
      <c r="AH120" s="0" t="s">
        <v>90</v>
      </c>
      <c r="AI120" s="0" t="s">
        <v>497</v>
      </c>
      <c r="AJ120" s="0" t="s">
        <v>497</v>
      </c>
      <c r="AK120" s="0" t="str">
        <f aca="false">IF(AND($CF120&lt;&gt;"",IFERROR(INDEX(subsample_country_map!$B:$B,MATCH($CF120,subsample_country_map!$A:$A,0)),"")&lt;&gt;""),INDEX(subsample_country_map!$B:$B,MATCH($CF120,subsample_country_map!$A:$A,0)),INDEX(lookup!$AA:$AA,MATCH($A120,lookup!$A:$A,0)))</f>
        <v>2_Europe</v>
      </c>
      <c r="AL120" s="0" t="str">
        <f aca="false">IF(AND($CF120&lt;&gt;"",IFERROR(INDEX(subsample_country_map!$C:$C,MATCH($CF120,subsample_country_map!$A:$A,0)),"")&lt;&gt;""),INDEX(subsample_country_map!$C:$C,MATCH($CF120,subsample_country_map!$A:$A,0)),INDEX(lookup!$AB:$AB,MATCH($A120,lookup!$A:$A,0)))</f>
        <v>99_NCE</v>
      </c>
      <c r="AM120" s="0" t="str">
        <f aca="false">IF(AND($CF120&lt;&gt;"",IFERROR(INDEX(subsample_country_map!$D:$D,MATCH($CF120,subsample_country_map!$A:$A,0)),"")&lt;&gt;""),INDEX(subsample_country_map!$D:$D,MATCH($CF120,subsample_country_map!$A:$A,0)),INDEX(lookup!$AC:$AC,MATCH($A120,lookup!$A:$A,0)))</f>
        <v>1_western</v>
      </c>
      <c r="AN120" s="0" t="str">
        <f aca="false">IF(AND($CF120&lt;&gt;"",IFERROR(INDEX(subsample_country_map!$E:$E,MATCH($CF120,subsample_country_map!$A:$A,0)),"")&lt;&gt;""),INDEX(subsample_country_map!$E:$E,MATCH($CF120,subsample_country_map!$A:$A,0)),INDEX(lookup!$AD:$AD,MATCH($A120,lookup!$A:$A,0)))</f>
        <v>99_NCE</v>
      </c>
      <c r="AO120" s="0" t="str">
        <f aca="false">INDEX(lookup!$Y:$Y,MATCH($A120,lookup!$A:$A,0))</f>
        <v>1_not published</v>
      </c>
      <c r="AP120" s="0" t="str">
        <f aca="false">INDEX(lookup!$Z:$Z,MATCH($A120,lookup!$A:$A,0))</f>
        <v>99_NCE</v>
      </c>
      <c r="AQ120" s="0" t="str">
        <f aca="false">INDEX(lookup!$W:$W,MATCH($A120,lookup!$A:$A,0))</f>
        <v>1_fin/acc/econ</v>
      </c>
      <c r="AS120" s="0" t="s">
        <v>91</v>
      </c>
      <c r="AT120" s="0" t="s">
        <v>111</v>
      </c>
      <c r="AU120" s="0" t="s">
        <v>93</v>
      </c>
      <c r="AV120" s="0" t="s">
        <v>595</v>
      </c>
      <c r="AW120" s="0" t="s">
        <v>540</v>
      </c>
      <c r="BA120" s="0" t="n">
        <v>305401</v>
      </c>
      <c r="BB120" s="0" t="s">
        <v>96</v>
      </c>
      <c r="BC120" s="0" t="s">
        <v>358</v>
      </c>
      <c r="BD120" s="0" t="s">
        <v>501</v>
      </c>
      <c r="BE120" s="0" t="s">
        <v>98</v>
      </c>
      <c r="BI120" s="0" t="s">
        <v>99</v>
      </c>
      <c r="BJ120" s="0" t="s">
        <v>530</v>
      </c>
      <c r="BK120" s="0" t="s">
        <v>584</v>
      </c>
      <c r="BL120" s="0" t="s">
        <v>596</v>
      </c>
      <c r="BM120" s="0" t="s">
        <v>513</v>
      </c>
      <c r="BN120" s="0" t="s">
        <v>507</v>
      </c>
      <c r="BO120" s="0" t="s">
        <v>105</v>
      </c>
      <c r="BP120" s="0" t="s">
        <v>496</v>
      </c>
      <c r="BQ120" s="0" t="s">
        <v>127</v>
      </c>
      <c r="BT120" s="0" t="n">
        <v>0</v>
      </c>
      <c r="BU120" s="0" t="s">
        <v>508</v>
      </c>
      <c r="BW120" s="0" t="n">
        <v>2018</v>
      </c>
      <c r="BX120" s="0" t="n">
        <v>2022</v>
      </c>
      <c r="BY120" s="0" t="s">
        <v>509</v>
      </c>
      <c r="BZ120" s="0" t="n">
        <v>2020</v>
      </c>
      <c r="CA120" s="0" t="n">
        <v>1</v>
      </c>
      <c r="CB120" s="0" t="n">
        <v>1</v>
      </c>
      <c r="CC120" s="0" t="n">
        <v>1</v>
      </c>
      <c r="CD120" s="0" t="n">
        <v>-0.0436836317441816</v>
      </c>
      <c r="CE120" s="0" t="n">
        <v>1</v>
      </c>
    </row>
    <row r="121" customFormat="false" ht="15" hidden="false" customHeight="false" outlineLevel="0" collapsed="false">
      <c r="A121" s="0" t="s">
        <v>496</v>
      </c>
      <c r="B121" s="0" t="n">
        <v>1426</v>
      </c>
      <c r="C121" s="0" t="n">
        <v>-0.00768761990649899</v>
      </c>
      <c r="D121" s="0" t="n">
        <v>306864</v>
      </c>
      <c r="E121" s="0" t="n">
        <f aca="false">IF(ISNUMBER($BA121),$BA121,IF(AND(ISNUMBER($D121),ISNUMBER($BW121),ISNUMBER($BX121)),$D121*($BX121-$BW121+1),""))</f>
        <v>306864</v>
      </c>
      <c r="H121" s="0" t="s">
        <v>118</v>
      </c>
      <c r="I121" s="0" t="s">
        <v>344</v>
      </c>
      <c r="J121" s="0" t="n">
        <f aca="false">IF($BW121&lt;&gt;"",$BW121,"")</f>
        <v>2018</v>
      </c>
      <c r="K121" s="0" t="n">
        <f aca="false">IF($BX121&lt;&gt;"",$BX121,"")</f>
        <v>2022</v>
      </c>
      <c r="L121" s="0" t="n">
        <f aca="false">IF(AND(ISNUMBER($BW121),ISNUMBER($BX121)),($BW121+$BX121)/2,"")</f>
        <v>2020</v>
      </c>
      <c r="M121" s="0" t="n">
        <f aca="false">IF($L121&lt;&gt;"",$L121,"")</f>
        <v>2020</v>
      </c>
      <c r="N121" s="0" t="n">
        <f aca="false">IF(AND(ISNUMBER($BW121),ISNUMBER($BX121)),MIN(1,MAX(0,($BX121-2016+1)/($BX121-$BW121+1))),"")</f>
        <v>1</v>
      </c>
      <c r="O121" s="0" t="n">
        <f aca="false">IF(AND(ISNUMBER($BW121),ISNUMBER($BX121)),MIN(1,MAX(0,($BX121-2017+1)/($BX121-$BW121+1))),"")</f>
        <v>1</v>
      </c>
      <c r="P121" s="0" t="n">
        <f aca="false">IF(AND(ISNUMBER($BW121),ISNUMBER($BX121)),MIN(1,MAX(0,($BX121-2018+1)/($BX121-$BW121+1))),"")</f>
        <v>1</v>
      </c>
      <c r="Q121" s="0" t="n">
        <f aca="false">IF(AND(ISNUMBER($BW121),ISNUMBER($BX121)),MIN(1,MAX(0,($BX121-2019+1)/($BX121-$BW121+1))),"")</f>
        <v>0.8</v>
      </c>
      <c r="R121" s="0" t="n">
        <f aca="false">IF(AND(ISNUMBER($BW121),ISNUMBER($BX121)),MIN(1,MAX(0,($BX121-2016+1)/($BX121-$BW121+1))),"")</f>
        <v>1</v>
      </c>
      <c r="S121" s="0" t="n">
        <f aca="false">IF($L121&lt;&gt;"",IF($L121&gt;=2015.5,1,0),"")</f>
        <v>1</v>
      </c>
      <c r="T121" s="0" t="n">
        <f aca="false">IF($L121&lt;&gt;"",IF($L121&gt;=2016,1,0),"")</f>
        <v>1</v>
      </c>
      <c r="U121" s="0" t="n">
        <f aca="false">IF(ISNUMBER($BX121),IF($BX121&gt;=2016,1,0),"")</f>
        <v>1</v>
      </c>
      <c r="V121" s="0" t="n">
        <f aca="false">IF(ISNUMBER($BW121),IF($BW121&gt;=2016,1,0),"")</f>
        <v>1</v>
      </c>
      <c r="W121" s="0" t="str">
        <f aca="false">IF(AND(ISNUMBER($BW121),ISNUMBER($BX121)),IF($BW121&gt;=2016,"post-only",IF($BX121&lt;2016,"pre-only","mixed")),"")</f>
        <v>post-only</v>
      </c>
      <c r="X121" s="0" t="n">
        <f aca="false">IF(AND(ISNUMBER($BW121),ISNUMBER($BX121)),MIN(1,MAX(0,($BX121-2017+1)/($BX121-$BW121+1))),"")</f>
        <v>1</v>
      </c>
      <c r="Y121" s="0" t="n">
        <f aca="false">IF(AND(ISNUMBER($BW121),ISNUMBER($BX121)),MIN(1,MAX(0,($BX121-2018+1)/($BX121-$BW121+1))),"")</f>
        <v>1</v>
      </c>
      <c r="Z121" s="0" t="n">
        <f aca="false">IF(AND(ISNUMBER($BW121),ISNUMBER($BX121)),MIN(1,MAX(0,($BX121-2019+1)/($BX121-$BW121+1))),"")</f>
        <v>0.8</v>
      </c>
      <c r="AA121" s="0" t="n">
        <f aca="false">IF(ISNUMBER($BX121),IF($BX121&gt;=2017,1,0),"")</f>
        <v>1</v>
      </c>
      <c r="AB121" s="0" t="n">
        <f aca="false">IF(ISNUMBER($BX121),IF($BX121&gt;=2018,1,0),"")</f>
        <v>1</v>
      </c>
      <c r="AC121" s="0" t="n">
        <f aca="false">IF(ISNUMBER($BX121),IF($BX121&gt;=2019,1,0),"")</f>
        <v>1</v>
      </c>
      <c r="AD121" s="0" t="n">
        <f aca="false">IF($L121&lt;&gt;"",IF($L121&gt;2013,1,0),"")</f>
        <v>1</v>
      </c>
      <c r="AE121" s="0" t="n">
        <f aca="false">IF($L121&lt;&gt;"",1+IF($L121&gt;2011,1,0)+IF($L121&gt;2014,1,0),"")</f>
        <v>3</v>
      </c>
      <c r="AF121" s="0" t="s">
        <v>87</v>
      </c>
      <c r="AG121" s="0" t="s">
        <v>88</v>
      </c>
      <c r="AH121" s="0" t="s">
        <v>90</v>
      </c>
      <c r="AI121" s="0" t="s">
        <v>497</v>
      </c>
      <c r="AJ121" s="0" t="s">
        <v>497</v>
      </c>
      <c r="AK121" s="0" t="str">
        <f aca="false">IF(AND($CF121&lt;&gt;"",IFERROR(INDEX(subsample_country_map!$B:$B,MATCH($CF121,subsample_country_map!$A:$A,0)),"")&lt;&gt;""),INDEX(subsample_country_map!$B:$B,MATCH($CF121,subsample_country_map!$A:$A,0)),INDEX(lookup!$AA:$AA,MATCH($A121,lookup!$A:$A,0)))</f>
        <v>2_Europe</v>
      </c>
      <c r="AL121" s="0" t="str">
        <f aca="false">IF(AND($CF121&lt;&gt;"",IFERROR(INDEX(subsample_country_map!$C:$C,MATCH($CF121,subsample_country_map!$A:$A,0)),"")&lt;&gt;""),INDEX(subsample_country_map!$C:$C,MATCH($CF121,subsample_country_map!$A:$A,0)),INDEX(lookup!$AB:$AB,MATCH($A121,lookup!$A:$A,0)))</f>
        <v>99_NCE</v>
      </c>
      <c r="AM121" s="0" t="str">
        <f aca="false">IF(AND($CF121&lt;&gt;"",IFERROR(INDEX(subsample_country_map!$D:$D,MATCH($CF121,subsample_country_map!$A:$A,0)),"")&lt;&gt;""),INDEX(subsample_country_map!$D:$D,MATCH($CF121,subsample_country_map!$A:$A,0)),INDEX(lookup!$AC:$AC,MATCH($A121,lookup!$A:$A,0)))</f>
        <v>1_western</v>
      </c>
      <c r="AN121" s="0" t="str">
        <f aca="false">IF(AND($CF121&lt;&gt;"",IFERROR(INDEX(subsample_country_map!$E:$E,MATCH($CF121,subsample_country_map!$A:$A,0)),"")&lt;&gt;""),INDEX(subsample_country_map!$E:$E,MATCH($CF121,subsample_country_map!$A:$A,0)),INDEX(lookup!$AD:$AD,MATCH($A121,lookup!$A:$A,0)))</f>
        <v>99_NCE</v>
      </c>
      <c r="AO121" s="0" t="str">
        <f aca="false">INDEX(lookup!$Y:$Y,MATCH($A121,lookup!$A:$A,0))</f>
        <v>1_not published</v>
      </c>
      <c r="AP121" s="0" t="str">
        <f aca="false">INDEX(lookup!$Z:$Z,MATCH($A121,lookup!$A:$A,0))</f>
        <v>99_NCE</v>
      </c>
      <c r="AQ121" s="0" t="str">
        <f aca="false">INDEX(lookup!$W:$W,MATCH($A121,lookup!$A:$A,0))</f>
        <v>1_fin/acc/econ</v>
      </c>
      <c r="AS121" s="0" t="s">
        <v>91</v>
      </c>
      <c r="AT121" s="0" t="s">
        <v>397</v>
      </c>
      <c r="AU121" s="0" t="s">
        <v>93</v>
      </c>
      <c r="AV121" s="0" t="s">
        <v>597</v>
      </c>
      <c r="AW121" s="0" t="s">
        <v>550</v>
      </c>
      <c r="BA121" s="0" t="n">
        <v>306864</v>
      </c>
      <c r="BB121" s="0" t="s">
        <v>500</v>
      </c>
      <c r="BC121" s="0" t="s">
        <v>358</v>
      </c>
      <c r="BD121" s="0" t="s">
        <v>501</v>
      </c>
      <c r="BE121" s="0" t="s">
        <v>98</v>
      </c>
      <c r="BI121" s="0" t="s">
        <v>99</v>
      </c>
      <c r="BJ121" s="0" t="s">
        <v>598</v>
      </c>
      <c r="BK121" s="0" t="s">
        <v>584</v>
      </c>
      <c r="BL121" s="0" t="s">
        <v>599</v>
      </c>
      <c r="BM121" s="0" t="s">
        <v>506</v>
      </c>
      <c r="BN121" s="0" t="s">
        <v>507</v>
      </c>
      <c r="BO121" s="0" t="s">
        <v>105</v>
      </c>
      <c r="BP121" s="0" t="s">
        <v>496</v>
      </c>
      <c r="BQ121" s="0" t="s">
        <v>127</v>
      </c>
      <c r="BT121" s="0" t="n">
        <v>0</v>
      </c>
      <c r="BU121" s="0" t="s">
        <v>508</v>
      </c>
      <c r="BW121" s="0" t="n">
        <v>2018</v>
      </c>
      <c r="BX121" s="0" t="n">
        <v>2022</v>
      </c>
      <c r="BY121" s="0" t="s">
        <v>509</v>
      </c>
      <c r="BZ121" s="0" t="n">
        <v>2020</v>
      </c>
      <c r="CA121" s="0" t="n">
        <v>1</v>
      </c>
      <c r="CB121" s="0" t="n">
        <v>1</v>
      </c>
      <c r="CC121" s="0" t="n">
        <v>1</v>
      </c>
      <c r="CD121" s="0" t="n">
        <v>-0.00768777135669985</v>
      </c>
      <c r="CE121" s="0" t="n">
        <v>1</v>
      </c>
    </row>
    <row r="122" customFormat="false" ht="15" hidden="false" customHeight="false" outlineLevel="0" collapsed="false">
      <c r="A122" s="0" t="s">
        <v>496</v>
      </c>
      <c r="B122" s="0" t="n">
        <v>1427</v>
      </c>
      <c r="C122" s="0" t="n">
        <v>-0.0185267393948765</v>
      </c>
      <c r="D122" s="0" t="n">
        <v>306864</v>
      </c>
      <c r="E122" s="0" t="n">
        <f aca="false">IF(ISNUMBER($BA122),$BA122,IF(AND(ISNUMBER($D122),ISNUMBER($BW122),ISNUMBER($BX122)),$D122*($BX122-$BW122+1),""))</f>
        <v>306864</v>
      </c>
      <c r="H122" s="0" t="s">
        <v>118</v>
      </c>
      <c r="I122" s="0" t="s">
        <v>344</v>
      </c>
      <c r="J122" s="0" t="n">
        <f aca="false">IF($BW122&lt;&gt;"",$BW122,"")</f>
        <v>2018</v>
      </c>
      <c r="K122" s="0" t="n">
        <f aca="false">IF($BX122&lt;&gt;"",$BX122,"")</f>
        <v>2022</v>
      </c>
      <c r="L122" s="0" t="n">
        <f aca="false">IF(AND(ISNUMBER($BW122),ISNUMBER($BX122)),($BW122+$BX122)/2,"")</f>
        <v>2020</v>
      </c>
      <c r="M122" s="0" t="n">
        <f aca="false">IF($L122&lt;&gt;"",$L122,"")</f>
        <v>2020</v>
      </c>
      <c r="N122" s="0" t="n">
        <f aca="false">IF(AND(ISNUMBER($BW122),ISNUMBER($BX122)),MIN(1,MAX(0,($BX122-2016+1)/($BX122-$BW122+1))),"")</f>
        <v>1</v>
      </c>
      <c r="O122" s="0" t="n">
        <f aca="false">IF(AND(ISNUMBER($BW122),ISNUMBER($BX122)),MIN(1,MAX(0,($BX122-2017+1)/($BX122-$BW122+1))),"")</f>
        <v>1</v>
      </c>
      <c r="P122" s="0" t="n">
        <f aca="false">IF(AND(ISNUMBER($BW122),ISNUMBER($BX122)),MIN(1,MAX(0,($BX122-2018+1)/($BX122-$BW122+1))),"")</f>
        <v>1</v>
      </c>
      <c r="Q122" s="0" t="n">
        <f aca="false">IF(AND(ISNUMBER($BW122),ISNUMBER($BX122)),MIN(1,MAX(0,($BX122-2019+1)/($BX122-$BW122+1))),"")</f>
        <v>0.8</v>
      </c>
      <c r="R122" s="0" t="n">
        <f aca="false">IF(AND(ISNUMBER($BW122),ISNUMBER($BX122)),MIN(1,MAX(0,($BX122-2016+1)/($BX122-$BW122+1))),"")</f>
        <v>1</v>
      </c>
      <c r="S122" s="0" t="n">
        <f aca="false">IF($L122&lt;&gt;"",IF($L122&gt;=2015.5,1,0),"")</f>
        <v>1</v>
      </c>
      <c r="T122" s="0" t="n">
        <f aca="false">IF($L122&lt;&gt;"",IF($L122&gt;=2016,1,0),"")</f>
        <v>1</v>
      </c>
      <c r="U122" s="0" t="n">
        <f aca="false">IF(ISNUMBER($BX122),IF($BX122&gt;=2016,1,0),"")</f>
        <v>1</v>
      </c>
      <c r="V122" s="0" t="n">
        <f aca="false">IF(ISNUMBER($BW122),IF($BW122&gt;=2016,1,0),"")</f>
        <v>1</v>
      </c>
      <c r="W122" s="0" t="str">
        <f aca="false">IF(AND(ISNUMBER($BW122),ISNUMBER($BX122)),IF($BW122&gt;=2016,"post-only",IF($BX122&lt;2016,"pre-only","mixed")),"")</f>
        <v>post-only</v>
      </c>
      <c r="X122" s="0" t="n">
        <f aca="false">IF(AND(ISNUMBER($BW122),ISNUMBER($BX122)),MIN(1,MAX(0,($BX122-2017+1)/($BX122-$BW122+1))),"")</f>
        <v>1</v>
      </c>
      <c r="Y122" s="0" t="n">
        <f aca="false">IF(AND(ISNUMBER($BW122),ISNUMBER($BX122)),MIN(1,MAX(0,($BX122-2018+1)/($BX122-$BW122+1))),"")</f>
        <v>1</v>
      </c>
      <c r="Z122" s="0" t="n">
        <f aca="false">IF(AND(ISNUMBER($BW122),ISNUMBER($BX122)),MIN(1,MAX(0,($BX122-2019+1)/($BX122-$BW122+1))),"")</f>
        <v>0.8</v>
      </c>
      <c r="AA122" s="0" t="n">
        <f aca="false">IF(ISNUMBER($BX122),IF($BX122&gt;=2017,1,0),"")</f>
        <v>1</v>
      </c>
      <c r="AB122" s="0" t="n">
        <f aca="false">IF(ISNUMBER($BX122),IF($BX122&gt;=2018,1,0),"")</f>
        <v>1</v>
      </c>
      <c r="AC122" s="0" t="n">
        <f aca="false">IF(ISNUMBER($BX122),IF($BX122&gt;=2019,1,0),"")</f>
        <v>1</v>
      </c>
      <c r="AD122" s="0" t="n">
        <f aca="false">IF($L122&lt;&gt;"",IF($L122&gt;2013,1,0),"")</f>
        <v>1</v>
      </c>
      <c r="AE122" s="0" t="n">
        <f aca="false">IF($L122&lt;&gt;"",1+IF($L122&gt;2011,1,0)+IF($L122&gt;2014,1,0),"")</f>
        <v>3</v>
      </c>
      <c r="AF122" s="0" t="s">
        <v>87</v>
      </c>
      <c r="AG122" s="0" t="s">
        <v>436</v>
      </c>
      <c r="AH122" s="0" t="s">
        <v>90</v>
      </c>
      <c r="AI122" s="0" t="s">
        <v>497</v>
      </c>
      <c r="AJ122" s="0" t="s">
        <v>497</v>
      </c>
      <c r="AK122" s="0" t="str">
        <f aca="false">IF(AND($CF122&lt;&gt;"",IFERROR(INDEX(subsample_country_map!$B:$B,MATCH($CF122,subsample_country_map!$A:$A,0)),"")&lt;&gt;""),INDEX(subsample_country_map!$B:$B,MATCH($CF122,subsample_country_map!$A:$A,0)),INDEX(lookup!$AA:$AA,MATCH($A122,lookup!$A:$A,0)))</f>
        <v>2_Europe</v>
      </c>
      <c r="AL122" s="0" t="str">
        <f aca="false">IF(AND($CF122&lt;&gt;"",IFERROR(INDEX(subsample_country_map!$C:$C,MATCH($CF122,subsample_country_map!$A:$A,0)),"")&lt;&gt;""),INDEX(subsample_country_map!$C:$C,MATCH($CF122,subsample_country_map!$A:$A,0)),INDEX(lookup!$AB:$AB,MATCH($A122,lookup!$A:$A,0)))</f>
        <v>99_NCE</v>
      </c>
      <c r="AM122" s="0" t="str">
        <f aca="false">IF(AND($CF122&lt;&gt;"",IFERROR(INDEX(subsample_country_map!$D:$D,MATCH($CF122,subsample_country_map!$A:$A,0)),"")&lt;&gt;""),INDEX(subsample_country_map!$D:$D,MATCH($CF122,subsample_country_map!$A:$A,0)),INDEX(lookup!$AC:$AC,MATCH($A122,lookup!$A:$A,0)))</f>
        <v>1_western</v>
      </c>
      <c r="AN122" s="0" t="str">
        <f aca="false">IF(AND($CF122&lt;&gt;"",IFERROR(INDEX(subsample_country_map!$E:$E,MATCH($CF122,subsample_country_map!$A:$A,0)),"")&lt;&gt;""),INDEX(subsample_country_map!$E:$E,MATCH($CF122,subsample_country_map!$A:$A,0)),INDEX(lookup!$AD:$AD,MATCH($A122,lookup!$A:$A,0)))</f>
        <v>99_NCE</v>
      </c>
      <c r="AO122" s="0" t="str">
        <f aca="false">INDEX(lookup!$Y:$Y,MATCH($A122,lookup!$A:$A,0))</f>
        <v>1_not published</v>
      </c>
      <c r="AP122" s="0" t="str">
        <f aca="false">INDEX(lookup!$Z:$Z,MATCH($A122,lookup!$A:$A,0))</f>
        <v>99_NCE</v>
      </c>
      <c r="AQ122" s="0" t="str">
        <f aca="false">INDEX(lookup!$W:$W,MATCH($A122,lookup!$A:$A,0))</f>
        <v>1_fin/acc/econ</v>
      </c>
      <c r="AS122" s="0" t="s">
        <v>91</v>
      </c>
      <c r="AT122" s="0" t="s">
        <v>111</v>
      </c>
      <c r="AU122" s="0" t="s">
        <v>93</v>
      </c>
      <c r="AV122" s="0" t="s">
        <v>600</v>
      </c>
      <c r="AW122" s="0" t="s">
        <v>547</v>
      </c>
      <c r="BA122" s="0" t="n">
        <v>306864</v>
      </c>
      <c r="BB122" s="0" t="s">
        <v>96</v>
      </c>
      <c r="BC122" s="0" t="s">
        <v>358</v>
      </c>
      <c r="BD122" s="0" t="s">
        <v>501</v>
      </c>
      <c r="BE122" s="0" t="s">
        <v>98</v>
      </c>
      <c r="BI122" s="0" t="s">
        <v>99</v>
      </c>
      <c r="BJ122" s="0" t="s">
        <v>598</v>
      </c>
      <c r="BK122" s="0" t="s">
        <v>584</v>
      </c>
      <c r="BL122" s="0" t="s">
        <v>601</v>
      </c>
      <c r="BM122" s="0" t="s">
        <v>513</v>
      </c>
      <c r="BN122" s="0" t="s">
        <v>507</v>
      </c>
      <c r="BO122" s="0" t="s">
        <v>105</v>
      </c>
      <c r="BP122" s="0" t="s">
        <v>496</v>
      </c>
      <c r="BQ122" s="0" t="s">
        <v>127</v>
      </c>
      <c r="BT122" s="0" t="n">
        <v>0</v>
      </c>
      <c r="BU122" s="0" t="s">
        <v>508</v>
      </c>
      <c r="BW122" s="0" t="n">
        <v>2018</v>
      </c>
      <c r="BX122" s="0" t="n">
        <v>2022</v>
      </c>
      <c r="BY122" s="0" t="s">
        <v>509</v>
      </c>
      <c r="BZ122" s="0" t="n">
        <v>2020</v>
      </c>
      <c r="CA122" s="0" t="n">
        <v>1</v>
      </c>
      <c r="CB122" s="0" t="n">
        <v>1</v>
      </c>
      <c r="CC122" s="0" t="n">
        <v>1</v>
      </c>
      <c r="CD122" s="0" t="n">
        <v>-0.0185288595379829</v>
      </c>
      <c r="CE122" s="0" t="n">
        <v>1</v>
      </c>
    </row>
    <row r="123" customFormat="false" ht="15" hidden="false" customHeight="false" outlineLevel="0" collapsed="false">
      <c r="A123" s="0" t="s">
        <v>496</v>
      </c>
      <c r="B123" s="0" t="n">
        <v>1428</v>
      </c>
      <c r="C123" s="0" t="n">
        <v>-0.0173870074930246</v>
      </c>
      <c r="D123" s="0" t="n">
        <v>306871</v>
      </c>
      <c r="E123" s="0" t="n">
        <f aca="false">IF(ISNUMBER($BA123),$BA123,IF(AND(ISNUMBER($D123),ISNUMBER($BW123),ISNUMBER($BX123)),$D123*($BX123-$BW123+1),""))</f>
        <v>306871</v>
      </c>
      <c r="H123" s="0" t="s">
        <v>118</v>
      </c>
      <c r="I123" s="0" t="s">
        <v>344</v>
      </c>
      <c r="J123" s="0" t="n">
        <f aca="false">IF($BW123&lt;&gt;"",$BW123,"")</f>
        <v>2018</v>
      </c>
      <c r="K123" s="0" t="n">
        <f aca="false">IF($BX123&lt;&gt;"",$BX123,"")</f>
        <v>2022</v>
      </c>
      <c r="L123" s="0" t="n">
        <f aca="false">IF(AND(ISNUMBER($BW123),ISNUMBER($BX123)),($BW123+$BX123)/2,"")</f>
        <v>2020</v>
      </c>
      <c r="M123" s="0" t="n">
        <f aca="false">IF($L123&lt;&gt;"",$L123,"")</f>
        <v>2020</v>
      </c>
      <c r="N123" s="0" t="n">
        <f aca="false">IF(AND(ISNUMBER($BW123),ISNUMBER($BX123)),MIN(1,MAX(0,($BX123-2016+1)/($BX123-$BW123+1))),"")</f>
        <v>1</v>
      </c>
      <c r="O123" s="0" t="n">
        <f aca="false">IF(AND(ISNUMBER($BW123),ISNUMBER($BX123)),MIN(1,MAX(0,($BX123-2017+1)/($BX123-$BW123+1))),"")</f>
        <v>1</v>
      </c>
      <c r="P123" s="0" t="n">
        <f aca="false">IF(AND(ISNUMBER($BW123),ISNUMBER($BX123)),MIN(1,MAX(0,($BX123-2018+1)/($BX123-$BW123+1))),"")</f>
        <v>1</v>
      </c>
      <c r="Q123" s="0" t="n">
        <f aca="false">IF(AND(ISNUMBER($BW123),ISNUMBER($BX123)),MIN(1,MAX(0,($BX123-2019+1)/($BX123-$BW123+1))),"")</f>
        <v>0.8</v>
      </c>
      <c r="R123" s="0" t="n">
        <f aca="false">IF(AND(ISNUMBER($BW123),ISNUMBER($BX123)),MIN(1,MAX(0,($BX123-2016+1)/($BX123-$BW123+1))),"")</f>
        <v>1</v>
      </c>
      <c r="S123" s="0" t="n">
        <f aca="false">IF($L123&lt;&gt;"",IF($L123&gt;=2015.5,1,0),"")</f>
        <v>1</v>
      </c>
      <c r="T123" s="0" t="n">
        <f aca="false">IF($L123&lt;&gt;"",IF($L123&gt;=2016,1,0),"")</f>
        <v>1</v>
      </c>
      <c r="U123" s="0" t="n">
        <f aca="false">IF(ISNUMBER($BX123),IF($BX123&gt;=2016,1,0),"")</f>
        <v>1</v>
      </c>
      <c r="V123" s="0" t="n">
        <f aca="false">IF(ISNUMBER($BW123),IF($BW123&gt;=2016,1,0),"")</f>
        <v>1</v>
      </c>
      <c r="W123" s="0" t="str">
        <f aca="false">IF(AND(ISNUMBER($BW123),ISNUMBER($BX123)),IF($BW123&gt;=2016,"post-only",IF($BX123&lt;2016,"pre-only","mixed")),"")</f>
        <v>post-only</v>
      </c>
      <c r="X123" s="0" t="n">
        <f aca="false">IF(AND(ISNUMBER($BW123),ISNUMBER($BX123)),MIN(1,MAX(0,($BX123-2017+1)/($BX123-$BW123+1))),"")</f>
        <v>1</v>
      </c>
      <c r="Y123" s="0" t="n">
        <f aca="false">IF(AND(ISNUMBER($BW123),ISNUMBER($BX123)),MIN(1,MAX(0,($BX123-2018+1)/($BX123-$BW123+1))),"")</f>
        <v>1</v>
      </c>
      <c r="Z123" s="0" t="n">
        <f aca="false">IF(AND(ISNUMBER($BW123),ISNUMBER($BX123)),MIN(1,MAX(0,($BX123-2019+1)/($BX123-$BW123+1))),"")</f>
        <v>0.8</v>
      </c>
      <c r="AA123" s="0" t="n">
        <f aca="false">IF(ISNUMBER($BX123),IF($BX123&gt;=2017,1,0),"")</f>
        <v>1</v>
      </c>
      <c r="AB123" s="0" t="n">
        <f aca="false">IF(ISNUMBER($BX123),IF($BX123&gt;=2018,1,0),"")</f>
        <v>1</v>
      </c>
      <c r="AC123" s="0" t="n">
        <f aca="false">IF(ISNUMBER($BX123),IF($BX123&gt;=2019,1,0),"")</f>
        <v>1</v>
      </c>
      <c r="AD123" s="0" t="n">
        <f aca="false">IF($L123&lt;&gt;"",IF($L123&gt;2013,1,0),"")</f>
        <v>1</v>
      </c>
      <c r="AE123" s="0" t="n">
        <f aca="false">IF($L123&lt;&gt;"",1+IF($L123&gt;2011,1,0)+IF($L123&gt;2014,1,0),"")</f>
        <v>3</v>
      </c>
      <c r="AF123" s="0" t="s">
        <v>87</v>
      </c>
      <c r="AG123" s="0" t="s">
        <v>88</v>
      </c>
      <c r="AH123" s="0" t="s">
        <v>90</v>
      </c>
      <c r="AI123" s="0" t="s">
        <v>497</v>
      </c>
      <c r="AJ123" s="0" t="s">
        <v>497</v>
      </c>
      <c r="AK123" s="0" t="str">
        <f aca="false">IF(AND($CF123&lt;&gt;"",IFERROR(INDEX(subsample_country_map!$B:$B,MATCH($CF123,subsample_country_map!$A:$A,0)),"")&lt;&gt;""),INDEX(subsample_country_map!$B:$B,MATCH($CF123,subsample_country_map!$A:$A,0)),INDEX(lookup!$AA:$AA,MATCH($A123,lookup!$A:$A,0)))</f>
        <v>2_Europe</v>
      </c>
      <c r="AL123" s="0" t="str">
        <f aca="false">IF(AND($CF123&lt;&gt;"",IFERROR(INDEX(subsample_country_map!$C:$C,MATCH($CF123,subsample_country_map!$A:$A,0)),"")&lt;&gt;""),INDEX(subsample_country_map!$C:$C,MATCH($CF123,subsample_country_map!$A:$A,0)),INDEX(lookup!$AB:$AB,MATCH($A123,lookup!$A:$A,0)))</f>
        <v>99_NCE</v>
      </c>
      <c r="AM123" s="0" t="str">
        <f aca="false">IF(AND($CF123&lt;&gt;"",IFERROR(INDEX(subsample_country_map!$D:$D,MATCH($CF123,subsample_country_map!$A:$A,0)),"")&lt;&gt;""),INDEX(subsample_country_map!$D:$D,MATCH($CF123,subsample_country_map!$A:$A,0)),INDEX(lookup!$AC:$AC,MATCH($A123,lookup!$A:$A,0)))</f>
        <v>1_western</v>
      </c>
      <c r="AN123" s="0" t="str">
        <f aca="false">IF(AND($CF123&lt;&gt;"",IFERROR(INDEX(subsample_country_map!$E:$E,MATCH($CF123,subsample_country_map!$A:$A,0)),"")&lt;&gt;""),INDEX(subsample_country_map!$E:$E,MATCH($CF123,subsample_country_map!$A:$A,0)),INDEX(lookup!$AD:$AD,MATCH($A123,lookup!$A:$A,0)))</f>
        <v>99_NCE</v>
      </c>
      <c r="AO123" s="0" t="str">
        <f aca="false">INDEX(lookup!$Y:$Y,MATCH($A123,lookup!$A:$A,0))</f>
        <v>1_not published</v>
      </c>
      <c r="AP123" s="0" t="str">
        <f aca="false">INDEX(lookup!$Z:$Z,MATCH($A123,lookup!$A:$A,0))</f>
        <v>99_NCE</v>
      </c>
      <c r="AQ123" s="0" t="str">
        <f aca="false">INDEX(lookup!$W:$W,MATCH($A123,lookup!$A:$A,0))</f>
        <v>1_fin/acc/econ</v>
      </c>
      <c r="AS123" s="0" t="s">
        <v>91</v>
      </c>
      <c r="AT123" s="0" t="s">
        <v>397</v>
      </c>
      <c r="AU123" s="0" t="s">
        <v>93</v>
      </c>
      <c r="AV123" s="0" t="s">
        <v>498</v>
      </c>
      <c r="AW123" s="0" t="s">
        <v>602</v>
      </c>
      <c r="BA123" s="0" t="n">
        <v>306871</v>
      </c>
      <c r="BB123" s="0" t="s">
        <v>500</v>
      </c>
      <c r="BC123" s="0" t="s">
        <v>358</v>
      </c>
      <c r="BD123" s="0" t="s">
        <v>603</v>
      </c>
      <c r="BE123" s="0" t="s">
        <v>98</v>
      </c>
      <c r="BI123" s="0" t="s">
        <v>604</v>
      </c>
      <c r="BJ123" s="0" t="s">
        <v>503</v>
      </c>
      <c r="BK123" s="0" t="s">
        <v>605</v>
      </c>
      <c r="BL123" s="0" t="s">
        <v>606</v>
      </c>
      <c r="BM123" s="0" t="s">
        <v>506</v>
      </c>
      <c r="BN123" s="0" t="s">
        <v>507</v>
      </c>
      <c r="BO123" s="0" t="s">
        <v>105</v>
      </c>
      <c r="BP123" s="0" t="s">
        <v>496</v>
      </c>
      <c r="BQ123" s="0" t="s">
        <v>127</v>
      </c>
      <c r="BT123" s="0" t="n">
        <v>0</v>
      </c>
      <c r="BU123" s="0" t="s">
        <v>508</v>
      </c>
      <c r="BW123" s="0" t="n">
        <v>2018</v>
      </c>
      <c r="BX123" s="0" t="n">
        <v>2022</v>
      </c>
      <c r="BY123" s="0" t="s">
        <v>509</v>
      </c>
      <c r="BZ123" s="0" t="n">
        <v>2020</v>
      </c>
      <c r="CA123" s="0" t="n">
        <v>1</v>
      </c>
      <c r="CB123" s="0" t="n">
        <v>1</v>
      </c>
      <c r="CC123" s="0" t="n">
        <v>1</v>
      </c>
      <c r="CD123" s="0" t="n">
        <v>-0.0173887598882185</v>
      </c>
      <c r="CE123" s="0" t="n">
        <v>1</v>
      </c>
    </row>
    <row r="124" customFormat="false" ht="15" hidden="false" customHeight="false" outlineLevel="0" collapsed="false">
      <c r="A124" s="0" t="s">
        <v>496</v>
      </c>
      <c r="B124" s="0" t="n">
        <v>1429</v>
      </c>
      <c r="C124" s="0" t="n">
        <v>-0.0235592650720653</v>
      </c>
      <c r="D124" s="0" t="n">
        <v>306871</v>
      </c>
      <c r="E124" s="0" t="n">
        <f aca="false">IF(ISNUMBER($BA124),$BA124,IF(AND(ISNUMBER($D124),ISNUMBER($BW124),ISNUMBER($BX124)),$D124*($BX124-$BW124+1),""))</f>
        <v>306871</v>
      </c>
      <c r="H124" s="0" t="s">
        <v>118</v>
      </c>
      <c r="I124" s="0" t="s">
        <v>344</v>
      </c>
      <c r="J124" s="0" t="n">
        <f aca="false">IF($BW124&lt;&gt;"",$BW124,"")</f>
        <v>2018</v>
      </c>
      <c r="K124" s="0" t="n">
        <f aca="false">IF($BX124&lt;&gt;"",$BX124,"")</f>
        <v>2022</v>
      </c>
      <c r="L124" s="0" t="n">
        <f aca="false">IF(AND(ISNUMBER($BW124),ISNUMBER($BX124)),($BW124+$BX124)/2,"")</f>
        <v>2020</v>
      </c>
      <c r="M124" s="0" t="n">
        <f aca="false">IF($L124&lt;&gt;"",$L124,"")</f>
        <v>2020</v>
      </c>
      <c r="N124" s="0" t="n">
        <f aca="false">IF(AND(ISNUMBER($BW124),ISNUMBER($BX124)),MIN(1,MAX(0,($BX124-2016+1)/($BX124-$BW124+1))),"")</f>
        <v>1</v>
      </c>
      <c r="O124" s="0" t="n">
        <f aca="false">IF(AND(ISNUMBER($BW124),ISNUMBER($BX124)),MIN(1,MAX(0,($BX124-2017+1)/($BX124-$BW124+1))),"")</f>
        <v>1</v>
      </c>
      <c r="P124" s="0" t="n">
        <f aca="false">IF(AND(ISNUMBER($BW124),ISNUMBER($BX124)),MIN(1,MAX(0,($BX124-2018+1)/($BX124-$BW124+1))),"")</f>
        <v>1</v>
      </c>
      <c r="Q124" s="0" t="n">
        <f aca="false">IF(AND(ISNUMBER($BW124),ISNUMBER($BX124)),MIN(1,MAX(0,($BX124-2019+1)/($BX124-$BW124+1))),"")</f>
        <v>0.8</v>
      </c>
      <c r="R124" s="0" t="n">
        <f aca="false">IF(AND(ISNUMBER($BW124),ISNUMBER($BX124)),MIN(1,MAX(0,($BX124-2016+1)/($BX124-$BW124+1))),"")</f>
        <v>1</v>
      </c>
      <c r="S124" s="0" t="n">
        <f aca="false">IF($L124&lt;&gt;"",IF($L124&gt;=2015.5,1,0),"")</f>
        <v>1</v>
      </c>
      <c r="T124" s="0" t="n">
        <f aca="false">IF($L124&lt;&gt;"",IF($L124&gt;=2016,1,0),"")</f>
        <v>1</v>
      </c>
      <c r="U124" s="0" t="n">
        <f aca="false">IF(ISNUMBER($BX124),IF($BX124&gt;=2016,1,0),"")</f>
        <v>1</v>
      </c>
      <c r="V124" s="0" t="n">
        <f aca="false">IF(ISNUMBER($BW124),IF($BW124&gt;=2016,1,0),"")</f>
        <v>1</v>
      </c>
      <c r="W124" s="0" t="str">
        <f aca="false">IF(AND(ISNUMBER($BW124),ISNUMBER($BX124)),IF($BW124&gt;=2016,"post-only",IF($BX124&lt;2016,"pre-only","mixed")),"")</f>
        <v>post-only</v>
      </c>
      <c r="X124" s="0" t="n">
        <f aca="false">IF(AND(ISNUMBER($BW124),ISNUMBER($BX124)),MIN(1,MAX(0,($BX124-2017+1)/($BX124-$BW124+1))),"")</f>
        <v>1</v>
      </c>
      <c r="Y124" s="0" t="n">
        <f aca="false">IF(AND(ISNUMBER($BW124),ISNUMBER($BX124)),MIN(1,MAX(0,($BX124-2018+1)/($BX124-$BW124+1))),"")</f>
        <v>1</v>
      </c>
      <c r="Z124" s="0" t="n">
        <f aca="false">IF(AND(ISNUMBER($BW124),ISNUMBER($BX124)),MIN(1,MAX(0,($BX124-2019+1)/($BX124-$BW124+1))),"")</f>
        <v>0.8</v>
      </c>
      <c r="AA124" s="0" t="n">
        <f aca="false">IF(ISNUMBER($BX124),IF($BX124&gt;=2017,1,0),"")</f>
        <v>1</v>
      </c>
      <c r="AB124" s="0" t="n">
        <f aca="false">IF(ISNUMBER($BX124),IF($BX124&gt;=2018,1,0),"")</f>
        <v>1</v>
      </c>
      <c r="AC124" s="0" t="n">
        <f aca="false">IF(ISNUMBER($BX124),IF($BX124&gt;=2019,1,0),"")</f>
        <v>1</v>
      </c>
      <c r="AD124" s="0" t="n">
        <f aca="false">IF($L124&lt;&gt;"",IF($L124&gt;2013,1,0),"")</f>
        <v>1</v>
      </c>
      <c r="AE124" s="0" t="n">
        <f aca="false">IF($L124&lt;&gt;"",1+IF($L124&gt;2011,1,0)+IF($L124&gt;2014,1,0),"")</f>
        <v>3</v>
      </c>
      <c r="AF124" s="0" t="s">
        <v>87</v>
      </c>
      <c r="AG124" s="0" t="s">
        <v>436</v>
      </c>
      <c r="AH124" s="0" t="s">
        <v>90</v>
      </c>
      <c r="AI124" s="0" t="s">
        <v>497</v>
      </c>
      <c r="AJ124" s="0" t="s">
        <v>497</v>
      </c>
      <c r="AK124" s="0" t="str">
        <f aca="false">IF(AND($CF124&lt;&gt;"",IFERROR(INDEX(subsample_country_map!$B:$B,MATCH($CF124,subsample_country_map!$A:$A,0)),"")&lt;&gt;""),INDEX(subsample_country_map!$B:$B,MATCH($CF124,subsample_country_map!$A:$A,0)),INDEX(lookup!$AA:$AA,MATCH($A124,lookup!$A:$A,0)))</f>
        <v>2_Europe</v>
      </c>
      <c r="AL124" s="0" t="str">
        <f aca="false">IF(AND($CF124&lt;&gt;"",IFERROR(INDEX(subsample_country_map!$C:$C,MATCH($CF124,subsample_country_map!$A:$A,0)),"")&lt;&gt;""),INDEX(subsample_country_map!$C:$C,MATCH($CF124,subsample_country_map!$A:$A,0)),INDEX(lookup!$AB:$AB,MATCH($A124,lookup!$A:$A,0)))</f>
        <v>99_NCE</v>
      </c>
      <c r="AM124" s="0" t="str">
        <f aca="false">IF(AND($CF124&lt;&gt;"",IFERROR(INDEX(subsample_country_map!$D:$D,MATCH($CF124,subsample_country_map!$A:$A,0)),"")&lt;&gt;""),INDEX(subsample_country_map!$D:$D,MATCH($CF124,subsample_country_map!$A:$A,0)),INDEX(lookup!$AC:$AC,MATCH($A124,lookup!$A:$A,0)))</f>
        <v>1_western</v>
      </c>
      <c r="AN124" s="0" t="str">
        <f aca="false">IF(AND($CF124&lt;&gt;"",IFERROR(INDEX(subsample_country_map!$E:$E,MATCH($CF124,subsample_country_map!$A:$A,0)),"")&lt;&gt;""),INDEX(subsample_country_map!$E:$E,MATCH($CF124,subsample_country_map!$A:$A,0)),INDEX(lookup!$AD:$AD,MATCH($A124,lookup!$A:$A,0)))</f>
        <v>99_NCE</v>
      </c>
      <c r="AO124" s="0" t="str">
        <f aca="false">INDEX(lookup!$Y:$Y,MATCH($A124,lookup!$A:$A,0))</f>
        <v>1_not published</v>
      </c>
      <c r="AP124" s="0" t="str">
        <f aca="false">INDEX(lookup!$Z:$Z,MATCH($A124,lookup!$A:$A,0))</f>
        <v>99_NCE</v>
      </c>
      <c r="AQ124" s="0" t="str">
        <f aca="false">INDEX(lookup!$W:$W,MATCH($A124,lookup!$A:$A,0))</f>
        <v>1_fin/acc/econ</v>
      </c>
      <c r="AS124" s="0" t="s">
        <v>91</v>
      </c>
      <c r="AT124" s="0" t="s">
        <v>111</v>
      </c>
      <c r="AU124" s="0" t="s">
        <v>93</v>
      </c>
      <c r="AV124" s="0" t="s">
        <v>510</v>
      </c>
      <c r="AW124" s="0" t="s">
        <v>607</v>
      </c>
      <c r="BA124" s="0" t="n">
        <v>306871</v>
      </c>
      <c r="BB124" s="0" t="s">
        <v>96</v>
      </c>
      <c r="BC124" s="0" t="s">
        <v>358</v>
      </c>
      <c r="BD124" s="0" t="s">
        <v>603</v>
      </c>
      <c r="BE124" s="0" t="s">
        <v>98</v>
      </c>
      <c r="BI124" s="0" t="s">
        <v>604</v>
      </c>
      <c r="BJ124" s="0" t="s">
        <v>503</v>
      </c>
      <c r="BK124" s="0" t="s">
        <v>605</v>
      </c>
      <c r="BL124" s="0" t="s">
        <v>608</v>
      </c>
      <c r="BM124" s="0" t="s">
        <v>513</v>
      </c>
      <c r="BN124" s="0" t="s">
        <v>507</v>
      </c>
      <c r="BO124" s="0" t="s">
        <v>105</v>
      </c>
      <c r="BP124" s="0" t="s">
        <v>496</v>
      </c>
      <c r="BQ124" s="0" t="s">
        <v>127</v>
      </c>
      <c r="BT124" s="0" t="n">
        <v>0</v>
      </c>
      <c r="BU124" s="0" t="s">
        <v>508</v>
      </c>
      <c r="BW124" s="0" t="n">
        <v>2018</v>
      </c>
      <c r="BX124" s="0" t="n">
        <v>2022</v>
      </c>
      <c r="BY124" s="0" t="s">
        <v>509</v>
      </c>
      <c r="BZ124" s="0" t="n">
        <v>2020</v>
      </c>
      <c r="CA124" s="0" t="n">
        <v>1</v>
      </c>
      <c r="CB124" s="0" t="n">
        <v>1</v>
      </c>
      <c r="CC124" s="0" t="n">
        <v>1</v>
      </c>
      <c r="CD124" s="0" t="n">
        <v>-0.0235636252942923</v>
      </c>
      <c r="CE124" s="0" t="n">
        <v>1</v>
      </c>
    </row>
    <row r="125" customFormat="false" ht="15" hidden="false" customHeight="false" outlineLevel="0" collapsed="false">
      <c r="A125" s="0" t="s">
        <v>496</v>
      </c>
      <c r="B125" s="0" t="n">
        <v>1430</v>
      </c>
      <c r="C125" s="0" t="n">
        <v>-0.00315156946606783</v>
      </c>
      <c r="D125" s="0" t="n">
        <v>306788</v>
      </c>
      <c r="E125" s="0" t="n">
        <f aca="false">IF(ISNUMBER($BA125),$BA125,IF(AND(ISNUMBER($D125),ISNUMBER($BW125),ISNUMBER($BX125)),$D125*($BX125-$BW125+1),""))</f>
        <v>306788</v>
      </c>
      <c r="H125" s="0" t="s">
        <v>118</v>
      </c>
      <c r="I125" s="0" t="s">
        <v>344</v>
      </c>
      <c r="J125" s="0" t="n">
        <f aca="false">IF($BW125&lt;&gt;"",$BW125,"")</f>
        <v>2018</v>
      </c>
      <c r="K125" s="0" t="n">
        <f aca="false">IF($BX125&lt;&gt;"",$BX125,"")</f>
        <v>2022</v>
      </c>
      <c r="L125" s="0" t="n">
        <f aca="false">IF(AND(ISNUMBER($BW125),ISNUMBER($BX125)),($BW125+$BX125)/2,"")</f>
        <v>2020</v>
      </c>
      <c r="M125" s="0" t="n">
        <f aca="false">IF($L125&lt;&gt;"",$L125,"")</f>
        <v>2020</v>
      </c>
      <c r="N125" s="0" t="n">
        <f aca="false">IF(AND(ISNUMBER($BW125),ISNUMBER($BX125)),MIN(1,MAX(0,($BX125-2016+1)/($BX125-$BW125+1))),"")</f>
        <v>1</v>
      </c>
      <c r="O125" s="0" t="n">
        <f aca="false">IF(AND(ISNUMBER($BW125),ISNUMBER($BX125)),MIN(1,MAX(0,($BX125-2017+1)/($BX125-$BW125+1))),"")</f>
        <v>1</v>
      </c>
      <c r="P125" s="0" t="n">
        <f aca="false">IF(AND(ISNUMBER($BW125),ISNUMBER($BX125)),MIN(1,MAX(0,($BX125-2018+1)/($BX125-$BW125+1))),"")</f>
        <v>1</v>
      </c>
      <c r="Q125" s="0" t="n">
        <f aca="false">IF(AND(ISNUMBER($BW125),ISNUMBER($BX125)),MIN(1,MAX(0,($BX125-2019+1)/($BX125-$BW125+1))),"")</f>
        <v>0.8</v>
      </c>
      <c r="R125" s="0" t="n">
        <f aca="false">IF(AND(ISNUMBER($BW125),ISNUMBER($BX125)),MIN(1,MAX(0,($BX125-2016+1)/($BX125-$BW125+1))),"")</f>
        <v>1</v>
      </c>
      <c r="S125" s="0" t="n">
        <f aca="false">IF($L125&lt;&gt;"",IF($L125&gt;=2015.5,1,0),"")</f>
        <v>1</v>
      </c>
      <c r="T125" s="0" t="n">
        <f aca="false">IF($L125&lt;&gt;"",IF($L125&gt;=2016,1,0),"")</f>
        <v>1</v>
      </c>
      <c r="U125" s="0" t="n">
        <f aca="false">IF(ISNUMBER($BX125),IF($BX125&gt;=2016,1,0),"")</f>
        <v>1</v>
      </c>
      <c r="V125" s="0" t="n">
        <f aca="false">IF(ISNUMBER($BW125),IF($BW125&gt;=2016,1,0),"")</f>
        <v>1</v>
      </c>
      <c r="W125" s="0" t="str">
        <f aca="false">IF(AND(ISNUMBER($BW125),ISNUMBER($BX125)),IF($BW125&gt;=2016,"post-only",IF($BX125&lt;2016,"pre-only","mixed")),"")</f>
        <v>post-only</v>
      </c>
      <c r="X125" s="0" t="n">
        <f aca="false">IF(AND(ISNUMBER($BW125),ISNUMBER($BX125)),MIN(1,MAX(0,($BX125-2017+1)/($BX125-$BW125+1))),"")</f>
        <v>1</v>
      </c>
      <c r="Y125" s="0" t="n">
        <f aca="false">IF(AND(ISNUMBER($BW125),ISNUMBER($BX125)),MIN(1,MAX(0,($BX125-2018+1)/($BX125-$BW125+1))),"")</f>
        <v>1</v>
      </c>
      <c r="Z125" s="0" t="n">
        <f aca="false">IF(AND(ISNUMBER($BW125),ISNUMBER($BX125)),MIN(1,MAX(0,($BX125-2019+1)/($BX125-$BW125+1))),"")</f>
        <v>0.8</v>
      </c>
      <c r="AA125" s="0" t="n">
        <f aca="false">IF(ISNUMBER($BX125),IF($BX125&gt;=2017,1,0),"")</f>
        <v>1</v>
      </c>
      <c r="AB125" s="0" t="n">
        <f aca="false">IF(ISNUMBER($BX125),IF($BX125&gt;=2018,1,0),"")</f>
        <v>1</v>
      </c>
      <c r="AC125" s="0" t="n">
        <f aca="false">IF(ISNUMBER($BX125),IF($BX125&gt;=2019,1,0),"")</f>
        <v>1</v>
      </c>
      <c r="AD125" s="0" t="n">
        <f aca="false">IF($L125&lt;&gt;"",IF($L125&gt;2013,1,0),"")</f>
        <v>1</v>
      </c>
      <c r="AE125" s="0" t="n">
        <f aca="false">IF($L125&lt;&gt;"",1+IF($L125&gt;2011,1,0)+IF($L125&gt;2014,1,0),"")</f>
        <v>3</v>
      </c>
      <c r="AF125" s="0" t="s">
        <v>87</v>
      </c>
      <c r="AG125" s="0" t="s">
        <v>88</v>
      </c>
      <c r="AH125" s="0" t="s">
        <v>90</v>
      </c>
      <c r="AI125" s="0" t="s">
        <v>497</v>
      </c>
      <c r="AJ125" s="0" t="s">
        <v>497</v>
      </c>
      <c r="AK125" s="0" t="str">
        <f aca="false">IF(AND($CF125&lt;&gt;"",IFERROR(INDEX(subsample_country_map!$B:$B,MATCH($CF125,subsample_country_map!$A:$A,0)),"")&lt;&gt;""),INDEX(subsample_country_map!$B:$B,MATCH($CF125,subsample_country_map!$A:$A,0)),INDEX(lookup!$AA:$AA,MATCH($A125,lookup!$A:$A,0)))</f>
        <v>2_Europe</v>
      </c>
      <c r="AL125" s="0" t="str">
        <f aca="false">IF(AND($CF125&lt;&gt;"",IFERROR(INDEX(subsample_country_map!$C:$C,MATCH($CF125,subsample_country_map!$A:$A,0)),"")&lt;&gt;""),INDEX(subsample_country_map!$C:$C,MATCH($CF125,subsample_country_map!$A:$A,0)),INDEX(lookup!$AB:$AB,MATCH($A125,lookup!$A:$A,0)))</f>
        <v>99_NCE</v>
      </c>
      <c r="AM125" s="0" t="str">
        <f aca="false">IF(AND($CF125&lt;&gt;"",IFERROR(INDEX(subsample_country_map!$D:$D,MATCH($CF125,subsample_country_map!$A:$A,0)),"")&lt;&gt;""),INDEX(subsample_country_map!$D:$D,MATCH($CF125,subsample_country_map!$A:$A,0)),INDEX(lookup!$AC:$AC,MATCH($A125,lookup!$A:$A,0)))</f>
        <v>1_western</v>
      </c>
      <c r="AN125" s="0" t="str">
        <f aca="false">IF(AND($CF125&lt;&gt;"",IFERROR(INDEX(subsample_country_map!$E:$E,MATCH($CF125,subsample_country_map!$A:$A,0)),"")&lt;&gt;""),INDEX(subsample_country_map!$E:$E,MATCH($CF125,subsample_country_map!$A:$A,0)),INDEX(lookup!$AD:$AD,MATCH($A125,lookup!$A:$A,0)))</f>
        <v>99_NCE</v>
      </c>
      <c r="AO125" s="0" t="str">
        <f aca="false">INDEX(lookup!$Y:$Y,MATCH($A125,lookup!$A:$A,0))</f>
        <v>1_not published</v>
      </c>
      <c r="AP125" s="0" t="str">
        <f aca="false">INDEX(lookup!$Z:$Z,MATCH($A125,lookup!$A:$A,0))</f>
        <v>99_NCE</v>
      </c>
      <c r="AQ125" s="0" t="str">
        <f aca="false">INDEX(lookup!$W:$W,MATCH($A125,lookup!$A:$A,0))</f>
        <v>1_fin/acc/econ</v>
      </c>
      <c r="AS125" s="0" t="s">
        <v>91</v>
      </c>
      <c r="AT125" s="0" t="s">
        <v>397</v>
      </c>
      <c r="AU125" s="0" t="s">
        <v>93</v>
      </c>
      <c r="AV125" s="0" t="s">
        <v>514</v>
      </c>
      <c r="AW125" s="0" t="s">
        <v>609</v>
      </c>
      <c r="BA125" s="0" t="n">
        <v>306788</v>
      </c>
      <c r="BB125" s="0" t="s">
        <v>500</v>
      </c>
      <c r="BC125" s="0" t="s">
        <v>358</v>
      </c>
      <c r="BD125" s="0" t="s">
        <v>603</v>
      </c>
      <c r="BE125" s="0" t="s">
        <v>98</v>
      </c>
      <c r="BI125" s="0" t="s">
        <v>604</v>
      </c>
      <c r="BJ125" s="0" t="s">
        <v>516</v>
      </c>
      <c r="BK125" s="0" t="s">
        <v>605</v>
      </c>
      <c r="BL125" s="0" t="s">
        <v>610</v>
      </c>
      <c r="BM125" s="0" t="s">
        <v>506</v>
      </c>
      <c r="BN125" s="0" t="s">
        <v>507</v>
      </c>
      <c r="BO125" s="0" t="s">
        <v>105</v>
      </c>
      <c r="BP125" s="0" t="s">
        <v>496</v>
      </c>
      <c r="BQ125" s="0" t="s">
        <v>127</v>
      </c>
      <c r="BT125" s="0" t="n">
        <v>0</v>
      </c>
      <c r="BU125" s="0" t="s">
        <v>508</v>
      </c>
      <c r="BW125" s="0" t="n">
        <v>2018</v>
      </c>
      <c r="BX125" s="0" t="n">
        <v>2022</v>
      </c>
      <c r="BY125" s="0" t="s">
        <v>509</v>
      </c>
      <c r="BZ125" s="0" t="n">
        <v>2020</v>
      </c>
      <c r="CA125" s="0" t="n">
        <v>1</v>
      </c>
      <c r="CB125" s="0" t="n">
        <v>1</v>
      </c>
      <c r="CC125" s="0" t="n">
        <v>1</v>
      </c>
      <c r="CD125" s="0" t="n">
        <v>-0.0031515799003358</v>
      </c>
      <c r="CE125" s="0" t="n">
        <v>1</v>
      </c>
    </row>
    <row r="126" customFormat="false" ht="15" hidden="false" customHeight="false" outlineLevel="0" collapsed="false">
      <c r="A126" s="0" t="s">
        <v>496</v>
      </c>
      <c r="B126" s="0" t="n">
        <v>1431</v>
      </c>
      <c r="C126" s="0" t="n">
        <v>-0.0149762090041308</v>
      </c>
      <c r="D126" s="0" t="n">
        <v>306788</v>
      </c>
      <c r="E126" s="0" t="n">
        <f aca="false">IF(ISNUMBER($BA126),$BA126,IF(AND(ISNUMBER($D126),ISNUMBER($BW126),ISNUMBER($BX126)),$D126*($BX126-$BW126+1),""))</f>
        <v>306788</v>
      </c>
      <c r="H126" s="0" t="s">
        <v>118</v>
      </c>
      <c r="I126" s="0" t="s">
        <v>344</v>
      </c>
      <c r="J126" s="0" t="n">
        <f aca="false">IF($BW126&lt;&gt;"",$BW126,"")</f>
        <v>2018</v>
      </c>
      <c r="K126" s="0" t="n">
        <f aca="false">IF($BX126&lt;&gt;"",$BX126,"")</f>
        <v>2022</v>
      </c>
      <c r="L126" s="0" t="n">
        <f aca="false">IF(AND(ISNUMBER($BW126),ISNUMBER($BX126)),($BW126+$BX126)/2,"")</f>
        <v>2020</v>
      </c>
      <c r="M126" s="0" t="n">
        <f aca="false">IF($L126&lt;&gt;"",$L126,"")</f>
        <v>2020</v>
      </c>
      <c r="N126" s="0" t="n">
        <f aca="false">IF(AND(ISNUMBER($BW126),ISNUMBER($BX126)),MIN(1,MAX(0,($BX126-2016+1)/($BX126-$BW126+1))),"")</f>
        <v>1</v>
      </c>
      <c r="O126" s="0" t="n">
        <f aca="false">IF(AND(ISNUMBER($BW126),ISNUMBER($BX126)),MIN(1,MAX(0,($BX126-2017+1)/($BX126-$BW126+1))),"")</f>
        <v>1</v>
      </c>
      <c r="P126" s="0" t="n">
        <f aca="false">IF(AND(ISNUMBER($BW126),ISNUMBER($BX126)),MIN(1,MAX(0,($BX126-2018+1)/($BX126-$BW126+1))),"")</f>
        <v>1</v>
      </c>
      <c r="Q126" s="0" t="n">
        <f aca="false">IF(AND(ISNUMBER($BW126),ISNUMBER($BX126)),MIN(1,MAX(0,($BX126-2019+1)/($BX126-$BW126+1))),"")</f>
        <v>0.8</v>
      </c>
      <c r="R126" s="0" t="n">
        <f aca="false">IF(AND(ISNUMBER($BW126),ISNUMBER($BX126)),MIN(1,MAX(0,($BX126-2016+1)/($BX126-$BW126+1))),"")</f>
        <v>1</v>
      </c>
      <c r="S126" s="0" t="n">
        <f aca="false">IF($L126&lt;&gt;"",IF($L126&gt;=2015.5,1,0),"")</f>
        <v>1</v>
      </c>
      <c r="T126" s="0" t="n">
        <f aca="false">IF($L126&lt;&gt;"",IF($L126&gt;=2016,1,0),"")</f>
        <v>1</v>
      </c>
      <c r="U126" s="0" t="n">
        <f aca="false">IF(ISNUMBER($BX126),IF($BX126&gt;=2016,1,0),"")</f>
        <v>1</v>
      </c>
      <c r="V126" s="0" t="n">
        <f aca="false">IF(ISNUMBER($BW126),IF($BW126&gt;=2016,1,0),"")</f>
        <v>1</v>
      </c>
      <c r="W126" s="0" t="str">
        <f aca="false">IF(AND(ISNUMBER($BW126),ISNUMBER($BX126)),IF($BW126&gt;=2016,"post-only",IF($BX126&lt;2016,"pre-only","mixed")),"")</f>
        <v>post-only</v>
      </c>
      <c r="X126" s="0" t="n">
        <f aca="false">IF(AND(ISNUMBER($BW126),ISNUMBER($BX126)),MIN(1,MAX(0,($BX126-2017+1)/($BX126-$BW126+1))),"")</f>
        <v>1</v>
      </c>
      <c r="Y126" s="0" t="n">
        <f aca="false">IF(AND(ISNUMBER($BW126),ISNUMBER($BX126)),MIN(1,MAX(0,($BX126-2018+1)/($BX126-$BW126+1))),"")</f>
        <v>1</v>
      </c>
      <c r="Z126" s="0" t="n">
        <f aca="false">IF(AND(ISNUMBER($BW126),ISNUMBER($BX126)),MIN(1,MAX(0,($BX126-2019+1)/($BX126-$BW126+1))),"")</f>
        <v>0.8</v>
      </c>
      <c r="AA126" s="0" t="n">
        <f aca="false">IF(ISNUMBER($BX126),IF($BX126&gt;=2017,1,0),"")</f>
        <v>1</v>
      </c>
      <c r="AB126" s="0" t="n">
        <f aca="false">IF(ISNUMBER($BX126),IF($BX126&gt;=2018,1,0),"")</f>
        <v>1</v>
      </c>
      <c r="AC126" s="0" t="n">
        <f aca="false">IF(ISNUMBER($BX126),IF($BX126&gt;=2019,1,0),"")</f>
        <v>1</v>
      </c>
      <c r="AD126" s="0" t="n">
        <f aca="false">IF($L126&lt;&gt;"",IF($L126&gt;2013,1,0),"")</f>
        <v>1</v>
      </c>
      <c r="AE126" s="0" t="n">
        <f aca="false">IF($L126&lt;&gt;"",1+IF($L126&gt;2011,1,0)+IF($L126&gt;2014,1,0),"")</f>
        <v>3</v>
      </c>
      <c r="AF126" s="0" t="s">
        <v>87</v>
      </c>
      <c r="AG126" s="0" t="s">
        <v>436</v>
      </c>
      <c r="AH126" s="0" t="s">
        <v>90</v>
      </c>
      <c r="AI126" s="0" t="s">
        <v>497</v>
      </c>
      <c r="AJ126" s="0" t="s">
        <v>497</v>
      </c>
      <c r="AK126" s="0" t="str">
        <f aca="false">IF(AND($CF126&lt;&gt;"",IFERROR(INDEX(subsample_country_map!$B:$B,MATCH($CF126,subsample_country_map!$A:$A,0)),"")&lt;&gt;""),INDEX(subsample_country_map!$B:$B,MATCH($CF126,subsample_country_map!$A:$A,0)),INDEX(lookup!$AA:$AA,MATCH($A126,lookup!$A:$A,0)))</f>
        <v>2_Europe</v>
      </c>
      <c r="AL126" s="0" t="str">
        <f aca="false">IF(AND($CF126&lt;&gt;"",IFERROR(INDEX(subsample_country_map!$C:$C,MATCH($CF126,subsample_country_map!$A:$A,0)),"")&lt;&gt;""),INDEX(subsample_country_map!$C:$C,MATCH($CF126,subsample_country_map!$A:$A,0)),INDEX(lookup!$AB:$AB,MATCH($A126,lookup!$A:$A,0)))</f>
        <v>99_NCE</v>
      </c>
      <c r="AM126" s="0" t="str">
        <f aca="false">IF(AND($CF126&lt;&gt;"",IFERROR(INDEX(subsample_country_map!$D:$D,MATCH($CF126,subsample_country_map!$A:$A,0)),"")&lt;&gt;""),INDEX(subsample_country_map!$D:$D,MATCH($CF126,subsample_country_map!$A:$A,0)),INDEX(lookup!$AC:$AC,MATCH($A126,lookup!$A:$A,0)))</f>
        <v>1_western</v>
      </c>
      <c r="AN126" s="0" t="str">
        <f aca="false">IF(AND($CF126&lt;&gt;"",IFERROR(INDEX(subsample_country_map!$E:$E,MATCH($CF126,subsample_country_map!$A:$A,0)),"")&lt;&gt;""),INDEX(subsample_country_map!$E:$E,MATCH($CF126,subsample_country_map!$A:$A,0)),INDEX(lookup!$AD:$AD,MATCH($A126,lookup!$A:$A,0)))</f>
        <v>99_NCE</v>
      </c>
      <c r="AO126" s="0" t="str">
        <f aca="false">INDEX(lookup!$Y:$Y,MATCH($A126,lookup!$A:$A,0))</f>
        <v>1_not published</v>
      </c>
      <c r="AP126" s="0" t="str">
        <f aca="false">INDEX(lookup!$Z:$Z,MATCH($A126,lookup!$A:$A,0))</f>
        <v>99_NCE</v>
      </c>
      <c r="AQ126" s="0" t="str">
        <f aca="false">INDEX(lookup!$W:$W,MATCH($A126,lookup!$A:$A,0))</f>
        <v>1_fin/acc/econ</v>
      </c>
      <c r="AS126" s="0" t="s">
        <v>91</v>
      </c>
      <c r="AT126" s="0" t="s">
        <v>111</v>
      </c>
      <c r="AU126" s="0" t="s">
        <v>93</v>
      </c>
      <c r="AV126" s="0" t="s">
        <v>518</v>
      </c>
      <c r="AW126" s="0" t="s">
        <v>611</v>
      </c>
      <c r="BA126" s="0" t="n">
        <v>306788</v>
      </c>
      <c r="BB126" s="0" t="s">
        <v>96</v>
      </c>
      <c r="BC126" s="0" t="s">
        <v>358</v>
      </c>
      <c r="BD126" s="0" t="s">
        <v>603</v>
      </c>
      <c r="BE126" s="0" t="s">
        <v>98</v>
      </c>
      <c r="BI126" s="0" t="s">
        <v>604</v>
      </c>
      <c r="BJ126" s="0" t="s">
        <v>516</v>
      </c>
      <c r="BK126" s="0" t="s">
        <v>605</v>
      </c>
      <c r="BL126" s="0" t="s">
        <v>612</v>
      </c>
      <c r="BM126" s="0" t="s">
        <v>513</v>
      </c>
      <c r="BN126" s="0" t="s">
        <v>507</v>
      </c>
      <c r="BO126" s="0" t="s">
        <v>105</v>
      </c>
      <c r="BP126" s="0" t="s">
        <v>496</v>
      </c>
      <c r="BQ126" s="0" t="s">
        <v>127</v>
      </c>
      <c r="BT126" s="0" t="n">
        <v>0</v>
      </c>
      <c r="BU126" s="0" t="s">
        <v>508</v>
      </c>
      <c r="BW126" s="0" t="n">
        <v>2018</v>
      </c>
      <c r="BX126" s="0" t="n">
        <v>2022</v>
      </c>
      <c r="BY126" s="0" t="s">
        <v>509</v>
      </c>
      <c r="BZ126" s="0" t="n">
        <v>2020</v>
      </c>
      <c r="CA126" s="0" t="n">
        <v>1</v>
      </c>
      <c r="CB126" s="0" t="n">
        <v>1</v>
      </c>
      <c r="CC126" s="0" t="n">
        <v>1</v>
      </c>
      <c r="CD126" s="0" t="n">
        <v>-0.0149773288103409</v>
      </c>
      <c r="CE126" s="0" t="n">
        <v>1</v>
      </c>
    </row>
    <row r="127" customFormat="false" ht="15" hidden="false" customHeight="false" outlineLevel="0" collapsed="false">
      <c r="A127" s="0" t="s">
        <v>496</v>
      </c>
      <c r="B127" s="0" t="n">
        <v>1432</v>
      </c>
      <c r="C127" s="0" t="n">
        <v>-0.0050645197854318</v>
      </c>
      <c r="D127" s="0" t="n">
        <v>306788</v>
      </c>
      <c r="E127" s="0" t="n">
        <f aca="false">IF(ISNUMBER($BA127),$BA127,IF(AND(ISNUMBER($D127),ISNUMBER($BW127),ISNUMBER($BX127)),$D127*($BX127-$BW127+1),""))</f>
        <v>306788</v>
      </c>
      <c r="H127" s="0" t="s">
        <v>118</v>
      </c>
      <c r="I127" s="0" t="s">
        <v>344</v>
      </c>
      <c r="J127" s="0" t="n">
        <f aca="false">IF($BW127&lt;&gt;"",$BW127,"")</f>
        <v>2018</v>
      </c>
      <c r="K127" s="0" t="n">
        <f aca="false">IF($BX127&lt;&gt;"",$BX127,"")</f>
        <v>2022</v>
      </c>
      <c r="L127" s="0" t="n">
        <f aca="false">IF(AND(ISNUMBER($BW127),ISNUMBER($BX127)),($BW127+$BX127)/2,"")</f>
        <v>2020</v>
      </c>
      <c r="M127" s="0" t="n">
        <f aca="false">IF($L127&lt;&gt;"",$L127,"")</f>
        <v>2020</v>
      </c>
      <c r="N127" s="0" t="n">
        <f aca="false">IF(AND(ISNUMBER($BW127),ISNUMBER($BX127)),MIN(1,MAX(0,($BX127-2016+1)/($BX127-$BW127+1))),"")</f>
        <v>1</v>
      </c>
      <c r="O127" s="0" t="n">
        <f aca="false">IF(AND(ISNUMBER($BW127),ISNUMBER($BX127)),MIN(1,MAX(0,($BX127-2017+1)/($BX127-$BW127+1))),"")</f>
        <v>1</v>
      </c>
      <c r="P127" s="0" t="n">
        <f aca="false">IF(AND(ISNUMBER($BW127),ISNUMBER($BX127)),MIN(1,MAX(0,($BX127-2018+1)/($BX127-$BW127+1))),"")</f>
        <v>1</v>
      </c>
      <c r="Q127" s="0" t="n">
        <f aca="false">IF(AND(ISNUMBER($BW127),ISNUMBER($BX127)),MIN(1,MAX(0,($BX127-2019+1)/($BX127-$BW127+1))),"")</f>
        <v>0.8</v>
      </c>
      <c r="R127" s="0" t="n">
        <f aca="false">IF(AND(ISNUMBER($BW127),ISNUMBER($BX127)),MIN(1,MAX(0,($BX127-2016+1)/($BX127-$BW127+1))),"")</f>
        <v>1</v>
      </c>
      <c r="S127" s="0" t="n">
        <f aca="false">IF($L127&lt;&gt;"",IF($L127&gt;=2015.5,1,0),"")</f>
        <v>1</v>
      </c>
      <c r="T127" s="0" t="n">
        <f aca="false">IF($L127&lt;&gt;"",IF($L127&gt;=2016,1,0),"")</f>
        <v>1</v>
      </c>
      <c r="U127" s="0" t="n">
        <f aca="false">IF(ISNUMBER($BX127),IF($BX127&gt;=2016,1,0),"")</f>
        <v>1</v>
      </c>
      <c r="V127" s="0" t="n">
        <f aca="false">IF(ISNUMBER($BW127),IF($BW127&gt;=2016,1,0),"")</f>
        <v>1</v>
      </c>
      <c r="W127" s="0" t="str">
        <f aca="false">IF(AND(ISNUMBER($BW127),ISNUMBER($BX127)),IF($BW127&gt;=2016,"post-only",IF($BX127&lt;2016,"pre-only","mixed")),"")</f>
        <v>post-only</v>
      </c>
      <c r="X127" s="0" t="n">
        <f aca="false">IF(AND(ISNUMBER($BW127),ISNUMBER($BX127)),MIN(1,MAX(0,($BX127-2017+1)/($BX127-$BW127+1))),"")</f>
        <v>1</v>
      </c>
      <c r="Y127" s="0" t="n">
        <f aca="false">IF(AND(ISNUMBER($BW127),ISNUMBER($BX127)),MIN(1,MAX(0,($BX127-2018+1)/($BX127-$BW127+1))),"")</f>
        <v>1</v>
      </c>
      <c r="Z127" s="0" t="n">
        <f aca="false">IF(AND(ISNUMBER($BW127),ISNUMBER($BX127)),MIN(1,MAX(0,($BX127-2019+1)/($BX127-$BW127+1))),"")</f>
        <v>0.8</v>
      </c>
      <c r="AA127" s="0" t="n">
        <f aca="false">IF(ISNUMBER($BX127),IF($BX127&gt;=2017,1,0),"")</f>
        <v>1</v>
      </c>
      <c r="AB127" s="0" t="n">
        <f aca="false">IF(ISNUMBER($BX127),IF($BX127&gt;=2018,1,0),"")</f>
        <v>1</v>
      </c>
      <c r="AC127" s="0" t="n">
        <f aca="false">IF(ISNUMBER($BX127),IF($BX127&gt;=2019,1,0),"")</f>
        <v>1</v>
      </c>
      <c r="AD127" s="0" t="n">
        <f aca="false">IF($L127&lt;&gt;"",IF($L127&gt;2013,1,0),"")</f>
        <v>1</v>
      </c>
      <c r="AE127" s="0" t="n">
        <f aca="false">IF($L127&lt;&gt;"",1+IF($L127&gt;2011,1,0)+IF($L127&gt;2014,1,0),"")</f>
        <v>3</v>
      </c>
      <c r="AF127" s="0" t="s">
        <v>87</v>
      </c>
      <c r="AG127" s="0" t="s">
        <v>88</v>
      </c>
      <c r="AH127" s="0" t="s">
        <v>90</v>
      </c>
      <c r="AI127" s="0" t="s">
        <v>497</v>
      </c>
      <c r="AJ127" s="0" t="s">
        <v>497</v>
      </c>
      <c r="AK127" s="0" t="str">
        <f aca="false">IF(AND($CF127&lt;&gt;"",IFERROR(INDEX(subsample_country_map!$B:$B,MATCH($CF127,subsample_country_map!$A:$A,0)),"")&lt;&gt;""),INDEX(subsample_country_map!$B:$B,MATCH($CF127,subsample_country_map!$A:$A,0)),INDEX(lookup!$AA:$AA,MATCH($A127,lookup!$A:$A,0)))</f>
        <v>2_Europe</v>
      </c>
      <c r="AL127" s="0" t="str">
        <f aca="false">IF(AND($CF127&lt;&gt;"",IFERROR(INDEX(subsample_country_map!$C:$C,MATCH($CF127,subsample_country_map!$A:$A,0)),"")&lt;&gt;""),INDEX(subsample_country_map!$C:$C,MATCH($CF127,subsample_country_map!$A:$A,0)),INDEX(lookup!$AB:$AB,MATCH($A127,lookup!$A:$A,0)))</f>
        <v>99_NCE</v>
      </c>
      <c r="AM127" s="0" t="str">
        <f aca="false">IF(AND($CF127&lt;&gt;"",IFERROR(INDEX(subsample_country_map!$D:$D,MATCH($CF127,subsample_country_map!$A:$A,0)),"")&lt;&gt;""),INDEX(subsample_country_map!$D:$D,MATCH($CF127,subsample_country_map!$A:$A,0)),INDEX(lookup!$AC:$AC,MATCH($A127,lookup!$A:$A,0)))</f>
        <v>1_western</v>
      </c>
      <c r="AN127" s="0" t="str">
        <f aca="false">IF(AND($CF127&lt;&gt;"",IFERROR(INDEX(subsample_country_map!$E:$E,MATCH($CF127,subsample_country_map!$A:$A,0)),"")&lt;&gt;""),INDEX(subsample_country_map!$E:$E,MATCH($CF127,subsample_country_map!$A:$A,0)),INDEX(lookup!$AD:$AD,MATCH($A127,lookup!$A:$A,0)))</f>
        <v>99_NCE</v>
      </c>
      <c r="AO127" s="0" t="str">
        <f aca="false">INDEX(lookup!$Y:$Y,MATCH($A127,lookup!$A:$A,0))</f>
        <v>1_not published</v>
      </c>
      <c r="AP127" s="0" t="str">
        <f aca="false">INDEX(lookup!$Z:$Z,MATCH($A127,lookup!$A:$A,0))</f>
        <v>99_NCE</v>
      </c>
      <c r="AQ127" s="0" t="str">
        <f aca="false">INDEX(lookup!$W:$W,MATCH($A127,lookup!$A:$A,0))</f>
        <v>1_fin/acc/econ</v>
      </c>
      <c r="AS127" s="0" t="s">
        <v>91</v>
      </c>
      <c r="AT127" s="0" t="s">
        <v>397</v>
      </c>
      <c r="AU127" s="0" t="s">
        <v>93</v>
      </c>
      <c r="AV127" s="0" t="s">
        <v>521</v>
      </c>
      <c r="AW127" s="0" t="s">
        <v>613</v>
      </c>
      <c r="BA127" s="0" t="n">
        <v>306788</v>
      </c>
      <c r="BB127" s="0" t="s">
        <v>500</v>
      </c>
      <c r="BC127" s="0" t="s">
        <v>358</v>
      </c>
      <c r="BD127" s="0" t="s">
        <v>603</v>
      </c>
      <c r="BE127" s="0" t="s">
        <v>98</v>
      </c>
      <c r="BI127" s="0" t="s">
        <v>604</v>
      </c>
      <c r="BJ127" s="0" t="s">
        <v>523</v>
      </c>
      <c r="BK127" s="0" t="s">
        <v>605</v>
      </c>
      <c r="BL127" s="0" t="s">
        <v>614</v>
      </c>
      <c r="BM127" s="0" t="s">
        <v>506</v>
      </c>
      <c r="BN127" s="0" t="s">
        <v>507</v>
      </c>
      <c r="BO127" s="0" t="s">
        <v>105</v>
      </c>
      <c r="BP127" s="0" t="s">
        <v>496</v>
      </c>
      <c r="BQ127" s="0" t="s">
        <v>127</v>
      </c>
      <c r="BT127" s="0" t="n">
        <v>0</v>
      </c>
      <c r="BU127" s="0" t="s">
        <v>508</v>
      </c>
      <c r="BW127" s="0" t="n">
        <v>2018</v>
      </c>
      <c r="BX127" s="0" t="n">
        <v>2022</v>
      </c>
      <c r="BY127" s="0" t="s">
        <v>509</v>
      </c>
      <c r="BZ127" s="0" t="n">
        <v>2020</v>
      </c>
      <c r="CA127" s="0" t="n">
        <v>1</v>
      </c>
      <c r="CB127" s="0" t="n">
        <v>1</v>
      </c>
      <c r="CC127" s="0" t="n">
        <v>1</v>
      </c>
      <c r="CD127" s="0" t="n">
        <v>-0.00506456308666304</v>
      </c>
      <c r="CE127" s="0" t="n">
        <v>1</v>
      </c>
    </row>
    <row r="128" customFormat="false" ht="15" hidden="false" customHeight="false" outlineLevel="0" collapsed="false">
      <c r="A128" s="0" t="s">
        <v>496</v>
      </c>
      <c r="B128" s="0" t="n">
        <v>1433</v>
      </c>
      <c r="C128" s="0" t="n">
        <v>-0.0153477337328217</v>
      </c>
      <c r="D128" s="0" t="n">
        <v>306788</v>
      </c>
      <c r="E128" s="0" t="n">
        <f aca="false">IF(ISNUMBER($BA128),$BA128,IF(AND(ISNUMBER($D128),ISNUMBER($BW128),ISNUMBER($BX128)),$D128*($BX128-$BW128+1),""))</f>
        <v>306788</v>
      </c>
      <c r="H128" s="0" t="s">
        <v>118</v>
      </c>
      <c r="I128" s="0" t="s">
        <v>344</v>
      </c>
      <c r="J128" s="0" t="n">
        <f aca="false">IF($BW128&lt;&gt;"",$BW128,"")</f>
        <v>2018</v>
      </c>
      <c r="K128" s="0" t="n">
        <f aca="false">IF($BX128&lt;&gt;"",$BX128,"")</f>
        <v>2022</v>
      </c>
      <c r="L128" s="0" t="n">
        <f aca="false">IF(AND(ISNUMBER($BW128),ISNUMBER($BX128)),($BW128+$BX128)/2,"")</f>
        <v>2020</v>
      </c>
      <c r="M128" s="0" t="n">
        <f aca="false">IF($L128&lt;&gt;"",$L128,"")</f>
        <v>2020</v>
      </c>
      <c r="N128" s="0" t="n">
        <f aca="false">IF(AND(ISNUMBER($BW128),ISNUMBER($BX128)),MIN(1,MAX(0,($BX128-2016+1)/($BX128-$BW128+1))),"")</f>
        <v>1</v>
      </c>
      <c r="O128" s="0" t="n">
        <f aca="false">IF(AND(ISNUMBER($BW128),ISNUMBER($BX128)),MIN(1,MAX(0,($BX128-2017+1)/($BX128-$BW128+1))),"")</f>
        <v>1</v>
      </c>
      <c r="P128" s="0" t="n">
        <f aca="false">IF(AND(ISNUMBER($BW128),ISNUMBER($BX128)),MIN(1,MAX(0,($BX128-2018+1)/($BX128-$BW128+1))),"")</f>
        <v>1</v>
      </c>
      <c r="Q128" s="0" t="n">
        <f aca="false">IF(AND(ISNUMBER($BW128),ISNUMBER($BX128)),MIN(1,MAX(0,($BX128-2019+1)/($BX128-$BW128+1))),"")</f>
        <v>0.8</v>
      </c>
      <c r="R128" s="0" t="n">
        <f aca="false">IF(AND(ISNUMBER($BW128),ISNUMBER($BX128)),MIN(1,MAX(0,($BX128-2016+1)/($BX128-$BW128+1))),"")</f>
        <v>1</v>
      </c>
      <c r="S128" s="0" t="n">
        <f aca="false">IF($L128&lt;&gt;"",IF($L128&gt;=2015.5,1,0),"")</f>
        <v>1</v>
      </c>
      <c r="T128" s="0" t="n">
        <f aca="false">IF($L128&lt;&gt;"",IF($L128&gt;=2016,1,0),"")</f>
        <v>1</v>
      </c>
      <c r="U128" s="0" t="n">
        <f aca="false">IF(ISNUMBER($BX128),IF($BX128&gt;=2016,1,0),"")</f>
        <v>1</v>
      </c>
      <c r="V128" s="0" t="n">
        <f aca="false">IF(ISNUMBER($BW128),IF($BW128&gt;=2016,1,0),"")</f>
        <v>1</v>
      </c>
      <c r="W128" s="0" t="str">
        <f aca="false">IF(AND(ISNUMBER($BW128),ISNUMBER($BX128)),IF($BW128&gt;=2016,"post-only",IF($BX128&lt;2016,"pre-only","mixed")),"")</f>
        <v>post-only</v>
      </c>
      <c r="X128" s="0" t="n">
        <f aca="false">IF(AND(ISNUMBER($BW128),ISNUMBER($BX128)),MIN(1,MAX(0,($BX128-2017+1)/($BX128-$BW128+1))),"")</f>
        <v>1</v>
      </c>
      <c r="Y128" s="0" t="n">
        <f aca="false">IF(AND(ISNUMBER($BW128),ISNUMBER($BX128)),MIN(1,MAX(0,($BX128-2018+1)/($BX128-$BW128+1))),"")</f>
        <v>1</v>
      </c>
      <c r="Z128" s="0" t="n">
        <f aca="false">IF(AND(ISNUMBER($BW128),ISNUMBER($BX128)),MIN(1,MAX(0,($BX128-2019+1)/($BX128-$BW128+1))),"")</f>
        <v>0.8</v>
      </c>
      <c r="AA128" s="0" t="n">
        <f aca="false">IF(ISNUMBER($BX128),IF($BX128&gt;=2017,1,0),"")</f>
        <v>1</v>
      </c>
      <c r="AB128" s="0" t="n">
        <f aca="false">IF(ISNUMBER($BX128),IF($BX128&gt;=2018,1,0),"")</f>
        <v>1</v>
      </c>
      <c r="AC128" s="0" t="n">
        <f aca="false">IF(ISNUMBER($BX128),IF($BX128&gt;=2019,1,0),"")</f>
        <v>1</v>
      </c>
      <c r="AD128" s="0" t="n">
        <f aca="false">IF($L128&lt;&gt;"",IF($L128&gt;2013,1,0),"")</f>
        <v>1</v>
      </c>
      <c r="AE128" s="0" t="n">
        <f aca="false">IF($L128&lt;&gt;"",1+IF($L128&gt;2011,1,0)+IF($L128&gt;2014,1,0),"")</f>
        <v>3</v>
      </c>
      <c r="AF128" s="0" t="s">
        <v>87</v>
      </c>
      <c r="AG128" s="0" t="s">
        <v>436</v>
      </c>
      <c r="AH128" s="0" t="s">
        <v>90</v>
      </c>
      <c r="AI128" s="0" t="s">
        <v>497</v>
      </c>
      <c r="AJ128" s="0" t="s">
        <v>497</v>
      </c>
      <c r="AK128" s="0" t="str">
        <f aca="false">IF(AND($CF128&lt;&gt;"",IFERROR(INDEX(subsample_country_map!$B:$B,MATCH($CF128,subsample_country_map!$A:$A,0)),"")&lt;&gt;""),INDEX(subsample_country_map!$B:$B,MATCH($CF128,subsample_country_map!$A:$A,0)),INDEX(lookup!$AA:$AA,MATCH($A128,lookup!$A:$A,0)))</f>
        <v>2_Europe</v>
      </c>
      <c r="AL128" s="0" t="str">
        <f aca="false">IF(AND($CF128&lt;&gt;"",IFERROR(INDEX(subsample_country_map!$C:$C,MATCH($CF128,subsample_country_map!$A:$A,0)),"")&lt;&gt;""),INDEX(subsample_country_map!$C:$C,MATCH($CF128,subsample_country_map!$A:$A,0)),INDEX(lookup!$AB:$AB,MATCH($A128,lookup!$A:$A,0)))</f>
        <v>99_NCE</v>
      </c>
      <c r="AM128" s="0" t="str">
        <f aca="false">IF(AND($CF128&lt;&gt;"",IFERROR(INDEX(subsample_country_map!$D:$D,MATCH($CF128,subsample_country_map!$A:$A,0)),"")&lt;&gt;""),INDEX(subsample_country_map!$D:$D,MATCH($CF128,subsample_country_map!$A:$A,0)),INDEX(lookup!$AC:$AC,MATCH($A128,lookup!$A:$A,0)))</f>
        <v>1_western</v>
      </c>
      <c r="AN128" s="0" t="str">
        <f aca="false">IF(AND($CF128&lt;&gt;"",IFERROR(INDEX(subsample_country_map!$E:$E,MATCH($CF128,subsample_country_map!$A:$A,0)),"")&lt;&gt;""),INDEX(subsample_country_map!$E:$E,MATCH($CF128,subsample_country_map!$A:$A,0)),INDEX(lookup!$AD:$AD,MATCH($A128,lookup!$A:$A,0)))</f>
        <v>99_NCE</v>
      </c>
      <c r="AO128" s="0" t="str">
        <f aca="false">INDEX(lookup!$Y:$Y,MATCH($A128,lookup!$A:$A,0))</f>
        <v>1_not published</v>
      </c>
      <c r="AP128" s="0" t="str">
        <f aca="false">INDEX(lookup!$Z:$Z,MATCH($A128,lookup!$A:$A,0))</f>
        <v>99_NCE</v>
      </c>
      <c r="AQ128" s="0" t="str">
        <f aca="false">INDEX(lookup!$W:$W,MATCH($A128,lookup!$A:$A,0))</f>
        <v>1_fin/acc/econ</v>
      </c>
      <c r="AS128" s="0" t="s">
        <v>91</v>
      </c>
      <c r="AT128" s="0" t="s">
        <v>111</v>
      </c>
      <c r="AU128" s="0" t="s">
        <v>93</v>
      </c>
      <c r="AV128" s="0" t="s">
        <v>525</v>
      </c>
      <c r="AW128" s="0" t="s">
        <v>615</v>
      </c>
      <c r="BA128" s="0" t="n">
        <v>306788</v>
      </c>
      <c r="BB128" s="0" t="s">
        <v>96</v>
      </c>
      <c r="BC128" s="0" t="s">
        <v>358</v>
      </c>
      <c r="BD128" s="0" t="s">
        <v>603</v>
      </c>
      <c r="BE128" s="0" t="s">
        <v>98</v>
      </c>
      <c r="BI128" s="0" t="s">
        <v>604</v>
      </c>
      <c r="BJ128" s="0" t="s">
        <v>523</v>
      </c>
      <c r="BK128" s="0" t="s">
        <v>605</v>
      </c>
      <c r="BL128" s="0" t="s">
        <v>616</v>
      </c>
      <c r="BM128" s="0" t="s">
        <v>513</v>
      </c>
      <c r="BN128" s="0" t="s">
        <v>507</v>
      </c>
      <c r="BO128" s="0" t="s">
        <v>105</v>
      </c>
      <c r="BP128" s="0" t="s">
        <v>496</v>
      </c>
      <c r="BQ128" s="0" t="s">
        <v>127</v>
      </c>
      <c r="BT128" s="0" t="n">
        <v>0</v>
      </c>
      <c r="BU128" s="0" t="s">
        <v>508</v>
      </c>
      <c r="BW128" s="0" t="n">
        <v>2018</v>
      </c>
      <c r="BX128" s="0" t="n">
        <v>2022</v>
      </c>
      <c r="BY128" s="0" t="s">
        <v>509</v>
      </c>
      <c r="BZ128" s="0" t="n">
        <v>2020</v>
      </c>
      <c r="CA128" s="0" t="n">
        <v>1</v>
      </c>
      <c r="CB128" s="0" t="n">
        <v>1</v>
      </c>
      <c r="CC128" s="0" t="n">
        <v>1</v>
      </c>
      <c r="CD128" s="0" t="n">
        <v>-0.0153489389710517</v>
      </c>
      <c r="CE128" s="0" t="n">
        <v>1</v>
      </c>
    </row>
    <row r="129" customFormat="false" ht="15" hidden="false" customHeight="false" outlineLevel="0" collapsed="false">
      <c r="A129" s="0" t="s">
        <v>496</v>
      </c>
      <c r="B129" s="0" t="n">
        <v>1434</v>
      </c>
      <c r="C129" s="0" t="n">
        <v>-0.00294243351574975</v>
      </c>
      <c r="D129" s="0" t="n">
        <v>305401</v>
      </c>
      <c r="E129" s="0" t="n">
        <f aca="false">IF(ISNUMBER($BA129),$BA129,IF(AND(ISNUMBER($D129),ISNUMBER($BW129),ISNUMBER($BX129)),$D129*($BX129-$BW129+1),""))</f>
        <v>305401</v>
      </c>
      <c r="H129" s="0" t="s">
        <v>118</v>
      </c>
      <c r="I129" s="0" t="s">
        <v>344</v>
      </c>
      <c r="J129" s="0" t="n">
        <f aca="false">IF($BW129&lt;&gt;"",$BW129,"")</f>
        <v>2018</v>
      </c>
      <c r="K129" s="0" t="n">
        <f aca="false">IF($BX129&lt;&gt;"",$BX129,"")</f>
        <v>2022</v>
      </c>
      <c r="L129" s="0" t="n">
        <f aca="false">IF(AND(ISNUMBER($BW129),ISNUMBER($BX129)),($BW129+$BX129)/2,"")</f>
        <v>2020</v>
      </c>
      <c r="M129" s="0" t="n">
        <f aca="false">IF($L129&lt;&gt;"",$L129,"")</f>
        <v>2020</v>
      </c>
      <c r="N129" s="0" t="n">
        <f aca="false">IF(AND(ISNUMBER($BW129),ISNUMBER($BX129)),MIN(1,MAX(0,($BX129-2016+1)/($BX129-$BW129+1))),"")</f>
        <v>1</v>
      </c>
      <c r="O129" s="0" t="n">
        <f aca="false">IF(AND(ISNUMBER($BW129),ISNUMBER($BX129)),MIN(1,MAX(0,($BX129-2017+1)/($BX129-$BW129+1))),"")</f>
        <v>1</v>
      </c>
      <c r="P129" s="0" t="n">
        <f aca="false">IF(AND(ISNUMBER($BW129),ISNUMBER($BX129)),MIN(1,MAX(0,($BX129-2018+1)/($BX129-$BW129+1))),"")</f>
        <v>1</v>
      </c>
      <c r="Q129" s="0" t="n">
        <f aca="false">IF(AND(ISNUMBER($BW129),ISNUMBER($BX129)),MIN(1,MAX(0,($BX129-2019+1)/($BX129-$BW129+1))),"")</f>
        <v>0.8</v>
      </c>
      <c r="R129" s="0" t="n">
        <f aca="false">IF(AND(ISNUMBER($BW129),ISNUMBER($BX129)),MIN(1,MAX(0,($BX129-2016+1)/($BX129-$BW129+1))),"")</f>
        <v>1</v>
      </c>
      <c r="S129" s="0" t="n">
        <f aca="false">IF($L129&lt;&gt;"",IF($L129&gt;=2015.5,1,0),"")</f>
        <v>1</v>
      </c>
      <c r="T129" s="0" t="n">
        <f aca="false">IF($L129&lt;&gt;"",IF($L129&gt;=2016,1,0),"")</f>
        <v>1</v>
      </c>
      <c r="U129" s="0" t="n">
        <f aca="false">IF(ISNUMBER($BX129),IF($BX129&gt;=2016,1,0),"")</f>
        <v>1</v>
      </c>
      <c r="V129" s="0" t="n">
        <f aca="false">IF(ISNUMBER($BW129),IF($BW129&gt;=2016,1,0),"")</f>
        <v>1</v>
      </c>
      <c r="W129" s="0" t="str">
        <f aca="false">IF(AND(ISNUMBER($BW129),ISNUMBER($BX129)),IF($BW129&gt;=2016,"post-only",IF($BX129&lt;2016,"pre-only","mixed")),"")</f>
        <v>post-only</v>
      </c>
      <c r="X129" s="0" t="n">
        <f aca="false">IF(AND(ISNUMBER($BW129),ISNUMBER($BX129)),MIN(1,MAX(0,($BX129-2017+1)/($BX129-$BW129+1))),"")</f>
        <v>1</v>
      </c>
      <c r="Y129" s="0" t="n">
        <f aca="false">IF(AND(ISNUMBER($BW129),ISNUMBER($BX129)),MIN(1,MAX(0,($BX129-2018+1)/($BX129-$BW129+1))),"")</f>
        <v>1</v>
      </c>
      <c r="Z129" s="0" t="n">
        <f aca="false">IF(AND(ISNUMBER($BW129),ISNUMBER($BX129)),MIN(1,MAX(0,($BX129-2019+1)/($BX129-$BW129+1))),"")</f>
        <v>0.8</v>
      </c>
      <c r="AA129" s="0" t="n">
        <f aca="false">IF(ISNUMBER($BX129),IF($BX129&gt;=2017,1,0),"")</f>
        <v>1</v>
      </c>
      <c r="AB129" s="0" t="n">
        <f aca="false">IF(ISNUMBER($BX129),IF($BX129&gt;=2018,1,0),"")</f>
        <v>1</v>
      </c>
      <c r="AC129" s="0" t="n">
        <f aca="false">IF(ISNUMBER($BX129),IF($BX129&gt;=2019,1,0),"")</f>
        <v>1</v>
      </c>
      <c r="AD129" s="0" t="n">
        <f aca="false">IF($L129&lt;&gt;"",IF($L129&gt;2013,1,0),"")</f>
        <v>1</v>
      </c>
      <c r="AE129" s="0" t="n">
        <f aca="false">IF($L129&lt;&gt;"",1+IF($L129&gt;2011,1,0)+IF($L129&gt;2014,1,0),"")</f>
        <v>3</v>
      </c>
      <c r="AF129" s="0" t="s">
        <v>87</v>
      </c>
      <c r="AG129" s="0" t="s">
        <v>88</v>
      </c>
      <c r="AH129" s="0" t="s">
        <v>90</v>
      </c>
      <c r="AI129" s="0" t="s">
        <v>497</v>
      </c>
      <c r="AJ129" s="0" t="s">
        <v>497</v>
      </c>
      <c r="AK129" s="0" t="str">
        <f aca="false">IF(AND($CF129&lt;&gt;"",IFERROR(INDEX(subsample_country_map!$B:$B,MATCH($CF129,subsample_country_map!$A:$A,0)),"")&lt;&gt;""),INDEX(subsample_country_map!$B:$B,MATCH($CF129,subsample_country_map!$A:$A,0)),INDEX(lookup!$AA:$AA,MATCH($A129,lookup!$A:$A,0)))</f>
        <v>2_Europe</v>
      </c>
      <c r="AL129" s="0" t="str">
        <f aca="false">IF(AND($CF129&lt;&gt;"",IFERROR(INDEX(subsample_country_map!$C:$C,MATCH($CF129,subsample_country_map!$A:$A,0)),"")&lt;&gt;""),INDEX(subsample_country_map!$C:$C,MATCH($CF129,subsample_country_map!$A:$A,0)),INDEX(lookup!$AB:$AB,MATCH($A129,lookup!$A:$A,0)))</f>
        <v>99_NCE</v>
      </c>
      <c r="AM129" s="0" t="str">
        <f aca="false">IF(AND($CF129&lt;&gt;"",IFERROR(INDEX(subsample_country_map!$D:$D,MATCH($CF129,subsample_country_map!$A:$A,0)),"")&lt;&gt;""),INDEX(subsample_country_map!$D:$D,MATCH($CF129,subsample_country_map!$A:$A,0)),INDEX(lookup!$AC:$AC,MATCH($A129,lookup!$A:$A,0)))</f>
        <v>1_western</v>
      </c>
      <c r="AN129" s="0" t="str">
        <f aca="false">IF(AND($CF129&lt;&gt;"",IFERROR(INDEX(subsample_country_map!$E:$E,MATCH($CF129,subsample_country_map!$A:$A,0)),"")&lt;&gt;""),INDEX(subsample_country_map!$E:$E,MATCH($CF129,subsample_country_map!$A:$A,0)),INDEX(lookup!$AD:$AD,MATCH($A129,lookup!$A:$A,0)))</f>
        <v>99_NCE</v>
      </c>
      <c r="AO129" s="0" t="str">
        <f aca="false">INDEX(lookup!$Y:$Y,MATCH($A129,lookup!$A:$A,0))</f>
        <v>1_not published</v>
      </c>
      <c r="AP129" s="0" t="str">
        <f aca="false">INDEX(lookup!$Z:$Z,MATCH($A129,lookup!$A:$A,0))</f>
        <v>99_NCE</v>
      </c>
      <c r="AQ129" s="0" t="str">
        <f aca="false">INDEX(lookup!$W:$W,MATCH($A129,lookup!$A:$A,0))</f>
        <v>1_fin/acc/econ</v>
      </c>
      <c r="AS129" s="0" t="s">
        <v>91</v>
      </c>
      <c r="AT129" s="0" t="s">
        <v>397</v>
      </c>
      <c r="AU129" s="0" t="s">
        <v>93</v>
      </c>
      <c r="AV129" s="0" t="s">
        <v>528</v>
      </c>
      <c r="AW129" s="0" t="s">
        <v>617</v>
      </c>
      <c r="BA129" s="0" t="n">
        <v>305401</v>
      </c>
      <c r="BB129" s="0" t="s">
        <v>500</v>
      </c>
      <c r="BC129" s="0" t="s">
        <v>358</v>
      </c>
      <c r="BD129" s="0" t="s">
        <v>603</v>
      </c>
      <c r="BE129" s="0" t="s">
        <v>98</v>
      </c>
      <c r="BI129" s="0" t="s">
        <v>604</v>
      </c>
      <c r="BJ129" s="0" t="s">
        <v>530</v>
      </c>
      <c r="BK129" s="0" t="s">
        <v>605</v>
      </c>
      <c r="BL129" s="0" t="s">
        <v>618</v>
      </c>
      <c r="BM129" s="0" t="s">
        <v>506</v>
      </c>
      <c r="BN129" s="0" t="s">
        <v>507</v>
      </c>
      <c r="BO129" s="0" t="s">
        <v>105</v>
      </c>
      <c r="BP129" s="0" t="s">
        <v>496</v>
      </c>
      <c r="BQ129" s="0" t="s">
        <v>127</v>
      </c>
      <c r="BT129" s="0" t="n">
        <v>0</v>
      </c>
      <c r="BU129" s="0" t="s">
        <v>508</v>
      </c>
      <c r="BW129" s="0" t="n">
        <v>2018</v>
      </c>
      <c r="BX129" s="0" t="n">
        <v>2022</v>
      </c>
      <c r="BY129" s="0" t="s">
        <v>509</v>
      </c>
      <c r="BZ129" s="0" t="n">
        <v>2020</v>
      </c>
      <c r="CA129" s="0" t="n">
        <v>1</v>
      </c>
      <c r="CB129" s="0" t="n">
        <v>1</v>
      </c>
      <c r="CC129" s="0" t="n">
        <v>1</v>
      </c>
      <c r="CD129" s="0" t="n">
        <v>-0.00294244200757361</v>
      </c>
      <c r="CE129" s="0" t="n">
        <v>1</v>
      </c>
    </row>
    <row r="130" customFormat="false" ht="15" hidden="false" customHeight="false" outlineLevel="0" collapsed="false">
      <c r="A130" s="0" t="s">
        <v>496</v>
      </c>
      <c r="B130" s="0" t="n">
        <v>1435</v>
      </c>
      <c r="C130" s="0" t="n">
        <v>-0.0125682804408182</v>
      </c>
      <c r="D130" s="0" t="n">
        <v>305401</v>
      </c>
      <c r="E130" s="0" t="n">
        <f aca="false">IF(ISNUMBER($BA130),$BA130,IF(AND(ISNUMBER($D130),ISNUMBER($BW130),ISNUMBER($BX130)),$D130*($BX130-$BW130+1),""))</f>
        <v>305401</v>
      </c>
      <c r="H130" s="0" t="s">
        <v>118</v>
      </c>
      <c r="I130" s="0" t="s">
        <v>344</v>
      </c>
      <c r="J130" s="0" t="n">
        <f aca="false">IF($BW130&lt;&gt;"",$BW130,"")</f>
        <v>2018</v>
      </c>
      <c r="K130" s="0" t="n">
        <f aca="false">IF($BX130&lt;&gt;"",$BX130,"")</f>
        <v>2022</v>
      </c>
      <c r="L130" s="0" t="n">
        <f aca="false">IF(AND(ISNUMBER($BW130),ISNUMBER($BX130)),($BW130+$BX130)/2,"")</f>
        <v>2020</v>
      </c>
      <c r="M130" s="0" t="n">
        <f aca="false">IF($L130&lt;&gt;"",$L130,"")</f>
        <v>2020</v>
      </c>
      <c r="N130" s="0" t="n">
        <f aca="false">IF(AND(ISNUMBER($BW130),ISNUMBER($BX130)),MIN(1,MAX(0,($BX130-2016+1)/($BX130-$BW130+1))),"")</f>
        <v>1</v>
      </c>
      <c r="O130" s="0" t="n">
        <f aca="false">IF(AND(ISNUMBER($BW130),ISNUMBER($BX130)),MIN(1,MAX(0,($BX130-2017+1)/($BX130-$BW130+1))),"")</f>
        <v>1</v>
      </c>
      <c r="P130" s="0" t="n">
        <f aca="false">IF(AND(ISNUMBER($BW130),ISNUMBER($BX130)),MIN(1,MAX(0,($BX130-2018+1)/($BX130-$BW130+1))),"")</f>
        <v>1</v>
      </c>
      <c r="Q130" s="0" t="n">
        <f aca="false">IF(AND(ISNUMBER($BW130),ISNUMBER($BX130)),MIN(1,MAX(0,($BX130-2019+1)/($BX130-$BW130+1))),"")</f>
        <v>0.8</v>
      </c>
      <c r="R130" s="0" t="n">
        <f aca="false">IF(AND(ISNUMBER($BW130),ISNUMBER($BX130)),MIN(1,MAX(0,($BX130-2016+1)/($BX130-$BW130+1))),"")</f>
        <v>1</v>
      </c>
      <c r="S130" s="0" t="n">
        <f aca="false">IF($L130&lt;&gt;"",IF($L130&gt;=2015.5,1,0),"")</f>
        <v>1</v>
      </c>
      <c r="T130" s="0" t="n">
        <f aca="false">IF($L130&lt;&gt;"",IF($L130&gt;=2016,1,0),"")</f>
        <v>1</v>
      </c>
      <c r="U130" s="0" t="n">
        <f aca="false">IF(ISNUMBER($BX130),IF($BX130&gt;=2016,1,0),"")</f>
        <v>1</v>
      </c>
      <c r="V130" s="0" t="n">
        <f aca="false">IF(ISNUMBER($BW130),IF($BW130&gt;=2016,1,0),"")</f>
        <v>1</v>
      </c>
      <c r="W130" s="0" t="str">
        <f aca="false">IF(AND(ISNUMBER($BW130),ISNUMBER($BX130)),IF($BW130&gt;=2016,"post-only",IF($BX130&lt;2016,"pre-only","mixed")),"")</f>
        <v>post-only</v>
      </c>
      <c r="X130" s="0" t="n">
        <f aca="false">IF(AND(ISNUMBER($BW130),ISNUMBER($BX130)),MIN(1,MAX(0,($BX130-2017+1)/($BX130-$BW130+1))),"")</f>
        <v>1</v>
      </c>
      <c r="Y130" s="0" t="n">
        <f aca="false">IF(AND(ISNUMBER($BW130),ISNUMBER($BX130)),MIN(1,MAX(0,($BX130-2018+1)/($BX130-$BW130+1))),"")</f>
        <v>1</v>
      </c>
      <c r="Z130" s="0" t="n">
        <f aca="false">IF(AND(ISNUMBER($BW130),ISNUMBER($BX130)),MIN(1,MAX(0,($BX130-2019+1)/($BX130-$BW130+1))),"")</f>
        <v>0.8</v>
      </c>
      <c r="AA130" s="0" t="n">
        <f aca="false">IF(ISNUMBER($BX130),IF($BX130&gt;=2017,1,0),"")</f>
        <v>1</v>
      </c>
      <c r="AB130" s="0" t="n">
        <f aca="false">IF(ISNUMBER($BX130),IF($BX130&gt;=2018,1,0),"")</f>
        <v>1</v>
      </c>
      <c r="AC130" s="0" t="n">
        <f aca="false">IF(ISNUMBER($BX130),IF($BX130&gt;=2019,1,0),"")</f>
        <v>1</v>
      </c>
      <c r="AD130" s="0" t="n">
        <f aca="false">IF($L130&lt;&gt;"",IF($L130&gt;2013,1,0),"")</f>
        <v>1</v>
      </c>
      <c r="AE130" s="0" t="n">
        <f aca="false">IF($L130&lt;&gt;"",1+IF($L130&gt;2011,1,0)+IF($L130&gt;2014,1,0),"")</f>
        <v>3</v>
      </c>
      <c r="AF130" s="0" t="s">
        <v>87</v>
      </c>
      <c r="AG130" s="0" t="s">
        <v>436</v>
      </c>
      <c r="AH130" s="0" t="s">
        <v>90</v>
      </c>
      <c r="AI130" s="0" t="s">
        <v>497</v>
      </c>
      <c r="AJ130" s="0" t="s">
        <v>497</v>
      </c>
      <c r="AK130" s="0" t="str">
        <f aca="false">IF(AND($CF130&lt;&gt;"",IFERROR(INDEX(subsample_country_map!$B:$B,MATCH($CF130,subsample_country_map!$A:$A,0)),"")&lt;&gt;""),INDEX(subsample_country_map!$B:$B,MATCH($CF130,subsample_country_map!$A:$A,0)),INDEX(lookup!$AA:$AA,MATCH($A130,lookup!$A:$A,0)))</f>
        <v>2_Europe</v>
      </c>
      <c r="AL130" s="0" t="str">
        <f aca="false">IF(AND($CF130&lt;&gt;"",IFERROR(INDEX(subsample_country_map!$C:$C,MATCH($CF130,subsample_country_map!$A:$A,0)),"")&lt;&gt;""),INDEX(subsample_country_map!$C:$C,MATCH($CF130,subsample_country_map!$A:$A,0)),INDEX(lookup!$AB:$AB,MATCH($A130,lookup!$A:$A,0)))</f>
        <v>99_NCE</v>
      </c>
      <c r="AM130" s="0" t="str">
        <f aca="false">IF(AND($CF130&lt;&gt;"",IFERROR(INDEX(subsample_country_map!$D:$D,MATCH($CF130,subsample_country_map!$A:$A,0)),"")&lt;&gt;""),INDEX(subsample_country_map!$D:$D,MATCH($CF130,subsample_country_map!$A:$A,0)),INDEX(lookup!$AC:$AC,MATCH($A130,lookup!$A:$A,0)))</f>
        <v>1_western</v>
      </c>
      <c r="AN130" s="0" t="str">
        <f aca="false">IF(AND($CF130&lt;&gt;"",IFERROR(INDEX(subsample_country_map!$E:$E,MATCH($CF130,subsample_country_map!$A:$A,0)),"")&lt;&gt;""),INDEX(subsample_country_map!$E:$E,MATCH($CF130,subsample_country_map!$A:$A,0)),INDEX(lookup!$AD:$AD,MATCH($A130,lookup!$A:$A,0)))</f>
        <v>99_NCE</v>
      </c>
      <c r="AO130" s="0" t="str">
        <f aca="false">INDEX(lookup!$Y:$Y,MATCH($A130,lookup!$A:$A,0))</f>
        <v>1_not published</v>
      </c>
      <c r="AP130" s="0" t="str">
        <f aca="false">INDEX(lookup!$Z:$Z,MATCH($A130,lookup!$A:$A,0))</f>
        <v>99_NCE</v>
      </c>
      <c r="AQ130" s="0" t="str">
        <f aca="false">INDEX(lookup!$W:$W,MATCH($A130,lookup!$A:$A,0))</f>
        <v>1_fin/acc/econ</v>
      </c>
      <c r="AS130" s="0" t="s">
        <v>91</v>
      </c>
      <c r="AT130" s="0" t="s">
        <v>111</v>
      </c>
      <c r="AU130" s="0" t="s">
        <v>93</v>
      </c>
      <c r="AV130" s="0" t="s">
        <v>532</v>
      </c>
      <c r="AW130" s="0" t="s">
        <v>619</v>
      </c>
      <c r="BA130" s="0" t="n">
        <v>305401</v>
      </c>
      <c r="BB130" s="0" t="s">
        <v>96</v>
      </c>
      <c r="BC130" s="0" t="s">
        <v>358</v>
      </c>
      <c r="BD130" s="0" t="s">
        <v>603</v>
      </c>
      <c r="BE130" s="0" t="s">
        <v>98</v>
      </c>
      <c r="BI130" s="0" t="s">
        <v>604</v>
      </c>
      <c r="BJ130" s="0" t="s">
        <v>530</v>
      </c>
      <c r="BK130" s="0" t="s">
        <v>605</v>
      </c>
      <c r="BL130" s="0" t="s">
        <v>620</v>
      </c>
      <c r="BM130" s="0" t="s">
        <v>513</v>
      </c>
      <c r="BN130" s="0" t="s">
        <v>507</v>
      </c>
      <c r="BO130" s="0" t="s">
        <v>105</v>
      </c>
      <c r="BP130" s="0" t="s">
        <v>496</v>
      </c>
      <c r="BQ130" s="0" t="s">
        <v>127</v>
      </c>
      <c r="BT130" s="0" t="n">
        <v>0</v>
      </c>
      <c r="BU130" s="0" t="s">
        <v>508</v>
      </c>
      <c r="BW130" s="0" t="n">
        <v>2018</v>
      </c>
      <c r="BX130" s="0" t="n">
        <v>2022</v>
      </c>
      <c r="BY130" s="0" t="s">
        <v>509</v>
      </c>
      <c r="BZ130" s="0" t="n">
        <v>2020</v>
      </c>
      <c r="CA130" s="0" t="n">
        <v>1</v>
      </c>
      <c r="CB130" s="0" t="n">
        <v>1</v>
      </c>
      <c r="CC130" s="0" t="n">
        <v>1</v>
      </c>
      <c r="CD130" s="0" t="n">
        <v>-0.0125689422724151</v>
      </c>
      <c r="CE130" s="0" t="n">
        <v>1</v>
      </c>
    </row>
    <row r="131" customFormat="false" ht="15" hidden="false" customHeight="false" outlineLevel="0" collapsed="false">
      <c r="A131" s="0" t="s">
        <v>496</v>
      </c>
      <c r="B131" s="0" t="n">
        <v>1436</v>
      </c>
      <c r="C131" s="0" t="n">
        <v>-0.00850730543854577</v>
      </c>
      <c r="D131" s="0" t="n">
        <v>305401</v>
      </c>
      <c r="E131" s="0" t="n">
        <f aca="false">IF(ISNUMBER($BA131),$BA131,IF(AND(ISNUMBER($D131),ISNUMBER($BW131),ISNUMBER($BX131)),$D131*($BX131-$BW131+1),""))</f>
        <v>305401</v>
      </c>
      <c r="H131" s="0" t="s">
        <v>118</v>
      </c>
      <c r="I131" s="0" t="s">
        <v>344</v>
      </c>
      <c r="J131" s="0" t="n">
        <f aca="false">IF($BW131&lt;&gt;"",$BW131,"")</f>
        <v>2018</v>
      </c>
      <c r="K131" s="0" t="n">
        <f aca="false">IF($BX131&lt;&gt;"",$BX131,"")</f>
        <v>2022</v>
      </c>
      <c r="L131" s="0" t="n">
        <f aca="false">IF(AND(ISNUMBER($BW131),ISNUMBER($BX131)),($BW131+$BX131)/2,"")</f>
        <v>2020</v>
      </c>
      <c r="M131" s="0" t="n">
        <f aca="false">IF($L131&lt;&gt;"",$L131,"")</f>
        <v>2020</v>
      </c>
      <c r="N131" s="0" t="n">
        <f aca="false">IF(AND(ISNUMBER($BW131),ISNUMBER($BX131)),MIN(1,MAX(0,($BX131-2016+1)/($BX131-$BW131+1))),"")</f>
        <v>1</v>
      </c>
      <c r="O131" s="0" t="n">
        <f aca="false">IF(AND(ISNUMBER($BW131),ISNUMBER($BX131)),MIN(1,MAX(0,($BX131-2017+1)/($BX131-$BW131+1))),"")</f>
        <v>1</v>
      </c>
      <c r="P131" s="0" t="n">
        <f aca="false">IF(AND(ISNUMBER($BW131),ISNUMBER($BX131)),MIN(1,MAX(0,($BX131-2018+1)/($BX131-$BW131+1))),"")</f>
        <v>1</v>
      </c>
      <c r="Q131" s="0" t="n">
        <f aca="false">IF(AND(ISNUMBER($BW131),ISNUMBER($BX131)),MIN(1,MAX(0,($BX131-2019+1)/($BX131-$BW131+1))),"")</f>
        <v>0.8</v>
      </c>
      <c r="R131" s="0" t="n">
        <f aca="false">IF(AND(ISNUMBER($BW131),ISNUMBER($BX131)),MIN(1,MAX(0,($BX131-2016+1)/($BX131-$BW131+1))),"")</f>
        <v>1</v>
      </c>
      <c r="S131" s="0" t="n">
        <f aca="false">IF($L131&lt;&gt;"",IF($L131&gt;=2015.5,1,0),"")</f>
        <v>1</v>
      </c>
      <c r="T131" s="0" t="n">
        <f aca="false">IF($L131&lt;&gt;"",IF($L131&gt;=2016,1,0),"")</f>
        <v>1</v>
      </c>
      <c r="U131" s="0" t="n">
        <f aca="false">IF(ISNUMBER($BX131),IF($BX131&gt;=2016,1,0),"")</f>
        <v>1</v>
      </c>
      <c r="V131" s="0" t="n">
        <f aca="false">IF(ISNUMBER($BW131),IF($BW131&gt;=2016,1,0),"")</f>
        <v>1</v>
      </c>
      <c r="W131" s="0" t="str">
        <f aca="false">IF(AND(ISNUMBER($BW131),ISNUMBER($BX131)),IF($BW131&gt;=2016,"post-only",IF($BX131&lt;2016,"pre-only","mixed")),"")</f>
        <v>post-only</v>
      </c>
      <c r="X131" s="0" t="n">
        <f aca="false">IF(AND(ISNUMBER($BW131),ISNUMBER($BX131)),MIN(1,MAX(0,($BX131-2017+1)/($BX131-$BW131+1))),"")</f>
        <v>1</v>
      </c>
      <c r="Y131" s="0" t="n">
        <f aca="false">IF(AND(ISNUMBER($BW131),ISNUMBER($BX131)),MIN(1,MAX(0,($BX131-2018+1)/($BX131-$BW131+1))),"")</f>
        <v>1</v>
      </c>
      <c r="Z131" s="0" t="n">
        <f aca="false">IF(AND(ISNUMBER($BW131),ISNUMBER($BX131)),MIN(1,MAX(0,($BX131-2019+1)/($BX131-$BW131+1))),"")</f>
        <v>0.8</v>
      </c>
      <c r="AA131" s="0" t="n">
        <f aca="false">IF(ISNUMBER($BX131),IF($BX131&gt;=2017,1,0),"")</f>
        <v>1</v>
      </c>
      <c r="AB131" s="0" t="n">
        <f aca="false">IF(ISNUMBER($BX131),IF($BX131&gt;=2018,1,0),"")</f>
        <v>1</v>
      </c>
      <c r="AC131" s="0" t="n">
        <f aca="false">IF(ISNUMBER($BX131),IF($BX131&gt;=2019,1,0),"")</f>
        <v>1</v>
      </c>
      <c r="AD131" s="0" t="n">
        <f aca="false">IF($L131&lt;&gt;"",IF($L131&gt;2013,1,0),"")</f>
        <v>1</v>
      </c>
      <c r="AE131" s="0" t="n">
        <f aca="false">IF($L131&lt;&gt;"",1+IF($L131&gt;2011,1,0)+IF($L131&gt;2014,1,0),"")</f>
        <v>3</v>
      </c>
      <c r="AF131" s="0" t="s">
        <v>87</v>
      </c>
      <c r="AG131" s="0" t="s">
        <v>88</v>
      </c>
      <c r="AH131" s="0" t="s">
        <v>90</v>
      </c>
      <c r="AI131" s="0" t="s">
        <v>497</v>
      </c>
      <c r="AJ131" s="0" t="s">
        <v>497</v>
      </c>
      <c r="AK131" s="0" t="str">
        <f aca="false">IF(AND($CF131&lt;&gt;"",IFERROR(INDEX(subsample_country_map!$B:$B,MATCH($CF131,subsample_country_map!$A:$A,0)),"")&lt;&gt;""),INDEX(subsample_country_map!$B:$B,MATCH($CF131,subsample_country_map!$A:$A,0)),INDEX(lookup!$AA:$AA,MATCH($A131,lookup!$A:$A,0)))</f>
        <v>2_Europe</v>
      </c>
      <c r="AL131" s="0" t="str">
        <f aca="false">IF(AND($CF131&lt;&gt;"",IFERROR(INDEX(subsample_country_map!$C:$C,MATCH($CF131,subsample_country_map!$A:$A,0)),"")&lt;&gt;""),INDEX(subsample_country_map!$C:$C,MATCH($CF131,subsample_country_map!$A:$A,0)),INDEX(lookup!$AB:$AB,MATCH($A131,lookup!$A:$A,0)))</f>
        <v>99_NCE</v>
      </c>
      <c r="AM131" s="0" t="str">
        <f aca="false">IF(AND($CF131&lt;&gt;"",IFERROR(INDEX(subsample_country_map!$D:$D,MATCH($CF131,subsample_country_map!$A:$A,0)),"")&lt;&gt;""),INDEX(subsample_country_map!$D:$D,MATCH($CF131,subsample_country_map!$A:$A,0)),INDEX(lookup!$AC:$AC,MATCH($A131,lookup!$A:$A,0)))</f>
        <v>1_western</v>
      </c>
      <c r="AN131" s="0" t="str">
        <f aca="false">IF(AND($CF131&lt;&gt;"",IFERROR(INDEX(subsample_country_map!$E:$E,MATCH($CF131,subsample_country_map!$A:$A,0)),"")&lt;&gt;""),INDEX(subsample_country_map!$E:$E,MATCH($CF131,subsample_country_map!$A:$A,0)),INDEX(lookup!$AD:$AD,MATCH($A131,lookup!$A:$A,0)))</f>
        <v>99_NCE</v>
      </c>
      <c r="AO131" s="0" t="str">
        <f aca="false">INDEX(lookup!$Y:$Y,MATCH($A131,lookup!$A:$A,0))</f>
        <v>1_not published</v>
      </c>
      <c r="AP131" s="0" t="str">
        <f aca="false">INDEX(lookup!$Z:$Z,MATCH($A131,lookup!$A:$A,0))</f>
        <v>99_NCE</v>
      </c>
      <c r="AQ131" s="0" t="str">
        <f aca="false">INDEX(lookup!$W:$W,MATCH($A131,lookup!$A:$A,0))</f>
        <v>1_fin/acc/econ</v>
      </c>
      <c r="AS131" s="0" t="s">
        <v>91</v>
      </c>
      <c r="AT131" s="0" t="s">
        <v>397</v>
      </c>
      <c r="AU131" s="0" t="s">
        <v>93</v>
      </c>
      <c r="AV131" s="0" t="s">
        <v>535</v>
      </c>
      <c r="AW131" s="0" t="s">
        <v>621</v>
      </c>
      <c r="BA131" s="0" t="n">
        <v>305401</v>
      </c>
      <c r="BB131" s="0" t="s">
        <v>500</v>
      </c>
      <c r="BC131" s="0" t="s">
        <v>358</v>
      </c>
      <c r="BD131" s="0" t="s">
        <v>603</v>
      </c>
      <c r="BE131" s="0" t="s">
        <v>98</v>
      </c>
      <c r="BI131" s="0" t="s">
        <v>604</v>
      </c>
      <c r="BJ131" s="0" t="s">
        <v>537</v>
      </c>
      <c r="BK131" s="0" t="s">
        <v>605</v>
      </c>
      <c r="BL131" s="0" t="s">
        <v>622</v>
      </c>
      <c r="BM131" s="0" t="s">
        <v>506</v>
      </c>
      <c r="BN131" s="0" t="s">
        <v>507</v>
      </c>
      <c r="BO131" s="0" t="s">
        <v>105</v>
      </c>
      <c r="BP131" s="0" t="s">
        <v>496</v>
      </c>
      <c r="BQ131" s="0" t="s">
        <v>127</v>
      </c>
      <c r="BT131" s="0" t="n">
        <v>0</v>
      </c>
      <c r="BU131" s="0" t="s">
        <v>508</v>
      </c>
      <c r="BW131" s="0" t="n">
        <v>2018</v>
      </c>
      <c r="BX131" s="0" t="n">
        <v>2022</v>
      </c>
      <c r="BY131" s="0" t="s">
        <v>509</v>
      </c>
      <c r="BZ131" s="0" t="n">
        <v>2020</v>
      </c>
      <c r="CA131" s="0" t="n">
        <v>1</v>
      </c>
      <c r="CB131" s="0" t="n">
        <v>1</v>
      </c>
      <c r="CC131" s="0" t="n">
        <v>1</v>
      </c>
      <c r="CD131" s="0" t="n">
        <v>-0.00850751068406358</v>
      </c>
      <c r="CE131" s="0" t="n">
        <v>1</v>
      </c>
    </row>
    <row r="132" customFormat="false" ht="15" hidden="false" customHeight="false" outlineLevel="0" collapsed="false">
      <c r="A132" s="0" t="s">
        <v>496</v>
      </c>
      <c r="B132" s="0" t="n">
        <v>1437</v>
      </c>
      <c r="C132" s="0" t="n">
        <v>-0.0145269607316252</v>
      </c>
      <c r="D132" s="0" t="n">
        <v>305401</v>
      </c>
      <c r="E132" s="0" t="n">
        <f aca="false">IF(ISNUMBER($BA132),$BA132,IF(AND(ISNUMBER($D132),ISNUMBER($BW132),ISNUMBER($BX132)),$D132*($BX132-$BW132+1),""))</f>
        <v>305401</v>
      </c>
      <c r="H132" s="0" t="s">
        <v>118</v>
      </c>
      <c r="I132" s="0" t="s">
        <v>344</v>
      </c>
      <c r="J132" s="0" t="n">
        <f aca="false">IF($BW132&lt;&gt;"",$BW132,"")</f>
        <v>2018</v>
      </c>
      <c r="K132" s="0" t="n">
        <f aca="false">IF($BX132&lt;&gt;"",$BX132,"")</f>
        <v>2022</v>
      </c>
      <c r="L132" s="0" t="n">
        <f aca="false">IF(AND(ISNUMBER($BW132),ISNUMBER($BX132)),($BW132+$BX132)/2,"")</f>
        <v>2020</v>
      </c>
      <c r="M132" s="0" t="n">
        <f aca="false">IF($L132&lt;&gt;"",$L132,"")</f>
        <v>2020</v>
      </c>
      <c r="N132" s="0" t="n">
        <f aca="false">IF(AND(ISNUMBER($BW132),ISNUMBER($BX132)),MIN(1,MAX(0,($BX132-2016+1)/($BX132-$BW132+1))),"")</f>
        <v>1</v>
      </c>
      <c r="O132" s="0" t="n">
        <f aca="false">IF(AND(ISNUMBER($BW132),ISNUMBER($BX132)),MIN(1,MAX(0,($BX132-2017+1)/($BX132-$BW132+1))),"")</f>
        <v>1</v>
      </c>
      <c r="P132" s="0" t="n">
        <f aca="false">IF(AND(ISNUMBER($BW132),ISNUMBER($BX132)),MIN(1,MAX(0,($BX132-2018+1)/($BX132-$BW132+1))),"")</f>
        <v>1</v>
      </c>
      <c r="Q132" s="0" t="n">
        <f aca="false">IF(AND(ISNUMBER($BW132),ISNUMBER($BX132)),MIN(1,MAX(0,($BX132-2019+1)/($BX132-$BW132+1))),"")</f>
        <v>0.8</v>
      </c>
      <c r="R132" s="0" t="n">
        <f aca="false">IF(AND(ISNUMBER($BW132),ISNUMBER($BX132)),MIN(1,MAX(0,($BX132-2016+1)/($BX132-$BW132+1))),"")</f>
        <v>1</v>
      </c>
      <c r="S132" s="0" t="n">
        <f aca="false">IF($L132&lt;&gt;"",IF($L132&gt;=2015.5,1,0),"")</f>
        <v>1</v>
      </c>
      <c r="T132" s="0" t="n">
        <f aca="false">IF($L132&lt;&gt;"",IF($L132&gt;=2016,1,0),"")</f>
        <v>1</v>
      </c>
      <c r="U132" s="0" t="n">
        <f aca="false">IF(ISNUMBER($BX132),IF($BX132&gt;=2016,1,0),"")</f>
        <v>1</v>
      </c>
      <c r="V132" s="0" t="n">
        <f aca="false">IF(ISNUMBER($BW132),IF($BW132&gt;=2016,1,0),"")</f>
        <v>1</v>
      </c>
      <c r="W132" s="0" t="str">
        <f aca="false">IF(AND(ISNUMBER($BW132),ISNUMBER($BX132)),IF($BW132&gt;=2016,"post-only",IF($BX132&lt;2016,"pre-only","mixed")),"")</f>
        <v>post-only</v>
      </c>
      <c r="X132" s="0" t="n">
        <f aca="false">IF(AND(ISNUMBER($BW132),ISNUMBER($BX132)),MIN(1,MAX(0,($BX132-2017+1)/($BX132-$BW132+1))),"")</f>
        <v>1</v>
      </c>
      <c r="Y132" s="0" t="n">
        <f aca="false">IF(AND(ISNUMBER($BW132),ISNUMBER($BX132)),MIN(1,MAX(0,($BX132-2018+1)/($BX132-$BW132+1))),"")</f>
        <v>1</v>
      </c>
      <c r="Z132" s="0" t="n">
        <f aca="false">IF(AND(ISNUMBER($BW132),ISNUMBER($BX132)),MIN(1,MAX(0,($BX132-2019+1)/($BX132-$BW132+1))),"")</f>
        <v>0.8</v>
      </c>
      <c r="AA132" s="0" t="n">
        <f aca="false">IF(ISNUMBER($BX132),IF($BX132&gt;=2017,1,0),"")</f>
        <v>1</v>
      </c>
      <c r="AB132" s="0" t="n">
        <f aca="false">IF(ISNUMBER($BX132),IF($BX132&gt;=2018,1,0),"")</f>
        <v>1</v>
      </c>
      <c r="AC132" s="0" t="n">
        <f aca="false">IF(ISNUMBER($BX132),IF($BX132&gt;=2019,1,0),"")</f>
        <v>1</v>
      </c>
      <c r="AD132" s="0" t="n">
        <f aca="false">IF($L132&lt;&gt;"",IF($L132&gt;2013,1,0),"")</f>
        <v>1</v>
      </c>
      <c r="AE132" s="0" t="n">
        <f aca="false">IF($L132&lt;&gt;"",1+IF($L132&gt;2011,1,0)+IF($L132&gt;2014,1,0),"")</f>
        <v>3</v>
      </c>
      <c r="AF132" s="0" t="s">
        <v>87</v>
      </c>
      <c r="AG132" s="0" t="s">
        <v>436</v>
      </c>
      <c r="AH132" s="0" t="s">
        <v>90</v>
      </c>
      <c r="AI132" s="0" t="s">
        <v>497</v>
      </c>
      <c r="AJ132" s="0" t="s">
        <v>497</v>
      </c>
      <c r="AK132" s="0" t="str">
        <f aca="false">IF(AND($CF132&lt;&gt;"",IFERROR(INDEX(subsample_country_map!$B:$B,MATCH($CF132,subsample_country_map!$A:$A,0)),"")&lt;&gt;""),INDEX(subsample_country_map!$B:$B,MATCH($CF132,subsample_country_map!$A:$A,0)),INDEX(lookup!$AA:$AA,MATCH($A132,lookup!$A:$A,0)))</f>
        <v>2_Europe</v>
      </c>
      <c r="AL132" s="0" t="str">
        <f aca="false">IF(AND($CF132&lt;&gt;"",IFERROR(INDEX(subsample_country_map!$C:$C,MATCH($CF132,subsample_country_map!$A:$A,0)),"")&lt;&gt;""),INDEX(subsample_country_map!$C:$C,MATCH($CF132,subsample_country_map!$A:$A,0)),INDEX(lookup!$AB:$AB,MATCH($A132,lookup!$A:$A,0)))</f>
        <v>99_NCE</v>
      </c>
      <c r="AM132" s="0" t="str">
        <f aca="false">IF(AND($CF132&lt;&gt;"",IFERROR(INDEX(subsample_country_map!$D:$D,MATCH($CF132,subsample_country_map!$A:$A,0)),"")&lt;&gt;""),INDEX(subsample_country_map!$D:$D,MATCH($CF132,subsample_country_map!$A:$A,0)),INDEX(lookup!$AC:$AC,MATCH($A132,lookup!$A:$A,0)))</f>
        <v>1_western</v>
      </c>
      <c r="AN132" s="0" t="str">
        <f aca="false">IF(AND($CF132&lt;&gt;"",IFERROR(INDEX(subsample_country_map!$E:$E,MATCH($CF132,subsample_country_map!$A:$A,0)),"")&lt;&gt;""),INDEX(subsample_country_map!$E:$E,MATCH($CF132,subsample_country_map!$A:$A,0)),INDEX(lookup!$AD:$AD,MATCH($A132,lookup!$A:$A,0)))</f>
        <v>99_NCE</v>
      </c>
      <c r="AO132" s="0" t="str">
        <f aca="false">INDEX(lookup!$Y:$Y,MATCH($A132,lookup!$A:$A,0))</f>
        <v>1_not published</v>
      </c>
      <c r="AP132" s="0" t="str">
        <f aca="false">INDEX(lookup!$Z:$Z,MATCH($A132,lookup!$A:$A,0))</f>
        <v>99_NCE</v>
      </c>
      <c r="AQ132" s="0" t="str">
        <f aca="false">INDEX(lookup!$W:$W,MATCH($A132,lookup!$A:$A,0))</f>
        <v>1_fin/acc/econ</v>
      </c>
      <c r="AS132" s="0" t="s">
        <v>91</v>
      </c>
      <c r="AT132" s="0" t="s">
        <v>111</v>
      </c>
      <c r="AU132" s="0" t="s">
        <v>93</v>
      </c>
      <c r="AV132" s="0" t="s">
        <v>539</v>
      </c>
      <c r="AW132" s="0" t="s">
        <v>623</v>
      </c>
      <c r="BA132" s="0" t="n">
        <v>305401</v>
      </c>
      <c r="BB132" s="0" t="s">
        <v>96</v>
      </c>
      <c r="BC132" s="0" t="s">
        <v>358</v>
      </c>
      <c r="BD132" s="0" t="s">
        <v>603</v>
      </c>
      <c r="BE132" s="0" t="s">
        <v>98</v>
      </c>
      <c r="BI132" s="0" t="s">
        <v>604</v>
      </c>
      <c r="BJ132" s="0" t="s">
        <v>537</v>
      </c>
      <c r="BK132" s="0" t="s">
        <v>605</v>
      </c>
      <c r="BL132" s="0" t="s">
        <v>624</v>
      </c>
      <c r="BM132" s="0" t="s">
        <v>513</v>
      </c>
      <c r="BN132" s="0" t="s">
        <v>507</v>
      </c>
      <c r="BO132" s="0" t="s">
        <v>105</v>
      </c>
      <c r="BP132" s="0" t="s">
        <v>496</v>
      </c>
      <c r="BQ132" s="0" t="s">
        <v>127</v>
      </c>
      <c r="BT132" s="0" t="n">
        <v>0</v>
      </c>
      <c r="BU132" s="0" t="s">
        <v>508</v>
      </c>
      <c r="BW132" s="0" t="n">
        <v>2018</v>
      </c>
      <c r="BX132" s="0" t="n">
        <v>2022</v>
      </c>
      <c r="BY132" s="0" t="s">
        <v>509</v>
      </c>
      <c r="BZ132" s="0" t="n">
        <v>2020</v>
      </c>
      <c r="CA132" s="0" t="n">
        <v>1</v>
      </c>
      <c r="CB132" s="0" t="n">
        <v>1</v>
      </c>
      <c r="CC132" s="0" t="n">
        <v>1</v>
      </c>
      <c r="CD132" s="0" t="n">
        <v>-0.0145279827484091</v>
      </c>
      <c r="CE132" s="0" t="n">
        <v>1</v>
      </c>
    </row>
    <row r="133" customFormat="false" ht="15" hidden="false" customHeight="false" outlineLevel="0" collapsed="false">
      <c r="A133" s="0" t="s">
        <v>496</v>
      </c>
      <c r="B133" s="0" t="n">
        <v>1438</v>
      </c>
      <c r="C133" s="0" t="n">
        <v>-0.0026329129963898</v>
      </c>
      <c r="D133" s="0" t="n">
        <v>306864</v>
      </c>
      <c r="E133" s="0" t="n">
        <f aca="false">IF(ISNUMBER($BA133),$BA133,IF(AND(ISNUMBER($D133),ISNUMBER($BW133),ISNUMBER($BX133)),$D133*($BX133-$BW133+1),""))</f>
        <v>306864</v>
      </c>
      <c r="H133" s="0" t="s">
        <v>118</v>
      </c>
      <c r="I133" s="0" t="s">
        <v>344</v>
      </c>
      <c r="J133" s="0" t="n">
        <f aca="false">IF($BW133&lt;&gt;"",$BW133,"")</f>
        <v>2018</v>
      </c>
      <c r="K133" s="0" t="n">
        <f aca="false">IF($BX133&lt;&gt;"",$BX133,"")</f>
        <v>2022</v>
      </c>
      <c r="L133" s="0" t="n">
        <f aca="false">IF(AND(ISNUMBER($BW133),ISNUMBER($BX133)),($BW133+$BX133)/2,"")</f>
        <v>2020</v>
      </c>
      <c r="M133" s="0" t="n">
        <f aca="false">IF($L133&lt;&gt;"",$L133,"")</f>
        <v>2020</v>
      </c>
      <c r="N133" s="0" t="n">
        <f aca="false">IF(AND(ISNUMBER($BW133),ISNUMBER($BX133)),MIN(1,MAX(0,($BX133-2016+1)/($BX133-$BW133+1))),"")</f>
        <v>1</v>
      </c>
      <c r="O133" s="0" t="n">
        <f aca="false">IF(AND(ISNUMBER($BW133),ISNUMBER($BX133)),MIN(1,MAX(0,($BX133-2017+1)/($BX133-$BW133+1))),"")</f>
        <v>1</v>
      </c>
      <c r="P133" s="0" t="n">
        <f aca="false">IF(AND(ISNUMBER($BW133),ISNUMBER($BX133)),MIN(1,MAX(0,($BX133-2018+1)/($BX133-$BW133+1))),"")</f>
        <v>1</v>
      </c>
      <c r="Q133" s="0" t="n">
        <f aca="false">IF(AND(ISNUMBER($BW133),ISNUMBER($BX133)),MIN(1,MAX(0,($BX133-2019+1)/($BX133-$BW133+1))),"")</f>
        <v>0.8</v>
      </c>
      <c r="R133" s="0" t="n">
        <f aca="false">IF(AND(ISNUMBER($BW133),ISNUMBER($BX133)),MIN(1,MAX(0,($BX133-2016+1)/($BX133-$BW133+1))),"")</f>
        <v>1</v>
      </c>
      <c r="S133" s="0" t="n">
        <f aca="false">IF($L133&lt;&gt;"",IF($L133&gt;=2015.5,1,0),"")</f>
        <v>1</v>
      </c>
      <c r="T133" s="0" t="n">
        <f aca="false">IF($L133&lt;&gt;"",IF($L133&gt;=2016,1,0),"")</f>
        <v>1</v>
      </c>
      <c r="U133" s="0" t="n">
        <f aca="false">IF(ISNUMBER($BX133),IF($BX133&gt;=2016,1,0),"")</f>
        <v>1</v>
      </c>
      <c r="V133" s="0" t="n">
        <f aca="false">IF(ISNUMBER($BW133),IF($BW133&gt;=2016,1,0),"")</f>
        <v>1</v>
      </c>
      <c r="W133" s="0" t="str">
        <f aca="false">IF(AND(ISNUMBER($BW133),ISNUMBER($BX133)),IF($BW133&gt;=2016,"post-only",IF($BX133&lt;2016,"pre-only","mixed")),"")</f>
        <v>post-only</v>
      </c>
      <c r="X133" s="0" t="n">
        <f aca="false">IF(AND(ISNUMBER($BW133),ISNUMBER($BX133)),MIN(1,MAX(0,($BX133-2017+1)/($BX133-$BW133+1))),"")</f>
        <v>1</v>
      </c>
      <c r="Y133" s="0" t="n">
        <f aca="false">IF(AND(ISNUMBER($BW133),ISNUMBER($BX133)),MIN(1,MAX(0,($BX133-2018+1)/($BX133-$BW133+1))),"")</f>
        <v>1</v>
      </c>
      <c r="Z133" s="0" t="n">
        <f aca="false">IF(AND(ISNUMBER($BW133),ISNUMBER($BX133)),MIN(1,MAX(0,($BX133-2019+1)/($BX133-$BW133+1))),"")</f>
        <v>0.8</v>
      </c>
      <c r="AA133" s="0" t="n">
        <f aca="false">IF(ISNUMBER($BX133),IF($BX133&gt;=2017,1,0),"")</f>
        <v>1</v>
      </c>
      <c r="AB133" s="0" t="n">
        <f aca="false">IF(ISNUMBER($BX133),IF($BX133&gt;=2018,1,0),"")</f>
        <v>1</v>
      </c>
      <c r="AC133" s="0" t="n">
        <f aca="false">IF(ISNUMBER($BX133),IF($BX133&gt;=2019,1,0),"")</f>
        <v>1</v>
      </c>
      <c r="AD133" s="0" t="n">
        <f aca="false">IF($L133&lt;&gt;"",IF($L133&gt;2013,1,0),"")</f>
        <v>1</v>
      </c>
      <c r="AE133" s="0" t="n">
        <f aca="false">IF($L133&lt;&gt;"",1+IF($L133&gt;2011,1,0)+IF($L133&gt;2014,1,0),"")</f>
        <v>3</v>
      </c>
      <c r="AF133" s="0" t="s">
        <v>87</v>
      </c>
      <c r="AG133" s="0" t="s">
        <v>88</v>
      </c>
      <c r="AH133" s="0" t="s">
        <v>90</v>
      </c>
      <c r="AI133" s="0" t="s">
        <v>497</v>
      </c>
      <c r="AJ133" s="0" t="s">
        <v>497</v>
      </c>
      <c r="AK133" s="0" t="str">
        <f aca="false">IF(AND($CF133&lt;&gt;"",IFERROR(INDEX(subsample_country_map!$B:$B,MATCH($CF133,subsample_country_map!$A:$A,0)),"")&lt;&gt;""),INDEX(subsample_country_map!$B:$B,MATCH($CF133,subsample_country_map!$A:$A,0)),INDEX(lookup!$AA:$AA,MATCH($A133,lookup!$A:$A,0)))</f>
        <v>2_Europe</v>
      </c>
      <c r="AL133" s="0" t="str">
        <f aca="false">IF(AND($CF133&lt;&gt;"",IFERROR(INDEX(subsample_country_map!$C:$C,MATCH($CF133,subsample_country_map!$A:$A,0)),"")&lt;&gt;""),INDEX(subsample_country_map!$C:$C,MATCH($CF133,subsample_country_map!$A:$A,0)),INDEX(lookup!$AB:$AB,MATCH($A133,lookup!$A:$A,0)))</f>
        <v>99_NCE</v>
      </c>
      <c r="AM133" s="0" t="str">
        <f aca="false">IF(AND($CF133&lt;&gt;"",IFERROR(INDEX(subsample_country_map!$D:$D,MATCH($CF133,subsample_country_map!$A:$A,0)),"")&lt;&gt;""),INDEX(subsample_country_map!$D:$D,MATCH($CF133,subsample_country_map!$A:$A,0)),INDEX(lookup!$AC:$AC,MATCH($A133,lookup!$A:$A,0)))</f>
        <v>1_western</v>
      </c>
      <c r="AN133" s="0" t="str">
        <f aca="false">IF(AND($CF133&lt;&gt;"",IFERROR(INDEX(subsample_country_map!$E:$E,MATCH($CF133,subsample_country_map!$A:$A,0)),"")&lt;&gt;""),INDEX(subsample_country_map!$E:$E,MATCH($CF133,subsample_country_map!$A:$A,0)),INDEX(lookup!$AD:$AD,MATCH($A133,lookup!$A:$A,0)))</f>
        <v>99_NCE</v>
      </c>
      <c r="AO133" s="0" t="str">
        <f aca="false">INDEX(lookup!$Y:$Y,MATCH($A133,lookup!$A:$A,0))</f>
        <v>1_not published</v>
      </c>
      <c r="AP133" s="0" t="str">
        <f aca="false">INDEX(lookup!$Z:$Z,MATCH($A133,lookup!$A:$A,0))</f>
        <v>99_NCE</v>
      </c>
      <c r="AQ133" s="0" t="str">
        <f aca="false">INDEX(lookup!$W:$W,MATCH($A133,lookup!$A:$A,0))</f>
        <v>1_fin/acc/econ</v>
      </c>
      <c r="AS133" s="0" t="s">
        <v>91</v>
      </c>
      <c r="AT133" s="0" t="s">
        <v>397</v>
      </c>
      <c r="AU133" s="0" t="s">
        <v>93</v>
      </c>
      <c r="AV133" s="0" t="s">
        <v>542</v>
      </c>
      <c r="AW133" s="0" t="s">
        <v>625</v>
      </c>
      <c r="BA133" s="0" t="n">
        <v>306864</v>
      </c>
      <c r="BB133" s="0" t="s">
        <v>500</v>
      </c>
      <c r="BC133" s="0" t="s">
        <v>358</v>
      </c>
      <c r="BD133" s="0" t="s">
        <v>603</v>
      </c>
      <c r="BE133" s="0" t="s">
        <v>98</v>
      </c>
      <c r="BI133" s="0" t="s">
        <v>604</v>
      </c>
      <c r="BJ133" s="0" t="s">
        <v>544</v>
      </c>
      <c r="BK133" s="0" t="s">
        <v>605</v>
      </c>
      <c r="BL133" s="0" t="s">
        <v>626</v>
      </c>
      <c r="BM133" s="0" t="s">
        <v>506</v>
      </c>
      <c r="BN133" s="0" t="s">
        <v>507</v>
      </c>
      <c r="BO133" s="0" t="s">
        <v>105</v>
      </c>
      <c r="BP133" s="0" t="s">
        <v>496</v>
      </c>
      <c r="BQ133" s="0" t="s">
        <v>127</v>
      </c>
      <c r="BT133" s="0" t="n">
        <v>0</v>
      </c>
      <c r="BU133" s="0" t="s">
        <v>508</v>
      </c>
      <c r="BW133" s="0" t="n">
        <v>2018</v>
      </c>
      <c r="BX133" s="0" t="n">
        <v>2022</v>
      </c>
      <c r="BY133" s="0" t="s">
        <v>509</v>
      </c>
      <c r="BZ133" s="0" t="n">
        <v>2020</v>
      </c>
      <c r="CA133" s="0" t="n">
        <v>1</v>
      </c>
      <c r="CB133" s="0" t="n">
        <v>1</v>
      </c>
      <c r="CC133" s="0" t="n">
        <v>1</v>
      </c>
      <c r="CD133" s="0" t="n">
        <v>-0.002632919080402</v>
      </c>
      <c r="CE133" s="0" t="n">
        <v>1</v>
      </c>
    </row>
    <row r="134" customFormat="false" ht="15" hidden="false" customHeight="false" outlineLevel="0" collapsed="false">
      <c r="A134" s="0" t="s">
        <v>496</v>
      </c>
      <c r="B134" s="0" t="n">
        <v>1439</v>
      </c>
      <c r="C134" s="0" t="n">
        <v>-0.00827058623035418</v>
      </c>
      <c r="D134" s="0" t="n">
        <v>306864</v>
      </c>
      <c r="E134" s="0" t="n">
        <f aca="false">IF(ISNUMBER($BA134),$BA134,IF(AND(ISNUMBER($D134),ISNUMBER($BW134),ISNUMBER($BX134)),$D134*($BX134-$BW134+1),""))</f>
        <v>306864</v>
      </c>
      <c r="H134" s="0" t="s">
        <v>118</v>
      </c>
      <c r="I134" s="0" t="s">
        <v>344</v>
      </c>
      <c r="J134" s="0" t="n">
        <f aca="false">IF($BW134&lt;&gt;"",$BW134,"")</f>
        <v>2018</v>
      </c>
      <c r="K134" s="0" t="n">
        <f aca="false">IF($BX134&lt;&gt;"",$BX134,"")</f>
        <v>2022</v>
      </c>
      <c r="L134" s="0" t="n">
        <f aca="false">IF(AND(ISNUMBER($BW134),ISNUMBER($BX134)),($BW134+$BX134)/2,"")</f>
        <v>2020</v>
      </c>
      <c r="M134" s="0" t="n">
        <f aca="false">IF($L134&lt;&gt;"",$L134,"")</f>
        <v>2020</v>
      </c>
      <c r="N134" s="0" t="n">
        <f aca="false">IF(AND(ISNUMBER($BW134),ISNUMBER($BX134)),MIN(1,MAX(0,($BX134-2016+1)/($BX134-$BW134+1))),"")</f>
        <v>1</v>
      </c>
      <c r="O134" s="0" t="n">
        <f aca="false">IF(AND(ISNUMBER($BW134),ISNUMBER($BX134)),MIN(1,MAX(0,($BX134-2017+1)/($BX134-$BW134+1))),"")</f>
        <v>1</v>
      </c>
      <c r="P134" s="0" t="n">
        <f aca="false">IF(AND(ISNUMBER($BW134),ISNUMBER($BX134)),MIN(1,MAX(0,($BX134-2018+1)/($BX134-$BW134+1))),"")</f>
        <v>1</v>
      </c>
      <c r="Q134" s="0" t="n">
        <f aca="false">IF(AND(ISNUMBER($BW134),ISNUMBER($BX134)),MIN(1,MAX(0,($BX134-2019+1)/($BX134-$BW134+1))),"")</f>
        <v>0.8</v>
      </c>
      <c r="R134" s="0" t="n">
        <f aca="false">IF(AND(ISNUMBER($BW134),ISNUMBER($BX134)),MIN(1,MAX(0,($BX134-2016+1)/($BX134-$BW134+1))),"")</f>
        <v>1</v>
      </c>
      <c r="S134" s="0" t="n">
        <f aca="false">IF($L134&lt;&gt;"",IF($L134&gt;=2015.5,1,0),"")</f>
        <v>1</v>
      </c>
      <c r="T134" s="0" t="n">
        <f aca="false">IF($L134&lt;&gt;"",IF($L134&gt;=2016,1,0),"")</f>
        <v>1</v>
      </c>
      <c r="U134" s="0" t="n">
        <f aca="false">IF(ISNUMBER($BX134),IF($BX134&gt;=2016,1,0),"")</f>
        <v>1</v>
      </c>
      <c r="V134" s="0" t="n">
        <f aca="false">IF(ISNUMBER($BW134),IF($BW134&gt;=2016,1,0),"")</f>
        <v>1</v>
      </c>
      <c r="W134" s="0" t="str">
        <f aca="false">IF(AND(ISNUMBER($BW134),ISNUMBER($BX134)),IF($BW134&gt;=2016,"post-only",IF($BX134&lt;2016,"pre-only","mixed")),"")</f>
        <v>post-only</v>
      </c>
      <c r="X134" s="0" t="n">
        <f aca="false">IF(AND(ISNUMBER($BW134),ISNUMBER($BX134)),MIN(1,MAX(0,($BX134-2017+1)/($BX134-$BW134+1))),"")</f>
        <v>1</v>
      </c>
      <c r="Y134" s="0" t="n">
        <f aca="false">IF(AND(ISNUMBER($BW134),ISNUMBER($BX134)),MIN(1,MAX(0,($BX134-2018+1)/($BX134-$BW134+1))),"")</f>
        <v>1</v>
      </c>
      <c r="Z134" s="0" t="n">
        <f aca="false">IF(AND(ISNUMBER($BW134),ISNUMBER($BX134)),MIN(1,MAX(0,($BX134-2019+1)/($BX134-$BW134+1))),"")</f>
        <v>0.8</v>
      </c>
      <c r="AA134" s="0" t="n">
        <f aca="false">IF(ISNUMBER($BX134),IF($BX134&gt;=2017,1,0),"")</f>
        <v>1</v>
      </c>
      <c r="AB134" s="0" t="n">
        <f aca="false">IF(ISNUMBER($BX134),IF($BX134&gt;=2018,1,0),"")</f>
        <v>1</v>
      </c>
      <c r="AC134" s="0" t="n">
        <f aca="false">IF(ISNUMBER($BX134),IF($BX134&gt;=2019,1,0),"")</f>
        <v>1</v>
      </c>
      <c r="AD134" s="0" t="n">
        <f aca="false">IF($L134&lt;&gt;"",IF($L134&gt;2013,1,0),"")</f>
        <v>1</v>
      </c>
      <c r="AE134" s="0" t="n">
        <f aca="false">IF($L134&lt;&gt;"",1+IF($L134&gt;2011,1,0)+IF($L134&gt;2014,1,0),"")</f>
        <v>3</v>
      </c>
      <c r="AF134" s="0" t="s">
        <v>87</v>
      </c>
      <c r="AG134" s="0" t="s">
        <v>436</v>
      </c>
      <c r="AH134" s="0" t="s">
        <v>90</v>
      </c>
      <c r="AI134" s="0" t="s">
        <v>497</v>
      </c>
      <c r="AJ134" s="0" t="s">
        <v>497</v>
      </c>
      <c r="AK134" s="0" t="str">
        <f aca="false">IF(AND($CF134&lt;&gt;"",IFERROR(INDEX(subsample_country_map!$B:$B,MATCH($CF134,subsample_country_map!$A:$A,0)),"")&lt;&gt;""),INDEX(subsample_country_map!$B:$B,MATCH($CF134,subsample_country_map!$A:$A,0)),INDEX(lookup!$AA:$AA,MATCH($A134,lookup!$A:$A,0)))</f>
        <v>2_Europe</v>
      </c>
      <c r="AL134" s="0" t="str">
        <f aca="false">IF(AND($CF134&lt;&gt;"",IFERROR(INDEX(subsample_country_map!$C:$C,MATCH($CF134,subsample_country_map!$A:$A,0)),"")&lt;&gt;""),INDEX(subsample_country_map!$C:$C,MATCH($CF134,subsample_country_map!$A:$A,0)),INDEX(lookup!$AB:$AB,MATCH($A134,lookup!$A:$A,0)))</f>
        <v>99_NCE</v>
      </c>
      <c r="AM134" s="0" t="str">
        <f aca="false">IF(AND($CF134&lt;&gt;"",IFERROR(INDEX(subsample_country_map!$D:$D,MATCH($CF134,subsample_country_map!$A:$A,0)),"")&lt;&gt;""),INDEX(subsample_country_map!$D:$D,MATCH($CF134,subsample_country_map!$A:$A,0)),INDEX(lookup!$AC:$AC,MATCH($A134,lookup!$A:$A,0)))</f>
        <v>1_western</v>
      </c>
      <c r="AN134" s="0" t="str">
        <f aca="false">IF(AND($CF134&lt;&gt;"",IFERROR(INDEX(subsample_country_map!$E:$E,MATCH($CF134,subsample_country_map!$A:$A,0)),"")&lt;&gt;""),INDEX(subsample_country_map!$E:$E,MATCH($CF134,subsample_country_map!$A:$A,0)),INDEX(lookup!$AD:$AD,MATCH($A134,lookup!$A:$A,0)))</f>
        <v>99_NCE</v>
      </c>
      <c r="AO134" s="0" t="str">
        <f aca="false">INDEX(lookup!$Y:$Y,MATCH($A134,lookup!$A:$A,0))</f>
        <v>1_not published</v>
      </c>
      <c r="AP134" s="0" t="str">
        <f aca="false">INDEX(lookup!$Z:$Z,MATCH($A134,lookup!$A:$A,0))</f>
        <v>99_NCE</v>
      </c>
      <c r="AQ134" s="0" t="str">
        <f aca="false">INDEX(lookup!$W:$W,MATCH($A134,lookup!$A:$A,0))</f>
        <v>1_fin/acc/econ</v>
      </c>
      <c r="AS134" s="0" t="s">
        <v>91</v>
      </c>
      <c r="AT134" s="0" t="s">
        <v>111</v>
      </c>
      <c r="AU134" s="0" t="s">
        <v>93</v>
      </c>
      <c r="AV134" s="0" t="s">
        <v>546</v>
      </c>
      <c r="AW134" s="0" t="s">
        <v>627</v>
      </c>
      <c r="BA134" s="0" t="n">
        <v>306864</v>
      </c>
      <c r="BB134" s="0" t="s">
        <v>96</v>
      </c>
      <c r="BC134" s="0" t="s">
        <v>358</v>
      </c>
      <c r="BD134" s="0" t="s">
        <v>603</v>
      </c>
      <c r="BE134" s="0" t="s">
        <v>98</v>
      </c>
      <c r="BI134" s="0" t="s">
        <v>604</v>
      </c>
      <c r="BJ134" s="0" t="s">
        <v>544</v>
      </c>
      <c r="BK134" s="0" t="s">
        <v>605</v>
      </c>
      <c r="BL134" s="0" t="s">
        <v>628</v>
      </c>
      <c r="BM134" s="0" t="s">
        <v>513</v>
      </c>
      <c r="BN134" s="0" t="s">
        <v>507</v>
      </c>
      <c r="BO134" s="0" t="s">
        <v>105</v>
      </c>
      <c r="BP134" s="0" t="s">
        <v>496</v>
      </c>
      <c r="BQ134" s="0" t="s">
        <v>127</v>
      </c>
      <c r="BT134" s="0" t="n">
        <v>0</v>
      </c>
      <c r="BU134" s="0" t="s">
        <v>508</v>
      </c>
      <c r="BW134" s="0" t="n">
        <v>2018</v>
      </c>
      <c r="BX134" s="0" t="n">
        <v>2022</v>
      </c>
      <c r="BY134" s="0" t="s">
        <v>509</v>
      </c>
      <c r="BZ134" s="0" t="n">
        <v>2020</v>
      </c>
      <c r="CA134" s="0" t="n">
        <v>1</v>
      </c>
      <c r="CB134" s="0" t="n">
        <v>1</v>
      </c>
      <c r="CC134" s="0" t="n">
        <v>1</v>
      </c>
      <c r="CD134" s="0" t="n">
        <v>-0.00827077481461854</v>
      </c>
      <c r="CE134" s="0" t="n">
        <v>1</v>
      </c>
    </row>
    <row r="135" customFormat="false" ht="15" hidden="false" customHeight="false" outlineLevel="0" collapsed="false">
      <c r="A135" s="0" t="s">
        <v>496</v>
      </c>
      <c r="B135" s="0" t="n">
        <v>1440</v>
      </c>
      <c r="C135" s="0" t="n">
        <v>-0.00579946701793276</v>
      </c>
      <c r="D135" s="0" t="n">
        <v>306864</v>
      </c>
      <c r="E135" s="0" t="n">
        <f aca="false">IF(ISNUMBER($BA135),$BA135,IF(AND(ISNUMBER($D135),ISNUMBER($BW135),ISNUMBER($BX135)),$D135*($BX135-$BW135+1),""))</f>
        <v>306864</v>
      </c>
      <c r="H135" s="0" t="s">
        <v>118</v>
      </c>
      <c r="I135" s="0" t="s">
        <v>344</v>
      </c>
      <c r="J135" s="0" t="n">
        <f aca="false">IF($BW135&lt;&gt;"",$BW135,"")</f>
        <v>2018</v>
      </c>
      <c r="K135" s="0" t="n">
        <f aca="false">IF($BX135&lt;&gt;"",$BX135,"")</f>
        <v>2022</v>
      </c>
      <c r="L135" s="0" t="n">
        <f aca="false">IF(AND(ISNUMBER($BW135),ISNUMBER($BX135)),($BW135+$BX135)/2,"")</f>
        <v>2020</v>
      </c>
      <c r="M135" s="0" t="n">
        <f aca="false">IF($L135&lt;&gt;"",$L135,"")</f>
        <v>2020</v>
      </c>
      <c r="N135" s="0" t="n">
        <f aca="false">IF(AND(ISNUMBER($BW135),ISNUMBER($BX135)),MIN(1,MAX(0,($BX135-2016+1)/($BX135-$BW135+1))),"")</f>
        <v>1</v>
      </c>
      <c r="O135" s="0" t="n">
        <f aca="false">IF(AND(ISNUMBER($BW135),ISNUMBER($BX135)),MIN(1,MAX(0,($BX135-2017+1)/($BX135-$BW135+1))),"")</f>
        <v>1</v>
      </c>
      <c r="P135" s="0" t="n">
        <f aca="false">IF(AND(ISNUMBER($BW135),ISNUMBER($BX135)),MIN(1,MAX(0,($BX135-2018+1)/($BX135-$BW135+1))),"")</f>
        <v>1</v>
      </c>
      <c r="Q135" s="0" t="n">
        <f aca="false">IF(AND(ISNUMBER($BW135),ISNUMBER($BX135)),MIN(1,MAX(0,($BX135-2019+1)/($BX135-$BW135+1))),"")</f>
        <v>0.8</v>
      </c>
      <c r="R135" s="0" t="n">
        <f aca="false">IF(AND(ISNUMBER($BW135),ISNUMBER($BX135)),MIN(1,MAX(0,($BX135-2016+1)/($BX135-$BW135+1))),"")</f>
        <v>1</v>
      </c>
      <c r="S135" s="0" t="n">
        <f aca="false">IF($L135&lt;&gt;"",IF($L135&gt;=2015.5,1,0),"")</f>
        <v>1</v>
      </c>
      <c r="T135" s="0" t="n">
        <f aca="false">IF($L135&lt;&gt;"",IF($L135&gt;=2016,1,0),"")</f>
        <v>1</v>
      </c>
      <c r="U135" s="0" t="n">
        <f aca="false">IF(ISNUMBER($BX135),IF($BX135&gt;=2016,1,0),"")</f>
        <v>1</v>
      </c>
      <c r="V135" s="0" t="n">
        <f aca="false">IF(ISNUMBER($BW135),IF($BW135&gt;=2016,1,0),"")</f>
        <v>1</v>
      </c>
      <c r="W135" s="0" t="str">
        <f aca="false">IF(AND(ISNUMBER($BW135),ISNUMBER($BX135)),IF($BW135&gt;=2016,"post-only",IF($BX135&lt;2016,"pre-only","mixed")),"")</f>
        <v>post-only</v>
      </c>
      <c r="X135" s="0" t="n">
        <f aca="false">IF(AND(ISNUMBER($BW135),ISNUMBER($BX135)),MIN(1,MAX(0,($BX135-2017+1)/($BX135-$BW135+1))),"")</f>
        <v>1</v>
      </c>
      <c r="Y135" s="0" t="n">
        <f aca="false">IF(AND(ISNUMBER($BW135),ISNUMBER($BX135)),MIN(1,MAX(0,($BX135-2018+1)/($BX135-$BW135+1))),"")</f>
        <v>1</v>
      </c>
      <c r="Z135" s="0" t="n">
        <f aca="false">IF(AND(ISNUMBER($BW135),ISNUMBER($BX135)),MIN(1,MAX(0,($BX135-2019+1)/($BX135-$BW135+1))),"")</f>
        <v>0.8</v>
      </c>
      <c r="AA135" s="0" t="n">
        <f aca="false">IF(ISNUMBER($BX135),IF($BX135&gt;=2017,1,0),"")</f>
        <v>1</v>
      </c>
      <c r="AB135" s="0" t="n">
        <f aca="false">IF(ISNUMBER($BX135),IF($BX135&gt;=2018,1,0),"")</f>
        <v>1</v>
      </c>
      <c r="AC135" s="0" t="n">
        <f aca="false">IF(ISNUMBER($BX135),IF($BX135&gt;=2019,1,0),"")</f>
        <v>1</v>
      </c>
      <c r="AD135" s="0" t="n">
        <f aca="false">IF($L135&lt;&gt;"",IF($L135&gt;2013,1,0),"")</f>
        <v>1</v>
      </c>
      <c r="AE135" s="0" t="n">
        <f aca="false">IF($L135&lt;&gt;"",1+IF($L135&gt;2011,1,0)+IF($L135&gt;2014,1,0),"")</f>
        <v>3</v>
      </c>
      <c r="AF135" s="0" t="s">
        <v>87</v>
      </c>
      <c r="AG135" s="0" t="s">
        <v>88</v>
      </c>
      <c r="AH135" s="0" t="s">
        <v>90</v>
      </c>
      <c r="AI135" s="0" t="s">
        <v>497</v>
      </c>
      <c r="AJ135" s="0" t="s">
        <v>497</v>
      </c>
      <c r="AK135" s="0" t="str">
        <f aca="false">IF(AND($CF135&lt;&gt;"",IFERROR(INDEX(subsample_country_map!$B:$B,MATCH($CF135,subsample_country_map!$A:$A,0)),"")&lt;&gt;""),INDEX(subsample_country_map!$B:$B,MATCH($CF135,subsample_country_map!$A:$A,0)),INDEX(lookup!$AA:$AA,MATCH($A135,lookup!$A:$A,0)))</f>
        <v>2_Europe</v>
      </c>
      <c r="AL135" s="0" t="str">
        <f aca="false">IF(AND($CF135&lt;&gt;"",IFERROR(INDEX(subsample_country_map!$C:$C,MATCH($CF135,subsample_country_map!$A:$A,0)),"")&lt;&gt;""),INDEX(subsample_country_map!$C:$C,MATCH($CF135,subsample_country_map!$A:$A,0)),INDEX(lookup!$AB:$AB,MATCH($A135,lookup!$A:$A,0)))</f>
        <v>99_NCE</v>
      </c>
      <c r="AM135" s="0" t="str">
        <f aca="false">IF(AND($CF135&lt;&gt;"",IFERROR(INDEX(subsample_country_map!$D:$D,MATCH($CF135,subsample_country_map!$A:$A,0)),"")&lt;&gt;""),INDEX(subsample_country_map!$D:$D,MATCH($CF135,subsample_country_map!$A:$A,0)),INDEX(lookup!$AC:$AC,MATCH($A135,lookup!$A:$A,0)))</f>
        <v>1_western</v>
      </c>
      <c r="AN135" s="0" t="str">
        <f aca="false">IF(AND($CF135&lt;&gt;"",IFERROR(INDEX(subsample_country_map!$E:$E,MATCH($CF135,subsample_country_map!$A:$A,0)),"")&lt;&gt;""),INDEX(subsample_country_map!$E:$E,MATCH($CF135,subsample_country_map!$A:$A,0)),INDEX(lookup!$AD:$AD,MATCH($A135,lookup!$A:$A,0)))</f>
        <v>99_NCE</v>
      </c>
      <c r="AO135" s="0" t="str">
        <f aca="false">INDEX(lookup!$Y:$Y,MATCH($A135,lookup!$A:$A,0))</f>
        <v>1_not published</v>
      </c>
      <c r="AP135" s="0" t="str">
        <f aca="false">INDEX(lookup!$Z:$Z,MATCH($A135,lookup!$A:$A,0))</f>
        <v>99_NCE</v>
      </c>
      <c r="AQ135" s="0" t="str">
        <f aca="false">INDEX(lookup!$W:$W,MATCH($A135,lookup!$A:$A,0))</f>
        <v>1_fin/acc/econ</v>
      </c>
      <c r="AS135" s="0" t="s">
        <v>91</v>
      </c>
      <c r="AT135" s="0" t="s">
        <v>397</v>
      </c>
      <c r="AU135" s="0" t="s">
        <v>93</v>
      </c>
      <c r="AV135" s="0" t="s">
        <v>549</v>
      </c>
      <c r="AW135" s="0" t="s">
        <v>629</v>
      </c>
      <c r="BA135" s="0" t="n">
        <v>306864</v>
      </c>
      <c r="BB135" s="0" t="s">
        <v>500</v>
      </c>
      <c r="BC135" s="0" t="s">
        <v>358</v>
      </c>
      <c r="BD135" s="0" t="s">
        <v>603</v>
      </c>
      <c r="BE135" s="0" t="s">
        <v>98</v>
      </c>
      <c r="BI135" s="0" t="s">
        <v>604</v>
      </c>
      <c r="BJ135" s="0" t="s">
        <v>551</v>
      </c>
      <c r="BK135" s="0" t="s">
        <v>605</v>
      </c>
      <c r="BL135" s="0" t="s">
        <v>630</v>
      </c>
      <c r="BM135" s="0" t="s">
        <v>506</v>
      </c>
      <c r="BN135" s="0" t="s">
        <v>507</v>
      </c>
      <c r="BO135" s="0" t="s">
        <v>105</v>
      </c>
      <c r="BP135" s="0" t="s">
        <v>496</v>
      </c>
      <c r="BQ135" s="0" t="s">
        <v>127</v>
      </c>
      <c r="BT135" s="0" t="n">
        <v>0</v>
      </c>
      <c r="BU135" s="0" t="s">
        <v>508</v>
      </c>
      <c r="BW135" s="0" t="n">
        <v>2018</v>
      </c>
      <c r="BX135" s="0" t="n">
        <v>2022</v>
      </c>
      <c r="BY135" s="0" t="s">
        <v>509</v>
      </c>
      <c r="BZ135" s="0" t="n">
        <v>2020</v>
      </c>
      <c r="CA135" s="0" t="n">
        <v>1</v>
      </c>
      <c r="CB135" s="0" t="n">
        <v>1</v>
      </c>
      <c r="CC135" s="0" t="n">
        <v>1</v>
      </c>
      <c r="CD135" s="0" t="n">
        <v>-0.00579953203865036</v>
      </c>
      <c r="CE135" s="0" t="n">
        <v>1</v>
      </c>
    </row>
    <row r="136" customFormat="false" ht="15" hidden="false" customHeight="false" outlineLevel="0" collapsed="false">
      <c r="A136" s="0" t="s">
        <v>496</v>
      </c>
      <c r="B136" s="0" t="n">
        <v>1441</v>
      </c>
      <c r="C136" s="0" t="n">
        <v>-0.00819867294463264</v>
      </c>
      <c r="D136" s="0" t="n">
        <v>306864</v>
      </c>
      <c r="E136" s="0" t="n">
        <f aca="false">IF(ISNUMBER($BA136),$BA136,IF(AND(ISNUMBER($D136),ISNUMBER($BW136),ISNUMBER($BX136)),$D136*($BX136-$BW136+1),""))</f>
        <v>306864</v>
      </c>
      <c r="H136" s="0" t="s">
        <v>118</v>
      </c>
      <c r="I136" s="0" t="s">
        <v>344</v>
      </c>
      <c r="J136" s="0" t="n">
        <f aca="false">IF($BW136&lt;&gt;"",$BW136,"")</f>
        <v>2018</v>
      </c>
      <c r="K136" s="0" t="n">
        <f aca="false">IF($BX136&lt;&gt;"",$BX136,"")</f>
        <v>2022</v>
      </c>
      <c r="L136" s="0" t="n">
        <f aca="false">IF(AND(ISNUMBER($BW136),ISNUMBER($BX136)),($BW136+$BX136)/2,"")</f>
        <v>2020</v>
      </c>
      <c r="M136" s="0" t="n">
        <f aca="false">IF($L136&lt;&gt;"",$L136,"")</f>
        <v>2020</v>
      </c>
      <c r="N136" s="0" t="n">
        <f aca="false">IF(AND(ISNUMBER($BW136),ISNUMBER($BX136)),MIN(1,MAX(0,($BX136-2016+1)/($BX136-$BW136+1))),"")</f>
        <v>1</v>
      </c>
      <c r="O136" s="0" t="n">
        <f aca="false">IF(AND(ISNUMBER($BW136),ISNUMBER($BX136)),MIN(1,MAX(0,($BX136-2017+1)/($BX136-$BW136+1))),"")</f>
        <v>1</v>
      </c>
      <c r="P136" s="0" t="n">
        <f aca="false">IF(AND(ISNUMBER($BW136),ISNUMBER($BX136)),MIN(1,MAX(0,($BX136-2018+1)/($BX136-$BW136+1))),"")</f>
        <v>1</v>
      </c>
      <c r="Q136" s="0" t="n">
        <f aca="false">IF(AND(ISNUMBER($BW136),ISNUMBER($BX136)),MIN(1,MAX(0,($BX136-2019+1)/($BX136-$BW136+1))),"")</f>
        <v>0.8</v>
      </c>
      <c r="R136" s="0" t="n">
        <f aca="false">IF(AND(ISNUMBER($BW136),ISNUMBER($BX136)),MIN(1,MAX(0,($BX136-2016+1)/($BX136-$BW136+1))),"")</f>
        <v>1</v>
      </c>
      <c r="S136" s="0" t="n">
        <f aca="false">IF($L136&lt;&gt;"",IF($L136&gt;=2015.5,1,0),"")</f>
        <v>1</v>
      </c>
      <c r="T136" s="0" t="n">
        <f aca="false">IF($L136&lt;&gt;"",IF($L136&gt;=2016,1,0),"")</f>
        <v>1</v>
      </c>
      <c r="U136" s="0" t="n">
        <f aca="false">IF(ISNUMBER($BX136),IF($BX136&gt;=2016,1,0),"")</f>
        <v>1</v>
      </c>
      <c r="V136" s="0" t="n">
        <f aca="false">IF(ISNUMBER($BW136),IF($BW136&gt;=2016,1,0),"")</f>
        <v>1</v>
      </c>
      <c r="W136" s="0" t="str">
        <f aca="false">IF(AND(ISNUMBER($BW136),ISNUMBER($BX136)),IF($BW136&gt;=2016,"post-only",IF($BX136&lt;2016,"pre-only","mixed")),"")</f>
        <v>post-only</v>
      </c>
      <c r="X136" s="0" t="n">
        <f aca="false">IF(AND(ISNUMBER($BW136),ISNUMBER($BX136)),MIN(1,MAX(0,($BX136-2017+1)/($BX136-$BW136+1))),"")</f>
        <v>1</v>
      </c>
      <c r="Y136" s="0" t="n">
        <f aca="false">IF(AND(ISNUMBER($BW136),ISNUMBER($BX136)),MIN(1,MAX(0,($BX136-2018+1)/($BX136-$BW136+1))),"")</f>
        <v>1</v>
      </c>
      <c r="Z136" s="0" t="n">
        <f aca="false">IF(AND(ISNUMBER($BW136),ISNUMBER($BX136)),MIN(1,MAX(0,($BX136-2019+1)/($BX136-$BW136+1))),"")</f>
        <v>0.8</v>
      </c>
      <c r="AA136" s="0" t="n">
        <f aca="false">IF(ISNUMBER($BX136),IF($BX136&gt;=2017,1,0),"")</f>
        <v>1</v>
      </c>
      <c r="AB136" s="0" t="n">
        <f aca="false">IF(ISNUMBER($BX136),IF($BX136&gt;=2018,1,0),"")</f>
        <v>1</v>
      </c>
      <c r="AC136" s="0" t="n">
        <f aca="false">IF(ISNUMBER($BX136),IF($BX136&gt;=2019,1,0),"")</f>
        <v>1</v>
      </c>
      <c r="AD136" s="0" t="n">
        <f aca="false">IF($L136&lt;&gt;"",IF($L136&gt;2013,1,0),"")</f>
        <v>1</v>
      </c>
      <c r="AE136" s="0" t="n">
        <f aca="false">IF($L136&lt;&gt;"",1+IF($L136&gt;2011,1,0)+IF($L136&gt;2014,1,0),"")</f>
        <v>3</v>
      </c>
      <c r="AF136" s="0" t="s">
        <v>87</v>
      </c>
      <c r="AG136" s="0" t="s">
        <v>436</v>
      </c>
      <c r="AH136" s="0" t="s">
        <v>90</v>
      </c>
      <c r="AI136" s="0" t="s">
        <v>497</v>
      </c>
      <c r="AJ136" s="0" t="s">
        <v>497</v>
      </c>
      <c r="AK136" s="0" t="str">
        <f aca="false">IF(AND($CF136&lt;&gt;"",IFERROR(INDEX(subsample_country_map!$B:$B,MATCH($CF136,subsample_country_map!$A:$A,0)),"")&lt;&gt;""),INDEX(subsample_country_map!$B:$B,MATCH($CF136,subsample_country_map!$A:$A,0)),INDEX(lookup!$AA:$AA,MATCH($A136,lookup!$A:$A,0)))</f>
        <v>2_Europe</v>
      </c>
      <c r="AL136" s="0" t="str">
        <f aca="false">IF(AND($CF136&lt;&gt;"",IFERROR(INDEX(subsample_country_map!$C:$C,MATCH($CF136,subsample_country_map!$A:$A,0)),"")&lt;&gt;""),INDEX(subsample_country_map!$C:$C,MATCH($CF136,subsample_country_map!$A:$A,0)),INDEX(lookup!$AB:$AB,MATCH($A136,lookup!$A:$A,0)))</f>
        <v>99_NCE</v>
      </c>
      <c r="AM136" s="0" t="str">
        <f aca="false">IF(AND($CF136&lt;&gt;"",IFERROR(INDEX(subsample_country_map!$D:$D,MATCH($CF136,subsample_country_map!$A:$A,0)),"")&lt;&gt;""),INDEX(subsample_country_map!$D:$D,MATCH($CF136,subsample_country_map!$A:$A,0)),INDEX(lookup!$AC:$AC,MATCH($A136,lookup!$A:$A,0)))</f>
        <v>1_western</v>
      </c>
      <c r="AN136" s="0" t="str">
        <f aca="false">IF(AND($CF136&lt;&gt;"",IFERROR(INDEX(subsample_country_map!$E:$E,MATCH($CF136,subsample_country_map!$A:$A,0)),"")&lt;&gt;""),INDEX(subsample_country_map!$E:$E,MATCH($CF136,subsample_country_map!$A:$A,0)),INDEX(lookup!$AD:$AD,MATCH($A136,lookup!$A:$A,0)))</f>
        <v>99_NCE</v>
      </c>
      <c r="AO136" s="0" t="str">
        <f aca="false">INDEX(lookup!$Y:$Y,MATCH($A136,lookup!$A:$A,0))</f>
        <v>1_not published</v>
      </c>
      <c r="AP136" s="0" t="str">
        <f aca="false">INDEX(lookup!$Z:$Z,MATCH($A136,lookup!$A:$A,0))</f>
        <v>99_NCE</v>
      </c>
      <c r="AQ136" s="0" t="str">
        <f aca="false">INDEX(lookup!$W:$W,MATCH($A136,lookup!$A:$A,0))</f>
        <v>1_fin/acc/econ</v>
      </c>
      <c r="AS136" s="0" t="s">
        <v>91</v>
      </c>
      <c r="AT136" s="0" t="s">
        <v>111</v>
      </c>
      <c r="AU136" s="0" t="s">
        <v>93</v>
      </c>
      <c r="AV136" s="0" t="s">
        <v>553</v>
      </c>
      <c r="AW136" s="0" t="s">
        <v>627</v>
      </c>
      <c r="BA136" s="0" t="n">
        <v>306864</v>
      </c>
      <c r="BB136" s="0" t="s">
        <v>96</v>
      </c>
      <c r="BC136" s="0" t="s">
        <v>358</v>
      </c>
      <c r="BD136" s="0" t="s">
        <v>603</v>
      </c>
      <c r="BE136" s="0" t="s">
        <v>98</v>
      </c>
      <c r="BI136" s="0" t="s">
        <v>604</v>
      </c>
      <c r="BJ136" s="0" t="s">
        <v>551</v>
      </c>
      <c r="BK136" s="0" t="s">
        <v>605</v>
      </c>
      <c r="BL136" s="0" t="s">
        <v>631</v>
      </c>
      <c r="BM136" s="0" t="s">
        <v>513</v>
      </c>
      <c r="BN136" s="0" t="s">
        <v>507</v>
      </c>
      <c r="BO136" s="0" t="s">
        <v>105</v>
      </c>
      <c r="BP136" s="0" t="s">
        <v>496</v>
      </c>
      <c r="BQ136" s="0" t="s">
        <v>127</v>
      </c>
      <c r="BT136" s="0" t="n">
        <v>0</v>
      </c>
      <c r="BU136" s="0" t="s">
        <v>508</v>
      </c>
      <c r="BW136" s="0" t="n">
        <v>2018</v>
      </c>
      <c r="BX136" s="0" t="n">
        <v>2022</v>
      </c>
      <c r="BY136" s="0" t="s">
        <v>509</v>
      </c>
      <c r="BZ136" s="0" t="n">
        <v>2020</v>
      </c>
      <c r="CA136" s="0" t="n">
        <v>1</v>
      </c>
      <c r="CB136" s="0" t="n">
        <v>1</v>
      </c>
      <c r="CC136" s="0" t="n">
        <v>1</v>
      </c>
      <c r="CD136" s="0" t="n">
        <v>-0.00819885665215836</v>
      </c>
      <c r="CE136" s="0" t="n">
        <v>1</v>
      </c>
    </row>
    <row r="137" customFormat="false" ht="15" hidden="false" customHeight="false" outlineLevel="0" collapsed="false">
      <c r="A137" s="0" t="s">
        <v>496</v>
      </c>
      <c r="B137" s="0" t="n">
        <v>1442</v>
      </c>
      <c r="C137" s="0" t="n">
        <v>-0.0646662448829418</v>
      </c>
      <c r="D137" s="0" t="n">
        <v>291402</v>
      </c>
      <c r="E137" s="0" t="n">
        <f aca="false">IF(ISNUMBER($BA137),$BA137,IF(AND(ISNUMBER($D137),ISNUMBER($BW137),ISNUMBER($BX137)),$D137*($BX137-$BW137+1),""))</f>
        <v>291402</v>
      </c>
      <c r="H137" s="0" t="s">
        <v>118</v>
      </c>
      <c r="I137" s="0" t="s">
        <v>344</v>
      </c>
      <c r="J137" s="0" t="n">
        <f aca="false">IF($BW137&lt;&gt;"",$BW137,"")</f>
        <v>2018</v>
      </c>
      <c r="K137" s="0" t="n">
        <f aca="false">IF($BX137&lt;&gt;"",$BX137,"")</f>
        <v>2022</v>
      </c>
      <c r="L137" s="0" t="n">
        <f aca="false">IF(AND(ISNUMBER($BW137),ISNUMBER($BX137)),($BW137+$BX137)/2,"")</f>
        <v>2020</v>
      </c>
      <c r="M137" s="0" t="n">
        <f aca="false">IF($L137&lt;&gt;"",$L137,"")</f>
        <v>2020</v>
      </c>
      <c r="N137" s="0" t="n">
        <f aca="false">IF(AND(ISNUMBER($BW137),ISNUMBER($BX137)),MIN(1,MAX(0,($BX137-2016+1)/($BX137-$BW137+1))),"")</f>
        <v>1</v>
      </c>
      <c r="O137" s="0" t="n">
        <f aca="false">IF(AND(ISNUMBER($BW137),ISNUMBER($BX137)),MIN(1,MAX(0,($BX137-2017+1)/($BX137-$BW137+1))),"")</f>
        <v>1</v>
      </c>
      <c r="P137" s="0" t="n">
        <f aca="false">IF(AND(ISNUMBER($BW137),ISNUMBER($BX137)),MIN(1,MAX(0,($BX137-2018+1)/($BX137-$BW137+1))),"")</f>
        <v>1</v>
      </c>
      <c r="Q137" s="0" t="n">
        <f aca="false">IF(AND(ISNUMBER($BW137),ISNUMBER($BX137)),MIN(1,MAX(0,($BX137-2019+1)/($BX137-$BW137+1))),"")</f>
        <v>0.8</v>
      </c>
      <c r="R137" s="0" t="n">
        <f aca="false">IF(AND(ISNUMBER($BW137),ISNUMBER($BX137)),MIN(1,MAX(0,($BX137-2016+1)/($BX137-$BW137+1))),"")</f>
        <v>1</v>
      </c>
      <c r="S137" s="0" t="n">
        <f aca="false">IF($L137&lt;&gt;"",IF($L137&gt;=2015.5,1,0),"")</f>
        <v>1</v>
      </c>
      <c r="T137" s="0" t="n">
        <f aca="false">IF($L137&lt;&gt;"",IF($L137&gt;=2016,1,0),"")</f>
        <v>1</v>
      </c>
      <c r="U137" s="0" t="n">
        <f aca="false">IF(ISNUMBER($BX137),IF($BX137&gt;=2016,1,0),"")</f>
        <v>1</v>
      </c>
      <c r="V137" s="0" t="n">
        <f aca="false">IF(ISNUMBER($BW137),IF($BW137&gt;=2016,1,0),"")</f>
        <v>1</v>
      </c>
      <c r="W137" s="0" t="str">
        <f aca="false">IF(AND(ISNUMBER($BW137),ISNUMBER($BX137)),IF($BW137&gt;=2016,"post-only",IF($BX137&lt;2016,"pre-only","mixed")),"")</f>
        <v>post-only</v>
      </c>
      <c r="X137" s="0" t="n">
        <f aca="false">IF(AND(ISNUMBER($BW137),ISNUMBER($BX137)),MIN(1,MAX(0,($BX137-2017+1)/($BX137-$BW137+1))),"")</f>
        <v>1</v>
      </c>
      <c r="Y137" s="0" t="n">
        <f aca="false">IF(AND(ISNUMBER($BW137),ISNUMBER($BX137)),MIN(1,MAX(0,($BX137-2018+1)/($BX137-$BW137+1))),"")</f>
        <v>1</v>
      </c>
      <c r="Z137" s="0" t="n">
        <f aca="false">IF(AND(ISNUMBER($BW137),ISNUMBER($BX137)),MIN(1,MAX(0,($BX137-2019+1)/($BX137-$BW137+1))),"")</f>
        <v>0.8</v>
      </c>
      <c r="AA137" s="0" t="n">
        <f aca="false">IF(ISNUMBER($BX137),IF($BX137&gt;=2017,1,0),"")</f>
        <v>1</v>
      </c>
      <c r="AB137" s="0" t="n">
        <f aca="false">IF(ISNUMBER($BX137),IF($BX137&gt;=2018,1,0),"")</f>
        <v>1</v>
      </c>
      <c r="AC137" s="0" t="n">
        <f aca="false">IF(ISNUMBER($BX137),IF($BX137&gt;=2019,1,0),"")</f>
        <v>1</v>
      </c>
      <c r="AD137" s="0" t="n">
        <f aca="false">IF($L137&lt;&gt;"",IF($L137&gt;2013,1,0),"")</f>
        <v>1</v>
      </c>
      <c r="AE137" s="0" t="n">
        <f aca="false">IF($L137&lt;&gt;"",1+IF($L137&gt;2011,1,0)+IF($L137&gt;2014,1,0),"")</f>
        <v>3</v>
      </c>
      <c r="AF137" s="0" t="s">
        <v>87</v>
      </c>
      <c r="AG137" s="0" t="s">
        <v>88</v>
      </c>
      <c r="AH137" s="0" t="s">
        <v>90</v>
      </c>
      <c r="AI137" s="0" t="s">
        <v>497</v>
      </c>
      <c r="AJ137" s="0" t="s">
        <v>497</v>
      </c>
      <c r="AK137" s="0" t="str">
        <f aca="false">IF(AND($CF137&lt;&gt;"",IFERROR(INDEX(subsample_country_map!$B:$B,MATCH($CF137,subsample_country_map!$A:$A,0)),"")&lt;&gt;""),INDEX(subsample_country_map!$B:$B,MATCH($CF137,subsample_country_map!$A:$A,0)),INDEX(lookup!$AA:$AA,MATCH($A137,lookup!$A:$A,0)))</f>
        <v>2_Europe</v>
      </c>
      <c r="AL137" s="0" t="str">
        <f aca="false">IF(AND($CF137&lt;&gt;"",IFERROR(INDEX(subsample_country_map!$C:$C,MATCH($CF137,subsample_country_map!$A:$A,0)),"")&lt;&gt;""),INDEX(subsample_country_map!$C:$C,MATCH($CF137,subsample_country_map!$A:$A,0)),INDEX(lookup!$AB:$AB,MATCH($A137,lookup!$A:$A,0)))</f>
        <v>99_NCE</v>
      </c>
      <c r="AM137" s="0" t="str">
        <f aca="false">IF(AND($CF137&lt;&gt;"",IFERROR(INDEX(subsample_country_map!$D:$D,MATCH($CF137,subsample_country_map!$A:$A,0)),"")&lt;&gt;""),INDEX(subsample_country_map!$D:$D,MATCH($CF137,subsample_country_map!$A:$A,0)),INDEX(lookup!$AC:$AC,MATCH($A137,lookup!$A:$A,0)))</f>
        <v>1_western</v>
      </c>
      <c r="AN137" s="0" t="str">
        <f aca="false">IF(AND($CF137&lt;&gt;"",IFERROR(INDEX(subsample_country_map!$E:$E,MATCH($CF137,subsample_country_map!$A:$A,0)),"")&lt;&gt;""),INDEX(subsample_country_map!$E:$E,MATCH($CF137,subsample_country_map!$A:$A,0)),INDEX(lookup!$AD:$AD,MATCH($A137,lookup!$A:$A,0)))</f>
        <v>99_NCE</v>
      </c>
      <c r="AO137" s="0" t="str">
        <f aca="false">INDEX(lookup!$Y:$Y,MATCH($A137,lookup!$A:$A,0))</f>
        <v>1_not published</v>
      </c>
      <c r="AP137" s="0" t="str">
        <f aca="false">INDEX(lookup!$Z:$Z,MATCH($A137,lookup!$A:$A,0))</f>
        <v>99_NCE</v>
      </c>
      <c r="AQ137" s="0" t="str">
        <f aca="false">INDEX(lookup!$W:$W,MATCH($A137,lookup!$A:$A,0))</f>
        <v>1_fin/acc/econ</v>
      </c>
      <c r="AS137" s="0" t="s">
        <v>91</v>
      </c>
      <c r="AT137" s="0" t="s">
        <v>397</v>
      </c>
      <c r="AU137" s="0" t="s">
        <v>93</v>
      </c>
      <c r="AV137" s="0" t="s">
        <v>632</v>
      </c>
      <c r="AW137" s="0" t="s">
        <v>633</v>
      </c>
      <c r="BA137" s="0" t="n">
        <v>291402</v>
      </c>
      <c r="BB137" s="0" t="s">
        <v>500</v>
      </c>
      <c r="BC137" s="0" t="s">
        <v>358</v>
      </c>
      <c r="BD137" s="0" t="s">
        <v>501</v>
      </c>
      <c r="BE137" s="0" t="s">
        <v>98</v>
      </c>
      <c r="BI137" s="0" t="s">
        <v>634</v>
      </c>
      <c r="BJ137" s="0" t="s">
        <v>503</v>
      </c>
      <c r="BK137" s="0" t="s">
        <v>635</v>
      </c>
      <c r="BL137" s="0" t="s">
        <v>636</v>
      </c>
      <c r="BM137" s="0" t="s">
        <v>506</v>
      </c>
      <c r="BN137" s="0" t="s">
        <v>507</v>
      </c>
      <c r="BO137" s="0" t="s">
        <v>105</v>
      </c>
      <c r="BP137" s="0" t="s">
        <v>496</v>
      </c>
      <c r="BQ137" s="0" t="s">
        <v>127</v>
      </c>
      <c r="BT137" s="0" t="n">
        <v>0</v>
      </c>
      <c r="BU137" s="0" t="s">
        <v>508</v>
      </c>
      <c r="BW137" s="0" t="n">
        <v>2018</v>
      </c>
      <c r="BX137" s="0" t="n">
        <v>2022</v>
      </c>
      <c r="BY137" s="0" t="s">
        <v>509</v>
      </c>
      <c r="BZ137" s="0" t="n">
        <v>2020</v>
      </c>
      <c r="CA137" s="0" t="n">
        <v>1</v>
      </c>
      <c r="CB137" s="0" t="n">
        <v>1</v>
      </c>
      <c r="CC137" s="0" t="n">
        <v>1</v>
      </c>
      <c r="CD137" s="0" t="n">
        <v>-0.0647566105013498</v>
      </c>
      <c r="CE137" s="0" t="n">
        <v>1</v>
      </c>
    </row>
    <row r="138" customFormat="false" ht="15" hidden="false" customHeight="false" outlineLevel="0" collapsed="false">
      <c r="A138" s="0" t="s">
        <v>496</v>
      </c>
      <c r="B138" s="0" t="n">
        <v>1443</v>
      </c>
      <c r="C138" s="0" t="n">
        <v>-0.0653921637864954</v>
      </c>
      <c r="D138" s="0" t="n">
        <v>291402</v>
      </c>
      <c r="E138" s="0" t="n">
        <f aca="false">IF(ISNUMBER($BA138),$BA138,IF(AND(ISNUMBER($D138),ISNUMBER($BW138),ISNUMBER($BX138)),$D138*($BX138-$BW138+1),""))</f>
        <v>291402</v>
      </c>
      <c r="H138" s="0" t="s">
        <v>118</v>
      </c>
      <c r="I138" s="0" t="s">
        <v>344</v>
      </c>
      <c r="J138" s="0" t="n">
        <f aca="false">IF($BW138&lt;&gt;"",$BW138,"")</f>
        <v>2018</v>
      </c>
      <c r="K138" s="0" t="n">
        <f aca="false">IF($BX138&lt;&gt;"",$BX138,"")</f>
        <v>2022</v>
      </c>
      <c r="L138" s="0" t="n">
        <f aca="false">IF(AND(ISNUMBER($BW138),ISNUMBER($BX138)),($BW138+$BX138)/2,"")</f>
        <v>2020</v>
      </c>
      <c r="M138" s="0" t="n">
        <f aca="false">IF($L138&lt;&gt;"",$L138,"")</f>
        <v>2020</v>
      </c>
      <c r="N138" s="0" t="n">
        <f aca="false">IF(AND(ISNUMBER($BW138),ISNUMBER($BX138)),MIN(1,MAX(0,($BX138-2016+1)/($BX138-$BW138+1))),"")</f>
        <v>1</v>
      </c>
      <c r="O138" s="0" t="n">
        <f aca="false">IF(AND(ISNUMBER($BW138),ISNUMBER($BX138)),MIN(1,MAX(0,($BX138-2017+1)/($BX138-$BW138+1))),"")</f>
        <v>1</v>
      </c>
      <c r="P138" s="0" t="n">
        <f aca="false">IF(AND(ISNUMBER($BW138),ISNUMBER($BX138)),MIN(1,MAX(0,($BX138-2018+1)/($BX138-$BW138+1))),"")</f>
        <v>1</v>
      </c>
      <c r="Q138" s="0" t="n">
        <f aca="false">IF(AND(ISNUMBER($BW138),ISNUMBER($BX138)),MIN(1,MAX(0,($BX138-2019+1)/($BX138-$BW138+1))),"")</f>
        <v>0.8</v>
      </c>
      <c r="R138" s="0" t="n">
        <f aca="false">IF(AND(ISNUMBER($BW138),ISNUMBER($BX138)),MIN(1,MAX(0,($BX138-2016+1)/($BX138-$BW138+1))),"")</f>
        <v>1</v>
      </c>
      <c r="S138" s="0" t="n">
        <f aca="false">IF($L138&lt;&gt;"",IF($L138&gt;=2015.5,1,0),"")</f>
        <v>1</v>
      </c>
      <c r="T138" s="0" t="n">
        <f aca="false">IF($L138&lt;&gt;"",IF($L138&gt;=2016,1,0),"")</f>
        <v>1</v>
      </c>
      <c r="U138" s="0" t="n">
        <f aca="false">IF(ISNUMBER($BX138),IF($BX138&gt;=2016,1,0),"")</f>
        <v>1</v>
      </c>
      <c r="V138" s="0" t="n">
        <f aca="false">IF(ISNUMBER($BW138),IF($BW138&gt;=2016,1,0),"")</f>
        <v>1</v>
      </c>
      <c r="W138" s="0" t="str">
        <f aca="false">IF(AND(ISNUMBER($BW138),ISNUMBER($BX138)),IF($BW138&gt;=2016,"post-only",IF($BX138&lt;2016,"pre-only","mixed")),"")</f>
        <v>post-only</v>
      </c>
      <c r="X138" s="0" t="n">
        <f aca="false">IF(AND(ISNUMBER($BW138),ISNUMBER($BX138)),MIN(1,MAX(0,($BX138-2017+1)/($BX138-$BW138+1))),"")</f>
        <v>1</v>
      </c>
      <c r="Y138" s="0" t="n">
        <f aca="false">IF(AND(ISNUMBER($BW138),ISNUMBER($BX138)),MIN(1,MAX(0,($BX138-2018+1)/($BX138-$BW138+1))),"")</f>
        <v>1</v>
      </c>
      <c r="Z138" s="0" t="n">
        <f aca="false">IF(AND(ISNUMBER($BW138),ISNUMBER($BX138)),MIN(1,MAX(0,($BX138-2019+1)/($BX138-$BW138+1))),"")</f>
        <v>0.8</v>
      </c>
      <c r="AA138" s="0" t="n">
        <f aca="false">IF(ISNUMBER($BX138),IF($BX138&gt;=2017,1,0),"")</f>
        <v>1</v>
      </c>
      <c r="AB138" s="0" t="n">
        <f aca="false">IF(ISNUMBER($BX138),IF($BX138&gt;=2018,1,0),"")</f>
        <v>1</v>
      </c>
      <c r="AC138" s="0" t="n">
        <f aca="false">IF(ISNUMBER($BX138),IF($BX138&gt;=2019,1,0),"")</f>
        <v>1</v>
      </c>
      <c r="AD138" s="0" t="n">
        <f aca="false">IF($L138&lt;&gt;"",IF($L138&gt;2013,1,0),"")</f>
        <v>1</v>
      </c>
      <c r="AE138" s="0" t="n">
        <f aca="false">IF($L138&lt;&gt;"",1+IF($L138&gt;2011,1,0)+IF($L138&gt;2014,1,0),"")</f>
        <v>3</v>
      </c>
      <c r="AF138" s="0" t="s">
        <v>87</v>
      </c>
      <c r="AG138" s="0" t="s">
        <v>436</v>
      </c>
      <c r="AH138" s="0" t="s">
        <v>90</v>
      </c>
      <c r="AI138" s="0" t="s">
        <v>497</v>
      </c>
      <c r="AJ138" s="0" t="s">
        <v>497</v>
      </c>
      <c r="AK138" s="0" t="str">
        <f aca="false">IF(AND($CF138&lt;&gt;"",IFERROR(INDEX(subsample_country_map!$B:$B,MATCH($CF138,subsample_country_map!$A:$A,0)),"")&lt;&gt;""),INDEX(subsample_country_map!$B:$B,MATCH($CF138,subsample_country_map!$A:$A,0)),INDEX(lookup!$AA:$AA,MATCH($A138,lookup!$A:$A,0)))</f>
        <v>2_Europe</v>
      </c>
      <c r="AL138" s="0" t="str">
        <f aca="false">IF(AND($CF138&lt;&gt;"",IFERROR(INDEX(subsample_country_map!$C:$C,MATCH($CF138,subsample_country_map!$A:$A,0)),"")&lt;&gt;""),INDEX(subsample_country_map!$C:$C,MATCH($CF138,subsample_country_map!$A:$A,0)),INDEX(lookup!$AB:$AB,MATCH($A138,lookup!$A:$A,0)))</f>
        <v>99_NCE</v>
      </c>
      <c r="AM138" s="0" t="str">
        <f aca="false">IF(AND($CF138&lt;&gt;"",IFERROR(INDEX(subsample_country_map!$D:$D,MATCH($CF138,subsample_country_map!$A:$A,0)),"")&lt;&gt;""),INDEX(subsample_country_map!$D:$D,MATCH($CF138,subsample_country_map!$A:$A,0)),INDEX(lookup!$AC:$AC,MATCH($A138,lookup!$A:$A,0)))</f>
        <v>1_western</v>
      </c>
      <c r="AN138" s="0" t="str">
        <f aca="false">IF(AND($CF138&lt;&gt;"",IFERROR(INDEX(subsample_country_map!$E:$E,MATCH($CF138,subsample_country_map!$A:$A,0)),"")&lt;&gt;""),INDEX(subsample_country_map!$E:$E,MATCH($CF138,subsample_country_map!$A:$A,0)),INDEX(lookup!$AD:$AD,MATCH($A138,lookup!$A:$A,0)))</f>
        <v>99_NCE</v>
      </c>
      <c r="AO138" s="0" t="str">
        <f aca="false">INDEX(lookup!$Y:$Y,MATCH($A138,lookup!$A:$A,0))</f>
        <v>1_not published</v>
      </c>
      <c r="AP138" s="0" t="str">
        <f aca="false">INDEX(lookup!$Z:$Z,MATCH($A138,lookup!$A:$A,0))</f>
        <v>99_NCE</v>
      </c>
      <c r="AQ138" s="0" t="str">
        <f aca="false">INDEX(lookup!$W:$W,MATCH($A138,lookup!$A:$A,0))</f>
        <v>1_fin/acc/econ</v>
      </c>
      <c r="AS138" s="0" t="s">
        <v>91</v>
      </c>
      <c r="AT138" s="0" t="s">
        <v>111</v>
      </c>
      <c r="AU138" s="0" t="s">
        <v>93</v>
      </c>
      <c r="AV138" s="0" t="s">
        <v>637</v>
      </c>
      <c r="AW138" s="0" t="s">
        <v>638</v>
      </c>
      <c r="BA138" s="0" t="n">
        <v>291402</v>
      </c>
      <c r="BB138" s="0" t="s">
        <v>96</v>
      </c>
      <c r="BC138" s="0" t="s">
        <v>358</v>
      </c>
      <c r="BD138" s="0" t="s">
        <v>501</v>
      </c>
      <c r="BE138" s="0" t="s">
        <v>98</v>
      </c>
      <c r="BI138" s="0" t="s">
        <v>634</v>
      </c>
      <c r="BJ138" s="0" t="s">
        <v>503</v>
      </c>
      <c r="BK138" s="0" t="s">
        <v>635</v>
      </c>
      <c r="BL138" s="0" t="s">
        <v>639</v>
      </c>
      <c r="BM138" s="0" t="s">
        <v>513</v>
      </c>
      <c r="BN138" s="0" t="s">
        <v>507</v>
      </c>
      <c r="BO138" s="0" t="s">
        <v>105</v>
      </c>
      <c r="BP138" s="0" t="s">
        <v>496</v>
      </c>
      <c r="BQ138" s="0" t="s">
        <v>127</v>
      </c>
      <c r="BT138" s="0" t="n">
        <v>0</v>
      </c>
      <c r="BU138" s="0" t="s">
        <v>508</v>
      </c>
      <c r="BW138" s="0" t="n">
        <v>2018</v>
      </c>
      <c r="BX138" s="0" t="n">
        <v>2022</v>
      </c>
      <c r="BY138" s="0" t="s">
        <v>509</v>
      </c>
      <c r="BZ138" s="0" t="n">
        <v>2020</v>
      </c>
      <c r="CA138" s="0" t="n">
        <v>1</v>
      </c>
      <c r="CB138" s="0" t="n">
        <v>1</v>
      </c>
      <c r="CC138" s="0" t="n">
        <v>1</v>
      </c>
      <c r="CD138" s="0" t="n">
        <v>-0.065485612238121</v>
      </c>
      <c r="CE138" s="0" t="n">
        <v>1</v>
      </c>
    </row>
    <row r="139" customFormat="false" ht="15" hidden="false" customHeight="false" outlineLevel="0" collapsed="false">
      <c r="A139" s="0" t="s">
        <v>496</v>
      </c>
      <c r="B139" s="0" t="n">
        <v>1444</v>
      </c>
      <c r="C139" s="0" t="n">
        <v>-0.0040102055036147</v>
      </c>
      <c r="D139" s="0" t="n">
        <v>291399</v>
      </c>
      <c r="E139" s="0" t="n">
        <f aca="false">IF(ISNUMBER($BA139),$BA139,IF(AND(ISNUMBER($D139),ISNUMBER($BW139),ISNUMBER($BX139)),$D139*($BX139-$BW139+1),""))</f>
        <v>291399</v>
      </c>
      <c r="H139" s="0" t="s">
        <v>118</v>
      </c>
      <c r="I139" s="0" t="s">
        <v>344</v>
      </c>
      <c r="J139" s="0" t="n">
        <f aca="false">IF($BW139&lt;&gt;"",$BW139,"")</f>
        <v>2018</v>
      </c>
      <c r="K139" s="0" t="n">
        <f aca="false">IF($BX139&lt;&gt;"",$BX139,"")</f>
        <v>2022</v>
      </c>
      <c r="L139" s="0" t="n">
        <f aca="false">IF(AND(ISNUMBER($BW139),ISNUMBER($BX139)),($BW139+$BX139)/2,"")</f>
        <v>2020</v>
      </c>
      <c r="M139" s="0" t="n">
        <f aca="false">IF($L139&lt;&gt;"",$L139,"")</f>
        <v>2020</v>
      </c>
      <c r="N139" s="0" t="n">
        <f aca="false">IF(AND(ISNUMBER($BW139),ISNUMBER($BX139)),MIN(1,MAX(0,($BX139-2016+1)/($BX139-$BW139+1))),"")</f>
        <v>1</v>
      </c>
      <c r="O139" s="0" t="n">
        <f aca="false">IF(AND(ISNUMBER($BW139),ISNUMBER($BX139)),MIN(1,MAX(0,($BX139-2017+1)/($BX139-$BW139+1))),"")</f>
        <v>1</v>
      </c>
      <c r="P139" s="0" t="n">
        <f aca="false">IF(AND(ISNUMBER($BW139),ISNUMBER($BX139)),MIN(1,MAX(0,($BX139-2018+1)/($BX139-$BW139+1))),"")</f>
        <v>1</v>
      </c>
      <c r="Q139" s="0" t="n">
        <f aca="false">IF(AND(ISNUMBER($BW139),ISNUMBER($BX139)),MIN(1,MAX(0,($BX139-2019+1)/($BX139-$BW139+1))),"")</f>
        <v>0.8</v>
      </c>
      <c r="R139" s="0" t="n">
        <f aca="false">IF(AND(ISNUMBER($BW139),ISNUMBER($BX139)),MIN(1,MAX(0,($BX139-2016+1)/($BX139-$BW139+1))),"")</f>
        <v>1</v>
      </c>
      <c r="S139" s="0" t="n">
        <f aca="false">IF($L139&lt;&gt;"",IF($L139&gt;=2015.5,1,0),"")</f>
        <v>1</v>
      </c>
      <c r="T139" s="0" t="n">
        <f aca="false">IF($L139&lt;&gt;"",IF($L139&gt;=2016,1,0),"")</f>
        <v>1</v>
      </c>
      <c r="U139" s="0" t="n">
        <f aca="false">IF(ISNUMBER($BX139),IF($BX139&gt;=2016,1,0),"")</f>
        <v>1</v>
      </c>
      <c r="V139" s="0" t="n">
        <f aca="false">IF(ISNUMBER($BW139),IF($BW139&gt;=2016,1,0),"")</f>
        <v>1</v>
      </c>
      <c r="W139" s="0" t="str">
        <f aca="false">IF(AND(ISNUMBER($BW139),ISNUMBER($BX139)),IF($BW139&gt;=2016,"post-only",IF($BX139&lt;2016,"pre-only","mixed")),"")</f>
        <v>post-only</v>
      </c>
      <c r="X139" s="0" t="n">
        <f aca="false">IF(AND(ISNUMBER($BW139),ISNUMBER($BX139)),MIN(1,MAX(0,($BX139-2017+1)/($BX139-$BW139+1))),"")</f>
        <v>1</v>
      </c>
      <c r="Y139" s="0" t="n">
        <f aca="false">IF(AND(ISNUMBER($BW139),ISNUMBER($BX139)),MIN(1,MAX(0,($BX139-2018+1)/($BX139-$BW139+1))),"")</f>
        <v>1</v>
      </c>
      <c r="Z139" s="0" t="n">
        <f aca="false">IF(AND(ISNUMBER($BW139),ISNUMBER($BX139)),MIN(1,MAX(0,($BX139-2019+1)/($BX139-$BW139+1))),"")</f>
        <v>0.8</v>
      </c>
      <c r="AA139" s="0" t="n">
        <f aca="false">IF(ISNUMBER($BX139),IF($BX139&gt;=2017,1,0),"")</f>
        <v>1</v>
      </c>
      <c r="AB139" s="0" t="n">
        <f aca="false">IF(ISNUMBER($BX139),IF($BX139&gt;=2018,1,0),"")</f>
        <v>1</v>
      </c>
      <c r="AC139" s="0" t="n">
        <f aca="false">IF(ISNUMBER($BX139),IF($BX139&gt;=2019,1,0),"")</f>
        <v>1</v>
      </c>
      <c r="AD139" s="0" t="n">
        <f aca="false">IF($L139&lt;&gt;"",IF($L139&gt;2013,1,0),"")</f>
        <v>1</v>
      </c>
      <c r="AE139" s="0" t="n">
        <f aca="false">IF($L139&lt;&gt;"",1+IF($L139&gt;2011,1,0)+IF($L139&gt;2014,1,0),"")</f>
        <v>3</v>
      </c>
      <c r="AF139" s="0" t="s">
        <v>87</v>
      </c>
      <c r="AG139" s="0" t="s">
        <v>88</v>
      </c>
      <c r="AH139" s="0" t="s">
        <v>90</v>
      </c>
      <c r="AI139" s="0" t="s">
        <v>497</v>
      </c>
      <c r="AJ139" s="0" t="s">
        <v>497</v>
      </c>
      <c r="AK139" s="0" t="str">
        <f aca="false">IF(AND($CF139&lt;&gt;"",IFERROR(INDEX(subsample_country_map!$B:$B,MATCH($CF139,subsample_country_map!$A:$A,0)),"")&lt;&gt;""),INDEX(subsample_country_map!$B:$B,MATCH($CF139,subsample_country_map!$A:$A,0)),INDEX(lookup!$AA:$AA,MATCH($A139,lookup!$A:$A,0)))</f>
        <v>2_Europe</v>
      </c>
      <c r="AL139" s="0" t="str">
        <f aca="false">IF(AND($CF139&lt;&gt;"",IFERROR(INDEX(subsample_country_map!$C:$C,MATCH($CF139,subsample_country_map!$A:$A,0)),"")&lt;&gt;""),INDEX(subsample_country_map!$C:$C,MATCH($CF139,subsample_country_map!$A:$A,0)),INDEX(lookup!$AB:$AB,MATCH($A139,lookup!$A:$A,0)))</f>
        <v>99_NCE</v>
      </c>
      <c r="AM139" s="0" t="str">
        <f aca="false">IF(AND($CF139&lt;&gt;"",IFERROR(INDEX(subsample_country_map!$D:$D,MATCH($CF139,subsample_country_map!$A:$A,0)),"")&lt;&gt;""),INDEX(subsample_country_map!$D:$D,MATCH($CF139,subsample_country_map!$A:$A,0)),INDEX(lookup!$AC:$AC,MATCH($A139,lookup!$A:$A,0)))</f>
        <v>1_western</v>
      </c>
      <c r="AN139" s="0" t="str">
        <f aca="false">IF(AND($CF139&lt;&gt;"",IFERROR(INDEX(subsample_country_map!$E:$E,MATCH($CF139,subsample_country_map!$A:$A,0)),"")&lt;&gt;""),INDEX(subsample_country_map!$E:$E,MATCH($CF139,subsample_country_map!$A:$A,0)),INDEX(lookup!$AD:$AD,MATCH($A139,lookup!$A:$A,0)))</f>
        <v>99_NCE</v>
      </c>
      <c r="AO139" s="0" t="str">
        <f aca="false">INDEX(lookup!$Y:$Y,MATCH($A139,lookup!$A:$A,0))</f>
        <v>1_not published</v>
      </c>
      <c r="AP139" s="0" t="str">
        <f aca="false">INDEX(lookup!$Z:$Z,MATCH($A139,lookup!$A:$A,0))</f>
        <v>99_NCE</v>
      </c>
      <c r="AQ139" s="0" t="str">
        <f aca="false">INDEX(lookup!$W:$W,MATCH($A139,lookup!$A:$A,0))</f>
        <v>1_fin/acc/econ</v>
      </c>
      <c r="AS139" s="0" t="s">
        <v>91</v>
      </c>
      <c r="AT139" s="0" t="s">
        <v>397</v>
      </c>
      <c r="AU139" s="0" t="s">
        <v>93</v>
      </c>
      <c r="AV139" s="0" t="s">
        <v>640</v>
      </c>
      <c r="AW139" s="0" t="s">
        <v>641</v>
      </c>
      <c r="BA139" s="0" t="n">
        <v>291399</v>
      </c>
      <c r="BB139" s="0" t="s">
        <v>500</v>
      </c>
      <c r="BC139" s="0" t="s">
        <v>358</v>
      </c>
      <c r="BD139" s="0" t="s">
        <v>501</v>
      </c>
      <c r="BE139" s="0" t="s">
        <v>98</v>
      </c>
      <c r="BI139" s="0" t="s">
        <v>634</v>
      </c>
      <c r="BJ139" s="0" t="s">
        <v>516</v>
      </c>
      <c r="BK139" s="0" t="s">
        <v>635</v>
      </c>
      <c r="BL139" s="0" t="s">
        <v>642</v>
      </c>
      <c r="BM139" s="0" t="s">
        <v>506</v>
      </c>
      <c r="BN139" s="0" t="s">
        <v>507</v>
      </c>
      <c r="BO139" s="0" t="s">
        <v>105</v>
      </c>
      <c r="BP139" s="0" t="s">
        <v>496</v>
      </c>
      <c r="BQ139" s="0" t="s">
        <v>127</v>
      </c>
      <c r="BT139" s="0" t="n">
        <v>0</v>
      </c>
      <c r="BU139" s="0" t="s">
        <v>508</v>
      </c>
      <c r="BW139" s="0" t="n">
        <v>2018</v>
      </c>
      <c r="BX139" s="0" t="n">
        <v>2022</v>
      </c>
      <c r="BY139" s="0" t="s">
        <v>509</v>
      </c>
      <c r="BZ139" s="0" t="n">
        <v>2020</v>
      </c>
      <c r="CA139" s="0" t="n">
        <v>1</v>
      </c>
      <c r="CB139" s="0" t="n">
        <v>1</v>
      </c>
      <c r="CC139" s="0" t="n">
        <v>1</v>
      </c>
      <c r="CD139" s="0" t="n">
        <v>-0.00401022700086049</v>
      </c>
      <c r="CE139" s="0" t="n">
        <v>1</v>
      </c>
    </row>
    <row r="140" customFormat="false" ht="15" hidden="false" customHeight="false" outlineLevel="0" collapsed="false">
      <c r="A140" s="0" t="s">
        <v>496</v>
      </c>
      <c r="B140" s="0" t="n">
        <v>1445</v>
      </c>
      <c r="C140" s="0" t="n">
        <v>-0.050296555554736</v>
      </c>
      <c r="D140" s="0" t="n">
        <v>291399</v>
      </c>
      <c r="E140" s="0" t="n">
        <f aca="false">IF(ISNUMBER($BA140),$BA140,IF(AND(ISNUMBER($D140),ISNUMBER($BW140),ISNUMBER($BX140)),$D140*($BX140-$BW140+1),""))</f>
        <v>291399</v>
      </c>
      <c r="H140" s="0" t="s">
        <v>118</v>
      </c>
      <c r="I140" s="0" t="s">
        <v>344</v>
      </c>
      <c r="J140" s="0" t="n">
        <f aca="false">IF($BW140&lt;&gt;"",$BW140,"")</f>
        <v>2018</v>
      </c>
      <c r="K140" s="0" t="n">
        <f aca="false">IF($BX140&lt;&gt;"",$BX140,"")</f>
        <v>2022</v>
      </c>
      <c r="L140" s="0" t="n">
        <f aca="false">IF(AND(ISNUMBER($BW140),ISNUMBER($BX140)),($BW140+$BX140)/2,"")</f>
        <v>2020</v>
      </c>
      <c r="M140" s="0" t="n">
        <f aca="false">IF($L140&lt;&gt;"",$L140,"")</f>
        <v>2020</v>
      </c>
      <c r="N140" s="0" t="n">
        <f aca="false">IF(AND(ISNUMBER($BW140),ISNUMBER($BX140)),MIN(1,MAX(0,($BX140-2016+1)/($BX140-$BW140+1))),"")</f>
        <v>1</v>
      </c>
      <c r="O140" s="0" t="n">
        <f aca="false">IF(AND(ISNUMBER($BW140),ISNUMBER($BX140)),MIN(1,MAX(0,($BX140-2017+1)/($BX140-$BW140+1))),"")</f>
        <v>1</v>
      </c>
      <c r="P140" s="0" t="n">
        <f aca="false">IF(AND(ISNUMBER($BW140),ISNUMBER($BX140)),MIN(1,MAX(0,($BX140-2018+1)/($BX140-$BW140+1))),"")</f>
        <v>1</v>
      </c>
      <c r="Q140" s="0" t="n">
        <f aca="false">IF(AND(ISNUMBER($BW140),ISNUMBER($BX140)),MIN(1,MAX(0,($BX140-2019+1)/($BX140-$BW140+1))),"")</f>
        <v>0.8</v>
      </c>
      <c r="R140" s="0" t="n">
        <f aca="false">IF(AND(ISNUMBER($BW140),ISNUMBER($BX140)),MIN(1,MAX(0,($BX140-2016+1)/($BX140-$BW140+1))),"")</f>
        <v>1</v>
      </c>
      <c r="S140" s="0" t="n">
        <f aca="false">IF($L140&lt;&gt;"",IF($L140&gt;=2015.5,1,0),"")</f>
        <v>1</v>
      </c>
      <c r="T140" s="0" t="n">
        <f aca="false">IF($L140&lt;&gt;"",IF($L140&gt;=2016,1,0),"")</f>
        <v>1</v>
      </c>
      <c r="U140" s="0" t="n">
        <f aca="false">IF(ISNUMBER($BX140),IF($BX140&gt;=2016,1,0),"")</f>
        <v>1</v>
      </c>
      <c r="V140" s="0" t="n">
        <f aca="false">IF(ISNUMBER($BW140),IF($BW140&gt;=2016,1,0),"")</f>
        <v>1</v>
      </c>
      <c r="W140" s="0" t="str">
        <f aca="false">IF(AND(ISNUMBER($BW140),ISNUMBER($BX140)),IF($BW140&gt;=2016,"post-only",IF($BX140&lt;2016,"pre-only","mixed")),"")</f>
        <v>post-only</v>
      </c>
      <c r="X140" s="0" t="n">
        <f aca="false">IF(AND(ISNUMBER($BW140),ISNUMBER($BX140)),MIN(1,MAX(0,($BX140-2017+1)/($BX140-$BW140+1))),"")</f>
        <v>1</v>
      </c>
      <c r="Y140" s="0" t="n">
        <f aca="false">IF(AND(ISNUMBER($BW140),ISNUMBER($BX140)),MIN(1,MAX(0,($BX140-2018+1)/($BX140-$BW140+1))),"")</f>
        <v>1</v>
      </c>
      <c r="Z140" s="0" t="n">
        <f aca="false">IF(AND(ISNUMBER($BW140),ISNUMBER($BX140)),MIN(1,MAX(0,($BX140-2019+1)/($BX140-$BW140+1))),"")</f>
        <v>0.8</v>
      </c>
      <c r="AA140" s="0" t="n">
        <f aca="false">IF(ISNUMBER($BX140),IF($BX140&gt;=2017,1,0),"")</f>
        <v>1</v>
      </c>
      <c r="AB140" s="0" t="n">
        <f aca="false">IF(ISNUMBER($BX140),IF($BX140&gt;=2018,1,0),"")</f>
        <v>1</v>
      </c>
      <c r="AC140" s="0" t="n">
        <f aca="false">IF(ISNUMBER($BX140),IF($BX140&gt;=2019,1,0),"")</f>
        <v>1</v>
      </c>
      <c r="AD140" s="0" t="n">
        <f aca="false">IF($L140&lt;&gt;"",IF($L140&gt;2013,1,0),"")</f>
        <v>1</v>
      </c>
      <c r="AE140" s="0" t="n">
        <f aca="false">IF($L140&lt;&gt;"",1+IF($L140&gt;2011,1,0)+IF($L140&gt;2014,1,0),"")</f>
        <v>3</v>
      </c>
      <c r="AF140" s="0" t="s">
        <v>87</v>
      </c>
      <c r="AG140" s="0" t="s">
        <v>436</v>
      </c>
      <c r="AH140" s="0" t="s">
        <v>90</v>
      </c>
      <c r="AI140" s="0" t="s">
        <v>497</v>
      </c>
      <c r="AJ140" s="0" t="s">
        <v>497</v>
      </c>
      <c r="AK140" s="0" t="str">
        <f aca="false">IF(AND($CF140&lt;&gt;"",IFERROR(INDEX(subsample_country_map!$B:$B,MATCH($CF140,subsample_country_map!$A:$A,0)),"")&lt;&gt;""),INDEX(subsample_country_map!$B:$B,MATCH($CF140,subsample_country_map!$A:$A,0)),INDEX(lookup!$AA:$AA,MATCH($A140,lookup!$A:$A,0)))</f>
        <v>2_Europe</v>
      </c>
      <c r="AL140" s="0" t="str">
        <f aca="false">IF(AND($CF140&lt;&gt;"",IFERROR(INDEX(subsample_country_map!$C:$C,MATCH($CF140,subsample_country_map!$A:$A,0)),"")&lt;&gt;""),INDEX(subsample_country_map!$C:$C,MATCH($CF140,subsample_country_map!$A:$A,0)),INDEX(lookup!$AB:$AB,MATCH($A140,lookup!$A:$A,0)))</f>
        <v>99_NCE</v>
      </c>
      <c r="AM140" s="0" t="str">
        <f aca="false">IF(AND($CF140&lt;&gt;"",IFERROR(INDEX(subsample_country_map!$D:$D,MATCH($CF140,subsample_country_map!$A:$A,0)),"")&lt;&gt;""),INDEX(subsample_country_map!$D:$D,MATCH($CF140,subsample_country_map!$A:$A,0)),INDEX(lookup!$AC:$AC,MATCH($A140,lookup!$A:$A,0)))</f>
        <v>1_western</v>
      </c>
      <c r="AN140" s="0" t="str">
        <f aca="false">IF(AND($CF140&lt;&gt;"",IFERROR(INDEX(subsample_country_map!$E:$E,MATCH($CF140,subsample_country_map!$A:$A,0)),"")&lt;&gt;""),INDEX(subsample_country_map!$E:$E,MATCH($CF140,subsample_country_map!$A:$A,0)),INDEX(lookup!$AD:$AD,MATCH($A140,lookup!$A:$A,0)))</f>
        <v>99_NCE</v>
      </c>
      <c r="AO140" s="0" t="str">
        <f aca="false">INDEX(lookup!$Y:$Y,MATCH($A140,lookup!$A:$A,0))</f>
        <v>1_not published</v>
      </c>
      <c r="AP140" s="0" t="str">
        <f aca="false">INDEX(lookup!$Z:$Z,MATCH($A140,lookup!$A:$A,0))</f>
        <v>99_NCE</v>
      </c>
      <c r="AQ140" s="0" t="str">
        <f aca="false">INDEX(lookup!$W:$W,MATCH($A140,lookup!$A:$A,0))</f>
        <v>1_fin/acc/econ</v>
      </c>
      <c r="AS140" s="0" t="s">
        <v>91</v>
      </c>
      <c r="AT140" s="0" t="s">
        <v>111</v>
      </c>
      <c r="AU140" s="0" t="s">
        <v>93</v>
      </c>
      <c r="AV140" s="0" t="s">
        <v>643</v>
      </c>
      <c r="AW140" s="0" t="s">
        <v>644</v>
      </c>
      <c r="BA140" s="0" t="n">
        <v>291399</v>
      </c>
      <c r="BB140" s="0" t="s">
        <v>96</v>
      </c>
      <c r="BC140" s="0" t="s">
        <v>358</v>
      </c>
      <c r="BD140" s="0" t="s">
        <v>501</v>
      </c>
      <c r="BE140" s="0" t="s">
        <v>98</v>
      </c>
      <c r="BI140" s="0" t="s">
        <v>634</v>
      </c>
      <c r="BJ140" s="0" t="s">
        <v>516</v>
      </c>
      <c r="BK140" s="0" t="s">
        <v>635</v>
      </c>
      <c r="BL140" s="0" t="s">
        <v>645</v>
      </c>
      <c r="BM140" s="0" t="s">
        <v>513</v>
      </c>
      <c r="BN140" s="0" t="s">
        <v>507</v>
      </c>
      <c r="BO140" s="0" t="s">
        <v>105</v>
      </c>
      <c r="BP140" s="0" t="s">
        <v>496</v>
      </c>
      <c r="BQ140" s="0" t="s">
        <v>127</v>
      </c>
      <c r="BT140" s="0" t="n">
        <v>0</v>
      </c>
      <c r="BU140" s="0" t="s">
        <v>508</v>
      </c>
      <c r="BW140" s="0" t="n">
        <v>2018</v>
      </c>
      <c r="BX140" s="0" t="n">
        <v>2022</v>
      </c>
      <c r="BY140" s="0" t="s">
        <v>509</v>
      </c>
      <c r="BZ140" s="0" t="n">
        <v>2020</v>
      </c>
      <c r="CA140" s="0" t="n">
        <v>1</v>
      </c>
      <c r="CB140" s="0" t="n">
        <v>1</v>
      </c>
      <c r="CC140" s="0" t="n">
        <v>1</v>
      </c>
      <c r="CD140" s="0" t="n">
        <v>-0.0503390325083856</v>
      </c>
      <c r="CE140" s="0" t="n">
        <v>1</v>
      </c>
    </row>
    <row r="141" customFormat="false" ht="15" hidden="false" customHeight="false" outlineLevel="0" collapsed="false">
      <c r="A141" s="0" t="s">
        <v>496</v>
      </c>
      <c r="B141" s="0" t="n">
        <v>1446</v>
      </c>
      <c r="C141" s="0" t="n">
        <v>-0.00513868983275976</v>
      </c>
      <c r="D141" s="0" t="n">
        <v>291399</v>
      </c>
      <c r="E141" s="0" t="n">
        <f aca="false">IF(ISNUMBER($BA141),$BA141,IF(AND(ISNUMBER($D141),ISNUMBER($BW141),ISNUMBER($BX141)),$D141*($BX141-$BW141+1),""))</f>
        <v>291399</v>
      </c>
      <c r="H141" s="0" t="s">
        <v>118</v>
      </c>
      <c r="I141" s="0" t="s">
        <v>344</v>
      </c>
      <c r="J141" s="0" t="n">
        <f aca="false">IF($BW141&lt;&gt;"",$BW141,"")</f>
        <v>2018</v>
      </c>
      <c r="K141" s="0" t="n">
        <f aca="false">IF($BX141&lt;&gt;"",$BX141,"")</f>
        <v>2022</v>
      </c>
      <c r="L141" s="0" t="n">
        <f aca="false">IF(AND(ISNUMBER($BW141),ISNUMBER($BX141)),($BW141+$BX141)/2,"")</f>
        <v>2020</v>
      </c>
      <c r="M141" s="0" t="n">
        <f aca="false">IF($L141&lt;&gt;"",$L141,"")</f>
        <v>2020</v>
      </c>
      <c r="N141" s="0" t="n">
        <f aca="false">IF(AND(ISNUMBER($BW141),ISNUMBER($BX141)),MIN(1,MAX(0,($BX141-2016+1)/($BX141-$BW141+1))),"")</f>
        <v>1</v>
      </c>
      <c r="O141" s="0" t="n">
        <f aca="false">IF(AND(ISNUMBER($BW141),ISNUMBER($BX141)),MIN(1,MAX(0,($BX141-2017+1)/($BX141-$BW141+1))),"")</f>
        <v>1</v>
      </c>
      <c r="P141" s="0" t="n">
        <f aca="false">IF(AND(ISNUMBER($BW141),ISNUMBER($BX141)),MIN(1,MAX(0,($BX141-2018+1)/($BX141-$BW141+1))),"")</f>
        <v>1</v>
      </c>
      <c r="Q141" s="0" t="n">
        <f aca="false">IF(AND(ISNUMBER($BW141),ISNUMBER($BX141)),MIN(1,MAX(0,($BX141-2019+1)/($BX141-$BW141+1))),"")</f>
        <v>0.8</v>
      </c>
      <c r="R141" s="0" t="n">
        <f aca="false">IF(AND(ISNUMBER($BW141),ISNUMBER($BX141)),MIN(1,MAX(0,($BX141-2016+1)/($BX141-$BW141+1))),"")</f>
        <v>1</v>
      </c>
      <c r="S141" s="0" t="n">
        <f aca="false">IF($L141&lt;&gt;"",IF($L141&gt;=2015.5,1,0),"")</f>
        <v>1</v>
      </c>
      <c r="T141" s="0" t="n">
        <f aca="false">IF($L141&lt;&gt;"",IF($L141&gt;=2016,1,0),"")</f>
        <v>1</v>
      </c>
      <c r="U141" s="0" t="n">
        <f aca="false">IF(ISNUMBER($BX141),IF($BX141&gt;=2016,1,0),"")</f>
        <v>1</v>
      </c>
      <c r="V141" s="0" t="n">
        <f aca="false">IF(ISNUMBER($BW141),IF($BW141&gt;=2016,1,0),"")</f>
        <v>1</v>
      </c>
      <c r="W141" s="0" t="str">
        <f aca="false">IF(AND(ISNUMBER($BW141),ISNUMBER($BX141)),IF($BW141&gt;=2016,"post-only",IF($BX141&lt;2016,"pre-only","mixed")),"")</f>
        <v>post-only</v>
      </c>
      <c r="X141" s="0" t="n">
        <f aca="false">IF(AND(ISNUMBER($BW141),ISNUMBER($BX141)),MIN(1,MAX(0,($BX141-2017+1)/($BX141-$BW141+1))),"")</f>
        <v>1</v>
      </c>
      <c r="Y141" s="0" t="n">
        <f aca="false">IF(AND(ISNUMBER($BW141),ISNUMBER($BX141)),MIN(1,MAX(0,($BX141-2018+1)/($BX141-$BW141+1))),"")</f>
        <v>1</v>
      </c>
      <c r="Z141" s="0" t="n">
        <f aca="false">IF(AND(ISNUMBER($BW141),ISNUMBER($BX141)),MIN(1,MAX(0,($BX141-2019+1)/($BX141-$BW141+1))),"")</f>
        <v>0.8</v>
      </c>
      <c r="AA141" s="0" t="n">
        <f aca="false">IF(ISNUMBER($BX141),IF($BX141&gt;=2017,1,0),"")</f>
        <v>1</v>
      </c>
      <c r="AB141" s="0" t="n">
        <f aca="false">IF(ISNUMBER($BX141),IF($BX141&gt;=2018,1,0),"")</f>
        <v>1</v>
      </c>
      <c r="AC141" s="0" t="n">
        <f aca="false">IF(ISNUMBER($BX141),IF($BX141&gt;=2019,1,0),"")</f>
        <v>1</v>
      </c>
      <c r="AD141" s="0" t="n">
        <f aca="false">IF($L141&lt;&gt;"",IF($L141&gt;2013,1,0),"")</f>
        <v>1</v>
      </c>
      <c r="AE141" s="0" t="n">
        <f aca="false">IF($L141&lt;&gt;"",1+IF($L141&gt;2011,1,0)+IF($L141&gt;2014,1,0),"")</f>
        <v>3</v>
      </c>
      <c r="AF141" s="0" t="s">
        <v>87</v>
      </c>
      <c r="AG141" s="0" t="s">
        <v>88</v>
      </c>
      <c r="AH141" s="0" t="s">
        <v>90</v>
      </c>
      <c r="AI141" s="0" t="s">
        <v>497</v>
      </c>
      <c r="AJ141" s="0" t="s">
        <v>497</v>
      </c>
      <c r="AK141" s="0" t="str">
        <f aca="false">IF(AND($CF141&lt;&gt;"",IFERROR(INDEX(subsample_country_map!$B:$B,MATCH($CF141,subsample_country_map!$A:$A,0)),"")&lt;&gt;""),INDEX(subsample_country_map!$B:$B,MATCH($CF141,subsample_country_map!$A:$A,0)),INDEX(lookup!$AA:$AA,MATCH($A141,lookup!$A:$A,0)))</f>
        <v>2_Europe</v>
      </c>
      <c r="AL141" s="0" t="str">
        <f aca="false">IF(AND($CF141&lt;&gt;"",IFERROR(INDEX(subsample_country_map!$C:$C,MATCH($CF141,subsample_country_map!$A:$A,0)),"")&lt;&gt;""),INDEX(subsample_country_map!$C:$C,MATCH($CF141,subsample_country_map!$A:$A,0)),INDEX(lookup!$AB:$AB,MATCH($A141,lookup!$A:$A,0)))</f>
        <v>99_NCE</v>
      </c>
      <c r="AM141" s="0" t="str">
        <f aca="false">IF(AND($CF141&lt;&gt;"",IFERROR(INDEX(subsample_country_map!$D:$D,MATCH($CF141,subsample_country_map!$A:$A,0)),"")&lt;&gt;""),INDEX(subsample_country_map!$D:$D,MATCH($CF141,subsample_country_map!$A:$A,0)),INDEX(lookup!$AC:$AC,MATCH($A141,lookup!$A:$A,0)))</f>
        <v>1_western</v>
      </c>
      <c r="AN141" s="0" t="str">
        <f aca="false">IF(AND($CF141&lt;&gt;"",IFERROR(INDEX(subsample_country_map!$E:$E,MATCH($CF141,subsample_country_map!$A:$A,0)),"")&lt;&gt;""),INDEX(subsample_country_map!$E:$E,MATCH($CF141,subsample_country_map!$A:$A,0)),INDEX(lookup!$AD:$AD,MATCH($A141,lookup!$A:$A,0)))</f>
        <v>99_NCE</v>
      </c>
      <c r="AO141" s="0" t="str">
        <f aca="false">INDEX(lookup!$Y:$Y,MATCH($A141,lookup!$A:$A,0))</f>
        <v>1_not published</v>
      </c>
      <c r="AP141" s="0" t="str">
        <f aca="false">INDEX(lookup!$Z:$Z,MATCH($A141,lookup!$A:$A,0))</f>
        <v>99_NCE</v>
      </c>
      <c r="AQ141" s="0" t="str">
        <f aca="false">INDEX(lookup!$W:$W,MATCH($A141,lookup!$A:$A,0))</f>
        <v>1_fin/acc/econ</v>
      </c>
      <c r="AS141" s="0" t="s">
        <v>91</v>
      </c>
      <c r="AT141" s="0" t="s">
        <v>397</v>
      </c>
      <c r="AU141" s="0" t="s">
        <v>93</v>
      </c>
      <c r="AV141" s="0" t="s">
        <v>646</v>
      </c>
      <c r="AW141" s="0" t="s">
        <v>647</v>
      </c>
      <c r="BA141" s="0" t="n">
        <v>291399</v>
      </c>
      <c r="BB141" s="0" t="s">
        <v>500</v>
      </c>
      <c r="BC141" s="0" t="s">
        <v>358</v>
      </c>
      <c r="BD141" s="0" t="s">
        <v>501</v>
      </c>
      <c r="BE141" s="0" t="s">
        <v>98</v>
      </c>
      <c r="BI141" s="0" t="s">
        <v>634</v>
      </c>
      <c r="BJ141" s="0" t="s">
        <v>523</v>
      </c>
      <c r="BK141" s="0" t="s">
        <v>635</v>
      </c>
      <c r="BL141" s="0" t="s">
        <v>648</v>
      </c>
      <c r="BM141" s="0" t="s">
        <v>506</v>
      </c>
      <c r="BN141" s="0" t="s">
        <v>507</v>
      </c>
      <c r="BO141" s="0" t="s">
        <v>105</v>
      </c>
      <c r="BP141" s="0" t="s">
        <v>496</v>
      </c>
      <c r="BQ141" s="0" t="s">
        <v>127</v>
      </c>
      <c r="BT141" s="0" t="n">
        <v>0</v>
      </c>
      <c r="BU141" s="0" t="s">
        <v>508</v>
      </c>
      <c r="BW141" s="0" t="n">
        <v>2018</v>
      </c>
      <c r="BX141" s="0" t="n">
        <v>2022</v>
      </c>
      <c r="BY141" s="0" t="s">
        <v>509</v>
      </c>
      <c r="BZ141" s="0" t="n">
        <v>2020</v>
      </c>
      <c r="CA141" s="0" t="n">
        <v>1</v>
      </c>
      <c r="CB141" s="0" t="n">
        <v>1</v>
      </c>
      <c r="CC141" s="0" t="n">
        <v>1</v>
      </c>
      <c r="CD141" s="0" t="n">
        <v>-0.00513873506445246</v>
      </c>
      <c r="CE141" s="0" t="n">
        <v>1</v>
      </c>
    </row>
    <row r="142" customFormat="false" ht="15" hidden="false" customHeight="false" outlineLevel="0" collapsed="false">
      <c r="A142" s="0" t="s">
        <v>496</v>
      </c>
      <c r="B142" s="0" t="n">
        <v>1447</v>
      </c>
      <c r="C142" s="0" t="n">
        <v>-0.0497408124321772</v>
      </c>
      <c r="D142" s="0" t="n">
        <v>291399</v>
      </c>
      <c r="E142" s="0" t="n">
        <f aca="false">IF(ISNUMBER($BA142),$BA142,IF(AND(ISNUMBER($D142),ISNUMBER($BW142),ISNUMBER($BX142)),$D142*($BX142-$BW142+1),""))</f>
        <v>291399</v>
      </c>
      <c r="H142" s="0" t="s">
        <v>118</v>
      </c>
      <c r="I142" s="0" t="s">
        <v>344</v>
      </c>
      <c r="J142" s="0" t="n">
        <f aca="false">IF($BW142&lt;&gt;"",$BW142,"")</f>
        <v>2018</v>
      </c>
      <c r="K142" s="0" t="n">
        <f aca="false">IF($BX142&lt;&gt;"",$BX142,"")</f>
        <v>2022</v>
      </c>
      <c r="L142" s="0" t="n">
        <f aca="false">IF(AND(ISNUMBER($BW142),ISNUMBER($BX142)),($BW142+$BX142)/2,"")</f>
        <v>2020</v>
      </c>
      <c r="M142" s="0" t="n">
        <f aca="false">IF($L142&lt;&gt;"",$L142,"")</f>
        <v>2020</v>
      </c>
      <c r="N142" s="0" t="n">
        <f aca="false">IF(AND(ISNUMBER($BW142),ISNUMBER($BX142)),MIN(1,MAX(0,($BX142-2016+1)/($BX142-$BW142+1))),"")</f>
        <v>1</v>
      </c>
      <c r="O142" s="0" t="n">
        <f aca="false">IF(AND(ISNUMBER($BW142),ISNUMBER($BX142)),MIN(1,MAX(0,($BX142-2017+1)/($BX142-$BW142+1))),"")</f>
        <v>1</v>
      </c>
      <c r="P142" s="0" t="n">
        <f aca="false">IF(AND(ISNUMBER($BW142),ISNUMBER($BX142)),MIN(1,MAX(0,($BX142-2018+1)/($BX142-$BW142+1))),"")</f>
        <v>1</v>
      </c>
      <c r="Q142" s="0" t="n">
        <f aca="false">IF(AND(ISNUMBER($BW142),ISNUMBER($BX142)),MIN(1,MAX(0,($BX142-2019+1)/($BX142-$BW142+1))),"")</f>
        <v>0.8</v>
      </c>
      <c r="R142" s="0" t="n">
        <f aca="false">IF(AND(ISNUMBER($BW142),ISNUMBER($BX142)),MIN(1,MAX(0,($BX142-2016+1)/($BX142-$BW142+1))),"")</f>
        <v>1</v>
      </c>
      <c r="S142" s="0" t="n">
        <f aca="false">IF($L142&lt;&gt;"",IF($L142&gt;=2015.5,1,0),"")</f>
        <v>1</v>
      </c>
      <c r="T142" s="0" t="n">
        <f aca="false">IF($L142&lt;&gt;"",IF($L142&gt;=2016,1,0),"")</f>
        <v>1</v>
      </c>
      <c r="U142" s="0" t="n">
        <f aca="false">IF(ISNUMBER($BX142),IF($BX142&gt;=2016,1,0),"")</f>
        <v>1</v>
      </c>
      <c r="V142" s="0" t="n">
        <f aca="false">IF(ISNUMBER($BW142),IF($BW142&gt;=2016,1,0),"")</f>
        <v>1</v>
      </c>
      <c r="W142" s="0" t="str">
        <f aca="false">IF(AND(ISNUMBER($BW142),ISNUMBER($BX142)),IF($BW142&gt;=2016,"post-only",IF($BX142&lt;2016,"pre-only","mixed")),"")</f>
        <v>post-only</v>
      </c>
      <c r="X142" s="0" t="n">
        <f aca="false">IF(AND(ISNUMBER($BW142),ISNUMBER($BX142)),MIN(1,MAX(0,($BX142-2017+1)/($BX142-$BW142+1))),"")</f>
        <v>1</v>
      </c>
      <c r="Y142" s="0" t="n">
        <f aca="false">IF(AND(ISNUMBER($BW142),ISNUMBER($BX142)),MIN(1,MAX(0,($BX142-2018+1)/($BX142-$BW142+1))),"")</f>
        <v>1</v>
      </c>
      <c r="Z142" s="0" t="n">
        <f aca="false">IF(AND(ISNUMBER($BW142),ISNUMBER($BX142)),MIN(1,MAX(0,($BX142-2019+1)/($BX142-$BW142+1))),"")</f>
        <v>0.8</v>
      </c>
      <c r="AA142" s="0" t="n">
        <f aca="false">IF(ISNUMBER($BX142),IF($BX142&gt;=2017,1,0),"")</f>
        <v>1</v>
      </c>
      <c r="AB142" s="0" t="n">
        <f aca="false">IF(ISNUMBER($BX142),IF($BX142&gt;=2018,1,0),"")</f>
        <v>1</v>
      </c>
      <c r="AC142" s="0" t="n">
        <f aca="false">IF(ISNUMBER($BX142),IF($BX142&gt;=2019,1,0),"")</f>
        <v>1</v>
      </c>
      <c r="AD142" s="0" t="n">
        <f aca="false">IF($L142&lt;&gt;"",IF($L142&gt;2013,1,0),"")</f>
        <v>1</v>
      </c>
      <c r="AE142" s="0" t="n">
        <f aca="false">IF($L142&lt;&gt;"",1+IF($L142&gt;2011,1,0)+IF($L142&gt;2014,1,0),"")</f>
        <v>3</v>
      </c>
      <c r="AF142" s="0" t="s">
        <v>87</v>
      </c>
      <c r="AG142" s="0" t="s">
        <v>436</v>
      </c>
      <c r="AH142" s="0" t="s">
        <v>90</v>
      </c>
      <c r="AI142" s="0" t="s">
        <v>497</v>
      </c>
      <c r="AJ142" s="0" t="s">
        <v>497</v>
      </c>
      <c r="AK142" s="0" t="str">
        <f aca="false">IF(AND($CF142&lt;&gt;"",IFERROR(INDEX(subsample_country_map!$B:$B,MATCH($CF142,subsample_country_map!$A:$A,0)),"")&lt;&gt;""),INDEX(subsample_country_map!$B:$B,MATCH($CF142,subsample_country_map!$A:$A,0)),INDEX(lookup!$AA:$AA,MATCH($A142,lookup!$A:$A,0)))</f>
        <v>2_Europe</v>
      </c>
      <c r="AL142" s="0" t="str">
        <f aca="false">IF(AND($CF142&lt;&gt;"",IFERROR(INDEX(subsample_country_map!$C:$C,MATCH($CF142,subsample_country_map!$A:$A,0)),"")&lt;&gt;""),INDEX(subsample_country_map!$C:$C,MATCH($CF142,subsample_country_map!$A:$A,0)),INDEX(lookup!$AB:$AB,MATCH($A142,lookup!$A:$A,0)))</f>
        <v>99_NCE</v>
      </c>
      <c r="AM142" s="0" t="str">
        <f aca="false">IF(AND($CF142&lt;&gt;"",IFERROR(INDEX(subsample_country_map!$D:$D,MATCH($CF142,subsample_country_map!$A:$A,0)),"")&lt;&gt;""),INDEX(subsample_country_map!$D:$D,MATCH($CF142,subsample_country_map!$A:$A,0)),INDEX(lookup!$AC:$AC,MATCH($A142,lookup!$A:$A,0)))</f>
        <v>1_western</v>
      </c>
      <c r="AN142" s="0" t="str">
        <f aca="false">IF(AND($CF142&lt;&gt;"",IFERROR(INDEX(subsample_country_map!$E:$E,MATCH($CF142,subsample_country_map!$A:$A,0)),"")&lt;&gt;""),INDEX(subsample_country_map!$E:$E,MATCH($CF142,subsample_country_map!$A:$A,0)),INDEX(lookup!$AD:$AD,MATCH($A142,lookup!$A:$A,0)))</f>
        <v>99_NCE</v>
      </c>
      <c r="AO142" s="0" t="str">
        <f aca="false">INDEX(lookup!$Y:$Y,MATCH($A142,lookup!$A:$A,0))</f>
        <v>1_not published</v>
      </c>
      <c r="AP142" s="0" t="str">
        <f aca="false">INDEX(lookup!$Z:$Z,MATCH($A142,lookup!$A:$A,0))</f>
        <v>99_NCE</v>
      </c>
      <c r="AQ142" s="0" t="str">
        <f aca="false">INDEX(lookup!$W:$W,MATCH($A142,lookup!$A:$A,0))</f>
        <v>1_fin/acc/econ</v>
      </c>
      <c r="AS142" s="0" t="s">
        <v>91</v>
      </c>
      <c r="AT142" s="0" t="s">
        <v>111</v>
      </c>
      <c r="AU142" s="0" t="s">
        <v>93</v>
      </c>
      <c r="AV142" s="0" t="s">
        <v>649</v>
      </c>
      <c r="AW142" s="0" t="s">
        <v>650</v>
      </c>
      <c r="BA142" s="0" t="n">
        <v>291399</v>
      </c>
      <c r="BB142" s="0" t="s">
        <v>96</v>
      </c>
      <c r="BC142" s="0" t="s">
        <v>358</v>
      </c>
      <c r="BD142" s="0" t="s">
        <v>501</v>
      </c>
      <c r="BE142" s="0" t="s">
        <v>98</v>
      </c>
      <c r="BI142" s="0" t="s">
        <v>634</v>
      </c>
      <c r="BJ142" s="0" t="s">
        <v>523</v>
      </c>
      <c r="BK142" s="0" t="s">
        <v>635</v>
      </c>
      <c r="BL142" s="0" t="s">
        <v>651</v>
      </c>
      <c r="BM142" s="0" t="s">
        <v>513</v>
      </c>
      <c r="BN142" s="0" t="s">
        <v>507</v>
      </c>
      <c r="BO142" s="0" t="s">
        <v>105</v>
      </c>
      <c r="BP142" s="0" t="s">
        <v>496</v>
      </c>
      <c r="BQ142" s="0" t="s">
        <v>127</v>
      </c>
      <c r="BT142" s="0" t="n">
        <v>0</v>
      </c>
      <c r="BU142" s="0" t="s">
        <v>508</v>
      </c>
      <c r="BW142" s="0" t="n">
        <v>2018</v>
      </c>
      <c r="BX142" s="0" t="n">
        <v>2022</v>
      </c>
      <c r="BY142" s="0" t="s">
        <v>509</v>
      </c>
      <c r="BZ142" s="0" t="n">
        <v>2020</v>
      </c>
      <c r="CA142" s="0" t="n">
        <v>1</v>
      </c>
      <c r="CB142" s="0" t="n">
        <v>1</v>
      </c>
      <c r="CC142" s="0" t="n">
        <v>1</v>
      </c>
      <c r="CD142" s="0" t="n">
        <v>-0.0497818954876428</v>
      </c>
      <c r="CE142" s="0" t="n">
        <v>1</v>
      </c>
    </row>
    <row r="143" customFormat="false" ht="15" hidden="false" customHeight="false" outlineLevel="0" collapsed="false">
      <c r="A143" s="0" t="s">
        <v>496</v>
      </c>
      <c r="B143" s="0" t="n">
        <v>1448</v>
      </c>
      <c r="C143" s="0" t="n">
        <v>-0.00634895677378802</v>
      </c>
      <c r="D143" s="0" t="n">
        <v>289865</v>
      </c>
      <c r="E143" s="0" t="n">
        <f aca="false">IF(ISNUMBER($BA143),$BA143,IF(AND(ISNUMBER($D143),ISNUMBER($BW143),ISNUMBER($BX143)),$D143*($BX143-$BW143+1),""))</f>
        <v>289865</v>
      </c>
      <c r="H143" s="0" t="s">
        <v>118</v>
      </c>
      <c r="I143" s="0" t="s">
        <v>344</v>
      </c>
      <c r="J143" s="0" t="n">
        <f aca="false">IF($BW143&lt;&gt;"",$BW143,"")</f>
        <v>2018</v>
      </c>
      <c r="K143" s="0" t="n">
        <f aca="false">IF($BX143&lt;&gt;"",$BX143,"")</f>
        <v>2022</v>
      </c>
      <c r="L143" s="0" t="n">
        <f aca="false">IF(AND(ISNUMBER($BW143),ISNUMBER($BX143)),($BW143+$BX143)/2,"")</f>
        <v>2020</v>
      </c>
      <c r="M143" s="0" t="n">
        <f aca="false">IF($L143&lt;&gt;"",$L143,"")</f>
        <v>2020</v>
      </c>
      <c r="N143" s="0" t="n">
        <f aca="false">IF(AND(ISNUMBER($BW143),ISNUMBER($BX143)),MIN(1,MAX(0,($BX143-2016+1)/($BX143-$BW143+1))),"")</f>
        <v>1</v>
      </c>
      <c r="O143" s="0" t="n">
        <f aca="false">IF(AND(ISNUMBER($BW143),ISNUMBER($BX143)),MIN(1,MAX(0,($BX143-2017+1)/($BX143-$BW143+1))),"")</f>
        <v>1</v>
      </c>
      <c r="P143" s="0" t="n">
        <f aca="false">IF(AND(ISNUMBER($BW143),ISNUMBER($BX143)),MIN(1,MAX(0,($BX143-2018+1)/($BX143-$BW143+1))),"")</f>
        <v>1</v>
      </c>
      <c r="Q143" s="0" t="n">
        <f aca="false">IF(AND(ISNUMBER($BW143),ISNUMBER($BX143)),MIN(1,MAX(0,($BX143-2019+1)/($BX143-$BW143+1))),"")</f>
        <v>0.8</v>
      </c>
      <c r="R143" s="0" t="n">
        <f aca="false">IF(AND(ISNUMBER($BW143),ISNUMBER($BX143)),MIN(1,MAX(0,($BX143-2016+1)/($BX143-$BW143+1))),"")</f>
        <v>1</v>
      </c>
      <c r="S143" s="0" t="n">
        <f aca="false">IF($L143&lt;&gt;"",IF($L143&gt;=2015.5,1,0),"")</f>
        <v>1</v>
      </c>
      <c r="T143" s="0" t="n">
        <f aca="false">IF($L143&lt;&gt;"",IF($L143&gt;=2016,1,0),"")</f>
        <v>1</v>
      </c>
      <c r="U143" s="0" t="n">
        <f aca="false">IF(ISNUMBER($BX143),IF($BX143&gt;=2016,1,0),"")</f>
        <v>1</v>
      </c>
      <c r="V143" s="0" t="n">
        <f aca="false">IF(ISNUMBER($BW143),IF($BW143&gt;=2016,1,0),"")</f>
        <v>1</v>
      </c>
      <c r="W143" s="0" t="str">
        <f aca="false">IF(AND(ISNUMBER($BW143),ISNUMBER($BX143)),IF($BW143&gt;=2016,"post-only",IF($BX143&lt;2016,"pre-only","mixed")),"")</f>
        <v>post-only</v>
      </c>
      <c r="X143" s="0" t="n">
        <f aca="false">IF(AND(ISNUMBER($BW143),ISNUMBER($BX143)),MIN(1,MAX(0,($BX143-2017+1)/($BX143-$BW143+1))),"")</f>
        <v>1</v>
      </c>
      <c r="Y143" s="0" t="n">
        <f aca="false">IF(AND(ISNUMBER($BW143),ISNUMBER($BX143)),MIN(1,MAX(0,($BX143-2018+1)/($BX143-$BW143+1))),"")</f>
        <v>1</v>
      </c>
      <c r="Z143" s="0" t="n">
        <f aca="false">IF(AND(ISNUMBER($BW143),ISNUMBER($BX143)),MIN(1,MAX(0,($BX143-2019+1)/($BX143-$BW143+1))),"")</f>
        <v>0.8</v>
      </c>
      <c r="AA143" s="0" t="n">
        <f aca="false">IF(ISNUMBER($BX143),IF($BX143&gt;=2017,1,0),"")</f>
        <v>1</v>
      </c>
      <c r="AB143" s="0" t="n">
        <f aca="false">IF(ISNUMBER($BX143),IF($BX143&gt;=2018,1,0),"")</f>
        <v>1</v>
      </c>
      <c r="AC143" s="0" t="n">
        <f aca="false">IF(ISNUMBER($BX143),IF($BX143&gt;=2019,1,0),"")</f>
        <v>1</v>
      </c>
      <c r="AD143" s="0" t="n">
        <f aca="false">IF($L143&lt;&gt;"",IF($L143&gt;2013,1,0),"")</f>
        <v>1</v>
      </c>
      <c r="AE143" s="0" t="n">
        <f aca="false">IF($L143&lt;&gt;"",1+IF($L143&gt;2011,1,0)+IF($L143&gt;2014,1,0),"")</f>
        <v>3</v>
      </c>
      <c r="AF143" s="0" t="s">
        <v>87</v>
      </c>
      <c r="AG143" s="0" t="s">
        <v>88</v>
      </c>
      <c r="AH143" s="0" t="s">
        <v>90</v>
      </c>
      <c r="AI143" s="0" t="s">
        <v>497</v>
      </c>
      <c r="AJ143" s="0" t="s">
        <v>497</v>
      </c>
      <c r="AK143" s="0" t="str">
        <f aca="false">IF(AND($CF143&lt;&gt;"",IFERROR(INDEX(subsample_country_map!$B:$B,MATCH($CF143,subsample_country_map!$A:$A,0)),"")&lt;&gt;""),INDEX(subsample_country_map!$B:$B,MATCH($CF143,subsample_country_map!$A:$A,0)),INDEX(lookup!$AA:$AA,MATCH($A143,lookup!$A:$A,0)))</f>
        <v>2_Europe</v>
      </c>
      <c r="AL143" s="0" t="str">
        <f aca="false">IF(AND($CF143&lt;&gt;"",IFERROR(INDEX(subsample_country_map!$C:$C,MATCH($CF143,subsample_country_map!$A:$A,0)),"")&lt;&gt;""),INDEX(subsample_country_map!$C:$C,MATCH($CF143,subsample_country_map!$A:$A,0)),INDEX(lookup!$AB:$AB,MATCH($A143,lookup!$A:$A,0)))</f>
        <v>99_NCE</v>
      </c>
      <c r="AM143" s="0" t="str">
        <f aca="false">IF(AND($CF143&lt;&gt;"",IFERROR(INDEX(subsample_country_map!$D:$D,MATCH($CF143,subsample_country_map!$A:$A,0)),"")&lt;&gt;""),INDEX(subsample_country_map!$D:$D,MATCH($CF143,subsample_country_map!$A:$A,0)),INDEX(lookup!$AC:$AC,MATCH($A143,lookup!$A:$A,0)))</f>
        <v>1_western</v>
      </c>
      <c r="AN143" s="0" t="str">
        <f aca="false">IF(AND($CF143&lt;&gt;"",IFERROR(INDEX(subsample_country_map!$E:$E,MATCH($CF143,subsample_country_map!$A:$A,0)),"")&lt;&gt;""),INDEX(subsample_country_map!$E:$E,MATCH($CF143,subsample_country_map!$A:$A,0)),INDEX(lookup!$AD:$AD,MATCH($A143,lookup!$A:$A,0)))</f>
        <v>99_NCE</v>
      </c>
      <c r="AO143" s="0" t="str">
        <f aca="false">INDEX(lookup!$Y:$Y,MATCH($A143,lookup!$A:$A,0))</f>
        <v>1_not published</v>
      </c>
      <c r="AP143" s="0" t="str">
        <f aca="false">INDEX(lookup!$Z:$Z,MATCH($A143,lookup!$A:$A,0))</f>
        <v>99_NCE</v>
      </c>
      <c r="AQ143" s="0" t="str">
        <f aca="false">INDEX(lookup!$W:$W,MATCH($A143,lookup!$A:$A,0))</f>
        <v>1_fin/acc/econ</v>
      </c>
      <c r="AS143" s="0" t="s">
        <v>91</v>
      </c>
      <c r="AT143" s="0" t="s">
        <v>397</v>
      </c>
      <c r="AU143" s="0" t="s">
        <v>93</v>
      </c>
      <c r="AV143" s="0" t="s">
        <v>652</v>
      </c>
      <c r="AW143" s="0" t="s">
        <v>653</v>
      </c>
      <c r="BA143" s="0" t="n">
        <v>289865</v>
      </c>
      <c r="BB143" s="0" t="s">
        <v>500</v>
      </c>
      <c r="BC143" s="0" t="s">
        <v>358</v>
      </c>
      <c r="BD143" s="0" t="s">
        <v>501</v>
      </c>
      <c r="BE143" s="0" t="s">
        <v>98</v>
      </c>
      <c r="BI143" s="0" t="s">
        <v>634</v>
      </c>
      <c r="BJ143" s="0" t="s">
        <v>530</v>
      </c>
      <c r="BK143" s="0" t="s">
        <v>635</v>
      </c>
      <c r="BL143" s="0" t="s">
        <v>654</v>
      </c>
      <c r="BM143" s="0" t="s">
        <v>506</v>
      </c>
      <c r="BN143" s="0" t="s">
        <v>507</v>
      </c>
      <c r="BO143" s="0" t="s">
        <v>105</v>
      </c>
      <c r="BP143" s="0" t="s">
        <v>496</v>
      </c>
      <c r="BQ143" s="0" t="s">
        <v>127</v>
      </c>
      <c r="BT143" s="0" t="n">
        <v>0</v>
      </c>
      <c r="BU143" s="0" t="s">
        <v>508</v>
      </c>
      <c r="BW143" s="0" t="n">
        <v>2018</v>
      </c>
      <c r="BX143" s="0" t="n">
        <v>2022</v>
      </c>
      <c r="BY143" s="0" t="s">
        <v>509</v>
      </c>
      <c r="BZ143" s="0" t="n">
        <v>2020</v>
      </c>
      <c r="CA143" s="0" t="n">
        <v>1</v>
      </c>
      <c r="CB143" s="0" t="n">
        <v>1</v>
      </c>
      <c r="CC143" s="0" t="n">
        <v>1</v>
      </c>
      <c r="CD143" s="0" t="n">
        <v>-0.00634904208308438</v>
      </c>
      <c r="CE143" s="0" t="n">
        <v>1</v>
      </c>
    </row>
    <row r="144" customFormat="false" ht="15" hidden="false" customHeight="false" outlineLevel="0" collapsed="false">
      <c r="A144" s="0" t="s">
        <v>496</v>
      </c>
      <c r="B144" s="0" t="n">
        <v>1449</v>
      </c>
      <c r="C144" s="0" t="n">
        <v>-0.0449070160862798</v>
      </c>
      <c r="D144" s="0" t="n">
        <v>289865</v>
      </c>
      <c r="E144" s="0" t="n">
        <f aca="false">IF(ISNUMBER($BA144),$BA144,IF(AND(ISNUMBER($D144),ISNUMBER($BW144),ISNUMBER($BX144)),$D144*($BX144-$BW144+1),""))</f>
        <v>289865</v>
      </c>
      <c r="H144" s="0" t="s">
        <v>118</v>
      </c>
      <c r="I144" s="0" t="s">
        <v>344</v>
      </c>
      <c r="J144" s="0" t="n">
        <f aca="false">IF($BW144&lt;&gt;"",$BW144,"")</f>
        <v>2018</v>
      </c>
      <c r="K144" s="0" t="n">
        <f aca="false">IF($BX144&lt;&gt;"",$BX144,"")</f>
        <v>2022</v>
      </c>
      <c r="L144" s="0" t="n">
        <f aca="false">IF(AND(ISNUMBER($BW144),ISNUMBER($BX144)),($BW144+$BX144)/2,"")</f>
        <v>2020</v>
      </c>
      <c r="M144" s="0" t="n">
        <f aca="false">IF($L144&lt;&gt;"",$L144,"")</f>
        <v>2020</v>
      </c>
      <c r="N144" s="0" t="n">
        <f aca="false">IF(AND(ISNUMBER($BW144),ISNUMBER($BX144)),MIN(1,MAX(0,($BX144-2016+1)/($BX144-$BW144+1))),"")</f>
        <v>1</v>
      </c>
      <c r="O144" s="0" t="n">
        <f aca="false">IF(AND(ISNUMBER($BW144),ISNUMBER($BX144)),MIN(1,MAX(0,($BX144-2017+1)/($BX144-$BW144+1))),"")</f>
        <v>1</v>
      </c>
      <c r="P144" s="0" t="n">
        <f aca="false">IF(AND(ISNUMBER($BW144),ISNUMBER($BX144)),MIN(1,MAX(0,($BX144-2018+1)/($BX144-$BW144+1))),"")</f>
        <v>1</v>
      </c>
      <c r="Q144" s="0" t="n">
        <f aca="false">IF(AND(ISNUMBER($BW144),ISNUMBER($BX144)),MIN(1,MAX(0,($BX144-2019+1)/($BX144-$BW144+1))),"")</f>
        <v>0.8</v>
      </c>
      <c r="R144" s="0" t="n">
        <f aca="false">IF(AND(ISNUMBER($BW144),ISNUMBER($BX144)),MIN(1,MAX(0,($BX144-2016+1)/($BX144-$BW144+1))),"")</f>
        <v>1</v>
      </c>
      <c r="S144" s="0" t="n">
        <f aca="false">IF($L144&lt;&gt;"",IF($L144&gt;=2015.5,1,0),"")</f>
        <v>1</v>
      </c>
      <c r="T144" s="0" t="n">
        <f aca="false">IF($L144&lt;&gt;"",IF($L144&gt;=2016,1,0),"")</f>
        <v>1</v>
      </c>
      <c r="U144" s="0" t="n">
        <f aca="false">IF(ISNUMBER($BX144),IF($BX144&gt;=2016,1,0),"")</f>
        <v>1</v>
      </c>
      <c r="V144" s="0" t="n">
        <f aca="false">IF(ISNUMBER($BW144),IF($BW144&gt;=2016,1,0),"")</f>
        <v>1</v>
      </c>
      <c r="W144" s="0" t="str">
        <f aca="false">IF(AND(ISNUMBER($BW144),ISNUMBER($BX144)),IF($BW144&gt;=2016,"post-only",IF($BX144&lt;2016,"pre-only","mixed")),"")</f>
        <v>post-only</v>
      </c>
      <c r="X144" s="0" t="n">
        <f aca="false">IF(AND(ISNUMBER($BW144),ISNUMBER($BX144)),MIN(1,MAX(0,($BX144-2017+1)/($BX144-$BW144+1))),"")</f>
        <v>1</v>
      </c>
      <c r="Y144" s="0" t="n">
        <f aca="false">IF(AND(ISNUMBER($BW144),ISNUMBER($BX144)),MIN(1,MAX(0,($BX144-2018+1)/($BX144-$BW144+1))),"")</f>
        <v>1</v>
      </c>
      <c r="Z144" s="0" t="n">
        <f aca="false">IF(AND(ISNUMBER($BW144),ISNUMBER($BX144)),MIN(1,MAX(0,($BX144-2019+1)/($BX144-$BW144+1))),"")</f>
        <v>0.8</v>
      </c>
      <c r="AA144" s="0" t="n">
        <f aca="false">IF(ISNUMBER($BX144),IF($BX144&gt;=2017,1,0),"")</f>
        <v>1</v>
      </c>
      <c r="AB144" s="0" t="n">
        <f aca="false">IF(ISNUMBER($BX144),IF($BX144&gt;=2018,1,0),"")</f>
        <v>1</v>
      </c>
      <c r="AC144" s="0" t="n">
        <f aca="false">IF(ISNUMBER($BX144),IF($BX144&gt;=2019,1,0),"")</f>
        <v>1</v>
      </c>
      <c r="AD144" s="0" t="n">
        <f aca="false">IF($L144&lt;&gt;"",IF($L144&gt;2013,1,0),"")</f>
        <v>1</v>
      </c>
      <c r="AE144" s="0" t="n">
        <f aca="false">IF($L144&lt;&gt;"",1+IF($L144&gt;2011,1,0)+IF($L144&gt;2014,1,0),"")</f>
        <v>3</v>
      </c>
      <c r="AF144" s="0" t="s">
        <v>87</v>
      </c>
      <c r="AG144" s="0" t="s">
        <v>436</v>
      </c>
      <c r="AH144" s="0" t="s">
        <v>90</v>
      </c>
      <c r="AI144" s="0" t="s">
        <v>497</v>
      </c>
      <c r="AJ144" s="0" t="s">
        <v>497</v>
      </c>
      <c r="AK144" s="0" t="str">
        <f aca="false">IF(AND($CF144&lt;&gt;"",IFERROR(INDEX(subsample_country_map!$B:$B,MATCH($CF144,subsample_country_map!$A:$A,0)),"")&lt;&gt;""),INDEX(subsample_country_map!$B:$B,MATCH($CF144,subsample_country_map!$A:$A,0)),INDEX(lookup!$AA:$AA,MATCH($A144,lookup!$A:$A,0)))</f>
        <v>2_Europe</v>
      </c>
      <c r="AL144" s="0" t="str">
        <f aca="false">IF(AND($CF144&lt;&gt;"",IFERROR(INDEX(subsample_country_map!$C:$C,MATCH($CF144,subsample_country_map!$A:$A,0)),"")&lt;&gt;""),INDEX(subsample_country_map!$C:$C,MATCH($CF144,subsample_country_map!$A:$A,0)),INDEX(lookup!$AB:$AB,MATCH($A144,lookup!$A:$A,0)))</f>
        <v>99_NCE</v>
      </c>
      <c r="AM144" s="0" t="str">
        <f aca="false">IF(AND($CF144&lt;&gt;"",IFERROR(INDEX(subsample_country_map!$D:$D,MATCH($CF144,subsample_country_map!$A:$A,0)),"")&lt;&gt;""),INDEX(subsample_country_map!$D:$D,MATCH($CF144,subsample_country_map!$A:$A,0)),INDEX(lookup!$AC:$AC,MATCH($A144,lookup!$A:$A,0)))</f>
        <v>1_western</v>
      </c>
      <c r="AN144" s="0" t="str">
        <f aca="false">IF(AND($CF144&lt;&gt;"",IFERROR(INDEX(subsample_country_map!$E:$E,MATCH($CF144,subsample_country_map!$A:$A,0)),"")&lt;&gt;""),INDEX(subsample_country_map!$E:$E,MATCH($CF144,subsample_country_map!$A:$A,0)),INDEX(lookup!$AD:$AD,MATCH($A144,lookup!$A:$A,0)))</f>
        <v>99_NCE</v>
      </c>
      <c r="AO144" s="0" t="str">
        <f aca="false">INDEX(lookup!$Y:$Y,MATCH($A144,lookup!$A:$A,0))</f>
        <v>1_not published</v>
      </c>
      <c r="AP144" s="0" t="str">
        <f aca="false">INDEX(lookup!$Z:$Z,MATCH($A144,lookup!$A:$A,0))</f>
        <v>99_NCE</v>
      </c>
      <c r="AQ144" s="0" t="str">
        <f aca="false">INDEX(lookup!$W:$W,MATCH($A144,lookup!$A:$A,0))</f>
        <v>1_fin/acc/econ</v>
      </c>
      <c r="AS144" s="0" t="s">
        <v>91</v>
      </c>
      <c r="AT144" s="0" t="s">
        <v>111</v>
      </c>
      <c r="AU144" s="0" t="s">
        <v>93</v>
      </c>
      <c r="AV144" s="0" t="s">
        <v>655</v>
      </c>
      <c r="AW144" s="0" t="s">
        <v>656</v>
      </c>
      <c r="BA144" s="0" t="n">
        <v>289865</v>
      </c>
      <c r="BB144" s="0" t="s">
        <v>96</v>
      </c>
      <c r="BC144" s="0" t="s">
        <v>358</v>
      </c>
      <c r="BD144" s="0" t="s">
        <v>501</v>
      </c>
      <c r="BE144" s="0" t="s">
        <v>98</v>
      </c>
      <c r="BI144" s="0" t="s">
        <v>634</v>
      </c>
      <c r="BJ144" s="0" t="s">
        <v>530</v>
      </c>
      <c r="BK144" s="0" t="s">
        <v>635</v>
      </c>
      <c r="BL144" s="0" t="s">
        <v>657</v>
      </c>
      <c r="BM144" s="0" t="s">
        <v>513</v>
      </c>
      <c r="BN144" s="0" t="s">
        <v>507</v>
      </c>
      <c r="BO144" s="0" t="s">
        <v>105</v>
      </c>
      <c r="BP144" s="0" t="s">
        <v>496</v>
      </c>
      <c r="BQ144" s="0" t="s">
        <v>127</v>
      </c>
      <c r="BT144" s="0" t="n">
        <v>0</v>
      </c>
      <c r="BU144" s="0" t="s">
        <v>508</v>
      </c>
      <c r="BW144" s="0" t="n">
        <v>2018</v>
      </c>
      <c r="BX144" s="0" t="n">
        <v>2022</v>
      </c>
      <c r="BY144" s="0" t="s">
        <v>509</v>
      </c>
      <c r="BZ144" s="0" t="n">
        <v>2020</v>
      </c>
      <c r="CA144" s="0" t="n">
        <v>1</v>
      </c>
      <c r="CB144" s="0" t="n">
        <v>1</v>
      </c>
      <c r="CC144" s="0" t="n">
        <v>1</v>
      </c>
      <c r="CD144" s="0" t="n">
        <v>-0.0449372397612589</v>
      </c>
      <c r="CE144" s="0" t="n">
        <v>1</v>
      </c>
    </row>
    <row r="145" customFormat="false" ht="15" hidden="false" customHeight="false" outlineLevel="0" collapsed="false">
      <c r="A145" s="0" t="s">
        <v>496</v>
      </c>
      <c r="B145" s="0" t="n">
        <v>1450</v>
      </c>
      <c r="C145" s="0" t="n">
        <v>-0.00890905776056273</v>
      </c>
      <c r="D145" s="0" t="n">
        <v>289865</v>
      </c>
      <c r="E145" s="0" t="n">
        <f aca="false">IF(ISNUMBER($BA145),$BA145,IF(AND(ISNUMBER($D145),ISNUMBER($BW145),ISNUMBER($BX145)),$D145*($BX145-$BW145+1),""))</f>
        <v>289865</v>
      </c>
      <c r="H145" s="0" t="s">
        <v>118</v>
      </c>
      <c r="I145" s="0" t="s">
        <v>344</v>
      </c>
      <c r="J145" s="0" t="n">
        <f aca="false">IF($BW145&lt;&gt;"",$BW145,"")</f>
        <v>2018</v>
      </c>
      <c r="K145" s="0" t="n">
        <f aca="false">IF($BX145&lt;&gt;"",$BX145,"")</f>
        <v>2022</v>
      </c>
      <c r="L145" s="0" t="n">
        <f aca="false">IF(AND(ISNUMBER($BW145),ISNUMBER($BX145)),($BW145+$BX145)/2,"")</f>
        <v>2020</v>
      </c>
      <c r="M145" s="0" t="n">
        <f aca="false">IF($L145&lt;&gt;"",$L145,"")</f>
        <v>2020</v>
      </c>
      <c r="N145" s="0" t="n">
        <f aca="false">IF(AND(ISNUMBER($BW145),ISNUMBER($BX145)),MIN(1,MAX(0,($BX145-2016+1)/($BX145-$BW145+1))),"")</f>
        <v>1</v>
      </c>
      <c r="O145" s="0" t="n">
        <f aca="false">IF(AND(ISNUMBER($BW145),ISNUMBER($BX145)),MIN(1,MAX(0,($BX145-2017+1)/($BX145-$BW145+1))),"")</f>
        <v>1</v>
      </c>
      <c r="P145" s="0" t="n">
        <f aca="false">IF(AND(ISNUMBER($BW145),ISNUMBER($BX145)),MIN(1,MAX(0,($BX145-2018+1)/($BX145-$BW145+1))),"")</f>
        <v>1</v>
      </c>
      <c r="Q145" s="0" t="n">
        <f aca="false">IF(AND(ISNUMBER($BW145),ISNUMBER($BX145)),MIN(1,MAX(0,($BX145-2019+1)/($BX145-$BW145+1))),"")</f>
        <v>0.8</v>
      </c>
      <c r="R145" s="0" t="n">
        <f aca="false">IF(AND(ISNUMBER($BW145),ISNUMBER($BX145)),MIN(1,MAX(0,($BX145-2016+1)/($BX145-$BW145+1))),"")</f>
        <v>1</v>
      </c>
      <c r="S145" s="0" t="n">
        <f aca="false">IF($L145&lt;&gt;"",IF($L145&gt;=2015.5,1,0),"")</f>
        <v>1</v>
      </c>
      <c r="T145" s="0" t="n">
        <f aca="false">IF($L145&lt;&gt;"",IF($L145&gt;=2016,1,0),"")</f>
        <v>1</v>
      </c>
      <c r="U145" s="0" t="n">
        <f aca="false">IF(ISNUMBER($BX145),IF($BX145&gt;=2016,1,0),"")</f>
        <v>1</v>
      </c>
      <c r="V145" s="0" t="n">
        <f aca="false">IF(ISNUMBER($BW145),IF($BW145&gt;=2016,1,0),"")</f>
        <v>1</v>
      </c>
      <c r="W145" s="0" t="str">
        <f aca="false">IF(AND(ISNUMBER($BW145),ISNUMBER($BX145)),IF($BW145&gt;=2016,"post-only",IF($BX145&lt;2016,"pre-only","mixed")),"")</f>
        <v>post-only</v>
      </c>
      <c r="X145" s="0" t="n">
        <f aca="false">IF(AND(ISNUMBER($BW145),ISNUMBER($BX145)),MIN(1,MAX(0,($BX145-2017+1)/($BX145-$BW145+1))),"")</f>
        <v>1</v>
      </c>
      <c r="Y145" s="0" t="n">
        <f aca="false">IF(AND(ISNUMBER($BW145),ISNUMBER($BX145)),MIN(1,MAX(0,($BX145-2018+1)/($BX145-$BW145+1))),"")</f>
        <v>1</v>
      </c>
      <c r="Z145" s="0" t="n">
        <f aca="false">IF(AND(ISNUMBER($BW145),ISNUMBER($BX145)),MIN(1,MAX(0,($BX145-2019+1)/($BX145-$BW145+1))),"")</f>
        <v>0.8</v>
      </c>
      <c r="AA145" s="0" t="n">
        <f aca="false">IF(ISNUMBER($BX145),IF($BX145&gt;=2017,1,0),"")</f>
        <v>1</v>
      </c>
      <c r="AB145" s="0" t="n">
        <f aca="false">IF(ISNUMBER($BX145),IF($BX145&gt;=2018,1,0),"")</f>
        <v>1</v>
      </c>
      <c r="AC145" s="0" t="n">
        <f aca="false">IF(ISNUMBER($BX145),IF($BX145&gt;=2019,1,0),"")</f>
        <v>1</v>
      </c>
      <c r="AD145" s="0" t="n">
        <f aca="false">IF($L145&lt;&gt;"",IF($L145&gt;2013,1,0),"")</f>
        <v>1</v>
      </c>
      <c r="AE145" s="0" t="n">
        <f aca="false">IF($L145&lt;&gt;"",1+IF($L145&gt;2011,1,0)+IF($L145&gt;2014,1,0),"")</f>
        <v>3</v>
      </c>
      <c r="AF145" s="0" t="s">
        <v>87</v>
      </c>
      <c r="AG145" s="0" t="s">
        <v>88</v>
      </c>
      <c r="AH145" s="0" t="s">
        <v>90</v>
      </c>
      <c r="AI145" s="0" t="s">
        <v>497</v>
      </c>
      <c r="AJ145" s="0" t="s">
        <v>497</v>
      </c>
      <c r="AK145" s="0" t="str">
        <f aca="false">IF(AND($CF145&lt;&gt;"",IFERROR(INDEX(subsample_country_map!$B:$B,MATCH($CF145,subsample_country_map!$A:$A,0)),"")&lt;&gt;""),INDEX(subsample_country_map!$B:$B,MATCH($CF145,subsample_country_map!$A:$A,0)),INDEX(lookup!$AA:$AA,MATCH($A145,lookup!$A:$A,0)))</f>
        <v>2_Europe</v>
      </c>
      <c r="AL145" s="0" t="str">
        <f aca="false">IF(AND($CF145&lt;&gt;"",IFERROR(INDEX(subsample_country_map!$C:$C,MATCH($CF145,subsample_country_map!$A:$A,0)),"")&lt;&gt;""),INDEX(subsample_country_map!$C:$C,MATCH($CF145,subsample_country_map!$A:$A,0)),INDEX(lookup!$AB:$AB,MATCH($A145,lookup!$A:$A,0)))</f>
        <v>99_NCE</v>
      </c>
      <c r="AM145" s="0" t="str">
        <f aca="false">IF(AND($CF145&lt;&gt;"",IFERROR(INDEX(subsample_country_map!$D:$D,MATCH($CF145,subsample_country_map!$A:$A,0)),"")&lt;&gt;""),INDEX(subsample_country_map!$D:$D,MATCH($CF145,subsample_country_map!$A:$A,0)),INDEX(lookup!$AC:$AC,MATCH($A145,lookup!$A:$A,0)))</f>
        <v>1_western</v>
      </c>
      <c r="AN145" s="0" t="str">
        <f aca="false">IF(AND($CF145&lt;&gt;"",IFERROR(INDEX(subsample_country_map!$E:$E,MATCH($CF145,subsample_country_map!$A:$A,0)),"")&lt;&gt;""),INDEX(subsample_country_map!$E:$E,MATCH($CF145,subsample_country_map!$A:$A,0)),INDEX(lookup!$AD:$AD,MATCH($A145,lookup!$A:$A,0)))</f>
        <v>99_NCE</v>
      </c>
      <c r="AO145" s="0" t="str">
        <f aca="false">INDEX(lookup!$Y:$Y,MATCH($A145,lookup!$A:$A,0))</f>
        <v>1_not published</v>
      </c>
      <c r="AP145" s="0" t="str">
        <f aca="false">INDEX(lookup!$Z:$Z,MATCH($A145,lookup!$A:$A,0))</f>
        <v>99_NCE</v>
      </c>
      <c r="AQ145" s="0" t="str">
        <f aca="false">INDEX(lookup!$W:$W,MATCH($A145,lookup!$A:$A,0))</f>
        <v>1_fin/acc/econ</v>
      </c>
      <c r="AS145" s="0" t="s">
        <v>91</v>
      </c>
      <c r="AT145" s="0" t="s">
        <v>397</v>
      </c>
      <c r="AU145" s="0" t="s">
        <v>93</v>
      </c>
      <c r="AV145" s="0" t="s">
        <v>658</v>
      </c>
      <c r="AW145" s="0" t="s">
        <v>659</v>
      </c>
      <c r="BA145" s="0" t="n">
        <v>289865</v>
      </c>
      <c r="BB145" s="0" t="s">
        <v>500</v>
      </c>
      <c r="BC145" s="0" t="s">
        <v>358</v>
      </c>
      <c r="BD145" s="0" t="s">
        <v>501</v>
      </c>
      <c r="BE145" s="0" t="s">
        <v>98</v>
      </c>
      <c r="BI145" s="0" t="s">
        <v>634</v>
      </c>
      <c r="BJ145" s="0" t="s">
        <v>537</v>
      </c>
      <c r="BK145" s="0" t="s">
        <v>635</v>
      </c>
      <c r="BL145" s="0" t="s">
        <v>660</v>
      </c>
      <c r="BM145" s="0" t="s">
        <v>506</v>
      </c>
      <c r="BN145" s="0" t="s">
        <v>507</v>
      </c>
      <c r="BO145" s="0" t="s">
        <v>105</v>
      </c>
      <c r="BP145" s="0" t="s">
        <v>496</v>
      </c>
      <c r="BQ145" s="0" t="s">
        <v>127</v>
      </c>
      <c r="BT145" s="0" t="n">
        <v>0</v>
      </c>
      <c r="BU145" s="0" t="s">
        <v>508</v>
      </c>
      <c r="BW145" s="0" t="n">
        <v>2018</v>
      </c>
      <c r="BX145" s="0" t="n">
        <v>2022</v>
      </c>
      <c r="BY145" s="0" t="s">
        <v>509</v>
      </c>
      <c r="BZ145" s="0" t="n">
        <v>2020</v>
      </c>
      <c r="CA145" s="0" t="n">
        <v>1</v>
      </c>
      <c r="CB145" s="0" t="n">
        <v>1</v>
      </c>
      <c r="CC145" s="0" t="n">
        <v>1</v>
      </c>
      <c r="CD145" s="0" t="n">
        <v>-0.00890929347965074</v>
      </c>
      <c r="CE145" s="0" t="n">
        <v>1</v>
      </c>
    </row>
    <row r="146" customFormat="false" ht="15" hidden="false" customHeight="false" outlineLevel="0" collapsed="false">
      <c r="A146" s="0" t="s">
        <v>496</v>
      </c>
      <c r="B146" s="0" t="n">
        <v>1451</v>
      </c>
      <c r="C146" s="0" t="n">
        <v>-0.041965245049484</v>
      </c>
      <c r="D146" s="0" t="n">
        <v>289865</v>
      </c>
      <c r="E146" s="0" t="n">
        <f aca="false">IF(ISNUMBER($BA146),$BA146,IF(AND(ISNUMBER($D146),ISNUMBER($BW146),ISNUMBER($BX146)),$D146*($BX146-$BW146+1),""))</f>
        <v>289865</v>
      </c>
      <c r="H146" s="0" t="s">
        <v>118</v>
      </c>
      <c r="I146" s="0" t="s">
        <v>344</v>
      </c>
      <c r="J146" s="0" t="n">
        <f aca="false">IF($BW146&lt;&gt;"",$BW146,"")</f>
        <v>2018</v>
      </c>
      <c r="K146" s="0" t="n">
        <f aca="false">IF($BX146&lt;&gt;"",$BX146,"")</f>
        <v>2022</v>
      </c>
      <c r="L146" s="0" t="n">
        <f aca="false">IF(AND(ISNUMBER($BW146),ISNUMBER($BX146)),($BW146+$BX146)/2,"")</f>
        <v>2020</v>
      </c>
      <c r="M146" s="0" t="n">
        <f aca="false">IF($L146&lt;&gt;"",$L146,"")</f>
        <v>2020</v>
      </c>
      <c r="N146" s="0" t="n">
        <f aca="false">IF(AND(ISNUMBER($BW146),ISNUMBER($BX146)),MIN(1,MAX(0,($BX146-2016+1)/($BX146-$BW146+1))),"")</f>
        <v>1</v>
      </c>
      <c r="O146" s="0" t="n">
        <f aca="false">IF(AND(ISNUMBER($BW146),ISNUMBER($BX146)),MIN(1,MAX(0,($BX146-2017+1)/($BX146-$BW146+1))),"")</f>
        <v>1</v>
      </c>
      <c r="P146" s="0" t="n">
        <f aca="false">IF(AND(ISNUMBER($BW146),ISNUMBER($BX146)),MIN(1,MAX(0,($BX146-2018+1)/($BX146-$BW146+1))),"")</f>
        <v>1</v>
      </c>
      <c r="Q146" s="0" t="n">
        <f aca="false">IF(AND(ISNUMBER($BW146),ISNUMBER($BX146)),MIN(1,MAX(0,($BX146-2019+1)/($BX146-$BW146+1))),"")</f>
        <v>0.8</v>
      </c>
      <c r="R146" s="0" t="n">
        <f aca="false">IF(AND(ISNUMBER($BW146),ISNUMBER($BX146)),MIN(1,MAX(0,($BX146-2016+1)/($BX146-$BW146+1))),"")</f>
        <v>1</v>
      </c>
      <c r="S146" s="0" t="n">
        <f aca="false">IF($L146&lt;&gt;"",IF($L146&gt;=2015.5,1,0),"")</f>
        <v>1</v>
      </c>
      <c r="T146" s="0" t="n">
        <f aca="false">IF($L146&lt;&gt;"",IF($L146&gt;=2016,1,0),"")</f>
        <v>1</v>
      </c>
      <c r="U146" s="0" t="n">
        <f aca="false">IF(ISNUMBER($BX146),IF($BX146&gt;=2016,1,0),"")</f>
        <v>1</v>
      </c>
      <c r="V146" s="0" t="n">
        <f aca="false">IF(ISNUMBER($BW146),IF($BW146&gt;=2016,1,0),"")</f>
        <v>1</v>
      </c>
      <c r="W146" s="0" t="str">
        <f aca="false">IF(AND(ISNUMBER($BW146),ISNUMBER($BX146)),IF($BW146&gt;=2016,"post-only",IF($BX146&lt;2016,"pre-only","mixed")),"")</f>
        <v>post-only</v>
      </c>
      <c r="X146" s="0" t="n">
        <f aca="false">IF(AND(ISNUMBER($BW146),ISNUMBER($BX146)),MIN(1,MAX(0,($BX146-2017+1)/($BX146-$BW146+1))),"")</f>
        <v>1</v>
      </c>
      <c r="Y146" s="0" t="n">
        <f aca="false">IF(AND(ISNUMBER($BW146),ISNUMBER($BX146)),MIN(1,MAX(0,($BX146-2018+1)/($BX146-$BW146+1))),"")</f>
        <v>1</v>
      </c>
      <c r="Z146" s="0" t="n">
        <f aca="false">IF(AND(ISNUMBER($BW146),ISNUMBER($BX146)),MIN(1,MAX(0,($BX146-2019+1)/($BX146-$BW146+1))),"")</f>
        <v>0.8</v>
      </c>
      <c r="AA146" s="0" t="n">
        <f aca="false">IF(ISNUMBER($BX146),IF($BX146&gt;=2017,1,0),"")</f>
        <v>1</v>
      </c>
      <c r="AB146" s="0" t="n">
        <f aca="false">IF(ISNUMBER($BX146),IF($BX146&gt;=2018,1,0),"")</f>
        <v>1</v>
      </c>
      <c r="AC146" s="0" t="n">
        <f aca="false">IF(ISNUMBER($BX146),IF($BX146&gt;=2019,1,0),"")</f>
        <v>1</v>
      </c>
      <c r="AD146" s="0" t="n">
        <f aca="false">IF($L146&lt;&gt;"",IF($L146&gt;2013,1,0),"")</f>
        <v>1</v>
      </c>
      <c r="AE146" s="0" t="n">
        <f aca="false">IF($L146&lt;&gt;"",1+IF($L146&gt;2011,1,0)+IF($L146&gt;2014,1,0),"")</f>
        <v>3</v>
      </c>
      <c r="AF146" s="0" t="s">
        <v>87</v>
      </c>
      <c r="AG146" s="0" t="s">
        <v>436</v>
      </c>
      <c r="AH146" s="0" t="s">
        <v>90</v>
      </c>
      <c r="AI146" s="0" t="s">
        <v>497</v>
      </c>
      <c r="AJ146" s="0" t="s">
        <v>497</v>
      </c>
      <c r="AK146" s="0" t="str">
        <f aca="false">IF(AND($CF146&lt;&gt;"",IFERROR(INDEX(subsample_country_map!$B:$B,MATCH($CF146,subsample_country_map!$A:$A,0)),"")&lt;&gt;""),INDEX(subsample_country_map!$B:$B,MATCH($CF146,subsample_country_map!$A:$A,0)),INDEX(lookup!$AA:$AA,MATCH($A146,lookup!$A:$A,0)))</f>
        <v>2_Europe</v>
      </c>
      <c r="AL146" s="0" t="str">
        <f aca="false">IF(AND($CF146&lt;&gt;"",IFERROR(INDEX(subsample_country_map!$C:$C,MATCH($CF146,subsample_country_map!$A:$A,0)),"")&lt;&gt;""),INDEX(subsample_country_map!$C:$C,MATCH($CF146,subsample_country_map!$A:$A,0)),INDEX(lookup!$AB:$AB,MATCH($A146,lookup!$A:$A,0)))</f>
        <v>99_NCE</v>
      </c>
      <c r="AM146" s="0" t="str">
        <f aca="false">IF(AND($CF146&lt;&gt;"",IFERROR(INDEX(subsample_country_map!$D:$D,MATCH($CF146,subsample_country_map!$A:$A,0)),"")&lt;&gt;""),INDEX(subsample_country_map!$D:$D,MATCH($CF146,subsample_country_map!$A:$A,0)),INDEX(lookup!$AC:$AC,MATCH($A146,lookup!$A:$A,0)))</f>
        <v>1_western</v>
      </c>
      <c r="AN146" s="0" t="str">
        <f aca="false">IF(AND($CF146&lt;&gt;"",IFERROR(INDEX(subsample_country_map!$E:$E,MATCH($CF146,subsample_country_map!$A:$A,0)),"")&lt;&gt;""),INDEX(subsample_country_map!$E:$E,MATCH($CF146,subsample_country_map!$A:$A,0)),INDEX(lookup!$AD:$AD,MATCH($A146,lookup!$A:$A,0)))</f>
        <v>99_NCE</v>
      </c>
      <c r="AO146" s="0" t="str">
        <f aca="false">INDEX(lookup!$Y:$Y,MATCH($A146,lookup!$A:$A,0))</f>
        <v>1_not published</v>
      </c>
      <c r="AP146" s="0" t="str">
        <f aca="false">INDEX(lookup!$Z:$Z,MATCH($A146,lookup!$A:$A,0))</f>
        <v>99_NCE</v>
      </c>
      <c r="AQ146" s="0" t="str">
        <f aca="false">INDEX(lookup!$W:$W,MATCH($A146,lookup!$A:$A,0))</f>
        <v>1_fin/acc/econ</v>
      </c>
      <c r="AS146" s="0" t="s">
        <v>91</v>
      </c>
      <c r="AT146" s="0" t="s">
        <v>111</v>
      </c>
      <c r="AU146" s="0" t="s">
        <v>93</v>
      </c>
      <c r="AV146" s="0" t="s">
        <v>661</v>
      </c>
      <c r="AW146" s="0" t="s">
        <v>662</v>
      </c>
      <c r="BA146" s="0" t="n">
        <v>289865</v>
      </c>
      <c r="BB146" s="0" t="s">
        <v>96</v>
      </c>
      <c r="BC146" s="0" t="s">
        <v>358</v>
      </c>
      <c r="BD146" s="0" t="s">
        <v>501</v>
      </c>
      <c r="BE146" s="0" t="s">
        <v>98</v>
      </c>
      <c r="BI146" s="0" t="s">
        <v>634</v>
      </c>
      <c r="BJ146" s="0" t="s">
        <v>537</v>
      </c>
      <c r="BK146" s="0" t="s">
        <v>635</v>
      </c>
      <c r="BL146" s="0" t="s">
        <v>663</v>
      </c>
      <c r="BM146" s="0" t="s">
        <v>513</v>
      </c>
      <c r="BN146" s="0" t="s">
        <v>507</v>
      </c>
      <c r="BO146" s="0" t="s">
        <v>105</v>
      </c>
      <c r="BP146" s="0" t="s">
        <v>496</v>
      </c>
      <c r="BQ146" s="0" t="s">
        <v>127</v>
      </c>
      <c r="BT146" s="0" t="n">
        <v>0</v>
      </c>
      <c r="BU146" s="0" t="s">
        <v>508</v>
      </c>
      <c r="BW146" s="0" t="n">
        <v>2018</v>
      </c>
      <c r="BX146" s="0" t="n">
        <v>2022</v>
      </c>
      <c r="BY146" s="0" t="s">
        <v>509</v>
      </c>
      <c r="BZ146" s="0" t="n">
        <v>2020</v>
      </c>
      <c r="CA146" s="0" t="n">
        <v>1</v>
      </c>
      <c r="CB146" s="0" t="n">
        <v>1</v>
      </c>
      <c r="CC146" s="0" t="n">
        <v>1</v>
      </c>
      <c r="CD146" s="0" t="n">
        <v>-0.0419899058555366</v>
      </c>
      <c r="CE146" s="0" t="n">
        <v>1</v>
      </c>
    </row>
    <row r="147" customFormat="false" ht="15" hidden="false" customHeight="false" outlineLevel="0" collapsed="false">
      <c r="A147" s="0" t="s">
        <v>496</v>
      </c>
      <c r="B147" s="0" t="n">
        <v>1452</v>
      </c>
      <c r="C147" s="0" t="n">
        <v>-0.000491796260236441</v>
      </c>
      <c r="D147" s="0" t="n">
        <v>291394</v>
      </c>
      <c r="E147" s="0" t="n">
        <f aca="false">IF(ISNUMBER($BA147),$BA147,IF(AND(ISNUMBER($D147),ISNUMBER($BW147),ISNUMBER($BX147)),$D147*($BX147-$BW147+1),""))</f>
        <v>291394</v>
      </c>
      <c r="H147" s="0" t="s">
        <v>118</v>
      </c>
      <c r="I147" s="0" t="s">
        <v>344</v>
      </c>
      <c r="J147" s="0" t="n">
        <f aca="false">IF($BW147&lt;&gt;"",$BW147,"")</f>
        <v>2018</v>
      </c>
      <c r="K147" s="0" t="n">
        <f aca="false">IF($BX147&lt;&gt;"",$BX147,"")</f>
        <v>2022</v>
      </c>
      <c r="L147" s="0" t="n">
        <f aca="false">IF(AND(ISNUMBER($BW147),ISNUMBER($BX147)),($BW147+$BX147)/2,"")</f>
        <v>2020</v>
      </c>
      <c r="M147" s="0" t="n">
        <f aca="false">IF($L147&lt;&gt;"",$L147,"")</f>
        <v>2020</v>
      </c>
      <c r="N147" s="0" t="n">
        <f aca="false">IF(AND(ISNUMBER($BW147),ISNUMBER($BX147)),MIN(1,MAX(0,($BX147-2016+1)/($BX147-$BW147+1))),"")</f>
        <v>1</v>
      </c>
      <c r="O147" s="0" t="n">
        <f aca="false">IF(AND(ISNUMBER($BW147),ISNUMBER($BX147)),MIN(1,MAX(0,($BX147-2017+1)/($BX147-$BW147+1))),"")</f>
        <v>1</v>
      </c>
      <c r="P147" s="0" t="n">
        <f aca="false">IF(AND(ISNUMBER($BW147),ISNUMBER($BX147)),MIN(1,MAX(0,($BX147-2018+1)/($BX147-$BW147+1))),"")</f>
        <v>1</v>
      </c>
      <c r="Q147" s="0" t="n">
        <f aca="false">IF(AND(ISNUMBER($BW147),ISNUMBER($BX147)),MIN(1,MAX(0,($BX147-2019+1)/($BX147-$BW147+1))),"")</f>
        <v>0.8</v>
      </c>
      <c r="R147" s="0" t="n">
        <f aca="false">IF(AND(ISNUMBER($BW147),ISNUMBER($BX147)),MIN(1,MAX(0,($BX147-2016+1)/($BX147-$BW147+1))),"")</f>
        <v>1</v>
      </c>
      <c r="S147" s="0" t="n">
        <f aca="false">IF($L147&lt;&gt;"",IF($L147&gt;=2015.5,1,0),"")</f>
        <v>1</v>
      </c>
      <c r="T147" s="0" t="n">
        <f aca="false">IF($L147&lt;&gt;"",IF($L147&gt;=2016,1,0),"")</f>
        <v>1</v>
      </c>
      <c r="U147" s="0" t="n">
        <f aca="false">IF(ISNUMBER($BX147),IF($BX147&gt;=2016,1,0),"")</f>
        <v>1</v>
      </c>
      <c r="V147" s="0" t="n">
        <f aca="false">IF(ISNUMBER($BW147),IF($BW147&gt;=2016,1,0),"")</f>
        <v>1</v>
      </c>
      <c r="W147" s="0" t="str">
        <f aca="false">IF(AND(ISNUMBER($BW147),ISNUMBER($BX147)),IF($BW147&gt;=2016,"post-only",IF($BX147&lt;2016,"pre-only","mixed")),"")</f>
        <v>post-only</v>
      </c>
      <c r="X147" s="0" t="n">
        <f aca="false">IF(AND(ISNUMBER($BW147),ISNUMBER($BX147)),MIN(1,MAX(0,($BX147-2017+1)/($BX147-$BW147+1))),"")</f>
        <v>1</v>
      </c>
      <c r="Y147" s="0" t="n">
        <f aca="false">IF(AND(ISNUMBER($BW147),ISNUMBER($BX147)),MIN(1,MAX(0,($BX147-2018+1)/($BX147-$BW147+1))),"")</f>
        <v>1</v>
      </c>
      <c r="Z147" s="0" t="n">
        <f aca="false">IF(AND(ISNUMBER($BW147),ISNUMBER($BX147)),MIN(1,MAX(0,($BX147-2019+1)/($BX147-$BW147+1))),"")</f>
        <v>0.8</v>
      </c>
      <c r="AA147" s="0" t="n">
        <f aca="false">IF(ISNUMBER($BX147),IF($BX147&gt;=2017,1,0),"")</f>
        <v>1</v>
      </c>
      <c r="AB147" s="0" t="n">
        <f aca="false">IF(ISNUMBER($BX147),IF($BX147&gt;=2018,1,0),"")</f>
        <v>1</v>
      </c>
      <c r="AC147" s="0" t="n">
        <f aca="false">IF(ISNUMBER($BX147),IF($BX147&gt;=2019,1,0),"")</f>
        <v>1</v>
      </c>
      <c r="AD147" s="0" t="n">
        <f aca="false">IF($L147&lt;&gt;"",IF($L147&gt;2013,1,0),"")</f>
        <v>1</v>
      </c>
      <c r="AE147" s="0" t="n">
        <f aca="false">IF($L147&lt;&gt;"",1+IF($L147&gt;2011,1,0)+IF($L147&gt;2014,1,0),"")</f>
        <v>3</v>
      </c>
      <c r="AF147" s="0" t="s">
        <v>87</v>
      </c>
      <c r="AG147" s="0" t="s">
        <v>88</v>
      </c>
      <c r="AH147" s="0" t="s">
        <v>90</v>
      </c>
      <c r="AI147" s="0" t="s">
        <v>497</v>
      </c>
      <c r="AJ147" s="0" t="s">
        <v>497</v>
      </c>
      <c r="AK147" s="0" t="str">
        <f aca="false">IF(AND($CF147&lt;&gt;"",IFERROR(INDEX(subsample_country_map!$B:$B,MATCH($CF147,subsample_country_map!$A:$A,0)),"")&lt;&gt;""),INDEX(subsample_country_map!$B:$B,MATCH($CF147,subsample_country_map!$A:$A,0)),INDEX(lookup!$AA:$AA,MATCH($A147,lookup!$A:$A,0)))</f>
        <v>2_Europe</v>
      </c>
      <c r="AL147" s="0" t="str">
        <f aca="false">IF(AND($CF147&lt;&gt;"",IFERROR(INDEX(subsample_country_map!$C:$C,MATCH($CF147,subsample_country_map!$A:$A,0)),"")&lt;&gt;""),INDEX(subsample_country_map!$C:$C,MATCH($CF147,subsample_country_map!$A:$A,0)),INDEX(lookup!$AB:$AB,MATCH($A147,lookup!$A:$A,0)))</f>
        <v>99_NCE</v>
      </c>
      <c r="AM147" s="0" t="str">
        <f aca="false">IF(AND($CF147&lt;&gt;"",IFERROR(INDEX(subsample_country_map!$D:$D,MATCH($CF147,subsample_country_map!$A:$A,0)),"")&lt;&gt;""),INDEX(subsample_country_map!$D:$D,MATCH($CF147,subsample_country_map!$A:$A,0)),INDEX(lookup!$AC:$AC,MATCH($A147,lookup!$A:$A,0)))</f>
        <v>1_western</v>
      </c>
      <c r="AN147" s="0" t="str">
        <f aca="false">IF(AND($CF147&lt;&gt;"",IFERROR(INDEX(subsample_country_map!$E:$E,MATCH($CF147,subsample_country_map!$A:$A,0)),"")&lt;&gt;""),INDEX(subsample_country_map!$E:$E,MATCH($CF147,subsample_country_map!$A:$A,0)),INDEX(lookup!$AD:$AD,MATCH($A147,lookup!$A:$A,0)))</f>
        <v>99_NCE</v>
      </c>
      <c r="AO147" s="0" t="str">
        <f aca="false">INDEX(lookup!$Y:$Y,MATCH($A147,lookup!$A:$A,0))</f>
        <v>1_not published</v>
      </c>
      <c r="AP147" s="0" t="str">
        <f aca="false">INDEX(lookup!$Z:$Z,MATCH($A147,lookup!$A:$A,0))</f>
        <v>99_NCE</v>
      </c>
      <c r="AQ147" s="0" t="str">
        <f aca="false">INDEX(lookup!$W:$W,MATCH($A147,lookup!$A:$A,0))</f>
        <v>1_fin/acc/econ</v>
      </c>
      <c r="AS147" s="0" t="s">
        <v>91</v>
      </c>
      <c r="AT147" s="0" t="s">
        <v>397</v>
      </c>
      <c r="AU147" s="0" t="s">
        <v>93</v>
      </c>
      <c r="AV147" s="0" t="s">
        <v>664</v>
      </c>
      <c r="AW147" s="0" t="s">
        <v>665</v>
      </c>
      <c r="BA147" s="0" t="n">
        <v>291394</v>
      </c>
      <c r="BB147" s="0" t="s">
        <v>500</v>
      </c>
      <c r="BC147" s="0" t="s">
        <v>358</v>
      </c>
      <c r="BD147" s="0" t="s">
        <v>501</v>
      </c>
      <c r="BE147" s="0" t="s">
        <v>98</v>
      </c>
      <c r="BI147" s="0" t="s">
        <v>634</v>
      </c>
      <c r="BJ147" s="0" t="s">
        <v>544</v>
      </c>
      <c r="BK147" s="0" t="s">
        <v>635</v>
      </c>
      <c r="BL147" s="0" t="s">
        <v>666</v>
      </c>
      <c r="BM147" s="0" t="s">
        <v>506</v>
      </c>
      <c r="BN147" s="0" t="s">
        <v>507</v>
      </c>
      <c r="BO147" s="0" t="s">
        <v>105</v>
      </c>
      <c r="BP147" s="0" t="s">
        <v>496</v>
      </c>
      <c r="BQ147" s="0" t="s">
        <v>127</v>
      </c>
      <c r="BT147" s="0" t="n">
        <v>0</v>
      </c>
      <c r="BU147" s="0" t="s">
        <v>508</v>
      </c>
      <c r="BW147" s="0" t="n">
        <v>2018</v>
      </c>
      <c r="BX147" s="0" t="n">
        <v>2022</v>
      </c>
      <c r="BY147" s="0" t="s">
        <v>509</v>
      </c>
      <c r="BZ147" s="0" t="n">
        <v>2020</v>
      </c>
      <c r="CA147" s="0" t="n">
        <v>1</v>
      </c>
      <c r="CB147" s="0" t="n">
        <v>1</v>
      </c>
      <c r="CC147" s="0" t="n">
        <v>1</v>
      </c>
      <c r="CD147" s="0" t="n">
        <v>-0.000491796299885645</v>
      </c>
      <c r="CE147" s="0" t="n">
        <v>1</v>
      </c>
    </row>
    <row r="148" customFormat="false" ht="15" hidden="false" customHeight="false" outlineLevel="0" collapsed="false">
      <c r="A148" s="0" t="s">
        <v>496</v>
      </c>
      <c r="B148" s="0" t="n">
        <v>1453</v>
      </c>
      <c r="C148" s="0" t="n">
        <v>-0.0143438377173852</v>
      </c>
      <c r="D148" s="0" t="n">
        <v>291394</v>
      </c>
      <c r="E148" s="0" t="n">
        <f aca="false">IF(ISNUMBER($BA148),$BA148,IF(AND(ISNUMBER($D148),ISNUMBER($BW148),ISNUMBER($BX148)),$D148*($BX148-$BW148+1),""))</f>
        <v>291394</v>
      </c>
      <c r="H148" s="0" t="s">
        <v>118</v>
      </c>
      <c r="I148" s="0" t="s">
        <v>344</v>
      </c>
      <c r="J148" s="0" t="n">
        <f aca="false">IF($BW148&lt;&gt;"",$BW148,"")</f>
        <v>2018</v>
      </c>
      <c r="K148" s="0" t="n">
        <f aca="false">IF($BX148&lt;&gt;"",$BX148,"")</f>
        <v>2022</v>
      </c>
      <c r="L148" s="0" t="n">
        <f aca="false">IF(AND(ISNUMBER($BW148),ISNUMBER($BX148)),($BW148+$BX148)/2,"")</f>
        <v>2020</v>
      </c>
      <c r="M148" s="0" t="n">
        <f aca="false">IF($L148&lt;&gt;"",$L148,"")</f>
        <v>2020</v>
      </c>
      <c r="N148" s="0" t="n">
        <f aca="false">IF(AND(ISNUMBER($BW148),ISNUMBER($BX148)),MIN(1,MAX(0,($BX148-2016+1)/($BX148-$BW148+1))),"")</f>
        <v>1</v>
      </c>
      <c r="O148" s="0" t="n">
        <f aca="false">IF(AND(ISNUMBER($BW148),ISNUMBER($BX148)),MIN(1,MAX(0,($BX148-2017+1)/($BX148-$BW148+1))),"")</f>
        <v>1</v>
      </c>
      <c r="P148" s="0" t="n">
        <f aca="false">IF(AND(ISNUMBER($BW148),ISNUMBER($BX148)),MIN(1,MAX(0,($BX148-2018+1)/($BX148-$BW148+1))),"")</f>
        <v>1</v>
      </c>
      <c r="Q148" s="0" t="n">
        <f aca="false">IF(AND(ISNUMBER($BW148),ISNUMBER($BX148)),MIN(1,MAX(0,($BX148-2019+1)/($BX148-$BW148+1))),"")</f>
        <v>0.8</v>
      </c>
      <c r="R148" s="0" t="n">
        <f aca="false">IF(AND(ISNUMBER($BW148),ISNUMBER($BX148)),MIN(1,MAX(0,($BX148-2016+1)/($BX148-$BW148+1))),"")</f>
        <v>1</v>
      </c>
      <c r="S148" s="0" t="n">
        <f aca="false">IF($L148&lt;&gt;"",IF($L148&gt;=2015.5,1,0),"")</f>
        <v>1</v>
      </c>
      <c r="T148" s="0" t="n">
        <f aca="false">IF($L148&lt;&gt;"",IF($L148&gt;=2016,1,0),"")</f>
        <v>1</v>
      </c>
      <c r="U148" s="0" t="n">
        <f aca="false">IF(ISNUMBER($BX148),IF($BX148&gt;=2016,1,0),"")</f>
        <v>1</v>
      </c>
      <c r="V148" s="0" t="n">
        <f aca="false">IF(ISNUMBER($BW148),IF($BW148&gt;=2016,1,0),"")</f>
        <v>1</v>
      </c>
      <c r="W148" s="0" t="str">
        <f aca="false">IF(AND(ISNUMBER($BW148),ISNUMBER($BX148)),IF($BW148&gt;=2016,"post-only",IF($BX148&lt;2016,"pre-only","mixed")),"")</f>
        <v>post-only</v>
      </c>
      <c r="X148" s="0" t="n">
        <f aca="false">IF(AND(ISNUMBER($BW148),ISNUMBER($BX148)),MIN(1,MAX(0,($BX148-2017+1)/($BX148-$BW148+1))),"")</f>
        <v>1</v>
      </c>
      <c r="Y148" s="0" t="n">
        <f aca="false">IF(AND(ISNUMBER($BW148),ISNUMBER($BX148)),MIN(1,MAX(0,($BX148-2018+1)/($BX148-$BW148+1))),"")</f>
        <v>1</v>
      </c>
      <c r="Z148" s="0" t="n">
        <f aca="false">IF(AND(ISNUMBER($BW148),ISNUMBER($BX148)),MIN(1,MAX(0,($BX148-2019+1)/($BX148-$BW148+1))),"")</f>
        <v>0.8</v>
      </c>
      <c r="AA148" s="0" t="n">
        <f aca="false">IF(ISNUMBER($BX148),IF($BX148&gt;=2017,1,0),"")</f>
        <v>1</v>
      </c>
      <c r="AB148" s="0" t="n">
        <f aca="false">IF(ISNUMBER($BX148),IF($BX148&gt;=2018,1,0),"")</f>
        <v>1</v>
      </c>
      <c r="AC148" s="0" t="n">
        <f aca="false">IF(ISNUMBER($BX148),IF($BX148&gt;=2019,1,0),"")</f>
        <v>1</v>
      </c>
      <c r="AD148" s="0" t="n">
        <f aca="false">IF($L148&lt;&gt;"",IF($L148&gt;2013,1,0),"")</f>
        <v>1</v>
      </c>
      <c r="AE148" s="0" t="n">
        <f aca="false">IF($L148&lt;&gt;"",1+IF($L148&gt;2011,1,0)+IF($L148&gt;2014,1,0),"")</f>
        <v>3</v>
      </c>
      <c r="AF148" s="0" t="s">
        <v>87</v>
      </c>
      <c r="AG148" s="0" t="s">
        <v>436</v>
      </c>
      <c r="AH148" s="0" t="s">
        <v>90</v>
      </c>
      <c r="AI148" s="0" t="s">
        <v>497</v>
      </c>
      <c r="AJ148" s="0" t="s">
        <v>497</v>
      </c>
      <c r="AK148" s="0" t="str">
        <f aca="false">IF(AND($CF148&lt;&gt;"",IFERROR(INDEX(subsample_country_map!$B:$B,MATCH($CF148,subsample_country_map!$A:$A,0)),"")&lt;&gt;""),INDEX(subsample_country_map!$B:$B,MATCH($CF148,subsample_country_map!$A:$A,0)),INDEX(lookup!$AA:$AA,MATCH($A148,lookup!$A:$A,0)))</f>
        <v>2_Europe</v>
      </c>
      <c r="AL148" s="0" t="str">
        <f aca="false">IF(AND($CF148&lt;&gt;"",IFERROR(INDEX(subsample_country_map!$C:$C,MATCH($CF148,subsample_country_map!$A:$A,0)),"")&lt;&gt;""),INDEX(subsample_country_map!$C:$C,MATCH($CF148,subsample_country_map!$A:$A,0)),INDEX(lookup!$AB:$AB,MATCH($A148,lookup!$A:$A,0)))</f>
        <v>99_NCE</v>
      </c>
      <c r="AM148" s="0" t="str">
        <f aca="false">IF(AND($CF148&lt;&gt;"",IFERROR(INDEX(subsample_country_map!$D:$D,MATCH($CF148,subsample_country_map!$A:$A,0)),"")&lt;&gt;""),INDEX(subsample_country_map!$D:$D,MATCH($CF148,subsample_country_map!$A:$A,0)),INDEX(lookup!$AC:$AC,MATCH($A148,lookup!$A:$A,0)))</f>
        <v>1_western</v>
      </c>
      <c r="AN148" s="0" t="str">
        <f aca="false">IF(AND($CF148&lt;&gt;"",IFERROR(INDEX(subsample_country_map!$E:$E,MATCH($CF148,subsample_country_map!$A:$A,0)),"")&lt;&gt;""),INDEX(subsample_country_map!$E:$E,MATCH($CF148,subsample_country_map!$A:$A,0)),INDEX(lookup!$AD:$AD,MATCH($A148,lookup!$A:$A,0)))</f>
        <v>99_NCE</v>
      </c>
      <c r="AO148" s="0" t="str">
        <f aca="false">INDEX(lookup!$Y:$Y,MATCH($A148,lookup!$A:$A,0))</f>
        <v>1_not published</v>
      </c>
      <c r="AP148" s="0" t="str">
        <f aca="false">INDEX(lookup!$Z:$Z,MATCH($A148,lookup!$A:$A,0))</f>
        <v>99_NCE</v>
      </c>
      <c r="AQ148" s="0" t="str">
        <f aca="false">INDEX(lookup!$W:$W,MATCH($A148,lookup!$A:$A,0))</f>
        <v>1_fin/acc/econ</v>
      </c>
      <c r="AS148" s="0" t="s">
        <v>91</v>
      </c>
      <c r="AT148" s="0" t="s">
        <v>111</v>
      </c>
      <c r="AU148" s="0" t="s">
        <v>93</v>
      </c>
      <c r="AV148" s="0" t="s">
        <v>667</v>
      </c>
      <c r="AW148" s="0" t="s">
        <v>668</v>
      </c>
      <c r="BA148" s="0" t="n">
        <v>291394</v>
      </c>
      <c r="BB148" s="0" t="s">
        <v>96</v>
      </c>
      <c r="BC148" s="0" t="s">
        <v>358</v>
      </c>
      <c r="BD148" s="0" t="s">
        <v>501</v>
      </c>
      <c r="BE148" s="0" t="s">
        <v>98</v>
      </c>
      <c r="BI148" s="0" t="s">
        <v>634</v>
      </c>
      <c r="BJ148" s="0" t="s">
        <v>544</v>
      </c>
      <c r="BK148" s="0" t="s">
        <v>635</v>
      </c>
      <c r="BL148" s="0" t="s">
        <v>669</v>
      </c>
      <c r="BM148" s="0" t="s">
        <v>513</v>
      </c>
      <c r="BN148" s="0" t="s">
        <v>507</v>
      </c>
      <c r="BO148" s="0" t="s">
        <v>105</v>
      </c>
      <c r="BP148" s="0" t="s">
        <v>496</v>
      </c>
      <c r="BQ148" s="0" t="s">
        <v>127</v>
      </c>
      <c r="BT148" s="0" t="n">
        <v>0</v>
      </c>
      <c r="BU148" s="0" t="s">
        <v>508</v>
      </c>
      <c r="BW148" s="0" t="n">
        <v>2018</v>
      </c>
      <c r="BX148" s="0" t="n">
        <v>2022</v>
      </c>
      <c r="BY148" s="0" t="s">
        <v>509</v>
      </c>
      <c r="BZ148" s="0" t="n">
        <v>2020</v>
      </c>
      <c r="CA148" s="0" t="n">
        <v>1</v>
      </c>
      <c r="CB148" s="0" t="n">
        <v>1</v>
      </c>
      <c r="CC148" s="0" t="n">
        <v>1</v>
      </c>
      <c r="CD148" s="0" t="n">
        <v>-0.0143448215663922</v>
      </c>
      <c r="CE148" s="0" t="n">
        <v>1</v>
      </c>
    </row>
    <row r="149" customFormat="false" ht="15" hidden="false" customHeight="false" outlineLevel="0" collapsed="false">
      <c r="A149" s="0" t="s">
        <v>496</v>
      </c>
      <c r="B149" s="0" t="n">
        <v>1454</v>
      </c>
      <c r="C149" s="0" t="n">
        <v>-0.00426633935547704</v>
      </c>
      <c r="D149" s="0" t="n">
        <v>291394</v>
      </c>
      <c r="E149" s="0" t="n">
        <f aca="false">IF(ISNUMBER($BA149),$BA149,IF(AND(ISNUMBER($D149),ISNUMBER($BW149),ISNUMBER($BX149)),$D149*($BX149-$BW149+1),""))</f>
        <v>291394</v>
      </c>
      <c r="H149" s="0" t="s">
        <v>118</v>
      </c>
      <c r="I149" s="0" t="s">
        <v>344</v>
      </c>
      <c r="J149" s="0" t="n">
        <f aca="false">IF($BW149&lt;&gt;"",$BW149,"")</f>
        <v>2018</v>
      </c>
      <c r="K149" s="0" t="n">
        <f aca="false">IF($BX149&lt;&gt;"",$BX149,"")</f>
        <v>2022</v>
      </c>
      <c r="L149" s="0" t="n">
        <f aca="false">IF(AND(ISNUMBER($BW149),ISNUMBER($BX149)),($BW149+$BX149)/2,"")</f>
        <v>2020</v>
      </c>
      <c r="M149" s="0" t="n">
        <f aca="false">IF($L149&lt;&gt;"",$L149,"")</f>
        <v>2020</v>
      </c>
      <c r="N149" s="0" t="n">
        <f aca="false">IF(AND(ISNUMBER($BW149),ISNUMBER($BX149)),MIN(1,MAX(0,($BX149-2016+1)/($BX149-$BW149+1))),"")</f>
        <v>1</v>
      </c>
      <c r="O149" s="0" t="n">
        <f aca="false">IF(AND(ISNUMBER($BW149),ISNUMBER($BX149)),MIN(1,MAX(0,($BX149-2017+1)/($BX149-$BW149+1))),"")</f>
        <v>1</v>
      </c>
      <c r="P149" s="0" t="n">
        <f aca="false">IF(AND(ISNUMBER($BW149),ISNUMBER($BX149)),MIN(1,MAX(0,($BX149-2018+1)/($BX149-$BW149+1))),"")</f>
        <v>1</v>
      </c>
      <c r="Q149" s="0" t="n">
        <f aca="false">IF(AND(ISNUMBER($BW149),ISNUMBER($BX149)),MIN(1,MAX(0,($BX149-2019+1)/($BX149-$BW149+1))),"")</f>
        <v>0.8</v>
      </c>
      <c r="R149" s="0" t="n">
        <f aca="false">IF(AND(ISNUMBER($BW149),ISNUMBER($BX149)),MIN(1,MAX(0,($BX149-2016+1)/($BX149-$BW149+1))),"")</f>
        <v>1</v>
      </c>
      <c r="S149" s="0" t="n">
        <f aca="false">IF($L149&lt;&gt;"",IF($L149&gt;=2015.5,1,0),"")</f>
        <v>1</v>
      </c>
      <c r="T149" s="0" t="n">
        <f aca="false">IF($L149&lt;&gt;"",IF($L149&gt;=2016,1,0),"")</f>
        <v>1</v>
      </c>
      <c r="U149" s="0" t="n">
        <f aca="false">IF(ISNUMBER($BX149),IF($BX149&gt;=2016,1,0),"")</f>
        <v>1</v>
      </c>
      <c r="V149" s="0" t="n">
        <f aca="false">IF(ISNUMBER($BW149),IF($BW149&gt;=2016,1,0),"")</f>
        <v>1</v>
      </c>
      <c r="W149" s="0" t="str">
        <f aca="false">IF(AND(ISNUMBER($BW149),ISNUMBER($BX149)),IF($BW149&gt;=2016,"post-only",IF($BX149&lt;2016,"pre-only","mixed")),"")</f>
        <v>post-only</v>
      </c>
      <c r="X149" s="0" t="n">
        <f aca="false">IF(AND(ISNUMBER($BW149),ISNUMBER($BX149)),MIN(1,MAX(0,($BX149-2017+1)/($BX149-$BW149+1))),"")</f>
        <v>1</v>
      </c>
      <c r="Y149" s="0" t="n">
        <f aca="false">IF(AND(ISNUMBER($BW149),ISNUMBER($BX149)),MIN(1,MAX(0,($BX149-2018+1)/($BX149-$BW149+1))),"")</f>
        <v>1</v>
      </c>
      <c r="Z149" s="0" t="n">
        <f aca="false">IF(AND(ISNUMBER($BW149),ISNUMBER($BX149)),MIN(1,MAX(0,($BX149-2019+1)/($BX149-$BW149+1))),"")</f>
        <v>0.8</v>
      </c>
      <c r="AA149" s="0" t="n">
        <f aca="false">IF(ISNUMBER($BX149),IF($BX149&gt;=2017,1,0),"")</f>
        <v>1</v>
      </c>
      <c r="AB149" s="0" t="n">
        <f aca="false">IF(ISNUMBER($BX149),IF($BX149&gt;=2018,1,0),"")</f>
        <v>1</v>
      </c>
      <c r="AC149" s="0" t="n">
        <f aca="false">IF(ISNUMBER($BX149),IF($BX149&gt;=2019,1,0),"")</f>
        <v>1</v>
      </c>
      <c r="AD149" s="0" t="n">
        <f aca="false">IF($L149&lt;&gt;"",IF($L149&gt;2013,1,0),"")</f>
        <v>1</v>
      </c>
      <c r="AE149" s="0" t="n">
        <f aca="false">IF($L149&lt;&gt;"",1+IF($L149&gt;2011,1,0)+IF($L149&gt;2014,1,0),"")</f>
        <v>3</v>
      </c>
      <c r="AF149" s="0" t="s">
        <v>87</v>
      </c>
      <c r="AG149" s="0" t="s">
        <v>88</v>
      </c>
      <c r="AH149" s="0" t="s">
        <v>90</v>
      </c>
      <c r="AI149" s="0" t="s">
        <v>497</v>
      </c>
      <c r="AJ149" s="0" t="s">
        <v>497</v>
      </c>
      <c r="AK149" s="0" t="str">
        <f aca="false">IF(AND($CF149&lt;&gt;"",IFERROR(INDEX(subsample_country_map!$B:$B,MATCH($CF149,subsample_country_map!$A:$A,0)),"")&lt;&gt;""),INDEX(subsample_country_map!$B:$B,MATCH($CF149,subsample_country_map!$A:$A,0)),INDEX(lookup!$AA:$AA,MATCH($A149,lookup!$A:$A,0)))</f>
        <v>2_Europe</v>
      </c>
      <c r="AL149" s="0" t="str">
        <f aca="false">IF(AND($CF149&lt;&gt;"",IFERROR(INDEX(subsample_country_map!$C:$C,MATCH($CF149,subsample_country_map!$A:$A,0)),"")&lt;&gt;""),INDEX(subsample_country_map!$C:$C,MATCH($CF149,subsample_country_map!$A:$A,0)),INDEX(lookup!$AB:$AB,MATCH($A149,lookup!$A:$A,0)))</f>
        <v>99_NCE</v>
      </c>
      <c r="AM149" s="0" t="str">
        <f aca="false">IF(AND($CF149&lt;&gt;"",IFERROR(INDEX(subsample_country_map!$D:$D,MATCH($CF149,subsample_country_map!$A:$A,0)),"")&lt;&gt;""),INDEX(subsample_country_map!$D:$D,MATCH($CF149,subsample_country_map!$A:$A,0)),INDEX(lookup!$AC:$AC,MATCH($A149,lookup!$A:$A,0)))</f>
        <v>1_western</v>
      </c>
      <c r="AN149" s="0" t="str">
        <f aca="false">IF(AND($CF149&lt;&gt;"",IFERROR(INDEX(subsample_country_map!$E:$E,MATCH($CF149,subsample_country_map!$A:$A,0)),"")&lt;&gt;""),INDEX(subsample_country_map!$E:$E,MATCH($CF149,subsample_country_map!$A:$A,0)),INDEX(lookup!$AD:$AD,MATCH($A149,lookup!$A:$A,0)))</f>
        <v>99_NCE</v>
      </c>
      <c r="AO149" s="0" t="str">
        <f aca="false">INDEX(lookup!$Y:$Y,MATCH($A149,lookup!$A:$A,0))</f>
        <v>1_not published</v>
      </c>
      <c r="AP149" s="0" t="str">
        <f aca="false">INDEX(lookup!$Z:$Z,MATCH($A149,lookup!$A:$A,0))</f>
        <v>99_NCE</v>
      </c>
      <c r="AQ149" s="0" t="str">
        <f aca="false">INDEX(lookup!$W:$W,MATCH($A149,lookup!$A:$A,0))</f>
        <v>1_fin/acc/econ</v>
      </c>
      <c r="AS149" s="0" t="s">
        <v>91</v>
      </c>
      <c r="AT149" s="0" t="s">
        <v>397</v>
      </c>
      <c r="AU149" s="0" t="s">
        <v>93</v>
      </c>
      <c r="AV149" s="0" t="s">
        <v>670</v>
      </c>
      <c r="AW149" s="0" t="s">
        <v>671</v>
      </c>
      <c r="BA149" s="0" t="n">
        <v>291394</v>
      </c>
      <c r="BB149" s="0" t="s">
        <v>500</v>
      </c>
      <c r="BC149" s="0" t="s">
        <v>358</v>
      </c>
      <c r="BD149" s="0" t="s">
        <v>501</v>
      </c>
      <c r="BE149" s="0" t="s">
        <v>98</v>
      </c>
      <c r="BI149" s="0" t="s">
        <v>634</v>
      </c>
      <c r="BJ149" s="0" t="s">
        <v>551</v>
      </c>
      <c r="BK149" s="0" t="s">
        <v>635</v>
      </c>
      <c r="BL149" s="0" t="s">
        <v>672</v>
      </c>
      <c r="BM149" s="0" t="s">
        <v>506</v>
      </c>
      <c r="BN149" s="0" t="s">
        <v>507</v>
      </c>
      <c r="BO149" s="0" t="s">
        <v>105</v>
      </c>
      <c r="BP149" s="0" t="s">
        <v>496</v>
      </c>
      <c r="BQ149" s="0" t="s">
        <v>127</v>
      </c>
      <c r="BT149" s="0" t="n">
        <v>0</v>
      </c>
      <c r="BU149" s="0" t="s">
        <v>508</v>
      </c>
      <c r="BW149" s="0" t="n">
        <v>2018</v>
      </c>
      <c r="BX149" s="0" t="n">
        <v>2022</v>
      </c>
      <c r="BY149" s="0" t="s">
        <v>509</v>
      </c>
      <c r="BZ149" s="0" t="n">
        <v>2020</v>
      </c>
      <c r="CA149" s="0" t="n">
        <v>1</v>
      </c>
      <c r="CB149" s="0" t="n">
        <v>1</v>
      </c>
      <c r="CC149" s="0" t="n">
        <v>1</v>
      </c>
      <c r="CD149" s="0" t="n">
        <v>-0.0042663652405671</v>
      </c>
      <c r="CE149" s="0" t="n">
        <v>1</v>
      </c>
    </row>
    <row r="150" customFormat="false" ht="15" hidden="false" customHeight="false" outlineLevel="0" collapsed="false">
      <c r="A150" s="0" t="s">
        <v>496</v>
      </c>
      <c r="B150" s="0" t="n">
        <v>1455</v>
      </c>
      <c r="C150" s="0" t="n">
        <v>-0.0143438377173852</v>
      </c>
      <c r="D150" s="0" t="n">
        <v>291394</v>
      </c>
      <c r="E150" s="0" t="n">
        <f aca="false">IF(ISNUMBER($BA150),$BA150,IF(AND(ISNUMBER($D150),ISNUMBER($BW150),ISNUMBER($BX150)),$D150*($BX150-$BW150+1),""))</f>
        <v>291394</v>
      </c>
      <c r="H150" s="0" t="s">
        <v>118</v>
      </c>
      <c r="I150" s="0" t="s">
        <v>344</v>
      </c>
      <c r="J150" s="0" t="n">
        <f aca="false">IF($BW150&lt;&gt;"",$BW150,"")</f>
        <v>2018</v>
      </c>
      <c r="K150" s="0" t="n">
        <f aca="false">IF($BX150&lt;&gt;"",$BX150,"")</f>
        <v>2022</v>
      </c>
      <c r="L150" s="0" t="n">
        <f aca="false">IF(AND(ISNUMBER($BW150),ISNUMBER($BX150)),($BW150+$BX150)/2,"")</f>
        <v>2020</v>
      </c>
      <c r="M150" s="0" t="n">
        <f aca="false">IF($L150&lt;&gt;"",$L150,"")</f>
        <v>2020</v>
      </c>
      <c r="N150" s="0" t="n">
        <f aca="false">IF(AND(ISNUMBER($BW150),ISNUMBER($BX150)),MIN(1,MAX(0,($BX150-2016+1)/($BX150-$BW150+1))),"")</f>
        <v>1</v>
      </c>
      <c r="O150" s="0" t="n">
        <f aca="false">IF(AND(ISNUMBER($BW150),ISNUMBER($BX150)),MIN(1,MAX(0,($BX150-2017+1)/($BX150-$BW150+1))),"")</f>
        <v>1</v>
      </c>
      <c r="P150" s="0" t="n">
        <f aca="false">IF(AND(ISNUMBER($BW150),ISNUMBER($BX150)),MIN(1,MAX(0,($BX150-2018+1)/($BX150-$BW150+1))),"")</f>
        <v>1</v>
      </c>
      <c r="Q150" s="0" t="n">
        <f aca="false">IF(AND(ISNUMBER($BW150),ISNUMBER($BX150)),MIN(1,MAX(0,($BX150-2019+1)/($BX150-$BW150+1))),"")</f>
        <v>0.8</v>
      </c>
      <c r="R150" s="0" t="n">
        <f aca="false">IF(AND(ISNUMBER($BW150),ISNUMBER($BX150)),MIN(1,MAX(0,($BX150-2016+1)/($BX150-$BW150+1))),"")</f>
        <v>1</v>
      </c>
      <c r="S150" s="0" t="n">
        <f aca="false">IF($L150&lt;&gt;"",IF($L150&gt;=2015.5,1,0),"")</f>
        <v>1</v>
      </c>
      <c r="T150" s="0" t="n">
        <f aca="false">IF($L150&lt;&gt;"",IF($L150&gt;=2016,1,0),"")</f>
        <v>1</v>
      </c>
      <c r="U150" s="0" t="n">
        <f aca="false">IF(ISNUMBER($BX150),IF($BX150&gt;=2016,1,0),"")</f>
        <v>1</v>
      </c>
      <c r="V150" s="0" t="n">
        <f aca="false">IF(ISNUMBER($BW150),IF($BW150&gt;=2016,1,0),"")</f>
        <v>1</v>
      </c>
      <c r="W150" s="0" t="str">
        <f aca="false">IF(AND(ISNUMBER($BW150),ISNUMBER($BX150)),IF($BW150&gt;=2016,"post-only",IF($BX150&lt;2016,"pre-only","mixed")),"")</f>
        <v>post-only</v>
      </c>
      <c r="X150" s="0" t="n">
        <f aca="false">IF(AND(ISNUMBER($BW150),ISNUMBER($BX150)),MIN(1,MAX(0,($BX150-2017+1)/($BX150-$BW150+1))),"")</f>
        <v>1</v>
      </c>
      <c r="Y150" s="0" t="n">
        <f aca="false">IF(AND(ISNUMBER($BW150),ISNUMBER($BX150)),MIN(1,MAX(0,($BX150-2018+1)/($BX150-$BW150+1))),"")</f>
        <v>1</v>
      </c>
      <c r="Z150" s="0" t="n">
        <f aca="false">IF(AND(ISNUMBER($BW150),ISNUMBER($BX150)),MIN(1,MAX(0,($BX150-2019+1)/($BX150-$BW150+1))),"")</f>
        <v>0.8</v>
      </c>
      <c r="AA150" s="0" t="n">
        <f aca="false">IF(ISNUMBER($BX150),IF($BX150&gt;=2017,1,0),"")</f>
        <v>1</v>
      </c>
      <c r="AB150" s="0" t="n">
        <f aca="false">IF(ISNUMBER($BX150),IF($BX150&gt;=2018,1,0),"")</f>
        <v>1</v>
      </c>
      <c r="AC150" s="0" t="n">
        <f aca="false">IF(ISNUMBER($BX150),IF($BX150&gt;=2019,1,0),"")</f>
        <v>1</v>
      </c>
      <c r="AD150" s="0" t="n">
        <f aca="false">IF($L150&lt;&gt;"",IF($L150&gt;2013,1,0),"")</f>
        <v>1</v>
      </c>
      <c r="AE150" s="0" t="n">
        <f aca="false">IF($L150&lt;&gt;"",1+IF($L150&gt;2011,1,0)+IF($L150&gt;2014,1,0),"")</f>
        <v>3</v>
      </c>
      <c r="AF150" s="0" t="s">
        <v>87</v>
      </c>
      <c r="AG150" s="0" t="s">
        <v>436</v>
      </c>
      <c r="AH150" s="0" t="s">
        <v>90</v>
      </c>
      <c r="AI150" s="0" t="s">
        <v>497</v>
      </c>
      <c r="AJ150" s="0" t="s">
        <v>497</v>
      </c>
      <c r="AK150" s="0" t="str">
        <f aca="false">IF(AND($CF150&lt;&gt;"",IFERROR(INDEX(subsample_country_map!$B:$B,MATCH($CF150,subsample_country_map!$A:$A,0)),"")&lt;&gt;""),INDEX(subsample_country_map!$B:$B,MATCH($CF150,subsample_country_map!$A:$A,0)),INDEX(lookup!$AA:$AA,MATCH($A150,lookup!$A:$A,0)))</f>
        <v>2_Europe</v>
      </c>
      <c r="AL150" s="0" t="str">
        <f aca="false">IF(AND($CF150&lt;&gt;"",IFERROR(INDEX(subsample_country_map!$C:$C,MATCH($CF150,subsample_country_map!$A:$A,0)),"")&lt;&gt;""),INDEX(subsample_country_map!$C:$C,MATCH($CF150,subsample_country_map!$A:$A,0)),INDEX(lookup!$AB:$AB,MATCH($A150,lookup!$A:$A,0)))</f>
        <v>99_NCE</v>
      </c>
      <c r="AM150" s="0" t="str">
        <f aca="false">IF(AND($CF150&lt;&gt;"",IFERROR(INDEX(subsample_country_map!$D:$D,MATCH($CF150,subsample_country_map!$A:$A,0)),"")&lt;&gt;""),INDEX(subsample_country_map!$D:$D,MATCH($CF150,subsample_country_map!$A:$A,0)),INDEX(lookup!$AC:$AC,MATCH($A150,lookup!$A:$A,0)))</f>
        <v>1_western</v>
      </c>
      <c r="AN150" s="0" t="str">
        <f aca="false">IF(AND($CF150&lt;&gt;"",IFERROR(INDEX(subsample_country_map!$E:$E,MATCH($CF150,subsample_country_map!$A:$A,0)),"")&lt;&gt;""),INDEX(subsample_country_map!$E:$E,MATCH($CF150,subsample_country_map!$A:$A,0)),INDEX(lookup!$AD:$AD,MATCH($A150,lookup!$A:$A,0)))</f>
        <v>99_NCE</v>
      </c>
      <c r="AO150" s="0" t="str">
        <f aca="false">INDEX(lookup!$Y:$Y,MATCH($A150,lookup!$A:$A,0))</f>
        <v>1_not published</v>
      </c>
      <c r="AP150" s="0" t="str">
        <f aca="false">INDEX(lookup!$Z:$Z,MATCH($A150,lookup!$A:$A,0))</f>
        <v>99_NCE</v>
      </c>
      <c r="AQ150" s="0" t="str">
        <f aca="false">INDEX(lookup!$W:$W,MATCH($A150,lookup!$A:$A,0))</f>
        <v>1_fin/acc/econ</v>
      </c>
      <c r="AS150" s="0" t="s">
        <v>91</v>
      </c>
      <c r="AT150" s="0" t="s">
        <v>111</v>
      </c>
      <c r="AU150" s="0" t="s">
        <v>93</v>
      </c>
      <c r="AV150" s="0" t="s">
        <v>667</v>
      </c>
      <c r="AW150" s="0" t="s">
        <v>668</v>
      </c>
      <c r="BA150" s="0" t="n">
        <v>291394</v>
      </c>
      <c r="BB150" s="0" t="s">
        <v>96</v>
      </c>
      <c r="BC150" s="0" t="s">
        <v>358</v>
      </c>
      <c r="BD150" s="0" t="s">
        <v>501</v>
      </c>
      <c r="BE150" s="0" t="s">
        <v>98</v>
      </c>
      <c r="BI150" s="0" t="s">
        <v>634</v>
      </c>
      <c r="BJ150" s="0" t="s">
        <v>551</v>
      </c>
      <c r="BK150" s="0" t="s">
        <v>635</v>
      </c>
      <c r="BL150" s="0" t="s">
        <v>669</v>
      </c>
      <c r="BM150" s="0" t="s">
        <v>513</v>
      </c>
      <c r="BN150" s="0" t="s">
        <v>507</v>
      </c>
      <c r="BO150" s="0" t="s">
        <v>105</v>
      </c>
      <c r="BP150" s="0" t="s">
        <v>496</v>
      </c>
      <c r="BQ150" s="0" t="s">
        <v>127</v>
      </c>
      <c r="BT150" s="0" t="n">
        <v>0</v>
      </c>
      <c r="BU150" s="0" t="s">
        <v>508</v>
      </c>
      <c r="BW150" s="0" t="n">
        <v>2018</v>
      </c>
      <c r="BX150" s="0" t="n">
        <v>2022</v>
      </c>
      <c r="BY150" s="0" t="s">
        <v>509</v>
      </c>
      <c r="BZ150" s="0" t="n">
        <v>2020</v>
      </c>
      <c r="CA150" s="0" t="n">
        <v>1</v>
      </c>
      <c r="CB150" s="0" t="n">
        <v>1</v>
      </c>
      <c r="CC150" s="0" t="n">
        <v>1</v>
      </c>
      <c r="CD150" s="0" t="n">
        <v>-0.0143448215663922</v>
      </c>
      <c r="CE150" s="0" t="n">
        <v>1</v>
      </c>
    </row>
    <row r="151" customFormat="false" ht="15" hidden="false" customHeight="false" outlineLevel="0" collapsed="false">
      <c r="A151" s="0" t="s">
        <v>496</v>
      </c>
      <c r="B151" s="0" t="n">
        <v>1456</v>
      </c>
      <c r="C151" s="0" t="n">
        <v>-0.00012271598060403</v>
      </c>
      <c r="D151" s="0" t="n">
        <v>306871</v>
      </c>
      <c r="E151" s="0" t="n">
        <f aca="false">IF(ISNUMBER($BA151),$BA151,IF(AND(ISNUMBER($D151),ISNUMBER($BW151),ISNUMBER($BX151)),$D151*($BX151-$BW151+1),""))</f>
        <v>306871</v>
      </c>
      <c r="H151" s="0" t="s">
        <v>118</v>
      </c>
      <c r="I151" s="0" t="s">
        <v>344</v>
      </c>
      <c r="J151" s="0" t="n">
        <f aca="false">IF($BW151&lt;&gt;"",$BW151,"")</f>
        <v>2018</v>
      </c>
      <c r="K151" s="0" t="n">
        <f aca="false">IF($BX151&lt;&gt;"",$BX151,"")</f>
        <v>2022</v>
      </c>
      <c r="L151" s="0" t="n">
        <f aca="false">IF(AND(ISNUMBER($BW151),ISNUMBER($BX151)),($BW151+$BX151)/2,"")</f>
        <v>2020</v>
      </c>
      <c r="M151" s="0" t="n">
        <f aca="false">IF($L151&lt;&gt;"",$L151,"")</f>
        <v>2020</v>
      </c>
      <c r="N151" s="0" t="n">
        <f aca="false">IF(AND(ISNUMBER($BW151),ISNUMBER($BX151)),MIN(1,MAX(0,($BX151-2016+1)/($BX151-$BW151+1))),"")</f>
        <v>1</v>
      </c>
      <c r="O151" s="0" t="n">
        <f aca="false">IF(AND(ISNUMBER($BW151),ISNUMBER($BX151)),MIN(1,MAX(0,($BX151-2017+1)/($BX151-$BW151+1))),"")</f>
        <v>1</v>
      </c>
      <c r="P151" s="0" t="n">
        <f aca="false">IF(AND(ISNUMBER($BW151),ISNUMBER($BX151)),MIN(1,MAX(0,($BX151-2018+1)/($BX151-$BW151+1))),"")</f>
        <v>1</v>
      </c>
      <c r="Q151" s="0" t="n">
        <f aca="false">IF(AND(ISNUMBER($BW151),ISNUMBER($BX151)),MIN(1,MAX(0,($BX151-2019+1)/($BX151-$BW151+1))),"")</f>
        <v>0.8</v>
      </c>
      <c r="R151" s="0" t="n">
        <f aca="false">IF(AND(ISNUMBER($BW151),ISNUMBER($BX151)),MIN(1,MAX(0,($BX151-2016+1)/($BX151-$BW151+1))),"")</f>
        <v>1</v>
      </c>
      <c r="S151" s="0" t="n">
        <f aca="false">IF($L151&lt;&gt;"",IF($L151&gt;=2015.5,1,0),"")</f>
        <v>1</v>
      </c>
      <c r="T151" s="0" t="n">
        <f aca="false">IF($L151&lt;&gt;"",IF($L151&gt;=2016,1,0),"")</f>
        <v>1</v>
      </c>
      <c r="U151" s="0" t="n">
        <f aca="false">IF(ISNUMBER($BX151),IF($BX151&gt;=2016,1,0),"")</f>
        <v>1</v>
      </c>
      <c r="V151" s="0" t="n">
        <f aca="false">IF(ISNUMBER($BW151),IF($BW151&gt;=2016,1,0),"")</f>
        <v>1</v>
      </c>
      <c r="W151" s="0" t="str">
        <f aca="false">IF(AND(ISNUMBER($BW151),ISNUMBER($BX151)),IF($BW151&gt;=2016,"post-only",IF($BX151&lt;2016,"pre-only","mixed")),"")</f>
        <v>post-only</v>
      </c>
      <c r="X151" s="0" t="n">
        <f aca="false">IF(AND(ISNUMBER($BW151),ISNUMBER($BX151)),MIN(1,MAX(0,($BX151-2017+1)/($BX151-$BW151+1))),"")</f>
        <v>1</v>
      </c>
      <c r="Y151" s="0" t="n">
        <f aca="false">IF(AND(ISNUMBER($BW151),ISNUMBER($BX151)),MIN(1,MAX(0,($BX151-2018+1)/($BX151-$BW151+1))),"")</f>
        <v>1</v>
      </c>
      <c r="Z151" s="0" t="n">
        <f aca="false">IF(AND(ISNUMBER($BW151),ISNUMBER($BX151)),MIN(1,MAX(0,($BX151-2019+1)/($BX151-$BW151+1))),"")</f>
        <v>0.8</v>
      </c>
      <c r="AA151" s="0" t="n">
        <f aca="false">IF(ISNUMBER($BX151),IF($BX151&gt;=2017,1,0),"")</f>
        <v>1</v>
      </c>
      <c r="AB151" s="0" t="n">
        <f aca="false">IF(ISNUMBER($BX151),IF($BX151&gt;=2018,1,0),"")</f>
        <v>1</v>
      </c>
      <c r="AC151" s="0" t="n">
        <f aca="false">IF(ISNUMBER($BX151),IF($BX151&gt;=2019,1,0),"")</f>
        <v>1</v>
      </c>
      <c r="AD151" s="0" t="n">
        <f aca="false">IF($L151&lt;&gt;"",IF($L151&gt;2013,1,0),"")</f>
        <v>1</v>
      </c>
      <c r="AE151" s="0" t="n">
        <f aca="false">IF($L151&lt;&gt;"",1+IF($L151&gt;2011,1,0)+IF($L151&gt;2014,1,0),"")</f>
        <v>3</v>
      </c>
      <c r="AF151" s="0" t="s">
        <v>87</v>
      </c>
      <c r="AG151" s="0" t="s">
        <v>88</v>
      </c>
      <c r="AH151" s="0" t="s">
        <v>90</v>
      </c>
      <c r="AI151" s="0" t="s">
        <v>497</v>
      </c>
      <c r="AJ151" s="0" t="s">
        <v>497</v>
      </c>
      <c r="AK151" s="0" t="str">
        <f aca="false">IF(AND($CF151&lt;&gt;"",IFERROR(INDEX(subsample_country_map!$B:$B,MATCH($CF151,subsample_country_map!$A:$A,0)),"")&lt;&gt;""),INDEX(subsample_country_map!$B:$B,MATCH($CF151,subsample_country_map!$A:$A,0)),INDEX(lookup!$AA:$AA,MATCH($A151,lookup!$A:$A,0)))</f>
        <v>2_Europe</v>
      </c>
      <c r="AL151" s="0" t="str">
        <f aca="false">IF(AND($CF151&lt;&gt;"",IFERROR(INDEX(subsample_country_map!$C:$C,MATCH($CF151,subsample_country_map!$A:$A,0)),"")&lt;&gt;""),INDEX(subsample_country_map!$C:$C,MATCH($CF151,subsample_country_map!$A:$A,0)),INDEX(lookup!$AB:$AB,MATCH($A151,lookup!$A:$A,0)))</f>
        <v>99_NCE</v>
      </c>
      <c r="AM151" s="0" t="str">
        <f aca="false">IF(AND($CF151&lt;&gt;"",IFERROR(INDEX(subsample_country_map!$D:$D,MATCH($CF151,subsample_country_map!$A:$A,0)),"")&lt;&gt;""),INDEX(subsample_country_map!$D:$D,MATCH($CF151,subsample_country_map!$A:$A,0)),INDEX(lookup!$AC:$AC,MATCH($A151,lookup!$A:$A,0)))</f>
        <v>1_western</v>
      </c>
      <c r="AN151" s="0" t="str">
        <f aca="false">IF(AND($CF151&lt;&gt;"",IFERROR(INDEX(subsample_country_map!$E:$E,MATCH($CF151,subsample_country_map!$A:$A,0)),"")&lt;&gt;""),INDEX(subsample_country_map!$E:$E,MATCH($CF151,subsample_country_map!$A:$A,0)),INDEX(lookup!$AD:$AD,MATCH($A151,lookup!$A:$A,0)))</f>
        <v>99_NCE</v>
      </c>
      <c r="AO151" s="0" t="str">
        <f aca="false">INDEX(lookup!$Y:$Y,MATCH($A151,lookup!$A:$A,0))</f>
        <v>1_not published</v>
      </c>
      <c r="AP151" s="0" t="str">
        <f aca="false">INDEX(lookup!$Z:$Z,MATCH($A151,lookup!$A:$A,0))</f>
        <v>99_NCE</v>
      </c>
      <c r="AQ151" s="0" t="str">
        <f aca="false">INDEX(lookup!$W:$W,MATCH($A151,lookup!$A:$A,0))</f>
        <v>1_fin/acc/econ</v>
      </c>
      <c r="AS151" s="0" t="s">
        <v>91</v>
      </c>
      <c r="AT151" s="0" t="s">
        <v>397</v>
      </c>
      <c r="AU151" s="0" t="s">
        <v>93</v>
      </c>
      <c r="AV151" s="0" t="s">
        <v>673</v>
      </c>
      <c r="AW151" s="0" t="s">
        <v>674</v>
      </c>
      <c r="BA151" s="0" t="n">
        <v>306871</v>
      </c>
      <c r="BB151" s="0" t="s">
        <v>500</v>
      </c>
      <c r="BC151" s="0" t="s">
        <v>358</v>
      </c>
      <c r="BD151" s="0" t="s">
        <v>501</v>
      </c>
      <c r="BE151" s="0" t="s">
        <v>98</v>
      </c>
      <c r="BI151" s="0" t="s">
        <v>675</v>
      </c>
      <c r="BJ151" s="0" t="s">
        <v>583</v>
      </c>
      <c r="BK151" s="0" t="s">
        <v>676</v>
      </c>
      <c r="BL151" s="0" t="s">
        <v>677</v>
      </c>
      <c r="BM151" s="0" t="s">
        <v>506</v>
      </c>
      <c r="BN151" s="0" t="s">
        <v>507</v>
      </c>
      <c r="BO151" s="0" t="s">
        <v>105</v>
      </c>
      <c r="BP151" s="0" t="s">
        <v>496</v>
      </c>
      <c r="BQ151" s="0" t="s">
        <v>127</v>
      </c>
      <c r="BT151" s="0" t="n">
        <v>0</v>
      </c>
      <c r="BU151" s="0" t="s">
        <v>508</v>
      </c>
      <c r="BW151" s="0" t="n">
        <v>2018</v>
      </c>
      <c r="BX151" s="0" t="n">
        <v>2022</v>
      </c>
      <c r="BY151" s="0" t="s">
        <v>509</v>
      </c>
      <c r="BZ151" s="0" t="n">
        <v>2020</v>
      </c>
      <c r="CA151" s="0" t="n">
        <v>1</v>
      </c>
      <c r="CB151" s="0" t="n">
        <v>1</v>
      </c>
      <c r="CC151" s="0" t="n">
        <v>1</v>
      </c>
      <c r="CD151" s="0" t="n">
        <v>-0.000122715981220032</v>
      </c>
      <c r="CE151" s="0" t="n">
        <v>1</v>
      </c>
    </row>
    <row r="152" customFormat="false" ht="15" hidden="false" customHeight="false" outlineLevel="0" collapsed="false">
      <c r="A152" s="0" t="s">
        <v>496</v>
      </c>
      <c r="B152" s="0" t="n">
        <v>1457</v>
      </c>
      <c r="C152" s="0" t="n">
        <v>-0.0646868423193923</v>
      </c>
      <c r="D152" s="0" t="n">
        <v>306871</v>
      </c>
      <c r="E152" s="0" t="n">
        <f aca="false">IF(ISNUMBER($BA152),$BA152,IF(AND(ISNUMBER($D152),ISNUMBER($BW152),ISNUMBER($BX152)),$D152*($BX152-$BW152+1),""))</f>
        <v>306871</v>
      </c>
      <c r="H152" s="0" t="s">
        <v>118</v>
      </c>
      <c r="I152" s="0" t="s">
        <v>344</v>
      </c>
      <c r="J152" s="0" t="n">
        <f aca="false">IF($BW152&lt;&gt;"",$BW152,"")</f>
        <v>2018</v>
      </c>
      <c r="K152" s="0" t="n">
        <f aca="false">IF($BX152&lt;&gt;"",$BX152,"")</f>
        <v>2022</v>
      </c>
      <c r="L152" s="0" t="n">
        <f aca="false">IF(AND(ISNUMBER($BW152),ISNUMBER($BX152)),($BW152+$BX152)/2,"")</f>
        <v>2020</v>
      </c>
      <c r="M152" s="0" t="n">
        <f aca="false">IF($L152&lt;&gt;"",$L152,"")</f>
        <v>2020</v>
      </c>
      <c r="N152" s="0" t="n">
        <f aca="false">IF(AND(ISNUMBER($BW152),ISNUMBER($BX152)),MIN(1,MAX(0,($BX152-2016+1)/($BX152-$BW152+1))),"")</f>
        <v>1</v>
      </c>
      <c r="O152" s="0" t="n">
        <f aca="false">IF(AND(ISNUMBER($BW152),ISNUMBER($BX152)),MIN(1,MAX(0,($BX152-2017+1)/($BX152-$BW152+1))),"")</f>
        <v>1</v>
      </c>
      <c r="P152" s="0" t="n">
        <f aca="false">IF(AND(ISNUMBER($BW152),ISNUMBER($BX152)),MIN(1,MAX(0,($BX152-2018+1)/($BX152-$BW152+1))),"")</f>
        <v>1</v>
      </c>
      <c r="Q152" s="0" t="n">
        <f aca="false">IF(AND(ISNUMBER($BW152),ISNUMBER($BX152)),MIN(1,MAX(0,($BX152-2019+1)/($BX152-$BW152+1))),"")</f>
        <v>0.8</v>
      </c>
      <c r="R152" s="0" t="n">
        <f aca="false">IF(AND(ISNUMBER($BW152),ISNUMBER($BX152)),MIN(1,MAX(0,($BX152-2016+1)/($BX152-$BW152+1))),"")</f>
        <v>1</v>
      </c>
      <c r="S152" s="0" t="n">
        <f aca="false">IF($L152&lt;&gt;"",IF($L152&gt;=2015.5,1,0),"")</f>
        <v>1</v>
      </c>
      <c r="T152" s="0" t="n">
        <f aca="false">IF($L152&lt;&gt;"",IF($L152&gt;=2016,1,0),"")</f>
        <v>1</v>
      </c>
      <c r="U152" s="0" t="n">
        <f aca="false">IF(ISNUMBER($BX152),IF($BX152&gt;=2016,1,0),"")</f>
        <v>1</v>
      </c>
      <c r="V152" s="0" t="n">
        <f aca="false">IF(ISNUMBER($BW152),IF($BW152&gt;=2016,1,0),"")</f>
        <v>1</v>
      </c>
      <c r="W152" s="0" t="str">
        <f aca="false">IF(AND(ISNUMBER($BW152),ISNUMBER($BX152)),IF($BW152&gt;=2016,"post-only",IF($BX152&lt;2016,"pre-only","mixed")),"")</f>
        <v>post-only</v>
      </c>
      <c r="X152" s="0" t="n">
        <f aca="false">IF(AND(ISNUMBER($BW152),ISNUMBER($BX152)),MIN(1,MAX(0,($BX152-2017+1)/($BX152-$BW152+1))),"")</f>
        <v>1</v>
      </c>
      <c r="Y152" s="0" t="n">
        <f aca="false">IF(AND(ISNUMBER($BW152),ISNUMBER($BX152)),MIN(1,MAX(0,($BX152-2018+1)/($BX152-$BW152+1))),"")</f>
        <v>1</v>
      </c>
      <c r="Z152" s="0" t="n">
        <f aca="false">IF(AND(ISNUMBER($BW152),ISNUMBER($BX152)),MIN(1,MAX(0,($BX152-2019+1)/($BX152-$BW152+1))),"")</f>
        <v>0.8</v>
      </c>
      <c r="AA152" s="0" t="n">
        <f aca="false">IF(ISNUMBER($BX152),IF($BX152&gt;=2017,1,0),"")</f>
        <v>1</v>
      </c>
      <c r="AB152" s="0" t="n">
        <f aca="false">IF(ISNUMBER($BX152),IF($BX152&gt;=2018,1,0),"")</f>
        <v>1</v>
      </c>
      <c r="AC152" s="0" t="n">
        <f aca="false">IF(ISNUMBER($BX152),IF($BX152&gt;=2019,1,0),"")</f>
        <v>1</v>
      </c>
      <c r="AD152" s="0" t="n">
        <f aca="false">IF($L152&lt;&gt;"",IF($L152&gt;2013,1,0),"")</f>
        <v>1</v>
      </c>
      <c r="AE152" s="0" t="n">
        <f aca="false">IF($L152&lt;&gt;"",1+IF($L152&gt;2011,1,0)+IF($L152&gt;2014,1,0),"")</f>
        <v>3</v>
      </c>
      <c r="AF152" s="0" t="s">
        <v>87</v>
      </c>
      <c r="AG152" s="0" t="s">
        <v>436</v>
      </c>
      <c r="AH152" s="0" t="s">
        <v>90</v>
      </c>
      <c r="AI152" s="0" t="s">
        <v>497</v>
      </c>
      <c r="AJ152" s="0" t="s">
        <v>497</v>
      </c>
      <c r="AK152" s="0" t="str">
        <f aca="false">IF(AND($CF152&lt;&gt;"",IFERROR(INDEX(subsample_country_map!$B:$B,MATCH($CF152,subsample_country_map!$A:$A,0)),"")&lt;&gt;""),INDEX(subsample_country_map!$B:$B,MATCH($CF152,subsample_country_map!$A:$A,0)),INDEX(lookup!$AA:$AA,MATCH($A152,lookup!$A:$A,0)))</f>
        <v>2_Europe</v>
      </c>
      <c r="AL152" s="0" t="str">
        <f aca="false">IF(AND($CF152&lt;&gt;"",IFERROR(INDEX(subsample_country_map!$C:$C,MATCH($CF152,subsample_country_map!$A:$A,0)),"")&lt;&gt;""),INDEX(subsample_country_map!$C:$C,MATCH($CF152,subsample_country_map!$A:$A,0)),INDEX(lookup!$AB:$AB,MATCH($A152,lookup!$A:$A,0)))</f>
        <v>99_NCE</v>
      </c>
      <c r="AM152" s="0" t="str">
        <f aca="false">IF(AND($CF152&lt;&gt;"",IFERROR(INDEX(subsample_country_map!$D:$D,MATCH($CF152,subsample_country_map!$A:$A,0)),"")&lt;&gt;""),INDEX(subsample_country_map!$D:$D,MATCH($CF152,subsample_country_map!$A:$A,0)),INDEX(lookup!$AC:$AC,MATCH($A152,lookup!$A:$A,0)))</f>
        <v>1_western</v>
      </c>
      <c r="AN152" s="0" t="str">
        <f aca="false">IF(AND($CF152&lt;&gt;"",IFERROR(INDEX(subsample_country_map!$E:$E,MATCH($CF152,subsample_country_map!$A:$A,0)),"")&lt;&gt;""),INDEX(subsample_country_map!$E:$E,MATCH($CF152,subsample_country_map!$A:$A,0)),INDEX(lookup!$AD:$AD,MATCH($A152,lookup!$A:$A,0)))</f>
        <v>99_NCE</v>
      </c>
      <c r="AO152" s="0" t="str">
        <f aca="false">INDEX(lookup!$Y:$Y,MATCH($A152,lookup!$A:$A,0))</f>
        <v>1_not published</v>
      </c>
      <c r="AP152" s="0" t="str">
        <f aca="false">INDEX(lookup!$Z:$Z,MATCH($A152,lookup!$A:$A,0))</f>
        <v>99_NCE</v>
      </c>
      <c r="AQ152" s="0" t="str">
        <f aca="false">INDEX(lookup!$W:$W,MATCH($A152,lookup!$A:$A,0))</f>
        <v>1_fin/acc/econ</v>
      </c>
      <c r="AS152" s="0" t="s">
        <v>91</v>
      </c>
      <c r="AT152" s="0" t="s">
        <v>111</v>
      </c>
      <c r="AU152" s="0" t="s">
        <v>93</v>
      </c>
      <c r="AV152" s="0" t="s">
        <v>678</v>
      </c>
      <c r="AW152" s="0" t="s">
        <v>679</v>
      </c>
      <c r="BA152" s="0" t="n">
        <v>306871</v>
      </c>
      <c r="BB152" s="0" t="s">
        <v>96</v>
      </c>
      <c r="BC152" s="0" t="s">
        <v>358</v>
      </c>
      <c r="BD152" s="0" t="s">
        <v>501</v>
      </c>
      <c r="BE152" s="0" t="s">
        <v>98</v>
      </c>
      <c r="BI152" s="0" t="s">
        <v>675</v>
      </c>
      <c r="BJ152" s="0" t="s">
        <v>583</v>
      </c>
      <c r="BK152" s="0" t="s">
        <v>676</v>
      </c>
      <c r="BL152" s="0" t="s">
        <v>680</v>
      </c>
      <c r="BM152" s="0" t="s">
        <v>513</v>
      </c>
      <c r="BN152" s="0" t="s">
        <v>507</v>
      </c>
      <c r="BO152" s="0" t="s">
        <v>105</v>
      </c>
      <c r="BP152" s="0" t="s">
        <v>496</v>
      </c>
      <c r="BQ152" s="0" t="s">
        <v>127</v>
      </c>
      <c r="BT152" s="0" t="n">
        <v>0</v>
      </c>
      <c r="BU152" s="0" t="s">
        <v>508</v>
      </c>
      <c r="BW152" s="0" t="n">
        <v>2018</v>
      </c>
      <c r="BX152" s="0" t="n">
        <v>2022</v>
      </c>
      <c r="BY152" s="0" t="s">
        <v>509</v>
      </c>
      <c r="BZ152" s="0" t="n">
        <v>2020</v>
      </c>
      <c r="CA152" s="0" t="n">
        <v>1</v>
      </c>
      <c r="CB152" s="0" t="n">
        <v>1</v>
      </c>
      <c r="CC152" s="0" t="n">
        <v>1</v>
      </c>
      <c r="CD152" s="0" t="n">
        <v>-0.0647772944599436</v>
      </c>
      <c r="CE152" s="0" t="n">
        <v>1</v>
      </c>
    </row>
    <row r="153" customFormat="false" ht="15" hidden="false" customHeight="false" outlineLevel="0" collapsed="false">
      <c r="A153" s="0" t="s">
        <v>496</v>
      </c>
      <c r="B153" s="0" t="n">
        <v>1458</v>
      </c>
      <c r="C153" s="0" t="n">
        <v>-0.00117005715272675</v>
      </c>
      <c r="D153" s="0" t="n">
        <v>306788</v>
      </c>
      <c r="E153" s="0" t="n">
        <f aca="false">IF(ISNUMBER($BA153),$BA153,IF(AND(ISNUMBER($D153),ISNUMBER($BW153),ISNUMBER($BX153)),$D153*($BX153-$BW153+1),""))</f>
        <v>306788</v>
      </c>
      <c r="H153" s="0" t="s">
        <v>118</v>
      </c>
      <c r="I153" s="0" t="s">
        <v>344</v>
      </c>
      <c r="J153" s="0" t="n">
        <f aca="false">IF($BW153&lt;&gt;"",$BW153,"")</f>
        <v>2018</v>
      </c>
      <c r="K153" s="0" t="n">
        <f aca="false">IF($BX153&lt;&gt;"",$BX153,"")</f>
        <v>2022</v>
      </c>
      <c r="L153" s="0" t="n">
        <f aca="false">IF(AND(ISNUMBER($BW153),ISNUMBER($BX153)),($BW153+$BX153)/2,"")</f>
        <v>2020</v>
      </c>
      <c r="M153" s="0" t="n">
        <f aca="false">IF($L153&lt;&gt;"",$L153,"")</f>
        <v>2020</v>
      </c>
      <c r="N153" s="0" t="n">
        <f aca="false">IF(AND(ISNUMBER($BW153),ISNUMBER($BX153)),MIN(1,MAX(0,($BX153-2016+1)/($BX153-$BW153+1))),"")</f>
        <v>1</v>
      </c>
      <c r="O153" s="0" t="n">
        <f aca="false">IF(AND(ISNUMBER($BW153),ISNUMBER($BX153)),MIN(1,MAX(0,($BX153-2017+1)/($BX153-$BW153+1))),"")</f>
        <v>1</v>
      </c>
      <c r="P153" s="0" t="n">
        <f aca="false">IF(AND(ISNUMBER($BW153),ISNUMBER($BX153)),MIN(1,MAX(0,($BX153-2018+1)/($BX153-$BW153+1))),"")</f>
        <v>1</v>
      </c>
      <c r="Q153" s="0" t="n">
        <f aca="false">IF(AND(ISNUMBER($BW153),ISNUMBER($BX153)),MIN(1,MAX(0,($BX153-2019+1)/($BX153-$BW153+1))),"")</f>
        <v>0.8</v>
      </c>
      <c r="R153" s="0" t="n">
        <f aca="false">IF(AND(ISNUMBER($BW153),ISNUMBER($BX153)),MIN(1,MAX(0,($BX153-2016+1)/($BX153-$BW153+1))),"")</f>
        <v>1</v>
      </c>
      <c r="S153" s="0" t="n">
        <f aca="false">IF($L153&lt;&gt;"",IF($L153&gt;=2015.5,1,0),"")</f>
        <v>1</v>
      </c>
      <c r="T153" s="0" t="n">
        <f aca="false">IF($L153&lt;&gt;"",IF($L153&gt;=2016,1,0),"")</f>
        <v>1</v>
      </c>
      <c r="U153" s="0" t="n">
        <f aca="false">IF(ISNUMBER($BX153),IF($BX153&gt;=2016,1,0),"")</f>
        <v>1</v>
      </c>
      <c r="V153" s="0" t="n">
        <f aca="false">IF(ISNUMBER($BW153),IF($BW153&gt;=2016,1,0),"")</f>
        <v>1</v>
      </c>
      <c r="W153" s="0" t="str">
        <f aca="false">IF(AND(ISNUMBER($BW153),ISNUMBER($BX153)),IF($BW153&gt;=2016,"post-only",IF($BX153&lt;2016,"pre-only","mixed")),"")</f>
        <v>post-only</v>
      </c>
      <c r="X153" s="0" t="n">
        <f aca="false">IF(AND(ISNUMBER($BW153),ISNUMBER($BX153)),MIN(1,MAX(0,($BX153-2017+1)/($BX153-$BW153+1))),"")</f>
        <v>1</v>
      </c>
      <c r="Y153" s="0" t="n">
        <f aca="false">IF(AND(ISNUMBER($BW153),ISNUMBER($BX153)),MIN(1,MAX(0,($BX153-2018+1)/($BX153-$BW153+1))),"")</f>
        <v>1</v>
      </c>
      <c r="Z153" s="0" t="n">
        <f aca="false">IF(AND(ISNUMBER($BW153),ISNUMBER($BX153)),MIN(1,MAX(0,($BX153-2019+1)/($BX153-$BW153+1))),"")</f>
        <v>0.8</v>
      </c>
      <c r="AA153" s="0" t="n">
        <f aca="false">IF(ISNUMBER($BX153),IF($BX153&gt;=2017,1,0),"")</f>
        <v>1</v>
      </c>
      <c r="AB153" s="0" t="n">
        <f aca="false">IF(ISNUMBER($BX153),IF($BX153&gt;=2018,1,0),"")</f>
        <v>1</v>
      </c>
      <c r="AC153" s="0" t="n">
        <f aca="false">IF(ISNUMBER($BX153),IF($BX153&gt;=2019,1,0),"")</f>
        <v>1</v>
      </c>
      <c r="AD153" s="0" t="n">
        <f aca="false">IF($L153&lt;&gt;"",IF($L153&gt;2013,1,0),"")</f>
        <v>1</v>
      </c>
      <c r="AE153" s="0" t="n">
        <f aca="false">IF($L153&lt;&gt;"",1+IF($L153&gt;2011,1,0)+IF($L153&gt;2014,1,0),"")</f>
        <v>3</v>
      </c>
      <c r="AF153" s="0" t="s">
        <v>87</v>
      </c>
      <c r="AG153" s="0" t="s">
        <v>88</v>
      </c>
      <c r="AH153" s="0" t="s">
        <v>90</v>
      </c>
      <c r="AI153" s="0" t="s">
        <v>497</v>
      </c>
      <c r="AJ153" s="0" t="s">
        <v>497</v>
      </c>
      <c r="AK153" s="0" t="str">
        <f aca="false">IF(AND($CF153&lt;&gt;"",IFERROR(INDEX(subsample_country_map!$B:$B,MATCH($CF153,subsample_country_map!$A:$A,0)),"")&lt;&gt;""),INDEX(subsample_country_map!$B:$B,MATCH($CF153,subsample_country_map!$A:$A,0)),INDEX(lookup!$AA:$AA,MATCH($A153,lookup!$A:$A,0)))</f>
        <v>2_Europe</v>
      </c>
      <c r="AL153" s="0" t="str">
        <f aca="false">IF(AND($CF153&lt;&gt;"",IFERROR(INDEX(subsample_country_map!$C:$C,MATCH($CF153,subsample_country_map!$A:$A,0)),"")&lt;&gt;""),INDEX(subsample_country_map!$C:$C,MATCH($CF153,subsample_country_map!$A:$A,0)),INDEX(lookup!$AB:$AB,MATCH($A153,lookup!$A:$A,0)))</f>
        <v>99_NCE</v>
      </c>
      <c r="AM153" s="0" t="str">
        <f aca="false">IF(AND($CF153&lt;&gt;"",IFERROR(INDEX(subsample_country_map!$D:$D,MATCH($CF153,subsample_country_map!$A:$A,0)),"")&lt;&gt;""),INDEX(subsample_country_map!$D:$D,MATCH($CF153,subsample_country_map!$A:$A,0)),INDEX(lookup!$AC:$AC,MATCH($A153,lookup!$A:$A,0)))</f>
        <v>1_western</v>
      </c>
      <c r="AN153" s="0" t="str">
        <f aca="false">IF(AND($CF153&lt;&gt;"",IFERROR(INDEX(subsample_country_map!$E:$E,MATCH($CF153,subsample_country_map!$A:$A,0)),"")&lt;&gt;""),INDEX(subsample_country_map!$E:$E,MATCH($CF153,subsample_country_map!$A:$A,0)),INDEX(lookup!$AD:$AD,MATCH($A153,lookup!$A:$A,0)))</f>
        <v>99_NCE</v>
      </c>
      <c r="AO153" s="0" t="str">
        <f aca="false">INDEX(lookup!$Y:$Y,MATCH($A153,lookup!$A:$A,0))</f>
        <v>1_not published</v>
      </c>
      <c r="AP153" s="0" t="str">
        <f aca="false">INDEX(lookup!$Z:$Z,MATCH($A153,lookup!$A:$A,0))</f>
        <v>99_NCE</v>
      </c>
      <c r="AQ153" s="0" t="str">
        <f aca="false">INDEX(lookup!$W:$W,MATCH($A153,lookup!$A:$A,0))</f>
        <v>1_fin/acc/econ</v>
      </c>
      <c r="AS153" s="0" t="s">
        <v>91</v>
      </c>
      <c r="AT153" s="0" t="s">
        <v>397</v>
      </c>
      <c r="AU153" s="0" t="s">
        <v>93</v>
      </c>
      <c r="AV153" s="0" t="s">
        <v>681</v>
      </c>
      <c r="AW153" s="0" t="s">
        <v>682</v>
      </c>
      <c r="BA153" s="0" t="n">
        <v>306788</v>
      </c>
      <c r="BB153" s="0" t="s">
        <v>500</v>
      </c>
      <c r="BC153" s="0" t="s">
        <v>358</v>
      </c>
      <c r="BD153" s="0" t="s">
        <v>501</v>
      </c>
      <c r="BE153" s="0" t="s">
        <v>98</v>
      </c>
      <c r="BI153" s="0" t="s">
        <v>675</v>
      </c>
      <c r="BJ153" s="0" t="s">
        <v>589</v>
      </c>
      <c r="BK153" s="0" t="s">
        <v>676</v>
      </c>
      <c r="BL153" s="0" t="s">
        <v>683</v>
      </c>
      <c r="BM153" s="0" t="s">
        <v>506</v>
      </c>
      <c r="BN153" s="0" t="s">
        <v>507</v>
      </c>
      <c r="BO153" s="0" t="s">
        <v>105</v>
      </c>
      <c r="BP153" s="0" t="s">
        <v>496</v>
      </c>
      <c r="BQ153" s="0" t="s">
        <v>127</v>
      </c>
      <c r="BT153" s="0" t="n">
        <v>0</v>
      </c>
      <c r="BU153" s="0" t="s">
        <v>508</v>
      </c>
      <c r="BW153" s="0" t="n">
        <v>2018</v>
      </c>
      <c r="BX153" s="0" t="n">
        <v>2022</v>
      </c>
      <c r="BY153" s="0" t="s">
        <v>509</v>
      </c>
      <c r="BZ153" s="0" t="n">
        <v>2020</v>
      </c>
      <c r="CA153" s="0" t="n">
        <v>1</v>
      </c>
      <c r="CB153" s="0" t="n">
        <v>1</v>
      </c>
      <c r="CC153" s="0" t="n">
        <v>1</v>
      </c>
      <c r="CD153" s="0" t="n">
        <v>-0.00117005768667643</v>
      </c>
      <c r="CE153" s="0" t="n">
        <v>1</v>
      </c>
    </row>
    <row r="154" customFormat="false" ht="15" hidden="false" customHeight="false" outlineLevel="0" collapsed="false">
      <c r="A154" s="0" t="s">
        <v>496</v>
      </c>
      <c r="B154" s="0" t="n">
        <v>1459</v>
      </c>
      <c r="C154" s="0" t="n">
        <v>-0.0394793468135619</v>
      </c>
      <c r="D154" s="0" t="n">
        <v>306788</v>
      </c>
      <c r="E154" s="0" t="n">
        <f aca="false">IF(ISNUMBER($BA154),$BA154,IF(AND(ISNUMBER($D154),ISNUMBER($BW154),ISNUMBER($BX154)),$D154*($BX154-$BW154+1),""))</f>
        <v>306788</v>
      </c>
      <c r="H154" s="0" t="s">
        <v>118</v>
      </c>
      <c r="I154" s="0" t="s">
        <v>344</v>
      </c>
      <c r="J154" s="0" t="n">
        <f aca="false">IF($BW154&lt;&gt;"",$BW154,"")</f>
        <v>2018</v>
      </c>
      <c r="K154" s="0" t="n">
        <f aca="false">IF($BX154&lt;&gt;"",$BX154,"")</f>
        <v>2022</v>
      </c>
      <c r="L154" s="0" t="n">
        <f aca="false">IF(AND(ISNUMBER($BW154),ISNUMBER($BX154)),($BW154+$BX154)/2,"")</f>
        <v>2020</v>
      </c>
      <c r="M154" s="0" t="n">
        <f aca="false">IF($L154&lt;&gt;"",$L154,"")</f>
        <v>2020</v>
      </c>
      <c r="N154" s="0" t="n">
        <f aca="false">IF(AND(ISNUMBER($BW154),ISNUMBER($BX154)),MIN(1,MAX(0,($BX154-2016+1)/($BX154-$BW154+1))),"")</f>
        <v>1</v>
      </c>
      <c r="O154" s="0" t="n">
        <f aca="false">IF(AND(ISNUMBER($BW154),ISNUMBER($BX154)),MIN(1,MAX(0,($BX154-2017+1)/($BX154-$BW154+1))),"")</f>
        <v>1</v>
      </c>
      <c r="P154" s="0" t="n">
        <f aca="false">IF(AND(ISNUMBER($BW154),ISNUMBER($BX154)),MIN(1,MAX(0,($BX154-2018+1)/($BX154-$BW154+1))),"")</f>
        <v>1</v>
      </c>
      <c r="Q154" s="0" t="n">
        <f aca="false">IF(AND(ISNUMBER($BW154),ISNUMBER($BX154)),MIN(1,MAX(0,($BX154-2019+1)/($BX154-$BW154+1))),"")</f>
        <v>0.8</v>
      </c>
      <c r="R154" s="0" t="n">
        <f aca="false">IF(AND(ISNUMBER($BW154),ISNUMBER($BX154)),MIN(1,MAX(0,($BX154-2016+1)/($BX154-$BW154+1))),"")</f>
        <v>1</v>
      </c>
      <c r="S154" s="0" t="n">
        <f aca="false">IF($L154&lt;&gt;"",IF($L154&gt;=2015.5,1,0),"")</f>
        <v>1</v>
      </c>
      <c r="T154" s="0" t="n">
        <f aca="false">IF($L154&lt;&gt;"",IF($L154&gt;=2016,1,0),"")</f>
        <v>1</v>
      </c>
      <c r="U154" s="0" t="n">
        <f aca="false">IF(ISNUMBER($BX154),IF($BX154&gt;=2016,1,0),"")</f>
        <v>1</v>
      </c>
      <c r="V154" s="0" t="n">
        <f aca="false">IF(ISNUMBER($BW154),IF($BW154&gt;=2016,1,0),"")</f>
        <v>1</v>
      </c>
      <c r="W154" s="0" t="str">
        <f aca="false">IF(AND(ISNUMBER($BW154),ISNUMBER($BX154)),IF($BW154&gt;=2016,"post-only",IF($BX154&lt;2016,"pre-only","mixed")),"")</f>
        <v>post-only</v>
      </c>
      <c r="X154" s="0" t="n">
        <f aca="false">IF(AND(ISNUMBER($BW154),ISNUMBER($BX154)),MIN(1,MAX(0,($BX154-2017+1)/($BX154-$BW154+1))),"")</f>
        <v>1</v>
      </c>
      <c r="Y154" s="0" t="n">
        <f aca="false">IF(AND(ISNUMBER($BW154),ISNUMBER($BX154)),MIN(1,MAX(0,($BX154-2018+1)/($BX154-$BW154+1))),"")</f>
        <v>1</v>
      </c>
      <c r="Z154" s="0" t="n">
        <f aca="false">IF(AND(ISNUMBER($BW154),ISNUMBER($BX154)),MIN(1,MAX(0,($BX154-2019+1)/($BX154-$BW154+1))),"")</f>
        <v>0.8</v>
      </c>
      <c r="AA154" s="0" t="n">
        <f aca="false">IF(ISNUMBER($BX154),IF($BX154&gt;=2017,1,0),"")</f>
        <v>1</v>
      </c>
      <c r="AB154" s="0" t="n">
        <f aca="false">IF(ISNUMBER($BX154),IF($BX154&gt;=2018,1,0),"")</f>
        <v>1</v>
      </c>
      <c r="AC154" s="0" t="n">
        <f aca="false">IF(ISNUMBER($BX154),IF($BX154&gt;=2019,1,0),"")</f>
        <v>1</v>
      </c>
      <c r="AD154" s="0" t="n">
        <f aca="false">IF($L154&lt;&gt;"",IF($L154&gt;2013,1,0),"")</f>
        <v>1</v>
      </c>
      <c r="AE154" s="0" t="n">
        <f aca="false">IF($L154&lt;&gt;"",1+IF($L154&gt;2011,1,0)+IF($L154&gt;2014,1,0),"")</f>
        <v>3</v>
      </c>
      <c r="AF154" s="0" t="s">
        <v>87</v>
      </c>
      <c r="AG154" s="0" t="s">
        <v>436</v>
      </c>
      <c r="AH154" s="0" t="s">
        <v>90</v>
      </c>
      <c r="AI154" s="0" t="s">
        <v>497</v>
      </c>
      <c r="AJ154" s="0" t="s">
        <v>497</v>
      </c>
      <c r="AK154" s="0" t="str">
        <f aca="false">IF(AND($CF154&lt;&gt;"",IFERROR(INDEX(subsample_country_map!$B:$B,MATCH($CF154,subsample_country_map!$A:$A,0)),"")&lt;&gt;""),INDEX(subsample_country_map!$B:$B,MATCH($CF154,subsample_country_map!$A:$A,0)),INDEX(lookup!$AA:$AA,MATCH($A154,lookup!$A:$A,0)))</f>
        <v>2_Europe</v>
      </c>
      <c r="AL154" s="0" t="str">
        <f aca="false">IF(AND($CF154&lt;&gt;"",IFERROR(INDEX(subsample_country_map!$C:$C,MATCH($CF154,subsample_country_map!$A:$A,0)),"")&lt;&gt;""),INDEX(subsample_country_map!$C:$C,MATCH($CF154,subsample_country_map!$A:$A,0)),INDEX(lookup!$AB:$AB,MATCH($A154,lookup!$A:$A,0)))</f>
        <v>99_NCE</v>
      </c>
      <c r="AM154" s="0" t="str">
        <f aca="false">IF(AND($CF154&lt;&gt;"",IFERROR(INDEX(subsample_country_map!$D:$D,MATCH($CF154,subsample_country_map!$A:$A,0)),"")&lt;&gt;""),INDEX(subsample_country_map!$D:$D,MATCH($CF154,subsample_country_map!$A:$A,0)),INDEX(lookup!$AC:$AC,MATCH($A154,lookup!$A:$A,0)))</f>
        <v>1_western</v>
      </c>
      <c r="AN154" s="0" t="str">
        <f aca="false">IF(AND($CF154&lt;&gt;"",IFERROR(INDEX(subsample_country_map!$E:$E,MATCH($CF154,subsample_country_map!$A:$A,0)),"")&lt;&gt;""),INDEX(subsample_country_map!$E:$E,MATCH($CF154,subsample_country_map!$A:$A,0)),INDEX(lookup!$AD:$AD,MATCH($A154,lookup!$A:$A,0)))</f>
        <v>99_NCE</v>
      </c>
      <c r="AO154" s="0" t="str">
        <f aca="false">INDEX(lookup!$Y:$Y,MATCH($A154,lookup!$A:$A,0))</f>
        <v>1_not published</v>
      </c>
      <c r="AP154" s="0" t="str">
        <f aca="false">INDEX(lookup!$Z:$Z,MATCH($A154,lookup!$A:$A,0))</f>
        <v>99_NCE</v>
      </c>
      <c r="AQ154" s="0" t="str">
        <f aca="false">INDEX(lookup!$W:$W,MATCH($A154,lookup!$A:$A,0))</f>
        <v>1_fin/acc/econ</v>
      </c>
      <c r="AS154" s="0" t="s">
        <v>91</v>
      </c>
      <c r="AT154" s="0" t="s">
        <v>111</v>
      </c>
      <c r="AU154" s="0" t="s">
        <v>93</v>
      </c>
      <c r="AV154" s="0" t="s">
        <v>684</v>
      </c>
      <c r="AW154" s="0" t="s">
        <v>650</v>
      </c>
      <c r="BA154" s="0" t="n">
        <v>306788</v>
      </c>
      <c r="BB154" s="0" t="s">
        <v>96</v>
      </c>
      <c r="BC154" s="0" t="s">
        <v>358</v>
      </c>
      <c r="BD154" s="0" t="s">
        <v>501</v>
      </c>
      <c r="BE154" s="0" t="s">
        <v>98</v>
      </c>
      <c r="BI154" s="0" t="s">
        <v>675</v>
      </c>
      <c r="BJ154" s="0" t="s">
        <v>589</v>
      </c>
      <c r="BK154" s="0" t="s">
        <v>676</v>
      </c>
      <c r="BL154" s="0" t="s">
        <v>685</v>
      </c>
      <c r="BM154" s="0" t="s">
        <v>513</v>
      </c>
      <c r="BN154" s="0" t="s">
        <v>507</v>
      </c>
      <c r="BO154" s="0" t="s">
        <v>105</v>
      </c>
      <c r="BP154" s="0" t="s">
        <v>496</v>
      </c>
      <c r="BQ154" s="0" t="s">
        <v>127</v>
      </c>
      <c r="BT154" s="0" t="n">
        <v>0</v>
      </c>
      <c r="BU154" s="0" t="s">
        <v>508</v>
      </c>
      <c r="BW154" s="0" t="n">
        <v>2018</v>
      </c>
      <c r="BX154" s="0" t="n">
        <v>2022</v>
      </c>
      <c r="BY154" s="0" t="s">
        <v>509</v>
      </c>
      <c r="BZ154" s="0" t="n">
        <v>2020</v>
      </c>
      <c r="CA154" s="0" t="n">
        <v>1</v>
      </c>
      <c r="CB154" s="0" t="n">
        <v>1</v>
      </c>
      <c r="CC154" s="0" t="n">
        <v>1</v>
      </c>
      <c r="CD154" s="0" t="n">
        <v>-0.0394998771006982</v>
      </c>
      <c r="CE154" s="0" t="n">
        <v>1</v>
      </c>
    </row>
    <row r="155" customFormat="false" ht="15" hidden="false" customHeight="false" outlineLevel="0" collapsed="false">
      <c r="A155" s="0" t="s">
        <v>496</v>
      </c>
      <c r="B155" s="0" t="n">
        <v>1460</v>
      </c>
      <c r="C155" s="0" t="n">
        <v>-0.0201017792884268</v>
      </c>
      <c r="D155" s="0" t="n">
        <v>305401</v>
      </c>
      <c r="E155" s="0" t="n">
        <f aca="false">IF(ISNUMBER($BA155),$BA155,IF(AND(ISNUMBER($D155),ISNUMBER($BW155),ISNUMBER($BX155)),$D155*($BX155-$BW155+1),""))</f>
        <v>305401</v>
      </c>
      <c r="H155" s="0" t="s">
        <v>118</v>
      </c>
      <c r="I155" s="0" t="s">
        <v>344</v>
      </c>
      <c r="J155" s="0" t="n">
        <f aca="false">IF($BW155&lt;&gt;"",$BW155,"")</f>
        <v>2018</v>
      </c>
      <c r="K155" s="0" t="n">
        <f aca="false">IF($BX155&lt;&gt;"",$BX155,"")</f>
        <v>2022</v>
      </c>
      <c r="L155" s="0" t="n">
        <f aca="false">IF(AND(ISNUMBER($BW155),ISNUMBER($BX155)),($BW155+$BX155)/2,"")</f>
        <v>2020</v>
      </c>
      <c r="M155" s="0" t="n">
        <f aca="false">IF($L155&lt;&gt;"",$L155,"")</f>
        <v>2020</v>
      </c>
      <c r="N155" s="0" t="n">
        <f aca="false">IF(AND(ISNUMBER($BW155),ISNUMBER($BX155)),MIN(1,MAX(0,($BX155-2016+1)/($BX155-$BW155+1))),"")</f>
        <v>1</v>
      </c>
      <c r="O155" s="0" t="n">
        <f aca="false">IF(AND(ISNUMBER($BW155),ISNUMBER($BX155)),MIN(1,MAX(0,($BX155-2017+1)/($BX155-$BW155+1))),"")</f>
        <v>1</v>
      </c>
      <c r="P155" s="0" t="n">
        <f aca="false">IF(AND(ISNUMBER($BW155),ISNUMBER($BX155)),MIN(1,MAX(0,($BX155-2018+1)/($BX155-$BW155+1))),"")</f>
        <v>1</v>
      </c>
      <c r="Q155" s="0" t="n">
        <f aca="false">IF(AND(ISNUMBER($BW155),ISNUMBER($BX155)),MIN(1,MAX(0,($BX155-2019+1)/($BX155-$BW155+1))),"")</f>
        <v>0.8</v>
      </c>
      <c r="R155" s="0" t="n">
        <f aca="false">IF(AND(ISNUMBER($BW155),ISNUMBER($BX155)),MIN(1,MAX(0,($BX155-2016+1)/($BX155-$BW155+1))),"")</f>
        <v>1</v>
      </c>
      <c r="S155" s="0" t="n">
        <f aca="false">IF($L155&lt;&gt;"",IF($L155&gt;=2015.5,1,0),"")</f>
        <v>1</v>
      </c>
      <c r="T155" s="0" t="n">
        <f aca="false">IF($L155&lt;&gt;"",IF($L155&gt;=2016,1,0),"")</f>
        <v>1</v>
      </c>
      <c r="U155" s="0" t="n">
        <f aca="false">IF(ISNUMBER($BX155),IF($BX155&gt;=2016,1,0),"")</f>
        <v>1</v>
      </c>
      <c r="V155" s="0" t="n">
        <f aca="false">IF(ISNUMBER($BW155),IF($BW155&gt;=2016,1,0),"")</f>
        <v>1</v>
      </c>
      <c r="W155" s="0" t="str">
        <f aca="false">IF(AND(ISNUMBER($BW155),ISNUMBER($BX155)),IF($BW155&gt;=2016,"post-only",IF($BX155&lt;2016,"pre-only","mixed")),"")</f>
        <v>post-only</v>
      </c>
      <c r="X155" s="0" t="n">
        <f aca="false">IF(AND(ISNUMBER($BW155),ISNUMBER($BX155)),MIN(1,MAX(0,($BX155-2017+1)/($BX155-$BW155+1))),"")</f>
        <v>1</v>
      </c>
      <c r="Y155" s="0" t="n">
        <f aca="false">IF(AND(ISNUMBER($BW155),ISNUMBER($BX155)),MIN(1,MAX(0,($BX155-2018+1)/($BX155-$BW155+1))),"")</f>
        <v>1</v>
      </c>
      <c r="Z155" s="0" t="n">
        <f aca="false">IF(AND(ISNUMBER($BW155),ISNUMBER($BX155)),MIN(1,MAX(0,($BX155-2019+1)/($BX155-$BW155+1))),"")</f>
        <v>0.8</v>
      </c>
      <c r="AA155" s="0" t="n">
        <f aca="false">IF(ISNUMBER($BX155),IF($BX155&gt;=2017,1,0),"")</f>
        <v>1</v>
      </c>
      <c r="AB155" s="0" t="n">
        <f aca="false">IF(ISNUMBER($BX155),IF($BX155&gt;=2018,1,0),"")</f>
        <v>1</v>
      </c>
      <c r="AC155" s="0" t="n">
        <f aca="false">IF(ISNUMBER($BX155),IF($BX155&gt;=2019,1,0),"")</f>
        <v>1</v>
      </c>
      <c r="AD155" s="0" t="n">
        <f aca="false">IF($L155&lt;&gt;"",IF($L155&gt;2013,1,0),"")</f>
        <v>1</v>
      </c>
      <c r="AE155" s="0" t="n">
        <f aca="false">IF($L155&lt;&gt;"",1+IF($L155&gt;2011,1,0)+IF($L155&gt;2014,1,0),"")</f>
        <v>3</v>
      </c>
      <c r="AF155" s="0" t="s">
        <v>87</v>
      </c>
      <c r="AG155" s="0" t="s">
        <v>88</v>
      </c>
      <c r="AH155" s="0" t="s">
        <v>90</v>
      </c>
      <c r="AI155" s="0" t="s">
        <v>497</v>
      </c>
      <c r="AJ155" s="0" t="s">
        <v>497</v>
      </c>
      <c r="AK155" s="0" t="str">
        <f aca="false">IF(AND($CF155&lt;&gt;"",IFERROR(INDEX(subsample_country_map!$B:$B,MATCH($CF155,subsample_country_map!$A:$A,0)),"")&lt;&gt;""),INDEX(subsample_country_map!$B:$B,MATCH($CF155,subsample_country_map!$A:$A,0)),INDEX(lookup!$AA:$AA,MATCH($A155,lookup!$A:$A,0)))</f>
        <v>2_Europe</v>
      </c>
      <c r="AL155" s="0" t="str">
        <f aca="false">IF(AND($CF155&lt;&gt;"",IFERROR(INDEX(subsample_country_map!$C:$C,MATCH($CF155,subsample_country_map!$A:$A,0)),"")&lt;&gt;""),INDEX(subsample_country_map!$C:$C,MATCH($CF155,subsample_country_map!$A:$A,0)),INDEX(lookup!$AB:$AB,MATCH($A155,lookup!$A:$A,0)))</f>
        <v>99_NCE</v>
      </c>
      <c r="AM155" s="0" t="str">
        <f aca="false">IF(AND($CF155&lt;&gt;"",IFERROR(INDEX(subsample_country_map!$D:$D,MATCH($CF155,subsample_country_map!$A:$A,0)),"")&lt;&gt;""),INDEX(subsample_country_map!$D:$D,MATCH($CF155,subsample_country_map!$A:$A,0)),INDEX(lookup!$AC:$AC,MATCH($A155,lookup!$A:$A,0)))</f>
        <v>1_western</v>
      </c>
      <c r="AN155" s="0" t="str">
        <f aca="false">IF(AND($CF155&lt;&gt;"",IFERROR(INDEX(subsample_country_map!$E:$E,MATCH($CF155,subsample_country_map!$A:$A,0)),"")&lt;&gt;""),INDEX(subsample_country_map!$E:$E,MATCH($CF155,subsample_country_map!$A:$A,0)),INDEX(lookup!$AD:$AD,MATCH($A155,lookup!$A:$A,0)))</f>
        <v>99_NCE</v>
      </c>
      <c r="AO155" s="0" t="str">
        <f aca="false">INDEX(lookup!$Y:$Y,MATCH($A155,lookup!$A:$A,0))</f>
        <v>1_not published</v>
      </c>
      <c r="AP155" s="0" t="str">
        <f aca="false">INDEX(lookup!$Z:$Z,MATCH($A155,lookup!$A:$A,0))</f>
        <v>99_NCE</v>
      </c>
      <c r="AQ155" s="0" t="str">
        <f aca="false">INDEX(lookup!$W:$W,MATCH($A155,lookup!$A:$A,0))</f>
        <v>1_fin/acc/econ</v>
      </c>
      <c r="AS155" s="0" t="s">
        <v>91</v>
      </c>
      <c r="AT155" s="0" t="s">
        <v>397</v>
      </c>
      <c r="AU155" s="0" t="s">
        <v>93</v>
      </c>
      <c r="AV155" s="0" t="s">
        <v>686</v>
      </c>
      <c r="AW155" s="0" t="s">
        <v>687</v>
      </c>
      <c r="BA155" s="0" t="n">
        <v>305401</v>
      </c>
      <c r="BB155" s="0" t="s">
        <v>500</v>
      </c>
      <c r="BC155" s="0" t="s">
        <v>358</v>
      </c>
      <c r="BD155" s="0" t="s">
        <v>501</v>
      </c>
      <c r="BE155" s="0" t="s">
        <v>98</v>
      </c>
      <c r="BI155" s="0" t="s">
        <v>675</v>
      </c>
      <c r="BJ155" s="0" t="s">
        <v>530</v>
      </c>
      <c r="BK155" s="0" t="s">
        <v>676</v>
      </c>
      <c r="BL155" s="0" t="s">
        <v>688</v>
      </c>
      <c r="BM155" s="0" t="s">
        <v>506</v>
      </c>
      <c r="BN155" s="0" t="s">
        <v>507</v>
      </c>
      <c r="BO155" s="0" t="s">
        <v>105</v>
      </c>
      <c r="BP155" s="0" t="s">
        <v>496</v>
      </c>
      <c r="BQ155" s="0" t="s">
        <v>127</v>
      </c>
      <c r="BT155" s="0" t="n">
        <v>0</v>
      </c>
      <c r="BU155" s="0" t="s">
        <v>508</v>
      </c>
      <c r="BW155" s="0" t="n">
        <v>2018</v>
      </c>
      <c r="BX155" s="0" t="n">
        <v>2022</v>
      </c>
      <c r="BY155" s="0" t="s">
        <v>509</v>
      </c>
      <c r="BZ155" s="0" t="n">
        <v>2020</v>
      </c>
      <c r="CA155" s="0" t="n">
        <v>1</v>
      </c>
      <c r="CB155" s="0" t="n">
        <v>1</v>
      </c>
      <c r="CC155" s="0" t="n">
        <v>1</v>
      </c>
      <c r="CD155" s="0" t="n">
        <v>-0.0201044875309816</v>
      </c>
      <c r="CE155" s="0" t="n">
        <v>1</v>
      </c>
    </row>
    <row r="156" customFormat="false" ht="15" hidden="false" customHeight="false" outlineLevel="0" collapsed="false">
      <c r="A156" s="0" t="s">
        <v>496</v>
      </c>
      <c r="B156" s="0" t="n">
        <v>1461</v>
      </c>
      <c r="C156" s="0" t="n">
        <v>-0.0447649344146609</v>
      </c>
      <c r="D156" s="0" t="n">
        <v>305401</v>
      </c>
      <c r="E156" s="0" t="n">
        <f aca="false">IF(ISNUMBER($BA156),$BA156,IF(AND(ISNUMBER($D156),ISNUMBER($BW156),ISNUMBER($BX156)),$D156*($BX156-$BW156+1),""))</f>
        <v>305401</v>
      </c>
      <c r="H156" s="0" t="s">
        <v>118</v>
      </c>
      <c r="I156" s="0" t="s">
        <v>344</v>
      </c>
      <c r="J156" s="0" t="n">
        <f aca="false">IF($BW156&lt;&gt;"",$BW156,"")</f>
        <v>2018</v>
      </c>
      <c r="K156" s="0" t="n">
        <f aca="false">IF($BX156&lt;&gt;"",$BX156,"")</f>
        <v>2022</v>
      </c>
      <c r="L156" s="0" t="n">
        <f aca="false">IF(AND(ISNUMBER($BW156),ISNUMBER($BX156)),($BW156+$BX156)/2,"")</f>
        <v>2020</v>
      </c>
      <c r="M156" s="0" t="n">
        <f aca="false">IF($L156&lt;&gt;"",$L156,"")</f>
        <v>2020</v>
      </c>
      <c r="N156" s="0" t="n">
        <f aca="false">IF(AND(ISNUMBER($BW156),ISNUMBER($BX156)),MIN(1,MAX(0,($BX156-2016+1)/($BX156-$BW156+1))),"")</f>
        <v>1</v>
      </c>
      <c r="O156" s="0" t="n">
        <f aca="false">IF(AND(ISNUMBER($BW156),ISNUMBER($BX156)),MIN(1,MAX(0,($BX156-2017+1)/($BX156-$BW156+1))),"")</f>
        <v>1</v>
      </c>
      <c r="P156" s="0" t="n">
        <f aca="false">IF(AND(ISNUMBER($BW156),ISNUMBER($BX156)),MIN(1,MAX(0,($BX156-2018+1)/($BX156-$BW156+1))),"")</f>
        <v>1</v>
      </c>
      <c r="Q156" s="0" t="n">
        <f aca="false">IF(AND(ISNUMBER($BW156),ISNUMBER($BX156)),MIN(1,MAX(0,($BX156-2019+1)/($BX156-$BW156+1))),"")</f>
        <v>0.8</v>
      </c>
      <c r="R156" s="0" t="n">
        <f aca="false">IF(AND(ISNUMBER($BW156),ISNUMBER($BX156)),MIN(1,MAX(0,($BX156-2016+1)/($BX156-$BW156+1))),"")</f>
        <v>1</v>
      </c>
      <c r="S156" s="0" t="n">
        <f aca="false">IF($L156&lt;&gt;"",IF($L156&gt;=2015.5,1,0),"")</f>
        <v>1</v>
      </c>
      <c r="T156" s="0" t="n">
        <f aca="false">IF($L156&lt;&gt;"",IF($L156&gt;=2016,1,0),"")</f>
        <v>1</v>
      </c>
      <c r="U156" s="0" t="n">
        <f aca="false">IF(ISNUMBER($BX156),IF($BX156&gt;=2016,1,0),"")</f>
        <v>1</v>
      </c>
      <c r="V156" s="0" t="n">
        <f aca="false">IF(ISNUMBER($BW156),IF($BW156&gt;=2016,1,0),"")</f>
        <v>1</v>
      </c>
      <c r="W156" s="0" t="str">
        <f aca="false">IF(AND(ISNUMBER($BW156),ISNUMBER($BX156)),IF($BW156&gt;=2016,"post-only",IF($BX156&lt;2016,"pre-only","mixed")),"")</f>
        <v>post-only</v>
      </c>
      <c r="X156" s="0" t="n">
        <f aca="false">IF(AND(ISNUMBER($BW156),ISNUMBER($BX156)),MIN(1,MAX(0,($BX156-2017+1)/($BX156-$BW156+1))),"")</f>
        <v>1</v>
      </c>
      <c r="Y156" s="0" t="n">
        <f aca="false">IF(AND(ISNUMBER($BW156),ISNUMBER($BX156)),MIN(1,MAX(0,($BX156-2018+1)/($BX156-$BW156+1))),"")</f>
        <v>1</v>
      </c>
      <c r="Z156" s="0" t="n">
        <f aca="false">IF(AND(ISNUMBER($BW156),ISNUMBER($BX156)),MIN(1,MAX(0,($BX156-2019+1)/($BX156-$BW156+1))),"")</f>
        <v>0.8</v>
      </c>
      <c r="AA156" s="0" t="n">
        <f aca="false">IF(ISNUMBER($BX156),IF($BX156&gt;=2017,1,0),"")</f>
        <v>1</v>
      </c>
      <c r="AB156" s="0" t="n">
        <f aca="false">IF(ISNUMBER($BX156),IF($BX156&gt;=2018,1,0),"")</f>
        <v>1</v>
      </c>
      <c r="AC156" s="0" t="n">
        <f aca="false">IF(ISNUMBER($BX156),IF($BX156&gt;=2019,1,0),"")</f>
        <v>1</v>
      </c>
      <c r="AD156" s="0" t="n">
        <f aca="false">IF($L156&lt;&gt;"",IF($L156&gt;2013,1,0),"")</f>
        <v>1</v>
      </c>
      <c r="AE156" s="0" t="n">
        <f aca="false">IF($L156&lt;&gt;"",1+IF($L156&gt;2011,1,0)+IF($L156&gt;2014,1,0),"")</f>
        <v>3</v>
      </c>
      <c r="AF156" s="0" t="s">
        <v>87</v>
      </c>
      <c r="AG156" s="0" t="s">
        <v>436</v>
      </c>
      <c r="AH156" s="0" t="s">
        <v>90</v>
      </c>
      <c r="AI156" s="0" t="s">
        <v>497</v>
      </c>
      <c r="AJ156" s="0" t="s">
        <v>497</v>
      </c>
      <c r="AK156" s="0" t="str">
        <f aca="false">IF(AND($CF156&lt;&gt;"",IFERROR(INDEX(subsample_country_map!$B:$B,MATCH($CF156,subsample_country_map!$A:$A,0)),"")&lt;&gt;""),INDEX(subsample_country_map!$B:$B,MATCH($CF156,subsample_country_map!$A:$A,0)),INDEX(lookup!$AA:$AA,MATCH($A156,lookup!$A:$A,0)))</f>
        <v>2_Europe</v>
      </c>
      <c r="AL156" s="0" t="str">
        <f aca="false">IF(AND($CF156&lt;&gt;"",IFERROR(INDEX(subsample_country_map!$C:$C,MATCH($CF156,subsample_country_map!$A:$A,0)),"")&lt;&gt;""),INDEX(subsample_country_map!$C:$C,MATCH($CF156,subsample_country_map!$A:$A,0)),INDEX(lookup!$AB:$AB,MATCH($A156,lookup!$A:$A,0)))</f>
        <v>99_NCE</v>
      </c>
      <c r="AM156" s="0" t="str">
        <f aca="false">IF(AND($CF156&lt;&gt;"",IFERROR(INDEX(subsample_country_map!$D:$D,MATCH($CF156,subsample_country_map!$A:$A,0)),"")&lt;&gt;""),INDEX(subsample_country_map!$D:$D,MATCH($CF156,subsample_country_map!$A:$A,0)),INDEX(lookup!$AC:$AC,MATCH($A156,lookup!$A:$A,0)))</f>
        <v>1_western</v>
      </c>
      <c r="AN156" s="0" t="str">
        <f aca="false">IF(AND($CF156&lt;&gt;"",IFERROR(INDEX(subsample_country_map!$E:$E,MATCH($CF156,subsample_country_map!$A:$A,0)),"")&lt;&gt;""),INDEX(subsample_country_map!$E:$E,MATCH($CF156,subsample_country_map!$A:$A,0)),INDEX(lookup!$AD:$AD,MATCH($A156,lookup!$A:$A,0)))</f>
        <v>99_NCE</v>
      </c>
      <c r="AO156" s="0" t="str">
        <f aca="false">INDEX(lookup!$Y:$Y,MATCH($A156,lookup!$A:$A,0))</f>
        <v>1_not published</v>
      </c>
      <c r="AP156" s="0" t="str">
        <f aca="false">INDEX(lookup!$Z:$Z,MATCH($A156,lookup!$A:$A,0))</f>
        <v>99_NCE</v>
      </c>
      <c r="AQ156" s="0" t="str">
        <f aca="false">INDEX(lookup!$W:$W,MATCH($A156,lookup!$A:$A,0))</f>
        <v>1_fin/acc/econ</v>
      </c>
      <c r="AS156" s="0" t="s">
        <v>91</v>
      </c>
      <c r="AT156" s="0" t="s">
        <v>111</v>
      </c>
      <c r="AU156" s="0" t="s">
        <v>93</v>
      </c>
      <c r="AV156" s="0" t="s">
        <v>689</v>
      </c>
      <c r="AW156" s="0" t="s">
        <v>690</v>
      </c>
      <c r="BA156" s="0" t="n">
        <v>305401</v>
      </c>
      <c r="BB156" s="0" t="s">
        <v>96</v>
      </c>
      <c r="BC156" s="0" t="s">
        <v>358</v>
      </c>
      <c r="BD156" s="0" t="s">
        <v>501</v>
      </c>
      <c r="BE156" s="0" t="s">
        <v>98</v>
      </c>
      <c r="BI156" s="0" t="s">
        <v>675</v>
      </c>
      <c r="BJ156" s="0" t="s">
        <v>530</v>
      </c>
      <c r="BK156" s="0" t="s">
        <v>676</v>
      </c>
      <c r="BL156" s="0" t="s">
        <v>691</v>
      </c>
      <c r="BM156" s="0" t="s">
        <v>513</v>
      </c>
      <c r="BN156" s="0" t="s">
        <v>507</v>
      </c>
      <c r="BO156" s="0" t="s">
        <v>105</v>
      </c>
      <c r="BP156" s="0" t="s">
        <v>496</v>
      </c>
      <c r="BQ156" s="0" t="s">
        <v>127</v>
      </c>
      <c r="BT156" s="0" t="n">
        <v>0</v>
      </c>
      <c r="BU156" s="0" t="s">
        <v>508</v>
      </c>
      <c r="BW156" s="0" t="n">
        <v>2018</v>
      </c>
      <c r="BX156" s="0" t="n">
        <v>2022</v>
      </c>
      <c r="BY156" s="0" t="s">
        <v>509</v>
      </c>
      <c r="BZ156" s="0" t="n">
        <v>2020</v>
      </c>
      <c r="CA156" s="0" t="n">
        <v>1</v>
      </c>
      <c r="CB156" s="0" t="n">
        <v>1</v>
      </c>
      <c r="CC156" s="0" t="n">
        <v>1</v>
      </c>
      <c r="CD156" s="0" t="n">
        <v>-0.0447948718923005</v>
      </c>
      <c r="CE156" s="0" t="n">
        <v>1</v>
      </c>
    </row>
    <row r="157" customFormat="false" ht="15" hidden="false" customHeight="false" outlineLevel="0" collapsed="false">
      <c r="A157" s="0" t="s">
        <v>496</v>
      </c>
      <c r="B157" s="0" t="n">
        <v>1462</v>
      </c>
      <c r="C157" s="0" t="n">
        <v>-0.00136859757724775</v>
      </c>
      <c r="D157" s="0" t="n">
        <v>306864</v>
      </c>
      <c r="E157" s="0" t="n">
        <f aca="false">IF(ISNUMBER($BA157),$BA157,IF(AND(ISNUMBER($D157),ISNUMBER($BW157),ISNUMBER($BX157)),$D157*($BX157-$BW157+1),""))</f>
        <v>306864</v>
      </c>
      <c r="H157" s="0" t="s">
        <v>118</v>
      </c>
      <c r="I157" s="0" t="s">
        <v>344</v>
      </c>
      <c r="J157" s="0" t="n">
        <f aca="false">IF($BW157&lt;&gt;"",$BW157,"")</f>
        <v>2018</v>
      </c>
      <c r="K157" s="0" t="n">
        <f aca="false">IF($BX157&lt;&gt;"",$BX157,"")</f>
        <v>2022</v>
      </c>
      <c r="L157" s="0" t="n">
        <f aca="false">IF(AND(ISNUMBER($BW157),ISNUMBER($BX157)),($BW157+$BX157)/2,"")</f>
        <v>2020</v>
      </c>
      <c r="M157" s="0" t="n">
        <f aca="false">IF($L157&lt;&gt;"",$L157,"")</f>
        <v>2020</v>
      </c>
      <c r="N157" s="0" t="n">
        <f aca="false">IF(AND(ISNUMBER($BW157),ISNUMBER($BX157)),MIN(1,MAX(0,($BX157-2016+1)/($BX157-$BW157+1))),"")</f>
        <v>1</v>
      </c>
      <c r="O157" s="0" t="n">
        <f aca="false">IF(AND(ISNUMBER($BW157),ISNUMBER($BX157)),MIN(1,MAX(0,($BX157-2017+1)/($BX157-$BW157+1))),"")</f>
        <v>1</v>
      </c>
      <c r="P157" s="0" t="n">
        <f aca="false">IF(AND(ISNUMBER($BW157),ISNUMBER($BX157)),MIN(1,MAX(0,($BX157-2018+1)/($BX157-$BW157+1))),"")</f>
        <v>1</v>
      </c>
      <c r="Q157" s="0" t="n">
        <f aca="false">IF(AND(ISNUMBER($BW157),ISNUMBER($BX157)),MIN(1,MAX(0,($BX157-2019+1)/($BX157-$BW157+1))),"")</f>
        <v>0.8</v>
      </c>
      <c r="R157" s="0" t="n">
        <f aca="false">IF(AND(ISNUMBER($BW157),ISNUMBER($BX157)),MIN(1,MAX(0,($BX157-2016+1)/($BX157-$BW157+1))),"")</f>
        <v>1</v>
      </c>
      <c r="S157" s="0" t="n">
        <f aca="false">IF($L157&lt;&gt;"",IF($L157&gt;=2015.5,1,0),"")</f>
        <v>1</v>
      </c>
      <c r="T157" s="0" t="n">
        <f aca="false">IF($L157&lt;&gt;"",IF($L157&gt;=2016,1,0),"")</f>
        <v>1</v>
      </c>
      <c r="U157" s="0" t="n">
        <f aca="false">IF(ISNUMBER($BX157),IF($BX157&gt;=2016,1,0),"")</f>
        <v>1</v>
      </c>
      <c r="V157" s="0" t="n">
        <f aca="false">IF(ISNUMBER($BW157),IF($BW157&gt;=2016,1,0),"")</f>
        <v>1</v>
      </c>
      <c r="W157" s="0" t="str">
        <f aca="false">IF(AND(ISNUMBER($BW157),ISNUMBER($BX157)),IF($BW157&gt;=2016,"post-only",IF($BX157&lt;2016,"pre-only","mixed")),"")</f>
        <v>post-only</v>
      </c>
      <c r="X157" s="0" t="n">
        <f aca="false">IF(AND(ISNUMBER($BW157),ISNUMBER($BX157)),MIN(1,MAX(0,($BX157-2017+1)/($BX157-$BW157+1))),"")</f>
        <v>1</v>
      </c>
      <c r="Y157" s="0" t="n">
        <f aca="false">IF(AND(ISNUMBER($BW157),ISNUMBER($BX157)),MIN(1,MAX(0,($BX157-2018+1)/($BX157-$BW157+1))),"")</f>
        <v>1</v>
      </c>
      <c r="Z157" s="0" t="n">
        <f aca="false">IF(AND(ISNUMBER($BW157),ISNUMBER($BX157)),MIN(1,MAX(0,($BX157-2019+1)/($BX157-$BW157+1))),"")</f>
        <v>0.8</v>
      </c>
      <c r="AA157" s="0" t="n">
        <f aca="false">IF(ISNUMBER($BX157),IF($BX157&gt;=2017,1,0),"")</f>
        <v>1</v>
      </c>
      <c r="AB157" s="0" t="n">
        <f aca="false">IF(ISNUMBER($BX157),IF($BX157&gt;=2018,1,0),"")</f>
        <v>1</v>
      </c>
      <c r="AC157" s="0" t="n">
        <f aca="false">IF(ISNUMBER($BX157),IF($BX157&gt;=2019,1,0),"")</f>
        <v>1</v>
      </c>
      <c r="AD157" s="0" t="n">
        <f aca="false">IF($L157&lt;&gt;"",IF($L157&gt;2013,1,0),"")</f>
        <v>1</v>
      </c>
      <c r="AE157" s="0" t="n">
        <f aca="false">IF($L157&lt;&gt;"",1+IF($L157&gt;2011,1,0)+IF($L157&gt;2014,1,0),"")</f>
        <v>3</v>
      </c>
      <c r="AF157" s="0" t="s">
        <v>87</v>
      </c>
      <c r="AG157" s="0" t="s">
        <v>88</v>
      </c>
      <c r="AH157" s="0" t="s">
        <v>90</v>
      </c>
      <c r="AI157" s="0" t="s">
        <v>497</v>
      </c>
      <c r="AJ157" s="0" t="s">
        <v>497</v>
      </c>
      <c r="AK157" s="0" t="str">
        <f aca="false">IF(AND($CF157&lt;&gt;"",IFERROR(INDEX(subsample_country_map!$B:$B,MATCH($CF157,subsample_country_map!$A:$A,0)),"")&lt;&gt;""),INDEX(subsample_country_map!$B:$B,MATCH($CF157,subsample_country_map!$A:$A,0)),INDEX(lookup!$AA:$AA,MATCH($A157,lookup!$A:$A,0)))</f>
        <v>2_Europe</v>
      </c>
      <c r="AL157" s="0" t="str">
        <f aca="false">IF(AND($CF157&lt;&gt;"",IFERROR(INDEX(subsample_country_map!$C:$C,MATCH($CF157,subsample_country_map!$A:$A,0)),"")&lt;&gt;""),INDEX(subsample_country_map!$C:$C,MATCH($CF157,subsample_country_map!$A:$A,0)),INDEX(lookup!$AB:$AB,MATCH($A157,lookup!$A:$A,0)))</f>
        <v>99_NCE</v>
      </c>
      <c r="AM157" s="0" t="str">
        <f aca="false">IF(AND($CF157&lt;&gt;"",IFERROR(INDEX(subsample_country_map!$D:$D,MATCH($CF157,subsample_country_map!$A:$A,0)),"")&lt;&gt;""),INDEX(subsample_country_map!$D:$D,MATCH($CF157,subsample_country_map!$A:$A,0)),INDEX(lookup!$AC:$AC,MATCH($A157,lookup!$A:$A,0)))</f>
        <v>1_western</v>
      </c>
      <c r="AN157" s="0" t="str">
        <f aca="false">IF(AND($CF157&lt;&gt;"",IFERROR(INDEX(subsample_country_map!$E:$E,MATCH($CF157,subsample_country_map!$A:$A,0)),"")&lt;&gt;""),INDEX(subsample_country_map!$E:$E,MATCH($CF157,subsample_country_map!$A:$A,0)),INDEX(lookup!$AD:$AD,MATCH($A157,lookup!$A:$A,0)))</f>
        <v>99_NCE</v>
      </c>
      <c r="AO157" s="0" t="str">
        <f aca="false">INDEX(lookup!$Y:$Y,MATCH($A157,lookup!$A:$A,0))</f>
        <v>1_not published</v>
      </c>
      <c r="AP157" s="0" t="str">
        <f aca="false">INDEX(lookup!$Z:$Z,MATCH($A157,lookup!$A:$A,0))</f>
        <v>99_NCE</v>
      </c>
      <c r="AQ157" s="0" t="str">
        <f aca="false">INDEX(lookup!$W:$W,MATCH($A157,lookup!$A:$A,0))</f>
        <v>1_fin/acc/econ</v>
      </c>
      <c r="AS157" s="0" t="s">
        <v>91</v>
      </c>
      <c r="AT157" s="0" t="s">
        <v>397</v>
      </c>
      <c r="AU157" s="0" t="s">
        <v>93</v>
      </c>
      <c r="AV157" s="0" t="s">
        <v>692</v>
      </c>
      <c r="AW157" s="0" t="s">
        <v>693</v>
      </c>
      <c r="BA157" s="0" t="n">
        <v>306864</v>
      </c>
      <c r="BB157" s="0" t="s">
        <v>500</v>
      </c>
      <c r="BC157" s="0" t="s">
        <v>358</v>
      </c>
      <c r="BD157" s="0" t="s">
        <v>501</v>
      </c>
      <c r="BE157" s="0" t="s">
        <v>98</v>
      </c>
      <c r="BI157" s="0" t="s">
        <v>675</v>
      </c>
      <c r="BJ157" s="0" t="s">
        <v>598</v>
      </c>
      <c r="BK157" s="0" t="s">
        <v>676</v>
      </c>
      <c r="BL157" s="0" t="s">
        <v>694</v>
      </c>
      <c r="BM157" s="0" t="s">
        <v>506</v>
      </c>
      <c r="BN157" s="0" t="s">
        <v>507</v>
      </c>
      <c r="BO157" s="0" t="s">
        <v>105</v>
      </c>
      <c r="BP157" s="0" t="s">
        <v>496</v>
      </c>
      <c r="BQ157" s="0" t="s">
        <v>127</v>
      </c>
      <c r="BT157" s="0" t="n">
        <v>0</v>
      </c>
      <c r="BU157" s="0" t="s">
        <v>508</v>
      </c>
      <c r="BW157" s="0" t="n">
        <v>2018</v>
      </c>
      <c r="BX157" s="0" t="n">
        <v>2022</v>
      </c>
      <c r="BY157" s="0" t="s">
        <v>509</v>
      </c>
      <c r="BZ157" s="0" t="n">
        <v>2020</v>
      </c>
      <c r="CA157" s="0" t="n">
        <v>1</v>
      </c>
      <c r="CB157" s="0" t="n">
        <v>1</v>
      </c>
      <c r="CC157" s="0" t="n">
        <v>1</v>
      </c>
      <c r="CD157" s="0" t="n">
        <v>-0.00136859843173686</v>
      </c>
      <c r="CE157" s="0" t="n">
        <v>1</v>
      </c>
    </row>
    <row r="158" customFormat="false" ht="15" hidden="false" customHeight="false" outlineLevel="0" collapsed="false">
      <c r="A158" s="0" t="s">
        <v>496</v>
      </c>
      <c r="B158" s="0" t="n">
        <v>1463</v>
      </c>
      <c r="C158" s="0" t="n">
        <v>-0.0143279977259091</v>
      </c>
      <c r="D158" s="0" t="n">
        <v>306864</v>
      </c>
      <c r="E158" s="0" t="n">
        <f aca="false">IF(ISNUMBER($BA158),$BA158,IF(AND(ISNUMBER($D158),ISNUMBER($BW158),ISNUMBER($BX158)),$D158*($BX158-$BW158+1),""))</f>
        <v>306864</v>
      </c>
      <c r="H158" s="0" t="s">
        <v>118</v>
      </c>
      <c r="I158" s="0" t="s">
        <v>344</v>
      </c>
      <c r="J158" s="0" t="n">
        <f aca="false">IF($BW158&lt;&gt;"",$BW158,"")</f>
        <v>2018</v>
      </c>
      <c r="K158" s="0" t="n">
        <f aca="false">IF($BX158&lt;&gt;"",$BX158,"")</f>
        <v>2022</v>
      </c>
      <c r="L158" s="0" t="n">
        <f aca="false">IF(AND(ISNUMBER($BW158),ISNUMBER($BX158)),($BW158+$BX158)/2,"")</f>
        <v>2020</v>
      </c>
      <c r="M158" s="0" t="n">
        <f aca="false">IF($L158&lt;&gt;"",$L158,"")</f>
        <v>2020</v>
      </c>
      <c r="N158" s="0" t="n">
        <f aca="false">IF(AND(ISNUMBER($BW158),ISNUMBER($BX158)),MIN(1,MAX(0,($BX158-2016+1)/($BX158-$BW158+1))),"")</f>
        <v>1</v>
      </c>
      <c r="O158" s="0" t="n">
        <f aca="false">IF(AND(ISNUMBER($BW158),ISNUMBER($BX158)),MIN(1,MAX(0,($BX158-2017+1)/($BX158-$BW158+1))),"")</f>
        <v>1</v>
      </c>
      <c r="P158" s="0" t="n">
        <f aca="false">IF(AND(ISNUMBER($BW158),ISNUMBER($BX158)),MIN(1,MAX(0,($BX158-2018+1)/($BX158-$BW158+1))),"")</f>
        <v>1</v>
      </c>
      <c r="Q158" s="0" t="n">
        <f aca="false">IF(AND(ISNUMBER($BW158),ISNUMBER($BX158)),MIN(1,MAX(0,($BX158-2019+1)/($BX158-$BW158+1))),"")</f>
        <v>0.8</v>
      </c>
      <c r="R158" s="0" t="n">
        <f aca="false">IF(AND(ISNUMBER($BW158),ISNUMBER($BX158)),MIN(1,MAX(0,($BX158-2016+1)/($BX158-$BW158+1))),"")</f>
        <v>1</v>
      </c>
      <c r="S158" s="0" t="n">
        <f aca="false">IF($L158&lt;&gt;"",IF($L158&gt;=2015.5,1,0),"")</f>
        <v>1</v>
      </c>
      <c r="T158" s="0" t="n">
        <f aca="false">IF($L158&lt;&gt;"",IF($L158&gt;=2016,1,0),"")</f>
        <v>1</v>
      </c>
      <c r="U158" s="0" t="n">
        <f aca="false">IF(ISNUMBER($BX158),IF($BX158&gt;=2016,1,0),"")</f>
        <v>1</v>
      </c>
      <c r="V158" s="0" t="n">
        <f aca="false">IF(ISNUMBER($BW158),IF($BW158&gt;=2016,1,0),"")</f>
        <v>1</v>
      </c>
      <c r="W158" s="0" t="str">
        <f aca="false">IF(AND(ISNUMBER($BW158),ISNUMBER($BX158)),IF($BW158&gt;=2016,"post-only",IF($BX158&lt;2016,"pre-only","mixed")),"")</f>
        <v>post-only</v>
      </c>
      <c r="X158" s="0" t="n">
        <f aca="false">IF(AND(ISNUMBER($BW158),ISNUMBER($BX158)),MIN(1,MAX(0,($BX158-2017+1)/($BX158-$BW158+1))),"")</f>
        <v>1</v>
      </c>
      <c r="Y158" s="0" t="n">
        <f aca="false">IF(AND(ISNUMBER($BW158),ISNUMBER($BX158)),MIN(1,MAX(0,($BX158-2018+1)/($BX158-$BW158+1))),"")</f>
        <v>1</v>
      </c>
      <c r="Z158" s="0" t="n">
        <f aca="false">IF(AND(ISNUMBER($BW158),ISNUMBER($BX158)),MIN(1,MAX(0,($BX158-2019+1)/($BX158-$BW158+1))),"")</f>
        <v>0.8</v>
      </c>
      <c r="AA158" s="0" t="n">
        <f aca="false">IF(ISNUMBER($BX158),IF($BX158&gt;=2017,1,0),"")</f>
        <v>1</v>
      </c>
      <c r="AB158" s="0" t="n">
        <f aca="false">IF(ISNUMBER($BX158),IF($BX158&gt;=2018,1,0),"")</f>
        <v>1</v>
      </c>
      <c r="AC158" s="0" t="n">
        <f aca="false">IF(ISNUMBER($BX158),IF($BX158&gt;=2019,1,0),"")</f>
        <v>1</v>
      </c>
      <c r="AD158" s="0" t="n">
        <f aca="false">IF($L158&lt;&gt;"",IF($L158&gt;2013,1,0),"")</f>
        <v>1</v>
      </c>
      <c r="AE158" s="0" t="n">
        <f aca="false">IF($L158&lt;&gt;"",1+IF($L158&gt;2011,1,0)+IF($L158&gt;2014,1,0),"")</f>
        <v>3</v>
      </c>
      <c r="AF158" s="0" t="s">
        <v>87</v>
      </c>
      <c r="AG158" s="0" t="s">
        <v>436</v>
      </c>
      <c r="AH158" s="0" t="s">
        <v>90</v>
      </c>
      <c r="AI158" s="0" t="s">
        <v>497</v>
      </c>
      <c r="AJ158" s="0" t="s">
        <v>497</v>
      </c>
      <c r="AK158" s="0" t="str">
        <f aca="false">IF(AND($CF158&lt;&gt;"",IFERROR(INDEX(subsample_country_map!$B:$B,MATCH($CF158,subsample_country_map!$A:$A,0)),"")&lt;&gt;""),INDEX(subsample_country_map!$B:$B,MATCH($CF158,subsample_country_map!$A:$A,0)),INDEX(lookup!$AA:$AA,MATCH($A158,lookup!$A:$A,0)))</f>
        <v>2_Europe</v>
      </c>
      <c r="AL158" s="0" t="str">
        <f aca="false">IF(AND($CF158&lt;&gt;"",IFERROR(INDEX(subsample_country_map!$C:$C,MATCH($CF158,subsample_country_map!$A:$A,0)),"")&lt;&gt;""),INDEX(subsample_country_map!$C:$C,MATCH($CF158,subsample_country_map!$A:$A,0)),INDEX(lookup!$AB:$AB,MATCH($A158,lookup!$A:$A,0)))</f>
        <v>99_NCE</v>
      </c>
      <c r="AM158" s="0" t="str">
        <f aca="false">IF(AND($CF158&lt;&gt;"",IFERROR(INDEX(subsample_country_map!$D:$D,MATCH($CF158,subsample_country_map!$A:$A,0)),"")&lt;&gt;""),INDEX(subsample_country_map!$D:$D,MATCH($CF158,subsample_country_map!$A:$A,0)),INDEX(lookup!$AC:$AC,MATCH($A158,lookup!$A:$A,0)))</f>
        <v>1_western</v>
      </c>
      <c r="AN158" s="0" t="str">
        <f aca="false">IF(AND($CF158&lt;&gt;"",IFERROR(INDEX(subsample_country_map!$E:$E,MATCH($CF158,subsample_country_map!$A:$A,0)),"")&lt;&gt;""),INDEX(subsample_country_map!$E:$E,MATCH($CF158,subsample_country_map!$A:$A,0)),INDEX(lookup!$AD:$AD,MATCH($A158,lookup!$A:$A,0)))</f>
        <v>99_NCE</v>
      </c>
      <c r="AO158" s="0" t="str">
        <f aca="false">INDEX(lookup!$Y:$Y,MATCH($A158,lookup!$A:$A,0))</f>
        <v>1_not published</v>
      </c>
      <c r="AP158" s="0" t="str">
        <f aca="false">INDEX(lookup!$Z:$Z,MATCH($A158,lookup!$A:$A,0))</f>
        <v>99_NCE</v>
      </c>
      <c r="AQ158" s="0" t="str">
        <f aca="false">INDEX(lookup!$W:$W,MATCH($A158,lookup!$A:$A,0))</f>
        <v>1_fin/acc/econ</v>
      </c>
      <c r="AS158" s="0" t="s">
        <v>91</v>
      </c>
      <c r="AT158" s="0" t="s">
        <v>111</v>
      </c>
      <c r="AU158" s="0" t="s">
        <v>93</v>
      </c>
      <c r="AV158" s="0" t="s">
        <v>695</v>
      </c>
      <c r="AW158" s="0" t="s">
        <v>696</v>
      </c>
      <c r="BA158" s="0" t="n">
        <v>306864</v>
      </c>
      <c r="BB158" s="0" t="s">
        <v>96</v>
      </c>
      <c r="BC158" s="0" t="s">
        <v>358</v>
      </c>
      <c r="BD158" s="0" t="s">
        <v>501</v>
      </c>
      <c r="BE158" s="0" t="s">
        <v>98</v>
      </c>
      <c r="BI158" s="0" t="s">
        <v>675</v>
      </c>
      <c r="BJ158" s="0" t="s">
        <v>598</v>
      </c>
      <c r="BK158" s="0" t="s">
        <v>676</v>
      </c>
      <c r="BL158" s="0" t="s">
        <v>697</v>
      </c>
      <c r="BM158" s="0" t="s">
        <v>513</v>
      </c>
      <c r="BN158" s="0" t="s">
        <v>507</v>
      </c>
      <c r="BO158" s="0" t="s">
        <v>105</v>
      </c>
      <c r="BP158" s="0" t="s">
        <v>496</v>
      </c>
      <c r="BQ158" s="0" t="s">
        <v>127</v>
      </c>
      <c r="BT158" s="0" t="n">
        <v>0</v>
      </c>
      <c r="BU158" s="0" t="s">
        <v>508</v>
      </c>
      <c r="BW158" s="0" t="n">
        <v>2018</v>
      </c>
      <c r="BX158" s="0" t="n">
        <v>2022</v>
      </c>
      <c r="BY158" s="0" t="s">
        <v>509</v>
      </c>
      <c r="BZ158" s="0" t="n">
        <v>2020</v>
      </c>
      <c r="CA158" s="0" t="n">
        <v>1</v>
      </c>
      <c r="CB158" s="0" t="n">
        <v>1</v>
      </c>
      <c r="CC158" s="0" t="n">
        <v>1</v>
      </c>
      <c r="CD158" s="0" t="n">
        <v>-0.0143289783188347</v>
      </c>
      <c r="CE158" s="0" t="n">
        <v>1</v>
      </c>
    </row>
    <row r="159" customFormat="false" ht="15" hidden="false" customHeight="false" outlineLevel="0" collapsed="false">
      <c r="A159" s="0" t="s">
        <v>496</v>
      </c>
      <c r="B159" s="0" t="n">
        <v>1464</v>
      </c>
      <c r="C159" s="0" t="n">
        <v>-0.004892502971536</v>
      </c>
      <c r="D159" s="0" t="n">
        <v>306871</v>
      </c>
      <c r="E159" s="0" t="n">
        <f aca="false">IF(ISNUMBER($BA159),$BA159,IF(AND(ISNUMBER($D159),ISNUMBER($BW159),ISNUMBER($BX159)),$D159*($BX159-$BW159+1),""))</f>
        <v>306871</v>
      </c>
      <c r="H159" s="0" t="s">
        <v>118</v>
      </c>
      <c r="I159" s="0" t="s">
        <v>344</v>
      </c>
      <c r="J159" s="0" t="n">
        <f aca="false">IF($BW159&lt;&gt;"",$BW159,"")</f>
        <v>2018</v>
      </c>
      <c r="K159" s="0" t="n">
        <f aca="false">IF($BX159&lt;&gt;"",$BX159,"")</f>
        <v>2022</v>
      </c>
      <c r="L159" s="0" t="n">
        <f aca="false">IF(AND(ISNUMBER($BW159),ISNUMBER($BX159)),($BW159+$BX159)/2,"")</f>
        <v>2020</v>
      </c>
      <c r="M159" s="0" t="n">
        <f aca="false">IF($L159&lt;&gt;"",$L159,"")</f>
        <v>2020</v>
      </c>
      <c r="N159" s="0" t="n">
        <f aca="false">IF(AND(ISNUMBER($BW159),ISNUMBER($BX159)),MIN(1,MAX(0,($BX159-2016+1)/($BX159-$BW159+1))),"")</f>
        <v>1</v>
      </c>
      <c r="O159" s="0" t="n">
        <f aca="false">IF(AND(ISNUMBER($BW159),ISNUMBER($BX159)),MIN(1,MAX(0,($BX159-2017+1)/($BX159-$BW159+1))),"")</f>
        <v>1</v>
      </c>
      <c r="P159" s="0" t="n">
        <f aca="false">IF(AND(ISNUMBER($BW159),ISNUMBER($BX159)),MIN(1,MAX(0,($BX159-2018+1)/($BX159-$BW159+1))),"")</f>
        <v>1</v>
      </c>
      <c r="Q159" s="0" t="n">
        <f aca="false">IF(AND(ISNUMBER($BW159),ISNUMBER($BX159)),MIN(1,MAX(0,($BX159-2019+1)/($BX159-$BW159+1))),"")</f>
        <v>0.8</v>
      </c>
      <c r="R159" s="0" t="n">
        <f aca="false">IF(AND(ISNUMBER($BW159),ISNUMBER($BX159)),MIN(1,MAX(0,($BX159-2016+1)/($BX159-$BW159+1))),"")</f>
        <v>1</v>
      </c>
      <c r="S159" s="0" t="n">
        <f aca="false">IF($L159&lt;&gt;"",IF($L159&gt;=2015.5,1,0),"")</f>
        <v>1</v>
      </c>
      <c r="T159" s="0" t="n">
        <f aca="false">IF($L159&lt;&gt;"",IF($L159&gt;=2016,1,0),"")</f>
        <v>1</v>
      </c>
      <c r="U159" s="0" t="n">
        <f aca="false">IF(ISNUMBER($BX159),IF($BX159&gt;=2016,1,0),"")</f>
        <v>1</v>
      </c>
      <c r="V159" s="0" t="n">
        <f aca="false">IF(ISNUMBER($BW159),IF($BW159&gt;=2016,1,0),"")</f>
        <v>1</v>
      </c>
      <c r="W159" s="0" t="str">
        <f aca="false">IF(AND(ISNUMBER($BW159),ISNUMBER($BX159)),IF($BW159&gt;=2016,"post-only",IF($BX159&lt;2016,"pre-only","mixed")),"")</f>
        <v>post-only</v>
      </c>
      <c r="X159" s="0" t="n">
        <f aca="false">IF(AND(ISNUMBER($BW159),ISNUMBER($BX159)),MIN(1,MAX(0,($BX159-2017+1)/($BX159-$BW159+1))),"")</f>
        <v>1</v>
      </c>
      <c r="Y159" s="0" t="n">
        <f aca="false">IF(AND(ISNUMBER($BW159),ISNUMBER($BX159)),MIN(1,MAX(0,($BX159-2018+1)/($BX159-$BW159+1))),"")</f>
        <v>1</v>
      </c>
      <c r="Z159" s="0" t="n">
        <f aca="false">IF(AND(ISNUMBER($BW159),ISNUMBER($BX159)),MIN(1,MAX(0,($BX159-2019+1)/($BX159-$BW159+1))),"")</f>
        <v>0.8</v>
      </c>
      <c r="AA159" s="0" t="n">
        <f aca="false">IF(ISNUMBER($BX159),IF($BX159&gt;=2017,1,0),"")</f>
        <v>1</v>
      </c>
      <c r="AB159" s="0" t="n">
        <f aca="false">IF(ISNUMBER($BX159),IF($BX159&gt;=2018,1,0),"")</f>
        <v>1</v>
      </c>
      <c r="AC159" s="0" t="n">
        <f aca="false">IF(ISNUMBER($BX159),IF($BX159&gt;=2019,1,0),"")</f>
        <v>1</v>
      </c>
      <c r="AD159" s="0" t="n">
        <f aca="false">IF($L159&lt;&gt;"",IF($L159&gt;2013,1,0),"")</f>
        <v>1</v>
      </c>
      <c r="AE159" s="0" t="n">
        <f aca="false">IF($L159&lt;&gt;"",1+IF($L159&gt;2011,1,0)+IF($L159&gt;2014,1,0),"")</f>
        <v>3</v>
      </c>
      <c r="AF159" s="0" t="s">
        <v>87</v>
      </c>
      <c r="AG159" s="0" t="s">
        <v>88</v>
      </c>
      <c r="AH159" s="0" t="s">
        <v>90</v>
      </c>
      <c r="AI159" s="0" t="s">
        <v>497</v>
      </c>
      <c r="AJ159" s="0" t="s">
        <v>497</v>
      </c>
      <c r="AK159" s="0" t="str">
        <f aca="false">IF(AND($CF159&lt;&gt;"",IFERROR(INDEX(subsample_country_map!$B:$B,MATCH($CF159,subsample_country_map!$A:$A,0)),"")&lt;&gt;""),INDEX(subsample_country_map!$B:$B,MATCH($CF159,subsample_country_map!$A:$A,0)),INDEX(lookup!$AA:$AA,MATCH($A159,lookup!$A:$A,0)))</f>
        <v>2_Europe</v>
      </c>
      <c r="AL159" s="0" t="str">
        <f aca="false">IF(AND($CF159&lt;&gt;"",IFERROR(INDEX(subsample_country_map!$C:$C,MATCH($CF159,subsample_country_map!$A:$A,0)),"")&lt;&gt;""),INDEX(subsample_country_map!$C:$C,MATCH($CF159,subsample_country_map!$A:$A,0)),INDEX(lookup!$AB:$AB,MATCH($A159,lookup!$A:$A,0)))</f>
        <v>99_NCE</v>
      </c>
      <c r="AM159" s="0" t="str">
        <f aca="false">IF(AND($CF159&lt;&gt;"",IFERROR(INDEX(subsample_country_map!$D:$D,MATCH($CF159,subsample_country_map!$A:$A,0)),"")&lt;&gt;""),INDEX(subsample_country_map!$D:$D,MATCH($CF159,subsample_country_map!$A:$A,0)),INDEX(lookup!$AC:$AC,MATCH($A159,lookup!$A:$A,0)))</f>
        <v>1_western</v>
      </c>
      <c r="AN159" s="0" t="str">
        <f aca="false">IF(AND($CF159&lt;&gt;"",IFERROR(INDEX(subsample_country_map!$E:$E,MATCH($CF159,subsample_country_map!$A:$A,0)),"")&lt;&gt;""),INDEX(subsample_country_map!$E:$E,MATCH($CF159,subsample_country_map!$A:$A,0)),INDEX(lookup!$AD:$AD,MATCH($A159,lookup!$A:$A,0)))</f>
        <v>99_NCE</v>
      </c>
      <c r="AO159" s="0" t="str">
        <f aca="false">INDEX(lookup!$Y:$Y,MATCH($A159,lookup!$A:$A,0))</f>
        <v>1_not published</v>
      </c>
      <c r="AP159" s="0" t="str">
        <f aca="false">INDEX(lookup!$Z:$Z,MATCH($A159,lookup!$A:$A,0))</f>
        <v>99_NCE</v>
      </c>
      <c r="AQ159" s="0" t="str">
        <f aca="false">INDEX(lookup!$W:$W,MATCH($A159,lookup!$A:$A,0))</f>
        <v>1_fin/acc/econ</v>
      </c>
      <c r="AS159" s="0" t="s">
        <v>91</v>
      </c>
      <c r="AT159" s="0" t="s">
        <v>397</v>
      </c>
      <c r="AU159" s="0" t="s">
        <v>93</v>
      </c>
      <c r="AV159" s="0" t="s">
        <v>698</v>
      </c>
      <c r="AW159" s="0" t="s">
        <v>699</v>
      </c>
      <c r="BA159" s="0" t="n">
        <v>306871</v>
      </c>
      <c r="BB159" s="0" t="s">
        <v>500</v>
      </c>
      <c r="BC159" s="0" t="s">
        <v>358</v>
      </c>
      <c r="BD159" s="0" t="s">
        <v>501</v>
      </c>
      <c r="BE159" s="0" t="s">
        <v>98</v>
      </c>
      <c r="BI159" s="0" t="s">
        <v>700</v>
      </c>
      <c r="BJ159" s="0" t="s">
        <v>583</v>
      </c>
      <c r="BK159" s="0" t="s">
        <v>701</v>
      </c>
      <c r="BL159" s="0" t="s">
        <v>702</v>
      </c>
      <c r="BM159" s="0" t="s">
        <v>506</v>
      </c>
      <c r="BN159" s="0" t="s">
        <v>507</v>
      </c>
      <c r="BO159" s="0" t="s">
        <v>105</v>
      </c>
      <c r="BP159" s="0" t="s">
        <v>496</v>
      </c>
      <c r="BQ159" s="0" t="s">
        <v>127</v>
      </c>
      <c r="BT159" s="0" t="n">
        <v>0</v>
      </c>
      <c r="BU159" s="0" t="s">
        <v>508</v>
      </c>
      <c r="BW159" s="0" t="n">
        <v>2018</v>
      </c>
      <c r="BX159" s="0" t="n">
        <v>2022</v>
      </c>
      <c r="BY159" s="0" t="s">
        <v>509</v>
      </c>
      <c r="BZ159" s="0" t="n">
        <v>2020</v>
      </c>
      <c r="CA159" s="0" t="n">
        <v>1</v>
      </c>
      <c r="CB159" s="0" t="n">
        <v>1</v>
      </c>
      <c r="CC159" s="0" t="n">
        <v>1</v>
      </c>
      <c r="CD159" s="0" t="n">
        <v>-0.00489254200870159</v>
      </c>
      <c r="CE159" s="0" t="n">
        <v>1</v>
      </c>
    </row>
    <row r="160" customFormat="false" ht="15" hidden="false" customHeight="false" outlineLevel="0" collapsed="false">
      <c r="A160" s="0" t="s">
        <v>496</v>
      </c>
      <c r="B160" s="0" t="n">
        <v>1465</v>
      </c>
      <c r="C160" s="0" t="n">
        <v>-0.0710286890205711</v>
      </c>
      <c r="D160" s="0" t="n">
        <v>306871</v>
      </c>
      <c r="E160" s="0" t="n">
        <f aca="false">IF(ISNUMBER($BA160),$BA160,IF(AND(ISNUMBER($D160),ISNUMBER($BW160),ISNUMBER($BX160)),$D160*($BX160-$BW160+1),""))</f>
        <v>306871</v>
      </c>
      <c r="H160" s="0" t="s">
        <v>118</v>
      </c>
      <c r="I160" s="0" t="s">
        <v>344</v>
      </c>
      <c r="J160" s="0" t="n">
        <f aca="false">IF($BW160&lt;&gt;"",$BW160,"")</f>
        <v>2018</v>
      </c>
      <c r="K160" s="0" t="n">
        <f aca="false">IF($BX160&lt;&gt;"",$BX160,"")</f>
        <v>2022</v>
      </c>
      <c r="L160" s="0" t="n">
        <f aca="false">IF(AND(ISNUMBER($BW160),ISNUMBER($BX160)),($BW160+$BX160)/2,"")</f>
        <v>2020</v>
      </c>
      <c r="M160" s="0" t="n">
        <f aca="false">IF($L160&lt;&gt;"",$L160,"")</f>
        <v>2020</v>
      </c>
      <c r="N160" s="0" t="n">
        <f aca="false">IF(AND(ISNUMBER($BW160),ISNUMBER($BX160)),MIN(1,MAX(0,($BX160-2016+1)/($BX160-$BW160+1))),"")</f>
        <v>1</v>
      </c>
      <c r="O160" s="0" t="n">
        <f aca="false">IF(AND(ISNUMBER($BW160),ISNUMBER($BX160)),MIN(1,MAX(0,($BX160-2017+1)/($BX160-$BW160+1))),"")</f>
        <v>1</v>
      </c>
      <c r="P160" s="0" t="n">
        <f aca="false">IF(AND(ISNUMBER($BW160),ISNUMBER($BX160)),MIN(1,MAX(0,($BX160-2018+1)/($BX160-$BW160+1))),"")</f>
        <v>1</v>
      </c>
      <c r="Q160" s="0" t="n">
        <f aca="false">IF(AND(ISNUMBER($BW160),ISNUMBER($BX160)),MIN(1,MAX(0,($BX160-2019+1)/($BX160-$BW160+1))),"")</f>
        <v>0.8</v>
      </c>
      <c r="R160" s="0" t="n">
        <f aca="false">IF(AND(ISNUMBER($BW160),ISNUMBER($BX160)),MIN(1,MAX(0,($BX160-2016+1)/($BX160-$BW160+1))),"")</f>
        <v>1</v>
      </c>
      <c r="S160" s="0" t="n">
        <f aca="false">IF($L160&lt;&gt;"",IF($L160&gt;=2015.5,1,0),"")</f>
        <v>1</v>
      </c>
      <c r="T160" s="0" t="n">
        <f aca="false">IF($L160&lt;&gt;"",IF($L160&gt;=2016,1,0),"")</f>
        <v>1</v>
      </c>
      <c r="U160" s="0" t="n">
        <f aca="false">IF(ISNUMBER($BX160),IF($BX160&gt;=2016,1,0),"")</f>
        <v>1</v>
      </c>
      <c r="V160" s="0" t="n">
        <f aca="false">IF(ISNUMBER($BW160),IF($BW160&gt;=2016,1,0),"")</f>
        <v>1</v>
      </c>
      <c r="W160" s="0" t="str">
        <f aca="false">IF(AND(ISNUMBER($BW160),ISNUMBER($BX160)),IF($BW160&gt;=2016,"post-only",IF($BX160&lt;2016,"pre-only","mixed")),"")</f>
        <v>post-only</v>
      </c>
      <c r="X160" s="0" t="n">
        <f aca="false">IF(AND(ISNUMBER($BW160),ISNUMBER($BX160)),MIN(1,MAX(0,($BX160-2017+1)/($BX160-$BW160+1))),"")</f>
        <v>1</v>
      </c>
      <c r="Y160" s="0" t="n">
        <f aca="false">IF(AND(ISNUMBER($BW160),ISNUMBER($BX160)),MIN(1,MAX(0,($BX160-2018+1)/($BX160-$BW160+1))),"")</f>
        <v>1</v>
      </c>
      <c r="Z160" s="0" t="n">
        <f aca="false">IF(AND(ISNUMBER($BW160),ISNUMBER($BX160)),MIN(1,MAX(0,($BX160-2019+1)/($BX160-$BW160+1))),"")</f>
        <v>0.8</v>
      </c>
      <c r="AA160" s="0" t="n">
        <f aca="false">IF(ISNUMBER($BX160),IF($BX160&gt;=2017,1,0),"")</f>
        <v>1</v>
      </c>
      <c r="AB160" s="0" t="n">
        <f aca="false">IF(ISNUMBER($BX160),IF($BX160&gt;=2018,1,0),"")</f>
        <v>1</v>
      </c>
      <c r="AC160" s="0" t="n">
        <f aca="false">IF(ISNUMBER($BX160),IF($BX160&gt;=2019,1,0),"")</f>
        <v>1</v>
      </c>
      <c r="AD160" s="0" t="n">
        <f aca="false">IF($L160&lt;&gt;"",IF($L160&gt;2013,1,0),"")</f>
        <v>1</v>
      </c>
      <c r="AE160" s="0" t="n">
        <f aca="false">IF($L160&lt;&gt;"",1+IF($L160&gt;2011,1,0)+IF($L160&gt;2014,1,0),"")</f>
        <v>3</v>
      </c>
      <c r="AF160" s="0" t="s">
        <v>87</v>
      </c>
      <c r="AG160" s="0" t="s">
        <v>436</v>
      </c>
      <c r="AH160" s="0" t="s">
        <v>90</v>
      </c>
      <c r="AI160" s="0" t="s">
        <v>497</v>
      </c>
      <c r="AJ160" s="0" t="s">
        <v>497</v>
      </c>
      <c r="AK160" s="0" t="str">
        <f aca="false">IF(AND($CF160&lt;&gt;"",IFERROR(INDEX(subsample_country_map!$B:$B,MATCH($CF160,subsample_country_map!$A:$A,0)),"")&lt;&gt;""),INDEX(subsample_country_map!$B:$B,MATCH($CF160,subsample_country_map!$A:$A,0)),INDEX(lookup!$AA:$AA,MATCH($A160,lookup!$A:$A,0)))</f>
        <v>2_Europe</v>
      </c>
      <c r="AL160" s="0" t="str">
        <f aca="false">IF(AND($CF160&lt;&gt;"",IFERROR(INDEX(subsample_country_map!$C:$C,MATCH($CF160,subsample_country_map!$A:$A,0)),"")&lt;&gt;""),INDEX(subsample_country_map!$C:$C,MATCH($CF160,subsample_country_map!$A:$A,0)),INDEX(lookup!$AB:$AB,MATCH($A160,lookup!$A:$A,0)))</f>
        <v>99_NCE</v>
      </c>
      <c r="AM160" s="0" t="str">
        <f aca="false">IF(AND($CF160&lt;&gt;"",IFERROR(INDEX(subsample_country_map!$D:$D,MATCH($CF160,subsample_country_map!$A:$A,0)),"")&lt;&gt;""),INDEX(subsample_country_map!$D:$D,MATCH($CF160,subsample_country_map!$A:$A,0)),INDEX(lookup!$AC:$AC,MATCH($A160,lookup!$A:$A,0)))</f>
        <v>1_western</v>
      </c>
      <c r="AN160" s="0" t="str">
        <f aca="false">IF(AND($CF160&lt;&gt;"",IFERROR(INDEX(subsample_country_map!$E:$E,MATCH($CF160,subsample_country_map!$A:$A,0)),"")&lt;&gt;""),INDEX(subsample_country_map!$E:$E,MATCH($CF160,subsample_country_map!$A:$A,0)),INDEX(lookup!$AD:$AD,MATCH($A160,lookup!$A:$A,0)))</f>
        <v>99_NCE</v>
      </c>
      <c r="AO160" s="0" t="str">
        <f aca="false">INDEX(lookup!$Y:$Y,MATCH($A160,lookup!$A:$A,0))</f>
        <v>1_not published</v>
      </c>
      <c r="AP160" s="0" t="str">
        <f aca="false">INDEX(lookup!$Z:$Z,MATCH($A160,lookup!$A:$A,0))</f>
        <v>99_NCE</v>
      </c>
      <c r="AQ160" s="0" t="str">
        <f aca="false">INDEX(lookup!$W:$W,MATCH($A160,lookup!$A:$A,0))</f>
        <v>1_fin/acc/econ</v>
      </c>
      <c r="AS160" s="0" t="s">
        <v>91</v>
      </c>
      <c r="AT160" s="0" t="s">
        <v>111</v>
      </c>
      <c r="AU160" s="0" t="s">
        <v>93</v>
      </c>
      <c r="AV160" s="0" t="s">
        <v>703</v>
      </c>
      <c r="AW160" s="0" t="s">
        <v>638</v>
      </c>
      <c r="BA160" s="0" t="n">
        <v>306871</v>
      </c>
      <c r="BB160" s="0" t="s">
        <v>96</v>
      </c>
      <c r="BC160" s="0" t="s">
        <v>358</v>
      </c>
      <c r="BD160" s="0" t="s">
        <v>501</v>
      </c>
      <c r="BE160" s="0" t="s">
        <v>98</v>
      </c>
      <c r="BI160" s="0" t="s">
        <v>700</v>
      </c>
      <c r="BJ160" s="0" t="s">
        <v>583</v>
      </c>
      <c r="BK160" s="0" t="s">
        <v>701</v>
      </c>
      <c r="BL160" s="0" t="s">
        <v>704</v>
      </c>
      <c r="BM160" s="0" t="s">
        <v>513</v>
      </c>
      <c r="BN160" s="0" t="s">
        <v>507</v>
      </c>
      <c r="BO160" s="0" t="s">
        <v>105</v>
      </c>
      <c r="BP160" s="0" t="s">
        <v>496</v>
      </c>
      <c r="BQ160" s="0" t="s">
        <v>127</v>
      </c>
      <c r="BT160" s="0" t="n">
        <v>0</v>
      </c>
      <c r="BU160" s="0" t="s">
        <v>508</v>
      </c>
      <c r="BW160" s="0" t="n">
        <v>2018</v>
      </c>
      <c r="BX160" s="0" t="n">
        <v>2022</v>
      </c>
      <c r="BY160" s="0" t="s">
        <v>509</v>
      </c>
      <c r="BZ160" s="0" t="n">
        <v>2020</v>
      </c>
      <c r="CA160" s="0" t="n">
        <v>1</v>
      </c>
      <c r="CB160" s="0" t="n">
        <v>1</v>
      </c>
      <c r="CC160" s="0" t="n">
        <v>1</v>
      </c>
      <c r="CD160" s="0" t="n">
        <v>-0.0711485002506478</v>
      </c>
      <c r="CE160" s="0" t="n">
        <v>1</v>
      </c>
    </row>
    <row r="161" customFormat="false" ht="15" hidden="false" customHeight="false" outlineLevel="0" collapsed="false">
      <c r="A161" s="0" t="s">
        <v>496</v>
      </c>
      <c r="B161" s="0" t="n">
        <v>1466</v>
      </c>
      <c r="C161" s="0" t="n">
        <v>-0.00237924298634568</v>
      </c>
      <c r="D161" s="0" t="n">
        <v>306788</v>
      </c>
      <c r="E161" s="0" t="n">
        <f aca="false">IF(ISNUMBER($BA161),$BA161,IF(AND(ISNUMBER($D161),ISNUMBER($BW161),ISNUMBER($BX161)),$D161*($BX161-$BW161+1),""))</f>
        <v>306788</v>
      </c>
      <c r="H161" s="0" t="s">
        <v>118</v>
      </c>
      <c r="I161" s="0" t="s">
        <v>344</v>
      </c>
      <c r="J161" s="0" t="n">
        <f aca="false">IF($BW161&lt;&gt;"",$BW161,"")</f>
        <v>2018</v>
      </c>
      <c r="K161" s="0" t="n">
        <f aca="false">IF($BX161&lt;&gt;"",$BX161,"")</f>
        <v>2022</v>
      </c>
      <c r="L161" s="0" t="n">
        <f aca="false">IF(AND(ISNUMBER($BW161),ISNUMBER($BX161)),($BW161+$BX161)/2,"")</f>
        <v>2020</v>
      </c>
      <c r="M161" s="0" t="n">
        <f aca="false">IF($L161&lt;&gt;"",$L161,"")</f>
        <v>2020</v>
      </c>
      <c r="N161" s="0" t="n">
        <f aca="false">IF(AND(ISNUMBER($BW161),ISNUMBER($BX161)),MIN(1,MAX(0,($BX161-2016+1)/($BX161-$BW161+1))),"")</f>
        <v>1</v>
      </c>
      <c r="O161" s="0" t="n">
        <f aca="false">IF(AND(ISNUMBER($BW161),ISNUMBER($BX161)),MIN(1,MAX(0,($BX161-2017+1)/($BX161-$BW161+1))),"")</f>
        <v>1</v>
      </c>
      <c r="P161" s="0" t="n">
        <f aca="false">IF(AND(ISNUMBER($BW161),ISNUMBER($BX161)),MIN(1,MAX(0,($BX161-2018+1)/($BX161-$BW161+1))),"")</f>
        <v>1</v>
      </c>
      <c r="Q161" s="0" t="n">
        <f aca="false">IF(AND(ISNUMBER($BW161),ISNUMBER($BX161)),MIN(1,MAX(0,($BX161-2019+1)/($BX161-$BW161+1))),"")</f>
        <v>0.8</v>
      </c>
      <c r="R161" s="0" t="n">
        <f aca="false">IF(AND(ISNUMBER($BW161),ISNUMBER($BX161)),MIN(1,MAX(0,($BX161-2016+1)/($BX161-$BW161+1))),"")</f>
        <v>1</v>
      </c>
      <c r="S161" s="0" t="n">
        <f aca="false">IF($L161&lt;&gt;"",IF($L161&gt;=2015.5,1,0),"")</f>
        <v>1</v>
      </c>
      <c r="T161" s="0" t="n">
        <f aca="false">IF($L161&lt;&gt;"",IF($L161&gt;=2016,1,0),"")</f>
        <v>1</v>
      </c>
      <c r="U161" s="0" t="n">
        <f aca="false">IF(ISNUMBER($BX161),IF($BX161&gt;=2016,1,0),"")</f>
        <v>1</v>
      </c>
      <c r="V161" s="0" t="n">
        <f aca="false">IF(ISNUMBER($BW161),IF($BW161&gt;=2016,1,0),"")</f>
        <v>1</v>
      </c>
      <c r="W161" s="0" t="str">
        <f aca="false">IF(AND(ISNUMBER($BW161),ISNUMBER($BX161)),IF($BW161&gt;=2016,"post-only",IF($BX161&lt;2016,"pre-only","mixed")),"")</f>
        <v>post-only</v>
      </c>
      <c r="X161" s="0" t="n">
        <f aca="false">IF(AND(ISNUMBER($BW161),ISNUMBER($BX161)),MIN(1,MAX(0,($BX161-2017+1)/($BX161-$BW161+1))),"")</f>
        <v>1</v>
      </c>
      <c r="Y161" s="0" t="n">
        <f aca="false">IF(AND(ISNUMBER($BW161),ISNUMBER($BX161)),MIN(1,MAX(0,($BX161-2018+1)/($BX161-$BW161+1))),"")</f>
        <v>1</v>
      </c>
      <c r="Z161" s="0" t="n">
        <f aca="false">IF(AND(ISNUMBER($BW161),ISNUMBER($BX161)),MIN(1,MAX(0,($BX161-2019+1)/($BX161-$BW161+1))),"")</f>
        <v>0.8</v>
      </c>
      <c r="AA161" s="0" t="n">
        <f aca="false">IF(ISNUMBER($BX161),IF($BX161&gt;=2017,1,0),"")</f>
        <v>1</v>
      </c>
      <c r="AB161" s="0" t="n">
        <f aca="false">IF(ISNUMBER($BX161),IF($BX161&gt;=2018,1,0),"")</f>
        <v>1</v>
      </c>
      <c r="AC161" s="0" t="n">
        <f aca="false">IF(ISNUMBER($BX161),IF($BX161&gt;=2019,1,0),"")</f>
        <v>1</v>
      </c>
      <c r="AD161" s="0" t="n">
        <f aca="false">IF($L161&lt;&gt;"",IF($L161&gt;2013,1,0),"")</f>
        <v>1</v>
      </c>
      <c r="AE161" s="0" t="n">
        <f aca="false">IF($L161&lt;&gt;"",1+IF($L161&gt;2011,1,0)+IF($L161&gt;2014,1,0),"")</f>
        <v>3</v>
      </c>
      <c r="AF161" s="0" t="s">
        <v>87</v>
      </c>
      <c r="AG161" s="0" t="s">
        <v>88</v>
      </c>
      <c r="AH161" s="0" t="s">
        <v>90</v>
      </c>
      <c r="AI161" s="0" t="s">
        <v>497</v>
      </c>
      <c r="AJ161" s="0" t="s">
        <v>497</v>
      </c>
      <c r="AK161" s="0" t="str">
        <f aca="false">IF(AND($CF161&lt;&gt;"",IFERROR(INDEX(subsample_country_map!$B:$B,MATCH($CF161,subsample_country_map!$A:$A,0)),"")&lt;&gt;""),INDEX(subsample_country_map!$B:$B,MATCH($CF161,subsample_country_map!$A:$A,0)),INDEX(lookup!$AA:$AA,MATCH($A161,lookup!$A:$A,0)))</f>
        <v>2_Europe</v>
      </c>
      <c r="AL161" s="0" t="str">
        <f aca="false">IF(AND($CF161&lt;&gt;"",IFERROR(INDEX(subsample_country_map!$C:$C,MATCH($CF161,subsample_country_map!$A:$A,0)),"")&lt;&gt;""),INDEX(subsample_country_map!$C:$C,MATCH($CF161,subsample_country_map!$A:$A,0)),INDEX(lookup!$AB:$AB,MATCH($A161,lookup!$A:$A,0)))</f>
        <v>99_NCE</v>
      </c>
      <c r="AM161" s="0" t="str">
        <f aca="false">IF(AND($CF161&lt;&gt;"",IFERROR(INDEX(subsample_country_map!$D:$D,MATCH($CF161,subsample_country_map!$A:$A,0)),"")&lt;&gt;""),INDEX(subsample_country_map!$D:$D,MATCH($CF161,subsample_country_map!$A:$A,0)),INDEX(lookup!$AC:$AC,MATCH($A161,lookup!$A:$A,0)))</f>
        <v>1_western</v>
      </c>
      <c r="AN161" s="0" t="str">
        <f aca="false">IF(AND($CF161&lt;&gt;"",IFERROR(INDEX(subsample_country_map!$E:$E,MATCH($CF161,subsample_country_map!$A:$A,0)),"")&lt;&gt;""),INDEX(subsample_country_map!$E:$E,MATCH($CF161,subsample_country_map!$A:$A,0)),INDEX(lookup!$AD:$AD,MATCH($A161,lookup!$A:$A,0)))</f>
        <v>99_NCE</v>
      </c>
      <c r="AO161" s="0" t="str">
        <f aca="false">INDEX(lookup!$Y:$Y,MATCH($A161,lookup!$A:$A,0))</f>
        <v>1_not published</v>
      </c>
      <c r="AP161" s="0" t="str">
        <f aca="false">INDEX(lookup!$Z:$Z,MATCH($A161,lookup!$A:$A,0))</f>
        <v>99_NCE</v>
      </c>
      <c r="AQ161" s="0" t="str">
        <f aca="false">INDEX(lookup!$W:$W,MATCH($A161,lookup!$A:$A,0))</f>
        <v>1_fin/acc/econ</v>
      </c>
      <c r="AS161" s="0" t="s">
        <v>91</v>
      </c>
      <c r="AT161" s="0" t="s">
        <v>397</v>
      </c>
      <c r="AU161" s="0" t="s">
        <v>93</v>
      </c>
      <c r="AV161" s="0" t="s">
        <v>705</v>
      </c>
      <c r="AW161" s="0" t="s">
        <v>706</v>
      </c>
      <c r="BA161" s="0" t="n">
        <v>306788</v>
      </c>
      <c r="BB161" s="0" t="s">
        <v>500</v>
      </c>
      <c r="BC161" s="0" t="s">
        <v>358</v>
      </c>
      <c r="BD161" s="0" t="s">
        <v>501</v>
      </c>
      <c r="BE161" s="0" t="s">
        <v>98</v>
      </c>
      <c r="BI161" s="0" t="s">
        <v>700</v>
      </c>
      <c r="BJ161" s="0" t="s">
        <v>589</v>
      </c>
      <c r="BK161" s="0" t="s">
        <v>701</v>
      </c>
      <c r="BL161" s="0" t="s">
        <v>707</v>
      </c>
      <c r="BM161" s="0" t="s">
        <v>506</v>
      </c>
      <c r="BN161" s="0" t="s">
        <v>507</v>
      </c>
      <c r="BO161" s="0" t="s">
        <v>105</v>
      </c>
      <c r="BP161" s="0" t="s">
        <v>496</v>
      </c>
      <c r="BQ161" s="0" t="s">
        <v>127</v>
      </c>
      <c r="BT161" s="0" t="n">
        <v>0</v>
      </c>
      <c r="BU161" s="0" t="s">
        <v>508</v>
      </c>
      <c r="BW161" s="0" t="n">
        <v>2018</v>
      </c>
      <c r="BX161" s="0" t="n">
        <v>2022</v>
      </c>
      <c r="BY161" s="0" t="s">
        <v>509</v>
      </c>
      <c r="BZ161" s="0" t="n">
        <v>2020</v>
      </c>
      <c r="CA161" s="0" t="n">
        <v>1</v>
      </c>
      <c r="CB161" s="0" t="n">
        <v>1</v>
      </c>
      <c r="CC161" s="0" t="n">
        <v>1</v>
      </c>
      <c r="CD161" s="0" t="n">
        <v>-0.0023792474758316</v>
      </c>
      <c r="CE161" s="0" t="n">
        <v>1</v>
      </c>
    </row>
    <row r="162" customFormat="false" ht="15" hidden="false" customHeight="false" outlineLevel="0" collapsed="false">
      <c r="A162" s="0" t="s">
        <v>496</v>
      </c>
      <c r="B162" s="0" t="n">
        <v>1467</v>
      </c>
      <c r="C162" s="0" t="n">
        <v>-0.0457768238512234</v>
      </c>
      <c r="D162" s="0" t="n">
        <v>306788</v>
      </c>
      <c r="E162" s="0" t="n">
        <f aca="false">IF(ISNUMBER($BA162),$BA162,IF(AND(ISNUMBER($D162),ISNUMBER($BW162),ISNUMBER($BX162)),$D162*($BX162-$BW162+1),""))</f>
        <v>306788</v>
      </c>
      <c r="H162" s="0" t="s">
        <v>118</v>
      </c>
      <c r="I162" s="0" t="s">
        <v>344</v>
      </c>
      <c r="J162" s="0" t="n">
        <f aca="false">IF($BW162&lt;&gt;"",$BW162,"")</f>
        <v>2018</v>
      </c>
      <c r="K162" s="0" t="n">
        <f aca="false">IF($BX162&lt;&gt;"",$BX162,"")</f>
        <v>2022</v>
      </c>
      <c r="L162" s="0" t="n">
        <f aca="false">IF(AND(ISNUMBER($BW162),ISNUMBER($BX162)),($BW162+$BX162)/2,"")</f>
        <v>2020</v>
      </c>
      <c r="M162" s="0" t="n">
        <f aca="false">IF($L162&lt;&gt;"",$L162,"")</f>
        <v>2020</v>
      </c>
      <c r="N162" s="0" t="n">
        <f aca="false">IF(AND(ISNUMBER($BW162),ISNUMBER($BX162)),MIN(1,MAX(0,($BX162-2016+1)/($BX162-$BW162+1))),"")</f>
        <v>1</v>
      </c>
      <c r="O162" s="0" t="n">
        <f aca="false">IF(AND(ISNUMBER($BW162),ISNUMBER($BX162)),MIN(1,MAX(0,($BX162-2017+1)/($BX162-$BW162+1))),"")</f>
        <v>1</v>
      </c>
      <c r="P162" s="0" t="n">
        <f aca="false">IF(AND(ISNUMBER($BW162),ISNUMBER($BX162)),MIN(1,MAX(0,($BX162-2018+1)/($BX162-$BW162+1))),"")</f>
        <v>1</v>
      </c>
      <c r="Q162" s="0" t="n">
        <f aca="false">IF(AND(ISNUMBER($BW162),ISNUMBER($BX162)),MIN(1,MAX(0,($BX162-2019+1)/($BX162-$BW162+1))),"")</f>
        <v>0.8</v>
      </c>
      <c r="R162" s="0" t="n">
        <f aca="false">IF(AND(ISNUMBER($BW162),ISNUMBER($BX162)),MIN(1,MAX(0,($BX162-2016+1)/($BX162-$BW162+1))),"")</f>
        <v>1</v>
      </c>
      <c r="S162" s="0" t="n">
        <f aca="false">IF($L162&lt;&gt;"",IF($L162&gt;=2015.5,1,0),"")</f>
        <v>1</v>
      </c>
      <c r="T162" s="0" t="n">
        <f aca="false">IF($L162&lt;&gt;"",IF($L162&gt;=2016,1,0),"")</f>
        <v>1</v>
      </c>
      <c r="U162" s="0" t="n">
        <f aca="false">IF(ISNUMBER($BX162),IF($BX162&gt;=2016,1,0),"")</f>
        <v>1</v>
      </c>
      <c r="V162" s="0" t="n">
        <f aca="false">IF(ISNUMBER($BW162),IF($BW162&gt;=2016,1,0),"")</f>
        <v>1</v>
      </c>
      <c r="W162" s="0" t="str">
        <f aca="false">IF(AND(ISNUMBER($BW162),ISNUMBER($BX162)),IF($BW162&gt;=2016,"post-only",IF($BX162&lt;2016,"pre-only","mixed")),"")</f>
        <v>post-only</v>
      </c>
      <c r="X162" s="0" t="n">
        <f aca="false">IF(AND(ISNUMBER($BW162),ISNUMBER($BX162)),MIN(1,MAX(0,($BX162-2017+1)/($BX162-$BW162+1))),"")</f>
        <v>1</v>
      </c>
      <c r="Y162" s="0" t="n">
        <f aca="false">IF(AND(ISNUMBER($BW162),ISNUMBER($BX162)),MIN(1,MAX(0,($BX162-2018+1)/($BX162-$BW162+1))),"")</f>
        <v>1</v>
      </c>
      <c r="Z162" s="0" t="n">
        <f aca="false">IF(AND(ISNUMBER($BW162),ISNUMBER($BX162)),MIN(1,MAX(0,($BX162-2019+1)/($BX162-$BW162+1))),"")</f>
        <v>0.8</v>
      </c>
      <c r="AA162" s="0" t="n">
        <f aca="false">IF(ISNUMBER($BX162),IF($BX162&gt;=2017,1,0),"")</f>
        <v>1</v>
      </c>
      <c r="AB162" s="0" t="n">
        <f aca="false">IF(ISNUMBER($BX162),IF($BX162&gt;=2018,1,0),"")</f>
        <v>1</v>
      </c>
      <c r="AC162" s="0" t="n">
        <f aca="false">IF(ISNUMBER($BX162),IF($BX162&gt;=2019,1,0),"")</f>
        <v>1</v>
      </c>
      <c r="AD162" s="0" t="n">
        <f aca="false">IF($L162&lt;&gt;"",IF($L162&gt;2013,1,0),"")</f>
        <v>1</v>
      </c>
      <c r="AE162" s="0" t="n">
        <f aca="false">IF($L162&lt;&gt;"",1+IF($L162&gt;2011,1,0)+IF($L162&gt;2014,1,0),"")</f>
        <v>3</v>
      </c>
      <c r="AF162" s="0" t="s">
        <v>87</v>
      </c>
      <c r="AG162" s="0" t="s">
        <v>436</v>
      </c>
      <c r="AH162" s="0" t="s">
        <v>90</v>
      </c>
      <c r="AI162" s="0" t="s">
        <v>497</v>
      </c>
      <c r="AJ162" s="0" t="s">
        <v>497</v>
      </c>
      <c r="AK162" s="0" t="str">
        <f aca="false">IF(AND($CF162&lt;&gt;"",IFERROR(INDEX(subsample_country_map!$B:$B,MATCH($CF162,subsample_country_map!$A:$A,0)),"")&lt;&gt;""),INDEX(subsample_country_map!$B:$B,MATCH($CF162,subsample_country_map!$A:$A,0)),INDEX(lookup!$AA:$AA,MATCH($A162,lookup!$A:$A,0)))</f>
        <v>2_Europe</v>
      </c>
      <c r="AL162" s="0" t="str">
        <f aca="false">IF(AND($CF162&lt;&gt;"",IFERROR(INDEX(subsample_country_map!$C:$C,MATCH($CF162,subsample_country_map!$A:$A,0)),"")&lt;&gt;""),INDEX(subsample_country_map!$C:$C,MATCH($CF162,subsample_country_map!$A:$A,0)),INDEX(lookup!$AB:$AB,MATCH($A162,lookup!$A:$A,0)))</f>
        <v>99_NCE</v>
      </c>
      <c r="AM162" s="0" t="str">
        <f aca="false">IF(AND($CF162&lt;&gt;"",IFERROR(INDEX(subsample_country_map!$D:$D,MATCH($CF162,subsample_country_map!$A:$A,0)),"")&lt;&gt;""),INDEX(subsample_country_map!$D:$D,MATCH($CF162,subsample_country_map!$A:$A,0)),INDEX(lookup!$AC:$AC,MATCH($A162,lookup!$A:$A,0)))</f>
        <v>1_western</v>
      </c>
      <c r="AN162" s="0" t="str">
        <f aca="false">IF(AND($CF162&lt;&gt;"",IFERROR(INDEX(subsample_country_map!$E:$E,MATCH($CF162,subsample_country_map!$A:$A,0)),"")&lt;&gt;""),INDEX(subsample_country_map!$E:$E,MATCH($CF162,subsample_country_map!$A:$A,0)),INDEX(lookup!$AD:$AD,MATCH($A162,lookup!$A:$A,0)))</f>
        <v>99_NCE</v>
      </c>
      <c r="AO162" s="0" t="str">
        <f aca="false">INDEX(lookup!$Y:$Y,MATCH($A162,lookup!$A:$A,0))</f>
        <v>1_not published</v>
      </c>
      <c r="AP162" s="0" t="str">
        <f aca="false">INDEX(lookup!$Z:$Z,MATCH($A162,lookup!$A:$A,0))</f>
        <v>99_NCE</v>
      </c>
      <c r="AQ162" s="0" t="str">
        <f aca="false">INDEX(lookup!$W:$W,MATCH($A162,lookup!$A:$A,0))</f>
        <v>1_fin/acc/econ</v>
      </c>
      <c r="AS162" s="0" t="s">
        <v>91</v>
      </c>
      <c r="AT162" s="0" t="s">
        <v>111</v>
      </c>
      <c r="AU162" s="0" t="s">
        <v>93</v>
      </c>
      <c r="AV162" s="0" t="s">
        <v>708</v>
      </c>
      <c r="AW162" s="0" t="s">
        <v>709</v>
      </c>
      <c r="BA162" s="0" t="n">
        <v>306788</v>
      </c>
      <c r="BB162" s="0" t="s">
        <v>96</v>
      </c>
      <c r="BC162" s="0" t="s">
        <v>358</v>
      </c>
      <c r="BD162" s="0" t="s">
        <v>501</v>
      </c>
      <c r="BE162" s="0" t="s">
        <v>98</v>
      </c>
      <c r="BI162" s="0" t="s">
        <v>700</v>
      </c>
      <c r="BJ162" s="0" t="s">
        <v>589</v>
      </c>
      <c r="BK162" s="0" t="s">
        <v>701</v>
      </c>
      <c r="BL162" s="0" t="s">
        <v>710</v>
      </c>
      <c r="BM162" s="0" t="s">
        <v>513</v>
      </c>
      <c r="BN162" s="0" t="s">
        <v>507</v>
      </c>
      <c r="BO162" s="0" t="s">
        <v>105</v>
      </c>
      <c r="BP162" s="0" t="s">
        <v>496</v>
      </c>
      <c r="BQ162" s="0" t="s">
        <v>127</v>
      </c>
      <c r="BT162" s="0" t="n">
        <v>0</v>
      </c>
      <c r="BU162" s="0" t="s">
        <v>508</v>
      </c>
      <c r="BW162" s="0" t="n">
        <v>2018</v>
      </c>
      <c r="BX162" s="0" t="n">
        <v>2022</v>
      </c>
      <c r="BY162" s="0" t="s">
        <v>509</v>
      </c>
      <c r="BZ162" s="0" t="n">
        <v>2020</v>
      </c>
      <c r="CA162" s="0" t="n">
        <v>1</v>
      </c>
      <c r="CB162" s="0" t="n">
        <v>1</v>
      </c>
      <c r="CC162" s="0" t="n">
        <v>1</v>
      </c>
      <c r="CD162" s="0" t="n">
        <v>-0.045808839494527</v>
      </c>
      <c r="CE162" s="0" t="n">
        <v>1</v>
      </c>
    </row>
    <row r="163" customFormat="false" ht="15" hidden="false" customHeight="false" outlineLevel="0" collapsed="false">
      <c r="A163" s="0" t="s">
        <v>496</v>
      </c>
      <c r="B163" s="0" t="n">
        <v>1468</v>
      </c>
      <c r="C163" s="0" t="n">
        <v>-0.0117390411897974</v>
      </c>
      <c r="D163" s="0" t="n">
        <v>305401</v>
      </c>
      <c r="E163" s="0" t="n">
        <f aca="false">IF(ISNUMBER($BA163),$BA163,IF(AND(ISNUMBER($D163),ISNUMBER($BW163),ISNUMBER($BX163)),$D163*($BX163-$BW163+1),""))</f>
        <v>305401</v>
      </c>
      <c r="H163" s="0" t="s">
        <v>118</v>
      </c>
      <c r="I163" s="0" t="s">
        <v>344</v>
      </c>
      <c r="J163" s="0" t="n">
        <f aca="false">IF($BW163&lt;&gt;"",$BW163,"")</f>
        <v>2018</v>
      </c>
      <c r="K163" s="0" t="n">
        <f aca="false">IF($BX163&lt;&gt;"",$BX163,"")</f>
        <v>2022</v>
      </c>
      <c r="L163" s="0" t="n">
        <f aca="false">IF(AND(ISNUMBER($BW163),ISNUMBER($BX163)),($BW163+$BX163)/2,"")</f>
        <v>2020</v>
      </c>
      <c r="M163" s="0" t="n">
        <f aca="false">IF($L163&lt;&gt;"",$L163,"")</f>
        <v>2020</v>
      </c>
      <c r="N163" s="0" t="n">
        <f aca="false">IF(AND(ISNUMBER($BW163),ISNUMBER($BX163)),MIN(1,MAX(0,($BX163-2016+1)/($BX163-$BW163+1))),"")</f>
        <v>1</v>
      </c>
      <c r="O163" s="0" t="n">
        <f aca="false">IF(AND(ISNUMBER($BW163),ISNUMBER($BX163)),MIN(1,MAX(0,($BX163-2017+1)/($BX163-$BW163+1))),"")</f>
        <v>1</v>
      </c>
      <c r="P163" s="0" t="n">
        <f aca="false">IF(AND(ISNUMBER($BW163),ISNUMBER($BX163)),MIN(1,MAX(0,($BX163-2018+1)/($BX163-$BW163+1))),"")</f>
        <v>1</v>
      </c>
      <c r="Q163" s="0" t="n">
        <f aca="false">IF(AND(ISNUMBER($BW163),ISNUMBER($BX163)),MIN(1,MAX(0,($BX163-2019+1)/($BX163-$BW163+1))),"")</f>
        <v>0.8</v>
      </c>
      <c r="R163" s="0" t="n">
        <f aca="false">IF(AND(ISNUMBER($BW163),ISNUMBER($BX163)),MIN(1,MAX(0,($BX163-2016+1)/($BX163-$BW163+1))),"")</f>
        <v>1</v>
      </c>
      <c r="S163" s="0" t="n">
        <f aca="false">IF($L163&lt;&gt;"",IF($L163&gt;=2015.5,1,0),"")</f>
        <v>1</v>
      </c>
      <c r="T163" s="0" t="n">
        <f aca="false">IF($L163&lt;&gt;"",IF($L163&gt;=2016,1,0),"")</f>
        <v>1</v>
      </c>
      <c r="U163" s="0" t="n">
        <f aca="false">IF(ISNUMBER($BX163),IF($BX163&gt;=2016,1,0),"")</f>
        <v>1</v>
      </c>
      <c r="V163" s="0" t="n">
        <f aca="false">IF(ISNUMBER($BW163),IF($BW163&gt;=2016,1,0),"")</f>
        <v>1</v>
      </c>
      <c r="W163" s="0" t="str">
        <f aca="false">IF(AND(ISNUMBER($BW163),ISNUMBER($BX163)),IF($BW163&gt;=2016,"post-only",IF($BX163&lt;2016,"pre-only","mixed")),"")</f>
        <v>post-only</v>
      </c>
      <c r="X163" s="0" t="n">
        <f aca="false">IF(AND(ISNUMBER($BW163),ISNUMBER($BX163)),MIN(1,MAX(0,($BX163-2017+1)/($BX163-$BW163+1))),"")</f>
        <v>1</v>
      </c>
      <c r="Y163" s="0" t="n">
        <f aca="false">IF(AND(ISNUMBER($BW163),ISNUMBER($BX163)),MIN(1,MAX(0,($BX163-2018+1)/($BX163-$BW163+1))),"")</f>
        <v>1</v>
      </c>
      <c r="Z163" s="0" t="n">
        <f aca="false">IF(AND(ISNUMBER($BW163),ISNUMBER($BX163)),MIN(1,MAX(0,($BX163-2019+1)/($BX163-$BW163+1))),"")</f>
        <v>0.8</v>
      </c>
      <c r="AA163" s="0" t="n">
        <f aca="false">IF(ISNUMBER($BX163),IF($BX163&gt;=2017,1,0),"")</f>
        <v>1</v>
      </c>
      <c r="AB163" s="0" t="n">
        <f aca="false">IF(ISNUMBER($BX163),IF($BX163&gt;=2018,1,0),"")</f>
        <v>1</v>
      </c>
      <c r="AC163" s="0" t="n">
        <f aca="false">IF(ISNUMBER($BX163),IF($BX163&gt;=2019,1,0),"")</f>
        <v>1</v>
      </c>
      <c r="AD163" s="0" t="n">
        <f aca="false">IF($L163&lt;&gt;"",IF($L163&gt;2013,1,0),"")</f>
        <v>1</v>
      </c>
      <c r="AE163" s="0" t="n">
        <f aca="false">IF($L163&lt;&gt;"",1+IF($L163&gt;2011,1,0)+IF($L163&gt;2014,1,0),"")</f>
        <v>3</v>
      </c>
      <c r="AF163" s="0" t="s">
        <v>87</v>
      </c>
      <c r="AG163" s="0" t="s">
        <v>88</v>
      </c>
      <c r="AH163" s="0" t="s">
        <v>90</v>
      </c>
      <c r="AI163" s="0" t="s">
        <v>497</v>
      </c>
      <c r="AJ163" s="0" t="s">
        <v>497</v>
      </c>
      <c r="AK163" s="0" t="str">
        <f aca="false">IF(AND($CF163&lt;&gt;"",IFERROR(INDEX(subsample_country_map!$B:$B,MATCH($CF163,subsample_country_map!$A:$A,0)),"")&lt;&gt;""),INDEX(subsample_country_map!$B:$B,MATCH($CF163,subsample_country_map!$A:$A,0)),INDEX(lookup!$AA:$AA,MATCH($A163,lookup!$A:$A,0)))</f>
        <v>2_Europe</v>
      </c>
      <c r="AL163" s="0" t="str">
        <f aca="false">IF(AND($CF163&lt;&gt;"",IFERROR(INDEX(subsample_country_map!$C:$C,MATCH($CF163,subsample_country_map!$A:$A,0)),"")&lt;&gt;""),INDEX(subsample_country_map!$C:$C,MATCH($CF163,subsample_country_map!$A:$A,0)),INDEX(lookup!$AB:$AB,MATCH($A163,lookup!$A:$A,0)))</f>
        <v>99_NCE</v>
      </c>
      <c r="AM163" s="0" t="str">
        <f aca="false">IF(AND($CF163&lt;&gt;"",IFERROR(INDEX(subsample_country_map!$D:$D,MATCH($CF163,subsample_country_map!$A:$A,0)),"")&lt;&gt;""),INDEX(subsample_country_map!$D:$D,MATCH($CF163,subsample_country_map!$A:$A,0)),INDEX(lookup!$AC:$AC,MATCH($A163,lookup!$A:$A,0)))</f>
        <v>1_western</v>
      </c>
      <c r="AN163" s="0" t="str">
        <f aca="false">IF(AND($CF163&lt;&gt;"",IFERROR(INDEX(subsample_country_map!$E:$E,MATCH($CF163,subsample_country_map!$A:$A,0)),"")&lt;&gt;""),INDEX(subsample_country_map!$E:$E,MATCH($CF163,subsample_country_map!$A:$A,0)),INDEX(lookup!$AD:$AD,MATCH($A163,lookup!$A:$A,0)))</f>
        <v>99_NCE</v>
      </c>
      <c r="AO163" s="0" t="str">
        <f aca="false">INDEX(lookup!$Y:$Y,MATCH($A163,lookup!$A:$A,0))</f>
        <v>1_not published</v>
      </c>
      <c r="AP163" s="0" t="str">
        <f aca="false">INDEX(lookup!$Z:$Z,MATCH($A163,lookup!$A:$A,0))</f>
        <v>99_NCE</v>
      </c>
      <c r="AQ163" s="0" t="str">
        <f aca="false">INDEX(lookup!$W:$W,MATCH($A163,lookup!$A:$A,0))</f>
        <v>1_fin/acc/econ</v>
      </c>
      <c r="AS163" s="0" t="s">
        <v>91</v>
      </c>
      <c r="AT163" s="0" t="s">
        <v>397</v>
      </c>
      <c r="AU163" s="0" t="s">
        <v>93</v>
      </c>
      <c r="AV163" s="0" t="s">
        <v>711</v>
      </c>
      <c r="AW163" s="0" t="s">
        <v>659</v>
      </c>
      <c r="BA163" s="0" t="n">
        <v>305401</v>
      </c>
      <c r="BB163" s="0" t="s">
        <v>500</v>
      </c>
      <c r="BC163" s="0" t="s">
        <v>358</v>
      </c>
      <c r="BD163" s="0" t="s">
        <v>501</v>
      </c>
      <c r="BE163" s="0" t="s">
        <v>98</v>
      </c>
      <c r="BI163" s="0" t="s">
        <v>700</v>
      </c>
      <c r="BJ163" s="0" t="s">
        <v>530</v>
      </c>
      <c r="BK163" s="0" t="s">
        <v>701</v>
      </c>
      <c r="BL163" s="0" t="s">
        <v>712</v>
      </c>
      <c r="BM163" s="0" t="s">
        <v>506</v>
      </c>
      <c r="BN163" s="0" t="s">
        <v>507</v>
      </c>
      <c r="BO163" s="0" t="s">
        <v>105</v>
      </c>
      <c r="BP163" s="0" t="s">
        <v>496</v>
      </c>
      <c r="BQ163" s="0" t="s">
        <v>127</v>
      </c>
      <c r="BT163" s="0" t="n">
        <v>0</v>
      </c>
      <c r="BU163" s="0" t="s">
        <v>508</v>
      </c>
      <c r="BW163" s="0" t="n">
        <v>2018</v>
      </c>
      <c r="BX163" s="0" t="n">
        <v>2022</v>
      </c>
      <c r="BY163" s="0" t="s">
        <v>509</v>
      </c>
      <c r="BZ163" s="0" t="n">
        <v>2020</v>
      </c>
      <c r="CA163" s="0" t="n">
        <v>1</v>
      </c>
      <c r="CB163" s="0" t="n">
        <v>1</v>
      </c>
      <c r="CC163" s="0" t="n">
        <v>1</v>
      </c>
      <c r="CD163" s="0" t="n">
        <v>-0.0117395804675888</v>
      </c>
      <c r="CE163" s="0" t="n">
        <v>1</v>
      </c>
    </row>
    <row r="164" customFormat="false" ht="15" hidden="false" customHeight="false" outlineLevel="0" collapsed="false">
      <c r="A164" s="0" t="s">
        <v>496</v>
      </c>
      <c r="B164" s="0" t="n">
        <v>1469</v>
      </c>
      <c r="C164" s="0" t="n">
        <v>-0.0433435772555175</v>
      </c>
      <c r="D164" s="0" t="n">
        <v>305401</v>
      </c>
      <c r="E164" s="0" t="n">
        <f aca="false">IF(ISNUMBER($BA164),$BA164,IF(AND(ISNUMBER($D164),ISNUMBER($BW164),ISNUMBER($BX164)),$D164*($BX164-$BW164+1),""))</f>
        <v>305401</v>
      </c>
      <c r="H164" s="0" t="s">
        <v>118</v>
      </c>
      <c r="I164" s="0" t="s">
        <v>344</v>
      </c>
      <c r="J164" s="0" t="n">
        <f aca="false">IF($BW164&lt;&gt;"",$BW164,"")</f>
        <v>2018</v>
      </c>
      <c r="K164" s="0" t="n">
        <f aca="false">IF($BX164&lt;&gt;"",$BX164,"")</f>
        <v>2022</v>
      </c>
      <c r="L164" s="0" t="n">
        <f aca="false">IF(AND(ISNUMBER($BW164),ISNUMBER($BX164)),($BW164+$BX164)/2,"")</f>
        <v>2020</v>
      </c>
      <c r="M164" s="0" t="n">
        <f aca="false">IF($L164&lt;&gt;"",$L164,"")</f>
        <v>2020</v>
      </c>
      <c r="N164" s="0" t="n">
        <f aca="false">IF(AND(ISNUMBER($BW164),ISNUMBER($BX164)),MIN(1,MAX(0,($BX164-2016+1)/($BX164-$BW164+1))),"")</f>
        <v>1</v>
      </c>
      <c r="O164" s="0" t="n">
        <f aca="false">IF(AND(ISNUMBER($BW164),ISNUMBER($BX164)),MIN(1,MAX(0,($BX164-2017+1)/($BX164-$BW164+1))),"")</f>
        <v>1</v>
      </c>
      <c r="P164" s="0" t="n">
        <f aca="false">IF(AND(ISNUMBER($BW164),ISNUMBER($BX164)),MIN(1,MAX(0,($BX164-2018+1)/($BX164-$BW164+1))),"")</f>
        <v>1</v>
      </c>
      <c r="Q164" s="0" t="n">
        <f aca="false">IF(AND(ISNUMBER($BW164),ISNUMBER($BX164)),MIN(1,MAX(0,($BX164-2019+1)/($BX164-$BW164+1))),"")</f>
        <v>0.8</v>
      </c>
      <c r="R164" s="0" t="n">
        <f aca="false">IF(AND(ISNUMBER($BW164),ISNUMBER($BX164)),MIN(1,MAX(0,($BX164-2016+1)/($BX164-$BW164+1))),"")</f>
        <v>1</v>
      </c>
      <c r="S164" s="0" t="n">
        <f aca="false">IF($L164&lt;&gt;"",IF($L164&gt;=2015.5,1,0),"")</f>
        <v>1</v>
      </c>
      <c r="T164" s="0" t="n">
        <f aca="false">IF($L164&lt;&gt;"",IF($L164&gt;=2016,1,0),"")</f>
        <v>1</v>
      </c>
      <c r="U164" s="0" t="n">
        <f aca="false">IF(ISNUMBER($BX164),IF($BX164&gt;=2016,1,0),"")</f>
        <v>1</v>
      </c>
      <c r="V164" s="0" t="n">
        <f aca="false">IF(ISNUMBER($BW164),IF($BW164&gt;=2016,1,0),"")</f>
        <v>1</v>
      </c>
      <c r="W164" s="0" t="str">
        <f aca="false">IF(AND(ISNUMBER($BW164),ISNUMBER($BX164)),IF($BW164&gt;=2016,"post-only",IF($BX164&lt;2016,"pre-only","mixed")),"")</f>
        <v>post-only</v>
      </c>
      <c r="X164" s="0" t="n">
        <f aca="false">IF(AND(ISNUMBER($BW164),ISNUMBER($BX164)),MIN(1,MAX(0,($BX164-2017+1)/($BX164-$BW164+1))),"")</f>
        <v>1</v>
      </c>
      <c r="Y164" s="0" t="n">
        <f aca="false">IF(AND(ISNUMBER($BW164),ISNUMBER($BX164)),MIN(1,MAX(0,($BX164-2018+1)/($BX164-$BW164+1))),"")</f>
        <v>1</v>
      </c>
      <c r="Z164" s="0" t="n">
        <f aca="false">IF(AND(ISNUMBER($BW164),ISNUMBER($BX164)),MIN(1,MAX(0,($BX164-2019+1)/($BX164-$BW164+1))),"")</f>
        <v>0.8</v>
      </c>
      <c r="AA164" s="0" t="n">
        <f aca="false">IF(ISNUMBER($BX164),IF($BX164&gt;=2017,1,0),"")</f>
        <v>1</v>
      </c>
      <c r="AB164" s="0" t="n">
        <f aca="false">IF(ISNUMBER($BX164),IF($BX164&gt;=2018,1,0),"")</f>
        <v>1</v>
      </c>
      <c r="AC164" s="0" t="n">
        <f aca="false">IF(ISNUMBER($BX164),IF($BX164&gt;=2019,1,0),"")</f>
        <v>1</v>
      </c>
      <c r="AD164" s="0" t="n">
        <f aca="false">IF($L164&lt;&gt;"",IF($L164&gt;2013,1,0),"")</f>
        <v>1</v>
      </c>
      <c r="AE164" s="0" t="n">
        <f aca="false">IF($L164&lt;&gt;"",1+IF($L164&gt;2011,1,0)+IF($L164&gt;2014,1,0),"")</f>
        <v>3</v>
      </c>
      <c r="AF164" s="0" t="s">
        <v>87</v>
      </c>
      <c r="AG164" s="0" t="s">
        <v>436</v>
      </c>
      <c r="AH164" s="0" t="s">
        <v>90</v>
      </c>
      <c r="AI164" s="0" t="s">
        <v>497</v>
      </c>
      <c r="AJ164" s="0" t="s">
        <v>497</v>
      </c>
      <c r="AK164" s="0" t="str">
        <f aca="false">IF(AND($CF164&lt;&gt;"",IFERROR(INDEX(subsample_country_map!$B:$B,MATCH($CF164,subsample_country_map!$A:$A,0)),"")&lt;&gt;""),INDEX(subsample_country_map!$B:$B,MATCH($CF164,subsample_country_map!$A:$A,0)),INDEX(lookup!$AA:$AA,MATCH($A164,lookup!$A:$A,0)))</f>
        <v>2_Europe</v>
      </c>
      <c r="AL164" s="0" t="str">
        <f aca="false">IF(AND($CF164&lt;&gt;"",IFERROR(INDEX(subsample_country_map!$C:$C,MATCH($CF164,subsample_country_map!$A:$A,0)),"")&lt;&gt;""),INDEX(subsample_country_map!$C:$C,MATCH($CF164,subsample_country_map!$A:$A,0)),INDEX(lookup!$AB:$AB,MATCH($A164,lookup!$A:$A,0)))</f>
        <v>99_NCE</v>
      </c>
      <c r="AM164" s="0" t="str">
        <f aca="false">IF(AND($CF164&lt;&gt;"",IFERROR(INDEX(subsample_country_map!$D:$D,MATCH($CF164,subsample_country_map!$A:$A,0)),"")&lt;&gt;""),INDEX(subsample_country_map!$D:$D,MATCH($CF164,subsample_country_map!$A:$A,0)),INDEX(lookup!$AC:$AC,MATCH($A164,lookup!$A:$A,0)))</f>
        <v>1_western</v>
      </c>
      <c r="AN164" s="0" t="str">
        <f aca="false">IF(AND($CF164&lt;&gt;"",IFERROR(INDEX(subsample_country_map!$E:$E,MATCH($CF164,subsample_country_map!$A:$A,0)),"")&lt;&gt;""),INDEX(subsample_country_map!$E:$E,MATCH($CF164,subsample_country_map!$A:$A,0)),INDEX(lookup!$AD:$AD,MATCH($A164,lookup!$A:$A,0)))</f>
        <v>99_NCE</v>
      </c>
      <c r="AO164" s="0" t="str">
        <f aca="false">INDEX(lookup!$Y:$Y,MATCH($A164,lookup!$A:$A,0))</f>
        <v>1_not published</v>
      </c>
      <c r="AP164" s="0" t="str">
        <f aca="false">INDEX(lookup!$Z:$Z,MATCH($A164,lookup!$A:$A,0))</f>
        <v>99_NCE</v>
      </c>
      <c r="AQ164" s="0" t="str">
        <f aca="false">INDEX(lookup!$W:$W,MATCH($A164,lookup!$A:$A,0))</f>
        <v>1_fin/acc/econ</v>
      </c>
      <c r="AS164" s="0" t="s">
        <v>91</v>
      </c>
      <c r="AT164" s="0" t="s">
        <v>111</v>
      </c>
      <c r="AU164" s="0" t="s">
        <v>93</v>
      </c>
      <c r="AV164" s="0" t="s">
        <v>713</v>
      </c>
      <c r="AW164" s="0" t="s">
        <v>714</v>
      </c>
      <c r="BA164" s="0" t="n">
        <v>305401</v>
      </c>
      <c r="BB164" s="0" t="s">
        <v>96</v>
      </c>
      <c r="BC164" s="0" t="s">
        <v>358</v>
      </c>
      <c r="BD164" s="0" t="s">
        <v>501</v>
      </c>
      <c r="BE164" s="0" t="s">
        <v>98</v>
      </c>
      <c r="BI164" s="0" t="s">
        <v>700</v>
      </c>
      <c r="BJ164" s="0" t="s">
        <v>530</v>
      </c>
      <c r="BK164" s="0" t="s">
        <v>701</v>
      </c>
      <c r="BL164" s="0" t="s">
        <v>715</v>
      </c>
      <c r="BM164" s="0" t="s">
        <v>513</v>
      </c>
      <c r="BN164" s="0" t="s">
        <v>507</v>
      </c>
      <c r="BO164" s="0" t="s">
        <v>105</v>
      </c>
      <c r="BP164" s="0" t="s">
        <v>496</v>
      </c>
      <c r="BQ164" s="0" t="s">
        <v>127</v>
      </c>
      <c r="BT164" s="0" t="n">
        <v>0</v>
      </c>
      <c r="BU164" s="0" t="s">
        <v>508</v>
      </c>
      <c r="BW164" s="0" t="n">
        <v>2018</v>
      </c>
      <c r="BX164" s="0" t="n">
        <v>2022</v>
      </c>
      <c r="BY164" s="0" t="s">
        <v>509</v>
      </c>
      <c r="BZ164" s="0" t="n">
        <v>2020</v>
      </c>
      <c r="CA164" s="0" t="n">
        <v>1</v>
      </c>
      <c r="CB164" s="0" t="n">
        <v>1</v>
      </c>
      <c r="CC164" s="0" t="n">
        <v>1</v>
      </c>
      <c r="CD164" s="0" t="n">
        <v>-0.043370750589013</v>
      </c>
      <c r="CE164" s="0" t="n">
        <v>1</v>
      </c>
    </row>
    <row r="165" customFormat="false" ht="15" hidden="false" customHeight="false" outlineLevel="0" collapsed="false">
      <c r="A165" s="0" t="s">
        <v>496</v>
      </c>
      <c r="B165" s="0" t="n">
        <v>1470</v>
      </c>
      <c r="C165" s="0" t="n">
        <v>-0.00451746217903782</v>
      </c>
      <c r="D165" s="0" t="n">
        <v>306864</v>
      </c>
      <c r="E165" s="0" t="n">
        <f aca="false">IF(ISNUMBER($BA165),$BA165,IF(AND(ISNUMBER($D165),ISNUMBER($BW165),ISNUMBER($BX165)),$D165*($BX165-$BW165+1),""))</f>
        <v>306864</v>
      </c>
      <c r="H165" s="0" t="s">
        <v>118</v>
      </c>
      <c r="I165" s="0" t="s">
        <v>344</v>
      </c>
      <c r="J165" s="0" t="n">
        <f aca="false">IF($BW165&lt;&gt;"",$BW165,"")</f>
        <v>2018</v>
      </c>
      <c r="K165" s="0" t="n">
        <f aca="false">IF($BX165&lt;&gt;"",$BX165,"")</f>
        <v>2022</v>
      </c>
      <c r="L165" s="0" t="n">
        <f aca="false">IF(AND(ISNUMBER($BW165),ISNUMBER($BX165)),($BW165+$BX165)/2,"")</f>
        <v>2020</v>
      </c>
      <c r="M165" s="0" t="n">
        <f aca="false">IF($L165&lt;&gt;"",$L165,"")</f>
        <v>2020</v>
      </c>
      <c r="N165" s="0" t="n">
        <f aca="false">IF(AND(ISNUMBER($BW165),ISNUMBER($BX165)),MIN(1,MAX(0,($BX165-2016+1)/($BX165-$BW165+1))),"")</f>
        <v>1</v>
      </c>
      <c r="O165" s="0" t="n">
        <f aca="false">IF(AND(ISNUMBER($BW165),ISNUMBER($BX165)),MIN(1,MAX(0,($BX165-2017+1)/($BX165-$BW165+1))),"")</f>
        <v>1</v>
      </c>
      <c r="P165" s="0" t="n">
        <f aca="false">IF(AND(ISNUMBER($BW165),ISNUMBER($BX165)),MIN(1,MAX(0,($BX165-2018+1)/($BX165-$BW165+1))),"")</f>
        <v>1</v>
      </c>
      <c r="Q165" s="0" t="n">
        <f aca="false">IF(AND(ISNUMBER($BW165),ISNUMBER($BX165)),MIN(1,MAX(0,($BX165-2019+1)/($BX165-$BW165+1))),"")</f>
        <v>0.8</v>
      </c>
      <c r="R165" s="0" t="n">
        <f aca="false">IF(AND(ISNUMBER($BW165),ISNUMBER($BX165)),MIN(1,MAX(0,($BX165-2016+1)/($BX165-$BW165+1))),"")</f>
        <v>1</v>
      </c>
      <c r="S165" s="0" t="n">
        <f aca="false">IF($L165&lt;&gt;"",IF($L165&gt;=2015.5,1,0),"")</f>
        <v>1</v>
      </c>
      <c r="T165" s="0" t="n">
        <f aca="false">IF($L165&lt;&gt;"",IF($L165&gt;=2016,1,0),"")</f>
        <v>1</v>
      </c>
      <c r="U165" s="0" t="n">
        <f aca="false">IF(ISNUMBER($BX165),IF($BX165&gt;=2016,1,0),"")</f>
        <v>1</v>
      </c>
      <c r="V165" s="0" t="n">
        <f aca="false">IF(ISNUMBER($BW165),IF($BW165&gt;=2016,1,0),"")</f>
        <v>1</v>
      </c>
      <c r="W165" s="0" t="str">
        <f aca="false">IF(AND(ISNUMBER($BW165),ISNUMBER($BX165)),IF($BW165&gt;=2016,"post-only",IF($BX165&lt;2016,"pre-only","mixed")),"")</f>
        <v>post-only</v>
      </c>
      <c r="X165" s="0" t="n">
        <f aca="false">IF(AND(ISNUMBER($BW165),ISNUMBER($BX165)),MIN(1,MAX(0,($BX165-2017+1)/($BX165-$BW165+1))),"")</f>
        <v>1</v>
      </c>
      <c r="Y165" s="0" t="n">
        <f aca="false">IF(AND(ISNUMBER($BW165),ISNUMBER($BX165)),MIN(1,MAX(0,($BX165-2018+1)/($BX165-$BW165+1))),"")</f>
        <v>1</v>
      </c>
      <c r="Z165" s="0" t="n">
        <f aca="false">IF(AND(ISNUMBER($BW165),ISNUMBER($BX165)),MIN(1,MAX(0,($BX165-2019+1)/($BX165-$BW165+1))),"")</f>
        <v>0.8</v>
      </c>
      <c r="AA165" s="0" t="n">
        <f aca="false">IF(ISNUMBER($BX165),IF($BX165&gt;=2017,1,0),"")</f>
        <v>1</v>
      </c>
      <c r="AB165" s="0" t="n">
        <f aca="false">IF(ISNUMBER($BX165),IF($BX165&gt;=2018,1,0),"")</f>
        <v>1</v>
      </c>
      <c r="AC165" s="0" t="n">
        <f aca="false">IF(ISNUMBER($BX165),IF($BX165&gt;=2019,1,0),"")</f>
        <v>1</v>
      </c>
      <c r="AD165" s="0" t="n">
        <f aca="false">IF($L165&lt;&gt;"",IF($L165&gt;2013,1,0),"")</f>
        <v>1</v>
      </c>
      <c r="AE165" s="0" t="n">
        <f aca="false">IF($L165&lt;&gt;"",1+IF($L165&gt;2011,1,0)+IF($L165&gt;2014,1,0),"")</f>
        <v>3</v>
      </c>
      <c r="AF165" s="0" t="s">
        <v>87</v>
      </c>
      <c r="AG165" s="0" t="s">
        <v>88</v>
      </c>
      <c r="AH165" s="0" t="s">
        <v>90</v>
      </c>
      <c r="AI165" s="0" t="s">
        <v>497</v>
      </c>
      <c r="AJ165" s="0" t="s">
        <v>497</v>
      </c>
      <c r="AK165" s="0" t="str">
        <f aca="false">IF(AND($CF165&lt;&gt;"",IFERROR(INDEX(subsample_country_map!$B:$B,MATCH($CF165,subsample_country_map!$A:$A,0)),"")&lt;&gt;""),INDEX(subsample_country_map!$B:$B,MATCH($CF165,subsample_country_map!$A:$A,0)),INDEX(lookup!$AA:$AA,MATCH($A165,lookup!$A:$A,0)))</f>
        <v>2_Europe</v>
      </c>
      <c r="AL165" s="0" t="str">
        <f aca="false">IF(AND($CF165&lt;&gt;"",IFERROR(INDEX(subsample_country_map!$C:$C,MATCH($CF165,subsample_country_map!$A:$A,0)),"")&lt;&gt;""),INDEX(subsample_country_map!$C:$C,MATCH($CF165,subsample_country_map!$A:$A,0)),INDEX(lookup!$AB:$AB,MATCH($A165,lookup!$A:$A,0)))</f>
        <v>99_NCE</v>
      </c>
      <c r="AM165" s="0" t="str">
        <f aca="false">IF(AND($CF165&lt;&gt;"",IFERROR(INDEX(subsample_country_map!$D:$D,MATCH($CF165,subsample_country_map!$A:$A,0)),"")&lt;&gt;""),INDEX(subsample_country_map!$D:$D,MATCH($CF165,subsample_country_map!$A:$A,0)),INDEX(lookup!$AC:$AC,MATCH($A165,lookup!$A:$A,0)))</f>
        <v>1_western</v>
      </c>
      <c r="AN165" s="0" t="str">
        <f aca="false">IF(AND($CF165&lt;&gt;"",IFERROR(INDEX(subsample_country_map!$E:$E,MATCH($CF165,subsample_country_map!$A:$A,0)),"")&lt;&gt;""),INDEX(subsample_country_map!$E:$E,MATCH($CF165,subsample_country_map!$A:$A,0)),INDEX(lookup!$AD:$AD,MATCH($A165,lookup!$A:$A,0)))</f>
        <v>99_NCE</v>
      </c>
      <c r="AO165" s="0" t="str">
        <f aca="false">INDEX(lookup!$Y:$Y,MATCH($A165,lookup!$A:$A,0))</f>
        <v>1_not published</v>
      </c>
      <c r="AP165" s="0" t="str">
        <f aca="false">INDEX(lookup!$Z:$Z,MATCH($A165,lookup!$A:$A,0))</f>
        <v>99_NCE</v>
      </c>
      <c r="AQ165" s="0" t="str">
        <f aca="false">INDEX(lookup!$W:$W,MATCH($A165,lookup!$A:$A,0))</f>
        <v>1_fin/acc/econ</v>
      </c>
      <c r="AS165" s="0" t="s">
        <v>91</v>
      </c>
      <c r="AT165" s="0" t="s">
        <v>397</v>
      </c>
      <c r="AU165" s="0" t="s">
        <v>93</v>
      </c>
      <c r="AV165" s="0" t="s">
        <v>716</v>
      </c>
      <c r="AW165" s="0" t="s">
        <v>550</v>
      </c>
      <c r="BA165" s="0" t="n">
        <v>306864</v>
      </c>
      <c r="BB165" s="0" t="s">
        <v>500</v>
      </c>
      <c r="BC165" s="0" t="s">
        <v>358</v>
      </c>
      <c r="BD165" s="0" t="s">
        <v>501</v>
      </c>
      <c r="BE165" s="0" t="s">
        <v>98</v>
      </c>
      <c r="BI165" s="0" t="s">
        <v>700</v>
      </c>
      <c r="BJ165" s="0" t="s">
        <v>598</v>
      </c>
      <c r="BK165" s="0" t="s">
        <v>701</v>
      </c>
      <c r="BL165" s="0" t="s">
        <v>717</v>
      </c>
      <c r="BM165" s="0" t="s">
        <v>506</v>
      </c>
      <c r="BN165" s="0" t="s">
        <v>507</v>
      </c>
      <c r="BO165" s="0" t="s">
        <v>105</v>
      </c>
      <c r="BP165" s="0" t="s">
        <v>496</v>
      </c>
      <c r="BQ165" s="0" t="s">
        <v>127</v>
      </c>
      <c r="BT165" s="0" t="n">
        <v>0</v>
      </c>
      <c r="BU165" s="0" t="s">
        <v>508</v>
      </c>
      <c r="BW165" s="0" t="n">
        <v>2018</v>
      </c>
      <c r="BX165" s="0" t="n">
        <v>2022</v>
      </c>
      <c r="BY165" s="0" t="s">
        <v>509</v>
      </c>
      <c r="BZ165" s="0" t="n">
        <v>2020</v>
      </c>
      <c r="CA165" s="0" t="n">
        <v>1</v>
      </c>
      <c r="CB165" s="0" t="n">
        <v>1</v>
      </c>
      <c r="CC165" s="0" t="n">
        <v>1</v>
      </c>
      <c r="CD165" s="0" t="n">
        <v>-0.00451749290939717</v>
      </c>
      <c r="CE165" s="0" t="n">
        <v>1</v>
      </c>
    </row>
    <row r="166" customFormat="false" ht="15" hidden="false" customHeight="false" outlineLevel="0" collapsed="false">
      <c r="A166" s="0" t="s">
        <v>496</v>
      </c>
      <c r="B166" s="0" t="n">
        <v>1471</v>
      </c>
      <c r="C166" s="0" t="n">
        <v>-0.0185267393948765</v>
      </c>
      <c r="D166" s="0" t="n">
        <v>306864</v>
      </c>
      <c r="E166" s="0" t="n">
        <f aca="false">IF(ISNUMBER($BA166),$BA166,IF(AND(ISNUMBER($D166),ISNUMBER($BW166),ISNUMBER($BX166)),$D166*($BX166-$BW166+1),""))</f>
        <v>306864</v>
      </c>
      <c r="H166" s="0" t="s">
        <v>118</v>
      </c>
      <c r="I166" s="0" t="s">
        <v>344</v>
      </c>
      <c r="J166" s="0" t="n">
        <f aca="false">IF($BW166&lt;&gt;"",$BW166,"")</f>
        <v>2018</v>
      </c>
      <c r="K166" s="0" t="n">
        <f aca="false">IF($BX166&lt;&gt;"",$BX166,"")</f>
        <v>2022</v>
      </c>
      <c r="L166" s="0" t="n">
        <f aca="false">IF(AND(ISNUMBER($BW166),ISNUMBER($BX166)),($BW166+$BX166)/2,"")</f>
        <v>2020</v>
      </c>
      <c r="M166" s="0" t="n">
        <f aca="false">IF($L166&lt;&gt;"",$L166,"")</f>
        <v>2020</v>
      </c>
      <c r="N166" s="0" t="n">
        <f aca="false">IF(AND(ISNUMBER($BW166),ISNUMBER($BX166)),MIN(1,MAX(0,($BX166-2016+1)/($BX166-$BW166+1))),"")</f>
        <v>1</v>
      </c>
      <c r="O166" s="0" t="n">
        <f aca="false">IF(AND(ISNUMBER($BW166),ISNUMBER($BX166)),MIN(1,MAX(0,($BX166-2017+1)/($BX166-$BW166+1))),"")</f>
        <v>1</v>
      </c>
      <c r="P166" s="0" t="n">
        <f aca="false">IF(AND(ISNUMBER($BW166),ISNUMBER($BX166)),MIN(1,MAX(0,($BX166-2018+1)/($BX166-$BW166+1))),"")</f>
        <v>1</v>
      </c>
      <c r="Q166" s="0" t="n">
        <f aca="false">IF(AND(ISNUMBER($BW166),ISNUMBER($BX166)),MIN(1,MAX(0,($BX166-2019+1)/($BX166-$BW166+1))),"")</f>
        <v>0.8</v>
      </c>
      <c r="R166" s="0" t="n">
        <f aca="false">IF(AND(ISNUMBER($BW166),ISNUMBER($BX166)),MIN(1,MAX(0,($BX166-2016+1)/($BX166-$BW166+1))),"")</f>
        <v>1</v>
      </c>
      <c r="S166" s="0" t="n">
        <f aca="false">IF($L166&lt;&gt;"",IF($L166&gt;=2015.5,1,0),"")</f>
        <v>1</v>
      </c>
      <c r="T166" s="0" t="n">
        <f aca="false">IF($L166&lt;&gt;"",IF($L166&gt;=2016,1,0),"")</f>
        <v>1</v>
      </c>
      <c r="U166" s="0" t="n">
        <f aca="false">IF(ISNUMBER($BX166),IF($BX166&gt;=2016,1,0),"")</f>
        <v>1</v>
      </c>
      <c r="V166" s="0" t="n">
        <f aca="false">IF(ISNUMBER($BW166),IF($BW166&gt;=2016,1,0),"")</f>
        <v>1</v>
      </c>
      <c r="W166" s="0" t="str">
        <f aca="false">IF(AND(ISNUMBER($BW166),ISNUMBER($BX166)),IF($BW166&gt;=2016,"post-only",IF($BX166&lt;2016,"pre-only","mixed")),"")</f>
        <v>post-only</v>
      </c>
      <c r="X166" s="0" t="n">
        <f aca="false">IF(AND(ISNUMBER($BW166),ISNUMBER($BX166)),MIN(1,MAX(0,($BX166-2017+1)/($BX166-$BW166+1))),"")</f>
        <v>1</v>
      </c>
      <c r="Y166" s="0" t="n">
        <f aca="false">IF(AND(ISNUMBER($BW166),ISNUMBER($BX166)),MIN(1,MAX(0,($BX166-2018+1)/($BX166-$BW166+1))),"")</f>
        <v>1</v>
      </c>
      <c r="Z166" s="0" t="n">
        <f aca="false">IF(AND(ISNUMBER($BW166),ISNUMBER($BX166)),MIN(1,MAX(0,($BX166-2019+1)/($BX166-$BW166+1))),"")</f>
        <v>0.8</v>
      </c>
      <c r="AA166" s="0" t="n">
        <f aca="false">IF(ISNUMBER($BX166),IF($BX166&gt;=2017,1,0),"")</f>
        <v>1</v>
      </c>
      <c r="AB166" s="0" t="n">
        <f aca="false">IF(ISNUMBER($BX166),IF($BX166&gt;=2018,1,0),"")</f>
        <v>1</v>
      </c>
      <c r="AC166" s="0" t="n">
        <f aca="false">IF(ISNUMBER($BX166),IF($BX166&gt;=2019,1,0),"")</f>
        <v>1</v>
      </c>
      <c r="AD166" s="0" t="n">
        <f aca="false">IF($L166&lt;&gt;"",IF($L166&gt;2013,1,0),"")</f>
        <v>1</v>
      </c>
      <c r="AE166" s="0" t="n">
        <f aca="false">IF($L166&lt;&gt;"",1+IF($L166&gt;2011,1,0)+IF($L166&gt;2014,1,0),"")</f>
        <v>3</v>
      </c>
      <c r="AF166" s="0" t="s">
        <v>87</v>
      </c>
      <c r="AG166" s="0" t="s">
        <v>436</v>
      </c>
      <c r="AH166" s="0" t="s">
        <v>90</v>
      </c>
      <c r="AI166" s="0" t="s">
        <v>497</v>
      </c>
      <c r="AJ166" s="0" t="s">
        <v>497</v>
      </c>
      <c r="AK166" s="0" t="str">
        <f aca="false">IF(AND($CF166&lt;&gt;"",IFERROR(INDEX(subsample_country_map!$B:$B,MATCH($CF166,subsample_country_map!$A:$A,0)),"")&lt;&gt;""),INDEX(subsample_country_map!$B:$B,MATCH($CF166,subsample_country_map!$A:$A,0)),INDEX(lookup!$AA:$AA,MATCH($A166,lookup!$A:$A,0)))</f>
        <v>2_Europe</v>
      </c>
      <c r="AL166" s="0" t="str">
        <f aca="false">IF(AND($CF166&lt;&gt;"",IFERROR(INDEX(subsample_country_map!$C:$C,MATCH($CF166,subsample_country_map!$A:$A,0)),"")&lt;&gt;""),INDEX(subsample_country_map!$C:$C,MATCH($CF166,subsample_country_map!$A:$A,0)),INDEX(lookup!$AB:$AB,MATCH($A166,lookup!$A:$A,0)))</f>
        <v>99_NCE</v>
      </c>
      <c r="AM166" s="0" t="str">
        <f aca="false">IF(AND($CF166&lt;&gt;"",IFERROR(INDEX(subsample_country_map!$D:$D,MATCH($CF166,subsample_country_map!$A:$A,0)),"")&lt;&gt;""),INDEX(subsample_country_map!$D:$D,MATCH($CF166,subsample_country_map!$A:$A,0)),INDEX(lookup!$AC:$AC,MATCH($A166,lookup!$A:$A,0)))</f>
        <v>1_western</v>
      </c>
      <c r="AN166" s="0" t="str">
        <f aca="false">IF(AND($CF166&lt;&gt;"",IFERROR(INDEX(subsample_country_map!$E:$E,MATCH($CF166,subsample_country_map!$A:$A,0)),"")&lt;&gt;""),INDEX(subsample_country_map!$E:$E,MATCH($CF166,subsample_country_map!$A:$A,0)),INDEX(lookup!$AD:$AD,MATCH($A166,lookup!$A:$A,0)))</f>
        <v>99_NCE</v>
      </c>
      <c r="AO166" s="0" t="str">
        <f aca="false">INDEX(lookup!$Y:$Y,MATCH($A166,lookup!$A:$A,0))</f>
        <v>1_not published</v>
      </c>
      <c r="AP166" s="0" t="str">
        <f aca="false">INDEX(lookup!$Z:$Z,MATCH($A166,lookup!$A:$A,0))</f>
        <v>99_NCE</v>
      </c>
      <c r="AQ166" s="0" t="str">
        <f aca="false">INDEX(lookup!$W:$W,MATCH($A166,lookup!$A:$A,0))</f>
        <v>1_fin/acc/econ</v>
      </c>
      <c r="AS166" s="0" t="s">
        <v>91</v>
      </c>
      <c r="AT166" s="0" t="s">
        <v>111</v>
      </c>
      <c r="AU166" s="0" t="s">
        <v>93</v>
      </c>
      <c r="AV166" s="0" t="s">
        <v>600</v>
      </c>
      <c r="AW166" s="0" t="s">
        <v>547</v>
      </c>
      <c r="BA166" s="0" t="n">
        <v>306864</v>
      </c>
      <c r="BB166" s="0" t="s">
        <v>96</v>
      </c>
      <c r="BC166" s="0" t="s">
        <v>358</v>
      </c>
      <c r="BD166" s="0" t="s">
        <v>501</v>
      </c>
      <c r="BE166" s="0" t="s">
        <v>98</v>
      </c>
      <c r="BI166" s="0" t="s">
        <v>700</v>
      </c>
      <c r="BJ166" s="0" t="s">
        <v>598</v>
      </c>
      <c r="BK166" s="0" t="s">
        <v>701</v>
      </c>
      <c r="BL166" s="0" t="s">
        <v>601</v>
      </c>
      <c r="BM166" s="0" t="s">
        <v>513</v>
      </c>
      <c r="BN166" s="0" t="s">
        <v>507</v>
      </c>
      <c r="BO166" s="0" t="s">
        <v>105</v>
      </c>
      <c r="BP166" s="0" t="s">
        <v>496</v>
      </c>
      <c r="BQ166" s="0" t="s">
        <v>127</v>
      </c>
      <c r="BT166" s="0" t="n">
        <v>0</v>
      </c>
      <c r="BU166" s="0" t="s">
        <v>508</v>
      </c>
      <c r="BW166" s="0" t="n">
        <v>2018</v>
      </c>
      <c r="BX166" s="0" t="n">
        <v>2022</v>
      </c>
      <c r="BY166" s="0" t="s">
        <v>509</v>
      </c>
      <c r="BZ166" s="0" t="n">
        <v>2020</v>
      </c>
      <c r="CA166" s="0" t="n">
        <v>1</v>
      </c>
      <c r="CB166" s="0" t="n">
        <v>1</v>
      </c>
      <c r="CC166" s="0" t="n">
        <v>1</v>
      </c>
      <c r="CD166" s="0" t="n">
        <v>-0.0185288595379829</v>
      </c>
      <c r="CE166" s="0" t="n">
        <v>1</v>
      </c>
    </row>
    <row r="167" customFormat="false" ht="15" hidden="false" customHeight="false" outlineLevel="0" collapsed="false">
      <c r="A167" s="0" t="s">
        <v>496</v>
      </c>
      <c r="B167" s="0" t="n">
        <v>1472</v>
      </c>
      <c r="C167" s="0" t="n">
        <v>-0.000835844912700849</v>
      </c>
      <c r="D167" s="0" t="n">
        <v>202474</v>
      </c>
      <c r="E167" s="0" t="n">
        <f aca="false">IF(ISNUMBER($BA167),$BA167,IF(AND(ISNUMBER($D167),ISNUMBER($BW167),ISNUMBER($BX167)),$D167*($BX167-$BW167+1),""))</f>
        <v>202474</v>
      </c>
      <c r="H167" s="0" t="s">
        <v>118</v>
      </c>
      <c r="I167" s="0" t="s">
        <v>344</v>
      </c>
      <c r="J167" s="0" t="n">
        <f aca="false">IF($BW167&lt;&gt;"",$BW167,"")</f>
        <v>2018</v>
      </c>
      <c r="K167" s="0" t="n">
        <f aca="false">IF($BX167&lt;&gt;"",$BX167,"")</f>
        <v>2022</v>
      </c>
      <c r="L167" s="0" t="n">
        <f aca="false">IF(AND(ISNUMBER($BW167),ISNUMBER($BX167)),($BW167+$BX167)/2,"")</f>
        <v>2020</v>
      </c>
      <c r="M167" s="0" t="n">
        <f aca="false">IF($L167&lt;&gt;"",$L167,"")</f>
        <v>2020</v>
      </c>
      <c r="N167" s="0" t="n">
        <f aca="false">IF(AND(ISNUMBER($BW167),ISNUMBER($BX167)),MIN(1,MAX(0,($BX167-2016+1)/($BX167-$BW167+1))),"")</f>
        <v>1</v>
      </c>
      <c r="O167" s="0" t="n">
        <f aca="false">IF(AND(ISNUMBER($BW167),ISNUMBER($BX167)),MIN(1,MAX(0,($BX167-2017+1)/($BX167-$BW167+1))),"")</f>
        <v>1</v>
      </c>
      <c r="P167" s="0" t="n">
        <f aca="false">IF(AND(ISNUMBER($BW167),ISNUMBER($BX167)),MIN(1,MAX(0,($BX167-2018+1)/($BX167-$BW167+1))),"")</f>
        <v>1</v>
      </c>
      <c r="Q167" s="0" t="n">
        <f aca="false">IF(AND(ISNUMBER($BW167),ISNUMBER($BX167)),MIN(1,MAX(0,($BX167-2019+1)/($BX167-$BW167+1))),"")</f>
        <v>0.8</v>
      </c>
      <c r="R167" s="0" t="n">
        <f aca="false">IF(AND(ISNUMBER($BW167),ISNUMBER($BX167)),MIN(1,MAX(0,($BX167-2016+1)/($BX167-$BW167+1))),"")</f>
        <v>1</v>
      </c>
      <c r="S167" s="0" t="n">
        <f aca="false">IF($L167&lt;&gt;"",IF($L167&gt;=2015.5,1,0),"")</f>
        <v>1</v>
      </c>
      <c r="T167" s="0" t="n">
        <f aca="false">IF($L167&lt;&gt;"",IF($L167&gt;=2016,1,0),"")</f>
        <v>1</v>
      </c>
      <c r="U167" s="0" t="n">
        <f aca="false">IF(ISNUMBER($BX167),IF($BX167&gt;=2016,1,0),"")</f>
        <v>1</v>
      </c>
      <c r="V167" s="0" t="n">
        <f aca="false">IF(ISNUMBER($BW167),IF($BW167&gt;=2016,1,0),"")</f>
        <v>1</v>
      </c>
      <c r="W167" s="0" t="str">
        <f aca="false">IF(AND(ISNUMBER($BW167),ISNUMBER($BX167)),IF($BW167&gt;=2016,"post-only",IF($BX167&lt;2016,"pre-only","mixed")),"")</f>
        <v>post-only</v>
      </c>
      <c r="X167" s="0" t="n">
        <f aca="false">IF(AND(ISNUMBER($BW167),ISNUMBER($BX167)),MIN(1,MAX(0,($BX167-2017+1)/($BX167-$BW167+1))),"")</f>
        <v>1</v>
      </c>
      <c r="Y167" s="0" t="n">
        <f aca="false">IF(AND(ISNUMBER($BW167),ISNUMBER($BX167)),MIN(1,MAX(0,($BX167-2018+1)/($BX167-$BW167+1))),"")</f>
        <v>1</v>
      </c>
      <c r="Z167" s="0" t="n">
        <f aca="false">IF(AND(ISNUMBER($BW167),ISNUMBER($BX167)),MIN(1,MAX(0,($BX167-2019+1)/($BX167-$BW167+1))),"")</f>
        <v>0.8</v>
      </c>
      <c r="AA167" s="0" t="n">
        <f aca="false">IF(ISNUMBER($BX167),IF($BX167&gt;=2017,1,0),"")</f>
        <v>1</v>
      </c>
      <c r="AB167" s="0" t="n">
        <f aca="false">IF(ISNUMBER($BX167),IF($BX167&gt;=2018,1,0),"")</f>
        <v>1</v>
      </c>
      <c r="AC167" s="0" t="n">
        <f aca="false">IF(ISNUMBER($BX167),IF($BX167&gt;=2019,1,0),"")</f>
        <v>1</v>
      </c>
      <c r="AD167" s="0" t="n">
        <f aca="false">IF($L167&lt;&gt;"",IF($L167&gt;2013,1,0),"")</f>
        <v>1</v>
      </c>
      <c r="AE167" s="0" t="n">
        <f aca="false">IF($L167&lt;&gt;"",1+IF($L167&gt;2011,1,0)+IF($L167&gt;2014,1,0),"")</f>
        <v>3</v>
      </c>
      <c r="AF167" s="0" t="s">
        <v>87</v>
      </c>
      <c r="AG167" s="0" t="s">
        <v>88</v>
      </c>
      <c r="AH167" s="0" t="s">
        <v>90</v>
      </c>
      <c r="AI167" s="0" t="s">
        <v>497</v>
      </c>
      <c r="AJ167" s="0" t="s">
        <v>497</v>
      </c>
      <c r="AK167" s="0" t="str">
        <f aca="false">IF(AND($CF167&lt;&gt;"",IFERROR(INDEX(subsample_country_map!$B:$B,MATCH($CF167,subsample_country_map!$A:$A,0)),"")&lt;&gt;""),INDEX(subsample_country_map!$B:$B,MATCH($CF167,subsample_country_map!$A:$A,0)),INDEX(lookup!$AA:$AA,MATCH($A167,lookup!$A:$A,0)))</f>
        <v>2_Europe</v>
      </c>
      <c r="AL167" s="0" t="str">
        <f aca="false">IF(AND($CF167&lt;&gt;"",IFERROR(INDEX(subsample_country_map!$C:$C,MATCH($CF167,subsample_country_map!$A:$A,0)),"")&lt;&gt;""),INDEX(subsample_country_map!$C:$C,MATCH($CF167,subsample_country_map!$A:$A,0)),INDEX(lookup!$AB:$AB,MATCH($A167,lookup!$A:$A,0)))</f>
        <v>99_NCE</v>
      </c>
      <c r="AM167" s="0" t="str">
        <f aca="false">IF(AND($CF167&lt;&gt;"",IFERROR(INDEX(subsample_country_map!$D:$D,MATCH($CF167,subsample_country_map!$A:$A,0)),"")&lt;&gt;""),INDEX(subsample_country_map!$D:$D,MATCH($CF167,subsample_country_map!$A:$A,0)),INDEX(lookup!$AC:$AC,MATCH($A167,lookup!$A:$A,0)))</f>
        <v>1_western</v>
      </c>
      <c r="AN167" s="0" t="str">
        <f aca="false">IF(AND($CF167&lt;&gt;"",IFERROR(INDEX(subsample_country_map!$E:$E,MATCH($CF167,subsample_country_map!$A:$A,0)),"")&lt;&gt;""),INDEX(subsample_country_map!$E:$E,MATCH($CF167,subsample_country_map!$A:$A,0)),INDEX(lookup!$AD:$AD,MATCH($A167,lookup!$A:$A,0)))</f>
        <v>99_NCE</v>
      </c>
      <c r="AO167" s="0" t="str">
        <f aca="false">INDEX(lookup!$Y:$Y,MATCH($A167,lookup!$A:$A,0))</f>
        <v>1_not published</v>
      </c>
      <c r="AP167" s="0" t="str">
        <f aca="false">INDEX(lookup!$Z:$Z,MATCH($A167,lookup!$A:$A,0))</f>
        <v>99_NCE</v>
      </c>
      <c r="AQ167" s="0" t="str">
        <f aca="false">INDEX(lookup!$W:$W,MATCH($A167,lookup!$A:$A,0))</f>
        <v>1_fin/acc/econ</v>
      </c>
      <c r="AS167" s="0" t="s">
        <v>91</v>
      </c>
      <c r="AT167" s="0" t="s">
        <v>397</v>
      </c>
      <c r="AU167" s="0" t="s">
        <v>93</v>
      </c>
      <c r="AV167" s="0" t="s">
        <v>718</v>
      </c>
      <c r="AW167" s="0" t="s">
        <v>719</v>
      </c>
      <c r="BA167" s="0" t="n">
        <v>202474</v>
      </c>
      <c r="BB167" s="0" t="s">
        <v>500</v>
      </c>
      <c r="BC167" s="0" t="s">
        <v>358</v>
      </c>
      <c r="BD167" s="0" t="s">
        <v>501</v>
      </c>
      <c r="BE167" s="0" t="s">
        <v>720</v>
      </c>
      <c r="BF167" s="0" t="s">
        <v>721</v>
      </c>
      <c r="BI167" s="0" t="s">
        <v>722</v>
      </c>
      <c r="BJ167" s="0" t="s">
        <v>723</v>
      </c>
      <c r="BK167" s="0" t="s">
        <v>724</v>
      </c>
      <c r="BL167" s="0" t="s">
        <v>725</v>
      </c>
      <c r="BM167" s="0" t="s">
        <v>506</v>
      </c>
      <c r="BN167" s="0" t="s">
        <v>507</v>
      </c>
      <c r="BO167" s="0" t="s">
        <v>105</v>
      </c>
      <c r="BP167" s="0" t="s">
        <v>496</v>
      </c>
      <c r="BQ167" s="0" t="s">
        <v>127</v>
      </c>
      <c r="BT167" s="0" t="n">
        <v>0</v>
      </c>
      <c r="BU167" s="0" t="s">
        <v>508</v>
      </c>
      <c r="BW167" s="0" t="n">
        <v>2018</v>
      </c>
      <c r="BX167" s="0" t="n">
        <v>2022</v>
      </c>
      <c r="BY167" s="0" t="s">
        <v>509</v>
      </c>
      <c r="BZ167" s="0" t="n">
        <v>2020</v>
      </c>
      <c r="CA167" s="0" t="n">
        <v>1</v>
      </c>
      <c r="CB167" s="0" t="n">
        <v>1</v>
      </c>
      <c r="CC167" s="0" t="n">
        <v>1</v>
      </c>
      <c r="CD167" s="0" t="n">
        <v>-0.000835845107351579</v>
      </c>
      <c r="CE167" s="0" t="n">
        <v>1</v>
      </c>
    </row>
    <row r="168" customFormat="false" ht="15" hidden="false" customHeight="false" outlineLevel="0" collapsed="false">
      <c r="A168" s="0" t="s">
        <v>496</v>
      </c>
      <c r="B168" s="0" t="n">
        <v>1473</v>
      </c>
      <c r="C168" s="0" t="n">
        <v>-0.0491536044816969</v>
      </c>
      <c r="D168" s="0" t="n">
        <v>202474</v>
      </c>
      <c r="E168" s="0" t="n">
        <f aca="false">IF(ISNUMBER($BA168),$BA168,IF(AND(ISNUMBER($D168),ISNUMBER($BW168),ISNUMBER($BX168)),$D168*($BX168-$BW168+1),""))</f>
        <v>202474</v>
      </c>
      <c r="H168" s="0" t="s">
        <v>118</v>
      </c>
      <c r="I168" s="0" t="s">
        <v>344</v>
      </c>
      <c r="J168" s="0" t="n">
        <f aca="false">IF($BW168&lt;&gt;"",$BW168,"")</f>
        <v>2018</v>
      </c>
      <c r="K168" s="0" t="n">
        <f aca="false">IF($BX168&lt;&gt;"",$BX168,"")</f>
        <v>2022</v>
      </c>
      <c r="L168" s="0" t="n">
        <f aca="false">IF(AND(ISNUMBER($BW168),ISNUMBER($BX168)),($BW168+$BX168)/2,"")</f>
        <v>2020</v>
      </c>
      <c r="M168" s="0" t="n">
        <f aca="false">IF($L168&lt;&gt;"",$L168,"")</f>
        <v>2020</v>
      </c>
      <c r="N168" s="0" t="n">
        <f aca="false">IF(AND(ISNUMBER($BW168),ISNUMBER($BX168)),MIN(1,MAX(0,($BX168-2016+1)/($BX168-$BW168+1))),"")</f>
        <v>1</v>
      </c>
      <c r="O168" s="0" t="n">
        <f aca="false">IF(AND(ISNUMBER($BW168),ISNUMBER($BX168)),MIN(1,MAX(0,($BX168-2017+1)/($BX168-$BW168+1))),"")</f>
        <v>1</v>
      </c>
      <c r="P168" s="0" t="n">
        <f aca="false">IF(AND(ISNUMBER($BW168),ISNUMBER($BX168)),MIN(1,MAX(0,($BX168-2018+1)/($BX168-$BW168+1))),"")</f>
        <v>1</v>
      </c>
      <c r="Q168" s="0" t="n">
        <f aca="false">IF(AND(ISNUMBER($BW168),ISNUMBER($BX168)),MIN(1,MAX(0,($BX168-2019+1)/($BX168-$BW168+1))),"")</f>
        <v>0.8</v>
      </c>
      <c r="R168" s="0" t="n">
        <f aca="false">IF(AND(ISNUMBER($BW168),ISNUMBER($BX168)),MIN(1,MAX(0,($BX168-2016+1)/($BX168-$BW168+1))),"")</f>
        <v>1</v>
      </c>
      <c r="S168" s="0" t="n">
        <f aca="false">IF($L168&lt;&gt;"",IF($L168&gt;=2015.5,1,0),"")</f>
        <v>1</v>
      </c>
      <c r="T168" s="0" t="n">
        <f aca="false">IF($L168&lt;&gt;"",IF($L168&gt;=2016,1,0),"")</f>
        <v>1</v>
      </c>
      <c r="U168" s="0" t="n">
        <f aca="false">IF(ISNUMBER($BX168),IF($BX168&gt;=2016,1,0),"")</f>
        <v>1</v>
      </c>
      <c r="V168" s="0" t="n">
        <f aca="false">IF(ISNUMBER($BW168),IF($BW168&gt;=2016,1,0),"")</f>
        <v>1</v>
      </c>
      <c r="W168" s="0" t="str">
        <f aca="false">IF(AND(ISNUMBER($BW168),ISNUMBER($BX168)),IF($BW168&gt;=2016,"post-only",IF($BX168&lt;2016,"pre-only","mixed")),"")</f>
        <v>post-only</v>
      </c>
      <c r="X168" s="0" t="n">
        <f aca="false">IF(AND(ISNUMBER($BW168),ISNUMBER($BX168)),MIN(1,MAX(0,($BX168-2017+1)/($BX168-$BW168+1))),"")</f>
        <v>1</v>
      </c>
      <c r="Y168" s="0" t="n">
        <f aca="false">IF(AND(ISNUMBER($BW168),ISNUMBER($BX168)),MIN(1,MAX(0,($BX168-2018+1)/($BX168-$BW168+1))),"")</f>
        <v>1</v>
      </c>
      <c r="Z168" s="0" t="n">
        <f aca="false">IF(AND(ISNUMBER($BW168),ISNUMBER($BX168)),MIN(1,MAX(0,($BX168-2019+1)/($BX168-$BW168+1))),"")</f>
        <v>0.8</v>
      </c>
      <c r="AA168" s="0" t="n">
        <f aca="false">IF(ISNUMBER($BX168),IF($BX168&gt;=2017,1,0),"")</f>
        <v>1</v>
      </c>
      <c r="AB168" s="0" t="n">
        <f aca="false">IF(ISNUMBER($BX168),IF($BX168&gt;=2018,1,0),"")</f>
        <v>1</v>
      </c>
      <c r="AC168" s="0" t="n">
        <f aca="false">IF(ISNUMBER($BX168),IF($BX168&gt;=2019,1,0),"")</f>
        <v>1</v>
      </c>
      <c r="AD168" s="0" t="n">
        <f aca="false">IF($L168&lt;&gt;"",IF($L168&gt;2013,1,0),"")</f>
        <v>1</v>
      </c>
      <c r="AE168" s="0" t="n">
        <f aca="false">IF($L168&lt;&gt;"",1+IF($L168&gt;2011,1,0)+IF($L168&gt;2014,1,0),"")</f>
        <v>3</v>
      </c>
      <c r="AF168" s="0" t="s">
        <v>87</v>
      </c>
      <c r="AG168" s="0" t="s">
        <v>436</v>
      </c>
      <c r="AH168" s="0" t="s">
        <v>90</v>
      </c>
      <c r="AI168" s="0" t="s">
        <v>497</v>
      </c>
      <c r="AJ168" s="0" t="s">
        <v>497</v>
      </c>
      <c r="AK168" s="0" t="str">
        <f aca="false">IF(AND($CF168&lt;&gt;"",IFERROR(INDEX(subsample_country_map!$B:$B,MATCH($CF168,subsample_country_map!$A:$A,0)),"")&lt;&gt;""),INDEX(subsample_country_map!$B:$B,MATCH($CF168,subsample_country_map!$A:$A,0)),INDEX(lookup!$AA:$AA,MATCH($A168,lookup!$A:$A,0)))</f>
        <v>2_Europe</v>
      </c>
      <c r="AL168" s="0" t="str">
        <f aca="false">IF(AND($CF168&lt;&gt;"",IFERROR(INDEX(subsample_country_map!$C:$C,MATCH($CF168,subsample_country_map!$A:$A,0)),"")&lt;&gt;""),INDEX(subsample_country_map!$C:$C,MATCH($CF168,subsample_country_map!$A:$A,0)),INDEX(lookup!$AB:$AB,MATCH($A168,lookup!$A:$A,0)))</f>
        <v>99_NCE</v>
      </c>
      <c r="AM168" s="0" t="str">
        <f aca="false">IF(AND($CF168&lt;&gt;"",IFERROR(INDEX(subsample_country_map!$D:$D,MATCH($CF168,subsample_country_map!$A:$A,0)),"")&lt;&gt;""),INDEX(subsample_country_map!$D:$D,MATCH($CF168,subsample_country_map!$A:$A,0)),INDEX(lookup!$AC:$AC,MATCH($A168,lookup!$A:$A,0)))</f>
        <v>1_western</v>
      </c>
      <c r="AN168" s="0" t="str">
        <f aca="false">IF(AND($CF168&lt;&gt;"",IFERROR(INDEX(subsample_country_map!$E:$E,MATCH($CF168,subsample_country_map!$A:$A,0)),"")&lt;&gt;""),INDEX(subsample_country_map!$E:$E,MATCH($CF168,subsample_country_map!$A:$A,0)),INDEX(lookup!$AD:$AD,MATCH($A168,lookup!$A:$A,0)))</f>
        <v>99_NCE</v>
      </c>
      <c r="AO168" s="0" t="str">
        <f aca="false">INDEX(lookup!$Y:$Y,MATCH($A168,lookup!$A:$A,0))</f>
        <v>1_not published</v>
      </c>
      <c r="AP168" s="0" t="str">
        <f aca="false">INDEX(lookup!$Z:$Z,MATCH($A168,lookup!$A:$A,0))</f>
        <v>99_NCE</v>
      </c>
      <c r="AQ168" s="0" t="str">
        <f aca="false">INDEX(lookup!$W:$W,MATCH($A168,lookup!$A:$A,0))</f>
        <v>1_fin/acc/econ</v>
      </c>
      <c r="AS168" s="0" t="s">
        <v>91</v>
      </c>
      <c r="AT168" s="0" t="s">
        <v>111</v>
      </c>
      <c r="AU168" s="0" t="s">
        <v>93</v>
      </c>
      <c r="AV168" s="0" t="s">
        <v>726</v>
      </c>
      <c r="AW168" s="0" t="s">
        <v>727</v>
      </c>
      <c r="BA168" s="0" t="n">
        <v>202474</v>
      </c>
      <c r="BB168" s="0" t="s">
        <v>96</v>
      </c>
      <c r="BC168" s="0" t="s">
        <v>358</v>
      </c>
      <c r="BD168" s="0" t="s">
        <v>501</v>
      </c>
      <c r="BE168" s="0" t="s">
        <v>720</v>
      </c>
      <c r="BF168" s="0" t="s">
        <v>721</v>
      </c>
      <c r="BI168" s="0" t="s">
        <v>722</v>
      </c>
      <c r="BJ168" s="0" t="s">
        <v>723</v>
      </c>
      <c r="BK168" s="0" t="s">
        <v>724</v>
      </c>
      <c r="BL168" s="0" t="s">
        <v>728</v>
      </c>
      <c r="BM168" s="0" t="s">
        <v>513</v>
      </c>
      <c r="BN168" s="0" t="s">
        <v>507</v>
      </c>
      <c r="BO168" s="0" t="s">
        <v>105</v>
      </c>
      <c r="BP168" s="0" t="s">
        <v>496</v>
      </c>
      <c r="BQ168" s="0" t="s">
        <v>127</v>
      </c>
      <c r="BT168" s="0" t="n">
        <v>0</v>
      </c>
      <c r="BU168" s="0" t="s">
        <v>508</v>
      </c>
      <c r="BW168" s="0" t="n">
        <v>2018</v>
      </c>
      <c r="BX168" s="0" t="n">
        <v>2022</v>
      </c>
      <c r="BY168" s="0" t="s">
        <v>509</v>
      </c>
      <c r="BZ168" s="0" t="n">
        <v>2020</v>
      </c>
      <c r="CA168" s="0" t="n">
        <v>1</v>
      </c>
      <c r="CB168" s="0" t="n">
        <v>1</v>
      </c>
      <c r="CC168" s="0" t="n">
        <v>1</v>
      </c>
      <c r="CD168" s="0" t="n">
        <v>-0.0491932482620612</v>
      </c>
      <c r="CE168" s="0" t="n">
        <v>1</v>
      </c>
    </row>
    <row r="169" customFormat="false" ht="15" hidden="false" customHeight="false" outlineLevel="0" collapsed="false">
      <c r="A169" s="0" t="s">
        <v>496</v>
      </c>
      <c r="B169" s="0" t="n">
        <v>1474</v>
      </c>
      <c r="C169" s="0" t="n">
        <v>-0.013293040588898</v>
      </c>
      <c r="D169" s="0" t="n">
        <v>205014</v>
      </c>
      <c r="E169" s="0" t="n">
        <f aca="false">IF(ISNUMBER($BA169),$BA169,IF(AND(ISNUMBER($D169),ISNUMBER($BW169),ISNUMBER($BX169)),$D169*($BX169-$BW169+1),""))</f>
        <v>205014</v>
      </c>
      <c r="H169" s="0" t="s">
        <v>118</v>
      </c>
      <c r="I169" s="0" t="s">
        <v>344</v>
      </c>
      <c r="J169" s="0" t="n">
        <f aca="false">IF($BW169&lt;&gt;"",$BW169,"")</f>
        <v>2018</v>
      </c>
      <c r="K169" s="0" t="n">
        <f aca="false">IF($BX169&lt;&gt;"",$BX169,"")</f>
        <v>2022</v>
      </c>
      <c r="L169" s="0" t="n">
        <f aca="false">IF(AND(ISNUMBER($BW169),ISNUMBER($BX169)),($BW169+$BX169)/2,"")</f>
        <v>2020</v>
      </c>
      <c r="M169" s="0" t="n">
        <f aca="false">IF($L169&lt;&gt;"",$L169,"")</f>
        <v>2020</v>
      </c>
      <c r="N169" s="0" t="n">
        <f aca="false">IF(AND(ISNUMBER($BW169),ISNUMBER($BX169)),MIN(1,MAX(0,($BX169-2016+1)/($BX169-$BW169+1))),"")</f>
        <v>1</v>
      </c>
      <c r="O169" s="0" t="n">
        <f aca="false">IF(AND(ISNUMBER($BW169),ISNUMBER($BX169)),MIN(1,MAX(0,($BX169-2017+1)/($BX169-$BW169+1))),"")</f>
        <v>1</v>
      </c>
      <c r="P169" s="0" t="n">
        <f aca="false">IF(AND(ISNUMBER($BW169),ISNUMBER($BX169)),MIN(1,MAX(0,($BX169-2018+1)/($BX169-$BW169+1))),"")</f>
        <v>1</v>
      </c>
      <c r="Q169" s="0" t="n">
        <f aca="false">IF(AND(ISNUMBER($BW169),ISNUMBER($BX169)),MIN(1,MAX(0,($BX169-2019+1)/($BX169-$BW169+1))),"")</f>
        <v>0.8</v>
      </c>
      <c r="R169" s="0" t="n">
        <f aca="false">IF(AND(ISNUMBER($BW169),ISNUMBER($BX169)),MIN(1,MAX(0,($BX169-2016+1)/($BX169-$BW169+1))),"")</f>
        <v>1</v>
      </c>
      <c r="S169" s="0" t="n">
        <f aca="false">IF($L169&lt;&gt;"",IF($L169&gt;=2015.5,1,0),"")</f>
        <v>1</v>
      </c>
      <c r="T169" s="0" t="n">
        <f aca="false">IF($L169&lt;&gt;"",IF($L169&gt;=2016,1,0),"")</f>
        <v>1</v>
      </c>
      <c r="U169" s="0" t="n">
        <f aca="false">IF(ISNUMBER($BX169),IF($BX169&gt;=2016,1,0),"")</f>
        <v>1</v>
      </c>
      <c r="V169" s="0" t="n">
        <f aca="false">IF(ISNUMBER($BW169),IF($BW169&gt;=2016,1,0),"")</f>
        <v>1</v>
      </c>
      <c r="W169" s="0" t="str">
        <f aca="false">IF(AND(ISNUMBER($BW169),ISNUMBER($BX169)),IF($BW169&gt;=2016,"post-only",IF($BX169&lt;2016,"pre-only","mixed")),"")</f>
        <v>post-only</v>
      </c>
      <c r="X169" s="0" t="n">
        <f aca="false">IF(AND(ISNUMBER($BW169),ISNUMBER($BX169)),MIN(1,MAX(0,($BX169-2017+1)/($BX169-$BW169+1))),"")</f>
        <v>1</v>
      </c>
      <c r="Y169" s="0" t="n">
        <f aca="false">IF(AND(ISNUMBER($BW169),ISNUMBER($BX169)),MIN(1,MAX(0,($BX169-2018+1)/($BX169-$BW169+1))),"")</f>
        <v>1</v>
      </c>
      <c r="Z169" s="0" t="n">
        <f aca="false">IF(AND(ISNUMBER($BW169),ISNUMBER($BX169)),MIN(1,MAX(0,($BX169-2019+1)/($BX169-$BW169+1))),"")</f>
        <v>0.8</v>
      </c>
      <c r="AA169" s="0" t="n">
        <f aca="false">IF(ISNUMBER($BX169),IF($BX169&gt;=2017,1,0),"")</f>
        <v>1</v>
      </c>
      <c r="AB169" s="0" t="n">
        <f aca="false">IF(ISNUMBER($BX169),IF($BX169&gt;=2018,1,0),"")</f>
        <v>1</v>
      </c>
      <c r="AC169" s="0" t="n">
        <f aca="false">IF(ISNUMBER($BX169),IF($BX169&gt;=2019,1,0),"")</f>
        <v>1</v>
      </c>
      <c r="AD169" s="0" t="n">
        <f aca="false">IF($L169&lt;&gt;"",IF($L169&gt;2013,1,0),"")</f>
        <v>1</v>
      </c>
      <c r="AE169" s="0" t="n">
        <f aca="false">IF($L169&lt;&gt;"",1+IF($L169&gt;2011,1,0)+IF($L169&gt;2014,1,0),"")</f>
        <v>3</v>
      </c>
      <c r="AF169" s="0" t="s">
        <v>87</v>
      </c>
      <c r="AG169" s="0" t="s">
        <v>88</v>
      </c>
      <c r="AH169" s="0" t="s">
        <v>90</v>
      </c>
      <c r="AI169" s="0" t="s">
        <v>497</v>
      </c>
      <c r="AJ169" s="0" t="s">
        <v>497</v>
      </c>
      <c r="AK169" s="0" t="str">
        <f aca="false">IF(AND($CF169&lt;&gt;"",IFERROR(INDEX(subsample_country_map!$B:$B,MATCH($CF169,subsample_country_map!$A:$A,0)),"")&lt;&gt;""),INDEX(subsample_country_map!$B:$B,MATCH($CF169,subsample_country_map!$A:$A,0)),INDEX(lookup!$AA:$AA,MATCH($A169,lookup!$A:$A,0)))</f>
        <v>2_Europe</v>
      </c>
      <c r="AL169" s="0" t="str">
        <f aca="false">IF(AND($CF169&lt;&gt;"",IFERROR(INDEX(subsample_country_map!$C:$C,MATCH($CF169,subsample_country_map!$A:$A,0)),"")&lt;&gt;""),INDEX(subsample_country_map!$C:$C,MATCH($CF169,subsample_country_map!$A:$A,0)),INDEX(lookup!$AB:$AB,MATCH($A169,lookup!$A:$A,0)))</f>
        <v>99_NCE</v>
      </c>
      <c r="AM169" s="0" t="str">
        <f aca="false">IF(AND($CF169&lt;&gt;"",IFERROR(INDEX(subsample_country_map!$D:$D,MATCH($CF169,subsample_country_map!$A:$A,0)),"")&lt;&gt;""),INDEX(subsample_country_map!$D:$D,MATCH($CF169,subsample_country_map!$A:$A,0)),INDEX(lookup!$AC:$AC,MATCH($A169,lookup!$A:$A,0)))</f>
        <v>1_western</v>
      </c>
      <c r="AN169" s="0" t="str">
        <f aca="false">IF(AND($CF169&lt;&gt;"",IFERROR(INDEX(subsample_country_map!$E:$E,MATCH($CF169,subsample_country_map!$A:$A,0)),"")&lt;&gt;""),INDEX(subsample_country_map!$E:$E,MATCH($CF169,subsample_country_map!$A:$A,0)),INDEX(lookup!$AD:$AD,MATCH($A169,lookup!$A:$A,0)))</f>
        <v>99_NCE</v>
      </c>
      <c r="AO169" s="0" t="str">
        <f aca="false">INDEX(lookup!$Y:$Y,MATCH($A169,lookup!$A:$A,0))</f>
        <v>1_not published</v>
      </c>
      <c r="AP169" s="0" t="str">
        <f aca="false">INDEX(lookup!$Z:$Z,MATCH($A169,lookup!$A:$A,0))</f>
        <v>99_NCE</v>
      </c>
      <c r="AQ169" s="0" t="str">
        <f aca="false">INDEX(lookup!$W:$W,MATCH($A169,lookup!$A:$A,0))</f>
        <v>1_fin/acc/econ</v>
      </c>
      <c r="AS169" s="0" t="s">
        <v>91</v>
      </c>
      <c r="AT169" s="0" t="s">
        <v>397</v>
      </c>
      <c r="AU169" s="0" t="s">
        <v>93</v>
      </c>
      <c r="AV169" s="0" t="s">
        <v>729</v>
      </c>
      <c r="AW169" s="0" t="s">
        <v>730</v>
      </c>
      <c r="BA169" s="0" t="n">
        <v>205014</v>
      </c>
      <c r="BB169" s="0" t="s">
        <v>500</v>
      </c>
      <c r="BC169" s="0" t="s">
        <v>358</v>
      </c>
      <c r="BD169" s="0" t="s">
        <v>501</v>
      </c>
      <c r="BE169" s="0" t="s">
        <v>720</v>
      </c>
      <c r="BF169" s="0" t="s">
        <v>721</v>
      </c>
      <c r="BI169" s="0" t="s">
        <v>722</v>
      </c>
      <c r="BJ169" s="0" t="s">
        <v>731</v>
      </c>
      <c r="BK169" s="0" t="s">
        <v>724</v>
      </c>
      <c r="BL169" s="0" t="s">
        <v>732</v>
      </c>
      <c r="BM169" s="0" t="s">
        <v>506</v>
      </c>
      <c r="BN169" s="0" t="s">
        <v>507</v>
      </c>
      <c r="BO169" s="0" t="s">
        <v>105</v>
      </c>
      <c r="BP169" s="0" t="s">
        <v>496</v>
      </c>
      <c r="BQ169" s="0" t="s">
        <v>127</v>
      </c>
      <c r="BT169" s="0" t="n">
        <v>0</v>
      </c>
      <c r="BU169" s="0" t="s">
        <v>508</v>
      </c>
      <c r="BW169" s="0" t="n">
        <v>2018</v>
      </c>
      <c r="BX169" s="0" t="n">
        <v>2022</v>
      </c>
      <c r="BY169" s="0" t="s">
        <v>509</v>
      </c>
      <c r="BZ169" s="0" t="n">
        <v>2020</v>
      </c>
      <c r="CA169" s="0" t="n">
        <v>1</v>
      </c>
      <c r="CB169" s="0" t="n">
        <v>1</v>
      </c>
      <c r="CC169" s="0" t="n">
        <v>1</v>
      </c>
      <c r="CD169" s="0" t="n">
        <v>-0.0132938236538497</v>
      </c>
      <c r="CE169" s="0" t="n">
        <v>1</v>
      </c>
    </row>
    <row r="170" customFormat="false" ht="15" hidden="false" customHeight="false" outlineLevel="0" collapsed="false">
      <c r="A170" s="0" t="s">
        <v>496</v>
      </c>
      <c r="B170" s="0" t="n">
        <v>1475</v>
      </c>
      <c r="C170" s="0" t="n">
        <v>-0.0169864342971844</v>
      </c>
      <c r="D170" s="0" t="n">
        <v>205014</v>
      </c>
      <c r="E170" s="0" t="n">
        <f aca="false">IF(ISNUMBER($BA170),$BA170,IF(AND(ISNUMBER($D170),ISNUMBER($BW170),ISNUMBER($BX170)),$D170*($BX170-$BW170+1),""))</f>
        <v>205014</v>
      </c>
      <c r="H170" s="0" t="s">
        <v>118</v>
      </c>
      <c r="I170" s="0" t="s">
        <v>344</v>
      </c>
      <c r="J170" s="0" t="n">
        <f aca="false">IF($BW170&lt;&gt;"",$BW170,"")</f>
        <v>2018</v>
      </c>
      <c r="K170" s="0" t="n">
        <f aca="false">IF($BX170&lt;&gt;"",$BX170,"")</f>
        <v>2022</v>
      </c>
      <c r="L170" s="0" t="n">
        <f aca="false">IF(AND(ISNUMBER($BW170),ISNUMBER($BX170)),($BW170+$BX170)/2,"")</f>
        <v>2020</v>
      </c>
      <c r="M170" s="0" t="n">
        <f aca="false">IF($L170&lt;&gt;"",$L170,"")</f>
        <v>2020</v>
      </c>
      <c r="N170" s="0" t="n">
        <f aca="false">IF(AND(ISNUMBER($BW170),ISNUMBER($BX170)),MIN(1,MAX(0,($BX170-2016+1)/($BX170-$BW170+1))),"")</f>
        <v>1</v>
      </c>
      <c r="O170" s="0" t="n">
        <f aca="false">IF(AND(ISNUMBER($BW170),ISNUMBER($BX170)),MIN(1,MAX(0,($BX170-2017+1)/($BX170-$BW170+1))),"")</f>
        <v>1</v>
      </c>
      <c r="P170" s="0" t="n">
        <f aca="false">IF(AND(ISNUMBER($BW170),ISNUMBER($BX170)),MIN(1,MAX(0,($BX170-2018+1)/($BX170-$BW170+1))),"")</f>
        <v>1</v>
      </c>
      <c r="Q170" s="0" t="n">
        <f aca="false">IF(AND(ISNUMBER($BW170),ISNUMBER($BX170)),MIN(1,MAX(0,($BX170-2019+1)/($BX170-$BW170+1))),"")</f>
        <v>0.8</v>
      </c>
      <c r="R170" s="0" t="n">
        <f aca="false">IF(AND(ISNUMBER($BW170),ISNUMBER($BX170)),MIN(1,MAX(0,($BX170-2016+1)/($BX170-$BW170+1))),"")</f>
        <v>1</v>
      </c>
      <c r="S170" s="0" t="n">
        <f aca="false">IF($L170&lt;&gt;"",IF($L170&gt;=2015.5,1,0),"")</f>
        <v>1</v>
      </c>
      <c r="T170" s="0" t="n">
        <f aca="false">IF($L170&lt;&gt;"",IF($L170&gt;=2016,1,0),"")</f>
        <v>1</v>
      </c>
      <c r="U170" s="0" t="n">
        <f aca="false">IF(ISNUMBER($BX170),IF($BX170&gt;=2016,1,0),"")</f>
        <v>1</v>
      </c>
      <c r="V170" s="0" t="n">
        <f aca="false">IF(ISNUMBER($BW170),IF($BW170&gt;=2016,1,0),"")</f>
        <v>1</v>
      </c>
      <c r="W170" s="0" t="str">
        <f aca="false">IF(AND(ISNUMBER($BW170),ISNUMBER($BX170)),IF($BW170&gt;=2016,"post-only",IF($BX170&lt;2016,"pre-only","mixed")),"")</f>
        <v>post-only</v>
      </c>
      <c r="X170" s="0" t="n">
        <f aca="false">IF(AND(ISNUMBER($BW170),ISNUMBER($BX170)),MIN(1,MAX(0,($BX170-2017+1)/($BX170-$BW170+1))),"")</f>
        <v>1</v>
      </c>
      <c r="Y170" s="0" t="n">
        <f aca="false">IF(AND(ISNUMBER($BW170),ISNUMBER($BX170)),MIN(1,MAX(0,($BX170-2018+1)/($BX170-$BW170+1))),"")</f>
        <v>1</v>
      </c>
      <c r="Z170" s="0" t="n">
        <f aca="false">IF(AND(ISNUMBER($BW170),ISNUMBER($BX170)),MIN(1,MAX(0,($BX170-2019+1)/($BX170-$BW170+1))),"")</f>
        <v>0.8</v>
      </c>
      <c r="AA170" s="0" t="n">
        <f aca="false">IF(ISNUMBER($BX170),IF($BX170&gt;=2017,1,0),"")</f>
        <v>1</v>
      </c>
      <c r="AB170" s="0" t="n">
        <f aca="false">IF(ISNUMBER($BX170),IF($BX170&gt;=2018,1,0),"")</f>
        <v>1</v>
      </c>
      <c r="AC170" s="0" t="n">
        <f aca="false">IF(ISNUMBER($BX170),IF($BX170&gt;=2019,1,0),"")</f>
        <v>1</v>
      </c>
      <c r="AD170" s="0" t="n">
        <f aca="false">IF($L170&lt;&gt;"",IF($L170&gt;2013,1,0),"")</f>
        <v>1</v>
      </c>
      <c r="AE170" s="0" t="n">
        <f aca="false">IF($L170&lt;&gt;"",1+IF($L170&gt;2011,1,0)+IF($L170&gt;2014,1,0),"")</f>
        <v>3</v>
      </c>
      <c r="AF170" s="0" t="s">
        <v>87</v>
      </c>
      <c r="AG170" s="0" t="s">
        <v>436</v>
      </c>
      <c r="AH170" s="0" t="s">
        <v>90</v>
      </c>
      <c r="AI170" s="0" t="s">
        <v>497</v>
      </c>
      <c r="AJ170" s="0" t="s">
        <v>497</v>
      </c>
      <c r="AK170" s="0" t="str">
        <f aca="false">IF(AND($CF170&lt;&gt;"",IFERROR(INDEX(subsample_country_map!$B:$B,MATCH($CF170,subsample_country_map!$A:$A,0)),"")&lt;&gt;""),INDEX(subsample_country_map!$B:$B,MATCH($CF170,subsample_country_map!$A:$A,0)),INDEX(lookup!$AA:$AA,MATCH($A170,lookup!$A:$A,0)))</f>
        <v>2_Europe</v>
      </c>
      <c r="AL170" s="0" t="str">
        <f aca="false">IF(AND($CF170&lt;&gt;"",IFERROR(INDEX(subsample_country_map!$C:$C,MATCH($CF170,subsample_country_map!$A:$A,0)),"")&lt;&gt;""),INDEX(subsample_country_map!$C:$C,MATCH($CF170,subsample_country_map!$A:$A,0)),INDEX(lookup!$AB:$AB,MATCH($A170,lookup!$A:$A,0)))</f>
        <v>99_NCE</v>
      </c>
      <c r="AM170" s="0" t="str">
        <f aca="false">IF(AND($CF170&lt;&gt;"",IFERROR(INDEX(subsample_country_map!$D:$D,MATCH($CF170,subsample_country_map!$A:$A,0)),"")&lt;&gt;""),INDEX(subsample_country_map!$D:$D,MATCH($CF170,subsample_country_map!$A:$A,0)),INDEX(lookup!$AC:$AC,MATCH($A170,lookup!$A:$A,0)))</f>
        <v>1_western</v>
      </c>
      <c r="AN170" s="0" t="str">
        <f aca="false">IF(AND($CF170&lt;&gt;"",IFERROR(INDEX(subsample_country_map!$E:$E,MATCH($CF170,subsample_country_map!$A:$A,0)),"")&lt;&gt;""),INDEX(subsample_country_map!$E:$E,MATCH($CF170,subsample_country_map!$A:$A,0)),INDEX(lookup!$AD:$AD,MATCH($A170,lookup!$A:$A,0)))</f>
        <v>99_NCE</v>
      </c>
      <c r="AO170" s="0" t="str">
        <f aca="false">INDEX(lookup!$Y:$Y,MATCH($A170,lookup!$A:$A,0))</f>
        <v>1_not published</v>
      </c>
      <c r="AP170" s="0" t="str">
        <f aca="false">INDEX(lookup!$Z:$Z,MATCH($A170,lookup!$A:$A,0))</f>
        <v>99_NCE</v>
      </c>
      <c r="AQ170" s="0" t="str">
        <f aca="false">INDEX(lookup!$W:$W,MATCH($A170,lookup!$A:$A,0))</f>
        <v>1_fin/acc/econ</v>
      </c>
      <c r="AS170" s="0" t="s">
        <v>91</v>
      </c>
      <c r="AT170" s="0" t="s">
        <v>111</v>
      </c>
      <c r="AU170" s="0" t="s">
        <v>93</v>
      </c>
      <c r="AV170" s="0" t="s">
        <v>733</v>
      </c>
      <c r="AW170" s="0" t="s">
        <v>690</v>
      </c>
      <c r="BA170" s="0" t="n">
        <v>205014</v>
      </c>
      <c r="BB170" s="0" t="s">
        <v>96</v>
      </c>
      <c r="BC170" s="0" t="s">
        <v>358</v>
      </c>
      <c r="BD170" s="0" t="s">
        <v>501</v>
      </c>
      <c r="BE170" s="0" t="s">
        <v>720</v>
      </c>
      <c r="BF170" s="0" t="s">
        <v>721</v>
      </c>
      <c r="BI170" s="0" t="s">
        <v>722</v>
      </c>
      <c r="BJ170" s="0" t="s">
        <v>731</v>
      </c>
      <c r="BK170" s="0" t="s">
        <v>724</v>
      </c>
      <c r="BL170" s="0" t="s">
        <v>734</v>
      </c>
      <c r="BM170" s="0" t="s">
        <v>513</v>
      </c>
      <c r="BN170" s="0" t="s">
        <v>507</v>
      </c>
      <c r="BO170" s="0" t="s">
        <v>105</v>
      </c>
      <c r="BP170" s="0" t="s">
        <v>496</v>
      </c>
      <c r="BQ170" s="0" t="s">
        <v>127</v>
      </c>
      <c r="BT170" s="0" t="n">
        <v>0</v>
      </c>
      <c r="BU170" s="0" t="s">
        <v>508</v>
      </c>
      <c r="BW170" s="0" t="n">
        <v>2018</v>
      </c>
      <c r="BX170" s="0" t="n">
        <v>2022</v>
      </c>
      <c r="BY170" s="0" t="s">
        <v>509</v>
      </c>
      <c r="BZ170" s="0" t="n">
        <v>2020</v>
      </c>
      <c r="CA170" s="0" t="n">
        <v>1</v>
      </c>
      <c r="CB170" s="0" t="n">
        <v>1</v>
      </c>
      <c r="CC170" s="0" t="n">
        <v>1</v>
      </c>
      <c r="CD170" s="0" t="n">
        <v>-0.0169880683293891</v>
      </c>
      <c r="CE170" s="0" t="n">
        <v>1</v>
      </c>
    </row>
    <row r="171" customFormat="false" ht="15" hidden="false" customHeight="false" outlineLevel="0" collapsed="false">
      <c r="A171" s="0" t="s">
        <v>496</v>
      </c>
      <c r="B171" s="0" t="n">
        <v>1476</v>
      </c>
      <c r="C171" s="0" t="n">
        <v>-0.000820414606630636</v>
      </c>
      <c r="D171" s="0" t="n">
        <v>202474</v>
      </c>
      <c r="E171" s="0" t="n">
        <f aca="false">IF(ISNUMBER($BA171),$BA171,IF(AND(ISNUMBER($D171),ISNUMBER($BW171),ISNUMBER($BX171)),$D171*($BX171-$BW171+1),""))</f>
        <v>202474</v>
      </c>
      <c r="H171" s="0" t="s">
        <v>118</v>
      </c>
      <c r="I171" s="0" t="s">
        <v>344</v>
      </c>
      <c r="J171" s="0" t="n">
        <f aca="false">IF($BW171&lt;&gt;"",$BW171,"")</f>
        <v>2018</v>
      </c>
      <c r="K171" s="0" t="n">
        <f aca="false">IF($BX171&lt;&gt;"",$BX171,"")</f>
        <v>2022</v>
      </c>
      <c r="L171" s="0" t="n">
        <f aca="false">IF(AND(ISNUMBER($BW171),ISNUMBER($BX171)),($BW171+$BX171)/2,"")</f>
        <v>2020</v>
      </c>
      <c r="M171" s="0" t="n">
        <f aca="false">IF($L171&lt;&gt;"",$L171,"")</f>
        <v>2020</v>
      </c>
      <c r="N171" s="0" t="n">
        <f aca="false">IF(AND(ISNUMBER($BW171),ISNUMBER($BX171)),MIN(1,MAX(0,($BX171-2016+1)/($BX171-$BW171+1))),"")</f>
        <v>1</v>
      </c>
      <c r="O171" s="0" t="n">
        <f aca="false">IF(AND(ISNUMBER($BW171),ISNUMBER($BX171)),MIN(1,MAX(0,($BX171-2017+1)/($BX171-$BW171+1))),"")</f>
        <v>1</v>
      </c>
      <c r="P171" s="0" t="n">
        <f aca="false">IF(AND(ISNUMBER($BW171),ISNUMBER($BX171)),MIN(1,MAX(0,($BX171-2018+1)/($BX171-$BW171+1))),"")</f>
        <v>1</v>
      </c>
      <c r="Q171" s="0" t="n">
        <f aca="false">IF(AND(ISNUMBER($BW171),ISNUMBER($BX171)),MIN(1,MAX(0,($BX171-2019+1)/($BX171-$BW171+1))),"")</f>
        <v>0.8</v>
      </c>
      <c r="R171" s="0" t="n">
        <f aca="false">IF(AND(ISNUMBER($BW171),ISNUMBER($BX171)),MIN(1,MAX(0,($BX171-2016+1)/($BX171-$BW171+1))),"")</f>
        <v>1</v>
      </c>
      <c r="S171" s="0" t="n">
        <f aca="false">IF($L171&lt;&gt;"",IF($L171&gt;=2015.5,1,0),"")</f>
        <v>1</v>
      </c>
      <c r="T171" s="0" t="n">
        <f aca="false">IF($L171&lt;&gt;"",IF($L171&gt;=2016,1,0),"")</f>
        <v>1</v>
      </c>
      <c r="U171" s="0" t="n">
        <f aca="false">IF(ISNUMBER($BX171),IF($BX171&gt;=2016,1,0),"")</f>
        <v>1</v>
      </c>
      <c r="V171" s="0" t="n">
        <f aca="false">IF(ISNUMBER($BW171),IF($BW171&gt;=2016,1,0),"")</f>
        <v>1</v>
      </c>
      <c r="W171" s="0" t="str">
        <f aca="false">IF(AND(ISNUMBER($BW171),ISNUMBER($BX171)),IF($BW171&gt;=2016,"post-only",IF($BX171&lt;2016,"pre-only","mixed")),"")</f>
        <v>post-only</v>
      </c>
      <c r="X171" s="0" t="n">
        <f aca="false">IF(AND(ISNUMBER($BW171),ISNUMBER($BX171)),MIN(1,MAX(0,($BX171-2017+1)/($BX171-$BW171+1))),"")</f>
        <v>1</v>
      </c>
      <c r="Y171" s="0" t="n">
        <f aca="false">IF(AND(ISNUMBER($BW171),ISNUMBER($BX171)),MIN(1,MAX(0,($BX171-2018+1)/($BX171-$BW171+1))),"")</f>
        <v>1</v>
      </c>
      <c r="Z171" s="0" t="n">
        <f aca="false">IF(AND(ISNUMBER($BW171),ISNUMBER($BX171)),MIN(1,MAX(0,($BX171-2019+1)/($BX171-$BW171+1))),"")</f>
        <v>0.8</v>
      </c>
      <c r="AA171" s="0" t="n">
        <f aca="false">IF(ISNUMBER($BX171),IF($BX171&gt;=2017,1,0),"")</f>
        <v>1</v>
      </c>
      <c r="AB171" s="0" t="n">
        <f aca="false">IF(ISNUMBER($BX171),IF($BX171&gt;=2018,1,0),"")</f>
        <v>1</v>
      </c>
      <c r="AC171" s="0" t="n">
        <f aca="false">IF(ISNUMBER($BX171),IF($BX171&gt;=2019,1,0),"")</f>
        <v>1</v>
      </c>
      <c r="AD171" s="0" t="n">
        <f aca="false">IF($L171&lt;&gt;"",IF($L171&gt;2013,1,0),"")</f>
        <v>1</v>
      </c>
      <c r="AE171" s="0" t="n">
        <f aca="false">IF($L171&lt;&gt;"",1+IF($L171&gt;2011,1,0)+IF($L171&gt;2014,1,0),"")</f>
        <v>3</v>
      </c>
      <c r="AF171" s="0" t="s">
        <v>87</v>
      </c>
      <c r="AG171" s="0" t="s">
        <v>88</v>
      </c>
      <c r="AH171" s="0" t="s">
        <v>90</v>
      </c>
      <c r="AI171" s="0" t="s">
        <v>497</v>
      </c>
      <c r="AJ171" s="0" t="s">
        <v>497</v>
      </c>
      <c r="AK171" s="0" t="str">
        <f aca="false">IF(AND($CF171&lt;&gt;"",IFERROR(INDEX(subsample_country_map!$B:$B,MATCH($CF171,subsample_country_map!$A:$A,0)),"")&lt;&gt;""),INDEX(subsample_country_map!$B:$B,MATCH($CF171,subsample_country_map!$A:$A,0)),INDEX(lookup!$AA:$AA,MATCH($A171,lookup!$A:$A,0)))</f>
        <v>2_Europe</v>
      </c>
      <c r="AL171" s="0" t="str">
        <f aca="false">IF(AND($CF171&lt;&gt;"",IFERROR(INDEX(subsample_country_map!$C:$C,MATCH($CF171,subsample_country_map!$A:$A,0)),"")&lt;&gt;""),INDEX(subsample_country_map!$C:$C,MATCH($CF171,subsample_country_map!$A:$A,0)),INDEX(lookup!$AB:$AB,MATCH($A171,lookup!$A:$A,0)))</f>
        <v>99_NCE</v>
      </c>
      <c r="AM171" s="0" t="str">
        <f aca="false">IF(AND($CF171&lt;&gt;"",IFERROR(INDEX(subsample_country_map!$D:$D,MATCH($CF171,subsample_country_map!$A:$A,0)),"")&lt;&gt;""),INDEX(subsample_country_map!$D:$D,MATCH($CF171,subsample_country_map!$A:$A,0)),INDEX(lookup!$AC:$AC,MATCH($A171,lookup!$A:$A,0)))</f>
        <v>1_western</v>
      </c>
      <c r="AN171" s="0" t="str">
        <f aca="false">IF(AND($CF171&lt;&gt;"",IFERROR(INDEX(subsample_country_map!$E:$E,MATCH($CF171,subsample_country_map!$A:$A,0)),"")&lt;&gt;""),INDEX(subsample_country_map!$E:$E,MATCH($CF171,subsample_country_map!$A:$A,0)),INDEX(lookup!$AD:$AD,MATCH($A171,lookup!$A:$A,0)))</f>
        <v>99_NCE</v>
      </c>
      <c r="AO171" s="0" t="str">
        <f aca="false">INDEX(lookup!$Y:$Y,MATCH($A171,lookup!$A:$A,0))</f>
        <v>1_not published</v>
      </c>
      <c r="AP171" s="0" t="str">
        <f aca="false">INDEX(lookup!$Z:$Z,MATCH($A171,lookup!$A:$A,0))</f>
        <v>99_NCE</v>
      </c>
      <c r="AQ171" s="0" t="str">
        <f aca="false">INDEX(lookup!$W:$W,MATCH($A171,lookup!$A:$A,0))</f>
        <v>1_fin/acc/econ</v>
      </c>
      <c r="AS171" s="0" t="s">
        <v>91</v>
      </c>
      <c r="AT171" s="0" t="s">
        <v>397</v>
      </c>
      <c r="AU171" s="0" t="s">
        <v>93</v>
      </c>
      <c r="AV171" s="0" t="s">
        <v>735</v>
      </c>
      <c r="AW171" s="0" t="s">
        <v>736</v>
      </c>
      <c r="BA171" s="0" t="n">
        <v>202474</v>
      </c>
      <c r="BB171" s="0" t="s">
        <v>500</v>
      </c>
      <c r="BC171" s="0" t="s">
        <v>358</v>
      </c>
      <c r="BD171" s="0" t="s">
        <v>501</v>
      </c>
      <c r="BE171" s="0" t="s">
        <v>720</v>
      </c>
      <c r="BF171" s="0" t="s">
        <v>721</v>
      </c>
      <c r="BI171" s="0" t="s">
        <v>722</v>
      </c>
      <c r="BJ171" s="0" t="s">
        <v>737</v>
      </c>
      <c r="BK171" s="0" t="s">
        <v>724</v>
      </c>
      <c r="BL171" s="0" t="s">
        <v>738</v>
      </c>
      <c r="BM171" s="0" t="s">
        <v>506</v>
      </c>
      <c r="BN171" s="0" t="s">
        <v>507</v>
      </c>
      <c r="BO171" s="0" t="s">
        <v>105</v>
      </c>
      <c r="BP171" s="0" t="s">
        <v>496</v>
      </c>
      <c r="BQ171" s="0" t="s">
        <v>127</v>
      </c>
      <c r="BT171" s="0" t="n">
        <v>0</v>
      </c>
      <c r="BU171" s="0" t="s">
        <v>508</v>
      </c>
      <c r="BW171" s="0" t="n">
        <v>2018</v>
      </c>
      <c r="BX171" s="0" t="n">
        <v>2022</v>
      </c>
      <c r="BY171" s="0" t="s">
        <v>509</v>
      </c>
      <c r="BZ171" s="0" t="n">
        <v>2020</v>
      </c>
      <c r="CA171" s="0" t="n">
        <v>1</v>
      </c>
      <c r="CB171" s="0" t="n">
        <v>1</v>
      </c>
      <c r="CC171" s="0" t="n">
        <v>1</v>
      </c>
      <c r="CD171" s="0" t="n">
        <v>-0.000820414790698966</v>
      </c>
      <c r="CE171" s="0" t="n">
        <v>1</v>
      </c>
    </row>
    <row r="172" customFormat="false" ht="15" hidden="false" customHeight="false" outlineLevel="0" collapsed="false">
      <c r="A172" s="0" t="s">
        <v>496</v>
      </c>
      <c r="B172" s="0" t="n">
        <v>1477</v>
      </c>
      <c r="C172" s="0" t="n">
        <v>-0.0491820226055428</v>
      </c>
      <c r="D172" s="0" t="n">
        <v>202474</v>
      </c>
      <c r="E172" s="0" t="n">
        <f aca="false">IF(ISNUMBER($BA172),$BA172,IF(AND(ISNUMBER($D172),ISNUMBER($BW172),ISNUMBER($BX172)),$D172*($BX172-$BW172+1),""))</f>
        <v>202474</v>
      </c>
      <c r="H172" s="0" t="s">
        <v>118</v>
      </c>
      <c r="I172" s="0" t="s">
        <v>344</v>
      </c>
      <c r="J172" s="0" t="n">
        <f aca="false">IF($BW172&lt;&gt;"",$BW172,"")</f>
        <v>2018</v>
      </c>
      <c r="K172" s="0" t="n">
        <f aca="false">IF($BX172&lt;&gt;"",$BX172,"")</f>
        <v>2022</v>
      </c>
      <c r="L172" s="0" t="n">
        <f aca="false">IF(AND(ISNUMBER($BW172),ISNUMBER($BX172)),($BW172+$BX172)/2,"")</f>
        <v>2020</v>
      </c>
      <c r="M172" s="0" t="n">
        <f aca="false">IF($L172&lt;&gt;"",$L172,"")</f>
        <v>2020</v>
      </c>
      <c r="N172" s="0" t="n">
        <f aca="false">IF(AND(ISNUMBER($BW172),ISNUMBER($BX172)),MIN(1,MAX(0,($BX172-2016+1)/($BX172-$BW172+1))),"")</f>
        <v>1</v>
      </c>
      <c r="O172" s="0" t="n">
        <f aca="false">IF(AND(ISNUMBER($BW172),ISNUMBER($BX172)),MIN(1,MAX(0,($BX172-2017+1)/($BX172-$BW172+1))),"")</f>
        <v>1</v>
      </c>
      <c r="P172" s="0" t="n">
        <f aca="false">IF(AND(ISNUMBER($BW172),ISNUMBER($BX172)),MIN(1,MAX(0,($BX172-2018+1)/($BX172-$BW172+1))),"")</f>
        <v>1</v>
      </c>
      <c r="Q172" s="0" t="n">
        <f aca="false">IF(AND(ISNUMBER($BW172),ISNUMBER($BX172)),MIN(1,MAX(0,($BX172-2019+1)/($BX172-$BW172+1))),"")</f>
        <v>0.8</v>
      </c>
      <c r="R172" s="0" t="n">
        <f aca="false">IF(AND(ISNUMBER($BW172),ISNUMBER($BX172)),MIN(1,MAX(0,($BX172-2016+1)/($BX172-$BW172+1))),"")</f>
        <v>1</v>
      </c>
      <c r="S172" s="0" t="n">
        <f aca="false">IF($L172&lt;&gt;"",IF($L172&gt;=2015.5,1,0),"")</f>
        <v>1</v>
      </c>
      <c r="T172" s="0" t="n">
        <f aca="false">IF($L172&lt;&gt;"",IF($L172&gt;=2016,1,0),"")</f>
        <v>1</v>
      </c>
      <c r="U172" s="0" t="n">
        <f aca="false">IF(ISNUMBER($BX172),IF($BX172&gt;=2016,1,0),"")</f>
        <v>1</v>
      </c>
      <c r="V172" s="0" t="n">
        <f aca="false">IF(ISNUMBER($BW172),IF($BW172&gt;=2016,1,0),"")</f>
        <v>1</v>
      </c>
      <c r="W172" s="0" t="str">
        <f aca="false">IF(AND(ISNUMBER($BW172),ISNUMBER($BX172)),IF($BW172&gt;=2016,"post-only",IF($BX172&lt;2016,"pre-only","mixed")),"")</f>
        <v>post-only</v>
      </c>
      <c r="X172" s="0" t="n">
        <f aca="false">IF(AND(ISNUMBER($BW172),ISNUMBER($BX172)),MIN(1,MAX(0,($BX172-2017+1)/($BX172-$BW172+1))),"")</f>
        <v>1</v>
      </c>
      <c r="Y172" s="0" t="n">
        <f aca="false">IF(AND(ISNUMBER($BW172),ISNUMBER($BX172)),MIN(1,MAX(0,($BX172-2018+1)/($BX172-$BW172+1))),"")</f>
        <v>1</v>
      </c>
      <c r="Z172" s="0" t="n">
        <f aca="false">IF(AND(ISNUMBER($BW172),ISNUMBER($BX172)),MIN(1,MAX(0,($BX172-2019+1)/($BX172-$BW172+1))),"")</f>
        <v>0.8</v>
      </c>
      <c r="AA172" s="0" t="n">
        <f aca="false">IF(ISNUMBER($BX172),IF($BX172&gt;=2017,1,0),"")</f>
        <v>1</v>
      </c>
      <c r="AB172" s="0" t="n">
        <f aca="false">IF(ISNUMBER($BX172),IF($BX172&gt;=2018,1,0),"")</f>
        <v>1</v>
      </c>
      <c r="AC172" s="0" t="n">
        <f aca="false">IF(ISNUMBER($BX172),IF($BX172&gt;=2019,1,0),"")</f>
        <v>1</v>
      </c>
      <c r="AD172" s="0" t="n">
        <f aca="false">IF($L172&lt;&gt;"",IF($L172&gt;2013,1,0),"")</f>
        <v>1</v>
      </c>
      <c r="AE172" s="0" t="n">
        <f aca="false">IF($L172&lt;&gt;"",1+IF($L172&gt;2011,1,0)+IF($L172&gt;2014,1,0),"")</f>
        <v>3</v>
      </c>
      <c r="AF172" s="0" t="s">
        <v>87</v>
      </c>
      <c r="AG172" s="0" t="s">
        <v>436</v>
      </c>
      <c r="AH172" s="0" t="s">
        <v>90</v>
      </c>
      <c r="AI172" s="0" t="s">
        <v>497</v>
      </c>
      <c r="AJ172" s="0" t="s">
        <v>497</v>
      </c>
      <c r="AK172" s="0" t="str">
        <f aca="false">IF(AND($CF172&lt;&gt;"",IFERROR(INDEX(subsample_country_map!$B:$B,MATCH($CF172,subsample_country_map!$A:$A,0)),"")&lt;&gt;""),INDEX(subsample_country_map!$B:$B,MATCH($CF172,subsample_country_map!$A:$A,0)),INDEX(lookup!$AA:$AA,MATCH($A172,lookup!$A:$A,0)))</f>
        <v>2_Europe</v>
      </c>
      <c r="AL172" s="0" t="str">
        <f aca="false">IF(AND($CF172&lt;&gt;"",IFERROR(INDEX(subsample_country_map!$C:$C,MATCH($CF172,subsample_country_map!$A:$A,0)),"")&lt;&gt;""),INDEX(subsample_country_map!$C:$C,MATCH($CF172,subsample_country_map!$A:$A,0)),INDEX(lookup!$AB:$AB,MATCH($A172,lookup!$A:$A,0)))</f>
        <v>99_NCE</v>
      </c>
      <c r="AM172" s="0" t="str">
        <f aca="false">IF(AND($CF172&lt;&gt;"",IFERROR(INDEX(subsample_country_map!$D:$D,MATCH($CF172,subsample_country_map!$A:$A,0)),"")&lt;&gt;""),INDEX(subsample_country_map!$D:$D,MATCH($CF172,subsample_country_map!$A:$A,0)),INDEX(lookup!$AC:$AC,MATCH($A172,lookup!$A:$A,0)))</f>
        <v>1_western</v>
      </c>
      <c r="AN172" s="0" t="str">
        <f aca="false">IF(AND($CF172&lt;&gt;"",IFERROR(INDEX(subsample_country_map!$E:$E,MATCH($CF172,subsample_country_map!$A:$A,0)),"")&lt;&gt;""),INDEX(subsample_country_map!$E:$E,MATCH($CF172,subsample_country_map!$A:$A,0)),INDEX(lookup!$AD:$AD,MATCH($A172,lookup!$A:$A,0)))</f>
        <v>99_NCE</v>
      </c>
      <c r="AO172" s="0" t="str">
        <f aca="false">INDEX(lookup!$Y:$Y,MATCH($A172,lookup!$A:$A,0))</f>
        <v>1_not published</v>
      </c>
      <c r="AP172" s="0" t="str">
        <f aca="false">INDEX(lookup!$Z:$Z,MATCH($A172,lookup!$A:$A,0))</f>
        <v>99_NCE</v>
      </c>
      <c r="AQ172" s="0" t="str">
        <f aca="false">INDEX(lookup!$W:$W,MATCH($A172,lookup!$A:$A,0))</f>
        <v>1_fin/acc/econ</v>
      </c>
      <c r="AS172" s="0" t="s">
        <v>91</v>
      </c>
      <c r="AT172" s="0" t="s">
        <v>111</v>
      </c>
      <c r="AU172" s="0" t="s">
        <v>93</v>
      </c>
      <c r="AV172" s="0" t="s">
        <v>739</v>
      </c>
      <c r="AW172" s="0" t="s">
        <v>740</v>
      </c>
      <c r="BA172" s="0" t="n">
        <v>202474</v>
      </c>
      <c r="BB172" s="0" t="s">
        <v>96</v>
      </c>
      <c r="BC172" s="0" t="s">
        <v>358</v>
      </c>
      <c r="BD172" s="0" t="s">
        <v>501</v>
      </c>
      <c r="BE172" s="0" t="s">
        <v>720</v>
      </c>
      <c r="BF172" s="0" t="s">
        <v>721</v>
      </c>
      <c r="BI172" s="0" t="s">
        <v>722</v>
      </c>
      <c r="BJ172" s="0" t="s">
        <v>737</v>
      </c>
      <c r="BK172" s="0" t="s">
        <v>724</v>
      </c>
      <c r="BL172" s="0" t="s">
        <v>741</v>
      </c>
      <c r="BM172" s="0" t="s">
        <v>513</v>
      </c>
      <c r="BN172" s="0" t="s">
        <v>507</v>
      </c>
      <c r="BO172" s="0" t="s">
        <v>105</v>
      </c>
      <c r="BP172" s="0" t="s">
        <v>496</v>
      </c>
      <c r="BQ172" s="0" t="s">
        <v>127</v>
      </c>
      <c r="BT172" s="0" t="n">
        <v>0</v>
      </c>
      <c r="BU172" s="0" t="s">
        <v>508</v>
      </c>
      <c r="BW172" s="0" t="n">
        <v>2018</v>
      </c>
      <c r="BX172" s="0" t="n">
        <v>2022</v>
      </c>
      <c r="BY172" s="0" t="s">
        <v>509</v>
      </c>
      <c r="BZ172" s="0" t="n">
        <v>2020</v>
      </c>
      <c r="CA172" s="0" t="n">
        <v>1</v>
      </c>
      <c r="CB172" s="0" t="n">
        <v>1</v>
      </c>
      <c r="CC172" s="0" t="n">
        <v>1</v>
      </c>
      <c r="CD172" s="0" t="n">
        <v>-0.0492217352524645</v>
      </c>
      <c r="CE172" s="0" t="n">
        <v>1</v>
      </c>
    </row>
    <row r="173" customFormat="false" ht="15" hidden="false" customHeight="false" outlineLevel="0" collapsed="false">
      <c r="A173" s="0" t="s">
        <v>496</v>
      </c>
      <c r="B173" s="0" t="n">
        <v>1478</v>
      </c>
      <c r="C173" s="0" t="n">
        <v>-0.013293040588898</v>
      </c>
      <c r="D173" s="0" t="n">
        <v>205014</v>
      </c>
      <c r="E173" s="0" t="n">
        <f aca="false">IF(ISNUMBER($BA173),$BA173,IF(AND(ISNUMBER($D173),ISNUMBER($BW173),ISNUMBER($BX173)),$D173*($BX173-$BW173+1),""))</f>
        <v>205014</v>
      </c>
      <c r="H173" s="0" t="s">
        <v>118</v>
      </c>
      <c r="I173" s="0" t="s">
        <v>344</v>
      </c>
      <c r="J173" s="0" t="n">
        <f aca="false">IF($BW173&lt;&gt;"",$BW173,"")</f>
        <v>2018</v>
      </c>
      <c r="K173" s="0" t="n">
        <f aca="false">IF($BX173&lt;&gt;"",$BX173,"")</f>
        <v>2022</v>
      </c>
      <c r="L173" s="0" t="n">
        <f aca="false">IF(AND(ISNUMBER($BW173),ISNUMBER($BX173)),($BW173+$BX173)/2,"")</f>
        <v>2020</v>
      </c>
      <c r="M173" s="0" t="n">
        <f aca="false">IF($L173&lt;&gt;"",$L173,"")</f>
        <v>2020</v>
      </c>
      <c r="N173" s="0" t="n">
        <f aca="false">IF(AND(ISNUMBER($BW173),ISNUMBER($BX173)),MIN(1,MAX(0,($BX173-2016+1)/($BX173-$BW173+1))),"")</f>
        <v>1</v>
      </c>
      <c r="O173" s="0" t="n">
        <f aca="false">IF(AND(ISNUMBER($BW173),ISNUMBER($BX173)),MIN(1,MAX(0,($BX173-2017+1)/($BX173-$BW173+1))),"")</f>
        <v>1</v>
      </c>
      <c r="P173" s="0" t="n">
        <f aca="false">IF(AND(ISNUMBER($BW173),ISNUMBER($BX173)),MIN(1,MAX(0,($BX173-2018+1)/($BX173-$BW173+1))),"")</f>
        <v>1</v>
      </c>
      <c r="Q173" s="0" t="n">
        <f aca="false">IF(AND(ISNUMBER($BW173),ISNUMBER($BX173)),MIN(1,MAX(0,($BX173-2019+1)/($BX173-$BW173+1))),"")</f>
        <v>0.8</v>
      </c>
      <c r="R173" s="0" t="n">
        <f aca="false">IF(AND(ISNUMBER($BW173),ISNUMBER($BX173)),MIN(1,MAX(0,($BX173-2016+1)/($BX173-$BW173+1))),"")</f>
        <v>1</v>
      </c>
      <c r="S173" s="0" t="n">
        <f aca="false">IF($L173&lt;&gt;"",IF($L173&gt;=2015.5,1,0),"")</f>
        <v>1</v>
      </c>
      <c r="T173" s="0" t="n">
        <f aca="false">IF($L173&lt;&gt;"",IF($L173&gt;=2016,1,0),"")</f>
        <v>1</v>
      </c>
      <c r="U173" s="0" t="n">
        <f aca="false">IF(ISNUMBER($BX173),IF($BX173&gt;=2016,1,0),"")</f>
        <v>1</v>
      </c>
      <c r="V173" s="0" t="n">
        <f aca="false">IF(ISNUMBER($BW173),IF($BW173&gt;=2016,1,0),"")</f>
        <v>1</v>
      </c>
      <c r="W173" s="0" t="str">
        <f aca="false">IF(AND(ISNUMBER($BW173),ISNUMBER($BX173)),IF($BW173&gt;=2016,"post-only",IF($BX173&lt;2016,"pre-only","mixed")),"")</f>
        <v>post-only</v>
      </c>
      <c r="X173" s="0" t="n">
        <f aca="false">IF(AND(ISNUMBER($BW173),ISNUMBER($BX173)),MIN(1,MAX(0,($BX173-2017+1)/($BX173-$BW173+1))),"")</f>
        <v>1</v>
      </c>
      <c r="Y173" s="0" t="n">
        <f aca="false">IF(AND(ISNUMBER($BW173),ISNUMBER($BX173)),MIN(1,MAX(0,($BX173-2018+1)/($BX173-$BW173+1))),"")</f>
        <v>1</v>
      </c>
      <c r="Z173" s="0" t="n">
        <f aca="false">IF(AND(ISNUMBER($BW173),ISNUMBER($BX173)),MIN(1,MAX(0,($BX173-2019+1)/($BX173-$BW173+1))),"")</f>
        <v>0.8</v>
      </c>
      <c r="AA173" s="0" t="n">
        <f aca="false">IF(ISNUMBER($BX173),IF($BX173&gt;=2017,1,0),"")</f>
        <v>1</v>
      </c>
      <c r="AB173" s="0" t="n">
        <f aca="false">IF(ISNUMBER($BX173),IF($BX173&gt;=2018,1,0),"")</f>
        <v>1</v>
      </c>
      <c r="AC173" s="0" t="n">
        <f aca="false">IF(ISNUMBER($BX173),IF($BX173&gt;=2019,1,0),"")</f>
        <v>1</v>
      </c>
      <c r="AD173" s="0" t="n">
        <f aca="false">IF($L173&lt;&gt;"",IF($L173&gt;2013,1,0),"")</f>
        <v>1</v>
      </c>
      <c r="AE173" s="0" t="n">
        <f aca="false">IF($L173&lt;&gt;"",1+IF($L173&gt;2011,1,0)+IF($L173&gt;2014,1,0),"")</f>
        <v>3</v>
      </c>
      <c r="AF173" s="0" t="s">
        <v>87</v>
      </c>
      <c r="AG173" s="0" t="s">
        <v>88</v>
      </c>
      <c r="AH173" s="0" t="s">
        <v>90</v>
      </c>
      <c r="AI173" s="0" t="s">
        <v>497</v>
      </c>
      <c r="AJ173" s="0" t="s">
        <v>497</v>
      </c>
      <c r="AK173" s="0" t="str">
        <f aca="false">IF(AND($CF173&lt;&gt;"",IFERROR(INDEX(subsample_country_map!$B:$B,MATCH($CF173,subsample_country_map!$A:$A,0)),"")&lt;&gt;""),INDEX(subsample_country_map!$B:$B,MATCH($CF173,subsample_country_map!$A:$A,0)),INDEX(lookup!$AA:$AA,MATCH($A173,lookup!$A:$A,0)))</f>
        <v>2_Europe</v>
      </c>
      <c r="AL173" s="0" t="str">
        <f aca="false">IF(AND($CF173&lt;&gt;"",IFERROR(INDEX(subsample_country_map!$C:$C,MATCH($CF173,subsample_country_map!$A:$A,0)),"")&lt;&gt;""),INDEX(subsample_country_map!$C:$C,MATCH($CF173,subsample_country_map!$A:$A,0)),INDEX(lookup!$AB:$AB,MATCH($A173,lookup!$A:$A,0)))</f>
        <v>99_NCE</v>
      </c>
      <c r="AM173" s="0" t="str">
        <f aca="false">IF(AND($CF173&lt;&gt;"",IFERROR(INDEX(subsample_country_map!$D:$D,MATCH($CF173,subsample_country_map!$A:$A,0)),"")&lt;&gt;""),INDEX(subsample_country_map!$D:$D,MATCH($CF173,subsample_country_map!$A:$A,0)),INDEX(lookup!$AC:$AC,MATCH($A173,lookup!$A:$A,0)))</f>
        <v>1_western</v>
      </c>
      <c r="AN173" s="0" t="str">
        <f aca="false">IF(AND($CF173&lt;&gt;"",IFERROR(INDEX(subsample_country_map!$E:$E,MATCH($CF173,subsample_country_map!$A:$A,0)),"")&lt;&gt;""),INDEX(subsample_country_map!$E:$E,MATCH($CF173,subsample_country_map!$A:$A,0)),INDEX(lookup!$AD:$AD,MATCH($A173,lookup!$A:$A,0)))</f>
        <v>99_NCE</v>
      </c>
      <c r="AO173" s="0" t="str">
        <f aca="false">INDEX(lookup!$Y:$Y,MATCH($A173,lookup!$A:$A,0))</f>
        <v>1_not published</v>
      </c>
      <c r="AP173" s="0" t="str">
        <f aca="false">INDEX(lookup!$Z:$Z,MATCH($A173,lookup!$A:$A,0))</f>
        <v>99_NCE</v>
      </c>
      <c r="AQ173" s="0" t="str">
        <f aca="false">INDEX(lookup!$W:$W,MATCH($A173,lookup!$A:$A,0))</f>
        <v>1_fin/acc/econ</v>
      </c>
      <c r="AS173" s="0" t="s">
        <v>91</v>
      </c>
      <c r="AT173" s="0" t="s">
        <v>397</v>
      </c>
      <c r="AU173" s="0" t="s">
        <v>93</v>
      </c>
      <c r="AV173" s="0" t="s">
        <v>729</v>
      </c>
      <c r="AW173" s="0" t="s">
        <v>730</v>
      </c>
      <c r="BA173" s="0" t="n">
        <v>205014</v>
      </c>
      <c r="BB173" s="0" t="s">
        <v>500</v>
      </c>
      <c r="BC173" s="0" t="s">
        <v>358</v>
      </c>
      <c r="BD173" s="0" t="s">
        <v>501</v>
      </c>
      <c r="BE173" s="0" t="s">
        <v>720</v>
      </c>
      <c r="BF173" s="0" t="s">
        <v>721</v>
      </c>
      <c r="BI173" s="0" t="s">
        <v>722</v>
      </c>
      <c r="BJ173" s="0" t="s">
        <v>742</v>
      </c>
      <c r="BK173" s="0" t="s">
        <v>724</v>
      </c>
      <c r="BL173" s="0" t="s">
        <v>732</v>
      </c>
      <c r="BM173" s="0" t="s">
        <v>506</v>
      </c>
      <c r="BN173" s="0" t="s">
        <v>507</v>
      </c>
      <c r="BO173" s="0" t="s">
        <v>105</v>
      </c>
      <c r="BP173" s="0" t="s">
        <v>496</v>
      </c>
      <c r="BQ173" s="0" t="s">
        <v>127</v>
      </c>
      <c r="BT173" s="0" t="n">
        <v>0</v>
      </c>
      <c r="BU173" s="0" t="s">
        <v>508</v>
      </c>
      <c r="BW173" s="0" t="n">
        <v>2018</v>
      </c>
      <c r="BX173" s="0" t="n">
        <v>2022</v>
      </c>
      <c r="BY173" s="0" t="s">
        <v>509</v>
      </c>
      <c r="BZ173" s="0" t="n">
        <v>2020</v>
      </c>
      <c r="CA173" s="0" t="n">
        <v>1</v>
      </c>
      <c r="CB173" s="0" t="n">
        <v>1</v>
      </c>
      <c r="CC173" s="0" t="n">
        <v>1</v>
      </c>
      <c r="CD173" s="0" t="n">
        <v>-0.0132938236538497</v>
      </c>
      <c r="CE173" s="0" t="n">
        <v>1</v>
      </c>
    </row>
    <row r="174" customFormat="false" ht="15" hidden="false" customHeight="false" outlineLevel="0" collapsed="false">
      <c r="A174" s="0" t="s">
        <v>496</v>
      </c>
      <c r="B174" s="0" t="n">
        <v>1479</v>
      </c>
      <c r="C174" s="0" t="n">
        <v>-0.0174436240425193</v>
      </c>
      <c r="D174" s="0" t="n">
        <v>205014</v>
      </c>
      <c r="E174" s="0" t="n">
        <f aca="false">IF(ISNUMBER($BA174),$BA174,IF(AND(ISNUMBER($D174),ISNUMBER($BW174),ISNUMBER($BX174)),$D174*($BX174-$BW174+1),""))</f>
        <v>205014</v>
      </c>
      <c r="H174" s="0" t="s">
        <v>118</v>
      </c>
      <c r="I174" s="0" t="s">
        <v>344</v>
      </c>
      <c r="J174" s="0" t="n">
        <f aca="false">IF($BW174&lt;&gt;"",$BW174,"")</f>
        <v>2018</v>
      </c>
      <c r="K174" s="0" t="n">
        <f aca="false">IF($BX174&lt;&gt;"",$BX174,"")</f>
        <v>2022</v>
      </c>
      <c r="L174" s="0" t="n">
        <f aca="false">IF(AND(ISNUMBER($BW174),ISNUMBER($BX174)),($BW174+$BX174)/2,"")</f>
        <v>2020</v>
      </c>
      <c r="M174" s="0" t="n">
        <f aca="false">IF($L174&lt;&gt;"",$L174,"")</f>
        <v>2020</v>
      </c>
      <c r="N174" s="0" t="n">
        <f aca="false">IF(AND(ISNUMBER($BW174),ISNUMBER($BX174)),MIN(1,MAX(0,($BX174-2016+1)/($BX174-$BW174+1))),"")</f>
        <v>1</v>
      </c>
      <c r="O174" s="0" t="n">
        <f aca="false">IF(AND(ISNUMBER($BW174),ISNUMBER($BX174)),MIN(1,MAX(0,($BX174-2017+1)/($BX174-$BW174+1))),"")</f>
        <v>1</v>
      </c>
      <c r="P174" s="0" t="n">
        <f aca="false">IF(AND(ISNUMBER($BW174),ISNUMBER($BX174)),MIN(1,MAX(0,($BX174-2018+1)/($BX174-$BW174+1))),"")</f>
        <v>1</v>
      </c>
      <c r="Q174" s="0" t="n">
        <f aca="false">IF(AND(ISNUMBER($BW174),ISNUMBER($BX174)),MIN(1,MAX(0,($BX174-2019+1)/($BX174-$BW174+1))),"")</f>
        <v>0.8</v>
      </c>
      <c r="R174" s="0" t="n">
        <f aca="false">IF(AND(ISNUMBER($BW174),ISNUMBER($BX174)),MIN(1,MAX(0,($BX174-2016+1)/($BX174-$BW174+1))),"")</f>
        <v>1</v>
      </c>
      <c r="S174" s="0" t="n">
        <f aca="false">IF($L174&lt;&gt;"",IF($L174&gt;=2015.5,1,0),"")</f>
        <v>1</v>
      </c>
      <c r="T174" s="0" t="n">
        <f aca="false">IF($L174&lt;&gt;"",IF($L174&gt;=2016,1,0),"")</f>
        <v>1</v>
      </c>
      <c r="U174" s="0" t="n">
        <f aca="false">IF(ISNUMBER($BX174),IF($BX174&gt;=2016,1,0),"")</f>
        <v>1</v>
      </c>
      <c r="V174" s="0" t="n">
        <f aca="false">IF(ISNUMBER($BW174),IF($BW174&gt;=2016,1,0),"")</f>
        <v>1</v>
      </c>
      <c r="W174" s="0" t="str">
        <f aca="false">IF(AND(ISNUMBER($BW174),ISNUMBER($BX174)),IF($BW174&gt;=2016,"post-only",IF($BX174&lt;2016,"pre-only","mixed")),"")</f>
        <v>post-only</v>
      </c>
      <c r="X174" s="0" t="n">
        <f aca="false">IF(AND(ISNUMBER($BW174),ISNUMBER($BX174)),MIN(1,MAX(0,($BX174-2017+1)/($BX174-$BW174+1))),"")</f>
        <v>1</v>
      </c>
      <c r="Y174" s="0" t="n">
        <f aca="false">IF(AND(ISNUMBER($BW174),ISNUMBER($BX174)),MIN(1,MAX(0,($BX174-2018+1)/($BX174-$BW174+1))),"")</f>
        <v>1</v>
      </c>
      <c r="Z174" s="0" t="n">
        <f aca="false">IF(AND(ISNUMBER($BW174),ISNUMBER($BX174)),MIN(1,MAX(0,($BX174-2019+1)/($BX174-$BW174+1))),"")</f>
        <v>0.8</v>
      </c>
      <c r="AA174" s="0" t="n">
        <f aca="false">IF(ISNUMBER($BX174),IF($BX174&gt;=2017,1,0),"")</f>
        <v>1</v>
      </c>
      <c r="AB174" s="0" t="n">
        <f aca="false">IF(ISNUMBER($BX174),IF($BX174&gt;=2018,1,0),"")</f>
        <v>1</v>
      </c>
      <c r="AC174" s="0" t="n">
        <f aca="false">IF(ISNUMBER($BX174),IF($BX174&gt;=2019,1,0),"")</f>
        <v>1</v>
      </c>
      <c r="AD174" s="0" t="n">
        <f aca="false">IF($L174&lt;&gt;"",IF($L174&gt;2013,1,0),"")</f>
        <v>1</v>
      </c>
      <c r="AE174" s="0" t="n">
        <f aca="false">IF($L174&lt;&gt;"",1+IF($L174&gt;2011,1,0)+IF($L174&gt;2014,1,0),"")</f>
        <v>3</v>
      </c>
      <c r="AF174" s="0" t="s">
        <v>87</v>
      </c>
      <c r="AG174" s="0" t="s">
        <v>436</v>
      </c>
      <c r="AH174" s="0" t="s">
        <v>90</v>
      </c>
      <c r="AI174" s="0" t="s">
        <v>497</v>
      </c>
      <c r="AJ174" s="0" t="s">
        <v>497</v>
      </c>
      <c r="AK174" s="0" t="str">
        <f aca="false">IF(AND($CF174&lt;&gt;"",IFERROR(INDEX(subsample_country_map!$B:$B,MATCH($CF174,subsample_country_map!$A:$A,0)),"")&lt;&gt;""),INDEX(subsample_country_map!$B:$B,MATCH($CF174,subsample_country_map!$A:$A,0)),INDEX(lookup!$AA:$AA,MATCH($A174,lookup!$A:$A,0)))</f>
        <v>2_Europe</v>
      </c>
      <c r="AL174" s="0" t="str">
        <f aca="false">IF(AND($CF174&lt;&gt;"",IFERROR(INDEX(subsample_country_map!$C:$C,MATCH($CF174,subsample_country_map!$A:$A,0)),"")&lt;&gt;""),INDEX(subsample_country_map!$C:$C,MATCH($CF174,subsample_country_map!$A:$A,0)),INDEX(lookup!$AB:$AB,MATCH($A174,lookup!$A:$A,0)))</f>
        <v>99_NCE</v>
      </c>
      <c r="AM174" s="0" t="str">
        <f aca="false">IF(AND($CF174&lt;&gt;"",IFERROR(INDEX(subsample_country_map!$D:$D,MATCH($CF174,subsample_country_map!$A:$A,0)),"")&lt;&gt;""),INDEX(subsample_country_map!$D:$D,MATCH($CF174,subsample_country_map!$A:$A,0)),INDEX(lookup!$AC:$AC,MATCH($A174,lookup!$A:$A,0)))</f>
        <v>1_western</v>
      </c>
      <c r="AN174" s="0" t="str">
        <f aca="false">IF(AND($CF174&lt;&gt;"",IFERROR(INDEX(subsample_country_map!$E:$E,MATCH($CF174,subsample_country_map!$A:$A,0)),"")&lt;&gt;""),INDEX(subsample_country_map!$E:$E,MATCH($CF174,subsample_country_map!$A:$A,0)),INDEX(lookup!$AD:$AD,MATCH($A174,lookup!$A:$A,0)))</f>
        <v>99_NCE</v>
      </c>
      <c r="AO174" s="0" t="str">
        <f aca="false">INDEX(lookup!$Y:$Y,MATCH($A174,lookup!$A:$A,0))</f>
        <v>1_not published</v>
      </c>
      <c r="AP174" s="0" t="str">
        <f aca="false">INDEX(lookup!$Z:$Z,MATCH($A174,lookup!$A:$A,0))</f>
        <v>99_NCE</v>
      </c>
      <c r="AQ174" s="0" t="str">
        <f aca="false">INDEX(lookup!$W:$W,MATCH($A174,lookup!$A:$A,0))</f>
        <v>1_fin/acc/econ</v>
      </c>
      <c r="AS174" s="0" t="s">
        <v>91</v>
      </c>
      <c r="AT174" s="0" t="s">
        <v>111</v>
      </c>
      <c r="AU174" s="0" t="s">
        <v>93</v>
      </c>
      <c r="AV174" s="0" t="s">
        <v>743</v>
      </c>
      <c r="AW174" s="0" t="s">
        <v>690</v>
      </c>
      <c r="BA174" s="0" t="n">
        <v>205014</v>
      </c>
      <c r="BB174" s="0" t="s">
        <v>96</v>
      </c>
      <c r="BC174" s="0" t="s">
        <v>358</v>
      </c>
      <c r="BD174" s="0" t="s">
        <v>501</v>
      </c>
      <c r="BE174" s="0" t="s">
        <v>720</v>
      </c>
      <c r="BF174" s="0" t="s">
        <v>721</v>
      </c>
      <c r="BI174" s="0" t="s">
        <v>722</v>
      </c>
      <c r="BJ174" s="0" t="s">
        <v>742</v>
      </c>
      <c r="BK174" s="0" t="s">
        <v>724</v>
      </c>
      <c r="BL174" s="0" t="s">
        <v>744</v>
      </c>
      <c r="BM174" s="0" t="s">
        <v>513</v>
      </c>
      <c r="BN174" s="0" t="s">
        <v>507</v>
      </c>
      <c r="BO174" s="0" t="s">
        <v>105</v>
      </c>
      <c r="BP174" s="0" t="s">
        <v>496</v>
      </c>
      <c r="BQ174" s="0" t="s">
        <v>127</v>
      </c>
      <c r="BT174" s="0" t="n">
        <v>0</v>
      </c>
      <c r="BU174" s="0" t="s">
        <v>508</v>
      </c>
      <c r="BW174" s="0" t="n">
        <v>2018</v>
      </c>
      <c r="BX174" s="0" t="n">
        <v>2022</v>
      </c>
      <c r="BY174" s="0" t="s">
        <v>509</v>
      </c>
      <c r="BZ174" s="0" t="n">
        <v>2020</v>
      </c>
      <c r="CA174" s="0" t="n">
        <v>1</v>
      </c>
      <c r="CB174" s="0" t="n">
        <v>1</v>
      </c>
      <c r="CC174" s="0" t="n">
        <v>1</v>
      </c>
      <c r="CD174" s="0" t="n">
        <v>-0.0174453936143537</v>
      </c>
      <c r="CE174" s="0" t="n">
        <v>1</v>
      </c>
    </row>
    <row r="175" customFormat="false" ht="15" hidden="false" customHeight="false" outlineLevel="0" collapsed="false">
      <c r="A175" s="0" t="s">
        <v>745</v>
      </c>
      <c r="B175" s="0" t="n">
        <v>1480</v>
      </c>
      <c r="C175" s="0" t="n">
        <v>-0.086148863041447</v>
      </c>
      <c r="D175" s="0" t="n">
        <v>1454</v>
      </c>
      <c r="E175" s="0" t="n">
        <f aca="false">IF(ISNUMBER($BA175),$BA175,IF(AND(ISNUMBER($D175),ISNUMBER($BW175),ISNUMBER($BX175)),$D175*($BX175-$BW175+1),""))</f>
        <v>1454</v>
      </c>
      <c r="H175" s="0" t="s">
        <v>118</v>
      </c>
      <c r="I175" s="0" t="s">
        <v>746</v>
      </c>
      <c r="J175" s="0" t="n">
        <f aca="false">IF($BW175&lt;&gt;"",$BW175,"")</f>
        <v>2010</v>
      </c>
      <c r="K175" s="0" t="n">
        <f aca="false">IF($BX175&lt;&gt;"",$BX175,"")</f>
        <v>2019</v>
      </c>
      <c r="L175" s="0" t="n">
        <f aca="false">IF(AND(ISNUMBER($BW175),ISNUMBER($BX175)),($BW175+$BX175)/2,"")</f>
        <v>2014.5</v>
      </c>
      <c r="M175" s="0" t="n">
        <f aca="false">IF($L175&lt;&gt;"",$L175,"")</f>
        <v>2014.5</v>
      </c>
      <c r="N175" s="0" t="n">
        <f aca="false">IF(AND(ISNUMBER($BW175),ISNUMBER($BX175)),MIN(1,MAX(0,($BX175-2016+1)/($BX175-$BW175+1))),"")</f>
        <v>0.4</v>
      </c>
      <c r="O175" s="0" t="n">
        <f aca="false">IF(AND(ISNUMBER($BW175),ISNUMBER($BX175)),MIN(1,MAX(0,($BX175-2017+1)/($BX175-$BW175+1))),"")</f>
        <v>0.3</v>
      </c>
      <c r="P175" s="0" t="n">
        <f aca="false">IF(AND(ISNUMBER($BW175),ISNUMBER($BX175)),MIN(1,MAX(0,($BX175-2018+1)/($BX175-$BW175+1))),"")</f>
        <v>0.2</v>
      </c>
      <c r="Q175" s="0" t="n">
        <f aca="false">IF(AND(ISNUMBER($BW175),ISNUMBER($BX175)),MIN(1,MAX(0,($BX175-2019+1)/($BX175-$BW175+1))),"")</f>
        <v>0.1</v>
      </c>
      <c r="R175" s="0" t="n">
        <f aca="false">IF(AND(ISNUMBER($BW175),ISNUMBER($BX175)),MIN(1,MAX(0,($BX175-2016+1)/($BX175-$BW175+1))),"")</f>
        <v>0.4</v>
      </c>
      <c r="S175" s="0" t="n">
        <f aca="false">IF($L175&lt;&gt;"",IF($L175&gt;=2015.5,1,0),"")</f>
        <v>0</v>
      </c>
      <c r="T175" s="0" t="n">
        <f aca="false">IF($L175&lt;&gt;"",IF($L175&gt;=2016,1,0),"")</f>
        <v>0</v>
      </c>
      <c r="U175" s="0" t="n">
        <f aca="false">IF(ISNUMBER($BX175),IF($BX175&gt;=2016,1,0),"")</f>
        <v>1</v>
      </c>
      <c r="V175" s="0" t="n">
        <f aca="false">IF(ISNUMBER($BW175),IF($BW175&gt;=2016,1,0),"")</f>
        <v>0</v>
      </c>
      <c r="W175" s="0" t="str">
        <f aca="false">IF(AND(ISNUMBER($BW175),ISNUMBER($BX175)),IF($BW175&gt;=2016,"post-only",IF($BX175&lt;2016,"pre-only","mixed")),"")</f>
        <v>mixed</v>
      </c>
      <c r="X175" s="0" t="n">
        <f aca="false">IF(AND(ISNUMBER($BW175),ISNUMBER($BX175)),MIN(1,MAX(0,($BX175-2017+1)/($BX175-$BW175+1))),"")</f>
        <v>0.3</v>
      </c>
      <c r="Y175" s="0" t="n">
        <f aca="false">IF(AND(ISNUMBER($BW175),ISNUMBER($BX175)),MIN(1,MAX(0,($BX175-2018+1)/($BX175-$BW175+1))),"")</f>
        <v>0.2</v>
      </c>
      <c r="Z175" s="0" t="n">
        <f aca="false">IF(AND(ISNUMBER($BW175),ISNUMBER($BX175)),MIN(1,MAX(0,($BX175-2019+1)/($BX175-$BW175+1))),"")</f>
        <v>0.1</v>
      </c>
      <c r="AA175" s="0" t="n">
        <f aca="false">IF(ISNUMBER($BX175),IF($BX175&gt;=2017,1,0),"")</f>
        <v>1</v>
      </c>
      <c r="AB175" s="0" t="n">
        <f aca="false">IF(ISNUMBER($BX175),IF($BX175&gt;=2018,1,0),"")</f>
        <v>1</v>
      </c>
      <c r="AC175" s="0" t="n">
        <f aca="false">IF(ISNUMBER($BX175),IF($BX175&gt;=2019,1,0),"")</f>
        <v>1</v>
      </c>
      <c r="AD175" s="0" t="n">
        <f aca="false">IF($L175&lt;&gt;"",IF($L175&gt;2013,1,0),"")</f>
        <v>1</v>
      </c>
      <c r="AE175" s="0" t="n">
        <f aca="false">IF($L175&lt;&gt;"",1+IF($L175&gt;2011,1,0)+IF($L175&gt;2014,1,0),"")</f>
        <v>3</v>
      </c>
      <c r="AF175" s="0" t="s">
        <v>747</v>
      </c>
      <c r="AG175" s="0" t="s">
        <v>88</v>
      </c>
      <c r="AH175" s="0" t="s">
        <v>89</v>
      </c>
      <c r="AI175" s="0" t="s">
        <v>334</v>
      </c>
      <c r="AJ175" s="0" t="s">
        <v>334</v>
      </c>
      <c r="AK175" s="0" t="str">
        <f aca="false">IF(AND($CF175&lt;&gt;"",IFERROR(INDEX(subsample_country_map!$B:$B,MATCH($CF175,subsample_country_map!$A:$A,0)),"")&lt;&gt;""),INDEX(subsample_country_map!$B:$B,MATCH($CF175,subsample_country_map!$A:$A,0)),INDEX(lookup!$AA:$AA,MATCH($A175,lookup!$A:$A,0)))</f>
        <v>1_US</v>
      </c>
      <c r="AL175" s="0" t="str">
        <f aca="false">IF(AND($CF175&lt;&gt;"",IFERROR(INDEX(subsample_country_map!$C:$C,MATCH($CF175,subsample_country_map!$A:$A,0)),"")&lt;&gt;""),INDEX(subsample_country_map!$C:$C,MATCH($CF175,subsample_country_map!$A:$A,0)),INDEX(lookup!$AB:$AB,MATCH($A175,lookup!$A:$A,0)))</f>
        <v>1_developed</v>
      </c>
      <c r="AM175" s="0" t="str">
        <f aca="false">IF(AND($CF175&lt;&gt;"",IFERROR(INDEX(subsample_country_map!$D:$D,MATCH($CF175,subsample_country_map!$A:$A,0)),"")&lt;&gt;""),INDEX(subsample_country_map!$D:$D,MATCH($CF175,subsample_country_map!$A:$A,0)),INDEX(lookup!$AC:$AC,MATCH($A175,lookup!$A:$A,0)))</f>
        <v>1_western</v>
      </c>
      <c r="AN175" s="0" t="str">
        <f aca="false">IF(AND($CF175&lt;&gt;"",IFERROR(INDEX(subsample_country_map!$E:$E,MATCH($CF175,subsample_country_map!$A:$A,0)),"")&lt;&gt;""),INDEX(subsample_country_map!$E:$E,MATCH($CF175,subsample_country_map!$A:$A,0)),INDEX(lookup!$AD:$AD,MATCH($A175,lookup!$A:$A,0)))</f>
        <v>1_common law</v>
      </c>
      <c r="AO175" s="0" t="str">
        <f aca="false">INDEX(lookup!$Y:$Y,MATCH($A175,lookup!$A:$A,0))</f>
        <v>0_published</v>
      </c>
      <c r="AP175" s="0" t="str">
        <f aca="false">INDEX(lookup!$Z:$Z,MATCH($A175,lookup!$A:$A,0))</f>
        <v>1_VHB high</v>
      </c>
      <c r="AQ175" s="0" t="str">
        <f aca="false">INDEX(lookup!$W:$W,MATCH($A175,lookup!$A:$A,0))</f>
        <v>1_fin/acc/econ</v>
      </c>
      <c r="AS175" s="0" t="s">
        <v>91</v>
      </c>
      <c r="AT175" s="0" t="s">
        <v>111</v>
      </c>
      <c r="AU175" s="0" t="s">
        <v>93</v>
      </c>
      <c r="AV175" s="0" t="s">
        <v>748</v>
      </c>
      <c r="BA175" s="0" t="n">
        <v>1454</v>
      </c>
      <c r="BB175" s="0" t="s">
        <v>96</v>
      </c>
      <c r="BC175" s="0" t="s">
        <v>749</v>
      </c>
      <c r="BD175" s="0" t="s">
        <v>142</v>
      </c>
      <c r="BE175" s="0" t="s">
        <v>98</v>
      </c>
      <c r="BI175" s="0" t="s">
        <v>316</v>
      </c>
      <c r="BJ175" s="0" t="s">
        <v>490</v>
      </c>
      <c r="BK175" s="0" t="s">
        <v>750</v>
      </c>
      <c r="BL175" s="0" t="s">
        <v>751</v>
      </c>
      <c r="BM175" s="0" t="s">
        <v>752</v>
      </c>
      <c r="BN175" s="0" t="s">
        <v>753</v>
      </c>
      <c r="BO175" s="0" t="s">
        <v>754</v>
      </c>
      <c r="BP175" s="0" t="s">
        <v>745</v>
      </c>
      <c r="BQ175" s="0" t="s">
        <v>755</v>
      </c>
      <c r="BT175" s="0" t="n">
        <v>0</v>
      </c>
      <c r="BU175" s="0" t="s">
        <v>756</v>
      </c>
      <c r="BW175" s="0" t="n">
        <v>2010</v>
      </c>
      <c r="BX175" s="0" t="n">
        <v>2019</v>
      </c>
      <c r="BY175" s="0" t="s">
        <v>343</v>
      </c>
      <c r="BZ175" s="0" t="n">
        <v>2014.5</v>
      </c>
      <c r="CA175" s="0" t="n">
        <v>0.4</v>
      </c>
      <c r="CB175" s="0" t="n">
        <v>0</v>
      </c>
      <c r="CC175" s="0" t="n">
        <v>1</v>
      </c>
      <c r="CD175" s="0" t="n">
        <v>-0.0863629386914037</v>
      </c>
      <c r="CE175" s="0" t="n">
        <v>1</v>
      </c>
    </row>
    <row r="176" customFormat="false" ht="15" hidden="false" customHeight="false" outlineLevel="0" collapsed="false">
      <c r="A176" s="0" t="s">
        <v>745</v>
      </c>
      <c r="B176" s="0" t="n">
        <v>1481</v>
      </c>
      <c r="C176" s="0" t="n">
        <v>-0.086148863041447</v>
      </c>
      <c r="D176" s="0" t="n">
        <v>1454</v>
      </c>
      <c r="E176" s="0" t="n">
        <f aca="false">IF(ISNUMBER($BA176),$BA176,IF(AND(ISNUMBER($D176),ISNUMBER($BW176),ISNUMBER($BX176)),$D176*($BX176-$BW176+1),""))</f>
        <v>1454</v>
      </c>
      <c r="H176" s="0" t="s">
        <v>118</v>
      </c>
      <c r="I176" s="0" t="s">
        <v>746</v>
      </c>
      <c r="J176" s="0" t="n">
        <f aca="false">IF($BW176&lt;&gt;"",$BW176,"")</f>
        <v>2010</v>
      </c>
      <c r="K176" s="0" t="n">
        <f aca="false">IF($BX176&lt;&gt;"",$BX176,"")</f>
        <v>2019</v>
      </c>
      <c r="L176" s="0" t="n">
        <f aca="false">IF(AND(ISNUMBER($BW176),ISNUMBER($BX176)),($BW176+$BX176)/2,"")</f>
        <v>2014.5</v>
      </c>
      <c r="M176" s="0" t="n">
        <f aca="false">IF($L176&lt;&gt;"",$L176,"")</f>
        <v>2014.5</v>
      </c>
      <c r="N176" s="0" t="n">
        <f aca="false">IF(AND(ISNUMBER($BW176),ISNUMBER($BX176)),MIN(1,MAX(0,($BX176-2016+1)/($BX176-$BW176+1))),"")</f>
        <v>0.4</v>
      </c>
      <c r="O176" s="0" t="n">
        <f aca="false">IF(AND(ISNUMBER($BW176),ISNUMBER($BX176)),MIN(1,MAX(0,($BX176-2017+1)/($BX176-$BW176+1))),"")</f>
        <v>0.3</v>
      </c>
      <c r="P176" s="0" t="n">
        <f aca="false">IF(AND(ISNUMBER($BW176),ISNUMBER($BX176)),MIN(1,MAX(0,($BX176-2018+1)/($BX176-$BW176+1))),"")</f>
        <v>0.2</v>
      </c>
      <c r="Q176" s="0" t="n">
        <f aca="false">IF(AND(ISNUMBER($BW176),ISNUMBER($BX176)),MIN(1,MAX(0,($BX176-2019+1)/($BX176-$BW176+1))),"")</f>
        <v>0.1</v>
      </c>
      <c r="R176" s="0" t="n">
        <f aca="false">IF(AND(ISNUMBER($BW176),ISNUMBER($BX176)),MIN(1,MAX(0,($BX176-2016+1)/($BX176-$BW176+1))),"")</f>
        <v>0.4</v>
      </c>
      <c r="S176" s="0" t="n">
        <f aca="false">IF($L176&lt;&gt;"",IF($L176&gt;=2015.5,1,0),"")</f>
        <v>0</v>
      </c>
      <c r="T176" s="0" t="n">
        <f aca="false">IF($L176&lt;&gt;"",IF($L176&gt;=2016,1,0),"")</f>
        <v>0</v>
      </c>
      <c r="U176" s="0" t="n">
        <f aca="false">IF(ISNUMBER($BX176),IF($BX176&gt;=2016,1,0),"")</f>
        <v>1</v>
      </c>
      <c r="V176" s="0" t="n">
        <f aca="false">IF(ISNUMBER($BW176),IF($BW176&gt;=2016,1,0),"")</f>
        <v>0</v>
      </c>
      <c r="W176" s="0" t="str">
        <f aca="false">IF(AND(ISNUMBER($BW176),ISNUMBER($BX176)),IF($BW176&gt;=2016,"post-only",IF($BX176&lt;2016,"pre-only","mixed")),"")</f>
        <v>mixed</v>
      </c>
      <c r="X176" s="0" t="n">
        <f aca="false">IF(AND(ISNUMBER($BW176),ISNUMBER($BX176)),MIN(1,MAX(0,($BX176-2017+1)/($BX176-$BW176+1))),"")</f>
        <v>0.3</v>
      </c>
      <c r="Y176" s="0" t="n">
        <f aca="false">IF(AND(ISNUMBER($BW176),ISNUMBER($BX176)),MIN(1,MAX(0,($BX176-2018+1)/($BX176-$BW176+1))),"")</f>
        <v>0.2</v>
      </c>
      <c r="Z176" s="0" t="n">
        <f aca="false">IF(AND(ISNUMBER($BW176),ISNUMBER($BX176)),MIN(1,MAX(0,($BX176-2019+1)/($BX176-$BW176+1))),"")</f>
        <v>0.1</v>
      </c>
      <c r="AA176" s="0" t="n">
        <f aca="false">IF(ISNUMBER($BX176),IF($BX176&gt;=2017,1,0),"")</f>
        <v>1</v>
      </c>
      <c r="AB176" s="0" t="n">
        <f aca="false">IF(ISNUMBER($BX176),IF($BX176&gt;=2018,1,0),"")</f>
        <v>1</v>
      </c>
      <c r="AC176" s="0" t="n">
        <f aca="false">IF(ISNUMBER($BX176),IF($BX176&gt;=2019,1,0),"")</f>
        <v>1</v>
      </c>
      <c r="AD176" s="0" t="n">
        <f aca="false">IF($L176&lt;&gt;"",IF($L176&gt;2013,1,0),"")</f>
        <v>1</v>
      </c>
      <c r="AE176" s="0" t="n">
        <f aca="false">IF($L176&lt;&gt;"",1+IF($L176&gt;2011,1,0)+IF($L176&gt;2014,1,0),"")</f>
        <v>3</v>
      </c>
      <c r="AF176" s="0" t="s">
        <v>747</v>
      </c>
      <c r="AG176" s="0" t="s">
        <v>88</v>
      </c>
      <c r="AH176" s="0" t="s">
        <v>89</v>
      </c>
      <c r="AI176" s="0" t="s">
        <v>334</v>
      </c>
      <c r="AJ176" s="0" t="s">
        <v>334</v>
      </c>
      <c r="AK176" s="0" t="str">
        <f aca="false">IF(AND($CF176&lt;&gt;"",IFERROR(INDEX(subsample_country_map!$B:$B,MATCH($CF176,subsample_country_map!$A:$A,0)),"")&lt;&gt;""),INDEX(subsample_country_map!$B:$B,MATCH($CF176,subsample_country_map!$A:$A,0)),INDEX(lookup!$AA:$AA,MATCH($A176,lookup!$A:$A,0)))</f>
        <v>1_US</v>
      </c>
      <c r="AL176" s="0" t="str">
        <f aca="false">IF(AND($CF176&lt;&gt;"",IFERROR(INDEX(subsample_country_map!$C:$C,MATCH($CF176,subsample_country_map!$A:$A,0)),"")&lt;&gt;""),INDEX(subsample_country_map!$C:$C,MATCH($CF176,subsample_country_map!$A:$A,0)),INDEX(lookup!$AB:$AB,MATCH($A176,lookup!$A:$A,0)))</f>
        <v>1_developed</v>
      </c>
      <c r="AM176" s="0" t="str">
        <f aca="false">IF(AND($CF176&lt;&gt;"",IFERROR(INDEX(subsample_country_map!$D:$D,MATCH($CF176,subsample_country_map!$A:$A,0)),"")&lt;&gt;""),INDEX(subsample_country_map!$D:$D,MATCH($CF176,subsample_country_map!$A:$A,0)),INDEX(lookup!$AC:$AC,MATCH($A176,lookup!$A:$A,0)))</f>
        <v>1_western</v>
      </c>
      <c r="AN176" s="0" t="str">
        <f aca="false">IF(AND($CF176&lt;&gt;"",IFERROR(INDEX(subsample_country_map!$E:$E,MATCH($CF176,subsample_country_map!$A:$A,0)),"")&lt;&gt;""),INDEX(subsample_country_map!$E:$E,MATCH($CF176,subsample_country_map!$A:$A,0)),INDEX(lookup!$AD:$AD,MATCH($A176,lookup!$A:$A,0)))</f>
        <v>1_common law</v>
      </c>
      <c r="AO176" s="0" t="str">
        <f aca="false">INDEX(lookup!$Y:$Y,MATCH($A176,lookup!$A:$A,0))</f>
        <v>0_published</v>
      </c>
      <c r="AP176" s="0" t="str">
        <f aca="false">INDEX(lookup!$Z:$Z,MATCH($A176,lookup!$A:$A,0))</f>
        <v>1_VHB high</v>
      </c>
      <c r="AQ176" s="0" t="str">
        <f aca="false">INDEX(lookup!$W:$W,MATCH($A176,lookup!$A:$A,0))</f>
        <v>1_fin/acc/econ</v>
      </c>
      <c r="AS176" s="0" t="s">
        <v>91</v>
      </c>
      <c r="AT176" s="0" t="s">
        <v>111</v>
      </c>
      <c r="AU176" s="0" t="s">
        <v>93</v>
      </c>
      <c r="AV176" s="0" t="s">
        <v>757</v>
      </c>
      <c r="BA176" s="0" t="n">
        <v>1454</v>
      </c>
      <c r="BB176" s="0" t="s">
        <v>96</v>
      </c>
      <c r="BC176" s="0" t="s">
        <v>749</v>
      </c>
      <c r="BD176" s="0" t="s">
        <v>142</v>
      </c>
      <c r="BE176" s="0" t="s">
        <v>98</v>
      </c>
      <c r="BI176" s="0" t="s">
        <v>427</v>
      </c>
      <c r="BJ176" s="0" t="s">
        <v>490</v>
      </c>
      <c r="BK176" s="0" t="s">
        <v>750</v>
      </c>
      <c r="BL176" s="0" t="s">
        <v>758</v>
      </c>
      <c r="BM176" s="0" t="s">
        <v>752</v>
      </c>
      <c r="BN176" s="0" t="s">
        <v>759</v>
      </c>
      <c r="BO176" s="0" t="s">
        <v>754</v>
      </c>
      <c r="BP176" s="0" t="s">
        <v>745</v>
      </c>
      <c r="BQ176" s="0" t="s">
        <v>755</v>
      </c>
      <c r="BT176" s="0" t="n">
        <v>0</v>
      </c>
      <c r="BU176" s="0" t="s">
        <v>756</v>
      </c>
      <c r="BW176" s="0" t="n">
        <v>2010</v>
      </c>
      <c r="BX176" s="0" t="n">
        <v>2019</v>
      </c>
      <c r="BY176" s="0" t="s">
        <v>343</v>
      </c>
      <c r="BZ176" s="0" t="n">
        <v>2014.5</v>
      </c>
      <c r="CA176" s="0" t="n">
        <v>0.4</v>
      </c>
      <c r="CB176" s="0" t="n">
        <v>0</v>
      </c>
      <c r="CC176" s="0" t="n">
        <v>1</v>
      </c>
      <c r="CD176" s="0" t="n">
        <v>-0.0863629386914037</v>
      </c>
      <c r="CE176" s="0" t="n">
        <v>1</v>
      </c>
    </row>
    <row r="177" customFormat="false" ht="15" hidden="false" customHeight="false" outlineLevel="0" collapsed="false">
      <c r="A177" s="0" t="s">
        <v>760</v>
      </c>
      <c r="B177" s="0" t="n">
        <v>1482</v>
      </c>
      <c r="C177" s="0" t="n">
        <v>-0.0577465837216748</v>
      </c>
      <c r="D177" s="0" t="n">
        <v>2036</v>
      </c>
      <c r="E177" s="0" t="n">
        <f aca="false">IF(ISNUMBER($BA177),$BA177,IF(AND(ISNUMBER($D177),ISNUMBER($BW177),ISNUMBER($BX177)),$D177*($BX177-$BW177+1),""))</f>
        <v>2036</v>
      </c>
      <c r="H177" s="0" t="s">
        <v>118</v>
      </c>
      <c r="I177" s="0" t="s">
        <v>119</v>
      </c>
      <c r="J177" s="0" t="n">
        <f aca="false">IF($BW177&lt;&gt;"",$BW177,"")</f>
        <v>2006</v>
      </c>
      <c r="K177" s="0" t="n">
        <f aca="false">IF($BX177&lt;&gt;"",$BX177,"")</f>
        <v>2017</v>
      </c>
      <c r="L177" s="0" t="n">
        <f aca="false">IF(AND(ISNUMBER($BW177),ISNUMBER($BX177)),($BW177+$BX177)/2,"")</f>
        <v>2011.5</v>
      </c>
      <c r="M177" s="0" t="n">
        <f aca="false">IF($L177&lt;&gt;"",$L177,"")</f>
        <v>2011.5</v>
      </c>
      <c r="N177" s="0" t="n">
        <f aca="false">IF(AND(ISNUMBER($BW177),ISNUMBER($BX177)),MIN(1,MAX(0,($BX177-2016+1)/($BX177-$BW177+1))),"")</f>
        <v>0.166666666666667</v>
      </c>
      <c r="O177" s="0" t="n">
        <f aca="false">IF(AND(ISNUMBER($BW177),ISNUMBER($BX177)),MIN(1,MAX(0,($BX177-2017+1)/($BX177-$BW177+1))),"")</f>
        <v>0.0833333333333333</v>
      </c>
      <c r="P177" s="0" t="n">
        <f aca="false">IF(AND(ISNUMBER($BW177),ISNUMBER($BX177)),MIN(1,MAX(0,($BX177-2018+1)/($BX177-$BW177+1))),"")</f>
        <v>0</v>
      </c>
      <c r="Q177" s="0" t="n">
        <f aca="false">IF(AND(ISNUMBER($BW177),ISNUMBER($BX177)),MIN(1,MAX(0,($BX177-2019+1)/($BX177-$BW177+1))),"")</f>
        <v>0</v>
      </c>
      <c r="R177" s="0" t="n">
        <f aca="false">IF(AND(ISNUMBER($BW177),ISNUMBER($BX177)),MIN(1,MAX(0,($BX177-2016+1)/($BX177-$BW177+1))),"")</f>
        <v>0.166666666666667</v>
      </c>
      <c r="S177" s="0" t="n">
        <f aca="false">IF($L177&lt;&gt;"",IF($L177&gt;=2015.5,1,0),"")</f>
        <v>0</v>
      </c>
      <c r="T177" s="0" t="n">
        <f aca="false">IF($L177&lt;&gt;"",IF($L177&gt;=2016,1,0),"")</f>
        <v>0</v>
      </c>
      <c r="U177" s="0" t="n">
        <f aca="false">IF(ISNUMBER($BX177),IF($BX177&gt;=2016,1,0),"")</f>
        <v>1</v>
      </c>
      <c r="V177" s="0" t="n">
        <f aca="false">IF(ISNUMBER($BW177),IF($BW177&gt;=2016,1,0),"")</f>
        <v>0</v>
      </c>
      <c r="W177" s="0" t="str">
        <f aca="false">IF(AND(ISNUMBER($BW177),ISNUMBER($BX177)),IF($BW177&gt;=2016,"post-only",IF($BX177&lt;2016,"pre-only","mixed")),"")</f>
        <v>mixed</v>
      </c>
      <c r="X177" s="0" t="n">
        <f aca="false">IF(AND(ISNUMBER($BW177),ISNUMBER($BX177)),MIN(1,MAX(0,($BX177-2017+1)/($BX177-$BW177+1))),"")</f>
        <v>0.0833333333333333</v>
      </c>
      <c r="Y177" s="0" t="n">
        <f aca="false">IF(AND(ISNUMBER($BW177),ISNUMBER($BX177)),MIN(1,MAX(0,($BX177-2018+1)/($BX177-$BW177+1))),"")</f>
        <v>0</v>
      </c>
      <c r="Z177" s="0" t="n">
        <f aca="false">IF(AND(ISNUMBER($BW177),ISNUMBER($BX177)),MIN(1,MAX(0,($BX177-2019+1)/($BX177-$BW177+1))),"")</f>
        <v>0</v>
      </c>
      <c r="AA177" s="0" t="n">
        <f aca="false">IF(ISNUMBER($BX177),IF($BX177&gt;=2017,1,0),"")</f>
        <v>1</v>
      </c>
      <c r="AB177" s="0" t="n">
        <f aca="false">IF(ISNUMBER($BX177),IF($BX177&gt;=2018,1,0),"")</f>
        <v>0</v>
      </c>
      <c r="AC177" s="0" t="n">
        <f aca="false">IF(ISNUMBER($BX177),IF($BX177&gt;=2019,1,0),"")</f>
        <v>0</v>
      </c>
      <c r="AD177" s="0" t="n">
        <f aca="false">IF($L177&lt;&gt;"",IF($L177&gt;2013,1,0),"")</f>
        <v>0</v>
      </c>
      <c r="AE177" s="0" t="n">
        <f aca="false">IF($L177&lt;&gt;"",1+IF($L177&gt;2011,1,0)+IF($L177&gt;2014,1,0),"")</f>
        <v>2</v>
      </c>
      <c r="AF177" s="0" t="s">
        <v>761</v>
      </c>
      <c r="AG177" s="0" t="s">
        <v>436</v>
      </c>
      <c r="AH177" s="0" t="s">
        <v>89</v>
      </c>
      <c r="AI177" s="0" t="s">
        <v>497</v>
      </c>
      <c r="AJ177" s="0" t="s">
        <v>334</v>
      </c>
      <c r="AK177" s="0" t="str">
        <f aca="false">IF(AND($CF177&lt;&gt;"",IFERROR(INDEX(subsample_country_map!$B:$B,MATCH($CF177,subsample_country_map!$A:$A,0)),"")&lt;&gt;""),INDEX(subsample_country_map!$B:$B,MATCH($CF177,subsample_country_map!$A:$A,0)),INDEX(lookup!$AA:$AA,MATCH($A177,lookup!$A:$A,0)))</f>
        <v>1_US</v>
      </c>
      <c r="AL177" s="0" t="str">
        <f aca="false">IF(AND($CF177&lt;&gt;"",IFERROR(INDEX(subsample_country_map!$C:$C,MATCH($CF177,subsample_country_map!$A:$A,0)),"")&lt;&gt;""),INDEX(subsample_country_map!$C:$C,MATCH($CF177,subsample_country_map!$A:$A,0)),INDEX(lookup!$AB:$AB,MATCH($A177,lookup!$A:$A,0)))</f>
        <v>1_developed</v>
      </c>
      <c r="AM177" s="0" t="str">
        <f aca="false">IF(AND($CF177&lt;&gt;"",IFERROR(INDEX(subsample_country_map!$D:$D,MATCH($CF177,subsample_country_map!$A:$A,0)),"")&lt;&gt;""),INDEX(subsample_country_map!$D:$D,MATCH($CF177,subsample_country_map!$A:$A,0)),INDEX(lookup!$AC:$AC,MATCH($A177,lookup!$A:$A,0)))</f>
        <v>1_western</v>
      </c>
      <c r="AN177" s="0" t="str">
        <f aca="false">IF(AND($CF177&lt;&gt;"",IFERROR(INDEX(subsample_country_map!$E:$E,MATCH($CF177,subsample_country_map!$A:$A,0)),"")&lt;&gt;""),INDEX(subsample_country_map!$E:$E,MATCH($CF177,subsample_country_map!$A:$A,0)),INDEX(lookup!$AD:$AD,MATCH($A177,lookup!$A:$A,0)))</f>
        <v>1_common law</v>
      </c>
      <c r="AO177" s="0" t="str">
        <f aca="false">INDEX(lookup!$Y:$Y,MATCH($A177,lookup!$A:$A,0))</f>
        <v>0_published</v>
      </c>
      <c r="AP177" s="0" t="str">
        <f aca="false">INDEX(lookup!$Z:$Z,MATCH($A177,lookup!$A:$A,0))</f>
        <v>1_VHB high</v>
      </c>
      <c r="AQ177" s="0" t="str">
        <f aca="false">INDEX(lookup!$W:$W,MATCH($A177,lookup!$A:$A,0))</f>
        <v>2_sust</v>
      </c>
      <c r="AS177" s="0" t="s">
        <v>91</v>
      </c>
      <c r="AT177" s="0" t="s">
        <v>111</v>
      </c>
      <c r="AU177" s="0" t="s">
        <v>93</v>
      </c>
      <c r="AV177" s="0" t="s">
        <v>470</v>
      </c>
      <c r="AX177" s="0" t="s">
        <v>762</v>
      </c>
      <c r="BA177" s="0" t="n">
        <v>2036</v>
      </c>
      <c r="BB177" s="0" t="s">
        <v>96</v>
      </c>
      <c r="BC177" s="0" t="s">
        <v>122</v>
      </c>
      <c r="BD177" s="0" t="s">
        <v>142</v>
      </c>
      <c r="BE177" s="0" t="s">
        <v>98</v>
      </c>
      <c r="BI177" s="0" t="s">
        <v>763</v>
      </c>
      <c r="BJ177" s="0" t="s">
        <v>764</v>
      </c>
      <c r="BK177" s="0" t="s">
        <v>765</v>
      </c>
      <c r="BL177" s="0" t="s">
        <v>766</v>
      </c>
      <c r="BM177" s="0" t="s">
        <v>767</v>
      </c>
      <c r="BN177" s="0" t="s">
        <v>768</v>
      </c>
      <c r="BO177" s="0" t="s">
        <v>769</v>
      </c>
      <c r="BP177" s="0" t="s">
        <v>760</v>
      </c>
      <c r="BQ177" s="0" t="s">
        <v>127</v>
      </c>
      <c r="BT177" s="0" t="n">
        <v>0</v>
      </c>
      <c r="BU177" s="0" t="s">
        <v>770</v>
      </c>
      <c r="BW177" s="0" t="n">
        <v>2006</v>
      </c>
      <c r="BX177" s="0" t="n">
        <v>2017</v>
      </c>
      <c r="BY177" s="0" t="s">
        <v>771</v>
      </c>
      <c r="BZ177" s="0" t="n">
        <v>2011.5</v>
      </c>
      <c r="CA177" s="0" t="n">
        <v>0.166666666666667</v>
      </c>
      <c r="CB177" s="0" t="n">
        <v>0</v>
      </c>
      <c r="CC177" s="0" t="n">
        <v>1</v>
      </c>
      <c r="CD177" s="0" t="n">
        <v>-0.0578109010171924</v>
      </c>
      <c r="CE177" s="0" t="n">
        <v>1</v>
      </c>
    </row>
    <row r="178" customFormat="false" ht="15" hidden="false" customHeight="false" outlineLevel="0" collapsed="false">
      <c r="A178" s="0" t="s">
        <v>760</v>
      </c>
      <c r="B178" s="0" t="n">
        <v>1483</v>
      </c>
      <c r="C178" s="0" t="n">
        <v>-0.0382328958652566</v>
      </c>
      <c r="D178" s="0" t="n">
        <v>4725</v>
      </c>
      <c r="E178" s="0" t="n">
        <f aca="false">IF(ISNUMBER($BA178),$BA178,IF(AND(ISNUMBER($D178),ISNUMBER($BW178),ISNUMBER($BX178)),$D178*($BX178-$BW178+1),""))</f>
        <v>4725</v>
      </c>
      <c r="H178" s="0" t="s">
        <v>118</v>
      </c>
      <c r="I178" s="0" t="s">
        <v>119</v>
      </c>
      <c r="J178" s="0" t="n">
        <f aca="false">IF($BW178&lt;&gt;"",$BW178,"")</f>
        <v>2006</v>
      </c>
      <c r="K178" s="0" t="n">
        <f aca="false">IF($BX178&lt;&gt;"",$BX178,"")</f>
        <v>2017</v>
      </c>
      <c r="L178" s="0" t="n">
        <f aca="false">IF(AND(ISNUMBER($BW178),ISNUMBER($BX178)),($BW178+$BX178)/2,"")</f>
        <v>2011.5</v>
      </c>
      <c r="M178" s="0" t="n">
        <f aca="false">IF($L178&lt;&gt;"",$L178,"")</f>
        <v>2011.5</v>
      </c>
      <c r="N178" s="0" t="n">
        <f aca="false">IF(AND(ISNUMBER($BW178),ISNUMBER($BX178)),MIN(1,MAX(0,($BX178-2016+1)/($BX178-$BW178+1))),"")</f>
        <v>0.166666666666667</v>
      </c>
      <c r="O178" s="0" t="n">
        <f aca="false">IF(AND(ISNUMBER($BW178),ISNUMBER($BX178)),MIN(1,MAX(0,($BX178-2017+1)/($BX178-$BW178+1))),"")</f>
        <v>0.0833333333333333</v>
      </c>
      <c r="P178" s="0" t="n">
        <f aca="false">IF(AND(ISNUMBER($BW178),ISNUMBER($BX178)),MIN(1,MAX(0,($BX178-2018+1)/($BX178-$BW178+1))),"")</f>
        <v>0</v>
      </c>
      <c r="Q178" s="0" t="n">
        <f aca="false">IF(AND(ISNUMBER($BW178),ISNUMBER($BX178)),MIN(1,MAX(0,($BX178-2019+1)/($BX178-$BW178+1))),"")</f>
        <v>0</v>
      </c>
      <c r="R178" s="0" t="n">
        <f aca="false">IF(AND(ISNUMBER($BW178),ISNUMBER($BX178)),MIN(1,MAX(0,($BX178-2016+1)/($BX178-$BW178+1))),"")</f>
        <v>0.166666666666667</v>
      </c>
      <c r="S178" s="0" t="n">
        <f aca="false">IF($L178&lt;&gt;"",IF($L178&gt;=2015.5,1,0),"")</f>
        <v>0</v>
      </c>
      <c r="T178" s="0" t="n">
        <f aca="false">IF($L178&lt;&gt;"",IF($L178&gt;=2016,1,0),"")</f>
        <v>0</v>
      </c>
      <c r="U178" s="0" t="n">
        <f aca="false">IF(ISNUMBER($BX178),IF($BX178&gt;=2016,1,0),"")</f>
        <v>1</v>
      </c>
      <c r="V178" s="0" t="n">
        <f aca="false">IF(ISNUMBER($BW178),IF($BW178&gt;=2016,1,0),"")</f>
        <v>0</v>
      </c>
      <c r="W178" s="0" t="str">
        <f aca="false">IF(AND(ISNUMBER($BW178),ISNUMBER($BX178)),IF($BW178&gt;=2016,"post-only",IF($BX178&lt;2016,"pre-only","mixed")),"")</f>
        <v>mixed</v>
      </c>
      <c r="X178" s="0" t="n">
        <f aca="false">IF(AND(ISNUMBER($BW178),ISNUMBER($BX178)),MIN(1,MAX(0,($BX178-2017+1)/($BX178-$BW178+1))),"")</f>
        <v>0.0833333333333333</v>
      </c>
      <c r="Y178" s="0" t="n">
        <f aca="false">IF(AND(ISNUMBER($BW178),ISNUMBER($BX178)),MIN(1,MAX(0,($BX178-2018+1)/($BX178-$BW178+1))),"")</f>
        <v>0</v>
      </c>
      <c r="Z178" s="0" t="n">
        <f aca="false">IF(AND(ISNUMBER($BW178),ISNUMBER($BX178)),MIN(1,MAX(0,($BX178-2019+1)/($BX178-$BW178+1))),"")</f>
        <v>0</v>
      </c>
      <c r="AA178" s="0" t="n">
        <f aca="false">IF(ISNUMBER($BX178),IF($BX178&gt;=2017,1,0),"")</f>
        <v>1</v>
      </c>
      <c r="AB178" s="0" t="n">
        <f aca="false">IF(ISNUMBER($BX178),IF($BX178&gt;=2018,1,0),"")</f>
        <v>0</v>
      </c>
      <c r="AC178" s="0" t="n">
        <f aca="false">IF(ISNUMBER($BX178),IF($BX178&gt;=2019,1,0),"")</f>
        <v>0</v>
      </c>
      <c r="AD178" s="0" t="n">
        <f aca="false">IF($L178&lt;&gt;"",IF($L178&gt;2013,1,0),"")</f>
        <v>0</v>
      </c>
      <c r="AE178" s="0" t="n">
        <f aca="false">IF($L178&lt;&gt;"",1+IF($L178&gt;2011,1,0)+IF($L178&gt;2014,1,0),"")</f>
        <v>2</v>
      </c>
      <c r="AF178" s="0" t="s">
        <v>761</v>
      </c>
      <c r="AG178" s="0" t="s">
        <v>88</v>
      </c>
      <c r="AH178" s="0" t="s">
        <v>89</v>
      </c>
      <c r="AI178" s="0" t="s">
        <v>497</v>
      </c>
      <c r="AJ178" s="0" t="s">
        <v>334</v>
      </c>
      <c r="AK178" s="0" t="str">
        <f aca="false">IF(AND($CF178&lt;&gt;"",IFERROR(INDEX(subsample_country_map!$B:$B,MATCH($CF178,subsample_country_map!$A:$A,0)),"")&lt;&gt;""),INDEX(subsample_country_map!$B:$B,MATCH($CF178,subsample_country_map!$A:$A,0)),INDEX(lookup!$AA:$AA,MATCH($A178,lookup!$A:$A,0)))</f>
        <v>1_US</v>
      </c>
      <c r="AL178" s="0" t="str">
        <f aca="false">IF(AND($CF178&lt;&gt;"",IFERROR(INDEX(subsample_country_map!$C:$C,MATCH($CF178,subsample_country_map!$A:$A,0)),"")&lt;&gt;""),INDEX(subsample_country_map!$C:$C,MATCH($CF178,subsample_country_map!$A:$A,0)),INDEX(lookup!$AB:$AB,MATCH($A178,lookup!$A:$A,0)))</f>
        <v>1_developed</v>
      </c>
      <c r="AM178" s="0" t="str">
        <f aca="false">IF(AND($CF178&lt;&gt;"",IFERROR(INDEX(subsample_country_map!$D:$D,MATCH($CF178,subsample_country_map!$A:$A,0)),"")&lt;&gt;""),INDEX(subsample_country_map!$D:$D,MATCH($CF178,subsample_country_map!$A:$A,0)),INDEX(lookup!$AC:$AC,MATCH($A178,lookup!$A:$A,0)))</f>
        <v>1_western</v>
      </c>
      <c r="AN178" s="0" t="str">
        <f aca="false">IF(AND($CF178&lt;&gt;"",IFERROR(INDEX(subsample_country_map!$E:$E,MATCH($CF178,subsample_country_map!$A:$A,0)),"")&lt;&gt;""),INDEX(subsample_country_map!$E:$E,MATCH($CF178,subsample_country_map!$A:$A,0)),INDEX(lookup!$AD:$AD,MATCH($A178,lookup!$A:$A,0)))</f>
        <v>1_common law</v>
      </c>
      <c r="AO178" s="0" t="str">
        <f aca="false">INDEX(lookup!$Y:$Y,MATCH($A178,lookup!$A:$A,0))</f>
        <v>0_published</v>
      </c>
      <c r="AP178" s="0" t="str">
        <f aca="false">INDEX(lookup!$Z:$Z,MATCH($A178,lookup!$A:$A,0))</f>
        <v>1_VHB high</v>
      </c>
      <c r="AQ178" s="0" t="str">
        <f aca="false">INDEX(lookup!$W:$W,MATCH($A178,lookup!$A:$A,0))</f>
        <v>2_sust</v>
      </c>
      <c r="AS178" s="0" t="s">
        <v>91</v>
      </c>
      <c r="AT178" s="0" t="s">
        <v>111</v>
      </c>
      <c r="AU178" s="0" t="s">
        <v>93</v>
      </c>
      <c r="AV178" s="0" t="s">
        <v>772</v>
      </c>
      <c r="AX178" s="0" t="s">
        <v>773</v>
      </c>
      <c r="BA178" s="0" t="n">
        <v>4725</v>
      </c>
      <c r="BB178" s="0" t="s">
        <v>96</v>
      </c>
      <c r="BC178" s="0" t="s">
        <v>122</v>
      </c>
      <c r="BD178" s="0" t="s">
        <v>348</v>
      </c>
      <c r="BE178" s="0" t="s">
        <v>98</v>
      </c>
      <c r="BI178" s="0" t="s">
        <v>774</v>
      </c>
      <c r="BJ178" s="0" t="s">
        <v>775</v>
      </c>
      <c r="BK178" s="0" t="s">
        <v>776</v>
      </c>
      <c r="BL178" s="0" t="s">
        <v>777</v>
      </c>
      <c r="BM178" s="0" t="s">
        <v>767</v>
      </c>
      <c r="BN178" s="0" t="s">
        <v>768</v>
      </c>
      <c r="BO178" s="0" t="s">
        <v>769</v>
      </c>
      <c r="BP178" s="0" t="s">
        <v>760</v>
      </c>
      <c r="BQ178" s="0" t="s">
        <v>127</v>
      </c>
      <c r="BT178" s="0" t="n">
        <v>0</v>
      </c>
      <c r="BU178" s="0" t="s">
        <v>770</v>
      </c>
      <c r="BW178" s="0" t="n">
        <v>2006</v>
      </c>
      <c r="BX178" s="0" t="n">
        <v>2017</v>
      </c>
      <c r="BY178" s="0" t="s">
        <v>771</v>
      </c>
      <c r="BZ178" s="0" t="n">
        <v>2011.5</v>
      </c>
      <c r="CA178" s="0" t="n">
        <v>0.166666666666667</v>
      </c>
      <c r="CB178" s="0" t="n">
        <v>0</v>
      </c>
      <c r="CC178" s="0" t="n">
        <v>1</v>
      </c>
      <c r="CD178" s="0" t="n">
        <v>-0.038251541254623</v>
      </c>
      <c r="CE178" s="0" t="n">
        <v>1</v>
      </c>
    </row>
    <row r="179" customFormat="false" ht="15" hidden="false" customHeight="false" outlineLevel="0" collapsed="false">
      <c r="A179" s="0" t="s">
        <v>778</v>
      </c>
      <c r="B179" s="0" t="n">
        <v>1484</v>
      </c>
      <c r="C179" s="0" t="n">
        <v>0.0508678896068426</v>
      </c>
      <c r="D179" s="0" t="n">
        <v>4456</v>
      </c>
      <c r="E179" s="0" t="n">
        <f aca="false">IF(ISNUMBER($BA179),$BA179,IF(AND(ISNUMBER($D179),ISNUMBER($BW179),ISNUMBER($BX179)),$D179*($BX179-$BW179+1),""))</f>
        <v>4456</v>
      </c>
      <c r="H179" s="0" t="s">
        <v>118</v>
      </c>
      <c r="I179" s="0" t="s">
        <v>119</v>
      </c>
      <c r="J179" s="0" t="n">
        <f aca="false">IF($BW179&lt;&gt;"",$BW179,"")</f>
        <v>2005</v>
      </c>
      <c r="K179" s="0" t="n">
        <f aca="false">IF($BX179&lt;&gt;"",$BX179,"")</f>
        <v>2016</v>
      </c>
      <c r="L179" s="0" t="n">
        <f aca="false">IF(AND(ISNUMBER($BW179),ISNUMBER($BX179)),($BW179+$BX179)/2,"")</f>
        <v>2010.5</v>
      </c>
      <c r="M179" s="0" t="n">
        <f aca="false">IF($L179&lt;&gt;"",$L179,"")</f>
        <v>2010.5</v>
      </c>
      <c r="N179" s="0" t="n">
        <f aca="false">IF(AND(ISNUMBER($BW179),ISNUMBER($BX179)),MIN(1,MAX(0,($BX179-2016+1)/($BX179-$BW179+1))),"")</f>
        <v>0.0833333333333333</v>
      </c>
      <c r="O179" s="0" t="n">
        <f aca="false">IF(AND(ISNUMBER($BW179),ISNUMBER($BX179)),MIN(1,MAX(0,($BX179-2017+1)/($BX179-$BW179+1))),"")</f>
        <v>0</v>
      </c>
      <c r="P179" s="0" t="n">
        <f aca="false">IF(AND(ISNUMBER($BW179),ISNUMBER($BX179)),MIN(1,MAX(0,($BX179-2018+1)/($BX179-$BW179+1))),"")</f>
        <v>0</v>
      </c>
      <c r="Q179" s="0" t="n">
        <f aca="false">IF(AND(ISNUMBER($BW179),ISNUMBER($BX179)),MIN(1,MAX(0,($BX179-2019+1)/($BX179-$BW179+1))),"")</f>
        <v>0</v>
      </c>
      <c r="R179" s="0" t="n">
        <f aca="false">IF(AND(ISNUMBER($BW179),ISNUMBER($BX179)),MIN(1,MAX(0,($BX179-2016+1)/($BX179-$BW179+1))),"")</f>
        <v>0.0833333333333333</v>
      </c>
      <c r="S179" s="0" t="n">
        <f aca="false">IF($L179&lt;&gt;"",IF($L179&gt;=2015.5,1,0),"")</f>
        <v>0</v>
      </c>
      <c r="T179" s="0" t="n">
        <f aca="false">IF($L179&lt;&gt;"",IF($L179&gt;=2016,1,0),"")</f>
        <v>0</v>
      </c>
      <c r="U179" s="0" t="n">
        <f aca="false">IF(ISNUMBER($BX179),IF($BX179&gt;=2016,1,0),"")</f>
        <v>1</v>
      </c>
      <c r="V179" s="0" t="n">
        <f aca="false">IF(ISNUMBER($BW179),IF($BW179&gt;=2016,1,0),"")</f>
        <v>0</v>
      </c>
      <c r="W179" s="0" t="str">
        <f aca="false">IF(AND(ISNUMBER($BW179),ISNUMBER($BX179)),IF($BW179&gt;=2016,"post-only",IF($BX179&lt;2016,"pre-only","mixed")),"")</f>
        <v>mixed</v>
      </c>
      <c r="X179" s="0" t="n">
        <f aca="false">IF(AND(ISNUMBER($BW179),ISNUMBER($BX179)),MIN(1,MAX(0,($BX179-2017+1)/($BX179-$BW179+1))),"")</f>
        <v>0</v>
      </c>
      <c r="Y179" s="0" t="n">
        <f aca="false">IF(AND(ISNUMBER($BW179),ISNUMBER($BX179)),MIN(1,MAX(0,($BX179-2018+1)/($BX179-$BW179+1))),"")</f>
        <v>0</v>
      </c>
      <c r="Z179" s="0" t="n">
        <f aca="false">IF(AND(ISNUMBER($BW179),ISNUMBER($BX179)),MIN(1,MAX(0,($BX179-2019+1)/($BX179-$BW179+1))),"")</f>
        <v>0</v>
      </c>
      <c r="AA179" s="0" t="n">
        <f aca="false">IF(ISNUMBER($BX179),IF($BX179&gt;=2017,1,0),"")</f>
        <v>0</v>
      </c>
      <c r="AB179" s="0" t="n">
        <f aca="false">IF(ISNUMBER($BX179),IF($BX179&gt;=2018,1,0),"")</f>
        <v>0</v>
      </c>
      <c r="AC179" s="0" t="n">
        <f aca="false">IF(ISNUMBER($BX179),IF($BX179&gt;=2019,1,0),"")</f>
        <v>0</v>
      </c>
      <c r="AD179" s="0" t="n">
        <f aca="false">IF($L179&lt;&gt;"",IF($L179&gt;2013,1,0),"")</f>
        <v>0</v>
      </c>
      <c r="AE179" s="0" t="n">
        <f aca="false">IF($L179&lt;&gt;"",1+IF($L179&gt;2011,1,0)+IF($L179&gt;2014,1,0),"")</f>
        <v>1</v>
      </c>
      <c r="AF179" s="0" t="s">
        <v>87</v>
      </c>
      <c r="AG179" s="0" t="s">
        <v>436</v>
      </c>
      <c r="AH179" s="0" t="s">
        <v>89</v>
      </c>
      <c r="AI179" s="0" t="s">
        <v>334</v>
      </c>
      <c r="AJ179" s="0" t="s">
        <v>334</v>
      </c>
      <c r="AK179" s="0" t="str">
        <f aca="false">IF(AND($CF179&lt;&gt;"",IFERROR(INDEX(subsample_country_map!$B:$B,MATCH($CF179,subsample_country_map!$A:$A,0)),"")&lt;&gt;""),INDEX(subsample_country_map!$B:$B,MATCH($CF179,subsample_country_map!$A:$A,0)),INDEX(lookup!$AA:$AA,MATCH($A179,lookup!$A:$A,0)))</f>
        <v>1_US</v>
      </c>
      <c r="AL179" s="0" t="str">
        <f aca="false">IF(AND($CF179&lt;&gt;"",IFERROR(INDEX(subsample_country_map!$C:$C,MATCH($CF179,subsample_country_map!$A:$A,0)),"")&lt;&gt;""),INDEX(subsample_country_map!$C:$C,MATCH($CF179,subsample_country_map!$A:$A,0)),INDEX(lookup!$AB:$AB,MATCH($A179,lookup!$A:$A,0)))</f>
        <v>1_developed</v>
      </c>
      <c r="AM179" s="0" t="str">
        <f aca="false">IF(AND($CF179&lt;&gt;"",IFERROR(INDEX(subsample_country_map!$D:$D,MATCH($CF179,subsample_country_map!$A:$A,0)),"")&lt;&gt;""),INDEX(subsample_country_map!$D:$D,MATCH($CF179,subsample_country_map!$A:$A,0)),INDEX(lookup!$AC:$AC,MATCH($A179,lookup!$A:$A,0)))</f>
        <v>1_western</v>
      </c>
      <c r="AN179" s="0" t="str">
        <f aca="false">IF(AND($CF179&lt;&gt;"",IFERROR(INDEX(subsample_country_map!$E:$E,MATCH($CF179,subsample_country_map!$A:$A,0)),"")&lt;&gt;""),INDEX(subsample_country_map!$E:$E,MATCH($CF179,subsample_country_map!$A:$A,0)),INDEX(lookup!$AD:$AD,MATCH($A179,lookup!$A:$A,0)))</f>
        <v>1_common law</v>
      </c>
      <c r="AO179" s="0" t="str">
        <f aca="false">INDEX(lookup!$Y:$Y,MATCH($A179,lookup!$A:$A,0))</f>
        <v>0_published</v>
      </c>
      <c r="AP179" s="0" t="str">
        <f aca="false">INDEX(lookup!$Z:$Z,MATCH($A179,lookup!$A:$A,0))</f>
        <v>1_VHB high</v>
      </c>
      <c r="AQ179" s="0" t="str">
        <f aca="false">INDEX(lookup!$W:$W,MATCH($A179,lookup!$A:$A,0))</f>
        <v>3_mgmt</v>
      </c>
      <c r="AS179" s="0" t="s">
        <v>91</v>
      </c>
      <c r="AT179" s="0" t="s">
        <v>111</v>
      </c>
      <c r="AU179" s="0" t="s">
        <v>93</v>
      </c>
      <c r="AV179" s="0" t="s">
        <v>779</v>
      </c>
      <c r="AX179" s="0" t="s">
        <v>780</v>
      </c>
      <c r="BA179" s="0" t="n">
        <v>4456</v>
      </c>
      <c r="BB179" s="0" t="s">
        <v>96</v>
      </c>
      <c r="BC179" s="0" t="s">
        <v>358</v>
      </c>
      <c r="BD179" s="0" t="s">
        <v>33</v>
      </c>
      <c r="BE179" s="0" t="s">
        <v>98</v>
      </c>
      <c r="BI179" s="0" t="s">
        <v>99</v>
      </c>
      <c r="BJ179" s="0" t="s">
        <v>317</v>
      </c>
      <c r="BK179" s="0" t="s">
        <v>781</v>
      </c>
      <c r="BL179" s="0" t="s">
        <v>782</v>
      </c>
      <c r="BM179" s="0" t="s">
        <v>783</v>
      </c>
      <c r="BN179" s="0" t="s">
        <v>784</v>
      </c>
      <c r="BO179" s="0" t="s">
        <v>105</v>
      </c>
      <c r="BP179" s="0" t="s">
        <v>778</v>
      </c>
      <c r="BQ179" s="0" t="s">
        <v>127</v>
      </c>
      <c r="BT179" s="0" t="n">
        <v>0</v>
      </c>
      <c r="BU179" s="0" t="s">
        <v>785</v>
      </c>
      <c r="BW179" s="0" t="n">
        <v>2005</v>
      </c>
      <c r="BX179" s="0" t="n">
        <v>2016</v>
      </c>
      <c r="BY179" s="0" t="s">
        <v>343</v>
      </c>
      <c r="BZ179" s="0" t="n">
        <v>2010.5</v>
      </c>
      <c r="CA179" s="0" t="n">
        <v>0.0833333333333333</v>
      </c>
      <c r="CB179" s="0" t="n">
        <v>0</v>
      </c>
      <c r="CC179" s="0" t="n">
        <v>1</v>
      </c>
      <c r="CD179" s="0" t="n">
        <v>0.0509118321191164</v>
      </c>
      <c r="CE179" s="0" t="n">
        <v>1</v>
      </c>
    </row>
    <row r="180" customFormat="false" ht="15" hidden="false" customHeight="false" outlineLevel="0" collapsed="false">
      <c r="A180" s="0" t="s">
        <v>778</v>
      </c>
      <c r="B180" s="0" t="n">
        <v>1485</v>
      </c>
      <c r="C180" s="0" t="n">
        <v>0.046538992101111</v>
      </c>
      <c r="D180" s="0" t="n">
        <v>4456</v>
      </c>
      <c r="E180" s="0" t="n">
        <f aca="false">IF(ISNUMBER($BA180),$BA180,IF(AND(ISNUMBER($D180),ISNUMBER($BW180),ISNUMBER($BX180)),$D180*($BX180-$BW180+1),""))</f>
        <v>4456</v>
      </c>
      <c r="H180" s="0" t="s">
        <v>118</v>
      </c>
      <c r="I180" s="0" t="s">
        <v>119</v>
      </c>
      <c r="J180" s="0" t="n">
        <f aca="false">IF($BW180&lt;&gt;"",$BW180,"")</f>
        <v>2005</v>
      </c>
      <c r="K180" s="0" t="n">
        <f aca="false">IF($BX180&lt;&gt;"",$BX180,"")</f>
        <v>2016</v>
      </c>
      <c r="L180" s="0" t="n">
        <f aca="false">IF(AND(ISNUMBER($BW180),ISNUMBER($BX180)),($BW180+$BX180)/2,"")</f>
        <v>2010.5</v>
      </c>
      <c r="M180" s="0" t="n">
        <f aca="false">IF($L180&lt;&gt;"",$L180,"")</f>
        <v>2010.5</v>
      </c>
      <c r="N180" s="0" t="n">
        <f aca="false">IF(AND(ISNUMBER($BW180),ISNUMBER($BX180)),MIN(1,MAX(0,($BX180-2016+1)/($BX180-$BW180+1))),"")</f>
        <v>0.0833333333333333</v>
      </c>
      <c r="O180" s="0" t="n">
        <f aca="false">IF(AND(ISNUMBER($BW180),ISNUMBER($BX180)),MIN(1,MAX(0,($BX180-2017+1)/($BX180-$BW180+1))),"")</f>
        <v>0</v>
      </c>
      <c r="P180" s="0" t="n">
        <f aca="false">IF(AND(ISNUMBER($BW180),ISNUMBER($BX180)),MIN(1,MAX(0,($BX180-2018+1)/($BX180-$BW180+1))),"")</f>
        <v>0</v>
      </c>
      <c r="Q180" s="0" t="n">
        <f aca="false">IF(AND(ISNUMBER($BW180),ISNUMBER($BX180)),MIN(1,MAX(0,($BX180-2019+1)/($BX180-$BW180+1))),"")</f>
        <v>0</v>
      </c>
      <c r="R180" s="0" t="n">
        <f aca="false">IF(AND(ISNUMBER($BW180),ISNUMBER($BX180)),MIN(1,MAX(0,($BX180-2016+1)/($BX180-$BW180+1))),"")</f>
        <v>0.0833333333333333</v>
      </c>
      <c r="S180" s="0" t="n">
        <f aca="false">IF($L180&lt;&gt;"",IF($L180&gt;=2015.5,1,0),"")</f>
        <v>0</v>
      </c>
      <c r="T180" s="0" t="n">
        <f aca="false">IF($L180&lt;&gt;"",IF($L180&gt;=2016,1,0),"")</f>
        <v>0</v>
      </c>
      <c r="U180" s="0" t="n">
        <f aca="false">IF(ISNUMBER($BX180),IF($BX180&gt;=2016,1,0),"")</f>
        <v>1</v>
      </c>
      <c r="V180" s="0" t="n">
        <f aca="false">IF(ISNUMBER($BW180),IF($BW180&gt;=2016,1,0),"")</f>
        <v>0</v>
      </c>
      <c r="W180" s="0" t="str">
        <f aca="false">IF(AND(ISNUMBER($BW180),ISNUMBER($BX180)),IF($BW180&gt;=2016,"post-only",IF($BX180&lt;2016,"pre-only","mixed")),"")</f>
        <v>mixed</v>
      </c>
      <c r="X180" s="0" t="n">
        <f aca="false">IF(AND(ISNUMBER($BW180),ISNUMBER($BX180)),MIN(1,MAX(0,($BX180-2017+1)/($BX180-$BW180+1))),"")</f>
        <v>0</v>
      </c>
      <c r="Y180" s="0" t="n">
        <f aca="false">IF(AND(ISNUMBER($BW180),ISNUMBER($BX180)),MIN(1,MAX(0,($BX180-2018+1)/($BX180-$BW180+1))),"")</f>
        <v>0</v>
      </c>
      <c r="Z180" s="0" t="n">
        <f aca="false">IF(AND(ISNUMBER($BW180),ISNUMBER($BX180)),MIN(1,MAX(0,($BX180-2019+1)/($BX180-$BW180+1))),"")</f>
        <v>0</v>
      </c>
      <c r="AA180" s="0" t="n">
        <f aca="false">IF(ISNUMBER($BX180),IF($BX180&gt;=2017,1,0),"")</f>
        <v>0</v>
      </c>
      <c r="AB180" s="0" t="n">
        <f aca="false">IF(ISNUMBER($BX180),IF($BX180&gt;=2018,1,0),"")</f>
        <v>0</v>
      </c>
      <c r="AC180" s="0" t="n">
        <f aca="false">IF(ISNUMBER($BX180),IF($BX180&gt;=2019,1,0),"")</f>
        <v>0</v>
      </c>
      <c r="AD180" s="0" t="n">
        <f aca="false">IF($L180&lt;&gt;"",IF($L180&gt;2013,1,0),"")</f>
        <v>0</v>
      </c>
      <c r="AE180" s="0" t="n">
        <f aca="false">IF($L180&lt;&gt;"",1+IF($L180&gt;2011,1,0)+IF($L180&gt;2014,1,0),"")</f>
        <v>1</v>
      </c>
      <c r="AF180" s="0" t="s">
        <v>87</v>
      </c>
      <c r="AG180" s="0" t="s">
        <v>436</v>
      </c>
      <c r="AH180" s="0" t="s">
        <v>89</v>
      </c>
      <c r="AI180" s="0" t="s">
        <v>334</v>
      </c>
      <c r="AJ180" s="0" t="s">
        <v>334</v>
      </c>
      <c r="AK180" s="0" t="str">
        <f aca="false">IF(AND($CF180&lt;&gt;"",IFERROR(INDEX(subsample_country_map!$B:$B,MATCH($CF180,subsample_country_map!$A:$A,0)),"")&lt;&gt;""),INDEX(subsample_country_map!$B:$B,MATCH($CF180,subsample_country_map!$A:$A,0)),INDEX(lookup!$AA:$AA,MATCH($A180,lookup!$A:$A,0)))</f>
        <v>1_US</v>
      </c>
      <c r="AL180" s="0" t="str">
        <f aca="false">IF(AND($CF180&lt;&gt;"",IFERROR(INDEX(subsample_country_map!$C:$C,MATCH($CF180,subsample_country_map!$A:$A,0)),"")&lt;&gt;""),INDEX(subsample_country_map!$C:$C,MATCH($CF180,subsample_country_map!$A:$A,0)),INDEX(lookup!$AB:$AB,MATCH($A180,lookup!$A:$A,0)))</f>
        <v>1_developed</v>
      </c>
      <c r="AM180" s="0" t="str">
        <f aca="false">IF(AND($CF180&lt;&gt;"",IFERROR(INDEX(subsample_country_map!$D:$D,MATCH($CF180,subsample_country_map!$A:$A,0)),"")&lt;&gt;""),INDEX(subsample_country_map!$D:$D,MATCH($CF180,subsample_country_map!$A:$A,0)),INDEX(lookup!$AC:$AC,MATCH($A180,lookup!$A:$A,0)))</f>
        <v>1_western</v>
      </c>
      <c r="AN180" s="0" t="str">
        <f aca="false">IF(AND($CF180&lt;&gt;"",IFERROR(INDEX(subsample_country_map!$E:$E,MATCH($CF180,subsample_country_map!$A:$A,0)),"")&lt;&gt;""),INDEX(subsample_country_map!$E:$E,MATCH($CF180,subsample_country_map!$A:$A,0)),INDEX(lookup!$AD:$AD,MATCH($A180,lookup!$A:$A,0)))</f>
        <v>1_common law</v>
      </c>
      <c r="AO180" s="0" t="str">
        <f aca="false">INDEX(lookup!$Y:$Y,MATCH($A180,lookup!$A:$A,0))</f>
        <v>0_published</v>
      </c>
      <c r="AP180" s="0" t="str">
        <f aca="false">INDEX(lookup!$Z:$Z,MATCH($A180,lookup!$A:$A,0))</f>
        <v>1_VHB high</v>
      </c>
      <c r="AQ180" s="0" t="str">
        <f aca="false">INDEX(lookup!$W:$W,MATCH($A180,lookup!$A:$A,0))</f>
        <v>3_mgmt</v>
      </c>
      <c r="AS180" s="0" t="s">
        <v>91</v>
      </c>
      <c r="AT180" s="0" t="s">
        <v>111</v>
      </c>
      <c r="AU180" s="0" t="s">
        <v>93</v>
      </c>
      <c r="AV180" s="0" t="s">
        <v>786</v>
      </c>
      <c r="AX180" s="0" t="s">
        <v>787</v>
      </c>
      <c r="BA180" s="0" t="n">
        <v>4456</v>
      </c>
      <c r="BB180" s="0" t="s">
        <v>96</v>
      </c>
      <c r="BC180" s="0" t="s">
        <v>358</v>
      </c>
      <c r="BD180" s="0" t="s">
        <v>33</v>
      </c>
      <c r="BE180" s="0" t="s">
        <v>98</v>
      </c>
      <c r="BI180" s="0" t="s">
        <v>99</v>
      </c>
      <c r="BJ180" s="0" t="s">
        <v>323</v>
      </c>
      <c r="BK180" s="0" t="s">
        <v>781</v>
      </c>
      <c r="BL180" s="0" t="s">
        <v>788</v>
      </c>
      <c r="BM180" s="0" t="s">
        <v>783</v>
      </c>
      <c r="BN180" s="0" t="s">
        <v>784</v>
      </c>
      <c r="BO180" s="0" t="s">
        <v>105</v>
      </c>
      <c r="BP180" s="0" t="s">
        <v>778</v>
      </c>
      <c r="BQ180" s="0" t="s">
        <v>127</v>
      </c>
      <c r="BT180" s="0" t="n">
        <v>0</v>
      </c>
      <c r="BU180" s="0" t="s">
        <v>785</v>
      </c>
      <c r="BW180" s="0" t="n">
        <v>2005</v>
      </c>
      <c r="BX180" s="0" t="n">
        <v>2016</v>
      </c>
      <c r="BY180" s="0" t="s">
        <v>343</v>
      </c>
      <c r="BZ180" s="0" t="n">
        <v>2010.5</v>
      </c>
      <c r="CA180" s="0" t="n">
        <v>0.0833333333333333</v>
      </c>
      <c r="CB180" s="0" t="n">
        <v>0</v>
      </c>
      <c r="CC180" s="0" t="n">
        <v>1</v>
      </c>
      <c r="CD180" s="0" t="n">
        <v>0.0465726350882924</v>
      </c>
      <c r="CE180" s="0" t="n">
        <v>1</v>
      </c>
    </row>
    <row r="181" customFormat="false" ht="15" hidden="false" customHeight="false" outlineLevel="0" collapsed="false">
      <c r="A181" s="0" t="s">
        <v>778</v>
      </c>
      <c r="B181" s="0" t="n">
        <v>1486</v>
      </c>
      <c r="C181" s="0" t="n">
        <v>0.0856721418170341</v>
      </c>
      <c r="D181" s="0" t="n">
        <v>4456</v>
      </c>
      <c r="E181" s="0" t="n">
        <f aca="false">IF(ISNUMBER($BA181),$BA181,IF(AND(ISNUMBER($D181),ISNUMBER($BW181),ISNUMBER($BX181)),$D181*($BX181-$BW181+1),""))</f>
        <v>4456</v>
      </c>
      <c r="H181" s="0" t="s">
        <v>118</v>
      </c>
      <c r="I181" s="0" t="s">
        <v>119</v>
      </c>
      <c r="J181" s="0" t="n">
        <f aca="false">IF($BW181&lt;&gt;"",$BW181,"")</f>
        <v>2005</v>
      </c>
      <c r="K181" s="0" t="n">
        <f aca="false">IF($BX181&lt;&gt;"",$BX181,"")</f>
        <v>2016</v>
      </c>
      <c r="L181" s="0" t="n">
        <f aca="false">IF(AND(ISNUMBER($BW181),ISNUMBER($BX181)),($BW181+$BX181)/2,"")</f>
        <v>2010.5</v>
      </c>
      <c r="M181" s="0" t="n">
        <f aca="false">IF($L181&lt;&gt;"",$L181,"")</f>
        <v>2010.5</v>
      </c>
      <c r="N181" s="0" t="n">
        <f aca="false">IF(AND(ISNUMBER($BW181),ISNUMBER($BX181)),MIN(1,MAX(0,($BX181-2016+1)/($BX181-$BW181+1))),"")</f>
        <v>0.0833333333333333</v>
      </c>
      <c r="O181" s="0" t="n">
        <f aca="false">IF(AND(ISNUMBER($BW181),ISNUMBER($BX181)),MIN(1,MAX(0,($BX181-2017+1)/($BX181-$BW181+1))),"")</f>
        <v>0</v>
      </c>
      <c r="P181" s="0" t="n">
        <f aca="false">IF(AND(ISNUMBER($BW181),ISNUMBER($BX181)),MIN(1,MAX(0,($BX181-2018+1)/($BX181-$BW181+1))),"")</f>
        <v>0</v>
      </c>
      <c r="Q181" s="0" t="n">
        <f aca="false">IF(AND(ISNUMBER($BW181),ISNUMBER($BX181)),MIN(1,MAX(0,($BX181-2019+1)/($BX181-$BW181+1))),"")</f>
        <v>0</v>
      </c>
      <c r="R181" s="0" t="n">
        <f aca="false">IF(AND(ISNUMBER($BW181),ISNUMBER($BX181)),MIN(1,MAX(0,($BX181-2016+1)/($BX181-$BW181+1))),"")</f>
        <v>0.0833333333333333</v>
      </c>
      <c r="S181" s="0" t="n">
        <f aca="false">IF($L181&lt;&gt;"",IF($L181&gt;=2015.5,1,0),"")</f>
        <v>0</v>
      </c>
      <c r="T181" s="0" t="n">
        <f aca="false">IF($L181&lt;&gt;"",IF($L181&gt;=2016,1,0),"")</f>
        <v>0</v>
      </c>
      <c r="U181" s="0" t="n">
        <f aca="false">IF(ISNUMBER($BX181),IF($BX181&gt;=2016,1,0),"")</f>
        <v>1</v>
      </c>
      <c r="V181" s="0" t="n">
        <f aca="false">IF(ISNUMBER($BW181),IF($BW181&gt;=2016,1,0),"")</f>
        <v>0</v>
      </c>
      <c r="W181" s="0" t="str">
        <f aca="false">IF(AND(ISNUMBER($BW181),ISNUMBER($BX181)),IF($BW181&gt;=2016,"post-only",IF($BX181&lt;2016,"pre-only","mixed")),"")</f>
        <v>mixed</v>
      </c>
      <c r="X181" s="0" t="n">
        <f aca="false">IF(AND(ISNUMBER($BW181),ISNUMBER($BX181)),MIN(1,MAX(0,($BX181-2017+1)/($BX181-$BW181+1))),"")</f>
        <v>0</v>
      </c>
      <c r="Y181" s="0" t="n">
        <f aca="false">IF(AND(ISNUMBER($BW181),ISNUMBER($BX181)),MIN(1,MAX(0,($BX181-2018+1)/($BX181-$BW181+1))),"")</f>
        <v>0</v>
      </c>
      <c r="Z181" s="0" t="n">
        <f aca="false">IF(AND(ISNUMBER($BW181),ISNUMBER($BX181)),MIN(1,MAX(0,($BX181-2019+1)/($BX181-$BW181+1))),"")</f>
        <v>0</v>
      </c>
      <c r="AA181" s="0" t="n">
        <f aca="false">IF(ISNUMBER($BX181),IF($BX181&gt;=2017,1,0),"")</f>
        <v>0</v>
      </c>
      <c r="AB181" s="0" t="n">
        <f aca="false">IF(ISNUMBER($BX181),IF($BX181&gt;=2018,1,0),"")</f>
        <v>0</v>
      </c>
      <c r="AC181" s="0" t="n">
        <f aca="false">IF(ISNUMBER($BX181),IF($BX181&gt;=2019,1,0),"")</f>
        <v>0</v>
      </c>
      <c r="AD181" s="0" t="n">
        <f aca="false">IF($L181&lt;&gt;"",IF($L181&gt;2013,1,0),"")</f>
        <v>0</v>
      </c>
      <c r="AE181" s="0" t="n">
        <f aca="false">IF($L181&lt;&gt;"",1+IF($L181&gt;2011,1,0)+IF($L181&gt;2014,1,0),"")</f>
        <v>1</v>
      </c>
      <c r="AF181" s="0" t="s">
        <v>87</v>
      </c>
      <c r="AG181" s="0" t="s">
        <v>436</v>
      </c>
      <c r="AH181" s="0" t="s">
        <v>89</v>
      </c>
      <c r="AI181" s="0" t="s">
        <v>334</v>
      </c>
      <c r="AJ181" s="0" t="s">
        <v>334</v>
      </c>
      <c r="AK181" s="0" t="str">
        <f aca="false">IF(AND($CF181&lt;&gt;"",IFERROR(INDEX(subsample_country_map!$B:$B,MATCH($CF181,subsample_country_map!$A:$A,0)),"")&lt;&gt;""),INDEX(subsample_country_map!$B:$B,MATCH($CF181,subsample_country_map!$A:$A,0)),INDEX(lookup!$AA:$AA,MATCH($A181,lookup!$A:$A,0)))</f>
        <v>1_US</v>
      </c>
      <c r="AL181" s="0" t="str">
        <f aca="false">IF(AND($CF181&lt;&gt;"",IFERROR(INDEX(subsample_country_map!$C:$C,MATCH($CF181,subsample_country_map!$A:$A,0)),"")&lt;&gt;""),INDEX(subsample_country_map!$C:$C,MATCH($CF181,subsample_country_map!$A:$A,0)),INDEX(lookup!$AB:$AB,MATCH($A181,lookup!$A:$A,0)))</f>
        <v>1_developed</v>
      </c>
      <c r="AM181" s="0" t="str">
        <f aca="false">IF(AND($CF181&lt;&gt;"",IFERROR(INDEX(subsample_country_map!$D:$D,MATCH($CF181,subsample_country_map!$A:$A,0)),"")&lt;&gt;""),INDEX(subsample_country_map!$D:$D,MATCH($CF181,subsample_country_map!$A:$A,0)),INDEX(lookup!$AC:$AC,MATCH($A181,lookup!$A:$A,0)))</f>
        <v>1_western</v>
      </c>
      <c r="AN181" s="0" t="str">
        <f aca="false">IF(AND($CF181&lt;&gt;"",IFERROR(INDEX(subsample_country_map!$E:$E,MATCH($CF181,subsample_country_map!$A:$A,0)),"")&lt;&gt;""),INDEX(subsample_country_map!$E:$E,MATCH($CF181,subsample_country_map!$A:$A,0)),INDEX(lookup!$AD:$AD,MATCH($A181,lookup!$A:$A,0)))</f>
        <v>1_common law</v>
      </c>
      <c r="AO181" s="0" t="str">
        <f aca="false">INDEX(lookup!$Y:$Y,MATCH($A181,lookup!$A:$A,0))</f>
        <v>0_published</v>
      </c>
      <c r="AP181" s="0" t="str">
        <f aca="false">INDEX(lookup!$Z:$Z,MATCH($A181,lookup!$A:$A,0))</f>
        <v>1_VHB high</v>
      </c>
      <c r="AQ181" s="0" t="str">
        <f aca="false">INDEX(lookup!$W:$W,MATCH($A181,lookup!$A:$A,0))</f>
        <v>3_mgmt</v>
      </c>
      <c r="AS181" s="0" t="s">
        <v>91</v>
      </c>
      <c r="AT181" s="0" t="s">
        <v>111</v>
      </c>
      <c r="AU181" s="0" t="s">
        <v>93</v>
      </c>
      <c r="AV181" s="0" t="s">
        <v>789</v>
      </c>
      <c r="AX181" s="0" t="s">
        <v>790</v>
      </c>
      <c r="BA181" s="0" t="n">
        <v>4456</v>
      </c>
      <c r="BB181" s="0" t="s">
        <v>96</v>
      </c>
      <c r="BC181" s="0" t="s">
        <v>358</v>
      </c>
      <c r="BD181" s="0" t="s">
        <v>33</v>
      </c>
      <c r="BE181" s="0" t="s">
        <v>98</v>
      </c>
      <c r="BI181" s="0" t="s">
        <v>99</v>
      </c>
      <c r="BJ181" s="0" t="s">
        <v>327</v>
      </c>
      <c r="BK181" s="0" t="s">
        <v>781</v>
      </c>
      <c r="BL181" s="0" t="s">
        <v>791</v>
      </c>
      <c r="BM181" s="0" t="s">
        <v>783</v>
      </c>
      <c r="BN181" s="0" t="s">
        <v>784</v>
      </c>
      <c r="BO181" s="0" t="s">
        <v>105</v>
      </c>
      <c r="BP181" s="0" t="s">
        <v>778</v>
      </c>
      <c r="BQ181" s="0" t="s">
        <v>127</v>
      </c>
      <c r="BT181" s="0" t="n">
        <v>0</v>
      </c>
      <c r="BU181" s="0" t="s">
        <v>785</v>
      </c>
      <c r="BW181" s="0" t="n">
        <v>2005</v>
      </c>
      <c r="BX181" s="0" t="n">
        <v>2016</v>
      </c>
      <c r="BY181" s="0" t="s">
        <v>343</v>
      </c>
      <c r="BZ181" s="0" t="n">
        <v>2010.5</v>
      </c>
      <c r="CA181" s="0" t="n">
        <v>0.0833333333333333</v>
      </c>
      <c r="CB181" s="0" t="n">
        <v>0</v>
      </c>
      <c r="CC181" s="0" t="n">
        <v>1</v>
      </c>
      <c r="CD181" s="0" t="n">
        <v>0.0858826728002594</v>
      </c>
      <c r="CE181" s="0" t="n">
        <v>1</v>
      </c>
    </row>
    <row r="182" customFormat="false" ht="15" hidden="false" customHeight="false" outlineLevel="0" collapsed="false">
      <c r="A182" s="0" t="s">
        <v>778</v>
      </c>
      <c r="B182" s="0" t="n">
        <v>1487</v>
      </c>
      <c r="C182" s="0" t="n">
        <v>0.0896703350619681</v>
      </c>
      <c r="D182" s="0" t="n">
        <v>4456</v>
      </c>
      <c r="E182" s="0" t="n">
        <f aca="false">IF(ISNUMBER($BA182),$BA182,IF(AND(ISNUMBER($D182),ISNUMBER($BW182),ISNUMBER($BX182)),$D182*($BX182-$BW182+1),""))</f>
        <v>4456</v>
      </c>
      <c r="H182" s="0" t="s">
        <v>118</v>
      </c>
      <c r="I182" s="0" t="s">
        <v>119</v>
      </c>
      <c r="J182" s="0" t="n">
        <f aca="false">IF($BW182&lt;&gt;"",$BW182,"")</f>
        <v>2005</v>
      </c>
      <c r="K182" s="0" t="n">
        <f aca="false">IF($BX182&lt;&gt;"",$BX182,"")</f>
        <v>2016</v>
      </c>
      <c r="L182" s="0" t="n">
        <f aca="false">IF(AND(ISNUMBER($BW182),ISNUMBER($BX182)),($BW182+$BX182)/2,"")</f>
        <v>2010.5</v>
      </c>
      <c r="M182" s="0" t="n">
        <f aca="false">IF($L182&lt;&gt;"",$L182,"")</f>
        <v>2010.5</v>
      </c>
      <c r="N182" s="0" t="n">
        <f aca="false">IF(AND(ISNUMBER($BW182),ISNUMBER($BX182)),MIN(1,MAX(0,($BX182-2016+1)/($BX182-$BW182+1))),"")</f>
        <v>0.0833333333333333</v>
      </c>
      <c r="O182" s="0" t="n">
        <f aca="false">IF(AND(ISNUMBER($BW182),ISNUMBER($BX182)),MIN(1,MAX(0,($BX182-2017+1)/($BX182-$BW182+1))),"")</f>
        <v>0</v>
      </c>
      <c r="P182" s="0" t="n">
        <f aca="false">IF(AND(ISNUMBER($BW182),ISNUMBER($BX182)),MIN(1,MAX(0,($BX182-2018+1)/($BX182-$BW182+1))),"")</f>
        <v>0</v>
      </c>
      <c r="Q182" s="0" t="n">
        <f aca="false">IF(AND(ISNUMBER($BW182),ISNUMBER($BX182)),MIN(1,MAX(0,($BX182-2019+1)/($BX182-$BW182+1))),"")</f>
        <v>0</v>
      </c>
      <c r="R182" s="0" t="n">
        <f aca="false">IF(AND(ISNUMBER($BW182),ISNUMBER($BX182)),MIN(1,MAX(0,($BX182-2016+1)/($BX182-$BW182+1))),"")</f>
        <v>0.0833333333333333</v>
      </c>
      <c r="S182" s="0" t="n">
        <f aca="false">IF($L182&lt;&gt;"",IF($L182&gt;=2015.5,1,0),"")</f>
        <v>0</v>
      </c>
      <c r="T182" s="0" t="n">
        <f aca="false">IF($L182&lt;&gt;"",IF($L182&gt;=2016,1,0),"")</f>
        <v>0</v>
      </c>
      <c r="U182" s="0" t="n">
        <f aca="false">IF(ISNUMBER($BX182),IF($BX182&gt;=2016,1,0),"")</f>
        <v>1</v>
      </c>
      <c r="V182" s="0" t="n">
        <f aca="false">IF(ISNUMBER($BW182),IF($BW182&gt;=2016,1,0),"")</f>
        <v>0</v>
      </c>
      <c r="W182" s="0" t="str">
        <f aca="false">IF(AND(ISNUMBER($BW182),ISNUMBER($BX182)),IF($BW182&gt;=2016,"post-only",IF($BX182&lt;2016,"pre-only","mixed")),"")</f>
        <v>mixed</v>
      </c>
      <c r="X182" s="0" t="n">
        <f aca="false">IF(AND(ISNUMBER($BW182),ISNUMBER($BX182)),MIN(1,MAX(0,($BX182-2017+1)/($BX182-$BW182+1))),"")</f>
        <v>0</v>
      </c>
      <c r="Y182" s="0" t="n">
        <f aca="false">IF(AND(ISNUMBER($BW182),ISNUMBER($BX182)),MIN(1,MAX(0,($BX182-2018+1)/($BX182-$BW182+1))),"")</f>
        <v>0</v>
      </c>
      <c r="Z182" s="0" t="n">
        <f aca="false">IF(AND(ISNUMBER($BW182),ISNUMBER($BX182)),MIN(1,MAX(0,($BX182-2019+1)/($BX182-$BW182+1))),"")</f>
        <v>0</v>
      </c>
      <c r="AA182" s="0" t="n">
        <f aca="false">IF(ISNUMBER($BX182),IF($BX182&gt;=2017,1,0),"")</f>
        <v>0</v>
      </c>
      <c r="AB182" s="0" t="n">
        <f aca="false">IF(ISNUMBER($BX182),IF($BX182&gt;=2018,1,0),"")</f>
        <v>0</v>
      </c>
      <c r="AC182" s="0" t="n">
        <f aca="false">IF(ISNUMBER($BX182),IF($BX182&gt;=2019,1,0),"")</f>
        <v>0</v>
      </c>
      <c r="AD182" s="0" t="n">
        <f aca="false">IF($L182&lt;&gt;"",IF($L182&gt;2013,1,0),"")</f>
        <v>0</v>
      </c>
      <c r="AE182" s="0" t="n">
        <f aca="false">IF($L182&lt;&gt;"",1+IF($L182&gt;2011,1,0)+IF($L182&gt;2014,1,0),"")</f>
        <v>1</v>
      </c>
      <c r="AF182" s="0" t="s">
        <v>87</v>
      </c>
      <c r="AG182" s="0" t="s">
        <v>436</v>
      </c>
      <c r="AH182" s="0" t="s">
        <v>89</v>
      </c>
      <c r="AI182" s="0" t="s">
        <v>334</v>
      </c>
      <c r="AJ182" s="0" t="s">
        <v>334</v>
      </c>
      <c r="AK182" s="0" t="str">
        <f aca="false">IF(AND($CF182&lt;&gt;"",IFERROR(INDEX(subsample_country_map!$B:$B,MATCH($CF182,subsample_country_map!$A:$A,0)),"")&lt;&gt;""),INDEX(subsample_country_map!$B:$B,MATCH($CF182,subsample_country_map!$A:$A,0)),INDEX(lookup!$AA:$AA,MATCH($A182,lookup!$A:$A,0)))</f>
        <v>1_US</v>
      </c>
      <c r="AL182" s="0" t="str">
        <f aca="false">IF(AND($CF182&lt;&gt;"",IFERROR(INDEX(subsample_country_map!$C:$C,MATCH($CF182,subsample_country_map!$A:$A,0)),"")&lt;&gt;""),INDEX(subsample_country_map!$C:$C,MATCH($CF182,subsample_country_map!$A:$A,0)),INDEX(lookup!$AB:$AB,MATCH($A182,lookup!$A:$A,0)))</f>
        <v>1_developed</v>
      </c>
      <c r="AM182" s="0" t="str">
        <f aca="false">IF(AND($CF182&lt;&gt;"",IFERROR(INDEX(subsample_country_map!$D:$D,MATCH($CF182,subsample_country_map!$A:$A,0)),"")&lt;&gt;""),INDEX(subsample_country_map!$D:$D,MATCH($CF182,subsample_country_map!$A:$A,0)),INDEX(lookup!$AC:$AC,MATCH($A182,lookup!$A:$A,0)))</f>
        <v>1_western</v>
      </c>
      <c r="AN182" s="0" t="str">
        <f aca="false">IF(AND($CF182&lt;&gt;"",IFERROR(INDEX(subsample_country_map!$E:$E,MATCH($CF182,subsample_country_map!$A:$A,0)),"")&lt;&gt;""),INDEX(subsample_country_map!$E:$E,MATCH($CF182,subsample_country_map!$A:$A,0)),INDEX(lookup!$AD:$AD,MATCH($A182,lookup!$A:$A,0)))</f>
        <v>1_common law</v>
      </c>
      <c r="AO182" s="0" t="str">
        <f aca="false">INDEX(lookup!$Y:$Y,MATCH($A182,lookup!$A:$A,0))</f>
        <v>0_published</v>
      </c>
      <c r="AP182" s="0" t="str">
        <f aca="false">INDEX(lookup!$Z:$Z,MATCH($A182,lookup!$A:$A,0))</f>
        <v>1_VHB high</v>
      </c>
      <c r="AQ182" s="0" t="str">
        <f aca="false">INDEX(lookup!$W:$W,MATCH($A182,lookup!$A:$A,0))</f>
        <v>3_mgmt</v>
      </c>
      <c r="AS182" s="0" t="s">
        <v>91</v>
      </c>
      <c r="AT182" s="0" t="s">
        <v>111</v>
      </c>
      <c r="AU182" s="0" t="s">
        <v>93</v>
      </c>
      <c r="AV182" s="0" t="s">
        <v>792</v>
      </c>
      <c r="AX182" s="0" t="s">
        <v>793</v>
      </c>
      <c r="BA182" s="0" t="n">
        <v>4456</v>
      </c>
      <c r="BB182" s="0" t="s">
        <v>96</v>
      </c>
      <c r="BC182" s="0" t="s">
        <v>358</v>
      </c>
      <c r="BD182" s="0" t="s">
        <v>33</v>
      </c>
      <c r="BE182" s="0" t="s">
        <v>98</v>
      </c>
      <c r="BI182" s="0" t="s">
        <v>99</v>
      </c>
      <c r="BJ182" s="0" t="s">
        <v>331</v>
      </c>
      <c r="BK182" s="0" t="s">
        <v>781</v>
      </c>
      <c r="BL182" s="0" t="s">
        <v>794</v>
      </c>
      <c r="BM182" s="0" t="s">
        <v>795</v>
      </c>
      <c r="BN182" s="0" t="s">
        <v>784</v>
      </c>
      <c r="BO182" s="0" t="s">
        <v>105</v>
      </c>
      <c r="BP182" s="0" t="s">
        <v>778</v>
      </c>
      <c r="BQ182" s="0" t="s">
        <v>127</v>
      </c>
      <c r="BT182" s="0" t="n">
        <v>0</v>
      </c>
      <c r="BU182" s="0" t="s">
        <v>785</v>
      </c>
      <c r="BW182" s="0" t="n">
        <v>2005</v>
      </c>
      <c r="BX182" s="0" t="n">
        <v>2016</v>
      </c>
      <c r="BY182" s="0" t="s">
        <v>343</v>
      </c>
      <c r="BZ182" s="0" t="n">
        <v>2010.5</v>
      </c>
      <c r="CA182" s="0" t="n">
        <v>0.0833333333333333</v>
      </c>
      <c r="CB182" s="0" t="n">
        <v>0</v>
      </c>
      <c r="CC182" s="0" t="n">
        <v>1</v>
      </c>
      <c r="CD182" s="0" t="n">
        <v>0.0899118407551459</v>
      </c>
      <c r="CE182" s="0" t="n">
        <v>1</v>
      </c>
    </row>
    <row r="183" customFormat="false" ht="15" hidden="false" customHeight="false" outlineLevel="0" collapsed="false">
      <c r="A183" s="0" t="s">
        <v>778</v>
      </c>
      <c r="B183" s="0" t="n">
        <v>1488</v>
      </c>
      <c r="C183" s="0" t="n">
        <v>0.0824112827976917</v>
      </c>
      <c r="D183" s="0" t="n">
        <v>4456</v>
      </c>
      <c r="E183" s="0" t="n">
        <f aca="false">IF(ISNUMBER($BA183),$BA183,IF(AND(ISNUMBER($D183),ISNUMBER($BW183),ISNUMBER($BX183)),$D183*($BX183-$BW183+1),""))</f>
        <v>4456</v>
      </c>
      <c r="H183" s="0" t="s">
        <v>118</v>
      </c>
      <c r="I183" s="0" t="s">
        <v>119</v>
      </c>
      <c r="J183" s="0" t="n">
        <f aca="false">IF($BW183&lt;&gt;"",$BW183,"")</f>
        <v>2005</v>
      </c>
      <c r="K183" s="0" t="n">
        <f aca="false">IF($BX183&lt;&gt;"",$BX183,"")</f>
        <v>2016</v>
      </c>
      <c r="L183" s="0" t="n">
        <f aca="false">IF(AND(ISNUMBER($BW183),ISNUMBER($BX183)),($BW183+$BX183)/2,"")</f>
        <v>2010.5</v>
      </c>
      <c r="M183" s="0" t="n">
        <f aca="false">IF($L183&lt;&gt;"",$L183,"")</f>
        <v>2010.5</v>
      </c>
      <c r="N183" s="0" t="n">
        <f aca="false">IF(AND(ISNUMBER($BW183),ISNUMBER($BX183)),MIN(1,MAX(0,($BX183-2016+1)/($BX183-$BW183+1))),"")</f>
        <v>0.0833333333333333</v>
      </c>
      <c r="O183" s="0" t="n">
        <f aca="false">IF(AND(ISNUMBER($BW183),ISNUMBER($BX183)),MIN(1,MAX(0,($BX183-2017+1)/($BX183-$BW183+1))),"")</f>
        <v>0</v>
      </c>
      <c r="P183" s="0" t="n">
        <f aca="false">IF(AND(ISNUMBER($BW183),ISNUMBER($BX183)),MIN(1,MAX(0,($BX183-2018+1)/($BX183-$BW183+1))),"")</f>
        <v>0</v>
      </c>
      <c r="Q183" s="0" t="n">
        <f aca="false">IF(AND(ISNUMBER($BW183),ISNUMBER($BX183)),MIN(1,MAX(0,($BX183-2019+1)/($BX183-$BW183+1))),"")</f>
        <v>0</v>
      </c>
      <c r="R183" s="0" t="n">
        <f aca="false">IF(AND(ISNUMBER($BW183),ISNUMBER($BX183)),MIN(1,MAX(0,($BX183-2016+1)/($BX183-$BW183+1))),"")</f>
        <v>0.0833333333333333</v>
      </c>
      <c r="S183" s="0" t="n">
        <f aca="false">IF($L183&lt;&gt;"",IF($L183&gt;=2015.5,1,0),"")</f>
        <v>0</v>
      </c>
      <c r="T183" s="0" t="n">
        <f aca="false">IF($L183&lt;&gt;"",IF($L183&gt;=2016,1,0),"")</f>
        <v>0</v>
      </c>
      <c r="U183" s="0" t="n">
        <f aca="false">IF(ISNUMBER($BX183),IF($BX183&gt;=2016,1,0),"")</f>
        <v>1</v>
      </c>
      <c r="V183" s="0" t="n">
        <f aca="false">IF(ISNUMBER($BW183),IF($BW183&gt;=2016,1,0),"")</f>
        <v>0</v>
      </c>
      <c r="W183" s="0" t="str">
        <f aca="false">IF(AND(ISNUMBER($BW183),ISNUMBER($BX183)),IF($BW183&gt;=2016,"post-only",IF($BX183&lt;2016,"pre-only","mixed")),"")</f>
        <v>mixed</v>
      </c>
      <c r="X183" s="0" t="n">
        <f aca="false">IF(AND(ISNUMBER($BW183),ISNUMBER($BX183)),MIN(1,MAX(0,($BX183-2017+1)/($BX183-$BW183+1))),"")</f>
        <v>0</v>
      </c>
      <c r="Y183" s="0" t="n">
        <f aca="false">IF(AND(ISNUMBER($BW183),ISNUMBER($BX183)),MIN(1,MAX(0,($BX183-2018+1)/($BX183-$BW183+1))),"")</f>
        <v>0</v>
      </c>
      <c r="Z183" s="0" t="n">
        <f aca="false">IF(AND(ISNUMBER($BW183),ISNUMBER($BX183)),MIN(1,MAX(0,($BX183-2019+1)/($BX183-$BW183+1))),"")</f>
        <v>0</v>
      </c>
      <c r="AA183" s="0" t="n">
        <f aca="false">IF(ISNUMBER($BX183),IF($BX183&gt;=2017,1,0),"")</f>
        <v>0</v>
      </c>
      <c r="AB183" s="0" t="n">
        <f aca="false">IF(ISNUMBER($BX183),IF($BX183&gt;=2018,1,0),"")</f>
        <v>0</v>
      </c>
      <c r="AC183" s="0" t="n">
        <f aca="false">IF(ISNUMBER($BX183),IF($BX183&gt;=2019,1,0),"")</f>
        <v>0</v>
      </c>
      <c r="AD183" s="0" t="n">
        <f aca="false">IF($L183&lt;&gt;"",IF($L183&gt;2013,1,0),"")</f>
        <v>0</v>
      </c>
      <c r="AE183" s="0" t="n">
        <f aca="false">IF($L183&lt;&gt;"",1+IF($L183&gt;2011,1,0)+IF($L183&gt;2014,1,0),"")</f>
        <v>1</v>
      </c>
      <c r="AF183" s="0" t="s">
        <v>87</v>
      </c>
      <c r="AG183" s="0" t="s">
        <v>436</v>
      </c>
      <c r="AH183" s="0" t="s">
        <v>89</v>
      </c>
      <c r="AI183" s="0" t="s">
        <v>334</v>
      </c>
      <c r="AJ183" s="0" t="s">
        <v>334</v>
      </c>
      <c r="AK183" s="0" t="str">
        <f aca="false">IF(AND($CF183&lt;&gt;"",IFERROR(INDEX(subsample_country_map!$B:$B,MATCH($CF183,subsample_country_map!$A:$A,0)),"")&lt;&gt;""),INDEX(subsample_country_map!$B:$B,MATCH($CF183,subsample_country_map!$A:$A,0)),INDEX(lookup!$AA:$AA,MATCH($A183,lookup!$A:$A,0)))</f>
        <v>1_US</v>
      </c>
      <c r="AL183" s="0" t="str">
        <f aca="false">IF(AND($CF183&lt;&gt;"",IFERROR(INDEX(subsample_country_map!$C:$C,MATCH($CF183,subsample_country_map!$A:$A,0)),"")&lt;&gt;""),INDEX(subsample_country_map!$C:$C,MATCH($CF183,subsample_country_map!$A:$A,0)),INDEX(lookup!$AB:$AB,MATCH($A183,lookup!$A:$A,0)))</f>
        <v>1_developed</v>
      </c>
      <c r="AM183" s="0" t="str">
        <f aca="false">IF(AND($CF183&lt;&gt;"",IFERROR(INDEX(subsample_country_map!$D:$D,MATCH($CF183,subsample_country_map!$A:$A,0)),"")&lt;&gt;""),INDEX(subsample_country_map!$D:$D,MATCH($CF183,subsample_country_map!$A:$A,0)),INDEX(lookup!$AC:$AC,MATCH($A183,lookup!$A:$A,0)))</f>
        <v>1_western</v>
      </c>
      <c r="AN183" s="0" t="str">
        <f aca="false">IF(AND($CF183&lt;&gt;"",IFERROR(INDEX(subsample_country_map!$E:$E,MATCH($CF183,subsample_country_map!$A:$A,0)),"")&lt;&gt;""),INDEX(subsample_country_map!$E:$E,MATCH($CF183,subsample_country_map!$A:$A,0)),INDEX(lookup!$AD:$AD,MATCH($A183,lookup!$A:$A,0)))</f>
        <v>1_common law</v>
      </c>
      <c r="AO183" s="0" t="str">
        <f aca="false">INDEX(lookup!$Y:$Y,MATCH($A183,lookup!$A:$A,0))</f>
        <v>0_published</v>
      </c>
      <c r="AP183" s="0" t="str">
        <f aca="false">INDEX(lookup!$Z:$Z,MATCH($A183,lookup!$A:$A,0))</f>
        <v>1_VHB high</v>
      </c>
      <c r="AQ183" s="0" t="str">
        <f aca="false">INDEX(lookup!$W:$W,MATCH($A183,lookup!$A:$A,0))</f>
        <v>3_mgmt</v>
      </c>
      <c r="AS183" s="0" t="s">
        <v>91</v>
      </c>
      <c r="AT183" s="0" t="s">
        <v>111</v>
      </c>
      <c r="AU183" s="0" t="s">
        <v>93</v>
      </c>
      <c r="AV183" s="0" t="s">
        <v>796</v>
      </c>
      <c r="AX183" s="0" t="s">
        <v>797</v>
      </c>
      <c r="BA183" s="0" t="n">
        <v>4456</v>
      </c>
      <c r="BB183" s="0" t="s">
        <v>96</v>
      </c>
      <c r="BC183" s="0" t="s">
        <v>358</v>
      </c>
      <c r="BD183" s="0" t="s">
        <v>33</v>
      </c>
      <c r="BE183" s="0" t="s">
        <v>98</v>
      </c>
      <c r="BI183" s="0" t="s">
        <v>99</v>
      </c>
      <c r="BJ183" s="0" t="s">
        <v>798</v>
      </c>
      <c r="BK183" s="0" t="s">
        <v>781</v>
      </c>
      <c r="BL183" s="0" t="s">
        <v>799</v>
      </c>
      <c r="BM183" s="0" t="s">
        <v>795</v>
      </c>
      <c r="BN183" s="0" t="s">
        <v>784</v>
      </c>
      <c r="BO183" s="0" t="s">
        <v>105</v>
      </c>
      <c r="BP183" s="0" t="s">
        <v>778</v>
      </c>
      <c r="BQ183" s="0" t="s">
        <v>127</v>
      </c>
      <c r="BT183" s="0" t="n">
        <v>0</v>
      </c>
      <c r="BU183" s="0" t="s">
        <v>785</v>
      </c>
      <c r="BW183" s="0" t="n">
        <v>2005</v>
      </c>
      <c r="BX183" s="0" t="n">
        <v>2016</v>
      </c>
      <c r="BY183" s="0" t="s">
        <v>343</v>
      </c>
      <c r="BZ183" s="0" t="n">
        <v>2010.5</v>
      </c>
      <c r="CA183" s="0" t="n">
        <v>0.0833333333333333</v>
      </c>
      <c r="CB183" s="0" t="n">
        <v>0</v>
      </c>
      <c r="CC183" s="0" t="n">
        <v>1</v>
      </c>
      <c r="CD183" s="0" t="n">
        <v>0.0825986154602252</v>
      </c>
      <c r="CE183" s="0" t="n">
        <v>1</v>
      </c>
    </row>
    <row r="184" customFormat="false" ht="15" hidden="false" customHeight="false" outlineLevel="0" collapsed="false">
      <c r="A184" s="0" t="s">
        <v>778</v>
      </c>
      <c r="B184" s="0" t="n">
        <v>1489</v>
      </c>
      <c r="C184" s="0" t="n">
        <v>0.101048174640708</v>
      </c>
      <c r="D184" s="0" t="n">
        <v>4456</v>
      </c>
      <c r="E184" s="0" t="n">
        <f aca="false">IF(ISNUMBER($BA184),$BA184,IF(AND(ISNUMBER($D184),ISNUMBER($BW184),ISNUMBER($BX184)),$D184*($BX184-$BW184+1),""))</f>
        <v>4456</v>
      </c>
      <c r="H184" s="0" t="s">
        <v>118</v>
      </c>
      <c r="I184" s="0" t="s">
        <v>119</v>
      </c>
      <c r="J184" s="0" t="n">
        <f aca="false">IF($BW184&lt;&gt;"",$BW184,"")</f>
        <v>2005</v>
      </c>
      <c r="K184" s="0" t="n">
        <f aca="false">IF($BX184&lt;&gt;"",$BX184,"")</f>
        <v>2016</v>
      </c>
      <c r="L184" s="0" t="n">
        <f aca="false">IF(AND(ISNUMBER($BW184),ISNUMBER($BX184)),($BW184+$BX184)/2,"")</f>
        <v>2010.5</v>
      </c>
      <c r="M184" s="0" t="n">
        <f aca="false">IF($L184&lt;&gt;"",$L184,"")</f>
        <v>2010.5</v>
      </c>
      <c r="N184" s="0" t="n">
        <f aca="false">IF(AND(ISNUMBER($BW184),ISNUMBER($BX184)),MIN(1,MAX(0,($BX184-2016+1)/($BX184-$BW184+1))),"")</f>
        <v>0.0833333333333333</v>
      </c>
      <c r="O184" s="0" t="n">
        <f aca="false">IF(AND(ISNUMBER($BW184),ISNUMBER($BX184)),MIN(1,MAX(0,($BX184-2017+1)/($BX184-$BW184+1))),"")</f>
        <v>0</v>
      </c>
      <c r="P184" s="0" t="n">
        <f aca="false">IF(AND(ISNUMBER($BW184),ISNUMBER($BX184)),MIN(1,MAX(0,($BX184-2018+1)/($BX184-$BW184+1))),"")</f>
        <v>0</v>
      </c>
      <c r="Q184" s="0" t="n">
        <f aca="false">IF(AND(ISNUMBER($BW184),ISNUMBER($BX184)),MIN(1,MAX(0,($BX184-2019+1)/($BX184-$BW184+1))),"")</f>
        <v>0</v>
      </c>
      <c r="R184" s="0" t="n">
        <f aca="false">IF(AND(ISNUMBER($BW184),ISNUMBER($BX184)),MIN(1,MAX(0,($BX184-2016+1)/($BX184-$BW184+1))),"")</f>
        <v>0.0833333333333333</v>
      </c>
      <c r="S184" s="0" t="n">
        <f aca="false">IF($L184&lt;&gt;"",IF($L184&gt;=2015.5,1,0),"")</f>
        <v>0</v>
      </c>
      <c r="T184" s="0" t="n">
        <f aca="false">IF($L184&lt;&gt;"",IF($L184&gt;=2016,1,0),"")</f>
        <v>0</v>
      </c>
      <c r="U184" s="0" t="n">
        <f aca="false">IF(ISNUMBER($BX184),IF($BX184&gt;=2016,1,0),"")</f>
        <v>1</v>
      </c>
      <c r="V184" s="0" t="n">
        <f aca="false">IF(ISNUMBER($BW184),IF($BW184&gt;=2016,1,0),"")</f>
        <v>0</v>
      </c>
      <c r="W184" s="0" t="str">
        <f aca="false">IF(AND(ISNUMBER($BW184),ISNUMBER($BX184)),IF($BW184&gt;=2016,"post-only",IF($BX184&lt;2016,"pre-only","mixed")),"")</f>
        <v>mixed</v>
      </c>
      <c r="X184" s="0" t="n">
        <f aca="false">IF(AND(ISNUMBER($BW184),ISNUMBER($BX184)),MIN(1,MAX(0,($BX184-2017+1)/($BX184-$BW184+1))),"")</f>
        <v>0</v>
      </c>
      <c r="Y184" s="0" t="n">
        <f aca="false">IF(AND(ISNUMBER($BW184),ISNUMBER($BX184)),MIN(1,MAX(0,($BX184-2018+1)/($BX184-$BW184+1))),"")</f>
        <v>0</v>
      </c>
      <c r="Z184" s="0" t="n">
        <f aca="false">IF(AND(ISNUMBER($BW184),ISNUMBER($BX184)),MIN(1,MAX(0,($BX184-2019+1)/($BX184-$BW184+1))),"")</f>
        <v>0</v>
      </c>
      <c r="AA184" s="0" t="n">
        <f aca="false">IF(ISNUMBER($BX184),IF($BX184&gt;=2017,1,0),"")</f>
        <v>0</v>
      </c>
      <c r="AB184" s="0" t="n">
        <f aca="false">IF(ISNUMBER($BX184),IF($BX184&gt;=2018,1,0),"")</f>
        <v>0</v>
      </c>
      <c r="AC184" s="0" t="n">
        <f aca="false">IF(ISNUMBER($BX184),IF($BX184&gt;=2019,1,0),"")</f>
        <v>0</v>
      </c>
      <c r="AD184" s="0" t="n">
        <f aca="false">IF($L184&lt;&gt;"",IF($L184&gt;2013,1,0),"")</f>
        <v>0</v>
      </c>
      <c r="AE184" s="0" t="n">
        <f aca="false">IF($L184&lt;&gt;"",1+IF($L184&gt;2011,1,0)+IF($L184&gt;2014,1,0),"")</f>
        <v>1</v>
      </c>
      <c r="AF184" s="0" t="s">
        <v>87</v>
      </c>
      <c r="AG184" s="0" t="s">
        <v>436</v>
      </c>
      <c r="AH184" s="0" t="s">
        <v>89</v>
      </c>
      <c r="AI184" s="0" t="s">
        <v>334</v>
      </c>
      <c r="AJ184" s="0" t="s">
        <v>334</v>
      </c>
      <c r="AK184" s="0" t="str">
        <f aca="false">IF(AND($CF184&lt;&gt;"",IFERROR(INDEX(subsample_country_map!$B:$B,MATCH($CF184,subsample_country_map!$A:$A,0)),"")&lt;&gt;""),INDEX(subsample_country_map!$B:$B,MATCH($CF184,subsample_country_map!$A:$A,0)),INDEX(lookup!$AA:$AA,MATCH($A184,lookup!$A:$A,0)))</f>
        <v>1_US</v>
      </c>
      <c r="AL184" s="0" t="str">
        <f aca="false">IF(AND($CF184&lt;&gt;"",IFERROR(INDEX(subsample_country_map!$C:$C,MATCH($CF184,subsample_country_map!$A:$A,0)),"")&lt;&gt;""),INDEX(subsample_country_map!$C:$C,MATCH($CF184,subsample_country_map!$A:$A,0)),INDEX(lookup!$AB:$AB,MATCH($A184,lookup!$A:$A,0)))</f>
        <v>1_developed</v>
      </c>
      <c r="AM184" s="0" t="str">
        <f aca="false">IF(AND($CF184&lt;&gt;"",IFERROR(INDEX(subsample_country_map!$D:$D,MATCH($CF184,subsample_country_map!$A:$A,0)),"")&lt;&gt;""),INDEX(subsample_country_map!$D:$D,MATCH($CF184,subsample_country_map!$A:$A,0)),INDEX(lookup!$AC:$AC,MATCH($A184,lookup!$A:$A,0)))</f>
        <v>1_western</v>
      </c>
      <c r="AN184" s="0" t="str">
        <f aca="false">IF(AND($CF184&lt;&gt;"",IFERROR(INDEX(subsample_country_map!$E:$E,MATCH($CF184,subsample_country_map!$A:$A,0)),"")&lt;&gt;""),INDEX(subsample_country_map!$E:$E,MATCH($CF184,subsample_country_map!$A:$A,0)),INDEX(lookup!$AD:$AD,MATCH($A184,lookup!$A:$A,0)))</f>
        <v>1_common law</v>
      </c>
      <c r="AO184" s="0" t="str">
        <f aca="false">INDEX(lookup!$Y:$Y,MATCH($A184,lookup!$A:$A,0))</f>
        <v>0_published</v>
      </c>
      <c r="AP184" s="0" t="str">
        <f aca="false">INDEX(lookup!$Z:$Z,MATCH($A184,lookup!$A:$A,0))</f>
        <v>1_VHB high</v>
      </c>
      <c r="AQ184" s="0" t="str">
        <f aca="false">INDEX(lookup!$W:$W,MATCH($A184,lookup!$A:$A,0))</f>
        <v>3_mgmt</v>
      </c>
      <c r="AS184" s="0" t="s">
        <v>91</v>
      </c>
      <c r="AT184" s="0" t="s">
        <v>111</v>
      </c>
      <c r="AU184" s="0" t="s">
        <v>93</v>
      </c>
      <c r="AV184" s="0" t="s">
        <v>800</v>
      </c>
      <c r="AX184" s="0" t="s">
        <v>801</v>
      </c>
      <c r="BA184" s="0" t="n">
        <v>4456</v>
      </c>
      <c r="BB184" s="0" t="s">
        <v>96</v>
      </c>
      <c r="BC184" s="0" t="s">
        <v>358</v>
      </c>
      <c r="BD184" s="0" t="s">
        <v>33</v>
      </c>
      <c r="BE184" s="0" t="s">
        <v>98</v>
      </c>
      <c r="BI184" s="0" t="s">
        <v>99</v>
      </c>
      <c r="BJ184" s="0" t="s">
        <v>802</v>
      </c>
      <c r="BK184" s="0" t="s">
        <v>781</v>
      </c>
      <c r="BL184" s="0" t="s">
        <v>803</v>
      </c>
      <c r="BM184" s="0" t="s">
        <v>795</v>
      </c>
      <c r="BN184" s="0" t="s">
        <v>784</v>
      </c>
      <c r="BO184" s="0" t="s">
        <v>105</v>
      </c>
      <c r="BP184" s="0" t="s">
        <v>778</v>
      </c>
      <c r="BQ184" s="0" t="s">
        <v>127</v>
      </c>
      <c r="BT184" s="0" t="n">
        <v>0</v>
      </c>
      <c r="BU184" s="0" t="s">
        <v>785</v>
      </c>
      <c r="BW184" s="0" t="n">
        <v>2005</v>
      </c>
      <c r="BX184" s="0" t="n">
        <v>2016</v>
      </c>
      <c r="BY184" s="0" t="s">
        <v>343</v>
      </c>
      <c r="BZ184" s="0" t="n">
        <v>2010.5</v>
      </c>
      <c r="CA184" s="0" t="n">
        <v>0.0833333333333333</v>
      </c>
      <c r="CB184" s="0" t="n">
        <v>0</v>
      </c>
      <c r="CC184" s="0" t="n">
        <v>1</v>
      </c>
      <c r="CD184" s="0" t="n">
        <v>0.101394222499782</v>
      </c>
      <c r="CE184" s="0" t="n">
        <v>1</v>
      </c>
    </row>
    <row r="185" customFormat="false" ht="15" hidden="false" customHeight="false" outlineLevel="0" collapsed="false">
      <c r="A185" s="0" t="s">
        <v>778</v>
      </c>
      <c r="B185" s="0" t="n">
        <v>1490</v>
      </c>
      <c r="C185" s="0" t="n">
        <v>0.0315931562470009</v>
      </c>
      <c r="D185" s="0" t="n">
        <v>4456</v>
      </c>
      <c r="E185" s="0" t="n">
        <f aca="false">IF(ISNUMBER($BA185),$BA185,IF(AND(ISNUMBER($D185),ISNUMBER($BW185),ISNUMBER($BX185)),$D185*($BX185-$BW185+1),""))</f>
        <v>4456</v>
      </c>
      <c r="H185" s="0" t="s">
        <v>118</v>
      </c>
      <c r="I185" s="0" t="s">
        <v>119</v>
      </c>
      <c r="J185" s="0" t="n">
        <f aca="false">IF($BW185&lt;&gt;"",$BW185,"")</f>
        <v>2005</v>
      </c>
      <c r="K185" s="0" t="n">
        <f aca="false">IF($BX185&lt;&gt;"",$BX185,"")</f>
        <v>2016</v>
      </c>
      <c r="L185" s="0" t="n">
        <f aca="false">IF(AND(ISNUMBER($BW185),ISNUMBER($BX185)),($BW185+$BX185)/2,"")</f>
        <v>2010.5</v>
      </c>
      <c r="M185" s="0" t="n">
        <f aca="false">IF($L185&lt;&gt;"",$L185,"")</f>
        <v>2010.5</v>
      </c>
      <c r="N185" s="0" t="n">
        <f aca="false">IF(AND(ISNUMBER($BW185),ISNUMBER($BX185)),MIN(1,MAX(0,($BX185-2016+1)/($BX185-$BW185+1))),"")</f>
        <v>0.0833333333333333</v>
      </c>
      <c r="O185" s="0" t="n">
        <f aca="false">IF(AND(ISNUMBER($BW185),ISNUMBER($BX185)),MIN(1,MAX(0,($BX185-2017+1)/($BX185-$BW185+1))),"")</f>
        <v>0</v>
      </c>
      <c r="P185" s="0" t="n">
        <f aca="false">IF(AND(ISNUMBER($BW185),ISNUMBER($BX185)),MIN(1,MAX(0,($BX185-2018+1)/($BX185-$BW185+1))),"")</f>
        <v>0</v>
      </c>
      <c r="Q185" s="0" t="n">
        <f aca="false">IF(AND(ISNUMBER($BW185),ISNUMBER($BX185)),MIN(1,MAX(0,($BX185-2019+1)/($BX185-$BW185+1))),"")</f>
        <v>0</v>
      </c>
      <c r="R185" s="0" t="n">
        <f aca="false">IF(AND(ISNUMBER($BW185),ISNUMBER($BX185)),MIN(1,MAX(0,($BX185-2016+1)/($BX185-$BW185+1))),"")</f>
        <v>0.0833333333333333</v>
      </c>
      <c r="S185" s="0" t="n">
        <f aca="false">IF($L185&lt;&gt;"",IF($L185&gt;=2015.5,1,0),"")</f>
        <v>0</v>
      </c>
      <c r="T185" s="0" t="n">
        <f aca="false">IF($L185&lt;&gt;"",IF($L185&gt;=2016,1,0),"")</f>
        <v>0</v>
      </c>
      <c r="U185" s="0" t="n">
        <f aca="false">IF(ISNUMBER($BX185),IF($BX185&gt;=2016,1,0),"")</f>
        <v>1</v>
      </c>
      <c r="V185" s="0" t="n">
        <f aca="false">IF(ISNUMBER($BW185),IF($BW185&gt;=2016,1,0),"")</f>
        <v>0</v>
      </c>
      <c r="W185" s="0" t="str">
        <f aca="false">IF(AND(ISNUMBER($BW185),ISNUMBER($BX185)),IF($BW185&gt;=2016,"post-only",IF($BX185&lt;2016,"pre-only","mixed")),"")</f>
        <v>mixed</v>
      </c>
      <c r="X185" s="0" t="n">
        <f aca="false">IF(AND(ISNUMBER($BW185),ISNUMBER($BX185)),MIN(1,MAX(0,($BX185-2017+1)/($BX185-$BW185+1))),"")</f>
        <v>0</v>
      </c>
      <c r="Y185" s="0" t="n">
        <f aca="false">IF(AND(ISNUMBER($BW185),ISNUMBER($BX185)),MIN(1,MAX(0,($BX185-2018+1)/($BX185-$BW185+1))),"")</f>
        <v>0</v>
      </c>
      <c r="Z185" s="0" t="n">
        <f aca="false">IF(AND(ISNUMBER($BW185),ISNUMBER($BX185)),MIN(1,MAX(0,($BX185-2019+1)/($BX185-$BW185+1))),"")</f>
        <v>0</v>
      </c>
      <c r="AA185" s="0" t="n">
        <f aca="false">IF(ISNUMBER($BX185),IF($BX185&gt;=2017,1,0),"")</f>
        <v>0</v>
      </c>
      <c r="AB185" s="0" t="n">
        <f aca="false">IF(ISNUMBER($BX185),IF($BX185&gt;=2018,1,0),"")</f>
        <v>0</v>
      </c>
      <c r="AC185" s="0" t="n">
        <f aca="false">IF(ISNUMBER($BX185),IF($BX185&gt;=2019,1,0),"")</f>
        <v>0</v>
      </c>
      <c r="AD185" s="0" t="n">
        <f aca="false">IF($L185&lt;&gt;"",IF($L185&gt;2013,1,0),"")</f>
        <v>0</v>
      </c>
      <c r="AE185" s="0" t="n">
        <f aca="false">IF($L185&lt;&gt;"",1+IF($L185&gt;2011,1,0)+IF($L185&gt;2014,1,0),"")</f>
        <v>1</v>
      </c>
      <c r="AF185" s="0" t="s">
        <v>87</v>
      </c>
      <c r="AG185" s="0" t="s">
        <v>436</v>
      </c>
      <c r="AH185" s="0" t="s">
        <v>89</v>
      </c>
      <c r="AI185" s="0" t="s">
        <v>334</v>
      </c>
      <c r="AJ185" s="0" t="s">
        <v>334</v>
      </c>
      <c r="AK185" s="0" t="str">
        <f aca="false">IF(AND($CF185&lt;&gt;"",IFERROR(INDEX(subsample_country_map!$B:$B,MATCH($CF185,subsample_country_map!$A:$A,0)),"")&lt;&gt;""),INDEX(subsample_country_map!$B:$B,MATCH($CF185,subsample_country_map!$A:$A,0)),INDEX(lookup!$AA:$AA,MATCH($A185,lookup!$A:$A,0)))</f>
        <v>1_US</v>
      </c>
      <c r="AL185" s="0" t="str">
        <f aca="false">IF(AND($CF185&lt;&gt;"",IFERROR(INDEX(subsample_country_map!$C:$C,MATCH($CF185,subsample_country_map!$A:$A,0)),"")&lt;&gt;""),INDEX(subsample_country_map!$C:$C,MATCH($CF185,subsample_country_map!$A:$A,0)),INDEX(lookup!$AB:$AB,MATCH($A185,lookup!$A:$A,0)))</f>
        <v>1_developed</v>
      </c>
      <c r="AM185" s="0" t="str">
        <f aca="false">IF(AND($CF185&lt;&gt;"",IFERROR(INDEX(subsample_country_map!$D:$D,MATCH($CF185,subsample_country_map!$A:$A,0)),"")&lt;&gt;""),INDEX(subsample_country_map!$D:$D,MATCH($CF185,subsample_country_map!$A:$A,0)),INDEX(lookup!$AC:$AC,MATCH($A185,lookup!$A:$A,0)))</f>
        <v>1_western</v>
      </c>
      <c r="AN185" s="0" t="str">
        <f aca="false">IF(AND($CF185&lt;&gt;"",IFERROR(INDEX(subsample_country_map!$E:$E,MATCH($CF185,subsample_country_map!$A:$A,0)),"")&lt;&gt;""),INDEX(subsample_country_map!$E:$E,MATCH($CF185,subsample_country_map!$A:$A,0)),INDEX(lookup!$AD:$AD,MATCH($A185,lookup!$A:$A,0)))</f>
        <v>1_common law</v>
      </c>
      <c r="AO185" s="0" t="str">
        <f aca="false">INDEX(lookup!$Y:$Y,MATCH($A185,lookup!$A:$A,0))</f>
        <v>0_published</v>
      </c>
      <c r="AP185" s="0" t="str">
        <f aca="false">INDEX(lookup!$Z:$Z,MATCH($A185,lookup!$A:$A,0))</f>
        <v>1_VHB high</v>
      </c>
      <c r="AQ185" s="0" t="str">
        <f aca="false">INDEX(lookup!$W:$W,MATCH($A185,lookup!$A:$A,0))</f>
        <v>3_mgmt</v>
      </c>
      <c r="AS185" s="0" t="s">
        <v>91</v>
      </c>
      <c r="AT185" s="0" t="s">
        <v>111</v>
      </c>
      <c r="AU185" s="0" t="s">
        <v>93</v>
      </c>
      <c r="AV185" s="0" t="s">
        <v>804</v>
      </c>
      <c r="AX185" s="0" t="s">
        <v>805</v>
      </c>
      <c r="BA185" s="0" t="n">
        <v>4456</v>
      </c>
      <c r="BB185" s="0" t="s">
        <v>96</v>
      </c>
      <c r="BC185" s="0" t="s">
        <v>358</v>
      </c>
      <c r="BD185" s="0" t="s">
        <v>33</v>
      </c>
      <c r="BE185" s="0" t="s">
        <v>98</v>
      </c>
      <c r="BI185" s="0" t="s">
        <v>99</v>
      </c>
      <c r="BJ185" s="0" t="s">
        <v>806</v>
      </c>
      <c r="BK185" s="0" t="s">
        <v>781</v>
      </c>
      <c r="BL185" s="0" t="s">
        <v>807</v>
      </c>
      <c r="BM185" s="0" t="s">
        <v>783</v>
      </c>
      <c r="BN185" s="0" t="s">
        <v>784</v>
      </c>
      <c r="BO185" s="0" t="s">
        <v>105</v>
      </c>
      <c r="BP185" s="0" t="s">
        <v>778</v>
      </c>
      <c r="BQ185" s="0" t="s">
        <v>127</v>
      </c>
      <c r="BT185" s="0" t="n">
        <v>0</v>
      </c>
      <c r="BU185" s="0" t="s">
        <v>785</v>
      </c>
      <c r="BW185" s="0" t="n">
        <v>2005</v>
      </c>
      <c r="BX185" s="0" t="n">
        <v>2016</v>
      </c>
      <c r="BY185" s="0" t="s">
        <v>343</v>
      </c>
      <c r="BZ185" s="0" t="n">
        <v>2010.5</v>
      </c>
      <c r="CA185" s="0" t="n">
        <v>0.0833333333333333</v>
      </c>
      <c r="CB185" s="0" t="n">
        <v>0</v>
      </c>
      <c r="CC185" s="0" t="n">
        <v>1</v>
      </c>
      <c r="CD185" s="0" t="n">
        <v>0.0316036738793981</v>
      </c>
      <c r="CE185" s="0" t="n">
        <v>1</v>
      </c>
    </row>
    <row r="186" customFormat="false" ht="15" hidden="false" customHeight="false" outlineLevel="0" collapsed="false">
      <c r="A186" s="0" t="s">
        <v>778</v>
      </c>
      <c r="B186" s="0" t="n">
        <v>1491</v>
      </c>
      <c r="C186" s="0" t="n">
        <v>0.0619004940206928</v>
      </c>
      <c r="D186" s="0" t="n">
        <v>4456</v>
      </c>
      <c r="E186" s="0" t="n">
        <f aca="false">IF(ISNUMBER($BA186),$BA186,IF(AND(ISNUMBER($D186),ISNUMBER($BW186),ISNUMBER($BX186)),$D186*($BX186-$BW186+1),""))</f>
        <v>4456</v>
      </c>
      <c r="H186" s="0" t="s">
        <v>118</v>
      </c>
      <c r="I186" s="0" t="s">
        <v>119</v>
      </c>
      <c r="J186" s="0" t="n">
        <f aca="false">IF($BW186&lt;&gt;"",$BW186,"")</f>
        <v>2005</v>
      </c>
      <c r="K186" s="0" t="n">
        <f aca="false">IF($BX186&lt;&gt;"",$BX186,"")</f>
        <v>2016</v>
      </c>
      <c r="L186" s="0" t="n">
        <f aca="false">IF(AND(ISNUMBER($BW186),ISNUMBER($BX186)),($BW186+$BX186)/2,"")</f>
        <v>2010.5</v>
      </c>
      <c r="M186" s="0" t="n">
        <f aca="false">IF($L186&lt;&gt;"",$L186,"")</f>
        <v>2010.5</v>
      </c>
      <c r="N186" s="0" t="n">
        <f aca="false">IF(AND(ISNUMBER($BW186),ISNUMBER($BX186)),MIN(1,MAX(0,($BX186-2016+1)/($BX186-$BW186+1))),"")</f>
        <v>0.0833333333333333</v>
      </c>
      <c r="O186" s="0" t="n">
        <f aca="false">IF(AND(ISNUMBER($BW186),ISNUMBER($BX186)),MIN(1,MAX(0,($BX186-2017+1)/($BX186-$BW186+1))),"")</f>
        <v>0</v>
      </c>
      <c r="P186" s="0" t="n">
        <f aca="false">IF(AND(ISNUMBER($BW186),ISNUMBER($BX186)),MIN(1,MAX(0,($BX186-2018+1)/($BX186-$BW186+1))),"")</f>
        <v>0</v>
      </c>
      <c r="Q186" s="0" t="n">
        <f aca="false">IF(AND(ISNUMBER($BW186),ISNUMBER($BX186)),MIN(1,MAX(0,($BX186-2019+1)/($BX186-$BW186+1))),"")</f>
        <v>0</v>
      </c>
      <c r="R186" s="0" t="n">
        <f aca="false">IF(AND(ISNUMBER($BW186),ISNUMBER($BX186)),MIN(1,MAX(0,($BX186-2016+1)/($BX186-$BW186+1))),"")</f>
        <v>0.0833333333333333</v>
      </c>
      <c r="S186" s="0" t="n">
        <f aca="false">IF($L186&lt;&gt;"",IF($L186&gt;=2015.5,1,0),"")</f>
        <v>0</v>
      </c>
      <c r="T186" s="0" t="n">
        <f aca="false">IF($L186&lt;&gt;"",IF($L186&gt;=2016,1,0),"")</f>
        <v>0</v>
      </c>
      <c r="U186" s="0" t="n">
        <f aca="false">IF(ISNUMBER($BX186),IF($BX186&gt;=2016,1,0),"")</f>
        <v>1</v>
      </c>
      <c r="V186" s="0" t="n">
        <f aca="false">IF(ISNUMBER($BW186),IF($BW186&gt;=2016,1,0),"")</f>
        <v>0</v>
      </c>
      <c r="W186" s="0" t="str">
        <f aca="false">IF(AND(ISNUMBER($BW186),ISNUMBER($BX186)),IF($BW186&gt;=2016,"post-only",IF($BX186&lt;2016,"pre-only","mixed")),"")</f>
        <v>mixed</v>
      </c>
      <c r="X186" s="0" t="n">
        <f aca="false">IF(AND(ISNUMBER($BW186),ISNUMBER($BX186)),MIN(1,MAX(0,($BX186-2017+1)/($BX186-$BW186+1))),"")</f>
        <v>0</v>
      </c>
      <c r="Y186" s="0" t="n">
        <f aca="false">IF(AND(ISNUMBER($BW186),ISNUMBER($BX186)),MIN(1,MAX(0,($BX186-2018+1)/($BX186-$BW186+1))),"")</f>
        <v>0</v>
      </c>
      <c r="Z186" s="0" t="n">
        <f aca="false">IF(AND(ISNUMBER($BW186),ISNUMBER($BX186)),MIN(1,MAX(0,($BX186-2019+1)/($BX186-$BW186+1))),"")</f>
        <v>0</v>
      </c>
      <c r="AA186" s="0" t="n">
        <f aca="false">IF(ISNUMBER($BX186),IF($BX186&gt;=2017,1,0),"")</f>
        <v>0</v>
      </c>
      <c r="AB186" s="0" t="n">
        <f aca="false">IF(ISNUMBER($BX186),IF($BX186&gt;=2018,1,0),"")</f>
        <v>0</v>
      </c>
      <c r="AC186" s="0" t="n">
        <f aca="false">IF(ISNUMBER($BX186),IF($BX186&gt;=2019,1,0),"")</f>
        <v>0</v>
      </c>
      <c r="AD186" s="0" t="n">
        <f aca="false">IF($L186&lt;&gt;"",IF($L186&gt;2013,1,0),"")</f>
        <v>0</v>
      </c>
      <c r="AE186" s="0" t="n">
        <f aca="false">IF($L186&lt;&gt;"",1+IF($L186&gt;2011,1,0)+IF($L186&gt;2014,1,0),"")</f>
        <v>1</v>
      </c>
      <c r="AF186" s="0" t="s">
        <v>87</v>
      </c>
      <c r="AG186" s="0" t="s">
        <v>436</v>
      </c>
      <c r="AH186" s="0" t="s">
        <v>89</v>
      </c>
      <c r="AI186" s="0" t="s">
        <v>334</v>
      </c>
      <c r="AJ186" s="0" t="s">
        <v>334</v>
      </c>
      <c r="AK186" s="0" t="str">
        <f aca="false">IF(AND($CF186&lt;&gt;"",IFERROR(INDEX(subsample_country_map!$B:$B,MATCH($CF186,subsample_country_map!$A:$A,0)),"")&lt;&gt;""),INDEX(subsample_country_map!$B:$B,MATCH($CF186,subsample_country_map!$A:$A,0)),INDEX(lookup!$AA:$AA,MATCH($A186,lookup!$A:$A,0)))</f>
        <v>1_US</v>
      </c>
      <c r="AL186" s="0" t="str">
        <f aca="false">IF(AND($CF186&lt;&gt;"",IFERROR(INDEX(subsample_country_map!$C:$C,MATCH($CF186,subsample_country_map!$A:$A,0)),"")&lt;&gt;""),INDEX(subsample_country_map!$C:$C,MATCH($CF186,subsample_country_map!$A:$A,0)),INDEX(lookup!$AB:$AB,MATCH($A186,lookup!$A:$A,0)))</f>
        <v>1_developed</v>
      </c>
      <c r="AM186" s="0" t="str">
        <f aca="false">IF(AND($CF186&lt;&gt;"",IFERROR(INDEX(subsample_country_map!$D:$D,MATCH($CF186,subsample_country_map!$A:$A,0)),"")&lt;&gt;""),INDEX(subsample_country_map!$D:$D,MATCH($CF186,subsample_country_map!$A:$A,0)),INDEX(lookup!$AC:$AC,MATCH($A186,lookup!$A:$A,0)))</f>
        <v>1_western</v>
      </c>
      <c r="AN186" s="0" t="str">
        <f aca="false">IF(AND($CF186&lt;&gt;"",IFERROR(INDEX(subsample_country_map!$E:$E,MATCH($CF186,subsample_country_map!$A:$A,0)),"")&lt;&gt;""),INDEX(subsample_country_map!$E:$E,MATCH($CF186,subsample_country_map!$A:$A,0)),INDEX(lookup!$AD:$AD,MATCH($A186,lookup!$A:$A,0)))</f>
        <v>1_common law</v>
      </c>
      <c r="AO186" s="0" t="str">
        <f aca="false">INDEX(lookup!$Y:$Y,MATCH($A186,lookup!$A:$A,0))</f>
        <v>0_published</v>
      </c>
      <c r="AP186" s="0" t="str">
        <f aca="false">INDEX(lookup!$Z:$Z,MATCH($A186,lookup!$A:$A,0))</f>
        <v>1_VHB high</v>
      </c>
      <c r="AQ186" s="0" t="str">
        <f aca="false">INDEX(lookup!$W:$W,MATCH($A186,lookup!$A:$A,0))</f>
        <v>3_mgmt</v>
      </c>
      <c r="AS186" s="0" t="s">
        <v>91</v>
      </c>
      <c r="AT186" s="0" t="s">
        <v>111</v>
      </c>
      <c r="AU186" s="0" t="s">
        <v>93</v>
      </c>
      <c r="AV186" s="0" t="s">
        <v>808</v>
      </c>
      <c r="AX186" s="0" t="s">
        <v>809</v>
      </c>
      <c r="BA186" s="0" t="n">
        <v>4456</v>
      </c>
      <c r="BB186" s="0" t="s">
        <v>96</v>
      </c>
      <c r="BC186" s="0" t="s">
        <v>358</v>
      </c>
      <c r="BD186" s="0" t="s">
        <v>33</v>
      </c>
      <c r="BE186" s="0" t="s">
        <v>98</v>
      </c>
      <c r="BI186" s="0" t="s">
        <v>99</v>
      </c>
      <c r="BJ186" s="0" t="s">
        <v>806</v>
      </c>
      <c r="BK186" s="0" t="s">
        <v>781</v>
      </c>
      <c r="BL186" s="0" t="s">
        <v>810</v>
      </c>
      <c r="BM186" s="0" t="s">
        <v>795</v>
      </c>
      <c r="BN186" s="0" t="s">
        <v>784</v>
      </c>
      <c r="BO186" s="0" t="s">
        <v>105</v>
      </c>
      <c r="BP186" s="0" t="s">
        <v>778</v>
      </c>
      <c r="BQ186" s="0" t="s">
        <v>127</v>
      </c>
      <c r="BT186" s="0" t="n">
        <v>0</v>
      </c>
      <c r="BU186" s="0" t="s">
        <v>785</v>
      </c>
      <c r="BW186" s="0" t="n">
        <v>2005</v>
      </c>
      <c r="BX186" s="0" t="n">
        <v>2016</v>
      </c>
      <c r="BY186" s="0" t="s">
        <v>343</v>
      </c>
      <c r="BZ186" s="0" t="n">
        <v>2010.5</v>
      </c>
      <c r="CA186" s="0" t="n">
        <v>0.0833333333333333</v>
      </c>
      <c r="CB186" s="0" t="n">
        <v>0</v>
      </c>
      <c r="CC186" s="0" t="n">
        <v>1</v>
      </c>
      <c r="CD186" s="0" t="n">
        <v>0.0619797370598307</v>
      </c>
      <c r="CE186" s="0" t="n">
        <v>1</v>
      </c>
    </row>
    <row r="187" customFormat="false" ht="15" hidden="false" customHeight="false" outlineLevel="0" collapsed="false">
      <c r="A187" s="0" t="s">
        <v>778</v>
      </c>
      <c r="B187" s="0" t="n">
        <v>1492</v>
      </c>
      <c r="C187" s="0" t="n">
        <v>-0.067408552914848</v>
      </c>
      <c r="D187" s="0" t="n">
        <v>4456</v>
      </c>
      <c r="E187" s="0" t="n">
        <f aca="false">IF(ISNUMBER($BA187),$BA187,IF(AND(ISNUMBER($D187),ISNUMBER($BW187),ISNUMBER($BX187)),$D187*($BX187-$BW187+1),""))</f>
        <v>4456</v>
      </c>
      <c r="H187" s="0" t="s">
        <v>118</v>
      </c>
      <c r="I187" s="0" t="s">
        <v>119</v>
      </c>
      <c r="J187" s="0" t="n">
        <f aca="false">IF($BW187&lt;&gt;"",$BW187,"")</f>
        <v>2005</v>
      </c>
      <c r="K187" s="0" t="n">
        <f aca="false">IF($BX187&lt;&gt;"",$BX187,"")</f>
        <v>2016</v>
      </c>
      <c r="L187" s="0" t="n">
        <f aca="false">IF(AND(ISNUMBER($BW187),ISNUMBER($BX187)),($BW187+$BX187)/2,"")</f>
        <v>2010.5</v>
      </c>
      <c r="M187" s="0" t="n">
        <f aca="false">IF($L187&lt;&gt;"",$L187,"")</f>
        <v>2010.5</v>
      </c>
      <c r="N187" s="0" t="n">
        <f aca="false">IF(AND(ISNUMBER($BW187),ISNUMBER($BX187)),MIN(1,MAX(0,($BX187-2016+1)/($BX187-$BW187+1))),"")</f>
        <v>0.0833333333333333</v>
      </c>
      <c r="O187" s="0" t="n">
        <f aca="false">IF(AND(ISNUMBER($BW187),ISNUMBER($BX187)),MIN(1,MAX(0,($BX187-2017+1)/($BX187-$BW187+1))),"")</f>
        <v>0</v>
      </c>
      <c r="P187" s="0" t="n">
        <f aca="false">IF(AND(ISNUMBER($BW187),ISNUMBER($BX187)),MIN(1,MAX(0,($BX187-2018+1)/($BX187-$BW187+1))),"")</f>
        <v>0</v>
      </c>
      <c r="Q187" s="0" t="n">
        <f aca="false">IF(AND(ISNUMBER($BW187),ISNUMBER($BX187)),MIN(1,MAX(0,($BX187-2019+1)/($BX187-$BW187+1))),"")</f>
        <v>0</v>
      </c>
      <c r="R187" s="0" t="n">
        <f aca="false">IF(AND(ISNUMBER($BW187),ISNUMBER($BX187)),MIN(1,MAX(0,($BX187-2016+1)/($BX187-$BW187+1))),"")</f>
        <v>0.0833333333333333</v>
      </c>
      <c r="S187" s="0" t="n">
        <f aca="false">IF($L187&lt;&gt;"",IF($L187&gt;=2015.5,1,0),"")</f>
        <v>0</v>
      </c>
      <c r="T187" s="0" t="n">
        <f aca="false">IF($L187&lt;&gt;"",IF($L187&gt;=2016,1,0),"")</f>
        <v>0</v>
      </c>
      <c r="U187" s="0" t="n">
        <f aca="false">IF(ISNUMBER($BX187),IF($BX187&gt;=2016,1,0),"")</f>
        <v>1</v>
      </c>
      <c r="V187" s="0" t="n">
        <f aca="false">IF(ISNUMBER($BW187),IF($BW187&gt;=2016,1,0),"")</f>
        <v>0</v>
      </c>
      <c r="W187" s="0" t="str">
        <f aca="false">IF(AND(ISNUMBER($BW187),ISNUMBER($BX187)),IF($BW187&gt;=2016,"post-only",IF($BX187&lt;2016,"pre-only","mixed")),"")</f>
        <v>mixed</v>
      </c>
      <c r="X187" s="0" t="n">
        <f aca="false">IF(AND(ISNUMBER($BW187),ISNUMBER($BX187)),MIN(1,MAX(0,($BX187-2017+1)/($BX187-$BW187+1))),"")</f>
        <v>0</v>
      </c>
      <c r="Y187" s="0" t="n">
        <f aca="false">IF(AND(ISNUMBER($BW187),ISNUMBER($BX187)),MIN(1,MAX(0,($BX187-2018+1)/($BX187-$BW187+1))),"")</f>
        <v>0</v>
      </c>
      <c r="Z187" s="0" t="n">
        <f aca="false">IF(AND(ISNUMBER($BW187),ISNUMBER($BX187)),MIN(1,MAX(0,($BX187-2019+1)/($BX187-$BW187+1))),"")</f>
        <v>0</v>
      </c>
      <c r="AA187" s="0" t="n">
        <f aca="false">IF(ISNUMBER($BX187),IF($BX187&gt;=2017,1,0),"")</f>
        <v>0</v>
      </c>
      <c r="AB187" s="0" t="n">
        <f aca="false">IF(ISNUMBER($BX187),IF($BX187&gt;=2018,1,0),"")</f>
        <v>0</v>
      </c>
      <c r="AC187" s="0" t="n">
        <f aca="false">IF(ISNUMBER($BX187),IF($BX187&gt;=2019,1,0),"")</f>
        <v>0</v>
      </c>
      <c r="AD187" s="0" t="n">
        <f aca="false">IF($L187&lt;&gt;"",IF($L187&gt;2013,1,0),"")</f>
        <v>0</v>
      </c>
      <c r="AE187" s="0" t="n">
        <f aca="false">IF($L187&lt;&gt;"",1+IF($L187&gt;2011,1,0)+IF($L187&gt;2014,1,0),"")</f>
        <v>1</v>
      </c>
      <c r="AF187" s="0" t="s">
        <v>87</v>
      </c>
      <c r="AG187" s="0" t="s">
        <v>436</v>
      </c>
      <c r="AH187" s="0" t="s">
        <v>89</v>
      </c>
      <c r="AI187" s="0" t="s">
        <v>334</v>
      </c>
      <c r="AJ187" s="0" t="s">
        <v>334</v>
      </c>
      <c r="AK187" s="0" t="str">
        <f aca="false">IF(AND($CF187&lt;&gt;"",IFERROR(INDEX(subsample_country_map!$B:$B,MATCH($CF187,subsample_country_map!$A:$A,0)),"")&lt;&gt;""),INDEX(subsample_country_map!$B:$B,MATCH($CF187,subsample_country_map!$A:$A,0)),INDEX(lookup!$AA:$AA,MATCH($A187,lookup!$A:$A,0)))</f>
        <v>1_US</v>
      </c>
      <c r="AL187" s="0" t="str">
        <f aca="false">IF(AND($CF187&lt;&gt;"",IFERROR(INDEX(subsample_country_map!$C:$C,MATCH($CF187,subsample_country_map!$A:$A,0)),"")&lt;&gt;""),INDEX(subsample_country_map!$C:$C,MATCH($CF187,subsample_country_map!$A:$A,0)),INDEX(lookup!$AB:$AB,MATCH($A187,lookup!$A:$A,0)))</f>
        <v>1_developed</v>
      </c>
      <c r="AM187" s="0" t="str">
        <f aca="false">IF(AND($CF187&lt;&gt;"",IFERROR(INDEX(subsample_country_map!$D:$D,MATCH($CF187,subsample_country_map!$A:$A,0)),"")&lt;&gt;""),INDEX(subsample_country_map!$D:$D,MATCH($CF187,subsample_country_map!$A:$A,0)),INDEX(lookup!$AC:$AC,MATCH($A187,lookup!$A:$A,0)))</f>
        <v>1_western</v>
      </c>
      <c r="AN187" s="0" t="str">
        <f aca="false">IF(AND($CF187&lt;&gt;"",IFERROR(INDEX(subsample_country_map!$E:$E,MATCH($CF187,subsample_country_map!$A:$A,0)),"")&lt;&gt;""),INDEX(subsample_country_map!$E:$E,MATCH($CF187,subsample_country_map!$A:$A,0)),INDEX(lookup!$AD:$AD,MATCH($A187,lookup!$A:$A,0)))</f>
        <v>1_common law</v>
      </c>
      <c r="AO187" s="0" t="str">
        <f aca="false">INDEX(lookup!$Y:$Y,MATCH($A187,lookup!$A:$A,0))</f>
        <v>0_published</v>
      </c>
      <c r="AP187" s="0" t="str">
        <f aca="false">INDEX(lookup!$Z:$Z,MATCH($A187,lookup!$A:$A,0))</f>
        <v>1_VHB high</v>
      </c>
      <c r="AQ187" s="0" t="str">
        <f aca="false">INDEX(lookup!$W:$W,MATCH($A187,lookup!$A:$A,0))</f>
        <v>3_mgmt</v>
      </c>
      <c r="AS187" s="0" t="s">
        <v>91</v>
      </c>
      <c r="AT187" s="0" t="s">
        <v>397</v>
      </c>
      <c r="AU187" s="0" t="s">
        <v>93</v>
      </c>
      <c r="AV187" s="0" t="s">
        <v>811</v>
      </c>
      <c r="AX187" s="0" t="s">
        <v>812</v>
      </c>
      <c r="BA187" s="0" t="n">
        <v>4456</v>
      </c>
      <c r="BB187" s="0" t="s">
        <v>96</v>
      </c>
      <c r="BC187" s="0" t="s">
        <v>358</v>
      </c>
      <c r="BD187" s="0" t="s">
        <v>33</v>
      </c>
      <c r="BE187" s="0" t="s">
        <v>98</v>
      </c>
      <c r="BI187" s="0" t="s">
        <v>124</v>
      </c>
      <c r="BJ187" s="0" t="s">
        <v>317</v>
      </c>
      <c r="BK187" s="0" t="s">
        <v>813</v>
      </c>
      <c r="BL187" s="0" t="s">
        <v>814</v>
      </c>
      <c r="BM187" s="0" t="s">
        <v>815</v>
      </c>
      <c r="BN187" s="0" t="s">
        <v>784</v>
      </c>
      <c r="BO187" s="0" t="s">
        <v>105</v>
      </c>
      <c r="BP187" s="0" t="s">
        <v>778</v>
      </c>
      <c r="BQ187" s="0" t="s">
        <v>127</v>
      </c>
      <c r="BT187" s="0" t="n">
        <v>0</v>
      </c>
      <c r="BU187" s="0" t="s">
        <v>785</v>
      </c>
      <c r="BW187" s="0" t="n">
        <v>2005</v>
      </c>
      <c r="BX187" s="0" t="n">
        <v>2016</v>
      </c>
      <c r="BY187" s="0" t="s">
        <v>343</v>
      </c>
      <c r="BZ187" s="0" t="n">
        <v>2010.5</v>
      </c>
      <c r="CA187" s="0" t="n">
        <v>0.0833333333333333</v>
      </c>
      <c r="CB187" s="0" t="n">
        <v>0</v>
      </c>
      <c r="CC187" s="0" t="n">
        <v>1</v>
      </c>
      <c r="CD187" s="0" t="n">
        <v>-0.0675109317137844</v>
      </c>
      <c r="CE187" s="0" t="n">
        <v>1</v>
      </c>
    </row>
    <row r="188" customFormat="false" ht="15" hidden="false" customHeight="false" outlineLevel="0" collapsed="false">
      <c r="A188" s="0" t="s">
        <v>778</v>
      </c>
      <c r="B188" s="0" t="n">
        <v>1493</v>
      </c>
      <c r="C188" s="0" t="n">
        <v>-0.0384714809202996</v>
      </c>
      <c r="D188" s="0" t="n">
        <v>4456</v>
      </c>
      <c r="E188" s="0" t="n">
        <f aca="false">IF(ISNUMBER($BA188),$BA188,IF(AND(ISNUMBER($D188),ISNUMBER($BW188),ISNUMBER($BX188)),$D188*($BX188-$BW188+1),""))</f>
        <v>4456</v>
      </c>
      <c r="H188" s="0" t="s">
        <v>118</v>
      </c>
      <c r="I188" s="0" t="s">
        <v>119</v>
      </c>
      <c r="J188" s="0" t="n">
        <f aca="false">IF($BW188&lt;&gt;"",$BW188,"")</f>
        <v>2005</v>
      </c>
      <c r="K188" s="0" t="n">
        <f aca="false">IF($BX188&lt;&gt;"",$BX188,"")</f>
        <v>2016</v>
      </c>
      <c r="L188" s="0" t="n">
        <f aca="false">IF(AND(ISNUMBER($BW188),ISNUMBER($BX188)),($BW188+$BX188)/2,"")</f>
        <v>2010.5</v>
      </c>
      <c r="M188" s="0" t="n">
        <f aca="false">IF($L188&lt;&gt;"",$L188,"")</f>
        <v>2010.5</v>
      </c>
      <c r="N188" s="0" t="n">
        <f aca="false">IF(AND(ISNUMBER($BW188),ISNUMBER($BX188)),MIN(1,MAX(0,($BX188-2016+1)/($BX188-$BW188+1))),"")</f>
        <v>0.0833333333333333</v>
      </c>
      <c r="O188" s="0" t="n">
        <f aca="false">IF(AND(ISNUMBER($BW188),ISNUMBER($BX188)),MIN(1,MAX(0,($BX188-2017+1)/($BX188-$BW188+1))),"")</f>
        <v>0</v>
      </c>
      <c r="P188" s="0" t="n">
        <f aca="false">IF(AND(ISNUMBER($BW188),ISNUMBER($BX188)),MIN(1,MAX(0,($BX188-2018+1)/($BX188-$BW188+1))),"")</f>
        <v>0</v>
      </c>
      <c r="Q188" s="0" t="n">
        <f aca="false">IF(AND(ISNUMBER($BW188),ISNUMBER($BX188)),MIN(1,MAX(0,($BX188-2019+1)/($BX188-$BW188+1))),"")</f>
        <v>0</v>
      </c>
      <c r="R188" s="0" t="n">
        <f aca="false">IF(AND(ISNUMBER($BW188),ISNUMBER($BX188)),MIN(1,MAX(0,($BX188-2016+1)/($BX188-$BW188+1))),"")</f>
        <v>0.0833333333333333</v>
      </c>
      <c r="S188" s="0" t="n">
        <f aca="false">IF($L188&lt;&gt;"",IF($L188&gt;=2015.5,1,0),"")</f>
        <v>0</v>
      </c>
      <c r="T188" s="0" t="n">
        <f aca="false">IF($L188&lt;&gt;"",IF($L188&gt;=2016,1,0),"")</f>
        <v>0</v>
      </c>
      <c r="U188" s="0" t="n">
        <f aca="false">IF(ISNUMBER($BX188),IF($BX188&gt;=2016,1,0),"")</f>
        <v>1</v>
      </c>
      <c r="V188" s="0" t="n">
        <f aca="false">IF(ISNUMBER($BW188),IF($BW188&gt;=2016,1,0),"")</f>
        <v>0</v>
      </c>
      <c r="W188" s="0" t="str">
        <f aca="false">IF(AND(ISNUMBER($BW188),ISNUMBER($BX188)),IF($BW188&gt;=2016,"post-only",IF($BX188&lt;2016,"pre-only","mixed")),"")</f>
        <v>mixed</v>
      </c>
      <c r="X188" s="0" t="n">
        <f aca="false">IF(AND(ISNUMBER($BW188),ISNUMBER($BX188)),MIN(1,MAX(0,($BX188-2017+1)/($BX188-$BW188+1))),"")</f>
        <v>0</v>
      </c>
      <c r="Y188" s="0" t="n">
        <f aca="false">IF(AND(ISNUMBER($BW188),ISNUMBER($BX188)),MIN(1,MAX(0,($BX188-2018+1)/($BX188-$BW188+1))),"")</f>
        <v>0</v>
      </c>
      <c r="Z188" s="0" t="n">
        <f aca="false">IF(AND(ISNUMBER($BW188),ISNUMBER($BX188)),MIN(1,MAX(0,($BX188-2019+1)/($BX188-$BW188+1))),"")</f>
        <v>0</v>
      </c>
      <c r="AA188" s="0" t="n">
        <f aca="false">IF(ISNUMBER($BX188),IF($BX188&gt;=2017,1,0),"")</f>
        <v>0</v>
      </c>
      <c r="AB188" s="0" t="n">
        <f aca="false">IF(ISNUMBER($BX188),IF($BX188&gt;=2018,1,0),"")</f>
        <v>0</v>
      </c>
      <c r="AC188" s="0" t="n">
        <f aca="false">IF(ISNUMBER($BX188),IF($BX188&gt;=2019,1,0),"")</f>
        <v>0</v>
      </c>
      <c r="AD188" s="0" t="n">
        <f aca="false">IF($L188&lt;&gt;"",IF($L188&gt;2013,1,0),"")</f>
        <v>0</v>
      </c>
      <c r="AE188" s="0" t="n">
        <f aca="false">IF($L188&lt;&gt;"",1+IF($L188&gt;2011,1,0)+IF($L188&gt;2014,1,0),"")</f>
        <v>1</v>
      </c>
      <c r="AF188" s="0" t="s">
        <v>87</v>
      </c>
      <c r="AG188" s="0" t="s">
        <v>436</v>
      </c>
      <c r="AH188" s="0" t="s">
        <v>89</v>
      </c>
      <c r="AI188" s="0" t="s">
        <v>334</v>
      </c>
      <c r="AJ188" s="0" t="s">
        <v>334</v>
      </c>
      <c r="AK188" s="0" t="str">
        <f aca="false">IF(AND($CF188&lt;&gt;"",IFERROR(INDEX(subsample_country_map!$B:$B,MATCH($CF188,subsample_country_map!$A:$A,0)),"")&lt;&gt;""),INDEX(subsample_country_map!$B:$B,MATCH($CF188,subsample_country_map!$A:$A,0)),INDEX(lookup!$AA:$AA,MATCH($A188,lookup!$A:$A,0)))</f>
        <v>1_US</v>
      </c>
      <c r="AL188" s="0" t="str">
        <f aca="false">IF(AND($CF188&lt;&gt;"",IFERROR(INDEX(subsample_country_map!$C:$C,MATCH($CF188,subsample_country_map!$A:$A,0)),"")&lt;&gt;""),INDEX(subsample_country_map!$C:$C,MATCH($CF188,subsample_country_map!$A:$A,0)),INDEX(lookup!$AB:$AB,MATCH($A188,lookup!$A:$A,0)))</f>
        <v>1_developed</v>
      </c>
      <c r="AM188" s="0" t="str">
        <f aca="false">IF(AND($CF188&lt;&gt;"",IFERROR(INDEX(subsample_country_map!$D:$D,MATCH($CF188,subsample_country_map!$A:$A,0)),"")&lt;&gt;""),INDEX(subsample_country_map!$D:$D,MATCH($CF188,subsample_country_map!$A:$A,0)),INDEX(lookup!$AC:$AC,MATCH($A188,lookup!$A:$A,0)))</f>
        <v>1_western</v>
      </c>
      <c r="AN188" s="0" t="str">
        <f aca="false">IF(AND($CF188&lt;&gt;"",IFERROR(INDEX(subsample_country_map!$E:$E,MATCH($CF188,subsample_country_map!$A:$A,0)),"")&lt;&gt;""),INDEX(subsample_country_map!$E:$E,MATCH($CF188,subsample_country_map!$A:$A,0)),INDEX(lookup!$AD:$AD,MATCH($A188,lookup!$A:$A,0)))</f>
        <v>1_common law</v>
      </c>
      <c r="AO188" s="0" t="str">
        <f aca="false">INDEX(lookup!$Y:$Y,MATCH($A188,lookup!$A:$A,0))</f>
        <v>0_published</v>
      </c>
      <c r="AP188" s="0" t="str">
        <f aca="false">INDEX(lookup!$Z:$Z,MATCH($A188,lookup!$A:$A,0))</f>
        <v>1_VHB high</v>
      </c>
      <c r="AQ188" s="0" t="str">
        <f aca="false">INDEX(lookup!$W:$W,MATCH($A188,lookup!$A:$A,0))</f>
        <v>3_mgmt</v>
      </c>
      <c r="AS188" s="0" t="s">
        <v>91</v>
      </c>
      <c r="AT188" s="0" t="s">
        <v>397</v>
      </c>
      <c r="AU188" s="0" t="s">
        <v>93</v>
      </c>
      <c r="AV188" s="0" t="s">
        <v>816</v>
      </c>
      <c r="AX188" s="0" t="s">
        <v>817</v>
      </c>
      <c r="BA188" s="0" t="n">
        <v>4456</v>
      </c>
      <c r="BB188" s="0" t="s">
        <v>96</v>
      </c>
      <c r="BC188" s="0" t="s">
        <v>358</v>
      </c>
      <c r="BD188" s="0" t="s">
        <v>33</v>
      </c>
      <c r="BE188" s="0" t="s">
        <v>98</v>
      </c>
      <c r="BI188" s="0" t="s">
        <v>124</v>
      </c>
      <c r="BJ188" s="0" t="s">
        <v>323</v>
      </c>
      <c r="BK188" s="0" t="s">
        <v>813</v>
      </c>
      <c r="BL188" s="0" t="s">
        <v>818</v>
      </c>
      <c r="BM188" s="0" t="s">
        <v>819</v>
      </c>
      <c r="BN188" s="0" t="s">
        <v>784</v>
      </c>
      <c r="BO188" s="0" t="s">
        <v>105</v>
      </c>
      <c r="BP188" s="0" t="s">
        <v>778</v>
      </c>
      <c r="BQ188" s="0" t="s">
        <v>127</v>
      </c>
      <c r="BT188" s="0" t="n">
        <v>0</v>
      </c>
      <c r="BU188" s="0" t="s">
        <v>785</v>
      </c>
      <c r="BW188" s="0" t="n">
        <v>2005</v>
      </c>
      <c r="BX188" s="0" t="n">
        <v>2016</v>
      </c>
      <c r="BY188" s="0" t="s">
        <v>343</v>
      </c>
      <c r="BZ188" s="0" t="n">
        <v>2010.5</v>
      </c>
      <c r="CA188" s="0" t="n">
        <v>0.0833333333333333</v>
      </c>
      <c r="CB188" s="0" t="n">
        <v>0</v>
      </c>
      <c r="CC188" s="0" t="n">
        <v>1</v>
      </c>
      <c r="CD188" s="0" t="n">
        <v>-0.0384904777602074</v>
      </c>
      <c r="CE188" s="0" t="n">
        <v>1</v>
      </c>
    </row>
    <row r="189" customFormat="false" ht="15" hidden="false" customHeight="false" outlineLevel="0" collapsed="false">
      <c r="A189" s="0" t="s">
        <v>778</v>
      </c>
      <c r="B189" s="0" t="n">
        <v>1494</v>
      </c>
      <c r="C189" s="0" t="n">
        <v>-0.0955855694230631</v>
      </c>
      <c r="D189" s="0" t="n">
        <v>4456</v>
      </c>
      <c r="E189" s="0" t="n">
        <f aca="false">IF(ISNUMBER($BA189),$BA189,IF(AND(ISNUMBER($D189),ISNUMBER($BW189),ISNUMBER($BX189)),$D189*($BX189-$BW189+1),""))</f>
        <v>4456</v>
      </c>
      <c r="H189" s="0" t="s">
        <v>118</v>
      </c>
      <c r="I189" s="0" t="s">
        <v>119</v>
      </c>
      <c r="J189" s="0" t="n">
        <f aca="false">IF($BW189&lt;&gt;"",$BW189,"")</f>
        <v>2005</v>
      </c>
      <c r="K189" s="0" t="n">
        <f aca="false">IF($BX189&lt;&gt;"",$BX189,"")</f>
        <v>2016</v>
      </c>
      <c r="L189" s="0" t="n">
        <f aca="false">IF(AND(ISNUMBER($BW189),ISNUMBER($BX189)),($BW189+$BX189)/2,"")</f>
        <v>2010.5</v>
      </c>
      <c r="M189" s="0" t="n">
        <f aca="false">IF($L189&lt;&gt;"",$L189,"")</f>
        <v>2010.5</v>
      </c>
      <c r="N189" s="0" t="n">
        <f aca="false">IF(AND(ISNUMBER($BW189),ISNUMBER($BX189)),MIN(1,MAX(0,($BX189-2016+1)/($BX189-$BW189+1))),"")</f>
        <v>0.0833333333333333</v>
      </c>
      <c r="O189" s="0" t="n">
        <f aca="false">IF(AND(ISNUMBER($BW189),ISNUMBER($BX189)),MIN(1,MAX(0,($BX189-2017+1)/($BX189-$BW189+1))),"")</f>
        <v>0</v>
      </c>
      <c r="P189" s="0" t="n">
        <f aca="false">IF(AND(ISNUMBER($BW189),ISNUMBER($BX189)),MIN(1,MAX(0,($BX189-2018+1)/($BX189-$BW189+1))),"")</f>
        <v>0</v>
      </c>
      <c r="Q189" s="0" t="n">
        <f aca="false">IF(AND(ISNUMBER($BW189),ISNUMBER($BX189)),MIN(1,MAX(0,($BX189-2019+1)/($BX189-$BW189+1))),"")</f>
        <v>0</v>
      </c>
      <c r="R189" s="0" t="n">
        <f aca="false">IF(AND(ISNUMBER($BW189),ISNUMBER($BX189)),MIN(1,MAX(0,($BX189-2016+1)/($BX189-$BW189+1))),"")</f>
        <v>0.0833333333333333</v>
      </c>
      <c r="S189" s="0" t="n">
        <f aca="false">IF($L189&lt;&gt;"",IF($L189&gt;=2015.5,1,0),"")</f>
        <v>0</v>
      </c>
      <c r="T189" s="0" t="n">
        <f aca="false">IF($L189&lt;&gt;"",IF($L189&gt;=2016,1,0),"")</f>
        <v>0</v>
      </c>
      <c r="U189" s="0" t="n">
        <f aca="false">IF(ISNUMBER($BX189),IF($BX189&gt;=2016,1,0),"")</f>
        <v>1</v>
      </c>
      <c r="V189" s="0" t="n">
        <f aca="false">IF(ISNUMBER($BW189),IF($BW189&gt;=2016,1,0),"")</f>
        <v>0</v>
      </c>
      <c r="W189" s="0" t="str">
        <f aca="false">IF(AND(ISNUMBER($BW189),ISNUMBER($BX189)),IF($BW189&gt;=2016,"post-only",IF($BX189&lt;2016,"pre-only","mixed")),"")</f>
        <v>mixed</v>
      </c>
      <c r="X189" s="0" t="n">
        <f aca="false">IF(AND(ISNUMBER($BW189),ISNUMBER($BX189)),MIN(1,MAX(0,($BX189-2017+1)/($BX189-$BW189+1))),"")</f>
        <v>0</v>
      </c>
      <c r="Y189" s="0" t="n">
        <f aca="false">IF(AND(ISNUMBER($BW189),ISNUMBER($BX189)),MIN(1,MAX(0,($BX189-2018+1)/($BX189-$BW189+1))),"")</f>
        <v>0</v>
      </c>
      <c r="Z189" s="0" t="n">
        <f aca="false">IF(AND(ISNUMBER($BW189),ISNUMBER($BX189)),MIN(1,MAX(0,($BX189-2019+1)/($BX189-$BW189+1))),"")</f>
        <v>0</v>
      </c>
      <c r="AA189" s="0" t="n">
        <f aca="false">IF(ISNUMBER($BX189),IF($BX189&gt;=2017,1,0),"")</f>
        <v>0</v>
      </c>
      <c r="AB189" s="0" t="n">
        <f aca="false">IF(ISNUMBER($BX189),IF($BX189&gt;=2018,1,0),"")</f>
        <v>0</v>
      </c>
      <c r="AC189" s="0" t="n">
        <f aca="false">IF(ISNUMBER($BX189),IF($BX189&gt;=2019,1,0),"")</f>
        <v>0</v>
      </c>
      <c r="AD189" s="0" t="n">
        <f aca="false">IF($L189&lt;&gt;"",IF($L189&gt;2013,1,0),"")</f>
        <v>0</v>
      </c>
      <c r="AE189" s="0" t="n">
        <f aca="false">IF($L189&lt;&gt;"",1+IF($L189&gt;2011,1,0)+IF($L189&gt;2014,1,0),"")</f>
        <v>1</v>
      </c>
      <c r="AF189" s="0" t="s">
        <v>87</v>
      </c>
      <c r="AG189" s="0" t="s">
        <v>436</v>
      </c>
      <c r="AH189" s="0" t="s">
        <v>89</v>
      </c>
      <c r="AI189" s="0" t="s">
        <v>334</v>
      </c>
      <c r="AJ189" s="0" t="s">
        <v>334</v>
      </c>
      <c r="AK189" s="0" t="str">
        <f aca="false">IF(AND($CF189&lt;&gt;"",IFERROR(INDEX(subsample_country_map!$B:$B,MATCH($CF189,subsample_country_map!$A:$A,0)),"")&lt;&gt;""),INDEX(subsample_country_map!$B:$B,MATCH($CF189,subsample_country_map!$A:$A,0)),INDEX(lookup!$AA:$AA,MATCH($A189,lookup!$A:$A,0)))</f>
        <v>1_US</v>
      </c>
      <c r="AL189" s="0" t="str">
        <f aca="false">IF(AND($CF189&lt;&gt;"",IFERROR(INDEX(subsample_country_map!$C:$C,MATCH($CF189,subsample_country_map!$A:$A,0)),"")&lt;&gt;""),INDEX(subsample_country_map!$C:$C,MATCH($CF189,subsample_country_map!$A:$A,0)),INDEX(lookup!$AB:$AB,MATCH($A189,lookup!$A:$A,0)))</f>
        <v>1_developed</v>
      </c>
      <c r="AM189" s="0" t="str">
        <f aca="false">IF(AND($CF189&lt;&gt;"",IFERROR(INDEX(subsample_country_map!$D:$D,MATCH($CF189,subsample_country_map!$A:$A,0)),"")&lt;&gt;""),INDEX(subsample_country_map!$D:$D,MATCH($CF189,subsample_country_map!$A:$A,0)),INDEX(lookup!$AC:$AC,MATCH($A189,lookup!$A:$A,0)))</f>
        <v>1_western</v>
      </c>
      <c r="AN189" s="0" t="str">
        <f aca="false">IF(AND($CF189&lt;&gt;"",IFERROR(INDEX(subsample_country_map!$E:$E,MATCH($CF189,subsample_country_map!$A:$A,0)),"")&lt;&gt;""),INDEX(subsample_country_map!$E:$E,MATCH($CF189,subsample_country_map!$A:$A,0)),INDEX(lookup!$AD:$AD,MATCH($A189,lookup!$A:$A,0)))</f>
        <v>1_common law</v>
      </c>
      <c r="AO189" s="0" t="str">
        <f aca="false">INDEX(lookup!$Y:$Y,MATCH($A189,lookup!$A:$A,0))</f>
        <v>0_published</v>
      </c>
      <c r="AP189" s="0" t="str">
        <f aca="false">INDEX(lookup!$Z:$Z,MATCH($A189,lookup!$A:$A,0))</f>
        <v>1_VHB high</v>
      </c>
      <c r="AQ189" s="0" t="str">
        <f aca="false">INDEX(lookup!$W:$W,MATCH($A189,lookup!$A:$A,0))</f>
        <v>3_mgmt</v>
      </c>
      <c r="AS189" s="0" t="s">
        <v>91</v>
      </c>
      <c r="AT189" s="0" t="s">
        <v>111</v>
      </c>
      <c r="AU189" s="0" t="s">
        <v>93</v>
      </c>
      <c r="AV189" s="0" t="s">
        <v>820</v>
      </c>
      <c r="AX189" s="0" t="s">
        <v>821</v>
      </c>
      <c r="BA189" s="0" t="n">
        <v>4456</v>
      </c>
      <c r="BB189" s="0" t="s">
        <v>96</v>
      </c>
      <c r="BC189" s="0" t="s">
        <v>358</v>
      </c>
      <c r="BD189" s="0" t="s">
        <v>33</v>
      </c>
      <c r="BE189" s="0" t="s">
        <v>98</v>
      </c>
      <c r="BI189" s="0" t="s">
        <v>124</v>
      </c>
      <c r="BJ189" s="0" t="s">
        <v>327</v>
      </c>
      <c r="BK189" s="0" t="s">
        <v>813</v>
      </c>
      <c r="BL189" s="0" t="s">
        <v>822</v>
      </c>
      <c r="BM189" s="0" t="s">
        <v>823</v>
      </c>
      <c r="BN189" s="0" t="s">
        <v>784</v>
      </c>
      <c r="BO189" s="0" t="s">
        <v>105</v>
      </c>
      <c r="BP189" s="0" t="s">
        <v>778</v>
      </c>
      <c r="BQ189" s="0" t="s">
        <v>127</v>
      </c>
      <c r="BT189" s="0" t="n">
        <v>0</v>
      </c>
      <c r="BU189" s="0" t="s">
        <v>785</v>
      </c>
      <c r="BW189" s="0" t="n">
        <v>2005</v>
      </c>
      <c r="BX189" s="0" t="n">
        <v>2016</v>
      </c>
      <c r="BY189" s="0" t="s">
        <v>343</v>
      </c>
      <c r="BZ189" s="0" t="n">
        <v>2010.5</v>
      </c>
      <c r="CA189" s="0" t="n">
        <v>0.0833333333333333</v>
      </c>
      <c r="CB189" s="0" t="n">
        <v>0</v>
      </c>
      <c r="CC189" s="0" t="n">
        <v>1</v>
      </c>
      <c r="CD189" s="0" t="n">
        <v>-0.0958782848331818</v>
      </c>
      <c r="CE189" s="0" t="n">
        <v>1</v>
      </c>
    </row>
    <row r="190" customFormat="false" ht="15" hidden="false" customHeight="false" outlineLevel="0" collapsed="false">
      <c r="A190" s="0" t="s">
        <v>778</v>
      </c>
      <c r="B190" s="0" t="n">
        <v>1495</v>
      </c>
      <c r="C190" s="0" t="n">
        <v>0.111651532017778</v>
      </c>
      <c r="D190" s="0" t="n">
        <v>4456</v>
      </c>
      <c r="E190" s="0" t="n">
        <f aca="false">IF(ISNUMBER($BA190),$BA190,IF(AND(ISNUMBER($D190),ISNUMBER($BW190),ISNUMBER($BX190)),$D190*($BX190-$BW190+1),""))</f>
        <v>4456</v>
      </c>
      <c r="H190" s="0" t="s">
        <v>118</v>
      </c>
      <c r="I190" s="0" t="s">
        <v>119</v>
      </c>
      <c r="J190" s="0" t="n">
        <f aca="false">IF($BW190&lt;&gt;"",$BW190,"")</f>
        <v>2005</v>
      </c>
      <c r="K190" s="0" t="n">
        <f aca="false">IF($BX190&lt;&gt;"",$BX190,"")</f>
        <v>2016</v>
      </c>
      <c r="L190" s="0" t="n">
        <f aca="false">IF(AND(ISNUMBER($BW190),ISNUMBER($BX190)),($BW190+$BX190)/2,"")</f>
        <v>2010.5</v>
      </c>
      <c r="M190" s="0" t="n">
        <f aca="false">IF($L190&lt;&gt;"",$L190,"")</f>
        <v>2010.5</v>
      </c>
      <c r="N190" s="0" t="n">
        <f aca="false">IF(AND(ISNUMBER($BW190),ISNUMBER($BX190)),MIN(1,MAX(0,($BX190-2016+1)/($BX190-$BW190+1))),"")</f>
        <v>0.0833333333333333</v>
      </c>
      <c r="O190" s="0" t="n">
        <f aca="false">IF(AND(ISNUMBER($BW190),ISNUMBER($BX190)),MIN(1,MAX(0,($BX190-2017+1)/($BX190-$BW190+1))),"")</f>
        <v>0</v>
      </c>
      <c r="P190" s="0" t="n">
        <f aca="false">IF(AND(ISNUMBER($BW190),ISNUMBER($BX190)),MIN(1,MAX(0,($BX190-2018+1)/($BX190-$BW190+1))),"")</f>
        <v>0</v>
      </c>
      <c r="Q190" s="0" t="n">
        <f aca="false">IF(AND(ISNUMBER($BW190),ISNUMBER($BX190)),MIN(1,MAX(0,($BX190-2019+1)/($BX190-$BW190+1))),"")</f>
        <v>0</v>
      </c>
      <c r="R190" s="0" t="n">
        <f aca="false">IF(AND(ISNUMBER($BW190),ISNUMBER($BX190)),MIN(1,MAX(0,($BX190-2016+1)/($BX190-$BW190+1))),"")</f>
        <v>0.0833333333333333</v>
      </c>
      <c r="S190" s="0" t="n">
        <f aca="false">IF($L190&lt;&gt;"",IF($L190&gt;=2015.5,1,0),"")</f>
        <v>0</v>
      </c>
      <c r="T190" s="0" t="n">
        <f aca="false">IF($L190&lt;&gt;"",IF($L190&gt;=2016,1,0),"")</f>
        <v>0</v>
      </c>
      <c r="U190" s="0" t="n">
        <f aca="false">IF(ISNUMBER($BX190),IF($BX190&gt;=2016,1,0),"")</f>
        <v>1</v>
      </c>
      <c r="V190" s="0" t="n">
        <f aca="false">IF(ISNUMBER($BW190),IF($BW190&gt;=2016,1,0),"")</f>
        <v>0</v>
      </c>
      <c r="W190" s="0" t="str">
        <f aca="false">IF(AND(ISNUMBER($BW190),ISNUMBER($BX190)),IF($BW190&gt;=2016,"post-only",IF($BX190&lt;2016,"pre-only","mixed")),"")</f>
        <v>mixed</v>
      </c>
      <c r="X190" s="0" t="n">
        <f aca="false">IF(AND(ISNUMBER($BW190),ISNUMBER($BX190)),MIN(1,MAX(0,($BX190-2017+1)/($BX190-$BW190+1))),"")</f>
        <v>0</v>
      </c>
      <c r="Y190" s="0" t="n">
        <f aca="false">IF(AND(ISNUMBER($BW190),ISNUMBER($BX190)),MIN(1,MAX(0,($BX190-2018+1)/($BX190-$BW190+1))),"")</f>
        <v>0</v>
      </c>
      <c r="Z190" s="0" t="n">
        <f aca="false">IF(AND(ISNUMBER($BW190),ISNUMBER($BX190)),MIN(1,MAX(0,($BX190-2019+1)/($BX190-$BW190+1))),"")</f>
        <v>0</v>
      </c>
      <c r="AA190" s="0" t="n">
        <f aca="false">IF(ISNUMBER($BX190),IF($BX190&gt;=2017,1,0),"")</f>
        <v>0</v>
      </c>
      <c r="AB190" s="0" t="n">
        <f aca="false">IF(ISNUMBER($BX190),IF($BX190&gt;=2018,1,0),"")</f>
        <v>0</v>
      </c>
      <c r="AC190" s="0" t="n">
        <f aca="false">IF(ISNUMBER($BX190),IF($BX190&gt;=2019,1,0),"")</f>
        <v>0</v>
      </c>
      <c r="AD190" s="0" t="n">
        <f aca="false">IF($L190&lt;&gt;"",IF($L190&gt;2013,1,0),"")</f>
        <v>0</v>
      </c>
      <c r="AE190" s="0" t="n">
        <f aca="false">IF($L190&lt;&gt;"",1+IF($L190&gt;2011,1,0)+IF($L190&gt;2014,1,0),"")</f>
        <v>1</v>
      </c>
      <c r="AF190" s="0" t="s">
        <v>87</v>
      </c>
      <c r="AG190" s="0" t="s">
        <v>436</v>
      </c>
      <c r="AH190" s="0" t="s">
        <v>89</v>
      </c>
      <c r="AI190" s="0" t="s">
        <v>334</v>
      </c>
      <c r="AJ190" s="0" t="s">
        <v>334</v>
      </c>
      <c r="AK190" s="0" t="str">
        <f aca="false">IF(AND($CF190&lt;&gt;"",IFERROR(INDEX(subsample_country_map!$B:$B,MATCH($CF190,subsample_country_map!$A:$A,0)),"")&lt;&gt;""),INDEX(subsample_country_map!$B:$B,MATCH($CF190,subsample_country_map!$A:$A,0)),INDEX(lookup!$AA:$AA,MATCH($A190,lookup!$A:$A,0)))</f>
        <v>1_US</v>
      </c>
      <c r="AL190" s="0" t="str">
        <f aca="false">IF(AND($CF190&lt;&gt;"",IFERROR(INDEX(subsample_country_map!$C:$C,MATCH($CF190,subsample_country_map!$A:$A,0)),"")&lt;&gt;""),INDEX(subsample_country_map!$C:$C,MATCH($CF190,subsample_country_map!$A:$A,0)),INDEX(lookup!$AB:$AB,MATCH($A190,lookup!$A:$A,0)))</f>
        <v>1_developed</v>
      </c>
      <c r="AM190" s="0" t="str">
        <f aca="false">IF(AND($CF190&lt;&gt;"",IFERROR(INDEX(subsample_country_map!$D:$D,MATCH($CF190,subsample_country_map!$A:$A,0)),"")&lt;&gt;""),INDEX(subsample_country_map!$D:$D,MATCH($CF190,subsample_country_map!$A:$A,0)),INDEX(lookup!$AC:$AC,MATCH($A190,lookup!$A:$A,0)))</f>
        <v>1_western</v>
      </c>
      <c r="AN190" s="0" t="str">
        <f aca="false">IF(AND($CF190&lt;&gt;"",IFERROR(INDEX(subsample_country_map!$E:$E,MATCH($CF190,subsample_country_map!$A:$A,0)),"")&lt;&gt;""),INDEX(subsample_country_map!$E:$E,MATCH($CF190,subsample_country_map!$A:$A,0)),INDEX(lookup!$AD:$AD,MATCH($A190,lookup!$A:$A,0)))</f>
        <v>1_common law</v>
      </c>
      <c r="AO190" s="0" t="str">
        <f aca="false">INDEX(lookup!$Y:$Y,MATCH($A190,lookup!$A:$A,0))</f>
        <v>0_published</v>
      </c>
      <c r="AP190" s="0" t="str">
        <f aca="false">INDEX(lookup!$Z:$Z,MATCH($A190,lookup!$A:$A,0))</f>
        <v>1_VHB high</v>
      </c>
      <c r="AQ190" s="0" t="str">
        <f aca="false">INDEX(lookup!$W:$W,MATCH($A190,lookup!$A:$A,0))</f>
        <v>3_mgmt</v>
      </c>
      <c r="AS190" s="0" t="s">
        <v>91</v>
      </c>
      <c r="AT190" s="0" t="s">
        <v>111</v>
      </c>
      <c r="AU190" s="0" t="s">
        <v>93</v>
      </c>
      <c r="AV190" s="0" t="s">
        <v>824</v>
      </c>
      <c r="AX190" s="0" t="s">
        <v>825</v>
      </c>
      <c r="BA190" s="0" t="n">
        <v>4456</v>
      </c>
      <c r="BB190" s="0" t="s">
        <v>96</v>
      </c>
      <c r="BC190" s="0" t="s">
        <v>358</v>
      </c>
      <c r="BD190" s="0" t="s">
        <v>33</v>
      </c>
      <c r="BE190" s="0" t="s">
        <v>98</v>
      </c>
      <c r="BI190" s="0" t="s">
        <v>143</v>
      </c>
      <c r="BJ190" s="0" t="s">
        <v>317</v>
      </c>
      <c r="BK190" s="0" t="s">
        <v>826</v>
      </c>
      <c r="BL190" s="0" t="s">
        <v>827</v>
      </c>
      <c r="BM190" s="0" t="s">
        <v>783</v>
      </c>
      <c r="BN190" s="0" t="s">
        <v>828</v>
      </c>
      <c r="BO190" s="0" t="s">
        <v>105</v>
      </c>
      <c r="BP190" s="0" t="s">
        <v>778</v>
      </c>
      <c r="BQ190" s="0" t="s">
        <v>127</v>
      </c>
      <c r="BT190" s="0" t="n">
        <v>0</v>
      </c>
      <c r="BU190" s="0" t="s">
        <v>785</v>
      </c>
      <c r="BW190" s="0" t="n">
        <v>2005</v>
      </c>
      <c r="BX190" s="0" t="n">
        <v>2016</v>
      </c>
      <c r="BY190" s="0" t="s">
        <v>343</v>
      </c>
      <c r="BZ190" s="0" t="n">
        <v>2010.5</v>
      </c>
      <c r="CA190" s="0" t="n">
        <v>0.0833333333333333</v>
      </c>
      <c r="CB190" s="0" t="n">
        <v>0</v>
      </c>
      <c r="CC190" s="0" t="n">
        <v>1</v>
      </c>
      <c r="CD190" s="0" t="n">
        <v>0.112118985148609</v>
      </c>
      <c r="CE190" s="0" t="n">
        <v>1</v>
      </c>
    </row>
    <row r="191" customFormat="false" ht="15" hidden="false" customHeight="false" outlineLevel="0" collapsed="false">
      <c r="A191" s="0" t="s">
        <v>778</v>
      </c>
      <c r="B191" s="0" t="n">
        <v>1496</v>
      </c>
      <c r="C191" s="0" t="n">
        <v>0.128214999656148</v>
      </c>
      <c r="D191" s="0" t="n">
        <v>4456</v>
      </c>
      <c r="E191" s="0" t="n">
        <f aca="false">IF(ISNUMBER($BA191),$BA191,IF(AND(ISNUMBER($D191),ISNUMBER($BW191),ISNUMBER($BX191)),$D191*($BX191-$BW191+1),""))</f>
        <v>4456</v>
      </c>
      <c r="H191" s="0" t="s">
        <v>118</v>
      </c>
      <c r="I191" s="0" t="s">
        <v>119</v>
      </c>
      <c r="J191" s="0" t="n">
        <f aca="false">IF($BW191&lt;&gt;"",$BW191,"")</f>
        <v>2005</v>
      </c>
      <c r="K191" s="0" t="n">
        <f aca="false">IF($BX191&lt;&gt;"",$BX191,"")</f>
        <v>2016</v>
      </c>
      <c r="L191" s="0" t="n">
        <f aca="false">IF(AND(ISNUMBER($BW191),ISNUMBER($BX191)),($BW191+$BX191)/2,"")</f>
        <v>2010.5</v>
      </c>
      <c r="M191" s="0" t="n">
        <f aca="false">IF($L191&lt;&gt;"",$L191,"")</f>
        <v>2010.5</v>
      </c>
      <c r="N191" s="0" t="n">
        <f aca="false">IF(AND(ISNUMBER($BW191),ISNUMBER($BX191)),MIN(1,MAX(0,($BX191-2016+1)/($BX191-$BW191+1))),"")</f>
        <v>0.0833333333333333</v>
      </c>
      <c r="O191" s="0" t="n">
        <f aca="false">IF(AND(ISNUMBER($BW191),ISNUMBER($BX191)),MIN(1,MAX(0,($BX191-2017+1)/($BX191-$BW191+1))),"")</f>
        <v>0</v>
      </c>
      <c r="P191" s="0" t="n">
        <f aca="false">IF(AND(ISNUMBER($BW191),ISNUMBER($BX191)),MIN(1,MAX(0,($BX191-2018+1)/($BX191-$BW191+1))),"")</f>
        <v>0</v>
      </c>
      <c r="Q191" s="0" t="n">
        <f aca="false">IF(AND(ISNUMBER($BW191),ISNUMBER($BX191)),MIN(1,MAX(0,($BX191-2019+1)/($BX191-$BW191+1))),"")</f>
        <v>0</v>
      </c>
      <c r="R191" s="0" t="n">
        <f aca="false">IF(AND(ISNUMBER($BW191),ISNUMBER($BX191)),MIN(1,MAX(0,($BX191-2016+1)/($BX191-$BW191+1))),"")</f>
        <v>0.0833333333333333</v>
      </c>
      <c r="S191" s="0" t="n">
        <f aca="false">IF($L191&lt;&gt;"",IF($L191&gt;=2015.5,1,0),"")</f>
        <v>0</v>
      </c>
      <c r="T191" s="0" t="n">
        <f aca="false">IF($L191&lt;&gt;"",IF($L191&gt;=2016,1,0),"")</f>
        <v>0</v>
      </c>
      <c r="U191" s="0" t="n">
        <f aca="false">IF(ISNUMBER($BX191),IF($BX191&gt;=2016,1,0),"")</f>
        <v>1</v>
      </c>
      <c r="V191" s="0" t="n">
        <f aca="false">IF(ISNUMBER($BW191),IF($BW191&gt;=2016,1,0),"")</f>
        <v>0</v>
      </c>
      <c r="W191" s="0" t="str">
        <f aca="false">IF(AND(ISNUMBER($BW191),ISNUMBER($BX191)),IF($BW191&gt;=2016,"post-only",IF($BX191&lt;2016,"pre-only","mixed")),"")</f>
        <v>mixed</v>
      </c>
      <c r="X191" s="0" t="n">
        <f aca="false">IF(AND(ISNUMBER($BW191),ISNUMBER($BX191)),MIN(1,MAX(0,($BX191-2017+1)/($BX191-$BW191+1))),"")</f>
        <v>0</v>
      </c>
      <c r="Y191" s="0" t="n">
        <f aca="false">IF(AND(ISNUMBER($BW191),ISNUMBER($BX191)),MIN(1,MAX(0,($BX191-2018+1)/($BX191-$BW191+1))),"")</f>
        <v>0</v>
      </c>
      <c r="Z191" s="0" t="n">
        <f aca="false">IF(AND(ISNUMBER($BW191),ISNUMBER($BX191)),MIN(1,MAX(0,($BX191-2019+1)/($BX191-$BW191+1))),"")</f>
        <v>0</v>
      </c>
      <c r="AA191" s="0" t="n">
        <f aca="false">IF(ISNUMBER($BX191),IF($BX191&gt;=2017,1,0),"")</f>
        <v>0</v>
      </c>
      <c r="AB191" s="0" t="n">
        <f aca="false">IF(ISNUMBER($BX191),IF($BX191&gt;=2018,1,0),"")</f>
        <v>0</v>
      </c>
      <c r="AC191" s="0" t="n">
        <f aca="false">IF(ISNUMBER($BX191),IF($BX191&gt;=2019,1,0),"")</f>
        <v>0</v>
      </c>
      <c r="AD191" s="0" t="n">
        <f aca="false">IF($L191&lt;&gt;"",IF($L191&gt;2013,1,0),"")</f>
        <v>0</v>
      </c>
      <c r="AE191" s="0" t="n">
        <f aca="false">IF($L191&lt;&gt;"",1+IF($L191&gt;2011,1,0)+IF($L191&gt;2014,1,0),"")</f>
        <v>1</v>
      </c>
      <c r="AF191" s="0" t="s">
        <v>87</v>
      </c>
      <c r="AG191" s="0" t="s">
        <v>436</v>
      </c>
      <c r="AH191" s="0" t="s">
        <v>89</v>
      </c>
      <c r="AI191" s="0" t="s">
        <v>334</v>
      </c>
      <c r="AJ191" s="0" t="s">
        <v>334</v>
      </c>
      <c r="AK191" s="0" t="str">
        <f aca="false">IF(AND($CF191&lt;&gt;"",IFERROR(INDEX(subsample_country_map!$B:$B,MATCH($CF191,subsample_country_map!$A:$A,0)),"")&lt;&gt;""),INDEX(subsample_country_map!$B:$B,MATCH($CF191,subsample_country_map!$A:$A,0)),INDEX(lookup!$AA:$AA,MATCH($A191,lookup!$A:$A,0)))</f>
        <v>1_US</v>
      </c>
      <c r="AL191" s="0" t="str">
        <f aca="false">IF(AND($CF191&lt;&gt;"",IFERROR(INDEX(subsample_country_map!$C:$C,MATCH($CF191,subsample_country_map!$A:$A,0)),"")&lt;&gt;""),INDEX(subsample_country_map!$C:$C,MATCH($CF191,subsample_country_map!$A:$A,0)),INDEX(lookup!$AB:$AB,MATCH($A191,lookup!$A:$A,0)))</f>
        <v>1_developed</v>
      </c>
      <c r="AM191" s="0" t="str">
        <f aca="false">IF(AND($CF191&lt;&gt;"",IFERROR(INDEX(subsample_country_map!$D:$D,MATCH($CF191,subsample_country_map!$A:$A,0)),"")&lt;&gt;""),INDEX(subsample_country_map!$D:$D,MATCH($CF191,subsample_country_map!$A:$A,0)),INDEX(lookup!$AC:$AC,MATCH($A191,lookup!$A:$A,0)))</f>
        <v>1_western</v>
      </c>
      <c r="AN191" s="0" t="str">
        <f aca="false">IF(AND($CF191&lt;&gt;"",IFERROR(INDEX(subsample_country_map!$E:$E,MATCH($CF191,subsample_country_map!$A:$A,0)),"")&lt;&gt;""),INDEX(subsample_country_map!$E:$E,MATCH($CF191,subsample_country_map!$A:$A,0)),INDEX(lookup!$AD:$AD,MATCH($A191,lookup!$A:$A,0)))</f>
        <v>1_common law</v>
      </c>
      <c r="AO191" s="0" t="str">
        <f aca="false">INDEX(lookup!$Y:$Y,MATCH($A191,lookup!$A:$A,0))</f>
        <v>0_published</v>
      </c>
      <c r="AP191" s="0" t="str">
        <f aca="false">INDEX(lookup!$Z:$Z,MATCH($A191,lookup!$A:$A,0))</f>
        <v>1_VHB high</v>
      </c>
      <c r="AQ191" s="0" t="str">
        <f aca="false">INDEX(lookup!$W:$W,MATCH($A191,lookup!$A:$A,0))</f>
        <v>3_mgmt</v>
      </c>
      <c r="AS191" s="0" t="s">
        <v>91</v>
      </c>
      <c r="AT191" s="0" t="s">
        <v>111</v>
      </c>
      <c r="AU191" s="0" t="s">
        <v>93</v>
      </c>
      <c r="AV191" s="0" t="s">
        <v>829</v>
      </c>
      <c r="AX191" s="0" t="s">
        <v>830</v>
      </c>
      <c r="BA191" s="0" t="n">
        <v>4456</v>
      </c>
      <c r="BB191" s="0" t="s">
        <v>96</v>
      </c>
      <c r="BC191" s="0" t="s">
        <v>358</v>
      </c>
      <c r="BD191" s="0" t="s">
        <v>33</v>
      </c>
      <c r="BE191" s="0" t="s">
        <v>98</v>
      </c>
      <c r="BI191" s="0" t="s">
        <v>143</v>
      </c>
      <c r="BJ191" s="0" t="s">
        <v>323</v>
      </c>
      <c r="BK191" s="0" t="s">
        <v>826</v>
      </c>
      <c r="BL191" s="0" t="s">
        <v>831</v>
      </c>
      <c r="BM191" s="0" t="s">
        <v>795</v>
      </c>
      <c r="BN191" s="0" t="s">
        <v>828</v>
      </c>
      <c r="BO191" s="0" t="s">
        <v>105</v>
      </c>
      <c r="BP191" s="0" t="s">
        <v>778</v>
      </c>
      <c r="BQ191" s="0" t="s">
        <v>127</v>
      </c>
      <c r="BT191" s="0" t="n">
        <v>0</v>
      </c>
      <c r="BU191" s="0" t="s">
        <v>785</v>
      </c>
      <c r="BW191" s="0" t="n">
        <v>2005</v>
      </c>
      <c r="BX191" s="0" t="n">
        <v>2016</v>
      </c>
      <c r="BY191" s="0" t="s">
        <v>343</v>
      </c>
      <c r="BZ191" s="0" t="n">
        <v>2010.5</v>
      </c>
      <c r="CA191" s="0" t="n">
        <v>0.0833333333333333</v>
      </c>
      <c r="CB191" s="0" t="n">
        <v>0</v>
      </c>
      <c r="CC191" s="0" t="n">
        <v>1</v>
      </c>
      <c r="CD191" s="0" t="n">
        <v>0.128924591079072</v>
      </c>
      <c r="CE191" s="0" t="n">
        <v>1</v>
      </c>
    </row>
    <row r="192" customFormat="false" ht="15" hidden="false" customHeight="false" outlineLevel="0" collapsed="false">
      <c r="A192" s="0" t="s">
        <v>778</v>
      </c>
      <c r="B192" s="0" t="n">
        <v>1497</v>
      </c>
      <c r="C192" s="0" t="n">
        <v>-0.0526583332260972</v>
      </c>
      <c r="D192" s="0" t="n">
        <v>4456</v>
      </c>
      <c r="E192" s="0" t="n">
        <f aca="false">IF(ISNUMBER($BA192),$BA192,IF(AND(ISNUMBER($D192),ISNUMBER($BW192),ISNUMBER($BX192)),$D192*($BX192-$BW192+1),""))</f>
        <v>4456</v>
      </c>
      <c r="H192" s="0" t="s">
        <v>118</v>
      </c>
      <c r="I192" s="0" t="s">
        <v>119</v>
      </c>
      <c r="J192" s="0" t="n">
        <f aca="false">IF($BW192&lt;&gt;"",$BW192,"")</f>
        <v>2005</v>
      </c>
      <c r="K192" s="0" t="n">
        <f aca="false">IF($BX192&lt;&gt;"",$BX192,"")</f>
        <v>2016</v>
      </c>
      <c r="L192" s="0" t="n">
        <f aca="false">IF(AND(ISNUMBER($BW192),ISNUMBER($BX192)),($BW192+$BX192)/2,"")</f>
        <v>2010.5</v>
      </c>
      <c r="M192" s="0" t="n">
        <f aca="false">IF($L192&lt;&gt;"",$L192,"")</f>
        <v>2010.5</v>
      </c>
      <c r="N192" s="0" t="n">
        <f aca="false">IF(AND(ISNUMBER($BW192),ISNUMBER($BX192)),MIN(1,MAX(0,($BX192-2016+1)/($BX192-$BW192+1))),"")</f>
        <v>0.0833333333333333</v>
      </c>
      <c r="O192" s="0" t="n">
        <f aca="false">IF(AND(ISNUMBER($BW192),ISNUMBER($BX192)),MIN(1,MAX(0,($BX192-2017+1)/($BX192-$BW192+1))),"")</f>
        <v>0</v>
      </c>
      <c r="P192" s="0" t="n">
        <f aca="false">IF(AND(ISNUMBER($BW192),ISNUMBER($BX192)),MIN(1,MAX(0,($BX192-2018+1)/($BX192-$BW192+1))),"")</f>
        <v>0</v>
      </c>
      <c r="Q192" s="0" t="n">
        <f aca="false">IF(AND(ISNUMBER($BW192),ISNUMBER($BX192)),MIN(1,MAX(0,($BX192-2019+1)/($BX192-$BW192+1))),"")</f>
        <v>0</v>
      </c>
      <c r="R192" s="0" t="n">
        <f aca="false">IF(AND(ISNUMBER($BW192),ISNUMBER($BX192)),MIN(1,MAX(0,($BX192-2016+1)/($BX192-$BW192+1))),"")</f>
        <v>0.0833333333333333</v>
      </c>
      <c r="S192" s="0" t="n">
        <f aca="false">IF($L192&lt;&gt;"",IF($L192&gt;=2015.5,1,0),"")</f>
        <v>0</v>
      </c>
      <c r="T192" s="0" t="n">
        <f aca="false">IF($L192&lt;&gt;"",IF($L192&gt;=2016,1,0),"")</f>
        <v>0</v>
      </c>
      <c r="U192" s="0" t="n">
        <f aca="false">IF(ISNUMBER($BX192),IF($BX192&gt;=2016,1,0),"")</f>
        <v>1</v>
      </c>
      <c r="V192" s="0" t="n">
        <f aca="false">IF(ISNUMBER($BW192),IF($BW192&gt;=2016,1,0),"")</f>
        <v>0</v>
      </c>
      <c r="W192" s="0" t="str">
        <f aca="false">IF(AND(ISNUMBER($BW192),ISNUMBER($BX192)),IF($BW192&gt;=2016,"post-only",IF($BX192&lt;2016,"pre-only","mixed")),"")</f>
        <v>mixed</v>
      </c>
      <c r="X192" s="0" t="n">
        <f aca="false">IF(AND(ISNUMBER($BW192),ISNUMBER($BX192)),MIN(1,MAX(0,($BX192-2017+1)/($BX192-$BW192+1))),"")</f>
        <v>0</v>
      </c>
      <c r="Y192" s="0" t="n">
        <f aca="false">IF(AND(ISNUMBER($BW192),ISNUMBER($BX192)),MIN(1,MAX(0,($BX192-2018+1)/($BX192-$BW192+1))),"")</f>
        <v>0</v>
      </c>
      <c r="Z192" s="0" t="n">
        <f aca="false">IF(AND(ISNUMBER($BW192),ISNUMBER($BX192)),MIN(1,MAX(0,($BX192-2019+1)/($BX192-$BW192+1))),"")</f>
        <v>0</v>
      </c>
      <c r="AA192" s="0" t="n">
        <f aca="false">IF(ISNUMBER($BX192),IF($BX192&gt;=2017,1,0),"")</f>
        <v>0</v>
      </c>
      <c r="AB192" s="0" t="n">
        <f aca="false">IF(ISNUMBER($BX192),IF($BX192&gt;=2018,1,0),"")</f>
        <v>0</v>
      </c>
      <c r="AC192" s="0" t="n">
        <f aca="false">IF(ISNUMBER($BX192),IF($BX192&gt;=2019,1,0),"")</f>
        <v>0</v>
      </c>
      <c r="AD192" s="0" t="n">
        <f aca="false">IF($L192&lt;&gt;"",IF($L192&gt;2013,1,0),"")</f>
        <v>0</v>
      </c>
      <c r="AE192" s="0" t="n">
        <f aca="false">IF($L192&lt;&gt;"",1+IF($L192&gt;2011,1,0)+IF($L192&gt;2014,1,0),"")</f>
        <v>1</v>
      </c>
      <c r="AF192" s="0" t="s">
        <v>87</v>
      </c>
      <c r="AG192" s="0" t="s">
        <v>436</v>
      </c>
      <c r="AH192" s="0" t="s">
        <v>89</v>
      </c>
      <c r="AI192" s="0" t="s">
        <v>334</v>
      </c>
      <c r="AJ192" s="0" t="s">
        <v>334</v>
      </c>
      <c r="AK192" s="0" t="str">
        <f aca="false">IF(AND($CF192&lt;&gt;"",IFERROR(INDEX(subsample_country_map!$B:$B,MATCH($CF192,subsample_country_map!$A:$A,0)),"")&lt;&gt;""),INDEX(subsample_country_map!$B:$B,MATCH($CF192,subsample_country_map!$A:$A,0)),INDEX(lookup!$AA:$AA,MATCH($A192,lookup!$A:$A,0)))</f>
        <v>1_US</v>
      </c>
      <c r="AL192" s="0" t="str">
        <f aca="false">IF(AND($CF192&lt;&gt;"",IFERROR(INDEX(subsample_country_map!$C:$C,MATCH($CF192,subsample_country_map!$A:$A,0)),"")&lt;&gt;""),INDEX(subsample_country_map!$C:$C,MATCH($CF192,subsample_country_map!$A:$A,0)),INDEX(lookup!$AB:$AB,MATCH($A192,lookup!$A:$A,0)))</f>
        <v>1_developed</v>
      </c>
      <c r="AM192" s="0" t="str">
        <f aca="false">IF(AND($CF192&lt;&gt;"",IFERROR(INDEX(subsample_country_map!$D:$D,MATCH($CF192,subsample_country_map!$A:$A,0)),"")&lt;&gt;""),INDEX(subsample_country_map!$D:$D,MATCH($CF192,subsample_country_map!$A:$A,0)),INDEX(lookup!$AC:$AC,MATCH($A192,lookup!$A:$A,0)))</f>
        <v>1_western</v>
      </c>
      <c r="AN192" s="0" t="str">
        <f aca="false">IF(AND($CF192&lt;&gt;"",IFERROR(INDEX(subsample_country_map!$E:$E,MATCH($CF192,subsample_country_map!$A:$A,0)),"")&lt;&gt;""),INDEX(subsample_country_map!$E:$E,MATCH($CF192,subsample_country_map!$A:$A,0)),INDEX(lookup!$AD:$AD,MATCH($A192,lookup!$A:$A,0)))</f>
        <v>1_common law</v>
      </c>
      <c r="AO192" s="0" t="str">
        <f aca="false">INDEX(lookup!$Y:$Y,MATCH($A192,lookup!$A:$A,0))</f>
        <v>0_published</v>
      </c>
      <c r="AP192" s="0" t="str">
        <f aca="false">INDEX(lookup!$Z:$Z,MATCH($A192,lookup!$A:$A,0))</f>
        <v>1_VHB high</v>
      </c>
      <c r="AQ192" s="0" t="str">
        <f aca="false">INDEX(lookup!$W:$W,MATCH($A192,lookup!$A:$A,0))</f>
        <v>3_mgmt</v>
      </c>
      <c r="AS192" s="0" t="s">
        <v>91</v>
      </c>
      <c r="AT192" s="0" t="s">
        <v>397</v>
      </c>
      <c r="AU192" s="0" t="s">
        <v>93</v>
      </c>
      <c r="AV192" s="0" t="s">
        <v>832</v>
      </c>
      <c r="AX192" s="0" t="s">
        <v>833</v>
      </c>
      <c r="BA192" s="0" t="n">
        <v>4456</v>
      </c>
      <c r="BB192" s="0" t="s">
        <v>96</v>
      </c>
      <c r="BC192" s="0" t="s">
        <v>358</v>
      </c>
      <c r="BD192" s="0" t="s">
        <v>33</v>
      </c>
      <c r="BE192" s="0" t="s">
        <v>98</v>
      </c>
      <c r="BI192" s="0" t="s">
        <v>143</v>
      </c>
      <c r="BJ192" s="0" t="s">
        <v>327</v>
      </c>
      <c r="BK192" s="0" t="s">
        <v>826</v>
      </c>
      <c r="BL192" s="0" t="s">
        <v>834</v>
      </c>
      <c r="BM192" s="0" t="s">
        <v>815</v>
      </c>
      <c r="BN192" s="0" t="s">
        <v>828</v>
      </c>
      <c r="BO192" s="0" t="s">
        <v>105</v>
      </c>
      <c r="BP192" s="0" t="s">
        <v>778</v>
      </c>
      <c r="BQ192" s="0" t="s">
        <v>127</v>
      </c>
      <c r="BT192" s="0" t="n">
        <v>0</v>
      </c>
      <c r="BU192" s="0" t="s">
        <v>785</v>
      </c>
      <c r="BW192" s="0" t="n">
        <v>2005</v>
      </c>
      <c r="BX192" s="0" t="n">
        <v>2016</v>
      </c>
      <c r="BY192" s="0" t="s">
        <v>343</v>
      </c>
      <c r="BZ192" s="0" t="n">
        <v>2010.5</v>
      </c>
      <c r="CA192" s="0" t="n">
        <v>0.0833333333333333</v>
      </c>
      <c r="CB192" s="0" t="n">
        <v>0</v>
      </c>
      <c r="CC192" s="0" t="n">
        <v>1</v>
      </c>
      <c r="CD192" s="0" t="n">
        <v>-0.0527070864629722</v>
      </c>
      <c r="CE192" s="0" t="n">
        <v>1</v>
      </c>
    </row>
    <row r="193" customFormat="false" ht="15" hidden="false" customHeight="false" outlineLevel="0" collapsed="false">
      <c r="A193" s="0" t="s">
        <v>778</v>
      </c>
      <c r="B193" s="0" t="n">
        <v>1498</v>
      </c>
      <c r="C193" s="0" t="n">
        <v>-0.0306956315090833</v>
      </c>
      <c r="D193" s="0" t="n">
        <v>4456</v>
      </c>
      <c r="E193" s="0" t="n">
        <f aca="false">IF(ISNUMBER($BA193),$BA193,IF(AND(ISNUMBER($D193),ISNUMBER($BW193),ISNUMBER($BX193)),$D193*($BX193-$BW193+1),""))</f>
        <v>4456</v>
      </c>
      <c r="H193" s="0" t="s">
        <v>118</v>
      </c>
      <c r="I193" s="0" t="s">
        <v>119</v>
      </c>
      <c r="J193" s="0" t="n">
        <f aca="false">IF($BW193&lt;&gt;"",$BW193,"")</f>
        <v>2005</v>
      </c>
      <c r="K193" s="0" t="n">
        <f aca="false">IF($BX193&lt;&gt;"",$BX193,"")</f>
        <v>2016</v>
      </c>
      <c r="L193" s="0" t="n">
        <f aca="false">IF(AND(ISNUMBER($BW193),ISNUMBER($BX193)),($BW193+$BX193)/2,"")</f>
        <v>2010.5</v>
      </c>
      <c r="M193" s="0" t="n">
        <f aca="false">IF($L193&lt;&gt;"",$L193,"")</f>
        <v>2010.5</v>
      </c>
      <c r="N193" s="0" t="n">
        <f aca="false">IF(AND(ISNUMBER($BW193),ISNUMBER($BX193)),MIN(1,MAX(0,($BX193-2016+1)/($BX193-$BW193+1))),"")</f>
        <v>0.0833333333333333</v>
      </c>
      <c r="O193" s="0" t="n">
        <f aca="false">IF(AND(ISNUMBER($BW193),ISNUMBER($BX193)),MIN(1,MAX(0,($BX193-2017+1)/($BX193-$BW193+1))),"")</f>
        <v>0</v>
      </c>
      <c r="P193" s="0" t="n">
        <f aca="false">IF(AND(ISNUMBER($BW193),ISNUMBER($BX193)),MIN(1,MAX(0,($BX193-2018+1)/($BX193-$BW193+1))),"")</f>
        <v>0</v>
      </c>
      <c r="Q193" s="0" t="n">
        <f aca="false">IF(AND(ISNUMBER($BW193),ISNUMBER($BX193)),MIN(1,MAX(0,($BX193-2019+1)/($BX193-$BW193+1))),"")</f>
        <v>0</v>
      </c>
      <c r="R193" s="0" t="n">
        <f aca="false">IF(AND(ISNUMBER($BW193),ISNUMBER($BX193)),MIN(1,MAX(0,($BX193-2016+1)/($BX193-$BW193+1))),"")</f>
        <v>0.0833333333333333</v>
      </c>
      <c r="S193" s="0" t="n">
        <f aca="false">IF($L193&lt;&gt;"",IF($L193&gt;=2015.5,1,0),"")</f>
        <v>0</v>
      </c>
      <c r="T193" s="0" t="n">
        <f aca="false">IF($L193&lt;&gt;"",IF($L193&gt;=2016,1,0),"")</f>
        <v>0</v>
      </c>
      <c r="U193" s="0" t="n">
        <f aca="false">IF(ISNUMBER($BX193),IF($BX193&gt;=2016,1,0),"")</f>
        <v>1</v>
      </c>
      <c r="V193" s="0" t="n">
        <f aca="false">IF(ISNUMBER($BW193),IF($BW193&gt;=2016,1,0),"")</f>
        <v>0</v>
      </c>
      <c r="W193" s="0" t="str">
        <f aca="false">IF(AND(ISNUMBER($BW193),ISNUMBER($BX193)),IF($BW193&gt;=2016,"post-only",IF($BX193&lt;2016,"pre-only","mixed")),"")</f>
        <v>mixed</v>
      </c>
      <c r="X193" s="0" t="n">
        <f aca="false">IF(AND(ISNUMBER($BW193),ISNUMBER($BX193)),MIN(1,MAX(0,($BX193-2017+1)/($BX193-$BW193+1))),"")</f>
        <v>0</v>
      </c>
      <c r="Y193" s="0" t="n">
        <f aca="false">IF(AND(ISNUMBER($BW193),ISNUMBER($BX193)),MIN(1,MAX(0,($BX193-2018+1)/($BX193-$BW193+1))),"")</f>
        <v>0</v>
      </c>
      <c r="Z193" s="0" t="n">
        <f aca="false">IF(AND(ISNUMBER($BW193),ISNUMBER($BX193)),MIN(1,MAX(0,($BX193-2019+1)/($BX193-$BW193+1))),"")</f>
        <v>0</v>
      </c>
      <c r="AA193" s="0" t="n">
        <f aca="false">IF(ISNUMBER($BX193),IF($BX193&gt;=2017,1,0),"")</f>
        <v>0</v>
      </c>
      <c r="AB193" s="0" t="n">
        <f aca="false">IF(ISNUMBER($BX193),IF($BX193&gt;=2018,1,0),"")</f>
        <v>0</v>
      </c>
      <c r="AC193" s="0" t="n">
        <f aca="false">IF(ISNUMBER($BX193),IF($BX193&gt;=2019,1,0),"")</f>
        <v>0</v>
      </c>
      <c r="AD193" s="0" t="n">
        <f aca="false">IF($L193&lt;&gt;"",IF($L193&gt;2013,1,0),"")</f>
        <v>0</v>
      </c>
      <c r="AE193" s="0" t="n">
        <f aca="false">IF($L193&lt;&gt;"",1+IF($L193&gt;2011,1,0)+IF($L193&gt;2014,1,0),"")</f>
        <v>1</v>
      </c>
      <c r="AF193" s="0" t="s">
        <v>87</v>
      </c>
      <c r="AG193" s="0" t="s">
        <v>436</v>
      </c>
      <c r="AH193" s="0" t="s">
        <v>89</v>
      </c>
      <c r="AI193" s="0" t="s">
        <v>334</v>
      </c>
      <c r="AJ193" s="0" t="s">
        <v>334</v>
      </c>
      <c r="AK193" s="0" t="str">
        <f aca="false">IF(AND($CF193&lt;&gt;"",IFERROR(INDEX(subsample_country_map!$B:$B,MATCH($CF193,subsample_country_map!$A:$A,0)),"")&lt;&gt;""),INDEX(subsample_country_map!$B:$B,MATCH($CF193,subsample_country_map!$A:$A,0)),INDEX(lookup!$AA:$AA,MATCH($A193,lookup!$A:$A,0)))</f>
        <v>1_US</v>
      </c>
      <c r="AL193" s="0" t="str">
        <f aca="false">IF(AND($CF193&lt;&gt;"",IFERROR(INDEX(subsample_country_map!$C:$C,MATCH($CF193,subsample_country_map!$A:$A,0)),"")&lt;&gt;""),INDEX(subsample_country_map!$C:$C,MATCH($CF193,subsample_country_map!$A:$A,0)),INDEX(lookup!$AB:$AB,MATCH($A193,lookup!$A:$A,0)))</f>
        <v>1_developed</v>
      </c>
      <c r="AM193" s="0" t="str">
        <f aca="false">IF(AND($CF193&lt;&gt;"",IFERROR(INDEX(subsample_country_map!$D:$D,MATCH($CF193,subsample_country_map!$A:$A,0)),"")&lt;&gt;""),INDEX(subsample_country_map!$D:$D,MATCH($CF193,subsample_country_map!$A:$A,0)),INDEX(lookup!$AC:$AC,MATCH($A193,lookup!$A:$A,0)))</f>
        <v>1_western</v>
      </c>
      <c r="AN193" s="0" t="str">
        <f aca="false">IF(AND($CF193&lt;&gt;"",IFERROR(INDEX(subsample_country_map!$E:$E,MATCH($CF193,subsample_country_map!$A:$A,0)),"")&lt;&gt;""),INDEX(subsample_country_map!$E:$E,MATCH($CF193,subsample_country_map!$A:$A,0)),INDEX(lookup!$AD:$AD,MATCH($A193,lookup!$A:$A,0)))</f>
        <v>1_common law</v>
      </c>
      <c r="AO193" s="0" t="str">
        <f aca="false">INDEX(lookup!$Y:$Y,MATCH($A193,lookup!$A:$A,0))</f>
        <v>0_published</v>
      </c>
      <c r="AP193" s="0" t="str">
        <f aca="false">INDEX(lookup!$Z:$Z,MATCH($A193,lookup!$A:$A,0))</f>
        <v>1_VHB high</v>
      </c>
      <c r="AQ193" s="0" t="str">
        <f aca="false">INDEX(lookup!$W:$W,MATCH($A193,lookup!$A:$A,0))</f>
        <v>3_mgmt</v>
      </c>
      <c r="AS193" s="0" t="s">
        <v>91</v>
      </c>
      <c r="AT193" s="0" t="s">
        <v>397</v>
      </c>
      <c r="AU193" s="0" t="s">
        <v>93</v>
      </c>
      <c r="AV193" s="0" t="s">
        <v>835</v>
      </c>
      <c r="AX193" s="0" t="s">
        <v>836</v>
      </c>
      <c r="BA193" s="0" t="n">
        <v>4456</v>
      </c>
      <c r="BB193" s="0" t="s">
        <v>96</v>
      </c>
      <c r="BC193" s="0" t="s">
        <v>358</v>
      </c>
      <c r="BD193" s="0" t="s">
        <v>33</v>
      </c>
      <c r="BE193" s="0" t="s">
        <v>98</v>
      </c>
      <c r="BI193" s="0" t="s">
        <v>143</v>
      </c>
      <c r="BJ193" s="0" t="s">
        <v>331</v>
      </c>
      <c r="BK193" s="0" t="s">
        <v>826</v>
      </c>
      <c r="BL193" s="0" t="s">
        <v>837</v>
      </c>
      <c r="BM193" s="0" t="s">
        <v>819</v>
      </c>
      <c r="BN193" s="0" t="s">
        <v>828</v>
      </c>
      <c r="BO193" s="0" t="s">
        <v>105</v>
      </c>
      <c r="BP193" s="0" t="s">
        <v>778</v>
      </c>
      <c r="BQ193" s="0" t="s">
        <v>127</v>
      </c>
      <c r="BT193" s="0" t="n">
        <v>0</v>
      </c>
      <c r="BU193" s="0" t="s">
        <v>785</v>
      </c>
      <c r="BW193" s="0" t="n">
        <v>2005</v>
      </c>
      <c r="BX193" s="0" t="n">
        <v>2016</v>
      </c>
      <c r="BY193" s="0" t="s">
        <v>343</v>
      </c>
      <c r="BZ193" s="0" t="n">
        <v>2010.5</v>
      </c>
      <c r="CA193" s="0" t="n">
        <v>0.0833333333333333</v>
      </c>
      <c r="CB193" s="0" t="n">
        <v>0</v>
      </c>
      <c r="CC193" s="0" t="n">
        <v>1</v>
      </c>
      <c r="CD193" s="0" t="n">
        <v>-0.0307052776606195</v>
      </c>
      <c r="CE193" s="0" t="n">
        <v>1</v>
      </c>
    </row>
    <row r="194" customFormat="false" ht="15" hidden="false" customHeight="false" outlineLevel="0" collapsed="false">
      <c r="A194" s="0" t="s">
        <v>778</v>
      </c>
      <c r="B194" s="0" t="n">
        <v>1499</v>
      </c>
      <c r="C194" s="0" t="n">
        <v>-0.093812033123334</v>
      </c>
      <c r="D194" s="0" t="n">
        <v>4456</v>
      </c>
      <c r="E194" s="0" t="n">
        <f aca="false">IF(ISNUMBER($BA194),$BA194,IF(AND(ISNUMBER($D194),ISNUMBER($BW194),ISNUMBER($BX194)),$D194*($BX194-$BW194+1),""))</f>
        <v>4456</v>
      </c>
      <c r="H194" s="0" t="s">
        <v>118</v>
      </c>
      <c r="I194" s="0" t="s">
        <v>119</v>
      </c>
      <c r="J194" s="0" t="n">
        <f aca="false">IF($BW194&lt;&gt;"",$BW194,"")</f>
        <v>2005</v>
      </c>
      <c r="K194" s="0" t="n">
        <f aca="false">IF($BX194&lt;&gt;"",$BX194,"")</f>
        <v>2016</v>
      </c>
      <c r="L194" s="0" t="n">
        <f aca="false">IF(AND(ISNUMBER($BW194),ISNUMBER($BX194)),($BW194+$BX194)/2,"")</f>
        <v>2010.5</v>
      </c>
      <c r="M194" s="0" t="n">
        <f aca="false">IF($L194&lt;&gt;"",$L194,"")</f>
        <v>2010.5</v>
      </c>
      <c r="N194" s="0" t="n">
        <f aca="false">IF(AND(ISNUMBER($BW194),ISNUMBER($BX194)),MIN(1,MAX(0,($BX194-2016+1)/($BX194-$BW194+1))),"")</f>
        <v>0.0833333333333333</v>
      </c>
      <c r="O194" s="0" t="n">
        <f aca="false">IF(AND(ISNUMBER($BW194),ISNUMBER($BX194)),MIN(1,MAX(0,($BX194-2017+1)/($BX194-$BW194+1))),"")</f>
        <v>0</v>
      </c>
      <c r="P194" s="0" t="n">
        <f aca="false">IF(AND(ISNUMBER($BW194),ISNUMBER($BX194)),MIN(1,MAX(0,($BX194-2018+1)/($BX194-$BW194+1))),"")</f>
        <v>0</v>
      </c>
      <c r="Q194" s="0" t="n">
        <f aca="false">IF(AND(ISNUMBER($BW194),ISNUMBER($BX194)),MIN(1,MAX(0,($BX194-2019+1)/($BX194-$BW194+1))),"")</f>
        <v>0</v>
      </c>
      <c r="R194" s="0" t="n">
        <f aca="false">IF(AND(ISNUMBER($BW194),ISNUMBER($BX194)),MIN(1,MAX(0,($BX194-2016+1)/($BX194-$BW194+1))),"")</f>
        <v>0.0833333333333333</v>
      </c>
      <c r="S194" s="0" t="n">
        <f aca="false">IF($L194&lt;&gt;"",IF($L194&gt;=2015.5,1,0),"")</f>
        <v>0</v>
      </c>
      <c r="T194" s="0" t="n">
        <f aca="false">IF($L194&lt;&gt;"",IF($L194&gt;=2016,1,0),"")</f>
        <v>0</v>
      </c>
      <c r="U194" s="0" t="n">
        <f aca="false">IF(ISNUMBER($BX194),IF($BX194&gt;=2016,1,0),"")</f>
        <v>1</v>
      </c>
      <c r="V194" s="0" t="n">
        <f aca="false">IF(ISNUMBER($BW194),IF($BW194&gt;=2016,1,0),"")</f>
        <v>0</v>
      </c>
      <c r="W194" s="0" t="str">
        <f aca="false">IF(AND(ISNUMBER($BW194),ISNUMBER($BX194)),IF($BW194&gt;=2016,"post-only",IF($BX194&lt;2016,"pre-only","mixed")),"")</f>
        <v>mixed</v>
      </c>
      <c r="X194" s="0" t="n">
        <f aca="false">IF(AND(ISNUMBER($BW194),ISNUMBER($BX194)),MIN(1,MAX(0,($BX194-2017+1)/($BX194-$BW194+1))),"")</f>
        <v>0</v>
      </c>
      <c r="Y194" s="0" t="n">
        <f aca="false">IF(AND(ISNUMBER($BW194),ISNUMBER($BX194)),MIN(1,MAX(0,($BX194-2018+1)/($BX194-$BW194+1))),"")</f>
        <v>0</v>
      </c>
      <c r="Z194" s="0" t="n">
        <f aca="false">IF(AND(ISNUMBER($BW194),ISNUMBER($BX194)),MIN(1,MAX(0,($BX194-2019+1)/($BX194-$BW194+1))),"")</f>
        <v>0</v>
      </c>
      <c r="AA194" s="0" t="n">
        <f aca="false">IF(ISNUMBER($BX194),IF($BX194&gt;=2017,1,0),"")</f>
        <v>0</v>
      </c>
      <c r="AB194" s="0" t="n">
        <f aca="false">IF(ISNUMBER($BX194),IF($BX194&gt;=2018,1,0),"")</f>
        <v>0</v>
      </c>
      <c r="AC194" s="0" t="n">
        <f aca="false">IF(ISNUMBER($BX194),IF($BX194&gt;=2019,1,0),"")</f>
        <v>0</v>
      </c>
      <c r="AD194" s="0" t="n">
        <f aca="false">IF($L194&lt;&gt;"",IF($L194&gt;2013,1,0),"")</f>
        <v>0</v>
      </c>
      <c r="AE194" s="0" t="n">
        <f aca="false">IF($L194&lt;&gt;"",1+IF($L194&gt;2011,1,0)+IF($L194&gt;2014,1,0),"")</f>
        <v>1</v>
      </c>
      <c r="AF194" s="0" t="s">
        <v>87</v>
      </c>
      <c r="AG194" s="0" t="s">
        <v>436</v>
      </c>
      <c r="AH194" s="0" t="s">
        <v>89</v>
      </c>
      <c r="AI194" s="0" t="s">
        <v>334</v>
      </c>
      <c r="AJ194" s="0" t="s">
        <v>334</v>
      </c>
      <c r="AK194" s="0" t="str">
        <f aca="false">IF(AND($CF194&lt;&gt;"",IFERROR(INDEX(subsample_country_map!$B:$B,MATCH($CF194,subsample_country_map!$A:$A,0)),"")&lt;&gt;""),INDEX(subsample_country_map!$B:$B,MATCH($CF194,subsample_country_map!$A:$A,0)),INDEX(lookup!$AA:$AA,MATCH($A194,lookup!$A:$A,0)))</f>
        <v>1_US</v>
      </c>
      <c r="AL194" s="0" t="str">
        <f aca="false">IF(AND($CF194&lt;&gt;"",IFERROR(INDEX(subsample_country_map!$C:$C,MATCH($CF194,subsample_country_map!$A:$A,0)),"")&lt;&gt;""),INDEX(subsample_country_map!$C:$C,MATCH($CF194,subsample_country_map!$A:$A,0)),INDEX(lookup!$AB:$AB,MATCH($A194,lookup!$A:$A,0)))</f>
        <v>1_developed</v>
      </c>
      <c r="AM194" s="0" t="str">
        <f aca="false">IF(AND($CF194&lt;&gt;"",IFERROR(INDEX(subsample_country_map!$D:$D,MATCH($CF194,subsample_country_map!$A:$A,0)),"")&lt;&gt;""),INDEX(subsample_country_map!$D:$D,MATCH($CF194,subsample_country_map!$A:$A,0)),INDEX(lookup!$AC:$AC,MATCH($A194,lookup!$A:$A,0)))</f>
        <v>1_western</v>
      </c>
      <c r="AN194" s="0" t="str">
        <f aca="false">IF(AND($CF194&lt;&gt;"",IFERROR(INDEX(subsample_country_map!$E:$E,MATCH($CF194,subsample_country_map!$A:$A,0)),"")&lt;&gt;""),INDEX(subsample_country_map!$E:$E,MATCH($CF194,subsample_country_map!$A:$A,0)),INDEX(lookup!$AD:$AD,MATCH($A194,lookup!$A:$A,0)))</f>
        <v>1_common law</v>
      </c>
      <c r="AO194" s="0" t="str">
        <f aca="false">INDEX(lookup!$Y:$Y,MATCH($A194,lookup!$A:$A,0))</f>
        <v>0_published</v>
      </c>
      <c r="AP194" s="0" t="str">
        <f aca="false">INDEX(lookup!$Z:$Z,MATCH($A194,lookup!$A:$A,0))</f>
        <v>1_VHB high</v>
      </c>
      <c r="AQ194" s="0" t="str">
        <f aca="false">INDEX(lookup!$W:$W,MATCH($A194,lookup!$A:$A,0))</f>
        <v>3_mgmt</v>
      </c>
      <c r="AS194" s="0" t="s">
        <v>91</v>
      </c>
      <c r="AT194" s="0" t="s">
        <v>111</v>
      </c>
      <c r="AU194" s="0" t="s">
        <v>93</v>
      </c>
      <c r="AV194" s="0" t="s">
        <v>838</v>
      </c>
      <c r="AX194" s="0" t="s">
        <v>839</v>
      </c>
      <c r="BA194" s="0" t="n">
        <v>4456</v>
      </c>
      <c r="BB194" s="0" t="s">
        <v>96</v>
      </c>
      <c r="BC194" s="0" t="s">
        <v>358</v>
      </c>
      <c r="BD194" s="0" t="s">
        <v>33</v>
      </c>
      <c r="BE194" s="0" t="s">
        <v>98</v>
      </c>
      <c r="BI194" s="0" t="s">
        <v>143</v>
      </c>
      <c r="BJ194" s="0" t="s">
        <v>798</v>
      </c>
      <c r="BK194" s="0" t="s">
        <v>826</v>
      </c>
      <c r="BL194" s="0" t="s">
        <v>840</v>
      </c>
      <c r="BM194" s="0" t="s">
        <v>823</v>
      </c>
      <c r="BN194" s="0" t="s">
        <v>828</v>
      </c>
      <c r="BO194" s="0" t="s">
        <v>105</v>
      </c>
      <c r="BP194" s="0" t="s">
        <v>778</v>
      </c>
      <c r="BQ194" s="0" t="s">
        <v>127</v>
      </c>
      <c r="BT194" s="0" t="n">
        <v>0</v>
      </c>
      <c r="BU194" s="0" t="s">
        <v>785</v>
      </c>
      <c r="BW194" s="0" t="n">
        <v>2005</v>
      </c>
      <c r="BX194" s="0" t="n">
        <v>2016</v>
      </c>
      <c r="BY194" s="0" t="s">
        <v>343</v>
      </c>
      <c r="BZ194" s="0" t="n">
        <v>2010.5</v>
      </c>
      <c r="CA194" s="0" t="n">
        <v>0.0833333333333333</v>
      </c>
      <c r="CB194" s="0" t="n">
        <v>0</v>
      </c>
      <c r="CC194" s="0" t="n">
        <v>1</v>
      </c>
      <c r="CD194" s="0" t="n">
        <v>-0.0940886992894729</v>
      </c>
      <c r="CE194" s="0" t="n">
        <v>1</v>
      </c>
    </row>
    <row r="195" customFormat="false" ht="15" hidden="false" customHeight="false" outlineLevel="0" collapsed="false">
      <c r="A195" s="0" t="s">
        <v>841</v>
      </c>
      <c r="B195" s="0" t="n">
        <v>1500</v>
      </c>
      <c r="C195" s="0" t="n">
        <v>-0.0165789775349813</v>
      </c>
      <c r="D195" s="0" t="n">
        <v>251</v>
      </c>
      <c r="E195" s="0" t="n">
        <f aca="false">IF(ISNUMBER($BA195),$BA195,IF(AND(ISNUMBER($D195),ISNUMBER($BW195),ISNUMBER($BX195)),$D195*($BX195-$BW195+1),""))</f>
        <v>251</v>
      </c>
      <c r="H195" s="0" t="s">
        <v>118</v>
      </c>
      <c r="I195" s="0" t="s">
        <v>842</v>
      </c>
      <c r="J195" s="0" t="n">
        <f aca="false">IF($BW195&lt;&gt;"",$BW195,"")</f>
        <v>2011</v>
      </c>
      <c r="K195" s="0" t="n">
        <f aca="false">IF($BX195&lt;&gt;"",$BX195,"")</f>
        <v>2017</v>
      </c>
      <c r="L195" s="0" t="n">
        <f aca="false">IF(AND(ISNUMBER($BW195),ISNUMBER($BX195)),($BW195+$BX195)/2,"")</f>
        <v>2014</v>
      </c>
      <c r="M195" s="0" t="n">
        <f aca="false">IF($L195&lt;&gt;"",$L195,"")</f>
        <v>2014</v>
      </c>
      <c r="N195" s="0" t="n">
        <f aca="false">IF(AND(ISNUMBER($BW195),ISNUMBER($BX195)),MIN(1,MAX(0,($BX195-2016+1)/($BX195-$BW195+1))),"")</f>
        <v>0.285714285714286</v>
      </c>
      <c r="O195" s="0" t="n">
        <f aca="false">IF(AND(ISNUMBER($BW195),ISNUMBER($BX195)),MIN(1,MAX(0,($BX195-2017+1)/($BX195-$BW195+1))),"")</f>
        <v>0.142857142857143</v>
      </c>
      <c r="P195" s="0" t="n">
        <f aca="false">IF(AND(ISNUMBER($BW195),ISNUMBER($BX195)),MIN(1,MAX(0,($BX195-2018+1)/($BX195-$BW195+1))),"")</f>
        <v>0</v>
      </c>
      <c r="Q195" s="0" t="n">
        <f aca="false">IF(AND(ISNUMBER($BW195),ISNUMBER($BX195)),MIN(1,MAX(0,($BX195-2019+1)/($BX195-$BW195+1))),"")</f>
        <v>0</v>
      </c>
      <c r="R195" s="0" t="n">
        <f aca="false">IF(AND(ISNUMBER($BW195),ISNUMBER($BX195)),MIN(1,MAX(0,($BX195-2016+1)/($BX195-$BW195+1))),"")</f>
        <v>0.285714285714286</v>
      </c>
      <c r="S195" s="0" t="n">
        <f aca="false">IF($L195&lt;&gt;"",IF($L195&gt;=2015.5,1,0),"")</f>
        <v>0</v>
      </c>
      <c r="T195" s="0" t="n">
        <f aca="false">IF($L195&lt;&gt;"",IF($L195&gt;=2016,1,0),"")</f>
        <v>0</v>
      </c>
      <c r="U195" s="0" t="n">
        <f aca="false">IF(ISNUMBER($BX195),IF($BX195&gt;=2016,1,0),"")</f>
        <v>1</v>
      </c>
      <c r="V195" s="0" t="n">
        <f aca="false">IF(ISNUMBER($BW195),IF($BW195&gt;=2016,1,0),"")</f>
        <v>0</v>
      </c>
      <c r="W195" s="0" t="str">
        <f aca="false">IF(AND(ISNUMBER($BW195),ISNUMBER($BX195)),IF($BW195&gt;=2016,"post-only",IF($BX195&lt;2016,"pre-only","mixed")),"")</f>
        <v>mixed</v>
      </c>
      <c r="X195" s="0" t="n">
        <f aca="false">IF(AND(ISNUMBER($BW195),ISNUMBER($BX195)),MIN(1,MAX(0,($BX195-2017+1)/($BX195-$BW195+1))),"")</f>
        <v>0.142857142857143</v>
      </c>
      <c r="Y195" s="0" t="n">
        <f aca="false">IF(AND(ISNUMBER($BW195),ISNUMBER($BX195)),MIN(1,MAX(0,($BX195-2018+1)/($BX195-$BW195+1))),"")</f>
        <v>0</v>
      </c>
      <c r="Z195" s="0" t="n">
        <f aca="false">IF(AND(ISNUMBER($BW195),ISNUMBER($BX195)),MIN(1,MAX(0,($BX195-2019+1)/($BX195-$BW195+1))),"")</f>
        <v>0</v>
      </c>
      <c r="AA195" s="0" t="n">
        <f aca="false">IF(ISNUMBER($BX195),IF($BX195&gt;=2017,1,0),"")</f>
        <v>1</v>
      </c>
      <c r="AB195" s="0" t="n">
        <f aca="false">IF(ISNUMBER($BX195),IF($BX195&gt;=2018,1,0),"")</f>
        <v>0</v>
      </c>
      <c r="AC195" s="0" t="n">
        <f aca="false">IF(ISNUMBER($BX195),IF($BX195&gt;=2019,1,0),"")</f>
        <v>0</v>
      </c>
      <c r="AD195" s="0" t="n">
        <f aca="false">IF($L195&lt;&gt;"",IF($L195&gt;2013,1,0),"")</f>
        <v>1</v>
      </c>
      <c r="AE195" s="0" t="n">
        <f aca="false">IF($L195&lt;&gt;"",1+IF($L195&gt;2011,1,0)+IF($L195&gt;2014,1,0),"")</f>
        <v>2</v>
      </c>
      <c r="AF195" s="0" t="s">
        <v>87</v>
      </c>
      <c r="AG195" s="0" t="s">
        <v>88</v>
      </c>
      <c r="AH195" s="0" t="s">
        <v>89</v>
      </c>
      <c r="AI195" s="0" t="s">
        <v>90</v>
      </c>
      <c r="AJ195" s="0" t="s">
        <v>90</v>
      </c>
      <c r="AK195" s="0" t="str">
        <f aca="false">IF(AND($CF195&lt;&gt;"",IFERROR(INDEX(subsample_country_map!$B:$B,MATCH($CF195,subsample_country_map!$A:$A,0)),"")&lt;&gt;""),INDEX(subsample_country_map!$B:$B,MATCH($CF195,subsample_country_map!$A:$A,0)),INDEX(lookup!$AA:$AA,MATCH($A195,lookup!$A:$A,0)))</f>
        <v>99_NCE</v>
      </c>
      <c r="AL195" s="0" t="str">
        <f aca="false">IF(AND($CF195&lt;&gt;"",IFERROR(INDEX(subsample_country_map!$C:$C,MATCH($CF195,subsample_country_map!$A:$A,0)),"")&lt;&gt;""),INDEX(subsample_country_map!$C:$C,MATCH($CF195,subsample_country_map!$A:$A,0)),INDEX(lookup!$AB:$AB,MATCH($A195,lookup!$A:$A,0)))</f>
        <v>99_NCE</v>
      </c>
      <c r="AM195" s="0" t="str">
        <f aca="false">IF(AND($CF195&lt;&gt;"",IFERROR(INDEX(subsample_country_map!$D:$D,MATCH($CF195,subsample_country_map!$A:$A,0)),"")&lt;&gt;""),INDEX(subsample_country_map!$D:$D,MATCH($CF195,subsample_country_map!$A:$A,0)),INDEX(lookup!$AC:$AC,MATCH($A195,lookup!$A:$A,0)))</f>
        <v>99_NCE</v>
      </c>
      <c r="AN195" s="0" t="str">
        <f aca="false">IF(AND($CF195&lt;&gt;"",IFERROR(INDEX(subsample_country_map!$E:$E,MATCH($CF195,subsample_country_map!$A:$A,0)),"")&lt;&gt;""),INDEX(subsample_country_map!$E:$E,MATCH($CF195,subsample_country_map!$A:$A,0)),INDEX(lookup!$AD:$AD,MATCH($A195,lookup!$A:$A,0)))</f>
        <v>99_NCE</v>
      </c>
      <c r="AO195" s="0" t="str">
        <f aca="false">INDEX(lookup!$Y:$Y,MATCH($A195,lookup!$A:$A,0))</f>
        <v>0_published</v>
      </c>
      <c r="AP195" s="0" t="str">
        <f aca="false">INDEX(lookup!$Z:$Z,MATCH($A195,lookup!$A:$A,0))</f>
        <v>1_VHB high</v>
      </c>
      <c r="AQ195" s="0" t="str">
        <f aca="false">INDEX(lookup!$W:$W,MATCH($A195,lookup!$A:$A,0))</f>
        <v>1_fin/acc/econ</v>
      </c>
      <c r="AS195" s="0" t="s">
        <v>91</v>
      </c>
      <c r="AT195" s="0" t="s">
        <v>111</v>
      </c>
      <c r="AU195" s="0" t="s">
        <v>93</v>
      </c>
      <c r="AV195" s="0" t="s">
        <v>843</v>
      </c>
      <c r="AY195" s="0" t="s">
        <v>844</v>
      </c>
      <c r="BA195" s="0" t="n">
        <v>251</v>
      </c>
      <c r="BB195" s="0" t="s">
        <v>96</v>
      </c>
      <c r="BC195" s="0" t="s">
        <v>426</v>
      </c>
      <c r="BD195" s="0" t="s">
        <v>142</v>
      </c>
      <c r="BE195" s="0" t="s">
        <v>98</v>
      </c>
      <c r="BI195" s="0" t="s">
        <v>208</v>
      </c>
      <c r="BJ195" s="0" t="s">
        <v>845</v>
      </c>
      <c r="BK195" s="0" t="s">
        <v>191</v>
      </c>
      <c r="BL195" s="0" t="s">
        <v>846</v>
      </c>
      <c r="BM195" s="0" t="s">
        <v>847</v>
      </c>
      <c r="BN195" s="0" t="s">
        <v>848</v>
      </c>
      <c r="BO195" s="0" t="s">
        <v>769</v>
      </c>
      <c r="BP195" s="0" t="s">
        <v>841</v>
      </c>
      <c r="BQ195" s="0" t="s">
        <v>127</v>
      </c>
      <c r="BT195" s="0" t="n">
        <v>0</v>
      </c>
      <c r="BU195" s="0" t="s">
        <v>849</v>
      </c>
      <c r="BW195" s="0" t="n">
        <v>2011</v>
      </c>
      <c r="BX195" s="0" t="n">
        <v>2017</v>
      </c>
      <c r="BY195" s="0" t="s">
        <v>206</v>
      </c>
      <c r="BZ195" s="0" t="n">
        <v>2014</v>
      </c>
      <c r="CA195" s="0" t="n">
        <v>0.285714285714286</v>
      </c>
      <c r="CB195" s="0" t="n">
        <v>0</v>
      </c>
      <c r="CC195" s="0" t="n">
        <v>1</v>
      </c>
      <c r="CD195" s="0" t="n">
        <v>-0.0165804967652528</v>
      </c>
      <c r="CE195" s="0" t="n">
        <v>1</v>
      </c>
    </row>
    <row r="196" customFormat="false" ht="15" hidden="false" customHeight="false" outlineLevel="0" collapsed="false">
      <c r="A196" s="0" t="s">
        <v>850</v>
      </c>
      <c r="B196" s="0" t="n">
        <v>1501</v>
      </c>
      <c r="C196" s="0" t="n">
        <v>-0.0257097746074832</v>
      </c>
      <c r="D196" s="0" t="n">
        <v>20806</v>
      </c>
      <c r="E196" s="0" t="n">
        <f aca="false">IF(ISNUMBER($BA196),$BA196,IF(AND(ISNUMBER($D196),ISNUMBER($BW196),ISNUMBER($BX196)),$D196*($BX196-$BW196+1),""))</f>
        <v>20806</v>
      </c>
      <c r="H196" s="0" t="s">
        <v>118</v>
      </c>
      <c r="I196" s="0" t="s">
        <v>344</v>
      </c>
      <c r="J196" s="0" t="n">
        <f aca="false">IF($BW196&lt;&gt;"",$BW196,"")</f>
        <v>2003</v>
      </c>
      <c r="K196" s="0" t="n">
        <f aca="false">IF($BX196&lt;&gt;"",$BX196,"")</f>
        <v>2018</v>
      </c>
      <c r="L196" s="0" t="n">
        <f aca="false">IF(AND(ISNUMBER($BW196),ISNUMBER($BX196)),($BW196+$BX196)/2,"")</f>
        <v>2010.5</v>
      </c>
      <c r="M196" s="0" t="n">
        <f aca="false">IF($L196&lt;&gt;"",$L196,"")</f>
        <v>2010.5</v>
      </c>
      <c r="N196" s="0" t="n">
        <f aca="false">IF(AND(ISNUMBER($BW196),ISNUMBER($BX196)),MIN(1,MAX(0,($BX196-2016+1)/($BX196-$BW196+1))),"")</f>
        <v>0.1875</v>
      </c>
      <c r="O196" s="0" t="n">
        <f aca="false">IF(AND(ISNUMBER($BW196),ISNUMBER($BX196)),MIN(1,MAX(0,($BX196-2017+1)/($BX196-$BW196+1))),"")</f>
        <v>0.125</v>
      </c>
      <c r="P196" s="0" t="n">
        <f aca="false">IF(AND(ISNUMBER($BW196),ISNUMBER($BX196)),MIN(1,MAX(0,($BX196-2018+1)/($BX196-$BW196+1))),"")</f>
        <v>0.0625</v>
      </c>
      <c r="Q196" s="0" t="n">
        <f aca="false">IF(AND(ISNUMBER($BW196),ISNUMBER($BX196)),MIN(1,MAX(0,($BX196-2019+1)/($BX196-$BW196+1))),"")</f>
        <v>0</v>
      </c>
      <c r="R196" s="0" t="n">
        <f aca="false">IF(AND(ISNUMBER($BW196),ISNUMBER($BX196)),MIN(1,MAX(0,($BX196-2016+1)/($BX196-$BW196+1))),"")</f>
        <v>0.1875</v>
      </c>
      <c r="S196" s="0" t="n">
        <f aca="false">IF($L196&lt;&gt;"",IF($L196&gt;=2015.5,1,0),"")</f>
        <v>0</v>
      </c>
      <c r="T196" s="0" t="n">
        <f aca="false">IF($L196&lt;&gt;"",IF($L196&gt;=2016,1,0),"")</f>
        <v>0</v>
      </c>
      <c r="U196" s="0" t="n">
        <f aca="false">IF(ISNUMBER($BX196),IF($BX196&gt;=2016,1,0),"")</f>
        <v>1</v>
      </c>
      <c r="V196" s="0" t="n">
        <f aca="false">IF(ISNUMBER($BW196),IF($BW196&gt;=2016,1,0),"")</f>
        <v>0</v>
      </c>
      <c r="W196" s="0" t="str">
        <f aca="false">IF(AND(ISNUMBER($BW196),ISNUMBER($BX196)),IF($BW196&gt;=2016,"post-only",IF($BX196&lt;2016,"pre-only","mixed")),"")</f>
        <v>mixed</v>
      </c>
      <c r="X196" s="0" t="n">
        <f aca="false">IF(AND(ISNUMBER($BW196),ISNUMBER($BX196)),MIN(1,MAX(0,($BX196-2017+1)/($BX196-$BW196+1))),"")</f>
        <v>0.125</v>
      </c>
      <c r="Y196" s="0" t="n">
        <f aca="false">IF(AND(ISNUMBER($BW196),ISNUMBER($BX196)),MIN(1,MAX(0,($BX196-2018+1)/($BX196-$BW196+1))),"")</f>
        <v>0.0625</v>
      </c>
      <c r="Z196" s="0" t="n">
        <f aca="false">IF(AND(ISNUMBER($BW196),ISNUMBER($BX196)),MIN(1,MAX(0,($BX196-2019+1)/($BX196-$BW196+1))),"")</f>
        <v>0</v>
      </c>
      <c r="AA196" s="0" t="n">
        <f aca="false">IF(ISNUMBER($BX196),IF($BX196&gt;=2017,1,0),"")</f>
        <v>1</v>
      </c>
      <c r="AB196" s="0" t="n">
        <f aca="false">IF(ISNUMBER($BX196),IF($BX196&gt;=2018,1,0),"")</f>
        <v>1</v>
      </c>
      <c r="AC196" s="0" t="n">
        <f aca="false">IF(ISNUMBER($BX196),IF($BX196&gt;=2019,1,0),"")</f>
        <v>0</v>
      </c>
      <c r="AD196" s="0" t="n">
        <f aca="false">IF($L196&lt;&gt;"",IF($L196&gt;2013,1,0),"")</f>
        <v>0</v>
      </c>
      <c r="AE196" s="0" t="n">
        <f aca="false">IF($L196&lt;&gt;"",1+IF($L196&gt;2011,1,0)+IF($L196&gt;2014,1,0),"")</f>
        <v>1</v>
      </c>
      <c r="AF196" s="0" t="s">
        <v>761</v>
      </c>
      <c r="AG196" s="0" t="s">
        <v>88</v>
      </c>
      <c r="AH196" s="0" t="s">
        <v>89</v>
      </c>
      <c r="AI196" s="0" t="s">
        <v>497</v>
      </c>
      <c r="AJ196" s="0" t="s">
        <v>334</v>
      </c>
      <c r="AK196" s="0" t="s">
        <v>90</v>
      </c>
      <c r="AL196" s="0" t="s">
        <v>90</v>
      </c>
      <c r="AM196" s="0" t="s">
        <v>851</v>
      </c>
      <c r="AN196" s="0" t="s">
        <v>90</v>
      </c>
      <c r="AO196" s="0" t="str">
        <f aca="false">INDEX(lookup!$Y:$Y,MATCH($A196,lookup!$A:$A,0))</f>
        <v>0_published</v>
      </c>
      <c r="AP196" s="0" t="str">
        <f aca="false">INDEX(lookup!$Z:$Z,MATCH($A196,lookup!$A:$A,0))</f>
        <v>1_VHB high</v>
      </c>
      <c r="AQ196" s="0" t="str">
        <f aca="false">INDEX(lookup!$W:$W,MATCH($A196,lookup!$A:$A,0))</f>
        <v>1_fin/acc/econ</v>
      </c>
      <c r="AS196" s="0" t="s">
        <v>91</v>
      </c>
      <c r="AT196" s="0" t="s">
        <v>111</v>
      </c>
      <c r="AU196" s="0" t="s">
        <v>93</v>
      </c>
      <c r="AV196" s="0" t="s">
        <v>852</v>
      </c>
      <c r="AW196" s="0" t="s">
        <v>853</v>
      </c>
      <c r="BA196" s="0" t="n">
        <v>20806</v>
      </c>
      <c r="BB196" s="0" t="s">
        <v>96</v>
      </c>
      <c r="BC196" s="0" t="s">
        <v>358</v>
      </c>
      <c r="BD196" s="0" t="s">
        <v>123</v>
      </c>
      <c r="BE196" s="0" t="s">
        <v>98</v>
      </c>
      <c r="BI196" s="0" t="s">
        <v>502</v>
      </c>
      <c r="BJ196" s="0" t="s">
        <v>854</v>
      </c>
      <c r="BK196" s="0" t="s">
        <v>855</v>
      </c>
      <c r="BL196" s="0" t="s">
        <v>856</v>
      </c>
      <c r="BM196" s="0" t="s">
        <v>857</v>
      </c>
      <c r="BN196" s="0" t="s">
        <v>858</v>
      </c>
      <c r="BO196" s="0" t="s">
        <v>769</v>
      </c>
      <c r="BP196" s="0" t="s">
        <v>850</v>
      </c>
      <c r="BQ196" s="0" t="s">
        <v>127</v>
      </c>
      <c r="BT196" s="0" t="n">
        <v>0</v>
      </c>
      <c r="BU196" s="0" t="s">
        <v>859</v>
      </c>
      <c r="BW196" s="0" t="n">
        <v>2003</v>
      </c>
      <c r="BX196" s="0" t="n">
        <v>2018</v>
      </c>
      <c r="BY196" s="0" t="s">
        <v>860</v>
      </c>
      <c r="BZ196" s="0" t="n">
        <v>2010.5</v>
      </c>
      <c r="CA196" s="0" t="n">
        <v>0.1875</v>
      </c>
      <c r="CB196" s="0" t="n">
        <v>0</v>
      </c>
      <c r="CC196" s="0" t="n">
        <v>1</v>
      </c>
      <c r="CD196" s="0" t="n">
        <v>-0.0257154415112745</v>
      </c>
      <c r="CE196" s="0" t="n">
        <v>1</v>
      </c>
    </row>
    <row r="197" customFormat="false" ht="15" hidden="false" customHeight="false" outlineLevel="0" collapsed="false">
      <c r="A197" s="0" t="s">
        <v>850</v>
      </c>
      <c r="B197" s="0" t="n">
        <v>1502</v>
      </c>
      <c r="C197" s="0" t="n">
        <v>-0.0193585592759604</v>
      </c>
      <c r="D197" s="0" t="n">
        <v>20806</v>
      </c>
      <c r="E197" s="0" t="n">
        <f aca="false">IF(ISNUMBER($BA197),$BA197,IF(AND(ISNUMBER($D197),ISNUMBER($BW197),ISNUMBER($BX197)),$D197*($BX197-$BW197+1),""))</f>
        <v>20806</v>
      </c>
      <c r="H197" s="0" t="s">
        <v>118</v>
      </c>
      <c r="I197" s="0" t="s">
        <v>344</v>
      </c>
      <c r="J197" s="0" t="n">
        <f aca="false">IF($BW197&lt;&gt;"",$BW197,"")</f>
        <v>2003</v>
      </c>
      <c r="K197" s="0" t="n">
        <f aca="false">IF($BX197&lt;&gt;"",$BX197,"")</f>
        <v>2018</v>
      </c>
      <c r="L197" s="0" t="n">
        <f aca="false">IF(AND(ISNUMBER($BW197),ISNUMBER($BX197)),($BW197+$BX197)/2,"")</f>
        <v>2010.5</v>
      </c>
      <c r="M197" s="0" t="n">
        <f aca="false">IF($L197&lt;&gt;"",$L197,"")</f>
        <v>2010.5</v>
      </c>
      <c r="N197" s="0" t="n">
        <f aca="false">IF(AND(ISNUMBER($BW197),ISNUMBER($BX197)),MIN(1,MAX(0,($BX197-2016+1)/($BX197-$BW197+1))),"")</f>
        <v>0.1875</v>
      </c>
      <c r="O197" s="0" t="n">
        <f aca="false">IF(AND(ISNUMBER($BW197),ISNUMBER($BX197)),MIN(1,MAX(0,($BX197-2017+1)/($BX197-$BW197+1))),"")</f>
        <v>0.125</v>
      </c>
      <c r="P197" s="0" t="n">
        <f aca="false">IF(AND(ISNUMBER($BW197),ISNUMBER($BX197)),MIN(1,MAX(0,($BX197-2018+1)/($BX197-$BW197+1))),"")</f>
        <v>0.0625</v>
      </c>
      <c r="Q197" s="0" t="n">
        <f aca="false">IF(AND(ISNUMBER($BW197),ISNUMBER($BX197)),MIN(1,MAX(0,($BX197-2019+1)/($BX197-$BW197+1))),"")</f>
        <v>0</v>
      </c>
      <c r="R197" s="0" t="n">
        <f aca="false">IF(AND(ISNUMBER($BW197),ISNUMBER($BX197)),MIN(1,MAX(0,($BX197-2016+1)/($BX197-$BW197+1))),"")</f>
        <v>0.1875</v>
      </c>
      <c r="S197" s="0" t="n">
        <f aca="false">IF($L197&lt;&gt;"",IF($L197&gt;=2015.5,1,0),"")</f>
        <v>0</v>
      </c>
      <c r="T197" s="0" t="n">
        <f aca="false">IF($L197&lt;&gt;"",IF($L197&gt;=2016,1,0),"")</f>
        <v>0</v>
      </c>
      <c r="U197" s="0" t="n">
        <f aca="false">IF(ISNUMBER($BX197),IF($BX197&gt;=2016,1,0),"")</f>
        <v>1</v>
      </c>
      <c r="V197" s="0" t="n">
        <f aca="false">IF(ISNUMBER($BW197),IF($BW197&gt;=2016,1,0),"")</f>
        <v>0</v>
      </c>
      <c r="W197" s="0" t="str">
        <f aca="false">IF(AND(ISNUMBER($BW197),ISNUMBER($BX197)),IF($BW197&gt;=2016,"post-only",IF($BX197&lt;2016,"pre-only","mixed")),"")</f>
        <v>mixed</v>
      </c>
      <c r="X197" s="0" t="n">
        <f aca="false">IF(AND(ISNUMBER($BW197),ISNUMBER($BX197)),MIN(1,MAX(0,($BX197-2017+1)/($BX197-$BW197+1))),"")</f>
        <v>0.125</v>
      </c>
      <c r="Y197" s="0" t="n">
        <f aca="false">IF(AND(ISNUMBER($BW197),ISNUMBER($BX197)),MIN(1,MAX(0,($BX197-2018+1)/($BX197-$BW197+1))),"")</f>
        <v>0.0625</v>
      </c>
      <c r="Z197" s="0" t="n">
        <f aca="false">IF(AND(ISNUMBER($BW197),ISNUMBER($BX197)),MIN(1,MAX(0,($BX197-2019+1)/($BX197-$BW197+1))),"")</f>
        <v>0</v>
      </c>
      <c r="AA197" s="0" t="n">
        <f aca="false">IF(ISNUMBER($BX197),IF($BX197&gt;=2017,1,0),"")</f>
        <v>1</v>
      </c>
      <c r="AB197" s="0" t="n">
        <f aca="false">IF(ISNUMBER($BX197),IF($BX197&gt;=2018,1,0),"")</f>
        <v>1</v>
      </c>
      <c r="AC197" s="0" t="n">
        <f aca="false">IF(ISNUMBER($BX197),IF($BX197&gt;=2019,1,0),"")</f>
        <v>0</v>
      </c>
      <c r="AD197" s="0" t="n">
        <f aca="false">IF($L197&lt;&gt;"",IF($L197&gt;2013,1,0),"")</f>
        <v>0</v>
      </c>
      <c r="AE197" s="0" t="n">
        <f aca="false">IF($L197&lt;&gt;"",1+IF($L197&gt;2011,1,0)+IF($L197&gt;2014,1,0),"")</f>
        <v>1</v>
      </c>
      <c r="AF197" s="0" t="s">
        <v>761</v>
      </c>
      <c r="AG197" s="0" t="s">
        <v>88</v>
      </c>
      <c r="AH197" s="0" t="s">
        <v>89</v>
      </c>
      <c r="AI197" s="0" t="s">
        <v>497</v>
      </c>
      <c r="AJ197" s="0" t="s">
        <v>334</v>
      </c>
      <c r="AK197" s="0" t="s">
        <v>90</v>
      </c>
      <c r="AL197" s="0" t="s">
        <v>90</v>
      </c>
      <c r="AM197" s="0" t="s">
        <v>851</v>
      </c>
      <c r="AN197" s="0" t="s">
        <v>90</v>
      </c>
      <c r="AO197" s="0" t="str">
        <f aca="false">INDEX(lookup!$Y:$Y,MATCH($A197,lookup!$A:$A,0))</f>
        <v>0_published</v>
      </c>
      <c r="AP197" s="0" t="str">
        <f aca="false">INDEX(lookup!$Z:$Z,MATCH($A197,lookup!$A:$A,0))</f>
        <v>1_VHB high</v>
      </c>
      <c r="AQ197" s="0" t="str">
        <f aca="false">INDEX(lookup!$W:$W,MATCH($A197,lookup!$A:$A,0))</f>
        <v>1_fin/acc/econ</v>
      </c>
      <c r="AS197" s="0" t="s">
        <v>91</v>
      </c>
      <c r="AT197" s="0" t="s">
        <v>111</v>
      </c>
      <c r="AU197" s="0" t="s">
        <v>93</v>
      </c>
      <c r="AV197" s="0" t="s">
        <v>861</v>
      </c>
      <c r="AW197" s="0" t="s">
        <v>862</v>
      </c>
      <c r="BA197" s="0" t="n">
        <v>20806</v>
      </c>
      <c r="BB197" s="0" t="s">
        <v>96</v>
      </c>
      <c r="BC197" s="0" t="s">
        <v>358</v>
      </c>
      <c r="BD197" s="0" t="s">
        <v>123</v>
      </c>
      <c r="BE197" s="0" t="s">
        <v>98</v>
      </c>
      <c r="BI197" s="0" t="s">
        <v>502</v>
      </c>
      <c r="BJ197" s="0" t="s">
        <v>863</v>
      </c>
      <c r="BK197" s="0" t="s">
        <v>855</v>
      </c>
      <c r="BL197" s="0" t="s">
        <v>864</v>
      </c>
      <c r="BM197" s="0" t="s">
        <v>857</v>
      </c>
      <c r="BN197" s="0" t="s">
        <v>865</v>
      </c>
      <c r="BO197" s="0" t="s">
        <v>769</v>
      </c>
      <c r="BP197" s="0" t="s">
        <v>850</v>
      </c>
      <c r="BQ197" s="0" t="s">
        <v>127</v>
      </c>
      <c r="BT197" s="0" t="n">
        <v>0</v>
      </c>
      <c r="BU197" s="0" t="s">
        <v>859</v>
      </c>
      <c r="BW197" s="0" t="n">
        <v>2003</v>
      </c>
      <c r="BX197" s="0" t="n">
        <v>2018</v>
      </c>
      <c r="BY197" s="0" t="s">
        <v>860</v>
      </c>
      <c r="BZ197" s="0" t="n">
        <v>2010.5</v>
      </c>
      <c r="CA197" s="0" t="n">
        <v>0.1875</v>
      </c>
      <c r="CB197" s="0" t="n">
        <v>0</v>
      </c>
      <c r="CC197" s="0" t="n">
        <v>1</v>
      </c>
      <c r="CD197" s="0" t="n">
        <v>-0.0193609780511792</v>
      </c>
      <c r="CE197" s="0" t="n">
        <v>1</v>
      </c>
    </row>
    <row r="198" customFormat="false" ht="15" hidden="false" customHeight="false" outlineLevel="0" collapsed="false">
      <c r="A198" s="0" t="s">
        <v>850</v>
      </c>
      <c r="B198" s="0" t="n">
        <v>1503</v>
      </c>
      <c r="C198" s="0" t="n">
        <v>0.0204689745595304</v>
      </c>
      <c r="D198" s="0" t="n">
        <v>10998</v>
      </c>
      <c r="E198" s="0" t="n">
        <f aca="false">IF(ISNUMBER($BA198),$BA198,IF(AND(ISNUMBER($D198),ISNUMBER($BW198),ISNUMBER($BX198)),$D198*($BX198-$BW198+1),""))</f>
        <v>10998</v>
      </c>
      <c r="H198" s="0" t="s">
        <v>118</v>
      </c>
      <c r="I198" s="0" t="s">
        <v>344</v>
      </c>
      <c r="J198" s="0" t="n">
        <f aca="false">IF($BW198&lt;&gt;"",$BW198,"")</f>
        <v>2003</v>
      </c>
      <c r="K198" s="0" t="n">
        <f aca="false">IF($BX198&lt;&gt;"",$BX198,"")</f>
        <v>2018</v>
      </c>
      <c r="L198" s="0" t="n">
        <f aca="false">IF(AND(ISNUMBER($BW198),ISNUMBER($BX198)),($BW198+$BX198)/2,"")</f>
        <v>2010.5</v>
      </c>
      <c r="M198" s="0" t="n">
        <f aca="false">IF($L198&lt;&gt;"",$L198,"")</f>
        <v>2010.5</v>
      </c>
      <c r="N198" s="0" t="n">
        <f aca="false">IF(AND(ISNUMBER($BW198),ISNUMBER($BX198)),MIN(1,MAX(0,($BX198-2016+1)/($BX198-$BW198+1))),"")</f>
        <v>0.1875</v>
      </c>
      <c r="O198" s="0" t="n">
        <f aca="false">IF(AND(ISNUMBER($BW198),ISNUMBER($BX198)),MIN(1,MAX(0,($BX198-2017+1)/($BX198-$BW198+1))),"")</f>
        <v>0.125</v>
      </c>
      <c r="P198" s="0" t="n">
        <f aca="false">IF(AND(ISNUMBER($BW198),ISNUMBER($BX198)),MIN(1,MAX(0,($BX198-2018+1)/($BX198-$BW198+1))),"")</f>
        <v>0.0625</v>
      </c>
      <c r="Q198" s="0" t="n">
        <f aca="false">IF(AND(ISNUMBER($BW198),ISNUMBER($BX198)),MIN(1,MAX(0,($BX198-2019+1)/($BX198-$BW198+1))),"")</f>
        <v>0</v>
      </c>
      <c r="R198" s="0" t="n">
        <f aca="false">IF(AND(ISNUMBER($BW198),ISNUMBER($BX198)),MIN(1,MAX(0,($BX198-2016+1)/($BX198-$BW198+1))),"")</f>
        <v>0.1875</v>
      </c>
      <c r="S198" s="0" t="n">
        <f aca="false">IF($L198&lt;&gt;"",IF($L198&gt;=2015.5,1,0),"")</f>
        <v>0</v>
      </c>
      <c r="T198" s="0" t="n">
        <f aca="false">IF($L198&lt;&gt;"",IF($L198&gt;=2016,1,0),"")</f>
        <v>0</v>
      </c>
      <c r="U198" s="0" t="n">
        <f aca="false">IF(ISNUMBER($BX198),IF($BX198&gt;=2016,1,0),"")</f>
        <v>1</v>
      </c>
      <c r="V198" s="0" t="n">
        <f aca="false">IF(ISNUMBER($BW198),IF($BW198&gt;=2016,1,0),"")</f>
        <v>0</v>
      </c>
      <c r="W198" s="0" t="str">
        <f aca="false">IF(AND(ISNUMBER($BW198),ISNUMBER($BX198)),IF($BW198&gt;=2016,"post-only",IF($BX198&lt;2016,"pre-only","mixed")),"")</f>
        <v>mixed</v>
      </c>
      <c r="X198" s="0" t="n">
        <f aca="false">IF(AND(ISNUMBER($BW198),ISNUMBER($BX198)),MIN(1,MAX(0,($BX198-2017+1)/($BX198-$BW198+1))),"")</f>
        <v>0.125</v>
      </c>
      <c r="Y198" s="0" t="n">
        <f aca="false">IF(AND(ISNUMBER($BW198),ISNUMBER($BX198)),MIN(1,MAX(0,($BX198-2018+1)/($BX198-$BW198+1))),"")</f>
        <v>0.0625</v>
      </c>
      <c r="Z198" s="0" t="n">
        <f aca="false">IF(AND(ISNUMBER($BW198),ISNUMBER($BX198)),MIN(1,MAX(0,($BX198-2019+1)/($BX198-$BW198+1))),"")</f>
        <v>0</v>
      </c>
      <c r="AA198" s="0" t="n">
        <f aca="false">IF(ISNUMBER($BX198),IF($BX198&gt;=2017,1,0),"")</f>
        <v>1</v>
      </c>
      <c r="AB198" s="0" t="n">
        <f aca="false">IF(ISNUMBER($BX198),IF($BX198&gt;=2018,1,0),"")</f>
        <v>1</v>
      </c>
      <c r="AC198" s="0" t="n">
        <f aca="false">IF(ISNUMBER($BX198),IF($BX198&gt;=2019,1,0),"")</f>
        <v>0</v>
      </c>
      <c r="AD198" s="0" t="n">
        <f aca="false">IF($L198&lt;&gt;"",IF($L198&gt;2013,1,0),"")</f>
        <v>0</v>
      </c>
      <c r="AE198" s="0" t="n">
        <f aca="false">IF($L198&lt;&gt;"",1+IF($L198&gt;2011,1,0)+IF($L198&gt;2014,1,0),"")</f>
        <v>1</v>
      </c>
      <c r="AF198" s="0" t="s">
        <v>310</v>
      </c>
      <c r="AG198" s="0" t="s">
        <v>88</v>
      </c>
      <c r="AH198" s="0" t="s">
        <v>89</v>
      </c>
      <c r="AI198" s="0" t="s">
        <v>497</v>
      </c>
      <c r="AJ198" s="0" t="s">
        <v>334</v>
      </c>
      <c r="AK198" s="0" t="s">
        <v>90</v>
      </c>
      <c r="AL198" s="0" t="s">
        <v>90</v>
      </c>
      <c r="AM198" s="0" t="s">
        <v>851</v>
      </c>
      <c r="AN198" s="0" t="s">
        <v>90</v>
      </c>
      <c r="AO198" s="0" t="str">
        <f aca="false">INDEX(lookup!$Y:$Y,MATCH($A198,lookup!$A:$A,0))</f>
        <v>0_published</v>
      </c>
      <c r="AP198" s="0" t="str">
        <f aca="false">INDEX(lookup!$Z:$Z,MATCH($A198,lookup!$A:$A,0))</f>
        <v>1_VHB high</v>
      </c>
      <c r="AQ198" s="0" t="str">
        <f aca="false">INDEX(lookup!$W:$W,MATCH($A198,lookup!$A:$A,0))</f>
        <v>1_fin/acc/econ</v>
      </c>
      <c r="AS198" s="0" t="s">
        <v>91</v>
      </c>
      <c r="AT198" s="0" t="s">
        <v>111</v>
      </c>
      <c r="AU198" s="0" t="s">
        <v>311</v>
      </c>
      <c r="AV198" s="0" t="s">
        <v>866</v>
      </c>
      <c r="AW198" s="0" t="s">
        <v>867</v>
      </c>
      <c r="BA198" s="0" t="n">
        <v>10998</v>
      </c>
      <c r="BB198" s="0" t="s">
        <v>96</v>
      </c>
      <c r="BC198" s="0" t="s">
        <v>868</v>
      </c>
      <c r="BD198" s="0" t="s">
        <v>123</v>
      </c>
      <c r="BE198" s="0" t="s">
        <v>98</v>
      </c>
      <c r="BI198" s="0" t="s">
        <v>502</v>
      </c>
      <c r="BJ198" s="0" t="s">
        <v>869</v>
      </c>
      <c r="BK198" s="0" t="s">
        <v>855</v>
      </c>
      <c r="BL198" s="0" t="s">
        <v>870</v>
      </c>
      <c r="BM198" s="0" t="s">
        <v>857</v>
      </c>
      <c r="BN198" s="0" t="s">
        <v>871</v>
      </c>
      <c r="BO198" s="0" t="s">
        <v>769</v>
      </c>
      <c r="BP198" s="0" t="s">
        <v>850</v>
      </c>
      <c r="BQ198" s="0" t="s">
        <v>127</v>
      </c>
      <c r="BT198" s="0" t="n">
        <v>0</v>
      </c>
      <c r="BU198" s="0" t="s">
        <v>859</v>
      </c>
      <c r="BW198" s="0" t="n">
        <v>2003</v>
      </c>
      <c r="BX198" s="0" t="n">
        <v>2018</v>
      </c>
      <c r="BY198" s="0" t="s">
        <v>860</v>
      </c>
      <c r="BZ198" s="0" t="n">
        <v>2010.5</v>
      </c>
      <c r="CA198" s="0" t="n">
        <v>0.1875</v>
      </c>
      <c r="CB198" s="0" t="n">
        <v>0</v>
      </c>
      <c r="CC198" s="0" t="n">
        <v>1</v>
      </c>
      <c r="CD198" s="0" t="n">
        <v>0.0204718339679988</v>
      </c>
      <c r="CE198" s="0" t="n">
        <v>1</v>
      </c>
    </row>
    <row r="199" customFormat="false" ht="15" hidden="false" customHeight="false" outlineLevel="0" collapsed="false">
      <c r="A199" s="0" t="s">
        <v>850</v>
      </c>
      <c r="B199" s="0" t="n">
        <v>1504</v>
      </c>
      <c r="C199" s="0" t="n">
        <v>-0.0294470880132096</v>
      </c>
      <c r="D199" s="0" t="n">
        <v>11124</v>
      </c>
      <c r="E199" s="0" t="n">
        <f aca="false">IF(ISNUMBER($BA199),$BA199,IF(AND(ISNUMBER($D199),ISNUMBER($BW199),ISNUMBER($BX199)),$D199*($BX199-$BW199+1),""))</f>
        <v>11124</v>
      </c>
      <c r="H199" s="0" t="s">
        <v>118</v>
      </c>
      <c r="I199" s="0" t="s">
        <v>344</v>
      </c>
      <c r="J199" s="0" t="n">
        <f aca="false">IF($BW199&lt;&gt;"",$BW199,"")</f>
        <v>2003</v>
      </c>
      <c r="K199" s="0" t="n">
        <f aca="false">IF($BX199&lt;&gt;"",$BX199,"")</f>
        <v>2018</v>
      </c>
      <c r="L199" s="0" t="n">
        <f aca="false">IF(AND(ISNUMBER($BW199),ISNUMBER($BX199)),($BW199+$BX199)/2,"")</f>
        <v>2010.5</v>
      </c>
      <c r="M199" s="0" t="n">
        <f aca="false">IF($L199&lt;&gt;"",$L199,"")</f>
        <v>2010.5</v>
      </c>
      <c r="N199" s="0" t="n">
        <f aca="false">IF(AND(ISNUMBER($BW199),ISNUMBER($BX199)),MIN(1,MAX(0,($BX199-2016+1)/($BX199-$BW199+1))),"")</f>
        <v>0.1875</v>
      </c>
      <c r="O199" s="0" t="n">
        <f aca="false">IF(AND(ISNUMBER($BW199),ISNUMBER($BX199)),MIN(1,MAX(0,($BX199-2017+1)/($BX199-$BW199+1))),"")</f>
        <v>0.125</v>
      </c>
      <c r="P199" s="0" t="n">
        <f aca="false">IF(AND(ISNUMBER($BW199),ISNUMBER($BX199)),MIN(1,MAX(0,($BX199-2018+1)/($BX199-$BW199+1))),"")</f>
        <v>0.0625</v>
      </c>
      <c r="Q199" s="0" t="n">
        <f aca="false">IF(AND(ISNUMBER($BW199),ISNUMBER($BX199)),MIN(1,MAX(0,($BX199-2019+1)/($BX199-$BW199+1))),"")</f>
        <v>0</v>
      </c>
      <c r="R199" s="0" t="n">
        <f aca="false">IF(AND(ISNUMBER($BW199),ISNUMBER($BX199)),MIN(1,MAX(0,($BX199-2016+1)/($BX199-$BW199+1))),"")</f>
        <v>0.1875</v>
      </c>
      <c r="S199" s="0" t="n">
        <f aca="false">IF($L199&lt;&gt;"",IF($L199&gt;=2015.5,1,0),"")</f>
        <v>0</v>
      </c>
      <c r="T199" s="0" t="n">
        <f aca="false">IF($L199&lt;&gt;"",IF($L199&gt;=2016,1,0),"")</f>
        <v>0</v>
      </c>
      <c r="U199" s="0" t="n">
        <f aca="false">IF(ISNUMBER($BX199),IF($BX199&gt;=2016,1,0),"")</f>
        <v>1</v>
      </c>
      <c r="V199" s="0" t="n">
        <f aca="false">IF(ISNUMBER($BW199),IF($BW199&gt;=2016,1,0),"")</f>
        <v>0</v>
      </c>
      <c r="W199" s="0" t="str">
        <f aca="false">IF(AND(ISNUMBER($BW199),ISNUMBER($BX199)),IF($BW199&gt;=2016,"post-only",IF($BX199&lt;2016,"pre-only","mixed")),"")</f>
        <v>mixed</v>
      </c>
      <c r="X199" s="0" t="n">
        <f aca="false">IF(AND(ISNUMBER($BW199),ISNUMBER($BX199)),MIN(1,MAX(0,($BX199-2017+1)/($BX199-$BW199+1))),"")</f>
        <v>0.125</v>
      </c>
      <c r="Y199" s="0" t="n">
        <f aca="false">IF(AND(ISNUMBER($BW199),ISNUMBER($BX199)),MIN(1,MAX(0,($BX199-2018+1)/($BX199-$BW199+1))),"")</f>
        <v>0.0625</v>
      </c>
      <c r="Z199" s="0" t="n">
        <f aca="false">IF(AND(ISNUMBER($BW199),ISNUMBER($BX199)),MIN(1,MAX(0,($BX199-2019+1)/($BX199-$BW199+1))),"")</f>
        <v>0</v>
      </c>
      <c r="AA199" s="0" t="n">
        <f aca="false">IF(ISNUMBER($BX199),IF($BX199&gt;=2017,1,0),"")</f>
        <v>1</v>
      </c>
      <c r="AB199" s="0" t="n">
        <f aca="false">IF(ISNUMBER($BX199),IF($BX199&gt;=2018,1,0),"")</f>
        <v>1</v>
      </c>
      <c r="AC199" s="0" t="n">
        <f aca="false">IF(ISNUMBER($BX199),IF($BX199&gt;=2019,1,0),"")</f>
        <v>0</v>
      </c>
      <c r="AD199" s="0" t="n">
        <f aca="false">IF($L199&lt;&gt;"",IF($L199&gt;2013,1,0),"")</f>
        <v>0</v>
      </c>
      <c r="AE199" s="0" t="n">
        <f aca="false">IF($L199&lt;&gt;"",1+IF($L199&gt;2011,1,0)+IF($L199&gt;2014,1,0),"")</f>
        <v>1</v>
      </c>
      <c r="AF199" s="0" t="s">
        <v>761</v>
      </c>
      <c r="AG199" s="0" t="s">
        <v>88</v>
      </c>
      <c r="AH199" s="0" t="s">
        <v>89</v>
      </c>
      <c r="AI199" s="0" t="s">
        <v>497</v>
      </c>
      <c r="AJ199" s="0" t="s">
        <v>334</v>
      </c>
      <c r="AK199" s="0" t="s">
        <v>90</v>
      </c>
      <c r="AL199" s="0" t="s">
        <v>90</v>
      </c>
      <c r="AM199" s="0" t="s">
        <v>851</v>
      </c>
      <c r="AN199" s="0" t="s">
        <v>90</v>
      </c>
      <c r="AO199" s="0" t="str">
        <f aca="false">INDEX(lookup!$Y:$Y,MATCH($A199,lookup!$A:$A,0))</f>
        <v>0_published</v>
      </c>
      <c r="AP199" s="0" t="str">
        <f aca="false">INDEX(lookup!$Z:$Z,MATCH($A199,lookup!$A:$A,0))</f>
        <v>1_VHB high</v>
      </c>
      <c r="AQ199" s="0" t="str">
        <f aca="false">INDEX(lookup!$W:$W,MATCH($A199,lookup!$A:$A,0))</f>
        <v>1_fin/acc/econ</v>
      </c>
      <c r="AS199" s="0" t="s">
        <v>91</v>
      </c>
      <c r="AT199" s="0" t="s">
        <v>111</v>
      </c>
      <c r="AU199" s="0" t="s">
        <v>93</v>
      </c>
      <c r="AV199" s="0" t="s">
        <v>872</v>
      </c>
      <c r="AW199" s="0" t="s">
        <v>873</v>
      </c>
      <c r="BA199" s="0" t="n">
        <v>11124</v>
      </c>
      <c r="BB199" s="0" t="s">
        <v>96</v>
      </c>
      <c r="BC199" s="0" t="s">
        <v>358</v>
      </c>
      <c r="BD199" s="0" t="s">
        <v>123</v>
      </c>
      <c r="BE199" s="0" t="s">
        <v>206</v>
      </c>
      <c r="BF199" s="0" t="s">
        <v>874</v>
      </c>
      <c r="BI199" s="0" t="s">
        <v>336</v>
      </c>
      <c r="BJ199" s="0" t="s">
        <v>854</v>
      </c>
      <c r="BK199" s="0" t="s">
        <v>875</v>
      </c>
      <c r="BL199" s="0" t="s">
        <v>876</v>
      </c>
      <c r="BM199" s="0" t="s">
        <v>857</v>
      </c>
      <c r="BN199" s="0" t="s">
        <v>858</v>
      </c>
      <c r="BO199" s="0" t="s">
        <v>769</v>
      </c>
      <c r="BP199" s="0" t="s">
        <v>850</v>
      </c>
      <c r="BQ199" s="0" t="s">
        <v>127</v>
      </c>
      <c r="BT199" s="0" t="n">
        <v>0</v>
      </c>
      <c r="BU199" s="0" t="s">
        <v>859</v>
      </c>
      <c r="BW199" s="0" t="n">
        <v>2003</v>
      </c>
      <c r="BX199" s="0" t="n">
        <v>2018</v>
      </c>
      <c r="BY199" s="0" t="s">
        <v>860</v>
      </c>
      <c r="BZ199" s="0" t="n">
        <v>2010.5</v>
      </c>
      <c r="CA199" s="0" t="n">
        <v>0.1875</v>
      </c>
      <c r="CB199" s="0" t="n">
        <v>0</v>
      </c>
      <c r="CC199" s="0" t="n">
        <v>1</v>
      </c>
      <c r="CD199" s="0" t="n">
        <v>-0.0294556039385205</v>
      </c>
      <c r="CE199" s="0" t="n">
        <v>1</v>
      </c>
    </row>
    <row r="200" customFormat="false" ht="15" hidden="false" customHeight="false" outlineLevel="0" collapsed="false">
      <c r="A200" s="0" t="s">
        <v>850</v>
      </c>
      <c r="B200" s="0" t="n">
        <v>1505</v>
      </c>
      <c r="C200" s="0" t="n">
        <v>-0.0317859096233464</v>
      </c>
      <c r="D200" s="0" t="n">
        <v>11124</v>
      </c>
      <c r="E200" s="0" t="n">
        <f aca="false">IF(ISNUMBER($BA200),$BA200,IF(AND(ISNUMBER($D200),ISNUMBER($BW200),ISNUMBER($BX200)),$D200*($BX200-$BW200+1),""))</f>
        <v>11124</v>
      </c>
      <c r="H200" s="0" t="s">
        <v>118</v>
      </c>
      <c r="I200" s="0" t="s">
        <v>344</v>
      </c>
      <c r="J200" s="0" t="n">
        <f aca="false">IF($BW200&lt;&gt;"",$BW200,"")</f>
        <v>2003</v>
      </c>
      <c r="K200" s="0" t="n">
        <f aca="false">IF($BX200&lt;&gt;"",$BX200,"")</f>
        <v>2018</v>
      </c>
      <c r="L200" s="0" t="n">
        <f aca="false">IF(AND(ISNUMBER($BW200),ISNUMBER($BX200)),($BW200+$BX200)/2,"")</f>
        <v>2010.5</v>
      </c>
      <c r="M200" s="0" t="n">
        <f aca="false">IF($L200&lt;&gt;"",$L200,"")</f>
        <v>2010.5</v>
      </c>
      <c r="N200" s="0" t="n">
        <f aca="false">IF(AND(ISNUMBER($BW200),ISNUMBER($BX200)),MIN(1,MAX(0,($BX200-2016+1)/($BX200-$BW200+1))),"")</f>
        <v>0.1875</v>
      </c>
      <c r="O200" s="0" t="n">
        <f aca="false">IF(AND(ISNUMBER($BW200),ISNUMBER($BX200)),MIN(1,MAX(0,($BX200-2017+1)/($BX200-$BW200+1))),"")</f>
        <v>0.125</v>
      </c>
      <c r="P200" s="0" t="n">
        <f aca="false">IF(AND(ISNUMBER($BW200),ISNUMBER($BX200)),MIN(1,MAX(0,($BX200-2018+1)/($BX200-$BW200+1))),"")</f>
        <v>0.0625</v>
      </c>
      <c r="Q200" s="0" t="n">
        <f aca="false">IF(AND(ISNUMBER($BW200),ISNUMBER($BX200)),MIN(1,MAX(0,($BX200-2019+1)/($BX200-$BW200+1))),"")</f>
        <v>0</v>
      </c>
      <c r="R200" s="0" t="n">
        <f aca="false">IF(AND(ISNUMBER($BW200),ISNUMBER($BX200)),MIN(1,MAX(0,($BX200-2016+1)/($BX200-$BW200+1))),"")</f>
        <v>0.1875</v>
      </c>
      <c r="S200" s="0" t="n">
        <f aca="false">IF($L200&lt;&gt;"",IF($L200&gt;=2015.5,1,0),"")</f>
        <v>0</v>
      </c>
      <c r="T200" s="0" t="n">
        <f aca="false">IF($L200&lt;&gt;"",IF($L200&gt;=2016,1,0),"")</f>
        <v>0</v>
      </c>
      <c r="U200" s="0" t="n">
        <f aca="false">IF(ISNUMBER($BX200),IF($BX200&gt;=2016,1,0),"")</f>
        <v>1</v>
      </c>
      <c r="V200" s="0" t="n">
        <f aca="false">IF(ISNUMBER($BW200),IF($BW200&gt;=2016,1,0),"")</f>
        <v>0</v>
      </c>
      <c r="W200" s="0" t="str">
        <f aca="false">IF(AND(ISNUMBER($BW200),ISNUMBER($BX200)),IF($BW200&gt;=2016,"post-only",IF($BX200&lt;2016,"pre-only","mixed")),"")</f>
        <v>mixed</v>
      </c>
      <c r="X200" s="0" t="n">
        <f aca="false">IF(AND(ISNUMBER($BW200),ISNUMBER($BX200)),MIN(1,MAX(0,($BX200-2017+1)/($BX200-$BW200+1))),"")</f>
        <v>0.125</v>
      </c>
      <c r="Y200" s="0" t="n">
        <f aca="false">IF(AND(ISNUMBER($BW200),ISNUMBER($BX200)),MIN(1,MAX(0,($BX200-2018+1)/($BX200-$BW200+1))),"")</f>
        <v>0.0625</v>
      </c>
      <c r="Z200" s="0" t="n">
        <f aca="false">IF(AND(ISNUMBER($BW200),ISNUMBER($BX200)),MIN(1,MAX(0,($BX200-2019+1)/($BX200-$BW200+1))),"")</f>
        <v>0</v>
      </c>
      <c r="AA200" s="0" t="n">
        <f aca="false">IF(ISNUMBER($BX200),IF($BX200&gt;=2017,1,0),"")</f>
        <v>1</v>
      </c>
      <c r="AB200" s="0" t="n">
        <f aca="false">IF(ISNUMBER($BX200),IF($BX200&gt;=2018,1,0),"")</f>
        <v>1</v>
      </c>
      <c r="AC200" s="0" t="n">
        <f aca="false">IF(ISNUMBER($BX200),IF($BX200&gt;=2019,1,0),"")</f>
        <v>0</v>
      </c>
      <c r="AD200" s="0" t="n">
        <f aca="false">IF($L200&lt;&gt;"",IF($L200&gt;2013,1,0),"")</f>
        <v>0</v>
      </c>
      <c r="AE200" s="0" t="n">
        <f aca="false">IF($L200&lt;&gt;"",1+IF($L200&gt;2011,1,0)+IF($L200&gt;2014,1,0),"")</f>
        <v>1</v>
      </c>
      <c r="AF200" s="0" t="s">
        <v>761</v>
      </c>
      <c r="AG200" s="0" t="s">
        <v>88</v>
      </c>
      <c r="AH200" s="0" t="s">
        <v>89</v>
      </c>
      <c r="AI200" s="0" t="s">
        <v>497</v>
      </c>
      <c r="AJ200" s="0" t="s">
        <v>334</v>
      </c>
      <c r="AK200" s="0" t="s">
        <v>90</v>
      </c>
      <c r="AL200" s="0" t="s">
        <v>90</v>
      </c>
      <c r="AM200" s="0" t="s">
        <v>851</v>
      </c>
      <c r="AN200" s="0" t="s">
        <v>90</v>
      </c>
      <c r="AO200" s="0" t="str">
        <f aca="false">INDEX(lookup!$Y:$Y,MATCH($A200,lookup!$A:$A,0))</f>
        <v>0_published</v>
      </c>
      <c r="AP200" s="0" t="str">
        <f aca="false">INDEX(lookup!$Z:$Z,MATCH($A200,lookup!$A:$A,0))</f>
        <v>1_VHB high</v>
      </c>
      <c r="AQ200" s="0" t="str">
        <f aca="false">INDEX(lookup!$W:$W,MATCH($A200,lookup!$A:$A,0))</f>
        <v>1_fin/acc/econ</v>
      </c>
      <c r="AS200" s="0" t="s">
        <v>91</v>
      </c>
      <c r="AT200" s="0" t="s">
        <v>111</v>
      </c>
      <c r="AU200" s="0" t="s">
        <v>93</v>
      </c>
      <c r="AV200" s="0" t="s">
        <v>877</v>
      </c>
      <c r="AW200" s="0" t="s">
        <v>878</v>
      </c>
      <c r="BA200" s="0" t="n">
        <v>11124</v>
      </c>
      <c r="BB200" s="0" t="s">
        <v>96</v>
      </c>
      <c r="BC200" s="0" t="s">
        <v>358</v>
      </c>
      <c r="BD200" s="0" t="s">
        <v>123</v>
      </c>
      <c r="BE200" s="0" t="s">
        <v>206</v>
      </c>
      <c r="BF200" s="0" t="s">
        <v>874</v>
      </c>
      <c r="BI200" s="0" t="s">
        <v>336</v>
      </c>
      <c r="BJ200" s="0" t="s">
        <v>863</v>
      </c>
      <c r="BK200" s="0" t="s">
        <v>875</v>
      </c>
      <c r="BL200" s="0" t="s">
        <v>879</v>
      </c>
      <c r="BM200" s="0" t="s">
        <v>857</v>
      </c>
      <c r="BN200" s="0" t="s">
        <v>865</v>
      </c>
      <c r="BO200" s="0" t="s">
        <v>769</v>
      </c>
      <c r="BP200" s="0" t="s">
        <v>850</v>
      </c>
      <c r="BQ200" s="0" t="s">
        <v>127</v>
      </c>
      <c r="BT200" s="0" t="n">
        <v>0</v>
      </c>
      <c r="BU200" s="0" t="s">
        <v>859</v>
      </c>
      <c r="BW200" s="0" t="n">
        <v>2003</v>
      </c>
      <c r="BX200" s="0" t="n">
        <v>2018</v>
      </c>
      <c r="BY200" s="0" t="s">
        <v>860</v>
      </c>
      <c r="BZ200" s="0" t="n">
        <v>2010.5</v>
      </c>
      <c r="CA200" s="0" t="n">
        <v>0.1875</v>
      </c>
      <c r="CB200" s="0" t="n">
        <v>0</v>
      </c>
      <c r="CC200" s="0" t="n">
        <v>1</v>
      </c>
      <c r="CD200" s="0" t="n">
        <v>-0.0317966210189735</v>
      </c>
      <c r="CE200" s="0" t="n">
        <v>1</v>
      </c>
    </row>
    <row r="201" customFormat="false" ht="15" hidden="false" customHeight="false" outlineLevel="0" collapsed="false">
      <c r="A201" s="0" t="s">
        <v>850</v>
      </c>
      <c r="B201" s="0" t="n">
        <v>1506</v>
      </c>
      <c r="C201" s="0" t="n">
        <v>0.0138640819033286</v>
      </c>
      <c r="D201" s="0" t="n">
        <v>7265</v>
      </c>
      <c r="E201" s="0" t="n">
        <f aca="false">IF(ISNUMBER($BA201),$BA201,IF(AND(ISNUMBER($D201),ISNUMBER($BW201),ISNUMBER($BX201)),$D201*($BX201-$BW201+1),""))</f>
        <v>7265</v>
      </c>
      <c r="H201" s="0" t="s">
        <v>118</v>
      </c>
      <c r="I201" s="0" t="s">
        <v>344</v>
      </c>
      <c r="J201" s="0" t="n">
        <f aca="false">IF($BW201&lt;&gt;"",$BW201,"")</f>
        <v>2003</v>
      </c>
      <c r="K201" s="0" t="n">
        <f aca="false">IF($BX201&lt;&gt;"",$BX201,"")</f>
        <v>2018</v>
      </c>
      <c r="L201" s="0" t="n">
        <f aca="false">IF(AND(ISNUMBER($BW201),ISNUMBER($BX201)),($BW201+$BX201)/2,"")</f>
        <v>2010.5</v>
      </c>
      <c r="M201" s="0" t="n">
        <f aca="false">IF($L201&lt;&gt;"",$L201,"")</f>
        <v>2010.5</v>
      </c>
      <c r="N201" s="0" t="n">
        <f aca="false">IF(AND(ISNUMBER($BW201),ISNUMBER($BX201)),MIN(1,MAX(0,($BX201-2016+1)/($BX201-$BW201+1))),"")</f>
        <v>0.1875</v>
      </c>
      <c r="O201" s="0" t="n">
        <f aca="false">IF(AND(ISNUMBER($BW201),ISNUMBER($BX201)),MIN(1,MAX(0,($BX201-2017+1)/($BX201-$BW201+1))),"")</f>
        <v>0.125</v>
      </c>
      <c r="P201" s="0" t="n">
        <f aca="false">IF(AND(ISNUMBER($BW201),ISNUMBER($BX201)),MIN(1,MAX(0,($BX201-2018+1)/($BX201-$BW201+1))),"")</f>
        <v>0.0625</v>
      </c>
      <c r="Q201" s="0" t="n">
        <f aca="false">IF(AND(ISNUMBER($BW201),ISNUMBER($BX201)),MIN(1,MAX(0,($BX201-2019+1)/($BX201-$BW201+1))),"")</f>
        <v>0</v>
      </c>
      <c r="R201" s="0" t="n">
        <f aca="false">IF(AND(ISNUMBER($BW201),ISNUMBER($BX201)),MIN(1,MAX(0,($BX201-2016+1)/($BX201-$BW201+1))),"")</f>
        <v>0.1875</v>
      </c>
      <c r="S201" s="0" t="n">
        <f aca="false">IF($L201&lt;&gt;"",IF($L201&gt;=2015.5,1,0),"")</f>
        <v>0</v>
      </c>
      <c r="T201" s="0" t="n">
        <f aca="false">IF($L201&lt;&gt;"",IF($L201&gt;=2016,1,0),"")</f>
        <v>0</v>
      </c>
      <c r="U201" s="0" t="n">
        <f aca="false">IF(ISNUMBER($BX201),IF($BX201&gt;=2016,1,0),"")</f>
        <v>1</v>
      </c>
      <c r="V201" s="0" t="n">
        <f aca="false">IF(ISNUMBER($BW201),IF($BW201&gt;=2016,1,0),"")</f>
        <v>0</v>
      </c>
      <c r="W201" s="0" t="str">
        <f aca="false">IF(AND(ISNUMBER($BW201),ISNUMBER($BX201)),IF($BW201&gt;=2016,"post-only",IF($BX201&lt;2016,"pre-only","mixed")),"")</f>
        <v>mixed</v>
      </c>
      <c r="X201" s="0" t="n">
        <f aca="false">IF(AND(ISNUMBER($BW201),ISNUMBER($BX201)),MIN(1,MAX(0,($BX201-2017+1)/($BX201-$BW201+1))),"")</f>
        <v>0.125</v>
      </c>
      <c r="Y201" s="0" t="n">
        <f aca="false">IF(AND(ISNUMBER($BW201),ISNUMBER($BX201)),MIN(1,MAX(0,($BX201-2018+1)/($BX201-$BW201+1))),"")</f>
        <v>0.0625</v>
      </c>
      <c r="Z201" s="0" t="n">
        <f aca="false">IF(AND(ISNUMBER($BW201),ISNUMBER($BX201)),MIN(1,MAX(0,($BX201-2019+1)/($BX201-$BW201+1))),"")</f>
        <v>0</v>
      </c>
      <c r="AA201" s="0" t="n">
        <f aca="false">IF(ISNUMBER($BX201),IF($BX201&gt;=2017,1,0),"")</f>
        <v>1</v>
      </c>
      <c r="AB201" s="0" t="n">
        <f aca="false">IF(ISNUMBER($BX201),IF($BX201&gt;=2018,1,0),"")</f>
        <v>1</v>
      </c>
      <c r="AC201" s="0" t="n">
        <f aca="false">IF(ISNUMBER($BX201),IF($BX201&gt;=2019,1,0),"")</f>
        <v>0</v>
      </c>
      <c r="AD201" s="0" t="n">
        <f aca="false">IF($L201&lt;&gt;"",IF($L201&gt;2013,1,0),"")</f>
        <v>0</v>
      </c>
      <c r="AE201" s="0" t="n">
        <f aca="false">IF($L201&lt;&gt;"",1+IF($L201&gt;2011,1,0)+IF($L201&gt;2014,1,0),"")</f>
        <v>1</v>
      </c>
      <c r="AF201" s="0" t="s">
        <v>310</v>
      </c>
      <c r="AG201" s="0" t="s">
        <v>88</v>
      </c>
      <c r="AH201" s="0" t="s">
        <v>89</v>
      </c>
      <c r="AI201" s="0" t="s">
        <v>497</v>
      </c>
      <c r="AJ201" s="0" t="s">
        <v>334</v>
      </c>
      <c r="AK201" s="0" t="s">
        <v>90</v>
      </c>
      <c r="AL201" s="0" t="s">
        <v>90</v>
      </c>
      <c r="AM201" s="0" t="s">
        <v>851</v>
      </c>
      <c r="AN201" s="0" t="s">
        <v>90</v>
      </c>
      <c r="AO201" s="0" t="str">
        <f aca="false">INDEX(lookup!$Y:$Y,MATCH($A201,lookup!$A:$A,0))</f>
        <v>0_published</v>
      </c>
      <c r="AP201" s="0" t="str">
        <f aca="false">INDEX(lookup!$Z:$Z,MATCH($A201,lookup!$A:$A,0))</f>
        <v>1_VHB high</v>
      </c>
      <c r="AQ201" s="0" t="str">
        <f aca="false">INDEX(lookup!$W:$W,MATCH($A201,lookup!$A:$A,0))</f>
        <v>1_fin/acc/econ</v>
      </c>
      <c r="AS201" s="0" t="s">
        <v>91</v>
      </c>
      <c r="AT201" s="0" t="s">
        <v>111</v>
      </c>
      <c r="AU201" s="0" t="s">
        <v>311</v>
      </c>
      <c r="AV201" s="0" t="s">
        <v>880</v>
      </c>
      <c r="AW201" s="0" t="s">
        <v>881</v>
      </c>
      <c r="BA201" s="0" t="n">
        <v>7265</v>
      </c>
      <c r="BB201" s="0" t="s">
        <v>96</v>
      </c>
      <c r="BC201" s="0" t="s">
        <v>868</v>
      </c>
      <c r="BD201" s="0" t="s">
        <v>123</v>
      </c>
      <c r="BE201" s="0" t="s">
        <v>206</v>
      </c>
      <c r="BF201" s="0" t="s">
        <v>874</v>
      </c>
      <c r="BI201" s="0" t="s">
        <v>336</v>
      </c>
      <c r="BJ201" s="0" t="s">
        <v>882</v>
      </c>
      <c r="BK201" s="0" t="s">
        <v>875</v>
      </c>
      <c r="BL201" s="0" t="s">
        <v>883</v>
      </c>
      <c r="BM201" s="0" t="s">
        <v>857</v>
      </c>
      <c r="BN201" s="0" t="s">
        <v>884</v>
      </c>
      <c r="BO201" s="0" t="s">
        <v>769</v>
      </c>
      <c r="BP201" s="0" t="s">
        <v>850</v>
      </c>
      <c r="BQ201" s="0" t="s">
        <v>127</v>
      </c>
      <c r="BT201" s="0" t="n">
        <v>0</v>
      </c>
      <c r="BU201" s="0" t="s">
        <v>859</v>
      </c>
      <c r="BW201" s="0" t="n">
        <v>2003</v>
      </c>
      <c r="BX201" s="0" t="n">
        <v>2018</v>
      </c>
      <c r="BY201" s="0" t="s">
        <v>860</v>
      </c>
      <c r="BZ201" s="0" t="n">
        <v>2010.5</v>
      </c>
      <c r="CA201" s="0" t="n">
        <v>0.1875</v>
      </c>
      <c r="CB201" s="0" t="n">
        <v>0</v>
      </c>
      <c r="CC201" s="0" t="n">
        <v>1</v>
      </c>
      <c r="CD201" s="0" t="n">
        <v>0.0138649702903014</v>
      </c>
      <c r="CE201" s="0" t="n">
        <v>1</v>
      </c>
    </row>
    <row r="202" customFormat="false" ht="15" hidden="false" customHeight="false" outlineLevel="0" collapsed="false">
      <c r="A202" s="0" t="s">
        <v>850</v>
      </c>
      <c r="B202" s="0" t="n">
        <v>1507</v>
      </c>
      <c r="C202" s="0" t="n">
        <v>-0.0376742989719241</v>
      </c>
      <c r="D202" s="0" t="n">
        <v>9682</v>
      </c>
      <c r="E202" s="0" t="n">
        <f aca="false">IF(ISNUMBER($BA202),$BA202,IF(AND(ISNUMBER($D202),ISNUMBER($BW202),ISNUMBER($BX202)),$D202*($BX202-$BW202+1),""))</f>
        <v>9682</v>
      </c>
      <c r="H202" s="0" t="s">
        <v>118</v>
      </c>
      <c r="I202" s="0" t="s">
        <v>344</v>
      </c>
      <c r="J202" s="0" t="n">
        <f aca="false">IF($BW202&lt;&gt;"",$BW202,"")</f>
        <v>2003</v>
      </c>
      <c r="K202" s="0" t="n">
        <f aca="false">IF($BX202&lt;&gt;"",$BX202,"")</f>
        <v>2018</v>
      </c>
      <c r="L202" s="0" t="n">
        <f aca="false">IF(AND(ISNUMBER($BW202),ISNUMBER($BX202)),($BW202+$BX202)/2,"")</f>
        <v>2010.5</v>
      </c>
      <c r="M202" s="0" t="n">
        <f aca="false">IF($L202&lt;&gt;"",$L202,"")</f>
        <v>2010.5</v>
      </c>
      <c r="N202" s="0" t="n">
        <f aca="false">IF(AND(ISNUMBER($BW202),ISNUMBER($BX202)),MIN(1,MAX(0,($BX202-2016+1)/($BX202-$BW202+1))),"")</f>
        <v>0.1875</v>
      </c>
      <c r="O202" s="0" t="n">
        <f aca="false">IF(AND(ISNUMBER($BW202),ISNUMBER($BX202)),MIN(1,MAX(0,($BX202-2017+1)/($BX202-$BW202+1))),"")</f>
        <v>0.125</v>
      </c>
      <c r="P202" s="0" t="n">
        <f aca="false">IF(AND(ISNUMBER($BW202),ISNUMBER($BX202)),MIN(1,MAX(0,($BX202-2018+1)/($BX202-$BW202+1))),"")</f>
        <v>0.0625</v>
      </c>
      <c r="Q202" s="0" t="n">
        <f aca="false">IF(AND(ISNUMBER($BW202),ISNUMBER($BX202)),MIN(1,MAX(0,($BX202-2019+1)/($BX202-$BW202+1))),"")</f>
        <v>0</v>
      </c>
      <c r="R202" s="0" t="n">
        <f aca="false">IF(AND(ISNUMBER($BW202),ISNUMBER($BX202)),MIN(1,MAX(0,($BX202-2016+1)/($BX202-$BW202+1))),"")</f>
        <v>0.1875</v>
      </c>
      <c r="S202" s="0" t="n">
        <f aca="false">IF($L202&lt;&gt;"",IF($L202&gt;=2015.5,1,0),"")</f>
        <v>0</v>
      </c>
      <c r="T202" s="0" t="n">
        <f aca="false">IF($L202&lt;&gt;"",IF($L202&gt;=2016,1,0),"")</f>
        <v>0</v>
      </c>
      <c r="U202" s="0" t="n">
        <f aca="false">IF(ISNUMBER($BX202),IF($BX202&gt;=2016,1,0),"")</f>
        <v>1</v>
      </c>
      <c r="V202" s="0" t="n">
        <f aca="false">IF(ISNUMBER($BW202),IF($BW202&gt;=2016,1,0),"")</f>
        <v>0</v>
      </c>
      <c r="W202" s="0" t="str">
        <f aca="false">IF(AND(ISNUMBER($BW202),ISNUMBER($BX202)),IF($BW202&gt;=2016,"post-only",IF($BX202&lt;2016,"pre-only","mixed")),"")</f>
        <v>mixed</v>
      </c>
      <c r="X202" s="0" t="n">
        <f aca="false">IF(AND(ISNUMBER($BW202),ISNUMBER($BX202)),MIN(1,MAX(0,($BX202-2017+1)/($BX202-$BW202+1))),"")</f>
        <v>0.125</v>
      </c>
      <c r="Y202" s="0" t="n">
        <f aca="false">IF(AND(ISNUMBER($BW202),ISNUMBER($BX202)),MIN(1,MAX(0,($BX202-2018+1)/($BX202-$BW202+1))),"")</f>
        <v>0.0625</v>
      </c>
      <c r="Z202" s="0" t="n">
        <f aca="false">IF(AND(ISNUMBER($BW202),ISNUMBER($BX202)),MIN(1,MAX(0,($BX202-2019+1)/($BX202-$BW202+1))),"")</f>
        <v>0</v>
      </c>
      <c r="AA202" s="0" t="n">
        <f aca="false">IF(ISNUMBER($BX202),IF($BX202&gt;=2017,1,0),"")</f>
        <v>1</v>
      </c>
      <c r="AB202" s="0" t="n">
        <f aca="false">IF(ISNUMBER($BX202),IF($BX202&gt;=2018,1,0),"")</f>
        <v>1</v>
      </c>
      <c r="AC202" s="0" t="n">
        <f aca="false">IF(ISNUMBER($BX202),IF($BX202&gt;=2019,1,0),"")</f>
        <v>0</v>
      </c>
      <c r="AD202" s="0" t="n">
        <f aca="false">IF($L202&lt;&gt;"",IF($L202&gt;2013,1,0),"")</f>
        <v>0</v>
      </c>
      <c r="AE202" s="0" t="n">
        <f aca="false">IF($L202&lt;&gt;"",1+IF($L202&gt;2011,1,0)+IF($L202&gt;2014,1,0),"")</f>
        <v>1</v>
      </c>
      <c r="AF202" s="0" t="s">
        <v>761</v>
      </c>
      <c r="AG202" s="0" t="s">
        <v>88</v>
      </c>
      <c r="AH202" s="0" t="s">
        <v>89</v>
      </c>
      <c r="AI202" s="0" t="s">
        <v>497</v>
      </c>
      <c r="AJ202" s="0" t="s">
        <v>334</v>
      </c>
      <c r="AK202" s="0" t="s">
        <v>90</v>
      </c>
      <c r="AL202" s="0" t="s">
        <v>90</v>
      </c>
      <c r="AM202" s="0" t="s">
        <v>851</v>
      </c>
      <c r="AN202" s="0" t="s">
        <v>90</v>
      </c>
      <c r="AO202" s="0" t="str">
        <f aca="false">INDEX(lookup!$Y:$Y,MATCH($A202,lookup!$A:$A,0))</f>
        <v>0_published</v>
      </c>
      <c r="AP202" s="0" t="str">
        <f aca="false">INDEX(lookup!$Z:$Z,MATCH($A202,lookup!$A:$A,0))</f>
        <v>1_VHB high</v>
      </c>
      <c r="AQ202" s="0" t="str">
        <f aca="false">INDEX(lookup!$W:$W,MATCH($A202,lookup!$A:$A,0))</f>
        <v>1_fin/acc/econ</v>
      </c>
      <c r="AS202" s="0" t="s">
        <v>91</v>
      </c>
      <c r="AT202" s="0" t="s">
        <v>111</v>
      </c>
      <c r="AU202" s="0" t="s">
        <v>93</v>
      </c>
      <c r="AV202" s="0" t="s">
        <v>852</v>
      </c>
      <c r="AW202" s="0" t="s">
        <v>853</v>
      </c>
      <c r="BA202" s="0" t="n">
        <v>9682</v>
      </c>
      <c r="BB202" s="0" t="s">
        <v>96</v>
      </c>
      <c r="BC202" s="0" t="s">
        <v>358</v>
      </c>
      <c r="BD202" s="0" t="s">
        <v>123</v>
      </c>
      <c r="BE202" s="0" t="s">
        <v>206</v>
      </c>
      <c r="BF202" s="0" t="s">
        <v>885</v>
      </c>
      <c r="BI202" s="0" t="s">
        <v>99</v>
      </c>
      <c r="BJ202" s="0" t="s">
        <v>854</v>
      </c>
      <c r="BK202" s="0" t="s">
        <v>750</v>
      </c>
      <c r="BL202" s="0" t="s">
        <v>856</v>
      </c>
      <c r="BM202" s="0" t="s">
        <v>857</v>
      </c>
      <c r="BN202" s="0" t="s">
        <v>858</v>
      </c>
      <c r="BO202" s="0" t="s">
        <v>769</v>
      </c>
      <c r="BP202" s="0" t="s">
        <v>850</v>
      </c>
      <c r="BQ202" s="0" t="s">
        <v>127</v>
      </c>
      <c r="BT202" s="0" t="n">
        <v>0</v>
      </c>
      <c r="BU202" s="0" t="s">
        <v>859</v>
      </c>
      <c r="BW202" s="0" t="n">
        <v>2003</v>
      </c>
      <c r="BX202" s="0" t="n">
        <v>2018</v>
      </c>
      <c r="BY202" s="0" t="s">
        <v>860</v>
      </c>
      <c r="BZ202" s="0" t="n">
        <v>2010.5</v>
      </c>
      <c r="CA202" s="0" t="n">
        <v>0.1875</v>
      </c>
      <c r="CB202" s="0" t="n">
        <v>0</v>
      </c>
      <c r="CC202" s="0" t="n">
        <v>1</v>
      </c>
      <c r="CD202" s="0" t="n">
        <v>-0.0376921385407247</v>
      </c>
      <c r="CE202" s="0" t="n">
        <v>1</v>
      </c>
    </row>
    <row r="203" customFormat="false" ht="15" hidden="false" customHeight="false" outlineLevel="0" collapsed="false">
      <c r="A203" s="0" t="s">
        <v>850</v>
      </c>
      <c r="B203" s="0" t="n">
        <v>1508</v>
      </c>
      <c r="C203" s="0" t="n">
        <v>-0.0283720890305453</v>
      </c>
      <c r="D203" s="0" t="n">
        <v>9682</v>
      </c>
      <c r="E203" s="0" t="n">
        <f aca="false">IF(ISNUMBER($BA203),$BA203,IF(AND(ISNUMBER($D203),ISNUMBER($BW203),ISNUMBER($BX203)),$D203*($BX203-$BW203+1),""))</f>
        <v>9682</v>
      </c>
      <c r="H203" s="0" t="s">
        <v>118</v>
      </c>
      <c r="I203" s="0" t="s">
        <v>344</v>
      </c>
      <c r="J203" s="0" t="n">
        <f aca="false">IF($BW203&lt;&gt;"",$BW203,"")</f>
        <v>2003</v>
      </c>
      <c r="K203" s="0" t="n">
        <f aca="false">IF($BX203&lt;&gt;"",$BX203,"")</f>
        <v>2018</v>
      </c>
      <c r="L203" s="0" t="n">
        <f aca="false">IF(AND(ISNUMBER($BW203),ISNUMBER($BX203)),($BW203+$BX203)/2,"")</f>
        <v>2010.5</v>
      </c>
      <c r="M203" s="0" t="n">
        <f aca="false">IF($L203&lt;&gt;"",$L203,"")</f>
        <v>2010.5</v>
      </c>
      <c r="N203" s="0" t="n">
        <f aca="false">IF(AND(ISNUMBER($BW203),ISNUMBER($BX203)),MIN(1,MAX(0,($BX203-2016+1)/($BX203-$BW203+1))),"")</f>
        <v>0.1875</v>
      </c>
      <c r="O203" s="0" t="n">
        <f aca="false">IF(AND(ISNUMBER($BW203),ISNUMBER($BX203)),MIN(1,MAX(0,($BX203-2017+1)/($BX203-$BW203+1))),"")</f>
        <v>0.125</v>
      </c>
      <c r="P203" s="0" t="n">
        <f aca="false">IF(AND(ISNUMBER($BW203),ISNUMBER($BX203)),MIN(1,MAX(0,($BX203-2018+1)/($BX203-$BW203+1))),"")</f>
        <v>0.0625</v>
      </c>
      <c r="Q203" s="0" t="n">
        <f aca="false">IF(AND(ISNUMBER($BW203),ISNUMBER($BX203)),MIN(1,MAX(0,($BX203-2019+1)/($BX203-$BW203+1))),"")</f>
        <v>0</v>
      </c>
      <c r="R203" s="0" t="n">
        <f aca="false">IF(AND(ISNUMBER($BW203),ISNUMBER($BX203)),MIN(1,MAX(0,($BX203-2016+1)/($BX203-$BW203+1))),"")</f>
        <v>0.1875</v>
      </c>
      <c r="S203" s="0" t="n">
        <f aca="false">IF($L203&lt;&gt;"",IF($L203&gt;=2015.5,1,0),"")</f>
        <v>0</v>
      </c>
      <c r="T203" s="0" t="n">
        <f aca="false">IF($L203&lt;&gt;"",IF($L203&gt;=2016,1,0),"")</f>
        <v>0</v>
      </c>
      <c r="U203" s="0" t="n">
        <f aca="false">IF(ISNUMBER($BX203),IF($BX203&gt;=2016,1,0),"")</f>
        <v>1</v>
      </c>
      <c r="V203" s="0" t="n">
        <f aca="false">IF(ISNUMBER($BW203),IF($BW203&gt;=2016,1,0),"")</f>
        <v>0</v>
      </c>
      <c r="W203" s="0" t="str">
        <f aca="false">IF(AND(ISNUMBER($BW203),ISNUMBER($BX203)),IF($BW203&gt;=2016,"post-only",IF($BX203&lt;2016,"pre-only","mixed")),"")</f>
        <v>mixed</v>
      </c>
      <c r="X203" s="0" t="n">
        <f aca="false">IF(AND(ISNUMBER($BW203),ISNUMBER($BX203)),MIN(1,MAX(0,($BX203-2017+1)/($BX203-$BW203+1))),"")</f>
        <v>0.125</v>
      </c>
      <c r="Y203" s="0" t="n">
        <f aca="false">IF(AND(ISNUMBER($BW203),ISNUMBER($BX203)),MIN(1,MAX(0,($BX203-2018+1)/($BX203-$BW203+1))),"")</f>
        <v>0.0625</v>
      </c>
      <c r="Z203" s="0" t="n">
        <f aca="false">IF(AND(ISNUMBER($BW203),ISNUMBER($BX203)),MIN(1,MAX(0,($BX203-2019+1)/($BX203-$BW203+1))),"")</f>
        <v>0</v>
      </c>
      <c r="AA203" s="0" t="n">
        <f aca="false">IF(ISNUMBER($BX203),IF($BX203&gt;=2017,1,0),"")</f>
        <v>1</v>
      </c>
      <c r="AB203" s="0" t="n">
        <f aca="false">IF(ISNUMBER($BX203),IF($BX203&gt;=2018,1,0),"")</f>
        <v>1</v>
      </c>
      <c r="AC203" s="0" t="n">
        <f aca="false">IF(ISNUMBER($BX203),IF($BX203&gt;=2019,1,0),"")</f>
        <v>0</v>
      </c>
      <c r="AD203" s="0" t="n">
        <f aca="false">IF($L203&lt;&gt;"",IF($L203&gt;2013,1,0),"")</f>
        <v>0</v>
      </c>
      <c r="AE203" s="0" t="n">
        <f aca="false">IF($L203&lt;&gt;"",1+IF($L203&gt;2011,1,0)+IF($L203&gt;2014,1,0),"")</f>
        <v>1</v>
      </c>
      <c r="AF203" s="0" t="s">
        <v>761</v>
      </c>
      <c r="AG203" s="0" t="s">
        <v>88</v>
      </c>
      <c r="AH203" s="0" t="s">
        <v>89</v>
      </c>
      <c r="AI203" s="0" t="s">
        <v>497</v>
      </c>
      <c r="AJ203" s="0" t="s">
        <v>334</v>
      </c>
      <c r="AK203" s="0" t="s">
        <v>90</v>
      </c>
      <c r="AL203" s="0" t="s">
        <v>90</v>
      </c>
      <c r="AM203" s="0" t="s">
        <v>851</v>
      </c>
      <c r="AN203" s="0" t="s">
        <v>90</v>
      </c>
      <c r="AO203" s="0" t="str">
        <f aca="false">INDEX(lookup!$Y:$Y,MATCH($A203,lookup!$A:$A,0))</f>
        <v>0_published</v>
      </c>
      <c r="AP203" s="0" t="str">
        <f aca="false">INDEX(lookup!$Z:$Z,MATCH($A203,lookup!$A:$A,0))</f>
        <v>1_VHB high</v>
      </c>
      <c r="AQ203" s="0" t="str">
        <f aca="false">INDEX(lookup!$W:$W,MATCH($A203,lookup!$A:$A,0))</f>
        <v>1_fin/acc/econ</v>
      </c>
      <c r="AS203" s="0" t="s">
        <v>91</v>
      </c>
      <c r="AT203" s="0" t="s">
        <v>111</v>
      </c>
      <c r="AU203" s="0" t="s">
        <v>93</v>
      </c>
      <c r="AV203" s="0" t="s">
        <v>861</v>
      </c>
      <c r="AW203" s="0" t="s">
        <v>862</v>
      </c>
      <c r="BA203" s="0" t="n">
        <v>9682</v>
      </c>
      <c r="BB203" s="0" t="s">
        <v>96</v>
      </c>
      <c r="BC203" s="0" t="s">
        <v>358</v>
      </c>
      <c r="BD203" s="0" t="s">
        <v>123</v>
      </c>
      <c r="BE203" s="0" t="s">
        <v>206</v>
      </c>
      <c r="BF203" s="0" t="s">
        <v>885</v>
      </c>
      <c r="BI203" s="0" t="s">
        <v>99</v>
      </c>
      <c r="BJ203" s="0" t="s">
        <v>863</v>
      </c>
      <c r="BK203" s="0" t="s">
        <v>750</v>
      </c>
      <c r="BL203" s="0" t="s">
        <v>864</v>
      </c>
      <c r="BM203" s="0" t="s">
        <v>857</v>
      </c>
      <c r="BN203" s="0" t="s">
        <v>865</v>
      </c>
      <c r="BO203" s="0" t="s">
        <v>769</v>
      </c>
      <c r="BP203" s="0" t="s">
        <v>850</v>
      </c>
      <c r="BQ203" s="0" t="s">
        <v>127</v>
      </c>
      <c r="BT203" s="0" t="n">
        <v>0</v>
      </c>
      <c r="BU203" s="0" t="s">
        <v>859</v>
      </c>
      <c r="BW203" s="0" t="n">
        <v>2003</v>
      </c>
      <c r="BX203" s="0" t="n">
        <v>2018</v>
      </c>
      <c r="BY203" s="0" t="s">
        <v>860</v>
      </c>
      <c r="BZ203" s="0" t="n">
        <v>2010.5</v>
      </c>
      <c r="CA203" s="0" t="n">
        <v>0.1875</v>
      </c>
      <c r="CB203" s="0" t="n">
        <v>0</v>
      </c>
      <c r="CC203" s="0" t="n">
        <v>1</v>
      </c>
      <c r="CD203" s="0" t="n">
        <v>-0.0283797056545132</v>
      </c>
      <c r="CE203" s="0" t="n">
        <v>1</v>
      </c>
    </row>
    <row r="204" customFormat="false" ht="15" hidden="false" customHeight="false" outlineLevel="0" collapsed="false">
      <c r="A204" s="0" t="s">
        <v>850</v>
      </c>
      <c r="B204" s="0" t="n">
        <v>1509</v>
      </c>
      <c r="C204" s="0" t="n">
        <v>0.0352695428888932</v>
      </c>
      <c r="D204" s="0" t="n">
        <v>3733</v>
      </c>
      <c r="E204" s="0" t="n">
        <f aca="false">IF(ISNUMBER($BA204),$BA204,IF(AND(ISNUMBER($D204),ISNUMBER($BW204),ISNUMBER($BX204)),$D204*($BX204-$BW204+1),""))</f>
        <v>3733</v>
      </c>
      <c r="H204" s="0" t="s">
        <v>118</v>
      </c>
      <c r="I204" s="0" t="s">
        <v>344</v>
      </c>
      <c r="J204" s="0" t="n">
        <f aca="false">IF($BW204&lt;&gt;"",$BW204,"")</f>
        <v>2003</v>
      </c>
      <c r="K204" s="0" t="n">
        <f aca="false">IF($BX204&lt;&gt;"",$BX204,"")</f>
        <v>2018</v>
      </c>
      <c r="L204" s="0" t="n">
        <f aca="false">IF(AND(ISNUMBER($BW204),ISNUMBER($BX204)),($BW204+$BX204)/2,"")</f>
        <v>2010.5</v>
      </c>
      <c r="M204" s="0" t="n">
        <f aca="false">IF($L204&lt;&gt;"",$L204,"")</f>
        <v>2010.5</v>
      </c>
      <c r="N204" s="0" t="n">
        <f aca="false">IF(AND(ISNUMBER($BW204),ISNUMBER($BX204)),MIN(1,MAX(0,($BX204-2016+1)/($BX204-$BW204+1))),"")</f>
        <v>0.1875</v>
      </c>
      <c r="O204" s="0" t="n">
        <f aca="false">IF(AND(ISNUMBER($BW204),ISNUMBER($BX204)),MIN(1,MAX(0,($BX204-2017+1)/($BX204-$BW204+1))),"")</f>
        <v>0.125</v>
      </c>
      <c r="P204" s="0" t="n">
        <f aca="false">IF(AND(ISNUMBER($BW204),ISNUMBER($BX204)),MIN(1,MAX(0,($BX204-2018+1)/($BX204-$BW204+1))),"")</f>
        <v>0.0625</v>
      </c>
      <c r="Q204" s="0" t="n">
        <f aca="false">IF(AND(ISNUMBER($BW204),ISNUMBER($BX204)),MIN(1,MAX(0,($BX204-2019+1)/($BX204-$BW204+1))),"")</f>
        <v>0</v>
      </c>
      <c r="R204" s="0" t="n">
        <f aca="false">IF(AND(ISNUMBER($BW204),ISNUMBER($BX204)),MIN(1,MAX(0,($BX204-2016+1)/($BX204-$BW204+1))),"")</f>
        <v>0.1875</v>
      </c>
      <c r="S204" s="0" t="n">
        <f aca="false">IF($L204&lt;&gt;"",IF($L204&gt;=2015.5,1,0),"")</f>
        <v>0</v>
      </c>
      <c r="T204" s="0" t="n">
        <f aca="false">IF($L204&lt;&gt;"",IF($L204&gt;=2016,1,0),"")</f>
        <v>0</v>
      </c>
      <c r="U204" s="0" t="n">
        <f aca="false">IF(ISNUMBER($BX204),IF($BX204&gt;=2016,1,0),"")</f>
        <v>1</v>
      </c>
      <c r="V204" s="0" t="n">
        <f aca="false">IF(ISNUMBER($BW204),IF($BW204&gt;=2016,1,0),"")</f>
        <v>0</v>
      </c>
      <c r="W204" s="0" t="str">
        <f aca="false">IF(AND(ISNUMBER($BW204),ISNUMBER($BX204)),IF($BW204&gt;=2016,"post-only",IF($BX204&lt;2016,"pre-only","mixed")),"")</f>
        <v>mixed</v>
      </c>
      <c r="X204" s="0" t="n">
        <f aca="false">IF(AND(ISNUMBER($BW204),ISNUMBER($BX204)),MIN(1,MAX(0,($BX204-2017+1)/($BX204-$BW204+1))),"")</f>
        <v>0.125</v>
      </c>
      <c r="Y204" s="0" t="n">
        <f aca="false">IF(AND(ISNUMBER($BW204),ISNUMBER($BX204)),MIN(1,MAX(0,($BX204-2018+1)/($BX204-$BW204+1))),"")</f>
        <v>0.0625</v>
      </c>
      <c r="Z204" s="0" t="n">
        <f aca="false">IF(AND(ISNUMBER($BW204),ISNUMBER($BX204)),MIN(1,MAX(0,($BX204-2019+1)/($BX204-$BW204+1))),"")</f>
        <v>0</v>
      </c>
      <c r="AA204" s="0" t="n">
        <f aca="false">IF(ISNUMBER($BX204),IF($BX204&gt;=2017,1,0),"")</f>
        <v>1</v>
      </c>
      <c r="AB204" s="0" t="n">
        <f aca="false">IF(ISNUMBER($BX204),IF($BX204&gt;=2018,1,0),"")</f>
        <v>1</v>
      </c>
      <c r="AC204" s="0" t="n">
        <f aca="false">IF(ISNUMBER($BX204),IF($BX204&gt;=2019,1,0),"")</f>
        <v>0</v>
      </c>
      <c r="AD204" s="0" t="n">
        <f aca="false">IF($L204&lt;&gt;"",IF($L204&gt;2013,1,0),"")</f>
        <v>0</v>
      </c>
      <c r="AE204" s="0" t="n">
        <f aca="false">IF($L204&lt;&gt;"",1+IF($L204&gt;2011,1,0)+IF($L204&gt;2014,1,0),"")</f>
        <v>1</v>
      </c>
      <c r="AF204" s="0" t="s">
        <v>310</v>
      </c>
      <c r="AG204" s="0" t="s">
        <v>88</v>
      </c>
      <c r="AH204" s="0" t="s">
        <v>89</v>
      </c>
      <c r="AI204" s="0" t="s">
        <v>497</v>
      </c>
      <c r="AJ204" s="0" t="s">
        <v>334</v>
      </c>
      <c r="AK204" s="0" t="s">
        <v>90</v>
      </c>
      <c r="AL204" s="0" t="s">
        <v>90</v>
      </c>
      <c r="AM204" s="0" t="s">
        <v>851</v>
      </c>
      <c r="AN204" s="0" t="s">
        <v>90</v>
      </c>
      <c r="AO204" s="0" t="str">
        <f aca="false">INDEX(lookup!$Y:$Y,MATCH($A204,lookup!$A:$A,0))</f>
        <v>0_published</v>
      </c>
      <c r="AP204" s="0" t="str">
        <f aca="false">INDEX(lookup!$Z:$Z,MATCH($A204,lookup!$A:$A,0))</f>
        <v>1_VHB high</v>
      </c>
      <c r="AQ204" s="0" t="str">
        <f aca="false">INDEX(lookup!$W:$W,MATCH($A204,lookup!$A:$A,0))</f>
        <v>1_fin/acc/econ</v>
      </c>
      <c r="AS204" s="0" t="s">
        <v>91</v>
      </c>
      <c r="AT204" s="0" t="s">
        <v>111</v>
      </c>
      <c r="AU204" s="0" t="s">
        <v>311</v>
      </c>
      <c r="AV204" s="0" t="s">
        <v>886</v>
      </c>
      <c r="AW204" s="0" t="s">
        <v>887</v>
      </c>
      <c r="BA204" s="0" t="n">
        <v>3733</v>
      </c>
      <c r="BB204" s="0" t="s">
        <v>96</v>
      </c>
      <c r="BC204" s="0" t="s">
        <v>868</v>
      </c>
      <c r="BD204" s="0" t="s">
        <v>123</v>
      </c>
      <c r="BE204" s="0" t="s">
        <v>206</v>
      </c>
      <c r="BF204" s="0" t="s">
        <v>885</v>
      </c>
      <c r="BI204" s="0" t="s">
        <v>99</v>
      </c>
      <c r="BJ204" s="0" t="s">
        <v>882</v>
      </c>
      <c r="BK204" s="0" t="s">
        <v>750</v>
      </c>
      <c r="BL204" s="0" t="s">
        <v>888</v>
      </c>
      <c r="BM204" s="0" t="s">
        <v>857</v>
      </c>
      <c r="BN204" s="0" t="s">
        <v>884</v>
      </c>
      <c r="BO204" s="0" t="s">
        <v>769</v>
      </c>
      <c r="BP204" s="0" t="s">
        <v>850</v>
      </c>
      <c r="BQ204" s="0" t="s">
        <v>127</v>
      </c>
      <c r="BT204" s="0" t="n">
        <v>0</v>
      </c>
      <c r="BU204" s="0" t="s">
        <v>859</v>
      </c>
      <c r="BW204" s="0" t="n">
        <v>2003</v>
      </c>
      <c r="BX204" s="0" t="n">
        <v>2018</v>
      </c>
      <c r="BY204" s="0" t="s">
        <v>860</v>
      </c>
      <c r="BZ204" s="0" t="n">
        <v>2010.5</v>
      </c>
      <c r="CA204" s="0" t="n">
        <v>0.1875</v>
      </c>
      <c r="CB204" s="0" t="n">
        <v>0</v>
      </c>
      <c r="CC204" s="0" t="n">
        <v>1</v>
      </c>
      <c r="CD204" s="0" t="n">
        <v>0.0352841782198382</v>
      </c>
      <c r="CE204" s="0" t="n">
        <v>1</v>
      </c>
    </row>
    <row r="205" customFormat="false" ht="15" hidden="false" customHeight="false" outlineLevel="0" collapsed="false">
      <c r="A205" s="0" t="s">
        <v>850</v>
      </c>
      <c r="B205" s="0" t="n">
        <v>1510</v>
      </c>
      <c r="C205" s="0" t="n">
        <v>0.00174775503043018</v>
      </c>
      <c r="D205" s="0" t="n">
        <v>6681</v>
      </c>
      <c r="E205" s="0" t="n">
        <f aca="false">IF(ISNUMBER($BA205),$BA205,IF(AND(ISNUMBER($D205),ISNUMBER($BW205),ISNUMBER($BX205)),$D205*($BX205-$BW205+1),""))</f>
        <v>6681</v>
      </c>
      <c r="H205" s="0" t="s">
        <v>118</v>
      </c>
      <c r="I205" s="0" t="s">
        <v>344</v>
      </c>
      <c r="J205" s="0" t="n">
        <f aca="false">IF($BW205&lt;&gt;"",$BW205,"")</f>
        <v>2003</v>
      </c>
      <c r="K205" s="0" t="n">
        <f aca="false">IF($BX205&lt;&gt;"",$BX205,"")</f>
        <v>2018</v>
      </c>
      <c r="L205" s="0" t="n">
        <f aca="false">IF(AND(ISNUMBER($BW205),ISNUMBER($BX205)),($BW205+$BX205)/2,"")</f>
        <v>2010.5</v>
      </c>
      <c r="M205" s="0" t="n">
        <f aca="false">IF($L205&lt;&gt;"",$L205,"")</f>
        <v>2010.5</v>
      </c>
      <c r="N205" s="0" t="n">
        <f aca="false">IF(AND(ISNUMBER($BW205),ISNUMBER($BX205)),MIN(1,MAX(0,($BX205-2016+1)/($BX205-$BW205+1))),"")</f>
        <v>0.1875</v>
      </c>
      <c r="O205" s="0" t="n">
        <f aca="false">IF(AND(ISNUMBER($BW205),ISNUMBER($BX205)),MIN(1,MAX(0,($BX205-2017+1)/($BX205-$BW205+1))),"")</f>
        <v>0.125</v>
      </c>
      <c r="P205" s="0" t="n">
        <f aca="false">IF(AND(ISNUMBER($BW205),ISNUMBER($BX205)),MIN(1,MAX(0,($BX205-2018+1)/($BX205-$BW205+1))),"")</f>
        <v>0.0625</v>
      </c>
      <c r="Q205" s="0" t="n">
        <f aca="false">IF(AND(ISNUMBER($BW205),ISNUMBER($BX205)),MIN(1,MAX(0,($BX205-2019+1)/($BX205-$BW205+1))),"")</f>
        <v>0</v>
      </c>
      <c r="R205" s="0" t="n">
        <f aca="false">IF(AND(ISNUMBER($BW205),ISNUMBER($BX205)),MIN(1,MAX(0,($BX205-2016+1)/($BX205-$BW205+1))),"")</f>
        <v>0.1875</v>
      </c>
      <c r="S205" s="0" t="n">
        <f aca="false">IF($L205&lt;&gt;"",IF($L205&gt;=2015.5,1,0),"")</f>
        <v>0</v>
      </c>
      <c r="T205" s="0" t="n">
        <f aca="false">IF($L205&lt;&gt;"",IF($L205&gt;=2016,1,0),"")</f>
        <v>0</v>
      </c>
      <c r="U205" s="0" t="n">
        <f aca="false">IF(ISNUMBER($BX205),IF($BX205&gt;=2016,1,0),"")</f>
        <v>1</v>
      </c>
      <c r="V205" s="0" t="n">
        <f aca="false">IF(ISNUMBER($BW205),IF($BW205&gt;=2016,1,0),"")</f>
        <v>0</v>
      </c>
      <c r="W205" s="0" t="str">
        <f aca="false">IF(AND(ISNUMBER($BW205),ISNUMBER($BX205)),IF($BW205&gt;=2016,"post-only",IF($BX205&lt;2016,"pre-only","mixed")),"")</f>
        <v>mixed</v>
      </c>
      <c r="X205" s="0" t="n">
        <f aca="false">IF(AND(ISNUMBER($BW205),ISNUMBER($BX205)),MIN(1,MAX(0,($BX205-2017+1)/($BX205-$BW205+1))),"")</f>
        <v>0.125</v>
      </c>
      <c r="Y205" s="0" t="n">
        <f aca="false">IF(AND(ISNUMBER($BW205),ISNUMBER($BX205)),MIN(1,MAX(0,($BX205-2018+1)/($BX205-$BW205+1))),"")</f>
        <v>0.0625</v>
      </c>
      <c r="Z205" s="0" t="n">
        <f aca="false">IF(AND(ISNUMBER($BW205),ISNUMBER($BX205)),MIN(1,MAX(0,($BX205-2019+1)/($BX205-$BW205+1))),"")</f>
        <v>0</v>
      </c>
      <c r="AA205" s="0" t="n">
        <f aca="false">IF(ISNUMBER($BX205),IF($BX205&gt;=2017,1,0),"")</f>
        <v>1</v>
      </c>
      <c r="AB205" s="0" t="n">
        <f aca="false">IF(ISNUMBER($BX205),IF($BX205&gt;=2018,1,0),"")</f>
        <v>1</v>
      </c>
      <c r="AC205" s="0" t="n">
        <f aca="false">IF(ISNUMBER($BX205),IF($BX205&gt;=2019,1,0),"")</f>
        <v>0</v>
      </c>
      <c r="AD205" s="0" t="n">
        <f aca="false">IF($L205&lt;&gt;"",IF($L205&gt;2013,1,0),"")</f>
        <v>0</v>
      </c>
      <c r="AE205" s="0" t="n">
        <f aca="false">IF($L205&lt;&gt;"",1+IF($L205&gt;2011,1,0)+IF($L205&gt;2014,1,0),"")</f>
        <v>1</v>
      </c>
      <c r="AF205" s="0" t="s">
        <v>310</v>
      </c>
      <c r="AG205" s="0" t="s">
        <v>88</v>
      </c>
      <c r="AH205" s="0" t="s">
        <v>89</v>
      </c>
      <c r="AI205" s="0" t="s">
        <v>497</v>
      </c>
      <c r="AJ205" s="0" t="s">
        <v>334</v>
      </c>
      <c r="AK205" s="0" t="s">
        <v>90</v>
      </c>
      <c r="AL205" s="0" t="s">
        <v>90</v>
      </c>
      <c r="AM205" s="0" t="s">
        <v>851</v>
      </c>
      <c r="AN205" s="0" t="s">
        <v>90</v>
      </c>
      <c r="AO205" s="0" t="str">
        <f aca="false">INDEX(lookup!$Y:$Y,MATCH($A205,lookup!$A:$A,0))</f>
        <v>0_published</v>
      </c>
      <c r="AP205" s="0" t="str">
        <f aca="false">INDEX(lookup!$Z:$Z,MATCH($A205,lookup!$A:$A,0))</f>
        <v>1_VHB high</v>
      </c>
      <c r="AQ205" s="0" t="str">
        <f aca="false">INDEX(lookup!$W:$W,MATCH($A205,lookup!$A:$A,0))</f>
        <v>1_fin/acc/econ</v>
      </c>
      <c r="AS205" s="0" t="s">
        <v>91</v>
      </c>
      <c r="AT205" s="0" t="s">
        <v>111</v>
      </c>
      <c r="AU205" s="0" t="s">
        <v>311</v>
      </c>
      <c r="AV205" s="0" t="s">
        <v>889</v>
      </c>
      <c r="AW205" s="0" t="s">
        <v>890</v>
      </c>
      <c r="BA205" s="0" t="n">
        <v>6681</v>
      </c>
      <c r="BB205" s="0" t="s">
        <v>347</v>
      </c>
      <c r="BC205" s="0" t="s">
        <v>868</v>
      </c>
      <c r="BD205" s="0" t="s">
        <v>123</v>
      </c>
      <c r="BE205" s="0" t="s">
        <v>206</v>
      </c>
      <c r="BF205" s="0" t="s">
        <v>874</v>
      </c>
      <c r="BI205" s="0" t="s">
        <v>124</v>
      </c>
      <c r="BJ205" s="0" t="s">
        <v>891</v>
      </c>
      <c r="BK205" s="0" t="s">
        <v>750</v>
      </c>
      <c r="BL205" s="0" t="s">
        <v>892</v>
      </c>
      <c r="BM205" s="0" t="s">
        <v>857</v>
      </c>
      <c r="BN205" s="0" t="s">
        <v>884</v>
      </c>
      <c r="BO205" s="0" t="s">
        <v>769</v>
      </c>
      <c r="BP205" s="0" t="s">
        <v>850</v>
      </c>
      <c r="BQ205" s="0" t="s">
        <v>127</v>
      </c>
      <c r="BT205" s="0" t="n">
        <v>0</v>
      </c>
      <c r="BU205" s="0" t="s">
        <v>859</v>
      </c>
      <c r="BW205" s="0" t="n">
        <v>2003</v>
      </c>
      <c r="BX205" s="0" t="n">
        <v>2018</v>
      </c>
      <c r="BY205" s="0" t="s">
        <v>860</v>
      </c>
      <c r="BZ205" s="0" t="n">
        <v>2010.5</v>
      </c>
      <c r="CA205" s="0" t="n">
        <v>0.1875</v>
      </c>
      <c r="CB205" s="0" t="n">
        <v>0</v>
      </c>
      <c r="CC205" s="0" t="n">
        <v>1</v>
      </c>
      <c r="CD205" s="0" t="n">
        <v>0.00174775681002537</v>
      </c>
      <c r="CE205" s="0" t="n">
        <v>1</v>
      </c>
    </row>
    <row r="206" customFormat="false" ht="15" hidden="false" customHeight="false" outlineLevel="0" collapsed="false">
      <c r="A206" s="0" t="s">
        <v>850</v>
      </c>
      <c r="B206" s="0" t="n">
        <v>1511</v>
      </c>
      <c r="C206" s="0" t="n">
        <v>-0.0141522062677473</v>
      </c>
      <c r="D206" s="0" t="n">
        <v>5988</v>
      </c>
      <c r="E206" s="0" t="n">
        <f aca="false">IF(ISNUMBER($BA206),$BA206,IF(AND(ISNUMBER($D206),ISNUMBER($BW206),ISNUMBER($BX206)),$D206*($BX206-$BW206+1),""))</f>
        <v>5988</v>
      </c>
      <c r="H206" s="0" t="s">
        <v>118</v>
      </c>
      <c r="I206" s="0" t="s">
        <v>344</v>
      </c>
      <c r="J206" s="0" t="n">
        <f aca="false">IF($BW206&lt;&gt;"",$BW206,"")</f>
        <v>2003</v>
      </c>
      <c r="K206" s="0" t="n">
        <f aca="false">IF($BX206&lt;&gt;"",$BX206,"")</f>
        <v>2018</v>
      </c>
      <c r="L206" s="0" t="n">
        <f aca="false">IF(AND(ISNUMBER($BW206),ISNUMBER($BX206)),($BW206+$BX206)/2,"")</f>
        <v>2010.5</v>
      </c>
      <c r="M206" s="0" t="n">
        <f aca="false">IF($L206&lt;&gt;"",$L206,"")</f>
        <v>2010.5</v>
      </c>
      <c r="N206" s="0" t="n">
        <f aca="false">IF(AND(ISNUMBER($BW206),ISNUMBER($BX206)),MIN(1,MAX(0,($BX206-2016+1)/($BX206-$BW206+1))),"")</f>
        <v>0.1875</v>
      </c>
      <c r="O206" s="0" t="n">
        <f aca="false">IF(AND(ISNUMBER($BW206),ISNUMBER($BX206)),MIN(1,MAX(0,($BX206-2017+1)/($BX206-$BW206+1))),"")</f>
        <v>0.125</v>
      </c>
      <c r="P206" s="0" t="n">
        <f aca="false">IF(AND(ISNUMBER($BW206),ISNUMBER($BX206)),MIN(1,MAX(0,($BX206-2018+1)/($BX206-$BW206+1))),"")</f>
        <v>0.0625</v>
      </c>
      <c r="Q206" s="0" t="n">
        <f aca="false">IF(AND(ISNUMBER($BW206),ISNUMBER($BX206)),MIN(1,MAX(0,($BX206-2019+1)/($BX206-$BW206+1))),"")</f>
        <v>0</v>
      </c>
      <c r="R206" s="0" t="n">
        <f aca="false">IF(AND(ISNUMBER($BW206),ISNUMBER($BX206)),MIN(1,MAX(0,($BX206-2016+1)/($BX206-$BW206+1))),"")</f>
        <v>0.1875</v>
      </c>
      <c r="S206" s="0" t="n">
        <f aca="false">IF($L206&lt;&gt;"",IF($L206&gt;=2015.5,1,0),"")</f>
        <v>0</v>
      </c>
      <c r="T206" s="0" t="n">
        <f aca="false">IF($L206&lt;&gt;"",IF($L206&gt;=2016,1,0),"")</f>
        <v>0</v>
      </c>
      <c r="U206" s="0" t="n">
        <f aca="false">IF(ISNUMBER($BX206),IF($BX206&gt;=2016,1,0),"")</f>
        <v>1</v>
      </c>
      <c r="V206" s="0" t="n">
        <f aca="false">IF(ISNUMBER($BW206),IF($BW206&gt;=2016,1,0),"")</f>
        <v>0</v>
      </c>
      <c r="W206" s="0" t="str">
        <f aca="false">IF(AND(ISNUMBER($BW206),ISNUMBER($BX206)),IF($BW206&gt;=2016,"post-only",IF($BX206&lt;2016,"pre-only","mixed")),"")</f>
        <v>mixed</v>
      </c>
      <c r="X206" s="0" t="n">
        <f aca="false">IF(AND(ISNUMBER($BW206),ISNUMBER($BX206)),MIN(1,MAX(0,($BX206-2017+1)/($BX206-$BW206+1))),"")</f>
        <v>0.125</v>
      </c>
      <c r="Y206" s="0" t="n">
        <f aca="false">IF(AND(ISNUMBER($BW206),ISNUMBER($BX206)),MIN(1,MAX(0,($BX206-2018+1)/($BX206-$BW206+1))),"")</f>
        <v>0.0625</v>
      </c>
      <c r="Z206" s="0" t="n">
        <f aca="false">IF(AND(ISNUMBER($BW206),ISNUMBER($BX206)),MIN(1,MAX(0,($BX206-2019+1)/($BX206-$BW206+1))),"")</f>
        <v>0</v>
      </c>
      <c r="AA206" s="0" t="n">
        <f aca="false">IF(ISNUMBER($BX206),IF($BX206&gt;=2017,1,0),"")</f>
        <v>1</v>
      </c>
      <c r="AB206" s="0" t="n">
        <f aca="false">IF(ISNUMBER($BX206),IF($BX206&gt;=2018,1,0),"")</f>
        <v>1</v>
      </c>
      <c r="AC206" s="0" t="n">
        <f aca="false">IF(ISNUMBER($BX206),IF($BX206&gt;=2019,1,0),"")</f>
        <v>0</v>
      </c>
      <c r="AD206" s="0" t="n">
        <f aca="false">IF($L206&lt;&gt;"",IF($L206&gt;2013,1,0),"")</f>
        <v>0</v>
      </c>
      <c r="AE206" s="0" t="n">
        <f aca="false">IF($L206&lt;&gt;"",1+IF($L206&gt;2011,1,0)+IF($L206&gt;2014,1,0),"")</f>
        <v>1</v>
      </c>
      <c r="AF206" s="0" t="s">
        <v>310</v>
      </c>
      <c r="AG206" s="0" t="s">
        <v>88</v>
      </c>
      <c r="AH206" s="0" t="s">
        <v>89</v>
      </c>
      <c r="AI206" s="0" t="s">
        <v>497</v>
      </c>
      <c r="AJ206" s="0" t="s">
        <v>334</v>
      </c>
      <c r="AK206" s="0" t="s">
        <v>90</v>
      </c>
      <c r="AL206" s="0" t="s">
        <v>90</v>
      </c>
      <c r="AM206" s="0" t="s">
        <v>851</v>
      </c>
      <c r="AN206" s="0" t="s">
        <v>90</v>
      </c>
      <c r="AO206" s="0" t="str">
        <f aca="false">INDEX(lookup!$Y:$Y,MATCH($A206,lookup!$A:$A,0))</f>
        <v>0_published</v>
      </c>
      <c r="AP206" s="0" t="str">
        <f aca="false">INDEX(lookup!$Z:$Z,MATCH($A206,lookup!$A:$A,0))</f>
        <v>1_VHB high</v>
      </c>
      <c r="AQ206" s="0" t="str">
        <f aca="false">INDEX(lookup!$W:$W,MATCH($A206,lookup!$A:$A,0))</f>
        <v>1_fin/acc/econ</v>
      </c>
      <c r="AS206" s="0" t="s">
        <v>91</v>
      </c>
      <c r="AT206" s="0" t="s">
        <v>111</v>
      </c>
      <c r="AU206" s="0" t="s">
        <v>311</v>
      </c>
      <c r="AV206" s="0" t="s">
        <v>893</v>
      </c>
      <c r="AW206" s="0" t="s">
        <v>890</v>
      </c>
      <c r="BA206" s="0" t="n">
        <v>5988</v>
      </c>
      <c r="BB206" s="0" t="s">
        <v>894</v>
      </c>
      <c r="BC206" s="0" t="s">
        <v>868</v>
      </c>
      <c r="BD206" s="0" t="s">
        <v>123</v>
      </c>
      <c r="BE206" s="0" t="s">
        <v>206</v>
      </c>
      <c r="BF206" s="0" t="s">
        <v>874</v>
      </c>
      <c r="BI206" s="0" t="s">
        <v>124</v>
      </c>
      <c r="BJ206" s="0" t="s">
        <v>895</v>
      </c>
      <c r="BK206" s="0" t="s">
        <v>750</v>
      </c>
      <c r="BL206" s="0" t="s">
        <v>896</v>
      </c>
      <c r="BM206" s="0" t="s">
        <v>857</v>
      </c>
      <c r="BN206" s="0" t="s">
        <v>884</v>
      </c>
      <c r="BO206" s="0" t="s">
        <v>769</v>
      </c>
      <c r="BP206" s="0" t="s">
        <v>850</v>
      </c>
      <c r="BQ206" s="0" t="s">
        <v>127</v>
      </c>
      <c r="BT206" s="0" t="n">
        <v>0</v>
      </c>
      <c r="BU206" s="0" t="s">
        <v>859</v>
      </c>
      <c r="BW206" s="0" t="n">
        <v>2003</v>
      </c>
      <c r="BX206" s="0" t="n">
        <v>2018</v>
      </c>
      <c r="BY206" s="0" t="s">
        <v>860</v>
      </c>
      <c r="BZ206" s="0" t="n">
        <v>2010.5</v>
      </c>
      <c r="CA206" s="0" t="n">
        <v>0.1875</v>
      </c>
      <c r="CB206" s="0" t="n">
        <v>0</v>
      </c>
      <c r="CC206" s="0" t="n">
        <v>1</v>
      </c>
      <c r="CD206" s="0" t="n">
        <v>-0.014153151205909</v>
      </c>
      <c r="CE206" s="0" t="n">
        <v>1</v>
      </c>
    </row>
    <row r="207" customFormat="false" ht="15" hidden="false" customHeight="false" outlineLevel="0" collapsed="false">
      <c r="A207" s="0" t="s">
        <v>850</v>
      </c>
      <c r="B207" s="0" t="n">
        <v>1512</v>
      </c>
      <c r="C207" s="0" t="n">
        <v>0.0236841890551693</v>
      </c>
      <c r="D207" s="0" t="n">
        <v>3462</v>
      </c>
      <c r="E207" s="0" t="n">
        <f aca="false">IF(ISNUMBER($BA207),$BA207,IF(AND(ISNUMBER($D207),ISNUMBER($BW207),ISNUMBER($BX207)),$D207*($BX207-$BW207+1),""))</f>
        <v>3462</v>
      </c>
      <c r="H207" s="0" t="s">
        <v>118</v>
      </c>
      <c r="I207" s="0" t="s">
        <v>344</v>
      </c>
      <c r="J207" s="0" t="n">
        <f aca="false">IF($BW207&lt;&gt;"",$BW207,"")</f>
        <v>2003</v>
      </c>
      <c r="K207" s="0" t="n">
        <f aca="false">IF($BX207&lt;&gt;"",$BX207,"")</f>
        <v>2018</v>
      </c>
      <c r="L207" s="0" t="n">
        <f aca="false">IF(AND(ISNUMBER($BW207),ISNUMBER($BX207)),($BW207+$BX207)/2,"")</f>
        <v>2010.5</v>
      </c>
      <c r="M207" s="0" t="n">
        <f aca="false">IF($L207&lt;&gt;"",$L207,"")</f>
        <v>2010.5</v>
      </c>
      <c r="N207" s="0" t="n">
        <f aca="false">IF(AND(ISNUMBER($BW207),ISNUMBER($BX207)),MIN(1,MAX(0,($BX207-2016+1)/($BX207-$BW207+1))),"")</f>
        <v>0.1875</v>
      </c>
      <c r="O207" s="0" t="n">
        <f aca="false">IF(AND(ISNUMBER($BW207),ISNUMBER($BX207)),MIN(1,MAX(0,($BX207-2017+1)/($BX207-$BW207+1))),"")</f>
        <v>0.125</v>
      </c>
      <c r="P207" s="0" t="n">
        <f aca="false">IF(AND(ISNUMBER($BW207),ISNUMBER($BX207)),MIN(1,MAX(0,($BX207-2018+1)/($BX207-$BW207+1))),"")</f>
        <v>0.0625</v>
      </c>
      <c r="Q207" s="0" t="n">
        <f aca="false">IF(AND(ISNUMBER($BW207),ISNUMBER($BX207)),MIN(1,MAX(0,($BX207-2019+1)/($BX207-$BW207+1))),"")</f>
        <v>0</v>
      </c>
      <c r="R207" s="0" t="n">
        <f aca="false">IF(AND(ISNUMBER($BW207),ISNUMBER($BX207)),MIN(1,MAX(0,($BX207-2016+1)/($BX207-$BW207+1))),"")</f>
        <v>0.1875</v>
      </c>
      <c r="S207" s="0" t="n">
        <f aca="false">IF($L207&lt;&gt;"",IF($L207&gt;=2015.5,1,0),"")</f>
        <v>0</v>
      </c>
      <c r="T207" s="0" t="n">
        <f aca="false">IF($L207&lt;&gt;"",IF($L207&gt;=2016,1,0),"")</f>
        <v>0</v>
      </c>
      <c r="U207" s="0" t="n">
        <f aca="false">IF(ISNUMBER($BX207),IF($BX207&gt;=2016,1,0),"")</f>
        <v>1</v>
      </c>
      <c r="V207" s="0" t="n">
        <f aca="false">IF(ISNUMBER($BW207),IF($BW207&gt;=2016,1,0),"")</f>
        <v>0</v>
      </c>
      <c r="W207" s="0" t="str">
        <f aca="false">IF(AND(ISNUMBER($BW207),ISNUMBER($BX207)),IF($BW207&gt;=2016,"post-only",IF($BX207&lt;2016,"pre-only","mixed")),"")</f>
        <v>mixed</v>
      </c>
      <c r="X207" s="0" t="n">
        <f aca="false">IF(AND(ISNUMBER($BW207),ISNUMBER($BX207)),MIN(1,MAX(0,($BX207-2017+1)/($BX207-$BW207+1))),"")</f>
        <v>0.125</v>
      </c>
      <c r="Y207" s="0" t="n">
        <f aca="false">IF(AND(ISNUMBER($BW207),ISNUMBER($BX207)),MIN(1,MAX(0,($BX207-2018+1)/($BX207-$BW207+1))),"")</f>
        <v>0.0625</v>
      </c>
      <c r="Z207" s="0" t="n">
        <f aca="false">IF(AND(ISNUMBER($BW207),ISNUMBER($BX207)),MIN(1,MAX(0,($BX207-2019+1)/($BX207-$BW207+1))),"")</f>
        <v>0</v>
      </c>
      <c r="AA207" s="0" t="n">
        <f aca="false">IF(ISNUMBER($BX207),IF($BX207&gt;=2017,1,0),"")</f>
        <v>1</v>
      </c>
      <c r="AB207" s="0" t="n">
        <f aca="false">IF(ISNUMBER($BX207),IF($BX207&gt;=2018,1,0),"")</f>
        <v>1</v>
      </c>
      <c r="AC207" s="0" t="n">
        <f aca="false">IF(ISNUMBER($BX207),IF($BX207&gt;=2019,1,0),"")</f>
        <v>0</v>
      </c>
      <c r="AD207" s="0" t="n">
        <f aca="false">IF($L207&lt;&gt;"",IF($L207&gt;2013,1,0),"")</f>
        <v>0</v>
      </c>
      <c r="AE207" s="0" t="n">
        <f aca="false">IF($L207&lt;&gt;"",1+IF($L207&gt;2011,1,0)+IF($L207&gt;2014,1,0),"")</f>
        <v>1</v>
      </c>
      <c r="AF207" s="0" t="s">
        <v>310</v>
      </c>
      <c r="AG207" s="0" t="s">
        <v>88</v>
      </c>
      <c r="AH207" s="0" t="s">
        <v>89</v>
      </c>
      <c r="AI207" s="0" t="s">
        <v>497</v>
      </c>
      <c r="AJ207" s="0" t="s">
        <v>334</v>
      </c>
      <c r="AK207" s="0" t="s">
        <v>90</v>
      </c>
      <c r="AL207" s="0" t="s">
        <v>90</v>
      </c>
      <c r="AM207" s="0" t="s">
        <v>851</v>
      </c>
      <c r="AN207" s="0" t="s">
        <v>90</v>
      </c>
      <c r="AO207" s="0" t="str">
        <f aca="false">INDEX(lookup!$Y:$Y,MATCH($A207,lookup!$A:$A,0))</f>
        <v>0_published</v>
      </c>
      <c r="AP207" s="0" t="str">
        <f aca="false">INDEX(lookup!$Z:$Z,MATCH($A207,lookup!$A:$A,0))</f>
        <v>1_VHB high</v>
      </c>
      <c r="AQ207" s="0" t="str">
        <f aca="false">INDEX(lookup!$W:$W,MATCH($A207,lookup!$A:$A,0))</f>
        <v>1_fin/acc/econ</v>
      </c>
      <c r="AS207" s="0" t="s">
        <v>91</v>
      </c>
      <c r="AT207" s="0" t="s">
        <v>111</v>
      </c>
      <c r="AU207" s="0" t="s">
        <v>311</v>
      </c>
      <c r="AV207" s="0" t="s">
        <v>897</v>
      </c>
      <c r="AW207" s="0" t="s">
        <v>898</v>
      </c>
      <c r="BA207" s="0" t="n">
        <v>3462</v>
      </c>
      <c r="BB207" s="0" t="s">
        <v>347</v>
      </c>
      <c r="BC207" s="0" t="s">
        <v>868</v>
      </c>
      <c r="BD207" s="0" t="s">
        <v>123</v>
      </c>
      <c r="BE207" s="0" t="s">
        <v>206</v>
      </c>
      <c r="BF207" s="0" t="s">
        <v>885</v>
      </c>
      <c r="BI207" s="0" t="s">
        <v>124</v>
      </c>
      <c r="BJ207" s="0" t="s">
        <v>899</v>
      </c>
      <c r="BK207" s="0" t="s">
        <v>750</v>
      </c>
      <c r="BL207" s="0" t="s">
        <v>900</v>
      </c>
      <c r="BM207" s="0" t="s">
        <v>857</v>
      </c>
      <c r="BN207" s="0" t="s">
        <v>884</v>
      </c>
      <c r="BO207" s="0" t="s">
        <v>769</v>
      </c>
      <c r="BP207" s="0" t="s">
        <v>850</v>
      </c>
      <c r="BQ207" s="0" t="s">
        <v>127</v>
      </c>
      <c r="BT207" s="0" t="n">
        <v>0</v>
      </c>
      <c r="BU207" s="0" t="s">
        <v>859</v>
      </c>
      <c r="BW207" s="0" t="n">
        <v>2003</v>
      </c>
      <c r="BX207" s="0" t="n">
        <v>2018</v>
      </c>
      <c r="BY207" s="0" t="s">
        <v>860</v>
      </c>
      <c r="BZ207" s="0" t="n">
        <v>2010.5</v>
      </c>
      <c r="CA207" s="0" t="n">
        <v>0.1875</v>
      </c>
      <c r="CB207" s="0" t="n">
        <v>0</v>
      </c>
      <c r="CC207" s="0" t="n">
        <v>1</v>
      </c>
      <c r="CD207" s="0" t="n">
        <v>0.0236886190223083</v>
      </c>
      <c r="CE207" s="0" t="n">
        <v>1</v>
      </c>
    </row>
    <row r="208" customFormat="false" ht="15" hidden="false" customHeight="false" outlineLevel="0" collapsed="false">
      <c r="A208" s="0" t="s">
        <v>850</v>
      </c>
      <c r="B208" s="0" t="n">
        <v>1513</v>
      </c>
      <c r="C208" s="0" t="n">
        <v>0.0348912542462986</v>
      </c>
      <c r="D208" s="0" t="n">
        <v>3183</v>
      </c>
      <c r="E208" s="0" t="n">
        <f aca="false">IF(ISNUMBER($BA208),$BA208,IF(AND(ISNUMBER($D208),ISNUMBER($BW208),ISNUMBER($BX208)),$D208*($BX208-$BW208+1),""))</f>
        <v>3183</v>
      </c>
      <c r="H208" s="0" t="s">
        <v>118</v>
      </c>
      <c r="I208" s="0" t="s">
        <v>344</v>
      </c>
      <c r="J208" s="0" t="n">
        <f aca="false">IF($BW208&lt;&gt;"",$BW208,"")</f>
        <v>2003</v>
      </c>
      <c r="K208" s="0" t="n">
        <f aca="false">IF($BX208&lt;&gt;"",$BX208,"")</f>
        <v>2018</v>
      </c>
      <c r="L208" s="0" t="n">
        <f aca="false">IF(AND(ISNUMBER($BW208),ISNUMBER($BX208)),($BW208+$BX208)/2,"")</f>
        <v>2010.5</v>
      </c>
      <c r="M208" s="0" t="n">
        <f aca="false">IF($L208&lt;&gt;"",$L208,"")</f>
        <v>2010.5</v>
      </c>
      <c r="N208" s="0" t="n">
        <f aca="false">IF(AND(ISNUMBER($BW208),ISNUMBER($BX208)),MIN(1,MAX(0,($BX208-2016+1)/($BX208-$BW208+1))),"")</f>
        <v>0.1875</v>
      </c>
      <c r="O208" s="0" t="n">
        <f aca="false">IF(AND(ISNUMBER($BW208),ISNUMBER($BX208)),MIN(1,MAX(0,($BX208-2017+1)/($BX208-$BW208+1))),"")</f>
        <v>0.125</v>
      </c>
      <c r="P208" s="0" t="n">
        <f aca="false">IF(AND(ISNUMBER($BW208),ISNUMBER($BX208)),MIN(1,MAX(0,($BX208-2018+1)/($BX208-$BW208+1))),"")</f>
        <v>0.0625</v>
      </c>
      <c r="Q208" s="0" t="n">
        <f aca="false">IF(AND(ISNUMBER($BW208),ISNUMBER($BX208)),MIN(1,MAX(0,($BX208-2019+1)/($BX208-$BW208+1))),"")</f>
        <v>0</v>
      </c>
      <c r="R208" s="0" t="n">
        <f aca="false">IF(AND(ISNUMBER($BW208),ISNUMBER($BX208)),MIN(1,MAX(0,($BX208-2016+1)/($BX208-$BW208+1))),"")</f>
        <v>0.1875</v>
      </c>
      <c r="S208" s="0" t="n">
        <f aca="false">IF($L208&lt;&gt;"",IF($L208&gt;=2015.5,1,0),"")</f>
        <v>0</v>
      </c>
      <c r="T208" s="0" t="n">
        <f aca="false">IF($L208&lt;&gt;"",IF($L208&gt;=2016,1,0),"")</f>
        <v>0</v>
      </c>
      <c r="U208" s="0" t="n">
        <f aca="false">IF(ISNUMBER($BX208),IF($BX208&gt;=2016,1,0),"")</f>
        <v>1</v>
      </c>
      <c r="V208" s="0" t="n">
        <f aca="false">IF(ISNUMBER($BW208),IF($BW208&gt;=2016,1,0),"")</f>
        <v>0</v>
      </c>
      <c r="W208" s="0" t="str">
        <f aca="false">IF(AND(ISNUMBER($BW208),ISNUMBER($BX208)),IF($BW208&gt;=2016,"post-only",IF($BX208&lt;2016,"pre-only","mixed")),"")</f>
        <v>mixed</v>
      </c>
      <c r="X208" s="0" t="n">
        <f aca="false">IF(AND(ISNUMBER($BW208),ISNUMBER($BX208)),MIN(1,MAX(0,($BX208-2017+1)/($BX208-$BW208+1))),"")</f>
        <v>0.125</v>
      </c>
      <c r="Y208" s="0" t="n">
        <f aca="false">IF(AND(ISNUMBER($BW208),ISNUMBER($BX208)),MIN(1,MAX(0,($BX208-2018+1)/($BX208-$BW208+1))),"")</f>
        <v>0.0625</v>
      </c>
      <c r="Z208" s="0" t="n">
        <f aca="false">IF(AND(ISNUMBER($BW208),ISNUMBER($BX208)),MIN(1,MAX(0,($BX208-2019+1)/($BX208-$BW208+1))),"")</f>
        <v>0</v>
      </c>
      <c r="AA208" s="0" t="n">
        <f aca="false">IF(ISNUMBER($BX208),IF($BX208&gt;=2017,1,0),"")</f>
        <v>1</v>
      </c>
      <c r="AB208" s="0" t="n">
        <f aca="false">IF(ISNUMBER($BX208),IF($BX208&gt;=2018,1,0),"")</f>
        <v>1</v>
      </c>
      <c r="AC208" s="0" t="n">
        <f aca="false">IF(ISNUMBER($BX208),IF($BX208&gt;=2019,1,0),"")</f>
        <v>0</v>
      </c>
      <c r="AD208" s="0" t="n">
        <f aca="false">IF($L208&lt;&gt;"",IF($L208&gt;2013,1,0),"")</f>
        <v>0</v>
      </c>
      <c r="AE208" s="0" t="n">
        <f aca="false">IF($L208&lt;&gt;"",1+IF($L208&gt;2011,1,0)+IF($L208&gt;2014,1,0),"")</f>
        <v>1</v>
      </c>
      <c r="AF208" s="0" t="s">
        <v>310</v>
      </c>
      <c r="AG208" s="0" t="s">
        <v>88</v>
      </c>
      <c r="AH208" s="0" t="s">
        <v>89</v>
      </c>
      <c r="AI208" s="0" t="s">
        <v>497</v>
      </c>
      <c r="AJ208" s="0" t="s">
        <v>334</v>
      </c>
      <c r="AK208" s="0" t="s">
        <v>90</v>
      </c>
      <c r="AL208" s="0" t="s">
        <v>90</v>
      </c>
      <c r="AM208" s="0" t="s">
        <v>851</v>
      </c>
      <c r="AN208" s="0" t="s">
        <v>90</v>
      </c>
      <c r="AO208" s="0" t="str">
        <f aca="false">INDEX(lookup!$Y:$Y,MATCH($A208,lookup!$A:$A,0))</f>
        <v>0_published</v>
      </c>
      <c r="AP208" s="0" t="str">
        <f aca="false">INDEX(lookup!$Z:$Z,MATCH($A208,lookup!$A:$A,0))</f>
        <v>1_VHB high</v>
      </c>
      <c r="AQ208" s="0" t="str">
        <f aca="false">INDEX(lookup!$W:$W,MATCH($A208,lookup!$A:$A,0))</f>
        <v>1_fin/acc/econ</v>
      </c>
      <c r="AS208" s="0" t="s">
        <v>91</v>
      </c>
      <c r="AT208" s="0" t="s">
        <v>111</v>
      </c>
      <c r="AU208" s="0" t="s">
        <v>311</v>
      </c>
      <c r="AV208" s="0" t="s">
        <v>901</v>
      </c>
      <c r="AW208" s="0" t="s">
        <v>898</v>
      </c>
      <c r="BA208" s="0" t="n">
        <v>3183</v>
      </c>
      <c r="BB208" s="0" t="s">
        <v>894</v>
      </c>
      <c r="BC208" s="0" t="s">
        <v>868</v>
      </c>
      <c r="BD208" s="0" t="s">
        <v>123</v>
      </c>
      <c r="BE208" s="0" t="s">
        <v>206</v>
      </c>
      <c r="BF208" s="0" t="s">
        <v>885</v>
      </c>
      <c r="BI208" s="0" t="s">
        <v>124</v>
      </c>
      <c r="BJ208" s="0" t="s">
        <v>902</v>
      </c>
      <c r="BK208" s="0" t="s">
        <v>750</v>
      </c>
      <c r="BL208" s="0" t="s">
        <v>903</v>
      </c>
      <c r="BM208" s="0" t="s">
        <v>857</v>
      </c>
      <c r="BN208" s="0" t="s">
        <v>884</v>
      </c>
      <c r="BO208" s="0" t="s">
        <v>769</v>
      </c>
      <c r="BP208" s="0" t="s">
        <v>850</v>
      </c>
      <c r="BQ208" s="0" t="s">
        <v>127</v>
      </c>
      <c r="BT208" s="0" t="n">
        <v>0</v>
      </c>
      <c r="BU208" s="0" t="s">
        <v>859</v>
      </c>
      <c r="BW208" s="0" t="n">
        <v>2003</v>
      </c>
      <c r="BX208" s="0" t="n">
        <v>2018</v>
      </c>
      <c r="BY208" s="0" t="s">
        <v>860</v>
      </c>
      <c r="BZ208" s="0" t="n">
        <v>2010.5</v>
      </c>
      <c r="CA208" s="0" t="n">
        <v>0.1875</v>
      </c>
      <c r="CB208" s="0" t="n">
        <v>0</v>
      </c>
      <c r="CC208" s="0" t="n">
        <v>1</v>
      </c>
      <c r="CD208" s="0" t="n">
        <v>0.0349054234640868</v>
      </c>
      <c r="CE208" s="0" t="n">
        <v>1</v>
      </c>
    </row>
    <row r="209" customFormat="false" ht="15" hidden="false" customHeight="false" outlineLevel="0" collapsed="false">
      <c r="A209" s="0" t="s">
        <v>904</v>
      </c>
      <c r="B209" s="0" t="n">
        <v>1514</v>
      </c>
      <c r="C209" s="0" t="n">
        <v>-0.0447061538684684</v>
      </c>
      <c r="D209" s="0" t="n">
        <v>2119</v>
      </c>
      <c r="E209" s="0" t="n">
        <f aca="false">IF(ISNUMBER($BA209),$BA209,IF(AND(ISNUMBER($D209),ISNUMBER($BW209),ISNUMBER($BX209)),$D209*($BX209-$BW209+1),""))</f>
        <v>2119</v>
      </c>
      <c r="H209" s="0" t="s">
        <v>118</v>
      </c>
      <c r="I209" s="0" t="s">
        <v>119</v>
      </c>
      <c r="J209" s="0" t="n">
        <f aca="false">IF($BW209&lt;&gt;"",$BW209,"")</f>
        <v>1995</v>
      </c>
      <c r="K209" s="0" t="n">
        <f aca="false">IF($BX209&lt;&gt;"",$BX209,"")</f>
        <v>2006</v>
      </c>
      <c r="L209" s="0" t="n">
        <f aca="false">IF(AND(ISNUMBER($BW209),ISNUMBER($BX209)),($BW209+$BX209)/2,"")</f>
        <v>2000.5</v>
      </c>
      <c r="M209" s="0" t="n">
        <f aca="false">IF($L209&lt;&gt;"",$L209,"")</f>
        <v>2000.5</v>
      </c>
      <c r="N209" s="0" t="n">
        <f aca="false">IF(AND(ISNUMBER($BW209),ISNUMBER($BX209)),MIN(1,MAX(0,($BX209-2016+1)/($BX209-$BW209+1))),"")</f>
        <v>0</v>
      </c>
      <c r="O209" s="0" t="n">
        <f aca="false">IF(AND(ISNUMBER($BW209),ISNUMBER($BX209)),MIN(1,MAX(0,($BX209-2017+1)/($BX209-$BW209+1))),"")</f>
        <v>0</v>
      </c>
      <c r="P209" s="0" t="n">
        <f aca="false">IF(AND(ISNUMBER($BW209),ISNUMBER($BX209)),MIN(1,MAX(0,($BX209-2018+1)/($BX209-$BW209+1))),"")</f>
        <v>0</v>
      </c>
      <c r="Q209" s="0" t="n">
        <f aca="false">IF(AND(ISNUMBER($BW209),ISNUMBER($BX209)),MIN(1,MAX(0,($BX209-2019+1)/($BX209-$BW209+1))),"")</f>
        <v>0</v>
      </c>
      <c r="R209" s="0" t="n">
        <f aca="false">IF(AND(ISNUMBER($BW209),ISNUMBER($BX209)),MIN(1,MAX(0,($BX209-2016+1)/($BX209-$BW209+1))),"")</f>
        <v>0</v>
      </c>
      <c r="S209" s="0" t="n">
        <f aca="false">IF($L209&lt;&gt;"",IF($L209&gt;=2015.5,1,0),"")</f>
        <v>0</v>
      </c>
      <c r="T209" s="0" t="n">
        <f aca="false">IF($L209&lt;&gt;"",IF($L209&gt;=2016,1,0),"")</f>
        <v>0</v>
      </c>
      <c r="U209" s="0" t="n">
        <f aca="false">IF(ISNUMBER($BX209),IF($BX209&gt;=2016,1,0),"")</f>
        <v>0</v>
      </c>
      <c r="V209" s="0" t="n">
        <f aca="false">IF(ISNUMBER($BW209),IF($BW209&gt;=2016,1,0),"")</f>
        <v>0</v>
      </c>
      <c r="W209" s="0" t="str">
        <f aca="false">IF(AND(ISNUMBER($BW209),ISNUMBER($BX209)),IF($BW209&gt;=2016,"post-only",IF($BX209&lt;2016,"pre-only","mixed")),"")</f>
        <v>pre-only</v>
      </c>
      <c r="X209" s="0" t="n">
        <f aca="false">IF(AND(ISNUMBER($BW209),ISNUMBER($BX209)),MIN(1,MAX(0,($BX209-2017+1)/($BX209-$BW209+1))),"")</f>
        <v>0</v>
      </c>
      <c r="Y209" s="0" t="n">
        <f aca="false">IF(AND(ISNUMBER($BW209),ISNUMBER($BX209)),MIN(1,MAX(0,($BX209-2018+1)/($BX209-$BW209+1))),"")</f>
        <v>0</v>
      </c>
      <c r="Z209" s="0" t="n">
        <f aca="false">IF(AND(ISNUMBER($BW209),ISNUMBER($BX209)),MIN(1,MAX(0,($BX209-2019+1)/($BX209-$BW209+1))),"")</f>
        <v>0</v>
      </c>
      <c r="AA209" s="0" t="n">
        <f aca="false">IF(ISNUMBER($BX209),IF($BX209&gt;=2017,1,0),"")</f>
        <v>0</v>
      </c>
      <c r="AB209" s="0" t="n">
        <f aca="false">IF(ISNUMBER($BX209),IF($BX209&gt;=2018,1,0),"")</f>
        <v>0</v>
      </c>
      <c r="AC209" s="0" t="n">
        <f aca="false">IF(ISNUMBER($BX209),IF($BX209&gt;=2019,1,0),"")</f>
        <v>0</v>
      </c>
      <c r="AD209" s="0" t="n">
        <f aca="false">IF($L209&lt;&gt;"",IF($L209&gt;2013,1,0),"")</f>
        <v>0</v>
      </c>
      <c r="AE209" s="0" t="n">
        <f aca="false">IF($L209&lt;&gt;"",1+IF($L209&gt;2011,1,0)+IF($L209&gt;2014,1,0),"")</f>
        <v>1</v>
      </c>
      <c r="AF209" s="0" t="s">
        <v>747</v>
      </c>
      <c r="AG209" s="0" t="s">
        <v>88</v>
      </c>
      <c r="AH209" s="0" t="s">
        <v>89</v>
      </c>
      <c r="AI209" s="0" t="s">
        <v>334</v>
      </c>
      <c r="AJ209" s="0" t="s">
        <v>334</v>
      </c>
      <c r="AK209" s="0" t="str">
        <f aca="false">IF(AND($CF209&lt;&gt;"",IFERROR(INDEX(subsample_country_map!$B:$B,MATCH($CF209,subsample_country_map!$A:$A,0)),"")&lt;&gt;""),INDEX(subsample_country_map!$B:$B,MATCH($CF209,subsample_country_map!$A:$A,0)),INDEX(lookup!$AA:$AA,MATCH($A209,lookup!$A:$A,0)))</f>
        <v>1_US</v>
      </c>
      <c r="AL209" s="0" t="str">
        <f aca="false">IF(AND($CF209&lt;&gt;"",IFERROR(INDEX(subsample_country_map!$C:$C,MATCH($CF209,subsample_country_map!$A:$A,0)),"")&lt;&gt;""),INDEX(subsample_country_map!$C:$C,MATCH($CF209,subsample_country_map!$A:$A,0)),INDEX(lookup!$AB:$AB,MATCH($A209,lookup!$A:$A,0)))</f>
        <v>1_developed</v>
      </c>
      <c r="AM209" s="0" t="str">
        <f aca="false">IF(AND($CF209&lt;&gt;"",IFERROR(INDEX(subsample_country_map!$D:$D,MATCH($CF209,subsample_country_map!$A:$A,0)),"")&lt;&gt;""),INDEX(subsample_country_map!$D:$D,MATCH($CF209,subsample_country_map!$A:$A,0)),INDEX(lookup!$AC:$AC,MATCH($A209,lookup!$A:$A,0)))</f>
        <v>1_western</v>
      </c>
      <c r="AN209" s="0" t="str">
        <f aca="false">IF(AND($CF209&lt;&gt;"",IFERROR(INDEX(subsample_country_map!$E:$E,MATCH($CF209,subsample_country_map!$A:$A,0)),"")&lt;&gt;""),INDEX(subsample_country_map!$E:$E,MATCH($CF209,subsample_country_map!$A:$A,0)),INDEX(lookup!$AD:$AD,MATCH($A209,lookup!$A:$A,0)))</f>
        <v>1_common law</v>
      </c>
      <c r="AO209" s="0" t="str">
        <f aca="false">INDEX(lookup!$Y:$Y,MATCH($A209,lookup!$A:$A,0))</f>
        <v>1_not published</v>
      </c>
      <c r="AP209" s="0" t="str">
        <f aca="false">INDEX(lookup!$Z:$Z,MATCH($A209,lookup!$A:$A,0))</f>
        <v>99_NCE</v>
      </c>
      <c r="AQ209" s="0" t="str">
        <f aca="false">INDEX(lookup!$W:$W,MATCH($A209,lookup!$A:$A,0))</f>
        <v>1_fin/acc/econ</v>
      </c>
      <c r="AS209" s="0" t="s">
        <v>91</v>
      </c>
      <c r="AT209" s="0" t="s">
        <v>111</v>
      </c>
      <c r="AU209" s="0" t="s">
        <v>93</v>
      </c>
      <c r="AV209" s="0" t="s">
        <v>905</v>
      </c>
      <c r="AX209" s="0" t="s">
        <v>906</v>
      </c>
      <c r="BA209" s="0" t="n">
        <v>2119</v>
      </c>
      <c r="BB209" s="0" t="s">
        <v>95</v>
      </c>
      <c r="BC209" s="0" t="s">
        <v>122</v>
      </c>
      <c r="BD209" s="0" t="s">
        <v>33</v>
      </c>
      <c r="BE209" s="0" t="s">
        <v>98</v>
      </c>
      <c r="BI209" s="0" t="s">
        <v>99</v>
      </c>
      <c r="BJ209" s="0" t="s">
        <v>907</v>
      </c>
      <c r="BK209" s="0" t="s">
        <v>908</v>
      </c>
      <c r="BL209" s="0" t="s">
        <v>909</v>
      </c>
      <c r="BM209" s="0" t="s">
        <v>910</v>
      </c>
      <c r="BN209" s="0" t="s">
        <v>753</v>
      </c>
      <c r="BO209" s="0" t="s">
        <v>769</v>
      </c>
      <c r="BP209" s="0" t="s">
        <v>904</v>
      </c>
      <c r="BQ209" s="0" t="s">
        <v>127</v>
      </c>
      <c r="BT209" s="0" t="n">
        <v>0</v>
      </c>
      <c r="BU209" s="0" t="s">
        <v>911</v>
      </c>
      <c r="BW209" s="0" t="n">
        <v>1995</v>
      </c>
      <c r="BX209" s="0" t="n">
        <v>2006</v>
      </c>
      <c r="BY209" s="0" t="s">
        <v>912</v>
      </c>
      <c r="BZ209" s="0" t="n">
        <v>2000.5</v>
      </c>
      <c r="CA209" s="0" t="n">
        <v>0</v>
      </c>
      <c r="CB209" s="0" t="n">
        <v>0</v>
      </c>
      <c r="CC209" s="0" t="n">
        <v>0</v>
      </c>
      <c r="CD209" s="0" t="n">
        <v>-0.0447359734745185</v>
      </c>
      <c r="CE209" s="0" t="n">
        <v>1</v>
      </c>
    </row>
    <row r="210" customFormat="false" ht="15" hidden="false" customHeight="false" outlineLevel="0" collapsed="false">
      <c r="A210" s="0" t="s">
        <v>904</v>
      </c>
      <c r="B210" s="0" t="n">
        <v>1515</v>
      </c>
      <c r="C210" s="0" t="n">
        <v>-0.0630901355602117</v>
      </c>
      <c r="D210" s="0" t="n">
        <v>2119</v>
      </c>
      <c r="E210" s="0" t="n">
        <f aca="false">IF(ISNUMBER($BA210),$BA210,IF(AND(ISNUMBER($D210),ISNUMBER($BW210),ISNUMBER($BX210)),$D210*($BX210-$BW210+1),""))</f>
        <v>2119</v>
      </c>
      <c r="H210" s="0" t="s">
        <v>118</v>
      </c>
      <c r="I210" s="0" t="s">
        <v>119</v>
      </c>
      <c r="J210" s="0" t="n">
        <f aca="false">IF($BW210&lt;&gt;"",$BW210,"")</f>
        <v>1995</v>
      </c>
      <c r="K210" s="0" t="n">
        <f aca="false">IF($BX210&lt;&gt;"",$BX210,"")</f>
        <v>2006</v>
      </c>
      <c r="L210" s="0" t="n">
        <f aca="false">IF(AND(ISNUMBER($BW210),ISNUMBER($BX210)),($BW210+$BX210)/2,"")</f>
        <v>2000.5</v>
      </c>
      <c r="M210" s="0" t="n">
        <f aca="false">IF($L210&lt;&gt;"",$L210,"")</f>
        <v>2000.5</v>
      </c>
      <c r="N210" s="0" t="n">
        <f aca="false">IF(AND(ISNUMBER($BW210),ISNUMBER($BX210)),MIN(1,MAX(0,($BX210-2016+1)/($BX210-$BW210+1))),"")</f>
        <v>0</v>
      </c>
      <c r="O210" s="0" t="n">
        <f aca="false">IF(AND(ISNUMBER($BW210),ISNUMBER($BX210)),MIN(1,MAX(0,($BX210-2017+1)/($BX210-$BW210+1))),"")</f>
        <v>0</v>
      </c>
      <c r="P210" s="0" t="n">
        <f aca="false">IF(AND(ISNUMBER($BW210),ISNUMBER($BX210)),MIN(1,MAX(0,($BX210-2018+1)/($BX210-$BW210+1))),"")</f>
        <v>0</v>
      </c>
      <c r="Q210" s="0" t="n">
        <f aca="false">IF(AND(ISNUMBER($BW210),ISNUMBER($BX210)),MIN(1,MAX(0,($BX210-2019+1)/($BX210-$BW210+1))),"")</f>
        <v>0</v>
      </c>
      <c r="R210" s="0" t="n">
        <f aca="false">IF(AND(ISNUMBER($BW210),ISNUMBER($BX210)),MIN(1,MAX(0,($BX210-2016+1)/($BX210-$BW210+1))),"")</f>
        <v>0</v>
      </c>
      <c r="S210" s="0" t="n">
        <f aca="false">IF($L210&lt;&gt;"",IF($L210&gt;=2015.5,1,0),"")</f>
        <v>0</v>
      </c>
      <c r="T210" s="0" t="n">
        <f aca="false">IF($L210&lt;&gt;"",IF($L210&gt;=2016,1,0),"")</f>
        <v>0</v>
      </c>
      <c r="U210" s="0" t="n">
        <f aca="false">IF(ISNUMBER($BX210),IF($BX210&gt;=2016,1,0),"")</f>
        <v>0</v>
      </c>
      <c r="V210" s="0" t="n">
        <f aca="false">IF(ISNUMBER($BW210),IF($BW210&gt;=2016,1,0),"")</f>
        <v>0</v>
      </c>
      <c r="W210" s="0" t="str">
        <f aca="false">IF(AND(ISNUMBER($BW210),ISNUMBER($BX210)),IF($BW210&gt;=2016,"post-only",IF($BX210&lt;2016,"pre-only","mixed")),"")</f>
        <v>pre-only</v>
      </c>
      <c r="X210" s="0" t="n">
        <f aca="false">IF(AND(ISNUMBER($BW210),ISNUMBER($BX210)),MIN(1,MAX(0,($BX210-2017+1)/($BX210-$BW210+1))),"")</f>
        <v>0</v>
      </c>
      <c r="Y210" s="0" t="n">
        <f aca="false">IF(AND(ISNUMBER($BW210),ISNUMBER($BX210)),MIN(1,MAX(0,($BX210-2018+1)/($BX210-$BW210+1))),"")</f>
        <v>0</v>
      </c>
      <c r="Z210" s="0" t="n">
        <f aca="false">IF(AND(ISNUMBER($BW210),ISNUMBER($BX210)),MIN(1,MAX(0,($BX210-2019+1)/($BX210-$BW210+1))),"")</f>
        <v>0</v>
      </c>
      <c r="AA210" s="0" t="n">
        <f aca="false">IF(ISNUMBER($BX210),IF($BX210&gt;=2017,1,0),"")</f>
        <v>0</v>
      </c>
      <c r="AB210" s="0" t="n">
        <f aca="false">IF(ISNUMBER($BX210),IF($BX210&gt;=2018,1,0),"")</f>
        <v>0</v>
      </c>
      <c r="AC210" s="0" t="n">
        <f aca="false">IF(ISNUMBER($BX210),IF($BX210&gt;=2019,1,0),"")</f>
        <v>0</v>
      </c>
      <c r="AD210" s="0" t="n">
        <f aca="false">IF($L210&lt;&gt;"",IF($L210&gt;2013,1,0),"")</f>
        <v>0</v>
      </c>
      <c r="AE210" s="0" t="n">
        <f aca="false">IF($L210&lt;&gt;"",1+IF($L210&gt;2011,1,0)+IF($L210&gt;2014,1,0),"")</f>
        <v>1</v>
      </c>
      <c r="AF210" s="0" t="s">
        <v>747</v>
      </c>
      <c r="AG210" s="0" t="s">
        <v>88</v>
      </c>
      <c r="AH210" s="0" t="s">
        <v>89</v>
      </c>
      <c r="AI210" s="0" t="s">
        <v>334</v>
      </c>
      <c r="AJ210" s="0" t="s">
        <v>334</v>
      </c>
      <c r="AK210" s="0" t="str">
        <f aca="false">IF(AND($CF210&lt;&gt;"",IFERROR(INDEX(subsample_country_map!$B:$B,MATCH($CF210,subsample_country_map!$A:$A,0)),"")&lt;&gt;""),INDEX(subsample_country_map!$B:$B,MATCH($CF210,subsample_country_map!$A:$A,0)),INDEX(lookup!$AA:$AA,MATCH($A210,lookup!$A:$A,0)))</f>
        <v>1_US</v>
      </c>
      <c r="AL210" s="0" t="str">
        <f aca="false">IF(AND($CF210&lt;&gt;"",IFERROR(INDEX(subsample_country_map!$C:$C,MATCH($CF210,subsample_country_map!$A:$A,0)),"")&lt;&gt;""),INDEX(subsample_country_map!$C:$C,MATCH($CF210,subsample_country_map!$A:$A,0)),INDEX(lookup!$AB:$AB,MATCH($A210,lookup!$A:$A,0)))</f>
        <v>1_developed</v>
      </c>
      <c r="AM210" s="0" t="str">
        <f aca="false">IF(AND($CF210&lt;&gt;"",IFERROR(INDEX(subsample_country_map!$D:$D,MATCH($CF210,subsample_country_map!$A:$A,0)),"")&lt;&gt;""),INDEX(subsample_country_map!$D:$D,MATCH($CF210,subsample_country_map!$A:$A,0)),INDEX(lookup!$AC:$AC,MATCH($A210,lookup!$A:$A,0)))</f>
        <v>1_western</v>
      </c>
      <c r="AN210" s="0" t="str">
        <f aca="false">IF(AND($CF210&lt;&gt;"",IFERROR(INDEX(subsample_country_map!$E:$E,MATCH($CF210,subsample_country_map!$A:$A,0)),"")&lt;&gt;""),INDEX(subsample_country_map!$E:$E,MATCH($CF210,subsample_country_map!$A:$A,0)),INDEX(lookup!$AD:$AD,MATCH($A210,lookup!$A:$A,0)))</f>
        <v>1_common law</v>
      </c>
      <c r="AO210" s="0" t="str">
        <f aca="false">INDEX(lookup!$Y:$Y,MATCH($A210,lookup!$A:$A,0))</f>
        <v>1_not published</v>
      </c>
      <c r="AP210" s="0" t="str">
        <f aca="false">INDEX(lookup!$Z:$Z,MATCH($A210,lookup!$A:$A,0))</f>
        <v>99_NCE</v>
      </c>
      <c r="AQ210" s="0" t="str">
        <f aca="false">INDEX(lookup!$W:$W,MATCH($A210,lookup!$A:$A,0))</f>
        <v>1_fin/acc/econ</v>
      </c>
      <c r="AS210" s="0" t="s">
        <v>91</v>
      </c>
      <c r="AT210" s="0" t="s">
        <v>397</v>
      </c>
      <c r="AU210" s="0" t="s">
        <v>93</v>
      </c>
      <c r="AV210" s="0" t="s">
        <v>913</v>
      </c>
      <c r="AX210" s="0" t="s">
        <v>914</v>
      </c>
      <c r="BA210" s="0" t="n">
        <v>2119</v>
      </c>
      <c r="BB210" s="0" t="s">
        <v>95</v>
      </c>
      <c r="BC210" s="0" t="s">
        <v>122</v>
      </c>
      <c r="BD210" s="0" t="s">
        <v>33</v>
      </c>
      <c r="BE210" s="0" t="s">
        <v>98</v>
      </c>
      <c r="BI210" s="0" t="s">
        <v>99</v>
      </c>
      <c r="BJ210" s="0" t="s">
        <v>907</v>
      </c>
      <c r="BK210" s="0" t="s">
        <v>908</v>
      </c>
      <c r="BL210" s="0" t="s">
        <v>915</v>
      </c>
      <c r="BM210" s="0" t="s">
        <v>916</v>
      </c>
      <c r="BN210" s="0" t="s">
        <v>753</v>
      </c>
      <c r="BO210" s="0" t="s">
        <v>769</v>
      </c>
      <c r="BP210" s="0" t="s">
        <v>904</v>
      </c>
      <c r="BQ210" s="0" t="s">
        <v>127</v>
      </c>
      <c r="BT210" s="0" t="n">
        <v>0</v>
      </c>
      <c r="BU210" s="0" t="s">
        <v>911</v>
      </c>
      <c r="BW210" s="0" t="n">
        <v>1995</v>
      </c>
      <c r="BX210" s="0" t="n">
        <v>2006</v>
      </c>
      <c r="BY210" s="0" t="s">
        <v>912</v>
      </c>
      <c r="BZ210" s="0" t="n">
        <v>2000.5</v>
      </c>
      <c r="CA210" s="0" t="n">
        <v>0</v>
      </c>
      <c r="CB210" s="0" t="n">
        <v>0</v>
      </c>
      <c r="CC210" s="0" t="n">
        <v>0</v>
      </c>
      <c r="CD210" s="0" t="n">
        <v>-0.0631740433017488</v>
      </c>
      <c r="CE210" s="0" t="n">
        <v>1</v>
      </c>
    </row>
    <row r="211" customFormat="false" ht="15" hidden="false" customHeight="false" outlineLevel="0" collapsed="false">
      <c r="A211" s="0" t="s">
        <v>904</v>
      </c>
      <c r="B211" s="0" t="n">
        <v>1516</v>
      </c>
      <c r="C211" s="0" t="n">
        <v>-0.10475247724918</v>
      </c>
      <c r="D211" s="0" t="n">
        <v>2068</v>
      </c>
      <c r="E211" s="0" t="n">
        <f aca="false">IF(ISNUMBER($BA211),$BA211,IF(AND(ISNUMBER($D211),ISNUMBER($BW211),ISNUMBER($BX211)),$D211*($BX211-$BW211+1),""))</f>
        <v>2068</v>
      </c>
      <c r="H211" s="0" t="s">
        <v>118</v>
      </c>
      <c r="I211" s="0" t="s">
        <v>119</v>
      </c>
      <c r="J211" s="0" t="n">
        <f aca="false">IF($BW211&lt;&gt;"",$BW211,"")</f>
        <v>1995</v>
      </c>
      <c r="K211" s="0" t="n">
        <f aca="false">IF($BX211&lt;&gt;"",$BX211,"")</f>
        <v>2006</v>
      </c>
      <c r="L211" s="0" t="n">
        <f aca="false">IF(AND(ISNUMBER($BW211),ISNUMBER($BX211)),($BW211+$BX211)/2,"")</f>
        <v>2000.5</v>
      </c>
      <c r="M211" s="0" t="n">
        <f aca="false">IF($L211&lt;&gt;"",$L211,"")</f>
        <v>2000.5</v>
      </c>
      <c r="N211" s="0" t="n">
        <f aca="false">IF(AND(ISNUMBER($BW211),ISNUMBER($BX211)),MIN(1,MAX(0,($BX211-2016+1)/($BX211-$BW211+1))),"")</f>
        <v>0</v>
      </c>
      <c r="O211" s="0" t="n">
        <f aca="false">IF(AND(ISNUMBER($BW211),ISNUMBER($BX211)),MIN(1,MAX(0,($BX211-2017+1)/($BX211-$BW211+1))),"")</f>
        <v>0</v>
      </c>
      <c r="P211" s="0" t="n">
        <f aca="false">IF(AND(ISNUMBER($BW211),ISNUMBER($BX211)),MIN(1,MAX(0,($BX211-2018+1)/($BX211-$BW211+1))),"")</f>
        <v>0</v>
      </c>
      <c r="Q211" s="0" t="n">
        <f aca="false">IF(AND(ISNUMBER($BW211),ISNUMBER($BX211)),MIN(1,MAX(0,($BX211-2019+1)/($BX211-$BW211+1))),"")</f>
        <v>0</v>
      </c>
      <c r="R211" s="0" t="n">
        <f aca="false">IF(AND(ISNUMBER($BW211),ISNUMBER($BX211)),MIN(1,MAX(0,($BX211-2016+1)/($BX211-$BW211+1))),"")</f>
        <v>0</v>
      </c>
      <c r="S211" s="0" t="n">
        <f aca="false">IF($L211&lt;&gt;"",IF($L211&gt;=2015.5,1,0),"")</f>
        <v>0</v>
      </c>
      <c r="T211" s="0" t="n">
        <f aca="false">IF($L211&lt;&gt;"",IF($L211&gt;=2016,1,0),"")</f>
        <v>0</v>
      </c>
      <c r="U211" s="0" t="n">
        <f aca="false">IF(ISNUMBER($BX211),IF($BX211&gt;=2016,1,0),"")</f>
        <v>0</v>
      </c>
      <c r="V211" s="0" t="n">
        <f aca="false">IF(ISNUMBER($BW211),IF($BW211&gt;=2016,1,0),"")</f>
        <v>0</v>
      </c>
      <c r="W211" s="0" t="str">
        <f aca="false">IF(AND(ISNUMBER($BW211),ISNUMBER($BX211)),IF($BW211&gt;=2016,"post-only",IF($BX211&lt;2016,"pre-only","mixed")),"")</f>
        <v>pre-only</v>
      </c>
      <c r="X211" s="0" t="n">
        <f aca="false">IF(AND(ISNUMBER($BW211),ISNUMBER($BX211)),MIN(1,MAX(0,($BX211-2017+1)/($BX211-$BW211+1))),"")</f>
        <v>0</v>
      </c>
      <c r="Y211" s="0" t="n">
        <f aca="false">IF(AND(ISNUMBER($BW211),ISNUMBER($BX211)),MIN(1,MAX(0,($BX211-2018+1)/($BX211-$BW211+1))),"")</f>
        <v>0</v>
      </c>
      <c r="Z211" s="0" t="n">
        <f aca="false">IF(AND(ISNUMBER($BW211),ISNUMBER($BX211)),MIN(1,MAX(0,($BX211-2019+1)/($BX211-$BW211+1))),"")</f>
        <v>0</v>
      </c>
      <c r="AA211" s="0" t="n">
        <f aca="false">IF(ISNUMBER($BX211),IF($BX211&gt;=2017,1,0),"")</f>
        <v>0</v>
      </c>
      <c r="AB211" s="0" t="n">
        <f aca="false">IF(ISNUMBER($BX211),IF($BX211&gt;=2018,1,0),"")</f>
        <v>0</v>
      </c>
      <c r="AC211" s="0" t="n">
        <f aca="false">IF(ISNUMBER($BX211),IF($BX211&gt;=2019,1,0),"")</f>
        <v>0</v>
      </c>
      <c r="AD211" s="0" t="n">
        <f aca="false">IF($L211&lt;&gt;"",IF($L211&gt;2013,1,0),"")</f>
        <v>0</v>
      </c>
      <c r="AE211" s="0" t="n">
        <f aca="false">IF($L211&lt;&gt;"",1+IF($L211&gt;2011,1,0)+IF($L211&gt;2014,1,0),"")</f>
        <v>1</v>
      </c>
      <c r="AF211" s="0" t="s">
        <v>747</v>
      </c>
      <c r="AG211" s="0" t="s">
        <v>88</v>
      </c>
      <c r="AH211" s="0" t="s">
        <v>89</v>
      </c>
      <c r="AI211" s="0" t="s">
        <v>334</v>
      </c>
      <c r="AJ211" s="0" t="s">
        <v>334</v>
      </c>
      <c r="AK211" s="0" t="str">
        <f aca="false">IF(AND($CF211&lt;&gt;"",IFERROR(INDEX(subsample_country_map!$B:$B,MATCH($CF211,subsample_country_map!$A:$A,0)),"")&lt;&gt;""),INDEX(subsample_country_map!$B:$B,MATCH($CF211,subsample_country_map!$A:$A,0)),INDEX(lookup!$AA:$AA,MATCH($A211,lookup!$A:$A,0)))</f>
        <v>1_US</v>
      </c>
      <c r="AL211" s="0" t="str">
        <f aca="false">IF(AND($CF211&lt;&gt;"",IFERROR(INDEX(subsample_country_map!$C:$C,MATCH($CF211,subsample_country_map!$A:$A,0)),"")&lt;&gt;""),INDEX(subsample_country_map!$C:$C,MATCH($CF211,subsample_country_map!$A:$A,0)),INDEX(lookup!$AB:$AB,MATCH($A211,lookup!$A:$A,0)))</f>
        <v>1_developed</v>
      </c>
      <c r="AM211" s="0" t="str">
        <f aca="false">IF(AND($CF211&lt;&gt;"",IFERROR(INDEX(subsample_country_map!$D:$D,MATCH($CF211,subsample_country_map!$A:$A,0)),"")&lt;&gt;""),INDEX(subsample_country_map!$D:$D,MATCH($CF211,subsample_country_map!$A:$A,0)),INDEX(lookup!$AC:$AC,MATCH($A211,lookup!$A:$A,0)))</f>
        <v>1_western</v>
      </c>
      <c r="AN211" s="0" t="str">
        <f aca="false">IF(AND($CF211&lt;&gt;"",IFERROR(INDEX(subsample_country_map!$E:$E,MATCH($CF211,subsample_country_map!$A:$A,0)),"")&lt;&gt;""),INDEX(subsample_country_map!$E:$E,MATCH($CF211,subsample_country_map!$A:$A,0)),INDEX(lookup!$AD:$AD,MATCH($A211,lookup!$A:$A,0)))</f>
        <v>1_common law</v>
      </c>
      <c r="AO211" s="0" t="str">
        <f aca="false">INDEX(lookup!$Y:$Y,MATCH($A211,lookup!$A:$A,0))</f>
        <v>1_not published</v>
      </c>
      <c r="AP211" s="0" t="str">
        <f aca="false">INDEX(lookup!$Z:$Z,MATCH($A211,lookup!$A:$A,0))</f>
        <v>99_NCE</v>
      </c>
      <c r="AQ211" s="0" t="str">
        <f aca="false">INDEX(lookup!$W:$W,MATCH($A211,lookup!$A:$A,0))</f>
        <v>1_fin/acc/econ</v>
      </c>
      <c r="AS211" s="0" t="s">
        <v>91</v>
      </c>
      <c r="AT211" s="0" t="s">
        <v>111</v>
      </c>
      <c r="AU211" s="0" t="s">
        <v>93</v>
      </c>
      <c r="AV211" s="0" t="s">
        <v>917</v>
      </c>
      <c r="AX211" s="0" t="s">
        <v>918</v>
      </c>
      <c r="BA211" s="0" t="n">
        <v>2068</v>
      </c>
      <c r="BB211" s="0" t="s">
        <v>95</v>
      </c>
      <c r="BC211" s="0" t="s">
        <v>122</v>
      </c>
      <c r="BD211" s="0" t="s">
        <v>33</v>
      </c>
      <c r="BE211" s="0" t="s">
        <v>98</v>
      </c>
      <c r="BI211" s="0" t="s">
        <v>99</v>
      </c>
      <c r="BJ211" s="0" t="s">
        <v>919</v>
      </c>
      <c r="BK211" s="0" t="s">
        <v>908</v>
      </c>
      <c r="BL211" s="0" t="s">
        <v>920</v>
      </c>
      <c r="BM211" s="0" t="s">
        <v>910</v>
      </c>
      <c r="BN211" s="0" t="s">
        <v>753</v>
      </c>
      <c r="BO211" s="0" t="s">
        <v>769</v>
      </c>
      <c r="BP211" s="0" t="s">
        <v>904</v>
      </c>
      <c r="BQ211" s="0" t="s">
        <v>127</v>
      </c>
      <c r="BT211" s="0" t="n">
        <v>0</v>
      </c>
      <c r="BU211" s="0" t="s">
        <v>911</v>
      </c>
      <c r="BW211" s="0" t="n">
        <v>1995</v>
      </c>
      <c r="BX211" s="0" t="n">
        <v>2006</v>
      </c>
      <c r="BY211" s="0" t="s">
        <v>912</v>
      </c>
      <c r="BZ211" s="0" t="n">
        <v>2000.5</v>
      </c>
      <c r="CA211" s="0" t="n">
        <v>0</v>
      </c>
      <c r="CB211" s="0" t="n">
        <v>0</v>
      </c>
      <c r="CC211" s="0" t="n">
        <v>0</v>
      </c>
      <c r="CD211" s="0" t="n">
        <v>-0.105138172299325</v>
      </c>
      <c r="CE211" s="0" t="n">
        <v>1</v>
      </c>
    </row>
    <row r="212" customFormat="false" ht="15" hidden="false" customHeight="false" outlineLevel="0" collapsed="false">
      <c r="A212" s="0" t="s">
        <v>904</v>
      </c>
      <c r="B212" s="0" t="n">
        <v>1517</v>
      </c>
      <c r="C212" s="0" t="n">
        <v>-0.0667006518032013</v>
      </c>
      <c r="D212" s="0" t="n">
        <v>2068</v>
      </c>
      <c r="E212" s="0" t="n">
        <f aca="false">IF(ISNUMBER($BA212),$BA212,IF(AND(ISNUMBER($D212),ISNUMBER($BW212),ISNUMBER($BX212)),$D212*($BX212-$BW212+1),""))</f>
        <v>2068</v>
      </c>
      <c r="H212" s="0" t="s">
        <v>118</v>
      </c>
      <c r="I212" s="0" t="s">
        <v>119</v>
      </c>
      <c r="J212" s="0" t="n">
        <f aca="false">IF($BW212&lt;&gt;"",$BW212,"")</f>
        <v>1995</v>
      </c>
      <c r="K212" s="0" t="n">
        <f aca="false">IF($BX212&lt;&gt;"",$BX212,"")</f>
        <v>2006</v>
      </c>
      <c r="L212" s="0" t="n">
        <f aca="false">IF(AND(ISNUMBER($BW212),ISNUMBER($BX212)),($BW212+$BX212)/2,"")</f>
        <v>2000.5</v>
      </c>
      <c r="M212" s="0" t="n">
        <f aca="false">IF($L212&lt;&gt;"",$L212,"")</f>
        <v>2000.5</v>
      </c>
      <c r="N212" s="0" t="n">
        <f aca="false">IF(AND(ISNUMBER($BW212),ISNUMBER($BX212)),MIN(1,MAX(0,($BX212-2016+1)/($BX212-$BW212+1))),"")</f>
        <v>0</v>
      </c>
      <c r="O212" s="0" t="n">
        <f aca="false">IF(AND(ISNUMBER($BW212),ISNUMBER($BX212)),MIN(1,MAX(0,($BX212-2017+1)/($BX212-$BW212+1))),"")</f>
        <v>0</v>
      </c>
      <c r="P212" s="0" t="n">
        <f aca="false">IF(AND(ISNUMBER($BW212),ISNUMBER($BX212)),MIN(1,MAX(0,($BX212-2018+1)/($BX212-$BW212+1))),"")</f>
        <v>0</v>
      </c>
      <c r="Q212" s="0" t="n">
        <f aca="false">IF(AND(ISNUMBER($BW212),ISNUMBER($BX212)),MIN(1,MAX(0,($BX212-2019+1)/($BX212-$BW212+1))),"")</f>
        <v>0</v>
      </c>
      <c r="R212" s="0" t="n">
        <f aca="false">IF(AND(ISNUMBER($BW212),ISNUMBER($BX212)),MIN(1,MAX(0,($BX212-2016+1)/($BX212-$BW212+1))),"")</f>
        <v>0</v>
      </c>
      <c r="S212" s="0" t="n">
        <f aca="false">IF($L212&lt;&gt;"",IF($L212&gt;=2015.5,1,0),"")</f>
        <v>0</v>
      </c>
      <c r="T212" s="0" t="n">
        <f aca="false">IF($L212&lt;&gt;"",IF($L212&gt;=2016,1,0),"")</f>
        <v>0</v>
      </c>
      <c r="U212" s="0" t="n">
        <f aca="false">IF(ISNUMBER($BX212),IF($BX212&gt;=2016,1,0),"")</f>
        <v>0</v>
      </c>
      <c r="V212" s="0" t="n">
        <f aca="false">IF(ISNUMBER($BW212),IF($BW212&gt;=2016,1,0),"")</f>
        <v>0</v>
      </c>
      <c r="W212" s="0" t="str">
        <f aca="false">IF(AND(ISNUMBER($BW212),ISNUMBER($BX212)),IF($BW212&gt;=2016,"post-only",IF($BX212&lt;2016,"pre-only","mixed")),"")</f>
        <v>pre-only</v>
      </c>
      <c r="X212" s="0" t="n">
        <f aca="false">IF(AND(ISNUMBER($BW212),ISNUMBER($BX212)),MIN(1,MAX(0,($BX212-2017+1)/($BX212-$BW212+1))),"")</f>
        <v>0</v>
      </c>
      <c r="Y212" s="0" t="n">
        <f aca="false">IF(AND(ISNUMBER($BW212),ISNUMBER($BX212)),MIN(1,MAX(0,($BX212-2018+1)/($BX212-$BW212+1))),"")</f>
        <v>0</v>
      </c>
      <c r="Z212" s="0" t="n">
        <f aca="false">IF(AND(ISNUMBER($BW212),ISNUMBER($BX212)),MIN(1,MAX(0,($BX212-2019+1)/($BX212-$BW212+1))),"")</f>
        <v>0</v>
      </c>
      <c r="AA212" s="0" t="n">
        <f aca="false">IF(ISNUMBER($BX212),IF($BX212&gt;=2017,1,0),"")</f>
        <v>0</v>
      </c>
      <c r="AB212" s="0" t="n">
        <f aca="false">IF(ISNUMBER($BX212),IF($BX212&gt;=2018,1,0),"")</f>
        <v>0</v>
      </c>
      <c r="AC212" s="0" t="n">
        <f aca="false">IF(ISNUMBER($BX212),IF($BX212&gt;=2019,1,0),"")</f>
        <v>0</v>
      </c>
      <c r="AD212" s="0" t="n">
        <f aca="false">IF($L212&lt;&gt;"",IF($L212&gt;2013,1,0),"")</f>
        <v>0</v>
      </c>
      <c r="AE212" s="0" t="n">
        <f aca="false">IF($L212&lt;&gt;"",1+IF($L212&gt;2011,1,0)+IF($L212&gt;2014,1,0),"")</f>
        <v>1</v>
      </c>
      <c r="AF212" s="0" t="s">
        <v>747</v>
      </c>
      <c r="AG212" s="0" t="s">
        <v>88</v>
      </c>
      <c r="AH212" s="0" t="s">
        <v>89</v>
      </c>
      <c r="AI212" s="0" t="s">
        <v>334</v>
      </c>
      <c r="AJ212" s="0" t="s">
        <v>334</v>
      </c>
      <c r="AK212" s="0" t="str">
        <f aca="false">IF(AND($CF212&lt;&gt;"",IFERROR(INDEX(subsample_country_map!$B:$B,MATCH($CF212,subsample_country_map!$A:$A,0)),"")&lt;&gt;""),INDEX(subsample_country_map!$B:$B,MATCH($CF212,subsample_country_map!$A:$A,0)),INDEX(lookup!$AA:$AA,MATCH($A212,lookup!$A:$A,0)))</f>
        <v>1_US</v>
      </c>
      <c r="AL212" s="0" t="str">
        <f aca="false">IF(AND($CF212&lt;&gt;"",IFERROR(INDEX(subsample_country_map!$C:$C,MATCH($CF212,subsample_country_map!$A:$A,0)),"")&lt;&gt;""),INDEX(subsample_country_map!$C:$C,MATCH($CF212,subsample_country_map!$A:$A,0)),INDEX(lookup!$AB:$AB,MATCH($A212,lookup!$A:$A,0)))</f>
        <v>1_developed</v>
      </c>
      <c r="AM212" s="0" t="str">
        <f aca="false">IF(AND($CF212&lt;&gt;"",IFERROR(INDEX(subsample_country_map!$D:$D,MATCH($CF212,subsample_country_map!$A:$A,0)),"")&lt;&gt;""),INDEX(subsample_country_map!$D:$D,MATCH($CF212,subsample_country_map!$A:$A,0)),INDEX(lookup!$AC:$AC,MATCH($A212,lookup!$A:$A,0)))</f>
        <v>1_western</v>
      </c>
      <c r="AN212" s="0" t="str">
        <f aca="false">IF(AND($CF212&lt;&gt;"",IFERROR(INDEX(subsample_country_map!$E:$E,MATCH($CF212,subsample_country_map!$A:$A,0)),"")&lt;&gt;""),INDEX(subsample_country_map!$E:$E,MATCH($CF212,subsample_country_map!$A:$A,0)),INDEX(lookup!$AD:$AD,MATCH($A212,lookup!$A:$A,0)))</f>
        <v>1_common law</v>
      </c>
      <c r="AO212" s="0" t="str">
        <f aca="false">INDEX(lookup!$Y:$Y,MATCH($A212,lookup!$A:$A,0))</f>
        <v>1_not published</v>
      </c>
      <c r="AP212" s="0" t="str">
        <f aca="false">INDEX(lookup!$Z:$Z,MATCH($A212,lookup!$A:$A,0))</f>
        <v>99_NCE</v>
      </c>
      <c r="AQ212" s="0" t="str">
        <f aca="false">INDEX(lookup!$W:$W,MATCH($A212,lookup!$A:$A,0))</f>
        <v>1_fin/acc/econ</v>
      </c>
      <c r="AS212" s="0" t="s">
        <v>91</v>
      </c>
      <c r="AT212" s="0" t="s">
        <v>397</v>
      </c>
      <c r="AU212" s="0" t="s">
        <v>93</v>
      </c>
      <c r="AV212" s="0" t="s">
        <v>921</v>
      </c>
      <c r="AX212" s="0" t="s">
        <v>922</v>
      </c>
      <c r="BA212" s="0" t="n">
        <v>2068</v>
      </c>
      <c r="BB212" s="0" t="s">
        <v>95</v>
      </c>
      <c r="BC212" s="0" t="s">
        <v>122</v>
      </c>
      <c r="BD212" s="0" t="s">
        <v>33</v>
      </c>
      <c r="BE212" s="0" t="s">
        <v>98</v>
      </c>
      <c r="BI212" s="0" t="s">
        <v>99</v>
      </c>
      <c r="BJ212" s="0" t="s">
        <v>919</v>
      </c>
      <c r="BK212" s="0" t="s">
        <v>908</v>
      </c>
      <c r="BL212" s="0" t="s">
        <v>923</v>
      </c>
      <c r="BM212" s="0" t="s">
        <v>916</v>
      </c>
      <c r="BN212" s="0" t="s">
        <v>753</v>
      </c>
      <c r="BO212" s="0" t="s">
        <v>769</v>
      </c>
      <c r="BP212" s="0" t="s">
        <v>904</v>
      </c>
      <c r="BQ212" s="0" t="s">
        <v>127</v>
      </c>
      <c r="BT212" s="0" t="n">
        <v>0</v>
      </c>
      <c r="BU212" s="0" t="s">
        <v>911</v>
      </c>
      <c r="BW212" s="0" t="n">
        <v>1995</v>
      </c>
      <c r="BX212" s="0" t="n">
        <v>2006</v>
      </c>
      <c r="BY212" s="0" t="s">
        <v>912</v>
      </c>
      <c r="BZ212" s="0" t="n">
        <v>2000.5</v>
      </c>
      <c r="CA212" s="0" t="n">
        <v>0</v>
      </c>
      <c r="CB212" s="0" t="n">
        <v>0</v>
      </c>
      <c r="CC212" s="0" t="n">
        <v>0</v>
      </c>
      <c r="CD212" s="0" t="n">
        <v>-0.0667998332458573</v>
      </c>
      <c r="CE212" s="0" t="n">
        <v>1</v>
      </c>
    </row>
    <row r="213" customFormat="false" ht="15" hidden="false" customHeight="false" outlineLevel="0" collapsed="false">
      <c r="A213" s="0" t="s">
        <v>904</v>
      </c>
      <c r="B213" s="0" t="n">
        <v>1518</v>
      </c>
      <c r="C213" s="0" t="n">
        <v>-0.0407266822102264</v>
      </c>
      <c r="D213" s="0" t="n">
        <v>2242</v>
      </c>
      <c r="E213" s="0" t="n">
        <f aca="false">IF(ISNUMBER($BA213),$BA213,IF(AND(ISNUMBER($D213),ISNUMBER($BW213),ISNUMBER($BX213)),$D213*($BX213-$BW213+1),""))</f>
        <v>2242</v>
      </c>
      <c r="H213" s="0" t="s">
        <v>118</v>
      </c>
      <c r="I213" s="0" t="s">
        <v>119</v>
      </c>
      <c r="J213" s="0" t="n">
        <f aca="false">IF($BW213&lt;&gt;"",$BW213,"")</f>
        <v>1995</v>
      </c>
      <c r="K213" s="0" t="n">
        <f aca="false">IF($BX213&lt;&gt;"",$BX213,"")</f>
        <v>2006</v>
      </c>
      <c r="L213" s="0" t="n">
        <f aca="false">IF(AND(ISNUMBER($BW213),ISNUMBER($BX213)),($BW213+$BX213)/2,"")</f>
        <v>2000.5</v>
      </c>
      <c r="M213" s="0" t="n">
        <f aca="false">IF($L213&lt;&gt;"",$L213,"")</f>
        <v>2000.5</v>
      </c>
      <c r="N213" s="0" t="n">
        <f aca="false">IF(AND(ISNUMBER($BW213),ISNUMBER($BX213)),MIN(1,MAX(0,($BX213-2016+1)/($BX213-$BW213+1))),"")</f>
        <v>0</v>
      </c>
      <c r="O213" s="0" t="n">
        <f aca="false">IF(AND(ISNUMBER($BW213),ISNUMBER($BX213)),MIN(1,MAX(0,($BX213-2017+1)/($BX213-$BW213+1))),"")</f>
        <v>0</v>
      </c>
      <c r="P213" s="0" t="n">
        <f aca="false">IF(AND(ISNUMBER($BW213),ISNUMBER($BX213)),MIN(1,MAX(0,($BX213-2018+1)/($BX213-$BW213+1))),"")</f>
        <v>0</v>
      </c>
      <c r="Q213" s="0" t="n">
        <f aca="false">IF(AND(ISNUMBER($BW213),ISNUMBER($BX213)),MIN(1,MAX(0,($BX213-2019+1)/($BX213-$BW213+1))),"")</f>
        <v>0</v>
      </c>
      <c r="R213" s="0" t="n">
        <f aca="false">IF(AND(ISNUMBER($BW213),ISNUMBER($BX213)),MIN(1,MAX(0,($BX213-2016+1)/($BX213-$BW213+1))),"")</f>
        <v>0</v>
      </c>
      <c r="S213" s="0" t="n">
        <f aca="false">IF($L213&lt;&gt;"",IF($L213&gt;=2015.5,1,0),"")</f>
        <v>0</v>
      </c>
      <c r="T213" s="0" t="n">
        <f aca="false">IF($L213&lt;&gt;"",IF($L213&gt;=2016,1,0),"")</f>
        <v>0</v>
      </c>
      <c r="U213" s="0" t="n">
        <f aca="false">IF(ISNUMBER($BX213),IF($BX213&gt;=2016,1,0),"")</f>
        <v>0</v>
      </c>
      <c r="V213" s="0" t="n">
        <f aca="false">IF(ISNUMBER($BW213),IF($BW213&gt;=2016,1,0),"")</f>
        <v>0</v>
      </c>
      <c r="W213" s="0" t="str">
        <f aca="false">IF(AND(ISNUMBER($BW213),ISNUMBER($BX213)),IF($BW213&gt;=2016,"post-only",IF($BX213&lt;2016,"pre-only","mixed")),"")</f>
        <v>pre-only</v>
      </c>
      <c r="X213" s="0" t="n">
        <f aca="false">IF(AND(ISNUMBER($BW213),ISNUMBER($BX213)),MIN(1,MAX(0,($BX213-2017+1)/($BX213-$BW213+1))),"")</f>
        <v>0</v>
      </c>
      <c r="Y213" s="0" t="n">
        <f aca="false">IF(AND(ISNUMBER($BW213),ISNUMBER($BX213)),MIN(1,MAX(0,($BX213-2018+1)/($BX213-$BW213+1))),"")</f>
        <v>0</v>
      </c>
      <c r="Z213" s="0" t="n">
        <f aca="false">IF(AND(ISNUMBER($BW213),ISNUMBER($BX213)),MIN(1,MAX(0,($BX213-2019+1)/($BX213-$BW213+1))),"")</f>
        <v>0</v>
      </c>
      <c r="AA213" s="0" t="n">
        <f aca="false">IF(ISNUMBER($BX213),IF($BX213&gt;=2017,1,0),"")</f>
        <v>0</v>
      </c>
      <c r="AB213" s="0" t="n">
        <f aca="false">IF(ISNUMBER($BX213),IF($BX213&gt;=2018,1,0),"")</f>
        <v>0</v>
      </c>
      <c r="AC213" s="0" t="n">
        <f aca="false">IF(ISNUMBER($BX213),IF($BX213&gt;=2019,1,0),"")</f>
        <v>0</v>
      </c>
      <c r="AD213" s="0" t="n">
        <f aca="false">IF($L213&lt;&gt;"",IF($L213&gt;2013,1,0),"")</f>
        <v>0</v>
      </c>
      <c r="AE213" s="0" t="n">
        <f aca="false">IF($L213&lt;&gt;"",1+IF($L213&gt;2011,1,0)+IF($L213&gt;2014,1,0),"")</f>
        <v>1</v>
      </c>
      <c r="AF213" s="0" t="s">
        <v>310</v>
      </c>
      <c r="AG213" s="0" t="s">
        <v>88</v>
      </c>
      <c r="AH213" s="0" t="s">
        <v>89</v>
      </c>
      <c r="AI213" s="0" t="s">
        <v>334</v>
      </c>
      <c r="AJ213" s="0" t="s">
        <v>334</v>
      </c>
      <c r="AK213" s="0" t="str">
        <f aca="false">IF(AND($CF213&lt;&gt;"",IFERROR(INDEX(subsample_country_map!$B:$B,MATCH($CF213,subsample_country_map!$A:$A,0)),"")&lt;&gt;""),INDEX(subsample_country_map!$B:$B,MATCH($CF213,subsample_country_map!$A:$A,0)),INDEX(lookup!$AA:$AA,MATCH($A213,lookup!$A:$A,0)))</f>
        <v>1_US</v>
      </c>
      <c r="AL213" s="0" t="str">
        <f aca="false">IF(AND($CF213&lt;&gt;"",IFERROR(INDEX(subsample_country_map!$C:$C,MATCH($CF213,subsample_country_map!$A:$A,0)),"")&lt;&gt;""),INDEX(subsample_country_map!$C:$C,MATCH($CF213,subsample_country_map!$A:$A,0)),INDEX(lookup!$AB:$AB,MATCH($A213,lookup!$A:$A,0)))</f>
        <v>1_developed</v>
      </c>
      <c r="AM213" s="0" t="str">
        <f aca="false">IF(AND($CF213&lt;&gt;"",IFERROR(INDEX(subsample_country_map!$D:$D,MATCH($CF213,subsample_country_map!$A:$A,0)),"")&lt;&gt;""),INDEX(subsample_country_map!$D:$D,MATCH($CF213,subsample_country_map!$A:$A,0)),INDEX(lookup!$AC:$AC,MATCH($A213,lookup!$A:$A,0)))</f>
        <v>1_western</v>
      </c>
      <c r="AN213" s="0" t="str">
        <f aca="false">IF(AND($CF213&lt;&gt;"",IFERROR(INDEX(subsample_country_map!$E:$E,MATCH($CF213,subsample_country_map!$A:$A,0)),"")&lt;&gt;""),INDEX(subsample_country_map!$E:$E,MATCH($CF213,subsample_country_map!$A:$A,0)),INDEX(lookup!$AD:$AD,MATCH($A213,lookup!$A:$A,0)))</f>
        <v>1_common law</v>
      </c>
      <c r="AO213" s="0" t="str">
        <f aca="false">INDEX(lookup!$Y:$Y,MATCH($A213,lookup!$A:$A,0))</f>
        <v>1_not published</v>
      </c>
      <c r="AP213" s="0" t="str">
        <f aca="false">INDEX(lookup!$Z:$Z,MATCH($A213,lookup!$A:$A,0))</f>
        <v>99_NCE</v>
      </c>
      <c r="AQ213" s="0" t="str">
        <f aca="false">INDEX(lookup!$W:$W,MATCH($A213,lookup!$A:$A,0))</f>
        <v>1_fin/acc/econ</v>
      </c>
      <c r="AS213" s="0" t="s">
        <v>91</v>
      </c>
      <c r="AT213" s="0" t="s">
        <v>111</v>
      </c>
      <c r="AU213" s="0" t="s">
        <v>311</v>
      </c>
      <c r="AV213" s="0" t="s">
        <v>924</v>
      </c>
      <c r="AX213" s="0" t="s">
        <v>925</v>
      </c>
      <c r="BA213" s="0" t="n">
        <v>2242</v>
      </c>
      <c r="BB213" s="0" t="s">
        <v>95</v>
      </c>
      <c r="BC213" s="0" t="s">
        <v>868</v>
      </c>
      <c r="BD213" s="0" t="s">
        <v>33</v>
      </c>
      <c r="BE213" s="0" t="s">
        <v>98</v>
      </c>
      <c r="BI213" s="0" t="s">
        <v>124</v>
      </c>
      <c r="BJ213" s="0" t="s">
        <v>926</v>
      </c>
      <c r="BK213" s="0" t="s">
        <v>927</v>
      </c>
      <c r="BL213" s="0" t="s">
        <v>928</v>
      </c>
      <c r="BM213" s="0" t="s">
        <v>910</v>
      </c>
      <c r="BN213" s="0" t="s">
        <v>929</v>
      </c>
      <c r="BO213" s="0" t="s">
        <v>769</v>
      </c>
      <c r="BP213" s="0" t="s">
        <v>904</v>
      </c>
      <c r="BQ213" s="0" t="s">
        <v>127</v>
      </c>
      <c r="BT213" s="0" t="n">
        <v>0</v>
      </c>
      <c r="BU213" s="0" t="s">
        <v>911</v>
      </c>
      <c r="BW213" s="0" t="n">
        <v>1995</v>
      </c>
      <c r="BX213" s="0" t="n">
        <v>2006</v>
      </c>
      <c r="BY213" s="0" t="s">
        <v>912</v>
      </c>
      <c r="BZ213" s="0" t="n">
        <v>2000.5</v>
      </c>
      <c r="CA213" s="0" t="n">
        <v>0</v>
      </c>
      <c r="CB213" s="0" t="n">
        <v>0</v>
      </c>
      <c r="CC213" s="0" t="n">
        <v>0</v>
      </c>
      <c r="CD213" s="0" t="n">
        <v>-0.0407492219214117</v>
      </c>
      <c r="CE213" s="0" t="n">
        <v>1</v>
      </c>
    </row>
    <row r="214" customFormat="false" ht="15" hidden="false" customHeight="false" outlineLevel="0" collapsed="false">
      <c r="A214" s="0" t="s">
        <v>904</v>
      </c>
      <c r="B214" s="0" t="n">
        <v>1519</v>
      </c>
      <c r="C214" s="0" t="n">
        <v>-0.0459916389682814</v>
      </c>
      <c r="D214" s="0" t="n">
        <v>2242</v>
      </c>
      <c r="E214" s="0" t="n">
        <f aca="false">IF(ISNUMBER($BA214),$BA214,IF(AND(ISNUMBER($D214),ISNUMBER($BW214),ISNUMBER($BX214)),$D214*($BX214-$BW214+1),""))</f>
        <v>2242</v>
      </c>
      <c r="H214" s="0" t="s">
        <v>118</v>
      </c>
      <c r="I214" s="0" t="s">
        <v>119</v>
      </c>
      <c r="J214" s="0" t="n">
        <f aca="false">IF($BW214&lt;&gt;"",$BW214,"")</f>
        <v>1995</v>
      </c>
      <c r="K214" s="0" t="n">
        <f aca="false">IF($BX214&lt;&gt;"",$BX214,"")</f>
        <v>2006</v>
      </c>
      <c r="L214" s="0" t="n">
        <f aca="false">IF(AND(ISNUMBER($BW214),ISNUMBER($BX214)),($BW214+$BX214)/2,"")</f>
        <v>2000.5</v>
      </c>
      <c r="M214" s="0" t="n">
        <f aca="false">IF($L214&lt;&gt;"",$L214,"")</f>
        <v>2000.5</v>
      </c>
      <c r="N214" s="0" t="n">
        <f aca="false">IF(AND(ISNUMBER($BW214),ISNUMBER($BX214)),MIN(1,MAX(0,($BX214-2016+1)/($BX214-$BW214+1))),"")</f>
        <v>0</v>
      </c>
      <c r="O214" s="0" t="n">
        <f aca="false">IF(AND(ISNUMBER($BW214),ISNUMBER($BX214)),MIN(1,MAX(0,($BX214-2017+1)/($BX214-$BW214+1))),"")</f>
        <v>0</v>
      </c>
      <c r="P214" s="0" t="n">
        <f aca="false">IF(AND(ISNUMBER($BW214),ISNUMBER($BX214)),MIN(1,MAX(0,($BX214-2018+1)/($BX214-$BW214+1))),"")</f>
        <v>0</v>
      </c>
      <c r="Q214" s="0" t="n">
        <f aca="false">IF(AND(ISNUMBER($BW214),ISNUMBER($BX214)),MIN(1,MAX(0,($BX214-2019+1)/($BX214-$BW214+1))),"")</f>
        <v>0</v>
      </c>
      <c r="R214" s="0" t="n">
        <f aca="false">IF(AND(ISNUMBER($BW214),ISNUMBER($BX214)),MIN(1,MAX(0,($BX214-2016+1)/($BX214-$BW214+1))),"")</f>
        <v>0</v>
      </c>
      <c r="S214" s="0" t="n">
        <f aca="false">IF($L214&lt;&gt;"",IF($L214&gt;=2015.5,1,0),"")</f>
        <v>0</v>
      </c>
      <c r="T214" s="0" t="n">
        <f aca="false">IF($L214&lt;&gt;"",IF($L214&gt;=2016,1,0),"")</f>
        <v>0</v>
      </c>
      <c r="U214" s="0" t="n">
        <f aca="false">IF(ISNUMBER($BX214),IF($BX214&gt;=2016,1,0),"")</f>
        <v>0</v>
      </c>
      <c r="V214" s="0" t="n">
        <f aca="false">IF(ISNUMBER($BW214),IF($BW214&gt;=2016,1,0),"")</f>
        <v>0</v>
      </c>
      <c r="W214" s="0" t="str">
        <f aca="false">IF(AND(ISNUMBER($BW214),ISNUMBER($BX214)),IF($BW214&gt;=2016,"post-only",IF($BX214&lt;2016,"pre-only","mixed")),"")</f>
        <v>pre-only</v>
      </c>
      <c r="X214" s="0" t="n">
        <f aca="false">IF(AND(ISNUMBER($BW214),ISNUMBER($BX214)),MIN(1,MAX(0,($BX214-2017+1)/($BX214-$BW214+1))),"")</f>
        <v>0</v>
      </c>
      <c r="Y214" s="0" t="n">
        <f aca="false">IF(AND(ISNUMBER($BW214),ISNUMBER($BX214)),MIN(1,MAX(0,($BX214-2018+1)/($BX214-$BW214+1))),"")</f>
        <v>0</v>
      </c>
      <c r="Z214" s="0" t="n">
        <f aca="false">IF(AND(ISNUMBER($BW214),ISNUMBER($BX214)),MIN(1,MAX(0,($BX214-2019+1)/($BX214-$BW214+1))),"")</f>
        <v>0</v>
      </c>
      <c r="AA214" s="0" t="n">
        <f aca="false">IF(ISNUMBER($BX214),IF($BX214&gt;=2017,1,0),"")</f>
        <v>0</v>
      </c>
      <c r="AB214" s="0" t="n">
        <f aca="false">IF(ISNUMBER($BX214),IF($BX214&gt;=2018,1,0),"")</f>
        <v>0</v>
      </c>
      <c r="AC214" s="0" t="n">
        <f aca="false">IF(ISNUMBER($BX214),IF($BX214&gt;=2019,1,0),"")</f>
        <v>0</v>
      </c>
      <c r="AD214" s="0" t="n">
        <f aca="false">IF($L214&lt;&gt;"",IF($L214&gt;2013,1,0),"")</f>
        <v>0</v>
      </c>
      <c r="AE214" s="0" t="n">
        <f aca="false">IF($L214&lt;&gt;"",1+IF($L214&gt;2011,1,0)+IF($L214&gt;2014,1,0),"")</f>
        <v>1</v>
      </c>
      <c r="AF214" s="0" t="s">
        <v>310</v>
      </c>
      <c r="AG214" s="0" t="s">
        <v>88</v>
      </c>
      <c r="AH214" s="0" t="s">
        <v>89</v>
      </c>
      <c r="AI214" s="0" t="s">
        <v>334</v>
      </c>
      <c r="AJ214" s="0" t="s">
        <v>334</v>
      </c>
      <c r="AK214" s="0" t="str">
        <f aca="false">IF(AND($CF214&lt;&gt;"",IFERROR(INDEX(subsample_country_map!$B:$B,MATCH($CF214,subsample_country_map!$A:$A,0)),"")&lt;&gt;""),INDEX(subsample_country_map!$B:$B,MATCH($CF214,subsample_country_map!$A:$A,0)),INDEX(lookup!$AA:$AA,MATCH($A214,lookup!$A:$A,0)))</f>
        <v>1_US</v>
      </c>
      <c r="AL214" s="0" t="str">
        <f aca="false">IF(AND($CF214&lt;&gt;"",IFERROR(INDEX(subsample_country_map!$C:$C,MATCH($CF214,subsample_country_map!$A:$A,0)),"")&lt;&gt;""),INDEX(subsample_country_map!$C:$C,MATCH($CF214,subsample_country_map!$A:$A,0)),INDEX(lookup!$AB:$AB,MATCH($A214,lookup!$A:$A,0)))</f>
        <v>1_developed</v>
      </c>
      <c r="AM214" s="0" t="str">
        <f aca="false">IF(AND($CF214&lt;&gt;"",IFERROR(INDEX(subsample_country_map!$D:$D,MATCH($CF214,subsample_country_map!$A:$A,0)),"")&lt;&gt;""),INDEX(subsample_country_map!$D:$D,MATCH($CF214,subsample_country_map!$A:$A,0)),INDEX(lookup!$AC:$AC,MATCH($A214,lookup!$A:$A,0)))</f>
        <v>1_western</v>
      </c>
      <c r="AN214" s="0" t="str">
        <f aca="false">IF(AND($CF214&lt;&gt;"",IFERROR(INDEX(subsample_country_map!$E:$E,MATCH($CF214,subsample_country_map!$A:$A,0)),"")&lt;&gt;""),INDEX(subsample_country_map!$E:$E,MATCH($CF214,subsample_country_map!$A:$A,0)),INDEX(lookup!$AD:$AD,MATCH($A214,lookup!$A:$A,0)))</f>
        <v>1_common law</v>
      </c>
      <c r="AO214" s="0" t="str">
        <f aca="false">INDEX(lookup!$Y:$Y,MATCH($A214,lookup!$A:$A,0))</f>
        <v>1_not published</v>
      </c>
      <c r="AP214" s="0" t="str">
        <f aca="false">INDEX(lookup!$Z:$Z,MATCH($A214,lookup!$A:$A,0))</f>
        <v>99_NCE</v>
      </c>
      <c r="AQ214" s="0" t="str">
        <f aca="false">INDEX(lookup!$W:$W,MATCH($A214,lookup!$A:$A,0))</f>
        <v>1_fin/acc/econ</v>
      </c>
      <c r="AS214" s="0" t="s">
        <v>91</v>
      </c>
      <c r="AT214" s="0" t="s">
        <v>397</v>
      </c>
      <c r="AU214" s="0" t="s">
        <v>311</v>
      </c>
      <c r="AV214" s="0" t="s">
        <v>930</v>
      </c>
      <c r="AX214" s="0" t="s">
        <v>931</v>
      </c>
      <c r="BA214" s="0" t="n">
        <v>2242</v>
      </c>
      <c r="BB214" s="0" t="s">
        <v>95</v>
      </c>
      <c r="BC214" s="0" t="s">
        <v>868</v>
      </c>
      <c r="BD214" s="0" t="s">
        <v>33</v>
      </c>
      <c r="BE214" s="0" t="s">
        <v>98</v>
      </c>
      <c r="BI214" s="0" t="s">
        <v>124</v>
      </c>
      <c r="BJ214" s="0" t="s">
        <v>926</v>
      </c>
      <c r="BK214" s="0" t="s">
        <v>927</v>
      </c>
      <c r="BL214" s="0" t="s">
        <v>932</v>
      </c>
      <c r="BM214" s="0" t="s">
        <v>916</v>
      </c>
      <c r="BN214" s="0" t="s">
        <v>929</v>
      </c>
      <c r="BO214" s="0" t="s">
        <v>769</v>
      </c>
      <c r="BP214" s="0" t="s">
        <v>904</v>
      </c>
      <c r="BQ214" s="0" t="s">
        <v>127</v>
      </c>
      <c r="BT214" s="0" t="n">
        <v>0</v>
      </c>
      <c r="BU214" s="0" t="s">
        <v>911</v>
      </c>
      <c r="BW214" s="0" t="n">
        <v>1995</v>
      </c>
      <c r="BX214" s="0" t="n">
        <v>2006</v>
      </c>
      <c r="BY214" s="0" t="s">
        <v>912</v>
      </c>
      <c r="BZ214" s="0" t="n">
        <v>2000.5</v>
      </c>
      <c r="CA214" s="0" t="n">
        <v>0</v>
      </c>
      <c r="CB214" s="0" t="n">
        <v>0</v>
      </c>
      <c r="CC214" s="0" t="n">
        <v>0</v>
      </c>
      <c r="CD214" s="0" t="n">
        <v>-0.0460241078303427</v>
      </c>
      <c r="CE214" s="0" t="n">
        <v>1</v>
      </c>
    </row>
    <row r="215" customFormat="false" ht="15" hidden="false" customHeight="false" outlineLevel="0" collapsed="false">
      <c r="A215" s="0" t="s">
        <v>904</v>
      </c>
      <c r="B215" s="0" t="n">
        <v>1520</v>
      </c>
      <c r="C215" s="0" t="n">
        <v>-0.0184680110986449</v>
      </c>
      <c r="D215" s="0" t="n">
        <v>6420</v>
      </c>
      <c r="E215" s="0" t="n">
        <f aca="false">IF(ISNUMBER($BA215),$BA215,IF(AND(ISNUMBER($D215),ISNUMBER($BW215),ISNUMBER($BX215)),$D215*($BX215-$BW215+1),""))</f>
        <v>6420</v>
      </c>
      <c r="H215" s="0" t="s">
        <v>118</v>
      </c>
      <c r="I215" s="0" t="s">
        <v>119</v>
      </c>
      <c r="J215" s="0" t="n">
        <f aca="false">IF($BW215&lt;&gt;"",$BW215,"")</f>
        <v>1995</v>
      </c>
      <c r="K215" s="0" t="n">
        <f aca="false">IF($BX215&lt;&gt;"",$BX215,"")</f>
        <v>2006</v>
      </c>
      <c r="L215" s="0" t="n">
        <f aca="false">IF(AND(ISNUMBER($BW215),ISNUMBER($BX215)),($BW215+$BX215)/2,"")</f>
        <v>2000.5</v>
      </c>
      <c r="M215" s="0" t="n">
        <f aca="false">IF($L215&lt;&gt;"",$L215,"")</f>
        <v>2000.5</v>
      </c>
      <c r="N215" s="0" t="n">
        <f aca="false">IF(AND(ISNUMBER($BW215),ISNUMBER($BX215)),MIN(1,MAX(0,($BX215-2016+1)/($BX215-$BW215+1))),"")</f>
        <v>0</v>
      </c>
      <c r="O215" s="0" t="n">
        <f aca="false">IF(AND(ISNUMBER($BW215),ISNUMBER($BX215)),MIN(1,MAX(0,($BX215-2017+1)/($BX215-$BW215+1))),"")</f>
        <v>0</v>
      </c>
      <c r="P215" s="0" t="n">
        <f aca="false">IF(AND(ISNUMBER($BW215),ISNUMBER($BX215)),MIN(1,MAX(0,($BX215-2018+1)/($BX215-$BW215+1))),"")</f>
        <v>0</v>
      </c>
      <c r="Q215" s="0" t="n">
        <f aca="false">IF(AND(ISNUMBER($BW215),ISNUMBER($BX215)),MIN(1,MAX(0,($BX215-2019+1)/($BX215-$BW215+1))),"")</f>
        <v>0</v>
      </c>
      <c r="R215" s="0" t="n">
        <f aca="false">IF(AND(ISNUMBER($BW215),ISNUMBER($BX215)),MIN(1,MAX(0,($BX215-2016+1)/($BX215-$BW215+1))),"")</f>
        <v>0</v>
      </c>
      <c r="S215" s="0" t="n">
        <f aca="false">IF($L215&lt;&gt;"",IF($L215&gt;=2015.5,1,0),"")</f>
        <v>0</v>
      </c>
      <c r="T215" s="0" t="n">
        <f aca="false">IF($L215&lt;&gt;"",IF($L215&gt;=2016,1,0),"")</f>
        <v>0</v>
      </c>
      <c r="U215" s="0" t="n">
        <f aca="false">IF(ISNUMBER($BX215),IF($BX215&gt;=2016,1,0),"")</f>
        <v>0</v>
      </c>
      <c r="V215" s="0" t="n">
        <f aca="false">IF(ISNUMBER($BW215),IF($BW215&gt;=2016,1,0),"")</f>
        <v>0</v>
      </c>
      <c r="W215" s="0" t="str">
        <f aca="false">IF(AND(ISNUMBER($BW215),ISNUMBER($BX215)),IF($BW215&gt;=2016,"post-only",IF($BX215&lt;2016,"pre-only","mixed")),"")</f>
        <v>pre-only</v>
      </c>
      <c r="X215" s="0" t="n">
        <f aca="false">IF(AND(ISNUMBER($BW215),ISNUMBER($BX215)),MIN(1,MAX(0,($BX215-2017+1)/($BX215-$BW215+1))),"")</f>
        <v>0</v>
      </c>
      <c r="Y215" s="0" t="n">
        <f aca="false">IF(AND(ISNUMBER($BW215),ISNUMBER($BX215)),MIN(1,MAX(0,($BX215-2018+1)/($BX215-$BW215+1))),"")</f>
        <v>0</v>
      </c>
      <c r="Z215" s="0" t="n">
        <f aca="false">IF(AND(ISNUMBER($BW215),ISNUMBER($BX215)),MIN(1,MAX(0,($BX215-2019+1)/($BX215-$BW215+1))),"")</f>
        <v>0</v>
      </c>
      <c r="AA215" s="0" t="n">
        <f aca="false">IF(ISNUMBER($BX215),IF($BX215&gt;=2017,1,0),"")</f>
        <v>0</v>
      </c>
      <c r="AB215" s="0" t="n">
        <f aca="false">IF(ISNUMBER($BX215),IF($BX215&gt;=2018,1,0),"")</f>
        <v>0</v>
      </c>
      <c r="AC215" s="0" t="n">
        <f aca="false">IF(ISNUMBER($BX215),IF($BX215&gt;=2019,1,0),"")</f>
        <v>0</v>
      </c>
      <c r="AD215" s="0" t="n">
        <f aca="false">IF($L215&lt;&gt;"",IF($L215&gt;2013,1,0),"")</f>
        <v>0</v>
      </c>
      <c r="AE215" s="0" t="n">
        <f aca="false">IF($L215&lt;&gt;"",1+IF($L215&gt;2011,1,0)+IF($L215&gt;2014,1,0),"")</f>
        <v>1</v>
      </c>
      <c r="AF215" s="0" t="s">
        <v>310</v>
      </c>
      <c r="AG215" s="0" t="s">
        <v>88</v>
      </c>
      <c r="AH215" s="0" t="s">
        <v>89</v>
      </c>
      <c r="AI215" s="0" t="s">
        <v>334</v>
      </c>
      <c r="AJ215" s="0" t="s">
        <v>334</v>
      </c>
      <c r="AK215" s="0" t="str">
        <f aca="false">IF(AND($CF215&lt;&gt;"",IFERROR(INDEX(subsample_country_map!$B:$B,MATCH($CF215,subsample_country_map!$A:$A,0)),"")&lt;&gt;""),INDEX(subsample_country_map!$B:$B,MATCH($CF215,subsample_country_map!$A:$A,0)),INDEX(lookup!$AA:$AA,MATCH($A215,lookup!$A:$A,0)))</f>
        <v>1_US</v>
      </c>
      <c r="AL215" s="0" t="str">
        <f aca="false">IF(AND($CF215&lt;&gt;"",IFERROR(INDEX(subsample_country_map!$C:$C,MATCH($CF215,subsample_country_map!$A:$A,0)),"")&lt;&gt;""),INDEX(subsample_country_map!$C:$C,MATCH($CF215,subsample_country_map!$A:$A,0)),INDEX(lookup!$AB:$AB,MATCH($A215,lookup!$A:$A,0)))</f>
        <v>1_developed</v>
      </c>
      <c r="AM215" s="0" t="str">
        <f aca="false">IF(AND($CF215&lt;&gt;"",IFERROR(INDEX(subsample_country_map!$D:$D,MATCH($CF215,subsample_country_map!$A:$A,0)),"")&lt;&gt;""),INDEX(subsample_country_map!$D:$D,MATCH($CF215,subsample_country_map!$A:$A,0)),INDEX(lookup!$AC:$AC,MATCH($A215,lookup!$A:$A,0)))</f>
        <v>1_western</v>
      </c>
      <c r="AN215" s="0" t="str">
        <f aca="false">IF(AND($CF215&lt;&gt;"",IFERROR(INDEX(subsample_country_map!$E:$E,MATCH($CF215,subsample_country_map!$A:$A,0)),"")&lt;&gt;""),INDEX(subsample_country_map!$E:$E,MATCH($CF215,subsample_country_map!$A:$A,0)),INDEX(lookup!$AD:$AD,MATCH($A215,lookup!$A:$A,0)))</f>
        <v>1_common law</v>
      </c>
      <c r="AO215" s="0" t="str">
        <f aca="false">INDEX(lookup!$Y:$Y,MATCH($A215,lookup!$A:$A,0))</f>
        <v>1_not published</v>
      </c>
      <c r="AP215" s="0" t="str">
        <f aca="false">INDEX(lookup!$Z:$Z,MATCH($A215,lookup!$A:$A,0))</f>
        <v>99_NCE</v>
      </c>
      <c r="AQ215" s="0" t="str">
        <f aca="false">INDEX(lookup!$W:$W,MATCH($A215,lookup!$A:$A,0))</f>
        <v>1_fin/acc/econ</v>
      </c>
      <c r="AS215" s="0" t="s">
        <v>91</v>
      </c>
      <c r="AT215" s="0" t="s">
        <v>111</v>
      </c>
      <c r="AU215" s="0" t="s">
        <v>311</v>
      </c>
      <c r="AV215" s="0" t="s">
        <v>933</v>
      </c>
      <c r="AX215" s="0" t="s">
        <v>934</v>
      </c>
      <c r="BA215" s="0" t="n">
        <v>6420</v>
      </c>
      <c r="BB215" s="0" t="s">
        <v>95</v>
      </c>
      <c r="BC215" s="0" t="s">
        <v>868</v>
      </c>
      <c r="BD215" s="0" t="s">
        <v>33</v>
      </c>
      <c r="BE215" s="0" t="s">
        <v>98</v>
      </c>
      <c r="BI215" s="0" t="s">
        <v>124</v>
      </c>
      <c r="BJ215" s="0" t="s">
        <v>935</v>
      </c>
      <c r="BK215" s="0" t="s">
        <v>927</v>
      </c>
      <c r="BL215" s="0" t="s">
        <v>936</v>
      </c>
      <c r="BM215" s="0" t="s">
        <v>910</v>
      </c>
      <c r="BN215" s="0" t="s">
        <v>937</v>
      </c>
      <c r="BO215" s="0" t="s">
        <v>769</v>
      </c>
      <c r="BP215" s="0" t="s">
        <v>904</v>
      </c>
      <c r="BQ215" s="0" t="s">
        <v>127</v>
      </c>
      <c r="BT215" s="0" t="n">
        <v>0</v>
      </c>
      <c r="BU215" s="0" t="s">
        <v>911</v>
      </c>
      <c r="BW215" s="0" t="n">
        <v>1995</v>
      </c>
      <c r="BX215" s="0" t="n">
        <v>2006</v>
      </c>
      <c r="BY215" s="0" t="s">
        <v>912</v>
      </c>
      <c r="BZ215" s="0" t="n">
        <v>2000.5</v>
      </c>
      <c r="CA215" s="0" t="n">
        <v>0</v>
      </c>
      <c r="CB215" s="0" t="n">
        <v>0</v>
      </c>
      <c r="CC215" s="0" t="n">
        <v>0</v>
      </c>
      <c r="CD215" s="0" t="n">
        <v>-0.0184701111408004</v>
      </c>
      <c r="CE215" s="0" t="n">
        <v>1</v>
      </c>
    </row>
    <row r="216" customFormat="false" ht="15" hidden="false" customHeight="false" outlineLevel="0" collapsed="false">
      <c r="A216" s="0" t="s">
        <v>904</v>
      </c>
      <c r="B216" s="0" t="n">
        <v>1521</v>
      </c>
      <c r="C216" s="0" t="n">
        <v>-0.0260754059050166</v>
      </c>
      <c r="D216" s="0" t="n">
        <v>6420</v>
      </c>
      <c r="E216" s="0" t="n">
        <f aca="false">IF(ISNUMBER($BA216),$BA216,IF(AND(ISNUMBER($D216),ISNUMBER($BW216),ISNUMBER($BX216)),$D216*($BX216-$BW216+1),""))</f>
        <v>6420</v>
      </c>
      <c r="H216" s="0" t="s">
        <v>118</v>
      </c>
      <c r="I216" s="0" t="s">
        <v>119</v>
      </c>
      <c r="J216" s="0" t="n">
        <f aca="false">IF($BW216&lt;&gt;"",$BW216,"")</f>
        <v>1995</v>
      </c>
      <c r="K216" s="0" t="n">
        <f aca="false">IF($BX216&lt;&gt;"",$BX216,"")</f>
        <v>2006</v>
      </c>
      <c r="L216" s="0" t="n">
        <f aca="false">IF(AND(ISNUMBER($BW216),ISNUMBER($BX216)),($BW216+$BX216)/2,"")</f>
        <v>2000.5</v>
      </c>
      <c r="M216" s="0" t="n">
        <f aca="false">IF($L216&lt;&gt;"",$L216,"")</f>
        <v>2000.5</v>
      </c>
      <c r="N216" s="0" t="n">
        <f aca="false">IF(AND(ISNUMBER($BW216),ISNUMBER($BX216)),MIN(1,MAX(0,($BX216-2016+1)/($BX216-$BW216+1))),"")</f>
        <v>0</v>
      </c>
      <c r="O216" s="0" t="n">
        <f aca="false">IF(AND(ISNUMBER($BW216),ISNUMBER($BX216)),MIN(1,MAX(0,($BX216-2017+1)/($BX216-$BW216+1))),"")</f>
        <v>0</v>
      </c>
      <c r="P216" s="0" t="n">
        <f aca="false">IF(AND(ISNUMBER($BW216),ISNUMBER($BX216)),MIN(1,MAX(0,($BX216-2018+1)/($BX216-$BW216+1))),"")</f>
        <v>0</v>
      </c>
      <c r="Q216" s="0" t="n">
        <f aca="false">IF(AND(ISNUMBER($BW216),ISNUMBER($BX216)),MIN(1,MAX(0,($BX216-2019+1)/($BX216-$BW216+1))),"")</f>
        <v>0</v>
      </c>
      <c r="R216" s="0" t="n">
        <f aca="false">IF(AND(ISNUMBER($BW216),ISNUMBER($BX216)),MIN(1,MAX(0,($BX216-2016+1)/($BX216-$BW216+1))),"")</f>
        <v>0</v>
      </c>
      <c r="S216" s="0" t="n">
        <f aca="false">IF($L216&lt;&gt;"",IF($L216&gt;=2015.5,1,0),"")</f>
        <v>0</v>
      </c>
      <c r="T216" s="0" t="n">
        <f aca="false">IF($L216&lt;&gt;"",IF($L216&gt;=2016,1,0),"")</f>
        <v>0</v>
      </c>
      <c r="U216" s="0" t="n">
        <f aca="false">IF(ISNUMBER($BX216),IF($BX216&gt;=2016,1,0),"")</f>
        <v>0</v>
      </c>
      <c r="V216" s="0" t="n">
        <f aca="false">IF(ISNUMBER($BW216),IF($BW216&gt;=2016,1,0),"")</f>
        <v>0</v>
      </c>
      <c r="W216" s="0" t="str">
        <f aca="false">IF(AND(ISNUMBER($BW216),ISNUMBER($BX216)),IF($BW216&gt;=2016,"post-only",IF($BX216&lt;2016,"pre-only","mixed")),"")</f>
        <v>pre-only</v>
      </c>
      <c r="X216" s="0" t="n">
        <f aca="false">IF(AND(ISNUMBER($BW216),ISNUMBER($BX216)),MIN(1,MAX(0,($BX216-2017+1)/($BX216-$BW216+1))),"")</f>
        <v>0</v>
      </c>
      <c r="Y216" s="0" t="n">
        <f aca="false">IF(AND(ISNUMBER($BW216),ISNUMBER($BX216)),MIN(1,MAX(0,($BX216-2018+1)/($BX216-$BW216+1))),"")</f>
        <v>0</v>
      </c>
      <c r="Z216" s="0" t="n">
        <f aca="false">IF(AND(ISNUMBER($BW216),ISNUMBER($BX216)),MIN(1,MAX(0,($BX216-2019+1)/($BX216-$BW216+1))),"")</f>
        <v>0</v>
      </c>
      <c r="AA216" s="0" t="n">
        <f aca="false">IF(ISNUMBER($BX216),IF($BX216&gt;=2017,1,0),"")</f>
        <v>0</v>
      </c>
      <c r="AB216" s="0" t="n">
        <f aca="false">IF(ISNUMBER($BX216),IF($BX216&gt;=2018,1,0),"")</f>
        <v>0</v>
      </c>
      <c r="AC216" s="0" t="n">
        <f aca="false">IF(ISNUMBER($BX216),IF($BX216&gt;=2019,1,0),"")</f>
        <v>0</v>
      </c>
      <c r="AD216" s="0" t="n">
        <f aca="false">IF($L216&lt;&gt;"",IF($L216&gt;2013,1,0),"")</f>
        <v>0</v>
      </c>
      <c r="AE216" s="0" t="n">
        <f aca="false">IF($L216&lt;&gt;"",1+IF($L216&gt;2011,1,0)+IF($L216&gt;2014,1,0),"")</f>
        <v>1</v>
      </c>
      <c r="AF216" s="0" t="s">
        <v>310</v>
      </c>
      <c r="AG216" s="0" t="s">
        <v>88</v>
      </c>
      <c r="AH216" s="0" t="s">
        <v>89</v>
      </c>
      <c r="AI216" s="0" t="s">
        <v>334</v>
      </c>
      <c r="AJ216" s="0" t="s">
        <v>334</v>
      </c>
      <c r="AK216" s="0" t="str">
        <f aca="false">IF(AND($CF216&lt;&gt;"",IFERROR(INDEX(subsample_country_map!$B:$B,MATCH($CF216,subsample_country_map!$A:$A,0)),"")&lt;&gt;""),INDEX(subsample_country_map!$B:$B,MATCH($CF216,subsample_country_map!$A:$A,0)),INDEX(lookup!$AA:$AA,MATCH($A216,lookup!$A:$A,0)))</f>
        <v>1_US</v>
      </c>
      <c r="AL216" s="0" t="str">
        <f aca="false">IF(AND($CF216&lt;&gt;"",IFERROR(INDEX(subsample_country_map!$C:$C,MATCH($CF216,subsample_country_map!$A:$A,0)),"")&lt;&gt;""),INDEX(subsample_country_map!$C:$C,MATCH($CF216,subsample_country_map!$A:$A,0)),INDEX(lookup!$AB:$AB,MATCH($A216,lookup!$A:$A,0)))</f>
        <v>1_developed</v>
      </c>
      <c r="AM216" s="0" t="str">
        <f aca="false">IF(AND($CF216&lt;&gt;"",IFERROR(INDEX(subsample_country_map!$D:$D,MATCH($CF216,subsample_country_map!$A:$A,0)),"")&lt;&gt;""),INDEX(subsample_country_map!$D:$D,MATCH($CF216,subsample_country_map!$A:$A,0)),INDEX(lookup!$AC:$AC,MATCH($A216,lookup!$A:$A,0)))</f>
        <v>1_western</v>
      </c>
      <c r="AN216" s="0" t="str">
        <f aca="false">IF(AND($CF216&lt;&gt;"",IFERROR(INDEX(subsample_country_map!$E:$E,MATCH($CF216,subsample_country_map!$A:$A,0)),"")&lt;&gt;""),INDEX(subsample_country_map!$E:$E,MATCH($CF216,subsample_country_map!$A:$A,0)),INDEX(lookup!$AD:$AD,MATCH($A216,lookup!$A:$A,0)))</f>
        <v>1_common law</v>
      </c>
      <c r="AO216" s="0" t="str">
        <f aca="false">INDEX(lookup!$Y:$Y,MATCH($A216,lookup!$A:$A,0))</f>
        <v>1_not published</v>
      </c>
      <c r="AP216" s="0" t="str">
        <f aca="false">INDEX(lookup!$Z:$Z,MATCH($A216,lookup!$A:$A,0))</f>
        <v>99_NCE</v>
      </c>
      <c r="AQ216" s="0" t="str">
        <f aca="false">INDEX(lookup!$W:$W,MATCH($A216,lookup!$A:$A,0))</f>
        <v>1_fin/acc/econ</v>
      </c>
      <c r="AS216" s="0" t="s">
        <v>91</v>
      </c>
      <c r="AT216" s="0" t="s">
        <v>397</v>
      </c>
      <c r="AU216" s="0" t="s">
        <v>311</v>
      </c>
      <c r="AV216" s="0" t="s">
        <v>938</v>
      </c>
      <c r="AX216" s="0" t="s">
        <v>939</v>
      </c>
      <c r="BA216" s="0" t="n">
        <v>6420</v>
      </c>
      <c r="BB216" s="0" t="s">
        <v>95</v>
      </c>
      <c r="BC216" s="0" t="s">
        <v>868</v>
      </c>
      <c r="BD216" s="0" t="s">
        <v>33</v>
      </c>
      <c r="BE216" s="0" t="s">
        <v>98</v>
      </c>
      <c r="BI216" s="0" t="s">
        <v>124</v>
      </c>
      <c r="BJ216" s="0" t="s">
        <v>935</v>
      </c>
      <c r="BK216" s="0" t="s">
        <v>927</v>
      </c>
      <c r="BL216" s="0" t="s">
        <v>940</v>
      </c>
      <c r="BM216" s="0" t="s">
        <v>916</v>
      </c>
      <c r="BN216" s="0" t="s">
        <v>937</v>
      </c>
      <c r="BO216" s="0" t="s">
        <v>769</v>
      </c>
      <c r="BP216" s="0" t="s">
        <v>904</v>
      </c>
      <c r="BQ216" s="0" t="s">
        <v>127</v>
      </c>
      <c r="BT216" s="0" t="n">
        <v>0</v>
      </c>
      <c r="BU216" s="0" t="s">
        <v>911</v>
      </c>
      <c r="BW216" s="0" t="n">
        <v>1995</v>
      </c>
      <c r="BX216" s="0" t="n">
        <v>2006</v>
      </c>
      <c r="BY216" s="0" t="s">
        <v>912</v>
      </c>
      <c r="BZ216" s="0" t="n">
        <v>2000.5</v>
      </c>
      <c r="CA216" s="0" t="n">
        <v>0</v>
      </c>
      <c r="CB216" s="0" t="n">
        <v>0</v>
      </c>
      <c r="CC216" s="0" t="n">
        <v>0</v>
      </c>
      <c r="CD216" s="0" t="n">
        <v>-0.0260813181061611</v>
      </c>
      <c r="CE216" s="0" t="n">
        <v>1</v>
      </c>
    </row>
    <row r="217" customFormat="false" ht="15" hidden="false" customHeight="false" outlineLevel="0" collapsed="false">
      <c r="A217" s="0" t="s">
        <v>904</v>
      </c>
      <c r="B217" s="0" t="n">
        <v>1522</v>
      </c>
      <c r="C217" s="0" t="n">
        <v>-0.0879385832286499</v>
      </c>
      <c r="D217" s="0" t="n">
        <v>1545</v>
      </c>
      <c r="E217" s="0" t="n">
        <f aca="false">IF(ISNUMBER($BA217),$BA217,IF(AND(ISNUMBER($D217),ISNUMBER($BW217),ISNUMBER($BX217)),$D217*($BX217-$BW217+1),""))</f>
        <v>1545</v>
      </c>
      <c r="H217" s="0" t="s">
        <v>118</v>
      </c>
      <c r="I217" s="0" t="s">
        <v>119</v>
      </c>
      <c r="J217" s="0" t="n">
        <f aca="false">IF($BW217&lt;&gt;"",$BW217,"")</f>
        <v>1995</v>
      </c>
      <c r="K217" s="0" t="n">
        <f aca="false">IF($BX217&lt;&gt;"",$BX217,"")</f>
        <v>2006</v>
      </c>
      <c r="L217" s="0" t="n">
        <f aca="false">IF(AND(ISNUMBER($BW217),ISNUMBER($BX217)),($BW217+$BX217)/2,"")</f>
        <v>2000.5</v>
      </c>
      <c r="M217" s="0" t="n">
        <f aca="false">IF($L217&lt;&gt;"",$L217,"")</f>
        <v>2000.5</v>
      </c>
      <c r="N217" s="0" t="n">
        <f aca="false">IF(AND(ISNUMBER($BW217),ISNUMBER($BX217)),MIN(1,MAX(0,($BX217-2016+1)/($BX217-$BW217+1))),"")</f>
        <v>0</v>
      </c>
      <c r="O217" s="0" t="n">
        <f aca="false">IF(AND(ISNUMBER($BW217),ISNUMBER($BX217)),MIN(1,MAX(0,($BX217-2017+1)/($BX217-$BW217+1))),"")</f>
        <v>0</v>
      </c>
      <c r="P217" s="0" t="n">
        <f aca="false">IF(AND(ISNUMBER($BW217),ISNUMBER($BX217)),MIN(1,MAX(0,($BX217-2018+1)/($BX217-$BW217+1))),"")</f>
        <v>0</v>
      </c>
      <c r="Q217" s="0" t="n">
        <f aca="false">IF(AND(ISNUMBER($BW217),ISNUMBER($BX217)),MIN(1,MAX(0,($BX217-2019+1)/($BX217-$BW217+1))),"")</f>
        <v>0</v>
      </c>
      <c r="R217" s="0" t="n">
        <f aca="false">IF(AND(ISNUMBER($BW217),ISNUMBER($BX217)),MIN(1,MAX(0,($BX217-2016+1)/($BX217-$BW217+1))),"")</f>
        <v>0</v>
      </c>
      <c r="S217" s="0" t="n">
        <f aca="false">IF($L217&lt;&gt;"",IF($L217&gt;=2015.5,1,0),"")</f>
        <v>0</v>
      </c>
      <c r="T217" s="0" t="n">
        <f aca="false">IF($L217&lt;&gt;"",IF($L217&gt;=2016,1,0),"")</f>
        <v>0</v>
      </c>
      <c r="U217" s="0" t="n">
        <f aca="false">IF(ISNUMBER($BX217),IF($BX217&gt;=2016,1,0),"")</f>
        <v>0</v>
      </c>
      <c r="V217" s="0" t="n">
        <f aca="false">IF(ISNUMBER($BW217),IF($BW217&gt;=2016,1,0),"")</f>
        <v>0</v>
      </c>
      <c r="W217" s="0" t="str">
        <f aca="false">IF(AND(ISNUMBER($BW217),ISNUMBER($BX217)),IF($BW217&gt;=2016,"post-only",IF($BX217&lt;2016,"pre-only","mixed")),"")</f>
        <v>pre-only</v>
      </c>
      <c r="X217" s="0" t="n">
        <f aca="false">IF(AND(ISNUMBER($BW217),ISNUMBER($BX217)),MIN(1,MAX(0,($BX217-2017+1)/($BX217-$BW217+1))),"")</f>
        <v>0</v>
      </c>
      <c r="Y217" s="0" t="n">
        <f aca="false">IF(AND(ISNUMBER($BW217),ISNUMBER($BX217)),MIN(1,MAX(0,($BX217-2018+1)/($BX217-$BW217+1))),"")</f>
        <v>0</v>
      </c>
      <c r="Z217" s="0" t="n">
        <f aca="false">IF(AND(ISNUMBER($BW217),ISNUMBER($BX217)),MIN(1,MAX(0,($BX217-2019+1)/($BX217-$BW217+1))),"")</f>
        <v>0</v>
      </c>
      <c r="AA217" s="0" t="n">
        <f aca="false">IF(ISNUMBER($BX217),IF($BX217&gt;=2017,1,0),"")</f>
        <v>0</v>
      </c>
      <c r="AB217" s="0" t="n">
        <f aca="false">IF(ISNUMBER($BX217),IF($BX217&gt;=2018,1,0),"")</f>
        <v>0</v>
      </c>
      <c r="AC217" s="0" t="n">
        <f aca="false">IF(ISNUMBER($BX217),IF($BX217&gt;=2019,1,0),"")</f>
        <v>0</v>
      </c>
      <c r="AD217" s="0" t="n">
        <f aca="false">IF($L217&lt;&gt;"",IF($L217&gt;2013,1,0),"")</f>
        <v>0</v>
      </c>
      <c r="AE217" s="0" t="n">
        <f aca="false">IF($L217&lt;&gt;"",1+IF($L217&gt;2011,1,0)+IF($L217&gt;2014,1,0),"")</f>
        <v>1</v>
      </c>
      <c r="AF217" s="0" t="s">
        <v>747</v>
      </c>
      <c r="AG217" s="0" t="s">
        <v>88</v>
      </c>
      <c r="AH217" s="0" t="s">
        <v>89</v>
      </c>
      <c r="AI217" s="0" t="s">
        <v>334</v>
      </c>
      <c r="AJ217" s="0" t="s">
        <v>334</v>
      </c>
      <c r="AK217" s="0" t="str">
        <f aca="false">IF(AND($CF217&lt;&gt;"",IFERROR(INDEX(subsample_country_map!$B:$B,MATCH($CF217,subsample_country_map!$A:$A,0)),"")&lt;&gt;""),INDEX(subsample_country_map!$B:$B,MATCH($CF217,subsample_country_map!$A:$A,0)),INDEX(lookup!$AA:$AA,MATCH($A217,lookup!$A:$A,0)))</f>
        <v>1_US</v>
      </c>
      <c r="AL217" s="0" t="str">
        <f aca="false">IF(AND($CF217&lt;&gt;"",IFERROR(INDEX(subsample_country_map!$C:$C,MATCH($CF217,subsample_country_map!$A:$A,0)),"")&lt;&gt;""),INDEX(subsample_country_map!$C:$C,MATCH($CF217,subsample_country_map!$A:$A,0)),INDEX(lookup!$AB:$AB,MATCH($A217,lookup!$A:$A,0)))</f>
        <v>1_developed</v>
      </c>
      <c r="AM217" s="0" t="str">
        <f aca="false">IF(AND($CF217&lt;&gt;"",IFERROR(INDEX(subsample_country_map!$D:$D,MATCH($CF217,subsample_country_map!$A:$A,0)),"")&lt;&gt;""),INDEX(subsample_country_map!$D:$D,MATCH($CF217,subsample_country_map!$A:$A,0)),INDEX(lookup!$AC:$AC,MATCH($A217,lookup!$A:$A,0)))</f>
        <v>1_western</v>
      </c>
      <c r="AN217" s="0" t="str">
        <f aca="false">IF(AND($CF217&lt;&gt;"",IFERROR(INDEX(subsample_country_map!$E:$E,MATCH($CF217,subsample_country_map!$A:$A,0)),"")&lt;&gt;""),INDEX(subsample_country_map!$E:$E,MATCH($CF217,subsample_country_map!$A:$A,0)),INDEX(lookup!$AD:$AD,MATCH($A217,lookup!$A:$A,0)))</f>
        <v>1_common law</v>
      </c>
      <c r="AO217" s="0" t="str">
        <f aca="false">INDEX(lookup!$Y:$Y,MATCH($A217,lookup!$A:$A,0))</f>
        <v>1_not published</v>
      </c>
      <c r="AP217" s="0" t="str">
        <f aca="false">INDEX(lookup!$Z:$Z,MATCH($A217,lookup!$A:$A,0))</f>
        <v>99_NCE</v>
      </c>
      <c r="AQ217" s="0" t="str">
        <f aca="false">INDEX(lookup!$W:$W,MATCH($A217,lookup!$A:$A,0))</f>
        <v>1_fin/acc/econ</v>
      </c>
      <c r="AS217" s="0" t="s">
        <v>91</v>
      </c>
      <c r="AT217" s="0" t="s">
        <v>111</v>
      </c>
      <c r="AU217" s="0" t="s">
        <v>93</v>
      </c>
      <c r="AV217" s="0" t="s">
        <v>941</v>
      </c>
      <c r="AX217" s="0" t="s">
        <v>942</v>
      </c>
      <c r="BA217" s="0" t="n">
        <v>1545</v>
      </c>
      <c r="BB217" s="0" t="s">
        <v>95</v>
      </c>
      <c r="BC217" s="0" t="s">
        <v>122</v>
      </c>
      <c r="BD217" s="0" t="s">
        <v>33</v>
      </c>
      <c r="BE217" s="0" t="s">
        <v>98</v>
      </c>
      <c r="BI217" s="0" t="s">
        <v>143</v>
      </c>
      <c r="BJ217" s="0" t="s">
        <v>943</v>
      </c>
      <c r="BK217" s="0" t="s">
        <v>944</v>
      </c>
      <c r="BL217" s="0" t="s">
        <v>945</v>
      </c>
      <c r="BM217" s="0" t="s">
        <v>946</v>
      </c>
      <c r="BN217" s="0" t="s">
        <v>753</v>
      </c>
      <c r="BO217" s="0" t="s">
        <v>769</v>
      </c>
      <c r="BP217" s="0" t="s">
        <v>904</v>
      </c>
      <c r="BQ217" s="0" t="s">
        <v>127</v>
      </c>
      <c r="BT217" s="0" t="n">
        <v>0</v>
      </c>
      <c r="BU217" s="0" t="s">
        <v>911</v>
      </c>
      <c r="BW217" s="0" t="n">
        <v>1995</v>
      </c>
      <c r="BX217" s="0" t="n">
        <v>2006</v>
      </c>
      <c r="BY217" s="0" t="s">
        <v>912</v>
      </c>
      <c r="BZ217" s="0" t="n">
        <v>2000.5</v>
      </c>
      <c r="CA217" s="0" t="n">
        <v>0</v>
      </c>
      <c r="CB217" s="0" t="n">
        <v>0</v>
      </c>
      <c r="CC217" s="0" t="n">
        <v>0</v>
      </c>
      <c r="CD217" s="0" t="n">
        <v>-0.088166322913129</v>
      </c>
      <c r="CE217" s="0" t="n">
        <v>1</v>
      </c>
    </row>
    <row r="218" customFormat="false" ht="15" hidden="false" customHeight="false" outlineLevel="0" collapsed="false">
      <c r="A218" s="0" t="s">
        <v>904</v>
      </c>
      <c r="B218" s="0" t="n">
        <v>1523</v>
      </c>
      <c r="C218" s="0" t="n">
        <v>0.000763232554671465</v>
      </c>
      <c r="D218" s="0" t="n">
        <v>1545</v>
      </c>
      <c r="E218" s="0" t="n">
        <f aca="false">IF(ISNUMBER($BA218),$BA218,IF(AND(ISNUMBER($D218),ISNUMBER($BW218),ISNUMBER($BX218)),$D218*($BX218-$BW218+1),""))</f>
        <v>1545</v>
      </c>
      <c r="H218" s="0" t="s">
        <v>118</v>
      </c>
      <c r="I218" s="0" t="s">
        <v>119</v>
      </c>
      <c r="J218" s="0" t="n">
        <f aca="false">IF($BW218&lt;&gt;"",$BW218,"")</f>
        <v>1995</v>
      </c>
      <c r="K218" s="0" t="n">
        <f aca="false">IF($BX218&lt;&gt;"",$BX218,"")</f>
        <v>2006</v>
      </c>
      <c r="L218" s="0" t="n">
        <f aca="false">IF(AND(ISNUMBER($BW218),ISNUMBER($BX218)),($BW218+$BX218)/2,"")</f>
        <v>2000.5</v>
      </c>
      <c r="M218" s="0" t="n">
        <f aca="false">IF($L218&lt;&gt;"",$L218,"")</f>
        <v>2000.5</v>
      </c>
      <c r="N218" s="0" t="n">
        <f aca="false">IF(AND(ISNUMBER($BW218),ISNUMBER($BX218)),MIN(1,MAX(0,($BX218-2016+1)/($BX218-$BW218+1))),"")</f>
        <v>0</v>
      </c>
      <c r="O218" s="0" t="n">
        <f aca="false">IF(AND(ISNUMBER($BW218),ISNUMBER($BX218)),MIN(1,MAX(0,($BX218-2017+1)/($BX218-$BW218+1))),"")</f>
        <v>0</v>
      </c>
      <c r="P218" s="0" t="n">
        <f aca="false">IF(AND(ISNUMBER($BW218),ISNUMBER($BX218)),MIN(1,MAX(0,($BX218-2018+1)/($BX218-$BW218+1))),"")</f>
        <v>0</v>
      </c>
      <c r="Q218" s="0" t="n">
        <f aca="false">IF(AND(ISNUMBER($BW218),ISNUMBER($BX218)),MIN(1,MAX(0,($BX218-2019+1)/($BX218-$BW218+1))),"")</f>
        <v>0</v>
      </c>
      <c r="R218" s="0" t="n">
        <f aca="false">IF(AND(ISNUMBER($BW218),ISNUMBER($BX218)),MIN(1,MAX(0,($BX218-2016+1)/($BX218-$BW218+1))),"")</f>
        <v>0</v>
      </c>
      <c r="S218" s="0" t="n">
        <f aca="false">IF($L218&lt;&gt;"",IF($L218&gt;=2015.5,1,0),"")</f>
        <v>0</v>
      </c>
      <c r="T218" s="0" t="n">
        <f aca="false">IF($L218&lt;&gt;"",IF($L218&gt;=2016,1,0),"")</f>
        <v>0</v>
      </c>
      <c r="U218" s="0" t="n">
        <f aca="false">IF(ISNUMBER($BX218),IF($BX218&gt;=2016,1,0),"")</f>
        <v>0</v>
      </c>
      <c r="V218" s="0" t="n">
        <f aca="false">IF(ISNUMBER($BW218),IF($BW218&gt;=2016,1,0),"")</f>
        <v>0</v>
      </c>
      <c r="W218" s="0" t="str">
        <f aca="false">IF(AND(ISNUMBER($BW218),ISNUMBER($BX218)),IF($BW218&gt;=2016,"post-only",IF($BX218&lt;2016,"pre-only","mixed")),"")</f>
        <v>pre-only</v>
      </c>
      <c r="X218" s="0" t="n">
        <f aca="false">IF(AND(ISNUMBER($BW218),ISNUMBER($BX218)),MIN(1,MAX(0,($BX218-2017+1)/($BX218-$BW218+1))),"")</f>
        <v>0</v>
      </c>
      <c r="Y218" s="0" t="n">
        <f aca="false">IF(AND(ISNUMBER($BW218),ISNUMBER($BX218)),MIN(1,MAX(0,($BX218-2018+1)/($BX218-$BW218+1))),"")</f>
        <v>0</v>
      </c>
      <c r="Z218" s="0" t="n">
        <f aca="false">IF(AND(ISNUMBER($BW218),ISNUMBER($BX218)),MIN(1,MAX(0,($BX218-2019+1)/($BX218-$BW218+1))),"")</f>
        <v>0</v>
      </c>
      <c r="AA218" s="0" t="n">
        <f aca="false">IF(ISNUMBER($BX218),IF($BX218&gt;=2017,1,0),"")</f>
        <v>0</v>
      </c>
      <c r="AB218" s="0" t="n">
        <f aca="false">IF(ISNUMBER($BX218),IF($BX218&gt;=2018,1,0),"")</f>
        <v>0</v>
      </c>
      <c r="AC218" s="0" t="n">
        <f aca="false">IF(ISNUMBER($BX218),IF($BX218&gt;=2019,1,0),"")</f>
        <v>0</v>
      </c>
      <c r="AD218" s="0" t="n">
        <f aca="false">IF($L218&lt;&gt;"",IF($L218&gt;2013,1,0),"")</f>
        <v>0</v>
      </c>
      <c r="AE218" s="0" t="n">
        <f aca="false">IF($L218&lt;&gt;"",1+IF($L218&gt;2011,1,0)+IF($L218&gt;2014,1,0),"")</f>
        <v>1</v>
      </c>
      <c r="AF218" s="0" t="s">
        <v>747</v>
      </c>
      <c r="AG218" s="0" t="s">
        <v>88</v>
      </c>
      <c r="AH218" s="0" t="s">
        <v>89</v>
      </c>
      <c r="AI218" s="0" t="s">
        <v>334</v>
      </c>
      <c r="AJ218" s="0" t="s">
        <v>334</v>
      </c>
      <c r="AK218" s="0" t="str">
        <f aca="false">IF(AND($CF218&lt;&gt;"",IFERROR(INDEX(subsample_country_map!$B:$B,MATCH($CF218,subsample_country_map!$A:$A,0)),"")&lt;&gt;""),INDEX(subsample_country_map!$B:$B,MATCH($CF218,subsample_country_map!$A:$A,0)),INDEX(lookup!$AA:$AA,MATCH($A218,lookup!$A:$A,0)))</f>
        <v>1_US</v>
      </c>
      <c r="AL218" s="0" t="str">
        <f aca="false">IF(AND($CF218&lt;&gt;"",IFERROR(INDEX(subsample_country_map!$C:$C,MATCH($CF218,subsample_country_map!$A:$A,0)),"")&lt;&gt;""),INDEX(subsample_country_map!$C:$C,MATCH($CF218,subsample_country_map!$A:$A,0)),INDEX(lookup!$AB:$AB,MATCH($A218,lookup!$A:$A,0)))</f>
        <v>1_developed</v>
      </c>
      <c r="AM218" s="0" t="str">
        <f aca="false">IF(AND($CF218&lt;&gt;"",IFERROR(INDEX(subsample_country_map!$D:$D,MATCH($CF218,subsample_country_map!$A:$A,0)),"")&lt;&gt;""),INDEX(subsample_country_map!$D:$D,MATCH($CF218,subsample_country_map!$A:$A,0)),INDEX(lookup!$AC:$AC,MATCH($A218,lookup!$A:$A,0)))</f>
        <v>1_western</v>
      </c>
      <c r="AN218" s="0" t="str">
        <f aca="false">IF(AND($CF218&lt;&gt;"",IFERROR(INDEX(subsample_country_map!$E:$E,MATCH($CF218,subsample_country_map!$A:$A,0)),"")&lt;&gt;""),INDEX(subsample_country_map!$E:$E,MATCH($CF218,subsample_country_map!$A:$A,0)),INDEX(lookup!$AD:$AD,MATCH($A218,lookup!$A:$A,0)))</f>
        <v>1_common law</v>
      </c>
      <c r="AO218" s="0" t="str">
        <f aca="false">INDEX(lookup!$Y:$Y,MATCH($A218,lookup!$A:$A,0))</f>
        <v>1_not published</v>
      </c>
      <c r="AP218" s="0" t="str">
        <f aca="false">INDEX(lookup!$Z:$Z,MATCH($A218,lookup!$A:$A,0))</f>
        <v>99_NCE</v>
      </c>
      <c r="AQ218" s="0" t="str">
        <f aca="false">INDEX(lookup!$W:$W,MATCH($A218,lookup!$A:$A,0))</f>
        <v>1_fin/acc/econ</v>
      </c>
      <c r="AS218" s="0" t="s">
        <v>91</v>
      </c>
      <c r="AT218" s="0" t="s">
        <v>111</v>
      </c>
      <c r="AU218" s="0" t="s">
        <v>93</v>
      </c>
      <c r="AV218" s="0" t="s">
        <v>893</v>
      </c>
      <c r="AX218" s="0" t="s">
        <v>947</v>
      </c>
      <c r="BA218" s="0" t="n">
        <v>1545</v>
      </c>
      <c r="BB218" s="0" t="s">
        <v>95</v>
      </c>
      <c r="BC218" s="0" t="s">
        <v>122</v>
      </c>
      <c r="BD218" s="0" t="s">
        <v>33</v>
      </c>
      <c r="BE218" s="0" t="s">
        <v>98</v>
      </c>
      <c r="BI218" s="0" t="s">
        <v>143</v>
      </c>
      <c r="BJ218" s="0" t="s">
        <v>943</v>
      </c>
      <c r="BK218" s="0" t="s">
        <v>944</v>
      </c>
      <c r="BL218" s="0" t="s">
        <v>948</v>
      </c>
      <c r="BM218" s="0" t="s">
        <v>949</v>
      </c>
      <c r="BN218" s="0" t="s">
        <v>753</v>
      </c>
      <c r="BO218" s="0" t="s">
        <v>769</v>
      </c>
      <c r="BP218" s="0" t="s">
        <v>904</v>
      </c>
      <c r="BQ218" s="0" t="s">
        <v>127</v>
      </c>
      <c r="BT218" s="0" t="n">
        <v>0</v>
      </c>
      <c r="BU218" s="0" t="s">
        <v>911</v>
      </c>
      <c r="BW218" s="0" t="n">
        <v>1995</v>
      </c>
      <c r="BX218" s="0" t="n">
        <v>2006</v>
      </c>
      <c r="BY218" s="0" t="s">
        <v>912</v>
      </c>
      <c r="BZ218" s="0" t="n">
        <v>2000.5</v>
      </c>
      <c r="CA218" s="0" t="n">
        <v>0</v>
      </c>
      <c r="CB218" s="0" t="n">
        <v>0</v>
      </c>
      <c r="CC218" s="0" t="n">
        <v>0</v>
      </c>
      <c r="CD218" s="0" t="n">
        <v>0.000763232702871926</v>
      </c>
      <c r="CE218" s="0" t="n">
        <v>1</v>
      </c>
    </row>
    <row r="219" customFormat="false" ht="15" hidden="false" customHeight="false" outlineLevel="0" collapsed="false">
      <c r="A219" s="0" t="s">
        <v>904</v>
      </c>
      <c r="B219" s="0" t="n">
        <v>1524</v>
      </c>
      <c r="C219" s="0" t="n">
        <v>-0.0368645093724308</v>
      </c>
      <c r="D219" s="0" t="n">
        <v>1545</v>
      </c>
      <c r="E219" s="0" t="n">
        <f aca="false">IF(ISNUMBER($BA219),$BA219,IF(AND(ISNUMBER($D219),ISNUMBER($BW219),ISNUMBER($BX219)),$D219*($BX219-$BW219+1),""))</f>
        <v>1545</v>
      </c>
      <c r="H219" s="0" t="s">
        <v>118</v>
      </c>
      <c r="I219" s="0" t="s">
        <v>119</v>
      </c>
      <c r="J219" s="0" t="n">
        <f aca="false">IF($BW219&lt;&gt;"",$BW219,"")</f>
        <v>1995</v>
      </c>
      <c r="K219" s="0" t="n">
        <f aca="false">IF($BX219&lt;&gt;"",$BX219,"")</f>
        <v>2006</v>
      </c>
      <c r="L219" s="0" t="n">
        <f aca="false">IF(AND(ISNUMBER($BW219),ISNUMBER($BX219)),($BW219+$BX219)/2,"")</f>
        <v>2000.5</v>
      </c>
      <c r="M219" s="0" t="n">
        <f aca="false">IF($L219&lt;&gt;"",$L219,"")</f>
        <v>2000.5</v>
      </c>
      <c r="N219" s="0" t="n">
        <f aca="false">IF(AND(ISNUMBER($BW219),ISNUMBER($BX219)),MIN(1,MAX(0,($BX219-2016+1)/($BX219-$BW219+1))),"")</f>
        <v>0</v>
      </c>
      <c r="O219" s="0" t="n">
        <f aca="false">IF(AND(ISNUMBER($BW219),ISNUMBER($BX219)),MIN(1,MAX(0,($BX219-2017+1)/($BX219-$BW219+1))),"")</f>
        <v>0</v>
      </c>
      <c r="P219" s="0" t="n">
        <f aca="false">IF(AND(ISNUMBER($BW219),ISNUMBER($BX219)),MIN(1,MAX(0,($BX219-2018+1)/($BX219-$BW219+1))),"")</f>
        <v>0</v>
      </c>
      <c r="Q219" s="0" t="n">
        <f aca="false">IF(AND(ISNUMBER($BW219),ISNUMBER($BX219)),MIN(1,MAX(0,($BX219-2019+1)/($BX219-$BW219+1))),"")</f>
        <v>0</v>
      </c>
      <c r="R219" s="0" t="n">
        <f aca="false">IF(AND(ISNUMBER($BW219),ISNUMBER($BX219)),MIN(1,MAX(0,($BX219-2016+1)/($BX219-$BW219+1))),"")</f>
        <v>0</v>
      </c>
      <c r="S219" s="0" t="n">
        <f aca="false">IF($L219&lt;&gt;"",IF($L219&gt;=2015.5,1,0),"")</f>
        <v>0</v>
      </c>
      <c r="T219" s="0" t="n">
        <f aca="false">IF($L219&lt;&gt;"",IF($L219&gt;=2016,1,0),"")</f>
        <v>0</v>
      </c>
      <c r="U219" s="0" t="n">
        <f aca="false">IF(ISNUMBER($BX219),IF($BX219&gt;=2016,1,0),"")</f>
        <v>0</v>
      </c>
      <c r="V219" s="0" t="n">
        <f aca="false">IF(ISNUMBER($BW219),IF($BW219&gt;=2016,1,0),"")</f>
        <v>0</v>
      </c>
      <c r="W219" s="0" t="str">
        <f aca="false">IF(AND(ISNUMBER($BW219),ISNUMBER($BX219)),IF($BW219&gt;=2016,"post-only",IF($BX219&lt;2016,"pre-only","mixed")),"")</f>
        <v>pre-only</v>
      </c>
      <c r="X219" s="0" t="n">
        <f aca="false">IF(AND(ISNUMBER($BW219),ISNUMBER($BX219)),MIN(1,MAX(0,($BX219-2017+1)/($BX219-$BW219+1))),"")</f>
        <v>0</v>
      </c>
      <c r="Y219" s="0" t="n">
        <f aca="false">IF(AND(ISNUMBER($BW219),ISNUMBER($BX219)),MIN(1,MAX(0,($BX219-2018+1)/($BX219-$BW219+1))),"")</f>
        <v>0</v>
      </c>
      <c r="Z219" s="0" t="n">
        <f aca="false">IF(AND(ISNUMBER($BW219),ISNUMBER($BX219)),MIN(1,MAX(0,($BX219-2019+1)/($BX219-$BW219+1))),"")</f>
        <v>0</v>
      </c>
      <c r="AA219" s="0" t="n">
        <f aca="false">IF(ISNUMBER($BX219),IF($BX219&gt;=2017,1,0),"")</f>
        <v>0</v>
      </c>
      <c r="AB219" s="0" t="n">
        <f aca="false">IF(ISNUMBER($BX219),IF($BX219&gt;=2018,1,0),"")</f>
        <v>0</v>
      </c>
      <c r="AC219" s="0" t="n">
        <f aca="false">IF(ISNUMBER($BX219),IF($BX219&gt;=2019,1,0),"")</f>
        <v>0</v>
      </c>
      <c r="AD219" s="0" t="n">
        <f aca="false">IF($L219&lt;&gt;"",IF($L219&gt;2013,1,0),"")</f>
        <v>0</v>
      </c>
      <c r="AE219" s="0" t="n">
        <f aca="false">IF($L219&lt;&gt;"",1+IF($L219&gt;2011,1,0)+IF($L219&gt;2014,1,0),"")</f>
        <v>1</v>
      </c>
      <c r="AF219" s="0" t="s">
        <v>747</v>
      </c>
      <c r="AG219" s="0" t="s">
        <v>88</v>
      </c>
      <c r="AH219" s="0" t="s">
        <v>89</v>
      </c>
      <c r="AI219" s="0" t="s">
        <v>334</v>
      </c>
      <c r="AJ219" s="0" t="s">
        <v>334</v>
      </c>
      <c r="AK219" s="0" t="str">
        <f aca="false">IF(AND($CF219&lt;&gt;"",IFERROR(INDEX(subsample_country_map!$B:$B,MATCH($CF219,subsample_country_map!$A:$A,0)),"")&lt;&gt;""),INDEX(subsample_country_map!$B:$B,MATCH($CF219,subsample_country_map!$A:$A,0)),INDEX(lookup!$AA:$AA,MATCH($A219,lookup!$A:$A,0)))</f>
        <v>1_US</v>
      </c>
      <c r="AL219" s="0" t="str">
        <f aca="false">IF(AND($CF219&lt;&gt;"",IFERROR(INDEX(subsample_country_map!$C:$C,MATCH($CF219,subsample_country_map!$A:$A,0)),"")&lt;&gt;""),INDEX(subsample_country_map!$C:$C,MATCH($CF219,subsample_country_map!$A:$A,0)),INDEX(lookup!$AB:$AB,MATCH($A219,lookup!$A:$A,0)))</f>
        <v>1_developed</v>
      </c>
      <c r="AM219" s="0" t="str">
        <f aca="false">IF(AND($CF219&lt;&gt;"",IFERROR(INDEX(subsample_country_map!$D:$D,MATCH($CF219,subsample_country_map!$A:$A,0)),"")&lt;&gt;""),INDEX(subsample_country_map!$D:$D,MATCH($CF219,subsample_country_map!$A:$A,0)),INDEX(lookup!$AC:$AC,MATCH($A219,lookup!$A:$A,0)))</f>
        <v>1_western</v>
      </c>
      <c r="AN219" s="0" t="str">
        <f aca="false">IF(AND($CF219&lt;&gt;"",IFERROR(INDEX(subsample_country_map!$E:$E,MATCH($CF219,subsample_country_map!$A:$A,0)),"")&lt;&gt;""),INDEX(subsample_country_map!$E:$E,MATCH($CF219,subsample_country_map!$A:$A,0)),INDEX(lookup!$AD:$AD,MATCH($A219,lookup!$A:$A,0)))</f>
        <v>1_common law</v>
      </c>
      <c r="AO219" s="0" t="str">
        <f aca="false">INDEX(lookup!$Y:$Y,MATCH($A219,lookup!$A:$A,0))</f>
        <v>1_not published</v>
      </c>
      <c r="AP219" s="0" t="str">
        <f aca="false">INDEX(lookup!$Z:$Z,MATCH($A219,lookup!$A:$A,0))</f>
        <v>99_NCE</v>
      </c>
      <c r="AQ219" s="0" t="str">
        <f aca="false">INDEX(lookup!$W:$W,MATCH($A219,lookup!$A:$A,0))</f>
        <v>1_fin/acc/econ</v>
      </c>
      <c r="AS219" s="0" t="s">
        <v>91</v>
      </c>
      <c r="AT219" s="0" t="s">
        <v>111</v>
      </c>
      <c r="AU219" s="0" t="s">
        <v>93</v>
      </c>
      <c r="AV219" s="0" t="s">
        <v>950</v>
      </c>
      <c r="AX219" s="0" t="s">
        <v>951</v>
      </c>
      <c r="BA219" s="0" t="n">
        <v>1545</v>
      </c>
      <c r="BB219" s="0" t="s">
        <v>95</v>
      </c>
      <c r="BC219" s="0" t="s">
        <v>122</v>
      </c>
      <c r="BD219" s="0" t="s">
        <v>33</v>
      </c>
      <c r="BE219" s="0" t="s">
        <v>98</v>
      </c>
      <c r="BI219" s="0" t="s">
        <v>143</v>
      </c>
      <c r="BJ219" s="0" t="s">
        <v>943</v>
      </c>
      <c r="BK219" s="0" t="s">
        <v>944</v>
      </c>
      <c r="BL219" s="0" t="s">
        <v>952</v>
      </c>
      <c r="BM219" s="0" t="s">
        <v>953</v>
      </c>
      <c r="BN219" s="0" t="s">
        <v>753</v>
      </c>
      <c r="BO219" s="0" t="s">
        <v>769</v>
      </c>
      <c r="BP219" s="0" t="s">
        <v>904</v>
      </c>
      <c r="BQ219" s="0" t="s">
        <v>127</v>
      </c>
      <c r="BT219" s="0" t="n">
        <v>0</v>
      </c>
      <c r="BU219" s="0" t="s">
        <v>911</v>
      </c>
      <c r="BW219" s="0" t="n">
        <v>1995</v>
      </c>
      <c r="BX219" s="0" t="n">
        <v>2006</v>
      </c>
      <c r="BY219" s="0" t="s">
        <v>912</v>
      </c>
      <c r="BZ219" s="0" t="n">
        <v>2000.5</v>
      </c>
      <c r="CA219" s="0" t="n">
        <v>0</v>
      </c>
      <c r="CB219" s="0" t="n">
        <v>0</v>
      </c>
      <c r="CC219" s="0" t="n">
        <v>0</v>
      </c>
      <c r="CD219" s="0" t="n">
        <v>-0.0368812225274461</v>
      </c>
      <c r="CE219" s="0" t="n">
        <v>1</v>
      </c>
    </row>
    <row r="220" customFormat="false" ht="15" hidden="false" customHeight="false" outlineLevel="0" collapsed="false">
      <c r="A220" s="0" t="s">
        <v>904</v>
      </c>
      <c r="B220" s="0" t="n">
        <v>1525</v>
      </c>
      <c r="C220" s="0" t="n">
        <v>-0.0665080793228738</v>
      </c>
      <c r="D220" s="0" t="n">
        <v>1545</v>
      </c>
      <c r="E220" s="0" t="n">
        <f aca="false">IF(ISNUMBER($BA220),$BA220,IF(AND(ISNUMBER($D220),ISNUMBER($BW220),ISNUMBER($BX220)),$D220*($BX220-$BW220+1),""))</f>
        <v>1545</v>
      </c>
      <c r="H220" s="0" t="s">
        <v>118</v>
      </c>
      <c r="I220" s="0" t="s">
        <v>119</v>
      </c>
      <c r="J220" s="0" t="n">
        <f aca="false">IF($BW220&lt;&gt;"",$BW220,"")</f>
        <v>1995</v>
      </c>
      <c r="K220" s="0" t="n">
        <f aca="false">IF($BX220&lt;&gt;"",$BX220,"")</f>
        <v>2006</v>
      </c>
      <c r="L220" s="0" t="n">
        <f aca="false">IF(AND(ISNUMBER($BW220),ISNUMBER($BX220)),($BW220+$BX220)/2,"")</f>
        <v>2000.5</v>
      </c>
      <c r="M220" s="0" t="n">
        <f aca="false">IF($L220&lt;&gt;"",$L220,"")</f>
        <v>2000.5</v>
      </c>
      <c r="N220" s="0" t="n">
        <f aca="false">IF(AND(ISNUMBER($BW220),ISNUMBER($BX220)),MIN(1,MAX(0,($BX220-2016+1)/($BX220-$BW220+1))),"")</f>
        <v>0</v>
      </c>
      <c r="O220" s="0" t="n">
        <f aca="false">IF(AND(ISNUMBER($BW220),ISNUMBER($BX220)),MIN(1,MAX(0,($BX220-2017+1)/($BX220-$BW220+1))),"")</f>
        <v>0</v>
      </c>
      <c r="P220" s="0" t="n">
        <f aca="false">IF(AND(ISNUMBER($BW220),ISNUMBER($BX220)),MIN(1,MAX(0,($BX220-2018+1)/($BX220-$BW220+1))),"")</f>
        <v>0</v>
      </c>
      <c r="Q220" s="0" t="n">
        <f aca="false">IF(AND(ISNUMBER($BW220),ISNUMBER($BX220)),MIN(1,MAX(0,($BX220-2019+1)/($BX220-$BW220+1))),"")</f>
        <v>0</v>
      </c>
      <c r="R220" s="0" t="n">
        <f aca="false">IF(AND(ISNUMBER($BW220),ISNUMBER($BX220)),MIN(1,MAX(0,($BX220-2016+1)/($BX220-$BW220+1))),"")</f>
        <v>0</v>
      </c>
      <c r="S220" s="0" t="n">
        <f aca="false">IF($L220&lt;&gt;"",IF($L220&gt;=2015.5,1,0),"")</f>
        <v>0</v>
      </c>
      <c r="T220" s="0" t="n">
        <f aca="false">IF($L220&lt;&gt;"",IF($L220&gt;=2016,1,0),"")</f>
        <v>0</v>
      </c>
      <c r="U220" s="0" t="n">
        <f aca="false">IF(ISNUMBER($BX220),IF($BX220&gt;=2016,1,0),"")</f>
        <v>0</v>
      </c>
      <c r="V220" s="0" t="n">
        <f aca="false">IF(ISNUMBER($BW220),IF($BW220&gt;=2016,1,0),"")</f>
        <v>0</v>
      </c>
      <c r="W220" s="0" t="str">
        <f aca="false">IF(AND(ISNUMBER($BW220),ISNUMBER($BX220)),IF($BW220&gt;=2016,"post-only",IF($BX220&lt;2016,"pre-only","mixed")),"")</f>
        <v>pre-only</v>
      </c>
      <c r="X220" s="0" t="n">
        <f aca="false">IF(AND(ISNUMBER($BW220),ISNUMBER($BX220)),MIN(1,MAX(0,($BX220-2017+1)/($BX220-$BW220+1))),"")</f>
        <v>0</v>
      </c>
      <c r="Y220" s="0" t="n">
        <f aca="false">IF(AND(ISNUMBER($BW220),ISNUMBER($BX220)),MIN(1,MAX(0,($BX220-2018+1)/($BX220-$BW220+1))),"")</f>
        <v>0</v>
      </c>
      <c r="Z220" s="0" t="n">
        <f aca="false">IF(AND(ISNUMBER($BW220),ISNUMBER($BX220)),MIN(1,MAX(0,($BX220-2019+1)/($BX220-$BW220+1))),"")</f>
        <v>0</v>
      </c>
      <c r="AA220" s="0" t="n">
        <f aca="false">IF(ISNUMBER($BX220),IF($BX220&gt;=2017,1,0),"")</f>
        <v>0</v>
      </c>
      <c r="AB220" s="0" t="n">
        <f aca="false">IF(ISNUMBER($BX220),IF($BX220&gt;=2018,1,0),"")</f>
        <v>0</v>
      </c>
      <c r="AC220" s="0" t="n">
        <f aca="false">IF(ISNUMBER($BX220),IF($BX220&gt;=2019,1,0),"")</f>
        <v>0</v>
      </c>
      <c r="AD220" s="0" t="n">
        <f aca="false">IF($L220&lt;&gt;"",IF($L220&gt;2013,1,0),"")</f>
        <v>0</v>
      </c>
      <c r="AE220" s="0" t="n">
        <f aca="false">IF($L220&lt;&gt;"",1+IF($L220&gt;2011,1,0)+IF($L220&gt;2014,1,0),"")</f>
        <v>1</v>
      </c>
      <c r="AF220" s="0" t="s">
        <v>747</v>
      </c>
      <c r="AG220" s="0" t="s">
        <v>88</v>
      </c>
      <c r="AH220" s="0" t="s">
        <v>89</v>
      </c>
      <c r="AI220" s="0" t="s">
        <v>334</v>
      </c>
      <c r="AJ220" s="0" t="s">
        <v>334</v>
      </c>
      <c r="AK220" s="0" t="str">
        <f aca="false">IF(AND($CF220&lt;&gt;"",IFERROR(INDEX(subsample_country_map!$B:$B,MATCH($CF220,subsample_country_map!$A:$A,0)),"")&lt;&gt;""),INDEX(subsample_country_map!$B:$B,MATCH($CF220,subsample_country_map!$A:$A,0)),INDEX(lookup!$AA:$AA,MATCH($A220,lookup!$A:$A,0)))</f>
        <v>1_US</v>
      </c>
      <c r="AL220" s="0" t="str">
        <f aca="false">IF(AND($CF220&lt;&gt;"",IFERROR(INDEX(subsample_country_map!$C:$C,MATCH($CF220,subsample_country_map!$A:$A,0)),"")&lt;&gt;""),INDEX(subsample_country_map!$C:$C,MATCH($CF220,subsample_country_map!$A:$A,0)),INDEX(lookup!$AB:$AB,MATCH($A220,lookup!$A:$A,0)))</f>
        <v>1_developed</v>
      </c>
      <c r="AM220" s="0" t="str">
        <f aca="false">IF(AND($CF220&lt;&gt;"",IFERROR(INDEX(subsample_country_map!$D:$D,MATCH($CF220,subsample_country_map!$A:$A,0)),"")&lt;&gt;""),INDEX(subsample_country_map!$D:$D,MATCH($CF220,subsample_country_map!$A:$A,0)),INDEX(lookup!$AC:$AC,MATCH($A220,lookup!$A:$A,0)))</f>
        <v>1_western</v>
      </c>
      <c r="AN220" s="0" t="str">
        <f aca="false">IF(AND($CF220&lt;&gt;"",IFERROR(INDEX(subsample_country_map!$E:$E,MATCH($CF220,subsample_country_map!$A:$A,0)),"")&lt;&gt;""),INDEX(subsample_country_map!$E:$E,MATCH($CF220,subsample_country_map!$A:$A,0)),INDEX(lookup!$AD:$AD,MATCH($A220,lookup!$A:$A,0)))</f>
        <v>1_common law</v>
      </c>
      <c r="AO220" s="0" t="str">
        <f aca="false">INDEX(lookup!$Y:$Y,MATCH($A220,lookup!$A:$A,0))</f>
        <v>1_not published</v>
      </c>
      <c r="AP220" s="0" t="str">
        <f aca="false">INDEX(lookup!$Z:$Z,MATCH($A220,lookup!$A:$A,0))</f>
        <v>99_NCE</v>
      </c>
      <c r="AQ220" s="0" t="str">
        <f aca="false">INDEX(lookup!$W:$W,MATCH($A220,lookup!$A:$A,0))</f>
        <v>1_fin/acc/econ</v>
      </c>
      <c r="AS220" s="0" t="s">
        <v>91</v>
      </c>
      <c r="AT220" s="0" t="s">
        <v>111</v>
      </c>
      <c r="AU220" s="0" t="s">
        <v>93</v>
      </c>
      <c r="AV220" s="0" t="s">
        <v>954</v>
      </c>
      <c r="AX220" s="0" t="s">
        <v>955</v>
      </c>
      <c r="BA220" s="0" t="n">
        <v>1545</v>
      </c>
      <c r="BB220" s="0" t="s">
        <v>95</v>
      </c>
      <c r="BC220" s="0" t="s">
        <v>122</v>
      </c>
      <c r="BD220" s="0" t="s">
        <v>33</v>
      </c>
      <c r="BE220" s="0" t="s">
        <v>98</v>
      </c>
      <c r="BI220" s="0" t="s">
        <v>143</v>
      </c>
      <c r="BJ220" s="0" t="s">
        <v>943</v>
      </c>
      <c r="BK220" s="0" t="s">
        <v>944</v>
      </c>
      <c r="BL220" s="0" t="s">
        <v>956</v>
      </c>
      <c r="BM220" s="0" t="s">
        <v>957</v>
      </c>
      <c r="BN220" s="0" t="s">
        <v>753</v>
      </c>
      <c r="BO220" s="0" t="s">
        <v>769</v>
      </c>
      <c r="BP220" s="0" t="s">
        <v>904</v>
      </c>
      <c r="BQ220" s="0" t="s">
        <v>127</v>
      </c>
      <c r="BT220" s="0" t="n">
        <v>0</v>
      </c>
      <c r="BU220" s="0" t="s">
        <v>911</v>
      </c>
      <c r="BW220" s="0" t="n">
        <v>1995</v>
      </c>
      <c r="BX220" s="0" t="n">
        <v>2006</v>
      </c>
      <c r="BY220" s="0" t="s">
        <v>912</v>
      </c>
      <c r="BZ220" s="0" t="n">
        <v>2000.5</v>
      </c>
      <c r="CA220" s="0" t="n">
        <v>0</v>
      </c>
      <c r="CB220" s="0" t="n">
        <v>0</v>
      </c>
      <c r="CC220" s="0" t="n">
        <v>0</v>
      </c>
      <c r="CD220" s="0" t="n">
        <v>-0.0666064026795564</v>
      </c>
      <c r="CE220" s="0" t="n">
        <v>1</v>
      </c>
    </row>
    <row r="221" customFormat="false" ht="15" hidden="false" customHeight="false" outlineLevel="0" collapsed="false">
      <c r="A221" s="0" t="s">
        <v>904</v>
      </c>
      <c r="B221" s="0" t="n">
        <v>1526</v>
      </c>
      <c r="C221" s="0" t="n">
        <v>-0.0508164458467513</v>
      </c>
      <c r="D221" s="0" t="n">
        <v>1545</v>
      </c>
      <c r="E221" s="0" t="n">
        <f aca="false">IF(ISNUMBER($BA221),$BA221,IF(AND(ISNUMBER($D221),ISNUMBER($BW221),ISNUMBER($BX221)),$D221*($BX221-$BW221+1),""))</f>
        <v>1545</v>
      </c>
      <c r="H221" s="0" t="s">
        <v>118</v>
      </c>
      <c r="I221" s="0" t="s">
        <v>119</v>
      </c>
      <c r="J221" s="0" t="n">
        <f aca="false">IF($BW221&lt;&gt;"",$BW221,"")</f>
        <v>1995</v>
      </c>
      <c r="K221" s="0" t="n">
        <f aca="false">IF($BX221&lt;&gt;"",$BX221,"")</f>
        <v>2006</v>
      </c>
      <c r="L221" s="0" t="n">
        <f aca="false">IF(AND(ISNUMBER($BW221),ISNUMBER($BX221)),($BW221+$BX221)/2,"")</f>
        <v>2000.5</v>
      </c>
      <c r="M221" s="0" t="n">
        <f aca="false">IF($L221&lt;&gt;"",$L221,"")</f>
        <v>2000.5</v>
      </c>
      <c r="N221" s="0" t="n">
        <f aca="false">IF(AND(ISNUMBER($BW221),ISNUMBER($BX221)),MIN(1,MAX(0,($BX221-2016+1)/($BX221-$BW221+1))),"")</f>
        <v>0</v>
      </c>
      <c r="O221" s="0" t="n">
        <f aca="false">IF(AND(ISNUMBER($BW221),ISNUMBER($BX221)),MIN(1,MAX(0,($BX221-2017+1)/($BX221-$BW221+1))),"")</f>
        <v>0</v>
      </c>
      <c r="P221" s="0" t="n">
        <f aca="false">IF(AND(ISNUMBER($BW221),ISNUMBER($BX221)),MIN(1,MAX(0,($BX221-2018+1)/($BX221-$BW221+1))),"")</f>
        <v>0</v>
      </c>
      <c r="Q221" s="0" t="n">
        <f aca="false">IF(AND(ISNUMBER($BW221),ISNUMBER($BX221)),MIN(1,MAX(0,($BX221-2019+1)/($BX221-$BW221+1))),"")</f>
        <v>0</v>
      </c>
      <c r="R221" s="0" t="n">
        <f aca="false">IF(AND(ISNUMBER($BW221),ISNUMBER($BX221)),MIN(1,MAX(0,($BX221-2016+1)/($BX221-$BW221+1))),"")</f>
        <v>0</v>
      </c>
      <c r="S221" s="0" t="n">
        <f aca="false">IF($L221&lt;&gt;"",IF($L221&gt;=2015.5,1,0),"")</f>
        <v>0</v>
      </c>
      <c r="T221" s="0" t="n">
        <f aca="false">IF($L221&lt;&gt;"",IF($L221&gt;=2016,1,0),"")</f>
        <v>0</v>
      </c>
      <c r="U221" s="0" t="n">
        <f aca="false">IF(ISNUMBER($BX221),IF($BX221&gt;=2016,1,0),"")</f>
        <v>0</v>
      </c>
      <c r="V221" s="0" t="n">
        <f aca="false">IF(ISNUMBER($BW221),IF($BW221&gt;=2016,1,0),"")</f>
        <v>0</v>
      </c>
      <c r="W221" s="0" t="str">
        <f aca="false">IF(AND(ISNUMBER($BW221),ISNUMBER($BX221)),IF($BW221&gt;=2016,"post-only",IF($BX221&lt;2016,"pre-only","mixed")),"")</f>
        <v>pre-only</v>
      </c>
      <c r="X221" s="0" t="n">
        <f aca="false">IF(AND(ISNUMBER($BW221),ISNUMBER($BX221)),MIN(1,MAX(0,($BX221-2017+1)/($BX221-$BW221+1))),"")</f>
        <v>0</v>
      </c>
      <c r="Y221" s="0" t="n">
        <f aca="false">IF(AND(ISNUMBER($BW221),ISNUMBER($BX221)),MIN(1,MAX(0,($BX221-2018+1)/($BX221-$BW221+1))),"")</f>
        <v>0</v>
      </c>
      <c r="Z221" s="0" t="n">
        <f aca="false">IF(AND(ISNUMBER($BW221),ISNUMBER($BX221)),MIN(1,MAX(0,($BX221-2019+1)/($BX221-$BW221+1))),"")</f>
        <v>0</v>
      </c>
      <c r="AA221" s="0" t="n">
        <f aca="false">IF(ISNUMBER($BX221),IF($BX221&gt;=2017,1,0),"")</f>
        <v>0</v>
      </c>
      <c r="AB221" s="0" t="n">
        <f aca="false">IF(ISNUMBER($BX221),IF($BX221&gt;=2018,1,0),"")</f>
        <v>0</v>
      </c>
      <c r="AC221" s="0" t="n">
        <f aca="false">IF(ISNUMBER($BX221),IF($BX221&gt;=2019,1,0),"")</f>
        <v>0</v>
      </c>
      <c r="AD221" s="0" t="n">
        <f aca="false">IF($L221&lt;&gt;"",IF($L221&gt;2013,1,0),"")</f>
        <v>0</v>
      </c>
      <c r="AE221" s="0" t="n">
        <f aca="false">IF($L221&lt;&gt;"",1+IF($L221&gt;2011,1,0)+IF($L221&gt;2014,1,0),"")</f>
        <v>1</v>
      </c>
      <c r="AF221" s="0" t="s">
        <v>747</v>
      </c>
      <c r="AG221" s="0" t="s">
        <v>88</v>
      </c>
      <c r="AH221" s="0" t="s">
        <v>89</v>
      </c>
      <c r="AI221" s="0" t="s">
        <v>334</v>
      </c>
      <c r="AJ221" s="0" t="s">
        <v>334</v>
      </c>
      <c r="AK221" s="0" t="str">
        <f aca="false">IF(AND($CF221&lt;&gt;"",IFERROR(INDEX(subsample_country_map!$B:$B,MATCH($CF221,subsample_country_map!$A:$A,0)),"")&lt;&gt;""),INDEX(subsample_country_map!$B:$B,MATCH($CF221,subsample_country_map!$A:$A,0)),INDEX(lookup!$AA:$AA,MATCH($A221,lookup!$A:$A,0)))</f>
        <v>1_US</v>
      </c>
      <c r="AL221" s="0" t="str">
        <f aca="false">IF(AND($CF221&lt;&gt;"",IFERROR(INDEX(subsample_country_map!$C:$C,MATCH($CF221,subsample_country_map!$A:$A,0)),"")&lt;&gt;""),INDEX(subsample_country_map!$C:$C,MATCH($CF221,subsample_country_map!$A:$A,0)),INDEX(lookup!$AB:$AB,MATCH($A221,lookup!$A:$A,0)))</f>
        <v>1_developed</v>
      </c>
      <c r="AM221" s="0" t="str">
        <f aca="false">IF(AND($CF221&lt;&gt;"",IFERROR(INDEX(subsample_country_map!$D:$D,MATCH($CF221,subsample_country_map!$A:$A,0)),"")&lt;&gt;""),INDEX(subsample_country_map!$D:$D,MATCH($CF221,subsample_country_map!$A:$A,0)),INDEX(lookup!$AC:$AC,MATCH($A221,lookup!$A:$A,0)))</f>
        <v>1_western</v>
      </c>
      <c r="AN221" s="0" t="str">
        <f aca="false">IF(AND($CF221&lt;&gt;"",IFERROR(INDEX(subsample_country_map!$E:$E,MATCH($CF221,subsample_country_map!$A:$A,0)),"")&lt;&gt;""),INDEX(subsample_country_map!$E:$E,MATCH($CF221,subsample_country_map!$A:$A,0)),INDEX(lookup!$AD:$AD,MATCH($A221,lookup!$A:$A,0)))</f>
        <v>1_common law</v>
      </c>
      <c r="AO221" s="0" t="str">
        <f aca="false">INDEX(lookup!$Y:$Y,MATCH($A221,lookup!$A:$A,0))</f>
        <v>1_not published</v>
      </c>
      <c r="AP221" s="0" t="str">
        <f aca="false">INDEX(lookup!$Z:$Z,MATCH($A221,lookup!$A:$A,0))</f>
        <v>99_NCE</v>
      </c>
      <c r="AQ221" s="0" t="str">
        <f aca="false">INDEX(lookup!$W:$W,MATCH($A221,lookup!$A:$A,0))</f>
        <v>1_fin/acc/econ</v>
      </c>
      <c r="AS221" s="0" t="s">
        <v>91</v>
      </c>
      <c r="AT221" s="0" t="s">
        <v>111</v>
      </c>
      <c r="AU221" s="0" t="s">
        <v>93</v>
      </c>
      <c r="AV221" s="0" t="s">
        <v>958</v>
      </c>
      <c r="AX221" s="0" t="s">
        <v>959</v>
      </c>
      <c r="BA221" s="0" t="n">
        <v>1545</v>
      </c>
      <c r="BB221" s="0" t="s">
        <v>95</v>
      </c>
      <c r="BC221" s="0" t="s">
        <v>122</v>
      </c>
      <c r="BD221" s="0" t="s">
        <v>33</v>
      </c>
      <c r="BE221" s="0" t="s">
        <v>98</v>
      </c>
      <c r="BI221" s="0" t="s">
        <v>143</v>
      </c>
      <c r="BJ221" s="0" t="s">
        <v>943</v>
      </c>
      <c r="BK221" s="0" t="s">
        <v>944</v>
      </c>
      <c r="BL221" s="0" t="s">
        <v>960</v>
      </c>
      <c r="BM221" s="0" t="s">
        <v>961</v>
      </c>
      <c r="BN221" s="0" t="s">
        <v>753</v>
      </c>
      <c r="BO221" s="0" t="s">
        <v>769</v>
      </c>
      <c r="BP221" s="0" t="s">
        <v>904</v>
      </c>
      <c r="BQ221" s="0" t="s">
        <v>127</v>
      </c>
      <c r="BT221" s="0" t="n">
        <v>0</v>
      </c>
      <c r="BU221" s="0" t="s">
        <v>911</v>
      </c>
      <c r="BW221" s="0" t="n">
        <v>1995</v>
      </c>
      <c r="BX221" s="0" t="n">
        <v>2006</v>
      </c>
      <c r="BY221" s="0" t="s">
        <v>912</v>
      </c>
      <c r="BZ221" s="0" t="n">
        <v>2000.5</v>
      </c>
      <c r="CA221" s="0" t="n">
        <v>0</v>
      </c>
      <c r="CB221" s="0" t="n">
        <v>0</v>
      </c>
      <c r="CC221" s="0" t="n">
        <v>0</v>
      </c>
      <c r="CD221" s="0" t="n">
        <v>-0.0508602550360696</v>
      </c>
      <c r="CE221" s="0" t="n">
        <v>1</v>
      </c>
    </row>
    <row r="222" customFormat="false" ht="15" hidden="false" customHeight="false" outlineLevel="0" collapsed="false">
      <c r="A222" s="0" t="s">
        <v>904</v>
      </c>
      <c r="B222" s="0" t="n">
        <v>1527</v>
      </c>
      <c r="C222" s="0" t="n">
        <v>-0.0109390152520029</v>
      </c>
      <c r="D222" s="0" t="n">
        <v>1545</v>
      </c>
      <c r="E222" s="0" t="n">
        <f aca="false">IF(ISNUMBER($BA222),$BA222,IF(AND(ISNUMBER($D222),ISNUMBER($BW222),ISNUMBER($BX222)),$D222*($BX222-$BW222+1),""))</f>
        <v>1545</v>
      </c>
      <c r="H222" s="0" t="s">
        <v>118</v>
      </c>
      <c r="I222" s="0" t="s">
        <v>119</v>
      </c>
      <c r="J222" s="0" t="n">
        <f aca="false">IF($BW222&lt;&gt;"",$BW222,"")</f>
        <v>1995</v>
      </c>
      <c r="K222" s="0" t="n">
        <f aca="false">IF($BX222&lt;&gt;"",$BX222,"")</f>
        <v>2006</v>
      </c>
      <c r="L222" s="0" t="n">
        <f aca="false">IF(AND(ISNUMBER($BW222),ISNUMBER($BX222)),($BW222+$BX222)/2,"")</f>
        <v>2000.5</v>
      </c>
      <c r="M222" s="0" t="n">
        <f aca="false">IF($L222&lt;&gt;"",$L222,"")</f>
        <v>2000.5</v>
      </c>
      <c r="N222" s="0" t="n">
        <f aca="false">IF(AND(ISNUMBER($BW222),ISNUMBER($BX222)),MIN(1,MAX(0,($BX222-2016+1)/($BX222-$BW222+1))),"")</f>
        <v>0</v>
      </c>
      <c r="O222" s="0" t="n">
        <f aca="false">IF(AND(ISNUMBER($BW222),ISNUMBER($BX222)),MIN(1,MAX(0,($BX222-2017+1)/($BX222-$BW222+1))),"")</f>
        <v>0</v>
      </c>
      <c r="P222" s="0" t="n">
        <f aca="false">IF(AND(ISNUMBER($BW222),ISNUMBER($BX222)),MIN(1,MAX(0,($BX222-2018+1)/($BX222-$BW222+1))),"")</f>
        <v>0</v>
      </c>
      <c r="Q222" s="0" t="n">
        <f aca="false">IF(AND(ISNUMBER($BW222),ISNUMBER($BX222)),MIN(1,MAX(0,($BX222-2019+1)/($BX222-$BW222+1))),"")</f>
        <v>0</v>
      </c>
      <c r="R222" s="0" t="n">
        <f aca="false">IF(AND(ISNUMBER($BW222),ISNUMBER($BX222)),MIN(1,MAX(0,($BX222-2016+1)/($BX222-$BW222+1))),"")</f>
        <v>0</v>
      </c>
      <c r="S222" s="0" t="n">
        <f aca="false">IF($L222&lt;&gt;"",IF($L222&gt;=2015.5,1,0),"")</f>
        <v>0</v>
      </c>
      <c r="T222" s="0" t="n">
        <f aca="false">IF($L222&lt;&gt;"",IF($L222&gt;=2016,1,0),"")</f>
        <v>0</v>
      </c>
      <c r="U222" s="0" t="n">
        <f aca="false">IF(ISNUMBER($BX222),IF($BX222&gt;=2016,1,0),"")</f>
        <v>0</v>
      </c>
      <c r="V222" s="0" t="n">
        <f aca="false">IF(ISNUMBER($BW222),IF($BW222&gt;=2016,1,0),"")</f>
        <v>0</v>
      </c>
      <c r="W222" s="0" t="str">
        <f aca="false">IF(AND(ISNUMBER($BW222),ISNUMBER($BX222)),IF($BW222&gt;=2016,"post-only",IF($BX222&lt;2016,"pre-only","mixed")),"")</f>
        <v>pre-only</v>
      </c>
      <c r="X222" s="0" t="n">
        <f aca="false">IF(AND(ISNUMBER($BW222),ISNUMBER($BX222)),MIN(1,MAX(0,($BX222-2017+1)/($BX222-$BW222+1))),"")</f>
        <v>0</v>
      </c>
      <c r="Y222" s="0" t="n">
        <f aca="false">IF(AND(ISNUMBER($BW222),ISNUMBER($BX222)),MIN(1,MAX(0,($BX222-2018+1)/($BX222-$BW222+1))),"")</f>
        <v>0</v>
      </c>
      <c r="Z222" s="0" t="n">
        <f aca="false">IF(AND(ISNUMBER($BW222),ISNUMBER($BX222)),MIN(1,MAX(0,($BX222-2019+1)/($BX222-$BW222+1))),"")</f>
        <v>0</v>
      </c>
      <c r="AA222" s="0" t="n">
        <f aca="false">IF(ISNUMBER($BX222),IF($BX222&gt;=2017,1,0),"")</f>
        <v>0</v>
      </c>
      <c r="AB222" s="0" t="n">
        <f aca="false">IF(ISNUMBER($BX222),IF($BX222&gt;=2018,1,0),"")</f>
        <v>0</v>
      </c>
      <c r="AC222" s="0" t="n">
        <f aca="false">IF(ISNUMBER($BX222),IF($BX222&gt;=2019,1,0),"")</f>
        <v>0</v>
      </c>
      <c r="AD222" s="0" t="n">
        <f aca="false">IF($L222&lt;&gt;"",IF($L222&gt;2013,1,0),"")</f>
        <v>0</v>
      </c>
      <c r="AE222" s="0" t="n">
        <f aca="false">IF($L222&lt;&gt;"",1+IF($L222&gt;2011,1,0)+IF($L222&gt;2014,1,0),"")</f>
        <v>1</v>
      </c>
      <c r="AF222" s="0" t="s">
        <v>747</v>
      </c>
      <c r="AG222" s="0" t="s">
        <v>88</v>
      </c>
      <c r="AH222" s="0" t="s">
        <v>89</v>
      </c>
      <c r="AI222" s="0" t="s">
        <v>334</v>
      </c>
      <c r="AJ222" s="0" t="s">
        <v>334</v>
      </c>
      <c r="AK222" s="0" t="str">
        <f aca="false">IF(AND($CF222&lt;&gt;"",IFERROR(INDEX(subsample_country_map!$B:$B,MATCH($CF222,subsample_country_map!$A:$A,0)),"")&lt;&gt;""),INDEX(subsample_country_map!$B:$B,MATCH($CF222,subsample_country_map!$A:$A,0)),INDEX(lookup!$AA:$AA,MATCH($A222,lookup!$A:$A,0)))</f>
        <v>1_US</v>
      </c>
      <c r="AL222" s="0" t="str">
        <f aca="false">IF(AND($CF222&lt;&gt;"",IFERROR(INDEX(subsample_country_map!$C:$C,MATCH($CF222,subsample_country_map!$A:$A,0)),"")&lt;&gt;""),INDEX(subsample_country_map!$C:$C,MATCH($CF222,subsample_country_map!$A:$A,0)),INDEX(lookup!$AB:$AB,MATCH($A222,lookup!$A:$A,0)))</f>
        <v>1_developed</v>
      </c>
      <c r="AM222" s="0" t="str">
        <f aca="false">IF(AND($CF222&lt;&gt;"",IFERROR(INDEX(subsample_country_map!$D:$D,MATCH($CF222,subsample_country_map!$A:$A,0)),"")&lt;&gt;""),INDEX(subsample_country_map!$D:$D,MATCH($CF222,subsample_country_map!$A:$A,0)),INDEX(lookup!$AC:$AC,MATCH($A222,lookup!$A:$A,0)))</f>
        <v>1_western</v>
      </c>
      <c r="AN222" s="0" t="str">
        <f aca="false">IF(AND($CF222&lt;&gt;"",IFERROR(INDEX(subsample_country_map!$E:$E,MATCH($CF222,subsample_country_map!$A:$A,0)),"")&lt;&gt;""),INDEX(subsample_country_map!$E:$E,MATCH($CF222,subsample_country_map!$A:$A,0)),INDEX(lookup!$AD:$AD,MATCH($A222,lookup!$A:$A,0)))</f>
        <v>1_common law</v>
      </c>
      <c r="AO222" s="0" t="str">
        <f aca="false">INDEX(lookup!$Y:$Y,MATCH($A222,lookup!$A:$A,0))</f>
        <v>1_not published</v>
      </c>
      <c r="AP222" s="0" t="str">
        <f aca="false">INDEX(lookup!$Z:$Z,MATCH($A222,lookup!$A:$A,0))</f>
        <v>99_NCE</v>
      </c>
      <c r="AQ222" s="0" t="str">
        <f aca="false">INDEX(lookup!$W:$W,MATCH($A222,lookup!$A:$A,0))</f>
        <v>1_fin/acc/econ</v>
      </c>
      <c r="AS222" s="0" t="s">
        <v>91</v>
      </c>
      <c r="AT222" s="0" t="s">
        <v>397</v>
      </c>
      <c r="AU222" s="0" t="s">
        <v>93</v>
      </c>
      <c r="AV222" s="0" t="s">
        <v>962</v>
      </c>
      <c r="AX222" s="0" t="s">
        <v>963</v>
      </c>
      <c r="BA222" s="0" t="n">
        <v>1545</v>
      </c>
      <c r="BB222" s="0" t="s">
        <v>95</v>
      </c>
      <c r="BC222" s="0" t="s">
        <v>122</v>
      </c>
      <c r="BD222" s="0" t="s">
        <v>33</v>
      </c>
      <c r="BE222" s="0" t="s">
        <v>98</v>
      </c>
      <c r="BI222" s="0" t="s">
        <v>143</v>
      </c>
      <c r="BJ222" s="0" t="s">
        <v>943</v>
      </c>
      <c r="BK222" s="0" t="s">
        <v>944</v>
      </c>
      <c r="BL222" s="0" t="s">
        <v>964</v>
      </c>
      <c r="BM222" s="0" t="s">
        <v>965</v>
      </c>
      <c r="BN222" s="0" t="s">
        <v>753</v>
      </c>
      <c r="BO222" s="0" t="s">
        <v>769</v>
      </c>
      <c r="BP222" s="0" t="s">
        <v>904</v>
      </c>
      <c r="BQ222" s="0" t="s">
        <v>127</v>
      </c>
      <c r="BT222" s="0" t="n">
        <v>0</v>
      </c>
      <c r="BU222" s="0" t="s">
        <v>911</v>
      </c>
      <c r="BW222" s="0" t="n">
        <v>1995</v>
      </c>
      <c r="BX222" s="0" t="n">
        <v>2006</v>
      </c>
      <c r="BY222" s="0" t="s">
        <v>912</v>
      </c>
      <c r="BZ222" s="0" t="n">
        <v>2000.5</v>
      </c>
      <c r="CA222" s="0" t="n">
        <v>0</v>
      </c>
      <c r="CB222" s="0" t="n">
        <v>0</v>
      </c>
      <c r="CC222" s="0" t="n">
        <v>0</v>
      </c>
      <c r="CD222" s="0" t="n">
        <v>-0.0109394516116799</v>
      </c>
      <c r="CE222" s="0" t="n">
        <v>1</v>
      </c>
    </row>
    <row r="223" customFormat="false" ht="15" hidden="false" customHeight="false" outlineLevel="0" collapsed="false">
      <c r="A223" s="0" t="s">
        <v>904</v>
      </c>
      <c r="B223" s="0" t="n">
        <v>1528</v>
      </c>
      <c r="C223" s="0" t="n">
        <v>-0.0546167059204033</v>
      </c>
      <c r="D223" s="0" t="n">
        <v>1545</v>
      </c>
      <c r="E223" s="0" t="n">
        <f aca="false">IF(ISNUMBER($BA223),$BA223,IF(AND(ISNUMBER($D223),ISNUMBER($BW223),ISNUMBER($BX223)),$D223*($BX223-$BW223+1),""))</f>
        <v>1545</v>
      </c>
      <c r="H223" s="0" t="s">
        <v>118</v>
      </c>
      <c r="I223" s="0" t="s">
        <v>119</v>
      </c>
      <c r="J223" s="0" t="n">
        <f aca="false">IF($BW223&lt;&gt;"",$BW223,"")</f>
        <v>1995</v>
      </c>
      <c r="K223" s="0" t="n">
        <f aca="false">IF($BX223&lt;&gt;"",$BX223,"")</f>
        <v>2006</v>
      </c>
      <c r="L223" s="0" t="n">
        <f aca="false">IF(AND(ISNUMBER($BW223),ISNUMBER($BX223)),($BW223+$BX223)/2,"")</f>
        <v>2000.5</v>
      </c>
      <c r="M223" s="0" t="n">
        <f aca="false">IF($L223&lt;&gt;"",$L223,"")</f>
        <v>2000.5</v>
      </c>
      <c r="N223" s="0" t="n">
        <f aca="false">IF(AND(ISNUMBER($BW223),ISNUMBER($BX223)),MIN(1,MAX(0,($BX223-2016+1)/($BX223-$BW223+1))),"")</f>
        <v>0</v>
      </c>
      <c r="O223" s="0" t="n">
        <f aca="false">IF(AND(ISNUMBER($BW223),ISNUMBER($BX223)),MIN(1,MAX(0,($BX223-2017+1)/($BX223-$BW223+1))),"")</f>
        <v>0</v>
      </c>
      <c r="P223" s="0" t="n">
        <f aca="false">IF(AND(ISNUMBER($BW223),ISNUMBER($BX223)),MIN(1,MAX(0,($BX223-2018+1)/($BX223-$BW223+1))),"")</f>
        <v>0</v>
      </c>
      <c r="Q223" s="0" t="n">
        <f aca="false">IF(AND(ISNUMBER($BW223),ISNUMBER($BX223)),MIN(1,MAX(0,($BX223-2019+1)/($BX223-$BW223+1))),"")</f>
        <v>0</v>
      </c>
      <c r="R223" s="0" t="n">
        <f aca="false">IF(AND(ISNUMBER($BW223),ISNUMBER($BX223)),MIN(1,MAX(0,($BX223-2016+1)/($BX223-$BW223+1))),"")</f>
        <v>0</v>
      </c>
      <c r="S223" s="0" t="n">
        <f aca="false">IF($L223&lt;&gt;"",IF($L223&gt;=2015.5,1,0),"")</f>
        <v>0</v>
      </c>
      <c r="T223" s="0" t="n">
        <f aca="false">IF($L223&lt;&gt;"",IF($L223&gt;=2016,1,0),"")</f>
        <v>0</v>
      </c>
      <c r="U223" s="0" t="n">
        <f aca="false">IF(ISNUMBER($BX223),IF($BX223&gt;=2016,1,0),"")</f>
        <v>0</v>
      </c>
      <c r="V223" s="0" t="n">
        <f aca="false">IF(ISNUMBER($BW223),IF($BW223&gt;=2016,1,0),"")</f>
        <v>0</v>
      </c>
      <c r="W223" s="0" t="str">
        <f aca="false">IF(AND(ISNUMBER($BW223),ISNUMBER($BX223)),IF($BW223&gt;=2016,"post-only",IF($BX223&lt;2016,"pre-only","mixed")),"")</f>
        <v>pre-only</v>
      </c>
      <c r="X223" s="0" t="n">
        <f aca="false">IF(AND(ISNUMBER($BW223),ISNUMBER($BX223)),MIN(1,MAX(0,($BX223-2017+1)/($BX223-$BW223+1))),"")</f>
        <v>0</v>
      </c>
      <c r="Y223" s="0" t="n">
        <f aca="false">IF(AND(ISNUMBER($BW223),ISNUMBER($BX223)),MIN(1,MAX(0,($BX223-2018+1)/($BX223-$BW223+1))),"")</f>
        <v>0</v>
      </c>
      <c r="Z223" s="0" t="n">
        <f aca="false">IF(AND(ISNUMBER($BW223),ISNUMBER($BX223)),MIN(1,MAX(0,($BX223-2019+1)/($BX223-$BW223+1))),"")</f>
        <v>0</v>
      </c>
      <c r="AA223" s="0" t="n">
        <f aca="false">IF(ISNUMBER($BX223),IF($BX223&gt;=2017,1,0),"")</f>
        <v>0</v>
      </c>
      <c r="AB223" s="0" t="n">
        <f aca="false">IF(ISNUMBER($BX223),IF($BX223&gt;=2018,1,0),"")</f>
        <v>0</v>
      </c>
      <c r="AC223" s="0" t="n">
        <f aca="false">IF(ISNUMBER($BX223),IF($BX223&gt;=2019,1,0),"")</f>
        <v>0</v>
      </c>
      <c r="AD223" s="0" t="n">
        <f aca="false">IF($L223&lt;&gt;"",IF($L223&gt;2013,1,0),"")</f>
        <v>0</v>
      </c>
      <c r="AE223" s="0" t="n">
        <f aca="false">IF($L223&lt;&gt;"",1+IF($L223&gt;2011,1,0)+IF($L223&gt;2014,1,0),"")</f>
        <v>1</v>
      </c>
      <c r="AF223" s="0" t="s">
        <v>747</v>
      </c>
      <c r="AG223" s="0" t="s">
        <v>88</v>
      </c>
      <c r="AH223" s="0" t="s">
        <v>89</v>
      </c>
      <c r="AI223" s="0" t="s">
        <v>334</v>
      </c>
      <c r="AJ223" s="0" t="s">
        <v>334</v>
      </c>
      <c r="AK223" s="0" t="str">
        <f aca="false">IF(AND($CF223&lt;&gt;"",IFERROR(INDEX(subsample_country_map!$B:$B,MATCH($CF223,subsample_country_map!$A:$A,0)),"")&lt;&gt;""),INDEX(subsample_country_map!$B:$B,MATCH($CF223,subsample_country_map!$A:$A,0)),INDEX(lookup!$AA:$AA,MATCH($A223,lookup!$A:$A,0)))</f>
        <v>1_US</v>
      </c>
      <c r="AL223" s="0" t="str">
        <f aca="false">IF(AND($CF223&lt;&gt;"",IFERROR(INDEX(subsample_country_map!$C:$C,MATCH($CF223,subsample_country_map!$A:$A,0)),"")&lt;&gt;""),INDEX(subsample_country_map!$C:$C,MATCH($CF223,subsample_country_map!$A:$A,0)),INDEX(lookup!$AB:$AB,MATCH($A223,lookup!$A:$A,0)))</f>
        <v>1_developed</v>
      </c>
      <c r="AM223" s="0" t="str">
        <f aca="false">IF(AND($CF223&lt;&gt;"",IFERROR(INDEX(subsample_country_map!$D:$D,MATCH($CF223,subsample_country_map!$A:$A,0)),"")&lt;&gt;""),INDEX(subsample_country_map!$D:$D,MATCH($CF223,subsample_country_map!$A:$A,0)),INDEX(lookup!$AC:$AC,MATCH($A223,lookup!$A:$A,0)))</f>
        <v>1_western</v>
      </c>
      <c r="AN223" s="0" t="str">
        <f aca="false">IF(AND($CF223&lt;&gt;"",IFERROR(INDEX(subsample_country_map!$E:$E,MATCH($CF223,subsample_country_map!$A:$A,0)),"")&lt;&gt;""),INDEX(subsample_country_map!$E:$E,MATCH($CF223,subsample_country_map!$A:$A,0)),INDEX(lookup!$AD:$AD,MATCH($A223,lookup!$A:$A,0)))</f>
        <v>1_common law</v>
      </c>
      <c r="AO223" s="0" t="str">
        <f aca="false">INDEX(lookup!$Y:$Y,MATCH($A223,lookup!$A:$A,0))</f>
        <v>1_not published</v>
      </c>
      <c r="AP223" s="0" t="str">
        <f aca="false">INDEX(lookup!$Z:$Z,MATCH($A223,lookup!$A:$A,0))</f>
        <v>99_NCE</v>
      </c>
      <c r="AQ223" s="0" t="str">
        <f aca="false">INDEX(lookup!$W:$W,MATCH($A223,lookup!$A:$A,0))</f>
        <v>1_fin/acc/econ</v>
      </c>
      <c r="AS223" s="0" t="s">
        <v>91</v>
      </c>
      <c r="AT223" s="0" t="s">
        <v>397</v>
      </c>
      <c r="AU223" s="0" t="s">
        <v>93</v>
      </c>
      <c r="AV223" s="0" t="s">
        <v>966</v>
      </c>
      <c r="AX223" s="0" t="s">
        <v>967</v>
      </c>
      <c r="BA223" s="0" t="n">
        <v>1545</v>
      </c>
      <c r="BB223" s="0" t="s">
        <v>95</v>
      </c>
      <c r="BC223" s="0" t="s">
        <v>122</v>
      </c>
      <c r="BD223" s="0" t="s">
        <v>33</v>
      </c>
      <c r="BE223" s="0" t="s">
        <v>98</v>
      </c>
      <c r="BI223" s="0" t="s">
        <v>143</v>
      </c>
      <c r="BJ223" s="0" t="s">
        <v>943</v>
      </c>
      <c r="BK223" s="0" t="s">
        <v>944</v>
      </c>
      <c r="BL223" s="0" t="s">
        <v>968</v>
      </c>
      <c r="BM223" s="0" t="s">
        <v>969</v>
      </c>
      <c r="BN223" s="0" t="s">
        <v>753</v>
      </c>
      <c r="BO223" s="0" t="s">
        <v>769</v>
      </c>
      <c r="BP223" s="0" t="s">
        <v>904</v>
      </c>
      <c r="BQ223" s="0" t="s">
        <v>127</v>
      </c>
      <c r="BT223" s="0" t="n">
        <v>0</v>
      </c>
      <c r="BU223" s="0" t="s">
        <v>911</v>
      </c>
      <c r="BW223" s="0" t="n">
        <v>1995</v>
      </c>
      <c r="BX223" s="0" t="n">
        <v>2006</v>
      </c>
      <c r="BY223" s="0" t="s">
        <v>912</v>
      </c>
      <c r="BZ223" s="0" t="n">
        <v>2000.5</v>
      </c>
      <c r="CA223" s="0" t="n">
        <v>0</v>
      </c>
      <c r="CB223" s="0" t="n">
        <v>0</v>
      </c>
      <c r="CC223" s="0" t="n">
        <v>0</v>
      </c>
      <c r="CD223" s="0" t="n">
        <v>-0.0546711102562874</v>
      </c>
      <c r="CE223" s="0" t="n">
        <v>1</v>
      </c>
    </row>
    <row r="224" customFormat="false" ht="15" hidden="false" customHeight="false" outlineLevel="0" collapsed="false">
      <c r="A224" s="0" t="s">
        <v>904</v>
      </c>
      <c r="B224" s="0" t="n">
        <v>1529</v>
      </c>
      <c r="C224" s="0" t="n">
        <v>-0.0624628770569633</v>
      </c>
      <c r="D224" s="0" t="n">
        <v>1545</v>
      </c>
      <c r="E224" s="0" t="n">
        <f aca="false">IF(ISNUMBER($BA224),$BA224,IF(AND(ISNUMBER($D224),ISNUMBER($BW224),ISNUMBER($BX224)),$D224*($BX224-$BW224+1),""))</f>
        <v>1545</v>
      </c>
      <c r="H224" s="0" t="s">
        <v>118</v>
      </c>
      <c r="I224" s="0" t="s">
        <v>119</v>
      </c>
      <c r="J224" s="0" t="n">
        <f aca="false">IF($BW224&lt;&gt;"",$BW224,"")</f>
        <v>1995</v>
      </c>
      <c r="K224" s="0" t="n">
        <f aca="false">IF($BX224&lt;&gt;"",$BX224,"")</f>
        <v>2006</v>
      </c>
      <c r="L224" s="0" t="n">
        <f aca="false">IF(AND(ISNUMBER($BW224),ISNUMBER($BX224)),($BW224+$BX224)/2,"")</f>
        <v>2000.5</v>
      </c>
      <c r="M224" s="0" t="n">
        <f aca="false">IF($L224&lt;&gt;"",$L224,"")</f>
        <v>2000.5</v>
      </c>
      <c r="N224" s="0" t="n">
        <f aca="false">IF(AND(ISNUMBER($BW224),ISNUMBER($BX224)),MIN(1,MAX(0,($BX224-2016+1)/($BX224-$BW224+1))),"")</f>
        <v>0</v>
      </c>
      <c r="O224" s="0" t="n">
        <f aca="false">IF(AND(ISNUMBER($BW224),ISNUMBER($BX224)),MIN(1,MAX(0,($BX224-2017+1)/($BX224-$BW224+1))),"")</f>
        <v>0</v>
      </c>
      <c r="P224" s="0" t="n">
        <f aca="false">IF(AND(ISNUMBER($BW224),ISNUMBER($BX224)),MIN(1,MAX(0,($BX224-2018+1)/($BX224-$BW224+1))),"")</f>
        <v>0</v>
      </c>
      <c r="Q224" s="0" t="n">
        <f aca="false">IF(AND(ISNUMBER($BW224),ISNUMBER($BX224)),MIN(1,MAX(0,($BX224-2019+1)/($BX224-$BW224+1))),"")</f>
        <v>0</v>
      </c>
      <c r="R224" s="0" t="n">
        <f aca="false">IF(AND(ISNUMBER($BW224),ISNUMBER($BX224)),MIN(1,MAX(0,($BX224-2016+1)/($BX224-$BW224+1))),"")</f>
        <v>0</v>
      </c>
      <c r="S224" s="0" t="n">
        <f aca="false">IF($L224&lt;&gt;"",IF($L224&gt;=2015.5,1,0),"")</f>
        <v>0</v>
      </c>
      <c r="T224" s="0" t="n">
        <f aca="false">IF($L224&lt;&gt;"",IF($L224&gt;=2016,1,0),"")</f>
        <v>0</v>
      </c>
      <c r="U224" s="0" t="n">
        <f aca="false">IF(ISNUMBER($BX224),IF($BX224&gt;=2016,1,0),"")</f>
        <v>0</v>
      </c>
      <c r="V224" s="0" t="n">
        <f aca="false">IF(ISNUMBER($BW224),IF($BW224&gt;=2016,1,0),"")</f>
        <v>0</v>
      </c>
      <c r="W224" s="0" t="str">
        <f aca="false">IF(AND(ISNUMBER($BW224),ISNUMBER($BX224)),IF($BW224&gt;=2016,"post-only",IF($BX224&lt;2016,"pre-only","mixed")),"")</f>
        <v>pre-only</v>
      </c>
      <c r="X224" s="0" t="n">
        <f aca="false">IF(AND(ISNUMBER($BW224),ISNUMBER($BX224)),MIN(1,MAX(0,($BX224-2017+1)/($BX224-$BW224+1))),"")</f>
        <v>0</v>
      </c>
      <c r="Y224" s="0" t="n">
        <f aca="false">IF(AND(ISNUMBER($BW224),ISNUMBER($BX224)),MIN(1,MAX(0,($BX224-2018+1)/($BX224-$BW224+1))),"")</f>
        <v>0</v>
      </c>
      <c r="Z224" s="0" t="n">
        <f aca="false">IF(AND(ISNUMBER($BW224),ISNUMBER($BX224)),MIN(1,MAX(0,($BX224-2019+1)/($BX224-$BW224+1))),"")</f>
        <v>0</v>
      </c>
      <c r="AA224" s="0" t="n">
        <f aca="false">IF(ISNUMBER($BX224),IF($BX224&gt;=2017,1,0),"")</f>
        <v>0</v>
      </c>
      <c r="AB224" s="0" t="n">
        <f aca="false">IF(ISNUMBER($BX224),IF($BX224&gt;=2018,1,0),"")</f>
        <v>0</v>
      </c>
      <c r="AC224" s="0" t="n">
        <f aca="false">IF(ISNUMBER($BX224),IF($BX224&gt;=2019,1,0),"")</f>
        <v>0</v>
      </c>
      <c r="AD224" s="0" t="n">
        <f aca="false">IF($L224&lt;&gt;"",IF($L224&gt;2013,1,0),"")</f>
        <v>0</v>
      </c>
      <c r="AE224" s="0" t="n">
        <f aca="false">IF($L224&lt;&gt;"",1+IF($L224&gt;2011,1,0)+IF($L224&gt;2014,1,0),"")</f>
        <v>1</v>
      </c>
      <c r="AF224" s="0" t="s">
        <v>747</v>
      </c>
      <c r="AG224" s="0" t="s">
        <v>88</v>
      </c>
      <c r="AH224" s="0" t="s">
        <v>89</v>
      </c>
      <c r="AI224" s="0" t="s">
        <v>334</v>
      </c>
      <c r="AJ224" s="0" t="s">
        <v>334</v>
      </c>
      <c r="AK224" s="0" t="str">
        <f aca="false">IF(AND($CF224&lt;&gt;"",IFERROR(INDEX(subsample_country_map!$B:$B,MATCH($CF224,subsample_country_map!$A:$A,0)),"")&lt;&gt;""),INDEX(subsample_country_map!$B:$B,MATCH($CF224,subsample_country_map!$A:$A,0)),INDEX(lookup!$AA:$AA,MATCH($A224,lookup!$A:$A,0)))</f>
        <v>1_US</v>
      </c>
      <c r="AL224" s="0" t="str">
        <f aca="false">IF(AND($CF224&lt;&gt;"",IFERROR(INDEX(subsample_country_map!$C:$C,MATCH($CF224,subsample_country_map!$A:$A,0)),"")&lt;&gt;""),INDEX(subsample_country_map!$C:$C,MATCH($CF224,subsample_country_map!$A:$A,0)),INDEX(lookup!$AB:$AB,MATCH($A224,lookup!$A:$A,0)))</f>
        <v>1_developed</v>
      </c>
      <c r="AM224" s="0" t="str">
        <f aca="false">IF(AND($CF224&lt;&gt;"",IFERROR(INDEX(subsample_country_map!$D:$D,MATCH($CF224,subsample_country_map!$A:$A,0)),"")&lt;&gt;""),INDEX(subsample_country_map!$D:$D,MATCH($CF224,subsample_country_map!$A:$A,0)),INDEX(lookup!$AC:$AC,MATCH($A224,lookup!$A:$A,0)))</f>
        <v>1_western</v>
      </c>
      <c r="AN224" s="0" t="str">
        <f aca="false">IF(AND($CF224&lt;&gt;"",IFERROR(INDEX(subsample_country_map!$E:$E,MATCH($CF224,subsample_country_map!$A:$A,0)),"")&lt;&gt;""),INDEX(subsample_country_map!$E:$E,MATCH($CF224,subsample_country_map!$A:$A,0)),INDEX(lookup!$AD:$AD,MATCH($A224,lookup!$A:$A,0)))</f>
        <v>1_common law</v>
      </c>
      <c r="AO224" s="0" t="str">
        <f aca="false">INDEX(lookup!$Y:$Y,MATCH($A224,lookup!$A:$A,0))</f>
        <v>1_not published</v>
      </c>
      <c r="AP224" s="0" t="str">
        <f aca="false">INDEX(lookup!$Z:$Z,MATCH($A224,lookup!$A:$A,0))</f>
        <v>99_NCE</v>
      </c>
      <c r="AQ224" s="0" t="str">
        <f aca="false">INDEX(lookup!$W:$W,MATCH($A224,lookup!$A:$A,0))</f>
        <v>1_fin/acc/econ</v>
      </c>
      <c r="AS224" s="0" t="s">
        <v>91</v>
      </c>
      <c r="AT224" s="0" t="s">
        <v>397</v>
      </c>
      <c r="AU224" s="0" t="s">
        <v>93</v>
      </c>
      <c r="AV224" s="0" t="s">
        <v>970</v>
      </c>
      <c r="AX224" s="0" t="s">
        <v>971</v>
      </c>
      <c r="BA224" s="0" t="n">
        <v>1545</v>
      </c>
      <c r="BB224" s="0" t="s">
        <v>95</v>
      </c>
      <c r="BC224" s="0" t="s">
        <v>122</v>
      </c>
      <c r="BD224" s="0" t="s">
        <v>33</v>
      </c>
      <c r="BE224" s="0" t="s">
        <v>98</v>
      </c>
      <c r="BI224" s="0" t="s">
        <v>143</v>
      </c>
      <c r="BJ224" s="0" t="s">
        <v>943</v>
      </c>
      <c r="BK224" s="0" t="s">
        <v>944</v>
      </c>
      <c r="BL224" s="0" t="s">
        <v>972</v>
      </c>
      <c r="BM224" s="0" t="s">
        <v>973</v>
      </c>
      <c r="BN224" s="0" t="s">
        <v>753</v>
      </c>
      <c r="BO224" s="0" t="s">
        <v>769</v>
      </c>
      <c r="BP224" s="0" t="s">
        <v>904</v>
      </c>
      <c r="BQ224" s="0" t="s">
        <v>127</v>
      </c>
      <c r="BT224" s="0" t="n">
        <v>0</v>
      </c>
      <c r="BU224" s="0" t="s">
        <v>911</v>
      </c>
      <c r="BW224" s="0" t="n">
        <v>1995</v>
      </c>
      <c r="BX224" s="0" t="n">
        <v>2006</v>
      </c>
      <c r="BY224" s="0" t="s">
        <v>912</v>
      </c>
      <c r="BZ224" s="0" t="n">
        <v>2000.5</v>
      </c>
      <c r="CA224" s="0" t="n">
        <v>0</v>
      </c>
      <c r="CB224" s="0" t="n">
        <v>0</v>
      </c>
      <c r="CC224" s="0" t="n">
        <v>0</v>
      </c>
      <c r="CD224" s="0" t="n">
        <v>-0.062544303040589</v>
      </c>
      <c r="CE224" s="0" t="n">
        <v>1</v>
      </c>
    </row>
    <row r="225" customFormat="false" ht="15" hidden="false" customHeight="false" outlineLevel="0" collapsed="false">
      <c r="A225" s="0" t="s">
        <v>904</v>
      </c>
      <c r="B225" s="0" t="n">
        <v>1530</v>
      </c>
      <c r="C225" s="0" t="n">
        <v>-0.0561361549411764</v>
      </c>
      <c r="D225" s="0" t="n">
        <v>1545</v>
      </c>
      <c r="E225" s="0" t="n">
        <f aca="false">IF(ISNUMBER($BA225),$BA225,IF(AND(ISNUMBER($D225),ISNUMBER($BW225),ISNUMBER($BX225)),$D225*($BX225-$BW225+1),""))</f>
        <v>1545</v>
      </c>
      <c r="H225" s="0" t="s">
        <v>118</v>
      </c>
      <c r="I225" s="0" t="s">
        <v>119</v>
      </c>
      <c r="J225" s="0" t="n">
        <f aca="false">IF($BW225&lt;&gt;"",$BW225,"")</f>
        <v>1995</v>
      </c>
      <c r="K225" s="0" t="n">
        <f aca="false">IF($BX225&lt;&gt;"",$BX225,"")</f>
        <v>2006</v>
      </c>
      <c r="L225" s="0" t="n">
        <f aca="false">IF(AND(ISNUMBER($BW225),ISNUMBER($BX225)),($BW225+$BX225)/2,"")</f>
        <v>2000.5</v>
      </c>
      <c r="M225" s="0" t="n">
        <f aca="false">IF($L225&lt;&gt;"",$L225,"")</f>
        <v>2000.5</v>
      </c>
      <c r="N225" s="0" t="n">
        <f aca="false">IF(AND(ISNUMBER($BW225),ISNUMBER($BX225)),MIN(1,MAX(0,($BX225-2016+1)/($BX225-$BW225+1))),"")</f>
        <v>0</v>
      </c>
      <c r="O225" s="0" t="n">
        <f aca="false">IF(AND(ISNUMBER($BW225),ISNUMBER($BX225)),MIN(1,MAX(0,($BX225-2017+1)/($BX225-$BW225+1))),"")</f>
        <v>0</v>
      </c>
      <c r="P225" s="0" t="n">
        <f aca="false">IF(AND(ISNUMBER($BW225),ISNUMBER($BX225)),MIN(1,MAX(0,($BX225-2018+1)/($BX225-$BW225+1))),"")</f>
        <v>0</v>
      </c>
      <c r="Q225" s="0" t="n">
        <f aca="false">IF(AND(ISNUMBER($BW225),ISNUMBER($BX225)),MIN(1,MAX(0,($BX225-2019+1)/($BX225-$BW225+1))),"")</f>
        <v>0</v>
      </c>
      <c r="R225" s="0" t="n">
        <f aca="false">IF(AND(ISNUMBER($BW225),ISNUMBER($BX225)),MIN(1,MAX(0,($BX225-2016+1)/($BX225-$BW225+1))),"")</f>
        <v>0</v>
      </c>
      <c r="S225" s="0" t="n">
        <f aca="false">IF($L225&lt;&gt;"",IF($L225&gt;=2015.5,1,0),"")</f>
        <v>0</v>
      </c>
      <c r="T225" s="0" t="n">
        <f aca="false">IF($L225&lt;&gt;"",IF($L225&gt;=2016,1,0),"")</f>
        <v>0</v>
      </c>
      <c r="U225" s="0" t="n">
        <f aca="false">IF(ISNUMBER($BX225),IF($BX225&gt;=2016,1,0),"")</f>
        <v>0</v>
      </c>
      <c r="V225" s="0" t="n">
        <f aca="false">IF(ISNUMBER($BW225),IF($BW225&gt;=2016,1,0),"")</f>
        <v>0</v>
      </c>
      <c r="W225" s="0" t="str">
        <f aca="false">IF(AND(ISNUMBER($BW225),ISNUMBER($BX225)),IF($BW225&gt;=2016,"post-only",IF($BX225&lt;2016,"pre-only","mixed")),"")</f>
        <v>pre-only</v>
      </c>
      <c r="X225" s="0" t="n">
        <f aca="false">IF(AND(ISNUMBER($BW225),ISNUMBER($BX225)),MIN(1,MAX(0,($BX225-2017+1)/($BX225-$BW225+1))),"")</f>
        <v>0</v>
      </c>
      <c r="Y225" s="0" t="n">
        <f aca="false">IF(AND(ISNUMBER($BW225),ISNUMBER($BX225)),MIN(1,MAX(0,($BX225-2018+1)/($BX225-$BW225+1))),"")</f>
        <v>0</v>
      </c>
      <c r="Z225" s="0" t="n">
        <f aca="false">IF(AND(ISNUMBER($BW225),ISNUMBER($BX225)),MIN(1,MAX(0,($BX225-2019+1)/($BX225-$BW225+1))),"")</f>
        <v>0</v>
      </c>
      <c r="AA225" s="0" t="n">
        <f aca="false">IF(ISNUMBER($BX225),IF($BX225&gt;=2017,1,0),"")</f>
        <v>0</v>
      </c>
      <c r="AB225" s="0" t="n">
        <f aca="false">IF(ISNUMBER($BX225),IF($BX225&gt;=2018,1,0),"")</f>
        <v>0</v>
      </c>
      <c r="AC225" s="0" t="n">
        <f aca="false">IF(ISNUMBER($BX225),IF($BX225&gt;=2019,1,0),"")</f>
        <v>0</v>
      </c>
      <c r="AD225" s="0" t="n">
        <f aca="false">IF($L225&lt;&gt;"",IF($L225&gt;2013,1,0),"")</f>
        <v>0</v>
      </c>
      <c r="AE225" s="0" t="n">
        <f aca="false">IF($L225&lt;&gt;"",1+IF($L225&gt;2011,1,0)+IF($L225&gt;2014,1,0),"")</f>
        <v>1</v>
      </c>
      <c r="AF225" s="0" t="s">
        <v>747</v>
      </c>
      <c r="AG225" s="0" t="s">
        <v>88</v>
      </c>
      <c r="AH225" s="0" t="s">
        <v>89</v>
      </c>
      <c r="AI225" s="0" t="s">
        <v>334</v>
      </c>
      <c r="AJ225" s="0" t="s">
        <v>334</v>
      </c>
      <c r="AK225" s="0" t="str">
        <f aca="false">IF(AND($CF225&lt;&gt;"",IFERROR(INDEX(subsample_country_map!$B:$B,MATCH($CF225,subsample_country_map!$A:$A,0)),"")&lt;&gt;""),INDEX(subsample_country_map!$B:$B,MATCH($CF225,subsample_country_map!$A:$A,0)),INDEX(lookup!$AA:$AA,MATCH($A225,lookup!$A:$A,0)))</f>
        <v>1_US</v>
      </c>
      <c r="AL225" s="0" t="str">
        <f aca="false">IF(AND($CF225&lt;&gt;"",IFERROR(INDEX(subsample_country_map!$C:$C,MATCH($CF225,subsample_country_map!$A:$A,0)),"")&lt;&gt;""),INDEX(subsample_country_map!$C:$C,MATCH($CF225,subsample_country_map!$A:$A,0)),INDEX(lookup!$AB:$AB,MATCH($A225,lookup!$A:$A,0)))</f>
        <v>1_developed</v>
      </c>
      <c r="AM225" s="0" t="str">
        <f aca="false">IF(AND($CF225&lt;&gt;"",IFERROR(INDEX(subsample_country_map!$D:$D,MATCH($CF225,subsample_country_map!$A:$A,0)),"")&lt;&gt;""),INDEX(subsample_country_map!$D:$D,MATCH($CF225,subsample_country_map!$A:$A,0)),INDEX(lookup!$AC:$AC,MATCH($A225,lookup!$A:$A,0)))</f>
        <v>1_western</v>
      </c>
      <c r="AN225" s="0" t="str">
        <f aca="false">IF(AND($CF225&lt;&gt;"",IFERROR(INDEX(subsample_country_map!$E:$E,MATCH($CF225,subsample_country_map!$A:$A,0)),"")&lt;&gt;""),INDEX(subsample_country_map!$E:$E,MATCH($CF225,subsample_country_map!$A:$A,0)),INDEX(lookup!$AD:$AD,MATCH($A225,lookup!$A:$A,0)))</f>
        <v>1_common law</v>
      </c>
      <c r="AO225" s="0" t="str">
        <f aca="false">INDEX(lookup!$Y:$Y,MATCH($A225,lookup!$A:$A,0))</f>
        <v>1_not published</v>
      </c>
      <c r="AP225" s="0" t="str">
        <f aca="false">INDEX(lookup!$Z:$Z,MATCH($A225,lookup!$A:$A,0))</f>
        <v>99_NCE</v>
      </c>
      <c r="AQ225" s="0" t="str">
        <f aca="false">INDEX(lookup!$W:$W,MATCH($A225,lookup!$A:$A,0))</f>
        <v>1_fin/acc/econ</v>
      </c>
      <c r="AS225" s="0" t="s">
        <v>91</v>
      </c>
      <c r="AT225" s="0" t="s">
        <v>397</v>
      </c>
      <c r="AU225" s="0" t="s">
        <v>93</v>
      </c>
      <c r="AV225" s="0" t="s">
        <v>974</v>
      </c>
      <c r="AX225" s="0" t="s">
        <v>251</v>
      </c>
      <c r="BA225" s="0" t="n">
        <v>1545</v>
      </c>
      <c r="BB225" s="0" t="s">
        <v>95</v>
      </c>
      <c r="BC225" s="0" t="s">
        <v>122</v>
      </c>
      <c r="BD225" s="0" t="s">
        <v>33</v>
      </c>
      <c r="BE225" s="0" t="s">
        <v>98</v>
      </c>
      <c r="BI225" s="0" t="s">
        <v>143</v>
      </c>
      <c r="BJ225" s="0" t="s">
        <v>943</v>
      </c>
      <c r="BK225" s="0" t="s">
        <v>944</v>
      </c>
      <c r="BL225" s="0" t="s">
        <v>975</v>
      </c>
      <c r="BM225" s="0" t="s">
        <v>976</v>
      </c>
      <c r="BN225" s="0" t="s">
        <v>753</v>
      </c>
      <c r="BO225" s="0" t="s">
        <v>769</v>
      </c>
      <c r="BP225" s="0" t="s">
        <v>904</v>
      </c>
      <c r="BQ225" s="0" t="s">
        <v>127</v>
      </c>
      <c r="BT225" s="0" t="n">
        <v>0</v>
      </c>
      <c r="BU225" s="0" t="s">
        <v>911</v>
      </c>
      <c r="BW225" s="0" t="n">
        <v>1995</v>
      </c>
      <c r="BX225" s="0" t="n">
        <v>2006</v>
      </c>
      <c r="BY225" s="0" t="s">
        <v>912</v>
      </c>
      <c r="BZ225" s="0" t="n">
        <v>2000.5</v>
      </c>
      <c r="CA225" s="0" t="n">
        <v>0</v>
      </c>
      <c r="CB225" s="0" t="n">
        <v>0</v>
      </c>
      <c r="CC225" s="0" t="n">
        <v>0</v>
      </c>
      <c r="CD225" s="0" t="n">
        <v>-0.0561952333721893</v>
      </c>
      <c r="CE225" s="0" t="n">
        <v>1</v>
      </c>
    </row>
    <row r="226" customFormat="false" ht="15" hidden="false" customHeight="false" outlineLevel="0" collapsed="false">
      <c r="A226" s="0" t="s">
        <v>904</v>
      </c>
      <c r="B226" s="0" t="n">
        <v>1531</v>
      </c>
      <c r="C226" s="0" t="n">
        <v>-0.0725696776974272</v>
      </c>
      <c r="D226" s="0" t="n">
        <v>1545</v>
      </c>
      <c r="E226" s="0" t="n">
        <f aca="false">IF(ISNUMBER($BA226),$BA226,IF(AND(ISNUMBER($D226),ISNUMBER($BW226),ISNUMBER($BX226)),$D226*($BX226-$BW226+1),""))</f>
        <v>1545</v>
      </c>
      <c r="H226" s="0" t="s">
        <v>118</v>
      </c>
      <c r="I226" s="0" t="s">
        <v>119</v>
      </c>
      <c r="J226" s="0" t="n">
        <f aca="false">IF($BW226&lt;&gt;"",$BW226,"")</f>
        <v>1995</v>
      </c>
      <c r="K226" s="0" t="n">
        <f aca="false">IF($BX226&lt;&gt;"",$BX226,"")</f>
        <v>2006</v>
      </c>
      <c r="L226" s="0" t="n">
        <f aca="false">IF(AND(ISNUMBER($BW226),ISNUMBER($BX226)),($BW226+$BX226)/2,"")</f>
        <v>2000.5</v>
      </c>
      <c r="M226" s="0" t="n">
        <f aca="false">IF($L226&lt;&gt;"",$L226,"")</f>
        <v>2000.5</v>
      </c>
      <c r="N226" s="0" t="n">
        <f aca="false">IF(AND(ISNUMBER($BW226),ISNUMBER($BX226)),MIN(1,MAX(0,($BX226-2016+1)/($BX226-$BW226+1))),"")</f>
        <v>0</v>
      </c>
      <c r="O226" s="0" t="n">
        <f aca="false">IF(AND(ISNUMBER($BW226),ISNUMBER($BX226)),MIN(1,MAX(0,($BX226-2017+1)/($BX226-$BW226+1))),"")</f>
        <v>0</v>
      </c>
      <c r="P226" s="0" t="n">
        <f aca="false">IF(AND(ISNUMBER($BW226),ISNUMBER($BX226)),MIN(1,MAX(0,($BX226-2018+1)/($BX226-$BW226+1))),"")</f>
        <v>0</v>
      </c>
      <c r="Q226" s="0" t="n">
        <f aca="false">IF(AND(ISNUMBER($BW226),ISNUMBER($BX226)),MIN(1,MAX(0,($BX226-2019+1)/($BX226-$BW226+1))),"")</f>
        <v>0</v>
      </c>
      <c r="R226" s="0" t="n">
        <f aca="false">IF(AND(ISNUMBER($BW226),ISNUMBER($BX226)),MIN(1,MAX(0,($BX226-2016+1)/($BX226-$BW226+1))),"")</f>
        <v>0</v>
      </c>
      <c r="S226" s="0" t="n">
        <f aca="false">IF($L226&lt;&gt;"",IF($L226&gt;=2015.5,1,0),"")</f>
        <v>0</v>
      </c>
      <c r="T226" s="0" t="n">
        <f aca="false">IF($L226&lt;&gt;"",IF($L226&gt;=2016,1,0),"")</f>
        <v>0</v>
      </c>
      <c r="U226" s="0" t="n">
        <f aca="false">IF(ISNUMBER($BX226),IF($BX226&gt;=2016,1,0),"")</f>
        <v>0</v>
      </c>
      <c r="V226" s="0" t="n">
        <f aca="false">IF(ISNUMBER($BW226),IF($BW226&gt;=2016,1,0),"")</f>
        <v>0</v>
      </c>
      <c r="W226" s="0" t="str">
        <f aca="false">IF(AND(ISNUMBER($BW226),ISNUMBER($BX226)),IF($BW226&gt;=2016,"post-only",IF($BX226&lt;2016,"pre-only","mixed")),"")</f>
        <v>pre-only</v>
      </c>
      <c r="X226" s="0" t="n">
        <f aca="false">IF(AND(ISNUMBER($BW226),ISNUMBER($BX226)),MIN(1,MAX(0,($BX226-2017+1)/($BX226-$BW226+1))),"")</f>
        <v>0</v>
      </c>
      <c r="Y226" s="0" t="n">
        <f aca="false">IF(AND(ISNUMBER($BW226),ISNUMBER($BX226)),MIN(1,MAX(0,($BX226-2018+1)/($BX226-$BW226+1))),"")</f>
        <v>0</v>
      </c>
      <c r="Z226" s="0" t="n">
        <f aca="false">IF(AND(ISNUMBER($BW226),ISNUMBER($BX226)),MIN(1,MAX(0,($BX226-2019+1)/($BX226-$BW226+1))),"")</f>
        <v>0</v>
      </c>
      <c r="AA226" s="0" t="n">
        <f aca="false">IF(ISNUMBER($BX226),IF($BX226&gt;=2017,1,0),"")</f>
        <v>0</v>
      </c>
      <c r="AB226" s="0" t="n">
        <f aca="false">IF(ISNUMBER($BX226),IF($BX226&gt;=2018,1,0),"")</f>
        <v>0</v>
      </c>
      <c r="AC226" s="0" t="n">
        <f aca="false">IF(ISNUMBER($BX226),IF($BX226&gt;=2019,1,0),"")</f>
        <v>0</v>
      </c>
      <c r="AD226" s="0" t="n">
        <f aca="false">IF($L226&lt;&gt;"",IF($L226&gt;2013,1,0),"")</f>
        <v>0</v>
      </c>
      <c r="AE226" s="0" t="n">
        <f aca="false">IF($L226&lt;&gt;"",1+IF($L226&gt;2011,1,0)+IF($L226&gt;2014,1,0),"")</f>
        <v>1</v>
      </c>
      <c r="AF226" s="0" t="s">
        <v>747</v>
      </c>
      <c r="AG226" s="0" t="s">
        <v>88</v>
      </c>
      <c r="AH226" s="0" t="s">
        <v>89</v>
      </c>
      <c r="AI226" s="0" t="s">
        <v>334</v>
      </c>
      <c r="AJ226" s="0" t="s">
        <v>334</v>
      </c>
      <c r="AK226" s="0" t="str">
        <f aca="false">IF(AND($CF226&lt;&gt;"",IFERROR(INDEX(subsample_country_map!$B:$B,MATCH($CF226,subsample_country_map!$A:$A,0)),"")&lt;&gt;""),INDEX(subsample_country_map!$B:$B,MATCH($CF226,subsample_country_map!$A:$A,0)),INDEX(lookup!$AA:$AA,MATCH($A226,lookup!$A:$A,0)))</f>
        <v>1_US</v>
      </c>
      <c r="AL226" s="0" t="str">
        <f aca="false">IF(AND($CF226&lt;&gt;"",IFERROR(INDEX(subsample_country_map!$C:$C,MATCH($CF226,subsample_country_map!$A:$A,0)),"")&lt;&gt;""),INDEX(subsample_country_map!$C:$C,MATCH($CF226,subsample_country_map!$A:$A,0)),INDEX(lookup!$AB:$AB,MATCH($A226,lookup!$A:$A,0)))</f>
        <v>1_developed</v>
      </c>
      <c r="AM226" s="0" t="str">
        <f aca="false">IF(AND($CF226&lt;&gt;"",IFERROR(INDEX(subsample_country_map!$D:$D,MATCH($CF226,subsample_country_map!$A:$A,0)),"")&lt;&gt;""),INDEX(subsample_country_map!$D:$D,MATCH($CF226,subsample_country_map!$A:$A,0)),INDEX(lookup!$AC:$AC,MATCH($A226,lookup!$A:$A,0)))</f>
        <v>1_western</v>
      </c>
      <c r="AN226" s="0" t="str">
        <f aca="false">IF(AND($CF226&lt;&gt;"",IFERROR(INDEX(subsample_country_map!$E:$E,MATCH($CF226,subsample_country_map!$A:$A,0)),"")&lt;&gt;""),INDEX(subsample_country_map!$E:$E,MATCH($CF226,subsample_country_map!$A:$A,0)),INDEX(lookup!$AD:$AD,MATCH($A226,lookup!$A:$A,0)))</f>
        <v>1_common law</v>
      </c>
      <c r="AO226" s="0" t="str">
        <f aca="false">INDEX(lookup!$Y:$Y,MATCH($A226,lookup!$A:$A,0))</f>
        <v>1_not published</v>
      </c>
      <c r="AP226" s="0" t="str">
        <f aca="false">INDEX(lookup!$Z:$Z,MATCH($A226,lookup!$A:$A,0))</f>
        <v>99_NCE</v>
      </c>
      <c r="AQ226" s="0" t="str">
        <f aca="false">INDEX(lookup!$W:$W,MATCH($A226,lookup!$A:$A,0))</f>
        <v>1_fin/acc/econ</v>
      </c>
      <c r="AS226" s="0" t="s">
        <v>91</v>
      </c>
      <c r="AT226" s="0" t="s">
        <v>397</v>
      </c>
      <c r="AU226" s="0" t="s">
        <v>93</v>
      </c>
      <c r="AV226" s="0" t="s">
        <v>977</v>
      </c>
      <c r="AX226" s="0" t="s">
        <v>978</v>
      </c>
      <c r="BA226" s="0" t="n">
        <v>1545</v>
      </c>
      <c r="BB226" s="0" t="s">
        <v>95</v>
      </c>
      <c r="BC226" s="0" t="s">
        <v>122</v>
      </c>
      <c r="BD226" s="0" t="s">
        <v>33</v>
      </c>
      <c r="BE226" s="0" t="s">
        <v>98</v>
      </c>
      <c r="BI226" s="0" t="s">
        <v>143</v>
      </c>
      <c r="BJ226" s="0" t="s">
        <v>943</v>
      </c>
      <c r="BK226" s="0" t="s">
        <v>944</v>
      </c>
      <c r="BL226" s="0" t="s">
        <v>979</v>
      </c>
      <c r="BM226" s="0" t="s">
        <v>980</v>
      </c>
      <c r="BN226" s="0" t="s">
        <v>753</v>
      </c>
      <c r="BO226" s="0" t="s">
        <v>769</v>
      </c>
      <c r="BP226" s="0" t="s">
        <v>904</v>
      </c>
      <c r="BQ226" s="0" t="s">
        <v>127</v>
      </c>
      <c r="BT226" s="0" t="n">
        <v>0</v>
      </c>
      <c r="BU226" s="0" t="s">
        <v>911</v>
      </c>
      <c r="BW226" s="0" t="n">
        <v>1995</v>
      </c>
      <c r="BX226" s="0" t="n">
        <v>2006</v>
      </c>
      <c r="BY226" s="0" t="s">
        <v>912</v>
      </c>
      <c r="BZ226" s="0" t="n">
        <v>2000.5</v>
      </c>
      <c r="CA226" s="0" t="n">
        <v>0</v>
      </c>
      <c r="CB226" s="0" t="n">
        <v>0</v>
      </c>
      <c r="CC226" s="0" t="n">
        <v>0</v>
      </c>
      <c r="CD226" s="0" t="n">
        <v>-0.0726974743921864</v>
      </c>
      <c r="CE226" s="0" t="n">
        <v>1</v>
      </c>
    </row>
    <row r="227" customFormat="false" ht="15" hidden="false" customHeight="false" outlineLevel="0" collapsed="false">
      <c r="A227" s="0" t="s">
        <v>904</v>
      </c>
      <c r="B227" s="0" t="n">
        <v>1532</v>
      </c>
      <c r="C227" s="0" t="n">
        <v>-0.102493798334518</v>
      </c>
      <c r="D227" s="0" t="n">
        <v>1545</v>
      </c>
      <c r="E227" s="0" t="n">
        <f aca="false">IF(ISNUMBER($BA227),$BA227,IF(AND(ISNUMBER($D227),ISNUMBER($BW227),ISNUMBER($BX227)),$D227*($BX227-$BW227+1),""))</f>
        <v>1545</v>
      </c>
      <c r="H227" s="0" t="s">
        <v>118</v>
      </c>
      <c r="I227" s="0" t="s">
        <v>119</v>
      </c>
      <c r="J227" s="0" t="n">
        <f aca="false">IF($BW227&lt;&gt;"",$BW227,"")</f>
        <v>1995</v>
      </c>
      <c r="K227" s="0" t="n">
        <f aca="false">IF($BX227&lt;&gt;"",$BX227,"")</f>
        <v>2006</v>
      </c>
      <c r="L227" s="0" t="n">
        <f aca="false">IF(AND(ISNUMBER($BW227),ISNUMBER($BX227)),($BW227+$BX227)/2,"")</f>
        <v>2000.5</v>
      </c>
      <c r="M227" s="0" t="n">
        <f aca="false">IF($L227&lt;&gt;"",$L227,"")</f>
        <v>2000.5</v>
      </c>
      <c r="N227" s="0" t="n">
        <f aca="false">IF(AND(ISNUMBER($BW227),ISNUMBER($BX227)),MIN(1,MAX(0,($BX227-2016+1)/($BX227-$BW227+1))),"")</f>
        <v>0</v>
      </c>
      <c r="O227" s="0" t="n">
        <f aca="false">IF(AND(ISNUMBER($BW227),ISNUMBER($BX227)),MIN(1,MAX(0,($BX227-2017+1)/($BX227-$BW227+1))),"")</f>
        <v>0</v>
      </c>
      <c r="P227" s="0" t="n">
        <f aca="false">IF(AND(ISNUMBER($BW227),ISNUMBER($BX227)),MIN(1,MAX(0,($BX227-2018+1)/($BX227-$BW227+1))),"")</f>
        <v>0</v>
      </c>
      <c r="Q227" s="0" t="n">
        <f aca="false">IF(AND(ISNUMBER($BW227),ISNUMBER($BX227)),MIN(1,MAX(0,($BX227-2019+1)/($BX227-$BW227+1))),"")</f>
        <v>0</v>
      </c>
      <c r="R227" s="0" t="n">
        <f aca="false">IF(AND(ISNUMBER($BW227),ISNUMBER($BX227)),MIN(1,MAX(0,($BX227-2016+1)/($BX227-$BW227+1))),"")</f>
        <v>0</v>
      </c>
      <c r="S227" s="0" t="n">
        <f aca="false">IF($L227&lt;&gt;"",IF($L227&gt;=2015.5,1,0),"")</f>
        <v>0</v>
      </c>
      <c r="T227" s="0" t="n">
        <f aca="false">IF($L227&lt;&gt;"",IF($L227&gt;=2016,1,0),"")</f>
        <v>0</v>
      </c>
      <c r="U227" s="0" t="n">
        <f aca="false">IF(ISNUMBER($BX227),IF($BX227&gt;=2016,1,0),"")</f>
        <v>0</v>
      </c>
      <c r="V227" s="0" t="n">
        <f aca="false">IF(ISNUMBER($BW227),IF($BW227&gt;=2016,1,0),"")</f>
        <v>0</v>
      </c>
      <c r="W227" s="0" t="str">
        <f aca="false">IF(AND(ISNUMBER($BW227),ISNUMBER($BX227)),IF($BW227&gt;=2016,"post-only",IF($BX227&lt;2016,"pre-only","mixed")),"")</f>
        <v>pre-only</v>
      </c>
      <c r="X227" s="0" t="n">
        <f aca="false">IF(AND(ISNUMBER($BW227),ISNUMBER($BX227)),MIN(1,MAX(0,($BX227-2017+1)/($BX227-$BW227+1))),"")</f>
        <v>0</v>
      </c>
      <c r="Y227" s="0" t="n">
        <f aca="false">IF(AND(ISNUMBER($BW227),ISNUMBER($BX227)),MIN(1,MAX(0,($BX227-2018+1)/($BX227-$BW227+1))),"")</f>
        <v>0</v>
      </c>
      <c r="Z227" s="0" t="n">
        <f aca="false">IF(AND(ISNUMBER($BW227),ISNUMBER($BX227)),MIN(1,MAX(0,($BX227-2019+1)/($BX227-$BW227+1))),"")</f>
        <v>0</v>
      </c>
      <c r="AA227" s="0" t="n">
        <f aca="false">IF(ISNUMBER($BX227),IF($BX227&gt;=2017,1,0),"")</f>
        <v>0</v>
      </c>
      <c r="AB227" s="0" t="n">
        <f aca="false">IF(ISNUMBER($BX227),IF($BX227&gt;=2018,1,0),"")</f>
        <v>0</v>
      </c>
      <c r="AC227" s="0" t="n">
        <f aca="false">IF(ISNUMBER($BX227),IF($BX227&gt;=2019,1,0),"")</f>
        <v>0</v>
      </c>
      <c r="AD227" s="0" t="n">
        <f aca="false">IF($L227&lt;&gt;"",IF($L227&gt;2013,1,0),"")</f>
        <v>0</v>
      </c>
      <c r="AE227" s="0" t="n">
        <f aca="false">IF($L227&lt;&gt;"",1+IF($L227&gt;2011,1,0)+IF($L227&gt;2014,1,0),"")</f>
        <v>1</v>
      </c>
      <c r="AF227" s="0" t="s">
        <v>747</v>
      </c>
      <c r="AG227" s="0" t="s">
        <v>88</v>
      </c>
      <c r="AH227" s="0" t="s">
        <v>89</v>
      </c>
      <c r="AI227" s="0" t="s">
        <v>334</v>
      </c>
      <c r="AJ227" s="0" t="s">
        <v>334</v>
      </c>
      <c r="AK227" s="0" t="str">
        <f aca="false">IF(AND($CF227&lt;&gt;"",IFERROR(INDEX(subsample_country_map!$B:$B,MATCH($CF227,subsample_country_map!$A:$A,0)),"")&lt;&gt;""),INDEX(subsample_country_map!$B:$B,MATCH($CF227,subsample_country_map!$A:$A,0)),INDEX(lookup!$AA:$AA,MATCH($A227,lookup!$A:$A,0)))</f>
        <v>1_US</v>
      </c>
      <c r="AL227" s="0" t="str">
        <f aca="false">IF(AND($CF227&lt;&gt;"",IFERROR(INDEX(subsample_country_map!$C:$C,MATCH($CF227,subsample_country_map!$A:$A,0)),"")&lt;&gt;""),INDEX(subsample_country_map!$C:$C,MATCH($CF227,subsample_country_map!$A:$A,0)),INDEX(lookup!$AB:$AB,MATCH($A227,lookup!$A:$A,0)))</f>
        <v>1_developed</v>
      </c>
      <c r="AM227" s="0" t="str">
        <f aca="false">IF(AND($CF227&lt;&gt;"",IFERROR(INDEX(subsample_country_map!$D:$D,MATCH($CF227,subsample_country_map!$A:$A,0)),"")&lt;&gt;""),INDEX(subsample_country_map!$D:$D,MATCH($CF227,subsample_country_map!$A:$A,0)),INDEX(lookup!$AC:$AC,MATCH($A227,lookup!$A:$A,0)))</f>
        <v>1_western</v>
      </c>
      <c r="AN227" s="0" t="str">
        <f aca="false">IF(AND($CF227&lt;&gt;"",IFERROR(INDEX(subsample_country_map!$E:$E,MATCH($CF227,subsample_country_map!$A:$A,0)),"")&lt;&gt;""),INDEX(subsample_country_map!$E:$E,MATCH($CF227,subsample_country_map!$A:$A,0)),INDEX(lookup!$AD:$AD,MATCH($A227,lookup!$A:$A,0)))</f>
        <v>1_common law</v>
      </c>
      <c r="AO227" s="0" t="str">
        <f aca="false">INDEX(lookup!$Y:$Y,MATCH($A227,lookup!$A:$A,0))</f>
        <v>1_not published</v>
      </c>
      <c r="AP227" s="0" t="str">
        <f aca="false">INDEX(lookup!$Z:$Z,MATCH($A227,lookup!$A:$A,0))</f>
        <v>99_NCE</v>
      </c>
      <c r="AQ227" s="0" t="str">
        <f aca="false">INDEX(lookup!$W:$W,MATCH($A227,lookup!$A:$A,0))</f>
        <v>1_fin/acc/econ</v>
      </c>
      <c r="AS227" s="0" t="s">
        <v>91</v>
      </c>
      <c r="AT227" s="0" t="s">
        <v>397</v>
      </c>
      <c r="AU227" s="0" t="s">
        <v>93</v>
      </c>
      <c r="AV227" s="0" t="s">
        <v>981</v>
      </c>
      <c r="AX227" s="0" t="s">
        <v>982</v>
      </c>
      <c r="BA227" s="0" t="n">
        <v>1545</v>
      </c>
      <c r="BB227" s="0" t="s">
        <v>95</v>
      </c>
      <c r="BC227" s="0" t="s">
        <v>122</v>
      </c>
      <c r="BD227" s="0" t="s">
        <v>33</v>
      </c>
      <c r="BE227" s="0" t="s">
        <v>98</v>
      </c>
      <c r="BI227" s="0" t="s">
        <v>143</v>
      </c>
      <c r="BJ227" s="0" t="s">
        <v>943</v>
      </c>
      <c r="BK227" s="0" t="s">
        <v>944</v>
      </c>
      <c r="BL227" s="0" t="s">
        <v>983</v>
      </c>
      <c r="BM227" s="0" t="s">
        <v>984</v>
      </c>
      <c r="BN227" s="0" t="s">
        <v>753</v>
      </c>
      <c r="BO227" s="0" t="s">
        <v>769</v>
      </c>
      <c r="BP227" s="0" t="s">
        <v>904</v>
      </c>
      <c r="BQ227" s="0" t="s">
        <v>127</v>
      </c>
      <c r="BT227" s="0" t="n">
        <v>0</v>
      </c>
      <c r="BU227" s="0" t="s">
        <v>911</v>
      </c>
      <c r="BW227" s="0" t="n">
        <v>1995</v>
      </c>
      <c r="BX227" s="0" t="n">
        <v>2006</v>
      </c>
      <c r="BY227" s="0" t="s">
        <v>912</v>
      </c>
      <c r="BZ227" s="0" t="n">
        <v>2000.5</v>
      </c>
      <c r="CA227" s="0" t="n">
        <v>0</v>
      </c>
      <c r="CB227" s="0" t="n">
        <v>0</v>
      </c>
      <c r="CC227" s="0" t="n">
        <v>0</v>
      </c>
      <c r="CD227" s="0" t="n">
        <v>-0.102854975969763</v>
      </c>
      <c r="CE227" s="0" t="n">
        <v>1</v>
      </c>
    </row>
    <row r="228" customFormat="false" ht="15" hidden="false" customHeight="false" outlineLevel="0" collapsed="false">
      <c r="A228" s="0" t="s">
        <v>904</v>
      </c>
      <c r="B228" s="0" t="n">
        <v>1533</v>
      </c>
      <c r="C228" s="0" t="n">
        <v>-0.00366615323749003</v>
      </c>
      <c r="D228" s="0" t="n">
        <v>1674</v>
      </c>
      <c r="E228" s="0" t="n">
        <f aca="false">IF(ISNUMBER($BA228),$BA228,IF(AND(ISNUMBER($D228),ISNUMBER($BW228),ISNUMBER($BX228)),$D228*($BX228-$BW228+1),""))</f>
        <v>1674</v>
      </c>
      <c r="H228" s="0" t="s">
        <v>118</v>
      </c>
      <c r="I228" s="0" t="s">
        <v>119</v>
      </c>
      <c r="J228" s="0" t="n">
        <f aca="false">IF($BW228&lt;&gt;"",$BW228,"")</f>
        <v>1995</v>
      </c>
      <c r="K228" s="0" t="n">
        <f aca="false">IF($BX228&lt;&gt;"",$BX228,"")</f>
        <v>2006</v>
      </c>
      <c r="L228" s="0" t="n">
        <f aca="false">IF(AND(ISNUMBER($BW228),ISNUMBER($BX228)),($BW228+$BX228)/2,"")</f>
        <v>2000.5</v>
      </c>
      <c r="M228" s="0" t="n">
        <f aca="false">IF($L228&lt;&gt;"",$L228,"")</f>
        <v>2000.5</v>
      </c>
      <c r="N228" s="0" t="n">
        <f aca="false">IF(AND(ISNUMBER($BW228),ISNUMBER($BX228)),MIN(1,MAX(0,($BX228-2016+1)/($BX228-$BW228+1))),"")</f>
        <v>0</v>
      </c>
      <c r="O228" s="0" t="n">
        <f aca="false">IF(AND(ISNUMBER($BW228),ISNUMBER($BX228)),MIN(1,MAX(0,($BX228-2017+1)/($BX228-$BW228+1))),"")</f>
        <v>0</v>
      </c>
      <c r="P228" s="0" t="n">
        <f aca="false">IF(AND(ISNUMBER($BW228),ISNUMBER($BX228)),MIN(1,MAX(0,($BX228-2018+1)/($BX228-$BW228+1))),"")</f>
        <v>0</v>
      </c>
      <c r="Q228" s="0" t="n">
        <f aca="false">IF(AND(ISNUMBER($BW228),ISNUMBER($BX228)),MIN(1,MAX(0,($BX228-2019+1)/($BX228-$BW228+1))),"")</f>
        <v>0</v>
      </c>
      <c r="R228" s="0" t="n">
        <f aca="false">IF(AND(ISNUMBER($BW228),ISNUMBER($BX228)),MIN(1,MAX(0,($BX228-2016+1)/($BX228-$BW228+1))),"")</f>
        <v>0</v>
      </c>
      <c r="S228" s="0" t="n">
        <f aca="false">IF($L228&lt;&gt;"",IF($L228&gt;=2015.5,1,0),"")</f>
        <v>0</v>
      </c>
      <c r="T228" s="0" t="n">
        <f aca="false">IF($L228&lt;&gt;"",IF($L228&gt;=2016,1,0),"")</f>
        <v>0</v>
      </c>
      <c r="U228" s="0" t="n">
        <f aca="false">IF(ISNUMBER($BX228),IF($BX228&gt;=2016,1,0),"")</f>
        <v>0</v>
      </c>
      <c r="V228" s="0" t="n">
        <f aca="false">IF(ISNUMBER($BW228),IF($BW228&gt;=2016,1,0),"")</f>
        <v>0</v>
      </c>
      <c r="W228" s="0" t="str">
        <f aca="false">IF(AND(ISNUMBER($BW228),ISNUMBER($BX228)),IF($BW228&gt;=2016,"post-only",IF($BX228&lt;2016,"pre-only","mixed")),"")</f>
        <v>pre-only</v>
      </c>
      <c r="X228" s="0" t="n">
        <f aca="false">IF(AND(ISNUMBER($BW228),ISNUMBER($BX228)),MIN(1,MAX(0,($BX228-2017+1)/($BX228-$BW228+1))),"")</f>
        <v>0</v>
      </c>
      <c r="Y228" s="0" t="n">
        <f aca="false">IF(AND(ISNUMBER($BW228),ISNUMBER($BX228)),MIN(1,MAX(0,($BX228-2018+1)/($BX228-$BW228+1))),"")</f>
        <v>0</v>
      </c>
      <c r="Z228" s="0" t="n">
        <f aca="false">IF(AND(ISNUMBER($BW228),ISNUMBER($BX228)),MIN(1,MAX(0,($BX228-2019+1)/($BX228-$BW228+1))),"")</f>
        <v>0</v>
      </c>
      <c r="AA228" s="0" t="n">
        <f aca="false">IF(ISNUMBER($BX228),IF($BX228&gt;=2017,1,0),"")</f>
        <v>0</v>
      </c>
      <c r="AB228" s="0" t="n">
        <f aca="false">IF(ISNUMBER($BX228),IF($BX228&gt;=2018,1,0),"")</f>
        <v>0</v>
      </c>
      <c r="AC228" s="0" t="n">
        <f aca="false">IF(ISNUMBER($BX228),IF($BX228&gt;=2019,1,0),"")</f>
        <v>0</v>
      </c>
      <c r="AD228" s="0" t="n">
        <f aca="false">IF($L228&lt;&gt;"",IF($L228&gt;2013,1,0),"")</f>
        <v>0</v>
      </c>
      <c r="AE228" s="0" t="n">
        <f aca="false">IF($L228&lt;&gt;"",1+IF($L228&gt;2011,1,0)+IF($L228&gt;2014,1,0),"")</f>
        <v>1</v>
      </c>
      <c r="AF228" s="0" t="s">
        <v>310</v>
      </c>
      <c r="AG228" s="0" t="s">
        <v>88</v>
      </c>
      <c r="AH228" s="0" t="s">
        <v>89</v>
      </c>
      <c r="AI228" s="0" t="s">
        <v>334</v>
      </c>
      <c r="AJ228" s="0" t="s">
        <v>334</v>
      </c>
      <c r="AK228" s="0" t="str">
        <f aca="false">IF(AND($CF228&lt;&gt;"",IFERROR(INDEX(subsample_country_map!$B:$B,MATCH($CF228,subsample_country_map!$A:$A,0)),"")&lt;&gt;""),INDEX(subsample_country_map!$B:$B,MATCH($CF228,subsample_country_map!$A:$A,0)),INDEX(lookup!$AA:$AA,MATCH($A228,lookup!$A:$A,0)))</f>
        <v>1_US</v>
      </c>
      <c r="AL228" s="0" t="str">
        <f aca="false">IF(AND($CF228&lt;&gt;"",IFERROR(INDEX(subsample_country_map!$C:$C,MATCH($CF228,subsample_country_map!$A:$A,0)),"")&lt;&gt;""),INDEX(subsample_country_map!$C:$C,MATCH($CF228,subsample_country_map!$A:$A,0)),INDEX(lookup!$AB:$AB,MATCH($A228,lookup!$A:$A,0)))</f>
        <v>1_developed</v>
      </c>
      <c r="AM228" s="0" t="str">
        <f aca="false">IF(AND($CF228&lt;&gt;"",IFERROR(INDEX(subsample_country_map!$D:$D,MATCH($CF228,subsample_country_map!$A:$A,0)),"")&lt;&gt;""),INDEX(subsample_country_map!$D:$D,MATCH($CF228,subsample_country_map!$A:$A,0)),INDEX(lookup!$AC:$AC,MATCH($A228,lookup!$A:$A,0)))</f>
        <v>1_western</v>
      </c>
      <c r="AN228" s="0" t="str">
        <f aca="false">IF(AND($CF228&lt;&gt;"",IFERROR(INDEX(subsample_country_map!$E:$E,MATCH($CF228,subsample_country_map!$A:$A,0)),"")&lt;&gt;""),INDEX(subsample_country_map!$E:$E,MATCH($CF228,subsample_country_map!$A:$A,0)),INDEX(lookup!$AD:$AD,MATCH($A228,lookup!$A:$A,0)))</f>
        <v>1_common law</v>
      </c>
      <c r="AO228" s="0" t="str">
        <f aca="false">INDEX(lookup!$Y:$Y,MATCH($A228,lookup!$A:$A,0))</f>
        <v>1_not published</v>
      </c>
      <c r="AP228" s="0" t="str">
        <f aca="false">INDEX(lookup!$Z:$Z,MATCH($A228,lookup!$A:$A,0))</f>
        <v>99_NCE</v>
      </c>
      <c r="AQ228" s="0" t="str">
        <f aca="false">INDEX(lookup!$W:$W,MATCH($A228,lookup!$A:$A,0))</f>
        <v>1_fin/acc/econ</v>
      </c>
      <c r="AS228" s="0" t="s">
        <v>91</v>
      </c>
      <c r="AT228" s="0" t="s">
        <v>111</v>
      </c>
      <c r="AU228" s="0" t="s">
        <v>311</v>
      </c>
      <c r="AV228" s="0" t="s">
        <v>985</v>
      </c>
      <c r="AX228" s="0" t="s">
        <v>986</v>
      </c>
      <c r="BA228" s="0" t="n">
        <v>1674</v>
      </c>
      <c r="BB228" s="0" t="s">
        <v>95</v>
      </c>
      <c r="BC228" s="0" t="s">
        <v>868</v>
      </c>
      <c r="BD228" s="0" t="s">
        <v>33</v>
      </c>
      <c r="BE228" s="0" t="s">
        <v>98</v>
      </c>
      <c r="BI228" s="0" t="s">
        <v>143</v>
      </c>
      <c r="BJ228" s="0" t="s">
        <v>987</v>
      </c>
      <c r="BK228" s="0" t="s">
        <v>944</v>
      </c>
      <c r="BL228" s="0" t="s">
        <v>988</v>
      </c>
      <c r="BM228" s="0" t="s">
        <v>946</v>
      </c>
      <c r="BN228" s="0" t="s">
        <v>929</v>
      </c>
      <c r="BO228" s="0" t="s">
        <v>769</v>
      </c>
      <c r="BP228" s="0" t="s">
        <v>904</v>
      </c>
      <c r="BQ228" s="0" t="s">
        <v>127</v>
      </c>
      <c r="BT228" s="0" t="n">
        <v>0</v>
      </c>
      <c r="BU228" s="0" t="s">
        <v>911</v>
      </c>
      <c r="BW228" s="0" t="n">
        <v>1995</v>
      </c>
      <c r="BX228" s="0" t="n">
        <v>2006</v>
      </c>
      <c r="BY228" s="0" t="s">
        <v>912</v>
      </c>
      <c r="BZ228" s="0" t="n">
        <v>2000.5</v>
      </c>
      <c r="CA228" s="0" t="n">
        <v>0</v>
      </c>
      <c r="CB228" s="0" t="n">
        <v>0</v>
      </c>
      <c r="CC228" s="0" t="n">
        <v>0</v>
      </c>
      <c r="CD228" s="0" t="n">
        <v>-0.00366616966281945</v>
      </c>
      <c r="CE228" s="0" t="n">
        <v>1</v>
      </c>
    </row>
    <row r="229" customFormat="false" ht="15" hidden="false" customHeight="false" outlineLevel="0" collapsed="false">
      <c r="A229" s="0" t="s">
        <v>904</v>
      </c>
      <c r="B229" s="0" t="n">
        <v>1534</v>
      </c>
      <c r="C229" s="0" t="n">
        <v>-0.0166177114171145</v>
      </c>
      <c r="D229" s="0" t="n">
        <v>1674</v>
      </c>
      <c r="E229" s="0" t="n">
        <f aca="false">IF(ISNUMBER($BA229),$BA229,IF(AND(ISNUMBER($D229),ISNUMBER($BW229),ISNUMBER($BX229)),$D229*($BX229-$BW229+1),""))</f>
        <v>1674</v>
      </c>
      <c r="H229" s="0" t="s">
        <v>118</v>
      </c>
      <c r="I229" s="0" t="s">
        <v>119</v>
      </c>
      <c r="J229" s="0" t="n">
        <f aca="false">IF($BW229&lt;&gt;"",$BW229,"")</f>
        <v>1995</v>
      </c>
      <c r="K229" s="0" t="n">
        <f aca="false">IF($BX229&lt;&gt;"",$BX229,"")</f>
        <v>2006</v>
      </c>
      <c r="L229" s="0" t="n">
        <f aca="false">IF(AND(ISNUMBER($BW229),ISNUMBER($BX229)),($BW229+$BX229)/2,"")</f>
        <v>2000.5</v>
      </c>
      <c r="M229" s="0" t="n">
        <f aca="false">IF($L229&lt;&gt;"",$L229,"")</f>
        <v>2000.5</v>
      </c>
      <c r="N229" s="0" t="n">
        <f aca="false">IF(AND(ISNUMBER($BW229),ISNUMBER($BX229)),MIN(1,MAX(0,($BX229-2016+1)/($BX229-$BW229+1))),"")</f>
        <v>0</v>
      </c>
      <c r="O229" s="0" t="n">
        <f aca="false">IF(AND(ISNUMBER($BW229),ISNUMBER($BX229)),MIN(1,MAX(0,($BX229-2017+1)/($BX229-$BW229+1))),"")</f>
        <v>0</v>
      </c>
      <c r="P229" s="0" t="n">
        <f aca="false">IF(AND(ISNUMBER($BW229),ISNUMBER($BX229)),MIN(1,MAX(0,($BX229-2018+1)/($BX229-$BW229+1))),"")</f>
        <v>0</v>
      </c>
      <c r="Q229" s="0" t="n">
        <f aca="false">IF(AND(ISNUMBER($BW229),ISNUMBER($BX229)),MIN(1,MAX(0,($BX229-2019+1)/($BX229-$BW229+1))),"")</f>
        <v>0</v>
      </c>
      <c r="R229" s="0" t="n">
        <f aca="false">IF(AND(ISNUMBER($BW229),ISNUMBER($BX229)),MIN(1,MAX(0,($BX229-2016+1)/($BX229-$BW229+1))),"")</f>
        <v>0</v>
      </c>
      <c r="S229" s="0" t="n">
        <f aca="false">IF($L229&lt;&gt;"",IF($L229&gt;=2015.5,1,0),"")</f>
        <v>0</v>
      </c>
      <c r="T229" s="0" t="n">
        <f aca="false">IF($L229&lt;&gt;"",IF($L229&gt;=2016,1,0),"")</f>
        <v>0</v>
      </c>
      <c r="U229" s="0" t="n">
        <f aca="false">IF(ISNUMBER($BX229),IF($BX229&gt;=2016,1,0),"")</f>
        <v>0</v>
      </c>
      <c r="V229" s="0" t="n">
        <f aca="false">IF(ISNUMBER($BW229),IF($BW229&gt;=2016,1,0),"")</f>
        <v>0</v>
      </c>
      <c r="W229" s="0" t="str">
        <f aca="false">IF(AND(ISNUMBER($BW229),ISNUMBER($BX229)),IF($BW229&gt;=2016,"post-only",IF($BX229&lt;2016,"pre-only","mixed")),"")</f>
        <v>pre-only</v>
      </c>
      <c r="X229" s="0" t="n">
        <f aca="false">IF(AND(ISNUMBER($BW229),ISNUMBER($BX229)),MIN(1,MAX(0,($BX229-2017+1)/($BX229-$BW229+1))),"")</f>
        <v>0</v>
      </c>
      <c r="Y229" s="0" t="n">
        <f aca="false">IF(AND(ISNUMBER($BW229),ISNUMBER($BX229)),MIN(1,MAX(0,($BX229-2018+1)/($BX229-$BW229+1))),"")</f>
        <v>0</v>
      </c>
      <c r="Z229" s="0" t="n">
        <f aca="false">IF(AND(ISNUMBER($BW229),ISNUMBER($BX229)),MIN(1,MAX(0,($BX229-2019+1)/($BX229-$BW229+1))),"")</f>
        <v>0</v>
      </c>
      <c r="AA229" s="0" t="n">
        <f aca="false">IF(ISNUMBER($BX229),IF($BX229&gt;=2017,1,0),"")</f>
        <v>0</v>
      </c>
      <c r="AB229" s="0" t="n">
        <f aca="false">IF(ISNUMBER($BX229),IF($BX229&gt;=2018,1,0),"")</f>
        <v>0</v>
      </c>
      <c r="AC229" s="0" t="n">
        <f aca="false">IF(ISNUMBER($BX229),IF($BX229&gt;=2019,1,0),"")</f>
        <v>0</v>
      </c>
      <c r="AD229" s="0" t="n">
        <f aca="false">IF($L229&lt;&gt;"",IF($L229&gt;2013,1,0),"")</f>
        <v>0</v>
      </c>
      <c r="AE229" s="0" t="n">
        <f aca="false">IF($L229&lt;&gt;"",1+IF($L229&gt;2011,1,0)+IF($L229&gt;2014,1,0),"")</f>
        <v>1</v>
      </c>
      <c r="AF229" s="0" t="s">
        <v>310</v>
      </c>
      <c r="AG229" s="0" t="s">
        <v>88</v>
      </c>
      <c r="AH229" s="0" t="s">
        <v>89</v>
      </c>
      <c r="AI229" s="0" t="s">
        <v>334</v>
      </c>
      <c r="AJ229" s="0" t="s">
        <v>334</v>
      </c>
      <c r="AK229" s="0" t="str">
        <f aca="false">IF(AND($CF229&lt;&gt;"",IFERROR(INDEX(subsample_country_map!$B:$B,MATCH($CF229,subsample_country_map!$A:$A,0)),"")&lt;&gt;""),INDEX(subsample_country_map!$B:$B,MATCH($CF229,subsample_country_map!$A:$A,0)),INDEX(lookup!$AA:$AA,MATCH($A229,lookup!$A:$A,0)))</f>
        <v>1_US</v>
      </c>
      <c r="AL229" s="0" t="str">
        <f aca="false">IF(AND($CF229&lt;&gt;"",IFERROR(INDEX(subsample_country_map!$C:$C,MATCH($CF229,subsample_country_map!$A:$A,0)),"")&lt;&gt;""),INDEX(subsample_country_map!$C:$C,MATCH($CF229,subsample_country_map!$A:$A,0)),INDEX(lookup!$AB:$AB,MATCH($A229,lookup!$A:$A,0)))</f>
        <v>1_developed</v>
      </c>
      <c r="AM229" s="0" t="str">
        <f aca="false">IF(AND($CF229&lt;&gt;"",IFERROR(INDEX(subsample_country_map!$D:$D,MATCH($CF229,subsample_country_map!$A:$A,0)),"")&lt;&gt;""),INDEX(subsample_country_map!$D:$D,MATCH($CF229,subsample_country_map!$A:$A,0)),INDEX(lookup!$AC:$AC,MATCH($A229,lookup!$A:$A,0)))</f>
        <v>1_western</v>
      </c>
      <c r="AN229" s="0" t="str">
        <f aca="false">IF(AND($CF229&lt;&gt;"",IFERROR(INDEX(subsample_country_map!$E:$E,MATCH($CF229,subsample_country_map!$A:$A,0)),"")&lt;&gt;""),INDEX(subsample_country_map!$E:$E,MATCH($CF229,subsample_country_map!$A:$A,0)),INDEX(lookup!$AD:$AD,MATCH($A229,lookup!$A:$A,0)))</f>
        <v>1_common law</v>
      </c>
      <c r="AO229" s="0" t="str">
        <f aca="false">INDEX(lookup!$Y:$Y,MATCH($A229,lookup!$A:$A,0))</f>
        <v>1_not published</v>
      </c>
      <c r="AP229" s="0" t="str">
        <f aca="false">INDEX(lookup!$Z:$Z,MATCH($A229,lookup!$A:$A,0))</f>
        <v>99_NCE</v>
      </c>
      <c r="AQ229" s="0" t="str">
        <f aca="false">INDEX(lookup!$W:$W,MATCH($A229,lookup!$A:$A,0))</f>
        <v>1_fin/acc/econ</v>
      </c>
      <c r="AS229" s="0" t="s">
        <v>91</v>
      </c>
      <c r="AT229" s="0" t="s">
        <v>111</v>
      </c>
      <c r="AU229" s="0" t="s">
        <v>311</v>
      </c>
      <c r="AV229" s="0" t="s">
        <v>989</v>
      </c>
      <c r="AX229" s="0" t="s">
        <v>990</v>
      </c>
      <c r="BA229" s="0" t="n">
        <v>1674</v>
      </c>
      <c r="BB229" s="0" t="s">
        <v>95</v>
      </c>
      <c r="BC229" s="0" t="s">
        <v>868</v>
      </c>
      <c r="BD229" s="0" t="s">
        <v>33</v>
      </c>
      <c r="BE229" s="0" t="s">
        <v>98</v>
      </c>
      <c r="BI229" s="0" t="s">
        <v>143</v>
      </c>
      <c r="BJ229" s="0" t="s">
        <v>987</v>
      </c>
      <c r="BK229" s="0" t="s">
        <v>944</v>
      </c>
      <c r="BL229" s="0" t="s">
        <v>991</v>
      </c>
      <c r="BM229" s="0" t="s">
        <v>949</v>
      </c>
      <c r="BN229" s="0" t="s">
        <v>929</v>
      </c>
      <c r="BO229" s="0" t="s">
        <v>769</v>
      </c>
      <c r="BP229" s="0" t="s">
        <v>904</v>
      </c>
      <c r="BQ229" s="0" t="s">
        <v>127</v>
      </c>
      <c r="BT229" s="0" t="n">
        <v>0</v>
      </c>
      <c r="BU229" s="0" t="s">
        <v>911</v>
      </c>
      <c r="BW229" s="0" t="n">
        <v>1995</v>
      </c>
      <c r="BX229" s="0" t="n">
        <v>2006</v>
      </c>
      <c r="BY229" s="0" t="s">
        <v>912</v>
      </c>
      <c r="BZ229" s="0" t="n">
        <v>2000.5</v>
      </c>
      <c r="CA229" s="0" t="n">
        <v>0</v>
      </c>
      <c r="CB229" s="0" t="n">
        <v>0</v>
      </c>
      <c r="CC229" s="0" t="n">
        <v>0</v>
      </c>
      <c r="CD229" s="0" t="n">
        <v>-0.0166192413217115</v>
      </c>
      <c r="CE229" s="0" t="n">
        <v>1</v>
      </c>
    </row>
    <row r="230" customFormat="false" ht="15" hidden="false" customHeight="false" outlineLevel="0" collapsed="false">
      <c r="A230" s="0" t="s">
        <v>904</v>
      </c>
      <c r="B230" s="0" t="n">
        <v>1535</v>
      </c>
      <c r="C230" s="0" t="n">
        <v>0.000977646966261002</v>
      </c>
      <c r="D230" s="0" t="n">
        <v>1674</v>
      </c>
      <c r="E230" s="0" t="n">
        <f aca="false">IF(ISNUMBER($BA230),$BA230,IF(AND(ISNUMBER($D230),ISNUMBER($BW230),ISNUMBER($BX230)),$D230*($BX230-$BW230+1),""))</f>
        <v>1674</v>
      </c>
      <c r="H230" s="0" t="s">
        <v>118</v>
      </c>
      <c r="I230" s="0" t="s">
        <v>119</v>
      </c>
      <c r="J230" s="0" t="n">
        <f aca="false">IF($BW230&lt;&gt;"",$BW230,"")</f>
        <v>1995</v>
      </c>
      <c r="K230" s="0" t="n">
        <f aca="false">IF($BX230&lt;&gt;"",$BX230,"")</f>
        <v>2006</v>
      </c>
      <c r="L230" s="0" t="n">
        <f aca="false">IF(AND(ISNUMBER($BW230),ISNUMBER($BX230)),($BW230+$BX230)/2,"")</f>
        <v>2000.5</v>
      </c>
      <c r="M230" s="0" t="n">
        <f aca="false">IF($L230&lt;&gt;"",$L230,"")</f>
        <v>2000.5</v>
      </c>
      <c r="N230" s="0" t="n">
        <f aca="false">IF(AND(ISNUMBER($BW230),ISNUMBER($BX230)),MIN(1,MAX(0,($BX230-2016+1)/($BX230-$BW230+1))),"")</f>
        <v>0</v>
      </c>
      <c r="O230" s="0" t="n">
        <f aca="false">IF(AND(ISNUMBER($BW230),ISNUMBER($BX230)),MIN(1,MAX(0,($BX230-2017+1)/($BX230-$BW230+1))),"")</f>
        <v>0</v>
      </c>
      <c r="P230" s="0" t="n">
        <f aca="false">IF(AND(ISNUMBER($BW230),ISNUMBER($BX230)),MIN(1,MAX(0,($BX230-2018+1)/($BX230-$BW230+1))),"")</f>
        <v>0</v>
      </c>
      <c r="Q230" s="0" t="n">
        <f aca="false">IF(AND(ISNUMBER($BW230),ISNUMBER($BX230)),MIN(1,MAX(0,($BX230-2019+1)/($BX230-$BW230+1))),"")</f>
        <v>0</v>
      </c>
      <c r="R230" s="0" t="n">
        <f aca="false">IF(AND(ISNUMBER($BW230),ISNUMBER($BX230)),MIN(1,MAX(0,($BX230-2016+1)/($BX230-$BW230+1))),"")</f>
        <v>0</v>
      </c>
      <c r="S230" s="0" t="n">
        <f aca="false">IF($L230&lt;&gt;"",IF($L230&gt;=2015.5,1,0),"")</f>
        <v>0</v>
      </c>
      <c r="T230" s="0" t="n">
        <f aca="false">IF($L230&lt;&gt;"",IF($L230&gt;=2016,1,0),"")</f>
        <v>0</v>
      </c>
      <c r="U230" s="0" t="n">
        <f aca="false">IF(ISNUMBER($BX230),IF($BX230&gt;=2016,1,0),"")</f>
        <v>0</v>
      </c>
      <c r="V230" s="0" t="n">
        <f aca="false">IF(ISNUMBER($BW230),IF($BW230&gt;=2016,1,0),"")</f>
        <v>0</v>
      </c>
      <c r="W230" s="0" t="str">
        <f aca="false">IF(AND(ISNUMBER($BW230),ISNUMBER($BX230)),IF($BW230&gt;=2016,"post-only",IF($BX230&lt;2016,"pre-only","mixed")),"")</f>
        <v>pre-only</v>
      </c>
      <c r="X230" s="0" t="n">
        <f aca="false">IF(AND(ISNUMBER($BW230),ISNUMBER($BX230)),MIN(1,MAX(0,($BX230-2017+1)/($BX230-$BW230+1))),"")</f>
        <v>0</v>
      </c>
      <c r="Y230" s="0" t="n">
        <f aca="false">IF(AND(ISNUMBER($BW230),ISNUMBER($BX230)),MIN(1,MAX(0,($BX230-2018+1)/($BX230-$BW230+1))),"")</f>
        <v>0</v>
      </c>
      <c r="Z230" s="0" t="n">
        <f aca="false">IF(AND(ISNUMBER($BW230),ISNUMBER($BX230)),MIN(1,MAX(0,($BX230-2019+1)/($BX230-$BW230+1))),"")</f>
        <v>0</v>
      </c>
      <c r="AA230" s="0" t="n">
        <f aca="false">IF(ISNUMBER($BX230),IF($BX230&gt;=2017,1,0),"")</f>
        <v>0</v>
      </c>
      <c r="AB230" s="0" t="n">
        <f aca="false">IF(ISNUMBER($BX230),IF($BX230&gt;=2018,1,0),"")</f>
        <v>0</v>
      </c>
      <c r="AC230" s="0" t="n">
        <f aca="false">IF(ISNUMBER($BX230),IF($BX230&gt;=2019,1,0),"")</f>
        <v>0</v>
      </c>
      <c r="AD230" s="0" t="n">
        <f aca="false">IF($L230&lt;&gt;"",IF($L230&gt;2013,1,0),"")</f>
        <v>0</v>
      </c>
      <c r="AE230" s="0" t="n">
        <f aca="false">IF($L230&lt;&gt;"",1+IF($L230&gt;2011,1,0)+IF($L230&gt;2014,1,0),"")</f>
        <v>1</v>
      </c>
      <c r="AF230" s="0" t="s">
        <v>310</v>
      </c>
      <c r="AG230" s="0" t="s">
        <v>88</v>
      </c>
      <c r="AH230" s="0" t="s">
        <v>89</v>
      </c>
      <c r="AI230" s="0" t="s">
        <v>334</v>
      </c>
      <c r="AJ230" s="0" t="s">
        <v>334</v>
      </c>
      <c r="AK230" s="0" t="str">
        <f aca="false">IF(AND($CF230&lt;&gt;"",IFERROR(INDEX(subsample_country_map!$B:$B,MATCH($CF230,subsample_country_map!$A:$A,0)),"")&lt;&gt;""),INDEX(subsample_country_map!$B:$B,MATCH($CF230,subsample_country_map!$A:$A,0)),INDEX(lookup!$AA:$AA,MATCH($A230,lookup!$A:$A,0)))</f>
        <v>1_US</v>
      </c>
      <c r="AL230" s="0" t="str">
        <f aca="false">IF(AND($CF230&lt;&gt;"",IFERROR(INDEX(subsample_country_map!$C:$C,MATCH($CF230,subsample_country_map!$A:$A,0)),"")&lt;&gt;""),INDEX(subsample_country_map!$C:$C,MATCH($CF230,subsample_country_map!$A:$A,0)),INDEX(lookup!$AB:$AB,MATCH($A230,lookup!$A:$A,0)))</f>
        <v>1_developed</v>
      </c>
      <c r="AM230" s="0" t="str">
        <f aca="false">IF(AND($CF230&lt;&gt;"",IFERROR(INDEX(subsample_country_map!$D:$D,MATCH($CF230,subsample_country_map!$A:$A,0)),"")&lt;&gt;""),INDEX(subsample_country_map!$D:$D,MATCH($CF230,subsample_country_map!$A:$A,0)),INDEX(lookup!$AC:$AC,MATCH($A230,lookup!$A:$A,0)))</f>
        <v>1_western</v>
      </c>
      <c r="AN230" s="0" t="str">
        <f aca="false">IF(AND($CF230&lt;&gt;"",IFERROR(INDEX(subsample_country_map!$E:$E,MATCH($CF230,subsample_country_map!$A:$A,0)),"")&lt;&gt;""),INDEX(subsample_country_map!$E:$E,MATCH($CF230,subsample_country_map!$A:$A,0)),INDEX(lookup!$AD:$AD,MATCH($A230,lookup!$A:$A,0)))</f>
        <v>1_common law</v>
      </c>
      <c r="AO230" s="0" t="str">
        <f aca="false">INDEX(lookup!$Y:$Y,MATCH($A230,lookup!$A:$A,0))</f>
        <v>1_not published</v>
      </c>
      <c r="AP230" s="0" t="str">
        <f aca="false">INDEX(lookup!$Z:$Z,MATCH($A230,lookup!$A:$A,0))</f>
        <v>99_NCE</v>
      </c>
      <c r="AQ230" s="0" t="str">
        <f aca="false">INDEX(lookup!$W:$W,MATCH($A230,lookup!$A:$A,0))</f>
        <v>1_fin/acc/econ</v>
      </c>
      <c r="AS230" s="0" t="s">
        <v>91</v>
      </c>
      <c r="AT230" s="0" t="s">
        <v>111</v>
      </c>
      <c r="AU230" s="0" t="s">
        <v>311</v>
      </c>
      <c r="AV230" s="0" t="s">
        <v>992</v>
      </c>
      <c r="AX230" s="0" t="s">
        <v>993</v>
      </c>
      <c r="BA230" s="0" t="n">
        <v>1674</v>
      </c>
      <c r="BB230" s="0" t="s">
        <v>95</v>
      </c>
      <c r="BC230" s="0" t="s">
        <v>868</v>
      </c>
      <c r="BD230" s="0" t="s">
        <v>33</v>
      </c>
      <c r="BE230" s="0" t="s">
        <v>98</v>
      </c>
      <c r="BI230" s="0" t="s">
        <v>143</v>
      </c>
      <c r="BJ230" s="0" t="s">
        <v>987</v>
      </c>
      <c r="BK230" s="0" t="s">
        <v>944</v>
      </c>
      <c r="BL230" s="0" t="s">
        <v>994</v>
      </c>
      <c r="BM230" s="0" t="s">
        <v>953</v>
      </c>
      <c r="BN230" s="0" t="s">
        <v>929</v>
      </c>
      <c r="BO230" s="0" t="s">
        <v>769</v>
      </c>
      <c r="BP230" s="0" t="s">
        <v>904</v>
      </c>
      <c r="BQ230" s="0" t="s">
        <v>127</v>
      </c>
      <c r="BT230" s="0" t="n">
        <v>0</v>
      </c>
      <c r="BU230" s="0" t="s">
        <v>911</v>
      </c>
      <c r="BW230" s="0" t="n">
        <v>1995</v>
      </c>
      <c r="BX230" s="0" t="n">
        <v>2006</v>
      </c>
      <c r="BY230" s="0" t="s">
        <v>912</v>
      </c>
      <c r="BZ230" s="0" t="n">
        <v>2000.5</v>
      </c>
      <c r="CA230" s="0" t="n">
        <v>0</v>
      </c>
      <c r="CB230" s="0" t="n">
        <v>0</v>
      </c>
      <c r="CC230" s="0" t="n">
        <v>0</v>
      </c>
      <c r="CD230" s="0" t="n">
        <v>0.000977647277737415</v>
      </c>
      <c r="CE230" s="0" t="n">
        <v>1</v>
      </c>
    </row>
    <row r="231" customFormat="false" ht="15" hidden="false" customHeight="false" outlineLevel="0" collapsed="false">
      <c r="A231" s="0" t="s">
        <v>904</v>
      </c>
      <c r="B231" s="0" t="n">
        <v>1536</v>
      </c>
      <c r="C231" s="0" t="n">
        <v>-0.05077209943567</v>
      </c>
      <c r="D231" s="0" t="n">
        <v>1674</v>
      </c>
      <c r="E231" s="0" t="n">
        <f aca="false">IF(ISNUMBER($BA231),$BA231,IF(AND(ISNUMBER($D231),ISNUMBER($BW231),ISNUMBER($BX231)),$D231*($BX231-$BW231+1),""))</f>
        <v>1674</v>
      </c>
      <c r="H231" s="0" t="s">
        <v>118</v>
      </c>
      <c r="I231" s="0" t="s">
        <v>119</v>
      </c>
      <c r="J231" s="0" t="n">
        <f aca="false">IF($BW231&lt;&gt;"",$BW231,"")</f>
        <v>1995</v>
      </c>
      <c r="K231" s="0" t="n">
        <f aca="false">IF($BX231&lt;&gt;"",$BX231,"")</f>
        <v>2006</v>
      </c>
      <c r="L231" s="0" t="n">
        <f aca="false">IF(AND(ISNUMBER($BW231),ISNUMBER($BX231)),($BW231+$BX231)/2,"")</f>
        <v>2000.5</v>
      </c>
      <c r="M231" s="0" t="n">
        <f aca="false">IF($L231&lt;&gt;"",$L231,"")</f>
        <v>2000.5</v>
      </c>
      <c r="N231" s="0" t="n">
        <f aca="false">IF(AND(ISNUMBER($BW231),ISNUMBER($BX231)),MIN(1,MAX(0,($BX231-2016+1)/($BX231-$BW231+1))),"")</f>
        <v>0</v>
      </c>
      <c r="O231" s="0" t="n">
        <f aca="false">IF(AND(ISNUMBER($BW231),ISNUMBER($BX231)),MIN(1,MAX(0,($BX231-2017+1)/($BX231-$BW231+1))),"")</f>
        <v>0</v>
      </c>
      <c r="P231" s="0" t="n">
        <f aca="false">IF(AND(ISNUMBER($BW231),ISNUMBER($BX231)),MIN(1,MAX(0,($BX231-2018+1)/($BX231-$BW231+1))),"")</f>
        <v>0</v>
      </c>
      <c r="Q231" s="0" t="n">
        <f aca="false">IF(AND(ISNUMBER($BW231),ISNUMBER($BX231)),MIN(1,MAX(0,($BX231-2019+1)/($BX231-$BW231+1))),"")</f>
        <v>0</v>
      </c>
      <c r="R231" s="0" t="n">
        <f aca="false">IF(AND(ISNUMBER($BW231),ISNUMBER($BX231)),MIN(1,MAX(0,($BX231-2016+1)/($BX231-$BW231+1))),"")</f>
        <v>0</v>
      </c>
      <c r="S231" s="0" t="n">
        <f aca="false">IF($L231&lt;&gt;"",IF($L231&gt;=2015.5,1,0),"")</f>
        <v>0</v>
      </c>
      <c r="T231" s="0" t="n">
        <f aca="false">IF($L231&lt;&gt;"",IF($L231&gt;=2016,1,0),"")</f>
        <v>0</v>
      </c>
      <c r="U231" s="0" t="n">
        <f aca="false">IF(ISNUMBER($BX231),IF($BX231&gt;=2016,1,0),"")</f>
        <v>0</v>
      </c>
      <c r="V231" s="0" t="n">
        <f aca="false">IF(ISNUMBER($BW231),IF($BW231&gt;=2016,1,0),"")</f>
        <v>0</v>
      </c>
      <c r="W231" s="0" t="str">
        <f aca="false">IF(AND(ISNUMBER($BW231),ISNUMBER($BX231)),IF($BW231&gt;=2016,"post-only",IF($BX231&lt;2016,"pre-only","mixed")),"")</f>
        <v>pre-only</v>
      </c>
      <c r="X231" s="0" t="n">
        <f aca="false">IF(AND(ISNUMBER($BW231),ISNUMBER($BX231)),MIN(1,MAX(0,($BX231-2017+1)/($BX231-$BW231+1))),"")</f>
        <v>0</v>
      </c>
      <c r="Y231" s="0" t="n">
        <f aca="false">IF(AND(ISNUMBER($BW231),ISNUMBER($BX231)),MIN(1,MAX(0,($BX231-2018+1)/($BX231-$BW231+1))),"")</f>
        <v>0</v>
      </c>
      <c r="Z231" s="0" t="n">
        <f aca="false">IF(AND(ISNUMBER($BW231),ISNUMBER($BX231)),MIN(1,MAX(0,($BX231-2019+1)/($BX231-$BW231+1))),"")</f>
        <v>0</v>
      </c>
      <c r="AA231" s="0" t="n">
        <f aca="false">IF(ISNUMBER($BX231),IF($BX231&gt;=2017,1,0),"")</f>
        <v>0</v>
      </c>
      <c r="AB231" s="0" t="n">
        <f aca="false">IF(ISNUMBER($BX231),IF($BX231&gt;=2018,1,0),"")</f>
        <v>0</v>
      </c>
      <c r="AC231" s="0" t="n">
        <f aca="false">IF(ISNUMBER($BX231),IF($BX231&gt;=2019,1,0),"")</f>
        <v>0</v>
      </c>
      <c r="AD231" s="0" t="n">
        <f aca="false">IF($L231&lt;&gt;"",IF($L231&gt;2013,1,0),"")</f>
        <v>0</v>
      </c>
      <c r="AE231" s="0" t="n">
        <f aca="false">IF($L231&lt;&gt;"",1+IF($L231&gt;2011,1,0)+IF($L231&gt;2014,1,0),"")</f>
        <v>1</v>
      </c>
      <c r="AF231" s="0" t="s">
        <v>310</v>
      </c>
      <c r="AG231" s="0" t="s">
        <v>88</v>
      </c>
      <c r="AH231" s="0" t="s">
        <v>89</v>
      </c>
      <c r="AI231" s="0" t="s">
        <v>334</v>
      </c>
      <c r="AJ231" s="0" t="s">
        <v>334</v>
      </c>
      <c r="AK231" s="0" t="str">
        <f aca="false">IF(AND($CF231&lt;&gt;"",IFERROR(INDEX(subsample_country_map!$B:$B,MATCH($CF231,subsample_country_map!$A:$A,0)),"")&lt;&gt;""),INDEX(subsample_country_map!$B:$B,MATCH($CF231,subsample_country_map!$A:$A,0)),INDEX(lookup!$AA:$AA,MATCH($A231,lookup!$A:$A,0)))</f>
        <v>1_US</v>
      </c>
      <c r="AL231" s="0" t="str">
        <f aca="false">IF(AND($CF231&lt;&gt;"",IFERROR(INDEX(subsample_country_map!$C:$C,MATCH($CF231,subsample_country_map!$A:$A,0)),"")&lt;&gt;""),INDEX(subsample_country_map!$C:$C,MATCH($CF231,subsample_country_map!$A:$A,0)),INDEX(lookup!$AB:$AB,MATCH($A231,lookup!$A:$A,0)))</f>
        <v>1_developed</v>
      </c>
      <c r="AM231" s="0" t="str">
        <f aca="false">IF(AND($CF231&lt;&gt;"",IFERROR(INDEX(subsample_country_map!$D:$D,MATCH($CF231,subsample_country_map!$A:$A,0)),"")&lt;&gt;""),INDEX(subsample_country_map!$D:$D,MATCH($CF231,subsample_country_map!$A:$A,0)),INDEX(lookup!$AC:$AC,MATCH($A231,lookup!$A:$A,0)))</f>
        <v>1_western</v>
      </c>
      <c r="AN231" s="0" t="str">
        <f aca="false">IF(AND($CF231&lt;&gt;"",IFERROR(INDEX(subsample_country_map!$E:$E,MATCH($CF231,subsample_country_map!$A:$A,0)),"")&lt;&gt;""),INDEX(subsample_country_map!$E:$E,MATCH($CF231,subsample_country_map!$A:$A,0)),INDEX(lookup!$AD:$AD,MATCH($A231,lookup!$A:$A,0)))</f>
        <v>1_common law</v>
      </c>
      <c r="AO231" s="0" t="str">
        <f aca="false">INDEX(lookup!$Y:$Y,MATCH($A231,lookup!$A:$A,0))</f>
        <v>1_not published</v>
      </c>
      <c r="AP231" s="0" t="str">
        <f aca="false">INDEX(lookup!$Z:$Z,MATCH($A231,lookup!$A:$A,0))</f>
        <v>99_NCE</v>
      </c>
      <c r="AQ231" s="0" t="str">
        <f aca="false">INDEX(lookup!$W:$W,MATCH($A231,lookup!$A:$A,0))</f>
        <v>1_fin/acc/econ</v>
      </c>
      <c r="AS231" s="0" t="s">
        <v>91</v>
      </c>
      <c r="AT231" s="0" t="s">
        <v>111</v>
      </c>
      <c r="AU231" s="0" t="s">
        <v>311</v>
      </c>
      <c r="AV231" s="0" t="s">
        <v>995</v>
      </c>
      <c r="AX231" s="0" t="s">
        <v>996</v>
      </c>
      <c r="BA231" s="0" t="n">
        <v>1674</v>
      </c>
      <c r="BB231" s="0" t="s">
        <v>95</v>
      </c>
      <c r="BC231" s="0" t="s">
        <v>868</v>
      </c>
      <c r="BD231" s="0" t="s">
        <v>33</v>
      </c>
      <c r="BE231" s="0" t="s">
        <v>98</v>
      </c>
      <c r="BI231" s="0" t="s">
        <v>143</v>
      </c>
      <c r="BJ231" s="0" t="s">
        <v>987</v>
      </c>
      <c r="BK231" s="0" t="s">
        <v>944</v>
      </c>
      <c r="BL231" s="0" t="s">
        <v>997</v>
      </c>
      <c r="BM231" s="0" t="s">
        <v>957</v>
      </c>
      <c r="BN231" s="0" t="s">
        <v>929</v>
      </c>
      <c r="BO231" s="0" t="s">
        <v>769</v>
      </c>
      <c r="BP231" s="0" t="s">
        <v>904</v>
      </c>
      <c r="BQ231" s="0" t="s">
        <v>127</v>
      </c>
      <c r="BT231" s="0" t="n">
        <v>0</v>
      </c>
      <c r="BU231" s="0" t="s">
        <v>911</v>
      </c>
      <c r="BW231" s="0" t="n">
        <v>1995</v>
      </c>
      <c r="BX231" s="0" t="n">
        <v>2006</v>
      </c>
      <c r="BY231" s="0" t="s">
        <v>912</v>
      </c>
      <c r="BZ231" s="0" t="n">
        <v>2000.5</v>
      </c>
      <c r="CA231" s="0" t="n">
        <v>0</v>
      </c>
      <c r="CB231" s="0" t="n">
        <v>0</v>
      </c>
      <c r="CC231" s="0" t="n">
        <v>0</v>
      </c>
      <c r="CD231" s="0" t="n">
        <v>-0.0508157939126979</v>
      </c>
      <c r="CE231" s="0" t="n">
        <v>1</v>
      </c>
    </row>
    <row r="232" customFormat="false" ht="15" hidden="false" customHeight="false" outlineLevel="0" collapsed="false">
      <c r="A232" s="0" t="s">
        <v>904</v>
      </c>
      <c r="B232" s="0" t="n">
        <v>1537</v>
      </c>
      <c r="C232" s="0" t="n">
        <v>-0.0459009983857284</v>
      </c>
      <c r="D232" s="0" t="n">
        <v>1674</v>
      </c>
      <c r="E232" s="0" t="n">
        <f aca="false">IF(ISNUMBER($BA232),$BA232,IF(AND(ISNUMBER($D232),ISNUMBER($BW232),ISNUMBER($BX232)),$D232*($BX232-$BW232+1),""))</f>
        <v>1674</v>
      </c>
      <c r="H232" s="0" t="s">
        <v>118</v>
      </c>
      <c r="I232" s="0" t="s">
        <v>119</v>
      </c>
      <c r="J232" s="0" t="n">
        <f aca="false">IF($BW232&lt;&gt;"",$BW232,"")</f>
        <v>1995</v>
      </c>
      <c r="K232" s="0" t="n">
        <f aca="false">IF($BX232&lt;&gt;"",$BX232,"")</f>
        <v>2006</v>
      </c>
      <c r="L232" s="0" t="n">
        <f aca="false">IF(AND(ISNUMBER($BW232),ISNUMBER($BX232)),($BW232+$BX232)/2,"")</f>
        <v>2000.5</v>
      </c>
      <c r="M232" s="0" t="n">
        <f aca="false">IF($L232&lt;&gt;"",$L232,"")</f>
        <v>2000.5</v>
      </c>
      <c r="N232" s="0" t="n">
        <f aca="false">IF(AND(ISNUMBER($BW232),ISNUMBER($BX232)),MIN(1,MAX(0,($BX232-2016+1)/($BX232-$BW232+1))),"")</f>
        <v>0</v>
      </c>
      <c r="O232" s="0" t="n">
        <f aca="false">IF(AND(ISNUMBER($BW232),ISNUMBER($BX232)),MIN(1,MAX(0,($BX232-2017+1)/($BX232-$BW232+1))),"")</f>
        <v>0</v>
      </c>
      <c r="P232" s="0" t="n">
        <f aca="false">IF(AND(ISNUMBER($BW232),ISNUMBER($BX232)),MIN(1,MAX(0,($BX232-2018+1)/($BX232-$BW232+1))),"")</f>
        <v>0</v>
      </c>
      <c r="Q232" s="0" t="n">
        <f aca="false">IF(AND(ISNUMBER($BW232),ISNUMBER($BX232)),MIN(1,MAX(0,($BX232-2019+1)/($BX232-$BW232+1))),"")</f>
        <v>0</v>
      </c>
      <c r="R232" s="0" t="n">
        <f aca="false">IF(AND(ISNUMBER($BW232),ISNUMBER($BX232)),MIN(1,MAX(0,($BX232-2016+1)/($BX232-$BW232+1))),"")</f>
        <v>0</v>
      </c>
      <c r="S232" s="0" t="n">
        <f aca="false">IF($L232&lt;&gt;"",IF($L232&gt;=2015.5,1,0),"")</f>
        <v>0</v>
      </c>
      <c r="T232" s="0" t="n">
        <f aca="false">IF($L232&lt;&gt;"",IF($L232&gt;=2016,1,0),"")</f>
        <v>0</v>
      </c>
      <c r="U232" s="0" t="n">
        <f aca="false">IF(ISNUMBER($BX232),IF($BX232&gt;=2016,1,0),"")</f>
        <v>0</v>
      </c>
      <c r="V232" s="0" t="n">
        <f aca="false">IF(ISNUMBER($BW232),IF($BW232&gt;=2016,1,0),"")</f>
        <v>0</v>
      </c>
      <c r="W232" s="0" t="str">
        <f aca="false">IF(AND(ISNUMBER($BW232),ISNUMBER($BX232)),IF($BW232&gt;=2016,"post-only",IF($BX232&lt;2016,"pre-only","mixed")),"")</f>
        <v>pre-only</v>
      </c>
      <c r="X232" s="0" t="n">
        <f aca="false">IF(AND(ISNUMBER($BW232),ISNUMBER($BX232)),MIN(1,MAX(0,($BX232-2017+1)/($BX232-$BW232+1))),"")</f>
        <v>0</v>
      </c>
      <c r="Y232" s="0" t="n">
        <f aca="false">IF(AND(ISNUMBER($BW232),ISNUMBER($BX232)),MIN(1,MAX(0,($BX232-2018+1)/($BX232-$BW232+1))),"")</f>
        <v>0</v>
      </c>
      <c r="Z232" s="0" t="n">
        <f aca="false">IF(AND(ISNUMBER($BW232),ISNUMBER($BX232)),MIN(1,MAX(0,($BX232-2019+1)/($BX232-$BW232+1))),"")</f>
        <v>0</v>
      </c>
      <c r="AA232" s="0" t="n">
        <f aca="false">IF(ISNUMBER($BX232),IF($BX232&gt;=2017,1,0),"")</f>
        <v>0</v>
      </c>
      <c r="AB232" s="0" t="n">
        <f aca="false">IF(ISNUMBER($BX232),IF($BX232&gt;=2018,1,0),"")</f>
        <v>0</v>
      </c>
      <c r="AC232" s="0" t="n">
        <f aca="false">IF(ISNUMBER($BX232),IF($BX232&gt;=2019,1,0),"")</f>
        <v>0</v>
      </c>
      <c r="AD232" s="0" t="n">
        <f aca="false">IF($L232&lt;&gt;"",IF($L232&gt;2013,1,0),"")</f>
        <v>0</v>
      </c>
      <c r="AE232" s="0" t="n">
        <f aca="false">IF($L232&lt;&gt;"",1+IF($L232&gt;2011,1,0)+IF($L232&gt;2014,1,0),"")</f>
        <v>1</v>
      </c>
      <c r="AF232" s="0" t="s">
        <v>310</v>
      </c>
      <c r="AG232" s="0" t="s">
        <v>88</v>
      </c>
      <c r="AH232" s="0" t="s">
        <v>89</v>
      </c>
      <c r="AI232" s="0" t="s">
        <v>334</v>
      </c>
      <c r="AJ232" s="0" t="s">
        <v>334</v>
      </c>
      <c r="AK232" s="0" t="str">
        <f aca="false">IF(AND($CF232&lt;&gt;"",IFERROR(INDEX(subsample_country_map!$B:$B,MATCH($CF232,subsample_country_map!$A:$A,0)),"")&lt;&gt;""),INDEX(subsample_country_map!$B:$B,MATCH($CF232,subsample_country_map!$A:$A,0)),INDEX(lookup!$AA:$AA,MATCH($A232,lookup!$A:$A,0)))</f>
        <v>1_US</v>
      </c>
      <c r="AL232" s="0" t="str">
        <f aca="false">IF(AND($CF232&lt;&gt;"",IFERROR(INDEX(subsample_country_map!$C:$C,MATCH($CF232,subsample_country_map!$A:$A,0)),"")&lt;&gt;""),INDEX(subsample_country_map!$C:$C,MATCH($CF232,subsample_country_map!$A:$A,0)),INDEX(lookup!$AB:$AB,MATCH($A232,lookup!$A:$A,0)))</f>
        <v>1_developed</v>
      </c>
      <c r="AM232" s="0" t="str">
        <f aca="false">IF(AND($CF232&lt;&gt;"",IFERROR(INDEX(subsample_country_map!$D:$D,MATCH($CF232,subsample_country_map!$A:$A,0)),"")&lt;&gt;""),INDEX(subsample_country_map!$D:$D,MATCH($CF232,subsample_country_map!$A:$A,0)),INDEX(lookup!$AC:$AC,MATCH($A232,lookup!$A:$A,0)))</f>
        <v>1_western</v>
      </c>
      <c r="AN232" s="0" t="str">
        <f aca="false">IF(AND($CF232&lt;&gt;"",IFERROR(INDEX(subsample_country_map!$E:$E,MATCH($CF232,subsample_country_map!$A:$A,0)),"")&lt;&gt;""),INDEX(subsample_country_map!$E:$E,MATCH($CF232,subsample_country_map!$A:$A,0)),INDEX(lookup!$AD:$AD,MATCH($A232,lookup!$A:$A,0)))</f>
        <v>1_common law</v>
      </c>
      <c r="AO232" s="0" t="str">
        <f aca="false">INDEX(lookup!$Y:$Y,MATCH($A232,lookup!$A:$A,0))</f>
        <v>1_not published</v>
      </c>
      <c r="AP232" s="0" t="str">
        <f aca="false">INDEX(lookup!$Z:$Z,MATCH($A232,lookup!$A:$A,0))</f>
        <v>99_NCE</v>
      </c>
      <c r="AQ232" s="0" t="str">
        <f aca="false">INDEX(lookup!$W:$W,MATCH($A232,lookup!$A:$A,0))</f>
        <v>1_fin/acc/econ</v>
      </c>
      <c r="AS232" s="0" t="s">
        <v>91</v>
      </c>
      <c r="AT232" s="0" t="s">
        <v>111</v>
      </c>
      <c r="AU232" s="0" t="s">
        <v>311</v>
      </c>
      <c r="AV232" s="0" t="s">
        <v>998</v>
      </c>
      <c r="AX232" s="0" t="s">
        <v>313</v>
      </c>
      <c r="BA232" s="0" t="n">
        <v>1674</v>
      </c>
      <c r="BB232" s="0" t="s">
        <v>95</v>
      </c>
      <c r="BC232" s="0" t="s">
        <v>868</v>
      </c>
      <c r="BD232" s="0" t="s">
        <v>33</v>
      </c>
      <c r="BE232" s="0" t="s">
        <v>98</v>
      </c>
      <c r="BI232" s="0" t="s">
        <v>143</v>
      </c>
      <c r="BJ232" s="0" t="s">
        <v>987</v>
      </c>
      <c r="BK232" s="0" t="s">
        <v>944</v>
      </c>
      <c r="BL232" s="0" t="s">
        <v>999</v>
      </c>
      <c r="BM232" s="0" t="s">
        <v>961</v>
      </c>
      <c r="BN232" s="0" t="s">
        <v>929</v>
      </c>
      <c r="BO232" s="0" t="s">
        <v>769</v>
      </c>
      <c r="BP232" s="0" t="s">
        <v>904</v>
      </c>
      <c r="BQ232" s="0" t="s">
        <v>127</v>
      </c>
      <c r="BT232" s="0" t="n">
        <v>0</v>
      </c>
      <c r="BU232" s="0" t="s">
        <v>911</v>
      </c>
      <c r="BW232" s="0" t="n">
        <v>1995</v>
      </c>
      <c r="BX232" s="0" t="n">
        <v>2006</v>
      </c>
      <c r="BY232" s="0" t="s">
        <v>912</v>
      </c>
      <c r="BZ232" s="0" t="n">
        <v>2000.5</v>
      </c>
      <c r="CA232" s="0" t="n">
        <v>0</v>
      </c>
      <c r="CB232" s="0" t="n">
        <v>0</v>
      </c>
      <c r="CC232" s="0" t="n">
        <v>0</v>
      </c>
      <c r="CD232" s="0" t="n">
        <v>-0.0459332754948354</v>
      </c>
      <c r="CE232" s="0" t="n">
        <v>1</v>
      </c>
    </row>
    <row r="233" customFormat="false" ht="15" hidden="false" customHeight="false" outlineLevel="0" collapsed="false">
      <c r="A233" s="0" t="s">
        <v>904</v>
      </c>
      <c r="B233" s="0" t="n">
        <v>1538</v>
      </c>
      <c r="C233" s="0" t="n">
        <v>-0.0334656688863967</v>
      </c>
      <c r="D233" s="0" t="n">
        <v>1674</v>
      </c>
      <c r="E233" s="0" t="n">
        <f aca="false">IF(ISNUMBER($BA233),$BA233,IF(AND(ISNUMBER($D233),ISNUMBER($BW233),ISNUMBER($BX233)),$D233*($BX233-$BW233+1),""))</f>
        <v>1674</v>
      </c>
      <c r="H233" s="0" t="s">
        <v>118</v>
      </c>
      <c r="I233" s="0" t="s">
        <v>119</v>
      </c>
      <c r="J233" s="0" t="n">
        <f aca="false">IF($BW233&lt;&gt;"",$BW233,"")</f>
        <v>1995</v>
      </c>
      <c r="K233" s="0" t="n">
        <f aca="false">IF($BX233&lt;&gt;"",$BX233,"")</f>
        <v>2006</v>
      </c>
      <c r="L233" s="0" t="n">
        <f aca="false">IF(AND(ISNUMBER($BW233),ISNUMBER($BX233)),($BW233+$BX233)/2,"")</f>
        <v>2000.5</v>
      </c>
      <c r="M233" s="0" t="n">
        <f aca="false">IF($L233&lt;&gt;"",$L233,"")</f>
        <v>2000.5</v>
      </c>
      <c r="N233" s="0" t="n">
        <f aca="false">IF(AND(ISNUMBER($BW233),ISNUMBER($BX233)),MIN(1,MAX(0,($BX233-2016+1)/($BX233-$BW233+1))),"")</f>
        <v>0</v>
      </c>
      <c r="O233" s="0" t="n">
        <f aca="false">IF(AND(ISNUMBER($BW233),ISNUMBER($BX233)),MIN(1,MAX(0,($BX233-2017+1)/($BX233-$BW233+1))),"")</f>
        <v>0</v>
      </c>
      <c r="P233" s="0" t="n">
        <f aca="false">IF(AND(ISNUMBER($BW233),ISNUMBER($BX233)),MIN(1,MAX(0,($BX233-2018+1)/($BX233-$BW233+1))),"")</f>
        <v>0</v>
      </c>
      <c r="Q233" s="0" t="n">
        <f aca="false">IF(AND(ISNUMBER($BW233),ISNUMBER($BX233)),MIN(1,MAX(0,($BX233-2019+1)/($BX233-$BW233+1))),"")</f>
        <v>0</v>
      </c>
      <c r="R233" s="0" t="n">
        <f aca="false">IF(AND(ISNUMBER($BW233),ISNUMBER($BX233)),MIN(1,MAX(0,($BX233-2016+1)/($BX233-$BW233+1))),"")</f>
        <v>0</v>
      </c>
      <c r="S233" s="0" t="n">
        <f aca="false">IF($L233&lt;&gt;"",IF($L233&gt;=2015.5,1,0),"")</f>
        <v>0</v>
      </c>
      <c r="T233" s="0" t="n">
        <f aca="false">IF($L233&lt;&gt;"",IF($L233&gt;=2016,1,0),"")</f>
        <v>0</v>
      </c>
      <c r="U233" s="0" t="n">
        <f aca="false">IF(ISNUMBER($BX233),IF($BX233&gt;=2016,1,0),"")</f>
        <v>0</v>
      </c>
      <c r="V233" s="0" t="n">
        <f aca="false">IF(ISNUMBER($BW233),IF($BW233&gt;=2016,1,0),"")</f>
        <v>0</v>
      </c>
      <c r="W233" s="0" t="str">
        <f aca="false">IF(AND(ISNUMBER($BW233),ISNUMBER($BX233)),IF($BW233&gt;=2016,"post-only",IF($BX233&lt;2016,"pre-only","mixed")),"")</f>
        <v>pre-only</v>
      </c>
      <c r="X233" s="0" t="n">
        <f aca="false">IF(AND(ISNUMBER($BW233),ISNUMBER($BX233)),MIN(1,MAX(0,($BX233-2017+1)/($BX233-$BW233+1))),"")</f>
        <v>0</v>
      </c>
      <c r="Y233" s="0" t="n">
        <f aca="false">IF(AND(ISNUMBER($BW233),ISNUMBER($BX233)),MIN(1,MAX(0,($BX233-2018+1)/($BX233-$BW233+1))),"")</f>
        <v>0</v>
      </c>
      <c r="Z233" s="0" t="n">
        <f aca="false">IF(AND(ISNUMBER($BW233),ISNUMBER($BX233)),MIN(1,MAX(0,($BX233-2019+1)/($BX233-$BW233+1))),"")</f>
        <v>0</v>
      </c>
      <c r="AA233" s="0" t="n">
        <f aca="false">IF(ISNUMBER($BX233),IF($BX233&gt;=2017,1,0),"")</f>
        <v>0</v>
      </c>
      <c r="AB233" s="0" t="n">
        <f aca="false">IF(ISNUMBER($BX233),IF($BX233&gt;=2018,1,0),"")</f>
        <v>0</v>
      </c>
      <c r="AC233" s="0" t="n">
        <f aca="false">IF(ISNUMBER($BX233),IF($BX233&gt;=2019,1,0),"")</f>
        <v>0</v>
      </c>
      <c r="AD233" s="0" t="n">
        <f aca="false">IF($L233&lt;&gt;"",IF($L233&gt;2013,1,0),"")</f>
        <v>0</v>
      </c>
      <c r="AE233" s="0" t="n">
        <f aca="false">IF($L233&lt;&gt;"",1+IF($L233&gt;2011,1,0)+IF($L233&gt;2014,1,0),"")</f>
        <v>1</v>
      </c>
      <c r="AF233" s="0" t="s">
        <v>310</v>
      </c>
      <c r="AG233" s="0" t="s">
        <v>88</v>
      </c>
      <c r="AH233" s="0" t="s">
        <v>89</v>
      </c>
      <c r="AI233" s="0" t="s">
        <v>334</v>
      </c>
      <c r="AJ233" s="0" t="s">
        <v>334</v>
      </c>
      <c r="AK233" s="0" t="str">
        <f aca="false">IF(AND($CF233&lt;&gt;"",IFERROR(INDEX(subsample_country_map!$B:$B,MATCH($CF233,subsample_country_map!$A:$A,0)),"")&lt;&gt;""),INDEX(subsample_country_map!$B:$B,MATCH($CF233,subsample_country_map!$A:$A,0)),INDEX(lookup!$AA:$AA,MATCH($A233,lookup!$A:$A,0)))</f>
        <v>1_US</v>
      </c>
      <c r="AL233" s="0" t="str">
        <f aca="false">IF(AND($CF233&lt;&gt;"",IFERROR(INDEX(subsample_country_map!$C:$C,MATCH($CF233,subsample_country_map!$A:$A,0)),"")&lt;&gt;""),INDEX(subsample_country_map!$C:$C,MATCH($CF233,subsample_country_map!$A:$A,0)),INDEX(lookup!$AB:$AB,MATCH($A233,lookup!$A:$A,0)))</f>
        <v>1_developed</v>
      </c>
      <c r="AM233" s="0" t="str">
        <f aca="false">IF(AND($CF233&lt;&gt;"",IFERROR(INDEX(subsample_country_map!$D:$D,MATCH($CF233,subsample_country_map!$A:$A,0)),"")&lt;&gt;""),INDEX(subsample_country_map!$D:$D,MATCH($CF233,subsample_country_map!$A:$A,0)),INDEX(lookup!$AC:$AC,MATCH($A233,lookup!$A:$A,0)))</f>
        <v>1_western</v>
      </c>
      <c r="AN233" s="0" t="str">
        <f aca="false">IF(AND($CF233&lt;&gt;"",IFERROR(INDEX(subsample_country_map!$E:$E,MATCH($CF233,subsample_country_map!$A:$A,0)),"")&lt;&gt;""),INDEX(subsample_country_map!$E:$E,MATCH($CF233,subsample_country_map!$A:$A,0)),INDEX(lookup!$AD:$AD,MATCH($A233,lookup!$A:$A,0)))</f>
        <v>1_common law</v>
      </c>
      <c r="AO233" s="0" t="str">
        <f aca="false">INDEX(lookup!$Y:$Y,MATCH($A233,lookup!$A:$A,0))</f>
        <v>1_not published</v>
      </c>
      <c r="AP233" s="0" t="str">
        <f aca="false">INDEX(lookup!$Z:$Z,MATCH($A233,lookup!$A:$A,0))</f>
        <v>99_NCE</v>
      </c>
      <c r="AQ233" s="0" t="str">
        <f aca="false">INDEX(lookup!$W:$W,MATCH($A233,lookup!$A:$A,0))</f>
        <v>1_fin/acc/econ</v>
      </c>
      <c r="AS233" s="0" t="s">
        <v>91</v>
      </c>
      <c r="AT233" s="0" t="s">
        <v>397</v>
      </c>
      <c r="AU233" s="0" t="s">
        <v>311</v>
      </c>
      <c r="AV233" s="0" t="s">
        <v>1000</v>
      </c>
      <c r="AX233" s="0" t="s">
        <v>1001</v>
      </c>
      <c r="BA233" s="0" t="n">
        <v>1674</v>
      </c>
      <c r="BB233" s="0" t="s">
        <v>95</v>
      </c>
      <c r="BC233" s="0" t="s">
        <v>868</v>
      </c>
      <c r="BD233" s="0" t="s">
        <v>33</v>
      </c>
      <c r="BE233" s="0" t="s">
        <v>98</v>
      </c>
      <c r="BI233" s="0" t="s">
        <v>143</v>
      </c>
      <c r="BJ233" s="0" t="s">
        <v>987</v>
      </c>
      <c r="BK233" s="0" t="s">
        <v>944</v>
      </c>
      <c r="BL233" s="0" t="s">
        <v>1002</v>
      </c>
      <c r="BM233" s="0" t="s">
        <v>965</v>
      </c>
      <c r="BN233" s="0" t="s">
        <v>929</v>
      </c>
      <c r="BO233" s="0" t="s">
        <v>769</v>
      </c>
      <c r="BP233" s="0" t="s">
        <v>904</v>
      </c>
      <c r="BQ233" s="0" t="s">
        <v>127</v>
      </c>
      <c r="BT233" s="0" t="n">
        <v>0</v>
      </c>
      <c r="BU233" s="0" t="s">
        <v>911</v>
      </c>
      <c r="BW233" s="0" t="n">
        <v>1995</v>
      </c>
      <c r="BX233" s="0" t="n">
        <v>2006</v>
      </c>
      <c r="BY233" s="0" t="s">
        <v>912</v>
      </c>
      <c r="BZ233" s="0" t="n">
        <v>2000.5</v>
      </c>
      <c r="CA233" s="0" t="n">
        <v>0</v>
      </c>
      <c r="CB233" s="0" t="n">
        <v>0</v>
      </c>
      <c r="CC233" s="0" t="n">
        <v>0</v>
      </c>
      <c r="CD233" s="0" t="n">
        <v>-0.0334781705912956</v>
      </c>
      <c r="CE233" s="0" t="n">
        <v>1</v>
      </c>
    </row>
    <row r="234" customFormat="false" ht="15" hidden="false" customHeight="false" outlineLevel="0" collapsed="false">
      <c r="A234" s="0" t="s">
        <v>904</v>
      </c>
      <c r="B234" s="0" t="n">
        <v>1539</v>
      </c>
      <c r="C234" s="0" t="n">
        <v>-0.0476062740978159</v>
      </c>
      <c r="D234" s="0" t="n">
        <v>1674</v>
      </c>
      <c r="E234" s="0" t="n">
        <f aca="false">IF(ISNUMBER($BA234),$BA234,IF(AND(ISNUMBER($D234),ISNUMBER($BW234),ISNUMBER($BX234)),$D234*($BX234-$BW234+1),""))</f>
        <v>1674</v>
      </c>
      <c r="H234" s="0" t="s">
        <v>118</v>
      </c>
      <c r="I234" s="0" t="s">
        <v>119</v>
      </c>
      <c r="J234" s="0" t="n">
        <f aca="false">IF($BW234&lt;&gt;"",$BW234,"")</f>
        <v>1995</v>
      </c>
      <c r="K234" s="0" t="n">
        <f aca="false">IF($BX234&lt;&gt;"",$BX234,"")</f>
        <v>2006</v>
      </c>
      <c r="L234" s="0" t="n">
        <f aca="false">IF(AND(ISNUMBER($BW234),ISNUMBER($BX234)),($BW234+$BX234)/2,"")</f>
        <v>2000.5</v>
      </c>
      <c r="M234" s="0" t="n">
        <f aca="false">IF($L234&lt;&gt;"",$L234,"")</f>
        <v>2000.5</v>
      </c>
      <c r="N234" s="0" t="n">
        <f aca="false">IF(AND(ISNUMBER($BW234),ISNUMBER($BX234)),MIN(1,MAX(0,($BX234-2016+1)/($BX234-$BW234+1))),"")</f>
        <v>0</v>
      </c>
      <c r="O234" s="0" t="n">
        <f aca="false">IF(AND(ISNUMBER($BW234),ISNUMBER($BX234)),MIN(1,MAX(0,($BX234-2017+1)/($BX234-$BW234+1))),"")</f>
        <v>0</v>
      </c>
      <c r="P234" s="0" t="n">
        <f aca="false">IF(AND(ISNUMBER($BW234),ISNUMBER($BX234)),MIN(1,MAX(0,($BX234-2018+1)/($BX234-$BW234+1))),"")</f>
        <v>0</v>
      </c>
      <c r="Q234" s="0" t="n">
        <f aca="false">IF(AND(ISNUMBER($BW234),ISNUMBER($BX234)),MIN(1,MAX(0,($BX234-2019+1)/($BX234-$BW234+1))),"")</f>
        <v>0</v>
      </c>
      <c r="R234" s="0" t="n">
        <f aca="false">IF(AND(ISNUMBER($BW234),ISNUMBER($BX234)),MIN(1,MAX(0,($BX234-2016+1)/($BX234-$BW234+1))),"")</f>
        <v>0</v>
      </c>
      <c r="S234" s="0" t="n">
        <f aca="false">IF($L234&lt;&gt;"",IF($L234&gt;=2015.5,1,0),"")</f>
        <v>0</v>
      </c>
      <c r="T234" s="0" t="n">
        <f aca="false">IF($L234&lt;&gt;"",IF($L234&gt;=2016,1,0),"")</f>
        <v>0</v>
      </c>
      <c r="U234" s="0" t="n">
        <f aca="false">IF(ISNUMBER($BX234),IF($BX234&gt;=2016,1,0),"")</f>
        <v>0</v>
      </c>
      <c r="V234" s="0" t="n">
        <f aca="false">IF(ISNUMBER($BW234),IF($BW234&gt;=2016,1,0),"")</f>
        <v>0</v>
      </c>
      <c r="W234" s="0" t="str">
        <f aca="false">IF(AND(ISNUMBER($BW234),ISNUMBER($BX234)),IF($BW234&gt;=2016,"post-only",IF($BX234&lt;2016,"pre-only","mixed")),"")</f>
        <v>pre-only</v>
      </c>
      <c r="X234" s="0" t="n">
        <f aca="false">IF(AND(ISNUMBER($BW234),ISNUMBER($BX234)),MIN(1,MAX(0,($BX234-2017+1)/($BX234-$BW234+1))),"")</f>
        <v>0</v>
      </c>
      <c r="Y234" s="0" t="n">
        <f aca="false">IF(AND(ISNUMBER($BW234),ISNUMBER($BX234)),MIN(1,MAX(0,($BX234-2018+1)/($BX234-$BW234+1))),"")</f>
        <v>0</v>
      </c>
      <c r="Z234" s="0" t="n">
        <f aca="false">IF(AND(ISNUMBER($BW234),ISNUMBER($BX234)),MIN(1,MAX(0,($BX234-2019+1)/($BX234-$BW234+1))),"")</f>
        <v>0</v>
      </c>
      <c r="AA234" s="0" t="n">
        <f aca="false">IF(ISNUMBER($BX234),IF($BX234&gt;=2017,1,0),"")</f>
        <v>0</v>
      </c>
      <c r="AB234" s="0" t="n">
        <f aca="false">IF(ISNUMBER($BX234),IF($BX234&gt;=2018,1,0),"")</f>
        <v>0</v>
      </c>
      <c r="AC234" s="0" t="n">
        <f aca="false">IF(ISNUMBER($BX234),IF($BX234&gt;=2019,1,0),"")</f>
        <v>0</v>
      </c>
      <c r="AD234" s="0" t="n">
        <f aca="false">IF($L234&lt;&gt;"",IF($L234&gt;2013,1,0),"")</f>
        <v>0</v>
      </c>
      <c r="AE234" s="0" t="n">
        <f aca="false">IF($L234&lt;&gt;"",1+IF($L234&gt;2011,1,0)+IF($L234&gt;2014,1,0),"")</f>
        <v>1</v>
      </c>
      <c r="AF234" s="0" t="s">
        <v>310</v>
      </c>
      <c r="AG234" s="0" t="s">
        <v>88</v>
      </c>
      <c r="AH234" s="0" t="s">
        <v>89</v>
      </c>
      <c r="AI234" s="0" t="s">
        <v>334</v>
      </c>
      <c r="AJ234" s="0" t="s">
        <v>334</v>
      </c>
      <c r="AK234" s="0" t="str">
        <f aca="false">IF(AND($CF234&lt;&gt;"",IFERROR(INDEX(subsample_country_map!$B:$B,MATCH($CF234,subsample_country_map!$A:$A,0)),"")&lt;&gt;""),INDEX(subsample_country_map!$B:$B,MATCH($CF234,subsample_country_map!$A:$A,0)),INDEX(lookup!$AA:$AA,MATCH($A234,lookup!$A:$A,0)))</f>
        <v>1_US</v>
      </c>
      <c r="AL234" s="0" t="str">
        <f aca="false">IF(AND($CF234&lt;&gt;"",IFERROR(INDEX(subsample_country_map!$C:$C,MATCH($CF234,subsample_country_map!$A:$A,0)),"")&lt;&gt;""),INDEX(subsample_country_map!$C:$C,MATCH($CF234,subsample_country_map!$A:$A,0)),INDEX(lookup!$AB:$AB,MATCH($A234,lookup!$A:$A,0)))</f>
        <v>1_developed</v>
      </c>
      <c r="AM234" s="0" t="str">
        <f aca="false">IF(AND($CF234&lt;&gt;"",IFERROR(INDEX(subsample_country_map!$D:$D,MATCH($CF234,subsample_country_map!$A:$A,0)),"")&lt;&gt;""),INDEX(subsample_country_map!$D:$D,MATCH($CF234,subsample_country_map!$A:$A,0)),INDEX(lookup!$AC:$AC,MATCH($A234,lookup!$A:$A,0)))</f>
        <v>1_western</v>
      </c>
      <c r="AN234" s="0" t="str">
        <f aca="false">IF(AND($CF234&lt;&gt;"",IFERROR(INDEX(subsample_country_map!$E:$E,MATCH($CF234,subsample_country_map!$A:$A,0)),"")&lt;&gt;""),INDEX(subsample_country_map!$E:$E,MATCH($CF234,subsample_country_map!$A:$A,0)),INDEX(lookup!$AD:$AD,MATCH($A234,lookup!$A:$A,0)))</f>
        <v>1_common law</v>
      </c>
      <c r="AO234" s="0" t="str">
        <f aca="false">INDEX(lookup!$Y:$Y,MATCH($A234,lookup!$A:$A,0))</f>
        <v>1_not published</v>
      </c>
      <c r="AP234" s="0" t="str">
        <f aca="false">INDEX(lookup!$Z:$Z,MATCH($A234,lookup!$A:$A,0))</f>
        <v>99_NCE</v>
      </c>
      <c r="AQ234" s="0" t="str">
        <f aca="false">INDEX(lookup!$W:$W,MATCH($A234,lookup!$A:$A,0))</f>
        <v>1_fin/acc/econ</v>
      </c>
      <c r="AS234" s="0" t="s">
        <v>91</v>
      </c>
      <c r="AT234" s="0" t="s">
        <v>397</v>
      </c>
      <c r="AU234" s="0" t="s">
        <v>311</v>
      </c>
      <c r="AV234" s="0" t="s">
        <v>1003</v>
      </c>
      <c r="AX234" s="0" t="s">
        <v>1004</v>
      </c>
      <c r="BA234" s="0" t="n">
        <v>1674</v>
      </c>
      <c r="BB234" s="0" t="s">
        <v>95</v>
      </c>
      <c r="BC234" s="0" t="s">
        <v>868</v>
      </c>
      <c r="BD234" s="0" t="s">
        <v>33</v>
      </c>
      <c r="BE234" s="0" t="s">
        <v>98</v>
      </c>
      <c r="BI234" s="0" t="s">
        <v>143</v>
      </c>
      <c r="BJ234" s="0" t="s">
        <v>987</v>
      </c>
      <c r="BK234" s="0" t="s">
        <v>944</v>
      </c>
      <c r="BL234" s="0" t="s">
        <v>1005</v>
      </c>
      <c r="BM234" s="0" t="s">
        <v>969</v>
      </c>
      <c r="BN234" s="0" t="s">
        <v>929</v>
      </c>
      <c r="BO234" s="0" t="s">
        <v>769</v>
      </c>
      <c r="BP234" s="0" t="s">
        <v>904</v>
      </c>
      <c r="BQ234" s="0" t="s">
        <v>127</v>
      </c>
      <c r="BT234" s="0" t="n">
        <v>0</v>
      </c>
      <c r="BU234" s="0" t="s">
        <v>911</v>
      </c>
      <c r="BW234" s="0" t="n">
        <v>1995</v>
      </c>
      <c r="BX234" s="0" t="n">
        <v>2006</v>
      </c>
      <c r="BY234" s="0" t="s">
        <v>912</v>
      </c>
      <c r="BZ234" s="0" t="n">
        <v>2000.5</v>
      </c>
      <c r="CA234" s="0" t="n">
        <v>0</v>
      </c>
      <c r="CB234" s="0" t="n">
        <v>0</v>
      </c>
      <c r="CC234" s="0" t="n">
        <v>0</v>
      </c>
      <c r="CD234" s="0" t="n">
        <v>-0.047642287358005</v>
      </c>
      <c r="CE234" s="0" t="n">
        <v>1</v>
      </c>
    </row>
    <row r="235" customFormat="false" ht="15" hidden="false" customHeight="false" outlineLevel="0" collapsed="false">
      <c r="A235" s="0" t="s">
        <v>904</v>
      </c>
      <c r="B235" s="0" t="n">
        <v>1540</v>
      </c>
      <c r="C235" s="0" t="n">
        <v>-0.0388321740761845</v>
      </c>
      <c r="D235" s="0" t="n">
        <v>1674</v>
      </c>
      <c r="E235" s="0" t="n">
        <f aca="false">IF(ISNUMBER($BA235),$BA235,IF(AND(ISNUMBER($D235),ISNUMBER($BW235),ISNUMBER($BX235)),$D235*($BX235-$BW235+1),""))</f>
        <v>1674</v>
      </c>
      <c r="H235" s="0" t="s">
        <v>118</v>
      </c>
      <c r="I235" s="0" t="s">
        <v>119</v>
      </c>
      <c r="J235" s="0" t="n">
        <f aca="false">IF($BW235&lt;&gt;"",$BW235,"")</f>
        <v>1995</v>
      </c>
      <c r="K235" s="0" t="n">
        <f aca="false">IF($BX235&lt;&gt;"",$BX235,"")</f>
        <v>2006</v>
      </c>
      <c r="L235" s="0" t="n">
        <f aca="false">IF(AND(ISNUMBER($BW235),ISNUMBER($BX235)),($BW235+$BX235)/2,"")</f>
        <v>2000.5</v>
      </c>
      <c r="M235" s="0" t="n">
        <f aca="false">IF($L235&lt;&gt;"",$L235,"")</f>
        <v>2000.5</v>
      </c>
      <c r="N235" s="0" t="n">
        <f aca="false">IF(AND(ISNUMBER($BW235),ISNUMBER($BX235)),MIN(1,MAX(0,($BX235-2016+1)/($BX235-$BW235+1))),"")</f>
        <v>0</v>
      </c>
      <c r="O235" s="0" t="n">
        <f aca="false">IF(AND(ISNUMBER($BW235),ISNUMBER($BX235)),MIN(1,MAX(0,($BX235-2017+1)/($BX235-$BW235+1))),"")</f>
        <v>0</v>
      </c>
      <c r="P235" s="0" t="n">
        <f aca="false">IF(AND(ISNUMBER($BW235),ISNUMBER($BX235)),MIN(1,MAX(0,($BX235-2018+1)/($BX235-$BW235+1))),"")</f>
        <v>0</v>
      </c>
      <c r="Q235" s="0" t="n">
        <f aca="false">IF(AND(ISNUMBER($BW235),ISNUMBER($BX235)),MIN(1,MAX(0,($BX235-2019+1)/($BX235-$BW235+1))),"")</f>
        <v>0</v>
      </c>
      <c r="R235" s="0" t="n">
        <f aca="false">IF(AND(ISNUMBER($BW235),ISNUMBER($BX235)),MIN(1,MAX(0,($BX235-2016+1)/($BX235-$BW235+1))),"")</f>
        <v>0</v>
      </c>
      <c r="S235" s="0" t="n">
        <f aca="false">IF($L235&lt;&gt;"",IF($L235&gt;=2015.5,1,0),"")</f>
        <v>0</v>
      </c>
      <c r="T235" s="0" t="n">
        <f aca="false">IF($L235&lt;&gt;"",IF($L235&gt;=2016,1,0),"")</f>
        <v>0</v>
      </c>
      <c r="U235" s="0" t="n">
        <f aca="false">IF(ISNUMBER($BX235),IF($BX235&gt;=2016,1,0),"")</f>
        <v>0</v>
      </c>
      <c r="V235" s="0" t="n">
        <f aca="false">IF(ISNUMBER($BW235),IF($BW235&gt;=2016,1,0),"")</f>
        <v>0</v>
      </c>
      <c r="W235" s="0" t="str">
        <f aca="false">IF(AND(ISNUMBER($BW235),ISNUMBER($BX235)),IF($BW235&gt;=2016,"post-only",IF($BX235&lt;2016,"pre-only","mixed")),"")</f>
        <v>pre-only</v>
      </c>
      <c r="X235" s="0" t="n">
        <f aca="false">IF(AND(ISNUMBER($BW235),ISNUMBER($BX235)),MIN(1,MAX(0,($BX235-2017+1)/($BX235-$BW235+1))),"")</f>
        <v>0</v>
      </c>
      <c r="Y235" s="0" t="n">
        <f aca="false">IF(AND(ISNUMBER($BW235),ISNUMBER($BX235)),MIN(1,MAX(0,($BX235-2018+1)/($BX235-$BW235+1))),"")</f>
        <v>0</v>
      </c>
      <c r="Z235" s="0" t="n">
        <f aca="false">IF(AND(ISNUMBER($BW235),ISNUMBER($BX235)),MIN(1,MAX(0,($BX235-2019+1)/($BX235-$BW235+1))),"")</f>
        <v>0</v>
      </c>
      <c r="AA235" s="0" t="n">
        <f aca="false">IF(ISNUMBER($BX235),IF($BX235&gt;=2017,1,0),"")</f>
        <v>0</v>
      </c>
      <c r="AB235" s="0" t="n">
        <f aca="false">IF(ISNUMBER($BX235),IF($BX235&gt;=2018,1,0),"")</f>
        <v>0</v>
      </c>
      <c r="AC235" s="0" t="n">
        <f aca="false">IF(ISNUMBER($BX235),IF($BX235&gt;=2019,1,0),"")</f>
        <v>0</v>
      </c>
      <c r="AD235" s="0" t="n">
        <f aca="false">IF($L235&lt;&gt;"",IF($L235&gt;2013,1,0),"")</f>
        <v>0</v>
      </c>
      <c r="AE235" s="0" t="n">
        <f aca="false">IF($L235&lt;&gt;"",1+IF($L235&gt;2011,1,0)+IF($L235&gt;2014,1,0),"")</f>
        <v>1</v>
      </c>
      <c r="AF235" s="0" t="s">
        <v>310</v>
      </c>
      <c r="AG235" s="0" t="s">
        <v>88</v>
      </c>
      <c r="AH235" s="0" t="s">
        <v>89</v>
      </c>
      <c r="AI235" s="0" t="s">
        <v>334</v>
      </c>
      <c r="AJ235" s="0" t="s">
        <v>334</v>
      </c>
      <c r="AK235" s="0" t="str">
        <f aca="false">IF(AND($CF235&lt;&gt;"",IFERROR(INDEX(subsample_country_map!$B:$B,MATCH($CF235,subsample_country_map!$A:$A,0)),"")&lt;&gt;""),INDEX(subsample_country_map!$B:$B,MATCH($CF235,subsample_country_map!$A:$A,0)),INDEX(lookup!$AA:$AA,MATCH($A235,lookup!$A:$A,0)))</f>
        <v>1_US</v>
      </c>
      <c r="AL235" s="0" t="str">
        <f aca="false">IF(AND($CF235&lt;&gt;"",IFERROR(INDEX(subsample_country_map!$C:$C,MATCH($CF235,subsample_country_map!$A:$A,0)),"")&lt;&gt;""),INDEX(subsample_country_map!$C:$C,MATCH($CF235,subsample_country_map!$A:$A,0)),INDEX(lookup!$AB:$AB,MATCH($A235,lookup!$A:$A,0)))</f>
        <v>1_developed</v>
      </c>
      <c r="AM235" s="0" t="str">
        <f aca="false">IF(AND($CF235&lt;&gt;"",IFERROR(INDEX(subsample_country_map!$D:$D,MATCH($CF235,subsample_country_map!$A:$A,0)),"")&lt;&gt;""),INDEX(subsample_country_map!$D:$D,MATCH($CF235,subsample_country_map!$A:$A,0)),INDEX(lookup!$AC:$AC,MATCH($A235,lookup!$A:$A,0)))</f>
        <v>1_western</v>
      </c>
      <c r="AN235" s="0" t="str">
        <f aca="false">IF(AND($CF235&lt;&gt;"",IFERROR(INDEX(subsample_country_map!$E:$E,MATCH($CF235,subsample_country_map!$A:$A,0)),"")&lt;&gt;""),INDEX(subsample_country_map!$E:$E,MATCH($CF235,subsample_country_map!$A:$A,0)),INDEX(lookup!$AD:$AD,MATCH($A235,lookup!$A:$A,0)))</f>
        <v>1_common law</v>
      </c>
      <c r="AO235" s="0" t="str">
        <f aca="false">INDEX(lookup!$Y:$Y,MATCH($A235,lookup!$A:$A,0))</f>
        <v>1_not published</v>
      </c>
      <c r="AP235" s="0" t="str">
        <f aca="false">INDEX(lookup!$Z:$Z,MATCH($A235,lookup!$A:$A,0))</f>
        <v>99_NCE</v>
      </c>
      <c r="AQ235" s="0" t="str">
        <f aca="false">INDEX(lookup!$W:$W,MATCH($A235,lookup!$A:$A,0))</f>
        <v>1_fin/acc/econ</v>
      </c>
      <c r="AS235" s="0" t="s">
        <v>91</v>
      </c>
      <c r="AT235" s="0" t="s">
        <v>397</v>
      </c>
      <c r="AU235" s="0" t="s">
        <v>311</v>
      </c>
      <c r="AV235" s="0" t="s">
        <v>1006</v>
      </c>
      <c r="AX235" s="0" t="s">
        <v>1007</v>
      </c>
      <c r="BA235" s="0" t="n">
        <v>1674</v>
      </c>
      <c r="BB235" s="0" t="s">
        <v>95</v>
      </c>
      <c r="BC235" s="0" t="s">
        <v>868</v>
      </c>
      <c r="BD235" s="0" t="s">
        <v>33</v>
      </c>
      <c r="BE235" s="0" t="s">
        <v>98</v>
      </c>
      <c r="BI235" s="0" t="s">
        <v>143</v>
      </c>
      <c r="BJ235" s="0" t="s">
        <v>987</v>
      </c>
      <c r="BK235" s="0" t="s">
        <v>944</v>
      </c>
      <c r="BL235" s="0" t="s">
        <v>1008</v>
      </c>
      <c r="BM235" s="0" t="s">
        <v>973</v>
      </c>
      <c r="BN235" s="0" t="s">
        <v>929</v>
      </c>
      <c r="BO235" s="0" t="s">
        <v>769</v>
      </c>
      <c r="BP235" s="0" t="s">
        <v>904</v>
      </c>
      <c r="BQ235" s="0" t="s">
        <v>127</v>
      </c>
      <c r="BT235" s="0" t="n">
        <v>0</v>
      </c>
      <c r="BU235" s="0" t="s">
        <v>911</v>
      </c>
      <c r="BW235" s="0" t="n">
        <v>1995</v>
      </c>
      <c r="BX235" s="0" t="n">
        <v>2006</v>
      </c>
      <c r="BY235" s="0" t="s">
        <v>912</v>
      </c>
      <c r="BZ235" s="0" t="n">
        <v>2000.5</v>
      </c>
      <c r="CA235" s="0" t="n">
        <v>0</v>
      </c>
      <c r="CB235" s="0" t="n">
        <v>0</v>
      </c>
      <c r="CC235" s="0" t="n">
        <v>0</v>
      </c>
      <c r="CD235" s="0" t="n">
        <v>-0.0388517105887902</v>
      </c>
      <c r="CE235" s="0" t="n">
        <v>1</v>
      </c>
    </row>
    <row r="236" customFormat="false" ht="15" hidden="false" customHeight="false" outlineLevel="0" collapsed="false">
      <c r="A236" s="0" t="s">
        <v>904</v>
      </c>
      <c r="B236" s="0" t="n">
        <v>1541</v>
      </c>
      <c r="C236" s="0" t="n">
        <v>-0.0327336380156557</v>
      </c>
      <c r="D236" s="0" t="n">
        <v>1674</v>
      </c>
      <c r="E236" s="0" t="n">
        <f aca="false">IF(ISNUMBER($BA236),$BA236,IF(AND(ISNUMBER($D236),ISNUMBER($BW236),ISNUMBER($BX236)),$D236*($BX236-$BW236+1),""))</f>
        <v>1674</v>
      </c>
      <c r="H236" s="0" t="s">
        <v>118</v>
      </c>
      <c r="I236" s="0" t="s">
        <v>119</v>
      </c>
      <c r="J236" s="0" t="n">
        <f aca="false">IF($BW236&lt;&gt;"",$BW236,"")</f>
        <v>1995</v>
      </c>
      <c r="K236" s="0" t="n">
        <f aca="false">IF($BX236&lt;&gt;"",$BX236,"")</f>
        <v>2006</v>
      </c>
      <c r="L236" s="0" t="n">
        <f aca="false">IF(AND(ISNUMBER($BW236),ISNUMBER($BX236)),($BW236+$BX236)/2,"")</f>
        <v>2000.5</v>
      </c>
      <c r="M236" s="0" t="n">
        <f aca="false">IF($L236&lt;&gt;"",$L236,"")</f>
        <v>2000.5</v>
      </c>
      <c r="N236" s="0" t="n">
        <f aca="false">IF(AND(ISNUMBER($BW236),ISNUMBER($BX236)),MIN(1,MAX(0,($BX236-2016+1)/($BX236-$BW236+1))),"")</f>
        <v>0</v>
      </c>
      <c r="O236" s="0" t="n">
        <f aca="false">IF(AND(ISNUMBER($BW236),ISNUMBER($BX236)),MIN(1,MAX(0,($BX236-2017+1)/($BX236-$BW236+1))),"")</f>
        <v>0</v>
      </c>
      <c r="P236" s="0" t="n">
        <f aca="false">IF(AND(ISNUMBER($BW236),ISNUMBER($BX236)),MIN(1,MAX(0,($BX236-2018+1)/($BX236-$BW236+1))),"")</f>
        <v>0</v>
      </c>
      <c r="Q236" s="0" t="n">
        <f aca="false">IF(AND(ISNUMBER($BW236),ISNUMBER($BX236)),MIN(1,MAX(0,($BX236-2019+1)/($BX236-$BW236+1))),"")</f>
        <v>0</v>
      </c>
      <c r="R236" s="0" t="n">
        <f aca="false">IF(AND(ISNUMBER($BW236),ISNUMBER($BX236)),MIN(1,MAX(0,($BX236-2016+1)/($BX236-$BW236+1))),"")</f>
        <v>0</v>
      </c>
      <c r="S236" s="0" t="n">
        <f aca="false">IF($L236&lt;&gt;"",IF($L236&gt;=2015.5,1,0),"")</f>
        <v>0</v>
      </c>
      <c r="T236" s="0" t="n">
        <f aca="false">IF($L236&lt;&gt;"",IF($L236&gt;=2016,1,0),"")</f>
        <v>0</v>
      </c>
      <c r="U236" s="0" t="n">
        <f aca="false">IF(ISNUMBER($BX236),IF($BX236&gt;=2016,1,0),"")</f>
        <v>0</v>
      </c>
      <c r="V236" s="0" t="n">
        <f aca="false">IF(ISNUMBER($BW236),IF($BW236&gt;=2016,1,0),"")</f>
        <v>0</v>
      </c>
      <c r="W236" s="0" t="str">
        <f aca="false">IF(AND(ISNUMBER($BW236),ISNUMBER($BX236)),IF($BW236&gt;=2016,"post-only",IF($BX236&lt;2016,"pre-only","mixed")),"")</f>
        <v>pre-only</v>
      </c>
      <c r="X236" s="0" t="n">
        <f aca="false">IF(AND(ISNUMBER($BW236),ISNUMBER($BX236)),MIN(1,MAX(0,($BX236-2017+1)/($BX236-$BW236+1))),"")</f>
        <v>0</v>
      </c>
      <c r="Y236" s="0" t="n">
        <f aca="false">IF(AND(ISNUMBER($BW236),ISNUMBER($BX236)),MIN(1,MAX(0,($BX236-2018+1)/($BX236-$BW236+1))),"")</f>
        <v>0</v>
      </c>
      <c r="Z236" s="0" t="n">
        <f aca="false">IF(AND(ISNUMBER($BW236),ISNUMBER($BX236)),MIN(1,MAX(0,($BX236-2019+1)/($BX236-$BW236+1))),"")</f>
        <v>0</v>
      </c>
      <c r="AA236" s="0" t="n">
        <f aca="false">IF(ISNUMBER($BX236),IF($BX236&gt;=2017,1,0),"")</f>
        <v>0</v>
      </c>
      <c r="AB236" s="0" t="n">
        <f aca="false">IF(ISNUMBER($BX236),IF($BX236&gt;=2018,1,0),"")</f>
        <v>0</v>
      </c>
      <c r="AC236" s="0" t="n">
        <f aca="false">IF(ISNUMBER($BX236),IF($BX236&gt;=2019,1,0),"")</f>
        <v>0</v>
      </c>
      <c r="AD236" s="0" t="n">
        <f aca="false">IF($L236&lt;&gt;"",IF($L236&gt;2013,1,0),"")</f>
        <v>0</v>
      </c>
      <c r="AE236" s="0" t="n">
        <f aca="false">IF($L236&lt;&gt;"",1+IF($L236&gt;2011,1,0)+IF($L236&gt;2014,1,0),"")</f>
        <v>1</v>
      </c>
      <c r="AF236" s="0" t="s">
        <v>310</v>
      </c>
      <c r="AG236" s="0" t="s">
        <v>88</v>
      </c>
      <c r="AH236" s="0" t="s">
        <v>89</v>
      </c>
      <c r="AI236" s="0" t="s">
        <v>334</v>
      </c>
      <c r="AJ236" s="0" t="s">
        <v>334</v>
      </c>
      <c r="AK236" s="0" t="str">
        <f aca="false">IF(AND($CF236&lt;&gt;"",IFERROR(INDEX(subsample_country_map!$B:$B,MATCH($CF236,subsample_country_map!$A:$A,0)),"")&lt;&gt;""),INDEX(subsample_country_map!$B:$B,MATCH($CF236,subsample_country_map!$A:$A,0)),INDEX(lookup!$AA:$AA,MATCH($A236,lookup!$A:$A,0)))</f>
        <v>1_US</v>
      </c>
      <c r="AL236" s="0" t="str">
        <f aca="false">IF(AND($CF236&lt;&gt;"",IFERROR(INDEX(subsample_country_map!$C:$C,MATCH($CF236,subsample_country_map!$A:$A,0)),"")&lt;&gt;""),INDEX(subsample_country_map!$C:$C,MATCH($CF236,subsample_country_map!$A:$A,0)),INDEX(lookup!$AB:$AB,MATCH($A236,lookup!$A:$A,0)))</f>
        <v>1_developed</v>
      </c>
      <c r="AM236" s="0" t="str">
        <f aca="false">IF(AND($CF236&lt;&gt;"",IFERROR(INDEX(subsample_country_map!$D:$D,MATCH($CF236,subsample_country_map!$A:$A,0)),"")&lt;&gt;""),INDEX(subsample_country_map!$D:$D,MATCH($CF236,subsample_country_map!$A:$A,0)),INDEX(lookup!$AC:$AC,MATCH($A236,lookup!$A:$A,0)))</f>
        <v>1_western</v>
      </c>
      <c r="AN236" s="0" t="str">
        <f aca="false">IF(AND($CF236&lt;&gt;"",IFERROR(INDEX(subsample_country_map!$E:$E,MATCH($CF236,subsample_country_map!$A:$A,0)),"")&lt;&gt;""),INDEX(subsample_country_map!$E:$E,MATCH($CF236,subsample_country_map!$A:$A,0)),INDEX(lookup!$AD:$AD,MATCH($A236,lookup!$A:$A,0)))</f>
        <v>1_common law</v>
      </c>
      <c r="AO236" s="0" t="str">
        <f aca="false">INDEX(lookup!$Y:$Y,MATCH($A236,lookup!$A:$A,0))</f>
        <v>1_not published</v>
      </c>
      <c r="AP236" s="0" t="str">
        <f aca="false">INDEX(lookup!$Z:$Z,MATCH($A236,lookup!$A:$A,0))</f>
        <v>99_NCE</v>
      </c>
      <c r="AQ236" s="0" t="str">
        <f aca="false">INDEX(lookup!$W:$W,MATCH($A236,lookup!$A:$A,0))</f>
        <v>1_fin/acc/econ</v>
      </c>
      <c r="AS236" s="0" t="s">
        <v>91</v>
      </c>
      <c r="AT236" s="0" t="s">
        <v>397</v>
      </c>
      <c r="AU236" s="0" t="s">
        <v>311</v>
      </c>
      <c r="AV236" s="0" t="s">
        <v>1009</v>
      </c>
      <c r="AX236" s="0" t="s">
        <v>1010</v>
      </c>
      <c r="BA236" s="0" t="n">
        <v>1674</v>
      </c>
      <c r="BB236" s="0" t="s">
        <v>95</v>
      </c>
      <c r="BC236" s="0" t="s">
        <v>868</v>
      </c>
      <c r="BD236" s="0" t="s">
        <v>33</v>
      </c>
      <c r="BE236" s="0" t="s">
        <v>98</v>
      </c>
      <c r="BI236" s="0" t="s">
        <v>143</v>
      </c>
      <c r="BJ236" s="0" t="s">
        <v>987</v>
      </c>
      <c r="BK236" s="0" t="s">
        <v>944</v>
      </c>
      <c r="BL236" s="0" t="s">
        <v>1011</v>
      </c>
      <c r="BM236" s="0" t="s">
        <v>976</v>
      </c>
      <c r="BN236" s="0" t="s">
        <v>929</v>
      </c>
      <c r="BO236" s="0" t="s">
        <v>769</v>
      </c>
      <c r="BP236" s="0" t="s">
        <v>904</v>
      </c>
      <c r="BQ236" s="0" t="s">
        <v>127</v>
      </c>
      <c r="BT236" s="0" t="n">
        <v>0</v>
      </c>
      <c r="BU236" s="0" t="s">
        <v>911</v>
      </c>
      <c r="BW236" s="0" t="n">
        <v>1995</v>
      </c>
      <c r="BX236" s="0" t="n">
        <v>2006</v>
      </c>
      <c r="BY236" s="0" t="s">
        <v>912</v>
      </c>
      <c r="BZ236" s="0" t="n">
        <v>2000.5</v>
      </c>
      <c r="CA236" s="0" t="n">
        <v>0</v>
      </c>
      <c r="CB236" s="0" t="n">
        <v>0</v>
      </c>
      <c r="CC236" s="0" t="n">
        <v>0</v>
      </c>
      <c r="CD236" s="0" t="n">
        <v>-0.0327453368044728</v>
      </c>
      <c r="CE236" s="0" t="n">
        <v>1</v>
      </c>
    </row>
    <row r="237" customFormat="false" ht="15" hidden="false" customHeight="false" outlineLevel="0" collapsed="false">
      <c r="A237" s="0" t="s">
        <v>904</v>
      </c>
      <c r="B237" s="0" t="n">
        <v>1542</v>
      </c>
      <c r="C237" s="0" t="n">
        <v>-0.0422455035572869</v>
      </c>
      <c r="D237" s="0" t="n">
        <v>1674</v>
      </c>
      <c r="E237" s="0" t="n">
        <f aca="false">IF(ISNUMBER($BA237),$BA237,IF(AND(ISNUMBER($D237),ISNUMBER($BW237),ISNUMBER($BX237)),$D237*($BX237-$BW237+1),""))</f>
        <v>1674</v>
      </c>
      <c r="H237" s="0" t="s">
        <v>118</v>
      </c>
      <c r="I237" s="0" t="s">
        <v>119</v>
      </c>
      <c r="J237" s="0" t="n">
        <f aca="false">IF($BW237&lt;&gt;"",$BW237,"")</f>
        <v>1995</v>
      </c>
      <c r="K237" s="0" t="n">
        <f aca="false">IF($BX237&lt;&gt;"",$BX237,"")</f>
        <v>2006</v>
      </c>
      <c r="L237" s="0" t="n">
        <f aca="false">IF(AND(ISNUMBER($BW237),ISNUMBER($BX237)),($BW237+$BX237)/2,"")</f>
        <v>2000.5</v>
      </c>
      <c r="M237" s="0" t="n">
        <f aca="false">IF($L237&lt;&gt;"",$L237,"")</f>
        <v>2000.5</v>
      </c>
      <c r="N237" s="0" t="n">
        <f aca="false">IF(AND(ISNUMBER($BW237),ISNUMBER($BX237)),MIN(1,MAX(0,($BX237-2016+1)/($BX237-$BW237+1))),"")</f>
        <v>0</v>
      </c>
      <c r="O237" s="0" t="n">
        <f aca="false">IF(AND(ISNUMBER($BW237),ISNUMBER($BX237)),MIN(1,MAX(0,($BX237-2017+1)/($BX237-$BW237+1))),"")</f>
        <v>0</v>
      </c>
      <c r="P237" s="0" t="n">
        <f aca="false">IF(AND(ISNUMBER($BW237),ISNUMBER($BX237)),MIN(1,MAX(0,($BX237-2018+1)/($BX237-$BW237+1))),"")</f>
        <v>0</v>
      </c>
      <c r="Q237" s="0" t="n">
        <f aca="false">IF(AND(ISNUMBER($BW237),ISNUMBER($BX237)),MIN(1,MAX(0,($BX237-2019+1)/($BX237-$BW237+1))),"")</f>
        <v>0</v>
      </c>
      <c r="R237" s="0" t="n">
        <f aca="false">IF(AND(ISNUMBER($BW237),ISNUMBER($BX237)),MIN(1,MAX(0,($BX237-2016+1)/($BX237-$BW237+1))),"")</f>
        <v>0</v>
      </c>
      <c r="S237" s="0" t="n">
        <f aca="false">IF($L237&lt;&gt;"",IF($L237&gt;=2015.5,1,0),"")</f>
        <v>0</v>
      </c>
      <c r="T237" s="0" t="n">
        <f aca="false">IF($L237&lt;&gt;"",IF($L237&gt;=2016,1,0),"")</f>
        <v>0</v>
      </c>
      <c r="U237" s="0" t="n">
        <f aca="false">IF(ISNUMBER($BX237),IF($BX237&gt;=2016,1,0),"")</f>
        <v>0</v>
      </c>
      <c r="V237" s="0" t="n">
        <f aca="false">IF(ISNUMBER($BW237),IF($BW237&gt;=2016,1,0),"")</f>
        <v>0</v>
      </c>
      <c r="W237" s="0" t="str">
        <f aca="false">IF(AND(ISNUMBER($BW237),ISNUMBER($BX237)),IF($BW237&gt;=2016,"post-only",IF($BX237&lt;2016,"pre-only","mixed")),"")</f>
        <v>pre-only</v>
      </c>
      <c r="X237" s="0" t="n">
        <f aca="false">IF(AND(ISNUMBER($BW237),ISNUMBER($BX237)),MIN(1,MAX(0,($BX237-2017+1)/($BX237-$BW237+1))),"")</f>
        <v>0</v>
      </c>
      <c r="Y237" s="0" t="n">
        <f aca="false">IF(AND(ISNUMBER($BW237),ISNUMBER($BX237)),MIN(1,MAX(0,($BX237-2018+1)/($BX237-$BW237+1))),"")</f>
        <v>0</v>
      </c>
      <c r="Z237" s="0" t="n">
        <f aca="false">IF(AND(ISNUMBER($BW237),ISNUMBER($BX237)),MIN(1,MAX(0,($BX237-2019+1)/($BX237-$BW237+1))),"")</f>
        <v>0</v>
      </c>
      <c r="AA237" s="0" t="n">
        <f aca="false">IF(ISNUMBER($BX237),IF($BX237&gt;=2017,1,0),"")</f>
        <v>0</v>
      </c>
      <c r="AB237" s="0" t="n">
        <f aca="false">IF(ISNUMBER($BX237),IF($BX237&gt;=2018,1,0),"")</f>
        <v>0</v>
      </c>
      <c r="AC237" s="0" t="n">
        <f aca="false">IF(ISNUMBER($BX237),IF($BX237&gt;=2019,1,0),"")</f>
        <v>0</v>
      </c>
      <c r="AD237" s="0" t="n">
        <f aca="false">IF($L237&lt;&gt;"",IF($L237&gt;2013,1,0),"")</f>
        <v>0</v>
      </c>
      <c r="AE237" s="0" t="n">
        <f aca="false">IF($L237&lt;&gt;"",1+IF($L237&gt;2011,1,0)+IF($L237&gt;2014,1,0),"")</f>
        <v>1</v>
      </c>
      <c r="AF237" s="0" t="s">
        <v>310</v>
      </c>
      <c r="AG237" s="0" t="s">
        <v>88</v>
      </c>
      <c r="AH237" s="0" t="s">
        <v>89</v>
      </c>
      <c r="AI237" s="0" t="s">
        <v>334</v>
      </c>
      <c r="AJ237" s="0" t="s">
        <v>334</v>
      </c>
      <c r="AK237" s="0" t="str">
        <f aca="false">IF(AND($CF237&lt;&gt;"",IFERROR(INDEX(subsample_country_map!$B:$B,MATCH($CF237,subsample_country_map!$A:$A,0)),"")&lt;&gt;""),INDEX(subsample_country_map!$B:$B,MATCH($CF237,subsample_country_map!$A:$A,0)),INDEX(lookup!$AA:$AA,MATCH($A237,lookup!$A:$A,0)))</f>
        <v>1_US</v>
      </c>
      <c r="AL237" s="0" t="str">
        <f aca="false">IF(AND($CF237&lt;&gt;"",IFERROR(INDEX(subsample_country_map!$C:$C,MATCH($CF237,subsample_country_map!$A:$A,0)),"")&lt;&gt;""),INDEX(subsample_country_map!$C:$C,MATCH($CF237,subsample_country_map!$A:$A,0)),INDEX(lookup!$AB:$AB,MATCH($A237,lookup!$A:$A,0)))</f>
        <v>1_developed</v>
      </c>
      <c r="AM237" s="0" t="str">
        <f aca="false">IF(AND($CF237&lt;&gt;"",IFERROR(INDEX(subsample_country_map!$D:$D,MATCH($CF237,subsample_country_map!$A:$A,0)),"")&lt;&gt;""),INDEX(subsample_country_map!$D:$D,MATCH($CF237,subsample_country_map!$A:$A,0)),INDEX(lookup!$AC:$AC,MATCH($A237,lookup!$A:$A,0)))</f>
        <v>1_western</v>
      </c>
      <c r="AN237" s="0" t="str">
        <f aca="false">IF(AND($CF237&lt;&gt;"",IFERROR(INDEX(subsample_country_map!$E:$E,MATCH($CF237,subsample_country_map!$A:$A,0)),"")&lt;&gt;""),INDEX(subsample_country_map!$E:$E,MATCH($CF237,subsample_country_map!$A:$A,0)),INDEX(lookup!$AD:$AD,MATCH($A237,lookup!$A:$A,0)))</f>
        <v>1_common law</v>
      </c>
      <c r="AO237" s="0" t="str">
        <f aca="false">INDEX(lookup!$Y:$Y,MATCH($A237,lookup!$A:$A,0))</f>
        <v>1_not published</v>
      </c>
      <c r="AP237" s="0" t="str">
        <f aca="false">INDEX(lookup!$Z:$Z,MATCH($A237,lookup!$A:$A,0))</f>
        <v>99_NCE</v>
      </c>
      <c r="AQ237" s="0" t="str">
        <f aca="false">INDEX(lookup!$W:$W,MATCH($A237,lookup!$A:$A,0))</f>
        <v>1_fin/acc/econ</v>
      </c>
      <c r="AS237" s="0" t="s">
        <v>91</v>
      </c>
      <c r="AT237" s="0" t="s">
        <v>397</v>
      </c>
      <c r="AU237" s="0" t="s">
        <v>311</v>
      </c>
      <c r="AV237" s="0" t="s">
        <v>1012</v>
      </c>
      <c r="AX237" s="0" t="s">
        <v>1013</v>
      </c>
      <c r="BA237" s="0" t="n">
        <v>1674</v>
      </c>
      <c r="BB237" s="0" t="s">
        <v>95</v>
      </c>
      <c r="BC237" s="0" t="s">
        <v>868</v>
      </c>
      <c r="BD237" s="0" t="s">
        <v>33</v>
      </c>
      <c r="BE237" s="0" t="s">
        <v>98</v>
      </c>
      <c r="BI237" s="0" t="s">
        <v>143</v>
      </c>
      <c r="BJ237" s="0" t="s">
        <v>987</v>
      </c>
      <c r="BK237" s="0" t="s">
        <v>944</v>
      </c>
      <c r="BL237" s="0" t="s">
        <v>1014</v>
      </c>
      <c r="BM237" s="0" t="s">
        <v>980</v>
      </c>
      <c r="BN237" s="0" t="s">
        <v>929</v>
      </c>
      <c r="BO237" s="0" t="s">
        <v>769</v>
      </c>
      <c r="BP237" s="0" t="s">
        <v>904</v>
      </c>
      <c r="BQ237" s="0" t="s">
        <v>127</v>
      </c>
      <c r="BT237" s="0" t="n">
        <v>0</v>
      </c>
      <c r="BU237" s="0" t="s">
        <v>911</v>
      </c>
      <c r="BW237" s="0" t="n">
        <v>1995</v>
      </c>
      <c r="BX237" s="0" t="n">
        <v>2006</v>
      </c>
      <c r="BY237" s="0" t="s">
        <v>912</v>
      </c>
      <c r="BZ237" s="0" t="n">
        <v>2000.5</v>
      </c>
      <c r="CA237" s="0" t="n">
        <v>0</v>
      </c>
      <c r="CB237" s="0" t="n">
        <v>0</v>
      </c>
      <c r="CC237" s="0" t="n">
        <v>0</v>
      </c>
      <c r="CD237" s="0" t="n">
        <v>-0.0422706621074335</v>
      </c>
      <c r="CE237" s="0" t="n">
        <v>1</v>
      </c>
    </row>
    <row r="238" customFormat="false" ht="15" hidden="false" customHeight="false" outlineLevel="0" collapsed="false">
      <c r="A238" s="0" t="s">
        <v>904</v>
      </c>
      <c r="B238" s="0" t="n">
        <v>1543</v>
      </c>
      <c r="C238" s="0" t="n">
        <v>-0.0180835200145627</v>
      </c>
      <c r="D238" s="0" t="n">
        <v>1674</v>
      </c>
      <c r="E238" s="0" t="n">
        <f aca="false">IF(ISNUMBER($BA238),$BA238,IF(AND(ISNUMBER($D238),ISNUMBER($BW238),ISNUMBER($BX238)),$D238*($BX238-$BW238+1),""))</f>
        <v>1674</v>
      </c>
      <c r="H238" s="0" t="s">
        <v>118</v>
      </c>
      <c r="I238" s="0" t="s">
        <v>119</v>
      </c>
      <c r="J238" s="0" t="n">
        <f aca="false">IF($BW238&lt;&gt;"",$BW238,"")</f>
        <v>1995</v>
      </c>
      <c r="K238" s="0" t="n">
        <f aca="false">IF($BX238&lt;&gt;"",$BX238,"")</f>
        <v>2006</v>
      </c>
      <c r="L238" s="0" t="n">
        <f aca="false">IF(AND(ISNUMBER($BW238),ISNUMBER($BX238)),($BW238+$BX238)/2,"")</f>
        <v>2000.5</v>
      </c>
      <c r="M238" s="0" t="n">
        <f aca="false">IF($L238&lt;&gt;"",$L238,"")</f>
        <v>2000.5</v>
      </c>
      <c r="N238" s="0" t="n">
        <f aca="false">IF(AND(ISNUMBER($BW238),ISNUMBER($BX238)),MIN(1,MAX(0,($BX238-2016+1)/($BX238-$BW238+1))),"")</f>
        <v>0</v>
      </c>
      <c r="O238" s="0" t="n">
        <f aca="false">IF(AND(ISNUMBER($BW238),ISNUMBER($BX238)),MIN(1,MAX(0,($BX238-2017+1)/($BX238-$BW238+1))),"")</f>
        <v>0</v>
      </c>
      <c r="P238" s="0" t="n">
        <f aca="false">IF(AND(ISNUMBER($BW238),ISNUMBER($BX238)),MIN(1,MAX(0,($BX238-2018+1)/($BX238-$BW238+1))),"")</f>
        <v>0</v>
      </c>
      <c r="Q238" s="0" t="n">
        <f aca="false">IF(AND(ISNUMBER($BW238),ISNUMBER($BX238)),MIN(1,MAX(0,($BX238-2019+1)/($BX238-$BW238+1))),"")</f>
        <v>0</v>
      </c>
      <c r="R238" s="0" t="n">
        <f aca="false">IF(AND(ISNUMBER($BW238),ISNUMBER($BX238)),MIN(1,MAX(0,($BX238-2016+1)/($BX238-$BW238+1))),"")</f>
        <v>0</v>
      </c>
      <c r="S238" s="0" t="n">
        <f aca="false">IF($L238&lt;&gt;"",IF($L238&gt;=2015.5,1,0),"")</f>
        <v>0</v>
      </c>
      <c r="T238" s="0" t="n">
        <f aca="false">IF($L238&lt;&gt;"",IF($L238&gt;=2016,1,0),"")</f>
        <v>0</v>
      </c>
      <c r="U238" s="0" t="n">
        <f aca="false">IF(ISNUMBER($BX238),IF($BX238&gt;=2016,1,0),"")</f>
        <v>0</v>
      </c>
      <c r="V238" s="0" t="n">
        <f aca="false">IF(ISNUMBER($BW238),IF($BW238&gt;=2016,1,0),"")</f>
        <v>0</v>
      </c>
      <c r="W238" s="0" t="str">
        <f aca="false">IF(AND(ISNUMBER($BW238),ISNUMBER($BX238)),IF($BW238&gt;=2016,"post-only",IF($BX238&lt;2016,"pre-only","mixed")),"")</f>
        <v>pre-only</v>
      </c>
      <c r="X238" s="0" t="n">
        <f aca="false">IF(AND(ISNUMBER($BW238),ISNUMBER($BX238)),MIN(1,MAX(0,($BX238-2017+1)/($BX238-$BW238+1))),"")</f>
        <v>0</v>
      </c>
      <c r="Y238" s="0" t="n">
        <f aca="false">IF(AND(ISNUMBER($BW238),ISNUMBER($BX238)),MIN(1,MAX(0,($BX238-2018+1)/($BX238-$BW238+1))),"")</f>
        <v>0</v>
      </c>
      <c r="Z238" s="0" t="n">
        <f aca="false">IF(AND(ISNUMBER($BW238),ISNUMBER($BX238)),MIN(1,MAX(0,($BX238-2019+1)/($BX238-$BW238+1))),"")</f>
        <v>0</v>
      </c>
      <c r="AA238" s="0" t="n">
        <f aca="false">IF(ISNUMBER($BX238),IF($BX238&gt;=2017,1,0),"")</f>
        <v>0</v>
      </c>
      <c r="AB238" s="0" t="n">
        <f aca="false">IF(ISNUMBER($BX238),IF($BX238&gt;=2018,1,0),"")</f>
        <v>0</v>
      </c>
      <c r="AC238" s="0" t="n">
        <f aca="false">IF(ISNUMBER($BX238),IF($BX238&gt;=2019,1,0),"")</f>
        <v>0</v>
      </c>
      <c r="AD238" s="0" t="n">
        <f aca="false">IF($L238&lt;&gt;"",IF($L238&gt;2013,1,0),"")</f>
        <v>0</v>
      </c>
      <c r="AE238" s="0" t="n">
        <f aca="false">IF($L238&lt;&gt;"",1+IF($L238&gt;2011,1,0)+IF($L238&gt;2014,1,0),"")</f>
        <v>1</v>
      </c>
      <c r="AF238" s="0" t="s">
        <v>310</v>
      </c>
      <c r="AG238" s="0" t="s">
        <v>88</v>
      </c>
      <c r="AH238" s="0" t="s">
        <v>89</v>
      </c>
      <c r="AI238" s="0" t="s">
        <v>334</v>
      </c>
      <c r="AJ238" s="0" t="s">
        <v>334</v>
      </c>
      <c r="AK238" s="0" t="str">
        <f aca="false">IF(AND($CF238&lt;&gt;"",IFERROR(INDEX(subsample_country_map!$B:$B,MATCH($CF238,subsample_country_map!$A:$A,0)),"")&lt;&gt;""),INDEX(subsample_country_map!$B:$B,MATCH($CF238,subsample_country_map!$A:$A,0)),INDEX(lookup!$AA:$AA,MATCH($A238,lookup!$A:$A,0)))</f>
        <v>1_US</v>
      </c>
      <c r="AL238" s="0" t="str">
        <f aca="false">IF(AND($CF238&lt;&gt;"",IFERROR(INDEX(subsample_country_map!$C:$C,MATCH($CF238,subsample_country_map!$A:$A,0)),"")&lt;&gt;""),INDEX(subsample_country_map!$C:$C,MATCH($CF238,subsample_country_map!$A:$A,0)),INDEX(lookup!$AB:$AB,MATCH($A238,lookup!$A:$A,0)))</f>
        <v>1_developed</v>
      </c>
      <c r="AM238" s="0" t="str">
        <f aca="false">IF(AND($CF238&lt;&gt;"",IFERROR(INDEX(subsample_country_map!$D:$D,MATCH($CF238,subsample_country_map!$A:$A,0)),"")&lt;&gt;""),INDEX(subsample_country_map!$D:$D,MATCH($CF238,subsample_country_map!$A:$A,0)),INDEX(lookup!$AC:$AC,MATCH($A238,lookup!$A:$A,0)))</f>
        <v>1_western</v>
      </c>
      <c r="AN238" s="0" t="str">
        <f aca="false">IF(AND($CF238&lt;&gt;"",IFERROR(INDEX(subsample_country_map!$E:$E,MATCH($CF238,subsample_country_map!$A:$A,0)),"")&lt;&gt;""),INDEX(subsample_country_map!$E:$E,MATCH($CF238,subsample_country_map!$A:$A,0)),INDEX(lookup!$AD:$AD,MATCH($A238,lookup!$A:$A,0)))</f>
        <v>1_common law</v>
      </c>
      <c r="AO238" s="0" t="str">
        <f aca="false">INDEX(lookup!$Y:$Y,MATCH($A238,lookup!$A:$A,0))</f>
        <v>1_not published</v>
      </c>
      <c r="AP238" s="0" t="str">
        <f aca="false">INDEX(lookup!$Z:$Z,MATCH($A238,lookup!$A:$A,0))</f>
        <v>99_NCE</v>
      </c>
      <c r="AQ238" s="0" t="str">
        <f aca="false">INDEX(lookup!$W:$W,MATCH($A238,lookup!$A:$A,0))</f>
        <v>1_fin/acc/econ</v>
      </c>
      <c r="AS238" s="0" t="s">
        <v>91</v>
      </c>
      <c r="AT238" s="0" t="s">
        <v>397</v>
      </c>
      <c r="AU238" s="0" t="s">
        <v>311</v>
      </c>
      <c r="AV238" s="0" t="s">
        <v>1015</v>
      </c>
      <c r="AX238" s="0" t="s">
        <v>1016</v>
      </c>
      <c r="BA238" s="0" t="n">
        <v>1674</v>
      </c>
      <c r="BB238" s="0" t="s">
        <v>95</v>
      </c>
      <c r="BC238" s="0" t="s">
        <v>868</v>
      </c>
      <c r="BD238" s="0" t="s">
        <v>33</v>
      </c>
      <c r="BE238" s="0" t="s">
        <v>98</v>
      </c>
      <c r="BI238" s="0" t="s">
        <v>143</v>
      </c>
      <c r="BJ238" s="0" t="s">
        <v>987</v>
      </c>
      <c r="BK238" s="0" t="s">
        <v>944</v>
      </c>
      <c r="BL238" s="0" t="s">
        <v>1017</v>
      </c>
      <c r="BM238" s="0" t="s">
        <v>984</v>
      </c>
      <c r="BN238" s="0" t="s">
        <v>929</v>
      </c>
      <c r="BO238" s="0" t="s">
        <v>769</v>
      </c>
      <c r="BP238" s="0" t="s">
        <v>904</v>
      </c>
      <c r="BQ238" s="0" t="s">
        <v>127</v>
      </c>
      <c r="BT238" s="0" t="n">
        <v>0</v>
      </c>
      <c r="BU238" s="0" t="s">
        <v>911</v>
      </c>
      <c r="BW238" s="0" t="n">
        <v>1995</v>
      </c>
      <c r="BX238" s="0" t="n">
        <v>2006</v>
      </c>
      <c r="BY238" s="0" t="s">
        <v>912</v>
      </c>
      <c r="BZ238" s="0" t="n">
        <v>2000.5</v>
      </c>
      <c r="CA238" s="0" t="n">
        <v>0</v>
      </c>
      <c r="CB238" s="0" t="n">
        <v>0</v>
      </c>
      <c r="CC238" s="0" t="n">
        <v>0</v>
      </c>
      <c r="CD238" s="0" t="n">
        <v>-0.0180854915876556</v>
      </c>
      <c r="CE238" s="0" t="n">
        <v>1</v>
      </c>
    </row>
    <row r="239" customFormat="false" ht="15" hidden="false" customHeight="false" outlineLevel="0" collapsed="false">
      <c r="A239" s="0" t="s">
        <v>904</v>
      </c>
      <c r="B239" s="0" t="n">
        <v>1544</v>
      </c>
      <c r="C239" s="0" t="n">
        <v>-0.0560027266089651</v>
      </c>
      <c r="D239" s="0" t="n">
        <v>5291</v>
      </c>
      <c r="E239" s="0" t="n">
        <f aca="false">IF(ISNUMBER($BA239),$BA239,IF(AND(ISNUMBER($D239),ISNUMBER($BW239),ISNUMBER($BX239)),$D239*($BX239-$BW239+1),""))</f>
        <v>5291</v>
      </c>
      <c r="H239" s="0" t="s">
        <v>118</v>
      </c>
      <c r="I239" s="0" t="s">
        <v>119</v>
      </c>
      <c r="J239" s="0" t="n">
        <f aca="false">IF($BW239&lt;&gt;"",$BW239,"")</f>
        <v>1995</v>
      </c>
      <c r="K239" s="0" t="n">
        <f aca="false">IF($BX239&lt;&gt;"",$BX239,"")</f>
        <v>2006</v>
      </c>
      <c r="L239" s="0" t="n">
        <f aca="false">IF(AND(ISNUMBER($BW239),ISNUMBER($BX239)),($BW239+$BX239)/2,"")</f>
        <v>2000.5</v>
      </c>
      <c r="M239" s="0" t="n">
        <f aca="false">IF($L239&lt;&gt;"",$L239,"")</f>
        <v>2000.5</v>
      </c>
      <c r="N239" s="0" t="n">
        <f aca="false">IF(AND(ISNUMBER($BW239),ISNUMBER($BX239)),MIN(1,MAX(0,($BX239-2016+1)/($BX239-$BW239+1))),"")</f>
        <v>0</v>
      </c>
      <c r="O239" s="0" t="n">
        <f aca="false">IF(AND(ISNUMBER($BW239),ISNUMBER($BX239)),MIN(1,MAX(0,($BX239-2017+1)/($BX239-$BW239+1))),"")</f>
        <v>0</v>
      </c>
      <c r="P239" s="0" t="n">
        <f aca="false">IF(AND(ISNUMBER($BW239),ISNUMBER($BX239)),MIN(1,MAX(0,($BX239-2018+1)/($BX239-$BW239+1))),"")</f>
        <v>0</v>
      </c>
      <c r="Q239" s="0" t="n">
        <f aca="false">IF(AND(ISNUMBER($BW239),ISNUMBER($BX239)),MIN(1,MAX(0,($BX239-2019+1)/($BX239-$BW239+1))),"")</f>
        <v>0</v>
      </c>
      <c r="R239" s="0" t="n">
        <f aca="false">IF(AND(ISNUMBER($BW239),ISNUMBER($BX239)),MIN(1,MAX(0,($BX239-2016+1)/($BX239-$BW239+1))),"")</f>
        <v>0</v>
      </c>
      <c r="S239" s="0" t="n">
        <f aca="false">IF($L239&lt;&gt;"",IF($L239&gt;=2015.5,1,0),"")</f>
        <v>0</v>
      </c>
      <c r="T239" s="0" t="n">
        <f aca="false">IF($L239&lt;&gt;"",IF($L239&gt;=2016,1,0),"")</f>
        <v>0</v>
      </c>
      <c r="U239" s="0" t="n">
        <f aca="false">IF(ISNUMBER($BX239),IF($BX239&gt;=2016,1,0),"")</f>
        <v>0</v>
      </c>
      <c r="V239" s="0" t="n">
        <f aca="false">IF(ISNUMBER($BW239),IF($BW239&gt;=2016,1,0),"")</f>
        <v>0</v>
      </c>
      <c r="W239" s="0" t="str">
        <f aca="false">IF(AND(ISNUMBER($BW239),ISNUMBER($BX239)),IF($BW239&gt;=2016,"post-only",IF($BX239&lt;2016,"pre-only","mixed")),"")</f>
        <v>pre-only</v>
      </c>
      <c r="X239" s="0" t="n">
        <f aca="false">IF(AND(ISNUMBER($BW239),ISNUMBER($BX239)),MIN(1,MAX(0,($BX239-2017+1)/($BX239-$BW239+1))),"")</f>
        <v>0</v>
      </c>
      <c r="Y239" s="0" t="n">
        <f aca="false">IF(AND(ISNUMBER($BW239),ISNUMBER($BX239)),MIN(1,MAX(0,($BX239-2018+1)/($BX239-$BW239+1))),"")</f>
        <v>0</v>
      </c>
      <c r="Z239" s="0" t="n">
        <f aca="false">IF(AND(ISNUMBER($BW239),ISNUMBER($BX239)),MIN(1,MAX(0,($BX239-2019+1)/($BX239-$BW239+1))),"")</f>
        <v>0</v>
      </c>
      <c r="AA239" s="0" t="n">
        <f aca="false">IF(ISNUMBER($BX239),IF($BX239&gt;=2017,1,0),"")</f>
        <v>0</v>
      </c>
      <c r="AB239" s="0" t="n">
        <f aca="false">IF(ISNUMBER($BX239),IF($BX239&gt;=2018,1,0),"")</f>
        <v>0</v>
      </c>
      <c r="AC239" s="0" t="n">
        <f aca="false">IF(ISNUMBER($BX239),IF($BX239&gt;=2019,1,0),"")</f>
        <v>0</v>
      </c>
      <c r="AD239" s="0" t="n">
        <f aca="false">IF($L239&lt;&gt;"",IF($L239&gt;2013,1,0),"")</f>
        <v>0</v>
      </c>
      <c r="AE239" s="0" t="n">
        <f aca="false">IF($L239&lt;&gt;"",1+IF($L239&gt;2011,1,0)+IF($L239&gt;2014,1,0),"")</f>
        <v>1</v>
      </c>
      <c r="AF239" s="0" t="s">
        <v>310</v>
      </c>
      <c r="AG239" s="0" t="s">
        <v>88</v>
      </c>
      <c r="AH239" s="0" t="s">
        <v>89</v>
      </c>
      <c r="AI239" s="0" t="s">
        <v>334</v>
      </c>
      <c r="AJ239" s="0" t="s">
        <v>334</v>
      </c>
      <c r="AK239" s="0" t="str">
        <f aca="false">IF(AND($CF239&lt;&gt;"",IFERROR(INDEX(subsample_country_map!$B:$B,MATCH($CF239,subsample_country_map!$A:$A,0)),"")&lt;&gt;""),INDEX(subsample_country_map!$B:$B,MATCH($CF239,subsample_country_map!$A:$A,0)),INDEX(lookup!$AA:$AA,MATCH($A239,lookup!$A:$A,0)))</f>
        <v>1_US</v>
      </c>
      <c r="AL239" s="0" t="str">
        <f aca="false">IF(AND($CF239&lt;&gt;"",IFERROR(INDEX(subsample_country_map!$C:$C,MATCH($CF239,subsample_country_map!$A:$A,0)),"")&lt;&gt;""),INDEX(subsample_country_map!$C:$C,MATCH($CF239,subsample_country_map!$A:$A,0)),INDEX(lookup!$AB:$AB,MATCH($A239,lookup!$A:$A,0)))</f>
        <v>1_developed</v>
      </c>
      <c r="AM239" s="0" t="str">
        <f aca="false">IF(AND($CF239&lt;&gt;"",IFERROR(INDEX(subsample_country_map!$D:$D,MATCH($CF239,subsample_country_map!$A:$A,0)),"")&lt;&gt;""),INDEX(subsample_country_map!$D:$D,MATCH($CF239,subsample_country_map!$A:$A,0)),INDEX(lookup!$AC:$AC,MATCH($A239,lookup!$A:$A,0)))</f>
        <v>1_western</v>
      </c>
      <c r="AN239" s="0" t="str">
        <f aca="false">IF(AND($CF239&lt;&gt;"",IFERROR(INDEX(subsample_country_map!$E:$E,MATCH($CF239,subsample_country_map!$A:$A,0)),"")&lt;&gt;""),INDEX(subsample_country_map!$E:$E,MATCH($CF239,subsample_country_map!$A:$A,0)),INDEX(lookup!$AD:$AD,MATCH($A239,lookup!$A:$A,0)))</f>
        <v>1_common law</v>
      </c>
      <c r="AO239" s="0" t="str">
        <f aca="false">INDEX(lookup!$Y:$Y,MATCH($A239,lookup!$A:$A,0))</f>
        <v>1_not published</v>
      </c>
      <c r="AP239" s="0" t="str">
        <f aca="false">INDEX(lookup!$Z:$Z,MATCH($A239,lookup!$A:$A,0))</f>
        <v>99_NCE</v>
      </c>
      <c r="AQ239" s="0" t="str">
        <f aca="false">INDEX(lookup!$W:$W,MATCH($A239,lookup!$A:$A,0))</f>
        <v>1_fin/acc/econ</v>
      </c>
      <c r="AS239" s="0" t="s">
        <v>91</v>
      </c>
      <c r="AT239" s="0" t="s">
        <v>111</v>
      </c>
      <c r="AU239" s="0" t="s">
        <v>311</v>
      </c>
      <c r="AV239" s="0" t="s">
        <v>1018</v>
      </c>
      <c r="AX239" s="0" t="s">
        <v>1019</v>
      </c>
      <c r="BA239" s="0" t="n">
        <v>5291</v>
      </c>
      <c r="BB239" s="0" t="s">
        <v>95</v>
      </c>
      <c r="BC239" s="0" t="s">
        <v>868</v>
      </c>
      <c r="BD239" s="0" t="s">
        <v>33</v>
      </c>
      <c r="BE239" s="0" t="s">
        <v>98</v>
      </c>
      <c r="BI239" s="0" t="s">
        <v>143</v>
      </c>
      <c r="BJ239" s="0" t="s">
        <v>1020</v>
      </c>
      <c r="BK239" s="0" t="s">
        <v>944</v>
      </c>
      <c r="BL239" s="0" t="s">
        <v>1021</v>
      </c>
      <c r="BM239" s="0" t="s">
        <v>946</v>
      </c>
      <c r="BN239" s="0" t="s">
        <v>937</v>
      </c>
      <c r="BO239" s="0" t="s">
        <v>769</v>
      </c>
      <c r="BP239" s="0" t="s">
        <v>904</v>
      </c>
      <c r="BQ239" s="0" t="s">
        <v>127</v>
      </c>
      <c r="BT239" s="0" t="n">
        <v>0</v>
      </c>
      <c r="BU239" s="0" t="s">
        <v>911</v>
      </c>
      <c r="BW239" s="0" t="n">
        <v>1995</v>
      </c>
      <c r="BX239" s="0" t="n">
        <v>2006</v>
      </c>
      <c r="BY239" s="0" t="s">
        <v>912</v>
      </c>
      <c r="BZ239" s="0" t="n">
        <v>2000.5</v>
      </c>
      <c r="CA239" s="0" t="n">
        <v>0</v>
      </c>
      <c r="CB239" s="0" t="n">
        <v>0</v>
      </c>
      <c r="CC239" s="0" t="n">
        <v>0</v>
      </c>
      <c r="CD239" s="0" t="n">
        <v>-0.056061384247282</v>
      </c>
      <c r="CE239" s="0" t="n">
        <v>1</v>
      </c>
    </row>
    <row r="240" customFormat="false" ht="15" hidden="false" customHeight="false" outlineLevel="0" collapsed="false">
      <c r="A240" s="0" t="s">
        <v>904</v>
      </c>
      <c r="B240" s="0" t="n">
        <v>1545</v>
      </c>
      <c r="C240" s="0" t="n">
        <v>-0.0116847760986672</v>
      </c>
      <c r="D240" s="0" t="n">
        <v>5291</v>
      </c>
      <c r="E240" s="0" t="n">
        <f aca="false">IF(ISNUMBER($BA240),$BA240,IF(AND(ISNUMBER($D240),ISNUMBER($BW240),ISNUMBER($BX240)),$D240*($BX240-$BW240+1),""))</f>
        <v>5291</v>
      </c>
      <c r="H240" s="0" t="s">
        <v>118</v>
      </c>
      <c r="I240" s="0" t="s">
        <v>119</v>
      </c>
      <c r="J240" s="0" t="n">
        <f aca="false">IF($BW240&lt;&gt;"",$BW240,"")</f>
        <v>1995</v>
      </c>
      <c r="K240" s="0" t="n">
        <f aca="false">IF($BX240&lt;&gt;"",$BX240,"")</f>
        <v>2006</v>
      </c>
      <c r="L240" s="0" t="n">
        <f aca="false">IF(AND(ISNUMBER($BW240),ISNUMBER($BX240)),($BW240+$BX240)/2,"")</f>
        <v>2000.5</v>
      </c>
      <c r="M240" s="0" t="n">
        <f aca="false">IF($L240&lt;&gt;"",$L240,"")</f>
        <v>2000.5</v>
      </c>
      <c r="N240" s="0" t="n">
        <f aca="false">IF(AND(ISNUMBER($BW240),ISNUMBER($BX240)),MIN(1,MAX(0,($BX240-2016+1)/($BX240-$BW240+1))),"")</f>
        <v>0</v>
      </c>
      <c r="O240" s="0" t="n">
        <f aca="false">IF(AND(ISNUMBER($BW240),ISNUMBER($BX240)),MIN(1,MAX(0,($BX240-2017+1)/($BX240-$BW240+1))),"")</f>
        <v>0</v>
      </c>
      <c r="P240" s="0" t="n">
        <f aca="false">IF(AND(ISNUMBER($BW240),ISNUMBER($BX240)),MIN(1,MAX(0,($BX240-2018+1)/($BX240-$BW240+1))),"")</f>
        <v>0</v>
      </c>
      <c r="Q240" s="0" t="n">
        <f aca="false">IF(AND(ISNUMBER($BW240),ISNUMBER($BX240)),MIN(1,MAX(0,($BX240-2019+1)/($BX240-$BW240+1))),"")</f>
        <v>0</v>
      </c>
      <c r="R240" s="0" t="n">
        <f aca="false">IF(AND(ISNUMBER($BW240),ISNUMBER($BX240)),MIN(1,MAX(0,($BX240-2016+1)/($BX240-$BW240+1))),"")</f>
        <v>0</v>
      </c>
      <c r="S240" s="0" t="n">
        <f aca="false">IF($L240&lt;&gt;"",IF($L240&gt;=2015.5,1,0),"")</f>
        <v>0</v>
      </c>
      <c r="T240" s="0" t="n">
        <f aca="false">IF($L240&lt;&gt;"",IF($L240&gt;=2016,1,0),"")</f>
        <v>0</v>
      </c>
      <c r="U240" s="0" t="n">
        <f aca="false">IF(ISNUMBER($BX240),IF($BX240&gt;=2016,1,0),"")</f>
        <v>0</v>
      </c>
      <c r="V240" s="0" t="n">
        <f aca="false">IF(ISNUMBER($BW240),IF($BW240&gt;=2016,1,0),"")</f>
        <v>0</v>
      </c>
      <c r="W240" s="0" t="str">
        <f aca="false">IF(AND(ISNUMBER($BW240),ISNUMBER($BX240)),IF($BW240&gt;=2016,"post-only",IF($BX240&lt;2016,"pre-only","mixed")),"")</f>
        <v>pre-only</v>
      </c>
      <c r="X240" s="0" t="n">
        <f aca="false">IF(AND(ISNUMBER($BW240),ISNUMBER($BX240)),MIN(1,MAX(0,($BX240-2017+1)/($BX240-$BW240+1))),"")</f>
        <v>0</v>
      </c>
      <c r="Y240" s="0" t="n">
        <f aca="false">IF(AND(ISNUMBER($BW240),ISNUMBER($BX240)),MIN(1,MAX(0,($BX240-2018+1)/($BX240-$BW240+1))),"")</f>
        <v>0</v>
      </c>
      <c r="Z240" s="0" t="n">
        <f aca="false">IF(AND(ISNUMBER($BW240),ISNUMBER($BX240)),MIN(1,MAX(0,($BX240-2019+1)/($BX240-$BW240+1))),"")</f>
        <v>0</v>
      </c>
      <c r="AA240" s="0" t="n">
        <f aca="false">IF(ISNUMBER($BX240),IF($BX240&gt;=2017,1,0),"")</f>
        <v>0</v>
      </c>
      <c r="AB240" s="0" t="n">
        <f aca="false">IF(ISNUMBER($BX240),IF($BX240&gt;=2018,1,0),"")</f>
        <v>0</v>
      </c>
      <c r="AC240" s="0" t="n">
        <f aca="false">IF(ISNUMBER($BX240),IF($BX240&gt;=2019,1,0),"")</f>
        <v>0</v>
      </c>
      <c r="AD240" s="0" t="n">
        <f aca="false">IF($L240&lt;&gt;"",IF($L240&gt;2013,1,0),"")</f>
        <v>0</v>
      </c>
      <c r="AE240" s="0" t="n">
        <f aca="false">IF($L240&lt;&gt;"",1+IF($L240&gt;2011,1,0)+IF($L240&gt;2014,1,0),"")</f>
        <v>1</v>
      </c>
      <c r="AF240" s="0" t="s">
        <v>310</v>
      </c>
      <c r="AG240" s="0" t="s">
        <v>88</v>
      </c>
      <c r="AH240" s="0" t="s">
        <v>89</v>
      </c>
      <c r="AI240" s="0" t="s">
        <v>334</v>
      </c>
      <c r="AJ240" s="0" t="s">
        <v>334</v>
      </c>
      <c r="AK240" s="0" t="str">
        <f aca="false">IF(AND($CF240&lt;&gt;"",IFERROR(INDEX(subsample_country_map!$B:$B,MATCH($CF240,subsample_country_map!$A:$A,0)),"")&lt;&gt;""),INDEX(subsample_country_map!$B:$B,MATCH($CF240,subsample_country_map!$A:$A,0)),INDEX(lookup!$AA:$AA,MATCH($A240,lookup!$A:$A,0)))</f>
        <v>1_US</v>
      </c>
      <c r="AL240" s="0" t="str">
        <f aca="false">IF(AND($CF240&lt;&gt;"",IFERROR(INDEX(subsample_country_map!$C:$C,MATCH($CF240,subsample_country_map!$A:$A,0)),"")&lt;&gt;""),INDEX(subsample_country_map!$C:$C,MATCH($CF240,subsample_country_map!$A:$A,0)),INDEX(lookup!$AB:$AB,MATCH($A240,lookup!$A:$A,0)))</f>
        <v>1_developed</v>
      </c>
      <c r="AM240" s="0" t="str">
        <f aca="false">IF(AND($CF240&lt;&gt;"",IFERROR(INDEX(subsample_country_map!$D:$D,MATCH($CF240,subsample_country_map!$A:$A,0)),"")&lt;&gt;""),INDEX(subsample_country_map!$D:$D,MATCH($CF240,subsample_country_map!$A:$A,0)),INDEX(lookup!$AC:$AC,MATCH($A240,lookup!$A:$A,0)))</f>
        <v>1_western</v>
      </c>
      <c r="AN240" s="0" t="str">
        <f aca="false">IF(AND($CF240&lt;&gt;"",IFERROR(INDEX(subsample_country_map!$E:$E,MATCH($CF240,subsample_country_map!$A:$A,0)),"")&lt;&gt;""),INDEX(subsample_country_map!$E:$E,MATCH($CF240,subsample_country_map!$A:$A,0)),INDEX(lookup!$AD:$AD,MATCH($A240,lookup!$A:$A,0)))</f>
        <v>1_common law</v>
      </c>
      <c r="AO240" s="0" t="str">
        <f aca="false">INDEX(lookup!$Y:$Y,MATCH($A240,lookup!$A:$A,0))</f>
        <v>1_not published</v>
      </c>
      <c r="AP240" s="0" t="str">
        <f aca="false">INDEX(lookup!$Z:$Z,MATCH($A240,lookup!$A:$A,0))</f>
        <v>99_NCE</v>
      </c>
      <c r="AQ240" s="0" t="str">
        <f aca="false">INDEX(lookup!$W:$W,MATCH($A240,lookup!$A:$A,0))</f>
        <v>1_fin/acc/econ</v>
      </c>
      <c r="AS240" s="0" t="s">
        <v>91</v>
      </c>
      <c r="AT240" s="0" t="s">
        <v>111</v>
      </c>
      <c r="AU240" s="0" t="s">
        <v>311</v>
      </c>
      <c r="AV240" s="0" t="s">
        <v>1022</v>
      </c>
      <c r="AX240" s="0" t="s">
        <v>1023</v>
      </c>
      <c r="BA240" s="0" t="n">
        <v>5291</v>
      </c>
      <c r="BB240" s="0" t="s">
        <v>95</v>
      </c>
      <c r="BC240" s="0" t="s">
        <v>868</v>
      </c>
      <c r="BD240" s="0" t="s">
        <v>33</v>
      </c>
      <c r="BE240" s="0" t="s">
        <v>98</v>
      </c>
      <c r="BI240" s="0" t="s">
        <v>143</v>
      </c>
      <c r="BJ240" s="0" t="s">
        <v>1020</v>
      </c>
      <c r="BK240" s="0" t="s">
        <v>944</v>
      </c>
      <c r="BL240" s="0" t="s">
        <v>1024</v>
      </c>
      <c r="BM240" s="0" t="s">
        <v>949</v>
      </c>
      <c r="BN240" s="0" t="s">
        <v>937</v>
      </c>
      <c r="BO240" s="0" t="s">
        <v>769</v>
      </c>
      <c r="BP240" s="0" t="s">
        <v>904</v>
      </c>
      <c r="BQ240" s="0" t="s">
        <v>127</v>
      </c>
      <c r="BT240" s="0" t="n">
        <v>0</v>
      </c>
      <c r="BU240" s="0" t="s">
        <v>911</v>
      </c>
      <c r="BW240" s="0" t="n">
        <v>1995</v>
      </c>
      <c r="BX240" s="0" t="n">
        <v>2006</v>
      </c>
      <c r="BY240" s="0" t="s">
        <v>912</v>
      </c>
      <c r="BZ240" s="0" t="n">
        <v>2000.5</v>
      </c>
      <c r="CA240" s="0" t="n">
        <v>0</v>
      </c>
      <c r="CB240" s="0" t="n">
        <v>0</v>
      </c>
      <c r="CC240" s="0" t="n">
        <v>0</v>
      </c>
      <c r="CD240" s="0" t="n">
        <v>-0.0116853079319466</v>
      </c>
      <c r="CE240" s="0" t="n">
        <v>1</v>
      </c>
    </row>
    <row r="241" customFormat="false" ht="15" hidden="false" customHeight="false" outlineLevel="0" collapsed="false">
      <c r="A241" s="0" t="s">
        <v>904</v>
      </c>
      <c r="B241" s="0" t="n">
        <v>1546</v>
      </c>
      <c r="C241" s="0" t="n">
        <v>0.0236394944608783</v>
      </c>
      <c r="D241" s="0" t="n">
        <v>5291</v>
      </c>
      <c r="E241" s="0" t="n">
        <f aca="false">IF(ISNUMBER($BA241),$BA241,IF(AND(ISNUMBER($D241),ISNUMBER($BW241),ISNUMBER($BX241)),$D241*($BX241-$BW241+1),""))</f>
        <v>5291</v>
      </c>
      <c r="H241" s="0" t="s">
        <v>118</v>
      </c>
      <c r="I241" s="0" t="s">
        <v>119</v>
      </c>
      <c r="J241" s="0" t="n">
        <f aca="false">IF($BW241&lt;&gt;"",$BW241,"")</f>
        <v>1995</v>
      </c>
      <c r="K241" s="0" t="n">
        <f aca="false">IF($BX241&lt;&gt;"",$BX241,"")</f>
        <v>2006</v>
      </c>
      <c r="L241" s="0" t="n">
        <f aca="false">IF(AND(ISNUMBER($BW241),ISNUMBER($BX241)),($BW241+$BX241)/2,"")</f>
        <v>2000.5</v>
      </c>
      <c r="M241" s="0" t="n">
        <f aca="false">IF($L241&lt;&gt;"",$L241,"")</f>
        <v>2000.5</v>
      </c>
      <c r="N241" s="0" t="n">
        <f aca="false">IF(AND(ISNUMBER($BW241),ISNUMBER($BX241)),MIN(1,MAX(0,($BX241-2016+1)/($BX241-$BW241+1))),"")</f>
        <v>0</v>
      </c>
      <c r="O241" s="0" t="n">
        <f aca="false">IF(AND(ISNUMBER($BW241),ISNUMBER($BX241)),MIN(1,MAX(0,($BX241-2017+1)/($BX241-$BW241+1))),"")</f>
        <v>0</v>
      </c>
      <c r="P241" s="0" t="n">
        <f aca="false">IF(AND(ISNUMBER($BW241),ISNUMBER($BX241)),MIN(1,MAX(0,($BX241-2018+1)/($BX241-$BW241+1))),"")</f>
        <v>0</v>
      </c>
      <c r="Q241" s="0" t="n">
        <f aca="false">IF(AND(ISNUMBER($BW241),ISNUMBER($BX241)),MIN(1,MAX(0,($BX241-2019+1)/($BX241-$BW241+1))),"")</f>
        <v>0</v>
      </c>
      <c r="R241" s="0" t="n">
        <f aca="false">IF(AND(ISNUMBER($BW241),ISNUMBER($BX241)),MIN(1,MAX(0,($BX241-2016+1)/($BX241-$BW241+1))),"")</f>
        <v>0</v>
      </c>
      <c r="S241" s="0" t="n">
        <f aca="false">IF($L241&lt;&gt;"",IF($L241&gt;=2015.5,1,0),"")</f>
        <v>0</v>
      </c>
      <c r="T241" s="0" t="n">
        <f aca="false">IF($L241&lt;&gt;"",IF($L241&gt;=2016,1,0),"")</f>
        <v>0</v>
      </c>
      <c r="U241" s="0" t="n">
        <f aca="false">IF(ISNUMBER($BX241),IF($BX241&gt;=2016,1,0),"")</f>
        <v>0</v>
      </c>
      <c r="V241" s="0" t="n">
        <f aca="false">IF(ISNUMBER($BW241),IF($BW241&gt;=2016,1,0),"")</f>
        <v>0</v>
      </c>
      <c r="W241" s="0" t="str">
        <f aca="false">IF(AND(ISNUMBER($BW241),ISNUMBER($BX241)),IF($BW241&gt;=2016,"post-only",IF($BX241&lt;2016,"pre-only","mixed")),"")</f>
        <v>pre-only</v>
      </c>
      <c r="X241" s="0" t="n">
        <f aca="false">IF(AND(ISNUMBER($BW241),ISNUMBER($BX241)),MIN(1,MAX(0,($BX241-2017+1)/($BX241-$BW241+1))),"")</f>
        <v>0</v>
      </c>
      <c r="Y241" s="0" t="n">
        <f aca="false">IF(AND(ISNUMBER($BW241),ISNUMBER($BX241)),MIN(1,MAX(0,($BX241-2018+1)/($BX241-$BW241+1))),"")</f>
        <v>0</v>
      </c>
      <c r="Z241" s="0" t="n">
        <f aca="false">IF(AND(ISNUMBER($BW241),ISNUMBER($BX241)),MIN(1,MAX(0,($BX241-2019+1)/($BX241-$BW241+1))),"")</f>
        <v>0</v>
      </c>
      <c r="AA241" s="0" t="n">
        <f aca="false">IF(ISNUMBER($BX241),IF($BX241&gt;=2017,1,0),"")</f>
        <v>0</v>
      </c>
      <c r="AB241" s="0" t="n">
        <f aca="false">IF(ISNUMBER($BX241),IF($BX241&gt;=2018,1,0),"")</f>
        <v>0</v>
      </c>
      <c r="AC241" s="0" t="n">
        <f aca="false">IF(ISNUMBER($BX241),IF($BX241&gt;=2019,1,0),"")</f>
        <v>0</v>
      </c>
      <c r="AD241" s="0" t="n">
        <f aca="false">IF($L241&lt;&gt;"",IF($L241&gt;2013,1,0),"")</f>
        <v>0</v>
      </c>
      <c r="AE241" s="0" t="n">
        <f aca="false">IF($L241&lt;&gt;"",1+IF($L241&gt;2011,1,0)+IF($L241&gt;2014,1,0),"")</f>
        <v>1</v>
      </c>
      <c r="AF241" s="0" t="s">
        <v>310</v>
      </c>
      <c r="AG241" s="0" t="s">
        <v>88</v>
      </c>
      <c r="AH241" s="0" t="s">
        <v>89</v>
      </c>
      <c r="AI241" s="0" t="s">
        <v>334</v>
      </c>
      <c r="AJ241" s="0" t="s">
        <v>334</v>
      </c>
      <c r="AK241" s="0" t="str">
        <f aca="false">IF(AND($CF241&lt;&gt;"",IFERROR(INDEX(subsample_country_map!$B:$B,MATCH($CF241,subsample_country_map!$A:$A,0)),"")&lt;&gt;""),INDEX(subsample_country_map!$B:$B,MATCH($CF241,subsample_country_map!$A:$A,0)),INDEX(lookup!$AA:$AA,MATCH($A241,lookup!$A:$A,0)))</f>
        <v>1_US</v>
      </c>
      <c r="AL241" s="0" t="str">
        <f aca="false">IF(AND($CF241&lt;&gt;"",IFERROR(INDEX(subsample_country_map!$C:$C,MATCH($CF241,subsample_country_map!$A:$A,0)),"")&lt;&gt;""),INDEX(subsample_country_map!$C:$C,MATCH($CF241,subsample_country_map!$A:$A,0)),INDEX(lookup!$AB:$AB,MATCH($A241,lookup!$A:$A,0)))</f>
        <v>1_developed</v>
      </c>
      <c r="AM241" s="0" t="str">
        <f aca="false">IF(AND($CF241&lt;&gt;"",IFERROR(INDEX(subsample_country_map!$D:$D,MATCH($CF241,subsample_country_map!$A:$A,0)),"")&lt;&gt;""),INDEX(subsample_country_map!$D:$D,MATCH($CF241,subsample_country_map!$A:$A,0)),INDEX(lookup!$AC:$AC,MATCH($A241,lookup!$A:$A,0)))</f>
        <v>1_western</v>
      </c>
      <c r="AN241" s="0" t="str">
        <f aca="false">IF(AND($CF241&lt;&gt;"",IFERROR(INDEX(subsample_country_map!$E:$E,MATCH($CF241,subsample_country_map!$A:$A,0)),"")&lt;&gt;""),INDEX(subsample_country_map!$E:$E,MATCH($CF241,subsample_country_map!$A:$A,0)),INDEX(lookup!$AD:$AD,MATCH($A241,lookup!$A:$A,0)))</f>
        <v>1_common law</v>
      </c>
      <c r="AO241" s="0" t="str">
        <f aca="false">INDEX(lookup!$Y:$Y,MATCH($A241,lookup!$A:$A,0))</f>
        <v>1_not published</v>
      </c>
      <c r="AP241" s="0" t="str">
        <f aca="false">INDEX(lookup!$Z:$Z,MATCH($A241,lookup!$A:$A,0))</f>
        <v>99_NCE</v>
      </c>
      <c r="AQ241" s="0" t="str">
        <f aca="false">INDEX(lookup!$W:$W,MATCH($A241,lookup!$A:$A,0))</f>
        <v>1_fin/acc/econ</v>
      </c>
      <c r="AS241" s="0" t="s">
        <v>91</v>
      </c>
      <c r="AT241" s="0" t="s">
        <v>111</v>
      </c>
      <c r="AU241" s="0" t="s">
        <v>311</v>
      </c>
      <c r="AV241" s="0" t="s">
        <v>1025</v>
      </c>
      <c r="AX241" s="0" t="s">
        <v>1026</v>
      </c>
      <c r="BA241" s="0" t="n">
        <v>5291</v>
      </c>
      <c r="BB241" s="0" t="s">
        <v>95</v>
      </c>
      <c r="BC241" s="0" t="s">
        <v>868</v>
      </c>
      <c r="BD241" s="0" t="s">
        <v>33</v>
      </c>
      <c r="BE241" s="0" t="s">
        <v>98</v>
      </c>
      <c r="BI241" s="0" t="s">
        <v>143</v>
      </c>
      <c r="BJ241" s="0" t="s">
        <v>1020</v>
      </c>
      <c r="BK241" s="0" t="s">
        <v>944</v>
      </c>
      <c r="BL241" s="0" t="s">
        <v>1027</v>
      </c>
      <c r="BM241" s="0" t="s">
        <v>953</v>
      </c>
      <c r="BN241" s="0" t="s">
        <v>937</v>
      </c>
      <c r="BO241" s="0" t="s">
        <v>769</v>
      </c>
      <c r="BP241" s="0" t="s">
        <v>904</v>
      </c>
      <c r="BQ241" s="0" t="s">
        <v>127</v>
      </c>
      <c r="BT241" s="0" t="n">
        <v>0</v>
      </c>
      <c r="BU241" s="0" t="s">
        <v>911</v>
      </c>
      <c r="BW241" s="0" t="n">
        <v>1995</v>
      </c>
      <c r="BX241" s="0" t="n">
        <v>2006</v>
      </c>
      <c r="BY241" s="0" t="s">
        <v>912</v>
      </c>
      <c r="BZ241" s="0" t="n">
        <v>2000.5</v>
      </c>
      <c r="CA241" s="0" t="n">
        <v>0</v>
      </c>
      <c r="CB241" s="0" t="n">
        <v>0</v>
      </c>
      <c r="CC241" s="0" t="n">
        <v>0</v>
      </c>
      <c r="CD241" s="0" t="n">
        <v>0.023643899390259</v>
      </c>
      <c r="CE241" s="0" t="n">
        <v>1</v>
      </c>
    </row>
    <row r="242" customFormat="false" ht="15" hidden="false" customHeight="false" outlineLevel="0" collapsed="false">
      <c r="A242" s="0" t="s">
        <v>904</v>
      </c>
      <c r="B242" s="0" t="n">
        <v>1547</v>
      </c>
      <c r="C242" s="0" t="n">
        <v>-0.00577395201274993</v>
      </c>
      <c r="D242" s="0" t="n">
        <v>5291</v>
      </c>
      <c r="E242" s="0" t="n">
        <f aca="false">IF(ISNUMBER($BA242),$BA242,IF(AND(ISNUMBER($D242),ISNUMBER($BW242),ISNUMBER($BX242)),$D242*($BX242-$BW242+1),""))</f>
        <v>5291</v>
      </c>
      <c r="H242" s="0" t="s">
        <v>118</v>
      </c>
      <c r="I242" s="0" t="s">
        <v>119</v>
      </c>
      <c r="J242" s="0" t="n">
        <f aca="false">IF($BW242&lt;&gt;"",$BW242,"")</f>
        <v>1995</v>
      </c>
      <c r="K242" s="0" t="n">
        <f aca="false">IF($BX242&lt;&gt;"",$BX242,"")</f>
        <v>2006</v>
      </c>
      <c r="L242" s="0" t="n">
        <f aca="false">IF(AND(ISNUMBER($BW242),ISNUMBER($BX242)),($BW242+$BX242)/2,"")</f>
        <v>2000.5</v>
      </c>
      <c r="M242" s="0" t="n">
        <f aca="false">IF($L242&lt;&gt;"",$L242,"")</f>
        <v>2000.5</v>
      </c>
      <c r="N242" s="0" t="n">
        <f aca="false">IF(AND(ISNUMBER($BW242),ISNUMBER($BX242)),MIN(1,MAX(0,($BX242-2016+1)/($BX242-$BW242+1))),"")</f>
        <v>0</v>
      </c>
      <c r="O242" s="0" t="n">
        <f aca="false">IF(AND(ISNUMBER($BW242),ISNUMBER($BX242)),MIN(1,MAX(0,($BX242-2017+1)/($BX242-$BW242+1))),"")</f>
        <v>0</v>
      </c>
      <c r="P242" s="0" t="n">
        <f aca="false">IF(AND(ISNUMBER($BW242),ISNUMBER($BX242)),MIN(1,MAX(0,($BX242-2018+1)/($BX242-$BW242+1))),"")</f>
        <v>0</v>
      </c>
      <c r="Q242" s="0" t="n">
        <f aca="false">IF(AND(ISNUMBER($BW242),ISNUMBER($BX242)),MIN(1,MAX(0,($BX242-2019+1)/($BX242-$BW242+1))),"")</f>
        <v>0</v>
      </c>
      <c r="R242" s="0" t="n">
        <f aca="false">IF(AND(ISNUMBER($BW242),ISNUMBER($BX242)),MIN(1,MAX(0,($BX242-2016+1)/($BX242-$BW242+1))),"")</f>
        <v>0</v>
      </c>
      <c r="S242" s="0" t="n">
        <f aca="false">IF($L242&lt;&gt;"",IF($L242&gt;=2015.5,1,0),"")</f>
        <v>0</v>
      </c>
      <c r="T242" s="0" t="n">
        <f aca="false">IF($L242&lt;&gt;"",IF($L242&gt;=2016,1,0),"")</f>
        <v>0</v>
      </c>
      <c r="U242" s="0" t="n">
        <f aca="false">IF(ISNUMBER($BX242),IF($BX242&gt;=2016,1,0),"")</f>
        <v>0</v>
      </c>
      <c r="V242" s="0" t="n">
        <f aca="false">IF(ISNUMBER($BW242),IF($BW242&gt;=2016,1,0),"")</f>
        <v>0</v>
      </c>
      <c r="W242" s="0" t="str">
        <f aca="false">IF(AND(ISNUMBER($BW242),ISNUMBER($BX242)),IF($BW242&gt;=2016,"post-only",IF($BX242&lt;2016,"pre-only","mixed")),"")</f>
        <v>pre-only</v>
      </c>
      <c r="X242" s="0" t="n">
        <f aca="false">IF(AND(ISNUMBER($BW242),ISNUMBER($BX242)),MIN(1,MAX(0,($BX242-2017+1)/($BX242-$BW242+1))),"")</f>
        <v>0</v>
      </c>
      <c r="Y242" s="0" t="n">
        <f aca="false">IF(AND(ISNUMBER($BW242),ISNUMBER($BX242)),MIN(1,MAX(0,($BX242-2018+1)/($BX242-$BW242+1))),"")</f>
        <v>0</v>
      </c>
      <c r="Z242" s="0" t="n">
        <f aca="false">IF(AND(ISNUMBER($BW242),ISNUMBER($BX242)),MIN(1,MAX(0,($BX242-2019+1)/($BX242-$BW242+1))),"")</f>
        <v>0</v>
      </c>
      <c r="AA242" s="0" t="n">
        <f aca="false">IF(ISNUMBER($BX242),IF($BX242&gt;=2017,1,0),"")</f>
        <v>0</v>
      </c>
      <c r="AB242" s="0" t="n">
        <f aca="false">IF(ISNUMBER($BX242),IF($BX242&gt;=2018,1,0),"")</f>
        <v>0</v>
      </c>
      <c r="AC242" s="0" t="n">
        <f aca="false">IF(ISNUMBER($BX242),IF($BX242&gt;=2019,1,0),"")</f>
        <v>0</v>
      </c>
      <c r="AD242" s="0" t="n">
        <f aca="false">IF($L242&lt;&gt;"",IF($L242&gt;2013,1,0),"")</f>
        <v>0</v>
      </c>
      <c r="AE242" s="0" t="n">
        <f aca="false">IF($L242&lt;&gt;"",1+IF($L242&gt;2011,1,0)+IF($L242&gt;2014,1,0),"")</f>
        <v>1</v>
      </c>
      <c r="AF242" s="0" t="s">
        <v>310</v>
      </c>
      <c r="AG242" s="0" t="s">
        <v>88</v>
      </c>
      <c r="AH242" s="0" t="s">
        <v>89</v>
      </c>
      <c r="AI242" s="0" t="s">
        <v>334</v>
      </c>
      <c r="AJ242" s="0" t="s">
        <v>334</v>
      </c>
      <c r="AK242" s="0" t="str">
        <f aca="false">IF(AND($CF242&lt;&gt;"",IFERROR(INDEX(subsample_country_map!$B:$B,MATCH($CF242,subsample_country_map!$A:$A,0)),"")&lt;&gt;""),INDEX(subsample_country_map!$B:$B,MATCH($CF242,subsample_country_map!$A:$A,0)),INDEX(lookup!$AA:$AA,MATCH($A242,lookup!$A:$A,0)))</f>
        <v>1_US</v>
      </c>
      <c r="AL242" s="0" t="str">
        <f aca="false">IF(AND($CF242&lt;&gt;"",IFERROR(INDEX(subsample_country_map!$C:$C,MATCH($CF242,subsample_country_map!$A:$A,0)),"")&lt;&gt;""),INDEX(subsample_country_map!$C:$C,MATCH($CF242,subsample_country_map!$A:$A,0)),INDEX(lookup!$AB:$AB,MATCH($A242,lookup!$A:$A,0)))</f>
        <v>1_developed</v>
      </c>
      <c r="AM242" s="0" t="str">
        <f aca="false">IF(AND($CF242&lt;&gt;"",IFERROR(INDEX(subsample_country_map!$D:$D,MATCH($CF242,subsample_country_map!$A:$A,0)),"")&lt;&gt;""),INDEX(subsample_country_map!$D:$D,MATCH($CF242,subsample_country_map!$A:$A,0)),INDEX(lookup!$AC:$AC,MATCH($A242,lookup!$A:$A,0)))</f>
        <v>1_western</v>
      </c>
      <c r="AN242" s="0" t="str">
        <f aca="false">IF(AND($CF242&lt;&gt;"",IFERROR(INDEX(subsample_country_map!$E:$E,MATCH($CF242,subsample_country_map!$A:$A,0)),"")&lt;&gt;""),INDEX(subsample_country_map!$E:$E,MATCH($CF242,subsample_country_map!$A:$A,0)),INDEX(lookup!$AD:$AD,MATCH($A242,lookup!$A:$A,0)))</f>
        <v>1_common law</v>
      </c>
      <c r="AO242" s="0" t="str">
        <f aca="false">INDEX(lookup!$Y:$Y,MATCH($A242,lookup!$A:$A,0))</f>
        <v>1_not published</v>
      </c>
      <c r="AP242" s="0" t="str">
        <f aca="false">INDEX(lookup!$Z:$Z,MATCH($A242,lookup!$A:$A,0))</f>
        <v>99_NCE</v>
      </c>
      <c r="AQ242" s="0" t="str">
        <f aca="false">INDEX(lookup!$W:$W,MATCH($A242,lookup!$A:$A,0))</f>
        <v>1_fin/acc/econ</v>
      </c>
      <c r="AS242" s="0" t="s">
        <v>91</v>
      </c>
      <c r="AT242" s="0" t="s">
        <v>111</v>
      </c>
      <c r="AU242" s="0" t="s">
        <v>311</v>
      </c>
      <c r="AV242" s="0" t="s">
        <v>1028</v>
      </c>
      <c r="AX242" s="0" t="s">
        <v>1029</v>
      </c>
      <c r="BA242" s="0" t="n">
        <v>5291</v>
      </c>
      <c r="BB242" s="0" t="s">
        <v>95</v>
      </c>
      <c r="BC242" s="0" t="s">
        <v>868</v>
      </c>
      <c r="BD242" s="0" t="s">
        <v>33</v>
      </c>
      <c r="BE242" s="0" t="s">
        <v>98</v>
      </c>
      <c r="BI242" s="0" t="s">
        <v>143</v>
      </c>
      <c r="BJ242" s="0" t="s">
        <v>1020</v>
      </c>
      <c r="BK242" s="0" t="s">
        <v>944</v>
      </c>
      <c r="BL242" s="0" t="s">
        <v>1030</v>
      </c>
      <c r="BM242" s="0" t="s">
        <v>957</v>
      </c>
      <c r="BN242" s="0" t="s">
        <v>937</v>
      </c>
      <c r="BO242" s="0" t="s">
        <v>769</v>
      </c>
      <c r="BP242" s="0" t="s">
        <v>904</v>
      </c>
      <c r="BQ242" s="0" t="s">
        <v>127</v>
      </c>
      <c r="BT242" s="0" t="n">
        <v>0</v>
      </c>
      <c r="BU242" s="0" t="s">
        <v>911</v>
      </c>
      <c r="BW242" s="0" t="n">
        <v>1995</v>
      </c>
      <c r="BX242" s="0" t="n">
        <v>2006</v>
      </c>
      <c r="BY242" s="0" t="s">
        <v>912</v>
      </c>
      <c r="BZ242" s="0" t="n">
        <v>2000.5</v>
      </c>
      <c r="CA242" s="0" t="n">
        <v>0</v>
      </c>
      <c r="CB242" s="0" t="n">
        <v>0</v>
      </c>
      <c r="CC242" s="0" t="n">
        <v>0</v>
      </c>
      <c r="CD242" s="0" t="n">
        <v>-0.00577401617904189</v>
      </c>
      <c r="CE242" s="0" t="n">
        <v>1</v>
      </c>
    </row>
    <row r="243" customFormat="false" ht="15" hidden="false" customHeight="false" outlineLevel="0" collapsed="false">
      <c r="A243" s="0" t="s">
        <v>904</v>
      </c>
      <c r="B243" s="0" t="n">
        <v>1548</v>
      </c>
      <c r="C243" s="0" t="n">
        <v>0.00989788357624267</v>
      </c>
      <c r="D243" s="0" t="n">
        <v>5291</v>
      </c>
      <c r="E243" s="0" t="n">
        <f aca="false">IF(ISNUMBER($BA243),$BA243,IF(AND(ISNUMBER($D243),ISNUMBER($BW243),ISNUMBER($BX243)),$D243*($BX243-$BW243+1),""))</f>
        <v>5291</v>
      </c>
      <c r="H243" s="0" t="s">
        <v>118</v>
      </c>
      <c r="I243" s="0" t="s">
        <v>119</v>
      </c>
      <c r="J243" s="0" t="n">
        <f aca="false">IF($BW243&lt;&gt;"",$BW243,"")</f>
        <v>1995</v>
      </c>
      <c r="K243" s="0" t="n">
        <f aca="false">IF($BX243&lt;&gt;"",$BX243,"")</f>
        <v>2006</v>
      </c>
      <c r="L243" s="0" t="n">
        <f aca="false">IF(AND(ISNUMBER($BW243),ISNUMBER($BX243)),($BW243+$BX243)/2,"")</f>
        <v>2000.5</v>
      </c>
      <c r="M243" s="0" t="n">
        <f aca="false">IF($L243&lt;&gt;"",$L243,"")</f>
        <v>2000.5</v>
      </c>
      <c r="N243" s="0" t="n">
        <f aca="false">IF(AND(ISNUMBER($BW243),ISNUMBER($BX243)),MIN(1,MAX(0,($BX243-2016+1)/($BX243-$BW243+1))),"")</f>
        <v>0</v>
      </c>
      <c r="O243" s="0" t="n">
        <f aca="false">IF(AND(ISNUMBER($BW243),ISNUMBER($BX243)),MIN(1,MAX(0,($BX243-2017+1)/($BX243-$BW243+1))),"")</f>
        <v>0</v>
      </c>
      <c r="P243" s="0" t="n">
        <f aca="false">IF(AND(ISNUMBER($BW243),ISNUMBER($BX243)),MIN(1,MAX(0,($BX243-2018+1)/($BX243-$BW243+1))),"")</f>
        <v>0</v>
      </c>
      <c r="Q243" s="0" t="n">
        <f aca="false">IF(AND(ISNUMBER($BW243),ISNUMBER($BX243)),MIN(1,MAX(0,($BX243-2019+1)/($BX243-$BW243+1))),"")</f>
        <v>0</v>
      </c>
      <c r="R243" s="0" t="n">
        <f aca="false">IF(AND(ISNUMBER($BW243),ISNUMBER($BX243)),MIN(1,MAX(0,($BX243-2016+1)/($BX243-$BW243+1))),"")</f>
        <v>0</v>
      </c>
      <c r="S243" s="0" t="n">
        <f aca="false">IF($L243&lt;&gt;"",IF($L243&gt;=2015.5,1,0),"")</f>
        <v>0</v>
      </c>
      <c r="T243" s="0" t="n">
        <f aca="false">IF($L243&lt;&gt;"",IF($L243&gt;=2016,1,0),"")</f>
        <v>0</v>
      </c>
      <c r="U243" s="0" t="n">
        <f aca="false">IF(ISNUMBER($BX243),IF($BX243&gt;=2016,1,0),"")</f>
        <v>0</v>
      </c>
      <c r="V243" s="0" t="n">
        <f aca="false">IF(ISNUMBER($BW243),IF($BW243&gt;=2016,1,0),"")</f>
        <v>0</v>
      </c>
      <c r="W243" s="0" t="str">
        <f aca="false">IF(AND(ISNUMBER($BW243),ISNUMBER($BX243)),IF($BW243&gt;=2016,"post-only",IF($BX243&lt;2016,"pre-only","mixed")),"")</f>
        <v>pre-only</v>
      </c>
      <c r="X243" s="0" t="n">
        <f aca="false">IF(AND(ISNUMBER($BW243),ISNUMBER($BX243)),MIN(1,MAX(0,($BX243-2017+1)/($BX243-$BW243+1))),"")</f>
        <v>0</v>
      </c>
      <c r="Y243" s="0" t="n">
        <f aca="false">IF(AND(ISNUMBER($BW243),ISNUMBER($BX243)),MIN(1,MAX(0,($BX243-2018+1)/($BX243-$BW243+1))),"")</f>
        <v>0</v>
      </c>
      <c r="Z243" s="0" t="n">
        <f aca="false">IF(AND(ISNUMBER($BW243),ISNUMBER($BX243)),MIN(1,MAX(0,($BX243-2019+1)/($BX243-$BW243+1))),"")</f>
        <v>0</v>
      </c>
      <c r="AA243" s="0" t="n">
        <f aca="false">IF(ISNUMBER($BX243),IF($BX243&gt;=2017,1,0),"")</f>
        <v>0</v>
      </c>
      <c r="AB243" s="0" t="n">
        <f aca="false">IF(ISNUMBER($BX243),IF($BX243&gt;=2018,1,0),"")</f>
        <v>0</v>
      </c>
      <c r="AC243" s="0" t="n">
        <f aca="false">IF(ISNUMBER($BX243),IF($BX243&gt;=2019,1,0),"")</f>
        <v>0</v>
      </c>
      <c r="AD243" s="0" t="n">
        <f aca="false">IF($L243&lt;&gt;"",IF($L243&gt;2013,1,0),"")</f>
        <v>0</v>
      </c>
      <c r="AE243" s="0" t="n">
        <f aca="false">IF($L243&lt;&gt;"",1+IF($L243&gt;2011,1,0)+IF($L243&gt;2014,1,0),"")</f>
        <v>1</v>
      </c>
      <c r="AF243" s="0" t="s">
        <v>310</v>
      </c>
      <c r="AG243" s="0" t="s">
        <v>88</v>
      </c>
      <c r="AH243" s="0" t="s">
        <v>89</v>
      </c>
      <c r="AI243" s="0" t="s">
        <v>334</v>
      </c>
      <c r="AJ243" s="0" t="s">
        <v>334</v>
      </c>
      <c r="AK243" s="0" t="str">
        <f aca="false">IF(AND($CF243&lt;&gt;"",IFERROR(INDEX(subsample_country_map!$B:$B,MATCH($CF243,subsample_country_map!$A:$A,0)),"")&lt;&gt;""),INDEX(subsample_country_map!$B:$B,MATCH($CF243,subsample_country_map!$A:$A,0)),INDEX(lookup!$AA:$AA,MATCH($A243,lookup!$A:$A,0)))</f>
        <v>1_US</v>
      </c>
      <c r="AL243" s="0" t="str">
        <f aca="false">IF(AND($CF243&lt;&gt;"",IFERROR(INDEX(subsample_country_map!$C:$C,MATCH($CF243,subsample_country_map!$A:$A,0)),"")&lt;&gt;""),INDEX(subsample_country_map!$C:$C,MATCH($CF243,subsample_country_map!$A:$A,0)),INDEX(lookup!$AB:$AB,MATCH($A243,lookup!$A:$A,0)))</f>
        <v>1_developed</v>
      </c>
      <c r="AM243" s="0" t="str">
        <f aca="false">IF(AND($CF243&lt;&gt;"",IFERROR(INDEX(subsample_country_map!$D:$D,MATCH($CF243,subsample_country_map!$A:$A,0)),"")&lt;&gt;""),INDEX(subsample_country_map!$D:$D,MATCH($CF243,subsample_country_map!$A:$A,0)),INDEX(lookup!$AC:$AC,MATCH($A243,lookup!$A:$A,0)))</f>
        <v>1_western</v>
      </c>
      <c r="AN243" s="0" t="str">
        <f aca="false">IF(AND($CF243&lt;&gt;"",IFERROR(INDEX(subsample_country_map!$E:$E,MATCH($CF243,subsample_country_map!$A:$A,0)),"")&lt;&gt;""),INDEX(subsample_country_map!$E:$E,MATCH($CF243,subsample_country_map!$A:$A,0)),INDEX(lookup!$AD:$AD,MATCH($A243,lookup!$A:$A,0)))</f>
        <v>1_common law</v>
      </c>
      <c r="AO243" s="0" t="str">
        <f aca="false">INDEX(lookup!$Y:$Y,MATCH($A243,lookup!$A:$A,0))</f>
        <v>1_not published</v>
      </c>
      <c r="AP243" s="0" t="str">
        <f aca="false">INDEX(lookup!$Z:$Z,MATCH($A243,lookup!$A:$A,0))</f>
        <v>99_NCE</v>
      </c>
      <c r="AQ243" s="0" t="str">
        <f aca="false">INDEX(lookup!$W:$W,MATCH($A243,lookup!$A:$A,0))</f>
        <v>1_fin/acc/econ</v>
      </c>
      <c r="AS243" s="0" t="s">
        <v>91</v>
      </c>
      <c r="AT243" s="0" t="s">
        <v>111</v>
      </c>
      <c r="AU243" s="0" t="s">
        <v>311</v>
      </c>
      <c r="AV243" s="0" t="s">
        <v>1031</v>
      </c>
      <c r="AX243" s="0" t="s">
        <v>1032</v>
      </c>
      <c r="BA243" s="0" t="n">
        <v>5291</v>
      </c>
      <c r="BB243" s="0" t="s">
        <v>95</v>
      </c>
      <c r="BC243" s="0" t="s">
        <v>868</v>
      </c>
      <c r="BD243" s="0" t="s">
        <v>33</v>
      </c>
      <c r="BE243" s="0" t="s">
        <v>98</v>
      </c>
      <c r="BI243" s="0" t="s">
        <v>143</v>
      </c>
      <c r="BJ243" s="0" t="s">
        <v>1020</v>
      </c>
      <c r="BK243" s="0" t="s">
        <v>944</v>
      </c>
      <c r="BL243" s="0" t="s">
        <v>1033</v>
      </c>
      <c r="BM243" s="0" t="s">
        <v>961</v>
      </c>
      <c r="BN243" s="0" t="s">
        <v>937</v>
      </c>
      <c r="BO243" s="0" t="s">
        <v>769</v>
      </c>
      <c r="BP243" s="0" t="s">
        <v>904</v>
      </c>
      <c r="BQ243" s="0" t="s">
        <v>127</v>
      </c>
      <c r="BT243" s="0" t="n">
        <v>0</v>
      </c>
      <c r="BU243" s="0" t="s">
        <v>911</v>
      </c>
      <c r="BW243" s="0" t="n">
        <v>1995</v>
      </c>
      <c r="BX243" s="0" t="n">
        <v>2006</v>
      </c>
      <c r="BY243" s="0" t="s">
        <v>912</v>
      </c>
      <c r="BZ243" s="0" t="n">
        <v>2000.5</v>
      </c>
      <c r="CA243" s="0" t="n">
        <v>0</v>
      </c>
      <c r="CB243" s="0" t="n">
        <v>0</v>
      </c>
      <c r="CC243" s="0" t="n">
        <v>0</v>
      </c>
      <c r="CD243" s="0" t="n">
        <v>0.00989820682085713</v>
      </c>
      <c r="CE243" s="0" t="n">
        <v>1</v>
      </c>
    </row>
    <row r="244" customFormat="false" ht="15" hidden="false" customHeight="false" outlineLevel="0" collapsed="false">
      <c r="A244" s="0" t="s">
        <v>904</v>
      </c>
      <c r="B244" s="0" t="n">
        <v>1549</v>
      </c>
      <c r="C244" s="0" t="n">
        <v>-0.0261117881256595</v>
      </c>
      <c r="D244" s="0" t="n">
        <v>5291</v>
      </c>
      <c r="E244" s="0" t="n">
        <f aca="false">IF(ISNUMBER($BA244),$BA244,IF(AND(ISNUMBER($D244),ISNUMBER($BW244),ISNUMBER($BX244)),$D244*($BX244-$BW244+1),""))</f>
        <v>5291</v>
      </c>
      <c r="H244" s="0" t="s">
        <v>118</v>
      </c>
      <c r="I244" s="0" t="s">
        <v>119</v>
      </c>
      <c r="J244" s="0" t="n">
        <f aca="false">IF($BW244&lt;&gt;"",$BW244,"")</f>
        <v>1995</v>
      </c>
      <c r="K244" s="0" t="n">
        <f aca="false">IF($BX244&lt;&gt;"",$BX244,"")</f>
        <v>2006</v>
      </c>
      <c r="L244" s="0" t="n">
        <f aca="false">IF(AND(ISNUMBER($BW244),ISNUMBER($BX244)),($BW244+$BX244)/2,"")</f>
        <v>2000.5</v>
      </c>
      <c r="M244" s="0" t="n">
        <f aca="false">IF($L244&lt;&gt;"",$L244,"")</f>
        <v>2000.5</v>
      </c>
      <c r="N244" s="0" t="n">
        <f aca="false">IF(AND(ISNUMBER($BW244),ISNUMBER($BX244)),MIN(1,MAX(0,($BX244-2016+1)/($BX244-$BW244+1))),"")</f>
        <v>0</v>
      </c>
      <c r="O244" s="0" t="n">
        <f aca="false">IF(AND(ISNUMBER($BW244),ISNUMBER($BX244)),MIN(1,MAX(0,($BX244-2017+1)/($BX244-$BW244+1))),"")</f>
        <v>0</v>
      </c>
      <c r="P244" s="0" t="n">
        <f aca="false">IF(AND(ISNUMBER($BW244),ISNUMBER($BX244)),MIN(1,MAX(0,($BX244-2018+1)/($BX244-$BW244+1))),"")</f>
        <v>0</v>
      </c>
      <c r="Q244" s="0" t="n">
        <f aca="false">IF(AND(ISNUMBER($BW244),ISNUMBER($BX244)),MIN(1,MAX(0,($BX244-2019+1)/($BX244-$BW244+1))),"")</f>
        <v>0</v>
      </c>
      <c r="R244" s="0" t="n">
        <f aca="false">IF(AND(ISNUMBER($BW244),ISNUMBER($BX244)),MIN(1,MAX(0,($BX244-2016+1)/($BX244-$BW244+1))),"")</f>
        <v>0</v>
      </c>
      <c r="S244" s="0" t="n">
        <f aca="false">IF($L244&lt;&gt;"",IF($L244&gt;=2015.5,1,0),"")</f>
        <v>0</v>
      </c>
      <c r="T244" s="0" t="n">
        <f aca="false">IF($L244&lt;&gt;"",IF($L244&gt;=2016,1,0),"")</f>
        <v>0</v>
      </c>
      <c r="U244" s="0" t="n">
        <f aca="false">IF(ISNUMBER($BX244),IF($BX244&gt;=2016,1,0),"")</f>
        <v>0</v>
      </c>
      <c r="V244" s="0" t="n">
        <f aca="false">IF(ISNUMBER($BW244),IF($BW244&gt;=2016,1,0),"")</f>
        <v>0</v>
      </c>
      <c r="W244" s="0" t="str">
        <f aca="false">IF(AND(ISNUMBER($BW244),ISNUMBER($BX244)),IF($BW244&gt;=2016,"post-only",IF($BX244&lt;2016,"pre-only","mixed")),"")</f>
        <v>pre-only</v>
      </c>
      <c r="X244" s="0" t="n">
        <f aca="false">IF(AND(ISNUMBER($BW244),ISNUMBER($BX244)),MIN(1,MAX(0,($BX244-2017+1)/($BX244-$BW244+1))),"")</f>
        <v>0</v>
      </c>
      <c r="Y244" s="0" t="n">
        <f aca="false">IF(AND(ISNUMBER($BW244),ISNUMBER($BX244)),MIN(1,MAX(0,($BX244-2018+1)/($BX244-$BW244+1))),"")</f>
        <v>0</v>
      </c>
      <c r="Z244" s="0" t="n">
        <f aca="false">IF(AND(ISNUMBER($BW244),ISNUMBER($BX244)),MIN(1,MAX(0,($BX244-2019+1)/($BX244-$BW244+1))),"")</f>
        <v>0</v>
      </c>
      <c r="AA244" s="0" t="n">
        <f aca="false">IF(ISNUMBER($BX244),IF($BX244&gt;=2017,1,0),"")</f>
        <v>0</v>
      </c>
      <c r="AB244" s="0" t="n">
        <f aca="false">IF(ISNUMBER($BX244),IF($BX244&gt;=2018,1,0),"")</f>
        <v>0</v>
      </c>
      <c r="AC244" s="0" t="n">
        <f aca="false">IF(ISNUMBER($BX244),IF($BX244&gt;=2019,1,0),"")</f>
        <v>0</v>
      </c>
      <c r="AD244" s="0" t="n">
        <f aca="false">IF($L244&lt;&gt;"",IF($L244&gt;2013,1,0),"")</f>
        <v>0</v>
      </c>
      <c r="AE244" s="0" t="n">
        <f aca="false">IF($L244&lt;&gt;"",1+IF($L244&gt;2011,1,0)+IF($L244&gt;2014,1,0),"")</f>
        <v>1</v>
      </c>
      <c r="AF244" s="0" t="s">
        <v>310</v>
      </c>
      <c r="AG244" s="0" t="s">
        <v>88</v>
      </c>
      <c r="AH244" s="0" t="s">
        <v>89</v>
      </c>
      <c r="AI244" s="0" t="s">
        <v>334</v>
      </c>
      <c r="AJ244" s="0" t="s">
        <v>334</v>
      </c>
      <c r="AK244" s="0" t="str">
        <f aca="false">IF(AND($CF244&lt;&gt;"",IFERROR(INDEX(subsample_country_map!$B:$B,MATCH($CF244,subsample_country_map!$A:$A,0)),"")&lt;&gt;""),INDEX(subsample_country_map!$B:$B,MATCH($CF244,subsample_country_map!$A:$A,0)),INDEX(lookup!$AA:$AA,MATCH($A244,lookup!$A:$A,0)))</f>
        <v>1_US</v>
      </c>
      <c r="AL244" s="0" t="str">
        <f aca="false">IF(AND($CF244&lt;&gt;"",IFERROR(INDEX(subsample_country_map!$C:$C,MATCH($CF244,subsample_country_map!$A:$A,0)),"")&lt;&gt;""),INDEX(subsample_country_map!$C:$C,MATCH($CF244,subsample_country_map!$A:$A,0)),INDEX(lookup!$AB:$AB,MATCH($A244,lookup!$A:$A,0)))</f>
        <v>1_developed</v>
      </c>
      <c r="AM244" s="0" t="str">
        <f aca="false">IF(AND($CF244&lt;&gt;"",IFERROR(INDEX(subsample_country_map!$D:$D,MATCH($CF244,subsample_country_map!$A:$A,0)),"")&lt;&gt;""),INDEX(subsample_country_map!$D:$D,MATCH($CF244,subsample_country_map!$A:$A,0)),INDEX(lookup!$AC:$AC,MATCH($A244,lookup!$A:$A,0)))</f>
        <v>1_western</v>
      </c>
      <c r="AN244" s="0" t="str">
        <f aca="false">IF(AND($CF244&lt;&gt;"",IFERROR(INDEX(subsample_country_map!$E:$E,MATCH($CF244,subsample_country_map!$A:$A,0)),"")&lt;&gt;""),INDEX(subsample_country_map!$E:$E,MATCH($CF244,subsample_country_map!$A:$A,0)),INDEX(lookup!$AD:$AD,MATCH($A244,lookup!$A:$A,0)))</f>
        <v>1_common law</v>
      </c>
      <c r="AO244" s="0" t="str">
        <f aca="false">INDEX(lookup!$Y:$Y,MATCH($A244,lookup!$A:$A,0))</f>
        <v>1_not published</v>
      </c>
      <c r="AP244" s="0" t="str">
        <f aca="false">INDEX(lookup!$Z:$Z,MATCH($A244,lookup!$A:$A,0))</f>
        <v>99_NCE</v>
      </c>
      <c r="AQ244" s="0" t="str">
        <f aca="false">INDEX(lookup!$W:$W,MATCH($A244,lookup!$A:$A,0))</f>
        <v>1_fin/acc/econ</v>
      </c>
      <c r="AS244" s="0" t="s">
        <v>91</v>
      </c>
      <c r="AT244" s="0" t="s">
        <v>397</v>
      </c>
      <c r="AU244" s="0" t="s">
        <v>311</v>
      </c>
      <c r="AV244" s="0" t="s">
        <v>1034</v>
      </c>
      <c r="AX244" s="0" t="s">
        <v>205</v>
      </c>
      <c r="BA244" s="0" t="n">
        <v>5291</v>
      </c>
      <c r="BB244" s="0" t="s">
        <v>95</v>
      </c>
      <c r="BC244" s="0" t="s">
        <v>868</v>
      </c>
      <c r="BD244" s="0" t="s">
        <v>33</v>
      </c>
      <c r="BE244" s="0" t="s">
        <v>98</v>
      </c>
      <c r="BI244" s="0" t="s">
        <v>143</v>
      </c>
      <c r="BJ244" s="0" t="s">
        <v>1020</v>
      </c>
      <c r="BK244" s="0" t="s">
        <v>944</v>
      </c>
      <c r="BL244" s="0" t="s">
        <v>1035</v>
      </c>
      <c r="BM244" s="0" t="s">
        <v>965</v>
      </c>
      <c r="BN244" s="0" t="s">
        <v>937</v>
      </c>
      <c r="BO244" s="0" t="s">
        <v>769</v>
      </c>
      <c r="BP244" s="0" t="s">
        <v>904</v>
      </c>
      <c r="BQ244" s="0" t="s">
        <v>127</v>
      </c>
      <c r="BT244" s="0" t="n">
        <v>0</v>
      </c>
      <c r="BU244" s="0" t="s">
        <v>911</v>
      </c>
      <c r="BW244" s="0" t="n">
        <v>1995</v>
      </c>
      <c r="BX244" s="0" t="n">
        <v>2006</v>
      </c>
      <c r="BY244" s="0" t="s">
        <v>912</v>
      </c>
      <c r="BZ244" s="0" t="n">
        <v>2000.5</v>
      </c>
      <c r="CA244" s="0" t="n">
        <v>0</v>
      </c>
      <c r="CB244" s="0" t="n">
        <v>0</v>
      </c>
      <c r="CC244" s="0" t="n">
        <v>0</v>
      </c>
      <c r="CD244" s="0" t="n">
        <v>-0.0261177251154598</v>
      </c>
      <c r="CE244" s="0" t="n">
        <v>1</v>
      </c>
    </row>
    <row r="245" customFormat="false" ht="15" hidden="false" customHeight="false" outlineLevel="0" collapsed="false">
      <c r="A245" s="0" t="s">
        <v>904</v>
      </c>
      <c r="B245" s="0" t="n">
        <v>1550</v>
      </c>
      <c r="C245" s="0" t="n">
        <v>-0.0427164270106392</v>
      </c>
      <c r="D245" s="0" t="n">
        <v>5291</v>
      </c>
      <c r="E245" s="0" t="n">
        <f aca="false">IF(ISNUMBER($BA245),$BA245,IF(AND(ISNUMBER($D245),ISNUMBER($BW245),ISNUMBER($BX245)),$D245*($BX245-$BW245+1),""))</f>
        <v>5291</v>
      </c>
      <c r="H245" s="0" t="s">
        <v>118</v>
      </c>
      <c r="I245" s="0" t="s">
        <v>119</v>
      </c>
      <c r="J245" s="0" t="n">
        <f aca="false">IF($BW245&lt;&gt;"",$BW245,"")</f>
        <v>1995</v>
      </c>
      <c r="K245" s="0" t="n">
        <f aca="false">IF($BX245&lt;&gt;"",$BX245,"")</f>
        <v>2006</v>
      </c>
      <c r="L245" s="0" t="n">
        <f aca="false">IF(AND(ISNUMBER($BW245),ISNUMBER($BX245)),($BW245+$BX245)/2,"")</f>
        <v>2000.5</v>
      </c>
      <c r="M245" s="0" t="n">
        <f aca="false">IF($L245&lt;&gt;"",$L245,"")</f>
        <v>2000.5</v>
      </c>
      <c r="N245" s="0" t="n">
        <f aca="false">IF(AND(ISNUMBER($BW245),ISNUMBER($BX245)),MIN(1,MAX(0,($BX245-2016+1)/($BX245-$BW245+1))),"")</f>
        <v>0</v>
      </c>
      <c r="O245" s="0" t="n">
        <f aca="false">IF(AND(ISNUMBER($BW245),ISNUMBER($BX245)),MIN(1,MAX(0,($BX245-2017+1)/($BX245-$BW245+1))),"")</f>
        <v>0</v>
      </c>
      <c r="P245" s="0" t="n">
        <f aca="false">IF(AND(ISNUMBER($BW245),ISNUMBER($BX245)),MIN(1,MAX(0,($BX245-2018+1)/($BX245-$BW245+1))),"")</f>
        <v>0</v>
      </c>
      <c r="Q245" s="0" t="n">
        <f aca="false">IF(AND(ISNUMBER($BW245),ISNUMBER($BX245)),MIN(1,MAX(0,($BX245-2019+1)/($BX245-$BW245+1))),"")</f>
        <v>0</v>
      </c>
      <c r="R245" s="0" t="n">
        <f aca="false">IF(AND(ISNUMBER($BW245),ISNUMBER($BX245)),MIN(1,MAX(0,($BX245-2016+1)/($BX245-$BW245+1))),"")</f>
        <v>0</v>
      </c>
      <c r="S245" s="0" t="n">
        <f aca="false">IF($L245&lt;&gt;"",IF($L245&gt;=2015.5,1,0),"")</f>
        <v>0</v>
      </c>
      <c r="T245" s="0" t="n">
        <f aca="false">IF($L245&lt;&gt;"",IF($L245&gt;=2016,1,0),"")</f>
        <v>0</v>
      </c>
      <c r="U245" s="0" t="n">
        <f aca="false">IF(ISNUMBER($BX245),IF($BX245&gt;=2016,1,0),"")</f>
        <v>0</v>
      </c>
      <c r="V245" s="0" t="n">
        <f aca="false">IF(ISNUMBER($BW245),IF($BW245&gt;=2016,1,0),"")</f>
        <v>0</v>
      </c>
      <c r="W245" s="0" t="str">
        <f aca="false">IF(AND(ISNUMBER($BW245),ISNUMBER($BX245)),IF($BW245&gt;=2016,"post-only",IF($BX245&lt;2016,"pre-only","mixed")),"")</f>
        <v>pre-only</v>
      </c>
      <c r="X245" s="0" t="n">
        <f aca="false">IF(AND(ISNUMBER($BW245),ISNUMBER($BX245)),MIN(1,MAX(0,($BX245-2017+1)/($BX245-$BW245+1))),"")</f>
        <v>0</v>
      </c>
      <c r="Y245" s="0" t="n">
        <f aca="false">IF(AND(ISNUMBER($BW245),ISNUMBER($BX245)),MIN(1,MAX(0,($BX245-2018+1)/($BX245-$BW245+1))),"")</f>
        <v>0</v>
      </c>
      <c r="Z245" s="0" t="n">
        <f aca="false">IF(AND(ISNUMBER($BW245),ISNUMBER($BX245)),MIN(1,MAX(0,($BX245-2019+1)/($BX245-$BW245+1))),"")</f>
        <v>0</v>
      </c>
      <c r="AA245" s="0" t="n">
        <f aca="false">IF(ISNUMBER($BX245),IF($BX245&gt;=2017,1,0),"")</f>
        <v>0</v>
      </c>
      <c r="AB245" s="0" t="n">
        <f aca="false">IF(ISNUMBER($BX245),IF($BX245&gt;=2018,1,0),"")</f>
        <v>0</v>
      </c>
      <c r="AC245" s="0" t="n">
        <f aca="false">IF(ISNUMBER($BX245),IF($BX245&gt;=2019,1,0),"")</f>
        <v>0</v>
      </c>
      <c r="AD245" s="0" t="n">
        <f aca="false">IF($L245&lt;&gt;"",IF($L245&gt;2013,1,0),"")</f>
        <v>0</v>
      </c>
      <c r="AE245" s="0" t="n">
        <f aca="false">IF($L245&lt;&gt;"",1+IF($L245&gt;2011,1,0)+IF($L245&gt;2014,1,0),"")</f>
        <v>1</v>
      </c>
      <c r="AF245" s="0" t="s">
        <v>310</v>
      </c>
      <c r="AG245" s="0" t="s">
        <v>88</v>
      </c>
      <c r="AH245" s="0" t="s">
        <v>89</v>
      </c>
      <c r="AI245" s="0" t="s">
        <v>334</v>
      </c>
      <c r="AJ245" s="0" t="s">
        <v>334</v>
      </c>
      <c r="AK245" s="0" t="str">
        <f aca="false">IF(AND($CF245&lt;&gt;"",IFERROR(INDEX(subsample_country_map!$B:$B,MATCH($CF245,subsample_country_map!$A:$A,0)),"")&lt;&gt;""),INDEX(subsample_country_map!$B:$B,MATCH($CF245,subsample_country_map!$A:$A,0)),INDEX(lookup!$AA:$AA,MATCH($A245,lookup!$A:$A,0)))</f>
        <v>1_US</v>
      </c>
      <c r="AL245" s="0" t="str">
        <f aca="false">IF(AND($CF245&lt;&gt;"",IFERROR(INDEX(subsample_country_map!$C:$C,MATCH($CF245,subsample_country_map!$A:$A,0)),"")&lt;&gt;""),INDEX(subsample_country_map!$C:$C,MATCH($CF245,subsample_country_map!$A:$A,0)),INDEX(lookup!$AB:$AB,MATCH($A245,lookup!$A:$A,0)))</f>
        <v>1_developed</v>
      </c>
      <c r="AM245" s="0" t="str">
        <f aca="false">IF(AND($CF245&lt;&gt;"",IFERROR(INDEX(subsample_country_map!$D:$D,MATCH($CF245,subsample_country_map!$A:$A,0)),"")&lt;&gt;""),INDEX(subsample_country_map!$D:$D,MATCH($CF245,subsample_country_map!$A:$A,0)),INDEX(lookup!$AC:$AC,MATCH($A245,lookup!$A:$A,0)))</f>
        <v>1_western</v>
      </c>
      <c r="AN245" s="0" t="str">
        <f aca="false">IF(AND($CF245&lt;&gt;"",IFERROR(INDEX(subsample_country_map!$E:$E,MATCH($CF245,subsample_country_map!$A:$A,0)),"")&lt;&gt;""),INDEX(subsample_country_map!$E:$E,MATCH($CF245,subsample_country_map!$A:$A,0)),INDEX(lookup!$AD:$AD,MATCH($A245,lookup!$A:$A,0)))</f>
        <v>1_common law</v>
      </c>
      <c r="AO245" s="0" t="str">
        <f aca="false">INDEX(lookup!$Y:$Y,MATCH($A245,lookup!$A:$A,0))</f>
        <v>1_not published</v>
      </c>
      <c r="AP245" s="0" t="str">
        <f aca="false">INDEX(lookup!$Z:$Z,MATCH($A245,lookup!$A:$A,0))</f>
        <v>99_NCE</v>
      </c>
      <c r="AQ245" s="0" t="str">
        <f aca="false">INDEX(lookup!$W:$W,MATCH($A245,lookup!$A:$A,0))</f>
        <v>1_fin/acc/econ</v>
      </c>
      <c r="AS245" s="0" t="s">
        <v>91</v>
      </c>
      <c r="AT245" s="0" t="s">
        <v>397</v>
      </c>
      <c r="AU245" s="0" t="s">
        <v>311</v>
      </c>
      <c r="AV245" s="0" t="s">
        <v>1036</v>
      </c>
      <c r="AX245" s="0" t="s">
        <v>1037</v>
      </c>
      <c r="BA245" s="0" t="n">
        <v>5291</v>
      </c>
      <c r="BB245" s="0" t="s">
        <v>95</v>
      </c>
      <c r="BC245" s="0" t="s">
        <v>868</v>
      </c>
      <c r="BD245" s="0" t="s">
        <v>33</v>
      </c>
      <c r="BE245" s="0" t="s">
        <v>98</v>
      </c>
      <c r="BI245" s="0" t="s">
        <v>143</v>
      </c>
      <c r="BJ245" s="0" t="s">
        <v>1020</v>
      </c>
      <c r="BK245" s="0" t="s">
        <v>944</v>
      </c>
      <c r="BL245" s="0" t="s">
        <v>1038</v>
      </c>
      <c r="BM245" s="0" t="s">
        <v>969</v>
      </c>
      <c r="BN245" s="0" t="s">
        <v>937</v>
      </c>
      <c r="BO245" s="0" t="s">
        <v>769</v>
      </c>
      <c r="BP245" s="0" t="s">
        <v>904</v>
      </c>
      <c r="BQ245" s="0" t="s">
        <v>127</v>
      </c>
      <c r="BT245" s="0" t="n">
        <v>0</v>
      </c>
      <c r="BU245" s="0" t="s">
        <v>911</v>
      </c>
      <c r="BW245" s="0" t="n">
        <v>1995</v>
      </c>
      <c r="BX245" s="0" t="n">
        <v>2006</v>
      </c>
      <c r="BY245" s="0" t="s">
        <v>912</v>
      </c>
      <c r="BZ245" s="0" t="n">
        <v>2000.5</v>
      </c>
      <c r="CA245" s="0" t="n">
        <v>0</v>
      </c>
      <c r="CB245" s="0" t="n">
        <v>0</v>
      </c>
      <c r="CC245" s="0" t="n">
        <v>0</v>
      </c>
      <c r="CD245" s="0" t="n">
        <v>-0.042742436949739</v>
      </c>
      <c r="CE245" s="0" t="n">
        <v>1</v>
      </c>
    </row>
    <row r="246" customFormat="false" ht="15" hidden="false" customHeight="false" outlineLevel="0" collapsed="false">
      <c r="A246" s="0" t="s">
        <v>904</v>
      </c>
      <c r="B246" s="0" t="n">
        <v>1551</v>
      </c>
      <c r="C246" s="0" t="n">
        <v>-0.0320157992194813</v>
      </c>
      <c r="D246" s="0" t="n">
        <v>5291</v>
      </c>
      <c r="E246" s="0" t="n">
        <f aca="false">IF(ISNUMBER($BA246),$BA246,IF(AND(ISNUMBER($D246),ISNUMBER($BW246),ISNUMBER($BX246)),$D246*($BX246-$BW246+1),""))</f>
        <v>5291</v>
      </c>
      <c r="H246" s="0" t="s">
        <v>118</v>
      </c>
      <c r="I246" s="0" t="s">
        <v>119</v>
      </c>
      <c r="J246" s="0" t="n">
        <f aca="false">IF($BW246&lt;&gt;"",$BW246,"")</f>
        <v>1995</v>
      </c>
      <c r="K246" s="0" t="n">
        <f aca="false">IF($BX246&lt;&gt;"",$BX246,"")</f>
        <v>2006</v>
      </c>
      <c r="L246" s="0" t="n">
        <f aca="false">IF(AND(ISNUMBER($BW246),ISNUMBER($BX246)),($BW246+$BX246)/2,"")</f>
        <v>2000.5</v>
      </c>
      <c r="M246" s="0" t="n">
        <f aca="false">IF($L246&lt;&gt;"",$L246,"")</f>
        <v>2000.5</v>
      </c>
      <c r="N246" s="0" t="n">
        <f aca="false">IF(AND(ISNUMBER($BW246),ISNUMBER($BX246)),MIN(1,MAX(0,($BX246-2016+1)/($BX246-$BW246+1))),"")</f>
        <v>0</v>
      </c>
      <c r="O246" s="0" t="n">
        <f aca="false">IF(AND(ISNUMBER($BW246),ISNUMBER($BX246)),MIN(1,MAX(0,($BX246-2017+1)/($BX246-$BW246+1))),"")</f>
        <v>0</v>
      </c>
      <c r="P246" s="0" t="n">
        <f aca="false">IF(AND(ISNUMBER($BW246),ISNUMBER($BX246)),MIN(1,MAX(0,($BX246-2018+1)/($BX246-$BW246+1))),"")</f>
        <v>0</v>
      </c>
      <c r="Q246" s="0" t="n">
        <f aca="false">IF(AND(ISNUMBER($BW246),ISNUMBER($BX246)),MIN(1,MAX(0,($BX246-2019+1)/($BX246-$BW246+1))),"")</f>
        <v>0</v>
      </c>
      <c r="R246" s="0" t="n">
        <f aca="false">IF(AND(ISNUMBER($BW246),ISNUMBER($BX246)),MIN(1,MAX(0,($BX246-2016+1)/($BX246-$BW246+1))),"")</f>
        <v>0</v>
      </c>
      <c r="S246" s="0" t="n">
        <f aca="false">IF($L246&lt;&gt;"",IF($L246&gt;=2015.5,1,0),"")</f>
        <v>0</v>
      </c>
      <c r="T246" s="0" t="n">
        <f aca="false">IF($L246&lt;&gt;"",IF($L246&gt;=2016,1,0),"")</f>
        <v>0</v>
      </c>
      <c r="U246" s="0" t="n">
        <f aca="false">IF(ISNUMBER($BX246),IF($BX246&gt;=2016,1,0),"")</f>
        <v>0</v>
      </c>
      <c r="V246" s="0" t="n">
        <f aca="false">IF(ISNUMBER($BW246),IF($BW246&gt;=2016,1,0),"")</f>
        <v>0</v>
      </c>
      <c r="W246" s="0" t="str">
        <f aca="false">IF(AND(ISNUMBER($BW246),ISNUMBER($BX246)),IF($BW246&gt;=2016,"post-only",IF($BX246&lt;2016,"pre-only","mixed")),"")</f>
        <v>pre-only</v>
      </c>
      <c r="X246" s="0" t="n">
        <f aca="false">IF(AND(ISNUMBER($BW246),ISNUMBER($BX246)),MIN(1,MAX(0,($BX246-2017+1)/($BX246-$BW246+1))),"")</f>
        <v>0</v>
      </c>
      <c r="Y246" s="0" t="n">
        <f aca="false">IF(AND(ISNUMBER($BW246),ISNUMBER($BX246)),MIN(1,MAX(0,($BX246-2018+1)/($BX246-$BW246+1))),"")</f>
        <v>0</v>
      </c>
      <c r="Z246" s="0" t="n">
        <f aca="false">IF(AND(ISNUMBER($BW246),ISNUMBER($BX246)),MIN(1,MAX(0,($BX246-2019+1)/($BX246-$BW246+1))),"")</f>
        <v>0</v>
      </c>
      <c r="AA246" s="0" t="n">
        <f aca="false">IF(ISNUMBER($BX246),IF($BX246&gt;=2017,1,0),"")</f>
        <v>0</v>
      </c>
      <c r="AB246" s="0" t="n">
        <f aca="false">IF(ISNUMBER($BX246),IF($BX246&gt;=2018,1,0),"")</f>
        <v>0</v>
      </c>
      <c r="AC246" s="0" t="n">
        <f aca="false">IF(ISNUMBER($BX246),IF($BX246&gt;=2019,1,0),"")</f>
        <v>0</v>
      </c>
      <c r="AD246" s="0" t="n">
        <f aca="false">IF($L246&lt;&gt;"",IF($L246&gt;2013,1,0),"")</f>
        <v>0</v>
      </c>
      <c r="AE246" s="0" t="n">
        <f aca="false">IF($L246&lt;&gt;"",1+IF($L246&gt;2011,1,0)+IF($L246&gt;2014,1,0),"")</f>
        <v>1</v>
      </c>
      <c r="AF246" s="0" t="s">
        <v>310</v>
      </c>
      <c r="AG246" s="0" t="s">
        <v>88</v>
      </c>
      <c r="AH246" s="0" t="s">
        <v>89</v>
      </c>
      <c r="AI246" s="0" t="s">
        <v>334</v>
      </c>
      <c r="AJ246" s="0" t="s">
        <v>334</v>
      </c>
      <c r="AK246" s="0" t="str">
        <f aca="false">IF(AND($CF246&lt;&gt;"",IFERROR(INDEX(subsample_country_map!$B:$B,MATCH($CF246,subsample_country_map!$A:$A,0)),"")&lt;&gt;""),INDEX(subsample_country_map!$B:$B,MATCH($CF246,subsample_country_map!$A:$A,0)),INDEX(lookup!$AA:$AA,MATCH($A246,lookup!$A:$A,0)))</f>
        <v>1_US</v>
      </c>
      <c r="AL246" s="0" t="str">
        <f aca="false">IF(AND($CF246&lt;&gt;"",IFERROR(INDEX(subsample_country_map!$C:$C,MATCH($CF246,subsample_country_map!$A:$A,0)),"")&lt;&gt;""),INDEX(subsample_country_map!$C:$C,MATCH($CF246,subsample_country_map!$A:$A,0)),INDEX(lookup!$AB:$AB,MATCH($A246,lookup!$A:$A,0)))</f>
        <v>1_developed</v>
      </c>
      <c r="AM246" s="0" t="str">
        <f aca="false">IF(AND($CF246&lt;&gt;"",IFERROR(INDEX(subsample_country_map!$D:$D,MATCH($CF246,subsample_country_map!$A:$A,0)),"")&lt;&gt;""),INDEX(subsample_country_map!$D:$D,MATCH($CF246,subsample_country_map!$A:$A,0)),INDEX(lookup!$AC:$AC,MATCH($A246,lookup!$A:$A,0)))</f>
        <v>1_western</v>
      </c>
      <c r="AN246" s="0" t="str">
        <f aca="false">IF(AND($CF246&lt;&gt;"",IFERROR(INDEX(subsample_country_map!$E:$E,MATCH($CF246,subsample_country_map!$A:$A,0)),"")&lt;&gt;""),INDEX(subsample_country_map!$E:$E,MATCH($CF246,subsample_country_map!$A:$A,0)),INDEX(lookup!$AD:$AD,MATCH($A246,lookup!$A:$A,0)))</f>
        <v>1_common law</v>
      </c>
      <c r="AO246" s="0" t="str">
        <f aca="false">INDEX(lookup!$Y:$Y,MATCH($A246,lookup!$A:$A,0))</f>
        <v>1_not published</v>
      </c>
      <c r="AP246" s="0" t="str">
        <f aca="false">INDEX(lookup!$Z:$Z,MATCH($A246,lookup!$A:$A,0))</f>
        <v>99_NCE</v>
      </c>
      <c r="AQ246" s="0" t="str">
        <f aca="false">INDEX(lookup!$W:$W,MATCH($A246,lookup!$A:$A,0))</f>
        <v>1_fin/acc/econ</v>
      </c>
      <c r="AS246" s="0" t="s">
        <v>91</v>
      </c>
      <c r="AT246" s="0" t="s">
        <v>397</v>
      </c>
      <c r="AU246" s="0" t="s">
        <v>311</v>
      </c>
      <c r="AV246" s="0" t="s">
        <v>1039</v>
      </c>
      <c r="AX246" s="0" t="s">
        <v>1040</v>
      </c>
      <c r="BA246" s="0" t="n">
        <v>5291</v>
      </c>
      <c r="BB246" s="0" t="s">
        <v>95</v>
      </c>
      <c r="BC246" s="0" t="s">
        <v>868</v>
      </c>
      <c r="BD246" s="0" t="s">
        <v>33</v>
      </c>
      <c r="BE246" s="0" t="s">
        <v>98</v>
      </c>
      <c r="BI246" s="0" t="s">
        <v>143</v>
      </c>
      <c r="BJ246" s="0" t="s">
        <v>1020</v>
      </c>
      <c r="BK246" s="0" t="s">
        <v>944</v>
      </c>
      <c r="BL246" s="0" t="s">
        <v>1041</v>
      </c>
      <c r="BM246" s="0" t="s">
        <v>973</v>
      </c>
      <c r="BN246" s="0" t="s">
        <v>937</v>
      </c>
      <c r="BO246" s="0" t="s">
        <v>769</v>
      </c>
      <c r="BP246" s="0" t="s">
        <v>904</v>
      </c>
      <c r="BQ246" s="0" t="s">
        <v>127</v>
      </c>
      <c r="BT246" s="0" t="n">
        <v>0</v>
      </c>
      <c r="BU246" s="0" t="s">
        <v>911</v>
      </c>
      <c r="BW246" s="0" t="n">
        <v>1995</v>
      </c>
      <c r="BX246" s="0" t="n">
        <v>2006</v>
      </c>
      <c r="BY246" s="0" t="s">
        <v>912</v>
      </c>
      <c r="BZ246" s="0" t="n">
        <v>2000.5</v>
      </c>
      <c r="CA246" s="0" t="n">
        <v>0</v>
      </c>
      <c r="CB246" s="0" t="n">
        <v>0</v>
      </c>
      <c r="CC246" s="0" t="n">
        <v>0</v>
      </c>
      <c r="CD246" s="0" t="n">
        <v>-0.0320267448049366</v>
      </c>
      <c r="CE246" s="0" t="n">
        <v>1</v>
      </c>
    </row>
    <row r="247" customFormat="false" ht="15" hidden="false" customHeight="false" outlineLevel="0" collapsed="false">
      <c r="A247" s="0" t="s">
        <v>904</v>
      </c>
      <c r="B247" s="0" t="n">
        <v>1552</v>
      </c>
      <c r="C247" s="0" t="n">
        <v>0.0001374773382882</v>
      </c>
      <c r="D247" s="0" t="n">
        <v>5291</v>
      </c>
      <c r="E247" s="0" t="n">
        <f aca="false">IF(ISNUMBER($BA247),$BA247,IF(AND(ISNUMBER($D247),ISNUMBER($BW247),ISNUMBER($BX247)),$D247*($BX247-$BW247+1),""))</f>
        <v>5291</v>
      </c>
      <c r="H247" s="0" t="s">
        <v>118</v>
      </c>
      <c r="I247" s="0" t="s">
        <v>119</v>
      </c>
      <c r="J247" s="0" t="n">
        <f aca="false">IF($BW247&lt;&gt;"",$BW247,"")</f>
        <v>1995</v>
      </c>
      <c r="K247" s="0" t="n">
        <f aca="false">IF($BX247&lt;&gt;"",$BX247,"")</f>
        <v>2006</v>
      </c>
      <c r="L247" s="0" t="n">
        <f aca="false">IF(AND(ISNUMBER($BW247),ISNUMBER($BX247)),($BW247+$BX247)/2,"")</f>
        <v>2000.5</v>
      </c>
      <c r="M247" s="0" t="n">
        <f aca="false">IF($L247&lt;&gt;"",$L247,"")</f>
        <v>2000.5</v>
      </c>
      <c r="N247" s="0" t="n">
        <f aca="false">IF(AND(ISNUMBER($BW247),ISNUMBER($BX247)),MIN(1,MAX(0,($BX247-2016+1)/($BX247-$BW247+1))),"")</f>
        <v>0</v>
      </c>
      <c r="O247" s="0" t="n">
        <f aca="false">IF(AND(ISNUMBER($BW247),ISNUMBER($BX247)),MIN(1,MAX(0,($BX247-2017+1)/($BX247-$BW247+1))),"")</f>
        <v>0</v>
      </c>
      <c r="P247" s="0" t="n">
        <f aca="false">IF(AND(ISNUMBER($BW247),ISNUMBER($BX247)),MIN(1,MAX(0,($BX247-2018+1)/($BX247-$BW247+1))),"")</f>
        <v>0</v>
      </c>
      <c r="Q247" s="0" t="n">
        <f aca="false">IF(AND(ISNUMBER($BW247),ISNUMBER($BX247)),MIN(1,MAX(0,($BX247-2019+1)/($BX247-$BW247+1))),"")</f>
        <v>0</v>
      </c>
      <c r="R247" s="0" t="n">
        <f aca="false">IF(AND(ISNUMBER($BW247),ISNUMBER($BX247)),MIN(1,MAX(0,($BX247-2016+1)/($BX247-$BW247+1))),"")</f>
        <v>0</v>
      </c>
      <c r="S247" s="0" t="n">
        <f aca="false">IF($L247&lt;&gt;"",IF($L247&gt;=2015.5,1,0),"")</f>
        <v>0</v>
      </c>
      <c r="T247" s="0" t="n">
        <f aca="false">IF($L247&lt;&gt;"",IF($L247&gt;=2016,1,0),"")</f>
        <v>0</v>
      </c>
      <c r="U247" s="0" t="n">
        <f aca="false">IF(ISNUMBER($BX247),IF($BX247&gt;=2016,1,0),"")</f>
        <v>0</v>
      </c>
      <c r="V247" s="0" t="n">
        <f aca="false">IF(ISNUMBER($BW247),IF($BW247&gt;=2016,1,0),"")</f>
        <v>0</v>
      </c>
      <c r="W247" s="0" t="str">
        <f aca="false">IF(AND(ISNUMBER($BW247),ISNUMBER($BX247)),IF($BW247&gt;=2016,"post-only",IF($BX247&lt;2016,"pre-only","mixed")),"")</f>
        <v>pre-only</v>
      </c>
      <c r="X247" s="0" t="n">
        <f aca="false">IF(AND(ISNUMBER($BW247),ISNUMBER($BX247)),MIN(1,MAX(0,($BX247-2017+1)/($BX247-$BW247+1))),"")</f>
        <v>0</v>
      </c>
      <c r="Y247" s="0" t="n">
        <f aca="false">IF(AND(ISNUMBER($BW247),ISNUMBER($BX247)),MIN(1,MAX(0,($BX247-2018+1)/($BX247-$BW247+1))),"")</f>
        <v>0</v>
      </c>
      <c r="Z247" s="0" t="n">
        <f aca="false">IF(AND(ISNUMBER($BW247),ISNUMBER($BX247)),MIN(1,MAX(0,($BX247-2019+1)/($BX247-$BW247+1))),"")</f>
        <v>0</v>
      </c>
      <c r="AA247" s="0" t="n">
        <f aca="false">IF(ISNUMBER($BX247),IF($BX247&gt;=2017,1,0),"")</f>
        <v>0</v>
      </c>
      <c r="AB247" s="0" t="n">
        <f aca="false">IF(ISNUMBER($BX247),IF($BX247&gt;=2018,1,0),"")</f>
        <v>0</v>
      </c>
      <c r="AC247" s="0" t="n">
        <f aca="false">IF(ISNUMBER($BX247),IF($BX247&gt;=2019,1,0),"")</f>
        <v>0</v>
      </c>
      <c r="AD247" s="0" t="n">
        <f aca="false">IF($L247&lt;&gt;"",IF($L247&gt;2013,1,0),"")</f>
        <v>0</v>
      </c>
      <c r="AE247" s="0" t="n">
        <f aca="false">IF($L247&lt;&gt;"",1+IF($L247&gt;2011,1,0)+IF($L247&gt;2014,1,0),"")</f>
        <v>1</v>
      </c>
      <c r="AF247" s="0" t="s">
        <v>310</v>
      </c>
      <c r="AG247" s="0" t="s">
        <v>88</v>
      </c>
      <c r="AH247" s="0" t="s">
        <v>89</v>
      </c>
      <c r="AI247" s="0" t="s">
        <v>334</v>
      </c>
      <c r="AJ247" s="0" t="s">
        <v>334</v>
      </c>
      <c r="AK247" s="0" t="str">
        <f aca="false">IF(AND($CF247&lt;&gt;"",IFERROR(INDEX(subsample_country_map!$B:$B,MATCH($CF247,subsample_country_map!$A:$A,0)),"")&lt;&gt;""),INDEX(subsample_country_map!$B:$B,MATCH($CF247,subsample_country_map!$A:$A,0)),INDEX(lookup!$AA:$AA,MATCH($A247,lookup!$A:$A,0)))</f>
        <v>1_US</v>
      </c>
      <c r="AL247" s="0" t="str">
        <f aca="false">IF(AND($CF247&lt;&gt;"",IFERROR(INDEX(subsample_country_map!$C:$C,MATCH($CF247,subsample_country_map!$A:$A,0)),"")&lt;&gt;""),INDEX(subsample_country_map!$C:$C,MATCH($CF247,subsample_country_map!$A:$A,0)),INDEX(lookup!$AB:$AB,MATCH($A247,lookup!$A:$A,0)))</f>
        <v>1_developed</v>
      </c>
      <c r="AM247" s="0" t="str">
        <f aca="false">IF(AND($CF247&lt;&gt;"",IFERROR(INDEX(subsample_country_map!$D:$D,MATCH($CF247,subsample_country_map!$A:$A,0)),"")&lt;&gt;""),INDEX(subsample_country_map!$D:$D,MATCH($CF247,subsample_country_map!$A:$A,0)),INDEX(lookup!$AC:$AC,MATCH($A247,lookup!$A:$A,0)))</f>
        <v>1_western</v>
      </c>
      <c r="AN247" s="0" t="str">
        <f aca="false">IF(AND($CF247&lt;&gt;"",IFERROR(INDEX(subsample_country_map!$E:$E,MATCH($CF247,subsample_country_map!$A:$A,0)),"")&lt;&gt;""),INDEX(subsample_country_map!$E:$E,MATCH($CF247,subsample_country_map!$A:$A,0)),INDEX(lookup!$AD:$AD,MATCH($A247,lookup!$A:$A,0)))</f>
        <v>1_common law</v>
      </c>
      <c r="AO247" s="0" t="str">
        <f aca="false">INDEX(lookup!$Y:$Y,MATCH($A247,lookup!$A:$A,0))</f>
        <v>1_not published</v>
      </c>
      <c r="AP247" s="0" t="str">
        <f aca="false">INDEX(lookup!$Z:$Z,MATCH($A247,lookup!$A:$A,0))</f>
        <v>99_NCE</v>
      </c>
      <c r="AQ247" s="0" t="str">
        <f aca="false">INDEX(lookup!$W:$W,MATCH($A247,lookup!$A:$A,0))</f>
        <v>1_fin/acc/econ</v>
      </c>
      <c r="AS247" s="0" t="s">
        <v>91</v>
      </c>
      <c r="AT247" s="0" t="s">
        <v>397</v>
      </c>
      <c r="AU247" s="0" t="s">
        <v>311</v>
      </c>
      <c r="AV247" s="0" t="s">
        <v>881</v>
      </c>
      <c r="AX247" s="0" t="s">
        <v>1042</v>
      </c>
      <c r="BA247" s="0" t="n">
        <v>5291</v>
      </c>
      <c r="BB247" s="0" t="s">
        <v>95</v>
      </c>
      <c r="BC247" s="0" t="s">
        <v>868</v>
      </c>
      <c r="BD247" s="0" t="s">
        <v>33</v>
      </c>
      <c r="BE247" s="0" t="s">
        <v>98</v>
      </c>
      <c r="BI247" s="0" t="s">
        <v>143</v>
      </c>
      <c r="BJ247" s="0" t="s">
        <v>1020</v>
      </c>
      <c r="BK247" s="0" t="s">
        <v>944</v>
      </c>
      <c r="BL247" s="0" t="s">
        <v>1043</v>
      </c>
      <c r="BM247" s="0" t="s">
        <v>976</v>
      </c>
      <c r="BN247" s="0" t="s">
        <v>937</v>
      </c>
      <c r="BO247" s="0" t="s">
        <v>769</v>
      </c>
      <c r="BP247" s="0" t="s">
        <v>904</v>
      </c>
      <c r="BQ247" s="0" t="s">
        <v>127</v>
      </c>
      <c r="BT247" s="0" t="n">
        <v>0</v>
      </c>
      <c r="BU247" s="0" t="s">
        <v>911</v>
      </c>
      <c r="BW247" s="0" t="n">
        <v>1995</v>
      </c>
      <c r="BX247" s="0" t="n">
        <v>2006</v>
      </c>
      <c r="BY247" s="0" t="s">
        <v>912</v>
      </c>
      <c r="BZ247" s="0" t="n">
        <v>2000.5</v>
      </c>
      <c r="CA247" s="0" t="n">
        <v>0</v>
      </c>
      <c r="CB247" s="0" t="n">
        <v>0</v>
      </c>
      <c r="CC247" s="0" t="n">
        <v>0</v>
      </c>
      <c r="CD247" s="0" t="n">
        <v>0.000137477339154308</v>
      </c>
      <c r="CE247" s="0" t="n">
        <v>1</v>
      </c>
    </row>
    <row r="248" customFormat="false" ht="15" hidden="false" customHeight="false" outlineLevel="0" collapsed="false">
      <c r="A248" s="0" t="s">
        <v>904</v>
      </c>
      <c r="B248" s="0" t="n">
        <v>1553</v>
      </c>
      <c r="C248" s="0" t="n">
        <v>-0.0277597205617108</v>
      </c>
      <c r="D248" s="0" t="n">
        <v>5291</v>
      </c>
      <c r="E248" s="0" t="n">
        <f aca="false">IF(ISNUMBER($BA248),$BA248,IF(AND(ISNUMBER($D248),ISNUMBER($BW248),ISNUMBER($BX248)),$D248*($BX248-$BW248+1),""))</f>
        <v>5291</v>
      </c>
      <c r="H248" s="0" t="s">
        <v>118</v>
      </c>
      <c r="I248" s="0" t="s">
        <v>119</v>
      </c>
      <c r="J248" s="0" t="n">
        <f aca="false">IF($BW248&lt;&gt;"",$BW248,"")</f>
        <v>1995</v>
      </c>
      <c r="K248" s="0" t="n">
        <f aca="false">IF($BX248&lt;&gt;"",$BX248,"")</f>
        <v>2006</v>
      </c>
      <c r="L248" s="0" t="n">
        <f aca="false">IF(AND(ISNUMBER($BW248),ISNUMBER($BX248)),($BW248+$BX248)/2,"")</f>
        <v>2000.5</v>
      </c>
      <c r="M248" s="0" t="n">
        <f aca="false">IF($L248&lt;&gt;"",$L248,"")</f>
        <v>2000.5</v>
      </c>
      <c r="N248" s="0" t="n">
        <f aca="false">IF(AND(ISNUMBER($BW248),ISNUMBER($BX248)),MIN(1,MAX(0,($BX248-2016+1)/($BX248-$BW248+1))),"")</f>
        <v>0</v>
      </c>
      <c r="O248" s="0" t="n">
        <f aca="false">IF(AND(ISNUMBER($BW248),ISNUMBER($BX248)),MIN(1,MAX(0,($BX248-2017+1)/($BX248-$BW248+1))),"")</f>
        <v>0</v>
      </c>
      <c r="P248" s="0" t="n">
        <f aca="false">IF(AND(ISNUMBER($BW248),ISNUMBER($BX248)),MIN(1,MAX(0,($BX248-2018+1)/($BX248-$BW248+1))),"")</f>
        <v>0</v>
      </c>
      <c r="Q248" s="0" t="n">
        <f aca="false">IF(AND(ISNUMBER($BW248),ISNUMBER($BX248)),MIN(1,MAX(0,($BX248-2019+1)/($BX248-$BW248+1))),"")</f>
        <v>0</v>
      </c>
      <c r="R248" s="0" t="n">
        <f aca="false">IF(AND(ISNUMBER($BW248),ISNUMBER($BX248)),MIN(1,MAX(0,($BX248-2016+1)/($BX248-$BW248+1))),"")</f>
        <v>0</v>
      </c>
      <c r="S248" s="0" t="n">
        <f aca="false">IF($L248&lt;&gt;"",IF($L248&gt;=2015.5,1,0),"")</f>
        <v>0</v>
      </c>
      <c r="T248" s="0" t="n">
        <f aca="false">IF($L248&lt;&gt;"",IF($L248&gt;=2016,1,0),"")</f>
        <v>0</v>
      </c>
      <c r="U248" s="0" t="n">
        <f aca="false">IF(ISNUMBER($BX248),IF($BX248&gt;=2016,1,0),"")</f>
        <v>0</v>
      </c>
      <c r="V248" s="0" t="n">
        <f aca="false">IF(ISNUMBER($BW248),IF($BW248&gt;=2016,1,0),"")</f>
        <v>0</v>
      </c>
      <c r="W248" s="0" t="str">
        <f aca="false">IF(AND(ISNUMBER($BW248),ISNUMBER($BX248)),IF($BW248&gt;=2016,"post-only",IF($BX248&lt;2016,"pre-only","mixed")),"")</f>
        <v>pre-only</v>
      </c>
      <c r="X248" s="0" t="n">
        <f aca="false">IF(AND(ISNUMBER($BW248),ISNUMBER($BX248)),MIN(1,MAX(0,($BX248-2017+1)/($BX248-$BW248+1))),"")</f>
        <v>0</v>
      </c>
      <c r="Y248" s="0" t="n">
        <f aca="false">IF(AND(ISNUMBER($BW248),ISNUMBER($BX248)),MIN(1,MAX(0,($BX248-2018+1)/($BX248-$BW248+1))),"")</f>
        <v>0</v>
      </c>
      <c r="Z248" s="0" t="n">
        <f aca="false">IF(AND(ISNUMBER($BW248),ISNUMBER($BX248)),MIN(1,MAX(0,($BX248-2019+1)/($BX248-$BW248+1))),"")</f>
        <v>0</v>
      </c>
      <c r="AA248" s="0" t="n">
        <f aca="false">IF(ISNUMBER($BX248),IF($BX248&gt;=2017,1,0),"")</f>
        <v>0</v>
      </c>
      <c r="AB248" s="0" t="n">
        <f aca="false">IF(ISNUMBER($BX248),IF($BX248&gt;=2018,1,0),"")</f>
        <v>0</v>
      </c>
      <c r="AC248" s="0" t="n">
        <f aca="false">IF(ISNUMBER($BX248),IF($BX248&gt;=2019,1,0),"")</f>
        <v>0</v>
      </c>
      <c r="AD248" s="0" t="n">
        <f aca="false">IF($L248&lt;&gt;"",IF($L248&gt;2013,1,0),"")</f>
        <v>0</v>
      </c>
      <c r="AE248" s="0" t="n">
        <f aca="false">IF($L248&lt;&gt;"",1+IF($L248&gt;2011,1,0)+IF($L248&gt;2014,1,0),"")</f>
        <v>1</v>
      </c>
      <c r="AF248" s="0" t="s">
        <v>310</v>
      </c>
      <c r="AG248" s="0" t="s">
        <v>88</v>
      </c>
      <c r="AH248" s="0" t="s">
        <v>89</v>
      </c>
      <c r="AI248" s="0" t="s">
        <v>334</v>
      </c>
      <c r="AJ248" s="0" t="s">
        <v>334</v>
      </c>
      <c r="AK248" s="0" t="str">
        <f aca="false">IF(AND($CF248&lt;&gt;"",IFERROR(INDEX(subsample_country_map!$B:$B,MATCH($CF248,subsample_country_map!$A:$A,0)),"")&lt;&gt;""),INDEX(subsample_country_map!$B:$B,MATCH($CF248,subsample_country_map!$A:$A,0)),INDEX(lookup!$AA:$AA,MATCH($A248,lookup!$A:$A,0)))</f>
        <v>1_US</v>
      </c>
      <c r="AL248" s="0" t="str">
        <f aca="false">IF(AND($CF248&lt;&gt;"",IFERROR(INDEX(subsample_country_map!$C:$C,MATCH($CF248,subsample_country_map!$A:$A,0)),"")&lt;&gt;""),INDEX(subsample_country_map!$C:$C,MATCH($CF248,subsample_country_map!$A:$A,0)),INDEX(lookup!$AB:$AB,MATCH($A248,lookup!$A:$A,0)))</f>
        <v>1_developed</v>
      </c>
      <c r="AM248" s="0" t="str">
        <f aca="false">IF(AND($CF248&lt;&gt;"",IFERROR(INDEX(subsample_country_map!$D:$D,MATCH($CF248,subsample_country_map!$A:$A,0)),"")&lt;&gt;""),INDEX(subsample_country_map!$D:$D,MATCH($CF248,subsample_country_map!$A:$A,0)),INDEX(lookup!$AC:$AC,MATCH($A248,lookup!$A:$A,0)))</f>
        <v>1_western</v>
      </c>
      <c r="AN248" s="0" t="str">
        <f aca="false">IF(AND($CF248&lt;&gt;"",IFERROR(INDEX(subsample_country_map!$E:$E,MATCH($CF248,subsample_country_map!$A:$A,0)),"")&lt;&gt;""),INDEX(subsample_country_map!$E:$E,MATCH($CF248,subsample_country_map!$A:$A,0)),INDEX(lookup!$AD:$AD,MATCH($A248,lookup!$A:$A,0)))</f>
        <v>1_common law</v>
      </c>
      <c r="AO248" s="0" t="str">
        <f aca="false">INDEX(lookup!$Y:$Y,MATCH($A248,lookup!$A:$A,0))</f>
        <v>1_not published</v>
      </c>
      <c r="AP248" s="0" t="str">
        <f aca="false">INDEX(lookup!$Z:$Z,MATCH($A248,lookup!$A:$A,0))</f>
        <v>99_NCE</v>
      </c>
      <c r="AQ248" s="0" t="str">
        <f aca="false">INDEX(lookup!$W:$W,MATCH($A248,lookup!$A:$A,0))</f>
        <v>1_fin/acc/econ</v>
      </c>
      <c r="AS248" s="0" t="s">
        <v>91</v>
      </c>
      <c r="AT248" s="0" t="s">
        <v>397</v>
      </c>
      <c r="AU248" s="0" t="s">
        <v>311</v>
      </c>
      <c r="AV248" s="0" t="s">
        <v>1044</v>
      </c>
      <c r="AX248" s="0" t="s">
        <v>1045</v>
      </c>
      <c r="BA248" s="0" t="n">
        <v>5291</v>
      </c>
      <c r="BB248" s="0" t="s">
        <v>95</v>
      </c>
      <c r="BC248" s="0" t="s">
        <v>868</v>
      </c>
      <c r="BD248" s="0" t="s">
        <v>33</v>
      </c>
      <c r="BE248" s="0" t="s">
        <v>98</v>
      </c>
      <c r="BI248" s="0" t="s">
        <v>143</v>
      </c>
      <c r="BJ248" s="0" t="s">
        <v>1020</v>
      </c>
      <c r="BK248" s="0" t="s">
        <v>944</v>
      </c>
      <c r="BL248" s="0" t="s">
        <v>1046</v>
      </c>
      <c r="BM248" s="0" t="s">
        <v>980</v>
      </c>
      <c r="BN248" s="0" t="s">
        <v>937</v>
      </c>
      <c r="BO248" s="0" t="s">
        <v>769</v>
      </c>
      <c r="BP248" s="0" t="s">
        <v>904</v>
      </c>
      <c r="BQ248" s="0" t="s">
        <v>127</v>
      </c>
      <c r="BT248" s="0" t="n">
        <v>0</v>
      </c>
      <c r="BU248" s="0" t="s">
        <v>911</v>
      </c>
      <c r="BW248" s="0" t="n">
        <v>1995</v>
      </c>
      <c r="BX248" s="0" t="n">
        <v>2006</v>
      </c>
      <c r="BY248" s="0" t="s">
        <v>912</v>
      </c>
      <c r="BZ248" s="0" t="n">
        <v>2000.5</v>
      </c>
      <c r="CA248" s="0" t="n">
        <v>0</v>
      </c>
      <c r="CB248" s="0" t="n">
        <v>0</v>
      </c>
      <c r="CC248" s="0" t="n">
        <v>0</v>
      </c>
      <c r="CD248" s="0" t="n">
        <v>-0.0277668544266116</v>
      </c>
      <c r="CE248" s="0" t="n">
        <v>1</v>
      </c>
    </row>
    <row r="249" customFormat="false" ht="15" hidden="false" customHeight="false" outlineLevel="0" collapsed="false">
      <c r="A249" s="0" t="s">
        <v>904</v>
      </c>
      <c r="B249" s="0" t="n">
        <v>1554</v>
      </c>
      <c r="C249" s="0" t="n">
        <v>0.00811089622819453</v>
      </c>
      <c r="D249" s="0" t="n">
        <v>5291</v>
      </c>
      <c r="E249" s="0" t="n">
        <f aca="false">IF(ISNUMBER($BA249),$BA249,IF(AND(ISNUMBER($D249),ISNUMBER($BW249),ISNUMBER($BX249)),$D249*($BX249-$BW249+1),""))</f>
        <v>5291</v>
      </c>
      <c r="H249" s="0" t="s">
        <v>118</v>
      </c>
      <c r="I249" s="0" t="s">
        <v>119</v>
      </c>
      <c r="J249" s="0" t="n">
        <f aca="false">IF($BW249&lt;&gt;"",$BW249,"")</f>
        <v>1995</v>
      </c>
      <c r="K249" s="0" t="n">
        <f aca="false">IF($BX249&lt;&gt;"",$BX249,"")</f>
        <v>2006</v>
      </c>
      <c r="L249" s="0" t="n">
        <f aca="false">IF(AND(ISNUMBER($BW249),ISNUMBER($BX249)),($BW249+$BX249)/2,"")</f>
        <v>2000.5</v>
      </c>
      <c r="M249" s="0" t="n">
        <f aca="false">IF($L249&lt;&gt;"",$L249,"")</f>
        <v>2000.5</v>
      </c>
      <c r="N249" s="0" t="n">
        <f aca="false">IF(AND(ISNUMBER($BW249),ISNUMBER($BX249)),MIN(1,MAX(0,($BX249-2016+1)/($BX249-$BW249+1))),"")</f>
        <v>0</v>
      </c>
      <c r="O249" s="0" t="n">
        <f aca="false">IF(AND(ISNUMBER($BW249),ISNUMBER($BX249)),MIN(1,MAX(0,($BX249-2017+1)/($BX249-$BW249+1))),"")</f>
        <v>0</v>
      </c>
      <c r="P249" s="0" t="n">
        <f aca="false">IF(AND(ISNUMBER($BW249),ISNUMBER($BX249)),MIN(1,MAX(0,($BX249-2018+1)/($BX249-$BW249+1))),"")</f>
        <v>0</v>
      </c>
      <c r="Q249" s="0" t="n">
        <f aca="false">IF(AND(ISNUMBER($BW249),ISNUMBER($BX249)),MIN(1,MAX(0,($BX249-2019+1)/($BX249-$BW249+1))),"")</f>
        <v>0</v>
      </c>
      <c r="R249" s="0" t="n">
        <f aca="false">IF(AND(ISNUMBER($BW249),ISNUMBER($BX249)),MIN(1,MAX(0,($BX249-2016+1)/($BX249-$BW249+1))),"")</f>
        <v>0</v>
      </c>
      <c r="S249" s="0" t="n">
        <f aca="false">IF($L249&lt;&gt;"",IF($L249&gt;=2015.5,1,0),"")</f>
        <v>0</v>
      </c>
      <c r="T249" s="0" t="n">
        <f aca="false">IF($L249&lt;&gt;"",IF($L249&gt;=2016,1,0),"")</f>
        <v>0</v>
      </c>
      <c r="U249" s="0" t="n">
        <f aca="false">IF(ISNUMBER($BX249),IF($BX249&gt;=2016,1,0),"")</f>
        <v>0</v>
      </c>
      <c r="V249" s="0" t="n">
        <f aca="false">IF(ISNUMBER($BW249),IF($BW249&gt;=2016,1,0),"")</f>
        <v>0</v>
      </c>
      <c r="W249" s="0" t="str">
        <f aca="false">IF(AND(ISNUMBER($BW249),ISNUMBER($BX249)),IF($BW249&gt;=2016,"post-only",IF($BX249&lt;2016,"pre-only","mixed")),"")</f>
        <v>pre-only</v>
      </c>
      <c r="X249" s="0" t="n">
        <f aca="false">IF(AND(ISNUMBER($BW249),ISNUMBER($BX249)),MIN(1,MAX(0,($BX249-2017+1)/($BX249-$BW249+1))),"")</f>
        <v>0</v>
      </c>
      <c r="Y249" s="0" t="n">
        <f aca="false">IF(AND(ISNUMBER($BW249),ISNUMBER($BX249)),MIN(1,MAX(0,($BX249-2018+1)/($BX249-$BW249+1))),"")</f>
        <v>0</v>
      </c>
      <c r="Z249" s="0" t="n">
        <f aca="false">IF(AND(ISNUMBER($BW249),ISNUMBER($BX249)),MIN(1,MAX(0,($BX249-2019+1)/($BX249-$BW249+1))),"")</f>
        <v>0</v>
      </c>
      <c r="AA249" s="0" t="n">
        <f aca="false">IF(ISNUMBER($BX249),IF($BX249&gt;=2017,1,0),"")</f>
        <v>0</v>
      </c>
      <c r="AB249" s="0" t="n">
        <f aca="false">IF(ISNUMBER($BX249),IF($BX249&gt;=2018,1,0),"")</f>
        <v>0</v>
      </c>
      <c r="AC249" s="0" t="n">
        <f aca="false">IF(ISNUMBER($BX249),IF($BX249&gt;=2019,1,0),"")</f>
        <v>0</v>
      </c>
      <c r="AD249" s="0" t="n">
        <f aca="false">IF($L249&lt;&gt;"",IF($L249&gt;2013,1,0),"")</f>
        <v>0</v>
      </c>
      <c r="AE249" s="0" t="n">
        <f aca="false">IF($L249&lt;&gt;"",1+IF($L249&gt;2011,1,0)+IF($L249&gt;2014,1,0),"")</f>
        <v>1</v>
      </c>
      <c r="AF249" s="0" t="s">
        <v>310</v>
      </c>
      <c r="AG249" s="0" t="s">
        <v>88</v>
      </c>
      <c r="AH249" s="0" t="s">
        <v>89</v>
      </c>
      <c r="AI249" s="0" t="s">
        <v>334</v>
      </c>
      <c r="AJ249" s="0" t="s">
        <v>334</v>
      </c>
      <c r="AK249" s="0" t="str">
        <f aca="false">IF(AND($CF249&lt;&gt;"",IFERROR(INDEX(subsample_country_map!$B:$B,MATCH($CF249,subsample_country_map!$A:$A,0)),"")&lt;&gt;""),INDEX(subsample_country_map!$B:$B,MATCH($CF249,subsample_country_map!$A:$A,0)),INDEX(lookup!$AA:$AA,MATCH($A249,lookup!$A:$A,0)))</f>
        <v>1_US</v>
      </c>
      <c r="AL249" s="0" t="str">
        <f aca="false">IF(AND($CF249&lt;&gt;"",IFERROR(INDEX(subsample_country_map!$C:$C,MATCH($CF249,subsample_country_map!$A:$A,0)),"")&lt;&gt;""),INDEX(subsample_country_map!$C:$C,MATCH($CF249,subsample_country_map!$A:$A,0)),INDEX(lookup!$AB:$AB,MATCH($A249,lookup!$A:$A,0)))</f>
        <v>1_developed</v>
      </c>
      <c r="AM249" s="0" t="str">
        <f aca="false">IF(AND($CF249&lt;&gt;"",IFERROR(INDEX(subsample_country_map!$D:$D,MATCH($CF249,subsample_country_map!$A:$A,0)),"")&lt;&gt;""),INDEX(subsample_country_map!$D:$D,MATCH($CF249,subsample_country_map!$A:$A,0)),INDEX(lookup!$AC:$AC,MATCH($A249,lookup!$A:$A,0)))</f>
        <v>1_western</v>
      </c>
      <c r="AN249" s="0" t="str">
        <f aca="false">IF(AND($CF249&lt;&gt;"",IFERROR(INDEX(subsample_country_map!$E:$E,MATCH($CF249,subsample_country_map!$A:$A,0)),"")&lt;&gt;""),INDEX(subsample_country_map!$E:$E,MATCH($CF249,subsample_country_map!$A:$A,0)),INDEX(lookup!$AD:$AD,MATCH($A249,lookup!$A:$A,0)))</f>
        <v>1_common law</v>
      </c>
      <c r="AO249" s="0" t="str">
        <f aca="false">INDEX(lookup!$Y:$Y,MATCH($A249,lookup!$A:$A,0))</f>
        <v>1_not published</v>
      </c>
      <c r="AP249" s="0" t="str">
        <f aca="false">INDEX(lookup!$Z:$Z,MATCH($A249,lookup!$A:$A,0))</f>
        <v>99_NCE</v>
      </c>
      <c r="AQ249" s="0" t="str">
        <f aca="false">INDEX(lookup!$W:$W,MATCH($A249,lookup!$A:$A,0))</f>
        <v>1_fin/acc/econ</v>
      </c>
      <c r="AS249" s="0" t="s">
        <v>91</v>
      </c>
      <c r="AT249" s="0" t="s">
        <v>397</v>
      </c>
      <c r="AU249" s="0" t="s">
        <v>311</v>
      </c>
      <c r="AV249" s="0" t="s">
        <v>1047</v>
      </c>
      <c r="AX249" s="0" t="s">
        <v>1048</v>
      </c>
      <c r="BA249" s="0" t="n">
        <v>5291</v>
      </c>
      <c r="BB249" s="0" t="s">
        <v>95</v>
      </c>
      <c r="BC249" s="0" t="s">
        <v>868</v>
      </c>
      <c r="BD249" s="0" t="s">
        <v>33</v>
      </c>
      <c r="BE249" s="0" t="s">
        <v>98</v>
      </c>
      <c r="BI249" s="0" t="s">
        <v>143</v>
      </c>
      <c r="BJ249" s="0" t="s">
        <v>1020</v>
      </c>
      <c r="BK249" s="0" t="s">
        <v>944</v>
      </c>
      <c r="BL249" s="0" t="s">
        <v>1049</v>
      </c>
      <c r="BM249" s="0" t="s">
        <v>984</v>
      </c>
      <c r="BN249" s="0" t="s">
        <v>937</v>
      </c>
      <c r="BO249" s="0" t="s">
        <v>769</v>
      </c>
      <c r="BP249" s="0" t="s">
        <v>904</v>
      </c>
      <c r="BQ249" s="0" t="s">
        <v>127</v>
      </c>
      <c r="BT249" s="0" t="n">
        <v>0</v>
      </c>
      <c r="BU249" s="0" t="s">
        <v>911</v>
      </c>
      <c r="BW249" s="0" t="n">
        <v>1995</v>
      </c>
      <c r="BX249" s="0" t="n">
        <v>2006</v>
      </c>
      <c r="BY249" s="0" t="s">
        <v>912</v>
      </c>
      <c r="BZ249" s="0" t="n">
        <v>2000.5</v>
      </c>
      <c r="CA249" s="0" t="n">
        <v>0</v>
      </c>
      <c r="CB249" s="0" t="n">
        <v>0</v>
      </c>
      <c r="CC249" s="0" t="n">
        <v>0</v>
      </c>
      <c r="CD249" s="0" t="n">
        <v>0.00811107409807912</v>
      </c>
      <c r="CE249" s="0" t="n">
        <v>1</v>
      </c>
    </row>
    <row r="250" customFormat="false" ht="15" hidden="false" customHeight="false" outlineLevel="0" collapsed="false">
      <c r="A250" s="0" t="s">
        <v>904</v>
      </c>
      <c r="B250" s="0" t="n">
        <v>1555</v>
      </c>
      <c r="C250" s="0" t="n">
        <v>-0.0928348492121825</v>
      </c>
      <c r="D250" s="0" t="n">
        <v>2068</v>
      </c>
      <c r="E250" s="0" t="n">
        <f aca="false">IF(ISNUMBER($BA250),$BA250,IF(AND(ISNUMBER($D250),ISNUMBER($BW250),ISNUMBER($BX250)),$D250*($BX250-$BW250+1),""))</f>
        <v>2068</v>
      </c>
      <c r="H250" s="0" t="s">
        <v>118</v>
      </c>
      <c r="I250" s="0" t="s">
        <v>119</v>
      </c>
      <c r="J250" s="0" t="n">
        <f aca="false">IF($BW250&lt;&gt;"",$BW250,"")</f>
        <v>1995</v>
      </c>
      <c r="K250" s="0" t="n">
        <f aca="false">IF($BX250&lt;&gt;"",$BX250,"")</f>
        <v>2006</v>
      </c>
      <c r="L250" s="0" t="n">
        <f aca="false">IF(AND(ISNUMBER($BW250),ISNUMBER($BX250)),($BW250+$BX250)/2,"")</f>
        <v>2000.5</v>
      </c>
      <c r="M250" s="0" t="n">
        <f aca="false">IF($L250&lt;&gt;"",$L250,"")</f>
        <v>2000.5</v>
      </c>
      <c r="N250" s="0" t="n">
        <f aca="false">IF(AND(ISNUMBER($BW250),ISNUMBER($BX250)),MIN(1,MAX(0,($BX250-2016+1)/($BX250-$BW250+1))),"")</f>
        <v>0</v>
      </c>
      <c r="O250" s="0" t="n">
        <f aca="false">IF(AND(ISNUMBER($BW250),ISNUMBER($BX250)),MIN(1,MAX(0,($BX250-2017+1)/($BX250-$BW250+1))),"")</f>
        <v>0</v>
      </c>
      <c r="P250" s="0" t="n">
        <f aca="false">IF(AND(ISNUMBER($BW250),ISNUMBER($BX250)),MIN(1,MAX(0,($BX250-2018+1)/($BX250-$BW250+1))),"")</f>
        <v>0</v>
      </c>
      <c r="Q250" s="0" t="n">
        <f aca="false">IF(AND(ISNUMBER($BW250),ISNUMBER($BX250)),MIN(1,MAX(0,($BX250-2019+1)/($BX250-$BW250+1))),"")</f>
        <v>0</v>
      </c>
      <c r="R250" s="0" t="n">
        <f aca="false">IF(AND(ISNUMBER($BW250),ISNUMBER($BX250)),MIN(1,MAX(0,($BX250-2016+1)/($BX250-$BW250+1))),"")</f>
        <v>0</v>
      </c>
      <c r="S250" s="0" t="n">
        <f aca="false">IF($L250&lt;&gt;"",IF($L250&gt;=2015.5,1,0),"")</f>
        <v>0</v>
      </c>
      <c r="T250" s="0" t="n">
        <f aca="false">IF($L250&lt;&gt;"",IF($L250&gt;=2016,1,0),"")</f>
        <v>0</v>
      </c>
      <c r="U250" s="0" t="n">
        <f aca="false">IF(ISNUMBER($BX250),IF($BX250&gt;=2016,1,0),"")</f>
        <v>0</v>
      </c>
      <c r="V250" s="0" t="n">
        <f aca="false">IF(ISNUMBER($BW250),IF($BW250&gt;=2016,1,0),"")</f>
        <v>0</v>
      </c>
      <c r="W250" s="0" t="str">
        <f aca="false">IF(AND(ISNUMBER($BW250),ISNUMBER($BX250)),IF($BW250&gt;=2016,"post-only",IF($BX250&lt;2016,"pre-only","mixed")),"")</f>
        <v>pre-only</v>
      </c>
      <c r="X250" s="0" t="n">
        <f aca="false">IF(AND(ISNUMBER($BW250),ISNUMBER($BX250)),MIN(1,MAX(0,($BX250-2017+1)/($BX250-$BW250+1))),"")</f>
        <v>0</v>
      </c>
      <c r="Y250" s="0" t="n">
        <f aca="false">IF(AND(ISNUMBER($BW250),ISNUMBER($BX250)),MIN(1,MAX(0,($BX250-2018+1)/($BX250-$BW250+1))),"")</f>
        <v>0</v>
      </c>
      <c r="Z250" s="0" t="n">
        <f aca="false">IF(AND(ISNUMBER($BW250),ISNUMBER($BX250)),MIN(1,MAX(0,($BX250-2019+1)/($BX250-$BW250+1))),"")</f>
        <v>0</v>
      </c>
      <c r="AA250" s="0" t="n">
        <f aca="false">IF(ISNUMBER($BX250),IF($BX250&gt;=2017,1,0),"")</f>
        <v>0</v>
      </c>
      <c r="AB250" s="0" t="n">
        <f aca="false">IF(ISNUMBER($BX250),IF($BX250&gt;=2018,1,0),"")</f>
        <v>0</v>
      </c>
      <c r="AC250" s="0" t="n">
        <f aca="false">IF(ISNUMBER($BX250),IF($BX250&gt;=2019,1,0),"")</f>
        <v>0</v>
      </c>
      <c r="AD250" s="0" t="n">
        <f aca="false">IF($L250&lt;&gt;"",IF($L250&gt;2013,1,0),"")</f>
        <v>0</v>
      </c>
      <c r="AE250" s="0" t="n">
        <f aca="false">IF($L250&lt;&gt;"",1+IF($L250&gt;2011,1,0)+IF($L250&gt;2014,1,0),"")</f>
        <v>1</v>
      </c>
      <c r="AF250" s="0" t="s">
        <v>747</v>
      </c>
      <c r="AG250" s="0" t="s">
        <v>88</v>
      </c>
      <c r="AH250" s="0" t="s">
        <v>89</v>
      </c>
      <c r="AI250" s="0" t="s">
        <v>334</v>
      </c>
      <c r="AJ250" s="0" t="s">
        <v>334</v>
      </c>
      <c r="AK250" s="0" t="str">
        <f aca="false">IF(AND($CF250&lt;&gt;"",IFERROR(INDEX(subsample_country_map!$B:$B,MATCH($CF250,subsample_country_map!$A:$A,0)),"")&lt;&gt;""),INDEX(subsample_country_map!$B:$B,MATCH($CF250,subsample_country_map!$A:$A,0)),INDEX(lookup!$AA:$AA,MATCH($A250,lookup!$A:$A,0)))</f>
        <v>1_US</v>
      </c>
      <c r="AL250" s="0" t="str">
        <f aca="false">IF(AND($CF250&lt;&gt;"",IFERROR(INDEX(subsample_country_map!$C:$C,MATCH($CF250,subsample_country_map!$A:$A,0)),"")&lt;&gt;""),INDEX(subsample_country_map!$C:$C,MATCH($CF250,subsample_country_map!$A:$A,0)),INDEX(lookup!$AB:$AB,MATCH($A250,lookup!$A:$A,0)))</f>
        <v>1_developed</v>
      </c>
      <c r="AM250" s="0" t="str">
        <f aca="false">IF(AND($CF250&lt;&gt;"",IFERROR(INDEX(subsample_country_map!$D:$D,MATCH($CF250,subsample_country_map!$A:$A,0)),"")&lt;&gt;""),INDEX(subsample_country_map!$D:$D,MATCH($CF250,subsample_country_map!$A:$A,0)),INDEX(lookup!$AC:$AC,MATCH($A250,lookup!$A:$A,0)))</f>
        <v>1_western</v>
      </c>
      <c r="AN250" s="0" t="str">
        <f aca="false">IF(AND($CF250&lt;&gt;"",IFERROR(INDEX(subsample_country_map!$E:$E,MATCH($CF250,subsample_country_map!$A:$A,0)),"")&lt;&gt;""),INDEX(subsample_country_map!$E:$E,MATCH($CF250,subsample_country_map!$A:$A,0)),INDEX(lookup!$AD:$AD,MATCH($A250,lookup!$A:$A,0)))</f>
        <v>1_common law</v>
      </c>
      <c r="AO250" s="0" t="str">
        <f aca="false">INDEX(lookup!$Y:$Y,MATCH($A250,lookup!$A:$A,0))</f>
        <v>1_not published</v>
      </c>
      <c r="AP250" s="0" t="str">
        <f aca="false">INDEX(lookup!$Z:$Z,MATCH($A250,lookup!$A:$A,0))</f>
        <v>99_NCE</v>
      </c>
      <c r="AQ250" s="0" t="str">
        <f aca="false">INDEX(lookup!$W:$W,MATCH($A250,lookup!$A:$A,0))</f>
        <v>1_fin/acc/econ</v>
      </c>
      <c r="AS250" s="0" t="s">
        <v>91</v>
      </c>
      <c r="AT250" s="0" t="s">
        <v>111</v>
      </c>
      <c r="AU250" s="0" t="s">
        <v>93</v>
      </c>
      <c r="AV250" s="0" t="s">
        <v>1050</v>
      </c>
      <c r="AX250" s="0" t="s">
        <v>1051</v>
      </c>
      <c r="BA250" s="0" t="n">
        <v>2068</v>
      </c>
      <c r="BB250" s="0" t="s">
        <v>95</v>
      </c>
      <c r="BC250" s="0" t="s">
        <v>122</v>
      </c>
      <c r="BD250" s="0" t="s">
        <v>33</v>
      </c>
      <c r="BE250" s="0" t="s">
        <v>98</v>
      </c>
      <c r="BI250" s="0" t="s">
        <v>189</v>
      </c>
      <c r="BJ250" s="0" t="s">
        <v>1052</v>
      </c>
      <c r="BK250" s="0" t="s">
        <v>1053</v>
      </c>
      <c r="BL250" s="0" t="s">
        <v>1054</v>
      </c>
      <c r="BM250" s="0" t="s">
        <v>910</v>
      </c>
      <c r="BN250" s="0" t="s">
        <v>753</v>
      </c>
      <c r="BO250" s="0" t="s">
        <v>769</v>
      </c>
      <c r="BP250" s="0" t="s">
        <v>904</v>
      </c>
      <c r="BQ250" s="0" t="s">
        <v>127</v>
      </c>
      <c r="BT250" s="0" t="n">
        <v>0</v>
      </c>
      <c r="BU250" s="0" t="s">
        <v>911</v>
      </c>
      <c r="BW250" s="0" t="n">
        <v>1995</v>
      </c>
      <c r="BX250" s="0" t="n">
        <v>2006</v>
      </c>
      <c r="BY250" s="0" t="s">
        <v>912</v>
      </c>
      <c r="BZ250" s="0" t="n">
        <v>2000.5</v>
      </c>
      <c r="CA250" s="0" t="n">
        <v>0</v>
      </c>
      <c r="CB250" s="0" t="n">
        <v>0</v>
      </c>
      <c r="CC250" s="0" t="n">
        <v>0</v>
      </c>
      <c r="CD250" s="0" t="n">
        <v>-0.0931029299712256</v>
      </c>
      <c r="CE250" s="0" t="n">
        <v>1</v>
      </c>
    </row>
    <row r="251" customFormat="false" ht="15" hidden="false" customHeight="false" outlineLevel="0" collapsed="false">
      <c r="A251" s="0" t="s">
        <v>904</v>
      </c>
      <c r="B251" s="0" t="n">
        <v>1556</v>
      </c>
      <c r="C251" s="0" t="n">
        <v>-0.066263764886683</v>
      </c>
      <c r="D251" s="0" t="n">
        <v>2068</v>
      </c>
      <c r="E251" s="0" t="n">
        <f aca="false">IF(ISNUMBER($BA251),$BA251,IF(AND(ISNUMBER($D251),ISNUMBER($BW251),ISNUMBER($BX251)),$D251*($BX251-$BW251+1),""))</f>
        <v>2068</v>
      </c>
      <c r="H251" s="0" t="s">
        <v>118</v>
      </c>
      <c r="I251" s="0" t="s">
        <v>119</v>
      </c>
      <c r="J251" s="0" t="n">
        <f aca="false">IF($BW251&lt;&gt;"",$BW251,"")</f>
        <v>1995</v>
      </c>
      <c r="K251" s="0" t="n">
        <f aca="false">IF($BX251&lt;&gt;"",$BX251,"")</f>
        <v>2006</v>
      </c>
      <c r="L251" s="0" t="n">
        <f aca="false">IF(AND(ISNUMBER($BW251),ISNUMBER($BX251)),($BW251+$BX251)/2,"")</f>
        <v>2000.5</v>
      </c>
      <c r="M251" s="0" t="n">
        <f aca="false">IF($L251&lt;&gt;"",$L251,"")</f>
        <v>2000.5</v>
      </c>
      <c r="N251" s="0" t="n">
        <f aca="false">IF(AND(ISNUMBER($BW251),ISNUMBER($BX251)),MIN(1,MAX(0,($BX251-2016+1)/($BX251-$BW251+1))),"")</f>
        <v>0</v>
      </c>
      <c r="O251" s="0" t="n">
        <f aca="false">IF(AND(ISNUMBER($BW251),ISNUMBER($BX251)),MIN(1,MAX(0,($BX251-2017+1)/($BX251-$BW251+1))),"")</f>
        <v>0</v>
      </c>
      <c r="P251" s="0" t="n">
        <f aca="false">IF(AND(ISNUMBER($BW251),ISNUMBER($BX251)),MIN(1,MAX(0,($BX251-2018+1)/($BX251-$BW251+1))),"")</f>
        <v>0</v>
      </c>
      <c r="Q251" s="0" t="n">
        <f aca="false">IF(AND(ISNUMBER($BW251),ISNUMBER($BX251)),MIN(1,MAX(0,($BX251-2019+1)/($BX251-$BW251+1))),"")</f>
        <v>0</v>
      </c>
      <c r="R251" s="0" t="n">
        <f aca="false">IF(AND(ISNUMBER($BW251),ISNUMBER($BX251)),MIN(1,MAX(0,($BX251-2016+1)/($BX251-$BW251+1))),"")</f>
        <v>0</v>
      </c>
      <c r="S251" s="0" t="n">
        <f aca="false">IF($L251&lt;&gt;"",IF($L251&gt;=2015.5,1,0),"")</f>
        <v>0</v>
      </c>
      <c r="T251" s="0" t="n">
        <f aca="false">IF($L251&lt;&gt;"",IF($L251&gt;=2016,1,0),"")</f>
        <v>0</v>
      </c>
      <c r="U251" s="0" t="n">
        <f aca="false">IF(ISNUMBER($BX251),IF($BX251&gt;=2016,1,0),"")</f>
        <v>0</v>
      </c>
      <c r="V251" s="0" t="n">
        <f aca="false">IF(ISNUMBER($BW251),IF($BW251&gt;=2016,1,0),"")</f>
        <v>0</v>
      </c>
      <c r="W251" s="0" t="str">
        <f aca="false">IF(AND(ISNUMBER($BW251),ISNUMBER($BX251)),IF($BW251&gt;=2016,"post-only",IF($BX251&lt;2016,"pre-only","mixed")),"")</f>
        <v>pre-only</v>
      </c>
      <c r="X251" s="0" t="n">
        <f aca="false">IF(AND(ISNUMBER($BW251),ISNUMBER($BX251)),MIN(1,MAX(0,($BX251-2017+1)/($BX251-$BW251+1))),"")</f>
        <v>0</v>
      </c>
      <c r="Y251" s="0" t="n">
        <f aca="false">IF(AND(ISNUMBER($BW251),ISNUMBER($BX251)),MIN(1,MAX(0,($BX251-2018+1)/($BX251-$BW251+1))),"")</f>
        <v>0</v>
      </c>
      <c r="Z251" s="0" t="n">
        <f aca="false">IF(AND(ISNUMBER($BW251),ISNUMBER($BX251)),MIN(1,MAX(0,($BX251-2019+1)/($BX251-$BW251+1))),"")</f>
        <v>0</v>
      </c>
      <c r="AA251" s="0" t="n">
        <f aca="false">IF(ISNUMBER($BX251),IF($BX251&gt;=2017,1,0),"")</f>
        <v>0</v>
      </c>
      <c r="AB251" s="0" t="n">
        <f aca="false">IF(ISNUMBER($BX251),IF($BX251&gt;=2018,1,0),"")</f>
        <v>0</v>
      </c>
      <c r="AC251" s="0" t="n">
        <f aca="false">IF(ISNUMBER($BX251),IF($BX251&gt;=2019,1,0),"")</f>
        <v>0</v>
      </c>
      <c r="AD251" s="0" t="n">
        <f aca="false">IF($L251&lt;&gt;"",IF($L251&gt;2013,1,0),"")</f>
        <v>0</v>
      </c>
      <c r="AE251" s="0" t="n">
        <f aca="false">IF($L251&lt;&gt;"",1+IF($L251&gt;2011,1,0)+IF($L251&gt;2014,1,0),"")</f>
        <v>1</v>
      </c>
      <c r="AF251" s="0" t="s">
        <v>747</v>
      </c>
      <c r="AG251" s="0" t="s">
        <v>88</v>
      </c>
      <c r="AH251" s="0" t="s">
        <v>89</v>
      </c>
      <c r="AI251" s="0" t="s">
        <v>334</v>
      </c>
      <c r="AJ251" s="0" t="s">
        <v>334</v>
      </c>
      <c r="AK251" s="0" t="str">
        <f aca="false">IF(AND($CF251&lt;&gt;"",IFERROR(INDEX(subsample_country_map!$B:$B,MATCH($CF251,subsample_country_map!$A:$A,0)),"")&lt;&gt;""),INDEX(subsample_country_map!$B:$B,MATCH($CF251,subsample_country_map!$A:$A,0)),INDEX(lookup!$AA:$AA,MATCH($A251,lookup!$A:$A,0)))</f>
        <v>1_US</v>
      </c>
      <c r="AL251" s="0" t="str">
        <f aca="false">IF(AND($CF251&lt;&gt;"",IFERROR(INDEX(subsample_country_map!$C:$C,MATCH($CF251,subsample_country_map!$A:$A,0)),"")&lt;&gt;""),INDEX(subsample_country_map!$C:$C,MATCH($CF251,subsample_country_map!$A:$A,0)),INDEX(lookup!$AB:$AB,MATCH($A251,lookup!$A:$A,0)))</f>
        <v>1_developed</v>
      </c>
      <c r="AM251" s="0" t="str">
        <f aca="false">IF(AND($CF251&lt;&gt;"",IFERROR(INDEX(subsample_country_map!$D:$D,MATCH($CF251,subsample_country_map!$A:$A,0)),"")&lt;&gt;""),INDEX(subsample_country_map!$D:$D,MATCH($CF251,subsample_country_map!$A:$A,0)),INDEX(lookup!$AC:$AC,MATCH($A251,lookup!$A:$A,0)))</f>
        <v>1_western</v>
      </c>
      <c r="AN251" s="0" t="str">
        <f aca="false">IF(AND($CF251&lt;&gt;"",IFERROR(INDEX(subsample_country_map!$E:$E,MATCH($CF251,subsample_country_map!$A:$A,0)),"")&lt;&gt;""),INDEX(subsample_country_map!$E:$E,MATCH($CF251,subsample_country_map!$A:$A,0)),INDEX(lookup!$AD:$AD,MATCH($A251,lookup!$A:$A,0)))</f>
        <v>1_common law</v>
      </c>
      <c r="AO251" s="0" t="str">
        <f aca="false">INDEX(lookup!$Y:$Y,MATCH($A251,lookup!$A:$A,0))</f>
        <v>1_not published</v>
      </c>
      <c r="AP251" s="0" t="str">
        <f aca="false">INDEX(lookup!$Z:$Z,MATCH($A251,lookup!$A:$A,0))</f>
        <v>99_NCE</v>
      </c>
      <c r="AQ251" s="0" t="str">
        <f aca="false">INDEX(lookup!$W:$W,MATCH($A251,lookup!$A:$A,0))</f>
        <v>1_fin/acc/econ</v>
      </c>
      <c r="AS251" s="0" t="s">
        <v>91</v>
      </c>
      <c r="AT251" s="0" t="s">
        <v>397</v>
      </c>
      <c r="AU251" s="0" t="s">
        <v>93</v>
      </c>
      <c r="AV251" s="0" t="s">
        <v>1055</v>
      </c>
      <c r="AX251" s="0" t="s">
        <v>1056</v>
      </c>
      <c r="BA251" s="0" t="n">
        <v>2068</v>
      </c>
      <c r="BB251" s="0" t="s">
        <v>95</v>
      </c>
      <c r="BC251" s="0" t="s">
        <v>122</v>
      </c>
      <c r="BD251" s="0" t="s">
        <v>33</v>
      </c>
      <c r="BE251" s="0" t="s">
        <v>98</v>
      </c>
      <c r="BI251" s="0" t="s">
        <v>189</v>
      </c>
      <c r="BJ251" s="0" t="s">
        <v>1052</v>
      </c>
      <c r="BK251" s="0" t="s">
        <v>1053</v>
      </c>
      <c r="BL251" s="0" t="s">
        <v>1057</v>
      </c>
      <c r="BM251" s="0" t="s">
        <v>916</v>
      </c>
      <c r="BN251" s="0" t="s">
        <v>753</v>
      </c>
      <c r="BO251" s="0" t="s">
        <v>769</v>
      </c>
      <c r="BP251" s="0" t="s">
        <v>904</v>
      </c>
      <c r="BQ251" s="0" t="s">
        <v>127</v>
      </c>
      <c r="BT251" s="0" t="n">
        <v>0</v>
      </c>
      <c r="BU251" s="0" t="s">
        <v>911</v>
      </c>
      <c r="BW251" s="0" t="n">
        <v>1995</v>
      </c>
      <c r="BX251" s="0" t="n">
        <v>2006</v>
      </c>
      <c r="BY251" s="0" t="s">
        <v>912</v>
      </c>
      <c r="BZ251" s="0" t="n">
        <v>2000.5</v>
      </c>
      <c r="CA251" s="0" t="n">
        <v>0</v>
      </c>
      <c r="CB251" s="0" t="n">
        <v>0</v>
      </c>
      <c r="CC251" s="0" t="n">
        <v>0</v>
      </c>
      <c r="CD251" s="0" t="n">
        <v>-0.0663610067600602</v>
      </c>
      <c r="CE251" s="0" t="n">
        <v>1</v>
      </c>
    </row>
    <row r="252" customFormat="false" ht="15" hidden="false" customHeight="false" outlineLevel="0" collapsed="false">
      <c r="A252" s="0" t="s">
        <v>904</v>
      </c>
      <c r="B252" s="0" t="n">
        <v>1557</v>
      </c>
      <c r="C252" s="0" t="n">
        <v>-0.024106339914774</v>
      </c>
      <c r="D252" s="0" t="n">
        <v>2119</v>
      </c>
      <c r="E252" s="0" t="n">
        <f aca="false">IF(ISNUMBER($BA252),$BA252,IF(AND(ISNUMBER($D252),ISNUMBER($BW252),ISNUMBER($BX252)),$D252*($BX252-$BW252+1),""))</f>
        <v>2119</v>
      </c>
      <c r="H252" s="0" t="s">
        <v>118</v>
      </c>
      <c r="I252" s="0" t="s">
        <v>119</v>
      </c>
      <c r="J252" s="0" t="n">
        <f aca="false">IF($BW252&lt;&gt;"",$BW252,"")</f>
        <v>1995</v>
      </c>
      <c r="K252" s="0" t="n">
        <f aca="false">IF($BX252&lt;&gt;"",$BX252,"")</f>
        <v>2006</v>
      </c>
      <c r="L252" s="0" t="n">
        <f aca="false">IF(AND(ISNUMBER($BW252),ISNUMBER($BX252)),($BW252+$BX252)/2,"")</f>
        <v>2000.5</v>
      </c>
      <c r="M252" s="0" t="n">
        <f aca="false">IF($L252&lt;&gt;"",$L252,"")</f>
        <v>2000.5</v>
      </c>
      <c r="N252" s="0" t="n">
        <f aca="false">IF(AND(ISNUMBER($BW252),ISNUMBER($BX252)),MIN(1,MAX(0,($BX252-2016+1)/($BX252-$BW252+1))),"")</f>
        <v>0</v>
      </c>
      <c r="O252" s="0" t="n">
        <f aca="false">IF(AND(ISNUMBER($BW252),ISNUMBER($BX252)),MIN(1,MAX(0,($BX252-2017+1)/($BX252-$BW252+1))),"")</f>
        <v>0</v>
      </c>
      <c r="P252" s="0" t="n">
        <f aca="false">IF(AND(ISNUMBER($BW252),ISNUMBER($BX252)),MIN(1,MAX(0,($BX252-2018+1)/($BX252-$BW252+1))),"")</f>
        <v>0</v>
      </c>
      <c r="Q252" s="0" t="n">
        <f aca="false">IF(AND(ISNUMBER($BW252),ISNUMBER($BX252)),MIN(1,MAX(0,($BX252-2019+1)/($BX252-$BW252+1))),"")</f>
        <v>0</v>
      </c>
      <c r="R252" s="0" t="n">
        <f aca="false">IF(AND(ISNUMBER($BW252),ISNUMBER($BX252)),MIN(1,MAX(0,($BX252-2016+1)/($BX252-$BW252+1))),"")</f>
        <v>0</v>
      </c>
      <c r="S252" s="0" t="n">
        <f aca="false">IF($L252&lt;&gt;"",IF($L252&gt;=2015.5,1,0),"")</f>
        <v>0</v>
      </c>
      <c r="T252" s="0" t="n">
        <f aca="false">IF($L252&lt;&gt;"",IF($L252&gt;=2016,1,0),"")</f>
        <v>0</v>
      </c>
      <c r="U252" s="0" t="n">
        <f aca="false">IF(ISNUMBER($BX252),IF($BX252&gt;=2016,1,0),"")</f>
        <v>0</v>
      </c>
      <c r="V252" s="0" t="n">
        <f aca="false">IF(ISNUMBER($BW252),IF($BW252&gt;=2016,1,0),"")</f>
        <v>0</v>
      </c>
      <c r="W252" s="0" t="str">
        <f aca="false">IF(AND(ISNUMBER($BW252),ISNUMBER($BX252)),IF($BW252&gt;=2016,"post-only",IF($BX252&lt;2016,"pre-only","mixed")),"")</f>
        <v>pre-only</v>
      </c>
      <c r="X252" s="0" t="n">
        <f aca="false">IF(AND(ISNUMBER($BW252),ISNUMBER($BX252)),MIN(1,MAX(0,($BX252-2017+1)/($BX252-$BW252+1))),"")</f>
        <v>0</v>
      </c>
      <c r="Y252" s="0" t="n">
        <f aca="false">IF(AND(ISNUMBER($BW252),ISNUMBER($BX252)),MIN(1,MAX(0,($BX252-2018+1)/($BX252-$BW252+1))),"")</f>
        <v>0</v>
      </c>
      <c r="Z252" s="0" t="n">
        <f aca="false">IF(AND(ISNUMBER($BW252),ISNUMBER($BX252)),MIN(1,MAX(0,($BX252-2019+1)/($BX252-$BW252+1))),"")</f>
        <v>0</v>
      </c>
      <c r="AA252" s="0" t="n">
        <f aca="false">IF(ISNUMBER($BX252),IF($BX252&gt;=2017,1,0),"")</f>
        <v>0</v>
      </c>
      <c r="AB252" s="0" t="n">
        <f aca="false">IF(ISNUMBER($BX252),IF($BX252&gt;=2018,1,0),"")</f>
        <v>0</v>
      </c>
      <c r="AC252" s="0" t="n">
        <f aca="false">IF(ISNUMBER($BX252),IF($BX252&gt;=2019,1,0),"")</f>
        <v>0</v>
      </c>
      <c r="AD252" s="0" t="n">
        <f aca="false">IF($L252&lt;&gt;"",IF($L252&gt;2013,1,0),"")</f>
        <v>0</v>
      </c>
      <c r="AE252" s="0" t="n">
        <f aca="false">IF($L252&lt;&gt;"",1+IF($L252&gt;2011,1,0)+IF($L252&gt;2014,1,0),"")</f>
        <v>1</v>
      </c>
      <c r="AF252" s="0" t="s">
        <v>747</v>
      </c>
      <c r="AG252" s="0" t="s">
        <v>88</v>
      </c>
      <c r="AH252" s="0" t="s">
        <v>89</v>
      </c>
      <c r="AI252" s="0" t="s">
        <v>334</v>
      </c>
      <c r="AJ252" s="0" t="s">
        <v>334</v>
      </c>
      <c r="AK252" s="0" t="str">
        <f aca="false">IF(AND($CF252&lt;&gt;"",IFERROR(INDEX(subsample_country_map!$B:$B,MATCH($CF252,subsample_country_map!$A:$A,0)),"")&lt;&gt;""),INDEX(subsample_country_map!$B:$B,MATCH($CF252,subsample_country_map!$A:$A,0)),INDEX(lookup!$AA:$AA,MATCH($A252,lookup!$A:$A,0)))</f>
        <v>1_US</v>
      </c>
      <c r="AL252" s="0" t="str">
        <f aca="false">IF(AND($CF252&lt;&gt;"",IFERROR(INDEX(subsample_country_map!$C:$C,MATCH($CF252,subsample_country_map!$A:$A,0)),"")&lt;&gt;""),INDEX(subsample_country_map!$C:$C,MATCH($CF252,subsample_country_map!$A:$A,0)),INDEX(lookup!$AB:$AB,MATCH($A252,lookup!$A:$A,0)))</f>
        <v>1_developed</v>
      </c>
      <c r="AM252" s="0" t="str">
        <f aca="false">IF(AND($CF252&lt;&gt;"",IFERROR(INDEX(subsample_country_map!$D:$D,MATCH($CF252,subsample_country_map!$A:$A,0)),"")&lt;&gt;""),INDEX(subsample_country_map!$D:$D,MATCH($CF252,subsample_country_map!$A:$A,0)),INDEX(lookup!$AC:$AC,MATCH($A252,lookup!$A:$A,0)))</f>
        <v>1_western</v>
      </c>
      <c r="AN252" s="0" t="str">
        <f aca="false">IF(AND($CF252&lt;&gt;"",IFERROR(INDEX(subsample_country_map!$E:$E,MATCH($CF252,subsample_country_map!$A:$A,0)),"")&lt;&gt;""),INDEX(subsample_country_map!$E:$E,MATCH($CF252,subsample_country_map!$A:$A,0)),INDEX(lookup!$AD:$AD,MATCH($A252,lookup!$A:$A,0)))</f>
        <v>1_common law</v>
      </c>
      <c r="AO252" s="0" t="str">
        <f aca="false">INDEX(lookup!$Y:$Y,MATCH($A252,lookup!$A:$A,0))</f>
        <v>1_not published</v>
      </c>
      <c r="AP252" s="0" t="str">
        <f aca="false">INDEX(lookup!$Z:$Z,MATCH($A252,lookup!$A:$A,0))</f>
        <v>99_NCE</v>
      </c>
      <c r="AQ252" s="0" t="str">
        <f aca="false">INDEX(lookup!$W:$W,MATCH($A252,lookup!$A:$A,0))</f>
        <v>1_fin/acc/econ</v>
      </c>
      <c r="AS252" s="0" t="s">
        <v>91</v>
      </c>
      <c r="AT252" s="0" t="s">
        <v>111</v>
      </c>
      <c r="AU252" s="0" t="s">
        <v>93</v>
      </c>
      <c r="AV252" s="0" t="s">
        <v>1058</v>
      </c>
      <c r="AX252" s="0" t="s">
        <v>1059</v>
      </c>
      <c r="BA252" s="0" t="n">
        <v>2119</v>
      </c>
      <c r="BB252" s="0" t="s">
        <v>95</v>
      </c>
      <c r="BC252" s="0" t="s">
        <v>122</v>
      </c>
      <c r="BD252" s="0" t="s">
        <v>33</v>
      </c>
      <c r="BE252" s="0" t="s">
        <v>98</v>
      </c>
      <c r="BI252" s="0" t="s">
        <v>189</v>
      </c>
      <c r="BJ252" s="0" t="s">
        <v>1060</v>
      </c>
      <c r="BK252" s="0" t="s">
        <v>1053</v>
      </c>
      <c r="BL252" s="0" t="s">
        <v>1061</v>
      </c>
      <c r="BM252" s="0" t="s">
        <v>910</v>
      </c>
      <c r="BN252" s="0" t="s">
        <v>753</v>
      </c>
      <c r="BO252" s="0" t="s">
        <v>769</v>
      </c>
      <c r="BP252" s="0" t="s">
        <v>904</v>
      </c>
      <c r="BQ252" s="0" t="s">
        <v>127</v>
      </c>
      <c r="BT252" s="0" t="n">
        <v>0</v>
      </c>
      <c r="BU252" s="0" t="s">
        <v>911</v>
      </c>
      <c r="BW252" s="0" t="n">
        <v>1995</v>
      </c>
      <c r="BX252" s="0" t="n">
        <v>2006</v>
      </c>
      <c r="BY252" s="0" t="s">
        <v>912</v>
      </c>
      <c r="BZ252" s="0" t="n">
        <v>2000.5</v>
      </c>
      <c r="CA252" s="0" t="n">
        <v>0</v>
      </c>
      <c r="CB252" s="0" t="n">
        <v>0</v>
      </c>
      <c r="CC252" s="0" t="n">
        <v>0</v>
      </c>
      <c r="CD252" s="0" t="n">
        <v>-0.024111011067158</v>
      </c>
      <c r="CE252" s="0" t="n">
        <v>1</v>
      </c>
    </row>
    <row r="253" customFormat="false" ht="15" hidden="false" customHeight="false" outlineLevel="0" collapsed="false">
      <c r="A253" s="0" t="s">
        <v>904</v>
      </c>
      <c r="B253" s="0" t="n">
        <v>1558</v>
      </c>
      <c r="C253" s="0" t="n">
        <v>-0.0559594160173179</v>
      </c>
      <c r="D253" s="0" t="n">
        <v>2119</v>
      </c>
      <c r="E253" s="0" t="n">
        <f aca="false">IF(ISNUMBER($BA253),$BA253,IF(AND(ISNUMBER($D253),ISNUMBER($BW253),ISNUMBER($BX253)),$D253*($BX253-$BW253+1),""))</f>
        <v>2119</v>
      </c>
      <c r="H253" s="0" t="s">
        <v>118</v>
      </c>
      <c r="I253" s="0" t="s">
        <v>119</v>
      </c>
      <c r="J253" s="0" t="n">
        <f aca="false">IF($BW253&lt;&gt;"",$BW253,"")</f>
        <v>1995</v>
      </c>
      <c r="K253" s="0" t="n">
        <f aca="false">IF($BX253&lt;&gt;"",$BX253,"")</f>
        <v>2006</v>
      </c>
      <c r="L253" s="0" t="n">
        <f aca="false">IF(AND(ISNUMBER($BW253),ISNUMBER($BX253)),($BW253+$BX253)/2,"")</f>
        <v>2000.5</v>
      </c>
      <c r="M253" s="0" t="n">
        <f aca="false">IF($L253&lt;&gt;"",$L253,"")</f>
        <v>2000.5</v>
      </c>
      <c r="N253" s="0" t="n">
        <f aca="false">IF(AND(ISNUMBER($BW253),ISNUMBER($BX253)),MIN(1,MAX(0,($BX253-2016+1)/($BX253-$BW253+1))),"")</f>
        <v>0</v>
      </c>
      <c r="O253" s="0" t="n">
        <f aca="false">IF(AND(ISNUMBER($BW253),ISNUMBER($BX253)),MIN(1,MAX(0,($BX253-2017+1)/($BX253-$BW253+1))),"")</f>
        <v>0</v>
      </c>
      <c r="P253" s="0" t="n">
        <f aca="false">IF(AND(ISNUMBER($BW253),ISNUMBER($BX253)),MIN(1,MAX(0,($BX253-2018+1)/($BX253-$BW253+1))),"")</f>
        <v>0</v>
      </c>
      <c r="Q253" s="0" t="n">
        <f aca="false">IF(AND(ISNUMBER($BW253),ISNUMBER($BX253)),MIN(1,MAX(0,($BX253-2019+1)/($BX253-$BW253+1))),"")</f>
        <v>0</v>
      </c>
      <c r="R253" s="0" t="n">
        <f aca="false">IF(AND(ISNUMBER($BW253),ISNUMBER($BX253)),MIN(1,MAX(0,($BX253-2016+1)/($BX253-$BW253+1))),"")</f>
        <v>0</v>
      </c>
      <c r="S253" s="0" t="n">
        <f aca="false">IF($L253&lt;&gt;"",IF($L253&gt;=2015.5,1,0),"")</f>
        <v>0</v>
      </c>
      <c r="T253" s="0" t="n">
        <f aca="false">IF($L253&lt;&gt;"",IF($L253&gt;=2016,1,0),"")</f>
        <v>0</v>
      </c>
      <c r="U253" s="0" t="n">
        <f aca="false">IF(ISNUMBER($BX253),IF($BX253&gt;=2016,1,0),"")</f>
        <v>0</v>
      </c>
      <c r="V253" s="0" t="n">
        <f aca="false">IF(ISNUMBER($BW253),IF($BW253&gt;=2016,1,0),"")</f>
        <v>0</v>
      </c>
      <c r="W253" s="0" t="str">
        <f aca="false">IF(AND(ISNUMBER($BW253),ISNUMBER($BX253)),IF($BW253&gt;=2016,"post-only",IF($BX253&lt;2016,"pre-only","mixed")),"")</f>
        <v>pre-only</v>
      </c>
      <c r="X253" s="0" t="n">
        <f aca="false">IF(AND(ISNUMBER($BW253),ISNUMBER($BX253)),MIN(1,MAX(0,($BX253-2017+1)/($BX253-$BW253+1))),"")</f>
        <v>0</v>
      </c>
      <c r="Y253" s="0" t="n">
        <f aca="false">IF(AND(ISNUMBER($BW253),ISNUMBER($BX253)),MIN(1,MAX(0,($BX253-2018+1)/($BX253-$BW253+1))),"")</f>
        <v>0</v>
      </c>
      <c r="Z253" s="0" t="n">
        <f aca="false">IF(AND(ISNUMBER($BW253),ISNUMBER($BX253)),MIN(1,MAX(0,($BX253-2019+1)/($BX253-$BW253+1))),"")</f>
        <v>0</v>
      </c>
      <c r="AA253" s="0" t="n">
        <f aca="false">IF(ISNUMBER($BX253),IF($BX253&gt;=2017,1,0),"")</f>
        <v>0</v>
      </c>
      <c r="AB253" s="0" t="n">
        <f aca="false">IF(ISNUMBER($BX253),IF($BX253&gt;=2018,1,0),"")</f>
        <v>0</v>
      </c>
      <c r="AC253" s="0" t="n">
        <f aca="false">IF(ISNUMBER($BX253),IF($BX253&gt;=2019,1,0),"")</f>
        <v>0</v>
      </c>
      <c r="AD253" s="0" t="n">
        <f aca="false">IF($L253&lt;&gt;"",IF($L253&gt;2013,1,0),"")</f>
        <v>0</v>
      </c>
      <c r="AE253" s="0" t="n">
        <f aca="false">IF($L253&lt;&gt;"",1+IF($L253&gt;2011,1,0)+IF($L253&gt;2014,1,0),"")</f>
        <v>1</v>
      </c>
      <c r="AF253" s="0" t="s">
        <v>747</v>
      </c>
      <c r="AG253" s="0" t="s">
        <v>88</v>
      </c>
      <c r="AH253" s="0" t="s">
        <v>89</v>
      </c>
      <c r="AI253" s="0" t="s">
        <v>334</v>
      </c>
      <c r="AJ253" s="0" t="s">
        <v>334</v>
      </c>
      <c r="AK253" s="0" t="str">
        <f aca="false">IF(AND($CF253&lt;&gt;"",IFERROR(INDEX(subsample_country_map!$B:$B,MATCH($CF253,subsample_country_map!$A:$A,0)),"")&lt;&gt;""),INDEX(subsample_country_map!$B:$B,MATCH($CF253,subsample_country_map!$A:$A,0)),INDEX(lookup!$AA:$AA,MATCH($A253,lookup!$A:$A,0)))</f>
        <v>1_US</v>
      </c>
      <c r="AL253" s="0" t="str">
        <f aca="false">IF(AND($CF253&lt;&gt;"",IFERROR(INDEX(subsample_country_map!$C:$C,MATCH($CF253,subsample_country_map!$A:$A,0)),"")&lt;&gt;""),INDEX(subsample_country_map!$C:$C,MATCH($CF253,subsample_country_map!$A:$A,0)),INDEX(lookup!$AB:$AB,MATCH($A253,lookup!$A:$A,0)))</f>
        <v>1_developed</v>
      </c>
      <c r="AM253" s="0" t="str">
        <f aca="false">IF(AND($CF253&lt;&gt;"",IFERROR(INDEX(subsample_country_map!$D:$D,MATCH($CF253,subsample_country_map!$A:$A,0)),"")&lt;&gt;""),INDEX(subsample_country_map!$D:$D,MATCH($CF253,subsample_country_map!$A:$A,0)),INDEX(lookup!$AC:$AC,MATCH($A253,lookup!$A:$A,0)))</f>
        <v>1_western</v>
      </c>
      <c r="AN253" s="0" t="str">
        <f aca="false">IF(AND($CF253&lt;&gt;"",IFERROR(INDEX(subsample_country_map!$E:$E,MATCH($CF253,subsample_country_map!$A:$A,0)),"")&lt;&gt;""),INDEX(subsample_country_map!$E:$E,MATCH($CF253,subsample_country_map!$A:$A,0)),INDEX(lookup!$AD:$AD,MATCH($A253,lookup!$A:$A,0)))</f>
        <v>1_common law</v>
      </c>
      <c r="AO253" s="0" t="str">
        <f aca="false">INDEX(lookup!$Y:$Y,MATCH($A253,lookup!$A:$A,0))</f>
        <v>1_not published</v>
      </c>
      <c r="AP253" s="0" t="str">
        <f aca="false">INDEX(lookup!$Z:$Z,MATCH($A253,lookup!$A:$A,0))</f>
        <v>99_NCE</v>
      </c>
      <c r="AQ253" s="0" t="str">
        <f aca="false">INDEX(lookup!$W:$W,MATCH($A253,lookup!$A:$A,0))</f>
        <v>1_fin/acc/econ</v>
      </c>
      <c r="AS253" s="0" t="s">
        <v>91</v>
      </c>
      <c r="AT253" s="0" t="s">
        <v>397</v>
      </c>
      <c r="AU253" s="0" t="s">
        <v>93</v>
      </c>
      <c r="AV253" s="0" t="s">
        <v>1062</v>
      </c>
      <c r="AX253" s="0" t="s">
        <v>1063</v>
      </c>
      <c r="BA253" s="0" t="n">
        <v>2119</v>
      </c>
      <c r="BB253" s="0" t="s">
        <v>95</v>
      </c>
      <c r="BC253" s="0" t="s">
        <v>122</v>
      </c>
      <c r="BD253" s="0" t="s">
        <v>33</v>
      </c>
      <c r="BE253" s="0" t="s">
        <v>98</v>
      </c>
      <c r="BI253" s="0" t="s">
        <v>189</v>
      </c>
      <c r="BJ253" s="0" t="s">
        <v>1060</v>
      </c>
      <c r="BK253" s="0" t="s">
        <v>1053</v>
      </c>
      <c r="BL253" s="0" t="s">
        <v>1064</v>
      </c>
      <c r="BM253" s="0" t="s">
        <v>916</v>
      </c>
      <c r="BN253" s="0" t="s">
        <v>753</v>
      </c>
      <c r="BO253" s="0" t="s">
        <v>769</v>
      </c>
      <c r="BP253" s="0" t="s">
        <v>904</v>
      </c>
      <c r="BQ253" s="0" t="s">
        <v>127</v>
      </c>
      <c r="BT253" s="0" t="n">
        <v>0</v>
      </c>
      <c r="BU253" s="0" t="s">
        <v>911</v>
      </c>
      <c r="BW253" s="0" t="n">
        <v>1995</v>
      </c>
      <c r="BX253" s="0" t="n">
        <v>2006</v>
      </c>
      <c r="BY253" s="0" t="s">
        <v>912</v>
      </c>
      <c r="BZ253" s="0" t="n">
        <v>2000.5</v>
      </c>
      <c r="CA253" s="0" t="n">
        <v>0</v>
      </c>
      <c r="CB253" s="0" t="n">
        <v>0</v>
      </c>
      <c r="CC253" s="0" t="n">
        <v>0</v>
      </c>
      <c r="CD253" s="0" t="n">
        <v>-0.0560179374987165</v>
      </c>
      <c r="CE253" s="0" t="n">
        <v>1</v>
      </c>
    </row>
    <row r="254" customFormat="false" ht="15" hidden="false" customHeight="false" outlineLevel="0" collapsed="false">
      <c r="A254" s="0" t="s">
        <v>904</v>
      </c>
      <c r="B254" s="0" t="n">
        <v>1559</v>
      </c>
      <c r="C254" s="0" t="n">
        <v>-0.0255461706023181</v>
      </c>
      <c r="D254" s="0" t="n">
        <v>2242</v>
      </c>
      <c r="E254" s="0" t="n">
        <f aca="false">IF(ISNUMBER($BA254),$BA254,IF(AND(ISNUMBER($D254),ISNUMBER($BW254),ISNUMBER($BX254)),$D254*($BX254-$BW254+1),""))</f>
        <v>2242</v>
      </c>
      <c r="H254" s="0" t="s">
        <v>118</v>
      </c>
      <c r="I254" s="0" t="s">
        <v>119</v>
      </c>
      <c r="J254" s="0" t="n">
        <f aca="false">IF($BW254&lt;&gt;"",$BW254,"")</f>
        <v>1995</v>
      </c>
      <c r="K254" s="0" t="n">
        <f aca="false">IF($BX254&lt;&gt;"",$BX254,"")</f>
        <v>2006</v>
      </c>
      <c r="L254" s="0" t="n">
        <f aca="false">IF(AND(ISNUMBER($BW254),ISNUMBER($BX254)),($BW254+$BX254)/2,"")</f>
        <v>2000.5</v>
      </c>
      <c r="M254" s="0" t="n">
        <f aca="false">IF($L254&lt;&gt;"",$L254,"")</f>
        <v>2000.5</v>
      </c>
      <c r="N254" s="0" t="n">
        <f aca="false">IF(AND(ISNUMBER($BW254),ISNUMBER($BX254)),MIN(1,MAX(0,($BX254-2016+1)/($BX254-$BW254+1))),"")</f>
        <v>0</v>
      </c>
      <c r="O254" s="0" t="n">
        <f aca="false">IF(AND(ISNUMBER($BW254),ISNUMBER($BX254)),MIN(1,MAX(0,($BX254-2017+1)/($BX254-$BW254+1))),"")</f>
        <v>0</v>
      </c>
      <c r="P254" s="0" t="n">
        <f aca="false">IF(AND(ISNUMBER($BW254),ISNUMBER($BX254)),MIN(1,MAX(0,($BX254-2018+1)/($BX254-$BW254+1))),"")</f>
        <v>0</v>
      </c>
      <c r="Q254" s="0" t="n">
        <f aca="false">IF(AND(ISNUMBER($BW254),ISNUMBER($BX254)),MIN(1,MAX(0,($BX254-2019+1)/($BX254-$BW254+1))),"")</f>
        <v>0</v>
      </c>
      <c r="R254" s="0" t="n">
        <f aca="false">IF(AND(ISNUMBER($BW254),ISNUMBER($BX254)),MIN(1,MAX(0,($BX254-2016+1)/($BX254-$BW254+1))),"")</f>
        <v>0</v>
      </c>
      <c r="S254" s="0" t="n">
        <f aca="false">IF($L254&lt;&gt;"",IF($L254&gt;=2015.5,1,0),"")</f>
        <v>0</v>
      </c>
      <c r="T254" s="0" t="n">
        <f aca="false">IF($L254&lt;&gt;"",IF($L254&gt;=2016,1,0),"")</f>
        <v>0</v>
      </c>
      <c r="U254" s="0" t="n">
        <f aca="false">IF(ISNUMBER($BX254),IF($BX254&gt;=2016,1,0),"")</f>
        <v>0</v>
      </c>
      <c r="V254" s="0" t="n">
        <f aca="false">IF(ISNUMBER($BW254),IF($BW254&gt;=2016,1,0),"")</f>
        <v>0</v>
      </c>
      <c r="W254" s="0" t="str">
        <f aca="false">IF(AND(ISNUMBER($BW254),ISNUMBER($BX254)),IF($BW254&gt;=2016,"post-only",IF($BX254&lt;2016,"pre-only","mixed")),"")</f>
        <v>pre-only</v>
      </c>
      <c r="X254" s="0" t="n">
        <f aca="false">IF(AND(ISNUMBER($BW254),ISNUMBER($BX254)),MIN(1,MAX(0,($BX254-2017+1)/($BX254-$BW254+1))),"")</f>
        <v>0</v>
      </c>
      <c r="Y254" s="0" t="n">
        <f aca="false">IF(AND(ISNUMBER($BW254),ISNUMBER($BX254)),MIN(1,MAX(0,($BX254-2018+1)/($BX254-$BW254+1))),"")</f>
        <v>0</v>
      </c>
      <c r="Z254" s="0" t="n">
        <f aca="false">IF(AND(ISNUMBER($BW254),ISNUMBER($BX254)),MIN(1,MAX(0,($BX254-2019+1)/($BX254-$BW254+1))),"")</f>
        <v>0</v>
      </c>
      <c r="AA254" s="0" t="n">
        <f aca="false">IF(ISNUMBER($BX254),IF($BX254&gt;=2017,1,0),"")</f>
        <v>0</v>
      </c>
      <c r="AB254" s="0" t="n">
        <f aca="false">IF(ISNUMBER($BX254),IF($BX254&gt;=2018,1,0),"")</f>
        <v>0</v>
      </c>
      <c r="AC254" s="0" t="n">
        <f aca="false">IF(ISNUMBER($BX254),IF($BX254&gt;=2019,1,0),"")</f>
        <v>0</v>
      </c>
      <c r="AD254" s="0" t="n">
        <f aca="false">IF($L254&lt;&gt;"",IF($L254&gt;2013,1,0),"")</f>
        <v>0</v>
      </c>
      <c r="AE254" s="0" t="n">
        <f aca="false">IF($L254&lt;&gt;"",1+IF($L254&gt;2011,1,0)+IF($L254&gt;2014,1,0),"")</f>
        <v>1</v>
      </c>
      <c r="AF254" s="0" t="s">
        <v>310</v>
      </c>
      <c r="AG254" s="0" t="s">
        <v>88</v>
      </c>
      <c r="AH254" s="0" t="s">
        <v>89</v>
      </c>
      <c r="AI254" s="0" t="s">
        <v>334</v>
      </c>
      <c r="AJ254" s="0" t="s">
        <v>334</v>
      </c>
      <c r="AK254" s="0" t="str">
        <f aca="false">IF(AND($CF254&lt;&gt;"",IFERROR(INDEX(subsample_country_map!$B:$B,MATCH($CF254,subsample_country_map!$A:$A,0)),"")&lt;&gt;""),INDEX(subsample_country_map!$B:$B,MATCH($CF254,subsample_country_map!$A:$A,0)),INDEX(lookup!$AA:$AA,MATCH($A254,lookup!$A:$A,0)))</f>
        <v>1_US</v>
      </c>
      <c r="AL254" s="0" t="str">
        <f aca="false">IF(AND($CF254&lt;&gt;"",IFERROR(INDEX(subsample_country_map!$C:$C,MATCH($CF254,subsample_country_map!$A:$A,0)),"")&lt;&gt;""),INDEX(subsample_country_map!$C:$C,MATCH($CF254,subsample_country_map!$A:$A,0)),INDEX(lookup!$AB:$AB,MATCH($A254,lookup!$A:$A,0)))</f>
        <v>1_developed</v>
      </c>
      <c r="AM254" s="0" t="str">
        <f aca="false">IF(AND($CF254&lt;&gt;"",IFERROR(INDEX(subsample_country_map!$D:$D,MATCH($CF254,subsample_country_map!$A:$A,0)),"")&lt;&gt;""),INDEX(subsample_country_map!$D:$D,MATCH($CF254,subsample_country_map!$A:$A,0)),INDEX(lookup!$AC:$AC,MATCH($A254,lookup!$A:$A,0)))</f>
        <v>1_western</v>
      </c>
      <c r="AN254" s="0" t="str">
        <f aca="false">IF(AND($CF254&lt;&gt;"",IFERROR(INDEX(subsample_country_map!$E:$E,MATCH($CF254,subsample_country_map!$A:$A,0)),"")&lt;&gt;""),INDEX(subsample_country_map!$E:$E,MATCH($CF254,subsample_country_map!$A:$A,0)),INDEX(lookup!$AD:$AD,MATCH($A254,lookup!$A:$A,0)))</f>
        <v>1_common law</v>
      </c>
      <c r="AO254" s="0" t="str">
        <f aca="false">INDEX(lookup!$Y:$Y,MATCH($A254,lookup!$A:$A,0))</f>
        <v>1_not published</v>
      </c>
      <c r="AP254" s="0" t="str">
        <f aca="false">INDEX(lookup!$Z:$Z,MATCH($A254,lookup!$A:$A,0))</f>
        <v>99_NCE</v>
      </c>
      <c r="AQ254" s="0" t="str">
        <f aca="false">INDEX(lookup!$W:$W,MATCH($A254,lookup!$A:$A,0))</f>
        <v>1_fin/acc/econ</v>
      </c>
      <c r="AS254" s="0" t="s">
        <v>91</v>
      </c>
      <c r="AT254" s="0" t="s">
        <v>111</v>
      </c>
      <c r="AU254" s="0" t="s">
        <v>311</v>
      </c>
      <c r="AV254" s="0" t="s">
        <v>1065</v>
      </c>
      <c r="AX254" s="0" t="s">
        <v>1066</v>
      </c>
      <c r="BA254" s="0" t="n">
        <v>2242</v>
      </c>
      <c r="BB254" s="0" t="s">
        <v>95</v>
      </c>
      <c r="BC254" s="0" t="s">
        <v>868</v>
      </c>
      <c r="BD254" s="0" t="s">
        <v>33</v>
      </c>
      <c r="BE254" s="0" t="s">
        <v>98</v>
      </c>
      <c r="BI254" s="0" t="s">
        <v>189</v>
      </c>
      <c r="BJ254" s="0" t="s">
        <v>987</v>
      </c>
      <c r="BK254" s="0" t="s">
        <v>1053</v>
      </c>
      <c r="BL254" s="0" t="s">
        <v>1067</v>
      </c>
      <c r="BM254" s="0" t="s">
        <v>910</v>
      </c>
      <c r="BN254" s="0" t="s">
        <v>929</v>
      </c>
      <c r="BO254" s="0" t="s">
        <v>769</v>
      </c>
      <c r="BP254" s="0" t="s">
        <v>904</v>
      </c>
      <c r="BQ254" s="0" t="s">
        <v>127</v>
      </c>
      <c r="BT254" s="0" t="n">
        <v>0</v>
      </c>
      <c r="BU254" s="0" t="s">
        <v>911</v>
      </c>
      <c r="BW254" s="0" t="n">
        <v>1995</v>
      </c>
      <c r="BX254" s="0" t="n">
        <v>2006</v>
      </c>
      <c r="BY254" s="0" t="s">
        <v>912</v>
      </c>
      <c r="BZ254" s="0" t="n">
        <v>2000.5</v>
      </c>
      <c r="CA254" s="0" t="n">
        <v>0</v>
      </c>
      <c r="CB254" s="0" t="n">
        <v>0</v>
      </c>
      <c r="CC254" s="0" t="n">
        <v>0</v>
      </c>
      <c r="CD254" s="0" t="n">
        <v>-0.0255517299811596</v>
      </c>
      <c r="CE254" s="0" t="n">
        <v>1</v>
      </c>
    </row>
    <row r="255" customFormat="false" ht="15" hidden="false" customHeight="false" outlineLevel="0" collapsed="false">
      <c r="A255" s="0" t="s">
        <v>904</v>
      </c>
      <c r="B255" s="0" t="n">
        <v>1560</v>
      </c>
      <c r="C255" s="0" t="n">
        <v>-0.0363014772065661</v>
      </c>
      <c r="D255" s="0" t="n">
        <v>2242</v>
      </c>
      <c r="E255" s="0" t="n">
        <f aca="false">IF(ISNUMBER($BA255),$BA255,IF(AND(ISNUMBER($D255),ISNUMBER($BW255),ISNUMBER($BX255)),$D255*($BX255-$BW255+1),""))</f>
        <v>2242</v>
      </c>
      <c r="H255" s="0" t="s">
        <v>118</v>
      </c>
      <c r="I255" s="0" t="s">
        <v>119</v>
      </c>
      <c r="J255" s="0" t="n">
        <f aca="false">IF($BW255&lt;&gt;"",$BW255,"")</f>
        <v>1995</v>
      </c>
      <c r="K255" s="0" t="n">
        <f aca="false">IF($BX255&lt;&gt;"",$BX255,"")</f>
        <v>2006</v>
      </c>
      <c r="L255" s="0" t="n">
        <f aca="false">IF(AND(ISNUMBER($BW255),ISNUMBER($BX255)),($BW255+$BX255)/2,"")</f>
        <v>2000.5</v>
      </c>
      <c r="M255" s="0" t="n">
        <f aca="false">IF($L255&lt;&gt;"",$L255,"")</f>
        <v>2000.5</v>
      </c>
      <c r="N255" s="0" t="n">
        <f aca="false">IF(AND(ISNUMBER($BW255),ISNUMBER($BX255)),MIN(1,MAX(0,($BX255-2016+1)/($BX255-$BW255+1))),"")</f>
        <v>0</v>
      </c>
      <c r="O255" s="0" t="n">
        <f aca="false">IF(AND(ISNUMBER($BW255),ISNUMBER($BX255)),MIN(1,MAX(0,($BX255-2017+1)/($BX255-$BW255+1))),"")</f>
        <v>0</v>
      </c>
      <c r="P255" s="0" t="n">
        <f aca="false">IF(AND(ISNUMBER($BW255),ISNUMBER($BX255)),MIN(1,MAX(0,($BX255-2018+1)/($BX255-$BW255+1))),"")</f>
        <v>0</v>
      </c>
      <c r="Q255" s="0" t="n">
        <f aca="false">IF(AND(ISNUMBER($BW255),ISNUMBER($BX255)),MIN(1,MAX(0,($BX255-2019+1)/($BX255-$BW255+1))),"")</f>
        <v>0</v>
      </c>
      <c r="R255" s="0" t="n">
        <f aca="false">IF(AND(ISNUMBER($BW255),ISNUMBER($BX255)),MIN(1,MAX(0,($BX255-2016+1)/($BX255-$BW255+1))),"")</f>
        <v>0</v>
      </c>
      <c r="S255" s="0" t="n">
        <f aca="false">IF($L255&lt;&gt;"",IF($L255&gt;=2015.5,1,0),"")</f>
        <v>0</v>
      </c>
      <c r="T255" s="0" t="n">
        <f aca="false">IF($L255&lt;&gt;"",IF($L255&gt;=2016,1,0),"")</f>
        <v>0</v>
      </c>
      <c r="U255" s="0" t="n">
        <f aca="false">IF(ISNUMBER($BX255),IF($BX255&gt;=2016,1,0),"")</f>
        <v>0</v>
      </c>
      <c r="V255" s="0" t="n">
        <f aca="false">IF(ISNUMBER($BW255),IF($BW255&gt;=2016,1,0),"")</f>
        <v>0</v>
      </c>
      <c r="W255" s="0" t="str">
        <f aca="false">IF(AND(ISNUMBER($BW255),ISNUMBER($BX255)),IF($BW255&gt;=2016,"post-only",IF($BX255&lt;2016,"pre-only","mixed")),"")</f>
        <v>pre-only</v>
      </c>
      <c r="X255" s="0" t="n">
        <f aca="false">IF(AND(ISNUMBER($BW255),ISNUMBER($BX255)),MIN(1,MAX(0,($BX255-2017+1)/($BX255-$BW255+1))),"")</f>
        <v>0</v>
      </c>
      <c r="Y255" s="0" t="n">
        <f aca="false">IF(AND(ISNUMBER($BW255),ISNUMBER($BX255)),MIN(1,MAX(0,($BX255-2018+1)/($BX255-$BW255+1))),"")</f>
        <v>0</v>
      </c>
      <c r="Z255" s="0" t="n">
        <f aca="false">IF(AND(ISNUMBER($BW255),ISNUMBER($BX255)),MIN(1,MAX(0,($BX255-2019+1)/($BX255-$BW255+1))),"")</f>
        <v>0</v>
      </c>
      <c r="AA255" s="0" t="n">
        <f aca="false">IF(ISNUMBER($BX255),IF($BX255&gt;=2017,1,0),"")</f>
        <v>0</v>
      </c>
      <c r="AB255" s="0" t="n">
        <f aca="false">IF(ISNUMBER($BX255),IF($BX255&gt;=2018,1,0),"")</f>
        <v>0</v>
      </c>
      <c r="AC255" s="0" t="n">
        <f aca="false">IF(ISNUMBER($BX255),IF($BX255&gt;=2019,1,0),"")</f>
        <v>0</v>
      </c>
      <c r="AD255" s="0" t="n">
        <f aca="false">IF($L255&lt;&gt;"",IF($L255&gt;2013,1,0),"")</f>
        <v>0</v>
      </c>
      <c r="AE255" s="0" t="n">
        <f aca="false">IF($L255&lt;&gt;"",1+IF($L255&gt;2011,1,0)+IF($L255&gt;2014,1,0),"")</f>
        <v>1</v>
      </c>
      <c r="AF255" s="0" t="s">
        <v>310</v>
      </c>
      <c r="AG255" s="0" t="s">
        <v>88</v>
      </c>
      <c r="AH255" s="0" t="s">
        <v>89</v>
      </c>
      <c r="AI255" s="0" t="s">
        <v>334</v>
      </c>
      <c r="AJ255" s="0" t="s">
        <v>334</v>
      </c>
      <c r="AK255" s="0" t="str">
        <f aca="false">IF(AND($CF255&lt;&gt;"",IFERROR(INDEX(subsample_country_map!$B:$B,MATCH($CF255,subsample_country_map!$A:$A,0)),"")&lt;&gt;""),INDEX(subsample_country_map!$B:$B,MATCH($CF255,subsample_country_map!$A:$A,0)),INDEX(lookup!$AA:$AA,MATCH($A255,lookup!$A:$A,0)))</f>
        <v>1_US</v>
      </c>
      <c r="AL255" s="0" t="str">
        <f aca="false">IF(AND($CF255&lt;&gt;"",IFERROR(INDEX(subsample_country_map!$C:$C,MATCH($CF255,subsample_country_map!$A:$A,0)),"")&lt;&gt;""),INDEX(subsample_country_map!$C:$C,MATCH($CF255,subsample_country_map!$A:$A,0)),INDEX(lookup!$AB:$AB,MATCH($A255,lookup!$A:$A,0)))</f>
        <v>1_developed</v>
      </c>
      <c r="AM255" s="0" t="str">
        <f aca="false">IF(AND($CF255&lt;&gt;"",IFERROR(INDEX(subsample_country_map!$D:$D,MATCH($CF255,subsample_country_map!$A:$A,0)),"")&lt;&gt;""),INDEX(subsample_country_map!$D:$D,MATCH($CF255,subsample_country_map!$A:$A,0)),INDEX(lookup!$AC:$AC,MATCH($A255,lookup!$A:$A,0)))</f>
        <v>1_western</v>
      </c>
      <c r="AN255" s="0" t="str">
        <f aca="false">IF(AND($CF255&lt;&gt;"",IFERROR(INDEX(subsample_country_map!$E:$E,MATCH($CF255,subsample_country_map!$A:$A,0)),"")&lt;&gt;""),INDEX(subsample_country_map!$E:$E,MATCH($CF255,subsample_country_map!$A:$A,0)),INDEX(lookup!$AD:$AD,MATCH($A255,lookup!$A:$A,0)))</f>
        <v>1_common law</v>
      </c>
      <c r="AO255" s="0" t="str">
        <f aca="false">INDEX(lookup!$Y:$Y,MATCH($A255,lookup!$A:$A,0))</f>
        <v>1_not published</v>
      </c>
      <c r="AP255" s="0" t="str">
        <f aca="false">INDEX(lookup!$Z:$Z,MATCH($A255,lookup!$A:$A,0))</f>
        <v>99_NCE</v>
      </c>
      <c r="AQ255" s="0" t="str">
        <f aca="false">INDEX(lookup!$W:$W,MATCH($A255,lookup!$A:$A,0))</f>
        <v>1_fin/acc/econ</v>
      </c>
      <c r="AS255" s="0" t="s">
        <v>91</v>
      </c>
      <c r="AT255" s="0" t="s">
        <v>397</v>
      </c>
      <c r="AU255" s="0" t="s">
        <v>311</v>
      </c>
      <c r="AV255" s="0" t="s">
        <v>1068</v>
      </c>
      <c r="AX255" s="0" t="s">
        <v>1026</v>
      </c>
      <c r="BA255" s="0" t="n">
        <v>2242</v>
      </c>
      <c r="BB255" s="0" t="s">
        <v>95</v>
      </c>
      <c r="BC255" s="0" t="s">
        <v>868</v>
      </c>
      <c r="BD255" s="0" t="s">
        <v>33</v>
      </c>
      <c r="BE255" s="0" t="s">
        <v>98</v>
      </c>
      <c r="BI255" s="0" t="s">
        <v>189</v>
      </c>
      <c r="BJ255" s="0" t="s">
        <v>987</v>
      </c>
      <c r="BK255" s="0" t="s">
        <v>1053</v>
      </c>
      <c r="BL255" s="0" t="s">
        <v>1069</v>
      </c>
      <c r="BM255" s="0" t="s">
        <v>916</v>
      </c>
      <c r="BN255" s="0" t="s">
        <v>929</v>
      </c>
      <c r="BO255" s="0" t="s">
        <v>769</v>
      </c>
      <c r="BP255" s="0" t="s">
        <v>904</v>
      </c>
      <c r="BQ255" s="0" t="s">
        <v>127</v>
      </c>
      <c r="BT255" s="0" t="n">
        <v>0</v>
      </c>
      <c r="BU255" s="0" t="s">
        <v>911</v>
      </c>
      <c r="BW255" s="0" t="n">
        <v>1995</v>
      </c>
      <c r="BX255" s="0" t="n">
        <v>2006</v>
      </c>
      <c r="BY255" s="0" t="s">
        <v>912</v>
      </c>
      <c r="BZ255" s="0" t="n">
        <v>2000.5</v>
      </c>
      <c r="CA255" s="0" t="n">
        <v>0</v>
      </c>
      <c r="CB255" s="0" t="n">
        <v>0</v>
      </c>
      <c r="CC255" s="0" t="n">
        <v>0</v>
      </c>
      <c r="CD255" s="0" t="n">
        <v>-0.0363174358221791</v>
      </c>
      <c r="CE255" s="0" t="n">
        <v>1</v>
      </c>
    </row>
    <row r="256" customFormat="false" ht="15" hidden="false" customHeight="false" outlineLevel="0" collapsed="false">
      <c r="A256" s="0" t="s">
        <v>904</v>
      </c>
      <c r="B256" s="0" t="n">
        <v>1561</v>
      </c>
      <c r="C256" s="0" t="n">
        <v>-0.000374415405980419</v>
      </c>
      <c r="D256" s="0" t="n">
        <v>6420</v>
      </c>
      <c r="E256" s="0" t="n">
        <f aca="false">IF(ISNUMBER($BA256),$BA256,IF(AND(ISNUMBER($D256),ISNUMBER($BW256),ISNUMBER($BX256)),$D256*($BX256-$BW256+1),""))</f>
        <v>6420</v>
      </c>
      <c r="H256" s="0" t="s">
        <v>118</v>
      </c>
      <c r="I256" s="0" t="s">
        <v>119</v>
      </c>
      <c r="J256" s="0" t="n">
        <f aca="false">IF($BW256&lt;&gt;"",$BW256,"")</f>
        <v>1995</v>
      </c>
      <c r="K256" s="0" t="n">
        <f aca="false">IF($BX256&lt;&gt;"",$BX256,"")</f>
        <v>2006</v>
      </c>
      <c r="L256" s="0" t="n">
        <f aca="false">IF(AND(ISNUMBER($BW256),ISNUMBER($BX256)),($BW256+$BX256)/2,"")</f>
        <v>2000.5</v>
      </c>
      <c r="M256" s="0" t="n">
        <f aca="false">IF($L256&lt;&gt;"",$L256,"")</f>
        <v>2000.5</v>
      </c>
      <c r="N256" s="0" t="n">
        <f aca="false">IF(AND(ISNUMBER($BW256),ISNUMBER($BX256)),MIN(1,MAX(0,($BX256-2016+1)/($BX256-$BW256+1))),"")</f>
        <v>0</v>
      </c>
      <c r="O256" s="0" t="n">
        <f aca="false">IF(AND(ISNUMBER($BW256),ISNUMBER($BX256)),MIN(1,MAX(0,($BX256-2017+1)/($BX256-$BW256+1))),"")</f>
        <v>0</v>
      </c>
      <c r="P256" s="0" t="n">
        <f aca="false">IF(AND(ISNUMBER($BW256),ISNUMBER($BX256)),MIN(1,MAX(0,($BX256-2018+1)/($BX256-$BW256+1))),"")</f>
        <v>0</v>
      </c>
      <c r="Q256" s="0" t="n">
        <f aca="false">IF(AND(ISNUMBER($BW256),ISNUMBER($BX256)),MIN(1,MAX(0,($BX256-2019+1)/($BX256-$BW256+1))),"")</f>
        <v>0</v>
      </c>
      <c r="R256" s="0" t="n">
        <f aca="false">IF(AND(ISNUMBER($BW256),ISNUMBER($BX256)),MIN(1,MAX(0,($BX256-2016+1)/($BX256-$BW256+1))),"")</f>
        <v>0</v>
      </c>
      <c r="S256" s="0" t="n">
        <f aca="false">IF($L256&lt;&gt;"",IF($L256&gt;=2015.5,1,0),"")</f>
        <v>0</v>
      </c>
      <c r="T256" s="0" t="n">
        <f aca="false">IF($L256&lt;&gt;"",IF($L256&gt;=2016,1,0),"")</f>
        <v>0</v>
      </c>
      <c r="U256" s="0" t="n">
        <f aca="false">IF(ISNUMBER($BX256),IF($BX256&gt;=2016,1,0),"")</f>
        <v>0</v>
      </c>
      <c r="V256" s="0" t="n">
        <f aca="false">IF(ISNUMBER($BW256),IF($BW256&gt;=2016,1,0),"")</f>
        <v>0</v>
      </c>
      <c r="W256" s="0" t="str">
        <f aca="false">IF(AND(ISNUMBER($BW256),ISNUMBER($BX256)),IF($BW256&gt;=2016,"post-only",IF($BX256&lt;2016,"pre-only","mixed")),"")</f>
        <v>pre-only</v>
      </c>
      <c r="X256" s="0" t="n">
        <f aca="false">IF(AND(ISNUMBER($BW256),ISNUMBER($BX256)),MIN(1,MAX(0,($BX256-2017+1)/($BX256-$BW256+1))),"")</f>
        <v>0</v>
      </c>
      <c r="Y256" s="0" t="n">
        <f aca="false">IF(AND(ISNUMBER($BW256),ISNUMBER($BX256)),MIN(1,MAX(0,($BX256-2018+1)/($BX256-$BW256+1))),"")</f>
        <v>0</v>
      </c>
      <c r="Z256" s="0" t="n">
        <f aca="false">IF(AND(ISNUMBER($BW256),ISNUMBER($BX256)),MIN(1,MAX(0,($BX256-2019+1)/($BX256-$BW256+1))),"")</f>
        <v>0</v>
      </c>
      <c r="AA256" s="0" t="n">
        <f aca="false">IF(ISNUMBER($BX256),IF($BX256&gt;=2017,1,0),"")</f>
        <v>0</v>
      </c>
      <c r="AB256" s="0" t="n">
        <f aca="false">IF(ISNUMBER($BX256),IF($BX256&gt;=2018,1,0),"")</f>
        <v>0</v>
      </c>
      <c r="AC256" s="0" t="n">
        <f aca="false">IF(ISNUMBER($BX256),IF($BX256&gt;=2019,1,0),"")</f>
        <v>0</v>
      </c>
      <c r="AD256" s="0" t="n">
        <f aca="false">IF($L256&lt;&gt;"",IF($L256&gt;2013,1,0),"")</f>
        <v>0</v>
      </c>
      <c r="AE256" s="0" t="n">
        <f aca="false">IF($L256&lt;&gt;"",1+IF($L256&gt;2011,1,0)+IF($L256&gt;2014,1,0),"")</f>
        <v>1</v>
      </c>
      <c r="AF256" s="0" t="s">
        <v>310</v>
      </c>
      <c r="AG256" s="0" t="s">
        <v>88</v>
      </c>
      <c r="AH256" s="0" t="s">
        <v>89</v>
      </c>
      <c r="AI256" s="0" t="s">
        <v>334</v>
      </c>
      <c r="AJ256" s="0" t="s">
        <v>334</v>
      </c>
      <c r="AK256" s="0" t="str">
        <f aca="false">IF(AND($CF256&lt;&gt;"",IFERROR(INDEX(subsample_country_map!$B:$B,MATCH($CF256,subsample_country_map!$A:$A,0)),"")&lt;&gt;""),INDEX(subsample_country_map!$B:$B,MATCH($CF256,subsample_country_map!$A:$A,0)),INDEX(lookup!$AA:$AA,MATCH($A256,lookup!$A:$A,0)))</f>
        <v>1_US</v>
      </c>
      <c r="AL256" s="0" t="str">
        <f aca="false">IF(AND($CF256&lt;&gt;"",IFERROR(INDEX(subsample_country_map!$C:$C,MATCH($CF256,subsample_country_map!$A:$A,0)),"")&lt;&gt;""),INDEX(subsample_country_map!$C:$C,MATCH($CF256,subsample_country_map!$A:$A,0)),INDEX(lookup!$AB:$AB,MATCH($A256,lookup!$A:$A,0)))</f>
        <v>1_developed</v>
      </c>
      <c r="AM256" s="0" t="str">
        <f aca="false">IF(AND($CF256&lt;&gt;"",IFERROR(INDEX(subsample_country_map!$D:$D,MATCH($CF256,subsample_country_map!$A:$A,0)),"")&lt;&gt;""),INDEX(subsample_country_map!$D:$D,MATCH($CF256,subsample_country_map!$A:$A,0)),INDEX(lookup!$AC:$AC,MATCH($A256,lookup!$A:$A,0)))</f>
        <v>1_western</v>
      </c>
      <c r="AN256" s="0" t="str">
        <f aca="false">IF(AND($CF256&lt;&gt;"",IFERROR(INDEX(subsample_country_map!$E:$E,MATCH($CF256,subsample_country_map!$A:$A,0)),"")&lt;&gt;""),INDEX(subsample_country_map!$E:$E,MATCH($CF256,subsample_country_map!$A:$A,0)),INDEX(lookup!$AD:$AD,MATCH($A256,lookup!$A:$A,0)))</f>
        <v>1_common law</v>
      </c>
      <c r="AO256" s="0" t="str">
        <f aca="false">INDEX(lookup!$Y:$Y,MATCH($A256,lookup!$A:$A,0))</f>
        <v>1_not published</v>
      </c>
      <c r="AP256" s="0" t="str">
        <f aca="false">INDEX(lookup!$Z:$Z,MATCH($A256,lookup!$A:$A,0))</f>
        <v>99_NCE</v>
      </c>
      <c r="AQ256" s="0" t="str">
        <f aca="false">INDEX(lookup!$W:$W,MATCH($A256,lookup!$A:$A,0))</f>
        <v>1_fin/acc/econ</v>
      </c>
      <c r="AS256" s="0" t="s">
        <v>91</v>
      </c>
      <c r="AT256" s="0" t="s">
        <v>111</v>
      </c>
      <c r="AU256" s="0" t="s">
        <v>311</v>
      </c>
      <c r="AV256" s="0" t="s">
        <v>1070</v>
      </c>
      <c r="AX256" s="0" t="s">
        <v>947</v>
      </c>
      <c r="BA256" s="0" t="n">
        <v>6420</v>
      </c>
      <c r="BB256" s="0" t="s">
        <v>95</v>
      </c>
      <c r="BC256" s="0" t="s">
        <v>868</v>
      </c>
      <c r="BD256" s="0" t="s">
        <v>33</v>
      </c>
      <c r="BE256" s="0" t="s">
        <v>98</v>
      </c>
      <c r="BI256" s="0" t="s">
        <v>189</v>
      </c>
      <c r="BJ256" s="0" t="s">
        <v>1020</v>
      </c>
      <c r="BK256" s="0" t="s">
        <v>1053</v>
      </c>
      <c r="BL256" s="0" t="s">
        <v>1071</v>
      </c>
      <c r="BM256" s="0" t="s">
        <v>910</v>
      </c>
      <c r="BN256" s="0" t="s">
        <v>937</v>
      </c>
      <c r="BO256" s="0" t="s">
        <v>769</v>
      </c>
      <c r="BP256" s="0" t="s">
        <v>904</v>
      </c>
      <c r="BQ256" s="0" t="s">
        <v>127</v>
      </c>
      <c r="BT256" s="0" t="n">
        <v>0</v>
      </c>
      <c r="BU256" s="0" t="s">
        <v>911</v>
      </c>
      <c r="BW256" s="0" t="n">
        <v>1995</v>
      </c>
      <c r="BX256" s="0" t="n">
        <v>2006</v>
      </c>
      <c r="BY256" s="0" t="s">
        <v>912</v>
      </c>
      <c r="BZ256" s="0" t="n">
        <v>2000.5</v>
      </c>
      <c r="CA256" s="0" t="n">
        <v>0</v>
      </c>
      <c r="CB256" s="0" t="n">
        <v>0</v>
      </c>
      <c r="CC256" s="0" t="n">
        <v>0</v>
      </c>
      <c r="CD256" s="0" t="n">
        <v>-0.000374415423476465</v>
      </c>
      <c r="CE256" s="0" t="n">
        <v>1</v>
      </c>
    </row>
    <row r="257" customFormat="false" ht="15" hidden="false" customHeight="false" outlineLevel="0" collapsed="false">
      <c r="A257" s="0" t="s">
        <v>904</v>
      </c>
      <c r="B257" s="0" t="n">
        <v>1562</v>
      </c>
      <c r="C257" s="0" t="n">
        <v>-0.0148501744367657</v>
      </c>
      <c r="D257" s="0" t="n">
        <v>6420</v>
      </c>
      <c r="E257" s="0" t="n">
        <f aca="false">IF(ISNUMBER($BA257),$BA257,IF(AND(ISNUMBER($D257),ISNUMBER($BW257),ISNUMBER($BX257)),$D257*($BX257-$BW257+1),""))</f>
        <v>6420</v>
      </c>
      <c r="H257" s="0" t="s">
        <v>118</v>
      </c>
      <c r="I257" s="0" t="s">
        <v>119</v>
      </c>
      <c r="J257" s="0" t="n">
        <f aca="false">IF($BW257&lt;&gt;"",$BW257,"")</f>
        <v>1995</v>
      </c>
      <c r="K257" s="0" t="n">
        <f aca="false">IF($BX257&lt;&gt;"",$BX257,"")</f>
        <v>2006</v>
      </c>
      <c r="L257" s="0" t="n">
        <f aca="false">IF(AND(ISNUMBER($BW257),ISNUMBER($BX257)),($BW257+$BX257)/2,"")</f>
        <v>2000.5</v>
      </c>
      <c r="M257" s="0" t="n">
        <f aca="false">IF($L257&lt;&gt;"",$L257,"")</f>
        <v>2000.5</v>
      </c>
      <c r="N257" s="0" t="n">
        <f aca="false">IF(AND(ISNUMBER($BW257),ISNUMBER($BX257)),MIN(1,MAX(0,($BX257-2016+1)/($BX257-$BW257+1))),"")</f>
        <v>0</v>
      </c>
      <c r="O257" s="0" t="n">
        <f aca="false">IF(AND(ISNUMBER($BW257),ISNUMBER($BX257)),MIN(1,MAX(0,($BX257-2017+1)/($BX257-$BW257+1))),"")</f>
        <v>0</v>
      </c>
      <c r="P257" s="0" t="n">
        <f aca="false">IF(AND(ISNUMBER($BW257),ISNUMBER($BX257)),MIN(1,MAX(0,($BX257-2018+1)/($BX257-$BW257+1))),"")</f>
        <v>0</v>
      </c>
      <c r="Q257" s="0" t="n">
        <f aca="false">IF(AND(ISNUMBER($BW257),ISNUMBER($BX257)),MIN(1,MAX(0,($BX257-2019+1)/($BX257-$BW257+1))),"")</f>
        <v>0</v>
      </c>
      <c r="R257" s="0" t="n">
        <f aca="false">IF(AND(ISNUMBER($BW257),ISNUMBER($BX257)),MIN(1,MAX(0,($BX257-2016+1)/($BX257-$BW257+1))),"")</f>
        <v>0</v>
      </c>
      <c r="S257" s="0" t="n">
        <f aca="false">IF($L257&lt;&gt;"",IF($L257&gt;=2015.5,1,0),"")</f>
        <v>0</v>
      </c>
      <c r="T257" s="0" t="n">
        <f aca="false">IF($L257&lt;&gt;"",IF($L257&gt;=2016,1,0),"")</f>
        <v>0</v>
      </c>
      <c r="U257" s="0" t="n">
        <f aca="false">IF(ISNUMBER($BX257),IF($BX257&gt;=2016,1,0),"")</f>
        <v>0</v>
      </c>
      <c r="V257" s="0" t="n">
        <f aca="false">IF(ISNUMBER($BW257),IF($BW257&gt;=2016,1,0),"")</f>
        <v>0</v>
      </c>
      <c r="W257" s="0" t="str">
        <f aca="false">IF(AND(ISNUMBER($BW257),ISNUMBER($BX257)),IF($BW257&gt;=2016,"post-only",IF($BX257&lt;2016,"pre-only","mixed")),"")</f>
        <v>pre-only</v>
      </c>
      <c r="X257" s="0" t="n">
        <f aca="false">IF(AND(ISNUMBER($BW257),ISNUMBER($BX257)),MIN(1,MAX(0,($BX257-2017+1)/($BX257-$BW257+1))),"")</f>
        <v>0</v>
      </c>
      <c r="Y257" s="0" t="n">
        <f aca="false">IF(AND(ISNUMBER($BW257),ISNUMBER($BX257)),MIN(1,MAX(0,($BX257-2018+1)/($BX257-$BW257+1))),"")</f>
        <v>0</v>
      </c>
      <c r="Z257" s="0" t="n">
        <f aca="false">IF(AND(ISNUMBER($BW257),ISNUMBER($BX257)),MIN(1,MAX(0,($BX257-2019+1)/($BX257-$BW257+1))),"")</f>
        <v>0</v>
      </c>
      <c r="AA257" s="0" t="n">
        <f aca="false">IF(ISNUMBER($BX257),IF($BX257&gt;=2017,1,0),"")</f>
        <v>0</v>
      </c>
      <c r="AB257" s="0" t="n">
        <f aca="false">IF(ISNUMBER($BX257),IF($BX257&gt;=2018,1,0),"")</f>
        <v>0</v>
      </c>
      <c r="AC257" s="0" t="n">
        <f aca="false">IF(ISNUMBER($BX257),IF($BX257&gt;=2019,1,0),"")</f>
        <v>0</v>
      </c>
      <c r="AD257" s="0" t="n">
        <f aca="false">IF($L257&lt;&gt;"",IF($L257&gt;2013,1,0),"")</f>
        <v>0</v>
      </c>
      <c r="AE257" s="0" t="n">
        <f aca="false">IF($L257&lt;&gt;"",1+IF($L257&gt;2011,1,0)+IF($L257&gt;2014,1,0),"")</f>
        <v>1</v>
      </c>
      <c r="AF257" s="0" t="s">
        <v>310</v>
      </c>
      <c r="AG257" s="0" t="s">
        <v>88</v>
      </c>
      <c r="AH257" s="0" t="s">
        <v>89</v>
      </c>
      <c r="AI257" s="0" t="s">
        <v>334</v>
      </c>
      <c r="AJ257" s="0" t="s">
        <v>334</v>
      </c>
      <c r="AK257" s="0" t="str">
        <f aca="false">IF(AND($CF257&lt;&gt;"",IFERROR(INDEX(subsample_country_map!$B:$B,MATCH($CF257,subsample_country_map!$A:$A,0)),"")&lt;&gt;""),INDEX(subsample_country_map!$B:$B,MATCH($CF257,subsample_country_map!$A:$A,0)),INDEX(lookup!$AA:$AA,MATCH($A257,lookup!$A:$A,0)))</f>
        <v>1_US</v>
      </c>
      <c r="AL257" s="0" t="str">
        <f aca="false">IF(AND($CF257&lt;&gt;"",IFERROR(INDEX(subsample_country_map!$C:$C,MATCH($CF257,subsample_country_map!$A:$A,0)),"")&lt;&gt;""),INDEX(subsample_country_map!$C:$C,MATCH($CF257,subsample_country_map!$A:$A,0)),INDEX(lookup!$AB:$AB,MATCH($A257,lookup!$A:$A,0)))</f>
        <v>1_developed</v>
      </c>
      <c r="AM257" s="0" t="str">
        <f aca="false">IF(AND($CF257&lt;&gt;"",IFERROR(INDEX(subsample_country_map!$D:$D,MATCH($CF257,subsample_country_map!$A:$A,0)),"")&lt;&gt;""),INDEX(subsample_country_map!$D:$D,MATCH($CF257,subsample_country_map!$A:$A,0)),INDEX(lookup!$AC:$AC,MATCH($A257,lookup!$A:$A,0)))</f>
        <v>1_western</v>
      </c>
      <c r="AN257" s="0" t="str">
        <f aca="false">IF(AND($CF257&lt;&gt;"",IFERROR(INDEX(subsample_country_map!$E:$E,MATCH($CF257,subsample_country_map!$A:$A,0)),"")&lt;&gt;""),INDEX(subsample_country_map!$E:$E,MATCH($CF257,subsample_country_map!$A:$A,0)),INDEX(lookup!$AD:$AD,MATCH($A257,lookup!$A:$A,0)))</f>
        <v>1_common law</v>
      </c>
      <c r="AO257" s="0" t="str">
        <f aca="false">INDEX(lookup!$Y:$Y,MATCH($A257,lookup!$A:$A,0))</f>
        <v>1_not published</v>
      </c>
      <c r="AP257" s="0" t="str">
        <f aca="false">INDEX(lookup!$Z:$Z,MATCH($A257,lookup!$A:$A,0))</f>
        <v>99_NCE</v>
      </c>
      <c r="AQ257" s="0" t="str">
        <f aca="false">INDEX(lookup!$W:$W,MATCH($A257,lookup!$A:$A,0))</f>
        <v>1_fin/acc/econ</v>
      </c>
      <c r="AS257" s="0" t="s">
        <v>91</v>
      </c>
      <c r="AT257" s="0" t="s">
        <v>397</v>
      </c>
      <c r="AU257" s="0" t="s">
        <v>311</v>
      </c>
      <c r="AV257" s="0" t="s">
        <v>1072</v>
      </c>
      <c r="AX257" s="0" t="s">
        <v>1073</v>
      </c>
      <c r="BA257" s="0" t="n">
        <v>6420</v>
      </c>
      <c r="BB257" s="0" t="s">
        <v>95</v>
      </c>
      <c r="BC257" s="0" t="s">
        <v>868</v>
      </c>
      <c r="BD257" s="0" t="s">
        <v>33</v>
      </c>
      <c r="BE257" s="0" t="s">
        <v>98</v>
      </c>
      <c r="BI257" s="0" t="s">
        <v>189</v>
      </c>
      <c r="BJ257" s="0" t="s">
        <v>1020</v>
      </c>
      <c r="BK257" s="0" t="s">
        <v>1053</v>
      </c>
      <c r="BL257" s="0" t="s">
        <v>1074</v>
      </c>
      <c r="BM257" s="0" t="s">
        <v>916</v>
      </c>
      <c r="BN257" s="0" t="s">
        <v>937</v>
      </c>
      <c r="BO257" s="0" t="s">
        <v>769</v>
      </c>
      <c r="BP257" s="0" t="s">
        <v>904</v>
      </c>
      <c r="BQ257" s="0" t="s">
        <v>127</v>
      </c>
      <c r="BT257" s="0" t="n">
        <v>0</v>
      </c>
      <c r="BU257" s="0" t="s">
        <v>911</v>
      </c>
      <c r="BW257" s="0" t="n">
        <v>1995</v>
      </c>
      <c r="BX257" s="0" t="n">
        <v>2006</v>
      </c>
      <c r="BY257" s="0" t="s">
        <v>912</v>
      </c>
      <c r="BZ257" s="0" t="n">
        <v>2000.5</v>
      </c>
      <c r="CA257" s="0" t="n">
        <v>0</v>
      </c>
      <c r="CB257" s="0" t="n">
        <v>0</v>
      </c>
      <c r="CC257" s="0" t="n">
        <v>0</v>
      </c>
      <c r="CD257" s="0" t="n">
        <v>-0.0148512662060713</v>
      </c>
      <c r="CE257" s="0" t="n">
        <v>1</v>
      </c>
    </row>
    <row r="258" customFormat="false" ht="15" hidden="false" customHeight="false" outlineLevel="0" collapsed="false">
      <c r="A258" s="0" t="s">
        <v>904</v>
      </c>
      <c r="B258" s="0" t="n">
        <v>1563</v>
      </c>
      <c r="C258" s="0" t="n">
        <v>-0.101506468071338</v>
      </c>
      <c r="D258" s="0" t="n">
        <v>2068</v>
      </c>
      <c r="E258" s="0" t="n">
        <f aca="false">IF(ISNUMBER($BA258),$BA258,IF(AND(ISNUMBER($D258),ISNUMBER($BW258),ISNUMBER($BX258)),$D258*($BX258-$BW258+1),""))</f>
        <v>2068</v>
      </c>
      <c r="H258" s="0" t="s">
        <v>118</v>
      </c>
      <c r="I258" s="0" t="s">
        <v>119</v>
      </c>
      <c r="J258" s="0" t="n">
        <f aca="false">IF($BW258&lt;&gt;"",$BW258,"")</f>
        <v>1995</v>
      </c>
      <c r="K258" s="0" t="n">
        <f aca="false">IF($BX258&lt;&gt;"",$BX258,"")</f>
        <v>2006</v>
      </c>
      <c r="L258" s="0" t="n">
        <f aca="false">IF(AND(ISNUMBER($BW258),ISNUMBER($BX258)),($BW258+$BX258)/2,"")</f>
        <v>2000.5</v>
      </c>
      <c r="M258" s="0" t="n">
        <f aca="false">IF($L258&lt;&gt;"",$L258,"")</f>
        <v>2000.5</v>
      </c>
      <c r="N258" s="0" t="n">
        <f aca="false">IF(AND(ISNUMBER($BW258),ISNUMBER($BX258)),MIN(1,MAX(0,($BX258-2016+1)/($BX258-$BW258+1))),"")</f>
        <v>0</v>
      </c>
      <c r="O258" s="0" t="n">
        <f aca="false">IF(AND(ISNUMBER($BW258),ISNUMBER($BX258)),MIN(1,MAX(0,($BX258-2017+1)/($BX258-$BW258+1))),"")</f>
        <v>0</v>
      </c>
      <c r="P258" s="0" t="n">
        <f aca="false">IF(AND(ISNUMBER($BW258),ISNUMBER($BX258)),MIN(1,MAX(0,($BX258-2018+1)/($BX258-$BW258+1))),"")</f>
        <v>0</v>
      </c>
      <c r="Q258" s="0" t="n">
        <f aca="false">IF(AND(ISNUMBER($BW258),ISNUMBER($BX258)),MIN(1,MAX(0,($BX258-2019+1)/($BX258-$BW258+1))),"")</f>
        <v>0</v>
      </c>
      <c r="R258" s="0" t="n">
        <f aca="false">IF(AND(ISNUMBER($BW258),ISNUMBER($BX258)),MIN(1,MAX(0,($BX258-2016+1)/($BX258-$BW258+1))),"")</f>
        <v>0</v>
      </c>
      <c r="S258" s="0" t="n">
        <f aca="false">IF($L258&lt;&gt;"",IF($L258&gt;=2015.5,1,0),"")</f>
        <v>0</v>
      </c>
      <c r="T258" s="0" t="n">
        <f aca="false">IF($L258&lt;&gt;"",IF($L258&gt;=2016,1,0),"")</f>
        <v>0</v>
      </c>
      <c r="U258" s="0" t="n">
        <f aca="false">IF(ISNUMBER($BX258),IF($BX258&gt;=2016,1,0),"")</f>
        <v>0</v>
      </c>
      <c r="V258" s="0" t="n">
        <f aca="false">IF(ISNUMBER($BW258),IF($BW258&gt;=2016,1,0),"")</f>
        <v>0</v>
      </c>
      <c r="W258" s="0" t="str">
        <f aca="false">IF(AND(ISNUMBER($BW258),ISNUMBER($BX258)),IF($BW258&gt;=2016,"post-only",IF($BX258&lt;2016,"pre-only","mixed")),"")</f>
        <v>pre-only</v>
      </c>
      <c r="X258" s="0" t="n">
        <f aca="false">IF(AND(ISNUMBER($BW258),ISNUMBER($BX258)),MIN(1,MAX(0,($BX258-2017+1)/($BX258-$BW258+1))),"")</f>
        <v>0</v>
      </c>
      <c r="Y258" s="0" t="n">
        <f aca="false">IF(AND(ISNUMBER($BW258),ISNUMBER($BX258)),MIN(1,MAX(0,($BX258-2018+1)/($BX258-$BW258+1))),"")</f>
        <v>0</v>
      </c>
      <c r="Z258" s="0" t="n">
        <f aca="false">IF(AND(ISNUMBER($BW258),ISNUMBER($BX258)),MIN(1,MAX(0,($BX258-2019+1)/($BX258-$BW258+1))),"")</f>
        <v>0</v>
      </c>
      <c r="AA258" s="0" t="n">
        <f aca="false">IF(ISNUMBER($BX258),IF($BX258&gt;=2017,1,0),"")</f>
        <v>0</v>
      </c>
      <c r="AB258" s="0" t="n">
        <f aca="false">IF(ISNUMBER($BX258),IF($BX258&gt;=2018,1,0),"")</f>
        <v>0</v>
      </c>
      <c r="AC258" s="0" t="n">
        <f aca="false">IF(ISNUMBER($BX258),IF($BX258&gt;=2019,1,0),"")</f>
        <v>0</v>
      </c>
      <c r="AD258" s="0" t="n">
        <f aca="false">IF($L258&lt;&gt;"",IF($L258&gt;2013,1,0),"")</f>
        <v>0</v>
      </c>
      <c r="AE258" s="0" t="n">
        <f aca="false">IF($L258&lt;&gt;"",1+IF($L258&gt;2011,1,0)+IF($L258&gt;2014,1,0),"")</f>
        <v>1</v>
      </c>
      <c r="AF258" s="0" t="s">
        <v>747</v>
      </c>
      <c r="AG258" s="0" t="s">
        <v>88</v>
      </c>
      <c r="AH258" s="0" t="s">
        <v>89</v>
      </c>
      <c r="AI258" s="0" t="s">
        <v>334</v>
      </c>
      <c r="AJ258" s="0" t="s">
        <v>334</v>
      </c>
      <c r="AK258" s="0" t="str">
        <f aca="false">IF(AND($CF258&lt;&gt;"",IFERROR(INDEX(subsample_country_map!$B:$B,MATCH($CF258,subsample_country_map!$A:$A,0)),"")&lt;&gt;""),INDEX(subsample_country_map!$B:$B,MATCH($CF258,subsample_country_map!$A:$A,0)),INDEX(lookup!$AA:$AA,MATCH($A258,lookup!$A:$A,0)))</f>
        <v>1_US</v>
      </c>
      <c r="AL258" s="0" t="str">
        <f aca="false">IF(AND($CF258&lt;&gt;"",IFERROR(INDEX(subsample_country_map!$C:$C,MATCH($CF258,subsample_country_map!$A:$A,0)),"")&lt;&gt;""),INDEX(subsample_country_map!$C:$C,MATCH($CF258,subsample_country_map!$A:$A,0)),INDEX(lookup!$AB:$AB,MATCH($A258,lookup!$A:$A,0)))</f>
        <v>1_developed</v>
      </c>
      <c r="AM258" s="0" t="str">
        <f aca="false">IF(AND($CF258&lt;&gt;"",IFERROR(INDEX(subsample_country_map!$D:$D,MATCH($CF258,subsample_country_map!$A:$A,0)),"")&lt;&gt;""),INDEX(subsample_country_map!$D:$D,MATCH($CF258,subsample_country_map!$A:$A,0)),INDEX(lookup!$AC:$AC,MATCH($A258,lookup!$A:$A,0)))</f>
        <v>1_western</v>
      </c>
      <c r="AN258" s="0" t="str">
        <f aca="false">IF(AND($CF258&lt;&gt;"",IFERROR(INDEX(subsample_country_map!$E:$E,MATCH($CF258,subsample_country_map!$A:$A,0)),"")&lt;&gt;""),INDEX(subsample_country_map!$E:$E,MATCH($CF258,subsample_country_map!$A:$A,0)),INDEX(lookup!$AD:$AD,MATCH($A258,lookup!$A:$A,0)))</f>
        <v>1_common law</v>
      </c>
      <c r="AO258" s="0" t="str">
        <f aca="false">INDEX(lookup!$Y:$Y,MATCH($A258,lookup!$A:$A,0))</f>
        <v>1_not published</v>
      </c>
      <c r="AP258" s="0" t="str">
        <f aca="false">INDEX(lookup!$Z:$Z,MATCH($A258,lookup!$A:$A,0))</f>
        <v>99_NCE</v>
      </c>
      <c r="AQ258" s="0" t="str">
        <f aca="false">INDEX(lookup!$W:$W,MATCH($A258,lookup!$A:$A,0))</f>
        <v>1_fin/acc/econ</v>
      </c>
      <c r="AS258" s="0" t="s">
        <v>91</v>
      </c>
      <c r="AT258" s="0" t="s">
        <v>111</v>
      </c>
      <c r="AU258" s="0" t="s">
        <v>93</v>
      </c>
      <c r="AV258" s="0" t="s">
        <v>1075</v>
      </c>
      <c r="AX258" s="0" t="s">
        <v>1076</v>
      </c>
      <c r="BA258" s="0" t="n">
        <v>2068</v>
      </c>
      <c r="BB258" s="0" t="s">
        <v>95</v>
      </c>
      <c r="BC258" s="0" t="s">
        <v>122</v>
      </c>
      <c r="BD258" s="0" t="s">
        <v>33</v>
      </c>
      <c r="BE258" s="0" t="s">
        <v>98</v>
      </c>
      <c r="BI258" s="0" t="s">
        <v>208</v>
      </c>
      <c r="BJ258" s="0" t="s">
        <v>1052</v>
      </c>
      <c r="BK258" s="0" t="s">
        <v>1077</v>
      </c>
      <c r="BL258" s="0" t="s">
        <v>1078</v>
      </c>
      <c r="BM258" s="0" t="s">
        <v>910</v>
      </c>
      <c r="BN258" s="0" t="s">
        <v>753</v>
      </c>
      <c r="BO258" s="0" t="s">
        <v>769</v>
      </c>
      <c r="BP258" s="0" t="s">
        <v>904</v>
      </c>
      <c r="BQ258" s="0" t="s">
        <v>127</v>
      </c>
      <c r="BT258" s="0" t="n">
        <v>0</v>
      </c>
      <c r="BU258" s="0" t="s">
        <v>911</v>
      </c>
      <c r="BW258" s="0" t="n">
        <v>1995</v>
      </c>
      <c r="BX258" s="0" t="n">
        <v>2006</v>
      </c>
      <c r="BY258" s="0" t="s">
        <v>912</v>
      </c>
      <c r="BZ258" s="0" t="n">
        <v>2000.5</v>
      </c>
      <c r="CA258" s="0" t="n">
        <v>0</v>
      </c>
      <c r="CB258" s="0" t="n">
        <v>0</v>
      </c>
      <c r="CC258" s="0" t="n">
        <v>0</v>
      </c>
      <c r="CD258" s="0" t="n">
        <v>-0.101857265414397</v>
      </c>
      <c r="CE258" s="0" t="n">
        <v>1</v>
      </c>
    </row>
    <row r="259" customFormat="false" ht="15" hidden="false" customHeight="false" outlineLevel="0" collapsed="false">
      <c r="A259" s="0" t="s">
        <v>904</v>
      </c>
      <c r="B259" s="0" t="n">
        <v>1564</v>
      </c>
      <c r="C259" s="0" t="n">
        <v>-0.0725947701339938</v>
      </c>
      <c r="D259" s="0" t="n">
        <v>2068</v>
      </c>
      <c r="E259" s="0" t="n">
        <f aca="false">IF(ISNUMBER($BA259),$BA259,IF(AND(ISNUMBER($D259),ISNUMBER($BW259),ISNUMBER($BX259)),$D259*($BX259-$BW259+1),""))</f>
        <v>2068</v>
      </c>
      <c r="H259" s="0" t="s">
        <v>118</v>
      </c>
      <c r="I259" s="0" t="s">
        <v>119</v>
      </c>
      <c r="J259" s="0" t="n">
        <f aca="false">IF($BW259&lt;&gt;"",$BW259,"")</f>
        <v>1995</v>
      </c>
      <c r="K259" s="0" t="n">
        <f aca="false">IF($BX259&lt;&gt;"",$BX259,"")</f>
        <v>2006</v>
      </c>
      <c r="L259" s="0" t="n">
        <f aca="false">IF(AND(ISNUMBER($BW259),ISNUMBER($BX259)),($BW259+$BX259)/2,"")</f>
        <v>2000.5</v>
      </c>
      <c r="M259" s="0" t="n">
        <f aca="false">IF($L259&lt;&gt;"",$L259,"")</f>
        <v>2000.5</v>
      </c>
      <c r="N259" s="0" t="n">
        <f aca="false">IF(AND(ISNUMBER($BW259),ISNUMBER($BX259)),MIN(1,MAX(0,($BX259-2016+1)/($BX259-$BW259+1))),"")</f>
        <v>0</v>
      </c>
      <c r="O259" s="0" t="n">
        <f aca="false">IF(AND(ISNUMBER($BW259),ISNUMBER($BX259)),MIN(1,MAX(0,($BX259-2017+1)/($BX259-$BW259+1))),"")</f>
        <v>0</v>
      </c>
      <c r="P259" s="0" t="n">
        <f aca="false">IF(AND(ISNUMBER($BW259),ISNUMBER($BX259)),MIN(1,MAX(0,($BX259-2018+1)/($BX259-$BW259+1))),"")</f>
        <v>0</v>
      </c>
      <c r="Q259" s="0" t="n">
        <f aca="false">IF(AND(ISNUMBER($BW259),ISNUMBER($BX259)),MIN(1,MAX(0,($BX259-2019+1)/($BX259-$BW259+1))),"")</f>
        <v>0</v>
      </c>
      <c r="R259" s="0" t="n">
        <f aca="false">IF(AND(ISNUMBER($BW259),ISNUMBER($BX259)),MIN(1,MAX(0,($BX259-2016+1)/($BX259-$BW259+1))),"")</f>
        <v>0</v>
      </c>
      <c r="S259" s="0" t="n">
        <f aca="false">IF($L259&lt;&gt;"",IF($L259&gt;=2015.5,1,0),"")</f>
        <v>0</v>
      </c>
      <c r="T259" s="0" t="n">
        <f aca="false">IF($L259&lt;&gt;"",IF($L259&gt;=2016,1,0),"")</f>
        <v>0</v>
      </c>
      <c r="U259" s="0" t="n">
        <f aca="false">IF(ISNUMBER($BX259),IF($BX259&gt;=2016,1,0),"")</f>
        <v>0</v>
      </c>
      <c r="V259" s="0" t="n">
        <f aca="false">IF(ISNUMBER($BW259),IF($BW259&gt;=2016,1,0),"")</f>
        <v>0</v>
      </c>
      <c r="W259" s="0" t="str">
        <f aca="false">IF(AND(ISNUMBER($BW259),ISNUMBER($BX259)),IF($BW259&gt;=2016,"post-only",IF($BX259&lt;2016,"pre-only","mixed")),"")</f>
        <v>pre-only</v>
      </c>
      <c r="X259" s="0" t="n">
        <f aca="false">IF(AND(ISNUMBER($BW259),ISNUMBER($BX259)),MIN(1,MAX(0,($BX259-2017+1)/($BX259-$BW259+1))),"")</f>
        <v>0</v>
      </c>
      <c r="Y259" s="0" t="n">
        <f aca="false">IF(AND(ISNUMBER($BW259),ISNUMBER($BX259)),MIN(1,MAX(0,($BX259-2018+1)/($BX259-$BW259+1))),"")</f>
        <v>0</v>
      </c>
      <c r="Z259" s="0" t="n">
        <f aca="false">IF(AND(ISNUMBER($BW259),ISNUMBER($BX259)),MIN(1,MAX(0,($BX259-2019+1)/($BX259-$BW259+1))),"")</f>
        <v>0</v>
      </c>
      <c r="AA259" s="0" t="n">
        <f aca="false">IF(ISNUMBER($BX259),IF($BX259&gt;=2017,1,0),"")</f>
        <v>0</v>
      </c>
      <c r="AB259" s="0" t="n">
        <f aca="false">IF(ISNUMBER($BX259),IF($BX259&gt;=2018,1,0),"")</f>
        <v>0</v>
      </c>
      <c r="AC259" s="0" t="n">
        <f aca="false">IF(ISNUMBER($BX259),IF($BX259&gt;=2019,1,0),"")</f>
        <v>0</v>
      </c>
      <c r="AD259" s="0" t="n">
        <f aca="false">IF($L259&lt;&gt;"",IF($L259&gt;2013,1,0),"")</f>
        <v>0</v>
      </c>
      <c r="AE259" s="0" t="n">
        <f aca="false">IF($L259&lt;&gt;"",1+IF($L259&gt;2011,1,0)+IF($L259&gt;2014,1,0),"")</f>
        <v>1</v>
      </c>
      <c r="AF259" s="0" t="s">
        <v>747</v>
      </c>
      <c r="AG259" s="0" t="s">
        <v>88</v>
      </c>
      <c r="AH259" s="0" t="s">
        <v>89</v>
      </c>
      <c r="AI259" s="0" t="s">
        <v>334</v>
      </c>
      <c r="AJ259" s="0" t="s">
        <v>334</v>
      </c>
      <c r="AK259" s="0" t="str">
        <f aca="false">IF(AND($CF259&lt;&gt;"",IFERROR(INDEX(subsample_country_map!$B:$B,MATCH($CF259,subsample_country_map!$A:$A,0)),"")&lt;&gt;""),INDEX(subsample_country_map!$B:$B,MATCH($CF259,subsample_country_map!$A:$A,0)),INDEX(lookup!$AA:$AA,MATCH($A259,lookup!$A:$A,0)))</f>
        <v>1_US</v>
      </c>
      <c r="AL259" s="0" t="str">
        <f aca="false">IF(AND($CF259&lt;&gt;"",IFERROR(INDEX(subsample_country_map!$C:$C,MATCH($CF259,subsample_country_map!$A:$A,0)),"")&lt;&gt;""),INDEX(subsample_country_map!$C:$C,MATCH($CF259,subsample_country_map!$A:$A,0)),INDEX(lookup!$AB:$AB,MATCH($A259,lookup!$A:$A,0)))</f>
        <v>1_developed</v>
      </c>
      <c r="AM259" s="0" t="str">
        <f aca="false">IF(AND($CF259&lt;&gt;"",IFERROR(INDEX(subsample_country_map!$D:$D,MATCH($CF259,subsample_country_map!$A:$A,0)),"")&lt;&gt;""),INDEX(subsample_country_map!$D:$D,MATCH($CF259,subsample_country_map!$A:$A,0)),INDEX(lookup!$AC:$AC,MATCH($A259,lookup!$A:$A,0)))</f>
        <v>1_western</v>
      </c>
      <c r="AN259" s="0" t="str">
        <f aca="false">IF(AND($CF259&lt;&gt;"",IFERROR(INDEX(subsample_country_map!$E:$E,MATCH($CF259,subsample_country_map!$A:$A,0)),"")&lt;&gt;""),INDEX(subsample_country_map!$E:$E,MATCH($CF259,subsample_country_map!$A:$A,0)),INDEX(lookup!$AD:$AD,MATCH($A259,lookup!$A:$A,0)))</f>
        <v>1_common law</v>
      </c>
      <c r="AO259" s="0" t="str">
        <f aca="false">INDEX(lookup!$Y:$Y,MATCH($A259,lookup!$A:$A,0))</f>
        <v>1_not published</v>
      </c>
      <c r="AP259" s="0" t="str">
        <f aca="false">INDEX(lookup!$Z:$Z,MATCH($A259,lookup!$A:$A,0))</f>
        <v>99_NCE</v>
      </c>
      <c r="AQ259" s="0" t="str">
        <f aca="false">INDEX(lookup!$W:$W,MATCH($A259,lookup!$A:$A,0))</f>
        <v>1_fin/acc/econ</v>
      </c>
      <c r="AS259" s="0" t="s">
        <v>91</v>
      </c>
      <c r="AT259" s="0" t="s">
        <v>397</v>
      </c>
      <c r="AU259" s="0" t="s">
        <v>93</v>
      </c>
      <c r="AV259" s="0" t="s">
        <v>1079</v>
      </c>
      <c r="AX259" s="0" t="s">
        <v>1080</v>
      </c>
      <c r="BA259" s="0" t="n">
        <v>2068</v>
      </c>
      <c r="BB259" s="0" t="s">
        <v>95</v>
      </c>
      <c r="BC259" s="0" t="s">
        <v>122</v>
      </c>
      <c r="BD259" s="0" t="s">
        <v>33</v>
      </c>
      <c r="BE259" s="0" t="s">
        <v>98</v>
      </c>
      <c r="BI259" s="0" t="s">
        <v>208</v>
      </c>
      <c r="BJ259" s="0" t="s">
        <v>1052</v>
      </c>
      <c r="BK259" s="0" t="s">
        <v>1077</v>
      </c>
      <c r="BL259" s="0" t="s">
        <v>1081</v>
      </c>
      <c r="BM259" s="0" t="s">
        <v>916</v>
      </c>
      <c r="BN259" s="0" t="s">
        <v>753</v>
      </c>
      <c r="BO259" s="0" t="s">
        <v>769</v>
      </c>
      <c r="BP259" s="0" t="s">
        <v>904</v>
      </c>
      <c r="BQ259" s="0" t="s">
        <v>127</v>
      </c>
      <c r="BT259" s="0" t="n">
        <v>0</v>
      </c>
      <c r="BU259" s="0" t="s">
        <v>911</v>
      </c>
      <c r="BW259" s="0" t="n">
        <v>1995</v>
      </c>
      <c r="BX259" s="0" t="n">
        <v>2006</v>
      </c>
      <c r="BY259" s="0" t="s">
        <v>912</v>
      </c>
      <c r="BZ259" s="0" t="n">
        <v>2000.5</v>
      </c>
      <c r="CA259" s="0" t="n">
        <v>0</v>
      </c>
      <c r="CB259" s="0" t="n">
        <v>0</v>
      </c>
      <c r="CC259" s="0" t="n">
        <v>0</v>
      </c>
      <c r="CD259" s="0" t="n">
        <v>-0.0727226997203039</v>
      </c>
      <c r="CE259" s="0" t="n">
        <v>1</v>
      </c>
    </row>
    <row r="260" customFormat="false" ht="15" hidden="false" customHeight="false" outlineLevel="0" collapsed="false">
      <c r="A260" s="0" t="s">
        <v>904</v>
      </c>
      <c r="B260" s="0" t="n">
        <v>1565</v>
      </c>
      <c r="C260" s="0" t="n">
        <v>-0.026927665043032</v>
      </c>
      <c r="D260" s="0" t="n">
        <v>2119</v>
      </c>
      <c r="E260" s="0" t="n">
        <f aca="false">IF(ISNUMBER($BA260),$BA260,IF(AND(ISNUMBER($D260),ISNUMBER($BW260),ISNUMBER($BX260)),$D260*($BX260-$BW260+1),""))</f>
        <v>2119</v>
      </c>
      <c r="H260" s="0" t="s">
        <v>118</v>
      </c>
      <c r="I260" s="0" t="s">
        <v>119</v>
      </c>
      <c r="J260" s="0" t="n">
        <f aca="false">IF($BW260&lt;&gt;"",$BW260,"")</f>
        <v>1995</v>
      </c>
      <c r="K260" s="0" t="n">
        <f aca="false">IF($BX260&lt;&gt;"",$BX260,"")</f>
        <v>2006</v>
      </c>
      <c r="L260" s="0" t="n">
        <f aca="false">IF(AND(ISNUMBER($BW260),ISNUMBER($BX260)),($BW260+$BX260)/2,"")</f>
        <v>2000.5</v>
      </c>
      <c r="M260" s="0" t="n">
        <f aca="false">IF($L260&lt;&gt;"",$L260,"")</f>
        <v>2000.5</v>
      </c>
      <c r="N260" s="0" t="n">
        <f aca="false">IF(AND(ISNUMBER($BW260),ISNUMBER($BX260)),MIN(1,MAX(0,($BX260-2016+1)/($BX260-$BW260+1))),"")</f>
        <v>0</v>
      </c>
      <c r="O260" s="0" t="n">
        <f aca="false">IF(AND(ISNUMBER($BW260),ISNUMBER($BX260)),MIN(1,MAX(0,($BX260-2017+1)/($BX260-$BW260+1))),"")</f>
        <v>0</v>
      </c>
      <c r="P260" s="0" t="n">
        <f aca="false">IF(AND(ISNUMBER($BW260),ISNUMBER($BX260)),MIN(1,MAX(0,($BX260-2018+1)/($BX260-$BW260+1))),"")</f>
        <v>0</v>
      </c>
      <c r="Q260" s="0" t="n">
        <f aca="false">IF(AND(ISNUMBER($BW260),ISNUMBER($BX260)),MIN(1,MAX(0,($BX260-2019+1)/($BX260-$BW260+1))),"")</f>
        <v>0</v>
      </c>
      <c r="R260" s="0" t="n">
        <f aca="false">IF(AND(ISNUMBER($BW260),ISNUMBER($BX260)),MIN(1,MAX(0,($BX260-2016+1)/($BX260-$BW260+1))),"")</f>
        <v>0</v>
      </c>
      <c r="S260" s="0" t="n">
        <f aca="false">IF($L260&lt;&gt;"",IF($L260&gt;=2015.5,1,0),"")</f>
        <v>0</v>
      </c>
      <c r="T260" s="0" t="n">
        <f aca="false">IF($L260&lt;&gt;"",IF($L260&gt;=2016,1,0),"")</f>
        <v>0</v>
      </c>
      <c r="U260" s="0" t="n">
        <f aca="false">IF(ISNUMBER($BX260),IF($BX260&gt;=2016,1,0),"")</f>
        <v>0</v>
      </c>
      <c r="V260" s="0" t="n">
        <f aca="false">IF(ISNUMBER($BW260),IF($BW260&gt;=2016,1,0),"")</f>
        <v>0</v>
      </c>
      <c r="W260" s="0" t="str">
        <f aca="false">IF(AND(ISNUMBER($BW260),ISNUMBER($BX260)),IF($BW260&gt;=2016,"post-only",IF($BX260&lt;2016,"pre-only","mixed")),"")</f>
        <v>pre-only</v>
      </c>
      <c r="X260" s="0" t="n">
        <f aca="false">IF(AND(ISNUMBER($BW260),ISNUMBER($BX260)),MIN(1,MAX(0,($BX260-2017+1)/($BX260-$BW260+1))),"")</f>
        <v>0</v>
      </c>
      <c r="Y260" s="0" t="n">
        <f aca="false">IF(AND(ISNUMBER($BW260),ISNUMBER($BX260)),MIN(1,MAX(0,($BX260-2018+1)/($BX260-$BW260+1))),"")</f>
        <v>0</v>
      </c>
      <c r="Z260" s="0" t="n">
        <f aca="false">IF(AND(ISNUMBER($BW260),ISNUMBER($BX260)),MIN(1,MAX(0,($BX260-2019+1)/($BX260-$BW260+1))),"")</f>
        <v>0</v>
      </c>
      <c r="AA260" s="0" t="n">
        <f aca="false">IF(ISNUMBER($BX260),IF($BX260&gt;=2017,1,0),"")</f>
        <v>0</v>
      </c>
      <c r="AB260" s="0" t="n">
        <f aca="false">IF(ISNUMBER($BX260),IF($BX260&gt;=2018,1,0),"")</f>
        <v>0</v>
      </c>
      <c r="AC260" s="0" t="n">
        <f aca="false">IF(ISNUMBER($BX260),IF($BX260&gt;=2019,1,0),"")</f>
        <v>0</v>
      </c>
      <c r="AD260" s="0" t="n">
        <f aca="false">IF($L260&lt;&gt;"",IF($L260&gt;2013,1,0),"")</f>
        <v>0</v>
      </c>
      <c r="AE260" s="0" t="n">
        <f aca="false">IF($L260&lt;&gt;"",1+IF($L260&gt;2011,1,0)+IF($L260&gt;2014,1,0),"")</f>
        <v>1</v>
      </c>
      <c r="AF260" s="0" t="s">
        <v>747</v>
      </c>
      <c r="AG260" s="0" t="s">
        <v>88</v>
      </c>
      <c r="AH260" s="0" t="s">
        <v>89</v>
      </c>
      <c r="AI260" s="0" t="s">
        <v>334</v>
      </c>
      <c r="AJ260" s="0" t="s">
        <v>334</v>
      </c>
      <c r="AK260" s="0" t="str">
        <f aca="false">IF(AND($CF260&lt;&gt;"",IFERROR(INDEX(subsample_country_map!$B:$B,MATCH($CF260,subsample_country_map!$A:$A,0)),"")&lt;&gt;""),INDEX(subsample_country_map!$B:$B,MATCH($CF260,subsample_country_map!$A:$A,0)),INDEX(lookup!$AA:$AA,MATCH($A260,lookup!$A:$A,0)))</f>
        <v>1_US</v>
      </c>
      <c r="AL260" s="0" t="str">
        <f aca="false">IF(AND($CF260&lt;&gt;"",IFERROR(INDEX(subsample_country_map!$C:$C,MATCH($CF260,subsample_country_map!$A:$A,0)),"")&lt;&gt;""),INDEX(subsample_country_map!$C:$C,MATCH($CF260,subsample_country_map!$A:$A,0)),INDEX(lookup!$AB:$AB,MATCH($A260,lookup!$A:$A,0)))</f>
        <v>1_developed</v>
      </c>
      <c r="AM260" s="0" t="str">
        <f aca="false">IF(AND($CF260&lt;&gt;"",IFERROR(INDEX(subsample_country_map!$D:$D,MATCH($CF260,subsample_country_map!$A:$A,0)),"")&lt;&gt;""),INDEX(subsample_country_map!$D:$D,MATCH($CF260,subsample_country_map!$A:$A,0)),INDEX(lookup!$AC:$AC,MATCH($A260,lookup!$A:$A,0)))</f>
        <v>1_western</v>
      </c>
      <c r="AN260" s="0" t="str">
        <f aca="false">IF(AND($CF260&lt;&gt;"",IFERROR(INDEX(subsample_country_map!$E:$E,MATCH($CF260,subsample_country_map!$A:$A,0)),"")&lt;&gt;""),INDEX(subsample_country_map!$E:$E,MATCH($CF260,subsample_country_map!$A:$A,0)),INDEX(lookup!$AD:$AD,MATCH($A260,lookup!$A:$A,0)))</f>
        <v>1_common law</v>
      </c>
      <c r="AO260" s="0" t="str">
        <f aca="false">INDEX(lookup!$Y:$Y,MATCH($A260,lookup!$A:$A,0))</f>
        <v>1_not published</v>
      </c>
      <c r="AP260" s="0" t="str">
        <f aca="false">INDEX(lookup!$Z:$Z,MATCH($A260,lookup!$A:$A,0))</f>
        <v>99_NCE</v>
      </c>
      <c r="AQ260" s="0" t="str">
        <f aca="false">INDEX(lookup!$W:$W,MATCH($A260,lookup!$A:$A,0))</f>
        <v>1_fin/acc/econ</v>
      </c>
      <c r="AS260" s="0" t="s">
        <v>91</v>
      </c>
      <c r="AT260" s="0" t="s">
        <v>111</v>
      </c>
      <c r="AU260" s="0" t="s">
        <v>93</v>
      </c>
      <c r="AV260" s="0" t="s">
        <v>1082</v>
      </c>
      <c r="AX260" s="0" t="s">
        <v>1083</v>
      </c>
      <c r="BA260" s="0" t="n">
        <v>2119</v>
      </c>
      <c r="BB260" s="0" t="s">
        <v>95</v>
      </c>
      <c r="BC260" s="0" t="s">
        <v>122</v>
      </c>
      <c r="BD260" s="0" t="s">
        <v>33</v>
      </c>
      <c r="BE260" s="0" t="s">
        <v>98</v>
      </c>
      <c r="BI260" s="0" t="s">
        <v>208</v>
      </c>
      <c r="BJ260" s="0" t="s">
        <v>1060</v>
      </c>
      <c r="BK260" s="0" t="s">
        <v>1077</v>
      </c>
      <c r="BL260" s="0" t="s">
        <v>1084</v>
      </c>
      <c r="BM260" s="0" t="s">
        <v>910</v>
      </c>
      <c r="BN260" s="0" t="s">
        <v>753</v>
      </c>
      <c r="BO260" s="0" t="s">
        <v>769</v>
      </c>
      <c r="BP260" s="0" t="s">
        <v>904</v>
      </c>
      <c r="BQ260" s="0" t="s">
        <v>127</v>
      </c>
      <c r="BT260" s="0" t="n">
        <v>0</v>
      </c>
      <c r="BU260" s="0" t="s">
        <v>911</v>
      </c>
      <c r="BW260" s="0" t="n">
        <v>1995</v>
      </c>
      <c r="BX260" s="0" t="n">
        <v>2006</v>
      </c>
      <c r="BY260" s="0" t="s">
        <v>912</v>
      </c>
      <c r="BZ260" s="0" t="n">
        <v>2000.5</v>
      </c>
      <c r="CA260" s="0" t="n">
        <v>0</v>
      </c>
      <c r="CB260" s="0" t="n">
        <v>0</v>
      </c>
      <c r="CC260" s="0" t="n">
        <v>0</v>
      </c>
      <c r="CD260" s="0" t="n">
        <v>-0.026934176285008</v>
      </c>
      <c r="CE260" s="0" t="n">
        <v>1</v>
      </c>
    </row>
    <row r="261" customFormat="false" ht="15" hidden="false" customHeight="false" outlineLevel="0" collapsed="false">
      <c r="A261" s="0" t="s">
        <v>904</v>
      </c>
      <c r="B261" s="0" t="n">
        <v>1566</v>
      </c>
      <c r="C261" s="0" t="n">
        <v>-0.050118765508512</v>
      </c>
      <c r="D261" s="0" t="n">
        <v>2119</v>
      </c>
      <c r="E261" s="0" t="n">
        <f aca="false">IF(ISNUMBER($BA261),$BA261,IF(AND(ISNUMBER($D261),ISNUMBER($BW261),ISNUMBER($BX261)),$D261*($BX261-$BW261+1),""))</f>
        <v>2119</v>
      </c>
      <c r="H261" s="0" t="s">
        <v>118</v>
      </c>
      <c r="I261" s="0" t="s">
        <v>119</v>
      </c>
      <c r="J261" s="0" t="n">
        <f aca="false">IF($BW261&lt;&gt;"",$BW261,"")</f>
        <v>1995</v>
      </c>
      <c r="K261" s="0" t="n">
        <f aca="false">IF($BX261&lt;&gt;"",$BX261,"")</f>
        <v>2006</v>
      </c>
      <c r="L261" s="0" t="n">
        <f aca="false">IF(AND(ISNUMBER($BW261),ISNUMBER($BX261)),($BW261+$BX261)/2,"")</f>
        <v>2000.5</v>
      </c>
      <c r="M261" s="0" t="n">
        <f aca="false">IF($L261&lt;&gt;"",$L261,"")</f>
        <v>2000.5</v>
      </c>
      <c r="N261" s="0" t="n">
        <f aca="false">IF(AND(ISNUMBER($BW261),ISNUMBER($BX261)),MIN(1,MAX(0,($BX261-2016+1)/($BX261-$BW261+1))),"")</f>
        <v>0</v>
      </c>
      <c r="O261" s="0" t="n">
        <f aca="false">IF(AND(ISNUMBER($BW261),ISNUMBER($BX261)),MIN(1,MAX(0,($BX261-2017+1)/($BX261-$BW261+1))),"")</f>
        <v>0</v>
      </c>
      <c r="P261" s="0" t="n">
        <f aca="false">IF(AND(ISNUMBER($BW261),ISNUMBER($BX261)),MIN(1,MAX(0,($BX261-2018+1)/($BX261-$BW261+1))),"")</f>
        <v>0</v>
      </c>
      <c r="Q261" s="0" t="n">
        <f aca="false">IF(AND(ISNUMBER($BW261),ISNUMBER($BX261)),MIN(1,MAX(0,($BX261-2019+1)/($BX261-$BW261+1))),"")</f>
        <v>0</v>
      </c>
      <c r="R261" s="0" t="n">
        <f aca="false">IF(AND(ISNUMBER($BW261),ISNUMBER($BX261)),MIN(1,MAX(0,($BX261-2016+1)/($BX261-$BW261+1))),"")</f>
        <v>0</v>
      </c>
      <c r="S261" s="0" t="n">
        <f aca="false">IF($L261&lt;&gt;"",IF($L261&gt;=2015.5,1,0),"")</f>
        <v>0</v>
      </c>
      <c r="T261" s="0" t="n">
        <f aca="false">IF($L261&lt;&gt;"",IF($L261&gt;=2016,1,0),"")</f>
        <v>0</v>
      </c>
      <c r="U261" s="0" t="n">
        <f aca="false">IF(ISNUMBER($BX261),IF($BX261&gt;=2016,1,0),"")</f>
        <v>0</v>
      </c>
      <c r="V261" s="0" t="n">
        <f aca="false">IF(ISNUMBER($BW261),IF($BW261&gt;=2016,1,0),"")</f>
        <v>0</v>
      </c>
      <c r="W261" s="0" t="str">
        <f aca="false">IF(AND(ISNUMBER($BW261),ISNUMBER($BX261)),IF($BW261&gt;=2016,"post-only",IF($BX261&lt;2016,"pre-only","mixed")),"")</f>
        <v>pre-only</v>
      </c>
      <c r="X261" s="0" t="n">
        <f aca="false">IF(AND(ISNUMBER($BW261),ISNUMBER($BX261)),MIN(1,MAX(0,($BX261-2017+1)/($BX261-$BW261+1))),"")</f>
        <v>0</v>
      </c>
      <c r="Y261" s="0" t="n">
        <f aca="false">IF(AND(ISNUMBER($BW261),ISNUMBER($BX261)),MIN(1,MAX(0,($BX261-2018+1)/($BX261-$BW261+1))),"")</f>
        <v>0</v>
      </c>
      <c r="Z261" s="0" t="n">
        <f aca="false">IF(AND(ISNUMBER($BW261),ISNUMBER($BX261)),MIN(1,MAX(0,($BX261-2019+1)/($BX261-$BW261+1))),"")</f>
        <v>0</v>
      </c>
      <c r="AA261" s="0" t="n">
        <f aca="false">IF(ISNUMBER($BX261),IF($BX261&gt;=2017,1,0),"")</f>
        <v>0</v>
      </c>
      <c r="AB261" s="0" t="n">
        <f aca="false">IF(ISNUMBER($BX261),IF($BX261&gt;=2018,1,0),"")</f>
        <v>0</v>
      </c>
      <c r="AC261" s="0" t="n">
        <f aca="false">IF(ISNUMBER($BX261),IF($BX261&gt;=2019,1,0),"")</f>
        <v>0</v>
      </c>
      <c r="AD261" s="0" t="n">
        <f aca="false">IF($L261&lt;&gt;"",IF($L261&gt;2013,1,0),"")</f>
        <v>0</v>
      </c>
      <c r="AE261" s="0" t="n">
        <f aca="false">IF($L261&lt;&gt;"",1+IF($L261&gt;2011,1,0)+IF($L261&gt;2014,1,0),"")</f>
        <v>1</v>
      </c>
      <c r="AF261" s="0" t="s">
        <v>747</v>
      </c>
      <c r="AG261" s="0" t="s">
        <v>88</v>
      </c>
      <c r="AH261" s="0" t="s">
        <v>89</v>
      </c>
      <c r="AI261" s="0" t="s">
        <v>334</v>
      </c>
      <c r="AJ261" s="0" t="s">
        <v>334</v>
      </c>
      <c r="AK261" s="0" t="str">
        <f aca="false">IF(AND($CF261&lt;&gt;"",IFERROR(INDEX(subsample_country_map!$B:$B,MATCH($CF261,subsample_country_map!$A:$A,0)),"")&lt;&gt;""),INDEX(subsample_country_map!$B:$B,MATCH($CF261,subsample_country_map!$A:$A,0)),INDEX(lookup!$AA:$AA,MATCH($A261,lookup!$A:$A,0)))</f>
        <v>1_US</v>
      </c>
      <c r="AL261" s="0" t="str">
        <f aca="false">IF(AND($CF261&lt;&gt;"",IFERROR(INDEX(subsample_country_map!$C:$C,MATCH($CF261,subsample_country_map!$A:$A,0)),"")&lt;&gt;""),INDEX(subsample_country_map!$C:$C,MATCH($CF261,subsample_country_map!$A:$A,0)),INDEX(lookup!$AB:$AB,MATCH($A261,lookup!$A:$A,0)))</f>
        <v>1_developed</v>
      </c>
      <c r="AM261" s="0" t="str">
        <f aca="false">IF(AND($CF261&lt;&gt;"",IFERROR(INDEX(subsample_country_map!$D:$D,MATCH($CF261,subsample_country_map!$A:$A,0)),"")&lt;&gt;""),INDEX(subsample_country_map!$D:$D,MATCH($CF261,subsample_country_map!$A:$A,0)),INDEX(lookup!$AC:$AC,MATCH($A261,lookup!$A:$A,0)))</f>
        <v>1_western</v>
      </c>
      <c r="AN261" s="0" t="str">
        <f aca="false">IF(AND($CF261&lt;&gt;"",IFERROR(INDEX(subsample_country_map!$E:$E,MATCH($CF261,subsample_country_map!$A:$A,0)),"")&lt;&gt;""),INDEX(subsample_country_map!$E:$E,MATCH($CF261,subsample_country_map!$A:$A,0)),INDEX(lookup!$AD:$AD,MATCH($A261,lookup!$A:$A,0)))</f>
        <v>1_common law</v>
      </c>
      <c r="AO261" s="0" t="str">
        <f aca="false">INDEX(lookup!$Y:$Y,MATCH($A261,lookup!$A:$A,0))</f>
        <v>1_not published</v>
      </c>
      <c r="AP261" s="0" t="str">
        <f aca="false">INDEX(lookup!$Z:$Z,MATCH($A261,lookup!$A:$A,0))</f>
        <v>99_NCE</v>
      </c>
      <c r="AQ261" s="0" t="str">
        <f aca="false">INDEX(lookup!$W:$W,MATCH($A261,lookup!$A:$A,0))</f>
        <v>1_fin/acc/econ</v>
      </c>
      <c r="AS261" s="0" t="s">
        <v>91</v>
      </c>
      <c r="AT261" s="0" t="s">
        <v>397</v>
      </c>
      <c r="AU261" s="0" t="s">
        <v>93</v>
      </c>
      <c r="AV261" s="0" t="s">
        <v>1085</v>
      </c>
      <c r="AX261" s="0" t="s">
        <v>1086</v>
      </c>
      <c r="BA261" s="0" t="n">
        <v>2119</v>
      </c>
      <c r="BB261" s="0" t="s">
        <v>95</v>
      </c>
      <c r="BC261" s="0" t="s">
        <v>122</v>
      </c>
      <c r="BD261" s="0" t="s">
        <v>33</v>
      </c>
      <c r="BE261" s="0" t="s">
        <v>98</v>
      </c>
      <c r="BI261" s="0" t="s">
        <v>208</v>
      </c>
      <c r="BJ261" s="0" t="s">
        <v>1060</v>
      </c>
      <c r="BK261" s="0" t="s">
        <v>1077</v>
      </c>
      <c r="BL261" s="0" t="s">
        <v>1087</v>
      </c>
      <c r="BM261" s="0" t="s">
        <v>916</v>
      </c>
      <c r="BN261" s="0" t="s">
        <v>753</v>
      </c>
      <c r="BO261" s="0" t="s">
        <v>769</v>
      </c>
      <c r="BP261" s="0" t="s">
        <v>904</v>
      </c>
      <c r="BQ261" s="0" t="s">
        <v>127</v>
      </c>
      <c r="BT261" s="0" t="n">
        <v>0</v>
      </c>
      <c r="BU261" s="0" t="s">
        <v>911</v>
      </c>
      <c r="BW261" s="0" t="n">
        <v>1995</v>
      </c>
      <c r="BX261" s="0" t="n">
        <v>2006</v>
      </c>
      <c r="BY261" s="0" t="s">
        <v>912</v>
      </c>
      <c r="BZ261" s="0" t="n">
        <v>2000.5</v>
      </c>
      <c r="CA261" s="0" t="n">
        <v>0</v>
      </c>
      <c r="CB261" s="0" t="n">
        <v>0</v>
      </c>
      <c r="CC261" s="0" t="n">
        <v>0</v>
      </c>
      <c r="CD261" s="0" t="n">
        <v>-0.0501607931542881</v>
      </c>
      <c r="CE261" s="0" t="n">
        <v>1</v>
      </c>
    </row>
    <row r="262" customFormat="false" ht="15" hidden="false" customHeight="false" outlineLevel="0" collapsed="false">
      <c r="A262" s="0" t="s">
        <v>904</v>
      </c>
      <c r="B262" s="0" t="n">
        <v>1567</v>
      </c>
      <c r="C262" s="0" t="n">
        <v>-0.037144546039576</v>
      </c>
      <c r="D262" s="0" t="n">
        <v>2242</v>
      </c>
      <c r="E262" s="0" t="n">
        <f aca="false">IF(ISNUMBER($BA262),$BA262,IF(AND(ISNUMBER($D262),ISNUMBER($BW262),ISNUMBER($BX262)),$D262*($BX262-$BW262+1),""))</f>
        <v>2242</v>
      </c>
      <c r="H262" s="0" t="s">
        <v>118</v>
      </c>
      <c r="I262" s="0" t="s">
        <v>119</v>
      </c>
      <c r="J262" s="0" t="n">
        <f aca="false">IF($BW262&lt;&gt;"",$BW262,"")</f>
        <v>1995</v>
      </c>
      <c r="K262" s="0" t="n">
        <f aca="false">IF($BX262&lt;&gt;"",$BX262,"")</f>
        <v>2006</v>
      </c>
      <c r="L262" s="0" t="n">
        <f aca="false">IF(AND(ISNUMBER($BW262),ISNUMBER($BX262)),($BW262+$BX262)/2,"")</f>
        <v>2000.5</v>
      </c>
      <c r="M262" s="0" t="n">
        <f aca="false">IF($L262&lt;&gt;"",$L262,"")</f>
        <v>2000.5</v>
      </c>
      <c r="N262" s="0" t="n">
        <f aca="false">IF(AND(ISNUMBER($BW262),ISNUMBER($BX262)),MIN(1,MAX(0,($BX262-2016+1)/($BX262-$BW262+1))),"")</f>
        <v>0</v>
      </c>
      <c r="O262" s="0" t="n">
        <f aca="false">IF(AND(ISNUMBER($BW262),ISNUMBER($BX262)),MIN(1,MAX(0,($BX262-2017+1)/($BX262-$BW262+1))),"")</f>
        <v>0</v>
      </c>
      <c r="P262" s="0" t="n">
        <f aca="false">IF(AND(ISNUMBER($BW262),ISNUMBER($BX262)),MIN(1,MAX(0,($BX262-2018+1)/($BX262-$BW262+1))),"")</f>
        <v>0</v>
      </c>
      <c r="Q262" s="0" t="n">
        <f aca="false">IF(AND(ISNUMBER($BW262),ISNUMBER($BX262)),MIN(1,MAX(0,($BX262-2019+1)/($BX262-$BW262+1))),"")</f>
        <v>0</v>
      </c>
      <c r="R262" s="0" t="n">
        <f aca="false">IF(AND(ISNUMBER($BW262),ISNUMBER($BX262)),MIN(1,MAX(0,($BX262-2016+1)/($BX262-$BW262+1))),"")</f>
        <v>0</v>
      </c>
      <c r="S262" s="0" t="n">
        <f aca="false">IF($L262&lt;&gt;"",IF($L262&gt;=2015.5,1,0),"")</f>
        <v>0</v>
      </c>
      <c r="T262" s="0" t="n">
        <f aca="false">IF($L262&lt;&gt;"",IF($L262&gt;=2016,1,0),"")</f>
        <v>0</v>
      </c>
      <c r="U262" s="0" t="n">
        <f aca="false">IF(ISNUMBER($BX262),IF($BX262&gt;=2016,1,0),"")</f>
        <v>0</v>
      </c>
      <c r="V262" s="0" t="n">
        <f aca="false">IF(ISNUMBER($BW262),IF($BW262&gt;=2016,1,0),"")</f>
        <v>0</v>
      </c>
      <c r="W262" s="0" t="str">
        <f aca="false">IF(AND(ISNUMBER($BW262),ISNUMBER($BX262)),IF($BW262&gt;=2016,"post-only",IF($BX262&lt;2016,"pre-only","mixed")),"")</f>
        <v>pre-only</v>
      </c>
      <c r="X262" s="0" t="n">
        <f aca="false">IF(AND(ISNUMBER($BW262),ISNUMBER($BX262)),MIN(1,MAX(0,($BX262-2017+1)/($BX262-$BW262+1))),"")</f>
        <v>0</v>
      </c>
      <c r="Y262" s="0" t="n">
        <f aca="false">IF(AND(ISNUMBER($BW262),ISNUMBER($BX262)),MIN(1,MAX(0,($BX262-2018+1)/($BX262-$BW262+1))),"")</f>
        <v>0</v>
      </c>
      <c r="Z262" s="0" t="n">
        <f aca="false">IF(AND(ISNUMBER($BW262),ISNUMBER($BX262)),MIN(1,MAX(0,($BX262-2019+1)/($BX262-$BW262+1))),"")</f>
        <v>0</v>
      </c>
      <c r="AA262" s="0" t="n">
        <f aca="false">IF(ISNUMBER($BX262),IF($BX262&gt;=2017,1,0),"")</f>
        <v>0</v>
      </c>
      <c r="AB262" s="0" t="n">
        <f aca="false">IF(ISNUMBER($BX262),IF($BX262&gt;=2018,1,0),"")</f>
        <v>0</v>
      </c>
      <c r="AC262" s="0" t="n">
        <f aca="false">IF(ISNUMBER($BX262),IF($BX262&gt;=2019,1,0),"")</f>
        <v>0</v>
      </c>
      <c r="AD262" s="0" t="n">
        <f aca="false">IF($L262&lt;&gt;"",IF($L262&gt;2013,1,0),"")</f>
        <v>0</v>
      </c>
      <c r="AE262" s="0" t="n">
        <f aca="false">IF($L262&lt;&gt;"",1+IF($L262&gt;2011,1,0)+IF($L262&gt;2014,1,0),"")</f>
        <v>1</v>
      </c>
      <c r="AF262" s="0" t="s">
        <v>310</v>
      </c>
      <c r="AG262" s="0" t="s">
        <v>88</v>
      </c>
      <c r="AH262" s="0" t="s">
        <v>89</v>
      </c>
      <c r="AI262" s="0" t="s">
        <v>334</v>
      </c>
      <c r="AJ262" s="0" t="s">
        <v>334</v>
      </c>
      <c r="AK262" s="0" t="str">
        <f aca="false">IF(AND($CF262&lt;&gt;"",IFERROR(INDEX(subsample_country_map!$B:$B,MATCH($CF262,subsample_country_map!$A:$A,0)),"")&lt;&gt;""),INDEX(subsample_country_map!$B:$B,MATCH($CF262,subsample_country_map!$A:$A,0)),INDEX(lookup!$AA:$AA,MATCH($A262,lookup!$A:$A,0)))</f>
        <v>1_US</v>
      </c>
      <c r="AL262" s="0" t="str">
        <f aca="false">IF(AND($CF262&lt;&gt;"",IFERROR(INDEX(subsample_country_map!$C:$C,MATCH($CF262,subsample_country_map!$A:$A,0)),"")&lt;&gt;""),INDEX(subsample_country_map!$C:$C,MATCH($CF262,subsample_country_map!$A:$A,0)),INDEX(lookup!$AB:$AB,MATCH($A262,lookup!$A:$A,0)))</f>
        <v>1_developed</v>
      </c>
      <c r="AM262" s="0" t="str">
        <f aca="false">IF(AND($CF262&lt;&gt;"",IFERROR(INDEX(subsample_country_map!$D:$D,MATCH($CF262,subsample_country_map!$A:$A,0)),"")&lt;&gt;""),INDEX(subsample_country_map!$D:$D,MATCH($CF262,subsample_country_map!$A:$A,0)),INDEX(lookup!$AC:$AC,MATCH($A262,lookup!$A:$A,0)))</f>
        <v>1_western</v>
      </c>
      <c r="AN262" s="0" t="str">
        <f aca="false">IF(AND($CF262&lt;&gt;"",IFERROR(INDEX(subsample_country_map!$E:$E,MATCH($CF262,subsample_country_map!$A:$A,0)),"")&lt;&gt;""),INDEX(subsample_country_map!$E:$E,MATCH($CF262,subsample_country_map!$A:$A,0)),INDEX(lookup!$AD:$AD,MATCH($A262,lookup!$A:$A,0)))</f>
        <v>1_common law</v>
      </c>
      <c r="AO262" s="0" t="str">
        <f aca="false">INDEX(lookup!$Y:$Y,MATCH($A262,lookup!$A:$A,0))</f>
        <v>1_not published</v>
      </c>
      <c r="AP262" s="0" t="str">
        <f aca="false">INDEX(lookup!$Z:$Z,MATCH($A262,lookup!$A:$A,0))</f>
        <v>99_NCE</v>
      </c>
      <c r="AQ262" s="0" t="str">
        <f aca="false">INDEX(lookup!$W:$W,MATCH($A262,lookup!$A:$A,0))</f>
        <v>1_fin/acc/econ</v>
      </c>
      <c r="AS262" s="0" t="s">
        <v>91</v>
      </c>
      <c r="AT262" s="0" t="s">
        <v>111</v>
      </c>
      <c r="AU262" s="0" t="s">
        <v>311</v>
      </c>
      <c r="AV262" s="0" t="s">
        <v>1088</v>
      </c>
      <c r="AX262" s="0" t="s">
        <v>1089</v>
      </c>
      <c r="BA262" s="0" t="n">
        <v>2242</v>
      </c>
      <c r="BB262" s="0" t="s">
        <v>95</v>
      </c>
      <c r="BC262" s="0" t="s">
        <v>868</v>
      </c>
      <c r="BD262" s="0" t="s">
        <v>33</v>
      </c>
      <c r="BE262" s="0" t="s">
        <v>98</v>
      </c>
      <c r="BI262" s="0" t="s">
        <v>208</v>
      </c>
      <c r="BJ262" s="0" t="s">
        <v>987</v>
      </c>
      <c r="BK262" s="0" t="s">
        <v>1077</v>
      </c>
      <c r="BL262" s="0" t="s">
        <v>1090</v>
      </c>
      <c r="BM262" s="0" t="s">
        <v>910</v>
      </c>
      <c r="BN262" s="0" t="s">
        <v>929</v>
      </c>
      <c r="BO262" s="0" t="s">
        <v>769</v>
      </c>
      <c r="BP262" s="0" t="s">
        <v>904</v>
      </c>
      <c r="BQ262" s="0" t="s">
        <v>127</v>
      </c>
      <c r="BT262" s="0" t="n">
        <v>0</v>
      </c>
      <c r="BU262" s="0" t="s">
        <v>911</v>
      </c>
      <c r="BW262" s="0" t="n">
        <v>1995</v>
      </c>
      <c r="BX262" s="0" t="n">
        <v>2006</v>
      </c>
      <c r="BY262" s="0" t="s">
        <v>912</v>
      </c>
      <c r="BZ262" s="0" t="n">
        <v>2000.5</v>
      </c>
      <c r="CA262" s="0" t="n">
        <v>0</v>
      </c>
      <c r="CB262" s="0" t="n">
        <v>0</v>
      </c>
      <c r="CC262" s="0" t="n">
        <v>0</v>
      </c>
      <c r="CD262" s="0" t="n">
        <v>-0.0371616431862766</v>
      </c>
      <c r="CE262" s="0" t="n">
        <v>1</v>
      </c>
    </row>
    <row r="263" customFormat="false" ht="15" hidden="false" customHeight="false" outlineLevel="0" collapsed="false">
      <c r="A263" s="0" t="s">
        <v>904</v>
      </c>
      <c r="B263" s="0" t="n">
        <v>1568</v>
      </c>
      <c r="C263" s="0" t="n">
        <v>-0.0358799136101117</v>
      </c>
      <c r="D263" s="0" t="n">
        <v>2242</v>
      </c>
      <c r="E263" s="0" t="n">
        <f aca="false">IF(ISNUMBER($BA263),$BA263,IF(AND(ISNUMBER($D263),ISNUMBER($BW263),ISNUMBER($BX263)),$D263*($BX263-$BW263+1),""))</f>
        <v>2242</v>
      </c>
      <c r="H263" s="0" t="s">
        <v>118</v>
      </c>
      <c r="I263" s="0" t="s">
        <v>119</v>
      </c>
      <c r="J263" s="0" t="n">
        <f aca="false">IF($BW263&lt;&gt;"",$BW263,"")</f>
        <v>1995</v>
      </c>
      <c r="K263" s="0" t="n">
        <f aca="false">IF($BX263&lt;&gt;"",$BX263,"")</f>
        <v>2006</v>
      </c>
      <c r="L263" s="0" t="n">
        <f aca="false">IF(AND(ISNUMBER($BW263),ISNUMBER($BX263)),($BW263+$BX263)/2,"")</f>
        <v>2000.5</v>
      </c>
      <c r="M263" s="0" t="n">
        <f aca="false">IF($L263&lt;&gt;"",$L263,"")</f>
        <v>2000.5</v>
      </c>
      <c r="N263" s="0" t="n">
        <f aca="false">IF(AND(ISNUMBER($BW263),ISNUMBER($BX263)),MIN(1,MAX(0,($BX263-2016+1)/($BX263-$BW263+1))),"")</f>
        <v>0</v>
      </c>
      <c r="O263" s="0" t="n">
        <f aca="false">IF(AND(ISNUMBER($BW263),ISNUMBER($BX263)),MIN(1,MAX(0,($BX263-2017+1)/($BX263-$BW263+1))),"")</f>
        <v>0</v>
      </c>
      <c r="P263" s="0" t="n">
        <f aca="false">IF(AND(ISNUMBER($BW263),ISNUMBER($BX263)),MIN(1,MAX(0,($BX263-2018+1)/($BX263-$BW263+1))),"")</f>
        <v>0</v>
      </c>
      <c r="Q263" s="0" t="n">
        <f aca="false">IF(AND(ISNUMBER($BW263),ISNUMBER($BX263)),MIN(1,MAX(0,($BX263-2019+1)/($BX263-$BW263+1))),"")</f>
        <v>0</v>
      </c>
      <c r="R263" s="0" t="n">
        <f aca="false">IF(AND(ISNUMBER($BW263),ISNUMBER($BX263)),MIN(1,MAX(0,($BX263-2016+1)/($BX263-$BW263+1))),"")</f>
        <v>0</v>
      </c>
      <c r="S263" s="0" t="n">
        <f aca="false">IF($L263&lt;&gt;"",IF($L263&gt;=2015.5,1,0),"")</f>
        <v>0</v>
      </c>
      <c r="T263" s="0" t="n">
        <f aca="false">IF($L263&lt;&gt;"",IF($L263&gt;=2016,1,0),"")</f>
        <v>0</v>
      </c>
      <c r="U263" s="0" t="n">
        <f aca="false">IF(ISNUMBER($BX263),IF($BX263&gt;=2016,1,0),"")</f>
        <v>0</v>
      </c>
      <c r="V263" s="0" t="n">
        <f aca="false">IF(ISNUMBER($BW263),IF($BW263&gt;=2016,1,0),"")</f>
        <v>0</v>
      </c>
      <c r="W263" s="0" t="str">
        <f aca="false">IF(AND(ISNUMBER($BW263),ISNUMBER($BX263)),IF($BW263&gt;=2016,"post-only",IF($BX263&lt;2016,"pre-only","mixed")),"")</f>
        <v>pre-only</v>
      </c>
      <c r="X263" s="0" t="n">
        <f aca="false">IF(AND(ISNUMBER($BW263),ISNUMBER($BX263)),MIN(1,MAX(0,($BX263-2017+1)/($BX263-$BW263+1))),"")</f>
        <v>0</v>
      </c>
      <c r="Y263" s="0" t="n">
        <f aca="false">IF(AND(ISNUMBER($BW263),ISNUMBER($BX263)),MIN(1,MAX(0,($BX263-2018+1)/($BX263-$BW263+1))),"")</f>
        <v>0</v>
      </c>
      <c r="Z263" s="0" t="n">
        <f aca="false">IF(AND(ISNUMBER($BW263),ISNUMBER($BX263)),MIN(1,MAX(0,($BX263-2019+1)/($BX263-$BW263+1))),"")</f>
        <v>0</v>
      </c>
      <c r="AA263" s="0" t="n">
        <f aca="false">IF(ISNUMBER($BX263),IF($BX263&gt;=2017,1,0),"")</f>
        <v>0</v>
      </c>
      <c r="AB263" s="0" t="n">
        <f aca="false">IF(ISNUMBER($BX263),IF($BX263&gt;=2018,1,0),"")</f>
        <v>0</v>
      </c>
      <c r="AC263" s="0" t="n">
        <f aca="false">IF(ISNUMBER($BX263),IF($BX263&gt;=2019,1,0),"")</f>
        <v>0</v>
      </c>
      <c r="AD263" s="0" t="n">
        <f aca="false">IF($L263&lt;&gt;"",IF($L263&gt;2013,1,0),"")</f>
        <v>0</v>
      </c>
      <c r="AE263" s="0" t="n">
        <f aca="false">IF($L263&lt;&gt;"",1+IF($L263&gt;2011,1,0)+IF($L263&gt;2014,1,0),"")</f>
        <v>1</v>
      </c>
      <c r="AF263" s="0" t="s">
        <v>310</v>
      </c>
      <c r="AG263" s="0" t="s">
        <v>88</v>
      </c>
      <c r="AH263" s="0" t="s">
        <v>89</v>
      </c>
      <c r="AI263" s="0" t="s">
        <v>334</v>
      </c>
      <c r="AJ263" s="0" t="s">
        <v>334</v>
      </c>
      <c r="AK263" s="0" t="str">
        <f aca="false">IF(AND($CF263&lt;&gt;"",IFERROR(INDEX(subsample_country_map!$B:$B,MATCH($CF263,subsample_country_map!$A:$A,0)),"")&lt;&gt;""),INDEX(subsample_country_map!$B:$B,MATCH($CF263,subsample_country_map!$A:$A,0)),INDEX(lookup!$AA:$AA,MATCH($A263,lookup!$A:$A,0)))</f>
        <v>1_US</v>
      </c>
      <c r="AL263" s="0" t="str">
        <f aca="false">IF(AND($CF263&lt;&gt;"",IFERROR(INDEX(subsample_country_map!$C:$C,MATCH($CF263,subsample_country_map!$A:$A,0)),"")&lt;&gt;""),INDEX(subsample_country_map!$C:$C,MATCH($CF263,subsample_country_map!$A:$A,0)),INDEX(lookup!$AB:$AB,MATCH($A263,lookup!$A:$A,0)))</f>
        <v>1_developed</v>
      </c>
      <c r="AM263" s="0" t="str">
        <f aca="false">IF(AND($CF263&lt;&gt;"",IFERROR(INDEX(subsample_country_map!$D:$D,MATCH($CF263,subsample_country_map!$A:$A,0)),"")&lt;&gt;""),INDEX(subsample_country_map!$D:$D,MATCH($CF263,subsample_country_map!$A:$A,0)),INDEX(lookup!$AC:$AC,MATCH($A263,lookup!$A:$A,0)))</f>
        <v>1_western</v>
      </c>
      <c r="AN263" s="0" t="str">
        <f aca="false">IF(AND($CF263&lt;&gt;"",IFERROR(INDEX(subsample_country_map!$E:$E,MATCH($CF263,subsample_country_map!$A:$A,0)),"")&lt;&gt;""),INDEX(subsample_country_map!$E:$E,MATCH($CF263,subsample_country_map!$A:$A,0)),INDEX(lookup!$AD:$AD,MATCH($A263,lookup!$A:$A,0)))</f>
        <v>1_common law</v>
      </c>
      <c r="AO263" s="0" t="str">
        <f aca="false">INDEX(lookup!$Y:$Y,MATCH($A263,lookup!$A:$A,0))</f>
        <v>1_not published</v>
      </c>
      <c r="AP263" s="0" t="str">
        <f aca="false">INDEX(lookup!$Z:$Z,MATCH($A263,lookup!$A:$A,0))</f>
        <v>99_NCE</v>
      </c>
      <c r="AQ263" s="0" t="str">
        <f aca="false">INDEX(lookup!$W:$W,MATCH($A263,lookup!$A:$A,0))</f>
        <v>1_fin/acc/econ</v>
      </c>
      <c r="AS263" s="0" t="s">
        <v>91</v>
      </c>
      <c r="AT263" s="0" t="s">
        <v>397</v>
      </c>
      <c r="AU263" s="0" t="s">
        <v>311</v>
      </c>
      <c r="AV263" s="0" t="s">
        <v>1091</v>
      </c>
      <c r="AX263" s="0" t="s">
        <v>1092</v>
      </c>
      <c r="BA263" s="0" t="n">
        <v>2242</v>
      </c>
      <c r="BB263" s="0" t="s">
        <v>95</v>
      </c>
      <c r="BC263" s="0" t="s">
        <v>868</v>
      </c>
      <c r="BD263" s="0" t="s">
        <v>33</v>
      </c>
      <c r="BE263" s="0" t="s">
        <v>98</v>
      </c>
      <c r="BI263" s="0" t="s">
        <v>208</v>
      </c>
      <c r="BJ263" s="0" t="s">
        <v>987</v>
      </c>
      <c r="BK263" s="0" t="s">
        <v>1077</v>
      </c>
      <c r="BL263" s="0" t="s">
        <v>1093</v>
      </c>
      <c r="BM263" s="0" t="s">
        <v>916</v>
      </c>
      <c r="BN263" s="0" t="s">
        <v>929</v>
      </c>
      <c r="BO263" s="0" t="s">
        <v>769</v>
      </c>
      <c r="BP263" s="0" t="s">
        <v>904</v>
      </c>
      <c r="BQ263" s="0" t="s">
        <v>127</v>
      </c>
      <c r="BT263" s="0" t="n">
        <v>0</v>
      </c>
      <c r="BU263" s="0" t="s">
        <v>911</v>
      </c>
      <c r="BW263" s="0" t="n">
        <v>1995</v>
      </c>
      <c r="BX263" s="0" t="n">
        <v>2006</v>
      </c>
      <c r="BY263" s="0" t="s">
        <v>912</v>
      </c>
      <c r="BZ263" s="0" t="n">
        <v>2000.5</v>
      </c>
      <c r="CA263" s="0" t="n">
        <v>0</v>
      </c>
      <c r="CB263" s="0" t="n">
        <v>0</v>
      </c>
      <c r="CC263" s="0" t="n">
        <v>0</v>
      </c>
      <c r="CD263" s="0" t="n">
        <v>-0.0358953224005442</v>
      </c>
      <c r="CE263" s="0" t="n">
        <v>1</v>
      </c>
    </row>
    <row r="264" customFormat="false" ht="15" hidden="false" customHeight="false" outlineLevel="0" collapsed="false">
      <c r="A264" s="0" t="s">
        <v>904</v>
      </c>
      <c r="B264" s="0" t="n">
        <v>1569</v>
      </c>
      <c r="C264" s="0" t="n">
        <v>-0.0159730203942922</v>
      </c>
      <c r="D264" s="0" t="n">
        <v>6420</v>
      </c>
      <c r="E264" s="0" t="n">
        <f aca="false">IF(ISNUMBER($BA264),$BA264,IF(AND(ISNUMBER($D264),ISNUMBER($BW264),ISNUMBER($BX264)),$D264*($BX264-$BW264+1),""))</f>
        <v>6420</v>
      </c>
      <c r="H264" s="0" t="s">
        <v>118</v>
      </c>
      <c r="I264" s="0" t="s">
        <v>119</v>
      </c>
      <c r="J264" s="0" t="n">
        <f aca="false">IF($BW264&lt;&gt;"",$BW264,"")</f>
        <v>1995</v>
      </c>
      <c r="K264" s="0" t="n">
        <f aca="false">IF($BX264&lt;&gt;"",$BX264,"")</f>
        <v>2006</v>
      </c>
      <c r="L264" s="0" t="n">
        <f aca="false">IF(AND(ISNUMBER($BW264),ISNUMBER($BX264)),($BW264+$BX264)/2,"")</f>
        <v>2000.5</v>
      </c>
      <c r="M264" s="0" t="n">
        <f aca="false">IF($L264&lt;&gt;"",$L264,"")</f>
        <v>2000.5</v>
      </c>
      <c r="N264" s="0" t="n">
        <f aca="false">IF(AND(ISNUMBER($BW264),ISNUMBER($BX264)),MIN(1,MAX(0,($BX264-2016+1)/($BX264-$BW264+1))),"")</f>
        <v>0</v>
      </c>
      <c r="O264" s="0" t="n">
        <f aca="false">IF(AND(ISNUMBER($BW264),ISNUMBER($BX264)),MIN(1,MAX(0,($BX264-2017+1)/($BX264-$BW264+1))),"")</f>
        <v>0</v>
      </c>
      <c r="P264" s="0" t="n">
        <f aca="false">IF(AND(ISNUMBER($BW264),ISNUMBER($BX264)),MIN(1,MAX(0,($BX264-2018+1)/($BX264-$BW264+1))),"")</f>
        <v>0</v>
      </c>
      <c r="Q264" s="0" t="n">
        <f aca="false">IF(AND(ISNUMBER($BW264),ISNUMBER($BX264)),MIN(1,MAX(0,($BX264-2019+1)/($BX264-$BW264+1))),"")</f>
        <v>0</v>
      </c>
      <c r="R264" s="0" t="n">
        <f aca="false">IF(AND(ISNUMBER($BW264),ISNUMBER($BX264)),MIN(1,MAX(0,($BX264-2016+1)/($BX264-$BW264+1))),"")</f>
        <v>0</v>
      </c>
      <c r="S264" s="0" t="n">
        <f aca="false">IF($L264&lt;&gt;"",IF($L264&gt;=2015.5,1,0),"")</f>
        <v>0</v>
      </c>
      <c r="T264" s="0" t="n">
        <f aca="false">IF($L264&lt;&gt;"",IF($L264&gt;=2016,1,0),"")</f>
        <v>0</v>
      </c>
      <c r="U264" s="0" t="n">
        <f aca="false">IF(ISNUMBER($BX264),IF($BX264&gt;=2016,1,0),"")</f>
        <v>0</v>
      </c>
      <c r="V264" s="0" t="n">
        <f aca="false">IF(ISNUMBER($BW264),IF($BW264&gt;=2016,1,0),"")</f>
        <v>0</v>
      </c>
      <c r="W264" s="0" t="str">
        <f aca="false">IF(AND(ISNUMBER($BW264),ISNUMBER($BX264)),IF($BW264&gt;=2016,"post-only",IF($BX264&lt;2016,"pre-only","mixed")),"")</f>
        <v>pre-only</v>
      </c>
      <c r="X264" s="0" t="n">
        <f aca="false">IF(AND(ISNUMBER($BW264),ISNUMBER($BX264)),MIN(1,MAX(0,($BX264-2017+1)/($BX264-$BW264+1))),"")</f>
        <v>0</v>
      </c>
      <c r="Y264" s="0" t="n">
        <f aca="false">IF(AND(ISNUMBER($BW264),ISNUMBER($BX264)),MIN(1,MAX(0,($BX264-2018+1)/($BX264-$BW264+1))),"")</f>
        <v>0</v>
      </c>
      <c r="Z264" s="0" t="n">
        <f aca="false">IF(AND(ISNUMBER($BW264),ISNUMBER($BX264)),MIN(1,MAX(0,($BX264-2019+1)/($BX264-$BW264+1))),"")</f>
        <v>0</v>
      </c>
      <c r="AA264" s="0" t="n">
        <f aca="false">IF(ISNUMBER($BX264),IF($BX264&gt;=2017,1,0),"")</f>
        <v>0</v>
      </c>
      <c r="AB264" s="0" t="n">
        <f aca="false">IF(ISNUMBER($BX264),IF($BX264&gt;=2018,1,0),"")</f>
        <v>0</v>
      </c>
      <c r="AC264" s="0" t="n">
        <f aca="false">IF(ISNUMBER($BX264),IF($BX264&gt;=2019,1,0),"")</f>
        <v>0</v>
      </c>
      <c r="AD264" s="0" t="n">
        <f aca="false">IF($L264&lt;&gt;"",IF($L264&gt;2013,1,0),"")</f>
        <v>0</v>
      </c>
      <c r="AE264" s="0" t="n">
        <f aca="false">IF($L264&lt;&gt;"",1+IF($L264&gt;2011,1,0)+IF($L264&gt;2014,1,0),"")</f>
        <v>1</v>
      </c>
      <c r="AF264" s="0" t="s">
        <v>310</v>
      </c>
      <c r="AG264" s="0" t="s">
        <v>88</v>
      </c>
      <c r="AH264" s="0" t="s">
        <v>89</v>
      </c>
      <c r="AI264" s="0" t="s">
        <v>334</v>
      </c>
      <c r="AJ264" s="0" t="s">
        <v>334</v>
      </c>
      <c r="AK264" s="0" t="str">
        <f aca="false">IF(AND($CF264&lt;&gt;"",IFERROR(INDEX(subsample_country_map!$B:$B,MATCH($CF264,subsample_country_map!$A:$A,0)),"")&lt;&gt;""),INDEX(subsample_country_map!$B:$B,MATCH($CF264,subsample_country_map!$A:$A,0)),INDEX(lookup!$AA:$AA,MATCH($A264,lookup!$A:$A,0)))</f>
        <v>1_US</v>
      </c>
      <c r="AL264" s="0" t="str">
        <f aca="false">IF(AND($CF264&lt;&gt;"",IFERROR(INDEX(subsample_country_map!$C:$C,MATCH($CF264,subsample_country_map!$A:$A,0)),"")&lt;&gt;""),INDEX(subsample_country_map!$C:$C,MATCH($CF264,subsample_country_map!$A:$A,0)),INDEX(lookup!$AB:$AB,MATCH($A264,lookup!$A:$A,0)))</f>
        <v>1_developed</v>
      </c>
      <c r="AM264" s="0" t="str">
        <f aca="false">IF(AND($CF264&lt;&gt;"",IFERROR(INDEX(subsample_country_map!$D:$D,MATCH($CF264,subsample_country_map!$A:$A,0)),"")&lt;&gt;""),INDEX(subsample_country_map!$D:$D,MATCH($CF264,subsample_country_map!$A:$A,0)),INDEX(lookup!$AC:$AC,MATCH($A264,lookup!$A:$A,0)))</f>
        <v>1_western</v>
      </c>
      <c r="AN264" s="0" t="str">
        <f aca="false">IF(AND($CF264&lt;&gt;"",IFERROR(INDEX(subsample_country_map!$E:$E,MATCH($CF264,subsample_country_map!$A:$A,0)),"")&lt;&gt;""),INDEX(subsample_country_map!$E:$E,MATCH($CF264,subsample_country_map!$A:$A,0)),INDEX(lookup!$AD:$AD,MATCH($A264,lookup!$A:$A,0)))</f>
        <v>1_common law</v>
      </c>
      <c r="AO264" s="0" t="str">
        <f aca="false">INDEX(lookup!$Y:$Y,MATCH($A264,lookup!$A:$A,0))</f>
        <v>1_not published</v>
      </c>
      <c r="AP264" s="0" t="str">
        <f aca="false">INDEX(lookup!$Z:$Z,MATCH($A264,lookup!$A:$A,0))</f>
        <v>99_NCE</v>
      </c>
      <c r="AQ264" s="0" t="str">
        <f aca="false">INDEX(lookup!$W:$W,MATCH($A264,lookup!$A:$A,0))</f>
        <v>1_fin/acc/econ</v>
      </c>
      <c r="AS264" s="0" t="s">
        <v>91</v>
      </c>
      <c r="AT264" s="0" t="s">
        <v>111</v>
      </c>
      <c r="AU264" s="0" t="s">
        <v>311</v>
      </c>
      <c r="AV264" s="0" t="s">
        <v>498</v>
      </c>
      <c r="AX264" s="0" t="s">
        <v>1094</v>
      </c>
      <c r="BA264" s="0" t="n">
        <v>6420</v>
      </c>
      <c r="BB264" s="0" t="s">
        <v>95</v>
      </c>
      <c r="BC264" s="0" t="s">
        <v>868</v>
      </c>
      <c r="BD264" s="0" t="s">
        <v>33</v>
      </c>
      <c r="BE264" s="0" t="s">
        <v>98</v>
      </c>
      <c r="BI264" s="0" t="s">
        <v>208</v>
      </c>
      <c r="BJ264" s="0" t="s">
        <v>1020</v>
      </c>
      <c r="BK264" s="0" t="s">
        <v>1077</v>
      </c>
      <c r="BL264" s="0" t="s">
        <v>1095</v>
      </c>
      <c r="BM264" s="0" t="s">
        <v>910</v>
      </c>
      <c r="BN264" s="0" t="s">
        <v>937</v>
      </c>
      <c r="BO264" s="0" t="s">
        <v>769</v>
      </c>
      <c r="BP264" s="0" t="s">
        <v>904</v>
      </c>
      <c r="BQ264" s="0" t="s">
        <v>127</v>
      </c>
      <c r="BT264" s="0" t="n">
        <v>0</v>
      </c>
      <c r="BU264" s="0" t="s">
        <v>911</v>
      </c>
      <c r="BW264" s="0" t="n">
        <v>1995</v>
      </c>
      <c r="BX264" s="0" t="n">
        <v>2006</v>
      </c>
      <c r="BY264" s="0" t="s">
        <v>912</v>
      </c>
      <c r="BZ264" s="0" t="n">
        <v>2000.5</v>
      </c>
      <c r="CA264" s="0" t="n">
        <v>0</v>
      </c>
      <c r="CB264" s="0" t="n">
        <v>0</v>
      </c>
      <c r="CC264" s="0" t="n">
        <v>0</v>
      </c>
      <c r="CD264" s="0" t="n">
        <v>-0.0159743790404772</v>
      </c>
      <c r="CE264" s="0" t="n">
        <v>1</v>
      </c>
    </row>
    <row r="265" customFormat="false" ht="15" hidden="false" customHeight="false" outlineLevel="0" collapsed="false">
      <c r="A265" s="0" t="s">
        <v>904</v>
      </c>
      <c r="B265" s="0" t="n">
        <v>1570</v>
      </c>
      <c r="C265" s="0" t="n">
        <v>-0.0225839695583683</v>
      </c>
      <c r="D265" s="0" t="n">
        <v>6420</v>
      </c>
      <c r="E265" s="0" t="n">
        <f aca="false">IF(ISNUMBER($BA265),$BA265,IF(AND(ISNUMBER($D265),ISNUMBER($BW265),ISNUMBER($BX265)),$D265*($BX265-$BW265+1),""))</f>
        <v>6420</v>
      </c>
      <c r="H265" s="0" t="s">
        <v>118</v>
      </c>
      <c r="I265" s="0" t="s">
        <v>119</v>
      </c>
      <c r="J265" s="0" t="n">
        <f aca="false">IF($BW265&lt;&gt;"",$BW265,"")</f>
        <v>1995</v>
      </c>
      <c r="K265" s="0" t="n">
        <f aca="false">IF($BX265&lt;&gt;"",$BX265,"")</f>
        <v>2006</v>
      </c>
      <c r="L265" s="0" t="n">
        <f aca="false">IF(AND(ISNUMBER($BW265),ISNUMBER($BX265)),($BW265+$BX265)/2,"")</f>
        <v>2000.5</v>
      </c>
      <c r="M265" s="0" t="n">
        <f aca="false">IF($L265&lt;&gt;"",$L265,"")</f>
        <v>2000.5</v>
      </c>
      <c r="N265" s="0" t="n">
        <f aca="false">IF(AND(ISNUMBER($BW265),ISNUMBER($BX265)),MIN(1,MAX(0,($BX265-2016+1)/($BX265-$BW265+1))),"")</f>
        <v>0</v>
      </c>
      <c r="O265" s="0" t="n">
        <f aca="false">IF(AND(ISNUMBER($BW265),ISNUMBER($BX265)),MIN(1,MAX(0,($BX265-2017+1)/($BX265-$BW265+1))),"")</f>
        <v>0</v>
      </c>
      <c r="P265" s="0" t="n">
        <f aca="false">IF(AND(ISNUMBER($BW265),ISNUMBER($BX265)),MIN(1,MAX(0,($BX265-2018+1)/($BX265-$BW265+1))),"")</f>
        <v>0</v>
      </c>
      <c r="Q265" s="0" t="n">
        <f aca="false">IF(AND(ISNUMBER($BW265),ISNUMBER($BX265)),MIN(1,MAX(0,($BX265-2019+1)/($BX265-$BW265+1))),"")</f>
        <v>0</v>
      </c>
      <c r="R265" s="0" t="n">
        <f aca="false">IF(AND(ISNUMBER($BW265),ISNUMBER($BX265)),MIN(1,MAX(0,($BX265-2016+1)/($BX265-$BW265+1))),"")</f>
        <v>0</v>
      </c>
      <c r="S265" s="0" t="n">
        <f aca="false">IF($L265&lt;&gt;"",IF($L265&gt;=2015.5,1,0),"")</f>
        <v>0</v>
      </c>
      <c r="T265" s="0" t="n">
        <f aca="false">IF($L265&lt;&gt;"",IF($L265&gt;=2016,1,0),"")</f>
        <v>0</v>
      </c>
      <c r="U265" s="0" t="n">
        <f aca="false">IF(ISNUMBER($BX265),IF($BX265&gt;=2016,1,0),"")</f>
        <v>0</v>
      </c>
      <c r="V265" s="0" t="n">
        <f aca="false">IF(ISNUMBER($BW265),IF($BW265&gt;=2016,1,0),"")</f>
        <v>0</v>
      </c>
      <c r="W265" s="0" t="str">
        <f aca="false">IF(AND(ISNUMBER($BW265),ISNUMBER($BX265)),IF($BW265&gt;=2016,"post-only",IF($BX265&lt;2016,"pre-only","mixed")),"")</f>
        <v>pre-only</v>
      </c>
      <c r="X265" s="0" t="n">
        <f aca="false">IF(AND(ISNUMBER($BW265),ISNUMBER($BX265)),MIN(1,MAX(0,($BX265-2017+1)/($BX265-$BW265+1))),"")</f>
        <v>0</v>
      </c>
      <c r="Y265" s="0" t="n">
        <f aca="false">IF(AND(ISNUMBER($BW265),ISNUMBER($BX265)),MIN(1,MAX(0,($BX265-2018+1)/($BX265-$BW265+1))),"")</f>
        <v>0</v>
      </c>
      <c r="Z265" s="0" t="n">
        <f aca="false">IF(AND(ISNUMBER($BW265),ISNUMBER($BX265)),MIN(1,MAX(0,($BX265-2019+1)/($BX265-$BW265+1))),"")</f>
        <v>0</v>
      </c>
      <c r="AA265" s="0" t="n">
        <f aca="false">IF(ISNUMBER($BX265),IF($BX265&gt;=2017,1,0),"")</f>
        <v>0</v>
      </c>
      <c r="AB265" s="0" t="n">
        <f aca="false">IF(ISNUMBER($BX265),IF($BX265&gt;=2018,1,0),"")</f>
        <v>0</v>
      </c>
      <c r="AC265" s="0" t="n">
        <f aca="false">IF(ISNUMBER($BX265),IF($BX265&gt;=2019,1,0),"")</f>
        <v>0</v>
      </c>
      <c r="AD265" s="0" t="n">
        <f aca="false">IF($L265&lt;&gt;"",IF($L265&gt;2013,1,0),"")</f>
        <v>0</v>
      </c>
      <c r="AE265" s="0" t="n">
        <f aca="false">IF($L265&lt;&gt;"",1+IF($L265&gt;2011,1,0)+IF($L265&gt;2014,1,0),"")</f>
        <v>1</v>
      </c>
      <c r="AF265" s="0" t="s">
        <v>310</v>
      </c>
      <c r="AG265" s="0" t="s">
        <v>88</v>
      </c>
      <c r="AH265" s="0" t="s">
        <v>89</v>
      </c>
      <c r="AI265" s="0" t="s">
        <v>334</v>
      </c>
      <c r="AJ265" s="0" t="s">
        <v>334</v>
      </c>
      <c r="AK265" s="0" t="str">
        <f aca="false">IF(AND($CF265&lt;&gt;"",IFERROR(INDEX(subsample_country_map!$B:$B,MATCH($CF265,subsample_country_map!$A:$A,0)),"")&lt;&gt;""),INDEX(subsample_country_map!$B:$B,MATCH($CF265,subsample_country_map!$A:$A,0)),INDEX(lookup!$AA:$AA,MATCH($A265,lookup!$A:$A,0)))</f>
        <v>1_US</v>
      </c>
      <c r="AL265" s="0" t="str">
        <f aca="false">IF(AND($CF265&lt;&gt;"",IFERROR(INDEX(subsample_country_map!$C:$C,MATCH($CF265,subsample_country_map!$A:$A,0)),"")&lt;&gt;""),INDEX(subsample_country_map!$C:$C,MATCH($CF265,subsample_country_map!$A:$A,0)),INDEX(lookup!$AB:$AB,MATCH($A265,lookup!$A:$A,0)))</f>
        <v>1_developed</v>
      </c>
      <c r="AM265" s="0" t="str">
        <f aca="false">IF(AND($CF265&lt;&gt;"",IFERROR(INDEX(subsample_country_map!$D:$D,MATCH($CF265,subsample_country_map!$A:$A,0)),"")&lt;&gt;""),INDEX(subsample_country_map!$D:$D,MATCH($CF265,subsample_country_map!$A:$A,0)),INDEX(lookup!$AC:$AC,MATCH($A265,lookup!$A:$A,0)))</f>
        <v>1_western</v>
      </c>
      <c r="AN265" s="0" t="str">
        <f aca="false">IF(AND($CF265&lt;&gt;"",IFERROR(INDEX(subsample_country_map!$E:$E,MATCH($CF265,subsample_country_map!$A:$A,0)),"")&lt;&gt;""),INDEX(subsample_country_map!$E:$E,MATCH($CF265,subsample_country_map!$A:$A,0)),INDEX(lookup!$AD:$AD,MATCH($A265,lookup!$A:$A,0)))</f>
        <v>1_common law</v>
      </c>
      <c r="AO265" s="0" t="str">
        <f aca="false">INDEX(lookup!$Y:$Y,MATCH($A265,lookup!$A:$A,0))</f>
        <v>1_not published</v>
      </c>
      <c r="AP265" s="0" t="str">
        <f aca="false">INDEX(lookup!$Z:$Z,MATCH($A265,lookup!$A:$A,0))</f>
        <v>99_NCE</v>
      </c>
      <c r="AQ265" s="0" t="str">
        <f aca="false">INDEX(lookup!$W:$W,MATCH($A265,lookup!$A:$A,0))</f>
        <v>1_fin/acc/econ</v>
      </c>
      <c r="AS265" s="0" t="s">
        <v>91</v>
      </c>
      <c r="AT265" s="0" t="s">
        <v>397</v>
      </c>
      <c r="AU265" s="0" t="s">
        <v>311</v>
      </c>
      <c r="AV265" s="0" t="s">
        <v>1096</v>
      </c>
      <c r="AX265" s="0" t="s">
        <v>1097</v>
      </c>
      <c r="BA265" s="0" t="n">
        <v>6420</v>
      </c>
      <c r="BB265" s="0" t="s">
        <v>95</v>
      </c>
      <c r="BC265" s="0" t="s">
        <v>868</v>
      </c>
      <c r="BD265" s="0" t="s">
        <v>33</v>
      </c>
      <c r="BE265" s="0" t="s">
        <v>98</v>
      </c>
      <c r="BI265" s="0" t="s">
        <v>208</v>
      </c>
      <c r="BJ265" s="0" t="s">
        <v>1020</v>
      </c>
      <c r="BK265" s="0" t="s">
        <v>1077</v>
      </c>
      <c r="BL265" s="0" t="s">
        <v>1098</v>
      </c>
      <c r="BM265" s="0" t="s">
        <v>916</v>
      </c>
      <c r="BN265" s="0" t="s">
        <v>937</v>
      </c>
      <c r="BO265" s="0" t="s">
        <v>769</v>
      </c>
      <c r="BP265" s="0" t="s">
        <v>904</v>
      </c>
      <c r="BQ265" s="0" t="s">
        <v>127</v>
      </c>
      <c r="BT265" s="0" t="n">
        <v>0</v>
      </c>
      <c r="BU265" s="0" t="s">
        <v>911</v>
      </c>
      <c r="BW265" s="0" t="n">
        <v>1995</v>
      </c>
      <c r="BX265" s="0" t="n">
        <v>2006</v>
      </c>
      <c r="BY265" s="0" t="s">
        <v>912</v>
      </c>
      <c r="BZ265" s="0" t="n">
        <v>2000.5</v>
      </c>
      <c r="CA265" s="0" t="n">
        <v>0</v>
      </c>
      <c r="CB265" s="0" t="n">
        <v>0</v>
      </c>
      <c r="CC265" s="0" t="n">
        <v>0</v>
      </c>
      <c r="CD265" s="0" t="n">
        <v>-0.0225878102772103</v>
      </c>
      <c r="CE265" s="0" t="n">
        <v>1</v>
      </c>
    </row>
    <row r="266" customFormat="false" ht="15" hidden="false" customHeight="false" outlineLevel="0" collapsed="false">
      <c r="A266" s="0" t="s">
        <v>904</v>
      </c>
      <c r="B266" s="0" t="n">
        <v>1571</v>
      </c>
      <c r="C266" s="0" t="n">
        <v>-0.0856721418170341</v>
      </c>
      <c r="D266" s="0" t="n">
        <v>1114</v>
      </c>
      <c r="E266" s="0" t="n">
        <f aca="false">IF(ISNUMBER($BA266),$BA266,IF(AND(ISNUMBER($D266),ISNUMBER($BW266),ISNUMBER($BX266)),$D266*($BX266-$BW266+1),""))</f>
        <v>1114</v>
      </c>
      <c r="H266" s="0" t="s">
        <v>118</v>
      </c>
      <c r="I266" s="0" t="s">
        <v>119</v>
      </c>
      <c r="J266" s="0" t="n">
        <f aca="false">IF($BW266&lt;&gt;"",$BW266,"")</f>
        <v>1995</v>
      </c>
      <c r="K266" s="0" t="n">
        <f aca="false">IF($BX266&lt;&gt;"",$BX266,"")</f>
        <v>2006</v>
      </c>
      <c r="L266" s="0" t="n">
        <f aca="false">IF(AND(ISNUMBER($BW266),ISNUMBER($BX266)),($BW266+$BX266)/2,"")</f>
        <v>2000.5</v>
      </c>
      <c r="M266" s="0" t="n">
        <f aca="false">IF($L266&lt;&gt;"",$L266,"")</f>
        <v>2000.5</v>
      </c>
      <c r="N266" s="0" t="n">
        <f aca="false">IF(AND(ISNUMBER($BW266),ISNUMBER($BX266)),MIN(1,MAX(0,($BX266-2016+1)/($BX266-$BW266+1))),"")</f>
        <v>0</v>
      </c>
      <c r="O266" s="0" t="n">
        <f aca="false">IF(AND(ISNUMBER($BW266),ISNUMBER($BX266)),MIN(1,MAX(0,($BX266-2017+1)/($BX266-$BW266+1))),"")</f>
        <v>0</v>
      </c>
      <c r="P266" s="0" t="n">
        <f aca="false">IF(AND(ISNUMBER($BW266),ISNUMBER($BX266)),MIN(1,MAX(0,($BX266-2018+1)/($BX266-$BW266+1))),"")</f>
        <v>0</v>
      </c>
      <c r="Q266" s="0" t="n">
        <f aca="false">IF(AND(ISNUMBER($BW266),ISNUMBER($BX266)),MIN(1,MAX(0,($BX266-2019+1)/($BX266-$BW266+1))),"")</f>
        <v>0</v>
      </c>
      <c r="R266" s="0" t="n">
        <f aca="false">IF(AND(ISNUMBER($BW266),ISNUMBER($BX266)),MIN(1,MAX(0,($BX266-2016+1)/($BX266-$BW266+1))),"")</f>
        <v>0</v>
      </c>
      <c r="S266" s="0" t="n">
        <f aca="false">IF($L266&lt;&gt;"",IF($L266&gt;=2015.5,1,0),"")</f>
        <v>0</v>
      </c>
      <c r="T266" s="0" t="n">
        <f aca="false">IF($L266&lt;&gt;"",IF($L266&gt;=2016,1,0),"")</f>
        <v>0</v>
      </c>
      <c r="U266" s="0" t="n">
        <f aca="false">IF(ISNUMBER($BX266),IF($BX266&gt;=2016,1,0),"")</f>
        <v>0</v>
      </c>
      <c r="V266" s="0" t="n">
        <f aca="false">IF(ISNUMBER($BW266),IF($BW266&gt;=2016,1,0),"")</f>
        <v>0</v>
      </c>
      <c r="W266" s="0" t="str">
        <f aca="false">IF(AND(ISNUMBER($BW266),ISNUMBER($BX266)),IF($BW266&gt;=2016,"post-only",IF($BX266&lt;2016,"pre-only","mixed")),"")</f>
        <v>pre-only</v>
      </c>
      <c r="X266" s="0" t="n">
        <f aca="false">IF(AND(ISNUMBER($BW266),ISNUMBER($BX266)),MIN(1,MAX(0,($BX266-2017+1)/($BX266-$BW266+1))),"")</f>
        <v>0</v>
      </c>
      <c r="Y266" s="0" t="n">
        <f aca="false">IF(AND(ISNUMBER($BW266),ISNUMBER($BX266)),MIN(1,MAX(0,($BX266-2018+1)/($BX266-$BW266+1))),"")</f>
        <v>0</v>
      </c>
      <c r="Z266" s="0" t="n">
        <f aca="false">IF(AND(ISNUMBER($BW266),ISNUMBER($BX266)),MIN(1,MAX(0,($BX266-2019+1)/($BX266-$BW266+1))),"")</f>
        <v>0</v>
      </c>
      <c r="AA266" s="0" t="n">
        <f aca="false">IF(ISNUMBER($BX266),IF($BX266&gt;=2017,1,0),"")</f>
        <v>0</v>
      </c>
      <c r="AB266" s="0" t="n">
        <f aca="false">IF(ISNUMBER($BX266),IF($BX266&gt;=2018,1,0),"")</f>
        <v>0</v>
      </c>
      <c r="AC266" s="0" t="n">
        <f aca="false">IF(ISNUMBER($BX266),IF($BX266&gt;=2019,1,0),"")</f>
        <v>0</v>
      </c>
      <c r="AD266" s="0" t="n">
        <f aca="false">IF($L266&lt;&gt;"",IF($L266&gt;2013,1,0),"")</f>
        <v>0</v>
      </c>
      <c r="AE266" s="0" t="n">
        <f aca="false">IF($L266&lt;&gt;"",1+IF($L266&gt;2011,1,0)+IF($L266&gt;2014,1,0),"")</f>
        <v>1</v>
      </c>
      <c r="AF266" s="0" t="s">
        <v>747</v>
      </c>
      <c r="AG266" s="0" t="s">
        <v>88</v>
      </c>
      <c r="AH266" s="0" t="s">
        <v>89</v>
      </c>
      <c r="AI266" s="0" t="s">
        <v>334</v>
      </c>
      <c r="AJ266" s="0" t="s">
        <v>334</v>
      </c>
      <c r="AK266" s="0" t="str">
        <f aca="false">IF(AND($CF266&lt;&gt;"",IFERROR(INDEX(subsample_country_map!$B:$B,MATCH($CF266,subsample_country_map!$A:$A,0)),"")&lt;&gt;""),INDEX(subsample_country_map!$B:$B,MATCH($CF266,subsample_country_map!$A:$A,0)),INDEX(lookup!$AA:$AA,MATCH($A266,lookup!$A:$A,0)))</f>
        <v>1_US</v>
      </c>
      <c r="AL266" s="0" t="str">
        <f aca="false">IF(AND($CF266&lt;&gt;"",IFERROR(INDEX(subsample_country_map!$C:$C,MATCH($CF266,subsample_country_map!$A:$A,0)),"")&lt;&gt;""),INDEX(subsample_country_map!$C:$C,MATCH($CF266,subsample_country_map!$A:$A,0)),INDEX(lookup!$AB:$AB,MATCH($A266,lookup!$A:$A,0)))</f>
        <v>1_developed</v>
      </c>
      <c r="AM266" s="0" t="str">
        <f aca="false">IF(AND($CF266&lt;&gt;"",IFERROR(INDEX(subsample_country_map!$D:$D,MATCH($CF266,subsample_country_map!$A:$A,0)),"")&lt;&gt;""),INDEX(subsample_country_map!$D:$D,MATCH($CF266,subsample_country_map!$A:$A,0)),INDEX(lookup!$AC:$AC,MATCH($A266,lookup!$A:$A,0)))</f>
        <v>1_western</v>
      </c>
      <c r="AN266" s="0" t="str">
        <f aca="false">IF(AND($CF266&lt;&gt;"",IFERROR(INDEX(subsample_country_map!$E:$E,MATCH($CF266,subsample_country_map!$A:$A,0)),"")&lt;&gt;""),INDEX(subsample_country_map!$E:$E,MATCH($CF266,subsample_country_map!$A:$A,0)),INDEX(lookup!$AD:$AD,MATCH($A266,lookup!$A:$A,0)))</f>
        <v>1_common law</v>
      </c>
      <c r="AO266" s="0" t="str">
        <f aca="false">INDEX(lookup!$Y:$Y,MATCH($A266,lookup!$A:$A,0))</f>
        <v>1_not published</v>
      </c>
      <c r="AP266" s="0" t="str">
        <f aca="false">INDEX(lookup!$Z:$Z,MATCH($A266,lookup!$A:$A,0))</f>
        <v>99_NCE</v>
      </c>
      <c r="AQ266" s="0" t="str">
        <f aca="false">INDEX(lookup!$W:$W,MATCH($A266,lookup!$A:$A,0))</f>
        <v>1_fin/acc/econ</v>
      </c>
      <c r="AS266" s="0" t="s">
        <v>91</v>
      </c>
      <c r="AT266" s="0" t="s">
        <v>111</v>
      </c>
      <c r="AU266" s="0" t="s">
        <v>93</v>
      </c>
      <c r="AV266" s="0" t="s">
        <v>1099</v>
      </c>
      <c r="AX266" s="0" t="s">
        <v>288</v>
      </c>
      <c r="BA266" s="0" t="n">
        <v>1114</v>
      </c>
      <c r="BB266" s="0" t="s">
        <v>95</v>
      </c>
      <c r="BC266" s="0" t="s">
        <v>122</v>
      </c>
      <c r="BD266" s="0" t="s">
        <v>33</v>
      </c>
      <c r="BE266" s="0" t="s">
        <v>389</v>
      </c>
      <c r="BF266" s="0" t="s">
        <v>1100</v>
      </c>
      <c r="BG266" s="0" t="s">
        <v>1101</v>
      </c>
      <c r="BH266" s="0" t="s">
        <v>1102</v>
      </c>
      <c r="BI266" s="0" t="s">
        <v>316</v>
      </c>
      <c r="BJ266" s="0" t="s">
        <v>1103</v>
      </c>
      <c r="BK266" s="0" t="s">
        <v>1104</v>
      </c>
      <c r="BL266" s="0" t="s">
        <v>1105</v>
      </c>
      <c r="BM266" s="0" t="s">
        <v>910</v>
      </c>
      <c r="BN266" s="0" t="s">
        <v>753</v>
      </c>
      <c r="BO266" s="0" t="s">
        <v>769</v>
      </c>
      <c r="BP266" s="0" t="s">
        <v>904</v>
      </c>
      <c r="BQ266" s="0" t="s">
        <v>127</v>
      </c>
      <c r="BT266" s="0" t="n">
        <v>0</v>
      </c>
      <c r="BU266" s="0" t="s">
        <v>911</v>
      </c>
      <c r="BW266" s="0" t="n">
        <v>1995</v>
      </c>
      <c r="BX266" s="0" t="n">
        <v>2006</v>
      </c>
      <c r="BY266" s="0" t="s">
        <v>912</v>
      </c>
      <c r="BZ266" s="0" t="n">
        <v>2000.5</v>
      </c>
      <c r="CA266" s="0" t="n">
        <v>0</v>
      </c>
      <c r="CB266" s="0" t="n">
        <v>0</v>
      </c>
      <c r="CC266" s="0" t="n">
        <v>0</v>
      </c>
      <c r="CD266" s="0" t="n">
        <v>-0.0858826728002594</v>
      </c>
      <c r="CE266" s="0" t="n">
        <v>1</v>
      </c>
    </row>
    <row r="267" customFormat="false" ht="15" hidden="false" customHeight="false" outlineLevel="0" collapsed="false">
      <c r="A267" s="0" t="s">
        <v>904</v>
      </c>
      <c r="B267" s="0" t="n">
        <v>1572</v>
      </c>
      <c r="C267" s="0" t="n">
        <v>0.00868838405381259</v>
      </c>
      <c r="D267" s="0" t="n">
        <v>1114</v>
      </c>
      <c r="E267" s="0" t="n">
        <f aca="false">IF(ISNUMBER($BA267),$BA267,IF(AND(ISNUMBER($D267),ISNUMBER($BW267),ISNUMBER($BX267)),$D267*($BX267-$BW267+1),""))</f>
        <v>1114</v>
      </c>
      <c r="H267" s="0" t="s">
        <v>118</v>
      </c>
      <c r="I267" s="0" t="s">
        <v>119</v>
      </c>
      <c r="J267" s="0" t="n">
        <f aca="false">IF($BW267&lt;&gt;"",$BW267,"")</f>
        <v>1995</v>
      </c>
      <c r="K267" s="0" t="n">
        <f aca="false">IF($BX267&lt;&gt;"",$BX267,"")</f>
        <v>2006</v>
      </c>
      <c r="L267" s="0" t="n">
        <f aca="false">IF(AND(ISNUMBER($BW267),ISNUMBER($BX267)),($BW267+$BX267)/2,"")</f>
        <v>2000.5</v>
      </c>
      <c r="M267" s="0" t="n">
        <f aca="false">IF($L267&lt;&gt;"",$L267,"")</f>
        <v>2000.5</v>
      </c>
      <c r="N267" s="0" t="n">
        <f aca="false">IF(AND(ISNUMBER($BW267),ISNUMBER($BX267)),MIN(1,MAX(0,($BX267-2016+1)/($BX267-$BW267+1))),"")</f>
        <v>0</v>
      </c>
      <c r="O267" s="0" t="n">
        <f aca="false">IF(AND(ISNUMBER($BW267),ISNUMBER($BX267)),MIN(1,MAX(0,($BX267-2017+1)/($BX267-$BW267+1))),"")</f>
        <v>0</v>
      </c>
      <c r="P267" s="0" t="n">
        <f aca="false">IF(AND(ISNUMBER($BW267),ISNUMBER($BX267)),MIN(1,MAX(0,($BX267-2018+1)/($BX267-$BW267+1))),"")</f>
        <v>0</v>
      </c>
      <c r="Q267" s="0" t="n">
        <f aca="false">IF(AND(ISNUMBER($BW267),ISNUMBER($BX267)),MIN(1,MAX(0,($BX267-2019+1)/($BX267-$BW267+1))),"")</f>
        <v>0</v>
      </c>
      <c r="R267" s="0" t="n">
        <f aca="false">IF(AND(ISNUMBER($BW267),ISNUMBER($BX267)),MIN(1,MAX(0,($BX267-2016+1)/($BX267-$BW267+1))),"")</f>
        <v>0</v>
      </c>
      <c r="S267" s="0" t="n">
        <f aca="false">IF($L267&lt;&gt;"",IF($L267&gt;=2015.5,1,0),"")</f>
        <v>0</v>
      </c>
      <c r="T267" s="0" t="n">
        <f aca="false">IF($L267&lt;&gt;"",IF($L267&gt;=2016,1,0),"")</f>
        <v>0</v>
      </c>
      <c r="U267" s="0" t="n">
        <f aca="false">IF(ISNUMBER($BX267),IF($BX267&gt;=2016,1,0),"")</f>
        <v>0</v>
      </c>
      <c r="V267" s="0" t="n">
        <f aca="false">IF(ISNUMBER($BW267),IF($BW267&gt;=2016,1,0),"")</f>
        <v>0</v>
      </c>
      <c r="W267" s="0" t="str">
        <f aca="false">IF(AND(ISNUMBER($BW267),ISNUMBER($BX267)),IF($BW267&gt;=2016,"post-only",IF($BX267&lt;2016,"pre-only","mixed")),"")</f>
        <v>pre-only</v>
      </c>
      <c r="X267" s="0" t="n">
        <f aca="false">IF(AND(ISNUMBER($BW267),ISNUMBER($BX267)),MIN(1,MAX(0,($BX267-2017+1)/($BX267-$BW267+1))),"")</f>
        <v>0</v>
      </c>
      <c r="Y267" s="0" t="n">
        <f aca="false">IF(AND(ISNUMBER($BW267),ISNUMBER($BX267)),MIN(1,MAX(0,($BX267-2018+1)/($BX267-$BW267+1))),"")</f>
        <v>0</v>
      </c>
      <c r="Z267" s="0" t="n">
        <f aca="false">IF(AND(ISNUMBER($BW267),ISNUMBER($BX267)),MIN(1,MAX(0,($BX267-2019+1)/($BX267-$BW267+1))),"")</f>
        <v>0</v>
      </c>
      <c r="AA267" s="0" t="n">
        <f aca="false">IF(ISNUMBER($BX267),IF($BX267&gt;=2017,1,0),"")</f>
        <v>0</v>
      </c>
      <c r="AB267" s="0" t="n">
        <f aca="false">IF(ISNUMBER($BX267),IF($BX267&gt;=2018,1,0),"")</f>
        <v>0</v>
      </c>
      <c r="AC267" s="0" t="n">
        <f aca="false">IF(ISNUMBER($BX267),IF($BX267&gt;=2019,1,0),"")</f>
        <v>0</v>
      </c>
      <c r="AD267" s="0" t="n">
        <f aca="false">IF($L267&lt;&gt;"",IF($L267&gt;2013,1,0),"")</f>
        <v>0</v>
      </c>
      <c r="AE267" s="0" t="n">
        <f aca="false">IF($L267&lt;&gt;"",1+IF($L267&gt;2011,1,0)+IF($L267&gt;2014,1,0),"")</f>
        <v>1</v>
      </c>
      <c r="AF267" s="0" t="s">
        <v>747</v>
      </c>
      <c r="AG267" s="0" t="s">
        <v>88</v>
      </c>
      <c r="AH267" s="0" t="s">
        <v>89</v>
      </c>
      <c r="AI267" s="0" t="s">
        <v>334</v>
      </c>
      <c r="AJ267" s="0" t="s">
        <v>334</v>
      </c>
      <c r="AK267" s="0" t="str">
        <f aca="false">IF(AND($CF267&lt;&gt;"",IFERROR(INDEX(subsample_country_map!$B:$B,MATCH($CF267,subsample_country_map!$A:$A,0)),"")&lt;&gt;""),INDEX(subsample_country_map!$B:$B,MATCH($CF267,subsample_country_map!$A:$A,0)),INDEX(lookup!$AA:$AA,MATCH($A267,lookup!$A:$A,0)))</f>
        <v>1_US</v>
      </c>
      <c r="AL267" s="0" t="str">
        <f aca="false">IF(AND($CF267&lt;&gt;"",IFERROR(INDEX(subsample_country_map!$C:$C,MATCH($CF267,subsample_country_map!$A:$A,0)),"")&lt;&gt;""),INDEX(subsample_country_map!$C:$C,MATCH($CF267,subsample_country_map!$A:$A,0)),INDEX(lookup!$AB:$AB,MATCH($A267,lookup!$A:$A,0)))</f>
        <v>1_developed</v>
      </c>
      <c r="AM267" s="0" t="str">
        <f aca="false">IF(AND($CF267&lt;&gt;"",IFERROR(INDEX(subsample_country_map!$D:$D,MATCH($CF267,subsample_country_map!$A:$A,0)),"")&lt;&gt;""),INDEX(subsample_country_map!$D:$D,MATCH($CF267,subsample_country_map!$A:$A,0)),INDEX(lookup!$AC:$AC,MATCH($A267,lookup!$A:$A,0)))</f>
        <v>1_western</v>
      </c>
      <c r="AN267" s="0" t="str">
        <f aca="false">IF(AND($CF267&lt;&gt;"",IFERROR(INDEX(subsample_country_map!$E:$E,MATCH($CF267,subsample_country_map!$A:$A,0)),"")&lt;&gt;""),INDEX(subsample_country_map!$E:$E,MATCH($CF267,subsample_country_map!$A:$A,0)),INDEX(lookup!$AD:$AD,MATCH($A267,lookup!$A:$A,0)))</f>
        <v>1_common law</v>
      </c>
      <c r="AO267" s="0" t="str">
        <f aca="false">INDEX(lookup!$Y:$Y,MATCH($A267,lookup!$A:$A,0))</f>
        <v>1_not published</v>
      </c>
      <c r="AP267" s="0" t="str">
        <f aca="false">INDEX(lookup!$Z:$Z,MATCH($A267,lookup!$A:$A,0))</f>
        <v>99_NCE</v>
      </c>
      <c r="AQ267" s="0" t="str">
        <f aca="false">INDEX(lookup!$W:$W,MATCH($A267,lookup!$A:$A,0))</f>
        <v>1_fin/acc/econ</v>
      </c>
      <c r="AS267" s="0" t="s">
        <v>91</v>
      </c>
      <c r="AT267" s="0" t="s">
        <v>397</v>
      </c>
      <c r="AU267" s="0" t="s">
        <v>93</v>
      </c>
      <c r="AV267" s="0" t="s">
        <v>1106</v>
      </c>
      <c r="AX267" s="0" t="s">
        <v>1107</v>
      </c>
      <c r="BA267" s="0" t="n">
        <v>1114</v>
      </c>
      <c r="BB267" s="0" t="s">
        <v>95</v>
      </c>
      <c r="BC267" s="0" t="s">
        <v>122</v>
      </c>
      <c r="BD267" s="0" t="s">
        <v>33</v>
      </c>
      <c r="BE267" s="0" t="s">
        <v>389</v>
      </c>
      <c r="BF267" s="0" t="s">
        <v>1100</v>
      </c>
      <c r="BG267" s="0" t="s">
        <v>1101</v>
      </c>
      <c r="BH267" s="0" t="s">
        <v>1102</v>
      </c>
      <c r="BI267" s="0" t="s">
        <v>316</v>
      </c>
      <c r="BJ267" s="0" t="s">
        <v>1103</v>
      </c>
      <c r="BK267" s="0" t="s">
        <v>1104</v>
      </c>
      <c r="BL267" s="0" t="s">
        <v>1108</v>
      </c>
      <c r="BM267" s="0" t="s">
        <v>916</v>
      </c>
      <c r="BN267" s="0" t="s">
        <v>753</v>
      </c>
      <c r="BO267" s="0" t="s">
        <v>769</v>
      </c>
      <c r="BP267" s="0" t="s">
        <v>904</v>
      </c>
      <c r="BQ267" s="0" t="s">
        <v>127</v>
      </c>
      <c r="BT267" s="0" t="n">
        <v>0</v>
      </c>
      <c r="BU267" s="0" t="s">
        <v>911</v>
      </c>
      <c r="BW267" s="0" t="n">
        <v>1995</v>
      </c>
      <c r="BX267" s="0" t="n">
        <v>2006</v>
      </c>
      <c r="BY267" s="0" t="s">
        <v>912</v>
      </c>
      <c r="BZ267" s="0" t="n">
        <v>2000.5</v>
      </c>
      <c r="CA267" s="0" t="n">
        <v>0</v>
      </c>
      <c r="CB267" s="0" t="n">
        <v>0</v>
      </c>
      <c r="CC267" s="0" t="n">
        <v>0</v>
      </c>
      <c r="CD267" s="0" t="n">
        <v>0.00868860268667758</v>
      </c>
      <c r="CE267" s="0" t="n">
        <v>1</v>
      </c>
    </row>
    <row r="268" customFormat="false" ht="15" hidden="false" customHeight="false" outlineLevel="0" collapsed="false">
      <c r="A268" s="0" t="s">
        <v>904</v>
      </c>
      <c r="B268" s="0" t="n">
        <v>1573</v>
      </c>
      <c r="C268" s="0" t="n">
        <v>-0.0370022814380453</v>
      </c>
      <c r="D268" s="0" t="n">
        <v>1195</v>
      </c>
      <c r="E268" s="0" t="n">
        <f aca="false">IF(ISNUMBER($BA268),$BA268,IF(AND(ISNUMBER($D268),ISNUMBER($BW268),ISNUMBER($BX268)),$D268*($BX268-$BW268+1),""))</f>
        <v>1195</v>
      </c>
      <c r="H268" s="0" t="s">
        <v>118</v>
      </c>
      <c r="I268" s="0" t="s">
        <v>119</v>
      </c>
      <c r="J268" s="0" t="n">
        <f aca="false">IF($BW268&lt;&gt;"",$BW268,"")</f>
        <v>1995</v>
      </c>
      <c r="K268" s="0" t="n">
        <f aca="false">IF($BX268&lt;&gt;"",$BX268,"")</f>
        <v>2006</v>
      </c>
      <c r="L268" s="0" t="n">
        <f aca="false">IF(AND(ISNUMBER($BW268),ISNUMBER($BX268)),($BW268+$BX268)/2,"")</f>
        <v>2000.5</v>
      </c>
      <c r="M268" s="0" t="n">
        <f aca="false">IF($L268&lt;&gt;"",$L268,"")</f>
        <v>2000.5</v>
      </c>
      <c r="N268" s="0" t="n">
        <f aca="false">IF(AND(ISNUMBER($BW268),ISNUMBER($BX268)),MIN(1,MAX(0,($BX268-2016+1)/($BX268-$BW268+1))),"")</f>
        <v>0</v>
      </c>
      <c r="O268" s="0" t="n">
        <f aca="false">IF(AND(ISNUMBER($BW268),ISNUMBER($BX268)),MIN(1,MAX(0,($BX268-2017+1)/($BX268-$BW268+1))),"")</f>
        <v>0</v>
      </c>
      <c r="P268" s="0" t="n">
        <f aca="false">IF(AND(ISNUMBER($BW268),ISNUMBER($BX268)),MIN(1,MAX(0,($BX268-2018+1)/($BX268-$BW268+1))),"")</f>
        <v>0</v>
      </c>
      <c r="Q268" s="0" t="n">
        <f aca="false">IF(AND(ISNUMBER($BW268),ISNUMBER($BX268)),MIN(1,MAX(0,($BX268-2019+1)/($BX268-$BW268+1))),"")</f>
        <v>0</v>
      </c>
      <c r="R268" s="0" t="n">
        <f aca="false">IF(AND(ISNUMBER($BW268),ISNUMBER($BX268)),MIN(1,MAX(0,($BX268-2016+1)/($BX268-$BW268+1))),"")</f>
        <v>0</v>
      </c>
      <c r="S268" s="0" t="n">
        <f aca="false">IF($L268&lt;&gt;"",IF($L268&gt;=2015.5,1,0),"")</f>
        <v>0</v>
      </c>
      <c r="T268" s="0" t="n">
        <f aca="false">IF($L268&lt;&gt;"",IF($L268&gt;=2016,1,0),"")</f>
        <v>0</v>
      </c>
      <c r="U268" s="0" t="n">
        <f aca="false">IF(ISNUMBER($BX268),IF($BX268&gt;=2016,1,0),"")</f>
        <v>0</v>
      </c>
      <c r="V268" s="0" t="n">
        <f aca="false">IF(ISNUMBER($BW268),IF($BW268&gt;=2016,1,0),"")</f>
        <v>0</v>
      </c>
      <c r="W268" s="0" t="str">
        <f aca="false">IF(AND(ISNUMBER($BW268),ISNUMBER($BX268)),IF($BW268&gt;=2016,"post-only",IF($BX268&lt;2016,"pre-only","mixed")),"")</f>
        <v>pre-only</v>
      </c>
      <c r="X268" s="0" t="n">
        <f aca="false">IF(AND(ISNUMBER($BW268),ISNUMBER($BX268)),MIN(1,MAX(0,($BX268-2017+1)/($BX268-$BW268+1))),"")</f>
        <v>0</v>
      </c>
      <c r="Y268" s="0" t="n">
        <f aca="false">IF(AND(ISNUMBER($BW268),ISNUMBER($BX268)),MIN(1,MAX(0,($BX268-2018+1)/($BX268-$BW268+1))),"")</f>
        <v>0</v>
      </c>
      <c r="Z268" s="0" t="n">
        <f aca="false">IF(AND(ISNUMBER($BW268),ISNUMBER($BX268)),MIN(1,MAX(0,($BX268-2019+1)/($BX268-$BW268+1))),"")</f>
        <v>0</v>
      </c>
      <c r="AA268" s="0" t="n">
        <f aca="false">IF(ISNUMBER($BX268),IF($BX268&gt;=2017,1,0),"")</f>
        <v>0</v>
      </c>
      <c r="AB268" s="0" t="n">
        <f aca="false">IF(ISNUMBER($BX268),IF($BX268&gt;=2018,1,0),"")</f>
        <v>0</v>
      </c>
      <c r="AC268" s="0" t="n">
        <f aca="false">IF(ISNUMBER($BX268),IF($BX268&gt;=2019,1,0),"")</f>
        <v>0</v>
      </c>
      <c r="AD268" s="0" t="n">
        <f aca="false">IF($L268&lt;&gt;"",IF($L268&gt;2013,1,0),"")</f>
        <v>0</v>
      </c>
      <c r="AE268" s="0" t="n">
        <f aca="false">IF($L268&lt;&gt;"",1+IF($L268&gt;2011,1,0)+IF($L268&gt;2014,1,0),"")</f>
        <v>1</v>
      </c>
      <c r="AF268" s="0" t="s">
        <v>310</v>
      </c>
      <c r="AG268" s="0" t="s">
        <v>88</v>
      </c>
      <c r="AH268" s="0" t="s">
        <v>89</v>
      </c>
      <c r="AI268" s="0" t="s">
        <v>334</v>
      </c>
      <c r="AJ268" s="0" t="s">
        <v>334</v>
      </c>
      <c r="AK268" s="0" t="str">
        <f aca="false">IF(AND($CF268&lt;&gt;"",IFERROR(INDEX(subsample_country_map!$B:$B,MATCH($CF268,subsample_country_map!$A:$A,0)),"")&lt;&gt;""),INDEX(subsample_country_map!$B:$B,MATCH($CF268,subsample_country_map!$A:$A,0)),INDEX(lookup!$AA:$AA,MATCH($A268,lookup!$A:$A,0)))</f>
        <v>1_US</v>
      </c>
      <c r="AL268" s="0" t="str">
        <f aca="false">IF(AND($CF268&lt;&gt;"",IFERROR(INDEX(subsample_country_map!$C:$C,MATCH($CF268,subsample_country_map!$A:$A,0)),"")&lt;&gt;""),INDEX(subsample_country_map!$C:$C,MATCH($CF268,subsample_country_map!$A:$A,0)),INDEX(lookup!$AB:$AB,MATCH($A268,lookup!$A:$A,0)))</f>
        <v>1_developed</v>
      </c>
      <c r="AM268" s="0" t="str">
        <f aca="false">IF(AND($CF268&lt;&gt;"",IFERROR(INDEX(subsample_country_map!$D:$D,MATCH($CF268,subsample_country_map!$A:$A,0)),"")&lt;&gt;""),INDEX(subsample_country_map!$D:$D,MATCH($CF268,subsample_country_map!$A:$A,0)),INDEX(lookup!$AC:$AC,MATCH($A268,lookup!$A:$A,0)))</f>
        <v>1_western</v>
      </c>
      <c r="AN268" s="0" t="str">
        <f aca="false">IF(AND($CF268&lt;&gt;"",IFERROR(INDEX(subsample_country_map!$E:$E,MATCH($CF268,subsample_country_map!$A:$A,0)),"")&lt;&gt;""),INDEX(subsample_country_map!$E:$E,MATCH($CF268,subsample_country_map!$A:$A,0)),INDEX(lookup!$AD:$AD,MATCH($A268,lookup!$A:$A,0)))</f>
        <v>1_common law</v>
      </c>
      <c r="AO268" s="0" t="str">
        <f aca="false">INDEX(lookup!$Y:$Y,MATCH($A268,lookup!$A:$A,0))</f>
        <v>1_not published</v>
      </c>
      <c r="AP268" s="0" t="str">
        <f aca="false">INDEX(lookup!$Z:$Z,MATCH($A268,lookup!$A:$A,0))</f>
        <v>99_NCE</v>
      </c>
      <c r="AQ268" s="0" t="str">
        <f aca="false">INDEX(lookup!$W:$W,MATCH($A268,lookup!$A:$A,0))</f>
        <v>1_fin/acc/econ</v>
      </c>
      <c r="AS268" s="0" t="s">
        <v>91</v>
      </c>
      <c r="AT268" s="0" t="s">
        <v>111</v>
      </c>
      <c r="AU268" s="0" t="s">
        <v>311</v>
      </c>
      <c r="AV268" s="0" t="s">
        <v>1109</v>
      </c>
      <c r="AX268" s="0" t="s">
        <v>1094</v>
      </c>
      <c r="BA268" s="0" t="n">
        <v>1195</v>
      </c>
      <c r="BB268" s="0" t="s">
        <v>95</v>
      </c>
      <c r="BC268" s="0" t="s">
        <v>868</v>
      </c>
      <c r="BD268" s="0" t="s">
        <v>33</v>
      </c>
      <c r="BE268" s="0" t="s">
        <v>389</v>
      </c>
      <c r="BF268" s="0" t="s">
        <v>1100</v>
      </c>
      <c r="BG268" s="0" t="s">
        <v>1101</v>
      </c>
      <c r="BH268" s="0" t="s">
        <v>1102</v>
      </c>
      <c r="BI268" s="0" t="s">
        <v>316</v>
      </c>
      <c r="BJ268" s="0" t="s">
        <v>1110</v>
      </c>
      <c r="BK268" s="0" t="s">
        <v>1104</v>
      </c>
      <c r="BL268" s="0" t="s">
        <v>1111</v>
      </c>
      <c r="BM268" s="0" t="s">
        <v>910</v>
      </c>
      <c r="BN268" s="0" t="s">
        <v>929</v>
      </c>
      <c r="BO268" s="0" t="s">
        <v>769</v>
      </c>
      <c r="BP268" s="0" t="s">
        <v>904</v>
      </c>
      <c r="BQ268" s="0" t="s">
        <v>127</v>
      </c>
      <c r="BT268" s="0" t="n">
        <v>0</v>
      </c>
      <c r="BU268" s="0" t="s">
        <v>911</v>
      </c>
      <c r="BW268" s="0" t="n">
        <v>1995</v>
      </c>
      <c r="BX268" s="0" t="n">
        <v>2006</v>
      </c>
      <c r="BY268" s="0" t="s">
        <v>912</v>
      </c>
      <c r="BZ268" s="0" t="n">
        <v>2000.5</v>
      </c>
      <c r="CA268" s="0" t="n">
        <v>0</v>
      </c>
      <c r="CB268" s="0" t="n">
        <v>0</v>
      </c>
      <c r="CC268" s="0" t="n">
        <v>0</v>
      </c>
      <c r="CD268" s="0" t="n">
        <v>-0.0370191827815096</v>
      </c>
      <c r="CE268" s="0" t="n">
        <v>1</v>
      </c>
    </row>
    <row r="269" customFormat="false" ht="15" hidden="false" customHeight="false" outlineLevel="0" collapsed="false">
      <c r="A269" s="0" t="s">
        <v>904</v>
      </c>
      <c r="B269" s="0" t="n">
        <v>1574</v>
      </c>
      <c r="C269" s="0" t="n">
        <v>-0.0410429240622164</v>
      </c>
      <c r="D269" s="0" t="n">
        <v>1195</v>
      </c>
      <c r="E269" s="0" t="n">
        <f aca="false">IF(ISNUMBER($BA269),$BA269,IF(AND(ISNUMBER($D269),ISNUMBER($BW269),ISNUMBER($BX269)),$D269*($BX269-$BW269+1),""))</f>
        <v>1195</v>
      </c>
      <c r="H269" s="0" t="s">
        <v>118</v>
      </c>
      <c r="I269" s="0" t="s">
        <v>119</v>
      </c>
      <c r="J269" s="0" t="n">
        <f aca="false">IF($BW269&lt;&gt;"",$BW269,"")</f>
        <v>1995</v>
      </c>
      <c r="K269" s="0" t="n">
        <f aca="false">IF($BX269&lt;&gt;"",$BX269,"")</f>
        <v>2006</v>
      </c>
      <c r="L269" s="0" t="n">
        <f aca="false">IF(AND(ISNUMBER($BW269),ISNUMBER($BX269)),($BW269+$BX269)/2,"")</f>
        <v>2000.5</v>
      </c>
      <c r="M269" s="0" t="n">
        <f aca="false">IF($L269&lt;&gt;"",$L269,"")</f>
        <v>2000.5</v>
      </c>
      <c r="N269" s="0" t="n">
        <f aca="false">IF(AND(ISNUMBER($BW269),ISNUMBER($BX269)),MIN(1,MAX(0,($BX269-2016+1)/($BX269-$BW269+1))),"")</f>
        <v>0</v>
      </c>
      <c r="O269" s="0" t="n">
        <f aca="false">IF(AND(ISNUMBER($BW269),ISNUMBER($BX269)),MIN(1,MAX(0,($BX269-2017+1)/($BX269-$BW269+1))),"")</f>
        <v>0</v>
      </c>
      <c r="P269" s="0" t="n">
        <f aca="false">IF(AND(ISNUMBER($BW269),ISNUMBER($BX269)),MIN(1,MAX(0,($BX269-2018+1)/($BX269-$BW269+1))),"")</f>
        <v>0</v>
      </c>
      <c r="Q269" s="0" t="n">
        <f aca="false">IF(AND(ISNUMBER($BW269),ISNUMBER($BX269)),MIN(1,MAX(0,($BX269-2019+1)/($BX269-$BW269+1))),"")</f>
        <v>0</v>
      </c>
      <c r="R269" s="0" t="n">
        <f aca="false">IF(AND(ISNUMBER($BW269),ISNUMBER($BX269)),MIN(1,MAX(0,($BX269-2016+1)/($BX269-$BW269+1))),"")</f>
        <v>0</v>
      </c>
      <c r="S269" s="0" t="n">
        <f aca="false">IF($L269&lt;&gt;"",IF($L269&gt;=2015.5,1,0),"")</f>
        <v>0</v>
      </c>
      <c r="T269" s="0" t="n">
        <f aca="false">IF($L269&lt;&gt;"",IF($L269&gt;=2016,1,0),"")</f>
        <v>0</v>
      </c>
      <c r="U269" s="0" t="n">
        <f aca="false">IF(ISNUMBER($BX269),IF($BX269&gt;=2016,1,0),"")</f>
        <v>0</v>
      </c>
      <c r="V269" s="0" t="n">
        <f aca="false">IF(ISNUMBER($BW269),IF($BW269&gt;=2016,1,0),"")</f>
        <v>0</v>
      </c>
      <c r="W269" s="0" t="str">
        <f aca="false">IF(AND(ISNUMBER($BW269),ISNUMBER($BX269)),IF($BW269&gt;=2016,"post-only",IF($BX269&lt;2016,"pre-only","mixed")),"")</f>
        <v>pre-only</v>
      </c>
      <c r="X269" s="0" t="n">
        <f aca="false">IF(AND(ISNUMBER($BW269),ISNUMBER($BX269)),MIN(1,MAX(0,($BX269-2017+1)/($BX269-$BW269+1))),"")</f>
        <v>0</v>
      </c>
      <c r="Y269" s="0" t="n">
        <f aca="false">IF(AND(ISNUMBER($BW269),ISNUMBER($BX269)),MIN(1,MAX(0,($BX269-2018+1)/($BX269-$BW269+1))),"")</f>
        <v>0</v>
      </c>
      <c r="Z269" s="0" t="n">
        <f aca="false">IF(AND(ISNUMBER($BW269),ISNUMBER($BX269)),MIN(1,MAX(0,($BX269-2019+1)/($BX269-$BW269+1))),"")</f>
        <v>0</v>
      </c>
      <c r="AA269" s="0" t="n">
        <f aca="false">IF(ISNUMBER($BX269),IF($BX269&gt;=2017,1,0),"")</f>
        <v>0</v>
      </c>
      <c r="AB269" s="0" t="n">
        <f aca="false">IF(ISNUMBER($BX269),IF($BX269&gt;=2018,1,0),"")</f>
        <v>0</v>
      </c>
      <c r="AC269" s="0" t="n">
        <f aca="false">IF(ISNUMBER($BX269),IF($BX269&gt;=2019,1,0),"")</f>
        <v>0</v>
      </c>
      <c r="AD269" s="0" t="n">
        <f aca="false">IF($L269&lt;&gt;"",IF($L269&gt;2013,1,0),"")</f>
        <v>0</v>
      </c>
      <c r="AE269" s="0" t="n">
        <f aca="false">IF($L269&lt;&gt;"",1+IF($L269&gt;2011,1,0)+IF($L269&gt;2014,1,0),"")</f>
        <v>1</v>
      </c>
      <c r="AF269" s="0" t="s">
        <v>310</v>
      </c>
      <c r="AG269" s="0" t="s">
        <v>88</v>
      </c>
      <c r="AH269" s="0" t="s">
        <v>89</v>
      </c>
      <c r="AI269" s="0" t="s">
        <v>334</v>
      </c>
      <c r="AJ269" s="0" t="s">
        <v>334</v>
      </c>
      <c r="AK269" s="0" t="str">
        <f aca="false">IF(AND($CF269&lt;&gt;"",IFERROR(INDEX(subsample_country_map!$B:$B,MATCH($CF269,subsample_country_map!$A:$A,0)),"")&lt;&gt;""),INDEX(subsample_country_map!$B:$B,MATCH($CF269,subsample_country_map!$A:$A,0)),INDEX(lookup!$AA:$AA,MATCH($A269,lookup!$A:$A,0)))</f>
        <v>1_US</v>
      </c>
      <c r="AL269" s="0" t="str">
        <f aca="false">IF(AND($CF269&lt;&gt;"",IFERROR(INDEX(subsample_country_map!$C:$C,MATCH($CF269,subsample_country_map!$A:$A,0)),"")&lt;&gt;""),INDEX(subsample_country_map!$C:$C,MATCH($CF269,subsample_country_map!$A:$A,0)),INDEX(lookup!$AB:$AB,MATCH($A269,lookup!$A:$A,0)))</f>
        <v>1_developed</v>
      </c>
      <c r="AM269" s="0" t="str">
        <f aca="false">IF(AND($CF269&lt;&gt;"",IFERROR(INDEX(subsample_country_map!$D:$D,MATCH($CF269,subsample_country_map!$A:$A,0)),"")&lt;&gt;""),INDEX(subsample_country_map!$D:$D,MATCH($CF269,subsample_country_map!$A:$A,0)),INDEX(lookup!$AC:$AC,MATCH($A269,lookup!$A:$A,0)))</f>
        <v>1_western</v>
      </c>
      <c r="AN269" s="0" t="str">
        <f aca="false">IF(AND($CF269&lt;&gt;"",IFERROR(INDEX(subsample_country_map!$E:$E,MATCH($CF269,subsample_country_map!$A:$A,0)),"")&lt;&gt;""),INDEX(subsample_country_map!$E:$E,MATCH($CF269,subsample_country_map!$A:$A,0)),INDEX(lookup!$AD:$AD,MATCH($A269,lookup!$A:$A,0)))</f>
        <v>1_common law</v>
      </c>
      <c r="AO269" s="0" t="str">
        <f aca="false">INDEX(lookup!$Y:$Y,MATCH($A269,lookup!$A:$A,0))</f>
        <v>1_not published</v>
      </c>
      <c r="AP269" s="0" t="str">
        <f aca="false">INDEX(lookup!$Z:$Z,MATCH($A269,lookup!$A:$A,0))</f>
        <v>99_NCE</v>
      </c>
      <c r="AQ269" s="0" t="str">
        <f aca="false">INDEX(lookup!$W:$W,MATCH($A269,lookup!$A:$A,0))</f>
        <v>1_fin/acc/econ</v>
      </c>
      <c r="AS269" s="0" t="s">
        <v>91</v>
      </c>
      <c r="AT269" s="0" t="s">
        <v>397</v>
      </c>
      <c r="AU269" s="0" t="s">
        <v>311</v>
      </c>
      <c r="AV269" s="0" t="s">
        <v>1112</v>
      </c>
      <c r="AX269" s="0" t="s">
        <v>1113</v>
      </c>
      <c r="BA269" s="0" t="n">
        <v>1195</v>
      </c>
      <c r="BB269" s="0" t="s">
        <v>95</v>
      </c>
      <c r="BC269" s="0" t="s">
        <v>868</v>
      </c>
      <c r="BD269" s="0" t="s">
        <v>33</v>
      </c>
      <c r="BE269" s="0" t="s">
        <v>389</v>
      </c>
      <c r="BF269" s="0" t="s">
        <v>1100</v>
      </c>
      <c r="BG269" s="0" t="s">
        <v>1101</v>
      </c>
      <c r="BH269" s="0" t="s">
        <v>1102</v>
      </c>
      <c r="BI269" s="0" t="s">
        <v>316</v>
      </c>
      <c r="BJ269" s="0" t="s">
        <v>1110</v>
      </c>
      <c r="BK269" s="0" t="s">
        <v>1104</v>
      </c>
      <c r="BL269" s="0" t="s">
        <v>1114</v>
      </c>
      <c r="BM269" s="0" t="s">
        <v>916</v>
      </c>
      <c r="BN269" s="0" t="s">
        <v>929</v>
      </c>
      <c r="BO269" s="0" t="s">
        <v>769</v>
      </c>
      <c r="BP269" s="0" t="s">
        <v>904</v>
      </c>
      <c r="BQ269" s="0" t="s">
        <v>127</v>
      </c>
      <c r="BT269" s="0" t="n">
        <v>0</v>
      </c>
      <c r="BU269" s="0" t="s">
        <v>911</v>
      </c>
      <c r="BW269" s="0" t="n">
        <v>1995</v>
      </c>
      <c r="BX269" s="0" t="n">
        <v>2006</v>
      </c>
      <c r="BY269" s="0" t="s">
        <v>912</v>
      </c>
      <c r="BZ269" s="0" t="n">
        <v>2000.5</v>
      </c>
      <c r="CA269" s="0" t="n">
        <v>0</v>
      </c>
      <c r="CB269" s="0" t="n">
        <v>0</v>
      </c>
      <c r="CC269" s="0" t="n">
        <v>0</v>
      </c>
      <c r="CD269" s="0" t="n">
        <v>-0.0410659932806504</v>
      </c>
      <c r="CE269" s="0" t="n">
        <v>1</v>
      </c>
    </row>
    <row r="270" customFormat="false" ht="15" hidden="false" customHeight="false" outlineLevel="0" collapsed="false">
      <c r="A270" s="0" t="s">
        <v>904</v>
      </c>
      <c r="B270" s="0" t="n">
        <v>1575</v>
      </c>
      <c r="C270" s="0" t="n">
        <v>-0.0147294532768754</v>
      </c>
      <c r="D270" s="0" t="n">
        <v>2323</v>
      </c>
      <c r="E270" s="0" t="n">
        <f aca="false">IF(ISNUMBER($BA270),$BA270,IF(AND(ISNUMBER($D270),ISNUMBER($BW270),ISNUMBER($BX270)),$D270*($BX270-$BW270+1),""))</f>
        <v>2323</v>
      </c>
      <c r="H270" s="0" t="s">
        <v>118</v>
      </c>
      <c r="I270" s="0" t="s">
        <v>119</v>
      </c>
      <c r="J270" s="0" t="n">
        <f aca="false">IF($BW270&lt;&gt;"",$BW270,"")</f>
        <v>1995</v>
      </c>
      <c r="K270" s="0" t="n">
        <f aca="false">IF($BX270&lt;&gt;"",$BX270,"")</f>
        <v>2006</v>
      </c>
      <c r="L270" s="0" t="n">
        <f aca="false">IF(AND(ISNUMBER($BW270),ISNUMBER($BX270)),($BW270+$BX270)/2,"")</f>
        <v>2000.5</v>
      </c>
      <c r="M270" s="0" t="n">
        <f aca="false">IF($L270&lt;&gt;"",$L270,"")</f>
        <v>2000.5</v>
      </c>
      <c r="N270" s="0" t="n">
        <f aca="false">IF(AND(ISNUMBER($BW270),ISNUMBER($BX270)),MIN(1,MAX(0,($BX270-2016+1)/($BX270-$BW270+1))),"")</f>
        <v>0</v>
      </c>
      <c r="O270" s="0" t="n">
        <f aca="false">IF(AND(ISNUMBER($BW270),ISNUMBER($BX270)),MIN(1,MAX(0,($BX270-2017+1)/($BX270-$BW270+1))),"")</f>
        <v>0</v>
      </c>
      <c r="P270" s="0" t="n">
        <f aca="false">IF(AND(ISNUMBER($BW270),ISNUMBER($BX270)),MIN(1,MAX(0,($BX270-2018+1)/($BX270-$BW270+1))),"")</f>
        <v>0</v>
      </c>
      <c r="Q270" s="0" t="n">
        <f aca="false">IF(AND(ISNUMBER($BW270),ISNUMBER($BX270)),MIN(1,MAX(0,($BX270-2019+1)/($BX270-$BW270+1))),"")</f>
        <v>0</v>
      </c>
      <c r="R270" s="0" t="n">
        <f aca="false">IF(AND(ISNUMBER($BW270),ISNUMBER($BX270)),MIN(1,MAX(0,($BX270-2016+1)/($BX270-$BW270+1))),"")</f>
        <v>0</v>
      </c>
      <c r="S270" s="0" t="n">
        <f aca="false">IF($L270&lt;&gt;"",IF($L270&gt;=2015.5,1,0),"")</f>
        <v>0</v>
      </c>
      <c r="T270" s="0" t="n">
        <f aca="false">IF($L270&lt;&gt;"",IF($L270&gt;=2016,1,0),"")</f>
        <v>0</v>
      </c>
      <c r="U270" s="0" t="n">
        <f aca="false">IF(ISNUMBER($BX270),IF($BX270&gt;=2016,1,0),"")</f>
        <v>0</v>
      </c>
      <c r="V270" s="0" t="n">
        <f aca="false">IF(ISNUMBER($BW270),IF($BW270&gt;=2016,1,0),"")</f>
        <v>0</v>
      </c>
      <c r="W270" s="0" t="str">
        <f aca="false">IF(AND(ISNUMBER($BW270),ISNUMBER($BX270)),IF($BW270&gt;=2016,"post-only",IF($BX270&lt;2016,"pre-only","mixed")),"")</f>
        <v>pre-only</v>
      </c>
      <c r="X270" s="0" t="n">
        <f aca="false">IF(AND(ISNUMBER($BW270),ISNUMBER($BX270)),MIN(1,MAX(0,($BX270-2017+1)/($BX270-$BW270+1))),"")</f>
        <v>0</v>
      </c>
      <c r="Y270" s="0" t="n">
        <f aca="false">IF(AND(ISNUMBER($BW270),ISNUMBER($BX270)),MIN(1,MAX(0,($BX270-2018+1)/($BX270-$BW270+1))),"")</f>
        <v>0</v>
      </c>
      <c r="Z270" s="0" t="n">
        <f aca="false">IF(AND(ISNUMBER($BW270),ISNUMBER($BX270)),MIN(1,MAX(0,($BX270-2019+1)/($BX270-$BW270+1))),"")</f>
        <v>0</v>
      </c>
      <c r="AA270" s="0" t="n">
        <f aca="false">IF(ISNUMBER($BX270),IF($BX270&gt;=2017,1,0),"")</f>
        <v>0</v>
      </c>
      <c r="AB270" s="0" t="n">
        <f aca="false">IF(ISNUMBER($BX270),IF($BX270&gt;=2018,1,0),"")</f>
        <v>0</v>
      </c>
      <c r="AC270" s="0" t="n">
        <f aca="false">IF(ISNUMBER($BX270),IF($BX270&gt;=2019,1,0),"")</f>
        <v>0</v>
      </c>
      <c r="AD270" s="0" t="n">
        <f aca="false">IF($L270&lt;&gt;"",IF($L270&gt;2013,1,0),"")</f>
        <v>0</v>
      </c>
      <c r="AE270" s="0" t="n">
        <f aca="false">IF($L270&lt;&gt;"",1+IF($L270&gt;2011,1,0)+IF($L270&gt;2014,1,0),"")</f>
        <v>1</v>
      </c>
      <c r="AF270" s="0" t="s">
        <v>310</v>
      </c>
      <c r="AG270" s="0" t="s">
        <v>88</v>
      </c>
      <c r="AH270" s="0" t="s">
        <v>89</v>
      </c>
      <c r="AI270" s="0" t="s">
        <v>334</v>
      </c>
      <c r="AJ270" s="0" t="s">
        <v>334</v>
      </c>
      <c r="AK270" s="0" t="str">
        <f aca="false">IF(AND($CF270&lt;&gt;"",IFERROR(INDEX(subsample_country_map!$B:$B,MATCH($CF270,subsample_country_map!$A:$A,0)),"")&lt;&gt;""),INDEX(subsample_country_map!$B:$B,MATCH($CF270,subsample_country_map!$A:$A,0)),INDEX(lookup!$AA:$AA,MATCH($A270,lookup!$A:$A,0)))</f>
        <v>1_US</v>
      </c>
      <c r="AL270" s="0" t="str">
        <f aca="false">IF(AND($CF270&lt;&gt;"",IFERROR(INDEX(subsample_country_map!$C:$C,MATCH($CF270,subsample_country_map!$A:$A,0)),"")&lt;&gt;""),INDEX(subsample_country_map!$C:$C,MATCH($CF270,subsample_country_map!$A:$A,0)),INDEX(lookup!$AB:$AB,MATCH($A270,lookup!$A:$A,0)))</f>
        <v>1_developed</v>
      </c>
      <c r="AM270" s="0" t="str">
        <f aca="false">IF(AND($CF270&lt;&gt;"",IFERROR(INDEX(subsample_country_map!$D:$D,MATCH($CF270,subsample_country_map!$A:$A,0)),"")&lt;&gt;""),INDEX(subsample_country_map!$D:$D,MATCH($CF270,subsample_country_map!$A:$A,0)),INDEX(lookup!$AC:$AC,MATCH($A270,lookup!$A:$A,0)))</f>
        <v>1_western</v>
      </c>
      <c r="AN270" s="0" t="str">
        <f aca="false">IF(AND($CF270&lt;&gt;"",IFERROR(INDEX(subsample_country_map!$E:$E,MATCH($CF270,subsample_country_map!$A:$A,0)),"")&lt;&gt;""),INDEX(subsample_country_map!$E:$E,MATCH($CF270,subsample_country_map!$A:$A,0)),INDEX(lookup!$AD:$AD,MATCH($A270,lookup!$A:$A,0)))</f>
        <v>1_common law</v>
      </c>
      <c r="AO270" s="0" t="str">
        <f aca="false">INDEX(lookup!$Y:$Y,MATCH($A270,lookup!$A:$A,0))</f>
        <v>1_not published</v>
      </c>
      <c r="AP270" s="0" t="str">
        <f aca="false">INDEX(lookup!$Z:$Z,MATCH($A270,lookup!$A:$A,0))</f>
        <v>99_NCE</v>
      </c>
      <c r="AQ270" s="0" t="str">
        <f aca="false">INDEX(lookup!$W:$W,MATCH($A270,lookup!$A:$A,0))</f>
        <v>1_fin/acc/econ</v>
      </c>
      <c r="AS270" s="0" t="s">
        <v>91</v>
      </c>
      <c r="AT270" s="0" t="s">
        <v>111</v>
      </c>
      <c r="AU270" s="0" t="s">
        <v>311</v>
      </c>
      <c r="AV270" s="0" t="s">
        <v>1115</v>
      </c>
      <c r="AX270" s="0" t="s">
        <v>1116</v>
      </c>
      <c r="BA270" s="0" t="n">
        <v>2323</v>
      </c>
      <c r="BB270" s="0" t="s">
        <v>95</v>
      </c>
      <c r="BC270" s="0" t="s">
        <v>868</v>
      </c>
      <c r="BD270" s="0" t="s">
        <v>33</v>
      </c>
      <c r="BE270" s="0" t="s">
        <v>389</v>
      </c>
      <c r="BF270" s="0" t="s">
        <v>1100</v>
      </c>
      <c r="BG270" s="0" t="s">
        <v>1101</v>
      </c>
      <c r="BH270" s="0" t="s">
        <v>1102</v>
      </c>
      <c r="BI270" s="0" t="s">
        <v>316</v>
      </c>
      <c r="BJ270" s="0" t="s">
        <v>1117</v>
      </c>
      <c r="BK270" s="0" t="s">
        <v>1104</v>
      </c>
      <c r="BL270" s="0" t="s">
        <v>1118</v>
      </c>
      <c r="BM270" s="0" t="s">
        <v>910</v>
      </c>
      <c r="BN270" s="0" t="s">
        <v>937</v>
      </c>
      <c r="BO270" s="0" t="s">
        <v>769</v>
      </c>
      <c r="BP270" s="0" t="s">
        <v>904</v>
      </c>
      <c r="BQ270" s="0" t="s">
        <v>127</v>
      </c>
      <c r="BT270" s="0" t="n">
        <v>0</v>
      </c>
      <c r="BU270" s="0" t="s">
        <v>911</v>
      </c>
      <c r="BW270" s="0" t="n">
        <v>1995</v>
      </c>
      <c r="BX270" s="0" t="n">
        <v>2006</v>
      </c>
      <c r="BY270" s="0" t="s">
        <v>912</v>
      </c>
      <c r="BZ270" s="0" t="n">
        <v>2000.5</v>
      </c>
      <c r="CA270" s="0" t="n">
        <v>0</v>
      </c>
      <c r="CB270" s="0" t="n">
        <v>0</v>
      </c>
      <c r="CC270" s="0" t="n">
        <v>0</v>
      </c>
      <c r="CD270" s="0" t="n">
        <v>-0.01473051863388</v>
      </c>
      <c r="CE270" s="0" t="n">
        <v>1</v>
      </c>
    </row>
    <row r="271" customFormat="false" ht="15" hidden="false" customHeight="false" outlineLevel="0" collapsed="false">
      <c r="A271" s="0" t="s">
        <v>904</v>
      </c>
      <c r="B271" s="0" t="n">
        <v>1576</v>
      </c>
      <c r="C271" s="0" t="n">
        <v>-0.0180477849078921</v>
      </c>
      <c r="D271" s="0" t="n">
        <v>2323</v>
      </c>
      <c r="E271" s="0" t="n">
        <f aca="false">IF(ISNUMBER($BA271),$BA271,IF(AND(ISNUMBER($D271),ISNUMBER($BW271),ISNUMBER($BX271)),$D271*($BX271-$BW271+1),""))</f>
        <v>2323</v>
      </c>
      <c r="H271" s="0" t="s">
        <v>118</v>
      </c>
      <c r="I271" s="0" t="s">
        <v>119</v>
      </c>
      <c r="J271" s="0" t="n">
        <f aca="false">IF($BW271&lt;&gt;"",$BW271,"")</f>
        <v>1995</v>
      </c>
      <c r="K271" s="0" t="n">
        <f aca="false">IF($BX271&lt;&gt;"",$BX271,"")</f>
        <v>2006</v>
      </c>
      <c r="L271" s="0" t="n">
        <f aca="false">IF(AND(ISNUMBER($BW271),ISNUMBER($BX271)),($BW271+$BX271)/2,"")</f>
        <v>2000.5</v>
      </c>
      <c r="M271" s="0" t="n">
        <f aca="false">IF($L271&lt;&gt;"",$L271,"")</f>
        <v>2000.5</v>
      </c>
      <c r="N271" s="0" t="n">
        <f aca="false">IF(AND(ISNUMBER($BW271),ISNUMBER($BX271)),MIN(1,MAX(0,($BX271-2016+1)/($BX271-$BW271+1))),"")</f>
        <v>0</v>
      </c>
      <c r="O271" s="0" t="n">
        <f aca="false">IF(AND(ISNUMBER($BW271),ISNUMBER($BX271)),MIN(1,MAX(0,($BX271-2017+1)/($BX271-$BW271+1))),"")</f>
        <v>0</v>
      </c>
      <c r="P271" s="0" t="n">
        <f aca="false">IF(AND(ISNUMBER($BW271),ISNUMBER($BX271)),MIN(1,MAX(0,($BX271-2018+1)/($BX271-$BW271+1))),"")</f>
        <v>0</v>
      </c>
      <c r="Q271" s="0" t="n">
        <f aca="false">IF(AND(ISNUMBER($BW271),ISNUMBER($BX271)),MIN(1,MAX(0,($BX271-2019+1)/($BX271-$BW271+1))),"")</f>
        <v>0</v>
      </c>
      <c r="R271" s="0" t="n">
        <f aca="false">IF(AND(ISNUMBER($BW271),ISNUMBER($BX271)),MIN(1,MAX(0,($BX271-2016+1)/($BX271-$BW271+1))),"")</f>
        <v>0</v>
      </c>
      <c r="S271" s="0" t="n">
        <f aca="false">IF($L271&lt;&gt;"",IF($L271&gt;=2015.5,1,0),"")</f>
        <v>0</v>
      </c>
      <c r="T271" s="0" t="n">
        <f aca="false">IF($L271&lt;&gt;"",IF($L271&gt;=2016,1,0),"")</f>
        <v>0</v>
      </c>
      <c r="U271" s="0" t="n">
        <f aca="false">IF(ISNUMBER($BX271),IF($BX271&gt;=2016,1,0),"")</f>
        <v>0</v>
      </c>
      <c r="V271" s="0" t="n">
        <f aca="false">IF(ISNUMBER($BW271),IF($BW271&gt;=2016,1,0),"")</f>
        <v>0</v>
      </c>
      <c r="W271" s="0" t="str">
        <f aca="false">IF(AND(ISNUMBER($BW271),ISNUMBER($BX271)),IF($BW271&gt;=2016,"post-only",IF($BX271&lt;2016,"pre-only","mixed")),"")</f>
        <v>pre-only</v>
      </c>
      <c r="X271" s="0" t="n">
        <f aca="false">IF(AND(ISNUMBER($BW271),ISNUMBER($BX271)),MIN(1,MAX(0,($BX271-2017+1)/($BX271-$BW271+1))),"")</f>
        <v>0</v>
      </c>
      <c r="Y271" s="0" t="n">
        <f aca="false">IF(AND(ISNUMBER($BW271),ISNUMBER($BX271)),MIN(1,MAX(0,($BX271-2018+1)/($BX271-$BW271+1))),"")</f>
        <v>0</v>
      </c>
      <c r="Z271" s="0" t="n">
        <f aca="false">IF(AND(ISNUMBER($BW271),ISNUMBER($BX271)),MIN(1,MAX(0,($BX271-2019+1)/($BX271-$BW271+1))),"")</f>
        <v>0</v>
      </c>
      <c r="AA271" s="0" t="n">
        <f aca="false">IF(ISNUMBER($BX271),IF($BX271&gt;=2017,1,0),"")</f>
        <v>0</v>
      </c>
      <c r="AB271" s="0" t="n">
        <f aca="false">IF(ISNUMBER($BX271),IF($BX271&gt;=2018,1,0),"")</f>
        <v>0</v>
      </c>
      <c r="AC271" s="0" t="n">
        <f aca="false">IF(ISNUMBER($BX271),IF($BX271&gt;=2019,1,0),"")</f>
        <v>0</v>
      </c>
      <c r="AD271" s="0" t="n">
        <f aca="false">IF($L271&lt;&gt;"",IF($L271&gt;2013,1,0),"")</f>
        <v>0</v>
      </c>
      <c r="AE271" s="0" t="n">
        <f aca="false">IF($L271&lt;&gt;"",1+IF($L271&gt;2011,1,0)+IF($L271&gt;2014,1,0),"")</f>
        <v>1</v>
      </c>
      <c r="AF271" s="0" t="s">
        <v>310</v>
      </c>
      <c r="AG271" s="0" t="s">
        <v>88</v>
      </c>
      <c r="AH271" s="0" t="s">
        <v>89</v>
      </c>
      <c r="AI271" s="0" t="s">
        <v>334</v>
      </c>
      <c r="AJ271" s="0" t="s">
        <v>334</v>
      </c>
      <c r="AK271" s="0" t="str">
        <f aca="false">IF(AND($CF271&lt;&gt;"",IFERROR(INDEX(subsample_country_map!$B:$B,MATCH($CF271,subsample_country_map!$A:$A,0)),"")&lt;&gt;""),INDEX(subsample_country_map!$B:$B,MATCH($CF271,subsample_country_map!$A:$A,0)),INDEX(lookup!$AA:$AA,MATCH($A271,lookup!$A:$A,0)))</f>
        <v>1_US</v>
      </c>
      <c r="AL271" s="0" t="str">
        <f aca="false">IF(AND($CF271&lt;&gt;"",IFERROR(INDEX(subsample_country_map!$C:$C,MATCH($CF271,subsample_country_map!$A:$A,0)),"")&lt;&gt;""),INDEX(subsample_country_map!$C:$C,MATCH($CF271,subsample_country_map!$A:$A,0)),INDEX(lookup!$AB:$AB,MATCH($A271,lookup!$A:$A,0)))</f>
        <v>1_developed</v>
      </c>
      <c r="AM271" s="0" t="str">
        <f aca="false">IF(AND($CF271&lt;&gt;"",IFERROR(INDEX(subsample_country_map!$D:$D,MATCH($CF271,subsample_country_map!$A:$A,0)),"")&lt;&gt;""),INDEX(subsample_country_map!$D:$D,MATCH($CF271,subsample_country_map!$A:$A,0)),INDEX(lookup!$AC:$AC,MATCH($A271,lookup!$A:$A,0)))</f>
        <v>1_western</v>
      </c>
      <c r="AN271" s="0" t="str">
        <f aca="false">IF(AND($CF271&lt;&gt;"",IFERROR(INDEX(subsample_country_map!$E:$E,MATCH($CF271,subsample_country_map!$A:$A,0)),"")&lt;&gt;""),INDEX(subsample_country_map!$E:$E,MATCH($CF271,subsample_country_map!$A:$A,0)),INDEX(lookup!$AD:$AD,MATCH($A271,lookup!$A:$A,0)))</f>
        <v>1_common law</v>
      </c>
      <c r="AO271" s="0" t="str">
        <f aca="false">INDEX(lookup!$Y:$Y,MATCH($A271,lookup!$A:$A,0))</f>
        <v>1_not published</v>
      </c>
      <c r="AP271" s="0" t="str">
        <f aca="false">INDEX(lookup!$Z:$Z,MATCH($A271,lookup!$A:$A,0))</f>
        <v>99_NCE</v>
      </c>
      <c r="AQ271" s="0" t="str">
        <f aca="false">INDEX(lookup!$W:$W,MATCH($A271,lookup!$A:$A,0))</f>
        <v>1_fin/acc/econ</v>
      </c>
      <c r="AS271" s="0" t="s">
        <v>91</v>
      </c>
      <c r="AT271" s="0" t="s">
        <v>397</v>
      </c>
      <c r="AU271" s="0" t="s">
        <v>311</v>
      </c>
      <c r="AV271" s="0" t="s">
        <v>1119</v>
      </c>
      <c r="AX271" s="0" t="s">
        <v>1120</v>
      </c>
      <c r="BA271" s="0" t="n">
        <v>2323</v>
      </c>
      <c r="BB271" s="0" t="s">
        <v>95</v>
      </c>
      <c r="BC271" s="0" t="s">
        <v>868</v>
      </c>
      <c r="BD271" s="0" t="s">
        <v>33</v>
      </c>
      <c r="BE271" s="0" t="s">
        <v>389</v>
      </c>
      <c r="BF271" s="0" t="s">
        <v>1100</v>
      </c>
      <c r="BG271" s="0" t="s">
        <v>1101</v>
      </c>
      <c r="BH271" s="0" t="s">
        <v>1102</v>
      </c>
      <c r="BI271" s="0" t="s">
        <v>316</v>
      </c>
      <c r="BJ271" s="0" t="s">
        <v>1117</v>
      </c>
      <c r="BK271" s="0" t="s">
        <v>1104</v>
      </c>
      <c r="BL271" s="0" t="s">
        <v>1121</v>
      </c>
      <c r="BM271" s="0" t="s">
        <v>916</v>
      </c>
      <c r="BN271" s="0" t="s">
        <v>937</v>
      </c>
      <c r="BO271" s="0" t="s">
        <v>769</v>
      </c>
      <c r="BP271" s="0" t="s">
        <v>904</v>
      </c>
      <c r="BQ271" s="0" t="s">
        <v>127</v>
      </c>
      <c r="BT271" s="0" t="n">
        <v>0</v>
      </c>
      <c r="BU271" s="0" t="s">
        <v>911</v>
      </c>
      <c r="BW271" s="0" t="n">
        <v>1995</v>
      </c>
      <c r="BX271" s="0" t="n">
        <v>2006</v>
      </c>
      <c r="BY271" s="0" t="s">
        <v>912</v>
      </c>
      <c r="BZ271" s="0" t="n">
        <v>2000.5</v>
      </c>
      <c r="CA271" s="0" t="n">
        <v>0</v>
      </c>
      <c r="CB271" s="0" t="n">
        <v>0</v>
      </c>
      <c r="CC271" s="0" t="n">
        <v>0</v>
      </c>
      <c r="CD271" s="0" t="n">
        <v>-0.0180497448143855</v>
      </c>
      <c r="CE271" s="0" t="n">
        <v>1</v>
      </c>
    </row>
    <row r="272" customFormat="false" ht="15" hidden="false" customHeight="false" outlineLevel="0" collapsed="false">
      <c r="A272" s="0" t="s">
        <v>904</v>
      </c>
      <c r="B272" s="0" t="n">
        <v>1577</v>
      </c>
      <c r="C272" s="0" t="n">
        <v>-0.054956354127916</v>
      </c>
      <c r="D272" s="0" t="n">
        <v>954</v>
      </c>
      <c r="E272" s="0" t="n">
        <f aca="false">IF(ISNUMBER($BA272),$BA272,IF(AND(ISNUMBER($D272),ISNUMBER($BW272),ISNUMBER($BX272)),$D272*($BX272-$BW272+1),""))</f>
        <v>954</v>
      </c>
      <c r="H272" s="0" t="s">
        <v>118</v>
      </c>
      <c r="I272" s="0" t="s">
        <v>119</v>
      </c>
      <c r="J272" s="0" t="n">
        <f aca="false">IF($BW272&lt;&gt;"",$BW272,"")</f>
        <v>1995</v>
      </c>
      <c r="K272" s="0" t="n">
        <f aca="false">IF($BX272&lt;&gt;"",$BX272,"")</f>
        <v>2006</v>
      </c>
      <c r="L272" s="0" t="n">
        <f aca="false">IF(AND(ISNUMBER($BW272),ISNUMBER($BX272)),($BW272+$BX272)/2,"")</f>
        <v>2000.5</v>
      </c>
      <c r="M272" s="0" t="n">
        <f aca="false">IF($L272&lt;&gt;"",$L272,"")</f>
        <v>2000.5</v>
      </c>
      <c r="N272" s="0" t="n">
        <f aca="false">IF(AND(ISNUMBER($BW272),ISNUMBER($BX272)),MIN(1,MAX(0,($BX272-2016+1)/($BX272-$BW272+1))),"")</f>
        <v>0</v>
      </c>
      <c r="O272" s="0" t="n">
        <f aca="false">IF(AND(ISNUMBER($BW272),ISNUMBER($BX272)),MIN(1,MAX(0,($BX272-2017+1)/($BX272-$BW272+1))),"")</f>
        <v>0</v>
      </c>
      <c r="P272" s="0" t="n">
        <f aca="false">IF(AND(ISNUMBER($BW272),ISNUMBER($BX272)),MIN(1,MAX(0,($BX272-2018+1)/($BX272-$BW272+1))),"")</f>
        <v>0</v>
      </c>
      <c r="Q272" s="0" t="n">
        <f aca="false">IF(AND(ISNUMBER($BW272),ISNUMBER($BX272)),MIN(1,MAX(0,($BX272-2019+1)/($BX272-$BW272+1))),"")</f>
        <v>0</v>
      </c>
      <c r="R272" s="0" t="n">
        <f aca="false">IF(AND(ISNUMBER($BW272),ISNUMBER($BX272)),MIN(1,MAX(0,($BX272-2016+1)/($BX272-$BW272+1))),"")</f>
        <v>0</v>
      </c>
      <c r="S272" s="0" t="n">
        <f aca="false">IF($L272&lt;&gt;"",IF($L272&gt;=2015.5,1,0),"")</f>
        <v>0</v>
      </c>
      <c r="T272" s="0" t="n">
        <f aca="false">IF($L272&lt;&gt;"",IF($L272&gt;=2016,1,0),"")</f>
        <v>0</v>
      </c>
      <c r="U272" s="0" t="n">
        <f aca="false">IF(ISNUMBER($BX272),IF($BX272&gt;=2016,1,0),"")</f>
        <v>0</v>
      </c>
      <c r="V272" s="0" t="n">
        <f aca="false">IF(ISNUMBER($BW272),IF($BW272&gt;=2016,1,0),"")</f>
        <v>0</v>
      </c>
      <c r="W272" s="0" t="str">
        <f aca="false">IF(AND(ISNUMBER($BW272),ISNUMBER($BX272)),IF($BW272&gt;=2016,"post-only",IF($BX272&lt;2016,"pre-only","mixed")),"")</f>
        <v>pre-only</v>
      </c>
      <c r="X272" s="0" t="n">
        <f aca="false">IF(AND(ISNUMBER($BW272),ISNUMBER($BX272)),MIN(1,MAX(0,($BX272-2017+1)/($BX272-$BW272+1))),"")</f>
        <v>0</v>
      </c>
      <c r="Y272" s="0" t="n">
        <f aca="false">IF(AND(ISNUMBER($BW272),ISNUMBER($BX272)),MIN(1,MAX(0,($BX272-2018+1)/($BX272-$BW272+1))),"")</f>
        <v>0</v>
      </c>
      <c r="Z272" s="0" t="n">
        <f aca="false">IF(AND(ISNUMBER($BW272),ISNUMBER($BX272)),MIN(1,MAX(0,($BX272-2019+1)/($BX272-$BW272+1))),"")</f>
        <v>0</v>
      </c>
      <c r="AA272" s="0" t="n">
        <f aca="false">IF(ISNUMBER($BX272),IF($BX272&gt;=2017,1,0),"")</f>
        <v>0</v>
      </c>
      <c r="AB272" s="0" t="n">
        <f aca="false">IF(ISNUMBER($BX272),IF($BX272&gt;=2018,1,0),"")</f>
        <v>0</v>
      </c>
      <c r="AC272" s="0" t="n">
        <f aca="false">IF(ISNUMBER($BX272),IF($BX272&gt;=2019,1,0),"")</f>
        <v>0</v>
      </c>
      <c r="AD272" s="0" t="n">
        <f aca="false">IF($L272&lt;&gt;"",IF($L272&gt;2013,1,0),"")</f>
        <v>0</v>
      </c>
      <c r="AE272" s="0" t="n">
        <f aca="false">IF($L272&lt;&gt;"",1+IF($L272&gt;2011,1,0)+IF($L272&gt;2014,1,0),"")</f>
        <v>1</v>
      </c>
      <c r="AF272" s="0" t="s">
        <v>747</v>
      </c>
      <c r="AG272" s="0" t="s">
        <v>88</v>
      </c>
      <c r="AH272" s="0" t="s">
        <v>89</v>
      </c>
      <c r="AI272" s="0" t="s">
        <v>334</v>
      </c>
      <c r="AJ272" s="0" t="s">
        <v>334</v>
      </c>
      <c r="AK272" s="0" t="str">
        <f aca="false">IF(AND($CF272&lt;&gt;"",IFERROR(INDEX(subsample_country_map!$B:$B,MATCH($CF272,subsample_country_map!$A:$A,0)),"")&lt;&gt;""),INDEX(subsample_country_map!$B:$B,MATCH($CF272,subsample_country_map!$A:$A,0)),INDEX(lookup!$AA:$AA,MATCH($A272,lookup!$A:$A,0)))</f>
        <v>1_US</v>
      </c>
      <c r="AL272" s="0" t="str">
        <f aca="false">IF(AND($CF272&lt;&gt;"",IFERROR(INDEX(subsample_country_map!$C:$C,MATCH($CF272,subsample_country_map!$A:$A,0)),"")&lt;&gt;""),INDEX(subsample_country_map!$C:$C,MATCH($CF272,subsample_country_map!$A:$A,0)),INDEX(lookup!$AB:$AB,MATCH($A272,lookup!$A:$A,0)))</f>
        <v>1_developed</v>
      </c>
      <c r="AM272" s="0" t="str">
        <f aca="false">IF(AND($CF272&lt;&gt;"",IFERROR(INDEX(subsample_country_map!$D:$D,MATCH($CF272,subsample_country_map!$A:$A,0)),"")&lt;&gt;""),INDEX(subsample_country_map!$D:$D,MATCH($CF272,subsample_country_map!$A:$A,0)),INDEX(lookup!$AC:$AC,MATCH($A272,lookup!$A:$A,0)))</f>
        <v>1_western</v>
      </c>
      <c r="AN272" s="0" t="str">
        <f aca="false">IF(AND($CF272&lt;&gt;"",IFERROR(INDEX(subsample_country_map!$E:$E,MATCH($CF272,subsample_country_map!$A:$A,0)),"")&lt;&gt;""),INDEX(subsample_country_map!$E:$E,MATCH($CF272,subsample_country_map!$A:$A,0)),INDEX(lookup!$AD:$AD,MATCH($A272,lookup!$A:$A,0)))</f>
        <v>1_common law</v>
      </c>
      <c r="AO272" s="0" t="str">
        <f aca="false">INDEX(lookup!$Y:$Y,MATCH($A272,lookup!$A:$A,0))</f>
        <v>1_not published</v>
      </c>
      <c r="AP272" s="0" t="str">
        <f aca="false">INDEX(lookup!$Z:$Z,MATCH($A272,lookup!$A:$A,0))</f>
        <v>99_NCE</v>
      </c>
      <c r="AQ272" s="0" t="str">
        <f aca="false">INDEX(lookup!$W:$W,MATCH($A272,lookup!$A:$A,0))</f>
        <v>1_fin/acc/econ</v>
      </c>
      <c r="AS272" s="0" t="s">
        <v>91</v>
      </c>
      <c r="AT272" s="0" t="s">
        <v>111</v>
      </c>
      <c r="AU272" s="0" t="s">
        <v>93</v>
      </c>
      <c r="AV272" s="0" t="s">
        <v>1122</v>
      </c>
      <c r="AX272" s="0" t="s">
        <v>1092</v>
      </c>
      <c r="BA272" s="0" t="n">
        <v>954</v>
      </c>
      <c r="BB272" s="0" t="s">
        <v>95</v>
      </c>
      <c r="BC272" s="0" t="s">
        <v>122</v>
      </c>
      <c r="BD272" s="0" t="s">
        <v>33</v>
      </c>
      <c r="BE272" s="0" t="s">
        <v>389</v>
      </c>
      <c r="BF272" s="0" t="s">
        <v>1123</v>
      </c>
      <c r="BG272" s="0" t="s">
        <v>1124</v>
      </c>
      <c r="BH272" s="0" t="s">
        <v>1125</v>
      </c>
      <c r="BI272" s="0" t="s">
        <v>316</v>
      </c>
      <c r="BJ272" s="0" t="s">
        <v>1126</v>
      </c>
      <c r="BK272" s="0" t="s">
        <v>1104</v>
      </c>
      <c r="BL272" s="0" t="s">
        <v>1127</v>
      </c>
      <c r="BM272" s="0" t="s">
        <v>910</v>
      </c>
      <c r="BN272" s="0" t="s">
        <v>753</v>
      </c>
      <c r="BO272" s="0" t="s">
        <v>769</v>
      </c>
      <c r="BP272" s="0" t="s">
        <v>904</v>
      </c>
      <c r="BQ272" s="0" t="s">
        <v>127</v>
      </c>
      <c r="BT272" s="0" t="n">
        <v>0</v>
      </c>
      <c r="BU272" s="0" t="s">
        <v>911</v>
      </c>
      <c r="BW272" s="0" t="n">
        <v>1995</v>
      </c>
      <c r="BX272" s="0" t="n">
        <v>2006</v>
      </c>
      <c r="BY272" s="0" t="s">
        <v>912</v>
      </c>
      <c r="BZ272" s="0" t="n">
        <v>2000.5</v>
      </c>
      <c r="CA272" s="0" t="n">
        <v>0</v>
      </c>
      <c r="CB272" s="0" t="n">
        <v>0</v>
      </c>
      <c r="CC272" s="0" t="n">
        <v>0</v>
      </c>
      <c r="CD272" s="0" t="n">
        <v>-0.0550117810121476</v>
      </c>
      <c r="CE272" s="0" t="n">
        <v>1</v>
      </c>
    </row>
    <row r="273" customFormat="false" ht="15" hidden="false" customHeight="false" outlineLevel="0" collapsed="false">
      <c r="A273" s="0" t="s">
        <v>904</v>
      </c>
      <c r="B273" s="0" t="n">
        <v>1578</v>
      </c>
      <c r="C273" s="0" t="n">
        <v>-0.128116455821593</v>
      </c>
      <c r="D273" s="0" t="n">
        <v>954</v>
      </c>
      <c r="E273" s="0" t="n">
        <f aca="false">IF(ISNUMBER($BA273),$BA273,IF(AND(ISNUMBER($D273),ISNUMBER($BW273),ISNUMBER($BX273)),$D273*($BX273-$BW273+1),""))</f>
        <v>954</v>
      </c>
      <c r="H273" s="0" t="s">
        <v>118</v>
      </c>
      <c r="I273" s="0" t="s">
        <v>119</v>
      </c>
      <c r="J273" s="0" t="n">
        <f aca="false">IF($BW273&lt;&gt;"",$BW273,"")</f>
        <v>1995</v>
      </c>
      <c r="K273" s="0" t="n">
        <f aca="false">IF($BX273&lt;&gt;"",$BX273,"")</f>
        <v>2006</v>
      </c>
      <c r="L273" s="0" t="n">
        <f aca="false">IF(AND(ISNUMBER($BW273),ISNUMBER($BX273)),($BW273+$BX273)/2,"")</f>
        <v>2000.5</v>
      </c>
      <c r="M273" s="0" t="n">
        <f aca="false">IF($L273&lt;&gt;"",$L273,"")</f>
        <v>2000.5</v>
      </c>
      <c r="N273" s="0" t="n">
        <f aca="false">IF(AND(ISNUMBER($BW273),ISNUMBER($BX273)),MIN(1,MAX(0,($BX273-2016+1)/($BX273-$BW273+1))),"")</f>
        <v>0</v>
      </c>
      <c r="O273" s="0" t="n">
        <f aca="false">IF(AND(ISNUMBER($BW273),ISNUMBER($BX273)),MIN(1,MAX(0,($BX273-2017+1)/($BX273-$BW273+1))),"")</f>
        <v>0</v>
      </c>
      <c r="P273" s="0" t="n">
        <f aca="false">IF(AND(ISNUMBER($BW273),ISNUMBER($BX273)),MIN(1,MAX(0,($BX273-2018+1)/($BX273-$BW273+1))),"")</f>
        <v>0</v>
      </c>
      <c r="Q273" s="0" t="n">
        <f aca="false">IF(AND(ISNUMBER($BW273),ISNUMBER($BX273)),MIN(1,MAX(0,($BX273-2019+1)/($BX273-$BW273+1))),"")</f>
        <v>0</v>
      </c>
      <c r="R273" s="0" t="n">
        <f aca="false">IF(AND(ISNUMBER($BW273),ISNUMBER($BX273)),MIN(1,MAX(0,($BX273-2016+1)/($BX273-$BW273+1))),"")</f>
        <v>0</v>
      </c>
      <c r="S273" s="0" t="n">
        <f aca="false">IF($L273&lt;&gt;"",IF($L273&gt;=2015.5,1,0),"")</f>
        <v>0</v>
      </c>
      <c r="T273" s="0" t="n">
        <f aca="false">IF($L273&lt;&gt;"",IF($L273&gt;=2016,1,0),"")</f>
        <v>0</v>
      </c>
      <c r="U273" s="0" t="n">
        <f aca="false">IF(ISNUMBER($BX273),IF($BX273&gt;=2016,1,0),"")</f>
        <v>0</v>
      </c>
      <c r="V273" s="0" t="n">
        <f aca="false">IF(ISNUMBER($BW273),IF($BW273&gt;=2016,1,0),"")</f>
        <v>0</v>
      </c>
      <c r="W273" s="0" t="str">
        <f aca="false">IF(AND(ISNUMBER($BW273),ISNUMBER($BX273)),IF($BW273&gt;=2016,"post-only",IF($BX273&lt;2016,"pre-only","mixed")),"")</f>
        <v>pre-only</v>
      </c>
      <c r="X273" s="0" t="n">
        <f aca="false">IF(AND(ISNUMBER($BW273),ISNUMBER($BX273)),MIN(1,MAX(0,($BX273-2017+1)/($BX273-$BW273+1))),"")</f>
        <v>0</v>
      </c>
      <c r="Y273" s="0" t="n">
        <f aca="false">IF(AND(ISNUMBER($BW273),ISNUMBER($BX273)),MIN(1,MAX(0,($BX273-2018+1)/($BX273-$BW273+1))),"")</f>
        <v>0</v>
      </c>
      <c r="Z273" s="0" t="n">
        <f aca="false">IF(AND(ISNUMBER($BW273),ISNUMBER($BX273)),MIN(1,MAX(0,($BX273-2019+1)/($BX273-$BW273+1))),"")</f>
        <v>0</v>
      </c>
      <c r="AA273" s="0" t="n">
        <f aca="false">IF(ISNUMBER($BX273),IF($BX273&gt;=2017,1,0),"")</f>
        <v>0</v>
      </c>
      <c r="AB273" s="0" t="n">
        <f aca="false">IF(ISNUMBER($BX273),IF($BX273&gt;=2018,1,0),"")</f>
        <v>0</v>
      </c>
      <c r="AC273" s="0" t="n">
        <f aca="false">IF(ISNUMBER($BX273),IF($BX273&gt;=2019,1,0),"")</f>
        <v>0</v>
      </c>
      <c r="AD273" s="0" t="n">
        <f aca="false">IF($L273&lt;&gt;"",IF($L273&gt;2013,1,0),"")</f>
        <v>0</v>
      </c>
      <c r="AE273" s="0" t="n">
        <f aca="false">IF($L273&lt;&gt;"",1+IF($L273&gt;2011,1,0)+IF($L273&gt;2014,1,0),"")</f>
        <v>1</v>
      </c>
      <c r="AF273" s="0" t="s">
        <v>747</v>
      </c>
      <c r="AG273" s="0" t="s">
        <v>88</v>
      </c>
      <c r="AH273" s="0" t="s">
        <v>89</v>
      </c>
      <c r="AI273" s="0" t="s">
        <v>334</v>
      </c>
      <c r="AJ273" s="0" t="s">
        <v>334</v>
      </c>
      <c r="AK273" s="0" t="str">
        <f aca="false">IF(AND($CF273&lt;&gt;"",IFERROR(INDEX(subsample_country_map!$B:$B,MATCH($CF273,subsample_country_map!$A:$A,0)),"")&lt;&gt;""),INDEX(subsample_country_map!$B:$B,MATCH($CF273,subsample_country_map!$A:$A,0)),INDEX(lookup!$AA:$AA,MATCH($A273,lookup!$A:$A,0)))</f>
        <v>1_US</v>
      </c>
      <c r="AL273" s="0" t="str">
        <f aca="false">IF(AND($CF273&lt;&gt;"",IFERROR(INDEX(subsample_country_map!$C:$C,MATCH($CF273,subsample_country_map!$A:$A,0)),"")&lt;&gt;""),INDEX(subsample_country_map!$C:$C,MATCH($CF273,subsample_country_map!$A:$A,0)),INDEX(lookup!$AB:$AB,MATCH($A273,lookup!$A:$A,0)))</f>
        <v>1_developed</v>
      </c>
      <c r="AM273" s="0" t="str">
        <f aca="false">IF(AND($CF273&lt;&gt;"",IFERROR(INDEX(subsample_country_map!$D:$D,MATCH($CF273,subsample_country_map!$A:$A,0)),"")&lt;&gt;""),INDEX(subsample_country_map!$D:$D,MATCH($CF273,subsample_country_map!$A:$A,0)),INDEX(lookup!$AC:$AC,MATCH($A273,lookup!$A:$A,0)))</f>
        <v>1_western</v>
      </c>
      <c r="AN273" s="0" t="str">
        <f aca="false">IF(AND($CF273&lt;&gt;"",IFERROR(INDEX(subsample_country_map!$E:$E,MATCH($CF273,subsample_country_map!$A:$A,0)),"")&lt;&gt;""),INDEX(subsample_country_map!$E:$E,MATCH($CF273,subsample_country_map!$A:$A,0)),INDEX(lookup!$AD:$AD,MATCH($A273,lookup!$A:$A,0)))</f>
        <v>1_common law</v>
      </c>
      <c r="AO273" s="0" t="str">
        <f aca="false">INDEX(lookup!$Y:$Y,MATCH($A273,lookup!$A:$A,0))</f>
        <v>1_not published</v>
      </c>
      <c r="AP273" s="0" t="str">
        <f aca="false">INDEX(lookup!$Z:$Z,MATCH($A273,lookup!$A:$A,0))</f>
        <v>99_NCE</v>
      </c>
      <c r="AQ273" s="0" t="str">
        <f aca="false">INDEX(lookup!$W:$W,MATCH($A273,lookup!$A:$A,0))</f>
        <v>1_fin/acc/econ</v>
      </c>
      <c r="AS273" s="0" t="s">
        <v>91</v>
      </c>
      <c r="AT273" s="0" t="s">
        <v>397</v>
      </c>
      <c r="AU273" s="0" t="s">
        <v>93</v>
      </c>
      <c r="AV273" s="0" t="s">
        <v>1128</v>
      </c>
      <c r="AX273" s="0" t="s">
        <v>1129</v>
      </c>
      <c r="BA273" s="0" t="n">
        <v>954</v>
      </c>
      <c r="BB273" s="0" t="s">
        <v>95</v>
      </c>
      <c r="BC273" s="0" t="s">
        <v>122</v>
      </c>
      <c r="BD273" s="0" t="s">
        <v>33</v>
      </c>
      <c r="BE273" s="0" t="s">
        <v>389</v>
      </c>
      <c r="BF273" s="0" t="s">
        <v>1123</v>
      </c>
      <c r="BG273" s="0" t="s">
        <v>1124</v>
      </c>
      <c r="BH273" s="0" t="s">
        <v>1125</v>
      </c>
      <c r="BI273" s="0" t="s">
        <v>316</v>
      </c>
      <c r="BJ273" s="0" t="s">
        <v>1126</v>
      </c>
      <c r="BK273" s="0" t="s">
        <v>1104</v>
      </c>
      <c r="BL273" s="0" t="s">
        <v>1130</v>
      </c>
      <c r="BM273" s="0" t="s">
        <v>916</v>
      </c>
      <c r="BN273" s="0" t="s">
        <v>753</v>
      </c>
      <c r="BO273" s="0" t="s">
        <v>769</v>
      </c>
      <c r="BP273" s="0" t="s">
        <v>904</v>
      </c>
      <c r="BQ273" s="0" t="s">
        <v>127</v>
      </c>
      <c r="BT273" s="0" t="n">
        <v>0</v>
      </c>
      <c r="BU273" s="0" t="s">
        <v>911</v>
      </c>
      <c r="BW273" s="0" t="n">
        <v>1995</v>
      </c>
      <c r="BX273" s="0" t="n">
        <v>2006</v>
      </c>
      <c r="BY273" s="0" t="s">
        <v>912</v>
      </c>
      <c r="BZ273" s="0" t="n">
        <v>2000.5</v>
      </c>
      <c r="CA273" s="0" t="n">
        <v>0</v>
      </c>
      <c r="CB273" s="0" t="n">
        <v>0</v>
      </c>
      <c r="CC273" s="0" t="n">
        <v>0</v>
      </c>
      <c r="CD273" s="0" t="n">
        <v>-0.12882440148469</v>
      </c>
      <c r="CE273" s="0" t="n">
        <v>1</v>
      </c>
    </row>
    <row r="274" customFormat="false" ht="15" hidden="false" customHeight="false" outlineLevel="0" collapsed="false">
      <c r="A274" s="0" t="s">
        <v>904</v>
      </c>
      <c r="B274" s="0" t="n">
        <v>1579</v>
      </c>
      <c r="C274" s="0" t="n">
        <v>-0.0302728730522677</v>
      </c>
      <c r="D274" s="0" t="n">
        <v>1047</v>
      </c>
      <c r="E274" s="0" t="n">
        <f aca="false">IF(ISNUMBER($BA274),$BA274,IF(AND(ISNUMBER($D274),ISNUMBER($BW274),ISNUMBER($BX274)),$D274*($BX274-$BW274+1),""))</f>
        <v>1047</v>
      </c>
      <c r="H274" s="0" t="s">
        <v>118</v>
      </c>
      <c r="I274" s="0" t="s">
        <v>119</v>
      </c>
      <c r="J274" s="0" t="n">
        <f aca="false">IF($BW274&lt;&gt;"",$BW274,"")</f>
        <v>1995</v>
      </c>
      <c r="K274" s="0" t="n">
        <f aca="false">IF($BX274&lt;&gt;"",$BX274,"")</f>
        <v>2006</v>
      </c>
      <c r="L274" s="0" t="n">
        <f aca="false">IF(AND(ISNUMBER($BW274),ISNUMBER($BX274)),($BW274+$BX274)/2,"")</f>
        <v>2000.5</v>
      </c>
      <c r="M274" s="0" t="n">
        <f aca="false">IF($L274&lt;&gt;"",$L274,"")</f>
        <v>2000.5</v>
      </c>
      <c r="N274" s="0" t="n">
        <f aca="false">IF(AND(ISNUMBER($BW274),ISNUMBER($BX274)),MIN(1,MAX(0,($BX274-2016+1)/($BX274-$BW274+1))),"")</f>
        <v>0</v>
      </c>
      <c r="O274" s="0" t="n">
        <f aca="false">IF(AND(ISNUMBER($BW274),ISNUMBER($BX274)),MIN(1,MAX(0,($BX274-2017+1)/($BX274-$BW274+1))),"")</f>
        <v>0</v>
      </c>
      <c r="P274" s="0" t="n">
        <f aca="false">IF(AND(ISNUMBER($BW274),ISNUMBER($BX274)),MIN(1,MAX(0,($BX274-2018+1)/($BX274-$BW274+1))),"")</f>
        <v>0</v>
      </c>
      <c r="Q274" s="0" t="n">
        <f aca="false">IF(AND(ISNUMBER($BW274),ISNUMBER($BX274)),MIN(1,MAX(0,($BX274-2019+1)/($BX274-$BW274+1))),"")</f>
        <v>0</v>
      </c>
      <c r="R274" s="0" t="n">
        <f aca="false">IF(AND(ISNUMBER($BW274),ISNUMBER($BX274)),MIN(1,MAX(0,($BX274-2016+1)/($BX274-$BW274+1))),"")</f>
        <v>0</v>
      </c>
      <c r="S274" s="0" t="n">
        <f aca="false">IF($L274&lt;&gt;"",IF($L274&gt;=2015.5,1,0),"")</f>
        <v>0</v>
      </c>
      <c r="T274" s="0" t="n">
        <f aca="false">IF($L274&lt;&gt;"",IF($L274&gt;=2016,1,0),"")</f>
        <v>0</v>
      </c>
      <c r="U274" s="0" t="n">
        <f aca="false">IF(ISNUMBER($BX274),IF($BX274&gt;=2016,1,0),"")</f>
        <v>0</v>
      </c>
      <c r="V274" s="0" t="n">
        <f aca="false">IF(ISNUMBER($BW274),IF($BW274&gt;=2016,1,0),"")</f>
        <v>0</v>
      </c>
      <c r="W274" s="0" t="str">
        <f aca="false">IF(AND(ISNUMBER($BW274),ISNUMBER($BX274)),IF($BW274&gt;=2016,"post-only",IF($BX274&lt;2016,"pre-only","mixed")),"")</f>
        <v>pre-only</v>
      </c>
      <c r="X274" s="0" t="n">
        <f aca="false">IF(AND(ISNUMBER($BW274),ISNUMBER($BX274)),MIN(1,MAX(0,($BX274-2017+1)/($BX274-$BW274+1))),"")</f>
        <v>0</v>
      </c>
      <c r="Y274" s="0" t="n">
        <f aca="false">IF(AND(ISNUMBER($BW274),ISNUMBER($BX274)),MIN(1,MAX(0,($BX274-2018+1)/($BX274-$BW274+1))),"")</f>
        <v>0</v>
      </c>
      <c r="Z274" s="0" t="n">
        <f aca="false">IF(AND(ISNUMBER($BW274),ISNUMBER($BX274)),MIN(1,MAX(0,($BX274-2019+1)/($BX274-$BW274+1))),"")</f>
        <v>0</v>
      </c>
      <c r="AA274" s="0" t="n">
        <f aca="false">IF(ISNUMBER($BX274),IF($BX274&gt;=2017,1,0),"")</f>
        <v>0</v>
      </c>
      <c r="AB274" s="0" t="n">
        <f aca="false">IF(ISNUMBER($BX274),IF($BX274&gt;=2018,1,0),"")</f>
        <v>0</v>
      </c>
      <c r="AC274" s="0" t="n">
        <f aca="false">IF(ISNUMBER($BX274),IF($BX274&gt;=2019,1,0),"")</f>
        <v>0</v>
      </c>
      <c r="AD274" s="0" t="n">
        <f aca="false">IF($L274&lt;&gt;"",IF($L274&gt;2013,1,0),"")</f>
        <v>0</v>
      </c>
      <c r="AE274" s="0" t="n">
        <f aca="false">IF($L274&lt;&gt;"",1+IF($L274&gt;2011,1,0)+IF($L274&gt;2014,1,0),"")</f>
        <v>1</v>
      </c>
      <c r="AF274" s="0" t="s">
        <v>310</v>
      </c>
      <c r="AG274" s="0" t="s">
        <v>88</v>
      </c>
      <c r="AH274" s="0" t="s">
        <v>89</v>
      </c>
      <c r="AI274" s="0" t="s">
        <v>334</v>
      </c>
      <c r="AJ274" s="0" t="s">
        <v>334</v>
      </c>
      <c r="AK274" s="0" t="str">
        <f aca="false">IF(AND($CF274&lt;&gt;"",IFERROR(INDEX(subsample_country_map!$B:$B,MATCH($CF274,subsample_country_map!$A:$A,0)),"")&lt;&gt;""),INDEX(subsample_country_map!$B:$B,MATCH($CF274,subsample_country_map!$A:$A,0)),INDEX(lookup!$AA:$AA,MATCH($A274,lookup!$A:$A,0)))</f>
        <v>1_US</v>
      </c>
      <c r="AL274" s="0" t="str">
        <f aca="false">IF(AND($CF274&lt;&gt;"",IFERROR(INDEX(subsample_country_map!$C:$C,MATCH($CF274,subsample_country_map!$A:$A,0)),"")&lt;&gt;""),INDEX(subsample_country_map!$C:$C,MATCH($CF274,subsample_country_map!$A:$A,0)),INDEX(lookup!$AB:$AB,MATCH($A274,lookup!$A:$A,0)))</f>
        <v>1_developed</v>
      </c>
      <c r="AM274" s="0" t="str">
        <f aca="false">IF(AND($CF274&lt;&gt;"",IFERROR(INDEX(subsample_country_map!$D:$D,MATCH($CF274,subsample_country_map!$A:$A,0)),"")&lt;&gt;""),INDEX(subsample_country_map!$D:$D,MATCH($CF274,subsample_country_map!$A:$A,0)),INDEX(lookup!$AC:$AC,MATCH($A274,lookup!$A:$A,0)))</f>
        <v>1_western</v>
      </c>
      <c r="AN274" s="0" t="str">
        <f aca="false">IF(AND($CF274&lt;&gt;"",IFERROR(INDEX(subsample_country_map!$E:$E,MATCH($CF274,subsample_country_map!$A:$A,0)),"")&lt;&gt;""),INDEX(subsample_country_map!$E:$E,MATCH($CF274,subsample_country_map!$A:$A,0)),INDEX(lookup!$AD:$AD,MATCH($A274,lookup!$A:$A,0)))</f>
        <v>1_common law</v>
      </c>
      <c r="AO274" s="0" t="str">
        <f aca="false">INDEX(lookup!$Y:$Y,MATCH($A274,lookup!$A:$A,0))</f>
        <v>1_not published</v>
      </c>
      <c r="AP274" s="0" t="str">
        <f aca="false">INDEX(lookup!$Z:$Z,MATCH($A274,lookup!$A:$A,0))</f>
        <v>99_NCE</v>
      </c>
      <c r="AQ274" s="0" t="str">
        <f aca="false">INDEX(lookup!$W:$W,MATCH($A274,lookup!$A:$A,0))</f>
        <v>1_fin/acc/econ</v>
      </c>
      <c r="AS274" s="0" t="s">
        <v>91</v>
      </c>
      <c r="AT274" s="0" t="s">
        <v>111</v>
      </c>
      <c r="AU274" s="0" t="s">
        <v>311</v>
      </c>
      <c r="AV274" s="0" t="s">
        <v>1131</v>
      </c>
      <c r="AX274" s="0" t="s">
        <v>1132</v>
      </c>
      <c r="BA274" s="0" t="n">
        <v>1047</v>
      </c>
      <c r="BB274" s="0" t="s">
        <v>95</v>
      </c>
      <c r="BC274" s="0" t="s">
        <v>868</v>
      </c>
      <c r="BD274" s="0" t="s">
        <v>33</v>
      </c>
      <c r="BE274" s="0" t="s">
        <v>389</v>
      </c>
      <c r="BF274" s="0" t="s">
        <v>1123</v>
      </c>
      <c r="BG274" s="0" t="s">
        <v>1124</v>
      </c>
      <c r="BH274" s="0" t="s">
        <v>1125</v>
      </c>
      <c r="BI274" s="0" t="s">
        <v>316</v>
      </c>
      <c r="BJ274" s="0" t="s">
        <v>1133</v>
      </c>
      <c r="BK274" s="0" t="s">
        <v>1104</v>
      </c>
      <c r="BL274" s="0" t="s">
        <v>1134</v>
      </c>
      <c r="BM274" s="0" t="s">
        <v>910</v>
      </c>
      <c r="BN274" s="0" t="s">
        <v>929</v>
      </c>
      <c r="BO274" s="0" t="s">
        <v>769</v>
      </c>
      <c r="BP274" s="0" t="s">
        <v>904</v>
      </c>
      <c r="BQ274" s="0" t="s">
        <v>127</v>
      </c>
      <c r="BT274" s="0" t="n">
        <v>0</v>
      </c>
      <c r="BU274" s="0" t="s">
        <v>911</v>
      </c>
      <c r="BW274" s="0" t="n">
        <v>1995</v>
      </c>
      <c r="BX274" s="0" t="n">
        <v>2006</v>
      </c>
      <c r="BY274" s="0" t="s">
        <v>912</v>
      </c>
      <c r="BZ274" s="0" t="n">
        <v>2000.5</v>
      </c>
      <c r="CA274" s="0" t="n">
        <v>0</v>
      </c>
      <c r="CB274" s="0" t="n">
        <v>0</v>
      </c>
      <c r="CC274" s="0" t="n">
        <v>0</v>
      </c>
      <c r="CD274" s="0" t="n">
        <v>-0.0302821259669944</v>
      </c>
      <c r="CE274" s="0" t="n">
        <v>1</v>
      </c>
    </row>
    <row r="275" customFormat="false" ht="15" hidden="false" customHeight="false" outlineLevel="0" collapsed="false">
      <c r="A275" s="0" t="s">
        <v>904</v>
      </c>
      <c r="B275" s="0" t="n">
        <v>1580</v>
      </c>
      <c r="C275" s="0" t="n">
        <v>-0.0721289880694476</v>
      </c>
      <c r="D275" s="0" t="n">
        <v>1047</v>
      </c>
      <c r="E275" s="0" t="n">
        <f aca="false">IF(ISNUMBER($BA275),$BA275,IF(AND(ISNUMBER($D275),ISNUMBER($BW275),ISNUMBER($BX275)),$D275*($BX275-$BW275+1),""))</f>
        <v>1047</v>
      </c>
      <c r="H275" s="0" t="s">
        <v>118</v>
      </c>
      <c r="I275" s="0" t="s">
        <v>119</v>
      </c>
      <c r="J275" s="0" t="n">
        <f aca="false">IF($BW275&lt;&gt;"",$BW275,"")</f>
        <v>1995</v>
      </c>
      <c r="K275" s="0" t="n">
        <f aca="false">IF($BX275&lt;&gt;"",$BX275,"")</f>
        <v>2006</v>
      </c>
      <c r="L275" s="0" t="n">
        <f aca="false">IF(AND(ISNUMBER($BW275),ISNUMBER($BX275)),($BW275+$BX275)/2,"")</f>
        <v>2000.5</v>
      </c>
      <c r="M275" s="0" t="n">
        <f aca="false">IF($L275&lt;&gt;"",$L275,"")</f>
        <v>2000.5</v>
      </c>
      <c r="N275" s="0" t="n">
        <f aca="false">IF(AND(ISNUMBER($BW275),ISNUMBER($BX275)),MIN(1,MAX(0,($BX275-2016+1)/($BX275-$BW275+1))),"")</f>
        <v>0</v>
      </c>
      <c r="O275" s="0" t="n">
        <f aca="false">IF(AND(ISNUMBER($BW275),ISNUMBER($BX275)),MIN(1,MAX(0,($BX275-2017+1)/($BX275-$BW275+1))),"")</f>
        <v>0</v>
      </c>
      <c r="P275" s="0" t="n">
        <f aca="false">IF(AND(ISNUMBER($BW275),ISNUMBER($BX275)),MIN(1,MAX(0,($BX275-2018+1)/($BX275-$BW275+1))),"")</f>
        <v>0</v>
      </c>
      <c r="Q275" s="0" t="n">
        <f aca="false">IF(AND(ISNUMBER($BW275),ISNUMBER($BX275)),MIN(1,MAX(0,($BX275-2019+1)/($BX275-$BW275+1))),"")</f>
        <v>0</v>
      </c>
      <c r="R275" s="0" t="n">
        <f aca="false">IF(AND(ISNUMBER($BW275),ISNUMBER($BX275)),MIN(1,MAX(0,($BX275-2016+1)/($BX275-$BW275+1))),"")</f>
        <v>0</v>
      </c>
      <c r="S275" s="0" t="n">
        <f aca="false">IF($L275&lt;&gt;"",IF($L275&gt;=2015.5,1,0),"")</f>
        <v>0</v>
      </c>
      <c r="T275" s="0" t="n">
        <f aca="false">IF($L275&lt;&gt;"",IF($L275&gt;=2016,1,0),"")</f>
        <v>0</v>
      </c>
      <c r="U275" s="0" t="n">
        <f aca="false">IF(ISNUMBER($BX275),IF($BX275&gt;=2016,1,0),"")</f>
        <v>0</v>
      </c>
      <c r="V275" s="0" t="n">
        <f aca="false">IF(ISNUMBER($BW275),IF($BW275&gt;=2016,1,0),"")</f>
        <v>0</v>
      </c>
      <c r="W275" s="0" t="str">
        <f aca="false">IF(AND(ISNUMBER($BW275),ISNUMBER($BX275)),IF($BW275&gt;=2016,"post-only",IF($BX275&lt;2016,"pre-only","mixed")),"")</f>
        <v>pre-only</v>
      </c>
      <c r="X275" s="0" t="n">
        <f aca="false">IF(AND(ISNUMBER($BW275),ISNUMBER($BX275)),MIN(1,MAX(0,($BX275-2017+1)/($BX275-$BW275+1))),"")</f>
        <v>0</v>
      </c>
      <c r="Y275" s="0" t="n">
        <f aca="false">IF(AND(ISNUMBER($BW275),ISNUMBER($BX275)),MIN(1,MAX(0,($BX275-2018+1)/($BX275-$BW275+1))),"")</f>
        <v>0</v>
      </c>
      <c r="Z275" s="0" t="n">
        <f aca="false">IF(AND(ISNUMBER($BW275),ISNUMBER($BX275)),MIN(1,MAX(0,($BX275-2019+1)/($BX275-$BW275+1))),"")</f>
        <v>0</v>
      </c>
      <c r="AA275" s="0" t="n">
        <f aca="false">IF(ISNUMBER($BX275),IF($BX275&gt;=2017,1,0),"")</f>
        <v>0</v>
      </c>
      <c r="AB275" s="0" t="n">
        <f aca="false">IF(ISNUMBER($BX275),IF($BX275&gt;=2018,1,0),"")</f>
        <v>0</v>
      </c>
      <c r="AC275" s="0" t="n">
        <f aca="false">IF(ISNUMBER($BX275),IF($BX275&gt;=2019,1,0),"")</f>
        <v>0</v>
      </c>
      <c r="AD275" s="0" t="n">
        <f aca="false">IF($L275&lt;&gt;"",IF($L275&gt;2013,1,0),"")</f>
        <v>0</v>
      </c>
      <c r="AE275" s="0" t="n">
        <f aca="false">IF($L275&lt;&gt;"",1+IF($L275&gt;2011,1,0)+IF($L275&gt;2014,1,0),"")</f>
        <v>1</v>
      </c>
      <c r="AF275" s="0" t="s">
        <v>310</v>
      </c>
      <c r="AG275" s="0" t="s">
        <v>88</v>
      </c>
      <c r="AH275" s="0" t="s">
        <v>89</v>
      </c>
      <c r="AI275" s="0" t="s">
        <v>334</v>
      </c>
      <c r="AJ275" s="0" t="s">
        <v>334</v>
      </c>
      <c r="AK275" s="0" t="str">
        <f aca="false">IF(AND($CF275&lt;&gt;"",IFERROR(INDEX(subsample_country_map!$B:$B,MATCH($CF275,subsample_country_map!$A:$A,0)),"")&lt;&gt;""),INDEX(subsample_country_map!$B:$B,MATCH($CF275,subsample_country_map!$A:$A,0)),INDEX(lookup!$AA:$AA,MATCH($A275,lookup!$A:$A,0)))</f>
        <v>1_US</v>
      </c>
      <c r="AL275" s="0" t="str">
        <f aca="false">IF(AND($CF275&lt;&gt;"",IFERROR(INDEX(subsample_country_map!$C:$C,MATCH($CF275,subsample_country_map!$A:$A,0)),"")&lt;&gt;""),INDEX(subsample_country_map!$C:$C,MATCH($CF275,subsample_country_map!$A:$A,0)),INDEX(lookup!$AB:$AB,MATCH($A275,lookup!$A:$A,0)))</f>
        <v>1_developed</v>
      </c>
      <c r="AM275" s="0" t="str">
        <f aca="false">IF(AND($CF275&lt;&gt;"",IFERROR(INDEX(subsample_country_map!$D:$D,MATCH($CF275,subsample_country_map!$A:$A,0)),"")&lt;&gt;""),INDEX(subsample_country_map!$D:$D,MATCH($CF275,subsample_country_map!$A:$A,0)),INDEX(lookup!$AC:$AC,MATCH($A275,lookup!$A:$A,0)))</f>
        <v>1_western</v>
      </c>
      <c r="AN275" s="0" t="str">
        <f aca="false">IF(AND($CF275&lt;&gt;"",IFERROR(INDEX(subsample_country_map!$E:$E,MATCH($CF275,subsample_country_map!$A:$A,0)),"")&lt;&gt;""),INDEX(subsample_country_map!$E:$E,MATCH($CF275,subsample_country_map!$A:$A,0)),INDEX(lookup!$AD:$AD,MATCH($A275,lookup!$A:$A,0)))</f>
        <v>1_common law</v>
      </c>
      <c r="AO275" s="0" t="str">
        <f aca="false">INDEX(lookup!$Y:$Y,MATCH($A275,lookup!$A:$A,0))</f>
        <v>1_not published</v>
      </c>
      <c r="AP275" s="0" t="str">
        <f aca="false">INDEX(lookup!$Z:$Z,MATCH($A275,lookup!$A:$A,0))</f>
        <v>99_NCE</v>
      </c>
      <c r="AQ275" s="0" t="str">
        <f aca="false">INDEX(lookup!$W:$W,MATCH($A275,lookup!$A:$A,0))</f>
        <v>1_fin/acc/econ</v>
      </c>
      <c r="AS275" s="0" t="s">
        <v>91</v>
      </c>
      <c r="AT275" s="0" t="s">
        <v>397</v>
      </c>
      <c r="AU275" s="0" t="s">
        <v>311</v>
      </c>
      <c r="AV275" s="0" t="s">
        <v>1135</v>
      </c>
      <c r="AX275" s="0" t="s">
        <v>176</v>
      </c>
      <c r="BA275" s="0" t="n">
        <v>1047</v>
      </c>
      <c r="BB275" s="0" t="s">
        <v>95</v>
      </c>
      <c r="BC275" s="0" t="s">
        <v>868</v>
      </c>
      <c r="BD275" s="0" t="s">
        <v>33</v>
      </c>
      <c r="BE275" s="0" t="s">
        <v>389</v>
      </c>
      <c r="BF275" s="0" t="s">
        <v>1123</v>
      </c>
      <c r="BG275" s="0" t="s">
        <v>1124</v>
      </c>
      <c r="BH275" s="0" t="s">
        <v>1125</v>
      </c>
      <c r="BI275" s="0" t="s">
        <v>316</v>
      </c>
      <c r="BJ275" s="0" t="s">
        <v>1133</v>
      </c>
      <c r="BK275" s="0" t="s">
        <v>1104</v>
      </c>
      <c r="BL275" s="0" t="s">
        <v>1136</v>
      </c>
      <c r="BM275" s="0" t="s">
        <v>916</v>
      </c>
      <c r="BN275" s="0" t="s">
        <v>929</v>
      </c>
      <c r="BO275" s="0" t="s">
        <v>769</v>
      </c>
      <c r="BP275" s="0" t="s">
        <v>904</v>
      </c>
      <c r="BQ275" s="0" t="s">
        <v>127</v>
      </c>
      <c r="BT275" s="0" t="n">
        <v>0</v>
      </c>
      <c r="BU275" s="0" t="s">
        <v>911</v>
      </c>
      <c r="BW275" s="0" t="n">
        <v>1995</v>
      </c>
      <c r="BX275" s="0" t="n">
        <v>2006</v>
      </c>
      <c r="BY275" s="0" t="s">
        <v>912</v>
      </c>
      <c r="BZ275" s="0" t="n">
        <v>2000.5</v>
      </c>
      <c r="CA275" s="0" t="n">
        <v>0</v>
      </c>
      <c r="CB275" s="0" t="n">
        <v>0</v>
      </c>
      <c r="CC275" s="0" t="n">
        <v>0</v>
      </c>
      <c r="CD275" s="0" t="n">
        <v>-0.072254465861529</v>
      </c>
      <c r="CE275" s="0" t="n">
        <v>1</v>
      </c>
    </row>
    <row r="276" customFormat="false" ht="15" hidden="false" customHeight="false" outlineLevel="0" collapsed="false">
      <c r="A276" s="0" t="s">
        <v>904</v>
      </c>
      <c r="B276" s="0" t="n">
        <v>1581</v>
      </c>
      <c r="C276" s="0" t="n">
        <v>-0.0120289112560757</v>
      </c>
      <c r="D276" s="0" t="n">
        <v>4097</v>
      </c>
      <c r="E276" s="0" t="n">
        <f aca="false">IF(ISNUMBER($BA276),$BA276,IF(AND(ISNUMBER($D276),ISNUMBER($BW276),ISNUMBER($BX276)),$D276*($BX276-$BW276+1),""))</f>
        <v>4097</v>
      </c>
      <c r="H276" s="0" t="s">
        <v>118</v>
      </c>
      <c r="I276" s="0" t="s">
        <v>119</v>
      </c>
      <c r="J276" s="0" t="n">
        <f aca="false">IF($BW276&lt;&gt;"",$BW276,"")</f>
        <v>1995</v>
      </c>
      <c r="K276" s="0" t="n">
        <f aca="false">IF($BX276&lt;&gt;"",$BX276,"")</f>
        <v>2006</v>
      </c>
      <c r="L276" s="0" t="n">
        <f aca="false">IF(AND(ISNUMBER($BW276),ISNUMBER($BX276)),($BW276+$BX276)/2,"")</f>
        <v>2000.5</v>
      </c>
      <c r="M276" s="0" t="n">
        <f aca="false">IF($L276&lt;&gt;"",$L276,"")</f>
        <v>2000.5</v>
      </c>
      <c r="N276" s="0" t="n">
        <f aca="false">IF(AND(ISNUMBER($BW276),ISNUMBER($BX276)),MIN(1,MAX(0,($BX276-2016+1)/($BX276-$BW276+1))),"")</f>
        <v>0</v>
      </c>
      <c r="O276" s="0" t="n">
        <f aca="false">IF(AND(ISNUMBER($BW276),ISNUMBER($BX276)),MIN(1,MAX(0,($BX276-2017+1)/($BX276-$BW276+1))),"")</f>
        <v>0</v>
      </c>
      <c r="P276" s="0" t="n">
        <f aca="false">IF(AND(ISNUMBER($BW276),ISNUMBER($BX276)),MIN(1,MAX(0,($BX276-2018+1)/($BX276-$BW276+1))),"")</f>
        <v>0</v>
      </c>
      <c r="Q276" s="0" t="n">
        <f aca="false">IF(AND(ISNUMBER($BW276),ISNUMBER($BX276)),MIN(1,MAX(0,($BX276-2019+1)/($BX276-$BW276+1))),"")</f>
        <v>0</v>
      </c>
      <c r="R276" s="0" t="n">
        <f aca="false">IF(AND(ISNUMBER($BW276),ISNUMBER($BX276)),MIN(1,MAX(0,($BX276-2016+1)/($BX276-$BW276+1))),"")</f>
        <v>0</v>
      </c>
      <c r="S276" s="0" t="n">
        <f aca="false">IF($L276&lt;&gt;"",IF($L276&gt;=2015.5,1,0),"")</f>
        <v>0</v>
      </c>
      <c r="T276" s="0" t="n">
        <f aca="false">IF($L276&lt;&gt;"",IF($L276&gt;=2016,1,0),"")</f>
        <v>0</v>
      </c>
      <c r="U276" s="0" t="n">
        <f aca="false">IF(ISNUMBER($BX276),IF($BX276&gt;=2016,1,0),"")</f>
        <v>0</v>
      </c>
      <c r="V276" s="0" t="n">
        <f aca="false">IF(ISNUMBER($BW276),IF($BW276&gt;=2016,1,0),"")</f>
        <v>0</v>
      </c>
      <c r="W276" s="0" t="str">
        <f aca="false">IF(AND(ISNUMBER($BW276),ISNUMBER($BX276)),IF($BW276&gt;=2016,"post-only",IF($BX276&lt;2016,"pre-only","mixed")),"")</f>
        <v>pre-only</v>
      </c>
      <c r="X276" s="0" t="n">
        <f aca="false">IF(AND(ISNUMBER($BW276),ISNUMBER($BX276)),MIN(1,MAX(0,($BX276-2017+1)/($BX276-$BW276+1))),"")</f>
        <v>0</v>
      </c>
      <c r="Y276" s="0" t="n">
        <f aca="false">IF(AND(ISNUMBER($BW276),ISNUMBER($BX276)),MIN(1,MAX(0,($BX276-2018+1)/($BX276-$BW276+1))),"")</f>
        <v>0</v>
      </c>
      <c r="Z276" s="0" t="n">
        <f aca="false">IF(AND(ISNUMBER($BW276),ISNUMBER($BX276)),MIN(1,MAX(0,($BX276-2019+1)/($BX276-$BW276+1))),"")</f>
        <v>0</v>
      </c>
      <c r="AA276" s="0" t="n">
        <f aca="false">IF(ISNUMBER($BX276),IF($BX276&gt;=2017,1,0),"")</f>
        <v>0</v>
      </c>
      <c r="AB276" s="0" t="n">
        <f aca="false">IF(ISNUMBER($BX276),IF($BX276&gt;=2018,1,0),"")</f>
        <v>0</v>
      </c>
      <c r="AC276" s="0" t="n">
        <f aca="false">IF(ISNUMBER($BX276),IF($BX276&gt;=2019,1,0),"")</f>
        <v>0</v>
      </c>
      <c r="AD276" s="0" t="n">
        <f aca="false">IF($L276&lt;&gt;"",IF($L276&gt;2013,1,0),"")</f>
        <v>0</v>
      </c>
      <c r="AE276" s="0" t="n">
        <f aca="false">IF($L276&lt;&gt;"",1+IF($L276&gt;2011,1,0)+IF($L276&gt;2014,1,0),"")</f>
        <v>1</v>
      </c>
      <c r="AF276" s="0" t="s">
        <v>310</v>
      </c>
      <c r="AG276" s="0" t="s">
        <v>88</v>
      </c>
      <c r="AH276" s="0" t="s">
        <v>89</v>
      </c>
      <c r="AI276" s="0" t="s">
        <v>334</v>
      </c>
      <c r="AJ276" s="0" t="s">
        <v>334</v>
      </c>
      <c r="AK276" s="0" t="str">
        <f aca="false">IF(AND($CF276&lt;&gt;"",IFERROR(INDEX(subsample_country_map!$B:$B,MATCH($CF276,subsample_country_map!$A:$A,0)),"")&lt;&gt;""),INDEX(subsample_country_map!$B:$B,MATCH($CF276,subsample_country_map!$A:$A,0)),INDEX(lookup!$AA:$AA,MATCH($A276,lookup!$A:$A,0)))</f>
        <v>1_US</v>
      </c>
      <c r="AL276" s="0" t="str">
        <f aca="false">IF(AND($CF276&lt;&gt;"",IFERROR(INDEX(subsample_country_map!$C:$C,MATCH($CF276,subsample_country_map!$A:$A,0)),"")&lt;&gt;""),INDEX(subsample_country_map!$C:$C,MATCH($CF276,subsample_country_map!$A:$A,0)),INDEX(lookup!$AB:$AB,MATCH($A276,lookup!$A:$A,0)))</f>
        <v>1_developed</v>
      </c>
      <c r="AM276" s="0" t="str">
        <f aca="false">IF(AND($CF276&lt;&gt;"",IFERROR(INDEX(subsample_country_map!$D:$D,MATCH($CF276,subsample_country_map!$A:$A,0)),"")&lt;&gt;""),INDEX(subsample_country_map!$D:$D,MATCH($CF276,subsample_country_map!$A:$A,0)),INDEX(lookup!$AC:$AC,MATCH($A276,lookup!$A:$A,0)))</f>
        <v>1_western</v>
      </c>
      <c r="AN276" s="0" t="str">
        <f aca="false">IF(AND($CF276&lt;&gt;"",IFERROR(INDEX(subsample_country_map!$E:$E,MATCH($CF276,subsample_country_map!$A:$A,0)),"")&lt;&gt;""),INDEX(subsample_country_map!$E:$E,MATCH($CF276,subsample_country_map!$A:$A,0)),INDEX(lookup!$AD:$AD,MATCH($A276,lookup!$A:$A,0)))</f>
        <v>1_common law</v>
      </c>
      <c r="AO276" s="0" t="str">
        <f aca="false">INDEX(lookup!$Y:$Y,MATCH($A276,lookup!$A:$A,0))</f>
        <v>1_not published</v>
      </c>
      <c r="AP276" s="0" t="str">
        <f aca="false">INDEX(lookup!$Z:$Z,MATCH($A276,lookup!$A:$A,0))</f>
        <v>99_NCE</v>
      </c>
      <c r="AQ276" s="0" t="str">
        <f aca="false">INDEX(lookup!$W:$W,MATCH($A276,lookup!$A:$A,0))</f>
        <v>1_fin/acc/econ</v>
      </c>
      <c r="AS276" s="0" t="s">
        <v>91</v>
      </c>
      <c r="AT276" s="0" t="s">
        <v>111</v>
      </c>
      <c r="AU276" s="0" t="s">
        <v>311</v>
      </c>
      <c r="AV276" s="0" t="s">
        <v>1137</v>
      </c>
      <c r="AX276" s="0" t="s">
        <v>1138</v>
      </c>
      <c r="BA276" s="0" t="n">
        <v>4097</v>
      </c>
      <c r="BB276" s="0" t="s">
        <v>95</v>
      </c>
      <c r="BC276" s="0" t="s">
        <v>868</v>
      </c>
      <c r="BD276" s="0" t="s">
        <v>33</v>
      </c>
      <c r="BE276" s="0" t="s">
        <v>389</v>
      </c>
      <c r="BF276" s="0" t="s">
        <v>1123</v>
      </c>
      <c r="BG276" s="0" t="s">
        <v>1124</v>
      </c>
      <c r="BH276" s="0" t="s">
        <v>1125</v>
      </c>
      <c r="BI276" s="0" t="s">
        <v>316</v>
      </c>
      <c r="BJ276" s="0" t="s">
        <v>1139</v>
      </c>
      <c r="BK276" s="0" t="s">
        <v>1104</v>
      </c>
      <c r="BL276" s="0" t="s">
        <v>1140</v>
      </c>
      <c r="BM276" s="0" t="s">
        <v>910</v>
      </c>
      <c r="BN276" s="0" t="s">
        <v>937</v>
      </c>
      <c r="BO276" s="0" t="s">
        <v>769</v>
      </c>
      <c r="BP276" s="0" t="s">
        <v>904</v>
      </c>
      <c r="BQ276" s="0" t="s">
        <v>127</v>
      </c>
      <c r="BT276" s="0" t="n">
        <v>0</v>
      </c>
      <c r="BU276" s="0" t="s">
        <v>911</v>
      </c>
      <c r="BW276" s="0" t="n">
        <v>1995</v>
      </c>
      <c r="BX276" s="0" t="n">
        <v>2006</v>
      </c>
      <c r="BY276" s="0" t="s">
        <v>912</v>
      </c>
      <c r="BZ276" s="0" t="n">
        <v>2000.5</v>
      </c>
      <c r="CA276" s="0" t="n">
        <v>0</v>
      </c>
      <c r="CB276" s="0" t="n">
        <v>0</v>
      </c>
      <c r="CC276" s="0" t="n">
        <v>0</v>
      </c>
      <c r="CD276" s="0" t="n">
        <v>-0.0120294914797089</v>
      </c>
      <c r="CE276" s="0" t="n">
        <v>1</v>
      </c>
    </row>
    <row r="277" customFormat="false" ht="15" hidden="false" customHeight="false" outlineLevel="0" collapsed="false">
      <c r="A277" s="0" t="s">
        <v>904</v>
      </c>
      <c r="B277" s="0" t="n">
        <v>1582</v>
      </c>
      <c r="C277" s="0" t="n">
        <v>-0.0601957810246357</v>
      </c>
      <c r="D277" s="0" t="n">
        <v>4097</v>
      </c>
      <c r="E277" s="0" t="n">
        <f aca="false">IF(ISNUMBER($BA277),$BA277,IF(AND(ISNUMBER($D277),ISNUMBER($BW277),ISNUMBER($BX277)),$D277*($BX277-$BW277+1),""))</f>
        <v>4097</v>
      </c>
      <c r="H277" s="0" t="s">
        <v>118</v>
      </c>
      <c r="I277" s="0" t="s">
        <v>119</v>
      </c>
      <c r="J277" s="0" t="n">
        <f aca="false">IF($BW277&lt;&gt;"",$BW277,"")</f>
        <v>1995</v>
      </c>
      <c r="K277" s="0" t="n">
        <f aca="false">IF($BX277&lt;&gt;"",$BX277,"")</f>
        <v>2006</v>
      </c>
      <c r="L277" s="0" t="n">
        <f aca="false">IF(AND(ISNUMBER($BW277),ISNUMBER($BX277)),($BW277+$BX277)/2,"")</f>
        <v>2000.5</v>
      </c>
      <c r="M277" s="0" t="n">
        <f aca="false">IF($L277&lt;&gt;"",$L277,"")</f>
        <v>2000.5</v>
      </c>
      <c r="N277" s="0" t="n">
        <f aca="false">IF(AND(ISNUMBER($BW277),ISNUMBER($BX277)),MIN(1,MAX(0,($BX277-2016+1)/($BX277-$BW277+1))),"")</f>
        <v>0</v>
      </c>
      <c r="O277" s="0" t="n">
        <f aca="false">IF(AND(ISNUMBER($BW277),ISNUMBER($BX277)),MIN(1,MAX(0,($BX277-2017+1)/($BX277-$BW277+1))),"")</f>
        <v>0</v>
      </c>
      <c r="P277" s="0" t="n">
        <f aca="false">IF(AND(ISNUMBER($BW277),ISNUMBER($BX277)),MIN(1,MAX(0,($BX277-2018+1)/($BX277-$BW277+1))),"")</f>
        <v>0</v>
      </c>
      <c r="Q277" s="0" t="n">
        <f aca="false">IF(AND(ISNUMBER($BW277),ISNUMBER($BX277)),MIN(1,MAX(0,($BX277-2019+1)/($BX277-$BW277+1))),"")</f>
        <v>0</v>
      </c>
      <c r="R277" s="0" t="n">
        <f aca="false">IF(AND(ISNUMBER($BW277),ISNUMBER($BX277)),MIN(1,MAX(0,($BX277-2016+1)/($BX277-$BW277+1))),"")</f>
        <v>0</v>
      </c>
      <c r="S277" s="0" t="n">
        <f aca="false">IF($L277&lt;&gt;"",IF($L277&gt;=2015.5,1,0),"")</f>
        <v>0</v>
      </c>
      <c r="T277" s="0" t="n">
        <f aca="false">IF($L277&lt;&gt;"",IF($L277&gt;=2016,1,0),"")</f>
        <v>0</v>
      </c>
      <c r="U277" s="0" t="n">
        <f aca="false">IF(ISNUMBER($BX277),IF($BX277&gt;=2016,1,0),"")</f>
        <v>0</v>
      </c>
      <c r="V277" s="0" t="n">
        <f aca="false">IF(ISNUMBER($BW277),IF($BW277&gt;=2016,1,0),"")</f>
        <v>0</v>
      </c>
      <c r="W277" s="0" t="str">
        <f aca="false">IF(AND(ISNUMBER($BW277),ISNUMBER($BX277)),IF($BW277&gt;=2016,"post-only",IF($BX277&lt;2016,"pre-only","mixed")),"")</f>
        <v>pre-only</v>
      </c>
      <c r="X277" s="0" t="n">
        <f aca="false">IF(AND(ISNUMBER($BW277),ISNUMBER($BX277)),MIN(1,MAX(0,($BX277-2017+1)/($BX277-$BW277+1))),"")</f>
        <v>0</v>
      </c>
      <c r="Y277" s="0" t="n">
        <f aca="false">IF(AND(ISNUMBER($BW277),ISNUMBER($BX277)),MIN(1,MAX(0,($BX277-2018+1)/($BX277-$BW277+1))),"")</f>
        <v>0</v>
      </c>
      <c r="Z277" s="0" t="n">
        <f aca="false">IF(AND(ISNUMBER($BW277),ISNUMBER($BX277)),MIN(1,MAX(0,($BX277-2019+1)/($BX277-$BW277+1))),"")</f>
        <v>0</v>
      </c>
      <c r="AA277" s="0" t="n">
        <f aca="false">IF(ISNUMBER($BX277),IF($BX277&gt;=2017,1,0),"")</f>
        <v>0</v>
      </c>
      <c r="AB277" s="0" t="n">
        <f aca="false">IF(ISNUMBER($BX277),IF($BX277&gt;=2018,1,0),"")</f>
        <v>0</v>
      </c>
      <c r="AC277" s="0" t="n">
        <f aca="false">IF(ISNUMBER($BX277),IF($BX277&gt;=2019,1,0),"")</f>
        <v>0</v>
      </c>
      <c r="AD277" s="0" t="n">
        <f aca="false">IF($L277&lt;&gt;"",IF($L277&gt;2013,1,0),"")</f>
        <v>0</v>
      </c>
      <c r="AE277" s="0" t="n">
        <f aca="false">IF($L277&lt;&gt;"",1+IF($L277&gt;2011,1,0)+IF($L277&gt;2014,1,0),"")</f>
        <v>1</v>
      </c>
      <c r="AF277" s="0" t="s">
        <v>310</v>
      </c>
      <c r="AG277" s="0" t="s">
        <v>88</v>
      </c>
      <c r="AH277" s="0" t="s">
        <v>89</v>
      </c>
      <c r="AI277" s="0" t="s">
        <v>334</v>
      </c>
      <c r="AJ277" s="0" t="s">
        <v>334</v>
      </c>
      <c r="AK277" s="0" t="str">
        <f aca="false">IF(AND($CF277&lt;&gt;"",IFERROR(INDEX(subsample_country_map!$B:$B,MATCH($CF277,subsample_country_map!$A:$A,0)),"")&lt;&gt;""),INDEX(subsample_country_map!$B:$B,MATCH($CF277,subsample_country_map!$A:$A,0)),INDEX(lookup!$AA:$AA,MATCH($A277,lookup!$A:$A,0)))</f>
        <v>1_US</v>
      </c>
      <c r="AL277" s="0" t="str">
        <f aca="false">IF(AND($CF277&lt;&gt;"",IFERROR(INDEX(subsample_country_map!$C:$C,MATCH($CF277,subsample_country_map!$A:$A,0)),"")&lt;&gt;""),INDEX(subsample_country_map!$C:$C,MATCH($CF277,subsample_country_map!$A:$A,0)),INDEX(lookup!$AB:$AB,MATCH($A277,lookup!$A:$A,0)))</f>
        <v>1_developed</v>
      </c>
      <c r="AM277" s="0" t="str">
        <f aca="false">IF(AND($CF277&lt;&gt;"",IFERROR(INDEX(subsample_country_map!$D:$D,MATCH($CF277,subsample_country_map!$A:$A,0)),"")&lt;&gt;""),INDEX(subsample_country_map!$D:$D,MATCH($CF277,subsample_country_map!$A:$A,0)),INDEX(lookup!$AC:$AC,MATCH($A277,lookup!$A:$A,0)))</f>
        <v>1_western</v>
      </c>
      <c r="AN277" s="0" t="str">
        <f aca="false">IF(AND($CF277&lt;&gt;"",IFERROR(INDEX(subsample_country_map!$E:$E,MATCH($CF277,subsample_country_map!$A:$A,0)),"")&lt;&gt;""),INDEX(subsample_country_map!$E:$E,MATCH($CF277,subsample_country_map!$A:$A,0)),INDEX(lookup!$AD:$AD,MATCH($A277,lookup!$A:$A,0)))</f>
        <v>1_common law</v>
      </c>
      <c r="AO277" s="0" t="str">
        <f aca="false">INDEX(lookup!$Y:$Y,MATCH($A277,lookup!$A:$A,0))</f>
        <v>1_not published</v>
      </c>
      <c r="AP277" s="0" t="str">
        <f aca="false">INDEX(lookup!$Z:$Z,MATCH($A277,lookup!$A:$A,0))</f>
        <v>99_NCE</v>
      </c>
      <c r="AQ277" s="0" t="str">
        <f aca="false">INDEX(lookup!$W:$W,MATCH($A277,lookup!$A:$A,0))</f>
        <v>1_fin/acc/econ</v>
      </c>
      <c r="AS277" s="0" t="s">
        <v>91</v>
      </c>
      <c r="AT277" s="0" t="s">
        <v>397</v>
      </c>
      <c r="AU277" s="0" t="s">
        <v>311</v>
      </c>
      <c r="AV277" s="0" t="s">
        <v>1141</v>
      </c>
      <c r="AX277" s="0" t="s">
        <v>1142</v>
      </c>
      <c r="BA277" s="0" t="n">
        <v>4097</v>
      </c>
      <c r="BB277" s="0" t="s">
        <v>95</v>
      </c>
      <c r="BC277" s="0" t="s">
        <v>868</v>
      </c>
      <c r="BD277" s="0" t="s">
        <v>33</v>
      </c>
      <c r="BE277" s="0" t="s">
        <v>389</v>
      </c>
      <c r="BF277" s="0" t="s">
        <v>1123</v>
      </c>
      <c r="BG277" s="0" t="s">
        <v>1124</v>
      </c>
      <c r="BH277" s="0" t="s">
        <v>1125</v>
      </c>
      <c r="BI277" s="0" t="s">
        <v>316</v>
      </c>
      <c r="BJ277" s="0" t="s">
        <v>1139</v>
      </c>
      <c r="BK277" s="0" t="s">
        <v>1104</v>
      </c>
      <c r="BL277" s="0" t="s">
        <v>1143</v>
      </c>
      <c r="BM277" s="0" t="s">
        <v>916</v>
      </c>
      <c r="BN277" s="0" t="s">
        <v>937</v>
      </c>
      <c r="BO277" s="0" t="s">
        <v>769</v>
      </c>
      <c r="BP277" s="0" t="s">
        <v>904</v>
      </c>
      <c r="BQ277" s="0" t="s">
        <v>127</v>
      </c>
      <c r="BT277" s="0" t="n">
        <v>0</v>
      </c>
      <c r="BU277" s="0" t="s">
        <v>911</v>
      </c>
      <c r="BW277" s="0" t="n">
        <v>1995</v>
      </c>
      <c r="BX277" s="0" t="n">
        <v>2006</v>
      </c>
      <c r="BY277" s="0" t="s">
        <v>912</v>
      </c>
      <c r="BZ277" s="0" t="n">
        <v>2000.5</v>
      </c>
      <c r="CA277" s="0" t="n">
        <v>0</v>
      </c>
      <c r="CB277" s="0" t="n">
        <v>0</v>
      </c>
      <c r="CC277" s="0" t="n">
        <v>0</v>
      </c>
      <c r="CD277" s="0" t="n">
        <v>-0.0602686466228626</v>
      </c>
      <c r="CE277" s="0" t="n">
        <v>1</v>
      </c>
    </row>
    <row r="278" customFormat="false" ht="15" hidden="false" customHeight="false" outlineLevel="0" collapsed="false">
      <c r="A278" s="0" t="s">
        <v>904</v>
      </c>
      <c r="B278" s="0" t="n">
        <v>1583</v>
      </c>
      <c r="C278" s="0" t="n">
        <v>-0.117702084701067</v>
      </c>
      <c r="D278" s="0" t="n">
        <v>2068</v>
      </c>
      <c r="E278" s="0" t="n">
        <f aca="false">IF(ISNUMBER($BA278),$BA278,IF(AND(ISNUMBER($D278),ISNUMBER($BW278),ISNUMBER($BX278)),$D278*($BX278-$BW278+1),""))</f>
        <v>2068</v>
      </c>
      <c r="H278" s="0" t="s">
        <v>118</v>
      </c>
      <c r="I278" s="0" t="s">
        <v>119</v>
      </c>
      <c r="J278" s="0" t="n">
        <f aca="false">IF($BW278&lt;&gt;"",$BW278,"")</f>
        <v>1995</v>
      </c>
      <c r="K278" s="0" t="n">
        <f aca="false">IF($BX278&lt;&gt;"",$BX278,"")</f>
        <v>2006</v>
      </c>
      <c r="L278" s="0" t="n">
        <f aca="false">IF(AND(ISNUMBER($BW278),ISNUMBER($BX278)),($BW278+$BX278)/2,"")</f>
        <v>2000.5</v>
      </c>
      <c r="M278" s="0" t="n">
        <f aca="false">IF($L278&lt;&gt;"",$L278,"")</f>
        <v>2000.5</v>
      </c>
      <c r="N278" s="0" t="n">
        <f aca="false">IF(AND(ISNUMBER($BW278),ISNUMBER($BX278)),MIN(1,MAX(0,($BX278-2016+1)/($BX278-$BW278+1))),"")</f>
        <v>0</v>
      </c>
      <c r="O278" s="0" t="n">
        <f aca="false">IF(AND(ISNUMBER($BW278),ISNUMBER($BX278)),MIN(1,MAX(0,($BX278-2017+1)/($BX278-$BW278+1))),"")</f>
        <v>0</v>
      </c>
      <c r="P278" s="0" t="n">
        <f aca="false">IF(AND(ISNUMBER($BW278),ISNUMBER($BX278)),MIN(1,MAX(0,($BX278-2018+1)/($BX278-$BW278+1))),"")</f>
        <v>0</v>
      </c>
      <c r="Q278" s="0" t="n">
        <f aca="false">IF(AND(ISNUMBER($BW278),ISNUMBER($BX278)),MIN(1,MAX(0,($BX278-2019+1)/($BX278-$BW278+1))),"")</f>
        <v>0</v>
      </c>
      <c r="R278" s="0" t="n">
        <f aca="false">IF(AND(ISNUMBER($BW278),ISNUMBER($BX278)),MIN(1,MAX(0,($BX278-2016+1)/($BX278-$BW278+1))),"")</f>
        <v>0</v>
      </c>
      <c r="S278" s="0" t="n">
        <f aca="false">IF($L278&lt;&gt;"",IF($L278&gt;=2015.5,1,0),"")</f>
        <v>0</v>
      </c>
      <c r="T278" s="0" t="n">
        <f aca="false">IF($L278&lt;&gt;"",IF($L278&gt;=2016,1,0),"")</f>
        <v>0</v>
      </c>
      <c r="U278" s="0" t="n">
        <f aca="false">IF(ISNUMBER($BX278),IF($BX278&gt;=2016,1,0),"")</f>
        <v>0</v>
      </c>
      <c r="V278" s="0" t="n">
        <f aca="false">IF(ISNUMBER($BW278),IF($BW278&gt;=2016,1,0),"")</f>
        <v>0</v>
      </c>
      <c r="W278" s="0" t="str">
        <f aca="false">IF(AND(ISNUMBER($BW278),ISNUMBER($BX278)),IF($BW278&gt;=2016,"post-only",IF($BX278&lt;2016,"pre-only","mixed")),"")</f>
        <v>pre-only</v>
      </c>
      <c r="X278" s="0" t="n">
        <f aca="false">IF(AND(ISNUMBER($BW278),ISNUMBER($BX278)),MIN(1,MAX(0,($BX278-2017+1)/($BX278-$BW278+1))),"")</f>
        <v>0</v>
      </c>
      <c r="Y278" s="0" t="n">
        <f aca="false">IF(AND(ISNUMBER($BW278),ISNUMBER($BX278)),MIN(1,MAX(0,($BX278-2018+1)/($BX278-$BW278+1))),"")</f>
        <v>0</v>
      </c>
      <c r="Z278" s="0" t="n">
        <f aca="false">IF(AND(ISNUMBER($BW278),ISNUMBER($BX278)),MIN(1,MAX(0,($BX278-2019+1)/($BX278-$BW278+1))),"")</f>
        <v>0</v>
      </c>
      <c r="AA278" s="0" t="n">
        <f aca="false">IF(ISNUMBER($BX278),IF($BX278&gt;=2017,1,0),"")</f>
        <v>0</v>
      </c>
      <c r="AB278" s="0" t="n">
        <f aca="false">IF(ISNUMBER($BX278),IF($BX278&gt;=2018,1,0),"")</f>
        <v>0</v>
      </c>
      <c r="AC278" s="0" t="n">
        <f aca="false">IF(ISNUMBER($BX278),IF($BX278&gt;=2019,1,0),"")</f>
        <v>0</v>
      </c>
      <c r="AD278" s="0" t="n">
        <f aca="false">IF($L278&lt;&gt;"",IF($L278&gt;2013,1,0),"")</f>
        <v>0</v>
      </c>
      <c r="AE278" s="0" t="n">
        <f aca="false">IF($L278&lt;&gt;"",1+IF($L278&gt;2011,1,0)+IF($L278&gt;2014,1,0),"")</f>
        <v>1</v>
      </c>
      <c r="AF278" s="0" t="s">
        <v>747</v>
      </c>
      <c r="AG278" s="0" t="s">
        <v>88</v>
      </c>
      <c r="AH278" s="0" t="s">
        <v>89</v>
      </c>
      <c r="AI278" s="0" t="s">
        <v>334</v>
      </c>
      <c r="AJ278" s="0" t="s">
        <v>334</v>
      </c>
      <c r="AK278" s="0" t="str">
        <f aca="false">IF(AND($CF278&lt;&gt;"",IFERROR(INDEX(subsample_country_map!$B:$B,MATCH($CF278,subsample_country_map!$A:$A,0)),"")&lt;&gt;""),INDEX(subsample_country_map!$B:$B,MATCH($CF278,subsample_country_map!$A:$A,0)),INDEX(lookup!$AA:$AA,MATCH($A278,lookup!$A:$A,0)))</f>
        <v>1_US</v>
      </c>
      <c r="AL278" s="0" t="str">
        <f aca="false">IF(AND($CF278&lt;&gt;"",IFERROR(INDEX(subsample_country_map!$C:$C,MATCH($CF278,subsample_country_map!$A:$A,0)),"")&lt;&gt;""),INDEX(subsample_country_map!$C:$C,MATCH($CF278,subsample_country_map!$A:$A,0)),INDEX(lookup!$AB:$AB,MATCH($A278,lookup!$A:$A,0)))</f>
        <v>1_developed</v>
      </c>
      <c r="AM278" s="0" t="str">
        <f aca="false">IF(AND($CF278&lt;&gt;"",IFERROR(INDEX(subsample_country_map!$D:$D,MATCH($CF278,subsample_country_map!$A:$A,0)),"")&lt;&gt;""),INDEX(subsample_country_map!$D:$D,MATCH($CF278,subsample_country_map!$A:$A,0)),INDEX(lookup!$AC:$AC,MATCH($A278,lookup!$A:$A,0)))</f>
        <v>1_western</v>
      </c>
      <c r="AN278" s="0" t="str">
        <f aca="false">IF(AND($CF278&lt;&gt;"",IFERROR(INDEX(subsample_country_map!$E:$E,MATCH($CF278,subsample_country_map!$A:$A,0)),"")&lt;&gt;""),INDEX(subsample_country_map!$E:$E,MATCH($CF278,subsample_country_map!$A:$A,0)),INDEX(lookup!$AD:$AD,MATCH($A278,lookup!$A:$A,0)))</f>
        <v>1_common law</v>
      </c>
      <c r="AO278" s="0" t="str">
        <f aca="false">INDEX(lookup!$Y:$Y,MATCH($A278,lookup!$A:$A,0))</f>
        <v>1_not published</v>
      </c>
      <c r="AP278" s="0" t="str">
        <f aca="false">INDEX(lookup!$Z:$Z,MATCH($A278,lookup!$A:$A,0))</f>
        <v>99_NCE</v>
      </c>
      <c r="AQ278" s="0" t="str">
        <f aca="false">INDEX(lookup!$W:$W,MATCH($A278,lookup!$A:$A,0))</f>
        <v>1_fin/acc/econ</v>
      </c>
      <c r="AS278" s="0" t="s">
        <v>91</v>
      </c>
      <c r="AT278" s="0" t="s">
        <v>111</v>
      </c>
      <c r="AU278" s="0" t="s">
        <v>93</v>
      </c>
      <c r="AV278" s="0" t="s">
        <v>1144</v>
      </c>
      <c r="AX278" s="0" t="s">
        <v>1145</v>
      </c>
      <c r="BA278" s="0" t="n">
        <v>2068</v>
      </c>
      <c r="BB278" s="0" t="s">
        <v>95</v>
      </c>
      <c r="BC278" s="0" t="s">
        <v>122</v>
      </c>
      <c r="BD278" s="0" t="s">
        <v>33</v>
      </c>
      <c r="BE278" s="0" t="s">
        <v>98</v>
      </c>
      <c r="BI278" s="0" t="s">
        <v>427</v>
      </c>
      <c r="BJ278" s="0" t="s">
        <v>943</v>
      </c>
      <c r="BK278" s="0" t="s">
        <v>1146</v>
      </c>
      <c r="BL278" s="0" t="s">
        <v>1147</v>
      </c>
      <c r="BM278" s="0" t="s">
        <v>1148</v>
      </c>
      <c r="BN278" s="0" t="s">
        <v>753</v>
      </c>
      <c r="BO278" s="0" t="s">
        <v>769</v>
      </c>
      <c r="BP278" s="0" t="s">
        <v>904</v>
      </c>
      <c r="BQ278" s="0" t="s">
        <v>127</v>
      </c>
      <c r="BT278" s="0" t="n">
        <v>0</v>
      </c>
      <c r="BU278" s="0" t="s">
        <v>911</v>
      </c>
      <c r="BW278" s="0" t="n">
        <v>1995</v>
      </c>
      <c r="BX278" s="0" t="n">
        <v>2006</v>
      </c>
      <c r="BY278" s="0" t="s">
        <v>912</v>
      </c>
      <c r="BZ278" s="0" t="n">
        <v>2000.5</v>
      </c>
      <c r="CA278" s="0" t="n">
        <v>0</v>
      </c>
      <c r="CB278" s="0" t="n">
        <v>0</v>
      </c>
      <c r="CC278" s="0" t="n">
        <v>0</v>
      </c>
      <c r="CD278" s="0" t="n">
        <v>-0.118250187569018</v>
      </c>
      <c r="CE278" s="0" t="n">
        <v>1</v>
      </c>
    </row>
    <row r="279" customFormat="false" ht="15" hidden="false" customHeight="false" outlineLevel="0" collapsed="false">
      <c r="A279" s="0" t="s">
        <v>904</v>
      </c>
      <c r="B279" s="0" t="n">
        <v>1584</v>
      </c>
      <c r="C279" s="0" t="n">
        <v>-0.0537766188652157</v>
      </c>
      <c r="D279" s="0" t="n">
        <v>2242</v>
      </c>
      <c r="E279" s="0" t="n">
        <f aca="false">IF(ISNUMBER($BA279),$BA279,IF(AND(ISNUMBER($D279),ISNUMBER($BW279),ISNUMBER($BX279)),$D279*($BX279-$BW279+1),""))</f>
        <v>2242</v>
      </c>
      <c r="H279" s="0" t="s">
        <v>118</v>
      </c>
      <c r="I279" s="0" t="s">
        <v>119</v>
      </c>
      <c r="J279" s="0" t="n">
        <f aca="false">IF($BW279&lt;&gt;"",$BW279,"")</f>
        <v>1995</v>
      </c>
      <c r="K279" s="0" t="n">
        <f aca="false">IF($BX279&lt;&gt;"",$BX279,"")</f>
        <v>2006</v>
      </c>
      <c r="L279" s="0" t="n">
        <f aca="false">IF(AND(ISNUMBER($BW279),ISNUMBER($BX279)),($BW279+$BX279)/2,"")</f>
        <v>2000.5</v>
      </c>
      <c r="M279" s="0" t="n">
        <f aca="false">IF($L279&lt;&gt;"",$L279,"")</f>
        <v>2000.5</v>
      </c>
      <c r="N279" s="0" t="n">
        <f aca="false">IF(AND(ISNUMBER($BW279),ISNUMBER($BX279)),MIN(1,MAX(0,($BX279-2016+1)/($BX279-$BW279+1))),"")</f>
        <v>0</v>
      </c>
      <c r="O279" s="0" t="n">
        <f aca="false">IF(AND(ISNUMBER($BW279),ISNUMBER($BX279)),MIN(1,MAX(0,($BX279-2017+1)/($BX279-$BW279+1))),"")</f>
        <v>0</v>
      </c>
      <c r="P279" s="0" t="n">
        <f aca="false">IF(AND(ISNUMBER($BW279),ISNUMBER($BX279)),MIN(1,MAX(0,($BX279-2018+1)/($BX279-$BW279+1))),"")</f>
        <v>0</v>
      </c>
      <c r="Q279" s="0" t="n">
        <f aca="false">IF(AND(ISNUMBER($BW279),ISNUMBER($BX279)),MIN(1,MAX(0,($BX279-2019+1)/($BX279-$BW279+1))),"")</f>
        <v>0</v>
      </c>
      <c r="R279" s="0" t="n">
        <f aca="false">IF(AND(ISNUMBER($BW279),ISNUMBER($BX279)),MIN(1,MAX(0,($BX279-2016+1)/($BX279-$BW279+1))),"")</f>
        <v>0</v>
      </c>
      <c r="S279" s="0" t="n">
        <f aca="false">IF($L279&lt;&gt;"",IF($L279&gt;=2015.5,1,0),"")</f>
        <v>0</v>
      </c>
      <c r="T279" s="0" t="n">
        <f aca="false">IF($L279&lt;&gt;"",IF($L279&gt;=2016,1,0),"")</f>
        <v>0</v>
      </c>
      <c r="U279" s="0" t="n">
        <f aca="false">IF(ISNUMBER($BX279),IF($BX279&gt;=2016,1,0),"")</f>
        <v>0</v>
      </c>
      <c r="V279" s="0" t="n">
        <f aca="false">IF(ISNUMBER($BW279),IF($BW279&gt;=2016,1,0),"")</f>
        <v>0</v>
      </c>
      <c r="W279" s="0" t="str">
        <f aca="false">IF(AND(ISNUMBER($BW279),ISNUMBER($BX279)),IF($BW279&gt;=2016,"post-only",IF($BX279&lt;2016,"pre-only","mixed")),"")</f>
        <v>pre-only</v>
      </c>
      <c r="X279" s="0" t="n">
        <f aca="false">IF(AND(ISNUMBER($BW279),ISNUMBER($BX279)),MIN(1,MAX(0,($BX279-2017+1)/($BX279-$BW279+1))),"")</f>
        <v>0</v>
      </c>
      <c r="Y279" s="0" t="n">
        <f aca="false">IF(AND(ISNUMBER($BW279),ISNUMBER($BX279)),MIN(1,MAX(0,($BX279-2018+1)/($BX279-$BW279+1))),"")</f>
        <v>0</v>
      </c>
      <c r="Z279" s="0" t="n">
        <f aca="false">IF(AND(ISNUMBER($BW279),ISNUMBER($BX279)),MIN(1,MAX(0,($BX279-2019+1)/($BX279-$BW279+1))),"")</f>
        <v>0</v>
      </c>
      <c r="AA279" s="0" t="n">
        <f aca="false">IF(ISNUMBER($BX279),IF($BX279&gt;=2017,1,0),"")</f>
        <v>0</v>
      </c>
      <c r="AB279" s="0" t="n">
        <f aca="false">IF(ISNUMBER($BX279),IF($BX279&gt;=2018,1,0),"")</f>
        <v>0</v>
      </c>
      <c r="AC279" s="0" t="n">
        <f aca="false">IF(ISNUMBER($BX279),IF($BX279&gt;=2019,1,0),"")</f>
        <v>0</v>
      </c>
      <c r="AD279" s="0" t="n">
        <f aca="false">IF($L279&lt;&gt;"",IF($L279&gt;2013,1,0),"")</f>
        <v>0</v>
      </c>
      <c r="AE279" s="0" t="n">
        <f aca="false">IF($L279&lt;&gt;"",1+IF($L279&gt;2011,1,0)+IF($L279&gt;2014,1,0),"")</f>
        <v>1</v>
      </c>
      <c r="AF279" s="0" t="s">
        <v>310</v>
      </c>
      <c r="AG279" s="0" t="s">
        <v>88</v>
      </c>
      <c r="AH279" s="0" t="s">
        <v>89</v>
      </c>
      <c r="AI279" s="0" t="s">
        <v>334</v>
      </c>
      <c r="AJ279" s="0" t="s">
        <v>334</v>
      </c>
      <c r="AK279" s="0" t="str">
        <f aca="false">IF(AND($CF279&lt;&gt;"",IFERROR(INDEX(subsample_country_map!$B:$B,MATCH($CF279,subsample_country_map!$A:$A,0)),"")&lt;&gt;""),INDEX(subsample_country_map!$B:$B,MATCH($CF279,subsample_country_map!$A:$A,0)),INDEX(lookup!$AA:$AA,MATCH($A279,lookup!$A:$A,0)))</f>
        <v>1_US</v>
      </c>
      <c r="AL279" s="0" t="str">
        <f aca="false">IF(AND($CF279&lt;&gt;"",IFERROR(INDEX(subsample_country_map!$C:$C,MATCH($CF279,subsample_country_map!$A:$A,0)),"")&lt;&gt;""),INDEX(subsample_country_map!$C:$C,MATCH($CF279,subsample_country_map!$A:$A,0)),INDEX(lookup!$AB:$AB,MATCH($A279,lookup!$A:$A,0)))</f>
        <v>1_developed</v>
      </c>
      <c r="AM279" s="0" t="str">
        <f aca="false">IF(AND($CF279&lt;&gt;"",IFERROR(INDEX(subsample_country_map!$D:$D,MATCH($CF279,subsample_country_map!$A:$A,0)),"")&lt;&gt;""),INDEX(subsample_country_map!$D:$D,MATCH($CF279,subsample_country_map!$A:$A,0)),INDEX(lookup!$AC:$AC,MATCH($A279,lookup!$A:$A,0)))</f>
        <v>1_western</v>
      </c>
      <c r="AN279" s="0" t="str">
        <f aca="false">IF(AND($CF279&lt;&gt;"",IFERROR(INDEX(subsample_country_map!$E:$E,MATCH($CF279,subsample_country_map!$A:$A,0)),"")&lt;&gt;""),INDEX(subsample_country_map!$E:$E,MATCH($CF279,subsample_country_map!$A:$A,0)),INDEX(lookup!$AD:$AD,MATCH($A279,lookup!$A:$A,0)))</f>
        <v>1_common law</v>
      </c>
      <c r="AO279" s="0" t="str">
        <f aca="false">INDEX(lookup!$Y:$Y,MATCH($A279,lookup!$A:$A,0))</f>
        <v>1_not published</v>
      </c>
      <c r="AP279" s="0" t="str">
        <f aca="false">INDEX(lookup!$Z:$Z,MATCH($A279,lookup!$A:$A,0))</f>
        <v>99_NCE</v>
      </c>
      <c r="AQ279" s="0" t="str">
        <f aca="false">INDEX(lookup!$W:$W,MATCH($A279,lookup!$A:$A,0))</f>
        <v>1_fin/acc/econ</v>
      </c>
      <c r="AS279" s="0" t="s">
        <v>91</v>
      </c>
      <c r="AT279" s="0" t="s">
        <v>111</v>
      </c>
      <c r="AU279" s="0" t="s">
        <v>311</v>
      </c>
      <c r="AV279" s="0" t="s">
        <v>1149</v>
      </c>
      <c r="AX279" s="0" t="s">
        <v>1150</v>
      </c>
      <c r="BA279" s="0" t="n">
        <v>2242</v>
      </c>
      <c r="BB279" s="0" t="s">
        <v>95</v>
      </c>
      <c r="BC279" s="0" t="s">
        <v>868</v>
      </c>
      <c r="BD279" s="0" t="s">
        <v>33</v>
      </c>
      <c r="BE279" s="0" t="s">
        <v>98</v>
      </c>
      <c r="BI279" s="0" t="s">
        <v>427</v>
      </c>
      <c r="BJ279" s="0" t="s">
        <v>987</v>
      </c>
      <c r="BK279" s="0" t="s">
        <v>1146</v>
      </c>
      <c r="BL279" s="0" t="s">
        <v>1151</v>
      </c>
      <c r="BM279" s="0" t="s">
        <v>1148</v>
      </c>
      <c r="BN279" s="0" t="s">
        <v>929</v>
      </c>
      <c r="BO279" s="0" t="s">
        <v>769</v>
      </c>
      <c r="BP279" s="0" t="s">
        <v>904</v>
      </c>
      <c r="BQ279" s="0" t="s">
        <v>127</v>
      </c>
      <c r="BT279" s="0" t="n">
        <v>0</v>
      </c>
      <c r="BU279" s="0" t="s">
        <v>911</v>
      </c>
      <c r="BW279" s="0" t="n">
        <v>1995</v>
      </c>
      <c r="BX279" s="0" t="n">
        <v>2006</v>
      </c>
      <c r="BY279" s="0" t="s">
        <v>912</v>
      </c>
      <c r="BZ279" s="0" t="n">
        <v>2000.5</v>
      </c>
      <c r="CA279" s="0" t="n">
        <v>0</v>
      </c>
      <c r="CB279" s="0" t="n">
        <v>0</v>
      </c>
      <c r="CC279" s="0" t="n">
        <v>0</v>
      </c>
      <c r="CD279" s="0" t="n">
        <v>-0.05382854831212</v>
      </c>
      <c r="CE279" s="0" t="n">
        <v>1</v>
      </c>
    </row>
    <row r="280" customFormat="false" ht="15" hidden="false" customHeight="false" outlineLevel="0" collapsed="false">
      <c r="A280" s="0" t="s">
        <v>904</v>
      </c>
      <c r="B280" s="0" t="n">
        <v>1585</v>
      </c>
      <c r="C280" s="0" t="n">
        <v>-0.0355469863782966</v>
      </c>
      <c r="D280" s="0" t="n">
        <v>6420</v>
      </c>
      <c r="E280" s="0" t="n">
        <f aca="false">IF(ISNUMBER($BA280),$BA280,IF(AND(ISNUMBER($D280),ISNUMBER($BW280),ISNUMBER($BX280)),$D280*($BX280-$BW280+1),""))</f>
        <v>6420</v>
      </c>
      <c r="H280" s="0" t="s">
        <v>118</v>
      </c>
      <c r="I280" s="0" t="s">
        <v>119</v>
      </c>
      <c r="J280" s="0" t="n">
        <f aca="false">IF($BW280&lt;&gt;"",$BW280,"")</f>
        <v>1995</v>
      </c>
      <c r="K280" s="0" t="n">
        <f aca="false">IF($BX280&lt;&gt;"",$BX280,"")</f>
        <v>2006</v>
      </c>
      <c r="L280" s="0" t="n">
        <f aca="false">IF(AND(ISNUMBER($BW280),ISNUMBER($BX280)),($BW280+$BX280)/2,"")</f>
        <v>2000.5</v>
      </c>
      <c r="M280" s="0" t="n">
        <f aca="false">IF($L280&lt;&gt;"",$L280,"")</f>
        <v>2000.5</v>
      </c>
      <c r="N280" s="0" t="n">
        <f aca="false">IF(AND(ISNUMBER($BW280),ISNUMBER($BX280)),MIN(1,MAX(0,($BX280-2016+1)/($BX280-$BW280+1))),"")</f>
        <v>0</v>
      </c>
      <c r="O280" s="0" t="n">
        <f aca="false">IF(AND(ISNUMBER($BW280),ISNUMBER($BX280)),MIN(1,MAX(0,($BX280-2017+1)/($BX280-$BW280+1))),"")</f>
        <v>0</v>
      </c>
      <c r="P280" s="0" t="n">
        <f aca="false">IF(AND(ISNUMBER($BW280),ISNUMBER($BX280)),MIN(1,MAX(0,($BX280-2018+1)/($BX280-$BW280+1))),"")</f>
        <v>0</v>
      </c>
      <c r="Q280" s="0" t="n">
        <f aca="false">IF(AND(ISNUMBER($BW280),ISNUMBER($BX280)),MIN(1,MAX(0,($BX280-2019+1)/($BX280-$BW280+1))),"")</f>
        <v>0</v>
      </c>
      <c r="R280" s="0" t="n">
        <f aca="false">IF(AND(ISNUMBER($BW280),ISNUMBER($BX280)),MIN(1,MAX(0,($BX280-2016+1)/($BX280-$BW280+1))),"")</f>
        <v>0</v>
      </c>
      <c r="S280" s="0" t="n">
        <f aca="false">IF($L280&lt;&gt;"",IF($L280&gt;=2015.5,1,0),"")</f>
        <v>0</v>
      </c>
      <c r="T280" s="0" t="n">
        <f aca="false">IF($L280&lt;&gt;"",IF($L280&gt;=2016,1,0),"")</f>
        <v>0</v>
      </c>
      <c r="U280" s="0" t="n">
        <f aca="false">IF(ISNUMBER($BX280),IF($BX280&gt;=2016,1,0),"")</f>
        <v>0</v>
      </c>
      <c r="V280" s="0" t="n">
        <f aca="false">IF(ISNUMBER($BW280),IF($BW280&gt;=2016,1,0),"")</f>
        <v>0</v>
      </c>
      <c r="W280" s="0" t="str">
        <f aca="false">IF(AND(ISNUMBER($BW280),ISNUMBER($BX280)),IF($BW280&gt;=2016,"post-only",IF($BX280&lt;2016,"pre-only","mixed")),"")</f>
        <v>pre-only</v>
      </c>
      <c r="X280" s="0" t="n">
        <f aca="false">IF(AND(ISNUMBER($BW280),ISNUMBER($BX280)),MIN(1,MAX(0,($BX280-2017+1)/($BX280-$BW280+1))),"")</f>
        <v>0</v>
      </c>
      <c r="Y280" s="0" t="n">
        <f aca="false">IF(AND(ISNUMBER($BW280),ISNUMBER($BX280)),MIN(1,MAX(0,($BX280-2018+1)/($BX280-$BW280+1))),"")</f>
        <v>0</v>
      </c>
      <c r="Z280" s="0" t="n">
        <f aca="false">IF(AND(ISNUMBER($BW280),ISNUMBER($BX280)),MIN(1,MAX(0,($BX280-2019+1)/($BX280-$BW280+1))),"")</f>
        <v>0</v>
      </c>
      <c r="AA280" s="0" t="n">
        <f aca="false">IF(ISNUMBER($BX280),IF($BX280&gt;=2017,1,0),"")</f>
        <v>0</v>
      </c>
      <c r="AB280" s="0" t="n">
        <f aca="false">IF(ISNUMBER($BX280),IF($BX280&gt;=2018,1,0),"")</f>
        <v>0</v>
      </c>
      <c r="AC280" s="0" t="n">
        <f aca="false">IF(ISNUMBER($BX280),IF($BX280&gt;=2019,1,0),"")</f>
        <v>0</v>
      </c>
      <c r="AD280" s="0" t="n">
        <f aca="false">IF($L280&lt;&gt;"",IF($L280&gt;2013,1,0),"")</f>
        <v>0</v>
      </c>
      <c r="AE280" s="0" t="n">
        <f aca="false">IF($L280&lt;&gt;"",1+IF($L280&gt;2011,1,0)+IF($L280&gt;2014,1,0),"")</f>
        <v>1</v>
      </c>
      <c r="AF280" s="0" t="s">
        <v>310</v>
      </c>
      <c r="AG280" s="0" t="s">
        <v>88</v>
      </c>
      <c r="AH280" s="0" t="s">
        <v>89</v>
      </c>
      <c r="AI280" s="0" t="s">
        <v>334</v>
      </c>
      <c r="AJ280" s="0" t="s">
        <v>334</v>
      </c>
      <c r="AK280" s="0" t="str">
        <f aca="false">IF(AND($CF280&lt;&gt;"",IFERROR(INDEX(subsample_country_map!$B:$B,MATCH($CF280,subsample_country_map!$A:$A,0)),"")&lt;&gt;""),INDEX(subsample_country_map!$B:$B,MATCH($CF280,subsample_country_map!$A:$A,0)),INDEX(lookup!$AA:$AA,MATCH($A280,lookup!$A:$A,0)))</f>
        <v>1_US</v>
      </c>
      <c r="AL280" s="0" t="str">
        <f aca="false">IF(AND($CF280&lt;&gt;"",IFERROR(INDEX(subsample_country_map!$C:$C,MATCH($CF280,subsample_country_map!$A:$A,0)),"")&lt;&gt;""),INDEX(subsample_country_map!$C:$C,MATCH($CF280,subsample_country_map!$A:$A,0)),INDEX(lookup!$AB:$AB,MATCH($A280,lookup!$A:$A,0)))</f>
        <v>1_developed</v>
      </c>
      <c r="AM280" s="0" t="str">
        <f aca="false">IF(AND($CF280&lt;&gt;"",IFERROR(INDEX(subsample_country_map!$D:$D,MATCH($CF280,subsample_country_map!$A:$A,0)),"")&lt;&gt;""),INDEX(subsample_country_map!$D:$D,MATCH($CF280,subsample_country_map!$A:$A,0)),INDEX(lookup!$AC:$AC,MATCH($A280,lookup!$A:$A,0)))</f>
        <v>1_western</v>
      </c>
      <c r="AN280" s="0" t="str">
        <f aca="false">IF(AND($CF280&lt;&gt;"",IFERROR(INDEX(subsample_country_map!$E:$E,MATCH($CF280,subsample_country_map!$A:$A,0)),"")&lt;&gt;""),INDEX(subsample_country_map!$E:$E,MATCH($CF280,subsample_country_map!$A:$A,0)),INDEX(lookup!$AD:$AD,MATCH($A280,lookup!$A:$A,0)))</f>
        <v>1_common law</v>
      </c>
      <c r="AO280" s="0" t="str">
        <f aca="false">INDEX(lookup!$Y:$Y,MATCH($A280,lookup!$A:$A,0))</f>
        <v>1_not published</v>
      </c>
      <c r="AP280" s="0" t="str">
        <f aca="false">INDEX(lookup!$Z:$Z,MATCH($A280,lookup!$A:$A,0))</f>
        <v>99_NCE</v>
      </c>
      <c r="AQ280" s="0" t="str">
        <f aca="false">INDEX(lookup!$W:$W,MATCH($A280,lookup!$A:$A,0))</f>
        <v>1_fin/acc/econ</v>
      </c>
      <c r="AS280" s="0" t="s">
        <v>91</v>
      </c>
      <c r="AT280" s="0" t="s">
        <v>111</v>
      </c>
      <c r="AU280" s="0" t="s">
        <v>311</v>
      </c>
      <c r="AV280" s="0" t="s">
        <v>1152</v>
      </c>
      <c r="AX280" s="0" t="s">
        <v>1153</v>
      </c>
      <c r="BA280" s="0" t="n">
        <v>6420</v>
      </c>
      <c r="BB280" s="0" t="s">
        <v>95</v>
      </c>
      <c r="BC280" s="0" t="s">
        <v>868</v>
      </c>
      <c r="BD280" s="0" t="s">
        <v>33</v>
      </c>
      <c r="BE280" s="0" t="s">
        <v>98</v>
      </c>
      <c r="BI280" s="0" t="s">
        <v>427</v>
      </c>
      <c r="BJ280" s="0" t="s">
        <v>1020</v>
      </c>
      <c r="BK280" s="0" t="s">
        <v>1146</v>
      </c>
      <c r="BL280" s="0" t="s">
        <v>1154</v>
      </c>
      <c r="BM280" s="0" t="s">
        <v>1148</v>
      </c>
      <c r="BN280" s="0" t="s">
        <v>937</v>
      </c>
      <c r="BO280" s="0" t="s">
        <v>769</v>
      </c>
      <c r="BP280" s="0" t="s">
        <v>904</v>
      </c>
      <c r="BQ280" s="0" t="s">
        <v>127</v>
      </c>
      <c r="BT280" s="0" t="n">
        <v>0</v>
      </c>
      <c r="BU280" s="0" t="s">
        <v>911</v>
      </c>
      <c r="BW280" s="0" t="n">
        <v>1995</v>
      </c>
      <c r="BX280" s="0" t="n">
        <v>2006</v>
      </c>
      <c r="BY280" s="0" t="s">
        <v>912</v>
      </c>
      <c r="BZ280" s="0" t="n">
        <v>2000.5</v>
      </c>
      <c r="CA280" s="0" t="n">
        <v>0</v>
      </c>
      <c r="CB280" s="0" t="n">
        <v>0</v>
      </c>
      <c r="CC280" s="0" t="n">
        <v>0</v>
      </c>
      <c r="CD280" s="0" t="n">
        <v>-0.0355619699911335</v>
      </c>
      <c r="CE280" s="0" t="n">
        <v>1</v>
      </c>
    </row>
    <row r="281" customFormat="false" ht="15" hidden="false" customHeight="false" outlineLevel="0" collapsed="false">
      <c r="A281" s="0" t="s">
        <v>904</v>
      </c>
      <c r="B281" s="0" t="n">
        <v>1586</v>
      </c>
      <c r="C281" s="0" t="n">
        <v>-0.0278230290028821</v>
      </c>
      <c r="D281" s="0" t="n">
        <v>2148</v>
      </c>
      <c r="E281" s="0" t="n">
        <f aca="false">IF(ISNUMBER($BA281),$BA281,IF(AND(ISNUMBER($D281),ISNUMBER($BW281),ISNUMBER($BX281)),$D281*($BX281-$BW281+1),""))</f>
        <v>2148</v>
      </c>
      <c r="H281" s="0" t="s">
        <v>118</v>
      </c>
      <c r="I281" s="0" t="s">
        <v>119</v>
      </c>
      <c r="J281" s="0" t="n">
        <f aca="false">IF($BW281&lt;&gt;"",$BW281,"")</f>
        <v>1995</v>
      </c>
      <c r="K281" s="0" t="n">
        <f aca="false">IF($BX281&lt;&gt;"",$BX281,"")</f>
        <v>2006</v>
      </c>
      <c r="L281" s="0" t="n">
        <f aca="false">IF(AND(ISNUMBER($BW281),ISNUMBER($BX281)),($BW281+$BX281)/2,"")</f>
        <v>2000.5</v>
      </c>
      <c r="M281" s="0" t="n">
        <f aca="false">IF($L281&lt;&gt;"",$L281,"")</f>
        <v>2000.5</v>
      </c>
      <c r="N281" s="0" t="n">
        <f aca="false">IF(AND(ISNUMBER($BW281),ISNUMBER($BX281)),MIN(1,MAX(0,($BX281-2016+1)/($BX281-$BW281+1))),"")</f>
        <v>0</v>
      </c>
      <c r="O281" s="0" t="n">
        <f aca="false">IF(AND(ISNUMBER($BW281),ISNUMBER($BX281)),MIN(1,MAX(0,($BX281-2017+1)/($BX281-$BW281+1))),"")</f>
        <v>0</v>
      </c>
      <c r="P281" s="0" t="n">
        <f aca="false">IF(AND(ISNUMBER($BW281),ISNUMBER($BX281)),MIN(1,MAX(0,($BX281-2018+1)/($BX281-$BW281+1))),"")</f>
        <v>0</v>
      </c>
      <c r="Q281" s="0" t="n">
        <f aca="false">IF(AND(ISNUMBER($BW281),ISNUMBER($BX281)),MIN(1,MAX(0,($BX281-2019+1)/($BX281-$BW281+1))),"")</f>
        <v>0</v>
      </c>
      <c r="R281" s="0" t="n">
        <f aca="false">IF(AND(ISNUMBER($BW281),ISNUMBER($BX281)),MIN(1,MAX(0,($BX281-2016+1)/($BX281-$BW281+1))),"")</f>
        <v>0</v>
      </c>
      <c r="S281" s="0" t="n">
        <f aca="false">IF($L281&lt;&gt;"",IF($L281&gt;=2015.5,1,0),"")</f>
        <v>0</v>
      </c>
      <c r="T281" s="0" t="n">
        <f aca="false">IF($L281&lt;&gt;"",IF($L281&gt;=2016,1,0),"")</f>
        <v>0</v>
      </c>
      <c r="U281" s="0" t="n">
        <f aca="false">IF(ISNUMBER($BX281),IF($BX281&gt;=2016,1,0),"")</f>
        <v>0</v>
      </c>
      <c r="V281" s="0" t="n">
        <f aca="false">IF(ISNUMBER($BW281),IF($BW281&gt;=2016,1,0),"")</f>
        <v>0</v>
      </c>
      <c r="W281" s="0" t="str">
        <f aca="false">IF(AND(ISNUMBER($BW281),ISNUMBER($BX281)),IF($BW281&gt;=2016,"post-only",IF($BX281&lt;2016,"pre-only","mixed")),"")</f>
        <v>pre-only</v>
      </c>
      <c r="X281" s="0" t="n">
        <f aca="false">IF(AND(ISNUMBER($BW281),ISNUMBER($BX281)),MIN(1,MAX(0,($BX281-2017+1)/($BX281-$BW281+1))),"")</f>
        <v>0</v>
      </c>
      <c r="Y281" s="0" t="n">
        <f aca="false">IF(AND(ISNUMBER($BW281),ISNUMBER($BX281)),MIN(1,MAX(0,($BX281-2018+1)/($BX281-$BW281+1))),"")</f>
        <v>0</v>
      </c>
      <c r="Z281" s="0" t="n">
        <f aca="false">IF(AND(ISNUMBER($BW281),ISNUMBER($BX281)),MIN(1,MAX(0,($BX281-2019+1)/($BX281-$BW281+1))),"")</f>
        <v>0</v>
      </c>
      <c r="AA281" s="0" t="n">
        <f aca="false">IF(ISNUMBER($BX281),IF($BX281&gt;=2017,1,0),"")</f>
        <v>0</v>
      </c>
      <c r="AB281" s="0" t="n">
        <f aca="false">IF(ISNUMBER($BX281),IF($BX281&gt;=2018,1,0),"")</f>
        <v>0</v>
      </c>
      <c r="AC281" s="0" t="n">
        <f aca="false">IF(ISNUMBER($BX281),IF($BX281&gt;=2019,1,0),"")</f>
        <v>0</v>
      </c>
      <c r="AD281" s="0" t="n">
        <f aca="false">IF($L281&lt;&gt;"",IF($L281&gt;2013,1,0),"")</f>
        <v>0</v>
      </c>
      <c r="AE281" s="0" t="n">
        <f aca="false">IF($L281&lt;&gt;"",1+IF($L281&gt;2011,1,0)+IF($L281&gt;2014,1,0),"")</f>
        <v>1</v>
      </c>
      <c r="AF281" s="0" t="s">
        <v>747</v>
      </c>
      <c r="AG281" s="0" t="s">
        <v>88</v>
      </c>
      <c r="AH281" s="0" t="s">
        <v>89</v>
      </c>
      <c r="AI281" s="0" t="s">
        <v>334</v>
      </c>
      <c r="AJ281" s="0" t="s">
        <v>334</v>
      </c>
      <c r="AK281" s="0" t="str">
        <f aca="false">IF(AND($CF281&lt;&gt;"",IFERROR(INDEX(subsample_country_map!$B:$B,MATCH($CF281,subsample_country_map!$A:$A,0)),"")&lt;&gt;""),INDEX(subsample_country_map!$B:$B,MATCH($CF281,subsample_country_map!$A:$A,0)),INDEX(lookup!$AA:$AA,MATCH($A281,lookup!$A:$A,0)))</f>
        <v>1_US</v>
      </c>
      <c r="AL281" s="0" t="str">
        <f aca="false">IF(AND($CF281&lt;&gt;"",IFERROR(INDEX(subsample_country_map!$C:$C,MATCH($CF281,subsample_country_map!$A:$A,0)),"")&lt;&gt;""),INDEX(subsample_country_map!$C:$C,MATCH($CF281,subsample_country_map!$A:$A,0)),INDEX(lookup!$AB:$AB,MATCH($A281,lookup!$A:$A,0)))</f>
        <v>1_developed</v>
      </c>
      <c r="AM281" s="0" t="str">
        <f aca="false">IF(AND($CF281&lt;&gt;"",IFERROR(INDEX(subsample_country_map!$D:$D,MATCH($CF281,subsample_country_map!$A:$A,0)),"")&lt;&gt;""),INDEX(subsample_country_map!$D:$D,MATCH($CF281,subsample_country_map!$A:$A,0)),INDEX(lookup!$AC:$AC,MATCH($A281,lookup!$A:$A,0)))</f>
        <v>1_western</v>
      </c>
      <c r="AN281" s="0" t="str">
        <f aca="false">IF(AND($CF281&lt;&gt;"",IFERROR(INDEX(subsample_country_map!$E:$E,MATCH($CF281,subsample_country_map!$A:$A,0)),"")&lt;&gt;""),INDEX(subsample_country_map!$E:$E,MATCH($CF281,subsample_country_map!$A:$A,0)),INDEX(lookup!$AD:$AD,MATCH($A281,lookup!$A:$A,0)))</f>
        <v>1_common law</v>
      </c>
      <c r="AO281" s="0" t="str">
        <f aca="false">INDEX(lookup!$Y:$Y,MATCH($A281,lookup!$A:$A,0))</f>
        <v>1_not published</v>
      </c>
      <c r="AP281" s="0" t="str">
        <f aca="false">INDEX(lookup!$Z:$Z,MATCH($A281,lookup!$A:$A,0))</f>
        <v>99_NCE</v>
      </c>
      <c r="AQ281" s="0" t="str">
        <f aca="false">INDEX(lookup!$W:$W,MATCH($A281,lookup!$A:$A,0))</f>
        <v>1_fin/acc/econ</v>
      </c>
      <c r="AS281" s="0" t="s">
        <v>91</v>
      </c>
      <c r="AT281" s="0" t="s">
        <v>111</v>
      </c>
      <c r="AU281" s="0" t="s">
        <v>93</v>
      </c>
      <c r="AV281" s="0" t="s">
        <v>1155</v>
      </c>
      <c r="AX281" s="0" t="s">
        <v>1156</v>
      </c>
      <c r="BA281" s="0" t="n">
        <v>2148</v>
      </c>
      <c r="BB281" s="0" t="s">
        <v>95</v>
      </c>
      <c r="BC281" s="0" t="s">
        <v>122</v>
      </c>
      <c r="BD281" s="0" t="s">
        <v>33</v>
      </c>
      <c r="BE281" s="0" t="s">
        <v>98</v>
      </c>
      <c r="BI281" s="0" t="s">
        <v>763</v>
      </c>
      <c r="BJ281" s="0" t="s">
        <v>1157</v>
      </c>
      <c r="BK281" s="0" t="s">
        <v>1158</v>
      </c>
      <c r="BL281" s="0" t="s">
        <v>1159</v>
      </c>
      <c r="BM281" s="0" t="s">
        <v>910</v>
      </c>
      <c r="BN281" s="0" t="s">
        <v>1160</v>
      </c>
      <c r="BO281" s="0" t="s">
        <v>769</v>
      </c>
      <c r="BP281" s="0" t="s">
        <v>904</v>
      </c>
      <c r="BQ281" s="0" t="s">
        <v>127</v>
      </c>
      <c r="BT281" s="0" t="n">
        <v>0</v>
      </c>
      <c r="BU281" s="0" t="s">
        <v>911</v>
      </c>
      <c r="BW281" s="0" t="n">
        <v>1995</v>
      </c>
      <c r="BX281" s="0" t="n">
        <v>2006</v>
      </c>
      <c r="BY281" s="0" t="s">
        <v>912</v>
      </c>
      <c r="BZ281" s="0" t="n">
        <v>2000.5</v>
      </c>
      <c r="CA281" s="0" t="n">
        <v>0</v>
      </c>
      <c r="CB281" s="0" t="n">
        <v>0</v>
      </c>
      <c r="CC281" s="0" t="n">
        <v>0</v>
      </c>
      <c r="CD281" s="0" t="n">
        <v>-0.0278302118025394</v>
      </c>
      <c r="CE281" s="0" t="n">
        <v>1</v>
      </c>
    </row>
    <row r="282" customFormat="false" ht="15" hidden="false" customHeight="false" outlineLevel="0" collapsed="false">
      <c r="A282" s="0" t="s">
        <v>904</v>
      </c>
      <c r="B282" s="0" t="n">
        <v>1587</v>
      </c>
      <c r="C282" s="0" t="n">
        <v>-0.0652378057595495</v>
      </c>
      <c r="D282" s="0" t="n">
        <v>2148</v>
      </c>
      <c r="E282" s="0" t="n">
        <f aca="false">IF(ISNUMBER($BA282),$BA282,IF(AND(ISNUMBER($D282),ISNUMBER($BW282),ISNUMBER($BX282)),$D282*($BX282-$BW282+1),""))</f>
        <v>2148</v>
      </c>
      <c r="H282" s="0" t="s">
        <v>118</v>
      </c>
      <c r="I282" s="0" t="s">
        <v>119</v>
      </c>
      <c r="J282" s="0" t="n">
        <f aca="false">IF($BW282&lt;&gt;"",$BW282,"")</f>
        <v>1995</v>
      </c>
      <c r="K282" s="0" t="n">
        <f aca="false">IF($BX282&lt;&gt;"",$BX282,"")</f>
        <v>2006</v>
      </c>
      <c r="L282" s="0" t="n">
        <f aca="false">IF(AND(ISNUMBER($BW282),ISNUMBER($BX282)),($BW282+$BX282)/2,"")</f>
        <v>2000.5</v>
      </c>
      <c r="M282" s="0" t="n">
        <f aca="false">IF($L282&lt;&gt;"",$L282,"")</f>
        <v>2000.5</v>
      </c>
      <c r="N282" s="0" t="n">
        <f aca="false">IF(AND(ISNUMBER($BW282),ISNUMBER($BX282)),MIN(1,MAX(0,($BX282-2016+1)/($BX282-$BW282+1))),"")</f>
        <v>0</v>
      </c>
      <c r="O282" s="0" t="n">
        <f aca="false">IF(AND(ISNUMBER($BW282),ISNUMBER($BX282)),MIN(1,MAX(0,($BX282-2017+1)/($BX282-$BW282+1))),"")</f>
        <v>0</v>
      </c>
      <c r="P282" s="0" t="n">
        <f aca="false">IF(AND(ISNUMBER($BW282),ISNUMBER($BX282)),MIN(1,MAX(0,($BX282-2018+1)/($BX282-$BW282+1))),"")</f>
        <v>0</v>
      </c>
      <c r="Q282" s="0" t="n">
        <f aca="false">IF(AND(ISNUMBER($BW282),ISNUMBER($BX282)),MIN(1,MAX(0,($BX282-2019+1)/($BX282-$BW282+1))),"")</f>
        <v>0</v>
      </c>
      <c r="R282" s="0" t="n">
        <f aca="false">IF(AND(ISNUMBER($BW282),ISNUMBER($BX282)),MIN(1,MAX(0,($BX282-2016+1)/($BX282-$BW282+1))),"")</f>
        <v>0</v>
      </c>
      <c r="S282" s="0" t="n">
        <f aca="false">IF($L282&lt;&gt;"",IF($L282&gt;=2015.5,1,0),"")</f>
        <v>0</v>
      </c>
      <c r="T282" s="0" t="n">
        <f aca="false">IF($L282&lt;&gt;"",IF($L282&gt;=2016,1,0),"")</f>
        <v>0</v>
      </c>
      <c r="U282" s="0" t="n">
        <f aca="false">IF(ISNUMBER($BX282),IF($BX282&gt;=2016,1,0),"")</f>
        <v>0</v>
      </c>
      <c r="V282" s="0" t="n">
        <f aca="false">IF(ISNUMBER($BW282),IF($BW282&gt;=2016,1,0),"")</f>
        <v>0</v>
      </c>
      <c r="W282" s="0" t="str">
        <f aca="false">IF(AND(ISNUMBER($BW282),ISNUMBER($BX282)),IF($BW282&gt;=2016,"post-only",IF($BX282&lt;2016,"pre-only","mixed")),"")</f>
        <v>pre-only</v>
      </c>
      <c r="X282" s="0" t="n">
        <f aca="false">IF(AND(ISNUMBER($BW282),ISNUMBER($BX282)),MIN(1,MAX(0,($BX282-2017+1)/($BX282-$BW282+1))),"")</f>
        <v>0</v>
      </c>
      <c r="Y282" s="0" t="n">
        <f aca="false">IF(AND(ISNUMBER($BW282),ISNUMBER($BX282)),MIN(1,MAX(0,($BX282-2018+1)/($BX282-$BW282+1))),"")</f>
        <v>0</v>
      </c>
      <c r="Z282" s="0" t="n">
        <f aca="false">IF(AND(ISNUMBER($BW282),ISNUMBER($BX282)),MIN(1,MAX(0,($BX282-2019+1)/($BX282-$BW282+1))),"")</f>
        <v>0</v>
      </c>
      <c r="AA282" s="0" t="n">
        <f aca="false">IF(ISNUMBER($BX282),IF($BX282&gt;=2017,1,0),"")</f>
        <v>0</v>
      </c>
      <c r="AB282" s="0" t="n">
        <f aca="false">IF(ISNUMBER($BX282),IF($BX282&gt;=2018,1,0),"")</f>
        <v>0</v>
      </c>
      <c r="AC282" s="0" t="n">
        <f aca="false">IF(ISNUMBER($BX282),IF($BX282&gt;=2019,1,0),"")</f>
        <v>0</v>
      </c>
      <c r="AD282" s="0" t="n">
        <f aca="false">IF($L282&lt;&gt;"",IF($L282&gt;2013,1,0),"")</f>
        <v>0</v>
      </c>
      <c r="AE282" s="0" t="n">
        <f aca="false">IF($L282&lt;&gt;"",1+IF($L282&gt;2011,1,0)+IF($L282&gt;2014,1,0),"")</f>
        <v>1</v>
      </c>
      <c r="AF282" s="0" t="s">
        <v>747</v>
      </c>
      <c r="AG282" s="0" t="s">
        <v>88</v>
      </c>
      <c r="AH282" s="0" t="s">
        <v>89</v>
      </c>
      <c r="AI282" s="0" t="s">
        <v>334</v>
      </c>
      <c r="AJ282" s="0" t="s">
        <v>334</v>
      </c>
      <c r="AK282" s="0" t="str">
        <f aca="false">IF(AND($CF282&lt;&gt;"",IFERROR(INDEX(subsample_country_map!$B:$B,MATCH($CF282,subsample_country_map!$A:$A,0)),"")&lt;&gt;""),INDEX(subsample_country_map!$B:$B,MATCH($CF282,subsample_country_map!$A:$A,0)),INDEX(lookup!$AA:$AA,MATCH($A282,lookup!$A:$A,0)))</f>
        <v>1_US</v>
      </c>
      <c r="AL282" s="0" t="str">
        <f aca="false">IF(AND($CF282&lt;&gt;"",IFERROR(INDEX(subsample_country_map!$C:$C,MATCH($CF282,subsample_country_map!$A:$A,0)),"")&lt;&gt;""),INDEX(subsample_country_map!$C:$C,MATCH($CF282,subsample_country_map!$A:$A,0)),INDEX(lookup!$AB:$AB,MATCH($A282,lookup!$A:$A,0)))</f>
        <v>1_developed</v>
      </c>
      <c r="AM282" s="0" t="str">
        <f aca="false">IF(AND($CF282&lt;&gt;"",IFERROR(INDEX(subsample_country_map!$D:$D,MATCH($CF282,subsample_country_map!$A:$A,0)),"")&lt;&gt;""),INDEX(subsample_country_map!$D:$D,MATCH($CF282,subsample_country_map!$A:$A,0)),INDEX(lookup!$AC:$AC,MATCH($A282,lookup!$A:$A,0)))</f>
        <v>1_western</v>
      </c>
      <c r="AN282" s="0" t="str">
        <f aca="false">IF(AND($CF282&lt;&gt;"",IFERROR(INDEX(subsample_country_map!$E:$E,MATCH($CF282,subsample_country_map!$A:$A,0)),"")&lt;&gt;""),INDEX(subsample_country_map!$E:$E,MATCH($CF282,subsample_country_map!$A:$A,0)),INDEX(lookup!$AD:$AD,MATCH($A282,lookup!$A:$A,0)))</f>
        <v>1_common law</v>
      </c>
      <c r="AO282" s="0" t="str">
        <f aca="false">INDEX(lookup!$Y:$Y,MATCH($A282,lookup!$A:$A,0))</f>
        <v>1_not published</v>
      </c>
      <c r="AP282" s="0" t="str">
        <f aca="false">INDEX(lookup!$Z:$Z,MATCH($A282,lookup!$A:$A,0))</f>
        <v>99_NCE</v>
      </c>
      <c r="AQ282" s="0" t="str">
        <f aca="false">INDEX(lookup!$W:$W,MATCH($A282,lookup!$A:$A,0))</f>
        <v>1_fin/acc/econ</v>
      </c>
      <c r="AS282" s="0" t="s">
        <v>91</v>
      </c>
      <c r="AT282" s="0" t="s">
        <v>397</v>
      </c>
      <c r="AU282" s="0" t="s">
        <v>93</v>
      </c>
      <c r="AV282" s="0" t="s">
        <v>1161</v>
      </c>
      <c r="AX282" s="0" t="s">
        <v>1162</v>
      </c>
      <c r="BA282" s="0" t="n">
        <v>2148</v>
      </c>
      <c r="BB282" s="0" t="s">
        <v>95</v>
      </c>
      <c r="BC282" s="0" t="s">
        <v>122</v>
      </c>
      <c r="BD282" s="0" t="s">
        <v>33</v>
      </c>
      <c r="BE282" s="0" t="s">
        <v>98</v>
      </c>
      <c r="BI282" s="0" t="s">
        <v>763</v>
      </c>
      <c r="BJ282" s="0" t="s">
        <v>1157</v>
      </c>
      <c r="BK282" s="0" t="s">
        <v>1158</v>
      </c>
      <c r="BL282" s="0" t="s">
        <v>1163</v>
      </c>
      <c r="BM282" s="0" t="s">
        <v>916</v>
      </c>
      <c r="BN282" s="0" t="s">
        <v>1160</v>
      </c>
      <c r="BO282" s="0" t="s">
        <v>769</v>
      </c>
      <c r="BP282" s="0" t="s">
        <v>904</v>
      </c>
      <c r="BQ282" s="0" t="s">
        <v>127</v>
      </c>
      <c r="BT282" s="0" t="n">
        <v>0</v>
      </c>
      <c r="BU282" s="0" t="s">
        <v>911</v>
      </c>
      <c r="BW282" s="0" t="n">
        <v>1995</v>
      </c>
      <c r="BX282" s="0" t="n">
        <v>2006</v>
      </c>
      <c r="BY282" s="0" t="s">
        <v>912</v>
      </c>
      <c r="BZ282" s="0" t="n">
        <v>2000.5</v>
      </c>
      <c r="CA282" s="0" t="n">
        <v>0</v>
      </c>
      <c r="CB282" s="0" t="n">
        <v>0</v>
      </c>
      <c r="CC282" s="0" t="n">
        <v>0</v>
      </c>
      <c r="CD282" s="0" t="n">
        <v>-0.0653305928910048</v>
      </c>
      <c r="CE282" s="0" t="n">
        <v>1</v>
      </c>
    </row>
    <row r="283" customFormat="false" ht="15" hidden="false" customHeight="false" outlineLevel="0" collapsed="false">
      <c r="A283" s="0" t="s">
        <v>904</v>
      </c>
      <c r="B283" s="0" t="n">
        <v>1588</v>
      </c>
      <c r="C283" s="0" t="n">
        <v>-0.0762809698903652</v>
      </c>
      <c r="D283" s="0" t="n">
        <v>2093</v>
      </c>
      <c r="E283" s="0" t="n">
        <f aca="false">IF(ISNUMBER($BA283),$BA283,IF(AND(ISNUMBER($D283),ISNUMBER($BW283),ISNUMBER($BX283)),$D283*($BX283-$BW283+1),""))</f>
        <v>2093</v>
      </c>
      <c r="H283" s="0" t="s">
        <v>118</v>
      </c>
      <c r="I283" s="0" t="s">
        <v>119</v>
      </c>
      <c r="J283" s="0" t="n">
        <f aca="false">IF($BW283&lt;&gt;"",$BW283,"")</f>
        <v>1995</v>
      </c>
      <c r="K283" s="0" t="n">
        <f aca="false">IF($BX283&lt;&gt;"",$BX283,"")</f>
        <v>2006</v>
      </c>
      <c r="L283" s="0" t="n">
        <f aca="false">IF(AND(ISNUMBER($BW283),ISNUMBER($BX283)),($BW283+$BX283)/2,"")</f>
        <v>2000.5</v>
      </c>
      <c r="M283" s="0" t="n">
        <f aca="false">IF($L283&lt;&gt;"",$L283,"")</f>
        <v>2000.5</v>
      </c>
      <c r="N283" s="0" t="n">
        <f aca="false">IF(AND(ISNUMBER($BW283),ISNUMBER($BX283)),MIN(1,MAX(0,($BX283-2016+1)/($BX283-$BW283+1))),"")</f>
        <v>0</v>
      </c>
      <c r="O283" s="0" t="n">
        <f aca="false">IF(AND(ISNUMBER($BW283),ISNUMBER($BX283)),MIN(1,MAX(0,($BX283-2017+1)/($BX283-$BW283+1))),"")</f>
        <v>0</v>
      </c>
      <c r="P283" s="0" t="n">
        <f aca="false">IF(AND(ISNUMBER($BW283),ISNUMBER($BX283)),MIN(1,MAX(0,($BX283-2018+1)/($BX283-$BW283+1))),"")</f>
        <v>0</v>
      </c>
      <c r="Q283" s="0" t="n">
        <f aca="false">IF(AND(ISNUMBER($BW283),ISNUMBER($BX283)),MIN(1,MAX(0,($BX283-2019+1)/($BX283-$BW283+1))),"")</f>
        <v>0</v>
      </c>
      <c r="R283" s="0" t="n">
        <f aca="false">IF(AND(ISNUMBER($BW283),ISNUMBER($BX283)),MIN(1,MAX(0,($BX283-2016+1)/($BX283-$BW283+1))),"")</f>
        <v>0</v>
      </c>
      <c r="S283" s="0" t="n">
        <f aca="false">IF($L283&lt;&gt;"",IF($L283&gt;=2015.5,1,0),"")</f>
        <v>0</v>
      </c>
      <c r="T283" s="0" t="n">
        <f aca="false">IF($L283&lt;&gt;"",IF($L283&gt;=2016,1,0),"")</f>
        <v>0</v>
      </c>
      <c r="U283" s="0" t="n">
        <f aca="false">IF(ISNUMBER($BX283),IF($BX283&gt;=2016,1,0),"")</f>
        <v>0</v>
      </c>
      <c r="V283" s="0" t="n">
        <f aca="false">IF(ISNUMBER($BW283),IF($BW283&gt;=2016,1,0),"")</f>
        <v>0</v>
      </c>
      <c r="W283" s="0" t="str">
        <f aca="false">IF(AND(ISNUMBER($BW283),ISNUMBER($BX283)),IF($BW283&gt;=2016,"post-only",IF($BX283&lt;2016,"pre-only","mixed")),"")</f>
        <v>pre-only</v>
      </c>
      <c r="X283" s="0" t="n">
        <f aca="false">IF(AND(ISNUMBER($BW283),ISNUMBER($BX283)),MIN(1,MAX(0,($BX283-2017+1)/($BX283-$BW283+1))),"")</f>
        <v>0</v>
      </c>
      <c r="Y283" s="0" t="n">
        <f aca="false">IF(AND(ISNUMBER($BW283),ISNUMBER($BX283)),MIN(1,MAX(0,($BX283-2018+1)/($BX283-$BW283+1))),"")</f>
        <v>0</v>
      </c>
      <c r="Z283" s="0" t="n">
        <f aca="false">IF(AND(ISNUMBER($BW283),ISNUMBER($BX283)),MIN(1,MAX(0,($BX283-2019+1)/($BX283-$BW283+1))),"")</f>
        <v>0</v>
      </c>
      <c r="AA283" s="0" t="n">
        <f aca="false">IF(ISNUMBER($BX283),IF($BX283&gt;=2017,1,0),"")</f>
        <v>0</v>
      </c>
      <c r="AB283" s="0" t="n">
        <f aca="false">IF(ISNUMBER($BX283),IF($BX283&gt;=2018,1,0),"")</f>
        <v>0</v>
      </c>
      <c r="AC283" s="0" t="n">
        <f aca="false">IF(ISNUMBER($BX283),IF($BX283&gt;=2019,1,0),"")</f>
        <v>0</v>
      </c>
      <c r="AD283" s="0" t="n">
        <f aca="false">IF($L283&lt;&gt;"",IF($L283&gt;2013,1,0),"")</f>
        <v>0</v>
      </c>
      <c r="AE283" s="0" t="n">
        <f aca="false">IF($L283&lt;&gt;"",1+IF($L283&gt;2011,1,0)+IF($L283&gt;2014,1,0),"")</f>
        <v>1</v>
      </c>
      <c r="AF283" s="0" t="s">
        <v>747</v>
      </c>
      <c r="AG283" s="0" t="s">
        <v>88</v>
      </c>
      <c r="AH283" s="0" t="s">
        <v>89</v>
      </c>
      <c r="AI283" s="0" t="s">
        <v>334</v>
      </c>
      <c r="AJ283" s="0" t="s">
        <v>334</v>
      </c>
      <c r="AK283" s="0" t="str">
        <f aca="false">IF(AND($CF283&lt;&gt;"",IFERROR(INDEX(subsample_country_map!$B:$B,MATCH($CF283,subsample_country_map!$A:$A,0)),"")&lt;&gt;""),INDEX(subsample_country_map!$B:$B,MATCH($CF283,subsample_country_map!$A:$A,0)),INDEX(lookup!$AA:$AA,MATCH($A283,lookup!$A:$A,0)))</f>
        <v>1_US</v>
      </c>
      <c r="AL283" s="0" t="str">
        <f aca="false">IF(AND($CF283&lt;&gt;"",IFERROR(INDEX(subsample_country_map!$C:$C,MATCH($CF283,subsample_country_map!$A:$A,0)),"")&lt;&gt;""),INDEX(subsample_country_map!$C:$C,MATCH($CF283,subsample_country_map!$A:$A,0)),INDEX(lookup!$AB:$AB,MATCH($A283,lookup!$A:$A,0)))</f>
        <v>1_developed</v>
      </c>
      <c r="AM283" s="0" t="str">
        <f aca="false">IF(AND($CF283&lt;&gt;"",IFERROR(INDEX(subsample_country_map!$D:$D,MATCH($CF283,subsample_country_map!$A:$A,0)),"")&lt;&gt;""),INDEX(subsample_country_map!$D:$D,MATCH($CF283,subsample_country_map!$A:$A,0)),INDEX(lookup!$AC:$AC,MATCH($A283,lookup!$A:$A,0)))</f>
        <v>1_western</v>
      </c>
      <c r="AN283" s="0" t="str">
        <f aca="false">IF(AND($CF283&lt;&gt;"",IFERROR(INDEX(subsample_country_map!$E:$E,MATCH($CF283,subsample_country_map!$A:$A,0)),"")&lt;&gt;""),INDEX(subsample_country_map!$E:$E,MATCH($CF283,subsample_country_map!$A:$A,0)),INDEX(lookup!$AD:$AD,MATCH($A283,lookup!$A:$A,0)))</f>
        <v>1_common law</v>
      </c>
      <c r="AO283" s="0" t="str">
        <f aca="false">INDEX(lookup!$Y:$Y,MATCH($A283,lookup!$A:$A,0))</f>
        <v>1_not published</v>
      </c>
      <c r="AP283" s="0" t="str">
        <f aca="false">INDEX(lookup!$Z:$Z,MATCH($A283,lookup!$A:$A,0))</f>
        <v>99_NCE</v>
      </c>
      <c r="AQ283" s="0" t="str">
        <f aca="false">INDEX(lookup!$W:$W,MATCH($A283,lookup!$A:$A,0))</f>
        <v>1_fin/acc/econ</v>
      </c>
      <c r="AS283" s="0" t="s">
        <v>91</v>
      </c>
      <c r="AT283" s="0" t="s">
        <v>111</v>
      </c>
      <c r="AU283" s="0" t="s">
        <v>93</v>
      </c>
      <c r="AV283" s="0" t="s">
        <v>1164</v>
      </c>
      <c r="AX283" s="0" t="s">
        <v>1165</v>
      </c>
      <c r="BA283" s="0" t="n">
        <v>2093</v>
      </c>
      <c r="BB283" s="0" t="s">
        <v>95</v>
      </c>
      <c r="BC283" s="0" t="s">
        <v>122</v>
      </c>
      <c r="BD283" s="0" t="s">
        <v>33</v>
      </c>
      <c r="BE283" s="0" t="s">
        <v>98</v>
      </c>
      <c r="BI283" s="0" t="s">
        <v>763</v>
      </c>
      <c r="BJ283" s="0" t="s">
        <v>1166</v>
      </c>
      <c r="BK283" s="0" t="s">
        <v>1158</v>
      </c>
      <c r="BL283" s="0" t="s">
        <v>1167</v>
      </c>
      <c r="BM283" s="0" t="s">
        <v>910</v>
      </c>
      <c r="BN283" s="0" t="s">
        <v>1160</v>
      </c>
      <c r="BO283" s="0" t="s">
        <v>769</v>
      </c>
      <c r="BP283" s="0" t="s">
        <v>904</v>
      </c>
      <c r="BQ283" s="0" t="s">
        <v>127</v>
      </c>
      <c r="BT283" s="0" t="n">
        <v>0</v>
      </c>
      <c r="BU283" s="0" t="s">
        <v>911</v>
      </c>
      <c r="BW283" s="0" t="n">
        <v>1995</v>
      </c>
      <c r="BX283" s="0" t="n">
        <v>2006</v>
      </c>
      <c r="BY283" s="0" t="s">
        <v>912</v>
      </c>
      <c r="BZ283" s="0" t="n">
        <v>2000.5</v>
      </c>
      <c r="CA283" s="0" t="n">
        <v>0</v>
      </c>
      <c r="CB283" s="0" t="n">
        <v>0</v>
      </c>
      <c r="CC283" s="0" t="n">
        <v>0</v>
      </c>
      <c r="CD283" s="0" t="n">
        <v>-0.0764294428180175</v>
      </c>
      <c r="CE283" s="0" t="n">
        <v>1</v>
      </c>
    </row>
    <row r="284" customFormat="false" ht="15" hidden="false" customHeight="false" outlineLevel="0" collapsed="false">
      <c r="A284" s="0" t="s">
        <v>904</v>
      </c>
      <c r="B284" s="0" t="n">
        <v>1589</v>
      </c>
      <c r="C284" s="0" t="n">
        <v>-0.0663028612856693</v>
      </c>
      <c r="D284" s="0" t="n">
        <v>2093</v>
      </c>
      <c r="E284" s="0" t="n">
        <f aca="false">IF(ISNUMBER($BA284),$BA284,IF(AND(ISNUMBER($D284),ISNUMBER($BW284),ISNUMBER($BX284)),$D284*($BX284-$BW284+1),""))</f>
        <v>2093</v>
      </c>
      <c r="H284" s="0" t="s">
        <v>118</v>
      </c>
      <c r="I284" s="0" t="s">
        <v>119</v>
      </c>
      <c r="J284" s="0" t="n">
        <f aca="false">IF($BW284&lt;&gt;"",$BW284,"")</f>
        <v>1995</v>
      </c>
      <c r="K284" s="0" t="n">
        <f aca="false">IF($BX284&lt;&gt;"",$BX284,"")</f>
        <v>2006</v>
      </c>
      <c r="L284" s="0" t="n">
        <f aca="false">IF(AND(ISNUMBER($BW284),ISNUMBER($BX284)),($BW284+$BX284)/2,"")</f>
        <v>2000.5</v>
      </c>
      <c r="M284" s="0" t="n">
        <f aca="false">IF($L284&lt;&gt;"",$L284,"")</f>
        <v>2000.5</v>
      </c>
      <c r="N284" s="0" t="n">
        <f aca="false">IF(AND(ISNUMBER($BW284),ISNUMBER($BX284)),MIN(1,MAX(0,($BX284-2016+1)/($BX284-$BW284+1))),"")</f>
        <v>0</v>
      </c>
      <c r="O284" s="0" t="n">
        <f aca="false">IF(AND(ISNUMBER($BW284),ISNUMBER($BX284)),MIN(1,MAX(0,($BX284-2017+1)/($BX284-$BW284+1))),"")</f>
        <v>0</v>
      </c>
      <c r="P284" s="0" t="n">
        <f aca="false">IF(AND(ISNUMBER($BW284),ISNUMBER($BX284)),MIN(1,MAX(0,($BX284-2018+1)/($BX284-$BW284+1))),"")</f>
        <v>0</v>
      </c>
      <c r="Q284" s="0" t="n">
        <f aca="false">IF(AND(ISNUMBER($BW284),ISNUMBER($BX284)),MIN(1,MAX(0,($BX284-2019+1)/($BX284-$BW284+1))),"")</f>
        <v>0</v>
      </c>
      <c r="R284" s="0" t="n">
        <f aca="false">IF(AND(ISNUMBER($BW284),ISNUMBER($BX284)),MIN(1,MAX(0,($BX284-2016+1)/($BX284-$BW284+1))),"")</f>
        <v>0</v>
      </c>
      <c r="S284" s="0" t="n">
        <f aca="false">IF($L284&lt;&gt;"",IF($L284&gt;=2015.5,1,0),"")</f>
        <v>0</v>
      </c>
      <c r="T284" s="0" t="n">
        <f aca="false">IF($L284&lt;&gt;"",IF($L284&gt;=2016,1,0),"")</f>
        <v>0</v>
      </c>
      <c r="U284" s="0" t="n">
        <f aca="false">IF(ISNUMBER($BX284),IF($BX284&gt;=2016,1,0),"")</f>
        <v>0</v>
      </c>
      <c r="V284" s="0" t="n">
        <f aca="false">IF(ISNUMBER($BW284),IF($BW284&gt;=2016,1,0),"")</f>
        <v>0</v>
      </c>
      <c r="W284" s="0" t="str">
        <f aca="false">IF(AND(ISNUMBER($BW284),ISNUMBER($BX284)),IF($BW284&gt;=2016,"post-only",IF($BX284&lt;2016,"pre-only","mixed")),"")</f>
        <v>pre-only</v>
      </c>
      <c r="X284" s="0" t="n">
        <f aca="false">IF(AND(ISNUMBER($BW284),ISNUMBER($BX284)),MIN(1,MAX(0,($BX284-2017+1)/($BX284-$BW284+1))),"")</f>
        <v>0</v>
      </c>
      <c r="Y284" s="0" t="n">
        <f aca="false">IF(AND(ISNUMBER($BW284),ISNUMBER($BX284)),MIN(1,MAX(0,($BX284-2018+1)/($BX284-$BW284+1))),"")</f>
        <v>0</v>
      </c>
      <c r="Z284" s="0" t="n">
        <f aca="false">IF(AND(ISNUMBER($BW284),ISNUMBER($BX284)),MIN(1,MAX(0,($BX284-2019+1)/($BX284-$BW284+1))),"")</f>
        <v>0</v>
      </c>
      <c r="AA284" s="0" t="n">
        <f aca="false">IF(ISNUMBER($BX284),IF($BX284&gt;=2017,1,0),"")</f>
        <v>0</v>
      </c>
      <c r="AB284" s="0" t="n">
        <f aca="false">IF(ISNUMBER($BX284),IF($BX284&gt;=2018,1,0),"")</f>
        <v>0</v>
      </c>
      <c r="AC284" s="0" t="n">
        <f aca="false">IF(ISNUMBER($BX284),IF($BX284&gt;=2019,1,0),"")</f>
        <v>0</v>
      </c>
      <c r="AD284" s="0" t="n">
        <f aca="false">IF($L284&lt;&gt;"",IF($L284&gt;2013,1,0),"")</f>
        <v>0</v>
      </c>
      <c r="AE284" s="0" t="n">
        <f aca="false">IF($L284&lt;&gt;"",1+IF($L284&gt;2011,1,0)+IF($L284&gt;2014,1,0),"")</f>
        <v>1</v>
      </c>
      <c r="AF284" s="0" t="s">
        <v>747</v>
      </c>
      <c r="AG284" s="0" t="s">
        <v>88</v>
      </c>
      <c r="AH284" s="0" t="s">
        <v>89</v>
      </c>
      <c r="AI284" s="0" t="s">
        <v>334</v>
      </c>
      <c r="AJ284" s="0" t="s">
        <v>334</v>
      </c>
      <c r="AK284" s="0" t="str">
        <f aca="false">IF(AND($CF284&lt;&gt;"",IFERROR(INDEX(subsample_country_map!$B:$B,MATCH($CF284,subsample_country_map!$A:$A,0)),"")&lt;&gt;""),INDEX(subsample_country_map!$B:$B,MATCH($CF284,subsample_country_map!$A:$A,0)),INDEX(lookup!$AA:$AA,MATCH($A284,lookup!$A:$A,0)))</f>
        <v>1_US</v>
      </c>
      <c r="AL284" s="0" t="str">
        <f aca="false">IF(AND($CF284&lt;&gt;"",IFERROR(INDEX(subsample_country_map!$C:$C,MATCH($CF284,subsample_country_map!$A:$A,0)),"")&lt;&gt;""),INDEX(subsample_country_map!$C:$C,MATCH($CF284,subsample_country_map!$A:$A,0)),INDEX(lookup!$AB:$AB,MATCH($A284,lookup!$A:$A,0)))</f>
        <v>1_developed</v>
      </c>
      <c r="AM284" s="0" t="str">
        <f aca="false">IF(AND($CF284&lt;&gt;"",IFERROR(INDEX(subsample_country_map!$D:$D,MATCH($CF284,subsample_country_map!$A:$A,0)),"")&lt;&gt;""),INDEX(subsample_country_map!$D:$D,MATCH($CF284,subsample_country_map!$A:$A,0)),INDEX(lookup!$AC:$AC,MATCH($A284,lookup!$A:$A,0)))</f>
        <v>1_western</v>
      </c>
      <c r="AN284" s="0" t="str">
        <f aca="false">IF(AND($CF284&lt;&gt;"",IFERROR(INDEX(subsample_country_map!$E:$E,MATCH($CF284,subsample_country_map!$A:$A,0)),"")&lt;&gt;""),INDEX(subsample_country_map!$E:$E,MATCH($CF284,subsample_country_map!$A:$A,0)),INDEX(lookup!$AD:$AD,MATCH($A284,lookup!$A:$A,0)))</f>
        <v>1_common law</v>
      </c>
      <c r="AO284" s="0" t="str">
        <f aca="false">INDEX(lookup!$Y:$Y,MATCH($A284,lookup!$A:$A,0))</f>
        <v>1_not published</v>
      </c>
      <c r="AP284" s="0" t="str">
        <f aca="false">INDEX(lookup!$Z:$Z,MATCH($A284,lookup!$A:$A,0))</f>
        <v>99_NCE</v>
      </c>
      <c r="AQ284" s="0" t="str">
        <f aca="false">INDEX(lookup!$W:$W,MATCH($A284,lookup!$A:$A,0))</f>
        <v>1_fin/acc/econ</v>
      </c>
      <c r="AS284" s="0" t="s">
        <v>91</v>
      </c>
      <c r="AT284" s="0" t="s">
        <v>397</v>
      </c>
      <c r="AU284" s="0" t="s">
        <v>93</v>
      </c>
      <c r="AV284" s="0" t="s">
        <v>1168</v>
      </c>
      <c r="AX284" s="0" t="s">
        <v>922</v>
      </c>
      <c r="BA284" s="0" t="n">
        <v>2093</v>
      </c>
      <c r="BB284" s="0" t="s">
        <v>95</v>
      </c>
      <c r="BC284" s="0" t="s">
        <v>122</v>
      </c>
      <c r="BD284" s="0" t="s">
        <v>33</v>
      </c>
      <c r="BE284" s="0" t="s">
        <v>98</v>
      </c>
      <c r="BI284" s="0" t="s">
        <v>763</v>
      </c>
      <c r="BJ284" s="0" t="s">
        <v>1166</v>
      </c>
      <c r="BK284" s="0" t="s">
        <v>1158</v>
      </c>
      <c r="BL284" s="0" t="s">
        <v>1169</v>
      </c>
      <c r="BM284" s="0" t="s">
        <v>916</v>
      </c>
      <c r="BN284" s="0" t="s">
        <v>1160</v>
      </c>
      <c r="BO284" s="0" t="s">
        <v>769</v>
      </c>
      <c r="BP284" s="0" t="s">
        <v>904</v>
      </c>
      <c r="BQ284" s="0" t="s">
        <v>127</v>
      </c>
      <c r="BT284" s="0" t="n">
        <v>0</v>
      </c>
      <c r="BU284" s="0" t="s">
        <v>911</v>
      </c>
      <c r="BW284" s="0" t="n">
        <v>1995</v>
      </c>
      <c r="BX284" s="0" t="n">
        <v>2006</v>
      </c>
      <c r="BY284" s="0" t="s">
        <v>912</v>
      </c>
      <c r="BZ284" s="0" t="n">
        <v>2000.5</v>
      </c>
      <c r="CA284" s="0" t="n">
        <v>0</v>
      </c>
      <c r="CB284" s="0" t="n">
        <v>0</v>
      </c>
      <c r="CC284" s="0" t="n">
        <v>0</v>
      </c>
      <c r="CD284" s="0" t="n">
        <v>-0.0664002756861987</v>
      </c>
      <c r="CE284" s="0" t="n">
        <v>1</v>
      </c>
    </row>
    <row r="285" customFormat="false" ht="15" hidden="false" customHeight="false" outlineLevel="0" collapsed="false">
      <c r="A285" s="0" t="s">
        <v>904</v>
      </c>
      <c r="B285" s="0" t="n">
        <v>1590</v>
      </c>
      <c r="C285" s="0" t="n">
        <v>-0.0815032259462593</v>
      </c>
      <c r="D285" s="0" t="n">
        <v>2148</v>
      </c>
      <c r="E285" s="0" t="n">
        <f aca="false">IF(ISNUMBER($BA285),$BA285,IF(AND(ISNUMBER($D285),ISNUMBER($BW285),ISNUMBER($BX285)),$D285*($BX285-$BW285+1),""))</f>
        <v>2148</v>
      </c>
      <c r="H285" s="0" t="s">
        <v>118</v>
      </c>
      <c r="I285" s="0" t="s">
        <v>119</v>
      </c>
      <c r="J285" s="0" t="n">
        <f aca="false">IF($BW285&lt;&gt;"",$BW285,"")</f>
        <v>1995</v>
      </c>
      <c r="K285" s="0" t="n">
        <f aca="false">IF($BX285&lt;&gt;"",$BX285,"")</f>
        <v>2006</v>
      </c>
      <c r="L285" s="0" t="n">
        <f aca="false">IF(AND(ISNUMBER($BW285),ISNUMBER($BX285)),($BW285+$BX285)/2,"")</f>
        <v>2000.5</v>
      </c>
      <c r="M285" s="0" t="n">
        <f aca="false">IF($L285&lt;&gt;"",$L285,"")</f>
        <v>2000.5</v>
      </c>
      <c r="N285" s="0" t="n">
        <f aca="false">IF(AND(ISNUMBER($BW285),ISNUMBER($BX285)),MIN(1,MAX(0,($BX285-2016+1)/($BX285-$BW285+1))),"")</f>
        <v>0</v>
      </c>
      <c r="O285" s="0" t="n">
        <f aca="false">IF(AND(ISNUMBER($BW285),ISNUMBER($BX285)),MIN(1,MAX(0,($BX285-2017+1)/($BX285-$BW285+1))),"")</f>
        <v>0</v>
      </c>
      <c r="P285" s="0" t="n">
        <f aca="false">IF(AND(ISNUMBER($BW285),ISNUMBER($BX285)),MIN(1,MAX(0,($BX285-2018+1)/($BX285-$BW285+1))),"")</f>
        <v>0</v>
      </c>
      <c r="Q285" s="0" t="n">
        <f aca="false">IF(AND(ISNUMBER($BW285),ISNUMBER($BX285)),MIN(1,MAX(0,($BX285-2019+1)/($BX285-$BW285+1))),"")</f>
        <v>0</v>
      </c>
      <c r="R285" s="0" t="n">
        <f aca="false">IF(AND(ISNUMBER($BW285),ISNUMBER($BX285)),MIN(1,MAX(0,($BX285-2016+1)/($BX285-$BW285+1))),"")</f>
        <v>0</v>
      </c>
      <c r="S285" s="0" t="n">
        <f aca="false">IF($L285&lt;&gt;"",IF($L285&gt;=2015.5,1,0),"")</f>
        <v>0</v>
      </c>
      <c r="T285" s="0" t="n">
        <f aca="false">IF($L285&lt;&gt;"",IF($L285&gt;=2016,1,0),"")</f>
        <v>0</v>
      </c>
      <c r="U285" s="0" t="n">
        <f aca="false">IF(ISNUMBER($BX285),IF($BX285&gt;=2016,1,0),"")</f>
        <v>0</v>
      </c>
      <c r="V285" s="0" t="n">
        <f aca="false">IF(ISNUMBER($BW285),IF($BW285&gt;=2016,1,0),"")</f>
        <v>0</v>
      </c>
      <c r="W285" s="0" t="str">
        <f aca="false">IF(AND(ISNUMBER($BW285),ISNUMBER($BX285)),IF($BW285&gt;=2016,"post-only",IF($BX285&lt;2016,"pre-only","mixed")),"")</f>
        <v>pre-only</v>
      </c>
      <c r="X285" s="0" t="n">
        <f aca="false">IF(AND(ISNUMBER($BW285),ISNUMBER($BX285)),MIN(1,MAX(0,($BX285-2017+1)/($BX285-$BW285+1))),"")</f>
        <v>0</v>
      </c>
      <c r="Y285" s="0" t="n">
        <f aca="false">IF(AND(ISNUMBER($BW285),ISNUMBER($BX285)),MIN(1,MAX(0,($BX285-2018+1)/($BX285-$BW285+1))),"")</f>
        <v>0</v>
      </c>
      <c r="Z285" s="0" t="n">
        <f aca="false">IF(AND(ISNUMBER($BW285),ISNUMBER($BX285)),MIN(1,MAX(0,($BX285-2019+1)/($BX285-$BW285+1))),"")</f>
        <v>0</v>
      </c>
      <c r="AA285" s="0" t="n">
        <f aca="false">IF(ISNUMBER($BX285),IF($BX285&gt;=2017,1,0),"")</f>
        <v>0</v>
      </c>
      <c r="AB285" s="0" t="n">
        <f aca="false">IF(ISNUMBER($BX285),IF($BX285&gt;=2018,1,0),"")</f>
        <v>0</v>
      </c>
      <c r="AC285" s="0" t="n">
        <f aca="false">IF(ISNUMBER($BX285),IF($BX285&gt;=2019,1,0),"")</f>
        <v>0</v>
      </c>
      <c r="AD285" s="0" t="n">
        <f aca="false">IF($L285&lt;&gt;"",IF($L285&gt;2013,1,0),"")</f>
        <v>0</v>
      </c>
      <c r="AE285" s="0" t="n">
        <f aca="false">IF($L285&lt;&gt;"",1+IF($L285&gt;2011,1,0)+IF($L285&gt;2014,1,0),"")</f>
        <v>1</v>
      </c>
      <c r="AF285" s="0" t="s">
        <v>747</v>
      </c>
      <c r="AG285" s="0" t="s">
        <v>88</v>
      </c>
      <c r="AH285" s="0" t="s">
        <v>89</v>
      </c>
      <c r="AI285" s="0" t="s">
        <v>334</v>
      </c>
      <c r="AJ285" s="0" t="s">
        <v>334</v>
      </c>
      <c r="AK285" s="0" t="str">
        <f aca="false">IF(AND($CF285&lt;&gt;"",IFERROR(INDEX(subsample_country_map!$B:$B,MATCH($CF285,subsample_country_map!$A:$A,0)),"")&lt;&gt;""),INDEX(subsample_country_map!$B:$B,MATCH($CF285,subsample_country_map!$A:$A,0)),INDEX(lookup!$AA:$AA,MATCH($A285,lookup!$A:$A,0)))</f>
        <v>1_US</v>
      </c>
      <c r="AL285" s="0" t="str">
        <f aca="false">IF(AND($CF285&lt;&gt;"",IFERROR(INDEX(subsample_country_map!$C:$C,MATCH($CF285,subsample_country_map!$A:$A,0)),"")&lt;&gt;""),INDEX(subsample_country_map!$C:$C,MATCH($CF285,subsample_country_map!$A:$A,0)),INDEX(lookup!$AB:$AB,MATCH($A285,lookup!$A:$A,0)))</f>
        <v>1_developed</v>
      </c>
      <c r="AM285" s="0" t="str">
        <f aca="false">IF(AND($CF285&lt;&gt;"",IFERROR(INDEX(subsample_country_map!$D:$D,MATCH($CF285,subsample_country_map!$A:$A,0)),"")&lt;&gt;""),INDEX(subsample_country_map!$D:$D,MATCH($CF285,subsample_country_map!$A:$A,0)),INDEX(lookup!$AC:$AC,MATCH($A285,lookup!$A:$A,0)))</f>
        <v>1_western</v>
      </c>
      <c r="AN285" s="0" t="str">
        <f aca="false">IF(AND($CF285&lt;&gt;"",IFERROR(INDEX(subsample_country_map!$E:$E,MATCH($CF285,subsample_country_map!$A:$A,0)),"")&lt;&gt;""),INDEX(subsample_country_map!$E:$E,MATCH($CF285,subsample_country_map!$A:$A,0)),INDEX(lookup!$AD:$AD,MATCH($A285,lookup!$A:$A,0)))</f>
        <v>1_common law</v>
      </c>
      <c r="AO285" s="0" t="str">
        <f aca="false">INDEX(lookup!$Y:$Y,MATCH($A285,lookup!$A:$A,0))</f>
        <v>1_not published</v>
      </c>
      <c r="AP285" s="0" t="str">
        <f aca="false">INDEX(lookup!$Z:$Z,MATCH($A285,lookup!$A:$A,0))</f>
        <v>99_NCE</v>
      </c>
      <c r="AQ285" s="0" t="str">
        <f aca="false">INDEX(lookup!$W:$W,MATCH($A285,lookup!$A:$A,0))</f>
        <v>1_fin/acc/econ</v>
      </c>
      <c r="AS285" s="0" t="s">
        <v>91</v>
      </c>
      <c r="AT285" s="0" t="s">
        <v>111</v>
      </c>
      <c r="AU285" s="0" t="s">
        <v>93</v>
      </c>
      <c r="AV285" s="0" t="s">
        <v>1170</v>
      </c>
      <c r="AX285" s="0" t="s">
        <v>1171</v>
      </c>
      <c r="BA285" s="0" t="n">
        <v>2148</v>
      </c>
      <c r="BB285" s="0" t="s">
        <v>95</v>
      </c>
      <c r="BC285" s="0" t="s">
        <v>122</v>
      </c>
      <c r="BD285" s="0" t="s">
        <v>33</v>
      </c>
      <c r="BE285" s="0" t="s">
        <v>98</v>
      </c>
      <c r="BI285" s="0" t="s">
        <v>763</v>
      </c>
      <c r="BJ285" s="0" t="s">
        <v>1172</v>
      </c>
      <c r="BK285" s="0" t="s">
        <v>1158</v>
      </c>
      <c r="BL285" s="0" t="s">
        <v>1173</v>
      </c>
      <c r="BM285" s="0" t="s">
        <v>1148</v>
      </c>
      <c r="BN285" s="0" t="s">
        <v>1160</v>
      </c>
      <c r="BO285" s="0" t="s">
        <v>769</v>
      </c>
      <c r="BP285" s="0" t="s">
        <v>904</v>
      </c>
      <c r="BQ285" s="0" t="s">
        <v>127</v>
      </c>
      <c r="BT285" s="0" t="n">
        <v>0</v>
      </c>
      <c r="BU285" s="0" t="s">
        <v>911</v>
      </c>
      <c r="BW285" s="0" t="n">
        <v>1995</v>
      </c>
      <c r="BX285" s="0" t="n">
        <v>2006</v>
      </c>
      <c r="BY285" s="0" t="s">
        <v>912</v>
      </c>
      <c r="BZ285" s="0" t="n">
        <v>2000.5</v>
      </c>
      <c r="CA285" s="0" t="n">
        <v>0</v>
      </c>
      <c r="CB285" s="0" t="n">
        <v>0</v>
      </c>
      <c r="CC285" s="0" t="n">
        <v>0</v>
      </c>
      <c r="CD285" s="0" t="n">
        <v>-0.0816844178869057</v>
      </c>
      <c r="CE285" s="0" t="n">
        <v>1</v>
      </c>
    </row>
    <row r="286" customFormat="false" ht="15" hidden="false" customHeight="false" outlineLevel="0" collapsed="false">
      <c r="A286" s="0" t="s">
        <v>904</v>
      </c>
      <c r="B286" s="0" t="n">
        <v>1591</v>
      </c>
      <c r="C286" s="0" t="n">
        <v>-0.0920676944657426</v>
      </c>
      <c r="D286" s="0" t="n">
        <v>2093</v>
      </c>
      <c r="E286" s="0" t="n">
        <f aca="false">IF(ISNUMBER($BA286),$BA286,IF(AND(ISNUMBER($D286),ISNUMBER($BW286),ISNUMBER($BX286)),$D286*($BX286-$BW286+1),""))</f>
        <v>2093</v>
      </c>
      <c r="H286" s="0" t="s">
        <v>118</v>
      </c>
      <c r="I286" s="0" t="s">
        <v>119</v>
      </c>
      <c r="J286" s="0" t="n">
        <f aca="false">IF($BW286&lt;&gt;"",$BW286,"")</f>
        <v>1995</v>
      </c>
      <c r="K286" s="0" t="n">
        <f aca="false">IF($BX286&lt;&gt;"",$BX286,"")</f>
        <v>2006</v>
      </c>
      <c r="L286" s="0" t="n">
        <f aca="false">IF(AND(ISNUMBER($BW286),ISNUMBER($BX286)),($BW286+$BX286)/2,"")</f>
        <v>2000.5</v>
      </c>
      <c r="M286" s="0" t="n">
        <f aca="false">IF($L286&lt;&gt;"",$L286,"")</f>
        <v>2000.5</v>
      </c>
      <c r="N286" s="0" t="n">
        <f aca="false">IF(AND(ISNUMBER($BW286),ISNUMBER($BX286)),MIN(1,MAX(0,($BX286-2016+1)/($BX286-$BW286+1))),"")</f>
        <v>0</v>
      </c>
      <c r="O286" s="0" t="n">
        <f aca="false">IF(AND(ISNUMBER($BW286),ISNUMBER($BX286)),MIN(1,MAX(0,($BX286-2017+1)/($BX286-$BW286+1))),"")</f>
        <v>0</v>
      </c>
      <c r="P286" s="0" t="n">
        <f aca="false">IF(AND(ISNUMBER($BW286),ISNUMBER($BX286)),MIN(1,MAX(0,($BX286-2018+1)/($BX286-$BW286+1))),"")</f>
        <v>0</v>
      </c>
      <c r="Q286" s="0" t="n">
        <f aca="false">IF(AND(ISNUMBER($BW286),ISNUMBER($BX286)),MIN(1,MAX(0,($BX286-2019+1)/($BX286-$BW286+1))),"")</f>
        <v>0</v>
      </c>
      <c r="R286" s="0" t="n">
        <f aca="false">IF(AND(ISNUMBER($BW286),ISNUMBER($BX286)),MIN(1,MAX(0,($BX286-2016+1)/($BX286-$BW286+1))),"")</f>
        <v>0</v>
      </c>
      <c r="S286" s="0" t="n">
        <f aca="false">IF($L286&lt;&gt;"",IF($L286&gt;=2015.5,1,0),"")</f>
        <v>0</v>
      </c>
      <c r="T286" s="0" t="n">
        <f aca="false">IF($L286&lt;&gt;"",IF($L286&gt;=2016,1,0),"")</f>
        <v>0</v>
      </c>
      <c r="U286" s="0" t="n">
        <f aca="false">IF(ISNUMBER($BX286),IF($BX286&gt;=2016,1,0),"")</f>
        <v>0</v>
      </c>
      <c r="V286" s="0" t="n">
        <f aca="false">IF(ISNUMBER($BW286),IF($BW286&gt;=2016,1,0),"")</f>
        <v>0</v>
      </c>
      <c r="W286" s="0" t="str">
        <f aca="false">IF(AND(ISNUMBER($BW286),ISNUMBER($BX286)),IF($BW286&gt;=2016,"post-only",IF($BX286&lt;2016,"pre-only","mixed")),"")</f>
        <v>pre-only</v>
      </c>
      <c r="X286" s="0" t="n">
        <f aca="false">IF(AND(ISNUMBER($BW286),ISNUMBER($BX286)),MIN(1,MAX(0,($BX286-2017+1)/($BX286-$BW286+1))),"")</f>
        <v>0</v>
      </c>
      <c r="Y286" s="0" t="n">
        <f aca="false">IF(AND(ISNUMBER($BW286),ISNUMBER($BX286)),MIN(1,MAX(0,($BX286-2018+1)/($BX286-$BW286+1))),"")</f>
        <v>0</v>
      </c>
      <c r="Z286" s="0" t="n">
        <f aca="false">IF(AND(ISNUMBER($BW286),ISNUMBER($BX286)),MIN(1,MAX(0,($BX286-2019+1)/($BX286-$BW286+1))),"")</f>
        <v>0</v>
      </c>
      <c r="AA286" s="0" t="n">
        <f aca="false">IF(ISNUMBER($BX286),IF($BX286&gt;=2017,1,0),"")</f>
        <v>0</v>
      </c>
      <c r="AB286" s="0" t="n">
        <f aca="false">IF(ISNUMBER($BX286),IF($BX286&gt;=2018,1,0),"")</f>
        <v>0</v>
      </c>
      <c r="AC286" s="0" t="n">
        <f aca="false">IF(ISNUMBER($BX286),IF($BX286&gt;=2019,1,0),"")</f>
        <v>0</v>
      </c>
      <c r="AD286" s="0" t="n">
        <f aca="false">IF($L286&lt;&gt;"",IF($L286&gt;2013,1,0),"")</f>
        <v>0</v>
      </c>
      <c r="AE286" s="0" t="n">
        <f aca="false">IF($L286&lt;&gt;"",1+IF($L286&gt;2011,1,0)+IF($L286&gt;2014,1,0),"")</f>
        <v>1</v>
      </c>
      <c r="AF286" s="0" t="s">
        <v>747</v>
      </c>
      <c r="AG286" s="0" t="s">
        <v>88</v>
      </c>
      <c r="AH286" s="0" t="s">
        <v>89</v>
      </c>
      <c r="AI286" s="0" t="s">
        <v>334</v>
      </c>
      <c r="AJ286" s="0" t="s">
        <v>334</v>
      </c>
      <c r="AK286" s="0" t="str">
        <f aca="false">IF(AND($CF286&lt;&gt;"",IFERROR(INDEX(subsample_country_map!$B:$B,MATCH($CF286,subsample_country_map!$A:$A,0)),"")&lt;&gt;""),INDEX(subsample_country_map!$B:$B,MATCH($CF286,subsample_country_map!$A:$A,0)),INDEX(lookup!$AA:$AA,MATCH($A286,lookup!$A:$A,0)))</f>
        <v>1_US</v>
      </c>
      <c r="AL286" s="0" t="str">
        <f aca="false">IF(AND($CF286&lt;&gt;"",IFERROR(INDEX(subsample_country_map!$C:$C,MATCH($CF286,subsample_country_map!$A:$A,0)),"")&lt;&gt;""),INDEX(subsample_country_map!$C:$C,MATCH($CF286,subsample_country_map!$A:$A,0)),INDEX(lookup!$AB:$AB,MATCH($A286,lookup!$A:$A,0)))</f>
        <v>1_developed</v>
      </c>
      <c r="AM286" s="0" t="str">
        <f aca="false">IF(AND($CF286&lt;&gt;"",IFERROR(INDEX(subsample_country_map!$D:$D,MATCH($CF286,subsample_country_map!$A:$A,0)),"")&lt;&gt;""),INDEX(subsample_country_map!$D:$D,MATCH($CF286,subsample_country_map!$A:$A,0)),INDEX(lookup!$AC:$AC,MATCH($A286,lookup!$A:$A,0)))</f>
        <v>1_western</v>
      </c>
      <c r="AN286" s="0" t="str">
        <f aca="false">IF(AND($CF286&lt;&gt;"",IFERROR(INDEX(subsample_country_map!$E:$E,MATCH($CF286,subsample_country_map!$A:$A,0)),"")&lt;&gt;""),INDEX(subsample_country_map!$E:$E,MATCH($CF286,subsample_country_map!$A:$A,0)),INDEX(lookup!$AD:$AD,MATCH($A286,lookup!$A:$A,0)))</f>
        <v>1_common law</v>
      </c>
      <c r="AO286" s="0" t="str">
        <f aca="false">INDEX(lookup!$Y:$Y,MATCH($A286,lookup!$A:$A,0))</f>
        <v>1_not published</v>
      </c>
      <c r="AP286" s="0" t="str">
        <f aca="false">INDEX(lookup!$Z:$Z,MATCH($A286,lookup!$A:$A,0))</f>
        <v>99_NCE</v>
      </c>
      <c r="AQ286" s="0" t="str">
        <f aca="false">INDEX(lookup!$W:$W,MATCH($A286,lookup!$A:$A,0))</f>
        <v>1_fin/acc/econ</v>
      </c>
      <c r="AS286" s="0" t="s">
        <v>91</v>
      </c>
      <c r="AT286" s="0" t="s">
        <v>111</v>
      </c>
      <c r="AU286" s="0" t="s">
        <v>93</v>
      </c>
      <c r="AV286" s="0" t="s">
        <v>1174</v>
      </c>
      <c r="AX286" s="0" t="s">
        <v>1175</v>
      </c>
      <c r="BA286" s="0" t="n">
        <v>2093</v>
      </c>
      <c r="BB286" s="0" t="s">
        <v>95</v>
      </c>
      <c r="BC286" s="0" t="s">
        <v>122</v>
      </c>
      <c r="BD286" s="0" t="s">
        <v>33</v>
      </c>
      <c r="BE286" s="0" t="s">
        <v>98</v>
      </c>
      <c r="BI286" s="0" t="s">
        <v>763</v>
      </c>
      <c r="BJ286" s="0" t="s">
        <v>1176</v>
      </c>
      <c r="BK286" s="0" t="s">
        <v>1158</v>
      </c>
      <c r="BL286" s="0" t="s">
        <v>1177</v>
      </c>
      <c r="BM286" s="0" t="s">
        <v>1148</v>
      </c>
      <c r="BN286" s="0" t="s">
        <v>1160</v>
      </c>
      <c r="BO286" s="0" t="s">
        <v>769</v>
      </c>
      <c r="BP286" s="0" t="s">
        <v>904</v>
      </c>
      <c r="BQ286" s="0" t="s">
        <v>127</v>
      </c>
      <c r="BT286" s="0" t="n">
        <v>0</v>
      </c>
      <c r="BU286" s="0" t="s">
        <v>911</v>
      </c>
      <c r="BW286" s="0" t="n">
        <v>1995</v>
      </c>
      <c r="BX286" s="0" t="n">
        <v>2006</v>
      </c>
      <c r="BY286" s="0" t="s">
        <v>912</v>
      </c>
      <c r="BZ286" s="0" t="n">
        <v>2000.5</v>
      </c>
      <c r="CA286" s="0" t="n">
        <v>0</v>
      </c>
      <c r="CB286" s="0" t="n">
        <v>0</v>
      </c>
      <c r="CC286" s="0" t="n">
        <v>0</v>
      </c>
      <c r="CD286" s="0" t="n">
        <v>-0.0923291616033912</v>
      </c>
      <c r="CE286" s="0" t="n">
        <v>1</v>
      </c>
    </row>
    <row r="287" customFormat="false" ht="15" hidden="false" customHeight="false" outlineLevel="0" collapsed="false">
      <c r="A287" s="0" t="s">
        <v>904</v>
      </c>
      <c r="B287" s="0" t="n">
        <v>1592</v>
      </c>
      <c r="C287" s="0" t="n">
        <v>-0.0716759179602376</v>
      </c>
      <c r="D287" s="0" t="n">
        <v>963</v>
      </c>
      <c r="E287" s="0" t="n">
        <f aca="false">IF(ISNUMBER($BA287),$BA287,IF(AND(ISNUMBER($D287),ISNUMBER($BW287),ISNUMBER($BX287)),$D287*($BX287-$BW287+1),""))</f>
        <v>963</v>
      </c>
      <c r="H287" s="0" t="s">
        <v>118</v>
      </c>
      <c r="I287" s="0" t="s">
        <v>119</v>
      </c>
      <c r="J287" s="0" t="n">
        <f aca="false">IF($BW287&lt;&gt;"",$BW287,"")</f>
        <v>1995</v>
      </c>
      <c r="K287" s="0" t="n">
        <f aca="false">IF($BX287&lt;&gt;"",$BX287,"")</f>
        <v>2006</v>
      </c>
      <c r="L287" s="0" t="n">
        <f aca="false">IF(AND(ISNUMBER($BW287),ISNUMBER($BX287)),($BW287+$BX287)/2,"")</f>
        <v>2000.5</v>
      </c>
      <c r="M287" s="0" t="n">
        <f aca="false">IF($L287&lt;&gt;"",$L287,"")</f>
        <v>2000.5</v>
      </c>
      <c r="N287" s="0" t="n">
        <f aca="false">IF(AND(ISNUMBER($BW287),ISNUMBER($BX287)),MIN(1,MAX(0,($BX287-2016+1)/($BX287-$BW287+1))),"")</f>
        <v>0</v>
      </c>
      <c r="O287" s="0" t="n">
        <f aca="false">IF(AND(ISNUMBER($BW287),ISNUMBER($BX287)),MIN(1,MAX(0,($BX287-2017+1)/($BX287-$BW287+1))),"")</f>
        <v>0</v>
      </c>
      <c r="P287" s="0" t="n">
        <f aca="false">IF(AND(ISNUMBER($BW287),ISNUMBER($BX287)),MIN(1,MAX(0,($BX287-2018+1)/($BX287-$BW287+1))),"")</f>
        <v>0</v>
      </c>
      <c r="Q287" s="0" t="n">
        <f aca="false">IF(AND(ISNUMBER($BW287),ISNUMBER($BX287)),MIN(1,MAX(0,($BX287-2019+1)/($BX287-$BW287+1))),"")</f>
        <v>0</v>
      </c>
      <c r="R287" s="0" t="n">
        <f aca="false">IF(AND(ISNUMBER($BW287),ISNUMBER($BX287)),MIN(1,MAX(0,($BX287-2016+1)/($BX287-$BW287+1))),"")</f>
        <v>0</v>
      </c>
      <c r="S287" s="0" t="n">
        <f aca="false">IF($L287&lt;&gt;"",IF($L287&gt;=2015.5,1,0),"")</f>
        <v>0</v>
      </c>
      <c r="T287" s="0" t="n">
        <f aca="false">IF($L287&lt;&gt;"",IF($L287&gt;=2016,1,0),"")</f>
        <v>0</v>
      </c>
      <c r="U287" s="0" t="n">
        <f aca="false">IF(ISNUMBER($BX287),IF($BX287&gt;=2016,1,0),"")</f>
        <v>0</v>
      </c>
      <c r="V287" s="0" t="n">
        <f aca="false">IF(ISNUMBER($BW287),IF($BW287&gt;=2016,1,0),"")</f>
        <v>0</v>
      </c>
      <c r="W287" s="0" t="str">
        <f aca="false">IF(AND(ISNUMBER($BW287),ISNUMBER($BX287)),IF($BW287&gt;=2016,"post-only",IF($BX287&lt;2016,"pre-only","mixed")),"")</f>
        <v>pre-only</v>
      </c>
      <c r="X287" s="0" t="n">
        <f aca="false">IF(AND(ISNUMBER($BW287),ISNUMBER($BX287)),MIN(1,MAX(0,($BX287-2017+1)/($BX287-$BW287+1))),"")</f>
        <v>0</v>
      </c>
      <c r="Y287" s="0" t="n">
        <f aca="false">IF(AND(ISNUMBER($BW287),ISNUMBER($BX287)),MIN(1,MAX(0,($BX287-2018+1)/($BX287-$BW287+1))),"")</f>
        <v>0</v>
      </c>
      <c r="Z287" s="0" t="n">
        <f aca="false">IF(AND(ISNUMBER($BW287),ISNUMBER($BX287)),MIN(1,MAX(0,($BX287-2019+1)/($BX287-$BW287+1))),"")</f>
        <v>0</v>
      </c>
      <c r="AA287" s="0" t="n">
        <f aca="false">IF(ISNUMBER($BX287),IF($BX287&gt;=2017,1,0),"")</f>
        <v>0</v>
      </c>
      <c r="AB287" s="0" t="n">
        <f aca="false">IF(ISNUMBER($BX287),IF($BX287&gt;=2018,1,0),"")</f>
        <v>0</v>
      </c>
      <c r="AC287" s="0" t="n">
        <f aca="false">IF(ISNUMBER($BX287),IF($BX287&gt;=2019,1,0),"")</f>
        <v>0</v>
      </c>
      <c r="AD287" s="0" t="n">
        <f aca="false">IF($L287&lt;&gt;"",IF($L287&gt;2013,1,0),"")</f>
        <v>0</v>
      </c>
      <c r="AE287" s="0" t="n">
        <f aca="false">IF($L287&lt;&gt;"",1+IF($L287&gt;2011,1,0)+IF($L287&gt;2014,1,0),"")</f>
        <v>1</v>
      </c>
      <c r="AF287" s="0" t="s">
        <v>747</v>
      </c>
      <c r="AG287" s="0" t="s">
        <v>88</v>
      </c>
      <c r="AH287" s="0" t="s">
        <v>89</v>
      </c>
      <c r="AI287" s="0" t="s">
        <v>334</v>
      </c>
      <c r="AJ287" s="0" t="s">
        <v>334</v>
      </c>
      <c r="AK287" s="0" t="str">
        <f aca="false">IF(AND($CF287&lt;&gt;"",IFERROR(INDEX(subsample_country_map!$B:$B,MATCH($CF287,subsample_country_map!$A:$A,0)),"")&lt;&gt;""),INDEX(subsample_country_map!$B:$B,MATCH($CF287,subsample_country_map!$A:$A,0)),INDEX(lookup!$AA:$AA,MATCH($A287,lookup!$A:$A,0)))</f>
        <v>1_US</v>
      </c>
      <c r="AL287" s="0" t="str">
        <f aca="false">IF(AND($CF287&lt;&gt;"",IFERROR(INDEX(subsample_country_map!$C:$C,MATCH($CF287,subsample_country_map!$A:$A,0)),"")&lt;&gt;""),INDEX(subsample_country_map!$C:$C,MATCH($CF287,subsample_country_map!$A:$A,0)),INDEX(lookup!$AB:$AB,MATCH($A287,lookup!$A:$A,0)))</f>
        <v>1_developed</v>
      </c>
      <c r="AM287" s="0" t="str">
        <f aca="false">IF(AND($CF287&lt;&gt;"",IFERROR(INDEX(subsample_country_map!$D:$D,MATCH($CF287,subsample_country_map!$A:$A,0)),"")&lt;&gt;""),INDEX(subsample_country_map!$D:$D,MATCH($CF287,subsample_country_map!$A:$A,0)),INDEX(lookup!$AC:$AC,MATCH($A287,lookup!$A:$A,0)))</f>
        <v>1_western</v>
      </c>
      <c r="AN287" s="0" t="str">
        <f aca="false">IF(AND($CF287&lt;&gt;"",IFERROR(INDEX(subsample_country_map!$E:$E,MATCH($CF287,subsample_country_map!$A:$A,0)),"")&lt;&gt;""),INDEX(subsample_country_map!$E:$E,MATCH($CF287,subsample_country_map!$A:$A,0)),INDEX(lookup!$AD:$AD,MATCH($A287,lookup!$A:$A,0)))</f>
        <v>1_common law</v>
      </c>
      <c r="AO287" s="0" t="str">
        <f aca="false">INDEX(lookup!$Y:$Y,MATCH($A287,lookup!$A:$A,0))</f>
        <v>1_not published</v>
      </c>
      <c r="AP287" s="0" t="str">
        <f aca="false">INDEX(lookup!$Z:$Z,MATCH($A287,lookup!$A:$A,0))</f>
        <v>99_NCE</v>
      </c>
      <c r="AQ287" s="0" t="str">
        <f aca="false">INDEX(lookup!$W:$W,MATCH($A287,lookup!$A:$A,0))</f>
        <v>1_fin/acc/econ</v>
      </c>
      <c r="AS287" s="0" t="s">
        <v>91</v>
      </c>
      <c r="AT287" s="0" t="s">
        <v>111</v>
      </c>
      <c r="AU287" s="0" t="s">
        <v>93</v>
      </c>
      <c r="AV287" s="0" t="s">
        <v>1178</v>
      </c>
      <c r="AX287" s="0" t="s">
        <v>1179</v>
      </c>
      <c r="BA287" s="0" t="n">
        <v>963</v>
      </c>
      <c r="BB287" s="0" t="s">
        <v>95</v>
      </c>
      <c r="BC287" s="0" t="s">
        <v>122</v>
      </c>
      <c r="BD287" s="0" t="s">
        <v>33</v>
      </c>
      <c r="BE287" s="0" t="s">
        <v>389</v>
      </c>
      <c r="BF287" s="0" t="s">
        <v>1123</v>
      </c>
      <c r="BG287" s="0" t="s">
        <v>1124</v>
      </c>
      <c r="BH287" s="0" t="s">
        <v>1125</v>
      </c>
      <c r="BI287" s="0" t="s">
        <v>1180</v>
      </c>
      <c r="BJ287" s="0" t="s">
        <v>943</v>
      </c>
      <c r="BK287" s="0" t="s">
        <v>584</v>
      </c>
      <c r="BL287" s="0" t="s">
        <v>1181</v>
      </c>
      <c r="BM287" s="0" t="s">
        <v>946</v>
      </c>
      <c r="BN287" s="0" t="s">
        <v>753</v>
      </c>
      <c r="BO287" s="0" t="s">
        <v>769</v>
      </c>
      <c r="BP287" s="0" t="s">
        <v>904</v>
      </c>
      <c r="BQ287" s="0" t="s">
        <v>127</v>
      </c>
      <c r="BT287" s="0" t="n">
        <v>0</v>
      </c>
      <c r="BU287" s="0" t="s">
        <v>911</v>
      </c>
      <c r="BW287" s="0" t="n">
        <v>1995</v>
      </c>
      <c r="BX287" s="0" t="n">
        <v>2006</v>
      </c>
      <c r="BY287" s="0" t="s">
        <v>912</v>
      </c>
      <c r="BZ287" s="0" t="n">
        <v>2000.5</v>
      </c>
      <c r="CA287" s="0" t="n">
        <v>0</v>
      </c>
      <c r="CB287" s="0" t="n">
        <v>0</v>
      </c>
      <c r="CC287" s="0" t="n">
        <v>0</v>
      </c>
      <c r="CD287" s="0" t="n">
        <v>-0.0717990412159134</v>
      </c>
      <c r="CE287" s="0" t="n">
        <v>1</v>
      </c>
    </row>
    <row r="288" customFormat="false" ht="15" hidden="false" customHeight="false" outlineLevel="0" collapsed="false">
      <c r="A288" s="0" t="s">
        <v>904</v>
      </c>
      <c r="B288" s="0" t="n">
        <v>1593</v>
      </c>
      <c r="C288" s="0" t="n">
        <v>0.0103113076745149</v>
      </c>
      <c r="D288" s="0" t="n">
        <v>963</v>
      </c>
      <c r="E288" s="0" t="n">
        <f aca="false">IF(ISNUMBER($BA288),$BA288,IF(AND(ISNUMBER($D288),ISNUMBER($BW288),ISNUMBER($BX288)),$D288*($BX288-$BW288+1),""))</f>
        <v>963</v>
      </c>
      <c r="H288" s="0" t="s">
        <v>118</v>
      </c>
      <c r="I288" s="0" t="s">
        <v>119</v>
      </c>
      <c r="J288" s="0" t="n">
        <f aca="false">IF($BW288&lt;&gt;"",$BW288,"")</f>
        <v>1995</v>
      </c>
      <c r="K288" s="0" t="n">
        <f aca="false">IF($BX288&lt;&gt;"",$BX288,"")</f>
        <v>2006</v>
      </c>
      <c r="L288" s="0" t="n">
        <f aca="false">IF(AND(ISNUMBER($BW288),ISNUMBER($BX288)),($BW288+$BX288)/2,"")</f>
        <v>2000.5</v>
      </c>
      <c r="M288" s="0" t="n">
        <f aca="false">IF($L288&lt;&gt;"",$L288,"")</f>
        <v>2000.5</v>
      </c>
      <c r="N288" s="0" t="n">
        <f aca="false">IF(AND(ISNUMBER($BW288),ISNUMBER($BX288)),MIN(1,MAX(0,($BX288-2016+1)/($BX288-$BW288+1))),"")</f>
        <v>0</v>
      </c>
      <c r="O288" s="0" t="n">
        <f aca="false">IF(AND(ISNUMBER($BW288),ISNUMBER($BX288)),MIN(1,MAX(0,($BX288-2017+1)/($BX288-$BW288+1))),"")</f>
        <v>0</v>
      </c>
      <c r="P288" s="0" t="n">
        <f aca="false">IF(AND(ISNUMBER($BW288),ISNUMBER($BX288)),MIN(1,MAX(0,($BX288-2018+1)/($BX288-$BW288+1))),"")</f>
        <v>0</v>
      </c>
      <c r="Q288" s="0" t="n">
        <f aca="false">IF(AND(ISNUMBER($BW288),ISNUMBER($BX288)),MIN(1,MAX(0,($BX288-2019+1)/($BX288-$BW288+1))),"")</f>
        <v>0</v>
      </c>
      <c r="R288" s="0" t="n">
        <f aca="false">IF(AND(ISNUMBER($BW288),ISNUMBER($BX288)),MIN(1,MAX(0,($BX288-2016+1)/($BX288-$BW288+1))),"")</f>
        <v>0</v>
      </c>
      <c r="S288" s="0" t="n">
        <f aca="false">IF($L288&lt;&gt;"",IF($L288&gt;=2015.5,1,0),"")</f>
        <v>0</v>
      </c>
      <c r="T288" s="0" t="n">
        <f aca="false">IF($L288&lt;&gt;"",IF($L288&gt;=2016,1,0),"")</f>
        <v>0</v>
      </c>
      <c r="U288" s="0" t="n">
        <f aca="false">IF(ISNUMBER($BX288),IF($BX288&gt;=2016,1,0),"")</f>
        <v>0</v>
      </c>
      <c r="V288" s="0" t="n">
        <f aca="false">IF(ISNUMBER($BW288),IF($BW288&gt;=2016,1,0),"")</f>
        <v>0</v>
      </c>
      <c r="W288" s="0" t="str">
        <f aca="false">IF(AND(ISNUMBER($BW288),ISNUMBER($BX288)),IF($BW288&gt;=2016,"post-only",IF($BX288&lt;2016,"pre-only","mixed")),"")</f>
        <v>pre-only</v>
      </c>
      <c r="X288" s="0" t="n">
        <f aca="false">IF(AND(ISNUMBER($BW288),ISNUMBER($BX288)),MIN(1,MAX(0,($BX288-2017+1)/($BX288-$BW288+1))),"")</f>
        <v>0</v>
      </c>
      <c r="Y288" s="0" t="n">
        <f aca="false">IF(AND(ISNUMBER($BW288),ISNUMBER($BX288)),MIN(1,MAX(0,($BX288-2018+1)/($BX288-$BW288+1))),"")</f>
        <v>0</v>
      </c>
      <c r="Z288" s="0" t="n">
        <f aca="false">IF(AND(ISNUMBER($BW288),ISNUMBER($BX288)),MIN(1,MAX(0,($BX288-2019+1)/($BX288-$BW288+1))),"")</f>
        <v>0</v>
      </c>
      <c r="AA288" s="0" t="n">
        <f aca="false">IF(ISNUMBER($BX288),IF($BX288&gt;=2017,1,0),"")</f>
        <v>0</v>
      </c>
      <c r="AB288" s="0" t="n">
        <f aca="false">IF(ISNUMBER($BX288),IF($BX288&gt;=2018,1,0),"")</f>
        <v>0</v>
      </c>
      <c r="AC288" s="0" t="n">
        <f aca="false">IF(ISNUMBER($BX288),IF($BX288&gt;=2019,1,0),"")</f>
        <v>0</v>
      </c>
      <c r="AD288" s="0" t="n">
        <f aca="false">IF($L288&lt;&gt;"",IF($L288&gt;2013,1,0),"")</f>
        <v>0</v>
      </c>
      <c r="AE288" s="0" t="n">
        <f aca="false">IF($L288&lt;&gt;"",1+IF($L288&gt;2011,1,0)+IF($L288&gt;2014,1,0),"")</f>
        <v>1</v>
      </c>
      <c r="AF288" s="0" t="s">
        <v>747</v>
      </c>
      <c r="AG288" s="0" t="s">
        <v>88</v>
      </c>
      <c r="AH288" s="0" t="s">
        <v>89</v>
      </c>
      <c r="AI288" s="0" t="s">
        <v>334</v>
      </c>
      <c r="AJ288" s="0" t="s">
        <v>334</v>
      </c>
      <c r="AK288" s="0" t="str">
        <f aca="false">IF(AND($CF288&lt;&gt;"",IFERROR(INDEX(subsample_country_map!$B:$B,MATCH($CF288,subsample_country_map!$A:$A,0)),"")&lt;&gt;""),INDEX(subsample_country_map!$B:$B,MATCH($CF288,subsample_country_map!$A:$A,0)),INDEX(lookup!$AA:$AA,MATCH($A288,lookup!$A:$A,0)))</f>
        <v>1_US</v>
      </c>
      <c r="AL288" s="0" t="str">
        <f aca="false">IF(AND($CF288&lt;&gt;"",IFERROR(INDEX(subsample_country_map!$C:$C,MATCH($CF288,subsample_country_map!$A:$A,0)),"")&lt;&gt;""),INDEX(subsample_country_map!$C:$C,MATCH($CF288,subsample_country_map!$A:$A,0)),INDEX(lookup!$AB:$AB,MATCH($A288,lookup!$A:$A,0)))</f>
        <v>1_developed</v>
      </c>
      <c r="AM288" s="0" t="str">
        <f aca="false">IF(AND($CF288&lt;&gt;"",IFERROR(INDEX(subsample_country_map!$D:$D,MATCH($CF288,subsample_country_map!$A:$A,0)),"")&lt;&gt;""),INDEX(subsample_country_map!$D:$D,MATCH($CF288,subsample_country_map!$A:$A,0)),INDEX(lookup!$AC:$AC,MATCH($A288,lookup!$A:$A,0)))</f>
        <v>1_western</v>
      </c>
      <c r="AN288" s="0" t="str">
        <f aca="false">IF(AND($CF288&lt;&gt;"",IFERROR(INDEX(subsample_country_map!$E:$E,MATCH($CF288,subsample_country_map!$A:$A,0)),"")&lt;&gt;""),INDEX(subsample_country_map!$E:$E,MATCH($CF288,subsample_country_map!$A:$A,0)),INDEX(lookup!$AD:$AD,MATCH($A288,lookup!$A:$A,0)))</f>
        <v>1_common law</v>
      </c>
      <c r="AO288" s="0" t="str">
        <f aca="false">INDEX(lookup!$Y:$Y,MATCH($A288,lookup!$A:$A,0))</f>
        <v>1_not published</v>
      </c>
      <c r="AP288" s="0" t="str">
        <f aca="false">INDEX(lookup!$Z:$Z,MATCH($A288,lookup!$A:$A,0))</f>
        <v>99_NCE</v>
      </c>
      <c r="AQ288" s="0" t="str">
        <f aca="false">INDEX(lookup!$W:$W,MATCH($A288,lookup!$A:$A,0))</f>
        <v>1_fin/acc/econ</v>
      </c>
      <c r="AS288" s="0" t="s">
        <v>91</v>
      </c>
      <c r="AT288" s="0" t="s">
        <v>111</v>
      </c>
      <c r="AU288" s="0" t="s">
        <v>93</v>
      </c>
      <c r="AV288" s="0" t="s">
        <v>1182</v>
      </c>
      <c r="AX288" s="0" t="s">
        <v>1183</v>
      </c>
      <c r="BA288" s="0" t="n">
        <v>963</v>
      </c>
      <c r="BB288" s="0" t="s">
        <v>95</v>
      </c>
      <c r="BC288" s="0" t="s">
        <v>122</v>
      </c>
      <c r="BD288" s="0" t="s">
        <v>33</v>
      </c>
      <c r="BE288" s="0" t="s">
        <v>389</v>
      </c>
      <c r="BF288" s="0" t="s">
        <v>1123</v>
      </c>
      <c r="BG288" s="0" t="s">
        <v>1124</v>
      </c>
      <c r="BH288" s="0" t="s">
        <v>1125</v>
      </c>
      <c r="BI288" s="0" t="s">
        <v>1180</v>
      </c>
      <c r="BJ288" s="0" t="s">
        <v>943</v>
      </c>
      <c r="BK288" s="0" t="s">
        <v>584</v>
      </c>
      <c r="BL288" s="0" t="s">
        <v>1184</v>
      </c>
      <c r="BM288" s="0" t="s">
        <v>949</v>
      </c>
      <c r="BN288" s="0" t="s">
        <v>753</v>
      </c>
      <c r="BO288" s="0" t="s">
        <v>769</v>
      </c>
      <c r="BP288" s="0" t="s">
        <v>904</v>
      </c>
      <c r="BQ288" s="0" t="s">
        <v>127</v>
      </c>
      <c r="BT288" s="0" t="n">
        <v>0</v>
      </c>
      <c r="BU288" s="0" t="s">
        <v>911</v>
      </c>
      <c r="BW288" s="0" t="n">
        <v>1995</v>
      </c>
      <c r="BX288" s="0" t="n">
        <v>2006</v>
      </c>
      <c r="BY288" s="0" t="s">
        <v>912</v>
      </c>
      <c r="BZ288" s="0" t="n">
        <v>2000.5</v>
      </c>
      <c r="CA288" s="0" t="n">
        <v>0</v>
      </c>
      <c r="CB288" s="0" t="n">
        <v>0</v>
      </c>
      <c r="CC288" s="0" t="n">
        <v>0</v>
      </c>
      <c r="CD288" s="0" t="n">
        <v>0.0103116731411117</v>
      </c>
      <c r="CE288" s="0" t="n">
        <v>1</v>
      </c>
    </row>
    <row r="289" customFormat="false" ht="15" hidden="false" customHeight="false" outlineLevel="0" collapsed="false">
      <c r="A289" s="0" t="s">
        <v>904</v>
      </c>
      <c r="B289" s="0" t="n">
        <v>1594</v>
      </c>
      <c r="C289" s="0" t="n">
        <v>-0.0151438015298672</v>
      </c>
      <c r="D289" s="0" t="n">
        <v>963</v>
      </c>
      <c r="E289" s="0" t="n">
        <f aca="false">IF(ISNUMBER($BA289),$BA289,IF(AND(ISNUMBER($D289),ISNUMBER($BW289),ISNUMBER($BX289)),$D289*($BX289-$BW289+1),""))</f>
        <v>963</v>
      </c>
      <c r="H289" s="0" t="s">
        <v>118</v>
      </c>
      <c r="I289" s="0" t="s">
        <v>119</v>
      </c>
      <c r="J289" s="0" t="n">
        <f aca="false">IF($BW289&lt;&gt;"",$BW289,"")</f>
        <v>1995</v>
      </c>
      <c r="K289" s="0" t="n">
        <f aca="false">IF($BX289&lt;&gt;"",$BX289,"")</f>
        <v>2006</v>
      </c>
      <c r="L289" s="0" t="n">
        <f aca="false">IF(AND(ISNUMBER($BW289),ISNUMBER($BX289)),($BW289+$BX289)/2,"")</f>
        <v>2000.5</v>
      </c>
      <c r="M289" s="0" t="n">
        <f aca="false">IF($L289&lt;&gt;"",$L289,"")</f>
        <v>2000.5</v>
      </c>
      <c r="N289" s="0" t="n">
        <f aca="false">IF(AND(ISNUMBER($BW289),ISNUMBER($BX289)),MIN(1,MAX(0,($BX289-2016+1)/($BX289-$BW289+1))),"")</f>
        <v>0</v>
      </c>
      <c r="O289" s="0" t="n">
        <f aca="false">IF(AND(ISNUMBER($BW289),ISNUMBER($BX289)),MIN(1,MAX(0,($BX289-2017+1)/($BX289-$BW289+1))),"")</f>
        <v>0</v>
      </c>
      <c r="P289" s="0" t="n">
        <f aca="false">IF(AND(ISNUMBER($BW289),ISNUMBER($BX289)),MIN(1,MAX(0,($BX289-2018+1)/($BX289-$BW289+1))),"")</f>
        <v>0</v>
      </c>
      <c r="Q289" s="0" t="n">
        <f aca="false">IF(AND(ISNUMBER($BW289),ISNUMBER($BX289)),MIN(1,MAX(0,($BX289-2019+1)/($BX289-$BW289+1))),"")</f>
        <v>0</v>
      </c>
      <c r="R289" s="0" t="n">
        <f aca="false">IF(AND(ISNUMBER($BW289),ISNUMBER($BX289)),MIN(1,MAX(0,($BX289-2016+1)/($BX289-$BW289+1))),"")</f>
        <v>0</v>
      </c>
      <c r="S289" s="0" t="n">
        <f aca="false">IF($L289&lt;&gt;"",IF($L289&gt;=2015.5,1,0),"")</f>
        <v>0</v>
      </c>
      <c r="T289" s="0" t="n">
        <f aca="false">IF($L289&lt;&gt;"",IF($L289&gt;=2016,1,0),"")</f>
        <v>0</v>
      </c>
      <c r="U289" s="0" t="n">
        <f aca="false">IF(ISNUMBER($BX289),IF($BX289&gt;=2016,1,0),"")</f>
        <v>0</v>
      </c>
      <c r="V289" s="0" t="n">
        <f aca="false">IF(ISNUMBER($BW289),IF($BW289&gt;=2016,1,0),"")</f>
        <v>0</v>
      </c>
      <c r="W289" s="0" t="str">
        <f aca="false">IF(AND(ISNUMBER($BW289),ISNUMBER($BX289)),IF($BW289&gt;=2016,"post-only",IF($BX289&lt;2016,"pre-only","mixed")),"")</f>
        <v>pre-only</v>
      </c>
      <c r="X289" s="0" t="n">
        <f aca="false">IF(AND(ISNUMBER($BW289),ISNUMBER($BX289)),MIN(1,MAX(0,($BX289-2017+1)/($BX289-$BW289+1))),"")</f>
        <v>0</v>
      </c>
      <c r="Y289" s="0" t="n">
        <f aca="false">IF(AND(ISNUMBER($BW289),ISNUMBER($BX289)),MIN(1,MAX(0,($BX289-2018+1)/($BX289-$BW289+1))),"")</f>
        <v>0</v>
      </c>
      <c r="Z289" s="0" t="n">
        <f aca="false">IF(AND(ISNUMBER($BW289),ISNUMBER($BX289)),MIN(1,MAX(0,($BX289-2019+1)/($BX289-$BW289+1))),"")</f>
        <v>0</v>
      </c>
      <c r="AA289" s="0" t="n">
        <f aca="false">IF(ISNUMBER($BX289),IF($BX289&gt;=2017,1,0),"")</f>
        <v>0</v>
      </c>
      <c r="AB289" s="0" t="n">
        <f aca="false">IF(ISNUMBER($BX289),IF($BX289&gt;=2018,1,0),"")</f>
        <v>0</v>
      </c>
      <c r="AC289" s="0" t="n">
        <f aca="false">IF(ISNUMBER($BX289),IF($BX289&gt;=2019,1,0),"")</f>
        <v>0</v>
      </c>
      <c r="AD289" s="0" t="n">
        <f aca="false">IF($L289&lt;&gt;"",IF($L289&gt;2013,1,0),"")</f>
        <v>0</v>
      </c>
      <c r="AE289" s="0" t="n">
        <f aca="false">IF($L289&lt;&gt;"",1+IF($L289&gt;2011,1,0)+IF($L289&gt;2014,1,0),"")</f>
        <v>1</v>
      </c>
      <c r="AF289" s="0" t="s">
        <v>747</v>
      </c>
      <c r="AG289" s="0" t="s">
        <v>88</v>
      </c>
      <c r="AH289" s="0" t="s">
        <v>89</v>
      </c>
      <c r="AI289" s="0" t="s">
        <v>334</v>
      </c>
      <c r="AJ289" s="0" t="s">
        <v>334</v>
      </c>
      <c r="AK289" s="0" t="str">
        <f aca="false">IF(AND($CF289&lt;&gt;"",IFERROR(INDEX(subsample_country_map!$B:$B,MATCH($CF289,subsample_country_map!$A:$A,0)),"")&lt;&gt;""),INDEX(subsample_country_map!$B:$B,MATCH($CF289,subsample_country_map!$A:$A,0)),INDEX(lookup!$AA:$AA,MATCH($A289,lookup!$A:$A,0)))</f>
        <v>1_US</v>
      </c>
      <c r="AL289" s="0" t="str">
        <f aca="false">IF(AND($CF289&lt;&gt;"",IFERROR(INDEX(subsample_country_map!$C:$C,MATCH($CF289,subsample_country_map!$A:$A,0)),"")&lt;&gt;""),INDEX(subsample_country_map!$C:$C,MATCH($CF289,subsample_country_map!$A:$A,0)),INDEX(lookup!$AB:$AB,MATCH($A289,lookup!$A:$A,0)))</f>
        <v>1_developed</v>
      </c>
      <c r="AM289" s="0" t="str">
        <f aca="false">IF(AND($CF289&lt;&gt;"",IFERROR(INDEX(subsample_country_map!$D:$D,MATCH($CF289,subsample_country_map!$A:$A,0)),"")&lt;&gt;""),INDEX(subsample_country_map!$D:$D,MATCH($CF289,subsample_country_map!$A:$A,0)),INDEX(lookup!$AC:$AC,MATCH($A289,lookup!$A:$A,0)))</f>
        <v>1_western</v>
      </c>
      <c r="AN289" s="0" t="str">
        <f aca="false">IF(AND($CF289&lt;&gt;"",IFERROR(INDEX(subsample_country_map!$E:$E,MATCH($CF289,subsample_country_map!$A:$A,0)),"")&lt;&gt;""),INDEX(subsample_country_map!$E:$E,MATCH($CF289,subsample_country_map!$A:$A,0)),INDEX(lookup!$AD:$AD,MATCH($A289,lookup!$A:$A,0)))</f>
        <v>1_common law</v>
      </c>
      <c r="AO289" s="0" t="str">
        <f aca="false">INDEX(lookup!$Y:$Y,MATCH($A289,lookup!$A:$A,0))</f>
        <v>1_not published</v>
      </c>
      <c r="AP289" s="0" t="str">
        <f aca="false">INDEX(lookup!$Z:$Z,MATCH($A289,lookup!$A:$A,0))</f>
        <v>99_NCE</v>
      </c>
      <c r="AQ289" s="0" t="str">
        <f aca="false">INDEX(lookup!$W:$W,MATCH($A289,lookup!$A:$A,0))</f>
        <v>1_fin/acc/econ</v>
      </c>
      <c r="AS289" s="0" t="s">
        <v>91</v>
      </c>
      <c r="AT289" s="0" t="s">
        <v>111</v>
      </c>
      <c r="AU289" s="0" t="s">
        <v>93</v>
      </c>
      <c r="AV289" s="0" t="s">
        <v>1185</v>
      </c>
      <c r="AX289" s="0" t="s">
        <v>1186</v>
      </c>
      <c r="BA289" s="0" t="n">
        <v>963</v>
      </c>
      <c r="BB289" s="0" t="s">
        <v>95</v>
      </c>
      <c r="BC289" s="0" t="s">
        <v>122</v>
      </c>
      <c r="BD289" s="0" t="s">
        <v>33</v>
      </c>
      <c r="BE289" s="0" t="s">
        <v>389</v>
      </c>
      <c r="BF289" s="0" t="s">
        <v>1123</v>
      </c>
      <c r="BG289" s="0" t="s">
        <v>1124</v>
      </c>
      <c r="BH289" s="0" t="s">
        <v>1125</v>
      </c>
      <c r="BI289" s="0" t="s">
        <v>1180</v>
      </c>
      <c r="BJ289" s="0" t="s">
        <v>943</v>
      </c>
      <c r="BK289" s="0" t="s">
        <v>584</v>
      </c>
      <c r="BL289" s="0" t="s">
        <v>1187</v>
      </c>
      <c r="BM289" s="0" t="s">
        <v>953</v>
      </c>
      <c r="BN289" s="0" t="s">
        <v>753</v>
      </c>
      <c r="BO289" s="0" t="s">
        <v>769</v>
      </c>
      <c r="BP289" s="0" t="s">
        <v>904</v>
      </c>
      <c r="BQ289" s="0" t="s">
        <v>127</v>
      </c>
      <c r="BT289" s="0" t="n">
        <v>0</v>
      </c>
      <c r="BU289" s="0" t="s">
        <v>911</v>
      </c>
      <c r="BW289" s="0" t="n">
        <v>1995</v>
      </c>
      <c r="BX289" s="0" t="n">
        <v>2006</v>
      </c>
      <c r="BY289" s="0" t="s">
        <v>912</v>
      </c>
      <c r="BZ289" s="0" t="n">
        <v>2000.5</v>
      </c>
      <c r="CA289" s="0" t="n">
        <v>0</v>
      </c>
      <c r="CB289" s="0" t="n">
        <v>0</v>
      </c>
      <c r="CC289" s="0" t="n">
        <v>0</v>
      </c>
      <c r="CD289" s="0" t="n">
        <v>-0.0151449593557079</v>
      </c>
      <c r="CE289" s="0" t="n">
        <v>1</v>
      </c>
    </row>
    <row r="290" customFormat="false" ht="15" hidden="false" customHeight="false" outlineLevel="0" collapsed="false">
      <c r="A290" s="0" t="s">
        <v>904</v>
      </c>
      <c r="B290" s="0" t="n">
        <v>1595</v>
      </c>
      <c r="C290" s="0" t="n">
        <v>-0.0755114839471739</v>
      </c>
      <c r="D290" s="0" t="n">
        <v>963</v>
      </c>
      <c r="E290" s="0" t="n">
        <f aca="false">IF(ISNUMBER($BA290),$BA290,IF(AND(ISNUMBER($D290),ISNUMBER($BW290),ISNUMBER($BX290)),$D290*($BX290-$BW290+1),""))</f>
        <v>963</v>
      </c>
      <c r="H290" s="0" t="s">
        <v>118</v>
      </c>
      <c r="I290" s="0" t="s">
        <v>119</v>
      </c>
      <c r="J290" s="0" t="n">
        <f aca="false">IF($BW290&lt;&gt;"",$BW290,"")</f>
        <v>1995</v>
      </c>
      <c r="K290" s="0" t="n">
        <f aca="false">IF($BX290&lt;&gt;"",$BX290,"")</f>
        <v>2006</v>
      </c>
      <c r="L290" s="0" t="n">
        <f aca="false">IF(AND(ISNUMBER($BW290),ISNUMBER($BX290)),($BW290+$BX290)/2,"")</f>
        <v>2000.5</v>
      </c>
      <c r="M290" s="0" t="n">
        <f aca="false">IF($L290&lt;&gt;"",$L290,"")</f>
        <v>2000.5</v>
      </c>
      <c r="N290" s="0" t="n">
        <f aca="false">IF(AND(ISNUMBER($BW290),ISNUMBER($BX290)),MIN(1,MAX(0,($BX290-2016+1)/($BX290-$BW290+1))),"")</f>
        <v>0</v>
      </c>
      <c r="O290" s="0" t="n">
        <f aca="false">IF(AND(ISNUMBER($BW290),ISNUMBER($BX290)),MIN(1,MAX(0,($BX290-2017+1)/($BX290-$BW290+1))),"")</f>
        <v>0</v>
      </c>
      <c r="P290" s="0" t="n">
        <f aca="false">IF(AND(ISNUMBER($BW290),ISNUMBER($BX290)),MIN(1,MAX(0,($BX290-2018+1)/($BX290-$BW290+1))),"")</f>
        <v>0</v>
      </c>
      <c r="Q290" s="0" t="n">
        <f aca="false">IF(AND(ISNUMBER($BW290),ISNUMBER($BX290)),MIN(1,MAX(0,($BX290-2019+1)/($BX290-$BW290+1))),"")</f>
        <v>0</v>
      </c>
      <c r="R290" s="0" t="n">
        <f aca="false">IF(AND(ISNUMBER($BW290),ISNUMBER($BX290)),MIN(1,MAX(0,($BX290-2016+1)/($BX290-$BW290+1))),"")</f>
        <v>0</v>
      </c>
      <c r="S290" s="0" t="n">
        <f aca="false">IF($L290&lt;&gt;"",IF($L290&gt;=2015.5,1,0),"")</f>
        <v>0</v>
      </c>
      <c r="T290" s="0" t="n">
        <f aca="false">IF($L290&lt;&gt;"",IF($L290&gt;=2016,1,0),"")</f>
        <v>0</v>
      </c>
      <c r="U290" s="0" t="n">
        <f aca="false">IF(ISNUMBER($BX290),IF($BX290&gt;=2016,1,0),"")</f>
        <v>0</v>
      </c>
      <c r="V290" s="0" t="n">
        <f aca="false">IF(ISNUMBER($BW290),IF($BW290&gt;=2016,1,0),"")</f>
        <v>0</v>
      </c>
      <c r="W290" s="0" t="str">
        <f aca="false">IF(AND(ISNUMBER($BW290),ISNUMBER($BX290)),IF($BW290&gt;=2016,"post-only",IF($BX290&lt;2016,"pre-only","mixed")),"")</f>
        <v>pre-only</v>
      </c>
      <c r="X290" s="0" t="n">
        <f aca="false">IF(AND(ISNUMBER($BW290),ISNUMBER($BX290)),MIN(1,MAX(0,($BX290-2017+1)/($BX290-$BW290+1))),"")</f>
        <v>0</v>
      </c>
      <c r="Y290" s="0" t="n">
        <f aca="false">IF(AND(ISNUMBER($BW290),ISNUMBER($BX290)),MIN(1,MAX(0,($BX290-2018+1)/($BX290-$BW290+1))),"")</f>
        <v>0</v>
      </c>
      <c r="Z290" s="0" t="n">
        <f aca="false">IF(AND(ISNUMBER($BW290),ISNUMBER($BX290)),MIN(1,MAX(0,($BX290-2019+1)/($BX290-$BW290+1))),"")</f>
        <v>0</v>
      </c>
      <c r="AA290" s="0" t="n">
        <f aca="false">IF(ISNUMBER($BX290),IF($BX290&gt;=2017,1,0),"")</f>
        <v>0</v>
      </c>
      <c r="AB290" s="0" t="n">
        <f aca="false">IF(ISNUMBER($BX290),IF($BX290&gt;=2018,1,0),"")</f>
        <v>0</v>
      </c>
      <c r="AC290" s="0" t="n">
        <f aca="false">IF(ISNUMBER($BX290),IF($BX290&gt;=2019,1,0),"")</f>
        <v>0</v>
      </c>
      <c r="AD290" s="0" t="n">
        <f aca="false">IF($L290&lt;&gt;"",IF($L290&gt;2013,1,0),"")</f>
        <v>0</v>
      </c>
      <c r="AE290" s="0" t="n">
        <f aca="false">IF($L290&lt;&gt;"",1+IF($L290&gt;2011,1,0)+IF($L290&gt;2014,1,0),"")</f>
        <v>1</v>
      </c>
      <c r="AF290" s="0" t="s">
        <v>747</v>
      </c>
      <c r="AG290" s="0" t="s">
        <v>88</v>
      </c>
      <c r="AH290" s="0" t="s">
        <v>89</v>
      </c>
      <c r="AI290" s="0" t="s">
        <v>334</v>
      </c>
      <c r="AJ290" s="0" t="s">
        <v>334</v>
      </c>
      <c r="AK290" s="0" t="str">
        <f aca="false">IF(AND($CF290&lt;&gt;"",IFERROR(INDEX(subsample_country_map!$B:$B,MATCH($CF290,subsample_country_map!$A:$A,0)),"")&lt;&gt;""),INDEX(subsample_country_map!$B:$B,MATCH($CF290,subsample_country_map!$A:$A,0)),INDEX(lookup!$AA:$AA,MATCH($A290,lookup!$A:$A,0)))</f>
        <v>1_US</v>
      </c>
      <c r="AL290" s="0" t="str">
        <f aca="false">IF(AND($CF290&lt;&gt;"",IFERROR(INDEX(subsample_country_map!$C:$C,MATCH($CF290,subsample_country_map!$A:$A,0)),"")&lt;&gt;""),INDEX(subsample_country_map!$C:$C,MATCH($CF290,subsample_country_map!$A:$A,0)),INDEX(lookup!$AB:$AB,MATCH($A290,lookup!$A:$A,0)))</f>
        <v>1_developed</v>
      </c>
      <c r="AM290" s="0" t="str">
        <f aca="false">IF(AND($CF290&lt;&gt;"",IFERROR(INDEX(subsample_country_map!$D:$D,MATCH($CF290,subsample_country_map!$A:$A,0)),"")&lt;&gt;""),INDEX(subsample_country_map!$D:$D,MATCH($CF290,subsample_country_map!$A:$A,0)),INDEX(lookup!$AC:$AC,MATCH($A290,lookup!$A:$A,0)))</f>
        <v>1_western</v>
      </c>
      <c r="AN290" s="0" t="str">
        <f aca="false">IF(AND($CF290&lt;&gt;"",IFERROR(INDEX(subsample_country_map!$E:$E,MATCH($CF290,subsample_country_map!$A:$A,0)),"")&lt;&gt;""),INDEX(subsample_country_map!$E:$E,MATCH($CF290,subsample_country_map!$A:$A,0)),INDEX(lookup!$AD:$AD,MATCH($A290,lookup!$A:$A,0)))</f>
        <v>1_common law</v>
      </c>
      <c r="AO290" s="0" t="str">
        <f aca="false">INDEX(lookup!$Y:$Y,MATCH($A290,lookup!$A:$A,0))</f>
        <v>1_not published</v>
      </c>
      <c r="AP290" s="0" t="str">
        <f aca="false">INDEX(lookup!$Z:$Z,MATCH($A290,lookup!$A:$A,0))</f>
        <v>99_NCE</v>
      </c>
      <c r="AQ290" s="0" t="str">
        <f aca="false">INDEX(lookup!$W:$W,MATCH($A290,lookup!$A:$A,0))</f>
        <v>1_fin/acc/econ</v>
      </c>
      <c r="AS290" s="0" t="s">
        <v>91</v>
      </c>
      <c r="AT290" s="0" t="s">
        <v>111</v>
      </c>
      <c r="AU290" s="0" t="s">
        <v>93</v>
      </c>
      <c r="AV290" s="0" t="s">
        <v>1188</v>
      </c>
      <c r="AX290" s="0" t="s">
        <v>1189</v>
      </c>
      <c r="BA290" s="0" t="n">
        <v>963</v>
      </c>
      <c r="BB290" s="0" t="s">
        <v>95</v>
      </c>
      <c r="BC290" s="0" t="s">
        <v>122</v>
      </c>
      <c r="BD290" s="0" t="s">
        <v>33</v>
      </c>
      <c r="BE290" s="0" t="s">
        <v>389</v>
      </c>
      <c r="BF290" s="0" t="s">
        <v>1123</v>
      </c>
      <c r="BG290" s="0" t="s">
        <v>1124</v>
      </c>
      <c r="BH290" s="0" t="s">
        <v>1125</v>
      </c>
      <c r="BI290" s="0" t="s">
        <v>1180</v>
      </c>
      <c r="BJ290" s="0" t="s">
        <v>943</v>
      </c>
      <c r="BK290" s="0" t="s">
        <v>584</v>
      </c>
      <c r="BL290" s="0" t="s">
        <v>1190</v>
      </c>
      <c r="BM290" s="0" t="s">
        <v>957</v>
      </c>
      <c r="BN290" s="0" t="s">
        <v>753</v>
      </c>
      <c r="BO290" s="0" t="s">
        <v>769</v>
      </c>
      <c r="BP290" s="0" t="s">
        <v>904</v>
      </c>
      <c r="BQ290" s="0" t="s">
        <v>127</v>
      </c>
      <c r="BT290" s="0" t="n">
        <v>0</v>
      </c>
      <c r="BU290" s="0" t="s">
        <v>911</v>
      </c>
      <c r="BW290" s="0" t="n">
        <v>1995</v>
      </c>
      <c r="BX290" s="0" t="n">
        <v>2006</v>
      </c>
      <c r="BY290" s="0" t="s">
        <v>912</v>
      </c>
      <c r="BZ290" s="0" t="n">
        <v>2000.5</v>
      </c>
      <c r="CA290" s="0" t="n">
        <v>0</v>
      </c>
      <c r="CB290" s="0" t="n">
        <v>0</v>
      </c>
      <c r="CC290" s="0" t="n">
        <v>0</v>
      </c>
      <c r="CD290" s="0" t="n">
        <v>-0.0756554987342039</v>
      </c>
      <c r="CE290" s="0" t="n">
        <v>1</v>
      </c>
    </row>
    <row r="291" customFormat="false" ht="15" hidden="false" customHeight="false" outlineLevel="0" collapsed="false">
      <c r="A291" s="0" t="s">
        <v>904</v>
      </c>
      <c r="B291" s="0" t="n">
        <v>1596</v>
      </c>
      <c r="C291" s="0" t="n">
        <v>-0.0952715721553087</v>
      </c>
      <c r="D291" s="0" t="n">
        <v>963</v>
      </c>
      <c r="E291" s="0" t="n">
        <f aca="false">IF(ISNUMBER($BA291),$BA291,IF(AND(ISNUMBER($D291),ISNUMBER($BW291),ISNUMBER($BX291)),$D291*($BX291-$BW291+1),""))</f>
        <v>963</v>
      </c>
      <c r="H291" s="0" t="s">
        <v>118</v>
      </c>
      <c r="I291" s="0" t="s">
        <v>119</v>
      </c>
      <c r="J291" s="0" t="n">
        <f aca="false">IF($BW291&lt;&gt;"",$BW291,"")</f>
        <v>1995</v>
      </c>
      <c r="K291" s="0" t="n">
        <f aca="false">IF($BX291&lt;&gt;"",$BX291,"")</f>
        <v>2006</v>
      </c>
      <c r="L291" s="0" t="n">
        <f aca="false">IF(AND(ISNUMBER($BW291),ISNUMBER($BX291)),($BW291+$BX291)/2,"")</f>
        <v>2000.5</v>
      </c>
      <c r="M291" s="0" t="n">
        <f aca="false">IF($L291&lt;&gt;"",$L291,"")</f>
        <v>2000.5</v>
      </c>
      <c r="N291" s="0" t="n">
        <f aca="false">IF(AND(ISNUMBER($BW291),ISNUMBER($BX291)),MIN(1,MAX(0,($BX291-2016+1)/($BX291-$BW291+1))),"")</f>
        <v>0</v>
      </c>
      <c r="O291" s="0" t="n">
        <f aca="false">IF(AND(ISNUMBER($BW291),ISNUMBER($BX291)),MIN(1,MAX(0,($BX291-2017+1)/($BX291-$BW291+1))),"")</f>
        <v>0</v>
      </c>
      <c r="P291" s="0" t="n">
        <f aca="false">IF(AND(ISNUMBER($BW291),ISNUMBER($BX291)),MIN(1,MAX(0,($BX291-2018+1)/($BX291-$BW291+1))),"")</f>
        <v>0</v>
      </c>
      <c r="Q291" s="0" t="n">
        <f aca="false">IF(AND(ISNUMBER($BW291),ISNUMBER($BX291)),MIN(1,MAX(0,($BX291-2019+1)/($BX291-$BW291+1))),"")</f>
        <v>0</v>
      </c>
      <c r="R291" s="0" t="n">
        <f aca="false">IF(AND(ISNUMBER($BW291),ISNUMBER($BX291)),MIN(1,MAX(0,($BX291-2016+1)/($BX291-$BW291+1))),"")</f>
        <v>0</v>
      </c>
      <c r="S291" s="0" t="n">
        <f aca="false">IF($L291&lt;&gt;"",IF($L291&gt;=2015.5,1,0),"")</f>
        <v>0</v>
      </c>
      <c r="T291" s="0" t="n">
        <f aca="false">IF($L291&lt;&gt;"",IF($L291&gt;=2016,1,0),"")</f>
        <v>0</v>
      </c>
      <c r="U291" s="0" t="n">
        <f aca="false">IF(ISNUMBER($BX291),IF($BX291&gt;=2016,1,0),"")</f>
        <v>0</v>
      </c>
      <c r="V291" s="0" t="n">
        <f aca="false">IF(ISNUMBER($BW291),IF($BW291&gt;=2016,1,0),"")</f>
        <v>0</v>
      </c>
      <c r="W291" s="0" t="str">
        <f aca="false">IF(AND(ISNUMBER($BW291),ISNUMBER($BX291)),IF($BW291&gt;=2016,"post-only",IF($BX291&lt;2016,"pre-only","mixed")),"")</f>
        <v>pre-only</v>
      </c>
      <c r="X291" s="0" t="n">
        <f aca="false">IF(AND(ISNUMBER($BW291),ISNUMBER($BX291)),MIN(1,MAX(0,($BX291-2017+1)/($BX291-$BW291+1))),"")</f>
        <v>0</v>
      </c>
      <c r="Y291" s="0" t="n">
        <f aca="false">IF(AND(ISNUMBER($BW291),ISNUMBER($BX291)),MIN(1,MAX(0,($BX291-2018+1)/($BX291-$BW291+1))),"")</f>
        <v>0</v>
      </c>
      <c r="Z291" s="0" t="n">
        <f aca="false">IF(AND(ISNUMBER($BW291),ISNUMBER($BX291)),MIN(1,MAX(0,($BX291-2019+1)/($BX291-$BW291+1))),"")</f>
        <v>0</v>
      </c>
      <c r="AA291" s="0" t="n">
        <f aca="false">IF(ISNUMBER($BX291),IF($BX291&gt;=2017,1,0),"")</f>
        <v>0</v>
      </c>
      <c r="AB291" s="0" t="n">
        <f aca="false">IF(ISNUMBER($BX291),IF($BX291&gt;=2018,1,0),"")</f>
        <v>0</v>
      </c>
      <c r="AC291" s="0" t="n">
        <f aca="false">IF(ISNUMBER($BX291),IF($BX291&gt;=2019,1,0),"")</f>
        <v>0</v>
      </c>
      <c r="AD291" s="0" t="n">
        <f aca="false">IF($L291&lt;&gt;"",IF($L291&gt;2013,1,0),"")</f>
        <v>0</v>
      </c>
      <c r="AE291" s="0" t="n">
        <f aca="false">IF($L291&lt;&gt;"",1+IF($L291&gt;2011,1,0)+IF($L291&gt;2014,1,0),"")</f>
        <v>1</v>
      </c>
      <c r="AF291" s="0" t="s">
        <v>747</v>
      </c>
      <c r="AG291" s="0" t="s">
        <v>88</v>
      </c>
      <c r="AH291" s="0" t="s">
        <v>89</v>
      </c>
      <c r="AI291" s="0" t="s">
        <v>334</v>
      </c>
      <c r="AJ291" s="0" t="s">
        <v>334</v>
      </c>
      <c r="AK291" s="0" t="str">
        <f aca="false">IF(AND($CF291&lt;&gt;"",IFERROR(INDEX(subsample_country_map!$B:$B,MATCH($CF291,subsample_country_map!$A:$A,0)),"")&lt;&gt;""),INDEX(subsample_country_map!$B:$B,MATCH($CF291,subsample_country_map!$A:$A,0)),INDEX(lookup!$AA:$AA,MATCH($A291,lookup!$A:$A,0)))</f>
        <v>1_US</v>
      </c>
      <c r="AL291" s="0" t="str">
        <f aca="false">IF(AND($CF291&lt;&gt;"",IFERROR(INDEX(subsample_country_map!$C:$C,MATCH($CF291,subsample_country_map!$A:$A,0)),"")&lt;&gt;""),INDEX(subsample_country_map!$C:$C,MATCH($CF291,subsample_country_map!$A:$A,0)),INDEX(lookup!$AB:$AB,MATCH($A291,lookup!$A:$A,0)))</f>
        <v>1_developed</v>
      </c>
      <c r="AM291" s="0" t="str">
        <f aca="false">IF(AND($CF291&lt;&gt;"",IFERROR(INDEX(subsample_country_map!$D:$D,MATCH($CF291,subsample_country_map!$A:$A,0)),"")&lt;&gt;""),INDEX(subsample_country_map!$D:$D,MATCH($CF291,subsample_country_map!$A:$A,0)),INDEX(lookup!$AC:$AC,MATCH($A291,lookup!$A:$A,0)))</f>
        <v>1_western</v>
      </c>
      <c r="AN291" s="0" t="str">
        <f aca="false">IF(AND($CF291&lt;&gt;"",IFERROR(INDEX(subsample_country_map!$E:$E,MATCH($CF291,subsample_country_map!$A:$A,0)),"")&lt;&gt;""),INDEX(subsample_country_map!$E:$E,MATCH($CF291,subsample_country_map!$A:$A,0)),INDEX(lookup!$AD:$AD,MATCH($A291,lookup!$A:$A,0)))</f>
        <v>1_common law</v>
      </c>
      <c r="AO291" s="0" t="str">
        <f aca="false">INDEX(lookup!$Y:$Y,MATCH($A291,lookup!$A:$A,0))</f>
        <v>1_not published</v>
      </c>
      <c r="AP291" s="0" t="str">
        <f aca="false">INDEX(lookup!$Z:$Z,MATCH($A291,lookup!$A:$A,0))</f>
        <v>99_NCE</v>
      </c>
      <c r="AQ291" s="0" t="str">
        <f aca="false">INDEX(lookup!$W:$W,MATCH($A291,lookup!$A:$A,0))</f>
        <v>1_fin/acc/econ</v>
      </c>
      <c r="AS291" s="0" t="s">
        <v>91</v>
      </c>
      <c r="AT291" s="0" t="s">
        <v>111</v>
      </c>
      <c r="AU291" s="0" t="s">
        <v>93</v>
      </c>
      <c r="AV291" s="0" t="s">
        <v>1191</v>
      </c>
      <c r="AX291" s="0" t="s">
        <v>1192</v>
      </c>
      <c r="BA291" s="0" t="n">
        <v>963</v>
      </c>
      <c r="BB291" s="0" t="s">
        <v>95</v>
      </c>
      <c r="BC291" s="0" t="s">
        <v>122</v>
      </c>
      <c r="BD291" s="0" t="s">
        <v>33</v>
      </c>
      <c r="BE291" s="0" t="s">
        <v>389</v>
      </c>
      <c r="BF291" s="0" t="s">
        <v>1123</v>
      </c>
      <c r="BG291" s="0" t="s">
        <v>1124</v>
      </c>
      <c r="BH291" s="0" t="s">
        <v>1125</v>
      </c>
      <c r="BI291" s="0" t="s">
        <v>1180</v>
      </c>
      <c r="BJ291" s="0" t="s">
        <v>943</v>
      </c>
      <c r="BK291" s="0" t="s">
        <v>584</v>
      </c>
      <c r="BL291" s="0" t="s">
        <v>1193</v>
      </c>
      <c r="BM291" s="0" t="s">
        <v>961</v>
      </c>
      <c r="BN291" s="0" t="s">
        <v>753</v>
      </c>
      <c r="BO291" s="0" t="s">
        <v>769</v>
      </c>
      <c r="BP291" s="0" t="s">
        <v>904</v>
      </c>
      <c r="BQ291" s="0" t="s">
        <v>127</v>
      </c>
      <c r="BT291" s="0" t="n">
        <v>0</v>
      </c>
      <c r="BU291" s="0" t="s">
        <v>911</v>
      </c>
      <c r="BW291" s="0" t="n">
        <v>1995</v>
      </c>
      <c r="BX291" s="0" t="n">
        <v>2006</v>
      </c>
      <c r="BY291" s="0" t="s">
        <v>912</v>
      </c>
      <c r="BZ291" s="0" t="n">
        <v>2000.5</v>
      </c>
      <c r="CA291" s="0" t="n">
        <v>0</v>
      </c>
      <c r="CB291" s="0" t="n">
        <v>0</v>
      </c>
      <c r="CC291" s="0" t="n">
        <v>0</v>
      </c>
      <c r="CD291" s="0" t="n">
        <v>-0.0955614018321494</v>
      </c>
      <c r="CE291" s="0" t="n">
        <v>1</v>
      </c>
    </row>
    <row r="292" customFormat="false" ht="15" hidden="false" customHeight="false" outlineLevel="0" collapsed="false">
      <c r="A292" s="0" t="s">
        <v>904</v>
      </c>
      <c r="B292" s="0" t="n">
        <v>1597</v>
      </c>
      <c r="C292" s="0" t="n">
        <v>-0.031886082123184</v>
      </c>
      <c r="D292" s="0" t="n">
        <v>963</v>
      </c>
      <c r="E292" s="0" t="n">
        <f aca="false">IF(ISNUMBER($BA292),$BA292,IF(AND(ISNUMBER($D292),ISNUMBER($BW292),ISNUMBER($BX292)),$D292*($BX292-$BW292+1),""))</f>
        <v>963</v>
      </c>
      <c r="H292" s="0" t="s">
        <v>118</v>
      </c>
      <c r="I292" s="0" t="s">
        <v>119</v>
      </c>
      <c r="J292" s="0" t="n">
        <f aca="false">IF($BW292&lt;&gt;"",$BW292,"")</f>
        <v>1995</v>
      </c>
      <c r="K292" s="0" t="n">
        <f aca="false">IF($BX292&lt;&gt;"",$BX292,"")</f>
        <v>2006</v>
      </c>
      <c r="L292" s="0" t="n">
        <f aca="false">IF(AND(ISNUMBER($BW292),ISNUMBER($BX292)),($BW292+$BX292)/2,"")</f>
        <v>2000.5</v>
      </c>
      <c r="M292" s="0" t="n">
        <f aca="false">IF($L292&lt;&gt;"",$L292,"")</f>
        <v>2000.5</v>
      </c>
      <c r="N292" s="0" t="n">
        <f aca="false">IF(AND(ISNUMBER($BW292),ISNUMBER($BX292)),MIN(1,MAX(0,($BX292-2016+1)/($BX292-$BW292+1))),"")</f>
        <v>0</v>
      </c>
      <c r="O292" s="0" t="n">
        <f aca="false">IF(AND(ISNUMBER($BW292),ISNUMBER($BX292)),MIN(1,MAX(0,($BX292-2017+1)/($BX292-$BW292+1))),"")</f>
        <v>0</v>
      </c>
      <c r="P292" s="0" t="n">
        <f aca="false">IF(AND(ISNUMBER($BW292),ISNUMBER($BX292)),MIN(1,MAX(0,($BX292-2018+1)/($BX292-$BW292+1))),"")</f>
        <v>0</v>
      </c>
      <c r="Q292" s="0" t="n">
        <f aca="false">IF(AND(ISNUMBER($BW292),ISNUMBER($BX292)),MIN(1,MAX(0,($BX292-2019+1)/($BX292-$BW292+1))),"")</f>
        <v>0</v>
      </c>
      <c r="R292" s="0" t="n">
        <f aca="false">IF(AND(ISNUMBER($BW292),ISNUMBER($BX292)),MIN(1,MAX(0,($BX292-2016+1)/($BX292-$BW292+1))),"")</f>
        <v>0</v>
      </c>
      <c r="S292" s="0" t="n">
        <f aca="false">IF($L292&lt;&gt;"",IF($L292&gt;=2015.5,1,0),"")</f>
        <v>0</v>
      </c>
      <c r="T292" s="0" t="n">
        <f aca="false">IF($L292&lt;&gt;"",IF($L292&gt;=2016,1,0),"")</f>
        <v>0</v>
      </c>
      <c r="U292" s="0" t="n">
        <f aca="false">IF(ISNUMBER($BX292),IF($BX292&gt;=2016,1,0),"")</f>
        <v>0</v>
      </c>
      <c r="V292" s="0" t="n">
        <f aca="false">IF(ISNUMBER($BW292),IF($BW292&gt;=2016,1,0),"")</f>
        <v>0</v>
      </c>
      <c r="W292" s="0" t="str">
        <f aca="false">IF(AND(ISNUMBER($BW292),ISNUMBER($BX292)),IF($BW292&gt;=2016,"post-only",IF($BX292&lt;2016,"pre-only","mixed")),"")</f>
        <v>pre-only</v>
      </c>
      <c r="X292" s="0" t="n">
        <f aca="false">IF(AND(ISNUMBER($BW292),ISNUMBER($BX292)),MIN(1,MAX(0,($BX292-2017+1)/($BX292-$BW292+1))),"")</f>
        <v>0</v>
      </c>
      <c r="Y292" s="0" t="n">
        <f aca="false">IF(AND(ISNUMBER($BW292),ISNUMBER($BX292)),MIN(1,MAX(0,($BX292-2018+1)/($BX292-$BW292+1))),"")</f>
        <v>0</v>
      </c>
      <c r="Z292" s="0" t="n">
        <f aca="false">IF(AND(ISNUMBER($BW292),ISNUMBER($BX292)),MIN(1,MAX(0,($BX292-2019+1)/($BX292-$BW292+1))),"")</f>
        <v>0</v>
      </c>
      <c r="AA292" s="0" t="n">
        <f aca="false">IF(ISNUMBER($BX292),IF($BX292&gt;=2017,1,0),"")</f>
        <v>0</v>
      </c>
      <c r="AB292" s="0" t="n">
        <f aca="false">IF(ISNUMBER($BX292),IF($BX292&gt;=2018,1,0),"")</f>
        <v>0</v>
      </c>
      <c r="AC292" s="0" t="n">
        <f aca="false">IF(ISNUMBER($BX292),IF($BX292&gt;=2019,1,0),"")</f>
        <v>0</v>
      </c>
      <c r="AD292" s="0" t="n">
        <f aca="false">IF($L292&lt;&gt;"",IF($L292&gt;2013,1,0),"")</f>
        <v>0</v>
      </c>
      <c r="AE292" s="0" t="n">
        <f aca="false">IF($L292&lt;&gt;"",1+IF($L292&gt;2011,1,0)+IF($L292&gt;2014,1,0),"")</f>
        <v>1</v>
      </c>
      <c r="AF292" s="0" t="s">
        <v>747</v>
      </c>
      <c r="AG292" s="0" t="s">
        <v>88</v>
      </c>
      <c r="AH292" s="0" t="s">
        <v>89</v>
      </c>
      <c r="AI292" s="0" t="s">
        <v>334</v>
      </c>
      <c r="AJ292" s="0" t="s">
        <v>334</v>
      </c>
      <c r="AK292" s="0" t="str">
        <f aca="false">IF(AND($CF292&lt;&gt;"",IFERROR(INDEX(subsample_country_map!$B:$B,MATCH($CF292,subsample_country_map!$A:$A,0)),"")&lt;&gt;""),INDEX(subsample_country_map!$B:$B,MATCH($CF292,subsample_country_map!$A:$A,0)),INDEX(lookup!$AA:$AA,MATCH($A292,lookup!$A:$A,0)))</f>
        <v>1_US</v>
      </c>
      <c r="AL292" s="0" t="str">
        <f aca="false">IF(AND($CF292&lt;&gt;"",IFERROR(INDEX(subsample_country_map!$C:$C,MATCH($CF292,subsample_country_map!$A:$A,0)),"")&lt;&gt;""),INDEX(subsample_country_map!$C:$C,MATCH($CF292,subsample_country_map!$A:$A,0)),INDEX(lookup!$AB:$AB,MATCH($A292,lookup!$A:$A,0)))</f>
        <v>1_developed</v>
      </c>
      <c r="AM292" s="0" t="str">
        <f aca="false">IF(AND($CF292&lt;&gt;"",IFERROR(INDEX(subsample_country_map!$D:$D,MATCH($CF292,subsample_country_map!$A:$A,0)),"")&lt;&gt;""),INDEX(subsample_country_map!$D:$D,MATCH($CF292,subsample_country_map!$A:$A,0)),INDEX(lookup!$AC:$AC,MATCH($A292,lookup!$A:$A,0)))</f>
        <v>1_western</v>
      </c>
      <c r="AN292" s="0" t="str">
        <f aca="false">IF(AND($CF292&lt;&gt;"",IFERROR(INDEX(subsample_country_map!$E:$E,MATCH($CF292,subsample_country_map!$A:$A,0)),"")&lt;&gt;""),INDEX(subsample_country_map!$E:$E,MATCH($CF292,subsample_country_map!$A:$A,0)),INDEX(lookup!$AD:$AD,MATCH($A292,lookup!$A:$A,0)))</f>
        <v>1_common law</v>
      </c>
      <c r="AO292" s="0" t="str">
        <f aca="false">INDEX(lookup!$Y:$Y,MATCH($A292,lookup!$A:$A,0))</f>
        <v>1_not published</v>
      </c>
      <c r="AP292" s="0" t="str">
        <f aca="false">INDEX(lookup!$Z:$Z,MATCH($A292,lookup!$A:$A,0))</f>
        <v>99_NCE</v>
      </c>
      <c r="AQ292" s="0" t="str">
        <f aca="false">INDEX(lookup!$W:$W,MATCH($A292,lookup!$A:$A,0))</f>
        <v>1_fin/acc/econ</v>
      </c>
      <c r="AS292" s="0" t="s">
        <v>91</v>
      </c>
      <c r="AT292" s="0" t="s">
        <v>397</v>
      </c>
      <c r="AU292" s="0" t="s">
        <v>93</v>
      </c>
      <c r="AV292" s="0" t="s">
        <v>1194</v>
      </c>
      <c r="AX292" s="0" t="s">
        <v>1195</v>
      </c>
      <c r="BA292" s="0" t="n">
        <v>963</v>
      </c>
      <c r="BB292" s="0" t="s">
        <v>95</v>
      </c>
      <c r="BC292" s="0" t="s">
        <v>122</v>
      </c>
      <c r="BD292" s="0" t="s">
        <v>33</v>
      </c>
      <c r="BE292" s="0" t="s">
        <v>389</v>
      </c>
      <c r="BF292" s="0" t="s">
        <v>1123</v>
      </c>
      <c r="BG292" s="0" t="s">
        <v>1124</v>
      </c>
      <c r="BH292" s="0" t="s">
        <v>1125</v>
      </c>
      <c r="BI292" s="0" t="s">
        <v>1180</v>
      </c>
      <c r="BJ292" s="0" t="s">
        <v>943</v>
      </c>
      <c r="BK292" s="0" t="s">
        <v>584</v>
      </c>
      <c r="BL292" s="0" t="s">
        <v>1196</v>
      </c>
      <c r="BM292" s="0" t="s">
        <v>965</v>
      </c>
      <c r="BN292" s="0" t="s">
        <v>753</v>
      </c>
      <c r="BO292" s="0" t="s">
        <v>769</v>
      </c>
      <c r="BP292" s="0" t="s">
        <v>904</v>
      </c>
      <c r="BQ292" s="0" t="s">
        <v>127</v>
      </c>
      <c r="BT292" s="0" t="n">
        <v>0</v>
      </c>
      <c r="BU292" s="0" t="s">
        <v>911</v>
      </c>
      <c r="BW292" s="0" t="n">
        <v>1995</v>
      </c>
      <c r="BX292" s="0" t="n">
        <v>2006</v>
      </c>
      <c r="BY292" s="0" t="s">
        <v>912</v>
      </c>
      <c r="BZ292" s="0" t="n">
        <v>2000.5</v>
      </c>
      <c r="CA292" s="0" t="n">
        <v>0</v>
      </c>
      <c r="CB292" s="0" t="n">
        <v>0</v>
      </c>
      <c r="CC292" s="0" t="n">
        <v>0</v>
      </c>
      <c r="CD292" s="0" t="n">
        <v>-0.0318968951497986</v>
      </c>
      <c r="CE292" s="0" t="n">
        <v>1</v>
      </c>
    </row>
    <row r="293" customFormat="false" ht="15" hidden="false" customHeight="false" outlineLevel="0" collapsed="false">
      <c r="A293" s="0" t="s">
        <v>904</v>
      </c>
      <c r="B293" s="0" t="n">
        <v>1598</v>
      </c>
      <c r="C293" s="0" t="n">
        <v>-0.0876345611057861</v>
      </c>
      <c r="D293" s="0" t="n">
        <v>963</v>
      </c>
      <c r="E293" s="0" t="n">
        <f aca="false">IF(ISNUMBER($BA293),$BA293,IF(AND(ISNUMBER($D293),ISNUMBER($BW293),ISNUMBER($BX293)),$D293*($BX293-$BW293+1),""))</f>
        <v>963</v>
      </c>
      <c r="H293" s="0" t="s">
        <v>118</v>
      </c>
      <c r="I293" s="0" t="s">
        <v>119</v>
      </c>
      <c r="J293" s="0" t="n">
        <f aca="false">IF($BW293&lt;&gt;"",$BW293,"")</f>
        <v>1995</v>
      </c>
      <c r="K293" s="0" t="n">
        <f aca="false">IF($BX293&lt;&gt;"",$BX293,"")</f>
        <v>2006</v>
      </c>
      <c r="L293" s="0" t="n">
        <f aca="false">IF(AND(ISNUMBER($BW293),ISNUMBER($BX293)),($BW293+$BX293)/2,"")</f>
        <v>2000.5</v>
      </c>
      <c r="M293" s="0" t="n">
        <f aca="false">IF($L293&lt;&gt;"",$L293,"")</f>
        <v>2000.5</v>
      </c>
      <c r="N293" s="0" t="n">
        <f aca="false">IF(AND(ISNUMBER($BW293),ISNUMBER($BX293)),MIN(1,MAX(0,($BX293-2016+1)/($BX293-$BW293+1))),"")</f>
        <v>0</v>
      </c>
      <c r="O293" s="0" t="n">
        <f aca="false">IF(AND(ISNUMBER($BW293),ISNUMBER($BX293)),MIN(1,MAX(0,($BX293-2017+1)/($BX293-$BW293+1))),"")</f>
        <v>0</v>
      </c>
      <c r="P293" s="0" t="n">
        <f aca="false">IF(AND(ISNUMBER($BW293),ISNUMBER($BX293)),MIN(1,MAX(0,($BX293-2018+1)/($BX293-$BW293+1))),"")</f>
        <v>0</v>
      </c>
      <c r="Q293" s="0" t="n">
        <f aca="false">IF(AND(ISNUMBER($BW293),ISNUMBER($BX293)),MIN(1,MAX(0,($BX293-2019+1)/($BX293-$BW293+1))),"")</f>
        <v>0</v>
      </c>
      <c r="R293" s="0" t="n">
        <f aca="false">IF(AND(ISNUMBER($BW293),ISNUMBER($BX293)),MIN(1,MAX(0,($BX293-2016+1)/($BX293-$BW293+1))),"")</f>
        <v>0</v>
      </c>
      <c r="S293" s="0" t="n">
        <f aca="false">IF($L293&lt;&gt;"",IF($L293&gt;=2015.5,1,0),"")</f>
        <v>0</v>
      </c>
      <c r="T293" s="0" t="n">
        <f aca="false">IF($L293&lt;&gt;"",IF($L293&gt;=2016,1,0),"")</f>
        <v>0</v>
      </c>
      <c r="U293" s="0" t="n">
        <f aca="false">IF(ISNUMBER($BX293),IF($BX293&gt;=2016,1,0),"")</f>
        <v>0</v>
      </c>
      <c r="V293" s="0" t="n">
        <f aca="false">IF(ISNUMBER($BW293),IF($BW293&gt;=2016,1,0),"")</f>
        <v>0</v>
      </c>
      <c r="W293" s="0" t="str">
        <f aca="false">IF(AND(ISNUMBER($BW293),ISNUMBER($BX293)),IF($BW293&gt;=2016,"post-only",IF($BX293&lt;2016,"pre-only","mixed")),"")</f>
        <v>pre-only</v>
      </c>
      <c r="X293" s="0" t="n">
        <f aca="false">IF(AND(ISNUMBER($BW293),ISNUMBER($BX293)),MIN(1,MAX(0,($BX293-2017+1)/($BX293-$BW293+1))),"")</f>
        <v>0</v>
      </c>
      <c r="Y293" s="0" t="n">
        <f aca="false">IF(AND(ISNUMBER($BW293),ISNUMBER($BX293)),MIN(1,MAX(0,($BX293-2018+1)/($BX293-$BW293+1))),"")</f>
        <v>0</v>
      </c>
      <c r="Z293" s="0" t="n">
        <f aca="false">IF(AND(ISNUMBER($BW293),ISNUMBER($BX293)),MIN(1,MAX(0,($BX293-2019+1)/($BX293-$BW293+1))),"")</f>
        <v>0</v>
      </c>
      <c r="AA293" s="0" t="n">
        <f aca="false">IF(ISNUMBER($BX293),IF($BX293&gt;=2017,1,0),"")</f>
        <v>0</v>
      </c>
      <c r="AB293" s="0" t="n">
        <f aca="false">IF(ISNUMBER($BX293),IF($BX293&gt;=2018,1,0),"")</f>
        <v>0</v>
      </c>
      <c r="AC293" s="0" t="n">
        <f aca="false">IF(ISNUMBER($BX293),IF($BX293&gt;=2019,1,0),"")</f>
        <v>0</v>
      </c>
      <c r="AD293" s="0" t="n">
        <f aca="false">IF($L293&lt;&gt;"",IF($L293&gt;2013,1,0),"")</f>
        <v>0</v>
      </c>
      <c r="AE293" s="0" t="n">
        <f aca="false">IF($L293&lt;&gt;"",1+IF($L293&gt;2011,1,0)+IF($L293&gt;2014,1,0),"")</f>
        <v>1</v>
      </c>
      <c r="AF293" s="0" t="s">
        <v>747</v>
      </c>
      <c r="AG293" s="0" t="s">
        <v>88</v>
      </c>
      <c r="AH293" s="0" t="s">
        <v>89</v>
      </c>
      <c r="AI293" s="0" t="s">
        <v>334</v>
      </c>
      <c r="AJ293" s="0" t="s">
        <v>334</v>
      </c>
      <c r="AK293" s="0" t="str">
        <f aca="false">IF(AND($CF293&lt;&gt;"",IFERROR(INDEX(subsample_country_map!$B:$B,MATCH($CF293,subsample_country_map!$A:$A,0)),"")&lt;&gt;""),INDEX(subsample_country_map!$B:$B,MATCH($CF293,subsample_country_map!$A:$A,0)),INDEX(lookup!$AA:$AA,MATCH($A293,lookup!$A:$A,0)))</f>
        <v>1_US</v>
      </c>
      <c r="AL293" s="0" t="str">
        <f aca="false">IF(AND($CF293&lt;&gt;"",IFERROR(INDEX(subsample_country_map!$C:$C,MATCH($CF293,subsample_country_map!$A:$A,0)),"")&lt;&gt;""),INDEX(subsample_country_map!$C:$C,MATCH($CF293,subsample_country_map!$A:$A,0)),INDEX(lookup!$AB:$AB,MATCH($A293,lookup!$A:$A,0)))</f>
        <v>1_developed</v>
      </c>
      <c r="AM293" s="0" t="str">
        <f aca="false">IF(AND($CF293&lt;&gt;"",IFERROR(INDEX(subsample_country_map!$D:$D,MATCH($CF293,subsample_country_map!$A:$A,0)),"")&lt;&gt;""),INDEX(subsample_country_map!$D:$D,MATCH($CF293,subsample_country_map!$A:$A,0)),INDEX(lookup!$AC:$AC,MATCH($A293,lookup!$A:$A,0)))</f>
        <v>1_western</v>
      </c>
      <c r="AN293" s="0" t="str">
        <f aca="false">IF(AND($CF293&lt;&gt;"",IFERROR(INDEX(subsample_country_map!$E:$E,MATCH($CF293,subsample_country_map!$A:$A,0)),"")&lt;&gt;""),INDEX(subsample_country_map!$E:$E,MATCH($CF293,subsample_country_map!$A:$A,0)),INDEX(lookup!$AD:$AD,MATCH($A293,lookup!$A:$A,0)))</f>
        <v>1_common law</v>
      </c>
      <c r="AO293" s="0" t="str">
        <f aca="false">INDEX(lookup!$Y:$Y,MATCH($A293,lookup!$A:$A,0))</f>
        <v>1_not published</v>
      </c>
      <c r="AP293" s="0" t="str">
        <f aca="false">INDEX(lookup!$Z:$Z,MATCH($A293,lookup!$A:$A,0))</f>
        <v>99_NCE</v>
      </c>
      <c r="AQ293" s="0" t="str">
        <f aca="false">INDEX(lookup!$W:$W,MATCH($A293,lookup!$A:$A,0))</f>
        <v>1_fin/acc/econ</v>
      </c>
      <c r="AS293" s="0" t="s">
        <v>91</v>
      </c>
      <c r="AT293" s="0" t="s">
        <v>397</v>
      </c>
      <c r="AU293" s="0" t="s">
        <v>93</v>
      </c>
      <c r="AV293" s="0" t="s">
        <v>1197</v>
      </c>
      <c r="AX293" s="0" t="s">
        <v>1198</v>
      </c>
      <c r="BA293" s="0" t="n">
        <v>963</v>
      </c>
      <c r="BB293" s="0" t="s">
        <v>95</v>
      </c>
      <c r="BC293" s="0" t="s">
        <v>122</v>
      </c>
      <c r="BD293" s="0" t="s">
        <v>33</v>
      </c>
      <c r="BE293" s="0" t="s">
        <v>389</v>
      </c>
      <c r="BF293" s="0" t="s">
        <v>1123</v>
      </c>
      <c r="BG293" s="0" t="s">
        <v>1124</v>
      </c>
      <c r="BH293" s="0" t="s">
        <v>1125</v>
      </c>
      <c r="BI293" s="0" t="s">
        <v>1180</v>
      </c>
      <c r="BJ293" s="0" t="s">
        <v>943</v>
      </c>
      <c r="BK293" s="0" t="s">
        <v>584</v>
      </c>
      <c r="BL293" s="0" t="s">
        <v>1199</v>
      </c>
      <c r="BM293" s="0" t="s">
        <v>969</v>
      </c>
      <c r="BN293" s="0" t="s">
        <v>753</v>
      </c>
      <c r="BO293" s="0" t="s">
        <v>769</v>
      </c>
      <c r="BP293" s="0" t="s">
        <v>904</v>
      </c>
      <c r="BQ293" s="0" t="s">
        <v>127</v>
      </c>
      <c r="BT293" s="0" t="n">
        <v>0</v>
      </c>
      <c r="BU293" s="0" t="s">
        <v>911</v>
      </c>
      <c r="BW293" s="0" t="n">
        <v>1995</v>
      </c>
      <c r="BX293" s="0" t="n">
        <v>2006</v>
      </c>
      <c r="BY293" s="0" t="s">
        <v>912</v>
      </c>
      <c r="BZ293" s="0" t="n">
        <v>2000.5</v>
      </c>
      <c r="CA293" s="0" t="n">
        <v>0</v>
      </c>
      <c r="CB293" s="0" t="n">
        <v>0</v>
      </c>
      <c r="CC293" s="0" t="n">
        <v>0</v>
      </c>
      <c r="CD293" s="0" t="n">
        <v>-0.0878599396506572</v>
      </c>
      <c r="CE293" s="0" t="n">
        <v>1</v>
      </c>
    </row>
    <row r="294" customFormat="false" ht="15" hidden="false" customHeight="false" outlineLevel="0" collapsed="false">
      <c r="A294" s="0" t="s">
        <v>904</v>
      </c>
      <c r="B294" s="0" t="n">
        <v>1599</v>
      </c>
      <c r="C294" s="0" t="n">
        <v>-0.0914550837516115</v>
      </c>
      <c r="D294" s="0" t="n">
        <v>963</v>
      </c>
      <c r="E294" s="0" t="n">
        <f aca="false">IF(ISNUMBER($BA294),$BA294,IF(AND(ISNUMBER($D294),ISNUMBER($BW294),ISNUMBER($BX294)),$D294*($BX294-$BW294+1),""))</f>
        <v>963</v>
      </c>
      <c r="H294" s="0" t="s">
        <v>118</v>
      </c>
      <c r="I294" s="0" t="s">
        <v>119</v>
      </c>
      <c r="J294" s="0" t="n">
        <f aca="false">IF($BW294&lt;&gt;"",$BW294,"")</f>
        <v>1995</v>
      </c>
      <c r="K294" s="0" t="n">
        <f aca="false">IF($BX294&lt;&gt;"",$BX294,"")</f>
        <v>2006</v>
      </c>
      <c r="L294" s="0" t="n">
        <f aca="false">IF(AND(ISNUMBER($BW294),ISNUMBER($BX294)),($BW294+$BX294)/2,"")</f>
        <v>2000.5</v>
      </c>
      <c r="M294" s="0" t="n">
        <f aca="false">IF($L294&lt;&gt;"",$L294,"")</f>
        <v>2000.5</v>
      </c>
      <c r="N294" s="0" t="n">
        <f aca="false">IF(AND(ISNUMBER($BW294),ISNUMBER($BX294)),MIN(1,MAX(0,($BX294-2016+1)/($BX294-$BW294+1))),"")</f>
        <v>0</v>
      </c>
      <c r="O294" s="0" t="n">
        <f aca="false">IF(AND(ISNUMBER($BW294),ISNUMBER($BX294)),MIN(1,MAX(0,($BX294-2017+1)/($BX294-$BW294+1))),"")</f>
        <v>0</v>
      </c>
      <c r="P294" s="0" t="n">
        <f aca="false">IF(AND(ISNUMBER($BW294),ISNUMBER($BX294)),MIN(1,MAX(0,($BX294-2018+1)/($BX294-$BW294+1))),"")</f>
        <v>0</v>
      </c>
      <c r="Q294" s="0" t="n">
        <f aca="false">IF(AND(ISNUMBER($BW294),ISNUMBER($BX294)),MIN(1,MAX(0,($BX294-2019+1)/($BX294-$BW294+1))),"")</f>
        <v>0</v>
      </c>
      <c r="R294" s="0" t="n">
        <f aca="false">IF(AND(ISNUMBER($BW294),ISNUMBER($BX294)),MIN(1,MAX(0,($BX294-2016+1)/($BX294-$BW294+1))),"")</f>
        <v>0</v>
      </c>
      <c r="S294" s="0" t="n">
        <f aca="false">IF($L294&lt;&gt;"",IF($L294&gt;=2015.5,1,0),"")</f>
        <v>0</v>
      </c>
      <c r="T294" s="0" t="n">
        <f aca="false">IF($L294&lt;&gt;"",IF($L294&gt;=2016,1,0),"")</f>
        <v>0</v>
      </c>
      <c r="U294" s="0" t="n">
        <f aca="false">IF(ISNUMBER($BX294),IF($BX294&gt;=2016,1,0),"")</f>
        <v>0</v>
      </c>
      <c r="V294" s="0" t="n">
        <f aca="false">IF(ISNUMBER($BW294),IF($BW294&gt;=2016,1,0),"")</f>
        <v>0</v>
      </c>
      <c r="W294" s="0" t="str">
        <f aca="false">IF(AND(ISNUMBER($BW294),ISNUMBER($BX294)),IF($BW294&gt;=2016,"post-only",IF($BX294&lt;2016,"pre-only","mixed")),"")</f>
        <v>pre-only</v>
      </c>
      <c r="X294" s="0" t="n">
        <f aca="false">IF(AND(ISNUMBER($BW294),ISNUMBER($BX294)),MIN(1,MAX(0,($BX294-2017+1)/($BX294-$BW294+1))),"")</f>
        <v>0</v>
      </c>
      <c r="Y294" s="0" t="n">
        <f aca="false">IF(AND(ISNUMBER($BW294),ISNUMBER($BX294)),MIN(1,MAX(0,($BX294-2018+1)/($BX294-$BW294+1))),"")</f>
        <v>0</v>
      </c>
      <c r="Z294" s="0" t="n">
        <f aca="false">IF(AND(ISNUMBER($BW294),ISNUMBER($BX294)),MIN(1,MAX(0,($BX294-2019+1)/($BX294-$BW294+1))),"")</f>
        <v>0</v>
      </c>
      <c r="AA294" s="0" t="n">
        <f aca="false">IF(ISNUMBER($BX294),IF($BX294&gt;=2017,1,0),"")</f>
        <v>0</v>
      </c>
      <c r="AB294" s="0" t="n">
        <f aca="false">IF(ISNUMBER($BX294),IF($BX294&gt;=2018,1,0),"")</f>
        <v>0</v>
      </c>
      <c r="AC294" s="0" t="n">
        <f aca="false">IF(ISNUMBER($BX294),IF($BX294&gt;=2019,1,0),"")</f>
        <v>0</v>
      </c>
      <c r="AD294" s="0" t="n">
        <f aca="false">IF($L294&lt;&gt;"",IF($L294&gt;2013,1,0),"")</f>
        <v>0</v>
      </c>
      <c r="AE294" s="0" t="n">
        <f aca="false">IF($L294&lt;&gt;"",1+IF($L294&gt;2011,1,0)+IF($L294&gt;2014,1,0),"")</f>
        <v>1</v>
      </c>
      <c r="AF294" s="0" t="s">
        <v>747</v>
      </c>
      <c r="AG294" s="0" t="s">
        <v>88</v>
      </c>
      <c r="AH294" s="0" t="s">
        <v>89</v>
      </c>
      <c r="AI294" s="0" t="s">
        <v>334</v>
      </c>
      <c r="AJ294" s="0" t="s">
        <v>334</v>
      </c>
      <c r="AK294" s="0" t="str">
        <f aca="false">IF(AND($CF294&lt;&gt;"",IFERROR(INDEX(subsample_country_map!$B:$B,MATCH($CF294,subsample_country_map!$A:$A,0)),"")&lt;&gt;""),INDEX(subsample_country_map!$B:$B,MATCH($CF294,subsample_country_map!$A:$A,0)),INDEX(lookup!$AA:$AA,MATCH($A294,lookup!$A:$A,0)))</f>
        <v>1_US</v>
      </c>
      <c r="AL294" s="0" t="str">
        <f aca="false">IF(AND($CF294&lt;&gt;"",IFERROR(INDEX(subsample_country_map!$C:$C,MATCH($CF294,subsample_country_map!$A:$A,0)),"")&lt;&gt;""),INDEX(subsample_country_map!$C:$C,MATCH($CF294,subsample_country_map!$A:$A,0)),INDEX(lookup!$AB:$AB,MATCH($A294,lookup!$A:$A,0)))</f>
        <v>1_developed</v>
      </c>
      <c r="AM294" s="0" t="str">
        <f aca="false">IF(AND($CF294&lt;&gt;"",IFERROR(INDEX(subsample_country_map!$D:$D,MATCH($CF294,subsample_country_map!$A:$A,0)),"")&lt;&gt;""),INDEX(subsample_country_map!$D:$D,MATCH($CF294,subsample_country_map!$A:$A,0)),INDEX(lookup!$AC:$AC,MATCH($A294,lookup!$A:$A,0)))</f>
        <v>1_western</v>
      </c>
      <c r="AN294" s="0" t="str">
        <f aca="false">IF(AND($CF294&lt;&gt;"",IFERROR(INDEX(subsample_country_map!$E:$E,MATCH($CF294,subsample_country_map!$A:$A,0)),"")&lt;&gt;""),INDEX(subsample_country_map!$E:$E,MATCH($CF294,subsample_country_map!$A:$A,0)),INDEX(lookup!$AD:$AD,MATCH($A294,lookup!$A:$A,0)))</f>
        <v>1_common law</v>
      </c>
      <c r="AO294" s="0" t="str">
        <f aca="false">INDEX(lookup!$Y:$Y,MATCH($A294,lookup!$A:$A,0))</f>
        <v>1_not published</v>
      </c>
      <c r="AP294" s="0" t="str">
        <f aca="false">INDEX(lookup!$Z:$Z,MATCH($A294,lookup!$A:$A,0))</f>
        <v>99_NCE</v>
      </c>
      <c r="AQ294" s="0" t="str">
        <f aca="false">INDEX(lookup!$W:$W,MATCH($A294,lookup!$A:$A,0))</f>
        <v>1_fin/acc/econ</v>
      </c>
      <c r="AS294" s="0" t="s">
        <v>91</v>
      </c>
      <c r="AT294" s="0" t="s">
        <v>397</v>
      </c>
      <c r="AU294" s="0" t="s">
        <v>93</v>
      </c>
      <c r="AV294" s="0" t="s">
        <v>1200</v>
      </c>
      <c r="AX294" s="0" t="s">
        <v>1153</v>
      </c>
      <c r="BA294" s="0" t="n">
        <v>963</v>
      </c>
      <c r="BB294" s="0" t="s">
        <v>95</v>
      </c>
      <c r="BC294" s="0" t="s">
        <v>122</v>
      </c>
      <c r="BD294" s="0" t="s">
        <v>33</v>
      </c>
      <c r="BE294" s="0" t="s">
        <v>389</v>
      </c>
      <c r="BF294" s="0" t="s">
        <v>1123</v>
      </c>
      <c r="BG294" s="0" t="s">
        <v>1124</v>
      </c>
      <c r="BH294" s="0" t="s">
        <v>1125</v>
      </c>
      <c r="BI294" s="0" t="s">
        <v>1180</v>
      </c>
      <c r="BJ294" s="0" t="s">
        <v>943</v>
      </c>
      <c r="BK294" s="0" t="s">
        <v>584</v>
      </c>
      <c r="BL294" s="0" t="s">
        <v>1201</v>
      </c>
      <c r="BM294" s="0" t="s">
        <v>973</v>
      </c>
      <c r="BN294" s="0" t="s">
        <v>753</v>
      </c>
      <c r="BO294" s="0" t="s">
        <v>769</v>
      </c>
      <c r="BP294" s="0" t="s">
        <v>904</v>
      </c>
      <c r="BQ294" s="0" t="s">
        <v>127</v>
      </c>
      <c r="BT294" s="0" t="n">
        <v>0</v>
      </c>
      <c r="BU294" s="0" t="s">
        <v>911</v>
      </c>
      <c r="BW294" s="0" t="n">
        <v>1995</v>
      </c>
      <c r="BX294" s="0" t="n">
        <v>2006</v>
      </c>
      <c r="BY294" s="0" t="s">
        <v>912</v>
      </c>
      <c r="BZ294" s="0" t="n">
        <v>2000.5</v>
      </c>
      <c r="CA294" s="0" t="n">
        <v>0</v>
      </c>
      <c r="CB294" s="0" t="n">
        <v>0</v>
      </c>
      <c r="CC294" s="0" t="n">
        <v>0</v>
      </c>
      <c r="CD294" s="0" t="n">
        <v>-0.0917113487911675</v>
      </c>
      <c r="CE294" s="0" t="n">
        <v>1</v>
      </c>
    </row>
    <row r="295" customFormat="false" ht="15" hidden="false" customHeight="false" outlineLevel="0" collapsed="false">
      <c r="A295" s="0" t="s">
        <v>904</v>
      </c>
      <c r="B295" s="0" t="n">
        <v>1600</v>
      </c>
      <c r="C295" s="0" t="n">
        <v>-0.0257710775322979</v>
      </c>
      <c r="D295" s="0" t="n">
        <v>963</v>
      </c>
      <c r="E295" s="0" t="n">
        <f aca="false">IF(ISNUMBER($BA295),$BA295,IF(AND(ISNUMBER($D295),ISNUMBER($BW295),ISNUMBER($BX295)),$D295*($BX295-$BW295+1),""))</f>
        <v>963</v>
      </c>
      <c r="H295" s="0" t="s">
        <v>118</v>
      </c>
      <c r="I295" s="0" t="s">
        <v>119</v>
      </c>
      <c r="J295" s="0" t="n">
        <f aca="false">IF($BW295&lt;&gt;"",$BW295,"")</f>
        <v>1995</v>
      </c>
      <c r="K295" s="0" t="n">
        <f aca="false">IF($BX295&lt;&gt;"",$BX295,"")</f>
        <v>2006</v>
      </c>
      <c r="L295" s="0" t="n">
        <f aca="false">IF(AND(ISNUMBER($BW295),ISNUMBER($BX295)),($BW295+$BX295)/2,"")</f>
        <v>2000.5</v>
      </c>
      <c r="M295" s="0" t="n">
        <f aca="false">IF($L295&lt;&gt;"",$L295,"")</f>
        <v>2000.5</v>
      </c>
      <c r="N295" s="0" t="n">
        <f aca="false">IF(AND(ISNUMBER($BW295),ISNUMBER($BX295)),MIN(1,MAX(0,($BX295-2016+1)/($BX295-$BW295+1))),"")</f>
        <v>0</v>
      </c>
      <c r="O295" s="0" t="n">
        <f aca="false">IF(AND(ISNUMBER($BW295),ISNUMBER($BX295)),MIN(1,MAX(0,($BX295-2017+1)/($BX295-$BW295+1))),"")</f>
        <v>0</v>
      </c>
      <c r="P295" s="0" t="n">
        <f aca="false">IF(AND(ISNUMBER($BW295),ISNUMBER($BX295)),MIN(1,MAX(0,($BX295-2018+1)/($BX295-$BW295+1))),"")</f>
        <v>0</v>
      </c>
      <c r="Q295" s="0" t="n">
        <f aca="false">IF(AND(ISNUMBER($BW295),ISNUMBER($BX295)),MIN(1,MAX(0,($BX295-2019+1)/($BX295-$BW295+1))),"")</f>
        <v>0</v>
      </c>
      <c r="R295" s="0" t="n">
        <f aca="false">IF(AND(ISNUMBER($BW295),ISNUMBER($BX295)),MIN(1,MAX(0,($BX295-2016+1)/($BX295-$BW295+1))),"")</f>
        <v>0</v>
      </c>
      <c r="S295" s="0" t="n">
        <f aca="false">IF($L295&lt;&gt;"",IF($L295&gt;=2015.5,1,0),"")</f>
        <v>0</v>
      </c>
      <c r="T295" s="0" t="n">
        <f aca="false">IF($L295&lt;&gt;"",IF($L295&gt;=2016,1,0),"")</f>
        <v>0</v>
      </c>
      <c r="U295" s="0" t="n">
        <f aca="false">IF(ISNUMBER($BX295),IF($BX295&gt;=2016,1,0),"")</f>
        <v>0</v>
      </c>
      <c r="V295" s="0" t="n">
        <f aca="false">IF(ISNUMBER($BW295),IF($BW295&gt;=2016,1,0),"")</f>
        <v>0</v>
      </c>
      <c r="W295" s="0" t="str">
        <f aca="false">IF(AND(ISNUMBER($BW295),ISNUMBER($BX295)),IF($BW295&gt;=2016,"post-only",IF($BX295&lt;2016,"pre-only","mixed")),"")</f>
        <v>pre-only</v>
      </c>
      <c r="X295" s="0" t="n">
        <f aca="false">IF(AND(ISNUMBER($BW295),ISNUMBER($BX295)),MIN(1,MAX(0,($BX295-2017+1)/($BX295-$BW295+1))),"")</f>
        <v>0</v>
      </c>
      <c r="Y295" s="0" t="n">
        <f aca="false">IF(AND(ISNUMBER($BW295),ISNUMBER($BX295)),MIN(1,MAX(0,($BX295-2018+1)/($BX295-$BW295+1))),"")</f>
        <v>0</v>
      </c>
      <c r="Z295" s="0" t="n">
        <f aca="false">IF(AND(ISNUMBER($BW295),ISNUMBER($BX295)),MIN(1,MAX(0,($BX295-2019+1)/($BX295-$BW295+1))),"")</f>
        <v>0</v>
      </c>
      <c r="AA295" s="0" t="n">
        <f aca="false">IF(ISNUMBER($BX295),IF($BX295&gt;=2017,1,0),"")</f>
        <v>0</v>
      </c>
      <c r="AB295" s="0" t="n">
        <f aca="false">IF(ISNUMBER($BX295),IF($BX295&gt;=2018,1,0),"")</f>
        <v>0</v>
      </c>
      <c r="AC295" s="0" t="n">
        <f aca="false">IF(ISNUMBER($BX295),IF($BX295&gt;=2019,1,0),"")</f>
        <v>0</v>
      </c>
      <c r="AD295" s="0" t="n">
        <f aca="false">IF($L295&lt;&gt;"",IF($L295&gt;2013,1,0),"")</f>
        <v>0</v>
      </c>
      <c r="AE295" s="0" t="n">
        <f aca="false">IF($L295&lt;&gt;"",1+IF($L295&gt;2011,1,0)+IF($L295&gt;2014,1,0),"")</f>
        <v>1</v>
      </c>
      <c r="AF295" s="0" t="s">
        <v>747</v>
      </c>
      <c r="AG295" s="0" t="s">
        <v>88</v>
      </c>
      <c r="AH295" s="0" t="s">
        <v>89</v>
      </c>
      <c r="AI295" s="0" t="s">
        <v>334</v>
      </c>
      <c r="AJ295" s="0" t="s">
        <v>334</v>
      </c>
      <c r="AK295" s="0" t="str">
        <f aca="false">IF(AND($CF295&lt;&gt;"",IFERROR(INDEX(subsample_country_map!$B:$B,MATCH($CF295,subsample_country_map!$A:$A,0)),"")&lt;&gt;""),INDEX(subsample_country_map!$B:$B,MATCH($CF295,subsample_country_map!$A:$A,0)),INDEX(lookup!$AA:$AA,MATCH($A295,lookup!$A:$A,0)))</f>
        <v>1_US</v>
      </c>
      <c r="AL295" s="0" t="str">
        <f aca="false">IF(AND($CF295&lt;&gt;"",IFERROR(INDEX(subsample_country_map!$C:$C,MATCH($CF295,subsample_country_map!$A:$A,0)),"")&lt;&gt;""),INDEX(subsample_country_map!$C:$C,MATCH($CF295,subsample_country_map!$A:$A,0)),INDEX(lookup!$AB:$AB,MATCH($A295,lookup!$A:$A,0)))</f>
        <v>1_developed</v>
      </c>
      <c r="AM295" s="0" t="str">
        <f aca="false">IF(AND($CF295&lt;&gt;"",IFERROR(INDEX(subsample_country_map!$D:$D,MATCH($CF295,subsample_country_map!$A:$A,0)),"")&lt;&gt;""),INDEX(subsample_country_map!$D:$D,MATCH($CF295,subsample_country_map!$A:$A,0)),INDEX(lookup!$AC:$AC,MATCH($A295,lookup!$A:$A,0)))</f>
        <v>1_western</v>
      </c>
      <c r="AN295" s="0" t="str">
        <f aca="false">IF(AND($CF295&lt;&gt;"",IFERROR(INDEX(subsample_country_map!$E:$E,MATCH($CF295,subsample_country_map!$A:$A,0)),"")&lt;&gt;""),INDEX(subsample_country_map!$E:$E,MATCH($CF295,subsample_country_map!$A:$A,0)),INDEX(lookup!$AD:$AD,MATCH($A295,lookup!$A:$A,0)))</f>
        <v>1_common law</v>
      </c>
      <c r="AO295" s="0" t="str">
        <f aca="false">INDEX(lookup!$Y:$Y,MATCH($A295,lookup!$A:$A,0))</f>
        <v>1_not published</v>
      </c>
      <c r="AP295" s="0" t="str">
        <f aca="false">INDEX(lookup!$Z:$Z,MATCH($A295,lookup!$A:$A,0))</f>
        <v>99_NCE</v>
      </c>
      <c r="AQ295" s="0" t="str">
        <f aca="false">INDEX(lookup!$W:$W,MATCH($A295,lookup!$A:$A,0))</f>
        <v>1_fin/acc/econ</v>
      </c>
      <c r="AS295" s="0" t="s">
        <v>91</v>
      </c>
      <c r="AT295" s="0" t="s">
        <v>397</v>
      </c>
      <c r="AU295" s="0" t="s">
        <v>93</v>
      </c>
      <c r="AV295" s="0" t="s">
        <v>1202</v>
      </c>
      <c r="AX295" s="0" t="s">
        <v>1203</v>
      </c>
      <c r="BA295" s="0" t="n">
        <v>963</v>
      </c>
      <c r="BB295" s="0" t="s">
        <v>95</v>
      </c>
      <c r="BC295" s="0" t="s">
        <v>122</v>
      </c>
      <c r="BD295" s="0" t="s">
        <v>33</v>
      </c>
      <c r="BE295" s="0" t="s">
        <v>389</v>
      </c>
      <c r="BF295" s="0" t="s">
        <v>1123</v>
      </c>
      <c r="BG295" s="0" t="s">
        <v>1124</v>
      </c>
      <c r="BH295" s="0" t="s">
        <v>1125</v>
      </c>
      <c r="BI295" s="0" t="s">
        <v>1180</v>
      </c>
      <c r="BJ295" s="0" t="s">
        <v>943</v>
      </c>
      <c r="BK295" s="0" t="s">
        <v>584</v>
      </c>
      <c r="BL295" s="0" t="s">
        <v>1204</v>
      </c>
      <c r="BM295" s="0" t="s">
        <v>976</v>
      </c>
      <c r="BN295" s="0" t="s">
        <v>753</v>
      </c>
      <c r="BO295" s="0" t="s">
        <v>769</v>
      </c>
      <c r="BP295" s="0" t="s">
        <v>904</v>
      </c>
      <c r="BQ295" s="0" t="s">
        <v>127</v>
      </c>
      <c r="BT295" s="0" t="n">
        <v>0</v>
      </c>
      <c r="BU295" s="0" t="s">
        <v>911</v>
      </c>
      <c r="BW295" s="0" t="n">
        <v>1995</v>
      </c>
      <c r="BX295" s="0" t="n">
        <v>2006</v>
      </c>
      <c r="BY295" s="0" t="s">
        <v>912</v>
      </c>
      <c r="BZ295" s="0" t="n">
        <v>2000.5</v>
      </c>
      <c r="CA295" s="0" t="n">
        <v>0</v>
      </c>
      <c r="CB295" s="0" t="n">
        <v>0</v>
      </c>
      <c r="CC295" s="0" t="n">
        <v>0</v>
      </c>
      <c r="CD295" s="0" t="n">
        <v>-0.0257767850804886</v>
      </c>
      <c r="CE295" s="0" t="n">
        <v>1</v>
      </c>
    </row>
    <row r="296" customFormat="false" ht="15" hidden="false" customHeight="false" outlineLevel="0" collapsed="false">
      <c r="A296" s="0" t="s">
        <v>904</v>
      </c>
      <c r="B296" s="0" t="n">
        <v>1601</v>
      </c>
      <c r="C296" s="0" t="n">
        <v>-0.0990838640030065</v>
      </c>
      <c r="D296" s="0" t="n">
        <v>963</v>
      </c>
      <c r="E296" s="0" t="n">
        <f aca="false">IF(ISNUMBER($BA296),$BA296,IF(AND(ISNUMBER($D296),ISNUMBER($BW296),ISNUMBER($BX296)),$D296*($BX296-$BW296+1),""))</f>
        <v>963</v>
      </c>
      <c r="H296" s="0" t="s">
        <v>118</v>
      </c>
      <c r="I296" s="0" t="s">
        <v>119</v>
      </c>
      <c r="J296" s="0" t="n">
        <f aca="false">IF($BW296&lt;&gt;"",$BW296,"")</f>
        <v>1995</v>
      </c>
      <c r="K296" s="0" t="n">
        <f aca="false">IF($BX296&lt;&gt;"",$BX296,"")</f>
        <v>2006</v>
      </c>
      <c r="L296" s="0" t="n">
        <f aca="false">IF(AND(ISNUMBER($BW296),ISNUMBER($BX296)),($BW296+$BX296)/2,"")</f>
        <v>2000.5</v>
      </c>
      <c r="M296" s="0" t="n">
        <f aca="false">IF($L296&lt;&gt;"",$L296,"")</f>
        <v>2000.5</v>
      </c>
      <c r="N296" s="0" t="n">
        <f aca="false">IF(AND(ISNUMBER($BW296),ISNUMBER($BX296)),MIN(1,MAX(0,($BX296-2016+1)/($BX296-$BW296+1))),"")</f>
        <v>0</v>
      </c>
      <c r="O296" s="0" t="n">
        <f aca="false">IF(AND(ISNUMBER($BW296),ISNUMBER($BX296)),MIN(1,MAX(0,($BX296-2017+1)/($BX296-$BW296+1))),"")</f>
        <v>0</v>
      </c>
      <c r="P296" s="0" t="n">
        <f aca="false">IF(AND(ISNUMBER($BW296),ISNUMBER($BX296)),MIN(1,MAX(0,($BX296-2018+1)/($BX296-$BW296+1))),"")</f>
        <v>0</v>
      </c>
      <c r="Q296" s="0" t="n">
        <f aca="false">IF(AND(ISNUMBER($BW296),ISNUMBER($BX296)),MIN(1,MAX(0,($BX296-2019+1)/($BX296-$BW296+1))),"")</f>
        <v>0</v>
      </c>
      <c r="R296" s="0" t="n">
        <f aca="false">IF(AND(ISNUMBER($BW296),ISNUMBER($BX296)),MIN(1,MAX(0,($BX296-2016+1)/($BX296-$BW296+1))),"")</f>
        <v>0</v>
      </c>
      <c r="S296" s="0" t="n">
        <f aca="false">IF($L296&lt;&gt;"",IF($L296&gt;=2015.5,1,0),"")</f>
        <v>0</v>
      </c>
      <c r="T296" s="0" t="n">
        <f aca="false">IF($L296&lt;&gt;"",IF($L296&gt;=2016,1,0),"")</f>
        <v>0</v>
      </c>
      <c r="U296" s="0" t="n">
        <f aca="false">IF(ISNUMBER($BX296),IF($BX296&gt;=2016,1,0),"")</f>
        <v>0</v>
      </c>
      <c r="V296" s="0" t="n">
        <f aca="false">IF(ISNUMBER($BW296),IF($BW296&gt;=2016,1,0),"")</f>
        <v>0</v>
      </c>
      <c r="W296" s="0" t="str">
        <f aca="false">IF(AND(ISNUMBER($BW296),ISNUMBER($BX296)),IF($BW296&gt;=2016,"post-only",IF($BX296&lt;2016,"pre-only","mixed")),"")</f>
        <v>pre-only</v>
      </c>
      <c r="X296" s="0" t="n">
        <f aca="false">IF(AND(ISNUMBER($BW296),ISNUMBER($BX296)),MIN(1,MAX(0,($BX296-2017+1)/($BX296-$BW296+1))),"")</f>
        <v>0</v>
      </c>
      <c r="Y296" s="0" t="n">
        <f aca="false">IF(AND(ISNUMBER($BW296),ISNUMBER($BX296)),MIN(1,MAX(0,($BX296-2018+1)/($BX296-$BW296+1))),"")</f>
        <v>0</v>
      </c>
      <c r="Z296" s="0" t="n">
        <f aca="false">IF(AND(ISNUMBER($BW296),ISNUMBER($BX296)),MIN(1,MAX(0,($BX296-2019+1)/($BX296-$BW296+1))),"")</f>
        <v>0</v>
      </c>
      <c r="AA296" s="0" t="n">
        <f aca="false">IF(ISNUMBER($BX296),IF($BX296&gt;=2017,1,0),"")</f>
        <v>0</v>
      </c>
      <c r="AB296" s="0" t="n">
        <f aca="false">IF(ISNUMBER($BX296),IF($BX296&gt;=2018,1,0),"")</f>
        <v>0</v>
      </c>
      <c r="AC296" s="0" t="n">
        <f aca="false">IF(ISNUMBER($BX296),IF($BX296&gt;=2019,1,0),"")</f>
        <v>0</v>
      </c>
      <c r="AD296" s="0" t="n">
        <f aca="false">IF($L296&lt;&gt;"",IF($L296&gt;2013,1,0),"")</f>
        <v>0</v>
      </c>
      <c r="AE296" s="0" t="n">
        <f aca="false">IF($L296&lt;&gt;"",1+IF($L296&gt;2011,1,0)+IF($L296&gt;2014,1,0),"")</f>
        <v>1</v>
      </c>
      <c r="AF296" s="0" t="s">
        <v>747</v>
      </c>
      <c r="AG296" s="0" t="s">
        <v>88</v>
      </c>
      <c r="AH296" s="0" t="s">
        <v>89</v>
      </c>
      <c r="AI296" s="0" t="s">
        <v>334</v>
      </c>
      <c r="AJ296" s="0" t="s">
        <v>334</v>
      </c>
      <c r="AK296" s="0" t="str">
        <f aca="false">IF(AND($CF296&lt;&gt;"",IFERROR(INDEX(subsample_country_map!$B:$B,MATCH($CF296,subsample_country_map!$A:$A,0)),"")&lt;&gt;""),INDEX(subsample_country_map!$B:$B,MATCH($CF296,subsample_country_map!$A:$A,0)),INDEX(lookup!$AA:$AA,MATCH($A296,lookup!$A:$A,0)))</f>
        <v>1_US</v>
      </c>
      <c r="AL296" s="0" t="str">
        <f aca="false">IF(AND($CF296&lt;&gt;"",IFERROR(INDEX(subsample_country_map!$C:$C,MATCH($CF296,subsample_country_map!$A:$A,0)),"")&lt;&gt;""),INDEX(subsample_country_map!$C:$C,MATCH($CF296,subsample_country_map!$A:$A,0)),INDEX(lookup!$AB:$AB,MATCH($A296,lookup!$A:$A,0)))</f>
        <v>1_developed</v>
      </c>
      <c r="AM296" s="0" t="str">
        <f aca="false">IF(AND($CF296&lt;&gt;"",IFERROR(INDEX(subsample_country_map!$D:$D,MATCH($CF296,subsample_country_map!$A:$A,0)),"")&lt;&gt;""),INDEX(subsample_country_map!$D:$D,MATCH($CF296,subsample_country_map!$A:$A,0)),INDEX(lookup!$AC:$AC,MATCH($A296,lookup!$A:$A,0)))</f>
        <v>1_western</v>
      </c>
      <c r="AN296" s="0" t="str">
        <f aca="false">IF(AND($CF296&lt;&gt;"",IFERROR(INDEX(subsample_country_map!$E:$E,MATCH($CF296,subsample_country_map!$A:$A,0)),"")&lt;&gt;""),INDEX(subsample_country_map!$E:$E,MATCH($CF296,subsample_country_map!$A:$A,0)),INDEX(lookup!$AD:$AD,MATCH($A296,lookup!$A:$A,0)))</f>
        <v>1_common law</v>
      </c>
      <c r="AO296" s="0" t="str">
        <f aca="false">INDEX(lookup!$Y:$Y,MATCH($A296,lookup!$A:$A,0))</f>
        <v>1_not published</v>
      </c>
      <c r="AP296" s="0" t="str">
        <f aca="false">INDEX(lookup!$Z:$Z,MATCH($A296,lookup!$A:$A,0))</f>
        <v>99_NCE</v>
      </c>
      <c r="AQ296" s="0" t="str">
        <f aca="false">INDEX(lookup!$W:$W,MATCH($A296,lookup!$A:$A,0))</f>
        <v>1_fin/acc/econ</v>
      </c>
      <c r="AS296" s="0" t="s">
        <v>91</v>
      </c>
      <c r="AT296" s="0" t="s">
        <v>397</v>
      </c>
      <c r="AU296" s="0" t="s">
        <v>93</v>
      </c>
      <c r="AV296" s="0" t="s">
        <v>1205</v>
      </c>
      <c r="AX296" s="0" t="s">
        <v>1206</v>
      </c>
      <c r="BA296" s="0" t="n">
        <v>963</v>
      </c>
      <c r="BB296" s="0" t="s">
        <v>95</v>
      </c>
      <c r="BC296" s="0" t="s">
        <v>122</v>
      </c>
      <c r="BD296" s="0" t="s">
        <v>33</v>
      </c>
      <c r="BE296" s="0" t="s">
        <v>389</v>
      </c>
      <c r="BF296" s="0" t="s">
        <v>1123</v>
      </c>
      <c r="BG296" s="0" t="s">
        <v>1124</v>
      </c>
      <c r="BH296" s="0" t="s">
        <v>1125</v>
      </c>
      <c r="BI296" s="0" t="s">
        <v>1180</v>
      </c>
      <c r="BJ296" s="0" t="s">
        <v>943</v>
      </c>
      <c r="BK296" s="0" t="s">
        <v>584</v>
      </c>
      <c r="BL296" s="0" t="s">
        <v>1207</v>
      </c>
      <c r="BM296" s="0" t="s">
        <v>980</v>
      </c>
      <c r="BN296" s="0" t="s">
        <v>753</v>
      </c>
      <c r="BO296" s="0" t="s">
        <v>769</v>
      </c>
      <c r="BP296" s="0" t="s">
        <v>904</v>
      </c>
      <c r="BQ296" s="0" t="s">
        <v>127</v>
      </c>
      <c r="BT296" s="0" t="n">
        <v>0</v>
      </c>
      <c r="BU296" s="0" t="s">
        <v>911</v>
      </c>
      <c r="BW296" s="0" t="n">
        <v>1995</v>
      </c>
      <c r="BX296" s="0" t="n">
        <v>2006</v>
      </c>
      <c r="BY296" s="0" t="s">
        <v>912</v>
      </c>
      <c r="BZ296" s="0" t="n">
        <v>2000.5</v>
      </c>
      <c r="CA296" s="0" t="n">
        <v>0</v>
      </c>
      <c r="CB296" s="0" t="n">
        <v>0</v>
      </c>
      <c r="CC296" s="0" t="n">
        <v>0</v>
      </c>
      <c r="CD296" s="0" t="n">
        <v>-0.0994100431977664</v>
      </c>
      <c r="CE296" s="0" t="n">
        <v>1</v>
      </c>
    </row>
    <row r="297" customFormat="false" ht="15" hidden="false" customHeight="false" outlineLevel="0" collapsed="false">
      <c r="A297" s="0" t="s">
        <v>904</v>
      </c>
      <c r="B297" s="0" t="n">
        <v>1602</v>
      </c>
      <c r="C297" s="0" t="n">
        <v>-0.0793437010844877</v>
      </c>
      <c r="D297" s="0" t="n">
        <v>963</v>
      </c>
      <c r="E297" s="0" t="n">
        <f aca="false">IF(ISNUMBER($BA297),$BA297,IF(AND(ISNUMBER($D297),ISNUMBER($BW297),ISNUMBER($BX297)),$D297*($BX297-$BW297+1),""))</f>
        <v>963</v>
      </c>
      <c r="H297" s="0" t="s">
        <v>118</v>
      </c>
      <c r="I297" s="0" t="s">
        <v>119</v>
      </c>
      <c r="J297" s="0" t="n">
        <f aca="false">IF($BW297&lt;&gt;"",$BW297,"")</f>
        <v>1995</v>
      </c>
      <c r="K297" s="0" t="n">
        <f aca="false">IF($BX297&lt;&gt;"",$BX297,"")</f>
        <v>2006</v>
      </c>
      <c r="L297" s="0" t="n">
        <f aca="false">IF(AND(ISNUMBER($BW297),ISNUMBER($BX297)),($BW297+$BX297)/2,"")</f>
        <v>2000.5</v>
      </c>
      <c r="M297" s="0" t="n">
        <f aca="false">IF($L297&lt;&gt;"",$L297,"")</f>
        <v>2000.5</v>
      </c>
      <c r="N297" s="0" t="n">
        <f aca="false">IF(AND(ISNUMBER($BW297),ISNUMBER($BX297)),MIN(1,MAX(0,($BX297-2016+1)/($BX297-$BW297+1))),"")</f>
        <v>0</v>
      </c>
      <c r="O297" s="0" t="n">
        <f aca="false">IF(AND(ISNUMBER($BW297),ISNUMBER($BX297)),MIN(1,MAX(0,($BX297-2017+1)/($BX297-$BW297+1))),"")</f>
        <v>0</v>
      </c>
      <c r="P297" s="0" t="n">
        <f aca="false">IF(AND(ISNUMBER($BW297),ISNUMBER($BX297)),MIN(1,MAX(0,($BX297-2018+1)/($BX297-$BW297+1))),"")</f>
        <v>0</v>
      </c>
      <c r="Q297" s="0" t="n">
        <f aca="false">IF(AND(ISNUMBER($BW297),ISNUMBER($BX297)),MIN(1,MAX(0,($BX297-2019+1)/($BX297-$BW297+1))),"")</f>
        <v>0</v>
      </c>
      <c r="R297" s="0" t="n">
        <f aca="false">IF(AND(ISNUMBER($BW297),ISNUMBER($BX297)),MIN(1,MAX(0,($BX297-2016+1)/($BX297-$BW297+1))),"")</f>
        <v>0</v>
      </c>
      <c r="S297" s="0" t="n">
        <f aca="false">IF($L297&lt;&gt;"",IF($L297&gt;=2015.5,1,0),"")</f>
        <v>0</v>
      </c>
      <c r="T297" s="0" t="n">
        <f aca="false">IF($L297&lt;&gt;"",IF($L297&gt;=2016,1,0),"")</f>
        <v>0</v>
      </c>
      <c r="U297" s="0" t="n">
        <f aca="false">IF(ISNUMBER($BX297),IF($BX297&gt;=2016,1,0),"")</f>
        <v>0</v>
      </c>
      <c r="V297" s="0" t="n">
        <f aca="false">IF(ISNUMBER($BW297),IF($BW297&gt;=2016,1,0),"")</f>
        <v>0</v>
      </c>
      <c r="W297" s="0" t="str">
        <f aca="false">IF(AND(ISNUMBER($BW297),ISNUMBER($BX297)),IF($BW297&gt;=2016,"post-only",IF($BX297&lt;2016,"pre-only","mixed")),"")</f>
        <v>pre-only</v>
      </c>
      <c r="X297" s="0" t="n">
        <f aca="false">IF(AND(ISNUMBER($BW297),ISNUMBER($BX297)),MIN(1,MAX(0,($BX297-2017+1)/($BX297-$BW297+1))),"")</f>
        <v>0</v>
      </c>
      <c r="Y297" s="0" t="n">
        <f aca="false">IF(AND(ISNUMBER($BW297),ISNUMBER($BX297)),MIN(1,MAX(0,($BX297-2018+1)/($BX297-$BW297+1))),"")</f>
        <v>0</v>
      </c>
      <c r="Z297" s="0" t="n">
        <f aca="false">IF(AND(ISNUMBER($BW297),ISNUMBER($BX297)),MIN(1,MAX(0,($BX297-2019+1)/($BX297-$BW297+1))),"")</f>
        <v>0</v>
      </c>
      <c r="AA297" s="0" t="n">
        <f aca="false">IF(ISNUMBER($BX297),IF($BX297&gt;=2017,1,0),"")</f>
        <v>0</v>
      </c>
      <c r="AB297" s="0" t="n">
        <f aca="false">IF(ISNUMBER($BX297),IF($BX297&gt;=2018,1,0),"")</f>
        <v>0</v>
      </c>
      <c r="AC297" s="0" t="n">
        <f aca="false">IF(ISNUMBER($BX297),IF($BX297&gt;=2019,1,0),"")</f>
        <v>0</v>
      </c>
      <c r="AD297" s="0" t="n">
        <f aca="false">IF($L297&lt;&gt;"",IF($L297&gt;2013,1,0),"")</f>
        <v>0</v>
      </c>
      <c r="AE297" s="0" t="n">
        <f aca="false">IF($L297&lt;&gt;"",1+IF($L297&gt;2011,1,0)+IF($L297&gt;2014,1,0),"")</f>
        <v>1</v>
      </c>
      <c r="AF297" s="0" t="s">
        <v>747</v>
      </c>
      <c r="AG297" s="0" t="s">
        <v>88</v>
      </c>
      <c r="AH297" s="0" t="s">
        <v>89</v>
      </c>
      <c r="AI297" s="0" t="s">
        <v>334</v>
      </c>
      <c r="AJ297" s="0" t="s">
        <v>334</v>
      </c>
      <c r="AK297" s="0" t="str">
        <f aca="false">IF(AND($CF297&lt;&gt;"",IFERROR(INDEX(subsample_country_map!$B:$B,MATCH($CF297,subsample_country_map!$A:$A,0)),"")&lt;&gt;""),INDEX(subsample_country_map!$B:$B,MATCH($CF297,subsample_country_map!$A:$A,0)),INDEX(lookup!$AA:$AA,MATCH($A297,lookup!$A:$A,0)))</f>
        <v>1_US</v>
      </c>
      <c r="AL297" s="0" t="str">
        <f aca="false">IF(AND($CF297&lt;&gt;"",IFERROR(INDEX(subsample_country_map!$C:$C,MATCH($CF297,subsample_country_map!$A:$A,0)),"")&lt;&gt;""),INDEX(subsample_country_map!$C:$C,MATCH($CF297,subsample_country_map!$A:$A,0)),INDEX(lookup!$AB:$AB,MATCH($A297,lookup!$A:$A,0)))</f>
        <v>1_developed</v>
      </c>
      <c r="AM297" s="0" t="str">
        <f aca="false">IF(AND($CF297&lt;&gt;"",IFERROR(INDEX(subsample_country_map!$D:$D,MATCH($CF297,subsample_country_map!$A:$A,0)),"")&lt;&gt;""),INDEX(subsample_country_map!$D:$D,MATCH($CF297,subsample_country_map!$A:$A,0)),INDEX(lookup!$AC:$AC,MATCH($A297,lookup!$A:$A,0)))</f>
        <v>1_western</v>
      </c>
      <c r="AN297" s="0" t="str">
        <f aca="false">IF(AND($CF297&lt;&gt;"",IFERROR(INDEX(subsample_country_map!$E:$E,MATCH($CF297,subsample_country_map!$A:$A,0)),"")&lt;&gt;""),INDEX(subsample_country_map!$E:$E,MATCH($CF297,subsample_country_map!$A:$A,0)),INDEX(lookup!$AD:$AD,MATCH($A297,lookup!$A:$A,0)))</f>
        <v>1_common law</v>
      </c>
      <c r="AO297" s="0" t="str">
        <f aca="false">INDEX(lookup!$Y:$Y,MATCH($A297,lookup!$A:$A,0))</f>
        <v>1_not published</v>
      </c>
      <c r="AP297" s="0" t="str">
        <f aca="false">INDEX(lookup!$Z:$Z,MATCH($A297,lookup!$A:$A,0))</f>
        <v>99_NCE</v>
      </c>
      <c r="AQ297" s="0" t="str">
        <f aca="false">INDEX(lookup!$W:$W,MATCH($A297,lookup!$A:$A,0))</f>
        <v>1_fin/acc/econ</v>
      </c>
      <c r="AS297" s="0" t="s">
        <v>91</v>
      </c>
      <c r="AT297" s="0" t="s">
        <v>397</v>
      </c>
      <c r="AU297" s="0" t="s">
        <v>93</v>
      </c>
      <c r="AV297" s="0" t="s">
        <v>1208</v>
      </c>
      <c r="AX297" s="0" t="s">
        <v>330</v>
      </c>
      <c r="BA297" s="0" t="n">
        <v>963</v>
      </c>
      <c r="BB297" s="0" t="s">
        <v>95</v>
      </c>
      <c r="BC297" s="0" t="s">
        <v>122</v>
      </c>
      <c r="BD297" s="0" t="s">
        <v>33</v>
      </c>
      <c r="BE297" s="0" t="s">
        <v>389</v>
      </c>
      <c r="BF297" s="0" t="s">
        <v>1123</v>
      </c>
      <c r="BG297" s="0" t="s">
        <v>1124</v>
      </c>
      <c r="BH297" s="0" t="s">
        <v>1125</v>
      </c>
      <c r="BI297" s="0" t="s">
        <v>1180</v>
      </c>
      <c r="BJ297" s="0" t="s">
        <v>943</v>
      </c>
      <c r="BK297" s="0" t="s">
        <v>584</v>
      </c>
      <c r="BL297" s="0" t="s">
        <v>1209</v>
      </c>
      <c r="BM297" s="0" t="s">
        <v>984</v>
      </c>
      <c r="BN297" s="0" t="s">
        <v>753</v>
      </c>
      <c r="BO297" s="0" t="s">
        <v>769</v>
      </c>
      <c r="BP297" s="0" t="s">
        <v>904</v>
      </c>
      <c r="BQ297" s="0" t="s">
        <v>127</v>
      </c>
      <c r="BT297" s="0" t="n">
        <v>0</v>
      </c>
      <c r="BU297" s="0" t="s">
        <v>911</v>
      </c>
      <c r="BW297" s="0" t="n">
        <v>1995</v>
      </c>
      <c r="BX297" s="0" t="n">
        <v>2006</v>
      </c>
      <c r="BY297" s="0" t="s">
        <v>912</v>
      </c>
      <c r="BZ297" s="0" t="n">
        <v>2000.5</v>
      </c>
      <c r="CA297" s="0" t="n">
        <v>0</v>
      </c>
      <c r="CB297" s="0" t="n">
        <v>0</v>
      </c>
      <c r="CC297" s="0" t="n">
        <v>0</v>
      </c>
      <c r="CD297" s="0" t="n">
        <v>-0.0795108335595687</v>
      </c>
      <c r="CE297" s="0" t="n">
        <v>1</v>
      </c>
    </row>
    <row r="298" customFormat="false" ht="15" hidden="false" customHeight="false" outlineLevel="0" collapsed="false">
      <c r="A298" s="0" t="s">
        <v>904</v>
      </c>
      <c r="B298" s="0" t="n">
        <v>1603</v>
      </c>
      <c r="C298" s="0" t="n">
        <v>-0.0149813712533308</v>
      </c>
      <c r="D298" s="0" t="n">
        <v>984</v>
      </c>
      <c r="E298" s="0" t="n">
        <f aca="false">IF(ISNUMBER($BA298),$BA298,IF(AND(ISNUMBER($D298),ISNUMBER($BW298),ISNUMBER($BX298)),$D298*($BX298-$BW298+1),""))</f>
        <v>984</v>
      </c>
      <c r="H298" s="0" t="s">
        <v>118</v>
      </c>
      <c r="I298" s="0" t="s">
        <v>119</v>
      </c>
      <c r="J298" s="0" t="n">
        <f aca="false">IF($BW298&lt;&gt;"",$BW298,"")</f>
        <v>1995</v>
      </c>
      <c r="K298" s="0" t="n">
        <f aca="false">IF($BX298&lt;&gt;"",$BX298,"")</f>
        <v>2006</v>
      </c>
      <c r="L298" s="0" t="n">
        <f aca="false">IF(AND(ISNUMBER($BW298),ISNUMBER($BX298)),($BW298+$BX298)/2,"")</f>
        <v>2000.5</v>
      </c>
      <c r="M298" s="0" t="n">
        <f aca="false">IF($L298&lt;&gt;"",$L298,"")</f>
        <v>2000.5</v>
      </c>
      <c r="N298" s="0" t="n">
        <f aca="false">IF(AND(ISNUMBER($BW298),ISNUMBER($BX298)),MIN(1,MAX(0,($BX298-2016+1)/($BX298-$BW298+1))),"")</f>
        <v>0</v>
      </c>
      <c r="O298" s="0" t="n">
        <f aca="false">IF(AND(ISNUMBER($BW298),ISNUMBER($BX298)),MIN(1,MAX(0,($BX298-2017+1)/($BX298-$BW298+1))),"")</f>
        <v>0</v>
      </c>
      <c r="P298" s="0" t="n">
        <f aca="false">IF(AND(ISNUMBER($BW298),ISNUMBER($BX298)),MIN(1,MAX(0,($BX298-2018+1)/($BX298-$BW298+1))),"")</f>
        <v>0</v>
      </c>
      <c r="Q298" s="0" t="n">
        <f aca="false">IF(AND(ISNUMBER($BW298),ISNUMBER($BX298)),MIN(1,MAX(0,($BX298-2019+1)/($BX298-$BW298+1))),"")</f>
        <v>0</v>
      </c>
      <c r="R298" s="0" t="n">
        <f aca="false">IF(AND(ISNUMBER($BW298),ISNUMBER($BX298)),MIN(1,MAX(0,($BX298-2016+1)/($BX298-$BW298+1))),"")</f>
        <v>0</v>
      </c>
      <c r="S298" s="0" t="n">
        <f aca="false">IF($L298&lt;&gt;"",IF($L298&gt;=2015.5,1,0),"")</f>
        <v>0</v>
      </c>
      <c r="T298" s="0" t="n">
        <f aca="false">IF($L298&lt;&gt;"",IF($L298&gt;=2016,1,0),"")</f>
        <v>0</v>
      </c>
      <c r="U298" s="0" t="n">
        <f aca="false">IF(ISNUMBER($BX298),IF($BX298&gt;=2016,1,0),"")</f>
        <v>0</v>
      </c>
      <c r="V298" s="0" t="n">
        <f aca="false">IF(ISNUMBER($BW298),IF($BW298&gt;=2016,1,0),"")</f>
        <v>0</v>
      </c>
      <c r="W298" s="0" t="str">
        <f aca="false">IF(AND(ISNUMBER($BW298),ISNUMBER($BX298)),IF($BW298&gt;=2016,"post-only",IF($BX298&lt;2016,"pre-only","mixed")),"")</f>
        <v>pre-only</v>
      </c>
      <c r="X298" s="0" t="n">
        <f aca="false">IF(AND(ISNUMBER($BW298),ISNUMBER($BX298)),MIN(1,MAX(0,($BX298-2017+1)/($BX298-$BW298+1))),"")</f>
        <v>0</v>
      </c>
      <c r="Y298" s="0" t="n">
        <f aca="false">IF(AND(ISNUMBER($BW298),ISNUMBER($BX298)),MIN(1,MAX(0,($BX298-2018+1)/($BX298-$BW298+1))),"")</f>
        <v>0</v>
      </c>
      <c r="Z298" s="0" t="n">
        <f aca="false">IF(AND(ISNUMBER($BW298),ISNUMBER($BX298)),MIN(1,MAX(0,($BX298-2019+1)/($BX298-$BW298+1))),"")</f>
        <v>0</v>
      </c>
      <c r="AA298" s="0" t="n">
        <f aca="false">IF(ISNUMBER($BX298),IF($BX298&gt;=2017,1,0),"")</f>
        <v>0</v>
      </c>
      <c r="AB298" s="0" t="n">
        <f aca="false">IF(ISNUMBER($BX298),IF($BX298&gt;=2018,1,0),"")</f>
        <v>0</v>
      </c>
      <c r="AC298" s="0" t="n">
        <f aca="false">IF(ISNUMBER($BX298),IF($BX298&gt;=2019,1,0),"")</f>
        <v>0</v>
      </c>
      <c r="AD298" s="0" t="n">
        <f aca="false">IF($L298&lt;&gt;"",IF($L298&gt;2013,1,0),"")</f>
        <v>0</v>
      </c>
      <c r="AE298" s="0" t="n">
        <f aca="false">IF($L298&lt;&gt;"",1+IF($L298&gt;2011,1,0)+IF($L298&gt;2014,1,0),"")</f>
        <v>1</v>
      </c>
      <c r="AF298" s="0" t="s">
        <v>747</v>
      </c>
      <c r="AG298" s="0" t="s">
        <v>88</v>
      </c>
      <c r="AH298" s="0" t="s">
        <v>89</v>
      </c>
      <c r="AI298" s="0" t="s">
        <v>334</v>
      </c>
      <c r="AJ298" s="0" t="s">
        <v>334</v>
      </c>
      <c r="AK298" s="0" t="str">
        <f aca="false">IF(AND($CF298&lt;&gt;"",IFERROR(INDEX(subsample_country_map!$B:$B,MATCH($CF298,subsample_country_map!$A:$A,0)),"")&lt;&gt;""),INDEX(subsample_country_map!$B:$B,MATCH($CF298,subsample_country_map!$A:$A,0)),INDEX(lookup!$AA:$AA,MATCH($A298,lookup!$A:$A,0)))</f>
        <v>1_US</v>
      </c>
      <c r="AL298" s="0" t="str">
        <f aca="false">IF(AND($CF298&lt;&gt;"",IFERROR(INDEX(subsample_country_map!$C:$C,MATCH($CF298,subsample_country_map!$A:$A,0)),"")&lt;&gt;""),INDEX(subsample_country_map!$C:$C,MATCH($CF298,subsample_country_map!$A:$A,0)),INDEX(lookup!$AB:$AB,MATCH($A298,lookup!$A:$A,0)))</f>
        <v>1_developed</v>
      </c>
      <c r="AM298" s="0" t="str">
        <f aca="false">IF(AND($CF298&lt;&gt;"",IFERROR(INDEX(subsample_country_map!$D:$D,MATCH($CF298,subsample_country_map!$A:$A,0)),"")&lt;&gt;""),INDEX(subsample_country_map!$D:$D,MATCH($CF298,subsample_country_map!$A:$A,0)),INDEX(lookup!$AC:$AC,MATCH($A298,lookup!$A:$A,0)))</f>
        <v>1_western</v>
      </c>
      <c r="AN298" s="0" t="str">
        <f aca="false">IF(AND($CF298&lt;&gt;"",IFERROR(INDEX(subsample_country_map!$E:$E,MATCH($CF298,subsample_country_map!$A:$A,0)),"")&lt;&gt;""),INDEX(subsample_country_map!$E:$E,MATCH($CF298,subsample_country_map!$A:$A,0)),INDEX(lookup!$AD:$AD,MATCH($A298,lookup!$A:$A,0)))</f>
        <v>1_common law</v>
      </c>
      <c r="AO298" s="0" t="str">
        <f aca="false">INDEX(lookup!$Y:$Y,MATCH($A298,lookup!$A:$A,0))</f>
        <v>1_not published</v>
      </c>
      <c r="AP298" s="0" t="str">
        <f aca="false">INDEX(lookup!$Z:$Z,MATCH($A298,lookup!$A:$A,0))</f>
        <v>99_NCE</v>
      </c>
      <c r="AQ298" s="0" t="str">
        <f aca="false">INDEX(lookup!$W:$W,MATCH($A298,lookup!$A:$A,0))</f>
        <v>1_fin/acc/econ</v>
      </c>
      <c r="AS298" s="0" t="s">
        <v>91</v>
      </c>
      <c r="AT298" s="0" t="s">
        <v>111</v>
      </c>
      <c r="AU298" s="0" t="s">
        <v>93</v>
      </c>
      <c r="AV298" s="0" t="s">
        <v>1210</v>
      </c>
      <c r="AX298" s="0" t="s">
        <v>1186</v>
      </c>
      <c r="BA298" s="0" t="n">
        <v>984</v>
      </c>
      <c r="BB298" s="0" t="s">
        <v>95</v>
      </c>
      <c r="BC298" s="0" t="s">
        <v>122</v>
      </c>
      <c r="BD298" s="0" t="s">
        <v>33</v>
      </c>
      <c r="BE298" s="0" t="s">
        <v>389</v>
      </c>
      <c r="BF298" s="0" t="s">
        <v>1123</v>
      </c>
      <c r="BG298" s="0" t="s">
        <v>1124</v>
      </c>
      <c r="BH298" s="0" t="s">
        <v>1125</v>
      </c>
      <c r="BI298" s="0" t="s">
        <v>1180</v>
      </c>
      <c r="BJ298" s="0" t="s">
        <v>1211</v>
      </c>
      <c r="BK298" s="0" t="s">
        <v>584</v>
      </c>
      <c r="BL298" s="0" t="s">
        <v>1212</v>
      </c>
      <c r="BM298" s="0" t="s">
        <v>946</v>
      </c>
      <c r="BN298" s="0" t="s">
        <v>1160</v>
      </c>
      <c r="BO298" s="0" t="s">
        <v>769</v>
      </c>
      <c r="BP298" s="0" t="s">
        <v>904</v>
      </c>
      <c r="BQ298" s="0" t="s">
        <v>127</v>
      </c>
      <c r="BT298" s="0" t="n">
        <v>0</v>
      </c>
      <c r="BU298" s="0" t="s">
        <v>911</v>
      </c>
      <c r="BW298" s="0" t="n">
        <v>1995</v>
      </c>
      <c r="BX298" s="0" t="n">
        <v>2006</v>
      </c>
      <c r="BY298" s="0" t="s">
        <v>912</v>
      </c>
      <c r="BZ298" s="0" t="n">
        <v>2000.5</v>
      </c>
      <c r="CA298" s="0" t="n">
        <v>0</v>
      </c>
      <c r="CB298" s="0" t="n">
        <v>0</v>
      </c>
      <c r="CC298" s="0" t="n">
        <v>0</v>
      </c>
      <c r="CD298" s="0" t="n">
        <v>-0.0149824922180246</v>
      </c>
      <c r="CE298" s="0" t="n">
        <v>1</v>
      </c>
    </row>
    <row r="299" customFormat="false" ht="15" hidden="false" customHeight="false" outlineLevel="0" collapsed="false">
      <c r="A299" s="0" t="s">
        <v>904</v>
      </c>
      <c r="B299" s="0" t="n">
        <v>1604</v>
      </c>
      <c r="C299" s="0" t="n">
        <v>0.0203982097786814</v>
      </c>
      <c r="D299" s="0" t="n">
        <v>984</v>
      </c>
      <c r="E299" s="0" t="n">
        <f aca="false">IF(ISNUMBER($BA299),$BA299,IF(AND(ISNUMBER($D299),ISNUMBER($BW299),ISNUMBER($BX299)),$D299*($BX299-$BW299+1),""))</f>
        <v>984</v>
      </c>
      <c r="H299" s="0" t="s">
        <v>118</v>
      </c>
      <c r="I299" s="0" t="s">
        <v>119</v>
      </c>
      <c r="J299" s="0" t="n">
        <f aca="false">IF($BW299&lt;&gt;"",$BW299,"")</f>
        <v>1995</v>
      </c>
      <c r="K299" s="0" t="n">
        <f aca="false">IF($BX299&lt;&gt;"",$BX299,"")</f>
        <v>2006</v>
      </c>
      <c r="L299" s="0" t="n">
        <f aca="false">IF(AND(ISNUMBER($BW299),ISNUMBER($BX299)),($BW299+$BX299)/2,"")</f>
        <v>2000.5</v>
      </c>
      <c r="M299" s="0" t="n">
        <f aca="false">IF($L299&lt;&gt;"",$L299,"")</f>
        <v>2000.5</v>
      </c>
      <c r="N299" s="0" t="n">
        <f aca="false">IF(AND(ISNUMBER($BW299),ISNUMBER($BX299)),MIN(1,MAX(0,($BX299-2016+1)/($BX299-$BW299+1))),"")</f>
        <v>0</v>
      </c>
      <c r="O299" s="0" t="n">
        <f aca="false">IF(AND(ISNUMBER($BW299),ISNUMBER($BX299)),MIN(1,MAX(0,($BX299-2017+1)/($BX299-$BW299+1))),"")</f>
        <v>0</v>
      </c>
      <c r="P299" s="0" t="n">
        <f aca="false">IF(AND(ISNUMBER($BW299),ISNUMBER($BX299)),MIN(1,MAX(0,($BX299-2018+1)/($BX299-$BW299+1))),"")</f>
        <v>0</v>
      </c>
      <c r="Q299" s="0" t="n">
        <f aca="false">IF(AND(ISNUMBER($BW299),ISNUMBER($BX299)),MIN(1,MAX(0,($BX299-2019+1)/($BX299-$BW299+1))),"")</f>
        <v>0</v>
      </c>
      <c r="R299" s="0" t="n">
        <f aca="false">IF(AND(ISNUMBER($BW299),ISNUMBER($BX299)),MIN(1,MAX(0,($BX299-2016+1)/($BX299-$BW299+1))),"")</f>
        <v>0</v>
      </c>
      <c r="S299" s="0" t="n">
        <f aca="false">IF($L299&lt;&gt;"",IF($L299&gt;=2015.5,1,0),"")</f>
        <v>0</v>
      </c>
      <c r="T299" s="0" t="n">
        <f aca="false">IF($L299&lt;&gt;"",IF($L299&gt;=2016,1,0),"")</f>
        <v>0</v>
      </c>
      <c r="U299" s="0" t="n">
        <f aca="false">IF(ISNUMBER($BX299),IF($BX299&gt;=2016,1,0),"")</f>
        <v>0</v>
      </c>
      <c r="V299" s="0" t="n">
        <f aca="false">IF(ISNUMBER($BW299),IF($BW299&gt;=2016,1,0),"")</f>
        <v>0</v>
      </c>
      <c r="W299" s="0" t="str">
        <f aca="false">IF(AND(ISNUMBER($BW299),ISNUMBER($BX299)),IF($BW299&gt;=2016,"post-only",IF($BX299&lt;2016,"pre-only","mixed")),"")</f>
        <v>pre-only</v>
      </c>
      <c r="X299" s="0" t="n">
        <f aca="false">IF(AND(ISNUMBER($BW299),ISNUMBER($BX299)),MIN(1,MAX(0,($BX299-2017+1)/($BX299-$BW299+1))),"")</f>
        <v>0</v>
      </c>
      <c r="Y299" s="0" t="n">
        <f aca="false">IF(AND(ISNUMBER($BW299),ISNUMBER($BX299)),MIN(1,MAX(0,($BX299-2018+1)/($BX299-$BW299+1))),"")</f>
        <v>0</v>
      </c>
      <c r="Z299" s="0" t="n">
        <f aca="false">IF(AND(ISNUMBER($BW299),ISNUMBER($BX299)),MIN(1,MAX(0,($BX299-2019+1)/($BX299-$BW299+1))),"")</f>
        <v>0</v>
      </c>
      <c r="AA299" s="0" t="n">
        <f aca="false">IF(ISNUMBER($BX299),IF($BX299&gt;=2017,1,0),"")</f>
        <v>0</v>
      </c>
      <c r="AB299" s="0" t="n">
        <f aca="false">IF(ISNUMBER($BX299),IF($BX299&gt;=2018,1,0),"")</f>
        <v>0</v>
      </c>
      <c r="AC299" s="0" t="n">
        <f aca="false">IF(ISNUMBER($BX299),IF($BX299&gt;=2019,1,0),"")</f>
        <v>0</v>
      </c>
      <c r="AD299" s="0" t="n">
        <f aca="false">IF($L299&lt;&gt;"",IF($L299&gt;2013,1,0),"")</f>
        <v>0</v>
      </c>
      <c r="AE299" s="0" t="n">
        <f aca="false">IF($L299&lt;&gt;"",1+IF($L299&gt;2011,1,0)+IF($L299&gt;2014,1,0),"")</f>
        <v>1</v>
      </c>
      <c r="AF299" s="0" t="s">
        <v>747</v>
      </c>
      <c r="AG299" s="0" t="s">
        <v>88</v>
      </c>
      <c r="AH299" s="0" t="s">
        <v>89</v>
      </c>
      <c r="AI299" s="0" t="s">
        <v>334</v>
      </c>
      <c r="AJ299" s="0" t="s">
        <v>334</v>
      </c>
      <c r="AK299" s="0" t="str">
        <f aca="false">IF(AND($CF299&lt;&gt;"",IFERROR(INDEX(subsample_country_map!$B:$B,MATCH($CF299,subsample_country_map!$A:$A,0)),"")&lt;&gt;""),INDEX(subsample_country_map!$B:$B,MATCH($CF299,subsample_country_map!$A:$A,0)),INDEX(lookup!$AA:$AA,MATCH($A299,lookup!$A:$A,0)))</f>
        <v>1_US</v>
      </c>
      <c r="AL299" s="0" t="str">
        <f aca="false">IF(AND($CF299&lt;&gt;"",IFERROR(INDEX(subsample_country_map!$C:$C,MATCH($CF299,subsample_country_map!$A:$A,0)),"")&lt;&gt;""),INDEX(subsample_country_map!$C:$C,MATCH($CF299,subsample_country_map!$A:$A,0)),INDEX(lookup!$AB:$AB,MATCH($A299,lookup!$A:$A,0)))</f>
        <v>1_developed</v>
      </c>
      <c r="AM299" s="0" t="str">
        <f aca="false">IF(AND($CF299&lt;&gt;"",IFERROR(INDEX(subsample_country_map!$D:$D,MATCH($CF299,subsample_country_map!$A:$A,0)),"")&lt;&gt;""),INDEX(subsample_country_map!$D:$D,MATCH($CF299,subsample_country_map!$A:$A,0)),INDEX(lookup!$AC:$AC,MATCH($A299,lookup!$A:$A,0)))</f>
        <v>1_western</v>
      </c>
      <c r="AN299" s="0" t="str">
        <f aca="false">IF(AND($CF299&lt;&gt;"",IFERROR(INDEX(subsample_country_map!$E:$E,MATCH($CF299,subsample_country_map!$A:$A,0)),"")&lt;&gt;""),INDEX(subsample_country_map!$E:$E,MATCH($CF299,subsample_country_map!$A:$A,0)),INDEX(lookup!$AD:$AD,MATCH($A299,lookup!$A:$A,0)))</f>
        <v>1_common law</v>
      </c>
      <c r="AO299" s="0" t="str">
        <f aca="false">INDEX(lookup!$Y:$Y,MATCH($A299,lookup!$A:$A,0))</f>
        <v>1_not published</v>
      </c>
      <c r="AP299" s="0" t="str">
        <f aca="false">INDEX(lookup!$Z:$Z,MATCH($A299,lookup!$A:$A,0))</f>
        <v>99_NCE</v>
      </c>
      <c r="AQ299" s="0" t="str">
        <f aca="false">INDEX(lookup!$W:$W,MATCH($A299,lookup!$A:$A,0))</f>
        <v>1_fin/acc/econ</v>
      </c>
      <c r="AS299" s="0" t="s">
        <v>91</v>
      </c>
      <c r="AT299" s="0" t="s">
        <v>111</v>
      </c>
      <c r="AU299" s="0" t="s">
        <v>93</v>
      </c>
      <c r="AV299" s="0" t="s">
        <v>1213</v>
      </c>
      <c r="AX299" s="0" t="s">
        <v>1214</v>
      </c>
      <c r="BA299" s="0" t="n">
        <v>984</v>
      </c>
      <c r="BB299" s="0" t="s">
        <v>95</v>
      </c>
      <c r="BC299" s="0" t="s">
        <v>122</v>
      </c>
      <c r="BD299" s="0" t="s">
        <v>33</v>
      </c>
      <c r="BE299" s="0" t="s">
        <v>389</v>
      </c>
      <c r="BF299" s="0" t="s">
        <v>1123</v>
      </c>
      <c r="BG299" s="0" t="s">
        <v>1124</v>
      </c>
      <c r="BH299" s="0" t="s">
        <v>1125</v>
      </c>
      <c r="BI299" s="0" t="s">
        <v>1180</v>
      </c>
      <c r="BJ299" s="0" t="s">
        <v>1211</v>
      </c>
      <c r="BK299" s="0" t="s">
        <v>584</v>
      </c>
      <c r="BL299" s="0" t="s">
        <v>1215</v>
      </c>
      <c r="BM299" s="0" t="s">
        <v>949</v>
      </c>
      <c r="BN299" s="0" t="s">
        <v>1160</v>
      </c>
      <c r="BO299" s="0" t="s">
        <v>769</v>
      </c>
      <c r="BP299" s="0" t="s">
        <v>904</v>
      </c>
      <c r="BQ299" s="0" t="s">
        <v>127</v>
      </c>
      <c r="BT299" s="0" t="n">
        <v>0</v>
      </c>
      <c r="BU299" s="0" t="s">
        <v>911</v>
      </c>
      <c r="BW299" s="0" t="n">
        <v>1995</v>
      </c>
      <c r="BX299" s="0" t="n">
        <v>2006</v>
      </c>
      <c r="BY299" s="0" t="s">
        <v>912</v>
      </c>
      <c r="BZ299" s="0" t="n">
        <v>2000.5</v>
      </c>
      <c r="CA299" s="0" t="n">
        <v>0</v>
      </c>
      <c r="CB299" s="0" t="n">
        <v>0</v>
      </c>
      <c r="CC299" s="0" t="n">
        <v>0</v>
      </c>
      <c r="CD299" s="0" t="n">
        <v>0.02040103962824</v>
      </c>
      <c r="CE299" s="0" t="n">
        <v>1</v>
      </c>
    </row>
    <row r="300" customFormat="false" ht="15" hidden="false" customHeight="false" outlineLevel="0" collapsed="false">
      <c r="A300" s="0" t="s">
        <v>904</v>
      </c>
      <c r="B300" s="0" t="n">
        <v>1605</v>
      </c>
      <c r="C300" s="0" t="n">
        <v>-0.00478177067865327</v>
      </c>
      <c r="D300" s="0" t="n">
        <v>984</v>
      </c>
      <c r="E300" s="0" t="n">
        <f aca="false">IF(ISNUMBER($BA300),$BA300,IF(AND(ISNUMBER($D300),ISNUMBER($BW300),ISNUMBER($BX300)),$D300*($BX300-$BW300+1),""))</f>
        <v>984</v>
      </c>
      <c r="H300" s="0" t="s">
        <v>118</v>
      </c>
      <c r="I300" s="0" t="s">
        <v>119</v>
      </c>
      <c r="J300" s="0" t="n">
        <f aca="false">IF($BW300&lt;&gt;"",$BW300,"")</f>
        <v>1995</v>
      </c>
      <c r="K300" s="0" t="n">
        <f aca="false">IF($BX300&lt;&gt;"",$BX300,"")</f>
        <v>2006</v>
      </c>
      <c r="L300" s="0" t="n">
        <f aca="false">IF(AND(ISNUMBER($BW300),ISNUMBER($BX300)),($BW300+$BX300)/2,"")</f>
        <v>2000.5</v>
      </c>
      <c r="M300" s="0" t="n">
        <f aca="false">IF($L300&lt;&gt;"",$L300,"")</f>
        <v>2000.5</v>
      </c>
      <c r="N300" s="0" t="n">
        <f aca="false">IF(AND(ISNUMBER($BW300),ISNUMBER($BX300)),MIN(1,MAX(0,($BX300-2016+1)/($BX300-$BW300+1))),"")</f>
        <v>0</v>
      </c>
      <c r="O300" s="0" t="n">
        <f aca="false">IF(AND(ISNUMBER($BW300),ISNUMBER($BX300)),MIN(1,MAX(0,($BX300-2017+1)/($BX300-$BW300+1))),"")</f>
        <v>0</v>
      </c>
      <c r="P300" s="0" t="n">
        <f aca="false">IF(AND(ISNUMBER($BW300),ISNUMBER($BX300)),MIN(1,MAX(0,($BX300-2018+1)/($BX300-$BW300+1))),"")</f>
        <v>0</v>
      </c>
      <c r="Q300" s="0" t="n">
        <f aca="false">IF(AND(ISNUMBER($BW300),ISNUMBER($BX300)),MIN(1,MAX(0,($BX300-2019+1)/($BX300-$BW300+1))),"")</f>
        <v>0</v>
      </c>
      <c r="R300" s="0" t="n">
        <f aca="false">IF(AND(ISNUMBER($BW300),ISNUMBER($BX300)),MIN(1,MAX(0,($BX300-2016+1)/($BX300-$BW300+1))),"")</f>
        <v>0</v>
      </c>
      <c r="S300" s="0" t="n">
        <f aca="false">IF($L300&lt;&gt;"",IF($L300&gt;=2015.5,1,0),"")</f>
        <v>0</v>
      </c>
      <c r="T300" s="0" t="n">
        <f aca="false">IF($L300&lt;&gt;"",IF($L300&gt;=2016,1,0),"")</f>
        <v>0</v>
      </c>
      <c r="U300" s="0" t="n">
        <f aca="false">IF(ISNUMBER($BX300),IF($BX300&gt;=2016,1,0),"")</f>
        <v>0</v>
      </c>
      <c r="V300" s="0" t="n">
        <f aca="false">IF(ISNUMBER($BW300),IF($BW300&gt;=2016,1,0),"")</f>
        <v>0</v>
      </c>
      <c r="W300" s="0" t="str">
        <f aca="false">IF(AND(ISNUMBER($BW300),ISNUMBER($BX300)),IF($BW300&gt;=2016,"post-only",IF($BX300&lt;2016,"pre-only","mixed")),"")</f>
        <v>pre-only</v>
      </c>
      <c r="X300" s="0" t="n">
        <f aca="false">IF(AND(ISNUMBER($BW300),ISNUMBER($BX300)),MIN(1,MAX(0,($BX300-2017+1)/($BX300-$BW300+1))),"")</f>
        <v>0</v>
      </c>
      <c r="Y300" s="0" t="n">
        <f aca="false">IF(AND(ISNUMBER($BW300),ISNUMBER($BX300)),MIN(1,MAX(0,($BX300-2018+1)/($BX300-$BW300+1))),"")</f>
        <v>0</v>
      </c>
      <c r="Z300" s="0" t="n">
        <f aca="false">IF(AND(ISNUMBER($BW300),ISNUMBER($BX300)),MIN(1,MAX(0,($BX300-2019+1)/($BX300-$BW300+1))),"")</f>
        <v>0</v>
      </c>
      <c r="AA300" s="0" t="n">
        <f aca="false">IF(ISNUMBER($BX300),IF($BX300&gt;=2017,1,0),"")</f>
        <v>0</v>
      </c>
      <c r="AB300" s="0" t="n">
        <f aca="false">IF(ISNUMBER($BX300),IF($BX300&gt;=2018,1,0),"")</f>
        <v>0</v>
      </c>
      <c r="AC300" s="0" t="n">
        <f aca="false">IF(ISNUMBER($BX300),IF($BX300&gt;=2019,1,0),"")</f>
        <v>0</v>
      </c>
      <c r="AD300" s="0" t="n">
        <f aca="false">IF($L300&lt;&gt;"",IF($L300&gt;2013,1,0),"")</f>
        <v>0</v>
      </c>
      <c r="AE300" s="0" t="n">
        <f aca="false">IF($L300&lt;&gt;"",1+IF($L300&gt;2011,1,0)+IF($L300&gt;2014,1,0),"")</f>
        <v>1</v>
      </c>
      <c r="AF300" s="0" t="s">
        <v>747</v>
      </c>
      <c r="AG300" s="0" t="s">
        <v>88</v>
      </c>
      <c r="AH300" s="0" t="s">
        <v>89</v>
      </c>
      <c r="AI300" s="0" t="s">
        <v>334</v>
      </c>
      <c r="AJ300" s="0" t="s">
        <v>334</v>
      </c>
      <c r="AK300" s="0" t="str">
        <f aca="false">IF(AND($CF300&lt;&gt;"",IFERROR(INDEX(subsample_country_map!$B:$B,MATCH($CF300,subsample_country_map!$A:$A,0)),"")&lt;&gt;""),INDEX(subsample_country_map!$B:$B,MATCH($CF300,subsample_country_map!$A:$A,0)),INDEX(lookup!$AA:$AA,MATCH($A300,lookup!$A:$A,0)))</f>
        <v>1_US</v>
      </c>
      <c r="AL300" s="0" t="str">
        <f aca="false">IF(AND($CF300&lt;&gt;"",IFERROR(INDEX(subsample_country_map!$C:$C,MATCH($CF300,subsample_country_map!$A:$A,0)),"")&lt;&gt;""),INDEX(subsample_country_map!$C:$C,MATCH($CF300,subsample_country_map!$A:$A,0)),INDEX(lookup!$AB:$AB,MATCH($A300,lookup!$A:$A,0)))</f>
        <v>1_developed</v>
      </c>
      <c r="AM300" s="0" t="str">
        <f aca="false">IF(AND($CF300&lt;&gt;"",IFERROR(INDEX(subsample_country_map!$D:$D,MATCH($CF300,subsample_country_map!$A:$A,0)),"")&lt;&gt;""),INDEX(subsample_country_map!$D:$D,MATCH($CF300,subsample_country_map!$A:$A,0)),INDEX(lookup!$AC:$AC,MATCH($A300,lookup!$A:$A,0)))</f>
        <v>1_western</v>
      </c>
      <c r="AN300" s="0" t="str">
        <f aca="false">IF(AND($CF300&lt;&gt;"",IFERROR(INDEX(subsample_country_map!$E:$E,MATCH($CF300,subsample_country_map!$A:$A,0)),"")&lt;&gt;""),INDEX(subsample_country_map!$E:$E,MATCH($CF300,subsample_country_map!$A:$A,0)),INDEX(lookup!$AD:$AD,MATCH($A300,lookup!$A:$A,0)))</f>
        <v>1_common law</v>
      </c>
      <c r="AO300" s="0" t="str">
        <f aca="false">INDEX(lookup!$Y:$Y,MATCH($A300,lookup!$A:$A,0))</f>
        <v>1_not published</v>
      </c>
      <c r="AP300" s="0" t="str">
        <f aca="false">INDEX(lookup!$Z:$Z,MATCH($A300,lookup!$A:$A,0))</f>
        <v>99_NCE</v>
      </c>
      <c r="AQ300" s="0" t="str">
        <f aca="false">INDEX(lookup!$W:$W,MATCH($A300,lookup!$A:$A,0))</f>
        <v>1_fin/acc/econ</v>
      </c>
      <c r="AS300" s="0" t="s">
        <v>91</v>
      </c>
      <c r="AT300" s="0" t="s">
        <v>111</v>
      </c>
      <c r="AU300" s="0" t="s">
        <v>93</v>
      </c>
      <c r="AV300" s="0" t="s">
        <v>1216</v>
      </c>
      <c r="AX300" s="0" t="s">
        <v>115</v>
      </c>
      <c r="BA300" s="0" t="n">
        <v>984</v>
      </c>
      <c r="BB300" s="0" t="s">
        <v>95</v>
      </c>
      <c r="BC300" s="0" t="s">
        <v>122</v>
      </c>
      <c r="BD300" s="0" t="s">
        <v>33</v>
      </c>
      <c r="BE300" s="0" t="s">
        <v>389</v>
      </c>
      <c r="BF300" s="0" t="s">
        <v>1123</v>
      </c>
      <c r="BG300" s="0" t="s">
        <v>1124</v>
      </c>
      <c r="BH300" s="0" t="s">
        <v>1125</v>
      </c>
      <c r="BI300" s="0" t="s">
        <v>1180</v>
      </c>
      <c r="BJ300" s="0" t="s">
        <v>1211</v>
      </c>
      <c r="BK300" s="0" t="s">
        <v>584</v>
      </c>
      <c r="BL300" s="0" t="s">
        <v>1217</v>
      </c>
      <c r="BM300" s="0" t="s">
        <v>953</v>
      </c>
      <c r="BN300" s="0" t="s">
        <v>1160</v>
      </c>
      <c r="BO300" s="0" t="s">
        <v>769</v>
      </c>
      <c r="BP300" s="0" t="s">
        <v>904</v>
      </c>
      <c r="BQ300" s="0" t="s">
        <v>127</v>
      </c>
      <c r="BT300" s="0" t="n">
        <v>0</v>
      </c>
      <c r="BU300" s="0" t="s">
        <v>911</v>
      </c>
      <c r="BW300" s="0" t="n">
        <v>1995</v>
      </c>
      <c r="BX300" s="0" t="n">
        <v>2006</v>
      </c>
      <c r="BY300" s="0" t="s">
        <v>912</v>
      </c>
      <c r="BZ300" s="0" t="n">
        <v>2000.5</v>
      </c>
      <c r="CA300" s="0" t="n">
        <v>0</v>
      </c>
      <c r="CB300" s="0" t="n">
        <v>0</v>
      </c>
      <c r="CC300" s="0" t="n">
        <v>0</v>
      </c>
      <c r="CD300" s="0" t="n">
        <v>-0.00478180712474278</v>
      </c>
      <c r="CE300" s="0" t="n">
        <v>1</v>
      </c>
    </row>
    <row r="301" customFormat="false" ht="15" hidden="false" customHeight="false" outlineLevel="0" collapsed="false">
      <c r="A301" s="0" t="s">
        <v>904</v>
      </c>
      <c r="B301" s="0" t="n">
        <v>1606</v>
      </c>
      <c r="C301" s="0" t="n">
        <v>-0.0870166859540456</v>
      </c>
      <c r="D301" s="0" t="n">
        <v>984</v>
      </c>
      <c r="E301" s="0" t="n">
        <f aca="false">IF(ISNUMBER($BA301),$BA301,IF(AND(ISNUMBER($D301),ISNUMBER($BW301),ISNUMBER($BX301)),$D301*($BX301-$BW301+1),""))</f>
        <v>984</v>
      </c>
      <c r="H301" s="0" t="s">
        <v>118</v>
      </c>
      <c r="I301" s="0" t="s">
        <v>119</v>
      </c>
      <c r="J301" s="0" t="n">
        <f aca="false">IF($BW301&lt;&gt;"",$BW301,"")</f>
        <v>1995</v>
      </c>
      <c r="K301" s="0" t="n">
        <f aca="false">IF($BX301&lt;&gt;"",$BX301,"")</f>
        <v>2006</v>
      </c>
      <c r="L301" s="0" t="n">
        <f aca="false">IF(AND(ISNUMBER($BW301),ISNUMBER($BX301)),($BW301+$BX301)/2,"")</f>
        <v>2000.5</v>
      </c>
      <c r="M301" s="0" t="n">
        <f aca="false">IF($L301&lt;&gt;"",$L301,"")</f>
        <v>2000.5</v>
      </c>
      <c r="N301" s="0" t="n">
        <f aca="false">IF(AND(ISNUMBER($BW301),ISNUMBER($BX301)),MIN(1,MAX(0,($BX301-2016+1)/($BX301-$BW301+1))),"")</f>
        <v>0</v>
      </c>
      <c r="O301" s="0" t="n">
        <f aca="false">IF(AND(ISNUMBER($BW301),ISNUMBER($BX301)),MIN(1,MAX(0,($BX301-2017+1)/($BX301-$BW301+1))),"")</f>
        <v>0</v>
      </c>
      <c r="P301" s="0" t="n">
        <f aca="false">IF(AND(ISNUMBER($BW301),ISNUMBER($BX301)),MIN(1,MAX(0,($BX301-2018+1)/($BX301-$BW301+1))),"")</f>
        <v>0</v>
      </c>
      <c r="Q301" s="0" t="n">
        <f aca="false">IF(AND(ISNUMBER($BW301),ISNUMBER($BX301)),MIN(1,MAX(0,($BX301-2019+1)/($BX301-$BW301+1))),"")</f>
        <v>0</v>
      </c>
      <c r="R301" s="0" t="n">
        <f aca="false">IF(AND(ISNUMBER($BW301),ISNUMBER($BX301)),MIN(1,MAX(0,($BX301-2016+1)/($BX301-$BW301+1))),"")</f>
        <v>0</v>
      </c>
      <c r="S301" s="0" t="n">
        <f aca="false">IF($L301&lt;&gt;"",IF($L301&gt;=2015.5,1,0),"")</f>
        <v>0</v>
      </c>
      <c r="T301" s="0" t="n">
        <f aca="false">IF($L301&lt;&gt;"",IF($L301&gt;=2016,1,0),"")</f>
        <v>0</v>
      </c>
      <c r="U301" s="0" t="n">
        <f aca="false">IF(ISNUMBER($BX301),IF($BX301&gt;=2016,1,0),"")</f>
        <v>0</v>
      </c>
      <c r="V301" s="0" t="n">
        <f aca="false">IF(ISNUMBER($BW301),IF($BW301&gt;=2016,1,0),"")</f>
        <v>0</v>
      </c>
      <c r="W301" s="0" t="str">
        <f aca="false">IF(AND(ISNUMBER($BW301),ISNUMBER($BX301)),IF($BW301&gt;=2016,"post-only",IF($BX301&lt;2016,"pre-only","mixed")),"")</f>
        <v>pre-only</v>
      </c>
      <c r="X301" s="0" t="n">
        <f aca="false">IF(AND(ISNUMBER($BW301),ISNUMBER($BX301)),MIN(1,MAX(0,($BX301-2017+1)/($BX301-$BW301+1))),"")</f>
        <v>0</v>
      </c>
      <c r="Y301" s="0" t="n">
        <f aca="false">IF(AND(ISNUMBER($BW301),ISNUMBER($BX301)),MIN(1,MAX(0,($BX301-2018+1)/($BX301-$BW301+1))),"")</f>
        <v>0</v>
      </c>
      <c r="Z301" s="0" t="n">
        <f aca="false">IF(AND(ISNUMBER($BW301),ISNUMBER($BX301)),MIN(1,MAX(0,($BX301-2019+1)/($BX301-$BW301+1))),"")</f>
        <v>0</v>
      </c>
      <c r="AA301" s="0" t="n">
        <f aca="false">IF(ISNUMBER($BX301),IF($BX301&gt;=2017,1,0),"")</f>
        <v>0</v>
      </c>
      <c r="AB301" s="0" t="n">
        <f aca="false">IF(ISNUMBER($BX301),IF($BX301&gt;=2018,1,0),"")</f>
        <v>0</v>
      </c>
      <c r="AC301" s="0" t="n">
        <f aca="false">IF(ISNUMBER($BX301),IF($BX301&gt;=2019,1,0),"")</f>
        <v>0</v>
      </c>
      <c r="AD301" s="0" t="n">
        <f aca="false">IF($L301&lt;&gt;"",IF($L301&gt;2013,1,0),"")</f>
        <v>0</v>
      </c>
      <c r="AE301" s="0" t="n">
        <f aca="false">IF($L301&lt;&gt;"",1+IF($L301&gt;2011,1,0)+IF($L301&gt;2014,1,0),"")</f>
        <v>1</v>
      </c>
      <c r="AF301" s="0" t="s">
        <v>747</v>
      </c>
      <c r="AG301" s="0" t="s">
        <v>88</v>
      </c>
      <c r="AH301" s="0" t="s">
        <v>89</v>
      </c>
      <c r="AI301" s="0" t="s">
        <v>334</v>
      </c>
      <c r="AJ301" s="0" t="s">
        <v>334</v>
      </c>
      <c r="AK301" s="0" t="str">
        <f aca="false">IF(AND($CF301&lt;&gt;"",IFERROR(INDEX(subsample_country_map!$B:$B,MATCH($CF301,subsample_country_map!$A:$A,0)),"")&lt;&gt;""),INDEX(subsample_country_map!$B:$B,MATCH($CF301,subsample_country_map!$A:$A,0)),INDEX(lookup!$AA:$AA,MATCH($A301,lookup!$A:$A,0)))</f>
        <v>1_US</v>
      </c>
      <c r="AL301" s="0" t="str">
        <f aca="false">IF(AND($CF301&lt;&gt;"",IFERROR(INDEX(subsample_country_map!$C:$C,MATCH($CF301,subsample_country_map!$A:$A,0)),"")&lt;&gt;""),INDEX(subsample_country_map!$C:$C,MATCH($CF301,subsample_country_map!$A:$A,0)),INDEX(lookup!$AB:$AB,MATCH($A301,lookup!$A:$A,0)))</f>
        <v>1_developed</v>
      </c>
      <c r="AM301" s="0" t="str">
        <f aca="false">IF(AND($CF301&lt;&gt;"",IFERROR(INDEX(subsample_country_map!$D:$D,MATCH($CF301,subsample_country_map!$A:$A,0)),"")&lt;&gt;""),INDEX(subsample_country_map!$D:$D,MATCH($CF301,subsample_country_map!$A:$A,0)),INDEX(lookup!$AC:$AC,MATCH($A301,lookup!$A:$A,0)))</f>
        <v>1_western</v>
      </c>
      <c r="AN301" s="0" t="str">
        <f aca="false">IF(AND($CF301&lt;&gt;"",IFERROR(INDEX(subsample_country_map!$E:$E,MATCH($CF301,subsample_country_map!$A:$A,0)),"")&lt;&gt;""),INDEX(subsample_country_map!$E:$E,MATCH($CF301,subsample_country_map!$A:$A,0)),INDEX(lookup!$AD:$AD,MATCH($A301,lookup!$A:$A,0)))</f>
        <v>1_common law</v>
      </c>
      <c r="AO301" s="0" t="str">
        <f aca="false">INDEX(lookup!$Y:$Y,MATCH($A301,lookup!$A:$A,0))</f>
        <v>1_not published</v>
      </c>
      <c r="AP301" s="0" t="str">
        <f aca="false">INDEX(lookup!$Z:$Z,MATCH($A301,lookup!$A:$A,0))</f>
        <v>99_NCE</v>
      </c>
      <c r="AQ301" s="0" t="str">
        <f aca="false">INDEX(lookup!$W:$W,MATCH($A301,lookup!$A:$A,0))</f>
        <v>1_fin/acc/econ</v>
      </c>
      <c r="AS301" s="0" t="s">
        <v>91</v>
      </c>
      <c r="AT301" s="0" t="s">
        <v>111</v>
      </c>
      <c r="AU301" s="0" t="s">
        <v>93</v>
      </c>
      <c r="AV301" s="0" t="s">
        <v>1218</v>
      </c>
      <c r="AX301" s="0" t="s">
        <v>1219</v>
      </c>
      <c r="BA301" s="0" t="n">
        <v>984</v>
      </c>
      <c r="BB301" s="0" t="s">
        <v>95</v>
      </c>
      <c r="BC301" s="0" t="s">
        <v>122</v>
      </c>
      <c r="BD301" s="0" t="s">
        <v>33</v>
      </c>
      <c r="BE301" s="0" t="s">
        <v>389</v>
      </c>
      <c r="BF301" s="0" t="s">
        <v>1123</v>
      </c>
      <c r="BG301" s="0" t="s">
        <v>1124</v>
      </c>
      <c r="BH301" s="0" t="s">
        <v>1125</v>
      </c>
      <c r="BI301" s="0" t="s">
        <v>1180</v>
      </c>
      <c r="BJ301" s="0" t="s">
        <v>1211</v>
      </c>
      <c r="BK301" s="0" t="s">
        <v>584</v>
      </c>
      <c r="BL301" s="0" t="s">
        <v>1220</v>
      </c>
      <c r="BM301" s="0" t="s">
        <v>957</v>
      </c>
      <c r="BN301" s="0" t="s">
        <v>1160</v>
      </c>
      <c r="BO301" s="0" t="s">
        <v>769</v>
      </c>
      <c r="BP301" s="0" t="s">
        <v>904</v>
      </c>
      <c r="BQ301" s="0" t="s">
        <v>127</v>
      </c>
      <c r="BT301" s="0" t="n">
        <v>0</v>
      </c>
      <c r="BU301" s="0" t="s">
        <v>911</v>
      </c>
      <c r="BW301" s="0" t="n">
        <v>1995</v>
      </c>
      <c r="BX301" s="0" t="n">
        <v>2006</v>
      </c>
      <c r="BY301" s="0" t="s">
        <v>912</v>
      </c>
      <c r="BZ301" s="0" t="n">
        <v>2000.5</v>
      </c>
      <c r="CA301" s="0" t="n">
        <v>0</v>
      </c>
      <c r="CB301" s="0" t="n">
        <v>0</v>
      </c>
      <c r="CC301" s="0" t="n">
        <v>0</v>
      </c>
      <c r="CD301" s="0" t="n">
        <v>-0.0872373165009723</v>
      </c>
      <c r="CE301" s="0" t="n">
        <v>1</v>
      </c>
    </row>
    <row r="302" customFormat="false" ht="15" hidden="false" customHeight="false" outlineLevel="0" collapsed="false">
      <c r="A302" s="0" t="s">
        <v>904</v>
      </c>
      <c r="B302" s="0" t="n">
        <v>1607</v>
      </c>
      <c r="C302" s="0" t="n">
        <v>-0.0639453210164367</v>
      </c>
      <c r="D302" s="0" t="n">
        <v>984</v>
      </c>
      <c r="E302" s="0" t="n">
        <f aca="false">IF(ISNUMBER($BA302),$BA302,IF(AND(ISNUMBER($D302),ISNUMBER($BW302),ISNUMBER($BX302)),$D302*($BX302-$BW302+1),""))</f>
        <v>984</v>
      </c>
      <c r="H302" s="0" t="s">
        <v>118</v>
      </c>
      <c r="I302" s="0" t="s">
        <v>119</v>
      </c>
      <c r="J302" s="0" t="n">
        <f aca="false">IF($BW302&lt;&gt;"",$BW302,"")</f>
        <v>1995</v>
      </c>
      <c r="K302" s="0" t="n">
        <f aca="false">IF($BX302&lt;&gt;"",$BX302,"")</f>
        <v>2006</v>
      </c>
      <c r="L302" s="0" t="n">
        <f aca="false">IF(AND(ISNUMBER($BW302),ISNUMBER($BX302)),($BW302+$BX302)/2,"")</f>
        <v>2000.5</v>
      </c>
      <c r="M302" s="0" t="n">
        <f aca="false">IF($L302&lt;&gt;"",$L302,"")</f>
        <v>2000.5</v>
      </c>
      <c r="N302" s="0" t="n">
        <f aca="false">IF(AND(ISNUMBER($BW302),ISNUMBER($BX302)),MIN(1,MAX(0,($BX302-2016+1)/($BX302-$BW302+1))),"")</f>
        <v>0</v>
      </c>
      <c r="O302" s="0" t="n">
        <f aca="false">IF(AND(ISNUMBER($BW302),ISNUMBER($BX302)),MIN(1,MAX(0,($BX302-2017+1)/($BX302-$BW302+1))),"")</f>
        <v>0</v>
      </c>
      <c r="P302" s="0" t="n">
        <f aca="false">IF(AND(ISNUMBER($BW302),ISNUMBER($BX302)),MIN(1,MAX(0,($BX302-2018+1)/($BX302-$BW302+1))),"")</f>
        <v>0</v>
      </c>
      <c r="Q302" s="0" t="n">
        <f aca="false">IF(AND(ISNUMBER($BW302),ISNUMBER($BX302)),MIN(1,MAX(0,($BX302-2019+1)/($BX302-$BW302+1))),"")</f>
        <v>0</v>
      </c>
      <c r="R302" s="0" t="n">
        <f aca="false">IF(AND(ISNUMBER($BW302),ISNUMBER($BX302)),MIN(1,MAX(0,($BX302-2016+1)/($BX302-$BW302+1))),"")</f>
        <v>0</v>
      </c>
      <c r="S302" s="0" t="n">
        <f aca="false">IF($L302&lt;&gt;"",IF($L302&gt;=2015.5,1,0),"")</f>
        <v>0</v>
      </c>
      <c r="T302" s="0" t="n">
        <f aca="false">IF($L302&lt;&gt;"",IF($L302&gt;=2016,1,0),"")</f>
        <v>0</v>
      </c>
      <c r="U302" s="0" t="n">
        <f aca="false">IF(ISNUMBER($BX302),IF($BX302&gt;=2016,1,0),"")</f>
        <v>0</v>
      </c>
      <c r="V302" s="0" t="n">
        <f aca="false">IF(ISNUMBER($BW302),IF($BW302&gt;=2016,1,0),"")</f>
        <v>0</v>
      </c>
      <c r="W302" s="0" t="str">
        <f aca="false">IF(AND(ISNUMBER($BW302),ISNUMBER($BX302)),IF($BW302&gt;=2016,"post-only",IF($BX302&lt;2016,"pre-only","mixed")),"")</f>
        <v>pre-only</v>
      </c>
      <c r="X302" s="0" t="n">
        <f aca="false">IF(AND(ISNUMBER($BW302),ISNUMBER($BX302)),MIN(1,MAX(0,($BX302-2017+1)/($BX302-$BW302+1))),"")</f>
        <v>0</v>
      </c>
      <c r="Y302" s="0" t="n">
        <f aca="false">IF(AND(ISNUMBER($BW302),ISNUMBER($BX302)),MIN(1,MAX(0,($BX302-2018+1)/($BX302-$BW302+1))),"")</f>
        <v>0</v>
      </c>
      <c r="Z302" s="0" t="n">
        <f aca="false">IF(AND(ISNUMBER($BW302),ISNUMBER($BX302)),MIN(1,MAX(0,($BX302-2019+1)/($BX302-$BW302+1))),"")</f>
        <v>0</v>
      </c>
      <c r="AA302" s="0" t="n">
        <f aca="false">IF(ISNUMBER($BX302),IF($BX302&gt;=2017,1,0),"")</f>
        <v>0</v>
      </c>
      <c r="AB302" s="0" t="n">
        <f aca="false">IF(ISNUMBER($BX302),IF($BX302&gt;=2018,1,0),"")</f>
        <v>0</v>
      </c>
      <c r="AC302" s="0" t="n">
        <f aca="false">IF(ISNUMBER($BX302),IF($BX302&gt;=2019,1,0),"")</f>
        <v>0</v>
      </c>
      <c r="AD302" s="0" t="n">
        <f aca="false">IF($L302&lt;&gt;"",IF($L302&gt;2013,1,0),"")</f>
        <v>0</v>
      </c>
      <c r="AE302" s="0" t="n">
        <f aca="false">IF($L302&lt;&gt;"",1+IF($L302&gt;2011,1,0)+IF($L302&gt;2014,1,0),"")</f>
        <v>1</v>
      </c>
      <c r="AF302" s="0" t="s">
        <v>747</v>
      </c>
      <c r="AG302" s="0" t="s">
        <v>88</v>
      </c>
      <c r="AH302" s="0" t="s">
        <v>89</v>
      </c>
      <c r="AI302" s="0" t="s">
        <v>334</v>
      </c>
      <c r="AJ302" s="0" t="s">
        <v>334</v>
      </c>
      <c r="AK302" s="0" t="str">
        <f aca="false">IF(AND($CF302&lt;&gt;"",IFERROR(INDEX(subsample_country_map!$B:$B,MATCH($CF302,subsample_country_map!$A:$A,0)),"")&lt;&gt;""),INDEX(subsample_country_map!$B:$B,MATCH($CF302,subsample_country_map!$A:$A,0)),INDEX(lookup!$AA:$AA,MATCH($A302,lookup!$A:$A,0)))</f>
        <v>1_US</v>
      </c>
      <c r="AL302" s="0" t="str">
        <f aca="false">IF(AND($CF302&lt;&gt;"",IFERROR(INDEX(subsample_country_map!$C:$C,MATCH($CF302,subsample_country_map!$A:$A,0)),"")&lt;&gt;""),INDEX(subsample_country_map!$C:$C,MATCH($CF302,subsample_country_map!$A:$A,0)),INDEX(lookup!$AB:$AB,MATCH($A302,lookup!$A:$A,0)))</f>
        <v>1_developed</v>
      </c>
      <c r="AM302" s="0" t="str">
        <f aca="false">IF(AND($CF302&lt;&gt;"",IFERROR(INDEX(subsample_country_map!$D:$D,MATCH($CF302,subsample_country_map!$A:$A,0)),"")&lt;&gt;""),INDEX(subsample_country_map!$D:$D,MATCH($CF302,subsample_country_map!$A:$A,0)),INDEX(lookup!$AC:$AC,MATCH($A302,lookup!$A:$A,0)))</f>
        <v>1_western</v>
      </c>
      <c r="AN302" s="0" t="str">
        <f aca="false">IF(AND($CF302&lt;&gt;"",IFERROR(INDEX(subsample_country_map!$E:$E,MATCH($CF302,subsample_country_map!$A:$A,0)),"")&lt;&gt;""),INDEX(subsample_country_map!$E:$E,MATCH($CF302,subsample_country_map!$A:$A,0)),INDEX(lookup!$AD:$AD,MATCH($A302,lookup!$A:$A,0)))</f>
        <v>1_common law</v>
      </c>
      <c r="AO302" s="0" t="str">
        <f aca="false">INDEX(lookup!$Y:$Y,MATCH($A302,lookup!$A:$A,0))</f>
        <v>1_not published</v>
      </c>
      <c r="AP302" s="0" t="str">
        <f aca="false">INDEX(lookup!$Z:$Z,MATCH($A302,lookup!$A:$A,0))</f>
        <v>99_NCE</v>
      </c>
      <c r="AQ302" s="0" t="str">
        <f aca="false">INDEX(lookup!$W:$W,MATCH($A302,lookup!$A:$A,0))</f>
        <v>1_fin/acc/econ</v>
      </c>
      <c r="AS302" s="0" t="s">
        <v>91</v>
      </c>
      <c r="AT302" s="0" t="s">
        <v>111</v>
      </c>
      <c r="AU302" s="0" t="s">
        <v>93</v>
      </c>
      <c r="AV302" s="0" t="s">
        <v>1221</v>
      </c>
      <c r="AX302" s="0" t="s">
        <v>1222</v>
      </c>
      <c r="BA302" s="0" t="n">
        <v>984</v>
      </c>
      <c r="BB302" s="0" t="s">
        <v>95</v>
      </c>
      <c r="BC302" s="0" t="s">
        <v>122</v>
      </c>
      <c r="BD302" s="0" t="s">
        <v>33</v>
      </c>
      <c r="BE302" s="0" t="s">
        <v>389</v>
      </c>
      <c r="BF302" s="0" t="s">
        <v>1123</v>
      </c>
      <c r="BG302" s="0" t="s">
        <v>1124</v>
      </c>
      <c r="BH302" s="0" t="s">
        <v>1125</v>
      </c>
      <c r="BI302" s="0" t="s">
        <v>1180</v>
      </c>
      <c r="BJ302" s="0" t="s">
        <v>1211</v>
      </c>
      <c r="BK302" s="0" t="s">
        <v>584</v>
      </c>
      <c r="BL302" s="0" t="s">
        <v>1223</v>
      </c>
      <c r="BM302" s="0" t="s">
        <v>961</v>
      </c>
      <c r="BN302" s="0" t="s">
        <v>1160</v>
      </c>
      <c r="BO302" s="0" t="s">
        <v>769</v>
      </c>
      <c r="BP302" s="0" t="s">
        <v>904</v>
      </c>
      <c r="BQ302" s="0" t="s">
        <v>127</v>
      </c>
      <c r="BT302" s="0" t="n">
        <v>0</v>
      </c>
      <c r="BU302" s="0" t="s">
        <v>911</v>
      </c>
      <c r="BW302" s="0" t="n">
        <v>1995</v>
      </c>
      <c r="BX302" s="0" t="n">
        <v>2006</v>
      </c>
      <c r="BY302" s="0" t="s">
        <v>912</v>
      </c>
      <c r="BZ302" s="0" t="n">
        <v>2000.5</v>
      </c>
      <c r="CA302" s="0" t="n">
        <v>0</v>
      </c>
      <c r="CB302" s="0" t="n">
        <v>0</v>
      </c>
      <c r="CC302" s="0" t="n">
        <v>0</v>
      </c>
      <c r="CD302" s="0" t="n">
        <v>-0.0640326930350527</v>
      </c>
      <c r="CE302" s="0" t="n">
        <v>1</v>
      </c>
    </row>
    <row r="303" customFormat="false" ht="15" hidden="false" customHeight="false" outlineLevel="0" collapsed="false">
      <c r="A303" s="0" t="s">
        <v>904</v>
      </c>
      <c r="B303" s="0" t="n">
        <v>1608</v>
      </c>
      <c r="C303" s="0" t="n">
        <v>-0.024220807430767</v>
      </c>
      <c r="D303" s="0" t="n">
        <v>984</v>
      </c>
      <c r="E303" s="0" t="n">
        <f aca="false">IF(ISNUMBER($BA303),$BA303,IF(AND(ISNUMBER($D303),ISNUMBER($BW303),ISNUMBER($BX303)),$D303*($BX303-$BW303+1),""))</f>
        <v>984</v>
      </c>
      <c r="H303" s="0" t="s">
        <v>118</v>
      </c>
      <c r="I303" s="0" t="s">
        <v>119</v>
      </c>
      <c r="J303" s="0" t="n">
        <f aca="false">IF($BW303&lt;&gt;"",$BW303,"")</f>
        <v>1995</v>
      </c>
      <c r="K303" s="0" t="n">
        <f aca="false">IF($BX303&lt;&gt;"",$BX303,"")</f>
        <v>2006</v>
      </c>
      <c r="L303" s="0" t="n">
        <f aca="false">IF(AND(ISNUMBER($BW303),ISNUMBER($BX303)),($BW303+$BX303)/2,"")</f>
        <v>2000.5</v>
      </c>
      <c r="M303" s="0" t="n">
        <f aca="false">IF($L303&lt;&gt;"",$L303,"")</f>
        <v>2000.5</v>
      </c>
      <c r="N303" s="0" t="n">
        <f aca="false">IF(AND(ISNUMBER($BW303),ISNUMBER($BX303)),MIN(1,MAX(0,($BX303-2016+1)/($BX303-$BW303+1))),"")</f>
        <v>0</v>
      </c>
      <c r="O303" s="0" t="n">
        <f aca="false">IF(AND(ISNUMBER($BW303),ISNUMBER($BX303)),MIN(1,MAX(0,($BX303-2017+1)/($BX303-$BW303+1))),"")</f>
        <v>0</v>
      </c>
      <c r="P303" s="0" t="n">
        <f aca="false">IF(AND(ISNUMBER($BW303),ISNUMBER($BX303)),MIN(1,MAX(0,($BX303-2018+1)/($BX303-$BW303+1))),"")</f>
        <v>0</v>
      </c>
      <c r="Q303" s="0" t="n">
        <f aca="false">IF(AND(ISNUMBER($BW303),ISNUMBER($BX303)),MIN(1,MAX(0,($BX303-2019+1)/($BX303-$BW303+1))),"")</f>
        <v>0</v>
      </c>
      <c r="R303" s="0" t="n">
        <f aca="false">IF(AND(ISNUMBER($BW303),ISNUMBER($BX303)),MIN(1,MAX(0,($BX303-2016+1)/($BX303-$BW303+1))),"")</f>
        <v>0</v>
      </c>
      <c r="S303" s="0" t="n">
        <f aca="false">IF($L303&lt;&gt;"",IF($L303&gt;=2015.5,1,0),"")</f>
        <v>0</v>
      </c>
      <c r="T303" s="0" t="n">
        <f aca="false">IF($L303&lt;&gt;"",IF($L303&gt;=2016,1,0),"")</f>
        <v>0</v>
      </c>
      <c r="U303" s="0" t="n">
        <f aca="false">IF(ISNUMBER($BX303),IF($BX303&gt;=2016,1,0),"")</f>
        <v>0</v>
      </c>
      <c r="V303" s="0" t="n">
        <f aca="false">IF(ISNUMBER($BW303),IF($BW303&gt;=2016,1,0),"")</f>
        <v>0</v>
      </c>
      <c r="W303" s="0" t="str">
        <f aca="false">IF(AND(ISNUMBER($BW303),ISNUMBER($BX303)),IF($BW303&gt;=2016,"post-only",IF($BX303&lt;2016,"pre-only","mixed")),"")</f>
        <v>pre-only</v>
      </c>
      <c r="X303" s="0" t="n">
        <f aca="false">IF(AND(ISNUMBER($BW303),ISNUMBER($BX303)),MIN(1,MAX(0,($BX303-2017+1)/($BX303-$BW303+1))),"")</f>
        <v>0</v>
      </c>
      <c r="Y303" s="0" t="n">
        <f aca="false">IF(AND(ISNUMBER($BW303),ISNUMBER($BX303)),MIN(1,MAX(0,($BX303-2018+1)/($BX303-$BW303+1))),"")</f>
        <v>0</v>
      </c>
      <c r="Z303" s="0" t="n">
        <f aca="false">IF(AND(ISNUMBER($BW303),ISNUMBER($BX303)),MIN(1,MAX(0,($BX303-2019+1)/($BX303-$BW303+1))),"")</f>
        <v>0</v>
      </c>
      <c r="AA303" s="0" t="n">
        <f aca="false">IF(ISNUMBER($BX303),IF($BX303&gt;=2017,1,0),"")</f>
        <v>0</v>
      </c>
      <c r="AB303" s="0" t="n">
        <f aca="false">IF(ISNUMBER($BX303),IF($BX303&gt;=2018,1,0),"")</f>
        <v>0</v>
      </c>
      <c r="AC303" s="0" t="n">
        <f aca="false">IF(ISNUMBER($BX303),IF($BX303&gt;=2019,1,0),"")</f>
        <v>0</v>
      </c>
      <c r="AD303" s="0" t="n">
        <f aca="false">IF($L303&lt;&gt;"",IF($L303&gt;2013,1,0),"")</f>
        <v>0</v>
      </c>
      <c r="AE303" s="0" t="n">
        <f aca="false">IF($L303&lt;&gt;"",1+IF($L303&gt;2011,1,0)+IF($L303&gt;2014,1,0),"")</f>
        <v>1</v>
      </c>
      <c r="AF303" s="0" t="s">
        <v>747</v>
      </c>
      <c r="AG303" s="0" t="s">
        <v>88</v>
      </c>
      <c r="AH303" s="0" t="s">
        <v>89</v>
      </c>
      <c r="AI303" s="0" t="s">
        <v>334</v>
      </c>
      <c r="AJ303" s="0" t="s">
        <v>334</v>
      </c>
      <c r="AK303" s="0" t="str">
        <f aca="false">IF(AND($CF303&lt;&gt;"",IFERROR(INDEX(subsample_country_map!$B:$B,MATCH($CF303,subsample_country_map!$A:$A,0)),"")&lt;&gt;""),INDEX(subsample_country_map!$B:$B,MATCH($CF303,subsample_country_map!$A:$A,0)),INDEX(lookup!$AA:$AA,MATCH($A303,lookup!$A:$A,0)))</f>
        <v>1_US</v>
      </c>
      <c r="AL303" s="0" t="str">
        <f aca="false">IF(AND($CF303&lt;&gt;"",IFERROR(INDEX(subsample_country_map!$C:$C,MATCH($CF303,subsample_country_map!$A:$A,0)),"")&lt;&gt;""),INDEX(subsample_country_map!$C:$C,MATCH($CF303,subsample_country_map!$A:$A,0)),INDEX(lookup!$AB:$AB,MATCH($A303,lookup!$A:$A,0)))</f>
        <v>1_developed</v>
      </c>
      <c r="AM303" s="0" t="str">
        <f aca="false">IF(AND($CF303&lt;&gt;"",IFERROR(INDEX(subsample_country_map!$D:$D,MATCH($CF303,subsample_country_map!$A:$A,0)),"")&lt;&gt;""),INDEX(subsample_country_map!$D:$D,MATCH($CF303,subsample_country_map!$A:$A,0)),INDEX(lookup!$AC:$AC,MATCH($A303,lookup!$A:$A,0)))</f>
        <v>1_western</v>
      </c>
      <c r="AN303" s="0" t="str">
        <f aca="false">IF(AND($CF303&lt;&gt;"",IFERROR(INDEX(subsample_country_map!$E:$E,MATCH($CF303,subsample_country_map!$A:$A,0)),"")&lt;&gt;""),INDEX(subsample_country_map!$E:$E,MATCH($CF303,subsample_country_map!$A:$A,0)),INDEX(lookup!$AD:$AD,MATCH($A303,lookup!$A:$A,0)))</f>
        <v>1_common law</v>
      </c>
      <c r="AO303" s="0" t="str">
        <f aca="false">INDEX(lookup!$Y:$Y,MATCH($A303,lookup!$A:$A,0))</f>
        <v>1_not published</v>
      </c>
      <c r="AP303" s="0" t="str">
        <f aca="false">INDEX(lookup!$Z:$Z,MATCH($A303,lookup!$A:$A,0))</f>
        <v>99_NCE</v>
      </c>
      <c r="AQ303" s="0" t="str">
        <f aca="false">INDEX(lookup!$W:$W,MATCH($A303,lookup!$A:$A,0))</f>
        <v>1_fin/acc/econ</v>
      </c>
      <c r="AS303" s="0" t="s">
        <v>91</v>
      </c>
      <c r="AT303" s="0" t="s">
        <v>397</v>
      </c>
      <c r="AU303" s="0" t="s">
        <v>93</v>
      </c>
      <c r="AV303" s="0" t="s">
        <v>1224</v>
      </c>
      <c r="AX303" s="0" t="s">
        <v>1225</v>
      </c>
      <c r="BA303" s="0" t="n">
        <v>984</v>
      </c>
      <c r="BB303" s="0" t="s">
        <v>95</v>
      </c>
      <c r="BC303" s="0" t="s">
        <v>122</v>
      </c>
      <c r="BD303" s="0" t="s">
        <v>33</v>
      </c>
      <c r="BE303" s="0" t="s">
        <v>389</v>
      </c>
      <c r="BF303" s="0" t="s">
        <v>1123</v>
      </c>
      <c r="BG303" s="0" t="s">
        <v>1124</v>
      </c>
      <c r="BH303" s="0" t="s">
        <v>1125</v>
      </c>
      <c r="BI303" s="0" t="s">
        <v>1180</v>
      </c>
      <c r="BJ303" s="0" t="s">
        <v>1211</v>
      </c>
      <c r="BK303" s="0" t="s">
        <v>584</v>
      </c>
      <c r="BL303" s="0" t="s">
        <v>1226</v>
      </c>
      <c r="BM303" s="0" t="s">
        <v>965</v>
      </c>
      <c r="BN303" s="0" t="s">
        <v>1160</v>
      </c>
      <c r="BO303" s="0" t="s">
        <v>769</v>
      </c>
      <c r="BP303" s="0" t="s">
        <v>904</v>
      </c>
      <c r="BQ303" s="0" t="s">
        <v>127</v>
      </c>
      <c r="BT303" s="0" t="n">
        <v>0</v>
      </c>
      <c r="BU303" s="0" t="s">
        <v>911</v>
      </c>
      <c r="BW303" s="0" t="n">
        <v>1995</v>
      </c>
      <c r="BX303" s="0" t="n">
        <v>2006</v>
      </c>
      <c r="BY303" s="0" t="s">
        <v>912</v>
      </c>
      <c r="BZ303" s="0" t="n">
        <v>2000.5</v>
      </c>
      <c r="CA303" s="0" t="n">
        <v>0</v>
      </c>
      <c r="CB303" s="0" t="n">
        <v>0</v>
      </c>
      <c r="CC303" s="0" t="n">
        <v>0</v>
      </c>
      <c r="CD303" s="0" t="n">
        <v>-0.0242255454574205</v>
      </c>
      <c r="CE303" s="0" t="n">
        <v>1</v>
      </c>
    </row>
    <row r="304" customFormat="false" ht="15" hidden="false" customHeight="false" outlineLevel="0" collapsed="false">
      <c r="A304" s="0" t="s">
        <v>904</v>
      </c>
      <c r="B304" s="0" t="n">
        <v>1609</v>
      </c>
      <c r="C304" s="0" t="n">
        <v>-0.111200738247762</v>
      </c>
      <c r="D304" s="0" t="n">
        <v>984</v>
      </c>
      <c r="E304" s="0" t="n">
        <f aca="false">IF(ISNUMBER($BA304),$BA304,IF(AND(ISNUMBER($D304),ISNUMBER($BW304),ISNUMBER($BX304)),$D304*($BX304-$BW304+1),""))</f>
        <v>984</v>
      </c>
      <c r="H304" s="0" t="s">
        <v>118</v>
      </c>
      <c r="I304" s="0" t="s">
        <v>119</v>
      </c>
      <c r="J304" s="0" t="n">
        <f aca="false">IF($BW304&lt;&gt;"",$BW304,"")</f>
        <v>1995</v>
      </c>
      <c r="K304" s="0" t="n">
        <f aca="false">IF($BX304&lt;&gt;"",$BX304,"")</f>
        <v>2006</v>
      </c>
      <c r="L304" s="0" t="n">
        <f aca="false">IF(AND(ISNUMBER($BW304),ISNUMBER($BX304)),($BW304+$BX304)/2,"")</f>
        <v>2000.5</v>
      </c>
      <c r="M304" s="0" t="n">
        <f aca="false">IF($L304&lt;&gt;"",$L304,"")</f>
        <v>2000.5</v>
      </c>
      <c r="N304" s="0" t="n">
        <f aca="false">IF(AND(ISNUMBER($BW304),ISNUMBER($BX304)),MIN(1,MAX(0,($BX304-2016+1)/($BX304-$BW304+1))),"")</f>
        <v>0</v>
      </c>
      <c r="O304" s="0" t="n">
        <f aca="false">IF(AND(ISNUMBER($BW304),ISNUMBER($BX304)),MIN(1,MAX(0,($BX304-2017+1)/($BX304-$BW304+1))),"")</f>
        <v>0</v>
      </c>
      <c r="P304" s="0" t="n">
        <f aca="false">IF(AND(ISNUMBER($BW304),ISNUMBER($BX304)),MIN(1,MAX(0,($BX304-2018+1)/($BX304-$BW304+1))),"")</f>
        <v>0</v>
      </c>
      <c r="Q304" s="0" t="n">
        <f aca="false">IF(AND(ISNUMBER($BW304),ISNUMBER($BX304)),MIN(1,MAX(0,($BX304-2019+1)/($BX304-$BW304+1))),"")</f>
        <v>0</v>
      </c>
      <c r="R304" s="0" t="n">
        <f aca="false">IF(AND(ISNUMBER($BW304),ISNUMBER($BX304)),MIN(1,MAX(0,($BX304-2016+1)/($BX304-$BW304+1))),"")</f>
        <v>0</v>
      </c>
      <c r="S304" s="0" t="n">
        <f aca="false">IF($L304&lt;&gt;"",IF($L304&gt;=2015.5,1,0),"")</f>
        <v>0</v>
      </c>
      <c r="T304" s="0" t="n">
        <f aca="false">IF($L304&lt;&gt;"",IF($L304&gt;=2016,1,0),"")</f>
        <v>0</v>
      </c>
      <c r="U304" s="0" t="n">
        <f aca="false">IF(ISNUMBER($BX304),IF($BX304&gt;=2016,1,0),"")</f>
        <v>0</v>
      </c>
      <c r="V304" s="0" t="n">
        <f aca="false">IF(ISNUMBER($BW304),IF($BW304&gt;=2016,1,0),"")</f>
        <v>0</v>
      </c>
      <c r="W304" s="0" t="str">
        <f aca="false">IF(AND(ISNUMBER($BW304),ISNUMBER($BX304)),IF($BW304&gt;=2016,"post-only",IF($BX304&lt;2016,"pre-only","mixed")),"")</f>
        <v>pre-only</v>
      </c>
      <c r="X304" s="0" t="n">
        <f aca="false">IF(AND(ISNUMBER($BW304),ISNUMBER($BX304)),MIN(1,MAX(0,($BX304-2017+1)/($BX304-$BW304+1))),"")</f>
        <v>0</v>
      </c>
      <c r="Y304" s="0" t="n">
        <f aca="false">IF(AND(ISNUMBER($BW304),ISNUMBER($BX304)),MIN(1,MAX(0,($BX304-2018+1)/($BX304-$BW304+1))),"")</f>
        <v>0</v>
      </c>
      <c r="Z304" s="0" t="n">
        <f aca="false">IF(AND(ISNUMBER($BW304),ISNUMBER($BX304)),MIN(1,MAX(0,($BX304-2019+1)/($BX304-$BW304+1))),"")</f>
        <v>0</v>
      </c>
      <c r="AA304" s="0" t="n">
        <f aca="false">IF(ISNUMBER($BX304),IF($BX304&gt;=2017,1,0),"")</f>
        <v>0</v>
      </c>
      <c r="AB304" s="0" t="n">
        <f aca="false">IF(ISNUMBER($BX304),IF($BX304&gt;=2018,1,0),"")</f>
        <v>0</v>
      </c>
      <c r="AC304" s="0" t="n">
        <f aca="false">IF(ISNUMBER($BX304),IF($BX304&gt;=2019,1,0),"")</f>
        <v>0</v>
      </c>
      <c r="AD304" s="0" t="n">
        <f aca="false">IF($L304&lt;&gt;"",IF($L304&gt;2013,1,0),"")</f>
        <v>0</v>
      </c>
      <c r="AE304" s="0" t="n">
        <f aca="false">IF($L304&lt;&gt;"",1+IF($L304&gt;2011,1,0)+IF($L304&gt;2014,1,0),"")</f>
        <v>1</v>
      </c>
      <c r="AF304" s="0" t="s">
        <v>747</v>
      </c>
      <c r="AG304" s="0" t="s">
        <v>88</v>
      </c>
      <c r="AH304" s="0" t="s">
        <v>89</v>
      </c>
      <c r="AI304" s="0" t="s">
        <v>334</v>
      </c>
      <c r="AJ304" s="0" t="s">
        <v>334</v>
      </c>
      <c r="AK304" s="0" t="str">
        <f aca="false">IF(AND($CF304&lt;&gt;"",IFERROR(INDEX(subsample_country_map!$B:$B,MATCH($CF304,subsample_country_map!$A:$A,0)),"")&lt;&gt;""),INDEX(subsample_country_map!$B:$B,MATCH($CF304,subsample_country_map!$A:$A,0)),INDEX(lookup!$AA:$AA,MATCH($A304,lookup!$A:$A,0)))</f>
        <v>1_US</v>
      </c>
      <c r="AL304" s="0" t="str">
        <f aca="false">IF(AND($CF304&lt;&gt;"",IFERROR(INDEX(subsample_country_map!$C:$C,MATCH($CF304,subsample_country_map!$A:$A,0)),"")&lt;&gt;""),INDEX(subsample_country_map!$C:$C,MATCH($CF304,subsample_country_map!$A:$A,0)),INDEX(lookup!$AB:$AB,MATCH($A304,lookup!$A:$A,0)))</f>
        <v>1_developed</v>
      </c>
      <c r="AM304" s="0" t="str">
        <f aca="false">IF(AND($CF304&lt;&gt;"",IFERROR(INDEX(subsample_country_map!$D:$D,MATCH($CF304,subsample_country_map!$A:$A,0)),"")&lt;&gt;""),INDEX(subsample_country_map!$D:$D,MATCH($CF304,subsample_country_map!$A:$A,0)),INDEX(lookup!$AC:$AC,MATCH($A304,lookup!$A:$A,0)))</f>
        <v>1_western</v>
      </c>
      <c r="AN304" s="0" t="str">
        <f aca="false">IF(AND($CF304&lt;&gt;"",IFERROR(INDEX(subsample_country_map!$E:$E,MATCH($CF304,subsample_country_map!$A:$A,0)),"")&lt;&gt;""),INDEX(subsample_country_map!$E:$E,MATCH($CF304,subsample_country_map!$A:$A,0)),INDEX(lookup!$AD:$AD,MATCH($A304,lookup!$A:$A,0)))</f>
        <v>1_common law</v>
      </c>
      <c r="AO304" s="0" t="str">
        <f aca="false">INDEX(lookup!$Y:$Y,MATCH($A304,lookup!$A:$A,0))</f>
        <v>1_not published</v>
      </c>
      <c r="AP304" s="0" t="str">
        <f aca="false">INDEX(lookup!$Z:$Z,MATCH($A304,lookup!$A:$A,0))</f>
        <v>99_NCE</v>
      </c>
      <c r="AQ304" s="0" t="str">
        <f aca="false">INDEX(lookup!$W:$W,MATCH($A304,lookup!$A:$A,0))</f>
        <v>1_fin/acc/econ</v>
      </c>
      <c r="AS304" s="0" t="s">
        <v>91</v>
      </c>
      <c r="AT304" s="0" t="s">
        <v>397</v>
      </c>
      <c r="AU304" s="0" t="s">
        <v>93</v>
      </c>
      <c r="AV304" s="0" t="s">
        <v>1227</v>
      </c>
      <c r="AX304" s="0" t="s">
        <v>279</v>
      </c>
      <c r="BA304" s="0" t="n">
        <v>984</v>
      </c>
      <c r="BB304" s="0" t="s">
        <v>95</v>
      </c>
      <c r="BC304" s="0" t="s">
        <v>122</v>
      </c>
      <c r="BD304" s="0" t="s">
        <v>33</v>
      </c>
      <c r="BE304" s="0" t="s">
        <v>389</v>
      </c>
      <c r="BF304" s="0" t="s">
        <v>1123</v>
      </c>
      <c r="BG304" s="0" t="s">
        <v>1124</v>
      </c>
      <c r="BH304" s="0" t="s">
        <v>1125</v>
      </c>
      <c r="BI304" s="0" t="s">
        <v>1180</v>
      </c>
      <c r="BJ304" s="0" t="s">
        <v>1211</v>
      </c>
      <c r="BK304" s="0" t="s">
        <v>584</v>
      </c>
      <c r="BL304" s="0" t="s">
        <v>1228</v>
      </c>
      <c r="BM304" s="0" t="s">
        <v>969</v>
      </c>
      <c r="BN304" s="0" t="s">
        <v>1160</v>
      </c>
      <c r="BO304" s="0" t="s">
        <v>769</v>
      </c>
      <c r="BP304" s="0" t="s">
        <v>904</v>
      </c>
      <c r="BQ304" s="0" t="s">
        <v>127</v>
      </c>
      <c r="BT304" s="0" t="n">
        <v>0</v>
      </c>
      <c r="BU304" s="0" t="s">
        <v>911</v>
      </c>
      <c r="BW304" s="0" t="n">
        <v>1995</v>
      </c>
      <c r="BX304" s="0" t="n">
        <v>2006</v>
      </c>
      <c r="BY304" s="0" t="s">
        <v>912</v>
      </c>
      <c r="BZ304" s="0" t="n">
        <v>2000.5</v>
      </c>
      <c r="CA304" s="0" t="n">
        <v>0</v>
      </c>
      <c r="CB304" s="0" t="n">
        <v>0</v>
      </c>
      <c r="CC304" s="0" t="n">
        <v>0</v>
      </c>
      <c r="CD304" s="0" t="n">
        <v>-0.111662524048233</v>
      </c>
      <c r="CE304" s="0" t="n">
        <v>1</v>
      </c>
    </row>
    <row r="305" customFormat="false" ht="15" hidden="false" customHeight="false" outlineLevel="0" collapsed="false">
      <c r="A305" s="0" t="s">
        <v>904</v>
      </c>
      <c r="B305" s="0" t="n">
        <v>1610</v>
      </c>
      <c r="C305" s="0" t="n">
        <v>-0.0867014984375893</v>
      </c>
      <c r="D305" s="0" t="n">
        <v>984</v>
      </c>
      <c r="E305" s="0" t="n">
        <f aca="false">IF(ISNUMBER($BA305),$BA305,IF(AND(ISNUMBER($D305),ISNUMBER($BW305),ISNUMBER($BX305)),$D305*($BX305-$BW305+1),""))</f>
        <v>984</v>
      </c>
      <c r="H305" s="0" t="s">
        <v>118</v>
      </c>
      <c r="I305" s="0" t="s">
        <v>119</v>
      </c>
      <c r="J305" s="0" t="n">
        <f aca="false">IF($BW305&lt;&gt;"",$BW305,"")</f>
        <v>1995</v>
      </c>
      <c r="K305" s="0" t="n">
        <f aca="false">IF($BX305&lt;&gt;"",$BX305,"")</f>
        <v>2006</v>
      </c>
      <c r="L305" s="0" t="n">
        <f aca="false">IF(AND(ISNUMBER($BW305),ISNUMBER($BX305)),($BW305+$BX305)/2,"")</f>
        <v>2000.5</v>
      </c>
      <c r="M305" s="0" t="n">
        <f aca="false">IF($L305&lt;&gt;"",$L305,"")</f>
        <v>2000.5</v>
      </c>
      <c r="N305" s="0" t="n">
        <f aca="false">IF(AND(ISNUMBER($BW305),ISNUMBER($BX305)),MIN(1,MAX(0,($BX305-2016+1)/($BX305-$BW305+1))),"")</f>
        <v>0</v>
      </c>
      <c r="O305" s="0" t="n">
        <f aca="false">IF(AND(ISNUMBER($BW305),ISNUMBER($BX305)),MIN(1,MAX(0,($BX305-2017+1)/($BX305-$BW305+1))),"")</f>
        <v>0</v>
      </c>
      <c r="P305" s="0" t="n">
        <f aca="false">IF(AND(ISNUMBER($BW305),ISNUMBER($BX305)),MIN(1,MAX(0,($BX305-2018+1)/($BX305-$BW305+1))),"")</f>
        <v>0</v>
      </c>
      <c r="Q305" s="0" t="n">
        <f aca="false">IF(AND(ISNUMBER($BW305),ISNUMBER($BX305)),MIN(1,MAX(0,($BX305-2019+1)/($BX305-$BW305+1))),"")</f>
        <v>0</v>
      </c>
      <c r="R305" s="0" t="n">
        <f aca="false">IF(AND(ISNUMBER($BW305),ISNUMBER($BX305)),MIN(1,MAX(0,($BX305-2016+1)/($BX305-$BW305+1))),"")</f>
        <v>0</v>
      </c>
      <c r="S305" s="0" t="n">
        <f aca="false">IF($L305&lt;&gt;"",IF($L305&gt;=2015.5,1,0),"")</f>
        <v>0</v>
      </c>
      <c r="T305" s="0" t="n">
        <f aca="false">IF($L305&lt;&gt;"",IF($L305&gt;=2016,1,0),"")</f>
        <v>0</v>
      </c>
      <c r="U305" s="0" t="n">
        <f aca="false">IF(ISNUMBER($BX305),IF($BX305&gt;=2016,1,0),"")</f>
        <v>0</v>
      </c>
      <c r="V305" s="0" t="n">
        <f aca="false">IF(ISNUMBER($BW305),IF($BW305&gt;=2016,1,0),"")</f>
        <v>0</v>
      </c>
      <c r="W305" s="0" t="str">
        <f aca="false">IF(AND(ISNUMBER($BW305),ISNUMBER($BX305)),IF($BW305&gt;=2016,"post-only",IF($BX305&lt;2016,"pre-only","mixed")),"")</f>
        <v>pre-only</v>
      </c>
      <c r="X305" s="0" t="n">
        <f aca="false">IF(AND(ISNUMBER($BW305),ISNUMBER($BX305)),MIN(1,MAX(0,($BX305-2017+1)/($BX305-$BW305+1))),"")</f>
        <v>0</v>
      </c>
      <c r="Y305" s="0" t="n">
        <f aca="false">IF(AND(ISNUMBER($BW305),ISNUMBER($BX305)),MIN(1,MAX(0,($BX305-2018+1)/($BX305-$BW305+1))),"")</f>
        <v>0</v>
      </c>
      <c r="Z305" s="0" t="n">
        <f aca="false">IF(AND(ISNUMBER($BW305),ISNUMBER($BX305)),MIN(1,MAX(0,($BX305-2019+1)/($BX305-$BW305+1))),"")</f>
        <v>0</v>
      </c>
      <c r="AA305" s="0" t="n">
        <f aca="false">IF(ISNUMBER($BX305),IF($BX305&gt;=2017,1,0),"")</f>
        <v>0</v>
      </c>
      <c r="AB305" s="0" t="n">
        <f aca="false">IF(ISNUMBER($BX305),IF($BX305&gt;=2018,1,0),"")</f>
        <v>0</v>
      </c>
      <c r="AC305" s="0" t="n">
        <f aca="false">IF(ISNUMBER($BX305),IF($BX305&gt;=2019,1,0),"")</f>
        <v>0</v>
      </c>
      <c r="AD305" s="0" t="n">
        <f aca="false">IF($L305&lt;&gt;"",IF($L305&gt;2013,1,0),"")</f>
        <v>0</v>
      </c>
      <c r="AE305" s="0" t="n">
        <f aca="false">IF($L305&lt;&gt;"",1+IF($L305&gt;2011,1,0)+IF($L305&gt;2014,1,0),"")</f>
        <v>1</v>
      </c>
      <c r="AF305" s="0" t="s">
        <v>747</v>
      </c>
      <c r="AG305" s="0" t="s">
        <v>88</v>
      </c>
      <c r="AH305" s="0" t="s">
        <v>89</v>
      </c>
      <c r="AI305" s="0" t="s">
        <v>334</v>
      </c>
      <c r="AJ305" s="0" t="s">
        <v>334</v>
      </c>
      <c r="AK305" s="0" t="str">
        <f aca="false">IF(AND($CF305&lt;&gt;"",IFERROR(INDEX(subsample_country_map!$B:$B,MATCH($CF305,subsample_country_map!$A:$A,0)),"")&lt;&gt;""),INDEX(subsample_country_map!$B:$B,MATCH($CF305,subsample_country_map!$A:$A,0)),INDEX(lookup!$AA:$AA,MATCH($A305,lookup!$A:$A,0)))</f>
        <v>1_US</v>
      </c>
      <c r="AL305" s="0" t="str">
        <f aca="false">IF(AND($CF305&lt;&gt;"",IFERROR(INDEX(subsample_country_map!$C:$C,MATCH($CF305,subsample_country_map!$A:$A,0)),"")&lt;&gt;""),INDEX(subsample_country_map!$C:$C,MATCH($CF305,subsample_country_map!$A:$A,0)),INDEX(lookup!$AB:$AB,MATCH($A305,lookup!$A:$A,0)))</f>
        <v>1_developed</v>
      </c>
      <c r="AM305" s="0" t="str">
        <f aca="false">IF(AND($CF305&lt;&gt;"",IFERROR(INDEX(subsample_country_map!$D:$D,MATCH($CF305,subsample_country_map!$A:$A,0)),"")&lt;&gt;""),INDEX(subsample_country_map!$D:$D,MATCH($CF305,subsample_country_map!$A:$A,0)),INDEX(lookup!$AC:$AC,MATCH($A305,lookup!$A:$A,0)))</f>
        <v>1_western</v>
      </c>
      <c r="AN305" s="0" t="str">
        <f aca="false">IF(AND($CF305&lt;&gt;"",IFERROR(INDEX(subsample_country_map!$E:$E,MATCH($CF305,subsample_country_map!$A:$A,0)),"")&lt;&gt;""),INDEX(subsample_country_map!$E:$E,MATCH($CF305,subsample_country_map!$A:$A,0)),INDEX(lookup!$AD:$AD,MATCH($A305,lookup!$A:$A,0)))</f>
        <v>1_common law</v>
      </c>
      <c r="AO305" s="0" t="str">
        <f aca="false">INDEX(lookup!$Y:$Y,MATCH($A305,lookup!$A:$A,0))</f>
        <v>1_not published</v>
      </c>
      <c r="AP305" s="0" t="str">
        <f aca="false">INDEX(lookup!$Z:$Z,MATCH($A305,lookup!$A:$A,0))</f>
        <v>99_NCE</v>
      </c>
      <c r="AQ305" s="0" t="str">
        <f aca="false">INDEX(lookup!$W:$W,MATCH($A305,lookup!$A:$A,0))</f>
        <v>1_fin/acc/econ</v>
      </c>
      <c r="AS305" s="0" t="s">
        <v>91</v>
      </c>
      <c r="AT305" s="0" t="s">
        <v>397</v>
      </c>
      <c r="AU305" s="0" t="s">
        <v>93</v>
      </c>
      <c r="AV305" s="0" t="s">
        <v>1229</v>
      </c>
      <c r="AX305" s="0" t="s">
        <v>1198</v>
      </c>
      <c r="BA305" s="0" t="n">
        <v>984</v>
      </c>
      <c r="BB305" s="0" t="s">
        <v>95</v>
      </c>
      <c r="BC305" s="0" t="s">
        <v>122</v>
      </c>
      <c r="BD305" s="0" t="s">
        <v>33</v>
      </c>
      <c r="BE305" s="0" t="s">
        <v>389</v>
      </c>
      <c r="BF305" s="0" t="s">
        <v>1123</v>
      </c>
      <c r="BG305" s="0" t="s">
        <v>1124</v>
      </c>
      <c r="BH305" s="0" t="s">
        <v>1125</v>
      </c>
      <c r="BI305" s="0" t="s">
        <v>1180</v>
      </c>
      <c r="BJ305" s="0" t="s">
        <v>1211</v>
      </c>
      <c r="BK305" s="0" t="s">
        <v>584</v>
      </c>
      <c r="BL305" s="0" t="s">
        <v>1230</v>
      </c>
      <c r="BM305" s="0" t="s">
        <v>973</v>
      </c>
      <c r="BN305" s="0" t="s">
        <v>1160</v>
      </c>
      <c r="BO305" s="0" t="s">
        <v>769</v>
      </c>
      <c r="BP305" s="0" t="s">
        <v>904</v>
      </c>
      <c r="BQ305" s="0" t="s">
        <v>127</v>
      </c>
      <c r="BT305" s="0" t="n">
        <v>0</v>
      </c>
      <c r="BU305" s="0" t="s">
        <v>911</v>
      </c>
      <c r="BW305" s="0" t="n">
        <v>1995</v>
      </c>
      <c r="BX305" s="0" t="n">
        <v>2006</v>
      </c>
      <c r="BY305" s="0" t="s">
        <v>912</v>
      </c>
      <c r="BZ305" s="0" t="n">
        <v>2000.5</v>
      </c>
      <c r="CA305" s="0" t="n">
        <v>0</v>
      </c>
      <c r="CB305" s="0" t="n">
        <v>0</v>
      </c>
      <c r="CC305" s="0" t="n">
        <v>0</v>
      </c>
      <c r="CD305" s="0" t="n">
        <v>-0.0869197329722722</v>
      </c>
      <c r="CE305" s="0" t="n">
        <v>1</v>
      </c>
    </row>
    <row r="306" customFormat="false" ht="15" hidden="false" customHeight="false" outlineLevel="0" collapsed="false">
      <c r="A306" s="0" t="s">
        <v>904</v>
      </c>
      <c r="B306" s="0" t="n">
        <v>1611</v>
      </c>
      <c r="C306" s="0" t="n">
        <v>0.0251762974238259</v>
      </c>
      <c r="D306" s="0" t="n">
        <v>984</v>
      </c>
      <c r="E306" s="0" t="n">
        <f aca="false">IF(ISNUMBER($BA306),$BA306,IF(AND(ISNUMBER($D306),ISNUMBER($BW306),ISNUMBER($BX306)),$D306*($BX306-$BW306+1),""))</f>
        <v>984</v>
      </c>
      <c r="H306" s="0" t="s">
        <v>118</v>
      </c>
      <c r="I306" s="0" t="s">
        <v>119</v>
      </c>
      <c r="J306" s="0" t="n">
        <f aca="false">IF($BW306&lt;&gt;"",$BW306,"")</f>
        <v>1995</v>
      </c>
      <c r="K306" s="0" t="n">
        <f aca="false">IF($BX306&lt;&gt;"",$BX306,"")</f>
        <v>2006</v>
      </c>
      <c r="L306" s="0" t="n">
        <f aca="false">IF(AND(ISNUMBER($BW306),ISNUMBER($BX306)),($BW306+$BX306)/2,"")</f>
        <v>2000.5</v>
      </c>
      <c r="M306" s="0" t="n">
        <f aca="false">IF($L306&lt;&gt;"",$L306,"")</f>
        <v>2000.5</v>
      </c>
      <c r="N306" s="0" t="n">
        <f aca="false">IF(AND(ISNUMBER($BW306),ISNUMBER($BX306)),MIN(1,MAX(0,($BX306-2016+1)/($BX306-$BW306+1))),"")</f>
        <v>0</v>
      </c>
      <c r="O306" s="0" t="n">
        <f aca="false">IF(AND(ISNUMBER($BW306),ISNUMBER($BX306)),MIN(1,MAX(0,($BX306-2017+1)/($BX306-$BW306+1))),"")</f>
        <v>0</v>
      </c>
      <c r="P306" s="0" t="n">
        <f aca="false">IF(AND(ISNUMBER($BW306),ISNUMBER($BX306)),MIN(1,MAX(0,($BX306-2018+1)/($BX306-$BW306+1))),"")</f>
        <v>0</v>
      </c>
      <c r="Q306" s="0" t="n">
        <f aca="false">IF(AND(ISNUMBER($BW306),ISNUMBER($BX306)),MIN(1,MAX(0,($BX306-2019+1)/($BX306-$BW306+1))),"")</f>
        <v>0</v>
      </c>
      <c r="R306" s="0" t="n">
        <f aca="false">IF(AND(ISNUMBER($BW306),ISNUMBER($BX306)),MIN(1,MAX(0,($BX306-2016+1)/($BX306-$BW306+1))),"")</f>
        <v>0</v>
      </c>
      <c r="S306" s="0" t="n">
        <f aca="false">IF($L306&lt;&gt;"",IF($L306&gt;=2015.5,1,0),"")</f>
        <v>0</v>
      </c>
      <c r="T306" s="0" t="n">
        <f aca="false">IF($L306&lt;&gt;"",IF($L306&gt;=2016,1,0),"")</f>
        <v>0</v>
      </c>
      <c r="U306" s="0" t="n">
        <f aca="false">IF(ISNUMBER($BX306),IF($BX306&gt;=2016,1,0),"")</f>
        <v>0</v>
      </c>
      <c r="V306" s="0" t="n">
        <f aca="false">IF(ISNUMBER($BW306),IF($BW306&gt;=2016,1,0),"")</f>
        <v>0</v>
      </c>
      <c r="W306" s="0" t="str">
        <f aca="false">IF(AND(ISNUMBER($BW306),ISNUMBER($BX306)),IF($BW306&gt;=2016,"post-only",IF($BX306&lt;2016,"pre-only","mixed")),"")</f>
        <v>pre-only</v>
      </c>
      <c r="X306" s="0" t="n">
        <f aca="false">IF(AND(ISNUMBER($BW306),ISNUMBER($BX306)),MIN(1,MAX(0,($BX306-2017+1)/($BX306-$BW306+1))),"")</f>
        <v>0</v>
      </c>
      <c r="Y306" s="0" t="n">
        <f aca="false">IF(AND(ISNUMBER($BW306),ISNUMBER($BX306)),MIN(1,MAX(0,($BX306-2018+1)/($BX306-$BW306+1))),"")</f>
        <v>0</v>
      </c>
      <c r="Z306" s="0" t="n">
        <f aca="false">IF(AND(ISNUMBER($BW306),ISNUMBER($BX306)),MIN(1,MAX(0,($BX306-2019+1)/($BX306-$BW306+1))),"")</f>
        <v>0</v>
      </c>
      <c r="AA306" s="0" t="n">
        <f aca="false">IF(ISNUMBER($BX306),IF($BX306&gt;=2017,1,0),"")</f>
        <v>0</v>
      </c>
      <c r="AB306" s="0" t="n">
        <f aca="false">IF(ISNUMBER($BX306),IF($BX306&gt;=2018,1,0),"")</f>
        <v>0</v>
      </c>
      <c r="AC306" s="0" t="n">
        <f aca="false">IF(ISNUMBER($BX306),IF($BX306&gt;=2019,1,0),"")</f>
        <v>0</v>
      </c>
      <c r="AD306" s="0" t="n">
        <f aca="false">IF($L306&lt;&gt;"",IF($L306&gt;2013,1,0),"")</f>
        <v>0</v>
      </c>
      <c r="AE306" s="0" t="n">
        <f aca="false">IF($L306&lt;&gt;"",1+IF($L306&gt;2011,1,0)+IF($L306&gt;2014,1,0),"")</f>
        <v>1</v>
      </c>
      <c r="AF306" s="0" t="s">
        <v>747</v>
      </c>
      <c r="AG306" s="0" t="s">
        <v>88</v>
      </c>
      <c r="AH306" s="0" t="s">
        <v>89</v>
      </c>
      <c r="AI306" s="0" t="s">
        <v>334</v>
      </c>
      <c r="AJ306" s="0" t="s">
        <v>334</v>
      </c>
      <c r="AK306" s="0" t="str">
        <f aca="false">IF(AND($CF306&lt;&gt;"",IFERROR(INDEX(subsample_country_map!$B:$B,MATCH($CF306,subsample_country_map!$A:$A,0)),"")&lt;&gt;""),INDEX(subsample_country_map!$B:$B,MATCH($CF306,subsample_country_map!$A:$A,0)),INDEX(lookup!$AA:$AA,MATCH($A306,lookup!$A:$A,0)))</f>
        <v>1_US</v>
      </c>
      <c r="AL306" s="0" t="str">
        <f aca="false">IF(AND($CF306&lt;&gt;"",IFERROR(INDEX(subsample_country_map!$C:$C,MATCH($CF306,subsample_country_map!$A:$A,0)),"")&lt;&gt;""),INDEX(subsample_country_map!$C:$C,MATCH($CF306,subsample_country_map!$A:$A,0)),INDEX(lookup!$AB:$AB,MATCH($A306,lookup!$A:$A,0)))</f>
        <v>1_developed</v>
      </c>
      <c r="AM306" s="0" t="str">
        <f aca="false">IF(AND($CF306&lt;&gt;"",IFERROR(INDEX(subsample_country_map!$D:$D,MATCH($CF306,subsample_country_map!$A:$A,0)),"")&lt;&gt;""),INDEX(subsample_country_map!$D:$D,MATCH($CF306,subsample_country_map!$A:$A,0)),INDEX(lookup!$AC:$AC,MATCH($A306,lookup!$A:$A,0)))</f>
        <v>1_western</v>
      </c>
      <c r="AN306" s="0" t="str">
        <f aca="false">IF(AND($CF306&lt;&gt;"",IFERROR(INDEX(subsample_country_map!$E:$E,MATCH($CF306,subsample_country_map!$A:$A,0)),"")&lt;&gt;""),INDEX(subsample_country_map!$E:$E,MATCH($CF306,subsample_country_map!$A:$A,0)),INDEX(lookup!$AD:$AD,MATCH($A306,lookup!$A:$A,0)))</f>
        <v>1_common law</v>
      </c>
      <c r="AO306" s="0" t="str">
        <f aca="false">INDEX(lookup!$Y:$Y,MATCH($A306,lookup!$A:$A,0))</f>
        <v>1_not published</v>
      </c>
      <c r="AP306" s="0" t="str">
        <f aca="false">INDEX(lookup!$Z:$Z,MATCH($A306,lookup!$A:$A,0))</f>
        <v>99_NCE</v>
      </c>
      <c r="AQ306" s="0" t="str">
        <f aca="false">INDEX(lookup!$W:$W,MATCH($A306,lookup!$A:$A,0))</f>
        <v>1_fin/acc/econ</v>
      </c>
      <c r="AS306" s="0" t="s">
        <v>91</v>
      </c>
      <c r="AT306" s="0" t="s">
        <v>397</v>
      </c>
      <c r="AU306" s="0" t="s">
        <v>93</v>
      </c>
      <c r="AV306" s="0" t="s">
        <v>1231</v>
      </c>
      <c r="AX306" s="0" t="s">
        <v>1232</v>
      </c>
      <c r="BA306" s="0" t="n">
        <v>984</v>
      </c>
      <c r="BB306" s="0" t="s">
        <v>95</v>
      </c>
      <c r="BC306" s="0" t="s">
        <v>122</v>
      </c>
      <c r="BD306" s="0" t="s">
        <v>33</v>
      </c>
      <c r="BE306" s="0" t="s">
        <v>389</v>
      </c>
      <c r="BF306" s="0" t="s">
        <v>1123</v>
      </c>
      <c r="BG306" s="0" t="s">
        <v>1124</v>
      </c>
      <c r="BH306" s="0" t="s">
        <v>1125</v>
      </c>
      <c r="BI306" s="0" t="s">
        <v>1180</v>
      </c>
      <c r="BJ306" s="0" t="s">
        <v>1211</v>
      </c>
      <c r="BK306" s="0" t="s">
        <v>584</v>
      </c>
      <c r="BL306" s="0" t="s">
        <v>1233</v>
      </c>
      <c r="BM306" s="0" t="s">
        <v>976</v>
      </c>
      <c r="BN306" s="0" t="s">
        <v>1160</v>
      </c>
      <c r="BO306" s="0" t="s">
        <v>769</v>
      </c>
      <c r="BP306" s="0" t="s">
        <v>904</v>
      </c>
      <c r="BQ306" s="0" t="s">
        <v>127</v>
      </c>
      <c r="BT306" s="0" t="n">
        <v>0</v>
      </c>
      <c r="BU306" s="0" t="s">
        <v>911</v>
      </c>
      <c r="BW306" s="0" t="n">
        <v>1995</v>
      </c>
      <c r="BX306" s="0" t="n">
        <v>2006</v>
      </c>
      <c r="BY306" s="0" t="s">
        <v>912</v>
      </c>
      <c r="BZ306" s="0" t="n">
        <v>2000.5</v>
      </c>
      <c r="CA306" s="0" t="n">
        <v>0</v>
      </c>
      <c r="CB306" s="0" t="n">
        <v>0</v>
      </c>
      <c r="CC306" s="0" t="n">
        <v>0</v>
      </c>
      <c r="CD306" s="0" t="n">
        <v>0.0251816187457808</v>
      </c>
      <c r="CE306" s="0" t="n">
        <v>1</v>
      </c>
    </row>
    <row r="307" customFormat="false" ht="15" hidden="false" customHeight="false" outlineLevel="0" collapsed="false">
      <c r="A307" s="0" t="s">
        <v>904</v>
      </c>
      <c r="B307" s="0" t="n">
        <v>1612</v>
      </c>
      <c r="C307" s="0" t="n">
        <v>-0.187565199556648</v>
      </c>
      <c r="D307" s="0" t="n">
        <v>984</v>
      </c>
      <c r="E307" s="0" t="n">
        <f aca="false">IF(ISNUMBER($BA307),$BA307,IF(AND(ISNUMBER($D307),ISNUMBER($BW307),ISNUMBER($BX307)),$D307*($BX307-$BW307+1),""))</f>
        <v>984</v>
      </c>
      <c r="H307" s="0" t="s">
        <v>118</v>
      </c>
      <c r="I307" s="0" t="s">
        <v>119</v>
      </c>
      <c r="J307" s="0" t="n">
        <f aca="false">IF($BW307&lt;&gt;"",$BW307,"")</f>
        <v>1995</v>
      </c>
      <c r="K307" s="0" t="n">
        <f aca="false">IF($BX307&lt;&gt;"",$BX307,"")</f>
        <v>2006</v>
      </c>
      <c r="L307" s="0" t="n">
        <f aca="false">IF(AND(ISNUMBER($BW307),ISNUMBER($BX307)),($BW307+$BX307)/2,"")</f>
        <v>2000.5</v>
      </c>
      <c r="M307" s="0" t="n">
        <f aca="false">IF($L307&lt;&gt;"",$L307,"")</f>
        <v>2000.5</v>
      </c>
      <c r="N307" s="0" t="n">
        <f aca="false">IF(AND(ISNUMBER($BW307),ISNUMBER($BX307)),MIN(1,MAX(0,($BX307-2016+1)/($BX307-$BW307+1))),"")</f>
        <v>0</v>
      </c>
      <c r="O307" s="0" t="n">
        <f aca="false">IF(AND(ISNUMBER($BW307),ISNUMBER($BX307)),MIN(1,MAX(0,($BX307-2017+1)/($BX307-$BW307+1))),"")</f>
        <v>0</v>
      </c>
      <c r="P307" s="0" t="n">
        <f aca="false">IF(AND(ISNUMBER($BW307),ISNUMBER($BX307)),MIN(1,MAX(0,($BX307-2018+1)/($BX307-$BW307+1))),"")</f>
        <v>0</v>
      </c>
      <c r="Q307" s="0" t="n">
        <f aca="false">IF(AND(ISNUMBER($BW307),ISNUMBER($BX307)),MIN(1,MAX(0,($BX307-2019+1)/($BX307-$BW307+1))),"")</f>
        <v>0</v>
      </c>
      <c r="R307" s="0" t="n">
        <f aca="false">IF(AND(ISNUMBER($BW307),ISNUMBER($BX307)),MIN(1,MAX(0,($BX307-2016+1)/($BX307-$BW307+1))),"")</f>
        <v>0</v>
      </c>
      <c r="S307" s="0" t="n">
        <f aca="false">IF($L307&lt;&gt;"",IF($L307&gt;=2015.5,1,0),"")</f>
        <v>0</v>
      </c>
      <c r="T307" s="0" t="n">
        <f aca="false">IF($L307&lt;&gt;"",IF($L307&gt;=2016,1,0),"")</f>
        <v>0</v>
      </c>
      <c r="U307" s="0" t="n">
        <f aca="false">IF(ISNUMBER($BX307),IF($BX307&gt;=2016,1,0),"")</f>
        <v>0</v>
      </c>
      <c r="V307" s="0" t="n">
        <f aca="false">IF(ISNUMBER($BW307),IF($BW307&gt;=2016,1,0),"")</f>
        <v>0</v>
      </c>
      <c r="W307" s="0" t="str">
        <f aca="false">IF(AND(ISNUMBER($BW307),ISNUMBER($BX307)),IF($BW307&gt;=2016,"post-only",IF($BX307&lt;2016,"pre-only","mixed")),"")</f>
        <v>pre-only</v>
      </c>
      <c r="X307" s="0" t="n">
        <f aca="false">IF(AND(ISNUMBER($BW307),ISNUMBER($BX307)),MIN(1,MAX(0,($BX307-2017+1)/($BX307-$BW307+1))),"")</f>
        <v>0</v>
      </c>
      <c r="Y307" s="0" t="n">
        <f aca="false">IF(AND(ISNUMBER($BW307),ISNUMBER($BX307)),MIN(1,MAX(0,($BX307-2018+1)/($BX307-$BW307+1))),"")</f>
        <v>0</v>
      </c>
      <c r="Z307" s="0" t="n">
        <f aca="false">IF(AND(ISNUMBER($BW307),ISNUMBER($BX307)),MIN(1,MAX(0,($BX307-2019+1)/($BX307-$BW307+1))),"")</f>
        <v>0</v>
      </c>
      <c r="AA307" s="0" t="n">
        <f aca="false">IF(ISNUMBER($BX307),IF($BX307&gt;=2017,1,0),"")</f>
        <v>0</v>
      </c>
      <c r="AB307" s="0" t="n">
        <f aca="false">IF(ISNUMBER($BX307),IF($BX307&gt;=2018,1,0),"")</f>
        <v>0</v>
      </c>
      <c r="AC307" s="0" t="n">
        <f aca="false">IF(ISNUMBER($BX307),IF($BX307&gt;=2019,1,0),"")</f>
        <v>0</v>
      </c>
      <c r="AD307" s="0" t="n">
        <f aca="false">IF($L307&lt;&gt;"",IF($L307&gt;2013,1,0),"")</f>
        <v>0</v>
      </c>
      <c r="AE307" s="0" t="n">
        <f aca="false">IF($L307&lt;&gt;"",1+IF($L307&gt;2011,1,0)+IF($L307&gt;2014,1,0),"")</f>
        <v>1</v>
      </c>
      <c r="AF307" s="0" t="s">
        <v>747</v>
      </c>
      <c r="AG307" s="0" t="s">
        <v>88</v>
      </c>
      <c r="AH307" s="0" t="s">
        <v>89</v>
      </c>
      <c r="AI307" s="0" t="s">
        <v>334</v>
      </c>
      <c r="AJ307" s="0" t="s">
        <v>334</v>
      </c>
      <c r="AK307" s="0" t="str">
        <f aca="false">IF(AND($CF307&lt;&gt;"",IFERROR(INDEX(subsample_country_map!$B:$B,MATCH($CF307,subsample_country_map!$A:$A,0)),"")&lt;&gt;""),INDEX(subsample_country_map!$B:$B,MATCH($CF307,subsample_country_map!$A:$A,0)),INDEX(lookup!$AA:$AA,MATCH($A307,lookup!$A:$A,0)))</f>
        <v>1_US</v>
      </c>
      <c r="AL307" s="0" t="str">
        <f aca="false">IF(AND($CF307&lt;&gt;"",IFERROR(INDEX(subsample_country_map!$C:$C,MATCH($CF307,subsample_country_map!$A:$A,0)),"")&lt;&gt;""),INDEX(subsample_country_map!$C:$C,MATCH($CF307,subsample_country_map!$A:$A,0)),INDEX(lookup!$AB:$AB,MATCH($A307,lookup!$A:$A,0)))</f>
        <v>1_developed</v>
      </c>
      <c r="AM307" s="0" t="str">
        <f aca="false">IF(AND($CF307&lt;&gt;"",IFERROR(INDEX(subsample_country_map!$D:$D,MATCH($CF307,subsample_country_map!$A:$A,0)),"")&lt;&gt;""),INDEX(subsample_country_map!$D:$D,MATCH($CF307,subsample_country_map!$A:$A,0)),INDEX(lookup!$AC:$AC,MATCH($A307,lookup!$A:$A,0)))</f>
        <v>1_western</v>
      </c>
      <c r="AN307" s="0" t="str">
        <f aca="false">IF(AND($CF307&lt;&gt;"",IFERROR(INDEX(subsample_country_map!$E:$E,MATCH($CF307,subsample_country_map!$A:$A,0)),"")&lt;&gt;""),INDEX(subsample_country_map!$E:$E,MATCH($CF307,subsample_country_map!$A:$A,0)),INDEX(lookup!$AD:$AD,MATCH($A307,lookup!$A:$A,0)))</f>
        <v>1_common law</v>
      </c>
      <c r="AO307" s="0" t="str">
        <f aca="false">INDEX(lookup!$Y:$Y,MATCH($A307,lookup!$A:$A,0))</f>
        <v>1_not published</v>
      </c>
      <c r="AP307" s="0" t="str">
        <f aca="false">INDEX(lookup!$Z:$Z,MATCH($A307,lookup!$A:$A,0))</f>
        <v>99_NCE</v>
      </c>
      <c r="AQ307" s="0" t="str">
        <f aca="false">INDEX(lookup!$W:$W,MATCH($A307,lookup!$A:$A,0))</f>
        <v>1_fin/acc/econ</v>
      </c>
      <c r="AS307" s="0" t="s">
        <v>91</v>
      </c>
      <c r="AT307" s="0" t="s">
        <v>397</v>
      </c>
      <c r="AU307" s="0" t="s">
        <v>93</v>
      </c>
      <c r="AV307" s="0" t="s">
        <v>1234</v>
      </c>
      <c r="AX307" s="0" t="s">
        <v>1235</v>
      </c>
      <c r="BA307" s="0" t="n">
        <v>984</v>
      </c>
      <c r="BB307" s="0" t="s">
        <v>95</v>
      </c>
      <c r="BC307" s="0" t="s">
        <v>122</v>
      </c>
      <c r="BD307" s="0" t="s">
        <v>33</v>
      </c>
      <c r="BE307" s="0" t="s">
        <v>389</v>
      </c>
      <c r="BF307" s="0" t="s">
        <v>1123</v>
      </c>
      <c r="BG307" s="0" t="s">
        <v>1124</v>
      </c>
      <c r="BH307" s="0" t="s">
        <v>1125</v>
      </c>
      <c r="BI307" s="0" t="s">
        <v>1180</v>
      </c>
      <c r="BJ307" s="0" t="s">
        <v>1211</v>
      </c>
      <c r="BK307" s="0" t="s">
        <v>584</v>
      </c>
      <c r="BL307" s="0" t="s">
        <v>1236</v>
      </c>
      <c r="BM307" s="0" t="s">
        <v>980</v>
      </c>
      <c r="BN307" s="0" t="s">
        <v>1160</v>
      </c>
      <c r="BO307" s="0" t="s">
        <v>769</v>
      </c>
      <c r="BP307" s="0" t="s">
        <v>904</v>
      </c>
      <c r="BQ307" s="0" t="s">
        <v>127</v>
      </c>
      <c r="BT307" s="0" t="n">
        <v>0</v>
      </c>
      <c r="BU307" s="0" t="s">
        <v>911</v>
      </c>
      <c r="BW307" s="0" t="n">
        <v>1995</v>
      </c>
      <c r="BX307" s="0" t="n">
        <v>2006</v>
      </c>
      <c r="BY307" s="0" t="s">
        <v>912</v>
      </c>
      <c r="BZ307" s="0" t="n">
        <v>2000.5</v>
      </c>
      <c r="CA307" s="0" t="n">
        <v>0</v>
      </c>
      <c r="CB307" s="0" t="n">
        <v>0</v>
      </c>
      <c r="CC307" s="0" t="n">
        <v>0</v>
      </c>
      <c r="CD307" s="0" t="n">
        <v>-0.189812386957764</v>
      </c>
      <c r="CE307" s="0" t="n">
        <v>1</v>
      </c>
    </row>
    <row r="308" customFormat="false" ht="15" hidden="false" customHeight="false" outlineLevel="0" collapsed="false">
      <c r="A308" s="0" t="s">
        <v>904</v>
      </c>
      <c r="B308" s="0" t="n">
        <v>1613</v>
      </c>
      <c r="C308" s="0" t="n">
        <v>-0.0321809475457939</v>
      </c>
      <c r="D308" s="0" t="n">
        <v>984</v>
      </c>
      <c r="E308" s="0" t="n">
        <f aca="false">IF(ISNUMBER($BA308),$BA308,IF(AND(ISNUMBER($D308),ISNUMBER($BW308),ISNUMBER($BX308)),$D308*($BX308-$BW308+1),""))</f>
        <v>984</v>
      </c>
      <c r="H308" s="0" t="s">
        <v>118</v>
      </c>
      <c r="I308" s="0" t="s">
        <v>119</v>
      </c>
      <c r="J308" s="0" t="n">
        <f aca="false">IF($BW308&lt;&gt;"",$BW308,"")</f>
        <v>1995</v>
      </c>
      <c r="K308" s="0" t="n">
        <f aca="false">IF($BX308&lt;&gt;"",$BX308,"")</f>
        <v>2006</v>
      </c>
      <c r="L308" s="0" t="n">
        <f aca="false">IF(AND(ISNUMBER($BW308),ISNUMBER($BX308)),($BW308+$BX308)/2,"")</f>
        <v>2000.5</v>
      </c>
      <c r="M308" s="0" t="n">
        <f aca="false">IF($L308&lt;&gt;"",$L308,"")</f>
        <v>2000.5</v>
      </c>
      <c r="N308" s="0" t="n">
        <f aca="false">IF(AND(ISNUMBER($BW308),ISNUMBER($BX308)),MIN(1,MAX(0,($BX308-2016+1)/($BX308-$BW308+1))),"")</f>
        <v>0</v>
      </c>
      <c r="O308" s="0" t="n">
        <f aca="false">IF(AND(ISNUMBER($BW308),ISNUMBER($BX308)),MIN(1,MAX(0,($BX308-2017+1)/($BX308-$BW308+1))),"")</f>
        <v>0</v>
      </c>
      <c r="P308" s="0" t="n">
        <f aca="false">IF(AND(ISNUMBER($BW308),ISNUMBER($BX308)),MIN(1,MAX(0,($BX308-2018+1)/($BX308-$BW308+1))),"")</f>
        <v>0</v>
      </c>
      <c r="Q308" s="0" t="n">
        <f aca="false">IF(AND(ISNUMBER($BW308),ISNUMBER($BX308)),MIN(1,MAX(0,($BX308-2019+1)/($BX308-$BW308+1))),"")</f>
        <v>0</v>
      </c>
      <c r="R308" s="0" t="n">
        <f aca="false">IF(AND(ISNUMBER($BW308),ISNUMBER($BX308)),MIN(1,MAX(0,($BX308-2016+1)/($BX308-$BW308+1))),"")</f>
        <v>0</v>
      </c>
      <c r="S308" s="0" t="n">
        <f aca="false">IF($L308&lt;&gt;"",IF($L308&gt;=2015.5,1,0),"")</f>
        <v>0</v>
      </c>
      <c r="T308" s="0" t="n">
        <f aca="false">IF($L308&lt;&gt;"",IF($L308&gt;=2016,1,0),"")</f>
        <v>0</v>
      </c>
      <c r="U308" s="0" t="n">
        <f aca="false">IF(ISNUMBER($BX308),IF($BX308&gt;=2016,1,0),"")</f>
        <v>0</v>
      </c>
      <c r="V308" s="0" t="n">
        <f aca="false">IF(ISNUMBER($BW308),IF($BW308&gt;=2016,1,0),"")</f>
        <v>0</v>
      </c>
      <c r="W308" s="0" t="str">
        <f aca="false">IF(AND(ISNUMBER($BW308),ISNUMBER($BX308)),IF($BW308&gt;=2016,"post-only",IF($BX308&lt;2016,"pre-only","mixed")),"")</f>
        <v>pre-only</v>
      </c>
      <c r="X308" s="0" t="n">
        <f aca="false">IF(AND(ISNUMBER($BW308),ISNUMBER($BX308)),MIN(1,MAX(0,($BX308-2017+1)/($BX308-$BW308+1))),"")</f>
        <v>0</v>
      </c>
      <c r="Y308" s="0" t="n">
        <f aca="false">IF(AND(ISNUMBER($BW308),ISNUMBER($BX308)),MIN(1,MAX(0,($BX308-2018+1)/($BX308-$BW308+1))),"")</f>
        <v>0</v>
      </c>
      <c r="Z308" s="0" t="n">
        <f aca="false">IF(AND(ISNUMBER($BW308),ISNUMBER($BX308)),MIN(1,MAX(0,($BX308-2019+1)/($BX308-$BW308+1))),"")</f>
        <v>0</v>
      </c>
      <c r="AA308" s="0" t="n">
        <f aca="false">IF(ISNUMBER($BX308),IF($BX308&gt;=2017,1,0),"")</f>
        <v>0</v>
      </c>
      <c r="AB308" s="0" t="n">
        <f aca="false">IF(ISNUMBER($BX308),IF($BX308&gt;=2018,1,0),"")</f>
        <v>0</v>
      </c>
      <c r="AC308" s="0" t="n">
        <f aca="false">IF(ISNUMBER($BX308),IF($BX308&gt;=2019,1,0),"")</f>
        <v>0</v>
      </c>
      <c r="AD308" s="0" t="n">
        <f aca="false">IF($L308&lt;&gt;"",IF($L308&gt;2013,1,0),"")</f>
        <v>0</v>
      </c>
      <c r="AE308" s="0" t="n">
        <f aca="false">IF($L308&lt;&gt;"",1+IF($L308&gt;2011,1,0)+IF($L308&gt;2014,1,0),"")</f>
        <v>1</v>
      </c>
      <c r="AF308" s="0" t="s">
        <v>747</v>
      </c>
      <c r="AG308" s="0" t="s">
        <v>88</v>
      </c>
      <c r="AH308" s="0" t="s">
        <v>89</v>
      </c>
      <c r="AI308" s="0" t="s">
        <v>334</v>
      </c>
      <c r="AJ308" s="0" t="s">
        <v>334</v>
      </c>
      <c r="AK308" s="0" t="str">
        <f aca="false">IF(AND($CF308&lt;&gt;"",IFERROR(INDEX(subsample_country_map!$B:$B,MATCH($CF308,subsample_country_map!$A:$A,0)),"")&lt;&gt;""),INDEX(subsample_country_map!$B:$B,MATCH($CF308,subsample_country_map!$A:$A,0)),INDEX(lookup!$AA:$AA,MATCH($A308,lookup!$A:$A,0)))</f>
        <v>1_US</v>
      </c>
      <c r="AL308" s="0" t="str">
        <f aca="false">IF(AND($CF308&lt;&gt;"",IFERROR(INDEX(subsample_country_map!$C:$C,MATCH($CF308,subsample_country_map!$A:$A,0)),"")&lt;&gt;""),INDEX(subsample_country_map!$C:$C,MATCH($CF308,subsample_country_map!$A:$A,0)),INDEX(lookup!$AB:$AB,MATCH($A308,lookup!$A:$A,0)))</f>
        <v>1_developed</v>
      </c>
      <c r="AM308" s="0" t="str">
        <f aca="false">IF(AND($CF308&lt;&gt;"",IFERROR(INDEX(subsample_country_map!$D:$D,MATCH($CF308,subsample_country_map!$A:$A,0)),"")&lt;&gt;""),INDEX(subsample_country_map!$D:$D,MATCH($CF308,subsample_country_map!$A:$A,0)),INDEX(lookup!$AC:$AC,MATCH($A308,lookup!$A:$A,0)))</f>
        <v>1_western</v>
      </c>
      <c r="AN308" s="0" t="str">
        <f aca="false">IF(AND($CF308&lt;&gt;"",IFERROR(INDEX(subsample_country_map!$E:$E,MATCH($CF308,subsample_country_map!$A:$A,0)),"")&lt;&gt;""),INDEX(subsample_country_map!$E:$E,MATCH($CF308,subsample_country_map!$A:$A,0)),INDEX(lookup!$AD:$AD,MATCH($A308,lookup!$A:$A,0)))</f>
        <v>1_common law</v>
      </c>
      <c r="AO308" s="0" t="str">
        <f aca="false">INDEX(lookup!$Y:$Y,MATCH($A308,lookup!$A:$A,0))</f>
        <v>1_not published</v>
      </c>
      <c r="AP308" s="0" t="str">
        <f aca="false">INDEX(lookup!$Z:$Z,MATCH($A308,lookup!$A:$A,0))</f>
        <v>99_NCE</v>
      </c>
      <c r="AQ308" s="0" t="str">
        <f aca="false">INDEX(lookup!$W:$W,MATCH($A308,lookup!$A:$A,0))</f>
        <v>1_fin/acc/econ</v>
      </c>
      <c r="AS308" s="0" t="s">
        <v>91</v>
      </c>
      <c r="AT308" s="0" t="s">
        <v>397</v>
      </c>
      <c r="AU308" s="0" t="s">
        <v>93</v>
      </c>
      <c r="AV308" s="0" t="s">
        <v>1237</v>
      </c>
      <c r="AX308" s="0" t="s">
        <v>1238</v>
      </c>
      <c r="BA308" s="0" t="n">
        <v>984</v>
      </c>
      <c r="BB308" s="0" t="s">
        <v>95</v>
      </c>
      <c r="BC308" s="0" t="s">
        <v>122</v>
      </c>
      <c r="BD308" s="0" t="s">
        <v>33</v>
      </c>
      <c r="BE308" s="0" t="s">
        <v>389</v>
      </c>
      <c r="BF308" s="0" t="s">
        <v>1123</v>
      </c>
      <c r="BG308" s="0" t="s">
        <v>1124</v>
      </c>
      <c r="BH308" s="0" t="s">
        <v>1125</v>
      </c>
      <c r="BI308" s="0" t="s">
        <v>1180</v>
      </c>
      <c r="BJ308" s="0" t="s">
        <v>1211</v>
      </c>
      <c r="BK308" s="0" t="s">
        <v>584</v>
      </c>
      <c r="BL308" s="0" t="s">
        <v>1239</v>
      </c>
      <c r="BM308" s="0" t="s">
        <v>984</v>
      </c>
      <c r="BN308" s="0" t="s">
        <v>1160</v>
      </c>
      <c r="BO308" s="0" t="s">
        <v>769</v>
      </c>
      <c r="BP308" s="0" t="s">
        <v>904</v>
      </c>
      <c r="BQ308" s="0" t="s">
        <v>127</v>
      </c>
      <c r="BT308" s="0" t="n">
        <v>0</v>
      </c>
      <c r="BU308" s="0" t="s">
        <v>911</v>
      </c>
      <c r="BW308" s="0" t="n">
        <v>1995</v>
      </c>
      <c r="BX308" s="0" t="n">
        <v>2006</v>
      </c>
      <c r="BY308" s="0" t="s">
        <v>912</v>
      </c>
      <c r="BZ308" s="0" t="n">
        <v>2000.5</v>
      </c>
      <c r="CA308" s="0" t="n">
        <v>0</v>
      </c>
      <c r="CB308" s="0" t="n">
        <v>0</v>
      </c>
      <c r="CC308" s="0" t="n">
        <v>0</v>
      </c>
      <c r="CD308" s="0" t="n">
        <v>-0.0321920634603587</v>
      </c>
      <c r="CE308" s="0" t="n">
        <v>1</v>
      </c>
    </row>
    <row r="309" customFormat="false" ht="15" hidden="false" customHeight="false" outlineLevel="0" collapsed="false">
      <c r="A309" s="0" t="s">
        <v>904</v>
      </c>
      <c r="B309" s="0" t="n">
        <v>1614</v>
      </c>
      <c r="C309" s="0" t="n">
        <v>-0.0134414377983246</v>
      </c>
      <c r="D309" s="0" t="n">
        <v>1674</v>
      </c>
      <c r="E309" s="0" t="n">
        <f aca="false">IF(ISNUMBER($BA309),$BA309,IF(AND(ISNUMBER($D309),ISNUMBER($BW309),ISNUMBER($BX309)),$D309*($BX309-$BW309+1),""))</f>
        <v>1674</v>
      </c>
      <c r="H309" s="0" t="s">
        <v>118</v>
      </c>
      <c r="I309" s="0" t="s">
        <v>119</v>
      </c>
      <c r="J309" s="0" t="n">
        <f aca="false">IF($BW309&lt;&gt;"",$BW309,"")</f>
        <v>1995</v>
      </c>
      <c r="K309" s="0" t="n">
        <f aca="false">IF($BX309&lt;&gt;"",$BX309,"")</f>
        <v>2006</v>
      </c>
      <c r="L309" s="0" t="n">
        <f aca="false">IF(AND(ISNUMBER($BW309),ISNUMBER($BX309)),($BW309+$BX309)/2,"")</f>
        <v>2000.5</v>
      </c>
      <c r="M309" s="0" t="n">
        <f aca="false">IF($L309&lt;&gt;"",$L309,"")</f>
        <v>2000.5</v>
      </c>
      <c r="N309" s="0" t="n">
        <f aca="false">IF(AND(ISNUMBER($BW309),ISNUMBER($BX309)),MIN(1,MAX(0,($BX309-2016+1)/($BX309-$BW309+1))),"")</f>
        <v>0</v>
      </c>
      <c r="O309" s="0" t="n">
        <f aca="false">IF(AND(ISNUMBER($BW309),ISNUMBER($BX309)),MIN(1,MAX(0,($BX309-2017+1)/($BX309-$BW309+1))),"")</f>
        <v>0</v>
      </c>
      <c r="P309" s="0" t="n">
        <f aca="false">IF(AND(ISNUMBER($BW309),ISNUMBER($BX309)),MIN(1,MAX(0,($BX309-2018+1)/($BX309-$BW309+1))),"")</f>
        <v>0</v>
      </c>
      <c r="Q309" s="0" t="n">
        <f aca="false">IF(AND(ISNUMBER($BW309),ISNUMBER($BX309)),MIN(1,MAX(0,($BX309-2019+1)/($BX309-$BW309+1))),"")</f>
        <v>0</v>
      </c>
      <c r="R309" s="0" t="n">
        <f aca="false">IF(AND(ISNUMBER($BW309),ISNUMBER($BX309)),MIN(1,MAX(0,($BX309-2016+1)/($BX309-$BW309+1))),"")</f>
        <v>0</v>
      </c>
      <c r="S309" s="0" t="n">
        <f aca="false">IF($L309&lt;&gt;"",IF($L309&gt;=2015.5,1,0),"")</f>
        <v>0</v>
      </c>
      <c r="T309" s="0" t="n">
        <f aca="false">IF($L309&lt;&gt;"",IF($L309&gt;=2016,1,0),"")</f>
        <v>0</v>
      </c>
      <c r="U309" s="0" t="n">
        <f aca="false">IF(ISNUMBER($BX309),IF($BX309&gt;=2016,1,0),"")</f>
        <v>0</v>
      </c>
      <c r="V309" s="0" t="n">
        <f aca="false">IF(ISNUMBER($BW309),IF($BW309&gt;=2016,1,0),"")</f>
        <v>0</v>
      </c>
      <c r="W309" s="0" t="str">
        <f aca="false">IF(AND(ISNUMBER($BW309),ISNUMBER($BX309)),IF($BW309&gt;=2016,"post-only",IF($BX309&lt;2016,"pre-only","mixed")),"")</f>
        <v>pre-only</v>
      </c>
      <c r="X309" s="0" t="n">
        <f aca="false">IF(AND(ISNUMBER($BW309),ISNUMBER($BX309)),MIN(1,MAX(0,($BX309-2017+1)/($BX309-$BW309+1))),"")</f>
        <v>0</v>
      </c>
      <c r="Y309" s="0" t="n">
        <f aca="false">IF(AND(ISNUMBER($BW309),ISNUMBER($BX309)),MIN(1,MAX(0,($BX309-2018+1)/($BX309-$BW309+1))),"")</f>
        <v>0</v>
      </c>
      <c r="Z309" s="0" t="n">
        <f aca="false">IF(AND(ISNUMBER($BW309),ISNUMBER($BX309)),MIN(1,MAX(0,($BX309-2019+1)/($BX309-$BW309+1))),"")</f>
        <v>0</v>
      </c>
      <c r="AA309" s="0" t="n">
        <f aca="false">IF(ISNUMBER($BX309),IF($BX309&gt;=2017,1,0),"")</f>
        <v>0</v>
      </c>
      <c r="AB309" s="0" t="n">
        <f aca="false">IF(ISNUMBER($BX309),IF($BX309&gt;=2018,1,0),"")</f>
        <v>0</v>
      </c>
      <c r="AC309" s="0" t="n">
        <f aca="false">IF(ISNUMBER($BX309),IF($BX309&gt;=2019,1,0),"")</f>
        <v>0</v>
      </c>
      <c r="AD309" s="0" t="n">
        <f aca="false">IF($L309&lt;&gt;"",IF($L309&gt;2013,1,0),"")</f>
        <v>0</v>
      </c>
      <c r="AE309" s="0" t="n">
        <f aca="false">IF($L309&lt;&gt;"",1+IF($L309&gt;2011,1,0)+IF($L309&gt;2014,1,0),"")</f>
        <v>1</v>
      </c>
      <c r="AF309" s="0" t="s">
        <v>310</v>
      </c>
      <c r="AG309" s="0" t="s">
        <v>88</v>
      </c>
      <c r="AH309" s="0" t="s">
        <v>89</v>
      </c>
      <c r="AI309" s="0" t="s">
        <v>334</v>
      </c>
      <c r="AJ309" s="0" t="s">
        <v>334</v>
      </c>
      <c r="AK309" s="0" t="str">
        <f aca="false">IF(AND($CF309&lt;&gt;"",IFERROR(INDEX(subsample_country_map!$B:$B,MATCH($CF309,subsample_country_map!$A:$A,0)),"")&lt;&gt;""),INDEX(subsample_country_map!$B:$B,MATCH($CF309,subsample_country_map!$A:$A,0)),INDEX(lookup!$AA:$AA,MATCH($A309,lookup!$A:$A,0)))</f>
        <v>1_US</v>
      </c>
      <c r="AL309" s="0" t="str">
        <f aca="false">IF(AND($CF309&lt;&gt;"",IFERROR(INDEX(subsample_country_map!$C:$C,MATCH($CF309,subsample_country_map!$A:$A,0)),"")&lt;&gt;""),INDEX(subsample_country_map!$C:$C,MATCH($CF309,subsample_country_map!$A:$A,0)),INDEX(lookup!$AB:$AB,MATCH($A309,lookup!$A:$A,0)))</f>
        <v>1_developed</v>
      </c>
      <c r="AM309" s="0" t="str">
        <f aca="false">IF(AND($CF309&lt;&gt;"",IFERROR(INDEX(subsample_country_map!$D:$D,MATCH($CF309,subsample_country_map!$A:$A,0)),"")&lt;&gt;""),INDEX(subsample_country_map!$D:$D,MATCH($CF309,subsample_country_map!$A:$A,0)),INDEX(lookup!$AC:$AC,MATCH($A309,lookup!$A:$A,0)))</f>
        <v>1_western</v>
      </c>
      <c r="AN309" s="0" t="str">
        <f aca="false">IF(AND($CF309&lt;&gt;"",IFERROR(INDEX(subsample_country_map!$E:$E,MATCH($CF309,subsample_country_map!$A:$A,0)),"")&lt;&gt;""),INDEX(subsample_country_map!$E:$E,MATCH($CF309,subsample_country_map!$A:$A,0)),INDEX(lookup!$AD:$AD,MATCH($A309,lookup!$A:$A,0)))</f>
        <v>1_common law</v>
      </c>
      <c r="AO309" s="0" t="str">
        <f aca="false">INDEX(lookup!$Y:$Y,MATCH($A309,lookup!$A:$A,0))</f>
        <v>1_not published</v>
      </c>
      <c r="AP309" s="0" t="str">
        <f aca="false">INDEX(lookup!$Z:$Z,MATCH($A309,lookup!$A:$A,0))</f>
        <v>99_NCE</v>
      </c>
      <c r="AQ309" s="0" t="str">
        <f aca="false">INDEX(lookup!$W:$W,MATCH($A309,lookup!$A:$A,0))</f>
        <v>1_fin/acc/econ</v>
      </c>
      <c r="AS309" s="0" t="s">
        <v>91</v>
      </c>
      <c r="AT309" s="0" t="s">
        <v>111</v>
      </c>
      <c r="AU309" s="0" t="s">
        <v>311</v>
      </c>
      <c r="AV309" s="0" t="s">
        <v>1240</v>
      </c>
      <c r="AX309" s="0" t="s">
        <v>1241</v>
      </c>
      <c r="BA309" s="0" t="n">
        <v>1674</v>
      </c>
      <c r="BB309" s="0" t="s">
        <v>95</v>
      </c>
      <c r="BC309" s="0" t="s">
        <v>868</v>
      </c>
      <c r="BD309" s="0" t="s">
        <v>33</v>
      </c>
      <c r="BE309" s="0" t="s">
        <v>389</v>
      </c>
      <c r="BF309" s="0" t="s">
        <v>1123</v>
      </c>
      <c r="BG309" s="0" t="s">
        <v>1124</v>
      </c>
      <c r="BH309" s="0" t="s">
        <v>1125</v>
      </c>
      <c r="BI309" s="0" t="s">
        <v>1180</v>
      </c>
      <c r="BJ309" s="0" t="s">
        <v>987</v>
      </c>
      <c r="BK309" s="0" t="s">
        <v>584</v>
      </c>
      <c r="BL309" s="0" t="s">
        <v>1242</v>
      </c>
      <c r="BM309" s="0" t="s">
        <v>946</v>
      </c>
      <c r="BN309" s="0" t="s">
        <v>929</v>
      </c>
      <c r="BO309" s="0" t="s">
        <v>769</v>
      </c>
      <c r="BP309" s="0" t="s">
        <v>904</v>
      </c>
      <c r="BQ309" s="0" t="s">
        <v>127</v>
      </c>
      <c r="BT309" s="0" t="n">
        <v>0</v>
      </c>
      <c r="BU309" s="0" t="s">
        <v>911</v>
      </c>
      <c r="BW309" s="0" t="n">
        <v>1995</v>
      </c>
      <c r="BX309" s="0" t="n">
        <v>2006</v>
      </c>
      <c r="BY309" s="0" t="s">
        <v>912</v>
      </c>
      <c r="BZ309" s="0" t="n">
        <v>2000.5</v>
      </c>
      <c r="CA309" s="0" t="n">
        <v>0</v>
      </c>
      <c r="CB309" s="0" t="n">
        <v>0</v>
      </c>
      <c r="CC309" s="0" t="n">
        <v>0</v>
      </c>
      <c r="CD309" s="0" t="n">
        <v>-0.0134422473843588</v>
      </c>
      <c r="CE309" s="0" t="n">
        <v>1</v>
      </c>
    </row>
    <row r="310" customFormat="false" ht="15" hidden="false" customHeight="false" outlineLevel="0" collapsed="false">
      <c r="A310" s="0" t="s">
        <v>904</v>
      </c>
      <c r="B310" s="0" t="n">
        <v>1615</v>
      </c>
      <c r="C310" s="0" t="n">
        <v>-0.0161290842735817</v>
      </c>
      <c r="D310" s="0" t="n">
        <v>1674</v>
      </c>
      <c r="E310" s="0" t="n">
        <f aca="false">IF(ISNUMBER($BA310),$BA310,IF(AND(ISNUMBER($D310),ISNUMBER($BW310),ISNUMBER($BX310)),$D310*($BX310-$BW310+1),""))</f>
        <v>1674</v>
      </c>
      <c r="H310" s="0" t="s">
        <v>118</v>
      </c>
      <c r="I310" s="0" t="s">
        <v>119</v>
      </c>
      <c r="J310" s="0" t="n">
        <f aca="false">IF($BW310&lt;&gt;"",$BW310,"")</f>
        <v>1995</v>
      </c>
      <c r="K310" s="0" t="n">
        <f aca="false">IF($BX310&lt;&gt;"",$BX310,"")</f>
        <v>2006</v>
      </c>
      <c r="L310" s="0" t="n">
        <f aca="false">IF(AND(ISNUMBER($BW310),ISNUMBER($BX310)),($BW310+$BX310)/2,"")</f>
        <v>2000.5</v>
      </c>
      <c r="M310" s="0" t="n">
        <f aca="false">IF($L310&lt;&gt;"",$L310,"")</f>
        <v>2000.5</v>
      </c>
      <c r="N310" s="0" t="n">
        <f aca="false">IF(AND(ISNUMBER($BW310),ISNUMBER($BX310)),MIN(1,MAX(0,($BX310-2016+1)/($BX310-$BW310+1))),"")</f>
        <v>0</v>
      </c>
      <c r="O310" s="0" t="n">
        <f aca="false">IF(AND(ISNUMBER($BW310),ISNUMBER($BX310)),MIN(1,MAX(0,($BX310-2017+1)/($BX310-$BW310+1))),"")</f>
        <v>0</v>
      </c>
      <c r="P310" s="0" t="n">
        <f aca="false">IF(AND(ISNUMBER($BW310),ISNUMBER($BX310)),MIN(1,MAX(0,($BX310-2018+1)/($BX310-$BW310+1))),"")</f>
        <v>0</v>
      </c>
      <c r="Q310" s="0" t="n">
        <f aca="false">IF(AND(ISNUMBER($BW310),ISNUMBER($BX310)),MIN(1,MAX(0,($BX310-2019+1)/($BX310-$BW310+1))),"")</f>
        <v>0</v>
      </c>
      <c r="R310" s="0" t="n">
        <f aca="false">IF(AND(ISNUMBER($BW310),ISNUMBER($BX310)),MIN(1,MAX(0,($BX310-2016+1)/($BX310-$BW310+1))),"")</f>
        <v>0</v>
      </c>
      <c r="S310" s="0" t="n">
        <f aca="false">IF($L310&lt;&gt;"",IF($L310&gt;=2015.5,1,0),"")</f>
        <v>0</v>
      </c>
      <c r="T310" s="0" t="n">
        <f aca="false">IF($L310&lt;&gt;"",IF($L310&gt;=2016,1,0),"")</f>
        <v>0</v>
      </c>
      <c r="U310" s="0" t="n">
        <f aca="false">IF(ISNUMBER($BX310),IF($BX310&gt;=2016,1,0),"")</f>
        <v>0</v>
      </c>
      <c r="V310" s="0" t="n">
        <f aca="false">IF(ISNUMBER($BW310),IF($BW310&gt;=2016,1,0),"")</f>
        <v>0</v>
      </c>
      <c r="W310" s="0" t="str">
        <f aca="false">IF(AND(ISNUMBER($BW310),ISNUMBER($BX310)),IF($BW310&gt;=2016,"post-only",IF($BX310&lt;2016,"pre-only","mixed")),"")</f>
        <v>pre-only</v>
      </c>
      <c r="X310" s="0" t="n">
        <f aca="false">IF(AND(ISNUMBER($BW310),ISNUMBER($BX310)),MIN(1,MAX(0,($BX310-2017+1)/($BX310-$BW310+1))),"")</f>
        <v>0</v>
      </c>
      <c r="Y310" s="0" t="n">
        <f aca="false">IF(AND(ISNUMBER($BW310),ISNUMBER($BX310)),MIN(1,MAX(0,($BX310-2018+1)/($BX310-$BW310+1))),"")</f>
        <v>0</v>
      </c>
      <c r="Z310" s="0" t="n">
        <f aca="false">IF(AND(ISNUMBER($BW310),ISNUMBER($BX310)),MIN(1,MAX(0,($BX310-2019+1)/($BX310-$BW310+1))),"")</f>
        <v>0</v>
      </c>
      <c r="AA310" s="0" t="n">
        <f aca="false">IF(ISNUMBER($BX310),IF($BX310&gt;=2017,1,0),"")</f>
        <v>0</v>
      </c>
      <c r="AB310" s="0" t="n">
        <f aca="false">IF(ISNUMBER($BX310),IF($BX310&gt;=2018,1,0),"")</f>
        <v>0</v>
      </c>
      <c r="AC310" s="0" t="n">
        <f aca="false">IF(ISNUMBER($BX310),IF($BX310&gt;=2019,1,0),"")</f>
        <v>0</v>
      </c>
      <c r="AD310" s="0" t="n">
        <f aca="false">IF($L310&lt;&gt;"",IF($L310&gt;2013,1,0),"")</f>
        <v>0</v>
      </c>
      <c r="AE310" s="0" t="n">
        <f aca="false">IF($L310&lt;&gt;"",1+IF($L310&gt;2011,1,0)+IF($L310&gt;2014,1,0),"")</f>
        <v>1</v>
      </c>
      <c r="AF310" s="0" t="s">
        <v>310</v>
      </c>
      <c r="AG310" s="0" t="s">
        <v>88</v>
      </c>
      <c r="AH310" s="0" t="s">
        <v>89</v>
      </c>
      <c r="AI310" s="0" t="s">
        <v>334</v>
      </c>
      <c r="AJ310" s="0" t="s">
        <v>334</v>
      </c>
      <c r="AK310" s="0" t="str">
        <f aca="false">IF(AND($CF310&lt;&gt;"",IFERROR(INDEX(subsample_country_map!$B:$B,MATCH($CF310,subsample_country_map!$A:$A,0)),"")&lt;&gt;""),INDEX(subsample_country_map!$B:$B,MATCH($CF310,subsample_country_map!$A:$A,0)),INDEX(lookup!$AA:$AA,MATCH($A310,lookup!$A:$A,0)))</f>
        <v>1_US</v>
      </c>
      <c r="AL310" s="0" t="str">
        <f aca="false">IF(AND($CF310&lt;&gt;"",IFERROR(INDEX(subsample_country_map!$C:$C,MATCH($CF310,subsample_country_map!$A:$A,0)),"")&lt;&gt;""),INDEX(subsample_country_map!$C:$C,MATCH($CF310,subsample_country_map!$A:$A,0)),INDEX(lookup!$AB:$AB,MATCH($A310,lookup!$A:$A,0)))</f>
        <v>1_developed</v>
      </c>
      <c r="AM310" s="0" t="str">
        <f aca="false">IF(AND($CF310&lt;&gt;"",IFERROR(INDEX(subsample_country_map!$D:$D,MATCH($CF310,subsample_country_map!$A:$A,0)),"")&lt;&gt;""),INDEX(subsample_country_map!$D:$D,MATCH($CF310,subsample_country_map!$A:$A,0)),INDEX(lookup!$AC:$AC,MATCH($A310,lookup!$A:$A,0)))</f>
        <v>1_western</v>
      </c>
      <c r="AN310" s="0" t="str">
        <f aca="false">IF(AND($CF310&lt;&gt;"",IFERROR(INDEX(subsample_country_map!$E:$E,MATCH($CF310,subsample_country_map!$A:$A,0)),"")&lt;&gt;""),INDEX(subsample_country_map!$E:$E,MATCH($CF310,subsample_country_map!$A:$A,0)),INDEX(lookup!$AD:$AD,MATCH($A310,lookup!$A:$A,0)))</f>
        <v>1_common law</v>
      </c>
      <c r="AO310" s="0" t="str">
        <f aca="false">INDEX(lookup!$Y:$Y,MATCH($A310,lookup!$A:$A,0))</f>
        <v>1_not published</v>
      </c>
      <c r="AP310" s="0" t="str">
        <f aca="false">INDEX(lookup!$Z:$Z,MATCH($A310,lookup!$A:$A,0))</f>
        <v>99_NCE</v>
      </c>
      <c r="AQ310" s="0" t="str">
        <f aca="false">INDEX(lookup!$W:$W,MATCH($A310,lookup!$A:$A,0))</f>
        <v>1_fin/acc/econ</v>
      </c>
      <c r="AS310" s="0" t="s">
        <v>91</v>
      </c>
      <c r="AT310" s="0" t="s">
        <v>111</v>
      </c>
      <c r="AU310" s="0" t="s">
        <v>311</v>
      </c>
      <c r="AV310" s="0" t="s">
        <v>1243</v>
      </c>
      <c r="AX310" s="0" t="s">
        <v>1244</v>
      </c>
      <c r="BA310" s="0" t="n">
        <v>1674</v>
      </c>
      <c r="BB310" s="0" t="s">
        <v>95</v>
      </c>
      <c r="BC310" s="0" t="s">
        <v>868</v>
      </c>
      <c r="BD310" s="0" t="s">
        <v>33</v>
      </c>
      <c r="BE310" s="0" t="s">
        <v>389</v>
      </c>
      <c r="BF310" s="0" t="s">
        <v>1123</v>
      </c>
      <c r="BG310" s="0" t="s">
        <v>1124</v>
      </c>
      <c r="BH310" s="0" t="s">
        <v>1125</v>
      </c>
      <c r="BI310" s="0" t="s">
        <v>1180</v>
      </c>
      <c r="BJ310" s="0" t="s">
        <v>987</v>
      </c>
      <c r="BK310" s="0" t="s">
        <v>584</v>
      </c>
      <c r="BL310" s="0" t="s">
        <v>1245</v>
      </c>
      <c r="BM310" s="0" t="s">
        <v>949</v>
      </c>
      <c r="BN310" s="0" t="s">
        <v>929</v>
      </c>
      <c r="BO310" s="0" t="s">
        <v>769</v>
      </c>
      <c r="BP310" s="0" t="s">
        <v>904</v>
      </c>
      <c r="BQ310" s="0" t="s">
        <v>127</v>
      </c>
      <c r="BT310" s="0" t="n">
        <v>0</v>
      </c>
      <c r="BU310" s="0" t="s">
        <v>911</v>
      </c>
      <c r="BW310" s="0" t="n">
        <v>1995</v>
      </c>
      <c r="BX310" s="0" t="n">
        <v>2006</v>
      </c>
      <c r="BY310" s="0" t="s">
        <v>912</v>
      </c>
      <c r="BZ310" s="0" t="n">
        <v>2000.5</v>
      </c>
      <c r="CA310" s="0" t="n">
        <v>0</v>
      </c>
      <c r="CB310" s="0" t="n">
        <v>0</v>
      </c>
      <c r="CC310" s="0" t="n">
        <v>0</v>
      </c>
      <c r="CD310" s="0" t="n">
        <v>-0.0161304831381631</v>
      </c>
      <c r="CE310" s="0" t="n">
        <v>1</v>
      </c>
    </row>
    <row r="311" customFormat="false" ht="15" hidden="false" customHeight="false" outlineLevel="0" collapsed="false">
      <c r="A311" s="0" t="s">
        <v>904</v>
      </c>
      <c r="B311" s="0" t="n">
        <v>1616</v>
      </c>
      <c r="C311" s="0" t="n">
        <v>0.00562138392263448</v>
      </c>
      <c r="D311" s="0" t="n">
        <v>1674</v>
      </c>
      <c r="E311" s="0" t="n">
        <f aca="false">IF(ISNUMBER($BA311),$BA311,IF(AND(ISNUMBER($D311),ISNUMBER($BW311),ISNUMBER($BX311)),$D311*($BX311-$BW311+1),""))</f>
        <v>1674</v>
      </c>
      <c r="H311" s="0" t="s">
        <v>118</v>
      </c>
      <c r="I311" s="0" t="s">
        <v>119</v>
      </c>
      <c r="J311" s="0" t="n">
        <f aca="false">IF($BW311&lt;&gt;"",$BW311,"")</f>
        <v>1995</v>
      </c>
      <c r="K311" s="0" t="n">
        <f aca="false">IF($BX311&lt;&gt;"",$BX311,"")</f>
        <v>2006</v>
      </c>
      <c r="L311" s="0" t="n">
        <f aca="false">IF(AND(ISNUMBER($BW311),ISNUMBER($BX311)),($BW311+$BX311)/2,"")</f>
        <v>2000.5</v>
      </c>
      <c r="M311" s="0" t="n">
        <f aca="false">IF($L311&lt;&gt;"",$L311,"")</f>
        <v>2000.5</v>
      </c>
      <c r="N311" s="0" t="n">
        <f aca="false">IF(AND(ISNUMBER($BW311),ISNUMBER($BX311)),MIN(1,MAX(0,($BX311-2016+1)/($BX311-$BW311+1))),"")</f>
        <v>0</v>
      </c>
      <c r="O311" s="0" t="n">
        <f aca="false">IF(AND(ISNUMBER($BW311),ISNUMBER($BX311)),MIN(1,MAX(0,($BX311-2017+1)/($BX311-$BW311+1))),"")</f>
        <v>0</v>
      </c>
      <c r="P311" s="0" t="n">
        <f aca="false">IF(AND(ISNUMBER($BW311),ISNUMBER($BX311)),MIN(1,MAX(0,($BX311-2018+1)/($BX311-$BW311+1))),"")</f>
        <v>0</v>
      </c>
      <c r="Q311" s="0" t="n">
        <f aca="false">IF(AND(ISNUMBER($BW311),ISNUMBER($BX311)),MIN(1,MAX(0,($BX311-2019+1)/($BX311-$BW311+1))),"")</f>
        <v>0</v>
      </c>
      <c r="R311" s="0" t="n">
        <f aca="false">IF(AND(ISNUMBER($BW311),ISNUMBER($BX311)),MIN(1,MAX(0,($BX311-2016+1)/($BX311-$BW311+1))),"")</f>
        <v>0</v>
      </c>
      <c r="S311" s="0" t="n">
        <f aca="false">IF($L311&lt;&gt;"",IF($L311&gt;=2015.5,1,0),"")</f>
        <v>0</v>
      </c>
      <c r="T311" s="0" t="n">
        <f aca="false">IF($L311&lt;&gt;"",IF($L311&gt;=2016,1,0),"")</f>
        <v>0</v>
      </c>
      <c r="U311" s="0" t="n">
        <f aca="false">IF(ISNUMBER($BX311),IF($BX311&gt;=2016,1,0),"")</f>
        <v>0</v>
      </c>
      <c r="V311" s="0" t="n">
        <f aca="false">IF(ISNUMBER($BW311),IF($BW311&gt;=2016,1,0),"")</f>
        <v>0</v>
      </c>
      <c r="W311" s="0" t="str">
        <f aca="false">IF(AND(ISNUMBER($BW311),ISNUMBER($BX311)),IF($BW311&gt;=2016,"post-only",IF($BX311&lt;2016,"pre-only","mixed")),"")</f>
        <v>pre-only</v>
      </c>
      <c r="X311" s="0" t="n">
        <f aca="false">IF(AND(ISNUMBER($BW311),ISNUMBER($BX311)),MIN(1,MAX(0,($BX311-2017+1)/($BX311-$BW311+1))),"")</f>
        <v>0</v>
      </c>
      <c r="Y311" s="0" t="n">
        <f aca="false">IF(AND(ISNUMBER($BW311),ISNUMBER($BX311)),MIN(1,MAX(0,($BX311-2018+1)/($BX311-$BW311+1))),"")</f>
        <v>0</v>
      </c>
      <c r="Z311" s="0" t="n">
        <f aca="false">IF(AND(ISNUMBER($BW311),ISNUMBER($BX311)),MIN(1,MAX(0,($BX311-2019+1)/($BX311-$BW311+1))),"")</f>
        <v>0</v>
      </c>
      <c r="AA311" s="0" t="n">
        <f aca="false">IF(ISNUMBER($BX311),IF($BX311&gt;=2017,1,0),"")</f>
        <v>0</v>
      </c>
      <c r="AB311" s="0" t="n">
        <f aca="false">IF(ISNUMBER($BX311),IF($BX311&gt;=2018,1,0),"")</f>
        <v>0</v>
      </c>
      <c r="AC311" s="0" t="n">
        <f aca="false">IF(ISNUMBER($BX311),IF($BX311&gt;=2019,1,0),"")</f>
        <v>0</v>
      </c>
      <c r="AD311" s="0" t="n">
        <f aca="false">IF($L311&lt;&gt;"",IF($L311&gt;2013,1,0),"")</f>
        <v>0</v>
      </c>
      <c r="AE311" s="0" t="n">
        <f aca="false">IF($L311&lt;&gt;"",1+IF($L311&gt;2011,1,0)+IF($L311&gt;2014,1,0),"")</f>
        <v>1</v>
      </c>
      <c r="AF311" s="0" t="s">
        <v>310</v>
      </c>
      <c r="AG311" s="0" t="s">
        <v>88</v>
      </c>
      <c r="AH311" s="0" t="s">
        <v>89</v>
      </c>
      <c r="AI311" s="0" t="s">
        <v>334</v>
      </c>
      <c r="AJ311" s="0" t="s">
        <v>334</v>
      </c>
      <c r="AK311" s="0" t="str">
        <f aca="false">IF(AND($CF311&lt;&gt;"",IFERROR(INDEX(subsample_country_map!$B:$B,MATCH($CF311,subsample_country_map!$A:$A,0)),"")&lt;&gt;""),INDEX(subsample_country_map!$B:$B,MATCH($CF311,subsample_country_map!$A:$A,0)),INDEX(lookup!$AA:$AA,MATCH($A311,lookup!$A:$A,0)))</f>
        <v>1_US</v>
      </c>
      <c r="AL311" s="0" t="str">
        <f aca="false">IF(AND($CF311&lt;&gt;"",IFERROR(INDEX(subsample_country_map!$C:$C,MATCH($CF311,subsample_country_map!$A:$A,0)),"")&lt;&gt;""),INDEX(subsample_country_map!$C:$C,MATCH($CF311,subsample_country_map!$A:$A,0)),INDEX(lookup!$AB:$AB,MATCH($A311,lookup!$A:$A,0)))</f>
        <v>1_developed</v>
      </c>
      <c r="AM311" s="0" t="str">
        <f aca="false">IF(AND($CF311&lt;&gt;"",IFERROR(INDEX(subsample_country_map!$D:$D,MATCH($CF311,subsample_country_map!$A:$A,0)),"")&lt;&gt;""),INDEX(subsample_country_map!$D:$D,MATCH($CF311,subsample_country_map!$A:$A,0)),INDEX(lookup!$AC:$AC,MATCH($A311,lookup!$A:$A,0)))</f>
        <v>1_western</v>
      </c>
      <c r="AN311" s="0" t="str">
        <f aca="false">IF(AND($CF311&lt;&gt;"",IFERROR(INDEX(subsample_country_map!$E:$E,MATCH($CF311,subsample_country_map!$A:$A,0)),"")&lt;&gt;""),INDEX(subsample_country_map!$E:$E,MATCH($CF311,subsample_country_map!$A:$A,0)),INDEX(lookup!$AD:$AD,MATCH($A311,lookup!$A:$A,0)))</f>
        <v>1_common law</v>
      </c>
      <c r="AO311" s="0" t="str">
        <f aca="false">INDEX(lookup!$Y:$Y,MATCH($A311,lookup!$A:$A,0))</f>
        <v>1_not published</v>
      </c>
      <c r="AP311" s="0" t="str">
        <f aca="false">INDEX(lookup!$Z:$Z,MATCH($A311,lookup!$A:$A,0))</f>
        <v>99_NCE</v>
      </c>
      <c r="AQ311" s="0" t="str">
        <f aca="false">INDEX(lookup!$W:$W,MATCH($A311,lookup!$A:$A,0))</f>
        <v>1_fin/acc/econ</v>
      </c>
      <c r="AS311" s="0" t="s">
        <v>91</v>
      </c>
      <c r="AT311" s="0" t="s">
        <v>111</v>
      </c>
      <c r="AU311" s="0" t="s">
        <v>311</v>
      </c>
      <c r="AV311" s="0" t="s">
        <v>1246</v>
      </c>
      <c r="AX311" s="0" t="s">
        <v>1247</v>
      </c>
      <c r="BA311" s="0" t="n">
        <v>1674</v>
      </c>
      <c r="BB311" s="0" t="s">
        <v>95</v>
      </c>
      <c r="BC311" s="0" t="s">
        <v>868</v>
      </c>
      <c r="BD311" s="0" t="s">
        <v>33</v>
      </c>
      <c r="BE311" s="0" t="s">
        <v>389</v>
      </c>
      <c r="BF311" s="0" t="s">
        <v>1123</v>
      </c>
      <c r="BG311" s="0" t="s">
        <v>1124</v>
      </c>
      <c r="BH311" s="0" t="s">
        <v>1125</v>
      </c>
      <c r="BI311" s="0" t="s">
        <v>1180</v>
      </c>
      <c r="BJ311" s="0" t="s">
        <v>987</v>
      </c>
      <c r="BK311" s="0" t="s">
        <v>584</v>
      </c>
      <c r="BL311" s="0" t="s">
        <v>1248</v>
      </c>
      <c r="BM311" s="0" t="s">
        <v>953</v>
      </c>
      <c r="BN311" s="0" t="s">
        <v>929</v>
      </c>
      <c r="BO311" s="0" t="s">
        <v>769</v>
      </c>
      <c r="BP311" s="0" t="s">
        <v>904</v>
      </c>
      <c r="BQ311" s="0" t="s">
        <v>127</v>
      </c>
      <c r="BT311" s="0" t="n">
        <v>0</v>
      </c>
      <c r="BU311" s="0" t="s">
        <v>911</v>
      </c>
      <c r="BW311" s="0" t="n">
        <v>1995</v>
      </c>
      <c r="BX311" s="0" t="n">
        <v>2006</v>
      </c>
      <c r="BY311" s="0" t="s">
        <v>912</v>
      </c>
      <c r="BZ311" s="0" t="n">
        <v>2000.5</v>
      </c>
      <c r="CA311" s="0" t="n">
        <v>0</v>
      </c>
      <c r="CB311" s="0" t="n">
        <v>0</v>
      </c>
      <c r="CC311" s="0" t="n">
        <v>0</v>
      </c>
      <c r="CD311" s="0" t="n">
        <v>0.00562144313558763</v>
      </c>
      <c r="CE311" s="0" t="n">
        <v>1</v>
      </c>
    </row>
    <row r="312" customFormat="false" ht="15" hidden="false" customHeight="false" outlineLevel="0" collapsed="false">
      <c r="A312" s="0" t="s">
        <v>904</v>
      </c>
      <c r="B312" s="0" t="n">
        <v>1617</v>
      </c>
      <c r="C312" s="0" t="n">
        <v>-0.0163733993117119</v>
      </c>
      <c r="D312" s="0" t="n">
        <v>1674</v>
      </c>
      <c r="E312" s="0" t="n">
        <f aca="false">IF(ISNUMBER($BA312),$BA312,IF(AND(ISNUMBER($D312),ISNUMBER($BW312),ISNUMBER($BX312)),$D312*($BX312-$BW312+1),""))</f>
        <v>1674</v>
      </c>
      <c r="H312" s="0" t="s">
        <v>118</v>
      </c>
      <c r="I312" s="0" t="s">
        <v>119</v>
      </c>
      <c r="J312" s="0" t="n">
        <f aca="false">IF($BW312&lt;&gt;"",$BW312,"")</f>
        <v>1995</v>
      </c>
      <c r="K312" s="0" t="n">
        <f aca="false">IF($BX312&lt;&gt;"",$BX312,"")</f>
        <v>2006</v>
      </c>
      <c r="L312" s="0" t="n">
        <f aca="false">IF(AND(ISNUMBER($BW312),ISNUMBER($BX312)),($BW312+$BX312)/2,"")</f>
        <v>2000.5</v>
      </c>
      <c r="M312" s="0" t="n">
        <f aca="false">IF($L312&lt;&gt;"",$L312,"")</f>
        <v>2000.5</v>
      </c>
      <c r="N312" s="0" t="n">
        <f aca="false">IF(AND(ISNUMBER($BW312),ISNUMBER($BX312)),MIN(1,MAX(0,($BX312-2016+1)/($BX312-$BW312+1))),"")</f>
        <v>0</v>
      </c>
      <c r="O312" s="0" t="n">
        <f aca="false">IF(AND(ISNUMBER($BW312),ISNUMBER($BX312)),MIN(1,MAX(0,($BX312-2017+1)/($BX312-$BW312+1))),"")</f>
        <v>0</v>
      </c>
      <c r="P312" s="0" t="n">
        <f aca="false">IF(AND(ISNUMBER($BW312),ISNUMBER($BX312)),MIN(1,MAX(0,($BX312-2018+1)/($BX312-$BW312+1))),"")</f>
        <v>0</v>
      </c>
      <c r="Q312" s="0" t="n">
        <f aca="false">IF(AND(ISNUMBER($BW312),ISNUMBER($BX312)),MIN(1,MAX(0,($BX312-2019+1)/($BX312-$BW312+1))),"")</f>
        <v>0</v>
      </c>
      <c r="R312" s="0" t="n">
        <f aca="false">IF(AND(ISNUMBER($BW312),ISNUMBER($BX312)),MIN(1,MAX(0,($BX312-2016+1)/($BX312-$BW312+1))),"")</f>
        <v>0</v>
      </c>
      <c r="S312" s="0" t="n">
        <f aca="false">IF($L312&lt;&gt;"",IF($L312&gt;=2015.5,1,0),"")</f>
        <v>0</v>
      </c>
      <c r="T312" s="0" t="n">
        <f aca="false">IF($L312&lt;&gt;"",IF($L312&gt;=2016,1,0),"")</f>
        <v>0</v>
      </c>
      <c r="U312" s="0" t="n">
        <f aca="false">IF(ISNUMBER($BX312),IF($BX312&gt;=2016,1,0),"")</f>
        <v>0</v>
      </c>
      <c r="V312" s="0" t="n">
        <f aca="false">IF(ISNUMBER($BW312),IF($BW312&gt;=2016,1,0),"")</f>
        <v>0</v>
      </c>
      <c r="W312" s="0" t="str">
        <f aca="false">IF(AND(ISNUMBER($BW312),ISNUMBER($BX312)),IF($BW312&gt;=2016,"post-only",IF($BX312&lt;2016,"pre-only","mixed")),"")</f>
        <v>pre-only</v>
      </c>
      <c r="X312" s="0" t="n">
        <f aca="false">IF(AND(ISNUMBER($BW312),ISNUMBER($BX312)),MIN(1,MAX(0,($BX312-2017+1)/($BX312-$BW312+1))),"")</f>
        <v>0</v>
      </c>
      <c r="Y312" s="0" t="n">
        <f aca="false">IF(AND(ISNUMBER($BW312),ISNUMBER($BX312)),MIN(1,MAX(0,($BX312-2018+1)/($BX312-$BW312+1))),"")</f>
        <v>0</v>
      </c>
      <c r="Z312" s="0" t="n">
        <f aca="false">IF(AND(ISNUMBER($BW312),ISNUMBER($BX312)),MIN(1,MAX(0,($BX312-2019+1)/($BX312-$BW312+1))),"")</f>
        <v>0</v>
      </c>
      <c r="AA312" s="0" t="n">
        <f aca="false">IF(ISNUMBER($BX312),IF($BX312&gt;=2017,1,0),"")</f>
        <v>0</v>
      </c>
      <c r="AB312" s="0" t="n">
        <f aca="false">IF(ISNUMBER($BX312),IF($BX312&gt;=2018,1,0),"")</f>
        <v>0</v>
      </c>
      <c r="AC312" s="0" t="n">
        <f aca="false">IF(ISNUMBER($BX312),IF($BX312&gt;=2019,1,0),"")</f>
        <v>0</v>
      </c>
      <c r="AD312" s="0" t="n">
        <f aca="false">IF($L312&lt;&gt;"",IF($L312&gt;2013,1,0),"")</f>
        <v>0</v>
      </c>
      <c r="AE312" s="0" t="n">
        <f aca="false">IF($L312&lt;&gt;"",1+IF($L312&gt;2011,1,0)+IF($L312&gt;2014,1,0),"")</f>
        <v>1</v>
      </c>
      <c r="AF312" s="0" t="s">
        <v>310</v>
      </c>
      <c r="AG312" s="0" t="s">
        <v>88</v>
      </c>
      <c r="AH312" s="0" t="s">
        <v>89</v>
      </c>
      <c r="AI312" s="0" t="s">
        <v>334</v>
      </c>
      <c r="AJ312" s="0" t="s">
        <v>334</v>
      </c>
      <c r="AK312" s="0" t="str">
        <f aca="false">IF(AND($CF312&lt;&gt;"",IFERROR(INDEX(subsample_country_map!$B:$B,MATCH($CF312,subsample_country_map!$A:$A,0)),"")&lt;&gt;""),INDEX(subsample_country_map!$B:$B,MATCH($CF312,subsample_country_map!$A:$A,0)),INDEX(lookup!$AA:$AA,MATCH($A312,lookup!$A:$A,0)))</f>
        <v>1_US</v>
      </c>
      <c r="AL312" s="0" t="str">
        <f aca="false">IF(AND($CF312&lt;&gt;"",IFERROR(INDEX(subsample_country_map!$C:$C,MATCH($CF312,subsample_country_map!$A:$A,0)),"")&lt;&gt;""),INDEX(subsample_country_map!$C:$C,MATCH($CF312,subsample_country_map!$A:$A,0)),INDEX(lookup!$AB:$AB,MATCH($A312,lookup!$A:$A,0)))</f>
        <v>1_developed</v>
      </c>
      <c r="AM312" s="0" t="str">
        <f aca="false">IF(AND($CF312&lt;&gt;"",IFERROR(INDEX(subsample_country_map!$D:$D,MATCH($CF312,subsample_country_map!$A:$A,0)),"")&lt;&gt;""),INDEX(subsample_country_map!$D:$D,MATCH($CF312,subsample_country_map!$A:$A,0)),INDEX(lookup!$AC:$AC,MATCH($A312,lookup!$A:$A,0)))</f>
        <v>1_western</v>
      </c>
      <c r="AN312" s="0" t="str">
        <f aca="false">IF(AND($CF312&lt;&gt;"",IFERROR(INDEX(subsample_country_map!$E:$E,MATCH($CF312,subsample_country_map!$A:$A,0)),"")&lt;&gt;""),INDEX(subsample_country_map!$E:$E,MATCH($CF312,subsample_country_map!$A:$A,0)),INDEX(lookup!$AD:$AD,MATCH($A312,lookup!$A:$A,0)))</f>
        <v>1_common law</v>
      </c>
      <c r="AO312" s="0" t="str">
        <f aca="false">INDEX(lookup!$Y:$Y,MATCH($A312,lookup!$A:$A,0))</f>
        <v>1_not published</v>
      </c>
      <c r="AP312" s="0" t="str">
        <f aca="false">INDEX(lookup!$Z:$Z,MATCH($A312,lookup!$A:$A,0))</f>
        <v>99_NCE</v>
      </c>
      <c r="AQ312" s="0" t="str">
        <f aca="false">INDEX(lookup!$W:$W,MATCH($A312,lookup!$A:$A,0))</f>
        <v>1_fin/acc/econ</v>
      </c>
      <c r="AS312" s="0" t="s">
        <v>91</v>
      </c>
      <c r="AT312" s="0" t="s">
        <v>111</v>
      </c>
      <c r="AU312" s="0" t="s">
        <v>311</v>
      </c>
      <c r="AV312" s="0" t="s">
        <v>1249</v>
      </c>
      <c r="AX312" s="0" t="s">
        <v>1250</v>
      </c>
      <c r="BA312" s="0" t="n">
        <v>1674</v>
      </c>
      <c r="BB312" s="0" t="s">
        <v>95</v>
      </c>
      <c r="BC312" s="0" t="s">
        <v>868</v>
      </c>
      <c r="BD312" s="0" t="s">
        <v>33</v>
      </c>
      <c r="BE312" s="0" t="s">
        <v>389</v>
      </c>
      <c r="BF312" s="0" t="s">
        <v>1123</v>
      </c>
      <c r="BG312" s="0" t="s">
        <v>1124</v>
      </c>
      <c r="BH312" s="0" t="s">
        <v>1125</v>
      </c>
      <c r="BI312" s="0" t="s">
        <v>1180</v>
      </c>
      <c r="BJ312" s="0" t="s">
        <v>987</v>
      </c>
      <c r="BK312" s="0" t="s">
        <v>584</v>
      </c>
      <c r="BL312" s="0" t="s">
        <v>1251</v>
      </c>
      <c r="BM312" s="0" t="s">
        <v>957</v>
      </c>
      <c r="BN312" s="0" t="s">
        <v>929</v>
      </c>
      <c r="BO312" s="0" t="s">
        <v>769</v>
      </c>
      <c r="BP312" s="0" t="s">
        <v>904</v>
      </c>
      <c r="BQ312" s="0" t="s">
        <v>127</v>
      </c>
      <c r="BT312" s="0" t="n">
        <v>0</v>
      </c>
      <c r="BU312" s="0" t="s">
        <v>911</v>
      </c>
      <c r="BW312" s="0" t="n">
        <v>1995</v>
      </c>
      <c r="BX312" s="0" t="n">
        <v>2006</v>
      </c>
      <c r="BY312" s="0" t="s">
        <v>912</v>
      </c>
      <c r="BZ312" s="0" t="n">
        <v>2000.5</v>
      </c>
      <c r="CA312" s="0" t="n">
        <v>0</v>
      </c>
      <c r="CB312" s="0" t="n">
        <v>0</v>
      </c>
      <c r="CC312" s="0" t="n">
        <v>0</v>
      </c>
      <c r="CD312" s="0" t="n">
        <v>-0.0163748627188563</v>
      </c>
      <c r="CE312" s="0" t="n">
        <v>1</v>
      </c>
    </row>
    <row r="313" customFormat="false" ht="15" hidden="false" customHeight="false" outlineLevel="0" collapsed="false">
      <c r="A313" s="0" t="s">
        <v>904</v>
      </c>
      <c r="B313" s="0" t="n">
        <v>1618</v>
      </c>
      <c r="C313" s="0" t="n">
        <v>-0.0359053762432902</v>
      </c>
      <c r="D313" s="0" t="n">
        <v>1674</v>
      </c>
      <c r="E313" s="0" t="n">
        <f aca="false">IF(ISNUMBER($BA313),$BA313,IF(AND(ISNUMBER($D313),ISNUMBER($BW313),ISNUMBER($BX313)),$D313*($BX313-$BW313+1),""))</f>
        <v>1674</v>
      </c>
      <c r="H313" s="0" t="s">
        <v>118</v>
      </c>
      <c r="I313" s="0" t="s">
        <v>119</v>
      </c>
      <c r="J313" s="0" t="n">
        <f aca="false">IF($BW313&lt;&gt;"",$BW313,"")</f>
        <v>1995</v>
      </c>
      <c r="K313" s="0" t="n">
        <f aca="false">IF($BX313&lt;&gt;"",$BX313,"")</f>
        <v>2006</v>
      </c>
      <c r="L313" s="0" t="n">
        <f aca="false">IF(AND(ISNUMBER($BW313),ISNUMBER($BX313)),($BW313+$BX313)/2,"")</f>
        <v>2000.5</v>
      </c>
      <c r="M313" s="0" t="n">
        <f aca="false">IF($L313&lt;&gt;"",$L313,"")</f>
        <v>2000.5</v>
      </c>
      <c r="N313" s="0" t="n">
        <f aca="false">IF(AND(ISNUMBER($BW313),ISNUMBER($BX313)),MIN(1,MAX(0,($BX313-2016+1)/($BX313-$BW313+1))),"")</f>
        <v>0</v>
      </c>
      <c r="O313" s="0" t="n">
        <f aca="false">IF(AND(ISNUMBER($BW313),ISNUMBER($BX313)),MIN(1,MAX(0,($BX313-2017+1)/($BX313-$BW313+1))),"")</f>
        <v>0</v>
      </c>
      <c r="P313" s="0" t="n">
        <f aca="false">IF(AND(ISNUMBER($BW313),ISNUMBER($BX313)),MIN(1,MAX(0,($BX313-2018+1)/($BX313-$BW313+1))),"")</f>
        <v>0</v>
      </c>
      <c r="Q313" s="0" t="n">
        <f aca="false">IF(AND(ISNUMBER($BW313),ISNUMBER($BX313)),MIN(1,MAX(0,($BX313-2019+1)/($BX313-$BW313+1))),"")</f>
        <v>0</v>
      </c>
      <c r="R313" s="0" t="n">
        <f aca="false">IF(AND(ISNUMBER($BW313),ISNUMBER($BX313)),MIN(1,MAX(0,($BX313-2016+1)/($BX313-$BW313+1))),"")</f>
        <v>0</v>
      </c>
      <c r="S313" s="0" t="n">
        <f aca="false">IF($L313&lt;&gt;"",IF($L313&gt;=2015.5,1,0),"")</f>
        <v>0</v>
      </c>
      <c r="T313" s="0" t="n">
        <f aca="false">IF($L313&lt;&gt;"",IF($L313&gt;=2016,1,0),"")</f>
        <v>0</v>
      </c>
      <c r="U313" s="0" t="n">
        <f aca="false">IF(ISNUMBER($BX313),IF($BX313&gt;=2016,1,0),"")</f>
        <v>0</v>
      </c>
      <c r="V313" s="0" t="n">
        <f aca="false">IF(ISNUMBER($BW313),IF($BW313&gt;=2016,1,0),"")</f>
        <v>0</v>
      </c>
      <c r="W313" s="0" t="str">
        <f aca="false">IF(AND(ISNUMBER($BW313),ISNUMBER($BX313)),IF($BW313&gt;=2016,"post-only",IF($BX313&lt;2016,"pre-only","mixed")),"")</f>
        <v>pre-only</v>
      </c>
      <c r="X313" s="0" t="n">
        <f aca="false">IF(AND(ISNUMBER($BW313),ISNUMBER($BX313)),MIN(1,MAX(0,($BX313-2017+1)/($BX313-$BW313+1))),"")</f>
        <v>0</v>
      </c>
      <c r="Y313" s="0" t="n">
        <f aca="false">IF(AND(ISNUMBER($BW313),ISNUMBER($BX313)),MIN(1,MAX(0,($BX313-2018+1)/($BX313-$BW313+1))),"")</f>
        <v>0</v>
      </c>
      <c r="Z313" s="0" t="n">
        <f aca="false">IF(AND(ISNUMBER($BW313),ISNUMBER($BX313)),MIN(1,MAX(0,($BX313-2019+1)/($BX313-$BW313+1))),"")</f>
        <v>0</v>
      </c>
      <c r="AA313" s="0" t="n">
        <f aca="false">IF(ISNUMBER($BX313),IF($BX313&gt;=2017,1,0),"")</f>
        <v>0</v>
      </c>
      <c r="AB313" s="0" t="n">
        <f aca="false">IF(ISNUMBER($BX313),IF($BX313&gt;=2018,1,0),"")</f>
        <v>0</v>
      </c>
      <c r="AC313" s="0" t="n">
        <f aca="false">IF(ISNUMBER($BX313),IF($BX313&gt;=2019,1,0),"")</f>
        <v>0</v>
      </c>
      <c r="AD313" s="0" t="n">
        <f aca="false">IF($L313&lt;&gt;"",IF($L313&gt;2013,1,0),"")</f>
        <v>0</v>
      </c>
      <c r="AE313" s="0" t="n">
        <f aca="false">IF($L313&lt;&gt;"",1+IF($L313&gt;2011,1,0)+IF($L313&gt;2014,1,0),"")</f>
        <v>1</v>
      </c>
      <c r="AF313" s="0" t="s">
        <v>310</v>
      </c>
      <c r="AG313" s="0" t="s">
        <v>88</v>
      </c>
      <c r="AH313" s="0" t="s">
        <v>89</v>
      </c>
      <c r="AI313" s="0" t="s">
        <v>334</v>
      </c>
      <c r="AJ313" s="0" t="s">
        <v>334</v>
      </c>
      <c r="AK313" s="0" t="str">
        <f aca="false">IF(AND($CF313&lt;&gt;"",IFERROR(INDEX(subsample_country_map!$B:$B,MATCH($CF313,subsample_country_map!$A:$A,0)),"")&lt;&gt;""),INDEX(subsample_country_map!$B:$B,MATCH($CF313,subsample_country_map!$A:$A,0)),INDEX(lookup!$AA:$AA,MATCH($A313,lookup!$A:$A,0)))</f>
        <v>1_US</v>
      </c>
      <c r="AL313" s="0" t="str">
        <f aca="false">IF(AND($CF313&lt;&gt;"",IFERROR(INDEX(subsample_country_map!$C:$C,MATCH($CF313,subsample_country_map!$A:$A,0)),"")&lt;&gt;""),INDEX(subsample_country_map!$C:$C,MATCH($CF313,subsample_country_map!$A:$A,0)),INDEX(lookup!$AB:$AB,MATCH($A313,lookup!$A:$A,0)))</f>
        <v>1_developed</v>
      </c>
      <c r="AM313" s="0" t="str">
        <f aca="false">IF(AND($CF313&lt;&gt;"",IFERROR(INDEX(subsample_country_map!$D:$D,MATCH($CF313,subsample_country_map!$A:$A,0)),"")&lt;&gt;""),INDEX(subsample_country_map!$D:$D,MATCH($CF313,subsample_country_map!$A:$A,0)),INDEX(lookup!$AC:$AC,MATCH($A313,lookup!$A:$A,0)))</f>
        <v>1_western</v>
      </c>
      <c r="AN313" s="0" t="str">
        <f aca="false">IF(AND($CF313&lt;&gt;"",IFERROR(INDEX(subsample_country_map!$E:$E,MATCH($CF313,subsample_country_map!$A:$A,0)),"")&lt;&gt;""),INDEX(subsample_country_map!$E:$E,MATCH($CF313,subsample_country_map!$A:$A,0)),INDEX(lookup!$AD:$AD,MATCH($A313,lookup!$A:$A,0)))</f>
        <v>1_common law</v>
      </c>
      <c r="AO313" s="0" t="str">
        <f aca="false">INDEX(lookup!$Y:$Y,MATCH($A313,lookup!$A:$A,0))</f>
        <v>1_not published</v>
      </c>
      <c r="AP313" s="0" t="str">
        <f aca="false">INDEX(lookup!$Z:$Z,MATCH($A313,lookup!$A:$A,0))</f>
        <v>99_NCE</v>
      </c>
      <c r="AQ313" s="0" t="str">
        <f aca="false">INDEX(lookup!$W:$W,MATCH($A313,lookup!$A:$A,0))</f>
        <v>1_fin/acc/econ</v>
      </c>
      <c r="AS313" s="0" t="s">
        <v>91</v>
      </c>
      <c r="AT313" s="0" t="s">
        <v>111</v>
      </c>
      <c r="AU313" s="0" t="s">
        <v>311</v>
      </c>
      <c r="AV313" s="0" t="s">
        <v>1252</v>
      </c>
      <c r="AX313" s="0" t="s">
        <v>1253</v>
      </c>
      <c r="BA313" s="0" t="n">
        <v>1674</v>
      </c>
      <c r="BB313" s="0" t="s">
        <v>95</v>
      </c>
      <c r="BC313" s="0" t="s">
        <v>868</v>
      </c>
      <c r="BD313" s="0" t="s">
        <v>33</v>
      </c>
      <c r="BE313" s="0" t="s">
        <v>389</v>
      </c>
      <c r="BF313" s="0" t="s">
        <v>1123</v>
      </c>
      <c r="BG313" s="0" t="s">
        <v>1124</v>
      </c>
      <c r="BH313" s="0" t="s">
        <v>1125</v>
      </c>
      <c r="BI313" s="0" t="s">
        <v>1180</v>
      </c>
      <c r="BJ313" s="0" t="s">
        <v>987</v>
      </c>
      <c r="BK313" s="0" t="s">
        <v>584</v>
      </c>
      <c r="BL313" s="0" t="s">
        <v>1254</v>
      </c>
      <c r="BM313" s="0" t="s">
        <v>961</v>
      </c>
      <c r="BN313" s="0" t="s">
        <v>929</v>
      </c>
      <c r="BO313" s="0" t="s">
        <v>769</v>
      </c>
      <c r="BP313" s="0" t="s">
        <v>904</v>
      </c>
      <c r="BQ313" s="0" t="s">
        <v>127</v>
      </c>
      <c r="BT313" s="0" t="n">
        <v>0</v>
      </c>
      <c r="BU313" s="0" t="s">
        <v>911</v>
      </c>
      <c r="BW313" s="0" t="n">
        <v>1995</v>
      </c>
      <c r="BX313" s="0" t="n">
        <v>2006</v>
      </c>
      <c r="BY313" s="0" t="s">
        <v>912</v>
      </c>
      <c r="BZ313" s="0" t="n">
        <v>2000.5</v>
      </c>
      <c r="CA313" s="0" t="n">
        <v>0</v>
      </c>
      <c r="CB313" s="0" t="n">
        <v>0</v>
      </c>
      <c r="CC313" s="0" t="n">
        <v>0</v>
      </c>
      <c r="CD313" s="0" t="n">
        <v>-0.0359208178790891</v>
      </c>
      <c r="CE313" s="0" t="n">
        <v>1</v>
      </c>
    </row>
    <row r="314" customFormat="false" ht="15" hidden="false" customHeight="false" outlineLevel="0" collapsed="false">
      <c r="A314" s="0" t="s">
        <v>904</v>
      </c>
      <c r="B314" s="0" t="n">
        <v>1619</v>
      </c>
      <c r="C314" s="0" t="n">
        <v>-0.0202820113532177</v>
      </c>
      <c r="D314" s="0" t="n">
        <v>1674</v>
      </c>
      <c r="E314" s="0" t="n">
        <f aca="false">IF(ISNUMBER($BA314),$BA314,IF(AND(ISNUMBER($D314),ISNUMBER($BW314),ISNUMBER($BX314)),$D314*($BX314-$BW314+1),""))</f>
        <v>1674</v>
      </c>
      <c r="H314" s="0" t="s">
        <v>118</v>
      </c>
      <c r="I314" s="0" t="s">
        <v>119</v>
      </c>
      <c r="J314" s="0" t="n">
        <f aca="false">IF($BW314&lt;&gt;"",$BW314,"")</f>
        <v>1995</v>
      </c>
      <c r="K314" s="0" t="n">
        <f aca="false">IF($BX314&lt;&gt;"",$BX314,"")</f>
        <v>2006</v>
      </c>
      <c r="L314" s="0" t="n">
        <f aca="false">IF(AND(ISNUMBER($BW314),ISNUMBER($BX314)),($BW314+$BX314)/2,"")</f>
        <v>2000.5</v>
      </c>
      <c r="M314" s="0" t="n">
        <f aca="false">IF($L314&lt;&gt;"",$L314,"")</f>
        <v>2000.5</v>
      </c>
      <c r="N314" s="0" t="n">
        <f aca="false">IF(AND(ISNUMBER($BW314),ISNUMBER($BX314)),MIN(1,MAX(0,($BX314-2016+1)/($BX314-$BW314+1))),"")</f>
        <v>0</v>
      </c>
      <c r="O314" s="0" t="n">
        <f aca="false">IF(AND(ISNUMBER($BW314),ISNUMBER($BX314)),MIN(1,MAX(0,($BX314-2017+1)/($BX314-$BW314+1))),"")</f>
        <v>0</v>
      </c>
      <c r="P314" s="0" t="n">
        <f aca="false">IF(AND(ISNUMBER($BW314),ISNUMBER($BX314)),MIN(1,MAX(0,($BX314-2018+1)/($BX314-$BW314+1))),"")</f>
        <v>0</v>
      </c>
      <c r="Q314" s="0" t="n">
        <f aca="false">IF(AND(ISNUMBER($BW314),ISNUMBER($BX314)),MIN(1,MAX(0,($BX314-2019+1)/($BX314-$BW314+1))),"")</f>
        <v>0</v>
      </c>
      <c r="R314" s="0" t="n">
        <f aca="false">IF(AND(ISNUMBER($BW314),ISNUMBER($BX314)),MIN(1,MAX(0,($BX314-2016+1)/($BX314-$BW314+1))),"")</f>
        <v>0</v>
      </c>
      <c r="S314" s="0" t="n">
        <f aca="false">IF($L314&lt;&gt;"",IF($L314&gt;=2015.5,1,0),"")</f>
        <v>0</v>
      </c>
      <c r="T314" s="0" t="n">
        <f aca="false">IF($L314&lt;&gt;"",IF($L314&gt;=2016,1,0),"")</f>
        <v>0</v>
      </c>
      <c r="U314" s="0" t="n">
        <f aca="false">IF(ISNUMBER($BX314),IF($BX314&gt;=2016,1,0),"")</f>
        <v>0</v>
      </c>
      <c r="V314" s="0" t="n">
        <f aca="false">IF(ISNUMBER($BW314),IF($BW314&gt;=2016,1,0),"")</f>
        <v>0</v>
      </c>
      <c r="W314" s="0" t="str">
        <f aca="false">IF(AND(ISNUMBER($BW314),ISNUMBER($BX314)),IF($BW314&gt;=2016,"post-only",IF($BX314&lt;2016,"pre-only","mixed")),"")</f>
        <v>pre-only</v>
      </c>
      <c r="X314" s="0" t="n">
        <f aca="false">IF(AND(ISNUMBER($BW314),ISNUMBER($BX314)),MIN(1,MAX(0,($BX314-2017+1)/($BX314-$BW314+1))),"")</f>
        <v>0</v>
      </c>
      <c r="Y314" s="0" t="n">
        <f aca="false">IF(AND(ISNUMBER($BW314),ISNUMBER($BX314)),MIN(1,MAX(0,($BX314-2018+1)/($BX314-$BW314+1))),"")</f>
        <v>0</v>
      </c>
      <c r="Z314" s="0" t="n">
        <f aca="false">IF(AND(ISNUMBER($BW314),ISNUMBER($BX314)),MIN(1,MAX(0,($BX314-2019+1)/($BX314-$BW314+1))),"")</f>
        <v>0</v>
      </c>
      <c r="AA314" s="0" t="n">
        <f aca="false">IF(ISNUMBER($BX314),IF($BX314&gt;=2017,1,0),"")</f>
        <v>0</v>
      </c>
      <c r="AB314" s="0" t="n">
        <f aca="false">IF(ISNUMBER($BX314),IF($BX314&gt;=2018,1,0),"")</f>
        <v>0</v>
      </c>
      <c r="AC314" s="0" t="n">
        <f aca="false">IF(ISNUMBER($BX314),IF($BX314&gt;=2019,1,0),"")</f>
        <v>0</v>
      </c>
      <c r="AD314" s="0" t="n">
        <f aca="false">IF($L314&lt;&gt;"",IF($L314&gt;2013,1,0),"")</f>
        <v>0</v>
      </c>
      <c r="AE314" s="0" t="n">
        <f aca="false">IF($L314&lt;&gt;"",1+IF($L314&gt;2011,1,0)+IF($L314&gt;2014,1,0),"")</f>
        <v>1</v>
      </c>
      <c r="AF314" s="0" t="s">
        <v>310</v>
      </c>
      <c r="AG314" s="0" t="s">
        <v>88</v>
      </c>
      <c r="AH314" s="0" t="s">
        <v>89</v>
      </c>
      <c r="AI314" s="0" t="s">
        <v>334</v>
      </c>
      <c r="AJ314" s="0" t="s">
        <v>334</v>
      </c>
      <c r="AK314" s="0" t="str">
        <f aca="false">IF(AND($CF314&lt;&gt;"",IFERROR(INDEX(subsample_country_map!$B:$B,MATCH($CF314,subsample_country_map!$A:$A,0)),"")&lt;&gt;""),INDEX(subsample_country_map!$B:$B,MATCH($CF314,subsample_country_map!$A:$A,0)),INDEX(lookup!$AA:$AA,MATCH($A314,lookup!$A:$A,0)))</f>
        <v>1_US</v>
      </c>
      <c r="AL314" s="0" t="str">
        <f aca="false">IF(AND($CF314&lt;&gt;"",IFERROR(INDEX(subsample_country_map!$C:$C,MATCH($CF314,subsample_country_map!$A:$A,0)),"")&lt;&gt;""),INDEX(subsample_country_map!$C:$C,MATCH($CF314,subsample_country_map!$A:$A,0)),INDEX(lookup!$AB:$AB,MATCH($A314,lookup!$A:$A,0)))</f>
        <v>1_developed</v>
      </c>
      <c r="AM314" s="0" t="str">
        <f aca="false">IF(AND($CF314&lt;&gt;"",IFERROR(INDEX(subsample_country_map!$D:$D,MATCH($CF314,subsample_country_map!$A:$A,0)),"")&lt;&gt;""),INDEX(subsample_country_map!$D:$D,MATCH($CF314,subsample_country_map!$A:$A,0)),INDEX(lookup!$AC:$AC,MATCH($A314,lookup!$A:$A,0)))</f>
        <v>1_western</v>
      </c>
      <c r="AN314" s="0" t="str">
        <f aca="false">IF(AND($CF314&lt;&gt;"",IFERROR(INDEX(subsample_country_map!$E:$E,MATCH($CF314,subsample_country_map!$A:$A,0)),"")&lt;&gt;""),INDEX(subsample_country_map!$E:$E,MATCH($CF314,subsample_country_map!$A:$A,0)),INDEX(lookup!$AD:$AD,MATCH($A314,lookup!$A:$A,0)))</f>
        <v>1_common law</v>
      </c>
      <c r="AO314" s="0" t="str">
        <f aca="false">INDEX(lookup!$Y:$Y,MATCH($A314,lookup!$A:$A,0))</f>
        <v>1_not published</v>
      </c>
      <c r="AP314" s="0" t="str">
        <f aca="false">INDEX(lookup!$Z:$Z,MATCH($A314,lookup!$A:$A,0))</f>
        <v>99_NCE</v>
      </c>
      <c r="AQ314" s="0" t="str">
        <f aca="false">INDEX(lookup!$W:$W,MATCH($A314,lookup!$A:$A,0))</f>
        <v>1_fin/acc/econ</v>
      </c>
      <c r="AS314" s="0" t="s">
        <v>91</v>
      </c>
      <c r="AT314" s="0" t="s">
        <v>397</v>
      </c>
      <c r="AU314" s="0" t="s">
        <v>311</v>
      </c>
      <c r="AV314" s="0" t="s">
        <v>1255</v>
      </c>
      <c r="AX314" s="0" t="s">
        <v>1256</v>
      </c>
      <c r="BA314" s="0" t="n">
        <v>1674</v>
      </c>
      <c r="BB314" s="0" t="s">
        <v>95</v>
      </c>
      <c r="BC314" s="0" t="s">
        <v>868</v>
      </c>
      <c r="BD314" s="0" t="s">
        <v>33</v>
      </c>
      <c r="BE314" s="0" t="s">
        <v>389</v>
      </c>
      <c r="BF314" s="0" t="s">
        <v>1123</v>
      </c>
      <c r="BG314" s="0" t="s">
        <v>1124</v>
      </c>
      <c r="BH314" s="0" t="s">
        <v>1125</v>
      </c>
      <c r="BI314" s="0" t="s">
        <v>1180</v>
      </c>
      <c r="BJ314" s="0" t="s">
        <v>987</v>
      </c>
      <c r="BK314" s="0" t="s">
        <v>584</v>
      </c>
      <c r="BL314" s="0" t="s">
        <v>1257</v>
      </c>
      <c r="BM314" s="0" t="s">
        <v>965</v>
      </c>
      <c r="BN314" s="0" t="s">
        <v>929</v>
      </c>
      <c r="BO314" s="0" t="s">
        <v>769</v>
      </c>
      <c r="BP314" s="0" t="s">
        <v>904</v>
      </c>
      <c r="BQ314" s="0" t="s">
        <v>127</v>
      </c>
      <c r="BT314" s="0" t="n">
        <v>0</v>
      </c>
      <c r="BU314" s="0" t="s">
        <v>911</v>
      </c>
      <c r="BW314" s="0" t="n">
        <v>1995</v>
      </c>
      <c r="BX314" s="0" t="n">
        <v>2006</v>
      </c>
      <c r="BY314" s="0" t="s">
        <v>912</v>
      </c>
      <c r="BZ314" s="0" t="n">
        <v>2000.5</v>
      </c>
      <c r="CA314" s="0" t="n">
        <v>0</v>
      </c>
      <c r="CB314" s="0" t="n">
        <v>0</v>
      </c>
      <c r="CC314" s="0" t="n">
        <v>0</v>
      </c>
      <c r="CD314" s="0" t="n">
        <v>-0.020284793109124</v>
      </c>
      <c r="CE314" s="0" t="n">
        <v>1</v>
      </c>
    </row>
    <row r="315" customFormat="false" ht="15" hidden="false" customHeight="false" outlineLevel="0" collapsed="false">
      <c r="A315" s="0" t="s">
        <v>904</v>
      </c>
      <c r="B315" s="0" t="n">
        <v>1620</v>
      </c>
      <c r="C315" s="0" t="n">
        <v>-0.0266314435759706</v>
      </c>
      <c r="D315" s="0" t="n">
        <v>1674</v>
      </c>
      <c r="E315" s="0" t="n">
        <f aca="false">IF(ISNUMBER($BA315),$BA315,IF(AND(ISNUMBER($D315),ISNUMBER($BW315),ISNUMBER($BX315)),$D315*($BX315-$BW315+1),""))</f>
        <v>1674</v>
      </c>
      <c r="H315" s="0" t="s">
        <v>118</v>
      </c>
      <c r="I315" s="0" t="s">
        <v>119</v>
      </c>
      <c r="J315" s="0" t="n">
        <f aca="false">IF($BW315&lt;&gt;"",$BW315,"")</f>
        <v>1995</v>
      </c>
      <c r="K315" s="0" t="n">
        <f aca="false">IF($BX315&lt;&gt;"",$BX315,"")</f>
        <v>2006</v>
      </c>
      <c r="L315" s="0" t="n">
        <f aca="false">IF(AND(ISNUMBER($BW315),ISNUMBER($BX315)),($BW315+$BX315)/2,"")</f>
        <v>2000.5</v>
      </c>
      <c r="M315" s="0" t="n">
        <f aca="false">IF($L315&lt;&gt;"",$L315,"")</f>
        <v>2000.5</v>
      </c>
      <c r="N315" s="0" t="n">
        <f aca="false">IF(AND(ISNUMBER($BW315),ISNUMBER($BX315)),MIN(1,MAX(0,($BX315-2016+1)/($BX315-$BW315+1))),"")</f>
        <v>0</v>
      </c>
      <c r="O315" s="0" t="n">
        <f aca="false">IF(AND(ISNUMBER($BW315),ISNUMBER($BX315)),MIN(1,MAX(0,($BX315-2017+1)/($BX315-$BW315+1))),"")</f>
        <v>0</v>
      </c>
      <c r="P315" s="0" t="n">
        <f aca="false">IF(AND(ISNUMBER($BW315),ISNUMBER($BX315)),MIN(1,MAX(0,($BX315-2018+1)/($BX315-$BW315+1))),"")</f>
        <v>0</v>
      </c>
      <c r="Q315" s="0" t="n">
        <f aca="false">IF(AND(ISNUMBER($BW315),ISNUMBER($BX315)),MIN(1,MAX(0,($BX315-2019+1)/($BX315-$BW315+1))),"")</f>
        <v>0</v>
      </c>
      <c r="R315" s="0" t="n">
        <f aca="false">IF(AND(ISNUMBER($BW315),ISNUMBER($BX315)),MIN(1,MAX(0,($BX315-2016+1)/($BX315-$BW315+1))),"")</f>
        <v>0</v>
      </c>
      <c r="S315" s="0" t="n">
        <f aca="false">IF($L315&lt;&gt;"",IF($L315&gt;=2015.5,1,0),"")</f>
        <v>0</v>
      </c>
      <c r="T315" s="0" t="n">
        <f aca="false">IF($L315&lt;&gt;"",IF($L315&gt;=2016,1,0),"")</f>
        <v>0</v>
      </c>
      <c r="U315" s="0" t="n">
        <f aca="false">IF(ISNUMBER($BX315),IF($BX315&gt;=2016,1,0),"")</f>
        <v>0</v>
      </c>
      <c r="V315" s="0" t="n">
        <f aca="false">IF(ISNUMBER($BW315),IF($BW315&gt;=2016,1,0),"")</f>
        <v>0</v>
      </c>
      <c r="W315" s="0" t="str">
        <f aca="false">IF(AND(ISNUMBER($BW315),ISNUMBER($BX315)),IF($BW315&gt;=2016,"post-only",IF($BX315&lt;2016,"pre-only","mixed")),"")</f>
        <v>pre-only</v>
      </c>
      <c r="X315" s="0" t="n">
        <f aca="false">IF(AND(ISNUMBER($BW315),ISNUMBER($BX315)),MIN(1,MAX(0,($BX315-2017+1)/($BX315-$BW315+1))),"")</f>
        <v>0</v>
      </c>
      <c r="Y315" s="0" t="n">
        <f aca="false">IF(AND(ISNUMBER($BW315),ISNUMBER($BX315)),MIN(1,MAX(0,($BX315-2018+1)/($BX315-$BW315+1))),"")</f>
        <v>0</v>
      </c>
      <c r="Z315" s="0" t="n">
        <f aca="false">IF(AND(ISNUMBER($BW315),ISNUMBER($BX315)),MIN(1,MAX(0,($BX315-2019+1)/($BX315-$BW315+1))),"")</f>
        <v>0</v>
      </c>
      <c r="AA315" s="0" t="n">
        <f aca="false">IF(ISNUMBER($BX315),IF($BX315&gt;=2017,1,0),"")</f>
        <v>0</v>
      </c>
      <c r="AB315" s="0" t="n">
        <f aca="false">IF(ISNUMBER($BX315),IF($BX315&gt;=2018,1,0),"")</f>
        <v>0</v>
      </c>
      <c r="AC315" s="0" t="n">
        <f aca="false">IF(ISNUMBER($BX315),IF($BX315&gt;=2019,1,0),"")</f>
        <v>0</v>
      </c>
      <c r="AD315" s="0" t="n">
        <f aca="false">IF($L315&lt;&gt;"",IF($L315&gt;2013,1,0),"")</f>
        <v>0</v>
      </c>
      <c r="AE315" s="0" t="n">
        <f aca="false">IF($L315&lt;&gt;"",1+IF($L315&gt;2011,1,0)+IF($L315&gt;2014,1,0),"")</f>
        <v>1</v>
      </c>
      <c r="AF315" s="0" t="s">
        <v>310</v>
      </c>
      <c r="AG315" s="0" t="s">
        <v>88</v>
      </c>
      <c r="AH315" s="0" t="s">
        <v>89</v>
      </c>
      <c r="AI315" s="0" t="s">
        <v>334</v>
      </c>
      <c r="AJ315" s="0" t="s">
        <v>334</v>
      </c>
      <c r="AK315" s="0" t="str">
        <f aca="false">IF(AND($CF315&lt;&gt;"",IFERROR(INDEX(subsample_country_map!$B:$B,MATCH($CF315,subsample_country_map!$A:$A,0)),"")&lt;&gt;""),INDEX(subsample_country_map!$B:$B,MATCH($CF315,subsample_country_map!$A:$A,0)),INDEX(lookup!$AA:$AA,MATCH($A315,lookup!$A:$A,0)))</f>
        <v>1_US</v>
      </c>
      <c r="AL315" s="0" t="str">
        <f aca="false">IF(AND($CF315&lt;&gt;"",IFERROR(INDEX(subsample_country_map!$C:$C,MATCH($CF315,subsample_country_map!$A:$A,0)),"")&lt;&gt;""),INDEX(subsample_country_map!$C:$C,MATCH($CF315,subsample_country_map!$A:$A,0)),INDEX(lookup!$AB:$AB,MATCH($A315,lookup!$A:$A,0)))</f>
        <v>1_developed</v>
      </c>
      <c r="AM315" s="0" t="str">
        <f aca="false">IF(AND($CF315&lt;&gt;"",IFERROR(INDEX(subsample_country_map!$D:$D,MATCH($CF315,subsample_country_map!$A:$A,0)),"")&lt;&gt;""),INDEX(subsample_country_map!$D:$D,MATCH($CF315,subsample_country_map!$A:$A,0)),INDEX(lookup!$AC:$AC,MATCH($A315,lookup!$A:$A,0)))</f>
        <v>1_western</v>
      </c>
      <c r="AN315" s="0" t="str">
        <f aca="false">IF(AND($CF315&lt;&gt;"",IFERROR(INDEX(subsample_country_map!$E:$E,MATCH($CF315,subsample_country_map!$A:$A,0)),"")&lt;&gt;""),INDEX(subsample_country_map!$E:$E,MATCH($CF315,subsample_country_map!$A:$A,0)),INDEX(lookup!$AD:$AD,MATCH($A315,lookup!$A:$A,0)))</f>
        <v>1_common law</v>
      </c>
      <c r="AO315" s="0" t="str">
        <f aca="false">INDEX(lookup!$Y:$Y,MATCH($A315,lookup!$A:$A,0))</f>
        <v>1_not published</v>
      </c>
      <c r="AP315" s="0" t="str">
        <f aca="false">INDEX(lookup!$Z:$Z,MATCH($A315,lookup!$A:$A,0))</f>
        <v>99_NCE</v>
      </c>
      <c r="AQ315" s="0" t="str">
        <f aca="false">INDEX(lookup!$W:$W,MATCH($A315,lookup!$A:$A,0))</f>
        <v>1_fin/acc/econ</v>
      </c>
      <c r="AS315" s="0" t="s">
        <v>91</v>
      </c>
      <c r="AT315" s="0" t="s">
        <v>397</v>
      </c>
      <c r="AU315" s="0" t="s">
        <v>311</v>
      </c>
      <c r="AV315" s="0" t="s">
        <v>1258</v>
      </c>
      <c r="AX315" s="0" t="s">
        <v>1259</v>
      </c>
      <c r="BA315" s="0" t="n">
        <v>1674</v>
      </c>
      <c r="BB315" s="0" t="s">
        <v>95</v>
      </c>
      <c r="BC315" s="0" t="s">
        <v>868</v>
      </c>
      <c r="BD315" s="0" t="s">
        <v>33</v>
      </c>
      <c r="BE315" s="0" t="s">
        <v>389</v>
      </c>
      <c r="BF315" s="0" t="s">
        <v>1123</v>
      </c>
      <c r="BG315" s="0" t="s">
        <v>1124</v>
      </c>
      <c r="BH315" s="0" t="s">
        <v>1125</v>
      </c>
      <c r="BI315" s="0" t="s">
        <v>1180</v>
      </c>
      <c r="BJ315" s="0" t="s">
        <v>987</v>
      </c>
      <c r="BK315" s="0" t="s">
        <v>584</v>
      </c>
      <c r="BL315" s="0" t="s">
        <v>1260</v>
      </c>
      <c r="BM315" s="0" t="s">
        <v>969</v>
      </c>
      <c r="BN315" s="0" t="s">
        <v>929</v>
      </c>
      <c r="BO315" s="0" t="s">
        <v>769</v>
      </c>
      <c r="BP315" s="0" t="s">
        <v>904</v>
      </c>
      <c r="BQ315" s="0" t="s">
        <v>127</v>
      </c>
      <c r="BT315" s="0" t="n">
        <v>0</v>
      </c>
      <c r="BU315" s="0" t="s">
        <v>911</v>
      </c>
      <c r="BW315" s="0" t="n">
        <v>1995</v>
      </c>
      <c r="BX315" s="0" t="n">
        <v>2006</v>
      </c>
      <c r="BY315" s="0" t="s">
        <v>912</v>
      </c>
      <c r="BZ315" s="0" t="n">
        <v>2000.5</v>
      </c>
      <c r="CA315" s="0" t="n">
        <v>0</v>
      </c>
      <c r="CB315" s="0" t="n">
        <v>0</v>
      </c>
      <c r="CC315" s="0" t="n">
        <v>0</v>
      </c>
      <c r="CD315" s="0" t="n">
        <v>-0.0266377422297118</v>
      </c>
      <c r="CE315" s="0" t="n">
        <v>1</v>
      </c>
    </row>
    <row r="316" customFormat="false" ht="15" hidden="false" customHeight="false" outlineLevel="0" collapsed="false">
      <c r="A316" s="0" t="s">
        <v>904</v>
      </c>
      <c r="B316" s="0" t="n">
        <v>1621</v>
      </c>
      <c r="C316" s="0" t="n">
        <v>-0.0505286275186637</v>
      </c>
      <c r="D316" s="0" t="n">
        <v>1674</v>
      </c>
      <c r="E316" s="0" t="n">
        <f aca="false">IF(ISNUMBER($BA316),$BA316,IF(AND(ISNUMBER($D316),ISNUMBER($BW316),ISNUMBER($BX316)),$D316*($BX316-$BW316+1),""))</f>
        <v>1674</v>
      </c>
      <c r="H316" s="0" t="s">
        <v>118</v>
      </c>
      <c r="I316" s="0" t="s">
        <v>119</v>
      </c>
      <c r="J316" s="0" t="n">
        <f aca="false">IF($BW316&lt;&gt;"",$BW316,"")</f>
        <v>1995</v>
      </c>
      <c r="K316" s="0" t="n">
        <f aca="false">IF($BX316&lt;&gt;"",$BX316,"")</f>
        <v>2006</v>
      </c>
      <c r="L316" s="0" t="n">
        <f aca="false">IF(AND(ISNUMBER($BW316),ISNUMBER($BX316)),($BW316+$BX316)/2,"")</f>
        <v>2000.5</v>
      </c>
      <c r="M316" s="0" t="n">
        <f aca="false">IF($L316&lt;&gt;"",$L316,"")</f>
        <v>2000.5</v>
      </c>
      <c r="N316" s="0" t="n">
        <f aca="false">IF(AND(ISNUMBER($BW316),ISNUMBER($BX316)),MIN(1,MAX(0,($BX316-2016+1)/($BX316-$BW316+1))),"")</f>
        <v>0</v>
      </c>
      <c r="O316" s="0" t="n">
        <f aca="false">IF(AND(ISNUMBER($BW316),ISNUMBER($BX316)),MIN(1,MAX(0,($BX316-2017+1)/($BX316-$BW316+1))),"")</f>
        <v>0</v>
      </c>
      <c r="P316" s="0" t="n">
        <f aca="false">IF(AND(ISNUMBER($BW316),ISNUMBER($BX316)),MIN(1,MAX(0,($BX316-2018+1)/($BX316-$BW316+1))),"")</f>
        <v>0</v>
      </c>
      <c r="Q316" s="0" t="n">
        <f aca="false">IF(AND(ISNUMBER($BW316),ISNUMBER($BX316)),MIN(1,MAX(0,($BX316-2019+1)/($BX316-$BW316+1))),"")</f>
        <v>0</v>
      </c>
      <c r="R316" s="0" t="n">
        <f aca="false">IF(AND(ISNUMBER($BW316),ISNUMBER($BX316)),MIN(1,MAX(0,($BX316-2016+1)/($BX316-$BW316+1))),"")</f>
        <v>0</v>
      </c>
      <c r="S316" s="0" t="n">
        <f aca="false">IF($L316&lt;&gt;"",IF($L316&gt;=2015.5,1,0),"")</f>
        <v>0</v>
      </c>
      <c r="T316" s="0" t="n">
        <f aca="false">IF($L316&lt;&gt;"",IF($L316&gt;=2016,1,0),"")</f>
        <v>0</v>
      </c>
      <c r="U316" s="0" t="n">
        <f aca="false">IF(ISNUMBER($BX316),IF($BX316&gt;=2016,1,0),"")</f>
        <v>0</v>
      </c>
      <c r="V316" s="0" t="n">
        <f aca="false">IF(ISNUMBER($BW316),IF($BW316&gt;=2016,1,0),"")</f>
        <v>0</v>
      </c>
      <c r="W316" s="0" t="str">
        <f aca="false">IF(AND(ISNUMBER($BW316),ISNUMBER($BX316)),IF($BW316&gt;=2016,"post-only",IF($BX316&lt;2016,"pre-only","mixed")),"")</f>
        <v>pre-only</v>
      </c>
      <c r="X316" s="0" t="n">
        <f aca="false">IF(AND(ISNUMBER($BW316),ISNUMBER($BX316)),MIN(1,MAX(0,($BX316-2017+1)/($BX316-$BW316+1))),"")</f>
        <v>0</v>
      </c>
      <c r="Y316" s="0" t="n">
        <f aca="false">IF(AND(ISNUMBER($BW316),ISNUMBER($BX316)),MIN(1,MAX(0,($BX316-2018+1)/($BX316-$BW316+1))),"")</f>
        <v>0</v>
      </c>
      <c r="Z316" s="0" t="n">
        <f aca="false">IF(AND(ISNUMBER($BW316),ISNUMBER($BX316)),MIN(1,MAX(0,($BX316-2019+1)/($BX316-$BW316+1))),"")</f>
        <v>0</v>
      </c>
      <c r="AA316" s="0" t="n">
        <f aca="false">IF(ISNUMBER($BX316),IF($BX316&gt;=2017,1,0),"")</f>
        <v>0</v>
      </c>
      <c r="AB316" s="0" t="n">
        <f aca="false">IF(ISNUMBER($BX316),IF($BX316&gt;=2018,1,0),"")</f>
        <v>0</v>
      </c>
      <c r="AC316" s="0" t="n">
        <f aca="false">IF(ISNUMBER($BX316),IF($BX316&gt;=2019,1,0),"")</f>
        <v>0</v>
      </c>
      <c r="AD316" s="0" t="n">
        <f aca="false">IF($L316&lt;&gt;"",IF($L316&gt;2013,1,0),"")</f>
        <v>0</v>
      </c>
      <c r="AE316" s="0" t="n">
        <f aca="false">IF($L316&lt;&gt;"",1+IF($L316&gt;2011,1,0)+IF($L316&gt;2014,1,0),"")</f>
        <v>1</v>
      </c>
      <c r="AF316" s="0" t="s">
        <v>310</v>
      </c>
      <c r="AG316" s="0" t="s">
        <v>88</v>
      </c>
      <c r="AH316" s="0" t="s">
        <v>89</v>
      </c>
      <c r="AI316" s="0" t="s">
        <v>334</v>
      </c>
      <c r="AJ316" s="0" t="s">
        <v>334</v>
      </c>
      <c r="AK316" s="0" t="str">
        <f aca="false">IF(AND($CF316&lt;&gt;"",IFERROR(INDEX(subsample_country_map!$B:$B,MATCH($CF316,subsample_country_map!$A:$A,0)),"")&lt;&gt;""),INDEX(subsample_country_map!$B:$B,MATCH($CF316,subsample_country_map!$A:$A,0)),INDEX(lookup!$AA:$AA,MATCH($A316,lookup!$A:$A,0)))</f>
        <v>1_US</v>
      </c>
      <c r="AL316" s="0" t="str">
        <f aca="false">IF(AND($CF316&lt;&gt;"",IFERROR(INDEX(subsample_country_map!$C:$C,MATCH($CF316,subsample_country_map!$A:$A,0)),"")&lt;&gt;""),INDEX(subsample_country_map!$C:$C,MATCH($CF316,subsample_country_map!$A:$A,0)),INDEX(lookup!$AB:$AB,MATCH($A316,lookup!$A:$A,0)))</f>
        <v>1_developed</v>
      </c>
      <c r="AM316" s="0" t="str">
        <f aca="false">IF(AND($CF316&lt;&gt;"",IFERROR(INDEX(subsample_country_map!$D:$D,MATCH($CF316,subsample_country_map!$A:$A,0)),"")&lt;&gt;""),INDEX(subsample_country_map!$D:$D,MATCH($CF316,subsample_country_map!$A:$A,0)),INDEX(lookup!$AC:$AC,MATCH($A316,lookup!$A:$A,0)))</f>
        <v>1_western</v>
      </c>
      <c r="AN316" s="0" t="str">
        <f aca="false">IF(AND($CF316&lt;&gt;"",IFERROR(INDEX(subsample_country_map!$E:$E,MATCH($CF316,subsample_country_map!$A:$A,0)),"")&lt;&gt;""),INDEX(subsample_country_map!$E:$E,MATCH($CF316,subsample_country_map!$A:$A,0)),INDEX(lookup!$AD:$AD,MATCH($A316,lookup!$A:$A,0)))</f>
        <v>1_common law</v>
      </c>
      <c r="AO316" s="0" t="str">
        <f aca="false">INDEX(lookup!$Y:$Y,MATCH($A316,lookup!$A:$A,0))</f>
        <v>1_not published</v>
      </c>
      <c r="AP316" s="0" t="str">
        <f aca="false">INDEX(lookup!$Z:$Z,MATCH($A316,lookup!$A:$A,0))</f>
        <v>99_NCE</v>
      </c>
      <c r="AQ316" s="0" t="str">
        <f aca="false">INDEX(lookup!$W:$W,MATCH($A316,lookup!$A:$A,0))</f>
        <v>1_fin/acc/econ</v>
      </c>
      <c r="AS316" s="0" t="s">
        <v>91</v>
      </c>
      <c r="AT316" s="0" t="s">
        <v>397</v>
      </c>
      <c r="AU316" s="0" t="s">
        <v>311</v>
      </c>
      <c r="AV316" s="0" t="s">
        <v>1261</v>
      </c>
      <c r="AX316" s="0" t="s">
        <v>1262</v>
      </c>
      <c r="BA316" s="0" t="n">
        <v>1674</v>
      </c>
      <c r="BB316" s="0" t="s">
        <v>95</v>
      </c>
      <c r="BC316" s="0" t="s">
        <v>868</v>
      </c>
      <c r="BD316" s="0" t="s">
        <v>33</v>
      </c>
      <c r="BE316" s="0" t="s">
        <v>389</v>
      </c>
      <c r="BF316" s="0" t="s">
        <v>1123</v>
      </c>
      <c r="BG316" s="0" t="s">
        <v>1124</v>
      </c>
      <c r="BH316" s="0" t="s">
        <v>1125</v>
      </c>
      <c r="BI316" s="0" t="s">
        <v>1180</v>
      </c>
      <c r="BJ316" s="0" t="s">
        <v>987</v>
      </c>
      <c r="BK316" s="0" t="s">
        <v>584</v>
      </c>
      <c r="BL316" s="0" t="s">
        <v>1263</v>
      </c>
      <c r="BM316" s="0" t="s">
        <v>973</v>
      </c>
      <c r="BN316" s="0" t="s">
        <v>929</v>
      </c>
      <c r="BO316" s="0" t="s">
        <v>769</v>
      </c>
      <c r="BP316" s="0" t="s">
        <v>904</v>
      </c>
      <c r="BQ316" s="0" t="s">
        <v>127</v>
      </c>
      <c r="BT316" s="0" t="n">
        <v>0</v>
      </c>
      <c r="BU316" s="0" t="s">
        <v>911</v>
      </c>
      <c r="BW316" s="0" t="n">
        <v>1995</v>
      </c>
      <c r="BX316" s="0" t="n">
        <v>2006</v>
      </c>
      <c r="BY316" s="0" t="s">
        <v>912</v>
      </c>
      <c r="BZ316" s="0" t="n">
        <v>2000.5</v>
      </c>
      <c r="CA316" s="0" t="n">
        <v>0</v>
      </c>
      <c r="CB316" s="0" t="n">
        <v>0</v>
      </c>
      <c r="CC316" s="0" t="n">
        <v>0</v>
      </c>
      <c r="CD316" s="0" t="n">
        <v>-0.0505716957706198</v>
      </c>
      <c r="CE316" s="0" t="n">
        <v>1</v>
      </c>
    </row>
    <row r="317" customFormat="false" ht="15" hidden="false" customHeight="false" outlineLevel="0" collapsed="false">
      <c r="A317" s="0" t="s">
        <v>904</v>
      </c>
      <c r="B317" s="0" t="n">
        <v>1622</v>
      </c>
      <c r="C317" s="0" t="n">
        <v>-0.0163733993117119</v>
      </c>
      <c r="D317" s="0" t="n">
        <v>1674</v>
      </c>
      <c r="E317" s="0" t="n">
        <f aca="false">IF(ISNUMBER($BA317),$BA317,IF(AND(ISNUMBER($D317),ISNUMBER($BW317),ISNUMBER($BX317)),$D317*($BX317-$BW317+1),""))</f>
        <v>1674</v>
      </c>
      <c r="H317" s="0" t="s">
        <v>118</v>
      </c>
      <c r="I317" s="0" t="s">
        <v>119</v>
      </c>
      <c r="J317" s="0" t="n">
        <f aca="false">IF($BW317&lt;&gt;"",$BW317,"")</f>
        <v>1995</v>
      </c>
      <c r="K317" s="0" t="n">
        <f aca="false">IF($BX317&lt;&gt;"",$BX317,"")</f>
        <v>2006</v>
      </c>
      <c r="L317" s="0" t="n">
        <f aca="false">IF(AND(ISNUMBER($BW317),ISNUMBER($BX317)),($BW317+$BX317)/2,"")</f>
        <v>2000.5</v>
      </c>
      <c r="M317" s="0" t="n">
        <f aca="false">IF($L317&lt;&gt;"",$L317,"")</f>
        <v>2000.5</v>
      </c>
      <c r="N317" s="0" t="n">
        <f aca="false">IF(AND(ISNUMBER($BW317),ISNUMBER($BX317)),MIN(1,MAX(0,($BX317-2016+1)/($BX317-$BW317+1))),"")</f>
        <v>0</v>
      </c>
      <c r="O317" s="0" t="n">
        <f aca="false">IF(AND(ISNUMBER($BW317),ISNUMBER($BX317)),MIN(1,MAX(0,($BX317-2017+1)/($BX317-$BW317+1))),"")</f>
        <v>0</v>
      </c>
      <c r="P317" s="0" t="n">
        <f aca="false">IF(AND(ISNUMBER($BW317),ISNUMBER($BX317)),MIN(1,MAX(0,($BX317-2018+1)/($BX317-$BW317+1))),"")</f>
        <v>0</v>
      </c>
      <c r="Q317" s="0" t="n">
        <f aca="false">IF(AND(ISNUMBER($BW317),ISNUMBER($BX317)),MIN(1,MAX(0,($BX317-2019+1)/($BX317-$BW317+1))),"")</f>
        <v>0</v>
      </c>
      <c r="R317" s="0" t="n">
        <f aca="false">IF(AND(ISNUMBER($BW317),ISNUMBER($BX317)),MIN(1,MAX(0,($BX317-2016+1)/($BX317-$BW317+1))),"")</f>
        <v>0</v>
      </c>
      <c r="S317" s="0" t="n">
        <f aca="false">IF($L317&lt;&gt;"",IF($L317&gt;=2015.5,1,0),"")</f>
        <v>0</v>
      </c>
      <c r="T317" s="0" t="n">
        <f aca="false">IF($L317&lt;&gt;"",IF($L317&gt;=2016,1,0),"")</f>
        <v>0</v>
      </c>
      <c r="U317" s="0" t="n">
        <f aca="false">IF(ISNUMBER($BX317),IF($BX317&gt;=2016,1,0),"")</f>
        <v>0</v>
      </c>
      <c r="V317" s="0" t="n">
        <f aca="false">IF(ISNUMBER($BW317),IF($BW317&gt;=2016,1,0),"")</f>
        <v>0</v>
      </c>
      <c r="W317" s="0" t="str">
        <f aca="false">IF(AND(ISNUMBER($BW317),ISNUMBER($BX317)),IF($BW317&gt;=2016,"post-only",IF($BX317&lt;2016,"pre-only","mixed")),"")</f>
        <v>pre-only</v>
      </c>
      <c r="X317" s="0" t="n">
        <f aca="false">IF(AND(ISNUMBER($BW317),ISNUMBER($BX317)),MIN(1,MAX(0,($BX317-2017+1)/($BX317-$BW317+1))),"")</f>
        <v>0</v>
      </c>
      <c r="Y317" s="0" t="n">
        <f aca="false">IF(AND(ISNUMBER($BW317),ISNUMBER($BX317)),MIN(1,MAX(0,($BX317-2018+1)/($BX317-$BW317+1))),"")</f>
        <v>0</v>
      </c>
      <c r="Z317" s="0" t="n">
        <f aca="false">IF(AND(ISNUMBER($BW317),ISNUMBER($BX317)),MIN(1,MAX(0,($BX317-2019+1)/($BX317-$BW317+1))),"")</f>
        <v>0</v>
      </c>
      <c r="AA317" s="0" t="n">
        <f aca="false">IF(ISNUMBER($BX317),IF($BX317&gt;=2017,1,0),"")</f>
        <v>0</v>
      </c>
      <c r="AB317" s="0" t="n">
        <f aca="false">IF(ISNUMBER($BX317),IF($BX317&gt;=2018,1,0),"")</f>
        <v>0</v>
      </c>
      <c r="AC317" s="0" t="n">
        <f aca="false">IF(ISNUMBER($BX317),IF($BX317&gt;=2019,1,0),"")</f>
        <v>0</v>
      </c>
      <c r="AD317" s="0" t="n">
        <f aca="false">IF($L317&lt;&gt;"",IF($L317&gt;2013,1,0),"")</f>
        <v>0</v>
      </c>
      <c r="AE317" s="0" t="n">
        <f aca="false">IF($L317&lt;&gt;"",1+IF($L317&gt;2011,1,0)+IF($L317&gt;2014,1,0),"")</f>
        <v>1</v>
      </c>
      <c r="AF317" s="0" t="s">
        <v>310</v>
      </c>
      <c r="AG317" s="0" t="s">
        <v>88</v>
      </c>
      <c r="AH317" s="0" t="s">
        <v>89</v>
      </c>
      <c r="AI317" s="0" t="s">
        <v>334</v>
      </c>
      <c r="AJ317" s="0" t="s">
        <v>334</v>
      </c>
      <c r="AK317" s="0" t="str">
        <f aca="false">IF(AND($CF317&lt;&gt;"",IFERROR(INDEX(subsample_country_map!$B:$B,MATCH($CF317,subsample_country_map!$A:$A,0)),"")&lt;&gt;""),INDEX(subsample_country_map!$B:$B,MATCH($CF317,subsample_country_map!$A:$A,0)),INDEX(lookup!$AA:$AA,MATCH($A317,lookup!$A:$A,0)))</f>
        <v>1_US</v>
      </c>
      <c r="AL317" s="0" t="str">
        <f aca="false">IF(AND($CF317&lt;&gt;"",IFERROR(INDEX(subsample_country_map!$C:$C,MATCH($CF317,subsample_country_map!$A:$A,0)),"")&lt;&gt;""),INDEX(subsample_country_map!$C:$C,MATCH($CF317,subsample_country_map!$A:$A,0)),INDEX(lookup!$AB:$AB,MATCH($A317,lookup!$A:$A,0)))</f>
        <v>1_developed</v>
      </c>
      <c r="AM317" s="0" t="str">
        <f aca="false">IF(AND($CF317&lt;&gt;"",IFERROR(INDEX(subsample_country_map!$D:$D,MATCH($CF317,subsample_country_map!$A:$A,0)),"")&lt;&gt;""),INDEX(subsample_country_map!$D:$D,MATCH($CF317,subsample_country_map!$A:$A,0)),INDEX(lookup!$AC:$AC,MATCH($A317,lookup!$A:$A,0)))</f>
        <v>1_western</v>
      </c>
      <c r="AN317" s="0" t="str">
        <f aca="false">IF(AND($CF317&lt;&gt;"",IFERROR(INDEX(subsample_country_map!$E:$E,MATCH($CF317,subsample_country_map!$A:$A,0)),"")&lt;&gt;""),INDEX(subsample_country_map!$E:$E,MATCH($CF317,subsample_country_map!$A:$A,0)),INDEX(lookup!$AD:$AD,MATCH($A317,lookup!$A:$A,0)))</f>
        <v>1_common law</v>
      </c>
      <c r="AO317" s="0" t="str">
        <f aca="false">INDEX(lookup!$Y:$Y,MATCH($A317,lookup!$A:$A,0))</f>
        <v>1_not published</v>
      </c>
      <c r="AP317" s="0" t="str">
        <f aca="false">INDEX(lookup!$Z:$Z,MATCH($A317,lookup!$A:$A,0))</f>
        <v>99_NCE</v>
      </c>
      <c r="AQ317" s="0" t="str">
        <f aca="false">INDEX(lookup!$W:$W,MATCH($A317,lookup!$A:$A,0))</f>
        <v>1_fin/acc/econ</v>
      </c>
      <c r="AS317" s="0" t="s">
        <v>91</v>
      </c>
      <c r="AT317" s="0" t="s">
        <v>397</v>
      </c>
      <c r="AU317" s="0" t="s">
        <v>311</v>
      </c>
      <c r="AV317" s="0" t="s">
        <v>1264</v>
      </c>
      <c r="AX317" s="0" t="s">
        <v>1265</v>
      </c>
      <c r="BA317" s="0" t="n">
        <v>1674</v>
      </c>
      <c r="BB317" s="0" t="s">
        <v>95</v>
      </c>
      <c r="BC317" s="0" t="s">
        <v>868</v>
      </c>
      <c r="BD317" s="0" t="s">
        <v>33</v>
      </c>
      <c r="BE317" s="0" t="s">
        <v>389</v>
      </c>
      <c r="BF317" s="0" t="s">
        <v>1123</v>
      </c>
      <c r="BG317" s="0" t="s">
        <v>1124</v>
      </c>
      <c r="BH317" s="0" t="s">
        <v>1125</v>
      </c>
      <c r="BI317" s="0" t="s">
        <v>1180</v>
      </c>
      <c r="BJ317" s="0" t="s">
        <v>987</v>
      </c>
      <c r="BK317" s="0" t="s">
        <v>584</v>
      </c>
      <c r="BL317" s="0" t="s">
        <v>1266</v>
      </c>
      <c r="BM317" s="0" t="s">
        <v>976</v>
      </c>
      <c r="BN317" s="0" t="s">
        <v>929</v>
      </c>
      <c r="BO317" s="0" t="s">
        <v>769</v>
      </c>
      <c r="BP317" s="0" t="s">
        <v>904</v>
      </c>
      <c r="BQ317" s="0" t="s">
        <v>127</v>
      </c>
      <c r="BT317" s="0" t="n">
        <v>0</v>
      </c>
      <c r="BU317" s="0" t="s">
        <v>911</v>
      </c>
      <c r="BW317" s="0" t="n">
        <v>1995</v>
      </c>
      <c r="BX317" s="0" t="n">
        <v>2006</v>
      </c>
      <c r="BY317" s="0" t="s">
        <v>912</v>
      </c>
      <c r="BZ317" s="0" t="n">
        <v>2000.5</v>
      </c>
      <c r="CA317" s="0" t="n">
        <v>0</v>
      </c>
      <c r="CB317" s="0" t="n">
        <v>0</v>
      </c>
      <c r="CC317" s="0" t="n">
        <v>0</v>
      </c>
      <c r="CD317" s="0" t="n">
        <v>-0.0163748627188563</v>
      </c>
      <c r="CE317" s="0" t="n">
        <v>1</v>
      </c>
    </row>
    <row r="318" customFormat="false" ht="15" hidden="false" customHeight="false" outlineLevel="0" collapsed="false">
      <c r="A318" s="0" t="s">
        <v>904</v>
      </c>
      <c r="B318" s="0" t="n">
        <v>1623</v>
      </c>
      <c r="C318" s="0" t="n">
        <v>-0.0485805314645143</v>
      </c>
      <c r="D318" s="0" t="n">
        <v>1674</v>
      </c>
      <c r="E318" s="0" t="n">
        <f aca="false">IF(ISNUMBER($BA318),$BA318,IF(AND(ISNUMBER($D318),ISNUMBER($BW318),ISNUMBER($BX318)),$D318*($BX318-$BW318+1),""))</f>
        <v>1674</v>
      </c>
      <c r="H318" s="0" t="s">
        <v>118</v>
      </c>
      <c r="I318" s="0" t="s">
        <v>119</v>
      </c>
      <c r="J318" s="0" t="n">
        <f aca="false">IF($BW318&lt;&gt;"",$BW318,"")</f>
        <v>1995</v>
      </c>
      <c r="K318" s="0" t="n">
        <f aca="false">IF($BX318&lt;&gt;"",$BX318,"")</f>
        <v>2006</v>
      </c>
      <c r="L318" s="0" t="n">
        <f aca="false">IF(AND(ISNUMBER($BW318),ISNUMBER($BX318)),($BW318+$BX318)/2,"")</f>
        <v>2000.5</v>
      </c>
      <c r="M318" s="0" t="n">
        <f aca="false">IF($L318&lt;&gt;"",$L318,"")</f>
        <v>2000.5</v>
      </c>
      <c r="N318" s="0" t="n">
        <f aca="false">IF(AND(ISNUMBER($BW318),ISNUMBER($BX318)),MIN(1,MAX(0,($BX318-2016+1)/($BX318-$BW318+1))),"")</f>
        <v>0</v>
      </c>
      <c r="O318" s="0" t="n">
        <f aca="false">IF(AND(ISNUMBER($BW318),ISNUMBER($BX318)),MIN(1,MAX(0,($BX318-2017+1)/($BX318-$BW318+1))),"")</f>
        <v>0</v>
      </c>
      <c r="P318" s="0" t="n">
        <f aca="false">IF(AND(ISNUMBER($BW318),ISNUMBER($BX318)),MIN(1,MAX(0,($BX318-2018+1)/($BX318-$BW318+1))),"")</f>
        <v>0</v>
      </c>
      <c r="Q318" s="0" t="n">
        <f aca="false">IF(AND(ISNUMBER($BW318),ISNUMBER($BX318)),MIN(1,MAX(0,($BX318-2019+1)/($BX318-$BW318+1))),"")</f>
        <v>0</v>
      </c>
      <c r="R318" s="0" t="n">
        <f aca="false">IF(AND(ISNUMBER($BW318),ISNUMBER($BX318)),MIN(1,MAX(0,($BX318-2016+1)/($BX318-$BW318+1))),"")</f>
        <v>0</v>
      </c>
      <c r="S318" s="0" t="n">
        <f aca="false">IF($L318&lt;&gt;"",IF($L318&gt;=2015.5,1,0),"")</f>
        <v>0</v>
      </c>
      <c r="T318" s="0" t="n">
        <f aca="false">IF($L318&lt;&gt;"",IF($L318&gt;=2016,1,0),"")</f>
        <v>0</v>
      </c>
      <c r="U318" s="0" t="n">
        <f aca="false">IF(ISNUMBER($BX318),IF($BX318&gt;=2016,1,0),"")</f>
        <v>0</v>
      </c>
      <c r="V318" s="0" t="n">
        <f aca="false">IF(ISNUMBER($BW318),IF($BW318&gt;=2016,1,0),"")</f>
        <v>0</v>
      </c>
      <c r="W318" s="0" t="str">
        <f aca="false">IF(AND(ISNUMBER($BW318),ISNUMBER($BX318)),IF($BW318&gt;=2016,"post-only",IF($BX318&lt;2016,"pre-only","mixed")),"")</f>
        <v>pre-only</v>
      </c>
      <c r="X318" s="0" t="n">
        <f aca="false">IF(AND(ISNUMBER($BW318),ISNUMBER($BX318)),MIN(1,MAX(0,($BX318-2017+1)/($BX318-$BW318+1))),"")</f>
        <v>0</v>
      </c>
      <c r="Y318" s="0" t="n">
        <f aca="false">IF(AND(ISNUMBER($BW318),ISNUMBER($BX318)),MIN(1,MAX(0,($BX318-2018+1)/($BX318-$BW318+1))),"")</f>
        <v>0</v>
      </c>
      <c r="Z318" s="0" t="n">
        <f aca="false">IF(AND(ISNUMBER($BW318),ISNUMBER($BX318)),MIN(1,MAX(0,($BX318-2019+1)/($BX318-$BW318+1))),"")</f>
        <v>0</v>
      </c>
      <c r="AA318" s="0" t="n">
        <f aca="false">IF(ISNUMBER($BX318),IF($BX318&gt;=2017,1,0),"")</f>
        <v>0</v>
      </c>
      <c r="AB318" s="0" t="n">
        <f aca="false">IF(ISNUMBER($BX318),IF($BX318&gt;=2018,1,0),"")</f>
        <v>0</v>
      </c>
      <c r="AC318" s="0" t="n">
        <f aca="false">IF(ISNUMBER($BX318),IF($BX318&gt;=2019,1,0),"")</f>
        <v>0</v>
      </c>
      <c r="AD318" s="0" t="n">
        <f aca="false">IF($L318&lt;&gt;"",IF($L318&gt;2013,1,0),"")</f>
        <v>0</v>
      </c>
      <c r="AE318" s="0" t="n">
        <f aca="false">IF($L318&lt;&gt;"",1+IF($L318&gt;2011,1,0)+IF($L318&gt;2014,1,0),"")</f>
        <v>1</v>
      </c>
      <c r="AF318" s="0" t="s">
        <v>310</v>
      </c>
      <c r="AG318" s="0" t="s">
        <v>88</v>
      </c>
      <c r="AH318" s="0" t="s">
        <v>89</v>
      </c>
      <c r="AI318" s="0" t="s">
        <v>334</v>
      </c>
      <c r="AJ318" s="0" t="s">
        <v>334</v>
      </c>
      <c r="AK318" s="0" t="str">
        <f aca="false">IF(AND($CF318&lt;&gt;"",IFERROR(INDEX(subsample_country_map!$B:$B,MATCH($CF318,subsample_country_map!$A:$A,0)),"")&lt;&gt;""),INDEX(subsample_country_map!$B:$B,MATCH($CF318,subsample_country_map!$A:$A,0)),INDEX(lookup!$AA:$AA,MATCH($A318,lookup!$A:$A,0)))</f>
        <v>1_US</v>
      </c>
      <c r="AL318" s="0" t="str">
        <f aca="false">IF(AND($CF318&lt;&gt;"",IFERROR(INDEX(subsample_country_map!$C:$C,MATCH($CF318,subsample_country_map!$A:$A,0)),"")&lt;&gt;""),INDEX(subsample_country_map!$C:$C,MATCH($CF318,subsample_country_map!$A:$A,0)),INDEX(lookup!$AB:$AB,MATCH($A318,lookup!$A:$A,0)))</f>
        <v>1_developed</v>
      </c>
      <c r="AM318" s="0" t="str">
        <f aca="false">IF(AND($CF318&lt;&gt;"",IFERROR(INDEX(subsample_country_map!$D:$D,MATCH($CF318,subsample_country_map!$A:$A,0)),"")&lt;&gt;""),INDEX(subsample_country_map!$D:$D,MATCH($CF318,subsample_country_map!$A:$A,0)),INDEX(lookup!$AC:$AC,MATCH($A318,lookup!$A:$A,0)))</f>
        <v>1_western</v>
      </c>
      <c r="AN318" s="0" t="str">
        <f aca="false">IF(AND($CF318&lt;&gt;"",IFERROR(INDEX(subsample_country_map!$E:$E,MATCH($CF318,subsample_country_map!$A:$A,0)),"")&lt;&gt;""),INDEX(subsample_country_map!$E:$E,MATCH($CF318,subsample_country_map!$A:$A,0)),INDEX(lookup!$AD:$AD,MATCH($A318,lookup!$A:$A,0)))</f>
        <v>1_common law</v>
      </c>
      <c r="AO318" s="0" t="str">
        <f aca="false">INDEX(lookup!$Y:$Y,MATCH($A318,lookup!$A:$A,0))</f>
        <v>1_not published</v>
      </c>
      <c r="AP318" s="0" t="str">
        <f aca="false">INDEX(lookup!$Z:$Z,MATCH($A318,lookup!$A:$A,0))</f>
        <v>99_NCE</v>
      </c>
      <c r="AQ318" s="0" t="str">
        <f aca="false">INDEX(lookup!$W:$W,MATCH($A318,lookup!$A:$A,0))</f>
        <v>1_fin/acc/econ</v>
      </c>
      <c r="AS318" s="0" t="s">
        <v>91</v>
      </c>
      <c r="AT318" s="0" t="s">
        <v>397</v>
      </c>
      <c r="AU318" s="0" t="s">
        <v>311</v>
      </c>
      <c r="AV318" s="0" t="s">
        <v>1267</v>
      </c>
      <c r="AX318" s="0" t="s">
        <v>1268</v>
      </c>
      <c r="BA318" s="0" t="n">
        <v>1674</v>
      </c>
      <c r="BB318" s="0" t="s">
        <v>95</v>
      </c>
      <c r="BC318" s="0" t="s">
        <v>868</v>
      </c>
      <c r="BD318" s="0" t="s">
        <v>33</v>
      </c>
      <c r="BE318" s="0" t="s">
        <v>389</v>
      </c>
      <c r="BF318" s="0" t="s">
        <v>1123</v>
      </c>
      <c r="BG318" s="0" t="s">
        <v>1124</v>
      </c>
      <c r="BH318" s="0" t="s">
        <v>1125</v>
      </c>
      <c r="BI318" s="0" t="s">
        <v>1180</v>
      </c>
      <c r="BJ318" s="0" t="s">
        <v>987</v>
      </c>
      <c r="BK318" s="0" t="s">
        <v>584</v>
      </c>
      <c r="BL318" s="0" t="s">
        <v>1269</v>
      </c>
      <c r="BM318" s="0" t="s">
        <v>980</v>
      </c>
      <c r="BN318" s="0" t="s">
        <v>929</v>
      </c>
      <c r="BO318" s="0" t="s">
        <v>769</v>
      </c>
      <c r="BP318" s="0" t="s">
        <v>904</v>
      </c>
      <c r="BQ318" s="0" t="s">
        <v>127</v>
      </c>
      <c r="BT318" s="0" t="n">
        <v>0</v>
      </c>
      <c r="BU318" s="0" t="s">
        <v>911</v>
      </c>
      <c r="BW318" s="0" t="n">
        <v>1995</v>
      </c>
      <c r="BX318" s="0" t="n">
        <v>2006</v>
      </c>
      <c r="BY318" s="0" t="s">
        <v>912</v>
      </c>
      <c r="BZ318" s="0" t="n">
        <v>2000.5</v>
      </c>
      <c r="CA318" s="0" t="n">
        <v>0</v>
      </c>
      <c r="CB318" s="0" t="n">
        <v>0</v>
      </c>
      <c r="CC318" s="0" t="n">
        <v>0</v>
      </c>
      <c r="CD318" s="0" t="n">
        <v>-0.048618803460374</v>
      </c>
      <c r="CE318" s="0" t="n">
        <v>1</v>
      </c>
    </row>
    <row r="319" customFormat="false" ht="15" hidden="false" customHeight="false" outlineLevel="0" collapsed="false">
      <c r="A319" s="0" t="s">
        <v>904</v>
      </c>
      <c r="B319" s="0" t="n">
        <v>1624</v>
      </c>
      <c r="C319" s="0" t="n">
        <v>-0.00708776585398253</v>
      </c>
      <c r="D319" s="0" t="n">
        <v>1674</v>
      </c>
      <c r="E319" s="0" t="n">
        <f aca="false">IF(ISNUMBER($BA319),$BA319,IF(AND(ISNUMBER($D319),ISNUMBER($BW319),ISNUMBER($BX319)),$D319*($BX319-$BW319+1),""))</f>
        <v>1674</v>
      </c>
      <c r="H319" s="0" t="s">
        <v>118</v>
      </c>
      <c r="I319" s="0" t="s">
        <v>119</v>
      </c>
      <c r="J319" s="0" t="n">
        <f aca="false">IF($BW319&lt;&gt;"",$BW319,"")</f>
        <v>1995</v>
      </c>
      <c r="K319" s="0" t="n">
        <f aca="false">IF($BX319&lt;&gt;"",$BX319,"")</f>
        <v>2006</v>
      </c>
      <c r="L319" s="0" t="n">
        <f aca="false">IF(AND(ISNUMBER($BW319),ISNUMBER($BX319)),($BW319+$BX319)/2,"")</f>
        <v>2000.5</v>
      </c>
      <c r="M319" s="0" t="n">
        <f aca="false">IF($L319&lt;&gt;"",$L319,"")</f>
        <v>2000.5</v>
      </c>
      <c r="N319" s="0" t="n">
        <f aca="false">IF(AND(ISNUMBER($BW319),ISNUMBER($BX319)),MIN(1,MAX(0,($BX319-2016+1)/($BX319-$BW319+1))),"")</f>
        <v>0</v>
      </c>
      <c r="O319" s="0" t="n">
        <f aca="false">IF(AND(ISNUMBER($BW319),ISNUMBER($BX319)),MIN(1,MAX(0,($BX319-2017+1)/($BX319-$BW319+1))),"")</f>
        <v>0</v>
      </c>
      <c r="P319" s="0" t="n">
        <f aca="false">IF(AND(ISNUMBER($BW319),ISNUMBER($BX319)),MIN(1,MAX(0,($BX319-2018+1)/($BX319-$BW319+1))),"")</f>
        <v>0</v>
      </c>
      <c r="Q319" s="0" t="n">
        <f aca="false">IF(AND(ISNUMBER($BW319),ISNUMBER($BX319)),MIN(1,MAX(0,($BX319-2019+1)/($BX319-$BW319+1))),"")</f>
        <v>0</v>
      </c>
      <c r="R319" s="0" t="n">
        <f aca="false">IF(AND(ISNUMBER($BW319),ISNUMBER($BX319)),MIN(1,MAX(0,($BX319-2016+1)/($BX319-$BW319+1))),"")</f>
        <v>0</v>
      </c>
      <c r="S319" s="0" t="n">
        <f aca="false">IF($L319&lt;&gt;"",IF($L319&gt;=2015.5,1,0),"")</f>
        <v>0</v>
      </c>
      <c r="T319" s="0" t="n">
        <f aca="false">IF($L319&lt;&gt;"",IF($L319&gt;=2016,1,0),"")</f>
        <v>0</v>
      </c>
      <c r="U319" s="0" t="n">
        <f aca="false">IF(ISNUMBER($BX319),IF($BX319&gt;=2016,1,0),"")</f>
        <v>0</v>
      </c>
      <c r="V319" s="0" t="n">
        <f aca="false">IF(ISNUMBER($BW319),IF($BW319&gt;=2016,1,0),"")</f>
        <v>0</v>
      </c>
      <c r="W319" s="0" t="str">
        <f aca="false">IF(AND(ISNUMBER($BW319),ISNUMBER($BX319)),IF($BW319&gt;=2016,"post-only",IF($BX319&lt;2016,"pre-only","mixed")),"")</f>
        <v>pre-only</v>
      </c>
      <c r="X319" s="0" t="n">
        <f aca="false">IF(AND(ISNUMBER($BW319),ISNUMBER($BX319)),MIN(1,MAX(0,($BX319-2017+1)/($BX319-$BW319+1))),"")</f>
        <v>0</v>
      </c>
      <c r="Y319" s="0" t="n">
        <f aca="false">IF(AND(ISNUMBER($BW319),ISNUMBER($BX319)),MIN(1,MAX(0,($BX319-2018+1)/($BX319-$BW319+1))),"")</f>
        <v>0</v>
      </c>
      <c r="Z319" s="0" t="n">
        <f aca="false">IF(AND(ISNUMBER($BW319),ISNUMBER($BX319)),MIN(1,MAX(0,($BX319-2019+1)/($BX319-$BW319+1))),"")</f>
        <v>0</v>
      </c>
      <c r="AA319" s="0" t="n">
        <f aca="false">IF(ISNUMBER($BX319),IF($BX319&gt;=2017,1,0),"")</f>
        <v>0</v>
      </c>
      <c r="AB319" s="0" t="n">
        <f aca="false">IF(ISNUMBER($BX319),IF($BX319&gt;=2018,1,0),"")</f>
        <v>0</v>
      </c>
      <c r="AC319" s="0" t="n">
        <f aca="false">IF(ISNUMBER($BX319),IF($BX319&gt;=2019,1,0),"")</f>
        <v>0</v>
      </c>
      <c r="AD319" s="0" t="n">
        <f aca="false">IF($L319&lt;&gt;"",IF($L319&gt;2013,1,0),"")</f>
        <v>0</v>
      </c>
      <c r="AE319" s="0" t="n">
        <f aca="false">IF($L319&lt;&gt;"",1+IF($L319&gt;2011,1,0)+IF($L319&gt;2014,1,0),"")</f>
        <v>1</v>
      </c>
      <c r="AF319" s="0" t="s">
        <v>310</v>
      </c>
      <c r="AG319" s="0" t="s">
        <v>88</v>
      </c>
      <c r="AH319" s="0" t="s">
        <v>89</v>
      </c>
      <c r="AI319" s="0" t="s">
        <v>334</v>
      </c>
      <c r="AJ319" s="0" t="s">
        <v>334</v>
      </c>
      <c r="AK319" s="0" t="str">
        <f aca="false">IF(AND($CF319&lt;&gt;"",IFERROR(INDEX(subsample_country_map!$B:$B,MATCH($CF319,subsample_country_map!$A:$A,0)),"")&lt;&gt;""),INDEX(subsample_country_map!$B:$B,MATCH($CF319,subsample_country_map!$A:$A,0)),INDEX(lookup!$AA:$AA,MATCH($A319,lookup!$A:$A,0)))</f>
        <v>1_US</v>
      </c>
      <c r="AL319" s="0" t="str">
        <f aca="false">IF(AND($CF319&lt;&gt;"",IFERROR(INDEX(subsample_country_map!$C:$C,MATCH($CF319,subsample_country_map!$A:$A,0)),"")&lt;&gt;""),INDEX(subsample_country_map!$C:$C,MATCH($CF319,subsample_country_map!$A:$A,0)),INDEX(lookup!$AB:$AB,MATCH($A319,lookup!$A:$A,0)))</f>
        <v>1_developed</v>
      </c>
      <c r="AM319" s="0" t="str">
        <f aca="false">IF(AND($CF319&lt;&gt;"",IFERROR(INDEX(subsample_country_map!$D:$D,MATCH($CF319,subsample_country_map!$A:$A,0)),"")&lt;&gt;""),INDEX(subsample_country_map!$D:$D,MATCH($CF319,subsample_country_map!$A:$A,0)),INDEX(lookup!$AC:$AC,MATCH($A319,lookup!$A:$A,0)))</f>
        <v>1_western</v>
      </c>
      <c r="AN319" s="0" t="str">
        <f aca="false">IF(AND($CF319&lt;&gt;"",IFERROR(INDEX(subsample_country_map!$E:$E,MATCH($CF319,subsample_country_map!$A:$A,0)),"")&lt;&gt;""),INDEX(subsample_country_map!$E:$E,MATCH($CF319,subsample_country_map!$A:$A,0)),INDEX(lookup!$AD:$AD,MATCH($A319,lookup!$A:$A,0)))</f>
        <v>1_common law</v>
      </c>
      <c r="AO319" s="0" t="str">
        <f aca="false">INDEX(lookup!$Y:$Y,MATCH($A319,lookup!$A:$A,0))</f>
        <v>1_not published</v>
      </c>
      <c r="AP319" s="0" t="str">
        <f aca="false">INDEX(lookup!$Z:$Z,MATCH($A319,lookup!$A:$A,0))</f>
        <v>99_NCE</v>
      </c>
      <c r="AQ319" s="0" t="str">
        <f aca="false">INDEX(lookup!$W:$W,MATCH($A319,lookup!$A:$A,0))</f>
        <v>1_fin/acc/econ</v>
      </c>
      <c r="AS319" s="0" t="s">
        <v>91</v>
      </c>
      <c r="AT319" s="0" t="s">
        <v>397</v>
      </c>
      <c r="AU319" s="0" t="s">
        <v>311</v>
      </c>
      <c r="AV319" s="0" t="s">
        <v>1270</v>
      </c>
      <c r="AX319" s="0" t="s">
        <v>1107</v>
      </c>
      <c r="BA319" s="0" t="n">
        <v>1674</v>
      </c>
      <c r="BB319" s="0" t="s">
        <v>95</v>
      </c>
      <c r="BC319" s="0" t="s">
        <v>868</v>
      </c>
      <c r="BD319" s="0" t="s">
        <v>33</v>
      </c>
      <c r="BE319" s="0" t="s">
        <v>389</v>
      </c>
      <c r="BF319" s="0" t="s">
        <v>1123</v>
      </c>
      <c r="BG319" s="0" t="s">
        <v>1124</v>
      </c>
      <c r="BH319" s="0" t="s">
        <v>1125</v>
      </c>
      <c r="BI319" s="0" t="s">
        <v>1180</v>
      </c>
      <c r="BJ319" s="0" t="s">
        <v>987</v>
      </c>
      <c r="BK319" s="0" t="s">
        <v>584</v>
      </c>
      <c r="BL319" s="0" t="s">
        <v>1271</v>
      </c>
      <c r="BM319" s="0" t="s">
        <v>984</v>
      </c>
      <c r="BN319" s="0" t="s">
        <v>929</v>
      </c>
      <c r="BO319" s="0" t="s">
        <v>769</v>
      </c>
      <c r="BP319" s="0" t="s">
        <v>904</v>
      </c>
      <c r="BQ319" s="0" t="s">
        <v>127</v>
      </c>
      <c r="BT319" s="0" t="n">
        <v>0</v>
      </c>
      <c r="BU319" s="0" t="s">
        <v>911</v>
      </c>
      <c r="BW319" s="0" t="n">
        <v>1995</v>
      </c>
      <c r="BX319" s="0" t="n">
        <v>2006</v>
      </c>
      <c r="BY319" s="0" t="s">
        <v>912</v>
      </c>
      <c r="BZ319" s="0" t="n">
        <v>2000.5</v>
      </c>
      <c r="CA319" s="0" t="n">
        <v>0</v>
      </c>
      <c r="CB319" s="0" t="n">
        <v>0</v>
      </c>
      <c r="CC319" s="0" t="n">
        <v>0</v>
      </c>
      <c r="CD319" s="0" t="n">
        <v>-0.00708788454556558</v>
      </c>
      <c r="CE319" s="0" t="n">
        <v>1</v>
      </c>
    </row>
    <row r="320" customFormat="false" ht="15" hidden="false" customHeight="false" outlineLevel="0" collapsed="false">
      <c r="A320" s="0" t="s">
        <v>904</v>
      </c>
      <c r="B320" s="0" t="n">
        <v>1625</v>
      </c>
      <c r="C320" s="0" t="n">
        <v>-0.0524440740215007</v>
      </c>
      <c r="D320" s="0" t="n">
        <v>5291</v>
      </c>
      <c r="E320" s="0" t="n">
        <f aca="false">IF(ISNUMBER($BA320),$BA320,IF(AND(ISNUMBER($D320),ISNUMBER($BW320),ISNUMBER($BX320)),$D320*($BX320-$BW320+1),""))</f>
        <v>5291</v>
      </c>
      <c r="H320" s="0" t="s">
        <v>118</v>
      </c>
      <c r="I320" s="0" t="s">
        <v>119</v>
      </c>
      <c r="J320" s="0" t="n">
        <f aca="false">IF($BW320&lt;&gt;"",$BW320,"")</f>
        <v>1995</v>
      </c>
      <c r="K320" s="0" t="n">
        <f aca="false">IF($BX320&lt;&gt;"",$BX320,"")</f>
        <v>2006</v>
      </c>
      <c r="L320" s="0" t="n">
        <f aca="false">IF(AND(ISNUMBER($BW320),ISNUMBER($BX320)),($BW320+$BX320)/2,"")</f>
        <v>2000.5</v>
      </c>
      <c r="M320" s="0" t="n">
        <f aca="false">IF($L320&lt;&gt;"",$L320,"")</f>
        <v>2000.5</v>
      </c>
      <c r="N320" s="0" t="n">
        <f aca="false">IF(AND(ISNUMBER($BW320),ISNUMBER($BX320)),MIN(1,MAX(0,($BX320-2016+1)/($BX320-$BW320+1))),"")</f>
        <v>0</v>
      </c>
      <c r="O320" s="0" t="n">
        <f aca="false">IF(AND(ISNUMBER($BW320),ISNUMBER($BX320)),MIN(1,MAX(0,($BX320-2017+1)/($BX320-$BW320+1))),"")</f>
        <v>0</v>
      </c>
      <c r="P320" s="0" t="n">
        <f aca="false">IF(AND(ISNUMBER($BW320),ISNUMBER($BX320)),MIN(1,MAX(0,($BX320-2018+1)/($BX320-$BW320+1))),"")</f>
        <v>0</v>
      </c>
      <c r="Q320" s="0" t="n">
        <f aca="false">IF(AND(ISNUMBER($BW320),ISNUMBER($BX320)),MIN(1,MAX(0,($BX320-2019+1)/($BX320-$BW320+1))),"")</f>
        <v>0</v>
      </c>
      <c r="R320" s="0" t="n">
        <f aca="false">IF(AND(ISNUMBER($BW320),ISNUMBER($BX320)),MIN(1,MAX(0,($BX320-2016+1)/($BX320-$BW320+1))),"")</f>
        <v>0</v>
      </c>
      <c r="S320" s="0" t="n">
        <f aca="false">IF($L320&lt;&gt;"",IF($L320&gt;=2015.5,1,0),"")</f>
        <v>0</v>
      </c>
      <c r="T320" s="0" t="n">
        <f aca="false">IF($L320&lt;&gt;"",IF($L320&gt;=2016,1,0),"")</f>
        <v>0</v>
      </c>
      <c r="U320" s="0" t="n">
        <f aca="false">IF(ISNUMBER($BX320),IF($BX320&gt;=2016,1,0),"")</f>
        <v>0</v>
      </c>
      <c r="V320" s="0" t="n">
        <f aca="false">IF(ISNUMBER($BW320),IF($BW320&gt;=2016,1,0),"")</f>
        <v>0</v>
      </c>
      <c r="W320" s="0" t="str">
        <f aca="false">IF(AND(ISNUMBER($BW320),ISNUMBER($BX320)),IF($BW320&gt;=2016,"post-only",IF($BX320&lt;2016,"pre-only","mixed")),"")</f>
        <v>pre-only</v>
      </c>
      <c r="X320" s="0" t="n">
        <f aca="false">IF(AND(ISNUMBER($BW320),ISNUMBER($BX320)),MIN(1,MAX(0,($BX320-2017+1)/($BX320-$BW320+1))),"")</f>
        <v>0</v>
      </c>
      <c r="Y320" s="0" t="n">
        <f aca="false">IF(AND(ISNUMBER($BW320),ISNUMBER($BX320)),MIN(1,MAX(0,($BX320-2018+1)/($BX320-$BW320+1))),"")</f>
        <v>0</v>
      </c>
      <c r="Z320" s="0" t="n">
        <f aca="false">IF(AND(ISNUMBER($BW320),ISNUMBER($BX320)),MIN(1,MAX(0,($BX320-2019+1)/($BX320-$BW320+1))),"")</f>
        <v>0</v>
      </c>
      <c r="AA320" s="0" t="n">
        <f aca="false">IF(ISNUMBER($BX320),IF($BX320&gt;=2017,1,0),"")</f>
        <v>0</v>
      </c>
      <c r="AB320" s="0" t="n">
        <f aca="false">IF(ISNUMBER($BX320),IF($BX320&gt;=2018,1,0),"")</f>
        <v>0</v>
      </c>
      <c r="AC320" s="0" t="n">
        <f aca="false">IF(ISNUMBER($BX320),IF($BX320&gt;=2019,1,0),"")</f>
        <v>0</v>
      </c>
      <c r="AD320" s="0" t="n">
        <f aca="false">IF($L320&lt;&gt;"",IF($L320&gt;2013,1,0),"")</f>
        <v>0</v>
      </c>
      <c r="AE320" s="0" t="n">
        <f aca="false">IF($L320&lt;&gt;"",1+IF($L320&gt;2011,1,0)+IF($L320&gt;2014,1,0),"")</f>
        <v>1</v>
      </c>
      <c r="AF320" s="0" t="s">
        <v>310</v>
      </c>
      <c r="AG320" s="0" t="s">
        <v>88</v>
      </c>
      <c r="AH320" s="0" t="s">
        <v>89</v>
      </c>
      <c r="AI320" s="0" t="s">
        <v>334</v>
      </c>
      <c r="AJ320" s="0" t="s">
        <v>334</v>
      </c>
      <c r="AK320" s="0" t="str">
        <f aca="false">IF(AND($CF320&lt;&gt;"",IFERROR(INDEX(subsample_country_map!$B:$B,MATCH($CF320,subsample_country_map!$A:$A,0)),"")&lt;&gt;""),INDEX(subsample_country_map!$B:$B,MATCH($CF320,subsample_country_map!$A:$A,0)),INDEX(lookup!$AA:$AA,MATCH($A320,lookup!$A:$A,0)))</f>
        <v>1_US</v>
      </c>
      <c r="AL320" s="0" t="str">
        <f aca="false">IF(AND($CF320&lt;&gt;"",IFERROR(INDEX(subsample_country_map!$C:$C,MATCH($CF320,subsample_country_map!$A:$A,0)),"")&lt;&gt;""),INDEX(subsample_country_map!$C:$C,MATCH($CF320,subsample_country_map!$A:$A,0)),INDEX(lookup!$AB:$AB,MATCH($A320,lookup!$A:$A,0)))</f>
        <v>1_developed</v>
      </c>
      <c r="AM320" s="0" t="str">
        <f aca="false">IF(AND($CF320&lt;&gt;"",IFERROR(INDEX(subsample_country_map!$D:$D,MATCH($CF320,subsample_country_map!$A:$A,0)),"")&lt;&gt;""),INDEX(subsample_country_map!$D:$D,MATCH($CF320,subsample_country_map!$A:$A,0)),INDEX(lookup!$AC:$AC,MATCH($A320,lookup!$A:$A,0)))</f>
        <v>1_western</v>
      </c>
      <c r="AN320" s="0" t="str">
        <f aca="false">IF(AND($CF320&lt;&gt;"",IFERROR(INDEX(subsample_country_map!$E:$E,MATCH($CF320,subsample_country_map!$A:$A,0)),"")&lt;&gt;""),INDEX(subsample_country_map!$E:$E,MATCH($CF320,subsample_country_map!$A:$A,0)),INDEX(lookup!$AD:$AD,MATCH($A320,lookup!$A:$A,0)))</f>
        <v>1_common law</v>
      </c>
      <c r="AO320" s="0" t="str">
        <f aca="false">INDEX(lookup!$Y:$Y,MATCH($A320,lookup!$A:$A,0))</f>
        <v>1_not published</v>
      </c>
      <c r="AP320" s="0" t="str">
        <f aca="false">INDEX(lookup!$Z:$Z,MATCH($A320,lookup!$A:$A,0))</f>
        <v>99_NCE</v>
      </c>
      <c r="AQ320" s="0" t="str">
        <f aca="false">INDEX(lookup!$W:$W,MATCH($A320,lookup!$A:$A,0))</f>
        <v>1_fin/acc/econ</v>
      </c>
      <c r="AS320" s="0" t="s">
        <v>91</v>
      </c>
      <c r="AT320" s="0" t="s">
        <v>111</v>
      </c>
      <c r="AU320" s="0" t="s">
        <v>311</v>
      </c>
      <c r="AV320" s="0" t="s">
        <v>1272</v>
      </c>
      <c r="AX320" s="0" t="s">
        <v>1273</v>
      </c>
      <c r="BA320" s="0" t="n">
        <v>5291</v>
      </c>
      <c r="BB320" s="0" t="s">
        <v>95</v>
      </c>
      <c r="BC320" s="0" t="s">
        <v>868</v>
      </c>
      <c r="BD320" s="0" t="s">
        <v>33</v>
      </c>
      <c r="BE320" s="0" t="s">
        <v>389</v>
      </c>
      <c r="BF320" s="0" t="s">
        <v>1123</v>
      </c>
      <c r="BG320" s="0" t="s">
        <v>1124</v>
      </c>
      <c r="BH320" s="0" t="s">
        <v>1125</v>
      </c>
      <c r="BI320" s="0" t="s">
        <v>1180</v>
      </c>
      <c r="BJ320" s="0" t="s">
        <v>1020</v>
      </c>
      <c r="BK320" s="0" t="s">
        <v>584</v>
      </c>
      <c r="BL320" s="0" t="s">
        <v>1274</v>
      </c>
      <c r="BM320" s="0" t="s">
        <v>946</v>
      </c>
      <c r="BN320" s="0" t="s">
        <v>937</v>
      </c>
      <c r="BO320" s="0" t="s">
        <v>769</v>
      </c>
      <c r="BP320" s="0" t="s">
        <v>904</v>
      </c>
      <c r="BQ320" s="0" t="s">
        <v>127</v>
      </c>
      <c r="BT320" s="0" t="n">
        <v>0</v>
      </c>
      <c r="BU320" s="0" t="s">
        <v>911</v>
      </c>
      <c r="BW320" s="0" t="n">
        <v>1995</v>
      </c>
      <c r="BX320" s="0" t="n">
        <v>2006</v>
      </c>
      <c r="BY320" s="0" t="s">
        <v>912</v>
      </c>
      <c r="BZ320" s="0" t="n">
        <v>2000.5</v>
      </c>
      <c r="CA320" s="0" t="n">
        <v>0</v>
      </c>
      <c r="CB320" s="0" t="n">
        <v>0</v>
      </c>
      <c r="CC320" s="0" t="n">
        <v>0</v>
      </c>
      <c r="CD320" s="0" t="n">
        <v>-0.0524922339145155</v>
      </c>
      <c r="CE320" s="0" t="n">
        <v>1</v>
      </c>
    </row>
    <row r="321" customFormat="false" ht="15" hidden="false" customHeight="false" outlineLevel="0" collapsed="false">
      <c r="A321" s="0" t="s">
        <v>904</v>
      </c>
      <c r="B321" s="0" t="n">
        <v>1626</v>
      </c>
      <c r="C321" s="0" t="n">
        <v>-0.0153956371289743</v>
      </c>
      <c r="D321" s="0" t="n">
        <v>5291</v>
      </c>
      <c r="E321" s="0" t="n">
        <f aca="false">IF(ISNUMBER($BA321),$BA321,IF(AND(ISNUMBER($D321),ISNUMBER($BW321),ISNUMBER($BX321)),$D321*($BX321-$BW321+1),""))</f>
        <v>5291</v>
      </c>
      <c r="H321" s="0" t="s">
        <v>118</v>
      </c>
      <c r="I321" s="0" t="s">
        <v>119</v>
      </c>
      <c r="J321" s="0" t="n">
        <f aca="false">IF($BW321&lt;&gt;"",$BW321,"")</f>
        <v>1995</v>
      </c>
      <c r="K321" s="0" t="n">
        <f aca="false">IF($BX321&lt;&gt;"",$BX321,"")</f>
        <v>2006</v>
      </c>
      <c r="L321" s="0" t="n">
        <f aca="false">IF(AND(ISNUMBER($BW321),ISNUMBER($BX321)),($BW321+$BX321)/2,"")</f>
        <v>2000.5</v>
      </c>
      <c r="M321" s="0" t="n">
        <f aca="false">IF($L321&lt;&gt;"",$L321,"")</f>
        <v>2000.5</v>
      </c>
      <c r="N321" s="0" t="n">
        <f aca="false">IF(AND(ISNUMBER($BW321),ISNUMBER($BX321)),MIN(1,MAX(0,($BX321-2016+1)/($BX321-$BW321+1))),"")</f>
        <v>0</v>
      </c>
      <c r="O321" s="0" t="n">
        <f aca="false">IF(AND(ISNUMBER($BW321),ISNUMBER($BX321)),MIN(1,MAX(0,($BX321-2017+1)/($BX321-$BW321+1))),"")</f>
        <v>0</v>
      </c>
      <c r="P321" s="0" t="n">
        <f aca="false">IF(AND(ISNUMBER($BW321),ISNUMBER($BX321)),MIN(1,MAX(0,($BX321-2018+1)/($BX321-$BW321+1))),"")</f>
        <v>0</v>
      </c>
      <c r="Q321" s="0" t="n">
        <f aca="false">IF(AND(ISNUMBER($BW321),ISNUMBER($BX321)),MIN(1,MAX(0,($BX321-2019+1)/($BX321-$BW321+1))),"")</f>
        <v>0</v>
      </c>
      <c r="R321" s="0" t="n">
        <f aca="false">IF(AND(ISNUMBER($BW321),ISNUMBER($BX321)),MIN(1,MAX(0,($BX321-2016+1)/($BX321-$BW321+1))),"")</f>
        <v>0</v>
      </c>
      <c r="S321" s="0" t="n">
        <f aca="false">IF($L321&lt;&gt;"",IF($L321&gt;=2015.5,1,0),"")</f>
        <v>0</v>
      </c>
      <c r="T321" s="0" t="n">
        <f aca="false">IF($L321&lt;&gt;"",IF($L321&gt;=2016,1,0),"")</f>
        <v>0</v>
      </c>
      <c r="U321" s="0" t="n">
        <f aca="false">IF(ISNUMBER($BX321),IF($BX321&gt;=2016,1,0),"")</f>
        <v>0</v>
      </c>
      <c r="V321" s="0" t="n">
        <f aca="false">IF(ISNUMBER($BW321),IF($BW321&gt;=2016,1,0),"")</f>
        <v>0</v>
      </c>
      <c r="W321" s="0" t="str">
        <f aca="false">IF(AND(ISNUMBER($BW321),ISNUMBER($BX321)),IF($BW321&gt;=2016,"post-only",IF($BX321&lt;2016,"pre-only","mixed")),"")</f>
        <v>pre-only</v>
      </c>
      <c r="X321" s="0" t="n">
        <f aca="false">IF(AND(ISNUMBER($BW321),ISNUMBER($BX321)),MIN(1,MAX(0,($BX321-2017+1)/($BX321-$BW321+1))),"")</f>
        <v>0</v>
      </c>
      <c r="Y321" s="0" t="n">
        <f aca="false">IF(AND(ISNUMBER($BW321),ISNUMBER($BX321)),MIN(1,MAX(0,($BX321-2018+1)/($BX321-$BW321+1))),"")</f>
        <v>0</v>
      </c>
      <c r="Z321" s="0" t="n">
        <f aca="false">IF(AND(ISNUMBER($BW321),ISNUMBER($BX321)),MIN(1,MAX(0,($BX321-2019+1)/($BX321-$BW321+1))),"")</f>
        <v>0</v>
      </c>
      <c r="AA321" s="0" t="n">
        <f aca="false">IF(ISNUMBER($BX321),IF($BX321&gt;=2017,1,0),"")</f>
        <v>0</v>
      </c>
      <c r="AB321" s="0" t="n">
        <f aca="false">IF(ISNUMBER($BX321),IF($BX321&gt;=2018,1,0),"")</f>
        <v>0</v>
      </c>
      <c r="AC321" s="0" t="n">
        <f aca="false">IF(ISNUMBER($BX321),IF($BX321&gt;=2019,1,0),"")</f>
        <v>0</v>
      </c>
      <c r="AD321" s="0" t="n">
        <f aca="false">IF($L321&lt;&gt;"",IF($L321&gt;2013,1,0),"")</f>
        <v>0</v>
      </c>
      <c r="AE321" s="0" t="n">
        <f aca="false">IF($L321&lt;&gt;"",1+IF($L321&gt;2011,1,0)+IF($L321&gt;2014,1,0),"")</f>
        <v>1</v>
      </c>
      <c r="AF321" s="0" t="s">
        <v>310</v>
      </c>
      <c r="AG321" s="0" t="s">
        <v>88</v>
      </c>
      <c r="AH321" s="0" t="s">
        <v>89</v>
      </c>
      <c r="AI321" s="0" t="s">
        <v>334</v>
      </c>
      <c r="AJ321" s="0" t="s">
        <v>334</v>
      </c>
      <c r="AK321" s="0" t="str">
        <f aca="false">IF(AND($CF321&lt;&gt;"",IFERROR(INDEX(subsample_country_map!$B:$B,MATCH($CF321,subsample_country_map!$A:$A,0)),"")&lt;&gt;""),INDEX(subsample_country_map!$B:$B,MATCH($CF321,subsample_country_map!$A:$A,0)),INDEX(lookup!$AA:$AA,MATCH($A321,lookup!$A:$A,0)))</f>
        <v>1_US</v>
      </c>
      <c r="AL321" s="0" t="str">
        <f aca="false">IF(AND($CF321&lt;&gt;"",IFERROR(INDEX(subsample_country_map!$C:$C,MATCH($CF321,subsample_country_map!$A:$A,0)),"")&lt;&gt;""),INDEX(subsample_country_map!$C:$C,MATCH($CF321,subsample_country_map!$A:$A,0)),INDEX(lookup!$AB:$AB,MATCH($A321,lookup!$A:$A,0)))</f>
        <v>1_developed</v>
      </c>
      <c r="AM321" s="0" t="str">
        <f aca="false">IF(AND($CF321&lt;&gt;"",IFERROR(INDEX(subsample_country_map!$D:$D,MATCH($CF321,subsample_country_map!$A:$A,0)),"")&lt;&gt;""),INDEX(subsample_country_map!$D:$D,MATCH($CF321,subsample_country_map!$A:$A,0)),INDEX(lookup!$AC:$AC,MATCH($A321,lookup!$A:$A,0)))</f>
        <v>1_western</v>
      </c>
      <c r="AN321" s="0" t="str">
        <f aca="false">IF(AND($CF321&lt;&gt;"",IFERROR(INDEX(subsample_country_map!$E:$E,MATCH($CF321,subsample_country_map!$A:$A,0)),"")&lt;&gt;""),INDEX(subsample_country_map!$E:$E,MATCH($CF321,subsample_country_map!$A:$A,0)),INDEX(lookup!$AD:$AD,MATCH($A321,lookup!$A:$A,0)))</f>
        <v>1_common law</v>
      </c>
      <c r="AO321" s="0" t="str">
        <f aca="false">INDEX(lookup!$Y:$Y,MATCH($A321,lookup!$A:$A,0))</f>
        <v>1_not published</v>
      </c>
      <c r="AP321" s="0" t="str">
        <f aca="false">INDEX(lookup!$Z:$Z,MATCH($A321,lookup!$A:$A,0))</f>
        <v>99_NCE</v>
      </c>
      <c r="AQ321" s="0" t="str">
        <f aca="false">INDEX(lookup!$W:$W,MATCH($A321,lookup!$A:$A,0))</f>
        <v>1_fin/acc/econ</v>
      </c>
      <c r="AS321" s="0" t="s">
        <v>91</v>
      </c>
      <c r="AT321" s="0" t="s">
        <v>111</v>
      </c>
      <c r="AU321" s="0" t="s">
        <v>311</v>
      </c>
      <c r="AV321" s="0" t="s">
        <v>1275</v>
      </c>
      <c r="AX321" s="0" t="s">
        <v>217</v>
      </c>
      <c r="BA321" s="0" t="n">
        <v>5291</v>
      </c>
      <c r="BB321" s="0" t="s">
        <v>95</v>
      </c>
      <c r="BC321" s="0" t="s">
        <v>868</v>
      </c>
      <c r="BD321" s="0" t="s">
        <v>33</v>
      </c>
      <c r="BE321" s="0" t="s">
        <v>389</v>
      </c>
      <c r="BF321" s="0" t="s">
        <v>1123</v>
      </c>
      <c r="BG321" s="0" t="s">
        <v>1124</v>
      </c>
      <c r="BH321" s="0" t="s">
        <v>1125</v>
      </c>
      <c r="BI321" s="0" t="s">
        <v>1180</v>
      </c>
      <c r="BJ321" s="0" t="s">
        <v>1020</v>
      </c>
      <c r="BK321" s="0" t="s">
        <v>584</v>
      </c>
      <c r="BL321" s="0" t="s">
        <v>1276</v>
      </c>
      <c r="BM321" s="0" t="s">
        <v>949</v>
      </c>
      <c r="BN321" s="0" t="s">
        <v>937</v>
      </c>
      <c r="BO321" s="0" t="s">
        <v>769</v>
      </c>
      <c r="BP321" s="0" t="s">
        <v>904</v>
      </c>
      <c r="BQ321" s="0" t="s">
        <v>127</v>
      </c>
      <c r="BT321" s="0" t="n">
        <v>0</v>
      </c>
      <c r="BU321" s="0" t="s">
        <v>911</v>
      </c>
      <c r="BW321" s="0" t="n">
        <v>1995</v>
      </c>
      <c r="BX321" s="0" t="n">
        <v>2006</v>
      </c>
      <c r="BY321" s="0" t="s">
        <v>912</v>
      </c>
      <c r="BZ321" s="0" t="n">
        <v>2000.5</v>
      </c>
      <c r="CA321" s="0" t="n">
        <v>0</v>
      </c>
      <c r="CB321" s="0" t="n">
        <v>0</v>
      </c>
      <c r="CC321" s="0" t="n">
        <v>0</v>
      </c>
      <c r="CD321" s="0" t="n">
        <v>-0.0153968536889205</v>
      </c>
      <c r="CE321" s="0" t="n">
        <v>1</v>
      </c>
    </row>
    <row r="322" customFormat="false" ht="15" hidden="false" customHeight="false" outlineLevel="0" collapsed="false">
      <c r="A322" s="0" t="s">
        <v>904</v>
      </c>
      <c r="B322" s="0" t="n">
        <v>1627</v>
      </c>
      <c r="C322" s="0" t="n">
        <v>0.0155330651554193</v>
      </c>
      <c r="D322" s="0" t="n">
        <v>5291</v>
      </c>
      <c r="E322" s="0" t="n">
        <f aca="false">IF(ISNUMBER($BA322),$BA322,IF(AND(ISNUMBER($D322),ISNUMBER($BW322),ISNUMBER($BX322)),$D322*($BX322-$BW322+1),""))</f>
        <v>5291</v>
      </c>
      <c r="H322" s="0" t="s">
        <v>118</v>
      </c>
      <c r="I322" s="0" t="s">
        <v>119</v>
      </c>
      <c r="J322" s="0" t="n">
        <f aca="false">IF($BW322&lt;&gt;"",$BW322,"")</f>
        <v>1995</v>
      </c>
      <c r="K322" s="0" t="n">
        <f aca="false">IF($BX322&lt;&gt;"",$BX322,"")</f>
        <v>2006</v>
      </c>
      <c r="L322" s="0" t="n">
        <f aca="false">IF(AND(ISNUMBER($BW322),ISNUMBER($BX322)),($BW322+$BX322)/2,"")</f>
        <v>2000.5</v>
      </c>
      <c r="M322" s="0" t="n">
        <f aca="false">IF($L322&lt;&gt;"",$L322,"")</f>
        <v>2000.5</v>
      </c>
      <c r="N322" s="0" t="n">
        <f aca="false">IF(AND(ISNUMBER($BW322),ISNUMBER($BX322)),MIN(1,MAX(0,($BX322-2016+1)/($BX322-$BW322+1))),"")</f>
        <v>0</v>
      </c>
      <c r="O322" s="0" t="n">
        <f aca="false">IF(AND(ISNUMBER($BW322),ISNUMBER($BX322)),MIN(1,MAX(0,($BX322-2017+1)/($BX322-$BW322+1))),"")</f>
        <v>0</v>
      </c>
      <c r="P322" s="0" t="n">
        <f aca="false">IF(AND(ISNUMBER($BW322),ISNUMBER($BX322)),MIN(1,MAX(0,($BX322-2018+1)/($BX322-$BW322+1))),"")</f>
        <v>0</v>
      </c>
      <c r="Q322" s="0" t="n">
        <f aca="false">IF(AND(ISNUMBER($BW322),ISNUMBER($BX322)),MIN(1,MAX(0,($BX322-2019+1)/($BX322-$BW322+1))),"")</f>
        <v>0</v>
      </c>
      <c r="R322" s="0" t="n">
        <f aca="false">IF(AND(ISNUMBER($BW322),ISNUMBER($BX322)),MIN(1,MAX(0,($BX322-2016+1)/($BX322-$BW322+1))),"")</f>
        <v>0</v>
      </c>
      <c r="S322" s="0" t="n">
        <f aca="false">IF($L322&lt;&gt;"",IF($L322&gt;=2015.5,1,0),"")</f>
        <v>0</v>
      </c>
      <c r="T322" s="0" t="n">
        <f aca="false">IF($L322&lt;&gt;"",IF($L322&gt;=2016,1,0),"")</f>
        <v>0</v>
      </c>
      <c r="U322" s="0" t="n">
        <f aca="false">IF(ISNUMBER($BX322),IF($BX322&gt;=2016,1,0),"")</f>
        <v>0</v>
      </c>
      <c r="V322" s="0" t="n">
        <f aca="false">IF(ISNUMBER($BW322),IF($BW322&gt;=2016,1,0),"")</f>
        <v>0</v>
      </c>
      <c r="W322" s="0" t="str">
        <f aca="false">IF(AND(ISNUMBER($BW322),ISNUMBER($BX322)),IF($BW322&gt;=2016,"post-only",IF($BX322&lt;2016,"pre-only","mixed")),"")</f>
        <v>pre-only</v>
      </c>
      <c r="X322" s="0" t="n">
        <f aca="false">IF(AND(ISNUMBER($BW322),ISNUMBER($BX322)),MIN(1,MAX(0,($BX322-2017+1)/($BX322-$BW322+1))),"")</f>
        <v>0</v>
      </c>
      <c r="Y322" s="0" t="n">
        <f aca="false">IF(AND(ISNUMBER($BW322),ISNUMBER($BX322)),MIN(1,MAX(0,($BX322-2018+1)/($BX322-$BW322+1))),"")</f>
        <v>0</v>
      </c>
      <c r="Z322" s="0" t="n">
        <f aca="false">IF(AND(ISNUMBER($BW322),ISNUMBER($BX322)),MIN(1,MAX(0,($BX322-2019+1)/($BX322-$BW322+1))),"")</f>
        <v>0</v>
      </c>
      <c r="AA322" s="0" t="n">
        <f aca="false">IF(ISNUMBER($BX322),IF($BX322&gt;=2017,1,0),"")</f>
        <v>0</v>
      </c>
      <c r="AB322" s="0" t="n">
        <f aca="false">IF(ISNUMBER($BX322),IF($BX322&gt;=2018,1,0),"")</f>
        <v>0</v>
      </c>
      <c r="AC322" s="0" t="n">
        <f aca="false">IF(ISNUMBER($BX322),IF($BX322&gt;=2019,1,0),"")</f>
        <v>0</v>
      </c>
      <c r="AD322" s="0" t="n">
        <f aca="false">IF($L322&lt;&gt;"",IF($L322&gt;2013,1,0),"")</f>
        <v>0</v>
      </c>
      <c r="AE322" s="0" t="n">
        <f aca="false">IF($L322&lt;&gt;"",1+IF($L322&gt;2011,1,0)+IF($L322&gt;2014,1,0),"")</f>
        <v>1</v>
      </c>
      <c r="AF322" s="0" t="s">
        <v>310</v>
      </c>
      <c r="AG322" s="0" t="s">
        <v>88</v>
      </c>
      <c r="AH322" s="0" t="s">
        <v>89</v>
      </c>
      <c r="AI322" s="0" t="s">
        <v>334</v>
      </c>
      <c r="AJ322" s="0" t="s">
        <v>334</v>
      </c>
      <c r="AK322" s="0" t="str">
        <f aca="false">IF(AND($CF322&lt;&gt;"",IFERROR(INDEX(subsample_country_map!$B:$B,MATCH($CF322,subsample_country_map!$A:$A,0)),"")&lt;&gt;""),INDEX(subsample_country_map!$B:$B,MATCH($CF322,subsample_country_map!$A:$A,0)),INDEX(lookup!$AA:$AA,MATCH($A322,lookup!$A:$A,0)))</f>
        <v>1_US</v>
      </c>
      <c r="AL322" s="0" t="str">
        <f aca="false">IF(AND($CF322&lt;&gt;"",IFERROR(INDEX(subsample_country_map!$C:$C,MATCH($CF322,subsample_country_map!$A:$A,0)),"")&lt;&gt;""),INDEX(subsample_country_map!$C:$C,MATCH($CF322,subsample_country_map!$A:$A,0)),INDEX(lookup!$AB:$AB,MATCH($A322,lookup!$A:$A,0)))</f>
        <v>1_developed</v>
      </c>
      <c r="AM322" s="0" t="str">
        <f aca="false">IF(AND($CF322&lt;&gt;"",IFERROR(INDEX(subsample_country_map!$D:$D,MATCH($CF322,subsample_country_map!$A:$A,0)),"")&lt;&gt;""),INDEX(subsample_country_map!$D:$D,MATCH($CF322,subsample_country_map!$A:$A,0)),INDEX(lookup!$AC:$AC,MATCH($A322,lookup!$A:$A,0)))</f>
        <v>1_western</v>
      </c>
      <c r="AN322" s="0" t="str">
        <f aca="false">IF(AND($CF322&lt;&gt;"",IFERROR(INDEX(subsample_country_map!$E:$E,MATCH($CF322,subsample_country_map!$A:$A,0)),"")&lt;&gt;""),INDEX(subsample_country_map!$E:$E,MATCH($CF322,subsample_country_map!$A:$A,0)),INDEX(lookup!$AD:$AD,MATCH($A322,lookup!$A:$A,0)))</f>
        <v>1_common law</v>
      </c>
      <c r="AO322" s="0" t="str">
        <f aca="false">INDEX(lookup!$Y:$Y,MATCH($A322,lookup!$A:$A,0))</f>
        <v>1_not published</v>
      </c>
      <c r="AP322" s="0" t="str">
        <f aca="false">INDEX(lookup!$Z:$Z,MATCH($A322,lookup!$A:$A,0))</f>
        <v>99_NCE</v>
      </c>
      <c r="AQ322" s="0" t="str">
        <f aca="false">INDEX(lookup!$W:$W,MATCH($A322,lookup!$A:$A,0))</f>
        <v>1_fin/acc/econ</v>
      </c>
      <c r="AS322" s="0" t="s">
        <v>91</v>
      </c>
      <c r="AT322" s="0" t="s">
        <v>111</v>
      </c>
      <c r="AU322" s="0" t="s">
        <v>311</v>
      </c>
      <c r="AV322" s="0" t="s">
        <v>1277</v>
      </c>
      <c r="AX322" s="0" t="s">
        <v>1278</v>
      </c>
      <c r="BA322" s="0" t="n">
        <v>5291</v>
      </c>
      <c r="BB322" s="0" t="s">
        <v>95</v>
      </c>
      <c r="BC322" s="0" t="s">
        <v>868</v>
      </c>
      <c r="BD322" s="0" t="s">
        <v>33</v>
      </c>
      <c r="BE322" s="0" t="s">
        <v>389</v>
      </c>
      <c r="BF322" s="0" t="s">
        <v>1123</v>
      </c>
      <c r="BG322" s="0" t="s">
        <v>1124</v>
      </c>
      <c r="BH322" s="0" t="s">
        <v>1125</v>
      </c>
      <c r="BI322" s="0" t="s">
        <v>1180</v>
      </c>
      <c r="BJ322" s="0" t="s">
        <v>1020</v>
      </c>
      <c r="BK322" s="0" t="s">
        <v>584</v>
      </c>
      <c r="BL322" s="0" t="s">
        <v>1279</v>
      </c>
      <c r="BM322" s="0" t="s">
        <v>953</v>
      </c>
      <c r="BN322" s="0" t="s">
        <v>937</v>
      </c>
      <c r="BO322" s="0" t="s">
        <v>769</v>
      </c>
      <c r="BP322" s="0" t="s">
        <v>904</v>
      </c>
      <c r="BQ322" s="0" t="s">
        <v>127</v>
      </c>
      <c r="BT322" s="0" t="n">
        <v>0</v>
      </c>
      <c r="BU322" s="0" t="s">
        <v>911</v>
      </c>
      <c r="BW322" s="0" t="n">
        <v>1995</v>
      </c>
      <c r="BX322" s="0" t="n">
        <v>2006</v>
      </c>
      <c r="BY322" s="0" t="s">
        <v>912</v>
      </c>
      <c r="BZ322" s="0" t="n">
        <v>2000.5</v>
      </c>
      <c r="CA322" s="0" t="n">
        <v>0</v>
      </c>
      <c r="CB322" s="0" t="n">
        <v>0</v>
      </c>
      <c r="CC322" s="0" t="n">
        <v>0</v>
      </c>
      <c r="CD322" s="0" t="n">
        <v>0.0155343145888279</v>
      </c>
      <c r="CE322" s="0" t="n">
        <v>1</v>
      </c>
    </row>
    <row r="323" customFormat="false" ht="15" hidden="false" customHeight="false" outlineLevel="0" collapsed="false">
      <c r="A323" s="0" t="s">
        <v>904</v>
      </c>
      <c r="B323" s="0" t="n">
        <v>1628</v>
      </c>
      <c r="C323" s="0" t="n">
        <v>-0.00632383116956364</v>
      </c>
      <c r="D323" s="0" t="n">
        <v>5291</v>
      </c>
      <c r="E323" s="0" t="n">
        <f aca="false">IF(ISNUMBER($BA323),$BA323,IF(AND(ISNUMBER($D323),ISNUMBER($BW323),ISNUMBER($BX323)),$D323*($BX323-$BW323+1),""))</f>
        <v>5291</v>
      </c>
      <c r="H323" s="0" t="s">
        <v>118</v>
      </c>
      <c r="I323" s="0" t="s">
        <v>119</v>
      </c>
      <c r="J323" s="0" t="n">
        <f aca="false">IF($BW323&lt;&gt;"",$BW323,"")</f>
        <v>1995</v>
      </c>
      <c r="K323" s="0" t="n">
        <f aca="false">IF($BX323&lt;&gt;"",$BX323,"")</f>
        <v>2006</v>
      </c>
      <c r="L323" s="0" t="n">
        <f aca="false">IF(AND(ISNUMBER($BW323),ISNUMBER($BX323)),($BW323+$BX323)/2,"")</f>
        <v>2000.5</v>
      </c>
      <c r="M323" s="0" t="n">
        <f aca="false">IF($L323&lt;&gt;"",$L323,"")</f>
        <v>2000.5</v>
      </c>
      <c r="N323" s="0" t="n">
        <f aca="false">IF(AND(ISNUMBER($BW323),ISNUMBER($BX323)),MIN(1,MAX(0,($BX323-2016+1)/($BX323-$BW323+1))),"")</f>
        <v>0</v>
      </c>
      <c r="O323" s="0" t="n">
        <f aca="false">IF(AND(ISNUMBER($BW323),ISNUMBER($BX323)),MIN(1,MAX(0,($BX323-2017+1)/($BX323-$BW323+1))),"")</f>
        <v>0</v>
      </c>
      <c r="P323" s="0" t="n">
        <f aca="false">IF(AND(ISNUMBER($BW323),ISNUMBER($BX323)),MIN(1,MAX(0,($BX323-2018+1)/($BX323-$BW323+1))),"")</f>
        <v>0</v>
      </c>
      <c r="Q323" s="0" t="n">
        <f aca="false">IF(AND(ISNUMBER($BW323),ISNUMBER($BX323)),MIN(1,MAX(0,($BX323-2019+1)/($BX323-$BW323+1))),"")</f>
        <v>0</v>
      </c>
      <c r="R323" s="0" t="n">
        <f aca="false">IF(AND(ISNUMBER($BW323),ISNUMBER($BX323)),MIN(1,MAX(0,($BX323-2016+1)/($BX323-$BW323+1))),"")</f>
        <v>0</v>
      </c>
      <c r="S323" s="0" t="n">
        <f aca="false">IF($L323&lt;&gt;"",IF($L323&gt;=2015.5,1,0),"")</f>
        <v>0</v>
      </c>
      <c r="T323" s="0" t="n">
        <f aca="false">IF($L323&lt;&gt;"",IF($L323&gt;=2016,1,0),"")</f>
        <v>0</v>
      </c>
      <c r="U323" s="0" t="n">
        <f aca="false">IF(ISNUMBER($BX323),IF($BX323&gt;=2016,1,0),"")</f>
        <v>0</v>
      </c>
      <c r="V323" s="0" t="n">
        <f aca="false">IF(ISNUMBER($BW323),IF($BW323&gt;=2016,1,0),"")</f>
        <v>0</v>
      </c>
      <c r="W323" s="0" t="str">
        <f aca="false">IF(AND(ISNUMBER($BW323),ISNUMBER($BX323)),IF($BW323&gt;=2016,"post-only",IF($BX323&lt;2016,"pre-only","mixed")),"")</f>
        <v>pre-only</v>
      </c>
      <c r="X323" s="0" t="n">
        <f aca="false">IF(AND(ISNUMBER($BW323),ISNUMBER($BX323)),MIN(1,MAX(0,($BX323-2017+1)/($BX323-$BW323+1))),"")</f>
        <v>0</v>
      </c>
      <c r="Y323" s="0" t="n">
        <f aca="false">IF(AND(ISNUMBER($BW323),ISNUMBER($BX323)),MIN(1,MAX(0,($BX323-2018+1)/($BX323-$BW323+1))),"")</f>
        <v>0</v>
      </c>
      <c r="Z323" s="0" t="n">
        <f aca="false">IF(AND(ISNUMBER($BW323),ISNUMBER($BX323)),MIN(1,MAX(0,($BX323-2019+1)/($BX323-$BW323+1))),"")</f>
        <v>0</v>
      </c>
      <c r="AA323" s="0" t="n">
        <f aca="false">IF(ISNUMBER($BX323),IF($BX323&gt;=2017,1,0),"")</f>
        <v>0</v>
      </c>
      <c r="AB323" s="0" t="n">
        <f aca="false">IF(ISNUMBER($BX323),IF($BX323&gt;=2018,1,0),"")</f>
        <v>0</v>
      </c>
      <c r="AC323" s="0" t="n">
        <f aca="false">IF(ISNUMBER($BX323),IF($BX323&gt;=2019,1,0),"")</f>
        <v>0</v>
      </c>
      <c r="AD323" s="0" t="n">
        <f aca="false">IF($L323&lt;&gt;"",IF($L323&gt;2013,1,0),"")</f>
        <v>0</v>
      </c>
      <c r="AE323" s="0" t="n">
        <f aca="false">IF($L323&lt;&gt;"",1+IF($L323&gt;2011,1,0)+IF($L323&gt;2014,1,0),"")</f>
        <v>1</v>
      </c>
      <c r="AF323" s="0" t="s">
        <v>310</v>
      </c>
      <c r="AG323" s="0" t="s">
        <v>88</v>
      </c>
      <c r="AH323" s="0" t="s">
        <v>89</v>
      </c>
      <c r="AI323" s="0" t="s">
        <v>334</v>
      </c>
      <c r="AJ323" s="0" t="s">
        <v>334</v>
      </c>
      <c r="AK323" s="0" t="str">
        <f aca="false">IF(AND($CF323&lt;&gt;"",IFERROR(INDEX(subsample_country_map!$B:$B,MATCH($CF323,subsample_country_map!$A:$A,0)),"")&lt;&gt;""),INDEX(subsample_country_map!$B:$B,MATCH($CF323,subsample_country_map!$A:$A,0)),INDEX(lookup!$AA:$AA,MATCH($A323,lookup!$A:$A,0)))</f>
        <v>1_US</v>
      </c>
      <c r="AL323" s="0" t="str">
        <f aca="false">IF(AND($CF323&lt;&gt;"",IFERROR(INDEX(subsample_country_map!$C:$C,MATCH($CF323,subsample_country_map!$A:$A,0)),"")&lt;&gt;""),INDEX(subsample_country_map!$C:$C,MATCH($CF323,subsample_country_map!$A:$A,0)),INDEX(lookup!$AB:$AB,MATCH($A323,lookup!$A:$A,0)))</f>
        <v>1_developed</v>
      </c>
      <c r="AM323" s="0" t="str">
        <f aca="false">IF(AND($CF323&lt;&gt;"",IFERROR(INDEX(subsample_country_map!$D:$D,MATCH($CF323,subsample_country_map!$A:$A,0)),"")&lt;&gt;""),INDEX(subsample_country_map!$D:$D,MATCH($CF323,subsample_country_map!$A:$A,0)),INDEX(lookup!$AC:$AC,MATCH($A323,lookup!$A:$A,0)))</f>
        <v>1_western</v>
      </c>
      <c r="AN323" s="0" t="str">
        <f aca="false">IF(AND($CF323&lt;&gt;"",IFERROR(INDEX(subsample_country_map!$E:$E,MATCH($CF323,subsample_country_map!$A:$A,0)),"")&lt;&gt;""),INDEX(subsample_country_map!$E:$E,MATCH($CF323,subsample_country_map!$A:$A,0)),INDEX(lookup!$AD:$AD,MATCH($A323,lookup!$A:$A,0)))</f>
        <v>1_common law</v>
      </c>
      <c r="AO323" s="0" t="str">
        <f aca="false">INDEX(lookup!$Y:$Y,MATCH($A323,lookup!$A:$A,0))</f>
        <v>1_not published</v>
      </c>
      <c r="AP323" s="0" t="str">
        <f aca="false">INDEX(lookup!$Z:$Z,MATCH($A323,lookup!$A:$A,0))</f>
        <v>99_NCE</v>
      </c>
      <c r="AQ323" s="0" t="str">
        <f aca="false">INDEX(lookup!$W:$W,MATCH($A323,lookup!$A:$A,0))</f>
        <v>1_fin/acc/econ</v>
      </c>
      <c r="AS323" s="0" t="s">
        <v>91</v>
      </c>
      <c r="AT323" s="0" t="s">
        <v>111</v>
      </c>
      <c r="AU323" s="0" t="s">
        <v>311</v>
      </c>
      <c r="AV323" s="0" t="s">
        <v>1280</v>
      </c>
      <c r="AX323" s="0" t="s">
        <v>1281</v>
      </c>
      <c r="BA323" s="0" t="n">
        <v>5291</v>
      </c>
      <c r="BB323" s="0" t="s">
        <v>95</v>
      </c>
      <c r="BC323" s="0" t="s">
        <v>868</v>
      </c>
      <c r="BD323" s="0" t="s">
        <v>33</v>
      </c>
      <c r="BE323" s="0" t="s">
        <v>389</v>
      </c>
      <c r="BF323" s="0" t="s">
        <v>1123</v>
      </c>
      <c r="BG323" s="0" t="s">
        <v>1124</v>
      </c>
      <c r="BH323" s="0" t="s">
        <v>1125</v>
      </c>
      <c r="BI323" s="0" t="s">
        <v>1180</v>
      </c>
      <c r="BJ323" s="0" t="s">
        <v>1020</v>
      </c>
      <c r="BK323" s="0" t="s">
        <v>584</v>
      </c>
      <c r="BL323" s="0" t="s">
        <v>1282</v>
      </c>
      <c r="BM323" s="0" t="s">
        <v>957</v>
      </c>
      <c r="BN323" s="0" t="s">
        <v>937</v>
      </c>
      <c r="BO323" s="0" t="s">
        <v>769</v>
      </c>
      <c r="BP323" s="0" t="s">
        <v>904</v>
      </c>
      <c r="BQ323" s="0" t="s">
        <v>127</v>
      </c>
      <c r="BT323" s="0" t="n">
        <v>0</v>
      </c>
      <c r="BU323" s="0" t="s">
        <v>911</v>
      </c>
      <c r="BW323" s="0" t="n">
        <v>1995</v>
      </c>
      <c r="BX323" s="0" t="n">
        <v>2006</v>
      </c>
      <c r="BY323" s="0" t="s">
        <v>912</v>
      </c>
      <c r="BZ323" s="0" t="n">
        <v>2000.5</v>
      </c>
      <c r="CA323" s="0" t="n">
        <v>0</v>
      </c>
      <c r="CB323" s="0" t="n">
        <v>0</v>
      </c>
      <c r="CC323" s="0" t="n">
        <v>0</v>
      </c>
      <c r="CD323" s="0" t="n">
        <v>-0.00632391547002795</v>
      </c>
      <c r="CE323" s="0" t="n">
        <v>1</v>
      </c>
    </row>
    <row r="324" customFormat="false" ht="15" hidden="false" customHeight="false" outlineLevel="0" collapsed="false">
      <c r="A324" s="0" t="s">
        <v>904</v>
      </c>
      <c r="B324" s="0" t="n">
        <v>1629</v>
      </c>
      <c r="C324" s="0" t="n">
        <v>0.00701117199014962</v>
      </c>
      <c r="D324" s="0" t="n">
        <v>5291</v>
      </c>
      <c r="E324" s="0" t="n">
        <f aca="false">IF(ISNUMBER($BA324),$BA324,IF(AND(ISNUMBER($D324),ISNUMBER($BW324),ISNUMBER($BX324)),$D324*($BX324-$BW324+1),""))</f>
        <v>5291</v>
      </c>
      <c r="H324" s="0" t="s">
        <v>118</v>
      </c>
      <c r="I324" s="0" t="s">
        <v>119</v>
      </c>
      <c r="J324" s="0" t="n">
        <f aca="false">IF($BW324&lt;&gt;"",$BW324,"")</f>
        <v>1995</v>
      </c>
      <c r="K324" s="0" t="n">
        <f aca="false">IF($BX324&lt;&gt;"",$BX324,"")</f>
        <v>2006</v>
      </c>
      <c r="L324" s="0" t="n">
        <f aca="false">IF(AND(ISNUMBER($BW324),ISNUMBER($BX324)),($BW324+$BX324)/2,"")</f>
        <v>2000.5</v>
      </c>
      <c r="M324" s="0" t="n">
        <f aca="false">IF($L324&lt;&gt;"",$L324,"")</f>
        <v>2000.5</v>
      </c>
      <c r="N324" s="0" t="n">
        <f aca="false">IF(AND(ISNUMBER($BW324),ISNUMBER($BX324)),MIN(1,MAX(0,($BX324-2016+1)/($BX324-$BW324+1))),"")</f>
        <v>0</v>
      </c>
      <c r="O324" s="0" t="n">
        <f aca="false">IF(AND(ISNUMBER($BW324),ISNUMBER($BX324)),MIN(1,MAX(0,($BX324-2017+1)/($BX324-$BW324+1))),"")</f>
        <v>0</v>
      </c>
      <c r="P324" s="0" t="n">
        <f aca="false">IF(AND(ISNUMBER($BW324),ISNUMBER($BX324)),MIN(1,MAX(0,($BX324-2018+1)/($BX324-$BW324+1))),"")</f>
        <v>0</v>
      </c>
      <c r="Q324" s="0" t="n">
        <f aca="false">IF(AND(ISNUMBER($BW324),ISNUMBER($BX324)),MIN(1,MAX(0,($BX324-2019+1)/($BX324-$BW324+1))),"")</f>
        <v>0</v>
      </c>
      <c r="R324" s="0" t="n">
        <f aca="false">IF(AND(ISNUMBER($BW324),ISNUMBER($BX324)),MIN(1,MAX(0,($BX324-2016+1)/($BX324-$BW324+1))),"")</f>
        <v>0</v>
      </c>
      <c r="S324" s="0" t="n">
        <f aca="false">IF($L324&lt;&gt;"",IF($L324&gt;=2015.5,1,0),"")</f>
        <v>0</v>
      </c>
      <c r="T324" s="0" t="n">
        <f aca="false">IF($L324&lt;&gt;"",IF($L324&gt;=2016,1,0),"")</f>
        <v>0</v>
      </c>
      <c r="U324" s="0" t="n">
        <f aca="false">IF(ISNUMBER($BX324),IF($BX324&gt;=2016,1,0),"")</f>
        <v>0</v>
      </c>
      <c r="V324" s="0" t="n">
        <f aca="false">IF(ISNUMBER($BW324),IF($BW324&gt;=2016,1,0),"")</f>
        <v>0</v>
      </c>
      <c r="W324" s="0" t="str">
        <f aca="false">IF(AND(ISNUMBER($BW324),ISNUMBER($BX324)),IF($BW324&gt;=2016,"post-only",IF($BX324&lt;2016,"pre-only","mixed")),"")</f>
        <v>pre-only</v>
      </c>
      <c r="X324" s="0" t="n">
        <f aca="false">IF(AND(ISNUMBER($BW324),ISNUMBER($BX324)),MIN(1,MAX(0,($BX324-2017+1)/($BX324-$BW324+1))),"")</f>
        <v>0</v>
      </c>
      <c r="Y324" s="0" t="n">
        <f aca="false">IF(AND(ISNUMBER($BW324),ISNUMBER($BX324)),MIN(1,MAX(0,($BX324-2018+1)/($BX324-$BW324+1))),"")</f>
        <v>0</v>
      </c>
      <c r="Z324" s="0" t="n">
        <f aca="false">IF(AND(ISNUMBER($BW324),ISNUMBER($BX324)),MIN(1,MAX(0,($BX324-2019+1)/($BX324-$BW324+1))),"")</f>
        <v>0</v>
      </c>
      <c r="AA324" s="0" t="n">
        <f aca="false">IF(ISNUMBER($BX324),IF($BX324&gt;=2017,1,0),"")</f>
        <v>0</v>
      </c>
      <c r="AB324" s="0" t="n">
        <f aca="false">IF(ISNUMBER($BX324),IF($BX324&gt;=2018,1,0),"")</f>
        <v>0</v>
      </c>
      <c r="AC324" s="0" t="n">
        <f aca="false">IF(ISNUMBER($BX324),IF($BX324&gt;=2019,1,0),"")</f>
        <v>0</v>
      </c>
      <c r="AD324" s="0" t="n">
        <f aca="false">IF($L324&lt;&gt;"",IF($L324&gt;2013,1,0),"")</f>
        <v>0</v>
      </c>
      <c r="AE324" s="0" t="n">
        <f aca="false">IF($L324&lt;&gt;"",1+IF($L324&gt;2011,1,0)+IF($L324&gt;2014,1,0),"")</f>
        <v>1</v>
      </c>
      <c r="AF324" s="0" t="s">
        <v>310</v>
      </c>
      <c r="AG324" s="0" t="s">
        <v>88</v>
      </c>
      <c r="AH324" s="0" t="s">
        <v>89</v>
      </c>
      <c r="AI324" s="0" t="s">
        <v>334</v>
      </c>
      <c r="AJ324" s="0" t="s">
        <v>334</v>
      </c>
      <c r="AK324" s="0" t="str">
        <f aca="false">IF(AND($CF324&lt;&gt;"",IFERROR(INDEX(subsample_country_map!$B:$B,MATCH($CF324,subsample_country_map!$A:$A,0)),"")&lt;&gt;""),INDEX(subsample_country_map!$B:$B,MATCH($CF324,subsample_country_map!$A:$A,0)),INDEX(lookup!$AA:$AA,MATCH($A324,lookup!$A:$A,0)))</f>
        <v>1_US</v>
      </c>
      <c r="AL324" s="0" t="str">
        <f aca="false">IF(AND($CF324&lt;&gt;"",IFERROR(INDEX(subsample_country_map!$C:$C,MATCH($CF324,subsample_country_map!$A:$A,0)),"")&lt;&gt;""),INDEX(subsample_country_map!$C:$C,MATCH($CF324,subsample_country_map!$A:$A,0)),INDEX(lookup!$AB:$AB,MATCH($A324,lookup!$A:$A,0)))</f>
        <v>1_developed</v>
      </c>
      <c r="AM324" s="0" t="str">
        <f aca="false">IF(AND($CF324&lt;&gt;"",IFERROR(INDEX(subsample_country_map!$D:$D,MATCH($CF324,subsample_country_map!$A:$A,0)),"")&lt;&gt;""),INDEX(subsample_country_map!$D:$D,MATCH($CF324,subsample_country_map!$A:$A,0)),INDEX(lookup!$AC:$AC,MATCH($A324,lookup!$A:$A,0)))</f>
        <v>1_western</v>
      </c>
      <c r="AN324" s="0" t="str">
        <f aca="false">IF(AND($CF324&lt;&gt;"",IFERROR(INDEX(subsample_country_map!$E:$E,MATCH($CF324,subsample_country_map!$A:$A,0)),"")&lt;&gt;""),INDEX(subsample_country_map!$E:$E,MATCH($CF324,subsample_country_map!$A:$A,0)),INDEX(lookup!$AD:$AD,MATCH($A324,lookup!$A:$A,0)))</f>
        <v>1_common law</v>
      </c>
      <c r="AO324" s="0" t="str">
        <f aca="false">INDEX(lookup!$Y:$Y,MATCH($A324,lookup!$A:$A,0))</f>
        <v>1_not published</v>
      </c>
      <c r="AP324" s="0" t="str">
        <f aca="false">INDEX(lookup!$Z:$Z,MATCH($A324,lookup!$A:$A,0))</f>
        <v>99_NCE</v>
      </c>
      <c r="AQ324" s="0" t="str">
        <f aca="false">INDEX(lookup!$W:$W,MATCH($A324,lookup!$A:$A,0))</f>
        <v>1_fin/acc/econ</v>
      </c>
      <c r="AS324" s="0" t="s">
        <v>91</v>
      </c>
      <c r="AT324" s="0" t="s">
        <v>111</v>
      </c>
      <c r="AU324" s="0" t="s">
        <v>311</v>
      </c>
      <c r="AV324" s="0" t="s">
        <v>1283</v>
      </c>
      <c r="AX324" s="0" t="s">
        <v>1284</v>
      </c>
      <c r="BA324" s="0" t="n">
        <v>5291</v>
      </c>
      <c r="BB324" s="0" t="s">
        <v>95</v>
      </c>
      <c r="BC324" s="0" t="s">
        <v>868</v>
      </c>
      <c r="BD324" s="0" t="s">
        <v>33</v>
      </c>
      <c r="BE324" s="0" t="s">
        <v>389</v>
      </c>
      <c r="BF324" s="0" t="s">
        <v>1123</v>
      </c>
      <c r="BG324" s="0" t="s">
        <v>1124</v>
      </c>
      <c r="BH324" s="0" t="s">
        <v>1125</v>
      </c>
      <c r="BI324" s="0" t="s">
        <v>1180</v>
      </c>
      <c r="BJ324" s="0" t="s">
        <v>1020</v>
      </c>
      <c r="BK324" s="0" t="s">
        <v>584</v>
      </c>
      <c r="BL324" s="0" t="s">
        <v>1285</v>
      </c>
      <c r="BM324" s="0" t="s">
        <v>961</v>
      </c>
      <c r="BN324" s="0" t="s">
        <v>937</v>
      </c>
      <c r="BO324" s="0" t="s">
        <v>769</v>
      </c>
      <c r="BP324" s="0" t="s">
        <v>904</v>
      </c>
      <c r="BQ324" s="0" t="s">
        <v>127</v>
      </c>
      <c r="BT324" s="0" t="n">
        <v>0</v>
      </c>
      <c r="BU324" s="0" t="s">
        <v>911</v>
      </c>
      <c r="BW324" s="0" t="n">
        <v>1995</v>
      </c>
      <c r="BX324" s="0" t="n">
        <v>2006</v>
      </c>
      <c r="BY324" s="0" t="s">
        <v>912</v>
      </c>
      <c r="BZ324" s="0" t="n">
        <v>2000.5</v>
      </c>
      <c r="CA324" s="0" t="n">
        <v>0</v>
      </c>
      <c r="CB324" s="0" t="n">
        <v>0</v>
      </c>
      <c r="CC324" s="0" t="n">
        <v>0</v>
      </c>
      <c r="CD324" s="0" t="n">
        <v>0.00701128687517305</v>
      </c>
      <c r="CE324" s="0" t="n">
        <v>1</v>
      </c>
    </row>
    <row r="325" customFormat="false" ht="15" hidden="false" customHeight="false" outlineLevel="0" collapsed="false">
      <c r="A325" s="0" t="s">
        <v>904</v>
      </c>
      <c r="B325" s="0" t="n">
        <v>1630</v>
      </c>
      <c r="C325" s="0" t="n">
        <v>-0.0373677198716083</v>
      </c>
      <c r="D325" s="0" t="n">
        <v>5291</v>
      </c>
      <c r="E325" s="0" t="n">
        <f aca="false">IF(ISNUMBER($BA325),$BA325,IF(AND(ISNUMBER($D325),ISNUMBER($BW325),ISNUMBER($BX325)),$D325*($BX325-$BW325+1),""))</f>
        <v>5291</v>
      </c>
      <c r="H325" s="0" t="s">
        <v>118</v>
      </c>
      <c r="I325" s="0" t="s">
        <v>119</v>
      </c>
      <c r="J325" s="0" t="n">
        <f aca="false">IF($BW325&lt;&gt;"",$BW325,"")</f>
        <v>1995</v>
      </c>
      <c r="K325" s="0" t="n">
        <f aca="false">IF($BX325&lt;&gt;"",$BX325,"")</f>
        <v>2006</v>
      </c>
      <c r="L325" s="0" t="n">
        <f aca="false">IF(AND(ISNUMBER($BW325),ISNUMBER($BX325)),($BW325+$BX325)/2,"")</f>
        <v>2000.5</v>
      </c>
      <c r="M325" s="0" t="n">
        <f aca="false">IF($L325&lt;&gt;"",$L325,"")</f>
        <v>2000.5</v>
      </c>
      <c r="N325" s="0" t="n">
        <f aca="false">IF(AND(ISNUMBER($BW325),ISNUMBER($BX325)),MIN(1,MAX(0,($BX325-2016+1)/($BX325-$BW325+1))),"")</f>
        <v>0</v>
      </c>
      <c r="O325" s="0" t="n">
        <f aca="false">IF(AND(ISNUMBER($BW325),ISNUMBER($BX325)),MIN(1,MAX(0,($BX325-2017+1)/($BX325-$BW325+1))),"")</f>
        <v>0</v>
      </c>
      <c r="P325" s="0" t="n">
        <f aca="false">IF(AND(ISNUMBER($BW325),ISNUMBER($BX325)),MIN(1,MAX(0,($BX325-2018+1)/($BX325-$BW325+1))),"")</f>
        <v>0</v>
      </c>
      <c r="Q325" s="0" t="n">
        <f aca="false">IF(AND(ISNUMBER($BW325),ISNUMBER($BX325)),MIN(1,MAX(0,($BX325-2019+1)/($BX325-$BW325+1))),"")</f>
        <v>0</v>
      </c>
      <c r="R325" s="0" t="n">
        <f aca="false">IF(AND(ISNUMBER($BW325),ISNUMBER($BX325)),MIN(1,MAX(0,($BX325-2016+1)/($BX325-$BW325+1))),"")</f>
        <v>0</v>
      </c>
      <c r="S325" s="0" t="n">
        <f aca="false">IF($L325&lt;&gt;"",IF($L325&gt;=2015.5,1,0),"")</f>
        <v>0</v>
      </c>
      <c r="T325" s="0" t="n">
        <f aca="false">IF($L325&lt;&gt;"",IF($L325&gt;=2016,1,0),"")</f>
        <v>0</v>
      </c>
      <c r="U325" s="0" t="n">
        <f aca="false">IF(ISNUMBER($BX325),IF($BX325&gt;=2016,1,0),"")</f>
        <v>0</v>
      </c>
      <c r="V325" s="0" t="n">
        <f aca="false">IF(ISNUMBER($BW325),IF($BW325&gt;=2016,1,0),"")</f>
        <v>0</v>
      </c>
      <c r="W325" s="0" t="str">
        <f aca="false">IF(AND(ISNUMBER($BW325),ISNUMBER($BX325)),IF($BW325&gt;=2016,"post-only",IF($BX325&lt;2016,"pre-only","mixed")),"")</f>
        <v>pre-only</v>
      </c>
      <c r="X325" s="0" t="n">
        <f aca="false">IF(AND(ISNUMBER($BW325),ISNUMBER($BX325)),MIN(1,MAX(0,($BX325-2017+1)/($BX325-$BW325+1))),"")</f>
        <v>0</v>
      </c>
      <c r="Y325" s="0" t="n">
        <f aca="false">IF(AND(ISNUMBER($BW325),ISNUMBER($BX325)),MIN(1,MAX(0,($BX325-2018+1)/($BX325-$BW325+1))),"")</f>
        <v>0</v>
      </c>
      <c r="Z325" s="0" t="n">
        <f aca="false">IF(AND(ISNUMBER($BW325),ISNUMBER($BX325)),MIN(1,MAX(0,($BX325-2019+1)/($BX325-$BW325+1))),"")</f>
        <v>0</v>
      </c>
      <c r="AA325" s="0" t="n">
        <f aca="false">IF(ISNUMBER($BX325),IF($BX325&gt;=2017,1,0),"")</f>
        <v>0</v>
      </c>
      <c r="AB325" s="0" t="n">
        <f aca="false">IF(ISNUMBER($BX325),IF($BX325&gt;=2018,1,0),"")</f>
        <v>0</v>
      </c>
      <c r="AC325" s="0" t="n">
        <f aca="false">IF(ISNUMBER($BX325),IF($BX325&gt;=2019,1,0),"")</f>
        <v>0</v>
      </c>
      <c r="AD325" s="0" t="n">
        <f aca="false">IF($L325&lt;&gt;"",IF($L325&gt;2013,1,0),"")</f>
        <v>0</v>
      </c>
      <c r="AE325" s="0" t="n">
        <f aca="false">IF($L325&lt;&gt;"",1+IF($L325&gt;2011,1,0)+IF($L325&gt;2014,1,0),"")</f>
        <v>1</v>
      </c>
      <c r="AF325" s="0" t="s">
        <v>310</v>
      </c>
      <c r="AG325" s="0" t="s">
        <v>88</v>
      </c>
      <c r="AH325" s="0" t="s">
        <v>89</v>
      </c>
      <c r="AI325" s="0" t="s">
        <v>334</v>
      </c>
      <c r="AJ325" s="0" t="s">
        <v>334</v>
      </c>
      <c r="AK325" s="0" t="str">
        <f aca="false">IF(AND($CF325&lt;&gt;"",IFERROR(INDEX(subsample_country_map!$B:$B,MATCH($CF325,subsample_country_map!$A:$A,0)),"")&lt;&gt;""),INDEX(subsample_country_map!$B:$B,MATCH($CF325,subsample_country_map!$A:$A,0)),INDEX(lookup!$AA:$AA,MATCH($A325,lookup!$A:$A,0)))</f>
        <v>1_US</v>
      </c>
      <c r="AL325" s="0" t="str">
        <f aca="false">IF(AND($CF325&lt;&gt;"",IFERROR(INDEX(subsample_country_map!$C:$C,MATCH($CF325,subsample_country_map!$A:$A,0)),"")&lt;&gt;""),INDEX(subsample_country_map!$C:$C,MATCH($CF325,subsample_country_map!$A:$A,0)),INDEX(lookup!$AB:$AB,MATCH($A325,lookup!$A:$A,0)))</f>
        <v>1_developed</v>
      </c>
      <c r="AM325" s="0" t="str">
        <f aca="false">IF(AND($CF325&lt;&gt;"",IFERROR(INDEX(subsample_country_map!$D:$D,MATCH($CF325,subsample_country_map!$A:$A,0)),"")&lt;&gt;""),INDEX(subsample_country_map!$D:$D,MATCH($CF325,subsample_country_map!$A:$A,0)),INDEX(lookup!$AC:$AC,MATCH($A325,lookup!$A:$A,0)))</f>
        <v>1_western</v>
      </c>
      <c r="AN325" s="0" t="str">
        <f aca="false">IF(AND($CF325&lt;&gt;"",IFERROR(INDEX(subsample_country_map!$E:$E,MATCH($CF325,subsample_country_map!$A:$A,0)),"")&lt;&gt;""),INDEX(subsample_country_map!$E:$E,MATCH($CF325,subsample_country_map!$A:$A,0)),INDEX(lookup!$AD:$AD,MATCH($A325,lookup!$A:$A,0)))</f>
        <v>1_common law</v>
      </c>
      <c r="AO325" s="0" t="str">
        <f aca="false">INDEX(lookup!$Y:$Y,MATCH($A325,lookup!$A:$A,0))</f>
        <v>1_not published</v>
      </c>
      <c r="AP325" s="0" t="str">
        <f aca="false">INDEX(lookup!$Z:$Z,MATCH($A325,lookup!$A:$A,0))</f>
        <v>99_NCE</v>
      </c>
      <c r="AQ325" s="0" t="str">
        <f aca="false">INDEX(lookup!$W:$W,MATCH($A325,lookup!$A:$A,0))</f>
        <v>1_fin/acc/econ</v>
      </c>
      <c r="AS325" s="0" t="s">
        <v>91</v>
      </c>
      <c r="AT325" s="0" t="s">
        <v>397</v>
      </c>
      <c r="AU325" s="0" t="s">
        <v>311</v>
      </c>
      <c r="AV325" s="0" t="s">
        <v>1286</v>
      </c>
      <c r="AX325" s="0" t="s">
        <v>1287</v>
      </c>
      <c r="BA325" s="0" t="n">
        <v>5291</v>
      </c>
      <c r="BB325" s="0" t="s">
        <v>95</v>
      </c>
      <c r="BC325" s="0" t="s">
        <v>868</v>
      </c>
      <c r="BD325" s="0" t="s">
        <v>33</v>
      </c>
      <c r="BE325" s="0" t="s">
        <v>389</v>
      </c>
      <c r="BF325" s="0" t="s">
        <v>1123</v>
      </c>
      <c r="BG325" s="0" t="s">
        <v>1124</v>
      </c>
      <c r="BH325" s="0" t="s">
        <v>1125</v>
      </c>
      <c r="BI325" s="0" t="s">
        <v>1180</v>
      </c>
      <c r="BJ325" s="0" t="s">
        <v>1020</v>
      </c>
      <c r="BK325" s="0" t="s">
        <v>584</v>
      </c>
      <c r="BL325" s="0" t="s">
        <v>1288</v>
      </c>
      <c r="BM325" s="0" t="s">
        <v>965</v>
      </c>
      <c r="BN325" s="0" t="s">
        <v>937</v>
      </c>
      <c r="BO325" s="0" t="s">
        <v>769</v>
      </c>
      <c r="BP325" s="0" t="s">
        <v>904</v>
      </c>
      <c r="BQ325" s="0" t="s">
        <v>127</v>
      </c>
      <c r="BT325" s="0" t="n">
        <v>0</v>
      </c>
      <c r="BU325" s="0" t="s">
        <v>911</v>
      </c>
      <c r="BW325" s="0" t="n">
        <v>1995</v>
      </c>
      <c r="BX325" s="0" t="n">
        <v>2006</v>
      </c>
      <c r="BY325" s="0" t="s">
        <v>912</v>
      </c>
      <c r="BZ325" s="0" t="n">
        <v>2000.5</v>
      </c>
      <c r="CA325" s="0" t="n">
        <v>0</v>
      </c>
      <c r="CB325" s="0" t="n">
        <v>0</v>
      </c>
      <c r="CC325" s="0" t="n">
        <v>0</v>
      </c>
      <c r="CD325" s="0" t="n">
        <v>-0.0373851272194248</v>
      </c>
      <c r="CE325" s="0" t="n">
        <v>1</v>
      </c>
    </row>
    <row r="326" customFormat="false" ht="15" hidden="false" customHeight="false" outlineLevel="0" collapsed="false">
      <c r="A326" s="0" t="s">
        <v>904</v>
      </c>
      <c r="B326" s="0" t="n">
        <v>1631</v>
      </c>
      <c r="C326" s="0" t="n">
        <v>-0.0528547923510661</v>
      </c>
      <c r="D326" s="0" t="n">
        <v>5291</v>
      </c>
      <c r="E326" s="0" t="n">
        <f aca="false">IF(ISNUMBER($BA326),$BA326,IF(AND(ISNUMBER($D326),ISNUMBER($BW326),ISNUMBER($BX326)),$D326*($BX326-$BW326+1),""))</f>
        <v>5291</v>
      </c>
      <c r="H326" s="0" t="s">
        <v>118</v>
      </c>
      <c r="I326" s="0" t="s">
        <v>119</v>
      </c>
      <c r="J326" s="0" t="n">
        <f aca="false">IF($BW326&lt;&gt;"",$BW326,"")</f>
        <v>1995</v>
      </c>
      <c r="K326" s="0" t="n">
        <f aca="false">IF($BX326&lt;&gt;"",$BX326,"")</f>
        <v>2006</v>
      </c>
      <c r="L326" s="0" t="n">
        <f aca="false">IF(AND(ISNUMBER($BW326),ISNUMBER($BX326)),($BW326+$BX326)/2,"")</f>
        <v>2000.5</v>
      </c>
      <c r="M326" s="0" t="n">
        <f aca="false">IF($L326&lt;&gt;"",$L326,"")</f>
        <v>2000.5</v>
      </c>
      <c r="N326" s="0" t="n">
        <f aca="false">IF(AND(ISNUMBER($BW326),ISNUMBER($BX326)),MIN(1,MAX(0,($BX326-2016+1)/($BX326-$BW326+1))),"")</f>
        <v>0</v>
      </c>
      <c r="O326" s="0" t="n">
        <f aca="false">IF(AND(ISNUMBER($BW326),ISNUMBER($BX326)),MIN(1,MAX(0,($BX326-2017+1)/($BX326-$BW326+1))),"")</f>
        <v>0</v>
      </c>
      <c r="P326" s="0" t="n">
        <f aca="false">IF(AND(ISNUMBER($BW326),ISNUMBER($BX326)),MIN(1,MAX(0,($BX326-2018+1)/($BX326-$BW326+1))),"")</f>
        <v>0</v>
      </c>
      <c r="Q326" s="0" t="n">
        <f aca="false">IF(AND(ISNUMBER($BW326),ISNUMBER($BX326)),MIN(1,MAX(0,($BX326-2019+1)/($BX326-$BW326+1))),"")</f>
        <v>0</v>
      </c>
      <c r="R326" s="0" t="n">
        <f aca="false">IF(AND(ISNUMBER($BW326),ISNUMBER($BX326)),MIN(1,MAX(0,($BX326-2016+1)/($BX326-$BW326+1))),"")</f>
        <v>0</v>
      </c>
      <c r="S326" s="0" t="n">
        <f aca="false">IF($L326&lt;&gt;"",IF($L326&gt;=2015.5,1,0),"")</f>
        <v>0</v>
      </c>
      <c r="T326" s="0" t="n">
        <f aca="false">IF($L326&lt;&gt;"",IF($L326&gt;=2016,1,0),"")</f>
        <v>0</v>
      </c>
      <c r="U326" s="0" t="n">
        <f aca="false">IF(ISNUMBER($BX326),IF($BX326&gt;=2016,1,0),"")</f>
        <v>0</v>
      </c>
      <c r="V326" s="0" t="n">
        <f aca="false">IF(ISNUMBER($BW326),IF($BW326&gt;=2016,1,0),"")</f>
        <v>0</v>
      </c>
      <c r="W326" s="0" t="str">
        <f aca="false">IF(AND(ISNUMBER($BW326),ISNUMBER($BX326)),IF($BW326&gt;=2016,"post-only",IF($BX326&lt;2016,"pre-only","mixed")),"")</f>
        <v>pre-only</v>
      </c>
      <c r="X326" s="0" t="n">
        <f aca="false">IF(AND(ISNUMBER($BW326),ISNUMBER($BX326)),MIN(1,MAX(0,($BX326-2017+1)/($BX326-$BW326+1))),"")</f>
        <v>0</v>
      </c>
      <c r="Y326" s="0" t="n">
        <f aca="false">IF(AND(ISNUMBER($BW326),ISNUMBER($BX326)),MIN(1,MAX(0,($BX326-2018+1)/($BX326-$BW326+1))),"")</f>
        <v>0</v>
      </c>
      <c r="Z326" s="0" t="n">
        <f aca="false">IF(AND(ISNUMBER($BW326),ISNUMBER($BX326)),MIN(1,MAX(0,($BX326-2019+1)/($BX326-$BW326+1))),"")</f>
        <v>0</v>
      </c>
      <c r="AA326" s="0" t="n">
        <f aca="false">IF(ISNUMBER($BX326),IF($BX326&gt;=2017,1,0),"")</f>
        <v>0</v>
      </c>
      <c r="AB326" s="0" t="n">
        <f aca="false">IF(ISNUMBER($BX326),IF($BX326&gt;=2018,1,0),"")</f>
        <v>0</v>
      </c>
      <c r="AC326" s="0" t="n">
        <f aca="false">IF(ISNUMBER($BX326),IF($BX326&gt;=2019,1,0),"")</f>
        <v>0</v>
      </c>
      <c r="AD326" s="0" t="n">
        <f aca="false">IF($L326&lt;&gt;"",IF($L326&gt;2013,1,0),"")</f>
        <v>0</v>
      </c>
      <c r="AE326" s="0" t="n">
        <f aca="false">IF($L326&lt;&gt;"",1+IF($L326&gt;2011,1,0)+IF($L326&gt;2014,1,0),"")</f>
        <v>1</v>
      </c>
      <c r="AF326" s="0" t="s">
        <v>310</v>
      </c>
      <c r="AG326" s="0" t="s">
        <v>88</v>
      </c>
      <c r="AH326" s="0" t="s">
        <v>89</v>
      </c>
      <c r="AI326" s="0" t="s">
        <v>334</v>
      </c>
      <c r="AJ326" s="0" t="s">
        <v>334</v>
      </c>
      <c r="AK326" s="0" t="str">
        <f aca="false">IF(AND($CF326&lt;&gt;"",IFERROR(INDEX(subsample_country_map!$B:$B,MATCH($CF326,subsample_country_map!$A:$A,0)),"")&lt;&gt;""),INDEX(subsample_country_map!$B:$B,MATCH($CF326,subsample_country_map!$A:$A,0)),INDEX(lookup!$AA:$AA,MATCH($A326,lookup!$A:$A,0)))</f>
        <v>1_US</v>
      </c>
      <c r="AL326" s="0" t="str">
        <f aca="false">IF(AND($CF326&lt;&gt;"",IFERROR(INDEX(subsample_country_map!$C:$C,MATCH($CF326,subsample_country_map!$A:$A,0)),"")&lt;&gt;""),INDEX(subsample_country_map!$C:$C,MATCH($CF326,subsample_country_map!$A:$A,0)),INDEX(lookup!$AB:$AB,MATCH($A326,lookup!$A:$A,0)))</f>
        <v>1_developed</v>
      </c>
      <c r="AM326" s="0" t="str">
        <f aca="false">IF(AND($CF326&lt;&gt;"",IFERROR(INDEX(subsample_country_map!$D:$D,MATCH($CF326,subsample_country_map!$A:$A,0)),"")&lt;&gt;""),INDEX(subsample_country_map!$D:$D,MATCH($CF326,subsample_country_map!$A:$A,0)),INDEX(lookup!$AC:$AC,MATCH($A326,lookup!$A:$A,0)))</f>
        <v>1_western</v>
      </c>
      <c r="AN326" s="0" t="str">
        <f aca="false">IF(AND($CF326&lt;&gt;"",IFERROR(INDEX(subsample_country_map!$E:$E,MATCH($CF326,subsample_country_map!$A:$A,0)),"")&lt;&gt;""),INDEX(subsample_country_map!$E:$E,MATCH($CF326,subsample_country_map!$A:$A,0)),INDEX(lookup!$AD:$AD,MATCH($A326,lookup!$A:$A,0)))</f>
        <v>1_common law</v>
      </c>
      <c r="AO326" s="0" t="str">
        <f aca="false">INDEX(lookup!$Y:$Y,MATCH($A326,lookup!$A:$A,0))</f>
        <v>1_not published</v>
      </c>
      <c r="AP326" s="0" t="str">
        <f aca="false">INDEX(lookup!$Z:$Z,MATCH($A326,lookup!$A:$A,0))</f>
        <v>99_NCE</v>
      </c>
      <c r="AQ326" s="0" t="str">
        <f aca="false">INDEX(lookup!$W:$W,MATCH($A326,lookup!$A:$A,0))</f>
        <v>1_fin/acc/econ</v>
      </c>
      <c r="AS326" s="0" t="s">
        <v>91</v>
      </c>
      <c r="AT326" s="0" t="s">
        <v>397</v>
      </c>
      <c r="AU326" s="0" t="s">
        <v>311</v>
      </c>
      <c r="AV326" s="0" t="s">
        <v>1289</v>
      </c>
      <c r="AX326" s="0" t="s">
        <v>1290</v>
      </c>
      <c r="BA326" s="0" t="n">
        <v>5291</v>
      </c>
      <c r="BB326" s="0" t="s">
        <v>95</v>
      </c>
      <c r="BC326" s="0" t="s">
        <v>868</v>
      </c>
      <c r="BD326" s="0" t="s">
        <v>33</v>
      </c>
      <c r="BE326" s="0" t="s">
        <v>389</v>
      </c>
      <c r="BF326" s="0" t="s">
        <v>1123</v>
      </c>
      <c r="BG326" s="0" t="s">
        <v>1124</v>
      </c>
      <c r="BH326" s="0" t="s">
        <v>1125</v>
      </c>
      <c r="BI326" s="0" t="s">
        <v>1180</v>
      </c>
      <c r="BJ326" s="0" t="s">
        <v>1020</v>
      </c>
      <c r="BK326" s="0" t="s">
        <v>584</v>
      </c>
      <c r="BL326" s="0" t="s">
        <v>1291</v>
      </c>
      <c r="BM326" s="0" t="s">
        <v>969</v>
      </c>
      <c r="BN326" s="0" t="s">
        <v>937</v>
      </c>
      <c r="BO326" s="0" t="s">
        <v>769</v>
      </c>
      <c r="BP326" s="0" t="s">
        <v>904</v>
      </c>
      <c r="BQ326" s="0" t="s">
        <v>127</v>
      </c>
      <c r="BT326" s="0" t="n">
        <v>0</v>
      </c>
      <c r="BU326" s="0" t="s">
        <v>911</v>
      </c>
      <c r="BW326" s="0" t="n">
        <v>1995</v>
      </c>
      <c r="BX326" s="0" t="n">
        <v>2006</v>
      </c>
      <c r="BY326" s="0" t="s">
        <v>912</v>
      </c>
      <c r="BZ326" s="0" t="n">
        <v>2000.5</v>
      </c>
      <c r="CA326" s="0" t="n">
        <v>0</v>
      </c>
      <c r="CB326" s="0" t="n">
        <v>0</v>
      </c>
      <c r="CC326" s="0" t="n">
        <v>0</v>
      </c>
      <c r="CD326" s="0" t="n">
        <v>-0.0529040939105289</v>
      </c>
      <c r="CE326" s="0" t="n">
        <v>1</v>
      </c>
    </row>
    <row r="327" customFormat="false" ht="15" hidden="false" customHeight="false" outlineLevel="0" collapsed="false">
      <c r="A327" s="0" t="s">
        <v>904</v>
      </c>
      <c r="B327" s="0" t="n">
        <v>1632</v>
      </c>
      <c r="C327" s="0" t="n">
        <v>-0.0434019028373236</v>
      </c>
      <c r="D327" s="0" t="n">
        <v>5291</v>
      </c>
      <c r="E327" s="0" t="n">
        <f aca="false">IF(ISNUMBER($BA327),$BA327,IF(AND(ISNUMBER($D327),ISNUMBER($BW327),ISNUMBER($BX327)),$D327*($BX327-$BW327+1),""))</f>
        <v>5291</v>
      </c>
      <c r="H327" s="0" t="s">
        <v>118</v>
      </c>
      <c r="I327" s="0" t="s">
        <v>119</v>
      </c>
      <c r="J327" s="0" t="n">
        <f aca="false">IF($BW327&lt;&gt;"",$BW327,"")</f>
        <v>1995</v>
      </c>
      <c r="K327" s="0" t="n">
        <f aca="false">IF($BX327&lt;&gt;"",$BX327,"")</f>
        <v>2006</v>
      </c>
      <c r="L327" s="0" t="n">
        <f aca="false">IF(AND(ISNUMBER($BW327),ISNUMBER($BX327)),($BW327+$BX327)/2,"")</f>
        <v>2000.5</v>
      </c>
      <c r="M327" s="0" t="n">
        <f aca="false">IF($L327&lt;&gt;"",$L327,"")</f>
        <v>2000.5</v>
      </c>
      <c r="N327" s="0" t="n">
        <f aca="false">IF(AND(ISNUMBER($BW327),ISNUMBER($BX327)),MIN(1,MAX(0,($BX327-2016+1)/($BX327-$BW327+1))),"")</f>
        <v>0</v>
      </c>
      <c r="O327" s="0" t="n">
        <f aca="false">IF(AND(ISNUMBER($BW327),ISNUMBER($BX327)),MIN(1,MAX(0,($BX327-2017+1)/($BX327-$BW327+1))),"")</f>
        <v>0</v>
      </c>
      <c r="P327" s="0" t="n">
        <f aca="false">IF(AND(ISNUMBER($BW327),ISNUMBER($BX327)),MIN(1,MAX(0,($BX327-2018+1)/($BX327-$BW327+1))),"")</f>
        <v>0</v>
      </c>
      <c r="Q327" s="0" t="n">
        <f aca="false">IF(AND(ISNUMBER($BW327),ISNUMBER($BX327)),MIN(1,MAX(0,($BX327-2019+1)/($BX327-$BW327+1))),"")</f>
        <v>0</v>
      </c>
      <c r="R327" s="0" t="n">
        <f aca="false">IF(AND(ISNUMBER($BW327),ISNUMBER($BX327)),MIN(1,MAX(0,($BX327-2016+1)/($BX327-$BW327+1))),"")</f>
        <v>0</v>
      </c>
      <c r="S327" s="0" t="n">
        <f aca="false">IF($L327&lt;&gt;"",IF($L327&gt;=2015.5,1,0),"")</f>
        <v>0</v>
      </c>
      <c r="T327" s="0" t="n">
        <f aca="false">IF($L327&lt;&gt;"",IF($L327&gt;=2016,1,0),"")</f>
        <v>0</v>
      </c>
      <c r="U327" s="0" t="n">
        <f aca="false">IF(ISNUMBER($BX327),IF($BX327&gt;=2016,1,0),"")</f>
        <v>0</v>
      </c>
      <c r="V327" s="0" t="n">
        <f aca="false">IF(ISNUMBER($BW327),IF($BW327&gt;=2016,1,0),"")</f>
        <v>0</v>
      </c>
      <c r="W327" s="0" t="str">
        <f aca="false">IF(AND(ISNUMBER($BW327),ISNUMBER($BX327)),IF($BW327&gt;=2016,"post-only",IF($BX327&lt;2016,"pre-only","mixed")),"")</f>
        <v>pre-only</v>
      </c>
      <c r="X327" s="0" t="n">
        <f aca="false">IF(AND(ISNUMBER($BW327),ISNUMBER($BX327)),MIN(1,MAX(0,($BX327-2017+1)/($BX327-$BW327+1))),"")</f>
        <v>0</v>
      </c>
      <c r="Y327" s="0" t="n">
        <f aca="false">IF(AND(ISNUMBER($BW327),ISNUMBER($BX327)),MIN(1,MAX(0,($BX327-2018+1)/($BX327-$BW327+1))),"")</f>
        <v>0</v>
      </c>
      <c r="Z327" s="0" t="n">
        <f aca="false">IF(AND(ISNUMBER($BW327),ISNUMBER($BX327)),MIN(1,MAX(0,($BX327-2019+1)/($BX327-$BW327+1))),"")</f>
        <v>0</v>
      </c>
      <c r="AA327" s="0" t="n">
        <f aca="false">IF(ISNUMBER($BX327),IF($BX327&gt;=2017,1,0),"")</f>
        <v>0</v>
      </c>
      <c r="AB327" s="0" t="n">
        <f aca="false">IF(ISNUMBER($BX327),IF($BX327&gt;=2018,1,0),"")</f>
        <v>0</v>
      </c>
      <c r="AC327" s="0" t="n">
        <f aca="false">IF(ISNUMBER($BX327),IF($BX327&gt;=2019,1,0),"")</f>
        <v>0</v>
      </c>
      <c r="AD327" s="0" t="n">
        <f aca="false">IF($L327&lt;&gt;"",IF($L327&gt;2013,1,0),"")</f>
        <v>0</v>
      </c>
      <c r="AE327" s="0" t="n">
        <f aca="false">IF($L327&lt;&gt;"",1+IF($L327&gt;2011,1,0)+IF($L327&gt;2014,1,0),"")</f>
        <v>1</v>
      </c>
      <c r="AF327" s="0" t="s">
        <v>310</v>
      </c>
      <c r="AG327" s="0" t="s">
        <v>88</v>
      </c>
      <c r="AH327" s="0" t="s">
        <v>89</v>
      </c>
      <c r="AI327" s="0" t="s">
        <v>334</v>
      </c>
      <c r="AJ327" s="0" t="s">
        <v>334</v>
      </c>
      <c r="AK327" s="0" t="str">
        <f aca="false">IF(AND($CF327&lt;&gt;"",IFERROR(INDEX(subsample_country_map!$B:$B,MATCH($CF327,subsample_country_map!$A:$A,0)),"")&lt;&gt;""),INDEX(subsample_country_map!$B:$B,MATCH($CF327,subsample_country_map!$A:$A,0)),INDEX(lookup!$AA:$AA,MATCH($A327,lookup!$A:$A,0)))</f>
        <v>1_US</v>
      </c>
      <c r="AL327" s="0" t="str">
        <f aca="false">IF(AND($CF327&lt;&gt;"",IFERROR(INDEX(subsample_country_map!$C:$C,MATCH($CF327,subsample_country_map!$A:$A,0)),"")&lt;&gt;""),INDEX(subsample_country_map!$C:$C,MATCH($CF327,subsample_country_map!$A:$A,0)),INDEX(lookup!$AB:$AB,MATCH($A327,lookup!$A:$A,0)))</f>
        <v>1_developed</v>
      </c>
      <c r="AM327" s="0" t="str">
        <f aca="false">IF(AND($CF327&lt;&gt;"",IFERROR(INDEX(subsample_country_map!$D:$D,MATCH($CF327,subsample_country_map!$A:$A,0)),"")&lt;&gt;""),INDEX(subsample_country_map!$D:$D,MATCH($CF327,subsample_country_map!$A:$A,0)),INDEX(lookup!$AC:$AC,MATCH($A327,lookup!$A:$A,0)))</f>
        <v>1_western</v>
      </c>
      <c r="AN327" s="0" t="str">
        <f aca="false">IF(AND($CF327&lt;&gt;"",IFERROR(INDEX(subsample_country_map!$E:$E,MATCH($CF327,subsample_country_map!$A:$A,0)),"")&lt;&gt;""),INDEX(subsample_country_map!$E:$E,MATCH($CF327,subsample_country_map!$A:$A,0)),INDEX(lookup!$AD:$AD,MATCH($A327,lookup!$A:$A,0)))</f>
        <v>1_common law</v>
      </c>
      <c r="AO327" s="0" t="str">
        <f aca="false">INDEX(lookup!$Y:$Y,MATCH($A327,lookup!$A:$A,0))</f>
        <v>1_not published</v>
      </c>
      <c r="AP327" s="0" t="str">
        <f aca="false">INDEX(lookup!$Z:$Z,MATCH($A327,lookup!$A:$A,0))</f>
        <v>99_NCE</v>
      </c>
      <c r="AQ327" s="0" t="str">
        <f aca="false">INDEX(lookup!$W:$W,MATCH($A327,lookup!$A:$A,0))</f>
        <v>1_fin/acc/econ</v>
      </c>
      <c r="AS327" s="0" t="s">
        <v>91</v>
      </c>
      <c r="AT327" s="0" t="s">
        <v>397</v>
      </c>
      <c r="AU327" s="0" t="s">
        <v>311</v>
      </c>
      <c r="AV327" s="0" t="s">
        <v>1292</v>
      </c>
      <c r="AX327" s="0" t="s">
        <v>1293</v>
      </c>
      <c r="BA327" s="0" t="n">
        <v>5291</v>
      </c>
      <c r="BB327" s="0" t="s">
        <v>95</v>
      </c>
      <c r="BC327" s="0" t="s">
        <v>868</v>
      </c>
      <c r="BD327" s="0" t="s">
        <v>33</v>
      </c>
      <c r="BE327" s="0" t="s">
        <v>389</v>
      </c>
      <c r="BF327" s="0" t="s">
        <v>1123</v>
      </c>
      <c r="BG327" s="0" t="s">
        <v>1124</v>
      </c>
      <c r="BH327" s="0" t="s">
        <v>1125</v>
      </c>
      <c r="BI327" s="0" t="s">
        <v>1180</v>
      </c>
      <c r="BJ327" s="0" t="s">
        <v>1020</v>
      </c>
      <c r="BK327" s="0" t="s">
        <v>584</v>
      </c>
      <c r="BL327" s="0" t="s">
        <v>1294</v>
      </c>
      <c r="BM327" s="0" t="s">
        <v>973</v>
      </c>
      <c r="BN327" s="0" t="s">
        <v>937</v>
      </c>
      <c r="BO327" s="0" t="s">
        <v>769</v>
      </c>
      <c r="BP327" s="0" t="s">
        <v>904</v>
      </c>
      <c r="BQ327" s="0" t="s">
        <v>127</v>
      </c>
      <c r="BT327" s="0" t="n">
        <v>0</v>
      </c>
      <c r="BU327" s="0" t="s">
        <v>911</v>
      </c>
      <c r="BW327" s="0" t="n">
        <v>1995</v>
      </c>
      <c r="BX327" s="0" t="n">
        <v>2006</v>
      </c>
      <c r="BY327" s="0" t="s">
        <v>912</v>
      </c>
      <c r="BZ327" s="0" t="n">
        <v>2000.5</v>
      </c>
      <c r="CA327" s="0" t="n">
        <v>0</v>
      </c>
      <c r="CB327" s="0" t="n">
        <v>0</v>
      </c>
      <c r="CC327" s="0" t="n">
        <v>0</v>
      </c>
      <c r="CD327" s="0" t="n">
        <v>-0.0434291860994012</v>
      </c>
      <c r="CE327" s="0" t="n">
        <v>1</v>
      </c>
    </row>
    <row r="328" customFormat="false" ht="15" hidden="false" customHeight="false" outlineLevel="0" collapsed="false">
      <c r="A328" s="0" t="s">
        <v>904</v>
      </c>
      <c r="B328" s="0" t="n">
        <v>1633</v>
      </c>
      <c r="C328" s="0" t="n">
        <v>-0.0144336169490742</v>
      </c>
      <c r="D328" s="0" t="n">
        <v>5291</v>
      </c>
      <c r="E328" s="0" t="n">
        <f aca="false">IF(ISNUMBER($BA328),$BA328,IF(AND(ISNUMBER($D328),ISNUMBER($BW328),ISNUMBER($BX328)),$D328*($BX328-$BW328+1),""))</f>
        <v>5291</v>
      </c>
      <c r="H328" s="0" t="s">
        <v>118</v>
      </c>
      <c r="I328" s="0" t="s">
        <v>119</v>
      </c>
      <c r="J328" s="0" t="n">
        <f aca="false">IF($BW328&lt;&gt;"",$BW328,"")</f>
        <v>1995</v>
      </c>
      <c r="K328" s="0" t="n">
        <f aca="false">IF($BX328&lt;&gt;"",$BX328,"")</f>
        <v>2006</v>
      </c>
      <c r="L328" s="0" t="n">
        <f aca="false">IF(AND(ISNUMBER($BW328),ISNUMBER($BX328)),($BW328+$BX328)/2,"")</f>
        <v>2000.5</v>
      </c>
      <c r="M328" s="0" t="n">
        <f aca="false">IF($L328&lt;&gt;"",$L328,"")</f>
        <v>2000.5</v>
      </c>
      <c r="N328" s="0" t="n">
        <f aca="false">IF(AND(ISNUMBER($BW328),ISNUMBER($BX328)),MIN(1,MAX(0,($BX328-2016+1)/($BX328-$BW328+1))),"")</f>
        <v>0</v>
      </c>
      <c r="O328" s="0" t="n">
        <f aca="false">IF(AND(ISNUMBER($BW328),ISNUMBER($BX328)),MIN(1,MAX(0,($BX328-2017+1)/($BX328-$BW328+1))),"")</f>
        <v>0</v>
      </c>
      <c r="P328" s="0" t="n">
        <f aca="false">IF(AND(ISNUMBER($BW328),ISNUMBER($BX328)),MIN(1,MAX(0,($BX328-2018+1)/($BX328-$BW328+1))),"")</f>
        <v>0</v>
      </c>
      <c r="Q328" s="0" t="n">
        <f aca="false">IF(AND(ISNUMBER($BW328),ISNUMBER($BX328)),MIN(1,MAX(0,($BX328-2019+1)/($BX328-$BW328+1))),"")</f>
        <v>0</v>
      </c>
      <c r="R328" s="0" t="n">
        <f aca="false">IF(AND(ISNUMBER($BW328),ISNUMBER($BX328)),MIN(1,MAX(0,($BX328-2016+1)/($BX328-$BW328+1))),"")</f>
        <v>0</v>
      </c>
      <c r="S328" s="0" t="n">
        <f aca="false">IF($L328&lt;&gt;"",IF($L328&gt;=2015.5,1,0),"")</f>
        <v>0</v>
      </c>
      <c r="T328" s="0" t="n">
        <f aca="false">IF($L328&lt;&gt;"",IF($L328&gt;=2016,1,0),"")</f>
        <v>0</v>
      </c>
      <c r="U328" s="0" t="n">
        <f aca="false">IF(ISNUMBER($BX328),IF($BX328&gt;=2016,1,0),"")</f>
        <v>0</v>
      </c>
      <c r="V328" s="0" t="n">
        <f aca="false">IF(ISNUMBER($BW328),IF($BW328&gt;=2016,1,0),"")</f>
        <v>0</v>
      </c>
      <c r="W328" s="0" t="str">
        <f aca="false">IF(AND(ISNUMBER($BW328),ISNUMBER($BX328)),IF($BW328&gt;=2016,"post-only",IF($BX328&lt;2016,"pre-only","mixed")),"")</f>
        <v>pre-only</v>
      </c>
      <c r="X328" s="0" t="n">
        <f aca="false">IF(AND(ISNUMBER($BW328),ISNUMBER($BX328)),MIN(1,MAX(0,($BX328-2017+1)/($BX328-$BW328+1))),"")</f>
        <v>0</v>
      </c>
      <c r="Y328" s="0" t="n">
        <f aca="false">IF(AND(ISNUMBER($BW328),ISNUMBER($BX328)),MIN(1,MAX(0,($BX328-2018+1)/($BX328-$BW328+1))),"")</f>
        <v>0</v>
      </c>
      <c r="Z328" s="0" t="n">
        <f aca="false">IF(AND(ISNUMBER($BW328),ISNUMBER($BX328)),MIN(1,MAX(0,($BX328-2019+1)/($BX328-$BW328+1))),"")</f>
        <v>0</v>
      </c>
      <c r="AA328" s="0" t="n">
        <f aca="false">IF(ISNUMBER($BX328),IF($BX328&gt;=2017,1,0),"")</f>
        <v>0</v>
      </c>
      <c r="AB328" s="0" t="n">
        <f aca="false">IF(ISNUMBER($BX328),IF($BX328&gt;=2018,1,0),"")</f>
        <v>0</v>
      </c>
      <c r="AC328" s="0" t="n">
        <f aca="false">IF(ISNUMBER($BX328),IF($BX328&gt;=2019,1,0),"")</f>
        <v>0</v>
      </c>
      <c r="AD328" s="0" t="n">
        <f aca="false">IF($L328&lt;&gt;"",IF($L328&gt;2013,1,0),"")</f>
        <v>0</v>
      </c>
      <c r="AE328" s="0" t="n">
        <f aca="false">IF($L328&lt;&gt;"",1+IF($L328&gt;2011,1,0)+IF($L328&gt;2014,1,0),"")</f>
        <v>1</v>
      </c>
      <c r="AF328" s="0" t="s">
        <v>310</v>
      </c>
      <c r="AG328" s="0" t="s">
        <v>88</v>
      </c>
      <c r="AH328" s="0" t="s">
        <v>89</v>
      </c>
      <c r="AI328" s="0" t="s">
        <v>334</v>
      </c>
      <c r="AJ328" s="0" t="s">
        <v>334</v>
      </c>
      <c r="AK328" s="0" t="str">
        <f aca="false">IF(AND($CF328&lt;&gt;"",IFERROR(INDEX(subsample_country_map!$B:$B,MATCH($CF328,subsample_country_map!$A:$A,0)),"")&lt;&gt;""),INDEX(subsample_country_map!$B:$B,MATCH($CF328,subsample_country_map!$A:$A,0)),INDEX(lookup!$AA:$AA,MATCH($A328,lookup!$A:$A,0)))</f>
        <v>1_US</v>
      </c>
      <c r="AL328" s="0" t="str">
        <f aca="false">IF(AND($CF328&lt;&gt;"",IFERROR(INDEX(subsample_country_map!$C:$C,MATCH($CF328,subsample_country_map!$A:$A,0)),"")&lt;&gt;""),INDEX(subsample_country_map!$C:$C,MATCH($CF328,subsample_country_map!$A:$A,0)),INDEX(lookup!$AB:$AB,MATCH($A328,lookup!$A:$A,0)))</f>
        <v>1_developed</v>
      </c>
      <c r="AM328" s="0" t="str">
        <f aca="false">IF(AND($CF328&lt;&gt;"",IFERROR(INDEX(subsample_country_map!$D:$D,MATCH($CF328,subsample_country_map!$A:$A,0)),"")&lt;&gt;""),INDEX(subsample_country_map!$D:$D,MATCH($CF328,subsample_country_map!$A:$A,0)),INDEX(lookup!$AC:$AC,MATCH($A328,lookup!$A:$A,0)))</f>
        <v>1_western</v>
      </c>
      <c r="AN328" s="0" t="str">
        <f aca="false">IF(AND($CF328&lt;&gt;"",IFERROR(INDEX(subsample_country_map!$E:$E,MATCH($CF328,subsample_country_map!$A:$A,0)),"")&lt;&gt;""),INDEX(subsample_country_map!$E:$E,MATCH($CF328,subsample_country_map!$A:$A,0)),INDEX(lookup!$AD:$AD,MATCH($A328,lookup!$A:$A,0)))</f>
        <v>1_common law</v>
      </c>
      <c r="AO328" s="0" t="str">
        <f aca="false">INDEX(lookup!$Y:$Y,MATCH($A328,lookup!$A:$A,0))</f>
        <v>1_not published</v>
      </c>
      <c r="AP328" s="0" t="str">
        <f aca="false">INDEX(lookup!$Z:$Z,MATCH($A328,lookup!$A:$A,0))</f>
        <v>99_NCE</v>
      </c>
      <c r="AQ328" s="0" t="str">
        <f aca="false">INDEX(lookup!$W:$W,MATCH($A328,lookup!$A:$A,0))</f>
        <v>1_fin/acc/econ</v>
      </c>
      <c r="AS328" s="0" t="s">
        <v>91</v>
      </c>
      <c r="AT328" s="0" t="s">
        <v>397</v>
      </c>
      <c r="AU328" s="0" t="s">
        <v>311</v>
      </c>
      <c r="AV328" s="0" t="s">
        <v>1295</v>
      </c>
      <c r="AX328" s="0" t="s">
        <v>1296</v>
      </c>
      <c r="BA328" s="0" t="n">
        <v>5291</v>
      </c>
      <c r="BB328" s="0" t="s">
        <v>95</v>
      </c>
      <c r="BC328" s="0" t="s">
        <v>868</v>
      </c>
      <c r="BD328" s="0" t="s">
        <v>33</v>
      </c>
      <c r="BE328" s="0" t="s">
        <v>389</v>
      </c>
      <c r="BF328" s="0" t="s">
        <v>1123</v>
      </c>
      <c r="BG328" s="0" t="s">
        <v>1124</v>
      </c>
      <c r="BH328" s="0" t="s">
        <v>1125</v>
      </c>
      <c r="BI328" s="0" t="s">
        <v>1180</v>
      </c>
      <c r="BJ328" s="0" t="s">
        <v>1020</v>
      </c>
      <c r="BK328" s="0" t="s">
        <v>584</v>
      </c>
      <c r="BL328" s="0" t="s">
        <v>1297</v>
      </c>
      <c r="BM328" s="0" t="s">
        <v>976</v>
      </c>
      <c r="BN328" s="0" t="s">
        <v>937</v>
      </c>
      <c r="BO328" s="0" t="s">
        <v>769</v>
      </c>
      <c r="BP328" s="0" t="s">
        <v>904</v>
      </c>
      <c r="BQ328" s="0" t="s">
        <v>127</v>
      </c>
      <c r="BT328" s="0" t="n">
        <v>0</v>
      </c>
      <c r="BU328" s="0" t="s">
        <v>911</v>
      </c>
      <c r="BW328" s="0" t="n">
        <v>1995</v>
      </c>
      <c r="BX328" s="0" t="n">
        <v>2006</v>
      </c>
      <c r="BY328" s="0" t="s">
        <v>912</v>
      </c>
      <c r="BZ328" s="0" t="n">
        <v>2000.5</v>
      </c>
      <c r="CA328" s="0" t="n">
        <v>0</v>
      </c>
      <c r="CB328" s="0" t="n">
        <v>0</v>
      </c>
      <c r="CC328" s="0" t="n">
        <v>0</v>
      </c>
      <c r="CD328" s="0" t="n">
        <v>-0.0144346193894765</v>
      </c>
      <c r="CE328" s="0" t="n">
        <v>1</v>
      </c>
    </row>
    <row r="329" customFormat="false" ht="15" hidden="false" customHeight="false" outlineLevel="0" collapsed="false">
      <c r="A329" s="0" t="s">
        <v>904</v>
      </c>
      <c r="B329" s="0" t="n">
        <v>1634</v>
      </c>
      <c r="C329" s="0" t="n">
        <v>-0.0324275890925772</v>
      </c>
      <c r="D329" s="0" t="n">
        <v>5291</v>
      </c>
      <c r="E329" s="0" t="n">
        <f aca="false">IF(ISNUMBER($BA329),$BA329,IF(AND(ISNUMBER($D329),ISNUMBER($BW329),ISNUMBER($BX329)),$D329*($BX329-$BW329+1),""))</f>
        <v>5291</v>
      </c>
      <c r="H329" s="0" t="s">
        <v>118</v>
      </c>
      <c r="I329" s="0" t="s">
        <v>119</v>
      </c>
      <c r="J329" s="0" t="n">
        <f aca="false">IF($BW329&lt;&gt;"",$BW329,"")</f>
        <v>1995</v>
      </c>
      <c r="K329" s="0" t="n">
        <f aca="false">IF($BX329&lt;&gt;"",$BX329,"")</f>
        <v>2006</v>
      </c>
      <c r="L329" s="0" t="n">
        <f aca="false">IF(AND(ISNUMBER($BW329),ISNUMBER($BX329)),($BW329+$BX329)/2,"")</f>
        <v>2000.5</v>
      </c>
      <c r="M329" s="0" t="n">
        <f aca="false">IF($L329&lt;&gt;"",$L329,"")</f>
        <v>2000.5</v>
      </c>
      <c r="N329" s="0" t="n">
        <f aca="false">IF(AND(ISNUMBER($BW329),ISNUMBER($BX329)),MIN(1,MAX(0,($BX329-2016+1)/($BX329-$BW329+1))),"")</f>
        <v>0</v>
      </c>
      <c r="O329" s="0" t="n">
        <f aca="false">IF(AND(ISNUMBER($BW329),ISNUMBER($BX329)),MIN(1,MAX(0,($BX329-2017+1)/($BX329-$BW329+1))),"")</f>
        <v>0</v>
      </c>
      <c r="P329" s="0" t="n">
        <f aca="false">IF(AND(ISNUMBER($BW329),ISNUMBER($BX329)),MIN(1,MAX(0,($BX329-2018+1)/($BX329-$BW329+1))),"")</f>
        <v>0</v>
      </c>
      <c r="Q329" s="0" t="n">
        <f aca="false">IF(AND(ISNUMBER($BW329),ISNUMBER($BX329)),MIN(1,MAX(0,($BX329-2019+1)/($BX329-$BW329+1))),"")</f>
        <v>0</v>
      </c>
      <c r="R329" s="0" t="n">
        <f aca="false">IF(AND(ISNUMBER($BW329),ISNUMBER($BX329)),MIN(1,MAX(0,($BX329-2016+1)/($BX329-$BW329+1))),"")</f>
        <v>0</v>
      </c>
      <c r="S329" s="0" t="n">
        <f aca="false">IF($L329&lt;&gt;"",IF($L329&gt;=2015.5,1,0),"")</f>
        <v>0</v>
      </c>
      <c r="T329" s="0" t="n">
        <f aca="false">IF($L329&lt;&gt;"",IF($L329&gt;=2016,1,0),"")</f>
        <v>0</v>
      </c>
      <c r="U329" s="0" t="n">
        <f aca="false">IF(ISNUMBER($BX329),IF($BX329&gt;=2016,1,0),"")</f>
        <v>0</v>
      </c>
      <c r="V329" s="0" t="n">
        <f aca="false">IF(ISNUMBER($BW329),IF($BW329&gt;=2016,1,0),"")</f>
        <v>0</v>
      </c>
      <c r="W329" s="0" t="str">
        <f aca="false">IF(AND(ISNUMBER($BW329),ISNUMBER($BX329)),IF($BW329&gt;=2016,"post-only",IF($BX329&lt;2016,"pre-only","mixed")),"")</f>
        <v>pre-only</v>
      </c>
      <c r="X329" s="0" t="n">
        <f aca="false">IF(AND(ISNUMBER($BW329),ISNUMBER($BX329)),MIN(1,MAX(0,($BX329-2017+1)/($BX329-$BW329+1))),"")</f>
        <v>0</v>
      </c>
      <c r="Y329" s="0" t="n">
        <f aca="false">IF(AND(ISNUMBER($BW329),ISNUMBER($BX329)),MIN(1,MAX(0,($BX329-2018+1)/($BX329-$BW329+1))),"")</f>
        <v>0</v>
      </c>
      <c r="Z329" s="0" t="n">
        <f aca="false">IF(AND(ISNUMBER($BW329),ISNUMBER($BX329)),MIN(1,MAX(0,($BX329-2019+1)/($BX329-$BW329+1))),"")</f>
        <v>0</v>
      </c>
      <c r="AA329" s="0" t="n">
        <f aca="false">IF(ISNUMBER($BX329),IF($BX329&gt;=2017,1,0),"")</f>
        <v>0</v>
      </c>
      <c r="AB329" s="0" t="n">
        <f aca="false">IF(ISNUMBER($BX329),IF($BX329&gt;=2018,1,0),"")</f>
        <v>0</v>
      </c>
      <c r="AC329" s="0" t="n">
        <f aca="false">IF(ISNUMBER($BX329),IF($BX329&gt;=2019,1,0),"")</f>
        <v>0</v>
      </c>
      <c r="AD329" s="0" t="n">
        <f aca="false">IF($L329&lt;&gt;"",IF($L329&gt;2013,1,0),"")</f>
        <v>0</v>
      </c>
      <c r="AE329" s="0" t="n">
        <f aca="false">IF($L329&lt;&gt;"",1+IF($L329&gt;2011,1,0)+IF($L329&gt;2014,1,0),"")</f>
        <v>1</v>
      </c>
      <c r="AF329" s="0" t="s">
        <v>310</v>
      </c>
      <c r="AG329" s="0" t="s">
        <v>88</v>
      </c>
      <c r="AH329" s="0" t="s">
        <v>89</v>
      </c>
      <c r="AI329" s="0" t="s">
        <v>334</v>
      </c>
      <c r="AJ329" s="0" t="s">
        <v>334</v>
      </c>
      <c r="AK329" s="0" t="str">
        <f aca="false">IF(AND($CF329&lt;&gt;"",IFERROR(INDEX(subsample_country_map!$B:$B,MATCH($CF329,subsample_country_map!$A:$A,0)),"")&lt;&gt;""),INDEX(subsample_country_map!$B:$B,MATCH($CF329,subsample_country_map!$A:$A,0)),INDEX(lookup!$AA:$AA,MATCH($A329,lookup!$A:$A,0)))</f>
        <v>1_US</v>
      </c>
      <c r="AL329" s="0" t="str">
        <f aca="false">IF(AND($CF329&lt;&gt;"",IFERROR(INDEX(subsample_country_map!$C:$C,MATCH($CF329,subsample_country_map!$A:$A,0)),"")&lt;&gt;""),INDEX(subsample_country_map!$C:$C,MATCH($CF329,subsample_country_map!$A:$A,0)),INDEX(lookup!$AB:$AB,MATCH($A329,lookup!$A:$A,0)))</f>
        <v>1_developed</v>
      </c>
      <c r="AM329" s="0" t="str">
        <f aca="false">IF(AND($CF329&lt;&gt;"",IFERROR(INDEX(subsample_country_map!$D:$D,MATCH($CF329,subsample_country_map!$A:$A,0)),"")&lt;&gt;""),INDEX(subsample_country_map!$D:$D,MATCH($CF329,subsample_country_map!$A:$A,0)),INDEX(lookup!$AC:$AC,MATCH($A329,lookup!$A:$A,0)))</f>
        <v>1_western</v>
      </c>
      <c r="AN329" s="0" t="str">
        <f aca="false">IF(AND($CF329&lt;&gt;"",IFERROR(INDEX(subsample_country_map!$E:$E,MATCH($CF329,subsample_country_map!$A:$A,0)),"")&lt;&gt;""),INDEX(subsample_country_map!$E:$E,MATCH($CF329,subsample_country_map!$A:$A,0)),INDEX(lookup!$AD:$AD,MATCH($A329,lookup!$A:$A,0)))</f>
        <v>1_common law</v>
      </c>
      <c r="AO329" s="0" t="str">
        <f aca="false">INDEX(lookup!$Y:$Y,MATCH($A329,lookup!$A:$A,0))</f>
        <v>1_not published</v>
      </c>
      <c r="AP329" s="0" t="str">
        <f aca="false">INDEX(lookup!$Z:$Z,MATCH($A329,lookup!$A:$A,0))</f>
        <v>99_NCE</v>
      </c>
      <c r="AQ329" s="0" t="str">
        <f aca="false">INDEX(lookup!$W:$W,MATCH($A329,lookup!$A:$A,0))</f>
        <v>1_fin/acc/econ</v>
      </c>
      <c r="AS329" s="0" t="s">
        <v>91</v>
      </c>
      <c r="AT329" s="0" t="s">
        <v>397</v>
      </c>
      <c r="AU329" s="0" t="s">
        <v>311</v>
      </c>
      <c r="AV329" s="0" t="s">
        <v>1298</v>
      </c>
      <c r="AX329" s="0" t="s">
        <v>1299</v>
      </c>
      <c r="BA329" s="0" t="n">
        <v>5291</v>
      </c>
      <c r="BB329" s="0" t="s">
        <v>95</v>
      </c>
      <c r="BC329" s="0" t="s">
        <v>868</v>
      </c>
      <c r="BD329" s="0" t="s">
        <v>33</v>
      </c>
      <c r="BE329" s="0" t="s">
        <v>389</v>
      </c>
      <c r="BF329" s="0" t="s">
        <v>1123</v>
      </c>
      <c r="BG329" s="0" t="s">
        <v>1124</v>
      </c>
      <c r="BH329" s="0" t="s">
        <v>1125</v>
      </c>
      <c r="BI329" s="0" t="s">
        <v>1180</v>
      </c>
      <c r="BJ329" s="0" t="s">
        <v>1020</v>
      </c>
      <c r="BK329" s="0" t="s">
        <v>584</v>
      </c>
      <c r="BL329" s="0" t="s">
        <v>1300</v>
      </c>
      <c r="BM329" s="0" t="s">
        <v>980</v>
      </c>
      <c r="BN329" s="0" t="s">
        <v>937</v>
      </c>
      <c r="BO329" s="0" t="s">
        <v>769</v>
      </c>
      <c r="BP329" s="0" t="s">
        <v>904</v>
      </c>
      <c r="BQ329" s="0" t="s">
        <v>127</v>
      </c>
      <c r="BT329" s="0" t="n">
        <v>0</v>
      </c>
      <c r="BU329" s="0" t="s">
        <v>911</v>
      </c>
      <c r="BW329" s="0" t="n">
        <v>1995</v>
      </c>
      <c r="BX329" s="0" t="n">
        <v>2006</v>
      </c>
      <c r="BY329" s="0" t="s">
        <v>912</v>
      </c>
      <c r="BZ329" s="0" t="n">
        <v>2000.5</v>
      </c>
      <c r="CA329" s="0" t="n">
        <v>0</v>
      </c>
      <c r="CB329" s="0" t="n">
        <v>0</v>
      </c>
      <c r="CC329" s="0" t="n">
        <v>0</v>
      </c>
      <c r="CD329" s="0" t="n">
        <v>-0.0324389626639517</v>
      </c>
      <c r="CE329" s="0" t="n">
        <v>1</v>
      </c>
    </row>
    <row r="330" customFormat="false" ht="15" hidden="false" customHeight="false" outlineLevel="0" collapsed="false">
      <c r="A330" s="0" t="s">
        <v>904</v>
      </c>
      <c r="B330" s="0" t="n">
        <v>1635</v>
      </c>
      <c r="C330" s="0" t="n">
        <v>0.00316196300372188</v>
      </c>
      <c r="D330" s="0" t="n">
        <v>5291</v>
      </c>
      <c r="E330" s="0" t="n">
        <f aca="false">IF(ISNUMBER($BA330),$BA330,IF(AND(ISNUMBER($D330),ISNUMBER($BW330),ISNUMBER($BX330)),$D330*($BX330-$BW330+1),""))</f>
        <v>5291</v>
      </c>
      <c r="H330" s="0" t="s">
        <v>118</v>
      </c>
      <c r="I330" s="0" t="s">
        <v>119</v>
      </c>
      <c r="J330" s="0" t="n">
        <f aca="false">IF($BW330&lt;&gt;"",$BW330,"")</f>
        <v>1995</v>
      </c>
      <c r="K330" s="0" t="n">
        <f aca="false">IF($BX330&lt;&gt;"",$BX330,"")</f>
        <v>2006</v>
      </c>
      <c r="L330" s="0" t="n">
        <f aca="false">IF(AND(ISNUMBER($BW330),ISNUMBER($BX330)),($BW330+$BX330)/2,"")</f>
        <v>2000.5</v>
      </c>
      <c r="M330" s="0" t="n">
        <f aca="false">IF($L330&lt;&gt;"",$L330,"")</f>
        <v>2000.5</v>
      </c>
      <c r="N330" s="0" t="n">
        <f aca="false">IF(AND(ISNUMBER($BW330),ISNUMBER($BX330)),MIN(1,MAX(0,($BX330-2016+1)/($BX330-$BW330+1))),"")</f>
        <v>0</v>
      </c>
      <c r="O330" s="0" t="n">
        <f aca="false">IF(AND(ISNUMBER($BW330),ISNUMBER($BX330)),MIN(1,MAX(0,($BX330-2017+1)/($BX330-$BW330+1))),"")</f>
        <v>0</v>
      </c>
      <c r="P330" s="0" t="n">
        <f aca="false">IF(AND(ISNUMBER($BW330),ISNUMBER($BX330)),MIN(1,MAX(0,($BX330-2018+1)/($BX330-$BW330+1))),"")</f>
        <v>0</v>
      </c>
      <c r="Q330" s="0" t="n">
        <f aca="false">IF(AND(ISNUMBER($BW330),ISNUMBER($BX330)),MIN(1,MAX(0,($BX330-2019+1)/($BX330-$BW330+1))),"")</f>
        <v>0</v>
      </c>
      <c r="R330" s="0" t="n">
        <f aca="false">IF(AND(ISNUMBER($BW330),ISNUMBER($BX330)),MIN(1,MAX(0,($BX330-2016+1)/($BX330-$BW330+1))),"")</f>
        <v>0</v>
      </c>
      <c r="S330" s="0" t="n">
        <f aca="false">IF($L330&lt;&gt;"",IF($L330&gt;=2015.5,1,0),"")</f>
        <v>0</v>
      </c>
      <c r="T330" s="0" t="n">
        <f aca="false">IF($L330&lt;&gt;"",IF($L330&gt;=2016,1,0),"")</f>
        <v>0</v>
      </c>
      <c r="U330" s="0" t="n">
        <f aca="false">IF(ISNUMBER($BX330),IF($BX330&gt;=2016,1,0),"")</f>
        <v>0</v>
      </c>
      <c r="V330" s="0" t="n">
        <f aca="false">IF(ISNUMBER($BW330),IF($BW330&gt;=2016,1,0),"")</f>
        <v>0</v>
      </c>
      <c r="W330" s="0" t="str">
        <f aca="false">IF(AND(ISNUMBER($BW330),ISNUMBER($BX330)),IF($BW330&gt;=2016,"post-only",IF($BX330&lt;2016,"pre-only","mixed")),"")</f>
        <v>pre-only</v>
      </c>
      <c r="X330" s="0" t="n">
        <f aca="false">IF(AND(ISNUMBER($BW330),ISNUMBER($BX330)),MIN(1,MAX(0,($BX330-2017+1)/($BX330-$BW330+1))),"")</f>
        <v>0</v>
      </c>
      <c r="Y330" s="0" t="n">
        <f aca="false">IF(AND(ISNUMBER($BW330),ISNUMBER($BX330)),MIN(1,MAX(0,($BX330-2018+1)/($BX330-$BW330+1))),"")</f>
        <v>0</v>
      </c>
      <c r="Z330" s="0" t="n">
        <f aca="false">IF(AND(ISNUMBER($BW330),ISNUMBER($BX330)),MIN(1,MAX(0,($BX330-2019+1)/($BX330-$BW330+1))),"")</f>
        <v>0</v>
      </c>
      <c r="AA330" s="0" t="n">
        <f aca="false">IF(ISNUMBER($BX330),IF($BX330&gt;=2017,1,0),"")</f>
        <v>0</v>
      </c>
      <c r="AB330" s="0" t="n">
        <f aca="false">IF(ISNUMBER($BX330),IF($BX330&gt;=2018,1,0),"")</f>
        <v>0</v>
      </c>
      <c r="AC330" s="0" t="n">
        <f aca="false">IF(ISNUMBER($BX330),IF($BX330&gt;=2019,1,0),"")</f>
        <v>0</v>
      </c>
      <c r="AD330" s="0" t="n">
        <f aca="false">IF($L330&lt;&gt;"",IF($L330&gt;2013,1,0),"")</f>
        <v>0</v>
      </c>
      <c r="AE330" s="0" t="n">
        <f aca="false">IF($L330&lt;&gt;"",1+IF($L330&gt;2011,1,0)+IF($L330&gt;2014,1,0),"")</f>
        <v>1</v>
      </c>
      <c r="AF330" s="0" t="s">
        <v>310</v>
      </c>
      <c r="AG330" s="0" t="s">
        <v>88</v>
      </c>
      <c r="AH330" s="0" t="s">
        <v>89</v>
      </c>
      <c r="AI330" s="0" t="s">
        <v>334</v>
      </c>
      <c r="AJ330" s="0" t="s">
        <v>334</v>
      </c>
      <c r="AK330" s="0" t="str">
        <f aca="false">IF(AND($CF330&lt;&gt;"",IFERROR(INDEX(subsample_country_map!$B:$B,MATCH($CF330,subsample_country_map!$A:$A,0)),"")&lt;&gt;""),INDEX(subsample_country_map!$B:$B,MATCH($CF330,subsample_country_map!$A:$A,0)),INDEX(lookup!$AA:$AA,MATCH($A330,lookup!$A:$A,0)))</f>
        <v>1_US</v>
      </c>
      <c r="AL330" s="0" t="str">
        <f aca="false">IF(AND($CF330&lt;&gt;"",IFERROR(INDEX(subsample_country_map!$C:$C,MATCH($CF330,subsample_country_map!$A:$A,0)),"")&lt;&gt;""),INDEX(subsample_country_map!$C:$C,MATCH($CF330,subsample_country_map!$A:$A,0)),INDEX(lookup!$AB:$AB,MATCH($A330,lookup!$A:$A,0)))</f>
        <v>1_developed</v>
      </c>
      <c r="AM330" s="0" t="str">
        <f aca="false">IF(AND($CF330&lt;&gt;"",IFERROR(INDEX(subsample_country_map!$D:$D,MATCH($CF330,subsample_country_map!$A:$A,0)),"")&lt;&gt;""),INDEX(subsample_country_map!$D:$D,MATCH($CF330,subsample_country_map!$A:$A,0)),INDEX(lookup!$AC:$AC,MATCH($A330,lookup!$A:$A,0)))</f>
        <v>1_western</v>
      </c>
      <c r="AN330" s="0" t="str">
        <f aca="false">IF(AND($CF330&lt;&gt;"",IFERROR(INDEX(subsample_country_map!$E:$E,MATCH($CF330,subsample_country_map!$A:$A,0)),"")&lt;&gt;""),INDEX(subsample_country_map!$E:$E,MATCH($CF330,subsample_country_map!$A:$A,0)),INDEX(lookup!$AD:$AD,MATCH($A330,lookup!$A:$A,0)))</f>
        <v>1_common law</v>
      </c>
      <c r="AO330" s="0" t="str">
        <f aca="false">INDEX(lookup!$Y:$Y,MATCH($A330,lookup!$A:$A,0))</f>
        <v>1_not published</v>
      </c>
      <c r="AP330" s="0" t="str">
        <f aca="false">INDEX(lookup!$Z:$Z,MATCH($A330,lookup!$A:$A,0))</f>
        <v>99_NCE</v>
      </c>
      <c r="AQ330" s="0" t="str">
        <f aca="false">INDEX(lookup!$W:$W,MATCH($A330,lookup!$A:$A,0))</f>
        <v>1_fin/acc/econ</v>
      </c>
      <c r="AS330" s="0" t="s">
        <v>91</v>
      </c>
      <c r="AT330" s="0" t="s">
        <v>397</v>
      </c>
      <c r="AU330" s="0" t="s">
        <v>311</v>
      </c>
      <c r="AV330" s="0" t="s">
        <v>1301</v>
      </c>
      <c r="AX330" s="0" t="s">
        <v>230</v>
      </c>
      <c r="BA330" s="0" t="n">
        <v>5291</v>
      </c>
      <c r="BB330" s="0" t="s">
        <v>95</v>
      </c>
      <c r="BC330" s="0" t="s">
        <v>868</v>
      </c>
      <c r="BD330" s="0" t="s">
        <v>33</v>
      </c>
      <c r="BE330" s="0" t="s">
        <v>389</v>
      </c>
      <c r="BF330" s="0" t="s">
        <v>1123</v>
      </c>
      <c r="BG330" s="0" t="s">
        <v>1124</v>
      </c>
      <c r="BH330" s="0" t="s">
        <v>1125</v>
      </c>
      <c r="BI330" s="0" t="s">
        <v>1180</v>
      </c>
      <c r="BJ330" s="0" t="s">
        <v>1020</v>
      </c>
      <c r="BK330" s="0" t="s">
        <v>584</v>
      </c>
      <c r="BL330" s="0" t="s">
        <v>1302</v>
      </c>
      <c r="BM330" s="0" t="s">
        <v>984</v>
      </c>
      <c r="BN330" s="0" t="s">
        <v>937</v>
      </c>
      <c r="BO330" s="0" t="s">
        <v>769</v>
      </c>
      <c r="BP330" s="0" t="s">
        <v>904</v>
      </c>
      <c r="BQ330" s="0" t="s">
        <v>127</v>
      </c>
      <c r="BT330" s="0" t="n">
        <v>0</v>
      </c>
      <c r="BU330" s="0" t="s">
        <v>911</v>
      </c>
      <c r="BW330" s="0" t="n">
        <v>1995</v>
      </c>
      <c r="BX330" s="0" t="n">
        <v>2006</v>
      </c>
      <c r="BY330" s="0" t="s">
        <v>912</v>
      </c>
      <c r="BZ330" s="0" t="n">
        <v>2000.5</v>
      </c>
      <c r="CA330" s="0" t="n">
        <v>0</v>
      </c>
      <c r="CB330" s="0" t="n">
        <v>0</v>
      </c>
      <c r="CC330" s="0" t="n">
        <v>0</v>
      </c>
      <c r="CD330" s="0" t="n">
        <v>0.00316197354156438</v>
      </c>
      <c r="CE330" s="0" t="n">
        <v>1</v>
      </c>
    </row>
    <row r="331" customFormat="false" ht="15" hidden="false" customHeight="false" outlineLevel="0" collapsed="false">
      <c r="A331" s="0" t="s">
        <v>904</v>
      </c>
      <c r="B331" s="0" t="n">
        <v>1636</v>
      </c>
      <c r="C331" s="0" t="n">
        <v>-0.0844164395964903</v>
      </c>
      <c r="D331" s="0" t="n">
        <v>1545</v>
      </c>
      <c r="E331" s="0" t="n">
        <f aca="false">IF(ISNUMBER($BA331),$BA331,IF(AND(ISNUMBER($D331),ISNUMBER($BW331),ISNUMBER($BX331)),$D331*($BX331-$BW331+1),""))</f>
        <v>1545</v>
      </c>
      <c r="H331" s="0" t="s">
        <v>118</v>
      </c>
      <c r="I331" s="0" t="s">
        <v>119</v>
      </c>
      <c r="J331" s="0" t="n">
        <f aca="false">IF($BW331&lt;&gt;"",$BW331,"")</f>
        <v>1995</v>
      </c>
      <c r="K331" s="0" t="n">
        <f aca="false">IF($BX331&lt;&gt;"",$BX331,"")</f>
        <v>2006</v>
      </c>
      <c r="L331" s="0" t="n">
        <f aca="false">IF(AND(ISNUMBER($BW331),ISNUMBER($BX331)),($BW331+$BX331)/2,"")</f>
        <v>2000.5</v>
      </c>
      <c r="M331" s="0" t="n">
        <f aca="false">IF($L331&lt;&gt;"",$L331,"")</f>
        <v>2000.5</v>
      </c>
      <c r="N331" s="0" t="n">
        <f aca="false">IF(AND(ISNUMBER($BW331),ISNUMBER($BX331)),MIN(1,MAX(0,($BX331-2016+1)/($BX331-$BW331+1))),"")</f>
        <v>0</v>
      </c>
      <c r="O331" s="0" t="n">
        <f aca="false">IF(AND(ISNUMBER($BW331),ISNUMBER($BX331)),MIN(1,MAX(0,($BX331-2017+1)/($BX331-$BW331+1))),"")</f>
        <v>0</v>
      </c>
      <c r="P331" s="0" t="n">
        <f aca="false">IF(AND(ISNUMBER($BW331),ISNUMBER($BX331)),MIN(1,MAX(0,($BX331-2018+1)/($BX331-$BW331+1))),"")</f>
        <v>0</v>
      </c>
      <c r="Q331" s="0" t="n">
        <f aca="false">IF(AND(ISNUMBER($BW331),ISNUMBER($BX331)),MIN(1,MAX(0,($BX331-2019+1)/($BX331-$BW331+1))),"")</f>
        <v>0</v>
      </c>
      <c r="R331" s="0" t="n">
        <f aca="false">IF(AND(ISNUMBER($BW331),ISNUMBER($BX331)),MIN(1,MAX(0,($BX331-2016+1)/($BX331-$BW331+1))),"")</f>
        <v>0</v>
      </c>
      <c r="S331" s="0" t="n">
        <f aca="false">IF($L331&lt;&gt;"",IF($L331&gt;=2015.5,1,0),"")</f>
        <v>0</v>
      </c>
      <c r="T331" s="0" t="n">
        <f aca="false">IF($L331&lt;&gt;"",IF($L331&gt;=2016,1,0),"")</f>
        <v>0</v>
      </c>
      <c r="U331" s="0" t="n">
        <f aca="false">IF(ISNUMBER($BX331),IF($BX331&gt;=2016,1,0),"")</f>
        <v>0</v>
      </c>
      <c r="V331" s="0" t="n">
        <f aca="false">IF(ISNUMBER($BW331),IF($BW331&gt;=2016,1,0),"")</f>
        <v>0</v>
      </c>
      <c r="W331" s="0" t="str">
        <f aca="false">IF(AND(ISNUMBER($BW331),ISNUMBER($BX331)),IF($BW331&gt;=2016,"post-only",IF($BX331&lt;2016,"pre-only","mixed")),"")</f>
        <v>pre-only</v>
      </c>
      <c r="X331" s="0" t="n">
        <f aca="false">IF(AND(ISNUMBER($BW331),ISNUMBER($BX331)),MIN(1,MAX(0,($BX331-2017+1)/($BX331-$BW331+1))),"")</f>
        <v>0</v>
      </c>
      <c r="Y331" s="0" t="n">
        <f aca="false">IF(AND(ISNUMBER($BW331),ISNUMBER($BX331)),MIN(1,MAX(0,($BX331-2018+1)/($BX331-$BW331+1))),"")</f>
        <v>0</v>
      </c>
      <c r="Z331" s="0" t="n">
        <f aca="false">IF(AND(ISNUMBER($BW331),ISNUMBER($BX331)),MIN(1,MAX(0,($BX331-2019+1)/($BX331-$BW331+1))),"")</f>
        <v>0</v>
      </c>
      <c r="AA331" s="0" t="n">
        <f aca="false">IF(ISNUMBER($BX331),IF($BX331&gt;=2017,1,0),"")</f>
        <v>0</v>
      </c>
      <c r="AB331" s="0" t="n">
        <f aca="false">IF(ISNUMBER($BX331),IF($BX331&gt;=2018,1,0),"")</f>
        <v>0</v>
      </c>
      <c r="AC331" s="0" t="n">
        <f aca="false">IF(ISNUMBER($BX331),IF($BX331&gt;=2019,1,0),"")</f>
        <v>0</v>
      </c>
      <c r="AD331" s="0" t="n">
        <f aca="false">IF($L331&lt;&gt;"",IF($L331&gt;2013,1,0),"")</f>
        <v>0</v>
      </c>
      <c r="AE331" s="0" t="n">
        <f aca="false">IF($L331&lt;&gt;"",1+IF($L331&gt;2011,1,0)+IF($L331&gt;2014,1,0),"")</f>
        <v>1</v>
      </c>
      <c r="AF331" s="0" t="s">
        <v>747</v>
      </c>
      <c r="AG331" s="0" t="s">
        <v>88</v>
      </c>
      <c r="AH331" s="0" t="s">
        <v>89</v>
      </c>
      <c r="AI331" s="0" t="s">
        <v>334</v>
      </c>
      <c r="AJ331" s="0" t="s">
        <v>334</v>
      </c>
      <c r="AK331" s="0" t="str">
        <f aca="false">IF(AND($CF331&lt;&gt;"",IFERROR(INDEX(subsample_country_map!$B:$B,MATCH($CF331,subsample_country_map!$A:$A,0)),"")&lt;&gt;""),INDEX(subsample_country_map!$B:$B,MATCH($CF331,subsample_country_map!$A:$A,0)),INDEX(lookup!$AA:$AA,MATCH($A331,lookup!$A:$A,0)))</f>
        <v>1_US</v>
      </c>
      <c r="AL331" s="0" t="str">
        <f aca="false">IF(AND($CF331&lt;&gt;"",IFERROR(INDEX(subsample_country_map!$C:$C,MATCH($CF331,subsample_country_map!$A:$A,0)),"")&lt;&gt;""),INDEX(subsample_country_map!$C:$C,MATCH($CF331,subsample_country_map!$A:$A,0)),INDEX(lookup!$AB:$AB,MATCH($A331,lookup!$A:$A,0)))</f>
        <v>1_developed</v>
      </c>
      <c r="AM331" s="0" t="str">
        <f aca="false">IF(AND($CF331&lt;&gt;"",IFERROR(INDEX(subsample_country_map!$D:$D,MATCH($CF331,subsample_country_map!$A:$A,0)),"")&lt;&gt;""),INDEX(subsample_country_map!$D:$D,MATCH($CF331,subsample_country_map!$A:$A,0)),INDEX(lookup!$AC:$AC,MATCH($A331,lookup!$A:$A,0)))</f>
        <v>1_western</v>
      </c>
      <c r="AN331" s="0" t="str">
        <f aca="false">IF(AND($CF331&lt;&gt;"",IFERROR(INDEX(subsample_country_map!$E:$E,MATCH($CF331,subsample_country_map!$A:$A,0)),"")&lt;&gt;""),INDEX(subsample_country_map!$E:$E,MATCH($CF331,subsample_country_map!$A:$A,0)),INDEX(lookup!$AD:$AD,MATCH($A331,lookup!$A:$A,0)))</f>
        <v>1_common law</v>
      </c>
      <c r="AO331" s="0" t="str">
        <f aca="false">INDEX(lookup!$Y:$Y,MATCH($A331,lookup!$A:$A,0))</f>
        <v>1_not published</v>
      </c>
      <c r="AP331" s="0" t="str">
        <f aca="false">INDEX(lookup!$Z:$Z,MATCH($A331,lookup!$A:$A,0))</f>
        <v>99_NCE</v>
      </c>
      <c r="AQ331" s="0" t="str">
        <f aca="false">INDEX(lookup!$W:$W,MATCH($A331,lookup!$A:$A,0))</f>
        <v>1_fin/acc/econ</v>
      </c>
      <c r="AS331" s="0" t="s">
        <v>91</v>
      </c>
      <c r="AT331" s="0" t="s">
        <v>111</v>
      </c>
      <c r="AU331" s="0" t="s">
        <v>93</v>
      </c>
      <c r="AV331" s="0" t="s">
        <v>1303</v>
      </c>
      <c r="AX331" s="0" t="s">
        <v>1304</v>
      </c>
      <c r="BA331" s="0" t="n">
        <v>1545</v>
      </c>
      <c r="BB331" s="0" t="s">
        <v>95</v>
      </c>
      <c r="BC331" s="0" t="s">
        <v>122</v>
      </c>
      <c r="BD331" s="0" t="s">
        <v>33</v>
      </c>
      <c r="BE331" s="0" t="s">
        <v>98</v>
      </c>
      <c r="BI331" s="0" t="s">
        <v>675</v>
      </c>
      <c r="BJ331" s="0" t="s">
        <v>943</v>
      </c>
      <c r="BK331" s="0" t="s">
        <v>676</v>
      </c>
      <c r="BL331" s="0" t="s">
        <v>1305</v>
      </c>
      <c r="BM331" s="0" t="s">
        <v>946</v>
      </c>
      <c r="BN331" s="0" t="s">
        <v>753</v>
      </c>
      <c r="BO331" s="0" t="s">
        <v>769</v>
      </c>
      <c r="BP331" s="0" t="s">
        <v>904</v>
      </c>
      <c r="BQ331" s="0" t="s">
        <v>127</v>
      </c>
      <c r="BT331" s="0" t="n">
        <v>0</v>
      </c>
      <c r="BU331" s="0" t="s">
        <v>911</v>
      </c>
      <c r="BW331" s="0" t="n">
        <v>1995</v>
      </c>
      <c r="BX331" s="0" t="n">
        <v>2006</v>
      </c>
      <c r="BY331" s="0" t="s">
        <v>912</v>
      </c>
      <c r="BZ331" s="0" t="n">
        <v>2000.5</v>
      </c>
      <c r="CA331" s="0" t="n">
        <v>0</v>
      </c>
      <c r="CB331" s="0" t="n">
        <v>0</v>
      </c>
      <c r="CC331" s="0" t="n">
        <v>0</v>
      </c>
      <c r="CD331" s="0" t="n">
        <v>-0.0846178223380108</v>
      </c>
      <c r="CE331" s="0" t="n">
        <v>1</v>
      </c>
    </row>
    <row r="332" customFormat="false" ht="15" hidden="false" customHeight="false" outlineLevel="0" collapsed="false">
      <c r="A332" s="0" t="s">
        <v>904</v>
      </c>
      <c r="B332" s="0" t="n">
        <v>1637</v>
      </c>
      <c r="C332" s="0" t="n">
        <v>0.00890402941354812</v>
      </c>
      <c r="D332" s="0" t="n">
        <v>1545</v>
      </c>
      <c r="E332" s="0" t="n">
        <f aca="false">IF(ISNUMBER($BA332),$BA332,IF(AND(ISNUMBER($D332),ISNUMBER($BW332),ISNUMBER($BX332)),$D332*($BX332-$BW332+1),""))</f>
        <v>1545</v>
      </c>
      <c r="H332" s="0" t="s">
        <v>118</v>
      </c>
      <c r="I332" s="0" t="s">
        <v>119</v>
      </c>
      <c r="J332" s="0" t="n">
        <f aca="false">IF($BW332&lt;&gt;"",$BW332,"")</f>
        <v>1995</v>
      </c>
      <c r="K332" s="0" t="n">
        <f aca="false">IF($BX332&lt;&gt;"",$BX332,"")</f>
        <v>2006</v>
      </c>
      <c r="L332" s="0" t="n">
        <f aca="false">IF(AND(ISNUMBER($BW332),ISNUMBER($BX332)),($BW332+$BX332)/2,"")</f>
        <v>2000.5</v>
      </c>
      <c r="M332" s="0" t="n">
        <f aca="false">IF($L332&lt;&gt;"",$L332,"")</f>
        <v>2000.5</v>
      </c>
      <c r="N332" s="0" t="n">
        <f aca="false">IF(AND(ISNUMBER($BW332),ISNUMBER($BX332)),MIN(1,MAX(0,($BX332-2016+1)/($BX332-$BW332+1))),"")</f>
        <v>0</v>
      </c>
      <c r="O332" s="0" t="n">
        <f aca="false">IF(AND(ISNUMBER($BW332),ISNUMBER($BX332)),MIN(1,MAX(0,($BX332-2017+1)/($BX332-$BW332+1))),"")</f>
        <v>0</v>
      </c>
      <c r="P332" s="0" t="n">
        <f aca="false">IF(AND(ISNUMBER($BW332),ISNUMBER($BX332)),MIN(1,MAX(0,($BX332-2018+1)/($BX332-$BW332+1))),"")</f>
        <v>0</v>
      </c>
      <c r="Q332" s="0" t="n">
        <f aca="false">IF(AND(ISNUMBER($BW332),ISNUMBER($BX332)),MIN(1,MAX(0,($BX332-2019+1)/($BX332-$BW332+1))),"")</f>
        <v>0</v>
      </c>
      <c r="R332" s="0" t="n">
        <f aca="false">IF(AND(ISNUMBER($BW332),ISNUMBER($BX332)),MIN(1,MAX(0,($BX332-2016+1)/($BX332-$BW332+1))),"")</f>
        <v>0</v>
      </c>
      <c r="S332" s="0" t="n">
        <f aca="false">IF($L332&lt;&gt;"",IF($L332&gt;=2015.5,1,0),"")</f>
        <v>0</v>
      </c>
      <c r="T332" s="0" t="n">
        <f aca="false">IF($L332&lt;&gt;"",IF($L332&gt;=2016,1,0),"")</f>
        <v>0</v>
      </c>
      <c r="U332" s="0" t="n">
        <f aca="false">IF(ISNUMBER($BX332),IF($BX332&gt;=2016,1,0),"")</f>
        <v>0</v>
      </c>
      <c r="V332" s="0" t="n">
        <f aca="false">IF(ISNUMBER($BW332),IF($BW332&gt;=2016,1,0),"")</f>
        <v>0</v>
      </c>
      <c r="W332" s="0" t="str">
        <f aca="false">IF(AND(ISNUMBER($BW332),ISNUMBER($BX332)),IF($BW332&gt;=2016,"post-only",IF($BX332&lt;2016,"pre-only","mixed")),"")</f>
        <v>pre-only</v>
      </c>
      <c r="X332" s="0" t="n">
        <f aca="false">IF(AND(ISNUMBER($BW332),ISNUMBER($BX332)),MIN(1,MAX(0,($BX332-2017+1)/($BX332-$BW332+1))),"")</f>
        <v>0</v>
      </c>
      <c r="Y332" s="0" t="n">
        <f aca="false">IF(AND(ISNUMBER($BW332),ISNUMBER($BX332)),MIN(1,MAX(0,($BX332-2018+1)/($BX332-$BW332+1))),"")</f>
        <v>0</v>
      </c>
      <c r="Z332" s="0" t="n">
        <f aca="false">IF(AND(ISNUMBER($BW332),ISNUMBER($BX332)),MIN(1,MAX(0,($BX332-2019+1)/($BX332-$BW332+1))),"")</f>
        <v>0</v>
      </c>
      <c r="AA332" s="0" t="n">
        <f aca="false">IF(ISNUMBER($BX332),IF($BX332&gt;=2017,1,0),"")</f>
        <v>0</v>
      </c>
      <c r="AB332" s="0" t="n">
        <f aca="false">IF(ISNUMBER($BX332),IF($BX332&gt;=2018,1,0),"")</f>
        <v>0</v>
      </c>
      <c r="AC332" s="0" t="n">
        <f aca="false">IF(ISNUMBER($BX332),IF($BX332&gt;=2019,1,0),"")</f>
        <v>0</v>
      </c>
      <c r="AD332" s="0" t="n">
        <f aca="false">IF($L332&lt;&gt;"",IF($L332&gt;2013,1,0),"")</f>
        <v>0</v>
      </c>
      <c r="AE332" s="0" t="n">
        <f aca="false">IF($L332&lt;&gt;"",1+IF($L332&gt;2011,1,0)+IF($L332&gt;2014,1,0),"")</f>
        <v>1</v>
      </c>
      <c r="AF332" s="0" t="s">
        <v>747</v>
      </c>
      <c r="AG332" s="0" t="s">
        <v>88</v>
      </c>
      <c r="AH332" s="0" t="s">
        <v>89</v>
      </c>
      <c r="AI332" s="0" t="s">
        <v>334</v>
      </c>
      <c r="AJ332" s="0" t="s">
        <v>334</v>
      </c>
      <c r="AK332" s="0" t="str">
        <f aca="false">IF(AND($CF332&lt;&gt;"",IFERROR(INDEX(subsample_country_map!$B:$B,MATCH($CF332,subsample_country_map!$A:$A,0)),"")&lt;&gt;""),INDEX(subsample_country_map!$B:$B,MATCH($CF332,subsample_country_map!$A:$A,0)),INDEX(lookup!$AA:$AA,MATCH($A332,lookup!$A:$A,0)))</f>
        <v>1_US</v>
      </c>
      <c r="AL332" s="0" t="str">
        <f aca="false">IF(AND($CF332&lt;&gt;"",IFERROR(INDEX(subsample_country_map!$C:$C,MATCH($CF332,subsample_country_map!$A:$A,0)),"")&lt;&gt;""),INDEX(subsample_country_map!$C:$C,MATCH($CF332,subsample_country_map!$A:$A,0)),INDEX(lookup!$AB:$AB,MATCH($A332,lookup!$A:$A,0)))</f>
        <v>1_developed</v>
      </c>
      <c r="AM332" s="0" t="str">
        <f aca="false">IF(AND($CF332&lt;&gt;"",IFERROR(INDEX(subsample_country_map!$D:$D,MATCH($CF332,subsample_country_map!$A:$A,0)),"")&lt;&gt;""),INDEX(subsample_country_map!$D:$D,MATCH($CF332,subsample_country_map!$A:$A,0)),INDEX(lookup!$AC:$AC,MATCH($A332,lookup!$A:$A,0)))</f>
        <v>1_western</v>
      </c>
      <c r="AN332" s="0" t="str">
        <f aca="false">IF(AND($CF332&lt;&gt;"",IFERROR(INDEX(subsample_country_map!$E:$E,MATCH($CF332,subsample_country_map!$A:$A,0)),"")&lt;&gt;""),INDEX(subsample_country_map!$E:$E,MATCH($CF332,subsample_country_map!$A:$A,0)),INDEX(lookup!$AD:$AD,MATCH($A332,lookup!$A:$A,0)))</f>
        <v>1_common law</v>
      </c>
      <c r="AO332" s="0" t="str">
        <f aca="false">INDEX(lookup!$Y:$Y,MATCH($A332,lookup!$A:$A,0))</f>
        <v>1_not published</v>
      </c>
      <c r="AP332" s="0" t="str">
        <f aca="false">INDEX(lookup!$Z:$Z,MATCH($A332,lookup!$A:$A,0))</f>
        <v>99_NCE</v>
      </c>
      <c r="AQ332" s="0" t="str">
        <f aca="false">INDEX(lookup!$W:$W,MATCH($A332,lookup!$A:$A,0))</f>
        <v>1_fin/acc/econ</v>
      </c>
      <c r="AS332" s="0" t="s">
        <v>91</v>
      </c>
      <c r="AT332" s="0" t="s">
        <v>111</v>
      </c>
      <c r="AU332" s="0" t="s">
        <v>93</v>
      </c>
      <c r="AV332" s="0" t="s">
        <v>652</v>
      </c>
      <c r="AX332" s="0" t="s">
        <v>1306</v>
      </c>
      <c r="BA332" s="0" t="n">
        <v>1545</v>
      </c>
      <c r="BB332" s="0" t="s">
        <v>95</v>
      </c>
      <c r="BC332" s="0" t="s">
        <v>122</v>
      </c>
      <c r="BD332" s="0" t="s">
        <v>33</v>
      </c>
      <c r="BE332" s="0" t="s">
        <v>98</v>
      </c>
      <c r="BI332" s="0" t="s">
        <v>675</v>
      </c>
      <c r="BJ332" s="0" t="s">
        <v>943</v>
      </c>
      <c r="BK332" s="0" t="s">
        <v>676</v>
      </c>
      <c r="BL332" s="0" t="s">
        <v>1307</v>
      </c>
      <c r="BM332" s="0" t="s">
        <v>949</v>
      </c>
      <c r="BN332" s="0" t="s">
        <v>753</v>
      </c>
      <c r="BO332" s="0" t="s">
        <v>769</v>
      </c>
      <c r="BP332" s="0" t="s">
        <v>904</v>
      </c>
      <c r="BQ332" s="0" t="s">
        <v>127</v>
      </c>
      <c r="BT332" s="0" t="n">
        <v>0</v>
      </c>
      <c r="BU332" s="0" t="s">
        <v>911</v>
      </c>
      <c r="BW332" s="0" t="n">
        <v>1995</v>
      </c>
      <c r="BX332" s="0" t="n">
        <v>2006</v>
      </c>
      <c r="BY332" s="0" t="s">
        <v>912</v>
      </c>
      <c r="BZ332" s="0" t="n">
        <v>2000.5</v>
      </c>
      <c r="CA332" s="0" t="n">
        <v>0</v>
      </c>
      <c r="CB332" s="0" t="n">
        <v>0</v>
      </c>
      <c r="CC332" s="0" t="n">
        <v>0</v>
      </c>
      <c r="CD332" s="0" t="n">
        <v>0.00890426473372321</v>
      </c>
      <c r="CE332" s="0" t="n">
        <v>1</v>
      </c>
    </row>
    <row r="333" customFormat="false" ht="15" hidden="false" customHeight="false" outlineLevel="0" collapsed="false">
      <c r="A333" s="0" t="s">
        <v>904</v>
      </c>
      <c r="B333" s="0" t="n">
        <v>1638</v>
      </c>
      <c r="C333" s="0" t="n">
        <v>-0.0307691464576751</v>
      </c>
      <c r="D333" s="0" t="n">
        <v>1545</v>
      </c>
      <c r="E333" s="0" t="n">
        <f aca="false">IF(ISNUMBER($BA333),$BA333,IF(AND(ISNUMBER($D333),ISNUMBER($BW333),ISNUMBER($BX333)),$D333*($BX333-$BW333+1),""))</f>
        <v>1545</v>
      </c>
      <c r="H333" s="0" t="s">
        <v>118</v>
      </c>
      <c r="I333" s="0" t="s">
        <v>119</v>
      </c>
      <c r="J333" s="0" t="n">
        <f aca="false">IF($BW333&lt;&gt;"",$BW333,"")</f>
        <v>1995</v>
      </c>
      <c r="K333" s="0" t="n">
        <f aca="false">IF($BX333&lt;&gt;"",$BX333,"")</f>
        <v>2006</v>
      </c>
      <c r="L333" s="0" t="n">
        <f aca="false">IF(AND(ISNUMBER($BW333),ISNUMBER($BX333)),($BW333+$BX333)/2,"")</f>
        <v>2000.5</v>
      </c>
      <c r="M333" s="0" t="n">
        <f aca="false">IF($L333&lt;&gt;"",$L333,"")</f>
        <v>2000.5</v>
      </c>
      <c r="N333" s="0" t="n">
        <f aca="false">IF(AND(ISNUMBER($BW333),ISNUMBER($BX333)),MIN(1,MAX(0,($BX333-2016+1)/($BX333-$BW333+1))),"")</f>
        <v>0</v>
      </c>
      <c r="O333" s="0" t="n">
        <f aca="false">IF(AND(ISNUMBER($BW333),ISNUMBER($BX333)),MIN(1,MAX(0,($BX333-2017+1)/($BX333-$BW333+1))),"")</f>
        <v>0</v>
      </c>
      <c r="P333" s="0" t="n">
        <f aca="false">IF(AND(ISNUMBER($BW333),ISNUMBER($BX333)),MIN(1,MAX(0,($BX333-2018+1)/($BX333-$BW333+1))),"")</f>
        <v>0</v>
      </c>
      <c r="Q333" s="0" t="n">
        <f aca="false">IF(AND(ISNUMBER($BW333),ISNUMBER($BX333)),MIN(1,MAX(0,($BX333-2019+1)/($BX333-$BW333+1))),"")</f>
        <v>0</v>
      </c>
      <c r="R333" s="0" t="n">
        <f aca="false">IF(AND(ISNUMBER($BW333),ISNUMBER($BX333)),MIN(1,MAX(0,($BX333-2016+1)/($BX333-$BW333+1))),"")</f>
        <v>0</v>
      </c>
      <c r="S333" s="0" t="n">
        <f aca="false">IF($L333&lt;&gt;"",IF($L333&gt;=2015.5,1,0),"")</f>
        <v>0</v>
      </c>
      <c r="T333" s="0" t="n">
        <f aca="false">IF($L333&lt;&gt;"",IF($L333&gt;=2016,1,0),"")</f>
        <v>0</v>
      </c>
      <c r="U333" s="0" t="n">
        <f aca="false">IF(ISNUMBER($BX333),IF($BX333&gt;=2016,1,0),"")</f>
        <v>0</v>
      </c>
      <c r="V333" s="0" t="n">
        <f aca="false">IF(ISNUMBER($BW333),IF($BW333&gt;=2016,1,0),"")</f>
        <v>0</v>
      </c>
      <c r="W333" s="0" t="str">
        <f aca="false">IF(AND(ISNUMBER($BW333),ISNUMBER($BX333)),IF($BW333&gt;=2016,"post-only",IF($BX333&lt;2016,"pre-only","mixed")),"")</f>
        <v>pre-only</v>
      </c>
      <c r="X333" s="0" t="n">
        <f aca="false">IF(AND(ISNUMBER($BW333),ISNUMBER($BX333)),MIN(1,MAX(0,($BX333-2017+1)/($BX333-$BW333+1))),"")</f>
        <v>0</v>
      </c>
      <c r="Y333" s="0" t="n">
        <f aca="false">IF(AND(ISNUMBER($BW333),ISNUMBER($BX333)),MIN(1,MAX(0,($BX333-2018+1)/($BX333-$BW333+1))),"")</f>
        <v>0</v>
      </c>
      <c r="Z333" s="0" t="n">
        <f aca="false">IF(AND(ISNUMBER($BW333),ISNUMBER($BX333)),MIN(1,MAX(0,($BX333-2019+1)/($BX333-$BW333+1))),"")</f>
        <v>0</v>
      </c>
      <c r="AA333" s="0" t="n">
        <f aca="false">IF(ISNUMBER($BX333),IF($BX333&gt;=2017,1,0),"")</f>
        <v>0</v>
      </c>
      <c r="AB333" s="0" t="n">
        <f aca="false">IF(ISNUMBER($BX333),IF($BX333&gt;=2018,1,0),"")</f>
        <v>0</v>
      </c>
      <c r="AC333" s="0" t="n">
        <f aca="false">IF(ISNUMBER($BX333),IF($BX333&gt;=2019,1,0),"")</f>
        <v>0</v>
      </c>
      <c r="AD333" s="0" t="n">
        <f aca="false">IF($L333&lt;&gt;"",IF($L333&gt;2013,1,0),"")</f>
        <v>0</v>
      </c>
      <c r="AE333" s="0" t="n">
        <f aca="false">IF($L333&lt;&gt;"",1+IF($L333&gt;2011,1,0)+IF($L333&gt;2014,1,0),"")</f>
        <v>1</v>
      </c>
      <c r="AF333" s="0" t="s">
        <v>747</v>
      </c>
      <c r="AG333" s="0" t="s">
        <v>88</v>
      </c>
      <c r="AH333" s="0" t="s">
        <v>89</v>
      </c>
      <c r="AI333" s="0" t="s">
        <v>334</v>
      </c>
      <c r="AJ333" s="0" t="s">
        <v>334</v>
      </c>
      <c r="AK333" s="0" t="str">
        <f aca="false">IF(AND($CF333&lt;&gt;"",IFERROR(INDEX(subsample_country_map!$B:$B,MATCH($CF333,subsample_country_map!$A:$A,0)),"")&lt;&gt;""),INDEX(subsample_country_map!$B:$B,MATCH($CF333,subsample_country_map!$A:$A,0)),INDEX(lookup!$AA:$AA,MATCH($A333,lookup!$A:$A,0)))</f>
        <v>1_US</v>
      </c>
      <c r="AL333" s="0" t="str">
        <f aca="false">IF(AND($CF333&lt;&gt;"",IFERROR(INDEX(subsample_country_map!$C:$C,MATCH($CF333,subsample_country_map!$A:$A,0)),"")&lt;&gt;""),INDEX(subsample_country_map!$C:$C,MATCH($CF333,subsample_country_map!$A:$A,0)),INDEX(lookup!$AB:$AB,MATCH($A333,lookup!$A:$A,0)))</f>
        <v>1_developed</v>
      </c>
      <c r="AM333" s="0" t="str">
        <f aca="false">IF(AND($CF333&lt;&gt;"",IFERROR(INDEX(subsample_country_map!$D:$D,MATCH($CF333,subsample_country_map!$A:$A,0)),"")&lt;&gt;""),INDEX(subsample_country_map!$D:$D,MATCH($CF333,subsample_country_map!$A:$A,0)),INDEX(lookup!$AC:$AC,MATCH($A333,lookup!$A:$A,0)))</f>
        <v>1_western</v>
      </c>
      <c r="AN333" s="0" t="str">
        <f aca="false">IF(AND($CF333&lt;&gt;"",IFERROR(INDEX(subsample_country_map!$E:$E,MATCH($CF333,subsample_country_map!$A:$A,0)),"")&lt;&gt;""),INDEX(subsample_country_map!$E:$E,MATCH($CF333,subsample_country_map!$A:$A,0)),INDEX(lookup!$AD:$AD,MATCH($A333,lookup!$A:$A,0)))</f>
        <v>1_common law</v>
      </c>
      <c r="AO333" s="0" t="str">
        <f aca="false">INDEX(lookup!$Y:$Y,MATCH($A333,lookup!$A:$A,0))</f>
        <v>1_not published</v>
      </c>
      <c r="AP333" s="0" t="str">
        <f aca="false">INDEX(lookup!$Z:$Z,MATCH($A333,lookup!$A:$A,0))</f>
        <v>99_NCE</v>
      </c>
      <c r="AQ333" s="0" t="str">
        <f aca="false">INDEX(lookup!$W:$W,MATCH($A333,lookup!$A:$A,0))</f>
        <v>1_fin/acc/econ</v>
      </c>
      <c r="AS333" s="0" t="s">
        <v>91</v>
      </c>
      <c r="AT333" s="0" t="s">
        <v>111</v>
      </c>
      <c r="AU333" s="0" t="s">
        <v>93</v>
      </c>
      <c r="AV333" s="0" t="s">
        <v>1308</v>
      </c>
      <c r="AX333" s="0" t="s">
        <v>1309</v>
      </c>
      <c r="BA333" s="0" t="n">
        <v>1545</v>
      </c>
      <c r="BB333" s="0" t="s">
        <v>95</v>
      </c>
      <c r="BC333" s="0" t="s">
        <v>122</v>
      </c>
      <c r="BD333" s="0" t="s">
        <v>33</v>
      </c>
      <c r="BE333" s="0" t="s">
        <v>98</v>
      </c>
      <c r="BI333" s="0" t="s">
        <v>675</v>
      </c>
      <c r="BJ333" s="0" t="s">
        <v>943</v>
      </c>
      <c r="BK333" s="0" t="s">
        <v>676</v>
      </c>
      <c r="BL333" s="0" t="s">
        <v>1310</v>
      </c>
      <c r="BM333" s="0" t="s">
        <v>953</v>
      </c>
      <c r="BN333" s="0" t="s">
        <v>753</v>
      </c>
      <c r="BO333" s="0" t="s">
        <v>769</v>
      </c>
      <c r="BP333" s="0" t="s">
        <v>904</v>
      </c>
      <c r="BQ333" s="0" t="s">
        <v>127</v>
      </c>
      <c r="BT333" s="0" t="n">
        <v>0</v>
      </c>
      <c r="BU333" s="0" t="s">
        <v>911</v>
      </c>
      <c r="BW333" s="0" t="n">
        <v>1995</v>
      </c>
      <c r="BX333" s="0" t="n">
        <v>2006</v>
      </c>
      <c r="BY333" s="0" t="s">
        <v>912</v>
      </c>
      <c r="BZ333" s="0" t="n">
        <v>2000.5</v>
      </c>
      <c r="CA333" s="0" t="n">
        <v>0</v>
      </c>
      <c r="CB333" s="0" t="n">
        <v>0</v>
      </c>
      <c r="CC333" s="0" t="n">
        <v>0</v>
      </c>
      <c r="CD333" s="0" t="n">
        <v>-0.030778862108264</v>
      </c>
      <c r="CE333" s="0" t="n">
        <v>1</v>
      </c>
    </row>
    <row r="334" customFormat="false" ht="15" hidden="false" customHeight="false" outlineLevel="0" collapsed="false">
      <c r="A334" s="0" t="s">
        <v>904</v>
      </c>
      <c r="B334" s="0" t="n">
        <v>1639</v>
      </c>
      <c r="C334" s="0" t="n">
        <v>-0.0665080793228738</v>
      </c>
      <c r="D334" s="0" t="n">
        <v>1545</v>
      </c>
      <c r="E334" s="0" t="n">
        <f aca="false">IF(ISNUMBER($BA334),$BA334,IF(AND(ISNUMBER($D334),ISNUMBER($BW334),ISNUMBER($BX334)),$D334*($BX334-$BW334+1),""))</f>
        <v>1545</v>
      </c>
      <c r="H334" s="0" t="s">
        <v>118</v>
      </c>
      <c r="I334" s="0" t="s">
        <v>119</v>
      </c>
      <c r="J334" s="0" t="n">
        <f aca="false">IF($BW334&lt;&gt;"",$BW334,"")</f>
        <v>1995</v>
      </c>
      <c r="K334" s="0" t="n">
        <f aca="false">IF($BX334&lt;&gt;"",$BX334,"")</f>
        <v>2006</v>
      </c>
      <c r="L334" s="0" t="n">
        <f aca="false">IF(AND(ISNUMBER($BW334),ISNUMBER($BX334)),($BW334+$BX334)/2,"")</f>
        <v>2000.5</v>
      </c>
      <c r="M334" s="0" t="n">
        <f aca="false">IF($L334&lt;&gt;"",$L334,"")</f>
        <v>2000.5</v>
      </c>
      <c r="N334" s="0" t="n">
        <f aca="false">IF(AND(ISNUMBER($BW334),ISNUMBER($BX334)),MIN(1,MAX(0,($BX334-2016+1)/($BX334-$BW334+1))),"")</f>
        <v>0</v>
      </c>
      <c r="O334" s="0" t="n">
        <f aca="false">IF(AND(ISNUMBER($BW334),ISNUMBER($BX334)),MIN(1,MAX(0,($BX334-2017+1)/($BX334-$BW334+1))),"")</f>
        <v>0</v>
      </c>
      <c r="P334" s="0" t="n">
        <f aca="false">IF(AND(ISNUMBER($BW334),ISNUMBER($BX334)),MIN(1,MAX(0,($BX334-2018+1)/($BX334-$BW334+1))),"")</f>
        <v>0</v>
      </c>
      <c r="Q334" s="0" t="n">
        <f aca="false">IF(AND(ISNUMBER($BW334),ISNUMBER($BX334)),MIN(1,MAX(0,($BX334-2019+1)/($BX334-$BW334+1))),"")</f>
        <v>0</v>
      </c>
      <c r="R334" s="0" t="n">
        <f aca="false">IF(AND(ISNUMBER($BW334),ISNUMBER($BX334)),MIN(1,MAX(0,($BX334-2016+1)/($BX334-$BW334+1))),"")</f>
        <v>0</v>
      </c>
      <c r="S334" s="0" t="n">
        <f aca="false">IF($L334&lt;&gt;"",IF($L334&gt;=2015.5,1,0),"")</f>
        <v>0</v>
      </c>
      <c r="T334" s="0" t="n">
        <f aca="false">IF($L334&lt;&gt;"",IF($L334&gt;=2016,1,0),"")</f>
        <v>0</v>
      </c>
      <c r="U334" s="0" t="n">
        <f aca="false">IF(ISNUMBER($BX334),IF($BX334&gt;=2016,1,0),"")</f>
        <v>0</v>
      </c>
      <c r="V334" s="0" t="n">
        <f aca="false">IF(ISNUMBER($BW334),IF($BW334&gt;=2016,1,0),"")</f>
        <v>0</v>
      </c>
      <c r="W334" s="0" t="str">
        <f aca="false">IF(AND(ISNUMBER($BW334),ISNUMBER($BX334)),IF($BW334&gt;=2016,"post-only",IF($BX334&lt;2016,"pre-only","mixed")),"")</f>
        <v>pre-only</v>
      </c>
      <c r="X334" s="0" t="n">
        <f aca="false">IF(AND(ISNUMBER($BW334),ISNUMBER($BX334)),MIN(1,MAX(0,($BX334-2017+1)/($BX334-$BW334+1))),"")</f>
        <v>0</v>
      </c>
      <c r="Y334" s="0" t="n">
        <f aca="false">IF(AND(ISNUMBER($BW334),ISNUMBER($BX334)),MIN(1,MAX(0,($BX334-2018+1)/($BX334-$BW334+1))),"")</f>
        <v>0</v>
      </c>
      <c r="Z334" s="0" t="n">
        <f aca="false">IF(AND(ISNUMBER($BW334),ISNUMBER($BX334)),MIN(1,MAX(0,($BX334-2019+1)/($BX334-$BW334+1))),"")</f>
        <v>0</v>
      </c>
      <c r="AA334" s="0" t="n">
        <f aca="false">IF(ISNUMBER($BX334),IF($BX334&gt;=2017,1,0),"")</f>
        <v>0</v>
      </c>
      <c r="AB334" s="0" t="n">
        <f aca="false">IF(ISNUMBER($BX334),IF($BX334&gt;=2018,1,0),"")</f>
        <v>0</v>
      </c>
      <c r="AC334" s="0" t="n">
        <f aca="false">IF(ISNUMBER($BX334),IF($BX334&gt;=2019,1,0),"")</f>
        <v>0</v>
      </c>
      <c r="AD334" s="0" t="n">
        <f aca="false">IF($L334&lt;&gt;"",IF($L334&gt;2013,1,0),"")</f>
        <v>0</v>
      </c>
      <c r="AE334" s="0" t="n">
        <f aca="false">IF($L334&lt;&gt;"",1+IF($L334&gt;2011,1,0)+IF($L334&gt;2014,1,0),"")</f>
        <v>1</v>
      </c>
      <c r="AF334" s="0" t="s">
        <v>747</v>
      </c>
      <c r="AG334" s="0" t="s">
        <v>88</v>
      </c>
      <c r="AH334" s="0" t="s">
        <v>89</v>
      </c>
      <c r="AI334" s="0" t="s">
        <v>334</v>
      </c>
      <c r="AJ334" s="0" t="s">
        <v>334</v>
      </c>
      <c r="AK334" s="0" t="str">
        <f aca="false">IF(AND($CF334&lt;&gt;"",IFERROR(INDEX(subsample_country_map!$B:$B,MATCH($CF334,subsample_country_map!$A:$A,0)),"")&lt;&gt;""),INDEX(subsample_country_map!$B:$B,MATCH($CF334,subsample_country_map!$A:$A,0)),INDEX(lookup!$AA:$AA,MATCH($A334,lookup!$A:$A,0)))</f>
        <v>1_US</v>
      </c>
      <c r="AL334" s="0" t="str">
        <f aca="false">IF(AND($CF334&lt;&gt;"",IFERROR(INDEX(subsample_country_map!$C:$C,MATCH($CF334,subsample_country_map!$A:$A,0)),"")&lt;&gt;""),INDEX(subsample_country_map!$C:$C,MATCH($CF334,subsample_country_map!$A:$A,0)),INDEX(lookup!$AB:$AB,MATCH($A334,lookup!$A:$A,0)))</f>
        <v>1_developed</v>
      </c>
      <c r="AM334" s="0" t="str">
        <f aca="false">IF(AND($CF334&lt;&gt;"",IFERROR(INDEX(subsample_country_map!$D:$D,MATCH($CF334,subsample_country_map!$A:$A,0)),"")&lt;&gt;""),INDEX(subsample_country_map!$D:$D,MATCH($CF334,subsample_country_map!$A:$A,0)),INDEX(lookup!$AC:$AC,MATCH($A334,lookup!$A:$A,0)))</f>
        <v>1_western</v>
      </c>
      <c r="AN334" s="0" t="str">
        <f aca="false">IF(AND($CF334&lt;&gt;"",IFERROR(INDEX(subsample_country_map!$E:$E,MATCH($CF334,subsample_country_map!$A:$A,0)),"")&lt;&gt;""),INDEX(subsample_country_map!$E:$E,MATCH($CF334,subsample_country_map!$A:$A,0)),INDEX(lookup!$AD:$AD,MATCH($A334,lookup!$A:$A,0)))</f>
        <v>1_common law</v>
      </c>
      <c r="AO334" s="0" t="str">
        <f aca="false">INDEX(lookup!$Y:$Y,MATCH($A334,lookup!$A:$A,0))</f>
        <v>1_not published</v>
      </c>
      <c r="AP334" s="0" t="str">
        <f aca="false">INDEX(lookup!$Z:$Z,MATCH($A334,lookup!$A:$A,0))</f>
        <v>99_NCE</v>
      </c>
      <c r="AQ334" s="0" t="str">
        <f aca="false">INDEX(lookup!$W:$W,MATCH($A334,lookup!$A:$A,0))</f>
        <v>1_fin/acc/econ</v>
      </c>
      <c r="AS334" s="0" t="s">
        <v>91</v>
      </c>
      <c r="AT334" s="0" t="s">
        <v>111</v>
      </c>
      <c r="AU334" s="0" t="s">
        <v>93</v>
      </c>
      <c r="AV334" s="0" t="s">
        <v>1311</v>
      </c>
      <c r="AX334" s="0" t="s">
        <v>955</v>
      </c>
      <c r="BA334" s="0" t="n">
        <v>1545</v>
      </c>
      <c r="BB334" s="0" t="s">
        <v>95</v>
      </c>
      <c r="BC334" s="0" t="s">
        <v>122</v>
      </c>
      <c r="BD334" s="0" t="s">
        <v>33</v>
      </c>
      <c r="BE334" s="0" t="s">
        <v>98</v>
      </c>
      <c r="BI334" s="0" t="s">
        <v>675</v>
      </c>
      <c r="BJ334" s="0" t="s">
        <v>943</v>
      </c>
      <c r="BK334" s="0" t="s">
        <v>676</v>
      </c>
      <c r="BL334" s="0" t="s">
        <v>1312</v>
      </c>
      <c r="BM334" s="0" t="s">
        <v>957</v>
      </c>
      <c r="BN334" s="0" t="s">
        <v>753</v>
      </c>
      <c r="BO334" s="0" t="s">
        <v>769</v>
      </c>
      <c r="BP334" s="0" t="s">
        <v>904</v>
      </c>
      <c r="BQ334" s="0" t="s">
        <v>127</v>
      </c>
      <c r="BT334" s="0" t="n">
        <v>0</v>
      </c>
      <c r="BU334" s="0" t="s">
        <v>911</v>
      </c>
      <c r="BW334" s="0" t="n">
        <v>1995</v>
      </c>
      <c r="BX334" s="0" t="n">
        <v>2006</v>
      </c>
      <c r="BY334" s="0" t="s">
        <v>912</v>
      </c>
      <c r="BZ334" s="0" t="n">
        <v>2000.5</v>
      </c>
      <c r="CA334" s="0" t="n">
        <v>0</v>
      </c>
      <c r="CB334" s="0" t="n">
        <v>0</v>
      </c>
      <c r="CC334" s="0" t="n">
        <v>0</v>
      </c>
      <c r="CD334" s="0" t="n">
        <v>-0.0666064026795564</v>
      </c>
      <c r="CE334" s="0" t="n">
        <v>1</v>
      </c>
    </row>
    <row r="335" customFormat="false" ht="15" hidden="false" customHeight="false" outlineLevel="0" collapsed="false">
      <c r="A335" s="0" t="s">
        <v>904</v>
      </c>
      <c r="B335" s="0" t="n">
        <v>1640</v>
      </c>
      <c r="C335" s="0" t="n">
        <v>-0.0419408662445746</v>
      </c>
      <c r="D335" s="0" t="n">
        <v>1545</v>
      </c>
      <c r="E335" s="0" t="n">
        <f aca="false">IF(ISNUMBER($BA335),$BA335,IF(AND(ISNUMBER($D335),ISNUMBER($BW335),ISNUMBER($BX335)),$D335*($BX335-$BW335+1),""))</f>
        <v>1545</v>
      </c>
      <c r="H335" s="0" t="s">
        <v>118</v>
      </c>
      <c r="I335" s="0" t="s">
        <v>119</v>
      </c>
      <c r="J335" s="0" t="n">
        <f aca="false">IF($BW335&lt;&gt;"",$BW335,"")</f>
        <v>1995</v>
      </c>
      <c r="K335" s="0" t="n">
        <f aca="false">IF($BX335&lt;&gt;"",$BX335,"")</f>
        <v>2006</v>
      </c>
      <c r="L335" s="0" t="n">
        <f aca="false">IF(AND(ISNUMBER($BW335),ISNUMBER($BX335)),($BW335+$BX335)/2,"")</f>
        <v>2000.5</v>
      </c>
      <c r="M335" s="0" t="n">
        <f aca="false">IF($L335&lt;&gt;"",$L335,"")</f>
        <v>2000.5</v>
      </c>
      <c r="N335" s="0" t="n">
        <f aca="false">IF(AND(ISNUMBER($BW335),ISNUMBER($BX335)),MIN(1,MAX(0,($BX335-2016+1)/($BX335-$BW335+1))),"")</f>
        <v>0</v>
      </c>
      <c r="O335" s="0" t="n">
        <f aca="false">IF(AND(ISNUMBER($BW335),ISNUMBER($BX335)),MIN(1,MAX(0,($BX335-2017+1)/($BX335-$BW335+1))),"")</f>
        <v>0</v>
      </c>
      <c r="P335" s="0" t="n">
        <f aca="false">IF(AND(ISNUMBER($BW335),ISNUMBER($BX335)),MIN(1,MAX(0,($BX335-2018+1)/($BX335-$BW335+1))),"")</f>
        <v>0</v>
      </c>
      <c r="Q335" s="0" t="n">
        <f aca="false">IF(AND(ISNUMBER($BW335),ISNUMBER($BX335)),MIN(1,MAX(0,($BX335-2019+1)/($BX335-$BW335+1))),"")</f>
        <v>0</v>
      </c>
      <c r="R335" s="0" t="n">
        <f aca="false">IF(AND(ISNUMBER($BW335),ISNUMBER($BX335)),MIN(1,MAX(0,($BX335-2016+1)/($BX335-$BW335+1))),"")</f>
        <v>0</v>
      </c>
      <c r="S335" s="0" t="n">
        <f aca="false">IF($L335&lt;&gt;"",IF($L335&gt;=2015.5,1,0),"")</f>
        <v>0</v>
      </c>
      <c r="T335" s="0" t="n">
        <f aca="false">IF($L335&lt;&gt;"",IF($L335&gt;=2016,1,0),"")</f>
        <v>0</v>
      </c>
      <c r="U335" s="0" t="n">
        <f aca="false">IF(ISNUMBER($BX335),IF($BX335&gt;=2016,1,0),"")</f>
        <v>0</v>
      </c>
      <c r="V335" s="0" t="n">
        <f aca="false">IF(ISNUMBER($BW335),IF($BW335&gt;=2016,1,0),"")</f>
        <v>0</v>
      </c>
      <c r="W335" s="0" t="str">
        <f aca="false">IF(AND(ISNUMBER($BW335),ISNUMBER($BX335)),IF($BW335&gt;=2016,"post-only",IF($BX335&lt;2016,"pre-only","mixed")),"")</f>
        <v>pre-only</v>
      </c>
      <c r="X335" s="0" t="n">
        <f aca="false">IF(AND(ISNUMBER($BW335),ISNUMBER($BX335)),MIN(1,MAX(0,($BX335-2017+1)/($BX335-$BW335+1))),"")</f>
        <v>0</v>
      </c>
      <c r="Y335" s="0" t="n">
        <f aca="false">IF(AND(ISNUMBER($BW335),ISNUMBER($BX335)),MIN(1,MAX(0,($BX335-2018+1)/($BX335-$BW335+1))),"")</f>
        <v>0</v>
      </c>
      <c r="Z335" s="0" t="n">
        <f aca="false">IF(AND(ISNUMBER($BW335),ISNUMBER($BX335)),MIN(1,MAX(0,($BX335-2019+1)/($BX335-$BW335+1))),"")</f>
        <v>0</v>
      </c>
      <c r="AA335" s="0" t="n">
        <f aca="false">IF(ISNUMBER($BX335),IF($BX335&gt;=2017,1,0),"")</f>
        <v>0</v>
      </c>
      <c r="AB335" s="0" t="n">
        <f aca="false">IF(ISNUMBER($BX335),IF($BX335&gt;=2018,1,0),"")</f>
        <v>0</v>
      </c>
      <c r="AC335" s="0" t="n">
        <f aca="false">IF(ISNUMBER($BX335),IF($BX335&gt;=2019,1,0),"")</f>
        <v>0</v>
      </c>
      <c r="AD335" s="0" t="n">
        <f aca="false">IF($L335&lt;&gt;"",IF($L335&gt;2013,1,0),"")</f>
        <v>0</v>
      </c>
      <c r="AE335" s="0" t="n">
        <f aca="false">IF($L335&lt;&gt;"",1+IF($L335&gt;2011,1,0)+IF($L335&gt;2014,1,0),"")</f>
        <v>1</v>
      </c>
      <c r="AF335" s="0" t="s">
        <v>747</v>
      </c>
      <c r="AG335" s="0" t="s">
        <v>88</v>
      </c>
      <c r="AH335" s="0" t="s">
        <v>89</v>
      </c>
      <c r="AI335" s="0" t="s">
        <v>334</v>
      </c>
      <c r="AJ335" s="0" t="s">
        <v>334</v>
      </c>
      <c r="AK335" s="0" t="str">
        <f aca="false">IF(AND($CF335&lt;&gt;"",IFERROR(INDEX(subsample_country_map!$B:$B,MATCH($CF335,subsample_country_map!$A:$A,0)),"")&lt;&gt;""),INDEX(subsample_country_map!$B:$B,MATCH($CF335,subsample_country_map!$A:$A,0)),INDEX(lookup!$AA:$AA,MATCH($A335,lookup!$A:$A,0)))</f>
        <v>1_US</v>
      </c>
      <c r="AL335" s="0" t="str">
        <f aca="false">IF(AND($CF335&lt;&gt;"",IFERROR(INDEX(subsample_country_map!$C:$C,MATCH($CF335,subsample_country_map!$A:$A,0)),"")&lt;&gt;""),INDEX(subsample_country_map!$C:$C,MATCH($CF335,subsample_country_map!$A:$A,0)),INDEX(lookup!$AB:$AB,MATCH($A335,lookup!$A:$A,0)))</f>
        <v>1_developed</v>
      </c>
      <c r="AM335" s="0" t="str">
        <f aca="false">IF(AND($CF335&lt;&gt;"",IFERROR(INDEX(subsample_country_map!$D:$D,MATCH($CF335,subsample_country_map!$A:$A,0)),"")&lt;&gt;""),INDEX(subsample_country_map!$D:$D,MATCH($CF335,subsample_country_map!$A:$A,0)),INDEX(lookup!$AC:$AC,MATCH($A335,lookup!$A:$A,0)))</f>
        <v>1_western</v>
      </c>
      <c r="AN335" s="0" t="str">
        <f aca="false">IF(AND($CF335&lt;&gt;"",IFERROR(INDEX(subsample_country_map!$E:$E,MATCH($CF335,subsample_country_map!$A:$A,0)),"")&lt;&gt;""),INDEX(subsample_country_map!$E:$E,MATCH($CF335,subsample_country_map!$A:$A,0)),INDEX(lookup!$AD:$AD,MATCH($A335,lookup!$A:$A,0)))</f>
        <v>1_common law</v>
      </c>
      <c r="AO335" s="0" t="str">
        <f aca="false">INDEX(lookup!$Y:$Y,MATCH($A335,lookup!$A:$A,0))</f>
        <v>1_not published</v>
      </c>
      <c r="AP335" s="0" t="str">
        <f aca="false">INDEX(lookup!$Z:$Z,MATCH($A335,lookup!$A:$A,0))</f>
        <v>99_NCE</v>
      </c>
      <c r="AQ335" s="0" t="str">
        <f aca="false">INDEX(lookup!$W:$W,MATCH($A335,lookup!$A:$A,0))</f>
        <v>1_fin/acc/econ</v>
      </c>
      <c r="AS335" s="0" t="s">
        <v>91</v>
      </c>
      <c r="AT335" s="0" t="s">
        <v>111</v>
      </c>
      <c r="AU335" s="0" t="s">
        <v>93</v>
      </c>
      <c r="AV335" s="0" t="s">
        <v>1313</v>
      </c>
      <c r="AX335" s="0" t="s">
        <v>1314</v>
      </c>
      <c r="BA335" s="0" t="n">
        <v>1545</v>
      </c>
      <c r="BB335" s="0" t="s">
        <v>95</v>
      </c>
      <c r="BC335" s="0" t="s">
        <v>122</v>
      </c>
      <c r="BD335" s="0" t="s">
        <v>33</v>
      </c>
      <c r="BE335" s="0" t="s">
        <v>98</v>
      </c>
      <c r="BI335" s="0" t="s">
        <v>675</v>
      </c>
      <c r="BJ335" s="0" t="s">
        <v>943</v>
      </c>
      <c r="BK335" s="0" t="s">
        <v>676</v>
      </c>
      <c r="BL335" s="0" t="s">
        <v>1315</v>
      </c>
      <c r="BM335" s="0" t="s">
        <v>961</v>
      </c>
      <c r="BN335" s="0" t="s">
        <v>753</v>
      </c>
      <c r="BO335" s="0" t="s">
        <v>769</v>
      </c>
      <c r="BP335" s="0" t="s">
        <v>904</v>
      </c>
      <c r="BQ335" s="0" t="s">
        <v>127</v>
      </c>
      <c r="BT335" s="0" t="n">
        <v>0</v>
      </c>
      <c r="BU335" s="0" t="s">
        <v>911</v>
      </c>
      <c r="BW335" s="0" t="n">
        <v>1995</v>
      </c>
      <c r="BX335" s="0" t="n">
        <v>2006</v>
      </c>
      <c r="BY335" s="0" t="s">
        <v>912</v>
      </c>
      <c r="BZ335" s="0" t="n">
        <v>2000.5</v>
      </c>
      <c r="CA335" s="0" t="n">
        <v>0</v>
      </c>
      <c r="CB335" s="0" t="n">
        <v>0</v>
      </c>
      <c r="CC335" s="0" t="n">
        <v>0</v>
      </c>
      <c r="CD335" s="0" t="n">
        <v>-0.04196548406684</v>
      </c>
      <c r="CE335" s="0" t="n">
        <v>1</v>
      </c>
    </row>
    <row r="336" customFormat="false" ht="15" hidden="false" customHeight="false" outlineLevel="0" collapsed="false">
      <c r="A336" s="0" t="s">
        <v>904</v>
      </c>
      <c r="B336" s="0" t="n">
        <v>1641</v>
      </c>
      <c r="C336" s="0" t="n">
        <v>0</v>
      </c>
      <c r="D336" s="0" t="n">
        <v>1545</v>
      </c>
      <c r="E336" s="0" t="n">
        <f aca="false">IF(ISNUMBER($BA336),$BA336,IF(AND(ISNUMBER($D336),ISNUMBER($BW336),ISNUMBER($BX336)),$D336*($BX336-$BW336+1),""))</f>
        <v>1545</v>
      </c>
      <c r="H336" s="0" t="s">
        <v>118</v>
      </c>
      <c r="I336" s="0" t="s">
        <v>119</v>
      </c>
      <c r="J336" s="0" t="n">
        <f aca="false">IF($BW336&lt;&gt;"",$BW336,"")</f>
        <v>1995</v>
      </c>
      <c r="K336" s="0" t="n">
        <f aca="false">IF($BX336&lt;&gt;"",$BX336,"")</f>
        <v>2006</v>
      </c>
      <c r="L336" s="0" t="n">
        <f aca="false">IF(AND(ISNUMBER($BW336),ISNUMBER($BX336)),($BW336+$BX336)/2,"")</f>
        <v>2000.5</v>
      </c>
      <c r="M336" s="0" t="n">
        <f aca="false">IF($L336&lt;&gt;"",$L336,"")</f>
        <v>2000.5</v>
      </c>
      <c r="N336" s="0" t="n">
        <f aca="false">IF(AND(ISNUMBER($BW336),ISNUMBER($BX336)),MIN(1,MAX(0,($BX336-2016+1)/($BX336-$BW336+1))),"")</f>
        <v>0</v>
      </c>
      <c r="O336" s="0" t="n">
        <f aca="false">IF(AND(ISNUMBER($BW336),ISNUMBER($BX336)),MIN(1,MAX(0,($BX336-2017+1)/($BX336-$BW336+1))),"")</f>
        <v>0</v>
      </c>
      <c r="P336" s="0" t="n">
        <f aca="false">IF(AND(ISNUMBER($BW336),ISNUMBER($BX336)),MIN(1,MAX(0,($BX336-2018+1)/($BX336-$BW336+1))),"")</f>
        <v>0</v>
      </c>
      <c r="Q336" s="0" t="n">
        <f aca="false">IF(AND(ISNUMBER($BW336),ISNUMBER($BX336)),MIN(1,MAX(0,($BX336-2019+1)/($BX336-$BW336+1))),"")</f>
        <v>0</v>
      </c>
      <c r="R336" s="0" t="n">
        <f aca="false">IF(AND(ISNUMBER($BW336),ISNUMBER($BX336)),MIN(1,MAX(0,($BX336-2016+1)/($BX336-$BW336+1))),"")</f>
        <v>0</v>
      </c>
      <c r="S336" s="0" t="n">
        <f aca="false">IF($L336&lt;&gt;"",IF($L336&gt;=2015.5,1,0),"")</f>
        <v>0</v>
      </c>
      <c r="T336" s="0" t="n">
        <f aca="false">IF($L336&lt;&gt;"",IF($L336&gt;=2016,1,0),"")</f>
        <v>0</v>
      </c>
      <c r="U336" s="0" t="n">
        <f aca="false">IF(ISNUMBER($BX336),IF($BX336&gt;=2016,1,0),"")</f>
        <v>0</v>
      </c>
      <c r="V336" s="0" t="n">
        <f aca="false">IF(ISNUMBER($BW336),IF($BW336&gt;=2016,1,0),"")</f>
        <v>0</v>
      </c>
      <c r="W336" s="0" t="str">
        <f aca="false">IF(AND(ISNUMBER($BW336),ISNUMBER($BX336)),IF($BW336&gt;=2016,"post-only",IF($BX336&lt;2016,"pre-only","mixed")),"")</f>
        <v>pre-only</v>
      </c>
      <c r="X336" s="0" t="n">
        <f aca="false">IF(AND(ISNUMBER($BW336),ISNUMBER($BX336)),MIN(1,MAX(0,($BX336-2017+1)/($BX336-$BW336+1))),"")</f>
        <v>0</v>
      </c>
      <c r="Y336" s="0" t="n">
        <f aca="false">IF(AND(ISNUMBER($BW336),ISNUMBER($BX336)),MIN(1,MAX(0,($BX336-2018+1)/($BX336-$BW336+1))),"")</f>
        <v>0</v>
      </c>
      <c r="Z336" s="0" t="n">
        <f aca="false">IF(AND(ISNUMBER($BW336),ISNUMBER($BX336)),MIN(1,MAX(0,($BX336-2019+1)/($BX336-$BW336+1))),"")</f>
        <v>0</v>
      </c>
      <c r="AA336" s="0" t="n">
        <f aca="false">IF(ISNUMBER($BX336),IF($BX336&gt;=2017,1,0),"")</f>
        <v>0</v>
      </c>
      <c r="AB336" s="0" t="n">
        <f aca="false">IF(ISNUMBER($BX336),IF($BX336&gt;=2018,1,0),"")</f>
        <v>0</v>
      </c>
      <c r="AC336" s="0" t="n">
        <f aca="false">IF(ISNUMBER($BX336),IF($BX336&gt;=2019,1,0),"")</f>
        <v>0</v>
      </c>
      <c r="AD336" s="0" t="n">
        <f aca="false">IF($L336&lt;&gt;"",IF($L336&gt;2013,1,0),"")</f>
        <v>0</v>
      </c>
      <c r="AE336" s="0" t="n">
        <f aca="false">IF($L336&lt;&gt;"",1+IF($L336&gt;2011,1,0)+IF($L336&gt;2014,1,0),"")</f>
        <v>1</v>
      </c>
      <c r="AF336" s="0" t="s">
        <v>747</v>
      </c>
      <c r="AG336" s="0" t="s">
        <v>88</v>
      </c>
      <c r="AH336" s="0" t="s">
        <v>89</v>
      </c>
      <c r="AI336" s="0" t="s">
        <v>334</v>
      </c>
      <c r="AJ336" s="0" t="s">
        <v>334</v>
      </c>
      <c r="AK336" s="0" t="str">
        <f aca="false">IF(AND($CF336&lt;&gt;"",IFERROR(INDEX(subsample_country_map!$B:$B,MATCH($CF336,subsample_country_map!$A:$A,0)),"")&lt;&gt;""),INDEX(subsample_country_map!$B:$B,MATCH($CF336,subsample_country_map!$A:$A,0)),INDEX(lookup!$AA:$AA,MATCH($A336,lookup!$A:$A,0)))</f>
        <v>1_US</v>
      </c>
      <c r="AL336" s="0" t="str">
        <f aca="false">IF(AND($CF336&lt;&gt;"",IFERROR(INDEX(subsample_country_map!$C:$C,MATCH($CF336,subsample_country_map!$A:$A,0)),"")&lt;&gt;""),INDEX(subsample_country_map!$C:$C,MATCH($CF336,subsample_country_map!$A:$A,0)),INDEX(lookup!$AB:$AB,MATCH($A336,lookup!$A:$A,0)))</f>
        <v>1_developed</v>
      </c>
      <c r="AM336" s="0" t="str">
        <f aca="false">IF(AND($CF336&lt;&gt;"",IFERROR(INDEX(subsample_country_map!$D:$D,MATCH($CF336,subsample_country_map!$A:$A,0)),"")&lt;&gt;""),INDEX(subsample_country_map!$D:$D,MATCH($CF336,subsample_country_map!$A:$A,0)),INDEX(lookup!$AC:$AC,MATCH($A336,lookup!$A:$A,0)))</f>
        <v>1_western</v>
      </c>
      <c r="AN336" s="0" t="str">
        <f aca="false">IF(AND($CF336&lt;&gt;"",IFERROR(INDEX(subsample_country_map!$E:$E,MATCH($CF336,subsample_country_map!$A:$A,0)),"")&lt;&gt;""),INDEX(subsample_country_map!$E:$E,MATCH($CF336,subsample_country_map!$A:$A,0)),INDEX(lookup!$AD:$AD,MATCH($A336,lookup!$A:$A,0)))</f>
        <v>1_common law</v>
      </c>
      <c r="AO336" s="0" t="str">
        <f aca="false">INDEX(lookup!$Y:$Y,MATCH($A336,lookup!$A:$A,0))</f>
        <v>1_not published</v>
      </c>
      <c r="AP336" s="0" t="str">
        <f aca="false">INDEX(lookup!$Z:$Z,MATCH($A336,lookup!$A:$A,0))</f>
        <v>99_NCE</v>
      </c>
      <c r="AQ336" s="0" t="str">
        <f aca="false">INDEX(lookup!$W:$W,MATCH($A336,lookup!$A:$A,0))</f>
        <v>1_fin/acc/econ</v>
      </c>
      <c r="AS336" s="0" t="s">
        <v>91</v>
      </c>
      <c r="AT336" s="0" t="s">
        <v>397</v>
      </c>
      <c r="AU336" s="0" t="s">
        <v>93</v>
      </c>
      <c r="AV336" s="0" t="s">
        <v>1316</v>
      </c>
      <c r="AX336" s="0" t="s">
        <v>1317</v>
      </c>
      <c r="BA336" s="0" t="n">
        <v>1545</v>
      </c>
      <c r="BB336" s="0" t="s">
        <v>95</v>
      </c>
      <c r="BC336" s="0" t="s">
        <v>122</v>
      </c>
      <c r="BD336" s="0" t="s">
        <v>33</v>
      </c>
      <c r="BE336" s="0" t="s">
        <v>98</v>
      </c>
      <c r="BI336" s="0" t="s">
        <v>675</v>
      </c>
      <c r="BJ336" s="0" t="s">
        <v>943</v>
      </c>
      <c r="BK336" s="0" t="s">
        <v>676</v>
      </c>
      <c r="BL336" s="0" t="s">
        <v>1318</v>
      </c>
      <c r="BM336" s="0" t="s">
        <v>965</v>
      </c>
      <c r="BN336" s="0" t="s">
        <v>753</v>
      </c>
      <c r="BO336" s="0" t="s">
        <v>769</v>
      </c>
      <c r="BP336" s="0" t="s">
        <v>904</v>
      </c>
      <c r="BQ336" s="0" t="s">
        <v>127</v>
      </c>
      <c r="BT336" s="0" t="n">
        <v>0</v>
      </c>
      <c r="BU336" s="0" t="s">
        <v>911</v>
      </c>
      <c r="BW336" s="0" t="n">
        <v>1995</v>
      </c>
      <c r="BX336" s="0" t="n">
        <v>2006</v>
      </c>
      <c r="BY336" s="0" t="s">
        <v>912</v>
      </c>
      <c r="BZ336" s="0" t="n">
        <v>2000.5</v>
      </c>
      <c r="CA336" s="0" t="n">
        <v>0</v>
      </c>
      <c r="CB336" s="0" t="n">
        <v>0</v>
      </c>
      <c r="CC336" s="0" t="n">
        <v>0</v>
      </c>
      <c r="CD336" s="0" t="n">
        <v>0</v>
      </c>
      <c r="CE336" s="0" t="n">
        <v>1</v>
      </c>
    </row>
    <row r="337" customFormat="false" ht="15" hidden="false" customHeight="false" outlineLevel="0" collapsed="false">
      <c r="A337" s="0" t="s">
        <v>904</v>
      </c>
      <c r="B337" s="0" t="n">
        <v>1642</v>
      </c>
      <c r="C337" s="0" t="n">
        <v>-0.0579083518961542</v>
      </c>
      <c r="D337" s="0" t="n">
        <v>1545</v>
      </c>
      <c r="E337" s="0" t="n">
        <f aca="false">IF(ISNUMBER($BA337),$BA337,IF(AND(ISNUMBER($D337),ISNUMBER($BW337),ISNUMBER($BX337)),$D337*($BX337-$BW337+1),""))</f>
        <v>1545</v>
      </c>
      <c r="H337" s="0" t="s">
        <v>118</v>
      </c>
      <c r="I337" s="0" t="s">
        <v>119</v>
      </c>
      <c r="J337" s="0" t="n">
        <f aca="false">IF($BW337&lt;&gt;"",$BW337,"")</f>
        <v>1995</v>
      </c>
      <c r="K337" s="0" t="n">
        <f aca="false">IF($BX337&lt;&gt;"",$BX337,"")</f>
        <v>2006</v>
      </c>
      <c r="L337" s="0" t="n">
        <f aca="false">IF(AND(ISNUMBER($BW337),ISNUMBER($BX337)),($BW337+$BX337)/2,"")</f>
        <v>2000.5</v>
      </c>
      <c r="M337" s="0" t="n">
        <f aca="false">IF($L337&lt;&gt;"",$L337,"")</f>
        <v>2000.5</v>
      </c>
      <c r="N337" s="0" t="n">
        <f aca="false">IF(AND(ISNUMBER($BW337),ISNUMBER($BX337)),MIN(1,MAX(0,($BX337-2016+1)/($BX337-$BW337+1))),"")</f>
        <v>0</v>
      </c>
      <c r="O337" s="0" t="n">
        <f aca="false">IF(AND(ISNUMBER($BW337),ISNUMBER($BX337)),MIN(1,MAX(0,($BX337-2017+1)/($BX337-$BW337+1))),"")</f>
        <v>0</v>
      </c>
      <c r="P337" s="0" t="n">
        <f aca="false">IF(AND(ISNUMBER($BW337),ISNUMBER($BX337)),MIN(1,MAX(0,($BX337-2018+1)/($BX337-$BW337+1))),"")</f>
        <v>0</v>
      </c>
      <c r="Q337" s="0" t="n">
        <f aca="false">IF(AND(ISNUMBER($BW337),ISNUMBER($BX337)),MIN(1,MAX(0,($BX337-2019+1)/($BX337-$BW337+1))),"")</f>
        <v>0</v>
      </c>
      <c r="R337" s="0" t="n">
        <f aca="false">IF(AND(ISNUMBER($BW337),ISNUMBER($BX337)),MIN(1,MAX(0,($BX337-2016+1)/($BX337-$BW337+1))),"")</f>
        <v>0</v>
      </c>
      <c r="S337" s="0" t="n">
        <f aca="false">IF($L337&lt;&gt;"",IF($L337&gt;=2015.5,1,0),"")</f>
        <v>0</v>
      </c>
      <c r="T337" s="0" t="n">
        <f aca="false">IF($L337&lt;&gt;"",IF($L337&gt;=2016,1,0),"")</f>
        <v>0</v>
      </c>
      <c r="U337" s="0" t="n">
        <f aca="false">IF(ISNUMBER($BX337),IF($BX337&gt;=2016,1,0),"")</f>
        <v>0</v>
      </c>
      <c r="V337" s="0" t="n">
        <f aca="false">IF(ISNUMBER($BW337),IF($BW337&gt;=2016,1,0),"")</f>
        <v>0</v>
      </c>
      <c r="W337" s="0" t="str">
        <f aca="false">IF(AND(ISNUMBER($BW337),ISNUMBER($BX337)),IF($BW337&gt;=2016,"post-only",IF($BX337&lt;2016,"pre-only","mixed")),"")</f>
        <v>pre-only</v>
      </c>
      <c r="X337" s="0" t="n">
        <f aca="false">IF(AND(ISNUMBER($BW337),ISNUMBER($BX337)),MIN(1,MAX(0,($BX337-2017+1)/($BX337-$BW337+1))),"")</f>
        <v>0</v>
      </c>
      <c r="Y337" s="0" t="n">
        <f aca="false">IF(AND(ISNUMBER($BW337),ISNUMBER($BX337)),MIN(1,MAX(0,($BX337-2018+1)/($BX337-$BW337+1))),"")</f>
        <v>0</v>
      </c>
      <c r="Z337" s="0" t="n">
        <f aca="false">IF(AND(ISNUMBER($BW337),ISNUMBER($BX337)),MIN(1,MAX(0,($BX337-2019+1)/($BX337-$BW337+1))),"")</f>
        <v>0</v>
      </c>
      <c r="AA337" s="0" t="n">
        <f aca="false">IF(ISNUMBER($BX337),IF($BX337&gt;=2017,1,0),"")</f>
        <v>0</v>
      </c>
      <c r="AB337" s="0" t="n">
        <f aca="false">IF(ISNUMBER($BX337),IF($BX337&gt;=2018,1,0),"")</f>
        <v>0</v>
      </c>
      <c r="AC337" s="0" t="n">
        <f aca="false">IF(ISNUMBER($BX337),IF($BX337&gt;=2019,1,0),"")</f>
        <v>0</v>
      </c>
      <c r="AD337" s="0" t="n">
        <f aca="false">IF($L337&lt;&gt;"",IF($L337&gt;2013,1,0),"")</f>
        <v>0</v>
      </c>
      <c r="AE337" s="0" t="n">
        <f aca="false">IF($L337&lt;&gt;"",1+IF($L337&gt;2011,1,0)+IF($L337&gt;2014,1,0),"")</f>
        <v>1</v>
      </c>
      <c r="AF337" s="0" t="s">
        <v>747</v>
      </c>
      <c r="AG337" s="0" t="s">
        <v>88</v>
      </c>
      <c r="AH337" s="0" t="s">
        <v>89</v>
      </c>
      <c r="AI337" s="0" t="s">
        <v>334</v>
      </c>
      <c r="AJ337" s="0" t="s">
        <v>334</v>
      </c>
      <c r="AK337" s="0" t="str">
        <f aca="false">IF(AND($CF337&lt;&gt;"",IFERROR(INDEX(subsample_country_map!$B:$B,MATCH($CF337,subsample_country_map!$A:$A,0)),"")&lt;&gt;""),INDEX(subsample_country_map!$B:$B,MATCH($CF337,subsample_country_map!$A:$A,0)),INDEX(lookup!$AA:$AA,MATCH($A337,lookup!$A:$A,0)))</f>
        <v>1_US</v>
      </c>
      <c r="AL337" s="0" t="str">
        <f aca="false">IF(AND($CF337&lt;&gt;"",IFERROR(INDEX(subsample_country_map!$C:$C,MATCH($CF337,subsample_country_map!$A:$A,0)),"")&lt;&gt;""),INDEX(subsample_country_map!$C:$C,MATCH($CF337,subsample_country_map!$A:$A,0)),INDEX(lookup!$AB:$AB,MATCH($A337,lookup!$A:$A,0)))</f>
        <v>1_developed</v>
      </c>
      <c r="AM337" s="0" t="str">
        <f aca="false">IF(AND($CF337&lt;&gt;"",IFERROR(INDEX(subsample_country_map!$D:$D,MATCH($CF337,subsample_country_map!$A:$A,0)),"")&lt;&gt;""),INDEX(subsample_country_map!$D:$D,MATCH($CF337,subsample_country_map!$A:$A,0)),INDEX(lookup!$AC:$AC,MATCH($A337,lookup!$A:$A,0)))</f>
        <v>1_western</v>
      </c>
      <c r="AN337" s="0" t="str">
        <f aca="false">IF(AND($CF337&lt;&gt;"",IFERROR(INDEX(subsample_country_map!$E:$E,MATCH($CF337,subsample_country_map!$A:$A,0)),"")&lt;&gt;""),INDEX(subsample_country_map!$E:$E,MATCH($CF337,subsample_country_map!$A:$A,0)),INDEX(lookup!$AD:$AD,MATCH($A337,lookup!$A:$A,0)))</f>
        <v>1_common law</v>
      </c>
      <c r="AO337" s="0" t="str">
        <f aca="false">INDEX(lookup!$Y:$Y,MATCH($A337,lookup!$A:$A,0))</f>
        <v>1_not published</v>
      </c>
      <c r="AP337" s="0" t="str">
        <f aca="false">INDEX(lookup!$Z:$Z,MATCH($A337,lookup!$A:$A,0))</f>
        <v>99_NCE</v>
      </c>
      <c r="AQ337" s="0" t="str">
        <f aca="false">INDEX(lookup!$W:$W,MATCH($A337,lookup!$A:$A,0))</f>
        <v>1_fin/acc/econ</v>
      </c>
      <c r="AS337" s="0" t="s">
        <v>91</v>
      </c>
      <c r="AT337" s="0" t="s">
        <v>397</v>
      </c>
      <c r="AU337" s="0" t="s">
        <v>93</v>
      </c>
      <c r="AV337" s="0" t="s">
        <v>1319</v>
      </c>
      <c r="AX337" s="0" t="s">
        <v>1320</v>
      </c>
      <c r="BA337" s="0" t="n">
        <v>1545</v>
      </c>
      <c r="BB337" s="0" t="s">
        <v>95</v>
      </c>
      <c r="BC337" s="0" t="s">
        <v>122</v>
      </c>
      <c r="BD337" s="0" t="s">
        <v>33</v>
      </c>
      <c r="BE337" s="0" t="s">
        <v>98</v>
      </c>
      <c r="BI337" s="0" t="s">
        <v>675</v>
      </c>
      <c r="BJ337" s="0" t="s">
        <v>943</v>
      </c>
      <c r="BK337" s="0" t="s">
        <v>676</v>
      </c>
      <c r="BL337" s="0" t="s">
        <v>1321</v>
      </c>
      <c r="BM337" s="0" t="s">
        <v>969</v>
      </c>
      <c r="BN337" s="0" t="s">
        <v>753</v>
      </c>
      <c r="BO337" s="0" t="s">
        <v>769</v>
      </c>
      <c r="BP337" s="0" t="s">
        <v>904</v>
      </c>
      <c r="BQ337" s="0" t="s">
        <v>127</v>
      </c>
      <c r="BT337" s="0" t="n">
        <v>0</v>
      </c>
      <c r="BU337" s="0" t="s">
        <v>911</v>
      </c>
      <c r="BW337" s="0" t="n">
        <v>1995</v>
      </c>
      <c r="BX337" s="0" t="n">
        <v>2006</v>
      </c>
      <c r="BY337" s="0" t="s">
        <v>912</v>
      </c>
      <c r="BZ337" s="0" t="n">
        <v>2000.5</v>
      </c>
      <c r="CA337" s="0" t="n">
        <v>0</v>
      </c>
      <c r="CB337" s="0" t="n">
        <v>0</v>
      </c>
      <c r="CC337" s="0" t="n">
        <v>0</v>
      </c>
      <c r="CD337" s="0" t="n">
        <v>-0.0579732119624338</v>
      </c>
      <c r="CE337" s="0" t="n">
        <v>1</v>
      </c>
    </row>
    <row r="338" customFormat="false" ht="15" hidden="false" customHeight="false" outlineLevel="0" collapsed="false">
      <c r="A338" s="0" t="s">
        <v>904</v>
      </c>
      <c r="B338" s="0" t="n">
        <v>1643</v>
      </c>
      <c r="C338" s="0" t="n">
        <v>-0.0345791938031462</v>
      </c>
      <c r="D338" s="0" t="n">
        <v>1545</v>
      </c>
      <c r="E338" s="0" t="n">
        <f aca="false">IF(ISNUMBER($BA338),$BA338,IF(AND(ISNUMBER($D338),ISNUMBER($BW338),ISNUMBER($BX338)),$D338*($BX338-$BW338+1),""))</f>
        <v>1545</v>
      </c>
      <c r="H338" s="0" t="s">
        <v>118</v>
      </c>
      <c r="I338" s="0" t="s">
        <v>119</v>
      </c>
      <c r="J338" s="0" t="n">
        <f aca="false">IF($BW338&lt;&gt;"",$BW338,"")</f>
        <v>1995</v>
      </c>
      <c r="K338" s="0" t="n">
        <f aca="false">IF($BX338&lt;&gt;"",$BX338,"")</f>
        <v>2006</v>
      </c>
      <c r="L338" s="0" t="n">
        <f aca="false">IF(AND(ISNUMBER($BW338),ISNUMBER($BX338)),($BW338+$BX338)/2,"")</f>
        <v>2000.5</v>
      </c>
      <c r="M338" s="0" t="n">
        <f aca="false">IF($L338&lt;&gt;"",$L338,"")</f>
        <v>2000.5</v>
      </c>
      <c r="N338" s="0" t="n">
        <f aca="false">IF(AND(ISNUMBER($BW338),ISNUMBER($BX338)),MIN(1,MAX(0,($BX338-2016+1)/($BX338-$BW338+1))),"")</f>
        <v>0</v>
      </c>
      <c r="O338" s="0" t="n">
        <f aca="false">IF(AND(ISNUMBER($BW338),ISNUMBER($BX338)),MIN(1,MAX(0,($BX338-2017+1)/($BX338-$BW338+1))),"")</f>
        <v>0</v>
      </c>
      <c r="P338" s="0" t="n">
        <f aca="false">IF(AND(ISNUMBER($BW338),ISNUMBER($BX338)),MIN(1,MAX(0,($BX338-2018+1)/($BX338-$BW338+1))),"")</f>
        <v>0</v>
      </c>
      <c r="Q338" s="0" t="n">
        <f aca="false">IF(AND(ISNUMBER($BW338),ISNUMBER($BX338)),MIN(1,MAX(0,($BX338-2019+1)/($BX338-$BW338+1))),"")</f>
        <v>0</v>
      </c>
      <c r="R338" s="0" t="n">
        <f aca="false">IF(AND(ISNUMBER($BW338),ISNUMBER($BX338)),MIN(1,MAX(0,($BX338-2016+1)/($BX338-$BW338+1))),"")</f>
        <v>0</v>
      </c>
      <c r="S338" s="0" t="n">
        <f aca="false">IF($L338&lt;&gt;"",IF($L338&gt;=2015.5,1,0),"")</f>
        <v>0</v>
      </c>
      <c r="T338" s="0" t="n">
        <f aca="false">IF($L338&lt;&gt;"",IF($L338&gt;=2016,1,0),"")</f>
        <v>0</v>
      </c>
      <c r="U338" s="0" t="n">
        <f aca="false">IF(ISNUMBER($BX338),IF($BX338&gt;=2016,1,0),"")</f>
        <v>0</v>
      </c>
      <c r="V338" s="0" t="n">
        <f aca="false">IF(ISNUMBER($BW338),IF($BW338&gt;=2016,1,0),"")</f>
        <v>0</v>
      </c>
      <c r="W338" s="0" t="str">
        <f aca="false">IF(AND(ISNUMBER($BW338),ISNUMBER($BX338)),IF($BW338&gt;=2016,"post-only",IF($BX338&lt;2016,"pre-only","mixed")),"")</f>
        <v>pre-only</v>
      </c>
      <c r="X338" s="0" t="n">
        <f aca="false">IF(AND(ISNUMBER($BW338),ISNUMBER($BX338)),MIN(1,MAX(0,($BX338-2017+1)/($BX338-$BW338+1))),"")</f>
        <v>0</v>
      </c>
      <c r="Y338" s="0" t="n">
        <f aca="false">IF(AND(ISNUMBER($BW338),ISNUMBER($BX338)),MIN(1,MAX(0,($BX338-2018+1)/($BX338-$BW338+1))),"")</f>
        <v>0</v>
      </c>
      <c r="Z338" s="0" t="n">
        <f aca="false">IF(AND(ISNUMBER($BW338),ISNUMBER($BX338)),MIN(1,MAX(0,($BX338-2019+1)/($BX338-$BW338+1))),"")</f>
        <v>0</v>
      </c>
      <c r="AA338" s="0" t="n">
        <f aca="false">IF(ISNUMBER($BX338),IF($BX338&gt;=2017,1,0),"")</f>
        <v>0</v>
      </c>
      <c r="AB338" s="0" t="n">
        <f aca="false">IF(ISNUMBER($BX338),IF($BX338&gt;=2018,1,0),"")</f>
        <v>0</v>
      </c>
      <c r="AC338" s="0" t="n">
        <f aca="false">IF(ISNUMBER($BX338),IF($BX338&gt;=2019,1,0),"")</f>
        <v>0</v>
      </c>
      <c r="AD338" s="0" t="n">
        <f aca="false">IF($L338&lt;&gt;"",IF($L338&gt;2013,1,0),"")</f>
        <v>0</v>
      </c>
      <c r="AE338" s="0" t="n">
        <f aca="false">IF($L338&lt;&gt;"",1+IF($L338&gt;2011,1,0)+IF($L338&gt;2014,1,0),"")</f>
        <v>1</v>
      </c>
      <c r="AF338" s="0" t="s">
        <v>747</v>
      </c>
      <c r="AG338" s="0" t="s">
        <v>88</v>
      </c>
      <c r="AH338" s="0" t="s">
        <v>89</v>
      </c>
      <c r="AI338" s="0" t="s">
        <v>334</v>
      </c>
      <c r="AJ338" s="0" t="s">
        <v>334</v>
      </c>
      <c r="AK338" s="0" t="str">
        <f aca="false">IF(AND($CF338&lt;&gt;"",IFERROR(INDEX(subsample_country_map!$B:$B,MATCH($CF338,subsample_country_map!$A:$A,0)),"")&lt;&gt;""),INDEX(subsample_country_map!$B:$B,MATCH($CF338,subsample_country_map!$A:$A,0)),INDEX(lookup!$AA:$AA,MATCH($A338,lookup!$A:$A,0)))</f>
        <v>1_US</v>
      </c>
      <c r="AL338" s="0" t="str">
        <f aca="false">IF(AND($CF338&lt;&gt;"",IFERROR(INDEX(subsample_country_map!$C:$C,MATCH($CF338,subsample_country_map!$A:$A,0)),"")&lt;&gt;""),INDEX(subsample_country_map!$C:$C,MATCH($CF338,subsample_country_map!$A:$A,0)),INDEX(lookup!$AB:$AB,MATCH($A338,lookup!$A:$A,0)))</f>
        <v>1_developed</v>
      </c>
      <c r="AM338" s="0" t="str">
        <f aca="false">IF(AND($CF338&lt;&gt;"",IFERROR(INDEX(subsample_country_map!$D:$D,MATCH($CF338,subsample_country_map!$A:$A,0)),"")&lt;&gt;""),INDEX(subsample_country_map!$D:$D,MATCH($CF338,subsample_country_map!$A:$A,0)),INDEX(lookup!$AC:$AC,MATCH($A338,lookup!$A:$A,0)))</f>
        <v>1_western</v>
      </c>
      <c r="AN338" s="0" t="str">
        <f aca="false">IF(AND($CF338&lt;&gt;"",IFERROR(INDEX(subsample_country_map!$E:$E,MATCH($CF338,subsample_country_map!$A:$A,0)),"")&lt;&gt;""),INDEX(subsample_country_map!$E:$E,MATCH($CF338,subsample_country_map!$A:$A,0)),INDEX(lookup!$AD:$AD,MATCH($A338,lookup!$A:$A,0)))</f>
        <v>1_common law</v>
      </c>
      <c r="AO338" s="0" t="str">
        <f aca="false">INDEX(lookup!$Y:$Y,MATCH($A338,lookup!$A:$A,0))</f>
        <v>1_not published</v>
      </c>
      <c r="AP338" s="0" t="str">
        <f aca="false">INDEX(lookup!$Z:$Z,MATCH($A338,lookup!$A:$A,0))</f>
        <v>99_NCE</v>
      </c>
      <c r="AQ338" s="0" t="str">
        <f aca="false">INDEX(lookup!$W:$W,MATCH($A338,lookup!$A:$A,0))</f>
        <v>1_fin/acc/econ</v>
      </c>
      <c r="AS338" s="0" t="s">
        <v>91</v>
      </c>
      <c r="AT338" s="0" t="s">
        <v>397</v>
      </c>
      <c r="AU338" s="0" t="s">
        <v>93</v>
      </c>
      <c r="AV338" s="0" t="s">
        <v>1322</v>
      </c>
      <c r="AX338" s="0" t="s">
        <v>1323</v>
      </c>
      <c r="BA338" s="0" t="n">
        <v>1545</v>
      </c>
      <c r="BB338" s="0" t="s">
        <v>95</v>
      </c>
      <c r="BC338" s="0" t="s">
        <v>122</v>
      </c>
      <c r="BD338" s="0" t="s">
        <v>33</v>
      </c>
      <c r="BE338" s="0" t="s">
        <v>98</v>
      </c>
      <c r="BI338" s="0" t="s">
        <v>675</v>
      </c>
      <c r="BJ338" s="0" t="s">
        <v>943</v>
      </c>
      <c r="BK338" s="0" t="s">
        <v>676</v>
      </c>
      <c r="BL338" s="0" t="s">
        <v>1324</v>
      </c>
      <c r="BM338" s="0" t="s">
        <v>973</v>
      </c>
      <c r="BN338" s="0" t="s">
        <v>753</v>
      </c>
      <c r="BO338" s="0" t="s">
        <v>769</v>
      </c>
      <c r="BP338" s="0" t="s">
        <v>904</v>
      </c>
      <c r="BQ338" s="0" t="s">
        <v>127</v>
      </c>
      <c r="BT338" s="0" t="n">
        <v>0</v>
      </c>
      <c r="BU338" s="0" t="s">
        <v>911</v>
      </c>
      <c r="BW338" s="0" t="n">
        <v>1995</v>
      </c>
      <c r="BX338" s="0" t="n">
        <v>2006</v>
      </c>
      <c r="BY338" s="0" t="s">
        <v>912</v>
      </c>
      <c r="BZ338" s="0" t="n">
        <v>2000.5</v>
      </c>
      <c r="CA338" s="0" t="n">
        <v>0</v>
      </c>
      <c r="CB338" s="0" t="n">
        <v>0</v>
      </c>
      <c r="CC338" s="0" t="n">
        <v>0</v>
      </c>
      <c r="CD338" s="0" t="n">
        <v>-0.0345929860514668</v>
      </c>
      <c r="CE338" s="0" t="n">
        <v>1</v>
      </c>
    </row>
    <row r="339" customFormat="false" ht="15" hidden="false" customHeight="false" outlineLevel="0" collapsed="false">
      <c r="A339" s="0" t="s">
        <v>904</v>
      </c>
      <c r="B339" s="0" t="n">
        <v>1644</v>
      </c>
      <c r="C339" s="0" t="n">
        <v>0.0254328631970731</v>
      </c>
      <c r="D339" s="0" t="n">
        <v>1545</v>
      </c>
      <c r="E339" s="0" t="n">
        <f aca="false">IF(ISNUMBER($BA339),$BA339,IF(AND(ISNUMBER($D339),ISNUMBER($BW339),ISNUMBER($BX339)),$D339*($BX339-$BW339+1),""))</f>
        <v>1545</v>
      </c>
      <c r="H339" s="0" t="s">
        <v>118</v>
      </c>
      <c r="I339" s="0" t="s">
        <v>119</v>
      </c>
      <c r="J339" s="0" t="n">
        <f aca="false">IF($BW339&lt;&gt;"",$BW339,"")</f>
        <v>1995</v>
      </c>
      <c r="K339" s="0" t="n">
        <f aca="false">IF($BX339&lt;&gt;"",$BX339,"")</f>
        <v>2006</v>
      </c>
      <c r="L339" s="0" t="n">
        <f aca="false">IF(AND(ISNUMBER($BW339),ISNUMBER($BX339)),($BW339+$BX339)/2,"")</f>
        <v>2000.5</v>
      </c>
      <c r="M339" s="0" t="n">
        <f aca="false">IF($L339&lt;&gt;"",$L339,"")</f>
        <v>2000.5</v>
      </c>
      <c r="N339" s="0" t="n">
        <f aca="false">IF(AND(ISNUMBER($BW339),ISNUMBER($BX339)),MIN(1,MAX(0,($BX339-2016+1)/($BX339-$BW339+1))),"")</f>
        <v>0</v>
      </c>
      <c r="O339" s="0" t="n">
        <f aca="false">IF(AND(ISNUMBER($BW339),ISNUMBER($BX339)),MIN(1,MAX(0,($BX339-2017+1)/($BX339-$BW339+1))),"")</f>
        <v>0</v>
      </c>
      <c r="P339" s="0" t="n">
        <f aca="false">IF(AND(ISNUMBER($BW339),ISNUMBER($BX339)),MIN(1,MAX(0,($BX339-2018+1)/($BX339-$BW339+1))),"")</f>
        <v>0</v>
      </c>
      <c r="Q339" s="0" t="n">
        <f aca="false">IF(AND(ISNUMBER($BW339),ISNUMBER($BX339)),MIN(1,MAX(0,($BX339-2019+1)/($BX339-$BW339+1))),"")</f>
        <v>0</v>
      </c>
      <c r="R339" s="0" t="n">
        <f aca="false">IF(AND(ISNUMBER($BW339),ISNUMBER($BX339)),MIN(1,MAX(0,($BX339-2016+1)/($BX339-$BW339+1))),"")</f>
        <v>0</v>
      </c>
      <c r="S339" s="0" t="n">
        <f aca="false">IF($L339&lt;&gt;"",IF($L339&gt;=2015.5,1,0),"")</f>
        <v>0</v>
      </c>
      <c r="T339" s="0" t="n">
        <f aca="false">IF($L339&lt;&gt;"",IF($L339&gt;=2016,1,0),"")</f>
        <v>0</v>
      </c>
      <c r="U339" s="0" t="n">
        <f aca="false">IF(ISNUMBER($BX339),IF($BX339&gt;=2016,1,0),"")</f>
        <v>0</v>
      </c>
      <c r="V339" s="0" t="n">
        <f aca="false">IF(ISNUMBER($BW339),IF($BW339&gt;=2016,1,0),"")</f>
        <v>0</v>
      </c>
      <c r="W339" s="0" t="str">
        <f aca="false">IF(AND(ISNUMBER($BW339),ISNUMBER($BX339)),IF($BW339&gt;=2016,"post-only",IF($BX339&lt;2016,"pre-only","mixed")),"")</f>
        <v>pre-only</v>
      </c>
      <c r="X339" s="0" t="n">
        <f aca="false">IF(AND(ISNUMBER($BW339),ISNUMBER($BX339)),MIN(1,MAX(0,($BX339-2017+1)/($BX339-$BW339+1))),"")</f>
        <v>0</v>
      </c>
      <c r="Y339" s="0" t="n">
        <f aca="false">IF(AND(ISNUMBER($BW339),ISNUMBER($BX339)),MIN(1,MAX(0,($BX339-2018+1)/($BX339-$BW339+1))),"")</f>
        <v>0</v>
      </c>
      <c r="Z339" s="0" t="n">
        <f aca="false">IF(AND(ISNUMBER($BW339),ISNUMBER($BX339)),MIN(1,MAX(0,($BX339-2019+1)/($BX339-$BW339+1))),"")</f>
        <v>0</v>
      </c>
      <c r="AA339" s="0" t="n">
        <f aca="false">IF(ISNUMBER($BX339),IF($BX339&gt;=2017,1,0),"")</f>
        <v>0</v>
      </c>
      <c r="AB339" s="0" t="n">
        <f aca="false">IF(ISNUMBER($BX339),IF($BX339&gt;=2018,1,0),"")</f>
        <v>0</v>
      </c>
      <c r="AC339" s="0" t="n">
        <f aca="false">IF(ISNUMBER($BX339),IF($BX339&gt;=2019,1,0),"")</f>
        <v>0</v>
      </c>
      <c r="AD339" s="0" t="n">
        <f aca="false">IF($L339&lt;&gt;"",IF($L339&gt;2013,1,0),"")</f>
        <v>0</v>
      </c>
      <c r="AE339" s="0" t="n">
        <f aca="false">IF($L339&lt;&gt;"",1+IF($L339&gt;2011,1,0)+IF($L339&gt;2014,1,0),"")</f>
        <v>1</v>
      </c>
      <c r="AF339" s="0" t="s">
        <v>747</v>
      </c>
      <c r="AG339" s="0" t="s">
        <v>88</v>
      </c>
      <c r="AH339" s="0" t="s">
        <v>89</v>
      </c>
      <c r="AI339" s="0" t="s">
        <v>334</v>
      </c>
      <c r="AJ339" s="0" t="s">
        <v>334</v>
      </c>
      <c r="AK339" s="0" t="str">
        <f aca="false">IF(AND($CF339&lt;&gt;"",IFERROR(INDEX(subsample_country_map!$B:$B,MATCH($CF339,subsample_country_map!$A:$A,0)),"")&lt;&gt;""),INDEX(subsample_country_map!$B:$B,MATCH($CF339,subsample_country_map!$A:$A,0)),INDEX(lookup!$AA:$AA,MATCH($A339,lookup!$A:$A,0)))</f>
        <v>1_US</v>
      </c>
      <c r="AL339" s="0" t="str">
        <f aca="false">IF(AND($CF339&lt;&gt;"",IFERROR(INDEX(subsample_country_map!$C:$C,MATCH($CF339,subsample_country_map!$A:$A,0)),"")&lt;&gt;""),INDEX(subsample_country_map!$C:$C,MATCH($CF339,subsample_country_map!$A:$A,0)),INDEX(lookup!$AB:$AB,MATCH($A339,lookup!$A:$A,0)))</f>
        <v>1_developed</v>
      </c>
      <c r="AM339" s="0" t="str">
        <f aca="false">IF(AND($CF339&lt;&gt;"",IFERROR(INDEX(subsample_country_map!$D:$D,MATCH($CF339,subsample_country_map!$A:$A,0)),"")&lt;&gt;""),INDEX(subsample_country_map!$D:$D,MATCH($CF339,subsample_country_map!$A:$A,0)),INDEX(lookup!$AC:$AC,MATCH($A339,lookup!$A:$A,0)))</f>
        <v>1_western</v>
      </c>
      <c r="AN339" s="0" t="str">
        <f aca="false">IF(AND($CF339&lt;&gt;"",IFERROR(INDEX(subsample_country_map!$E:$E,MATCH($CF339,subsample_country_map!$A:$A,0)),"")&lt;&gt;""),INDEX(subsample_country_map!$E:$E,MATCH($CF339,subsample_country_map!$A:$A,0)),INDEX(lookup!$AD:$AD,MATCH($A339,lookup!$A:$A,0)))</f>
        <v>1_common law</v>
      </c>
      <c r="AO339" s="0" t="str">
        <f aca="false">INDEX(lookup!$Y:$Y,MATCH($A339,lookup!$A:$A,0))</f>
        <v>1_not published</v>
      </c>
      <c r="AP339" s="0" t="str">
        <f aca="false">INDEX(lookup!$Z:$Z,MATCH($A339,lookup!$A:$A,0))</f>
        <v>99_NCE</v>
      </c>
      <c r="AQ339" s="0" t="str">
        <f aca="false">INDEX(lookup!$W:$W,MATCH($A339,lookup!$A:$A,0))</f>
        <v>1_fin/acc/econ</v>
      </c>
      <c r="AS339" s="0" t="s">
        <v>91</v>
      </c>
      <c r="AT339" s="0" t="s">
        <v>397</v>
      </c>
      <c r="AU339" s="0" t="s">
        <v>93</v>
      </c>
      <c r="AV339" s="0" t="s">
        <v>1325</v>
      </c>
      <c r="AX339" s="0" t="s">
        <v>1326</v>
      </c>
      <c r="BA339" s="0" t="n">
        <v>1545</v>
      </c>
      <c r="BB339" s="0" t="s">
        <v>95</v>
      </c>
      <c r="BC339" s="0" t="s">
        <v>122</v>
      </c>
      <c r="BD339" s="0" t="s">
        <v>33</v>
      </c>
      <c r="BE339" s="0" t="s">
        <v>98</v>
      </c>
      <c r="BI339" s="0" t="s">
        <v>675</v>
      </c>
      <c r="BJ339" s="0" t="s">
        <v>943</v>
      </c>
      <c r="BK339" s="0" t="s">
        <v>676</v>
      </c>
      <c r="BL339" s="0" t="s">
        <v>1327</v>
      </c>
      <c r="BM339" s="0" t="s">
        <v>976</v>
      </c>
      <c r="BN339" s="0" t="s">
        <v>753</v>
      </c>
      <c r="BO339" s="0" t="s">
        <v>769</v>
      </c>
      <c r="BP339" s="0" t="s">
        <v>904</v>
      </c>
      <c r="BQ339" s="0" t="s">
        <v>127</v>
      </c>
      <c r="BT339" s="0" t="n">
        <v>0</v>
      </c>
      <c r="BU339" s="0" t="s">
        <v>911</v>
      </c>
      <c r="BW339" s="0" t="n">
        <v>1995</v>
      </c>
      <c r="BX339" s="0" t="n">
        <v>2006</v>
      </c>
      <c r="BY339" s="0" t="s">
        <v>912</v>
      </c>
      <c r="BZ339" s="0" t="n">
        <v>2000.5</v>
      </c>
      <c r="CA339" s="0" t="n">
        <v>0</v>
      </c>
      <c r="CB339" s="0" t="n">
        <v>0</v>
      </c>
      <c r="CC339" s="0" t="n">
        <v>0</v>
      </c>
      <c r="CD339" s="0" t="n">
        <v>0.0254383489103571</v>
      </c>
      <c r="CE339" s="0" t="n">
        <v>1</v>
      </c>
    </row>
    <row r="340" customFormat="false" ht="15" hidden="false" customHeight="false" outlineLevel="0" collapsed="false">
      <c r="A340" s="0" t="s">
        <v>904</v>
      </c>
      <c r="B340" s="0" t="n">
        <v>1645</v>
      </c>
      <c r="C340" s="0" t="n">
        <v>-0.134866318863003</v>
      </c>
      <c r="D340" s="0" t="n">
        <v>1545</v>
      </c>
      <c r="E340" s="0" t="n">
        <f aca="false">IF(ISNUMBER($BA340),$BA340,IF(AND(ISNUMBER($D340),ISNUMBER($BW340),ISNUMBER($BX340)),$D340*($BX340-$BW340+1),""))</f>
        <v>1545</v>
      </c>
      <c r="H340" s="0" t="s">
        <v>118</v>
      </c>
      <c r="I340" s="0" t="s">
        <v>119</v>
      </c>
      <c r="J340" s="0" t="n">
        <f aca="false">IF($BW340&lt;&gt;"",$BW340,"")</f>
        <v>1995</v>
      </c>
      <c r="K340" s="0" t="n">
        <f aca="false">IF($BX340&lt;&gt;"",$BX340,"")</f>
        <v>2006</v>
      </c>
      <c r="L340" s="0" t="n">
        <f aca="false">IF(AND(ISNUMBER($BW340),ISNUMBER($BX340)),($BW340+$BX340)/2,"")</f>
        <v>2000.5</v>
      </c>
      <c r="M340" s="0" t="n">
        <f aca="false">IF($L340&lt;&gt;"",$L340,"")</f>
        <v>2000.5</v>
      </c>
      <c r="N340" s="0" t="n">
        <f aca="false">IF(AND(ISNUMBER($BW340),ISNUMBER($BX340)),MIN(1,MAX(0,($BX340-2016+1)/($BX340-$BW340+1))),"")</f>
        <v>0</v>
      </c>
      <c r="O340" s="0" t="n">
        <f aca="false">IF(AND(ISNUMBER($BW340),ISNUMBER($BX340)),MIN(1,MAX(0,($BX340-2017+1)/($BX340-$BW340+1))),"")</f>
        <v>0</v>
      </c>
      <c r="P340" s="0" t="n">
        <f aca="false">IF(AND(ISNUMBER($BW340),ISNUMBER($BX340)),MIN(1,MAX(0,($BX340-2018+1)/($BX340-$BW340+1))),"")</f>
        <v>0</v>
      </c>
      <c r="Q340" s="0" t="n">
        <f aca="false">IF(AND(ISNUMBER($BW340),ISNUMBER($BX340)),MIN(1,MAX(0,($BX340-2019+1)/($BX340-$BW340+1))),"")</f>
        <v>0</v>
      </c>
      <c r="R340" s="0" t="n">
        <f aca="false">IF(AND(ISNUMBER($BW340),ISNUMBER($BX340)),MIN(1,MAX(0,($BX340-2016+1)/($BX340-$BW340+1))),"")</f>
        <v>0</v>
      </c>
      <c r="S340" s="0" t="n">
        <f aca="false">IF($L340&lt;&gt;"",IF($L340&gt;=2015.5,1,0),"")</f>
        <v>0</v>
      </c>
      <c r="T340" s="0" t="n">
        <f aca="false">IF($L340&lt;&gt;"",IF($L340&gt;=2016,1,0),"")</f>
        <v>0</v>
      </c>
      <c r="U340" s="0" t="n">
        <f aca="false">IF(ISNUMBER($BX340),IF($BX340&gt;=2016,1,0),"")</f>
        <v>0</v>
      </c>
      <c r="V340" s="0" t="n">
        <f aca="false">IF(ISNUMBER($BW340),IF($BW340&gt;=2016,1,0),"")</f>
        <v>0</v>
      </c>
      <c r="W340" s="0" t="str">
        <f aca="false">IF(AND(ISNUMBER($BW340),ISNUMBER($BX340)),IF($BW340&gt;=2016,"post-only",IF($BX340&lt;2016,"pre-only","mixed")),"")</f>
        <v>pre-only</v>
      </c>
      <c r="X340" s="0" t="n">
        <f aca="false">IF(AND(ISNUMBER($BW340),ISNUMBER($BX340)),MIN(1,MAX(0,($BX340-2017+1)/($BX340-$BW340+1))),"")</f>
        <v>0</v>
      </c>
      <c r="Y340" s="0" t="n">
        <f aca="false">IF(AND(ISNUMBER($BW340),ISNUMBER($BX340)),MIN(1,MAX(0,($BX340-2018+1)/($BX340-$BW340+1))),"")</f>
        <v>0</v>
      </c>
      <c r="Z340" s="0" t="n">
        <f aca="false">IF(AND(ISNUMBER($BW340),ISNUMBER($BX340)),MIN(1,MAX(0,($BX340-2019+1)/($BX340-$BW340+1))),"")</f>
        <v>0</v>
      </c>
      <c r="AA340" s="0" t="n">
        <f aca="false">IF(ISNUMBER($BX340),IF($BX340&gt;=2017,1,0),"")</f>
        <v>0</v>
      </c>
      <c r="AB340" s="0" t="n">
        <f aca="false">IF(ISNUMBER($BX340),IF($BX340&gt;=2018,1,0),"")</f>
        <v>0</v>
      </c>
      <c r="AC340" s="0" t="n">
        <f aca="false">IF(ISNUMBER($BX340),IF($BX340&gt;=2019,1,0),"")</f>
        <v>0</v>
      </c>
      <c r="AD340" s="0" t="n">
        <f aca="false">IF($L340&lt;&gt;"",IF($L340&gt;2013,1,0),"")</f>
        <v>0</v>
      </c>
      <c r="AE340" s="0" t="n">
        <f aca="false">IF($L340&lt;&gt;"",1+IF($L340&gt;2011,1,0)+IF($L340&gt;2014,1,0),"")</f>
        <v>1</v>
      </c>
      <c r="AF340" s="0" t="s">
        <v>747</v>
      </c>
      <c r="AG340" s="0" t="s">
        <v>88</v>
      </c>
      <c r="AH340" s="0" t="s">
        <v>89</v>
      </c>
      <c r="AI340" s="0" t="s">
        <v>334</v>
      </c>
      <c r="AJ340" s="0" t="s">
        <v>334</v>
      </c>
      <c r="AK340" s="0" t="str">
        <f aca="false">IF(AND($CF340&lt;&gt;"",IFERROR(INDEX(subsample_country_map!$B:$B,MATCH($CF340,subsample_country_map!$A:$A,0)),"")&lt;&gt;""),INDEX(subsample_country_map!$B:$B,MATCH($CF340,subsample_country_map!$A:$A,0)),INDEX(lookup!$AA:$AA,MATCH($A340,lookup!$A:$A,0)))</f>
        <v>1_US</v>
      </c>
      <c r="AL340" s="0" t="str">
        <f aca="false">IF(AND($CF340&lt;&gt;"",IFERROR(INDEX(subsample_country_map!$C:$C,MATCH($CF340,subsample_country_map!$A:$A,0)),"")&lt;&gt;""),INDEX(subsample_country_map!$C:$C,MATCH($CF340,subsample_country_map!$A:$A,0)),INDEX(lookup!$AB:$AB,MATCH($A340,lookup!$A:$A,0)))</f>
        <v>1_developed</v>
      </c>
      <c r="AM340" s="0" t="str">
        <f aca="false">IF(AND($CF340&lt;&gt;"",IFERROR(INDEX(subsample_country_map!$D:$D,MATCH($CF340,subsample_country_map!$A:$A,0)),"")&lt;&gt;""),INDEX(subsample_country_map!$D:$D,MATCH($CF340,subsample_country_map!$A:$A,0)),INDEX(lookup!$AC:$AC,MATCH($A340,lookup!$A:$A,0)))</f>
        <v>1_western</v>
      </c>
      <c r="AN340" s="0" t="str">
        <f aca="false">IF(AND($CF340&lt;&gt;"",IFERROR(INDEX(subsample_country_map!$E:$E,MATCH($CF340,subsample_country_map!$A:$A,0)),"")&lt;&gt;""),INDEX(subsample_country_map!$E:$E,MATCH($CF340,subsample_country_map!$A:$A,0)),INDEX(lookup!$AD:$AD,MATCH($A340,lookup!$A:$A,0)))</f>
        <v>1_common law</v>
      </c>
      <c r="AO340" s="0" t="str">
        <f aca="false">INDEX(lookup!$Y:$Y,MATCH($A340,lookup!$A:$A,0))</f>
        <v>1_not published</v>
      </c>
      <c r="AP340" s="0" t="str">
        <f aca="false">INDEX(lookup!$Z:$Z,MATCH($A340,lookup!$A:$A,0))</f>
        <v>99_NCE</v>
      </c>
      <c r="AQ340" s="0" t="str">
        <f aca="false">INDEX(lookup!$W:$W,MATCH($A340,lookup!$A:$A,0))</f>
        <v>1_fin/acc/econ</v>
      </c>
      <c r="AS340" s="0" t="s">
        <v>91</v>
      </c>
      <c r="AT340" s="0" t="s">
        <v>397</v>
      </c>
      <c r="AU340" s="0" t="s">
        <v>93</v>
      </c>
      <c r="AV340" s="0" t="s">
        <v>1328</v>
      </c>
      <c r="AX340" s="0" t="s">
        <v>1329</v>
      </c>
      <c r="BA340" s="0" t="n">
        <v>1545</v>
      </c>
      <c r="BB340" s="0" t="s">
        <v>95</v>
      </c>
      <c r="BC340" s="0" t="s">
        <v>122</v>
      </c>
      <c r="BD340" s="0" t="s">
        <v>33</v>
      </c>
      <c r="BE340" s="0" t="s">
        <v>98</v>
      </c>
      <c r="BI340" s="0" t="s">
        <v>675</v>
      </c>
      <c r="BJ340" s="0" t="s">
        <v>943</v>
      </c>
      <c r="BK340" s="0" t="s">
        <v>676</v>
      </c>
      <c r="BL340" s="0" t="s">
        <v>1330</v>
      </c>
      <c r="BM340" s="0" t="s">
        <v>980</v>
      </c>
      <c r="BN340" s="0" t="s">
        <v>753</v>
      </c>
      <c r="BO340" s="0" t="s">
        <v>769</v>
      </c>
      <c r="BP340" s="0" t="s">
        <v>904</v>
      </c>
      <c r="BQ340" s="0" t="s">
        <v>127</v>
      </c>
      <c r="BT340" s="0" t="n">
        <v>0</v>
      </c>
      <c r="BU340" s="0" t="s">
        <v>911</v>
      </c>
      <c r="BW340" s="0" t="n">
        <v>1995</v>
      </c>
      <c r="BX340" s="0" t="n">
        <v>2006</v>
      </c>
      <c r="BY340" s="0" t="s">
        <v>912</v>
      </c>
      <c r="BZ340" s="0" t="n">
        <v>2000.5</v>
      </c>
      <c r="CA340" s="0" t="n">
        <v>0</v>
      </c>
      <c r="CB340" s="0" t="n">
        <v>0</v>
      </c>
      <c r="CC340" s="0" t="n">
        <v>0</v>
      </c>
      <c r="CD340" s="0" t="n">
        <v>-0.135693051291617</v>
      </c>
      <c r="CE340" s="0" t="n">
        <v>1</v>
      </c>
    </row>
    <row r="341" customFormat="false" ht="15" hidden="false" customHeight="false" outlineLevel="0" collapsed="false">
      <c r="A341" s="0" t="s">
        <v>904</v>
      </c>
      <c r="B341" s="0" t="n">
        <v>1646</v>
      </c>
      <c r="C341" s="0" t="n">
        <v>-0.0025441010232506</v>
      </c>
      <c r="D341" s="0" t="n">
        <v>1545</v>
      </c>
      <c r="E341" s="0" t="n">
        <f aca="false">IF(ISNUMBER($BA341),$BA341,IF(AND(ISNUMBER($D341),ISNUMBER($BW341),ISNUMBER($BX341)),$D341*($BX341-$BW341+1),""))</f>
        <v>1545</v>
      </c>
      <c r="H341" s="0" t="s">
        <v>118</v>
      </c>
      <c r="I341" s="0" t="s">
        <v>119</v>
      </c>
      <c r="J341" s="0" t="n">
        <f aca="false">IF($BW341&lt;&gt;"",$BW341,"")</f>
        <v>1995</v>
      </c>
      <c r="K341" s="0" t="n">
        <f aca="false">IF($BX341&lt;&gt;"",$BX341,"")</f>
        <v>2006</v>
      </c>
      <c r="L341" s="0" t="n">
        <f aca="false">IF(AND(ISNUMBER($BW341),ISNUMBER($BX341)),($BW341+$BX341)/2,"")</f>
        <v>2000.5</v>
      </c>
      <c r="M341" s="0" t="n">
        <f aca="false">IF($L341&lt;&gt;"",$L341,"")</f>
        <v>2000.5</v>
      </c>
      <c r="N341" s="0" t="n">
        <f aca="false">IF(AND(ISNUMBER($BW341),ISNUMBER($BX341)),MIN(1,MAX(0,($BX341-2016+1)/($BX341-$BW341+1))),"")</f>
        <v>0</v>
      </c>
      <c r="O341" s="0" t="n">
        <f aca="false">IF(AND(ISNUMBER($BW341),ISNUMBER($BX341)),MIN(1,MAX(0,($BX341-2017+1)/($BX341-$BW341+1))),"")</f>
        <v>0</v>
      </c>
      <c r="P341" s="0" t="n">
        <f aca="false">IF(AND(ISNUMBER($BW341),ISNUMBER($BX341)),MIN(1,MAX(0,($BX341-2018+1)/($BX341-$BW341+1))),"")</f>
        <v>0</v>
      </c>
      <c r="Q341" s="0" t="n">
        <f aca="false">IF(AND(ISNUMBER($BW341),ISNUMBER($BX341)),MIN(1,MAX(0,($BX341-2019+1)/($BX341-$BW341+1))),"")</f>
        <v>0</v>
      </c>
      <c r="R341" s="0" t="n">
        <f aca="false">IF(AND(ISNUMBER($BW341),ISNUMBER($BX341)),MIN(1,MAX(0,($BX341-2016+1)/($BX341-$BW341+1))),"")</f>
        <v>0</v>
      </c>
      <c r="S341" s="0" t="n">
        <f aca="false">IF($L341&lt;&gt;"",IF($L341&gt;=2015.5,1,0),"")</f>
        <v>0</v>
      </c>
      <c r="T341" s="0" t="n">
        <f aca="false">IF($L341&lt;&gt;"",IF($L341&gt;=2016,1,0),"")</f>
        <v>0</v>
      </c>
      <c r="U341" s="0" t="n">
        <f aca="false">IF(ISNUMBER($BX341),IF($BX341&gt;=2016,1,0),"")</f>
        <v>0</v>
      </c>
      <c r="V341" s="0" t="n">
        <f aca="false">IF(ISNUMBER($BW341),IF($BW341&gt;=2016,1,0),"")</f>
        <v>0</v>
      </c>
      <c r="W341" s="0" t="str">
        <f aca="false">IF(AND(ISNUMBER($BW341),ISNUMBER($BX341)),IF($BW341&gt;=2016,"post-only",IF($BX341&lt;2016,"pre-only","mixed")),"")</f>
        <v>pre-only</v>
      </c>
      <c r="X341" s="0" t="n">
        <f aca="false">IF(AND(ISNUMBER($BW341),ISNUMBER($BX341)),MIN(1,MAX(0,($BX341-2017+1)/($BX341-$BW341+1))),"")</f>
        <v>0</v>
      </c>
      <c r="Y341" s="0" t="n">
        <f aca="false">IF(AND(ISNUMBER($BW341),ISNUMBER($BX341)),MIN(1,MAX(0,($BX341-2018+1)/($BX341-$BW341+1))),"")</f>
        <v>0</v>
      </c>
      <c r="Z341" s="0" t="n">
        <f aca="false">IF(AND(ISNUMBER($BW341),ISNUMBER($BX341)),MIN(1,MAX(0,($BX341-2019+1)/($BX341-$BW341+1))),"")</f>
        <v>0</v>
      </c>
      <c r="AA341" s="0" t="n">
        <f aca="false">IF(ISNUMBER($BX341),IF($BX341&gt;=2017,1,0),"")</f>
        <v>0</v>
      </c>
      <c r="AB341" s="0" t="n">
        <f aca="false">IF(ISNUMBER($BX341),IF($BX341&gt;=2018,1,0),"")</f>
        <v>0</v>
      </c>
      <c r="AC341" s="0" t="n">
        <f aca="false">IF(ISNUMBER($BX341),IF($BX341&gt;=2019,1,0),"")</f>
        <v>0</v>
      </c>
      <c r="AD341" s="0" t="n">
        <f aca="false">IF($L341&lt;&gt;"",IF($L341&gt;2013,1,0),"")</f>
        <v>0</v>
      </c>
      <c r="AE341" s="0" t="n">
        <f aca="false">IF($L341&lt;&gt;"",1+IF($L341&gt;2011,1,0)+IF($L341&gt;2014,1,0),"")</f>
        <v>1</v>
      </c>
      <c r="AF341" s="0" t="s">
        <v>747</v>
      </c>
      <c r="AG341" s="0" t="s">
        <v>88</v>
      </c>
      <c r="AH341" s="0" t="s">
        <v>89</v>
      </c>
      <c r="AI341" s="0" t="s">
        <v>334</v>
      </c>
      <c r="AJ341" s="0" t="s">
        <v>334</v>
      </c>
      <c r="AK341" s="0" t="str">
        <f aca="false">IF(AND($CF341&lt;&gt;"",IFERROR(INDEX(subsample_country_map!$B:$B,MATCH($CF341,subsample_country_map!$A:$A,0)),"")&lt;&gt;""),INDEX(subsample_country_map!$B:$B,MATCH($CF341,subsample_country_map!$A:$A,0)),INDEX(lookup!$AA:$AA,MATCH($A341,lookup!$A:$A,0)))</f>
        <v>1_US</v>
      </c>
      <c r="AL341" s="0" t="str">
        <f aca="false">IF(AND($CF341&lt;&gt;"",IFERROR(INDEX(subsample_country_map!$C:$C,MATCH($CF341,subsample_country_map!$A:$A,0)),"")&lt;&gt;""),INDEX(subsample_country_map!$C:$C,MATCH($CF341,subsample_country_map!$A:$A,0)),INDEX(lookup!$AB:$AB,MATCH($A341,lookup!$A:$A,0)))</f>
        <v>1_developed</v>
      </c>
      <c r="AM341" s="0" t="str">
        <f aca="false">IF(AND($CF341&lt;&gt;"",IFERROR(INDEX(subsample_country_map!$D:$D,MATCH($CF341,subsample_country_map!$A:$A,0)),"")&lt;&gt;""),INDEX(subsample_country_map!$D:$D,MATCH($CF341,subsample_country_map!$A:$A,0)),INDEX(lookup!$AC:$AC,MATCH($A341,lookup!$A:$A,0)))</f>
        <v>1_western</v>
      </c>
      <c r="AN341" s="0" t="str">
        <f aca="false">IF(AND($CF341&lt;&gt;"",IFERROR(INDEX(subsample_country_map!$E:$E,MATCH($CF341,subsample_country_map!$A:$A,0)),"")&lt;&gt;""),INDEX(subsample_country_map!$E:$E,MATCH($CF341,subsample_country_map!$A:$A,0)),INDEX(lookup!$AD:$AD,MATCH($A341,lookup!$A:$A,0)))</f>
        <v>1_common law</v>
      </c>
      <c r="AO341" s="0" t="str">
        <f aca="false">INDEX(lookup!$Y:$Y,MATCH($A341,lookup!$A:$A,0))</f>
        <v>1_not published</v>
      </c>
      <c r="AP341" s="0" t="str">
        <f aca="false">INDEX(lookup!$Z:$Z,MATCH($A341,lookup!$A:$A,0))</f>
        <v>99_NCE</v>
      </c>
      <c r="AQ341" s="0" t="str">
        <f aca="false">INDEX(lookup!$W:$W,MATCH($A341,lookup!$A:$A,0))</f>
        <v>1_fin/acc/econ</v>
      </c>
      <c r="AS341" s="0" t="s">
        <v>91</v>
      </c>
      <c r="AT341" s="0" t="s">
        <v>397</v>
      </c>
      <c r="AU341" s="0" t="s">
        <v>93</v>
      </c>
      <c r="AV341" s="0" t="s">
        <v>1331</v>
      </c>
      <c r="AX341" s="0" t="s">
        <v>1332</v>
      </c>
      <c r="BA341" s="0" t="n">
        <v>1545</v>
      </c>
      <c r="BB341" s="0" t="s">
        <v>95</v>
      </c>
      <c r="BC341" s="0" t="s">
        <v>122</v>
      </c>
      <c r="BD341" s="0" t="s">
        <v>33</v>
      </c>
      <c r="BE341" s="0" t="s">
        <v>98</v>
      </c>
      <c r="BI341" s="0" t="s">
        <v>675</v>
      </c>
      <c r="BJ341" s="0" t="s">
        <v>943</v>
      </c>
      <c r="BK341" s="0" t="s">
        <v>676</v>
      </c>
      <c r="BL341" s="0" t="s">
        <v>1333</v>
      </c>
      <c r="BM341" s="0" t="s">
        <v>984</v>
      </c>
      <c r="BN341" s="0" t="s">
        <v>753</v>
      </c>
      <c r="BO341" s="0" t="s">
        <v>769</v>
      </c>
      <c r="BP341" s="0" t="s">
        <v>904</v>
      </c>
      <c r="BQ341" s="0" t="s">
        <v>127</v>
      </c>
      <c r="BT341" s="0" t="n">
        <v>0</v>
      </c>
      <c r="BU341" s="0" t="s">
        <v>911</v>
      </c>
      <c r="BW341" s="0" t="n">
        <v>1995</v>
      </c>
      <c r="BX341" s="0" t="n">
        <v>2006</v>
      </c>
      <c r="BY341" s="0" t="s">
        <v>912</v>
      </c>
      <c r="BZ341" s="0" t="n">
        <v>2000.5</v>
      </c>
      <c r="CA341" s="0" t="n">
        <v>0</v>
      </c>
      <c r="CB341" s="0" t="n">
        <v>0</v>
      </c>
      <c r="CC341" s="0" t="n">
        <v>0</v>
      </c>
      <c r="CD341" s="0" t="n">
        <v>-0.00254410651212749</v>
      </c>
      <c r="CE341" s="0" t="n">
        <v>1</v>
      </c>
    </row>
    <row r="342" customFormat="false" ht="15" hidden="false" customHeight="false" outlineLevel="0" collapsed="false">
      <c r="A342" s="0" t="s">
        <v>904</v>
      </c>
      <c r="B342" s="0" t="n">
        <v>1647</v>
      </c>
      <c r="C342" s="0" t="n">
        <v>-0.0524723036820083</v>
      </c>
      <c r="D342" s="0" t="n">
        <v>1567</v>
      </c>
      <c r="E342" s="0" t="n">
        <f aca="false">IF(ISNUMBER($BA342),$BA342,IF(AND(ISNUMBER($D342),ISNUMBER($BW342),ISNUMBER($BX342)),$D342*($BX342-$BW342+1),""))</f>
        <v>1567</v>
      </c>
      <c r="H342" s="0" t="s">
        <v>118</v>
      </c>
      <c r="I342" s="0" t="s">
        <v>119</v>
      </c>
      <c r="J342" s="0" t="n">
        <f aca="false">IF($BW342&lt;&gt;"",$BW342,"")</f>
        <v>1995</v>
      </c>
      <c r="K342" s="0" t="n">
        <f aca="false">IF($BX342&lt;&gt;"",$BX342,"")</f>
        <v>2006</v>
      </c>
      <c r="L342" s="0" t="n">
        <f aca="false">IF(AND(ISNUMBER($BW342),ISNUMBER($BX342)),($BW342+$BX342)/2,"")</f>
        <v>2000.5</v>
      </c>
      <c r="M342" s="0" t="n">
        <f aca="false">IF($L342&lt;&gt;"",$L342,"")</f>
        <v>2000.5</v>
      </c>
      <c r="N342" s="0" t="n">
        <f aca="false">IF(AND(ISNUMBER($BW342),ISNUMBER($BX342)),MIN(1,MAX(0,($BX342-2016+1)/($BX342-$BW342+1))),"")</f>
        <v>0</v>
      </c>
      <c r="O342" s="0" t="n">
        <f aca="false">IF(AND(ISNUMBER($BW342),ISNUMBER($BX342)),MIN(1,MAX(0,($BX342-2017+1)/($BX342-$BW342+1))),"")</f>
        <v>0</v>
      </c>
      <c r="P342" s="0" t="n">
        <f aca="false">IF(AND(ISNUMBER($BW342),ISNUMBER($BX342)),MIN(1,MAX(0,($BX342-2018+1)/($BX342-$BW342+1))),"")</f>
        <v>0</v>
      </c>
      <c r="Q342" s="0" t="n">
        <f aca="false">IF(AND(ISNUMBER($BW342),ISNUMBER($BX342)),MIN(1,MAX(0,($BX342-2019+1)/($BX342-$BW342+1))),"")</f>
        <v>0</v>
      </c>
      <c r="R342" s="0" t="n">
        <f aca="false">IF(AND(ISNUMBER($BW342),ISNUMBER($BX342)),MIN(1,MAX(0,($BX342-2016+1)/($BX342-$BW342+1))),"")</f>
        <v>0</v>
      </c>
      <c r="S342" s="0" t="n">
        <f aca="false">IF($L342&lt;&gt;"",IF($L342&gt;=2015.5,1,0),"")</f>
        <v>0</v>
      </c>
      <c r="T342" s="0" t="n">
        <f aca="false">IF($L342&lt;&gt;"",IF($L342&gt;=2016,1,0),"")</f>
        <v>0</v>
      </c>
      <c r="U342" s="0" t="n">
        <f aca="false">IF(ISNUMBER($BX342),IF($BX342&gt;=2016,1,0),"")</f>
        <v>0</v>
      </c>
      <c r="V342" s="0" t="n">
        <f aca="false">IF(ISNUMBER($BW342),IF($BW342&gt;=2016,1,0),"")</f>
        <v>0</v>
      </c>
      <c r="W342" s="0" t="str">
        <f aca="false">IF(AND(ISNUMBER($BW342),ISNUMBER($BX342)),IF($BW342&gt;=2016,"post-only",IF($BX342&lt;2016,"pre-only","mixed")),"")</f>
        <v>pre-only</v>
      </c>
      <c r="X342" s="0" t="n">
        <f aca="false">IF(AND(ISNUMBER($BW342),ISNUMBER($BX342)),MIN(1,MAX(0,($BX342-2017+1)/($BX342-$BW342+1))),"")</f>
        <v>0</v>
      </c>
      <c r="Y342" s="0" t="n">
        <f aca="false">IF(AND(ISNUMBER($BW342),ISNUMBER($BX342)),MIN(1,MAX(0,($BX342-2018+1)/($BX342-$BW342+1))),"")</f>
        <v>0</v>
      </c>
      <c r="Z342" s="0" t="n">
        <f aca="false">IF(AND(ISNUMBER($BW342),ISNUMBER($BX342)),MIN(1,MAX(0,($BX342-2019+1)/($BX342-$BW342+1))),"")</f>
        <v>0</v>
      </c>
      <c r="AA342" s="0" t="n">
        <f aca="false">IF(ISNUMBER($BX342),IF($BX342&gt;=2017,1,0),"")</f>
        <v>0</v>
      </c>
      <c r="AB342" s="0" t="n">
        <f aca="false">IF(ISNUMBER($BX342),IF($BX342&gt;=2018,1,0),"")</f>
        <v>0</v>
      </c>
      <c r="AC342" s="0" t="n">
        <f aca="false">IF(ISNUMBER($BX342),IF($BX342&gt;=2019,1,0),"")</f>
        <v>0</v>
      </c>
      <c r="AD342" s="0" t="n">
        <f aca="false">IF($L342&lt;&gt;"",IF($L342&gt;2013,1,0),"")</f>
        <v>0</v>
      </c>
      <c r="AE342" s="0" t="n">
        <f aca="false">IF($L342&lt;&gt;"",1+IF($L342&gt;2011,1,0)+IF($L342&gt;2014,1,0),"")</f>
        <v>1</v>
      </c>
      <c r="AF342" s="0" t="s">
        <v>747</v>
      </c>
      <c r="AG342" s="0" t="s">
        <v>88</v>
      </c>
      <c r="AH342" s="0" t="s">
        <v>89</v>
      </c>
      <c r="AI342" s="0" t="s">
        <v>334</v>
      </c>
      <c r="AJ342" s="0" t="s">
        <v>334</v>
      </c>
      <c r="AK342" s="0" t="str">
        <f aca="false">IF(AND($CF342&lt;&gt;"",IFERROR(INDEX(subsample_country_map!$B:$B,MATCH($CF342,subsample_country_map!$A:$A,0)),"")&lt;&gt;""),INDEX(subsample_country_map!$B:$B,MATCH($CF342,subsample_country_map!$A:$A,0)),INDEX(lookup!$AA:$AA,MATCH($A342,lookup!$A:$A,0)))</f>
        <v>1_US</v>
      </c>
      <c r="AL342" s="0" t="str">
        <f aca="false">IF(AND($CF342&lt;&gt;"",IFERROR(INDEX(subsample_country_map!$C:$C,MATCH($CF342,subsample_country_map!$A:$A,0)),"")&lt;&gt;""),INDEX(subsample_country_map!$C:$C,MATCH($CF342,subsample_country_map!$A:$A,0)),INDEX(lookup!$AB:$AB,MATCH($A342,lookup!$A:$A,0)))</f>
        <v>1_developed</v>
      </c>
      <c r="AM342" s="0" t="str">
        <f aca="false">IF(AND($CF342&lt;&gt;"",IFERROR(INDEX(subsample_country_map!$D:$D,MATCH($CF342,subsample_country_map!$A:$A,0)),"")&lt;&gt;""),INDEX(subsample_country_map!$D:$D,MATCH($CF342,subsample_country_map!$A:$A,0)),INDEX(lookup!$AC:$AC,MATCH($A342,lookup!$A:$A,0)))</f>
        <v>1_western</v>
      </c>
      <c r="AN342" s="0" t="str">
        <f aca="false">IF(AND($CF342&lt;&gt;"",IFERROR(INDEX(subsample_country_map!$E:$E,MATCH($CF342,subsample_country_map!$A:$A,0)),"")&lt;&gt;""),INDEX(subsample_country_map!$E:$E,MATCH($CF342,subsample_country_map!$A:$A,0)),INDEX(lookup!$AD:$AD,MATCH($A342,lookup!$A:$A,0)))</f>
        <v>1_common law</v>
      </c>
      <c r="AO342" s="0" t="str">
        <f aca="false">INDEX(lookup!$Y:$Y,MATCH($A342,lookup!$A:$A,0))</f>
        <v>1_not published</v>
      </c>
      <c r="AP342" s="0" t="str">
        <f aca="false">INDEX(lookup!$Z:$Z,MATCH($A342,lookup!$A:$A,0))</f>
        <v>99_NCE</v>
      </c>
      <c r="AQ342" s="0" t="str">
        <f aca="false">INDEX(lookup!$W:$W,MATCH($A342,lookup!$A:$A,0))</f>
        <v>1_fin/acc/econ</v>
      </c>
      <c r="AS342" s="0" t="s">
        <v>91</v>
      </c>
      <c r="AT342" s="0" t="s">
        <v>111</v>
      </c>
      <c r="AU342" s="0" t="s">
        <v>93</v>
      </c>
      <c r="AV342" s="0" t="s">
        <v>1334</v>
      </c>
      <c r="AX342" s="0" t="s">
        <v>1335</v>
      </c>
      <c r="BA342" s="0" t="n">
        <v>1567</v>
      </c>
      <c r="BB342" s="0" t="s">
        <v>95</v>
      </c>
      <c r="BC342" s="0" t="s">
        <v>122</v>
      </c>
      <c r="BD342" s="0" t="s">
        <v>33</v>
      </c>
      <c r="BE342" s="0" t="s">
        <v>98</v>
      </c>
      <c r="BI342" s="0" t="s">
        <v>675</v>
      </c>
      <c r="BJ342" s="0" t="s">
        <v>1211</v>
      </c>
      <c r="BK342" s="0" t="s">
        <v>676</v>
      </c>
      <c r="BL342" s="0" t="s">
        <v>1336</v>
      </c>
      <c r="BM342" s="0" t="s">
        <v>946</v>
      </c>
      <c r="BN342" s="0" t="s">
        <v>1160</v>
      </c>
      <c r="BO342" s="0" t="s">
        <v>769</v>
      </c>
      <c r="BP342" s="0" t="s">
        <v>904</v>
      </c>
      <c r="BQ342" s="0" t="s">
        <v>127</v>
      </c>
      <c r="BT342" s="0" t="n">
        <v>0</v>
      </c>
      <c r="BU342" s="0" t="s">
        <v>911</v>
      </c>
      <c r="BW342" s="0" t="n">
        <v>1995</v>
      </c>
      <c r="BX342" s="0" t="n">
        <v>2006</v>
      </c>
      <c r="BY342" s="0" t="s">
        <v>912</v>
      </c>
      <c r="BZ342" s="0" t="n">
        <v>2000.5</v>
      </c>
      <c r="CA342" s="0" t="n">
        <v>0</v>
      </c>
      <c r="CB342" s="0" t="n">
        <v>0</v>
      </c>
      <c r="CC342" s="0" t="n">
        <v>0</v>
      </c>
      <c r="CD342" s="0" t="n">
        <v>-0.052520541473509</v>
      </c>
      <c r="CE342" s="0" t="n">
        <v>1</v>
      </c>
    </row>
    <row r="343" customFormat="false" ht="15" hidden="false" customHeight="false" outlineLevel="0" collapsed="false">
      <c r="A343" s="0" t="s">
        <v>904</v>
      </c>
      <c r="B343" s="0" t="n">
        <v>1648</v>
      </c>
      <c r="C343" s="0" t="n">
        <v>0.0191954840348181</v>
      </c>
      <c r="D343" s="0" t="n">
        <v>1567</v>
      </c>
      <c r="E343" s="0" t="n">
        <f aca="false">IF(ISNUMBER($BA343),$BA343,IF(AND(ISNUMBER($D343),ISNUMBER($BW343),ISNUMBER($BX343)),$D343*($BX343-$BW343+1),""))</f>
        <v>1567</v>
      </c>
      <c r="H343" s="0" t="s">
        <v>118</v>
      </c>
      <c r="I343" s="0" t="s">
        <v>119</v>
      </c>
      <c r="J343" s="0" t="n">
        <f aca="false">IF($BW343&lt;&gt;"",$BW343,"")</f>
        <v>1995</v>
      </c>
      <c r="K343" s="0" t="n">
        <f aca="false">IF($BX343&lt;&gt;"",$BX343,"")</f>
        <v>2006</v>
      </c>
      <c r="L343" s="0" t="n">
        <f aca="false">IF(AND(ISNUMBER($BW343),ISNUMBER($BX343)),($BW343+$BX343)/2,"")</f>
        <v>2000.5</v>
      </c>
      <c r="M343" s="0" t="n">
        <f aca="false">IF($L343&lt;&gt;"",$L343,"")</f>
        <v>2000.5</v>
      </c>
      <c r="N343" s="0" t="n">
        <f aca="false">IF(AND(ISNUMBER($BW343),ISNUMBER($BX343)),MIN(1,MAX(0,($BX343-2016+1)/($BX343-$BW343+1))),"")</f>
        <v>0</v>
      </c>
      <c r="O343" s="0" t="n">
        <f aca="false">IF(AND(ISNUMBER($BW343),ISNUMBER($BX343)),MIN(1,MAX(0,($BX343-2017+1)/($BX343-$BW343+1))),"")</f>
        <v>0</v>
      </c>
      <c r="P343" s="0" t="n">
        <f aca="false">IF(AND(ISNUMBER($BW343),ISNUMBER($BX343)),MIN(1,MAX(0,($BX343-2018+1)/($BX343-$BW343+1))),"")</f>
        <v>0</v>
      </c>
      <c r="Q343" s="0" t="n">
        <f aca="false">IF(AND(ISNUMBER($BW343),ISNUMBER($BX343)),MIN(1,MAX(0,($BX343-2019+1)/($BX343-$BW343+1))),"")</f>
        <v>0</v>
      </c>
      <c r="R343" s="0" t="n">
        <f aca="false">IF(AND(ISNUMBER($BW343),ISNUMBER($BX343)),MIN(1,MAX(0,($BX343-2016+1)/($BX343-$BW343+1))),"")</f>
        <v>0</v>
      </c>
      <c r="S343" s="0" t="n">
        <f aca="false">IF($L343&lt;&gt;"",IF($L343&gt;=2015.5,1,0),"")</f>
        <v>0</v>
      </c>
      <c r="T343" s="0" t="n">
        <f aca="false">IF($L343&lt;&gt;"",IF($L343&gt;=2016,1,0),"")</f>
        <v>0</v>
      </c>
      <c r="U343" s="0" t="n">
        <f aca="false">IF(ISNUMBER($BX343),IF($BX343&gt;=2016,1,0),"")</f>
        <v>0</v>
      </c>
      <c r="V343" s="0" t="n">
        <f aca="false">IF(ISNUMBER($BW343),IF($BW343&gt;=2016,1,0),"")</f>
        <v>0</v>
      </c>
      <c r="W343" s="0" t="str">
        <f aca="false">IF(AND(ISNUMBER($BW343),ISNUMBER($BX343)),IF($BW343&gt;=2016,"post-only",IF($BX343&lt;2016,"pre-only","mixed")),"")</f>
        <v>pre-only</v>
      </c>
      <c r="X343" s="0" t="n">
        <f aca="false">IF(AND(ISNUMBER($BW343),ISNUMBER($BX343)),MIN(1,MAX(0,($BX343-2017+1)/($BX343-$BW343+1))),"")</f>
        <v>0</v>
      </c>
      <c r="Y343" s="0" t="n">
        <f aca="false">IF(AND(ISNUMBER($BW343),ISNUMBER($BX343)),MIN(1,MAX(0,($BX343-2018+1)/($BX343-$BW343+1))),"")</f>
        <v>0</v>
      </c>
      <c r="Z343" s="0" t="n">
        <f aca="false">IF(AND(ISNUMBER($BW343),ISNUMBER($BX343)),MIN(1,MAX(0,($BX343-2019+1)/($BX343-$BW343+1))),"")</f>
        <v>0</v>
      </c>
      <c r="AA343" s="0" t="n">
        <f aca="false">IF(ISNUMBER($BX343),IF($BX343&gt;=2017,1,0),"")</f>
        <v>0</v>
      </c>
      <c r="AB343" s="0" t="n">
        <f aca="false">IF(ISNUMBER($BX343),IF($BX343&gt;=2018,1,0),"")</f>
        <v>0</v>
      </c>
      <c r="AC343" s="0" t="n">
        <f aca="false">IF(ISNUMBER($BX343),IF($BX343&gt;=2019,1,0),"")</f>
        <v>0</v>
      </c>
      <c r="AD343" s="0" t="n">
        <f aca="false">IF($L343&lt;&gt;"",IF($L343&gt;2013,1,0),"")</f>
        <v>0</v>
      </c>
      <c r="AE343" s="0" t="n">
        <f aca="false">IF($L343&lt;&gt;"",1+IF($L343&gt;2011,1,0)+IF($L343&gt;2014,1,0),"")</f>
        <v>1</v>
      </c>
      <c r="AF343" s="0" t="s">
        <v>747</v>
      </c>
      <c r="AG343" s="0" t="s">
        <v>88</v>
      </c>
      <c r="AH343" s="0" t="s">
        <v>89</v>
      </c>
      <c r="AI343" s="0" t="s">
        <v>334</v>
      </c>
      <c r="AJ343" s="0" t="s">
        <v>334</v>
      </c>
      <c r="AK343" s="0" t="str">
        <f aca="false">IF(AND($CF343&lt;&gt;"",IFERROR(INDEX(subsample_country_map!$B:$B,MATCH($CF343,subsample_country_map!$A:$A,0)),"")&lt;&gt;""),INDEX(subsample_country_map!$B:$B,MATCH($CF343,subsample_country_map!$A:$A,0)),INDEX(lookup!$AA:$AA,MATCH($A343,lookup!$A:$A,0)))</f>
        <v>1_US</v>
      </c>
      <c r="AL343" s="0" t="str">
        <f aca="false">IF(AND($CF343&lt;&gt;"",IFERROR(INDEX(subsample_country_map!$C:$C,MATCH($CF343,subsample_country_map!$A:$A,0)),"")&lt;&gt;""),INDEX(subsample_country_map!$C:$C,MATCH($CF343,subsample_country_map!$A:$A,0)),INDEX(lookup!$AB:$AB,MATCH($A343,lookup!$A:$A,0)))</f>
        <v>1_developed</v>
      </c>
      <c r="AM343" s="0" t="str">
        <f aca="false">IF(AND($CF343&lt;&gt;"",IFERROR(INDEX(subsample_country_map!$D:$D,MATCH($CF343,subsample_country_map!$A:$A,0)),"")&lt;&gt;""),INDEX(subsample_country_map!$D:$D,MATCH($CF343,subsample_country_map!$A:$A,0)),INDEX(lookup!$AC:$AC,MATCH($A343,lookup!$A:$A,0)))</f>
        <v>1_western</v>
      </c>
      <c r="AN343" s="0" t="str">
        <f aca="false">IF(AND($CF343&lt;&gt;"",IFERROR(INDEX(subsample_country_map!$E:$E,MATCH($CF343,subsample_country_map!$A:$A,0)),"")&lt;&gt;""),INDEX(subsample_country_map!$E:$E,MATCH($CF343,subsample_country_map!$A:$A,0)),INDEX(lookup!$AD:$AD,MATCH($A343,lookup!$A:$A,0)))</f>
        <v>1_common law</v>
      </c>
      <c r="AO343" s="0" t="str">
        <f aca="false">INDEX(lookup!$Y:$Y,MATCH($A343,lookup!$A:$A,0))</f>
        <v>1_not published</v>
      </c>
      <c r="AP343" s="0" t="str">
        <f aca="false">INDEX(lookup!$Z:$Z,MATCH($A343,lookup!$A:$A,0))</f>
        <v>99_NCE</v>
      </c>
      <c r="AQ343" s="0" t="str">
        <f aca="false">INDEX(lookup!$W:$W,MATCH($A343,lookup!$A:$A,0))</f>
        <v>1_fin/acc/econ</v>
      </c>
      <c r="AS343" s="0" t="s">
        <v>91</v>
      </c>
      <c r="AT343" s="0" t="s">
        <v>111</v>
      </c>
      <c r="AU343" s="0" t="s">
        <v>93</v>
      </c>
      <c r="AV343" s="0" t="s">
        <v>1337</v>
      </c>
      <c r="AX343" s="0" t="s">
        <v>1225</v>
      </c>
      <c r="BA343" s="0" t="n">
        <v>1567</v>
      </c>
      <c r="BB343" s="0" t="s">
        <v>95</v>
      </c>
      <c r="BC343" s="0" t="s">
        <v>122</v>
      </c>
      <c r="BD343" s="0" t="s">
        <v>33</v>
      </c>
      <c r="BE343" s="0" t="s">
        <v>98</v>
      </c>
      <c r="BI343" s="0" t="s">
        <v>675</v>
      </c>
      <c r="BJ343" s="0" t="s">
        <v>1211</v>
      </c>
      <c r="BK343" s="0" t="s">
        <v>676</v>
      </c>
      <c r="BL343" s="0" t="s">
        <v>1338</v>
      </c>
      <c r="BM343" s="0" t="s">
        <v>949</v>
      </c>
      <c r="BN343" s="0" t="s">
        <v>1160</v>
      </c>
      <c r="BO343" s="0" t="s">
        <v>769</v>
      </c>
      <c r="BP343" s="0" t="s">
        <v>904</v>
      </c>
      <c r="BQ343" s="0" t="s">
        <v>127</v>
      </c>
      <c r="BT343" s="0" t="n">
        <v>0</v>
      </c>
      <c r="BU343" s="0" t="s">
        <v>911</v>
      </c>
      <c r="BW343" s="0" t="n">
        <v>1995</v>
      </c>
      <c r="BX343" s="0" t="n">
        <v>2006</v>
      </c>
      <c r="BY343" s="0" t="s">
        <v>912</v>
      </c>
      <c r="BZ343" s="0" t="n">
        <v>2000.5</v>
      </c>
      <c r="CA343" s="0" t="n">
        <v>0</v>
      </c>
      <c r="CB343" s="0" t="n">
        <v>0</v>
      </c>
      <c r="CC343" s="0" t="n">
        <v>0</v>
      </c>
      <c r="CD343" s="0" t="n">
        <v>0.0191978421878065</v>
      </c>
      <c r="CE343" s="0" t="n">
        <v>1</v>
      </c>
    </row>
    <row r="344" customFormat="false" ht="15" hidden="false" customHeight="false" outlineLevel="0" collapsed="false">
      <c r="A344" s="0" t="s">
        <v>904</v>
      </c>
      <c r="B344" s="0" t="n">
        <v>1649</v>
      </c>
      <c r="C344" s="0" t="n">
        <v>-0.0280296586715765</v>
      </c>
      <c r="D344" s="0" t="n">
        <v>1567</v>
      </c>
      <c r="E344" s="0" t="n">
        <f aca="false">IF(ISNUMBER($BA344),$BA344,IF(AND(ISNUMBER($D344),ISNUMBER($BW344),ISNUMBER($BX344)),$D344*($BX344-$BW344+1),""))</f>
        <v>1567</v>
      </c>
      <c r="H344" s="0" t="s">
        <v>118</v>
      </c>
      <c r="I344" s="0" t="s">
        <v>119</v>
      </c>
      <c r="J344" s="0" t="n">
        <f aca="false">IF($BW344&lt;&gt;"",$BW344,"")</f>
        <v>1995</v>
      </c>
      <c r="K344" s="0" t="n">
        <f aca="false">IF($BX344&lt;&gt;"",$BX344,"")</f>
        <v>2006</v>
      </c>
      <c r="L344" s="0" t="n">
        <f aca="false">IF(AND(ISNUMBER($BW344),ISNUMBER($BX344)),($BW344+$BX344)/2,"")</f>
        <v>2000.5</v>
      </c>
      <c r="M344" s="0" t="n">
        <f aca="false">IF($L344&lt;&gt;"",$L344,"")</f>
        <v>2000.5</v>
      </c>
      <c r="N344" s="0" t="n">
        <f aca="false">IF(AND(ISNUMBER($BW344),ISNUMBER($BX344)),MIN(1,MAX(0,($BX344-2016+1)/($BX344-$BW344+1))),"")</f>
        <v>0</v>
      </c>
      <c r="O344" s="0" t="n">
        <f aca="false">IF(AND(ISNUMBER($BW344),ISNUMBER($BX344)),MIN(1,MAX(0,($BX344-2017+1)/($BX344-$BW344+1))),"")</f>
        <v>0</v>
      </c>
      <c r="P344" s="0" t="n">
        <f aca="false">IF(AND(ISNUMBER($BW344),ISNUMBER($BX344)),MIN(1,MAX(0,($BX344-2018+1)/($BX344-$BW344+1))),"")</f>
        <v>0</v>
      </c>
      <c r="Q344" s="0" t="n">
        <f aca="false">IF(AND(ISNUMBER($BW344),ISNUMBER($BX344)),MIN(1,MAX(0,($BX344-2019+1)/($BX344-$BW344+1))),"")</f>
        <v>0</v>
      </c>
      <c r="R344" s="0" t="n">
        <f aca="false">IF(AND(ISNUMBER($BW344),ISNUMBER($BX344)),MIN(1,MAX(0,($BX344-2016+1)/($BX344-$BW344+1))),"")</f>
        <v>0</v>
      </c>
      <c r="S344" s="0" t="n">
        <f aca="false">IF($L344&lt;&gt;"",IF($L344&gt;=2015.5,1,0),"")</f>
        <v>0</v>
      </c>
      <c r="T344" s="0" t="n">
        <f aca="false">IF($L344&lt;&gt;"",IF($L344&gt;=2016,1,0),"")</f>
        <v>0</v>
      </c>
      <c r="U344" s="0" t="n">
        <f aca="false">IF(ISNUMBER($BX344),IF($BX344&gt;=2016,1,0),"")</f>
        <v>0</v>
      </c>
      <c r="V344" s="0" t="n">
        <f aca="false">IF(ISNUMBER($BW344),IF($BW344&gt;=2016,1,0),"")</f>
        <v>0</v>
      </c>
      <c r="W344" s="0" t="str">
        <f aca="false">IF(AND(ISNUMBER($BW344),ISNUMBER($BX344)),IF($BW344&gt;=2016,"post-only",IF($BX344&lt;2016,"pre-only","mixed")),"")</f>
        <v>pre-only</v>
      </c>
      <c r="X344" s="0" t="n">
        <f aca="false">IF(AND(ISNUMBER($BW344),ISNUMBER($BX344)),MIN(1,MAX(0,($BX344-2017+1)/($BX344-$BW344+1))),"")</f>
        <v>0</v>
      </c>
      <c r="Y344" s="0" t="n">
        <f aca="false">IF(AND(ISNUMBER($BW344),ISNUMBER($BX344)),MIN(1,MAX(0,($BX344-2018+1)/($BX344-$BW344+1))),"")</f>
        <v>0</v>
      </c>
      <c r="Z344" s="0" t="n">
        <f aca="false">IF(AND(ISNUMBER($BW344),ISNUMBER($BX344)),MIN(1,MAX(0,($BX344-2019+1)/($BX344-$BW344+1))),"")</f>
        <v>0</v>
      </c>
      <c r="AA344" s="0" t="n">
        <f aca="false">IF(ISNUMBER($BX344),IF($BX344&gt;=2017,1,0),"")</f>
        <v>0</v>
      </c>
      <c r="AB344" s="0" t="n">
        <f aca="false">IF(ISNUMBER($BX344),IF($BX344&gt;=2018,1,0),"")</f>
        <v>0</v>
      </c>
      <c r="AC344" s="0" t="n">
        <f aca="false">IF(ISNUMBER($BX344),IF($BX344&gt;=2019,1,0),"")</f>
        <v>0</v>
      </c>
      <c r="AD344" s="0" t="n">
        <f aca="false">IF($L344&lt;&gt;"",IF($L344&gt;2013,1,0),"")</f>
        <v>0</v>
      </c>
      <c r="AE344" s="0" t="n">
        <f aca="false">IF($L344&lt;&gt;"",1+IF($L344&gt;2011,1,0)+IF($L344&gt;2014,1,0),"")</f>
        <v>1</v>
      </c>
      <c r="AF344" s="0" t="s">
        <v>747</v>
      </c>
      <c r="AG344" s="0" t="s">
        <v>88</v>
      </c>
      <c r="AH344" s="0" t="s">
        <v>89</v>
      </c>
      <c r="AI344" s="0" t="s">
        <v>334</v>
      </c>
      <c r="AJ344" s="0" t="s">
        <v>334</v>
      </c>
      <c r="AK344" s="0" t="str">
        <f aca="false">IF(AND($CF344&lt;&gt;"",IFERROR(INDEX(subsample_country_map!$B:$B,MATCH($CF344,subsample_country_map!$A:$A,0)),"")&lt;&gt;""),INDEX(subsample_country_map!$B:$B,MATCH($CF344,subsample_country_map!$A:$A,0)),INDEX(lookup!$AA:$AA,MATCH($A344,lookup!$A:$A,0)))</f>
        <v>1_US</v>
      </c>
      <c r="AL344" s="0" t="str">
        <f aca="false">IF(AND($CF344&lt;&gt;"",IFERROR(INDEX(subsample_country_map!$C:$C,MATCH($CF344,subsample_country_map!$A:$A,0)),"")&lt;&gt;""),INDEX(subsample_country_map!$C:$C,MATCH($CF344,subsample_country_map!$A:$A,0)),INDEX(lookup!$AB:$AB,MATCH($A344,lookup!$A:$A,0)))</f>
        <v>1_developed</v>
      </c>
      <c r="AM344" s="0" t="str">
        <f aca="false">IF(AND($CF344&lt;&gt;"",IFERROR(INDEX(subsample_country_map!$D:$D,MATCH($CF344,subsample_country_map!$A:$A,0)),"")&lt;&gt;""),INDEX(subsample_country_map!$D:$D,MATCH($CF344,subsample_country_map!$A:$A,0)),INDEX(lookup!$AC:$AC,MATCH($A344,lookup!$A:$A,0)))</f>
        <v>1_western</v>
      </c>
      <c r="AN344" s="0" t="str">
        <f aca="false">IF(AND($CF344&lt;&gt;"",IFERROR(INDEX(subsample_country_map!$E:$E,MATCH($CF344,subsample_country_map!$A:$A,0)),"")&lt;&gt;""),INDEX(subsample_country_map!$E:$E,MATCH($CF344,subsample_country_map!$A:$A,0)),INDEX(lookup!$AD:$AD,MATCH($A344,lookup!$A:$A,0)))</f>
        <v>1_common law</v>
      </c>
      <c r="AO344" s="0" t="str">
        <f aca="false">INDEX(lookup!$Y:$Y,MATCH($A344,lookup!$A:$A,0))</f>
        <v>1_not published</v>
      </c>
      <c r="AP344" s="0" t="str">
        <f aca="false">INDEX(lookup!$Z:$Z,MATCH($A344,lookup!$A:$A,0))</f>
        <v>99_NCE</v>
      </c>
      <c r="AQ344" s="0" t="str">
        <f aca="false">INDEX(lookup!$W:$W,MATCH($A344,lookup!$A:$A,0))</f>
        <v>1_fin/acc/econ</v>
      </c>
      <c r="AS344" s="0" t="s">
        <v>91</v>
      </c>
      <c r="AT344" s="0" t="s">
        <v>111</v>
      </c>
      <c r="AU344" s="0" t="s">
        <v>93</v>
      </c>
      <c r="AV344" s="0" t="s">
        <v>1339</v>
      </c>
      <c r="AX344" s="0" t="s">
        <v>1059</v>
      </c>
      <c r="BA344" s="0" t="n">
        <v>1567</v>
      </c>
      <c r="BB344" s="0" t="s">
        <v>95</v>
      </c>
      <c r="BC344" s="0" t="s">
        <v>122</v>
      </c>
      <c r="BD344" s="0" t="s">
        <v>33</v>
      </c>
      <c r="BE344" s="0" t="s">
        <v>98</v>
      </c>
      <c r="BI344" s="0" t="s">
        <v>675</v>
      </c>
      <c r="BJ344" s="0" t="s">
        <v>1211</v>
      </c>
      <c r="BK344" s="0" t="s">
        <v>676</v>
      </c>
      <c r="BL344" s="0" t="s">
        <v>1340</v>
      </c>
      <c r="BM344" s="0" t="s">
        <v>953</v>
      </c>
      <c r="BN344" s="0" t="s">
        <v>1160</v>
      </c>
      <c r="BO344" s="0" t="s">
        <v>769</v>
      </c>
      <c r="BP344" s="0" t="s">
        <v>904</v>
      </c>
      <c r="BQ344" s="0" t="s">
        <v>127</v>
      </c>
      <c r="BT344" s="0" t="n">
        <v>0</v>
      </c>
      <c r="BU344" s="0" t="s">
        <v>911</v>
      </c>
      <c r="BW344" s="0" t="n">
        <v>1995</v>
      </c>
      <c r="BX344" s="0" t="n">
        <v>2006</v>
      </c>
      <c r="BY344" s="0" t="s">
        <v>912</v>
      </c>
      <c r="BZ344" s="0" t="n">
        <v>2000.5</v>
      </c>
      <c r="CA344" s="0" t="n">
        <v>0</v>
      </c>
      <c r="CB344" s="0" t="n">
        <v>0</v>
      </c>
      <c r="CC344" s="0" t="n">
        <v>0</v>
      </c>
      <c r="CD344" s="0" t="n">
        <v>-0.0280370027442321</v>
      </c>
      <c r="CE344" s="0" t="n">
        <v>1</v>
      </c>
    </row>
    <row r="345" customFormat="false" ht="15" hidden="false" customHeight="false" outlineLevel="0" collapsed="false">
      <c r="A345" s="0" t="s">
        <v>904</v>
      </c>
      <c r="B345" s="0" t="n">
        <v>1650</v>
      </c>
      <c r="C345" s="0" t="n">
        <v>-0.0985445341397811</v>
      </c>
      <c r="D345" s="0" t="n">
        <v>1567</v>
      </c>
      <c r="E345" s="0" t="n">
        <f aca="false">IF(ISNUMBER($BA345),$BA345,IF(AND(ISNUMBER($D345),ISNUMBER($BW345),ISNUMBER($BX345)),$D345*($BX345-$BW345+1),""))</f>
        <v>1567</v>
      </c>
      <c r="H345" s="0" t="s">
        <v>118</v>
      </c>
      <c r="I345" s="0" t="s">
        <v>119</v>
      </c>
      <c r="J345" s="0" t="n">
        <f aca="false">IF($BW345&lt;&gt;"",$BW345,"")</f>
        <v>1995</v>
      </c>
      <c r="K345" s="0" t="n">
        <f aca="false">IF($BX345&lt;&gt;"",$BX345,"")</f>
        <v>2006</v>
      </c>
      <c r="L345" s="0" t="n">
        <f aca="false">IF(AND(ISNUMBER($BW345),ISNUMBER($BX345)),($BW345+$BX345)/2,"")</f>
        <v>2000.5</v>
      </c>
      <c r="M345" s="0" t="n">
        <f aca="false">IF($L345&lt;&gt;"",$L345,"")</f>
        <v>2000.5</v>
      </c>
      <c r="N345" s="0" t="n">
        <f aca="false">IF(AND(ISNUMBER($BW345),ISNUMBER($BX345)),MIN(1,MAX(0,($BX345-2016+1)/($BX345-$BW345+1))),"")</f>
        <v>0</v>
      </c>
      <c r="O345" s="0" t="n">
        <f aca="false">IF(AND(ISNUMBER($BW345),ISNUMBER($BX345)),MIN(1,MAX(0,($BX345-2017+1)/($BX345-$BW345+1))),"")</f>
        <v>0</v>
      </c>
      <c r="P345" s="0" t="n">
        <f aca="false">IF(AND(ISNUMBER($BW345),ISNUMBER($BX345)),MIN(1,MAX(0,($BX345-2018+1)/($BX345-$BW345+1))),"")</f>
        <v>0</v>
      </c>
      <c r="Q345" s="0" t="n">
        <f aca="false">IF(AND(ISNUMBER($BW345),ISNUMBER($BX345)),MIN(1,MAX(0,($BX345-2019+1)/($BX345-$BW345+1))),"")</f>
        <v>0</v>
      </c>
      <c r="R345" s="0" t="n">
        <f aca="false">IF(AND(ISNUMBER($BW345),ISNUMBER($BX345)),MIN(1,MAX(0,($BX345-2016+1)/($BX345-$BW345+1))),"")</f>
        <v>0</v>
      </c>
      <c r="S345" s="0" t="n">
        <f aca="false">IF($L345&lt;&gt;"",IF($L345&gt;=2015.5,1,0),"")</f>
        <v>0</v>
      </c>
      <c r="T345" s="0" t="n">
        <f aca="false">IF($L345&lt;&gt;"",IF($L345&gt;=2016,1,0),"")</f>
        <v>0</v>
      </c>
      <c r="U345" s="0" t="n">
        <f aca="false">IF(ISNUMBER($BX345),IF($BX345&gt;=2016,1,0),"")</f>
        <v>0</v>
      </c>
      <c r="V345" s="0" t="n">
        <f aca="false">IF(ISNUMBER($BW345),IF($BW345&gt;=2016,1,0),"")</f>
        <v>0</v>
      </c>
      <c r="W345" s="0" t="str">
        <f aca="false">IF(AND(ISNUMBER($BW345),ISNUMBER($BX345)),IF($BW345&gt;=2016,"post-only",IF($BX345&lt;2016,"pre-only","mixed")),"")</f>
        <v>pre-only</v>
      </c>
      <c r="X345" s="0" t="n">
        <f aca="false">IF(AND(ISNUMBER($BW345),ISNUMBER($BX345)),MIN(1,MAX(0,($BX345-2017+1)/($BX345-$BW345+1))),"")</f>
        <v>0</v>
      </c>
      <c r="Y345" s="0" t="n">
        <f aca="false">IF(AND(ISNUMBER($BW345),ISNUMBER($BX345)),MIN(1,MAX(0,($BX345-2018+1)/($BX345-$BW345+1))),"")</f>
        <v>0</v>
      </c>
      <c r="Z345" s="0" t="n">
        <f aca="false">IF(AND(ISNUMBER($BW345),ISNUMBER($BX345)),MIN(1,MAX(0,($BX345-2019+1)/($BX345-$BW345+1))),"")</f>
        <v>0</v>
      </c>
      <c r="AA345" s="0" t="n">
        <f aca="false">IF(ISNUMBER($BX345),IF($BX345&gt;=2017,1,0),"")</f>
        <v>0</v>
      </c>
      <c r="AB345" s="0" t="n">
        <f aca="false">IF(ISNUMBER($BX345),IF($BX345&gt;=2018,1,0),"")</f>
        <v>0</v>
      </c>
      <c r="AC345" s="0" t="n">
        <f aca="false">IF(ISNUMBER($BX345),IF($BX345&gt;=2019,1,0),"")</f>
        <v>0</v>
      </c>
      <c r="AD345" s="0" t="n">
        <f aca="false">IF($L345&lt;&gt;"",IF($L345&gt;2013,1,0),"")</f>
        <v>0</v>
      </c>
      <c r="AE345" s="0" t="n">
        <f aca="false">IF($L345&lt;&gt;"",1+IF($L345&gt;2011,1,0)+IF($L345&gt;2014,1,0),"")</f>
        <v>1</v>
      </c>
      <c r="AF345" s="0" t="s">
        <v>747</v>
      </c>
      <c r="AG345" s="0" t="s">
        <v>88</v>
      </c>
      <c r="AH345" s="0" t="s">
        <v>89</v>
      </c>
      <c r="AI345" s="0" t="s">
        <v>334</v>
      </c>
      <c r="AJ345" s="0" t="s">
        <v>334</v>
      </c>
      <c r="AK345" s="0" t="str">
        <f aca="false">IF(AND($CF345&lt;&gt;"",IFERROR(INDEX(subsample_country_map!$B:$B,MATCH($CF345,subsample_country_map!$A:$A,0)),"")&lt;&gt;""),INDEX(subsample_country_map!$B:$B,MATCH($CF345,subsample_country_map!$A:$A,0)),INDEX(lookup!$AA:$AA,MATCH($A345,lookup!$A:$A,0)))</f>
        <v>1_US</v>
      </c>
      <c r="AL345" s="0" t="str">
        <f aca="false">IF(AND($CF345&lt;&gt;"",IFERROR(INDEX(subsample_country_map!$C:$C,MATCH($CF345,subsample_country_map!$A:$A,0)),"")&lt;&gt;""),INDEX(subsample_country_map!$C:$C,MATCH($CF345,subsample_country_map!$A:$A,0)),INDEX(lookup!$AB:$AB,MATCH($A345,lookup!$A:$A,0)))</f>
        <v>1_developed</v>
      </c>
      <c r="AM345" s="0" t="str">
        <f aca="false">IF(AND($CF345&lt;&gt;"",IFERROR(INDEX(subsample_country_map!$D:$D,MATCH($CF345,subsample_country_map!$A:$A,0)),"")&lt;&gt;""),INDEX(subsample_country_map!$D:$D,MATCH($CF345,subsample_country_map!$A:$A,0)),INDEX(lookup!$AC:$AC,MATCH($A345,lookup!$A:$A,0)))</f>
        <v>1_western</v>
      </c>
      <c r="AN345" s="0" t="str">
        <f aca="false">IF(AND($CF345&lt;&gt;"",IFERROR(INDEX(subsample_country_map!$E:$E,MATCH($CF345,subsample_country_map!$A:$A,0)),"")&lt;&gt;""),INDEX(subsample_country_map!$E:$E,MATCH($CF345,subsample_country_map!$A:$A,0)),INDEX(lookup!$AD:$AD,MATCH($A345,lookup!$A:$A,0)))</f>
        <v>1_common law</v>
      </c>
      <c r="AO345" s="0" t="str">
        <f aca="false">INDEX(lookup!$Y:$Y,MATCH($A345,lookup!$A:$A,0))</f>
        <v>1_not published</v>
      </c>
      <c r="AP345" s="0" t="str">
        <f aca="false">INDEX(lookup!$Z:$Z,MATCH($A345,lookup!$A:$A,0))</f>
        <v>99_NCE</v>
      </c>
      <c r="AQ345" s="0" t="str">
        <f aca="false">INDEX(lookup!$W:$W,MATCH($A345,lookup!$A:$A,0))</f>
        <v>1_fin/acc/econ</v>
      </c>
      <c r="AS345" s="0" t="s">
        <v>91</v>
      </c>
      <c r="AT345" s="0" t="s">
        <v>111</v>
      </c>
      <c r="AU345" s="0" t="s">
        <v>93</v>
      </c>
      <c r="AV345" s="0" t="s">
        <v>1341</v>
      </c>
      <c r="AX345" s="0" t="s">
        <v>1342</v>
      </c>
      <c r="BA345" s="0" t="n">
        <v>1567</v>
      </c>
      <c r="BB345" s="0" t="s">
        <v>95</v>
      </c>
      <c r="BC345" s="0" t="s">
        <v>122</v>
      </c>
      <c r="BD345" s="0" t="s">
        <v>33</v>
      </c>
      <c r="BE345" s="0" t="s">
        <v>98</v>
      </c>
      <c r="BI345" s="0" t="s">
        <v>675</v>
      </c>
      <c r="BJ345" s="0" t="s">
        <v>1211</v>
      </c>
      <c r="BK345" s="0" t="s">
        <v>676</v>
      </c>
      <c r="BL345" s="0" t="s">
        <v>1343</v>
      </c>
      <c r="BM345" s="0" t="s">
        <v>957</v>
      </c>
      <c r="BN345" s="0" t="s">
        <v>1160</v>
      </c>
      <c r="BO345" s="0" t="s">
        <v>769</v>
      </c>
      <c r="BP345" s="0" t="s">
        <v>904</v>
      </c>
      <c r="BQ345" s="0" t="s">
        <v>127</v>
      </c>
      <c r="BT345" s="0" t="n">
        <v>0</v>
      </c>
      <c r="BU345" s="0" t="s">
        <v>911</v>
      </c>
      <c r="BW345" s="0" t="n">
        <v>1995</v>
      </c>
      <c r="BX345" s="0" t="n">
        <v>2006</v>
      </c>
      <c r="BY345" s="0" t="s">
        <v>912</v>
      </c>
      <c r="BZ345" s="0" t="n">
        <v>2000.5</v>
      </c>
      <c r="CA345" s="0" t="n">
        <v>0</v>
      </c>
      <c r="CB345" s="0" t="n">
        <v>0</v>
      </c>
      <c r="CC345" s="0" t="n">
        <v>0</v>
      </c>
      <c r="CD345" s="0" t="n">
        <v>-0.0988653952442503</v>
      </c>
      <c r="CE345" s="0" t="n">
        <v>1</v>
      </c>
    </row>
    <row r="346" customFormat="false" ht="15" hidden="false" customHeight="false" outlineLevel="0" collapsed="false">
      <c r="A346" s="0" t="s">
        <v>904</v>
      </c>
      <c r="B346" s="0" t="n">
        <v>1651</v>
      </c>
      <c r="C346" s="0" t="n">
        <v>-0.0290388995067692</v>
      </c>
      <c r="D346" s="0" t="n">
        <v>1567</v>
      </c>
      <c r="E346" s="0" t="n">
        <f aca="false">IF(ISNUMBER($BA346),$BA346,IF(AND(ISNUMBER($D346),ISNUMBER($BW346),ISNUMBER($BX346)),$D346*($BX346-$BW346+1),""))</f>
        <v>1567</v>
      </c>
      <c r="H346" s="0" t="s">
        <v>118</v>
      </c>
      <c r="I346" s="0" t="s">
        <v>119</v>
      </c>
      <c r="J346" s="0" t="n">
        <f aca="false">IF($BW346&lt;&gt;"",$BW346,"")</f>
        <v>1995</v>
      </c>
      <c r="K346" s="0" t="n">
        <f aca="false">IF($BX346&lt;&gt;"",$BX346,"")</f>
        <v>2006</v>
      </c>
      <c r="L346" s="0" t="n">
        <f aca="false">IF(AND(ISNUMBER($BW346),ISNUMBER($BX346)),($BW346+$BX346)/2,"")</f>
        <v>2000.5</v>
      </c>
      <c r="M346" s="0" t="n">
        <f aca="false">IF($L346&lt;&gt;"",$L346,"")</f>
        <v>2000.5</v>
      </c>
      <c r="N346" s="0" t="n">
        <f aca="false">IF(AND(ISNUMBER($BW346),ISNUMBER($BX346)),MIN(1,MAX(0,($BX346-2016+1)/($BX346-$BW346+1))),"")</f>
        <v>0</v>
      </c>
      <c r="O346" s="0" t="n">
        <f aca="false">IF(AND(ISNUMBER($BW346),ISNUMBER($BX346)),MIN(1,MAX(0,($BX346-2017+1)/($BX346-$BW346+1))),"")</f>
        <v>0</v>
      </c>
      <c r="P346" s="0" t="n">
        <f aca="false">IF(AND(ISNUMBER($BW346),ISNUMBER($BX346)),MIN(1,MAX(0,($BX346-2018+1)/($BX346-$BW346+1))),"")</f>
        <v>0</v>
      </c>
      <c r="Q346" s="0" t="n">
        <f aca="false">IF(AND(ISNUMBER($BW346),ISNUMBER($BX346)),MIN(1,MAX(0,($BX346-2019+1)/($BX346-$BW346+1))),"")</f>
        <v>0</v>
      </c>
      <c r="R346" s="0" t="n">
        <f aca="false">IF(AND(ISNUMBER($BW346),ISNUMBER($BX346)),MIN(1,MAX(0,($BX346-2016+1)/($BX346-$BW346+1))),"")</f>
        <v>0</v>
      </c>
      <c r="S346" s="0" t="n">
        <f aca="false">IF($L346&lt;&gt;"",IF($L346&gt;=2015.5,1,0),"")</f>
        <v>0</v>
      </c>
      <c r="T346" s="0" t="n">
        <f aca="false">IF($L346&lt;&gt;"",IF($L346&gt;=2016,1,0),"")</f>
        <v>0</v>
      </c>
      <c r="U346" s="0" t="n">
        <f aca="false">IF(ISNUMBER($BX346),IF($BX346&gt;=2016,1,0),"")</f>
        <v>0</v>
      </c>
      <c r="V346" s="0" t="n">
        <f aca="false">IF(ISNUMBER($BW346),IF($BW346&gt;=2016,1,0),"")</f>
        <v>0</v>
      </c>
      <c r="W346" s="0" t="str">
        <f aca="false">IF(AND(ISNUMBER($BW346),ISNUMBER($BX346)),IF($BW346&gt;=2016,"post-only",IF($BX346&lt;2016,"pre-only","mixed")),"")</f>
        <v>pre-only</v>
      </c>
      <c r="X346" s="0" t="n">
        <f aca="false">IF(AND(ISNUMBER($BW346),ISNUMBER($BX346)),MIN(1,MAX(0,($BX346-2017+1)/($BX346-$BW346+1))),"")</f>
        <v>0</v>
      </c>
      <c r="Y346" s="0" t="n">
        <f aca="false">IF(AND(ISNUMBER($BW346),ISNUMBER($BX346)),MIN(1,MAX(0,($BX346-2018+1)/($BX346-$BW346+1))),"")</f>
        <v>0</v>
      </c>
      <c r="Z346" s="0" t="n">
        <f aca="false">IF(AND(ISNUMBER($BW346),ISNUMBER($BX346)),MIN(1,MAX(0,($BX346-2019+1)/($BX346-$BW346+1))),"")</f>
        <v>0</v>
      </c>
      <c r="AA346" s="0" t="n">
        <f aca="false">IF(ISNUMBER($BX346),IF($BX346&gt;=2017,1,0),"")</f>
        <v>0</v>
      </c>
      <c r="AB346" s="0" t="n">
        <f aca="false">IF(ISNUMBER($BX346),IF($BX346&gt;=2018,1,0),"")</f>
        <v>0</v>
      </c>
      <c r="AC346" s="0" t="n">
        <f aca="false">IF(ISNUMBER($BX346),IF($BX346&gt;=2019,1,0),"")</f>
        <v>0</v>
      </c>
      <c r="AD346" s="0" t="n">
        <f aca="false">IF($L346&lt;&gt;"",IF($L346&gt;2013,1,0),"")</f>
        <v>0</v>
      </c>
      <c r="AE346" s="0" t="n">
        <f aca="false">IF($L346&lt;&gt;"",1+IF($L346&gt;2011,1,0)+IF($L346&gt;2014,1,0),"")</f>
        <v>1</v>
      </c>
      <c r="AF346" s="0" t="s">
        <v>747</v>
      </c>
      <c r="AG346" s="0" t="s">
        <v>88</v>
      </c>
      <c r="AH346" s="0" t="s">
        <v>89</v>
      </c>
      <c r="AI346" s="0" t="s">
        <v>334</v>
      </c>
      <c r="AJ346" s="0" t="s">
        <v>334</v>
      </c>
      <c r="AK346" s="0" t="str">
        <f aca="false">IF(AND($CF346&lt;&gt;"",IFERROR(INDEX(subsample_country_map!$B:$B,MATCH($CF346,subsample_country_map!$A:$A,0)),"")&lt;&gt;""),INDEX(subsample_country_map!$B:$B,MATCH($CF346,subsample_country_map!$A:$A,0)),INDEX(lookup!$AA:$AA,MATCH($A346,lookup!$A:$A,0)))</f>
        <v>1_US</v>
      </c>
      <c r="AL346" s="0" t="str">
        <f aca="false">IF(AND($CF346&lt;&gt;"",IFERROR(INDEX(subsample_country_map!$C:$C,MATCH($CF346,subsample_country_map!$A:$A,0)),"")&lt;&gt;""),INDEX(subsample_country_map!$C:$C,MATCH($CF346,subsample_country_map!$A:$A,0)),INDEX(lookup!$AB:$AB,MATCH($A346,lookup!$A:$A,0)))</f>
        <v>1_developed</v>
      </c>
      <c r="AM346" s="0" t="str">
        <f aca="false">IF(AND($CF346&lt;&gt;"",IFERROR(INDEX(subsample_country_map!$D:$D,MATCH($CF346,subsample_country_map!$A:$A,0)),"")&lt;&gt;""),INDEX(subsample_country_map!$D:$D,MATCH($CF346,subsample_country_map!$A:$A,0)),INDEX(lookup!$AC:$AC,MATCH($A346,lookup!$A:$A,0)))</f>
        <v>1_western</v>
      </c>
      <c r="AN346" s="0" t="str">
        <f aca="false">IF(AND($CF346&lt;&gt;"",IFERROR(INDEX(subsample_country_map!$E:$E,MATCH($CF346,subsample_country_map!$A:$A,0)),"")&lt;&gt;""),INDEX(subsample_country_map!$E:$E,MATCH($CF346,subsample_country_map!$A:$A,0)),INDEX(lookup!$AD:$AD,MATCH($A346,lookup!$A:$A,0)))</f>
        <v>1_common law</v>
      </c>
      <c r="AO346" s="0" t="str">
        <f aca="false">INDEX(lookup!$Y:$Y,MATCH($A346,lookup!$A:$A,0))</f>
        <v>1_not published</v>
      </c>
      <c r="AP346" s="0" t="str">
        <f aca="false">INDEX(lookup!$Z:$Z,MATCH($A346,lookup!$A:$A,0))</f>
        <v>99_NCE</v>
      </c>
      <c r="AQ346" s="0" t="str">
        <f aca="false">INDEX(lookup!$W:$W,MATCH($A346,lookup!$A:$A,0))</f>
        <v>1_fin/acc/econ</v>
      </c>
      <c r="AS346" s="0" t="s">
        <v>91</v>
      </c>
      <c r="AT346" s="0" t="s">
        <v>111</v>
      </c>
      <c r="AU346" s="0" t="s">
        <v>93</v>
      </c>
      <c r="AV346" s="0" t="s">
        <v>1344</v>
      </c>
      <c r="AX346" s="0" t="s">
        <v>1345</v>
      </c>
      <c r="BA346" s="0" t="n">
        <v>1567</v>
      </c>
      <c r="BB346" s="0" t="s">
        <v>95</v>
      </c>
      <c r="BC346" s="0" t="s">
        <v>122</v>
      </c>
      <c r="BD346" s="0" t="s">
        <v>33</v>
      </c>
      <c r="BE346" s="0" t="s">
        <v>98</v>
      </c>
      <c r="BI346" s="0" t="s">
        <v>675</v>
      </c>
      <c r="BJ346" s="0" t="s">
        <v>1211</v>
      </c>
      <c r="BK346" s="0" t="s">
        <v>676</v>
      </c>
      <c r="BL346" s="0" t="s">
        <v>1346</v>
      </c>
      <c r="BM346" s="0" t="s">
        <v>961</v>
      </c>
      <c r="BN346" s="0" t="s">
        <v>1160</v>
      </c>
      <c r="BO346" s="0" t="s">
        <v>769</v>
      </c>
      <c r="BP346" s="0" t="s">
        <v>904</v>
      </c>
      <c r="BQ346" s="0" t="s">
        <v>127</v>
      </c>
      <c r="BT346" s="0" t="n">
        <v>0</v>
      </c>
      <c r="BU346" s="0" t="s">
        <v>911</v>
      </c>
      <c r="BW346" s="0" t="n">
        <v>1995</v>
      </c>
      <c r="BX346" s="0" t="n">
        <v>2006</v>
      </c>
      <c r="BY346" s="0" t="s">
        <v>912</v>
      </c>
      <c r="BZ346" s="0" t="n">
        <v>2000.5</v>
      </c>
      <c r="CA346" s="0" t="n">
        <v>0</v>
      </c>
      <c r="CB346" s="0" t="n">
        <v>0</v>
      </c>
      <c r="CC346" s="0" t="n">
        <v>0</v>
      </c>
      <c r="CD346" s="0" t="n">
        <v>-0.0290470660641284</v>
      </c>
      <c r="CE346" s="0" t="n">
        <v>1</v>
      </c>
    </row>
    <row r="347" customFormat="false" ht="15" hidden="false" customHeight="false" outlineLevel="0" collapsed="false">
      <c r="A347" s="0" t="s">
        <v>904</v>
      </c>
      <c r="B347" s="0" t="n">
        <v>1652</v>
      </c>
      <c r="C347" s="0" t="n">
        <v>-0.00555752564811052</v>
      </c>
      <c r="D347" s="0" t="n">
        <v>1567</v>
      </c>
      <c r="E347" s="0" t="n">
        <f aca="false">IF(ISNUMBER($BA347),$BA347,IF(AND(ISNUMBER($D347),ISNUMBER($BW347),ISNUMBER($BX347)),$D347*($BX347-$BW347+1),""))</f>
        <v>1567</v>
      </c>
      <c r="H347" s="0" t="s">
        <v>118</v>
      </c>
      <c r="I347" s="0" t="s">
        <v>119</v>
      </c>
      <c r="J347" s="0" t="n">
        <f aca="false">IF($BW347&lt;&gt;"",$BW347,"")</f>
        <v>1995</v>
      </c>
      <c r="K347" s="0" t="n">
        <f aca="false">IF($BX347&lt;&gt;"",$BX347,"")</f>
        <v>2006</v>
      </c>
      <c r="L347" s="0" t="n">
        <f aca="false">IF(AND(ISNUMBER($BW347),ISNUMBER($BX347)),($BW347+$BX347)/2,"")</f>
        <v>2000.5</v>
      </c>
      <c r="M347" s="0" t="n">
        <f aca="false">IF($L347&lt;&gt;"",$L347,"")</f>
        <v>2000.5</v>
      </c>
      <c r="N347" s="0" t="n">
        <f aca="false">IF(AND(ISNUMBER($BW347),ISNUMBER($BX347)),MIN(1,MAX(0,($BX347-2016+1)/($BX347-$BW347+1))),"")</f>
        <v>0</v>
      </c>
      <c r="O347" s="0" t="n">
        <f aca="false">IF(AND(ISNUMBER($BW347),ISNUMBER($BX347)),MIN(1,MAX(0,($BX347-2017+1)/($BX347-$BW347+1))),"")</f>
        <v>0</v>
      </c>
      <c r="P347" s="0" t="n">
        <f aca="false">IF(AND(ISNUMBER($BW347),ISNUMBER($BX347)),MIN(1,MAX(0,($BX347-2018+1)/($BX347-$BW347+1))),"")</f>
        <v>0</v>
      </c>
      <c r="Q347" s="0" t="n">
        <f aca="false">IF(AND(ISNUMBER($BW347),ISNUMBER($BX347)),MIN(1,MAX(0,($BX347-2019+1)/($BX347-$BW347+1))),"")</f>
        <v>0</v>
      </c>
      <c r="R347" s="0" t="n">
        <f aca="false">IF(AND(ISNUMBER($BW347),ISNUMBER($BX347)),MIN(1,MAX(0,($BX347-2016+1)/($BX347-$BW347+1))),"")</f>
        <v>0</v>
      </c>
      <c r="S347" s="0" t="n">
        <f aca="false">IF($L347&lt;&gt;"",IF($L347&gt;=2015.5,1,0),"")</f>
        <v>0</v>
      </c>
      <c r="T347" s="0" t="n">
        <f aca="false">IF($L347&lt;&gt;"",IF($L347&gt;=2016,1,0),"")</f>
        <v>0</v>
      </c>
      <c r="U347" s="0" t="n">
        <f aca="false">IF(ISNUMBER($BX347),IF($BX347&gt;=2016,1,0),"")</f>
        <v>0</v>
      </c>
      <c r="V347" s="0" t="n">
        <f aca="false">IF(ISNUMBER($BW347),IF($BW347&gt;=2016,1,0),"")</f>
        <v>0</v>
      </c>
      <c r="W347" s="0" t="str">
        <f aca="false">IF(AND(ISNUMBER($BW347),ISNUMBER($BX347)),IF($BW347&gt;=2016,"post-only",IF($BX347&lt;2016,"pre-only","mixed")),"")</f>
        <v>pre-only</v>
      </c>
      <c r="X347" s="0" t="n">
        <f aca="false">IF(AND(ISNUMBER($BW347),ISNUMBER($BX347)),MIN(1,MAX(0,($BX347-2017+1)/($BX347-$BW347+1))),"")</f>
        <v>0</v>
      </c>
      <c r="Y347" s="0" t="n">
        <f aca="false">IF(AND(ISNUMBER($BW347),ISNUMBER($BX347)),MIN(1,MAX(0,($BX347-2018+1)/($BX347-$BW347+1))),"")</f>
        <v>0</v>
      </c>
      <c r="Z347" s="0" t="n">
        <f aca="false">IF(AND(ISNUMBER($BW347),ISNUMBER($BX347)),MIN(1,MAX(0,($BX347-2019+1)/($BX347-$BW347+1))),"")</f>
        <v>0</v>
      </c>
      <c r="AA347" s="0" t="n">
        <f aca="false">IF(ISNUMBER($BX347),IF($BX347&gt;=2017,1,0),"")</f>
        <v>0</v>
      </c>
      <c r="AB347" s="0" t="n">
        <f aca="false">IF(ISNUMBER($BX347),IF($BX347&gt;=2018,1,0),"")</f>
        <v>0</v>
      </c>
      <c r="AC347" s="0" t="n">
        <f aca="false">IF(ISNUMBER($BX347),IF($BX347&gt;=2019,1,0),"")</f>
        <v>0</v>
      </c>
      <c r="AD347" s="0" t="n">
        <f aca="false">IF($L347&lt;&gt;"",IF($L347&gt;2013,1,0),"")</f>
        <v>0</v>
      </c>
      <c r="AE347" s="0" t="n">
        <f aca="false">IF($L347&lt;&gt;"",1+IF($L347&gt;2011,1,0)+IF($L347&gt;2014,1,0),"")</f>
        <v>1</v>
      </c>
      <c r="AF347" s="0" t="s">
        <v>747</v>
      </c>
      <c r="AG347" s="0" t="s">
        <v>88</v>
      </c>
      <c r="AH347" s="0" t="s">
        <v>89</v>
      </c>
      <c r="AI347" s="0" t="s">
        <v>334</v>
      </c>
      <c r="AJ347" s="0" t="s">
        <v>334</v>
      </c>
      <c r="AK347" s="0" t="str">
        <f aca="false">IF(AND($CF347&lt;&gt;"",IFERROR(INDEX(subsample_country_map!$B:$B,MATCH($CF347,subsample_country_map!$A:$A,0)),"")&lt;&gt;""),INDEX(subsample_country_map!$B:$B,MATCH($CF347,subsample_country_map!$A:$A,0)),INDEX(lookup!$AA:$AA,MATCH($A347,lookup!$A:$A,0)))</f>
        <v>1_US</v>
      </c>
      <c r="AL347" s="0" t="str">
        <f aca="false">IF(AND($CF347&lt;&gt;"",IFERROR(INDEX(subsample_country_map!$C:$C,MATCH($CF347,subsample_country_map!$A:$A,0)),"")&lt;&gt;""),INDEX(subsample_country_map!$C:$C,MATCH($CF347,subsample_country_map!$A:$A,0)),INDEX(lookup!$AB:$AB,MATCH($A347,lookup!$A:$A,0)))</f>
        <v>1_developed</v>
      </c>
      <c r="AM347" s="0" t="str">
        <f aca="false">IF(AND($CF347&lt;&gt;"",IFERROR(INDEX(subsample_country_map!$D:$D,MATCH($CF347,subsample_country_map!$A:$A,0)),"")&lt;&gt;""),INDEX(subsample_country_map!$D:$D,MATCH($CF347,subsample_country_map!$A:$A,0)),INDEX(lookup!$AC:$AC,MATCH($A347,lookup!$A:$A,0)))</f>
        <v>1_western</v>
      </c>
      <c r="AN347" s="0" t="str">
        <f aca="false">IF(AND($CF347&lt;&gt;"",IFERROR(INDEX(subsample_country_map!$E:$E,MATCH($CF347,subsample_country_map!$A:$A,0)),"")&lt;&gt;""),INDEX(subsample_country_map!$E:$E,MATCH($CF347,subsample_country_map!$A:$A,0)),INDEX(lookup!$AD:$AD,MATCH($A347,lookup!$A:$A,0)))</f>
        <v>1_common law</v>
      </c>
      <c r="AO347" s="0" t="str">
        <f aca="false">INDEX(lookup!$Y:$Y,MATCH($A347,lookup!$A:$A,0))</f>
        <v>1_not published</v>
      </c>
      <c r="AP347" s="0" t="str">
        <f aca="false">INDEX(lookup!$Z:$Z,MATCH($A347,lookup!$A:$A,0))</f>
        <v>99_NCE</v>
      </c>
      <c r="AQ347" s="0" t="str">
        <f aca="false">INDEX(lookup!$W:$W,MATCH($A347,lookup!$A:$A,0))</f>
        <v>1_fin/acc/econ</v>
      </c>
      <c r="AS347" s="0" t="s">
        <v>91</v>
      </c>
      <c r="AT347" s="0" t="s">
        <v>397</v>
      </c>
      <c r="AU347" s="0" t="s">
        <v>93</v>
      </c>
      <c r="AV347" s="0" t="s">
        <v>1347</v>
      </c>
      <c r="AX347" s="0" t="s">
        <v>1348</v>
      </c>
      <c r="BA347" s="0" t="n">
        <v>1567</v>
      </c>
      <c r="BB347" s="0" t="s">
        <v>95</v>
      </c>
      <c r="BC347" s="0" t="s">
        <v>122</v>
      </c>
      <c r="BD347" s="0" t="s">
        <v>33</v>
      </c>
      <c r="BE347" s="0" t="s">
        <v>98</v>
      </c>
      <c r="BI347" s="0" t="s">
        <v>675</v>
      </c>
      <c r="BJ347" s="0" t="s">
        <v>1211</v>
      </c>
      <c r="BK347" s="0" t="s">
        <v>676</v>
      </c>
      <c r="BL347" s="0" t="s">
        <v>1349</v>
      </c>
      <c r="BM347" s="0" t="s">
        <v>965</v>
      </c>
      <c r="BN347" s="0" t="s">
        <v>1160</v>
      </c>
      <c r="BO347" s="0" t="s">
        <v>769</v>
      </c>
      <c r="BP347" s="0" t="s">
        <v>904</v>
      </c>
      <c r="BQ347" s="0" t="s">
        <v>127</v>
      </c>
      <c r="BT347" s="0" t="n">
        <v>0</v>
      </c>
      <c r="BU347" s="0" t="s">
        <v>911</v>
      </c>
      <c r="BW347" s="0" t="n">
        <v>1995</v>
      </c>
      <c r="BX347" s="0" t="n">
        <v>2006</v>
      </c>
      <c r="BY347" s="0" t="s">
        <v>912</v>
      </c>
      <c r="BZ347" s="0" t="n">
        <v>2000.5</v>
      </c>
      <c r="CA347" s="0" t="n">
        <v>0</v>
      </c>
      <c r="CB347" s="0" t="n">
        <v>0</v>
      </c>
      <c r="CC347" s="0" t="n">
        <v>0</v>
      </c>
      <c r="CD347" s="0" t="n">
        <v>-0.00555758286591911</v>
      </c>
      <c r="CE347" s="0" t="n">
        <v>1</v>
      </c>
    </row>
    <row r="348" customFormat="false" ht="15" hidden="false" customHeight="false" outlineLevel="0" collapsed="false">
      <c r="A348" s="0" t="s">
        <v>904</v>
      </c>
      <c r="B348" s="0" t="n">
        <v>1653</v>
      </c>
      <c r="C348" s="0" t="n">
        <v>-0.071309095764866</v>
      </c>
      <c r="D348" s="0" t="n">
        <v>1567</v>
      </c>
      <c r="E348" s="0" t="n">
        <f aca="false">IF(ISNUMBER($BA348),$BA348,IF(AND(ISNUMBER($D348),ISNUMBER($BW348),ISNUMBER($BX348)),$D348*($BX348-$BW348+1),""))</f>
        <v>1567</v>
      </c>
      <c r="H348" s="0" t="s">
        <v>118</v>
      </c>
      <c r="I348" s="0" t="s">
        <v>119</v>
      </c>
      <c r="J348" s="0" t="n">
        <f aca="false">IF($BW348&lt;&gt;"",$BW348,"")</f>
        <v>1995</v>
      </c>
      <c r="K348" s="0" t="n">
        <f aca="false">IF($BX348&lt;&gt;"",$BX348,"")</f>
        <v>2006</v>
      </c>
      <c r="L348" s="0" t="n">
        <f aca="false">IF(AND(ISNUMBER($BW348),ISNUMBER($BX348)),($BW348+$BX348)/2,"")</f>
        <v>2000.5</v>
      </c>
      <c r="M348" s="0" t="n">
        <f aca="false">IF($L348&lt;&gt;"",$L348,"")</f>
        <v>2000.5</v>
      </c>
      <c r="N348" s="0" t="n">
        <f aca="false">IF(AND(ISNUMBER($BW348),ISNUMBER($BX348)),MIN(1,MAX(0,($BX348-2016+1)/($BX348-$BW348+1))),"")</f>
        <v>0</v>
      </c>
      <c r="O348" s="0" t="n">
        <f aca="false">IF(AND(ISNUMBER($BW348),ISNUMBER($BX348)),MIN(1,MAX(0,($BX348-2017+1)/($BX348-$BW348+1))),"")</f>
        <v>0</v>
      </c>
      <c r="P348" s="0" t="n">
        <f aca="false">IF(AND(ISNUMBER($BW348),ISNUMBER($BX348)),MIN(1,MAX(0,($BX348-2018+1)/($BX348-$BW348+1))),"")</f>
        <v>0</v>
      </c>
      <c r="Q348" s="0" t="n">
        <f aca="false">IF(AND(ISNUMBER($BW348),ISNUMBER($BX348)),MIN(1,MAX(0,($BX348-2019+1)/($BX348-$BW348+1))),"")</f>
        <v>0</v>
      </c>
      <c r="R348" s="0" t="n">
        <f aca="false">IF(AND(ISNUMBER($BW348),ISNUMBER($BX348)),MIN(1,MAX(0,($BX348-2016+1)/($BX348-$BW348+1))),"")</f>
        <v>0</v>
      </c>
      <c r="S348" s="0" t="n">
        <f aca="false">IF($L348&lt;&gt;"",IF($L348&gt;=2015.5,1,0),"")</f>
        <v>0</v>
      </c>
      <c r="T348" s="0" t="n">
        <f aca="false">IF($L348&lt;&gt;"",IF($L348&gt;=2016,1,0),"")</f>
        <v>0</v>
      </c>
      <c r="U348" s="0" t="n">
        <f aca="false">IF(ISNUMBER($BX348),IF($BX348&gt;=2016,1,0),"")</f>
        <v>0</v>
      </c>
      <c r="V348" s="0" t="n">
        <f aca="false">IF(ISNUMBER($BW348),IF($BW348&gt;=2016,1,0),"")</f>
        <v>0</v>
      </c>
      <c r="W348" s="0" t="str">
        <f aca="false">IF(AND(ISNUMBER($BW348),ISNUMBER($BX348)),IF($BW348&gt;=2016,"post-only",IF($BX348&lt;2016,"pre-only","mixed")),"")</f>
        <v>pre-only</v>
      </c>
      <c r="X348" s="0" t="n">
        <f aca="false">IF(AND(ISNUMBER($BW348),ISNUMBER($BX348)),MIN(1,MAX(0,($BX348-2017+1)/($BX348-$BW348+1))),"")</f>
        <v>0</v>
      </c>
      <c r="Y348" s="0" t="n">
        <f aca="false">IF(AND(ISNUMBER($BW348),ISNUMBER($BX348)),MIN(1,MAX(0,($BX348-2018+1)/($BX348-$BW348+1))),"")</f>
        <v>0</v>
      </c>
      <c r="Z348" s="0" t="n">
        <f aca="false">IF(AND(ISNUMBER($BW348),ISNUMBER($BX348)),MIN(1,MAX(0,($BX348-2019+1)/($BX348-$BW348+1))),"")</f>
        <v>0</v>
      </c>
      <c r="AA348" s="0" t="n">
        <f aca="false">IF(ISNUMBER($BX348),IF($BX348&gt;=2017,1,0),"")</f>
        <v>0</v>
      </c>
      <c r="AB348" s="0" t="n">
        <f aca="false">IF(ISNUMBER($BX348),IF($BX348&gt;=2018,1,0),"")</f>
        <v>0</v>
      </c>
      <c r="AC348" s="0" t="n">
        <f aca="false">IF(ISNUMBER($BX348),IF($BX348&gt;=2019,1,0),"")</f>
        <v>0</v>
      </c>
      <c r="AD348" s="0" t="n">
        <f aca="false">IF($L348&lt;&gt;"",IF($L348&gt;2013,1,0),"")</f>
        <v>0</v>
      </c>
      <c r="AE348" s="0" t="n">
        <f aca="false">IF($L348&lt;&gt;"",1+IF($L348&gt;2011,1,0)+IF($L348&gt;2014,1,0),"")</f>
        <v>1</v>
      </c>
      <c r="AF348" s="0" t="s">
        <v>747</v>
      </c>
      <c r="AG348" s="0" t="s">
        <v>88</v>
      </c>
      <c r="AH348" s="0" t="s">
        <v>89</v>
      </c>
      <c r="AI348" s="0" t="s">
        <v>334</v>
      </c>
      <c r="AJ348" s="0" t="s">
        <v>334</v>
      </c>
      <c r="AK348" s="0" t="str">
        <f aca="false">IF(AND($CF348&lt;&gt;"",IFERROR(INDEX(subsample_country_map!$B:$B,MATCH($CF348,subsample_country_map!$A:$A,0)),"")&lt;&gt;""),INDEX(subsample_country_map!$B:$B,MATCH($CF348,subsample_country_map!$A:$A,0)),INDEX(lookup!$AA:$AA,MATCH($A348,lookup!$A:$A,0)))</f>
        <v>1_US</v>
      </c>
      <c r="AL348" s="0" t="str">
        <f aca="false">IF(AND($CF348&lt;&gt;"",IFERROR(INDEX(subsample_country_map!$C:$C,MATCH($CF348,subsample_country_map!$A:$A,0)),"")&lt;&gt;""),INDEX(subsample_country_map!$C:$C,MATCH($CF348,subsample_country_map!$A:$A,0)),INDEX(lookup!$AB:$AB,MATCH($A348,lookup!$A:$A,0)))</f>
        <v>1_developed</v>
      </c>
      <c r="AM348" s="0" t="str">
        <f aca="false">IF(AND($CF348&lt;&gt;"",IFERROR(INDEX(subsample_country_map!$D:$D,MATCH($CF348,subsample_country_map!$A:$A,0)),"")&lt;&gt;""),INDEX(subsample_country_map!$D:$D,MATCH($CF348,subsample_country_map!$A:$A,0)),INDEX(lookup!$AC:$AC,MATCH($A348,lookup!$A:$A,0)))</f>
        <v>1_western</v>
      </c>
      <c r="AN348" s="0" t="str">
        <f aca="false">IF(AND($CF348&lt;&gt;"",IFERROR(INDEX(subsample_country_map!$E:$E,MATCH($CF348,subsample_country_map!$A:$A,0)),"")&lt;&gt;""),INDEX(subsample_country_map!$E:$E,MATCH($CF348,subsample_country_map!$A:$A,0)),INDEX(lookup!$AD:$AD,MATCH($A348,lookup!$A:$A,0)))</f>
        <v>1_common law</v>
      </c>
      <c r="AO348" s="0" t="str">
        <f aca="false">INDEX(lookup!$Y:$Y,MATCH($A348,lookup!$A:$A,0))</f>
        <v>1_not published</v>
      </c>
      <c r="AP348" s="0" t="str">
        <f aca="false">INDEX(lookup!$Z:$Z,MATCH($A348,lookup!$A:$A,0))</f>
        <v>99_NCE</v>
      </c>
      <c r="AQ348" s="0" t="str">
        <f aca="false">INDEX(lookup!$W:$W,MATCH($A348,lookup!$A:$A,0))</f>
        <v>1_fin/acc/econ</v>
      </c>
      <c r="AS348" s="0" t="s">
        <v>91</v>
      </c>
      <c r="AT348" s="0" t="s">
        <v>397</v>
      </c>
      <c r="AU348" s="0" t="s">
        <v>93</v>
      </c>
      <c r="AV348" s="0" t="s">
        <v>1350</v>
      </c>
      <c r="AX348" s="0" t="s">
        <v>1351</v>
      </c>
      <c r="BA348" s="0" t="n">
        <v>1567</v>
      </c>
      <c r="BB348" s="0" t="s">
        <v>95</v>
      </c>
      <c r="BC348" s="0" t="s">
        <v>122</v>
      </c>
      <c r="BD348" s="0" t="s">
        <v>33</v>
      </c>
      <c r="BE348" s="0" t="s">
        <v>98</v>
      </c>
      <c r="BI348" s="0" t="s">
        <v>675</v>
      </c>
      <c r="BJ348" s="0" t="s">
        <v>1211</v>
      </c>
      <c r="BK348" s="0" t="s">
        <v>676</v>
      </c>
      <c r="BL348" s="0" t="s">
        <v>1352</v>
      </c>
      <c r="BM348" s="0" t="s">
        <v>969</v>
      </c>
      <c r="BN348" s="0" t="s">
        <v>1160</v>
      </c>
      <c r="BO348" s="0" t="s">
        <v>769</v>
      </c>
      <c r="BP348" s="0" t="s">
        <v>904</v>
      </c>
      <c r="BQ348" s="0" t="s">
        <v>127</v>
      </c>
      <c r="BT348" s="0" t="n">
        <v>0</v>
      </c>
      <c r="BU348" s="0" t="s">
        <v>911</v>
      </c>
      <c r="BW348" s="0" t="n">
        <v>1995</v>
      </c>
      <c r="BX348" s="0" t="n">
        <v>2006</v>
      </c>
      <c r="BY348" s="0" t="s">
        <v>912</v>
      </c>
      <c r="BZ348" s="0" t="n">
        <v>2000.5</v>
      </c>
      <c r="CA348" s="0" t="n">
        <v>0</v>
      </c>
      <c r="CB348" s="0" t="n">
        <v>0</v>
      </c>
      <c r="CC348" s="0" t="n">
        <v>0</v>
      </c>
      <c r="CD348" s="0" t="n">
        <v>-0.0714303344904206</v>
      </c>
      <c r="CE348" s="0" t="n">
        <v>1</v>
      </c>
    </row>
    <row r="349" customFormat="false" ht="15" hidden="false" customHeight="false" outlineLevel="0" collapsed="false">
      <c r="A349" s="0" t="s">
        <v>904</v>
      </c>
      <c r="B349" s="0" t="n">
        <v>1654</v>
      </c>
      <c r="C349" s="0" t="n">
        <v>-0.0255061882701151</v>
      </c>
      <c r="D349" s="0" t="n">
        <v>1567</v>
      </c>
      <c r="E349" s="0" t="n">
        <f aca="false">IF(ISNUMBER($BA349),$BA349,IF(AND(ISNUMBER($D349),ISNUMBER($BW349),ISNUMBER($BX349)),$D349*($BX349-$BW349+1),""))</f>
        <v>1567</v>
      </c>
      <c r="H349" s="0" t="s">
        <v>118</v>
      </c>
      <c r="I349" s="0" t="s">
        <v>119</v>
      </c>
      <c r="J349" s="0" t="n">
        <f aca="false">IF($BW349&lt;&gt;"",$BW349,"")</f>
        <v>1995</v>
      </c>
      <c r="K349" s="0" t="n">
        <f aca="false">IF($BX349&lt;&gt;"",$BX349,"")</f>
        <v>2006</v>
      </c>
      <c r="L349" s="0" t="n">
        <f aca="false">IF(AND(ISNUMBER($BW349),ISNUMBER($BX349)),($BW349+$BX349)/2,"")</f>
        <v>2000.5</v>
      </c>
      <c r="M349" s="0" t="n">
        <f aca="false">IF($L349&lt;&gt;"",$L349,"")</f>
        <v>2000.5</v>
      </c>
      <c r="N349" s="0" t="n">
        <f aca="false">IF(AND(ISNUMBER($BW349),ISNUMBER($BX349)),MIN(1,MAX(0,($BX349-2016+1)/($BX349-$BW349+1))),"")</f>
        <v>0</v>
      </c>
      <c r="O349" s="0" t="n">
        <f aca="false">IF(AND(ISNUMBER($BW349),ISNUMBER($BX349)),MIN(1,MAX(0,($BX349-2017+1)/($BX349-$BW349+1))),"")</f>
        <v>0</v>
      </c>
      <c r="P349" s="0" t="n">
        <f aca="false">IF(AND(ISNUMBER($BW349),ISNUMBER($BX349)),MIN(1,MAX(0,($BX349-2018+1)/($BX349-$BW349+1))),"")</f>
        <v>0</v>
      </c>
      <c r="Q349" s="0" t="n">
        <f aca="false">IF(AND(ISNUMBER($BW349),ISNUMBER($BX349)),MIN(1,MAX(0,($BX349-2019+1)/($BX349-$BW349+1))),"")</f>
        <v>0</v>
      </c>
      <c r="R349" s="0" t="n">
        <f aca="false">IF(AND(ISNUMBER($BW349),ISNUMBER($BX349)),MIN(1,MAX(0,($BX349-2016+1)/($BX349-$BW349+1))),"")</f>
        <v>0</v>
      </c>
      <c r="S349" s="0" t="n">
        <f aca="false">IF($L349&lt;&gt;"",IF($L349&gt;=2015.5,1,0),"")</f>
        <v>0</v>
      </c>
      <c r="T349" s="0" t="n">
        <f aca="false">IF($L349&lt;&gt;"",IF($L349&gt;=2016,1,0),"")</f>
        <v>0</v>
      </c>
      <c r="U349" s="0" t="n">
        <f aca="false">IF(ISNUMBER($BX349),IF($BX349&gt;=2016,1,0),"")</f>
        <v>0</v>
      </c>
      <c r="V349" s="0" t="n">
        <f aca="false">IF(ISNUMBER($BW349),IF($BW349&gt;=2016,1,0),"")</f>
        <v>0</v>
      </c>
      <c r="W349" s="0" t="str">
        <f aca="false">IF(AND(ISNUMBER($BW349),ISNUMBER($BX349)),IF($BW349&gt;=2016,"post-only",IF($BX349&lt;2016,"pre-only","mixed")),"")</f>
        <v>pre-only</v>
      </c>
      <c r="X349" s="0" t="n">
        <f aca="false">IF(AND(ISNUMBER($BW349),ISNUMBER($BX349)),MIN(1,MAX(0,($BX349-2017+1)/($BX349-$BW349+1))),"")</f>
        <v>0</v>
      </c>
      <c r="Y349" s="0" t="n">
        <f aca="false">IF(AND(ISNUMBER($BW349),ISNUMBER($BX349)),MIN(1,MAX(0,($BX349-2018+1)/($BX349-$BW349+1))),"")</f>
        <v>0</v>
      </c>
      <c r="Z349" s="0" t="n">
        <f aca="false">IF(AND(ISNUMBER($BW349),ISNUMBER($BX349)),MIN(1,MAX(0,($BX349-2019+1)/($BX349-$BW349+1))),"")</f>
        <v>0</v>
      </c>
      <c r="AA349" s="0" t="n">
        <f aca="false">IF(ISNUMBER($BX349),IF($BX349&gt;=2017,1,0),"")</f>
        <v>0</v>
      </c>
      <c r="AB349" s="0" t="n">
        <f aca="false">IF(ISNUMBER($BX349),IF($BX349&gt;=2018,1,0),"")</f>
        <v>0</v>
      </c>
      <c r="AC349" s="0" t="n">
        <f aca="false">IF(ISNUMBER($BX349),IF($BX349&gt;=2019,1,0),"")</f>
        <v>0</v>
      </c>
      <c r="AD349" s="0" t="n">
        <f aca="false">IF($L349&lt;&gt;"",IF($L349&gt;2013,1,0),"")</f>
        <v>0</v>
      </c>
      <c r="AE349" s="0" t="n">
        <f aca="false">IF($L349&lt;&gt;"",1+IF($L349&gt;2011,1,0)+IF($L349&gt;2014,1,0),"")</f>
        <v>1</v>
      </c>
      <c r="AF349" s="0" t="s">
        <v>747</v>
      </c>
      <c r="AG349" s="0" t="s">
        <v>88</v>
      </c>
      <c r="AH349" s="0" t="s">
        <v>89</v>
      </c>
      <c r="AI349" s="0" t="s">
        <v>334</v>
      </c>
      <c r="AJ349" s="0" t="s">
        <v>334</v>
      </c>
      <c r="AK349" s="0" t="str">
        <f aca="false">IF(AND($CF349&lt;&gt;"",IFERROR(INDEX(subsample_country_map!$B:$B,MATCH($CF349,subsample_country_map!$A:$A,0)),"")&lt;&gt;""),INDEX(subsample_country_map!$B:$B,MATCH($CF349,subsample_country_map!$A:$A,0)),INDEX(lookup!$AA:$AA,MATCH($A349,lookup!$A:$A,0)))</f>
        <v>1_US</v>
      </c>
      <c r="AL349" s="0" t="str">
        <f aca="false">IF(AND($CF349&lt;&gt;"",IFERROR(INDEX(subsample_country_map!$C:$C,MATCH($CF349,subsample_country_map!$A:$A,0)),"")&lt;&gt;""),INDEX(subsample_country_map!$C:$C,MATCH($CF349,subsample_country_map!$A:$A,0)),INDEX(lookup!$AB:$AB,MATCH($A349,lookup!$A:$A,0)))</f>
        <v>1_developed</v>
      </c>
      <c r="AM349" s="0" t="str">
        <f aca="false">IF(AND($CF349&lt;&gt;"",IFERROR(INDEX(subsample_country_map!$D:$D,MATCH($CF349,subsample_country_map!$A:$A,0)),"")&lt;&gt;""),INDEX(subsample_country_map!$D:$D,MATCH($CF349,subsample_country_map!$A:$A,0)),INDEX(lookup!$AC:$AC,MATCH($A349,lookup!$A:$A,0)))</f>
        <v>1_western</v>
      </c>
      <c r="AN349" s="0" t="str">
        <f aca="false">IF(AND($CF349&lt;&gt;"",IFERROR(INDEX(subsample_country_map!$E:$E,MATCH($CF349,subsample_country_map!$A:$A,0)),"")&lt;&gt;""),INDEX(subsample_country_map!$E:$E,MATCH($CF349,subsample_country_map!$A:$A,0)),INDEX(lookup!$AD:$AD,MATCH($A349,lookup!$A:$A,0)))</f>
        <v>1_common law</v>
      </c>
      <c r="AO349" s="0" t="str">
        <f aca="false">INDEX(lookup!$Y:$Y,MATCH($A349,lookup!$A:$A,0))</f>
        <v>1_not published</v>
      </c>
      <c r="AP349" s="0" t="str">
        <f aca="false">INDEX(lookup!$Z:$Z,MATCH($A349,lookup!$A:$A,0))</f>
        <v>99_NCE</v>
      </c>
      <c r="AQ349" s="0" t="str">
        <f aca="false">INDEX(lookup!$W:$W,MATCH($A349,lookup!$A:$A,0))</f>
        <v>1_fin/acc/econ</v>
      </c>
      <c r="AS349" s="0" t="s">
        <v>91</v>
      </c>
      <c r="AT349" s="0" t="s">
        <v>397</v>
      </c>
      <c r="AU349" s="0" t="s">
        <v>93</v>
      </c>
      <c r="AV349" s="0" t="s">
        <v>1353</v>
      </c>
      <c r="AX349" s="0" t="s">
        <v>1238</v>
      </c>
      <c r="BA349" s="0" t="n">
        <v>1567</v>
      </c>
      <c r="BB349" s="0" t="s">
        <v>95</v>
      </c>
      <c r="BC349" s="0" t="s">
        <v>122</v>
      </c>
      <c r="BD349" s="0" t="s">
        <v>33</v>
      </c>
      <c r="BE349" s="0" t="s">
        <v>98</v>
      </c>
      <c r="BI349" s="0" t="s">
        <v>675</v>
      </c>
      <c r="BJ349" s="0" t="s">
        <v>1211</v>
      </c>
      <c r="BK349" s="0" t="s">
        <v>676</v>
      </c>
      <c r="BL349" s="0" t="s">
        <v>1354</v>
      </c>
      <c r="BM349" s="0" t="s">
        <v>973</v>
      </c>
      <c r="BN349" s="0" t="s">
        <v>1160</v>
      </c>
      <c r="BO349" s="0" t="s">
        <v>769</v>
      </c>
      <c r="BP349" s="0" t="s">
        <v>904</v>
      </c>
      <c r="BQ349" s="0" t="s">
        <v>127</v>
      </c>
      <c r="BT349" s="0" t="n">
        <v>0</v>
      </c>
      <c r="BU349" s="0" t="s">
        <v>911</v>
      </c>
      <c r="BW349" s="0" t="n">
        <v>1995</v>
      </c>
      <c r="BX349" s="0" t="n">
        <v>2006</v>
      </c>
      <c r="BY349" s="0" t="s">
        <v>912</v>
      </c>
      <c r="BZ349" s="0" t="n">
        <v>2000.5</v>
      </c>
      <c r="CA349" s="0" t="n">
        <v>0</v>
      </c>
      <c r="CB349" s="0" t="n">
        <v>0</v>
      </c>
      <c r="CC349" s="0" t="n">
        <v>0</v>
      </c>
      <c r="CD349" s="0" t="n">
        <v>-0.0255117215800438</v>
      </c>
      <c r="CE349" s="0" t="n">
        <v>1</v>
      </c>
    </row>
    <row r="350" customFormat="false" ht="15" hidden="false" customHeight="false" outlineLevel="0" collapsed="false">
      <c r="A350" s="0" t="s">
        <v>904</v>
      </c>
      <c r="B350" s="0" t="n">
        <v>1655</v>
      </c>
      <c r="C350" s="0" t="n">
        <v>0.102027970679019</v>
      </c>
      <c r="D350" s="0" t="n">
        <v>1567</v>
      </c>
      <c r="E350" s="0" t="n">
        <f aca="false">IF(ISNUMBER($BA350),$BA350,IF(AND(ISNUMBER($D350),ISNUMBER($BW350),ISNUMBER($BX350)),$D350*($BX350-$BW350+1),""))</f>
        <v>1567</v>
      </c>
      <c r="H350" s="0" t="s">
        <v>118</v>
      </c>
      <c r="I350" s="0" t="s">
        <v>119</v>
      </c>
      <c r="J350" s="0" t="n">
        <f aca="false">IF($BW350&lt;&gt;"",$BW350,"")</f>
        <v>1995</v>
      </c>
      <c r="K350" s="0" t="n">
        <f aca="false">IF($BX350&lt;&gt;"",$BX350,"")</f>
        <v>2006</v>
      </c>
      <c r="L350" s="0" t="n">
        <f aca="false">IF(AND(ISNUMBER($BW350),ISNUMBER($BX350)),($BW350+$BX350)/2,"")</f>
        <v>2000.5</v>
      </c>
      <c r="M350" s="0" t="n">
        <f aca="false">IF($L350&lt;&gt;"",$L350,"")</f>
        <v>2000.5</v>
      </c>
      <c r="N350" s="0" t="n">
        <f aca="false">IF(AND(ISNUMBER($BW350),ISNUMBER($BX350)),MIN(1,MAX(0,($BX350-2016+1)/($BX350-$BW350+1))),"")</f>
        <v>0</v>
      </c>
      <c r="O350" s="0" t="n">
        <f aca="false">IF(AND(ISNUMBER($BW350),ISNUMBER($BX350)),MIN(1,MAX(0,($BX350-2017+1)/($BX350-$BW350+1))),"")</f>
        <v>0</v>
      </c>
      <c r="P350" s="0" t="n">
        <f aca="false">IF(AND(ISNUMBER($BW350),ISNUMBER($BX350)),MIN(1,MAX(0,($BX350-2018+1)/($BX350-$BW350+1))),"")</f>
        <v>0</v>
      </c>
      <c r="Q350" s="0" t="n">
        <f aca="false">IF(AND(ISNUMBER($BW350),ISNUMBER($BX350)),MIN(1,MAX(0,($BX350-2019+1)/($BX350-$BW350+1))),"")</f>
        <v>0</v>
      </c>
      <c r="R350" s="0" t="n">
        <f aca="false">IF(AND(ISNUMBER($BW350),ISNUMBER($BX350)),MIN(1,MAX(0,($BX350-2016+1)/($BX350-$BW350+1))),"")</f>
        <v>0</v>
      </c>
      <c r="S350" s="0" t="n">
        <f aca="false">IF($L350&lt;&gt;"",IF($L350&gt;=2015.5,1,0),"")</f>
        <v>0</v>
      </c>
      <c r="T350" s="0" t="n">
        <f aca="false">IF($L350&lt;&gt;"",IF($L350&gt;=2016,1,0),"")</f>
        <v>0</v>
      </c>
      <c r="U350" s="0" t="n">
        <f aca="false">IF(ISNUMBER($BX350),IF($BX350&gt;=2016,1,0),"")</f>
        <v>0</v>
      </c>
      <c r="V350" s="0" t="n">
        <f aca="false">IF(ISNUMBER($BW350),IF($BW350&gt;=2016,1,0),"")</f>
        <v>0</v>
      </c>
      <c r="W350" s="0" t="str">
        <f aca="false">IF(AND(ISNUMBER($BW350),ISNUMBER($BX350)),IF($BW350&gt;=2016,"post-only",IF($BX350&lt;2016,"pre-only","mixed")),"")</f>
        <v>pre-only</v>
      </c>
      <c r="X350" s="0" t="n">
        <f aca="false">IF(AND(ISNUMBER($BW350),ISNUMBER($BX350)),MIN(1,MAX(0,($BX350-2017+1)/($BX350-$BW350+1))),"")</f>
        <v>0</v>
      </c>
      <c r="Y350" s="0" t="n">
        <f aca="false">IF(AND(ISNUMBER($BW350),ISNUMBER($BX350)),MIN(1,MAX(0,($BX350-2018+1)/($BX350-$BW350+1))),"")</f>
        <v>0</v>
      </c>
      <c r="Z350" s="0" t="n">
        <f aca="false">IF(AND(ISNUMBER($BW350),ISNUMBER($BX350)),MIN(1,MAX(0,($BX350-2019+1)/($BX350-$BW350+1))),"")</f>
        <v>0</v>
      </c>
      <c r="AA350" s="0" t="n">
        <f aca="false">IF(ISNUMBER($BX350),IF($BX350&gt;=2017,1,0),"")</f>
        <v>0</v>
      </c>
      <c r="AB350" s="0" t="n">
        <f aca="false">IF(ISNUMBER($BX350),IF($BX350&gt;=2018,1,0),"")</f>
        <v>0</v>
      </c>
      <c r="AC350" s="0" t="n">
        <f aca="false">IF(ISNUMBER($BX350),IF($BX350&gt;=2019,1,0),"")</f>
        <v>0</v>
      </c>
      <c r="AD350" s="0" t="n">
        <f aca="false">IF($L350&lt;&gt;"",IF($L350&gt;2013,1,0),"")</f>
        <v>0</v>
      </c>
      <c r="AE350" s="0" t="n">
        <f aca="false">IF($L350&lt;&gt;"",1+IF($L350&gt;2011,1,0)+IF($L350&gt;2014,1,0),"")</f>
        <v>1</v>
      </c>
      <c r="AF350" s="0" t="s">
        <v>747</v>
      </c>
      <c r="AG350" s="0" t="s">
        <v>88</v>
      </c>
      <c r="AH350" s="0" t="s">
        <v>89</v>
      </c>
      <c r="AI350" s="0" t="s">
        <v>334</v>
      </c>
      <c r="AJ350" s="0" t="s">
        <v>334</v>
      </c>
      <c r="AK350" s="0" t="str">
        <f aca="false">IF(AND($CF350&lt;&gt;"",IFERROR(INDEX(subsample_country_map!$B:$B,MATCH($CF350,subsample_country_map!$A:$A,0)),"")&lt;&gt;""),INDEX(subsample_country_map!$B:$B,MATCH($CF350,subsample_country_map!$A:$A,0)),INDEX(lookup!$AA:$AA,MATCH($A350,lookup!$A:$A,0)))</f>
        <v>1_US</v>
      </c>
      <c r="AL350" s="0" t="str">
        <f aca="false">IF(AND($CF350&lt;&gt;"",IFERROR(INDEX(subsample_country_map!$C:$C,MATCH($CF350,subsample_country_map!$A:$A,0)),"")&lt;&gt;""),INDEX(subsample_country_map!$C:$C,MATCH($CF350,subsample_country_map!$A:$A,0)),INDEX(lookup!$AB:$AB,MATCH($A350,lookup!$A:$A,0)))</f>
        <v>1_developed</v>
      </c>
      <c r="AM350" s="0" t="str">
        <f aca="false">IF(AND($CF350&lt;&gt;"",IFERROR(INDEX(subsample_country_map!$D:$D,MATCH($CF350,subsample_country_map!$A:$A,0)),"")&lt;&gt;""),INDEX(subsample_country_map!$D:$D,MATCH($CF350,subsample_country_map!$A:$A,0)),INDEX(lookup!$AC:$AC,MATCH($A350,lookup!$A:$A,0)))</f>
        <v>1_western</v>
      </c>
      <c r="AN350" s="0" t="str">
        <f aca="false">IF(AND($CF350&lt;&gt;"",IFERROR(INDEX(subsample_country_map!$E:$E,MATCH($CF350,subsample_country_map!$A:$A,0)),"")&lt;&gt;""),INDEX(subsample_country_map!$E:$E,MATCH($CF350,subsample_country_map!$A:$A,0)),INDEX(lookup!$AD:$AD,MATCH($A350,lookup!$A:$A,0)))</f>
        <v>1_common law</v>
      </c>
      <c r="AO350" s="0" t="str">
        <f aca="false">INDEX(lookup!$Y:$Y,MATCH($A350,lookup!$A:$A,0))</f>
        <v>1_not published</v>
      </c>
      <c r="AP350" s="0" t="str">
        <f aca="false">INDEX(lookup!$Z:$Z,MATCH($A350,lookup!$A:$A,0))</f>
        <v>99_NCE</v>
      </c>
      <c r="AQ350" s="0" t="str">
        <f aca="false">INDEX(lookup!$W:$W,MATCH($A350,lookup!$A:$A,0))</f>
        <v>1_fin/acc/econ</v>
      </c>
      <c r="AS350" s="0" t="s">
        <v>91</v>
      </c>
      <c r="AT350" s="0" t="s">
        <v>397</v>
      </c>
      <c r="AU350" s="0" t="s">
        <v>93</v>
      </c>
      <c r="AV350" s="0" t="s">
        <v>1355</v>
      </c>
      <c r="AX350" s="0" t="s">
        <v>1356</v>
      </c>
      <c r="BA350" s="0" t="n">
        <v>1567</v>
      </c>
      <c r="BB350" s="0" t="s">
        <v>95</v>
      </c>
      <c r="BC350" s="0" t="s">
        <v>122</v>
      </c>
      <c r="BD350" s="0" t="s">
        <v>33</v>
      </c>
      <c r="BE350" s="0" t="s">
        <v>98</v>
      </c>
      <c r="BI350" s="0" t="s">
        <v>675</v>
      </c>
      <c r="BJ350" s="0" t="s">
        <v>1211</v>
      </c>
      <c r="BK350" s="0" t="s">
        <v>676</v>
      </c>
      <c r="BL350" s="0" t="s">
        <v>1357</v>
      </c>
      <c r="BM350" s="0" t="s">
        <v>976</v>
      </c>
      <c r="BN350" s="0" t="s">
        <v>1160</v>
      </c>
      <c r="BO350" s="0" t="s">
        <v>769</v>
      </c>
      <c r="BP350" s="0" t="s">
        <v>904</v>
      </c>
      <c r="BQ350" s="0" t="s">
        <v>127</v>
      </c>
      <c r="BT350" s="0" t="n">
        <v>0</v>
      </c>
      <c r="BU350" s="0" t="s">
        <v>911</v>
      </c>
      <c r="BW350" s="0" t="n">
        <v>1995</v>
      </c>
      <c r="BX350" s="0" t="n">
        <v>2006</v>
      </c>
      <c r="BY350" s="0" t="s">
        <v>912</v>
      </c>
      <c r="BZ350" s="0" t="n">
        <v>2000.5</v>
      </c>
      <c r="CA350" s="0" t="n">
        <v>0</v>
      </c>
      <c r="CB350" s="0" t="n">
        <v>0</v>
      </c>
      <c r="CC350" s="0" t="n">
        <v>0</v>
      </c>
      <c r="CD350" s="0" t="n">
        <v>0.102384225532256</v>
      </c>
      <c r="CE350" s="0" t="n">
        <v>1</v>
      </c>
    </row>
    <row r="351" customFormat="false" ht="15" hidden="false" customHeight="false" outlineLevel="0" collapsed="false">
      <c r="A351" s="0" t="s">
        <v>904</v>
      </c>
      <c r="B351" s="0" t="n">
        <v>1656</v>
      </c>
      <c r="C351" s="0" t="n">
        <v>-0.17002632993371</v>
      </c>
      <c r="D351" s="0" t="n">
        <v>1567</v>
      </c>
      <c r="E351" s="0" t="n">
        <f aca="false">IF(ISNUMBER($BA351),$BA351,IF(AND(ISNUMBER($D351),ISNUMBER($BW351),ISNUMBER($BX351)),$D351*($BX351-$BW351+1),""))</f>
        <v>1567</v>
      </c>
      <c r="H351" s="0" t="s">
        <v>118</v>
      </c>
      <c r="I351" s="0" t="s">
        <v>119</v>
      </c>
      <c r="J351" s="0" t="n">
        <f aca="false">IF($BW351&lt;&gt;"",$BW351,"")</f>
        <v>1995</v>
      </c>
      <c r="K351" s="0" t="n">
        <f aca="false">IF($BX351&lt;&gt;"",$BX351,"")</f>
        <v>2006</v>
      </c>
      <c r="L351" s="0" t="n">
        <f aca="false">IF(AND(ISNUMBER($BW351),ISNUMBER($BX351)),($BW351+$BX351)/2,"")</f>
        <v>2000.5</v>
      </c>
      <c r="M351" s="0" t="n">
        <f aca="false">IF($L351&lt;&gt;"",$L351,"")</f>
        <v>2000.5</v>
      </c>
      <c r="N351" s="0" t="n">
        <f aca="false">IF(AND(ISNUMBER($BW351),ISNUMBER($BX351)),MIN(1,MAX(0,($BX351-2016+1)/($BX351-$BW351+1))),"")</f>
        <v>0</v>
      </c>
      <c r="O351" s="0" t="n">
        <f aca="false">IF(AND(ISNUMBER($BW351),ISNUMBER($BX351)),MIN(1,MAX(0,($BX351-2017+1)/($BX351-$BW351+1))),"")</f>
        <v>0</v>
      </c>
      <c r="P351" s="0" t="n">
        <f aca="false">IF(AND(ISNUMBER($BW351),ISNUMBER($BX351)),MIN(1,MAX(0,($BX351-2018+1)/($BX351-$BW351+1))),"")</f>
        <v>0</v>
      </c>
      <c r="Q351" s="0" t="n">
        <f aca="false">IF(AND(ISNUMBER($BW351),ISNUMBER($BX351)),MIN(1,MAX(0,($BX351-2019+1)/($BX351-$BW351+1))),"")</f>
        <v>0</v>
      </c>
      <c r="R351" s="0" t="n">
        <f aca="false">IF(AND(ISNUMBER($BW351),ISNUMBER($BX351)),MIN(1,MAX(0,($BX351-2016+1)/($BX351-$BW351+1))),"")</f>
        <v>0</v>
      </c>
      <c r="S351" s="0" t="n">
        <f aca="false">IF($L351&lt;&gt;"",IF($L351&gt;=2015.5,1,0),"")</f>
        <v>0</v>
      </c>
      <c r="T351" s="0" t="n">
        <f aca="false">IF($L351&lt;&gt;"",IF($L351&gt;=2016,1,0),"")</f>
        <v>0</v>
      </c>
      <c r="U351" s="0" t="n">
        <f aca="false">IF(ISNUMBER($BX351),IF($BX351&gt;=2016,1,0),"")</f>
        <v>0</v>
      </c>
      <c r="V351" s="0" t="n">
        <f aca="false">IF(ISNUMBER($BW351),IF($BW351&gt;=2016,1,0),"")</f>
        <v>0</v>
      </c>
      <c r="W351" s="0" t="str">
        <f aca="false">IF(AND(ISNUMBER($BW351),ISNUMBER($BX351)),IF($BW351&gt;=2016,"post-only",IF($BX351&lt;2016,"pre-only","mixed")),"")</f>
        <v>pre-only</v>
      </c>
      <c r="X351" s="0" t="n">
        <f aca="false">IF(AND(ISNUMBER($BW351),ISNUMBER($BX351)),MIN(1,MAX(0,($BX351-2017+1)/($BX351-$BW351+1))),"")</f>
        <v>0</v>
      </c>
      <c r="Y351" s="0" t="n">
        <f aca="false">IF(AND(ISNUMBER($BW351),ISNUMBER($BX351)),MIN(1,MAX(0,($BX351-2018+1)/($BX351-$BW351+1))),"")</f>
        <v>0</v>
      </c>
      <c r="Z351" s="0" t="n">
        <f aca="false">IF(AND(ISNUMBER($BW351),ISNUMBER($BX351)),MIN(1,MAX(0,($BX351-2019+1)/($BX351-$BW351+1))),"")</f>
        <v>0</v>
      </c>
      <c r="AA351" s="0" t="n">
        <f aca="false">IF(ISNUMBER($BX351),IF($BX351&gt;=2017,1,0),"")</f>
        <v>0</v>
      </c>
      <c r="AB351" s="0" t="n">
        <f aca="false">IF(ISNUMBER($BX351),IF($BX351&gt;=2018,1,0),"")</f>
        <v>0</v>
      </c>
      <c r="AC351" s="0" t="n">
        <f aca="false">IF(ISNUMBER($BX351),IF($BX351&gt;=2019,1,0),"")</f>
        <v>0</v>
      </c>
      <c r="AD351" s="0" t="n">
        <f aca="false">IF($L351&lt;&gt;"",IF($L351&gt;2013,1,0),"")</f>
        <v>0</v>
      </c>
      <c r="AE351" s="0" t="n">
        <f aca="false">IF($L351&lt;&gt;"",1+IF($L351&gt;2011,1,0)+IF($L351&gt;2014,1,0),"")</f>
        <v>1</v>
      </c>
      <c r="AF351" s="0" t="s">
        <v>747</v>
      </c>
      <c r="AG351" s="0" t="s">
        <v>88</v>
      </c>
      <c r="AH351" s="0" t="s">
        <v>89</v>
      </c>
      <c r="AI351" s="0" t="s">
        <v>334</v>
      </c>
      <c r="AJ351" s="0" t="s">
        <v>334</v>
      </c>
      <c r="AK351" s="0" t="str">
        <f aca="false">IF(AND($CF351&lt;&gt;"",IFERROR(INDEX(subsample_country_map!$B:$B,MATCH($CF351,subsample_country_map!$A:$A,0)),"")&lt;&gt;""),INDEX(subsample_country_map!$B:$B,MATCH($CF351,subsample_country_map!$A:$A,0)),INDEX(lookup!$AA:$AA,MATCH($A351,lookup!$A:$A,0)))</f>
        <v>1_US</v>
      </c>
      <c r="AL351" s="0" t="str">
        <f aca="false">IF(AND($CF351&lt;&gt;"",IFERROR(INDEX(subsample_country_map!$C:$C,MATCH($CF351,subsample_country_map!$A:$A,0)),"")&lt;&gt;""),INDEX(subsample_country_map!$C:$C,MATCH($CF351,subsample_country_map!$A:$A,0)),INDEX(lookup!$AB:$AB,MATCH($A351,lookup!$A:$A,0)))</f>
        <v>1_developed</v>
      </c>
      <c r="AM351" s="0" t="str">
        <f aca="false">IF(AND($CF351&lt;&gt;"",IFERROR(INDEX(subsample_country_map!$D:$D,MATCH($CF351,subsample_country_map!$A:$A,0)),"")&lt;&gt;""),INDEX(subsample_country_map!$D:$D,MATCH($CF351,subsample_country_map!$A:$A,0)),INDEX(lookup!$AC:$AC,MATCH($A351,lookup!$A:$A,0)))</f>
        <v>1_western</v>
      </c>
      <c r="AN351" s="0" t="str">
        <f aca="false">IF(AND($CF351&lt;&gt;"",IFERROR(INDEX(subsample_country_map!$E:$E,MATCH($CF351,subsample_country_map!$A:$A,0)),"")&lt;&gt;""),INDEX(subsample_country_map!$E:$E,MATCH($CF351,subsample_country_map!$A:$A,0)),INDEX(lookup!$AD:$AD,MATCH($A351,lookup!$A:$A,0)))</f>
        <v>1_common law</v>
      </c>
      <c r="AO351" s="0" t="str">
        <f aca="false">INDEX(lookup!$Y:$Y,MATCH($A351,lookup!$A:$A,0))</f>
        <v>1_not published</v>
      </c>
      <c r="AP351" s="0" t="str">
        <f aca="false">INDEX(lookup!$Z:$Z,MATCH($A351,lookup!$A:$A,0))</f>
        <v>99_NCE</v>
      </c>
      <c r="AQ351" s="0" t="str">
        <f aca="false">INDEX(lookup!$W:$W,MATCH($A351,lookup!$A:$A,0))</f>
        <v>1_fin/acc/econ</v>
      </c>
      <c r="AS351" s="0" t="s">
        <v>91</v>
      </c>
      <c r="AT351" s="0" t="s">
        <v>397</v>
      </c>
      <c r="AU351" s="0" t="s">
        <v>93</v>
      </c>
      <c r="AV351" s="0" t="s">
        <v>1358</v>
      </c>
      <c r="AX351" s="0" t="s">
        <v>1359</v>
      </c>
      <c r="BA351" s="0" t="n">
        <v>1567</v>
      </c>
      <c r="BB351" s="0" t="s">
        <v>95</v>
      </c>
      <c r="BC351" s="0" t="s">
        <v>122</v>
      </c>
      <c r="BD351" s="0" t="s">
        <v>33</v>
      </c>
      <c r="BE351" s="0" t="s">
        <v>98</v>
      </c>
      <c r="BI351" s="0" t="s">
        <v>675</v>
      </c>
      <c r="BJ351" s="0" t="s">
        <v>1211</v>
      </c>
      <c r="BK351" s="0" t="s">
        <v>676</v>
      </c>
      <c r="BL351" s="0" t="s">
        <v>1360</v>
      </c>
      <c r="BM351" s="0" t="s">
        <v>980</v>
      </c>
      <c r="BN351" s="0" t="s">
        <v>1160</v>
      </c>
      <c r="BO351" s="0" t="s">
        <v>769</v>
      </c>
      <c r="BP351" s="0" t="s">
        <v>904</v>
      </c>
      <c r="BQ351" s="0" t="s">
        <v>127</v>
      </c>
      <c r="BT351" s="0" t="n">
        <v>0</v>
      </c>
      <c r="BU351" s="0" t="s">
        <v>911</v>
      </c>
      <c r="BW351" s="0" t="n">
        <v>1995</v>
      </c>
      <c r="BX351" s="0" t="n">
        <v>2006</v>
      </c>
      <c r="BY351" s="0" t="s">
        <v>912</v>
      </c>
      <c r="BZ351" s="0" t="n">
        <v>2000.5</v>
      </c>
      <c r="CA351" s="0" t="n">
        <v>0</v>
      </c>
      <c r="CB351" s="0" t="n">
        <v>0</v>
      </c>
      <c r="CC351" s="0" t="n">
        <v>0</v>
      </c>
      <c r="CD351" s="0" t="n">
        <v>-0.171693777139833</v>
      </c>
      <c r="CE351" s="0" t="n">
        <v>1</v>
      </c>
    </row>
    <row r="352" customFormat="false" ht="15" hidden="false" customHeight="false" outlineLevel="0" collapsed="false">
      <c r="A352" s="0" t="s">
        <v>904</v>
      </c>
      <c r="B352" s="0" t="n">
        <v>1657</v>
      </c>
      <c r="C352" s="0" t="n">
        <v>0.0154079116349225</v>
      </c>
      <c r="D352" s="0" t="n">
        <v>1567</v>
      </c>
      <c r="E352" s="0" t="n">
        <f aca="false">IF(ISNUMBER($BA352),$BA352,IF(AND(ISNUMBER($D352),ISNUMBER($BW352),ISNUMBER($BX352)),$D352*($BX352-$BW352+1),""))</f>
        <v>1567</v>
      </c>
      <c r="H352" s="0" t="s">
        <v>118</v>
      </c>
      <c r="I352" s="0" t="s">
        <v>119</v>
      </c>
      <c r="J352" s="0" t="n">
        <f aca="false">IF($BW352&lt;&gt;"",$BW352,"")</f>
        <v>1995</v>
      </c>
      <c r="K352" s="0" t="n">
        <f aca="false">IF($BX352&lt;&gt;"",$BX352,"")</f>
        <v>2006</v>
      </c>
      <c r="L352" s="0" t="n">
        <f aca="false">IF(AND(ISNUMBER($BW352),ISNUMBER($BX352)),($BW352+$BX352)/2,"")</f>
        <v>2000.5</v>
      </c>
      <c r="M352" s="0" t="n">
        <f aca="false">IF($L352&lt;&gt;"",$L352,"")</f>
        <v>2000.5</v>
      </c>
      <c r="N352" s="0" t="n">
        <f aca="false">IF(AND(ISNUMBER($BW352),ISNUMBER($BX352)),MIN(1,MAX(0,($BX352-2016+1)/($BX352-$BW352+1))),"")</f>
        <v>0</v>
      </c>
      <c r="O352" s="0" t="n">
        <f aca="false">IF(AND(ISNUMBER($BW352),ISNUMBER($BX352)),MIN(1,MAX(0,($BX352-2017+1)/($BX352-$BW352+1))),"")</f>
        <v>0</v>
      </c>
      <c r="P352" s="0" t="n">
        <f aca="false">IF(AND(ISNUMBER($BW352),ISNUMBER($BX352)),MIN(1,MAX(0,($BX352-2018+1)/($BX352-$BW352+1))),"")</f>
        <v>0</v>
      </c>
      <c r="Q352" s="0" t="n">
        <f aca="false">IF(AND(ISNUMBER($BW352),ISNUMBER($BX352)),MIN(1,MAX(0,($BX352-2019+1)/($BX352-$BW352+1))),"")</f>
        <v>0</v>
      </c>
      <c r="R352" s="0" t="n">
        <f aca="false">IF(AND(ISNUMBER($BW352),ISNUMBER($BX352)),MIN(1,MAX(0,($BX352-2016+1)/($BX352-$BW352+1))),"")</f>
        <v>0</v>
      </c>
      <c r="S352" s="0" t="n">
        <f aca="false">IF($L352&lt;&gt;"",IF($L352&gt;=2015.5,1,0),"")</f>
        <v>0</v>
      </c>
      <c r="T352" s="0" t="n">
        <f aca="false">IF($L352&lt;&gt;"",IF($L352&gt;=2016,1,0),"")</f>
        <v>0</v>
      </c>
      <c r="U352" s="0" t="n">
        <f aca="false">IF(ISNUMBER($BX352),IF($BX352&gt;=2016,1,0),"")</f>
        <v>0</v>
      </c>
      <c r="V352" s="0" t="n">
        <f aca="false">IF(ISNUMBER($BW352),IF($BW352&gt;=2016,1,0),"")</f>
        <v>0</v>
      </c>
      <c r="W352" s="0" t="str">
        <f aca="false">IF(AND(ISNUMBER($BW352),ISNUMBER($BX352)),IF($BW352&gt;=2016,"post-only",IF($BX352&lt;2016,"pre-only","mixed")),"")</f>
        <v>pre-only</v>
      </c>
      <c r="X352" s="0" t="n">
        <f aca="false">IF(AND(ISNUMBER($BW352),ISNUMBER($BX352)),MIN(1,MAX(0,($BX352-2017+1)/($BX352-$BW352+1))),"")</f>
        <v>0</v>
      </c>
      <c r="Y352" s="0" t="n">
        <f aca="false">IF(AND(ISNUMBER($BW352),ISNUMBER($BX352)),MIN(1,MAX(0,($BX352-2018+1)/($BX352-$BW352+1))),"")</f>
        <v>0</v>
      </c>
      <c r="Z352" s="0" t="n">
        <f aca="false">IF(AND(ISNUMBER($BW352),ISNUMBER($BX352)),MIN(1,MAX(0,($BX352-2019+1)/($BX352-$BW352+1))),"")</f>
        <v>0</v>
      </c>
      <c r="AA352" s="0" t="n">
        <f aca="false">IF(ISNUMBER($BX352),IF($BX352&gt;=2017,1,0),"")</f>
        <v>0</v>
      </c>
      <c r="AB352" s="0" t="n">
        <f aca="false">IF(ISNUMBER($BX352),IF($BX352&gt;=2018,1,0),"")</f>
        <v>0</v>
      </c>
      <c r="AC352" s="0" t="n">
        <f aca="false">IF(ISNUMBER($BX352),IF($BX352&gt;=2019,1,0),"")</f>
        <v>0</v>
      </c>
      <c r="AD352" s="0" t="n">
        <f aca="false">IF($L352&lt;&gt;"",IF($L352&gt;2013,1,0),"")</f>
        <v>0</v>
      </c>
      <c r="AE352" s="0" t="n">
        <f aca="false">IF($L352&lt;&gt;"",1+IF($L352&gt;2011,1,0)+IF($L352&gt;2014,1,0),"")</f>
        <v>1</v>
      </c>
      <c r="AF352" s="0" t="s">
        <v>747</v>
      </c>
      <c r="AG352" s="0" t="s">
        <v>88</v>
      </c>
      <c r="AH352" s="0" t="s">
        <v>89</v>
      </c>
      <c r="AI352" s="0" t="s">
        <v>334</v>
      </c>
      <c r="AJ352" s="0" t="s">
        <v>334</v>
      </c>
      <c r="AK352" s="0" t="str">
        <f aca="false">IF(AND($CF352&lt;&gt;"",IFERROR(INDEX(subsample_country_map!$B:$B,MATCH($CF352,subsample_country_map!$A:$A,0)),"")&lt;&gt;""),INDEX(subsample_country_map!$B:$B,MATCH($CF352,subsample_country_map!$A:$A,0)),INDEX(lookup!$AA:$AA,MATCH($A352,lookup!$A:$A,0)))</f>
        <v>1_US</v>
      </c>
      <c r="AL352" s="0" t="str">
        <f aca="false">IF(AND($CF352&lt;&gt;"",IFERROR(INDEX(subsample_country_map!$C:$C,MATCH($CF352,subsample_country_map!$A:$A,0)),"")&lt;&gt;""),INDEX(subsample_country_map!$C:$C,MATCH($CF352,subsample_country_map!$A:$A,0)),INDEX(lookup!$AB:$AB,MATCH($A352,lookup!$A:$A,0)))</f>
        <v>1_developed</v>
      </c>
      <c r="AM352" s="0" t="str">
        <f aca="false">IF(AND($CF352&lt;&gt;"",IFERROR(INDEX(subsample_country_map!$D:$D,MATCH($CF352,subsample_country_map!$A:$A,0)),"")&lt;&gt;""),INDEX(subsample_country_map!$D:$D,MATCH($CF352,subsample_country_map!$A:$A,0)),INDEX(lookup!$AC:$AC,MATCH($A352,lookup!$A:$A,0)))</f>
        <v>1_western</v>
      </c>
      <c r="AN352" s="0" t="str">
        <f aca="false">IF(AND($CF352&lt;&gt;"",IFERROR(INDEX(subsample_country_map!$E:$E,MATCH($CF352,subsample_country_map!$A:$A,0)),"")&lt;&gt;""),INDEX(subsample_country_map!$E:$E,MATCH($CF352,subsample_country_map!$A:$A,0)),INDEX(lookup!$AD:$AD,MATCH($A352,lookup!$A:$A,0)))</f>
        <v>1_common law</v>
      </c>
      <c r="AO352" s="0" t="str">
        <f aca="false">INDEX(lookup!$Y:$Y,MATCH($A352,lookup!$A:$A,0))</f>
        <v>1_not published</v>
      </c>
      <c r="AP352" s="0" t="str">
        <f aca="false">INDEX(lookup!$Z:$Z,MATCH($A352,lookup!$A:$A,0))</f>
        <v>99_NCE</v>
      </c>
      <c r="AQ352" s="0" t="str">
        <f aca="false">INDEX(lookup!$W:$W,MATCH($A352,lookup!$A:$A,0))</f>
        <v>1_fin/acc/econ</v>
      </c>
      <c r="AS352" s="0" t="s">
        <v>91</v>
      </c>
      <c r="AT352" s="0" t="s">
        <v>397</v>
      </c>
      <c r="AU352" s="0" t="s">
        <v>93</v>
      </c>
      <c r="AV352" s="0" t="s">
        <v>1361</v>
      </c>
      <c r="AX352" s="0" t="s">
        <v>1362</v>
      </c>
      <c r="BA352" s="0" t="n">
        <v>1567</v>
      </c>
      <c r="BB352" s="0" t="s">
        <v>95</v>
      </c>
      <c r="BC352" s="0" t="s">
        <v>122</v>
      </c>
      <c r="BD352" s="0" t="s">
        <v>33</v>
      </c>
      <c r="BE352" s="0" t="s">
        <v>98</v>
      </c>
      <c r="BI352" s="0" t="s">
        <v>675</v>
      </c>
      <c r="BJ352" s="0" t="s">
        <v>1211</v>
      </c>
      <c r="BK352" s="0" t="s">
        <v>676</v>
      </c>
      <c r="BL352" s="0" t="s">
        <v>1363</v>
      </c>
      <c r="BM352" s="0" t="s">
        <v>984</v>
      </c>
      <c r="BN352" s="0" t="s">
        <v>1160</v>
      </c>
      <c r="BO352" s="0" t="s">
        <v>769</v>
      </c>
      <c r="BP352" s="0" t="s">
        <v>904</v>
      </c>
      <c r="BQ352" s="0" t="s">
        <v>127</v>
      </c>
      <c r="BT352" s="0" t="n">
        <v>0</v>
      </c>
      <c r="BU352" s="0" t="s">
        <v>911</v>
      </c>
      <c r="BW352" s="0" t="n">
        <v>1995</v>
      </c>
      <c r="BX352" s="0" t="n">
        <v>2006</v>
      </c>
      <c r="BY352" s="0" t="s">
        <v>912</v>
      </c>
      <c r="BZ352" s="0" t="n">
        <v>2000.5</v>
      </c>
      <c r="CA352" s="0" t="n">
        <v>0</v>
      </c>
      <c r="CB352" s="0" t="n">
        <v>0</v>
      </c>
      <c r="CC352" s="0" t="n">
        <v>0</v>
      </c>
      <c r="CD352" s="0" t="n">
        <v>0.0154091311072524</v>
      </c>
      <c r="CE352" s="0" t="n">
        <v>1</v>
      </c>
    </row>
    <row r="353" customFormat="false" ht="15" hidden="false" customHeight="false" outlineLevel="0" collapsed="false">
      <c r="A353" s="0" t="s">
        <v>904</v>
      </c>
      <c r="B353" s="0" t="n">
        <v>1658</v>
      </c>
      <c r="C353" s="0" t="n">
        <v>0.00122205837931629</v>
      </c>
      <c r="D353" s="0" t="n">
        <v>1674</v>
      </c>
      <c r="E353" s="0" t="n">
        <f aca="false">IF(ISNUMBER($BA353),$BA353,IF(AND(ISNUMBER($D353),ISNUMBER($BW353),ISNUMBER($BX353)),$D353*($BX353-$BW353+1),""))</f>
        <v>1674</v>
      </c>
      <c r="H353" s="0" t="s">
        <v>118</v>
      </c>
      <c r="I353" s="0" t="s">
        <v>119</v>
      </c>
      <c r="J353" s="0" t="n">
        <f aca="false">IF($BW353&lt;&gt;"",$BW353,"")</f>
        <v>1995</v>
      </c>
      <c r="K353" s="0" t="n">
        <f aca="false">IF($BX353&lt;&gt;"",$BX353,"")</f>
        <v>2006</v>
      </c>
      <c r="L353" s="0" t="n">
        <f aca="false">IF(AND(ISNUMBER($BW353),ISNUMBER($BX353)),($BW353+$BX353)/2,"")</f>
        <v>2000.5</v>
      </c>
      <c r="M353" s="0" t="n">
        <f aca="false">IF($L353&lt;&gt;"",$L353,"")</f>
        <v>2000.5</v>
      </c>
      <c r="N353" s="0" t="n">
        <f aca="false">IF(AND(ISNUMBER($BW353),ISNUMBER($BX353)),MIN(1,MAX(0,($BX353-2016+1)/($BX353-$BW353+1))),"")</f>
        <v>0</v>
      </c>
      <c r="O353" s="0" t="n">
        <f aca="false">IF(AND(ISNUMBER($BW353),ISNUMBER($BX353)),MIN(1,MAX(0,($BX353-2017+1)/($BX353-$BW353+1))),"")</f>
        <v>0</v>
      </c>
      <c r="P353" s="0" t="n">
        <f aca="false">IF(AND(ISNUMBER($BW353),ISNUMBER($BX353)),MIN(1,MAX(0,($BX353-2018+1)/($BX353-$BW353+1))),"")</f>
        <v>0</v>
      </c>
      <c r="Q353" s="0" t="n">
        <f aca="false">IF(AND(ISNUMBER($BW353),ISNUMBER($BX353)),MIN(1,MAX(0,($BX353-2019+1)/($BX353-$BW353+1))),"")</f>
        <v>0</v>
      </c>
      <c r="R353" s="0" t="n">
        <f aca="false">IF(AND(ISNUMBER($BW353),ISNUMBER($BX353)),MIN(1,MAX(0,($BX353-2016+1)/($BX353-$BW353+1))),"")</f>
        <v>0</v>
      </c>
      <c r="S353" s="0" t="n">
        <f aca="false">IF($L353&lt;&gt;"",IF($L353&gt;=2015.5,1,0),"")</f>
        <v>0</v>
      </c>
      <c r="T353" s="0" t="n">
        <f aca="false">IF($L353&lt;&gt;"",IF($L353&gt;=2016,1,0),"")</f>
        <v>0</v>
      </c>
      <c r="U353" s="0" t="n">
        <f aca="false">IF(ISNUMBER($BX353),IF($BX353&gt;=2016,1,0),"")</f>
        <v>0</v>
      </c>
      <c r="V353" s="0" t="n">
        <f aca="false">IF(ISNUMBER($BW353),IF($BW353&gt;=2016,1,0),"")</f>
        <v>0</v>
      </c>
      <c r="W353" s="0" t="str">
        <f aca="false">IF(AND(ISNUMBER($BW353),ISNUMBER($BX353)),IF($BW353&gt;=2016,"post-only",IF($BX353&lt;2016,"pre-only","mixed")),"")</f>
        <v>pre-only</v>
      </c>
      <c r="X353" s="0" t="n">
        <f aca="false">IF(AND(ISNUMBER($BW353),ISNUMBER($BX353)),MIN(1,MAX(0,($BX353-2017+1)/($BX353-$BW353+1))),"")</f>
        <v>0</v>
      </c>
      <c r="Y353" s="0" t="n">
        <f aca="false">IF(AND(ISNUMBER($BW353),ISNUMBER($BX353)),MIN(1,MAX(0,($BX353-2018+1)/($BX353-$BW353+1))),"")</f>
        <v>0</v>
      </c>
      <c r="Z353" s="0" t="n">
        <f aca="false">IF(AND(ISNUMBER($BW353),ISNUMBER($BX353)),MIN(1,MAX(0,($BX353-2019+1)/($BX353-$BW353+1))),"")</f>
        <v>0</v>
      </c>
      <c r="AA353" s="0" t="n">
        <f aca="false">IF(ISNUMBER($BX353),IF($BX353&gt;=2017,1,0),"")</f>
        <v>0</v>
      </c>
      <c r="AB353" s="0" t="n">
        <f aca="false">IF(ISNUMBER($BX353),IF($BX353&gt;=2018,1,0),"")</f>
        <v>0</v>
      </c>
      <c r="AC353" s="0" t="n">
        <f aca="false">IF(ISNUMBER($BX353),IF($BX353&gt;=2019,1,0),"")</f>
        <v>0</v>
      </c>
      <c r="AD353" s="0" t="n">
        <f aca="false">IF($L353&lt;&gt;"",IF($L353&gt;2013,1,0),"")</f>
        <v>0</v>
      </c>
      <c r="AE353" s="0" t="n">
        <f aca="false">IF($L353&lt;&gt;"",1+IF($L353&gt;2011,1,0)+IF($L353&gt;2014,1,0),"")</f>
        <v>1</v>
      </c>
      <c r="AF353" s="0" t="s">
        <v>310</v>
      </c>
      <c r="AG353" s="0" t="s">
        <v>88</v>
      </c>
      <c r="AH353" s="0" t="s">
        <v>89</v>
      </c>
      <c r="AI353" s="0" t="s">
        <v>334</v>
      </c>
      <c r="AJ353" s="0" t="s">
        <v>334</v>
      </c>
      <c r="AK353" s="0" t="str">
        <f aca="false">IF(AND($CF353&lt;&gt;"",IFERROR(INDEX(subsample_country_map!$B:$B,MATCH($CF353,subsample_country_map!$A:$A,0)),"")&lt;&gt;""),INDEX(subsample_country_map!$B:$B,MATCH($CF353,subsample_country_map!$A:$A,0)),INDEX(lookup!$AA:$AA,MATCH($A353,lookup!$A:$A,0)))</f>
        <v>1_US</v>
      </c>
      <c r="AL353" s="0" t="str">
        <f aca="false">IF(AND($CF353&lt;&gt;"",IFERROR(INDEX(subsample_country_map!$C:$C,MATCH($CF353,subsample_country_map!$A:$A,0)),"")&lt;&gt;""),INDEX(subsample_country_map!$C:$C,MATCH($CF353,subsample_country_map!$A:$A,0)),INDEX(lookup!$AB:$AB,MATCH($A353,lookup!$A:$A,0)))</f>
        <v>1_developed</v>
      </c>
      <c r="AM353" s="0" t="str">
        <f aca="false">IF(AND($CF353&lt;&gt;"",IFERROR(INDEX(subsample_country_map!$D:$D,MATCH($CF353,subsample_country_map!$A:$A,0)),"")&lt;&gt;""),INDEX(subsample_country_map!$D:$D,MATCH($CF353,subsample_country_map!$A:$A,0)),INDEX(lookup!$AC:$AC,MATCH($A353,lookup!$A:$A,0)))</f>
        <v>1_western</v>
      </c>
      <c r="AN353" s="0" t="str">
        <f aca="false">IF(AND($CF353&lt;&gt;"",IFERROR(INDEX(subsample_country_map!$E:$E,MATCH($CF353,subsample_country_map!$A:$A,0)),"")&lt;&gt;""),INDEX(subsample_country_map!$E:$E,MATCH($CF353,subsample_country_map!$A:$A,0)),INDEX(lookup!$AD:$AD,MATCH($A353,lookup!$A:$A,0)))</f>
        <v>1_common law</v>
      </c>
      <c r="AO353" s="0" t="str">
        <f aca="false">INDEX(lookup!$Y:$Y,MATCH($A353,lookup!$A:$A,0))</f>
        <v>1_not published</v>
      </c>
      <c r="AP353" s="0" t="str">
        <f aca="false">INDEX(lookup!$Z:$Z,MATCH($A353,lookup!$A:$A,0))</f>
        <v>99_NCE</v>
      </c>
      <c r="AQ353" s="0" t="str">
        <f aca="false">INDEX(lookup!$W:$W,MATCH($A353,lookup!$A:$A,0))</f>
        <v>1_fin/acc/econ</v>
      </c>
      <c r="AS353" s="0" t="s">
        <v>91</v>
      </c>
      <c r="AT353" s="0" t="s">
        <v>111</v>
      </c>
      <c r="AU353" s="0" t="s">
        <v>311</v>
      </c>
      <c r="AV353" s="0" t="s">
        <v>1364</v>
      </c>
      <c r="AX353" s="0" t="s">
        <v>1365</v>
      </c>
      <c r="BA353" s="0" t="n">
        <v>1674</v>
      </c>
      <c r="BB353" s="0" t="s">
        <v>95</v>
      </c>
      <c r="BC353" s="0" t="s">
        <v>868</v>
      </c>
      <c r="BD353" s="0" t="s">
        <v>33</v>
      </c>
      <c r="BE353" s="0" t="s">
        <v>98</v>
      </c>
      <c r="BI353" s="0" t="s">
        <v>675</v>
      </c>
      <c r="BJ353" s="0" t="s">
        <v>987</v>
      </c>
      <c r="BK353" s="0" t="s">
        <v>676</v>
      </c>
      <c r="BL353" s="0" t="s">
        <v>1366</v>
      </c>
      <c r="BM353" s="0" t="s">
        <v>946</v>
      </c>
      <c r="BN353" s="0" t="s">
        <v>929</v>
      </c>
      <c r="BO353" s="0" t="s">
        <v>769</v>
      </c>
      <c r="BP353" s="0" t="s">
        <v>904</v>
      </c>
      <c r="BQ353" s="0" t="s">
        <v>127</v>
      </c>
      <c r="BT353" s="0" t="n">
        <v>0</v>
      </c>
      <c r="BU353" s="0" t="s">
        <v>911</v>
      </c>
      <c r="BW353" s="0" t="n">
        <v>1995</v>
      </c>
      <c r="BX353" s="0" t="n">
        <v>2006</v>
      </c>
      <c r="BY353" s="0" t="s">
        <v>912</v>
      </c>
      <c r="BZ353" s="0" t="n">
        <v>2000.5</v>
      </c>
      <c r="CA353" s="0" t="n">
        <v>0</v>
      </c>
      <c r="CB353" s="0" t="n">
        <v>0</v>
      </c>
      <c r="CC353" s="0" t="n">
        <v>0</v>
      </c>
      <c r="CD353" s="0" t="n">
        <v>0.00122205898766837</v>
      </c>
      <c r="CE353" s="0" t="n">
        <v>1</v>
      </c>
    </row>
    <row r="354" customFormat="false" ht="15" hidden="false" customHeight="false" outlineLevel="0" collapsed="false">
      <c r="A354" s="0" t="s">
        <v>904</v>
      </c>
      <c r="B354" s="0" t="n">
        <v>1659</v>
      </c>
      <c r="C354" s="0" t="n">
        <v>-0.015396121999985</v>
      </c>
      <c r="D354" s="0" t="n">
        <v>1674</v>
      </c>
      <c r="E354" s="0" t="n">
        <f aca="false">IF(ISNUMBER($BA354),$BA354,IF(AND(ISNUMBER($D354),ISNUMBER($BW354),ISNUMBER($BX354)),$D354*($BX354-$BW354+1),""))</f>
        <v>1674</v>
      </c>
      <c r="H354" s="0" t="s">
        <v>118</v>
      </c>
      <c r="I354" s="0" t="s">
        <v>119</v>
      </c>
      <c r="J354" s="0" t="n">
        <f aca="false">IF($BW354&lt;&gt;"",$BW354,"")</f>
        <v>1995</v>
      </c>
      <c r="K354" s="0" t="n">
        <f aca="false">IF($BX354&lt;&gt;"",$BX354,"")</f>
        <v>2006</v>
      </c>
      <c r="L354" s="0" t="n">
        <f aca="false">IF(AND(ISNUMBER($BW354),ISNUMBER($BX354)),($BW354+$BX354)/2,"")</f>
        <v>2000.5</v>
      </c>
      <c r="M354" s="0" t="n">
        <f aca="false">IF($L354&lt;&gt;"",$L354,"")</f>
        <v>2000.5</v>
      </c>
      <c r="N354" s="0" t="n">
        <f aca="false">IF(AND(ISNUMBER($BW354),ISNUMBER($BX354)),MIN(1,MAX(0,($BX354-2016+1)/($BX354-$BW354+1))),"")</f>
        <v>0</v>
      </c>
      <c r="O354" s="0" t="n">
        <f aca="false">IF(AND(ISNUMBER($BW354),ISNUMBER($BX354)),MIN(1,MAX(0,($BX354-2017+1)/($BX354-$BW354+1))),"")</f>
        <v>0</v>
      </c>
      <c r="P354" s="0" t="n">
        <f aca="false">IF(AND(ISNUMBER($BW354),ISNUMBER($BX354)),MIN(1,MAX(0,($BX354-2018+1)/($BX354-$BW354+1))),"")</f>
        <v>0</v>
      </c>
      <c r="Q354" s="0" t="n">
        <f aca="false">IF(AND(ISNUMBER($BW354),ISNUMBER($BX354)),MIN(1,MAX(0,($BX354-2019+1)/($BX354-$BW354+1))),"")</f>
        <v>0</v>
      </c>
      <c r="R354" s="0" t="n">
        <f aca="false">IF(AND(ISNUMBER($BW354),ISNUMBER($BX354)),MIN(1,MAX(0,($BX354-2016+1)/($BX354-$BW354+1))),"")</f>
        <v>0</v>
      </c>
      <c r="S354" s="0" t="n">
        <f aca="false">IF($L354&lt;&gt;"",IF($L354&gt;=2015.5,1,0),"")</f>
        <v>0</v>
      </c>
      <c r="T354" s="0" t="n">
        <f aca="false">IF($L354&lt;&gt;"",IF($L354&gt;=2016,1,0),"")</f>
        <v>0</v>
      </c>
      <c r="U354" s="0" t="n">
        <f aca="false">IF(ISNUMBER($BX354),IF($BX354&gt;=2016,1,0),"")</f>
        <v>0</v>
      </c>
      <c r="V354" s="0" t="n">
        <f aca="false">IF(ISNUMBER($BW354),IF($BW354&gt;=2016,1,0),"")</f>
        <v>0</v>
      </c>
      <c r="W354" s="0" t="str">
        <f aca="false">IF(AND(ISNUMBER($BW354),ISNUMBER($BX354)),IF($BW354&gt;=2016,"post-only",IF($BX354&lt;2016,"pre-only","mixed")),"")</f>
        <v>pre-only</v>
      </c>
      <c r="X354" s="0" t="n">
        <f aca="false">IF(AND(ISNUMBER($BW354),ISNUMBER($BX354)),MIN(1,MAX(0,($BX354-2017+1)/($BX354-$BW354+1))),"")</f>
        <v>0</v>
      </c>
      <c r="Y354" s="0" t="n">
        <f aca="false">IF(AND(ISNUMBER($BW354),ISNUMBER($BX354)),MIN(1,MAX(0,($BX354-2018+1)/($BX354-$BW354+1))),"")</f>
        <v>0</v>
      </c>
      <c r="Z354" s="0" t="n">
        <f aca="false">IF(AND(ISNUMBER($BW354),ISNUMBER($BX354)),MIN(1,MAX(0,($BX354-2019+1)/($BX354-$BW354+1))),"")</f>
        <v>0</v>
      </c>
      <c r="AA354" s="0" t="n">
        <f aca="false">IF(ISNUMBER($BX354),IF($BX354&gt;=2017,1,0),"")</f>
        <v>0</v>
      </c>
      <c r="AB354" s="0" t="n">
        <f aca="false">IF(ISNUMBER($BX354),IF($BX354&gt;=2018,1,0),"")</f>
        <v>0</v>
      </c>
      <c r="AC354" s="0" t="n">
        <f aca="false">IF(ISNUMBER($BX354),IF($BX354&gt;=2019,1,0),"")</f>
        <v>0</v>
      </c>
      <c r="AD354" s="0" t="n">
        <f aca="false">IF($L354&lt;&gt;"",IF($L354&gt;2013,1,0),"")</f>
        <v>0</v>
      </c>
      <c r="AE354" s="0" t="n">
        <f aca="false">IF($L354&lt;&gt;"",1+IF($L354&gt;2011,1,0)+IF($L354&gt;2014,1,0),"")</f>
        <v>1</v>
      </c>
      <c r="AF354" s="0" t="s">
        <v>310</v>
      </c>
      <c r="AG354" s="0" t="s">
        <v>88</v>
      </c>
      <c r="AH354" s="0" t="s">
        <v>89</v>
      </c>
      <c r="AI354" s="0" t="s">
        <v>334</v>
      </c>
      <c r="AJ354" s="0" t="s">
        <v>334</v>
      </c>
      <c r="AK354" s="0" t="str">
        <f aca="false">IF(AND($CF354&lt;&gt;"",IFERROR(INDEX(subsample_country_map!$B:$B,MATCH($CF354,subsample_country_map!$A:$A,0)),"")&lt;&gt;""),INDEX(subsample_country_map!$B:$B,MATCH($CF354,subsample_country_map!$A:$A,0)),INDEX(lookup!$AA:$AA,MATCH($A354,lookup!$A:$A,0)))</f>
        <v>1_US</v>
      </c>
      <c r="AL354" s="0" t="str">
        <f aca="false">IF(AND($CF354&lt;&gt;"",IFERROR(INDEX(subsample_country_map!$C:$C,MATCH($CF354,subsample_country_map!$A:$A,0)),"")&lt;&gt;""),INDEX(subsample_country_map!$C:$C,MATCH($CF354,subsample_country_map!$A:$A,0)),INDEX(lookup!$AB:$AB,MATCH($A354,lookup!$A:$A,0)))</f>
        <v>1_developed</v>
      </c>
      <c r="AM354" s="0" t="str">
        <f aca="false">IF(AND($CF354&lt;&gt;"",IFERROR(INDEX(subsample_country_map!$D:$D,MATCH($CF354,subsample_country_map!$A:$A,0)),"")&lt;&gt;""),INDEX(subsample_country_map!$D:$D,MATCH($CF354,subsample_country_map!$A:$A,0)),INDEX(lookup!$AC:$AC,MATCH($A354,lookup!$A:$A,0)))</f>
        <v>1_western</v>
      </c>
      <c r="AN354" s="0" t="str">
        <f aca="false">IF(AND($CF354&lt;&gt;"",IFERROR(INDEX(subsample_country_map!$E:$E,MATCH($CF354,subsample_country_map!$A:$A,0)),"")&lt;&gt;""),INDEX(subsample_country_map!$E:$E,MATCH($CF354,subsample_country_map!$A:$A,0)),INDEX(lookup!$AD:$AD,MATCH($A354,lookup!$A:$A,0)))</f>
        <v>1_common law</v>
      </c>
      <c r="AO354" s="0" t="str">
        <f aca="false">INDEX(lookup!$Y:$Y,MATCH($A354,lookup!$A:$A,0))</f>
        <v>1_not published</v>
      </c>
      <c r="AP354" s="0" t="str">
        <f aca="false">INDEX(lookup!$Z:$Z,MATCH($A354,lookup!$A:$A,0))</f>
        <v>99_NCE</v>
      </c>
      <c r="AQ354" s="0" t="str">
        <f aca="false">INDEX(lookup!$W:$W,MATCH($A354,lookup!$A:$A,0))</f>
        <v>1_fin/acc/econ</v>
      </c>
      <c r="AS354" s="0" t="s">
        <v>91</v>
      </c>
      <c r="AT354" s="0" t="s">
        <v>111</v>
      </c>
      <c r="AU354" s="0" t="s">
        <v>311</v>
      </c>
      <c r="AV354" s="0" t="s">
        <v>1367</v>
      </c>
      <c r="AX354" s="0" t="s">
        <v>1368</v>
      </c>
      <c r="BA354" s="0" t="n">
        <v>1674</v>
      </c>
      <c r="BB354" s="0" t="s">
        <v>95</v>
      </c>
      <c r="BC354" s="0" t="s">
        <v>868</v>
      </c>
      <c r="BD354" s="0" t="s">
        <v>33</v>
      </c>
      <c r="BE354" s="0" t="s">
        <v>98</v>
      </c>
      <c r="BI354" s="0" t="s">
        <v>675</v>
      </c>
      <c r="BJ354" s="0" t="s">
        <v>987</v>
      </c>
      <c r="BK354" s="0" t="s">
        <v>676</v>
      </c>
      <c r="BL354" s="0" t="s">
        <v>1369</v>
      </c>
      <c r="BM354" s="0" t="s">
        <v>949</v>
      </c>
      <c r="BN354" s="0" t="s">
        <v>929</v>
      </c>
      <c r="BO354" s="0" t="s">
        <v>769</v>
      </c>
      <c r="BP354" s="0" t="s">
        <v>904</v>
      </c>
      <c r="BQ354" s="0" t="s">
        <v>127</v>
      </c>
      <c r="BT354" s="0" t="n">
        <v>0</v>
      </c>
      <c r="BU354" s="0" t="s">
        <v>911</v>
      </c>
      <c r="BW354" s="0" t="n">
        <v>1995</v>
      </c>
      <c r="BX354" s="0" t="n">
        <v>2006</v>
      </c>
      <c r="BY354" s="0" t="s">
        <v>912</v>
      </c>
      <c r="BZ354" s="0" t="n">
        <v>2000.5</v>
      </c>
      <c r="CA354" s="0" t="n">
        <v>0</v>
      </c>
      <c r="CB354" s="0" t="n">
        <v>0</v>
      </c>
      <c r="CC354" s="0" t="n">
        <v>0</v>
      </c>
      <c r="CD354" s="0" t="n">
        <v>-0.0153973386748889</v>
      </c>
      <c r="CE354" s="0" t="n">
        <v>1</v>
      </c>
    </row>
    <row r="355" customFormat="false" ht="15" hidden="false" customHeight="false" outlineLevel="0" collapsed="false">
      <c r="A355" s="0" t="s">
        <v>904</v>
      </c>
      <c r="B355" s="0" t="n">
        <v>1660</v>
      </c>
      <c r="C355" s="0" t="n">
        <v>0.00366615323749003</v>
      </c>
      <c r="D355" s="0" t="n">
        <v>1674</v>
      </c>
      <c r="E355" s="0" t="n">
        <f aca="false">IF(ISNUMBER($BA355),$BA355,IF(AND(ISNUMBER($D355),ISNUMBER($BW355),ISNUMBER($BX355)),$D355*($BX355-$BW355+1),""))</f>
        <v>1674</v>
      </c>
      <c r="H355" s="0" t="s">
        <v>118</v>
      </c>
      <c r="I355" s="0" t="s">
        <v>119</v>
      </c>
      <c r="J355" s="0" t="n">
        <f aca="false">IF($BW355&lt;&gt;"",$BW355,"")</f>
        <v>1995</v>
      </c>
      <c r="K355" s="0" t="n">
        <f aca="false">IF($BX355&lt;&gt;"",$BX355,"")</f>
        <v>2006</v>
      </c>
      <c r="L355" s="0" t="n">
        <f aca="false">IF(AND(ISNUMBER($BW355),ISNUMBER($BX355)),($BW355+$BX355)/2,"")</f>
        <v>2000.5</v>
      </c>
      <c r="M355" s="0" t="n">
        <f aca="false">IF($L355&lt;&gt;"",$L355,"")</f>
        <v>2000.5</v>
      </c>
      <c r="N355" s="0" t="n">
        <f aca="false">IF(AND(ISNUMBER($BW355),ISNUMBER($BX355)),MIN(1,MAX(0,($BX355-2016+1)/($BX355-$BW355+1))),"")</f>
        <v>0</v>
      </c>
      <c r="O355" s="0" t="n">
        <f aca="false">IF(AND(ISNUMBER($BW355),ISNUMBER($BX355)),MIN(1,MAX(0,($BX355-2017+1)/($BX355-$BW355+1))),"")</f>
        <v>0</v>
      </c>
      <c r="P355" s="0" t="n">
        <f aca="false">IF(AND(ISNUMBER($BW355),ISNUMBER($BX355)),MIN(1,MAX(0,($BX355-2018+1)/($BX355-$BW355+1))),"")</f>
        <v>0</v>
      </c>
      <c r="Q355" s="0" t="n">
        <f aca="false">IF(AND(ISNUMBER($BW355),ISNUMBER($BX355)),MIN(1,MAX(0,($BX355-2019+1)/($BX355-$BW355+1))),"")</f>
        <v>0</v>
      </c>
      <c r="R355" s="0" t="n">
        <f aca="false">IF(AND(ISNUMBER($BW355),ISNUMBER($BX355)),MIN(1,MAX(0,($BX355-2016+1)/($BX355-$BW355+1))),"")</f>
        <v>0</v>
      </c>
      <c r="S355" s="0" t="n">
        <f aca="false">IF($L355&lt;&gt;"",IF($L355&gt;=2015.5,1,0),"")</f>
        <v>0</v>
      </c>
      <c r="T355" s="0" t="n">
        <f aca="false">IF($L355&lt;&gt;"",IF($L355&gt;=2016,1,0),"")</f>
        <v>0</v>
      </c>
      <c r="U355" s="0" t="n">
        <f aca="false">IF(ISNUMBER($BX355),IF($BX355&gt;=2016,1,0),"")</f>
        <v>0</v>
      </c>
      <c r="V355" s="0" t="n">
        <f aca="false">IF(ISNUMBER($BW355),IF($BW355&gt;=2016,1,0),"")</f>
        <v>0</v>
      </c>
      <c r="W355" s="0" t="str">
        <f aca="false">IF(AND(ISNUMBER($BW355),ISNUMBER($BX355)),IF($BW355&gt;=2016,"post-only",IF($BX355&lt;2016,"pre-only","mixed")),"")</f>
        <v>pre-only</v>
      </c>
      <c r="X355" s="0" t="n">
        <f aca="false">IF(AND(ISNUMBER($BW355),ISNUMBER($BX355)),MIN(1,MAX(0,($BX355-2017+1)/($BX355-$BW355+1))),"")</f>
        <v>0</v>
      </c>
      <c r="Y355" s="0" t="n">
        <f aca="false">IF(AND(ISNUMBER($BW355),ISNUMBER($BX355)),MIN(1,MAX(0,($BX355-2018+1)/($BX355-$BW355+1))),"")</f>
        <v>0</v>
      </c>
      <c r="Z355" s="0" t="n">
        <f aca="false">IF(AND(ISNUMBER($BW355),ISNUMBER($BX355)),MIN(1,MAX(0,($BX355-2019+1)/($BX355-$BW355+1))),"")</f>
        <v>0</v>
      </c>
      <c r="AA355" s="0" t="n">
        <f aca="false">IF(ISNUMBER($BX355),IF($BX355&gt;=2017,1,0),"")</f>
        <v>0</v>
      </c>
      <c r="AB355" s="0" t="n">
        <f aca="false">IF(ISNUMBER($BX355),IF($BX355&gt;=2018,1,0),"")</f>
        <v>0</v>
      </c>
      <c r="AC355" s="0" t="n">
        <f aca="false">IF(ISNUMBER($BX355),IF($BX355&gt;=2019,1,0),"")</f>
        <v>0</v>
      </c>
      <c r="AD355" s="0" t="n">
        <f aca="false">IF($L355&lt;&gt;"",IF($L355&gt;2013,1,0),"")</f>
        <v>0</v>
      </c>
      <c r="AE355" s="0" t="n">
        <f aca="false">IF($L355&lt;&gt;"",1+IF($L355&gt;2011,1,0)+IF($L355&gt;2014,1,0),"")</f>
        <v>1</v>
      </c>
      <c r="AF355" s="0" t="s">
        <v>310</v>
      </c>
      <c r="AG355" s="0" t="s">
        <v>88</v>
      </c>
      <c r="AH355" s="0" t="s">
        <v>89</v>
      </c>
      <c r="AI355" s="0" t="s">
        <v>334</v>
      </c>
      <c r="AJ355" s="0" t="s">
        <v>334</v>
      </c>
      <c r="AK355" s="0" t="str">
        <f aca="false">IF(AND($CF355&lt;&gt;"",IFERROR(INDEX(subsample_country_map!$B:$B,MATCH($CF355,subsample_country_map!$A:$A,0)),"")&lt;&gt;""),INDEX(subsample_country_map!$B:$B,MATCH($CF355,subsample_country_map!$A:$A,0)),INDEX(lookup!$AA:$AA,MATCH($A355,lookup!$A:$A,0)))</f>
        <v>1_US</v>
      </c>
      <c r="AL355" s="0" t="str">
        <f aca="false">IF(AND($CF355&lt;&gt;"",IFERROR(INDEX(subsample_country_map!$C:$C,MATCH($CF355,subsample_country_map!$A:$A,0)),"")&lt;&gt;""),INDEX(subsample_country_map!$C:$C,MATCH($CF355,subsample_country_map!$A:$A,0)),INDEX(lookup!$AB:$AB,MATCH($A355,lookup!$A:$A,0)))</f>
        <v>1_developed</v>
      </c>
      <c r="AM355" s="0" t="str">
        <f aca="false">IF(AND($CF355&lt;&gt;"",IFERROR(INDEX(subsample_country_map!$D:$D,MATCH($CF355,subsample_country_map!$A:$A,0)),"")&lt;&gt;""),INDEX(subsample_country_map!$D:$D,MATCH($CF355,subsample_country_map!$A:$A,0)),INDEX(lookup!$AC:$AC,MATCH($A355,lookup!$A:$A,0)))</f>
        <v>1_western</v>
      </c>
      <c r="AN355" s="0" t="str">
        <f aca="false">IF(AND($CF355&lt;&gt;"",IFERROR(INDEX(subsample_country_map!$E:$E,MATCH($CF355,subsample_country_map!$A:$A,0)),"")&lt;&gt;""),INDEX(subsample_country_map!$E:$E,MATCH($CF355,subsample_country_map!$A:$A,0)),INDEX(lookup!$AD:$AD,MATCH($A355,lookup!$A:$A,0)))</f>
        <v>1_common law</v>
      </c>
      <c r="AO355" s="0" t="str">
        <f aca="false">INDEX(lookup!$Y:$Y,MATCH($A355,lookup!$A:$A,0))</f>
        <v>1_not published</v>
      </c>
      <c r="AP355" s="0" t="str">
        <f aca="false">INDEX(lookup!$Z:$Z,MATCH($A355,lookup!$A:$A,0))</f>
        <v>99_NCE</v>
      </c>
      <c r="AQ355" s="0" t="str">
        <f aca="false">INDEX(lookup!$W:$W,MATCH($A355,lookup!$A:$A,0))</f>
        <v>1_fin/acc/econ</v>
      </c>
      <c r="AS355" s="0" t="s">
        <v>91</v>
      </c>
      <c r="AT355" s="0" t="s">
        <v>111</v>
      </c>
      <c r="AU355" s="0" t="s">
        <v>311</v>
      </c>
      <c r="AV355" s="0" t="s">
        <v>1370</v>
      </c>
      <c r="AX355" s="0" t="s">
        <v>115</v>
      </c>
      <c r="BA355" s="0" t="n">
        <v>1674</v>
      </c>
      <c r="BB355" s="0" t="s">
        <v>95</v>
      </c>
      <c r="BC355" s="0" t="s">
        <v>868</v>
      </c>
      <c r="BD355" s="0" t="s">
        <v>33</v>
      </c>
      <c r="BE355" s="0" t="s">
        <v>98</v>
      </c>
      <c r="BI355" s="0" t="s">
        <v>675</v>
      </c>
      <c r="BJ355" s="0" t="s">
        <v>987</v>
      </c>
      <c r="BK355" s="0" t="s">
        <v>676</v>
      </c>
      <c r="BL355" s="0" t="s">
        <v>1371</v>
      </c>
      <c r="BM355" s="0" t="s">
        <v>953</v>
      </c>
      <c r="BN355" s="0" t="s">
        <v>929</v>
      </c>
      <c r="BO355" s="0" t="s">
        <v>769</v>
      </c>
      <c r="BP355" s="0" t="s">
        <v>904</v>
      </c>
      <c r="BQ355" s="0" t="s">
        <v>127</v>
      </c>
      <c r="BT355" s="0" t="n">
        <v>0</v>
      </c>
      <c r="BU355" s="0" t="s">
        <v>911</v>
      </c>
      <c r="BW355" s="0" t="n">
        <v>1995</v>
      </c>
      <c r="BX355" s="0" t="n">
        <v>2006</v>
      </c>
      <c r="BY355" s="0" t="s">
        <v>912</v>
      </c>
      <c r="BZ355" s="0" t="n">
        <v>2000.5</v>
      </c>
      <c r="CA355" s="0" t="n">
        <v>0</v>
      </c>
      <c r="CB355" s="0" t="n">
        <v>0</v>
      </c>
      <c r="CC355" s="0" t="n">
        <v>0</v>
      </c>
      <c r="CD355" s="0" t="n">
        <v>0.00366616966281945</v>
      </c>
      <c r="CE355" s="0" t="n">
        <v>1</v>
      </c>
    </row>
    <row r="356" customFormat="false" ht="15" hidden="false" customHeight="false" outlineLevel="0" collapsed="false">
      <c r="A356" s="0" t="s">
        <v>904</v>
      </c>
      <c r="B356" s="0" t="n">
        <v>1661</v>
      </c>
      <c r="C356" s="0" t="n">
        <v>-0.0437079133360502</v>
      </c>
      <c r="D356" s="0" t="n">
        <v>1674</v>
      </c>
      <c r="E356" s="0" t="n">
        <f aca="false">IF(ISNUMBER($BA356),$BA356,IF(AND(ISNUMBER($D356),ISNUMBER($BW356),ISNUMBER($BX356)),$D356*($BX356-$BW356+1),""))</f>
        <v>1674</v>
      </c>
      <c r="H356" s="0" t="s">
        <v>118</v>
      </c>
      <c r="I356" s="0" t="s">
        <v>119</v>
      </c>
      <c r="J356" s="0" t="n">
        <f aca="false">IF($BW356&lt;&gt;"",$BW356,"")</f>
        <v>1995</v>
      </c>
      <c r="K356" s="0" t="n">
        <f aca="false">IF($BX356&lt;&gt;"",$BX356,"")</f>
        <v>2006</v>
      </c>
      <c r="L356" s="0" t="n">
        <f aca="false">IF(AND(ISNUMBER($BW356),ISNUMBER($BX356)),($BW356+$BX356)/2,"")</f>
        <v>2000.5</v>
      </c>
      <c r="M356" s="0" t="n">
        <f aca="false">IF($L356&lt;&gt;"",$L356,"")</f>
        <v>2000.5</v>
      </c>
      <c r="N356" s="0" t="n">
        <f aca="false">IF(AND(ISNUMBER($BW356),ISNUMBER($BX356)),MIN(1,MAX(0,($BX356-2016+1)/($BX356-$BW356+1))),"")</f>
        <v>0</v>
      </c>
      <c r="O356" s="0" t="n">
        <f aca="false">IF(AND(ISNUMBER($BW356),ISNUMBER($BX356)),MIN(1,MAX(0,($BX356-2017+1)/($BX356-$BW356+1))),"")</f>
        <v>0</v>
      </c>
      <c r="P356" s="0" t="n">
        <f aca="false">IF(AND(ISNUMBER($BW356),ISNUMBER($BX356)),MIN(1,MAX(0,($BX356-2018+1)/($BX356-$BW356+1))),"")</f>
        <v>0</v>
      </c>
      <c r="Q356" s="0" t="n">
        <f aca="false">IF(AND(ISNUMBER($BW356),ISNUMBER($BX356)),MIN(1,MAX(0,($BX356-2019+1)/($BX356-$BW356+1))),"")</f>
        <v>0</v>
      </c>
      <c r="R356" s="0" t="n">
        <f aca="false">IF(AND(ISNUMBER($BW356),ISNUMBER($BX356)),MIN(1,MAX(0,($BX356-2016+1)/($BX356-$BW356+1))),"")</f>
        <v>0</v>
      </c>
      <c r="S356" s="0" t="n">
        <f aca="false">IF($L356&lt;&gt;"",IF($L356&gt;=2015.5,1,0),"")</f>
        <v>0</v>
      </c>
      <c r="T356" s="0" t="n">
        <f aca="false">IF($L356&lt;&gt;"",IF($L356&gt;=2016,1,0),"")</f>
        <v>0</v>
      </c>
      <c r="U356" s="0" t="n">
        <f aca="false">IF(ISNUMBER($BX356),IF($BX356&gt;=2016,1,0),"")</f>
        <v>0</v>
      </c>
      <c r="V356" s="0" t="n">
        <f aca="false">IF(ISNUMBER($BW356),IF($BW356&gt;=2016,1,0),"")</f>
        <v>0</v>
      </c>
      <c r="W356" s="0" t="str">
        <f aca="false">IF(AND(ISNUMBER($BW356),ISNUMBER($BX356)),IF($BW356&gt;=2016,"post-only",IF($BX356&lt;2016,"pre-only","mixed")),"")</f>
        <v>pre-only</v>
      </c>
      <c r="X356" s="0" t="n">
        <f aca="false">IF(AND(ISNUMBER($BW356),ISNUMBER($BX356)),MIN(1,MAX(0,($BX356-2017+1)/($BX356-$BW356+1))),"")</f>
        <v>0</v>
      </c>
      <c r="Y356" s="0" t="n">
        <f aca="false">IF(AND(ISNUMBER($BW356),ISNUMBER($BX356)),MIN(1,MAX(0,($BX356-2018+1)/($BX356-$BW356+1))),"")</f>
        <v>0</v>
      </c>
      <c r="Z356" s="0" t="n">
        <f aca="false">IF(AND(ISNUMBER($BW356),ISNUMBER($BX356)),MIN(1,MAX(0,($BX356-2019+1)/($BX356-$BW356+1))),"")</f>
        <v>0</v>
      </c>
      <c r="AA356" s="0" t="n">
        <f aca="false">IF(ISNUMBER($BX356),IF($BX356&gt;=2017,1,0),"")</f>
        <v>0</v>
      </c>
      <c r="AB356" s="0" t="n">
        <f aca="false">IF(ISNUMBER($BX356),IF($BX356&gt;=2018,1,0),"")</f>
        <v>0</v>
      </c>
      <c r="AC356" s="0" t="n">
        <f aca="false">IF(ISNUMBER($BX356),IF($BX356&gt;=2019,1,0),"")</f>
        <v>0</v>
      </c>
      <c r="AD356" s="0" t="n">
        <f aca="false">IF($L356&lt;&gt;"",IF($L356&gt;2013,1,0),"")</f>
        <v>0</v>
      </c>
      <c r="AE356" s="0" t="n">
        <f aca="false">IF($L356&lt;&gt;"",1+IF($L356&gt;2011,1,0)+IF($L356&gt;2014,1,0),"")</f>
        <v>1</v>
      </c>
      <c r="AF356" s="0" t="s">
        <v>310</v>
      </c>
      <c r="AG356" s="0" t="s">
        <v>88</v>
      </c>
      <c r="AH356" s="0" t="s">
        <v>89</v>
      </c>
      <c r="AI356" s="0" t="s">
        <v>334</v>
      </c>
      <c r="AJ356" s="0" t="s">
        <v>334</v>
      </c>
      <c r="AK356" s="0" t="str">
        <f aca="false">IF(AND($CF356&lt;&gt;"",IFERROR(INDEX(subsample_country_map!$B:$B,MATCH($CF356,subsample_country_map!$A:$A,0)),"")&lt;&gt;""),INDEX(subsample_country_map!$B:$B,MATCH($CF356,subsample_country_map!$A:$A,0)),INDEX(lookup!$AA:$AA,MATCH($A356,lookup!$A:$A,0)))</f>
        <v>1_US</v>
      </c>
      <c r="AL356" s="0" t="str">
        <f aca="false">IF(AND($CF356&lt;&gt;"",IFERROR(INDEX(subsample_country_map!$C:$C,MATCH($CF356,subsample_country_map!$A:$A,0)),"")&lt;&gt;""),INDEX(subsample_country_map!$C:$C,MATCH($CF356,subsample_country_map!$A:$A,0)),INDEX(lookup!$AB:$AB,MATCH($A356,lookup!$A:$A,0)))</f>
        <v>1_developed</v>
      </c>
      <c r="AM356" s="0" t="str">
        <f aca="false">IF(AND($CF356&lt;&gt;"",IFERROR(INDEX(subsample_country_map!$D:$D,MATCH($CF356,subsample_country_map!$A:$A,0)),"")&lt;&gt;""),INDEX(subsample_country_map!$D:$D,MATCH($CF356,subsample_country_map!$A:$A,0)),INDEX(lookup!$AC:$AC,MATCH($A356,lookup!$A:$A,0)))</f>
        <v>1_western</v>
      </c>
      <c r="AN356" s="0" t="str">
        <f aca="false">IF(AND($CF356&lt;&gt;"",IFERROR(INDEX(subsample_country_map!$E:$E,MATCH($CF356,subsample_country_map!$A:$A,0)),"")&lt;&gt;""),INDEX(subsample_country_map!$E:$E,MATCH($CF356,subsample_country_map!$A:$A,0)),INDEX(lookup!$AD:$AD,MATCH($A356,lookup!$A:$A,0)))</f>
        <v>1_common law</v>
      </c>
      <c r="AO356" s="0" t="str">
        <f aca="false">INDEX(lookup!$Y:$Y,MATCH($A356,lookup!$A:$A,0))</f>
        <v>1_not published</v>
      </c>
      <c r="AP356" s="0" t="str">
        <f aca="false">INDEX(lookup!$Z:$Z,MATCH($A356,lookup!$A:$A,0))</f>
        <v>99_NCE</v>
      </c>
      <c r="AQ356" s="0" t="str">
        <f aca="false">INDEX(lookup!$W:$W,MATCH($A356,lookup!$A:$A,0))</f>
        <v>1_fin/acc/econ</v>
      </c>
      <c r="AS356" s="0" t="s">
        <v>91</v>
      </c>
      <c r="AT356" s="0" t="s">
        <v>111</v>
      </c>
      <c r="AU356" s="0" t="s">
        <v>311</v>
      </c>
      <c r="AV356" s="0" t="s">
        <v>1372</v>
      </c>
      <c r="AX356" s="0" t="s">
        <v>1373</v>
      </c>
      <c r="BA356" s="0" t="n">
        <v>1674</v>
      </c>
      <c r="BB356" s="0" t="s">
        <v>95</v>
      </c>
      <c r="BC356" s="0" t="s">
        <v>868</v>
      </c>
      <c r="BD356" s="0" t="s">
        <v>33</v>
      </c>
      <c r="BE356" s="0" t="s">
        <v>98</v>
      </c>
      <c r="BI356" s="0" t="s">
        <v>675</v>
      </c>
      <c r="BJ356" s="0" t="s">
        <v>987</v>
      </c>
      <c r="BK356" s="0" t="s">
        <v>676</v>
      </c>
      <c r="BL356" s="0" t="s">
        <v>1374</v>
      </c>
      <c r="BM356" s="0" t="s">
        <v>957</v>
      </c>
      <c r="BN356" s="0" t="s">
        <v>929</v>
      </c>
      <c r="BO356" s="0" t="s">
        <v>769</v>
      </c>
      <c r="BP356" s="0" t="s">
        <v>904</v>
      </c>
      <c r="BQ356" s="0" t="s">
        <v>127</v>
      </c>
      <c r="BT356" s="0" t="n">
        <v>0</v>
      </c>
      <c r="BU356" s="0" t="s">
        <v>911</v>
      </c>
      <c r="BW356" s="0" t="n">
        <v>1995</v>
      </c>
      <c r="BX356" s="0" t="n">
        <v>2006</v>
      </c>
      <c r="BY356" s="0" t="s">
        <v>912</v>
      </c>
      <c r="BZ356" s="0" t="n">
        <v>2000.5</v>
      </c>
      <c r="CA356" s="0" t="n">
        <v>0</v>
      </c>
      <c r="CB356" s="0" t="n">
        <v>0</v>
      </c>
      <c r="CC356" s="0" t="n">
        <v>0</v>
      </c>
      <c r="CD356" s="0" t="n">
        <v>-0.0437357782149851</v>
      </c>
      <c r="CE356" s="0" t="n">
        <v>1</v>
      </c>
    </row>
    <row r="357" customFormat="false" ht="15" hidden="false" customHeight="false" outlineLevel="0" collapsed="false">
      <c r="A357" s="0" t="s">
        <v>904</v>
      </c>
      <c r="B357" s="0" t="n">
        <v>1662</v>
      </c>
      <c r="C357" s="0" t="n">
        <v>-0.0420017419385421</v>
      </c>
      <c r="D357" s="0" t="n">
        <v>1674</v>
      </c>
      <c r="E357" s="0" t="n">
        <f aca="false">IF(ISNUMBER($BA357),$BA357,IF(AND(ISNUMBER($D357),ISNUMBER($BW357),ISNUMBER($BX357)),$D357*($BX357-$BW357+1),""))</f>
        <v>1674</v>
      </c>
      <c r="H357" s="0" t="s">
        <v>118</v>
      </c>
      <c r="I357" s="0" t="s">
        <v>119</v>
      </c>
      <c r="J357" s="0" t="n">
        <f aca="false">IF($BW357&lt;&gt;"",$BW357,"")</f>
        <v>1995</v>
      </c>
      <c r="K357" s="0" t="n">
        <f aca="false">IF($BX357&lt;&gt;"",$BX357,"")</f>
        <v>2006</v>
      </c>
      <c r="L357" s="0" t="n">
        <f aca="false">IF(AND(ISNUMBER($BW357),ISNUMBER($BX357)),($BW357+$BX357)/2,"")</f>
        <v>2000.5</v>
      </c>
      <c r="M357" s="0" t="n">
        <f aca="false">IF($L357&lt;&gt;"",$L357,"")</f>
        <v>2000.5</v>
      </c>
      <c r="N357" s="0" t="n">
        <f aca="false">IF(AND(ISNUMBER($BW357),ISNUMBER($BX357)),MIN(1,MAX(0,($BX357-2016+1)/($BX357-$BW357+1))),"")</f>
        <v>0</v>
      </c>
      <c r="O357" s="0" t="n">
        <f aca="false">IF(AND(ISNUMBER($BW357),ISNUMBER($BX357)),MIN(1,MAX(0,($BX357-2017+1)/($BX357-$BW357+1))),"")</f>
        <v>0</v>
      </c>
      <c r="P357" s="0" t="n">
        <f aca="false">IF(AND(ISNUMBER($BW357),ISNUMBER($BX357)),MIN(1,MAX(0,($BX357-2018+1)/($BX357-$BW357+1))),"")</f>
        <v>0</v>
      </c>
      <c r="Q357" s="0" t="n">
        <f aca="false">IF(AND(ISNUMBER($BW357),ISNUMBER($BX357)),MIN(1,MAX(0,($BX357-2019+1)/($BX357-$BW357+1))),"")</f>
        <v>0</v>
      </c>
      <c r="R357" s="0" t="n">
        <f aca="false">IF(AND(ISNUMBER($BW357),ISNUMBER($BX357)),MIN(1,MAX(0,($BX357-2016+1)/($BX357-$BW357+1))),"")</f>
        <v>0</v>
      </c>
      <c r="S357" s="0" t="n">
        <f aca="false">IF($L357&lt;&gt;"",IF($L357&gt;=2015.5,1,0),"")</f>
        <v>0</v>
      </c>
      <c r="T357" s="0" t="n">
        <f aca="false">IF($L357&lt;&gt;"",IF($L357&gt;=2016,1,0),"")</f>
        <v>0</v>
      </c>
      <c r="U357" s="0" t="n">
        <f aca="false">IF(ISNUMBER($BX357),IF($BX357&gt;=2016,1,0),"")</f>
        <v>0</v>
      </c>
      <c r="V357" s="0" t="n">
        <f aca="false">IF(ISNUMBER($BW357),IF($BW357&gt;=2016,1,0),"")</f>
        <v>0</v>
      </c>
      <c r="W357" s="0" t="str">
        <f aca="false">IF(AND(ISNUMBER($BW357),ISNUMBER($BX357)),IF($BW357&gt;=2016,"post-only",IF($BX357&lt;2016,"pre-only","mixed")),"")</f>
        <v>pre-only</v>
      </c>
      <c r="X357" s="0" t="n">
        <f aca="false">IF(AND(ISNUMBER($BW357),ISNUMBER($BX357)),MIN(1,MAX(0,($BX357-2017+1)/($BX357-$BW357+1))),"")</f>
        <v>0</v>
      </c>
      <c r="Y357" s="0" t="n">
        <f aca="false">IF(AND(ISNUMBER($BW357),ISNUMBER($BX357)),MIN(1,MAX(0,($BX357-2018+1)/($BX357-$BW357+1))),"")</f>
        <v>0</v>
      </c>
      <c r="Z357" s="0" t="n">
        <f aca="false">IF(AND(ISNUMBER($BW357),ISNUMBER($BX357)),MIN(1,MAX(0,($BX357-2019+1)/($BX357-$BW357+1))),"")</f>
        <v>0</v>
      </c>
      <c r="AA357" s="0" t="n">
        <f aca="false">IF(ISNUMBER($BX357),IF($BX357&gt;=2017,1,0),"")</f>
        <v>0</v>
      </c>
      <c r="AB357" s="0" t="n">
        <f aca="false">IF(ISNUMBER($BX357),IF($BX357&gt;=2018,1,0),"")</f>
        <v>0</v>
      </c>
      <c r="AC357" s="0" t="n">
        <f aca="false">IF(ISNUMBER($BX357),IF($BX357&gt;=2019,1,0),"")</f>
        <v>0</v>
      </c>
      <c r="AD357" s="0" t="n">
        <f aca="false">IF($L357&lt;&gt;"",IF($L357&gt;2013,1,0),"")</f>
        <v>0</v>
      </c>
      <c r="AE357" s="0" t="n">
        <f aca="false">IF($L357&lt;&gt;"",1+IF($L357&gt;2011,1,0)+IF($L357&gt;2014,1,0),"")</f>
        <v>1</v>
      </c>
      <c r="AF357" s="0" t="s">
        <v>310</v>
      </c>
      <c r="AG357" s="0" t="s">
        <v>88</v>
      </c>
      <c r="AH357" s="0" t="s">
        <v>89</v>
      </c>
      <c r="AI357" s="0" t="s">
        <v>334</v>
      </c>
      <c r="AJ357" s="0" t="s">
        <v>334</v>
      </c>
      <c r="AK357" s="0" t="str">
        <f aca="false">IF(AND($CF357&lt;&gt;"",IFERROR(INDEX(subsample_country_map!$B:$B,MATCH($CF357,subsample_country_map!$A:$A,0)),"")&lt;&gt;""),INDEX(subsample_country_map!$B:$B,MATCH($CF357,subsample_country_map!$A:$A,0)),INDEX(lookup!$AA:$AA,MATCH($A357,lookup!$A:$A,0)))</f>
        <v>1_US</v>
      </c>
      <c r="AL357" s="0" t="str">
        <f aca="false">IF(AND($CF357&lt;&gt;"",IFERROR(INDEX(subsample_country_map!$C:$C,MATCH($CF357,subsample_country_map!$A:$A,0)),"")&lt;&gt;""),INDEX(subsample_country_map!$C:$C,MATCH($CF357,subsample_country_map!$A:$A,0)),INDEX(lookup!$AB:$AB,MATCH($A357,lookup!$A:$A,0)))</f>
        <v>1_developed</v>
      </c>
      <c r="AM357" s="0" t="str">
        <f aca="false">IF(AND($CF357&lt;&gt;"",IFERROR(INDEX(subsample_country_map!$D:$D,MATCH($CF357,subsample_country_map!$A:$A,0)),"")&lt;&gt;""),INDEX(subsample_country_map!$D:$D,MATCH($CF357,subsample_country_map!$A:$A,0)),INDEX(lookup!$AC:$AC,MATCH($A357,lookup!$A:$A,0)))</f>
        <v>1_western</v>
      </c>
      <c r="AN357" s="0" t="str">
        <f aca="false">IF(AND($CF357&lt;&gt;"",IFERROR(INDEX(subsample_country_map!$E:$E,MATCH($CF357,subsample_country_map!$A:$A,0)),"")&lt;&gt;""),INDEX(subsample_country_map!$E:$E,MATCH($CF357,subsample_country_map!$A:$A,0)),INDEX(lookup!$AD:$AD,MATCH($A357,lookup!$A:$A,0)))</f>
        <v>1_common law</v>
      </c>
      <c r="AO357" s="0" t="str">
        <f aca="false">INDEX(lookup!$Y:$Y,MATCH($A357,lookup!$A:$A,0))</f>
        <v>1_not published</v>
      </c>
      <c r="AP357" s="0" t="str">
        <f aca="false">INDEX(lookup!$Z:$Z,MATCH($A357,lookup!$A:$A,0))</f>
        <v>99_NCE</v>
      </c>
      <c r="AQ357" s="0" t="str">
        <f aca="false">INDEX(lookup!$W:$W,MATCH($A357,lookup!$A:$A,0))</f>
        <v>1_fin/acc/econ</v>
      </c>
      <c r="AS357" s="0" t="s">
        <v>91</v>
      </c>
      <c r="AT357" s="0" t="s">
        <v>111</v>
      </c>
      <c r="AU357" s="0" t="s">
        <v>311</v>
      </c>
      <c r="AV357" s="0" t="s">
        <v>1375</v>
      </c>
      <c r="AX357" s="0" t="s">
        <v>1376</v>
      </c>
      <c r="BA357" s="0" t="n">
        <v>1674</v>
      </c>
      <c r="BB357" s="0" t="s">
        <v>95</v>
      </c>
      <c r="BC357" s="0" t="s">
        <v>868</v>
      </c>
      <c r="BD357" s="0" t="s">
        <v>33</v>
      </c>
      <c r="BE357" s="0" t="s">
        <v>98</v>
      </c>
      <c r="BI357" s="0" t="s">
        <v>675</v>
      </c>
      <c r="BJ357" s="0" t="s">
        <v>987</v>
      </c>
      <c r="BK357" s="0" t="s">
        <v>676</v>
      </c>
      <c r="BL357" s="0" t="s">
        <v>1377</v>
      </c>
      <c r="BM357" s="0" t="s">
        <v>961</v>
      </c>
      <c r="BN357" s="0" t="s">
        <v>929</v>
      </c>
      <c r="BO357" s="0" t="s">
        <v>769</v>
      </c>
      <c r="BP357" s="0" t="s">
        <v>904</v>
      </c>
      <c r="BQ357" s="0" t="s">
        <v>127</v>
      </c>
      <c r="BT357" s="0" t="n">
        <v>0</v>
      </c>
      <c r="BU357" s="0" t="s">
        <v>911</v>
      </c>
      <c r="BW357" s="0" t="n">
        <v>1995</v>
      </c>
      <c r="BX357" s="0" t="n">
        <v>2006</v>
      </c>
      <c r="BY357" s="0" t="s">
        <v>912</v>
      </c>
      <c r="BZ357" s="0" t="n">
        <v>2000.5</v>
      </c>
      <c r="CA357" s="0" t="n">
        <v>0</v>
      </c>
      <c r="CB357" s="0" t="n">
        <v>0</v>
      </c>
      <c r="CC357" s="0" t="n">
        <v>0</v>
      </c>
      <c r="CD357" s="0" t="n">
        <v>-0.0420264671881054</v>
      </c>
      <c r="CE357" s="0" t="n">
        <v>1</v>
      </c>
    </row>
    <row r="358" customFormat="false" ht="15" hidden="false" customHeight="false" outlineLevel="0" collapsed="false">
      <c r="A358" s="0" t="s">
        <v>904</v>
      </c>
      <c r="B358" s="0" t="n">
        <v>1663</v>
      </c>
      <c r="C358" s="0" t="n">
        <v>-0.0258989666652595</v>
      </c>
      <c r="D358" s="0" t="n">
        <v>1674</v>
      </c>
      <c r="E358" s="0" t="n">
        <f aca="false">IF(ISNUMBER($BA358),$BA358,IF(AND(ISNUMBER($D358),ISNUMBER($BW358),ISNUMBER($BX358)),$D358*($BX358-$BW358+1),""))</f>
        <v>1674</v>
      </c>
      <c r="H358" s="0" t="s">
        <v>118</v>
      </c>
      <c r="I358" s="0" t="s">
        <v>119</v>
      </c>
      <c r="J358" s="0" t="n">
        <f aca="false">IF($BW358&lt;&gt;"",$BW358,"")</f>
        <v>1995</v>
      </c>
      <c r="K358" s="0" t="n">
        <f aca="false">IF($BX358&lt;&gt;"",$BX358,"")</f>
        <v>2006</v>
      </c>
      <c r="L358" s="0" t="n">
        <f aca="false">IF(AND(ISNUMBER($BW358),ISNUMBER($BX358)),($BW358+$BX358)/2,"")</f>
        <v>2000.5</v>
      </c>
      <c r="M358" s="0" t="n">
        <f aca="false">IF($L358&lt;&gt;"",$L358,"")</f>
        <v>2000.5</v>
      </c>
      <c r="N358" s="0" t="n">
        <f aca="false">IF(AND(ISNUMBER($BW358),ISNUMBER($BX358)),MIN(1,MAX(0,($BX358-2016+1)/($BX358-$BW358+1))),"")</f>
        <v>0</v>
      </c>
      <c r="O358" s="0" t="n">
        <f aca="false">IF(AND(ISNUMBER($BW358),ISNUMBER($BX358)),MIN(1,MAX(0,($BX358-2017+1)/($BX358-$BW358+1))),"")</f>
        <v>0</v>
      </c>
      <c r="P358" s="0" t="n">
        <f aca="false">IF(AND(ISNUMBER($BW358),ISNUMBER($BX358)),MIN(1,MAX(0,($BX358-2018+1)/($BX358-$BW358+1))),"")</f>
        <v>0</v>
      </c>
      <c r="Q358" s="0" t="n">
        <f aca="false">IF(AND(ISNUMBER($BW358),ISNUMBER($BX358)),MIN(1,MAX(0,($BX358-2019+1)/($BX358-$BW358+1))),"")</f>
        <v>0</v>
      </c>
      <c r="R358" s="0" t="n">
        <f aca="false">IF(AND(ISNUMBER($BW358),ISNUMBER($BX358)),MIN(1,MAX(0,($BX358-2016+1)/($BX358-$BW358+1))),"")</f>
        <v>0</v>
      </c>
      <c r="S358" s="0" t="n">
        <f aca="false">IF($L358&lt;&gt;"",IF($L358&gt;=2015.5,1,0),"")</f>
        <v>0</v>
      </c>
      <c r="T358" s="0" t="n">
        <f aca="false">IF($L358&lt;&gt;"",IF($L358&gt;=2016,1,0),"")</f>
        <v>0</v>
      </c>
      <c r="U358" s="0" t="n">
        <f aca="false">IF(ISNUMBER($BX358),IF($BX358&gt;=2016,1,0),"")</f>
        <v>0</v>
      </c>
      <c r="V358" s="0" t="n">
        <f aca="false">IF(ISNUMBER($BW358),IF($BW358&gt;=2016,1,0),"")</f>
        <v>0</v>
      </c>
      <c r="W358" s="0" t="str">
        <f aca="false">IF(AND(ISNUMBER($BW358),ISNUMBER($BX358)),IF($BW358&gt;=2016,"post-only",IF($BX358&lt;2016,"pre-only","mixed")),"")</f>
        <v>pre-only</v>
      </c>
      <c r="X358" s="0" t="n">
        <f aca="false">IF(AND(ISNUMBER($BW358),ISNUMBER($BX358)),MIN(1,MAX(0,($BX358-2017+1)/($BX358-$BW358+1))),"")</f>
        <v>0</v>
      </c>
      <c r="Y358" s="0" t="n">
        <f aca="false">IF(AND(ISNUMBER($BW358),ISNUMBER($BX358)),MIN(1,MAX(0,($BX358-2018+1)/($BX358-$BW358+1))),"")</f>
        <v>0</v>
      </c>
      <c r="Z358" s="0" t="n">
        <f aca="false">IF(AND(ISNUMBER($BW358),ISNUMBER($BX358)),MIN(1,MAX(0,($BX358-2019+1)/($BX358-$BW358+1))),"")</f>
        <v>0</v>
      </c>
      <c r="AA358" s="0" t="n">
        <f aca="false">IF(ISNUMBER($BX358),IF($BX358&gt;=2017,1,0),"")</f>
        <v>0</v>
      </c>
      <c r="AB358" s="0" t="n">
        <f aca="false">IF(ISNUMBER($BX358),IF($BX358&gt;=2018,1,0),"")</f>
        <v>0</v>
      </c>
      <c r="AC358" s="0" t="n">
        <f aca="false">IF(ISNUMBER($BX358),IF($BX358&gt;=2019,1,0),"")</f>
        <v>0</v>
      </c>
      <c r="AD358" s="0" t="n">
        <f aca="false">IF($L358&lt;&gt;"",IF($L358&gt;2013,1,0),"")</f>
        <v>0</v>
      </c>
      <c r="AE358" s="0" t="n">
        <f aca="false">IF($L358&lt;&gt;"",1+IF($L358&gt;2011,1,0)+IF($L358&gt;2014,1,0),"")</f>
        <v>1</v>
      </c>
      <c r="AF358" s="0" t="s">
        <v>310</v>
      </c>
      <c r="AG358" s="0" t="s">
        <v>88</v>
      </c>
      <c r="AH358" s="0" t="s">
        <v>89</v>
      </c>
      <c r="AI358" s="0" t="s">
        <v>334</v>
      </c>
      <c r="AJ358" s="0" t="s">
        <v>334</v>
      </c>
      <c r="AK358" s="0" t="str">
        <f aca="false">IF(AND($CF358&lt;&gt;"",IFERROR(INDEX(subsample_country_map!$B:$B,MATCH($CF358,subsample_country_map!$A:$A,0)),"")&lt;&gt;""),INDEX(subsample_country_map!$B:$B,MATCH($CF358,subsample_country_map!$A:$A,0)),INDEX(lookup!$AA:$AA,MATCH($A358,lookup!$A:$A,0)))</f>
        <v>1_US</v>
      </c>
      <c r="AL358" s="0" t="str">
        <f aca="false">IF(AND($CF358&lt;&gt;"",IFERROR(INDEX(subsample_country_map!$C:$C,MATCH($CF358,subsample_country_map!$A:$A,0)),"")&lt;&gt;""),INDEX(subsample_country_map!$C:$C,MATCH($CF358,subsample_country_map!$A:$A,0)),INDEX(lookup!$AB:$AB,MATCH($A358,lookup!$A:$A,0)))</f>
        <v>1_developed</v>
      </c>
      <c r="AM358" s="0" t="str">
        <f aca="false">IF(AND($CF358&lt;&gt;"",IFERROR(INDEX(subsample_country_map!$D:$D,MATCH($CF358,subsample_country_map!$A:$A,0)),"")&lt;&gt;""),INDEX(subsample_country_map!$D:$D,MATCH($CF358,subsample_country_map!$A:$A,0)),INDEX(lookup!$AC:$AC,MATCH($A358,lookup!$A:$A,0)))</f>
        <v>1_western</v>
      </c>
      <c r="AN358" s="0" t="str">
        <f aca="false">IF(AND($CF358&lt;&gt;"",IFERROR(INDEX(subsample_country_map!$E:$E,MATCH($CF358,subsample_country_map!$A:$A,0)),"")&lt;&gt;""),INDEX(subsample_country_map!$E:$E,MATCH($CF358,subsample_country_map!$A:$A,0)),INDEX(lookup!$AD:$AD,MATCH($A358,lookup!$A:$A,0)))</f>
        <v>1_common law</v>
      </c>
      <c r="AO358" s="0" t="str">
        <f aca="false">INDEX(lookup!$Y:$Y,MATCH($A358,lookup!$A:$A,0))</f>
        <v>1_not published</v>
      </c>
      <c r="AP358" s="0" t="str">
        <f aca="false">INDEX(lookup!$Z:$Z,MATCH($A358,lookup!$A:$A,0))</f>
        <v>99_NCE</v>
      </c>
      <c r="AQ358" s="0" t="str">
        <f aca="false">INDEX(lookup!$W:$W,MATCH($A358,lookup!$A:$A,0))</f>
        <v>1_fin/acc/econ</v>
      </c>
      <c r="AS358" s="0" t="s">
        <v>91</v>
      </c>
      <c r="AT358" s="0" t="s">
        <v>397</v>
      </c>
      <c r="AU358" s="0" t="s">
        <v>311</v>
      </c>
      <c r="AV358" s="0" t="s">
        <v>1378</v>
      </c>
      <c r="AX358" s="0" t="s">
        <v>1379</v>
      </c>
      <c r="BA358" s="0" t="n">
        <v>1674</v>
      </c>
      <c r="BB358" s="0" t="s">
        <v>95</v>
      </c>
      <c r="BC358" s="0" t="s">
        <v>868</v>
      </c>
      <c r="BD358" s="0" t="s">
        <v>33</v>
      </c>
      <c r="BE358" s="0" t="s">
        <v>98</v>
      </c>
      <c r="BI358" s="0" t="s">
        <v>675</v>
      </c>
      <c r="BJ358" s="0" t="s">
        <v>987</v>
      </c>
      <c r="BK358" s="0" t="s">
        <v>676</v>
      </c>
      <c r="BL358" s="0" t="s">
        <v>1380</v>
      </c>
      <c r="BM358" s="0" t="s">
        <v>965</v>
      </c>
      <c r="BN358" s="0" t="s">
        <v>929</v>
      </c>
      <c r="BO358" s="0" t="s">
        <v>769</v>
      </c>
      <c r="BP358" s="0" t="s">
        <v>904</v>
      </c>
      <c r="BQ358" s="0" t="s">
        <v>127</v>
      </c>
      <c r="BT358" s="0" t="n">
        <v>0</v>
      </c>
      <c r="BU358" s="0" t="s">
        <v>911</v>
      </c>
      <c r="BW358" s="0" t="n">
        <v>1995</v>
      </c>
      <c r="BX358" s="0" t="n">
        <v>2006</v>
      </c>
      <c r="BY358" s="0" t="s">
        <v>912</v>
      </c>
      <c r="BZ358" s="0" t="n">
        <v>2000.5</v>
      </c>
      <c r="CA358" s="0" t="n">
        <v>0</v>
      </c>
      <c r="CB358" s="0" t="n">
        <v>0</v>
      </c>
      <c r="CC358" s="0" t="n">
        <v>0</v>
      </c>
      <c r="CD358" s="0" t="n">
        <v>-0.0259047596300292</v>
      </c>
      <c r="CE358" s="0" t="n">
        <v>1</v>
      </c>
    </row>
    <row r="359" customFormat="false" ht="15" hidden="false" customHeight="false" outlineLevel="0" collapsed="false">
      <c r="A359" s="0" t="s">
        <v>904</v>
      </c>
      <c r="B359" s="0" t="n">
        <v>1664</v>
      </c>
      <c r="C359" s="0" t="n">
        <v>-0.0256547983665839</v>
      </c>
      <c r="D359" s="0" t="n">
        <v>1674</v>
      </c>
      <c r="E359" s="0" t="n">
        <f aca="false">IF(ISNUMBER($BA359),$BA359,IF(AND(ISNUMBER($D359),ISNUMBER($BW359),ISNUMBER($BX359)),$D359*($BX359-$BW359+1),""))</f>
        <v>1674</v>
      </c>
      <c r="H359" s="0" t="s">
        <v>118</v>
      </c>
      <c r="I359" s="0" t="s">
        <v>119</v>
      </c>
      <c r="J359" s="0" t="n">
        <f aca="false">IF($BW359&lt;&gt;"",$BW359,"")</f>
        <v>1995</v>
      </c>
      <c r="K359" s="0" t="n">
        <f aca="false">IF($BX359&lt;&gt;"",$BX359,"")</f>
        <v>2006</v>
      </c>
      <c r="L359" s="0" t="n">
        <f aca="false">IF(AND(ISNUMBER($BW359),ISNUMBER($BX359)),($BW359+$BX359)/2,"")</f>
        <v>2000.5</v>
      </c>
      <c r="M359" s="0" t="n">
        <f aca="false">IF($L359&lt;&gt;"",$L359,"")</f>
        <v>2000.5</v>
      </c>
      <c r="N359" s="0" t="n">
        <f aca="false">IF(AND(ISNUMBER($BW359),ISNUMBER($BX359)),MIN(1,MAX(0,($BX359-2016+1)/($BX359-$BW359+1))),"")</f>
        <v>0</v>
      </c>
      <c r="O359" s="0" t="n">
        <f aca="false">IF(AND(ISNUMBER($BW359),ISNUMBER($BX359)),MIN(1,MAX(0,($BX359-2017+1)/($BX359-$BW359+1))),"")</f>
        <v>0</v>
      </c>
      <c r="P359" s="0" t="n">
        <f aca="false">IF(AND(ISNUMBER($BW359),ISNUMBER($BX359)),MIN(1,MAX(0,($BX359-2018+1)/($BX359-$BW359+1))),"")</f>
        <v>0</v>
      </c>
      <c r="Q359" s="0" t="n">
        <f aca="false">IF(AND(ISNUMBER($BW359),ISNUMBER($BX359)),MIN(1,MAX(0,($BX359-2019+1)/($BX359-$BW359+1))),"")</f>
        <v>0</v>
      </c>
      <c r="R359" s="0" t="n">
        <f aca="false">IF(AND(ISNUMBER($BW359),ISNUMBER($BX359)),MIN(1,MAX(0,($BX359-2016+1)/($BX359-$BW359+1))),"")</f>
        <v>0</v>
      </c>
      <c r="S359" s="0" t="n">
        <f aca="false">IF($L359&lt;&gt;"",IF($L359&gt;=2015.5,1,0),"")</f>
        <v>0</v>
      </c>
      <c r="T359" s="0" t="n">
        <f aca="false">IF($L359&lt;&gt;"",IF($L359&gt;=2016,1,0),"")</f>
        <v>0</v>
      </c>
      <c r="U359" s="0" t="n">
        <f aca="false">IF(ISNUMBER($BX359),IF($BX359&gt;=2016,1,0),"")</f>
        <v>0</v>
      </c>
      <c r="V359" s="0" t="n">
        <f aca="false">IF(ISNUMBER($BW359),IF($BW359&gt;=2016,1,0),"")</f>
        <v>0</v>
      </c>
      <c r="W359" s="0" t="str">
        <f aca="false">IF(AND(ISNUMBER($BW359),ISNUMBER($BX359)),IF($BW359&gt;=2016,"post-only",IF($BX359&lt;2016,"pre-only","mixed")),"")</f>
        <v>pre-only</v>
      </c>
      <c r="X359" s="0" t="n">
        <f aca="false">IF(AND(ISNUMBER($BW359),ISNUMBER($BX359)),MIN(1,MAX(0,($BX359-2017+1)/($BX359-$BW359+1))),"")</f>
        <v>0</v>
      </c>
      <c r="Y359" s="0" t="n">
        <f aca="false">IF(AND(ISNUMBER($BW359),ISNUMBER($BX359)),MIN(1,MAX(0,($BX359-2018+1)/($BX359-$BW359+1))),"")</f>
        <v>0</v>
      </c>
      <c r="Z359" s="0" t="n">
        <f aca="false">IF(AND(ISNUMBER($BW359),ISNUMBER($BX359)),MIN(1,MAX(0,($BX359-2019+1)/($BX359-$BW359+1))),"")</f>
        <v>0</v>
      </c>
      <c r="AA359" s="0" t="n">
        <f aca="false">IF(ISNUMBER($BX359),IF($BX359&gt;=2017,1,0),"")</f>
        <v>0</v>
      </c>
      <c r="AB359" s="0" t="n">
        <f aca="false">IF(ISNUMBER($BX359),IF($BX359&gt;=2018,1,0),"")</f>
        <v>0</v>
      </c>
      <c r="AC359" s="0" t="n">
        <f aca="false">IF(ISNUMBER($BX359),IF($BX359&gt;=2019,1,0),"")</f>
        <v>0</v>
      </c>
      <c r="AD359" s="0" t="n">
        <f aca="false">IF($L359&lt;&gt;"",IF($L359&gt;2013,1,0),"")</f>
        <v>0</v>
      </c>
      <c r="AE359" s="0" t="n">
        <f aca="false">IF($L359&lt;&gt;"",1+IF($L359&gt;2011,1,0)+IF($L359&gt;2014,1,0),"")</f>
        <v>1</v>
      </c>
      <c r="AF359" s="0" t="s">
        <v>310</v>
      </c>
      <c r="AG359" s="0" t="s">
        <v>88</v>
      </c>
      <c r="AH359" s="0" t="s">
        <v>89</v>
      </c>
      <c r="AI359" s="0" t="s">
        <v>334</v>
      </c>
      <c r="AJ359" s="0" t="s">
        <v>334</v>
      </c>
      <c r="AK359" s="0" t="str">
        <f aca="false">IF(AND($CF359&lt;&gt;"",IFERROR(INDEX(subsample_country_map!$B:$B,MATCH($CF359,subsample_country_map!$A:$A,0)),"")&lt;&gt;""),INDEX(subsample_country_map!$B:$B,MATCH($CF359,subsample_country_map!$A:$A,0)),INDEX(lookup!$AA:$AA,MATCH($A359,lookup!$A:$A,0)))</f>
        <v>1_US</v>
      </c>
      <c r="AL359" s="0" t="str">
        <f aca="false">IF(AND($CF359&lt;&gt;"",IFERROR(INDEX(subsample_country_map!$C:$C,MATCH($CF359,subsample_country_map!$A:$A,0)),"")&lt;&gt;""),INDEX(subsample_country_map!$C:$C,MATCH($CF359,subsample_country_map!$A:$A,0)),INDEX(lookup!$AB:$AB,MATCH($A359,lookup!$A:$A,0)))</f>
        <v>1_developed</v>
      </c>
      <c r="AM359" s="0" t="str">
        <f aca="false">IF(AND($CF359&lt;&gt;"",IFERROR(INDEX(subsample_country_map!$D:$D,MATCH($CF359,subsample_country_map!$A:$A,0)),"")&lt;&gt;""),INDEX(subsample_country_map!$D:$D,MATCH($CF359,subsample_country_map!$A:$A,0)),INDEX(lookup!$AC:$AC,MATCH($A359,lookup!$A:$A,0)))</f>
        <v>1_western</v>
      </c>
      <c r="AN359" s="0" t="str">
        <f aca="false">IF(AND($CF359&lt;&gt;"",IFERROR(INDEX(subsample_country_map!$E:$E,MATCH($CF359,subsample_country_map!$A:$A,0)),"")&lt;&gt;""),INDEX(subsample_country_map!$E:$E,MATCH($CF359,subsample_country_map!$A:$A,0)),INDEX(lookup!$AD:$AD,MATCH($A359,lookup!$A:$A,0)))</f>
        <v>1_common law</v>
      </c>
      <c r="AO359" s="0" t="str">
        <f aca="false">INDEX(lookup!$Y:$Y,MATCH($A359,lookup!$A:$A,0))</f>
        <v>1_not published</v>
      </c>
      <c r="AP359" s="0" t="str">
        <f aca="false">INDEX(lookup!$Z:$Z,MATCH($A359,lookup!$A:$A,0))</f>
        <v>99_NCE</v>
      </c>
      <c r="AQ359" s="0" t="str">
        <f aca="false">INDEX(lookup!$W:$W,MATCH($A359,lookup!$A:$A,0))</f>
        <v>1_fin/acc/econ</v>
      </c>
      <c r="AS359" s="0" t="s">
        <v>91</v>
      </c>
      <c r="AT359" s="0" t="s">
        <v>397</v>
      </c>
      <c r="AU359" s="0" t="s">
        <v>311</v>
      </c>
      <c r="AV359" s="0" t="s">
        <v>1381</v>
      </c>
      <c r="AX359" s="0" t="s">
        <v>1296</v>
      </c>
      <c r="BA359" s="0" t="n">
        <v>1674</v>
      </c>
      <c r="BB359" s="0" t="s">
        <v>95</v>
      </c>
      <c r="BC359" s="0" t="s">
        <v>868</v>
      </c>
      <c r="BD359" s="0" t="s">
        <v>33</v>
      </c>
      <c r="BE359" s="0" t="s">
        <v>98</v>
      </c>
      <c r="BI359" s="0" t="s">
        <v>675</v>
      </c>
      <c r="BJ359" s="0" t="s">
        <v>987</v>
      </c>
      <c r="BK359" s="0" t="s">
        <v>676</v>
      </c>
      <c r="BL359" s="0" t="s">
        <v>1382</v>
      </c>
      <c r="BM359" s="0" t="s">
        <v>969</v>
      </c>
      <c r="BN359" s="0" t="s">
        <v>929</v>
      </c>
      <c r="BO359" s="0" t="s">
        <v>769</v>
      </c>
      <c r="BP359" s="0" t="s">
        <v>904</v>
      </c>
      <c r="BQ359" s="0" t="s">
        <v>127</v>
      </c>
      <c r="BT359" s="0" t="n">
        <v>0</v>
      </c>
      <c r="BU359" s="0" t="s">
        <v>911</v>
      </c>
      <c r="BW359" s="0" t="n">
        <v>1995</v>
      </c>
      <c r="BX359" s="0" t="n">
        <v>2006</v>
      </c>
      <c r="BY359" s="0" t="s">
        <v>912</v>
      </c>
      <c r="BZ359" s="0" t="n">
        <v>2000.5</v>
      </c>
      <c r="CA359" s="0" t="n">
        <v>0</v>
      </c>
      <c r="CB359" s="0" t="n">
        <v>0</v>
      </c>
      <c r="CC359" s="0" t="n">
        <v>0</v>
      </c>
      <c r="CD359" s="0" t="n">
        <v>-0.0256604289852083</v>
      </c>
      <c r="CE359" s="0" t="n">
        <v>1</v>
      </c>
    </row>
    <row r="360" customFormat="false" ht="15" hidden="false" customHeight="false" outlineLevel="0" collapsed="false">
      <c r="A360" s="0" t="s">
        <v>904</v>
      </c>
      <c r="B360" s="0" t="n">
        <v>1665</v>
      </c>
      <c r="C360" s="0" t="n">
        <v>-0.0251664480380691</v>
      </c>
      <c r="D360" s="0" t="n">
        <v>1674</v>
      </c>
      <c r="E360" s="0" t="n">
        <f aca="false">IF(ISNUMBER($BA360),$BA360,IF(AND(ISNUMBER($D360),ISNUMBER($BW360),ISNUMBER($BX360)),$D360*($BX360-$BW360+1),""))</f>
        <v>1674</v>
      </c>
      <c r="H360" s="0" t="s">
        <v>118</v>
      </c>
      <c r="I360" s="0" t="s">
        <v>119</v>
      </c>
      <c r="J360" s="0" t="n">
        <f aca="false">IF($BW360&lt;&gt;"",$BW360,"")</f>
        <v>1995</v>
      </c>
      <c r="K360" s="0" t="n">
        <f aca="false">IF($BX360&lt;&gt;"",$BX360,"")</f>
        <v>2006</v>
      </c>
      <c r="L360" s="0" t="n">
        <f aca="false">IF(AND(ISNUMBER($BW360),ISNUMBER($BX360)),($BW360+$BX360)/2,"")</f>
        <v>2000.5</v>
      </c>
      <c r="M360" s="0" t="n">
        <f aca="false">IF($L360&lt;&gt;"",$L360,"")</f>
        <v>2000.5</v>
      </c>
      <c r="N360" s="0" t="n">
        <f aca="false">IF(AND(ISNUMBER($BW360),ISNUMBER($BX360)),MIN(1,MAX(0,($BX360-2016+1)/($BX360-$BW360+1))),"")</f>
        <v>0</v>
      </c>
      <c r="O360" s="0" t="n">
        <f aca="false">IF(AND(ISNUMBER($BW360),ISNUMBER($BX360)),MIN(1,MAX(0,($BX360-2017+1)/($BX360-$BW360+1))),"")</f>
        <v>0</v>
      </c>
      <c r="P360" s="0" t="n">
        <f aca="false">IF(AND(ISNUMBER($BW360),ISNUMBER($BX360)),MIN(1,MAX(0,($BX360-2018+1)/($BX360-$BW360+1))),"")</f>
        <v>0</v>
      </c>
      <c r="Q360" s="0" t="n">
        <f aca="false">IF(AND(ISNUMBER($BW360),ISNUMBER($BX360)),MIN(1,MAX(0,($BX360-2019+1)/($BX360-$BW360+1))),"")</f>
        <v>0</v>
      </c>
      <c r="R360" s="0" t="n">
        <f aca="false">IF(AND(ISNUMBER($BW360),ISNUMBER($BX360)),MIN(1,MAX(0,($BX360-2016+1)/($BX360-$BW360+1))),"")</f>
        <v>0</v>
      </c>
      <c r="S360" s="0" t="n">
        <f aca="false">IF($L360&lt;&gt;"",IF($L360&gt;=2015.5,1,0),"")</f>
        <v>0</v>
      </c>
      <c r="T360" s="0" t="n">
        <f aca="false">IF($L360&lt;&gt;"",IF($L360&gt;=2016,1,0),"")</f>
        <v>0</v>
      </c>
      <c r="U360" s="0" t="n">
        <f aca="false">IF(ISNUMBER($BX360),IF($BX360&gt;=2016,1,0),"")</f>
        <v>0</v>
      </c>
      <c r="V360" s="0" t="n">
        <f aca="false">IF(ISNUMBER($BW360),IF($BW360&gt;=2016,1,0),"")</f>
        <v>0</v>
      </c>
      <c r="W360" s="0" t="str">
        <f aca="false">IF(AND(ISNUMBER($BW360),ISNUMBER($BX360)),IF($BW360&gt;=2016,"post-only",IF($BX360&lt;2016,"pre-only","mixed")),"")</f>
        <v>pre-only</v>
      </c>
      <c r="X360" s="0" t="n">
        <f aca="false">IF(AND(ISNUMBER($BW360),ISNUMBER($BX360)),MIN(1,MAX(0,($BX360-2017+1)/($BX360-$BW360+1))),"")</f>
        <v>0</v>
      </c>
      <c r="Y360" s="0" t="n">
        <f aca="false">IF(AND(ISNUMBER($BW360),ISNUMBER($BX360)),MIN(1,MAX(0,($BX360-2018+1)/($BX360-$BW360+1))),"")</f>
        <v>0</v>
      </c>
      <c r="Z360" s="0" t="n">
        <f aca="false">IF(AND(ISNUMBER($BW360),ISNUMBER($BX360)),MIN(1,MAX(0,($BX360-2019+1)/($BX360-$BW360+1))),"")</f>
        <v>0</v>
      </c>
      <c r="AA360" s="0" t="n">
        <f aca="false">IF(ISNUMBER($BX360),IF($BX360&gt;=2017,1,0),"")</f>
        <v>0</v>
      </c>
      <c r="AB360" s="0" t="n">
        <f aca="false">IF(ISNUMBER($BX360),IF($BX360&gt;=2018,1,0),"")</f>
        <v>0</v>
      </c>
      <c r="AC360" s="0" t="n">
        <f aca="false">IF(ISNUMBER($BX360),IF($BX360&gt;=2019,1,0),"")</f>
        <v>0</v>
      </c>
      <c r="AD360" s="0" t="n">
        <f aca="false">IF($L360&lt;&gt;"",IF($L360&gt;2013,1,0),"")</f>
        <v>0</v>
      </c>
      <c r="AE360" s="0" t="n">
        <f aca="false">IF($L360&lt;&gt;"",1+IF($L360&gt;2011,1,0)+IF($L360&gt;2014,1,0),"")</f>
        <v>1</v>
      </c>
      <c r="AF360" s="0" t="s">
        <v>310</v>
      </c>
      <c r="AG360" s="0" t="s">
        <v>88</v>
      </c>
      <c r="AH360" s="0" t="s">
        <v>89</v>
      </c>
      <c r="AI360" s="0" t="s">
        <v>334</v>
      </c>
      <c r="AJ360" s="0" t="s">
        <v>334</v>
      </c>
      <c r="AK360" s="0" t="str">
        <f aca="false">IF(AND($CF360&lt;&gt;"",IFERROR(INDEX(subsample_country_map!$B:$B,MATCH($CF360,subsample_country_map!$A:$A,0)),"")&lt;&gt;""),INDEX(subsample_country_map!$B:$B,MATCH($CF360,subsample_country_map!$A:$A,0)),INDEX(lookup!$AA:$AA,MATCH($A360,lookup!$A:$A,0)))</f>
        <v>1_US</v>
      </c>
      <c r="AL360" s="0" t="str">
        <f aca="false">IF(AND($CF360&lt;&gt;"",IFERROR(INDEX(subsample_country_map!$C:$C,MATCH($CF360,subsample_country_map!$A:$A,0)),"")&lt;&gt;""),INDEX(subsample_country_map!$C:$C,MATCH($CF360,subsample_country_map!$A:$A,0)),INDEX(lookup!$AB:$AB,MATCH($A360,lookup!$A:$A,0)))</f>
        <v>1_developed</v>
      </c>
      <c r="AM360" s="0" t="str">
        <f aca="false">IF(AND($CF360&lt;&gt;"",IFERROR(INDEX(subsample_country_map!$D:$D,MATCH($CF360,subsample_country_map!$A:$A,0)),"")&lt;&gt;""),INDEX(subsample_country_map!$D:$D,MATCH($CF360,subsample_country_map!$A:$A,0)),INDEX(lookup!$AC:$AC,MATCH($A360,lookup!$A:$A,0)))</f>
        <v>1_western</v>
      </c>
      <c r="AN360" s="0" t="str">
        <f aca="false">IF(AND($CF360&lt;&gt;"",IFERROR(INDEX(subsample_country_map!$E:$E,MATCH($CF360,subsample_country_map!$A:$A,0)),"")&lt;&gt;""),INDEX(subsample_country_map!$E:$E,MATCH($CF360,subsample_country_map!$A:$A,0)),INDEX(lookup!$AD:$AD,MATCH($A360,lookup!$A:$A,0)))</f>
        <v>1_common law</v>
      </c>
      <c r="AO360" s="0" t="str">
        <f aca="false">INDEX(lookup!$Y:$Y,MATCH($A360,lookup!$A:$A,0))</f>
        <v>1_not published</v>
      </c>
      <c r="AP360" s="0" t="str">
        <f aca="false">INDEX(lookup!$Z:$Z,MATCH($A360,lookup!$A:$A,0))</f>
        <v>99_NCE</v>
      </c>
      <c r="AQ360" s="0" t="str">
        <f aca="false">INDEX(lookup!$W:$W,MATCH($A360,lookup!$A:$A,0))</f>
        <v>1_fin/acc/econ</v>
      </c>
      <c r="AS360" s="0" t="s">
        <v>91</v>
      </c>
      <c r="AT360" s="0" t="s">
        <v>397</v>
      </c>
      <c r="AU360" s="0" t="s">
        <v>311</v>
      </c>
      <c r="AV360" s="0" t="s">
        <v>1383</v>
      </c>
      <c r="AX360" s="0" t="s">
        <v>1384</v>
      </c>
      <c r="BA360" s="0" t="n">
        <v>1674</v>
      </c>
      <c r="BB360" s="0" t="s">
        <v>95</v>
      </c>
      <c r="BC360" s="0" t="s">
        <v>868</v>
      </c>
      <c r="BD360" s="0" t="s">
        <v>33</v>
      </c>
      <c r="BE360" s="0" t="s">
        <v>98</v>
      </c>
      <c r="BI360" s="0" t="s">
        <v>675</v>
      </c>
      <c r="BJ360" s="0" t="s">
        <v>987</v>
      </c>
      <c r="BK360" s="0" t="s">
        <v>676</v>
      </c>
      <c r="BL360" s="0" t="s">
        <v>1385</v>
      </c>
      <c r="BM360" s="0" t="s">
        <v>973</v>
      </c>
      <c r="BN360" s="0" t="s">
        <v>929</v>
      </c>
      <c r="BO360" s="0" t="s">
        <v>769</v>
      </c>
      <c r="BP360" s="0" t="s">
        <v>904</v>
      </c>
      <c r="BQ360" s="0" t="s">
        <v>127</v>
      </c>
      <c r="BT360" s="0" t="n">
        <v>0</v>
      </c>
      <c r="BU360" s="0" t="s">
        <v>911</v>
      </c>
      <c r="BW360" s="0" t="n">
        <v>1995</v>
      </c>
      <c r="BX360" s="0" t="n">
        <v>2006</v>
      </c>
      <c r="BY360" s="0" t="s">
        <v>912</v>
      </c>
      <c r="BZ360" s="0" t="n">
        <v>2000.5</v>
      </c>
      <c r="CA360" s="0" t="n">
        <v>0</v>
      </c>
      <c r="CB360" s="0" t="n">
        <v>0</v>
      </c>
      <c r="CC360" s="0" t="n">
        <v>0</v>
      </c>
      <c r="CD360" s="0" t="n">
        <v>-0.0251717631155163</v>
      </c>
      <c r="CE360" s="0" t="n">
        <v>1</v>
      </c>
    </row>
    <row r="361" customFormat="false" ht="15" hidden="false" customHeight="false" outlineLevel="0" collapsed="false">
      <c r="A361" s="0" t="s">
        <v>904</v>
      </c>
      <c r="B361" s="0" t="n">
        <v>1666</v>
      </c>
      <c r="C361" s="0" t="n">
        <v>-0.00904286900353982</v>
      </c>
      <c r="D361" s="0" t="n">
        <v>1674</v>
      </c>
      <c r="E361" s="0" t="n">
        <f aca="false">IF(ISNUMBER($BA361),$BA361,IF(AND(ISNUMBER($D361),ISNUMBER($BW361),ISNUMBER($BX361)),$D361*($BX361-$BW361+1),""))</f>
        <v>1674</v>
      </c>
      <c r="H361" s="0" t="s">
        <v>118</v>
      </c>
      <c r="I361" s="0" t="s">
        <v>119</v>
      </c>
      <c r="J361" s="0" t="n">
        <f aca="false">IF($BW361&lt;&gt;"",$BW361,"")</f>
        <v>1995</v>
      </c>
      <c r="K361" s="0" t="n">
        <f aca="false">IF($BX361&lt;&gt;"",$BX361,"")</f>
        <v>2006</v>
      </c>
      <c r="L361" s="0" t="n">
        <f aca="false">IF(AND(ISNUMBER($BW361),ISNUMBER($BX361)),($BW361+$BX361)/2,"")</f>
        <v>2000.5</v>
      </c>
      <c r="M361" s="0" t="n">
        <f aca="false">IF($L361&lt;&gt;"",$L361,"")</f>
        <v>2000.5</v>
      </c>
      <c r="N361" s="0" t="n">
        <f aca="false">IF(AND(ISNUMBER($BW361),ISNUMBER($BX361)),MIN(1,MAX(0,($BX361-2016+1)/($BX361-$BW361+1))),"")</f>
        <v>0</v>
      </c>
      <c r="O361" s="0" t="n">
        <f aca="false">IF(AND(ISNUMBER($BW361),ISNUMBER($BX361)),MIN(1,MAX(0,($BX361-2017+1)/($BX361-$BW361+1))),"")</f>
        <v>0</v>
      </c>
      <c r="P361" s="0" t="n">
        <f aca="false">IF(AND(ISNUMBER($BW361),ISNUMBER($BX361)),MIN(1,MAX(0,($BX361-2018+1)/($BX361-$BW361+1))),"")</f>
        <v>0</v>
      </c>
      <c r="Q361" s="0" t="n">
        <f aca="false">IF(AND(ISNUMBER($BW361),ISNUMBER($BX361)),MIN(1,MAX(0,($BX361-2019+1)/($BX361-$BW361+1))),"")</f>
        <v>0</v>
      </c>
      <c r="R361" s="0" t="n">
        <f aca="false">IF(AND(ISNUMBER($BW361),ISNUMBER($BX361)),MIN(1,MAX(0,($BX361-2016+1)/($BX361-$BW361+1))),"")</f>
        <v>0</v>
      </c>
      <c r="S361" s="0" t="n">
        <f aca="false">IF($L361&lt;&gt;"",IF($L361&gt;=2015.5,1,0),"")</f>
        <v>0</v>
      </c>
      <c r="T361" s="0" t="n">
        <f aca="false">IF($L361&lt;&gt;"",IF($L361&gt;=2016,1,0),"")</f>
        <v>0</v>
      </c>
      <c r="U361" s="0" t="n">
        <f aca="false">IF(ISNUMBER($BX361),IF($BX361&gt;=2016,1,0),"")</f>
        <v>0</v>
      </c>
      <c r="V361" s="0" t="n">
        <f aca="false">IF(ISNUMBER($BW361),IF($BW361&gt;=2016,1,0),"")</f>
        <v>0</v>
      </c>
      <c r="W361" s="0" t="str">
        <f aca="false">IF(AND(ISNUMBER($BW361),ISNUMBER($BX361)),IF($BW361&gt;=2016,"post-only",IF($BX361&lt;2016,"pre-only","mixed")),"")</f>
        <v>pre-only</v>
      </c>
      <c r="X361" s="0" t="n">
        <f aca="false">IF(AND(ISNUMBER($BW361),ISNUMBER($BX361)),MIN(1,MAX(0,($BX361-2017+1)/($BX361-$BW361+1))),"")</f>
        <v>0</v>
      </c>
      <c r="Y361" s="0" t="n">
        <f aca="false">IF(AND(ISNUMBER($BW361),ISNUMBER($BX361)),MIN(1,MAX(0,($BX361-2018+1)/($BX361-$BW361+1))),"")</f>
        <v>0</v>
      </c>
      <c r="Z361" s="0" t="n">
        <f aca="false">IF(AND(ISNUMBER($BW361),ISNUMBER($BX361)),MIN(1,MAX(0,($BX361-2019+1)/($BX361-$BW361+1))),"")</f>
        <v>0</v>
      </c>
      <c r="AA361" s="0" t="n">
        <f aca="false">IF(ISNUMBER($BX361),IF($BX361&gt;=2017,1,0),"")</f>
        <v>0</v>
      </c>
      <c r="AB361" s="0" t="n">
        <f aca="false">IF(ISNUMBER($BX361),IF($BX361&gt;=2018,1,0),"")</f>
        <v>0</v>
      </c>
      <c r="AC361" s="0" t="n">
        <f aca="false">IF(ISNUMBER($BX361),IF($BX361&gt;=2019,1,0),"")</f>
        <v>0</v>
      </c>
      <c r="AD361" s="0" t="n">
        <f aca="false">IF($L361&lt;&gt;"",IF($L361&gt;2013,1,0),"")</f>
        <v>0</v>
      </c>
      <c r="AE361" s="0" t="n">
        <f aca="false">IF($L361&lt;&gt;"",1+IF($L361&gt;2011,1,0)+IF($L361&gt;2014,1,0),"")</f>
        <v>1</v>
      </c>
      <c r="AF361" s="0" t="s">
        <v>310</v>
      </c>
      <c r="AG361" s="0" t="s">
        <v>88</v>
      </c>
      <c r="AH361" s="0" t="s">
        <v>89</v>
      </c>
      <c r="AI361" s="0" t="s">
        <v>334</v>
      </c>
      <c r="AJ361" s="0" t="s">
        <v>334</v>
      </c>
      <c r="AK361" s="0" t="str">
        <f aca="false">IF(AND($CF361&lt;&gt;"",IFERROR(INDEX(subsample_country_map!$B:$B,MATCH($CF361,subsample_country_map!$A:$A,0)),"")&lt;&gt;""),INDEX(subsample_country_map!$B:$B,MATCH($CF361,subsample_country_map!$A:$A,0)),INDEX(lookup!$AA:$AA,MATCH($A361,lookup!$A:$A,0)))</f>
        <v>1_US</v>
      </c>
      <c r="AL361" s="0" t="str">
        <f aca="false">IF(AND($CF361&lt;&gt;"",IFERROR(INDEX(subsample_country_map!$C:$C,MATCH($CF361,subsample_country_map!$A:$A,0)),"")&lt;&gt;""),INDEX(subsample_country_map!$C:$C,MATCH($CF361,subsample_country_map!$A:$A,0)),INDEX(lookup!$AB:$AB,MATCH($A361,lookup!$A:$A,0)))</f>
        <v>1_developed</v>
      </c>
      <c r="AM361" s="0" t="str">
        <f aca="false">IF(AND($CF361&lt;&gt;"",IFERROR(INDEX(subsample_country_map!$D:$D,MATCH($CF361,subsample_country_map!$A:$A,0)),"")&lt;&gt;""),INDEX(subsample_country_map!$D:$D,MATCH($CF361,subsample_country_map!$A:$A,0)),INDEX(lookup!$AC:$AC,MATCH($A361,lookup!$A:$A,0)))</f>
        <v>1_western</v>
      </c>
      <c r="AN361" s="0" t="str">
        <f aca="false">IF(AND($CF361&lt;&gt;"",IFERROR(INDEX(subsample_country_map!$E:$E,MATCH($CF361,subsample_country_map!$A:$A,0)),"")&lt;&gt;""),INDEX(subsample_country_map!$E:$E,MATCH($CF361,subsample_country_map!$A:$A,0)),INDEX(lookup!$AD:$AD,MATCH($A361,lookup!$A:$A,0)))</f>
        <v>1_common law</v>
      </c>
      <c r="AO361" s="0" t="str">
        <f aca="false">INDEX(lookup!$Y:$Y,MATCH($A361,lookup!$A:$A,0))</f>
        <v>1_not published</v>
      </c>
      <c r="AP361" s="0" t="str">
        <f aca="false">INDEX(lookup!$Z:$Z,MATCH($A361,lookup!$A:$A,0))</f>
        <v>99_NCE</v>
      </c>
      <c r="AQ361" s="0" t="str">
        <f aca="false">INDEX(lookup!$W:$W,MATCH($A361,lookup!$A:$A,0))</f>
        <v>1_fin/acc/econ</v>
      </c>
      <c r="AS361" s="0" t="s">
        <v>91</v>
      </c>
      <c r="AT361" s="0" t="s">
        <v>397</v>
      </c>
      <c r="AU361" s="0" t="s">
        <v>311</v>
      </c>
      <c r="AV361" s="0" t="s">
        <v>1386</v>
      </c>
      <c r="AX361" s="0" t="s">
        <v>1387</v>
      </c>
      <c r="BA361" s="0" t="n">
        <v>1674</v>
      </c>
      <c r="BB361" s="0" t="s">
        <v>95</v>
      </c>
      <c r="BC361" s="0" t="s">
        <v>868</v>
      </c>
      <c r="BD361" s="0" t="s">
        <v>33</v>
      </c>
      <c r="BE361" s="0" t="s">
        <v>98</v>
      </c>
      <c r="BI361" s="0" t="s">
        <v>675</v>
      </c>
      <c r="BJ361" s="0" t="s">
        <v>987</v>
      </c>
      <c r="BK361" s="0" t="s">
        <v>676</v>
      </c>
      <c r="BL361" s="0" t="s">
        <v>1388</v>
      </c>
      <c r="BM361" s="0" t="s">
        <v>976</v>
      </c>
      <c r="BN361" s="0" t="s">
        <v>929</v>
      </c>
      <c r="BO361" s="0" t="s">
        <v>769</v>
      </c>
      <c r="BP361" s="0" t="s">
        <v>904</v>
      </c>
      <c r="BQ361" s="0" t="s">
        <v>127</v>
      </c>
      <c r="BT361" s="0" t="n">
        <v>0</v>
      </c>
      <c r="BU361" s="0" t="s">
        <v>911</v>
      </c>
      <c r="BW361" s="0" t="n">
        <v>1995</v>
      </c>
      <c r="BX361" s="0" t="n">
        <v>2006</v>
      </c>
      <c r="BY361" s="0" t="s">
        <v>912</v>
      </c>
      <c r="BZ361" s="0" t="n">
        <v>2000.5</v>
      </c>
      <c r="CA361" s="0" t="n">
        <v>0</v>
      </c>
      <c r="CB361" s="0" t="n">
        <v>0</v>
      </c>
      <c r="CC361" s="0" t="n">
        <v>0</v>
      </c>
      <c r="CD361" s="0" t="n">
        <v>-0.00904311550458959</v>
      </c>
      <c r="CE361" s="0" t="n">
        <v>1</v>
      </c>
    </row>
    <row r="362" customFormat="false" ht="15" hidden="false" customHeight="false" outlineLevel="0" collapsed="false">
      <c r="A362" s="0" t="s">
        <v>904</v>
      </c>
      <c r="B362" s="0" t="n">
        <v>1667</v>
      </c>
      <c r="C362" s="0" t="n">
        <v>-0.0278521425285216</v>
      </c>
      <c r="D362" s="0" t="n">
        <v>1674</v>
      </c>
      <c r="E362" s="0" t="n">
        <f aca="false">IF(ISNUMBER($BA362),$BA362,IF(AND(ISNUMBER($D362),ISNUMBER($BW362),ISNUMBER($BX362)),$D362*($BX362-$BW362+1),""))</f>
        <v>1674</v>
      </c>
      <c r="H362" s="0" t="s">
        <v>118</v>
      </c>
      <c r="I362" s="0" t="s">
        <v>119</v>
      </c>
      <c r="J362" s="0" t="n">
        <f aca="false">IF($BW362&lt;&gt;"",$BW362,"")</f>
        <v>1995</v>
      </c>
      <c r="K362" s="0" t="n">
        <f aca="false">IF($BX362&lt;&gt;"",$BX362,"")</f>
        <v>2006</v>
      </c>
      <c r="L362" s="0" t="n">
        <f aca="false">IF(AND(ISNUMBER($BW362),ISNUMBER($BX362)),($BW362+$BX362)/2,"")</f>
        <v>2000.5</v>
      </c>
      <c r="M362" s="0" t="n">
        <f aca="false">IF($L362&lt;&gt;"",$L362,"")</f>
        <v>2000.5</v>
      </c>
      <c r="N362" s="0" t="n">
        <f aca="false">IF(AND(ISNUMBER($BW362),ISNUMBER($BX362)),MIN(1,MAX(0,($BX362-2016+1)/($BX362-$BW362+1))),"")</f>
        <v>0</v>
      </c>
      <c r="O362" s="0" t="n">
        <f aca="false">IF(AND(ISNUMBER($BW362),ISNUMBER($BX362)),MIN(1,MAX(0,($BX362-2017+1)/($BX362-$BW362+1))),"")</f>
        <v>0</v>
      </c>
      <c r="P362" s="0" t="n">
        <f aca="false">IF(AND(ISNUMBER($BW362),ISNUMBER($BX362)),MIN(1,MAX(0,($BX362-2018+1)/($BX362-$BW362+1))),"")</f>
        <v>0</v>
      </c>
      <c r="Q362" s="0" t="n">
        <f aca="false">IF(AND(ISNUMBER($BW362),ISNUMBER($BX362)),MIN(1,MAX(0,($BX362-2019+1)/($BX362-$BW362+1))),"")</f>
        <v>0</v>
      </c>
      <c r="R362" s="0" t="n">
        <f aca="false">IF(AND(ISNUMBER($BW362),ISNUMBER($BX362)),MIN(1,MAX(0,($BX362-2016+1)/($BX362-$BW362+1))),"")</f>
        <v>0</v>
      </c>
      <c r="S362" s="0" t="n">
        <f aca="false">IF($L362&lt;&gt;"",IF($L362&gt;=2015.5,1,0),"")</f>
        <v>0</v>
      </c>
      <c r="T362" s="0" t="n">
        <f aca="false">IF($L362&lt;&gt;"",IF($L362&gt;=2016,1,0),"")</f>
        <v>0</v>
      </c>
      <c r="U362" s="0" t="n">
        <f aca="false">IF(ISNUMBER($BX362),IF($BX362&gt;=2016,1,0),"")</f>
        <v>0</v>
      </c>
      <c r="V362" s="0" t="n">
        <f aca="false">IF(ISNUMBER($BW362),IF($BW362&gt;=2016,1,0),"")</f>
        <v>0</v>
      </c>
      <c r="W362" s="0" t="str">
        <f aca="false">IF(AND(ISNUMBER($BW362),ISNUMBER($BX362)),IF($BW362&gt;=2016,"post-only",IF($BX362&lt;2016,"pre-only","mixed")),"")</f>
        <v>pre-only</v>
      </c>
      <c r="X362" s="0" t="n">
        <f aca="false">IF(AND(ISNUMBER($BW362),ISNUMBER($BX362)),MIN(1,MAX(0,($BX362-2017+1)/($BX362-$BW362+1))),"")</f>
        <v>0</v>
      </c>
      <c r="Y362" s="0" t="n">
        <f aca="false">IF(AND(ISNUMBER($BW362),ISNUMBER($BX362)),MIN(1,MAX(0,($BX362-2018+1)/($BX362-$BW362+1))),"")</f>
        <v>0</v>
      </c>
      <c r="Z362" s="0" t="n">
        <f aca="false">IF(AND(ISNUMBER($BW362),ISNUMBER($BX362)),MIN(1,MAX(0,($BX362-2019+1)/($BX362-$BW362+1))),"")</f>
        <v>0</v>
      </c>
      <c r="AA362" s="0" t="n">
        <f aca="false">IF(ISNUMBER($BX362),IF($BX362&gt;=2017,1,0),"")</f>
        <v>0</v>
      </c>
      <c r="AB362" s="0" t="n">
        <f aca="false">IF(ISNUMBER($BX362),IF($BX362&gt;=2018,1,0),"")</f>
        <v>0</v>
      </c>
      <c r="AC362" s="0" t="n">
        <f aca="false">IF(ISNUMBER($BX362),IF($BX362&gt;=2019,1,0),"")</f>
        <v>0</v>
      </c>
      <c r="AD362" s="0" t="n">
        <f aca="false">IF($L362&lt;&gt;"",IF($L362&gt;2013,1,0),"")</f>
        <v>0</v>
      </c>
      <c r="AE362" s="0" t="n">
        <f aca="false">IF($L362&lt;&gt;"",1+IF($L362&gt;2011,1,0)+IF($L362&gt;2014,1,0),"")</f>
        <v>1</v>
      </c>
      <c r="AF362" s="0" t="s">
        <v>310</v>
      </c>
      <c r="AG362" s="0" t="s">
        <v>88</v>
      </c>
      <c r="AH362" s="0" t="s">
        <v>89</v>
      </c>
      <c r="AI362" s="0" t="s">
        <v>334</v>
      </c>
      <c r="AJ362" s="0" t="s">
        <v>334</v>
      </c>
      <c r="AK362" s="0" t="str">
        <f aca="false">IF(AND($CF362&lt;&gt;"",IFERROR(INDEX(subsample_country_map!$B:$B,MATCH($CF362,subsample_country_map!$A:$A,0)),"")&lt;&gt;""),INDEX(subsample_country_map!$B:$B,MATCH($CF362,subsample_country_map!$A:$A,0)),INDEX(lookup!$AA:$AA,MATCH($A362,lookup!$A:$A,0)))</f>
        <v>1_US</v>
      </c>
      <c r="AL362" s="0" t="str">
        <f aca="false">IF(AND($CF362&lt;&gt;"",IFERROR(INDEX(subsample_country_map!$C:$C,MATCH($CF362,subsample_country_map!$A:$A,0)),"")&lt;&gt;""),INDEX(subsample_country_map!$C:$C,MATCH($CF362,subsample_country_map!$A:$A,0)),INDEX(lookup!$AB:$AB,MATCH($A362,lookup!$A:$A,0)))</f>
        <v>1_developed</v>
      </c>
      <c r="AM362" s="0" t="str">
        <f aca="false">IF(AND($CF362&lt;&gt;"",IFERROR(INDEX(subsample_country_map!$D:$D,MATCH($CF362,subsample_country_map!$A:$A,0)),"")&lt;&gt;""),INDEX(subsample_country_map!$D:$D,MATCH($CF362,subsample_country_map!$A:$A,0)),INDEX(lookup!$AC:$AC,MATCH($A362,lookup!$A:$A,0)))</f>
        <v>1_western</v>
      </c>
      <c r="AN362" s="0" t="str">
        <f aca="false">IF(AND($CF362&lt;&gt;"",IFERROR(INDEX(subsample_country_map!$E:$E,MATCH($CF362,subsample_country_map!$A:$A,0)),"")&lt;&gt;""),INDEX(subsample_country_map!$E:$E,MATCH($CF362,subsample_country_map!$A:$A,0)),INDEX(lookup!$AD:$AD,MATCH($A362,lookup!$A:$A,0)))</f>
        <v>1_common law</v>
      </c>
      <c r="AO362" s="0" t="str">
        <f aca="false">INDEX(lookup!$Y:$Y,MATCH($A362,lookup!$A:$A,0))</f>
        <v>1_not published</v>
      </c>
      <c r="AP362" s="0" t="str">
        <f aca="false">INDEX(lookup!$Z:$Z,MATCH($A362,lookup!$A:$A,0))</f>
        <v>99_NCE</v>
      </c>
      <c r="AQ362" s="0" t="str">
        <f aca="false">INDEX(lookup!$W:$W,MATCH($A362,lookup!$A:$A,0))</f>
        <v>1_fin/acc/econ</v>
      </c>
      <c r="AS362" s="0" t="s">
        <v>91</v>
      </c>
      <c r="AT362" s="0" t="s">
        <v>397</v>
      </c>
      <c r="AU362" s="0" t="s">
        <v>311</v>
      </c>
      <c r="AV362" s="0" t="s">
        <v>1389</v>
      </c>
      <c r="AX362" s="0" t="s">
        <v>1390</v>
      </c>
      <c r="BA362" s="0" t="n">
        <v>1674</v>
      </c>
      <c r="BB362" s="0" t="s">
        <v>95</v>
      </c>
      <c r="BC362" s="0" t="s">
        <v>868</v>
      </c>
      <c r="BD362" s="0" t="s">
        <v>33</v>
      </c>
      <c r="BE362" s="0" t="s">
        <v>98</v>
      </c>
      <c r="BI362" s="0" t="s">
        <v>675</v>
      </c>
      <c r="BJ362" s="0" t="s">
        <v>987</v>
      </c>
      <c r="BK362" s="0" t="s">
        <v>676</v>
      </c>
      <c r="BL362" s="0" t="s">
        <v>1391</v>
      </c>
      <c r="BM362" s="0" t="s">
        <v>980</v>
      </c>
      <c r="BN362" s="0" t="s">
        <v>929</v>
      </c>
      <c r="BO362" s="0" t="s">
        <v>769</v>
      </c>
      <c r="BP362" s="0" t="s">
        <v>904</v>
      </c>
      <c r="BQ362" s="0" t="s">
        <v>127</v>
      </c>
      <c r="BT362" s="0" t="n">
        <v>0</v>
      </c>
      <c r="BU362" s="0" t="s">
        <v>911</v>
      </c>
      <c r="BW362" s="0" t="n">
        <v>1995</v>
      </c>
      <c r="BX362" s="0" t="n">
        <v>2006</v>
      </c>
      <c r="BY362" s="0" t="s">
        <v>912</v>
      </c>
      <c r="BZ362" s="0" t="n">
        <v>2000.5</v>
      </c>
      <c r="CA362" s="0" t="n">
        <v>0</v>
      </c>
      <c r="CB362" s="0" t="n">
        <v>0</v>
      </c>
      <c r="CC362" s="0" t="n">
        <v>0</v>
      </c>
      <c r="CD362" s="0" t="n">
        <v>-0.0278593479066565</v>
      </c>
      <c r="CE362" s="0" t="n">
        <v>1</v>
      </c>
    </row>
    <row r="363" customFormat="false" ht="15" hidden="false" customHeight="false" outlineLevel="0" collapsed="false">
      <c r="A363" s="0" t="s">
        <v>904</v>
      </c>
      <c r="B363" s="0" t="n">
        <v>1668</v>
      </c>
      <c r="C363" s="0" t="n">
        <v>-0.0102647572344465</v>
      </c>
      <c r="D363" s="0" t="n">
        <v>1674</v>
      </c>
      <c r="E363" s="0" t="n">
        <f aca="false">IF(ISNUMBER($BA363),$BA363,IF(AND(ISNUMBER($D363),ISNUMBER($BW363),ISNUMBER($BX363)),$D363*($BX363-$BW363+1),""))</f>
        <v>1674</v>
      </c>
      <c r="H363" s="0" t="s">
        <v>118</v>
      </c>
      <c r="I363" s="0" t="s">
        <v>119</v>
      </c>
      <c r="J363" s="0" t="n">
        <f aca="false">IF($BW363&lt;&gt;"",$BW363,"")</f>
        <v>1995</v>
      </c>
      <c r="K363" s="0" t="n">
        <f aca="false">IF($BX363&lt;&gt;"",$BX363,"")</f>
        <v>2006</v>
      </c>
      <c r="L363" s="0" t="n">
        <f aca="false">IF(AND(ISNUMBER($BW363),ISNUMBER($BX363)),($BW363+$BX363)/2,"")</f>
        <v>2000.5</v>
      </c>
      <c r="M363" s="0" t="n">
        <f aca="false">IF($L363&lt;&gt;"",$L363,"")</f>
        <v>2000.5</v>
      </c>
      <c r="N363" s="0" t="n">
        <f aca="false">IF(AND(ISNUMBER($BW363),ISNUMBER($BX363)),MIN(1,MAX(0,($BX363-2016+1)/($BX363-$BW363+1))),"")</f>
        <v>0</v>
      </c>
      <c r="O363" s="0" t="n">
        <f aca="false">IF(AND(ISNUMBER($BW363),ISNUMBER($BX363)),MIN(1,MAX(0,($BX363-2017+1)/($BX363-$BW363+1))),"")</f>
        <v>0</v>
      </c>
      <c r="P363" s="0" t="n">
        <f aca="false">IF(AND(ISNUMBER($BW363),ISNUMBER($BX363)),MIN(1,MAX(0,($BX363-2018+1)/($BX363-$BW363+1))),"")</f>
        <v>0</v>
      </c>
      <c r="Q363" s="0" t="n">
        <f aca="false">IF(AND(ISNUMBER($BW363),ISNUMBER($BX363)),MIN(1,MAX(0,($BX363-2019+1)/($BX363-$BW363+1))),"")</f>
        <v>0</v>
      </c>
      <c r="R363" s="0" t="n">
        <f aca="false">IF(AND(ISNUMBER($BW363),ISNUMBER($BX363)),MIN(1,MAX(0,($BX363-2016+1)/($BX363-$BW363+1))),"")</f>
        <v>0</v>
      </c>
      <c r="S363" s="0" t="n">
        <f aca="false">IF($L363&lt;&gt;"",IF($L363&gt;=2015.5,1,0),"")</f>
        <v>0</v>
      </c>
      <c r="T363" s="0" t="n">
        <f aca="false">IF($L363&lt;&gt;"",IF($L363&gt;=2016,1,0),"")</f>
        <v>0</v>
      </c>
      <c r="U363" s="0" t="n">
        <f aca="false">IF(ISNUMBER($BX363),IF($BX363&gt;=2016,1,0),"")</f>
        <v>0</v>
      </c>
      <c r="V363" s="0" t="n">
        <f aca="false">IF(ISNUMBER($BW363),IF($BW363&gt;=2016,1,0),"")</f>
        <v>0</v>
      </c>
      <c r="W363" s="0" t="str">
        <f aca="false">IF(AND(ISNUMBER($BW363),ISNUMBER($BX363)),IF($BW363&gt;=2016,"post-only",IF($BX363&lt;2016,"pre-only","mixed")),"")</f>
        <v>pre-only</v>
      </c>
      <c r="X363" s="0" t="n">
        <f aca="false">IF(AND(ISNUMBER($BW363),ISNUMBER($BX363)),MIN(1,MAX(0,($BX363-2017+1)/($BX363-$BW363+1))),"")</f>
        <v>0</v>
      </c>
      <c r="Y363" s="0" t="n">
        <f aca="false">IF(AND(ISNUMBER($BW363),ISNUMBER($BX363)),MIN(1,MAX(0,($BX363-2018+1)/($BX363-$BW363+1))),"")</f>
        <v>0</v>
      </c>
      <c r="Z363" s="0" t="n">
        <f aca="false">IF(AND(ISNUMBER($BW363),ISNUMBER($BX363)),MIN(1,MAX(0,($BX363-2019+1)/($BX363-$BW363+1))),"")</f>
        <v>0</v>
      </c>
      <c r="AA363" s="0" t="n">
        <f aca="false">IF(ISNUMBER($BX363),IF($BX363&gt;=2017,1,0),"")</f>
        <v>0</v>
      </c>
      <c r="AB363" s="0" t="n">
        <f aca="false">IF(ISNUMBER($BX363),IF($BX363&gt;=2018,1,0),"")</f>
        <v>0</v>
      </c>
      <c r="AC363" s="0" t="n">
        <f aca="false">IF(ISNUMBER($BX363),IF($BX363&gt;=2019,1,0),"")</f>
        <v>0</v>
      </c>
      <c r="AD363" s="0" t="n">
        <f aca="false">IF($L363&lt;&gt;"",IF($L363&gt;2013,1,0),"")</f>
        <v>0</v>
      </c>
      <c r="AE363" s="0" t="n">
        <f aca="false">IF($L363&lt;&gt;"",1+IF($L363&gt;2011,1,0)+IF($L363&gt;2014,1,0),"")</f>
        <v>1</v>
      </c>
      <c r="AF363" s="0" t="s">
        <v>310</v>
      </c>
      <c r="AG363" s="0" t="s">
        <v>88</v>
      </c>
      <c r="AH363" s="0" t="s">
        <v>89</v>
      </c>
      <c r="AI363" s="0" t="s">
        <v>334</v>
      </c>
      <c r="AJ363" s="0" t="s">
        <v>334</v>
      </c>
      <c r="AK363" s="0" t="str">
        <f aca="false">IF(AND($CF363&lt;&gt;"",IFERROR(INDEX(subsample_country_map!$B:$B,MATCH($CF363,subsample_country_map!$A:$A,0)),"")&lt;&gt;""),INDEX(subsample_country_map!$B:$B,MATCH($CF363,subsample_country_map!$A:$A,0)),INDEX(lookup!$AA:$AA,MATCH($A363,lookup!$A:$A,0)))</f>
        <v>1_US</v>
      </c>
      <c r="AL363" s="0" t="str">
        <f aca="false">IF(AND($CF363&lt;&gt;"",IFERROR(INDEX(subsample_country_map!$C:$C,MATCH($CF363,subsample_country_map!$A:$A,0)),"")&lt;&gt;""),INDEX(subsample_country_map!$C:$C,MATCH($CF363,subsample_country_map!$A:$A,0)),INDEX(lookup!$AB:$AB,MATCH($A363,lookup!$A:$A,0)))</f>
        <v>1_developed</v>
      </c>
      <c r="AM363" s="0" t="str">
        <f aca="false">IF(AND($CF363&lt;&gt;"",IFERROR(INDEX(subsample_country_map!$D:$D,MATCH($CF363,subsample_country_map!$A:$A,0)),"")&lt;&gt;""),INDEX(subsample_country_map!$D:$D,MATCH($CF363,subsample_country_map!$A:$A,0)),INDEX(lookup!$AC:$AC,MATCH($A363,lookup!$A:$A,0)))</f>
        <v>1_western</v>
      </c>
      <c r="AN363" s="0" t="str">
        <f aca="false">IF(AND($CF363&lt;&gt;"",IFERROR(INDEX(subsample_country_map!$E:$E,MATCH($CF363,subsample_country_map!$A:$A,0)),"")&lt;&gt;""),INDEX(subsample_country_map!$E:$E,MATCH($CF363,subsample_country_map!$A:$A,0)),INDEX(lookup!$AD:$AD,MATCH($A363,lookup!$A:$A,0)))</f>
        <v>1_common law</v>
      </c>
      <c r="AO363" s="0" t="str">
        <f aca="false">INDEX(lookup!$Y:$Y,MATCH($A363,lookup!$A:$A,0))</f>
        <v>1_not published</v>
      </c>
      <c r="AP363" s="0" t="str">
        <f aca="false">INDEX(lookup!$Z:$Z,MATCH($A363,lookup!$A:$A,0))</f>
        <v>99_NCE</v>
      </c>
      <c r="AQ363" s="0" t="str">
        <f aca="false">INDEX(lookup!$W:$W,MATCH($A363,lookup!$A:$A,0))</f>
        <v>1_fin/acc/econ</v>
      </c>
      <c r="AS363" s="0" t="s">
        <v>91</v>
      </c>
      <c r="AT363" s="0" t="s">
        <v>397</v>
      </c>
      <c r="AU363" s="0" t="s">
        <v>311</v>
      </c>
      <c r="AV363" s="0" t="s">
        <v>1392</v>
      </c>
      <c r="AX363" s="0" t="s">
        <v>1393</v>
      </c>
      <c r="BA363" s="0" t="n">
        <v>1674</v>
      </c>
      <c r="BB363" s="0" t="s">
        <v>95</v>
      </c>
      <c r="BC363" s="0" t="s">
        <v>868</v>
      </c>
      <c r="BD363" s="0" t="s">
        <v>33</v>
      </c>
      <c r="BE363" s="0" t="s">
        <v>98</v>
      </c>
      <c r="BI363" s="0" t="s">
        <v>675</v>
      </c>
      <c r="BJ363" s="0" t="s">
        <v>987</v>
      </c>
      <c r="BK363" s="0" t="s">
        <v>676</v>
      </c>
      <c r="BL363" s="0" t="s">
        <v>1394</v>
      </c>
      <c r="BM363" s="0" t="s">
        <v>984</v>
      </c>
      <c r="BN363" s="0" t="s">
        <v>929</v>
      </c>
      <c r="BO363" s="0" t="s">
        <v>769</v>
      </c>
      <c r="BP363" s="0" t="s">
        <v>904</v>
      </c>
      <c r="BQ363" s="0" t="s">
        <v>127</v>
      </c>
      <c r="BT363" s="0" t="n">
        <v>0</v>
      </c>
      <c r="BU363" s="0" t="s">
        <v>911</v>
      </c>
      <c r="BW363" s="0" t="n">
        <v>1995</v>
      </c>
      <c r="BX363" s="0" t="n">
        <v>2006</v>
      </c>
      <c r="BY363" s="0" t="s">
        <v>912</v>
      </c>
      <c r="BZ363" s="0" t="n">
        <v>2000.5</v>
      </c>
      <c r="CA363" s="0" t="n">
        <v>0</v>
      </c>
      <c r="CB363" s="0" t="n">
        <v>0</v>
      </c>
      <c r="CC363" s="0" t="n">
        <v>0</v>
      </c>
      <c r="CD363" s="0" t="n">
        <v>-0.0102651177734467</v>
      </c>
      <c r="CE363" s="0" t="n">
        <v>1</v>
      </c>
    </row>
    <row r="364" customFormat="false" ht="15" hidden="false" customHeight="false" outlineLevel="0" collapsed="false">
      <c r="A364" s="0" t="s">
        <v>904</v>
      </c>
      <c r="B364" s="0" t="n">
        <v>1669</v>
      </c>
      <c r="C364" s="0" t="n">
        <v>-0.0532654838592978</v>
      </c>
      <c r="D364" s="0" t="n">
        <v>5291</v>
      </c>
      <c r="E364" s="0" t="n">
        <f aca="false">IF(ISNUMBER($BA364),$BA364,IF(AND(ISNUMBER($D364),ISNUMBER($BW364),ISNUMBER($BX364)),$D364*($BX364-$BW364+1),""))</f>
        <v>5291</v>
      </c>
      <c r="H364" s="0" t="s">
        <v>118</v>
      </c>
      <c r="I364" s="0" t="s">
        <v>119</v>
      </c>
      <c r="J364" s="0" t="n">
        <f aca="false">IF($BW364&lt;&gt;"",$BW364,"")</f>
        <v>1995</v>
      </c>
      <c r="K364" s="0" t="n">
        <f aca="false">IF($BX364&lt;&gt;"",$BX364,"")</f>
        <v>2006</v>
      </c>
      <c r="L364" s="0" t="n">
        <f aca="false">IF(AND(ISNUMBER($BW364),ISNUMBER($BX364)),($BW364+$BX364)/2,"")</f>
        <v>2000.5</v>
      </c>
      <c r="M364" s="0" t="n">
        <f aca="false">IF($L364&lt;&gt;"",$L364,"")</f>
        <v>2000.5</v>
      </c>
      <c r="N364" s="0" t="n">
        <f aca="false">IF(AND(ISNUMBER($BW364),ISNUMBER($BX364)),MIN(1,MAX(0,($BX364-2016+1)/($BX364-$BW364+1))),"")</f>
        <v>0</v>
      </c>
      <c r="O364" s="0" t="n">
        <f aca="false">IF(AND(ISNUMBER($BW364),ISNUMBER($BX364)),MIN(1,MAX(0,($BX364-2017+1)/($BX364-$BW364+1))),"")</f>
        <v>0</v>
      </c>
      <c r="P364" s="0" t="n">
        <f aca="false">IF(AND(ISNUMBER($BW364),ISNUMBER($BX364)),MIN(1,MAX(0,($BX364-2018+1)/($BX364-$BW364+1))),"")</f>
        <v>0</v>
      </c>
      <c r="Q364" s="0" t="n">
        <f aca="false">IF(AND(ISNUMBER($BW364),ISNUMBER($BX364)),MIN(1,MAX(0,($BX364-2019+1)/($BX364-$BW364+1))),"")</f>
        <v>0</v>
      </c>
      <c r="R364" s="0" t="n">
        <f aca="false">IF(AND(ISNUMBER($BW364),ISNUMBER($BX364)),MIN(1,MAX(0,($BX364-2016+1)/($BX364-$BW364+1))),"")</f>
        <v>0</v>
      </c>
      <c r="S364" s="0" t="n">
        <f aca="false">IF($L364&lt;&gt;"",IF($L364&gt;=2015.5,1,0),"")</f>
        <v>0</v>
      </c>
      <c r="T364" s="0" t="n">
        <f aca="false">IF($L364&lt;&gt;"",IF($L364&gt;=2016,1,0),"")</f>
        <v>0</v>
      </c>
      <c r="U364" s="0" t="n">
        <f aca="false">IF(ISNUMBER($BX364),IF($BX364&gt;=2016,1,0),"")</f>
        <v>0</v>
      </c>
      <c r="V364" s="0" t="n">
        <f aca="false">IF(ISNUMBER($BW364),IF($BW364&gt;=2016,1,0),"")</f>
        <v>0</v>
      </c>
      <c r="W364" s="0" t="str">
        <f aca="false">IF(AND(ISNUMBER($BW364),ISNUMBER($BX364)),IF($BW364&gt;=2016,"post-only",IF($BX364&lt;2016,"pre-only","mixed")),"")</f>
        <v>pre-only</v>
      </c>
      <c r="X364" s="0" t="n">
        <f aca="false">IF(AND(ISNUMBER($BW364),ISNUMBER($BX364)),MIN(1,MAX(0,($BX364-2017+1)/($BX364-$BW364+1))),"")</f>
        <v>0</v>
      </c>
      <c r="Y364" s="0" t="n">
        <f aca="false">IF(AND(ISNUMBER($BW364),ISNUMBER($BX364)),MIN(1,MAX(0,($BX364-2018+1)/($BX364-$BW364+1))),"")</f>
        <v>0</v>
      </c>
      <c r="Z364" s="0" t="n">
        <f aca="false">IF(AND(ISNUMBER($BW364),ISNUMBER($BX364)),MIN(1,MAX(0,($BX364-2019+1)/($BX364-$BW364+1))),"")</f>
        <v>0</v>
      </c>
      <c r="AA364" s="0" t="n">
        <f aca="false">IF(ISNUMBER($BX364),IF($BX364&gt;=2017,1,0),"")</f>
        <v>0</v>
      </c>
      <c r="AB364" s="0" t="n">
        <f aca="false">IF(ISNUMBER($BX364),IF($BX364&gt;=2018,1,0),"")</f>
        <v>0</v>
      </c>
      <c r="AC364" s="0" t="n">
        <f aca="false">IF(ISNUMBER($BX364),IF($BX364&gt;=2019,1,0),"")</f>
        <v>0</v>
      </c>
      <c r="AD364" s="0" t="n">
        <f aca="false">IF($L364&lt;&gt;"",IF($L364&gt;2013,1,0),"")</f>
        <v>0</v>
      </c>
      <c r="AE364" s="0" t="n">
        <f aca="false">IF($L364&lt;&gt;"",1+IF($L364&gt;2011,1,0)+IF($L364&gt;2014,1,0),"")</f>
        <v>1</v>
      </c>
      <c r="AF364" s="0" t="s">
        <v>310</v>
      </c>
      <c r="AG364" s="0" t="s">
        <v>88</v>
      </c>
      <c r="AH364" s="0" t="s">
        <v>89</v>
      </c>
      <c r="AI364" s="0" t="s">
        <v>334</v>
      </c>
      <c r="AJ364" s="0" t="s">
        <v>334</v>
      </c>
      <c r="AK364" s="0" t="str">
        <f aca="false">IF(AND($CF364&lt;&gt;"",IFERROR(INDEX(subsample_country_map!$B:$B,MATCH($CF364,subsample_country_map!$A:$A,0)),"")&lt;&gt;""),INDEX(subsample_country_map!$B:$B,MATCH($CF364,subsample_country_map!$A:$A,0)),INDEX(lookup!$AA:$AA,MATCH($A364,lookup!$A:$A,0)))</f>
        <v>1_US</v>
      </c>
      <c r="AL364" s="0" t="str">
        <f aca="false">IF(AND($CF364&lt;&gt;"",IFERROR(INDEX(subsample_country_map!$C:$C,MATCH($CF364,subsample_country_map!$A:$A,0)),"")&lt;&gt;""),INDEX(subsample_country_map!$C:$C,MATCH($CF364,subsample_country_map!$A:$A,0)),INDEX(lookup!$AB:$AB,MATCH($A364,lookup!$A:$A,0)))</f>
        <v>1_developed</v>
      </c>
      <c r="AM364" s="0" t="str">
        <f aca="false">IF(AND($CF364&lt;&gt;"",IFERROR(INDEX(subsample_country_map!$D:$D,MATCH($CF364,subsample_country_map!$A:$A,0)),"")&lt;&gt;""),INDEX(subsample_country_map!$D:$D,MATCH($CF364,subsample_country_map!$A:$A,0)),INDEX(lookup!$AC:$AC,MATCH($A364,lookup!$A:$A,0)))</f>
        <v>1_western</v>
      </c>
      <c r="AN364" s="0" t="str">
        <f aca="false">IF(AND($CF364&lt;&gt;"",IFERROR(INDEX(subsample_country_map!$E:$E,MATCH($CF364,subsample_country_map!$A:$A,0)),"")&lt;&gt;""),INDEX(subsample_country_map!$E:$E,MATCH($CF364,subsample_country_map!$A:$A,0)),INDEX(lookup!$AD:$AD,MATCH($A364,lookup!$A:$A,0)))</f>
        <v>1_common law</v>
      </c>
      <c r="AO364" s="0" t="str">
        <f aca="false">INDEX(lookup!$Y:$Y,MATCH($A364,lookup!$A:$A,0))</f>
        <v>1_not published</v>
      </c>
      <c r="AP364" s="0" t="str">
        <f aca="false">INDEX(lookup!$Z:$Z,MATCH($A364,lookup!$A:$A,0))</f>
        <v>99_NCE</v>
      </c>
      <c r="AQ364" s="0" t="str">
        <f aca="false">INDEX(lookup!$W:$W,MATCH($A364,lookup!$A:$A,0))</f>
        <v>1_fin/acc/econ</v>
      </c>
      <c r="AS364" s="0" t="s">
        <v>91</v>
      </c>
      <c r="AT364" s="0" t="s">
        <v>111</v>
      </c>
      <c r="AU364" s="0" t="s">
        <v>311</v>
      </c>
      <c r="AV364" s="0" t="s">
        <v>1395</v>
      </c>
      <c r="AX364" s="0" t="s">
        <v>1396</v>
      </c>
      <c r="BA364" s="0" t="n">
        <v>5291</v>
      </c>
      <c r="BB364" s="0" t="s">
        <v>95</v>
      </c>
      <c r="BC364" s="0" t="s">
        <v>868</v>
      </c>
      <c r="BD364" s="0" t="s">
        <v>33</v>
      </c>
      <c r="BE364" s="0" t="s">
        <v>98</v>
      </c>
      <c r="BI364" s="0" t="s">
        <v>675</v>
      </c>
      <c r="BJ364" s="0" t="s">
        <v>1020</v>
      </c>
      <c r="BK364" s="0" t="s">
        <v>676</v>
      </c>
      <c r="BL364" s="0" t="s">
        <v>1397</v>
      </c>
      <c r="BM364" s="0" t="s">
        <v>946</v>
      </c>
      <c r="BN364" s="0" t="s">
        <v>937</v>
      </c>
      <c r="BO364" s="0" t="s">
        <v>769</v>
      </c>
      <c r="BP364" s="0" t="s">
        <v>904</v>
      </c>
      <c r="BQ364" s="0" t="s">
        <v>127</v>
      </c>
      <c r="BT364" s="0" t="n">
        <v>0</v>
      </c>
      <c r="BU364" s="0" t="s">
        <v>911</v>
      </c>
      <c r="BW364" s="0" t="n">
        <v>1995</v>
      </c>
      <c r="BX364" s="0" t="n">
        <v>2006</v>
      </c>
      <c r="BY364" s="0" t="s">
        <v>912</v>
      </c>
      <c r="BZ364" s="0" t="n">
        <v>2000.5</v>
      </c>
      <c r="CA364" s="0" t="n">
        <v>0</v>
      </c>
      <c r="CB364" s="0" t="n">
        <v>0</v>
      </c>
      <c r="CC364" s="0" t="n">
        <v>0</v>
      </c>
      <c r="CD364" s="0" t="n">
        <v>-0.0533159449410507</v>
      </c>
      <c r="CE364" s="0" t="n">
        <v>1</v>
      </c>
    </row>
    <row r="365" customFormat="false" ht="15" hidden="false" customHeight="false" outlineLevel="0" collapsed="false">
      <c r="A365" s="0" t="s">
        <v>904</v>
      </c>
      <c r="B365" s="0" t="n">
        <v>1670</v>
      </c>
      <c r="C365" s="0" t="n">
        <v>-0.0119596731336983</v>
      </c>
      <c r="D365" s="0" t="n">
        <v>5291</v>
      </c>
      <c r="E365" s="0" t="n">
        <f aca="false">IF(ISNUMBER($BA365),$BA365,IF(AND(ISNUMBER($D365),ISNUMBER($BW365),ISNUMBER($BX365)),$D365*($BX365-$BW365+1),""))</f>
        <v>5291</v>
      </c>
      <c r="H365" s="0" t="s">
        <v>118</v>
      </c>
      <c r="I365" s="0" t="s">
        <v>119</v>
      </c>
      <c r="J365" s="0" t="n">
        <f aca="false">IF($BW365&lt;&gt;"",$BW365,"")</f>
        <v>1995</v>
      </c>
      <c r="K365" s="0" t="n">
        <f aca="false">IF($BX365&lt;&gt;"",$BX365,"")</f>
        <v>2006</v>
      </c>
      <c r="L365" s="0" t="n">
        <f aca="false">IF(AND(ISNUMBER($BW365),ISNUMBER($BX365)),($BW365+$BX365)/2,"")</f>
        <v>2000.5</v>
      </c>
      <c r="M365" s="0" t="n">
        <f aca="false">IF($L365&lt;&gt;"",$L365,"")</f>
        <v>2000.5</v>
      </c>
      <c r="N365" s="0" t="n">
        <f aca="false">IF(AND(ISNUMBER($BW365),ISNUMBER($BX365)),MIN(1,MAX(0,($BX365-2016+1)/($BX365-$BW365+1))),"")</f>
        <v>0</v>
      </c>
      <c r="O365" s="0" t="n">
        <f aca="false">IF(AND(ISNUMBER($BW365),ISNUMBER($BX365)),MIN(1,MAX(0,($BX365-2017+1)/($BX365-$BW365+1))),"")</f>
        <v>0</v>
      </c>
      <c r="P365" s="0" t="n">
        <f aca="false">IF(AND(ISNUMBER($BW365),ISNUMBER($BX365)),MIN(1,MAX(0,($BX365-2018+1)/($BX365-$BW365+1))),"")</f>
        <v>0</v>
      </c>
      <c r="Q365" s="0" t="n">
        <f aca="false">IF(AND(ISNUMBER($BW365),ISNUMBER($BX365)),MIN(1,MAX(0,($BX365-2019+1)/($BX365-$BW365+1))),"")</f>
        <v>0</v>
      </c>
      <c r="R365" s="0" t="n">
        <f aca="false">IF(AND(ISNUMBER($BW365),ISNUMBER($BX365)),MIN(1,MAX(0,($BX365-2016+1)/($BX365-$BW365+1))),"")</f>
        <v>0</v>
      </c>
      <c r="S365" s="0" t="n">
        <f aca="false">IF($L365&lt;&gt;"",IF($L365&gt;=2015.5,1,0),"")</f>
        <v>0</v>
      </c>
      <c r="T365" s="0" t="n">
        <f aca="false">IF($L365&lt;&gt;"",IF($L365&gt;=2016,1,0),"")</f>
        <v>0</v>
      </c>
      <c r="U365" s="0" t="n">
        <f aca="false">IF(ISNUMBER($BX365),IF($BX365&gt;=2016,1,0),"")</f>
        <v>0</v>
      </c>
      <c r="V365" s="0" t="n">
        <f aca="false">IF(ISNUMBER($BW365),IF($BW365&gt;=2016,1,0),"")</f>
        <v>0</v>
      </c>
      <c r="W365" s="0" t="str">
        <f aca="false">IF(AND(ISNUMBER($BW365),ISNUMBER($BX365)),IF($BW365&gt;=2016,"post-only",IF($BX365&lt;2016,"pre-only","mixed")),"")</f>
        <v>pre-only</v>
      </c>
      <c r="X365" s="0" t="n">
        <f aca="false">IF(AND(ISNUMBER($BW365),ISNUMBER($BX365)),MIN(1,MAX(0,($BX365-2017+1)/($BX365-$BW365+1))),"")</f>
        <v>0</v>
      </c>
      <c r="Y365" s="0" t="n">
        <f aca="false">IF(AND(ISNUMBER($BW365),ISNUMBER($BX365)),MIN(1,MAX(0,($BX365-2018+1)/($BX365-$BW365+1))),"")</f>
        <v>0</v>
      </c>
      <c r="Z365" s="0" t="n">
        <f aca="false">IF(AND(ISNUMBER($BW365),ISNUMBER($BX365)),MIN(1,MAX(0,($BX365-2019+1)/($BX365-$BW365+1))),"")</f>
        <v>0</v>
      </c>
      <c r="AA365" s="0" t="n">
        <f aca="false">IF(ISNUMBER($BX365),IF($BX365&gt;=2017,1,0),"")</f>
        <v>0</v>
      </c>
      <c r="AB365" s="0" t="n">
        <f aca="false">IF(ISNUMBER($BX365),IF($BX365&gt;=2018,1,0),"")</f>
        <v>0</v>
      </c>
      <c r="AC365" s="0" t="n">
        <f aca="false">IF(ISNUMBER($BX365),IF($BX365&gt;=2019,1,0),"")</f>
        <v>0</v>
      </c>
      <c r="AD365" s="0" t="n">
        <f aca="false">IF($L365&lt;&gt;"",IF($L365&gt;2013,1,0),"")</f>
        <v>0</v>
      </c>
      <c r="AE365" s="0" t="n">
        <f aca="false">IF($L365&lt;&gt;"",1+IF($L365&gt;2011,1,0)+IF($L365&gt;2014,1,0),"")</f>
        <v>1</v>
      </c>
      <c r="AF365" s="0" t="s">
        <v>310</v>
      </c>
      <c r="AG365" s="0" t="s">
        <v>88</v>
      </c>
      <c r="AH365" s="0" t="s">
        <v>89</v>
      </c>
      <c r="AI365" s="0" t="s">
        <v>334</v>
      </c>
      <c r="AJ365" s="0" t="s">
        <v>334</v>
      </c>
      <c r="AK365" s="0" t="str">
        <f aca="false">IF(AND($CF365&lt;&gt;"",IFERROR(INDEX(subsample_country_map!$B:$B,MATCH($CF365,subsample_country_map!$A:$A,0)),"")&lt;&gt;""),INDEX(subsample_country_map!$B:$B,MATCH($CF365,subsample_country_map!$A:$A,0)),INDEX(lookup!$AA:$AA,MATCH($A365,lookup!$A:$A,0)))</f>
        <v>1_US</v>
      </c>
      <c r="AL365" s="0" t="str">
        <f aca="false">IF(AND($CF365&lt;&gt;"",IFERROR(INDEX(subsample_country_map!$C:$C,MATCH($CF365,subsample_country_map!$A:$A,0)),"")&lt;&gt;""),INDEX(subsample_country_map!$C:$C,MATCH($CF365,subsample_country_map!$A:$A,0)),INDEX(lookup!$AB:$AB,MATCH($A365,lookup!$A:$A,0)))</f>
        <v>1_developed</v>
      </c>
      <c r="AM365" s="0" t="str">
        <f aca="false">IF(AND($CF365&lt;&gt;"",IFERROR(INDEX(subsample_country_map!$D:$D,MATCH($CF365,subsample_country_map!$A:$A,0)),"")&lt;&gt;""),INDEX(subsample_country_map!$D:$D,MATCH($CF365,subsample_country_map!$A:$A,0)),INDEX(lookup!$AC:$AC,MATCH($A365,lookup!$A:$A,0)))</f>
        <v>1_western</v>
      </c>
      <c r="AN365" s="0" t="str">
        <f aca="false">IF(AND($CF365&lt;&gt;"",IFERROR(INDEX(subsample_country_map!$E:$E,MATCH($CF365,subsample_country_map!$A:$A,0)),"")&lt;&gt;""),INDEX(subsample_country_map!$E:$E,MATCH($CF365,subsample_country_map!$A:$A,0)),INDEX(lookup!$AD:$AD,MATCH($A365,lookup!$A:$A,0)))</f>
        <v>1_common law</v>
      </c>
      <c r="AO365" s="0" t="str">
        <f aca="false">INDEX(lookup!$Y:$Y,MATCH($A365,lookup!$A:$A,0))</f>
        <v>1_not published</v>
      </c>
      <c r="AP365" s="0" t="str">
        <f aca="false">INDEX(lookup!$Z:$Z,MATCH($A365,lookup!$A:$A,0))</f>
        <v>99_NCE</v>
      </c>
      <c r="AQ365" s="0" t="str">
        <f aca="false">INDEX(lookup!$W:$W,MATCH($A365,lookup!$A:$A,0))</f>
        <v>1_fin/acc/econ</v>
      </c>
      <c r="AS365" s="0" t="s">
        <v>91</v>
      </c>
      <c r="AT365" s="0" t="s">
        <v>111</v>
      </c>
      <c r="AU365" s="0" t="s">
        <v>311</v>
      </c>
      <c r="AV365" s="0" t="s">
        <v>1398</v>
      </c>
      <c r="AX365" s="0" t="s">
        <v>1399</v>
      </c>
      <c r="BA365" s="0" t="n">
        <v>5291</v>
      </c>
      <c r="BB365" s="0" t="s">
        <v>95</v>
      </c>
      <c r="BC365" s="0" t="s">
        <v>868</v>
      </c>
      <c r="BD365" s="0" t="s">
        <v>33</v>
      </c>
      <c r="BE365" s="0" t="s">
        <v>98</v>
      </c>
      <c r="BI365" s="0" t="s">
        <v>675</v>
      </c>
      <c r="BJ365" s="0" t="s">
        <v>1020</v>
      </c>
      <c r="BK365" s="0" t="s">
        <v>676</v>
      </c>
      <c r="BL365" s="0" t="s">
        <v>1400</v>
      </c>
      <c r="BM365" s="0" t="s">
        <v>949</v>
      </c>
      <c r="BN365" s="0" t="s">
        <v>937</v>
      </c>
      <c r="BO365" s="0" t="s">
        <v>769</v>
      </c>
      <c r="BP365" s="0" t="s">
        <v>904</v>
      </c>
      <c r="BQ365" s="0" t="s">
        <v>127</v>
      </c>
      <c r="BT365" s="0" t="n">
        <v>0</v>
      </c>
      <c r="BU365" s="0" t="s">
        <v>911</v>
      </c>
      <c r="BW365" s="0" t="n">
        <v>1995</v>
      </c>
      <c r="BX365" s="0" t="n">
        <v>2006</v>
      </c>
      <c r="BY365" s="0" t="s">
        <v>912</v>
      </c>
      <c r="BZ365" s="0" t="n">
        <v>2000.5</v>
      </c>
      <c r="CA365" s="0" t="n">
        <v>0</v>
      </c>
      <c r="CB365" s="0" t="n">
        <v>0</v>
      </c>
      <c r="CC365" s="0" t="n">
        <v>0</v>
      </c>
      <c r="CD365" s="0" t="n">
        <v>-0.0119602433950635</v>
      </c>
      <c r="CE365" s="0" t="n">
        <v>1</v>
      </c>
    </row>
    <row r="366" customFormat="false" ht="15" hidden="false" customHeight="false" outlineLevel="0" collapsed="false">
      <c r="A366" s="0" t="s">
        <v>904</v>
      </c>
      <c r="B366" s="0" t="n">
        <v>1671</v>
      </c>
      <c r="C366" s="0" t="n">
        <v>0.0250130473929932</v>
      </c>
      <c r="D366" s="0" t="n">
        <v>5291</v>
      </c>
      <c r="E366" s="0" t="n">
        <f aca="false">IF(ISNUMBER($BA366),$BA366,IF(AND(ISNUMBER($D366),ISNUMBER($BW366),ISNUMBER($BX366)),$D366*($BX366-$BW366+1),""))</f>
        <v>5291</v>
      </c>
      <c r="H366" s="0" t="s">
        <v>118</v>
      </c>
      <c r="I366" s="0" t="s">
        <v>119</v>
      </c>
      <c r="J366" s="0" t="n">
        <f aca="false">IF($BW366&lt;&gt;"",$BW366,"")</f>
        <v>1995</v>
      </c>
      <c r="K366" s="0" t="n">
        <f aca="false">IF($BX366&lt;&gt;"",$BX366,"")</f>
        <v>2006</v>
      </c>
      <c r="L366" s="0" t="n">
        <f aca="false">IF(AND(ISNUMBER($BW366),ISNUMBER($BX366)),($BW366+$BX366)/2,"")</f>
        <v>2000.5</v>
      </c>
      <c r="M366" s="0" t="n">
        <f aca="false">IF($L366&lt;&gt;"",$L366,"")</f>
        <v>2000.5</v>
      </c>
      <c r="N366" s="0" t="n">
        <f aca="false">IF(AND(ISNUMBER($BW366),ISNUMBER($BX366)),MIN(1,MAX(0,($BX366-2016+1)/($BX366-$BW366+1))),"")</f>
        <v>0</v>
      </c>
      <c r="O366" s="0" t="n">
        <f aca="false">IF(AND(ISNUMBER($BW366),ISNUMBER($BX366)),MIN(1,MAX(0,($BX366-2017+1)/($BX366-$BW366+1))),"")</f>
        <v>0</v>
      </c>
      <c r="P366" s="0" t="n">
        <f aca="false">IF(AND(ISNUMBER($BW366),ISNUMBER($BX366)),MIN(1,MAX(0,($BX366-2018+1)/($BX366-$BW366+1))),"")</f>
        <v>0</v>
      </c>
      <c r="Q366" s="0" t="n">
        <f aca="false">IF(AND(ISNUMBER($BW366),ISNUMBER($BX366)),MIN(1,MAX(0,($BX366-2019+1)/($BX366-$BW366+1))),"")</f>
        <v>0</v>
      </c>
      <c r="R366" s="0" t="n">
        <f aca="false">IF(AND(ISNUMBER($BW366),ISNUMBER($BX366)),MIN(1,MAX(0,($BX366-2016+1)/($BX366-$BW366+1))),"")</f>
        <v>0</v>
      </c>
      <c r="S366" s="0" t="n">
        <f aca="false">IF($L366&lt;&gt;"",IF($L366&gt;=2015.5,1,0),"")</f>
        <v>0</v>
      </c>
      <c r="T366" s="0" t="n">
        <f aca="false">IF($L366&lt;&gt;"",IF($L366&gt;=2016,1,0),"")</f>
        <v>0</v>
      </c>
      <c r="U366" s="0" t="n">
        <f aca="false">IF(ISNUMBER($BX366),IF($BX366&gt;=2016,1,0),"")</f>
        <v>0</v>
      </c>
      <c r="V366" s="0" t="n">
        <f aca="false">IF(ISNUMBER($BW366),IF($BW366&gt;=2016,1,0),"")</f>
        <v>0</v>
      </c>
      <c r="W366" s="0" t="str">
        <f aca="false">IF(AND(ISNUMBER($BW366),ISNUMBER($BX366)),IF($BW366&gt;=2016,"post-only",IF($BX366&lt;2016,"pre-only","mixed")),"")</f>
        <v>pre-only</v>
      </c>
      <c r="X366" s="0" t="n">
        <f aca="false">IF(AND(ISNUMBER($BW366),ISNUMBER($BX366)),MIN(1,MAX(0,($BX366-2017+1)/($BX366-$BW366+1))),"")</f>
        <v>0</v>
      </c>
      <c r="Y366" s="0" t="n">
        <f aca="false">IF(AND(ISNUMBER($BW366),ISNUMBER($BX366)),MIN(1,MAX(0,($BX366-2018+1)/($BX366-$BW366+1))),"")</f>
        <v>0</v>
      </c>
      <c r="Z366" s="0" t="n">
        <f aca="false">IF(AND(ISNUMBER($BW366),ISNUMBER($BX366)),MIN(1,MAX(0,($BX366-2019+1)/($BX366-$BW366+1))),"")</f>
        <v>0</v>
      </c>
      <c r="AA366" s="0" t="n">
        <f aca="false">IF(ISNUMBER($BX366),IF($BX366&gt;=2017,1,0),"")</f>
        <v>0</v>
      </c>
      <c r="AB366" s="0" t="n">
        <f aca="false">IF(ISNUMBER($BX366),IF($BX366&gt;=2018,1,0),"")</f>
        <v>0</v>
      </c>
      <c r="AC366" s="0" t="n">
        <f aca="false">IF(ISNUMBER($BX366),IF($BX366&gt;=2019,1,0),"")</f>
        <v>0</v>
      </c>
      <c r="AD366" s="0" t="n">
        <f aca="false">IF($L366&lt;&gt;"",IF($L366&gt;2013,1,0),"")</f>
        <v>0</v>
      </c>
      <c r="AE366" s="0" t="n">
        <f aca="false">IF($L366&lt;&gt;"",1+IF($L366&gt;2011,1,0)+IF($L366&gt;2014,1,0),"")</f>
        <v>1</v>
      </c>
      <c r="AF366" s="0" t="s">
        <v>310</v>
      </c>
      <c r="AG366" s="0" t="s">
        <v>88</v>
      </c>
      <c r="AH366" s="0" t="s">
        <v>89</v>
      </c>
      <c r="AI366" s="0" t="s">
        <v>334</v>
      </c>
      <c r="AJ366" s="0" t="s">
        <v>334</v>
      </c>
      <c r="AK366" s="0" t="str">
        <f aca="false">IF(AND($CF366&lt;&gt;"",IFERROR(INDEX(subsample_country_map!$B:$B,MATCH($CF366,subsample_country_map!$A:$A,0)),"")&lt;&gt;""),INDEX(subsample_country_map!$B:$B,MATCH($CF366,subsample_country_map!$A:$A,0)),INDEX(lookup!$AA:$AA,MATCH($A366,lookup!$A:$A,0)))</f>
        <v>1_US</v>
      </c>
      <c r="AL366" s="0" t="str">
        <f aca="false">IF(AND($CF366&lt;&gt;"",IFERROR(INDEX(subsample_country_map!$C:$C,MATCH($CF366,subsample_country_map!$A:$A,0)),"")&lt;&gt;""),INDEX(subsample_country_map!$C:$C,MATCH($CF366,subsample_country_map!$A:$A,0)),INDEX(lookup!$AB:$AB,MATCH($A366,lookup!$A:$A,0)))</f>
        <v>1_developed</v>
      </c>
      <c r="AM366" s="0" t="str">
        <f aca="false">IF(AND($CF366&lt;&gt;"",IFERROR(INDEX(subsample_country_map!$D:$D,MATCH($CF366,subsample_country_map!$A:$A,0)),"")&lt;&gt;""),INDEX(subsample_country_map!$D:$D,MATCH($CF366,subsample_country_map!$A:$A,0)),INDEX(lookup!$AC:$AC,MATCH($A366,lookup!$A:$A,0)))</f>
        <v>1_western</v>
      </c>
      <c r="AN366" s="0" t="str">
        <f aca="false">IF(AND($CF366&lt;&gt;"",IFERROR(INDEX(subsample_country_map!$E:$E,MATCH($CF366,subsample_country_map!$A:$A,0)),"")&lt;&gt;""),INDEX(subsample_country_map!$E:$E,MATCH($CF366,subsample_country_map!$A:$A,0)),INDEX(lookup!$AD:$AD,MATCH($A366,lookup!$A:$A,0)))</f>
        <v>1_common law</v>
      </c>
      <c r="AO366" s="0" t="str">
        <f aca="false">INDEX(lookup!$Y:$Y,MATCH($A366,lookup!$A:$A,0))</f>
        <v>1_not published</v>
      </c>
      <c r="AP366" s="0" t="str">
        <f aca="false">INDEX(lookup!$Z:$Z,MATCH($A366,lookup!$A:$A,0))</f>
        <v>99_NCE</v>
      </c>
      <c r="AQ366" s="0" t="str">
        <f aca="false">INDEX(lookup!$W:$W,MATCH($A366,lookup!$A:$A,0))</f>
        <v>1_fin/acc/econ</v>
      </c>
      <c r="AS366" s="0" t="s">
        <v>91</v>
      </c>
      <c r="AT366" s="0" t="s">
        <v>111</v>
      </c>
      <c r="AU366" s="0" t="s">
        <v>311</v>
      </c>
      <c r="AV366" s="0" t="s">
        <v>1401</v>
      </c>
      <c r="AX366" s="0" t="s">
        <v>1402</v>
      </c>
      <c r="BA366" s="0" t="n">
        <v>5291</v>
      </c>
      <c r="BB366" s="0" t="s">
        <v>95</v>
      </c>
      <c r="BC366" s="0" t="s">
        <v>868</v>
      </c>
      <c r="BD366" s="0" t="s">
        <v>33</v>
      </c>
      <c r="BE366" s="0" t="s">
        <v>98</v>
      </c>
      <c r="BI366" s="0" t="s">
        <v>675</v>
      </c>
      <c r="BJ366" s="0" t="s">
        <v>1020</v>
      </c>
      <c r="BK366" s="0" t="s">
        <v>676</v>
      </c>
      <c r="BL366" s="0" t="s">
        <v>1403</v>
      </c>
      <c r="BM366" s="0" t="s">
        <v>953</v>
      </c>
      <c r="BN366" s="0" t="s">
        <v>937</v>
      </c>
      <c r="BO366" s="0" t="s">
        <v>769</v>
      </c>
      <c r="BP366" s="0" t="s">
        <v>904</v>
      </c>
      <c r="BQ366" s="0" t="s">
        <v>127</v>
      </c>
      <c r="BT366" s="0" t="n">
        <v>0</v>
      </c>
      <c r="BU366" s="0" t="s">
        <v>911</v>
      </c>
      <c r="BW366" s="0" t="n">
        <v>1995</v>
      </c>
      <c r="BX366" s="0" t="n">
        <v>2006</v>
      </c>
      <c r="BY366" s="0" t="s">
        <v>912</v>
      </c>
      <c r="BZ366" s="0" t="n">
        <v>2000.5</v>
      </c>
      <c r="CA366" s="0" t="n">
        <v>0</v>
      </c>
      <c r="CB366" s="0" t="n">
        <v>0</v>
      </c>
      <c r="CC366" s="0" t="n">
        <v>0</v>
      </c>
      <c r="CD366" s="0" t="n">
        <v>0.0250182658443062</v>
      </c>
      <c r="CE366" s="0" t="n">
        <v>1</v>
      </c>
    </row>
    <row r="367" customFormat="false" ht="15" hidden="false" customHeight="false" outlineLevel="0" collapsed="false">
      <c r="A367" s="0" t="s">
        <v>904</v>
      </c>
      <c r="B367" s="0" t="n">
        <v>1672</v>
      </c>
      <c r="C367" s="0" t="n">
        <v>-0.00412428511069009</v>
      </c>
      <c r="D367" s="0" t="n">
        <v>5291</v>
      </c>
      <c r="E367" s="0" t="n">
        <f aca="false">IF(ISNUMBER($BA367),$BA367,IF(AND(ISNUMBER($D367),ISNUMBER($BW367),ISNUMBER($BX367)),$D367*($BX367-$BW367+1),""))</f>
        <v>5291</v>
      </c>
      <c r="H367" s="0" t="s">
        <v>118</v>
      </c>
      <c r="I367" s="0" t="s">
        <v>119</v>
      </c>
      <c r="J367" s="0" t="n">
        <f aca="false">IF($BW367&lt;&gt;"",$BW367,"")</f>
        <v>1995</v>
      </c>
      <c r="K367" s="0" t="n">
        <f aca="false">IF($BX367&lt;&gt;"",$BX367,"")</f>
        <v>2006</v>
      </c>
      <c r="L367" s="0" t="n">
        <f aca="false">IF(AND(ISNUMBER($BW367),ISNUMBER($BX367)),($BW367+$BX367)/2,"")</f>
        <v>2000.5</v>
      </c>
      <c r="M367" s="0" t="n">
        <f aca="false">IF($L367&lt;&gt;"",$L367,"")</f>
        <v>2000.5</v>
      </c>
      <c r="N367" s="0" t="n">
        <f aca="false">IF(AND(ISNUMBER($BW367),ISNUMBER($BX367)),MIN(1,MAX(0,($BX367-2016+1)/($BX367-$BW367+1))),"")</f>
        <v>0</v>
      </c>
      <c r="O367" s="0" t="n">
        <f aca="false">IF(AND(ISNUMBER($BW367),ISNUMBER($BX367)),MIN(1,MAX(0,($BX367-2017+1)/($BX367-$BW367+1))),"")</f>
        <v>0</v>
      </c>
      <c r="P367" s="0" t="n">
        <f aca="false">IF(AND(ISNUMBER($BW367),ISNUMBER($BX367)),MIN(1,MAX(0,($BX367-2018+1)/($BX367-$BW367+1))),"")</f>
        <v>0</v>
      </c>
      <c r="Q367" s="0" t="n">
        <f aca="false">IF(AND(ISNUMBER($BW367),ISNUMBER($BX367)),MIN(1,MAX(0,($BX367-2019+1)/($BX367-$BW367+1))),"")</f>
        <v>0</v>
      </c>
      <c r="R367" s="0" t="n">
        <f aca="false">IF(AND(ISNUMBER($BW367),ISNUMBER($BX367)),MIN(1,MAX(0,($BX367-2016+1)/($BX367-$BW367+1))),"")</f>
        <v>0</v>
      </c>
      <c r="S367" s="0" t="n">
        <f aca="false">IF($L367&lt;&gt;"",IF($L367&gt;=2015.5,1,0),"")</f>
        <v>0</v>
      </c>
      <c r="T367" s="0" t="n">
        <f aca="false">IF($L367&lt;&gt;"",IF($L367&gt;=2016,1,0),"")</f>
        <v>0</v>
      </c>
      <c r="U367" s="0" t="n">
        <f aca="false">IF(ISNUMBER($BX367),IF($BX367&gt;=2016,1,0),"")</f>
        <v>0</v>
      </c>
      <c r="V367" s="0" t="n">
        <f aca="false">IF(ISNUMBER($BW367),IF($BW367&gt;=2016,1,0),"")</f>
        <v>0</v>
      </c>
      <c r="W367" s="0" t="str">
        <f aca="false">IF(AND(ISNUMBER($BW367),ISNUMBER($BX367)),IF($BW367&gt;=2016,"post-only",IF($BX367&lt;2016,"pre-only","mixed")),"")</f>
        <v>pre-only</v>
      </c>
      <c r="X367" s="0" t="n">
        <f aca="false">IF(AND(ISNUMBER($BW367),ISNUMBER($BX367)),MIN(1,MAX(0,($BX367-2017+1)/($BX367-$BW367+1))),"")</f>
        <v>0</v>
      </c>
      <c r="Y367" s="0" t="n">
        <f aca="false">IF(AND(ISNUMBER($BW367),ISNUMBER($BX367)),MIN(1,MAX(0,($BX367-2018+1)/($BX367-$BW367+1))),"")</f>
        <v>0</v>
      </c>
      <c r="Z367" s="0" t="n">
        <f aca="false">IF(AND(ISNUMBER($BW367),ISNUMBER($BX367)),MIN(1,MAX(0,($BX367-2019+1)/($BX367-$BW367+1))),"")</f>
        <v>0</v>
      </c>
      <c r="AA367" s="0" t="n">
        <f aca="false">IF(ISNUMBER($BX367),IF($BX367&gt;=2017,1,0),"")</f>
        <v>0</v>
      </c>
      <c r="AB367" s="0" t="n">
        <f aca="false">IF(ISNUMBER($BX367),IF($BX367&gt;=2018,1,0),"")</f>
        <v>0</v>
      </c>
      <c r="AC367" s="0" t="n">
        <f aca="false">IF(ISNUMBER($BX367),IF($BX367&gt;=2019,1,0),"")</f>
        <v>0</v>
      </c>
      <c r="AD367" s="0" t="n">
        <f aca="false">IF($L367&lt;&gt;"",IF($L367&gt;2013,1,0),"")</f>
        <v>0</v>
      </c>
      <c r="AE367" s="0" t="n">
        <f aca="false">IF($L367&lt;&gt;"",1+IF($L367&gt;2011,1,0)+IF($L367&gt;2014,1,0),"")</f>
        <v>1</v>
      </c>
      <c r="AF367" s="0" t="s">
        <v>310</v>
      </c>
      <c r="AG367" s="0" t="s">
        <v>88</v>
      </c>
      <c r="AH367" s="0" t="s">
        <v>89</v>
      </c>
      <c r="AI367" s="0" t="s">
        <v>334</v>
      </c>
      <c r="AJ367" s="0" t="s">
        <v>334</v>
      </c>
      <c r="AK367" s="0" t="str">
        <f aca="false">IF(AND($CF367&lt;&gt;"",IFERROR(INDEX(subsample_country_map!$B:$B,MATCH($CF367,subsample_country_map!$A:$A,0)),"")&lt;&gt;""),INDEX(subsample_country_map!$B:$B,MATCH($CF367,subsample_country_map!$A:$A,0)),INDEX(lookup!$AA:$AA,MATCH($A367,lookup!$A:$A,0)))</f>
        <v>1_US</v>
      </c>
      <c r="AL367" s="0" t="str">
        <f aca="false">IF(AND($CF367&lt;&gt;"",IFERROR(INDEX(subsample_country_map!$C:$C,MATCH($CF367,subsample_country_map!$A:$A,0)),"")&lt;&gt;""),INDEX(subsample_country_map!$C:$C,MATCH($CF367,subsample_country_map!$A:$A,0)),INDEX(lookup!$AB:$AB,MATCH($A367,lookup!$A:$A,0)))</f>
        <v>1_developed</v>
      </c>
      <c r="AM367" s="0" t="str">
        <f aca="false">IF(AND($CF367&lt;&gt;"",IFERROR(INDEX(subsample_country_map!$D:$D,MATCH($CF367,subsample_country_map!$A:$A,0)),"")&lt;&gt;""),INDEX(subsample_country_map!$D:$D,MATCH($CF367,subsample_country_map!$A:$A,0)),INDEX(lookup!$AC:$AC,MATCH($A367,lookup!$A:$A,0)))</f>
        <v>1_western</v>
      </c>
      <c r="AN367" s="0" t="str">
        <f aca="false">IF(AND($CF367&lt;&gt;"",IFERROR(INDEX(subsample_country_map!$E:$E,MATCH($CF367,subsample_country_map!$A:$A,0)),"")&lt;&gt;""),INDEX(subsample_country_map!$E:$E,MATCH($CF367,subsample_country_map!$A:$A,0)),INDEX(lookup!$AD:$AD,MATCH($A367,lookup!$A:$A,0)))</f>
        <v>1_common law</v>
      </c>
      <c r="AO367" s="0" t="str">
        <f aca="false">INDEX(lookup!$Y:$Y,MATCH($A367,lookup!$A:$A,0))</f>
        <v>1_not published</v>
      </c>
      <c r="AP367" s="0" t="str">
        <f aca="false">INDEX(lookup!$Z:$Z,MATCH($A367,lookup!$A:$A,0))</f>
        <v>99_NCE</v>
      </c>
      <c r="AQ367" s="0" t="str">
        <f aca="false">INDEX(lookup!$W:$W,MATCH($A367,lookup!$A:$A,0))</f>
        <v>1_fin/acc/econ</v>
      </c>
      <c r="AS367" s="0" t="s">
        <v>91</v>
      </c>
      <c r="AT367" s="0" t="s">
        <v>111</v>
      </c>
      <c r="AU367" s="0" t="s">
        <v>311</v>
      </c>
      <c r="AV367" s="0" t="s">
        <v>1404</v>
      </c>
      <c r="AX367" s="0" t="s">
        <v>1405</v>
      </c>
      <c r="BA367" s="0" t="n">
        <v>5291</v>
      </c>
      <c r="BB367" s="0" t="s">
        <v>95</v>
      </c>
      <c r="BC367" s="0" t="s">
        <v>868</v>
      </c>
      <c r="BD367" s="0" t="s">
        <v>33</v>
      </c>
      <c r="BE367" s="0" t="s">
        <v>98</v>
      </c>
      <c r="BI367" s="0" t="s">
        <v>675</v>
      </c>
      <c r="BJ367" s="0" t="s">
        <v>1020</v>
      </c>
      <c r="BK367" s="0" t="s">
        <v>676</v>
      </c>
      <c r="BL367" s="0" t="s">
        <v>1406</v>
      </c>
      <c r="BM367" s="0" t="s">
        <v>957</v>
      </c>
      <c r="BN367" s="0" t="s">
        <v>937</v>
      </c>
      <c r="BO367" s="0" t="s">
        <v>769</v>
      </c>
      <c r="BP367" s="0" t="s">
        <v>904</v>
      </c>
      <c r="BQ367" s="0" t="s">
        <v>127</v>
      </c>
      <c r="BT367" s="0" t="n">
        <v>0</v>
      </c>
      <c r="BU367" s="0" t="s">
        <v>911</v>
      </c>
      <c r="BW367" s="0" t="n">
        <v>1995</v>
      </c>
      <c r="BX367" s="0" t="n">
        <v>2006</v>
      </c>
      <c r="BY367" s="0" t="s">
        <v>912</v>
      </c>
      <c r="BZ367" s="0" t="n">
        <v>2000.5</v>
      </c>
      <c r="CA367" s="0" t="n">
        <v>0</v>
      </c>
      <c r="CB367" s="0" t="n">
        <v>0</v>
      </c>
      <c r="CC367" s="0" t="n">
        <v>0</v>
      </c>
      <c r="CD367" s="0" t="n">
        <v>-0.00412430849525094</v>
      </c>
      <c r="CE367" s="0" t="n">
        <v>1</v>
      </c>
    </row>
    <row r="368" customFormat="false" ht="15" hidden="false" customHeight="false" outlineLevel="0" collapsed="false">
      <c r="A368" s="0" t="s">
        <v>904</v>
      </c>
      <c r="B368" s="0" t="n">
        <v>1673</v>
      </c>
      <c r="C368" s="0" t="n">
        <v>0.0136089962185098</v>
      </c>
      <c r="D368" s="0" t="n">
        <v>5291</v>
      </c>
      <c r="E368" s="0" t="n">
        <f aca="false">IF(ISNUMBER($BA368),$BA368,IF(AND(ISNUMBER($D368),ISNUMBER($BW368),ISNUMBER($BX368)),$D368*($BX368-$BW368+1),""))</f>
        <v>5291</v>
      </c>
      <c r="H368" s="0" t="s">
        <v>118</v>
      </c>
      <c r="I368" s="0" t="s">
        <v>119</v>
      </c>
      <c r="J368" s="0" t="n">
        <f aca="false">IF($BW368&lt;&gt;"",$BW368,"")</f>
        <v>1995</v>
      </c>
      <c r="K368" s="0" t="n">
        <f aca="false">IF($BX368&lt;&gt;"",$BX368,"")</f>
        <v>2006</v>
      </c>
      <c r="L368" s="0" t="n">
        <f aca="false">IF(AND(ISNUMBER($BW368),ISNUMBER($BX368)),($BW368+$BX368)/2,"")</f>
        <v>2000.5</v>
      </c>
      <c r="M368" s="0" t="n">
        <f aca="false">IF($L368&lt;&gt;"",$L368,"")</f>
        <v>2000.5</v>
      </c>
      <c r="N368" s="0" t="n">
        <f aca="false">IF(AND(ISNUMBER($BW368),ISNUMBER($BX368)),MIN(1,MAX(0,($BX368-2016+1)/($BX368-$BW368+1))),"")</f>
        <v>0</v>
      </c>
      <c r="O368" s="0" t="n">
        <f aca="false">IF(AND(ISNUMBER($BW368),ISNUMBER($BX368)),MIN(1,MAX(0,($BX368-2017+1)/($BX368-$BW368+1))),"")</f>
        <v>0</v>
      </c>
      <c r="P368" s="0" t="n">
        <f aca="false">IF(AND(ISNUMBER($BW368),ISNUMBER($BX368)),MIN(1,MAX(0,($BX368-2018+1)/($BX368-$BW368+1))),"")</f>
        <v>0</v>
      </c>
      <c r="Q368" s="0" t="n">
        <f aca="false">IF(AND(ISNUMBER($BW368),ISNUMBER($BX368)),MIN(1,MAX(0,($BX368-2019+1)/($BX368-$BW368+1))),"")</f>
        <v>0</v>
      </c>
      <c r="R368" s="0" t="n">
        <f aca="false">IF(AND(ISNUMBER($BW368),ISNUMBER($BX368)),MIN(1,MAX(0,($BX368-2016+1)/($BX368-$BW368+1))),"")</f>
        <v>0</v>
      </c>
      <c r="S368" s="0" t="n">
        <f aca="false">IF($L368&lt;&gt;"",IF($L368&gt;=2015.5,1,0),"")</f>
        <v>0</v>
      </c>
      <c r="T368" s="0" t="n">
        <f aca="false">IF($L368&lt;&gt;"",IF($L368&gt;=2016,1,0),"")</f>
        <v>0</v>
      </c>
      <c r="U368" s="0" t="n">
        <f aca="false">IF(ISNUMBER($BX368),IF($BX368&gt;=2016,1,0),"")</f>
        <v>0</v>
      </c>
      <c r="V368" s="0" t="n">
        <f aca="false">IF(ISNUMBER($BW368),IF($BW368&gt;=2016,1,0),"")</f>
        <v>0</v>
      </c>
      <c r="W368" s="0" t="str">
        <f aca="false">IF(AND(ISNUMBER($BW368),ISNUMBER($BX368)),IF($BW368&gt;=2016,"post-only",IF($BX368&lt;2016,"pre-only","mixed")),"")</f>
        <v>pre-only</v>
      </c>
      <c r="X368" s="0" t="n">
        <f aca="false">IF(AND(ISNUMBER($BW368),ISNUMBER($BX368)),MIN(1,MAX(0,($BX368-2017+1)/($BX368-$BW368+1))),"")</f>
        <v>0</v>
      </c>
      <c r="Y368" s="0" t="n">
        <f aca="false">IF(AND(ISNUMBER($BW368),ISNUMBER($BX368)),MIN(1,MAX(0,($BX368-2018+1)/($BX368-$BW368+1))),"")</f>
        <v>0</v>
      </c>
      <c r="Z368" s="0" t="n">
        <f aca="false">IF(AND(ISNUMBER($BW368),ISNUMBER($BX368)),MIN(1,MAX(0,($BX368-2019+1)/($BX368-$BW368+1))),"")</f>
        <v>0</v>
      </c>
      <c r="AA368" s="0" t="n">
        <f aca="false">IF(ISNUMBER($BX368),IF($BX368&gt;=2017,1,0),"")</f>
        <v>0</v>
      </c>
      <c r="AB368" s="0" t="n">
        <f aca="false">IF(ISNUMBER($BX368),IF($BX368&gt;=2018,1,0),"")</f>
        <v>0</v>
      </c>
      <c r="AC368" s="0" t="n">
        <f aca="false">IF(ISNUMBER($BX368),IF($BX368&gt;=2019,1,0),"")</f>
        <v>0</v>
      </c>
      <c r="AD368" s="0" t="n">
        <f aca="false">IF($L368&lt;&gt;"",IF($L368&gt;2013,1,0),"")</f>
        <v>0</v>
      </c>
      <c r="AE368" s="0" t="n">
        <f aca="false">IF($L368&lt;&gt;"",1+IF($L368&gt;2011,1,0)+IF($L368&gt;2014,1,0),"")</f>
        <v>1</v>
      </c>
      <c r="AF368" s="0" t="s">
        <v>310</v>
      </c>
      <c r="AG368" s="0" t="s">
        <v>88</v>
      </c>
      <c r="AH368" s="0" t="s">
        <v>89</v>
      </c>
      <c r="AI368" s="0" t="s">
        <v>334</v>
      </c>
      <c r="AJ368" s="0" t="s">
        <v>334</v>
      </c>
      <c r="AK368" s="0" t="str">
        <f aca="false">IF(AND($CF368&lt;&gt;"",IFERROR(INDEX(subsample_country_map!$B:$B,MATCH($CF368,subsample_country_map!$A:$A,0)),"")&lt;&gt;""),INDEX(subsample_country_map!$B:$B,MATCH($CF368,subsample_country_map!$A:$A,0)),INDEX(lookup!$AA:$AA,MATCH($A368,lookup!$A:$A,0)))</f>
        <v>1_US</v>
      </c>
      <c r="AL368" s="0" t="str">
        <f aca="false">IF(AND($CF368&lt;&gt;"",IFERROR(INDEX(subsample_country_map!$C:$C,MATCH($CF368,subsample_country_map!$A:$A,0)),"")&lt;&gt;""),INDEX(subsample_country_map!$C:$C,MATCH($CF368,subsample_country_map!$A:$A,0)),INDEX(lookup!$AB:$AB,MATCH($A368,lookup!$A:$A,0)))</f>
        <v>1_developed</v>
      </c>
      <c r="AM368" s="0" t="str">
        <f aca="false">IF(AND($CF368&lt;&gt;"",IFERROR(INDEX(subsample_country_map!$D:$D,MATCH($CF368,subsample_country_map!$A:$A,0)),"")&lt;&gt;""),INDEX(subsample_country_map!$D:$D,MATCH($CF368,subsample_country_map!$A:$A,0)),INDEX(lookup!$AC:$AC,MATCH($A368,lookup!$A:$A,0)))</f>
        <v>1_western</v>
      </c>
      <c r="AN368" s="0" t="str">
        <f aca="false">IF(AND($CF368&lt;&gt;"",IFERROR(INDEX(subsample_country_map!$E:$E,MATCH($CF368,subsample_country_map!$A:$A,0)),"")&lt;&gt;""),INDEX(subsample_country_map!$E:$E,MATCH($CF368,subsample_country_map!$A:$A,0)),INDEX(lookup!$AD:$AD,MATCH($A368,lookup!$A:$A,0)))</f>
        <v>1_common law</v>
      </c>
      <c r="AO368" s="0" t="str">
        <f aca="false">INDEX(lookup!$Y:$Y,MATCH($A368,lookup!$A:$A,0))</f>
        <v>1_not published</v>
      </c>
      <c r="AP368" s="0" t="str">
        <f aca="false">INDEX(lookup!$Z:$Z,MATCH($A368,lookup!$A:$A,0))</f>
        <v>99_NCE</v>
      </c>
      <c r="AQ368" s="0" t="str">
        <f aca="false">INDEX(lookup!$W:$W,MATCH($A368,lookup!$A:$A,0))</f>
        <v>1_fin/acc/econ</v>
      </c>
      <c r="AS368" s="0" t="s">
        <v>91</v>
      </c>
      <c r="AT368" s="0" t="s">
        <v>111</v>
      </c>
      <c r="AU368" s="0" t="s">
        <v>311</v>
      </c>
      <c r="AV368" s="0" t="s">
        <v>1407</v>
      </c>
      <c r="AX368" s="0" t="s">
        <v>1408</v>
      </c>
      <c r="BA368" s="0" t="n">
        <v>5291</v>
      </c>
      <c r="BB368" s="0" t="s">
        <v>95</v>
      </c>
      <c r="BC368" s="0" t="s">
        <v>868</v>
      </c>
      <c r="BD368" s="0" t="s">
        <v>33</v>
      </c>
      <c r="BE368" s="0" t="s">
        <v>98</v>
      </c>
      <c r="BI368" s="0" t="s">
        <v>675</v>
      </c>
      <c r="BJ368" s="0" t="s">
        <v>1020</v>
      </c>
      <c r="BK368" s="0" t="s">
        <v>676</v>
      </c>
      <c r="BL368" s="0" t="s">
        <v>1409</v>
      </c>
      <c r="BM368" s="0" t="s">
        <v>961</v>
      </c>
      <c r="BN368" s="0" t="s">
        <v>937</v>
      </c>
      <c r="BO368" s="0" t="s">
        <v>769</v>
      </c>
      <c r="BP368" s="0" t="s">
        <v>904</v>
      </c>
      <c r="BQ368" s="0" t="s">
        <v>127</v>
      </c>
      <c r="BT368" s="0" t="n">
        <v>0</v>
      </c>
      <c r="BU368" s="0" t="s">
        <v>911</v>
      </c>
      <c r="BW368" s="0" t="n">
        <v>1995</v>
      </c>
      <c r="BX368" s="0" t="n">
        <v>2006</v>
      </c>
      <c r="BY368" s="0" t="s">
        <v>912</v>
      </c>
      <c r="BZ368" s="0" t="n">
        <v>2000.5</v>
      </c>
      <c r="CA368" s="0" t="n">
        <v>0</v>
      </c>
      <c r="CB368" s="0" t="n">
        <v>0</v>
      </c>
      <c r="CC368" s="0" t="n">
        <v>0</v>
      </c>
      <c r="CD368" s="0" t="n">
        <v>0.0136098364622569</v>
      </c>
      <c r="CE368" s="0" t="n">
        <v>1</v>
      </c>
    </row>
    <row r="369" customFormat="false" ht="15" hidden="false" customHeight="false" outlineLevel="0" collapsed="false">
      <c r="A369" s="0" t="s">
        <v>904</v>
      </c>
      <c r="B369" s="0" t="n">
        <v>1674</v>
      </c>
      <c r="C369" s="0" t="n">
        <v>-0.0250130473929932</v>
      </c>
      <c r="D369" s="0" t="n">
        <v>5291</v>
      </c>
      <c r="E369" s="0" t="n">
        <f aca="false">IF(ISNUMBER($BA369),$BA369,IF(AND(ISNUMBER($D369),ISNUMBER($BW369),ISNUMBER($BX369)),$D369*($BX369-$BW369+1),""))</f>
        <v>5291</v>
      </c>
      <c r="H369" s="0" t="s">
        <v>118</v>
      </c>
      <c r="I369" s="0" t="s">
        <v>119</v>
      </c>
      <c r="J369" s="0" t="n">
        <f aca="false">IF($BW369&lt;&gt;"",$BW369,"")</f>
        <v>1995</v>
      </c>
      <c r="K369" s="0" t="n">
        <f aca="false">IF($BX369&lt;&gt;"",$BX369,"")</f>
        <v>2006</v>
      </c>
      <c r="L369" s="0" t="n">
        <f aca="false">IF(AND(ISNUMBER($BW369),ISNUMBER($BX369)),($BW369+$BX369)/2,"")</f>
        <v>2000.5</v>
      </c>
      <c r="M369" s="0" t="n">
        <f aca="false">IF($L369&lt;&gt;"",$L369,"")</f>
        <v>2000.5</v>
      </c>
      <c r="N369" s="0" t="n">
        <f aca="false">IF(AND(ISNUMBER($BW369),ISNUMBER($BX369)),MIN(1,MAX(0,($BX369-2016+1)/($BX369-$BW369+1))),"")</f>
        <v>0</v>
      </c>
      <c r="O369" s="0" t="n">
        <f aca="false">IF(AND(ISNUMBER($BW369),ISNUMBER($BX369)),MIN(1,MAX(0,($BX369-2017+1)/($BX369-$BW369+1))),"")</f>
        <v>0</v>
      </c>
      <c r="P369" s="0" t="n">
        <f aca="false">IF(AND(ISNUMBER($BW369),ISNUMBER($BX369)),MIN(1,MAX(0,($BX369-2018+1)/($BX369-$BW369+1))),"")</f>
        <v>0</v>
      </c>
      <c r="Q369" s="0" t="n">
        <f aca="false">IF(AND(ISNUMBER($BW369),ISNUMBER($BX369)),MIN(1,MAX(0,($BX369-2019+1)/($BX369-$BW369+1))),"")</f>
        <v>0</v>
      </c>
      <c r="R369" s="0" t="n">
        <f aca="false">IF(AND(ISNUMBER($BW369),ISNUMBER($BX369)),MIN(1,MAX(0,($BX369-2016+1)/($BX369-$BW369+1))),"")</f>
        <v>0</v>
      </c>
      <c r="S369" s="0" t="n">
        <f aca="false">IF($L369&lt;&gt;"",IF($L369&gt;=2015.5,1,0),"")</f>
        <v>0</v>
      </c>
      <c r="T369" s="0" t="n">
        <f aca="false">IF($L369&lt;&gt;"",IF($L369&gt;=2016,1,0),"")</f>
        <v>0</v>
      </c>
      <c r="U369" s="0" t="n">
        <f aca="false">IF(ISNUMBER($BX369),IF($BX369&gt;=2016,1,0),"")</f>
        <v>0</v>
      </c>
      <c r="V369" s="0" t="n">
        <f aca="false">IF(ISNUMBER($BW369),IF($BW369&gt;=2016,1,0),"")</f>
        <v>0</v>
      </c>
      <c r="W369" s="0" t="str">
        <f aca="false">IF(AND(ISNUMBER($BW369),ISNUMBER($BX369)),IF($BW369&gt;=2016,"post-only",IF($BX369&lt;2016,"pre-only","mixed")),"")</f>
        <v>pre-only</v>
      </c>
      <c r="X369" s="0" t="n">
        <f aca="false">IF(AND(ISNUMBER($BW369),ISNUMBER($BX369)),MIN(1,MAX(0,($BX369-2017+1)/($BX369-$BW369+1))),"")</f>
        <v>0</v>
      </c>
      <c r="Y369" s="0" t="n">
        <f aca="false">IF(AND(ISNUMBER($BW369),ISNUMBER($BX369)),MIN(1,MAX(0,($BX369-2018+1)/($BX369-$BW369+1))),"")</f>
        <v>0</v>
      </c>
      <c r="Z369" s="0" t="n">
        <f aca="false">IF(AND(ISNUMBER($BW369),ISNUMBER($BX369)),MIN(1,MAX(0,($BX369-2019+1)/($BX369-$BW369+1))),"")</f>
        <v>0</v>
      </c>
      <c r="AA369" s="0" t="n">
        <f aca="false">IF(ISNUMBER($BX369),IF($BX369&gt;=2017,1,0),"")</f>
        <v>0</v>
      </c>
      <c r="AB369" s="0" t="n">
        <f aca="false">IF(ISNUMBER($BX369),IF($BX369&gt;=2018,1,0),"")</f>
        <v>0</v>
      </c>
      <c r="AC369" s="0" t="n">
        <f aca="false">IF(ISNUMBER($BX369),IF($BX369&gt;=2019,1,0),"")</f>
        <v>0</v>
      </c>
      <c r="AD369" s="0" t="n">
        <f aca="false">IF($L369&lt;&gt;"",IF($L369&gt;2013,1,0),"")</f>
        <v>0</v>
      </c>
      <c r="AE369" s="0" t="n">
        <f aca="false">IF($L369&lt;&gt;"",1+IF($L369&gt;2011,1,0)+IF($L369&gt;2014,1,0),"")</f>
        <v>1</v>
      </c>
      <c r="AF369" s="0" t="s">
        <v>310</v>
      </c>
      <c r="AG369" s="0" t="s">
        <v>88</v>
      </c>
      <c r="AH369" s="0" t="s">
        <v>89</v>
      </c>
      <c r="AI369" s="0" t="s">
        <v>334</v>
      </c>
      <c r="AJ369" s="0" t="s">
        <v>334</v>
      </c>
      <c r="AK369" s="0" t="str">
        <f aca="false">IF(AND($CF369&lt;&gt;"",IFERROR(INDEX(subsample_country_map!$B:$B,MATCH($CF369,subsample_country_map!$A:$A,0)),"")&lt;&gt;""),INDEX(subsample_country_map!$B:$B,MATCH($CF369,subsample_country_map!$A:$A,0)),INDEX(lookup!$AA:$AA,MATCH($A369,lookup!$A:$A,0)))</f>
        <v>1_US</v>
      </c>
      <c r="AL369" s="0" t="str">
        <f aca="false">IF(AND($CF369&lt;&gt;"",IFERROR(INDEX(subsample_country_map!$C:$C,MATCH($CF369,subsample_country_map!$A:$A,0)),"")&lt;&gt;""),INDEX(subsample_country_map!$C:$C,MATCH($CF369,subsample_country_map!$A:$A,0)),INDEX(lookup!$AB:$AB,MATCH($A369,lookup!$A:$A,0)))</f>
        <v>1_developed</v>
      </c>
      <c r="AM369" s="0" t="str">
        <f aca="false">IF(AND($CF369&lt;&gt;"",IFERROR(INDEX(subsample_country_map!$D:$D,MATCH($CF369,subsample_country_map!$A:$A,0)),"")&lt;&gt;""),INDEX(subsample_country_map!$D:$D,MATCH($CF369,subsample_country_map!$A:$A,0)),INDEX(lookup!$AC:$AC,MATCH($A369,lookup!$A:$A,0)))</f>
        <v>1_western</v>
      </c>
      <c r="AN369" s="0" t="str">
        <f aca="false">IF(AND($CF369&lt;&gt;"",IFERROR(INDEX(subsample_country_map!$E:$E,MATCH($CF369,subsample_country_map!$A:$A,0)),"")&lt;&gt;""),INDEX(subsample_country_map!$E:$E,MATCH($CF369,subsample_country_map!$A:$A,0)),INDEX(lookup!$AD:$AD,MATCH($A369,lookup!$A:$A,0)))</f>
        <v>1_common law</v>
      </c>
      <c r="AO369" s="0" t="str">
        <f aca="false">INDEX(lookup!$Y:$Y,MATCH($A369,lookup!$A:$A,0))</f>
        <v>1_not published</v>
      </c>
      <c r="AP369" s="0" t="str">
        <f aca="false">INDEX(lookup!$Z:$Z,MATCH($A369,lookup!$A:$A,0))</f>
        <v>99_NCE</v>
      </c>
      <c r="AQ369" s="0" t="str">
        <f aca="false">INDEX(lookup!$W:$W,MATCH($A369,lookup!$A:$A,0))</f>
        <v>1_fin/acc/econ</v>
      </c>
      <c r="AS369" s="0" t="s">
        <v>91</v>
      </c>
      <c r="AT369" s="0" t="s">
        <v>397</v>
      </c>
      <c r="AU369" s="0" t="s">
        <v>311</v>
      </c>
      <c r="AV369" s="0" t="s">
        <v>1410</v>
      </c>
      <c r="AX369" s="0" t="s">
        <v>1402</v>
      </c>
      <c r="BA369" s="0" t="n">
        <v>5291</v>
      </c>
      <c r="BB369" s="0" t="s">
        <v>95</v>
      </c>
      <c r="BC369" s="0" t="s">
        <v>868</v>
      </c>
      <c r="BD369" s="0" t="s">
        <v>33</v>
      </c>
      <c r="BE369" s="0" t="s">
        <v>98</v>
      </c>
      <c r="BI369" s="0" t="s">
        <v>675</v>
      </c>
      <c r="BJ369" s="0" t="s">
        <v>1020</v>
      </c>
      <c r="BK369" s="0" t="s">
        <v>676</v>
      </c>
      <c r="BL369" s="0" t="s">
        <v>1411</v>
      </c>
      <c r="BM369" s="0" t="s">
        <v>965</v>
      </c>
      <c r="BN369" s="0" t="s">
        <v>937</v>
      </c>
      <c r="BO369" s="0" t="s">
        <v>769</v>
      </c>
      <c r="BP369" s="0" t="s">
        <v>904</v>
      </c>
      <c r="BQ369" s="0" t="s">
        <v>127</v>
      </c>
      <c r="BT369" s="0" t="n">
        <v>0</v>
      </c>
      <c r="BU369" s="0" t="s">
        <v>911</v>
      </c>
      <c r="BW369" s="0" t="n">
        <v>1995</v>
      </c>
      <c r="BX369" s="0" t="n">
        <v>2006</v>
      </c>
      <c r="BY369" s="0" t="s">
        <v>912</v>
      </c>
      <c r="BZ369" s="0" t="n">
        <v>2000.5</v>
      </c>
      <c r="CA369" s="0" t="n">
        <v>0</v>
      </c>
      <c r="CB369" s="0" t="n">
        <v>0</v>
      </c>
      <c r="CC369" s="0" t="n">
        <v>0</v>
      </c>
      <c r="CD369" s="0" t="n">
        <v>-0.0250182658443062</v>
      </c>
      <c r="CE369" s="0" t="n">
        <v>1</v>
      </c>
    </row>
    <row r="370" customFormat="false" ht="15" hidden="false" customHeight="false" outlineLevel="0" collapsed="false">
      <c r="A370" s="0" t="s">
        <v>904</v>
      </c>
      <c r="B370" s="0" t="n">
        <v>1675</v>
      </c>
      <c r="C370" s="0" t="n">
        <v>-0.0424422197338014</v>
      </c>
      <c r="D370" s="0" t="n">
        <v>5291</v>
      </c>
      <c r="E370" s="0" t="n">
        <f aca="false">IF(ISNUMBER($BA370),$BA370,IF(AND(ISNUMBER($D370),ISNUMBER($BW370),ISNUMBER($BX370)),$D370*($BX370-$BW370+1),""))</f>
        <v>5291</v>
      </c>
      <c r="H370" s="0" t="s">
        <v>118</v>
      </c>
      <c r="I370" s="0" t="s">
        <v>119</v>
      </c>
      <c r="J370" s="0" t="n">
        <f aca="false">IF($BW370&lt;&gt;"",$BW370,"")</f>
        <v>1995</v>
      </c>
      <c r="K370" s="0" t="n">
        <f aca="false">IF($BX370&lt;&gt;"",$BX370,"")</f>
        <v>2006</v>
      </c>
      <c r="L370" s="0" t="n">
        <f aca="false">IF(AND(ISNUMBER($BW370),ISNUMBER($BX370)),($BW370+$BX370)/2,"")</f>
        <v>2000.5</v>
      </c>
      <c r="M370" s="0" t="n">
        <f aca="false">IF($L370&lt;&gt;"",$L370,"")</f>
        <v>2000.5</v>
      </c>
      <c r="N370" s="0" t="n">
        <f aca="false">IF(AND(ISNUMBER($BW370),ISNUMBER($BX370)),MIN(1,MAX(0,($BX370-2016+1)/($BX370-$BW370+1))),"")</f>
        <v>0</v>
      </c>
      <c r="O370" s="0" t="n">
        <f aca="false">IF(AND(ISNUMBER($BW370),ISNUMBER($BX370)),MIN(1,MAX(0,($BX370-2017+1)/($BX370-$BW370+1))),"")</f>
        <v>0</v>
      </c>
      <c r="P370" s="0" t="n">
        <f aca="false">IF(AND(ISNUMBER($BW370),ISNUMBER($BX370)),MIN(1,MAX(0,($BX370-2018+1)/($BX370-$BW370+1))),"")</f>
        <v>0</v>
      </c>
      <c r="Q370" s="0" t="n">
        <f aca="false">IF(AND(ISNUMBER($BW370),ISNUMBER($BX370)),MIN(1,MAX(0,($BX370-2019+1)/($BX370-$BW370+1))),"")</f>
        <v>0</v>
      </c>
      <c r="R370" s="0" t="n">
        <f aca="false">IF(AND(ISNUMBER($BW370),ISNUMBER($BX370)),MIN(1,MAX(0,($BX370-2016+1)/($BX370-$BW370+1))),"")</f>
        <v>0</v>
      </c>
      <c r="S370" s="0" t="n">
        <f aca="false">IF($L370&lt;&gt;"",IF($L370&gt;=2015.5,1,0),"")</f>
        <v>0</v>
      </c>
      <c r="T370" s="0" t="n">
        <f aca="false">IF($L370&lt;&gt;"",IF($L370&gt;=2016,1,0),"")</f>
        <v>0</v>
      </c>
      <c r="U370" s="0" t="n">
        <f aca="false">IF(ISNUMBER($BX370),IF($BX370&gt;=2016,1,0),"")</f>
        <v>0</v>
      </c>
      <c r="V370" s="0" t="n">
        <f aca="false">IF(ISNUMBER($BW370),IF($BW370&gt;=2016,1,0),"")</f>
        <v>0</v>
      </c>
      <c r="W370" s="0" t="str">
        <f aca="false">IF(AND(ISNUMBER($BW370),ISNUMBER($BX370)),IF($BW370&gt;=2016,"post-only",IF($BX370&lt;2016,"pre-only","mixed")),"")</f>
        <v>pre-only</v>
      </c>
      <c r="X370" s="0" t="n">
        <f aca="false">IF(AND(ISNUMBER($BW370),ISNUMBER($BX370)),MIN(1,MAX(0,($BX370-2017+1)/($BX370-$BW370+1))),"")</f>
        <v>0</v>
      </c>
      <c r="Y370" s="0" t="n">
        <f aca="false">IF(AND(ISNUMBER($BW370),ISNUMBER($BX370)),MIN(1,MAX(0,($BX370-2018+1)/($BX370-$BW370+1))),"")</f>
        <v>0</v>
      </c>
      <c r="Z370" s="0" t="n">
        <f aca="false">IF(AND(ISNUMBER($BW370),ISNUMBER($BX370)),MIN(1,MAX(0,($BX370-2019+1)/($BX370-$BW370+1))),"")</f>
        <v>0</v>
      </c>
      <c r="AA370" s="0" t="n">
        <f aca="false">IF(ISNUMBER($BX370),IF($BX370&gt;=2017,1,0),"")</f>
        <v>0</v>
      </c>
      <c r="AB370" s="0" t="n">
        <f aca="false">IF(ISNUMBER($BX370),IF($BX370&gt;=2018,1,0),"")</f>
        <v>0</v>
      </c>
      <c r="AC370" s="0" t="n">
        <f aca="false">IF(ISNUMBER($BX370),IF($BX370&gt;=2019,1,0),"")</f>
        <v>0</v>
      </c>
      <c r="AD370" s="0" t="n">
        <f aca="false">IF($L370&lt;&gt;"",IF($L370&gt;2013,1,0),"")</f>
        <v>0</v>
      </c>
      <c r="AE370" s="0" t="n">
        <f aca="false">IF($L370&lt;&gt;"",1+IF($L370&gt;2011,1,0)+IF($L370&gt;2014,1,0),"")</f>
        <v>1</v>
      </c>
      <c r="AF370" s="0" t="s">
        <v>310</v>
      </c>
      <c r="AG370" s="0" t="s">
        <v>88</v>
      </c>
      <c r="AH370" s="0" t="s">
        <v>89</v>
      </c>
      <c r="AI370" s="0" t="s">
        <v>334</v>
      </c>
      <c r="AJ370" s="0" t="s">
        <v>334</v>
      </c>
      <c r="AK370" s="0" t="str">
        <f aca="false">IF(AND($CF370&lt;&gt;"",IFERROR(INDEX(subsample_country_map!$B:$B,MATCH($CF370,subsample_country_map!$A:$A,0)),"")&lt;&gt;""),INDEX(subsample_country_map!$B:$B,MATCH($CF370,subsample_country_map!$A:$A,0)),INDEX(lookup!$AA:$AA,MATCH($A370,lookup!$A:$A,0)))</f>
        <v>1_US</v>
      </c>
      <c r="AL370" s="0" t="str">
        <f aca="false">IF(AND($CF370&lt;&gt;"",IFERROR(INDEX(subsample_country_map!$C:$C,MATCH($CF370,subsample_country_map!$A:$A,0)),"")&lt;&gt;""),INDEX(subsample_country_map!$C:$C,MATCH($CF370,subsample_country_map!$A:$A,0)),INDEX(lookup!$AB:$AB,MATCH($A370,lookup!$A:$A,0)))</f>
        <v>1_developed</v>
      </c>
      <c r="AM370" s="0" t="str">
        <f aca="false">IF(AND($CF370&lt;&gt;"",IFERROR(INDEX(subsample_country_map!$D:$D,MATCH($CF370,subsample_country_map!$A:$A,0)),"")&lt;&gt;""),INDEX(subsample_country_map!$D:$D,MATCH($CF370,subsample_country_map!$A:$A,0)),INDEX(lookup!$AC:$AC,MATCH($A370,lookup!$A:$A,0)))</f>
        <v>1_western</v>
      </c>
      <c r="AN370" s="0" t="str">
        <f aca="false">IF(AND($CF370&lt;&gt;"",IFERROR(INDEX(subsample_country_map!$E:$E,MATCH($CF370,subsample_country_map!$A:$A,0)),"")&lt;&gt;""),INDEX(subsample_country_map!$E:$E,MATCH($CF370,subsample_country_map!$A:$A,0)),INDEX(lookup!$AD:$AD,MATCH($A370,lookup!$A:$A,0)))</f>
        <v>1_common law</v>
      </c>
      <c r="AO370" s="0" t="str">
        <f aca="false">INDEX(lookup!$Y:$Y,MATCH($A370,lookup!$A:$A,0))</f>
        <v>1_not published</v>
      </c>
      <c r="AP370" s="0" t="str">
        <f aca="false">INDEX(lookup!$Z:$Z,MATCH($A370,lookup!$A:$A,0))</f>
        <v>99_NCE</v>
      </c>
      <c r="AQ370" s="0" t="str">
        <f aca="false">INDEX(lookup!$W:$W,MATCH($A370,lookup!$A:$A,0))</f>
        <v>1_fin/acc/econ</v>
      </c>
      <c r="AS370" s="0" t="s">
        <v>91</v>
      </c>
      <c r="AT370" s="0" t="s">
        <v>397</v>
      </c>
      <c r="AU370" s="0" t="s">
        <v>311</v>
      </c>
      <c r="AV370" s="0" t="s">
        <v>1412</v>
      </c>
      <c r="AX370" s="0" t="s">
        <v>1413</v>
      </c>
      <c r="BA370" s="0" t="n">
        <v>5291</v>
      </c>
      <c r="BB370" s="0" t="s">
        <v>95</v>
      </c>
      <c r="BC370" s="0" t="s">
        <v>868</v>
      </c>
      <c r="BD370" s="0" t="s">
        <v>33</v>
      </c>
      <c r="BE370" s="0" t="s">
        <v>98</v>
      </c>
      <c r="BI370" s="0" t="s">
        <v>675</v>
      </c>
      <c r="BJ370" s="0" t="s">
        <v>1020</v>
      </c>
      <c r="BK370" s="0" t="s">
        <v>676</v>
      </c>
      <c r="BL370" s="0" t="s">
        <v>1414</v>
      </c>
      <c r="BM370" s="0" t="s">
        <v>969</v>
      </c>
      <c r="BN370" s="0" t="s">
        <v>937</v>
      </c>
      <c r="BO370" s="0" t="s">
        <v>769</v>
      </c>
      <c r="BP370" s="0" t="s">
        <v>904</v>
      </c>
      <c r="BQ370" s="0" t="s">
        <v>127</v>
      </c>
      <c r="BT370" s="0" t="n">
        <v>0</v>
      </c>
      <c r="BU370" s="0" t="s">
        <v>911</v>
      </c>
      <c r="BW370" s="0" t="n">
        <v>1995</v>
      </c>
      <c r="BX370" s="0" t="n">
        <v>2006</v>
      </c>
      <c r="BY370" s="0" t="s">
        <v>912</v>
      </c>
      <c r="BZ370" s="0" t="n">
        <v>2000.5</v>
      </c>
      <c r="CA370" s="0" t="n">
        <v>0</v>
      </c>
      <c r="CB370" s="0" t="n">
        <v>0</v>
      </c>
      <c r="CC370" s="0" t="n">
        <v>0</v>
      </c>
      <c r="CD370" s="0" t="n">
        <v>-0.0424677316307595</v>
      </c>
      <c r="CE370" s="0" t="n">
        <v>1</v>
      </c>
    </row>
    <row r="371" customFormat="false" ht="15" hidden="false" customHeight="false" outlineLevel="0" collapsed="false">
      <c r="A371" s="0" t="s">
        <v>904</v>
      </c>
      <c r="B371" s="0" t="n">
        <v>1676</v>
      </c>
      <c r="C371" s="0" t="n">
        <v>-0.029544724904585</v>
      </c>
      <c r="D371" s="0" t="n">
        <v>5291</v>
      </c>
      <c r="E371" s="0" t="n">
        <f aca="false">IF(ISNUMBER($BA371),$BA371,IF(AND(ISNUMBER($D371),ISNUMBER($BW371),ISNUMBER($BX371)),$D371*($BX371-$BW371+1),""))</f>
        <v>5291</v>
      </c>
      <c r="H371" s="0" t="s">
        <v>118</v>
      </c>
      <c r="I371" s="0" t="s">
        <v>119</v>
      </c>
      <c r="J371" s="0" t="n">
        <f aca="false">IF($BW371&lt;&gt;"",$BW371,"")</f>
        <v>1995</v>
      </c>
      <c r="K371" s="0" t="n">
        <f aca="false">IF($BX371&lt;&gt;"",$BX371,"")</f>
        <v>2006</v>
      </c>
      <c r="L371" s="0" t="n">
        <f aca="false">IF(AND(ISNUMBER($BW371),ISNUMBER($BX371)),($BW371+$BX371)/2,"")</f>
        <v>2000.5</v>
      </c>
      <c r="M371" s="0" t="n">
        <f aca="false">IF($L371&lt;&gt;"",$L371,"")</f>
        <v>2000.5</v>
      </c>
      <c r="N371" s="0" t="n">
        <f aca="false">IF(AND(ISNUMBER($BW371),ISNUMBER($BX371)),MIN(1,MAX(0,($BX371-2016+1)/($BX371-$BW371+1))),"")</f>
        <v>0</v>
      </c>
      <c r="O371" s="0" t="n">
        <f aca="false">IF(AND(ISNUMBER($BW371),ISNUMBER($BX371)),MIN(1,MAX(0,($BX371-2017+1)/($BX371-$BW371+1))),"")</f>
        <v>0</v>
      </c>
      <c r="P371" s="0" t="n">
        <f aca="false">IF(AND(ISNUMBER($BW371),ISNUMBER($BX371)),MIN(1,MAX(0,($BX371-2018+1)/($BX371-$BW371+1))),"")</f>
        <v>0</v>
      </c>
      <c r="Q371" s="0" t="n">
        <f aca="false">IF(AND(ISNUMBER($BW371),ISNUMBER($BX371)),MIN(1,MAX(0,($BX371-2019+1)/($BX371-$BW371+1))),"")</f>
        <v>0</v>
      </c>
      <c r="R371" s="0" t="n">
        <f aca="false">IF(AND(ISNUMBER($BW371),ISNUMBER($BX371)),MIN(1,MAX(0,($BX371-2016+1)/($BX371-$BW371+1))),"")</f>
        <v>0</v>
      </c>
      <c r="S371" s="0" t="n">
        <f aca="false">IF($L371&lt;&gt;"",IF($L371&gt;=2015.5,1,0),"")</f>
        <v>0</v>
      </c>
      <c r="T371" s="0" t="n">
        <f aca="false">IF($L371&lt;&gt;"",IF($L371&gt;=2016,1,0),"")</f>
        <v>0</v>
      </c>
      <c r="U371" s="0" t="n">
        <f aca="false">IF(ISNUMBER($BX371),IF($BX371&gt;=2016,1,0),"")</f>
        <v>0</v>
      </c>
      <c r="V371" s="0" t="n">
        <f aca="false">IF(ISNUMBER($BW371),IF($BW371&gt;=2016,1,0),"")</f>
        <v>0</v>
      </c>
      <c r="W371" s="0" t="str">
        <f aca="false">IF(AND(ISNUMBER($BW371),ISNUMBER($BX371)),IF($BW371&gt;=2016,"post-only",IF($BX371&lt;2016,"pre-only","mixed")),"")</f>
        <v>pre-only</v>
      </c>
      <c r="X371" s="0" t="n">
        <f aca="false">IF(AND(ISNUMBER($BW371),ISNUMBER($BX371)),MIN(1,MAX(0,($BX371-2017+1)/($BX371-$BW371+1))),"")</f>
        <v>0</v>
      </c>
      <c r="Y371" s="0" t="n">
        <f aca="false">IF(AND(ISNUMBER($BW371),ISNUMBER($BX371)),MIN(1,MAX(0,($BX371-2018+1)/($BX371-$BW371+1))),"")</f>
        <v>0</v>
      </c>
      <c r="Z371" s="0" t="n">
        <f aca="false">IF(AND(ISNUMBER($BW371),ISNUMBER($BX371)),MIN(1,MAX(0,($BX371-2019+1)/($BX371-$BW371+1))),"")</f>
        <v>0</v>
      </c>
      <c r="AA371" s="0" t="n">
        <f aca="false">IF(ISNUMBER($BX371),IF($BX371&gt;=2017,1,0),"")</f>
        <v>0</v>
      </c>
      <c r="AB371" s="0" t="n">
        <f aca="false">IF(ISNUMBER($BX371),IF($BX371&gt;=2018,1,0),"")</f>
        <v>0</v>
      </c>
      <c r="AC371" s="0" t="n">
        <f aca="false">IF(ISNUMBER($BX371),IF($BX371&gt;=2019,1,0),"")</f>
        <v>0</v>
      </c>
      <c r="AD371" s="0" t="n">
        <f aca="false">IF($L371&lt;&gt;"",IF($L371&gt;2013,1,0),"")</f>
        <v>0</v>
      </c>
      <c r="AE371" s="0" t="n">
        <f aca="false">IF($L371&lt;&gt;"",1+IF($L371&gt;2011,1,0)+IF($L371&gt;2014,1,0),"")</f>
        <v>1</v>
      </c>
      <c r="AF371" s="0" t="s">
        <v>310</v>
      </c>
      <c r="AG371" s="0" t="s">
        <v>88</v>
      </c>
      <c r="AH371" s="0" t="s">
        <v>89</v>
      </c>
      <c r="AI371" s="0" t="s">
        <v>334</v>
      </c>
      <c r="AJ371" s="0" t="s">
        <v>334</v>
      </c>
      <c r="AK371" s="0" t="str">
        <f aca="false">IF(AND($CF371&lt;&gt;"",IFERROR(INDEX(subsample_country_map!$B:$B,MATCH($CF371,subsample_country_map!$A:$A,0)),"")&lt;&gt;""),INDEX(subsample_country_map!$B:$B,MATCH($CF371,subsample_country_map!$A:$A,0)),INDEX(lookup!$AA:$AA,MATCH($A371,lookup!$A:$A,0)))</f>
        <v>1_US</v>
      </c>
      <c r="AL371" s="0" t="str">
        <f aca="false">IF(AND($CF371&lt;&gt;"",IFERROR(INDEX(subsample_country_map!$C:$C,MATCH($CF371,subsample_country_map!$A:$A,0)),"")&lt;&gt;""),INDEX(subsample_country_map!$C:$C,MATCH($CF371,subsample_country_map!$A:$A,0)),INDEX(lookup!$AB:$AB,MATCH($A371,lookup!$A:$A,0)))</f>
        <v>1_developed</v>
      </c>
      <c r="AM371" s="0" t="str">
        <f aca="false">IF(AND($CF371&lt;&gt;"",IFERROR(INDEX(subsample_country_map!$D:$D,MATCH($CF371,subsample_country_map!$A:$A,0)),"")&lt;&gt;""),INDEX(subsample_country_map!$D:$D,MATCH($CF371,subsample_country_map!$A:$A,0)),INDEX(lookup!$AC:$AC,MATCH($A371,lookup!$A:$A,0)))</f>
        <v>1_western</v>
      </c>
      <c r="AN371" s="0" t="str">
        <f aca="false">IF(AND($CF371&lt;&gt;"",IFERROR(INDEX(subsample_country_map!$E:$E,MATCH($CF371,subsample_country_map!$A:$A,0)),"")&lt;&gt;""),INDEX(subsample_country_map!$E:$E,MATCH($CF371,subsample_country_map!$A:$A,0)),INDEX(lookup!$AD:$AD,MATCH($A371,lookup!$A:$A,0)))</f>
        <v>1_common law</v>
      </c>
      <c r="AO371" s="0" t="str">
        <f aca="false">INDEX(lookup!$Y:$Y,MATCH($A371,lookup!$A:$A,0))</f>
        <v>1_not published</v>
      </c>
      <c r="AP371" s="0" t="str">
        <f aca="false">INDEX(lookup!$Z:$Z,MATCH($A371,lookup!$A:$A,0))</f>
        <v>99_NCE</v>
      </c>
      <c r="AQ371" s="0" t="str">
        <f aca="false">INDEX(lookup!$W:$W,MATCH($A371,lookup!$A:$A,0))</f>
        <v>1_fin/acc/econ</v>
      </c>
      <c r="AS371" s="0" t="s">
        <v>91</v>
      </c>
      <c r="AT371" s="0" t="s">
        <v>397</v>
      </c>
      <c r="AU371" s="0" t="s">
        <v>311</v>
      </c>
      <c r="AV371" s="0" t="s">
        <v>1415</v>
      </c>
      <c r="AX371" s="0" t="s">
        <v>212</v>
      </c>
      <c r="BA371" s="0" t="n">
        <v>5291</v>
      </c>
      <c r="BB371" s="0" t="s">
        <v>95</v>
      </c>
      <c r="BC371" s="0" t="s">
        <v>868</v>
      </c>
      <c r="BD371" s="0" t="s">
        <v>33</v>
      </c>
      <c r="BE371" s="0" t="s">
        <v>98</v>
      </c>
      <c r="BI371" s="0" t="s">
        <v>675</v>
      </c>
      <c r="BJ371" s="0" t="s">
        <v>1020</v>
      </c>
      <c r="BK371" s="0" t="s">
        <v>676</v>
      </c>
      <c r="BL371" s="0" t="s">
        <v>1416</v>
      </c>
      <c r="BM371" s="0" t="s">
        <v>973</v>
      </c>
      <c r="BN371" s="0" t="s">
        <v>937</v>
      </c>
      <c r="BO371" s="0" t="s">
        <v>769</v>
      </c>
      <c r="BP371" s="0" t="s">
        <v>904</v>
      </c>
      <c r="BQ371" s="0" t="s">
        <v>127</v>
      </c>
      <c r="BT371" s="0" t="n">
        <v>0</v>
      </c>
      <c r="BU371" s="0" t="s">
        <v>911</v>
      </c>
      <c r="BW371" s="0" t="n">
        <v>1995</v>
      </c>
      <c r="BX371" s="0" t="n">
        <v>2006</v>
      </c>
      <c r="BY371" s="0" t="s">
        <v>912</v>
      </c>
      <c r="BZ371" s="0" t="n">
        <v>2000.5</v>
      </c>
      <c r="CA371" s="0" t="n">
        <v>0</v>
      </c>
      <c r="CB371" s="0" t="n">
        <v>0</v>
      </c>
      <c r="CC371" s="0" t="n">
        <v>0</v>
      </c>
      <c r="CD371" s="0" t="n">
        <v>-0.0295533258488662</v>
      </c>
      <c r="CE371" s="0" t="n">
        <v>1</v>
      </c>
    </row>
    <row r="372" customFormat="false" ht="15" hidden="false" customHeight="false" outlineLevel="0" collapsed="false">
      <c r="A372" s="0" t="s">
        <v>904</v>
      </c>
      <c r="B372" s="0" t="n">
        <v>1677</v>
      </c>
      <c r="C372" s="0" t="n">
        <v>0.00151224900627912</v>
      </c>
      <c r="D372" s="0" t="n">
        <v>5291</v>
      </c>
      <c r="E372" s="0" t="n">
        <f aca="false">IF(ISNUMBER($BA372),$BA372,IF(AND(ISNUMBER($D372),ISNUMBER($BW372),ISNUMBER($BX372)),$D372*($BX372-$BW372+1),""))</f>
        <v>5291</v>
      </c>
      <c r="H372" s="0" t="s">
        <v>118</v>
      </c>
      <c r="I372" s="0" t="s">
        <v>119</v>
      </c>
      <c r="J372" s="0" t="n">
        <f aca="false">IF($BW372&lt;&gt;"",$BW372,"")</f>
        <v>1995</v>
      </c>
      <c r="K372" s="0" t="n">
        <f aca="false">IF($BX372&lt;&gt;"",$BX372,"")</f>
        <v>2006</v>
      </c>
      <c r="L372" s="0" t="n">
        <f aca="false">IF(AND(ISNUMBER($BW372),ISNUMBER($BX372)),($BW372+$BX372)/2,"")</f>
        <v>2000.5</v>
      </c>
      <c r="M372" s="0" t="n">
        <f aca="false">IF($L372&lt;&gt;"",$L372,"")</f>
        <v>2000.5</v>
      </c>
      <c r="N372" s="0" t="n">
        <f aca="false">IF(AND(ISNUMBER($BW372),ISNUMBER($BX372)),MIN(1,MAX(0,($BX372-2016+1)/($BX372-$BW372+1))),"")</f>
        <v>0</v>
      </c>
      <c r="O372" s="0" t="n">
        <f aca="false">IF(AND(ISNUMBER($BW372),ISNUMBER($BX372)),MIN(1,MAX(0,($BX372-2017+1)/($BX372-$BW372+1))),"")</f>
        <v>0</v>
      </c>
      <c r="P372" s="0" t="n">
        <f aca="false">IF(AND(ISNUMBER($BW372),ISNUMBER($BX372)),MIN(1,MAX(0,($BX372-2018+1)/($BX372-$BW372+1))),"")</f>
        <v>0</v>
      </c>
      <c r="Q372" s="0" t="n">
        <f aca="false">IF(AND(ISNUMBER($BW372),ISNUMBER($BX372)),MIN(1,MAX(0,($BX372-2019+1)/($BX372-$BW372+1))),"")</f>
        <v>0</v>
      </c>
      <c r="R372" s="0" t="n">
        <f aca="false">IF(AND(ISNUMBER($BW372),ISNUMBER($BX372)),MIN(1,MAX(0,($BX372-2016+1)/($BX372-$BW372+1))),"")</f>
        <v>0</v>
      </c>
      <c r="S372" s="0" t="n">
        <f aca="false">IF($L372&lt;&gt;"",IF($L372&gt;=2015.5,1,0),"")</f>
        <v>0</v>
      </c>
      <c r="T372" s="0" t="n">
        <f aca="false">IF($L372&lt;&gt;"",IF($L372&gt;=2016,1,0),"")</f>
        <v>0</v>
      </c>
      <c r="U372" s="0" t="n">
        <f aca="false">IF(ISNUMBER($BX372),IF($BX372&gt;=2016,1,0),"")</f>
        <v>0</v>
      </c>
      <c r="V372" s="0" t="n">
        <f aca="false">IF(ISNUMBER($BW372),IF($BW372&gt;=2016,1,0),"")</f>
        <v>0</v>
      </c>
      <c r="W372" s="0" t="str">
        <f aca="false">IF(AND(ISNUMBER($BW372),ISNUMBER($BX372)),IF($BW372&gt;=2016,"post-only",IF($BX372&lt;2016,"pre-only","mixed")),"")</f>
        <v>pre-only</v>
      </c>
      <c r="X372" s="0" t="n">
        <f aca="false">IF(AND(ISNUMBER($BW372),ISNUMBER($BX372)),MIN(1,MAX(0,($BX372-2017+1)/($BX372-$BW372+1))),"")</f>
        <v>0</v>
      </c>
      <c r="Y372" s="0" t="n">
        <f aca="false">IF(AND(ISNUMBER($BW372),ISNUMBER($BX372)),MIN(1,MAX(0,($BX372-2018+1)/($BX372-$BW372+1))),"")</f>
        <v>0</v>
      </c>
      <c r="Z372" s="0" t="n">
        <f aca="false">IF(AND(ISNUMBER($BW372),ISNUMBER($BX372)),MIN(1,MAX(0,($BX372-2019+1)/($BX372-$BW372+1))),"")</f>
        <v>0</v>
      </c>
      <c r="AA372" s="0" t="n">
        <f aca="false">IF(ISNUMBER($BX372),IF($BX372&gt;=2017,1,0),"")</f>
        <v>0</v>
      </c>
      <c r="AB372" s="0" t="n">
        <f aca="false">IF(ISNUMBER($BX372),IF($BX372&gt;=2018,1,0),"")</f>
        <v>0</v>
      </c>
      <c r="AC372" s="0" t="n">
        <f aca="false">IF(ISNUMBER($BX372),IF($BX372&gt;=2019,1,0),"")</f>
        <v>0</v>
      </c>
      <c r="AD372" s="0" t="n">
        <f aca="false">IF($L372&lt;&gt;"",IF($L372&gt;2013,1,0),"")</f>
        <v>0</v>
      </c>
      <c r="AE372" s="0" t="n">
        <f aca="false">IF($L372&lt;&gt;"",1+IF($L372&gt;2011,1,0)+IF($L372&gt;2014,1,0),"")</f>
        <v>1</v>
      </c>
      <c r="AF372" s="0" t="s">
        <v>310</v>
      </c>
      <c r="AG372" s="0" t="s">
        <v>88</v>
      </c>
      <c r="AH372" s="0" t="s">
        <v>89</v>
      </c>
      <c r="AI372" s="0" t="s">
        <v>334</v>
      </c>
      <c r="AJ372" s="0" t="s">
        <v>334</v>
      </c>
      <c r="AK372" s="0" t="str">
        <f aca="false">IF(AND($CF372&lt;&gt;"",IFERROR(INDEX(subsample_country_map!$B:$B,MATCH($CF372,subsample_country_map!$A:$A,0)),"")&lt;&gt;""),INDEX(subsample_country_map!$B:$B,MATCH($CF372,subsample_country_map!$A:$A,0)),INDEX(lookup!$AA:$AA,MATCH($A372,lookup!$A:$A,0)))</f>
        <v>1_US</v>
      </c>
      <c r="AL372" s="0" t="str">
        <f aca="false">IF(AND($CF372&lt;&gt;"",IFERROR(INDEX(subsample_country_map!$C:$C,MATCH($CF372,subsample_country_map!$A:$A,0)),"")&lt;&gt;""),INDEX(subsample_country_map!$C:$C,MATCH($CF372,subsample_country_map!$A:$A,0)),INDEX(lookup!$AB:$AB,MATCH($A372,lookup!$A:$A,0)))</f>
        <v>1_developed</v>
      </c>
      <c r="AM372" s="0" t="str">
        <f aca="false">IF(AND($CF372&lt;&gt;"",IFERROR(INDEX(subsample_country_map!$D:$D,MATCH($CF372,subsample_country_map!$A:$A,0)),"")&lt;&gt;""),INDEX(subsample_country_map!$D:$D,MATCH($CF372,subsample_country_map!$A:$A,0)),INDEX(lookup!$AC:$AC,MATCH($A372,lookup!$A:$A,0)))</f>
        <v>1_western</v>
      </c>
      <c r="AN372" s="0" t="str">
        <f aca="false">IF(AND($CF372&lt;&gt;"",IFERROR(INDEX(subsample_country_map!$E:$E,MATCH($CF372,subsample_country_map!$A:$A,0)),"")&lt;&gt;""),INDEX(subsample_country_map!$E:$E,MATCH($CF372,subsample_country_map!$A:$A,0)),INDEX(lookup!$AD:$AD,MATCH($A372,lookup!$A:$A,0)))</f>
        <v>1_common law</v>
      </c>
      <c r="AO372" s="0" t="str">
        <f aca="false">INDEX(lookup!$Y:$Y,MATCH($A372,lookup!$A:$A,0))</f>
        <v>1_not published</v>
      </c>
      <c r="AP372" s="0" t="str">
        <f aca="false">INDEX(lookup!$Z:$Z,MATCH($A372,lookup!$A:$A,0))</f>
        <v>99_NCE</v>
      </c>
      <c r="AQ372" s="0" t="str">
        <f aca="false">INDEX(lookup!$W:$W,MATCH($A372,lookup!$A:$A,0))</f>
        <v>1_fin/acc/econ</v>
      </c>
      <c r="AS372" s="0" t="s">
        <v>91</v>
      </c>
      <c r="AT372" s="0" t="s">
        <v>397</v>
      </c>
      <c r="AU372" s="0" t="s">
        <v>311</v>
      </c>
      <c r="AV372" s="0" t="s">
        <v>1417</v>
      </c>
      <c r="AX372" s="0" t="s">
        <v>1418</v>
      </c>
      <c r="BA372" s="0" t="n">
        <v>5291</v>
      </c>
      <c r="BB372" s="0" t="s">
        <v>95</v>
      </c>
      <c r="BC372" s="0" t="s">
        <v>868</v>
      </c>
      <c r="BD372" s="0" t="s">
        <v>33</v>
      </c>
      <c r="BE372" s="0" t="s">
        <v>98</v>
      </c>
      <c r="BI372" s="0" t="s">
        <v>675</v>
      </c>
      <c r="BJ372" s="0" t="s">
        <v>1020</v>
      </c>
      <c r="BK372" s="0" t="s">
        <v>676</v>
      </c>
      <c r="BL372" s="0" t="s">
        <v>1419</v>
      </c>
      <c r="BM372" s="0" t="s">
        <v>976</v>
      </c>
      <c r="BN372" s="0" t="s">
        <v>937</v>
      </c>
      <c r="BO372" s="0" t="s">
        <v>769</v>
      </c>
      <c r="BP372" s="0" t="s">
        <v>904</v>
      </c>
      <c r="BQ372" s="0" t="s">
        <v>127</v>
      </c>
      <c r="BT372" s="0" t="n">
        <v>0</v>
      </c>
      <c r="BU372" s="0" t="s">
        <v>911</v>
      </c>
      <c r="BW372" s="0" t="n">
        <v>1995</v>
      </c>
      <c r="BX372" s="0" t="n">
        <v>2006</v>
      </c>
      <c r="BY372" s="0" t="s">
        <v>912</v>
      </c>
      <c r="BZ372" s="0" t="n">
        <v>2000.5</v>
      </c>
      <c r="CA372" s="0" t="n">
        <v>0</v>
      </c>
      <c r="CB372" s="0" t="n">
        <v>0</v>
      </c>
      <c r="CC372" s="0" t="n">
        <v>0</v>
      </c>
      <c r="CD372" s="0" t="n">
        <v>0.00151225015906663</v>
      </c>
      <c r="CE372" s="0" t="n">
        <v>1</v>
      </c>
    </row>
    <row r="373" customFormat="false" ht="15" hidden="false" customHeight="false" outlineLevel="0" collapsed="false">
      <c r="A373" s="0" t="s">
        <v>904</v>
      </c>
      <c r="B373" s="0" t="n">
        <v>1678</v>
      </c>
      <c r="C373" s="0" t="n">
        <v>-0.0274850805095016</v>
      </c>
      <c r="D373" s="0" t="n">
        <v>5291</v>
      </c>
      <c r="E373" s="0" t="n">
        <f aca="false">IF(ISNUMBER($BA373),$BA373,IF(AND(ISNUMBER($D373),ISNUMBER($BW373),ISNUMBER($BX373)),$D373*($BX373-$BW373+1),""))</f>
        <v>5291</v>
      </c>
      <c r="H373" s="0" t="s">
        <v>118</v>
      </c>
      <c r="I373" s="0" t="s">
        <v>119</v>
      </c>
      <c r="J373" s="0" t="n">
        <f aca="false">IF($BW373&lt;&gt;"",$BW373,"")</f>
        <v>1995</v>
      </c>
      <c r="K373" s="0" t="n">
        <f aca="false">IF($BX373&lt;&gt;"",$BX373,"")</f>
        <v>2006</v>
      </c>
      <c r="L373" s="0" t="n">
        <f aca="false">IF(AND(ISNUMBER($BW373),ISNUMBER($BX373)),($BW373+$BX373)/2,"")</f>
        <v>2000.5</v>
      </c>
      <c r="M373" s="0" t="n">
        <f aca="false">IF($L373&lt;&gt;"",$L373,"")</f>
        <v>2000.5</v>
      </c>
      <c r="N373" s="0" t="n">
        <f aca="false">IF(AND(ISNUMBER($BW373),ISNUMBER($BX373)),MIN(1,MAX(0,($BX373-2016+1)/($BX373-$BW373+1))),"")</f>
        <v>0</v>
      </c>
      <c r="O373" s="0" t="n">
        <f aca="false">IF(AND(ISNUMBER($BW373),ISNUMBER($BX373)),MIN(1,MAX(0,($BX373-2017+1)/($BX373-$BW373+1))),"")</f>
        <v>0</v>
      </c>
      <c r="P373" s="0" t="n">
        <f aca="false">IF(AND(ISNUMBER($BW373),ISNUMBER($BX373)),MIN(1,MAX(0,($BX373-2018+1)/($BX373-$BW373+1))),"")</f>
        <v>0</v>
      </c>
      <c r="Q373" s="0" t="n">
        <f aca="false">IF(AND(ISNUMBER($BW373),ISNUMBER($BX373)),MIN(1,MAX(0,($BX373-2019+1)/($BX373-$BW373+1))),"")</f>
        <v>0</v>
      </c>
      <c r="R373" s="0" t="n">
        <f aca="false">IF(AND(ISNUMBER($BW373),ISNUMBER($BX373)),MIN(1,MAX(0,($BX373-2016+1)/($BX373-$BW373+1))),"")</f>
        <v>0</v>
      </c>
      <c r="S373" s="0" t="n">
        <f aca="false">IF($L373&lt;&gt;"",IF($L373&gt;=2015.5,1,0),"")</f>
        <v>0</v>
      </c>
      <c r="T373" s="0" t="n">
        <f aca="false">IF($L373&lt;&gt;"",IF($L373&gt;=2016,1,0),"")</f>
        <v>0</v>
      </c>
      <c r="U373" s="0" t="n">
        <f aca="false">IF(ISNUMBER($BX373),IF($BX373&gt;=2016,1,0),"")</f>
        <v>0</v>
      </c>
      <c r="V373" s="0" t="n">
        <f aca="false">IF(ISNUMBER($BW373),IF($BW373&gt;=2016,1,0),"")</f>
        <v>0</v>
      </c>
      <c r="W373" s="0" t="str">
        <f aca="false">IF(AND(ISNUMBER($BW373),ISNUMBER($BX373)),IF($BW373&gt;=2016,"post-only",IF($BX373&lt;2016,"pre-only","mixed")),"")</f>
        <v>pre-only</v>
      </c>
      <c r="X373" s="0" t="n">
        <f aca="false">IF(AND(ISNUMBER($BW373),ISNUMBER($BX373)),MIN(1,MAX(0,($BX373-2017+1)/($BX373-$BW373+1))),"")</f>
        <v>0</v>
      </c>
      <c r="Y373" s="0" t="n">
        <f aca="false">IF(AND(ISNUMBER($BW373),ISNUMBER($BX373)),MIN(1,MAX(0,($BX373-2018+1)/($BX373-$BW373+1))),"")</f>
        <v>0</v>
      </c>
      <c r="Z373" s="0" t="n">
        <f aca="false">IF(AND(ISNUMBER($BW373),ISNUMBER($BX373)),MIN(1,MAX(0,($BX373-2019+1)/($BX373-$BW373+1))),"")</f>
        <v>0</v>
      </c>
      <c r="AA373" s="0" t="n">
        <f aca="false">IF(ISNUMBER($BX373),IF($BX373&gt;=2017,1,0),"")</f>
        <v>0</v>
      </c>
      <c r="AB373" s="0" t="n">
        <f aca="false">IF(ISNUMBER($BX373),IF($BX373&gt;=2018,1,0),"")</f>
        <v>0</v>
      </c>
      <c r="AC373" s="0" t="n">
        <f aca="false">IF(ISNUMBER($BX373),IF($BX373&gt;=2019,1,0),"")</f>
        <v>0</v>
      </c>
      <c r="AD373" s="0" t="n">
        <f aca="false">IF($L373&lt;&gt;"",IF($L373&gt;2013,1,0),"")</f>
        <v>0</v>
      </c>
      <c r="AE373" s="0" t="n">
        <f aca="false">IF($L373&lt;&gt;"",1+IF($L373&gt;2011,1,0)+IF($L373&gt;2014,1,0),"")</f>
        <v>1</v>
      </c>
      <c r="AF373" s="0" t="s">
        <v>310</v>
      </c>
      <c r="AG373" s="0" t="s">
        <v>88</v>
      </c>
      <c r="AH373" s="0" t="s">
        <v>89</v>
      </c>
      <c r="AI373" s="0" t="s">
        <v>334</v>
      </c>
      <c r="AJ373" s="0" t="s">
        <v>334</v>
      </c>
      <c r="AK373" s="0" t="str">
        <f aca="false">IF(AND($CF373&lt;&gt;"",IFERROR(INDEX(subsample_country_map!$B:$B,MATCH($CF373,subsample_country_map!$A:$A,0)),"")&lt;&gt;""),INDEX(subsample_country_map!$B:$B,MATCH($CF373,subsample_country_map!$A:$A,0)),INDEX(lookup!$AA:$AA,MATCH($A373,lookup!$A:$A,0)))</f>
        <v>1_US</v>
      </c>
      <c r="AL373" s="0" t="str">
        <f aca="false">IF(AND($CF373&lt;&gt;"",IFERROR(INDEX(subsample_country_map!$C:$C,MATCH($CF373,subsample_country_map!$A:$A,0)),"")&lt;&gt;""),INDEX(subsample_country_map!$C:$C,MATCH($CF373,subsample_country_map!$A:$A,0)),INDEX(lookup!$AB:$AB,MATCH($A373,lookup!$A:$A,0)))</f>
        <v>1_developed</v>
      </c>
      <c r="AM373" s="0" t="str">
        <f aca="false">IF(AND($CF373&lt;&gt;"",IFERROR(INDEX(subsample_country_map!$D:$D,MATCH($CF373,subsample_country_map!$A:$A,0)),"")&lt;&gt;""),INDEX(subsample_country_map!$D:$D,MATCH($CF373,subsample_country_map!$A:$A,0)),INDEX(lookup!$AC:$AC,MATCH($A373,lookup!$A:$A,0)))</f>
        <v>1_western</v>
      </c>
      <c r="AN373" s="0" t="str">
        <f aca="false">IF(AND($CF373&lt;&gt;"",IFERROR(INDEX(subsample_country_map!$E:$E,MATCH($CF373,subsample_country_map!$A:$A,0)),"")&lt;&gt;""),INDEX(subsample_country_map!$E:$E,MATCH($CF373,subsample_country_map!$A:$A,0)),INDEX(lookup!$AD:$AD,MATCH($A373,lookup!$A:$A,0)))</f>
        <v>1_common law</v>
      </c>
      <c r="AO373" s="0" t="str">
        <f aca="false">INDEX(lookup!$Y:$Y,MATCH($A373,lookup!$A:$A,0))</f>
        <v>1_not published</v>
      </c>
      <c r="AP373" s="0" t="str">
        <f aca="false">INDEX(lookup!$Z:$Z,MATCH($A373,lookup!$A:$A,0))</f>
        <v>99_NCE</v>
      </c>
      <c r="AQ373" s="0" t="str">
        <f aca="false">INDEX(lookup!$W:$W,MATCH($A373,lookup!$A:$A,0))</f>
        <v>1_fin/acc/econ</v>
      </c>
      <c r="AS373" s="0" t="s">
        <v>91</v>
      </c>
      <c r="AT373" s="0" t="s">
        <v>397</v>
      </c>
      <c r="AU373" s="0" t="s">
        <v>311</v>
      </c>
      <c r="AV373" s="0" t="s">
        <v>1420</v>
      </c>
      <c r="AX373" s="0" t="s">
        <v>959</v>
      </c>
      <c r="BA373" s="0" t="n">
        <v>5291</v>
      </c>
      <c r="BB373" s="0" t="s">
        <v>95</v>
      </c>
      <c r="BC373" s="0" t="s">
        <v>868</v>
      </c>
      <c r="BD373" s="0" t="s">
        <v>33</v>
      </c>
      <c r="BE373" s="0" t="s">
        <v>98</v>
      </c>
      <c r="BI373" s="0" t="s">
        <v>675</v>
      </c>
      <c r="BJ373" s="0" t="s">
        <v>1020</v>
      </c>
      <c r="BK373" s="0" t="s">
        <v>676</v>
      </c>
      <c r="BL373" s="0" t="s">
        <v>1421</v>
      </c>
      <c r="BM373" s="0" t="s">
        <v>980</v>
      </c>
      <c r="BN373" s="0" t="s">
        <v>937</v>
      </c>
      <c r="BO373" s="0" t="s">
        <v>769</v>
      </c>
      <c r="BP373" s="0" t="s">
        <v>904</v>
      </c>
      <c r="BQ373" s="0" t="s">
        <v>127</v>
      </c>
      <c r="BT373" s="0" t="n">
        <v>0</v>
      </c>
      <c r="BU373" s="0" t="s">
        <v>911</v>
      </c>
      <c r="BW373" s="0" t="n">
        <v>1995</v>
      </c>
      <c r="BX373" s="0" t="n">
        <v>2006</v>
      </c>
      <c r="BY373" s="0" t="s">
        <v>912</v>
      </c>
      <c r="BZ373" s="0" t="n">
        <v>2000.5</v>
      </c>
      <c r="CA373" s="0" t="n">
        <v>0</v>
      </c>
      <c r="CB373" s="0" t="n">
        <v>0</v>
      </c>
      <c r="CC373" s="0" t="n">
        <v>0</v>
      </c>
      <c r="CD373" s="0" t="n">
        <v>-0.0274920046631214</v>
      </c>
      <c r="CE373" s="0" t="n">
        <v>1</v>
      </c>
    </row>
    <row r="374" customFormat="false" ht="15" hidden="false" customHeight="false" outlineLevel="0" collapsed="false">
      <c r="A374" s="0" t="s">
        <v>904</v>
      </c>
      <c r="B374" s="0" t="n">
        <v>1679</v>
      </c>
      <c r="C374" s="0" t="n">
        <v>0.00907313093190298</v>
      </c>
      <c r="D374" s="0" t="n">
        <v>5291</v>
      </c>
      <c r="E374" s="0" t="n">
        <f aca="false">IF(ISNUMBER($BA374),$BA374,IF(AND(ISNUMBER($D374),ISNUMBER($BW374),ISNUMBER($BX374)),$D374*($BX374-$BW374+1),""))</f>
        <v>5291</v>
      </c>
      <c r="H374" s="0" t="s">
        <v>118</v>
      </c>
      <c r="I374" s="0" t="s">
        <v>119</v>
      </c>
      <c r="J374" s="0" t="n">
        <f aca="false">IF($BW374&lt;&gt;"",$BW374,"")</f>
        <v>1995</v>
      </c>
      <c r="K374" s="0" t="n">
        <f aca="false">IF($BX374&lt;&gt;"",$BX374,"")</f>
        <v>2006</v>
      </c>
      <c r="L374" s="0" t="n">
        <f aca="false">IF(AND(ISNUMBER($BW374),ISNUMBER($BX374)),($BW374+$BX374)/2,"")</f>
        <v>2000.5</v>
      </c>
      <c r="M374" s="0" t="n">
        <f aca="false">IF($L374&lt;&gt;"",$L374,"")</f>
        <v>2000.5</v>
      </c>
      <c r="N374" s="0" t="n">
        <f aca="false">IF(AND(ISNUMBER($BW374),ISNUMBER($BX374)),MIN(1,MAX(0,($BX374-2016+1)/($BX374-$BW374+1))),"")</f>
        <v>0</v>
      </c>
      <c r="O374" s="0" t="n">
        <f aca="false">IF(AND(ISNUMBER($BW374),ISNUMBER($BX374)),MIN(1,MAX(0,($BX374-2017+1)/($BX374-$BW374+1))),"")</f>
        <v>0</v>
      </c>
      <c r="P374" s="0" t="n">
        <f aca="false">IF(AND(ISNUMBER($BW374),ISNUMBER($BX374)),MIN(1,MAX(0,($BX374-2018+1)/($BX374-$BW374+1))),"")</f>
        <v>0</v>
      </c>
      <c r="Q374" s="0" t="n">
        <f aca="false">IF(AND(ISNUMBER($BW374),ISNUMBER($BX374)),MIN(1,MAX(0,($BX374-2019+1)/($BX374-$BW374+1))),"")</f>
        <v>0</v>
      </c>
      <c r="R374" s="0" t="n">
        <f aca="false">IF(AND(ISNUMBER($BW374),ISNUMBER($BX374)),MIN(1,MAX(0,($BX374-2016+1)/($BX374-$BW374+1))),"")</f>
        <v>0</v>
      </c>
      <c r="S374" s="0" t="n">
        <f aca="false">IF($L374&lt;&gt;"",IF($L374&gt;=2015.5,1,0),"")</f>
        <v>0</v>
      </c>
      <c r="T374" s="0" t="n">
        <f aca="false">IF($L374&lt;&gt;"",IF($L374&gt;=2016,1,0),"")</f>
        <v>0</v>
      </c>
      <c r="U374" s="0" t="n">
        <f aca="false">IF(ISNUMBER($BX374),IF($BX374&gt;=2016,1,0),"")</f>
        <v>0</v>
      </c>
      <c r="V374" s="0" t="n">
        <f aca="false">IF(ISNUMBER($BW374),IF($BW374&gt;=2016,1,0),"")</f>
        <v>0</v>
      </c>
      <c r="W374" s="0" t="str">
        <f aca="false">IF(AND(ISNUMBER($BW374),ISNUMBER($BX374)),IF($BW374&gt;=2016,"post-only",IF($BX374&lt;2016,"pre-only","mixed")),"")</f>
        <v>pre-only</v>
      </c>
      <c r="X374" s="0" t="n">
        <f aca="false">IF(AND(ISNUMBER($BW374),ISNUMBER($BX374)),MIN(1,MAX(0,($BX374-2017+1)/($BX374-$BW374+1))),"")</f>
        <v>0</v>
      </c>
      <c r="Y374" s="0" t="n">
        <f aca="false">IF(AND(ISNUMBER($BW374),ISNUMBER($BX374)),MIN(1,MAX(0,($BX374-2018+1)/($BX374-$BW374+1))),"")</f>
        <v>0</v>
      </c>
      <c r="Z374" s="0" t="n">
        <f aca="false">IF(AND(ISNUMBER($BW374),ISNUMBER($BX374)),MIN(1,MAX(0,($BX374-2019+1)/($BX374-$BW374+1))),"")</f>
        <v>0</v>
      </c>
      <c r="AA374" s="0" t="n">
        <f aca="false">IF(ISNUMBER($BX374),IF($BX374&gt;=2017,1,0),"")</f>
        <v>0</v>
      </c>
      <c r="AB374" s="0" t="n">
        <f aca="false">IF(ISNUMBER($BX374),IF($BX374&gt;=2018,1,0),"")</f>
        <v>0</v>
      </c>
      <c r="AC374" s="0" t="n">
        <f aca="false">IF(ISNUMBER($BX374),IF($BX374&gt;=2019,1,0),"")</f>
        <v>0</v>
      </c>
      <c r="AD374" s="0" t="n">
        <f aca="false">IF($L374&lt;&gt;"",IF($L374&gt;2013,1,0),"")</f>
        <v>0</v>
      </c>
      <c r="AE374" s="0" t="n">
        <f aca="false">IF($L374&lt;&gt;"",1+IF($L374&gt;2011,1,0)+IF($L374&gt;2014,1,0),"")</f>
        <v>1</v>
      </c>
      <c r="AF374" s="0" t="s">
        <v>310</v>
      </c>
      <c r="AG374" s="0" t="s">
        <v>88</v>
      </c>
      <c r="AH374" s="0" t="s">
        <v>89</v>
      </c>
      <c r="AI374" s="0" t="s">
        <v>334</v>
      </c>
      <c r="AJ374" s="0" t="s">
        <v>334</v>
      </c>
      <c r="AK374" s="0" t="str">
        <f aca="false">IF(AND($CF374&lt;&gt;"",IFERROR(INDEX(subsample_country_map!$B:$B,MATCH($CF374,subsample_country_map!$A:$A,0)),"")&lt;&gt;""),INDEX(subsample_country_map!$B:$B,MATCH($CF374,subsample_country_map!$A:$A,0)),INDEX(lookup!$AA:$AA,MATCH($A374,lookup!$A:$A,0)))</f>
        <v>1_US</v>
      </c>
      <c r="AL374" s="0" t="str">
        <f aca="false">IF(AND($CF374&lt;&gt;"",IFERROR(INDEX(subsample_country_map!$C:$C,MATCH($CF374,subsample_country_map!$A:$A,0)),"")&lt;&gt;""),INDEX(subsample_country_map!$C:$C,MATCH($CF374,subsample_country_map!$A:$A,0)),INDEX(lookup!$AB:$AB,MATCH($A374,lookup!$A:$A,0)))</f>
        <v>1_developed</v>
      </c>
      <c r="AM374" s="0" t="str">
        <f aca="false">IF(AND($CF374&lt;&gt;"",IFERROR(INDEX(subsample_country_map!$D:$D,MATCH($CF374,subsample_country_map!$A:$A,0)),"")&lt;&gt;""),INDEX(subsample_country_map!$D:$D,MATCH($CF374,subsample_country_map!$A:$A,0)),INDEX(lookup!$AC:$AC,MATCH($A374,lookup!$A:$A,0)))</f>
        <v>1_western</v>
      </c>
      <c r="AN374" s="0" t="str">
        <f aca="false">IF(AND($CF374&lt;&gt;"",IFERROR(INDEX(subsample_country_map!$E:$E,MATCH($CF374,subsample_country_map!$A:$A,0)),"")&lt;&gt;""),INDEX(subsample_country_map!$E:$E,MATCH($CF374,subsample_country_map!$A:$A,0)),INDEX(lookup!$AD:$AD,MATCH($A374,lookup!$A:$A,0)))</f>
        <v>1_common law</v>
      </c>
      <c r="AO374" s="0" t="str">
        <f aca="false">INDEX(lookup!$Y:$Y,MATCH($A374,lookup!$A:$A,0))</f>
        <v>1_not published</v>
      </c>
      <c r="AP374" s="0" t="str">
        <f aca="false">INDEX(lookup!$Z:$Z,MATCH($A374,lookup!$A:$A,0))</f>
        <v>99_NCE</v>
      </c>
      <c r="AQ374" s="0" t="str">
        <f aca="false">INDEX(lookup!$W:$W,MATCH($A374,lookup!$A:$A,0))</f>
        <v>1_fin/acc/econ</v>
      </c>
      <c r="AS374" s="0" t="s">
        <v>91</v>
      </c>
      <c r="AT374" s="0" t="s">
        <v>397</v>
      </c>
      <c r="AU374" s="0" t="s">
        <v>311</v>
      </c>
      <c r="AV374" s="0" t="s">
        <v>1422</v>
      </c>
      <c r="AX374" s="0" t="s">
        <v>1244</v>
      </c>
      <c r="BA374" s="0" t="n">
        <v>5291</v>
      </c>
      <c r="BB374" s="0" t="s">
        <v>95</v>
      </c>
      <c r="BC374" s="0" t="s">
        <v>868</v>
      </c>
      <c r="BD374" s="0" t="s">
        <v>33</v>
      </c>
      <c r="BE374" s="0" t="s">
        <v>98</v>
      </c>
      <c r="BI374" s="0" t="s">
        <v>675</v>
      </c>
      <c r="BJ374" s="0" t="s">
        <v>1020</v>
      </c>
      <c r="BK374" s="0" t="s">
        <v>676</v>
      </c>
      <c r="BL374" s="0" t="s">
        <v>1423</v>
      </c>
      <c r="BM374" s="0" t="s">
        <v>984</v>
      </c>
      <c r="BN374" s="0" t="s">
        <v>937</v>
      </c>
      <c r="BO374" s="0" t="s">
        <v>769</v>
      </c>
      <c r="BP374" s="0" t="s">
        <v>904</v>
      </c>
      <c r="BQ374" s="0" t="s">
        <v>127</v>
      </c>
      <c r="BT374" s="0" t="n">
        <v>0</v>
      </c>
      <c r="BU374" s="0" t="s">
        <v>911</v>
      </c>
      <c r="BW374" s="0" t="n">
        <v>1995</v>
      </c>
      <c r="BX374" s="0" t="n">
        <v>2006</v>
      </c>
      <c r="BY374" s="0" t="s">
        <v>912</v>
      </c>
      <c r="BZ374" s="0" t="n">
        <v>2000.5</v>
      </c>
      <c r="CA374" s="0" t="n">
        <v>0</v>
      </c>
      <c r="CB374" s="0" t="n">
        <v>0</v>
      </c>
      <c r="CC374" s="0" t="n">
        <v>0</v>
      </c>
      <c r="CD374" s="0" t="n">
        <v>0.00907337991607023</v>
      </c>
      <c r="CE374" s="0" t="n">
        <v>1</v>
      </c>
    </row>
    <row r="375" customFormat="false" ht="15" hidden="false" customHeight="false" outlineLevel="0" collapsed="false">
      <c r="A375" s="0" t="s">
        <v>1424</v>
      </c>
      <c r="B375" s="0" t="n">
        <v>1680</v>
      </c>
      <c r="C375" s="0" t="n">
        <v>-0.451848057057532</v>
      </c>
      <c r="D375" s="0" t="n">
        <v>191</v>
      </c>
      <c r="E375" s="0" t="n">
        <f aca="false">IF(ISNUMBER($BA375),$BA375,IF(AND(ISNUMBER($D375),ISNUMBER($BW375),ISNUMBER($BX375)),$D375*($BX375-$BW375+1),""))</f>
        <v>1910</v>
      </c>
      <c r="H375" s="0" t="s">
        <v>118</v>
      </c>
      <c r="I375" s="0" t="s">
        <v>119</v>
      </c>
      <c r="J375" s="0" t="n">
        <f aca="false">IF($BW375&lt;&gt;"",$BW375,"")</f>
        <v>2010</v>
      </c>
      <c r="K375" s="0" t="n">
        <f aca="false">IF($BX375&lt;&gt;"",$BX375,"")</f>
        <v>2019</v>
      </c>
      <c r="L375" s="0" t="n">
        <f aca="false">IF(AND(ISNUMBER($BW375),ISNUMBER($BX375)),($BW375+$BX375)/2,"")</f>
        <v>2014.5</v>
      </c>
      <c r="M375" s="0" t="n">
        <f aca="false">IF($L375&lt;&gt;"",$L375,"")</f>
        <v>2014.5</v>
      </c>
      <c r="N375" s="0" t="n">
        <f aca="false">IF(AND(ISNUMBER($BW375),ISNUMBER($BX375)),MIN(1,MAX(0,($BX375-2016+1)/($BX375-$BW375+1))),"")</f>
        <v>0.4</v>
      </c>
      <c r="O375" s="0" t="n">
        <f aca="false">IF(AND(ISNUMBER($BW375),ISNUMBER($BX375)),MIN(1,MAX(0,($BX375-2017+1)/($BX375-$BW375+1))),"")</f>
        <v>0.3</v>
      </c>
      <c r="P375" s="0" t="n">
        <f aca="false">IF(AND(ISNUMBER($BW375),ISNUMBER($BX375)),MIN(1,MAX(0,($BX375-2018+1)/($BX375-$BW375+1))),"")</f>
        <v>0.2</v>
      </c>
      <c r="Q375" s="0" t="n">
        <f aca="false">IF(AND(ISNUMBER($BW375),ISNUMBER($BX375)),MIN(1,MAX(0,($BX375-2019+1)/($BX375-$BW375+1))),"")</f>
        <v>0.1</v>
      </c>
      <c r="R375" s="0" t="n">
        <f aca="false">IF(AND(ISNUMBER($BW375),ISNUMBER($BX375)),MIN(1,MAX(0,($BX375-2016+1)/($BX375-$BW375+1))),"")</f>
        <v>0.4</v>
      </c>
      <c r="S375" s="0" t="n">
        <f aca="false">IF($L375&lt;&gt;"",IF($L375&gt;=2015.5,1,0),"")</f>
        <v>0</v>
      </c>
      <c r="T375" s="0" t="n">
        <f aca="false">IF($L375&lt;&gt;"",IF($L375&gt;=2016,1,0),"")</f>
        <v>0</v>
      </c>
      <c r="U375" s="0" t="n">
        <f aca="false">IF(ISNUMBER($BX375),IF($BX375&gt;=2016,1,0),"")</f>
        <v>1</v>
      </c>
      <c r="V375" s="0" t="n">
        <f aca="false">IF(ISNUMBER($BW375),IF($BW375&gt;=2016,1,0),"")</f>
        <v>0</v>
      </c>
      <c r="W375" s="0" t="str">
        <f aca="false">IF(AND(ISNUMBER($BW375),ISNUMBER($BX375)),IF($BW375&gt;=2016,"post-only",IF($BX375&lt;2016,"pre-only","mixed")),"")</f>
        <v>mixed</v>
      </c>
      <c r="X375" s="0" t="n">
        <f aca="false">IF(AND(ISNUMBER($BW375),ISNUMBER($BX375)),MIN(1,MAX(0,($BX375-2017+1)/($BX375-$BW375+1))),"")</f>
        <v>0.3</v>
      </c>
      <c r="Y375" s="0" t="n">
        <f aca="false">IF(AND(ISNUMBER($BW375),ISNUMBER($BX375)),MIN(1,MAX(0,($BX375-2018+1)/($BX375-$BW375+1))),"")</f>
        <v>0.2</v>
      </c>
      <c r="Z375" s="0" t="n">
        <f aca="false">IF(AND(ISNUMBER($BW375),ISNUMBER($BX375)),MIN(1,MAX(0,($BX375-2019+1)/($BX375-$BW375+1))),"")</f>
        <v>0.1</v>
      </c>
      <c r="AA375" s="0" t="n">
        <f aca="false">IF(ISNUMBER($BX375),IF($BX375&gt;=2017,1,0),"")</f>
        <v>1</v>
      </c>
      <c r="AB375" s="0" t="n">
        <f aca="false">IF(ISNUMBER($BX375),IF($BX375&gt;=2018,1,0),"")</f>
        <v>1</v>
      </c>
      <c r="AC375" s="0" t="n">
        <f aca="false">IF(ISNUMBER($BX375),IF($BX375&gt;=2019,1,0),"")</f>
        <v>1</v>
      </c>
      <c r="AD375" s="0" t="n">
        <f aca="false">IF($L375&lt;&gt;"",IF($L375&gt;2013,1,0),"")</f>
        <v>1</v>
      </c>
      <c r="AE375" s="0" t="n">
        <f aca="false">IF($L375&lt;&gt;"",1+IF($L375&gt;2011,1,0)+IF($L375&gt;2014,1,0),"")</f>
        <v>3</v>
      </c>
      <c r="AF375" s="0" t="s">
        <v>747</v>
      </c>
      <c r="AG375" s="0" t="s">
        <v>88</v>
      </c>
      <c r="AH375" s="0" t="s">
        <v>89</v>
      </c>
      <c r="AI375" s="0" t="s">
        <v>90</v>
      </c>
      <c r="AJ375" s="0" t="s">
        <v>90</v>
      </c>
      <c r="AK375" s="0" t="str">
        <f aca="false">IF(AND($CF375&lt;&gt;"",IFERROR(INDEX(subsample_country_map!$B:$B,MATCH($CF375,subsample_country_map!$A:$A,0)),"")&lt;&gt;""),INDEX(subsample_country_map!$B:$B,MATCH($CF375,subsample_country_map!$A:$A,0)),INDEX(lookup!$AA:$AA,MATCH($A375,lookup!$A:$A,0)))</f>
        <v>99_NCE</v>
      </c>
      <c r="AL375" s="0" t="str">
        <f aca="false">IF(AND($CF375&lt;&gt;"",IFERROR(INDEX(subsample_country_map!$C:$C,MATCH($CF375,subsample_country_map!$A:$A,0)),"")&lt;&gt;""),INDEX(subsample_country_map!$C:$C,MATCH($CF375,subsample_country_map!$A:$A,0)),INDEX(lookup!$AB:$AB,MATCH($A375,lookup!$A:$A,0)))</f>
        <v>99_NCE</v>
      </c>
      <c r="AM375" s="0" t="str">
        <f aca="false">IF(AND($CF375&lt;&gt;"",IFERROR(INDEX(subsample_country_map!$D:$D,MATCH($CF375,subsample_country_map!$A:$A,0)),"")&lt;&gt;""),INDEX(subsample_country_map!$D:$D,MATCH($CF375,subsample_country_map!$A:$A,0)),INDEX(lookup!$AC:$AC,MATCH($A375,lookup!$A:$A,0)))</f>
        <v>99_NCE</v>
      </c>
      <c r="AN375" s="0" t="str">
        <f aca="false">IF(AND($CF375&lt;&gt;"",IFERROR(INDEX(subsample_country_map!$E:$E,MATCH($CF375,subsample_country_map!$A:$A,0)),"")&lt;&gt;""),INDEX(subsample_country_map!$E:$E,MATCH($CF375,subsample_country_map!$A:$A,0)),INDEX(lookup!$AD:$AD,MATCH($A375,lookup!$A:$A,0)))</f>
        <v>99_NCE</v>
      </c>
      <c r="AO375" s="0" t="str">
        <f aca="false">INDEX(lookup!$Y:$Y,MATCH($A375,lookup!$A:$A,0))</f>
        <v>1_not published</v>
      </c>
      <c r="AP375" s="0" t="str">
        <f aca="false">INDEX(lookup!$Z:$Z,MATCH($A375,lookup!$A:$A,0))</f>
        <v>99_NCE</v>
      </c>
      <c r="AQ375" s="0" t="str">
        <f aca="false">INDEX(lookup!$W:$W,MATCH($A375,lookup!$A:$A,0))</f>
        <v>1_fin/acc/econ</v>
      </c>
      <c r="AS375" s="0" t="s">
        <v>91</v>
      </c>
      <c r="AT375" s="0" t="s">
        <v>111</v>
      </c>
      <c r="AU375" s="0" t="s">
        <v>93</v>
      </c>
      <c r="AV375" s="0" t="s">
        <v>1425</v>
      </c>
      <c r="AX375" s="0" t="s">
        <v>1426</v>
      </c>
      <c r="BA375" s="0" t="s">
        <v>95</v>
      </c>
      <c r="BB375" s="0" t="s">
        <v>96</v>
      </c>
      <c r="BC375" s="0" t="s">
        <v>358</v>
      </c>
      <c r="BD375" s="0" t="s">
        <v>142</v>
      </c>
      <c r="BE375" s="0" t="s">
        <v>389</v>
      </c>
      <c r="BF375" s="0" t="s">
        <v>1427</v>
      </c>
      <c r="BG375" s="0" t="s">
        <v>1428</v>
      </c>
      <c r="BH375" s="0" t="s">
        <v>1429</v>
      </c>
      <c r="BI375" s="0" t="s">
        <v>774</v>
      </c>
      <c r="BJ375" s="0" t="s">
        <v>1430</v>
      </c>
      <c r="BK375" s="0" t="s">
        <v>1431</v>
      </c>
      <c r="BL375" s="0" t="s">
        <v>1432</v>
      </c>
      <c r="BM375" s="0" t="s">
        <v>1433</v>
      </c>
      <c r="BN375" s="0" t="s">
        <v>1434</v>
      </c>
      <c r="BO375" s="0" t="s">
        <v>754</v>
      </c>
      <c r="BP375" s="0" t="s">
        <v>1424</v>
      </c>
      <c r="BQ375" s="0" t="s">
        <v>127</v>
      </c>
      <c r="BT375" s="0" t="n">
        <v>0</v>
      </c>
      <c r="BU375" s="0" t="s">
        <v>1435</v>
      </c>
      <c r="BW375" s="0" t="n">
        <v>2010</v>
      </c>
      <c r="BX375" s="0" t="n">
        <v>2019</v>
      </c>
      <c r="BY375" s="0" t="s">
        <v>1436</v>
      </c>
      <c r="BZ375" s="0" t="n">
        <v>2014.5</v>
      </c>
      <c r="CA375" s="0" t="n">
        <v>0.4</v>
      </c>
      <c r="CB375" s="0" t="n">
        <v>0</v>
      </c>
      <c r="CC375" s="0" t="n">
        <v>1</v>
      </c>
      <c r="CD375" s="0" t="n">
        <v>-0.487020014674959</v>
      </c>
      <c r="CE375" s="0" t="n">
        <v>1</v>
      </c>
    </row>
    <row r="376" customFormat="false" ht="15" hidden="false" customHeight="false" outlineLevel="0" collapsed="false">
      <c r="A376" s="0" t="s">
        <v>1424</v>
      </c>
      <c r="B376" s="0" t="n">
        <v>1681</v>
      </c>
      <c r="C376" s="0" t="n">
        <v>-0.9902021284729</v>
      </c>
      <c r="D376" s="0" t="n">
        <v>191</v>
      </c>
      <c r="E376" s="0" t="n">
        <f aca="false">IF(ISNUMBER($BA376),$BA376,IF(AND(ISNUMBER($D376),ISNUMBER($BW376),ISNUMBER($BX376)),$D376*($BX376-$BW376+1),""))</f>
        <v>1910</v>
      </c>
      <c r="H376" s="0" t="s">
        <v>118</v>
      </c>
      <c r="I376" s="0" t="s">
        <v>119</v>
      </c>
      <c r="J376" s="0" t="n">
        <f aca="false">IF($BW376&lt;&gt;"",$BW376,"")</f>
        <v>2010</v>
      </c>
      <c r="K376" s="0" t="n">
        <f aca="false">IF($BX376&lt;&gt;"",$BX376,"")</f>
        <v>2019</v>
      </c>
      <c r="L376" s="0" t="n">
        <f aca="false">IF(AND(ISNUMBER($BW376),ISNUMBER($BX376)),($BW376+$BX376)/2,"")</f>
        <v>2014.5</v>
      </c>
      <c r="M376" s="0" t="n">
        <f aca="false">IF($L376&lt;&gt;"",$L376,"")</f>
        <v>2014.5</v>
      </c>
      <c r="N376" s="0" t="n">
        <f aca="false">IF(AND(ISNUMBER($BW376),ISNUMBER($BX376)),MIN(1,MAX(0,($BX376-2016+1)/($BX376-$BW376+1))),"")</f>
        <v>0.4</v>
      </c>
      <c r="O376" s="0" t="n">
        <f aca="false">IF(AND(ISNUMBER($BW376),ISNUMBER($BX376)),MIN(1,MAX(0,($BX376-2017+1)/($BX376-$BW376+1))),"")</f>
        <v>0.3</v>
      </c>
      <c r="P376" s="0" t="n">
        <f aca="false">IF(AND(ISNUMBER($BW376),ISNUMBER($BX376)),MIN(1,MAX(0,($BX376-2018+1)/($BX376-$BW376+1))),"")</f>
        <v>0.2</v>
      </c>
      <c r="Q376" s="0" t="n">
        <f aca="false">IF(AND(ISNUMBER($BW376),ISNUMBER($BX376)),MIN(1,MAX(0,($BX376-2019+1)/($BX376-$BW376+1))),"")</f>
        <v>0.1</v>
      </c>
      <c r="R376" s="0" t="n">
        <f aca="false">IF(AND(ISNUMBER($BW376),ISNUMBER($BX376)),MIN(1,MAX(0,($BX376-2016+1)/($BX376-$BW376+1))),"")</f>
        <v>0.4</v>
      </c>
      <c r="S376" s="0" t="n">
        <f aca="false">IF($L376&lt;&gt;"",IF($L376&gt;=2015.5,1,0),"")</f>
        <v>0</v>
      </c>
      <c r="T376" s="0" t="n">
        <f aca="false">IF($L376&lt;&gt;"",IF($L376&gt;=2016,1,0),"")</f>
        <v>0</v>
      </c>
      <c r="U376" s="0" t="n">
        <f aca="false">IF(ISNUMBER($BX376),IF($BX376&gt;=2016,1,0),"")</f>
        <v>1</v>
      </c>
      <c r="V376" s="0" t="n">
        <f aca="false">IF(ISNUMBER($BW376),IF($BW376&gt;=2016,1,0),"")</f>
        <v>0</v>
      </c>
      <c r="W376" s="0" t="str">
        <f aca="false">IF(AND(ISNUMBER($BW376),ISNUMBER($BX376)),IF($BW376&gt;=2016,"post-only",IF($BX376&lt;2016,"pre-only","mixed")),"")</f>
        <v>mixed</v>
      </c>
      <c r="X376" s="0" t="n">
        <f aca="false">IF(AND(ISNUMBER($BW376),ISNUMBER($BX376)),MIN(1,MAX(0,($BX376-2017+1)/($BX376-$BW376+1))),"")</f>
        <v>0.3</v>
      </c>
      <c r="Y376" s="0" t="n">
        <f aca="false">IF(AND(ISNUMBER($BW376),ISNUMBER($BX376)),MIN(1,MAX(0,($BX376-2018+1)/($BX376-$BW376+1))),"")</f>
        <v>0.2</v>
      </c>
      <c r="Z376" s="0" t="n">
        <f aca="false">IF(AND(ISNUMBER($BW376),ISNUMBER($BX376)),MIN(1,MAX(0,($BX376-2019+1)/($BX376-$BW376+1))),"")</f>
        <v>0.1</v>
      </c>
      <c r="AA376" s="0" t="n">
        <f aca="false">IF(ISNUMBER($BX376),IF($BX376&gt;=2017,1,0),"")</f>
        <v>1</v>
      </c>
      <c r="AB376" s="0" t="n">
        <f aca="false">IF(ISNUMBER($BX376),IF($BX376&gt;=2018,1,0),"")</f>
        <v>1</v>
      </c>
      <c r="AC376" s="0" t="n">
        <f aca="false">IF(ISNUMBER($BX376),IF($BX376&gt;=2019,1,0),"")</f>
        <v>1</v>
      </c>
      <c r="AD376" s="0" t="n">
        <f aca="false">IF($L376&lt;&gt;"",IF($L376&gt;2013,1,0),"")</f>
        <v>1</v>
      </c>
      <c r="AE376" s="0" t="n">
        <f aca="false">IF($L376&lt;&gt;"",1+IF($L376&gt;2011,1,0)+IF($L376&gt;2014,1,0),"")</f>
        <v>3</v>
      </c>
      <c r="AF376" s="0" t="s">
        <v>747</v>
      </c>
      <c r="AG376" s="0" t="s">
        <v>88</v>
      </c>
      <c r="AH376" s="0" t="s">
        <v>89</v>
      </c>
      <c r="AI376" s="0" t="s">
        <v>90</v>
      </c>
      <c r="AJ376" s="0" t="s">
        <v>90</v>
      </c>
      <c r="AK376" s="0" t="str">
        <f aca="false">IF(AND($CF376&lt;&gt;"",IFERROR(INDEX(subsample_country_map!$B:$B,MATCH($CF376,subsample_country_map!$A:$A,0)),"")&lt;&gt;""),INDEX(subsample_country_map!$B:$B,MATCH($CF376,subsample_country_map!$A:$A,0)),INDEX(lookup!$AA:$AA,MATCH($A376,lookup!$A:$A,0)))</f>
        <v>99_NCE</v>
      </c>
      <c r="AL376" s="0" t="str">
        <f aca="false">IF(AND($CF376&lt;&gt;"",IFERROR(INDEX(subsample_country_map!$C:$C,MATCH($CF376,subsample_country_map!$A:$A,0)),"")&lt;&gt;""),INDEX(subsample_country_map!$C:$C,MATCH($CF376,subsample_country_map!$A:$A,0)),INDEX(lookup!$AB:$AB,MATCH($A376,lookup!$A:$A,0)))</f>
        <v>99_NCE</v>
      </c>
      <c r="AM376" s="0" t="str">
        <f aca="false">IF(AND($CF376&lt;&gt;"",IFERROR(INDEX(subsample_country_map!$D:$D,MATCH($CF376,subsample_country_map!$A:$A,0)),"")&lt;&gt;""),INDEX(subsample_country_map!$D:$D,MATCH($CF376,subsample_country_map!$A:$A,0)),INDEX(lookup!$AC:$AC,MATCH($A376,lookup!$A:$A,0)))</f>
        <v>99_NCE</v>
      </c>
      <c r="AN376" s="0" t="str">
        <f aca="false">IF(AND($CF376&lt;&gt;"",IFERROR(INDEX(subsample_country_map!$E:$E,MATCH($CF376,subsample_country_map!$A:$A,0)),"")&lt;&gt;""),INDEX(subsample_country_map!$E:$E,MATCH($CF376,subsample_country_map!$A:$A,0)),INDEX(lookup!$AD:$AD,MATCH($A376,lookup!$A:$A,0)))</f>
        <v>99_NCE</v>
      </c>
      <c r="AO376" s="0" t="str">
        <f aca="false">INDEX(lookup!$Y:$Y,MATCH($A376,lookup!$A:$A,0))</f>
        <v>1_not published</v>
      </c>
      <c r="AP376" s="0" t="str">
        <f aca="false">INDEX(lookup!$Z:$Z,MATCH($A376,lookup!$A:$A,0))</f>
        <v>99_NCE</v>
      </c>
      <c r="AQ376" s="0" t="str">
        <f aca="false">INDEX(lookup!$W:$W,MATCH($A376,lookup!$A:$A,0))</f>
        <v>1_fin/acc/econ</v>
      </c>
      <c r="AS376" s="0" t="s">
        <v>91</v>
      </c>
      <c r="AT376" s="0" t="s">
        <v>111</v>
      </c>
      <c r="AU376" s="0" t="s">
        <v>93</v>
      </c>
      <c r="AV376" s="0" t="s">
        <v>108</v>
      </c>
      <c r="AX376" s="0" t="s">
        <v>1437</v>
      </c>
      <c r="BA376" s="0" t="s">
        <v>95</v>
      </c>
      <c r="BB376" s="0" t="s">
        <v>96</v>
      </c>
      <c r="BC376" s="0" t="s">
        <v>358</v>
      </c>
      <c r="BD376" s="0" t="s">
        <v>142</v>
      </c>
      <c r="BE376" s="0" t="s">
        <v>389</v>
      </c>
      <c r="BF376" s="0" t="s">
        <v>1438</v>
      </c>
      <c r="BG376" s="0" t="s">
        <v>1439</v>
      </c>
      <c r="BH376" s="0" t="s">
        <v>392</v>
      </c>
      <c r="BI376" s="0" t="s">
        <v>774</v>
      </c>
      <c r="BJ376" s="0" t="s">
        <v>1440</v>
      </c>
      <c r="BK376" s="0" t="s">
        <v>1431</v>
      </c>
      <c r="BL376" s="0" t="s">
        <v>1441</v>
      </c>
      <c r="BM376" s="0" t="s">
        <v>1433</v>
      </c>
      <c r="BN376" s="0" t="s">
        <v>1434</v>
      </c>
      <c r="BO376" s="0" t="s">
        <v>754</v>
      </c>
      <c r="BP376" s="0" t="s">
        <v>1424</v>
      </c>
      <c r="BQ376" s="0" t="s">
        <v>127</v>
      </c>
      <c r="BT376" s="0" t="n">
        <v>0</v>
      </c>
      <c r="BU376" s="0" t="s">
        <v>1435</v>
      </c>
      <c r="BW376" s="0" t="n">
        <v>2010</v>
      </c>
      <c r="BX376" s="0" t="n">
        <v>2019</v>
      </c>
      <c r="BY376" s="0" t="s">
        <v>1436</v>
      </c>
      <c r="BZ376" s="0" t="n">
        <v>2014.5</v>
      </c>
      <c r="CA376" s="0" t="n">
        <v>0.4</v>
      </c>
      <c r="CB376" s="0" t="n">
        <v>0</v>
      </c>
      <c r="CC376" s="0" t="n">
        <v>1</v>
      </c>
      <c r="CD376" s="0" t="n">
        <v>-2.65691315684124</v>
      </c>
      <c r="CE376" s="0" t="n">
        <v>1</v>
      </c>
    </row>
    <row r="377" customFormat="false" ht="15" hidden="false" customHeight="false" outlineLevel="0" collapsed="false">
      <c r="A377" s="0" t="s">
        <v>1424</v>
      </c>
      <c r="B377" s="0" t="n">
        <v>1682</v>
      </c>
      <c r="C377" s="0" t="n">
        <v>0.808693704220811</v>
      </c>
      <c r="D377" s="0" t="n">
        <v>191</v>
      </c>
      <c r="E377" s="0" t="n">
        <f aca="false">IF(ISNUMBER($BA377),$BA377,IF(AND(ISNUMBER($D377),ISNUMBER($BW377),ISNUMBER($BX377)),$D377*($BX377-$BW377+1),""))</f>
        <v>1910</v>
      </c>
      <c r="H377" s="0" t="s">
        <v>118</v>
      </c>
      <c r="I377" s="0" t="s">
        <v>119</v>
      </c>
      <c r="J377" s="0" t="n">
        <f aca="false">IF($BW377&lt;&gt;"",$BW377,"")</f>
        <v>2010</v>
      </c>
      <c r="K377" s="0" t="n">
        <f aca="false">IF($BX377&lt;&gt;"",$BX377,"")</f>
        <v>2019</v>
      </c>
      <c r="L377" s="0" t="n">
        <f aca="false">IF(AND(ISNUMBER($BW377),ISNUMBER($BX377)),($BW377+$BX377)/2,"")</f>
        <v>2014.5</v>
      </c>
      <c r="M377" s="0" t="n">
        <f aca="false">IF($L377&lt;&gt;"",$L377,"")</f>
        <v>2014.5</v>
      </c>
      <c r="N377" s="0" t="n">
        <f aca="false">IF(AND(ISNUMBER($BW377),ISNUMBER($BX377)),MIN(1,MAX(0,($BX377-2016+1)/($BX377-$BW377+1))),"")</f>
        <v>0.4</v>
      </c>
      <c r="O377" s="0" t="n">
        <f aca="false">IF(AND(ISNUMBER($BW377),ISNUMBER($BX377)),MIN(1,MAX(0,($BX377-2017+1)/($BX377-$BW377+1))),"")</f>
        <v>0.3</v>
      </c>
      <c r="P377" s="0" t="n">
        <f aca="false">IF(AND(ISNUMBER($BW377),ISNUMBER($BX377)),MIN(1,MAX(0,($BX377-2018+1)/($BX377-$BW377+1))),"")</f>
        <v>0.2</v>
      </c>
      <c r="Q377" s="0" t="n">
        <f aca="false">IF(AND(ISNUMBER($BW377),ISNUMBER($BX377)),MIN(1,MAX(0,($BX377-2019+1)/($BX377-$BW377+1))),"")</f>
        <v>0.1</v>
      </c>
      <c r="R377" s="0" t="n">
        <f aca="false">IF(AND(ISNUMBER($BW377),ISNUMBER($BX377)),MIN(1,MAX(0,($BX377-2016+1)/($BX377-$BW377+1))),"")</f>
        <v>0.4</v>
      </c>
      <c r="S377" s="0" t="n">
        <f aca="false">IF($L377&lt;&gt;"",IF($L377&gt;=2015.5,1,0),"")</f>
        <v>0</v>
      </c>
      <c r="T377" s="0" t="n">
        <f aca="false">IF($L377&lt;&gt;"",IF($L377&gt;=2016,1,0),"")</f>
        <v>0</v>
      </c>
      <c r="U377" s="0" t="n">
        <f aca="false">IF(ISNUMBER($BX377),IF($BX377&gt;=2016,1,0),"")</f>
        <v>1</v>
      </c>
      <c r="V377" s="0" t="n">
        <f aca="false">IF(ISNUMBER($BW377),IF($BW377&gt;=2016,1,0),"")</f>
        <v>0</v>
      </c>
      <c r="W377" s="0" t="str">
        <f aca="false">IF(AND(ISNUMBER($BW377),ISNUMBER($BX377)),IF($BW377&gt;=2016,"post-only",IF($BX377&lt;2016,"pre-only","mixed")),"")</f>
        <v>mixed</v>
      </c>
      <c r="X377" s="0" t="n">
        <f aca="false">IF(AND(ISNUMBER($BW377),ISNUMBER($BX377)),MIN(1,MAX(0,($BX377-2017+1)/($BX377-$BW377+1))),"")</f>
        <v>0.3</v>
      </c>
      <c r="Y377" s="0" t="n">
        <f aca="false">IF(AND(ISNUMBER($BW377),ISNUMBER($BX377)),MIN(1,MAX(0,($BX377-2018+1)/($BX377-$BW377+1))),"")</f>
        <v>0.2</v>
      </c>
      <c r="Z377" s="0" t="n">
        <f aca="false">IF(AND(ISNUMBER($BW377),ISNUMBER($BX377)),MIN(1,MAX(0,($BX377-2019+1)/($BX377-$BW377+1))),"")</f>
        <v>0.1</v>
      </c>
      <c r="AA377" s="0" t="n">
        <f aca="false">IF(ISNUMBER($BX377),IF($BX377&gt;=2017,1,0),"")</f>
        <v>1</v>
      </c>
      <c r="AB377" s="0" t="n">
        <f aca="false">IF(ISNUMBER($BX377),IF($BX377&gt;=2018,1,0),"")</f>
        <v>1</v>
      </c>
      <c r="AC377" s="0" t="n">
        <f aca="false">IF(ISNUMBER($BX377),IF($BX377&gt;=2019,1,0),"")</f>
        <v>1</v>
      </c>
      <c r="AD377" s="0" t="n">
        <f aca="false">IF($L377&lt;&gt;"",IF($L377&gt;2013,1,0),"")</f>
        <v>1</v>
      </c>
      <c r="AE377" s="0" t="n">
        <f aca="false">IF($L377&lt;&gt;"",1+IF($L377&gt;2011,1,0)+IF($L377&gt;2014,1,0),"")</f>
        <v>3</v>
      </c>
      <c r="AF377" s="0" t="s">
        <v>747</v>
      </c>
      <c r="AG377" s="0" t="s">
        <v>88</v>
      </c>
      <c r="AH377" s="0" t="s">
        <v>89</v>
      </c>
      <c r="AI377" s="0" t="s">
        <v>90</v>
      </c>
      <c r="AJ377" s="0" t="s">
        <v>90</v>
      </c>
      <c r="AK377" s="0" t="str">
        <f aca="false">IF(AND($CF377&lt;&gt;"",IFERROR(INDEX(subsample_country_map!$B:$B,MATCH($CF377,subsample_country_map!$A:$A,0)),"")&lt;&gt;""),INDEX(subsample_country_map!$B:$B,MATCH($CF377,subsample_country_map!$A:$A,0)),INDEX(lookup!$AA:$AA,MATCH($A377,lookup!$A:$A,0)))</f>
        <v>99_NCE</v>
      </c>
      <c r="AL377" s="0" t="str">
        <f aca="false">IF(AND($CF377&lt;&gt;"",IFERROR(INDEX(subsample_country_map!$C:$C,MATCH($CF377,subsample_country_map!$A:$A,0)),"")&lt;&gt;""),INDEX(subsample_country_map!$C:$C,MATCH($CF377,subsample_country_map!$A:$A,0)),INDEX(lookup!$AB:$AB,MATCH($A377,lookup!$A:$A,0)))</f>
        <v>99_NCE</v>
      </c>
      <c r="AM377" s="0" t="str">
        <f aca="false">IF(AND($CF377&lt;&gt;"",IFERROR(INDEX(subsample_country_map!$D:$D,MATCH($CF377,subsample_country_map!$A:$A,0)),"")&lt;&gt;""),INDEX(subsample_country_map!$D:$D,MATCH($CF377,subsample_country_map!$A:$A,0)),INDEX(lookup!$AC:$AC,MATCH($A377,lookup!$A:$A,0)))</f>
        <v>99_NCE</v>
      </c>
      <c r="AN377" s="0" t="str">
        <f aca="false">IF(AND($CF377&lt;&gt;"",IFERROR(INDEX(subsample_country_map!$E:$E,MATCH($CF377,subsample_country_map!$A:$A,0)),"")&lt;&gt;""),INDEX(subsample_country_map!$E:$E,MATCH($CF377,subsample_country_map!$A:$A,0)),INDEX(lookup!$AD:$AD,MATCH($A377,lookup!$A:$A,0)))</f>
        <v>99_NCE</v>
      </c>
      <c r="AO377" s="0" t="str">
        <f aca="false">INDEX(lookup!$Y:$Y,MATCH($A377,lookup!$A:$A,0))</f>
        <v>1_not published</v>
      </c>
      <c r="AP377" s="0" t="str">
        <f aca="false">INDEX(lookup!$Z:$Z,MATCH($A377,lookup!$A:$A,0))</f>
        <v>99_NCE</v>
      </c>
      <c r="AQ377" s="0" t="str">
        <f aca="false">INDEX(lookup!$W:$W,MATCH($A377,lookup!$A:$A,0))</f>
        <v>1_fin/acc/econ</v>
      </c>
      <c r="AS377" s="0" t="s">
        <v>91</v>
      </c>
      <c r="AT377" s="0" t="s">
        <v>111</v>
      </c>
      <c r="AU377" s="0" t="s">
        <v>93</v>
      </c>
      <c r="AV377" s="0" t="s">
        <v>947</v>
      </c>
      <c r="AX377" s="0" t="s">
        <v>1442</v>
      </c>
      <c r="BA377" s="0" t="s">
        <v>95</v>
      </c>
      <c r="BB377" s="0" t="s">
        <v>96</v>
      </c>
      <c r="BC377" s="0" t="s">
        <v>358</v>
      </c>
      <c r="BD377" s="0" t="s">
        <v>142</v>
      </c>
      <c r="BE377" s="0" t="s">
        <v>389</v>
      </c>
      <c r="BF377" s="0" t="s">
        <v>1443</v>
      </c>
      <c r="BG377" s="0" t="s">
        <v>1428</v>
      </c>
      <c r="BH377" s="0" t="s">
        <v>1429</v>
      </c>
      <c r="BI377" s="0" t="s">
        <v>1444</v>
      </c>
      <c r="BJ377" s="0" t="s">
        <v>1445</v>
      </c>
      <c r="BK377" s="0" t="s">
        <v>1446</v>
      </c>
      <c r="BL377" s="0" t="s">
        <v>1447</v>
      </c>
      <c r="BM377" s="0" t="s">
        <v>1433</v>
      </c>
      <c r="BN377" s="0" t="s">
        <v>1434</v>
      </c>
      <c r="BO377" s="0" t="s">
        <v>754</v>
      </c>
      <c r="BP377" s="0" t="s">
        <v>1424</v>
      </c>
      <c r="BQ377" s="0" t="s">
        <v>127</v>
      </c>
      <c r="BT377" s="0" t="n">
        <v>0</v>
      </c>
      <c r="BU377" s="0" t="s">
        <v>1435</v>
      </c>
      <c r="BW377" s="0" t="n">
        <v>2010</v>
      </c>
      <c r="BX377" s="0" t="n">
        <v>2019</v>
      </c>
      <c r="BY377" s="0" t="s">
        <v>1436</v>
      </c>
      <c r="BZ377" s="0" t="n">
        <v>2014.5</v>
      </c>
      <c r="CA377" s="0" t="n">
        <v>0.4</v>
      </c>
      <c r="CB377" s="0" t="n">
        <v>0</v>
      </c>
      <c r="CC377" s="0" t="n">
        <v>1</v>
      </c>
      <c r="CD377" s="0" t="n">
        <v>1.12324218345942</v>
      </c>
      <c r="CE377" s="0" t="n">
        <v>1</v>
      </c>
    </row>
    <row r="378" customFormat="false" ht="15" hidden="false" customHeight="false" outlineLevel="0" collapsed="false">
      <c r="A378" s="0" t="s">
        <v>1424</v>
      </c>
      <c r="B378" s="0" t="n">
        <v>1683</v>
      </c>
      <c r="C378" s="0" t="n">
        <v>-0.945174940011115</v>
      </c>
      <c r="D378" s="0" t="n">
        <v>191</v>
      </c>
      <c r="E378" s="0" t="n">
        <f aca="false">IF(ISNUMBER($BA378),$BA378,IF(AND(ISNUMBER($D378),ISNUMBER($BW378),ISNUMBER($BX378)),$D378*($BX378-$BW378+1),""))</f>
        <v>1910</v>
      </c>
      <c r="H378" s="0" t="s">
        <v>118</v>
      </c>
      <c r="I378" s="0" t="s">
        <v>119</v>
      </c>
      <c r="J378" s="0" t="n">
        <f aca="false">IF($BW378&lt;&gt;"",$BW378,"")</f>
        <v>2010</v>
      </c>
      <c r="K378" s="0" t="n">
        <f aca="false">IF($BX378&lt;&gt;"",$BX378,"")</f>
        <v>2019</v>
      </c>
      <c r="L378" s="0" t="n">
        <f aca="false">IF(AND(ISNUMBER($BW378),ISNUMBER($BX378)),($BW378+$BX378)/2,"")</f>
        <v>2014.5</v>
      </c>
      <c r="M378" s="0" t="n">
        <f aca="false">IF($L378&lt;&gt;"",$L378,"")</f>
        <v>2014.5</v>
      </c>
      <c r="N378" s="0" t="n">
        <f aca="false">IF(AND(ISNUMBER($BW378),ISNUMBER($BX378)),MIN(1,MAX(0,($BX378-2016+1)/($BX378-$BW378+1))),"")</f>
        <v>0.4</v>
      </c>
      <c r="O378" s="0" t="n">
        <f aca="false">IF(AND(ISNUMBER($BW378),ISNUMBER($BX378)),MIN(1,MAX(0,($BX378-2017+1)/($BX378-$BW378+1))),"")</f>
        <v>0.3</v>
      </c>
      <c r="P378" s="0" t="n">
        <f aca="false">IF(AND(ISNUMBER($BW378),ISNUMBER($BX378)),MIN(1,MAX(0,($BX378-2018+1)/($BX378-$BW378+1))),"")</f>
        <v>0.2</v>
      </c>
      <c r="Q378" s="0" t="n">
        <f aca="false">IF(AND(ISNUMBER($BW378),ISNUMBER($BX378)),MIN(1,MAX(0,($BX378-2019+1)/($BX378-$BW378+1))),"")</f>
        <v>0.1</v>
      </c>
      <c r="R378" s="0" t="n">
        <f aca="false">IF(AND(ISNUMBER($BW378),ISNUMBER($BX378)),MIN(1,MAX(0,($BX378-2016+1)/($BX378-$BW378+1))),"")</f>
        <v>0.4</v>
      </c>
      <c r="S378" s="0" t="n">
        <f aca="false">IF($L378&lt;&gt;"",IF($L378&gt;=2015.5,1,0),"")</f>
        <v>0</v>
      </c>
      <c r="T378" s="0" t="n">
        <f aca="false">IF($L378&lt;&gt;"",IF($L378&gt;=2016,1,0),"")</f>
        <v>0</v>
      </c>
      <c r="U378" s="0" t="n">
        <f aca="false">IF(ISNUMBER($BX378),IF($BX378&gt;=2016,1,0),"")</f>
        <v>1</v>
      </c>
      <c r="V378" s="0" t="n">
        <f aca="false">IF(ISNUMBER($BW378),IF($BW378&gt;=2016,1,0),"")</f>
        <v>0</v>
      </c>
      <c r="W378" s="0" t="str">
        <f aca="false">IF(AND(ISNUMBER($BW378),ISNUMBER($BX378)),IF($BW378&gt;=2016,"post-only",IF($BX378&lt;2016,"pre-only","mixed")),"")</f>
        <v>mixed</v>
      </c>
      <c r="X378" s="0" t="n">
        <f aca="false">IF(AND(ISNUMBER($BW378),ISNUMBER($BX378)),MIN(1,MAX(0,($BX378-2017+1)/($BX378-$BW378+1))),"")</f>
        <v>0.3</v>
      </c>
      <c r="Y378" s="0" t="n">
        <f aca="false">IF(AND(ISNUMBER($BW378),ISNUMBER($BX378)),MIN(1,MAX(0,($BX378-2018+1)/($BX378-$BW378+1))),"")</f>
        <v>0.2</v>
      </c>
      <c r="Z378" s="0" t="n">
        <f aca="false">IF(AND(ISNUMBER($BW378),ISNUMBER($BX378)),MIN(1,MAX(0,($BX378-2019+1)/($BX378-$BW378+1))),"")</f>
        <v>0.1</v>
      </c>
      <c r="AA378" s="0" t="n">
        <f aca="false">IF(ISNUMBER($BX378),IF($BX378&gt;=2017,1,0),"")</f>
        <v>1</v>
      </c>
      <c r="AB378" s="0" t="n">
        <f aca="false">IF(ISNUMBER($BX378),IF($BX378&gt;=2018,1,0),"")</f>
        <v>1</v>
      </c>
      <c r="AC378" s="0" t="n">
        <f aca="false">IF(ISNUMBER($BX378),IF($BX378&gt;=2019,1,0),"")</f>
        <v>1</v>
      </c>
      <c r="AD378" s="0" t="n">
        <f aca="false">IF($L378&lt;&gt;"",IF($L378&gt;2013,1,0),"")</f>
        <v>1</v>
      </c>
      <c r="AE378" s="0" t="n">
        <f aca="false">IF($L378&lt;&gt;"",1+IF($L378&gt;2011,1,0)+IF($L378&gt;2014,1,0),"")</f>
        <v>3</v>
      </c>
      <c r="AF378" s="0" t="s">
        <v>747</v>
      </c>
      <c r="AG378" s="0" t="s">
        <v>88</v>
      </c>
      <c r="AH378" s="0" t="s">
        <v>89</v>
      </c>
      <c r="AI378" s="0" t="s">
        <v>90</v>
      </c>
      <c r="AJ378" s="0" t="s">
        <v>90</v>
      </c>
      <c r="AK378" s="0" t="str">
        <f aca="false">IF(AND($CF378&lt;&gt;"",IFERROR(INDEX(subsample_country_map!$B:$B,MATCH($CF378,subsample_country_map!$A:$A,0)),"")&lt;&gt;""),INDEX(subsample_country_map!$B:$B,MATCH($CF378,subsample_country_map!$A:$A,0)),INDEX(lookup!$AA:$AA,MATCH($A378,lookup!$A:$A,0)))</f>
        <v>99_NCE</v>
      </c>
      <c r="AL378" s="0" t="str">
        <f aca="false">IF(AND($CF378&lt;&gt;"",IFERROR(INDEX(subsample_country_map!$C:$C,MATCH($CF378,subsample_country_map!$A:$A,0)),"")&lt;&gt;""),INDEX(subsample_country_map!$C:$C,MATCH($CF378,subsample_country_map!$A:$A,0)),INDEX(lookup!$AB:$AB,MATCH($A378,lookup!$A:$A,0)))</f>
        <v>99_NCE</v>
      </c>
      <c r="AM378" s="0" t="str">
        <f aca="false">IF(AND($CF378&lt;&gt;"",IFERROR(INDEX(subsample_country_map!$D:$D,MATCH($CF378,subsample_country_map!$A:$A,0)),"")&lt;&gt;""),INDEX(subsample_country_map!$D:$D,MATCH($CF378,subsample_country_map!$A:$A,0)),INDEX(lookup!$AC:$AC,MATCH($A378,lookup!$A:$A,0)))</f>
        <v>99_NCE</v>
      </c>
      <c r="AN378" s="0" t="str">
        <f aca="false">IF(AND($CF378&lt;&gt;"",IFERROR(INDEX(subsample_country_map!$E:$E,MATCH($CF378,subsample_country_map!$A:$A,0)),"")&lt;&gt;""),INDEX(subsample_country_map!$E:$E,MATCH($CF378,subsample_country_map!$A:$A,0)),INDEX(lookup!$AD:$AD,MATCH($A378,lookup!$A:$A,0)))</f>
        <v>99_NCE</v>
      </c>
      <c r="AO378" s="0" t="str">
        <f aca="false">INDEX(lookup!$Y:$Y,MATCH($A378,lookup!$A:$A,0))</f>
        <v>1_not published</v>
      </c>
      <c r="AP378" s="0" t="str">
        <f aca="false">INDEX(lookup!$Z:$Z,MATCH($A378,lookup!$A:$A,0))</f>
        <v>99_NCE</v>
      </c>
      <c r="AQ378" s="0" t="str">
        <f aca="false">INDEX(lookup!$W:$W,MATCH($A378,lookup!$A:$A,0))</f>
        <v>1_fin/acc/econ</v>
      </c>
      <c r="AS378" s="0" t="s">
        <v>91</v>
      </c>
      <c r="AT378" s="0" t="s">
        <v>111</v>
      </c>
      <c r="AU378" s="0" t="s">
        <v>93</v>
      </c>
      <c r="AV378" s="0" t="s">
        <v>1448</v>
      </c>
      <c r="AX378" s="0" t="s">
        <v>1449</v>
      </c>
      <c r="BA378" s="0" t="s">
        <v>95</v>
      </c>
      <c r="BB378" s="0" t="s">
        <v>96</v>
      </c>
      <c r="BC378" s="0" t="s">
        <v>358</v>
      </c>
      <c r="BD378" s="0" t="s">
        <v>142</v>
      </c>
      <c r="BE378" s="0" t="s">
        <v>389</v>
      </c>
      <c r="BF378" s="0" t="s">
        <v>1450</v>
      </c>
      <c r="BG378" s="0" t="s">
        <v>1439</v>
      </c>
      <c r="BH378" s="0" t="s">
        <v>392</v>
      </c>
      <c r="BI378" s="0" t="s">
        <v>1444</v>
      </c>
      <c r="BJ378" s="0" t="s">
        <v>1451</v>
      </c>
      <c r="BK378" s="0" t="s">
        <v>1446</v>
      </c>
      <c r="BL378" s="0" t="s">
        <v>1452</v>
      </c>
      <c r="BM378" s="0" t="s">
        <v>1433</v>
      </c>
      <c r="BN378" s="0" t="s">
        <v>1434</v>
      </c>
      <c r="BO378" s="0" t="s">
        <v>754</v>
      </c>
      <c r="BP378" s="0" t="s">
        <v>1424</v>
      </c>
      <c r="BQ378" s="0" t="s">
        <v>127</v>
      </c>
      <c r="BT378" s="0" t="n">
        <v>0</v>
      </c>
      <c r="BU378" s="0" t="s">
        <v>1435</v>
      </c>
      <c r="BW378" s="0" t="n">
        <v>2010</v>
      </c>
      <c r="BX378" s="0" t="n">
        <v>2019</v>
      </c>
      <c r="BY378" s="0" t="s">
        <v>1436</v>
      </c>
      <c r="BZ378" s="0" t="n">
        <v>2014.5</v>
      </c>
      <c r="CA378" s="0" t="n">
        <v>0.4</v>
      </c>
      <c r="CB378" s="0" t="n">
        <v>0</v>
      </c>
      <c r="CC378" s="0" t="n">
        <v>1</v>
      </c>
      <c r="CD378" s="0" t="n">
        <v>-1.78447990348323</v>
      </c>
      <c r="CE378" s="0" t="n">
        <v>1</v>
      </c>
    </row>
    <row r="379" customFormat="false" ht="15" hidden="false" customHeight="false" outlineLevel="0" collapsed="false">
      <c r="A379" s="0" t="s">
        <v>1424</v>
      </c>
      <c r="B379" s="0" t="n">
        <v>1684</v>
      </c>
      <c r="C379" s="0" t="n">
        <v>0.398233986959983</v>
      </c>
      <c r="D379" s="0" t="n">
        <v>191</v>
      </c>
      <c r="E379" s="0" t="n">
        <f aca="false">IF(ISNUMBER($BA379),$BA379,IF(AND(ISNUMBER($D379),ISNUMBER($BW379),ISNUMBER($BX379)),$D379*($BX379-$BW379+1),""))</f>
        <v>1910</v>
      </c>
      <c r="H379" s="0" t="s">
        <v>118</v>
      </c>
      <c r="I379" s="0" t="s">
        <v>119</v>
      </c>
      <c r="J379" s="0" t="n">
        <f aca="false">IF($BW379&lt;&gt;"",$BW379,"")</f>
        <v>2010</v>
      </c>
      <c r="K379" s="0" t="n">
        <f aca="false">IF($BX379&lt;&gt;"",$BX379,"")</f>
        <v>2019</v>
      </c>
      <c r="L379" s="0" t="n">
        <f aca="false">IF(AND(ISNUMBER($BW379),ISNUMBER($BX379)),($BW379+$BX379)/2,"")</f>
        <v>2014.5</v>
      </c>
      <c r="M379" s="0" t="n">
        <f aca="false">IF($L379&lt;&gt;"",$L379,"")</f>
        <v>2014.5</v>
      </c>
      <c r="N379" s="0" t="n">
        <f aca="false">IF(AND(ISNUMBER($BW379),ISNUMBER($BX379)),MIN(1,MAX(0,($BX379-2016+1)/($BX379-$BW379+1))),"")</f>
        <v>0.4</v>
      </c>
      <c r="O379" s="0" t="n">
        <f aca="false">IF(AND(ISNUMBER($BW379),ISNUMBER($BX379)),MIN(1,MAX(0,($BX379-2017+1)/($BX379-$BW379+1))),"")</f>
        <v>0.3</v>
      </c>
      <c r="P379" s="0" t="n">
        <f aca="false">IF(AND(ISNUMBER($BW379),ISNUMBER($BX379)),MIN(1,MAX(0,($BX379-2018+1)/($BX379-$BW379+1))),"")</f>
        <v>0.2</v>
      </c>
      <c r="Q379" s="0" t="n">
        <f aca="false">IF(AND(ISNUMBER($BW379),ISNUMBER($BX379)),MIN(1,MAX(0,($BX379-2019+1)/($BX379-$BW379+1))),"")</f>
        <v>0.1</v>
      </c>
      <c r="R379" s="0" t="n">
        <f aca="false">IF(AND(ISNUMBER($BW379),ISNUMBER($BX379)),MIN(1,MAX(0,($BX379-2016+1)/($BX379-$BW379+1))),"")</f>
        <v>0.4</v>
      </c>
      <c r="S379" s="0" t="n">
        <f aca="false">IF($L379&lt;&gt;"",IF($L379&gt;=2015.5,1,0),"")</f>
        <v>0</v>
      </c>
      <c r="T379" s="0" t="n">
        <f aca="false">IF($L379&lt;&gt;"",IF($L379&gt;=2016,1,0),"")</f>
        <v>0</v>
      </c>
      <c r="U379" s="0" t="n">
        <f aca="false">IF(ISNUMBER($BX379),IF($BX379&gt;=2016,1,0),"")</f>
        <v>1</v>
      </c>
      <c r="V379" s="0" t="n">
        <f aca="false">IF(ISNUMBER($BW379),IF($BW379&gt;=2016,1,0),"")</f>
        <v>0</v>
      </c>
      <c r="W379" s="0" t="str">
        <f aca="false">IF(AND(ISNUMBER($BW379),ISNUMBER($BX379)),IF($BW379&gt;=2016,"post-only",IF($BX379&lt;2016,"pre-only","mixed")),"")</f>
        <v>mixed</v>
      </c>
      <c r="X379" s="0" t="n">
        <f aca="false">IF(AND(ISNUMBER($BW379),ISNUMBER($BX379)),MIN(1,MAX(0,($BX379-2017+1)/($BX379-$BW379+1))),"")</f>
        <v>0.3</v>
      </c>
      <c r="Y379" s="0" t="n">
        <f aca="false">IF(AND(ISNUMBER($BW379),ISNUMBER($BX379)),MIN(1,MAX(0,($BX379-2018+1)/($BX379-$BW379+1))),"")</f>
        <v>0.2</v>
      </c>
      <c r="Z379" s="0" t="n">
        <f aca="false">IF(AND(ISNUMBER($BW379),ISNUMBER($BX379)),MIN(1,MAX(0,($BX379-2019+1)/($BX379-$BW379+1))),"")</f>
        <v>0.1</v>
      </c>
      <c r="AA379" s="0" t="n">
        <f aca="false">IF(ISNUMBER($BX379),IF($BX379&gt;=2017,1,0),"")</f>
        <v>1</v>
      </c>
      <c r="AB379" s="0" t="n">
        <f aca="false">IF(ISNUMBER($BX379),IF($BX379&gt;=2018,1,0),"")</f>
        <v>1</v>
      </c>
      <c r="AC379" s="0" t="n">
        <f aca="false">IF(ISNUMBER($BX379),IF($BX379&gt;=2019,1,0),"")</f>
        <v>1</v>
      </c>
      <c r="AD379" s="0" t="n">
        <f aca="false">IF($L379&lt;&gt;"",IF($L379&gt;2013,1,0),"")</f>
        <v>1</v>
      </c>
      <c r="AE379" s="0" t="n">
        <f aca="false">IF($L379&lt;&gt;"",1+IF($L379&gt;2011,1,0)+IF($L379&gt;2014,1,0),"")</f>
        <v>3</v>
      </c>
      <c r="AF379" s="0" t="s">
        <v>747</v>
      </c>
      <c r="AG379" s="0" t="s">
        <v>88</v>
      </c>
      <c r="AH379" s="0" t="s">
        <v>89</v>
      </c>
      <c r="AI379" s="0" t="s">
        <v>90</v>
      </c>
      <c r="AJ379" s="0" t="s">
        <v>90</v>
      </c>
      <c r="AK379" s="0" t="str">
        <f aca="false">IF(AND($CF379&lt;&gt;"",IFERROR(INDEX(subsample_country_map!$B:$B,MATCH($CF379,subsample_country_map!$A:$A,0)),"")&lt;&gt;""),INDEX(subsample_country_map!$B:$B,MATCH($CF379,subsample_country_map!$A:$A,0)),INDEX(lookup!$AA:$AA,MATCH($A379,lookup!$A:$A,0)))</f>
        <v>99_NCE</v>
      </c>
      <c r="AL379" s="0" t="str">
        <f aca="false">IF(AND($CF379&lt;&gt;"",IFERROR(INDEX(subsample_country_map!$C:$C,MATCH($CF379,subsample_country_map!$A:$A,0)),"")&lt;&gt;""),INDEX(subsample_country_map!$C:$C,MATCH($CF379,subsample_country_map!$A:$A,0)),INDEX(lookup!$AB:$AB,MATCH($A379,lookup!$A:$A,0)))</f>
        <v>99_NCE</v>
      </c>
      <c r="AM379" s="0" t="str">
        <f aca="false">IF(AND($CF379&lt;&gt;"",IFERROR(INDEX(subsample_country_map!$D:$D,MATCH($CF379,subsample_country_map!$A:$A,0)),"")&lt;&gt;""),INDEX(subsample_country_map!$D:$D,MATCH($CF379,subsample_country_map!$A:$A,0)),INDEX(lookup!$AC:$AC,MATCH($A379,lookup!$A:$A,0)))</f>
        <v>99_NCE</v>
      </c>
      <c r="AN379" s="0" t="str">
        <f aca="false">IF(AND($CF379&lt;&gt;"",IFERROR(INDEX(subsample_country_map!$E:$E,MATCH($CF379,subsample_country_map!$A:$A,0)),"")&lt;&gt;""),INDEX(subsample_country_map!$E:$E,MATCH($CF379,subsample_country_map!$A:$A,0)),INDEX(lookup!$AD:$AD,MATCH($A379,lookup!$A:$A,0)))</f>
        <v>99_NCE</v>
      </c>
      <c r="AO379" s="0" t="str">
        <f aca="false">INDEX(lookup!$Y:$Y,MATCH($A379,lookup!$A:$A,0))</f>
        <v>1_not published</v>
      </c>
      <c r="AP379" s="0" t="str">
        <f aca="false">INDEX(lookup!$Z:$Z,MATCH($A379,lookup!$A:$A,0))</f>
        <v>99_NCE</v>
      </c>
      <c r="AQ379" s="0" t="str">
        <f aca="false">INDEX(lookup!$W:$W,MATCH($A379,lookup!$A:$A,0))</f>
        <v>1_fin/acc/econ</v>
      </c>
      <c r="AS379" s="0" t="s">
        <v>91</v>
      </c>
      <c r="AT379" s="0" t="s">
        <v>111</v>
      </c>
      <c r="AU379" s="0" t="s">
        <v>93</v>
      </c>
      <c r="AV379" s="0" t="s">
        <v>947</v>
      </c>
      <c r="AX379" s="0" t="s">
        <v>875</v>
      </c>
      <c r="BA379" s="0" t="s">
        <v>95</v>
      </c>
      <c r="BB379" s="0" t="s">
        <v>96</v>
      </c>
      <c r="BC379" s="0" t="s">
        <v>358</v>
      </c>
      <c r="BD379" s="0" t="s">
        <v>142</v>
      </c>
      <c r="BE379" s="0" t="s">
        <v>389</v>
      </c>
      <c r="BF379" s="0" t="s">
        <v>1443</v>
      </c>
      <c r="BG379" s="0" t="s">
        <v>1428</v>
      </c>
      <c r="BH379" s="0" t="s">
        <v>1429</v>
      </c>
      <c r="BI379" s="0" t="s">
        <v>1180</v>
      </c>
      <c r="BJ379" s="0" t="s">
        <v>1445</v>
      </c>
      <c r="BK379" s="0" t="s">
        <v>1453</v>
      </c>
      <c r="BL379" s="0" t="s">
        <v>1454</v>
      </c>
      <c r="BM379" s="0" t="s">
        <v>1433</v>
      </c>
      <c r="BN379" s="0" t="s">
        <v>1434</v>
      </c>
      <c r="BO379" s="0" t="s">
        <v>754</v>
      </c>
      <c r="BP379" s="0" t="s">
        <v>1424</v>
      </c>
      <c r="BQ379" s="0" t="s">
        <v>127</v>
      </c>
      <c r="BT379" s="0" t="n">
        <v>0</v>
      </c>
      <c r="BU379" s="0" t="s">
        <v>1435</v>
      </c>
      <c r="BW379" s="0" t="n">
        <v>2010</v>
      </c>
      <c r="BX379" s="0" t="n">
        <v>2019</v>
      </c>
      <c r="BY379" s="0" t="s">
        <v>1436</v>
      </c>
      <c r="BZ379" s="0" t="n">
        <v>2014.5</v>
      </c>
      <c r="CA379" s="0" t="n">
        <v>0.4</v>
      </c>
      <c r="CB379" s="0" t="n">
        <v>0</v>
      </c>
      <c r="CC379" s="0" t="n">
        <v>1</v>
      </c>
      <c r="CD379" s="0" t="n">
        <v>0.421548297170392</v>
      </c>
      <c r="CE379" s="0" t="n">
        <v>1</v>
      </c>
    </row>
    <row r="380" customFormat="false" ht="15" hidden="false" customHeight="false" outlineLevel="0" collapsed="false">
      <c r="A380" s="0" t="s">
        <v>1424</v>
      </c>
      <c r="B380" s="0" t="n">
        <v>1685</v>
      </c>
      <c r="C380" s="0" t="n">
        <v>-0.451848057057532</v>
      </c>
      <c r="D380" s="0" t="n">
        <v>191</v>
      </c>
      <c r="E380" s="0" t="n">
        <f aca="false">IF(ISNUMBER($BA380),$BA380,IF(AND(ISNUMBER($D380),ISNUMBER($BW380),ISNUMBER($BX380)),$D380*($BX380-$BW380+1),""))</f>
        <v>1910</v>
      </c>
      <c r="H380" s="0" t="s">
        <v>118</v>
      </c>
      <c r="I380" s="0" t="s">
        <v>119</v>
      </c>
      <c r="J380" s="0" t="n">
        <f aca="false">IF($BW380&lt;&gt;"",$BW380,"")</f>
        <v>2010</v>
      </c>
      <c r="K380" s="0" t="n">
        <f aca="false">IF($BX380&lt;&gt;"",$BX380,"")</f>
        <v>2019</v>
      </c>
      <c r="L380" s="0" t="n">
        <f aca="false">IF(AND(ISNUMBER($BW380),ISNUMBER($BX380)),($BW380+$BX380)/2,"")</f>
        <v>2014.5</v>
      </c>
      <c r="M380" s="0" t="n">
        <f aca="false">IF($L380&lt;&gt;"",$L380,"")</f>
        <v>2014.5</v>
      </c>
      <c r="N380" s="0" t="n">
        <f aca="false">IF(AND(ISNUMBER($BW380),ISNUMBER($BX380)),MIN(1,MAX(0,($BX380-2016+1)/($BX380-$BW380+1))),"")</f>
        <v>0.4</v>
      </c>
      <c r="O380" s="0" t="n">
        <f aca="false">IF(AND(ISNUMBER($BW380),ISNUMBER($BX380)),MIN(1,MAX(0,($BX380-2017+1)/($BX380-$BW380+1))),"")</f>
        <v>0.3</v>
      </c>
      <c r="P380" s="0" t="n">
        <f aca="false">IF(AND(ISNUMBER($BW380),ISNUMBER($BX380)),MIN(1,MAX(0,($BX380-2018+1)/($BX380-$BW380+1))),"")</f>
        <v>0.2</v>
      </c>
      <c r="Q380" s="0" t="n">
        <f aca="false">IF(AND(ISNUMBER($BW380),ISNUMBER($BX380)),MIN(1,MAX(0,($BX380-2019+1)/($BX380-$BW380+1))),"")</f>
        <v>0.1</v>
      </c>
      <c r="R380" s="0" t="n">
        <f aca="false">IF(AND(ISNUMBER($BW380),ISNUMBER($BX380)),MIN(1,MAX(0,($BX380-2016+1)/($BX380-$BW380+1))),"")</f>
        <v>0.4</v>
      </c>
      <c r="S380" s="0" t="n">
        <f aca="false">IF($L380&lt;&gt;"",IF($L380&gt;=2015.5,1,0),"")</f>
        <v>0</v>
      </c>
      <c r="T380" s="0" t="n">
        <f aca="false">IF($L380&lt;&gt;"",IF($L380&gt;=2016,1,0),"")</f>
        <v>0</v>
      </c>
      <c r="U380" s="0" t="n">
        <f aca="false">IF(ISNUMBER($BX380),IF($BX380&gt;=2016,1,0),"")</f>
        <v>1</v>
      </c>
      <c r="V380" s="0" t="n">
        <f aca="false">IF(ISNUMBER($BW380),IF($BW380&gt;=2016,1,0),"")</f>
        <v>0</v>
      </c>
      <c r="W380" s="0" t="str">
        <f aca="false">IF(AND(ISNUMBER($BW380),ISNUMBER($BX380)),IF($BW380&gt;=2016,"post-only",IF($BX380&lt;2016,"pre-only","mixed")),"")</f>
        <v>mixed</v>
      </c>
      <c r="X380" s="0" t="n">
        <f aca="false">IF(AND(ISNUMBER($BW380),ISNUMBER($BX380)),MIN(1,MAX(0,($BX380-2017+1)/($BX380-$BW380+1))),"")</f>
        <v>0.3</v>
      </c>
      <c r="Y380" s="0" t="n">
        <f aca="false">IF(AND(ISNUMBER($BW380),ISNUMBER($BX380)),MIN(1,MAX(0,($BX380-2018+1)/($BX380-$BW380+1))),"")</f>
        <v>0.2</v>
      </c>
      <c r="Z380" s="0" t="n">
        <f aca="false">IF(AND(ISNUMBER($BW380),ISNUMBER($BX380)),MIN(1,MAX(0,($BX380-2019+1)/($BX380-$BW380+1))),"")</f>
        <v>0.1</v>
      </c>
      <c r="AA380" s="0" t="n">
        <f aca="false">IF(ISNUMBER($BX380),IF($BX380&gt;=2017,1,0),"")</f>
        <v>1</v>
      </c>
      <c r="AB380" s="0" t="n">
        <f aca="false">IF(ISNUMBER($BX380),IF($BX380&gt;=2018,1,0),"")</f>
        <v>1</v>
      </c>
      <c r="AC380" s="0" t="n">
        <f aca="false">IF(ISNUMBER($BX380),IF($BX380&gt;=2019,1,0),"")</f>
        <v>1</v>
      </c>
      <c r="AD380" s="0" t="n">
        <f aca="false">IF($L380&lt;&gt;"",IF($L380&gt;2013,1,0),"")</f>
        <v>1</v>
      </c>
      <c r="AE380" s="0" t="n">
        <f aca="false">IF($L380&lt;&gt;"",1+IF($L380&gt;2011,1,0)+IF($L380&gt;2014,1,0),"")</f>
        <v>3</v>
      </c>
      <c r="AF380" s="0" t="s">
        <v>747</v>
      </c>
      <c r="AG380" s="0" t="s">
        <v>88</v>
      </c>
      <c r="AH380" s="0" t="s">
        <v>89</v>
      </c>
      <c r="AI380" s="0" t="s">
        <v>90</v>
      </c>
      <c r="AJ380" s="0" t="s">
        <v>90</v>
      </c>
      <c r="AK380" s="0" t="str">
        <f aca="false">IF(AND($CF380&lt;&gt;"",IFERROR(INDEX(subsample_country_map!$B:$B,MATCH($CF380,subsample_country_map!$A:$A,0)),"")&lt;&gt;""),INDEX(subsample_country_map!$B:$B,MATCH($CF380,subsample_country_map!$A:$A,0)),INDEX(lookup!$AA:$AA,MATCH($A380,lookup!$A:$A,0)))</f>
        <v>99_NCE</v>
      </c>
      <c r="AL380" s="0" t="str">
        <f aca="false">IF(AND($CF380&lt;&gt;"",IFERROR(INDEX(subsample_country_map!$C:$C,MATCH($CF380,subsample_country_map!$A:$A,0)),"")&lt;&gt;""),INDEX(subsample_country_map!$C:$C,MATCH($CF380,subsample_country_map!$A:$A,0)),INDEX(lookup!$AB:$AB,MATCH($A380,lookup!$A:$A,0)))</f>
        <v>99_NCE</v>
      </c>
      <c r="AM380" s="0" t="str">
        <f aca="false">IF(AND($CF380&lt;&gt;"",IFERROR(INDEX(subsample_country_map!$D:$D,MATCH($CF380,subsample_country_map!$A:$A,0)),"")&lt;&gt;""),INDEX(subsample_country_map!$D:$D,MATCH($CF380,subsample_country_map!$A:$A,0)),INDEX(lookup!$AC:$AC,MATCH($A380,lookup!$A:$A,0)))</f>
        <v>99_NCE</v>
      </c>
      <c r="AN380" s="0" t="str">
        <f aca="false">IF(AND($CF380&lt;&gt;"",IFERROR(INDEX(subsample_country_map!$E:$E,MATCH($CF380,subsample_country_map!$A:$A,0)),"")&lt;&gt;""),INDEX(subsample_country_map!$E:$E,MATCH($CF380,subsample_country_map!$A:$A,0)),INDEX(lookup!$AD:$AD,MATCH($A380,lookup!$A:$A,0)))</f>
        <v>99_NCE</v>
      </c>
      <c r="AO380" s="0" t="str">
        <f aca="false">INDEX(lookup!$Y:$Y,MATCH($A380,lookup!$A:$A,0))</f>
        <v>1_not published</v>
      </c>
      <c r="AP380" s="0" t="str">
        <f aca="false">INDEX(lookup!$Z:$Z,MATCH($A380,lookup!$A:$A,0))</f>
        <v>99_NCE</v>
      </c>
      <c r="AQ380" s="0" t="str">
        <f aca="false">INDEX(lookup!$W:$W,MATCH($A380,lookup!$A:$A,0))</f>
        <v>1_fin/acc/econ</v>
      </c>
      <c r="AS380" s="0" t="s">
        <v>91</v>
      </c>
      <c r="AT380" s="0" t="s">
        <v>111</v>
      </c>
      <c r="AU380" s="0" t="s">
        <v>93</v>
      </c>
      <c r="AV380" s="0" t="s">
        <v>1455</v>
      </c>
      <c r="AX380" s="0" t="s">
        <v>1426</v>
      </c>
      <c r="BA380" s="0" t="s">
        <v>95</v>
      </c>
      <c r="BB380" s="0" t="s">
        <v>96</v>
      </c>
      <c r="BC380" s="0" t="s">
        <v>358</v>
      </c>
      <c r="BD380" s="0" t="s">
        <v>142</v>
      </c>
      <c r="BE380" s="0" t="s">
        <v>389</v>
      </c>
      <c r="BF380" s="0" t="s">
        <v>1450</v>
      </c>
      <c r="BG380" s="0" t="s">
        <v>1439</v>
      </c>
      <c r="BH380" s="0" t="s">
        <v>392</v>
      </c>
      <c r="BI380" s="0" t="s">
        <v>1180</v>
      </c>
      <c r="BJ380" s="0" t="s">
        <v>1451</v>
      </c>
      <c r="BK380" s="0" t="s">
        <v>1453</v>
      </c>
      <c r="BL380" s="0" t="s">
        <v>1456</v>
      </c>
      <c r="BM380" s="0" t="s">
        <v>1433</v>
      </c>
      <c r="BN380" s="0" t="s">
        <v>1434</v>
      </c>
      <c r="BO380" s="0" t="s">
        <v>754</v>
      </c>
      <c r="BP380" s="0" t="s">
        <v>1424</v>
      </c>
      <c r="BQ380" s="0" t="s">
        <v>127</v>
      </c>
      <c r="BT380" s="0" t="n">
        <v>0</v>
      </c>
      <c r="BU380" s="0" t="s">
        <v>1435</v>
      </c>
      <c r="BW380" s="0" t="n">
        <v>2010</v>
      </c>
      <c r="BX380" s="0" t="n">
        <v>2019</v>
      </c>
      <c r="BY380" s="0" t="s">
        <v>1436</v>
      </c>
      <c r="BZ380" s="0" t="n">
        <v>2014.5</v>
      </c>
      <c r="CA380" s="0" t="n">
        <v>0.4</v>
      </c>
      <c r="CB380" s="0" t="n">
        <v>0</v>
      </c>
      <c r="CC380" s="0" t="n">
        <v>1</v>
      </c>
      <c r="CD380" s="0" t="n">
        <v>-0.487020014674959</v>
      </c>
      <c r="CE380" s="0" t="n">
        <v>1</v>
      </c>
    </row>
    <row r="381" customFormat="false" ht="15" hidden="false" customHeight="false" outlineLevel="0" collapsed="false">
      <c r="A381" s="0" t="s">
        <v>1424</v>
      </c>
      <c r="B381" s="0" t="n">
        <v>1686</v>
      </c>
      <c r="C381" s="0" t="n">
        <v>0.545705156331749</v>
      </c>
      <c r="D381" s="0" t="n">
        <v>191</v>
      </c>
      <c r="E381" s="0" t="n">
        <f aca="false">IF(ISNUMBER($BA381),$BA381,IF(AND(ISNUMBER($D381),ISNUMBER($BW381),ISNUMBER($BX381)),$D381*($BX381-$BW381+1),""))</f>
        <v>1910</v>
      </c>
      <c r="H381" s="0" t="s">
        <v>118</v>
      </c>
      <c r="I381" s="0" t="s">
        <v>119</v>
      </c>
      <c r="J381" s="0" t="n">
        <f aca="false">IF($BW381&lt;&gt;"",$BW381,"")</f>
        <v>2010</v>
      </c>
      <c r="K381" s="0" t="n">
        <f aca="false">IF($BX381&lt;&gt;"",$BX381,"")</f>
        <v>2019</v>
      </c>
      <c r="L381" s="0" t="n">
        <f aca="false">IF(AND(ISNUMBER($BW381),ISNUMBER($BX381)),($BW381+$BX381)/2,"")</f>
        <v>2014.5</v>
      </c>
      <c r="M381" s="0" t="n">
        <f aca="false">IF($L381&lt;&gt;"",$L381,"")</f>
        <v>2014.5</v>
      </c>
      <c r="N381" s="0" t="n">
        <f aca="false">IF(AND(ISNUMBER($BW381),ISNUMBER($BX381)),MIN(1,MAX(0,($BX381-2016+1)/($BX381-$BW381+1))),"")</f>
        <v>0.4</v>
      </c>
      <c r="O381" s="0" t="n">
        <f aca="false">IF(AND(ISNUMBER($BW381),ISNUMBER($BX381)),MIN(1,MAX(0,($BX381-2017+1)/($BX381-$BW381+1))),"")</f>
        <v>0.3</v>
      </c>
      <c r="P381" s="0" t="n">
        <f aca="false">IF(AND(ISNUMBER($BW381),ISNUMBER($BX381)),MIN(1,MAX(0,($BX381-2018+1)/($BX381-$BW381+1))),"")</f>
        <v>0.2</v>
      </c>
      <c r="Q381" s="0" t="n">
        <f aca="false">IF(AND(ISNUMBER($BW381),ISNUMBER($BX381)),MIN(1,MAX(0,($BX381-2019+1)/($BX381-$BW381+1))),"")</f>
        <v>0.1</v>
      </c>
      <c r="R381" s="0" t="n">
        <f aca="false">IF(AND(ISNUMBER($BW381),ISNUMBER($BX381)),MIN(1,MAX(0,($BX381-2016+1)/($BX381-$BW381+1))),"")</f>
        <v>0.4</v>
      </c>
      <c r="S381" s="0" t="n">
        <f aca="false">IF($L381&lt;&gt;"",IF($L381&gt;=2015.5,1,0),"")</f>
        <v>0</v>
      </c>
      <c r="T381" s="0" t="n">
        <f aca="false">IF($L381&lt;&gt;"",IF($L381&gt;=2016,1,0),"")</f>
        <v>0</v>
      </c>
      <c r="U381" s="0" t="n">
        <f aca="false">IF(ISNUMBER($BX381),IF($BX381&gt;=2016,1,0),"")</f>
        <v>1</v>
      </c>
      <c r="V381" s="0" t="n">
        <f aca="false">IF(ISNUMBER($BW381),IF($BW381&gt;=2016,1,0),"")</f>
        <v>0</v>
      </c>
      <c r="W381" s="0" t="str">
        <f aca="false">IF(AND(ISNUMBER($BW381),ISNUMBER($BX381)),IF($BW381&gt;=2016,"post-only",IF($BX381&lt;2016,"pre-only","mixed")),"")</f>
        <v>mixed</v>
      </c>
      <c r="X381" s="0" t="n">
        <f aca="false">IF(AND(ISNUMBER($BW381),ISNUMBER($BX381)),MIN(1,MAX(0,($BX381-2017+1)/($BX381-$BW381+1))),"")</f>
        <v>0.3</v>
      </c>
      <c r="Y381" s="0" t="n">
        <f aca="false">IF(AND(ISNUMBER($BW381),ISNUMBER($BX381)),MIN(1,MAX(0,($BX381-2018+1)/($BX381-$BW381+1))),"")</f>
        <v>0.2</v>
      </c>
      <c r="Z381" s="0" t="n">
        <f aca="false">IF(AND(ISNUMBER($BW381),ISNUMBER($BX381)),MIN(1,MAX(0,($BX381-2019+1)/($BX381-$BW381+1))),"")</f>
        <v>0.1</v>
      </c>
      <c r="AA381" s="0" t="n">
        <f aca="false">IF(ISNUMBER($BX381),IF($BX381&gt;=2017,1,0),"")</f>
        <v>1</v>
      </c>
      <c r="AB381" s="0" t="n">
        <f aca="false">IF(ISNUMBER($BX381),IF($BX381&gt;=2018,1,0),"")</f>
        <v>1</v>
      </c>
      <c r="AC381" s="0" t="n">
        <f aca="false">IF(ISNUMBER($BX381),IF($BX381&gt;=2019,1,0),"")</f>
        <v>1</v>
      </c>
      <c r="AD381" s="0" t="n">
        <f aca="false">IF($L381&lt;&gt;"",IF($L381&gt;2013,1,0),"")</f>
        <v>1</v>
      </c>
      <c r="AE381" s="0" t="n">
        <f aca="false">IF($L381&lt;&gt;"",1+IF($L381&gt;2011,1,0)+IF($L381&gt;2014,1,0),"")</f>
        <v>3</v>
      </c>
      <c r="AF381" s="0" t="s">
        <v>747</v>
      </c>
      <c r="AG381" s="0" t="s">
        <v>88</v>
      </c>
      <c r="AH381" s="0" t="s">
        <v>89</v>
      </c>
      <c r="AI381" s="0" t="s">
        <v>90</v>
      </c>
      <c r="AJ381" s="0" t="s">
        <v>90</v>
      </c>
      <c r="AK381" s="0" t="str">
        <f aca="false">IF(AND($CF381&lt;&gt;"",IFERROR(INDEX(subsample_country_map!$B:$B,MATCH($CF381,subsample_country_map!$A:$A,0)),"")&lt;&gt;""),INDEX(subsample_country_map!$B:$B,MATCH($CF381,subsample_country_map!$A:$A,0)),INDEX(lookup!$AA:$AA,MATCH($A381,lookup!$A:$A,0)))</f>
        <v>99_NCE</v>
      </c>
      <c r="AL381" s="0" t="str">
        <f aca="false">IF(AND($CF381&lt;&gt;"",IFERROR(INDEX(subsample_country_map!$C:$C,MATCH($CF381,subsample_country_map!$A:$A,0)),"")&lt;&gt;""),INDEX(subsample_country_map!$C:$C,MATCH($CF381,subsample_country_map!$A:$A,0)),INDEX(lookup!$AB:$AB,MATCH($A381,lookup!$A:$A,0)))</f>
        <v>99_NCE</v>
      </c>
      <c r="AM381" s="0" t="str">
        <f aca="false">IF(AND($CF381&lt;&gt;"",IFERROR(INDEX(subsample_country_map!$D:$D,MATCH($CF381,subsample_country_map!$A:$A,0)),"")&lt;&gt;""),INDEX(subsample_country_map!$D:$D,MATCH($CF381,subsample_country_map!$A:$A,0)),INDEX(lookup!$AC:$AC,MATCH($A381,lookup!$A:$A,0)))</f>
        <v>99_NCE</v>
      </c>
      <c r="AN381" s="0" t="str">
        <f aca="false">IF(AND($CF381&lt;&gt;"",IFERROR(INDEX(subsample_country_map!$E:$E,MATCH($CF381,subsample_country_map!$A:$A,0)),"")&lt;&gt;""),INDEX(subsample_country_map!$E:$E,MATCH($CF381,subsample_country_map!$A:$A,0)),INDEX(lookup!$AD:$AD,MATCH($A381,lookup!$A:$A,0)))</f>
        <v>99_NCE</v>
      </c>
      <c r="AO381" s="0" t="str">
        <f aca="false">INDEX(lookup!$Y:$Y,MATCH($A381,lookup!$A:$A,0))</f>
        <v>1_not published</v>
      </c>
      <c r="AP381" s="0" t="str">
        <f aca="false">INDEX(lookup!$Z:$Z,MATCH($A381,lookup!$A:$A,0))</f>
        <v>99_NCE</v>
      </c>
      <c r="AQ381" s="0" t="str">
        <f aca="false">INDEX(lookup!$W:$W,MATCH($A381,lookup!$A:$A,0))</f>
        <v>1_fin/acc/econ</v>
      </c>
      <c r="AS381" s="0" t="s">
        <v>91</v>
      </c>
      <c r="AT381" s="0" t="s">
        <v>111</v>
      </c>
      <c r="AU381" s="0" t="s">
        <v>93</v>
      </c>
      <c r="AV381" s="0" t="s">
        <v>1457</v>
      </c>
      <c r="AX381" s="0" t="s">
        <v>144</v>
      </c>
      <c r="BA381" s="0" t="s">
        <v>95</v>
      </c>
      <c r="BB381" s="0" t="s">
        <v>96</v>
      </c>
      <c r="BC381" s="0" t="s">
        <v>358</v>
      </c>
      <c r="BD381" s="0" t="s">
        <v>142</v>
      </c>
      <c r="BE381" s="0" t="s">
        <v>389</v>
      </c>
      <c r="BF381" s="0" t="s">
        <v>1443</v>
      </c>
      <c r="BG381" s="0" t="s">
        <v>1428</v>
      </c>
      <c r="BH381" s="0" t="s">
        <v>1429</v>
      </c>
      <c r="BI381" s="0" t="s">
        <v>1458</v>
      </c>
      <c r="BJ381" s="0" t="s">
        <v>1445</v>
      </c>
      <c r="BK381" s="0" t="s">
        <v>1453</v>
      </c>
      <c r="BL381" s="0" t="s">
        <v>1459</v>
      </c>
      <c r="BM381" s="0" t="s">
        <v>1433</v>
      </c>
      <c r="BN381" s="0" t="s">
        <v>1434</v>
      </c>
      <c r="BO381" s="0" t="s">
        <v>754</v>
      </c>
      <c r="BP381" s="0" t="s">
        <v>1424</v>
      </c>
      <c r="BQ381" s="0" t="s">
        <v>127</v>
      </c>
      <c r="BT381" s="0" t="n">
        <v>0</v>
      </c>
      <c r="BU381" s="0" t="s">
        <v>1435</v>
      </c>
      <c r="BW381" s="0" t="n">
        <v>2010</v>
      </c>
      <c r="BX381" s="0" t="n">
        <v>2019</v>
      </c>
      <c r="BY381" s="0" t="s">
        <v>1436</v>
      </c>
      <c r="BZ381" s="0" t="n">
        <v>2014.5</v>
      </c>
      <c r="CA381" s="0" t="n">
        <v>0.4</v>
      </c>
      <c r="CB381" s="0" t="n">
        <v>0</v>
      </c>
      <c r="CC381" s="0" t="n">
        <v>1</v>
      </c>
      <c r="CD381" s="0" t="n">
        <v>0.612244537215388</v>
      </c>
      <c r="CE381" s="0" t="n">
        <v>1</v>
      </c>
    </row>
    <row r="382" customFormat="false" ht="15" hidden="false" customHeight="false" outlineLevel="0" collapsed="false">
      <c r="A382" s="0" t="s">
        <v>1424</v>
      </c>
      <c r="B382" s="0" t="n">
        <v>1687</v>
      </c>
      <c r="C382" s="0" t="n">
        <v>0.451848057057532</v>
      </c>
      <c r="D382" s="0" t="n">
        <v>191</v>
      </c>
      <c r="E382" s="0" t="n">
        <f aca="false">IF(ISNUMBER($BA382),$BA382,IF(AND(ISNUMBER($D382),ISNUMBER($BW382),ISNUMBER($BX382)),$D382*($BX382-$BW382+1),""))</f>
        <v>1910</v>
      </c>
      <c r="H382" s="0" t="s">
        <v>118</v>
      </c>
      <c r="I382" s="0" t="s">
        <v>119</v>
      </c>
      <c r="J382" s="0" t="n">
        <f aca="false">IF($BW382&lt;&gt;"",$BW382,"")</f>
        <v>2010</v>
      </c>
      <c r="K382" s="0" t="n">
        <f aca="false">IF($BX382&lt;&gt;"",$BX382,"")</f>
        <v>2019</v>
      </c>
      <c r="L382" s="0" t="n">
        <f aca="false">IF(AND(ISNUMBER($BW382),ISNUMBER($BX382)),($BW382+$BX382)/2,"")</f>
        <v>2014.5</v>
      </c>
      <c r="M382" s="0" t="n">
        <f aca="false">IF($L382&lt;&gt;"",$L382,"")</f>
        <v>2014.5</v>
      </c>
      <c r="N382" s="0" t="n">
        <f aca="false">IF(AND(ISNUMBER($BW382),ISNUMBER($BX382)),MIN(1,MAX(0,($BX382-2016+1)/($BX382-$BW382+1))),"")</f>
        <v>0.4</v>
      </c>
      <c r="O382" s="0" t="n">
        <f aca="false">IF(AND(ISNUMBER($BW382),ISNUMBER($BX382)),MIN(1,MAX(0,($BX382-2017+1)/($BX382-$BW382+1))),"")</f>
        <v>0.3</v>
      </c>
      <c r="P382" s="0" t="n">
        <f aca="false">IF(AND(ISNUMBER($BW382),ISNUMBER($BX382)),MIN(1,MAX(0,($BX382-2018+1)/($BX382-$BW382+1))),"")</f>
        <v>0.2</v>
      </c>
      <c r="Q382" s="0" t="n">
        <f aca="false">IF(AND(ISNUMBER($BW382),ISNUMBER($BX382)),MIN(1,MAX(0,($BX382-2019+1)/($BX382-$BW382+1))),"")</f>
        <v>0.1</v>
      </c>
      <c r="R382" s="0" t="n">
        <f aca="false">IF(AND(ISNUMBER($BW382),ISNUMBER($BX382)),MIN(1,MAX(0,($BX382-2016+1)/($BX382-$BW382+1))),"")</f>
        <v>0.4</v>
      </c>
      <c r="S382" s="0" t="n">
        <f aca="false">IF($L382&lt;&gt;"",IF($L382&gt;=2015.5,1,0),"")</f>
        <v>0</v>
      </c>
      <c r="T382" s="0" t="n">
        <f aca="false">IF($L382&lt;&gt;"",IF($L382&gt;=2016,1,0),"")</f>
        <v>0</v>
      </c>
      <c r="U382" s="0" t="n">
        <f aca="false">IF(ISNUMBER($BX382),IF($BX382&gt;=2016,1,0),"")</f>
        <v>1</v>
      </c>
      <c r="V382" s="0" t="n">
        <f aca="false">IF(ISNUMBER($BW382),IF($BW382&gt;=2016,1,0),"")</f>
        <v>0</v>
      </c>
      <c r="W382" s="0" t="str">
        <f aca="false">IF(AND(ISNUMBER($BW382),ISNUMBER($BX382)),IF($BW382&gt;=2016,"post-only",IF($BX382&lt;2016,"pre-only","mixed")),"")</f>
        <v>mixed</v>
      </c>
      <c r="X382" s="0" t="n">
        <f aca="false">IF(AND(ISNUMBER($BW382),ISNUMBER($BX382)),MIN(1,MAX(0,($BX382-2017+1)/($BX382-$BW382+1))),"")</f>
        <v>0.3</v>
      </c>
      <c r="Y382" s="0" t="n">
        <f aca="false">IF(AND(ISNUMBER($BW382),ISNUMBER($BX382)),MIN(1,MAX(0,($BX382-2018+1)/($BX382-$BW382+1))),"")</f>
        <v>0.2</v>
      </c>
      <c r="Z382" s="0" t="n">
        <f aca="false">IF(AND(ISNUMBER($BW382),ISNUMBER($BX382)),MIN(1,MAX(0,($BX382-2019+1)/($BX382-$BW382+1))),"")</f>
        <v>0.1</v>
      </c>
      <c r="AA382" s="0" t="n">
        <f aca="false">IF(ISNUMBER($BX382),IF($BX382&gt;=2017,1,0),"")</f>
        <v>1</v>
      </c>
      <c r="AB382" s="0" t="n">
        <f aca="false">IF(ISNUMBER($BX382),IF($BX382&gt;=2018,1,0),"")</f>
        <v>1</v>
      </c>
      <c r="AC382" s="0" t="n">
        <f aca="false">IF(ISNUMBER($BX382),IF($BX382&gt;=2019,1,0),"")</f>
        <v>1</v>
      </c>
      <c r="AD382" s="0" t="n">
        <f aca="false">IF($L382&lt;&gt;"",IF($L382&gt;2013,1,0),"")</f>
        <v>1</v>
      </c>
      <c r="AE382" s="0" t="n">
        <f aca="false">IF($L382&lt;&gt;"",1+IF($L382&gt;2011,1,0)+IF($L382&gt;2014,1,0),"")</f>
        <v>3</v>
      </c>
      <c r="AF382" s="0" t="s">
        <v>747</v>
      </c>
      <c r="AG382" s="0" t="s">
        <v>88</v>
      </c>
      <c r="AH382" s="0" t="s">
        <v>89</v>
      </c>
      <c r="AI382" s="0" t="s">
        <v>90</v>
      </c>
      <c r="AJ382" s="0" t="s">
        <v>90</v>
      </c>
      <c r="AK382" s="0" t="str">
        <f aca="false">IF(AND($CF382&lt;&gt;"",IFERROR(INDEX(subsample_country_map!$B:$B,MATCH($CF382,subsample_country_map!$A:$A,0)),"")&lt;&gt;""),INDEX(subsample_country_map!$B:$B,MATCH($CF382,subsample_country_map!$A:$A,0)),INDEX(lookup!$AA:$AA,MATCH($A382,lookup!$A:$A,0)))</f>
        <v>99_NCE</v>
      </c>
      <c r="AL382" s="0" t="str">
        <f aca="false">IF(AND($CF382&lt;&gt;"",IFERROR(INDEX(subsample_country_map!$C:$C,MATCH($CF382,subsample_country_map!$A:$A,0)),"")&lt;&gt;""),INDEX(subsample_country_map!$C:$C,MATCH($CF382,subsample_country_map!$A:$A,0)),INDEX(lookup!$AB:$AB,MATCH($A382,lookup!$A:$A,0)))</f>
        <v>99_NCE</v>
      </c>
      <c r="AM382" s="0" t="str">
        <f aca="false">IF(AND($CF382&lt;&gt;"",IFERROR(INDEX(subsample_country_map!$D:$D,MATCH($CF382,subsample_country_map!$A:$A,0)),"")&lt;&gt;""),INDEX(subsample_country_map!$D:$D,MATCH($CF382,subsample_country_map!$A:$A,0)),INDEX(lookup!$AC:$AC,MATCH($A382,lookup!$A:$A,0)))</f>
        <v>99_NCE</v>
      </c>
      <c r="AN382" s="0" t="str">
        <f aca="false">IF(AND($CF382&lt;&gt;"",IFERROR(INDEX(subsample_country_map!$E:$E,MATCH($CF382,subsample_country_map!$A:$A,0)),"")&lt;&gt;""),INDEX(subsample_country_map!$E:$E,MATCH($CF382,subsample_country_map!$A:$A,0)),INDEX(lookup!$AD:$AD,MATCH($A382,lookup!$A:$A,0)))</f>
        <v>99_NCE</v>
      </c>
      <c r="AO382" s="0" t="str">
        <f aca="false">INDEX(lookup!$Y:$Y,MATCH($A382,lookup!$A:$A,0))</f>
        <v>1_not published</v>
      </c>
      <c r="AP382" s="0" t="str">
        <f aca="false">INDEX(lookup!$Z:$Z,MATCH($A382,lookup!$A:$A,0))</f>
        <v>99_NCE</v>
      </c>
      <c r="AQ382" s="0" t="str">
        <f aca="false">INDEX(lookup!$W:$W,MATCH($A382,lookup!$A:$A,0))</f>
        <v>1_fin/acc/econ</v>
      </c>
      <c r="AS382" s="0" t="s">
        <v>91</v>
      </c>
      <c r="AT382" s="0" t="s">
        <v>111</v>
      </c>
      <c r="AU382" s="0" t="s">
        <v>93</v>
      </c>
      <c r="AV382" s="0" t="s">
        <v>1042</v>
      </c>
      <c r="AX382" s="0" t="s">
        <v>750</v>
      </c>
      <c r="BA382" s="0" t="s">
        <v>95</v>
      </c>
      <c r="BB382" s="0" t="s">
        <v>96</v>
      </c>
      <c r="BC382" s="0" t="s">
        <v>358</v>
      </c>
      <c r="BD382" s="0" t="s">
        <v>142</v>
      </c>
      <c r="BE382" s="0" t="s">
        <v>389</v>
      </c>
      <c r="BF382" s="0" t="s">
        <v>1450</v>
      </c>
      <c r="BG382" s="0" t="s">
        <v>1439</v>
      </c>
      <c r="BH382" s="0" t="s">
        <v>392</v>
      </c>
      <c r="BI382" s="0" t="s">
        <v>1458</v>
      </c>
      <c r="BJ382" s="0" t="s">
        <v>1451</v>
      </c>
      <c r="BK382" s="0" t="s">
        <v>1453</v>
      </c>
      <c r="BL382" s="0" t="s">
        <v>1460</v>
      </c>
      <c r="BM382" s="0" t="s">
        <v>1433</v>
      </c>
      <c r="BN382" s="0" t="s">
        <v>1434</v>
      </c>
      <c r="BO382" s="0" t="s">
        <v>754</v>
      </c>
      <c r="BP382" s="0" t="s">
        <v>1424</v>
      </c>
      <c r="BQ382" s="0" t="s">
        <v>127</v>
      </c>
      <c r="BT382" s="0" t="n">
        <v>0</v>
      </c>
      <c r="BU382" s="0" t="s">
        <v>1435</v>
      </c>
      <c r="BW382" s="0" t="n">
        <v>2010</v>
      </c>
      <c r="BX382" s="0" t="n">
        <v>2019</v>
      </c>
      <c r="BY382" s="0" t="s">
        <v>1436</v>
      </c>
      <c r="BZ382" s="0" t="n">
        <v>2014.5</v>
      </c>
      <c r="CA382" s="0" t="n">
        <v>0.4</v>
      </c>
      <c r="CB382" s="0" t="n">
        <v>0</v>
      </c>
      <c r="CC382" s="0" t="n">
        <v>1</v>
      </c>
      <c r="CD382" s="0" t="n">
        <v>0.487020014674959</v>
      </c>
      <c r="CE382" s="0" t="n">
        <v>1</v>
      </c>
    </row>
    <row r="383" customFormat="false" ht="15" hidden="false" customHeight="false" outlineLevel="0" collapsed="false">
      <c r="A383" s="0" t="s">
        <v>1461</v>
      </c>
      <c r="B383" s="0" t="n">
        <v>1688</v>
      </c>
      <c r="C383" s="0" t="n">
        <v>-0.279</v>
      </c>
      <c r="D383" s="0" t="n">
        <v>122</v>
      </c>
      <c r="E383" s="0" t="n">
        <f aca="false">IF(ISNUMBER($BA383),$BA383,IF(AND(ISNUMBER($D383),ISNUMBER($BW383),ISNUMBER($BX383)),$D383*($BX383-$BW383+1),""))</f>
        <v>122</v>
      </c>
      <c r="H383" s="0" t="s">
        <v>85</v>
      </c>
      <c r="I383" s="0" t="s">
        <v>86</v>
      </c>
      <c r="AF383" s="0" t="s">
        <v>310</v>
      </c>
      <c r="AG383" s="0" t="s">
        <v>436</v>
      </c>
      <c r="AH383" s="0" t="s">
        <v>90</v>
      </c>
      <c r="AI383" s="0" t="s">
        <v>334</v>
      </c>
      <c r="AJ383" s="0" t="s">
        <v>334</v>
      </c>
      <c r="AK383" s="0" t="str">
        <f aca="false">IF(AND($CF383&lt;&gt;"",IFERROR(INDEX(subsample_country_map!$B:$B,MATCH($CF383,subsample_country_map!$A:$A,0)),"")&lt;&gt;""),INDEX(subsample_country_map!$B:$B,MATCH($CF383,subsample_country_map!$A:$A,0)),INDEX(lookup!$AA:$AA,MATCH($A383,lookup!$A:$A,0)))</f>
        <v>3_AsiaPac</v>
      </c>
      <c r="AL383" s="0" t="str">
        <f aca="false">IF(AND($CF383&lt;&gt;"",IFERROR(INDEX(subsample_country_map!$C:$C,MATCH($CF383,subsample_country_map!$A:$A,0)),"")&lt;&gt;""),INDEX(subsample_country_map!$C:$C,MATCH($CF383,subsample_country_map!$A:$A,0)),INDEX(lookup!$AB:$AB,MATCH($A383,lookup!$A:$A,0)))</f>
        <v>2_developing</v>
      </c>
      <c r="AM383" s="0" t="str">
        <f aca="false">IF(AND($CF383&lt;&gt;"",IFERROR(INDEX(subsample_country_map!$D:$D,MATCH($CF383,subsample_country_map!$A:$A,0)),"")&lt;&gt;""),INDEX(subsample_country_map!$D:$D,MATCH($CF383,subsample_country_map!$A:$A,0)),INDEX(lookup!$AC:$AC,MATCH($A383,lookup!$A:$A,0)))</f>
        <v>2_non_western</v>
      </c>
      <c r="AN383" s="0" t="str">
        <f aca="false">IF(AND($CF383&lt;&gt;"",IFERROR(INDEX(subsample_country_map!$E:$E,MATCH($CF383,subsample_country_map!$A:$A,0)),"")&lt;&gt;""),INDEX(subsample_country_map!$E:$E,MATCH($CF383,subsample_country_map!$A:$A,0)),INDEX(lookup!$AD:$AD,MATCH($A383,lookup!$A:$A,0)))</f>
        <v>1_common law</v>
      </c>
      <c r="AO383" s="0" t="str">
        <f aca="false">INDEX(lookup!$Y:$Y,MATCH($A383,lookup!$A:$A,0))</f>
        <v>0_published</v>
      </c>
      <c r="AP383" s="0" t="str">
        <f aca="false">INDEX(lookup!$Z:$Z,MATCH($A383,lookup!$A:$A,0))</f>
        <v>0_VHB low</v>
      </c>
      <c r="AQ383" s="0" t="str">
        <f aca="false">INDEX(lookup!$W:$W,MATCH($A383,lookup!$A:$A,0))</f>
        <v>3_mgmt</v>
      </c>
      <c r="AS383" s="0" t="s">
        <v>91</v>
      </c>
      <c r="AT383" s="0" t="s">
        <v>111</v>
      </c>
      <c r="AU383" s="0" t="s">
        <v>93</v>
      </c>
      <c r="AY383" s="0" t="s">
        <v>425</v>
      </c>
      <c r="AZ383" s="0" t="s">
        <v>1462</v>
      </c>
      <c r="BA383" s="0" t="n">
        <v>122</v>
      </c>
      <c r="BB383" s="0" t="s">
        <v>1463</v>
      </c>
      <c r="BC383" s="0" t="s">
        <v>1464</v>
      </c>
      <c r="BD383" s="0" t="s">
        <v>97</v>
      </c>
      <c r="BE383" s="0" t="s">
        <v>98</v>
      </c>
      <c r="BI383" s="0" t="s">
        <v>1465</v>
      </c>
      <c r="BJ383" s="0" t="s">
        <v>1466</v>
      </c>
      <c r="BK383" s="0" t="s">
        <v>1467</v>
      </c>
      <c r="BL383" s="0" t="s">
        <v>1468</v>
      </c>
      <c r="BM383" s="0" t="s">
        <v>1469</v>
      </c>
      <c r="BN383" s="0" t="s">
        <v>1470</v>
      </c>
      <c r="BO383" s="0" t="s">
        <v>754</v>
      </c>
      <c r="BP383" s="0" t="s">
        <v>1461</v>
      </c>
      <c r="BQ383" s="0" t="s">
        <v>85</v>
      </c>
      <c r="BT383" s="0" t="n">
        <v>0</v>
      </c>
      <c r="BU383" s="0" t="s">
        <v>1471</v>
      </c>
      <c r="BY383" s="0" t="s">
        <v>1472</v>
      </c>
      <c r="CD383" s="0" t="n">
        <v>-0.286597332146947</v>
      </c>
      <c r="CE383" s="0" t="n">
        <v>1</v>
      </c>
    </row>
    <row r="384" customFormat="false" ht="15" hidden="false" customHeight="false" outlineLevel="0" collapsed="false">
      <c r="A384" s="0" t="s">
        <v>1461</v>
      </c>
      <c r="B384" s="0" t="n">
        <v>1689</v>
      </c>
      <c r="C384" s="0" t="n">
        <v>0.176413616573833</v>
      </c>
      <c r="D384" s="0" t="n">
        <v>122</v>
      </c>
      <c r="E384" s="0" t="n">
        <f aca="false">IF(ISNUMBER($BA384),$BA384,IF(AND(ISNUMBER($D384),ISNUMBER($BW384),ISNUMBER($BX384)),$D384*($BX384-$BW384+1),""))</f>
        <v>122</v>
      </c>
      <c r="H384" s="0" t="s">
        <v>118</v>
      </c>
      <c r="I384" s="0" t="s">
        <v>95</v>
      </c>
      <c r="AF384" s="0" t="s">
        <v>310</v>
      </c>
      <c r="AG384" s="0" t="s">
        <v>436</v>
      </c>
      <c r="AH384" s="0" t="s">
        <v>90</v>
      </c>
      <c r="AI384" s="0" t="s">
        <v>334</v>
      </c>
      <c r="AJ384" s="0" t="s">
        <v>334</v>
      </c>
      <c r="AK384" s="0" t="str">
        <f aca="false">IF(AND($CF384&lt;&gt;"",IFERROR(INDEX(subsample_country_map!$B:$B,MATCH($CF384,subsample_country_map!$A:$A,0)),"")&lt;&gt;""),INDEX(subsample_country_map!$B:$B,MATCH($CF384,subsample_country_map!$A:$A,0)),INDEX(lookup!$AA:$AA,MATCH($A384,lookup!$A:$A,0)))</f>
        <v>3_AsiaPac</v>
      </c>
      <c r="AL384" s="0" t="str">
        <f aca="false">IF(AND($CF384&lt;&gt;"",IFERROR(INDEX(subsample_country_map!$C:$C,MATCH($CF384,subsample_country_map!$A:$A,0)),"")&lt;&gt;""),INDEX(subsample_country_map!$C:$C,MATCH($CF384,subsample_country_map!$A:$A,0)),INDEX(lookup!$AB:$AB,MATCH($A384,lookup!$A:$A,0)))</f>
        <v>2_developing</v>
      </c>
      <c r="AM384" s="0" t="str">
        <f aca="false">IF(AND($CF384&lt;&gt;"",IFERROR(INDEX(subsample_country_map!$D:$D,MATCH($CF384,subsample_country_map!$A:$A,0)),"")&lt;&gt;""),INDEX(subsample_country_map!$D:$D,MATCH($CF384,subsample_country_map!$A:$A,0)),INDEX(lookup!$AC:$AC,MATCH($A384,lookup!$A:$A,0)))</f>
        <v>2_non_western</v>
      </c>
      <c r="AN384" s="0" t="str">
        <f aca="false">IF(AND($CF384&lt;&gt;"",IFERROR(INDEX(subsample_country_map!$E:$E,MATCH($CF384,subsample_country_map!$A:$A,0)),"")&lt;&gt;""),INDEX(subsample_country_map!$E:$E,MATCH($CF384,subsample_country_map!$A:$A,0)),INDEX(lookup!$AD:$AD,MATCH($A384,lookup!$A:$A,0)))</f>
        <v>1_common law</v>
      </c>
      <c r="AO384" s="0" t="str">
        <f aca="false">INDEX(lookup!$Y:$Y,MATCH($A384,lookup!$A:$A,0))</f>
        <v>0_published</v>
      </c>
      <c r="AP384" s="0" t="str">
        <f aca="false">INDEX(lookup!$Z:$Z,MATCH($A384,lookup!$A:$A,0))</f>
        <v>0_VHB low</v>
      </c>
      <c r="AQ384" s="0" t="str">
        <f aca="false">INDEX(lookup!$W:$W,MATCH($A384,lookup!$A:$A,0))</f>
        <v>3_mgmt</v>
      </c>
      <c r="AS384" s="0" t="s">
        <v>91</v>
      </c>
      <c r="AT384" s="0" t="s">
        <v>111</v>
      </c>
      <c r="AU384" s="0" t="s">
        <v>93</v>
      </c>
      <c r="AV384" s="0" t="s">
        <v>1473</v>
      </c>
      <c r="AY384" s="0" t="s">
        <v>1474</v>
      </c>
      <c r="BA384" s="0" t="n">
        <v>122</v>
      </c>
      <c r="BB384" s="0" t="s">
        <v>1463</v>
      </c>
      <c r="BC384" s="0" t="s">
        <v>1475</v>
      </c>
      <c r="BD384" s="0" t="s">
        <v>142</v>
      </c>
      <c r="BE384" s="0" t="s">
        <v>98</v>
      </c>
      <c r="BI384" s="0" t="s">
        <v>1476</v>
      </c>
      <c r="BJ384" s="0" t="s">
        <v>1477</v>
      </c>
      <c r="BK384" s="0" t="s">
        <v>1478</v>
      </c>
      <c r="BL384" s="0" t="s">
        <v>1479</v>
      </c>
      <c r="BM384" s="0" t="s">
        <v>1480</v>
      </c>
      <c r="BN384" s="0" t="s">
        <v>1470</v>
      </c>
      <c r="BO384" s="0" t="s">
        <v>754</v>
      </c>
      <c r="BP384" s="0" t="s">
        <v>1461</v>
      </c>
      <c r="BQ384" s="0" t="s">
        <v>755</v>
      </c>
      <c r="BT384" s="0" t="n">
        <v>0</v>
      </c>
      <c r="BU384" s="0" t="s">
        <v>1471</v>
      </c>
      <c r="BY384" s="0" t="s">
        <v>1472</v>
      </c>
      <c r="CD384" s="0" t="n">
        <v>0.178278669686052</v>
      </c>
      <c r="CE384" s="0" t="n">
        <v>1</v>
      </c>
    </row>
    <row r="385" customFormat="false" ht="15" hidden="false" customHeight="false" outlineLevel="0" collapsed="false">
      <c r="A385" s="0" t="s">
        <v>1481</v>
      </c>
      <c r="B385" s="0" t="n">
        <v>1690</v>
      </c>
      <c r="C385" s="0" t="n">
        <v>-0.00747647144837609</v>
      </c>
      <c r="D385" s="0" t="n">
        <v>99941</v>
      </c>
      <c r="E385" s="0" t="n">
        <f aca="false">IF(ISNUMBER($BA385),$BA385,IF(AND(ISNUMBER($D385),ISNUMBER($BW385),ISNUMBER($BX385)),$D385*($BX385-$BW385+1),""))</f>
        <v>99941</v>
      </c>
      <c r="H385" s="0" t="s">
        <v>118</v>
      </c>
      <c r="I385" s="0" t="s">
        <v>344</v>
      </c>
      <c r="J385" s="0" t="n">
        <f aca="false">IF($BW385&lt;&gt;"",$BW385,"")</f>
        <v>2016</v>
      </c>
      <c r="K385" s="0" t="n">
        <f aca="false">IF($BX385&lt;&gt;"",$BX385,"")</f>
        <v>2021</v>
      </c>
      <c r="L385" s="0" t="n">
        <f aca="false">IF(AND(ISNUMBER($BW385),ISNUMBER($BX385)),($BW385+$BX385)/2,"")</f>
        <v>2018.5</v>
      </c>
      <c r="M385" s="0" t="n">
        <f aca="false">IF($L385&lt;&gt;"",$L385,"")</f>
        <v>2018.5</v>
      </c>
      <c r="N385" s="0" t="n">
        <f aca="false">IF(AND(ISNUMBER($BW385),ISNUMBER($BX385)),MIN(1,MAX(0,($BX385-2016+1)/($BX385-$BW385+1))),"")</f>
        <v>1</v>
      </c>
      <c r="O385" s="0" t="n">
        <f aca="false">IF(AND(ISNUMBER($BW385),ISNUMBER($BX385)),MIN(1,MAX(0,($BX385-2017+1)/($BX385-$BW385+1))),"")</f>
        <v>0.833333333333333</v>
      </c>
      <c r="P385" s="0" t="n">
        <f aca="false">IF(AND(ISNUMBER($BW385),ISNUMBER($BX385)),MIN(1,MAX(0,($BX385-2018+1)/($BX385-$BW385+1))),"")</f>
        <v>0.666666666666667</v>
      </c>
      <c r="Q385" s="0" t="n">
        <f aca="false">IF(AND(ISNUMBER($BW385),ISNUMBER($BX385)),MIN(1,MAX(0,($BX385-2019+1)/($BX385-$BW385+1))),"")</f>
        <v>0.5</v>
      </c>
      <c r="R385" s="0" t="n">
        <f aca="false">IF(AND(ISNUMBER($BW385),ISNUMBER($BX385)),MIN(1,MAX(0,($BX385-2016+1)/($BX385-$BW385+1))),"")</f>
        <v>1</v>
      </c>
      <c r="S385" s="0" t="n">
        <f aca="false">IF($L385&lt;&gt;"",IF($L385&gt;=2015.5,1,0),"")</f>
        <v>1</v>
      </c>
      <c r="T385" s="0" t="n">
        <f aca="false">IF($L385&lt;&gt;"",IF($L385&gt;=2016,1,0),"")</f>
        <v>1</v>
      </c>
      <c r="U385" s="0" t="n">
        <f aca="false">IF(ISNUMBER($BX385),IF($BX385&gt;=2016,1,0),"")</f>
        <v>1</v>
      </c>
      <c r="V385" s="0" t="n">
        <f aca="false">IF(ISNUMBER($BW385),IF($BW385&gt;=2016,1,0),"")</f>
        <v>1</v>
      </c>
      <c r="W385" s="0" t="str">
        <f aca="false">IF(AND(ISNUMBER($BW385),ISNUMBER($BX385)),IF($BW385&gt;=2016,"post-only",IF($BX385&lt;2016,"pre-only","mixed")),"")</f>
        <v>post-only</v>
      </c>
      <c r="X385" s="0" t="n">
        <f aca="false">IF(AND(ISNUMBER($BW385),ISNUMBER($BX385)),MIN(1,MAX(0,($BX385-2017+1)/($BX385-$BW385+1))),"")</f>
        <v>0.833333333333333</v>
      </c>
      <c r="Y385" s="0" t="n">
        <f aca="false">IF(AND(ISNUMBER($BW385),ISNUMBER($BX385)),MIN(1,MAX(0,($BX385-2018+1)/($BX385-$BW385+1))),"")</f>
        <v>0.666666666666667</v>
      </c>
      <c r="Z385" s="0" t="n">
        <f aca="false">IF(AND(ISNUMBER($BW385),ISNUMBER($BX385)),MIN(1,MAX(0,($BX385-2019+1)/($BX385-$BW385+1))),"")</f>
        <v>0.5</v>
      </c>
      <c r="AA385" s="0" t="n">
        <f aca="false">IF(ISNUMBER($BX385),IF($BX385&gt;=2017,1,0),"")</f>
        <v>1</v>
      </c>
      <c r="AB385" s="0" t="n">
        <f aca="false">IF(ISNUMBER($BX385),IF($BX385&gt;=2018,1,0),"")</f>
        <v>1</v>
      </c>
      <c r="AC385" s="0" t="n">
        <f aca="false">IF(ISNUMBER($BX385),IF($BX385&gt;=2019,1,0),"")</f>
        <v>1</v>
      </c>
      <c r="AD385" s="0" t="n">
        <f aca="false">IF($L385&lt;&gt;"",IF($L385&gt;2013,1,0),"")</f>
        <v>1</v>
      </c>
      <c r="AE385" s="0" t="n">
        <f aca="false">IF($L385&lt;&gt;"",1+IF($L385&gt;2011,1,0)+IF($L385&gt;2014,1,0),"")</f>
        <v>3</v>
      </c>
      <c r="AF385" s="0" t="s">
        <v>747</v>
      </c>
      <c r="AG385" s="0" t="s">
        <v>88</v>
      </c>
      <c r="AH385" s="0" t="s">
        <v>89</v>
      </c>
      <c r="AI385" s="0" t="s">
        <v>90</v>
      </c>
      <c r="AJ385" s="0" t="s">
        <v>90</v>
      </c>
      <c r="AK385" s="0" t="str">
        <f aca="false">IF(AND($CF385&lt;&gt;"",IFERROR(INDEX(subsample_country_map!$B:$B,MATCH($CF385,subsample_country_map!$A:$A,0)),"")&lt;&gt;""),INDEX(subsample_country_map!$B:$B,MATCH($CF385,subsample_country_map!$A:$A,0)),INDEX(lookup!$AA:$AA,MATCH($A385,lookup!$A:$A,0)))</f>
        <v>99_NCE</v>
      </c>
      <c r="AL385" s="0" t="str">
        <f aca="false">IF(AND($CF385&lt;&gt;"",IFERROR(INDEX(subsample_country_map!$C:$C,MATCH($CF385,subsample_country_map!$A:$A,0)),"")&lt;&gt;""),INDEX(subsample_country_map!$C:$C,MATCH($CF385,subsample_country_map!$A:$A,0)),INDEX(lookup!$AB:$AB,MATCH($A385,lookup!$A:$A,0)))</f>
        <v>99_NCE</v>
      </c>
      <c r="AM385" s="0" t="str">
        <f aca="false">IF(AND($CF385&lt;&gt;"",IFERROR(INDEX(subsample_country_map!$D:$D,MATCH($CF385,subsample_country_map!$A:$A,0)),"")&lt;&gt;""),INDEX(subsample_country_map!$D:$D,MATCH($CF385,subsample_country_map!$A:$A,0)),INDEX(lookup!$AC:$AC,MATCH($A385,lookup!$A:$A,0)))</f>
        <v>99_NCE</v>
      </c>
      <c r="AN385" s="0" t="str">
        <f aca="false">IF(AND($CF385&lt;&gt;"",IFERROR(INDEX(subsample_country_map!$E:$E,MATCH($CF385,subsample_country_map!$A:$A,0)),"")&lt;&gt;""),INDEX(subsample_country_map!$E:$E,MATCH($CF385,subsample_country_map!$A:$A,0)),INDEX(lookup!$AD:$AD,MATCH($A385,lookup!$A:$A,0)))</f>
        <v>99_NCE</v>
      </c>
      <c r="AO385" s="0" t="str">
        <f aca="false">INDEX(lookup!$Y:$Y,MATCH($A385,lookup!$A:$A,0))</f>
        <v>1_not published</v>
      </c>
      <c r="AP385" s="0" t="str">
        <f aca="false">INDEX(lookup!$Z:$Z,MATCH($A385,lookup!$A:$A,0))</f>
        <v>99_NCE</v>
      </c>
      <c r="AQ385" s="0" t="str">
        <f aca="false">INDEX(lookup!$W:$W,MATCH($A385,lookup!$A:$A,0))</f>
        <v>1_fin/acc/econ</v>
      </c>
      <c r="AS385" s="0" t="s">
        <v>91</v>
      </c>
      <c r="AT385" s="0" t="s">
        <v>397</v>
      </c>
      <c r="AU385" s="0" t="s">
        <v>93</v>
      </c>
      <c r="AV385" s="0" t="s">
        <v>1482</v>
      </c>
      <c r="AW385" s="0" t="s">
        <v>1483</v>
      </c>
      <c r="BA385" s="0" t="n">
        <v>99941</v>
      </c>
      <c r="BB385" s="0" t="s">
        <v>347</v>
      </c>
      <c r="BC385" s="0" t="s">
        <v>122</v>
      </c>
      <c r="BD385" s="0" t="s">
        <v>33</v>
      </c>
      <c r="BE385" s="0" t="s">
        <v>98</v>
      </c>
      <c r="BI385" s="0" t="s">
        <v>99</v>
      </c>
      <c r="BJ385" s="0" t="s">
        <v>317</v>
      </c>
      <c r="BK385" s="0" t="s">
        <v>209</v>
      </c>
      <c r="BL385" s="0" t="s">
        <v>1484</v>
      </c>
      <c r="BM385" s="0" t="s">
        <v>1485</v>
      </c>
      <c r="BN385" s="0" t="s">
        <v>1486</v>
      </c>
      <c r="BO385" s="0" t="s">
        <v>105</v>
      </c>
      <c r="BP385" s="0" t="s">
        <v>1481</v>
      </c>
      <c r="BQ385" s="0" t="s">
        <v>127</v>
      </c>
      <c r="BT385" s="0" t="n">
        <v>0</v>
      </c>
      <c r="BU385" s="0" t="s">
        <v>1487</v>
      </c>
      <c r="BW385" s="0" t="n">
        <v>2016</v>
      </c>
      <c r="BX385" s="0" t="n">
        <v>2021</v>
      </c>
      <c r="BY385" s="0" t="s">
        <v>1488</v>
      </c>
      <c r="BZ385" s="0" t="n">
        <v>2018.5</v>
      </c>
      <c r="CA385" s="0" t="n">
        <v>1</v>
      </c>
      <c r="CB385" s="0" t="n">
        <v>1</v>
      </c>
      <c r="CC385" s="0" t="n">
        <v>1</v>
      </c>
      <c r="CD385" s="0" t="n">
        <v>-0.00747661075871497</v>
      </c>
      <c r="CE385" s="0" t="n">
        <v>1</v>
      </c>
    </row>
    <row r="386" customFormat="false" ht="15" hidden="false" customHeight="false" outlineLevel="0" collapsed="false">
      <c r="A386" s="0" t="s">
        <v>1481</v>
      </c>
      <c r="B386" s="0" t="n">
        <v>1691</v>
      </c>
      <c r="C386" s="0" t="n">
        <v>-0.00783247255352683</v>
      </c>
      <c r="D386" s="0" t="n">
        <v>99941</v>
      </c>
      <c r="E386" s="0" t="n">
        <f aca="false">IF(ISNUMBER($BA386),$BA386,IF(AND(ISNUMBER($D386),ISNUMBER($BW386),ISNUMBER($BX386)),$D386*($BX386-$BW386+1),""))</f>
        <v>99941</v>
      </c>
      <c r="H386" s="0" t="s">
        <v>118</v>
      </c>
      <c r="I386" s="0" t="s">
        <v>344</v>
      </c>
      <c r="J386" s="0" t="n">
        <f aca="false">IF($BW386&lt;&gt;"",$BW386,"")</f>
        <v>2016</v>
      </c>
      <c r="K386" s="0" t="n">
        <f aca="false">IF($BX386&lt;&gt;"",$BX386,"")</f>
        <v>2021</v>
      </c>
      <c r="L386" s="0" t="n">
        <f aca="false">IF(AND(ISNUMBER($BW386),ISNUMBER($BX386)),($BW386+$BX386)/2,"")</f>
        <v>2018.5</v>
      </c>
      <c r="M386" s="0" t="n">
        <f aca="false">IF($L386&lt;&gt;"",$L386,"")</f>
        <v>2018.5</v>
      </c>
      <c r="N386" s="0" t="n">
        <f aca="false">IF(AND(ISNUMBER($BW386),ISNUMBER($BX386)),MIN(1,MAX(0,($BX386-2016+1)/($BX386-$BW386+1))),"")</f>
        <v>1</v>
      </c>
      <c r="O386" s="0" t="n">
        <f aca="false">IF(AND(ISNUMBER($BW386),ISNUMBER($BX386)),MIN(1,MAX(0,($BX386-2017+1)/($BX386-$BW386+1))),"")</f>
        <v>0.833333333333333</v>
      </c>
      <c r="P386" s="0" t="n">
        <f aca="false">IF(AND(ISNUMBER($BW386),ISNUMBER($BX386)),MIN(1,MAX(0,($BX386-2018+1)/($BX386-$BW386+1))),"")</f>
        <v>0.666666666666667</v>
      </c>
      <c r="Q386" s="0" t="n">
        <f aca="false">IF(AND(ISNUMBER($BW386),ISNUMBER($BX386)),MIN(1,MAX(0,($BX386-2019+1)/($BX386-$BW386+1))),"")</f>
        <v>0.5</v>
      </c>
      <c r="R386" s="0" t="n">
        <f aca="false">IF(AND(ISNUMBER($BW386),ISNUMBER($BX386)),MIN(1,MAX(0,($BX386-2016+1)/($BX386-$BW386+1))),"")</f>
        <v>1</v>
      </c>
      <c r="S386" s="0" t="n">
        <f aca="false">IF($L386&lt;&gt;"",IF($L386&gt;=2015.5,1,0),"")</f>
        <v>1</v>
      </c>
      <c r="T386" s="0" t="n">
        <f aca="false">IF($L386&lt;&gt;"",IF($L386&gt;=2016,1,0),"")</f>
        <v>1</v>
      </c>
      <c r="U386" s="0" t="n">
        <f aca="false">IF(ISNUMBER($BX386),IF($BX386&gt;=2016,1,0),"")</f>
        <v>1</v>
      </c>
      <c r="V386" s="0" t="n">
        <f aca="false">IF(ISNUMBER($BW386),IF($BW386&gt;=2016,1,0),"")</f>
        <v>1</v>
      </c>
      <c r="W386" s="0" t="str">
        <f aca="false">IF(AND(ISNUMBER($BW386),ISNUMBER($BX386)),IF($BW386&gt;=2016,"post-only",IF($BX386&lt;2016,"pre-only","mixed")),"")</f>
        <v>post-only</v>
      </c>
      <c r="X386" s="0" t="n">
        <f aca="false">IF(AND(ISNUMBER($BW386),ISNUMBER($BX386)),MIN(1,MAX(0,($BX386-2017+1)/($BX386-$BW386+1))),"")</f>
        <v>0.833333333333333</v>
      </c>
      <c r="Y386" s="0" t="n">
        <f aca="false">IF(AND(ISNUMBER($BW386),ISNUMBER($BX386)),MIN(1,MAX(0,($BX386-2018+1)/($BX386-$BW386+1))),"")</f>
        <v>0.666666666666667</v>
      </c>
      <c r="Z386" s="0" t="n">
        <f aca="false">IF(AND(ISNUMBER($BW386),ISNUMBER($BX386)),MIN(1,MAX(0,($BX386-2019+1)/($BX386-$BW386+1))),"")</f>
        <v>0.5</v>
      </c>
      <c r="AA386" s="0" t="n">
        <f aca="false">IF(ISNUMBER($BX386),IF($BX386&gt;=2017,1,0),"")</f>
        <v>1</v>
      </c>
      <c r="AB386" s="0" t="n">
        <f aca="false">IF(ISNUMBER($BX386),IF($BX386&gt;=2018,1,0),"")</f>
        <v>1</v>
      </c>
      <c r="AC386" s="0" t="n">
        <f aca="false">IF(ISNUMBER($BX386),IF($BX386&gt;=2019,1,0),"")</f>
        <v>1</v>
      </c>
      <c r="AD386" s="0" t="n">
        <f aca="false">IF($L386&lt;&gt;"",IF($L386&gt;2013,1,0),"")</f>
        <v>1</v>
      </c>
      <c r="AE386" s="0" t="n">
        <f aca="false">IF($L386&lt;&gt;"",1+IF($L386&gt;2011,1,0)+IF($L386&gt;2014,1,0),"")</f>
        <v>3</v>
      </c>
      <c r="AF386" s="0" t="s">
        <v>747</v>
      </c>
      <c r="AG386" s="0" t="s">
        <v>88</v>
      </c>
      <c r="AH386" s="0" t="s">
        <v>89</v>
      </c>
      <c r="AI386" s="0" t="s">
        <v>90</v>
      </c>
      <c r="AJ386" s="0" t="s">
        <v>90</v>
      </c>
      <c r="AK386" s="0" t="str">
        <f aca="false">IF(AND($CF386&lt;&gt;"",IFERROR(INDEX(subsample_country_map!$B:$B,MATCH($CF386,subsample_country_map!$A:$A,0)),"")&lt;&gt;""),INDEX(subsample_country_map!$B:$B,MATCH($CF386,subsample_country_map!$A:$A,0)),INDEX(lookup!$AA:$AA,MATCH($A386,lookup!$A:$A,0)))</f>
        <v>99_NCE</v>
      </c>
      <c r="AL386" s="0" t="str">
        <f aca="false">IF(AND($CF386&lt;&gt;"",IFERROR(INDEX(subsample_country_map!$C:$C,MATCH($CF386,subsample_country_map!$A:$A,0)),"")&lt;&gt;""),INDEX(subsample_country_map!$C:$C,MATCH($CF386,subsample_country_map!$A:$A,0)),INDEX(lookup!$AB:$AB,MATCH($A386,lookup!$A:$A,0)))</f>
        <v>99_NCE</v>
      </c>
      <c r="AM386" s="0" t="str">
        <f aca="false">IF(AND($CF386&lt;&gt;"",IFERROR(INDEX(subsample_country_map!$D:$D,MATCH($CF386,subsample_country_map!$A:$A,0)),"")&lt;&gt;""),INDEX(subsample_country_map!$D:$D,MATCH($CF386,subsample_country_map!$A:$A,0)),INDEX(lookup!$AC:$AC,MATCH($A386,lookup!$A:$A,0)))</f>
        <v>99_NCE</v>
      </c>
      <c r="AN386" s="0" t="str">
        <f aca="false">IF(AND($CF386&lt;&gt;"",IFERROR(INDEX(subsample_country_map!$E:$E,MATCH($CF386,subsample_country_map!$A:$A,0)),"")&lt;&gt;""),INDEX(subsample_country_map!$E:$E,MATCH($CF386,subsample_country_map!$A:$A,0)),INDEX(lookup!$AD:$AD,MATCH($A386,lookup!$A:$A,0)))</f>
        <v>99_NCE</v>
      </c>
      <c r="AO386" s="0" t="str">
        <f aca="false">INDEX(lookup!$Y:$Y,MATCH($A386,lookup!$A:$A,0))</f>
        <v>1_not published</v>
      </c>
      <c r="AP386" s="0" t="str">
        <f aca="false">INDEX(lookup!$Z:$Z,MATCH($A386,lookup!$A:$A,0))</f>
        <v>99_NCE</v>
      </c>
      <c r="AQ386" s="0" t="str">
        <f aca="false">INDEX(lookup!$W:$W,MATCH($A386,lookup!$A:$A,0))</f>
        <v>1_fin/acc/econ</v>
      </c>
      <c r="AS386" s="0" t="s">
        <v>91</v>
      </c>
      <c r="AT386" s="0" t="s">
        <v>397</v>
      </c>
      <c r="AU386" s="0" t="s">
        <v>93</v>
      </c>
      <c r="AV386" s="0" t="s">
        <v>1482</v>
      </c>
      <c r="AW386" s="0" t="s">
        <v>1489</v>
      </c>
      <c r="BA386" s="0" t="n">
        <v>99941</v>
      </c>
      <c r="BB386" s="0" t="s">
        <v>347</v>
      </c>
      <c r="BC386" s="0" t="s">
        <v>122</v>
      </c>
      <c r="BD386" s="0" t="s">
        <v>33</v>
      </c>
      <c r="BE386" s="0" t="s">
        <v>98</v>
      </c>
      <c r="BI386" s="0" t="s">
        <v>99</v>
      </c>
      <c r="BJ386" s="0" t="s">
        <v>323</v>
      </c>
      <c r="BK386" s="0" t="s">
        <v>209</v>
      </c>
      <c r="BL386" s="0" t="s">
        <v>1490</v>
      </c>
      <c r="BM386" s="0" t="s">
        <v>1485</v>
      </c>
      <c r="BN386" s="0" t="s">
        <v>1486</v>
      </c>
      <c r="BO386" s="0" t="s">
        <v>105</v>
      </c>
      <c r="BP386" s="0" t="s">
        <v>1481</v>
      </c>
      <c r="BQ386" s="0" t="s">
        <v>127</v>
      </c>
      <c r="BT386" s="0" t="n">
        <v>0</v>
      </c>
      <c r="BU386" s="0" t="s">
        <v>1487</v>
      </c>
      <c r="BW386" s="0" t="n">
        <v>2016</v>
      </c>
      <c r="BX386" s="0" t="n">
        <v>2021</v>
      </c>
      <c r="BY386" s="0" t="s">
        <v>1488</v>
      </c>
      <c r="BZ386" s="0" t="n">
        <v>2018.5</v>
      </c>
      <c r="CA386" s="0" t="n">
        <v>1</v>
      </c>
      <c r="CB386" s="0" t="n">
        <v>1</v>
      </c>
      <c r="CC386" s="0" t="n">
        <v>1</v>
      </c>
      <c r="CD386" s="0" t="n">
        <v>-0.00783263272728905</v>
      </c>
      <c r="CE386" s="0" t="n">
        <v>1</v>
      </c>
    </row>
    <row r="387" customFormat="false" ht="15" hidden="false" customHeight="false" outlineLevel="0" collapsed="false">
      <c r="A387" s="0" t="s">
        <v>1481</v>
      </c>
      <c r="B387" s="0" t="n">
        <v>1692</v>
      </c>
      <c r="C387" s="0" t="n">
        <v>-0.00802349631764238</v>
      </c>
      <c r="D387" s="0" t="n">
        <v>99941</v>
      </c>
      <c r="E387" s="0" t="n">
        <f aca="false">IF(ISNUMBER($BA387),$BA387,IF(AND(ISNUMBER($D387),ISNUMBER($BW387),ISNUMBER($BX387)),$D387*($BX387-$BW387+1),""))</f>
        <v>99941</v>
      </c>
      <c r="H387" s="0" t="s">
        <v>118</v>
      </c>
      <c r="I387" s="0" t="s">
        <v>344</v>
      </c>
      <c r="J387" s="0" t="n">
        <f aca="false">IF($BW387&lt;&gt;"",$BW387,"")</f>
        <v>2016</v>
      </c>
      <c r="K387" s="0" t="n">
        <f aca="false">IF($BX387&lt;&gt;"",$BX387,"")</f>
        <v>2021</v>
      </c>
      <c r="L387" s="0" t="n">
        <f aca="false">IF(AND(ISNUMBER($BW387),ISNUMBER($BX387)),($BW387+$BX387)/2,"")</f>
        <v>2018.5</v>
      </c>
      <c r="M387" s="0" t="n">
        <f aca="false">IF($L387&lt;&gt;"",$L387,"")</f>
        <v>2018.5</v>
      </c>
      <c r="N387" s="0" t="n">
        <f aca="false">IF(AND(ISNUMBER($BW387),ISNUMBER($BX387)),MIN(1,MAX(0,($BX387-2016+1)/($BX387-$BW387+1))),"")</f>
        <v>1</v>
      </c>
      <c r="O387" s="0" t="n">
        <f aca="false">IF(AND(ISNUMBER($BW387),ISNUMBER($BX387)),MIN(1,MAX(0,($BX387-2017+1)/($BX387-$BW387+1))),"")</f>
        <v>0.833333333333333</v>
      </c>
      <c r="P387" s="0" t="n">
        <f aca="false">IF(AND(ISNUMBER($BW387),ISNUMBER($BX387)),MIN(1,MAX(0,($BX387-2018+1)/($BX387-$BW387+1))),"")</f>
        <v>0.666666666666667</v>
      </c>
      <c r="Q387" s="0" t="n">
        <f aca="false">IF(AND(ISNUMBER($BW387),ISNUMBER($BX387)),MIN(1,MAX(0,($BX387-2019+1)/($BX387-$BW387+1))),"")</f>
        <v>0.5</v>
      </c>
      <c r="R387" s="0" t="n">
        <f aca="false">IF(AND(ISNUMBER($BW387),ISNUMBER($BX387)),MIN(1,MAX(0,($BX387-2016+1)/($BX387-$BW387+1))),"")</f>
        <v>1</v>
      </c>
      <c r="S387" s="0" t="n">
        <f aca="false">IF($L387&lt;&gt;"",IF($L387&gt;=2015.5,1,0),"")</f>
        <v>1</v>
      </c>
      <c r="T387" s="0" t="n">
        <f aca="false">IF($L387&lt;&gt;"",IF($L387&gt;=2016,1,0),"")</f>
        <v>1</v>
      </c>
      <c r="U387" s="0" t="n">
        <f aca="false">IF(ISNUMBER($BX387),IF($BX387&gt;=2016,1,0),"")</f>
        <v>1</v>
      </c>
      <c r="V387" s="0" t="n">
        <f aca="false">IF(ISNUMBER($BW387),IF($BW387&gt;=2016,1,0),"")</f>
        <v>1</v>
      </c>
      <c r="W387" s="0" t="str">
        <f aca="false">IF(AND(ISNUMBER($BW387),ISNUMBER($BX387)),IF($BW387&gt;=2016,"post-only",IF($BX387&lt;2016,"pre-only","mixed")),"")</f>
        <v>post-only</v>
      </c>
      <c r="X387" s="0" t="n">
        <f aca="false">IF(AND(ISNUMBER($BW387),ISNUMBER($BX387)),MIN(1,MAX(0,($BX387-2017+1)/($BX387-$BW387+1))),"")</f>
        <v>0.833333333333333</v>
      </c>
      <c r="Y387" s="0" t="n">
        <f aca="false">IF(AND(ISNUMBER($BW387),ISNUMBER($BX387)),MIN(1,MAX(0,($BX387-2018+1)/($BX387-$BW387+1))),"")</f>
        <v>0.666666666666667</v>
      </c>
      <c r="Z387" s="0" t="n">
        <f aca="false">IF(AND(ISNUMBER($BW387),ISNUMBER($BX387)),MIN(1,MAX(0,($BX387-2019+1)/($BX387-$BW387+1))),"")</f>
        <v>0.5</v>
      </c>
      <c r="AA387" s="0" t="n">
        <f aca="false">IF(ISNUMBER($BX387),IF($BX387&gt;=2017,1,0),"")</f>
        <v>1</v>
      </c>
      <c r="AB387" s="0" t="n">
        <f aca="false">IF(ISNUMBER($BX387),IF($BX387&gt;=2018,1,0),"")</f>
        <v>1</v>
      </c>
      <c r="AC387" s="0" t="n">
        <f aca="false">IF(ISNUMBER($BX387),IF($BX387&gt;=2019,1,0),"")</f>
        <v>1</v>
      </c>
      <c r="AD387" s="0" t="n">
        <f aca="false">IF($L387&lt;&gt;"",IF($L387&gt;2013,1,0),"")</f>
        <v>1</v>
      </c>
      <c r="AE387" s="0" t="n">
        <f aca="false">IF($L387&lt;&gt;"",1+IF($L387&gt;2011,1,0)+IF($L387&gt;2014,1,0),"")</f>
        <v>3</v>
      </c>
      <c r="AF387" s="0" t="s">
        <v>747</v>
      </c>
      <c r="AG387" s="0" t="s">
        <v>88</v>
      </c>
      <c r="AH387" s="0" t="s">
        <v>89</v>
      </c>
      <c r="AI387" s="0" t="s">
        <v>90</v>
      </c>
      <c r="AJ387" s="0" t="s">
        <v>90</v>
      </c>
      <c r="AK387" s="0" t="str">
        <f aca="false">IF(AND($CF387&lt;&gt;"",IFERROR(INDEX(subsample_country_map!$B:$B,MATCH($CF387,subsample_country_map!$A:$A,0)),"")&lt;&gt;""),INDEX(subsample_country_map!$B:$B,MATCH($CF387,subsample_country_map!$A:$A,0)),INDEX(lookup!$AA:$AA,MATCH($A387,lookup!$A:$A,0)))</f>
        <v>99_NCE</v>
      </c>
      <c r="AL387" s="0" t="str">
        <f aca="false">IF(AND($CF387&lt;&gt;"",IFERROR(INDEX(subsample_country_map!$C:$C,MATCH($CF387,subsample_country_map!$A:$A,0)),"")&lt;&gt;""),INDEX(subsample_country_map!$C:$C,MATCH($CF387,subsample_country_map!$A:$A,0)),INDEX(lookup!$AB:$AB,MATCH($A387,lookup!$A:$A,0)))</f>
        <v>99_NCE</v>
      </c>
      <c r="AM387" s="0" t="str">
        <f aca="false">IF(AND($CF387&lt;&gt;"",IFERROR(INDEX(subsample_country_map!$D:$D,MATCH($CF387,subsample_country_map!$A:$A,0)),"")&lt;&gt;""),INDEX(subsample_country_map!$D:$D,MATCH($CF387,subsample_country_map!$A:$A,0)),INDEX(lookup!$AC:$AC,MATCH($A387,lookup!$A:$A,0)))</f>
        <v>99_NCE</v>
      </c>
      <c r="AN387" s="0" t="str">
        <f aca="false">IF(AND($CF387&lt;&gt;"",IFERROR(INDEX(subsample_country_map!$E:$E,MATCH($CF387,subsample_country_map!$A:$A,0)),"")&lt;&gt;""),INDEX(subsample_country_map!$E:$E,MATCH($CF387,subsample_country_map!$A:$A,0)),INDEX(lookup!$AD:$AD,MATCH($A387,lookup!$A:$A,0)))</f>
        <v>99_NCE</v>
      </c>
      <c r="AO387" s="0" t="str">
        <f aca="false">INDEX(lookup!$Y:$Y,MATCH($A387,lookup!$A:$A,0))</f>
        <v>1_not published</v>
      </c>
      <c r="AP387" s="0" t="str">
        <f aca="false">INDEX(lookup!$Z:$Z,MATCH($A387,lookup!$A:$A,0))</f>
        <v>99_NCE</v>
      </c>
      <c r="AQ387" s="0" t="str">
        <f aca="false">INDEX(lookup!$W:$W,MATCH($A387,lookup!$A:$A,0))</f>
        <v>1_fin/acc/econ</v>
      </c>
      <c r="AS387" s="0" t="s">
        <v>91</v>
      </c>
      <c r="AT387" s="0" t="s">
        <v>397</v>
      </c>
      <c r="AU387" s="0" t="s">
        <v>93</v>
      </c>
      <c r="AV387" s="0" t="s">
        <v>1482</v>
      </c>
      <c r="AW387" s="0" t="s">
        <v>1491</v>
      </c>
      <c r="BA387" s="0" t="n">
        <v>99941</v>
      </c>
      <c r="BB387" s="0" t="s">
        <v>347</v>
      </c>
      <c r="BC387" s="0" t="s">
        <v>122</v>
      </c>
      <c r="BD387" s="0" t="s">
        <v>33</v>
      </c>
      <c r="BE387" s="0" t="s">
        <v>98</v>
      </c>
      <c r="BI387" s="0" t="s">
        <v>99</v>
      </c>
      <c r="BJ387" s="0" t="s">
        <v>327</v>
      </c>
      <c r="BK387" s="0" t="s">
        <v>209</v>
      </c>
      <c r="BL387" s="0" t="s">
        <v>1492</v>
      </c>
      <c r="BM387" s="0" t="s">
        <v>1485</v>
      </c>
      <c r="BN387" s="0" t="s">
        <v>1486</v>
      </c>
      <c r="BO387" s="0" t="s">
        <v>105</v>
      </c>
      <c r="BP387" s="0" t="s">
        <v>1481</v>
      </c>
      <c r="BQ387" s="0" t="s">
        <v>127</v>
      </c>
      <c r="BT387" s="0" t="n">
        <v>0</v>
      </c>
      <c r="BU387" s="0" t="s">
        <v>1487</v>
      </c>
      <c r="BW387" s="0" t="n">
        <v>2016</v>
      </c>
      <c r="BX387" s="0" t="n">
        <v>2021</v>
      </c>
      <c r="BY387" s="0" t="s">
        <v>1488</v>
      </c>
      <c r="BZ387" s="0" t="n">
        <v>2018.5</v>
      </c>
      <c r="CA387" s="0" t="n">
        <v>1</v>
      </c>
      <c r="CB387" s="0" t="n">
        <v>1</v>
      </c>
      <c r="CC387" s="0" t="n">
        <v>1</v>
      </c>
      <c r="CD387" s="0" t="n">
        <v>-0.00802366849914503</v>
      </c>
      <c r="CE387" s="0" t="n">
        <v>1</v>
      </c>
    </row>
    <row r="388" customFormat="false" ht="15" hidden="false" customHeight="false" outlineLevel="0" collapsed="false">
      <c r="A388" s="0" t="s">
        <v>1481</v>
      </c>
      <c r="B388" s="0" t="n">
        <v>1693</v>
      </c>
      <c r="C388" s="0" t="n">
        <v>-0.00605362036693856</v>
      </c>
      <c r="D388" s="0" t="n">
        <v>99941</v>
      </c>
      <c r="E388" s="0" t="n">
        <f aca="false">IF(ISNUMBER($BA388),$BA388,IF(AND(ISNUMBER($D388),ISNUMBER($BW388),ISNUMBER($BX388)),$D388*($BX388-$BW388+1),""))</f>
        <v>99941</v>
      </c>
      <c r="H388" s="0" t="s">
        <v>118</v>
      </c>
      <c r="I388" s="0" t="s">
        <v>344</v>
      </c>
      <c r="J388" s="0" t="n">
        <f aca="false">IF($BW388&lt;&gt;"",$BW388,"")</f>
        <v>2016</v>
      </c>
      <c r="K388" s="0" t="n">
        <f aca="false">IF($BX388&lt;&gt;"",$BX388,"")</f>
        <v>2021</v>
      </c>
      <c r="L388" s="0" t="n">
        <f aca="false">IF(AND(ISNUMBER($BW388),ISNUMBER($BX388)),($BW388+$BX388)/2,"")</f>
        <v>2018.5</v>
      </c>
      <c r="M388" s="0" t="n">
        <f aca="false">IF($L388&lt;&gt;"",$L388,"")</f>
        <v>2018.5</v>
      </c>
      <c r="N388" s="0" t="n">
        <f aca="false">IF(AND(ISNUMBER($BW388),ISNUMBER($BX388)),MIN(1,MAX(0,($BX388-2016+1)/($BX388-$BW388+1))),"")</f>
        <v>1</v>
      </c>
      <c r="O388" s="0" t="n">
        <f aca="false">IF(AND(ISNUMBER($BW388),ISNUMBER($BX388)),MIN(1,MAX(0,($BX388-2017+1)/($BX388-$BW388+1))),"")</f>
        <v>0.833333333333333</v>
      </c>
      <c r="P388" s="0" t="n">
        <f aca="false">IF(AND(ISNUMBER($BW388),ISNUMBER($BX388)),MIN(1,MAX(0,($BX388-2018+1)/($BX388-$BW388+1))),"")</f>
        <v>0.666666666666667</v>
      </c>
      <c r="Q388" s="0" t="n">
        <f aca="false">IF(AND(ISNUMBER($BW388),ISNUMBER($BX388)),MIN(1,MAX(0,($BX388-2019+1)/($BX388-$BW388+1))),"")</f>
        <v>0.5</v>
      </c>
      <c r="R388" s="0" t="n">
        <f aca="false">IF(AND(ISNUMBER($BW388),ISNUMBER($BX388)),MIN(1,MAX(0,($BX388-2016+1)/($BX388-$BW388+1))),"")</f>
        <v>1</v>
      </c>
      <c r="S388" s="0" t="n">
        <f aca="false">IF($L388&lt;&gt;"",IF($L388&gt;=2015.5,1,0),"")</f>
        <v>1</v>
      </c>
      <c r="T388" s="0" t="n">
        <f aca="false">IF($L388&lt;&gt;"",IF($L388&gt;=2016,1,0),"")</f>
        <v>1</v>
      </c>
      <c r="U388" s="0" t="n">
        <f aca="false">IF(ISNUMBER($BX388),IF($BX388&gt;=2016,1,0),"")</f>
        <v>1</v>
      </c>
      <c r="V388" s="0" t="n">
        <f aca="false">IF(ISNUMBER($BW388),IF($BW388&gt;=2016,1,0),"")</f>
        <v>1</v>
      </c>
      <c r="W388" s="0" t="str">
        <f aca="false">IF(AND(ISNUMBER($BW388),ISNUMBER($BX388)),IF($BW388&gt;=2016,"post-only",IF($BX388&lt;2016,"pre-only","mixed")),"")</f>
        <v>post-only</v>
      </c>
      <c r="X388" s="0" t="n">
        <f aca="false">IF(AND(ISNUMBER($BW388),ISNUMBER($BX388)),MIN(1,MAX(0,($BX388-2017+1)/($BX388-$BW388+1))),"")</f>
        <v>0.833333333333333</v>
      </c>
      <c r="Y388" s="0" t="n">
        <f aca="false">IF(AND(ISNUMBER($BW388),ISNUMBER($BX388)),MIN(1,MAX(0,($BX388-2018+1)/($BX388-$BW388+1))),"")</f>
        <v>0.666666666666667</v>
      </c>
      <c r="Z388" s="0" t="n">
        <f aca="false">IF(AND(ISNUMBER($BW388),ISNUMBER($BX388)),MIN(1,MAX(0,($BX388-2019+1)/($BX388-$BW388+1))),"")</f>
        <v>0.5</v>
      </c>
      <c r="AA388" s="0" t="n">
        <f aca="false">IF(ISNUMBER($BX388),IF($BX388&gt;=2017,1,0),"")</f>
        <v>1</v>
      </c>
      <c r="AB388" s="0" t="n">
        <f aca="false">IF(ISNUMBER($BX388),IF($BX388&gt;=2018,1,0),"")</f>
        <v>1</v>
      </c>
      <c r="AC388" s="0" t="n">
        <f aca="false">IF(ISNUMBER($BX388),IF($BX388&gt;=2019,1,0),"")</f>
        <v>1</v>
      </c>
      <c r="AD388" s="0" t="n">
        <f aca="false">IF($L388&lt;&gt;"",IF($L388&gt;2013,1,0),"")</f>
        <v>1</v>
      </c>
      <c r="AE388" s="0" t="n">
        <f aca="false">IF($L388&lt;&gt;"",1+IF($L388&gt;2011,1,0)+IF($L388&gt;2014,1,0),"")</f>
        <v>3</v>
      </c>
      <c r="AF388" s="0" t="s">
        <v>747</v>
      </c>
      <c r="AG388" s="0" t="s">
        <v>88</v>
      </c>
      <c r="AH388" s="0" t="s">
        <v>89</v>
      </c>
      <c r="AI388" s="0" t="s">
        <v>90</v>
      </c>
      <c r="AJ388" s="0" t="s">
        <v>90</v>
      </c>
      <c r="AK388" s="0" t="str">
        <f aca="false">IF(AND($CF388&lt;&gt;"",IFERROR(INDEX(subsample_country_map!$B:$B,MATCH($CF388,subsample_country_map!$A:$A,0)),"")&lt;&gt;""),INDEX(subsample_country_map!$B:$B,MATCH($CF388,subsample_country_map!$A:$A,0)),INDEX(lookup!$AA:$AA,MATCH($A388,lookup!$A:$A,0)))</f>
        <v>99_NCE</v>
      </c>
      <c r="AL388" s="0" t="str">
        <f aca="false">IF(AND($CF388&lt;&gt;"",IFERROR(INDEX(subsample_country_map!$C:$C,MATCH($CF388,subsample_country_map!$A:$A,0)),"")&lt;&gt;""),INDEX(subsample_country_map!$C:$C,MATCH($CF388,subsample_country_map!$A:$A,0)),INDEX(lookup!$AB:$AB,MATCH($A388,lookup!$A:$A,0)))</f>
        <v>99_NCE</v>
      </c>
      <c r="AM388" s="0" t="str">
        <f aca="false">IF(AND($CF388&lt;&gt;"",IFERROR(INDEX(subsample_country_map!$D:$D,MATCH($CF388,subsample_country_map!$A:$A,0)),"")&lt;&gt;""),INDEX(subsample_country_map!$D:$D,MATCH($CF388,subsample_country_map!$A:$A,0)),INDEX(lookup!$AC:$AC,MATCH($A388,lookup!$A:$A,0)))</f>
        <v>99_NCE</v>
      </c>
      <c r="AN388" s="0" t="str">
        <f aca="false">IF(AND($CF388&lt;&gt;"",IFERROR(INDEX(subsample_country_map!$E:$E,MATCH($CF388,subsample_country_map!$A:$A,0)),"")&lt;&gt;""),INDEX(subsample_country_map!$E:$E,MATCH($CF388,subsample_country_map!$A:$A,0)),INDEX(lookup!$AD:$AD,MATCH($A388,lookup!$A:$A,0)))</f>
        <v>99_NCE</v>
      </c>
      <c r="AO388" s="0" t="str">
        <f aca="false">INDEX(lookup!$Y:$Y,MATCH($A388,lookup!$A:$A,0))</f>
        <v>1_not published</v>
      </c>
      <c r="AP388" s="0" t="str">
        <f aca="false">INDEX(lookup!$Z:$Z,MATCH($A388,lookup!$A:$A,0))</f>
        <v>99_NCE</v>
      </c>
      <c r="AQ388" s="0" t="str">
        <f aca="false">INDEX(lookup!$W:$W,MATCH($A388,lookup!$A:$A,0))</f>
        <v>1_fin/acc/econ</v>
      </c>
      <c r="AS388" s="0" t="s">
        <v>91</v>
      </c>
      <c r="AT388" s="0" t="s">
        <v>397</v>
      </c>
      <c r="AU388" s="0" t="s">
        <v>93</v>
      </c>
      <c r="AV388" s="0" t="s">
        <v>1493</v>
      </c>
      <c r="AW388" s="0" t="s">
        <v>1494</v>
      </c>
      <c r="BA388" s="0" t="n">
        <v>99941</v>
      </c>
      <c r="BB388" s="0" t="s">
        <v>347</v>
      </c>
      <c r="BC388" s="0" t="s">
        <v>122</v>
      </c>
      <c r="BD388" s="0" t="s">
        <v>33</v>
      </c>
      <c r="BE388" s="0" t="s">
        <v>98</v>
      </c>
      <c r="BI388" s="0" t="s">
        <v>99</v>
      </c>
      <c r="BJ388" s="0" t="s">
        <v>331</v>
      </c>
      <c r="BK388" s="0" t="s">
        <v>209</v>
      </c>
      <c r="BL388" s="0" t="s">
        <v>1495</v>
      </c>
      <c r="BM388" s="0" t="s">
        <v>1485</v>
      </c>
      <c r="BN388" s="0" t="s">
        <v>1486</v>
      </c>
      <c r="BO388" s="0" t="s">
        <v>105</v>
      </c>
      <c r="BP388" s="0" t="s">
        <v>1481</v>
      </c>
      <c r="BQ388" s="0" t="s">
        <v>127</v>
      </c>
      <c r="BT388" s="0" t="n">
        <v>0</v>
      </c>
      <c r="BU388" s="0" t="s">
        <v>1487</v>
      </c>
      <c r="BW388" s="0" t="n">
        <v>2016</v>
      </c>
      <c r="BX388" s="0" t="n">
        <v>2021</v>
      </c>
      <c r="BY388" s="0" t="s">
        <v>1488</v>
      </c>
      <c r="BZ388" s="0" t="n">
        <v>2018.5</v>
      </c>
      <c r="CA388" s="0" t="n">
        <v>1</v>
      </c>
      <c r="CB388" s="0" t="n">
        <v>1</v>
      </c>
      <c r="CC388" s="0" t="n">
        <v>1</v>
      </c>
      <c r="CD388" s="0" t="n">
        <v>-0.00605369431620001</v>
      </c>
      <c r="CE388" s="0" t="n">
        <v>1</v>
      </c>
    </row>
    <row r="389" customFormat="false" ht="15" hidden="false" customHeight="false" outlineLevel="0" collapsed="false">
      <c r="A389" s="0" t="s">
        <v>1481</v>
      </c>
      <c r="B389" s="0" t="n">
        <v>1694</v>
      </c>
      <c r="C389" s="0" t="n">
        <v>-0.00594455001588335</v>
      </c>
      <c r="D389" s="0" t="n">
        <v>99941</v>
      </c>
      <c r="E389" s="0" t="n">
        <f aca="false">IF(ISNUMBER($BA389),$BA389,IF(AND(ISNUMBER($D389),ISNUMBER($BW389),ISNUMBER($BX389)),$D389*($BX389-$BW389+1),""))</f>
        <v>99941</v>
      </c>
      <c r="H389" s="0" t="s">
        <v>118</v>
      </c>
      <c r="I389" s="0" t="s">
        <v>344</v>
      </c>
      <c r="J389" s="0" t="n">
        <f aca="false">IF($BW389&lt;&gt;"",$BW389,"")</f>
        <v>2016</v>
      </c>
      <c r="K389" s="0" t="n">
        <f aca="false">IF($BX389&lt;&gt;"",$BX389,"")</f>
        <v>2021</v>
      </c>
      <c r="L389" s="0" t="n">
        <f aca="false">IF(AND(ISNUMBER($BW389),ISNUMBER($BX389)),($BW389+$BX389)/2,"")</f>
        <v>2018.5</v>
      </c>
      <c r="M389" s="0" t="n">
        <f aca="false">IF($L389&lt;&gt;"",$L389,"")</f>
        <v>2018.5</v>
      </c>
      <c r="N389" s="0" t="n">
        <f aca="false">IF(AND(ISNUMBER($BW389),ISNUMBER($BX389)),MIN(1,MAX(0,($BX389-2016+1)/($BX389-$BW389+1))),"")</f>
        <v>1</v>
      </c>
      <c r="O389" s="0" t="n">
        <f aca="false">IF(AND(ISNUMBER($BW389),ISNUMBER($BX389)),MIN(1,MAX(0,($BX389-2017+1)/($BX389-$BW389+1))),"")</f>
        <v>0.833333333333333</v>
      </c>
      <c r="P389" s="0" t="n">
        <f aca="false">IF(AND(ISNUMBER($BW389),ISNUMBER($BX389)),MIN(1,MAX(0,($BX389-2018+1)/($BX389-$BW389+1))),"")</f>
        <v>0.666666666666667</v>
      </c>
      <c r="Q389" s="0" t="n">
        <f aca="false">IF(AND(ISNUMBER($BW389),ISNUMBER($BX389)),MIN(1,MAX(0,($BX389-2019+1)/($BX389-$BW389+1))),"")</f>
        <v>0.5</v>
      </c>
      <c r="R389" s="0" t="n">
        <f aca="false">IF(AND(ISNUMBER($BW389),ISNUMBER($BX389)),MIN(1,MAX(0,($BX389-2016+1)/($BX389-$BW389+1))),"")</f>
        <v>1</v>
      </c>
      <c r="S389" s="0" t="n">
        <f aca="false">IF($L389&lt;&gt;"",IF($L389&gt;=2015.5,1,0),"")</f>
        <v>1</v>
      </c>
      <c r="T389" s="0" t="n">
        <f aca="false">IF($L389&lt;&gt;"",IF($L389&gt;=2016,1,0),"")</f>
        <v>1</v>
      </c>
      <c r="U389" s="0" t="n">
        <f aca="false">IF(ISNUMBER($BX389),IF($BX389&gt;=2016,1,0),"")</f>
        <v>1</v>
      </c>
      <c r="V389" s="0" t="n">
        <f aca="false">IF(ISNUMBER($BW389),IF($BW389&gt;=2016,1,0),"")</f>
        <v>1</v>
      </c>
      <c r="W389" s="0" t="str">
        <f aca="false">IF(AND(ISNUMBER($BW389),ISNUMBER($BX389)),IF($BW389&gt;=2016,"post-only",IF($BX389&lt;2016,"pre-only","mixed")),"")</f>
        <v>post-only</v>
      </c>
      <c r="X389" s="0" t="n">
        <f aca="false">IF(AND(ISNUMBER($BW389),ISNUMBER($BX389)),MIN(1,MAX(0,($BX389-2017+1)/($BX389-$BW389+1))),"")</f>
        <v>0.833333333333333</v>
      </c>
      <c r="Y389" s="0" t="n">
        <f aca="false">IF(AND(ISNUMBER($BW389),ISNUMBER($BX389)),MIN(1,MAX(0,($BX389-2018+1)/($BX389-$BW389+1))),"")</f>
        <v>0.666666666666667</v>
      </c>
      <c r="Z389" s="0" t="n">
        <f aca="false">IF(AND(ISNUMBER($BW389),ISNUMBER($BX389)),MIN(1,MAX(0,($BX389-2019+1)/($BX389-$BW389+1))),"")</f>
        <v>0.5</v>
      </c>
      <c r="AA389" s="0" t="n">
        <f aca="false">IF(ISNUMBER($BX389),IF($BX389&gt;=2017,1,0),"")</f>
        <v>1</v>
      </c>
      <c r="AB389" s="0" t="n">
        <f aca="false">IF(ISNUMBER($BX389),IF($BX389&gt;=2018,1,0),"")</f>
        <v>1</v>
      </c>
      <c r="AC389" s="0" t="n">
        <f aca="false">IF(ISNUMBER($BX389),IF($BX389&gt;=2019,1,0),"")</f>
        <v>1</v>
      </c>
      <c r="AD389" s="0" t="n">
        <f aca="false">IF($L389&lt;&gt;"",IF($L389&gt;2013,1,0),"")</f>
        <v>1</v>
      </c>
      <c r="AE389" s="0" t="n">
        <f aca="false">IF($L389&lt;&gt;"",1+IF($L389&gt;2011,1,0)+IF($L389&gt;2014,1,0),"")</f>
        <v>3</v>
      </c>
      <c r="AF389" s="0" t="s">
        <v>747</v>
      </c>
      <c r="AG389" s="0" t="s">
        <v>88</v>
      </c>
      <c r="AH389" s="0" t="s">
        <v>89</v>
      </c>
      <c r="AI389" s="0" t="s">
        <v>90</v>
      </c>
      <c r="AJ389" s="0" t="s">
        <v>90</v>
      </c>
      <c r="AK389" s="0" t="str">
        <f aca="false">IF(AND($CF389&lt;&gt;"",IFERROR(INDEX(subsample_country_map!$B:$B,MATCH($CF389,subsample_country_map!$A:$A,0)),"")&lt;&gt;""),INDEX(subsample_country_map!$B:$B,MATCH($CF389,subsample_country_map!$A:$A,0)),INDEX(lookup!$AA:$AA,MATCH($A389,lookup!$A:$A,0)))</f>
        <v>99_NCE</v>
      </c>
      <c r="AL389" s="0" t="str">
        <f aca="false">IF(AND($CF389&lt;&gt;"",IFERROR(INDEX(subsample_country_map!$C:$C,MATCH($CF389,subsample_country_map!$A:$A,0)),"")&lt;&gt;""),INDEX(subsample_country_map!$C:$C,MATCH($CF389,subsample_country_map!$A:$A,0)),INDEX(lookup!$AB:$AB,MATCH($A389,lookup!$A:$A,0)))</f>
        <v>99_NCE</v>
      </c>
      <c r="AM389" s="0" t="str">
        <f aca="false">IF(AND($CF389&lt;&gt;"",IFERROR(INDEX(subsample_country_map!$D:$D,MATCH($CF389,subsample_country_map!$A:$A,0)),"")&lt;&gt;""),INDEX(subsample_country_map!$D:$D,MATCH($CF389,subsample_country_map!$A:$A,0)),INDEX(lookup!$AC:$AC,MATCH($A389,lookup!$A:$A,0)))</f>
        <v>99_NCE</v>
      </c>
      <c r="AN389" s="0" t="str">
        <f aca="false">IF(AND($CF389&lt;&gt;"",IFERROR(INDEX(subsample_country_map!$E:$E,MATCH($CF389,subsample_country_map!$A:$A,0)),"")&lt;&gt;""),INDEX(subsample_country_map!$E:$E,MATCH($CF389,subsample_country_map!$A:$A,0)),INDEX(lookup!$AD:$AD,MATCH($A389,lookup!$A:$A,0)))</f>
        <v>99_NCE</v>
      </c>
      <c r="AO389" s="0" t="str">
        <f aca="false">INDEX(lookup!$Y:$Y,MATCH($A389,lookup!$A:$A,0))</f>
        <v>1_not published</v>
      </c>
      <c r="AP389" s="0" t="str">
        <f aca="false">INDEX(lookup!$Z:$Z,MATCH($A389,lookup!$A:$A,0))</f>
        <v>99_NCE</v>
      </c>
      <c r="AQ389" s="0" t="str">
        <f aca="false">INDEX(lookup!$W:$W,MATCH($A389,lookup!$A:$A,0))</f>
        <v>1_fin/acc/econ</v>
      </c>
      <c r="AS389" s="0" t="s">
        <v>91</v>
      </c>
      <c r="AT389" s="0" t="s">
        <v>397</v>
      </c>
      <c r="AU389" s="0" t="s">
        <v>93</v>
      </c>
      <c r="AV389" s="0" t="s">
        <v>1496</v>
      </c>
      <c r="AW389" s="0" t="s">
        <v>1494</v>
      </c>
      <c r="BA389" s="0" t="n">
        <v>99941</v>
      </c>
      <c r="BB389" s="0" t="s">
        <v>347</v>
      </c>
      <c r="BC389" s="0" t="s">
        <v>122</v>
      </c>
      <c r="BD389" s="0" t="s">
        <v>33</v>
      </c>
      <c r="BE389" s="0" t="s">
        <v>98</v>
      </c>
      <c r="BI389" s="0" t="s">
        <v>99</v>
      </c>
      <c r="BJ389" s="0" t="s">
        <v>798</v>
      </c>
      <c r="BK389" s="0" t="s">
        <v>209</v>
      </c>
      <c r="BL389" s="0" t="s">
        <v>1497</v>
      </c>
      <c r="BM389" s="0" t="s">
        <v>1485</v>
      </c>
      <c r="BN389" s="0" t="s">
        <v>1486</v>
      </c>
      <c r="BO389" s="0" t="s">
        <v>105</v>
      </c>
      <c r="BP389" s="0" t="s">
        <v>1481</v>
      </c>
      <c r="BQ389" s="0" t="s">
        <v>127</v>
      </c>
      <c r="BT389" s="0" t="n">
        <v>0</v>
      </c>
      <c r="BU389" s="0" t="s">
        <v>1487</v>
      </c>
      <c r="BW389" s="0" t="n">
        <v>2016</v>
      </c>
      <c r="BX389" s="0" t="n">
        <v>2021</v>
      </c>
      <c r="BY389" s="0" t="s">
        <v>1488</v>
      </c>
      <c r="BZ389" s="0" t="n">
        <v>2018.5</v>
      </c>
      <c r="CA389" s="0" t="n">
        <v>1</v>
      </c>
      <c r="CB389" s="0" t="n">
        <v>1</v>
      </c>
      <c r="CC389" s="0" t="n">
        <v>1</v>
      </c>
      <c r="CD389" s="0" t="n">
        <v>-0.00594462003955999</v>
      </c>
      <c r="CE389" s="0" t="n">
        <v>1</v>
      </c>
    </row>
    <row r="390" customFormat="false" ht="15" hidden="false" customHeight="false" outlineLevel="0" collapsed="false">
      <c r="A390" s="0" t="s">
        <v>1481</v>
      </c>
      <c r="B390" s="0" t="n">
        <v>1695</v>
      </c>
      <c r="C390" s="0" t="n">
        <v>-0.00573657630416527</v>
      </c>
      <c r="D390" s="0" t="n">
        <v>99941</v>
      </c>
      <c r="E390" s="0" t="n">
        <f aca="false">IF(ISNUMBER($BA390),$BA390,IF(AND(ISNUMBER($D390),ISNUMBER($BW390),ISNUMBER($BX390)),$D390*($BX390-$BW390+1),""))</f>
        <v>99941</v>
      </c>
      <c r="H390" s="0" t="s">
        <v>118</v>
      </c>
      <c r="I390" s="0" t="s">
        <v>344</v>
      </c>
      <c r="J390" s="0" t="n">
        <f aca="false">IF($BW390&lt;&gt;"",$BW390,"")</f>
        <v>2016</v>
      </c>
      <c r="K390" s="0" t="n">
        <f aca="false">IF($BX390&lt;&gt;"",$BX390,"")</f>
        <v>2021</v>
      </c>
      <c r="L390" s="0" t="n">
        <f aca="false">IF(AND(ISNUMBER($BW390),ISNUMBER($BX390)),($BW390+$BX390)/2,"")</f>
        <v>2018.5</v>
      </c>
      <c r="M390" s="0" t="n">
        <f aca="false">IF($L390&lt;&gt;"",$L390,"")</f>
        <v>2018.5</v>
      </c>
      <c r="N390" s="0" t="n">
        <f aca="false">IF(AND(ISNUMBER($BW390),ISNUMBER($BX390)),MIN(1,MAX(0,($BX390-2016+1)/($BX390-$BW390+1))),"")</f>
        <v>1</v>
      </c>
      <c r="O390" s="0" t="n">
        <f aca="false">IF(AND(ISNUMBER($BW390),ISNUMBER($BX390)),MIN(1,MAX(0,($BX390-2017+1)/($BX390-$BW390+1))),"")</f>
        <v>0.833333333333333</v>
      </c>
      <c r="P390" s="0" t="n">
        <f aca="false">IF(AND(ISNUMBER($BW390),ISNUMBER($BX390)),MIN(1,MAX(0,($BX390-2018+1)/($BX390-$BW390+1))),"")</f>
        <v>0.666666666666667</v>
      </c>
      <c r="Q390" s="0" t="n">
        <f aca="false">IF(AND(ISNUMBER($BW390),ISNUMBER($BX390)),MIN(1,MAX(0,($BX390-2019+1)/($BX390-$BW390+1))),"")</f>
        <v>0.5</v>
      </c>
      <c r="R390" s="0" t="n">
        <f aca="false">IF(AND(ISNUMBER($BW390),ISNUMBER($BX390)),MIN(1,MAX(0,($BX390-2016+1)/($BX390-$BW390+1))),"")</f>
        <v>1</v>
      </c>
      <c r="S390" s="0" t="n">
        <f aca="false">IF($L390&lt;&gt;"",IF($L390&gt;=2015.5,1,0),"")</f>
        <v>1</v>
      </c>
      <c r="T390" s="0" t="n">
        <f aca="false">IF($L390&lt;&gt;"",IF($L390&gt;=2016,1,0),"")</f>
        <v>1</v>
      </c>
      <c r="U390" s="0" t="n">
        <f aca="false">IF(ISNUMBER($BX390),IF($BX390&gt;=2016,1,0),"")</f>
        <v>1</v>
      </c>
      <c r="V390" s="0" t="n">
        <f aca="false">IF(ISNUMBER($BW390),IF($BW390&gt;=2016,1,0),"")</f>
        <v>1</v>
      </c>
      <c r="W390" s="0" t="str">
        <f aca="false">IF(AND(ISNUMBER($BW390),ISNUMBER($BX390)),IF($BW390&gt;=2016,"post-only",IF($BX390&lt;2016,"pre-only","mixed")),"")</f>
        <v>post-only</v>
      </c>
      <c r="X390" s="0" t="n">
        <f aca="false">IF(AND(ISNUMBER($BW390),ISNUMBER($BX390)),MIN(1,MAX(0,($BX390-2017+1)/($BX390-$BW390+1))),"")</f>
        <v>0.833333333333333</v>
      </c>
      <c r="Y390" s="0" t="n">
        <f aca="false">IF(AND(ISNUMBER($BW390),ISNUMBER($BX390)),MIN(1,MAX(0,($BX390-2018+1)/($BX390-$BW390+1))),"")</f>
        <v>0.666666666666667</v>
      </c>
      <c r="Z390" s="0" t="n">
        <f aca="false">IF(AND(ISNUMBER($BW390),ISNUMBER($BX390)),MIN(1,MAX(0,($BX390-2019+1)/($BX390-$BW390+1))),"")</f>
        <v>0.5</v>
      </c>
      <c r="AA390" s="0" t="n">
        <f aca="false">IF(ISNUMBER($BX390),IF($BX390&gt;=2017,1,0),"")</f>
        <v>1</v>
      </c>
      <c r="AB390" s="0" t="n">
        <f aca="false">IF(ISNUMBER($BX390),IF($BX390&gt;=2018,1,0),"")</f>
        <v>1</v>
      </c>
      <c r="AC390" s="0" t="n">
        <f aca="false">IF(ISNUMBER($BX390),IF($BX390&gt;=2019,1,0),"")</f>
        <v>1</v>
      </c>
      <c r="AD390" s="0" t="n">
        <f aca="false">IF($L390&lt;&gt;"",IF($L390&gt;2013,1,0),"")</f>
        <v>1</v>
      </c>
      <c r="AE390" s="0" t="n">
        <f aca="false">IF($L390&lt;&gt;"",1+IF($L390&gt;2011,1,0)+IF($L390&gt;2014,1,0),"")</f>
        <v>3</v>
      </c>
      <c r="AF390" s="0" t="s">
        <v>747</v>
      </c>
      <c r="AG390" s="0" t="s">
        <v>88</v>
      </c>
      <c r="AH390" s="0" t="s">
        <v>89</v>
      </c>
      <c r="AI390" s="0" t="s">
        <v>90</v>
      </c>
      <c r="AJ390" s="0" t="s">
        <v>90</v>
      </c>
      <c r="AK390" s="0" t="str">
        <f aca="false">IF(AND($CF390&lt;&gt;"",IFERROR(INDEX(subsample_country_map!$B:$B,MATCH($CF390,subsample_country_map!$A:$A,0)),"")&lt;&gt;""),INDEX(subsample_country_map!$B:$B,MATCH($CF390,subsample_country_map!$A:$A,0)),INDEX(lookup!$AA:$AA,MATCH($A390,lookup!$A:$A,0)))</f>
        <v>99_NCE</v>
      </c>
      <c r="AL390" s="0" t="str">
        <f aca="false">IF(AND($CF390&lt;&gt;"",IFERROR(INDEX(subsample_country_map!$C:$C,MATCH($CF390,subsample_country_map!$A:$A,0)),"")&lt;&gt;""),INDEX(subsample_country_map!$C:$C,MATCH($CF390,subsample_country_map!$A:$A,0)),INDEX(lookup!$AB:$AB,MATCH($A390,lookup!$A:$A,0)))</f>
        <v>99_NCE</v>
      </c>
      <c r="AM390" s="0" t="str">
        <f aca="false">IF(AND($CF390&lt;&gt;"",IFERROR(INDEX(subsample_country_map!$D:$D,MATCH($CF390,subsample_country_map!$A:$A,0)),"")&lt;&gt;""),INDEX(subsample_country_map!$D:$D,MATCH($CF390,subsample_country_map!$A:$A,0)),INDEX(lookup!$AC:$AC,MATCH($A390,lookup!$A:$A,0)))</f>
        <v>99_NCE</v>
      </c>
      <c r="AN390" s="0" t="str">
        <f aca="false">IF(AND($CF390&lt;&gt;"",IFERROR(INDEX(subsample_country_map!$E:$E,MATCH($CF390,subsample_country_map!$A:$A,0)),"")&lt;&gt;""),INDEX(subsample_country_map!$E:$E,MATCH($CF390,subsample_country_map!$A:$A,0)),INDEX(lookup!$AD:$AD,MATCH($A390,lookup!$A:$A,0)))</f>
        <v>99_NCE</v>
      </c>
      <c r="AO390" s="0" t="str">
        <f aca="false">INDEX(lookup!$Y:$Y,MATCH($A390,lookup!$A:$A,0))</f>
        <v>1_not published</v>
      </c>
      <c r="AP390" s="0" t="str">
        <f aca="false">INDEX(lookup!$Z:$Z,MATCH($A390,lookup!$A:$A,0))</f>
        <v>99_NCE</v>
      </c>
      <c r="AQ390" s="0" t="str">
        <f aca="false">INDEX(lookup!$W:$W,MATCH($A390,lookup!$A:$A,0))</f>
        <v>1_fin/acc/econ</v>
      </c>
      <c r="AS390" s="0" t="s">
        <v>91</v>
      </c>
      <c r="AT390" s="0" t="s">
        <v>397</v>
      </c>
      <c r="AU390" s="0" t="s">
        <v>93</v>
      </c>
      <c r="AV390" s="0" t="s">
        <v>1498</v>
      </c>
      <c r="AW390" s="0" t="s">
        <v>1499</v>
      </c>
      <c r="BA390" s="0" t="n">
        <v>99941</v>
      </c>
      <c r="BB390" s="0" t="s">
        <v>347</v>
      </c>
      <c r="BC390" s="0" t="s">
        <v>122</v>
      </c>
      <c r="BD390" s="0" t="s">
        <v>33</v>
      </c>
      <c r="BE390" s="0" t="s">
        <v>98</v>
      </c>
      <c r="BI390" s="0" t="s">
        <v>99</v>
      </c>
      <c r="BJ390" s="0" t="s">
        <v>802</v>
      </c>
      <c r="BK390" s="0" t="s">
        <v>209</v>
      </c>
      <c r="BL390" s="0" t="s">
        <v>1500</v>
      </c>
      <c r="BM390" s="0" t="s">
        <v>1485</v>
      </c>
      <c r="BN390" s="0" t="s">
        <v>1486</v>
      </c>
      <c r="BO390" s="0" t="s">
        <v>105</v>
      </c>
      <c r="BP390" s="0" t="s">
        <v>1481</v>
      </c>
      <c r="BQ390" s="0" t="s">
        <v>127</v>
      </c>
      <c r="BT390" s="0" t="n">
        <v>0</v>
      </c>
      <c r="BU390" s="0" t="s">
        <v>1487</v>
      </c>
      <c r="BW390" s="0" t="n">
        <v>2016</v>
      </c>
      <c r="BX390" s="0" t="n">
        <v>2021</v>
      </c>
      <c r="BY390" s="0" t="s">
        <v>1488</v>
      </c>
      <c r="BZ390" s="0" t="n">
        <v>2018.5</v>
      </c>
      <c r="CA390" s="0" t="n">
        <v>1</v>
      </c>
      <c r="CB390" s="0" t="n">
        <v>1</v>
      </c>
      <c r="CC390" s="0" t="n">
        <v>1</v>
      </c>
      <c r="CD390" s="0" t="n">
        <v>-0.00573663923241384</v>
      </c>
      <c r="CE390" s="0" t="n">
        <v>1</v>
      </c>
    </row>
    <row r="391" customFormat="false" ht="15" hidden="false" customHeight="false" outlineLevel="0" collapsed="false">
      <c r="A391" s="0" t="s">
        <v>1481</v>
      </c>
      <c r="B391" s="0" t="n">
        <v>1696</v>
      </c>
      <c r="C391" s="0" t="n">
        <v>-0.00394252213150933</v>
      </c>
      <c r="D391" s="0" t="n">
        <v>99941</v>
      </c>
      <c r="E391" s="0" t="n">
        <f aca="false">IF(ISNUMBER($BA391),$BA391,IF(AND(ISNUMBER($D391),ISNUMBER($BW391),ISNUMBER($BX391)),$D391*($BX391-$BW391+1),""))</f>
        <v>99941</v>
      </c>
      <c r="H391" s="0" t="s">
        <v>118</v>
      </c>
      <c r="I391" s="0" t="s">
        <v>344</v>
      </c>
      <c r="J391" s="0" t="n">
        <f aca="false">IF($BW391&lt;&gt;"",$BW391,"")</f>
        <v>2016</v>
      </c>
      <c r="K391" s="0" t="n">
        <f aca="false">IF($BX391&lt;&gt;"",$BX391,"")</f>
        <v>2021</v>
      </c>
      <c r="L391" s="0" t="n">
        <f aca="false">IF(AND(ISNUMBER($BW391),ISNUMBER($BX391)),($BW391+$BX391)/2,"")</f>
        <v>2018.5</v>
      </c>
      <c r="M391" s="0" t="n">
        <f aca="false">IF($L391&lt;&gt;"",$L391,"")</f>
        <v>2018.5</v>
      </c>
      <c r="N391" s="0" t="n">
        <f aca="false">IF(AND(ISNUMBER($BW391),ISNUMBER($BX391)),MIN(1,MAX(0,($BX391-2016+1)/($BX391-$BW391+1))),"")</f>
        <v>1</v>
      </c>
      <c r="O391" s="0" t="n">
        <f aca="false">IF(AND(ISNUMBER($BW391),ISNUMBER($BX391)),MIN(1,MAX(0,($BX391-2017+1)/($BX391-$BW391+1))),"")</f>
        <v>0.833333333333333</v>
      </c>
      <c r="P391" s="0" t="n">
        <f aca="false">IF(AND(ISNUMBER($BW391),ISNUMBER($BX391)),MIN(1,MAX(0,($BX391-2018+1)/($BX391-$BW391+1))),"")</f>
        <v>0.666666666666667</v>
      </c>
      <c r="Q391" s="0" t="n">
        <f aca="false">IF(AND(ISNUMBER($BW391),ISNUMBER($BX391)),MIN(1,MAX(0,($BX391-2019+1)/($BX391-$BW391+1))),"")</f>
        <v>0.5</v>
      </c>
      <c r="R391" s="0" t="n">
        <f aca="false">IF(AND(ISNUMBER($BW391),ISNUMBER($BX391)),MIN(1,MAX(0,($BX391-2016+1)/($BX391-$BW391+1))),"")</f>
        <v>1</v>
      </c>
      <c r="S391" s="0" t="n">
        <f aca="false">IF($L391&lt;&gt;"",IF($L391&gt;=2015.5,1,0),"")</f>
        <v>1</v>
      </c>
      <c r="T391" s="0" t="n">
        <f aca="false">IF($L391&lt;&gt;"",IF($L391&gt;=2016,1,0),"")</f>
        <v>1</v>
      </c>
      <c r="U391" s="0" t="n">
        <f aca="false">IF(ISNUMBER($BX391),IF($BX391&gt;=2016,1,0),"")</f>
        <v>1</v>
      </c>
      <c r="V391" s="0" t="n">
        <f aca="false">IF(ISNUMBER($BW391),IF($BW391&gt;=2016,1,0),"")</f>
        <v>1</v>
      </c>
      <c r="W391" s="0" t="str">
        <f aca="false">IF(AND(ISNUMBER($BW391),ISNUMBER($BX391)),IF($BW391&gt;=2016,"post-only",IF($BX391&lt;2016,"pre-only","mixed")),"")</f>
        <v>post-only</v>
      </c>
      <c r="X391" s="0" t="n">
        <f aca="false">IF(AND(ISNUMBER($BW391),ISNUMBER($BX391)),MIN(1,MAX(0,($BX391-2017+1)/($BX391-$BW391+1))),"")</f>
        <v>0.833333333333333</v>
      </c>
      <c r="Y391" s="0" t="n">
        <f aca="false">IF(AND(ISNUMBER($BW391),ISNUMBER($BX391)),MIN(1,MAX(0,($BX391-2018+1)/($BX391-$BW391+1))),"")</f>
        <v>0.666666666666667</v>
      </c>
      <c r="Z391" s="0" t="n">
        <f aca="false">IF(AND(ISNUMBER($BW391),ISNUMBER($BX391)),MIN(1,MAX(0,($BX391-2019+1)/($BX391-$BW391+1))),"")</f>
        <v>0.5</v>
      </c>
      <c r="AA391" s="0" t="n">
        <f aca="false">IF(ISNUMBER($BX391),IF($BX391&gt;=2017,1,0),"")</f>
        <v>1</v>
      </c>
      <c r="AB391" s="0" t="n">
        <f aca="false">IF(ISNUMBER($BX391),IF($BX391&gt;=2018,1,0),"")</f>
        <v>1</v>
      </c>
      <c r="AC391" s="0" t="n">
        <f aca="false">IF(ISNUMBER($BX391),IF($BX391&gt;=2019,1,0),"")</f>
        <v>1</v>
      </c>
      <c r="AD391" s="0" t="n">
        <f aca="false">IF($L391&lt;&gt;"",IF($L391&gt;2013,1,0),"")</f>
        <v>1</v>
      </c>
      <c r="AE391" s="0" t="n">
        <f aca="false">IF($L391&lt;&gt;"",1+IF($L391&gt;2011,1,0)+IF($L391&gt;2014,1,0),"")</f>
        <v>3</v>
      </c>
      <c r="AF391" s="0" t="s">
        <v>747</v>
      </c>
      <c r="AG391" s="0" t="s">
        <v>88</v>
      </c>
      <c r="AH391" s="0" t="s">
        <v>89</v>
      </c>
      <c r="AI391" s="0" t="s">
        <v>90</v>
      </c>
      <c r="AJ391" s="0" t="s">
        <v>90</v>
      </c>
      <c r="AK391" s="0" t="str">
        <f aca="false">IF(AND($CF391&lt;&gt;"",IFERROR(INDEX(subsample_country_map!$B:$B,MATCH($CF391,subsample_country_map!$A:$A,0)),"")&lt;&gt;""),INDEX(subsample_country_map!$B:$B,MATCH($CF391,subsample_country_map!$A:$A,0)),INDEX(lookup!$AA:$AA,MATCH($A391,lookup!$A:$A,0)))</f>
        <v>99_NCE</v>
      </c>
      <c r="AL391" s="0" t="str">
        <f aca="false">IF(AND($CF391&lt;&gt;"",IFERROR(INDEX(subsample_country_map!$C:$C,MATCH($CF391,subsample_country_map!$A:$A,0)),"")&lt;&gt;""),INDEX(subsample_country_map!$C:$C,MATCH($CF391,subsample_country_map!$A:$A,0)),INDEX(lookup!$AB:$AB,MATCH($A391,lookup!$A:$A,0)))</f>
        <v>99_NCE</v>
      </c>
      <c r="AM391" s="0" t="str">
        <f aca="false">IF(AND($CF391&lt;&gt;"",IFERROR(INDEX(subsample_country_map!$D:$D,MATCH($CF391,subsample_country_map!$A:$A,0)),"")&lt;&gt;""),INDEX(subsample_country_map!$D:$D,MATCH($CF391,subsample_country_map!$A:$A,0)),INDEX(lookup!$AC:$AC,MATCH($A391,lookup!$A:$A,0)))</f>
        <v>99_NCE</v>
      </c>
      <c r="AN391" s="0" t="str">
        <f aca="false">IF(AND($CF391&lt;&gt;"",IFERROR(INDEX(subsample_country_map!$E:$E,MATCH($CF391,subsample_country_map!$A:$A,0)),"")&lt;&gt;""),INDEX(subsample_country_map!$E:$E,MATCH($CF391,subsample_country_map!$A:$A,0)),INDEX(lookup!$AD:$AD,MATCH($A391,lookup!$A:$A,0)))</f>
        <v>99_NCE</v>
      </c>
      <c r="AO391" s="0" t="str">
        <f aca="false">INDEX(lookup!$Y:$Y,MATCH($A391,lookup!$A:$A,0))</f>
        <v>1_not published</v>
      </c>
      <c r="AP391" s="0" t="str">
        <f aca="false">INDEX(lookup!$Z:$Z,MATCH($A391,lookup!$A:$A,0))</f>
        <v>99_NCE</v>
      </c>
      <c r="AQ391" s="0" t="str">
        <f aca="false">INDEX(lookup!$W:$W,MATCH($A391,lookup!$A:$A,0))</f>
        <v>1_fin/acc/econ</v>
      </c>
      <c r="AS391" s="0" t="s">
        <v>91</v>
      </c>
      <c r="AT391" s="0" t="s">
        <v>397</v>
      </c>
      <c r="AU391" s="0" t="s">
        <v>93</v>
      </c>
      <c r="AV391" s="0" t="s">
        <v>1501</v>
      </c>
      <c r="AW391" s="0" t="s">
        <v>1502</v>
      </c>
      <c r="BA391" s="0" t="n">
        <v>99941</v>
      </c>
      <c r="BB391" s="0" t="s">
        <v>347</v>
      </c>
      <c r="BC391" s="0" t="s">
        <v>122</v>
      </c>
      <c r="BD391" s="0" t="s">
        <v>33</v>
      </c>
      <c r="BE391" s="0" t="s">
        <v>98</v>
      </c>
      <c r="BI391" s="0" t="s">
        <v>99</v>
      </c>
      <c r="BJ391" s="0" t="s">
        <v>806</v>
      </c>
      <c r="BK391" s="0" t="s">
        <v>209</v>
      </c>
      <c r="BL391" s="0" t="s">
        <v>1503</v>
      </c>
      <c r="BM391" s="0" t="s">
        <v>1485</v>
      </c>
      <c r="BN391" s="0" t="s">
        <v>1486</v>
      </c>
      <c r="BO391" s="0" t="s">
        <v>105</v>
      </c>
      <c r="BP391" s="0" t="s">
        <v>1481</v>
      </c>
      <c r="BQ391" s="0" t="s">
        <v>127</v>
      </c>
      <c r="BT391" s="0" t="n">
        <v>0</v>
      </c>
      <c r="BU391" s="0" t="s">
        <v>1487</v>
      </c>
      <c r="BW391" s="0" t="n">
        <v>2016</v>
      </c>
      <c r="BX391" s="0" t="n">
        <v>2021</v>
      </c>
      <c r="BY391" s="0" t="s">
        <v>1488</v>
      </c>
      <c r="BZ391" s="0" t="n">
        <v>2018.5</v>
      </c>
      <c r="CA391" s="0" t="n">
        <v>1</v>
      </c>
      <c r="CB391" s="0" t="n">
        <v>1</v>
      </c>
      <c r="CC391" s="0" t="n">
        <v>1</v>
      </c>
      <c r="CD391" s="0" t="n">
        <v>-0.0039425425585388</v>
      </c>
      <c r="CE391" s="0" t="n">
        <v>1</v>
      </c>
    </row>
    <row r="392" customFormat="false" ht="15" hidden="false" customHeight="false" outlineLevel="0" collapsed="false">
      <c r="A392" s="0" t="s">
        <v>1481</v>
      </c>
      <c r="B392" s="0" t="n">
        <v>1697</v>
      </c>
      <c r="C392" s="0" t="n">
        <v>-0.00394252213150933</v>
      </c>
      <c r="D392" s="0" t="n">
        <v>99941</v>
      </c>
      <c r="E392" s="0" t="n">
        <f aca="false">IF(ISNUMBER($BA392),$BA392,IF(AND(ISNUMBER($D392),ISNUMBER($BW392),ISNUMBER($BX392)),$D392*($BX392-$BW392+1),""))</f>
        <v>99941</v>
      </c>
      <c r="H392" s="0" t="s">
        <v>118</v>
      </c>
      <c r="I392" s="0" t="s">
        <v>344</v>
      </c>
      <c r="J392" s="0" t="n">
        <f aca="false">IF($BW392&lt;&gt;"",$BW392,"")</f>
        <v>2016</v>
      </c>
      <c r="K392" s="0" t="n">
        <f aca="false">IF($BX392&lt;&gt;"",$BX392,"")</f>
        <v>2021</v>
      </c>
      <c r="L392" s="0" t="n">
        <f aca="false">IF(AND(ISNUMBER($BW392),ISNUMBER($BX392)),($BW392+$BX392)/2,"")</f>
        <v>2018.5</v>
      </c>
      <c r="M392" s="0" t="n">
        <f aca="false">IF($L392&lt;&gt;"",$L392,"")</f>
        <v>2018.5</v>
      </c>
      <c r="N392" s="0" t="n">
        <f aca="false">IF(AND(ISNUMBER($BW392),ISNUMBER($BX392)),MIN(1,MAX(0,($BX392-2016+1)/($BX392-$BW392+1))),"")</f>
        <v>1</v>
      </c>
      <c r="O392" s="0" t="n">
        <f aca="false">IF(AND(ISNUMBER($BW392),ISNUMBER($BX392)),MIN(1,MAX(0,($BX392-2017+1)/($BX392-$BW392+1))),"")</f>
        <v>0.833333333333333</v>
      </c>
      <c r="P392" s="0" t="n">
        <f aca="false">IF(AND(ISNUMBER($BW392),ISNUMBER($BX392)),MIN(1,MAX(0,($BX392-2018+1)/($BX392-$BW392+1))),"")</f>
        <v>0.666666666666667</v>
      </c>
      <c r="Q392" s="0" t="n">
        <f aca="false">IF(AND(ISNUMBER($BW392),ISNUMBER($BX392)),MIN(1,MAX(0,($BX392-2019+1)/($BX392-$BW392+1))),"")</f>
        <v>0.5</v>
      </c>
      <c r="R392" s="0" t="n">
        <f aca="false">IF(AND(ISNUMBER($BW392),ISNUMBER($BX392)),MIN(1,MAX(0,($BX392-2016+1)/($BX392-$BW392+1))),"")</f>
        <v>1</v>
      </c>
      <c r="S392" s="0" t="n">
        <f aca="false">IF($L392&lt;&gt;"",IF($L392&gt;=2015.5,1,0),"")</f>
        <v>1</v>
      </c>
      <c r="T392" s="0" t="n">
        <f aca="false">IF($L392&lt;&gt;"",IF($L392&gt;=2016,1,0),"")</f>
        <v>1</v>
      </c>
      <c r="U392" s="0" t="n">
        <f aca="false">IF(ISNUMBER($BX392),IF($BX392&gt;=2016,1,0),"")</f>
        <v>1</v>
      </c>
      <c r="V392" s="0" t="n">
        <f aca="false">IF(ISNUMBER($BW392),IF($BW392&gt;=2016,1,0),"")</f>
        <v>1</v>
      </c>
      <c r="W392" s="0" t="str">
        <f aca="false">IF(AND(ISNUMBER($BW392),ISNUMBER($BX392)),IF($BW392&gt;=2016,"post-only",IF($BX392&lt;2016,"pre-only","mixed")),"")</f>
        <v>post-only</v>
      </c>
      <c r="X392" s="0" t="n">
        <f aca="false">IF(AND(ISNUMBER($BW392),ISNUMBER($BX392)),MIN(1,MAX(0,($BX392-2017+1)/($BX392-$BW392+1))),"")</f>
        <v>0.833333333333333</v>
      </c>
      <c r="Y392" s="0" t="n">
        <f aca="false">IF(AND(ISNUMBER($BW392),ISNUMBER($BX392)),MIN(1,MAX(0,($BX392-2018+1)/($BX392-$BW392+1))),"")</f>
        <v>0.666666666666667</v>
      </c>
      <c r="Z392" s="0" t="n">
        <f aca="false">IF(AND(ISNUMBER($BW392),ISNUMBER($BX392)),MIN(1,MAX(0,($BX392-2019+1)/($BX392-$BW392+1))),"")</f>
        <v>0.5</v>
      </c>
      <c r="AA392" s="0" t="n">
        <f aca="false">IF(ISNUMBER($BX392),IF($BX392&gt;=2017,1,0),"")</f>
        <v>1</v>
      </c>
      <c r="AB392" s="0" t="n">
        <f aca="false">IF(ISNUMBER($BX392),IF($BX392&gt;=2018,1,0),"")</f>
        <v>1</v>
      </c>
      <c r="AC392" s="0" t="n">
        <f aca="false">IF(ISNUMBER($BX392),IF($BX392&gt;=2019,1,0),"")</f>
        <v>1</v>
      </c>
      <c r="AD392" s="0" t="n">
        <f aca="false">IF($L392&lt;&gt;"",IF($L392&gt;2013,1,0),"")</f>
        <v>1</v>
      </c>
      <c r="AE392" s="0" t="n">
        <f aca="false">IF($L392&lt;&gt;"",1+IF($L392&gt;2011,1,0)+IF($L392&gt;2014,1,0),"")</f>
        <v>3</v>
      </c>
      <c r="AF392" s="0" t="s">
        <v>747</v>
      </c>
      <c r="AG392" s="0" t="s">
        <v>88</v>
      </c>
      <c r="AH392" s="0" t="s">
        <v>89</v>
      </c>
      <c r="AI392" s="0" t="s">
        <v>90</v>
      </c>
      <c r="AJ392" s="0" t="s">
        <v>90</v>
      </c>
      <c r="AK392" s="0" t="str">
        <f aca="false">IF(AND($CF392&lt;&gt;"",IFERROR(INDEX(subsample_country_map!$B:$B,MATCH($CF392,subsample_country_map!$A:$A,0)),"")&lt;&gt;""),INDEX(subsample_country_map!$B:$B,MATCH($CF392,subsample_country_map!$A:$A,0)),INDEX(lookup!$AA:$AA,MATCH($A392,lookup!$A:$A,0)))</f>
        <v>99_NCE</v>
      </c>
      <c r="AL392" s="0" t="str">
        <f aca="false">IF(AND($CF392&lt;&gt;"",IFERROR(INDEX(subsample_country_map!$C:$C,MATCH($CF392,subsample_country_map!$A:$A,0)),"")&lt;&gt;""),INDEX(subsample_country_map!$C:$C,MATCH($CF392,subsample_country_map!$A:$A,0)),INDEX(lookup!$AB:$AB,MATCH($A392,lookup!$A:$A,0)))</f>
        <v>99_NCE</v>
      </c>
      <c r="AM392" s="0" t="str">
        <f aca="false">IF(AND($CF392&lt;&gt;"",IFERROR(INDEX(subsample_country_map!$D:$D,MATCH($CF392,subsample_country_map!$A:$A,0)),"")&lt;&gt;""),INDEX(subsample_country_map!$D:$D,MATCH($CF392,subsample_country_map!$A:$A,0)),INDEX(lookup!$AC:$AC,MATCH($A392,lookup!$A:$A,0)))</f>
        <v>99_NCE</v>
      </c>
      <c r="AN392" s="0" t="str">
        <f aca="false">IF(AND($CF392&lt;&gt;"",IFERROR(INDEX(subsample_country_map!$E:$E,MATCH($CF392,subsample_country_map!$A:$A,0)),"")&lt;&gt;""),INDEX(subsample_country_map!$E:$E,MATCH($CF392,subsample_country_map!$A:$A,0)),INDEX(lookup!$AD:$AD,MATCH($A392,lookup!$A:$A,0)))</f>
        <v>99_NCE</v>
      </c>
      <c r="AO392" s="0" t="str">
        <f aca="false">INDEX(lookup!$Y:$Y,MATCH($A392,lookup!$A:$A,0))</f>
        <v>1_not published</v>
      </c>
      <c r="AP392" s="0" t="str">
        <f aca="false">INDEX(lookup!$Z:$Z,MATCH($A392,lookup!$A:$A,0))</f>
        <v>99_NCE</v>
      </c>
      <c r="AQ392" s="0" t="str">
        <f aca="false">INDEX(lookup!$W:$W,MATCH($A392,lookup!$A:$A,0))</f>
        <v>1_fin/acc/econ</v>
      </c>
      <c r="AS392" s="0" t="s">
        <v>91</v>
      </c>
      <c r="AT392" s="0" t="s">
        <v>397</v>
      </c>
      <c r="AU392" s="0" t="s">
        <v>93</v>
      </c>
      <c r="AV392" s="0" t="s">
        <v>1501</v>
      </c>
      <c r="AW392" s="0" t="s">
        <v>1502</v>
      </c>
      <c r="BA392" s="0" t="n">
        <v>99941</v>
      </c>
      <c r="BB392" s="0" t="s">
        <v>347</v>
      </c>
      <c r="BC392" s="0" t="s">
        <v>122</v>
      </c>
      <c r="BD392" s="0" t="s">
        <v>33</v>
      </c>
      <c r="BE392" s="0" t="s">
        <v>98</v>
      </c>
      <c r="BI392" s="0" t="s">
        <v>99</v>
      </c>
      <c r="BJ392" s="0" t="s">
        <v>1504</v>
      </c>
      <c r="BK392" s="0" t="s">
        <v>209</v>
      </c>
      <c r="BL392" s="0" t="s">
        <v>1503</v>
      </c>
      <c r="BM392" s="0" t="s">
        <v>1485</v>
      </c>
      <c r="BN392" s="0" t="s">
        <v>1486</v>
      </c>
      <c r="BO392" s="0" t="s">
        <v>105</v>
      </c>
      <c r="BP392" s="0" t="s">
        <v>1481</v>
      </c>
      <c r="BQ392" s="0" t="s">
        <v>127</v>
      </c>
      <c r="BT392" s="0" t="n">
        <v>0</v>
      </c>
      <c r="BU392" s="0" t="s">
        <v>1487</v>
      </c>
      <c r="BW392" s="0" t="n">
        <v>2016</v>
      </c>
      <c r="BX392" s="0" t="n">
        <v>2021</v>
      </c>
      <c r="BY392" s="0" t="s">
        <v>1488</v>
      </c>
      <c r="BZ392" s="0" t="n">
        <v>2018.5</v>
      </c>
      <c r="CA392" s="0" t="n">
        <v>1</v>
      </c>
      <c r="CB392" s="0" t="n">
        <v>1</v>
      </c>
      <c r="CC392" s="0" t="n">
        <v>1</v>
      </c>
      <c r="CD392" s="0" t="n">
        <v>-0.0039425425585388</v>
      </c>
      <c r="CE392" s="0" t="n">
        <v>1</v>
      </c>
    </row>
    <row r="393" customFormat="false" ht="15" hidden="false" customHeight="false" outlineLevel="0" collapsed="false">
      <c r="A393" s="0" t="s">
        <v>1481</v>
      </c>
      <c r="B393" s="0" t="n">
        <v>1698</v>
      </c>
      <c r="C393" s="0" t="n">
        <v>-0.00924690952851917</v>
      </c>
      <c r="D393" s="0" t="n">
        <v>38000</v>
      </c>
      <c r="E393" s="0" t="n">
        <f aca="false">IF(ISNUMBER($BA393),$BA393,IF(AND(ISNUMBER($D393),ISNUMBER($BW393),ISNUMBER($BX393)),$D393*($BX393-$BW393+1),""))</f>
        <v>38000</v>
      </c>
      <c r="H393" s="0" t="s">
        <v>118</v>
      </c>
      <c r="I393" s="0" t="s">
        <v>344</v>
      </c>
      <c r="J393" s="0" t="n">
        <f aca="false">IF($BW393&lt;&gt;"",$BW393,"")</f>
        <v>2016</v>
      </c>
      <c r="K393" s="0" t="n">
        <f aca="false">IF($BX393&lt;&gt;"",$BX393,"")</f>
        <v>2021</v>
      </c>
      <c r="L393" s="0" t="n">
        <f aca="false">IF(AND(ISNUMBER($BW393),ISNUMBER($BX393)),($BW393+$BX393)/2,"")</f>
        <v>2018.5</v>
      </c>
      <c r="M393" s="0" t="n">
        <f aca="false">IF($L393&lt;&gt;"",$L393,"")</f>
        <v>2018.5</v>
      </c>
      <c r="N393" s="0" t="n">
        <f aca="false">IF(AND(ISNUMBER($BW393),ISNUMBER($BX393)),MIN(1,MAX(0,($BX393-2016+1)/($BX393-$BW393+1))),"")</f>
        <v>1</v>
      </c>
      <c r="O393" s="0" t="n">
        <f aca="false">IF(AND(ISNUMBER($BW393),ISNUMBER($BX393)),MIN(1,MAX(0,($BX393-2017+1)/($BX393-$BW393+1))),"")</f>
        <v>0.833333333333333</v>
      </c>
      <c r="P393" s="0" t="n">
        <f aca="false">IF(AND(ISNUMBER($BW393),ISNUMBER($BX393)),MIN(1,MAX(0,($BX393-2018+1)/($BX393-$BW393+1))),"")</f>
        <v>0.666666666666667</v>
      </c>
      <c r="Q393" s="0" t="n">
        <f aca="false">IF(AND(ISNUMBER($BW393),ISNUMBER($BX393)),MIN(1,MAX(0,($BX393-2019+1)/($BX393-$BW393+1))),"")</f>
        <v>0.5</v>
      </c>
      <c r="R393" s="0" t="n">
        <f aca="false">IF(AND(ISNUMBER($BW393),ISNUMBER($BX393)),MIN(1,MAX(0,($BX393-2016+1)/($BX393-$BW393+1))),"")</f>
        <v>1</v>
      </c>
      <c r="S393" s="0" t="n">
        <f aca="false">IF($L393&lt;&gt;"",IF($L393&gt;=2015.5,1,0),"")</f>
        <v>1</v>
      </c>
      <c r="T393" s="0" t="n">
        <f aca="false">IF($L393&lt;&gt;"",IF($L393&gt;=2016,1,0),"")</f>
        <v>1</v>
      </c>
      <c r="U393" s="0" t="n">
        <f aca="false">IF(ISNUMBER($BX393),IF($BX393&gt;=2016,1,0),"")</f>
        <v>1</v>
      </c>
      <c r="V393" s="0" t="n">
        <f aca="false">IF(ISNUMBER($BW393),IF($BW393&gt;=2016,1,0),"")</f>
        <v>1</v>
      </c>
      <c r="W393" s="0" t="str">
        <f aca="false">IF(AND(ISNUMBER($BW393),ISNUMBER($BX393)),IF($BW393&gt;=2016,"post-only",IF($BX393&lt;2016,"pre-only","mixed")),"")</f>
        <v>post-only</v>
      </c>
      <c r="X393" s="0" t="n">
        <f aca="false">IF(AND(ISNUMBER($BW393),ISNUMBER($BX393)),MIN(1,MAX(0,($BX393-2017+1)/($BX393-$BW393+1))),"")</f>
        <v>0.833333333333333</v>
      </c>
      <c r="Y393" s="0" t="n">
        <f aca="false">IF(AND(ISNUMBER($BW393),ISNUMBER($BX393)),MIN(1,MAX(0,($BX393-2018+1)/($BX393-$BW393+1))),"")</f>
        <v>0.666666666666667</v>
      </c>
      <c r="Z393" s="0" t="n">
        <f aca="false">IF(AND(ISNUMBER($BW393),ISNUMBER($BX393)),MIN(1,MAX(0,($BX393-2019+1)/($BX393-$BW393+1))),"")</f>
        <v>0.5</v>
      </c>
      <c r="AA393" s="0" t="n">
        <f aca="false">IF(ISNUMBER($BX393),IF($BX393&gt;=2017,1,0),"")</f>
        <v>1</v>
      </c>
      <c r="AB393" s="0" t="n">
        <f aca="false">IF(ISNUMBER($BX393),IF($BX393&gt;=2018,1,0),"")</f>
        <v>1</v>
      </c>
      <c r="AC393" s="0" t="n">
        <f aca="false">IF(ISNUMBER($BX393),IF($BX393&gt;=2019,1,0),"")</f>
        <v>1</v>
      </c>
      <c r="AD393" s="0" t="n">
        <f aca="false">IF($L393&lt;&gt;"",IF($L393&gt;2013,1,0),"")</f>
        <v>1</v>
      </c>
      <c r="AE393" s="0" t="n">
        <f aca="false">IF($L393&lt;&gt;"",1+IF($L393&gt;2011,1,0)+IF($L393&gt;2014,1,0),"")</f>
        <v>3</v>
      </c>
      <c r="AF393" s="0" t="s">
        <v>747</v>
      </c>
      <c r="AG393" s="0" t="s">
        <v>88</v>
      </c>
      <c r="AH393" s="0" t="s">
        <v>89</v>
      </c>
      <c r="AI393" s="0" t="s">
        <v>90</v>
      </c>
      <c r="AJ393" s="0" t="s">
        <v>90</v>
      </c>
      <c r="AK393" s="0" t="str">
        <f aca="false">IF(AND($CF393&lt;&gt;"",IFERROR(INDEX(subsample_country_map!$B:$B,MATCH($CF393,subsample_country_map!$A:$A,0)),"")&lt;&gt;""),INDEX(subsample_country_map!$B:$B,MATCH($CF393,subsample_country_map!$A:$A,0)),INDEX(lookup!$AA:$AA,MATCH($A393,lookup!$A:$A,0)))</f>
        <v>99_NCE</v>
      </c>
      <c r="AL393" s="0" t="str">
        <f aca="false">IF(AND($CF393&lt;&gt;"",IFERROR(INDEX(subsample_country_map!$C:$C,MATCH($CF393,subsample_country_map!$A:$A,0)),"")&lt;&gt;""),INDEX(subsample_country_map!$C:$C,MATCH($CF393,subsample_country_map!$A:$A,0)),INDEX(lookup!$AB:$AB,MATCH($A393,lookup!$A:$A,0)))</f>
        <v>99_NCE</v>
      </c>
      <c r="AM393" s="0" t="str">
        <f aca="false">IF(AND($CF393&lt;&gt;"",IFERROR(INDEX(subsample_country_map!$D:$D,MATCH($CF393,subsample_country_map!$A:$A,0)),"")&lt;&gt;""),INDEX(subsample_country_map!$D:$D,MATCH($CF393,subsample_country_map!$A:$A,0)),INDEX(lookup!$AC:$AC,MATCH($A393,lookup!$A:$A,0)))</f>
        <v>99_NCE</v>
      </c>
      <c r="AN393" s="0" t="str">
        <f aca="false">IF(AND($CF393&lt;&gt;"",IFERROR(INDEX(subsample_country_map!$E:$E,MATCH($CF393,subsample_country_map!$A:$A,0)),"")&lt;&gt;""),INDEX(subsample_country_map!$E:$E,MATCH($CF393,subsample_country_map!$A:$A,0)),INDEX(lookup!$AD:$AD,MATCH($A393,lookup!$A:$A,0)))</f>
        <v>99_NCE</v>
      </c>
      <c r="AO393" s="0" t="str">
        <f aca="false">INDEX(lookup!$Y:$Y,MATCH($A393,lookup!$A:$A,0))</f>
        <v>1_not published</v>
      </c>
      <c r="AP393" s="0" t="str">
        <f aca="false">INDEX(lookup!$Z:$Z,MATCH($A393,lookup!$A:$A,0))</f>
        <v>99_NCE</v>
      </c>
      <c r="AQ393" s="0" t="str">
        <f aca="false">INDEX(lookup!$W:$W,MATCH($A393,lookup!$A:$A,0))</f>
        <v>1_fin/acc/econ</v>
      </c>
      <c r="AS393" s="0" t="s">
        <v>91</v>
      </c>
      <c r="AT393" s="0" t="s">
        <v>397</v>
      </c>
      <c r="AU393" s="0" t="s">
        <v>93</v>
      </c>
      <c r="AV393" s="0" t="s">
        <v>1505</v>
      </c>
      <c r="AW393" s="0" t="s">
        <v>1506</v>
      </c>
      <c r="BA393" s="0" t="n">
        <v>38000</v>
      </c>
      <c r="BB393" s="0" t="s">
        <v>347</v>
      </c>
      <c r="BC393" s="0" t="s">
        <v>122</v>
      </c>
      <c r="BD393" s="0" t="s">
        <v>33</v>
      </c>
      <c r="BE393" s="0" t="s">
        <v>1507</v>
      </c>
      <c r="BF393" s="0" t="s">
        <v>1508</v>
      </c>
      <c r="BI393" s="0" t="s">
        <v>1509</v>
      </c>
      <c r="BJ393" s="0" t="s">
        <v>1510</v>
      </c>
      <c r="BK393" s="0" t="s">
        <v>1511</v>
      </c>
      <c r="BL393" s="0" t="s">
        <v>1512</v>
      </c>
      <c r="BM393" s="0" t="s">
        <v>1485</v>
      </c>
      <c r="BN393" s="0" t="s">
        <v>1486</v>
      </c>
      <c r="BO393" s="0" t="s">
        <v>105</v>
      </c>
      <c r="BP393" s="0" t="s">
        <v>1481</v>
      </c>
      <c r="BQ393" s="0" t="s">
        <v>127</v>
      </c>
      <c r="BT393" s="0" t="n">
        <v>0</v>
      </c>
      <c r="BU393" s="0" t="s">
        <v>1487</v>
      </c>
      <c r="BW393" s="0" t="n">
        <v>2016</v>
      </c>
      <c r="BX393" s="0" t="n">
        <v>2021</v>
      </c>
      <c r="BY393" s="0" t="s">
        <v>1488</v>
      </c>
      <c r="BZ393" s="0" t="n">
        <v>2018.5</v>
      </c>
      <c r="CA393" s="0" t="n">
        <v>1</v>
      </c>
      <c r="CB393" s="0" t="n">
        <v>1</v>
      </c>
      <c r="CC393" s="0" t="n">
        <v>1</v>
      </c>
      <c r="CD393" s="0" t="n">
        <v>-0.00924717309540933</v>
      </c>
      <c r="CE393" s="0" t="n">
        <v>1</v>
      </c>
    </row>
    <row r="394" customFormat="false" ht="15" hidden="false" customHeight="false" outlineLevel="0" collapsed="false">
      <c r="A394" s="0" t="s">
        <v>1481</v>
      </c>
      <c r="B394" s="0" t="n">
        <v>1699</v>
      </c>
      <c r="C394" s="0" t="n">
        <v>-0.006202704620475</v>
      </c>
      <c r="D394" s="0" t="n">
        <v>90270</v>
      </c>
      <c r="E394" s="0" t="n">
        <f aca="false">IF(ISNUMBER($BA394),$BA394,IF(AND(ISNUMBER($D394),ISNUMBER($BW394),ISNUMBER($BX394)),$D394*($BX394-$BW394+1),""))</f>
        <v>90270</v>
      </c>
      <c r="H394" s="0" t="s">
        <v>118</v>
      </c>
      <c r="I394" s="0" t="s">
        <v>344</v>
      </c>
      <c r="J394" s="0" t="n">
        <f aca="false">IF($BW394&lt;&gt;"",$BW394,"")</f>
        <v>2016</v>
      </c>
      <c r="K394" s="0" t="n">
        <f aca="false">IF($BX394&lt;&gt;"",$BX394,"")</f>
        <v>2021</v>
      </c>
      <c r="L394" s="0" t="n">
        <f aca="false">IF(AND(ISNUMBER($BW394),ISNUMBER($BX394)),($BW394+$BX394)/2,"")</f>
        <v>2018.5</v>
      </c>
      <c r="M394" s="0" t="n">
        <f aca="false">IF($L394&lt;&gt;"",$L394,"")</f>
        <v>2018.5</v>
      </c>
      <c r="N394" s="0" t="n">
        <f aca="false">IF(AND(ISNUMBER($BW394),ISNUMBER($BX394)),MIN(1,MAX(0,($BX394-2016+1)/($BX394-$BW394+1))),"")</f>
        <v>1</v>
      </c>
      <c r="O394" s="0" t="n">
        <f aca="false">IF(AND(ISNUMBER($BW394),ISNUMBER($BX394)),MIN(1,MAX(0,($BX394-2017+1)/($BX394-$BW394+1))),"")</f>
        <v>0.833333333333333</v>
      </c>
      <c r="P394" s="0" t="n">
        <f aca="false">IF(AND(ISNUMBER($BW394),ISNUMBER($BX394)),MIN(1,MAX(0,($BX394-2018+1)/($BX394-$BW394+1))),"")</f>
        <v>0.666666666666667</v>
      </c>
      <c r="Q394" s="0" t="n">
        <f aca="false">IF(AND(ISNUMBER($BW394),ISNUMBER($BX394)),MIN(1,MAX(0,($BX394-2019+1)/($BX394-$BW394+1))),"")</f>
        <v>0.5</v>
      </c>
      <c r="R394" s="0" t="n">
        <f aca="false">IF(AND(ISNUMBER($BW394),ISNUMBER($BX394)),MIN(1,MAX(0,($BX394-2016+1)/($BX394-$BW394+1))),"")</f>
        <v>1</v>
      </c>
      <c r="S394" s="0" t="n">
        <f aca="false">IF($L394&lt;&gt;"",IF($L394&gt;=2015.5,1,0),"")</f>
        <v>1</v>
      </c>
      <c r="T394" s="0" t="n">
        <f aca="false">IF($L394&lt;&gt;"",IF($L394&gt;=2016,1,0),"")</f>
        <v>1</v>
      </c>
      <c r="U394" s="0" t="n">
        <f aca="false">IF(ISNUMBER($BX394),IF($BX394&gt;=2016,1,0),"")</f>
        <v>1</v>
      </c>
      <c r="V394" s="0" t="n">
        <f aca="false">IF(ISNUMBER($BW394),IF($BW394&gt;=2016,1,0),"")</f>
        <v>1</v>
      </c>
      <c r="W394" s="0" t="str">
        <f aca="false">IF(AND(ISNUMBER($BW394),ISNUMBER($BX394)),IF($BW394&gt;=2016,"post-only",IF($BX394&lt;2016,"pre-only","mixed")),"")</f>
        <v>post-only</v>
      </c>
      <c r="X394" s="0" t="n">
        <f aca="false">IF(AND(ISNUMBER($BW394),ISNUMBER($BX394)),MIN(1,MAX(0,($BX394-2017+1)/($BX394-$BW394+1))),"")</f>
        <v>0.833333333333333</v>
      </c>
      <c r="Y394" s="0" t="n">
        <f aca="false">IF(AND(ISNUMBER($BW394),ISNUMBER($BX394)),MIN(1,MAX(0,($BX394-2018+1)/($BX394-$BW394+1))),"")</f>
        <v>0.666666666666667</v>
      </c>
      <c r="Z394" s="0" t="n">
        <f aca="false">IF(AND(ISNUMBER($BW394),ISNUMBER($BX394)),MIN(1,MAX(0,($BX394-2019+1)/($BX394-$BW394+1))),"")</f>
        <v>0.5</v>
      </c>
      <c r="AA394" s="0" t="n">
        <f aca="false">IF(ISNUMBER($BX394),IF($BX394&gt;=2017,1,0),"")</f>
        <v>1</v>
      </c>
      <c r="AB394" s="0" t="n">
        <f aca="false">IF(ISNUMBER($BX394),IF($BX394&gt;=2018,1,0),"")</f>
        <v>1</v>
      </c>
      <c r="AC394" s="0" t="n">
        <f aca="false">IF(ISNUMBER($BX394),IF($BX394&gt;=2019,1,0),"")</f>
        <v>1</v>
      </c>
      <c r="AD394" s="0" t="n">
        <f aca="false">IF($L394&lt;&gt;"",IF($L394&gt;2013,1,0),"")</f>
        <v>1</v>
      </c>
      <c r="AE394" s="0" t="n">
        <f aca="false">IF($L394&lt;&gt;"",1+IF($L394&gt;2011,1,0)+IF($L394&gt;2014,1,0),"")</f>
        <v>3</v>
      </c>
      <c r="AF394" s="0" t="s">
        <v>747</v>
      </c>
      <c r="AG394" s="0" t="s">
        <v>88</v>
      </c>
      <c r="AH394" s="0" t="s">
        <v>89</v>
      </c>
      <c r="AI394" s="0" t="s">
        <v>90</v>
      </c>
      <c r="AJ394" s="0" t="s">
        <v>90</v>
      </c>
      <c r="AK394" s="0" t="str">
        <f aca="false">IF(AND($CF394&lt;&gt;"",IFERROR(INDEX(subsample_country_map!$B:$B,MATCH($CF394,subsample_country_map!$A:$A,0)),"")&lt;&gt;""),INDEX(subsample_country_map!$B:$B,MATCH($CF394,subsample_country_map!$A:$A,0)),INDEX(lookup!$AA:$AA,MATCH($A394,lookup!$A:$A,0)))</f>
        <v>99_NCE</v>
      </c>
      <c r="AL394" s="0" t="str">
        <f aca="false">IF(AND($CF394&lt;&gt;"",IFERROR(INDEX(subsample_country_map!$C:$C,MATCH($CF394,subsample_country_map!$A:$A,0)),"")&lt;&gt;""),INDEX(subsample_country_map!$C:$C,MATCH($CF394,subsample_country_map!$A:$A,0)),INDEX(lookup!$AB:$AB,MATCH($A394,lookup!$A:$A,0)))</f>
        <v>99_NCE</v>
      </c>
      <c r="AM394" s="0" t="str">
        <f aca="false">IF(AND($CF394&lt;&gt;"",IFERROR(INDEX(subsample_country_map!$D:$D,MATCH($CF394,subsample_country_map!$A:$A,0)),"")&lt;&gt;""),INDEX(subsample_country_map!$D:$D,MATCH($CF394,subsample_country_map!$A:$A,0)),INDEX(lookup!$AC:$AC,MATCH($A394,lookup!$A:$A,0)))</f>
        <v>99_NCE</v>
      </c>
      <c r="AN394" s="0" t="str">
        <f aca="false">IF(AND($CF394&lt;&gt;"",IFERROR(INDEX(subsample_country_map!$E:$E,MATCH($CF394,subsample_country_map!$A:$A,0)),"")&lt;&gt;""),INDEX(subsample_country_map!$E:$E,MATCH($CF394,subsample_country_map!$A:$A,0)),INDEX(lookup!$AD:$AD,MATCH($A394,lookup!$A:$A,0)))</f>
        <v>99_NCE</v>
      </c>
      <c r="AO394" s="0" t="str">
        <f aca="false">INDEX(lookup!$Y:$Y,MATCH($A394,lookup!$A:$A,0))</f>
        <v>1_not published</v>
      </c>
      <c r="AP394" s="0" t="str">
        <f aca="false">INDEX(lookup!$Z:$Z,MATCH($A394,lookup!$A:$A,0))</f>
        <v>99_NCE</v>
      </c>
      <c r="AQ394" s="0" t="str">
        <f aca="false">INDEX(lookup!$W:$W,MATCH($A394,lookup!$A:$A,0))</f>
        <v>1_fin/acc/econ</v>
      </c>
      <c r="AS394" s="0" t="s">
        <v>91</v>
      </c>
      <c r="AT394" s="0" t="s">
        <v>397</v>
      </c>
      <c r="AU394" s="0" t="s">
        <v>93</v>
      </c>
      <c r="AV394" s="0" t="s">
        <v>1513</v>
      </c>
      <c r="AW394" s="0" t="s">
        <v>1514</v>
      </c>
      <c r="BA394" s="0" t="n">
        <v>90270</v>
      </c>
      <c r="BB394" s="0" t="s">
        <v>347</v>
      </c>
      <c r="BC394" s="0" t="s">
        <v>122</v>
      </c>
      <c r="BD394" s="0" t="s">
        <v>33</v>
      </c>
      <c r="BE394" s="0" t="s">
        <v>1507</v>
      </c>
      <c r="BF394" s="0" t="s">
        <v>1515</v>
      </c>
      <c r="BI394" s="0" t="s">
        <v>1509</v>
      </c>
      <c r="BJ394" s="0" t="s">
        <v>1516</v>
      </c>
      <c r="BK394" s="0" t="s">
        <v>1511</v>
      </c>
      <c r="BL394" s="0" t="s">
        <v>1517</v>
      </c>
      <c r="BM394" s="0" t="s">
        <v>1485</v>
      </c>
      <c r="BN394" s="0" t="s">
        <v>1486</v>
      </c>
      <c r="BO394" s="0" t="s">
        <v>105</v>
      </c>
      <c r="BP394" s="0" t="s">
        <v>1481</v>
      </c>
      <c r="BQ394" s="0" t="s">
        <v>127</v>
      </c>
      <c r="BT394" s="0" t="n">
        <v>0</v>
      </c>
      <c r="BU394" s="0" t="s">
        <v>1487</v>
      </c>
      <c r="BW394" s="0" t="n">
        <v>2016</v>
      </c>
      <c r="BX394" s="0" t="n">
        <v>2021</v>
      </c>
      <c r="BY394" s="0" t="s">
        <v>1488</v>
      </c>
      <c r="BZ394" s="0" t="n">
        <v>2018.5</v>
      </c>
      <c r="CA394" s="0" t="n">
        <v>1</v>
      </c>
      <c r="CB394" s="0" t="n">
        <v>1</v>
      </c>
      <c r="CC394" s="0" t="n">
        <v>1</v>
      </c>
      <c r="CD394" s="0" t="n">
        <v>-0.00620278416898896</v>
      </c>
      <c r="CE394" s="0" t="n">
        <v>1</v>
      </c>
    </row>
    <row r="395" customFormat="false" ht="15" hidden="false" customHeight="false" outlineLevel="0" collapsed="false">
      <c r="A395" s="0" t="s">
        <v>1481</v>
      </c>
      <c r="B395" s="0" t="n">
        <v>1700</v>
      </c>
      <c r="C395" s="0" t="n">
        <v>-0.00589001476055132</v>
      </c>
      <c r="D395" s="0" t="n">
        <v>99941</v>
      </c>
      <c r="E395" s="0" t="n">
        <f aca="false">IF(ISNUMBER($BA395),$BA395,IF(AND(ISNUMBER($D395),ISNUMBER($BW395),ISNUMBER($BX395)),$D395*($BX395-$BW395+1),""))</f>
        <v>99941</v>
      </c>
      <c r="H395" s="0" t="s">
        <v>118</v>
      </c>
      <c r="I395" s="0" t="s">
        <v>344</v>
      </c>
      <c r="J395" s="0" t="n">
        <f aca="false">IF($BW395&lt;&gt;"",$BW395,"")</f>
        <v>2016</v>
      </c>
      <c r="K395" s="0" t="n">
        <f aca="false">IF($BX395&lt;&gt;"",$BX395,"")</f>
        <v>2021</v>
      </c>
      <c r="L395" s="0" t="n">
        <f aca="false">IF(AND(ISNUMBER($BW395),ISNUMBER($BX395)),($BW395+$BX395)/2,"")</f>
        <v>2018.5</v>
      </c>
      <c r="M395" s="0" t="n">
        <f aca="false">IF($L395&lt;&gt;"",$L395,"")</f>
        <v>2018.5</v>
      </c>
      <c r="N395" s="0" t="n">
        <f aca="false">IF(AND(ISNUMBER($BW395),ISNUMBER($BX395)),MIN(1,MAX(0,($BX395-2016+1)/($BX395-$BW395+1))),"")</f>
        <v>1</v>
      </c>
      <c r="O395" s="0" t="n">
        <f aca="false">IF(AND(ISNUMBER($BW395),ISNUMBER($BX395)),MIN(1,MAX(0,($BX395-2017+1)/($BX395-$BW395+1))),"")</f>
        <v>0.833333333333333</v>
      </c>
      <c r="P395" s="0" t="n">
        <f aca="false">IF(AND(ISNUMBER($BW395),ISNUMBER($BX395)),MIN(1,MAX(0,($BX395-2018+1)/($BX395-$BW395+1))),"")</f>
        <v>0.666666666666667</v>
      </c>
      <c r="Q395" s="0" t="n">
        <f aca="false">IF(AND(ISNUMBER($BW395),ISNUMBER($BX395)),MIN(1,MAX(0,($BX395-2019+1)/($BX395-$BW395+1))),"")</f>
        <v>0.5</v>
      </c>
      <c r="R395" s="0" t="n">
        <f aca="false">IF(AND(ISNUMBER($BW395),ISNUMBER($BX395)),MIN(1,MAX(0,($BX395-2016+1)/($BX395-$BW395+1))),"")</f>
        <v>1</v>
      </c>
      <c r="S395" s="0" t="n">
        <f aca="false">IF($L395&lt;&gt;"",IF($L395&gt;=2015.5,1,0),"")</f>
        <v>1</v>
      </c>
      <c r="T395" s="0" t="n">
        <f aca="false">IF($L395&lt;&gt;"",IF($L395&gt;=2016,1,0),"")</f>
        <v>1</v>
      </c>
      <c r="U395" s="0" t="n">
        <f aca="false">IF(ISNUMBER($BX395),IF($BX395&gt;=2016,1,0),"")</f>
        <v>1</v>
      </c>
      <c r="V395" s="0" t="n">
        <f aca="false">IF(ISNUMBER($BW395),IF($BW395&gt;=2016,1,0),"")</f>
        <v>1</v>
      </c>
      <c r="W395" s="0" t="str">
        <f aca="false">IF(AND(ISNUMBER($BW395),ISNUMBER($BX395)),IF($BW395&gt;=2016,"post-only",IF($BX395&lt;2016,"pre-only","mixed")),"")</f>
        <v>post-only</v>
      </c>
      <c r="X395" s="0" t="n">
        <f aca="false">IF(AND(ISNUMBER($BW395),ISNUMBER($BX395)),MIN(1,MAX(0,($BX395-2017+1)/($BX395-$BW395+1))),"")</f>
        <v>0.833333333333333</v>
      </c>
      <c r="Y395" s="0" t="n">
        <f aca="false">IF(AND(ISNUMBER($BW395),ISNUMBER($BX395)),MIN(1,MAX(0,($BX395-2018+1)/($BX395-$BW395+1))),"")</f>
        <v>0.666666666666667</v>
      </c>
      <c r="Z395" s="0" t="n">
        <f aca="false">IF(AND(ISNUMBER($BW395),ISNUMBER($BX395)),MIN(1,MAX(0,($BX395-2019+1)/($BX395-$BW395+1))),"")</f>
        <v>0.5</v>
      </c>
      <c r="AA395" s="0" t="n">
        <f aca="false">IF(ISNUMBER($BX395),IF($BX395&gt;=2017,1,0),"")</f>
        <v>1</v>
      </c>
      <c r="AB395" s="0" t="n">
        <f aca="false">IF(ISNUMBER($BX395),IF($BX395&gt;=2018,1,0),"")</f>
        <v>1</v>
      </c>
      <c r="AC395" s="0" t="n">
        <f aca="false">IF(ISNUMBER($BX395),IF($BX395&gt;=2019,1,0),"")</f>
        <v>1</v>
      </c>
      <c r="AD395" s="0" t="n">
        <f aca="false">IF($L395&lt;&gt;"",IF($L395&gt;2013,1,0),"")</f>
        <v>1</v>
      </c>
      <c r="AE395" s="0" t="n">
        <f aca="false">IF($L395&lt;&gt;"",1+IF($L395&gt;2011,1,0)+IF($L395&gt;2014,1,0),"")</f>
        <v>3</v>
      </c>
      <c r="AF395" s="0" t="s">
        <v>747</v>
      </c>
      <c r="AG395" s="0" t="s">
        <v>88</v>
      </c>
      <c r="AH395" s="0" t="s">
        <v>89</v>
      </c>
      <c r="AI395" s="0" t="s">
        <v>90</v>
      </c>
      <c r="AJ395" s="0" t="s">
        <v>90</v>
      </c>
      <c r="AK395" s="0" t="str">
        <f aca="false">IF(AND($CF395&lt;&gt;"",IFERROR(INDEX(subsample_country_map!$B:$B,MATCH($CF395,subsample_country_map!$A:$A,0)),"")&lt;&gt;""),INDEX(subsample_country_map!$B:$B,MATCH($CF395,subsample_country_map!$A:$A,0)),INDEX(lookup!$AA:$AA,MATCH($A395,lookup!$A:$A,0)))</f>
        <v>99_NCE</v>
      </c>
      <c r="AL395" s="0" t="str">
        <f aca="false">IF(AND($CF395&lt;&gt;"",IFERROR(INDEX(subsample_country_map!$C:$C,MATCH($CF395,subsample_country_map!$A:$A,0)),"")&lt;&gt;""),INDEX(subsample_country_map!$C:$C,MATCH($CF395,subsample_country_map!$A:$A,0)),INDEX(lookup!$AB:$AB,MATCH($A395,lookup!$A:$A,0)))</f>
        <v>99_NCE</v>
      </c>
      <c r="AM395" s="0" t="str">
        <f aca="false">IF(AND($CF395&lt;&gt;"",IFERROR(INDEX(subsample_country_map!$D:$D,MATCH($CF395,subsample_country_map!$A:$A,0)),"")&lt;&gt;""),INDEX(subsample_country_map!$D:$D,MATCH($CF395,subsample_country_map!$A:$A,0)),INDEX(lookup!$AC:$AC,MATCH($A395,lookup!$A:$A,0)))</f>
        <v>99_NCE</v>
      </c>
      <c r="AN395" s="0" t="str">
        <f aca="false">IF(AND($CF395&lt;&gt;"",IFERROR(INDEX(subsample_country_map!$E:$E,MATCH($CF395,subsample_country_map!$A:$A,0)),"")&lt;&gt;""),INDEX(subsample_country_map!$E:$E,MATCH($CF395,subsample_country_map!$A:$A,0)),INDEX(lookup!$AD:$AD,MATCH($A395,lookup!$A:$A,0)))</f>
        <v>99_NCE</v>
      </c>
      <c r="AO395" s="0" t="str">
        <f aca="false">INDEX(lookup!$Y:$Y,MATCH($A395,lookup!$A:$A,0))</f>
        <v>1_not published</v>
      </c>
      <c r="AP395" s="0" t="str">
        <f aca="false">INDEX(lookup!$Z:$Z,MATCH($A395,lookup!$A:$A,0))</f>
        <v>99_NCE</v>
      </c>
      <c r="AQ395" s="0" t="str">
        <f aca="false">INDEX(lookup!$W:$W,MATCH($A395,lookup!$A:$A,0))</f>
        <v>1_fin/acc/econ</v>
      </c>
      <c r="AS395" s="0" t="s">
        <v>91</v>
      </c>
      <c r="AT395" s="0" t="s">
        <v>397</v>
      </c>
      <c r="AU395" s="0" t="s">
        <v>93</v>
      </c>
      <c r="AV395" s="0" t="s">
        <v>1518</v>
      </c>
      <c r="AW395" s="0" t="s">
        <v>1494</v>
      </c>
      <c r="BA395" s="0" t="n">
        <v>99941</v>
      </c>
      <c r="BB395" s="0" t="s">
        <v>347</v>
      </c>
      <c r="BC395" s="0" t="s">
        <v>122</v>
      </c>
      <c r="BD395" s="0" t="s">
        <v>33</v>
      </c>
      <c r="BE395" s="0" t="s">
        <v>98</v>
      </c>
      <c r="BI395" s="0" t="s">
        <v>1509</v>
      </c>
      <c r="BJ395" s="0" t="s">
        <v>1519</v>
      </c>
      <c r="BK395" s="0" t="s">
        <v>1511</v>
      </c>
      <c r="BL395" s="0" t="s">
        <v>1520</v>
      </c>
      <c r="BM395" s="0" t="s">
        <v>1485</v>
      </c>
      <c r="BN395" s="0" t="s">
        <v>1486</v>
      </c>
      <c r="BO395" s="0" t="s">
        <v>105</v>
      </c>
      <c r="BP395" s="0" t="s">
        <v>1481</v>
      </c>
      <c r="BQ395" s="0" t="s">
        <v>127</v>
      </c>
      <c r="BT395" s="0" t="n">
        <v>0</v>
      </c>
      <c r="BU395" s="0" t="s">
        <v>1487</v>
      </c>
      <c r="BW395" s="0" t="n">
        <v>2016</v>
      </c>
      <c r="BX395" s="0" t="n">
        <v>2021</v>
      </c>
      <c r="BY395" s="0" t="s">
        <v>1488</v>
      </c>
      <c r="BZ395" s="0" t="n">
        <v>2018.5</v>
      </c>
      <c r="CA395" s="0" t="n">
        <v>1</v>
      </c>
      <c r="CB395" s="0" t="n">
        <v>1</v>
      </c>
      <c r="CC395" s="0" t="n">
        <v>1</v>
      </c>
      <c r="CD395" s="0" t="n">
        <v>-0.00589008287463756</v>
      </c>
      <c r="CE395" s="0" t="n">
        <v>1</v>
      </c>
    </row>
    <row r="396" customFormat="false" ht="15" hidden="false" customHeight="false" outlineLevel="0" collapsed="false">
      <c r="A396" s="0" t="s">
        <v>1481</v>
      </c>
      <c r="B396" s="0" t="n">
        <v>1701</v>
      </c>
      <c r="C396" s="0" t="n">
        <v>-0.0113303445937781</v>
      </c>
      <c r="D396" s="0" t="n">
        <v>34520</v>
      </c>
      <c r="E396" s="0" t="n">
        <f aca="false">IF(ISNUMBER($BA396),$BA396,IF(AND(ISNUMBER($D396),ISNUMBER($BW396),ISNUMBER($BX396)),$D396*($BX396-$BW396+1),""))</f>
        <v>34520</v>
      </c>
      <c r="H396" s="0" t="s">
        <v>118</v>
      </c>
      <c r="I396" s="0" t="s">
        <v>344</v>
      </c>
      <c r="J396" s="0" t="n">
        <f aca="false">IF($BW396&lt;&gt;"",$BW396,"")</f>
        <v>2016</v>
      </c>
      <c r="K396" s="0" t="n">
        <f aca="false">IF($BX396&lt;&gt;"",$BX396,"")</f>
        <v>2021</v>
      </c>
      <c r="L396" s="0" t="n">
        <f aca="false">IF(AND(ISNUMBER($BW396),ISNUMBER($BX396)),($BW396+$BX396)/2,"")</f>
        <v>2018.5</v>
      </c>
      <c r="M396" s="0" t="n">
        <f aca="false">IF($L396&lt;&gt;"",$L396,"")</f>
        <v>2018.5</v>
      </c>
      <c r="N396" s="0" t="n">
        <f aca="false">IF(AND(ISNUMBER($BW396),ISNUMBER($BX396)),MIN(1,MAX(0,($BX396-2016+1)/($BX396-$BW396+1))),"")</f>
        <v>1</v>
      </c>
      <c r="O396" s="0" t="n">
        <f aca="false">IF(AND(ISNUMBER($BW396),ISNUMBER($BX396)),MIN(1,MAX(0,($BX396-2017+1)/($BX396-$BW396+1))),"")</f>
        <v>0.833333333333333</v>
      </c>
      <c r="P396" s="0" t="n">
        <f aca="false">IF(AND(ISNUMBER($BW396),ISNUMBER($BX396)),MIN(1,MAX(0,($BX396-2018+1)/($BX396-$BW396+1))),"")</f>
        <v>0.666666666666667</v>
      </c>
      <c r="Q396" s="0" t="n">
        <f aca="false">IF(AND(ISNUMBER($BW396),ISNUMBER($BX396)),MIN(1,MAX(0,($BX396-2019+1)/($BX396-$BW396+1))),"")</f>
        <v>0.5</v>
      </c>
      <c r="R396" s="0" t="n">
        <f aca="false">IF(AND(ISNUMBER($BW396),ISNUMBER($BX396)),MIN(1,MAX(0,($BX396-2016+1)/($BX396-$BW396+1))),"")</f>
        <v>1</v>
      </c>
      <c r="S396" s="0" t="n">
        <f aca="false">IF($L396&lt;&gt;"",IF($L396&gt;=2015.5,1,0),"")</f>
        <v>1</v>
      </c>
      <c r="T396" s="0" t="n">
        <f aca="false">IF($L396&lt;&gt;"",IF($L396&gt;=2016,1,0),"")</f>
        <v>1</v>
      </c>
      <c r="U396" s="0" t="n">
        <f aca="false">IF(ISNUMBER($BX396),IF($BX396&gt;=2016,1,0),"")</f>
        <v>1</v>
      </c>
      <c r="V396" s="0" t="n">
        <f aca="false">IF(ISNUMBER($BW396),IF($BW396&gt;=2016,1,0),"")</f>
        <v>1</v>
      </c>
      <c r="W396" s="0" t="str">
        <f aca="false">IF(AND(ISNUMBER($BW396),ISNUMBER($BX396)),IF($BW396&gt;=2016,"post-only",IF($BX396&lt;2016,"pre-only","mixed")),"")</f>
        <v>post-only</v>
      </c>
      <c r="X396" s="0" t="n">
        <f aca="false">IF(AND(ISNUMBER($BW396),ISNUMBER($BX396)),MIN(1,MAX(0,($BX396-2017+1)/($BX396-$BW396+1))),"")</f>
        <v>0.833333333333333</v>
      </c>
      <c r="Y396" s="0" t="n">
        <f aca="false">IF(AND(ISNUMBER($BW396),ISNUMBER($BX396)),MIN(1,MAX(0,($BX396-2018+1)/($BX396-$BW396+1))),"")</f>
        <v>0.666666666666667</v>
      </c>
      <c r="Z396" s="0" t="n">
        <f aca="false">IF(AND(ISNUMBER($BW396),ISNUMBER($BX396)),MIN(1,MAX(0,($BX396-2019+1)/($BX396-$BW396+1))),"")</f>
        <v>0.5</v>
      </c>
      <c r="AA396" s="0" t="n">
        <f aca="false">IF(ISNUMBER($BX396),IF($BX396&gt;=2017,1,0),"")</f>
        <v>1</v>
      </c>
      <c r="AB396" s="0" t="n">
        <f aca="false">IF(ISNUMBER($BX396),IF($BX396&gt;=2018,1,0),"")</f>
        <v>1</v>
      </c>
      <c r="AC396" s="0" t="n">
        <f aca="false">IF(ISNUMBER($BX396),IF($BX396&gt;=2019,1,0),"")</f>
        <v>1</v>
      </c>
      <c r="AD396" s="0" t="n">
        <f aca="false">IF($L396&lt;&gt;"",IF($L396&gt;2013,1,0),"")</f>
        <v>1</v>
      </c>
      <c r="AE396" s="0" t="n">
        <f aca="false">IF($L396&lt;&gt;"",1+IF($L396&gt;2011,1,0)+IF($L396&gt;2014,1,0),"")</f>
        <v>3</v>
      </c>
      <c r="AF396" s="0" t="s">
        <v>747</v>
      </c>
      <c r="AG396" s="0" t="s">
        <v>88</v>
      </c>
      <c r="AH396" s="0" t="s">
        <v>89</v>
      </c>
      <c r="AI396" s="0" t="s">
        <v>90</v>
      </c>
      <c r="AJ396" s="0" t="s">
        <v>90</v>
      </c>
      <c r="AK396" s="0" t="str">
        <f aca="false">IF(AND($CF396&lt;&gt;"",IFERROR(INDEX(subsample_country_map!$B:$B,MATCH($CF396,subsample_country_map!$A:$A,0)),"")&lt;&gt;""),INDEX(subsample_country_map!$B:$B,MATCH($CF396,subsample_country_map!$A:$A,0)),INDEX(lookup!$AA:$AA,MATCH($A396,lookup!$A:$A,0)))</f>
        <v>2_Europe</v>
      </c>
      <c r="AL396" s="0" t="str">
        <f aca="false">IF(AND($CF396&lt;&gt;"",IFERROR(INDEX(subsample_country_map!$C:$C,MATCH($CF396,subsample_country_map!$A:$A,0)),"")&lt;&gt;""),INDEX(subsample_country_map!$C:$C,MATCH($CF396,subsample_country_map!$A:$A,0)),INDEX(lookup!$AB:$AB,MATCH($A396,lookup!$A:$A,0)))</f>
        <v>99_NCE</v>
      </c>
      <c r="AM396" s="0" t="str">
        <f aca="false">IF(AND($CF396&lt;&gt;"",IFERROR(INDEX(subsample_country_map!$D:$D,MATCH($CF396,subsample_country_map!$A:$A,0)),"")&lt;&gt;""),INDEX(subsample_country_map!$D:$D,MATCH($CF396,subsample_country_map!$A:$A,0)),INDEX(lookup!$AC:$AC,MATCH($A396,lookup!$A:$A,0)))</f>
        <v>1_western</v>
      </c>
      <c r="AN396" s="0" t="str">
        <f aca="false">IF(AND($CF396&lt;&gt;"",IFERROR(INDEX(subsample_country_map!$E:$E,MATCH($CF396,subsample_country_map!$A:$A,0)),"")&lt;&gt;""),INDEX(subsample_country_map!$E:$E,MATCH($CF396,subsample_country_map!$A:$A,0)),INDEX(lookup!$AD:$AD,MATCH($A396,lookup!$A:$A,0)))</f>
        <v>99_NCE</v>
      </c>
      <c r="AO396" s="0" t="str">
        <f aca="false">INDEX(lookup!$Y:$Y,MATCH($A396,lookup!$A:$A,0))</f>
        <v>1_not published</v>
      </c>
      <c r="AP396" s="0" t="str">
        <f aca="false">INDEX(lookup!$Z:$Z,MATCH($A396,lookup!$A:$A,0))</f>
        <v>99_NCE</v>
      </c>
      <c r="AQ396" s="0" t="str">
        <f aca="false">INDEX(lookup!$W:$W,MATCH($A396,lookup!$A:$A,0))</f>
        <v>1_fin/acc/econ</v>
      </c>
      <c r="AS396" s="0" t="s">
        <v>91</v>
      </c>
      <c r="AT396" s="0" t="s">
        <v>397</v>
      </c>
      <c r="AU396" s="0" t="s">
        <v>93</v>
      </c>
      <c r="AV396" s="0" t="s">
        <v>1521</v>
      </c>
      <c r="AW396" s="0" t="s">
        <v>1522</v>
      </c>
      <c r="BA396" s="0" t="n">
        <v>34520</v>
      </c>
      <c r="BB396" s="0" t="s">
        <v>347</v>
      </c>
      <c r="BC396" s="0" t="s">
        <v>122</v>
      </c>
      <c r="BD396" s="0" t="s">
        <v>33</v>
      </c>
      <c r="BE396" s="0" t="s">
        <v>206</v>
      </c>
      <c r="BF396" s="0" t="s">
        <v>885</v>
      </c>
      <c r="BI396" s="0" t="s">
        <v>1509</v>
      </c>
      <c r="BJ396" s="0" t="s">
        <v>1523</v>
      </c>
      <c r="BK396" s="0" t="s">
        <v>1511</v>
      </c>
      <c r="BL396" s="0" t="s">
        <v>1524</v>
      </c>
      <c r="BM396" s="0" t="s">
        <v>1485</v>
      </c>
      <c r="BN396" s="0" t="s">
        <v>1486</v>
      </c>
      <c r="BO396" s="0" t="s">
        <v>105</v>
      </c>
      <c r="BP396" s="0" t="s">
        <v>1481</v>
      </c>
      <c r="BQ396" s="0" t="s">
        <v>127</v>
      </c>
      <c r="BT396" s="0" t="n">
        <v>0</v>
      </c>
      <c r="BU396" s="0" t="s">
        <v>1487</v>
      </c>
      <c r="BW396" s="0" t="n">
        <v>2016</v>
      </c>
      <c r="BX396" s="0" t="n">
        <v>2021</v>
      </c>
      <c r="BY396" s="0" t="s">
        <v>1488</v>
      </c>
      <c r="BZ396" s="0" t="n">
        <v>2018.5</v>
      </c>
      <c r="CA396" s="0" t="n">
        <v>1</v>
      </c>
      <c r="CB396" s="0" t="n">
        <v>1</v>
      </c>
      <c r="CC396" s="0" t="n">
        <v>1</v>
      </c>
      <c r="CD396" s="0" t="n">
        <v>-0.0113308294819098</v>
      </c>
      <c r="CE396" s="0" t="n">
        <v>1</v>
      </c>
      <c r="CF396" s="0" t="s">
        <v>885</v>
      </c>
    </row>
    <row r="397" customFormat="false" ht="15" hidden="false" customHeight="false" outlineLevel="0" collapsed="false">
      <c r="A397" s="0" t="s">
        <v>1481</v>
      </c>
      <c r="B397" s="0" t="n">
        <v>1702</v>
      </c>
      <c r="C397" s="0" t="n">
        <v>-0.0301915086263247</v>
      </c>
      <c r="D397" s="0" t="n">
        <v>37190</v>
      </c>
      <c r="E397" s="0" t="n">
        <f aca="false">IF(ISNUMBER($BA397),$BA397,IF(AND(ISNUMBER($D397),ISNUMBER($BW397),ISNUMBER($BX397)),$D397*($BX397-$BW397+1),""))</f>
        <v>37190</v>
      </c>
      <c r="H397" s="0" t="s">
        <v>118</v>
      </c>
      <c r="I397" s="0" t="s">
        <v>344</v>
      </c>
      <c r="J397" s="0" t="n">
        <f aca="false">IF($BW397&lt;&gt;"",$BW397,"")</f>
        <v>2016</v>
      </c>
      <c r="K397" s="0" t="n">
        <f aca="false">IF($BX397&lt;&gt;"",$BX397,"")</f>
        <v>2021</v>
      </c>
      <c r="L397" s="0" t="n">
        <f aca="false">IF(AND(ISNUMBER($BW397),ISNUMBER($BX397)),($BW397+$BX397)/2,"")</f>
        <v>2018.5</v>
      </c>
      <c r="M397" s="0" t="n">
        <f aca="false">IF($L397&lt;&gt;"",$L397,"")</f>
        <v>2018.5</v>
      </c>
      <c r="N397" s="0" t="n">
        <f aca="false">IF(AND(ISNUMBER($BW397),ISNUMBER($BX397)),MIN(1,MAX(0,($BX397-2016+1)/($BX397-$BW397+1))),"")</f>
        <v>1</v>
      </c>
      <c r="O397" s="0" t="n">
        <f aca="false">IF(AND(ISNUMBER($BW397),ISNUMBER($BX397)),MIN(1,MAX(0,($BX397-2017+1)/($BX397-$BW397+1))),"")</f>
        <v>0.833333333333333</v>
      </c>
      <c r="P397" s="0" t="n">
        <f aca="false">IF(AND(ISNUMBER($BW397),ISNUMBER($BX397)),MIN(1,MAX(0,($BX397-2018+1)/($BX397-$BW397+1))),"")</f>
        <v>0.666666666666667</v>
      </c>
      <c r="Q397" s="0" t="n">
        <f aca="false">IF(AND(ISNUMBER($BW397),ISNUMBER($BX397)),MIN(1,MAX(0,($BX397-2019+1)/($BX397-$BW397+1))),"")</f>
        <v>0.5</v>
      </c>
      <c r="R397" s="0" t="n">
        <f aca="false">IF(AND(ISNUMBER($BW397),ISNUMBER($BX397)),MIN(1,MAX(0,($BX397-2016+1)/($BX397-$BW397+1))),"")</f>
        <v>1</v>
      </c>
      <c r="S397" s="0" t="n">
        <f aca="false">IF($L397&lt;&gt;"",IF($L397&gt;=2015.5,1,0),"")</f>
        <v>1</v>
      </c>
      <c r="T397" s="0" t="n">
        <f aca="false">IF($L397&lt;&gt;"",IF($L397&gt;=2016,1,0),"")</f>
        <v>1</v>
      </c>
      <c r="U397" s="0" t="n">
        <f aca="false">IF(ISNUMBER($BX397),IF($BX397&gt;=2016,1,0),"")</f>
        <v>1</v>
      </c>
      <c r="V397" s="0" t="n">
        <f aca="false">IF(ISNUMBER($BW397),IF($BW397&gt;=2016,1,0),"")</f>
        <v>1</v>
      </c>
      <c r="W397" s="0" t="str">
        <f aca="false">IF(AND(ISNUMBER($BW397),ISNUMBER($BX397)),IF($BW397&gt;=2016,"post-only",IF($BX397&lt;2016,"pre-only","mixed")),"")</f>
        <v>post-only</v>
      </c>
      <c r="X397" s="0" t="n">
        <f aca="false">IF(AND(ISNUMBER($BW397),ISNUMBER($BX397)),MIN(1,MAX(0,($BX397-2017+1)/($BX397-$BW397+1))),"")</f>
        <v>0.833333333333333</v>
      </c>
      <c r="Y397" s="0" t="n">
        <f aca="false">IF(AND(ISNUMBER($BW397),ISNUMBER($BX397)),MIN(1,MAX(0,($BX397-2018+1)/($BX397-$BW397+1))),"")</f>
        <v>0.666666666666667</v>
      </c>
      <c r="Z397" s="0" t="n">
        <f aca="false">IF(AND(ISNUMBER($BW397),ISNUMBER($BX397)),MIN(1,MAX(0,($BX397-2019+1)/($BX397-$BW397+1))),"")</f>
        <v>0.5</v>
      </c>
      <c r="AA397" s="0" t="n">
        <f aca="false">IF(ISNUMBER($BX397),IF($BX397&gt;=2017,1,0),"")</f>
        <v>1</v>
      </c>
      <c r="AB397" s="0" t="n">
        <f aca="false">IF(ISNUMBER($BX397),IF($BX397&gt;=2018,1,0),"")</f>
        <v>1</v>
      </c>
      <c r="AC397" s="0" t="n">
        <f aca="false">IF(ISNUMBER($BX397),IF($BX397&gt;=2019,1,0),"")</f>
        <v>1</v>
      </c>
      <c r="AD397" s="0" t="n">
        <f aca="false">IF($L397&lt;&gt;"",IF($L397&gt;2013,1,0),"")</f>
        <v>1</v>
      </c>
      <c r="AE397" s="0" t="n">
        <f aca="false">IF($L397&lt;&gt;"",1+IF($L397&gt;2011,1,0)+IF($L397&gt;2014,1,0),"")</f>
        <v>3</v>
      </c>
      <c r="AF397" s="0" t="s">
        <v>747</v>
      </c>
      <c r="AG397" s="0" t="s">
        <v>88</v>
      </c>
      <c r="AH397" s="0" t="s">
        <v>89</v>
      </c>
      <c r="AI397" s="0" t="s">
        <v>90</v>
      </c>
      <c r="AJ397" s="0" t="s">
        <v>90</v>
      </c>
      <c r="AK397" s="0" t="str">
        <f aca="false">IF(AND($CF397&lt;&gt;"",IFERROR(INDEX(subsample_country_map!$B:$B,MATCH($CF397,subsample_country_map!$A:$A,0)),"")&lt;&gt;""),INDEX(subsample_country_map!$B:$B,MATCH($CF397,subsample_country_map!$A:$A,0)),INDEX(lookup!$AA:$AA,MATCH($A397,lookup!$A:$A,0)))</f>
        <v>1_US</v>
      </c>
      <c r="AL397" s="0" t="str">
        <f aca="false">IF(AND($CF397&lt;&gt;"",IFERROR(INDEX(subsample_country_map!$C:$C,MATCH($CF397,subsample_country_map!$A:$A,0)),"")&lt;&gt;""),INDEX(subsample_country_map!$C:$C,MATCH($CF397,subsample_country_map!$A:$A,0)),INDEX(lookup!$AB:$AB,MATCH($A397,lookup!$A:$A,0)))</f>
        <v>1_developed</v>
      </c>
      <c r="AM397" s="0" t="str">
        <f aca="false">IF(AND($CF397&lt;&gt;"",IFERROR(INDEX(subsample_country_map!$D:$D,MATCH($CF397,subsample_country_map!$A:$A,0)),"")&lt;&gt;""),INDEX(subsample_country_map!$D:$D,MATCH($CF397,subsample_country_map!$A:$A,0)),INDEX(lookup!$AC:$AC,MATCH($A397,lookup!$A:$A,0)))</f>
        <v>1_western</v>
      </c>
      <c r="AN397" s="0" t="str">
        <f aca="false">IF(AND($CF397&lt;&gt;"",IFERROR(INDEX(subsample_country_map!$E:$E,MATCH($CF397,subsample_country_map!$A:$A,0)),"")&lt;&gt;""),INDEX(subsample_country_map!$E:$E,MATCH($CF397,subsample_country_map!$A:$A,0)),INDEX(lookup!$AD:$AD,MATCH($A397,lookup!$A:$A,0)))</f>
        <v>1_common law</v>
      </c>
      <c r="AO397" s="0" t="str">
        <f aca="false">INDEX(lookup!$Y:$Y,MATCH($A397,lookup!$A:$A,0))</f>
        <v>1_not published</v>
      </c>
      <c r="AP397" s="0" t="str">
        <f aca="false">INDEX(lookup!$Z:$Z,MATCH($A397,lookup!$A:$A,0))</f>
        <v>99_NCE</v>
      </c>
      <c r="AQ397" s="0" t="str">
        <f aca="false">INDEX(lookup!$W:$W,MATCH($A397,lookup!$A:$A,0))</f>
        <v>1_fin/acc/econ</v>
      </c>
      <c r="AS397" s="0" t="s">
        <v>91</v>
      </c>
      <c r="AT397" s="0" t="s">
        <v>397</v>
      </c>
      <c r="AU397" s="0" t="s">
        <v>93</v>
      </c>
      <c r="AV397" s="0" t="s">
        <v>1525</v>
      </c>
      <c r="AW397" s="0" t="s">
        <v>1521</v>
      </c>
      <c r="BA397" s="0" t="n">
        <v>37190</v>
      </c>
      <c r="BB397" s="0" t="s">
        <v>347</v>
      </c>
      <c r="BC397" s="0" t="s">
        <v>122</v>
      </c>
      <c r="BD397" s="0" t="s">
        <v>33</v>
      </c>
      <c r="BE397" s="0" t="s">
        <v>206</v>
      </c>
      <c r="BF397" s="0" t="s">
        <v>1526</v>
      </c>
      <c r="BI397" s="0" t="s">
        <v>1509</v>
      </c>
      <c r="BJ397" s="0" t="s">
        <v>1527</v>
      </c>
      <c r="BK397" s="0" t="s">
        <v>1511</v>
      </c>
      <c r="BL397" s="0" t="s">
        <v>1528</v>
      </c>
      <c r="BM397" s="0" t="s">
        <v>1485</v>
      </c>
      <c r="BN397" s="0" t="s">
        <v>1486</v>
      </c>
      <c r="BO397" s="0" t="s">
        <v>105</v>
      </c>
      <c r="BP397" s="0" t="s">
        <v>1481</v>
      </c>
      <c r="BQ397" s="0" t="s">
        <v>127</v>
      </c>
      <c r="BT397" s="0" t="n">
        <v>0</v>
      </c>
      <c r="BU397" s="0" t="s">
        <v>1487</v>
      </c>
      <c r="BW397" s="0" t="n">
        <v>2016</v>
      </c>
      <c r="BX397" s="0" t="n">
        <v>2021</v>
      </c>
      <c r="BY397" s="0" t="s">
        <v>1488</v>
      </c>
      <c r="BZ397" s="0" t="n">
        <v>2018.5</v>
      </c>
      <c r="CA397" s="0" t="n">
        <v>1</v>
      </c>
      <c r="CB397" s="0" t="n">
        <v>1</v>
      </c>
      <c r="CC397" s="0" t="n">
        <v>1</v>
      </c>
      <c r="CD397" s="0" t="n">
        <v>-0.0302006871070803</v>
      </c>
      <c r="CE397" s="0" t="n">
        <v>1</v>
      </c>
      <c r="CF397" s="0" t="s">
        <v>1526</v>
      </c>
    </row>
    <row r="398" customFormat="false" ht="15" hidden="false" customHeight="false" outlineLevel="0" collapsed="false">
      <c r="A398" s="0" t="s">
        <v>1481</v>
      </c>
      <c r="B398" s="0" t="n">
        <v>1703</v>
      </c>
      <c r="C398" s="0" t="n">
        <v>-0.00617917782888579</v>
      </c>
      <c r="D398" s="0" t="n">
        <v>99941</v>
      </c>
      <c r="E398" s="0" t="n">
        <f aca="false">IF(ISNUMBER($BA398),$BA398,IF(AND(ISNUMBER($D398),ISNUMBER($BW398),ISNUMBER($BX398)),$D398*($BX398-$BW398+1),""))</f>
        <v>99941</v>
      </c>
      <c r="H398" s="0" t="s">
        <v>118</v>
      </c>
      <c r="I398" s="0" t="s">
        <v>344</v>
      </c>
      <c r="J398" s="0" t="n">
        <f aca="false">IF($BW398&lt;&gt;"",$BW398,"")</f>
        <v>2016</v>
      </c>
      <c r="K398" s="0" t="n">
        <f aca="false">IF($BX398&lt;&gt;"",$BX398,"")</f>
        <v>2021</v>
      </c>
      <c r="L398" s="0" t="n">
        <f aca="false">IF(AND(ISNUMBER($BW398),ISNUMBER($BX398)),($BW398+$BX398)/2,"")</f>
        <v>2018.5</v>
      </c>
      <c r="M398" s="0" t="n">
        <f aca="false">IF($L398&lt;&gt;"",$L398,"")</f>
        <v>2018.5</v>
      </c>
      <c r="N398" s="0" t="n">
        <f aca="false">IF(AND(ISNUMBER($BW398),ISNUMBER($BX398)),MIN(1,MAX(0,($BX398-2016+1)/($BX398-$BW398+1))),"")</f>
        <v>1</v>
      </c>
      <c r="O398" s="0" t="n">
        <f aca="false">IF(AND(ISNUMBER($BW398),ISNUMBER($BX398)),MIN(1,MAX(0,($BX398-2017+1)/($BX398-$BW398+1))),"")</f>
        <v>0.833333333333333</v>
      </c>
      <c r="P398" s="0" t="n">
        <f aca="false">IF(AND(ISNUMBER($BW398),ISNUMBER($BX398)),MIN(1,MAX(0,($BX398-2018+1)/($BX398-$BW398+1))),"")</f>
        <v>0.666666666666667</v>
      </c>
      <c r="Q398" s="0" t="n">
        <f aca="false">IF(AND(ISNUMBER($BW398),ISNUMBER($BX398)),MIN(1,MAX(0,($BX398-2019+1)/($BX398-$BW398+1))),"")</f>
        <v>0.5</v>
      </c>
      <c r="R398" s="0" t="n">
        <f aca="false">IF(AND(ISNUMBER($BW398),ISNUMBER($BX398)),MIN(1,MAX(0,($BX398-2016+1)/($BX398-$BW398+1))),"")</f>
        <v>1</v>
      </c>
      <c r="S398" s="0" t="n">
        <f aca="false">IF($L398&lt;&gt;"",IF($L398&gt;=2015.5,1,0),"")</f>
        <v>1</v>
      </c>
      <c r="T398" s="0" t="n">
        <f aca="false">IF($L398&lt;&gt;"",IF($L398&gt;=2016,1,0),"")</f>
        <v>1</v>
      </c>
      <c r="U398" s="0" t="n">
        <f aca="false">IF(ISNUMBER($BX398),IF($BX398&gt;=2016,1,0),"")</f>
        <v>1</v>
      </c>
      <c r="V398" s="0" t="n">
        <f aca="false">IF(ISNUMBER($BW398),IF($BW398&gt;=2016,1,0),"")</f>
        <v>1</v>
      </c>
      <c r="W398" s="0" t="str">
        <f aca="false">IF(AND(ISNUMBER($BW398),ISNUMBER($BX398)),IF($BW398&gt;=2016,"post-only",IF($BX398&lt;2016,"pre-only","mixed")),"")</f>
        <v>post-only</v>
      </c>
      <c r="X398" s="0" t="n">
        <f aca="false">IF(AND(ISNUMBER($BW398),ISNUMBER($BX398)),MIN(1,MAX(0,($BX398-2017+1)/($BX398-$BW398+1))),"")</f>
        <v>0.833333333333333</v>
      </c>
      <c r="Y398" s="0" t="n">
        <f aca="false">IF(AND(ISNUMBER($BW398),ISNUMBER($BX398)),MIN(1,MAX(0,($BX398-2018+1)/($BX398-$BW398+1))),"")</f>
        <v>0.666666666666667</v>
      </c>
      <c r="Z398" s="0" t="n">
        <f aca="false">IF(AND(ISNUMBER($BW398),ISNUMBER($BX398)),MIN(1,MAX(0,($BX398-2019+1)/($BX398-$BW398+1))),"")</f>
        <v>0.5</v>
      </c>
      <c r="AA398" s="0" t="n">
        <f aca="false">IF(ISNUMBER($BX398),IF($BX398&gt;=2017,1,0),"")</f>
        <v>1</v>
      </c>
      <c r="AB398" s="0" t="n">
        <f aca="false">IF(ISNUMBER($BX398),IF($BX398&gt;=2018,1,0),"")</f>
        <v>1</v>
      </c>
      <c r="AC398" s="0" t="n">
        <f aca="false">IF(ISNUMBER($BX398),IF($BX398&gt;=2019,1,0),"")</f>
        <v>1</v>
      </c>
      <c r="AD398" s="0" t="n">
        <f aca="false">IF($L398&lt;&gt;"",IF($L398&gt;2013,1,0),"")</f>
        <v>1</v>
      </c>
      <c r="AE398" s="0" t="n">
        <f aca="false">IF($L398&lt;&gt;"",1+IF($L398&gt;2011,1,0)+IF($L398&gt;2014,1,0),"")</f>
        <v>3</v>
      </c>
      <c r="AF398" s="0" t="s">
        <v>747</v>
      </c>
      <c r="AG398" s="0" t="s">
        <v>88</v>
      </c>
      <c r="AH398" s="0" t="s">
        <v>89</v>
      </c>
      <c r="AI398" s="0" t="s">
        <v>90</v>
      </c>
      <c r="AJ398" s="0" t="s">
        <v>90</v>
      </c>
      <c r="AK398" s="0" t="str">
        <f aca="false">IF(AND($CF398&lt;&gt;"",IFERROR(INDEX(subsample_country_map!$B:$B,MATCH($CF398,subsample_country_map!$A:$A,0)),"")&lt;&gt;""),INDEX(subsample_country_map!$B:$B,MATCH($CF398,subsample_country_map!$A:$A,0)),INDEX(lookup!$AA:$AA,MATCH($A398,lookup!$A:$A,0)))</f>
        <v>99_NCE</v>
      </c>
      <c r="AL398" s="0" t="str">
        <f aca="false">IF(AND($CF398&lt;&gt;"",IFERROR(INDEX(subsample_country_map!$C:$C,MATCH($CF398,subsample_country_map!$A:$A,0)),"")&lt;&gt;""),INDEX(subsample_country_map!$C:$C,MATCH($CF398,subsample_country_map!$A:$A,0)),INDEX(lookup!$AB:$AB,MATCH($A398,lookup!$A:$A,0)))</f>
        <v>99_NCE</v>
      </c>
      <c r="AM398" s="0" t="str">
        <f aca="false">IF(AND($CF398&lt;&gt;"",IFERROR(INDEX(subsample_country_map!$D:$D,MATCH($CF398,subsample_country_map!$A:$A,0)),"")&lt;&gt;""),INDEX(subsample_country_map!$D:$D,MATCH($CF398,subsample_country_map!$A:$A,0)),INDEX(lookup!$AC:$AC,MATCH($A398,lookup!$A:$A,0)))</f>
        <v>99_NCE</v>
      </c>
      <c r="AN398" s="0" t="str">
        <f aca="false">IF(AND($CF398&lt;&gt;"",IFERROR(INDEX(subsample_country_map!$E:$E,MATCH($CF398,subsample_country_map!$A:$A,0)),"")&lt;&gt;""),INDEX(subsample_country_map!$E:$E,MATCH($CF398,subsample_country_map!$A:$A,0)),INDEX(lookup!$AD:$AD,MATCH($A398,lookup!$A:$A,0)))</f>
        <v>99_NCE</v>
      </c>
      <c r="AO398" s="0" t="str">
        <f aca="false">INDEX(lookup!$Y:$Y,MATCH($A398,lookup!$A:$A,0))</f>
        <v>1_not published</v>
      </c>
      <c r="AP398" s="0" t="str">
        <f aca="false">INDEX(lookup!$Z:$Z,MATCH($A398,lookup!$A:$A,0))</f>
        <v>99_NCE</v>
      </c>
      <c r="AQ398" s="0" t="str">
        <f aca="false">INDEX(lookup!$W:$W,MATCH($A398,lookup!$A:$A,0))</f>
        <v>1_fin/acc/econ</v>
      </c>
      <c r="AS398" s="0" t="s">
        <v>91</v>
      </c>
      <c r="AT398" s="0" t="s">
        <v>397</v>
      </c>
      <c r="AU398" s="0" t="s">
        <v>93</v>
      </c>
      <c r="AV398" s="0" t="s">
        <v>1529</v>
      </c>
      <c r="AW398" s="0" t="s">
        <v>1530</v>
      </c>
      <c r="BA398" s="0" t="n">
        <v>99941</v>
      </c>
      <c r="BB398" s="0" t="s">
        <v>347</v>
      </c>
      <c r="BC398" s="0" t="s">
        <v>122</v>
      </c>
      <c r="BD398" s="0" t="s">
        <v>33</v>
      </c>
      <c r="BE398" s="0" t="s">
        <v>98</v>
      </c>
      <c r="BI398" s="0" t="s">
        <v>1509</v>
      </c>
      <c r="BJ398" s="0" t="s">
        <v>1531</v>
      </c>
      <c r="BK398" s="0" t="s">
        <v>1511</v>
      </c>
      <c r="BL398" s="0" t="s">
        <v>1532</v>
      </c>
      <c r="BM398" s="0" t="s">
        <v>1485</v>
      </c>
      <c r="BN398" s="0" t="s">
        <v>1486</v>
      </c>
      <c r="BO398" s="0" t="s">
        <v>105</v>
      </c>
      <c r="BP398" s="0" t="s">
        <v>1481</v>
      </c>
      <c r="BQ398" s="0" t="s">
        <v>127</v>
      </c>
      <c r="BT398" s="0" t="n">
        <v>0</v>
      </c>
      <c r="BU398" s="0" t="s">
        <v>1487</v>
      </c>
      <c r="BW398" s="0" t="n">
        <v>2016</v>
      </c>
      <c r="BX398" s="0" t="n">
        <v>2021</v>
      </c>
      <c r="BY398" s="0" t="s">
        <v>1488</v>
      </c>
      <c r="BZ398" s="0" t="n">
        <v>2018.5</v>
      </c>
      <c r="CA398" s="0" t="n">
        <v>1</v>
      </c>
      <c r="CB398" s="0" t="n">
        <v>1</v>
      </c>
      <c r="CC398" s="0" t="n">
        <v>1</v>
      </c>
      <c r="CD398" s="0" t="n">
        <v>-0.00617925647563503</v>
      </c>
      <c r="CE398" s="0" t="n">
        <v>1</v>
      </c>
    </row>
    <row r="399" customFormat="false" ht="15" hidden="false" customHeight="false" outlineLevel="0" collapsed="false">
      <c r="A399" s="0" t="s">
        <v>1481</v>
      </c>
      <c r="B399" s="0" t="n">
        <v>1704</v>
      </c>
      <c r="C399" s="0" t="n">
        <v>-0.0115515177502617</v>
      </c>
      <c r="D399" s="0" t="n">
        <v>38379</v>
      </c>
      <c r="E399" s="0" t="n">
        <f aca="false">IF(ISNUMBER($BA399),$BA399,IF(AND(ISNUMBER($D399),ISNUMBER($BW399),ISNUMBER($BX399)),$D399*($BX399-$BW399+1),""))</f>
        <v>38379</v>
      </c>
      <c r="H399" s="0" t="s">
        <v>118</v>
      </c>
      <c r="I399" s="0" t="s">
        <v>344</v>
      </c>
      <c r="J399" s="0" t="n">
        <f aca="false">IF($BW399&lt;&gt;"",$BW399,"")</f>
        <v>2016</v>
      </c>
      <c r="K399" s="0" t="n">
        <f aca="false">IF($BX399&lt;&gt;"",$BX399,"")</f>
        <v>2021</v>
      </c>
      <c r="L399" s="0" t="n">
        <f aca="false">IF(AND(ISNUMBER($BW399),ISNUMBER($BX399)),($BW399+$BX399)/2,"")</f>
        <v>2018.5</v>
      </c>
      <c r="M399" s="0" t="n">
        <f aca="false">IF($L399&lt;&gt;"",$L399,"")</f>
        <v>2018.5</v>
      </c>
      <c r="N399" s="0" t="n">
        <f aca="false">IF(AND(ISNUMBER($BW399),ISNUMBER($BX399)),MIN(1,MAX(0,($BX399-2016+1)/($BX399-$BW399+1))),"")</f>
        <v>1</v>
      </c>
      <c r="O399" s="0" t="n">
        <f aca="false">IF(AND(ISNUMBER($BW399),ISNUMBER($BX399)),MIN(1,MAX(0,($BX399-2017+1)/($BX399-$BW399+1))),"")</f>
        <v>0.833333333333333</v>
      </c>
      <c r="P399" s="0" t="n">
        <f aca="false">IF(AND(ISNUMBER($BW399),ISNUMBER($BX399)),MIN(1,MAX(0,($BX399-2018+1)/($BX399-$BW399+1))),"")</f>
        <v>0.666666666666667</v>
      </c>
      <c r="Q399" s="0" t="n">
        <f aca="false">IF(AND(ISNUMBER($BW399),ISNUMBER($BX399)),MIN(1,MAX(0,($BX399-2019+1)/($BX399-$BW399+1))),"")</f>
        <v>0.5</v>
      </c>
      <c r="R399" s="0" t="n">
        <f aca="false">IF(AND(ISNUMBER($BW399),ISNUMBER($BX399)),MIN(1,MAX(0,($BX399-2016+1)/($BX399-$BW399+1))),"")</f>
        <v>1</v>
      </c>
      <c r="S399" s="0" t="n">
        <f aca="false">IF($L399&lt;&gt;"",IF($L399&gt;=2015.5,1,0),"")</f>
        <v>1</v>
      </c>
      <c r="T399" s="0" t="n">
        <f aca="false">IF($L399&lt;&gt;"",IF($L399&gt;=2016,1,0),"")</f>
        <v>1</v>
      </c>
      <c r="U399" s="0" t="n">
        <f aca="false">IF(ISNUMBER($BX399),IF($BX399&gt;=2016,1,0),"")</f>
        <v>1</v>
      </c>
      <c r="V399" s="0" t="n">
        <f aca="false">IF(ISNUMBER($BW399),IF($BW399&gt;=2016,1,0),"")</f>
        <v>1</v>
      </c>
      <c r="W399" s="0" t="str">
        <f aca="false">IF(AND(ISNUMBER($BW399),ISNUMBER($BX399)),IF($BW399&gt;=2016,"post-only",IF($BX399&lt;2016,"pre-only","mixed")),"")</f>
        <v>post-only</v>
      </c>
      <c r="X399" s="0" t="n">
        <f aca="false">IF(AND(ISNUMBER($BW399),ISNUMBER($BX399)),MIN(1,MAX(0,($BX399-2017+1)/($BX399-$BW399+1))),"")</f>
        <v>0.833333333333333</v>
      </c>
      <c r="Y399" s="0" t="n">
        <f aca="false">IF(AND(ISNUMBER($BW399),ISNUMBER($BX399)),MIN(1,MAX(0,($BX399-2018+1)/($BX399-$BW399+1))),"")</f>
        <v>0.666666666666667</v>
      </c>
      <c r="Z399" s="0" t="n">
        <f aca="false">IF(AND(ISNUMBER($BW399),ISNUMBER($BX399)),MIN(1,MAX(0,($BX399-2019+1)/($BX399-$BW399+1))),"")</f>
        <v>0.5</v>
      </c>
      <c r="AA399" s="0" t="n">
        <f aca="false">IF(ISNUMBER($BX399),IF($BX399&gt;=2017,1,0),"")</f>
        <v>1</v>
      </c>
      <c r="AB399" s="0" t="n">
        <f aca="false">IF(ISNUMBER($BX399),IF($BX399&gt;=2018,1,0),"")</f>
        <v>1</v>
      </c>
      <c r="AC399" s="0" t="n">
        <f aca="false">IF(ISNUMBER($BX399),IF($BX399&gt;=2019,1,0),"")</f>
        <v>1</v>
      </c>
      <c r="AD399" s="0" t="n">
        <f aca="false">IF($L399&lt;&gt;"",IF($L399&gt;2013,1,0),"")</f>
        <v>1</v>
      </c>
      <c r="AE399" s="0" t="n">
        <f aca="false">IF($L399&lt;&gt;"",1+IF($L399&gt;2011,1,0)+IF($L399&gt;2014,1,0),"")</f>
        <v>3</v>
      </c>
      <c r="AF399" s="0" t="s">
        <v>747</v>
      </c>
      <c r="AG399" s="0" t="s">
        <v>88</v>
      </c>
      <c r="AH399" s="0" t="s">
        <v>89</v>
      </c>
      <c r="AI399" s="0" t="s">
        <v>90</v>
      </c>
      <c r="AJ399" s="0" t="s">
        <v>90</v>
      </c>
      <c r="AK399" s="0" t="str">
        <f aca="false">IF(AND($CF399&lt;&gt;"",IFERROR(INDEX(subsample_country_map!$B:$B,MATCH($CF399,subsample_country_map!$A:$A,0)),"")&lt;&gt;""),INDEX(subsample_country_map!$B:$B,MATCH($CF399,subsample_country_map!$A:$A,0)),INDEX(lookup!$AA:$AA,MATCH($A399,lookup!$A:$A,0)))</f>
        <v>99_NCE</v>
      </c>
      <c r="AL399" s="0" t="str">
        <f aca="false">IF(AND($CF399&lt;&gt;"",IFERROR(INDEX(subsample_country_map!$C:$C,MATCH($CF399,subsample_country_map!$A:$A,0)),"")&lt;&gt;""),INDEX(subsample_country_map!$C:$C,MATCH($CF399,subsample_country_map!$A:$A,0)),INDEX(lookup!$AB:$AB,MATCH($A399,lookup!$A:$A,0)))</f>
        <v>99_NCE</v>
      </c>
      <c r="AM399" s="0" t="str">
        <f aca="false">IF(AND($CF399&lt;&gt;"",IFERROR(INDEX(subsample_country_map!$D:$D,MATCH($CF399,subsample_country_map!$A:$A,0)),"")&lt;&gt;""),INDEX(subsample_country_map!$D:$D,MATCH($CF399,subsample_country_map!$A:$A,0)),INDEX(lookup!$AC:$AC,MATCH($A399,lookup!$A:$A,0)))</f>
        <v>99_NCE</v>
      </c>
      <c r="AN399" s="0" t="str">
        <f aca="false">IF(AND($CF399&lt;&gt;"",IFERROR(INDEX(subsample_country_map!$E:$E,MATCH($CF399,subsample_country_map!$A:$A,0)),"")&lt;&gt;""),INDEX(subsample_country_map!$E:$E,MATCH($CF399,subsample_country_map!$A:$A,0)),INDEX(lookup!$AD:$AD,MATCH($A399,lookup!$A:$A,0)))</f>
        <v>99_NCE</v>
      </c>
      <c r="AO399" s="0" t="str">
        <f aca="false">INDEX(lookup!$Y:$Y,MATCH($A399,lookup!$A:$A,0))</f>
        <v>1_not published</v>
      </c>
      <c r="AP399" s="0" t="str">
        <f aca="false">INDEX(lookup!$Z:$Z,MATCH($A399,lookup!$A:$A,0))</f>
        <v>99_NCE</v>
      </c>
      <c r="AQ399" s="0" t="str">
        <f aca="false">INDEX(lookup!$W:$W,MATCH($A399,lookup!$A:$A,0))</f>
        <v>1_fin/acc/econ</v>
      </c>
      <c r="AS399" s="0" t="s">
        <v>91</v>
      </c>
      <c r="AT399" s="0" t="s">
        <v>397</v>
      </c>
      <c r="AU399" s="0" t="s">
        <v>93</v>
      </c>
      <c r="AV399" s="0" t="s">
        <v>1533</v>
      </c>
      <c r="AW399" s="0" t="s">
        <v>1534</v>
      </c>
      <c r="BA399" s="0" t="n">
        <v>38379</v>
      </c>
      <c r="BB399" s="0" t="s">
        <v>347</v>
      </c>
      <c r="BC399" s="0" t="s">
        <v>122</v>
      </c>
      <c r="BD399" s="0" t="s">
        <v>33</v>
      </c>
      <c r="BE399" s="0" t="s">
        <v>1535</v>
      </c>
      <c r="BF399" s="0" t="s">
        <v>1536</v>
      </c>
      <c r="BI399" s="0" t="s">
        <v>124</v>
      </c>
      <c r="BJ399" s="0" t="s">
        <v>317</v>
      </c>
      <c r="BK399" s="0" t="s">
        <v>429</v>
      </c>
      <c r="BL399" s="0" t="s">
        <v>1537</v>
      </c>
      <c r="BM399" s="0" t="s">
        <v>1485</v>
      </c>
      <c r="BN399" s="0" t="s">
        <v>1486</v>
      </c>
      <c r="BO399" s="0" t="s">
        <v>105</v>
      </c>
      <c r="BP399" s="0" t="s">
        <v>1481</v>
      </c>
      <c r="BQ399" s="0" t="s">
        <v>127</v>
      </c>
      <c r="BT399" s="0" t="n">
        <v>0</v>
      </c>
      <c r="BU399" s="0" t="s">
        <v>1487</v>
      </c>
      <c r="BW399" s="0" t="n">
        <v>2016</v>
      </c>
      <c r="BX399" s="0" t="n">
        <v>2021</v>
      </c>
      <c r="BY399" s="0" t="s">
        <v>1488</v>
      </c>
      <c r="BZ399" s="0" t="n">
        <v>2018.5</v>
      </c>
      <c r="CA399" s="0" t="n">
        <v>1</v>
      </c>
      <c r="CB399" s="0" t="n">
        <v>1</v>
      </c>
      <c r="CC399" s="0" t="n">
        <v>1</v>
      </c>
      <c r="CD399" s="0" t="n">
        <v>-0.0115520315935252</v>
      </c>
      <c r="CE399" s="0" t="n">
        <v>1</v>
      </c>
    </row>
    <row r="400" customFormat="false" ht="15" hidden="false" customHeight="false" outlineLevel="0" collapsed="false">
      <c r="A400" s="0" t="s">
        <v>1481</v>
      </c>
      <c r="B400" s="0" t="n">
        <v>1705</v>
      </c>
      <c r="C400" s="0" t="n">
        <v>-0.0115515177502617</v>
      </c>
      <c r="D400" s="0" t="n">
        <v>38379</v>
      </c>
      <c r="E400" s="0" t="n">
        <f aca="false">IF(ISNUMBER($BA400),$BA400,IF(AND(ISNUMBER($D400),ISNUMBER($BW400),ISNUMBER($BX400)),$D400*($BX400-$BW400+1),""))</f>
        <v>38379</v>
      </c>
      <c r="H400" s="0" t="s">
        <v>118</v>
      </c>
      <c r="I400" s="0" t="s">
        <v>344</v>
      </c>
      <c r="J400" s="0" t="n">
        <f aca="false">IF($BW400&lt;&gt;"",$BW400,"")</f>
        <v>2016</v>
      </c>
      <c r="K400" s="0" t="n">
        <f aca="false">IF($BX400&lt;&gt;"",$BX400,"")</f>
        <v>2021</v>
      </c>
      <c r="L400" s="0" t="n">
        <f aca="false">IF(AND(ISNUMBER($BW400),ISNUMBER($BX400)),($BW400+$BX400)/2,"")</f>
        <v>2018.5</v>
      </c>
      <c r="M400" s="0" t="n">
        <f aca="false">IF($L400&lt;&gt;"",$L400,"")</f>
        <v>2018.5</v>
      </c>
      <c r="N400" s="0" t="n">
        <f aca="false">IF(AND(ISNUMBER($BW400),ISNUMBER($BX400)),MIN(1,MAX(0,($BX400-2016+1)/($BX400-$BW400+1))),"")</f>
        <v>1</v>
      </c>
      <c r="O400" s="0" t="n">
        <f aca="false">IF(AND(ISNUMBER($BW400),ISNUMBER($BX400)),MIN(1,MAX(0,($BX400-2017+1)/($BX400-$BW400+1))),"")</f>
        <v>0.833333333333333</v>
      </c>
      <c r="P400" s="0" t="n">
        <f aca="false">IF(AND(ISNUMBER($BW400),ISNUMBER($BX400)),MIN(1,MAX(0,($BX400-2018+1)/($BX400-$BW400+1))),"")</f>
        <v>0.666666666666667</v>
      </c>
      <c r="Q400" s="0" t="n">
        <f aca="false">IF(AND(ISNUMBER($BW400),ISNUMBER($BX400)),MIN(1,MAX(0,($BX400-2019+1)/($BX400-$BW400+1))),"")</f>
        <v>0.5</v>
      </c>
      <c r="R400" s="0" t="n">
        <f aca="false">IF(AND(ISNUMBER($BW400),ISNUMBER($BX400)),MIN(1,MAX(0,($BX400-2016+1)/($BX400-$BW400+1))),"")</f>
        <v>1</v>
      </c>
      <c r="S400" s="0" t="n">
        <f aca="false">IF($L400&lt;&gt;"",IF($L400&gt;=2015.5,1,0),"")</f>
        <v>1</v>
      </c>
      <c r="T400" s="0" t="n">
        <f aca="false">IF($L400&lt;&gt;"",IF($L400&gt;=2016,1,0),"")</f>
        <v>1</v>
      </c>
      <c r="U400" s="0" t="n">
        <f aca="false">IF(ISNUMBER($BX400),IF($BX400&gt;=2016,1,0),"")</f>
        <v>1</v>
      </c>
      <c r="V400" s="0" t="n">
        <f aca="false">IF(ISNUMBER($BW400),IF($BW400&gt;=2016,1,0),"")</f>
        <v>1</v>
      </c>
      <c r="W400" s="0" t="str">
        <f aca="false">IF(AND(ISNUMBER($BW400),ISNUMBER($BX400)),IF($BW400&gt;=2016,"post-only",IF($BX400&lt;2016,"pre-only","mixed")),"")</f>
        <v>post-only</v>
      </c>
      <c r="X400" s="0" t="n">
        <f aca="false">IF(AND(ISNUMBER($BW400),ISNUMBER($BX400)),MIN(1,MAX(0,($BX400-2017+1)/($BX400-$BW400+1))),"")</f>
        <v>0.833333333333333</v>
      </c>
      <c r="Y400" s="0" t="n">
        <f aca="false">IF(AND(ISNUMBER($BW400),ISNUMBER($BX400)),MIN(1,MAX(0,($BX400-2018+1)/($BX400-$BW400+1))),"")</f>
        <v>0.666666666666667</v>
      </c>
      <c r="Z400" s="0" t="n">
        <f aca="false">IF(AND(ISNUMBER($BW400),ISNUMBER($BX400)),MIN(1,MAX(0,($BX400-2019+1)/($BX400-$BW400+1))),"")</f>
        <v>0.5</v>
      </c>
      <c r="AA400" s="0" t="n">
        <f aca="false">IF(ISNUMBER($BX400),IF($BX400&gt;=2017,1,0),"")</f>
        <v>1</v>
      </c>
      <c r="AB400" s="0" t="n">
        <f aca="false">IF(ISNUMBER($BX400),IF($BX400&gt;=2018,1,0),"")</f>
        <v>1</v>
      </c>
      <c r="AC400" s="0" t="n">
        <f aca="false">IF(ISNUMBER($BX400),IF($BX400&gt;=2019,1,0),"")</f>
        <v>1</v>
      </c>
      <c r="AD400" s="0" t="n">
        <f aca="false">IF($L400&lt;&gt;"",IF($L400&gt;2013,1,0),"")</f>
        <v>1</v>
      </c>
      <c r="AE400" s="0" t="n">
        <f aca="false">IF($L400&lt;&gt;"",1+IF($L400&gt;2011,1,0)+IF($L400&gt;2014,1,0),"")</f>
        <v>3</v>
      </c>
      <c r="AF400" s="0" t="s">
        <v>747</v>
      </c>
      <c r="AG400" s="0" t="s">
        <v>88</v>
      </c>
      <c r="AH400" s="0" t="s">
        <v>89</v>
      </c>
      <c r="AI400" s="0" t="s">
        <v>90</v>
      </c>
      <c r="AJ400" s="0" t="s">
        <v>90</v>
      </c>
      <c r="AK400" s="0" t="str">
        <f aca="false">IF(AND($CF400&lt;&gt;"",IFERROR(INDEX(subsample_country_map!$B:$B,MATCH($CF400,subsample_country_map!$A:$A,0)),"")&lt;&gt;""),INDEX(subsample_country_map!$B:$B,MATCH($CF400,subsample_country_map!$A:$A,0)),INDEX(lookup!$AA:$AA,MATCH($A400,lookup!$A:$A,0)))</f>
        <v>99_NCE</v>
      </c>
      <c r="AL400" s="0" t="str">
        <f aca="false">IF(AND($CF400&lt;&gt;"",IFERROR(INDEX(subsample_country_map!$C:$C,MATCH($CF400,subsample_country_map!$A:$A,0)),"")&lt;&gt;""),INDEX(subsample_country_map!$C:$C,MATCH($CF400,subsample_country_map!$A:$A,0)),INDEX(lookup!$AB:$AB,MATCH($A400,lookup!$A:$A,0)))</f>
        <v>99_NCE</v>
      </c>
      <c r="AM400" s="0" t="str">
        <f aca="false">IF(AND($CF400&lt;&gt;"",IFERROR(INDEX(subsample_country_map!$D:$D,MATCH($CF400,subsample_country_map!$A:$A,0)),"")&lt;&gt;""),INDEX(subsample_country_map!$D:$D,MATCH($CF400,subsample_country_map!$A:$A,0)),INDEX(lookup!$AC:$AC,MATCH($A400,lookup!$A:$A,0)))</f>
        <v>99_NCE</v>
      </c>
      <c r="AN400" s="0" t="str">
        <f aca="false">IF(AND($CF400&lt;&gt;"",IFERROR(INDEX(subsample_country_map!$E:$E,MATCH($CF400,subsample_country_map!$A:$A,0)),"")&lt;&gt;""),INDEX(subsample_country_map!$E:$E,MATCH($CF400,subsample_country_map!$A:$A,0)),INDEX(lookup!$AD:$AD,MATCH($A400,lookup!$A:$A,0)))</f>
        <v>99_NCE</v>
      </c>
      <c r="AO400" s="0" t="str">
        <f aca="false">INDEX(lookup!$Y:$Y,MATCH($A400,lookup!$A:$A,0))</f>
        <v>1_not published</v>
      </c>
      <c r="AP400" s="0" t="str">
        <f aca="false">INDEX(lookup!$Z:$Z,MATCH($A400,lookup!$A:$A,0))</f>
        <v>99_NCE</v>
      </c>
      <c r="AQ400" s="0" t="str">
        <f aca="false">INDEX(lookup!$W:$W,MATCH($A400,lookup!$A:$A,0))</f>
        <v>1_fin/acc/econ</v>
      </c>
      <c r="AS400" s="0" t="s">
        <v>91</v>
      </c>
      <c r="AT400" s="0" t="s">
        <v>397</v>
      </c>
      <c r="AU400" s="0" t="s">
        <v>93</v>
      </c>
      <c r="AV400" s="0" t="s">
        <v>1533</v>
      </c>
      <c r="AW400" s="0" t="s">
        <v>1534</v>
      </c>
      <c r="BA400" s="0" t="n">
        <v>38379</v>
      </c>
      <c r="BB400" s="0" t="s">
        <v>347</v>
      </c>
      <c r="BC400" s="0" t="s">
        <v>122</v>
      </c>
      <c r="BD400" s="0" t="s">
        <v>33</v>
      </c>
      <c r="BE400" s="0" t="s">
        <v>1535</v>
      </c>
      <c r="BF400" s="0" t="s">
        <v>1536</v>
      </c>
      <c r="BI400" s="0" t="s">
        <v>124</v>
      </c>
      <c r="BJ400" s="0" t="s">
        <v>327</v>
      </c>
      <c r="BK400" s="0" t="s">
        <v>429</v>
      </c>
      <c r="BL400" s="0" t="s">
        <v>1537</v>
      </c>
      <c r="BM400" s="0" t="s">
        <v>1485</v>
      </c>
      <c r="BN400" s="0" t="s">
        <v>1486</v>
      </c>
      <c r="BO400" s="0" t="s">
        <v>105</v>
      </c>
      <c r="BP400" s="0" t="s">
        <v>1481</v>
      </c>
      <c r="BQ400" s="0" t="s">
        <v>127</v>
      </c>
      <c r="BT400" s="0" t="n">
        <v>0</v>
      </c>
      <c r="BU400" s="0" t="s">
        <v>1487</v>
      </c>
      <c r="BW400" s="0" t="n">
        <v>2016</v>
      </c>
      <c r="BX400" s="0" t="n">
        <v>2021</v>
      </c>
      <c r="BY400" s="0" t="s">
        <v>1488</v>
      </c>
      <c r="BZ400" s="0" t="n">
        <v>2018.5</v>
      </c>
      <c r="CA400" s="0" t="n">
        <v>1</v>
      </c>
      <c r="CB400" s="0" t="n">
        <v>1</v>
      </c>
      <c r="CC400" s="0" t="n">
        <v>1</v>
      </c>
      <c r="CD400" s="0" t="n">
        <v>-0.0115520315935252</v>
      </c>
      <c r="CE400" s="0" t="n">
        <v>1</v>
      </c>
    </row>
    <row r="401" customFormat="false" ht="15" hidden="false" customHeight="false" outlineLevel="0" collapsed="false">
      <c r="A401" s="0" t="s">
        <v>1481</v>
      </c>
      <c r="B401" s="0" t="n">
        <v>1706</v>
      </c>
      <c r="C401" s="0" t="n">
        <v>-0.0135162363180569</v>
      </c>
      <c r="D401" s="0" t="n">
        <v>38379</v>
      </c>
      <c r="E401" s="0" t="n">
        <f aca="false">IF(ISNUMBER($BA401),$BA401,IF(AND(ISNUMBER($D401),ISNUMBER($BW401),ISNUMBER($BX401)),$D401*($BX401-$BW401+1),""))</f>
        <v>38379</v>
      </c>
      <c r="H401" s="0" t="s">
        <v>118</v>
      </c>
      <c r="I401" s="0" t="s">
        <v>344</v>
      </c>
      <c r="J401" s="0" t="n">
        <f aca="false">IF($BW401&lt;&gt;"",$BW401,"")</f>
        <v>2016</v>
      </c>
      <c r="K401" s="0" t="n">
        <f aca="false">IF($BX401&lt;&gt;"",$BX401,"")</f>
        <v>2021</v>
      </c>
      <c r="L401" s="0" t="n">
        <f aca="false">IF(AND(ISNUMBER($BW401),ISNUMBER($BX401)),($BW401+$BX401)/2,"")</f>
        <v>2018.5</v>
      </c>
      <c r="M401" s="0" t="n">
        <f aca="false">IF($L401&lt;&gt;"",$L401,"")</f>
        <v>2018.5</v>
      </c>
      <c r="N401" s="0" t="n">
        <f aca="false">IF(AND(ISNUMBER($BW401),ISNUMBER($BX401)),MIN(1,MAX(0,($BX401-2016+1)/($BX401-$BW401+1))),"")</f>
        <v>1</v>
      </c>
      <c r="O401" s="0" t="n">
        <f aca="false">IF(AND(ISNUMBER($BW401),ISNUMBER($BX401)),MIN(1,MAX(0,($BX401-2017+1)/($BX401-$BW401+1))),"")</f>
        <v>0.833333333333333</v>
      </c>
      <c r="P401" s="0" t="n">
        <f aca="false">IF(AND(ISNUMBER($BW401),ISNUMBER($BX401)),MIN(1,MAX(0,($BX401-2018+1)/($BX401-$BW401+1))),"")</f>
        <v>0.666666666666667</v>
      </c>
      <c r="Q401" s="0" t="n">
        <f aca="false">IF(AND(ISNUMBER($BW401),ISNUMBER($BX401)),MIN(1,MAX(0,($BX401-2019+1)/($BX401-$BW401+1))),"")</f>
        <v>0.5</v>
      </c>
      <c r="R401" s="0" t="n">
        <f aca="false">IF(AND(ISNUMBER($BW401),ISNUMBER($BX401)),MIN(1,MAX(0,($BX401-2016+1)/($BX401-$BW401+1))),"")</f>
        <v>1</v>
      </c>
      <c r="S401" s="0" t="n">
        <f aca="false">IF($L401&lt;&gt;"",IF($L401&gt;=2015.5,1,0),"")</f>
        <v>1</v>
      </c>
      <c r="T401" s="0" t="n">
        <f aca="false">IF($L401&lt;&gt;"",IF($L401&gt;=2016,1,0),"")</f>
        <v>1</v>
      </c>
      <c r="U401" s="0" t="n">
        <f aca="false">IF(ISNUMBER($BX401),IF($BX401&gt;=2016,1,0),"")</f>
        <v>1</v>
      </c>
      <c r="V401" s="0" t="n">
        <f aca="false">IF(ISNUMBER($BW401),IF($BW401&gt;=2016,1,0),"")</f>
        <v>1</v>
      </c>
      <c r="W401" s="0" t="str">
        <f aca="false">IF(AND(ISNUMBER($BW401),ISNUMBER($BX401)),IF($BW401&gt;=2016,"post-only",IF($BX401&lt;2016,"pre-only","mixed")),"")</f>
        <v>post-only</v>
      </c>
      <c r="X401" s="0" t="n">
        <f aca="false">IF(AND(ISNUMBER($BW401),ISNUMBER($BX401)),MIN(1,MAX(0,($BX401-2017+1)/($BX401-$BW401+1))),"")</f>
        <v>0.833333333333333</v>
      </c>
      <c r="Y401" s="0" t="n">
        <f aca="false">IF(AND(ISNUMBER($BW401),ISNUMBER($BX401)),MIN(1,MAX(0,($BX401-2018+1)/($BX401-$BW401+1))),"")</f>
        <v>0.666666666666667</v>
      </c>
      <c r="Z401" s="0" t="n">
        <f aca="false">IF(AND(ISNUMBER($BW401),ISNUMBER($BX401)),MIN(1,MAX(0,($BX401-2019+1)/($BX401-$BW401+1))),"")</f>
        <v>0.5</v>
      </c>
      <c r="AA401" s="0" t="n">
        <f aca="false">IF(ISNUMBER($BX401),IF($BX401&gt;=2017,1,0),"")</f>
        <v>1</v>
      </c>
      <c r="AB401" s="0" t="n">
        <f aca="false">IF(ISNUMBER($BX401),IF($BX401&gt;=2018,1,0),"")</f>
        <v>1</v>
      </c>
      <c r="AC401" s="0" t="n">
        <f aca="false">IF(ISNUMBER($BX401),IF($BX401&gt;=2019,1,0),"")</f>
        <v>1</v>
      </c>
      <c r="AD401" s="0" t="n">
        <f aca="false">IF($L401&lt;&gt;"",IF($L401&gt;2013,1,0),"")</f>
        <v>1</v>
      </c>
      <c r="AE401" s="0" t="n">
        <f aca="false">IF($L401&lt;&gt;"",1+IF($L401&gt;2011,1,0)+IF($L401&gt;2014,1,0),"")</f>
        <v>3</v>
      </c>
      <c r="AF401" s="0" t="s">
        <v>747</v>
      </c>
      <c r="AG401" s="0" t="s">
        <v>88</v>
      </c>
      <c r="AH401" s="0" t="s">
        <v>89</v>
      </c>
      <c r="AI401" s="0" t="s">
        <v>90</v>
      </c>
      <c r="AJ401" s="0" t="s">
        <v>90</v>
      </c>
      <c r="AK401" s="0" t="str">
        <f aca="false">IF(AND($CF401&lt;&gt;"",IFERROR(INDEX(subsample_country_map!$B:$B,MATCH($CF401,subsample_country_map!$A:$A,0)),"")&lt;&gt;""),INDEX(subsample_country_map!$B:$B,MATCH($CF401,subsample_country_map!$A:$A,0)),INDEX(lookup!$AA:$AA,MATCH($A401,lookup!$A:$A,0)))</f>
        <v>99_NCE</v>
      </c>
      <c r="AL401" s="0" t="str">
        <f aca="false">IF(AND($CF401&lt;&gt;"",IFERROR(INDEX(subsample_country_map!$C:$C,MATCH($CF401,subsample_country_map!$A:$A,0)),"")&lt;&gt;""),INDEX(subsample_country_map!$C:$C,MATCH($CF401,subsample_country_map!$A:$A,0)),INDEX(lookup!$AB:$AB,MATCH($A401,lookup!$A:$A,0)))</f>
        <v>99_NCE</v>
      </c>
      <c r="AM401" s="0" t="str">
        <f aca="false">IF(AND($CF401&lt;&gt;"",IFERROR(INDEX(subsample_country_map!$D:$D,MATCH($CF401,subsample_country_map!$A:$A,0)),"")&lt;&gt;""),INDEX(subsample_country_map!$D:$D,MATCH($CF401,subsample_country_map!$A:$A,0)),INDEX(lookup!$AC:$AC,MATCH($A401,lookup!$A:$A,0)))</f>
        <v>99_NCE</v>
      </c>
      <c r="AN401" s="0" t="str">
        <f aca="false">IF(AND($CF401&lt;&gt;"",IFERROR(INDEX(subsample_country_map!$E:$E,MATCH($CF401,subsample_country_map!$A:$A,0)),"")&lt;&gt;""),INDEX(subsample_country_map!$E:$E,MATCH($CF401,subsample_country_map!$A:$A,0)),INDEX(lookup!$AD:$AD,MATCH($A401,lookup!$A:$A,0)))</f>
        <v>99_NCE</v>
      </c>
      <c r="AO401" s="0" t="str">
        <f aca="false">INDEX(lookup!$Y:$Y,MATCH($A401,lookup!$A:$A,0))</f>
        <v>1_not published</v>
      </c>
      <c r="AP401" s="0" t="str">
        <f aca="false">INDEX(lookup!$Z:$Z,MATCH($A401,lookup!$A:$A,0))</f>
        <v>99_NCE</v>
      </c>
      <c r="AQ401" s="0" t="str">
        <f aca="false">INDEX(lookup!$W:$W,MATCH($A401,lookup!$A:$A,0))</f>
        <v>1_fin/acc/econ</v>
      </c>
      <c r="AS401" s="0" t="s">
        <v>91</v>
      </c>
      <c r="AT401" s="0" t="s">
        <v>397</v>
      </c>
      <c r="AU401" s="0" t="s">
        <v>93</v>
      </c>
      <c r="AV401" s="0" t="s">
        <v>1538</v>
      </c>
      <c r="AW401" s="0" t="s">
        <v>1539</v>
      </c>
      <c r="BA401" s="0" t="n">
        <v>38379</v>
      </c>
      <c r="BB401" s="0" t="s">
        <v>347</v>
      </c>
      <c r="BC401" s="0" t="s">
        <v>122</v>
      </c>
      <c r="BD401" s="0" t="s">
        <v>33</v>
      </c>
      <c r="BE401" s="0" t="s">
        <v>1535</v>
      </c>
      <c r="BF401" s="0" t="s">
        <v>1536</v>
      </c>
      <c r="BI401" s="0" t="s">
        <v>124</v>
      </c>
      <c r="BJ401" s="0" t="s">
        <v>331</v>
      </c>
      <c r="BK401" s="0" t="s">
        <v>429</v>
      </c>
      <c r="BL401" s="0" t="s">
        <v>1540</v>
      </c>
      <c r="BM401" s="0" t="s">
        <v>1485</v>
      </c>
      <c r="BN401" s="0" t="s">
        <v>1486</v>
      </c>
      <c r="BO401" s="0" t="s">
        <v>105</v>
      </c>
      <c r="BP401" s="0" t="s">
        <v>1481</v>
      </c>
      <c r="BQ401" s="0" t="s">
        <v>127</v>
      </c>
      <c r="BT401" s="0" t="n">
        <v>0</v>
      </c>
      <c r="BU401" s="0" t="s">
        <v>1487</v>
      </c>
      <c r="BW401" s="0" t="n">
        <v>2016</v>
      </c>
      <c r="BX401" s="0" t="n">
        <v>2021</v>
      </c>
      <c r="BY401" s="0" t="s">
        <v>1488</v>
      </c>
      <c r="BZ401" s="0" t="n">
        <v>2018.5</v>
      </c>
      <c r="CA401" s="0" t="n">
        <v>1</v>
      </c>
      <c r="CB401" s="0" t="n">
        <v>1</v>
      </c>
      <c r="CC401" s="0" t="n">
        <v>1</v>
      </c>
      <c r="CD401" s="0" t="n">
        <v>-0.0135170594959192</v>
      </c>
      <c r="CE401" s="0" t="n">
        <v>1</v>
      </c>
    </row>
    <row r="402" customFormat="false" ht="15" hidden="false" customHeight="false" outlineLevel="0" collapsed="false">
      <c r="A402" s="0" t="s">
        <v>1481</v>
      </c>
      <c r="B402" s="0" t="n">
        <v>1707</v>
      </c>
      <c r="C402" s="0" t="n">
        <v>-0.0135162363180569</v>
      </c>
      <c r="D402" s="0" t="n">
        <v>38379</v>
      </c>
      <c r="E402" s="0" t="n">
        <f aca="false">IF(ISNUMBER($BA402),$BA402,IF(AND(ISNUMBER($D402),ISNUMBER($BW402),ISNUMBER($BX402)),$D402*($BX402-$BW402+1),""))</f>
        <v>38379</v>
      </c>
      <c r="H402" s="0" t="s">
        <v>118</v>
      </c>
      <c r="I402" s="0" t="s">
        <v>344</v>
      </c>
      <c r="J402" s="0" t="n">
        <f aca="false">IF($BW402&lt;&gt;"",$BW402,"")</f>
        <v>2016</v>
      </c>
      <c r="K402" s="0" t="n">
        <f aca="false">IF($BX402&lt;&gt;"",$BX402,"")</f>
        <v>2021</v>
      </c>
      <c r="L402" s="0" t="n">
        <f aca="false">IF(AND(ISNUMBER($BW402),ISNUMBER($BX402)),($BW402+$BX402)/2,"")</f>
        <v>2018.5</v>
      </c>
      <c r="M402" s="0" t="n">
        <f aca="false">IF($L402&lt;&gt;"",$L402,"")</f>
        <v>2018.5</v>
      </c>
      <c r="N402" s="0" t="n">
        <f aca="false">IF(AND(ISNUMBER($BW402),ISNUMBER($BX402)),MIN(1,MAX(0,($BX402-2016+1)/($BX402-$BW402+1))),"")</f>
        <v>1</v>
      </c>
      <c r="O402" s="0" t="n">
        <f aca="false">IF(AND(ISNUMBER($BW402),ISNUMBER($BX402)),MIN(1,MAX(0,($BX402-2017+1)/($BX402-$BW402+1))),"")</f>
        <v>0.833333333333333</v>
      </c>
      <c r="P402" s="0" t="n">
        <f aca="false">IF(AND(ISNUMBER($BW402),ISNUMBER($BX402)),MIN(1,MAX(0,($BX402-2018+1)/($BX402-$BW402+1))),"")</f>
        <v>0.666666666666667</v>
      </c>
      <c r="Q402" s="0" t="n">
        <f aca="false">IF(AND(ISNUMBER($BW402),ISNUMBER($BX402)),MIN(1,MAX(0,($BX402-2019+1)/($BX402-$BW402+1))),"")</f>
        <v>0.5</v>
      </c>
      <c r="R402" s="0" t="n">
        <f aca="false">IF(AND(ISNUMBER($BW402),ISNUMBER($BX402)),MIN(1,MAX(0,($BX402-2016+1)/($BX402-$BW402+1))),"")</f>
        <v>1</v>
      </c>
      <c r="S402" s="0" t="n">
        <f aca="false">IF($L402&lt;&gt;"",IF($L402&gt;=2015.5,1,0),"")</f>
        <v>1</v>
      </c>
      <c r="T402" s="0" t="n">
        <f aca="false">IF($L402&lt;&gt;"",IF($L402&gt;=2016,1,0),"")</f>
        <v>1</v>
      </c>
      <c r="U402" s="0" t="n">
        <f aca="false">IF(ISNUMBER($BX402),IF($BX402&gt;=2016,1,0),"")</f>
        <v>1</v>
      </c>
      <c r="V402" s="0" t="n">
        <f aca="false">IF(ISNUMBER($BW402),IF($BW402&gt;=2016,1,0),"")</f>
        <v>1</v>
      </c>
      <c r="W402" s="0" t="str">
        <f aca="false">IF(AND(ISNUMBER($BW402),ISNUMBER($BX402)),IF($BW402&gt;=2016,"post-only",IF($BX402&lt;2016,"pre-only","mixed")),"")</f>
        <v>post-only</v>
      </c>
      <c r="X402" s="0" t="n">
        <f aca="false">IF(AND(ISNUMBER($BW402),ISNUMBER($BX402)),MIN(1,MAX(0,($BX402-2017+1)/($BX402-$BW402+1))),"")</f>
        <v>0.833333333333333</v>
      </c>
      <c r="Y402" s="0" t="n">
        <f aca="false">IF(AND(ISNUMBER($BW402),ISNUMBER($BX402)),MIN(1,MAX(0,($BX402-2018+1)/($BX402-$BW402+1))),"")</f>
        <v>0.666666666666667</v>
      </c>
      <c r="Z402" s="0" t="n">
        <f aca="false">IF(AND(ISNUMBER($BW402),ISNUMBER($BX402)),MIN(1,MAX(0,($BX402-2019+1)/($BX402-$BW402+1))),"")</f>
        <v>0.5</v>
      </c>
      <c r="AA402" s="0" t="n">
        <f aca="false">IF(ISNUMBER($BX402),IF($BX402&gt;=2017,1,0),"")</f>
        <v>1</v>
      </c>
      <c r="AB402" s="0" t="n">
        <f aca="false">IF(ISNUMBER($BX402),IF($BX402&gt;=2018,1,0),"")</f>
        <v>1</v>
      </c>
      <c r="AC402" s="0" t="n">
        <f aca="false">IF(ISNUMBER($BX402),IF($BX402&gt;=2019,1,0),"")</f>
        <v>1</v>
      </c>
      <c r="AD402" s="0" t="n">
        <f aca="false">IF($L402&lt;&gt;"",IF($L402&gt;2013,1,0),"")</f>
        <v>1</v>
      </c>
      <c r="AE402" s="0" t="n">
        <f aca="false">IF($L402&lt;&gt;"",1+IF($L402&gt;2011,1,0)+IF($L402&gt;2014,1,0),"")</f>
        <v>3</v>
      </c>
      <c r="AF402" s="0" t="s">
        <v>747</v>
      </c>
      <c r="AG402" s="0" t="s">
        <v>88</v>
      </c>
      <c r="AH402" s="0" t="s">
        <v>89</v>
      </c>
      <c r="AI402" s="0" t="s">
        <v>90</v>
      </c>
      <c r="AJ402" s="0" t="s">
        <v>90</v>
      </c>
      <c r="AK402" s="0" t="str">
        <f aca="false">IF(AND($CF402&lt;&gt;"",IFERROR(INDEX(subsample_country_map!$B:$B,MATCH($CF402,subsample_country_map!$A:$A,0)),"")&lt;&gt;""),INDEX(subsample_country_map!$B:$B,MATCH($CF402,subsample_country_map!$A:$A,0)),INDEX(lookup!$AA:$AA,MATCH($A402,lookup!$A:$A,0)))</f>
        <v>99_NCE</v>
      </c>
      <c r="AL402" s="0" t="str">
        <f aca="false">IF(AND($CF402&lt;&gt;"",IFERROR(INDEX(subsample_country_map!$C:$C,MATCH($CF402,subsample_country_map!$A:$A,0)),"")&lt;&gt;""),INDEX(subsample_country_map!$C:$C,MATCH($CF402,subsample_country_map!$A:$A,0)),INDEX(lookup!$AB:$AB,MATCH($A402,lookup!$A:$A,0)))</f>
        <v>99_NCE</v>
      </c>
      <c r="AM402" s="0" t="str">
        <f aca="false">IF(AND($CF402&lt;&gt;"",IFERROR(INDEX(subsample_country_map!$D:$D,MATCH($CF402,subsample_country_map!$A:$A,0)),"")&lt;&gt;""),INDEX(subsample_country_map!$D:$D,MATCH($CF402,subsample_country_map!$A:$A,0)),INDEX(lookup!$AC:$AC,MATCH($A402,lookup!$A:$A,0)))</f>
        <v>99_NCE</v>
      </c>
      <c r="AN402" s="0" t="str">
        <f aca="false">IF(AND($CF402&lt;&gt;"",IFERROR(INDEX(subsample_country_map!$E:$E,MATCH($CF402,subsample_country_map!$A:$A,0)),"")&lt;&gt;""),INDEX(subsample_country_map!$E:$E,MATCH($CF402,subsample_country_map!$A:$A,0)),INDEX(lookup!$AD:$AD,MATCH($A402,lookup!$A:$A,0)))</f>
        <v>99_NCE</v>
      </c>
      <c r="AO402" s="0" t="str">
        <f aca="false">INDEX(lookup!$Y:$Y,MATCH($A402,lookup!$A:$A,0))</f>
        <v>1_not published</v>
      </c>
      <c r="AP402" s="0" t="str">
        <f aca="false">INDEX(lookup!$Z:$Z,MATCH($A402,lookup!$A:$A,0))</f>
        <v>99_NCE</v>
      </c>
      <c r="AQ402" s="0" t="str">
        <f aca="false">INDEX(lookup!$W:$W,MATCH($A402,lookup!$A:$A,0))</f>
        <v>1_fin/acc/econ</v>
      </c>
      <c r="AS402" s="0" t="s">
        <v>91</v>
      </c>
      <c r="AT402" s="0" t="s">
        <v>397</v>
      </c>
      <c r="AU402" s="0" t="s">
        <v>93</v>
      </c>
      <c r="AV402" s="0" t="s">
        <v>1538</v>
      </c>
      <c r="AW402" s="0" t="s">
        <v>1539</v>
      </c>
      <c r="BA402" s="0" t="n">
        <v>38379</v>
      </c>
      <c r="BB402" s="0" t="s">
        <v>347</v>
      </c>
      <c r="BC402" s="0" t="s">
        <v>122</v>
      </c>
      <c r="BD402" s="0" t="s">
        <v>33</v>
      </c>
      <c r="BE402" s="0" t="s">
        <v>1535</v>
      </c>
      <c r="BF402" s="0" t="s">
        <v>1536</v>
      </c>
      <c r="BI402" s="0" t="s">
        <v>124</v>
      </c>
      <c r="BJ402" s="0" t="s">
        <v>798</v>
      </c>
      <c r="BK402" s="0" t="s">
        <v>429</v>
      </c>
      <c r="BL402" s="0" t="s">
        <v>1540</v>
      </c>
      <c r="BM402" s="0" t="s">
        <v>1485</v>
      </c>
      <c r="BN402" s="0" t="s">
        <v>1486</v>
      </c>
      <c r="BO402" s="0" t="s">
        <v>105</v>
      </c>
      <c r="BP402" s="0" t="s">
        <v>1481</v>
      </c>
      <c r="BQ402" s="0" t="s">
        <v>127</v>
      </c>
      <c r="BT402" s="0" t="n">
        <v>0</v>
      </c>
      <c r="BU402" s="0" t="s">
        <v>1487</v>
      </c>
      <c r="BW402" s="0" t="n">
        <v>2016</v>
      </c>
      <c r="BX402" s="0" t="n">
        <v>2021</v>
      </c>
      <c r="BY402" s="0" t="s">
        <v>1488</v>
      </c>
      <c r="BZ402" s="0" t="n">
        <v>2018.5</v>
      </c>
      <c r="CA402" s="0" t="n">
        <v>1</v>
      </c>
      <c r="CB402" s="0" t="n">
        <v>1</v>
      </c>
      <c r="CC402" s="0" t="n">
        <v>1</v>
      </c>
      <c r="CD402" s="0" t="n">
        <v>-0.0135170594959192</v>
      </c>
      <c r="CE402" s="0" t="n">
        <v>1</v>
      </c>
    </row>
    <row r="403" customFormat="false" ht="15" hidden="false" customHeight="false" outlineLevel="0" collapsed="false">
      <c r="A403" s="0" t="s">
        <v>1481</v>
      </c>
      <c r="B403" s="0" t="n">
        <v>1708</v>
      </c>
      <c r="C403" s="0" t="n">
        <v>-0.0187530254383244</v>
      </c>
      <c r="D403" s="0" t="n">
        <v>18516</v>
      </c>
      <c r="E403" s="0" t="n">
        <f aca="false">IF(ISNUMBER($BA403),$BA403,IF(AND(ISNUMBER($D403),ISNUMBER($BW403),ISNUMBER($BX403)),$D403*($BX403-$BW403+1),""))</f>
        <v>18516</v>
      </c>
      <c r="H403" s="0" t="s">
        <v>118</v>
      </c>
      <c r="I403" s="0" t="s">
        <v>344</v>
      </c>
      <c r="J403" s="0" t="n">
        <f aca="false">IF($BW403&lt;&gt;"",$BW403,"")</f>
        <v>2016</v>
      </c>
      <c r="K403" s="0" t="n">
        <f aca="false">IF($BX403&lt;&gt;"",$BX403,"")</f>
        <v>2021</v>
      </c>
      <c r="L403" s="0" t="n">
        <f aca="false">IF(AND(ISNUMBER($BW403),ISNUMBER($BX403)),($BW403+$BX403)/2,"")</f>
        <v>2018.5</v>
      </c>
      <c r="M403" s="0" t="n">
        <f aca="false">IF($L403&lt;&gt;"",$L403,"")</f>
        <v>2018.5</v>
      </c>
      <c r="N403" s="0" t="n">
        <f aca="false">IF(AND(ISNUMBER($BW403),ISNUMBER($BX403)),MIN(1,MAX(0,($BX403-2016+1)/($BX403-$BW403+1))),"")</f>
        <v>1</v>
      </c>
      <c r="O403" s="0" t="n">
        <f aca="false">IF(AND(ISNUMBER($BW403),ISNUMBER($BX403)),MIN(1,MAX(0,($BX403-2017+1)/($BX403-$BW403+1))),"")</f>
        <v>0.833333333333333</v>
      </c>
      <c r="P403" s="0" t="n">
        <f aca="false">IF(AND(ISNUMBER($BW403),ISNUMBER($BX403)),MIN(1,MAX(0,($BX403-2018+1)/($BX403-$BW403+1))),"")</f>
        <v>0.666666666666667</v>
      </c>
      <c r="Q403" s="0" t="n">
        <f aca="false">IF(AND(ISNUMBER($BW403),ISNUMBER($BX403)),MIN(1,MAX(0,($BX403-2019+1)/($BX403-$BW403+1))),"")</f>
        <v>0.5</v>
      </c>
      <c r="R403" s="0" t="n">
        <f aca="false">IF(AND(ISNUMBER($BW403),ISNUMBER($BX403)),MIN(1,MAX(0,($BX403-2016+1)/($BX403-$BW403+1))),"")</f>
        <v>1</v>
      </c>
      <c r="S403" s="0" t="n">
        <f aca="false">IF($L403&lt;&gt;"",IF($L403&gt;=2015.5,1,0),"")</f>
        <v>1</v>
      </c>
      <c r="T403" s="0" t="n">
        <f aca="false">IF($L403&lt;&gt;"",IF($L403&gt;=2016,1,0),"")</f>
        <v>1</v>
      </c>
      <c r="U403" s="0" t="n">
        <f aca="false">IF(ISNUMBER($BX403),IF($BX403&gt;=2016,1,0),"")</f>
        <v>1</v>
      </c>
      <c r="V403" s="0" t="n">
        <f aca="false">IF(ISNUMBER($BW403),IF($BW403&gt;=2016,1,0),"")</f>
        <v>1</v>
      </c>
      <c r="W403" s="0" t="str">
        <f aca="false">IF(AND(ISNUMBER($BW403),ISNUMBER($BX403)),IF($BW403&gt;=2016,"post-only",IF($BX403&lt;2016,"pre-only","mixed")),"")</f>
        <v>post-only</v>
      </c>
      <c r="X403" s="0" t="n">
        <f aca="false">IF(AND(ISNUMBER($BW403),ISNUMBER($BX403)),MIN(1,MAX(0,($BX403-2017+1)/($BX403-$BW403+1))),"")</f>
        <v>0.833333333333333</v>
      </c>
      <c r="Y403" s="0" t="n">
        <f aca="false">IF(AND(ISNUMBER($BW403),ISNUMBER($BX403)),MIN(1,MAX(0,($BX403-2018+1)/($BX403-$BW403+1))),"")</f>
        <v>0.666666666666667</v>
      </c>
      <c r="Z403" s="0" t="n">
        <f aca="false">IF(AND(ISNUMBER($BW403),ISNUMBER($BX403)),MIN(1,MAX(0,($BX403-2019+1)/($BX403-$BW403+1))),"")</f>
        <v>0.5</v>
      </c>
      <c r="AA403" s="0" t="n">
        <f aca="false">IF(ISNUMBER($BX403),IF($BX403&gt;=2017,1,0),"")</f>
        <v>1</v>
      </c>
      <c r="AB403" s="0" t="n">
        <f aca="false">IF(ISNUMBER($BX403),IF($BX403&gt;=2018,1,0),"")</f>
        <v>1</v>
      </c>
      <c r="AC403" s="0" t="n">
        <f aca="false">IF(ISNUMBER($BX403),IF($BX403&gt;=2019,1,0),"")</f>
        <v>1</v>
      </c>
      <c r="AD403" s="0" t="n">
        <f aca="false">IF($L403&lt;&gt;"",IF($L403&gt;2013,1,0),"")</f>
        <v>1</v>
      </c>
      <c r="AE403" s="0" t="n">
        <f aca="false">IF($L403&lt;&gt;"",1+IF($L403&gt;2011,1,0)+IF($L403&gt;2014,1,0),"")</f>
        <v>3</v>
      </c>
      <c r="AF403" s="0" t="s">
        <v>747</v>
      </c>
      <c r="AG403" s="0" t="s">
        <v>88</v>
      </c>
      <c r="AH403" s="0" t="s">
        <v>89</v>
      </c>
      <c r="AI403" s="0" t="s">
        <v>90</v>
      </c>
      <c r="AJ403" s="0" t="s">
        <v>90</v>
      </c>
      <c r="AK403" s="0" t="str">
        <f aca="false">IF(AND($CF403&lt;&gt;"",IFERROR(INDEX(subsample_country_map!$B:$B,MATCH($CF403,subsample_country_map!$A:$A,0)),"")&lt;&gt;""),INDEX(subsample_country_map!$B:$B,MATCH($CF403,subsample_country_map!$A:$A,0)),INDEX(lookup!$AA:$AA,MATCH($A403,lookup!$A:$A,0)))</f>
        <v>99_NCE</v>
      </c>
      <c r="AL403" s="0" t="str">
        <f aca="false">IF(AND($CF403&lt;&gt;"",IFERROR(INDEX(subsample_country_map!$C:$C,MATCH($CF403,subsample_country_map!$A:$A,0)),"")&lt;&gt;""),INDEX(subsample_country_map!$C:$C,MATCH($CF403,subsample_country_map!$A:$A,0)),INDEX(lookup!$AB:$AB,MATCH($A403,lookup!$A:$A,0)))</f>
        <v>99_NCE</v>
      </c>
      <c r="AM403" s="0" t="str">
        <f aca="false">IF(AND($CF403&lt;&gt;"",IFERROR(INDEX(subsample_country_map!$D:$D,MATCH($CF403,subsample_country_map!$A:$A,0)),"")&lt;&gt;""),INDEX(subsample_country_map!$D:$D,MATCH($CF403,subsample_country_map!$A:$A,0)),INDEX(lookup!$AC:$AC,MATCH($A403,lookup!$A:$A,0)))</f>
        <v>99_NCE</v>
      </c>
      <c r="AN403" s="0" t="str">
        <f aca="false">IF(AND($CF403&lt;&gt;"",IFERROR(INDEX(subsample_country_map!$E:$E,MATCH($CF403,subsample_country_map!$A:$A,0)),"")&lt;&gt;""),INDEX(subsample_country_map!$E:$E,MATCH($CF403,subsample_country_map!$A:$A,0)),INDEX(lookup!$AD:$AD,MATCH($A403,lookup!$A:$A,0)))</f>
        <v>99_NCE</v>
      </c>
      <c r="AO403" s="0" t="str">
        <f aca="false">INDEX(lookup!$Y:$Y,MATCH($A403,lookup!$A:$A,0))</f>
        <v>1_not published</v>
      </c>
      <c r="AP403" s="0" t="str">
        <f aca="false">INDEX(lookup!$Z:$Z,MATCH($A403,lookup!$A:$A,0))</f>
        <v>99_NCE</v>
      </c>
      <c r="AQ403" s="0" t="str">
        <f aca="false">INDEX(lookup!$W:$W,MATCH($A403,lookup!$A:$A,0))</f>
        <v>1_fin/acc/econ</v>
      </c>
      <c r="AS403" s="0" t="s">
        <v>91</v>
      </c>
      <c r="AT403" s="0" t="s">
        <v>397</v>
      </c>
      <c r="AU403" s="0" t="s">
        <v>93</v>
      </c>
      <c r="AV403" s="0" t="s">
        <v>1541</v>
      </c>
      <c r="AW403" s="0" t="s">
        <v>1542</v>
      </c>
      <c r="BA403" s="0" t="n">
        <v>18516</v>
      </c>
      <c r="BB403" s="0" t="s">
        <v>347</v>
      </c>
      <c r="BC403" s="0" t="s">
        <v>122</v>
      </c>
      <c r="BD403" s="0" t="s">
        <v>33</v>
      </c>
      <c r="BE403" s="0" t="s">
        <v>1543</v>
      </c>
      <c r="BF403" s="0" t="s">
        <v>1544</v>
      </c>
      <c r="BI403" s="0" t="s">
        <v>143</v>
      </c>
      <c r="BJ403" s="0" t="s">
        <v>1545</v>
      </c>
      <c r="BK403" s="0" t="s">
        <v>1546</v>
      </c>
      <c r="BL403" s="0" t="s">
        <v>1547</v>
      </c>
      <c r="BM403" s="0" t="s">
        <v>1485</v>
      </c>
      <c r="BN403" s="0" t="s">
        <v>1486</v>
      </c>
      <c r="BO403" s="0" t="s">
        <v>105</v>
      </c>
      <c r="BP403" s="0" t="s">
        <v>1481</v>
      </c>
      <c r="BQ403" s="0" t="s">
        <v>127</v>
      </c>
      <c r="BT403" s="0" t="n">
        <v>0</v>
      </c>
      <c r="BU403" s="0" t="s">
        <v>1487</v>
      </c>
      <c r="BW403" s="0" t="n">
        <v>2016</v>
      </c>
      <c r="BX403" s="0" t="n">
        <v>2021</v>
      </c>
      <c r="BY403" s="0" t="s">
        <v>1488</v>
      </c>
      <c r="BZ403" s="0" t="n">
        <v>2018.5</v>
      </c>
      <c r="CA403" s="0" t="n">
        <v>1</v>
      </c>
      <c r="CB403" s="0" t="n">
        <v>1</v>
      </c>
      <c r="CC403" s="0" t="n">
        <v>1</v>
      </c>
      <c r="CD403" s="0" t="n">
        <v>-0.018755224231728</v>
      </c>
      <c r="CE403" s="0" t="n">
        <v>1</v>
      </c>
    </row>
    <row r="404" customFormat="false" ht="15" hidden="false" customHeight="false" outlineLevel="0" collapsed="false">
      <c r="A404" s="0" t="s">
        <v>1481</v>
      </c>
      <c r="B404" s="0" t="n">
        <v>1709</v>
      </c>
      <c r="C404" s="0" t="n">
        <v>-0.0202194318388082</v>
      </c>
      <c r="D404" s="0" t="n">
        <v>32715</v>
      </c>
      <c r="E404" s="0" t="n">
        <f aca="false">IF(ISNUMBER($BA404),$BA404,IF(AND(ISNUMBER($D404),ISNUMBER($BW404),ISNUMBER($BX404)),$D404*($BX404-$BW404+1),""))</f>
        <v>32715</v>
      </c>
      <c r="H404" s="0" t="s">
        <v>118</v>
      </c>
      <c r="I404" s="0" t="s">
        <v>344</v>
      </c>
      <c r="J404" s="0" t="n">
        <f aca="false">IF($BW404&lt;&gt;"",$BW404,"")</f>
        <v>2016</v>
      </c>
      <c r="K404" s="0" t="n">
        <f aca="false">IF($BX404&lt;&gt;"",$BX404,"")</f>
        <v>2021</v>
      </c>
      <c r="L404" s="0" t="n">
        <f aca="false">IF(AND(ISNUMBER($BW404),ISNUMBER($BX404)),($BW404+$BX404)/2,"")</f>
        <v>2018.5</v>
      </c>
      <c r="M404" s="0" t="n">
        <f aca="false">IF($L404&lt;&gt;"",$L404,"")</f>
        <v>2018.5</v>
      </c>
      <c r="N404" s="0" t="n">
        <f aca="false">IF(AND(ISNUMBER($BW404),ISNUMBER($BX404)),MIN(1,MAX(0,($BX404-2016+1)/($BX404-$BW404+1))),"")</f>
        <v>1</v>
      </c>
      <c r="O404" s="0" t="n">
        <f aca="false">IF(AND(ISNUMBER($BW404),ISNUMBER($BX404)),MIN(1,MAX(0,($BX404-2017+1)/($BX404-$BW404+1))),"")</f>
        <v>0.833333333333333</v>
      </c>
      <c r="P404" s="0" t="n">
        <f aca="false">IF(AND(ISNUMBER($BW404),ISNUMBER($BX404)),MIN(1,MAX(0,($BX404-2018+1)/($BX404-$BW404+1))),"")</f>
        <v>0.666666666666667</v>
      </c>
      <c r="Q404" s="0" t="n">
        <f aca="false">IF(AND(ISNUMBER($BW404),ISNUMBER($BX404)),MIN(1,MAX(0,($BX404-2019+1)/($BX404-$BW404+1))),"")</f>
        <v>0.5</v>
      </c>
      <c r="R404" s="0" t="n">
        <f aca="false">IF(AND(ISNUMBER($BW404),ISNUMBER($BX404)),MIN(1,MAX(0,($BX404-2016+1)/($BX404-$BW404+1))),"")</f>
        <v>1</v>
      </c>
      <c r="S404" s="0" t="n">
        <f aca="false">IF($L404&lt;&gt;"",IF($L404&gt;=2015.5,1,0),"")</f>
        <v>1</v>
      </c>
      <c r="T404" s="0" t="n">
        <f aca="false">IF($L404&lt;&gt;"",IF($L404&gt;=2016,1,0),"")</f>
        <v>1</v>
      </c>
      <c r="U404" s="0" t="n">
        <f aca="false">IF(ISNUMBER($BX404),IF($BX404&gt;=2016,1,0),"")</f>
        <v>1</v>
      </c>
      <c r="V404" s="0" t="n">
        <f aca="false">IF(ISNUMBER($BW404),IF($BW404&gt;=2016,1,0),"")</f>
        <v>1</v>
      </c>
      <c r="W404" s="0" t="str">
        <f aca="false">IF(AND(ISNUMBER($BW404),ISNUMBER($BX404)),IF($BW404&gt;=2016,"post-only",IF($BX404&lt;2016,"pre-only","mixed")),"")</f>
        <v>post-only</v>
      </c>
      <c r="X404" s="0" t="n">
        <f aca="false">IF(AND(ISNUMBER($BW404),ISNUMBER($BX404)),MIN(1,MAX(0,($BX404-2017+1)/($BX404-$BW404+1))),"")</f>
        <v>0.833333333333333</v>
      </c>
      <c r="Y404" s="0" t="n">
        <f aca="false">IF(AND(ISNUMBER($BW404),ISNUMBER($BX404)),MIN(1,MAX(0,($BX404-2018+1)/($BX404-$BW404+1))),"")</f>
        <v>0.666666666666667</v>
      </c>
      <c r="Z404" s="0" t="n">
        <f aca="false">IF(AND(ISNUMBER($BW404),ISNUMBER($BX404)),MIN(1,MAX(0,($BX404-2019+1)/($BX404-$BW404+1))),"")</f>
        <v>0.5</v>
      </c>
      <c r="AA404" s="0" t="n">
        <f aca="false">IF(ISNUMBER($BX404),IF($BX404&gt;=2017,1,0),"")</f>
        <v>1</v>
      </c>
      <c r="AB404" s="0" t="n">
        <f aca="false">IF(ISNUMBER($BX404),IF($BX404&gt;=2018,1,0),"")</f>
        <v>1</v>
      </c>
      <c r="AC404" s="0" t="n">
        <f aca="false">IF(ISNUMBER($BX404),IF($BX404&gt;=2019,1,0),"")</f>
        <v>1</v>
      </c>
      <c r="AD404" s="0" t="n">
        <f aca="false">IF($L404&lt;&gt;"",IF($L404&gt;2013,1,0),"")</f>
        <v>1</v>
      </c>
      <c r="AE404" s="0" t="n">
        <f aca="false">IF($L404&lt;&gt;"",1+IF($L404&gt;2011,1,0)+IF($L404&gt;2014,1,0),"")</f>
        <v>3</v>
      </c>
      <c r="AF404" s="0" t="s">
        <v>747</v>
      </c>
      <c r="AG404" s="0" t="s">
        <v>88</v>
      </c>
      <c r="AH404" s="0" t="s">
        <v>89</v>
      </c>
      <c r="AI404" s="0" t="s">
        <v>90</v>
      </c>
      <c r="AJ404" s="0" t="s">
        <v>90</v>
      </c>
      <c r="AK404" s="0" t="str">
        <f aca="false">IF(AND($CF404&lt;&gt;"",IFERROR(INDEX(subsample_country_map!$B:$B,MATCH($CF404,subsample_country_map!$A:$A,0)),"")&lt;&gt;""),INDEX(subsample_country_map!$B:$B,MATCH($CF404,subsample_country_map!$A:$A,0)),INDEX(lookup!$AA:$AA,MATCH($A404,lookup!$A:$A,0)))</f>
        <v>99_NCE</v>
      </c>
      <c r="AL404" s="0" t="str">
        <f aca="false">IF(AND($CF404&lt;&gt;"",IFERROR(INDEX(subsample_country_map!$C:$C,MATCH($CF404,subsample_country_map!$A:$A,0)),"")&lt;&gt;""),INDEX(subsample_country_map!$C:$C,MATCH($CF404,subsample_country_map!$A:$A,0)),INDEX(lookup!$AB:$AB,MATCH($A404,lookup!$A:$A,0)))</f>
        <v>99_NCE</v>
      </c>
      <c r="AM404" s="0" t="str">
        <f aca="false">IF(AND($CF404&lt;&gt;"",IFERROR(INDEX(subsample_country_map!$D:$D,MATCH($CF404,subsample_country_map!$A:$A,0)),"")&lt;&gt;""),INDEX(subsample_country_map!$D:$D,MATCH($CF404,subsample_country_map!$A:$A,0)),INDEX(lookup!$AC:$AC,MATCH($A404,lookup!$A:$A,0)))</f>
        <v>99_NCE</v>
      </c>
      <c r="AN404" s="0" t="str">
        <f aca="false">IF(AND($CF404&lt;&gt;"",IFERROR(INDEX(subsample_country_map!$E:$E,MATCH($CF404,subsample_country_map!$A:$A,0)),"")&lt;&gt;""),INDEX(subsample_country_map!$E:$E,MATCH($CF404,subsample_country_map!$A:$A,0)),INDEX(lookup!$AD:$AD,MATCH($A404,lookup!$A:$A,0)))</f>
        <v>99_NCE</v>
      </c>
      <c r="AO404" s="0" t="str">
        <f aca="false">INDEX(lookup!$Y:$Y,MATCH($A404,lookup!$A:$A,0))</f>
        <v>1_not published</v>
      </c>
      <c r="AP404" s="0" t="str">
        <f aca="false">INDEX(lookup!$Z:$Z,MATCH($A404,lookup!$A:$A,0))</f>
        <v>99_NCE</v>
      </c>
      <c r="AQ404" s="0" t="str">
        <f aca="false">INDEX(lookup!$W:$W,MATCH($A404,lookup!$A:$A,0))</f>
        <v>1_fin/acc/econ</v>
      </c>
      <c r="AS404" s="0" t="s">
        <v>91</v>
      </c>
      <c r="AT404" s="0" t="s">
        <v>397</v>
      </c>
      <c r="AU404" s="0" t="s">
        <v>93</v>
      </c>
      <c r="AV404" s="0" t="s">
        <v>1548</v>
      </c>
      <c r="AW404" s="0" t="s">
        <v>1549</v>
      </c>
      <c r="BA404" s="0" t="n">
        <v>32715</v>
      </c>
      <c r="BB404" s="0" t="s">
        <v>347</v>
      </c>
      <c r="BC404" s="0" t="s">
        <v>122</v>
      </c>
      <c r="BD404" s="0" t="s">
        <v>33</v>
      </c>
      <c r="BE404" s="0" t="s">
        <v>1507</v>
      </c>
      <c r="BF404" s="0" t="s">
        <v>1550</v>
      </c>
      <c r="BI404" s="0" t="s">
        <v>143</v>
      </c>
      <c r="BJ404" s="0" t="s">
        <v>1551</v>
      </c>
      <c r="BK404" s="0" t="s">
        <v>1546</v>
      </c>
      <c r="BL404" s="0" t="s">
        <v>1552</v>
      </c>
      <c r="BM404" s="0" t="s">
        <v>1485</v>
      </c>
      <c r="BN404" s="0" t="s">
        <v>1486</v>
      </c>
      <c r="BO404" s="0" t="s">
        <v>105</v>
      </c>
      <c r="BP404" s="0" t="s">
        <v>1481</v>
      </c>
      <c r="BQ404" s="0" t="s">
        <v>127</v>
      </c>
      <c r="BT404" s="0" t="n">
        <v>0</v>
      </c>
      <c r="BU404" s="0" t="s">
        <v>1487</v>
      </c>
      <c r="BW404" s="0" t="n">
        <v>2016</v>
      </c>
      <c r="BX404" s="0" t="n">
        <v>2021</v>
      </c>
      <c r="BY404" s="0" t="s">
        <v>1488</v>
      </c>
      <c r="BZ404" s="0" t="n">
        <v>2018.5</v>
      </c>
      <c r="CA404" s="0" t="n">
        <v>1</v>
      </c>
      <c r="CB404" s="0" t="n">
        <v>1</v>
      </c>
      <c r="CC404" s="0" t="n">
        <v>1</v>
      </c>
      <c r="CD404" s="0" t="n">
        <v>-0.0202221879208244</v>
      </c>
      <c r="CE404" s="0" t="n">
        <v>1</v>
      </c>
    </row>
    <row r="405" customFormat="false" ht="15" hidden="false" customHeight="false" outlineLevel="0" collapsed="false">
      <c r="A405" s="0" t="s">
        <v>1481</v>
      </c>
      <c r="B405" s="0" t="n">
        <v>1710</v>
      </c>
      <c r="C405" s="0" t="n">
        <v>-0.0146948114843557</v>
      </c>
      <c r="D405" s="0" t="n">
        <v>16889</v>
      </c>
      <c r="E405" s="0" t="n">
        <f aca="false">IF(ISNUMBER($BA405),$BA405,IF(AND(ISNUMBER($D405),ISNUMBER($BW405),ISNUMBER($BX405)),$D405*($BX405-$BW405+1),""))</f>
        <v>16889</v>
      </c>
      <c r="H405" s="0" t="s">
        <v>118</v>
      </c>
      <c r="I405" s="0" t="s">
        <v>344</v>
      </c>
      <c r="J405" s="0" t="n">
        <f aca="false">IF($BW405&lt;&gt;"",$BW405,"")</f>
        <v>2016</v>
      </c>
      <c r="K405" s="0" t="n">
        <f aca="false">IF($BX405&lt;&gt;"",$BX405,"")</f>
        <v>2021</v>
      </c>
      <c r="L405" s="0" t="n">
        <f aca="false">IF(AND(ISNUMBER($BW405),ISNUMBER($BX405)),($BW405+$BX405)/2,"")</f>
        <v>2018.5</v>
      </c>
      <c r="M405" s="0" t="n">
        <f aca="false">IF($L405&lt;&gt;"",$L405,"")</f>
        <v>2018.5</v>
      </c>
      <c r="N405" s="0" t="n">
        <f aca="false">IF(AND(ISNUMBER($BW405),ISNUMBER($BX405)),MIN(1,MAX(0,($BX405-2016+1)/($BX405-$BW405+1))),"")</f>
        <v>1</v>
      </c>
      <c r="O405" s="0" t="n">
        <f aca="false">IF(AND(ISNUMBER($BW405),ISNUMBER($BX405)),MIN(1,MAX(0,($BX405-2017+1)/($BX405-$BW405+1))),"")</f>
        <v>0.833333333333333</v>
      </c>
      <c r="P405" s="0" t="n">
        <f aca="false">IF(AND(ISNUMBER($BW405),ISNUMBER($BX405)),MIN(1,MAX(0,($BX405-2018+1)/($BX405-$BW405+1))),"")</f>
        <v>0.666666666666667</v>
      </c>
      <c r="Q405" s="0" t="n">
        <f aca="false">IF(AND(ISNUMBER($BW405),ISNUMBER($BX405)),MIN(1,MAX(0,($BX405-2019+1)/($BX405-$BW405+1))),"")</f>
        <v>0.5</v>
      </c>
      <c r="R405" s="0" t="n">
        <f aca="false">IF(AND(ISNUMBER($BW405),ISNUMBER($BX405)),MIN(1,MAX(0,($BX405-2016+1)/($BX405-$BW405+1))),"")</f>
        <v>1</v>
      </c>
      <c r="S405" s="0" t="n">
        <f aca="false">IF($L405&lt;&gt;"",IF($L405&gt;=2015.5,1,0),"")</f>
        <v>1</v>
      </c>
      <c r="T405" s="0" t="n">
        <f aca="false">IF($L405&lt;&gt;"",IF($L405&gt;=2016,1,0),"")</f>
        <v>1</v>
      </c>
      <c r="U405" s="0" t="n">
        <f aca="false">IF(ISNUMBER($BX405),IF($BX405&gt;=2016,1,0),"")</f>
        <v>1</v>
      </c>
      <c r="V405" s="0" t="n">
        <f aca="false">IF(ISNUMBER($BW405),IF($BW405&gt;=2016,1,0),"")</f>
        <v>1</v>
      </c>
      <c r="W405" s="0" t="str">
        <f aca="false">IF(AND(ISNUMBER($BW405),ISNUMBER($BX405)),IF($BW405&gt;=2016,"post-only",IF($BX405&lt;2016,"pre-only","mixed")),"")</f>
        <v>post-only</v>
      </c>
      <c r="X405" s="0" t="n">
        <f aca="false">IF(AND(ISNUMBER($BW405),ISNUMBER($BX405)),MIN(1,MAX(0,($BX405-2017+1)/($BX405-$BW405+1))),"")</f>
        <v>0.833333333333333</v>
      </c>
      <c r="Y405" s="0" t="n">
        <f aca="false">IF(AND(ISNUMBER($BW405),ISNUMBER($BX405)),MIN(1,MAX(0,($BX405-2018+1)/($BX405-$BW405+1))),"")</f>
        <v>0.666666666666667</v>
      </c>
      <c r="Z405" s="0" t="n">
        <f aca="false">IF(AND(ISNUMBER($BW405),ISNUMBER($BX405)),MIN(1,MAX(0,($BX405-2019+1)/($BX405-$BW405+1))),"")</f>
        <v>0.5</v>
      </c>
      <c r="AA405" s="0" t="n">
        <f aca="false">IF(ISNUMBER($BX405),IF($BX405&gt;=2017,1,0),"")</f>
        <v>1</v>
      </c>
      <c r="AB405" s="0" t="n">
        <f aca="false">IF(ISNUMBER($BX405),IF($BX405&gt;=2018,1,0),"")</f>
        <v>1</v>
      </c>
      <c r="AC405" s="0" t="n">
        <f aca="false">IF(ISNUMBER($BX405),IF($BX405&gt;=2019,1,0),"")</f>
        <v>1</v>
      </c>
      <c r="AD405" s="0" t="n">
        <f aca="false">IF($L405&lt;&gt;"",IF($L405&gt;2013,1,0),"")</f>
        <v>1</v>
      </c>
      <c r="AE405" s="0" t="n">
        <f aca="false">IF($L405&lt;&gt;"",1+IF($L405&gt;2011,1,0)+IF($L405&gt;2014,1,0),"")</f>
        <v>3</v>
      </c>
      <c r="AF405" s="0" t="s">
        <v>747</v>
      </c>
      <c r="AG405" s="0" t="s">
        <v>88</v>
      </c>
      <c r="AH405" s="0" t="s">
        <v>89</v>
      </c>
      <c r="AI405" s="0" t="s">
        <v>90</v>
      </c>
      <c r="AJ405" s="0" t="s">
        <v>90</v>
      </c>
      <c r="AK405" s="0" t="str">
        <f aca="false">IF(AND($CF405&lt;&gt;"",IFERROR(INDEX(subsample_country_map!$B:$B,MATCH($CF405,subsample_country_map!$A:$A,0)),"")&lt;&gt;""),INDEX(subsample_country_map!$B:$B,MATCH($CF405,subsample_country_map!$A:$A,0)),INDEX(lookup!$AA:$AA,MATCH($A405,lookup!$A:$A,0)))</f>
        <v>99_NCE</v>
      </c>
      <c r="AL405" s="0" t="str">
        <f aca="false">IF(AND($CF405&lt;&gt;"",IFERROR(INDEX(subsample_country_map!$C:$C,MATCH($CF405,subsample_country_map!$A:$A,0)),"")&lt;&gt;""),INDEX(subsample_country_map!$C:$C,MATCH($CF405,subsample_country_map!$A:$A,0)),INDEX(lookup!$AB:$AB,MATCH($A405,lookup!$A:$A,0)))</f>
        <v>99_NCE</v>
      </c>
      <c r="AM405" s="0" t="str">
        <f aca="false">IF(AND($CF405&lt;&gt;"",IFERROR(INDEX(subsample_country_map!$D:$D,MATCH($CF405,subsample_country_map!$A:$A,0)),"")&lt;&gt;""),INDEX(subsample_country_map!$D:$D,MATCH($CF405,subsample_country_map!$A:$A,0)),INDEX(lookup!$AC:$AC,MATCH($A405,lookup!$A:$A,0)))</f>
        <v>99_NCE</v>
      </c>
      <c r="AN405" s="0" t="str">
        <f aca="false">IF(AND($CF405&lt;&gt;"",IFERROR(INDEX(subsample_country_map!$E:$E,MATCH($CF405,subsample_country_map!$A:$A,0)),"")&lt;&gt;""),INDEX(subsample_country_map!$E:$E,MATCH($CF405,subsample_country_map!$A:$A,0)),INDEX(lookup!$AD:$AD,MATCH($A405,lookup!$A:$A,0)))</f>
        <v>99_NCE</v>
      </c>
      <c r="AO405" s="0" t="str">
        <f aca="false">INDEX(lookup!$Y:$Y,MATCH($A405,lookup!$A:$A,0))</f>
        <v>1_not published</v>
      </c>
      <c r="AP405" s="0" t="str">
        <f aca="false">INDEX(lookup!$Z:$Z,MATCH($A405,lookup!$A:$A,0))</f>
        <v>99_NCE</v>
      </c>
      <c r="AQ405" s="0" t="str">
        <f aca="false">INDEX(lookup!$W:$W,MATCH($A405,lookup!$A:$A,0))</f>
        <v>1_fin/acc/econ</v>
      </c>
      <c r="AS405" s="0" t="s">
        <v>91</v>
      </c>
      <c r="AT405" s="0" t="s">
        <v>397</v>
      </c>
      <c r="AU405" s="0" t="s">
        <v>93</v>
      </c>
      <c r="AV405" s="0" t="s">
        <v>1553</v>
      </c>
      <c r="AW405" s="0" t="s">
        <v>1493</v>
      </c>
      <c r="BA405" s="0" t="n">
        <v>16889</v>
      </c>
      <c r="BB405" s="0" t="s">
        <v>347</v>
      </c>
      <c r="BC405" s="0" t="s">
        <v>122</v>
      </c>
      <c r="BD405" s="0" t="s">
        <v>33</v>
      </c>
      <c r="BE405" s="0" t="s">
        <v>1507</v>
      </c>
      <c r="BF405" s="0" t="s">
        <v>1508</v>
      </c>
      <c r="BI405" s="0" t="s">
        <v>143</v>
      </c>
      <c r="BJ405" s="0" t="s">
        <v>1554</v>
      </c>
      <c r="BK405" s="0" t="s">
        <v>1546</v>
      </c>
      <c r="BL405" s="0" t="s">
        <v>1555</v>
      </c>
      <c r="BM405" s="0" t="s">
        <v>1485</v>
      </c>
      <c r="BN405" s="0" t="s">
        <v>1486</v>
      </c>
      <c r="BO405" s="0" t="s">
        <v>105</v>
      </c>
      <c r="BP405" s="0" t="s">
        <v>1481</v>
      </c>
      <c r="BQ405" s="0" t="s">
        <v>127</v>
      </c>
      <c r="BT405" s="0" t="n">
        <v>0</v>
      </c>
      <c r="BU405" s="0" t="s">
        <v>1487</v>
      </c>
      <c r="BW405" s="0" t="n">
        <v>2016</v>
      </c>
      <c r="BX405" s="0" t="n">
        <v>2021</v>
      </c>
      <c r="BY405" s="0" t="s">
        <v>1488</v>
      </c>
      <c r="BZ405" s="0" t="n">
        <v>2018.5</v>
      </c>
      <c r="CA405" s="0" t="n">
        <v>1</v>
      </c>
      <c r="CB405" s="0" t="n">
        <v>1</v>
      </c>
      <c r="CC405" s="0" t="n">
        <v>1</v>
      </c>
      <c r="CD405" s="0" t="n">
        <v>-0.014695869341627</v>
      </c>
      <c r="CE405" s="0" t="n">
        <v>1</v>
      </c>
    </row>
    <row r="406" customFormat="false" ht="15" hidden="false" customHeight="false" outlineLevel="0" collapsed="false">
      <c r="A406" s="0" t="s">
        <v>1481</v>
      </c>
      <c r="B406" s="0" t="n">
        <v>1711</v>
      </c>
      <c r="C406" s="0" t="n">
        <v>-0.0134805329005506</v>
      </c>
      <c r="D406" s="0" t="n">
        <v>35688</v>
      </c>
      <c r="E406" s="0" t="n">
        <f aca="false">IF(ISNUMBER($BA406),$BA406,IF(AND(ISNUMBER($D406),ISNUMBER($BW406),ISNUMBER($BX406)),$D406*($BX406-$BW406+1),""))</f>
        <v>35688</v>
      </c>
      <c r="H406" s="0" t="s">
        <v>118</v>
      </c>
      <c r="I406" s="0" t="s">
        <v>344</v>
      </c>
      <c r="J406" s="0" t="n">
        <f aca="false">IF($BW406&lt;&gt;"",$BW406,"")</f>
        <v>2016</v>
      </c>
      <c r="K406" s="0" t="n">
        <f aca="false">IF($BX406&lt;&gt;"",$BX406,"")</f>
        <v>2021</v>
      </c>
      <c r="L406" s="0" t="n">
        <f aca="false">IF(AND(ISNUMBER($BW406),ISNUMBER($BX406)),($BW406+$BX406)/2,"")</f>
        <v>2018.5</v>
      </c>
      <c r="M406" s="0" t="n">
        <f aca="false">IF($L406&lt;&gt;"",$L406,"")</f>
        <v>2018.5</v>
      </c>
      <c r="N406" s="0" t="n">
        <f aca="false">IF(AND(ISNUMBER($BW406),ISNUMBER($BX406)),MIN(1,MAX(0,($BX406-2016+1)/($BX406-$BW406+1))),"")</f>
        <v>1</v>
      </c>
      <c r="O406" s="0" t="n">
        <f aca="false">IF(AND(ISNUMBER($BW406),ISNUMBER($BX406)),MIN(1,MAX(0,($BX406-2017+1)/($BX406-$BW406+1))),"")</f>
        <v>0.833333333333333</v>
      </c>
      <c r="P406" s="0" t="n">
        <f aca="false">IF(AND(ISNUMBER($BW406),ISNUMBER($BX406)),MIN(1,MAX(0,($BX406-2018+1)/($BX406-$BW406+1))),"")</f>
        <v>0.666666666666667</v>
      </c>
      <c r="Q406" s="0" t="n">
        <f aca="false">IF(AND(ISNUMBER($BW406),ISNUMBER($BX406)),MIN(1,MAX(0,($BX406-2019+1)/($BX406-$BW406+1))),"")</f>
        <v>0.5</v>
      </c>
      <c r="R406" s="0" t="n">
        <f aca="false">IF(AND(ISNUMBER($BW406),ISNUMBER($BX406)),MIN(1,MAX(0,($BX406-2016+1)/($BX406-$BW406+1))),"")</f>
        <v>1</v>
      </c>
      <c r="S406" s="0" t="n">
        <f aca="false">IF($L406&lt;&gt;"",IF($L406&gt;=2015.5,1,0),"")</f>
        <v>1</v>
      </c>
      <c r="T406" s="0" t="n">
        <f aca="false">IF($L406&lt;&gt;"",IF($L406&gt;=2016,1,0),"")</f>
        <v>1</v>
      </c>
      <c r="U406" s="0" t="n">
        <f aca="false">IF(ISNUMBER($BX406),IF($BX406&gt;=2016,1,0),"")</f>
        <v>1</v>
      </c>
      <c r="V406" s="0" t="n">
        <f aca="false">IF(ISNUMBER($BW406),IF($BW406&gt;=2016,1,0),"")</f>
        <v>1</v>
      </c>
      <c r="W406" s="0" t="str">
        <f aca="false">IF(AND(ISNUMBER($BW406),ISNUMBER($BX406)),IF($BW406&gt;=2016,"post-only",IF($BX406&lt;2016,"pre-only","mixed")),"")</f>
        <v>post-only</v>
      </c>
      <c r="X406" s="0" t="n">
        <f aca="false">IF(AND(ISNUMBER($BW406),ISNUMBER($BX406)),MIN(1,MAX(0,($BX406-2017+1)/($BX406-$BW406+1))),"")</f>
        <v>0.833333333333333</v>
      </c>
      <c r="Y406" s="0" t="n">
        <f aca="false">IF(AND(ISNUMBER($BW406),ISNUMBER($BX406)),MIN(1,MAX(0,($BX406-2018+1)/($BX406-$BW406+1))),"")</f>
        <v>0.666666666666667</v>
      </c>
      <c r="Z406" s="0" t="n">
        <f aca="false">IF(AND(ISNUMBER($BW406),ISNUMBER($BX406)),MIN(1,MAX(0,($BX406-2019+1)/($BX406-$BW406+1))),"")</f>
        <v>0.5</v>
      </c>
      <c r="AA406" s="0" t="n">
        <f aca="false">IF(ISNUMBER($BX406),IF($BX406&gt;=2017,1,0),"")</f>
        <v>1</v>
      </c>
      <c r="AB406" s="0" t="n">
        <f aca="false">IF(ISNUMBER($BX406),IF($BX406&gt;=2018,1,0),"")</f>
        <v>1</v>
      </c>
      <c r="AC406" s="0" t="n">
        <f aca="false">IF(ISNUMBER($BX406),IF($BX406&gt;=2019,1,0),"")</f>
        <v>1</v>
      </c>
      <c r="AD406" s="0" t="n">
        <f aca="false">IF($L406&lt;&gt;"",IF($L406&gt;2013,1,0),"")</f>
        <v>1</v>
      </c>
      <c r="AE406" s="0" t="n">
        <f aca="false">IF($L406&lt;&gt;"",1+IF($L406&gt;2011,1,0)+IF($L406&gt;2014,1,0),"")</f>
        <v>3</v>
      </c>
      <c r="AF406" s="0" t="s">
        <v>747</v>
      </c>
      <c r="AG406" s="0" t="s">
        <v>88</v>
      </c>
      <c r="AH406" s="0" t="s">
        <v>89</v>
      </c>
      <c r="AI406" s="0" t="s">
        <v>90</v>
      </c>
      <c r="AJ406" s="0" t="s">
        <v>90</v>
      </c>
      <c r="AK406" s="0" t="str">
        <f aca="false">IF(AND($CF406&lt;&gt;"",IFERROR(INDEX(subsample_country_map!$B:$B,MATCH($CF406,subsample_country_map!$A:$A,0)),"")&lt;&gt;""),INDEX(subsample_country_map!$B:$B,MATCH($CF406,subsample_country_map!$A:$A,0)),INDEX(lookup!$AA:$AA,MATCH($A406,lookup!$A:$A,0)))</f>
        <v>99_NCE</v>
      </c>
      <c r="AL406" s="0" t="str">
        <f aca="false">IF(AND($CF406&lt;&gt;"",IFERROR(INDEX(subsample_country_map!$C:$C,MATCH($CF406,subsample_country_map!$A:$A,0)),"")&lt;&gt;""),INDEX(subsample_country_map!$C:$C,MATCH($CF406,subsample_country_map!$A:$A,0)),INDEX(lookup!$AB:$AB,MATCH($A406,lookup!$A:$A,0)))</f>
        <v>99_NCE</v>
      </c>
      <c r="AM406" s="0" t="str">
        <f aca="false">IF(AND($CF406&lt;&gt;"",IFERROR(INDEX(subsample_country_map!$D:$D,MATCH($CF406,subsample_country_map!$A:$A,0)),"")&lt;&gt;""),INDEX(subsample_country_map!$D:$D,MATCH($CF406,subsample_country_map!$A:$A,0)),INDEX(lookup!$AC:$AC,MATCH($A406,lookup!$A:$A,0)))</f>
        <v>99_NCE</v>
      </c>
      <c r="AN406" s="0" t="str">
        <f aca="false">IF(AND($CF406&lt;&gt;"",IFERROR(INDEX(subsample_country_map!$E:$E,MATCH($CF406,subsample_country_map!$A:$A,0)),"")&lt;&gt;""),INDEX(subsample_country_map!$E:$E,MATCH($CF406,subsample_country_map!$A:$A,0)),INDEX(lookup!$AD:$AD,MATCH($A406,lookup!$A:$A,0)))</f>
        <v>99_NCE</v>
      </c>
      <c r="AO406" s="0" t="str">
        <f aca="false">INDEX(lookup!$Y:$Y,MATCH($A406,lookup!$A:$A,0))</f>
        <v>1_not published</v>
      </c>
      <c r="AP406" s="0" t="str">
        <f aca="false">INDEX(lookup!$Z:$Z,MATCH($A406,lookup!$A:$A,0))</f>
        <v>99_NCE</v>
      </c>
      <c r="AQ406" s="0" t="str">
        <f aca="false">INDEX(lookup!$W:$W,MATCH($A406,lookup!$A:$A,0))</f>
        <v>1_fin/acc/econ</v>
      </c>
      <c r="AS406" s="0" t="s">
        <v>91</v>
      </c>
      <c r="AT406" s="0" t="s">
        <v>397</v>
      </c>
      <c r="AU406" s="0" t="s">
        <v>93</v>
      </c>
      <c r="AV406" s="0" t="s">
        <v>1556</v>
      </c>
      <c r="AW406" s="0" t="s">
        <v>1557</v>
      </c>
      <c r="BA406" s="0" t="n">
        <v>35688</v>
      </c>
      <c r="BB406" s="0" t="s">
        <v>347</v>
      </c>
      <c r="BC406" s="0" t="s">
        <v>122</v>
      </c>
      <c r="BD406" s="0" t="s">
        <v>33</v>
      </c>
      <c r="BE406" s="0" t="s">
        <v>1507</v>
      </c>
      <c r="BF406" s="0" t="s">
        <v>1515</v>
      </c>
      <c r="BI406" s="0" t="s">
        <v>143</v>
      </c>
      <c r="BJ406" s="0" t="s">
        <v>1558</v>
      </c>
      <c r="BK406" s="0" t="s">
        <v>1546</v>
      </c>
      <c r="BL406" s="0" t="s">
        <v>1559</v>
      </c>
      <c r="BM406" s="0" t="s">
        <v>1485</v>
      </c>
      <c r="BN406" s="0" t="s">
        <v>1486</v>
      </c>
      <c r="BO406" s="0" t="s">
        <v>105</v>
      </c>
      <c r="BP406" s="0" t="s">
        <v>1481</v>
      </c>
      <c r="BQ406" s="0" t="s">
        <v>127</v>
      </c>
      <c r="BT406" s="0" t="n">
        <v>0</v>
      </c>
      <c r="BU406" s="0" t="s">
        <v>1487</v>
      </c>
      <c r="BW406" s="0" t="n">
        <v>2016</v>
      </c>
      <c r="BX406" s="0" t="n">
        <v>2021</v>
      </c>
      <c r="BY406" s="0" t="s">
        <v>1488</v>
      </c>
      <c r="BZ406" s="0" t="n">
        <v>2018.5</v>
      </c>
      <c r="CA406" s="0" t="n">
        <v>1</v>
      </c>
      <c r="CB406" s="0" t="n">
        <v>1</v>
      </c>
      <c r="CC406" s="0" t="n">
        <v>1</v>
      </c>
      <c r="CD406" s="0" t="n">
        <v>-0.0134813495718329</v>
      </c>
      <c r="CE406" s="0" t="n">
        <v>1</v>
      </c>
    </row>
    <row r="407" customFormat="false" ht="15" hidden="false" customHeight="false" outlineLevel="0" collapsed="false">
      <c r="A407" s="0" t="s">
        <v>1481</v>
      </c>
      <c r="B407" s="0" t="n">
        <v>1712</v>
      </c>
      <c r="C407" s="0" t="n">
        <v>-0.014811432691643</v>
      </c>
      <c r="D407" s="0" t="n">
        <v>38379</v>
      </c>
      <c r="E407" s="0" t="n">
        <f aca="false">IF(ISNUMBER($BA407),$BA407,IF(AND(ISNUMBER($D407),ISNUMBER($BW407),ISNUMBER($BX407)),$D407*($BX407-$BW407+1),""))</f>
        <v>38379</v>
      </c>
      <c r="H407" s="0" t="s">
        <v>118</v>
      </c>
      <c r="I407" s="0" t="s">
        <v>344</v>
      </c>
      <c r="J407" s="0" t="n">
        <f aca="false">IF($BW407&lt;&gt;"",$BW407,"")</f>
        <v>2016</v>
      </c>
      <c r="K407" s="0" t="n">
        <f aca="false">IF($BX407&lt;&gt;"",$BX407,"")</f>
        <v>2021</v>
      </c>
      <c r="L407" s="0" t="n">
        <f aca="false">IF(AND(ISNUMBER($BW407),ISNUMBER($BX407)),($BW407+$BX407)/2,"")</f>
        <v>2018.5</v>
      </c>
      <c r="M407" s="0" t="n">
        <f aca="false">IF($L407&lt;&gt;"",$L407,"")</f>
        <v>2018.5</v>
      </c>
      <c r="N407" s="0" t="n">
        <f aca="false">IF(AND(ISNUMBER($BW407),ISNUMBER($BX407)),MIN(1,MAX(0,($BX407-2016+1)/($BX407-$BW407+1))),"")</f>
        <v>1</v>
      </c>
      <c r="O407" s="0" t="n">
        <f aca="false">IF(AND(ISNUMBER($BW407),ISNUMBER($BX407)),MIN(1,MAX(0,($BX407-2017+1)/($BX407-$BW407+1))),"")</f>
        <v>0.833333333333333</v>
      </c>
      <c r="P407" s="0" t="n">
        <f aca="false">IF(AND(ISNUMBER($BW407),ISNUMBER($BX407)),MIN(1,MAX(0,($BX407-2018+1)/($BX407-$BW407+1))),"")</f>
        <v>0.666666666666667</v>
      </c>
      <c r="Q407" s="0" t="n">
        <f aca="false">IF(AND(ISNUMBER($BW407),ISNUMBER($BX407)),MIN(1,MAX(0,($BX407-2019+1)/($BX407-$BW407+1))),"")</f>
        <v>0.5</v>
      </c>
      <c r="R407" s="0" t="n">
        <f aca="false">IF(AND(ISNUMBER($BW407),ISNUMBER($BX407)),MIN(1,MAX(0,($BX407-2016+1)/($BX407-$BW407+1))),"")</f>
        <v>1</v>
      </c>
      <c r="S407" s="0" t="n">
        <f aca="false">IF($L407&lt;&gt;"",IF($L407&gt;=2015.5,1,0),"")</f>
        <v>1</v>
      </c>
      <c r="T407" s="0" t="n">
        <f aca="false">IF($L407&lt;&gt;"",IF($L407&gt;=2016,1,0),"")</f>
        <v>1</v>
      </c>
      <c r="U407" s="0" t="n">
        <f aca="false">IF(ISNUMBER($BX407),IF($BX407&gt;=2016,1,0),"")</f>
        <v>1</v>
      </c>
      <c r="V407" s="0" t="n">
        <f aca="false">IF(ISNUMBER($BW407),IF($BW407&gt;=2016,1,0),"")</f>
        <v>1</v>
      </c>
      <c r="W407" s="0" t="str">
        <f aca="false">IF(AND(ISNUMBER($BW407),ISNUMBER($BX407)),IF($BW407&gt;=2016,"post-only",IF($BX407&lt;2016,"pre-only","mixed")),"")</f>
        <v>post-only</v>
      </c>
      <c r="X407" s="0" t="n">
        <f aca="false">IF(AND(ISNUMBER($BW407),ISNUMBER($BX407)),MIN(1,MAX(0,($BX407-2017+1)/($BX407-$BW407+1))),"")</f>
        <v>0.833333333333333</v>
      </c>
      <c r="Y407" s="0" t="n">
        <f aca="false">IF(AND(ISNUMBER($BW407),ISNUMBER($BX407)),MIN(1,MAX(0,($BX407-2018+1)/($BX407-$BW407+1))),"")</f>
        <v>0.666666666666667</v>
      </c>
      <c r="Z407" s="0" t="n">
        <f aca="false">IF(AND(ISNUMBER($BW407),ISNUMBER($BX407)),MIN(1,MAX(0,($BX407-2019+1)/($BX407-$BW407+1))),"")</f>
        <v>0.5</v>
      </c>
      <c r="AA407" s="0" t="n">
        <f aca="false">IF(ISNUMBER($BX407),IF($BX407&gt;=2017,1,0),"")</f>
        <v>1</v>
      </c>
      <c r="AB407" s="0" t="n">
        <f aca="false">IF(ISNUMBER($BX407),IF($BX407&gt;=2018,1,0),"")</f>
        <v>1</v>
      </c>
      <c r="AC407" s="0" t="n">
        <f aca="false">IF(ISNUMBER($BX407),IF($BX407&gt;=2019,1,0),"")</f>
        <v>1</v>
      </c>
      <c r="AD407" s="0" t="n">
        <f aca="false">IF($L407&lt;&gt;"",IF($L407&gt;2013,1,0),"")</f>
        <v>1</v>
      </c>
      <c r="AE407" s="0" t="n">
        <f aca="false">IF($L407&lt;&gt;"",1+IF($L407&gt;2011,1,0)+IF($L407&gt;2014,1,0),"")</f>
        <v>3</v>
      </c>
      <c r="AF407" s="0" t="s">
        <v>747</v>
      </c>
      <c r="AG407" s="0" t="s">
        <v>88</v>
      </c>
      <c r="AH407" s="0" t="s">
        <v>89</v>
      </c>
      <c r="AI407" s="0" t="s">
        <v>90</v>
      </c>
      <c r="AJ407" s="0" t="s">
        <v>90</v>
      </c>
      <c r="AK407" s="0" t="str">
        <f aca="false">IF(AND($CF407&lt;&gt;"",IFERROR(INDEX(subsample_country_map!$B:$B,MATCH($CF407,subsample_country_map!$A:$A,0)),"")&lt;&gt;""),INDEX(subsample_country_map!$B:$B,MATCH($CF407,subsample_country_map!$A:$A,0)),INDEX(lookup!$AA:$AA,MATCH($A407,lookup!$A:$A,0)))</f>
        <v>99_NCE</v>
      </c>
      <c r="AL407" s="0" t="str">
        <f aca="false">IF(AND($CF407&lt;&gt;"",IFERROR(INDEX(subsample_country_map!$C:$C,MATCH($CF407,subsample_country_map!$A:$A,0)),"")&lt;&gt;""),INDEX(subsample_country_map!$C:$C,MATCH($CF407,subsample_country_map!$A:$A,0)),INDEX(lookup!$AB:$AB,MATCH($A407,lookup!$A:$A,0)))</f>
        <v>99_NCE</v>
      </c>
      <c r="AM407" s="0" t="str">
        <f aca="false">IF(AND($CF407&lt;&gt;"",IFERROR(INDEX(subsample_country_map!$D:$D,MATCH($CF407,subsample_country_map!$A:$A,0)),"")&lt;&gt;""),INDEX(subsample_country_map!$D:$D,MATCH($CF407,subsample_country_map!$A:$A,0)),INDEX(lookup!$AC:$AC,MATCH($A407,lookup!$A:$A,0)))</f>
        <v>99_NCE</v>
      </c>
      <c r="AN407" s="0" t="str">
        <f aca="false">IF(AND($CF407&lt;&gt;"",IFERROR(INDEX(subsample_country_map!$E:$E,MATCH($CF407,subsample_country_map!$A:$A,0)),"")&lt;&gt;""),INDEX(subsample_country_map!$E:$E,MATCH($CF407,subsample_country_map!$A:$A,0)),INDEX(lookup!$AD:$AD,MATCH($A407,lookup!$A:$A,0)))</f>
        <v>99_NCE</v>
      </c>
      <c r="AO407" s="0" t="str">
        <f aca="false">INDEX(lookup!$Y:$Y,MATCH($A407,lookup!$A:$A,0))</f>
        <v>1_not published</v>
      </c>
      <c r="AP407" s="0" t="str">
        <f aca="false">INDEX(lookup!$Z:$Z,MATCH($A407,lookup!$A:$A,0))</f>
        <v>99_NCE</v>
      </c>
      <c r="AQ407" s="0" t="str">
        <f aca="false">INDEX(lookup!$W:$W,MATCH($A407,lookup!$A:$A,0))</f>
        <v>1_fin/acc/econ</v>
      </c>
      <c r="AS407" s="0" t="s">
        <v>91</v>
      </c>
      <c r="AT407" s="0" t="s">
        <v>397</v>
      </c>
      <c r="AU407" s="0" t="s">
        <v>93</v>
      </c>
      <c r="AV407" s="0" t="s">
        <v>1560</v>
      </c>
      <c r="AW407" s="0" t="s">
        <v>1561</v>
      </c>
      <c r="BA407" s="0" t="n">
        <v>38379</v>
      </c>
      <c r="BB407" s="0" t="s">
        <v>347</v>
      </c>
      <c r="BC407" s="0" t="s">
        <v>122</v>
      </c>
      <c r="BD407" s="0" t="s">
        <v>33</v>
      </c>
      <c r="BE407" s="0" t="s">
        <v>1535</v>
      </c>
      <c r="BF407" s="0" t="s">
        <v>1536</v>
      </c>
      <c r="BI407" s="0" t="s">
        <v>143</v>
      </c>
      <c r="BJ407" s="0" t="s">
        <v>1562</v>
      </c>
      <c r="BK407" s="0" t="s">
        <v>1546</v>
      </c>
      <c r="BL407" s="0" t="s">
        <v>1563</v>
      </c>
      <c r="BM407" s="0" t="s">
        <v>1485</v>
      </c>
      <c r="BN407" s="0" t="s">
        <v>1486</v>
      </c>
      <c r="BO407" s="0" t="s">
        <v>105</v>
      </c>
      <c r="BP407" s="0" t="s">
        <v>1481</v>
      </c>
      <c r="BQ407" s="0" t="s">
        <v>127</v>
      </c>
      <c r="BT407" s="0" t="n">
        <v>0</v>
      </c>
      <c r="BU407" s="0" t="s">
        <v>1487</v>
      </c>
      <c r="BW407" s="0" t="n">
        <v>2016</v>
      </c>
      <c r="BX407" s="0" t="n">
        <v>2021</v>
      </c>
      <c r="BY407" s="0" t="s">
        <v>1488</v>
      </c>
      <c r="BZ407" s="0" t="n">
        <v>2018.5</v>
      </c>
      <c r="CA407" s="0" t="n">
        <v>1</v>
      </c>
      <c r="CB407" s="0" t="n">
        <v>1</v>
      </c>
      <c r="CC407" s="0" t="n">
        <v>1</v>
      </c>
      <c r="CD407" s="0" t="n">
        <v>-0.0148125159377162</v>
      </c>
      <c r="CE407" s="0" t="n">
        <v>1</v>
      </c>
    </row>
    <row r="408" customFormat="false" ht="15" hidden="false" customHeight="false" outlineLevel="0" collapsed="false">
      <c r="A408" s="0" t="s">
        <v>1481</v>
      </c>
      <c r="B408" s="0" t="n">
        <v>1713</v>
      </c>
      <c r="C408" s="0" t="n">
        <v>-0.0121114834899532</v>
      </c>
      <c r="D408" s="0" t="n">
        <v>38379</v>
      </c>
      <c r="E408" s="0" t="n">
        <f aca="false">IF(ISNUMBER($BA408),$BA408,IF(AND(ISNUMBER($D408),ISNUMBER($BW408),ISNUMBER($BX408)),$D408*($BX408-$BW408+1),""))</f>
        <v>38379</v>
      </c>
      <c r="H408" s="0" t="s">
        <v>118</v>
      </c>
      <c r="I408" s="0" t="s">
        <v>344</v>
      </c>
      <c r="J408" s="0" t="n">
        <f aca="false">IF($BW408&lt;&gt;"",$BW408,"")</f>
        <v>2016</v>
      </c>
      <c r="K408" s="0" t="n">
        <f aca="false">IF($BX408&lt;&gt;"",$BX408,"")</f>
        <v>2021</v>
      </c>
      <c r="L408" s="0" t="n">
        <f aca="false">IF(AND(ISNUMBER($BW408),ISNUMBER($BX408)),($BW408+$BX408)/2,"")</f>
        <v>2018.5</v>
      </c>
      <c r="M408" s="0" t="n">
        <f aca="false">IF($L408&lt;&gt;"",$L408,"")</f>
        <v>2018.5</v>
      </c>
      <c r="N408" s="0" t="n">
        <f aca="false">IF(AND(ISNUMBER($BW408),ISNUMBER($BX408)),MIN(1,MAX(0,($BX408-2016+1)/($BX408-$BW408+1))),"")</f>
        <v>1</v>
      </c>
      <c r="O408" s="0" t="n">
        <f aca="false">IF(AND(ISNUMBER($BW408),ISNUMBER($BX408)),MIN(1,MAX(0,($BX408-2017+1)/($BX408-$BW408+1))),"")</f>
        <v>0.833333333333333</v>
      </c>
      <c r="P408" s="0" t="n">
        <f aca="false">IF(AND(ISNUMBER($BW408),ISNUMBER($BX408)),MIN(1,MAX(0,($BX408-2018+1)/($BX408-$BW408+1))),"")</f>
        <v>0.666666666666667</v>
      </c>
      <c r="Q408" s="0" t="n">
        <f aca="false">IF(AND(ISNUMBER($BW408),ISNUMBER($BX408)),MIN(1,MAX(0,($BX408-2019+1)/($BX408-$BW408+1))),"")</f>
        <v>0.5</v>
      </c>
      <c r="R408" s="0" t="n">
        <f aca="false">IF(AND(ISNUMBER($BW408),ISNUMBER($BX408)),MIN(1,MAX(0,($BX408-2016+1)/($BX408-$BW408+1))),"")</f>
        <v>1</v>
      </c>
      <c r="S408" s="0" t="n">
        <f aca="false">IF($L408&lt;&gt;"",IF($L408&gt;=2015.5,1,0),"")</f>
        <v>1</v>
      </c>
      <c r="T408" s="0" t="n">
        <f aca="false">IF($L408&lt;&gt;"",IF($L408&gt;=2016,1,0),"")</f>
        <v>1</v>
      </c>
      <c r="U408" s="0" t="n">
        <f aca="false">IF(ISNUMBER($BX408),IF($BX408&gt;=2016,1,0),"")</f>
        <v>1</v>
      </c>
      <c r="V408" s="0" t="n">
        <f aca="false">IF(ISNUMBER($BW408),IF($BW408&gt;=2016,1,0),"")</f>
        <v>1</v>
      </c>
      <c r="W408" s="0" t="str">
        <f aca="false">IF(AND(ISNUMBER($BW408),ISNUMBER($BX408)),IF($BW408&gt;=2016,"post-only",IF($BX408&lt;2016,"pre-only","mixed")),"")</f>
        <v>post-only</v>
      </c>
      <c r="X408" s="0" t="n">
        <f aca="false">IF(AND(ISNUMBER($BW408),ISNUMBER($BX408)),MIN(1,MAX(0,($BX408-2017+1)/($BX408-$BW408+1))),"")</f>
        <v>0.833333333333333</v>
      </c>
      <c r="Y408" s="0" t="n">
        <f aca="false">IF(AND(ISNUMBER($BW408),ISNUMBER($BX408)),MIN(1,MAX(0,($BX408-2018+1)/($BX408-$BW408+1))),"")</f>
        <v>0.666666666666667</v>
      </c>
      <c r="Z408" s="0" t="n">
        <f aca="false">IF(AND(ISNUMBER($BW408),ISNUMBER($BX408)),MIN(1,MAX(0,($BX408-2019+1)/($BX408-$BW408+1))),"")</f>
        <v>0.5</v>
      </c>
      <c r="AA408" s="0" t="n">
        <f aca="false">IF(ISNUMBER($BX408),IF($BX408&gt;=2017,1,0),"")</f>
        <v>1</v>
      </c>
      <c r="AB408" s="0" t="n">
        <f aca="false">IF(ISNUMBER($BX408),IF($BX408&gt;=2018,1,0),"")</f>
        <v>1</v>
      </c>
      <c r="AC408" s="0" t="n">
        <f aca="false">IF(ISNUMBER($BX408),IF($BX408&gt;=2019,1,0),"")</f>
        <v>1</v>
      </c>
      <c r="AD408" s="0" t="n">
        <f aca="false">IF($L408&lt;&gt;"",IF($L408&gt;2013,1,0),"")</f>
        <v>1</v>
      </c>
      <c r="AE408" s="0" t="n">
        <f aca="false">IF($L408&lt;&gt;"",1+IF($L408&gt;2011,1,0)+IF($L408&gt;2014,1,0),"")</f>
        <v>3</v>
      </c>
      <c r="AF408" s="0" t="s">
        <v>747</v>
      </c>
      <c r="AG408" s="0" t="s">
        <v>88</v>
      </c>
      <c r="AH408" s="0" t="s">
        <v>89</v>
      </c>
      <c r="AI408" s="0" t="s">
        <v>90</v>
      </c>
      <c r="AJ408" s="0" t="s">
        <v>90</v>
      </c>
      <c r="AK408" s="0" t="str">
        <f aca="false">IF(AND($CF408&lt;&gt;"",IFERROR(INDEX(subsample_country_map!$B:$B,MATCH($CF408,subsample_country_map!$A:$A,0)),"")&lt;&gt;""),INDEX(subsample_country_map!$B:$B,MATCH($CF408,subsample_country_map!$A:$A,0)),INDEX(lookup!$AA:$AA,MATCH($A408,lookup!$A:$A,0)))</f>
        <v>99_NCE</v>
      </c>
      <c r="AL408" s="0" t="str">
        <f aca="false">IF(AND($CF408&lt;&gt;"",IFERROR(INDEX(subsample_country_map!$C:$C,MATCH($CF408,subsample_country_map!$A:$A,0)),"")&lt;&gt;""),INDEX(subsample_country_map!$C:$C,MATCH($CF408,subsample_country_map!$A:$A,0)),INDEX(lookup!$AB:$AB,MATCH($A408,lookup!$A:$A,0)))</f>
        <v>99_NCE</v>
      </c>
      <c r="AM408" s="0" t="str">
        <f aca="false">IF(AND($CF408&lt;&gt;"",IFERROR(INDEX(subsample_country_map!$D:$D,MATCH($CF408,subsample_country_map!$A:$A,0)),"")&lt;&gt;""),INDEX(subsample_country_map!$D:$D,MATCH($CF408,subsample_country_map!$A:$A,0)),INDEX(lookup!$AC:$AC,MATCH($A408,lookup!$A:$A,0)))</f>
        <v>99_NCE</v>
      </c>
      <c r="AN408" s="0" t="str">
        <f aca="false">IF(AND($CF408&lt;&gt;"",IFERROR(INDEX(subsample_country_map!$E:$E,MATCH($CF408,subsample_country_map!$A:$A,0)),"")&lt;&gt;""),INDEX(subsample_country_map!$E:$E,MATCH($CF408,subsample_country_map!$A:$A,0)),INDEX(lookup!$AD:$AD,MATCH($A408,lookup!$A:$A,0)))</f>
        <v>99_NCE</v>
      </c>
      <c r="AO408" s="0" t="str">
        <f aca="false">INDEX(lookup!$Y:$Y,MATCH($A408,lookup!$A:$A,0))</f>
        <v>1_not published</v>
      </c>
      <c r="AP408" s="0" t="str">
        <f aca="false">INDEX(lookup!$Z:$Z,MATCH($A408,lookup!$A:$A,0))</f>
        <v>99_NCE</v>
      </c>
      <c r="AQ408" s="0" t="str">
        <f aca="false">INDEX(lookup!$W:$W,MATCH($A408,lookup!$A:$A,0))</f>
        <v>1_fin/acc/econ</v>
      </c>
      <c r="AS408" s="0" t="s">
        <v>91</v>
      </c>
      <c r="AT408" s="0" t="s">
        <v>397</v>
      </c>
      <c r="AU408" s="0" t="s">
        <v>93</v>
      </c>
      <c r="AV408" s="0" t="s">
        <v>686</v>
      </c>
      <c r="AW408" s="0" t="s">
        <v>1499</v>
      </c>
      <c r="BA408" s="0" t="n">
        <v>38379</v>
      </c>
      <c r="BB408" s="0" t="s">
        <v>347</v>
      </c>
      <c r="BC408" s="0" t="s">
        <v>122</v>
      </c>
      <c r="BD408" s="0" t="s">
        <v>33</v>
      </c>
      <c r="BE408" s="0" t="s">
        <v>1535</v>
      </c>
      <c r="BF408" s="0" t="s">
        <v>1536</v>
      </c>
      <c r="BI408" s="0" t="s">
        <v>143</v>
      </c>
      <c r="BJ408" s="0" t="s">
        <v>1564</v>
      </c>
      <c r="BK408" s="0" t="s">
        <v>1546</v>
      </c>
      <c r="BL408" s="0" t="s">
        <v>1565</v>
      </c>
      <c r="BM408" s="0" t="s">
        <v>1485</v>
      </c>
      <c r="BN408" s="0" t="s">
        <v>1486</v>
      </c>
      <c r="BO408" s="0" t="s">
        <v>105</v>
      </c>
      <c r="BP408" s="0" t="s">
        <v>1481</v>
      </c>
      <c r="BQ408" s="0" t="s">
        <v>127</v>
      </c>
      <c r="BT408" s="0" t="n">
        <v>0</v>
      </c>
      <c r="BU408" s="0" t="s">
        <v>1487</v>
      </c>
      <c r="BW408" s="0" t="n">
        <v>2016</v>
      </c>
      <c r="BX408" s="0" t="n">
        <v>2021</v>
      </c>
      <c r="BY408" s="0" t="s">
        <v>1488</v>
      </c>
      <c r="BZ408" s="0" t="n">
        <v>2018.5</v>
      </c>
      <c r="CA408" s="0" t="n">
        <v>1</v>
      </c>
      <c r="CB408" s="0" t="n">
        <v>1</v>
      </c>
      <c r="CC408" s="0" t="n">
        <v>1</v>
      </c>
      <c r="CD408" s="0" t="n">
        <v>-0.0121120757453073</v>
      </c>
      <c r="CE408" s="0" t="n">
        <v>1</v>
      </c>
    </row>
    <row r="409" customFormat="false" ht="15" hidden="false" customHeight="false" outlineLevel="0" collapsed="false">
      <c r="A409" s="0" t="s">
        <v>1481</v>
      </c>
      <c r="B409" s="0" t="n">
        <v>1714</v>
      </c>
      <c r="C409" s="0" t="n">
        <v>-0.0141563443014556</v>
      </c>
      <c r="D409" s="0" t="n">
        <v>38379</v>
      </c>
      <c r="E409" s="0" t="n">
        <f aca="false">IF(ISNUMBER($BA409),$BA409,IF(AND(ISNUMBER($D409),ISNUMBER($BW409),ISNUMBER($BX409)),$D409*($BX409-$BW409+1),""))</f>
        <v>38379</v>
      </c>
      <c r="H409" s="0" t="s">
        <v>118</v>
      </c>
      <c r="I409" s="0" t="s">
        <v>344</v>
      </c>
      <c r="J409" s="0" t="n">
        <f aca="false">IF($BW409&lt;&gt;"",$BW409,"")</f>
        <v>2016</v>
      </c>
      <c r="K409" s="0" t="n">
        <f aca="false">IF($BX409&lt;&gt;"",$BX409,"")</f>
        <v>2021</v>
      </c>
      <c r="L409" s="0" t="n">
        <f aca="false">IF(AND(ISNUMBER($BW409),ISNUMBER($BX409)),($BW409+$BX409)/2,"")</f>
        <v>2018.5</v>
      </c>
      <c r="M409" s="0" t="n">
        <f aca="false">IF($L409&lt;&gt;"",$L409,"")</f>
        <v>2018.5</v>
      </c>
      <c r="N409" s="0" t="n">
        <f aca="false">IF(AND(ISNUMBER($BW409),ISNUMBER($BX409)),MIN(1,MAX(0,($BX409-2016+1)/($BX409-$BW409+1))),"")</f>
        <v>1</v>
      </c>
      <c r="O409" s="0" t="n">
        <f aca="false">IF(AND(ISNUMBER($BW409),ISNUMBER($BX409)),MIN(1,MAX(0,($BX409-2017+1)/($BX409-$BW409+1))),"")</f>
        <v>0.833333333333333</v>
      </c>
      <c r="P409" s="0" t="n">
        <f aca="false">IF(AND(ISNUMBER($BW409),ISNUMBER($BX409)),MIN(1,MAX(0,($BX409-2018+1)/($BX409-$BW409+1))),"")</f>
        <v>0.666666666666667</v>
      </c>
      <c r="Q409" s="0" t="n">
        <f aca="false">IF(AND(ISNUMBER($BW409),ISNUMBER($BX409)),MIN(1,MAX(0,($BX409-2019+1)/($BX409-$BW409+1))),"")</f>
        <v>0.5</v>
      </c>
      <c r="R409" s="0" t="n">
        <f aca="false">IF(AND(ISNUMBER($BW409),ISNUMBER($BX409)),MIN(1,MAX(0,($BX409-2016+1)/($BX409-$BW409+1))),"")</f>
        <v>1</v>
      </c>
      <c r="S409" s="0" t="n">
        <f aca="false">IF($L409&lt;&gt;"",IF($L409&gt;=2015.5,1,0),"")</f>
        <v>1</v>
      </c>
      <c r="T409" s="0" t="n">
        <f aca="false">IF($L409&lt;&gt;"",IF($L409&gt;=2016,1,0),"")</f>
        <v>1</v>
      </c>
      <c r="U409" s="0" t="n">
        <f aca="false">IF(ISNUMBER($BX409),IF($BX409&gt;=2016,1,0),"")</f>
        <v>1</v>
      </c>
      <c r="V409" s="0" t="n">
        <f aca="false">IF(ISNUMBER($BW409),IF($BW409&gt;=2016,1,0),"")</f>
        <v>1</v>
      </c>
      <c r="W409" s="0" t="str">
        <f aca="false">IF(AND(ISNUMBER($BW409),ISNUMBER($BX409)),IF($BW409&gt;=2016,"post-only",IF($BX409&lt;2016,"pre-only","mixed")),"")</f>
        <v>post-only</v>
      </c>
      <c r="X409" s="0" t="n">
        <f aca="false">IF(AND(ISNUMBER($BW409),ISNUMBER($BX409)),MIN(1,MAX(0,($BX409-2017+1)/($BX409-$BW409+1))),"")</f>
        <v>0.833333333333333</v>
      </c>
      <c r="Y409" s="0" t="n">
        <f aca="false">IF(AND(ISNUMBER($BW409),ISNUMBER($BX409)),MIN(1,MAX(0,($BX409-2018+1)/($BX409-$BW409+1))),"")</f>
        <v>0.666666666666667</v>
      </c>
      <c r="Z409" s="0" t="n">
        <f aca="false">IF(AND(ISNUMBER($BW409),ISNUMBER($BX409)),MIN(1,MAX(0,($BX409-2019+1)/($BX409-$BW409+1))),"")</f>
        <v>0.5</v>
      </c>
      <c r="AA409" s="0" t="n">
        <f aca="false">IF(ISNUMBER($BX409),IF($BX409&gt;=2017,1,0),"")</f>
        <v>1</v>
      </c>
      <c r="AB409" s="0" t="n">
        <f aca="false">IF(ISNUMBER($BX409),IF($BX409&gt;=2018,1,0),"")</f>
        <v>1</v>
      </c>
      <c r="AC409" s="0" t="n">
        <f aca="false">IF(ISNUMBER($BX409),IF($BX409&gt;=2019,1,0),"")</f>
        <v>1</v>
      </c>
      <c r="AD409" s="0" t="n">
        <f aca="false">IF($L409&lt;&gt;"",IF($L409&gt;2013,1,0),"")</f>
        <v>1</v>
      </c>
      <c r="AE409" s="0" t="n">
        <f aca="false">IF($L409&lt;&gt;"",1+IF($L409&gt;2011,1,0)+IF($L409&gt;2014,1,0),"")</f>
        <v>3</v>
      </c>
      <c r="AF409" s="0" t="s">
        <v>747</v>
      </c>
      <c r="AG409" s="0" t="s">
        <v>88</v>
      </c>
      <c r="AH409" s="0" t="s">
        <v>89</v>
      </c>
      <c r="AI409" s="0" t="s">
        <v>90</v>
      </c>
      <c r="AJ409" s="0" t="s">
        <v>90</v>
      </c>
      <c r="AK409" s="0" t="str">
        <f aca="false">IF(AND($CF409&lt;&gt;"",IFERROR(INDEX(subsample_country_map!$B:$B,MATCH($CF409,subsample_country_map!$A:$A,0)),"")&lt;&gt;""),INDEX(subsample_country_map!$B:$B,MATCH($CF409,subsample_country_map!$A:$A,0)),INDEX(lookup!$AA:$AA,MATCH($A409,lookup!$A:$A,0)))</f>
        <v>99_NCE</v>
      </c>
      <c r="AL409" s="0" t="str">
        <f aca="false">IF(AND($CF409&lt;&gt;"",IFERROR(INDEX(subsample_country_map!$C:$C,MATCH($CF409,subsample_country_map!$A:$A,0)),"")&lt;&gt;""),INDEX(subsample_country_map!$C:$C,MATCH($CF409,subsample_country_map!$A:$A,0)),INDEX(lookup!$AB:$AB,MATCH($A409,lookup!$A:$A,0)))</f>
        <v>99_NCE</v>
      </c>
      <c r="AM409" s="0" t="str">
        <f aca="false">IF(AND($CF409&lt;&gt;"",IFERROR(INDEX(subsample_country_map!$D:$D,MATCH($CF409,subsample_country_map!$A:$A,0)),"")&lt;&gt;""),INDEX(subsample_country_map!$D:$D,MATCH($CF409,subsample_country_map!$A:$A,0)),INDEX(lookup!$AC:$AC,MATCH($A409,lookup!$A:$A,0)))</f>
        <v>99_NCE</v>
      </c>
      <c r="AN409" s="0" t="str">
        <f aca="false">IF(AND($CF409&lt;&gt;"",IFERROR(INDEX(subsample_country_map!$E:$E,MATCH($CF409,subsample_country_map!$A:$A,0)),"")&lt;&gt;""),INDEX(subsample_country_map!$E:$E,MATCH($CF409,subsample_country_map!$A:$A,0)),INDEX(lookup!$AD:$AD,MATCH($A409,lookup!$A:$A,0)))</f>
        <v>99_NCE</v>
      </c>
      <c r="AO409" s="0" t="str">
        <f aca="false">INDEX(lookup!$Y:$Y,MATCH($A409,lookup!$A:$A,0))</f>
        <v>1_not published</v>
      </c>
      <c r="AP409" s="0" t="str">
        <f aca="false">INDEX(lookup!$Z:$Z,MATCH($A409,lookup!$A:$A,0))</f>
        <v>99_NCE</v>
      </c>
      <c r="AQ409" s="0" t="str">
        <f aca="false">INDEX(lookup!$W:$W,MATCH($A409,lookup!$A:$A,0))</f>
        <v>1_fin/acc/econ</v>
      </c>
      <c r="AS409" s="0" t="s">
        <v>91</v>
      </c>
      <c r="AT409" s="0" t="s">
        <v>397</v>
      </c>
      <c r="AU409" s="0" t="s">
        <v>93</v>
      </c>
      <c r="AV409" s="0" t="s">
        <v>1566</v>
      </c>
      <c r="AW409" s="0" t="s">
        <v>1567</v>
      </c>
      <c r="BA409" s="0" t="n">
        <v>38379</v>
      </c>
      <c r="BB409" s="0" t="s">
        <v>347</v>
      </c>
      <c r="BC409" s="0" t="s">
        <v>122</v>
      </c>
      <c r="BD409" s="0" t="s">
        <v>33</v>
      </c>
      <c r="BE409" s="0" t="s">
        <v>1535</v>
      </c>
      <c r="BF409" s="0" t="s">
        <v>1536</v>
      </c>
      <c r="BI409" s="0" t="s">
        <v>143</v>
      </c>
      <c r="BJ409" s="0" t="s">
        <v>1568</v>
      </c>
      <c r="BK409" s="0" t="s">
        <v>1546</v>
      </c>
      <c r="BL409" s="0" t="s">
        <v>1569</v>
      </c>
      <c r="BM409" s="0" t="s">
        <v>1485</v>
      </c>
      <c r="BN409" s="0" t="s">
        <v>1486</v>
      </c>
      <c r="BO409" s="0" t="s">
        <v>105</v>
      </c>
      <c r="BP409" s="0" t="s">
        <v>1481</v>
      </c>
      <c r="BQ409" s="0" t="s">
        <v>127</v>
      </c>
      <c r="BT409" s="0" t="n">
        <v>0</v>
      </c>
      <c r="BU409" s="0" t="s">
        <v>1487</v>
      </c>
      <c r="BW409" s="0" t="n">
        <v>2016</v>
      </c>
      <c r="BX409" s="0" t="n">
        <v>2021</v>
      </c>
      <c r="BY409" s="0" t="s">
        <v>1488</v>
      </c>
      <c r="BZ409" s="0" t="n">
        <v>2018.5</v>
      </c>
      <c r="CA409" s="0" t="n">
        <v>1</v>
      </c>
      <c r="CB409" s="0" t="n">
        <v>1</v>
      </c>
      <c r="CC409" s="0" t="n">
        <v>1</v>
      </c>
      <c r="CD409" s="0" t="n">
        <v>-0.0141572900688117</v>
      </c>
      <c r="CE409" s="0" t="n">
        <v>1</v>
      </c>
    </row>
    <row r="410" customFormat="false" ht="15" hidden="false" customHeight="false" outlineLevel="0" collapsed="false">
      <c r="A410" s="0" t="s">
        <v>1481</v>
      </c>
      <c r="B410" s="0" t="n">
        <v>1715</v>
      </c>
      <c r="C410" s="0" t="n">
        <v>-0.0139200136857187</v>
      </c>
      <c r="D410" s="0" t="n">
        <v>38379</v>
      </c>
      <c r="E410" s="0" t="n">
        <f aca="false">IF(ISNUMBER($BA410),$BA410,IF(AND(ISNUMBER($D410),ISNUMBER($BW410),ISNUMBER($BX410)),$D410*($BX410-$BW410+1),""))</f>
        <v>38379</v>
      </c>
      <c r="H410" s="0" t="s">
        <v>118</v>
      </c>
      <c r="I410" s="0" t="s">
        <v>344</v>
      </c>
      <c r="J410" s="0" t="n">
        <f aca="false">IF($BW410&lt;&gt;"",$BW410,"")</f>
        <v>2016</v>
      </c>
      <c r="K410" s="0" t="n">
        <f aca="false">IF($BX410&lt;&gt;"",$BX410,"")</f>
        <v>2021</v>
      </c>
      <c r="L410" s="0" t="n">
        <f aca="false">IF(AND(ISNUMBER($BW410),ISNUMBER($BX410)),($BW410+$BX410)/2,"")</f>
        <v>2018.5</v>
      </c>
      <c r="M410" s="0" t="n">
        <f aca="false">IF($L410&lt;&gt;"",$L410,"")</f>
        <v>2018.5</v>
      </c>
      <c r="N410" s="0" t="n">
        <f aca="false">IF(AND(ISNUMBER($BW410),ISNUMBER($BX410)),MIN(1,MAX(0,($BX410-2016+1)/($BX410-$BW410+1))),"")</f>
        <v>1</v>
      </c>
      <c r="O410" s="0" t="n">
        <f aca="false">IF(AND(ISNUMBER($BW410),ISNUMBER($BX410)),MIN(1,MAX(0,($BX410-2017+1)/($BX410-$BW410+1))),"")</f>
        <v>0.833333333333333</v>
      </c>
      <c r="P410" s="0" t="n">
        <f aca="false">IF(AND(ISNUMBER($BW410),ISNUMBER($BX410)),MIN(1,MAX(0,($BX410-2018+1)/($BX410-$BW410+1))),"")</f>
        <v>0.666666666666667</v>
      </c>
      <c r="Q410" s="0" t="n">
        <f aca="false">IF(AND(ISNUMBER($BW410),ISNUMBER($BX410)),MIN(1,MAX(0,($BX410-2019+1)/($BX410-$BW410+1))),"")</f>
        <v>0.5</v>
      </c>
      <c r="R410" s="0" t="n">
        <f aca="false">IF(AND(ISNUMBER($BW410),ISNUMBER($BX410)),MIN(1,MAX(0,($BX410-2016+1)/($BX410-$BW410+1))),"")</f>
        <v>1</v>
      </c>
      <c r="S410" s="0" t="n">
        <f aca="false">IF($L410&lt;&gt;"",IF($L410&gt;=2015.5,1,0),"")</f>
        <v>1</v>
      </c>
      <c r="T410" s="0" t="n">
        <f aca="false">IF($L410&lt;&gt;"",IF($L410&gt;=2016,1,0),"")</f>
        <v>1</v>
      </c>
      <c r="U410" s="0" t="n">
        <f aca="false">IF(ISNUMBER($BX410),IF($BX410&gt;=2016,1,0),"")</f>
        <v>1</v>
      </c>
      <c r="V410" s="0" t="n">
        <f aca="false">IF(ISNUMBER($BW410),IF($BW410&gt;=2016,1,0),"")</f>
        <v>1</v>
      </c>
      <c r="W410" s="0" t="str">
        <f aca="false">IF(AND(ISNUMBER($BW410),ISNUMBER($BX410)),IF($BW410&gt;=2016,"post-only",IF($BX410&lt;2016,"pre-only","mixed")),"")</f>
        <v>post-only</v>
      </c>
      <c r="X410" s="0" t="n">
        <f aca="false">IF(AND(ISNUMBER($BW410),ISNUMBER($BX410)),MIN(1,MAX(0,($BX410-2017+1)/($BX410-$BW410+1))),"")</f>
        <v>0.833333333333333</v>
      </c>
      <c r="Y410" s="0" t="n">
        <f aca="false">IF(AND(ISNUMBER($BW410),ISNUMBER($BX410)),MIN(1,MAX(0,($BX410-2018+1)/($BX410-$BW410+1))),"")</f>
        <v>0.666666666666667</v>
      </c>
      <c r="Z410" s="0" t="n">
        <f aca="false">IF(AND(ISNUMBER($BW410),ISNUMBER($BX410)),MIN(1,MAX(0,($BX410-2019+1)/($BX410-$BW410+1))),"")</f>
        <v>0.5</v>
      </c>
      <c r="AA410" s="0" t="n">
        <f aca="false">IF(ISNUMBER($BX410),IF($BX410&gt;=2017,1,0),"")</f>
        <v>1</v>
      </c>
      <c r="AB410" s="0" t="n">
        <f aca="false">IF(ISNUMBER($BX410),IF($BX410&gt;=2018,1,0),"")</f>
        <v>1</v>
      </c>
      <c r="AC410" s="0" t="n">
        <f aca="false">IF(ISNUMBER($BX410),IF($BX410&gt;=2019,1,0),"")</f>
        <v>1</v>
      </c>
      <c r="AD410" s="0" t="n">
        <f aca="false">IF($L410&lt;&gt;"",IF($L410&gt;2013,1,0),"")</f>
        <v>1</v>
      </c>
      <c r="AE410" s="0" t="n">
        <f aca="false">IF($L410&lt;&gt;"",1+IF($L410&gt;2011,1,0)+IF($L410&gt;2014,1,0),"")</f>
        <v>3</v>
      </c>
      <c r="AF410" s="0" t="s">
        <v>747</v>
      </c>
      <c r="AG410" s="0" t="s">
        <v>88</v>
      </c>
      <c r="AH410" s="0" t="s">
        <v>89</v>
      </c>
      <c r="AI410" s="0" t="s">
        <v>90</v>
      </c>
      <c r="AJ410" s="0" t="s">
        <v>90</v>
      </c>
      <c r="AK410" s="0" t="str">
        <f aca="false">IF(AND($CF410&lt;&gt;"",IFERROR(INDEX(subsample_country_map!$B:$B,MATCH($CF410,subsample_country_map!$A:$A,0)),"")&lt;&gt;""),INDEX(subsample_country_map!$B:$B,MATCH($CF410,subsample_country_map!$A:$A,0)),INDEX(lookup!$AA:$AA,MATCH($A410,lookup!$A:$A,0)))</f>
        <v>99_NCE</v>
      </c>
      <c r="AL410" s="0" t="str">
        <f aca="false">IF(AND($CF410&lt;&gt;"",IFERROR(INDEX(subsample_country_map!$C:$C,MATCH($CF410,subsample_country_map!$A:$A,0)),"")&lt;&gt;""),INDEX(subsample_country_map!$C:$C,MATCH($CF410,subsample_country_map!$A:$A,0)),INDEX(lookup!$AB:$AB,MATCH($A410,lookup!$A:$A,0)))</f>
        <v>99_NCE</v>
      </c>
      <c r="AM410" s="0" t="str">
        <f aca="false">IF(AND($CF410&lt;&gt;"",IFERROR(INDEX(subsample_country_map!$D:$D,MATCH($CF410,subsample_country_map!$A:$A,0)),"")&lt;&gt;""),INDEX(subsample_country_map!$D:$D,MATCH($CF410,subsample_country_map!$A:$A,0)),INDEX(lookup!$AC:$AC,MATCH($A410,lookup!$A:$A,0)))</f>
        <v>99_NCE</v>
      </c>
      <c r="AN410" s="0" t="str">
        <f aca="false">IF(AND($CF410&lt;&gt;"",IFERROR(INDEX(subsample_country_map!$E:$E,MATCH($CF410,subsample_country_map!$A:$A,0)),"")&lt;&gt;""),INDEX(subsample_country_map!$E:$E,MATCH($CF410,subsample_country_map!$A:$A,0)),INDEX(lookup!$AD:$AD,MATCH($A410,lookup!$A:$A,0)))</f>
        <v>99_NCE</v>
      </c>
      <c r="AO410" s="0" t="str">
        <f aca="false">INDEX(lookup!$Y:$Y,MATCH($A410,lookup!$A:$A,0))</f>
        <v>1_not published</v>
      </c>
      <c r="AP410" s="0" t="str">
        <f aca="false">INDEX(lookup!$Z:$Z,MATCH($A410,lookup!$A:$A,0))</f>
        <v>99_NCE</v>
      </c>
      <c r="AQ410" s="0" t="str">
        <f aca="false">INDEX(lookup!$W:$W,MATCH($A410,lookup!$A:$A,0))</f>
        <v>1_fin/acc/econ</v>
      </c>
      <c r="AS410" s="0" t="s">
        <v>91</v>
      </c>
      <c r="AT410" s="0" t="s">
        <v>397</v>
      </c>
      <c r="AU410" s="0" t="s">
        <v>93</v>
      </c>
      <c r="AV410" s="0" t="s">
        <v>1570</v>
      </c>
      <c r="AW410" s="0" t="s">
        <v>1571</v>
      </c>
      <c r="BA410" s="0" t="n">
        <v>38379</v>
      </c>
      <c r="BB410" s="0" t="s">
        <v>347</v>
      </c>
      <c r="BC410" s="0" t="s">
        <v>122</v>
      </c>
      <c r="BD410" s="0" t="s">
        <v>33</v>
      </c>
      <c r="BE410" s="0" t="s">
        <v>1535</v>
      </c>
      <c r="BF410" s="0" t="s">
        <v>1536</v>
      </c>
      <c r="BI410" s="0" t="s">
        <v>143</v>
      </c>
      <c r="BJ410" s="0" t="s">
        <v>1572</v>
      </c>
      <c r="BK410" s="0" t="s">
        <v>1546</v>
      </c>
      <c r="BL410" s="0" t="s">
        <v>1573</v>
      </c>
      <c r="BM410" s="0" t="s">
        <v>1485</v>
      </c>
      <c r="BN410" s="0" t="s">
        <v>1486</v>
      </c>
      <c r="BO410" s="0" t="s">
        <v>105</v>
      </c>
      <c r="BP410" s="0" t="s">
        <v>1481</v>
      </c>
      <c r="BQ410" s="0" t="s">
        <v>127</v>
      </c>
      <c r="BT410" s="0" t="n">
        <v>0</v>
      </c>
      <c r="BU410" s="0" t="s">
        <v>1487</v>
      </c>
      <c r="BW410" s="0" t="n">
        <v>2016</v>
      </c>
      <c r="BX410" s="0" t="n">
        <v>2021</v>
      </c>
      <c r="BY410" s="0" t="s">
        <v>1488</v>
      </c>
      <c r="BZ410" s="0" t="n">
        <v>2018.5</v>
      </c>
      <c r="CA410" s="0" t="n">
        <v>1</v>
      </c>
      <c r="CB410" s="0" t="n">
        <v>1</v>
      </c>
      <c r="CC410" s="0" t="n">
        <v>1</v>
      </c>
      <c r="CD410" s="0" t="n">
        <v>-0.013920912869008</v>
      </c>
      <c r="CE410" s="0" t="n">
        <v>1</v>
      </c>
    </row>
    <row r="411" customFormat="false" ht="15" hidden="false" customHeight="false" outlineLevel="0" collapsed="false">
      <c r="A411" s="0" t="s">
        <v>1481</v>
      </c>
      <c r="B411" s="0" t="n">
        <v>1716</v>
      </c>
      <c r="C411" s="0" t="n">
        <v>-0.0421905322718627</v>
      </c>
      <c r="D411" s="0" t="n">
        <v>38379</v>
      </c>
      <c r="E411" s="0" t="n">
        <f aca="false">IF(ISNUMBER($BA411),$BA411,IF(AND(ISNUMBER($D411),ISNUMBER($BW411),ISNUMBER($BX411)),$D411*($BX411-$BW411+1),""))</f>
        <v>38379</v>
      </c>
      <c r="H411" s="0" t="s">
        <v>118</v>
      </c>
      <c r="I411" s="0" t="s">
        <v>344</v>
      </c>
      <c r="J411" s="0" t="n">
        <f aca="false">IF($BW411&lt;&gt;"",$BW411,"")</f>
        <v>2016</v>
      </c>
      <c r="K411" s="0" t="n">
        <f aca="false">IF($BX411&lt;&gt;"",$BX411,"")</f>
        <v>2021</v>
      </c>
      <c r="L411" s="0" t="n">
        <f aca="false">IF(AND(ISNUMBER($BW411),ISNUMBER($BX411)),($BW411+$BX411)/2,"")</f>
        <v>2018.5</v>
      </c>
      <c r="M411" s="0" t="n">
        <f aca="false">IF($L411&lt;&gt;"",$L411,"")</f>
        <v>2018.5</v>
      </c>
      <c r="N411" s="0" t="n">
        <f aca="false">IF(AND(ISNUMBER($BW411),ISNUMBER($BX411)),MIN(1,MAX(0,($BX411-2016+1)/($BX411-$BW411+1))),"")</f>
        <v>1</v>
      </c>
      <c r="O411" s="0" t="n">
        <f aca="false">IF(AND(ISNUMBER($BW411),ISNUMBER($BX411)),MIN(1,MAX(0,($BX411-2017+1)/($BX411-$BW411+1))),"")</f>
        <v>0.833333333333333</v>
      </c>
      <c r="P411" s="0" t="n">
        <f aca="false">IF(AND(ISNUMBER($BW411),ISNUMBER($BX411)),MIN(1,MAX(0,($BX411-2018+1)/($BX411-$BW411+1))),"")</f>
        <v>0.666666666666667</v>
      </c>
      <c r="Q411" s="0" t="n">
        <f aca="false">IF(AND(ISNUMBER($BW411),ISNUMBER($BX411)),MIN(1,MAX(0,($BX411-2019+1)/($BX411-$BW411+1))),"")</f>
        <v>0.5</v>
      </c>
      <c r="R411" s="0" t="n">
        <f aca="false">IF(AND(ISNUMBER($BW411),ISNUMBER($BX411)),MIN(1,MAX(0,($BX411-2016+1)/($BX411-$BW411+1))),"")</f>
        <v>1</v>
      </c>
      <c r="S411" s="0" t="n">
        <f aca="false">IF($L411&lt;&gt;"",IF($L411&gt;=2015.5,1,0),"")</f>
        <v>1</v>
      </c>
      <c r="T411" s="0" t="n">
        <f aca="false">IF($L411&lt;&gt;"",IF($L411&gt;=2016,1,0),"")</f>
        <v>1</v>
      </c>
      <c r="U411" s="0" t="n">
        <f aca="false">IF(ISNUMBER($BX411),IF($BX411&gt;=2016,1,0),"")</f>
        <v>1</v>
      </c>
      <c r="V411" s="0" t="n">
        <f aca="false">IF(ISNUMBER($BW411),IF($BW411&gt;=2016,1,0),"")</f>
        <v>1</v>
      </c>
      <c r="W411" s="0" t="str">
        <f aca="false">IF(AND(ISNUMBER($BW411),ISNUMBER($BX411)),IF($BW411&gt;=2016,"post-only",IF($BX411&lt;2016,"pre-only","mixed")),"")</f>
        <v>post-only</v>
      </c>
      <c r="X411" s="0" t="n">
        <f aca="false">IF(AND(ISNUMBER($BW411),ISNUMBER($BX411)),MIN(1,MAX(0,($BX411-2017+1)/($BX411-$BW411+1))),"")</f>
        <v>0.833333333333333</v>
      </c>
      <c r="Y411" s="0" t="n">
        <f aca="false">IF(AND(ISNUMBER($BW411),ISNUMBER($BX411)),MIN(1,MAX(0,($BX411-2018+1)/($BX411-$BW411+1))),"")</f>
        <v>0.666666666666667</v>
      </c>
      <c r="Z411" s="0" t="n">
        <f aca="false">IF(AND(ISNUMBER($BW411),ISNUMBER($BX411)),MIN(1,MAX(0,($BX411-2019+1)/($BX411-$BW411+1))),"")</f>
        <v>0.5</v>
      </c>
      <c r="AA411" s="0" t="n">
        <f aca="false">IF(ISNUMBER($BX411),IF($BX411&gt;=2017,1,0),"")</f>
        <v>1</v>
      </c>
      <c r="AB411" s="0" t="n">
        <f aca="false">IF(ISNUMBER($BX411),IF($BX411&gt;=2018,1,0),"")</f>
        <v>1</v>
      </c>
      <c r="AC411" s="0" t="n">
        <f aca="false">IF(ISNUMBER($BX411),IF($BX411&gt;=2019,1,0),"")</f>
        <v>1</v>
      </c>
      <c r="AD411" s="0" t="n">
        <f aca="false">IF($L411&lt;&gt;"",IF($L411&gt;2013,1,0),"")</f>
        <v>1</v>
      </c>
      <c r="AE411" s="0" t="n">
        <f aca="false">IF($L411&lt;&gt;"",1+IF($L411&gt;2011,1,0)+IF($L411&gt;2014,1,0),"")</f>
        <v>3</v>
      </c>
      <c r="AF411" s="0" t="s">
        <v>747</v>
      </c>
      <c r="AG411" s="0" t="s">
        <v>88</v>
      </c>
      <c r="AH411" s="0" t="s">
        <v>89</v>
      </c>
      <c r="AI411" s="0" t="s">
        <v>90</v>
      </c>
      <c r="AJ411" s="0" t="s">
        <v>90</v>
      </c>
      <c r="AK411" s="0" t="str">
        <f aca="false">IF(AND($CF411&lt;&gt;"",IFERROR(INDEX(subsample_country_map!$B:$B,MATCH($CF411,subsample_country_map!$A:$A,0)),"")&lt;&gt;""),INDEX(subsample_country_map!$B:$B,MATCH($CF411,subsample_country_map!$A:$A,0)),INDEX(lookup!$AA:$AA,MATCH($A411,lookup!$A:$A,0)))</f>
        <v>99_NCE</v>
      </c>
      <c r="AL411" s="0" t="str">
        <f aca="false">IF(AND($CF411&lt;&gt;"",IFERROR(INDEX(subsample_country_map!$C:$C,MATCH($CF411,subsample_country_map!$A:$A,0)),"")&lt;&gt;""),INDEX(subsample_country_map!$C:$C,MATCH($CF411,subsample_country_map!$A:$A,0)),INDEX(lookup!$AB:$AB,MATCH($A411,lookup!$A:$A,0)))</f>
        <v>99_NCE</v>
      </c>
      <c r="AM411" s="0" t="str">
        <f aca="false">IF(AND($CF411&lt;&gt;"",IFERROR(INDEX(subsample_country_map!$D:$D,MATCH($CF411,subsample_country_map!$A:$A,0)),"")&lt;&gt;""),INDEX(subsample_country_map!$D:$D,MATCH($CF411,subsample_country_map!$A:$A,0)),INDEX(lookup!$AC:$AC,MATCH($A411,lookup!$A:$A,0)))</f>
        <v>99_NCE</v>
      </c>
      <c r="AN411" s="0" t="str">
        <f aca="false">IF(AND($CF411&lt;&gt;"",IFERROR(INDEX(subsample_country_map!$E:$E,MATCH($CF411,subsample_country_map!$A:$A,0)),"")&lt;&gt;""),INDEX(subsample_country_map!$E:$E,MATCH($CF411,subsample_country_map!$A:$A,0)),INDEX(lookup!$AD:$AD,MATCH($A411,lookup!$A:$A,0)))</f>
        <v>99_NCE</v>
      </c>
      <c r="AO411" s="0" t="str">
        <f aca="false">INDEX(lookup!$Y:$Y,MATCH($A411,lookup!$A:$A,0))</f>
        <v>1_not published</v>
      </c>
      <c r="AP411" s="0" t="str">
        <f aca="false">INDEX(lookup!$Z:$Z,MATCH($A411,lookup!$A:$A,0))</f>
        <v>99_NCE</v>
      </c>
      <c r="AQ411" s="0" t="str">
        <f aca="false">INDEX(lookup!$W:$W,MATCH($A411,lookup!$A:$A,0))</f>
        <v>1_fin/acc/econ</v>
      </c>
      <c r="AS411" s="0" t="s">
        <v>91</v>
      </c>
      <c r="AT411" s="0" t="s">
        <v>397</v>
      </c>
      <c r="AU411" s="0" t="s">
        <v>93</v>
      </c>
      <c r="AV411" s="0" t="s">
        <v>1574</v>
      </c>
      <c r="AW411" s="0" t="s">
        <v>1575</v>
      </c>
      <c r="BA411" s="0" t="n">
        <v>38379</v>
      </c>
      <c r="BB411" s="0" t="s">
        <v>347</v>
      </c>
      <c r="BC411" s="0" t="s">
        <v>122</v>
      </c>
      <c r="BD411" s="0" t="s">
        <v>33</v>
      </c>
      <c r="BE411" s="0" t="s">
        <v>1535</v>
      </c>
      <c r="BF411" s="0" t="s">
        <v>1536</v>
      </c>
      <c r="BI411" s="0" t="s">
        <v>143</v>
      </c>
      <c r="BJ411" s="0" t="s">
        <v>1576</v>
      </c>
      <c r="BK411" s="0" t="s">
        <v>1546</v>
      </c>
      <c r="BL411" s="0" t="s">
        <v>1577</v>
      </c>
      <c r="BM411" s="0" t="s">
        <v>1485</v>
      </c>
      <c r="BN411" s="0" t="s">
        <v>1486</v>
      </c>
      <c r="BO411" s="0" t="s">
        <v>105</v>
      </c>
      <c r="BP411" s="0" t="s">
        <v>1481</v>
      </c>
      <c r="BQ411" s="0" t="s">
        <v>127</v>
      </c>
      <c r="BT411" s="0" t="n">
        <v>0</v>
      </c>
      <c r="BU411" s="0" t="s">
        <v>1487</v>
      </c>
      <c r="BW411" s="0" t="n">
        <v>2016</v>
      </c>
      <c r="BX411" s="0" t="n">
        <v>2021</v>
      </c>
      <c r="BY411" s="0" t="s">
        <v>1488</v>
      </c>
      <c r="BZ411" s="0" t="n">
        <v>2018.5</v>
      </c>
      <c r="CA411" s="0" t="n">
        <v>1</v>
      </c>
      <c r="CB411" s="0" t="n">
        <v>1</v>
      </c>
      <c r="CC411" s="0" t="n">
        <v>1</v>
      </c>
      <c r="CD411" s="0" t="n">
        <v>-0.0422155926683729</v>
      </c>
      <c r="CE411" s="0" t="n">
        <v>1</v>
      </c>
    </row>
    <row r="412" customFormat="false" ht="15" hidden="false" customHeight="false" outlineLevel="0" collapsed="false">
      <c r="A412" s="0" t="s">
        <v>1481</v>
      </c>
      <c r="B412" s="0" t="n">
        <v>1717</v>
      </c>
      <c r="C412" s="0" t="n">
        <v>-0.0105487121840893</v>
      </c>
      <c r="D412" s="0" t="n">
        <v>38379</v>
      </c>
      <c r="E412" s="0" t="n">
        <f aca="false">IF(ISNUMBER($BA412),$BA412,IF(AND(ISNUMBER($D412),ISNUMBER($BW412),ISNUMBER($BX412)),$D412*($BX412-$BW412+1),""))</f>
        <v>38379</v>
      </c>
      <c r="H412" s="0" t="s">
        <v>118</v>
      </c>
      <c r="I412" s="0" t="s">
        <v>344</v>
      </c>
      <c r="J412" s="0" t="n">
        <f aca="false">IF($BW412&lt;&gt;"",$BW412,"")</f>
        <v>2016</v>
      </c>
      <c r="K412" s="0" t="n">
        <f aca="false">IF($BX412&lt;&gt;"",$BX412,"")</f>
        <v>2021</v>
      </c>
      <c r="L412" s="0" t="n">
        <f aca="false">IF(AND(ISNUMBER($BW412),ISNUMBER($BX412)),($BW412+$BX412)/2,"")</f>
        <v>2018.5</v>
      </c>
      <c r="M412" s="0" t="n">
        <f aca="false">IF($L412&lt;&gt;"",$L412,"")</f>
        <v>2018.5</v>
      </c>
      <c r="N412" s="0" t="n">
        <f aca="false">IF(AND(ISNUMBER($BW412),ISNUMBER($BX412)),MIN(1,MAX(0,($BX412-2016+1)/($BX412-$BW412+1))),"")</f>
        <v>1</v>
      </c>
      <c r="O412" s="0" t="n">
        <f aca="false">IF(AND(ISNUMBER($BW412),ISNUMBER($BX412)),MIN(1,MAX(0,($BX412-2017+1)/($BX412-$BW412+1))),"")</f>
        <v>0.833333333333333</v>
      </c>
      <c r="P412" s="0" t="n">
        <f aca="false">IF(AND(ISNUMBER($BW412),ISNUMBER($BX412)),MIN(1,MAX(0,($BX412-2018+1)/($BX412-$BW412+1))),"")</f>
        <v>0.666666666666667</v>
      </c>
      <c r="Q412" s="0" t="n">
        <f aca="false">IF(AND(ISNUMBER($BW412),ISNUMBER($BX412)),MIN(1,MAX(0,($BX412-2019+1)/($BX412-$BW412+1))),"")</f>
        <v>0.5</v>
      </c>
      <c r="R412" s="0" t="n">
        <f aca="false">IF(AND(ISNUMBER($BW412),ISNUMBER($BX412)),MIN(1,MAX(0,($BX412-2016+1)/($BX412-$BW412+1))),"")</f>
        <v>1</v>
      </c>
      <c r="S412" s="0" t="n">
        <f aca="false">IF($L412&lt;&gt;"",IF($L412&gt;=2015.5,1,0),"")</f>
        <v>1</v>
      </c>
      <c r="T412" s="0" t="n">
        <f aca="false">IF($L412&lt;&gt;"",IF($L412&gt;=2016,1,0),"")</f>
        <v>1</v>
      </c>
      <c r="U412" s="0" t="n">
        <f aca="false">IF(ISNUMBER($BX412),IF($BX412&gt;=2016,1,0),"")</f>
        <v>1</v>
      </c>
      <c r="V412" s="0" t="n">
        <f aca="false">IF(ISNUMBER($BW412),IF($BW412&gt;=2016,1,0),"")</f>
        <v>1</v>
      </c>
      <c r="W412" s="0" t="str">
        <f aca="false">IF(AND(ISNUMBER($BW412),ISNUMBER($BX412)),IF($BW412&gt;=2016,"post-only",IF($BX412&lt;2016,"pre-only","mixed")),"")</f>
        <v>post-only</v>
      </c>
      <c r="X412" s="0" t="n">
        <f aca="false">IF(AND(ISNUMBER($BW412),ISNUMBER($BX412)),MIN(1,MAX(0,($BX412-2017+1)/($BX412-$BW412+1))),"")</f>
        <v>0.833333333333333</v>
      </c>
      <c r="Y412" s="0" t="n">
        <f aca="false">IF(AND(ISNUMBER($BW412),ISNUMBER($BX412)),MIN(1,MAX(0,($BX412-2018+1)/($BX412-$BW412+1))),"")</f>
        <v>0.666666666666667</v>
      </c>
      <c r="Z412" s="0" t="n">
        <f aca="false">IF(AND(ISNUMBER($BW412),ISNUMBER($BX412)),MIN(1,MAX(0,($BX412-2019+1)/($BX412-$BW412+1))),"")</f>
        <v>0.5</v>
      </c>
      <c r="AA412" s="0" t="n">
        <f aca="false">IF(ISNUMBER($BX412),IF($BX412&gt;=2017,1,0),"")</f>
        <v>1</v>
      </c>
      <c r="AB412" s="0" t="n">
        <f aca="false">IF(ISNUMBER($BX412),IF($BX412&gt;=2018,1,0),"")</f>
        <v>1</v>
      </c>
      <c r="AC412" s="0" t="n">
        <f aca="false">IF(ISNUMBER($BX412),IF($BX412&gt;=2019,1,0),"")</f>
        <v>1</v>
      </c>
      <c r="AD412" s="0" t="n">
        <f aca="false">IF($L412&lt;&gt;"",IF($L412&gt;2013,1,0),"")</f>
        <v>1</v>
      </c>
      <c r="AE412" s="0" t="n">
        <f aca="false">IF($L412&lt;&gt;"",1+IF($L412&gt;2011,1,0)+IF($L412&gt;2014,1,0),"")</f>
        <v>3</v>
      </c>
      <c r="AF412" s="0" t="s">
        <v>747</v>
      </c>
      <c r="AG412" s="0" t="s">
        <v>88</v>
      </c>
      <c r="AH412" s="0" t="s">
        <v>89</v>
      </c>
      <c r="AI412" s="0" t="s">
        <v>90</v>
      </c>
      <c r="AJ412" s="0" t="s">
        <v>90</v>
      </c>
      <c r="AK412" s="0" t="str">
        <f aca="false">IF(AND($CF412&lt;&gt;"",IFERROR(INDEX(subsample_country_map!$B:$B,MATCH($CF412,subsample_country_map!$A:$A,0)),"")&lt;&gt;""),INDEX(subsample_country_map!$B:$B,MATCH($CF412,subsample_country_map!$A:$A,0)),INDEX(lookup!$AA:$AA,MATCH($A412,lookup!$A:$A,0)))</f>
        <v>99_NCE</v>
      </c>
      <c r="AL412" s="0" t="str">
        <f aca="false">IF(AND($CF412&lt;&gt;"",IFERROR(INDEX(subsample_country_map!$C:$C,MATCH($CF412,subsample_country_map!$A:$A,0)),"")&lt;&gt;""),INDEX(subsample_country_map!$C:$C,MATCH($CF412,subsample_country_map!$A:$A,0)),INDEX(lookup!$AB:$AB,MATCH($A412,lookup!$A:$A,0)))</f>
        <v>99_NCE</v>
      </c>
      <c r="AM412" s="0" t="str">
        <f aca="false">IF(AND($CF412&lt;&gt;"",IFERROR(INDEX(subsample_country_map!$D:$D,MATCH($CF412,subsample_country_map!$A:$A,0)),"")&lt;&gt;""),INDEX(subsample_country_map!$D:$D,MATCH($CF412,subsample_country_map!$A:$A,0)),INDEX(lookup!$AC:$AC,MATCH($A412,lookup!$A:$A,0)))</f>
        <v>99_NCE</v>
      </c>
      <c r="AN412" s="0" t="str">
        <f aca="false">IF(AND($CF412&lt;&gt;"",IFERROR(INDEX(subsample_country_map!$E:$E,MATCH($CF412,subsample_country_map!$A:$A,0)),"")&lt;&gt;""),INDEX(subsample_country_map!$E:$E,MATCH($CF412,subsample_country_map!$A:$A,0)),INDEX(lookup!$AD:$AD,MATCH($A412,lookup!$A:$A,0)))</f>
        <v>99_NCE</v>
      </c>
      <c r="AO412" s="0" t="str">
        <f aca="false">INDEX(lookup!$Y:$Y,MATCH($A412,lookup!$A:$A,0))</f>
        <v>1_not published</v>
      </c>
      <c r="AP412" s="0" t="str">
        <f aca="false">INDEX(lookup!$Z:$Z,MATCH($A412,lookup!$A:$A,0))</f>
        <v>99_NCE</v>
      </c>
      <c r="AQ412" s="0" t="str">
        <f aca="false">INDEX(lookup!$W:$W,MATCH($A412,lookup!$A:$A,0))</f>
        <v>1_fin/acc/econ</v>
      </c>
      <c r="AS412" s="0" t="s">
        <v>91</v>
      </c>
      <c r="AT412" s="0" t="s">
        <v>397</v>
      </c>
      <c r="AU412" s="0" t="s">
        <v>93</v>
      </c>
      <c r="AV412" s="0" t="s">
        <v>1578</v>
      </c>
      <c r="AW412" s="0" t="s">
        <v>1579</v>
      </c>
      <c r="BA412" s="0" t="n">
        <v>38379</v>
      </c>
      <c r="BB412" s="0" t="s">
        <v>347</v>
      </c>
      <c r="BC412" s="0" t="s">
        <v>122</v>
      </c>
      <c r="BD412" s="0" t="s">
        <v>33</v>
      </c>
      <c r="BE412" s="0" t="s">
        <v>1535</v>
      </c>
      <c r="BF412" s="0" t="s">
        <v>1536</v>
      </c>
      <c r="BI412" s="0" t="s">
        <v>143</v>
      </c>
      <c r="BJ412" s="0" t="s">
        <v>1580</v>
      </c>
      <c r="BK412" s="0" t="s">
        <v>1546</v>
      </c>
      <c r="BL412" s="0" t="s">
        <v>1581</v>
      </c>
      <c r="BM412" s="0" t="s">
        <v>1485</v>
      </c>
      <c r="BN412" s="0" t="s">
        <v>1486</v>
      </c>
      <c r="BO412" s="0" t="s">
        <v>105</v>
      </c>
      <c r="BP412" s="0" t="s">
        <v>1481</v>
      </c>
      <c r="BQ412" s="0" t="s">
        <v>127</v>
      </c>
      <c r="BT412" s="0" t="n">
        <v>0</v>
      </c>
      <c r="BU412" s="0" t="s">
        <v>1487</v>
      </c>
      <c r="BW412" s="0" t="n">
        <v>2016</v>
      </c>
      <c r="BX412" s="0" t="n">
        <v>2021</v>
      </c>
      <c r="BY412" s="0" t="s">
        <v>1488</v>
      </c>
      <c r="BZ412" s="0" t="n">
        <v>2018.5</v>
      </c>
      <c r="CA412" s="0" t="n">
        <v>1</v>
      </c>
      <c r="CB412" s="0" t="n">
        <v>1</v>
      </c>
      <c r="CC412" s="0" t="n">
        <v>1</v>
      </c>
      <c r="CD412" s="0" t="n">
        <v>-0.0105491034806866</v>
      </c>
      <c r="CE412" s="0" t="n">
        <v>1</v>
      </c>
    </row>
    <row r="413" customFormat="false" ht="15" hidden="false" customHeight="false" outlineLevel="0" collapsed="false">
      <c r="A413" s="0" t="s">
        <v>1481</v>
      </c>
      <c r="B413" s="0" t="n">
        <v>1718</v>
      </c>
      <c r="C413" s="0" t="n">
        <v>-0.0193403288433716</v>
      </c>
      <c r="D413" s="0" t="n">
        <v>35072</v>
      </c>
      <c r="E413" s="0" t="n">
        <f aca="false">IF(ISNUMBER($BA413),$BA413,IF(AND(ISNUMBER($D413),ISNUMBER($BW413),ISNUMBER($BX413)),$D413*($BX413-$BW413+1),""))</f>
        <v>35072</v>
      </c>
      <c r="H413" s="0" t="s">
        <v>118</v>
      </c>
      <c r="I413" s="0" t="s">
        <v>344</v>
      </c>
      <c r="J413" s="0" t="n">
        <f aca="false">IF($BW413&lt;&gt;"",$BW413,"")</f>
        <v>2016</v>
      </c>
      <c r="K413" s="0" t="n">
        <f aca="false">IF($BX413&lt;&gt;"",$BX413,"")</f>
        <v>2021</v>
      </c>
      <c r="L413" s="0" t="n">
        <f aca="false">IF(AND(ISNUMBER($BW413),ISNUMBER($BX413)),($BW413+$BX413)/2,"")</f>
        <v>2018.5</v>
      </c>
      <c r="M413" s="0" t="n">
        <f aca="false">IF($L413&lt;&gt;"",$L413,"")</f>
        <v>2018.5</v>
      </c>
      <c r="N413" s="0" t="n">
        <f aca="false">IF(AND(ISNUMBER($BW413),ISNUMBER($BX413)),MIN(1,MAX(0,($BX413-2016+1)/($BX413-$BW413+1))),"")</f>
        <v>1</v>
      </c>
      <c r="O413" s="0" t="n">
        <f aca="false">IF(AND(ISNUMBER($BW413),ISNUMBER($BX413)),MIN(1,MAX(0,($BX413-2017+1)/($BX413-$BW413+1))),"")</f>
        <v>0.833333333333333</v>
      </c>
      <c r="P413" s="0" t="n">
        <f aca="false">IF(AND(ISNUMBER($BW413),ISNUMBER($BX413)),MIN(1,MAX(0,($BX413-2018+1)/($BX413-$BW413+1))),"")</f>
        <v>0.666666666666667</v>
      </c>
      <c r="Q413" s="0" t="n">
        <f aca="false">IF(AND(ISNUMBER($BW413),ISNUMBER($BX413)),MIN(1,MAX(0,($BX413-2019+1)/($BX413-$BW413+1))),"")</f>
        <v>0.5</v>
      </c>
      <c r="R413" s="0" t="n">
        <f aca="false">IF(AND(ISNUMBER($BW413),ISNUMBER($BX413)),MIN(1,MAX(0,($BX413-2016+1)/($BX413-$BW413+1))),"")</f>
        <v>1</v>
      </c>
      <c r="S413" s="0" t="n">
        <f aca="false">IF($L413&lt;&gt;"",IF($L413&gt;=2015.5,1,0),"")</f>
        <v>1</v>
      </c>
      <c r="T413" s="0" t="n">
        <f aca="false">IF($L413&lt;&gt;"",IF($L413&gt;=2016,1,0),"")</f>
        <v>1</v>
      </c>
      <c r="U413" s="0" t="n">
        <f aca="false">IF(ISNUMBER($BX413),IF($BX413&gt;=2016,1,0),"")</f>
        <v>1</v>
      </c>
      <c r="V413" s="0" t="n">
        <f aca="false">IF(ISNUMBER($BW413),IF($BW413&gt;=2016,1,0),"")</f>
        <v>1</v>
      </c>
      <c r="W413" s="0" t="str">
        <f aca="false">IF(AND(ISNUMBER($BW413),ISNUMBER($BX413)),IF($BW413&gt;=2016,"post-only",IF($BX413&lt;2016,"pre-only","mixed")),"")</f>
        <v>post-only</v>
      </c>
      <c r="X413" s="0" t="n">
        <f aca="false">IF(AND(ISNUMBER($BW413),ISNUMBER($BX413)),MIN(1,MAX(0,($BX413-2017+1)/($BX413-$BW413+1))),"")</f>
        <v>0.833333333333333</v>
      </c>
      <c r="Y413" s="0" t="n">
        <f aca="false">IF(AND(ISNUMBER($BW413),ISNUMBER($BX413)),MIN(1,MAX(0,($BX413-2018+1)/($BX413-$BW413+1))),"")</f>
        <v>0.666666666666667</v>
      </c>
      <c r="Z413" s="0" t="n">
        <f aca="false">IF(AND(ISNUMBER($BW413),ISNUMBER($BX413)),MIN(1,MAX(0,($BX413-2019+1)/($BX413-$BW413+1))),"")</f>
        <v>0.5</v>
      </c>
      <c r="AA413" s="0" t="n">
        <f aca="false">IF(ISNUMBER($BX413),IF($BX413&gt;=2017,1,0),"")</f>
        <v>1</v>
      </c>
      <c r="AB413" s="0" t="n">
        <f aca="false">IF(ISNUMBER($BX413),IF($BX413&gt;=2018,1,0),"")</f>
        <v>1</v>
      </c>
      <c r="AC413" s="0" t="n">
        <f aca="false">IF(ISNUMBER($BX413),IF($BX413&gt;=2019,1,0),"")</f>
        <v>1</v>
      </c>
      <c r="AD413" s="0" t="n">
        <f aca="false">IF($L413&lt;&gt;"",IF($L413&gt;2013,1,0),"")</f>
        <v>1</v>
      </c>
      <c r="AE413" s="0" t="n">
        <f aca="false">IF($L413&lt;&gt;"",1+IF($L413&gt;2011,1,0)+IF($L413&gt;2014,1,0),"")</f>
        <v>3</v>
      </c>
      <c r="AF413" s="0" t="s">
        <v>747</v>
      </c>
      <c r="AG413" s="0" t="s">
        <v>88</v>
      </c>
      <c r="AH413" s="0" t="s">
        <v>89</v>
      </c>
      <c r="AI413" s="0" t="s">
        <v>90</v>
      </c>
      <c r="AJ413" s="0" t="s">
        <v>90</v>
      </c>
      <c r="AK413" s="0" t="str">
        <f aca="false">IF(AND($CF413&lt;&gt;"",IFERROR(INDEX(subsample_country_map!$B:$B,MATCH($CF413,subsample_country_map!$A:$A,0)),"")&lt;&gt;""),INDEX(subsample_country_map!$B:$B,MATCH($CF413,subsample_country_map!$A:$A,0)),INDEX(lookup!$AA:$AA,MATCH($A413,lookup!$A:$A,0)))</f>
        <v>99_NCE</v>
      </c>
      <c r="AL413" s="0" t="str">
        <f aca="false">IF(AND($CF413&lt;&gt;"",IFERROR(INDEX(subsample_country_map!$C:$C,MATCH($CF413,subsample_country_map!$A:$A,0)),"")&lt;&gt;""),INDEX(subsample_country_map!$C:$C,MATCH($CF413,subsample_country_map!$A:$A,0)),INDEX(lookup!$AB:$AB,MATCH($A413,lookup!$A:$A,0)))</f>
        <v>99_NCE</v>
      </c>
      <c r="AM413" s="0" t="str">
        <f aca="false">IF(AND($CF413&lt;&gt;"",IFERROR(INDEX(subsample_country_map!$D:$D,MATCH($CF413,subsample_country_map!$A:$A,0)),"")&lt;&gt;""),INDEX(subsample_country_map!$D:$D,MATCH($CF413,subsample_country_map!$A:$A,0)),INDEX(lookup!$AC:$AC,MATCH($A413,lookup!$A:$A,0)))</f>
        <v>99_NCE</v>
      </c>
      <c r="AN413" s="0" t="str">
        <f aca="false">IF(AND($CF413&lt;&gt;"",IFERROR(INDEX(subsample_country_map!$E:$E,MATCH($CF413,subsample_country_map!$A:$A,0)),"")&lt;&gt;""),INDEX(subsample_country_map!$E:$E,MATCH($CF413,subsample_country_map!$A:$A,0)),INDEX(lookup!$AD:$AD,MATCH($A413,lookup!$A:$A,0)))</f>
        <v>99_NCE</v>
      </c>
      <c r="AO413" s="0" t="str">
        <f aca="false">INDEX(lookup!$Y:$Y,MATCH($A413,lookup!$A:$A,0))</f>
        <v>1_not published</v>
      </c>
      <c r="AP413" s="0" t="str">
        <f aca="false">INDEX(lookup!$Z:$Z,MATCH($A413,lookup!$A:$A,0))</f>
        <v>99_NCE</v>
      </c>
      <c r="AQ413" s="0" t="str">
        <f aca="false">INDEX(lookup!$W:$W,MATCH($A413,lookup!$A:$A,0))</f>
        <v>1_fin/acc/econ</v>
      </c>
      <c r="AS413" s="0" t="s">
        <v>91</v>
      </c>
      <c r="AT413" s="0" t="s">
        <v>397</v>
      </c>
      <c r="AU413" s="0" t="s">
        <v>93</v>
      </c>
      <c r="AV413" s="0" t="s">
        <v>1582</v>
      </c>
      <c r="AW413" s="0" t="s">
        <v>1567</v>
      </c>
      <c r="BA413" s="0" t="n">
        <v>35072</v>
      </c>
      <c r="BB413" s="0" t="s">
        <v>347</v>
      </c>
      <c r="BC413" s="0" t="s">
        <v>122</v>
      </c>
      <c r="BD413" s="0" t="s">
        <v>33</v>
      </c>
      <c r="BE413" s="0" t="s">
        <v>1535</v>
      </c>
      <c r="BF413" s="0" t="s">
        <v>1536</v>
      </c>
      <c r="BI413" s="0" t="s">
        <v>208</v>
      </c>
      <c r="BJ413" s="0" t="s">
        <v>1583</v>
      </c>
      <c r="BK413" s="0" t="s">
        <v>1584</v>
      </c>
      <c r="BL413" s="0" t="s">
        <v>1585</v>
      </c>
      <c r="BM413" s="0" t="s">
        <v>1485</v>
      </c>
      <c r="BN413" s="0" t="s">
        <v>1486</v>
      </c>
      <c r="BO413" s="0" t="s">
        <v>105</v>
      </c>
      <c r="BP413" s="0" t="s">
        <v>1481</v>
      </c>
      <c r="BQ413" s="0" t="s">
        <v>127</v>
      </c>
      <c r="BT413" s="0" t="n">
        <v>0</v>
      </c>
      <c r="BU413" s="0" t="s">
        <v>1487</v>
      </c>
      <c r="BW413" s="0" t="n">
        <v>2016</v>
      </c>
      <c r="BX413" s="0" t="n">
        <v>2021</v>
      </c>
      <c r="BY413" s="0" t="s">
        <v>1488</v>
      </c>
      <c r="BZ413" s="0" t="n">
        <v>2018.5</v>
      </c>
      <c r="CA413" s="0" t="n">
        <v>1</v>
      </c>
      <c r="CB413" s="0" t="n">
        <v>1</v>
      </c>
      <c r="CC413" s="0" t="n">
        <v>1</v>
      </c>
      <c r="CD413" s="0" t="n">
        <v>-0.0193427407905415</v>
      </c>
      <c r="CE413" s="0" t="n">
        <v>1</v>
      </c>
    </row>
    <row r="414" customFormat="false" ht="15" hidden="false" customHeight="false" outlineLevel="0" collapsed="false">
      <c r="A414" s="0" t="s">
        <v>1481</v>
      </c>
      <c r="B414" s="0" t="n">
        <v>1719</v>
      </c>
      <c r="C414" s="0" t="n">
        <v>-0.0186354621917436</v>
      </c>
      <c r="D414" s="0" t="n">
        <v>35072</v>
      </c>
      <c r="E414" s="0" t="n">
        <f aca="false">IF(ISNUMBER($BA414),$BA414,IF(AND(ISNUMBER($D414),ISNUMBER($BW414),ISNUMBER($BX414)),$D414*($BX414-$BW414+1),""))</f>
        <v>35072</v>
      </c>
      <c r="H414" s="0" t="s">
        <v>118</v>
      </c>
      <c r="I414" s="0" t="s">
        <v>344</v>
      </c>
      <c r="J414" s="0" t="n">
        <f aca="false">IF($BW414&lt;&gt;"",$BW414,"")</f>
        <v>2016</v>
      </c>
      <c r="K414" s="0" t="n">
        <f aca="false">IF($BX414&lt;&gt;"",$BX414,"")</f>
        <v>2021</v>
      </c>
      <c r="L414" s="0" t="n">
        <f aca="false">IF(AND(ISNUMBER($BW414),ISNUMBER($BX414)),($BW414+$BX414)/2,"")</f>
        <v>2018.5</v>
      </c>
      <c r="M414" s="0" t="n">
        <f aca="false">IF($L414&lt;&gt;"",$L414,"")</f>
        <v>2018.5</v>
      </c>
      <c r="N414" s="0" t="n">
        <f aca="false">IF(AND(ISNUMBER($BW414),ISNUMBER($BX414)),MIN(1,MAX(0,($BX414-2016+1)/($BX414-$BW414+1))),"")</f>
        <v>1</v>
      </c>
      <c r="O414" s="0" t="n">
        <f aca="false">IF(AND(ISNUMBER($BW414),ISNUMBER($BX414)),MIN(1,MAX(0,($BX414-2017+1)/($BX414-$BW414+1))),"")</f>
        <v>0.833333333333333</v>
      </c>
      <c r="P414" s="0" t="n">
        <f aca="false">IF(AND(ISNUMBER($BW414),ISNUMBER($BX414)),MIN(1,MAX(0,($BX414-2018+1)/($BX414-$BW414+1))),"")</f>
        <v>0.666666666666667</v>
      </c>
      <c r="Q414" s="0" t="n">
        <f aca="false">IF(AND(ISNUMBER($BW414),ISNUMBER($BX414)),MIN(1,MAX(0,($BX414-2019+1)/($BX414-$BW414+1))),"")</f>
        <v>0.5</v>
      </c>
      <c r="R414" s="0" t="n">
        <f aca="false">IF(AND(ISNUMBER($BW414),ISNUMBER($BX414)),MIN(1,MAX(0,($BX414-2016+1)/($BX414-$BW414+1))),"")</f>
        <v>1</v>
      </c>
      <c r="S414" s="0" t="n">
        <f aca="false">IF($L414&lt;&gt;"",IF($L414&gt;=2015.5,1,0),"")</f>
        <v>1</v>
      </c>
      <c r="T414" s="0" t="n">
        <f aca="false">IF($L414&lt;&gt;"",IF($L414&gt;=2016,1,0),"")</f>
        <v>1</v>
      </c>
      <c r="U414" s="0" t="n">
        <f aca="false">IF(ISNUMBER($BX414),IF($BX414&gt;=2016,1,0),"")</f>
        <v>1</v>
      </c>
      <c r="V414" s="0" t="n">
        <f aca="false">IF(ISNUMBER($BW414),IF($BW414&gt;=2016,1,0),"")</f>
        <v>1</v>
      </c>
      <c r="W414" s="0" t="str">
        <f aca="false">IF(AND(ISNUMBER($BW414),ISNUMBER($BX414)),IF($BW414&gt;=2016,"post-only",IF($BX414&lt;2016,"pre-only","mixed")),"")</f>
        <v>post-only</v>
      </c>
      <c r="X414" s="0" t="n">
        <f aca="false">IF(AND(ISNUMBER($BW414),ISNUMBER($BX414)),MIN(1,MAX(0,($BX414-2017+1)/($BX414-$BW414+1))),"")</f>
        <v>0.833333333333333</v>
      </c>
      <c r="Y414" s="0" t="n">
        <f aca="false">IF(AND(ISNUMBER($BW414),ISNUMBER($BX414)),MIN(1,MAX(0,($BX414-2018+1)/($BX414-$BW414+1))),"")</f>
        <v>0.666666666666667</v>
      </c>
      <c r="Z414" s="0" t="n">
        <f aca="false">IF(AND(ISNUMBER($BW414),ISNUMBER($BX414)),MIN(1,MAX(0,($BX414-2019+1)/($BX414-$BW414+1))),"")</f>
        <v>0.5</v>
      </c>
      <c r="AA414" s="0" t="n">
        <f aca="false">IF(ISNUMBER($BX414),IF($BX414&gt;=2017,1,0),"")</f>
        <v>1</v>
      </c>
      <c r="AB414" s="0" t="n">
        <f aca="false">IF(ISNUMBER($BX414),IF($BX414&gt;=2018,1,0),"")</f>
        <v>1</v>
      </c>
      <c r="AC414" s="0" t="n">
        <f aca="false">IF(ISNUMBER($BX414),IF($BX414&gt;=2019,1,0),"")</f>
        <v>1</v>
      </c>
      <c r="AD414" s="0" t="n">
        <f aca="false">IF($L414&lt;&gt;"",IF($L414&gt;2013,1,0),"")</f>
        <v>1</v>
      </c>
      <c r="AE414" s="0" t="n">
        <f aca="false">IF($L414&lt;&gt;"",1+IF($L414&gt;2011,1,0)+IF($L414&gt;2014,1,0),"")</f>
        <v>3</v>
      </c>
      <c r="AF414" s="0" t="s">
        <v>747</v>
      </c>
      <c r="AG414" s="0" t="s">
        <v>88</v>
      </c>
      <c r="AH414" s="0" t="s">
        <v>89</v>
      </c>
      <c r="AI414" s="0" t="s">
        <v>90</v>
      </c>
      <c r="AJ414" s="0" t="s">
        <v>90</v>
      </c>
      <c r="AK414" s="0" t="str">
        <f aca="false">IF(AND($CF414&lt;&gt;"",IFERROR(INDEX(subsample_country_map!$B:$B,MATCH($CF414,subsample_country_map!$A:$A,0)),"")&lt;&gt;""),INDEX(subsample_country_map!$B:$B,MATCH($CF414,subsample_country_map!$A:$A,0)),INDEX(lookup!$AA:$AA,MATCH($A414,lookup!$A:$A,0)))</f>
        <v>99_NCE</v>
      </c>
      <c r="AL414" s="0" t="str">
        <f aca="false">IF(AND($CF414&lt;&gt;"",IFERROR(INDEX(subsample_country_map!$C:$C,MATCH($CF414,subsample_country_map!$A:$A,0)),"")&lt;&gt;""),INDEX(subsample_country_map!$C:$C,MATCH($CF414,subsample_country_map!$A:$A,0)),INDEX(lookup!$AB:$AB,MATCH($A414,lookup!$A:$A,0)))</f>
        <v>99_NCE</v>
      </c>
      <c r="AM414" s="0" t="str">
        <f aca="false">IF(AND($CF414&lt;&gt;"",IFERROR(INDEX(subsample_country_map!$D:$D,MATCH($CF414,subsample_country_map!$A:$A,0)),"")&lt;&gt;""),INDEX(subsample_country_map!$D:$D,MATCH($CF414,subsample_country_map!$A:$A,0)),INDEX(lookup!$AC:$AC,MATCH($A414,lookup!$A:$A,0)))</f>
        <v>99_NCE</v>
      </c>
      <c r="AN414" s="0" t="str">
        <f aca="false">IF(AND($CF414&lt;&gt;"",IFERROR(INDEX(subsample_country_map!$E:$E,MATCH($CF414,subsample_country_map!$A:$A,0)),"")&lt;&gt;""),INDEX(subsample_country_map!$E:$E,MATCH($CF414,subsample_country_map!$A:$A,0)),INDEX(lookup!$AD:$AD,MATCH($A414,lookup!$A:$A,0)))</f>
        <v>99_NCE</v>
      </c>
      <c r="AO414" s="0" t="str">
        <f aca="false">INDEX(lookup!$Y:$Y,MATCH($A414,lookup!$A:$A,0))</f>
        <v>1_not published</v>
      </c>
      <c r="AP414" s="0" t="str">
        <f aca="false">INDEX(lookup!$Z:$Z,MATCH($A414,lookup!$A:$A,0))</f>
        <v>99_NCE</v>
      </c>
      <c r="AQ414" s="0" t="str">
        <f aca="false">INDEX(lookup!$W:$W,MATCH($A414,lookup!$A:$A,0))</f>
        <v>1_fin/acc/econ</v>
      </c>
      <c r="AS414" s="0" t="s">
        <v>91</v>
      </c>
      <c r="AT414" s="0" t="s">
        <v>397</v>
      </c>
      <c r="AU414" s="0" t="s">
        <v>93</v>
      </c>
      <c r="AV414" s="0" t="s">
        <v>1586</v>
      </c>
      <c r="AW414" s="0" t="s">
        <v>1567</v>
      </c>
      <c r="BA414" s="0" t="n">
        <v>35072</v>
      </c>
      <c r="BB414" s="0" t="s">
        <v>347</v>
      </c>
      <c r="BC414" s="0" t="s">
        <v>122</v>
      </c>
      <c r="BD414" s="0" t="s">
        <v>33</v>
      </c>
      <c r="BE414" s="0" t="s">
        <v>1535</v>
      </c>
      <c r="BF414" s="0" t="s">
        <v>1536</v>
      </c>
      <c r="BI414" s="0" t="s">
        <v>208</v>
      </c>
      <c r="BJ414" s="0" t="s">
        <v>1587</v>
      </c>
      <c r="BK414" s="0" t="s">
        <v>1584</v>
      </c>
      <c r="BL414" s="0" t="s">
        <v>1588</v>
      </c>
      <c r="BM414" s="0" t="s">
        <v>1485</v>
      </c>
      <c r="BN414" s="0" t="s">
        <v>1486</v>
      </c>
      <c r="BO414" s="0" t="s">
        <v>105</v>
      </c>
      <c r="BP414" s="0" t="s">
        <v>1481</v>
      </c>
      <c r="BQ414" s="0" t="s">
        <v>127</v>
      </c>
      <c r="BT414" s="0" t="n">
        <v>0</v>
      </c>
      <c r="BU414" s="0" t="s">
        <v>1487</v>
      </c>
      <c r="BW414" s="0" t="n">
        <v>2016</v>
      </c>
      <c r="BX414" s="0" t="n">
        <v>2021</v>
      </c>
      <c r="BY414" s="0" t="s">
        <v>1488</v>
      </c>
      <c r="BZ414" s="0" t="n">
        <v>2018.5</v>
      </c>
      <c r="CA414" s="0" t="n">
        <v>1</v>
      </c>
      <c r="CB414" s="0" t="n">
        <v>1</v>
      </c>
      <c r="CC414" s="0" t="n">
        <v>1</v>
      </c>
      <c r="CD414" s="0" t="n">
        <v>-0.0186376198852618</v>
      </c>
      <c r="CE414" s="0" t="n">
        <v>1</v>
      </c>
    </row>
    <row r="415" customFormat="false" ht="15" hidden="false" customHeight="false" outlineLevel="0" collapsed="false">
      <c r="A415" s="0" t="s">
        <v>1481</v>
      </c>
      <c r="B415" s="0" t="n">
        <v>1720</v>
      </c>
      <c r="C415" s="0" t="n">
        <v>-0.0237551169446532</v>
      </c>
      <c r="D415" s="0" t="n">
        <v>35072</v>
      </c>
      <c r="E415" s="0" t="n">
        <f aca="false">IF(ISNUMBER($BA415),$BA415,IF(AND(ISNUMBER($D415),ISNUMBER($BW415),ISNUMBER($BX415)),$D415*($BX415-$BW415+1),""))</f>
        <v>35072</v>
      </c>
      <c r="H415" s="0" t="s">
        <v>118</v>
      </c>
      <c r="I415" s="0" t="s">
        <v>344</v>
      </c>
      <c r="J415" s="0" t="n">
        <f aca="false">IF($BW415&lt;&gt;"",$BW415,"")</f>
        <v>2016</v>
      </c>
      <c r="K415" s="0" t="n">
        <f aca="false">IF($BX415&lt;&gt;"",$BX415,"")</f>
        <v>2021</v>
      </c>
      <c r="L415" s="0" t="n">
        <f aca="false">IF(AND(ISNUMBER($BW415),ISNUMBER($BX415)),($BW415+$BX415)/2,"")</f>
        <v>2018.5</v>
      </c>
      <c r="M415" s="0" t="n">
        <f aca="false">IF($L415&lt;&gt;"",$L415,"")</f>
        <v>2018.5</v>
      </c>
      <c r="N415" s="0" t="n">
        <f aca="false">IF(AND(ISNUMBER($BW415),ISNUMBER($BX415)),MIN(1,MAX(0,($BX415-2016+1)/($BX415-$BW415+1))),"")</f>
        <v>1</v>
      </c>
      <c r="O415" s="0" t="n">
        <f aca="false">IF(AND(ISNUMBER($BW415),ISNUMBER($BX415)),MIN(1,MAX(0,($BX415-2017+1)/($BX415-$BW415+1))),"")</f>
        <v>0.833333333333333</v>
      </c>
      <c r="P415" s="0" t="n">
        <f aca="false">IF(AND(ISNUMBER($BW415),ISNUMBER($BX415)),MIN(1,MAX(0,($BX415-2018+1)/($BX415-$BW415+1))),"")</f>
        <v>0.666666666666667</v>
      </c>
      <c r="Q415" s="0" t="n">
        <f aca="false">IF(AND(ISNUMBER($BW415),ISNUMBER($BX415)),MIN(1,MAX(0,($BX415-2019+1)/($BX415-$BW415+1))),"")</f>
        <v>0.5</v>
      </c>
      <c r="R415" s="0" t="n">
        <f aca="false">IF(AND(ISNUMBER($BW415),ISNUMBER($BX415)),MIN(1,MAX(0,($BX415-2016+1)/($BX415-$BW415+1))),"")</f>
        <v>1</v>
      </c>
      <c r="S415" s="0" t="n">
        <f aca="false">IF($L415&lt;&gt;"",IF($L415&gt;=2015.5,1,0),"")</f>
        <v>1</v>
      </c>
      <c r="T415" s="0" t="n">
        <f aca="false">IF($L415&lt;&gt;"",IF($L415&gt;=2016,1,0),"")</f>
        <v>1</v>
      </c>
      <c r="U415" s="0" t="n">
        <f aca="false">IF(ISNUMBER($BX415),IF($BX415&gt;=2016,1,0),"")</f>
        <v>1</v>
      </c>
      <c r="V415" s="0" t="n">
        <f aca="false">IF(ISNUMBER($BW415),IF($BW415&gt;=2016,1,0),"")</f>
        <v>1</v>
      </c>
      <c r="W415" s="0" t="str">
        <f aca="false">IF(AND(ISNUMBER($BW415),ISNUMBER($BX415)),IF($BW415&gt;=2016,"post-only",IF($BX415&lt;2016,"pre-only","mixed")),"")</f>
        <v>post-only</v>
      </c>
      <c r="X415" s="0" t="n">
        <f aca="false">IF(AND(ISNUMBER($BW415),ISNUMBER($BX415)),MIN(1,MAX(0,($BX415-2017+1)/($BX415-$BW415+1))),"")</f>
        <v>0.833333333333333</v>
      </c>
      <c r="Y415" s="0" t="n">
        <f aca="false">IF(AND(ISNUMBER($BW415),ISNUMBER($BX415)),MIN(1,MAX(0,($BX415-2018+1)/($BX415-$BW415+1))),"")</f>
        <v>0.666666666666667</v>
      </c>
      <c r="Z415" s="0" t="n">
        <f aca="false">IF(AND(ISNUMBER($BW415),ISNUMBER($BX415)),MIN(1,MAX(0,($BX415-2019+1)/($BX415-$BW415+1))),"")</f>
        <v>0.5</v>
      </c>
      <c r="AA415" s="0" t="n">
        <f aca="false">IF(ISNUMBER($BX415),IF($BX415&gt;=2017,1,0),"")</f>
        <v>1</v>
      </c>
      <c r="AB415" s="0" t="n">
        <f aca="false">IF(ISNUMBER($BX415),IF($BX415&gt;=2018,1,0),"")</f>
        <v>1</v>
      </c>
      <c r="AC415" s="0" t="n">
        <f aca="false">IF(ISNUMBER($BX415),IF($BX415&gt;=2019,1,0),"")</f>
        <v>1</v>
      </c>
      <c r="AD415" s="0" t="n">
        <f aca="false">IF($L415&lt;&gt;"",IF($L415&gt;2013,1,0),"")</f>
        <v>1</v>
      </c>
      <c r="AE415" s="0" t="n">
        <f aca="false">IF($L415&lt;&gt;"",1+IF($L415&gt;2011,1,0)+IF($L415&gt;2014,1,0),"")</f>
        <v>3</v>
      </c>
      <c r="AF415" s="0" t="s">
        <v>747</v>
      </c>
      <c r="AG415" s="0" t="s">
        <v>88</v>
      </c>
      <c r="AH415" s="0" t="s">
        <v>89</v>
      </c>
      <c r="AI415" s="0" t="s">
        <v>90</v>
      </c>
      <c r="AJ415" s="0" t="s">
        <v>90</v>
      </c>
      <c r="AK415" s="0" t="str">
        <f aca="false">IF(AND($CF415&lt;&gt;"",IFERROR(INDEX(subsample_country_map!$B:$B,MATCH($CF415,subsample_country_map!$A:$A,0)),"")&lt;&gt;""),INDEX(subsample_country_map!$B:$B,MATCH($CF415,subsample_country_map!$A:$A,0)),INDEX(lookup!$AA:$AA,MATCH($A415,lookup!$A:$A,0)))</f>
        <v>99_NCE</v>
      </c>
      <c r="AL415" s="0" t="str">
        <f aca="false">IF(AND($CF415&lt;&gt;"",IFERROR(INDEX(subsample_country_map!$C:$C,MATCH($CF415,subsample_country_map!$A:$A,0)),"")&lt;&gt;""),INDEX(subsample_country_map!$C:$C,MATCH($CF415,subsample_country_map!$A:$A,0)),INDEX(lookup!$AB:$AB,MATCH($A415,lookup!$A:$A,0)))</f>
        <v>99_NCE</v>
      </c>
      <c r="AM415" s="0" t="str">
        <f aca="false">IF(AND($CF415&lt;&gt;"",IFERROR(INDEX(subsample_country_map!$D:$D,MATCH($CF415,subsample_country_map!$A:$A,0)),"")&lt;&gt;""),INDEX(subsample_country_map!$D:$D,MATCH($CF415,subsample_country_map!$A:$A,0)),INDEX(lookup!$AC:$AC,MATCH($A415,lookup!$A:$A,0)))</f>
        <v>99_NCE</v>
      </c>
      <c r="AN415" s="0" t="str">
        <f aca="false">IF(AND($CF415&lt;&gt;"",IFERROR(INDEX(subsample_country_map!$E:$E,MATCH($CF415,subsample_country_map!$A:$A,0)),"")&lt;&gt;""),INDEX(subsample_country_map!$E:$E,MATCH($CF415,subsample_country_map!$A:$A,0)),INDEX(lookup!$AD:$AD,MATCH($A415,lookup!$A:$A,0)))</f>
        <v>99_NCE</v>
      </c>
      <c r="AO415" s="0" t="str">
        <f aca="false">INDEX(lookup!$Y:$Y,MATCH($A415,lookup!$A:$A,0))</f>
        <v>1_not published</v>
      </c>
      <c r="AP415" s="0" t="str">
        <f aca="false">INDEX(lookup!$Z:$Z,MATCH($A415,lookup!$A:$A,0))</f>
        <v>99_NCE</v>
      </c>
      <c r="AQ415" s="0" t="str">
        <f aca="false">INDEX(lookup!$W:$W,MATCH($A415,lookup!$A:$A,0))</f>
        <v>1_fin/acc/econ</v>
      </c>
      <c r="AS415" s="0" t="s">
        <v>91</v>
      </c>
      <c r="AT415" s="0" t="s">
        <v>397</v>
      </c>
      <c r="AU415" s="0" t="s">
        <v>93</v>
      </c>
      <c r="AV415" s="0" t="s">
        <v>1589</v>
      </c>
      <c r="AW415" s="0" t="s">
        <v>1521</v>
      </c>
      <c r="BA415" s="0" t="n">
        <v>35072</v>
      </c>
      <c r="BB415" s="0" t="s">
        <v>347</v>
      </c>
      <c r="BC415" s="0" t="s">
        <v>122</v>
      </c>
      <c r="BD415" s="0" t="s">
        <v>33</v>
      </c>
      <c r="BE415" s="0" t="s">
        <v>1535</v>
      </c>
      <c r="BF415" s="0" t="s">
        <v>1536</v>
      </c>
      <c r="BI415" s="0" t="s">
        <v>208</v>
      </c>
      <c r="BJ415" s="0" t="s">
        <v>1590</v>
      </c>
      <c r="BK415" s="0" t="s">
        <v>1584</v>
      </c>
      <c r="BL415" s="0" t="s">
        <v>1591</v>
      </c>
      <c r="BM415" s="0" t="s">
        <v>1485</v>
      </c>
      <c r="BN415" s="0" t="s">
        <v>1486</v>
      </c>
      <c r="BO415" s="0" t="s">
        <v>105</v>
      </c>
      <c r="BP415" s="0" t="s">
        <v>1481</v>
      </c>
      <c r="BQ415" s="0" t="s">
        <v>127</v>
      </c>
      <c r="BT415" s="0" t="n">
        <v>0</v>
      </c>
      <c r="BU415" s="0" t="s">
        <v>1487</v>
      </c>
      <c r="BW415" s="0" t="n">
        <v>2016</v>
      </c>
      <c r="BX415" s="0" t="n">
        <v>2021</v>
      </c>
      <c r="BY415" s="0" t="s">
        <v>1488</v>
      </c>
      <c r="BZ415" s="0" t="n">
        <v>2018.5</v>
      </c>
      <c r="CA415" s="0" t="n">
        <v>1</v>
      </c>
      <c r="CB415" s="0" t="n">
        <v>1</v>
      </c>
      <c r="CC415" s="0" t="n">
        <v>1</v>
      </c>
      <c r="CD415" s="0" t="n">
        <v>-0.0237595868398731</v>
      </c>
      <c r="CE415" s="0" t="n">
        <v>1</v>
      </c>
    </row>
    <row r="416" customFormat="false" ht="15" hidden="false" customHeight="false" outlineLevel="0" collapsed="false">
      <c r="A416" s="0" t="s">
        <v>1481</v>
      </c>
      <c r="B416" s="0" t="n">
        <v>1721</v>
      </c>
      <c r="C416" s="0" t="n">
        <v>-0.006233637898467</v>
      </c>
      <c r="D416" s="0" t="n">
        <v>90886</v>
      </c>
      <c r="E416" s="0" t="n">
        <f aca="false">IF(ISNUMBER($BA416),$BA416,IF(AND(ISNUMBER($D416),ISNUMBER($BW416),ISNUMBER($BX416)),$D416*($BX416-$BW416+1),""))</f>
        <v>90886</v>
      </c>
      <c r="H416" s="0" t="s">
        <v>118</v>
      </c>
      <c r="I416" s="0" t="s">
        <v>344</v>
      </c>
      <c r="J416" s="0" t="n">
        <f aca="false">IF($BW416&lt;&gt;"",$BW416,"")</f>
        <v>2016</v>
      </c>
      <c r="K416" s="0" t="n">
        <f aca="false">IF($BX416&lt;&gt;"",$BX416,"")</f>
        <v>2021</v>
      </c>
      <c r="L416" s="0" t="n">
        <f aca="false">IF(AND(ISNUMBER($BW416),ISNUMBER($BX416)),($BW416+$BX416)/2,"")</f>
        <v>2018.5</v>
      </c>
      <c r="M416" s="0" t="n">
        <f aca="false">IF($L416&lt;&gt;"",$L416,"")</f>
        <v>2018.5</v>
      </c>
      <c r="N416" s="0" t="n">
        <f aca="false">IF(AND(ISNUMBER($BW416),ISNUMBER($BX416)),MIN(1,MAX(0,($BX416-2016+1)/($BX416-$BW416+1))),"")</f>
        <v>1</v>
      </c>
      <c r="O416" s="0" t="n">
        <f aca="false">IF(AND(ISNUMBER($BW416),ISNUMBER($BX416)),MIN(1,MAX(0,($BX416-2017+1)/($BX416-$BW416+1))),"")</f>
        <v>0.833333333333333</v>
      </c>
      <c r="P416" s="0" t="n">
        <f aca="false">IF(AND(ISNUMBER($BW416),ISNUMBER($BX416)),MIN(1,MAX(0,($BX416-2018+1)/($BX416-$BW416+1))),"")</f>
        <v>0.666666666666667</v>
      </c>
      <c r="Q416" s="0" t="n">
        <f aca="false">IF(AND(ISNUMBER($BW416),ISNUMBER($BX416)),MIN(1,MAX(0,($BX416-2019+1)/($BX416-$BW416+1))),"")</f>
        <v>0.5</v>
      </c>
      <c r="R416" s="0" t="n">
        <f aca="false">IF(AND(ISNUMBER($BW416),ISNUMBER($BX416)),MIN(1,MAX(0,($BX416-2016+1)/($BX416-$BW416+1))),"")</f>
        <v>1</v>
      </c>
      <c r="S416" s="0" t="n">
        <f aca="false">IF($L416&lt;&gt;"",IF($L416&gt;=2015.5,1,0),"")</f>
        <v>1</v>
      </c>
      <c r="T416" s="0" t="n">
        <f aca="false">IF($L416&lt;&gt;"",IF($L416&gt;=2016,1,0),"")</f>
        <v>1</v>
      </c>
      <c r="U416" s="0" t="n">
        <f aca="false">IF(ISNUMBER($BX416),IF($BX416&gt;=2016,1,0),"")</f>
        <v>1</v>
      </c>
      <c r="V416" s="0" t="n">
        <f aca="false">IF(ISNUMBER($BW416),IF($BW416&gt;=2016,1,0),"")</f>
        <v>1</v>
      </c>
      <c r="W416" s="0" t="str">
        <f aca="false">IF(AND(ISNUMBER($BW416),ISNUMBER($BX416)),IF($BW416&gt;=2016,"post-only",IF($BX416&lt;2016,"pre-only","mixed")),"")</f>
        <v>post-only</v>
      </c>
      <c r="X416" s="0" t="n">
        <f aca="false">IF(AND(ISNUMBER($BW416),ISNUMBER($BX416)),MIN(1,MAX(0,($BX416-2017+1)/($BX416-$BW416+1))),"")</f>
        <v>0.833333333333333</v>
      </c>
      <c r="Y416" s="0" t="n">
        <f aca="false">IF(AND(ISNUMBER($BW416),ISNUMBER($BX416)),MIN(1,MAX(0,($BX416-2018+1)/($BX416-$BW416+1))),"")</f>
        <v>0.666666666666667</v>
      </c>
      <c r="Z416" s="0" t="n">
        <f aca="false">IF(AND(ISNUMBER($BW416),ISNUMBER($BX416)),MIN(1,MAX(0,($BX416-2019+1)/($BX416-$BW416+1))),"")</f>
        <v>0.5</v>
      </c>
      <c r="AA416" s="0" t="n">
        <f aca="false">IF(ISNUMBER($BX416),IF($BX416&gt;=2017,1,0),"")</f>
        <v>1</v>
      </c>
      <c r="AB416" s="0" t="n">
        <f aca="false">IF(ISNUMBER($BX416),IF($BX416&gt;=2018,1,0),"")</f>
        <v>1</v>
      </c>
      <c r="AC416" s="0" t="n">
        <f aca="false">IF(ISNUMBER($BX416),IF($BX416&gt;=2019,1,0),"")</f>
        <v>1</v>
      </c>
      <c r="AD416" s="0" t="n">
        <f aca="false">IF($L416&lt;&gt;"",IF($L416&gt;2013,1,0),"")</f>
        <v>1</v>
      </c>
      <c r="AE416" s="0" t="n">
        <f aca="false">IF($L416&lt;&gt;"",1+IF($L416&gt;2011,1,0)+IF($L416&gt;2014,1,0),"")</f>
        <v>3</v>
      </c>
      <c r="AF416" s="0" t="s">
        <v>747</v>
      </c>
      <c r="AG416" s="0" t="s">
        <v>88</v>
      </c>
      <c r="AH416" s="0" t="s">
        <v>89</v>
      </c>
      <c r="AI416" s="0" t="s">
        <v>90</v>
      </c>
      <c r="AJ416" s="0" t="s">
        <v>90</v>
      </c>
      <c r="AK416" s="0" t="str">
        <f aca="false">IF(AND($CF416&lt;&gt;"",IFERROR(INDEX(subsample_country_map!$B:$B,MATCH($CF416,subsample_country_map!$A:$A,0)),"")&lt;&gt;""),INDEX(subsample_country_map!$B:$B,MATCH($CF416,subsample_country_map!$A:$A,0)),INDEX(lookup!$AA:$AA,MATCH($A416,lookup!$A:$A,0)))</f>
        <v>99_NCE</v>
      </c>
      <c r="AL416" s="0" t="str">
        <f aca="false">IF(AND($CF416&lt;&gt;"",IFERROR(INDEX(subsample_country_map!$C:$C,MATCH($CF416,subsample_country_map!$A:$A,0)),"")&lt;&gt;""),INDEX(subsample_country_map!$C:$C,MATCH($CF416,subsample_country_map!$A:$A,0)),INDEX(lookup!$AB:$AB,MATCH($A416,lookup!$A:$A,0)))</f>
        <v>99_NCE</v>
      </c>
      <c r="AM416" s="0" t="str">
        <f aca="false">IF(AND($CF416&lt;&gt;"",IFERROR(INDEX(subsample_country_map!$D:$D,MATCH($CF416,subsample_country_map!$A:$A,0)),"")&lt;&gt;""),INDEX(subsample_country_map!$D:$D,MATCH($CF416,subsample_country_map!$A:$A,0)),INDEX(lookup!$AC:$AC,MATCH($A416,lookup!$A:$A,0)))</f>
        <v>99_NCE</v>
      </c>
      <c r="AN416" s="0" t="str">
        <f aca="false">IF(AND($CF416&lt;&gt;"",IFERROR(INDEX(subsample_country_map!$E:$E,MATCH($CF416,subsample_country_map!$A:$A,0)),"")&lt;&gt;""),INDEX(subsample_country_map!$E:$E,MATCH($CF416,subsample_country_map!$A:$A,0)),INDEX(lookup!$AD:$AD,MATCH($A416,lookup!$A:$A,0)))</f>
        <v>99_NCE</v>
      </c>
      <c r="AO416" s="0" t="str">
        <f aca="false">INDEX(lookup!$Y:$Y,MATCH($A416,lookup!$A:$A,0))</f>
        <v>1_not published</v>
      </c>
      <c r="AP416" s="0" t="str">
        <f aca="false">INDEX(lookup!$Z:$Z,MATCH($A416,lookup!$A:$A,0))</f>
        <v>99_NCE</v>
      </c>
      <c r="AQ416" s="0" t="str">
        <f aca="false">INDEX(lookup!$W:$W,MATCH($A416,lookup!$A:$A,0))</f>
        <v>1_fin/acc/econ</v>
      </c>
      <c r="AS416" s="0" t="s">
        <v>91</v>
      </c>
      <c r="AT416" s="0" t="s">
        <v>397</v>
      </c>
      <c r="AU416" s="0" t="s">
        <v>93</v>
      </c>
      <c r="AV416" s="0" t="s">
        <v>1496</v>
      </c>
      <c r="AW416" s="0" t="s">
        <v>1494</v>
      </c>
      <c r="BA416" s="0" t="n">
        <v>90886</v>
      </c>
      <c r="BB416" s="0" t="s">
        <v>347</v>
      </c>
      <c r="BC416" s="0" t="s">
        <v>122</v>
      </c>
      <c r="BD416" s="0" t="s">
        <v>33</v>
      </c>
      <c r="BE416" s="0" t="s">
        <v>1535</v>
      </c>
      <c r="BF416" s="0" t="s">
        <v>1592</v>
      </c>
      <c r="BI416" s="0" t="s">
        <v>1593</v>
      </c>
      <c r="BJ416" s="0" t="s">
        <v>317</v>
      </c>
      <c r="BK416" s="0" t="s">
        <v>1594</v>
      </c>
      <c r="BL416" s="0" t="s">
        <v>1497</v>
      </c>
      <c r="BM416" s="0" t="s">
        <v>1485</v>
      </c>
      <c r="BN416" s="0" t="s">
        <v>1486</v>
      </c>
      <c r="BO416" s="0" t="s">
        <v>105</v>
      </c>
      <c r="BP416" s="0" t="s">
        <v>1481</v>
      </c>
      <c r="BQ416" s="0" t="s">
        <v>127</v>
      </c>
      <c r="BT416" s="0" t="n">
        <v>0</v>
      </c>
      <c r="BU416" s="0" t="s">
        <v>1487</v>
      </c>
      <c r="BW416" s="0" t="n">
        <v>2016</v>
      </c>
      <c r="BX416" s="0" t="n">
        <v>2021</v>
      </c>
      <c r="BY416" s="0" t="s">
        <v>1488</v>
      </c>
      <c r="BZ416" s="0" t="n">
        <v>2018.5</v>
      </c>
      <c r="CA416" s="0" t="n">
        <v>1</v>
      </c>
      <c r="CB416" s="0" t="n">
        <v>1</v>
      </c>
      <c r="CC416" s="0" t="n">
        <v>1</v>
      </c>
      <c r="CD416" s="0" t="n">
        <v>-0.00623371864308509</v>
      </c>
      <c r="CE416" s="0" t="n">
        <v>1</v>
      </c>
    </row>
    <row r="417" customFormat="false" ht="15" hidden="false" customHeight="false" outlineLevel="0" collapsed="false">
      <c r="A417" s="0" t="s">
        <v>1481</v>
      </c>
      <c r="B417" s="0" t="n">
        <v>1722</v>
      </c>
      <c r="C417" s="0" t="n">
        <v>-0.006233637898467</v>
      </c>
      <c r="D417" s="0" t="n">
        <v>90886</v>
      </c>
      <c r="E417" s="0" t="n">
        <f aca="false">IF(ISNUMBER($BA417),$BA417,IF(AND(ISNUMBER($D417),ISNUMBER($BW417),ISNUMBER($BX417)),$D417*($BX417-$BW417+1),""))</f>
        <v>90886</v>
      </c>
      <c r="H417" s="0" t="s">
        <v>118</v>
      </c>
      <c r="I417" s="0" t="s">
        <v>344</v>
      </c>
      <c r="J417" s="0" t="n">
        <f aca="false">IF($BW417&lt;&gt;"",$BW417,"")</f>
        <v>2016</v>
      </c>
      <c r="K417" s="0" t="n">
        <f aca="false">IF($BX417&lt;&gt;"",$BX417,"")</f>
        <v>2021</v>
      </c>
      <c r="L417" s="0" t="n">
        <f aca="false">IF(AND(ISNUMBER($BW417),ISNUMBER($BX417)),($BW417+$BX417)/2,"")</f>
        <v>2018.5</v>
      </c>
      <c r="M417" s="0" t="n">
        <f aca="false">IF($L417&lt;&gt;"",$L417,"")</f>
        <v>2018.5</v>
      </c>
      <c r="N417" s="0" t="n">
        <f aca="false">IF(AND(ISNUMBER($BW417),ISNUMBER($BX417)),MIN(1,MAX(0,($BX417-2016+1)/($BX417-$BW417+1))),"")</f>
        <v>1</v>
      </c>
      <c r="O417" s="0" t="n">
        <f aca="false">IF(AND(ISNUMBER($BW417),ISNUMBER($BX417)),MIN(1,MAX(0,($BX417-2017+1)/($BX417-$BW417+1))),"")</f>
        <v>0.833333333333333</v>
      </c>
      <c r="P417" s="0" t="n">
        <f aca="false">IF(AND(ISNUMBER($BW417),ISNUMBER($BX417)),MIN(1,MAX(0,($BX417-2018+1)/($BX417-$BW417+1))),"")</f>
        <v>0.666666666666667</v>
      </c>
      <c r="Q417" s="0" t="n">
        <f aca="false">IF(AND(ISNUMBER($BW417),ISNUMBER($BX417)),MIN(1,MAX(0,($BX417-2019+1)/($BX417-$BW417+1))),"")</f>
        <v>0.5</v>
      </c>
      <c r="R417" s="0" t="n">
        <f aca="false">IF(AND(ISNUMBER($BW417),ISNUMBER($BX417)),MIN(1,MAX(0,($BX417-2016+1)/($BX417-$BW417+1))),"")</f>
        <v>1</v>
      </c>
      <c r="S417" s="0" t="n">
        <f aca="false">IF($L417&lt;&gt;"",IF($L417&gt;=2015.5,1,0),"")</f>
        <v>1</v>
      </c>
      <c r="T417" s="0" t="n">
        <f aca="false">IF($L417&lt;&gt;"",IF($L417&gt;=2016,1,0),"")</f>
        <v>1</v>
      </c>
      <c r="U417" s="0" t="n">
        <f aca="false">IF(ISNUMBER($BX417),IF($BX417&gt;=2016,1,0),"")</f>
        <v>1</v>
      </c>
      <c r="V417" s="0" t="n">
        <f aca="false">IF(ISNUMBER($BW417),IF($BW417&gt;=2016,1,0),"")</f>
        <v>1</v>
      </c>
      <c r="W417" s="0" t="str">
        <f aca="false">IF(AND(ISNUMBER($BW417),ISNUMBER($BX417)),IF($BW417&gt;=2016,"post-only",IF($BX417&lt;2016,"pre-only","mixed")),"")</f>
        <v>post-only</v>
      </c>
      <c r="X417" s="0" t="n">
        <f aca="false">IF(AND(ISNUMBER($BW417),ISNUMBER($BX417)),MIN(1,MAX(0,($BX417-2017+1)/($BX417-$BW417+1))),"")</f>
        <v>0.833333333333333</v>
      </c>
      <c r="Y417" s="0" t="n">
        <f aca="false">IF(AND(ISNUMBER($BW417),ISNUMBER($BX417)),MIN(1,MAX(0,($BX417-2018+1)/($BX417-$BW417+1))),"")</f>
        <v>0.666666666666667</v>
      </c>
      <c r="Z417" s="0" t="n">
        <f aca="false">IF(AND(ISNUMBER($BW417),ISNUMBER($BX417)),MIN(1,MAX(0,($BX417-2019+1)/($BX417-$BW417+1))),"")</f>
        <v>0.5</v>
      </c>
      <c r="AA417" s="0" t="n">
        <f aca="false">IF(ISNUMBER($BX417),IF($BX417&gt;=2017,1,0),"")</f>
        <v>1</v>
      </c>
      <c r="AB417" s="0" t="n">
        <f aca="false">IF(ISNUMBER($BX417),IF($BX417&gt;=2018,1,0),"")</f>
        <v>1</v>
      </c>
      <c r="AC417" s="0" t="n">
        <f aca="false">IF(ISNUMBER($BX417),IF($BX417&gt;=2019,1,0),"")</f>
        <v>1</v>
      </c>
      <c r="AD417" s="0" t="n">
        <f aca="false">IF($L417&lt;&gt;"",IF($L417&gt;2013,1,0),"")</f>
        <v>1</v>
      </c>
      <c r="AE417" s="0" t="n">
        <f aca="false">IF($L417&lt;&gt;"",1+IF($L417&gt;2011,1,0)+IF($L417&gt;2014,1,0),"")</f>
        <v>3</v>
      </c>
      <c r="AF417" s="0" t="s">
        <v>747</v>
      </c>
      <c r="AG417" s="0" t="s">
        <v>88</v>
      </c>
      <c r="AH417" s="0" t="s">
        <v>89</v>
      </c>
      <c r="AI417" s="0" t="s">
        <v>90</v>
      </c>
      <c r="AJ417" s="0" t="s">
        <v>90</v>
      </c>
      <c r="AK417" s="0" t="str">
        <f aca="false">IF(AND($CF417&lt;&gt;"",IFERROR(INDEX(subsample_country_map!$B:$B,MATCH($CF417,subsample_country_map!$A:$A,0)),"")&lt;&gt;""),INDEX(subsample_country_map!$B:$B,MATCH($CF417,subsample_country_map!$A:$A,0)),INDEX(lookup!$AA:$AA,MATCH($A417,lookup!$A:$A,0)))</f>
        <v>99_NCE</v>
      </c>
      <c r="AL417" s="0" t="str">
        <f aca="false">IF(AND($CF417&lt;&gt;"",IFERROR(INDEX(subsample_country_map!$C:$C,MATCH($CF417,subsample_country_map!$A:$A,0)),"")&lt;&gt;""),INDEX(subsample_country_map!$C:$C,MATCH($CF417,subsample_country_map!$A:$A,0)),INDEX(lookup!$AB:$AB,MATCH($A417,lookup!$A:$A,0)))</f>
        <v>99_NCE</v>
      </c>
      <c r="AM417" s="0" t="str">
        <f aca="false">IF(AND($CF417&lt;&gt;"",IFERROR(INDEX(subsample_country_map!$D:$D,MATCH($CF417,subsample_country_map!$A:$A,0)),"")&lt;&gt;""),INDEX(subsample_country_map!$D:$D,MATCH($CF417,subsample_country_map!$A:$A,0)),INDEX(lookup!$AC:$AC,MATCH($A417,lookup!$A:$A,0)))</f>
        <v>99_NCE</v>
      </c>
      <c r="AN417" s="0" t="str">
        <f aca="false">IF(AND($CF417&lt;&gt;"",IFERROR(INDEX(subsample_country_map!$E:$E,MATCH($CF417,subsample_country_map!$A:$A,0)),"")&lt;&gt;""),INDEX(subsample_country_map!$E:$E,MATCH($CF417,subsample_country_map!$A:$A,0)),INDEX(lookup!$AD:$AD,MATCH($A417,lookup!$A:$A,0)))</f>
        <v>99_NCE</v>
      </c>
      <c r="AO417" s="0" t="str">
        <f aca="false">INDEX(lookup!$Y:$Y,MATCH($A417,lookup!$A:$A,0))</f>
        <v>1_not published</v>
      </c>
      <c r="AP417" s="0" t="str">
        <f aca="false">INDEX(lookup!$Z:$Z,MATCH($A417,lookup!$A:$A,0))</f>
        <v>99_NCE</v>
      </c>
      <c r="AQ417" s="0" t="str">
        <f aca="false">INDEX(lookup!$W:$W,MATCH($A417,lookup!$A:$A,0))</f>
        <v>1_fin/acc/econ</v>
      </c>
      <c r="AS417" s="0" t="s">
        <v>91</v>
      </c>
      <c r="AT417" s="0" t="s">
        <v>397</v>
      </c>
      <c r="AU417" s="0" t="s">
        <v>93</v>
      </c>
      <c r="AV417" s="0" t="s">
        <v>1496</v>
      </c>
      <c r="AW417" s="0" t="s">
        <v>1494</v>
      </c>
      <c r="BA417" s="0" t="n">
        <v>90886</v>
      </c>
      <c r="BB417" s="0" t="s">
        <v>347</v>
      </c>
      <c r="BC417" s="0" t="s">
        <v>122</v>
      </c>
      <c r="BD417" s="0" t="s">
        <v>33</v>
      </c>
      <c r="BE417" s="0" t="s">
        <v>1535</v>
      </c>
      <c r="BF417" s="0" t="s">
        <v>1592</v>
      </c>
      <c r="BI417" s="0" t="s">
        <v>1593</v>
      </c>
      <c r="BJ417" s="0" t="s">
        <v>327</v>
      </c>
      <c r="BK417" s="0" t="s">
        <v>1594</v>
      </c>
      <c r="BL417" s="0" t="s">
        <v>1497</v>
      </c>
      <c r="BM417" s="0" t="s">
        <v>1485</v>
      </c>
      <c r="BN417" s="0" t="s">
        <v>1486</v>
      </c>
      <c r="BO417" s="0" t="s">
        <v>105</v>
      </c>
      <c r="BP417" s="0" t="s">
        <v>1481</v>
      </c>
      <c r="BQ417" s="0" t="s">
        <v>127</v>
      </c>
      <c r="BT417" s="0" t="n">
        <v>0</v>
      </c>
      <c r="BU417" s="0" t="s">
        <v>1487</v>
      </c>
      <c r="BW417" s="0" t="n">
        <v>2016</v>
      </c>
      <c r="BX417" s="0" t="n">
        <v>2021</v>
      </c>
      <c r="BY417" s="0" t="s">
        <v>1488</v>
      </c>
      <c r="BZ417" s="0" t="n">
        <v>2018.5</v>
      </c>
      <c r="CA417" s="0" t="n">
        <v>1</v>
      </c>
      <c r="CB417" s="0" t="n">
        <v>1</v>
      </c>
      <c r="CC417" s="0" t="n">
        <v>1</v>
      </c>
      <c r="CD417" s="0" t="n">
        <v>-0.00623371864308509</v>
      </c>
      <c r="CE417" s="0" t="n">
        <v>1</v>
      </c>
    </row>
    <row r="418" customFormat="false" ht="15" hidden="false" customHeight="false" outlineLevel="0" collapsed="false">
      <c r="A418" s="0" t="s">
        <v>1481</v>
      </c>
      <c r="B418" s="0" t="n">
        <v>1723</v>
      </c>
      <c r="C418" s="0" t="n">
        <v>-0.00635285836297644</v>
      </c>
      <c r="D418" s="0" t="n">
        <v>90886</v>
      </c>
      <c r="E418" s="0" t="n">
        <f aca="false">IF(ISNUMBER($BA418),$BA418,IF(AND(ISNUMBER($D418),ISNUMBER($BW418),ISNUMBER($BX418)),$D418*($BX418-$BW418+1),""))</f>
        <v>90886</v>
      </c>
      <c r="H418" s="0" t="s">
        <v>118</v>
      </c>
      <c r="I418" s="0" t="s">
        <v>344</v>
      </c>
      <c r="J418" s="0" t="n">
        <f aca="false">IF($BW418&lt;&gt;"",$BW418,"")</f>
        <v>2016</v>
      </c>
      <c r="K418" s="0" t="n">
        <f aca="false">IF($BX418&lt;&gt;"",$BX418,"")</f>
        <v>2021</v>
      </c>
      <c r="L418" s="0" t="n">
        <f aca="false">IF(AND(ISNUMBER($BW418),ISNUMBER($BX418)),($BW418+$BX418)/2,"")</f>
        <v>2018.5</v>
      </c>
      <c r="M418" s="0" t="n">
        <f aca="false">IF($L418&lt;&gt;"",$L418,"")</f>
        <v>2018.5</v>
      </c>
      <c r="N418" s="0" t="n">
        <f aca="false">IF(AND(ISNUMBER($BW418),ISNUMBER($BX418)),MIN(1,MAX(0,($BX418-2016+1)/($BX418-$BW418+1))),"")</f>
        <v>1</v>
      </c>
      <c r="O418" s="0" t="n">
        <f aca="false">IF(AND(ISNUMBER($BW418),ISNUMBER($BX418)),MIN(1,MAX(0,($BX418-2017+1)/($BX418-$BW418+1))),"")</f>
        <v>0.833333333333333</v>
      </c>
      <c r="P418" s="0" t="n">
        <f aca="false">IF(AND(ISNUMBER($BW418),ISNUMBER($BX418)),MIN(1,MAX(0,($BX418-2018+1)/($BX418-$BW418+1))),"")</f>
        <v>0.666666666666667</v>
      </c>
      <c r="Q418" s="0" t="n">
        <f aca="false">IF(AND(ISNUMBER($BW418),ISNUMBER($BX418)),MIN(1,MAX(0,($BX418-2019+1)/($BX418-$BW418+1))),"")</f>
        <v>0.5</v>
      </c>
      <c r="R418" s="0" t="n">
        <f aca="false">IF(AND(ISNUMBER($BW418),ISNUMBER($BX418)),MIN(1,MAX(0,($BX418-2016+1)/($BX418-$BW418+1))),"")</f>
        <v>1</v>
      </c>
      <c r="S418" s="0" t="n">
        <f aca="false">IF($L418&lt;&gt;"",IF($L418&gt;=2015.5,1,0),"")</f>
        <v>1</v>
      </c>
      <c r="T418" s="0" t="n">
        <f aca="false">IF($L418&lt;&gt;"",IF($L418&gt;=2016,1,0),"")</f>
        <v>1</v>
      </c>
      <c r="U418" s="0" t="n">
        <f aca="false">IF(ISNUMBER($BX418),IF($BX418&gt;=2016,1,0),"")</f>
        <v>1</v>
      </c>
      <c r="V418" s="0" t="n">
        <f aca="false">IF(ISNUMBER($BW418),IF($BW418&gt;=2016,1,0),"")</f>
        <v>1</v>
      </c>
      <c r="W418" s="0" t="str">
        <f aca="false">IF(AND(ISNUMBER($BW418),ISNUMBER($BX418)),IF($BW418&gt;=2016,"post-only",IF($BX418&lt;2016,"pre-only","mixed")),"")</f>
        <v>post-only</v>
      </c>
      <c r="X418" s="0" t="n">
        <f aca="false">IF(AND(ISNUMBER($BW418),ISNUMBER($BX418)),MIN(1,MAX(0,($BX418-2017+1)/($BX418-$BW418+1))),"")</f>
        <v>0.833333333333333</v>
      </c>
      <c r="Y418" s="0" t="n">
        <f aca="false">IF(AND(ISNUMBER($BW418),ISNUMBER($BX418)),MIN(1,MAX(0,($BX418-2018+1)/($BX418-$BW418+1))),"")</f>
        <v>0.666666666666667</v>
      </c>
      <c r="Z418" s="0" t="n">
        <f aca="false">IF(AND(ISNUMBER($BW418),ISNUMBER($BX418)),MIN(1,MAX(0,($BX418-2019+1)/($BX418-$BW418+1))),"")</f>
        <v>0.5</v>
      </c>
      <c r="AA418" s="0" t="n">
        <f aca="false">IF(ISNUMBER($BX418),IF($BX418&gt;=2017,1,0),"")</f>
        <v>1</v>
      </c>
      <c r="AB418" s="0" t="n">
        <f aca="false">IF(ISNUMBER($BX418),IF($BX418&gt;=2018,1,0),"")</f>
        <v>1</v>
      </c>
      <c r="AC418" s="0" t="n">
        <f aca="false">IF(ISNUMBER($BX418),IF($BX418&gt;=2019,1,0),"")</f>
        <v>1</v>
      </c>
      <c r="AD418" s="0" t="n">
        <f aca="false">IF($L418&lt;&gt;"",IF($L418&gt;2013,1,0),"")</f>
        <v>1</v>
      </c>
      <c r="AE418" s="0" t="n">
        <f aca="false">IF($L418&lt;&gt;"",1+IF($L418&gt;2011,1,0)+IF($L418&gt;2014,1,0),"")</f>
        <v>3</v>
      </c>
      <c r="AF418" s="0" t="s">
        <v>747</v>
      </c>
      <c r="AG418" s="0" t="s">
        <v>88</v>
      </c>
      <c r="AH418" s="0" t="s">
        <v>89</v>
      </c>
      <c r="AI418" s="0" t="s">
        <v>90</v>
      </c>
      <c r="AJ418" s="0" t="s">
        <v>90</v>
      </c>
      <c r="AK418" s="0" t="str">
        <f aca="false">IF(AND($CF418&lt;&gt;"",IFERROR(INDEX(subsample_country_map!$B:$B,MATCH($CF418,subsample_country_map!$A:$A,0)),"")&lt;&gt;""),INDEX(subsample_country_map!$B:$B,MATCH($CF418,subsample_country_map!$A:$A,0)),INDEX(lookup!$AA:$AA,MATCH($A418,lookup!$A:$A,0)))</f>
        <v>99_NCE</v>
      </c>
      <c r="AL418" s="0" t="str">
        <f aca="false">IF(AND($CF418&lt;&gt;"",IFERROR(INDEX(subsample_country_map!$C:$C,MATCH($CF418,subsample_country_map!$A:$A,0)),"")&lt;&gt;""),INDEX(subsample_country_map!$C:$C,MATCH($CF418,subsample_country_map!$A:$A,0)),INDEX(lookup!$AB:$AB,MATCH($A418,lookup!$A:$A,0)))</f>
        <v>99_NCE</v>
      </c>
      <c r="AM418" s="0" t="str">
        <f aca="false">IF(AND($CF418&lt;&gt;"",IFERROR(INDEX(subsample_country_map!$D:$D,MATCH($CF418,subsample_country_map!$A:$A,0)),"")&lt;&gt;""),INDEX(subsample_country_map!$D:$D,MATCH($CF418,subsample_country_map!$A:$A,0)),INDEX(lookup!$AC:$AC,MATCH($A418,lookup!$A:$A,0)))</f>
        <v>99_NCE</v>
      </c>
      <c r="AN418" s="0" t="str">
        <f aca="false">IF(AND($CF418&lt;&gt;"",IFERROR(INDEX(subsample_country_map!$E:$E,MATCH($CF418,subsample_country_map!$A:$A,0)),"")&lt;&gt;""),INDEX(subsample_country_map!$E:$E,MATCH($CF418,subsample_country_map!$A:$A,0)),INDEX(lookup!$AD:$AD,MATCH($A418,lookup!$A:$A,0)))</f>
        <v>99_NCE</v>
      </c>
      <c r="AO418" s="0" t="str">
        <f aca="false">INDEX(lookup!$Y:$Y,MATCH($A418,lookup!$A:$A,0))</f>
        <v>1_not published</v>
      </c>
      <c r="AP418" s="0" t="str">
        <f aca="false">INDEX(lookup!$Z:$Z,MATCH($A418,lookup!$A:$A,0))</f>
        <v>99_NCE</v>
      </c>
      <c r="AQ418" s="0" t="str">
        <f aca="false">INDEX(lookup!$W:$W,MATCH($A418,lookup!$A:$A,0))</f>
        <v>1_fin/acc/econ</v>
      </c>
      <c r="AS418" s="0" t="s">
        <v>91</v>
      </c>
      <c r="AT418" s="0" t="s">
        <v>397</v>
      </c>
      <c r="AU418" s="0" t="s">
        <v>93</v>
      </c>
      <c r="AV418" s="0" t="s">
        <v>1595</v>
      </c>
      <c r="AW418" s="0" t="s">
        <v>1499</v>
      </c>
      <c r="BA418" s="0" t="n">
        <v>90886</v>
      </c>
      <c r="BB418" s="0" t="s">
        <v>347</v>
      </c>
      <c r="BC418" s="0" t="s">
        <v>122</v>
      </c>
      <c r="BD418" s="0" t="s">
        <v>33</v>
      </c>
      <c r="BE418" s="0" t="s">
        <v>1535</v>
      </c>
      <c r="BF418" s="0" t="s">
        <v>1592</v>
      </c>
      <c r="BI418" s="0" t="s">
        <v>1593</v>
      </c>
      <c r="BJ418" s="0" t="s">
        <v>331</v>
      </c>
      <c r="BK418" s="0" t="s">
        <v>1594</v>
      </c>
      <c r="BL418" s="0" t="s">
        <v>1596</v>
      </c>
      <c r="BM418" s="0" t="s">
        <v>1485</v>
      </c>
      <c r="BN418" s="0" t="s">
        <v>1486</v>
      </c>
      <c r="BO418" s="0" t="s">
        <v>105</v>
      </c>
      <c r="BP418" s="0" t="s">
        <v>1481</v>
      </c>
      <c r="BQ418" s="0" t="s">
        <v>127</v>
      </c>
      <c r="BT418" s="0" t="n">
        <v>0</v>
      </c>
      <c r="BU418" s="0" t="s">
        <v>1487</v>
      </c>
      <c r="BW418" s="0" t="n">
        <v>2016</v>
      </c>
      <c r="BX418" s="0" t="n">
        <v>2021</v>
      </c>
      <c r="BY418" s="0" t="s">
        <v>1488</v>
      </c>
      <c r="BZ418" s="0" t="n">
        <v>2018.5</v>
      </c>
      <c r="CA418" s="0" t="n">
        <v>1</v>
      </c>
      <c r="CB418" s="0" t="n">
        <v>1</v>
      </c>
      <c r="CC418" s="0" t="n">
        <v>1</v>
      </c>
      <c r="CD418" s="0" t="n">
        <v>-0.00635294382964595</v>
      </c>
      <c r="CE418" s="0" t="n">
        <v>1</v>
      </c>
    </row>
    <row r="419" customFormat="false" ht="15" hidden="false" customHeight="false" outlineLevel="0" collapsed="false">
      <c r="A419" s="0" t="s">
        <v>1481</v>
      </c>
      <c r="B419" s="0" t="n">
        <v>1724</v>
      </c>
      <c r="C419" s="0" t="n">
        <v>-0.0060811387061355</v>
      </c>
      <c r="D419" s="0" t="n">
        <v>90886</v>
      </c>
      <c r="E419" s="0" t="n">
        <f aca="false">IF(ISNUMBER($BA419),$BA419,IF(AND(ISNUMBER($D419),ISNUMBER($BW419),ISNUMBER($BX419)),$D419*($BX419-$BW419+1),""))</f>
        <v>90886</v>
      </c>
      <c r="H419" s="0" t="s">
        <v>118</v>
      </c>
      <c r="I419" s="0" t="s">
        <v>344</v>
      </c>
      <c r="J419" s="0" t="n">
        <f aca="false">IF($BW419&lt;&gt;"",$BW419,"")</f>
        <v>2016</v>
      </c>
      <c r="K419" s="0" t="n">
        <f aca="false">IF($BX419&lt;&gt;"",$BX419,"")</f>
        <v>2021</v>
      </c>
      <c r="L419" s="0" t="n">
        <f aca="false">IF(AND(ISNUMBER($BW419),ISNUMBER($BX419)),($BW419+$BX419)/2,"")</f>
        <v>2018.5</v>
      </c>
      <c r="M419" s="0" t="n">
        <f aca="false">IF($L419&lt;&gt;"",$L419,"")</f>
        <v>2018.5</v>
      </c>
      <c r="N419" s="0" t="n">
        <f aca="false">IF(AND(ISNUMBER($BW419),ISNUMBER($BX419)),MIN(1,MAX(0,($BX419-2016+1)/($BX419-$BW419+1))),"")</f>
        <v>1</v>
      </c>
      <c r="O419" s="0" t="n">
        <f aca="false">IF(AND(ISNUMBER($BW419),ISNUMBER($BX419)),MIN(1,MAX(0,($BX419-2017+1)/($BX419-$BW419+1))),"")</f>
        <v>0.833333333333333</v>
      </c>
      <c r="P419" s="0" t="n">
        <f aca="false">IF(AND(ISNUMBER($BW419),ISNUMBER($BX419)),MIN(1,MAX(0,($BX419-2018+1)/($BX419-$BW419+1))),"")</f>
        <v>0.666666666666667</v>
      </c>
      <c r="Q419" s="0" t="n">
        <f aca="false">IF(AND(ISNUMBER($BW419),ISNUMBER($BX419)),MIN(1,MAX(0,($BX419-2019+1)/($BX419-$BW419+1))),"")</f>
        <v>0.5</v>
      </c>
      <c r="R419" s="0" t="n">
        <f aca="false">IF(AND(ISNUMBER($BW419),ISNUMBER($BX419)),MIN(1,MAX(0,($BX419-2016+1)/($BX419-$BW419+1))),"")</f>
        <v>1</v>
      </c>
      <c r="S419" s="0" t="n">
        <f aca="false">IF($L419&lt;&gt;"",IF($L419&gt;=2015.5,1,0),"")</f>
        <v>1</v>
      </c>
      <c r="T419" s="0" t="n">
        <f aca="false">IF($L419&lt;&gt;"",IF($L419&gt;=2016,1,0),"")</f>
        <v>1</v>
      </c>
      <c r="U419" s="0" t="n">
        <f aca="false">IF(ISNUMBER($BX419),IF($BX419&gt;=2016,1,0),"")</f>
        <v>1</v>
      </c>
      <c r="V419" s="0" t="n">
        <f aca="false">IF(ISNUMBER($BW419),IF($BW419&gt;=2016,1,0),"")</f>
        <v>1</v>
      </c>
      <c r="W419" s="0" t="str">
        <f aca="false">IF(AND(ISNUMBER($BW419),ISNUMBER($BX419)),IF($BW419&gt;=2016,"post-only",IF($BX419&lt;2016,"pre-only","mixed")),"")</f>
        <v>post-only</v>
      </c>
      <c r="X419" s="0" t="n">
        <f aca="false">IF(AND(ISNUMBER($BW419),ISNUMBER($BX419)),MIN(1,MAX(0,($BX419-2017+1)/($BX419-$BW419+1))),"")</f>
        <v>0.833333333333333</v>
      </c>
      <c r="Y419" s="0" t="n">
        <f aca="false">IF(AND(ISNUMBER($BW419),ISNUMBER($BX419)),MIN(1,MAX(0,($BX419-2018+1)/($BX419-$BW419+1))),"")</f>
        <v>0.666666666666667</v>
      </c>
      <c r="Z419" s="0" t="n">
        <f aca="false">IF(AND(ISNUMBER($BW419),ISNUMBER($BX419)),MIN(1,MAX(0,($BX419-2019+1)/($BX419-$BW419+1))),"")</f>
        <v>0.5</v>
      </c>
      <c r="AA419" s="0" t="n">
        <f aca="false">IF(ISNUMBER($BX419),IF($BX419&gt;=2017,1,0),"")</f>
        <v>1</v>
      </c>
      <c r="AB419" s="0" t="n">
        <f aca="false">IF(ISNUMBER($BX419),IF($BX419&gt;=2018,1,0),"")</f>
        <v>1</v>
      </c>
      <c r="AC419" s="0" t="n">
        <f aca="false">IF(ISNUMBER($BX419),IF($BX419&gt;=2019,1,0),"")</f>
        <v>1</v>
      </c>
      <c r="AD419" s="0" t="n">
        <f aca="false">IF($L419&lt;&gt;"",IF($L419&gt;2013,1,0),"")</f>
        <v>1</v>
      </c>
      <c r="AE419" s="0" t="n">
        <f aca="false">IF($L419&lt;&gt;"",1+IF($L419&gt;2011,1,0)+IF($L419&gt;2014,1,0),"")</f>
        <v>3</v>
      </c>
      <c r="AF419" s="0" t="s">
        <v>747</v>
      </c>
      <c r="AG419" s="0" t="s">
        <v>88</v>
      </c>
      <c r="AH419" s="0" t="s">
        <v>89</v>
      </c>
      <c r="AI419" s="0" t="s">
        <v>90</v>
      </c>
      <c r="AJ419" s="0" t="s">
        <v>90</v>
      </c>
      <c r="AK419" s="0" t="str">
        <f aca="false">IF(AND($CF419&lt;&gt;"",IFERROR(INDEX(subsample_country_map!$B:$B,MATCH($CF419,subsample_country_map!$A:$A,0)),"")&lt;&gt;""),INDEX(subsample_country_map!$B:$B,MATCH($CF419,subsample_country_map!$A:$A,0)),INDEX(lookup!$AA:$AA,MATCH($A419,lookup!$A:$A,0)))</f>
        <v>99_NCE</v>
      </c>
      <c r="AL419" s="0" t="str">
        <f aca="false">IF(AND($CF419&lt;&gt;"",IFERROR(INDEX(subsample_country_map!$C:$C,MATCH($CF419,subsample_country_map!$A:$A,0)),"")&lt;&gt;""),INDEX(subsample_country_map!$C:$C,MATCH($CF419,subsample_country_map!$A:$A,0)),INDEX(lookup!$AB:$AB,MATCH($A419,lookup!$A:$A,0)))</f>
        <v>99_NCE</v>
      </c>
      <c r="AM419" s="0" t="str">
        <f aca="false">IF(AND($CF419&lt;&gt;"",IFERROR(INDEX(subsample_country_map!$D:$D,MATCH($CF419,subsample_country_map!$A:$A,0)),"")&lt;&gt;""),INDEX(subsample_country_map!$D:$D,MATCH($CF419,subsample_country_map!$A:$A,0)),INDEX(lookup!$AC:$AC,MATCH($A419,lookup!$A:$A,0)))</f>
        <v>99_NCE</v>
      </c>
      <c r="AN419" s="0" t="str">
        <f aca="false">IF(AND($CF419&lt;&gt;"",IFERROR(INDEX(subsample_country_map!$E:$E,MATCH($CF419,subsample_country_map!$A:$A,0)),"")&lt;&gt;""),INDEX(subsample_country_map!$E:$E,MATCH($CF419,subsample_country_map!$A:$A,0)),INDEX(lookup!$AD:$AD,MATCH($A419,lookup!$A:$A,0)))</f>
        <v>99_NCE</v>
      </c>
      <c r="AO419" s="0" t="str">
        <f aca="false">INDEX(lookup!$Y:$Y,MATCH($A419,lookup!$A:$A,0))</f>
        <v>1_not published</v>
      </c>
      <c r="AP419" s="0" t="str">
        <f aca="false">INDEX(lookup!$Z:$Z,MATCH($A419,lookup!$A:$A,0))</f>
        <v>99_NCE</v>
      </c>
      <c r="AQ419" s="0" t="str">
        <f aca="false">INDEX(lookup!$W:$W,MATCH($A419,lookup!$A:$A,0))</f>
        <v>1_fin/acc/econ</v>
      </c>
      <c r="AS419" s="0" t="s">
        <v>91</v>
      </c>
      <c r="AT419" s="0" t="s">
        <v>397</v>
      </c>
      <c r="AU419" s="0" t="s">
        <v>93</v>
      </c>
      <c r="AV419" s="0" t="s">
        <v>1597</v>
      </c>
      <c r="AW419" s="0" t="s">
        <v>1579</v>
      </c>
      <c r="BA419" s="0" t="n">
        <v>90886</v>
      </c>
      <c r="BB419" s="0" t="s">
        <v>347</v>
      </c>
      <c r="BC419" s="0" t="s">
        <v>122</v>
      </c>
      <c r="BD419" s="0" t="s">
        <v>33</v>
      </c>
      <c r="BE419" s="0" t="s">
        <v>1535</v>
      </c>
      <c r="BF419" s="0" t="s">
        <v>1592</v>
      </c>
      <c r="BI419" s="0" t="s">
        <v>1593</v>
      </c>
      <c r="BJ419" s="0" t="s">
        <v>798</v>
      </c>
      <c r="BK419" s="0" t="s">
        <v>1594</v>
      </c>
      <c r="BL419" s="0" t="s">
        <v>1598</v>
      </c>
      <c r="BM419" s="0" t="s">
        <v>1485</v>
      </c>
      <c r="BN419" s="0" t="s">
        <v>1486</v>
      </c>
      <c r="BO419" s="0" t="s">
        <v>105</v>
      </c>
      <c r="BP419" s="0" t="s">
        <v>1481</v>
      </c>
      <c r="BQ419" s="0" t="s">
        <v>127</v>
      </c>
      <c r="BT419" s="0" t="n">
        <v>0</v>
      </c>
      <c r="BU419" s="0" t="s">
        <v>1487</v>
      </c>
      <c r="BW419" s="0" t="n">
        <v>2016</v>
      </c>
      <c r="BX419" s="0" t="n">
        <v>2021</v>
      </c>
      <c r="BY419" s="0" t="s">
        <v>1488</v>
      </c>
      <c r="BZ419" s="0" t="n">
        <v>2018.5</v>
      </c>
      <c r="CA419" s="0" t="n">
        <v>1</v>
      </c>
      <c r="CB419" s="0" t="n">
        <v>1</v>
      </c>
      <c r="CC419" s="0" t="n">
        <v>1</v>
      </c>
      <c r="CD419" s="0" t="n">
        <v>-0.0060812136684712</v>
      </c>
      <c r="CE419" s="0" t="n">
        <v>1</v>
      </c>
    </row>
    <row r="420" customFormat="false" ht="15" hidden="false" customHeight="false" outlineLevel="0" collapsed="false">
      <c r="A420" s="0" t="s">
        <v>1481</v>
      </c>
      <c r="B420" s="0" t="n">
        <v>1725</v>
      </c>
      <c r="C420" s="0" t="n">
        <v>-0.00533129046508997</v>
      </c>
      <c r="D420" s="0" t="n">
        <v>38379</v>
      </c>
      <c r="E420" s="0" t="n">
        <f aca="false">IF(ISNUMBER($BA420),$BA420,IF(AND(ISNUMBER($D420),ISNUMBER($BW420),ISNUMBER($BX420)),$D420*($BX420-$BW420+1),""))</f>
        <v>38379</v>
      </c>
      <c r="H420" s="0" t="s">
        <v>118</v>
      </c>
      <c r="I420" s="0" t="s">
        <v>344</v>
      </c>
      <c r="J420" s="0" t="n">
        <f aca="false">IF($BW420&lt;&gt;"",$BW420,"")</f>
        <v>2016</v>
      </c>
      <c r="K420" s="0" t="n">
        <f aca="false">IF($BX420&lt;&gt;"",$BX420,"")</f>
        <v>2021</v>
      </c>
      <c r="L420" s="0" t="n">
        <f aca="false">IF(AND(ISNUMBER($BW420),ISNUMBER($BX420)),($BW420+$BX420)/2,"")</f>
        <v>2018.5</v>
      </c>
      <c r="M420" s="0" t="n">
        <f aca="false">IF($L420&lt;&gt;"",$L420,"")</f>
        <v>2018.5</v>
      </c>
      <c r="N420" s="0" t="n">
        <f aca="false">IF(AND(ISNUMBER($BW420),ISNUMBER($BX420)),MIN(1,MAX(0,($BX420-2016+1)/($BX420-$BW420+1))),"")</f>
        <v>1</v>
      </c>
      <c r="O420" s="0" t="n">
        <f aca="false">IF(AND(ISNUMBER($BW420),ISNUMBER($BX420)),MIN(1,MAX(0,($BX420-2017+1)/($BX420-$BW420+1))),"")</f>
        <v>0.833333333333333</v>
      </c>
      <c r="P420" s="0" t="n">
        <f aca="false">IF(AND(ISNUMBER($BW420),ISNUMBER($BX420)),MIN(1,MAX(0,($BX420-2018+1)/($BX420-$BW420+1))),"")</f>
        <v>0.666666666666667</v>
      </c>
      <c r="Q420" s="0" t="n">
        <f aca="false">IF(AND(ISNUMBER($BW420),ISNUMBER($BX420)),MIN(1,MAX(0,($BX420-2019+1)/($BX420-$BW420+1))),"")</f>
        <v>0.5</v>
      </c>
      <c r="R420" s="0" t="n">
        <f aca="false">IF(AND(ISNUMBER($BW420),ISNUMBER($BX420)),MIN(1,MAX(0,($BX420-2016+1)/($BX420-$BW420+1))),"")</f>
        <v>1</v>
      </c>
      <c r="S420" s="0" t="n">
        <f aca="false">IF($L420&lt;&gt;"",IF($L420&gt;=2015.5,1,0),"")</f>
        <v>1</v>
      </c>
      <c r="T420" s="0" t="n">
        <f aca="false">IF($L420&lt;&gt;"",IF($L420&gt;=2016,1,0),"")</f>
        <v>1</v>
      </c>
      <c r="U420" s="0" t="n">
        <f aca="false">IF(ISNUMBER($BX420),IF($BX420&gt;=2016,1,0),"")</f>
        <v>1</v>
      </c>
      <c r="V420" s="0" t="n">
        <f aca="false">IF(ISNUMBER($BW420),IF($BW420&gt;=2016,1,0),"")</f>
        <v>1</v>
      </c>
      <c r="W420" s="0" t="str">
        <f aca="false">IF(AND(ISNUMBER($BW420),ISNUMBER($BX420)),IF($BW420&gt;=2016,"post-only",IF($BX420&lt;2016,"pre-only","mixed")),"")</f>
        <v>post-only</v>
      </c>
      <c r="X420" s="0" t="n">
        <f aca="false">IF(AND(ISNUMBER($BW420),ISNUMBER($BX420)),MIN(1,MAX(0,($BX420-2017+1)/($BX420-$BW420+1))),"")</f>
        <v>0.833333333333333</v>
      </c>
      <c r="Y420" s="0" t="n">
        <f aca="false">IF(AND(ISNUMBER($BW420),ISNUMBER($BX420)),MIN(1,MAX(0,($BX420-2018+1)/($BX420-$BW420+1))),"")</f>
        <v>0.666666666666667</v>
      </c>
      <c r="Z420" s="0" t="n">
        <f aca="false">IF(AND(ISNUMBER($BW420),ISNUMBER($BX420)),MIN(1,MAX(0,($BX420-2019+1)/($BX420-$BW420+1))),"")</f>
        <v>0.5</v>
      </c>
      <c r="AA420" s="0" t="n">
        <f aca="false">IF(ISNUMBER($BX420),IF($BX420&gt;=2017,1,0),"")</f>
        <v>1</v>
      </c>
      <c r="AB420" s="0" t="n">
        <f aca="false">IF(ISNUMBER($BX420),IF($BX420&gt;=2018,1,0),"")</f>
        <v>1</v>
      </c>
      <c r="AC420" s="0" t="n">
        <f aca="false">IF(ISNUMBER($BX420),IF($BX420&gt;=2019,1,0),"")</f>
        <v>1</v>
      </c>
      <c r="AD420" s="0" t="n">
        <f aca="false">IF($L420&lt;&gt;"",IF($L420&gt;2013,1,0),"")</f>
        <v>1</v>
      </c>
      <c r="AE420" s="0" t="n">
        <f aca="false">IF($L420&lt;&gt;"",1+IF($L420&gt;2011,1,0)+IF($L420&gt;2014,1,0),"")</f>
        <v>3</v>
      </c>
      <c r="AF420" s="0" t="s">
        <v>747</v>
      </c>
      <c r="AG420" s="0" t="s">
        <v>88</v>
      </c>
      <c r="AH420" s="0" t="s">
        <v>89</v>
      </c>
      <c r="AI420" s="0" t="s">
        <v>90</v>
      </c>
      <c r="AJ420" s="0" t="s">
        <v>90</v>
      </c>
      <c r="AK420" s="0" t="str">
        <f aca="false">IF(AND($CF420&lt;&gt;"",IFERROR(INDEX(subsample_country_map!$B:$B,MATCH($CF420,subsample_country_map!$A:$A,0)),"")&lt;&gt;""),INDEX(subsample_country_map!$B:$B,MATCH($CF420,subsample_country_map!$A:$A,0)),INDEX(lookup!$AA:$AA,MATCH($A420,lookup!$A:$A,0)))</f>
        <v>99_NCE</v>
      </c>
      <c r="AL420" s="0" t="str">
        <f aca="false">IF(AND($CF420&lt;&gt;"",IFERROR(INDEX(subsample_country_map!$C:$C,MATCH($CF420,subsample_country_map!$A:$A,0)),"")&lt;&gt;""),INDEX(subsample_country_map!$C:$C,MATCH($CF420,subsample_country_map!$A:$A,0)),INDEX(lookup!$AB:$AB,MATCH($A420,lookup!$A:$A,0)))</f>
        <v>99_NCE</v>
      </c>
      <c r="AM420" s="0" t="str">
        <f aca="false">IF(AND($CF420&lt;&gt;"",IFERROR(INDEX(subsample_country_map!$D:$D,MATCH($CF420,subsample_country_map!$A:$A,0)),"")&lt;&gt;""),INDEX(subsample_country_map!$D:$D,MATCH($CF420,subsample_country_map!$A:$A,0)),INDEX(lookup!$AC:$AC,MATCH($A420,lookup!$A:$A,0)))</f>
        <v>99_NCE</v>
      </c>
      <c r="AN420" s="0" t="str">
        <f aca="false">IF(AND($CF420&lt;&gt;"",IFERROR(INDEX(subsample_country_map!$E:$E,MATCH($CF420,subsample_country_map!$A:$A,0)),"")&lt;&gt;""),INDEX(subsample_country_map!$E:$E,MATCH($CF420,subsample_country_map!$A:$A,0)),INDEX(lookup!$AD:$AD,MATCH($A420,lookup!$A:$A,0)))</f>
        <v>99_NCE</v>
      </c>
      <c r="AO420" s="0" t="str">
        <f aca="false">INDEX(lookup!$Y:$Y,MATCH($A420,lookup!$A:$A,0))</f>
        <v>1_not published</v>
      </c>
      <c r="AP420" s="0" t="str">
        <f aca="false">INDEX(lookup!$Z:$Z,MATCH($A420,lookup!$A:$A,0))</f>
        <v>99_NCE</v>
      </c>
      <c r="AQ420" s="0" t="str">
        <f aca="false">INDEX(lookup!$W:$W,MATCH($A420,lookup!$A:$A,0))</f>
        <v>1_fin/acc/econ</v>
      </c>
      <c r="AS420" s="0" t="s">
        <v>91</v>
      </c>
      <c r="AT420" s="0" t="s">
        <v>397</v>
      </c>
      <c r="AU420" s="0" t="s">
        <v>93</v>
      </c>
      <c r="AV420" s="0" t="s">
        <v>1599</v>
      </c>
      <c r="AW420" s="0" t="s">
        <v>1600</v>
      </c>
      <c r="BA420" s="0" t="n">
        <v>38379</v>
      </c>
      <c r="BB420" s="0" t="s">
        <v>347</v>
      </c>
      <c r="BC420" s="0" t="s">
        <v>122</v>
      </c>
      <c r="BD420" s="0" t="s">
        <v>33</v>
      </c>
      <c r="BE420" s="0" t="s">
        <v>1535</v>
      </c>
      <c r="BF420" s="0" t="s">
        <v>1536</v>
      </c>
      <c r="BI420" s="0" t="s">
        <v>1601</v>
      </c>
      <c r="BJ420" s="0" t="s">
        <v>317</v>
      </c>
      <c r="BK420" s="0" t="s">
        <v>1602</v>
      </c>
      <c r="BL420" s="0" t="s">
        <v>1603</v>
      </c>
      <c r="BM420" s="0" t="s">
        <v>1485</v>
      </c>
      <c r="BN420" s="0" t="s">
        <v>1486</v>
      </c>
      <c r="BO420" s="0" t="s">
        <v>105</v>
      </c>
      <c r="BP420" s="0" t="s">
        <v>1481</v>
      </c>
      <c r="BQ420" s="0" t="s">
        <v>127</v>
      </c>
      <c r="BT420" s="0" t="n">
        <v>0</v>
      </c>
      <c r="BU420" s="0" t="s">
        <v>1487</v>
      </c>
      <c r="BW420" s="0" t="n">
        <v>2016</v>
      </c>
      <c r="BX420" s="0" t="n">
        <v>2021</v>
      </c>
      <c r="BY420" s="0" t="s">
        <v>1488</v>
      </c>
      <c r="BZ420" s="0" t="n">
        <v>2018.5</v>
      </c>
      <c r="CA420" s="0" t="n">
        <v>1</v>
      </c>
      <c r="CB420" s="0" t="n">
        <v>1</v>
      </c>
      <c r="CC420" s="0" t="n">
        <v>1</v>
      </c>
      <c r="CD420" s="0" t="n">
        <v>-0.0053313409757666</v>
      </c>
      <c r="CE420" s="0" t="n">
        <v>1</v>
      </c>
    </row>
    <row r="421" customFormat="false" ht="15" hidden="false" customHeight="false" outlineLevel="0" collapsed="false">
      <c r="A421" s="0" t="s">
        <v>1481</v>
      </c>
      <c r="B421" s="0" t="n">
        <v>1726</v>
      </c>
      <c r="C421" s="0" t="n">
        <v>-0.00627287606862728</v>
      </c>
      <c r="D421" s="0" t="n">
        <v>38379</v>
      </c>
      <c r="E421" s="0" t="n">
        <f aca="false">IF(ISNUMBER($BA421),$BA421,IF(AND(ISNUMBER($D421),ISNUMBER($BW421),ISNUMBER($BX421)),$D421*($BX421-$BW421+1),""))</f>
        <v>38379</v>
      </c>
      <c r="H421" s="0" t="s">
        <v>118</v>
      </c>
      <c r="I421" s="0" t="s">
        <v>344</v>
      </c>
      <c r="J421" s="0" t="n">
        <f aca="false">IF($BW421&lt;&gt;"",$BW421,"")</f>
        <v>2016</v>
      </c>
      <c r="K421" s="0" t="n">
        <f aca="false">IF($BX421&lt;&gt;"",$BX421,"")</f>
        <v>2021</v>
      </c>
      <c r="L421" s="0" t="n">
        <f aca="false">IF(AND(ISNUMBER($BW421),ISNUMBER($BX421)),($BW421+$BX421)/2,"")</f>
        <v>2018.5</v>
      </c>
      <c r="M421" s="0" t="n">
        <f aca="false">IF($L421&lt;&gt;"",$L421,"")</f>
        <v>2018.5</v>
      </c>
      <c r="N421" s="0" t="n">
        <f aca="false">IF(AND(ISNUMBER($BW421),ISNUMBER($BX421)),MIN(1,MAX(0,($BX421-2016+1)/($BX421-$BW421+1))),"")</f>
        <v>1</v>
      </c>
      <c r="O421" s="0" t="n">
        <f aca="false">IF(AND(ISNUMBER($BW421),ISNUMBER($BX421)),MIN(1,MAX(0,($BX421-2017+1)/($BX421-$BW421+1))),"")</f>
        <v>0.833333333333333</v>
      </c>
      <c r="P421" s="0" t="n">
        <f aca="false">IF(AND(ISNUMBER($BW421),ISNUMBER($BX421)),MIN(1,MAX(0,($BX421-2018+1)/($BX421-$BW421+1))),"")</f>
        <v>0.666666666666667</v>
      </c>
      <c r="Q421" s="0" t="n">
        <f aca="false">IF(AND(ISNUMBER($BW421),ISNUMBER($BX421)),MIN(1,MAX(0,($BX421-2019+1)/($BX421-$BW421+1))),"")</f>
        <v>0.5</v>
      </c>
      <c r="R421" s="0" t="n">
        <f aca="false">IF(AND(ISNUMBER($BW421),ISNUMBER($BX421)),MIN(1,MAX(0,($BX421-2016+1)/($BX421-$BW421+1))),"")</f>
        <v>1</v>
      </c>
      <c r="S421" s="0" t="n">
        <f aca="false">IF($L421&lt;&gt;"",IF($L421&gt;=2015.5,1,0),"")</f>
        <v>1</v>
      </c>
      <c r="T421" s="0" t="n">
        <f aca="false">IF($L421&lt;&gt;"",IF($L421&gt;=2016,1,0),"")</f>
        <v>1</v>
      </c>
      <c r="U421" s="0" t="n">
        <f aca="false">IF(ISNUMBER($BX421),IF($BX421&gt;=2016,1,0),"")</f>
        <v>1</v>
      </c>
      <c r="V421" s="0" t="n">
        <f aca="false">IF(ISNUMBER($BW421),IF($BW421&gt;=2016,1,0),"")</f>
        <v>1</v>
      </c>
      <c r="W421" s="0" t="str">
        <f aca="false">IF(AND(ISNUMBER($BW421),ISNUMBER($BX421)),IF($BW421&gt;=2016,"post-only",IF($BX421&lt;2016,"pre-only","mixed")),"")</f>
        <v>post-only</v>
      </c>
      <c r="X421" s="0" t="n">
        <f aca="false">IF(AND(ISNUMBER($BW421),ISNUMBER($BX421)),MIN(1,MAX(0,($BX421-2017+1)/($BX421-$BW421+1))),"")</f>
        <v>0.833333333333333</v>
      </c>
      <c r="Y421" s="0" t="n">
        <f aca="false">IF(AND(ISNUMBER($BW421),ISNUMBER($BX421)),MIN(1,MAX(0,($BX421-2018+1)/($BX421-$BW421+1))),"")</f>
        <v>0.666666666666667</v>
      </c>
      <c r="Z421" s="0" t="n">
        <f aca="false">IF(AND(ISNUMBER($BW421),ISNUMBER($BX421)),MIN(1,MAX(0,($BX421-2019+1)/($BX421-$BW421+1))),"")</f>
        <v>0.5</v>
      </c>
      <c r="AA421" s="0" t="n">
        <f aca="false">IF(ISNUMBER($BX421),IF($BX421&gt;=2017,1,0),"")</f>
        <v>1</v>
      </c>
      <c r="AB421" s="0" t="n">
        <f aca="false">IF(ISNUMBER($BX421),IF($BX421&gt;=2018,1,0),"")</f>
        <v>1</v>
      </c>
      <c r="AC421" s="0" t="n">
        <f aca="false">IF(ISNUMBER($BX421),IF($BX421&gt;=2019,1,0),"")</f>
        <v>1</v>
      </c>
      <c r="AD421" s="0" t="n">
        <f aca="false">IF($L421&lt;&gt;"",IF($L421&gt;2013,1,0),"")</f>
        <v>1</v>
      </c>
      <c r="AE421" s="0" t="n">
        <f aca="false">IF($L421&lt;&gt;"",1+IF($L421&gt;2011,1,0)+IF($L421&gt;2014,1,0),"")</f>
        <v>3</v>
      </c>
      <c r="AF421" s="0" t="s">
        <v>747</v>
      </c>
      <c r="AG421" s="0" t="s">
        <v>88</v>
      </c>
      <c r="AH421" s="0" t="s">
        <v>89</v>
      </c>
      <c r="AI421" s="0" t="s">
        <v>90</v>
      </c>
      <c r="AJ421" s="0" t="s">
        <v>90</v>
      </c>
      <c r="AK421" s="0" t="str">
        <f aca="false">IF(AND($CF421&lt;&gt;"",IFERROR(INDEX(subsample_country_map!$B:$B,MATCH($CF421,subsample_country_map!$A:$A,0)),"")&lt;&gt;""),INDEX(subsample_country_map!$B:$B,MATCH($CF421,subsample_country_map!$A:$A,0)),INDEX(lookup!$AA:$AA,MATCH($A421,lookup!$A:$A,0)))</f>
        <v>99_NCE</v>
      </c>
      <c r="AL421" s="0" t="str">
        <f aca="false">IF(AND($CF421&lt;&gt;"",IFERROR(INDEX(subsample_country_map!$C:$C,MATCH($CF421,subsample_country_map!$A:$A,0)),"")&lt;&gt;""),INDEX(subsample_country_map!$C:$C,MATCH($CF421,subsample_country_map!$A:$A,0)),INDEX(lookup!$AB:$AB,MATCH($A421,lookup!$A:$A,0)))</f>
        <v>99_NCE</v>
      </c>
      <c r="AM421" s="0" t="str">
        <f aca="false">IF(AND($CF421&lt;&gt;"",IFERROR(INDEX(subsample_country_map!$D:$D,MATCH($CF421,subsample_country_map!$A:$A,0)),"")&lt;&gt;""),INDEX(subsample_country_map!$D:$D,MATCH($CF421,subsample_country_map!$A:$A,0)),INDEX(lookup!$AC:$AC,MATCH($A421,lookup!$A:$A,0)))</f>
        <v>99_NCE</v>
      </c>
      <c r="AN421" s="0" t="str">
        <f aca="false">IF(AND($CF421&lt;&gt;"",IFERROR(INDEX(subsample_country_map!$E:$E,MATCH($CF421,subsample_country_map!$A:$A,0)),"")&lt;&gt;""),INDEX(subsample_country_map!$E:$E,MATCH($CF421,subsample_country_map!$A:$A,0)),INDEX(lookup!$AD:$AD,MATCH($A421,lookup!$A:$A,0)))</f>
        <v>99_NCE</v>
      </c>
      <c r="AO421" s="0" t="str">
        <f aca="false">INDEX(lookup!$Y:$Y,MATCH($A421,lookup!$A:$A,0))</f>
        <v>1_not published</v>
      </c>
      <c r="AP421" s="0" t="str">
        <f aca="false">INDEX(lookup!$Z:$Z,MATCH($A421,lookup!$A:$A,0))</f>
        <v>99_NCE</v>
      </c>
      <c r="AQ421" s="0" t="str">
        <f aca="false">INDEX(lookup!$W:$W,MATCH($A421,lookup!$A:$A,0))</f>
        <v>1_fin/acc/econ</v>
      </c>
      <c r="AS421" s="0" t="s">
        <v>91</v>
      </c>
      <c r="AT421" s="0" t="s">
        <v>397</v>
      </c>
      <c r="AU421" s="0" t="s">
        <v>93</v>
      </c>
      <c r="AV421" s="0" t="s">
        <v>1604</v>
      </c>
      <c r="AW421" s="0" t="s">
        <v>1605</v>
      </c>
      <c r="BA421" s="0" t="n">
        <v>38379</v>
      </c>
      <c r="BB421" s="0" t="s">
        <v>347</v>
      </c>
      <c r="BC421" s="0" t="s">
        <v>122</v>
      </c>
      <c r="BD421" s="0" t="s">
        <v>33</v>
      </c>
      <c r="BE421" s="0" t="s">
        <v>1535</v>
      </c>
      <c r="BF421" s="0" t="s">
        <v>1536</v>
      </c>
      <c r="BI421" s="0" t="s">
        <v>1601</v>
      </c>
      <c r="BJ421" s="0" t="s">
        <v>327</v>
      </c>
      <c r="BK421" s="0" t="s">
        <v>1602</v>
      </c>
      <c r="BL421" s="0" t="s">
        <v>1606</v>
      </c>
      <c r="BM421" s="0" t="s">
        <v>1485</v>
      </c>
      <c r="BN421" s="0" t="s">
        <v>1486</v>
      </c>
      <c r="BO421" s="0" t="s">
        <v>105</v>
      </c>
      <c r="BP421" s="0" t="s">
        <v>1481</v>
      </c>
      <c r="BQ421" s="0" t="s">
        <v>127</v>
      </c>
      <c r="BT421" s="0" t="n">
        <v>0</v>
      </c>
      <c r="BU421" s="0" t="s">
        <v>1487</v>
      </c>
      <c r="BW421" s="0" t="n">
        <v>2016</v>
      </c>
      <c r="BX421" s="0" t="n">
        <v>2021</v>
      </c>
      <c r="BY421" s="0" t="s">
        <v>1488</v>
      </c>
      <c r="BZ421" s="0" t="n">
        <v>2018.5</v>
      </c>
      <c r="CA421" s="0" t="n">
        <v>1</v>
      </c>
      <c r="CB421" s="0" t="n">
        <v>1</v>
      </c>
      <c r="CC421" s="0" t="n">
        <v>1</v>
      </c>
      <c r="CD421" s="0" t="n">
        <v>-0.00627295834764931</v>
      </c>
      <c r="CE421" s="0" t="n">
        <v>1</v>
      </c>
    </row>
    <row r="422" customFormat="false" ht="15" hidden="false" customHeight="false" outlineLevel="0" collapsed="false">
      <c r="A422" s="0" t="s">
        <v>1481</v>
      </c>
      <c r="B422" s="0" t="n">
        <v>1727</v>
      </c>
      <c r="C422" s="0" t="n">
        <v>-0.00905403884706826</v>
      </c>
      <c r="D422" s="0" t="n">
        <v>38379</v>
      </c>
      <c r="E422" s="0" t="n">
        <f aca="false">IF(ISNUMBER($BA422),$BA422,IF(AND(ISNUMBER($D422),ISNUMBER($BW422),ISNUMBER($BX422)),$D422*($BX422-$BW422+1),""))</f>
        <v>38379</v>
      </c>
      <c r="H422" s="0" t="s">
        <v>118</v>
      </c>
      <c r="I422" s="0" t="s">
        <v>344</v>
      </c>
      <c r="J422" s="0" t="n">
        <f aca="false">IF($BW422&lt;&gt;"",$BW422,"")</f>
        <v>2016</v>
      </c>
      <c r="K422" s="0" t="n">
        <f aca="false">IF($BX422&lt;&gt;"",$BX422,"")</f>
        <v>2021</v>
      </c>
      <c r="L422" s="0" t="n">
        <f aca="false">IF(AND(ISNUMBER($BW422),ISNUMBER($BX422)),($BW422+$BX422)/2,"")</f>
        <v>2018.5</v>
      </c>
      <c r="M422" s="0" t="n">
        <f aca="false">IF($L422&lt;&gt;"",$L422,"")</f>
        <v>2018.5</v>
      </c>
      <c r="N422" s="0" t="n">
        <f aca="false">IF(AND(ISNUMBER($BW422),ISNUMBER($BX422)),MIN(1,MAX(0,($BX422-2016+1)/($BX422-$BW422+1))),"")</f>
        <v>1</v>
      </c>
      <c r="O422" s="0" t="n">
        <f aca="false">IF(AND(ISNUMBER($BW422),ISNUMBER($BX422)),MIN(1,MAX(0,($BX422-2017+1)/($BX422-$BW422+1))),"")</f>
        <v>0.833333333333333</v>
      </c>
      <c r="P422" s="0" t="n">
        <f aca="false">IF(AND(ISNUMBER($BW422),ISNUMBER($BX422)),MIN(1,MAX(0,($BX422-2018+1)/($BX422-$BW422+1))),"")</f>
        <v>0.666666666666667</v>
      </c>
      <c r="Q422" s="0" t="n">
        <f aca="false">IF(AND(ISNUMBER($BW422),ISNUMBER($BX422)),MIN(1,MAX(0,($BX422-2019+1)/($BX422-$BW422+1))),"")</f>
        <v>0.5</v>
      </c>
      <c r="R422" s="0" t="n">
        <f aca="false">IF(AND(ISNUMBER($BW422),ISNUMBER($BX422)),MIN(1,MAX(0,($BX422-2016+1)/($BX422-$BW422+1))),"")</f>
        <v>1</v>
      </c>
      <c r="S422" s="0" t="n">
        <f aca="false">IF($L422&lt;&gt;"",IF($L422&gt;=2015.5,1,0),"")</f>
        <v>1</v>
      </c>
      <c r="T422" s="0" t="n">
        <f aca="false">IF($L422&lt;&gt;"",IF($L422&gt;=2016,1,0),"")</f>
        <v>1</v>
      </c>
      <c r="U422" s="0" t="n">
        <f aca="false">IF(ISNUMBER($BX422),IF($BX422&gt;=2016,1,0),"")</f>
        <v>1</v>
      </c>
      <c r="V422" s="0" t="n">
        <f aca="false">IF(ISNUMBER($BW422),IF($BW422&gt;=2016,1,0),"")</f>
        <v>1</v>
      </c>
      <c r="W422" s="0" t="str">
        <f aca="false">IF(AND(ISNUMBER($BW422),ISNUMBER($BX422)),IF($BW422&gt;=2016,"post-only",IF($BX422&lt;2016,"pre-only","mixed")),"")</f>
        <v>post-only</v>
      </c>
      <c r="X422" s="0" t="n">
        <f aca="false">IF(AND(ISNUMBER($BW422),ISNUMBER($BX422)),MIN(1,MAX(0,($BX422-2017+1)/($BX422-$BW422+1))),"")</f>
        <v>0.833333333333333</v>
      </c>
      <c r="Y422" s="0" t="n">
        <f aca="false">IF(AND(ISNUMBER($BW422),ISNUMBER($BX422)),MIN(1,MAX(0,($BX422-2018+1)/($BX422-$BW422+1))),"")</f>
        <v>0.666666666666667</v>
      </c>
      <c r="Z422" s="0" t="n">
        <f aca="false">IF(AND(ISNUMBER($BW422),ISNUMBER($BX422)),MIN(1,MAX(0,($BX422-2019+1)/($BX422-$BW422+1))),"")</f>
        <v>0.5</v>
      </c>
      <c r="AA422" s="0" t="n">
        <f aca="false">IF(ISNUMBER($BX422),IF($BX422&gt;=2017,1,0),"")</f>
        <v>1</v>
      </c>
      <c r="AB422" s="0" t="n">
        <f aca="false">IF(ISNUMBER($BX422),IF($BX422&gt;=2018,1,0),"")</f>
        <v>1</v>
      </c>
      <c r="AC422" s="0" t="n">
        <f aca="false">IF(ISNUMBER($BX422),IF($BX422&gt;=2019,1,0),"")</f>
        <v>1</v>
      </c>
      <c r="AD422" s="0" t="n">
        <f aca="false">IF($L422&lt;&gt;"",IF($L422&gt;2013,1,0),"")</f>
        <v>1</v>
      </c>
      <c r="AE422" s="0" t="n">
        <f aca="false">IF($L422&lt;&gt;"",1+IF($L422&gt;2011,1,0)+IF($L422&gt;2014,1,0),"")</f>
        <v>3</v>
      </c>
      <c r="AF422" s="0" t="s">
        <v>747</v>
      </c>
      <c r="AG422" s="0" t="s">
        <v>88</v>
      </c>
      <c r="AH422" s="0" t="s">
        <v>89</v>
      </c>
      <c r="AI422" s="0" t="s">
        <v>90</v>
      </c>
      <c r="AJ422" s="0" t="s">
        <v>90</v>
      </c>
      <c r="AK422" s="0" t="str">
        <f aca="false">IF(AND($CF422&lt;&gt;"",IFERROR(INDEX(subsample_country_map!$B:$B,MATCH($CF422,subsample_country_map!$A:$A,0)),"")&lt;&gt;""),INDEX(subsample_country_map!$B:$B,MATCH($CF422,subsample_country_map!$A:$A,0)),INDEX(lookup!$AA:$AA,MATCH($A422,lookup!$A:$A,0)))</f>
        <v>99_NCE</v>
      </c>
      <c r="AL422" s="0" t="str">
        <f aca="false">IF(AND($CF422&lt;&gt;"",IFERROR(INDEX(subsample_country_map!$C:$C,MATCH($CF422,subsample_country_map!$A:$A,0)),"")&lt;&gt;""),INDEX(subsample_country_map!$C:$C,MATCH($CF422,subsample_country_map!$A:$A,0)),INDEX(lookup!$AB:$AB,MATCH($A422,lookup!$A:$A,0)))</f>
        <v>99_NCE</v>
      </c>
      <c r="AM422" s="0" t="str">
        <f aca="false">IF(AND($CF422&lt;&gt;"",IFERROR(INDEX(subsample_country_map!$D:$D,MATCH($CF422,subsample_country_map!$A:$A,0)),"")&lt;&gt;""),INDEX(subsample_country_map!$D:$D,MATCH($CF422,subsample_country_map!$A:$A,0)),INDEX(lookup!$AC:$AC,MATCH($A422,lookup!$A:$A,0)))</f>
        <v>99_NCE</v>
      </c>
      <c r="AN422" s="0" t="str">
        <f aca="false">IF(AND($CF422&lt;&gt;"",IFERROR(INDEX(subsample_country_map!$E:$E,MATCH($CF422,subsample_country_map!$A:$A,0)),"")&lt;&gt;""),INDEX(subsample_country_map!$E:$E,MATCH($CF422,subsample_country_map!$A:$A,0)),INDEX(lookup!$AD:$AD,MATCH($A422,lookup!$A:$A,0)))</f>
        <v>99_NCE</v>
      </c>
      <c r="AO422" s="0" t="str">
        <f aca="false">INDEX(lookup!$Y:$Y,MATCH($A422,lookup!$A:$A,0))</f>
        <v>1_not published</v>
      </c>
      <c r="AP422" s="0" t="str">
        <f aca="false">INDEX(lookup!$Z:$Z,MATCH($A422,lookup!$A:$A,0))</f>
        <v>99_NCE</v>
      </c>
      <c r="AQ422" s="0" t="str">
        <f aca="false">INDEX(lookup!$W:$W,MATCH($A422,lookup!$A:$A,0))</f>
        <v>1_fin/acc/econ</v>
      </c>
      <c r="AS422" s="0" t="s">
        <v>91</v>
      </c>
      <c r="AT422" s="0" t="s">
        <v>397</v>
      </c>
      <c r="AU422" s="0" t="s">
        <v>93</v>
      </c>
      <c r="AV422" s="0" t="s">
        <v>1607</v>
      </c>
      <c r="AW422" s="0" t="s">
        <v>1529</v>
      </c>
      <c r="BA422" s="0" t="n">
        <v>38379</v>
      </c>
      <c r="BB422" s="0" t="s">
        <v>347</v>
      </c>
      <c r="BC422" s="0" t="s">
        <v>122</v>
      </c>
      <c r="BD422" s="0" t="s">
        <v>33</v>
      </c>
      <c r="BE422" s="0" t="s">
        <v>1535</v>
      </c>
      <c r="BF422" s="0" t="s">
        <v>1536</v>
      </c>
      <c r="BI422" s="0" t="s">
        <v>1601</v>
      </c>
      <c r="BJ422" s="0" t="s">
        <v>331</v>
      </c>
      <c r="BK422" s="0" t="s">
        <v>1602</v>
      </c>
      <c r="BL422" s="0" t="s">
        <v>1608</v>
      </c>
      <c r="BM422" s="0" t="s">
        <v>1485</v>
      </c>
      <c r="BN422" s="0" t="s">
        <v>1486</v>
      </c>
      <c r="BO422" s="0" t="s">
        <v>105</v>
      </c>
      <c r="BP422" s="0" t="s">
        <v>1481</v>
      </c>
      <c r="BQ422" s="0" t="s">
        <v>127</v>
      </c>
      <c r="BT422" s="0" t="n">
        <v>0</v>
      </c>
      <c r="BU422" s="0" t="s">
        <v>1487</v>
      </c>
      <c r="BW422" s="0" t="n">
        <v>2016</v>
      </c>
      <c r="BX422" s="0" t="n">
        <v>2021</v>
      </c>
      <c r="BY422" s="0" t="s">
        <v>1488</v>
      </c>
      <c r="BZ422" s="0" t="n">
        <v>2018.5</v>
      </c>
      <c r="CA422" s="0" t="n">
        <v>1</v>
      </c>
      <c r="CB422" s="0" t="n">
        <v>1</v>
      </c>
      <c r="CC422" s="0" t="n">
        <v>1</v>
      </c>
      <c r="CD422" s="0" t="n">
        <v>-0.00905428626271859</v>
      </c>
      <c r="CE422" s="0" t="n">
        <v>1</v>
      </c>
    </row>
    <row r="423" customFormat="false" ht="15" hidden="false" customHeight="false" outlineLevel="0" collapsed="false">
      <c r="A423" s="0" t="s">
        <v>1481</v>
      </c>
      <c r="B423" s="0" t="n">
        <v>1728</v>
      </c>
      <c r="C423" s="0" t="n">
        <v>-0.00888748354829519</v>
      </c>
      <c r="D423" s="0" t="n">
        <v>38379</v>
      </c>
      <c r="E423" s="0" t="n">
        <f aca="false">IF(ISNUMBER($BA423),$BA423,IF(AND(ISNUMBER($D423),ISNUMBER($BW423),ISNUMBER($BX423)),$D423*($BX423-$BW423+1),""))</f>
        <v>38379</v>
      </c>
      <c r="H423" s="0" t="s">
        <v>118</v>
      </c>
      <c r="I423" s="0" t="s">
        <v>344</v>
      </c>
      <c r="J423" s="0" t="n">
        <f aca="false">IF($BW423&lt;&gt;"",$BW423,"")</f>
        <v>2016</v>
      </c>
      <c r="K423" s="0" t="n">
        <f aca="false">IF($BX423&lt;&gt;"",$BX423,"")</f>
        <v>2021</v>
      </c>
      <c r="L423" s="0" t="n">
        <f aca="false">IF(AND(ISNUMBER($BW423),ISNUMBER($BX423)),($BW423+$BX423)/2,"")</f>
        <v>2018.5</v>
      </c>
      <c r="M423" s="0" t="n">
        <f aca="false">IF($L423&lt;&gt;"",$L423,"")</f>
        <v>2018.5</v>
      </c>
      <c r="N423" s="0" t="n">
        <f aca="false">IF(AND(ISNUMBER($BW423),ISNUMBER($BX423)),MIN(1,MAX(0,($BX423-2016+1)/($BX423-$BW423+1))),"")</f>
        <v>1</v>
      </c>
      <c r="O423" s="0" t="n">
        <f aca="false">IF(AND(ISNUMBER($BW423),ISNUMBER($BX423)),MIN(1,MAX(0,($BX423-2017+1)/($BX423-$BW423+1))),"")</f>
        <v>0.833333333333333</v>
      </c>
      <c r="P423" s="0" t="n">
        <f aca="false">IF(AND(ISNUMBER($BW423),ISNUMBER($BX423)),MIN(1,MAX(0,($BX423-2018+1)/($BX423-$BW423+1))),"")</f>
        <v>0.666666666666667</v>
      </c>
      <c r="Q423" s="0" t="n">
        <f aca="false">IF(AND(ISNUMBER($BW423),ISNUMBER($BX423)),MIN(1,MAX(0,($BX423-2019+1)/($BX423-$BW423+1))),"")</f>
        <v>0.5</v>
      </c>
      <c r="R423" s="0" t="n">
        <f aca="false">IF(AND(ISNUMBER($BW423),ISNUMBER($BX423)),MIN(1,MAX(0,($BX423-2016+1)/($BX423-$BW423+1))),"")</f>
        <v>1</v>
      </c>
      <c r="S423" s="0" t="n">
        <f aca="false">IF($L423&lt;&gt;"",IF($L423&gt;=2015.5,1,0),"")</f>
        <v>1</v>
      </c>
      <c r="T423" s="0" t="n">
        <f aca="false">IF($L423&lt;&gt;"",IF($L423&gt;=2016,1,0),"")</f>
        <v>1</v>
      </c>
      <c r="U423" s="0" t="n">
        <f aca="false">IF(ISNUMBER($BX423),IF($BX423&gt;=2016,1,0),"")</f>
        <v>1</v>
      </c>
      <c r="V423" s="0" t="n">
        <f aca="false">IF(ISNUMBER($BW423),IF($BW423&gt;=2016,1,0),"")</f>
        <v>1</v>
      </c>
      <c r="W423" s="0" t="str">
        <f aca="false">IF(AND(ISNUMBER($BW423),ISNUMBER($BX423)),IF($BW423&gt;=2016,"post-only",IF($BX423&lt;2016,"pre-only","mixed")),"")</f>
        <v>post-only</v>
      </c>
      <c r="X423" s="0" t="n">
        <f aca="false">IF(AND(ISNUMBER($BW423),ISNUMBER($BX423)),MIN(1,MAX(0,($BX423-2017+1)/($BX423-$BW423+1))),"")</f>
        <v>0.833333333333333</v>
      </c>
      <c r="Y423" s="0" t="n">
        <f aca="false">IF(AND(ISNUMBER($BW423),ISNUMBER($BX423)),MIN(1,MAX(0,($BX423-2018+1)/($BX423-$BW423+1))),"")</f>
        <v>0.666666666666667</v>
      </c>
      <c r="Z423" s="0" t="n">
        <f aca="false">IF(AND(ISNUMBER($BW423),ISNUMBER($BX423)),MIN(1,MAX(0,($BX423-2019+1)/($BX423-$BW423+1))),"")</f>
        <v>0.5</v>
      </c>
      <c r="AA423" s="0" t="n">
        <f aca="false">IF(ISNUMBER($BX423),IF($BX423&gt;=2017,1,0),"")</f>
        <v>1</v>
      </c>
      <c r="AB423" s="0" t="n">
        <f aca="false">IF(ISNUMBER($BX423),IF($BX423&gt;=2018,1,0),"")</f>
        <v>1</v>
      </c>
      <c r="AC423" s="0" t="n">
        <f aca="false">IF(ISNUMBER($BX423),IF($BX423&gt;=2019,1,0),"")</f>
        <v>1</v>
      </c>
      <c r="AD423" s="0" t="n">
        <f aca="false">IF($L423&lt;&gt;"",IF($L423&gt;2013,1,0),"")</f>
        <v>1</v>
      </c>
      <c r="AE423" s="0" t="n">
        <f aca="false">IF($L423&lt;&gt;"",1+IF($L423&gt;2011,1,0)+IF($L423&gt;2014,1,0),"")</f>
        <v>3</v>
      </c>
      <c r="AF423" s="0" t="s">
        <v>747</v>
      </c>
      <c r="AG423" s="0" t="s">
        <v>88</v>
      </c>
      <c r="AH423" s="0" t="s">
        <v>89</v>
      </c>
      <c r="AI423" s="0" t="s">
        <v>90</v>
      </c>
      <c r="AJ423" s="0" t="s">
        <v>90</v>
      </c>
      <c r="AK423" s="0" t="str">
        <f aca="false">IF(AND($CF423&lt;&gt;"",IFERROR(INDEX(subsample_country_map!$B:$B,MATCH($CF423,subsample_country_map!$A:$A,0)),"")&lt;&gt;""),INDEX(subsample_country_map!$B:$B,MATCH($CF423,subsample_country_map!$A:$A,0)),INDEX(lookup!$AA:$AA,MATCH($A423,lookup!$A:$A,0)))</f>
        <v>99_NCE</v>
      </c>
      <c r="AL423" s="0" t="str">
        <f aca="false">IF(AND($CF423&lt;&gt;"",IFERROR(INDEX(subsample_country_map!$C:$C,MATCH($CF423,subsample_country_map!$A:$A,0)),"")&lt;&gt;""),INDEX(subsample_country_map!$C:$C,MATCH($CF423,subsample_country_map!$A:$A,0)),INDEX(lookup!$AB:$AB,MATCH($A423,lookup!$A:$A,0)))</f>
        <v>99_NCE</v>
      </c>
      <c r="AM423" s="0" t="str">
        <f aca="false">IF(AND($CF423&lt;&gt;"",IFERROR(INDEX(subsample_country_map!$D:$D,MATCH($CF423,subsample_country_map!$A:$A,0)),"")&lt;&gt;""),INDEX(subsample_country_map!$D:$D,MATCH($CF423,subsample_country_map!$A:$A,0)),INDEX(lookup!$AC:$AC,MATCH($A423,lookup!$A:$A,0)))</f>
        <v>99_NCE</v>
      </c>
      <c r="AN423" s="0" t="str">
        <f aca="false">IF(AND($CF423&lt;&gt;"",IFERROR(INDEX(subsample_country_map!$E:$E,MATCH($CF423,subsample_country_map!$A:$A,0)),"")&lt;&gt;""),INDEX(subsample_country_map!$E:$E,MATCH($CF423,subsample_country_map!$A:$A,0)),INDEX(lookup!$AD:$AD,MATCH($A423,lookup!$A:$A,0)))</f>
        <v>99_NCE</v>
      </c>
      <c r="AO423" s="0" t="str">
        <f aca="false">INDEX(lookup!$Y:$Y,MATCH($A423,lookup!$A:$A,0))</f>
        <v>1_not published</v>
      </c>
      <c r="AP423" s="0" t="str">
        <f aca="false">INDEX(lookup!$Z:$Z,MATCH($A423,lookup!$A:$A,0))</f>
        <v>99_NCE</v>
      </c>
      <c r="AQ423" s="0" t="str">
        <f aca="false">INDEX(lookup!$W:$W,MATCH($A423,lookup!$A:$A,0))</f>
        <v>1_fin/acc/econ</v>
      </c>
      <c r="AS423" s="0" t="s">
        <v>91</v>
      </c>
      <c r="AT423" s="0" t="s">
        <v>397</v>
      </c>
      <c r="AU423" s="0" t="s">
        <v>93</v>
      </c>
      <c r="AV423" s="0" t="s">
        <v>1560</v>
      </c>
      <c r="AW423" s="0" t="s">
        <v>1609</v>
      </c>
      <c r="BA423" s="0" t="n">
        <v>38379</v>
      </c>
      <c r="BB423" s="0" t="s">
        <v>347</v>
      </c>
      <c r="BC423" s="0" t="s">
        <v>122</v>
      </c>
      <c r="BD423" s="0" t="s">
        <v>33</v>
      </c>
      <c r="BE423" s="0" t="s">
        <v>1535</v>
      </c>
      <c r="BF423" s="0" t="s">
        <v>1536</v>
      </c>
      <c r="BI423" s="0" t="s">
        <v>1601</v>
      </c>
      <c r="BJ423" s="0" t="s">
        <v>798</v>
      </c>
      <c r="BK423" s="0" t="s">
        <v>1602</v>
      </c>
      <c r="BL423" s="0" t="s">
        <v>1610</v>
      </c>
      <c r="BM423" s="0" t="s">
        <v>1485</v>
      </c>
      <c r="BN423" s="0" t="s">
        <v>1486</v>
      </c>
      <c r="BO423" s="0" t="s">
        <v>105</v>
      </c>
      <c r="BP423" s="0" t="s">
        <v>1481</v>
      </c>
      <c r="BQ423" s="0" t="s">
        <v>127</v>
      </c>
      <c r="BT423" s="0" t="n">
        <v>0</v>
      </c>
      <c r="BU423" s="0" t="s">
        <v>1487</v>
      </c>
      <c r="BW423" s="0" t="n">
        <v>2016</v>
      </c>
      <c r="BX423" s="0" t="n">
        <v>2021</v>
      </c>
      <c r="BY423" s="0" t="s">
        <v>1488</v>
      </c>
      <c r="BZ423" s="0" t="n">
        <v>2018.5</v>
      </c>
      <c r="CA423" s="0" t="n">
        <v>1</v>
      </c>
      <c r="CB423" s="0" t="n">
        <v>1</v>
      </c>
      <c r="CC423" s="0" t="n">
        <v>1</v>
      </c>
      <c r="CD423" s="0" t="n">
        <v>-0.00888771755901779</v>
      </c>
      <c r="CE423" s="0" t="n">
        <v>1</v>
      </c>
    </row>
    <row r="424" customFormat="false" ht="15" hidden="false" customHeight="false" outlineLevel="0" collapsed="false">
      <c r="A424" s="0" t="s">
        <v>1481</v>
      </c>
      <c r="B424" s="0" t="n">
        <v>1729</v>
      </c>
      <c r="C424" s="0" t="n">
        <v>-0.0102084671984972</v>
      </c>
      <c r="D424" s="0" t="n">
        <v>38379</v>
      </c>
      <c r="E424" s="0" t="n">
        <f aca="false">IF(ISNUMBER($BA424),$BA424,IF(AND(ISNUMBER($D424),ISNUMBER($BW424),ISNUMBER($BX424)),$D424*($BX424-$BW424+1),""))</f>
        <v>38379</v>
      </c>
      <c r="H424" s="0" t="s">
        <v>118</v>
      </c>
      <c r="I424" s="0" t="s">
        <v>344</v>
      </c>
      <c r="J424" s="0" t="n">
        <f aca="false">IF($BW424&lt;&gt;"",$BW424,"")</f>
        <v>2016</v>
      </c>
      <c r="K424" s="0" t="n">
        <f aca="false">IF($BX424&lt;&gt;"",$BX424,"")</f>
        <v>2021</v>
      </c>
      <c r="L424" s="0" t="n">
        <f aca="false">IF(AND(ISNUMBER($BW424),ISNUMBER($BX424)),($BW424+$BX424)/2,"")</f>
        <v>2018.5</v>
      </c>
      <c r="M424" s="0" t="n">
        <f aca="false">IF($L424&lt;&gt;"",$L424,"")</f>
        <v>2018.5</v>
      </c>
      <c r="N424" s="0" t="n">
        <f aca="false">IF(AND(ISNUMBER($BW424),ISNUMBER($BX424)),MIN(1,MAX(0,($BX424-2016+1)/($BX424-$BW424+1))),"")</f>
        <v>1</v>
      </c>
      <c r="O424" s="0" t="n">
        <f aca="false">IF(AND(ISNUMBER($BW424),ISNUMBER($BX424)),MIN(1,MAX(0,($BX424-2017+1)/($BX424-$BW424+1))),"")</f>
        <v>0.833333333333333</v>
      </c>
      <c r="P424" s="0" t="n">
        <f aca="false">IF(AND(ISNUMBER($BW424),ISNUMBER($BX424)),MIN(1,MAX(0,($BX424-2018+1)/($BX424-$BW424+1))),"")</f>
        <v>0.666666666666667</v>
      </c>
      <c r="Q424" s="0" t="n">
        <f aca="false">IF(AND(ISNUMBER($BW424),ISNUMBER($BX424)),MIN(1,MAX(0,($BX424-2019+1)/($BX424-$BW424+1))),"")</f>
        <v>0.5</v>
      </c>
      <c r="R424" s="0" t="n">
        <f aca="false">IF(AND(ISNUMBER($BW424),ISNUMBER($BX424)),MIN(1,MAX(0,($BX424-2016+1)/($BX424-$BW424+1))),"")</f>
        <v>1</v>
      </c>
      <c r="S424" s="0" t="n">
        <f aca="false">IF($L424&lt;&gt;"",IF($L424&gt;=2015.5,1,0),"")</f>
        <v>1</v>
      </c>
      <c r="T424" s="0" t="n">
        <f aca="false">IF($L424&lt;&gt;"",IF($L424&gt;=2016,1,0),"")</f>
        <v>1</v>
      </c>
      <c r="U424" s="0" t="n">
        <f aca="false">IF(ISNUMBER($BX424),IF($BX424&gt;=2016,1,0),"")</f>
        <v>1</v>
      </c>
      <c r="V424" s="0" t="n">
        <f aca="false">IF(ISNUMBER($BW424),IF($BW424&gt;=2016,1,0),"")</f>
        <v>1</v>
      </c>
      <c r="W424" s="0" t="str">
        <f aca="false">IF(AND(ISNUMBER($BW424),ISNUMBER($BX424)),IF($BW424&gt;=2016,"post-only",IF($BX424&lt;2016,"pre-only","mixed")),"")</f>
        <v>post-only</v>
      </c>
      <c r="X424" s="0" t="n">
        <f aca="false">IF(AND(ISNUMBER($BW424),ISNUMBER($BX424)),MIN(1,MAX(0,($BX424-2017+1)/($BX424-$BW424+1))),"")</f>
        <v>0.833333333333333</v>
      </c>
      <c r="Y424" s="0" t="n">
        <f aca="false">IF(AND(ISNUMBER($BW424),ISNUMBER($BX424)),MIN(1,MAX(0,($BX424-2018+1)/($BX424-$BW424+1))),"")</f>
        <v>0.666666666666667</v>
      </c>
      <c r="Z424" s="0" t="n">
        <f aca="false">IF(AND(ISNUMBER($BW424),ISNUMBER($BX424)),MIN(1,MAX(0,($BX424-2019+1)/($BX424-$BW424+1))),"")</f>
        <v>0.5</v>
      </c>
      <c r="AA424" s="0" t="n">
        <f aca="false">IF(ISNUMBER($BX424),IF($BX424&gt;=2017,1,0),"")</f>
        <v>1</v>
      </c>
      <c r="AB424" s="0" t="n">
        <f aca="false">IF(ISNUMBER($BX424),IF($BX424&gt;=2018,1,0),"")</f>
        <v>1</v>
      </c>
      <c r="AC424" s="0" t="n">
        <f aca="false">IF(ISNUMBER($BX424),IF($BX424&gt;=2019,1,0),"")</f>
        <v>1</v>
      </c>
      <c r="AD424" s="0" t="n">
        <f aca="false">IF($L424&lt;&gt;"",IF($L424&gt;2013,1,0),"")</f>
        <v>1</v>
      </c>
      <c r="AE424" s="0" t="n">
        <f aca="false">IF($L424&lt;&gt;"",1+IF($L424&gt;2011,1,0)+IF($L424&gt;2014,1,0),"")</f>
        <v>3</v>
      </c>
      <c r="AF424" s="0" t="s">
        <v>747</v>
      </c>
      <c r="AG424" s="0" t="s">
        <v>88</v>
      </c>
      <c r="AH424" s="0" t="s">
        <v>89</v>
      </c>
      <c r="AI424" s="0" t="s">
        <v>90</v>
      </c>
      <c r="AJ424" s="0" t="s">
        <v>90</v>
      </c>
      <c r="AK424" s="0" t="str">
        <f aca="false">IF(AND($CF424&lt;&gt;"",IFERROR(INDEX(subsample_country_map!$B:$B,MATCH($CF424,subsample_country_map!$A:$A,0)),"")&lt;&gt;""),INDEX(subsample_country_map!$B:$B,MATCH($CF424,subsample_country_map!$A:$A,0)),INDEX(lookup!$AA:$AA,MATCH($A424,lookup!$A:$A,0)))</f>
        <v>99_NCE</v>
      </c>
      <c r="AL424" s="0" t="str">
        <f aca="false">IF(AND($CF424&lt;&gt;"",IFERROR(INDEX(subsample_country_map!$C:$C,MATCH($CF424,subsample_country_map!$A:$A,0)),"")&lt;&gt;""),INDEX(subsample_country_map!$C:$C,MATCH($CF424,subsample_country_map!$A:$A,0)),INDEX(lookup!$AB:$AB,MATCH($A424,lookup!$A:$A,0)))</f>
        <v>99_NCE</v>
      </c>
      <c r="AM424" s="0" t="str">
        <f aca="false">IF(AND($CF424&lt;&gt;"",IFERROR(INDEX(subsample_country_map!$D:$D,MATCH($CF424,subsample_country_map!$A:$A,0)),"")&lt;&gt;""),INDEX(subsample_country_map!$D:$D,MATCH($CF424,subsample_country_map!$A:$A,0)),INDEX(lookup!$AC:$AC,MATCH($A424,lookup!$A:$A,0)))</f>
        <v>99_NCE</v>
      </c>
      <c r="AN424" s="0" t="str">
        <f aca="false">IF(AND($CF424&lt;&gt;"",IFERROR(INDEX(subsample_country_map!$E:$E,MATCH($CF424,subsample_country_map!$A:$A,0)),"")&lt;&gt;""),INDEX(subsample_country_map!$E:$E,MATCH($CF424,subsample_country_map!$A:$A,0)),INDEX(lookup!$AD:$AD,MATCH($A424,lookup!$A:$A,0)))</f>
        <v>99_NCE</v>
      </c>
      <c r="AO424" s="0" t="str">
        <f aca="false">INDEX(lookup!$Y:$Y,MATCH($A424,lookup!$A:$A,0))</f>
        <v>1_not published</v>
      </c>
      <c r="AP424" s="0" t="str">
        <f aca="false">INDEX(lookup!$Z:$Z,MATCH($A424,lookup!$A:$A,0))</f>
        <v>99_NCE</v>
      </c>
      <c r="AQ424" s="0" t="str">
        <f aca="false">INDEX(lookup!$W:$W,MATCH($A424,lookup!$A:$A,0))</f>
        <v>1_fin/acc/econ</v>
      </c>
      <c r="AS424" s="0" t="s">
        <v>91</v>
      </c>
      <c r="AT424" s="0" t="s">
        <v>397</v>
      </c>
      <c r="AU424" s="0" t="s">
        <v>93</v>
      </c>
      <c r="AV424" s="0" t="s">
        <v>1611</v>
      </c>
      <c r="AW424" s="0" t="s">
        <v>1579</v>
      </c>
      <c r="BA424" s="0" t="n">
        <v>38379</v>
      </c>
      <c r="BB424" s="0" t="s">
        <v>347</v>
      </c>
      <c r="BC424" s="0" t="s">
        <v>122</v>
      </c>
      <c r="BD424" s="0" t="s">
        <v>33</v>
      </c>
      <c r="BE424" s="0" t="s">
        <v>1535</v>
      </c>
      <c r="BF424" s="0" t="s">
        <v>1536</v>
      </c>
      <c r="BI424" s="0" t="s">
        <v>1612</v>
      </c>
      <c r="BJ424" s="0" t="s">
        <v>317</v>
      </c>
      <c r="BK424" s="0" t="s">
        <v>1613</v>
      </c>
      <c r="BL424" s="0" t="s">
        <v>1614</v>
      </c>
      <c r="BM424" s="0" t="s">
        <v>1485</v>
      </c>
      <c r="BN424" s="0" t="s">
        <v>1486</v>
      </c>
      <c r="BO424" s="0" t="s">
        <v>105</v>
      </c>
      <c r="BP424" s="0" t="s">
        <v>1481</v>
      </c>
      <c r="BQ424" s="0" t="s">
        <v>127</v>
      </c>
      <c r="BT424" s="0" t="n">
        <v>0</v>
      </c>
      <c r="BU424" s="0" t="s">
        <v>1487</v>
      </c>
      <c r="BW424" s="0" t="n">
        <v>2016</v>
      </c>
      <c r="BX424" s="0" t="n">
        <v>2021</v>
      </c>
      <c r="BY424" s="0" t="s">
        <v>1488</v>
      </c>
      <c r="BZ424" s="0" t="n">
        <v>2018.5</v>
      </c>
      <c r="CA424" s="0" t="n">
        <v>1</v>
      </c>
      <c r="CB424" s="0" t="n">
        <v>1</v>
      </c>
      <c r="CC424" s="0" t="n">
        <v>1</v>
      </c>
      <c r="CD424" s="0" t="n">
        <v>-0.010208821838331</v>
      </c>
      <c r="CE424" s="0" t="n">
        <v>1</v>
      </c>
    </row>
    <row r="425" customFormat="false" ht="15" hidden="false" customHeight="false" outlineLevel="0" collapsed="false">
      <c r="A425" s="0" t="s">
        <v>1481</v>
      </c>
      <c r="B425" s="0" t="n">
        <v>1730</v>
      </c>
      <c r="C425" s="0" t="n">
        <v>-0.0143111507269752</v>
      </c>
      <c r="D425" s="0" t="n">
        <v>38379</v>
      </c>
      <c r="E425" s="0" t="n">
        <f aca="false">IF(ISNUMBER($BA425),$BA425,IF(AND(ISNUMBER($D425),ISNUMBER($BW425),ISNUMBER($BX425)),$D425*($BX425-$BW425+1),""))</f>
        <v>38379</v>
      </c>
      <c r="H425" s="0" t="s">
        <v>118</v>
      </c>
      <c r="I425" s="0" t="s">
        <v>344</v>
      </c>
      <c r="J425" s="0" t="n">
        <f aca="false">IF($BW425&lt;&gt;"",$BW425,"")</f>
        <v>2016</v>
      </c>
      <c r="K425" s="0" t="n">
        <f aca="false">IF($BX425&lt;&gt;"",$BX425,"")</f>
        <v>2021</v>
      </c>
      <c r="L425" s="0" t="n">
        <f aca="false">IF(AND(ISNUMBER($BW425),ISNUMBER($BX425)),($BW425+$BX425)/2,"")</f>
        <v>2018.5</v>
      </c>
      <c r="M425" s="0" t="n">
        <f aca="false">IF($L425&lt;&gt;"",$L425,"")</f>
        <v>2018.5</v>
      </c>
      <c r="N425" s="0" t="n">
        <f aca="false">IF(AND(ISNUMBER($BW425),ISNUMBER($BX425)),MIN(1,MAX(0,($BX425-2016+1)/($BX425-$BW425+1))),"")</f>
        <v>1</v>
      </c>
      <c r="O425" s="0" t="n">
        <f aca="false">IF(AND(ISNUMBER($BW425),ISNUMBER($BX425)),MIN(1,MAX(0,($BX425-2017+1)/($BX425-$BW425+1))),"")</f>
        <v>0.833333333333333</v>
      </c>
      <c r="P425" s="0" t="n">
        <f aca="false">IF(AND(ISNUMBER($BW425),ISNUMBER($BX425)),MIN(1,MAX(0,($BX425-2018+1)/($BX425-$BW425+1))),"")</f>
        <v>0.666666666666667</v>
      </c>
      <c r="Q425" s="0" t="n">
        <f aca="false">IF(AND(ISNUMBER($BW425),ISNUMBER($BX425)),MIN(1,MAX(0,($BX425-2019+1)/($BX425-$BW425+1))),"")</f>
        <v>0.5</v>
      </c>
      <c r="R425" s="0" t="n">
        <f aca="false">IF(AND(ISNUMBER($BW425),ISNUMBER($BX425)),MIN(1,MAX(0,($BX425-2016+1)/($BX425-$BW425+1))),"")</f>
        <v>1</v>
      </c>
      <c r="S425" s="0" t="n">
        <f aca="false">IF($L425&lt;&gt;"",IF($L425&gt;=2015.5,1,0),"")</f>
        <v>1</v>
      </c>
      <c r="T425" s="0" t="n">
        <f aca="false">IF($L425&lt;&gt;"",IF($L425&gt;=2016,1,0),"")</f>
        <v>1</v>
      </c>
      <c r="U425" s="0" t="n">
        <f aca="false">IF(ISNUMBER($BX425),IF($BX425&gt;=2016,1,0),"")</f>
        <v>1</v>
      </c>
      <c r="V425" s="0" t="n">
        <f aca="false">IF(ISNUMBER($BW425),IF($BW425&gt;=2016,1,0),"")</f>
        <v>1</v>
      </c>
      <c r="W425" s="0" t="str">
        <f aca="false">IF(AND(ISNUMBER($BW425),ISNUMBER($BX425)),IF($BW425&gt;=2016,"post-only",IF($BX425&lt;2016,"pre-only","mixed")),"")</f>
        <v>post-only</v>
      </c>
      <c r="X425" s="0" t="n">
        <f aca="false">IF(AND(ISNUMBER($BW425),ISNUMBER($BX425)),MIN(1,MAX(0,($BX425-2017+1)/($BX425-$BW425+1))),"")</f>
        <v>0.833333333333333</v>
      </c>
      <c r="Y425" s="0" t="n">
        <f aca="false">IF(AND(ISNUMBER($BW425),ISNUMBER($BX425)),MIN(1,MAX(0,($BX425-2018+1)/($BX425-$BW425+1))),"")</f>
        <v>0.666666666666667</v>
      </c>
      <c r="Z425" s="0" t="n">
        <f aca="false">IF(AND(ISNUMBER($BW425),ISNUMBER($BX425)),MIN(1,MAX(0,($BX425-2019+1)/($BX425-$BW425+1))),"")</f>
        <v>0.5</v>
      </c>
      <c r="AA425" s="0" t="n">
        <f aca="false">IF(ISNUMBER($BX425),IF($BX425&gt;=2017,1,0),"")</f>
        <v>1</v>
      </c>
      <c r="AB425" s="0" t="n">
        <f aca="false">IF(ISNUMBER($BX425),IF($BX425&gt;=2018,1,0),"")</f>
        <v>1</v>
      </c>
      <c r="AC425" s="0" t="n">
        <f aca="false">IF(ISNUMBER($BX425),IF($BX425&gt;=2019,1,0),"")</f>
        <v>1</v>
      </c>
      <c r="AD425" s="0" t="n">
        <f aca="false">IF($L425&lt;&gt;"",IF($L425&gt;2013,1,0),"")</f>
        <v>1</v>
      </c>
      <c r="AE425" s="0" t="n">
        <f aca="false">IF($L425&lt;&gt;"",1+IF($L425&gt;2011,1,0)+IF($L425&gt;2014,1,0),"")</f>
        <v>3</v>
      </c>
      <c r="AF425" s="0" t="s">
        <v>747</v>
      </c>
      <c r="AG425" s="0" t="s">
        <v>88</v>
      </c>
      <c r="AH425" s="0" t="s">
        <v>89</v>
      </c>
      <c r="AI425" s="0" t="s">
        <v>90</v>
      </c>
      <c r="AJ425" s="0" t="s">
        <v>90</v>
      </c>
      <c r="AK425" s="0" t="str">
        <f aca="false">IF(AND($CF425&lt;&gt;"",IFERROR(INDEX(subsample_country_map!$B:$B,MATCH($CF425,subsample_country_map!$A:$A,0)),"")&lt;&gt;""),INDEX(subsample_country_map!$B:$B,MATCH($CF425,subsample_country_map!$A:$A,0)),INDEX(lookup!$AA:$AA,MATCH($A425,lookup!$A:$A,0)))</f>
        <v>99_NCE</v>
      </c>
      <c r="AL425" s="0" t="str">
        <f aca="false">IF(AND($CF425&lt;&gt;"",IFERROR(INDEX(subsample_country_map!$C:$C,MATCH($CF425,subsample_country_map!$A:$A,0)),"")&lt;&gt;""),INDEX(subsample_country_map!$C:$C,MATCH($CF425,subsample_country_map!$A:$A,0)),INDEX(lookup!$AB:$AB,MATCH($A425,lookup!$A:$A,0)))</f>
        <v>99_NCE</v>
      </c>
      <c r="AM425" s="0" t="str">
        <f aca="false">IF(AND($CF425&lt;&gt;"",IFERROR(INDEX(subsample_country_map!$D:$D,MATCH($CF425,subsample_country_map!$A:$A,0)),"")&lt;&gt;""),INDEX(subsample_country_map!$D:$D,MATCH($CF425,subsample_country_map!$A:$A,0)),INDEX(lookup!$AC:$AC,MATCH($A425,lookup!$A:$A,0)))</f>
        <v>99_NCE</v>
      </c>
      <c r="AN425" s="0" t="str">
        <f aca="false">IF(AND($CF425&lt;&gt;"",IFERROR(INDEX(subsample_country_map!$E:$E,MATCH($CF425,subsample_country_map!$A:$A,0)),"")&lt;&gt;""),INDEX(subsample_country_map!$E:$E,MATCH($CF425,subsample_country_map!$A:$A,0)),INDEX(lookup!$AD:$AD,MATCH($A425,lookup!$A:$A,0)))</f>
        <v>99_NCE</v>
      </c>
      <c r="AO425" s="0" t="str">
        <f aca="false">INDEX(lookup!$Y:$Y,MATCH($A425,lookup!$A:$A,0))</f>
        <v>1_not published</v>
      </c>
      <c r="AP425" s="0" t="str">
        <f aca="false">INDEX(lookup!$Z:$Z,MATCH($A425,lookup!$A:$A,0))</f>
        <v>99_NCE</v>
      </c>
      <c r="AQ425" s="0" t="str">
        <f aca="false">INDEX(lookup!$W:$W,MATCH($A425,lookup!$A:$A,0))</f>
        <v>1_fin/acc/econ</v>
      </c>
      <c r="AS425" s="0" t="s">
        <v>91</v>
      </c>
      <c r="AT425" s="0" t="s">
        <v>397</v>
      </c>
      <c r="AU425" s="0" t="s">
        <v>93</v>
      </c>
      <c r="AV425" s="0" t="s">
        <v>1538</v>
      </c>
      <c r="AW425" s="0" t="s">
        <v>1561</v>
      </c>
      <c r="BA425" s="0" t="n">
        <v>38379</v>
      </c>
      <c r="BB425" s="0" t="s">
        <v>347</v>
      </c>
      <c r="BC425" s="0" t="s">
        <v>122</v>
      </c>
      <c r="BD425" s="0" t="s">
        <v>33</v>
      </c>
      <c r="BE425" s="0" t="s">
        <v>1535</v>
      </c>
      <c r="BF425" s="0" t="s">
        <v>1536</v>
      </c>
      <c r="BI425" s="0" t="s">
        <v>1612</v>
      </c>
      <c r="BJ425" s="0" t="s">
        <v>327</v>
      </c>
      <c r="BK425" s="0" t="s">
        <v>1613</v>
      </c>
      <c r="BL425" s="0" t="s">
        <v>1615</v>
      </c>
      <c r="BM425" s="0" t="s">
        <v>1485</v>
      </c>
      <c r="BN425" s="0" t="s">
        <v>1486</v>
      </c>
      <c r="BO425" s="0" t="s">
        <v>105</v>
      </c>
      <c r="BP425" s="0" t="s">
        <v>1481</v>
      </c>
      <c r="BQ425" s="0" t="s">
        <v>127</v>
      </c>
      <c r="BT425" s="0" t="n">
        <v>0</v>
      </c>
      <c r="BU425" s="0" t="s">
        <v>1487</v>
      </c>
      <c r="BW425" s="0" t="n">
        <v>2016</v>
      </c>
      <c r="BX425" s="0" t="n">
        <v>2021</v>
      </c>
      <c r="BY425" s="0" t="s">
        <v>1488</v>
      </c>
      <c r="BZ425" s="0" t="n">
        <v>2018.5</v>
      </c>
      <c r="CA425" s="0" t="n">
        <v>1</v>
      </c>
      <c r="CB425" s="0" t="n">
        <v>1</v>
      </c>
      <c r="CC425" s="0" t="n">
        <v>1</v>
      </c>
      <c r="CD425" s="0" t="n">
        <v>-0.0143121278647113</v>
      </c>
      <c r="CE425" s="0" t="n">
        <v>1</v>
      </c>
    </row>
    <row r="426" customFormat="false" ht="15" hidden="false" customHeight="false" outlineLevel="0" collapsed="false">
      <c r="A426" s="0" t="s">
        <v>1481</v>
      </c>
      <c r="B426" s="0" t="n">
        <v>1731</v>
      </c>
      <c r="C426" s="0" t="n">
        <v>-0.0170125361379746</v>
      </c>
      <c r="D426" s="0" t="n">
        <v>38379</v>
      </c>
      <c r="E426" s="0" t="n">
        <f aca="false">IF(ISNUMBER($BA426),$BA426,IF(AND(ISNUMBER($D426),ISNUMBER($BW426),ISNUMBER($BX426)),$D426*($BX426-$BW426+1),""))</f>
        <v>38379</v>
      </c>
      <c r="H426" s="0" t="s">
        <v>118</v>
      </c>
      <c r="I426" s="0" t="s">
        <v>344</v>
      </c>
      <c r="J426" s="0" t="n">
        <f aca="false">IF($BW426&lt;&gt;"",$BW426,"")</f>
        <v>2016</v>
      </c>
      <c r="K426" s="0" t="n">
        <f aca="false">IF($BX426&lt;&gt;"",$BX426,"")</f>
        <v>2021</v>
      </c>
      <c r="L426" s="0" t="n">
        <f aca="false">IF(AND(ISNUMBER($BW426),ISNUMBER($BX426)),($BW426+$BX426)/2,"")</f>
        <v>2018.5</v>
      </c>
      <c r="M426" s="0" t="n">
        <f aca="false">IF($L426&lt;&gt;"",$L426,"")</f>
        <v>2018.5</v>
      </c>
      <c r="N426" s="0" t="n">
        <f aca="false">IF(AND(ISNUMBER($BW426),ISNUMBER($BX426)),MIN(1,MAX(0,($BX426-2016+1)/($BX426-$BW426+1))),"")</f>
        <v>1</v>
      </c>
      <c r="O426" s="0" t="n">
        <f aca="false">IF(AND(ISNUMBER($BW426),ISNUMBER($BX426)),MIN(1,MAX(0,($BX426-2017+1)/($BX426-$BW426+1))),"")</f>
        <v>0.833333333333333</v>
      </c>
      <c r="P426" s="0" t="n">
        <f aca="false">IF(AND(ISNUMBER($BW426),ISNUMBER($BX426)),MIN(1,MAX(0,($BX426-2018+1)/($BX426-$BW426+1))),"")</f>
        <v>0.666666666666667</v>
      </c>
      <c r="Q426" s="0" t="n">
        <f aca="false">IF(AND(ISNUMBER($BW426),ISNUMBER($BX426)),MIN(1,MAX(0,($BX426-2019+1)/($BX426-$BW426+1))),"")</f>
        <v>0.5</v>
      </c>
      <c r="R426" s="0" t="n">
        <f aca="false">IF(AND(ISNUMBER($BW426),ISNUMBER($BX426)),MIN(1,MAX(0,($BX426-2016+1)/($BX426-$BW426+1))),"")</f>
        <v>1</v>
      </c>
      <c r="S426" s="0" t="n">
        <f aca="false">IF($L426&lt;&gt;"",IF($L426&gt;=2015.5,1,0),"")</f>
        <v>1</v>
      </c>
      <c r="T426" s="0" t="n">
        <f aca="false">IF($L426&lt;&gt;"",IF($L426&gt;=2016,1,0),"")</f>
        <v>1</v>
      </c>
      <c r="U426" s="0" t="n">
        <f aca="false">IF(ISNUMBER($BX426),IF($BX426&gt;=2016,1,0),"")</f>
        <v>1</v>
      </c>
      <c r="V426" s="0" t="n">
        <f aca="false">IF(ISNUMBER($BW426),IF($BW426&gt;=2016,1,0),"")</f>
        <v>1</v>
      </c>
      <c r="W426" s="0" t="str">
        <f aca="false">IF(AND(ISNUMBER($BW426),ISNUMBER($BX426)),IF($BW426&gt;=2016,"post-only",IF($BX426&lt;2016,"pre-only","mixed")),"")</f>
        <v>post-only</v>
      </c>
      <c r="X426" s="0" t="n">
        <f aca="false">IF(AND(ISNUMBER($BW426),ISNUMBER($BX426)),MIN(1,MAX(0,($BX426-2017+1)/($BX426-$BW426+1))),"")</f>
        <v>0.833333333333333</v>
      </c>
      <c r="Y426" s="0" t="n">
        <f aca="false">IF(AND(ISNUMBER($BW426),ISNUMBER($BX426)),MIN(1,MAX(0,($BX426-2018+1)/($BX426-$BW426+1))),"")</f>
        <v>0.666666666666667</v>
      </c>
      <c r="Z426" s="0" t="n">
        <f aca="false">IF(AND(ISNUMBER($BW426),ISNUMBER($BX426)),MIN(1,MAX(0,($BX426-2019+1)/($BX426-$BW426+1))),"")</f>
        <v>0.5</v>
      </c>
      <c r="AA426" s="0" t="n">
        <f aca="false">IF(ISNUMBER($BX426),IF($BX426&gt;=2017,1,0),"")</f>
        <v>1</v>
      </c>
      <c r="AB426" s="0" t="n">
        <f aca="false">IF(ISNUMBER($BX426),IF($BX426&gt;=2018,1,0),"")</f>
        <v>1</v>
      </c>
      <c r="AC426" s="0" t="n">
        <f aca="false">IF(ISNUMBER($BX426),IF($BX426&gt;=2019,1,0),"")</f>
        <v>1</v>
      </c>
      <c r="AD426" s="0" t="n">
        <f aca="false">IF($L426&lt;&gt;"",IF($L426&gt;2013,1,0),"")</f>
        <v>1</v>
      </c>
      <c r="AE426" s="0" t="n">
        <f aca="false">IF($L426&lt;&gt;"",1+IF($L426&gt;2011,1,0)+IF($L426&gt;2014,1,0),"")</f>
        <v>3</v>
      </c>
      <c r="AF426" s="0" t="s">
        <v>747</v>
      </c>
      <c r="AG426" s="0" t="s">
        <v>88</v>
      </c>
      <c r="AH426" s="0" t="s">
        <v>89</v>
      </c>
      <c r="AI426" s="0" t="s">
        <v>90</v>
      </c>
      <c r="AJ426" s="0" t="s">
        <v>90</v>
      </c>
      <c r="AK426" s="0" t="str">
        <f aca="false">IF(AND($CF426&lt;&gt;"",IFERROR(INDEX(subsample_country_map!$B:$B,MATCH($CF426,subsample_country_map!$A:$A,0)),"")&lt;&gt;""),INDEX(subsample_country_map!$B:$B,MATCH($CF426,subsample_country_map!$A:$A,0)),INDEX(lookup!$AA:$AA,MATCH($A426,lookup!$A:$A,0)))</f>
        <v>99_NCE</v>
      </c>
      <c r="AL426" s="0" t="str">
        <f aca="false">IF(AND($CF426&lt;&gt;"",IFERROR(INDEX(subsample_country_map!$C:$C,MATCH($CF426,subsample_country_map!$A:$A,0)),"")&lt;&gt;""),INDEX(subsample_country_map!$C:$C,MATCH($CF426,subsample_country_map!$A:$A,0)),INDEX(lookup!$AB:$AB,MATCH($A426,lookup!$A:$A,0)))</f>
        <v>99_NCE</v>
      </c>
      <c r="AM426" s="0" t="str">
        <f aca="false">IF(AND($CF426&lt;&gt;"",IFERROR(INDEX(subsample_country_map!$D:$D,MATCH($CF426,subsample_country_map!$A:$A,0)),"")&lt;&gt;""),INDEX(subsample_country_map!$D:$D,MATCH($CF426,subsample_country_map!$A:$A,0)),INDEX(lookup!$AC:$AC,MATCH($A426,lookup!$A:$A,0)))</f>
        <v>99_NCE</v>
      </c>
      <c r="AN426" s="0" t="str">
        <f aca="false">IF(AND($CF426&lt;&gt;"",IFERROR(INDEX(subsample_country_map!$E:$E,MATCH($CF426,subsample_country_map!$A:$A,0)),"")&lt;&gt;""),INDEX(subsample_country_map!$E:$E,MATCH($CF426,subsample_country_map!$A:$A,0)),INDEX(lookup!$AD:$AD,MATCH($A426,lookup!$A:$A,0)))</f>
        <v>99_NCE</v>
      </c>
      <c r="AO426" s="0" t="str">
        <f aca="false">INDEX(lookup!$Y:$Y,MATCH($A426,lookup!$A:$A,0))</f>
        <v>1_not published</v>
      </c>
      <c r="AP426" s="0" t="str">
        <f aca="false">INDEX(lookup!$Z:$Z,MATCH($A426,lookup!$A:$A,0))</f>
        <v>99_NCE</v>
      </c>
      <c r="AQ426" s="0" t="str">
        <f aca="false">INDEX(lookup!$W:$W,MATCH($A426,lookup!$A:$A,0))</f>
        <v>1_fin/acc/econ</v>
      </c>
      <c r="AS426" s="0" t="s">
        <v>91</v>
      </c>
      <c r="AT426" s="0" t="s">
        <v>397</v>
      </c>
      <c r="AU426" s="0" t="s">
        <v>93</v>
      </c>
      <c r="AV426" s="0" t="s">
        <v>1616</v>
      </c>
      <c r="AW426" s="0" t="s">
        <v>1561</v>
      </c>
      <c r="BA426" s="0" t="n">
        <v>38379</v>
      </c>
      <c r="BB426" s="0" t="s">
        <v>347</v>
      </c>
      <c r="BC426" s="0" t="s">
        <v>122</v>
      </c>
      <c r="BD426" s="0" t="s">
        <v>33</v>
      </c>
      <c r="BE426" s="0" t="s">
        <v>1535</v>
      </c>
      <c r="BF426" s="0" t="s">
        <v>1536</v>
      </c>
      <c r="BI426" s="0" t="s">
        <v>1612</v>
      </c>
      <c r="BJ426" s="0" t="s">
        <v>331</v>
      </c>
      <c r="BK426" s="0" t="s">
        <v>1613</v>
      </c>
      <c r="BL426" s="0" t="s">
        <v>1617</v>
      </c>
      <c r="BM426" s="0" t="s">
        <v>1485</v>
      </c>
      <c r="BN426" s="0" t="s">
        <v>1486</v>
      </c>
      <c r="BO426" s="0" t="s">
        <v>105</v>
      </c>
      <c r="BP426" s="0" t="s">
        <v>1481</v>
      </c>
      <c r="BQ426" s="0" t="s">
        <v>127</v>
      </c>
      <c r="BT426" s="0" t="n">
        <v>0</v>
      </c>
      <c r="BU426" s="0" t="s">
        <v>1487</v>
      </c>
      <c r="BW426" s="0" t="n">
        <v>2016</v>
      </c>
      <c r="BX426" s="0" t="n">
        <v>2021</v>
      </c>
      <c r="BY426" s="0" t="s">
        <v>1488</v>
      </c>
      <c r="BZ426" s="0" t="n">
        <v>2018.5</v>
      </c>
      <c r="CA426" s="0" t="n">
        <v>1</v>
      </c>
      <c r="CB426" s="0" t="n">
        <v>1</v>
      </c>
      <c r="CC426" s="0" t="n">
        <v>1</v>
      </c>
      <c r="CD426" s="0" t="n">
        <v>-0.0170141777153364</v>
      </c>
      <c r="CE426" s="0" t="n">
        <v>1</v>
      </c>
    </row>
    <row r="427" customFormat="false" ht="15" hidden="false" customHeight="false" outlineLevel="0" collapsed="false">
      <c r="A427" s="0" t="s">
        <v>1481</v>
      </c>
      <c r="B427" s="0" t="n">
        <v>1732</v>
      </c>
      <c r="C427" s="0" t="n">
        <v>-0.0171125806599904</v>
      </c>
      <c r="D427" s="0" t="n">
        <v>38379</v>
      </c>
      <c r="E427" s="0" t="n">
        <f aca="false">IF(ISNUMBER($BA427),$BA427,IF(AND(ISNUMBER($D427),ISNUMBER($BW427),ISNUMBER($BX427)),$D427*($BX427-$BW427+1),""))</f>
        <v>38379</v>
      </c>
      <c r="H427" s="0" t="s">
        <v>118</v>
      </c>
      <c r="I427" s="0" t="s">
        <v>344</v>
      </c>
      <c r="J427" s="0" t="n">
        <f aca="false">IF($BW427&lt;&gt;"",$BW427,"")</f>
        <v>2016</v>
      </c>
      <c r="K427" s="0" t="n">
        <f aca="false">IF($BX427&lt;&gt;"",$BX427,"")</f>
        <v>2021</v>
      </c>
      <c r="L427" s="0" t="n">
        <f aca="false">IF(AND(ISNUMBER($BW427),ISNUMBER($BX427)),($BW427+$BX427)/2,"")</f>
        <v>2018.5</v>
      </c>
      <c r="M427" s="0" t="n">
        <f aca="false">IF($L427&lt;&gt;"",$L427,"")</f>
        <v>2018.5</v>
      </c>
      <c r="N427" s="0" t="n">
        <f aca="false">IF(AND(ISNUMBER($BW427),ISNUMBER($BX427)),MIN(1,MAX(0,($BX427-2016+1)/($BX427-$BW427+1))),"")</f>
        <v>1</v>
      </c>
      <c r="O427" s="0" t="n">
        <f aca="false">IF(AND(ISNUMBER($BW427),ISNUMBER($BX427)),MIN(1,MAX(0,($BX427-2017+1)/($BX427-$BW427+1))),"")</f>
        <v>0.833333333333333</v>
      </c>
      <c r="P427" s="0" t="n">
        <f aca="false">IF(AND(ISNUMBER($BW427),ISNUMBER($BX427)),MIN(1,MAX(0,($BX427-2018+1)/($BX427-$BW427+1))),"")</f>
        <v>0.666666666666667</v>
      </c>
      <c r="Q427" s="0" t="n">
        <f aca="false">IF(AND(ISNUMBER($BW427),ISNUMBER($BX427)),MIN(1,MAX(0,($BX427-2019+1)/($BX427-$BW427+1))),"")</f>
        <v>0.5</v>
      </c>
      <c r="R427" s="0" t="n">
        <f aca="false">IF(AND(ISNUMBER($BW427),ISNUMBER($BX427)),MIN(1,MAX(0,($BX427-2016+1)/($BX427-$BW427+1))),"")</f>
        <v>1</v>
      </c>
      <c r="S427" s="0" t="n">
        <f aca="false">IF($L427&lt;&gt;"",IF($L427&gt;=2015.5,1,0),"")</f>
        <v>1</v>
      </c>
      <c r="T427" s="0" t="n">
        <f aca="false">IF($L427&lt;&gt;"",IF($L427&gt;=2016,1,0),"")</f>
        <v>1</v>
      </c>
      <c r="U427" s="0" t="n">
        <f aca="false">IF(ISNUMBER($BX427),IF($BX427&gt;=2016,1,0),"")</f>
        <v>1</v>
      </c>
      <c r="V427" s="0" t="n">
        <f aca="false">IF(ISNUMBER($BW427),IF($BW427&gt;=2016,1,0),"")</f>
        <v>1</v>
      </c>
      <c r="W427" s="0" t="str">
        <f aca="false">IF(AND(ISNUMBER($BW427),ISNUMBER($BX427)),IF($BW427&gt;=2016,"post-only",IF($BX427&lt;2016,"pre-only","mixed")),"")</f>
        <v>post-only</v>
      </c>
      <c r="X427" s="0" t="n">
        <f aca="false">IF(AND(ISNUMBER($BW427),ISNUMBER($BX427)),MIN(1,MAX(0,($BX427-2017+1)/($BX427-$BW427+1))),"")</f>
        <v>0.833333333333333</v>
      </c>
      <c r="Y427" s="0" t="n">
        <f aca="false">IF(AND(ISNUMBER($BW427),ISNUMBER($BX427)),MIN(1,MAX(0,($BX427-2018+1)/($BX427-$BW427+1))),"")</f>
        <v>0.666666666666667</v>
      </c>
      <c r="Z427" s="0" t="n">
        <f aca="false">IF(AND(ISNUMBER($BW427),ISNUMBER($BX427)),MIN(1,MAX(0,($BX427-2019+1)/($BX427-$BW427+1))),"")</f>
        <v>0.5</v>
      </c>
      <c r="AA427" s="0" t="n">
        <f aca="false">IF(ISNUMBER($BX427),IF($BX427&gt;=2017,1,0),"")</f>
        <v>1</v>
      </c>
      <c r="AB427" s="0" t="n">
        <f aca="false">IF(ISNUMBER($BX427),IF($BX427&gt;=2018,1,0),"")</f>
        <v>1</v>
      </c>
      <c r="AC427" s="0" t="n">
        <f aca="false">IF(ISNUMBER($BX427),IF($BX427&gt;=2019,1,0),"")</f>
        <v>1</v>
      </c>
      <c r="AD427" s="0" t="n">
        <f aca="false">IF($L427&lt;&gt;"",IF($L427&gt;2013,1,0),"")</f>
        <v>1</v>
      </c>
      <c r="AE427" s="0" t="n">
        <f aca="false">IF($L427&lt;&gt;"",1+IF($L427&gt;2011,1,0)+IF($L427&gt;2014,1,0),"")</f>
        <v>3</v>
      </c>
      <c r="AF427" s="0" t="s">
        <v>747</v>
      </c>
      <c r="AG427" s="0" t="s">
        <v>88</v>
      </c>
      <c r="AH427" s="0" t="s">
        <v>89</v>
      </c>
      <c r="AI427" s="0" t="s">
        <v>90</v>
      </c>
      <c r="AJ427" s="0" t="s">
        <v>90</v>
      </c>
      <c r="AK427" s="0" t="str">
        <f aca="false">IF(AND($CF427&lt;&gt;"",IFERROR(INDEX(subsample_country_map!$B:$B,MATCH($CF427,subsample_country_map!$A:$A,0)),"")&lt;&gt;""),INDEX(subsample_country_map!$B:$B,MATCH($CF427,subsample_country_map!$A:$A,0)),INDEX(lookup!$AA:$AA,MATCH($A427,lookup!$A:$A,0)))</f>
        <v>99_NCE</v>
      </c>
      <c r="AL427" s="0" t="str">
        <f aca="false">IF(AND($CF427&lt;&gt;"",IFERROR(INDEX(subsample_country_map!$C:$C,MATCH($CF427,subsample_country_map!$A:$A,0)),"")&lt;&gt;""),INDEX(subsample_country_map!$C:$C,MATCH($CF427,subsample_country_map!$A:$A,0)),INDEX(lookup!$AB:$AB,MATCH($A427,lookup!$A:$A,0)))</f>
        <v>99_NCE</v>
      </c>
      <c r="AM427" s="0" t="str">
        <f aca="false">IF(AND($CF427&lt;&gt;"",IFERROR(INDEX(subsample_country_map!$D:$D,MATCH($CF427,subsample_country_map!$A:$A,0)),"")&lt;&gt;""),INDEX(subsample_country_map!$D:$D,MATCH($CF427,subsample_country_map!$A:$A,0)),INDEX(lookup!$AC:$AC,MATCH($A427,lookup!$A:$A,0)))</f>
        <v>99_NCE</v>
      </c>
      <c r="AN427" s="0" t="str">
        <f aca="false">IF(AND($CF427&lt;&gt;"",IFERROR(INDEX(subsample_country_map!$E:$E,MATCH($CF427,subsample_country_map!$A:$A,0)),"")&lt;&gt;""),INDEX(subsample_country_map!$E:$E,MATCH($CF427,subsample_country_map!$A:$A,0)),INDEX(lookup!$AD:$AD,MATCH($A427,lookup!$A:$A,0)))</f>
        <v>99_NCE</v>
      </c>
      <c r="AO427" s="0" t="str">
        <f aca="false">INDEX(lookup!$Y:$Y,MATCH($A427,lookup!$A:$A,0))</f>
        <v>1_not published</v>
      </c>
      <c r="AP427" s="0" t="str">
        <f aca="false">INDEX(lookup!$Z:$Z,MATCH($A427,lookup!$A:$A,0))</f>
        <v>99_NCE</v>
      </c>
      <c r="AQ427" s="0" t="str">
        <f aca="false">INDEX(lookup!$W:$W,MATCH($A427,lookup!$A:$A,0))</f>
        <v>1_fin/acc/econ</v>
      </c>
      <c r="AS427" s="0" t="s">
        <v>91</v>
      </c>
      <c r="AT427" s="0" t="s">
        <v>397</v>
      </c>
      <c r="AU427" s="0" t="s">
        <v>93</v>
      </c>
      <c r="AV427" s="0" t="s">
        <v>1541</v>
      </c>
      <c r="AW427" s="0" t="s">
        <v>1561</v>
      </c>
      <c r="BA427" s="0" t="n">
        <v>38379</v>
      </c>
      <c r="BB427" s="0" t="s">
        <v>347</v>
      </c>
      <c r="BC427" s="0" t="s">
        <v>122</v>
      </c>
      <c r="BD427" s="0" t="s">
        <v>33</v>
      </c>
      <c r="BE427" s="0" t="s">
        <v>1535</v>
      </c>
      <c r="BF427" s="0" t="s">
        <v>1536</v>
      </c>
      <c r="BI427" s="0" t="s">
        <v>1612</v>
      </c>
      <c r="BJ427" s="0" t="s">
        <v>798</v>
      </c>
      <c r="BK427" s="0" t="s">
        <v>1613</v>
      </c>
      <c r="BL427" s="0" t="s">
        <v>1618</v>
      </c>
      <c r="BM427" s="0" t="s">
        <v>1485</v>
      </c>
      <c r="BN427" s="0" t="s">
        <v>1486</v>
      </c>
      <c r="BO427" s="0" t="s">
        <v>105</v>
      </c>
      <c r="BP427" s="0" t="s">
        <v>1481</v>
      </c>
      <c r="BQ427" s="0" t="s">
        <v>127</v>
      </c>
      <c r="BT427" s="0" t="n">
        <v>0</v>
      </c>
      <c r="BU427" s="0" t="s">
        <v>1487</v>
      </c>
      <c r="BW427" s="0" t="n">
        <v>2016</v>
      </c>
      <c r="BX427" s="0" t="n">
        <v>2021</v>
      </c>
      <c r="BY427" s="0" t="s">
        <v>1488</v>
      </c>
      <c r="BZ427" s="0" t="n">
        <v>2018.5</v>
      </c>
      <c r="CA427" s="0" t="n">
        <v>1</v>
      </c>
      <c r="CB427" s="0" t="n">
        <v>1</v>
      </c>
      <c r="CC427" s="0" t="n">
        <v>1</v>
      </c>
      <c r="CD427" s="0" t="n">
        <v>-0.0171142513719694</v>
      </c>
      <c r="CE427" s="0" t="n">
        <v>1</v>
      </c>
    </row>
    <row r="428" customFormat="false" ht="15" hidden="false" customHeight="false" outlineLevel="0" collapsed="false">
      <c r="A428" s="0" t="s">
        <v>1481</v>
      </c>
      <c r="B428" s="0" t="n">
        <v>1733</v>
      </c>
      <c r="C428" s="0" t="n">
        <v>-0.0140313492730386</v>
      </c>
      <c r="D428" s="0" t="n">
        <v>15496</v>
      </c>
      <c r="E428" s="0" t="n">
        <f aca="false">IF(ISNUMBER($BA428),$BA428,IF(AND(ISNUMBER($D428),ISNUMBER($BW428),ISNUMBER($BX428)),$D428*($BX428-$BW428+1),""))</f>
        <v>15496</v>
      </c>
      <c r="H428" s="0" t="s">
        <v>118</v>
      </c>
      <c r="I428" s="0" t="s">
        <v>344</v>
      </c>
      <c r="J428" s="0" t="n">
        <f aca="false">IF($BW428&lt;&gt;"",$BW428,"")</f>
        <v>2016</v>
      </c>
      <c r="K428" s="0" t="n">
        <f aca="false">IF($BX428&lt;&gt;"",$BX428,"")</f>
        <v>2021</v>
      </c>
      <c r="L428" s="0" t="n">
        <f aca="false">IF(AND(ISNUMBER($BW428),ISNUMBER($BX428)),($BW428+$BX428)/2,"")</f>
        <v>2018.5</v>
      </c>
      <c r="M428" s="0" t="n">
        <f aca="false">IF($L428&lt;&gt;"",$L428,"")</f>
        <v>2018.5</v>
      </c>
      <c r="N428" s="0" t="n">
        <f aca="false">IF(AND(ISNUMBER($BW428),ISNUMBER($BX428)),MIN(1,MAX(0,($BX428-2016+1)/($BX428-$BW428+1))),"")</f>
        <v>1</v>
      </c>
      <c r="O428" s="0" t="n">
        <f aca="false">IF(AND(ISNUMBER($BW428),ISNUMBER($BX428)),MIN(1,MAX(0,($BX428-2017+1)/($BX428-$BW428+1))),"")</f>
        <v>0.833333333333333</v>
      </c>
      <c r="P428" s="0" t="n">
        <f aca="false">IF(AND(ISNUMBER($BW428),ISNUMBER($BX428)),MIN(1,MAX(0,($BX428-2018+1)/($BX428-$BW428+1))),"")</f>
        <v>0.666666666666667</v>
      </c>
      <c r="Q428" s="0" t="n">
        <f aca="false">IF(AND(ISNUMBER($BW428),ISNUMBER($BX428)),MIN(1,MAX(0,($BX428-2019+1)/($BX428-$BW428+1))),"")</f>
        <v>0.5</v>
      </c>
      <c r="R428" s="0" t="n">
        <f aca="false">IF(AND(ISNUMBER($BW428),ISNUMBER($BX428)),MIN(1,MAX(0,($BX428-2016+1)/($BX428-$BW428+1))),"")</f>
        <v>1</v>
      </c>
      <c r="S428" s="0" t="n">
        <f aca="false">IF($L428&lt;&gt;"",IF($L428&gt;=2015.5,1,0),"")</f>
        <v>1</v>
      </c>
      <c r="T428" s="0" t="n">
        <f aca="false">IF($L428&lt;&gt;"",IF($L428&gt;=2016,1,0),"")</f>
        <v>1</v>
      </c>
      <c r="U428" s="0" t="n">
        <f aca="false">IF(ISNUMBER($BX428),IF($BX428&gt;=2016,1,0),"")</f>
        <v>1</v>
      </c>
      <c r="V428" s="0" t="n">
        <f aca="false">IF(ISNUMBER($BW428),IF($BW428&gt;=2016,1,0),"")</f>
        <v>1</v>
      </c>
      <c r="W428" s="0" t="str">
        <f aca="false">IF(AND(ISNUMBER($BW428),ISNUMBER($BX428)),IF($BW428&gt;=2016,"post-only",IF($BX428&lt;2016,"pre-only","mixed")),"")</f>
        <v>post-only</v>
      </c>
      <c r="X428" s="0" t="n">
        <f aca="false">IF(AND(ISNUMBER($BW428),ISNUMBER($BX428)),MIN(1,MAX(0,($BX428-2017+1)/($BX428-$BW428+1))),"")</f>
        <v>0.833333333333333</v>
      </c>
      <c r="Y428" s="0" t="n">
        <f aca="false">IF(AND(ISNUMBER($BW428),ISNUMBER($BX428)),MIN(1,MAX(0,($BX428-2018+1)/($BX428-$BW428+1))),"")</f>
        <v>0.666666666666667</v>
      </c>
      <c r="Z428" s="0" t="n">
        <f aca="false">IF(AND(ISNUMBER($BW428),ISNUMBER($BX428)),MIN(1,MAX(0,($BX428-2019+1)/($BX428-$BW428+1))),"")</f>
        <v>0.5</v>
      </c>
      <c r="AA428" s="0" t="n">
        <f aca="false">IF(ISNUMBER($BX428),IF($BX428&gt;=2017,1,0),"")</f>
        <v>1</v>
      </c>
      <c r="AB428" s="0" t="n">
        <f aca="false">IF(ISNUMBER($BX428),IF($BX428&gt;=2018,1,0),"")</f>
        <v>1</v>
      </c>
      <c r="AC428" s="0" t="n">
        <f aca="false">IF(ISNUMBER($BX428),IF($BX428&gt;=2019,1,0),"")</f>
        <v>1</v>
      </c>
      <c r="AD428" s="0" t="n">
        <f aca="false">IF($L428&lt;&gt;"",IF($L428&gt;2013,1,0),"")</f>
        <v>1</v>
      </c>
      <c r="AE428" s="0" t="n">
        <f aca="false">IF($L428&lt;&gt;"",1+IF($L428&gt;2011,1,0)+IF($L428&gt;2014,1,0),"")</f>
        <v>3</v>
      </c>
      <c r="AF428" s="0" t="s">
        <v>747</v>
      </c>
      <c r="AG428" s="0" t="s">
        <v>88</v>
      </c>
      <c r="AH428" s="0" t="s">
        <v>89</v>
      </c>
      <c r="AI428" s="0" t="s">
        <v>90</v>
      </c>
      <c r="AJ428" s="0" t="s">
        <v>90</v>
      </c>
      <c r="AK428" s="0" t="str">
        <f aca="false">IF(AND($CF428&lt;&gt;"",IFERROR(INDEX(subsample_country_map!$B:$B,MATCH($CF428,subsample_country_map!$A:$A,0)),"")&lt;&gt;""),INDEX(subsample_country_map!$B:$B,MATCH($CF428,subsample_country_map!$A:$A,0)),INDEX(lookup!$AA:$AA,MATCH($A428,lookup!$A:$A,0)))</f>
        <v>99_NCE</v>
      </c>
      <c r="AL428" s="0" t="str">
        <f aca="false">IF(AND($CF428&lt;&gt;"",IFERROR(INDEX(subsample_country_map!$C:$C,MATCH($CF428,subsample_country_map!$A:$A,0)),"")&lt;&gt;""),INDEX(subsample_country_map!$C:$C,MATCH($CF428,subsample_country_map!$A:$A,0)),INDEX(lookup!$AB:$AB,MATCH($A428,lookup!$A:$A,0)))</f>
        <v>99_NCE</v>
      </c>
      <c r="AM428" s="0" t="str">
        <f aca="false">IF(AND($CF428&lt;&gt;"",IFERROR(INDEX(subsample_country_map!$D:$D,MATCH($CF428,subsample_country_map!$A:$A,0)),"")&lt;&gt;""),INDEX(subsample_country_map!$D:$D,MATCH($CF428,subsample_country_map!$A:$A,0)),INDEX(lookup!$AC:$AC,MATCH($A428,lookup!$A:$A,0)))</f>
        <v>99_NCE</v>
      </c>
      <c r="AN428" s="0" t="str">
        <f aca="false">IF(AND($CF428&lt;&gt;"",IFERROR(INDEX(subsample_country_map!$E:$E,MATCH($CF428,subsample_country_map!$A:$A,0)),"")&lt;&gt;""),INDEX(subsample_country_map!$E:$E,MATCH($CF428,subsample_country_map!$A:$A,0)),INDEX(lookup!$AD:$AD,MATCH($A428,lookup!$A:$A,0)))</f>
        <v>99_NCE</v>
      </c>
      <c r="AO428" s="0" t="str">
        <f aca="false">INDEX(lookup!$Y:$Y,MATCH($A428,lookup!$A:$A,0))</f>
        <v>1_not published</v>
      </c>
      <c r="AP428" s="0" t="str">
        <f aca="false">INDEX(lookup!$Z:$Z,MATCH($A428,lookup!$A:$A,0))</f>
        <v>99_NCE</v>
      </c>
      <c r="AQ428" s="0" t="str">
        <f aca="false">INDEX(lookup!$W:$W,MATCH($A428,lookup!$A:$A,0))</f>
        <v>1_fin/acc/econ</v>
      </c>
      <c r="AS428" s="0" t="s">
        <v>91</v>
      </c>
      <c r="AT428" s="0" t="s">
        <v>397</v>
      </c>
      <c r="AU428" s="0" t="s">
        <v>93</v>
      </c>
      <c r="AV428" s="0" t="s">
        <v>1619</v>
      </c>
      <c r="AW428" s="0" t="s">
        <v>1620</v>
      </c>
      <c r="BA428" s="0" t="n">
        <v>15496</v>
      </c>
      <c r="BB428" s="0" t="s">
        <v>347</v>
      </c>
      <c r="BC428" s="0" t="s">
        <v>122</v>
      </c>
      <c r="BD428" s="0" t="s">
        <v>33</v>
      </c>
      <c r="BE428" s="0" t="s">
        <v>1507</v>
      </c>
      <c r="BF428" s="0" t="s">
        <v>1508</v>
      </c>
      <c r="BI428" s="0" t="s">
        <v>1621</v>
      </c>
      <c r="BJ428" s="0" t="s">
        <v>1510</v>
      </c>
      <c r="BK428" s="0" t="s">
        <v>1622</v>
      </c>
      <c r="BL428" s="0" t="s">
        <v>1623</v>
      </c>
      <c r="BM428" s="0" t="s">
        <v>1485</v>
      </c>
      <c r="BN428" s="0" t="s">
        <v>1486</v>
      </c>
      <c r="BO428" s="0" t="s">
        <v>105</v>
      </c>
      <c r="BP428" s="0" t="s">
        <v>1481</v>
      </c>
      <c r="BQ428" s="0" t="s">
        <v>127</v>
      </c>
      <c r="BT428" s="0" t="n">
        <v>0</v>
      </c>
      <c r="BU428" s="0" t="s">
        <v>1487</v>
      </c>
      <c r="BW428" s="0" t="n">
        <v>2016</v>
      </c>
      <c r="BX428" s="0" t="n">
        <v>2021</v>
      </c>
      <c r="BY428" s="0" t="s">
        <v>1488</v>
      </c>
      <c r="BZ428" s="0" t="n">
        <v>2018.5</v>
      </c>
      <c r="CA428" s="0" t="n">
        <v>1</v>
      </c>
      <c r="CB428" s="0" t="n">
        <v>1</v>
      </c>
      <c r="CC428" s="0" t="n">
        <v>1</v>
      </c>
      <c r="CD428" s="0" t="n">
        <v>-0.0140322702067218</v>
      </c>
      <c r="CE428" s="0" t="n">
        <v>1</v>
      </c>
    </row>
    <row r="429" customFormat="false" ht="15" hidden="false" customHeight="false" outlineLevel="0" collapsed="false">
      <c r="A429" s="0" t="s">
        <v>1481</v>
      </c>
      <c r="B429" s="0" t="n">
        <v>1734</v>
      </c>
      <c r="C429" s="0" t="n">
        <v>-0.0139386623511681</v>
      </c>
      <c r="D429" s="0" t="n">
        <v>15496</v>
      </c>
      <c r="E429" s="0" t="n">
        <f aca="false">IF(ISNUMBER($BA429),$BA429,IF(AND(ISNUMBER($D429),ISNUMBER($BW429),ISNUMBER($BX429)),$D429*($BX429-$BW429+1),""))</f>
        <v>15496</v>
      </c>
      <c r="H429" s="0" t="s">
        <v>118</v>
      </c>
      <c r="I429" s="0" t="s">
        <v>344</v>
      </c>
      <c r="J429" s="0" t="n">
        <f aca="false">IF($BW429&lt;&gt;"",$BW429,"")</f>
        <v>2016</v>
      </c>
      <c r="K429" s="0" t="n">
        <f aca="false">IF($BX429&lt;&gt;"",$BX429,"")</f>
        <v>2021</v>
      </c>
      <c r="L429" s="0" t="n">
        <f aca="false">IF(AND(ISNUMBER($BW429),ISNUMBER($BX429)),($BW429+$BX429)/2,"")</f>
        <v>2018.5</v>
      </c>
      <c r="M429" s="0" t="n">
        <f aca="false">IF($L429&lt;&gt;"",$L429,"")</f>
        <v>2018.5</v>
      </c>
      <c r="N429" s="0" t="n">
        <f aca="false">IF(AND(ISNUMBER($BW429),ISNUMBER($BX429)),MIN(1,MAX(0,($BX429-2016+1)/($BX429-$BW429+1))),"")</f>
        <v>1</v>
      </c>
      <c r="O429" s="0" t="n">
        <f aca="false">IF(AND(ISNUMBER($BW429),ISNUMBER($BX429)),MIN(1,MAX(0,($BX429-2017+1)/($BX429-$BW429+1))),"")</f>
        <v>0.833333333333333</v>
      </c>
      <c r="P429" s="0" t="n">
        <f aca="false">IF(AND(ISNUMBER($BW429),ISNUMBER($BX429)),MIN(1,MAX(0,($BX429-2018+1)/($BX429-$BW429+1))),"")</f>
        <v>0.666666666666667</v>
      </c>
      <c r="Q429" s="0" t="n">
        <f aca="false">IF(AND(ISNUMBER($BW429),ISNUMBER($BX429)),MIN(1,MAX(0,($BX429-2019+1)/($BX429-$BW429+1))),"")</f>
        <v>0.5</v>
      </c>
      <c r="R429" s="0" t="n">
        <f aca="false">IF(AND(ISNUMBER($BW429),ISNUMBER($BX429)),MIN(1,MAX(0,($BX429-2016+1)/($BX429-$BW429+1))),"")</f>
        <v>1</v>
      </c>
      <c r="S429" s="0" t="n">
        <f aca="false">IF($L429&lt;&gt;"",IF($L429&gt;=2015.5,1,0),"")</f>
        <v>1</v>
      </c>
      <c r="T429" s="0" t="n">
        <f aca="false">IF($L429&lt;&gt;"",IF($L429&gt;=2016,1,0),"")</f>
        <v>1</v>
      </c>
      <c r="U429" s="0" t="n">
        <f aca="false">IF(ISNUMBER($BX429),IF($BX429&gt;=2016,1,0),"")</f>
        <v>1</v>
      </c>
      <c r="V429" s="0" t="n">
        <f aca="false">IF(ISNUMBER($BW429),IF($BW429&gt;=2016,1,0),"")</f>
        <v>1</v>
      </c>
      <c r="W429" s="0" t="str">
        <f aca="false">IF(AND(ISNUMBER($BW429),ISNUMBER($BX429)),IF($BW429&gt;=2016,"post-only",IF($BX429&lt;2016,"pre-only","mixed")),"")</f>
        <v>post-only</v>
      </c>
      <c r="X429" s="0" t="n">
        <f aca="false">IF(AND(ISNUMBER($BW429),ISNUMBER($BX429)),MIN(1,MAX(0,($BX429-2017+1)/($BX429-$BW429+1))),"")</f>
        <v>0.833333333333333</v>
      </c>
      <c r="Y429" s="0" t="n">
        <f aca="false">IF(AND(ISNUMBER($BW429),ISNUMBER($BX429)),MIN(1,MAX(0,($BX429-2018+1)/($BX429-$BW429+1))),"")</f>
        <v>0.666666666666667</v>
      </c>
      <c r="Z429" s="0" t="n">
        <f aca="false">IF(AND(ISNUMBER($BW429),ISNUMBER($BX429)),MIN(1,MAX(0,($BX429-2019+1)/($BX429-$BW429+1))),"")</f>
        <v>0.5</v>
      </c>
      <c r="AA429" s="0" t="n">
        <f aca="false">IF(ISNUMBER($BX429),IF($BX429&gt;=2017,1,0),"")</f>
        <v>1</v>
      </c>
      <c r="AB429" s="0" t="n">
        <f aca="false">IF(ISNUMBER($BX429),IF($BX429&gt;=2018,1,0),"")</f>
        <v>1</v>
      </c>
      <c r="AC429" s="0" t="n">
        <f aca="false">IF(ISNUMBER($BX429),IF($BX429&gt;=2019,1,0),"")</f>
        <v>1</v>
      </c>
      <c r="AD429" s="0" t="n">
        <f aca="false">IF($L429&lt;&gt;"",IF($L429&gt;2013,1,0),"")</f>
        <v>1</v>
      </c>
      <c r="AE429" s="0" t="n">
        <f aca="false">IF($L429&lt;&gt;"",1+IF($L429&gt;2011,1,0)+IF($L429&gt;2014,1,0),"")</f>
        <v>3</v>
      </c>
      <c r="AF429" s="0" t="s">
        <v>747</v>
      </c>
      <c r="AG429" s="0" t="s">
        <v>88</v>
      </c>
      <c r="AH429" s="0" t="s">
        <v>89</v>
      </c>
      <c r="AI429" s="0" t="s">
        <v>90</v>
      </c>
      <c r="AJ429" s="0" t="s">
        <v>90</v>
      </c>
      <c r="AK429" s="0" t="str">
        <f aca="false">IF(AND($CF429&lt;&gt;"",IFERROR(INDEX(subsample_country_map!$B:$B,MATCH($CF429,subsample_country_map!$A:$A,0)),"")&lt;&gt;""),INDEX(subsample_country_map!$B:$B,MATCH($CF429,subsample_country_map!$A:$A,0)),INDEX(lookup!$AA:$AA,MATCH($A429,lookup!$A:$A,0)))</f>
        <v>99_NCE</v>
      </c>
      <c r="AL429" s="0" t="str">
        <f aca="false">IF(AND($CF429&lt;&gt;"",IFERROR(INDEX(subsample_country_map!$C:$C,MATCH($CF429,subsample_country_map!$A:$A,0)),"")&lt;&gt;""),INDEX(subsample_country_map!$C:$C,MATCH($CF429,subsample_country_map!$A:$A,0)),INDEX(lookup!$AB:$AB,MATCH($A429,lookup!$A:$A,0)))</f>
        <v>99_NCE</v>
      </c>
      <c r="AM429" s="0" t="str">
        <f aca="false">IF(AND($CF429&lt;&gt;"",IFERROR(INDEX(subsample_country_map!$D:$D,MATCH($CF429,subsample_country_map!$A:$A,0)),"")&lt;&gt;""),INDEX(subsample_country_map!$D:$D,MATCH($CF429,subsample_country_map!$A:$A,0)),INDEX(lookup!$AC:$AC,MATCH($A429,lookup!$A:$A,0)))</f>
        <v>99_NCE</v>
      </c>
      <c r="AN429" s="0" t="str">
        <f aca="false">IF(AND($CF429&lt;&gt;"",IFERROR(INDEX(subsample_country_map!$E:$E,MATCH($CF429,subsample_country_map!$A:$A,0)),"")&lt;&gt;""),INDEX(subsample_country_map!$E:$E,MATCH($CF429,subsample_country_map!$A:$A,0)),INDEX(lookup!$AD:$AD,MATCH($A429,lookup!$A:$A,0)))</f>
        <v>99_NCE</v>
      </c>
      <c r="AO429" s="0" t="str">
        <f aca="false">INDEX(lookup!$Y:$Y,MATCH($A429,lookup!$A:$A,0))</f>
        <v>1_not published</v>
      </c>
      <c r="AP429" s="0" t="str">
        <f aca="false">INDEX(lookup!$Z:$Z,MATCH($A429,lookup!$A:$A,0))</f>
        <v>99_NCE</v>
      </c>
      <c r="AQ429" s="0" t="str">
        <f aca="false">INDEX(lookup!$W:$W,MATCH($A429,lookup!$A:$A,0))</f>
        <v>1_fin/acc/econ</v>
      </c>
      <c r="AS429" s="0" t="s">
        <v>91</v>
      </c>
      <c r="AT429" s="0" t="s">
        <v>397</v>
      </c>
      <c r="AU429" s="0" t="s">
        <v>93</v>
      </c>
      <c r="AV429" s="0" t="s">
        <v>1624</v>
      </c>
      <c r="AW429" s="0" t="s">
        <v>1625</v>
      </c>
      <c r="BA429" s="0" t="n">
        <v>15496</v>
      </c>
      <c r="BB429" s="0" t="s">
        <v>347</v>
      </c>
      <c r="BC429" s="0" t="s">
        <v>122</v>
      </c>
      <c r="BD429" s="0" t="s">
        <v>33</v>
      </c>
      <c r="BE429" s="0" t="s">
        <v>1507</v>
      </c>
      <c r="BF429" s="0" t="s">
        <v>1508</v>
      </c>
      <c r="BI429" s="0" t="s">
        <v>1621</v>
      </c>
      <c r="BJ429" s="0" t="s">
        <v>1626</v>
      </c>
      <c r="BK429" s="0" t="s">
        <v>1622</v>
      </c>
      <c r="BL429" s="0" t="s">
        <v>1627</v>
      </c>
      <c r="BM429" s="0" t="s">
        <v>1485</v>
      </c>
      <c r="BN429" s="0" t="s">
        <v>1486</v>
      </c>
      <c r="BO429" s="0" t="s">
        <v>105</v>
      </c>
      <c r="BP429" s="0" t="s">
        <v>1481</v>
      </c>
      <c r="BQ429" s="0" t="s">
        <v>127</v>
      </c>
      <c r="BT429" s="0" t="n">
        <v>0</v>
      </c>
      <c r="BU429" s="0" t="s">
        <v>1487</v>
      </c>
      <c r="BW429" s="0" t="n">
        <v>2016</v>
      </c>
      <c r="BX429" s="0" t="n">
        <v>2021</v>
      </c>
      <c r="BY429" s="0" t="s">
        <v>1488</v>
      </c>
      <c r="BZ429" s="0" t="n">
        <v>2018.5</v>
      </c>
      <c r="CA429" s="0" t="n">
        <v>1</v>
      </c>
      <c r="CB429" s="0" t="n">
        <v>1</v>
      </c>
      <c r="CC429" s="0" t="n">
        <v>1</v>
      </c>
      <c r="CD429" s="0" t="n">
        <v>-0.0139395651534946</v>
      </c>
      <c r="CE429" s="0" t="n">
        <v>1</v>
      </c>
    </row>
    <row r="430" customFormat="false" ht="15" hidden="false" customHeight="false" outlineLevel="0" collapsed="false">
      <c r="A430" s="0" t="s">
        <v>1481</v>
      </c>
      <c r="B430" s="0" t="n">
        <v>1735</v>
      </c>
      <c r="C430" s="0" t="n">
        <v>-0.0140398918283151</v>
      </c>
      <c r="D430" s="0" t="n">
        <v>15496</v>
      </c>
      <c r="E430" s="0" t="n">
        <f aca="false">IF(ISNUMBER($BA430),$BA430,IF(AND(ISNUMBER($D430),ISNUMBER($BW430),ISNUMBER($BX430)),$D430*($BX430-$BW430+1),""))</f>
        <v>15496</v>
      </c>
      <c r="H430" s="0" t="s">
        <v>118</v>
      </c>
      <c r="I430" s="0" t="s">
        <v>344</v>
      </c>
      <c r="J430" s="0" t="n">
        <f aca="false">IF($BW430&lt;&gt;"",$BW430,"")</f>
        <v>2016</v>
      </c>
      <c r="K430" s="0" t="n">
        <f aca="false">IF($BX430&lt;&gt;"",$BX430,"")</f>
        <v>2021</v>
      </c>
      <c r="L430" s="0" t="n">
        <f aca="false">IF(AND(ISNUMBER($BW430),ISNUMBER($BX430)),($BW430+$BX430)/2,"")</f>
        <v>2018.5</v>
      </c>
      <c r="M430" s="0" t="n">
        <f aca="false">IF($L430&lt;&gt;"",$L430,"")</f>
        <v>2018.5</v>
      </c>
      <c r="N430" s="0" t="n">
        <f aca="false">IF(AND(ISNUMBER($BW430),ISNUMBER($BX430)),MIN(1,MAX(0,($BX430-2016+1)/($BX430-$BW430+1))),"")</f>
        <v>1</v>
      </c>
      <c r="O430" s="0" t="n">
        <f aca="false">IF(AND(ISNUMBER($BW430),ISNUMBER($BX430)),MIN(1,MAX(0,($BX430-2017+1)/($BX430-$BW430+1))),"")</f>
        <v>0.833333333333333</v>
      </c>
      <c r="P430" s="0" t="n">
        <f aca="false">IF(AND(ISNUMBER($BW430),ISNUMBER($BX430)),MIN(1,MAX(0,($BX430-2018+1)/($BX430-$BW430+1))),"")</f>
        <v>0.666666666666667</v>
      </c>
      <c r="Q430" s="0" t="n">
        <f aca="false">IF(AND(ISNUMBER($BW430),ISNUMBER($BX430)),MIN(1,MAX(0,($BX430-2019+1)/($BX430-$BW430+1))),"")</f>
        <v>0.5</v>
      </c>
      <c r="R430" s="0" t="n">
        <f aca="false">IF(AND(ISNUMBER($BW430),ISNUMBER($BX430)),MIN(1,MAX(0,($BX430-2016+1)/($BX430-$BW430+1))),"")</f>
        <v>1</v>
      </c>
      <c r="S430" s="0" t="n">
        <f aca="false">IF($L430&lt;&gt;"",IF($L430&gt;=2015.5,1,0),"")</f>
        <v>1</v>
      </c>
      <c r="T430" s="0" t="n">
        <f aca="false">IF($L430&lt;&gt;"",IF($L430&gt;=2016,1,0),"")</f>
        <v>1</v>
      </c>
      <c r="U430" s="0" t="n">
        <f aca="false">IF(ISNUMBER($BX430),IF($BX430&gt;=2016,1,0),"")</f>
        <v>1</v>
      </c>
      <c r="V430" s="0" t="n">
        <f aca="false">IF(ISNUMBER($BW430),IF($BW430&gt;=2016,1,0),"")</f>
        <v>1</v>
      </c>
      <c r="W430" s="0" t="str">
        <f aca="false">IF(AND(ISNUMBER($BW430),ISNUMBER($BX430)),IF($BW430&gt;=2016,"post-only",IF($BX430&lt;2016,"pre-only","mixed")),"")</f>
        <v>post-only</v>
      </c>
      <c r="X430" s="0" t="n">
        <f aca="false">IF(AND(ISNUMBER($BW430),ISNUMBER($BX430)),MIN(1,MAX(0,($BX430-2017+1)/($BX430-$BW430+1))),"")</f>
        <v>0.833333333333333</v>
      </c>
      <c r="Y430" s="0" t="n">
        <f aca="false">IF(AND(ISNUMBER($BW430),ISNUMBER($BX430)),MIN(1,MAX(0,($BX430-2018+1)/($BX430-$BW430+1))),"")</f>
        <v>0.666666666666667</v>
      </c>
      <c r="Z430" s="0" t="n">
        <f aca="false">IF(AND(ISNUMBER($BW430),ISNUMBER($BX430)),MIN(1,MAX(0,($BX430-2019+1)/($BX430-$BW430+1))),"")</f>
        <v>0.5</v>
      </c>
      <c r="AA430" s="0" t="n">
        <f aca="false">IF(ISNUMBER($BX430),IF($BX430&gt;=2017,1,0),"")</f>
        <v>1</v>
      </c>
      <c r="AB430" s="0" t="n">
        <f aca="false">IF(ISNUMBER($BX430),IF($BX430&gt;=2018,1,0),"")</f>
        <v>1</v>
      </c>
      <c r="AC430" s="0" t="n">
        <f aca="false">IF(ISNUMBER($BX430),IF($BX430&gt;=2019,1,0),"")</f>
        <v>1</v>
      </c>
      <c r="AD430" s="0" t="n">
        <f aca="false">IF($L430&lt;&gt;"",IF($L430&gt;2013,1,0),"")</f>
        <v>1</v>
      </c>
      <c r="AE430" s="0" t="n">
        <f aca="false">IF($L430&lt;&gt;"",1+IF($L430&gt;2011,1,0)+IF($L430&gt;2014,1,0),"")</f>
        <v>3</v>
      </c>
      <c r="AF430" s="0" t="s">
        <v>747</v>
      </c>
      <c r="AG430" s="0" t="s">
        <v>88</v>
      </c>
      <c r="AH430" s="0" t="s">
        <v>89</v>
      </c>
      <c r="AI430" s="0" t="s">
        <v>90</v>
      </c>
      <c r="AJ430" s="0" t="s">
        <v>90</v>
      </c>
      <c r="AK430" s="0" t="str">
        <f aca="false">IF(AND($CF430&lt;&gt;"",IFERROR(INDEX(subsample_country_map!$B:$B,MATCH($CF430,subsample_country_map!$A:$A,0)),"")&lt;&gt;""),INDEX(subsample_country_map!$B:$B,MATCH($CF430,subsample_country_map!$A:$A,0)),INDEX(lookup!$AA:$AA,MATCH($A430,lookup!$A:$A,0)))</f>
        <v>99_NCE</v>
      </c>
      <c r="AL430" s="0" t="str">
        <f aca="false">IF(AND($CF430&lt;&gt;"",IFERROR(INDEX(subsample_country_map!$C:$C,MATCH($CF430,subsample_country_map!$A:$A,0)),"")&lt;&gt;""),INDEX(subsample_country_map!$C:$C,MATCH($CF430,subsample_country_map!$A:$A,0)),INDEX(lookup!$AB:$AB,MATCH($A430,lookup!$A:$A,0)))</f>
        <v>99_NCE</v>
      </c>
      <c r="AM430" s="0" t="str">
        <f aca="false">IF(AND($CF430&lt;&gt;"",IFERROR(INDEX(subsample_country_map!$D:$D,MATCH($CF430,subsample_country_map!$A:$A,0)),"")&lt;&gt;""),INDEX(subsample_country_map!$D:$D,MATCH($CF430,subsample_country_map!$A:$A,0)),INDEX(lookup!$AC:$AC,MATCH($A430,lookup!$A:$A,0)))</f>
        <v>99_NCE</v>
      </c>
      <c r="AN430" s="0" t="str">
        <f aca="false">IF(AND($CF430&lt;&gt;"",IFERROR(INDEX(subsample_country_map!$E:$E,MATCH($CF430,subsample_country_map!$A:$A,0)),"")&lt;&gt;""),INDEX(subsample_country_map!$E:$E,MATCH($CF430,subsample_country_map!$A:$A,0)),INDEX(lookup!$AD:$AD,MATCH($A430,lookup!$A:$A,0)))</f>
        <v>99_NCE</v>
      </c>
      <c r="AO430" s="0" t="str">
        <f aca="false">INDEX(lookup!$Y:$Y,MATCH($A430,lookup!$A:$A,0))</f>
        <v>1_not published</v>
      </c>
      <c r="AP430" s="0" t="str">
        <f aca="false">INDEX(lookup!$Z:$Z,MATCH($A430,lookup!$A:$A,0))</f>
        <v>99_NCE</v>
      </c>
      <c r="AQ430" s="0" t="str">
        <f aca="false">INDEX(lookup!$W:$W,MATCH($A430,lookup!$A:$A,0))</f>
        <v>1_fin/acc/econ</v>
      </c>
      <c r="AS430" s="0" t="s">
        <v>91</v>
      </c>
      <c r="AT430" s="0" t="s">
        <v>397</v>
      </c>
      <c r="AU430" s="0" t="s">
        <v>93</v>
      </c>
      <c r="AV430" s="0" t="s">
        <v>1628</v>
      </c>
      <c r="AW430" s="0" t="s">
        <v>1625</v>
      </c>
      <c r="BA430" s="0" t="n">
        <v>15496</v>
      </c>
      <c r="BB430" s="0" t="s">
        <v>347</v>
      </c>
      <c r="BC430" s="0" t="s">
        <v>122</v>
      </c>
      <c r="BD430" s="0" t="s">
        <v>33</v>
      </c>
      <c r="BE430" s="0" t="s">
        <v>1507</v>
      </c>
      <c r="BF430" s="0" t="s">
        <v>1508</v>
      </c>
      <c r="BI430" s="0" t="s">
        <v>1621</v>
      </c>
      <c r="BJ430" s="0" t="s">
        <v>1554</v>
      </c>
      <c r="BK430" s="0" t="s">
        <v>1622</v>
      </c>
      <c r="BL430" s="0" t="s">
        <v>1629</v>
      </c>
      <c r="BM430" s="0" t="s">
        <v>1485</v>
      </c>
      <c r="BN430" s="0" t="s">
        <v>1486</v>
      </c>
      <c r="BO430" s="0" t="s">
        <v>105</v>
      </c>
      <c r="BP430" s="0" t="s">
        <v>1481</v>
      </c>
      <c r="BQ430" s="0" t="s">
        <v>127</v>
      </c>
      <c r="BT430" s="0" t="n">
        <v>0</v>
      </c>
      <c r="BU430" s="0" t="s">
        <v>1487</v>
      </c>
      <c r="BW430" s="0" t="n">
        <v>2016</v>
      </c>
      <c r="BX430" s="0" t="n">
        <v>2021</v>
      </c>
      <c r="BY430" s="0" t="s">
        <v>1488</v>
      </c>
      <c r="BZ430" s="0" t="n">
        <v>2018.5</v>
      </c>
      <c r="CA430" s="0" t="n">
        <v>1</v>
      </c>
      <c r="CB430" s="0" t="n">
        <v>1</v>
      </c>
      <c r="CC430" s="0" t="n">
        <v>1</v>
      </c>
      <c r="CD430" s="0" t="n">
        <v>-0.0140408144452017</v>
      </c>
      <c r="CE430" s="0" t="n">
        <v>1</v>
      </c>
    </row>
    <row r="431" customFormat="false" ht="15" hidden="false" customHeight="false" outlineLevel="0" collapsed="false">
      <c r="A431" s="0" t="s">
        <v>1481</v>
      </c>
      <c r="B431" s="0" t="n">
        <v>1736</v>
      </c>
      <c r="C431" s="0" t="n">
        <v>-0.0150885677411098</v>
      </c>
      <c r="D431" s="0" t="n">
        <v>35688</v>
      </c>
      <c r="E431" s="0" t="n">
        <f aca="false">IF(ISNUMBER($BA431),$BA431,IF(AND(ISNUMBER($D431),ISNUMBER($BW431),ISNUMBER($BX431)),$D431*($BX431-$BW431+1),""))</f>
        <v>35688</v>
      </c>
      <c r="H431" s="0" t="s">
        <v>118</v>
      </c>
      <c r="I431" s="0" t="s">
        <v>344</v>
      </c>
      <c r="J431" s="0" t="n">
        <f aca="false">IF($BW431&lt;&gt;"",$BW431,"")</f>
        <v>2016</v>
      </c>
      <c r="K431" s="0" t="n">
        <f aca="false">IF($BX431&lt;&gt;"",$BX431,"")</f>
        <v>2021</v>
      </c>
      <c r="L431" s="0" t="n">
        <f aca="false">IF(AND(ISNUMBER($BW431),ISNUMBER($BX431)),($BW431+$BX431)/2,"")</f>
        <v>2018.5</v>
      </c>
      <c r="M431" s="0" t="n">
        <f aca="false">IF($L431&lt;&gt;"",$L431,"")</f>
        <v>2018.5</v>
      </c>
      <c r="N431" s="0" t="n">
        <f aca="false">IF(AND(ISNUMBER($BW431),ISNUMBER($BX431)),MIN(1,MAX(0,($BX431-2016+1)/($BX431-$BW431+1))),"")</f>
        <v>1</v>
      </c>
      <c r="O431" s="0" t="n">
        <f aca="false">IF(AND(ISNUMBER($BW431),ISNUMBER($BX431)),MIN(1,MAX(0,($BX431-2017+1)/($BX431-$BW431+1))),"")</f>
        <v>0.833333333333333</v>
      </c>
      <c r="P431" s="0" t="n">
        <f aca="false">IF(AND(ISNUMBER($BW431),ISNUMBER($BX431)),MIN(1,MAX(0,($BX431-2018+1)/($BX431-$BW431+1))),"")</f>
        <v>0.666666666666667</v>
      </c>
      <c r="Q431" s="0" t="n">
        <f aca="false">IF(AND(ISNUMBER($BW431),ISNUMBER($BX431)),MIN(1,MAX(0,($BX431-2019+1)/($BX431-$BW431+1))),"")</f>
        <v>0.5</v>
      </c>
      <c r="R431" s="0" t="n">
        <f aca="false">IF(AND(ISNUMBER($BW431),ISNUMBER($BX431)),MIN(1,MAX(0,($BX431-2016+1)/($BX431-$BW431+1))),"")</f>
        <v>1</v>
      </c>
      <c r="S431" s="0" t="n">
        <f aca="false">IF($L431&lt;&gt;"",IF($L431&gt;=2015.5,1,0),"")</f>
        <v>1</v>
      </c>
      <c r="T431" s="0" t="n">
        <f aca="false">IF($L431&lt;&gt;"",IF($L431&gt;=2016,1,0),"")</f>
        <v>1</v>
      </c>
      <c r="U431" s="0" t="n">
        <f aca="false">IF(ISNUMBER($BX431),IF($BX431&gt;=2016,1,0),"")</f>
        <v>1</v>
      </c>
      <c r="V431" s="0" t="n">
        <f aca="false">IF(ISNUMBER($BW431),IF($BW431&gt;=2016,1,0),"")</f>
        <v>1</v>
      </c>
      <c r="W431" s="0" t="str">
        <f aca="false">IF(AND(ISNUMBER($BW431),ISNUMBER($BX431)),IF($BW431&gt;=2016,"post-only",IF($BX431&lt;2016,"pre-only","mixed")),"")</f>
        <v>post-only</v>
      </c>
      <c r="X431" s="0" t="n">
        <f aca="false">IF(AND(ISNUMBER($BW431),ISNUMBER($BX431)),MIN(1,MAX(0,($BX431-2017+1)/($BX431-$BW431+1))),"")</f>
        <v>0.833333333333333</v>
      </c>
      <c r="Y431" s="0" t="n">
        <f aca="false">IF(AND(ISNUMBER($BW431),ISNUMBER($BX431)),MIN(1,MAX(0,($BX431-2018+1)/($BX431-$BW431+1))),"")</f>
        <v>0.666666666666667</v>
      </c>
      <c r="Z431" s="0" t="n">
        <f aca="false">IF(AND(ISNUMBER($BW431),ISNUMBER($BX431)),MIN(1,MAX(0,($BX431-2019+1)/($BX431-$BW431+1))),"")</f>
        <v>0.5</v>
      </c>
      <c r="AA431" s="0" t="n">
        <f aca="false">IF(ISNUMBER($BX431),IF($BX431&gt;=2017,1,0),"")</f>
        <v>1</v>
      </c>
      <c r="AB431" s="0" t="n">
        <f aca="false">IF(ISNUMBER($BX431),IF($BX431&gt;=2018,1,0),"")</f>
        <v>1</v>
      </c>
      <c r="AC431" s="0" t="n">
        <f aca="false">IF(ISNUMBER($BX431),IF($BX431&gt;=2019,1,0),"")</f>
        <v>1</v>
      </c>
      <c r="AD431" s="0" t="n">
        <f aca="false">IF($L431&lt;&gt;"",IF($L431&gt;2013,1,0),"")</f>
        <v>1</v>
      </c>
      <c r="AE431" s="0" t="n">
        <f aca="false">IF($L431&lt;&gt;"",1+IF($L431&gt;2011,1,0)+IF($L431&gt;2014,1,0),"")</f>
        <v>3</v>
      </c>
      <c r="AF431" s="0" t="s">
        <v>747</v>
      </c>
      <c r="AG431" s="0" t="s">
        <v>88</v>
      </c>
      <c r="AH431" s="0" t="s">
        <v>89</v>
      </c>
      <c r="AI431" s="0" t="s">
        <v>90</v>
      </c>
      <c r="AJ431" s="0" t="s">
        <v>90</v>
      </c>
      <c r="AK431" s="0" t="str">
        <f aca="false">IF(AND($CF431&lt;&gt;"",IFERROR(INDEX(subsample_country_map!$B:$B,MATCH($CF431,subsample_country_map!$A:$A,0)),"")&lt;&gt;""),INDEX(subsample_country_map!$B:$B,MATCH($CF431,subsample_country_map!$A:$A,0)),INDEX(lookup!$AA:$AA,MATCH($A431,lookup!$A:$A,0)))</f>
        <v>99_NCE</v>
      </c>
      <c r="AL431" s="0" t="str">
        <f aca="false">IF(AND($CF431&lt;&gt;"",IFERROR(INDEX(subsample_country_map!$C:$C,MATCH($CF431,subsample_country_map!$A:$A,0)),"")&lt;&gt;""),INDEX(subsample_country_map!$C:$C,MATCH($CF431,subsample_country_map!$A:$A,0)),INDEX(lookup!$AB:$AB,MATCH($A431,lookup!$A:$A,0)))</f>
        <v>99_NCE</v>
      </c>
      <c r="AM431" s="0" t="str">
        <f aca="false">IF(AND($CF431&lt;&gt;"",IFERROR(INDEX(subsample_country_map!$D:$D,MATCH($CF431,subsample_country_map!$A:$A,0)),"")&lt;&gt;""),INDEX(subsample_country_map!$D:$D,MATCH($CF431,subsample_country_map!$A:$A,0)),INDEX(lookup!$AC:$AC,MATCH($A431,lookup!$A:$A,0)))</f>
        <v>99_NCE</v>
      </c>
      <c r="AN431" s="0" t="str">
        <f aca="false">IF(AND($CF431&lt;&gt;"",IFERROR(INDEX(subsample_country_map!$E:$E,MATCH($CF431,subsample_country_map!$A:$A,0)),"")&lt;&gt;""),INDEX(subsample_country_map!$E:$E,MATCH($CF431,subsample_country_map!$A:$A,0)),INDEX(lookup!$AD:$AD,MATCH($A431,lookup!$A:$A,0)))</f>
        <v>99_NCE</v>
      </c>
      <c r="AO431" s="0" t="str">
        <f aca="false">INDEX(lookup!$Y:$Y,MATCH($A431,lookup!$A:$A,0))</f>
        <v>1_not published</v>
      </c>
      <c r="AP431" s="0" t="str">
        <f aca="false">INDEX(lookup!$Z:$Z,MATCH($A431,lookup!$A:$A,0))</f>
        <v>99_NCE</v>
      </c>
      <c r="AQ431" s="0" t="str">
        <f aca="false">INDEX(lookup!$W:$W,MATCH($A431,lookup!$A:$A,0))</f>
        <v>1_fin/acc/econ</v>
      </c>
      <c r="AS431" s="0" t="s">
        <v>91</v>
      </c>
      <c r="AT431" s="0" t="s">
        <v>397</v>
      </c>
      <c r="AU431" s="0" t="s">
        <v>93</v>
      </c>
      <c r="AV431" s="0" t="s">
        <v>1630</v>
      </c>
      <c r="AW431" s="0" t="s">
        <v>1542</v>
      </c>
      <c r="BA431" s="0" t="n">
        <v>35688</v>
      </c>
      <c r="BB431" s="0" t="s">
        <v>347</v>
      </c>
      <c r="BC431" s="0" t="s">
        <v>122</v>
      </c>
      <c r="BD431" s="0" t="s">
        <v>33</v>
      </c>
      <c r="BE431" s="0" t="s">
        <v>1507</v>
      </c>
      <c r="BF431" s="0" t="s">
        <v>1515</v>
      </c>
      <c r="BI431" s="0" t="s">
        <v>1621</v>
      </c>
      <c r="BJ431" s="0" t="s">
        <v>1558</v>
      </c>
      <c r="BK431" s="0" t="s">
        <v>1622</v>
      </c>
      <c r="BL431" s="0" t="s">
        <v>1631</v>
      </c>
      <c r="BM431" s="0" t="s">
        <v>1485</v>
      </c>
      <c r="BN431" s="0" t="s">
        <v>1486</v>
      </c>
      <c r="BO431" s="0" t="s">
        <v>105</v>
      </c>
      <c r="BP431" s="0" t="s">
        <v>1481</v>
      </c>
      <c r="BQ431" s="0" t="s">
        <v>127</v>
      </c>
      <c r="BT431" s="0" t="n">
        <v>0</v>
      </c>
      <c r="BU431" s="0" t="s">
        <v>1487</v>
      </c>
      <c r="BW431" s="0" t="n">
        <v>2016</v>
      </c>
      <c r="BX431" s="0" t="n">
        <v>2021</v>
      </c>
      <c r="BY431" s="0" t="s">
        <v>1488</v>
      </c>
      <c r="BZ431" s="0" t="n">
        <v>2018.5</v>
      </c>
      <c r="CA431" s="0" t="n">
        <v>1</v>
      </c>
      <c r="CB431" s="0" t="n">
        <v>1</v>
      </c>
      <c r="CC431" s="0" t="n">
        <v>1</v>
      </c>
      <c r="CD431" s="0" t="n">
        <v>-0.0150897129431843</v>
      </c>
      <c r="CE431" s="0" t="n">
        <v>1</v>
      </c>
    </row>
    <row r="432" customFormat="false" ht="15" hidden="false" customHeight="false" outlineLevel="0" collapsed="false">
      <c r="A432" s="0" t="s">
        <v>1481</v>
      </c>
      <c r="B432" s="0" t="n">
        <v>1737</v>
      </c>
      <c r="C432" s="0" t="n">
        <v>-0.0148667264471233</v>
      </c>
      <c r="D432" s="0" t="n">
        <v>35688</v>
      </c>
      <c r="E432" s="0" t="n">
        <f aca="false">IF(ISNUMBER($BA432),$BA432,IF(AND(ISNUMBER($D432),ISNUMBER($BW432),ISNUMBER($BX432)),$D432*($BX432-$BW432+1),""))</f>
        <v>35688</v>
      </c>
      <c r="H432" s="0" t="s">
        <v>118</v>
      </c>
      <c r="I432" s="0" t="s">
        <v>344</v>
      </c>
      <c r="J432" s="0" t="n">
        <f aca="false">IF($BW432&lt;&gt;"",$BW432,"")</f>
        <v>2016</v>
      </c>
      <c r="K432" s="0" t="n">
        <f aca="false">IF($BX432&lt;&gt;"",$BX432,"")</f>
        <v>2021</v>
      </c>
      <c r="L432" s="0" t="n">
        <f aca="false">IF(AND(ISNUMBER($BW432),ISNUMBER($BX432)),($BW432+$BX432)/2,"")</f>
        <v>2018.5</v>
      </c>
      <c r="M432" s="0" t="n">
        <f aca="false">IF($L432&lt;&gt;"",$L432,"")</f>
        <v>2018.5</v>
      </c>
      <c r="N432" s="0" t="n">
        <f aca="false">IF(AND(ISNUMBER($BW432),ISNUMBER($BX432)),MIN(1,MAX(0,($BX432-2016+1)/($BX432-$BW432+1))),"")</f>
        <v>1</v>
      </c>
      <c r="O432" s="0" t="n">
        <f aca="false">IF(AND(ISNUMBER($BW432),ISNUMBER($BX432)),MIN(1,MAX(0,($BX432-2017+1)/($BX432-$BW432+1))),"")</f>
        <v>0.833333333333333</v>
      </c>
      <c r="P432" s="0" t="n">
        <f aca="false">IF(AND(ISNUMBER($BW432),ISNUMBER($BX432)),MIN(1,MAX(0,($BX432-2018+1)/($BX432-$BW432+1))),"")</f>
        <v>0.666666666666667</v>
      </c>
      <c r="Q432" s="0" t="n">
        <f aca="false">IF(AND(ISNUMBER($BW432),ISNUMBER($BX432)),MIN(1,MAX(0,($BX432-2019+1)/($BX432-$BW432+1))),"")</f>
        <v>0.5</v>
      </c>
      <c r="R432" s="0" t="n">
        <f aca="false">IF(AND(ISNUMBER($BW432),ISNUMBER($BX432)),MIN(1,MAX(0,($BX432-2016+1)/($BX432-$BW432+1))),"")</f>
        <v>1</v>
      </c>
      <c r="S432" s="0" t="n">
        <f aca="false">IF($L432&lt;&gt;"",IF($L432&gt;=2015.5,1,0),"")</f>
        <v>1</v>
      </c>
      <c r="T432" s="0" t="n">
        <f aca="false">IF($L432&lt;&gt;"",IF($L432&gt;=2016,1,0),"")</f>
        <v>1</v>
      </c>
      <c r="U432" s="0" t="n">
        <f aca="false">IF(ISNUMBER($BX432),IF($BX432&gt;=2016,1,0),"")</f>
        <v>1</v>
      </c>
      <c r="V432" s="0" t="n">
        <f aca="false">IF(ISNUMBER($BW432),IF($BW432&gt;=2016,1,0),"")</f>
        <v>1</v>
      </c>
      <c r="W432" s="0" t="str">
        <f aca="false">IF(AND(ISNUMBER($BW432),ISNUMBER($BX432)),IF($BW432&gt;=2016,"post-only",IF($BX432&lt;2016,"pre-only","mixed")),"")</f>
        <v>post-only</v>
      </c>
      <c r="X432" s="0" t="n">
        <f aca="false">IF(AND(ISNUMBER($BW432),ISNUMBER($BX432)),MIN(1,MAX(0,($BX432-2017+1)/($BX432-$BW432+1))),"")</f>
        <v>0.833333333333333</v>
      </c>
      <c r="Y432" s="0" t="n">
        <f aca="false">IF(AND(ISNUMBER($BW432),ISNUMBER($BX432)),MIN(1,MAX(0,($BX432-2018+1)/($BX432-$BW432+1))),"")</f>
        <v>0.666666666666667</v>
      </c>
      <c r="Z432" s="0" t="n">
        <f aca="false">IF(AND(ISNUMBER($BW432),ISNUMBER($BX432)),MIN(1,MAX(0,($BX432-2019+1)/($BX432-$BW432+1))),"")</f>
        <v>0.5</v>
      </c>
      <c r="AA432" s="0" t="n">
        <f aca="false">IF(ISNUMBER($BX432),IF($BX432&gt;=2017,1,0),"")</f>
        <v>1</v>
      </c>
      <c r="AB432" s="0" t="n">
        <f aca="false">IF(ISNUMBER($BX432),IF($BX432&gt;=2018,1,0),"")</f>
        <v>1</v>
      </c>
      <c r="AC432" s="0" t="n">
        <f aca="false">IF(ISNUMBER($BX432),IF($BX432&gt;=2019,1,0),"")</f>
        <v>1</v>
      </c>
      <c r="AD432" s="0" t="n">
        <f aca="false">IF($L432&lt;&gt;"",IF($L432&gt;2013,1,0),"")</f>
        <v>1</v>
      </c>
      <c r="AE432" s="0" t="n">
        <f aca="false">IF($L432&lt;&gt;"",1+IF($L432&gt;2011,1,0)+IF($L432&gt;2014,1,0),"")</f>
        <v>3</v>
      </c>
      <c r="AF432" s="0" t="s">
        <v>747</v>
      </c>
      <c r="AG432" s="0" t="s">
        <v>88</v>
      </c>
      <c r="AH432" s="0" t="s">
        <v>89</v>
      </c>
      <c r="AI432" s="0" t="s">
        <v>90</v>
      </c>
      <c r="AJ432" s="0" t="s">
        <v>90</v>
      </c>
      <c r="AK432" s="0" t="str">
        <f aca="false">IF(AND($CF432&lt;&gt;"",IFERROR(INDEX(subsample_country_map!$B:$B,MATCH($CF432,subsample_country_map!$A:$A,0)),"")&lt;&gt;""),INDEX(subsample_country_map!$B:$B,MATCH($CF432,subsample_country_map!$A:$A,0)),INDEX(lookup!$AA:$AA,MATCH($A432,lookup!$A:$A,0)))</f>
        <v>99_NCE</v>
      </c>
      <c r="AL432" s="0" t="str">
        <f aca="false">IF(AND($CF432&lt;&gt;"",IFERROR(INDEX(subsample_country_map!$C:$C,MATCH($CF432,subsample_country_map!$A:$A,0)),"")&lt;&gt;""),INDEX(subsample_country_map!$C:$C,MATCH($CF432,subsample_country_map!$A:$A,0)),INDEX(lookup!$AB:$AB,MATCH($A432,lookup!$A:$A,0)))</f>
        <v>99_NCE</v>
      </c>
      <c r="AM432" s="0" t="str">
        <f aca="false">IF(AND($CF432&lt;&gt;"",IFERROR(INDEX(subsample_country_map!$D:$D,MATCH($CF432,subsample_country_map!$A:$A,0)),"")&lt;&gt;""),INDEX(subsample_country_map!$D:$D,MATCH($CF432,subsample_country_map!$A:$A,0)),INDEX(lookup!$AC:$AC,MATCH($A432,lookup!$A:$A,0)))</f>
        <v>99_NCE</v>
      </c>
      <c r="AN432" s="0" t="str">
        <f aca="false">IF(AND($CF432&lt;&gt;"",IFERROR(INDEX(subsample_country_map!$E:$E,MATCH($CF432,subsample_country_map!$A:$A,0)),"")&lt;&gt;""),INDEX(subsample_country_map!$E:$E,MATCH($CF432,subsample_country_map!$A:$A,0)),INDEX(lookup!$AD:$AD,MATCH($A432,lookup!$A:$A,0)))</f>
        <v>99_NCE</v>
      </c>
      <c r="AO432" s="0" t="str">
        <f aca="false">INDEX(lookup!$Y:$Y,MATCH($A432,lookup!$A:$A,0))</f>
        <v>1_not published</v>
      </c>
      <c r="AP432" s="0" t="str">
        <f aca="false">INDEX(lookup!$Z:$Z,MATCH($A432,lookup!$A:$A,0))</f>
        <v>99_NCE</v>
      </c>
      <c r="AQ432" s="0" t="str">
        <f aca="false">INDEX(lookup!$W:$W,MATCH($A432,lookup!$A:$A,0))</f>
        <v>1_fin/acc/econ</v>
      </c>
      <c r="AS432" s="0" t="s">
        <v>91</v>
      </c>
      <c r="AT432" s="0" t="s">
        <v>397</v>
      </c>
      <c r="AU432" s="0" t="s">
        <v>93</v>
      </c>
      <c r="AV432" s="0" t="s">
        <v>1630</v>
      </c>
      <c r="AW432" s="0" t="s">
        <v>1632</v>
      </c>
      <c r="BA432" s="0" t="n">
        <v>35688</v>
      </c>
      <c r="BB432" s="0" t="s">
        <v>347</v>
      </c>
      <c r="BC432" s="0" t="s">
        <v>122</v>
      </c>
      <c r="BD432" s="0" t="s">
        <v>33</v>
      </c>
      <c r="BE432" s="0" t="s">
        <v>1507</v>
      </c>
      <c r="BF432" s="0" t="s">
        <v>1515</v>
      </c>
      <c r="BI432" s="0" t="s">
        <v>1621</v>
      </c>
      <c r="BJ432" s="0" t="s">
        <v>1633</v>
      </c>
      <c r="BK432" s="0" t="s">
        <v>1622</v>
      </c>
      <c r="BL432" s="0" t="s">
        <v>1634</v>
      </c>
      <c r="BM432" s="0" t="s">
        <v>1485</v>
      </c>
      <c r="BN432" s="0" t="s">
        <v>1486</v>
      </c>
      <c r="BO432" s="0" t="s">
        <v>105</v>
      </c>
      <c r="BP432" s="0" t="s">
        <v>1481</v>
      </c>
      <c r="BQ432" s="0" t="s">
        <v>127</v>
      </c>
      <c r="BT432" s="0" t="n">
        <v>0</v>
      </c>
      <c r="BU432" s="0" t="s">
        <v>1487</v>
      </c>
      <c r="BW432" s="0" t="n">
        <v>2016</v>
      </c>
      <c r="BX432" s="0" t="n">
        <v>2021</v>
      </c>
      <c r="BY432" s="0" t="s">
        <v>1488</v>
      </c>
      <c r="BZ432" s="0" t="n">
        <v>2018.5</v>
      </c>
      <c r="CA432" s="0" t="n">
        <v>1</v>
      </c>
      <c r="CB432" s="0" t="n">
        <v>1</v>
      </c>
      <c r="CC432" s="0" t="n">
        <v>1</v>
      </c>
      <c r="CD432" s="0" t="n">
        <v>-0.0148678218714822</v>
      </c>
      <c r="CE432" s="0" t="n">
        <v>1</v>
      </c>
    </row>
    <row r="433" customFormat="false" ht="15" hidden="false" customHeight="false" outlineLevel="0" collapsed="false">
      <c r="A433" s="0" t="s">
        <v>1481</v>
      </c>
      <c r="B433" s="0" t="n">
        <v>1738</v>
      </c>
      <c r="C433" s="0" t="n">
        <v>-0.0163667866153798</v>
      </c>
      <c r="D433" s="0" t="n">
        <v>35688</v>
      </c>
      <c r="E433" s="0" t="n">
        <f aca="false">IF(ISNUMBER($BA433),$BA433,IF(AND(ISNUMBER($D433),ISNUMBER($BW433),ISNUMBER($BX433)),$D433*($BX433-$BW433+1),""))</f>
        <v>35688</v>
      </c>
      <c r="H433" s="0" t="s">
        <v>118</v>
      </c>
      <c r="I433" s="0" t="s">
        <v>344</v>
      </c>
      <c r="J433" s="0" t="n">
        <f aca="false">IF($BW433&lt;&gt;"",$BW433,"")</f>
        <v>2016</v>
      </c>
      <c r="K433" s="0" t="n">
        <f aca="false">IF($BX433&lt;&gt;"",$BX433,"")</f>
        <v>2021</v>
      </c>
      <c r="L433" s="0" t="n">
        <f aca="false">IF(AND(ISNUMBER($BW433),ISNUMBER($BX433)),($BW433+$BX433)/2,"")</f>
        <v>2018.5</v>
      </c>
      <c r="M433" s="0" t="n">
        <f aca="false">IF($L433&lt;&gt;"",$L433,"")</f>
        <v>2018.5</v>
      </c>
      <c r="N433" s="0" t="n">
        <f aca="false">IF(AND(ISNUMBER($BW433),ISNUMBER($BX433)),MIN(1,MAX(0,($BX433-2016+1)/($BX433-$BW433+1))),"")</f>
        <v>1</v>
      </c>
      <c r="O433" s="0" t="n">
        <f aca="false">IF(AND(ISNUMBER($BW433),ISNUMBER($BX433)),MIN(1,MAX(0,($BX433-2017+1)/($BX433-$BW433+1))),"")</f>
        <v>0.833333333333333</v>
      </c>
      <c r="P433" s="0" t="n">
        <f aca="false">IF(AND(ISNUMBER($BW433),ISNUMBER($BX433)),MIN(1,MAX(0,($BX433-2018+1)/($BX433-$BW433+1))),"")</f>
        <v>0.666666666666667</v>
      </c>
      <c r="Q433" s="0" t="n">
        <f aca="false">IF(AND(ISNUMBER($BW433),ISNUMBER($BX433)),MIN(1,MAX(0,($BX433-2019+1)/($BX433-$BW433+1))),"")</f>
        <v>0.5</v>
      </c>
      <c r="R433" s="0" t="n">
        <f aca="false">IF(AND(ISNUMBER($BW433),ISNUMBER($BX433)),MIN(1,MAX(0,($BX433-2016+1)/($BX433-$BW433+1))),"")</f>
        <v>1</v>
      </c>
      <c r="S433" s="0" t="n">
        <f aca="false">IF($L433&lt;&gt;"",IF($L433&gt;=2015.5,1,0),"")</f>
        <v>1</v>
      </c>
      <c r="T433" s="0" t="n">
        <f aca="false">IF($L433&lt;&gt;"",IF($L433&gt;=2016,1,0),"")</f>
        <v>1</v>
      </c>
      <c r="U433" s="0" t="n">
        <f aca="false">IF(ISNUMBER($BX433),IF($BX433&gt;=2016,1,0),"")</f>
        <v>1</v>
      </c>
      <c r="V433" s="0" t="n">
        <f aca="false">IF(ISNUMBER($BW433),IF($BW433&gt;=2016,1,0),"")</f>
        <v>1</v>
      </c>
      <c r="W433" s="0" t="str">
        <f aca="false">IF(AND(ISNUMBER($BW433),ISNUMBER($BX433)),IF($BW433&gt;=2016,"post-only",IF($BX433&lt;2016,"pre-only","mixed")),"")</f>
        <v>post-only</v>
      </c>
      <c r="X433" s="0" t="n">
        <f aca="false">IF(AND(ISNUMBER($BW433),ISNUMBER($BX433)),MIN(1,MAX(0,($BX433-2017+1)/($BX433-$BW433+1))),"")</f>
        <v>0.833333333333333</v>
      </c>
      <c r="Y433" s="0" t="n">
        <f aca="false">IF(AND(ISNUMBER($BW433),ISNUMBER($BX433)),MIN(1,MAX(0,($BX433-2018+1)/($BX433-$BW433+1))),"")</f>
        <v>0.666666666666667</v>
      </c>
      <c r="Z433" s="0" t="n">
        <f aca="false">IF(AND(ISNUMBER($BW433),ISNUMBER($BX433)),MIN(1,MAX(0,($BX433-2019+1)/($BX433-$BW433+1))),"")</f>
        <v>0.5</v>
      </c>
      <c r="AA433" s="0" t="n">
        <f aca="false">IF(ISNUMBER($BX433),IF($BX433&gt;=2017,1,0),"")</f>
        <v>1</v>
      </c>
      <c r="AB433" s="0" t="n">
        <f aca="false">IF(ISNUMBER($BX433),IF($BX433&gt;=2018,1,0),"")</f>
        <v>1</v>
      </c>
      <c r="AC433" s="0" t="n">
        <f aca="false">IF(ISNUMBER($BX433),IF($BX433&gt;=2019,1,0),"")</f>
        <v>1</v>
      </c>
      <c r="AD433" s="0" t="n">
        <f aca="false">IF($L433&lt;&gt;"",IF($L433&gt;2013,1,0),"")</f>
        <v>1</v>
      </c>
      <c r="AE433" s="0" t="n">
        <f aca="false">IF($L433&lt;&gt;"",1+IF($L433&gt;2011,1,0)+IF($L433&gt;2014,1,0),"")</f>
        <v>3</v>
      </c>
      <c r="AF433" s="0" t="s">
        <v>747</v>
      </c>
      <c r="AG433" s="0" t="s">
        <v>88</v>
      </c>
      <c r="AH433" s="0" t="s">
        <v>89</v>
      </c>
      <c r="AI433" s="0" t="s">
        <v>90</v>
      </c>
      <c r="AJ433" s="0" t="s">
        <v>90</v>
      </c>
      <c r="AK433" s="0" t="str">
        <f aca="false">IF(AND($CF433&lt;&gt;"",IFERROR(INDEX(subsample_country_map!$B:$B,MATCH($CF433,subsample_country_map!$A:$A,0)),"")&lt;&gt;""),INDEX(subsample_country_map!$B:$B,MATCH($CF433,subsample_country_map!$A:$A,0)),INDEX(lookup!$AA:$AA,MATCH($A433,lookup!$A:$A,0)))</f>
        <v>99_NCE</v>
      </c>
      <c r="AL433" s="0" t="str">
        <f aca="false">IF(AND($CF433&lt;&gt;"",IFERROR(INDEX(subsample_country_map!$C:$C,MATCH($CF433,subsample_country_map!$A:$A,0)),"")&lt;&gt;""),INDEX(subsample_country_map!$C:$C,MATCH($CF433,subsample_country_map!$A:$A,0)),INDEX(lookup!$AB:$AB,MATCH($A433,lookup!$A:$A,0)))</f>
        <v>99_NCE</v>
      </c>
      <c r="AM433" s="0" t="str">
        <f aca="false">IF(AND($CF433&lt;&gt;"",IFERROR(INDEX(subsample_country_map!$D:$D,MATCH($CF433,subsample_country_map!$A:$A,0)),"")&lt;&gt;""),INDEX(subsample_country_map!$D:$D,MATCH($CF433,subsample_country_map!$A:$A,0)),INDEX(lookup!$AC:$AC,MATCH($A433,lookup!$A:$A,0)))</f>
        <v>99_NCE</v>
      </c>
      <c r="AN433" s="0" t="str">
        <f aca="false">IF(AND($CF433&lt;&gt;"",IFERROR(INDEX(subsample_country_map!$E:$E,MATCH($CF433,subsample_country_map!$A:$A,0)),"")&lt;&gt;""),INDEX(subsample_country_map!$E:$E,MATCH($CF433,subsample_country_map!$A:$A,0)),INDEX(lookup!$AD:$AD,MATCH($A433,lookup!$A:$A,0)))</f>
        <v>99_NCE</v>
      </c>
      <c r="AO433" s="0" t="str">
        <f aca="false">INDEX(lookup!$Y:$Y,MATCH($A433,lookup!$A:$A,0))</f>
        <v>1_not published</v>
      </c>
      <c r="AP433" s="0" t="str">
        <f aca="false">INDEX(lookup!$Z:$Z,MATCH($A433,lookup!$A:$A,0))</f>
        <v>99_NCE</v>
      </c>
      <c r="AQ433" s="0" t="str">
        <f aca="false">INDEX(lookup!$W:$W,MATCH($A433,lookup!$A:$A,0))</f>
        <v>1_fin/acc/econ</v>
      </c>
      <c r="AS433" s="0" t="s">
        <v>91</v>
      </c>
      <c r="AT433" s="0" t="s">
        <v>397</v>
      </c>
      <c r="AU433" s="0" t="s">
        <v>93</v>
      </c>
      <c r="AV433" s="0" t="s">
        <v>1635</v>
      </c>
      <c r="AW433" s="0" t="s">
        <v>1636</v>
      </c>
      <c r="BA433" s="0" t="n">
        <v>35688</v>
      </c>
      <c r="BB433" s="0" t="s">
        <v>347</v>
      </c>
      <c r="BC433" s="0" t="s">
        <v>122</v>
      </c>
      <c r="BD433" s="0" t="s">
        <v>33</v>
      </c>
      <c r="BE433" s="0" t="s">
        <v>1507</v>
      </c>
      <c r="BF433" s="0" t="s">
        <v>1515</v>
      </c>
      <c r="BI433" s="0" t="s">
        <v>1621</v>
      </c>
      <c r="BJ433" s="0" t="s">
        <v>1637</v>
      </c>
      <c r="BK433" s="0" t="s">
        <v>1622</v>
      </c>
      <c r="BL433" s="0" t="s">
        <v>1638</v>
      </c>
      <c r="BM433" s="0" t="s">
        <v>1485</v>
      </c>
      <c r="BN433" s="0" t="s">
        <v>1486</v>
      </c>
      <c r="BO433" s="0" t="s">
        <v>105</v>
      </c>
      <c r="BP433" s="0" t="s">
        <v>1481</v>
      </c>
      <c r="BQ433" s="0" t="s">
        <v>127</v>
      </c>
      <c r="BT433" s="0" t="n">
        <v>0</v>
      </c>
      <c r="BU433" s="0" t="s">
        <v>1487</v>
      </c>
      <c r="BW433" s="0" t="n">
        <v>2016</v>
      </c>
      <c r="BX433" s="0" t="n">
        <v>2021</v>
      </c>
      <c r="BY433" s="0" t="s">
        <v>1488</v>
      </c>
      <c r="BZ433" s="0" t="n">
        <v>2018.5</v>
      </c>
      <c r="CA433" s="0" t="n">
        <v>1</v>
      </c>
      <c r="CB433" s="0" t="n">
        <v>1</v>
      </c>
      <c r="CC433" s="0" t="n">
        <v>1</v>
      </c>
      <c r="CD433" s="0" t="n">
        <v>-0.0163682482499792</v>
      </c>
      <c r="CE433" s="0" t="n">
        <v>1</v>
      </c>
    </row>
    <row r="434" customFormat="false" ht="15" hidden="false" customHeight="false" outlineLevel="0" collapsed="false">
      <c r="A434" s="0" t="s">
        <v>1481</v>
      </c>
      <c r="B434" s="0" t="n">
        <v>1739</v>
      </c>
      <c r="C434" s="0" t="n">
        <v>-0.0150173147523284</v>
      </c>
      <c r="D434" s="0" t="n">
        <v>38379</v>
      </c>
      <c r="E434" s="0" t="n">
        <f aca="false">IF(ISNUMBER($BA434),$BA434,IF(AND(ISNUMBER($D434),ISNUMBER($BW434),ISNUMBER($BX434)),$D434*($BX434-$BW434+1),""))</f>
        <v>38379</v>
      </c>
      <c r="H434" s="0" t="s">
        <v>118</v>
      </c>
      <c r="I434" s="0" t="s">
        <v>344</v>
      </c>
      <c r="J434" s="0" t="n">
        <f aca="false">IF($BW434&lt;&gt;"",$BW434,"")</f>
        <v>2016</v>
      </c>
      <c r="K434" s="0" t="n">
        <f aca="false">IF($BX434&lt;&gt;"",$BX434,"")</f>
        <v>2021</v>
      </c>
      <c r="L434" s="0" t="n">
        <f aca="false">IF(AND(ISNUMBER($BW434),ISNUMBER($BX434)),($BW434+$BX434)/2,"")</f>
        <v>2018.5</v>
      </c>
      <c r="M434" s="0" t="n">
        <f aca="false">IF($L434&lt;&gt;"",$L434,"")</f>
        <v>2018.5</v>
      </c>
      <c r="N434" s="0" t="n">
        <f aca="false">IF(AND(ISNUMBER($BW434),ISNUMBER($BX434)),MIN(1,MAX(0,($BX434-2016+1)/($BX434-$BW434+1))),"")</f>
        <v>1</v>
      </c>
      <c r="O434" s="0" t="n">
        <f aca="false">IF(AND(ISNUMBER($BW434),ISNUMBER($BX434)),MIN(1,MAX(0,($BX434-2017+1)/($BX434-$BW434+1))),"")</f>
        <v>0.833333333333333</v>
      </c>
      <c r="P434" s="0" t="n">
        <f aca="false">IF(AND(ISNUMBER($BW434),ISNUMBER($BX434)),MIN(1,MAX(0,($BX434-2018+1)/($BX434-$BW434+1))),"")</f>
        <v>0.666666666666667</v>
      </c>
      <c r="Q434" s="0" t="n">
        <f aca="false">IF(AND(ISNUMBER($BW434),ISNUMBER($BX434)),MIN(1,MAX(0,($BX434-2019+1)/($BX434-$BW434+1))),"")</f>
        <v>0.5</v>
      </c>
      <c r="R434" s="0" t="n">
        <f aca="false">IF(AND(ISNUMBER($BW434),ISNUMBER($BX434)),MIN(1,MAX(0,($BX434-2016+1)/($BX434-$BW434+1))),"")</f>
        <v>1</v>
      </c>
      <c r="S434" s="0" t="n">
        <f aca="false">IF($L434&lt;&gt;"",IF($L434&gt;=2015.5,1,0),"")</f>
        <v>1</v>
      </c>
      <c r="T434" s="0" t="n">
        <f aca="false">IF($L434&lt;&gt;"",IF($L434&gt;=2016,1,0),"")</f>
        <v>1</v>
      </c>
      <c r="U434" s="0" t="n">
        <f aca="false">IF(ISNUMBER($BX434),IF($BX434&gt;=2016,1,0),"")</f>
        <v>1</v>
      </c>
      <c r="V434" s="0" t="n">
        <f aca="false">IF(ISNUMBER($BW434),IF($BW434&gt;=2016,1,0),"")</f>
        <v>1</v>
      </c>
      <c r="W434" s="0" t="str">
        <f aca="false">IF(AND(ISNUMBER($BW434),ISNUMBER($BX434)),IF($BW434&gt;=2016,"post-only",IF($BX434&lt;2016,"pre-only","mixed")),"")</f>
        <v>post-only</v>
      </c>
      <c r="X434" s="0" t="n">
        <f aca="false">IF(AND(ISNUMBER($BW434),ISNUMBER($BX434)),MIN(1,MAX(0,($BX434-2017+1)/($BX434-$BW434+1))),"")</f>
        <v>0.833333333333333</v>
      </c>
      <c r="Y434" s="0" t="n">
        <f aca="false">IF(AND(ISNUMBER($BW434),ISNUMBER($BX434)),MIN(1,MAX(0,($BX434-2018+1)/($BX434-$BW434+1))),"")</f>
        <v>0.666666666666667</v>
      </c>
      <c r="Z434" s="0" t="n">
        <f aca="false">IF(AND(ISNUMBER($BW434),ISNUMBER($BX434)),MIN(1,MAX(0,($BX434-2019+1)/($BX434-$BW434+1))),"")</f>
        <v>0.5</v>
      </c>
      <c r="AA434" s="0" t="n">
        <f aca="false">IF(ISNUMBER($BX434),IF($BX434&gt;=2017,1,0),"")</f>
        <v>1</v>
      </c>
      <c r="AB434" s="0" t="n">
        <f aca="false">IF(ISNUMBER($BX434),IF($BX434&gt;=2018,1,0),"")</f>
        <v>1</v>
      </c>
      <c r="AC434" s="0" t="n">
        <f aca="false">IF(ISNUMBER($BX434),IF($BX434&gt;=2019,1,0),"")</f>
        <v>1</v>
      </c>
      <c r="AD434" s="0" t="n">
        <f aca="false">IF($L434&lt;&gt;"",IF($L434&gt;2013,1,0),"")</f>
        <v>1</v>
      </c>
      <c r="AE434" s="0" t="n">
        <f aca="false">IF($L434&lt;&gt;"",1+IF($L434&gt;2011,1,0)+IF($L434&gt;2014,1,0),"")</f>
        <v>3</v>
      </c>
      <c r="AF434" s="0" t="s">
        <v>747</v>
      </c>
      <c r="AG434" s="0" t="s">
        <v>88</v>
      </c>
      <c r="AH434" s="0" t="s">
        <v>89</v>
      </c>
      <c r="AI434" s="0" t="s">
        <v>90</v>
      </c>
      <c r="AJ434" s="0" t="s">
        <v>90</v>
      </c>
      <c r="AK434" s="0" t="str">
        <f aca="false">IF(AND($CF434&lt;&gt;"",IFERROR(INDEX(subsample_country_map!$B:$B,MATCH($CF434,subsample_country_map!$A:$A,0)),"")&lt;&gt;""),INDEX(subsample_country_map!$B:$B,MATCH($CF434,subsample_country_map!$A:$A,0)),INDEX(lookup!$AA:$AA,MATCH($A434,lookup!$A:$A,0)))</f>
        <v>99_NCE</v>
      </c>
      <c r="AL434" s="0" t="str">
        <f aca="false">IF(AND($CF434&lt;&gt;"",IFERROR(INDEX(subsample_country_map!$C:$C,MATCH($CF434,subsample_country_map!$A:$A,0)),"")&lt;&gt;""),INDEX(subsample_country_map!$C:$C,MATCH($CF434,subsample_country_map!$A:$A,0)),INDEX(lookup!$AB:$AB,MATCH($A434,lookup!$A:$A,0)))</f>
        <v>99_NCE</v>
      </c>
      <c r="AM434" s="0" t="str">
        <f aca="false">IF(AND($CF434&lt;&gt;"",IFERROR(INDEX(subsample_country_map!$D:$D,MATCH($CF434,subsample_country_map!$A:$A,0)),"")&lt;&gt;""),INDEX(subsample_country_map!$D:$D,MATCH($CF434,subsample_country_map!$A:$A,0)),INDEX(lookup!$AC:$AC,MATCH($A434,lookup!$A:$A,0)))</f>
        <v>99_NCE</v>
      </c>
      <c r="AN434" s="0" t="str">
        <f aca="false">IF(AND($CF434&lt;&gt;"",IFERROR(INDEX(subsample_country_map!$E:$E,MATCH($CF434,subsample_country_map!$A:$A,0)),"")&lt;&gt;""),INDEX(subsample_country_map!$E:$E,MATCH($CF434,subsample_country_map!$A:$A,0)),INDEX(lookup!$AD:$AD,MATCH($A434,lookup!$A:$A,0)))</f>
        <v>99_NCE</v>
      </c>
      <c r="AO434" s="0" t="str">
        <f aca="false">INDEX(lookup!$Y:$Y,MATCH($A434,lookup!$A:$A,0))</f>
        <v>1_not published</v>
      </c>
      <c r="AP434" s="0" t="str">
        <f aca="false">INDEX(lookup!$Z:$Z,MATCH($A434,lookup!$A:$A,0))</f>
        <v>99_NCE</v>
      </c>
      <c r="AQ434" s="0" t="str">
        <f aca="false">INDEX(lookup!$W:$W,MATCH($A434,lookup!$A:$A,0))</f>
        <v>1_fin/acc/econ</v>
      </c>
      <c r="AS434" s="0" t="s">
        <v>91</v>
      </c>
      <c r="AT434" s="0" t="s">
        <v>397</v>
      </c>
      <c r="AU434" s="0" t="s">
        <v>93</v>
      </c>
      <c r="AV434" s="0" t="s">
        <v>1639</v>
      </c>
      <c r="AW434" s="0" t="s">
        <v>1640</v>
      </c>
      <c r="BA434" s="0" t="n">
        <v>38379</v>
      </c>
      <c r="BB434" s="0" t="s">
        <v>347</v>
      </c>
      <c r="BC434" s="0" t="s">
        <v>122</v>
      </c>
      <c r="BD434" s="0" t="s">
        <v>33</v>
      </c>
      <c r="BE434" s="0" t="s">
        <v>1535</v>
      </c>
      <c r="BF434" s="0" t="s">
        <v>1536</v>
      </c>
      <c r="BI434" s="0" t="s">
        <v>1621</v>
      </c>
      <c r="BJ434" s="0" t="s">
        <v>1641</v>
      </c>
      <c r="BK434" s="0" t="s">
        <v>1622</v>
      </c>
      <c r="BL434" s="0" t="s">
        <v>1642</v>
      </c>
      <c r="BM434" s="0" t="s">
        <v>1485</v>
      </c>
      <c r="BN434" s="0" t="s">
        <v>1486</v>
      </c>
      <c r="BO434" s="0" t="s">
        <v>105</v>
      </c>
      <c r="BP434" s="0" t="s">
        <v>1481</v>
      </c>
      <c r="BQ434" s="0" t="s">
        <v>127</v>
      </c>
      <c r="BT434" s="0" t="n">
        <v>0</v>
      </c>
      <c r="BU434" s="0" t="s">
        <v>1487</v>
      </c>
      <c r="BW434" s="0" t="n">
        <v>2016</v>
      </c>
      <c r="BX434" s="0" t="n">
        <v>2021</v>
      </c>
      <c r="BY434" s="0" t="s">
        <v>1488</v>
      </c>
      <c r="BZ434" s="0" t="n">
        <v>2018.5</v>
      </c>
      <c r="CA434" s="0" t="n">
        <v>1</v>
      </c>
      <c r="CB434" s="0" t="n">
        <v>1</v>
      </c>
      <c r="CC434" s="0" t="n">
        <v>1</v>
      </c>
      <c r="CD434" s="0" t="n">
        <v>-0.0150184438054246</v>
      </c>
      <c r="CE434" s="0" t="n">
        <v>1</v>
      </c>
    </row>
    <row r="435" customFormat="false" ht="15" hidden="false" customHeight="false" outlineLevel="0" collapsed="false">
      <c r="A435" s="0" t="s">
        <v>1481</v>
      </c>
      <c r="B435" s="0" t="n">
        <v>1740</v>
      </c>
      <c r="C435" s="0" t="n">
        <v>-0.0151154447835943</v>
      </c>
      <c r="D435" s="0" t="n">
        <v>38379</v>
      </c>
      <c r="E435" s="0" t="n">
        <f aca="false">IF(ISNUMBER($BA435),$BA435,IF(AND(ISNUMBER($D435),ISNUMBER($BW435),ISNUMBER($BX435)),$D435*($BX435-$BW435+1),""))</f>
        <v>38379</v>
      </c>
      <c r="H435" s="0" t="s">
        <v>118</v>
      </c>
      <c r="I435" s="0" t="s">
        <v>344</v>
      </c>
      <c r="J435" s="0" t="n">
        <f aca="false">IF($BW435&lt;&gt;"",$BW435,"")</f>
        <v>2016</v>
      </c>
      <c r="K435" s="0" t="n">
        <f aca="false">IF($BX435&lt;&gt;"",$BX435,"")</f>
        <v>2021</v>
      </c>
      <c r="L435" s="0" t="n">
        <f aca="false">IF(AND(ISNUMBER($BW435),ISNUMBER($BX435)),($BW435+$BX435)/2,"")</f>
        <v>2018.5</v>
      </c>
      <c r="M435" s="0" t="n">
        <f aca="false">IF($L435&lt;&gt;"",$L435,"")</f>
        <v>2018.5</v>
      </c>
      <c r="N435" s="0" t="n">
        <f aca="false">IF(AND(ISNUMBER($BW435),ISNUMBER($BX435)),MIN(1,MAX(0,($BX435-2016+1)/($BX435-$BW435+1))),"")</f>
        <v>1</v>
      </c>
      <c r="O435" s="0" t="n">
        <f aca="false">IF(AND(ISNUMBER($BW435),ISNUMBER($BX435)),MIN(1,MAX(0,($BX435-2017+1)/($BX435-$BW435+1))),"")</f>
        <v>0.833333333333333</v>
      </c>
      <c r="P435" s="0" t="n">
        <f aca="false">IF(AND(ISNUMBER($BW435),ISNUMBER($BX435)),MIN(1,MAX(0,($BX435-2018+1)/($BX435-$BW435+1))),"")</f>
        <v>0.666666666666667</v>
      </c>
      <c r="Q435" s="0" t="n">
        <f aca="false">IF(AND(ISNUMBER($BW435),ISNUMBER($BX435)),MIN(1,MAX(0,($BX435-2019+1)/($BX435-$BW435+1))),"")</f>
        <v>0.5</v>
      </c>
      <c r="R435" s="0" t="n">
        <f aca="false">IF(AND(ISNUMBER($BW435),ISNUMBER($BX435)),MIN(1,MAX(0,($BX435-2016+1)/($BX435-$BW435+1))),"")</f>
        <v>1</v>
      </c>
      <c r="S435" s="0" t="n">
        <f aca="false">IF($L435&lt;&gt;"",IF($L435&gt;=2015.5,1,0),"")</f>
        <v>1</v>
      </c>
      <c r="T435" s="0" t="n">
        <f aca="false">IF($L435&lt;&gt;"",IF($L435&gt;=2016,1,0),"")</f>
        <v>1</v>
      </c>
      <c r="U435" s="0" t="n">
        <f aca="false">IF(ISNUMBER($BX435),IF($BX435&gt;=2016,1,0),"")</f>
        <v>1</v>
      </c>
      <c r="V435" s="0" t="n">
        <f aca="false">IF(ISNUMBER($BW435),IF($BW435&gt;=2016,1,0),"")</f>
        <v>1</v>
      </c>
      <c r="W435" s="0" t="str">
        <f aca="false">IF(AND(ISNUMBER($BW435),ISNUMBER($BX435)),IF($BW435&gt;=2016,"post-only",IF($BX435&lt;2016,"pre-only","mixed")),"")</f>
        <v>post-only</v>
      </c>
      <c r="X435" s="0" t="n">
        <f aca="false">IF(AND(ISNUMBER($BW435),ISNUMBER($BX435)),MIN(1,MAX(0,($BX435-2017+1)/($BX435-$BW435+1))),"")</f>
        <v>0.833333333333333</v>
      </c>
      <c r="Y435" s="0" t="n">
        <f aca="false">IF(AND(ISNUMBER($BW435),ISNUMBER($BX435)),MIN(1,MAX(0,($BX435-2018+1)/($BX435-$BW435+1))),"")</f>
        <v>0.666666666666667</v>
      </c>
      <c r="Z435" s="0" t="n">
        <f aca="false">IF(AND(ISNUMBER($BW435),ISNUMBER($BX435)),MIN(1,MAX(0,($BX435-2019+1)/($BX435-$BW435+1))),"")</f>
        <v>0.5</v>
      </c>
      <c r="AA435" s="0" t="n">
        <f aca="false">IF(ISNUMBER($BX435),IF($BX435&gt;=2017,1,0),"")</f>
        <v>1</v>
      </c>
      <c r="AB435" s="0" t="n">
        <f aca="false">IF(ISNUMBER($BX435),IF($BX435&gt;=2018,1,0),"")</f>
        <v>1</v>
      </c>
      <c r="AC435" s="0" t="n">
        <f aca="false">IF(ISNUMBER($BX435),IF($BX435&gt;=2019,1,0),"")</f>
        <v>1</v>
      </c>
      <c r="AD435" s="0" t="n">
        <f aca="false">IF($L435&lt;&gt;"",IF($L435&gt;2013,1,0),"")</f>
        <v>1</v>
      </c>
      <c r="AE435" s="0" t="n">
        <f aca="false">IF($L435&lt;&gt;"",1+IF($L435&gt;2011,1,0)+IF($L435&gt;2014,1,0),"")</f>
        <v>3</v>
      </c>
      <c r="AF435" s="0" t="s">
        <v>747</v>
      </c>
      <c r="AG435" s="0" t="s">
        <v>88</v>
      </c>
      <c r="AH435" s="0" t="s">
        <v>89</v>
      </c>
      <c r="AI435" s="0" t="s">
        <v>90</v>
      </c>
      <c r="AJ435" s="0" t="s">
        <v>90</v>
      </c>
      <c r="AK435" s="0" t="str">
        <f aca="false">IF(AND($CF435&lt;&gt;"",IFERROR(INDEX(subsample_country_map!$B:$B,MATCH($CF435,subsample_country_map!$A:$A,0)),"")&lt;&gt;""),INDEX(subsample_country_map!$B:$B,MATCH($CF435,subsample_country_map!$A:$A,0)),INDEX(lookup!$AA:$AA,MATCH($A435,lookup!$A:$A,0)))</f>
        <v>99_NCE</v>
      </c>
      <c r="AL435" s="0" t="str">
        <f aca="false">IF(AND($CF435&lt;&gt;"",IFERROR(INDEX(subsample_country_map!$C:$C,MATCH($CF435,subsample_country_map!$A:$A,0)),"")&lt;&gt;""),INDEX(subsample_country_map!$C:$C,MATCH($CF435,subsample_country_map!$A:$A,0)),INDEX(lookup!$AB:$AB,MATCH($A435,lookup!$A:$A,0)))</f>
        <v>99_NCE</v>
      </c>
      <c r="AM435" s="0" t="str">
        <f aca="false">IF(AND($CF435&lt;&gt;"",IFERROR(INDEX(subsample_country_map!$D:$D,MATCH($CF435,subsample_country_map!$A:$A,0)),"")&lt;&gt;""),INDEX(subsample_country_map!$D:$D,MATCH($CF435,subsample_country_map!$A:$A,0)),INDEX(lookup!$AC:$AC,MATCH($A435,lookup!$A:$A,0)))</f>
        <v>99_NCE</v>
      </c>
      <c r="AN435" s="0" t="str">
        <f aca="false">IF(AND($CF435&lt;&gt;"",IFERROR(INDEX(subsample_country_map!$E:$E,MATCH($CF435,subsample_country_map!$A:$A,0)),"")&lt;&gt;""),INDEX(subsample_country_map!$E:$E,MATCH($CF435,subsample_country_map!$A:$A,0)),INDEX(lookup!$AD:$AD,MATCH($A435,lookup!$A:$A,0)))</f>
        <v>99_NCE</v>
      </c>
      <c r="AO435" s="0" t="str">
        <f aca="false">INDEX(lookup!$Y:$Y,MATCH($A435,lookup!$A:$A,0))</f>
        <v>1_not published</v>
      </c>
      <c r="AP435" s="0" t="str">
        <f aca="false">INDEX(lookup!$Z:$Z,MATCH($A435,lookup!$A:$A,0))</f>
        <v>99_NCE</v>
      </c>
      <c r="AQ435" s="0" t="str">
        <f aca="false">INDEX(lookup!$W:$W,MATCH($A435,lookup!$A:$A,0))</f>
        <v>1_fin/acc/econ</v>
      </c>
      <c r="AS435" s="0" t="s">
        <v>91</v>
      </c>
      <c r="AT435" s="0" t="s">
        <v>397</v>
      </c>
      <c r="AU435" s="0" t="s">
        <v>93</v>
      </c>
      <c r="AV435" s="0" t="s">
        <v>1643</v>
      </c>
      <c r="AW435" s="0" t="s">
        <v>1640</v>
      </c>
      <c r="BA435" s="0" t="n">
        <v>38379</v>
      </c>
      <c r="BB435" s="0" t="s">
        <v>347</v>
      </c>
      <c r="BC435" s="0" t="s">
        <v>122</v>
      </c>
      <c r="BD435" s="0" t="s">
        <v>33</v>
      </c>
      <c r="BE435" s="0" t="s">
        <v>1535</v>
      </c>
      <c r="BF435" s="0" t="s">
        <v>1536</v>
      </c>
      <c r="BI435" s="0" t="s">
        <v>1621</v>
      </c>
      <c r="BJ435" s="0" t="s">
        <v>1644</v>
      </c>
      <c r="BK435" s="0" t="s">
        <v>1622</v>
      </c>
      <c r="BL435" s="0" t="s">
        <v>1645</v>
      </c>
      <c r="BM435" s="0" t="s">
        <v>1485</v>
      </c>
      <c r="BN435" s="0" t="s">
        <v>1486</v>
      </c>
      <c r="BO435" s="0" t="s">
        <v>105</v>
      </c>
      <c r="BP435" s="0" t="s">
        <v>1481</v>
      </c>
      <c r="BQ435" s="0" t="s">
        <v>127</v>
      </c>
      <c r="BT435" s="0" t="n">
        <v>0</v>
      </c>
      <c r="BU435" s="0" t="s">
        <v>1487</v>
      </c>
      <c r="BW435" s="0" t="n">
        <v>2016</v>
      </c>
      <c r="BX435" s="0" t="n">
        <v>2021</v>
      </c>
      <c r="BY435" s="0" t="s">
        <v>1488</v>
      </c>
      <c r="BZ435" s="0" t="n">
        <v>2018.5</v>
      </c>
      <c r="CA435" s="0" t="n">
        <v>1</v>
      </c>
      <c r="CB435" s="0" t="n">
        <v>1</v>
      </c>
      <c r="CC435" s="0" t="n">
        <v>1</v>
      </c>
      <c r="CD435" s="0" t="n">
        <v>-0.0151165961169317</v>
      </c>
      <c r="CE435" s="0" t="n">
        <v>1</v>
      </c>
    </row>
    <row r="436" customFormat="false" ht="15" hidden="false" customHeight="false" outlineLevel="0" collapsed="false">
      <c r="A436" s="0" t="s">
        <v>1481</v>
      </c>
      <c r="B436" s="0" t="n">
        <v>1741</v>
      </c>
      <c r="C436" s="0" t="n">
        <v>-0.0152135743780996</v>
      </c>
      <c r="D436" s="0" t="n">
        <v>38379</v>
      </c>
      <c r="E436" s="0" t="n">
        <f aca="false">IF(ISNUMBER($BA436),$BA436,IF(AND(ISNUMBER($D436),ISNUMBER($BW436),ISNUMBER($BX436)),$D436*($BX436-$BW436+1),""))</f>
        <v>38379</v>
      </c>
      <c r="H436" s="0" t="s">
        <v>118</v>
      </c>
      <c r="I436" s="0" t="s">
        <v>344</v>
      </c>
      <c r="J436" s="0" t="n">
        <f aca="false">IF($BW436&lt;&gt;"",$BW436,"")</f>
        <v>2016</v>
      </c>
      <c r="K436" s="0" t="n">
        <f aca="false">IF($BX436&lt;&gt;"",$BX436,"")</f>
        <v>2021</v>
      </c>
      <c r="L436" s="0" t="n">
        <f aca="false">IF(AND(ISNUMBER($BW436),ISNUMBER($BX436)),($BW436+$BX436)/2,"")</f>
        <v>2018.5</v>
      </c>
      <c r="M436" s="0" t="n">
        <f aca="false">IF($L436&lt;&gt;"",$L436,"")</f>
        <v>2018.5</v>
      </c>
      <c r="N436" s="0" t="n">
        <f aca="false">IF(AND(ISNUMBER($BW436),ISNUMBER($BX436)),MIN(1,MAX(0,($BX436-2016+1)/($BX436-$BW436+1))),"")</f>
        <v>1</v>
      </c>
      <c r="O436" s="0" t="n">
        <f aca="false">IF(AND(ISNUMBER($BW436),ISNUMBER($BX436)),MIN(1,MAX(0,($BX436-2017+1)/($BX436-$BW436+1))),"")</f>
        <v>0.833333333333333</v>
      </c>
      <c r="P436" s="0" t="n">
        <f aca="false">IF(AND(ISNUMBER($BW436),ISNUMBER($BX436)),MIN(1,MAX(0,($BX436-2018+1)/($BX436-$BW436+1))),"")</f>
        <v>0.666666666666667</v>
      </c>
      <c r="Q436" s="0" t="n">
        <f aca="false">IF(AND(ISNUMBER($BW436),ISNUMBER($BX436)),MIN(1,MAX(0,($BX436-2019+1)/($BX436-$BW436+1))),"")</f>
        <v>0.5</v>
      </c>
      <c r="R436" s="0" t="n">
        <f aca="false">IF(AND(ISNUMBER($BW436),ISNUMBER($BX436)),MIN(1,MAX(0,($BX436-2016+1)/($BX436-$BW436+1))),"")</f>
        <v>1</v>
      </c>
      <c r="S436" s="0" t="n">
        <f aca="false">IF($L436&lt;&gt;"",IF($L436&gt;=2015.5,1,0),"")</f>
        <v>1</v>
      </c>
      <c r="T436" s="0" t="n">
        <f aca="false">IF($L436&lt;&gt;"",IF($L436&gt;=2016,1,0),"")</f>
        <v>1</v>
      </c>
      <c r="U436" s="0" t="n">
        <f aca="false">IF(ISNUMBER($BX436),IF($BX436&gt;=2016,1,0),"")</f>
        <v>1</v>
      </c>
      <c r="V436" s="0" t="n">
        <f aca="false">IF(ISNUMBER($BW436),IF($BW436&gt;=2016,1,0),"")</f>
        <v>1</v>
      </c>
      <c r="W436" s="0" t="str">
        <f aca="false">IF(AND(ISNUMBER($BW436),ISNUMBER($BX436)),IF($BW436&gt;=2016,"post-only",IF($BX436&lt;2016,"pre-only","mixed")),"")</f>
        <v>post-only</v>
      </c>
      <c r="X436" s="0" t="n">
        <f aca="false">IF(AND(ISNUMBER($BW436),ISNUMBER($BX436)),MIN(1,MAX(0,($BX436-2017+1)/($BX436-$BW436+1))),"")</f>
        <v>0.833333333333333</v>
      </c>
      <c r="Y436" s="0" t="n">
        <f aca="false">IF(AND(ISNUMBER($BW436),ISNUMBER($BX436)),MIN(1,MAX(0,($BX436-2018+1)/($BX436-$BW436+1))),"")</f>
        <v>0.666666666666667</v>
      </c>
      <c r="Z436" s="0" t="n">
        <f aca="false">IF(AND(ISNUMBER($BW436),ISNUMBER($BX436)),MIN(1,MAX(0,($BX436-2019+1)/($BX436-$BW436+1))),"")</f>
        <v>0.5</v>
      </c>
      <c r="AA436" s="0" t="n">
        <f aca="false">IF(ISNUMBER($BX436),IF($BX436&gt;=2017,1,0),"")</f>
        <v>1</v>
      </c>
      <c r="AB436" s="0" t="n">
        <f aca="false">IF(ISNUMBER($BX436),IF($BX436&gt;=2018,1,0),"")</f>
        <v>1</v>
      </c>
      <c r="AC436" s="0" t="n">
        <f aca="false">IF(ISNUMBER($BX436),IF($BX436&gt;=2019,1,0),"")</f>
        <v>1</v>
      </c>
      <c r="AD436" s="0" t="n">
        <f aca="false">IF($L436&lt;&gt;"",IF($L436&gt;2013,1,0),"")</f>
        <v>1</v>
      </c>
      <c r="AE436" s="0" t="n">
        <f aca="false">IF($L436&lt;&gt;"",1+IF($L436&gt;2011,1,0)+IF($L436&gt;2014,1,0),"")</f>
        <v>3</v>
      </c>
      <c r="AF436" s="0" t="s">
        <v>747</v>
      </c>
      <c r="AG436" s="0" t="s">
        <v>88</v>
      </c>
      <c r="AH436" s="0" t="s">
        <v>89</v>
      </c>
      <c r="AI436" s="0" t="s">
        <v>90</v>
      </c>
      <c r="AJ436" s="0" t="s">
        <v>90</v>
      </c>
      <c r="AK436" s="0" t="str">
        <f aca="false">IF(AND($CF436&lt;&gt;"",IFERROR(INDEX(subsample_country_map!$B:$B,MATCH($CF436,subsample_country_map!$A:$A,0)),"")&lt;&gt;""),INDEX(subsample_country_map!$B:$B,MATCH($CF436,subsample_country_map!$A:$A,0)),INDEX(lookup!$AA:$AA,MATCH($A436,lookup!$A:$A,0)))</f>
        <v>99_NCE</v>
      </c>
      <c r="AL436" s="0" t="str">
        <f aca="false">IF(AND($CF436&lt;&gt;"",IFERROR(INDEX(subsample_country_map!$C:$C,MATCH($CF436,subsample_country_map!$A:$A,0)),"")&lt;&gt;""),INDEX(subsample_country_map!$C:$C,MATCH($CF436,subsample_country_map!$A:$A,0)),INDEX(lookup!$AB:$AB,MATCH($A436,lookup!$A:$A,0)))</f>
        <v>99_NCE</v>
      </c>
      <c r="AM436" s="0" t="str">
        <f aca="false">IF(AND($CF436&lt;&gt;"",IFERROR(INDEX(subsample_country_map!$D:$D,MATCH($CF436,subsample_country_map!$A:$A,0)),"")&lt;&gt;""),INDEX(subsample_country_map!$D:$D,MATCH($CF436,subsample_country_map!$A:$A,0)),INDEX(lookup!$AC:$AC,MATCH($A436,lookup!$A:$A,0)))</f>
        <v>99_NCE</v>
      </c>
      <c r="AN436" s="0" t="str">
        <f aca="false">IF(AND($CF436&lt;&gt;"",IFERROR(INDEX(subsample_country_map!$E:$E,MATCH($CF436,subsample_country_map!$A:$A,0)),"")&lt;&gt;""),INDEX(subsample_country_map!$E:$E,MATCH($CF436,subsample_country_map!$A:$A,0)),INDEX(lookup!$AD:$AD,MATCH($A436,lookup!$A:$A,0)))</f>
        <v>99_NCE</v>
      </c>
      <c r="AO436" s="0" t="str">
        <f aca="false">INDEX(lookup!$Y:$Y,MATCH($A436,lookup!$A:$A,0))</f>
        <v>1_not published</v>
      </c>
      <c r="AP436" s="0" t="str">
        <f aca="false">INDEX(lookup!$Z:$Z,MATCH($A436,lookup!$A:$A,0))</f>
        <v>99_NCE</v>
      </c>
      <c r="AQ436" s="0" t="str">
        <f aca="false">INDEX(lookup!$W:$W,MATCH($A436,lookup!$A:$A,0))</f>
        <v>1_fin/acc/econ</v>
      </c>
      <c r="AS436" s="0" t="s">
        <v>91</v>
      </c>
      <c r="AT436" s="0" t="s">
        <v>397</v>
      </c>
      <c r="AU436" s="0" t="s">
        <v>93</v>
      </c>
      <c r="AV436" s="0" t="s">
        <v>1646</v>
      </c>
      <c r="AW436" s="0" t="s">
        <v>1640</v>
      </c>
      <c r="BA436" s="0" t="n">
        <v>38379</v>
      </c>
      <c r="BB436" s="0" t="s">
        <v>347</v>
      </c>
      <c r="BC436" s="0" t="s">
        <v>122</v>
      </c>
      <c r="BD436" s="0" t="s">
        <v>33</v>
      </c>
      <c r="BE436" s="0" t="s">
        <v>1535</v>
      </c>
      <c r="BF436" s="0" t="s">
        <v>1536</v>
      </c>
      <c r="BI436" s="0" t="s">
        <v>1621</v>
      </c>
      <c r="BJ436" s="0" t="s">
        <v>1647</v>
      </c>
      <c r="BK436" s="0" t="s">
        <v>1622</v>
      </c>
      <c r="BL436" s="0" t="s">
        <v>1648</v>
      </c>
      <c r="BM436" s="0" t="s">
        <v>1485</v>
      </c>
      <c r="BN436" s="0" t="s">
        <v>1486</v>
      </c>
      <c r="BO436" s="0" t="s">
        <v>105</v>
      </c>
      <c r="BP436" s="0" t="s">
        <v>1481</v>
      </c>
      <c r="BQ436" s="0" t="s">
        <v>127</v>
      </c>
      <c r="BT436" s="0" t="n">
        <v>0</v>
      </c>
      <c r="BU436" s="0" t="s">
        <v>1487</v>
      </c>
      <c r="BW436" s="0" t="n">
        <v>2016</v>
      </c>
      <c r="BX436" s="0" t="n">
        <v>2021</v>
      </c>
      <c r="BY436" s="0" t="s">
        <v>1488</v>
      </c>
      <c r="BZ436" s="0" t="n">
        <v>2018.5</v>
      </c>
      <c r="CA436" s="0" t="n">
        <v>1</v>
      </c>
      <c r="CB436" s="0" t="n">
        <v>1</v>
      </c>
      <c r="CC436" s="0" t="n">
        <v>1</v>
      </c>
      <c r="CD436" s="0" t="n">
        <v>-0.0152147482828187</v>
      </c>
      <c r="CE436" s="0" t="n">
        <v>1</v>
      </c>
    </row>
    <row r="437" customFormat="false" ht="15" hidden="false" customHeight="false" outlineLevel="0" collapsed="false">
      <c r="A437" s="0" t="s">
        <v>1481</v>
      </c>
      <c r="B437" s="0" t="n">
        <v>1742</v>
      </c>
      <c r="C437" s="0" t="n">
        <v>-0.0334498631469757</v>
      </c>
      <c r="D437" s="0" t="n">
        <v>11286</v>
      </c>
      <c r="E437" s="0" t="n">
        <f aca="false">IF(ISNUMBER($BA437),$BA437,IF(AND(ISNUMBER($D437),ISNUMBER($BW437),ISNUMBER($BX437)),$D437*($BX437-$BW437+1),""))</f>
        <v>11286</v>
      </c>
      <c r="H437" s="0" t="s">
        <v>118</v>
      </c>
      <c r="I437" s="0" t="s">
        <v>344</v>
      </c>
      <c r="J437" s="0" t="n">
        <f aca="false">IF($BW437&lt;&gt;"",$BW437,"")</f>
        <v>2016</v>
      </c>
      <c r="K437" s="0" t="n">
        <f aca="false">IF($BX437&lt;&gt;"",$BX437,"")</f>
        <v>2021</v>
      </c>
      <c r="L437" s="0" t="n">
        <f aca="false">IF(AND(ISNUMBER($BW437),ISNUMBER($BX437)),($BW437+$BX437)/2,"")</f>
        <v>2018.5</v>
      </c>
      <c r="M437" s="0" t="n">
        <f aca="false">IF($L437&lt;&gt;"",$L437,"")</f>
        <v>2018.5</v>
      </c>
      <c r="N437" s="0" t="n">
        <f aca="false">IF(AND(ISNUMBER($BW437),ISNUMBER($BX437)),MIN(1,MAX(0,($BX437-2016+1)/($BX437-$BW437+1))),"")</f>
        <v>1</v>
      </c>
      <c r="O437" s="0" t="n">
        <f aca="false">IF(AND(ISNUMBER($BW437),ISNUMBER($BX437)),MIN(1,MAX(0,($BX437-2017+1)/($BX437-$BW437+1))),"")</f>
        <v>0.833333333333333</v>
      </c>
      <c r="P437" s="0" t="n">
        <f aca="false">IF(AND(ISNUMBER($BW437),ISNUMBER($BX437)),MIN(1,MAX(0,($BX437-2018+1)/($BX437-$BW437+1))),"")</f>
        <v>0.666666666666667</v>
      </c>
      <c r="Q437" s="0" t="n">
        <f aca="false">IF(AND(ISNUMBER($BW437),ISNUMBER($BX437)),MIN(1,MAX(0,($BX437-2019+1)/($BX437-$BW437+1))),"")</f>
        <v>0.5</v>
      </c>
      <c r="R437" s="0" t="n">
        <f aca="false">IF(AND(ISNUMBER($BW437),ISNUMBER($BX437)),MIN(1,MAX(0,($BX437-2016+1)/($BX437-$BW437+1))),"")</f>
        <v>1</v>
      </c>
      <c r="S437" s="0" t="n">
        <f aca="false">IF($L437&lt;&gt;"",IF($L437&gt;=2015.5,1,0),"")</f>
        <v>1</v>
      </c>
      <c r="T437" s="0" t="n">
        <f aca="false">IF($L437&lt;&gt;"",IF($L437&gt;=2016,1,0),"")</f>
        <v>1</v>
      </c>
      <c r="U437" s="0" t="n">
        <f aca="false">IF(ISNUMBER($BX437),IF($BX437&gt;=2016,1,0),"")</f>
        <v>1</v>
      </c>
      <c r="V437" s="0" t="n">
        <f aca="false">IF(ISNUMBER($BW437),IF($BW437&gt;=2016,1,0),"")</f>
        <v>1</v>
      </c>
      <c r="W437" s="0" t="str">
        <f aca="false">IF(AND(ISNUMBER($BW437),ISNUMBER($BX437)),IF($BW437&gt;=2016,"post-only",IF($BX437&lt;2016,"pre-only","mixed")),"")</f>
        <v>post-only</v>
      </c>
      <c r="X437" s="0" t="n">
        <f aca="false">IF(AND(ISNUMBER($BW437),ISNUMBER($BX437)),MIN(1,MAX(0,($BX437-2017+1)/($BX437-$BW437+1))),"")</f>
        <v>0.833333333333333</v>
      </c>
      <c r="Y437" s="0" t="n">
        <f aca="false">IF(AND(ISNUMBER($BW437),ISNUMBER($BX437)),MIN(1,MAX(0,($BX437-2018+1)/($BX437-$BW437+1))),"")</f>
        <v>0.666666666666667</v>
      </c>
      <c r="Z437" s="0" t="n">
        <f aca="false">IF(AND(ISNUMBER($BW437),ISNUMBER($BX437)),MIN(1,MAX(0,($BX437-2019+1)/($BX437-$BW437+1))),"")</f>
        <v>0.5</v>
      </c>
      <c r="AA437" s="0" t="n">
        <f aca="false">IF(ISNUMBER($BX437),IF($BX437&gt;=2017,1,0),"")</f>
        <v>1</v>
      </c>
      <c r="AB437" s="0" t="n">
        <f aca="false">IF(ISNUMBER($BX437),IF($BX437&gt;=2018,1,0),"")</f>
        <v>1</v>
      </c>
      <c r="AC437" s="0" t="n">
        <f aca="false">IF(ISNUMBER($BX437),IF($BX437&gt;=2019,1,0),"")</f>
        <v>1</v>
      </c>
      <c r="AD437" s="0" t="n">
        <f aca="false">IF($L437&lt;&gt;"",IF($L437&gt;2013,1,0),"")</f>
        <v>1</v>
      </c>
      <c r="AE437" s="0" t="n">
        <f aca="false">IF($L437&lt;&gt;"",1+IF($L437&gt;2011,1,0)+IF($L437&gt;2014,1,0),"")</f>
        <v>3</v>
      </c>
      <c r="AF437" s="0" t="s">
        <v>747</v>
      </c>
      <c r="AG437" s="0" t="s">
        <v>88</v>
      </c>
      <c r="AH437" s="0" t="s">
        <v>89</v>
      </c>
      <c r="AI437" s="0" t="s">
        <v>90</v>
      </c>
      <c r="AJ437" s="0" t="s">
        <v>90</v>
      </c>
      <c r="AK437" s="0" t="str">
        <f aca="false">IF(AND($CF437&lt;&gt;"",IFERROR(INDEX(subsample_country_map!$B:$B,MATCH($CF437,subsample_country_map!$A:$A,0)),"")&lt;&gt;""),INDEX(subsample_country_map!$B:$B,MATCH($CF437,subsample_country_map!$A:$A,0)),INDEX(lookup!$AA:$AA,MATCH($A437,lookup!$A:$A,0)))</f>
        <v>99_NCE</v>
      </c>
      <c r="AL437" s="0" t="str">
        <f aca="false">IF(AND($CF437&lt;&gt;"",IFERROR(INDEX(subsample_country_map!$C:$C,MATCH($CF437,subsample_country_map!$A:$A,0)),"")&lt;&gt;""),INDEX(subsample_country_map!$C:$C,MATCH($CF437,subsample_country_map!$A:$A,0)),INDEX(lookup!$AB:$AB,MATCH($A437,lookup!$A:$A,0)))</f>
        <v>99_NCE</v>
      </c>
      <c r="AM437" s="0" t="str">
        <f aca="false">IF(AND($CF437&lt;&gt;"",IFERROR(INDEX(subsample_country_map!$D:$D,MATCH($CF437,subsample_country_map!$A:$A,0)),"")&lt;&gt;""),INDEX(subsample_country_map!$D:$D,MATCH($CF437,subsample_country_map!$A:$A,0)),INDEX(lookup!$AC:$AC,MATCH($A437,lookup!$A:$A,0)))</f>
        <v>99_NCE</v>
      </c>
      <c r="AN437" s="0" t="str">
        <f aca="false">IF(AND($CF437&lt;&gt;"",IFERROR(INDEX(subsample_country_map!$E:$E,MATCH($CF437,subsample_country_map!$A:$A,0)),"")&lt;&gt;""),INDEX(subsample_country_map!$E:$E,MATCH($CF437,subsample_country_map!$A:$A,0)),INDEX(lookup!$AD:$AD,MATCH($A437,lookup!$A:$A,0)))</f>
        <v>99_NCE</v>
      </c>
      <c r="AO437" s="0" t="str">
        <f aca="false">INDEX(lookup!$Y:$Y,MATCH($A437,lookup!$A:$A,0))</f>
        <v>1_not published</v>
      </c>
      <c r="AP437" s="0" t="str">
        <f aca="false">INDEX(lookup!$Z:$Z,MATCH($A437,lookup!$A:$A,0))</f>
        <v>99_NCE</v>
      </c>
      <c r="AQ437" s="0" t="str">
        <f aca="false">INDEX(lookup!$W:$W,MATCH($A437,lookup!$A:$A,0))</f>
        <v>1_fin/acc/econ</v>
      </c>
      <c r="AS437" s="0" t="s">
        <v>91</v>
      </c>
      <c r="AT437" s="0" t="s">
        <v>397</v>
      </c>
      <c r="AU437" s="0" t="s">
        <v>93</v>
      </c>
      <c r="AV437" s="0" t="s">
        <v>1649</v>
      </c>
      <c r="AW437" s="0" t="s">
        <v>1650</v>
      </c>
      <c r="BA437" s="0" t="n">
        <v>11286</v>
      </c>
      <c r="BB437" s="0" t="s">
        <v>347</v>
      </c>
      <c r="BC437" s="0" t="s">
        <v>122</v>
      </c>
      <c r="BD437" s="0" t="s">
        <v>33</v>
      </c>
      <c r="BE437" s="0" t="s">
        <v>1651</v>
      </c>
      <c r="BF437" s="0" t="s">
        <v>1652</v>
      </c>
      <c r="BI437" s="0" t="s">
        <v>1653</v>
      </c>
      <c r="BJ437" s="0" t="s">
        <v>1654</v>
      </c>
      <c r="BK437" s="0" t="s">
        <v>1655</v>
      </c>
      <c r="BL437" s="0" t="s">
        <v>1656</v>
      </c>
      <c r="BM437" s="0" t="s">
        <v>1485</v>
      </c>
      <c r="BN437" s="0" t="s">
        <v>1486</v>
      </c>
      <c r="BO437" s="0" t="s">
        <v>105</v>
      </c>
      <c r="BP437" s="0" t="s">
        <v>1481</v>
      </c>
      <c r="BQ437" s="0" t="s">
        <v>127</v>
      </c>
      <c r="BT437" s="0" t="n">
        <v>0</v>
      </c>
      <c r="BU437" s="0" t="s">
        <v>1487</v>
      </c>
      <c r="BW437" s="0" t="n">
        <v>2016</v>
      </c>
      <c r="BX437" s="0" t="n">
        <v>2021</v>
      </c>
      <c r="BY437" s="0" t="s">
        <v>1488</v>
      </c>
      <c r="BZ437" s="0" t="n">
        <v>2018.5</v>
      </c>
      <c r="CA437" s="0" t="n">
        <v>1</v>
      </c>
      <c r="CB437" s="0" t="n">
        <v>1</v>
      </c>
      <c r="CC437" s="0" t="n">
        <v>1</v>
      </c>
      <c r="CD437" s="0" t="n">
        <v>-0.0334623471387517</v>
      </c>
      <c r="CE437" s="0" t="n">
        <v>1</v>
      </c>
    </row>
    <row r="438" customFormat="false" ht="15" hidden="false" customHeight="false" outlineLevel="0" collapsed="false">
      <c r="A438" s="0" t="s">
        <v>1481</v>
      </c>
      <c r="B438" s="0" t="n">
        <v>1743</v>
      </c>
      <c r="C438" s="0" t="n">
        <v>-0.0303419943045747</v>
      </c>
      <c r="D438" s="0" t="n">
        <v>7079</v>
      </c>
      <c r="E438" s="0" t="n">
        <f aca="false">IF(ISNUMBER($BA438),$BA438,IF(AND(ISNUMBER($D438),ISNUMBER($BW438),ISNUMBER($BX438)),$D438*($BX438-$BW438+1),""))</f>
        <v>7079</v>
      </c>
      <c r="H438" s="0" t="s">
        <v>118</v>
      </c>
      <c r="I438" s="0" t="s">
        <v>344</v>
      </c>
      <c r="J438" s="0" t="n">
        <f aca="false">IF($BW438&lt;&gt;"",$BW438,"")</f>
        <v>2016</v>
      </c>
      <c r="K438" s="0" t="n">
        <f aca="false">IF($BX438&lt;&gt;"",$BX438,"")</f>
        <v>2021</v>
      </c>
      <c r="L438" s="0" t="n">
        <f aca="false">IF(AND(ISNUMBER($BW438),ISNUMBER($BX438)),($BW438+$BX438)/2,"")</f>
        <v>2018.5</v>
      </c>
      <c r="M438" s="0" t="n">
        <f aca="false">IF($L438&lt;&gt;"",$L438,"")</f>
        <v>2018.5</v>
      </c>
      <c r="N438" s="0" t="n">
        <f aca="false">IF(AND(ISNUMBER($BW438),ISNUMBER($BX438)),MIN(1,MAX(0,($BX438-2016+1)/($BX438-$BW438+1))),"")</f>
        <v>1</v>
      </c>
      <c r="O438" s="0" t="n">
        <f aca="false">IF(AND(ISNUMBER($BW438),ISNUMBER($BX438)),MIN(1,MAX(0,($BX438-2017+1)/($BX438-$BW438+1))),"")</f>
        <v>0.833333333333333</v>
      </c>
      <c r="P438" s="0" t="n">
        <f aca="false">IF(AND(ISNUMBER($BW438),ISNUMBER($BX438)),MIN(1,MAX(0,($BX438-2018+1)/($BX438-$BW438+1))),"")</f>
        <v>0.666666666666667</v>
      </c>
      <c r="Q438" s="0" t="n">
        <f aca="false">IF(AND(ISNUMBER($BW438),ISNUMBER($BX438)),MIN(1,MAX(0,($BX438-2019+1)/($BX438-$BW438+1))),"")</f>
        <v>0.5</v>
      </c>
      <c r="R438" s="0" t="n">
        <f aca="false">IF(AND(ISNUMBER($BW438),ISNUMBER($BX438)),MIN(1,MAX(0,($BX438-2016+1)/($BX438-$BW438+1))),"")</f>
        <v>1</v>
      </c>
      <c r="S438" s="0" t="n">
        <f aca="false">IF($L438&lt;&gt;"",IF($L438&gt;=2015.5,1,0),"")</f>
        <v>1</v>
      </c>
      <c r="T438" s="0" t="n">
        <f aca="false">IF($L438&lt;&gt;"",IF($L438&gt;=2016,1,0),"")</f>
        <v>1</v>
      </c>
      <c r="U438" s="0" t="n">
        <f aca="false">IF(ISNUMBER($BX438),IF($BX438&gt;=2016,1,0),"")</f>
        <v>1</v>
      </c>
      <c r="V438" s="0" t="n">
        <f aca="false">IF(ISNUMBER($BW438),IF($BW438&gt;=2016,1,0),"")</f>
        <v>1</v>
      </c>
      <c r="W438" s="0" t="str">
        <f aca="false">IF(AND(ISNUMBER($BW438),ISNUMBER($BX438)),IF($BW438&gt;=2016,"post-only",IF($BX438&lt;2016,"pre-only","mixed")),"")</f>
        <v>post-only</v>
      </c>
      <c r="X438" s="0" t="n">
        <f aca="false">IF(AND(ISNUMBER($BW438),ISNUMBER($BX438)),MIN(1,MAX(0,($BX438-2017+1)/($BX438-$BW438+1))),"")</f>
        <v>0.833333333333333</v>
      </c>
      <c r="Y438" s="0" t="n">
        <f aca="false">IF(AND(ISNUMBER($BW438),ISNUMBER($BX438)),MIN(1,MAX(0,($BX438-2018+1)/($BX438-$BW438+1))),"")</f>
        <v>0.666666666666667</v>
      </c>
      <c r="Z438" s="0" t="n">
        <f aca="false">IF(AND(ISNUMBER($BW438),ISNUMBER($BX438)),MIN(1,MAX(0,($BX438-2019+1)/($BX438-$BW438+1))),"")</f>
        <v>0.5</v>
      </c>
      <c r="AA438" s="0" t="n">
        <f aca="false">IF(ISNUMBER($BX438),IF($BX438&gt;=2017,1,0),"")</f>
        <v>1</v>
      </c>
      <c r="AB438" s="0" t="n">
        <f aca="false">IF(ISNUMBER($BX438),IF($BX438&gt;=2018,1,0),"")</f>
        <v>1</v>
      </c>
      <c r="AC438" s="0" t="n">
        <f aca="false">IF(ISNUMBER($BX438),IF($BX438&gt;=2019,1,0),"")</f>
        <v>1</v>
      </c>
      <c r="AD438" s="0" t="n">
        <f aca="false">IF($L438&lt;&gt;"",IF($L438&gt;2013,1,0),"")</f>
        <v>1</v>
      </c>
      <c r="AE438" s="0" t="n">
        <f aca="false">IF($L438&lt;&gt;"",1+IF($L438&gt;2011,1,0)+IF($L438&gt;2014,1,0),"")</f>
        <v>3</v>
      </c>
      <c r="AF438" s="0" t="s">
        <v>747</v>
      </c>
      <c r="AG438" s="0" t="s">
        <v>88</v>
      </c>
      <c r="AH438" s="0" t="s">
        <v>89</v>
      </c>
      <c r="AI438" s="0" t="s">
        <v>90</v>
      </c>
      <c r="AJ438" s="0" t="s">
        <v>90</v>
      </c>
      <c r="AK438" s="0" t="str">
        <f aca="false">IF(AND($CF438&lt;&gt;"",IFERROR(INDEX(subsample_country_map!$B:$B,MATCH($CF438,subsample_country_map!$A:$A,0)),"")&lt;&gt;""),INDEX(subsample_country_map!$B:$B,MATCH($CF438,subsample_country_map!$A:$A,0)),INDEX(lookup!$AA:$AA,MATCH($A438,lookup!$A:$A,0)))</f>
        <v>99_NCE</v>
      </c>
      <c r="AL438" s="0" t="str">
        <f aca="false">IF(AND($CF438&lt;&gt;"",IFERROR(INDEX(subsample_country_map!$C:$C,MATCH($CF438,subsample_country_map!$A:$A,0)),"")&lt;&gt;""),INDEX(subsample_country_map!$C:$C,MATCH($CF438,subsample_country_map!$A:$A,0)),INDEX(lookup!$AB:$AB,MATCH($A438,lookup!$A:$A,0)))</f>
        <v>99_NCE</v>
      </c>
      <c r="AM438" s="0" t="str">
        <f aca="false">IF(AND($CF438&lt;&gt;"",IFERROR(INDEX(subsample_country_map!$D:$D,MATCH($CF438,subsample_country_map!$A:$A,0)),"")&lt;&gt;""),INDEX(subsample_country_map!$D:$D,MATCH($CF438,subsample_country_map!$A:$A,0)),INDEX(lookup!$AC:$AC,MATCH($A438,lookup!$A:$A,0)))</f>
        <v>99_NCE</v>
      </c>
      <c r="AN438" s="0" t="str">
        <f aca="false">IF(AND($CF438&lt;&gt;"",IFERROR(INDEX(subsample_country_map!$E:$E,MATCH($CF438,subsample_country_map!$A:$A,0)),"")&lt;&gt;""),INDEX(subsample_country_map!$E:$E,MATCH($CF438,subsample_country_map!$A:$A,0)),INDEX(lookup!$AD:$AD,MATCH($A438,lookup!$A:$A,0)))</f>
        <v>99_NCE</v>
      </c>
      <c r="AO438" s="0" t="str">
        <f aca="false">INDEX(lookup!$Y:$Y,MATCH($A438,lookup!$A:$A,0))</f>
        <v>1_not published</v>
      </c>
      <c r="AP438" s="0" t="str">
        <f aca="false">INDEX(lookup!$Z:$Z,MATCH($A438,lookup!$A:$A,0))</f>
        <v>99_NCE</v>
      </c>
      <c r="AQ438" s="0" t="str">
        <f aca="false">INDEX(lookup!$W:$W,MATCH($A438,lookup!$A:$A,0))</f>
        <v>1_fin/acc/econ</v>
      </c>
      <c r="AS438" s="0" t="s">
        <v>91</v>
      </c>
      <c r="AT438" s="0" t="s">
        <v>397</v>
      </c>
      <c r="AU438" s="0" t="s">
        <v>93</v>
      </c>
      <c r="AV438" s="0" t="s">
        <v>1657</v>
      </c>
      <c r="AW438" s="0" t="s">
        <v>1658</v>
      </c>
      <c r="BA438" s="0" t="n">
        <v>7079</v>
      </c>
      <c r="BB438" s="0" t="s">
        <v>347</v>
      </c>
      <c r="BC438" s="0" t="s">
        <v>122</v>
      </c>
      <c r="BD438" s="0" t="s">
        <v>33</v>
      </c>
      <c r="BE438" s="0" t="s">
        <v>1651</v>
      </c>
      <c r="BF438" s="0" t="s">
        <v>1659</v>
      </c>
      <c r="BI438" s="0" t="s">
        <v>1653</v>
      </c>
      <c r="BJ438" s="0" t="s">
        <v>1660</v>
      </c>
      <c r="BK438" s="0" t="s">
        <v>1655</v>
      </c>
      <c r="BL438" s="0" t="s">
        <v>1661</v>
      </c>
      <c r="BM438" s="0" t="s">
        <v>1485</v>
      </c>
      <c r="BN438" s="0" t="s">
        <v>1486</v>
      </c>
      <c r="BO438" s="0" t="s">
        <v>105</v>
      </c>
      <c r="BP438" s="0" t="s">
        <v>1481</v>
      </c>
      <c r="BQ438" s="0" t="s">
        <v>127</v>
      </c>
      <c r="BT438" s="0" t="n">
        <v>0</v>
      </c>
      <c r="BU438" s="0" t="s">
        <v>1487</v>
      </c>
      <c r="BW438" s="0" t="n">
        <v>2016</v>
      </c>
      <c r="BX438" s="0" t="n">
        <v>2021</v>
      </c>
      <c r="BY438" s="0" t="s">
        <v>1488</v>
      </c>
      <c r="BZ438" s="0" t="n">
        <v>2018.5</v>
      </c>
      <c r="CA438" s="0" t="n">
        <v>1</v>
      </c>
      <c r="CB438" s="0" t="n">
        <v>1</v>
      </c>
      <c r="CC438" s="0" t="n">
        <v>1</v>
      </c>
      <c r="CD438" s="0" t="n">
        <v>-0.0303513107683735</v>
      </c>
      <c r="CE438" s="0" t="n">
        <v>1</v>
      </c>
    </row>
    <row r="439" customFormat="false" ht="15" hidden="false" customHeight="false" outlineLevel="0" collapsed="false">
      <c r="A439" s="0" t="s">
        <v>1481</v>
      </c>
      <c r="B439" s="0" t="n">
        <v>1744</v>
      </c>
      <c r="C439" s="0" t="n">
        <v>-0.0178026108129017</v>
      </c>
      <c r="D439" s="0" t="n">
        <v>10679</v>
      </c>
      <c r="E439" s="0" t="n">
        <f aca="false">IF(ISNUMBER($BA439),$BA439,IF(AND(ISNUMBER($D439),ISNUMBER($BW439),ISNUMBER($BX439)),$D439*($BX439-$BW439+1),""))</f>
        <v>10679</v>
      </c>
      <c r="H439" s="0" t="s">
        <v>118</v>
      </c>
      <c r="I439" s="0" t="s">
        <v>344</v>
      </c>
      <c r="J439" s="0" t="n">
        <f aca="false">IF($BW439&lt;&gt;"",$BW439,"")</f>
        <v>2016</v>
      </c>
      <c r="K439" s="0" t="n">
        <f aca="false">IF($BX439&lt;&gt;"",$BX439,"")</f>
        <v>2021</v>
      </c>
      <c r="L439" s="0" t="n">
        <f aca="false">IF(AND(ISNUMBER($BW439),ISNUMBER($BX439)),($BW439+$BX439)/2,"")</f>
        <v>2018.5</v>
      </c>
      <c r="M439" s="0" t="n">
        <f aca="false">IF($L439&lt;&gt;"",$L439,"")</f>
        <v>2018.5</v>
      </c>
      <c r="N439" s="0" t="n">
        <f aca="false">IF(AND(ISNUMBER($BW439),ISNUMBER($BX439)),MIN(1,MAX(0,($BX439-2016+1)/($BX439-$BW439+1))),"")</f>
        <v>1</v>
      </c>
      <c r="O439" s="0" t="n">
        <f aca="false">IF(AND(ISNUMBER($BW439),ISNUMBER($BX439)),MIN(1,MAX(0,($BX439-2017+1)/($BX439-$BW439+1))),"")</f>
        <v>0.833333333333333</v>
      </c>
      <c r="P439" s="0" t="n">
        <f aca="false">IF(AND(ISNUMBER($BW439),ISNUMBER($BX439)),MIN(1,MAX(0,($BX439-2018+1)/($BX439-$BW439+1))),"")</f>
        <v>0.666666666666667</v>
      </c>
      <c r="Q439" s="0" t="n">
        <f aca="false">IF(AND(ISNUMBER($BW439),ISNUMBER($BX439)),MIN(1,MAX(0,($BX439-2019+1)/($BX439-$BW439+1))),"")</f>
        <v>0.5</v>
      </c>
      <c r="R439" s="0" t="n">
        <f aca="false">IF(AND(ISNUMBER($BW439),ISNUMBER($BX439)),MIN(1,MAX(0,($BX439-2016+1)/($BX439-$BW439+1))),"")</f>
        <v>1</v>
      </c>
      <c r="S439" s="0" t="n">
        <f aca="false">IF($L439&lt;&gt;"",IF($L439&gt;=2015.5,1,0),"")</f>
        <v>1</v>
      </c>
      <c r="T439" s="0" t="n">
        <f aca="false">IF($L439&lt;&gt;"",IF($L439&gt;=2016,1,0),"")</f>
        <v>1</v>
      </c>
      <c r="U439" s="0" t="n">
        <f aca="false">IF(ISNUMBER($BX439),IF($BX439&gt;=2016,1,0),"")</f>
        <v>1</v>
      </c>
      <c r="V439" s="0" t="n">
        <f aca="false">IF(ISNUMBER($BW439),IF($BW439&gt;=2016,1,0),"")</f>
        <v>1</v>
      </c>
      <c r="W439" s="0" t="str">
        <f aca="false">IF(AND(ISNUMBER($BW439),ISNUMBER($BX439)),IF($BW439&gt;=2016,"post-only",IF($BX439&lt;2016,"pre-only","mixed")),"")</f>
        <v>post-only</v>
      </c>
      <c r="X439" s="0" t="n">
        <f aca="false">IF(AND(ISNUMBER($BW439),ISNUMBER($BX439)),MIN(1,MAX(0,($BX439-2017+1)/($BX439-$BW439+1))),"")</f>
        <v>0.833333333333333</v>
      </c>
      <c r="Y439" s="0" t="n">
        <f aca="false">IF(AND(ISNUMBER($BW439),ISNUMBER($BX439)),MIN(1,MAX(0,($BX439-2018+1)/($BX439-$BW439+1))),"")</f>
        <v>0.666666666666667</v>
      </c>
      <c r="Z439" s="0" t="n">
        <f aca="false">IF(AND(ISNUMBER($BW439),ISNUMBER($BX439)),MIN(1,MAX(0,($BX439-2019+1)/($BX439-$BW439+1))),"")</f>
        <v>0.5</v>
      </c>
      <c r="AA439" s="0" t="n">
        <f aca="false">IF(ISNUMBER($BX439),IF($BX439&gt;=2017,1,0),"")</f>
        <v>1</v>
      </c>
      <c r="AB439" s="0" t="n">
        <f aca="false">IF(ISNUMBER($BX439),IF($BX439&gt;=2018,1,0),"")</f>
        <v>1</v>
      </c>
      <c r="AC439" s="0" t="n">
        <f aca="false">IF(ISNUMBER($BX439),IF($BX439&gt;=2019,1,0),"")</f>
        <v>1</v>
      </c>
      <c r="AD439" s="0" t="n">
        <f aca="false">IF($L439&lt;&gt;"",IF($L439&gt;2013,1,0),"")</f>
        <v>1</v>
      </c>
      <c r="AE439" s="0" t="n">
        <f aca="false">IF($L439&lt;&gt;"",1+IF($L439&gt;2011,1,0)+IF($L439&gt;2014,1,0),"")</f>
        <v>3</v>
      </c>
      <c r="AF439" s="0" t="s">
        <v>747</v>
      </c>
      <c r="AG439" s="0" t="s">
        <v>88</v>
      </c>
      <c r="AH439" s="0" t="s">
        <v>89</v>
      </c>
      <c r="AI439" s="0" t="s">
        <v>90</v>
      </c>
      <c r="AJ439" s="0" t="s">
        <v>90</v>
      </c>
      <c r="AK439" s="0" t="str">
        <f aca="false">IF(AND($CF439&lt;&gt;"",IFERROR(INDEX(subsample_country_map!$B:$B,MATCH($CF439,subsample_country_map!$A:$A,0)),"")&lt;&gt;""),INDEX(subsample_country_map!$B:$B,MATCH($CF439,subsample_country_map!$A:$A,0)),INDEX(lookup!$AA:$AA,MATCH($A439,lookup!$A:$A,0)))</f>
        <v>99_NCE</v>
      </c>
      <c r="AL439" s="0" t="str">
        <f aca="false">IF(AND($CF439&lt;&gt;"",IFERROR(INDEX(subsample_country_map!$C:$C,MATCH($CF439,subsample_country_map!$A:$A,0)),"")&lt;&gt;""),INDEX(subsample_country_map!$C:$C,MATCH($CF439,subsample_country_map!$A:$A,0)),INDEX(lookup!$AB:$AB,MATCH($A439,lookup!$A:$A,0)))</f>
        <v>99_NCE</v>
      </c>
      <c r="AM439" s="0" t="str">
        <f aca="false">IF(AND($CF439&lt;&gt;"",IFERROR(INDEX(subsample_country_map!$D:$D,MATCH($CF439,subsample_country_map!$A:$A,0)),"")&lt;&gt;""),INDEX(subsample_country_map!$D:$D,MATCH($CF439,subsample_country_map!$A:$A,0)),INDEX(lookup!$AC:$AC,MATCH($A439,lookup!$A:$A,0)))</f>
        <v>99_NCE</v>
      </c>
      <c r="AN439" s="0" t="str">
        <f aca="false">IF(AND($CF439&lt;&gt;"",IFERROR(INDEX(subsample_country_map!$E:$E,MATCH($CF439,subsample_country_map!$A:$A,0)),"")&lt;&gt;""),INDEX(subsample_country_map!$E:$E,MATCH($CF439,subsample_country_map!$A:$A,0)),INDEX(lookup!$AD:$AD,MATCH($A439,lookup!$A:$A,0)))</f>
        <v>99_NCE</v>
      </c>
      <c r="AO439" s="0" t="str">
        <f aca="false">INDEX(lookup!$Y:$Y,MATCH($A439,lookup!$A:$A,0))</f>
        <v>1_not published</v>
      </c>
      <c r="AP439" s="0" t="str">
        <f aca="false">INDEX(lookup!$Z:$Z,MATCH($A439,lookup!$A:$A,0))</f>
        <v>99_NCE</v>
      </c>
      <c r="AQ439" s="0" t="str">
        <f aca="false">INDEX(lookup!$W:$W,MATCH($A439,lookup!$A:$A,0))</f>
        <v>1_fin/acc/econ</v>
      </c>
      <c r="AS439" s="0" t="s">
        <v>91</v>
      </c>
      <c r="AT439" s="0" t="s">
        <v>397</v>
      </c>
      <c r="AU439" s="0" t="s">
        <v>93</v>
      </c>
      <c r="AV439" s="0" t="s">
        <v>1662</v>
      </c>
      <c r="AW439" s="0" t="s">
        <v>1663</v>
      </c>
      <c r="BA439" s="0" t="n">
        <v>10679</v>
      </c>
      <c r="BB439" s="0" t="s">
        <v>347</v>
      </c>
      <c r="BC439" s="0" t="s">
        <v>122</v>
      </c>
      <c r="BD439" s="0" t="s">
        <v>33</v>
      </c>
      <c r="BE439" s="0" t="s">
        <v>1651</v>
      </c>
      <c r="BF439" s="0" t="s">
        <v>1664</v>
      </c>
      <c r="BI439" s="0" t="s">
        <v>1653</v>
      </c>
      <c r="BJ439" s="0" t="s">
        <v>1665</v>
      </c>
      <c r="BK439" s="0" t="s">
        <v>1655</v>
      </c>
      <c r="BL439" s="0" t="s">
        <v>1666</v>
      </c>
      <c r="BM439" s="0" t="s">
        <v>1485</v>
      </c>
      <c r="BN439" s="0" t="s">
        <v>1486</v>
      </c>
      <c r="BO439" s="0" t="s">
        <v>105</v>
      </c>
      <c r="BP439" s="0" t="s">
        <v>1481</v>
      </c>
      <c r="BQ439" s="0" t="s">
        <v>127</v>
      </c>
      <c r="BT439" s="0" t="n">
        <v>0</v>
      </c>
      <c r="BU439" s="0" t="s">
        <v>1487</v>
      </c>
      <c r="BW439" s="0" t="n">
        <v>2016</v>
      </c>
      <c r="BX439" s="0" t="n">
        <v>2021</v>
      </c>
      <c r="BY439" s="0" t="s">
        <v>1488</v>
      </c>
      <c r="BZ439" s="0" t="n">
        <v>2018.5</v>
      </c>
      <c r="CA439" s="0" t="n">
        <v>1</v>
      </c>
      <c r="CB439" s="0" t="n">
        <v>1</v>
      </c>
      <c r="CC439" s="0" t="n">
        <v>1</v>
      </c>
      <c r="CD439" s="0" t="n">
        <v>-0.0178044919152893</v>
      </c>
      <c r="CE439" s="0" t="n">
        <v>1</v>
      </c>
    </row>
    <row r="440" customFormat="false" ht="15" hidden="false" customHeight="false" outlineLevel="0" collapsed="false">
      <c r="A440" s="0" t="s">
        <v>1481</v>
      </c>
      <c r="B440" s="0" t="n">
        <v>1745</v>
      </c>
      <c r="C440" s="0" t="n">
        <v>-0.022681524792515</v>
      </c>
      <c r="D440" s="0" t="n">
        <v>9322</v>
      </c>
      <c r="E440" s="0" t="n">
        <f aca="false">IF(ISNUMBER($BA440),$BA440,IF(AND(ISNUMBER($D440),ISNUMBER($BW440),ISNUMBER($BX440)),$D440*($BX440-$BW440+1),""))</f>
        <v>9322</v>
      </c>
      <c r="H440" s="0" t="s">
        <v>118</v>
      </c>
      <c r="I440" s="0" t="s">
        <v>344</v>
      </c>
      <c r="J440" s="0" t="n">
        <f aca="false">IF($BW440&lt;&gt;"",$BW440,"")</f>
        <v>2016</v>
      </c>
      <c r="K440" s="0" t="n">
        <f aca="false">IF($BX440&lt;&gt;"",$BX440,"")</f>
        <v>2021</v>
      </c>
      <c r="L440" s="0" t="n">
        <f aca="false">IF(AND(ISNUMBER($BW440),ISNUMBER($BX440)),($BW440+$BX440)/2,"")</f>
        <v>2018.5</v>
      </c>
      <c r="M440" s="0" t="n">
        <f aca="false">IF($L440&lt;&gt;"",$L440,"")</f>
        <v>2018.5</v>
      </c>
      <c r="N440" s="0" t="n">
        <f aca="false">IF(AND(ISNUMBER($BW440),ISNUMBER($BX440)),MIN(1,MAX(0,($BX440-2016+1)/($BX440-$BW440+1))),"")</f>
        <v>1</v>
      </c>
      <c r="O440" s="0" t="n">
        <f aca="false">IF(AND(ISNUMBER($BW440),ISNUMBER($BX440)),MIN(1,MAX(0,($BX440-2017+1)/($BX440-$BW440+1))),"")</f>
        <v>0.833333333333333</v>
      </c>
      <c r="P440" s="0" t="n">
        <f aca="false">IF(AND(ISNUMBER($BW440),ISNUMBER($BX440)),MIN(1,MAX(0,($BX440-2018+1)/($BX440-$BW440+1))),"")</f>
        <v>0.666666666666667</v>
      </c>
      <c r="Q440" s="0" t="n">
        <f aca="false">IF(AND(ISNUMBER($BW440),ISNUMBER($BX440)),MIN(1,MAX(0,($BX440-2019+1)/($BX440-$BW440+1))),"")</f>
        <v>0.5</v>
      </c>
      <c r="R440" s="0" t="n">
        <f aca="false">IF(AND(ISNUMBER($BW440),ISNUMBER($BX440)),MIN(1,MAX(0,($BX440-2016+1)/($BX440-$BW440+1))),"")</f>
        <v>1</v>
      </c>
      <c r="S440" s="0" t="n">
        <f aca="false">IF($L440&lt;&gt;"",IF($L440&gt;=2015.5,1,0),"")</f>
        <v>1</v>
      </c>
      <c r="T440" s="0" t="n">
        <f aca="false">IF($L440&lt;&gt;"",IF($L440&gt;=2016,1,0),"")</f>
        <v>1</v>
      </c>
      <c r="U440" s="0" t="n">
        <f aca="false">IF(ISNUMBER($BX440),IF($BX440&gt;=2016,1,0),"")</f>
        <v>1</v>
      </c>
      <c r="V440" s="0" t="n">
        <f aca="false">IF(ISNUMBER($BW440),IF($BW440&gt;=2016,1,0),"")</f>
        <v>1</v>
      </c>
      <c r="W440" s="0" t="str">
        <f aca="false">IF(AND(ISNUMBER($BW440),ISNUMBER($BX440)),IF($BW440&gt;=2016,"post-only",IF($BX440&lt;2016,"pre-only","mixed")),"")</f>
        <v>post-only</v>
      </c>
      <c r="X440" s="0" t="n">
        <f aca="false">IF(AND(ISNUMBER($BW440),ISNUMBER($BX440)),MIN(1,MAX(0,($BX440-2017+1)/($BX440-$BW440+1))),"")</f>
        <v>0.833333333333333</v>
      </c>
      <c r="Y440" s="0" t="n">
        <f aca="false">IF(AND(ISNUMBER($BW440),ISNUMBER($BX440)),MIN(1,MAX(0,($BX440-2018+1)/($BX440-$BW440+1))),"")</f>
        <v>0.666666666666667</v>
      </c>
      <c r="Z440" s="0" t="n">
        <f aca="false">IF(AND(ISNUMBER($BW440),ISNUMBER($BX440)),MIN(1,MAX(0,($BX440-2019+1)/($BX440-$BW440+1))),"")</f>
        <v>0.5</v>
      </c>
      <c r="AA440" s="0" t="n">
        <f aca="false">IF(ISNUMBER($BX440),IF($BX440&gt;=2017,1,0),"")</f>
        <v>1</v>
      </c>
      <c r="AB440" s="0" t="n">
        <f aca="false">IF(ISNUMBER($BX440),IF($BX440&gt;=2018,1,0),"")</f>
        <v>1</v>
      </c>
      <c r="AC440" s="0" t="n">
        <f aca="false">IF(ISNUMBER($BX440),IF($BX440&gt;=2019,1,0),"")</f>
        <v>1</v>
      </c>
      <c r="AD440" s="0" t="n">
        <f aca="false">IF($L440&lt;&gt;"",IF($L440&gt;2013,1,0),"")</f>
        <v>1</v>
      </c>
      <c r="AE440" s="0" t="n">
        <f aca="false">IF($L440&lt;&gt;"",1+IF($L440&gt;2011,1,0)+IF($L440&gt;2014,1,0),"")</f>
        <v>3</v>
      </c>
      <c r="AF440" s="0" t="s">
        <v>747</v>
      </c>
      <c r="AG440" s="0" t="s">
        <v>88</v>
      </c>
      <c r="AH440" s="0" t="s">
        <v>89</v>
      </c>
      <c r="AI440" s="0" t="s">
        <v>90</v>
      </c>
      <c r="AJ440" s="0" t="s">
        <v>90</v>
      </c>
      <c r="AK440" s="0" t="str">
        <f aca="false">IF(AND($CF440&lt;&gt;"",IFERROR(INDEX(subsample_country_map!$B:$B,MATCH($CF440,subsample_country_map!$A:$A,0)),"")&lt;&gt;""),INDEX(subsample_country_map!$B:$B,MATCH($CF440,subsample_country_map!$A:$A,0)),INDEX(lookup!$AA:$AA,MATCH($A440,lookup!$A:$A,0)))</f>
        <v>99_NCE</v>
      </c>
      <c r="AL440" s="0" t="str">
        <f aca="false">IF(AND($CF440&lt;&gt;"",IFERROR(INDEX(subsample_country_map!$C:$C,MATCH($CF440,subsample_country_map!$A:$A,0)),"")&lt;&gt;""),INDEX(subsample_country_map!$C:$C,MATCH($CF440,subsample_country_map!$A:$A,0)),INDEX(lookup!$AB:$AB,MATCH($A440,lookup!$A:$A,0)))</f>
        <v>99_NCE</v>
      </c>
      <c r="AM440" s="0" t="str">
        <f aca="false">IF(AND($CF440&lt;&gt;"",IFERROR(INDEX(subsample_country_map!$D:$D,MATCH($CF440,subsample_country_map!$A:$A,0)),"")&lt;&gt;""),INDEX(subsample_country_map!$D:$D,MATCH($CF440,subsample_country_map!$A:$A,0)),INDEX(lookup!$AC:$AC,MATCH($A440,lookup!$A:$A,0)))</f>
        <v>99_NCE</v>
      </c>
      <c r="AN440" s="0" t="str">
        <f aca="false">IF(AND($CF440&lt;&gt;"",IFERROR(INDEX(subsample_country_map!$E:$E,MATCH($CF440,subsample_country_map!$A:$A,0)),"")&lt;&gt;""),INDEX(subsample_country_map!$E:$E,MATCH($CF440,subsample_country_map!$A:$A,0)),INDEX(lookup!$AD:$AD,MATCH($A440,lookup!$A:$A,0)))</f>
        <v>99_NCE</v>
      </c>
      <c r="AO440" s="0" t="str">
        <f aca="false">INDEX(lookup!$Y:$Y,MATCH($A440,lookup!$A:$A,0))</f>
        <v>1_not published</v>
      </c>
      <c r="AP440" s="0" t="str">
        <f aca="false">INDEX(lookup!$Z:$Z,MATCH($A440,lookup!$A:$A,0))</f>
        <v>99_NCE</v>
      </c>
      <c r="AQ440" s="0" t="str">
        <f aca="false">INDEX(lookup!$W:$W,MATCH($A440,lookup!$A:$A,0))</f>
        <v>1_fin/acc/econ</v>
      </c>
      <c r="AS440" s="0" t="s">
        <v>91</v>
      </c>
      <c r="AT440" s="0" t="s">
        <v>397</v>
      </c>
      <c r="AU440" s="0" t="s">
        <v>93</v>
      </c>
      <c r="AV440" s="0" t="s">
        <v>1662</v>
      </c>
      <c r="AW440" s="0" t="s">
        <v>1667</v>
      </c>
      <c r="BA440" s="0" t="n">
        <v>9322</v>
      </c>
      <c r="BB440" s="0" t="s">
        <v>347</v>
      </c>
      <c r="BC440" s="0" t="s">
        <v>122</v>
      </c>
      <c r="BD440" s="0" t="s">
        <v>33</v>
      </c>
      <c r="BE440" s="0" t="s">
        <v>1651</v>
      </c>
      <c r="BF440" s="0" t="s">
        <v>1668</v>
      </c>
      <c r="BI440" s="0" t="s">
        <v>1653</v>
      </c>
      <c r="BJ440" s="0" t="s">
        <v>1669</v>
      </c>
      <c r="BK440" s="0" t="s">
        <v>1655</v>
      </c>
      <c r="BL440" s="0" t="s">
        <v>1670</v>
      </c>
      <c r="BM440" s="0" t="s">
        <v>1485</v>
      </c>
      <c r="BN440" s="0" t="s">
        <v>1486</v>
      </c>
      <c r="BO440" s="0" t="s">
        <v>105</v>
      </c>
      <c r="BP440" s="0" t="s">
        <v>1481</v>
      </c>
      <c r="BQ440" s="0" t="s">
        <v>127</v>
      </c>
      <c r="BT440" s="0" t="n">
        <v>0</v>
      </c>
      <c r="BU440" s="0" t="s">
        <v>1487</v>
      </c>
      <c r="BW440" s="0" t="n">
        <v>2016</v>
      </c>
      <c r="BX440" s="0" t="n">
        <v>2021</v>
      </c>
      <c r="BY440" s="0" t="s">
        <v>1488</v>
      </c>
      <c r="BZ440" s="0" t="n">
        <v>2018.5</v>
      </c>
      <c r="CA440" s="0" t="n">
        <v>1</v>
      </c>
      <c r="CB440" s="0" t="n">
        <v>1</v>
      </c>
      <c r="CC440" s="0" t="n">
        <v>1</v>
      </c>
      <c r="CD440" s="0" t="n">
        <v>-0.0226854155088598</v>
      </c>
      <c r="CE440" s="0" t="n">
        <v>1</v>
      </c>
    </row>
    <row r="441" customFormat="false" ht="15" hidden="false" customHeight="false" outlineLevel="0" collapsed="false">
      <c r="A441" s="0" t="s">
        <v>1481</v>
      </c>
      <c r="B441" s="0" t="n">
        <v>1746</v>
      </c>
      <c r="C441" s="0" t="n">
        <v>-0.0296288932804536</v>
      </c>
      <c r="D441" s="0" t="n">
        <v>6974</v>
      </c>
      <c r="E441" s="0" t="n">
        <f aca="false">IF(ISNUMBER($BA441),$BA441,IF(AND(ISNUMBER($D441),ISNUMBER($BW441),ISNUMBER($BX441)),$D441*($BX441-$BW441+1),""))</f>
        <v>6974</v>
      </c>
      <c r="H441" s="0" t="s">
        <v>118</v>
      </c>
      <c r="I441" s="0" t="s">
        <v>344</v>
      </c>
      <c r="J441" s="0" t="n">
        <f aca="false">IF($BW441&lt;&gt;"",$BW441,"")</f>
        <v>2016</v>
      </c>
      <c r="K441" s="0" t="n">
        <f aca="false">IF($BX441&lt;&gt;"",$BX441,"")</f>
        <v>2021</v>
      </c>
      <c r="L441" s="0" t="n">
        <f aca="false">IF(AND(ISNUMBER($BW441),ISNUMBER($BX441)),($BW441+$BX441)/2,"")</f>
        <v>2018.5</v>
      </c>
      <c r="M441" s="0" t="n">
        <f aca="false">IF($L441&lt;&gt;"",$L441,"")</f>
        <v>2018.5</v>
      </c>
      <c r="N441" s="0" t="n">
        <f aca="false">IF(AND(ISNUMBER($BW441),ISNUMBER($BX441)),MIN(1,MAX(0,($BX441-2016+1)/($BX441-$BW441+1))),"")</f>
        <v>1</v>
      </c>
      <c r="O441" s="0" t="n">
        <f aca="false">IF(AND(ISNUMBER($BW441),ISNUMBER($BX441)),MIN(1,MAX(0,($BX441-2017+1)/($BX441-$BW441+1))),"")</f>
        <v>0.833333333333333</v>
      </c>
      <c r="P441" s="0" t="n">
        <f aca="false">IF(AND(ISNUMBER($BW441),ISNUMBER($BX441)),MIN(1,MAX(0,($BX441-2018+1)/($BX441-$BW441+1))),"")</f>
        <v>0.666666666666667</v>
      </c>
      <c r="Q441" s="0" t="n">
        <f aca="false">IF(AND(ISNUMBER($BW441),ISNUMBER($BX441)),MIN(1,MAX(0,($BX441-2019+1)/($BX441-$BW441+1))),"")</f>
        <v>0.5</v>
      </c>
      <c r="R441" s="0" t="n">
        <f aca="false">IF(AND(ISNUMBER($BW441),ISNUMBER($BX441)),MIN(1,MAX(0,($BX441-2016+1)/($BX441-$BW441+1))),"")</f>
        <v>1</v>
      </c>
      <c r="S441" s="0" t="n">
        <f aca="false">IF($L441&lt;&gt;"",IF($L441&gt;=2015.5,1,0),"")</f>
        <v>1</v>
      </c>
      <c r="T441" s="0" t="n">
        <f aca="false">IF($L441&lt;&gt;"",IF($L441&gt;=2016,1,0),"")</f>
        <v>1</v>
      </c>
      <c r="U441" s="0" t="n">
        <f aca="false">IF(ISNUMBER($BX441),IF($BX441&gt;=2016,1,0),"")</f>
        <v>1</v>
      </c>
      <c r="V441" s="0" t="n">
        <f aca="false">IF(ISNUMBER($BW441),IF($BW441&gt;=2016,1,0),"")</f>
        <v>1</v>
      </c>
      <c r="W441" s="0" t="str">
        <f aca="false">IF(AND(ISNUMBER($BW441),ISNUMBER($BX441)),IF($BW441&gt;=2016,"post-only",IF($BX441&lt;2016,"pre-only","mixed")),"")</f>
        <v>post-only</v>
      </c>
      <c r="X441" s="0" t="n">
        <f aca="false">IF(AND(ISNUMBER($BW441),ISNUMBER($BX441)),MIN(1,MAX(0,($BX441-2017+1)/($BX441-$BW441+1))),"")</f>
        <v>0.833333333333333</v>
      </c>
      <c r="Y441" s="0" t="n">
        <f aca="false">IF(AND(ISNUMBER($BW441),ISNUMBER($BX441)),MIN(1,MAX(0,($BX441-2018+1)/($BX441-$BW441+1))),"")</f>
        <v>0.666666666666667</v>
      </c>
      <c r="Z441" s="0" t="n">
        <f aca="false">IF(AND(ISNUMBER($BW441),ISNUMBER($BX441)),MIN(1,MAX(0,($BX441-2019+1)/($BX441-$BW441+1))),"")</f>
        <v>0.5</v>
      </c>
      <c r="AA441" s="0" t="n">
        <f aca="false">IF(ISNUMBER($BX441),IF($BX441&gt;=2017,1,0),"")</f>
        <v>1</v>
      </c>
      <c r="AB441" s="0" t="n">
        <f aca="false">IF(ISNUMBER($BX441),IF($BX441&gt;=2018,1,0),"")</f>
        <v>1</v>
      </c>
      <c r="AC441" s="0" t="n">
        <f aca="false">IF(ISNUMBER($BX441),IF($BX441&gt;=2019,1,0),"")</f>
        <v>1</v>
      </c>
      <c r="AD441" s="0" t="n">
        <f aca="false">IF($L441&lt;&gt;"",IF($L441&gt;2013,1,0),"")</f>
        <v>1</v>
      </c>
      <c r="AE441" s="0" t="n">
        <f aca="false">IF($L441&lt;&gt;"",1+IF($L441&gt;2011,1,0)+IF($L441&gt;2014,1,0),"")</f>
        <v>3</v>
      </c>
      <c r="AF441" s="0" t="s">
        <v>747</v>
      </c>
      <c r="AG441" s="0" t="s">
        <v>88</v>
      </c>
      <c r="AH441" s="0" t="s">
        <v>89</v>
      </c>
      <c r="AI441" s="0" t="s">
        <v>90</v>
      </c>
      <c r="AJ441" s="0" t="s">
        <v>90</v>
      </c>
      <c r="AK441" s="0" t="str">
        <f aca="false">IF(AND($CF441&lt;&gt;"",IFERROR(INDEX(subsample_country_map!$B:$B,MATCH($CF441,subsample_country_map!$A:$A,0)),"")&lt;&gt;""),INDEX(subsample_country_map!$B:$B,MATCH($CF441,subsample_country_map!$A:$A,0)),INDEX(lookup!$AA:$AA,MATCH($A441,lookup!$A:$A,0)))</f>
        <v>99_NCE</v>
      </c>
      <c r="AL441" s="0" t="str">
        <f aca="false">IF(AND($CF441&lt;&gt;"",IFERROR(INDEX(subsample_country_map!$C:$C,MATCH($CF441,subsample_country_map!$A:$A,0)),"")&lt;&gt;""),INDEX(subsample_country_map!$C:$C,MATCH($CF441,subsample_country_map!$A:$A,0)),INDEX(lookup!$AB:$AB,MATCH($A441,lookup!$A:$A,0)))</f>
        <v>99_NCE</v>
      </c>
      <c r="AM441" s="0" t="str">
        <f aca="false">IF(AND($CF441&lt;&gt;"",IFERROR(INDEX(subsample_country_map!$D:$D,MATCH($CF441,subsample_country_map!$A:$A,0)),"")&lt;&gt;""),INDEX(subsample_country_map!$D:$D,MATCH($CF441,subsample_country_map!$A:$A,0)),INDEX(lookup!$AC:$AC,MATCH($A441,lookup!$A:$A,0)))</f>
        <v>99_NCE</v>
      </c>
      <c r="AN441" s="0" t="str">
        <f aca="false">IF(AND($CF441&lt;&gt;"",IFERROR(INDEX(subsample_country_map!$E:$E,MATCH($CF441,subsample_country_map!$A:$A,0)),"")&lt;&gt;""),INDEX(subsample_country_map!$E:$E,MATCH($CF441,subsample_country_map!$A:$A,0)),INDEX(lookup!$AD:$AD,MATCH($A441,lookup!$A:$A,0)))</f>
        <v>99_NCE</v>
      </c>
      <c r="AO441" s="0" t="str">
        <f aca="false">INDEX(lookup!$Y:$Y,MATCH($A441,lookup!$A:$A,0))</f>
        <v>1_not published</v>
      </c>
      <c r="AP441" s="0" t="str">
        <f aca="false">INDEX(lookup!$Z:$Z,MATCH($A441,lookup!$A:$A,0))</f>
        <v>99_NCE</v>
      </c>
      <c r="AQ441" s="0" t="str">
        <f aca="false">INDEX(lookup!$W:$W,MATCH($A441,lookup!$A:$A,0))</f>
        <v>1_fin/acc/econ</v>
      </c>
      <c r="AS441" s="0" t="s">
        <v>91</v>
      </c>
      <c r="AT441" s="0" t="s">
        <v>397</v>
      </c>
      <c r="AU441" s="0" t="s">
        <v>93</v>
      </c>
      <c r="AV441" s="0" t="s">
        <v>1671</v>
      </c>
      <c r="AW441" s="0" t="s">
        <v>1672</v>
      </c>
      <c r="BA441" s="0" t="n">
        <v>6974</v>
      </c>
      <c r="BB441" s="0" t="s">
        <v>347</v>
      </c>
      <c r="BC441" s="0" t="s">
        <v>122</v>
      </c>
      <c r="BD441" s="0" t="s">
        <v>33</v>
      </c>
      <c r="BE441" s="0" t="s">
        <v>1651</v>
      </c>
      <c r="BF441" s="0" t="s">
        <v>1673</v>
      </c>
      <c r="BI441" s="0" t="s">
        <v>1653</v>
      </c>
      <c r="BJ441" s="0" t="s">
        <v>1674</v>
      </c>
      <c r="BK441" s="0" t="s">
        <v>1655</v>
      </c>
      <c r="BL441" s="0" t="s">
        <v>1675</v>
      </c>
      <c r="BM441" s="0" t="s">
        <v>1485</v>
      </c>
      <c r="BN441" s="0" t="s">
        <v>1486</v>
      </c>
      <c r="BO441" s="0" t="s">
        <v>105</v>
      </c>
      <c r="BP441" s="0" t="s">
        <v>1481</v>
      </c>
      <c r="BQ441" s="0" t="s">
        <v>127</v>
      </c>
      <c r="BT441" s="0" t="n">
        <v>0</v>
      </c>
      <c r="BU441" s="0" t="s">
        <v>1487</v>
      </c>
      <c r="BW441" s="0" t="n">
        <v>2016</v>
      </c>
      <c r="BX441" s="0" t="n">
        <v>2021</v>
      </c>
      <c r="BY441" s="0" t="s">
        <v>1488</v>
      </c>
      <c r="BZ441" s="0" t="n">
        <v>2018.5</v>
      </c>
      <c r="CA441" s="0" t="n">
        <v>1</v>
      </c>
      <c r="CB441" s="0" t="n">
        <v>1</v>
      </c>
      <c r="CC441" s="0" t="n">
        <v>1</v>
      </c>
      <c r="CD441" s="0" t="n">
        <v>-0.0296375679685902</v>
      </c>
      <c r="CE441" s="0" t="n">
        <v>1</v>
      </c>
    </row>
    <row r="442" customFormat="false" ht="15" hidden="false" customHeight="false" outlineLevel="0" collapsed="false">
      <c r="A442" s="0" t="s">
        <v>1481</v>
      </c>
      <c r="B442" s="0" t="n">
        <v>1747</v>
      </c>
      <c r="C442" s="0" t="n">
        <v>-0.00100088176990758</v>
      </c>
      <c r="D442" s="0" t="n">
        <v>38379</v>
      </c>
      <c r="E442" s="0" t="n">
        <f aca="false">IF(ISNUMBER($BA442),$BA442,IF(AND(ISNUMBER($D442),ISNUMBER($BW442),ISNUMBER($BX442)),$D442*($BX442-$BW442+1),""))</f>
        <v>38379</v>
      </c>
      <c r="H442" s="0" t="s">
        <v>118</v>
      </c>
      <c r="I442" s="0" t="s">
        <v>344</v>
      </c>
      <c r="J442" s="0" t="n">
        <f aca="false">IF($BW442&lt;&gt;"",$BW442,"")</f>
        <v>2016</v>
      </c>
      <c r="K442" s="0" t="n">
        <f aca="false">IF($BX442&lt;&gt;"",$BX442,"")</f>
        <v>2021</v>
      </c>
      <c r="L442" s="0" t="n">
        <f aca="false">IF(AND(ISNUMBER($BW442),ISNUMBER($BX442)),($BW442+$BX442)/2,"")</f>
        <v>2018.5</v>
      </c>
      <c r="M442" s="0" t="n">
        <f aca="false">IF($L442&lt;&gt;"",$L442,"")</f>
        <v>2018.5</v>
      </c>
      <c r="N442" s="0" t="n">
        <f aca="false">IF(AND(ISNUMBER($BW442),ISNUMBER($BX442)),MIN(1,MAX(0,($BX442-2016+1)/($BX442-$BW442+1))),"")</f>
        <v>1</v>
      </c>
      <c r="O442" s="0" t="n">
        <f aca="false">IF(AND(ISNUMBER($BW442),ISNUMBER($BX442)),MIN(1,MAX(0,($BX442-2017+1)/($BX442-$BW442+1))),"")</f>
        <v>0.833333333333333</v>
      </c>
      <c r="P442" s="0" t="n">
        <f aca="false">IF(AND(ISNUMBER($BW442),ISNUMBER($BX442)),MIN(1,MAX(0,($BX442-2018+1)/($BX442-$BW442+1))),"")</f>
        <v>0.666666666666667</v>
      </c>
      <c r="Q442" s="0" t="n">
        <f aca="false">IF(AND(ISNUMBER($BW442),ISNUMBER($BX442)),MIN(1,MAX(0,($BX442-2019+1)/($BX442-$BW442+1))),"")</f>
        <v>0.5</v>
      </c>
      <c r="R442" s="0" t="n">
        <f aca="false">IF(AND(ISNUMBER($BW442),ISNUMBER($BX442)),MIN(1,MAX(0,($BX442-2016+1)/($BX442-$BW442+1))),"")</f>
        <v>1</v>
      </c>
      <c r="S442" s="0" t="n">
        <f aca="false">IF($L442&lt;&gt;"",IF($L442&gt;=2015.5,1,0),"")</f>
        <v>1</v>
      </c>
      <c r="T442" s="0" t="n">
        <f aca="false">IF($L442&lt;&gt;"",IF($L442&gt;=2016,1,0),"")</f>
        <v>1</v>
      </c>
      <c r="U442" s="0" t="n">
        <f aca="false">IF(ISNUMBER($BX442),IF($BX442&gt;=2016,1,0),"")</f>
        <v>1</v>
      </c>
      <c r="V442" s="0" t="n">
        <f aca="false">IF(ISNUMBER($BW442),IF($BW442&gt;=2016,1,0),"")</f>
        <v>1</v>
      </c>
      <c r="W442" s="0" t="str">
        <f aca="false">IF(AND(ISNUMBER($BW442),ISNUMBER($BX442)),IF($BW442&gt;=2016,"post-only",IF($BX442&lt;2016,"pre-only","mixed")),"")</f>
        <v>post-only</v>
      </c>
      <c r="X442" s="0" t="n">
        <f aca="false">IF(AND(ISNUMBER($BW442),ISNUMBER($BX442)),MIN(1,MAX(0,($BX442-2017+1)/($BX442-$BW442+1))),"")</f>
        <v>0.833333333333333</v>
      </c>
      <c r="Y442" s="0" t="n">
        <f aca="false">IF(AND(ISNUMBER($BW442),ISNUMBER($BX442)),MIN(1,MAX(0,($BX442-2018+1)/($BX442-$BW442+1))),"")</f>
        <v>0.666666666666667</v>
      </c>
      <c r="Z442" s="0" t="n">
        <f aca="false">IF(AND(ISNUMBER($BW442),ISNUMBER($BX442)),MIN(1,MAX(0,($BX442-2019+1)/($BX442-$BW442+1))),"")</f>
        <v>0.5</v>
      </c>
      <c r="AA442" s="0" t="n">
        <f aca="false">IF(ISNUMBER($BX442),IF($BX442&gt;=2017,1,0),"")</f>
        <v>1</v>
      </c>
      <c r="AB442" s="0" t="n">
        <f aca="false">IF(ISNUMBER($BX442),IF($BX442&gt;=2018,1,0),"")</f>
        <v>1</v>
      </c>
      <c r="AC442" s="0" t="n">
        <f aca="false">IF(ISNUMBER($BX442),IF($BX442&gt;=2019,1,0),"")</f>
        <v>1</v>
      </c>
      <c r="AD442" s="0" t="n">
        <f aca="false">IF($L442&lt;&gt;"",IF($L442&gt;2013,1,0),"")</f>
        <v>1</v>
      </c>
      <c r="AE442" s="0" t="n">
        <f aca="false">IF($L442&lt;&gt;"",1+IF($L442&gt;2011,1,0)+IF($L442&gt;2014,1,0),"")</f>
        <v>3</v>
      </c>
      <c r="AF442" s="0" t="s">
        <v>747</v>
      </c>
      <c r="AG442" s="0" t="s">
        <v>88</v>
      </c>
      <c r="AH442" s="0" t="s">
        <v>89</v>
      </c>
      <c r="AI442" s="0" t="s">
        <v>90</v>
      </c>
      <c r="AJ442" s="0" t="s">
        <v>90</v>
      </c>
      <c r="AK442" s="0" t="str">
        <f aca="false">IF(AND($CF442&lt;&gt;"",IFERROR(INDEX(subsample_country_map!$B:$B,MATCH($CF442,subsample_country_map!$A:$A,0)),"")&lt;&gt;""),INDEX(subsample_country_map!$B:$B,MATCH($CF442,subsample_country_map!$A:$A,0)),INDEX(lookup!$AA:$AA,MATCH($A442,lookup!$A:$A,0)))</f>
        <v>99_NCE</v>
      </c>
      <c r="AL442" s="0" t="str">
        <f aca="false">IF(AND($CF442&lt;&gt;"",IFERROR(INDEX(subsample_country_map!$C:$C,MATCH($CF442,subsample_country_map!$A:$A,0)),"")&lt;&gt;""),INDEX(subsample_country_map!$C:$C,MATCH($CF442,subsample_country_map!$A:$A,0)),INDEX(lookup!$AB:$AB,MATCH($A442,lookup!$A:$A,0)))</f>
        <v>99_NCE</v>
      </c>
      <c r="AM442" s="0" t="str">
        <f aca="false">IF(AND($CF442&lt;&gt;"",IFERROR(INDEX(subsample_country_map!$D:$D,MATCH($CF442,subsample_country_map!$A:$A,0)),"")&lt;&gt;""),INDEX(subsample_country_map!$D:$D,MATCH($CF442,subsample_country_map!$A:$A,0)),INDEX(lookup!$AC:$AC,MATCH($A442,lookup!$A:$A,0)))</f>
        <v>99_NCE</v>
      </c>
      <c r="AN442" s="0" t="str">
        <f aca="false">IF(AND($CF442&lt;&gt;"",IFERROR(INDEX(subsample_country_map!$E:$E,MATCH($CF442,subsample_country_map!$A:$A,0)),"")&lt;&gt;""),INDEX(subsample_country_map!$E:$E,MATCH($CF442,subsample_country_map!$A:$A,0)),INDEX(lookup!$AD:$AD,MATCH($A442,lookup!$A:$A,0)))</f>
        <v>99_NCE</v>
      </c>
      <c r="AO442" s="0" t="str">
        <f aca="false">INDEX(lookup!$Y:$Y,MATCH($A442,lookup!$A:$A,0))</f>
        <v>1_not published</v>
      </c>
      <c r="AP442" s="0" t="str">
        <f aca="false">INDEX(lookup!$Z:$Z,MATCH($A442,lookup!$A:$A,0))</f>
        <v>99_NCE</v>
      </c>
      <c r="AQ442" s="0" t="str">
        <f aca="false">INDEX(lookup!$W:$W,MATCH($A442,lookup!$A:$A,0))</f>
        <v>1_fin/acc/econ</v>
      </c>
      <c r="AS442" s="0" t="s">
        <v>91</v>
      </c>
      <c r="AT442" s="0" t="s">
        <v>397</v>
      </c>
      <c r="AU442" s="0" t="s">
        <v>93</v>
      </c>
      <c r="AV442" s="0" t="s">
        <v>1676</v>
      </c>
      <c r="AW442" s="0" t="s">
        <v>1639</v>
      </c>
      <c r="BA442" s="0" t="n">
        <v>38379</v>
      </c>
      <c r="BB442" s="0" t="s">
        <v>347</v>
      </c>
      <c r="BC442" s="0" t="s">
        <v>122</v>
      </c>
      <c r="BD442" s="0" t="s">
        <v>33</v>
      </c>
      <c r="BE442" s="0" t="s">
        <v>1535</v>
      </c>
      <c r="BF442" s="0" t="s">
        <v>1536</v>
      </c>
      <c r="BI442" s="0" t="s">
        <v>1677</v>
      </c>
      <c r="BJ442" s="0" t="s">
        <v>317</v>
      </c>
      <c r="BK442" s="0" t="s">
        <v>1678</v>
      </c>
      <c r="BL442" s="0" t="s">
        <v>1679</v>
      </c>
      <c r="BM442" s="0" t="s">
        <v>1680</v>
      </c>
      <c r="BN442" s="0" t="s">
        <v>1486</v>
      </c>
      <c r="BO442" s="0" t="s">
        <v>105</v>
      </c>
      <c r="BP442" s="0" t="s">
        <v>1481</v>
      </c>
      <c r="BQ442" s="0" t="s">
        <v>127</v>
      </c>
      <c r="BT442" s="0" t="n">
        <v>0</v>
      </c>
      <c r="BU442" s="0" t="s">
        <v>1487</v>
      </c>
      <c r="BW442" s="0" t="n">
        <v>2016</v>
      </c>
      <c r="BX442" s="0" t="n">
        <v>2021</v>
      </c>
      <c r="BY442" s="0" t="s">
        <v>1488</v>
      </c>
      <c r="BZ442" s="0" t="n">
        <v>2018.5</v>
      </c>
      <c r="CA442" s="0" t="n">
        <v>1</v>
      </c>
      <c r="CB442" s="0" t="n">
        <v>1</v>
      </c>
      <c r="CC442" s="0" t="n">
        <v>1</v>
      </c>
      <c r="CD442" s="0" t="n">
        <v>-0.00100088210412366</v>
      </c>
      <c r="CE442" s="0" t="n">
        <v>1</v>
      </c>
    </row>
    <row r="443" customFormat="false" ht="15" hidden="false" customHeight="false" outlineLevel="0" collapsed="false">
      <c r="A443" s="0" t="s">
        <v>1481</v>
      </c>
      <c r="B443" s="0" t="n">
        <v>1748</v>
      </c>
      <c r="C443" s="0" t="n">
        <v>-0.00107463087070795</v>
      </c>
      <c r="D443" s="0" t="n">
        <v>38379</v>
      </c>
      <c r="E443" s="0" t="n">
        <f aca="false">IF(ISNUMBER($BA443),$BA443,IF(AND(ISNUMBER($D443),ISNUMBER($BW443),ISNUMBER($BX443)),$D443*($BX443-$BW443+1),""))</f>
        <v>38379</v>
      </c>
      <c r="H443" s="0" t="s">
        <v>118</v>
      </c>
      <c r="I443" s="0" t="s">
        <v>344</v>
      </c>
      <c r="J443" s="0" t="n">
        <f aca="false">IF($BW443&lt;&gt;"",$BW443,"")</f>
        <v>2016</v>
      </c>
      <c r="K443" s="0" t="n">
        <f aca="false">IF($BX443&lt;&gt;"",$BX443,"")</f>
        <v>2021</v>
      </c>
      <c r="L443" s="0" t="n">
        <f aca="false">IF(AND(ISNUMBER($BW443),ISNUMBER($BX443)),($BW443+$BX443)/2,"")</f>
        <v>2018.5</v>
      </c>
      <c r="M443" s="0" t="n">
        <f aca="false">IF($L443&lt;&gt;"",$L443,"")</f>
        <v>2018.5</v>
      </c>
      <c r="N443" s="0" t="n">
        <f aca="false">IF(AND(ISNUMBER($BW443),ISNUMBER($BX443)),MIN(1,MAX(0,($BX443-2016+1)/($BX443-$BW443+1))),"")</f>
        <v>1</v>
      </c>
      <c r="O443" s="0" t="n">
        <f aca="false">IF(AND(ISNUMBER($BW443),ISNUMBER($BX443)),MIN(1,MAX(0,($BX443-2017+1)/($BX443-$BW443+1))),"")</f>
        <v>0.833333333333333</v>
      </c>
      <c r="P443" s="0" t="n">
        <f aca="false">IF(AND(ISNUMBER($BW443),ISNUMBER($BX443)),MIN(1,MAX(0,($BX443-2018+1)/($BX443-$BW443+1))),"")</f>
        <v>0.666666666666667</v>
      </c>
      <c r="Q443" s="0" t="n">
        <f aca="false">IF(AND(ISNUMBER($BW443),ISNUMBER($BX443)),MIN(1,MAX(0,($BX443-2019+1)/($BX443-$BW443+1))),"")</f>
        <v>0.5</v>
      </c>
      <c r="R443" s="0" t="n">
        <f aca="false">IF(AND(ISNUMBER($BW443),ISNUMBER($BX443)),MIN(1,MAX(0,($BX443-2016+1)/($BX443-$BW443+1))),"")</f>
        <v>1</v>
      </c>
      <c r="S443" s="0" t="n">
        <f aca="false">IF($L443&lt;&gt;"",IF($L443&gt;=2015.5,1,0),"")</f>
        <v>1</v>
      </c>
      <c r="T443" s="0" t="n">
        <f aca="false">IF($L443&lt;&gt;"",IF($L443&gt;=2016,1,0),"")</f>
        <v>1</v>
      </c>
      <c r="U443" s="0" t="n">
        <f aca="false">IF(ISNUMBER($BX443),IF($BX443&gt;=2016,1,0),"")</f>
        <v>1</v>
      </c>
      <c r="V443" s="0" t="n">
        <f aca="false">IF(ISNUMBER($BW443),IF($BW443&gt;=2016,1,0),"")</f>
        <v>1</v>
      </c>
      <c r="W443" s="0" t="str">
        <f aca="false">IF(AND(ISNUMBER($BW443),ISNUMBER($BX443)),IF($BW443&gt;=2016,"post-only",IF($BX443&lt;2016,"pre-only","mixed")),"")</f>
        <v>post-only</v>
      </c>
      <c r="X443" s="0" t="n">
        <f aca="false">IF(AND(ISNUMBER($BW443),ISNUMBER($BX443)),MIN(1,MAX(0,($BX443-2017+1)/($BX443-$BW443+1))),"")</f>
        <v>0.833333333333333</v>
      </c>
      <c r="Y443" s="0" t="n">
        <f aca="false">IF(AND(ISNUMBER($BW443),ISNUMBER($BX443)),MIN(1,MAX(0,($BX443-2018+1)/($BX443-$BW443+1))),"")</f>
        <v>0.666666666666667</v>
      </c>
      <c r="Z443" s="0" t="n">
        <f aca="false">IF(AND(ISNUMBER($BW443),ISNUMBER($BX443)),MIN(1,MAX(0,($BX443-2019+1)/($BX443-$BW443+1))),"")</f>
        <v>0.5</v>
      </c>
      <c r="AA443" s="0" t="n">
        <f aca="false">IF(ISNUMBER($BX443),IF($BX443&gt;=2017,1,0),"")</f>
        <v>1</v>
      </c>
      <c r="AB443" s="0" t="n">
        <f aca="false">IF(ISNUMBER($BX443),IF($BX443&gt;=2018,1,0),"")</f>
        <v>1</v>
      </c>
      <c r="AC443" s="0" t="n">
        <f aca="false">IF(ISNUMBER($BX443),IF($BX443&gt;=2019,1,0),"")</f>
        <v>1</v>
      </c>
      <c r="AD443" s="0" t="n">
        <f aca="false">IF($L443&lt;&gt;"",IF($L443&gt;2013,1,0),"")</f>
        <v>1</v>
      </c>
      <c r="AE443" s="0" t="n">
        <f aca="false">IF($L443&lt;&gt;"",1+IF($L443&gt;2011,1,0)+IF($L443&gt;2014,1,0),"")</f>
        <v>3</v>
      </c>
      <c r="AF443" s="0" t="s">
        <v>747</v>
      </c>
      <c r="AG443" s="0" t="s">
        <v>88</v>
      </c>
      <c r="AH443" s="0" t="s">
        <v>89</v>
      </c>
      <c r="AI443" s="0" t="s">
        <v>90</v>
      </c>
      <c r="AJ443" s="0" t="s">
        <v>90</v>
      </c>
      <c r="AK443" s="0" t="str">
        <f aca="false">IF(AND($CF443&lt;&gt;"",IFERROR(INDEX(subsample_country_map!$B:$B,MATCH($CF443,subsample_country_map!$A:$A,0)),"")&lt;&gt;""),INDEX(subsample_country_map!$B:$B,MATCH($CF443,subsample_country_map!$A:$A,0)),INDEX(lookup!$AA:$AA,MATCH($A443,lookup!$A:$A,0)))</f>
        <v>99_NCE</v>
      </c>
      <c r="AL443" s="0" t="str">
        <f aca="false">IF(AND($CF443&lt;&gt;"",IFERROR(INDEX(subsample_country_map!$C:$C,MATCH($CF443,subsample_country_map!$A:$A,0)),"")&lt;&gt;""),INDEX(subsample_country_map!$C:$C,MATCH($CF443,subsample_country_map!$A:$A,0)),INDEX(lookup!$AB:$AB,MATCH($A443,lookup!$A:$A,0)))</f>
        <v>99_NCE</v>
      </c>
      <c r="AM443" s="0" t="str">
        <f aca="false">IF(AND($CF443&lt;&gt;"",IFERROR(INDEX(subsample_country_map!$D:$D,MATCH($CF443,subsample_country_map!$A:$A,0)),"")&lt;&gt;""),INDEX(subsample_country_map!$D:$D,MATCH($CF443,subsample_country_map!$A:$A,0)),INDEX(lookup!$AC:$AC,MATCH($A443,lookup!$A:$A,0)))</f>
        <v>99_NCE</v>
      </c>
      <c r="AN443" s="0" t="str">
        <f aca="false">IF(AND($CF443&lt;&gt;"",IFERROR(INDEX(subsample_country_map!$E:$E,MATCH($CF443,subsample_country_map!$A:$A,0)),"")&lt;&gt;""),INDEX(subsample_country_map!$E:$E,MATCH($CF443,subsample_country_map!$A:$A,0)),INDEX(lookup!$AD:$AD,MATCH($A443,lookup!$A:$A,0)))</f>
        <v>99_NCE</v>
      </c>
      <c r="AO443" s="0" t="str">
        <f aca="false">INDEX(lookup!$Y:$Y,MATCH($A443,lookup!$A:$A,0))</f>
        <v>1_not published</v>
      </c>
      <c r="AP443" s="0" t="str">
        <f aca="false">INDEX(lookup!$Z:$Z,MATCH($A443,lookup!$A:$A,0))</f>
        <v>99_NCE</v>
      </c>
      <c r="AQ443" s="0" t="str">
        <f aca="false">INDEX(lookup!$W:$W,MATCH($A443,lookup!$A:$A,0))</f>
        <v>1_fin/acc/econ</v>
      </c>
      <c r="AS443" s="0" t="s">
        <v>91</v>
      </c>
      <c r="AT443" s="0" t="s">
        <v>397</v>
      </c>
      <c r="AU443" s="0" t="s">
        <v>93</v>
      </c>
      <c r="AV443" s="0" t="s">
        <v>1681</v>
      </c>
      <c r="AW443" s="0" t="s">
        <v>1682</v>
      </c>
      <c r="BA443" s="0" t="n">
        <v>38379</v>
      </c>
      <c r="BB443" s="0" t="s">
        <v>347</v>
      </c>
      <c r="BC443" s="0" t="s">
        <v>122</v>
      </c>
      <c r="BD443" s="0" t="s">
        <v>33</v>
      </c>
      <c r="BE443" s="0" t="s">
        <v>1535</v>
      </c>
      <c r="BF443" s="0" t="s">
        <v>1536</v>
      </c>
      <c r="BI443" s="0" t="s">
        <v>1677</v>
      </c>
      <c r="BJ443" s="0" t="s">
        <v>327</v>
      </c>
      <c r="BK443" s="0" t="s">
        <v>1678</v>
      </c>
      <c r="BL443" s="0" t="s">
        <v>1683</v>
      </c>
      <c r="BM443" s="0" t="s">
        <v>1680</v>
      </c>
      <c r="BN443" s="0" t="s">
        <v>1486</v>
      </c>
      <c r="BO443" s="0" t="s">
        <v>105</v>
      </c>
      <c r="BP443" s="0" t="s">
        <v>1481</v>
      </c>
      <c r="BQ443" s="0" t="s">
        <v>127</v>
      </c>
      <c r="BT443" s="0" t="n">
        <v>0</v>
      </c>
      <c r="BU443" s="0" t="s">
        <v>1487</v>
      </c>
      <c r="BW443" s="0" t="n">
        <v>2016</v>
      </c>
      <c r="BX443" s="0" t="n">
        <v>2021</v>
      </c>
      <c r="BY443" s="0" t="s">
        <v>1488</v>
      </c>
      <c r="BZ443" s="0" t="n">
        <v>2018.5</v>
      </c>
      <c r="CA443" s="0" t="n">
        <v>1</v>
      </c>
      <c r="CB443" s="0" t="n">
        <v>1</v>
      </c>
      <c r="CC443" s="0" t="n">
        <v>1</v>
      </c>
      <c r="CD443" s="0" t="n">
        <v>-0.00107463128438076</v>
      </c>
      <c r="CE443" s="0" t="n">
        <v>1</v>
      </c>
    </row>
    <row r="444" customFormat="false" ht="15" hidden="false" customHeight="false" outlineLevel="0" collapsed="false">
      <c r="A444" s="0" t="s">
        <v>1481</v>
      </c>
      <c r="B444" s="0" t="n">
        <v>1749</v>
      </c>
      <c r="C444" s="0" t="n">
        <v>-0.00230987242994567</v>
      </c>
      <c r="D444" s="0" t="n">
        <v>39456</v>
      </c>
      <c r="E444" s="0" t="n">
        <f aca="false">IF(ISNUMBER($BA444),$BA444,IF(AND(ISNUMBER($D444),ISNUMBER($BW444),ISNUMBER($BX444)),$D444*($BX444-$BW444+1),""))</f>
        <v>39456</v>
      </c>
      <c r="H444" s="0" t="s">
        <v>118</v>
      </c>
      <c r="I444" s="0" t="s">
        <v>344</v>
      </c>
      <c r="J444" s="0" t="n">
        <f aca="false">IF($BW444&lt;&gt;"",$BW444,"")</f>
        <v>2016</v>
      </c>
      <c r="K444" s="0" t="n">
        <f aca="false">IF($BX444&lt;&gt;"",$BX444,"")</f>
        <v>2021</v>
      </c>
      <c r="L444" s="0" t="n">
        <f aca="false">IF(AND(ISNUMBER($BW444),ISNUMBER($BX444)),($BW444+$BX444)/2,"")</f>
        <v>2018.5</v>
      </c>
      <c r="M444" s="0" t="n">
        <f aca="false">IF($L444&lt;&gt;"",$L444,"")</f>
        <v>2018.5</v>
      </c>
      <c r="N444" s="0" t="n">
        <f aca="false">IF(AND(ISNUMBER($BW444),ISNUMBER($BX444)),MIN(1,MAX(0,($BX444-2016+1)/($BX444-$BW444+1))),"")</f>
        <v>1</v>
      </c>
      <c r="O444" s="0" t="n">
        <f aca="false">IF(AND(ISNUMBER($BW444),ISNUMBER($BX444)),MIN(1,MAX(0,($BX444-2017+1)/($BX444-$BW444+1))),"")</f>
        <v>0.833333333333333</v>
      </c>
      <c r="P444" s="0" t="n">
        <f aca="false">IF(AND(ISNUMBER($BW444),ISNUMBER($BX444)),MIN(1,MAX(0,($BX444-2018+1)/($BX444-$BW444+1))),"")</f>
        <v>0.666666666666667</v>
      </c>
      <c r="Q444" s="0" t="n">
        <f aca="false">IF(AND(ISNUMBER($BW444),ISNUMBER($BX444)),MIN(1,MAX(0,($BX444-2019+1)/($BX444-$BW444+1))),"")</f>
        <v>0.5</v>
      </c>
      <c r="R444" s="0" t="n">
        <f aca="false">IF(AND(ISNUMBER($BW444),ISNUMBER($BX444)),MIN(1,MAX(0,($BX444-2016+1)/($BX444-$BW444+1))),"")</f>
        <v>1</v>
      </c>
      <c r="S444" s="0" t="n">
        <f aca="false">IF($L444&lt;&gt;"",IF($L444&gt;=2015.5,1,0),"")</f>
        <v>1</v>
      </c>
      <c r="T444" s="0" t="n">
        <f aca="false">IF($L444&lt;&gt;"",IF($L444&gt;=2016,1,0),"")</f>
        <v>1</v>
      </c>
      <c r="U444" s="0" t="n">
        <f aca="false">IF(ISNUMBER($BX444),IF($BX444&gt;=2016,1,0),"")</f>
        <v>1</v>
      </c>
      <c r="V444" s="0" t="n">
        <f aca="false">IF(ISNUMBER($BW444),IF($BW444&gt;=2016,1,0),"")</f>
        <v>1</v>
      </c>
      <c r="W444" s="0" t="str">
        <f aca="false">IF(AND(ISNUMBER($BW444),ISNUMBER($BX444)),IF($BW444&gt;=2016,"post-only",IF($BX444&lt;2016,"pre-only","mixed")),"")</f>
        <v>post-only</v>
      </c>
      <c r="X444" s="0" t="n">
        <f aca="false">IF(AND(ISNUMBER($BW444),ISNUMBER($BX444)),MIN(1,MAX(0,($BX444-2017+1)/($BX444-$BW444+1))),"")</f>
        <v>0.833333333333333</v>
      </c>
      <c r="Y444" s="0" t="n">
        <f aca="false">IF(AND(ISNUMBER($BW444),ISNUMBER($BX444)),MIN(1,MAX(0,($BX444-2018+1)/($BX444-$BW444+1))),"")</f>
        <v>0.666666666666667</v>
      </c>
      <c r="Z444" s="0" t="n">
        <f aca="false">IF(AND(ISNUMBER($BW444),ISNUMBER($BX444)),MIN(1,MAX(0,($BX444-2019+1)/($BX444-$BW444+1))),"")</f>
        <v>0.5</v>
      </c>
      <c r="AA444" s="0" t="n">
        <f aca="false">IF(ISNUMBER($BX444),IF($BX444&gt;=2017,1,0),"")</f>
        <v>1</v>
      </c>
      <c r="AB444" s="0" t="n">
        <f aca="false">IF(ISNUMBER($BX444),IF($BX444&gt;=2018,1,0),"")</f>
        <v>1</v>
      </c>
      <c r="AC444" s="0" t="n">
        <f aca="false">IF(ISNUMBER($BX444),IF($BX444&gt;=2019,1,0),"")</f>
        <v>1</v>
      </c>
      <c r="AD444" s="0" t="n">
        <f aca="false">IF($L444&lt;&gt;"",IF($L444&gt;2013,1,0),"")</f>
        <v>1</v>
      </c>
      <c r="AE444" s="0" t="n">
        <f aca="false">IF($L444&lt;&gt;"",1+IF($L444&gt;2011,1,0)+IF($L444&gt;2014,1,0),"")</f>
        <v>3</v>
      </c>
      <c r="AF444" s="0" t="s">
        <v>747</v>
      </c>
      <c r="AG444" s="0" t="s">
        <v>88</v>
      </c>
      <c r="AH444" s="0" t="s">
        <v>89</v>
      </c>
      <c r="AI444" s="0" t="s">
        <v>90</v>
      </c>
      <c r="AJ444" s="0" t="s">
        <v>90</v>
      </c>
      <c r="AK444" s="0" t="str">
        <f aca="false">IF(AND($CF444&lt;&gt;"",IFERROR(INDEX(subsample_country_map!$B:$B,MATCH($CF444,subsample_country_map!$A:$A,0)),"")&lt;&gt;""),INDEX(subsample_country_map!$B:$B,MATCH($CF444,subsample_country_map!$A:$A,0)),INDEX(lookup!$AA:$AA,MATCH($A444,lookup!$A:$A,0)))</f>
        <v>99_NCE</v>
      </c>
      <c r="AL444" s="0" t="str">
        <f aca="false">IF(AND($CF444&lt;&gt;"",IFERROR(INDEX(subsample_country_map!$C:$C,MATCH($CF444,subsample_country_map!$A:$A,0)),"")&lt;&gt;""),INDEX(subsample_country_map!$C:$C,MATCH($CF444,subsample_country_map!$A:$A,0)),INDEX(lookup!$AB:$AB,MATCH($A444,lookup!$A:$A,0)))</f>
        <v>99_NCE</v>
      </c>
      <c r="AM444" s="0" t="str">
        <f aca="false">IF(AND($CF444&lt;&gt;"",IFERROR(INDEX(subsample_country_map!$D:$D,MATCH($CF444,subsample_country_map!$A:$A,0)),"")&lt;&gt;""),INDEX(subsample_country_map!$D:$D,MATCH($CF444,subsample_country_map!$A:$A,0)),INDEX(lookup!$AC:$AC,MATCH($A444,lookup!$A:$A,0)))</f>
        <v>99_NCE</v>
      </c>
      <c r="AN444" s="0" t="str">
        <f aca="false">IF(AND($CF444&lt;&gt;"",IFERROR(INDEX(subsample_country_map!$E:$E,MATCH($CF444,subsample_country_map!$A:$A,0)),"")&lt;&gt;""),INDEX(subsample_country_map!$E:$E,MATCH($CF444,subsample_country_map!$A:$A,0)),INDEX(lookup!$AD:$AD,MATCH($A444,lookup!$A:$A,0)))</f>
        <v>99_NCE</v>
      </c>
      <c r="AO444" s="0" t="str">
        <f aca="false">INDEX(lookup!$Y:$Y,MATCH($A444,lookup!$A:$A,0))</f>
        <v>1_not published</v>
      </c>
      <c r="AP444" s="0" t="str">
        <f aca="false">INDEX(lookup!$Z:$Z,MATCH($A444,lookup!$A:$A,0))</f>
        <v>99_NCE</v>
      </c>
      <c r="AQ444" s="0" t="str">
        <f aca="false">INDEX(lookup!$W:$W,MATCH($A444,lookup!$A:$A,0))</f>
        <v>1_fin/acc/econ</v>
      </c>
      <c r="AS444" s="0" t="s">
        <v>91</v>
      </c>
      <c r="AT444" s="0" t="s">
        <v>397</v>
      </c>
      <c r="AU444" s="0" t="s">
        <v>93</v>
      </c>
      <c r="AV444" s="0" t="s">
        <v>1684</v>
      </c>
      <c r="AW444" s="0" t="s">
        <v>1616</v>
      </c>
      <c r="BA444" s="0" t="n">
        <v>39456</v>
      </c>
      <c r="BB444" s="0" t="s">
        <v>347</v>
      </c>
      <c r="BC444" s="0" t="s">
        <v>122</v>
      </c>
      <c r="BD444" s="0" t="s">
        <v>33</v>
      </c>
      <c r="BE444" s="0" t="s">
        <v>1535</v>
      </c>
      <c r="BF444" s="0" t="s">
        <v>1536</v>
      </c>
      <c r="BI444" s="0" t="s">
        <v>1677</v>
      </c>
      <c r="BJ444" s="0" t="s">
        <v>331</v>
      </c>
      <c r="BK444" s="0" t="s">
        <v>1678</v>
      </c>
      <c r="BL444" s="0" t="s">
        <v>1685</v>
      </c>
      <c r="BM444" s="0" t="s">
        <v>1680</v>
      </c>
      <c r="BN444" s="0" t="s">
        <v>1486</v>
      </c>
      <c r="BO444" s="0" t="s">
        <v>105</v>
      </c>
      <c r="BP444" s="0" t="s">
        <v>1481</v>
      </c>
      <c r="BQ444" s="0" t="s">
        <v>127</v>
      </c>
      <c r="BT444" s="0" t="n">
        <v>0</v>
      </c>
      <c r="BU444" s="0" t="s">
        <v>1487</v>
      </c>
      <c r="BW444" s="0" t="n">
        <v>2016</v>
      </c>
      <c r="BX444" s="0" t="n">
        <v>2021</v>
      </c>
      <c r="BY444" s="0" t="s">
        <v>1488</v>
      </c>
      <c r="BZ444" s="0" t="n">
        <v>2018.5</v>
      </c>
      <c r="CA444" s="0" t="n">
        <v>1</v>
      </c>
      <c r="CB444" s="0" t="n">
        <v>1</v>
      </c>
      <c r="CC444" s="0" t="n">
        <v>1</v>
      </c>
      <c r="CD444" s="0" t="n">
        <v>-0.00230987653807513</v>
      </c>
      <c r="CE444" s="0" t="n">
        <v>1</v>
      </c>
    </row>
    <row r="445" customFormat="false" ht="15" hidden="false" customHeight="false" outlineLevel="0" collapsed="false">
      <c r="A445" s="0" t="s">
        <v>1481</v>
      </c>
      <c r="B445" s="0" t="n">
        <v>1750</v>
      </c>
      <c r="C445" s="0" t="n">
        <v>-0.00239871317554048</v>
      </c>
      <c r="D445" s="0" t="n">
        <v>39456</v>
      </c>
      <c r="E445" s="0" t="n">
        <f aca="false">IF(ISNUMBER($BA445),$BA445,IF(AND(ISNUMBER($D445),ISNUMBER($BW445),ISNUMBER($BX445)),$D445*($BX445-$BW445+1),""))</f>
        <v>39456</v>
      </c>
      <c r="H445" s="0" t="s">
        <v>118</v>
      </c>
      <c r="I445" s="0" t="s">
        <v>344</v>
      </c>
      <c r="J445" s="0" t="n">
        <f aca="false">IF($BW445&lt;&gt;"",$BW445,"")</f>
        <v>2016</v>
      </c>
      <c r="K445" s="0" t="n">
        <f aca="false">IF($BX445&lt;&gt;"",$BX445,"")</f>
        <v>2021</v>
      </c>
      <c r="L445" s="0" t="n">
        <f aca="false">IF(AND(ISNUMBER($BW445),ISNUMBER($BX445)),($BW445+$BX445)/2,"")</f>
        <v>2018.5</v>
      </c>
      <c r="M445" s="0" t="n">
        <f aca="false">IF($L445&lt;&gt;"",$L445,"")</f>
        <v>2018.5</v>
      </c>
      <c r="N445" s="0" t="n">
        <f aca="false">IF(AND(ISNUMBER($BW445),ISNUMBER($BX445)),MIN(1,MAX(0,($BX445-2016+1)/($BX445-$BW445+1))),"")</f>
        <v>1</v>
      </c>
      <c r="O445" s="0" t="n">
        <f aca="false">IF(AND(ISNUMBER($BW445),ISNUMBER($BX445)),MIN(1,MAX(0,($BX445-2017+1)/($BX445-$BW445+1))),"")</f>
        <v>0.833333333333333</v>
      </c>
      <c r="P445" s="0" t="n">
        <f aca="false">IF(AND(ISNUMBER($BW445),ISNUMBER($BX445)),MIN(1,MAX(0,($BX445-2018+1)/($BX445-$BW445+1))),"")</f>
        <v>0.666666666666667</v>
      </c>
      <c r="Q445" s="0" t="n">
        <f aca="false">IF(AND(ISNUMBER($BW445),ISNUMBER($BX445)),MIN(1,MAX(0,($BX445-2019+1)/($BX445-$BW445+1))),"")</f>
        <v>0.5</v>
      </c>
      <c r="R445" s="0" t="n">
        <f aca="false">IF(AND(ISNUMBER($BW445),ISNUMBER($BX445)),MIN(1,MAX(0,($BX445-2016+1)/($BX445-$BW445+1))),"")</f>
        <v>1</v>
      </c>
      <c r="S445" s="0" t="n">
        <f aca="false">IF($L445&lt;&gt;"",IF($L445&gt;=2015.5,1,0),"")</f>
        <v>1</v>
      </c>
      <c r="T445" s="0" t="n">
        <f aca="false">IF($L445&lt;&gt;"",IF($L445&gt;=2016,1,0),"")</f>
        <v>1</v>
      </c>
      <c r="U445" s="0" t="n">
        <f aca="false">IF(ISNUMBER($BX445),IF($BX445&gt;=2016,1,0),"")</f>
        <v>1</v>
      </c>
      <c r="V445" s="0" t="n">
        <f aca="false">IF(ISNUMBER($BW445),IF($BW445&gt;=2016,1,0),"")</f>
        <v>1</v>
      </c>
      <c r="W445" s="0" t="str">
        <f aca="false">IF(AND(ISNUMBER($BW445),ISNUMBER($BX445)),IF($BW445&gt;=2016,"post-only",IF($BX445&lt;2016,"pre-only","mixed")),"")</f>
        <v>post-only</v>
      </c>
      <c r="X445" s="0" t="n">
        <f aca="false">IF(AND(ISNUMBER($BW445),ISNUMBER($BX445)),MIN(1,MAX(0,($BX445-2017+1)/($BX445-$BW445+1))),"")</f>
        <v>0.833333333333333</v>
      </c>
      <c r="Y445" s="0" t="n">
        <f aca="false">IF(AND(ISNUMBER($BW445),ISNUMBER($BX445)),MIN(1,MAX(0,($BX445-2018+1)/($BX445-$BW445+1))),"")</f>
        <v>0.666666666666667</v>
      </c>
      <c r="Z445" s="0" t="n">
        <f aca="false">IF(AND(ISNUMBER($BW445),ISNUMBER($BX445)),MIN(1,MAX(0,($BX445-2019+1)/($BX445-$BW445+1))),"")</f>
        <v>0.5</v>
      </c>
      <c r="AA445" s="0" t="n">
        <f aca="false">IF(ISNUMBER($BX445),IF($BX445&gt;=2017,1,0),"")</f>
        <v>1</v>
      </c>
      <c r="AB445" s="0" t="n">
        <f aca="false">IF(ISNUMBER($BX445),IF($BX445&gt;=2018,1,0),"")</f>
        <v>1</v>
      </c>
      <c r="AC445" s="0" t="n">
        <f aca="false">IF(ISNUMBER($BX445),IF($BX445&gt;=2019,1,0),"")</f>
        <v>1</v>
      </c>
      <c r="AD445" s="0" t="n">
        <f aca="false">IF($L445&lt;&gt;"",IF($L445&gt;2013,1,0),"")</f>
        <v>1</v>
      </c>
      <c r="AE445" s="0" t="n">
        <f aca="false">IF($L445&lt;&gt;"",1+IF($L445&gt;2011,1,0)+IF($L445&gt;2014,1,0),"")</f>
        <v>3</v>
      </c>
      <c r="AF445" s="0" t="s">
        <v>747</v>
      </c>
      <c r="AG445" s="0" t="s">
        <v>88</v>
      </c>
      <c r="AH445" s="0" t="s">
        <v>89</v>
      </c>
      <c r="AI445" s="0" t="s">
        <v>90</v>
      </c>
      <c r="AJ445" s="0" t="s">
        <v>90</v>
      </c>
      <c r="AK445" s="0" t="str">
        <f aca="false">IF(AND($CF445&lt;&gt;"",IFERROR(INDEX(subsample_country_map!$B:$B,MATCH($CF445,subsample_country_map!$A:$A,0)),"")&lt;&gt;""),INDEX(subsample_country_map!$B:$B,MATCH($CF445,subsample_country_map!$A:$A,0)),INDEX(lookup!$AA:$AA,MATCH($A445,lookup!$A:$A,0)))</f>
        <v>99_NCE</v>
      </c>
      <c r="AL445" s="0" t="str">
        <f aca="false">IF(AND($CF445&lt;&gt;"",IFERROR(INDEX(subsample_country_map!$C:$C,MATCH($CF445,subsample_country_map!$A:$A,0)),"")&lt;&gt;""),INDEX(subsample_country_map!$C:$C,MATCH($CF445,subsample_country_map!$A:$A,0)),INDEX(lookup!$AB:$AB,MATCH($A445,lookup!$A:$A,0)))</f>
        <v>99_NCE</v>
      </c>
      <c r="AM445" s="0" t="str">
        <f aca="false">IF(AND($CF445&lt;&gt;"",IFERROR(INDEX(subsample_country_map!$D:$D,MATCH($CF445,subsample_country_map!$A:$A,0)),"")&lt;&gt;""),INDEX(subsample_country_map!$D:$D,MATCH($CF445,subsample_country_map!$A:$A,0)),INDEX(lookup!$AC:$AC,MATCH($A445,lookup!$A:$A,0)))</f>
        <v>99_NCE</v>
      </c>
      <c r="AN445" s="0" t="str">
        <f aca="false">IF(AND($CF445&lt;&gt;"",IFERROR(INDEX(subsample_country_map!$E:$E,MATCH($CF445,subsample_country_map!$A:$A,0)),"")&lt;&gt;""),INDEX(subsample_country_map!$E:$E,MATCH($CF445,subsample_country_map!$A:$A,0)),INDEX(lookup!$AD:$AD,MATCH($A445,lookup!$A:$A,0)))</f>
        <v>99_NCE</v>
      </c>
      <c r="AO445" s="0" t="str">
        <f aca="false">INDEX(lookup!$Y:$Y,MATCH($A445,lookup!$A:$A,0))</f>
        <v>1_not published</v>
      </c>
      <c r="AP445" s="0" t="str">
        <f aca="false">INDEX(lookup!$Z:$Z,MATCH($A445,lookup!$A:$A,0))</f>
        <v>99_NCE</v>
      </c>
      <c r="AQ445" s="0" t="str">
        <f aca="false">INDEX(lookup!$W:$W,MATCH($A445,lookup!$A:$A,0))</f>
        <v>1_fin/acc/econ</v>
      </c>
      <c r="AS445" s="0" t="s">
        <v>91</v>
      </c>
      <c r="AT445" s="0" t="s">
        <v>397</v>
      </c>
      <c r="AU445" s="0" t="s">
        <v>93</v>
      </c>
      <c r="AV445" s="0" t="s">
        <v>1686</v>
      </c>
      <c r="AW445" s="0" t="s">
        <v>1616</v>
      </c>
      <c r="BA445" s="0" t="n">
        <v>39456</v>
      </c>
      <c r="BB445" s="0" t="s">
        <v>347</v>
      </c>
      <c r="BC445" s="0" t="s">
        <v>122</v>
      </c>
      <c r="BD445" s="0" t="s">
        <v>33</v>
      </c>
      <c r="BE445" s="0" t="s">
        <v>1535</v>
      </c>
      <c r="BF445" s="0" t="s">
        <v>1536</v>
      </c>
      <c r="BI445" s="0" t="s">
        <v>1677</v>
      </c>
      <c r="BJ445" s="0" t="s">
        <v>798</v>
      </c>
      <c r="BK445" s="0" t="s">
        <v>1678</v>
      </c>
      <c r="BL445" s="0" t="s">
        <v>1687</v>
      </c>
      <c r="BM445" s="0" t="s">
        <v>1680</v>
      </c>
      <c r="BN445" s="0" t="s">
        <v>1486</v>
      </c>
      <c r="BO445" s="0" t="s">
        <v>105</v>
      </c>
      <c r="BP445" s="0" t="s">
        <v>1481</v>
      </c>
      <c r="BQ445" s="0" t="s">
        <v>127</v>
      </c>
      <c r="BT445" s="0" t="n">
        <v>0</v>
      </c>
      <c r="BU445" s="0" t="s">
        <v>1487</v>
      </c>
      <c r="BW445" s="0" t="n">
        <v>2016</v>
      </c>
      <c r="BX445" s="0" t="n">
        <v>2021</v>
      </c>
      <c r="BY445" s="0" t="s">
        <v>1488</v>
      </c>
      <c r="BZ445" s="0" t="n">
        <v>2018.5</v>
      </c>
      <c r="CA445" s="0" t="n">
        <v>1</v>
      </c>
      <c r="CB445" s="0" t="n">
        <v>1</v>
      </c>
      <c r="CC445" s="0" t="n">
        <v>1</v>
      </c>
      <c r="CD445" s="0" t="n">
        <v>-0.00239871777614823</v>
      </c>
      <c r="CE445" s="0" t="n">
        <v>1</v>
      </c>
    </row>
    <row r="446" customFormat="false" ht="15" hidden="false" customHeight="false" outlineLevel="0" collapsed="false">
      <c r="A446" s="0" t="s">
        <v>1688</v>
      </c>
      <c r="B446" s="0" t="n">
        <v>1751</v>
      </c>
      <c r="C446" s="0" t="n">
        <v>-0.00604310408085139</v>
      </c>
      <c r="D446" s="0" t="n">
        <v>2829</v>
      </c>
      <c r="E446" s="0" t="n">
        <f aca="false">IF(ISNUMBER($BA446),$BA446,IF(AND(ISNUMBER($D446),ISNUMBER($BW446),ISNUMBER($BX446)),$D446*($BX446-$BW446+1),""))</f>
        <v>2829</v>
      </c>
      <c r="H446" s="0" t="s">
        <v>118</v>
      </c>
      <c r="I446" s="0" t="s">
        <v>344</v>
      </c>
      <c r="J446" s="0" t="n">
        <f aca="false">IF($BW446&lt;&gt;"",$BW446,"")</f>
        <v>2005</v>
      </c>
      <c r="K446" s="0" t="n">
        <f aca="false">IF($BX446&lt;&gt;"",$BX446,"")</f>
        <v>2023</v>
      </c>
      <c r="L446" s="0" t="n">
        <f aca="false">IF(AND(ISNUMBER($BW446),ISNUMBER($BX446)),($BW446+$BX446)/2,"")</f>
        <v>2014</v>
      </c>
      <c r="M446" s="0" t="n">
        <f aca="false">IF($L446&lt;&gt;"",$L446,"")</f>
        <v>2014</v>
      </c>
      <c r="N446" s="0" t="n">
        <f aca="false">IF(AND(ISNUMBER($BW446),ISNUMBER($BX446)),MIN(1,MAX(0,($BX446-2016+1)/($BX446-$BW446+1))),"")</f>
        <v>0.421052631578947</v>
      </c>
      <c r="O446" s="0" t="n">
        <f aca="false">IF(AND(ISNUMBER($BW446),ISNUMBER($BX446)),MIN(1,MAX(0,($BX446-2017+1)/($BX446-$BW446+1))),"")</f>
        <v>0.368421052631579</v>
      </c>
      <c r="P446" s="0" t="n">
        <f aca="false">IF(AND(ISNUMBER($BW446),ISNUMBER($BX446)),MIN(1,MAX(0,($BX446-2018+1)/($BX446-$BW446+1))),"")</f>
        <v>0.315789473684211</v>
      </c>
      <c r="Q446" s="0" t="n">
        <f aca="false">IF(AND(ISNUMBER($BW446),ISNUMBER($BX446)),MIN(1,MAX(0,($BX446-2019+1)/($BX446-$BW446+1))),"")</f>
        <v>0.263157894736842</v>
      </c>
      <c r="R446" s="0" t="n">
        <f aca="false">IF(AND(ISNUMBER($BW446),ISNUMBER($BX446)),MIN(1,MAX(0,($BX446-2016+1)/($BX446-$BW446+1))),"")</f>
        <v>0.421052631578947</v>
      </c>
      <c r="S446" s="0" t="n">
        <f aca="false">IF($L446&lt;&gt;"",IF($L446&gt;=2015.5,1,0),"")</f>
        <v>0</v>
      </c>
      <c r="T446" s="0" t="n">
        <f aca="false">IF($L446&lt;&gt;"",IF($L446&gt;=2016,1,0),"")</f>
        <v>0</v>
      </c>
      <c r="U446" s="0" t="n">
        <f aca="false">IF(ISNUMBER($BX446),IF($BX446&gt;=2016,1,0),"")</f>
        <v>1</v>
      </c>
      <c r="V446" s="0" t="n">
        <f aca="false">IF(ISNUMBER($BW446),IF($BW446&gt;=2016,1,0),"")</f>
        <v>0</v>
      </c>
      <c r="W446" s="0" t="str">
        <f aca="false">IF(AND(ISNUMBER($BW446),ISNUMBER($BX446)),IF($BW446&gt;=2016,"post-only",IF($BX446&lt;2016,"pre-only","mixed")),"")</f>
        <v>mixed</v>
      </c>
      <c r="X446" s="0" t="n">
        <f aca="false">IF(AND(ISNUMBER($BW446),ISNUMBER($BX446)),MIN(1,MAX(0,($BX446-2017+1)/($BX446-$BW446+1))),"")</f>
        <v>0.368421052631579</v>
      </c>
      <c r="Y446" s="0" t="n">
        <f aca="false">IF(AND(ISNUMBER($BW446),ISNUMBER($BX446)),MIN(1,MAX(0,($BX446-2018+1)/($BX446-$BW446+1))),"")</f>
        <v>0.315789473684211</v>
      </c>
      <c r="Z446" s="0" t="n">
        <f aca="false">IF(AND(ISNUMBER($BW446),ISNUMBER($BX446)),MIN(1,MAX(0,($BX446-2019+1)/($BX446-$BW446+1))),"")</f>
        <v>0.263157894736842</v>
      </c>
      <c r="AA446" s="0" t="n">
        <f aca="false">IF(ISNUMBER($BX446),IF($BX446&gt;=2017,1,0),"")</f>
        <v>1</v>
      </c>
      <c r="AB446" s="0" t="n">
        <f aca="false">IF(ISNUMBER($BX446),IF($BX446&gt;=2018,1,0),"")</f>
        <v>1</v>
      </c>
      <c r="AC446" s="0" t="n">
        <f aca="false">IF(ISNUMBER($BX446),IF($BX446&gt;=2019,1,0),"")</f>
        <v>1</v>
      </c>
      <c r="AD446" s="0" t="n">
        <f aca="false">IF($L446&lt;&gt;"",IF($L446&gt;2013,1,0),"")</f>
        <v>1</v>
      </c>
      <c r="AE446" s="0" t="n">
        <f aca="false">IF($L446&lt;&gt;"",1+IF($L446&gt;2011,1,0)+IF($L446&gt;2014,1,0),"")</f>
        <v>2</v>
      </c>
      <c r="AF446" s="0" t="s">
        <v>87</v>
      </c>
      <c r="AG446" s="0" t="s">
        <v>88</v>
      </c>
      <c r="AH446" s="0" t="s">
        <v>90</v>
      </c>
      <c r="AI446" s="0" t="s">
        <v>334</v>
      </c>
      <c r="AJ446" s="0" t="s">
        <v>334</v>
      </c>
      <c r="AK446" s="0" t="str">
        <f aca="false">IF(AND($CF446&lt;&gt;"",IFERROR(INDEX(subsample_country_map!$B:$B,MATCH($CF446,subsample_country_map!$A:$A,0)),"")&lt;&gt;""),INDEX(subsample_country_map!$B:$B,MATCH($CF446,subsample_country_map!$A:$A,0)),INDEX(lookup!$AA:$AA,MATCH($A446,lookup!$A:$A,0)))</f>
        <v>3_AsiaPac</v>
      </c>
      <c r="AL446" s="0" t="str">
        <f aca="false">IF(AND($CF446&lt;&gt;"",IFERROR(INDEX(subsample_country_map!$C:$C,MATCH($CF446,subsample_country_map!$A:$A,0)),"")&lt;&gt;""),INDEX(subsample_country_map!$C:$C,MATCH($CF446,subsample_country_map!$A:$A,0)),INDEX(lookup!$AB:$AB,MATCH($A446,lookup!$A:$A,0)))</f>
        <v>2_developing</v>
      </c>
      <c r="AM446" s="0" t="str">
        <f aca="false">IF(AND($CF446&lt;&gt;"",IFERROR(INDEX(subsample_country_map!$D:$D,MATCH($CF446,subsample_country_map!$A:$A,0)),"")&lt;&gt;""),INDEX(subsample_country_map!$D:$D,MATCH($CF446,subsample_country_map!$A:$A,0)),INDEX(lookup!$AC:$AC,MATCH($A446,lookup!$A:$A,0)))</f>
        <v>2_non_western</v>
      </c>
      <c r="AN446" s="0" t="str">
        <f aca="false">IF(AND($CF446&lt;&gt;"",IFERROR(INDEX(subsample_country_map!$E:$E,MATCH($CF446,subsample_country_map!$A:$A,0)),"")&lt;&gt;""),INDEX(subsample_country_map!$E:$E,MATCH($CF446,subsample_country_map!$A:$A,0)),INDEX(lookup!$AD:$AD,MATCH($A446,lookup!$A:$A,0)))</f>
        <v>1_common law</v>
      </c>
      <c r="AO446" s="0" t="str">
        <f aca="false">INDEX(lookup!$Y:$Y,MATCH($A446,lookup!$A:$A,0))</f>
        <v>0_published</v>
      </c>
      <c r="AP446" s="0" t="str">
        <f aca="false">INDEX(lookup!$Z:$Z,MATCH($A446,lookup!$A:$A,0))</f>
        <v>1_VHB high</v>
      </c>
      <c r="AQ446" s="0" t="str">
        <f aca="false">INDEX(lookup!$W:$W,MATCH($A446,lookup!$A:$A,0))</f>
        <v>1_fin/acc/econ</v>
      </c>
      <c r="AS446" s="0" t="s">
        <v>91</v>
      </c>
      <c r="AT446" s="0" t="s">
        <v>397</v>
      </c>
      <c r="AU446" s="0" t="s">
        <v>93</v>
      </c>
      <c r="AV446" s="0" t="s">
        <v>1689</v>
      </c>
      <c r="AW446" s="0" t="s">
        <v>1690</v>
      </c>
      <c r="BA446" s="0" t="n">
        <v>2829</v>
      </c>
      <c r="BB446" s="0" t="s">
        <v>95</v>
      </c>
      <c r="BC446" s="0" t="s">
        <v>122</v>
      </c>
      <c r="BD446" s="0" t="s">
        <v>123</v>
      </c>
      <c r="BE446" s="0" t="s">
        <v>98</v>
      </c>
      <c r="BI446" s="0" t="s">
        <v>316</v>
      </c>
      <c r="BJ446" s="0" t="s">
        <v>1691</v>
      </c>
      <c r="BK446" s="0" t="s">
        <v>399</v>
      </c>
      <c r="BL446" s="0" t="s">
        <v>1692</v>
      </c>
      <c r="BM446" s="0" t="s">
        <v>1693</v>
      </c>
      <c r="BN446" s="0" t="s">
        <v>1694</v>
      </c>
      <c r="BO446" s="0" t="s">
        <v>105</v>
      </c>
      <c r="BP446" s="0" t="s">
        <v>1688</v>
      </c>
      <c r="BQ446" s="0" t="s">
        <v>127</v>
      </c>
      <c r="BT446" s="0" t="n">
        <v>0</v>
      </c>
      <c r="BU446" s="0" t="s">
        <v>1695</v>
      </c>
      <c r="BW446" s="0" t="n">
        <v>2005</v>
      </c>
      <c r="BX446" s="0" t="n">
        <v>2023</v>
      </c>
      <c r="BY446" s="0" t="s">
        <v>1472</v>
      </c>
      <c r="BZ446" s="0" t="n">
        <v>2014</v>
      </c>
      <c r="CA446" s="0" t="n">
        <v>0.421052631578947</v>
      </c>
      <c r="CB446" s="0" t="n">
        <v>0</v>
      </c>
      <c r="CC446" s="0" t="n">
        <v>1</v>
      </c>
      <c r="CD446" s="0" t="n">
        <v>-0.00604317764538468</v>
      </c>
      <c r="CE446" s="0" t="n">
        <v>1</v>
      </c>
    </row>
    <row r="447" customFormat="false" ht="15" hidden="false" customHeight="false" outlineLevel="0" collapsed="false">
      <c r="A447" s="0" t="s">
        <v>1688</v>
      </c>
      <c r="B447" s="0" t="n">
        <v>1752</v>
      </c>
      <c r="C447" s="0" t="n">
        <v>0.00439655387092453</v>
      </c>
      <c r="D447" s="0" t="n">
        <v>9902</v>
      </c>
      <c r="E447" s="0" t="n">
        <f aca="false">IF(ISNUMBER($BA447),$BA447,IF(AND(ISNUMBER($D447),ISNUMBER($BW447),ISNUMBER($BX447)),$D447*($BX447-$BW447+1),""))</f>
        <v>9902</v>
      </c>
      <c r="H447" s="0" t="s">
        <v>118</v>
      </c>
      <c r="I447" s="0" t="s">
        <v>344</v>
      </c>
      <c r="J447" s="0" t="n">
        <f aca="false">IF($BW447&lt;&gt;"",$BW447,"")</f>
        <v>2005</v>
      </c>
      <c r="K447" s="0" t="n">
        <f aca="false">IF($BX447&lt;&gt;"",$BX447,"")</f>
        <v>2023</v>
      </c>
      <c r="L447" s="0" t="n">
        <f aca="false">IF(AND(ISNUMBER($BW447),ISNUMBER($BX447)),($BW447+$BX447)/2,"")</f>
        <v>2014</v>
      </c>
      <c r="M447" s="0" t="n">
        <f aca="false">IF($L447&lt;&gt;"",$L447,"")</f>
        <v>2014</v>
      </c>
      <c r="N447" s="0" t="n">
        <f aca="false">IF(AND(ISNUMBER($BW447),ISNUMBER($BX447)),MIN(1,MAX(0,($BX447-2016+1)/($BX447-$BW447+1))),"")</f>
        <v>0.421052631578947</v>
      </c>
      <c r="O447" s="0" t="n">
        <f aca="false">IF(AND(ISNUMBER($BW447),ISNUMBER($BX447)),MIN(1,MAX(0,($BX447-2017+1)/($BX447-$BW447+1))),"")</f>
        <v>0.368421052631579</v>
      </c>
      <c r="P447" s="0" t="n">
        <f aca="false">IF(AND(ISNUMBER($BW447),ISNUMBER($BX447)),MIN(1,MAX(0,($BX447-2018+1)/($BX447-$BW447+1))),"")</f>
        <v>0.315789473684211</v>
      </c>
      <c r="Q447" s="0" t="n">
        <f aca="false">IF(AND(ISNUMBER($BW447),ISNUMBER($BX447)),MIN(1,MAX(0,($BX447-2019+1)/($BX447-$BW447+1))),"")</f>
        <v>0.263157894736842</v>
      </c>
      <c r="R447" s="0" t="n">
        <f aca="false">IF(AND(ISNUMBER($BW447),ISNUMBER($BX447)),MIN(1,MAX(0,($BX447-2016+1)/($BX447-$BW447+1))),"")</f>
        <v>0.421052631578947</v>
      </c>
      <c r="S447" s="0" t="n">
        <f aca="false">IF($L447&lt;&gt;"",IF($L447&gt;=2015.5,1,0),"")</f>
        <v>0</v>
      </c>
      <c r="T447" s="0" t="n">
        <f aca="false">IF($L447&lt;&gt;"",IF($L447&gt;=2016,1,0),"")</f>
        <v>0</v>
      </c>
      <c r="U447" s="0" t="n">
        <f aca="false">IF(ISNUMBER($BX447),IF($BX447&gt;=2016,1,0),"")</f>
        <v>1</v>
      </c>
      <c r="V447" s="0" t="n">
        <f aca="false">IF(ISNUMBER($BW447),IF($BW447&gt;=2016,1,0),"")</f>
        <v>0</v>
      </c>
      <c r="W447" s="0" t="str">
        <f aca="false">IF(AND(ISNUMBER($BW447),ISNUMBER($BX447)),IF($BW447&gt;=2016,"post-only",IF($BX447&lt;2016,"pre-only","mixed")),"")</f>
        <v>mixed</v>
      </c>
      <c r="X447" s="0" t="n">
        <f aca="false">IF(AND(ISNUMBER($BW447),ISNUMBER($BX447)),MIN(1,MAX(0,($BX447-2017+1)/($BX447-$BW447+1))),"")</f>
        <v>0.368421052631579</v>
      </c>
      <c r="Y447" s="0" t="n">
        <f aca="false">IF(AND(ISNUMBER($BW447),ISNUMBER($BX447)),MIN(1,MAX(0,($BX447-2018+1)/($BX447-$BW447+1))),"")</f>
        <v>0.315789473684211</v>
      </c>
      <c r="Z447" s="0" t="n">
        <f aca="false">IF(AND(ISNUMBER($BW447),ISNUMBER($BX447)),MIN(1,MAX(0,($BX447-2019+1)/($BX447-$BW447+1))),"")</f>
        <v>0.263157894736842</v>
      </c>
      <c r="AA447" s="0" t="n">
        <f aca="false">IF(ISNUMBER($BX447),IF($BX447&gt;=2017,1,0),"")</f>
        <v>1</v>
      </c>
      <c r="AB447" s="0" t="n">
        <f aca="false">IF(ISNUMBER($BX447),IF($BX447&gt;=2018,1,0),"")</f>
        <v>1</v>
      </c>
      <c r="AC447" s="0" t="n">
        <f aca="false">IF(ISNUMBER($BX447),IF($BX447&gt;=2019,1,0),"")</f>
        <v>1</v>
      </c>
      <c r="AD447" s="0" t="n">
        <f aca="false">IF($L447&lt;&gt;"",IF($L447&gt;2013,1,0),"")</f>
        <v>1</v>
      </c>
      <c r="AE447" s="0" t="n">
        <f aca="false">IF($L447&lt;&gt;"",1+IF($L447&gt;2011,1,0)+IF($L447&gt;2014,1,0),"")</f>
        <v>2</v>
      </c>
      <c r="AF447" s="0" t="s">
        <v>87</v>
      </c>
      <c r="AG447" s="0" t="s">
        <v>88</v>
      </c>
      <c r="AH447" s="0" t="s">
        <v>90</v>
      </c>
      <c r="AI447" s="0" t="s">
        <v>334</v>
      </c>
      <c r="AJ447" s="0" t="s">
        <v>334</v>
      </c>
      <c r="AK447" s="0" t="str">
        <f aca="false">IF(AND($CF447&lt;&gt;"",IFERROR(INDEX(subsample_country_map!$B:$B,MATCH($CF447,subsample_country_map!$A:$A,0)),"")&lt;&gt;""),INDEX(subsample_country_map!$B:$B,MATCH($CF447,subsample_country_map!$A:$A,0)),INDEX(lookup!$AA:$AA,MATCH($A447,lookup!$A:$A,0)))</f>
        <v>3_AsiaPac</v>
      </c>
      <c r="AL447" s="0" t="str">
        <f aca="false">IF(AND($CF447&lt;&gt;"",IFERROR(INDEX(subsample_country_map!$C:$C,MATCH($CF447,subsample_country_map!$A:$A,0)),"")&lt;&gt;""),INDEX(subsample_country_map!$C:$C,MATCH($CF447,subsample_country_map!$A:$A,0)),INDEX(lookup!$AB:$AB,MATCH($A447,lookup!$A:$A,0)))</f>
        <v>2_developing</v>
      </c>
      <c r="AM447" s="0" t="str">
        <f aca="false">IF(AND($CF447&lt;&gt;"",IFERROR(INDEX(subsample_country_map!$D:$D,MATCH($CF447,subsample_country_map!$A:$A,0)),"")&lt;&gt;""),INDEX(subsample_country_map!$D:$D,MATCH($CF447,subsample_country_map!$A:$A,0)),INDEX(lookup!$AC:$AC,MATCH($A447,lookup!$A:$A,0)))</f>
        <v>2_non_western</v>
      </c>
      <c r="AN447" s="0" t="str">
        <f aca="false">IF(AND($CF447&lt;&gt;"",IFERROR(INDEX(subsample_country_map!$E:$E,MATCH($CF447,subsample_country_map!$A:$A,0)),"")&lt;&gt;""),INDEX(subsample_country_map!$E:$E,MATCH($CF447,subsample_country_map!$A:$A,0)),INDEX(lookup!$AD:$AD,MATCH($A447,lookup!$A:$A,0)))</f>
        <v>1_common law</v>
      </c>
      <c r="AO447" s="0" t="str">
        <f aca="false">INDEX(lookup!$Y:$Y,MATCH($A447,lookup!$A:$A,0))</f>
        <v>0_published</v>
      </c>
      <c r="AP447" s="0" t="str">
        <f aca="false">INDEX(lookup!$Z:$Z,MATCH($A447,lookup!$A:$A,0))</f>
        <v>1_VHB high</v>
      </c>
      <c r="AQ447" s="0" t="str">
        <f aca="false">INDEX(lookup!$W:$W,MATCH($A447,lookup!$A:$A,0))</f>
        <v>1_fin/acc/econ</v>
      </c>
      <c r="AS447" s="0" t="s">
        <v>91</v>
      </c>
      <c r="AT447" s="0" t="s">
        <v>397</v>
      </c>
      <c r="AU447" s="0" t="s">
        <v>93</v>
      </c>
      <c r="AV447" s="0" t="s">
        <v>1696</v>
      </c>
      <c r="AW447" s="0" t="s">
        <v>1681</v>
      </c>
      <c r="BA447" s="0" t="n">
        <v>9902</v>
      </c>
      <c r="BB447" s="0" t="s">
        <v>96</v>
      </c>
      <c r="BC447" s="0" t="s">
        <v>1697</v>
      </c>
      <c r="BD447" s="0" t="s">
        <v>123</v>
      </c>
      <c r="BE447" s="0" t="s">
        <v>98</v>
      </c>
      <c r="BI447" s="0" t="s">
        <v>1444</v>
      </c>
      <c r="BJ447" s="0" t="s">
        <v>1698</v>
      </c>
      <c r="BK447" s="0" t="s">
        <v>318</v>
      </c>
      <c r="BL447" s="0" t="s">
        <v>1699</v>
      </c>
      <c r="BM447" s="0" t="s">
        <v>1693</v>
      </c>
      <c r="BN447" s="0" t="s">
        <v>1700</v>
      </c>
      <c r="BO447" s="0" t="s">
        <v>105</v>
      </c>
      <c r="BP447" s="0" t="s">
        <v>1688</v>
      </c>
      <c r="BQ447" s="0" t="s">
        <v>127</v>
      </c>
      <c r="BT447" s="0" t="n">
        <v>0</v>
      </c>
      <c r="BU447" s="0" t="s">
        <v>1695</v>
      </c>
      <c r="BW447" s="0" t="n">
        <v>2005</v>
      </c>
      <c r="BX447" s="0" t="n">
        <v>2023</v>
      </c>
      <c r="BY447" s="0" t="s">
        <v>1472</v>
      </c>
      <c r="BZ447" s="0" t="n">
        <v>2014</v>
      </c>
      <c r="CA447" s="0" t="n">
        <v>0.421052631578947</v>
      </c>
      <c r="CB447" s="0" t="n">
        <v>0</v>
      </c>
      <c r="CC447" s="0" t="n">
        <v>1</v>
      </c>
      <c r="CD447" s="0" t="n">
        <v>0.00439658219925493</v>
      </c>
      <c r="CE447" s="0" t="n">
        <v>1</v>
      </c>
    </row>
    <row r="448" customFormat="false" ht="15" hidden="false" customHeight="false" outlineLevel="0" collapsed="false">
      <c r="A448" s="0" t="s">
        <v>1688</v>
      </c>
      <c r="B448" s="0" t="n">
        <v>1753</v>
      </c>
      <c r="C448" s="0" t="n">
        <v>0.00540263906440817</v>
      </c>
      <c r="D448" s="0" t="n">
        <v>9832</v>
      </c>
      <c r="E448" s="0" t="n">
        <f aca="false">IF(ISNUMBER($BA448),$BA448,IF(AND(ISNUMBER($D448),ISNUMBER($BW448),ISNUMBER($BX448)),$D448*($BX448-$BW448+1),""))</f>
        <v>9832</v>
      </c>
      <c r="H448" s="0" t="s">
        <v>118</v>
      </c>
      <c r="I448" s="0" t="s">
        <v>344</v>
      </c>
      <c r="J448" s="0" t="n">
        <f aca="false">IF($BW448&lt;&gt;"",$BW448,"")</f>
        <v>2005</v>
      </c>
      <c r="K448" s="0" t="n">
        <f aca="false">IF($BX448&lt;&gt;"",$BX448,"")</f>
        <v>2023</v>
      </c>
      <c r="L448" s="0" t="n">
        <f aca="false">IF(AND(ISNUMBER($BW448),ISNUMBER($BX448)),($BW448+$BX448)/2,"")</f>
        <v>2014</v>
      </c>
      <c r="M448" s="0" t="n">
        <f aca="false">IF($L448&lt;&gt;"",$L448,"")</f>
        <v>2014</v>
      </c>
      <c r="N448" s="0" t="n">
        <f aca="false">IF(AND(ISNUMBER($BW448),ISNUMBER($BX448)),MIN(1,MAX(0,($BX448-2016+1)/($BX448-$BW448+1))),"")</f>
        <v>0.421052631578947</v>
      </c>
      <c r="O448" s="0" t="n">
        <f aca="false">IF(AND(ISNUMBER($BW448),ISNUMBER($BX448)),MIN(1,MAX(0,($BX448-2017+1)/($BX448-$BW448+1))),"")</f>
        <v>0.368421052631579</v>
      </c>
      <c r="P448" s="0" t="n">
        <f aca="false">IF(AND(ISNUMBER($BW448),ISNUMBER($BX448)),MIN(1,MAX(0,($BX448-2018+1)/($BX448-$BW448+1))),"")</f>
        <v>0.315789473684211</v>
      </c>
      <c r="Q448" s="0" t="n">
        <f aca="false">IF(AND(ISNUMBER($BW448),ISNUMBER($BX448)),MIN(1,MAX(0,($BX448-2019+1)/($BX448-$BW448+1))),"")</f>
        <v>0.263157894736842</v>
      </c>
      <c r="R448" s="0" t="n">
        <f aca="false">IF(AND(ISNUMBER($BW448),ISNUMBER($BX448)),MIN(1,MAX(0,($BX448-2016+1)/($BX448-$BW448+1))),"")</f>
        <v>0.421052631578947</v>
      </c>
      <c r="S448" s="0" t="n">
        <f aca="false">IF($L448&lt;&gt;"",IF($L448&gt;=2015.5,1,0),"")</f>
        <v>0</v>
      </c>
      <c r="T448" s="0" t="n">
        <f aca="false">IF($L448&lt;&gt;"",IF($L448&gt;=2016,1,0),"")</f>
        <v>0</v>
      </c>
      <c r="U448" s="0" t="n">
        <f aca="false">IF(ISNUMBER($BX448),IF($BX448&gt;=2016,1,0),"")</f>
        <v>1</v>
      </c>
      <c r="V448" s="0" t="n">
        <f aca="false">IF(ISNUMBER($BW448),IF($BW448&gt;=2016,1,0),"")</f>
        <v>0</v>
      </c>
      <c r="W448" s="0" t="str">
        <f aca="false">IF(AND(ISNUMBER($BW448),ISNUMBER($BX448)),IF($BW448&gt;=2016,"post-only",IF($BX448&lt;2016,"pre-only","mixed")),"")</f>
        <v>mixed</v>
      </c>
      <c r="X448" s="0" t="n">
        <f aca="false">IF(AND(ISNUMBER($BW448),ISNUMBER($BX448)),MIN(1,MAX(0,($BX448-2017+1)/($BX448-$BW448+1))),"")</f>
        <v>0.368421052631579</v>
      </c>
      <c r="Y448" s="0" t="n">
        <f aca="false">IF(AND(ISNUMBER($BW448),ISNUMBER($BX448)),MIN(1,MAX(0,($BX448-2018+1)/($BX448-$BW448+1))),"")</f>
        <v>0.315789473684211</v>
      </c>
      <c r="Z448" s="0" t="n">
        <f aca="false">IF(AND(ISNUMBER($BW448),ISNUMBER($BX448)),MIN(1,MAX(0,($BX448-2019+1)/($BX448-$BW448+1))),"")</f>
        <v>0.263157894736842</v>
      </c>
      <c r="AA448" s="0" t="n">
        <f aca="false">IF(ISNUMBER($BX448),IF($BX448&gt;=2017,1,0),"")</f>
        <v>1</v>
      </c>
      <c r="AB448" s="0" t="n">
        <f aca="false">IF(ISNUMBER($BX448),IF($BX448&gt;=2018,1,0),"")</f>
        <v>1</v>
      </c>
      <c r="AC448" s="0" t="n">
        <f aca="false">IF(ISNUMBER($BX448),IF($BX448&gt;=2019,1,0),"")</f>
        <v>1</v>
      </c>
      <c r="AD448" s="0" t="n">
        <f aca="false">IF($L448&lt;&gt;"",IF($L448&gt;2013,1,0),"")</f>
        <v>1</v>
      </c>
      <c r="AE448" s="0" t="n">
        <f aca="false">IF($L448&lt;&gt;"",1+IF($L448&gt;2011,1,0)+IF($L448&gt;2014,1,0),"")</f>
        <v>2</v>
      </c>
      <c r="AF448" s="0" t="s">
        <v>87</v>
      </c>
      <c r="AG448" s="0" t="s">
        <v>88</v>
      </c>
      <c r="AH448" s="0" t="s">
        <v>90</v>
      </c>
      <c r="AI448" s="0" t="s">
        <v>334</v>
      </c>
      <c r="AJ448" s="0" t="s">
        <v>334</v>
      </c>
      <c r="AK448" s="0" t="str">
        <f aca="false">IF(AND($CF448&lt;&gt;"",IFERROR(INDEX(subsample_country_map!$B:$B,MATCH($CF448,subsample_country_map!$A:$A,0)),"")&lt;&gt;""),INDEX(subsample_country_map!$B:$B,MATCH($CF448,subsample_country_map!$A:$A,0)),INDEX(lookup!$AA:$AA,MATCH($A448,lookup!$A:$A,0)))</f>
        <v>3_AsiaPac</v>
      </c>
      <c r="AL448" s="0" t="str">
        <f aca="false">IF(AND($CF448&lt;&gt;"",IFERROR(INDEX(subsample_country_map!$C:$C,MATCH($CF448,subsample_country_map!$A:$A,0)),"")&lt;&gt;""),INDEX(subsample_country_map!$C:$C,MATCH($CF448,subsample_country_map!$A:$A,0)),INDEX(lookup!$AB:$AB,MATCH($A448,lookup!$A:$A,0)))</f>
        <v>2_developing</v>
      </c>
      <c r="AM448" s="0" t="str">
        <f aca="false">IF(AND($CF448&lt;&gt;"",IFERROR(INDEX(subsample_country_map!$D:$D,MATCH($CF448,subsample_country_map!$A:$A,0)),"")&lt;&gt;""),INDEX(subsample_country_map!$D:$D,MATCH($CF448,subsample_country_map!$A:$A,0)),INDEX(lookup!$AC:$AC,MATCH($A448,lookup!$A:$A,0)))</f>
        <v>2_non_western</v>
      </c>
      <c r="AN448" s="0" t="str">
        <f aca="false">IF(AND($CF448&lt;&gt;"",IFERROR(INDEX(subsample_country_map!$E:$E,MATCH($CF448,subsample_country_map!$A:$A,0)),"")&lt;&gt;""),INDEX(subsample_country_map!$E:$E,MATCH($CF448,subsample_country_map!$A:$A,0)),INDEX(lookup!$AD:$AD,MATCH($A448,lookup!$A:$A,0)))</f>
        <v>1_common law</v>
      </c>
      <c r="AO448" s="0" t="str">
        <f aca="false">INDEX(lookup!$Y:$Y,MATCH($A448,lookup!$A:$A,0))</f>
        <v>0_published</v>
      </c>
      <c r="AP448" s="0" t="str">
        <f aca="false">INDEX(lookup!$Z:$Z,MATCH($A448,lookup!$A:$A,0))</f>
        <v>1_VHB high</v>
      </c>
      <c r="AQ448" s="0" t="str">
        <f aca="false">INDEX(lookup!$W:$W,MATCH($A448,lookup!$A:$A,0))</f>
        <v>1_fin/acc/econ</v>
      </c>
      <c r="AS448" s="0" t="s">
        <v>91</v>
      </c>
      <c r="AT448" s="0" t="s">
        <v>397</v>
      </c>
      <c r="AU448" s="0" t="s">
        <v>93</v>
      </c>
      <c r="AV448" s="0" t="s">
        <v>211</v>
      </c>
      <c r="AW448" s="0" t="s">
        <v>1690</v>
      </c>
      <c r="BA448" s="0" t="n">
        <v>9832</v>
      </c>
      <c r="BB448" s="0" t="s">
        <v>96</v>
      </c>
      <c r="BC448" s="0" t="s">
        <v>1697</v>
      </c>
      <c r="BD448" s="0" t="s">
        <v>123</v>
      </c>
      <c r="BE448" s="0" t="s">
        <v>98</v>
      </c>
      <c r="BI448" s="0" t="s">
        <v>1444</v>
      </c>
      <c r="BJ448" s="0" t="s">
        <v>1701</v>
      </c>
      <c r="BK448" s="0" t="s">
        <v>318</v>
      </c>
      <c r="BL448" s="0" t="s">
        <v>1702</v>
      </c>
      <c r="BM448" s="0" t="s">
        <v>1693</v>
      </c>
      <c r="BN448" s="0" t="s">
        <v>1700</v>
      </c>
      <c r="BO448" s="0" t="s">
        <v>105</v>
      </c>
      <c r="BP448" s="0" t="s">
        <v>1688</v>
      </c>
      <c r="BQ448" s="0" t="s">
        <v>127</v>
      </c>
      <c r="BT448" s="0" t="n">
        <v>0</v>
      </c>
      <c r="BU448" s="0" t="s">
        <v>1695</v>
      </c>
      <c r="BW448" s="0" t="n">
        <v>2005</v>
      </c>
      <c r="BX448" s="0" t="n">
        <v>2023</v>
      </c>
      <c r="BY448" s="0" t="s">
        <v>1472</v>
      </c>
      <c r="BZ448" s="0" t="n">
        <v>2014</v>
      </c>
      <c r="CA448" s="0" t="n">
        <v>0.421052631578947</v>
      </c>
      <c r="CB448" s="0" t="n">
        <v>0</v>
      </c>
      <c r="CC448" s="0" t="n">
        <v>1</v>
      </c>
      <c r="CD448" s="0" t="n">
        <v>0.0054026916303215</v>
      </c>
      <c r="CE448" s="0" t="n">
        <v>1</v>
      </c>
    </row>
    <row r="449" customFormat="false" ht="15" hidden="false" customHeight="false" outlineLevel="0" collapsed="false">
      <c r="A449" s="0" t="s">
        <v>1688</v>
      </c>
      <c r="B449" s="0" t="n">
        <v>1754</v>
      </c>
      <c r="C449" s="0" t="n">
        <v>0.00328189684380554</v>
      </c>
      <c r="D449" s="0" t="n">
        <v>9661</v>
      </c>
      <c r="E449" s="0" t="n">
        <f aca="false">IF(ISNUMBER($BA449),$BA449,IF(AND(ISNUMBER($D449),ISNUMBER($BW449),ISNUMBER($BX449)),$D449*($BX449-$BW449+1),""))</f>
        <v>9661</v>
      </c>
      <c r="H449" s="0" t="s">
        <v>118</v>
      </c>
      <c r="I449" s="0" t="s">
        <v>344</v>
      </c>
      <c r="J449" s="0" t="n">
        <f aca="false">IF($BW449&lt;&gt;"",$BW449,"")</f>
        <v>2005</v>
      </c>
      <c r="K449" s="0" t="n">
        <f aca="false">IF($BX449&lt;&gt;"",$BX449,"")</f>
        <v>2023</v>
      </c>
      <c r="L449" s="0" t="n">
        <f aca="false">IF(AND(ISNUMBER($BW449),ISNUMBER($BX449)),($BW449+$BX449)/2,"")</f>
        <v>2014</v>
      </c>
      <c r="M449" s="0" t="n">
        <f aca="false">IF($L449&lt;&gt;"",$L449,"")</f>
        <v>2014</v>
      </c>
      <c r="N449" s="0" t="n">
        <f aca="false">IF(AND(ISNUMBER($BW449),ISNUMBER($BX449)),MIN(1,MAX(0,($BX449-2016+1)/($BX449-$BW449+1))),"")</f>
        <v>0.421052631578947</v>
      </c>
      <c r="O449" s="0" t="n">
        <f aca="false">IF(AND(ISNUMBER($BW449),ISNUMBER($BX449)),MIN(1,MAX(0,($BX449-2017+1)/($BX449-$BW449+1))),"")</f>
        <v>0.368421052631579</v>
      </c>
      <c r="P449" s="0" t="n">
        <f aca="false">IF(AND(ISNUMBER($BW449),ISNUMBER($BX449)),MIN(1,MAX(0,($BX449-2018+1)/($BX449-$BW449+1))),"")</f>
        <v>0.315789473684211</v>
      </c>
      <c r="Q449" s="0" t="n">
        <f aca="false">IF(AND(ISNUMBER($BW449),ISNUMBER($BX449)),MIN(1,MAX(0,($BX449-2019+1)/($BX449-$BW449+1))),"")</f>
        <v>0.263157894736842</v>
      </c>
      <c r="R449" s="0" t="n">
        <f aca="false">IF(AND(ISNUMBER($BW449),ISNUMBER($BX449)),MIN(1,MAX(0,($BX449-2016+1)/($BX449-$BW449+1))),"")</f>
        <v>0.421052631578947</v>
      </c>
      <c r="S449" s="0" t="n">
        <f aca="false">IF($L449&lt;&gt;"",IF($L449&gt;=2015.5,1,0),"")</f>
        <v>0</v>
      </c>
      <c r="T449" s="0" t="n">
        <f aca="false">IF($L449&lt;&gt;"",IF($L449&gt;=2016,1,0),"")</f>
        <v>0</v>
      </c>
      <c r="U449" s="0" t="n">
        <f aca="false">IF(ISNUMBER($BX449),IF($BX449&gt;=2016,1,0),"")</f>
        <v>1</v>
      </c>
      <c r="V449" s="0" t="n">
        <f aca="false">IF(ISNUMBER($BW449),IF($BW449&gt;=2016,1,0),"")</f>
        <v>0</v>
      </c>
      <c r="W449" s="0" t="str">
        <f aca="false">IF(AND(ISNUMBER($BW449),ISNUMBER($BX449)),IF($BW449&gt;=2016,"post-only",IF($BX449&lt;2016,"pre-only","mixed")),"")</f>
        <v>mixed</v>
      </c>
      <c r="X449" s="0" t="n">
        <f aca="false">IF(AND(ISNUMBER($BW449),ISNUMBER($BX449)),MIN(1,MAX(0,($BX449-2017+1)/($BX449-$BW449+1))),"")</f>
        <v>0.368421052631579</v>
      </c>
      <c r="Y449" s="0" t="n">
        <f aca="false">IF(AND(ISNUMBER($BW449),ISNUMBER($BX449)),MIN(1,MAX(0,($BX449-2018+1)/($BX449-$BW449+1))),"")</f>
        <v>0.315789473684211</v>
      </c>
      <c r="Z449" s="0" t="n">
        <f aca="false">IF(AND(ISNUMBER($BW449),ISNUMBER($BX449)),MIN(1,MAX(0,($BX449-2019+1)/($BX449-$BW449+1))),"")</f>
        <v>0.263157894736842</v>
      </c>
      <c r="AA449" s="0" t="n">
        <f aca="false">IF(ISNUMBER($BX449),IF($BX449&gt;=2017,1,0),"")</f>
        <v>1</v>
      </c>
      <c r="AB449" s="0" t="n">
        <f aca="false">IF(ISNUMBER($BX449),IF($BX449&gt;=2018,1,0),"")</f>
        <v>1</v>
      </c>
      <c r="AC449" s="0" t="n">
        <f aca="false">IF(ISNUMBER($BX449),IF($BX449&gt;=2019,1,0),"")</f>
        <v>1</v>
      </c>
      <c r="AD449" s="0" t="n">
        <f aca="false">IF($L449&lt;&gt;"",IF($L449&gt;2013,1,0),"")</f>
        <v>1</v>
      </c>
      <c r="AE449" s="0" t="n">
        <f aca="false">IF($L449&lt;&gt;"",1+IF($L449&gt;2011,1,0)+IF($L449&gt;2014,1,0),"")</f>
        <v>2</v>
      </c>
      <c r="AF449" s="0" t="s">
        <v>87</v>
      </c>
      <c r="AG449" s="0" t="s">
        <v>88</v>
      </c>
      <c r="AH449" s="0" t="s">
        <v>90</v>
      </c>
      <c r="AI449" s="0" t="s">
        <v>334</v>
      </c>
      <c r="AJ449" s="0" t="s">
        <v>334</v>
      </c>
      <c r="AK449" s="0" t="str">
        <f aca="false">IF(AND($CF449&lt;&gt;"",IFERROR(INDEX(subsample_country_map!$B:$B,MATCH($CF449,subsample_country_map!$A:$A,0)),"")&lt;&gt;""),INDEX(subsample_country_map!$B:$B,MATCH($CF449,subsample_country_map!$A:$A,0)),INDEX(lookup!$AA:$AA,MATCH($A449,lookup!$A:$A,0)))</f>
        <v>3_AsiaPac</v>
      </c>
      <c r="AL449" s="0" t="str">
        <f aca="false">IF(AND($CF449&lt;&gt;"",IFERROR(INDEX(subsample_country_map!$C:$C,MATCH($CF449,subsample_country_map!$A:$A,0)),"")&lt;&gt;""),INDEX(subsample_country_map!$C:$C,MATCH($CF449,subsample_country_map!$A:$A,0)),INDEX(lookup!$AB:$AB,MATCH($A449,lookup!$A:$A,0)))</f>
        <v>2_developing</v>
      </c>
      <c r="AM449" s="0" t="str">
        <f aca="false">IF(AND($CF449&lt;&gt;"",IFERROR(INDEX(subsample_country_map!$D:$D,MATCH($CF449,subsample_country_map!$A:$A,0)),"")&lt;&gt;""),INDEX(subsample_country_map!$D:$D,MATCH($CF449,subsample_country_map!$A:$A,0)),INDEX(lookup!$AC:$AC,MATCH($A449,lookup!$A:$A,0)))</f>
        <v>2_non_western</v>
      </c>
      <c r="AN449" s="0" t="str">
        <f aca="false">IF(AND($CF449&lt;&gt;"",IFERROR(INDEX(subsample_country_map!$E:$E,MATCH($CF449,subsample_country_map!$A:$A,0)),"")&lt;&gt;""),INDEX(subsample_country_map!$E:$E,MATCH($CF449,subsample_country_map!$A:$A,0)),INDEX(lookup!$AD:$AD,MATCH($A449,lookup!$A:$A,0)))</f>
        <v>1_common law</v>
      </c>
      <c r="AO449" s="0" t="str">
        <f aca="false">INDEX(lookup!$Y:$Y,MATCH($A449,lookup!$A:$A,0))</f>
        <v>0_published</v>
      </c>
      <c r="AP449" s="0" t="str">
        <f aca="false">INDEX(lookup!$Z:$Z,MATCH($A449,lookup!$A:$A,0))</f>
        <v>1_VHB high</v>
      </c>
      <c r="AQ449" s="0" t="str">
        <f aca="false">INDEX(lookup!$W:$W,MATCH($A449,lookup!$A:$A,0))</f>
        <v>1_fin/acc/econ</v>
      </c>
      <c r="AS449" s="0" t="s">
        <v>91</v>
      </c>
      <c r="AT449" s="0" t="s">
        <v>397</v>
      </c>
      <c r="AU449" s="0" t="s">
        <v>93</v>
      </c>
      <c r="AV449" s="0" t="s">
        <v>1703</v>
      </c>
      <c r="AW449" s="0" t="s">
        <v>1704</v>
      </c>
      <c r="BA449" s="0" t="n">
        <v>9661</v>
      </c>
      <c r="BB449" s="0" t="s">
        <v>96</v>
      </c>
      <c r="BC449" s="0" t="s">
        <v>1697</v>
      </c>
      <c r="BD449" s="0" t="s">
        <v>123</v>
      </c>
      <c r="BE449" s="0" t="s">
        <v>98</v>
      </c>
      <c r="BI449" s="0" t="s">
        <v>1444</v>
      </c>
      <c r="BJ449" s="0" t="s">
        <v>1705</v>
      </c>
      <c r="BK449" s="0" t="s">
        <v>318</v>
      </c>
      <c r="BL449" s="0" t="s">
        <v>1706</v>
      </c>
      <c r="BM449" s="0" t="s">
        <v>1693</v>
      </c>
      <c r="BN449" s="0" t="s">
        <v>1700</v>
      </c>
      <c r="BO449" s="0" t="s">
        <v>105</v>
      </c>
      <c r="BP449" s="0" t="s">
        <v>1688</v>
      </c>
      <c r="BQ449" s="0" t="s">
        <v>127</v>
      </c>
      <c r="BT449" s="0" t="n">
        <v>0</v>
      </c>
      <c r="BU449" s="0" t="s">
        <v>1695</v>
      </c>
      <c r="BW449" s="0" t="n">
        <v>2005</v>
      </c>
      <c r="BX449" s="0" t="n">
        <v>2023</v>
      </c>
      <c r="BY449" s="0" t="s">
        <v>1472</v>
      </c>
      <c r="BZ449" s="0" t="n">
        <v>2014</v>
      </c>
      <c r="CA449" s="0" t="n">
        <v>0.421052631578947</v>
      </c>
      <c r="CB449" s="0" t="n">
        <v>0</v>
      </c>
      <c r="CC449" s="0" t="n">
        <v>1</v>
      </c>
      <c r="CD449" s="0" t="n">
        <v>0.00328190862681783</v>
      </c>
      <c r="CE449" s="0" t="n">
        <v>1</v>
      </c>
    </row>
    <row r="450" customFormat="false" ht="15" hidden="false" customHeight="false" outlineLevel="0" collapsed="false">
      <c r="A450" s="0" t="s">
        <v>1688</v>
      </c>
      <c r="B450" s="0" t="n">
        <v>1755</v>
      </c>
      <c r="C450" s="0" t="n">
        <v>0.00572547038518675</v>
      </c>
      <c r="D450" s="0" t="n">
        <v>8497</v>
      </c>
      <c r="E450" s="0" t="n">
        <f aca="false">IF(ISNUMBER($BA450),$BA450,IF(AND(ISNUMBER($D450),ISNUMBER($BW450),ISNUMBER($BX450)),$D450*($BX450-$BW450+1),""))</f>
        <v>8497</v>
      </c>
      <c r="H450" s="0" t="s">
        <v>118</v>
      </c>
      <c r="I450" s="0" t="s">
        <v>344</v>
      </c>
      <c r="J450" s="0" t="n">
        <f aca="false">IF($BW450&lt;&gt;"",$BW450,"")</f>
        <v>2005</v>
      </c>
      <c r="K450" s="0" t="n">
        <f aca="false">IF($BX450&lt;&gt;"",$BX450,"")</f>
        <v>2023</v>
      </c>
      <c r="L450" s="0" t="n">
        <f aca="false">IF(AND(ISNUMBER($BW450),ISNUMBER($BX450)),($BW450+$BX450)/2,"")</f>
        <v>2014</v>
      </c>
      <c r="M450" s="0" t="n">
        <f aca="false">IF($L450&lt;&gt;"",$L450,"")</f>
        <v>2014</v>
      </c>
      <c r="N450" s="0" t="n">
        <f aca="false">IF(AND(ISNUMBER($BW450),ISNUMBER($BX450)),MIN(1,MAX(0,($BX450-2016+1)/($BX450-$BW450+1))),"")</f>
        <v>0.421052631578947</v>
      </c>
      <c r="O450" s="0" t="n">
        <f aca="false">IF(AND(ISNUMBER($BW450),ISNUMBER($BX450)),MIN(1,MAX(0,($BX450-2017+1)/($BX450-$BW450+1))),"")</f>
        <v>0.368421052631579</v>
      </c>
      <c r="P450" s="0" t="n">
        <f aca="false">IF(AND(ISNUMBER($BW450),ISNUMBER($BX450)),MIN(1,MAX(0,($BX450-2018+1)/($BX450-$BW450+1))),"")</f>
        <v>0.315789473684211</v>
      </c>
      <c r="Q450" s="0" t="n">
        <f aca="false">IF(AND(ISNUMBER($BW450),ISNUMBER($BX450)),MIN(1,MAX(0,($BX450-2019+1)/($BX450-$BW450+1))),"")</f>
        <v>0.263157894736842</v>
      </c>
      <c r="R450" s="0" t="n">
        <f aca="false">IF(AND(ISNUMBER($BW450),ISNUMBER($BX450)),MIN(1,MAX(0,($BX450-2016+1)/($BX450-$BW450+1))),"")</f>
        <v>0.421052631578947</v>
      </c>
      <c r="S450" s="0" t="n">
        <f aca="false">IF($L450&lt;&gt;"",IF($L450&gt;=2015.5,1,0),"")</f>
        <v>0</v>
      </c>
      <c r="T450" s="0" t="n">
        <f aca="false">IF($L450&lt;&gt;"",IF($L450&gt;=2016,1,0),"")</f>
        <v>0</v>
      </c>
      <c r="U450" s="0" t="n">
        <f aca="false">IF(ISNUMBER($BX450),IF($BX450&gt;=2016,1,0),"")</f>
        <v>1</v>
      </c>
      <c r="V450" s="0" t="n">
        <f aca="false">IF(ISNUMBER($BW450),IF($BW450&gt;=2016,1,0),"")</f>
        <v>0</v>
      </c>
      <c r="W450" s="0" t="str">
        <f aca="false">IF(AND(ISNUMBER($BW450),ISNUMBER($BX450)),IF($BW450&gt;=2016,"post-only",IF($BX450&lt;2016,"pre-only","mixed")),"")</f>
        <v>mixed</v>
      </c>
      <c r="X450" s="0" t="n">
        <f aca="false">IF(AND(ISNUMBER($BW450),ISNUMBER($BX450)),MIN(1,MAX(0,($BX450-2017+1)/($BX450-$BW450+1))),"")</f>
        <v>0.368421052631579</v>
      </c>
      <c r="Y450" s="0" t="n">
        <f aca="false">IF(AND(ISNUMBER($BW450),ISNUMBER($BX450)),MIN(1,MAX(0,($BX450-2018+1)/($BX450-$BW450+1))),"")</f>
        <v>0.315789473684211</v>
      </c>
      <c r="Z450" s="0" t="n">
        <f aca="false">IF(AND(ISNUMBER($BW450),ISNUMBER($BX450)),MIN(1,MAX(0,($BX450-2019+1)/($BX450-$BW450+1))),"")</f>
        <v>0.263157894736842</v>
      </c>
      <c r="AA450" s="0" t="n">
        <f aca="false">IF(ISNUMBER($BX450),IF($BX450&gt;=2017,1,0),"")</f>
        <v>1</v>
      </c>
      <c r="AB450" s="0" t="n">
        <f aca="false">IF(ISNUMBER($BX450),IF($BX450&gt;=2018,1,0),"")</f>
        <v>1</v>
      </c>
      <c r="AC450" s="0" t="n">
        <f aca="false">IF(ISNUMBER($BX450),IF($BX450&gt;=2019,1,0),"")</f>
        <v>1</v>
      </c>
      <c r="AD450" s="0" t="n">
        <f aca="false">IF($L450&lt;&gt;"",IF($L450&gt;2013,1,0),"")</f>
        <v>1</v>
      </c>
      <c r="AE450" s="0" t="n">
        <f aca="false">IF($L450&lt;&gt;"",1+IF($L450&gt;2011,1,0)+IF($L450&gt;2014,1,0),"")</f>
        <v>2</v>
      </c>
      <c r="AF450" s="0" t="s">
        <v>87</v>
      </c>
      <c r="AG450" s="0" t="s">
        <v>88</v>
      </c>
      <c r="AH450" s="0" t="s">
        <v>90</v>
      </c>
      <c r="AI450" s="0" t="s">
        <v>334</v>
      </c>
      <c r="AJ450" s="0" t="s">
        <v>334</v>
      </c>
      <c r="AK450" s="0" t="str">
        <f aca="false">IF(AND($CF450&lt;&gt;"",IFERROR(INDEX(subsample_country_map!$B:$B,MATCH($CF450,subsample_country_map!$A:$A,0)),"")&lt;&gt;""),INDEX(subsample_country_map!$B:$B,MATCH($CF450,subsample_country_map!$A:$A,0)),INDEX(lookup!$AA:$AA,MATCH($A450,lookup!$A:$A,0)))</f>
        <v>3_AsiaPac</v>
      </c>
      <c r="AL450" s="0" t="str">
        <f aca="false">IF(AND($CF450&lt;&gt;"",IFERROR(INDEX(subsample_country_map!$C:$C,MATCH($CF450,subsample_country_map!$A:$A,0)),"")&lt;&gt;""),INDEX(subsample_country_map!$C:$C,MATCH($CF450,subsample_country_map!$A:$A,0)),INDEX(lookup!$AB:$AB,MATCH($A450,lookup!$A:$A,0)))</f>
        <v>2_developing</v>
      </c>
      <c r="AM450" s="0" t="str">
        <f aca="false">IF(AND($CF450&lt;&gt;"",IFERROR(INDEX(subsample_country_map!$D:$D,MATCH($CF450,subsample_country_map!$A:$A,0)),"")&lt;&gt;""),INDEX(subsample_country_map!$D:$D,MATCH($CF450,subsample_country_map!$A:$A,0)),INDEX(lookup!$AC:$AC,MATCH($A450,lookup!$A:$A,0)))</f>
        <v>2_non_western</v>
      </c>
      <c r="AN450" s="0" t="str">
        <f aca="false">IF(AND($CF450&lt;&gt;"",IFERROR(INDEX(subsample_country_map!$E:$E,MATCH($CF450,subsample_country_map!$A:$A,0)),"")&lt;&gt;""),INDEX(subsample_country_map!$E:$E,MATCH($CF450,subsample_country_map!$A:$A,0)),INDEX(lookup!$AD:$AD,MATCH($A450,lookup!$A:$A,0)))</f>
        <v>1_common law</v>
      </c>
      <c r="AO450" s="0" t="str">
        <f aca="false">INDEX(lookup!$Y:$Y,MATCH($A450,lookup!$A:$A,0))</f>
        <v>0_published</v>
      </c>
      <c r="AP450" s="0" t="str">
        <f aca="false">INDEX(lookup!$Z:$Z,MATCH($A450,lookup!$A:$A,0))</f>
        <v>1_VHB high</v>
      </c>
      <c r="AQ450" s="0" t="str">
        <f aca="false">INDEX(lookup!$W:$W,MATCH($A450,lookup!$A:$A,0))</f>
        <v>1_fin/acc/econ</v>
      </c>
      <c r="AS450" s="0" t="s">
        <v>91</v>
      </c>
      <c r="AT450" s="0" t="s">
        <v>397</v>
      </c>
      <c r="AU450" s="0" t="s">
        <v>93</v>
      </c>
      <c r="AV450" s="0" t="s">
        <v>454</v>
      </c>
      <c r="AW450" s="0" t="s">
        <v>1650</v>
      </c>
      <c r="BA450" s="0" t="n">
        <v>8497</v>
      </c>
      <c r="BB450" s="0" t="s">
        <v>96</v>
      </c>
      <c r="BC450" s="0" t="s">
        <v>1697</v>
      </c>
      <c r="BD450" s="0" t="s">
        <v>123</v>
      </c>
      <c r="BE450" s="0" t="s">
        <v>98</v>
      </c>
      <c r="BI450" s="0" t="s">
        <v>1444</v>
      </c>
      <c r="BJ450" s="0" t="s">
        <v>1707</v>
      </c>
      <c r="BK450" s="0" t="s">
        <v>318</v>
      </c>
      <c r="BL450" s="0" t="s">
        <v>1708</v>
      </c>
      <c r="BM450" s="0" t="s">
        <v>1693</v>
      </c>
      <c r="BN450" s="0" t="s">
        <v>1700</v>
      </c>
      <c r="BO450" s="0" t="s">
        <v>105</v>
      </c>
      <c r="BP450" s="0" t="s">
        <v>1688</v>
      </c>
      <c r="BQ450" s="0" t="s">
        <v>127</v>
      </c>
      <c r="BT450" s="0" t="n">
        <v>0</v>
      </c>
      <c r="BU450" s="0" t="s">
        <v>1695</v>
      </c>
      <c r="BW450" s="0" t="n">
        <v>2005</v>
      </c>
      <c r="BX450" s="0" t="n">
        <v>2023</v>
      </c>
      <c r="BY450" s="0" t="s">
        <v>1472</v>
      </c>
      <c r="BZ450" s="0" t="n">
        <v>2014</v>
      </c>
      <c r="CA450" s="0" t="n">
        <v>0.421052631578947</v>
      </c>
      <c r="CB450" s="0" t="n">
        <v>0</v>
      </c>
      <c r="CC450" s="0" t="n">
        <v>1</v>
      </c>
      <c r="CD450" s="0" t="n">
        <v>0.00572553294865343</v>
      </c>
      <c r="CE450" s="0" t="n">
        <v>1</v>
      </c>
    </row>
    <row r="451" customFormat="false" ht="15" hidden="false" customHeight="false" outlineLevel="0" collapsed="false">
      <c r="A451" s="0" t="s">
        <v>1709</v>
      </c>
      <c r="B451" s="0" t="n">
        <v>1756</v>
      </c>
      <c r="C451" s="0" t="n">
        <v>0.117</v>
      </c>
      <c r="D451" s="0" t="n">
        <v>1743</v>
      </c>
      <c r="E451" s="0" t="n">
        <f aca="false">IF(ISNUMBER($BA451),$BA451,IF(AND(ISNUMBER($D451),ISNUMBER($BW451),ISNUMBER($BX451)),$D451*($BX451-$BW451+1),""))</f>
        <v>1743</v>
      </c>
      <c r="H451" s="0" t="s">
        <v>85</v>
      </c>
      <c r="I451" s="0" t="s">
        <v>86</v>
      </c>
      <c r="J451" s="0" t="n">
        <f aca="false">IF($BW451&lt;&gt;"",$BW451,"")</f>
        <v>2015</v>
      </c>
      <c r="K451" s="0" t="n">
        <f aca="false">IF($BX451&lt;&gt;"",$BX451,"")</f>
        <v>2023</v>
      </c>
      <c r="L451" s="0" t="n">
        <f aca="false">IF(AND(ISNUMBER($BW451),ISNUMBER($BX451)),($BW451+$BX451)/2,"")</f>
        <v>2019</v>
      </c>
      <c r="M451" s="0" t="n">
        <f aca="false">IF($L451&lt;&gt;"",$L451,"")</f>
        <v>2019</v>
      </c>
      <c r="N451" s="0" t="n">
        <f aca="false">IF(AND(ISNUMBER($BW451),ISNUMBER($BX451)),MIN(1,MAX(0,($BX451-2016+1)/($BX451-$BW451+1))),"")</f>
        <v>0.888888888888889</v>
      </c>
      <c r="O451" s="0" t="n">
        <f aca="false">IF(AND(ISNUMBER($BW451),ISNUMBER($BX451)),MIN(1,MAX(0,($BX451-2017+1)/($BX451-$BW451+1))),"")</f>
        <v>0.777777777777778</v>
      </c>
      <c r="P451" s="0" t="n">
        <f aca="false">IF(AND(ISNUMBER($BW451),ISNUMBER($BX451)),MIN(1,MAX(0,($BX451-2018+1)/($BX451-$BW451+1))),"")</f>
        <v>0.666666666666667</v>
      </c>
      <c r="Q451" s="0" t="n">
        <f aca="false">IF(AND(ISNUMBER($BW451),ISNUMBER($BX451)),MIN(1,MAX(0,($BX451-2019+1)/($BX451-$BW451+1))),"")</f>
        <v>0.555555555555556</v>
      </c>
      <c r="R451" s="0" t="n">
        <f aca="false">IF(AND(ISNUMBER($BW451),ISNUMBER($BX451)),MIN(1,MAX(0,($BX451-2016+1)/($BX451-$BW451+1))),"")</f>
        <v>0.888888888888889</v>
      </c>
      <c r="S451" s="0" t="n">
        <f aca="false">IF($L451&lt;&gt;"",IF($L451&gt;=2015.5,1,0),"")</f>
        <v>1</v>
      </c>
      <c r="T451" s="0" t="n">
        <f aca="false">IF($L451&lt;&gt;"",IF($L451&gt;=2016,1,0),"")</f>
        <v>1</v>
      </c>
      <c r="U451" s="0" t="n">
        <f aca="false">IF(ISNUMBER($BX451),IF($BX451&gt;=2016,1,0),"")</f>
        <v>1</v>
      </c>
      <c r="V451" s="0" t="n">
        <f aca="false">IF(ISNUMBER($BW451),IF($BW451&gt;=2016,1,0),"")</f>
        <v>0</v>
      </c>
      <c r="W451" s="0" t="str">
        <f aca="false">IF(AND(ISNUMBER($BW451),ISNUMBER($BX451)),IF($BW451&gt;=2016,"post-only",IF($BX451&lt;2016,"pre-only","mixed")),"")</f>
        <v>mixed</v>
      </c>
      <c r="X451" s="0" t="n">
        <f aca="false">IF(AND(ISNUMBER($BW451),ISNUMBER($BX451)),MIN(1,MAX(0,($BX451-2017+1)/($BX451-$BW451+1))),"")</f>
        <v>0.777777777777778</v>
      </c>
      <c r="Y451" s="0" t="n">
        <f aca="false">IF(AND(ISNUMBER($BW451),ISNUMBER($BX451)),MIN(1,MAX(0,($BX451-2018+1)/($BX451-$BW451+1))),"")</f>
        <v>0.666666666666667</v>
      </c>
      <c r="Z451" s="0" t="n">
        <f aca="false">IF(AND(ISNUMBER($BW451),ISNUMBER($BX451)),MIN(1,MAX(0,($BX451-2019+1)/($BX451-$BW451+1))),"")</f>
        <v>0.555555555555556</v>
      </c>
      <c r="AA451" s="0" t="n">
        <f aca="false">IF(ISNUMBER($BX451),IF($BX451&gt;=2017,1,0),"")</f>
        <v>1</v>
      </c>
      <c r="AB451" s="0" t="n">
        <f aca="false">IF(ISNUMBER($BX451),IF($BX451&gt;=2018,1,0),"")</f>
        <v>1</v>
      </c>
      <c r="AC451" s="0" t="n">
        <f aca="false">IF(ISNUMBER($BX451),IF($BX451&gt;=2019,1,0),"")</f>
        <v>1</v>
      </c>
      <c r="AD451" s="0" t="n">
        <f aca="false">IF($L451&lt;&gt;"",IF($L451&gt;2013,1,0),"")</f>
        <v>1</v>
      </c>
      <c r="AE451" s="0" t="n">
        <f aca="false">IF($L451&lt;&gt;"",1+IF($L451&gt;2011,1,0)+IF($L451&gt;2014,1,0),"")</f>
        <v>3</v>
      </c>
      <c r="AF451" s="0" t="s">
        <v>87</v>
      </c>
      <c r="AG451" s="0" t="s">
        <v>88</v>
      </c>
      <c r="AH451" s="0" t="s">
        <v>90</v>
      </c>
      <c r="AI451" s="0" t="s">
        <v>497</v>
      </c>
      <c r="AJ451" s="0" t="s">
        <v>497</v>
      </c>
      <c r="AK451" s="0" t="str">
        <f aca="false">IF(AND($CF451&lt;&gt;"",IFERROR(INDEX(subsample_country_map!$B:$B,MATCH($CF451,subsample_country_map!$A:$A,0)),"")&lt;&gt;""),INDEX(subsample_country_map!$B:$B,MATCH($CF451,subsample_country_map!$A:$A,0)),INDEX(lookup!$AA:$AA,MATCH($A451,lookup!$A:$A,0)))</f>
        <v>2_Europe</v>
      </c>
      <c r="AL451" s="0" t="str">
        <f aca="false">IF(AND($CF451&lt;&gt;"",IFERROR(INDEX(subsample_country_map!$C:$C,MATCH($CF451,subsample_country_map!$A:$A,0)),"")&lt;&gt;""),INDEX(subsample_country_map!$C:$C,MATCH($CF451,subsample_country_map!$A:$A,0)),INDEX(lookup!$AB:$AB,MATCH($A451,lookup!$A:$A,0)))</f>
        <v>99_NCE</v>
      </c>
      <c r="AM451" s="0" t="str">
        <f aca="false">IF(AND($CF451&lt;&gt;"",IFERROR(INDEX(subsample_country_map!$D:$D,MATCH($CF451,subsample_country_map!$A:$A,0)),"")&lt;&gt;""),INDEX(subsample_country_map!$D:$D,MATCH($CF451,subsample_country_map!$A:$A,0)),INDEX(lookup!$AC:$AC,MATCH($A451,lookup!$A:$A,0)))</f>
        <v>1_western</v>
      </c>
      <c r="AN451" s="0" t="str">
        <f aca="false">IF(AND($CF451&lt;&gt;"",IFERROR(INDEX(subsample_country_map!$E:$E,MATCH($CF451,subsample_country_map!$A:$A,0)),"")&lt;&gt;""),INDEX(subsample_country_map!$E:$E,MATCH($CF451,subsample_country_map!$A:$A,0)),INDEX(lookup!$AD:$AD,MATCH($A451,lookup!$A:$A,0)))</f>
        <v>99_NCE</v>
      </c>
      <c r="AO451" s="0" t="str">
        <f aca="false">INDEX(lookup!$Y:$Y,MATCH($A451,lookup!$A:$A,0))</f>
        <v>0_published</v>
      </c>
      <c r="AP451" s="0" t="str">
        <f aca="false">INDEX(lookup!$Z:$Z,MATCH($A451,lookup!$A:$A,0))</f>
        <v>1_VHB high</v>
      </c>
      <c r="AQ451" s="0" t="str">
        <f aca="false">INDEX(lookup!$W:$W,MATCH($A451,lookup!$A:$A,0))</f>
        <v>1_fin/acc/econ</v>
      </c>
      <c r="AS451" s="0" t="s">
        <v>91</v>
      </c>
      <c r="AT451" s="0" t="s">
        <v>397</v>
      </c>
      <c r="AU451" s="0" t="s">
        <v>93</v>
      </c>
      <c r="AZ451" s="0" t="s">
        <v>1710</v>
      </c>
      <c r="BA451" s="0" t="n">
        <v>1743</v>
      </c>
      <c r="BB451" s="0" t="s">
        <v>96</v>
      </c>
      <c r="BC451" s="0" t="s">
        <v>97</v>
      </c>
      <c r="BD451" s="0" t="s">
        <v>97</v>
      </c>
      <c r="BE451" s="0" t="s">
        <v>98</v>
      </c>
      <c r="BI451" s="0" t="s">
        <v>336</v>
      </c>
      <c r="BJ451" s="0" t="s">
        <v>1711</v>
      </c>
      <c r="BK451" s="0" t="s">
        <v>1712</v>
      </c>
      <c r="BL451" s="0" t="s">
        <v>1713</v>
      </c>
      <c r="BM451" s="0" t="s">
        <v>1714</v>
      </c>
      <c r="BN451" s="0" t="s">
        <v>1715</v>
      </c>
      <c r="BO451" s="0" t="s">
        <v>105</v>
      </c>
      <c r="BP451" s="0" t="s">
        <v>1709</v>
      </c>
      <c r="BQ451" s="0" t="s">
        <v>85</v>
      </c>
      <c r="BT451" s="0" t="n">
        <v>0</v>
      </c>
      <c r="BU451" s="0" t="s">
        <v>1716</v>
      </c>
      <c r="BW451" s="0" t="n">
        <v>2015</v>
      </c>
      <c r="BX451" s="0" t="n">
        <v>2023</v>
      </c>
      <c r="BY451" s="0" t="s">
        <v>1717</v>
      </c>
      <c r="BZ451" s="0" t="n">
        <v>2019</v>
      </c>
      <c r="CA451" s="0" t="n">
        <v>0.888888888888889</v>
      </c>
      <c r="CB451" s="0" t="n">
        <v>1</v>
      </c>
      <c r="CC451" s="0" t="n">
        <v>1</v>
      </c>
      <c r="CD451" s="0" t="n">
        <v>0.11753829923262</v>
      </c>
      <c r="CE451" s="0" t="n">
        <v>1</v>
      </c>
    </row>
    <row r="452" customFormat="false" ht="15" hidden="false" customHeight="false" outlineLevel="0" collapsed="false">
      <c r="A452" s="0" t="s">
        <v>1709</v>
      </c>
      <c r="B452" s="0" t="n">
        <v>1757</v>
      </c>
      <c r="C452" s="0" t="n">
        <v>0.008</v>
      </c>
      <c r="D452" s="0" t="n">
        <v>1743</v>
      </c>
      <c r="E452" s="0" t="n">
        <f aca="false">IF(ISNUMBER($BA452),$BA452,IF(AND(ISNUMBER($D452),ISNUMBER($BW452),ISNUMBER($BX452)),$D452*($BX452-$BW452+1),""))</f>
        <v>1743</v>
      </c>
      <c r="H452" s="0" t="s">
        <v>85</v>
      </c>
      <c r="I452" s="0" t="s">
        <v>86</v>
      </c>
      <c r="J452" s="0" t="n">
        <f aca="false">IF($BW452&lt;&gt;"",$BW452,"")</f>
        <v>2015</v>
      </c>
      <c r="K452" s="0" t="n">
        <f aca="false">IF($BX452&lt;&gt;"",$BX452,"")</f>
        <v>2023</v>
      </c>
      <c r="L452" s="0" t="n">
        <f aca="false">IF(AND(ISNUMBER($BW452),ISNUMBER($BX452)),($BW452+$BX452)/2,"")</f>
        <v>2019</v>
      </c>
      <c r="M452" s="0" t="n">
        <f aca="false">IF($L452&lt;&gt;"",$L452,"")</f>
        <v>2019</v>
      </c>
      <c r="N452" s="0" t="n">
        <f aca="false">IF(AND(ISNUMBER($BW452),ISNUMBER($BX452)),MIN(1,MAX(0,($BX452-2016+1)/($BX452-$BW452+1))),"")</f>
        <v>0.888888888888889</v>
      </c>
      <c r="O452" s="0" t="n">
        <f aca="false">IF(AND(ISNUMBER($BW452),ISNUMBER($BX452)),MIN(1,MAX(0,($BX452-2017+1)/($BX452-$BW452+1))),"")</f>
        <v>0.777777777777778</v>
      </c>
      <c r="P452" s="0" t="n">
        <f aca="false">IF(AND(ISNUMBER($BW452),ISNUMBER($BX452)),MIN(1,MAX(0,($BX452-2018+1)/($BX452-$BW452+1))),"")</f>
        <v>0.666666666666667</v>
      </c>
      <c r="Q452" s="0" t="n">
        <f aca="false">IF(AND(ISNUMBER($BW452),ISNUMBER($BX452)),MIN(1,MAX(0,($BX452-2019+1)/($BX452-$BW452+1))),"")</f>
        <v>0.555555555555556</v>
      </c>
      <c r="R452" s="0" t="n">
        <f aca="false">IF(AND(ISNUMBER($BW452),ISNUMBER($BX452)),MIN(1,MAX(0,($BX452-2016+1)/($BX452-$BW452+1))),"")</f>
        <v>0.888888888888889</v>
      </c>
      <c r="S452" s="0" t="n">
        <f aca="false">IF($L452&lt;&gt;"",IF($L452&gt;=2015.5,1,0),"")</f>
        <v>1</v>
      </c>
      <c r="T452" s="0" t="n">
        <f aca="false">IF($L452&lt;&gt;"",IF($L452&gt;=2016,1,0),"")</f>
        <v>1</v>
      </c>
      <c r="U452" s="0" t="n">
        <f aca="false">IF(ISNUMBER($BX452),IF($BX452&gt;=2016,1,0),"")</f>
        <v>1</v>
      </c>
      <c r="V452" s="0" t="n">
        <f aca="false">IF(ISNUMBER($BW452),IF($BW452&gt;=2016,1,0),"")</f>
        <v>0</v>
      </c>
      <c r="W452" s="0" t="str">
        <f aca="false">IF(AND(ISNUMBER($BW452),ISNUMBER($BX452)),IF($BW452&gt;=2016,"post-only",IF($BX452&lt;2016,"pre-only","mixed")),"")</f>
        <v>mixed</v>
      </c>
      <c r="X452" s="0" t="n">
        <f aca="false">IF(AND(ISNUMBER($BW452),ISNUMBER($BX452)),MIN(1,MAX(0,($BX452-2017+1)/($BX452-$BW452+1))),"")</f>
        <v>0.777777777777778</v>
      </c>
      <c r="Y452" s="0" t="n">
        <f aca="false">IF(AND(ISNUMBER($BW452),ISNUMBER($BX452)),MIN(1,MAX(0,($BX452-2018+1)/($BX452-$BW452+1))),"")</f>
        <v>0.666666666666667</v>
      </c>
      <c r="Z452" s="0" t="n">
        <f aca="false">IF(AND(ISNUMBER($BW452),ISNUMBER($BX452)),MIN(1,MAX(0,($BX452-2019+1)/($BX452-$BW452+1))),"")</f>
        <v>0.555555555555556</v>
      </c>
      <c r="AA452" s="0" t="n">
        <f aca="false">IF(ISNUMBER($BX452),IF($BX452&gt;=2017,1,0),"")</f>
        <v>1</v>
      </c>
      <c r="AB452" s="0" t="n">
        <f aca="false">IF(ISNUMBER($BX452),IF($BX452&gt;=2018,1,0),"")</f>
        <v>1</v>
      </c>
      <c r="AC452" s="0" t="n">
        <f aca="false">IF(ISNUMBER($BX452),IF($BX452&gt;=2019,1,0),"")</f>
        <v>1</v>
      </c>
      <c r="AD452" s="0" t="n">
        <f aca="false">IF($L452&lt;&gt;"",IF($L452&gt;2013,1,0),"")</f>
        <v>1</v>
      </c>
      <c r="AE452" s="0" t="n">
        <f aca="false">IF($L452&lt;&gt;"",1+IF($L452&gt;2011,1,0)+IF($L452&gt;2014,1,0),"")</f>
        <v>3</v>
      </c>
      <c r="AF452" s="0" t="s">
        <v>87</v>
      </c>
      <c r="AG452" s="0" t="s">
        <v>88</v>
      </c>
      <c r="AH452" s="0" t="s">
        <v>90</v>
      </c>
      <c r="AI452" s="0" t="s">
        <v>497</v>
      </c>
      <c r="AJ452" s="0" t="s">
        <v>497</v>
      </c>
      <c r="AK452" s="0" t="str">
        <f aca="false">IF(AND($CF452&lt;&gt;"",IFERROR(INDEX(subsample_country_map!$B:$B,MATCH($CF452,subsample_country_map!$A:$A,0)),"")&lt;&gt;""),INDEX(subsample_country_map!$B:$B,MATCH($CF452,subsample_country_map!$A:$A,0)),INDEX(lookup!$AA:$AA,MATCH($A452,lookup!$A:$A,0)))</f>
        <v>2_Europe</v>
      </c>
      <c r="AL452" s="0" t="str">
        <f aca="false">IF(AND($CF452&lt;&gt;"",IFERROR(INDEX(subsample_country_map!$C:$C,MATCH($CF452,subsample_country_map!$A:$A,0)),"")&lt;&gt;""),INDEX(subsample_country_map!$C:$C,MATCH($CF452,subsample_country_map!$A:$A,0)),INDEX(lookup!$AB:$AB,MATCH($A452,lookup!$A:$A,0)))</f>
        <v>99_NCE</v>
      </c>
      <c r="AM452" s="0" t="str">
        <f aca="false">IF(AND($CF452&lt;&gt;"",IFERROR(INDEX(subsample_country_map!$D:$D,MATCH($CF452,subsample_country_map!$A:$A,0)),"")&lt;&gt;""),INDEX(subsample_country_map!$D:$D,MATCH($CF452,subsample_country_map!$A:$A,0)),INDEX(lookup!$AC:$AC,MATCH($A452,lookup!$A:$A,0)))</f>
        <v>1_western</v>
      </c>
      <c r="AN452" s="0" t="str">
        <f aca="false">IF(AND($CF452&lt;&gt;"",IFERROR(INDEX(subsample_country_map!$E:$E,MATCH($CF452,subsample_country_map!$A:$A,0)),"")&lt;&gt;""),INDEX(subsample_country_map!$E:$E,MATCH($CF452,subsample_country_map!$A:$A,0)),INDEX(lookup!$AD:$AD,MATCH($A452,lookup!$A:$A,0)))</f>
        <v>99_NCE</v>
      </c>
      <c r="AO452" s="0" t="str">
        <f aca="false">INDEX(lookup!$Y:$Y,MATCH($A452,lookup!$A:$A,0))</f>
        <v>0_published</v>
      </c>
      <c r="AP452" s="0" t="str">
        <f aca="false">INDEX(lookup!$Z:$Z,MATCH($A452,lookup!$A:$A,0))</f>
        <v>1_VHB high</v>
      </c>
      <c r="AQ452" s="0" t="str">
        <f aca="false">INDEX(lookup!$W:$W,MATCH($A452,lookup!$A:$A,0))</f>
        <v>1_fin/acc/econ</v>
      </c>
      <c r="AS452" s="0" t="s">
        <v>91</v>
      </c>
      <c r="AT452" s="0" t="s">
        <v>111</v>
      </c>
      <c r="AU452" s="0" t="s">
        <v>93</v>
      </c>
      <c r="AZ452" s="0" t="s">
        <v>1718</v>
      </c>
      <c r="BA452" s="0" t="n">
        <v>1743</v>
      </c>
      <c r="BB452" s="0" t="s">
        <v>96</v>
      </c>
      <c r="BC452" s="0" t="s">
        <v>97</v>
      </c>
      <c r="BD452" s="0" t="s">
        <v>97</v>
      </c>
      <c r="BE452" s="0" t="s">
        <v>98</v>
      </c>
      <c r="BI452" s="0" t="s">
        <v>336</v>
      </c>
      <c r="BJ452" s="0" t="s">
        <v>1719</v>
      </c>
      <c r="BK452" s="0" t="s">
        <v>1712</v>
      </c>
      <c r="BL452" s="0" t="s">
        <v>1720</v>
      </c>
      <c r="BM452" s="0" t="s">
        <v>1721</v>
      </c>
      <c r="BN452" s="0" t="s">
        <v>1715</v>
      </c>
      <c r="BO452" s="0" t="s">
        <v>105</v>
      </c>
      <c r="BP452" s="0" t="s">
        <v>1709</v>
      </c>
      <c r="BQ452" s="0" t="s">
        <v>85</v>
      </c>
      <c r="BT452" s="0" t="n">
        <v>0</v>
      </c>
      <c r="BU452" s="0" t="s">
        <v>1716</v>
      </c>
      <c r="BW452" s="0" t="n">
        <v>2015</v>
      </c>
      <c r="BX452" s="0" t="n">
        <v>2023</v>
      </c>
      <c r="BY452" s="0" t="s">
        <v>1717</v>
      </c>
      <c r="BZ452" s="0" t="n">
        <v>2019</v>
      </c>
      <c r="CA452" s="0" t="n">
        <v>0.888888888888889</v>
      </c>
      <c r="CB452" s="0" t="n">
        <v>1</v>
      </c>
      <c r="CC452" s="0" t="n">
        <v>1</v>
      </c>
      <c r="CD452" s="0" t="n">
        <v>0.00800017067322057</v>
      </c>
      <c r="CE452" s="0" t="n">
        <v>1</v>
      </c>
    </row>
    <row r="453" customFormat="false" ht="15" hidden="false" customHeight="false" outlineLevel="0" collapsed="false">
      <c r="A453" s="0" t="s">
        <v>1709</v>
      </c>
      <c r="B453" s="0" t="n">
        <v>1758</v>
      </c>
      <c r="C453" s="0" t="n">
        <v>-0.095</v>
      </c>
      <c r="D453" s="0" t="n">
        <v>1743</v>
      </c>
      <c r="E453" s="0" t="n">
        <f aca="false">IF(ISNUMBER($BA453),$BA453,IF(AND(ISNUMBER($D453),ISNUMBER($BW453),ISNUMBER($BX453)),$D453*($BX453-$BW453+1),""))</f>
        <v>1743</v>
      </c>
      <c r="H453" s="0" t="s">
        <v>85</v>
      </c>
      <c r="I453" s="0" t="s">
        <v>86</v>
      </c>
      <c r="J453" s="0" t="n">
        <f aca="false">IF($BW453&lt;&gt;"",$BW453,"")</f>
        <v>2015</v>
      </c>
      <c r="K453" s="0" t="n">
        <f aca="false">IF($BX453&lt;&gt;"",$BX453,"")</f>
        <v>2023</v>
      </c>
      <c r="L453" s="0" t="n">
        <f aca="false">IF(AND(ISNUMBER($BW453),ISNUMBER($BX453)),($BW453+$BX453)/2,"")</f>
        <v>2019</v>
      </c>
      <c r="M453" s="0" t="n">
        <f aca="false">IF($L453&lt;&gt;"",$L453,"")</f>
        <v>2019</v>
      </c>
      <c r="N453" s="0" t="n">
        <f aca="false">IF(AND(ISNUMBER($BW453),ISNUMBER($BX453)),MIN(1,MAX(0,($BX453-2016+1)/($BX453-$BW453+1))),"")</f>
        <v>0.888888888888889</v>
      </c>
      <c r="O453" s="0" t="n">
        <f aca="false">IF(AND(ISNUMBER($BW453),ISNUMBER($BX453)),MIN(1,MAX(0,($BX453-2017+1)/($BX453-$BW453+1))),"")</f>
        <v>0.777777777777778</v>
      </c>
      <c r="P453" s="0" t="n">
        <f aca="false">IF(AND(ISNUMBER($BW453),ISNUMBER($BX453)),MIN(1,MAX(0,($BX453-2018+1)/($BX453-$BW453+1))),"")</f>
        <v>0.666666666666667</v>
      </c>
      <c r="Q453" s="0" t="n">
        <f aca="false">IF(AND(ISNUMBER($BW453),ISNUMBER($BX453)),MIN(1,MAX(0,($BX453-2019+1)/($BX453-$BW453+1))),"")</f>
        <v>0.555555555555556</v>
      </c>
      <c r="R453" s="0" t="n">
        <f aca="false">IF(AND(ISNUMBER($BW453),ISNUMBER($BX453)),MIN(1,MAX(0,($BX453-2016+1)/($BX453-$BW453+1))),"")</f>
        <v>0.888888888888889</v>
      </c>
      <c r="S453" s="0" t="n">
        <f aca="false">IF($L453&lt;&gt;"",IF($L453&gt;=2015.5,1,0),"")</f>
        <v>1</v>
      </c>
      <c r="T453" s="0" t="n">
        <f aca="false">IF($L453&lt;&gt;"",IF($L453&gt;=2016,1,0),"")</f>
        <v>1</v>
      </c>
      <c r="U453" s="0" t="n">
        <f aca="false">IF(ISNUMBER($BX453),IF($BX453&gt;=2016,1,0),"")</f>
        <v>1</v>
      </c>
      <c r="V453" s="0" t="n">
        <f aca="false">IF(ISNUMBER($BW453),IF($BW453&gt;=2016,1,0),"")</f>
        <v>0</v>
      </c>
      <c r="W453" s="0" t="str">
        <f aca="false">IF(AND(ISNUMBER($BW453),ISNUMBER($BX453)),IF($BW453&gt;=2016,"post-only",IF($BX453&lt;2016,"pre-only","mixed")),"")</f>
        <v>mixed</v>
      </c>
      <c r="X453" s="0" t="n">
        <f aca="false">IF(AND(ISNUMBER($BW453),ISNUMBER($BX453)),MIN(1,MAX(0,($BX453-2017+1)/($BX453-$BW453+1))),"")</f>
        <v>0.777777777777778</v>
      </c>
      <c r="Y453" s="0" t="n">
        <f aca="false">IF(AND(ISNUMBER($BW453),ISNUMBER($BX453)),MIN(1,MAX(0,($BX453-2018+1)/($BX453-$BW453+1))),"")</f>
        <v>0.666666666666667</v>
      </c>
      <c r="Z453" s="0" t="n">
        <f aca="false">IF(AND(ISNUMBER($BW453),ISNUMBER($BX453)),MIN(1,MAX(0,($BX453-2019+1)/($BX453-$BW453+1))),"")</f>
        <v>0.555555555555556</v>
      </c>
      <c r="AA453" s="0" t="n">
        <f aca="false">IF(ISNUMBER($BX453),IF($BX453&gt;=2017,1,0),"")</f>
        <v>1</v>
      </c>
      <c r="AB453" s="0" t="n">
        <f aca="false">IF(ISNUMBER($BX453),IF($BX453&gt;=2018,1,0),"")</f>
        <v>1</v>
      </c>
      <c r="AC453" s="0" t="n">
        <f aca="false">IF(ISNUMBER($BX453),IF($BX453&gt;=2019,1,0),"")</f>
        <v>1</v>
      </c>
      <c r="AD453" s="0" t="n">
        <f aca="false">IF($L453&lt;&gt;"",IF($L453&gt;2013,1,0),"")</f>
        <v>1</v>
      </c>
      <c r="AE453" s="0" t="n">
        <f aca="false">IF($L453&lt;&gt;"",1+IF($L453&gt;2011,1,0)+IF($L453&gt;2014,1,0),"")</f>
        <v>3</v>
      </c>
      <c r="AF453" s="0" t="s">
        <v>87</v>
      </c>
      <c r="AG453" s="0" t="s">
        <v>88</v>
      </c>
      <c r="AH453" s="0" t="s">
        <v>90</v>
      </c>
      <c r="AI453" s="0" t="s">
        <v>497</v>
      </c>
      <c r="AJ453" s="0" t="s">
        <v>497</v>
      </c>
      <c r="AK453" s="0" t="str">
        <f aca="false">IF(AND($CF453&lt;&gt;"",IFERROR(INDEX(subsample_country_map!$B:$B,MATCH($CF453,subsample_country_map!$A:$A,0)),"")&lt;&gt;""),INDEX(subsample_country_map!$B:$B,MATCH($CF453,subsample_country_map!$A:$A,0)),INDEX(lookup!$AA:$AA,MATCH($A453,lookup!$A:$A,0)))</f>
        <v>2_Europe</v>
      </c>
      <c r="AL453" s="0" t="str">
        <f aca="false">IF(AND($CF453&lt;&gt;"",IFERROR(INDEX(subsample_country_map!$C:$C,MATCH($CF453,subsample_country_map!$A:$A,0)),"")&lt;&gt;""),INDEX(subsample_country_map!$C:$C,MATCH($CF453,subsample_country_map!$A:$A,0)),INDEX(lookup!$AB:$AB,MATCH($A453,lookup!$A:$A,0)))</f>
        <v>99_NCE</v>
      </c>
      <c r="AM453" s="0" t="str">
        <f aca="false">IF(AND($CF453&lt;&gt;"",IFERROR(INDEX(subsample_country_map!$D:$D,MATCH($CF453,subsample_country_map!$A:$A,0)),"")&lt;&gt;""),INDEX(subsample_country_map!$D:$D,MATCH($CF453,subsample_country_map!$A:$A,0)),INDEX(lookup!$AC:$AC,MATCH($A453,lookup!$A:$A,0)))</f>
        <v>1_western</v>
      </c>
      <c r="AN453" s="0" t="str">
        <f aca="false">IF(AND($CF453&lt;&gt;"",IFERROR(INDEX(subsample_country_map!$E:$E,MATCH($CF453,subsample_country_map!$A:$A,0)),"")&lt;&gt;""),INDEX(subsample_country_map!$E:$E,MATCH($CF453,subsample_country_map!$A:$A,0)),INDEX(lookup!$AD:$AD,MATCH($A453,lookup!$A:$A,0)))</f>
        <v>99_NCE</v>
      </c>
      <c r="AO453" s="0" t="str">
        <f aca="false">INDEX(lookup!$Y:$Y,MATCH($A453,lookup!$A:$A,0))</f>
        <v>0_published</v>
      </c>
      <c r="AP453" s="0" t="str">
        <f aca="false">INDEX(lookup!$Z:$Z,MATCH($A453,lookup!$A:$A,0))</f>
        <v>1_VHB high</v>
      </c>
      <c r="AQ453" s="0" t="str">
        <f aca="false">INDEX(lookup!$W:$W,MATCH($A453,lookup!$A:$A,0))</f>
        <v>1_fin/acc/econ</v>
      </c>
      <c r="AS453" s="0" t="s">
        <v>91</v>
      </c>
      <c r="AT453" s="0" t="s">
        <v>111</v>
      </c>
      <c r="AU453" s="0" t="s">
        <v>93</v>
      </c>
      <c r="AZ453" s="0" t="s">
        <v>1722</v>
      </c>
      <c r="BA453" s="0" t="n">
        <v>1743</v>
      </c>
      <c r="BB453" s="0" t="s">
        <v>96</v>
      </c>
      <c r="BC453" s="0" t="s">
        <v>97</v>
      </c>
      <c r="BD453" s="0" t="s">
        <v>97</v>
      </c>
      <c r="BE453" s="0" t="s">
        <v>98</v>
      </c>
      <c r="BI453" s="0" t="s">
        <v>336</v>
      </c>
      <c r="BJ453" s="0" t="s">
        <v>1723</v>
      </c>
      <c r="BK453" s="0" t="s">
        <v>1712</v>
      </c>
      <c r="BL453" s="0" t="s">
        <v>1724</v>
      </c>
      <c r="BM453" s="0" t="s">
        <v>1725</v>
      </c>
      <c r="BN453" s="0" t="s">
        <v>1715</v>
      </c>
      <c r="BO453" s="0" t="s">
        <v>105</v>
      </c>
      <c r="BP453" s="0" t="s">
        <v>1709</v>
      </c>
      <c r="BQ453" s="0" t="s">
        <v>85</v>
      </c>
      <c r="BT453" s="0" t="n">
        <v>0</v>
      </c>
      <c r="BU453" s="0" t="s">
        <v>1716</v>
      </c>
      <c r="BW453" s="0" t="n">
        <v>2015</v>
      </c>
      <c r="BX453" s="0" t="n">
        <v>2023</v>
      </c>
      <c r="BY453" s="0" t="s">
        <v>1717</v>
      </c>
      <c r="BZ453" s="0" t="n">
        <v>2019</v>
      </c>
      <c r="CA453" s="0" t="n">
        <v>0.888888888888889</v>
      </c>
      <c r="CB453" s="0" t="n">
        <v>1</v>
      </c>
      <c r="CC453" s="0" t="n">
        <v>1</v>
      </c>
      <c r="CD453" s="0" t="n">
        <v>-0.0952873492753375</v>
      </c>
      <c r="CE453" s="0" t="n">
        <v>1</v>
      </c>
    </row>
    <row r="454" customFormat="false" ht="15" hidden="false" customHeight="false" outlineLevel="0" collapsed="false">
      <c r="A454" s="0" t="s">
        <v>1709</v>
      </c>
      <c r="B454" s="0" t="n">
        <v>1759</v>
      </c>
      <c r="C454" s="0" t="n">
        <v>-0.115</v>
      </c>
      <c r="D454" s="0" t="n">
        <v>1743</v>
      </c>
      <c r="E454" s="0" t="n">
        <f aca="false">IF(ISNUMBER($BA454),$BA454,IF(AND(ISNUMBER($D454),ISNUMBER($BW454),ISNUMBER($BX454)),$D454*($BX454-$BW454+1),""))</f>
        <v>1743</v>
      </c>
      <c r="H454" s="0" t="s">
        <v>85</v>
      </c>
      <c r="I454" s="0" t="s">
        <v>86</v>
      </c>
      <c r="J454" s="0" t="n">
        <f aca="false">IF($BW454&lt;&gt;"",$BW454,"")</f>
        <v>2015</v>
      </c>
      <c r="K454" s="0" t="n">
        <f aca="false">IF($BX454&lt;&gt;"",$BX454,"")</f>
        <v>2023</v>
      </c>
      <c r="L454" s="0" t="n">
        <f aca="false">IF(AND(ISNUMBER($BW454),ISNUMBER($BX454)),($BW454+$BX454)/2,"")</f>
        <v>2019</v>
      </c>
      <c r="M454" s="0" t="n">
        <f aca="false">IF($L454&lt;&gt;"",$L454,"")</f>
        <v>2019</v>
      </c>
      <c r="N454" s="0" t="n">
        <f aca="false">IF(AND(ISNUMBER($BW454),ISNUMBER($BX454)),MIN(1,MAX(0,($BX454-2016+1)/($BX454-$BW454+1))),"")</f>
        <v>0.888888888888889</v>
      </c>
      <c r="O454" s="0" t="n">
        <f aca="false">IF(AND(ISNUMBER($BW454),ISNUMBER($BX454)),MIN(1,MAX(0,($BX454-2017+1)/($BX454-$BW454+1))),"")</f>
        <v>0.777777777777778</v>
      </c>
      <c r="P454" s="0" t="n">
        <f aca="false">IF(AND(ISNUMBER($BW454),ISNUMBER($BX454)),MIN(1,MAX(0,($BX454-2018+1)/($BX454-$BW454+1))),"")</f>
        <v>0.666666666666667</v>
      </c>
      <c r="Q454" s="0" t="n">
        <f aca="false">IF(AND(ISNUMBER($BW454),ISNUMBER($BX454)),MIN(1,MAX(0,($BX454-2019+1)/($BX454-$BW454+1))),"")</f>
        <v>0.555555555555556</v>
      </c>
      <c r="R454" s="0" t="n">
        <f aca="false">IF(AND(ISNUMBER($BW454),ISNUMBER($BX454)),MIN(1,MAX(0,($BX454-2016+1)/($BX454-$BW454+1))),"")</f>
        <v>0.888888888888889</v>
      </c>
      <c r="S454" s="0" t="n">
        <f aca="false">IF($L454&lt;&gt;"",IF($L454&gt;=2015.5,1,0),"")</f>
        <v>1</v>
      </c>
      <c r="T454" s="0" t="n">
        <f aca="false">IF($L454&lt;&gt;"",IF($L454&gt;=2016,1,0),"")</f>
        <v>1</v>
      </c>
      <c r="U454" s="0" t="n">
        <f aca="false">IF(ISNUMBER($BX454),IF($BX454&gt;=2016,1,0),"")</f>
        <v>1</v>
      </c>
      <c r="V454" s="0" t="n">
        <f aca="false">IF(ISNUMBER($BW454),IF($BW454&gt;=2016,1,0),"")</f>
        <v>0</v>
      </c>
      <c r="W454" s="0" t="str">
        <f aca="false">IF(AND(ISNUMBER($BW454),ISNUMBER($BX454)),IF($BW454&gt;=2016,"post-only",IF($BX454&lt;2016,"pre-only","mixed")),"")</f>
        <v>mixed</v>
      </c>
      <c r="X454" s="0" t="n">
        <f aca="false">IF(AND(ISNUMBER($BW454),ISNUMBER($BX454)),MIN(1,MAX(0,($BX454-2017+1)/($BX454-$BW454+1))),"")</f>
        <v>0.777777777777778</v>
      </c>
      <c r="Y454" s="0" t="n">
        <f aca="false">IF(AND(ISNUMBER($BW454),ISNUMBER($BX454)),MIN(1,MAX(0,($BX454-2018+1)/($BX454-$BW454+1))),"")</f>
        <v>0.666666666666667</v>
      </c>
      <c r="Z454" s="0" t="n">
        <f aca="false">IF(AND(ISNUMBER($BW454),ISNUMBER($BX454)),MIN(1,MAX(0,($BX454-2019+1)/($BX454-$BW454+1))),"")</f>
        <v>0.555555555555556</v>
      </c>
      <c r="AA454" s="0" t="n">
        <f aca="false">IF(ISNUMBER($BX454),IF($BX454&gt;=2017,1,0),"")</f>
        <v>1</v>
      </c>
      <c r="AB454" s="0" t="n">
        <f aca="false">IF(ISNUMBER($BX454),IF($BX454&gt;=2018,1,0),"")</f>
        <v>1</v>
      </c>
      <c r="AC454" s="0" t="n">
        <f aca="false">IF(ISNUMBER($BX454),IF($BX454&gt;=2019,1,0),"")</f>
        <v>1</v>
      </c>
      <c r="AD454" s="0" t="n">
        <f aca="false">IF($L454&lt;&gt;"",IF($L454&gt;2013,1,0),"")</f>
        <v>1</v>
      </c>
      <c r="AE454" s="0" t="n">
        <f aca="false">IF($L454&lt;&gt;"",1+IF($L454&gt;2011,1,0)+IF($L454&gt;2014,1,0),"")</f>
        <v>3</v>
      </c>
      <c r="AF454" s="0" t="s">
        <v>87</v>
      </c>
      <c r="AG454" s="0" t="s">
        <v>88</v>
      </c>
      <c r="AH454" s="0" t="s">
        <v>90</v>
      </c>
      <c r="AI454" s="0" t="s">
        <v>497</v>
      </c>
      <c r="AJ454" s="0" t="s">
        <v>497</v>
      </c>
      <c r="AK454" s="0" t="str">
        <f aca="false">IF(AND($CF454&lt;&gt;"",IFERROR(INDEX(subsample_country_map!$B:$B,MATCH($CF454,subsample_country_map!$A:$A,0)),"")&lt;&gt;""),INDEX(subsample_country_map!$B:$B,MATCH($CF454,subsample_country_map!$A:$A,0)),INDEX(lookup!$AA:$AA,MATCH($A454,lookup!$A:$A,0)))</f>
        <v>2_Europe</v>
      </c>
      <c r="AL454" s="0" t="str">
        <f aca="false">IF(AND($CF454&lt;&gt;"",IFERROR(INDEX(subsample_country_map!$C:$C,MATCH($CF454,subsample_country_map!$A:$A,0)),"")&lt;&gt;""),INDEX(subsample_country_map!$C:$C,MATCH($CF454,subsample_country_map!$A:$A,0)),INDEX(lookup!$AB:$AB,MATCH($A454,lookup!$A:$A,0)))</f>
        <v>99_NCE</v>
      </c>
      <c r="AM454" s="0" t="str">
        <f aca="false">IF(AND($CF454&lt;&gt;"",IFERROR(INDEX(subsample_country_map!$D:$D,MATCH($CF454,subsample_country_map!$A:$A,0)),"")&lt;&gt;""),INDEX(subsample_country_map!$D:$D,MATCH($CF454,subsample_country_map!$A:$A,0)),INDEX(lookup!$AC:$AC,MATCH($A454,lookup!$A:$A,0)))</f>
        <v>1_western</v>
      </c>
      <c r="AN454" s="0" t="str">
        <f aca="false">IF(AND($CF454&lt;&gt;"",IFERROR(INDEX(subsample_country_map!$E:$E,MATCH($CF454,subsample_country_map!$A:$A,0)),"")&lt;&gt;""),INDEX(subsample_country_map!$E:$E,MATCH($CF454,subsample_country_map!$A:$A,0)),INDEX(lookup!$AD:$AD,MATCH($A454,lookup!$A:$A,0)))</f>
        <v>99_NCE</v>
      </c>
      <c r="AO454" s="0" t="str">
        <f aca="false">INDEX(lookup!$Y:$Y,MATCH($A454,lookup!$A:$A,0))</f>
        <v>0_published</v>
      </c>
      <c r="AP454" s="0" t="str">
        <f aca="false">INDEX(lookup!$Z:$Z,MATCH($A454,lookup!$A:$A,0))</f>
        <v>1_VHB high</v>
      </c>
      <c r="AQ454" s="0" t="str">
        <f aca="false">INDEX(lookup!$W:$W,MATCH($A454,lookup!$A:$A,0))</f>
        <v>1_fin/acc/econ</v>
      </c>
      <c r="AS454" s="0" t="s">
        <v>91</v>
      </c>
      <c r="AT454" s="0" t="s">
        <v>111</v>
      </c>
      <c r="AU454" s="0" t="s">
        <v>93</v>
      </c>
      <c r="AZ454" s="0" t="s">
        <v>1726</v>
      </c>
      <c r="BA454" s="0" t="n">
        <v>1743</v>
      </c>
      <c r="BB454" s="0" t="s">
        <v>96</v>
      </c>
      <c r="BC454" s="0" t="s">
        <v>97</v>
      </c>
      <c r="BD454" s="0" t="s">
        <v>97</v>
      </c>
      <c r="BE454" s="0" t="s">
        <v>98</v>
      </c>
      <c r="BI454" s="0" t="s">
        <v>336</v>
      </c>
      <c r="BJ454" s="0" t="s">
        <v>1727</v>
      </c>
      <c r="BK454" s="0" t="s">
        <v>1712</v>
      </c>
      <c r="BL454" s="0" t="s">
        <v>1728</v>
      </c>
      <c r="BM454" s="0" t="s">
        <v>1729</v>
      </c>
      <c r="BN454" s="0" t="s">
        <v>1715</v>
      </c>
      <c r="BO454" s="0" t="s">
        <v>105</v>
      </c>
      <c r="BP454" s="0" t="s">
        <v>1709</v>
      </c>
      <c r="BQ454" s="0" t="s">
        <v>85</v>
      </c>
      <c r="BT454" s="0" t="n">
        <v>0</v>
      </c>
      <c r="BU454" s="0" t="s">
        <v>1716</v>
      </c>
      <c r="BW454" s="0" t="n">
        <v>2015</v>
      </c>
      <c r="BX454" s="0" t="n">
        <v>2023</v>
      </c>
      <c r="BY454" s="0" t="s">
        <v>1717</v>
      </c>
      <c r="BZ454" s="0" t="n">
        <v>2019</v>
      </c>
      <c r="CA454" s="0" t="n">
        <v>0.888888888888889</v>
      </c>
      <c r="CB454" s="0" t="n">
        <v>1</v>
      </c>
      <c r="CC454" s="0" t="n">
        <v>1</v>
      </c>
      <c r="CD454" s="0" t="n">
        <v>-0.115511019443145</v>
      </c>
      <c r="CE454" s="0" t="n">
        <v>1</v>
      </c>
    </row>
    <row r="455" customFormat="false" ht="15" hidden="false" customHeight="false" outlineLevel="0" collapsed="false">
      <c r="A455" s="0" t="s">
        <v>1709</v>
      </c>
      <c r="B455" s="0" t="n">
        <v>1760</v>
      </c>
      <c r="C455" s="0" t="n">
        <v>-0.0795884772503411</v>
      </c>
      <c r="D455" s="0" t="n">
        <v>1743</v>
      </c>
      <c r="E455" s="0" t="n">
        <f aca="false">IF(ISNUMBER($BA455),$BA455,IF(AND(ISNUMBER($D455),ISNUMBER($BW455),ISNUMBER($BX455)),$D455*($BX455-$BW455+1),""))</f>
        <v>1743</v>
      </c>
      <c r="H455" s="0" t="s">
        <v>118</v>
      </c>
      <c r="I455" s="0" t="s">
        <v>344</v>
      </c>
      <c r="J455" s="0" t="n">
        <f aca="false">IF($BW455&lt;&gt;"",$BW455,"")</f>
        <v>2015</v>
      </c>
      <c r="K455" s="0" t="n">
        <f aca="false">IF($BX455&lt;&gt;"",$BX455,"")</f>
        <v>2023</v>
      </c>
      <c r="L455" s="0" t="n">
        <f aca="false">IF(AND(ISNUMBER($BW455),ISNUMBER($BX455)),($BW455+$BX455)/2,"")</f>
        <v>2019</v>
      </c>
      <c r="M455" s="0" t="n">
        <f aca="false">IF($L455&lt;&gt;"",$L455,"")</f>
        <v>2019</v>
      </c>
      <c r="N455" s="0" t="n">
        <f aca="false">IF(AND(ISNUMBER($BW455),ISNUMBER($BX455)),MIN(1,MAX(0,($BX455-2016+1)/($BX455-$BW455+1))),"")</f>
        <v>0.888888888888889</v>
      </c>
      <c r="O455" s="0" t="n">
        <f aca="false">IF(AND(ISNUMBER($BW455),ISNUMBER($BX455)),MIN(1,MAX(0,($BX455-2017+1)/($BX455-$BW455+1))),"")</f>
        <v>0.777777777777778</v>
      </c>
      <c r="P455" s="0" t="n">
        <f aca="false">IF(AND(ISNUMBER($BW455),ISNUMBER($BX455)),MIN(1,MAX(0,($BX455-2018+1)/($BX455-$BW455+1))),"")</f>
        <v>0.666666666666667</v>
      </c>
      <c r="Q455" s="0" t="n">
        <f aca="false">IF(AND(ISNUMBER($BW455),ISNUMBER($BX455)),MIN(1,MAX(0,($BX455-2019+1)/($BX455-$BW455+1))),"")</f>
        <v>0.555555555555556</v>
      </c>
      <c r="R455" s="0" t="n">
        <f aca="false">IF(AND(ISNUMBER($BW455),ISNUMBER($BX455)),MIN(1,MAX(0,($BX455-2016+1)/($BX455-$BW455+1))),"")</f>
        <v>0.888888888888889</v>
      </c>
      <c r="S455" s="0" t="n">
        <f aca="false">IF($L455&lt;&gt;"",IF($L455&gt;=2015.5,1,0),"")</f>
        <v>1</v>
      </c>
      <c r="T455" s="0" t="n">
        <f aca="false">IF($L455&lt;&gt;"",IF($L455&gt;=2016,1,0),"")</f>
        <v>1</v>
      </c>
      <c r="U455" s="0" t="n">
        <f aca="false">IF(ISNUMBER($BX455),IF($BX455&gt;=2016,1,0),"")</f>
        <v>1</v>
      </c>
      <c r="V455" s="0" t="n">
        <f aca="false">IF(ISNUMBER($BW455),IF($BW455&gt;=2016,1,0),"")</f>
        <v>0</v>
      </c>
      <c r="W455" s="0" t="str">
        <f aca="false">IF(AND(ISNUMBER($BW455),ISNUMBER($BX455)),IF($BW455&gt;=2016,"post-only",IF($BX455&lt;2016,"pre-only","mixed")),"")</f>
        <v>mixed</v>
      </c>
      <c r="X455" s="0" t="n">
        <f aca="false">IF(AND(ISNUMBER($BW455),ISNUMBER($BX455)),MIN(1,MAX(0,($BX455-2017+1)/($BX455-$BW455+1))),"")</f>
        <v>0.777777777777778</v>
      </c>
      <c r="Y455" s="0" t="n">
        <f aca="false">IF(AND(ISNUMBER($BW455),ISNUMBER($BX455)),MIN(1,MAX(0,($BX455-2018+1)/($BX455-$BW455+1))),"")</f>
        <v>0.666666666666667</v>
      </c>
      <c r="Z455" s="0" t="n">
        <f aca="false">IF(AND(ISNUMBER($BW455),ISNUMBER($BX455)),MIN(1,MAX(0,($BX455-2019+1)/($BX455-$BW455+1))),"")</f>
        <v>0.555555555555556</v>
      </c>
      <c r="AA455" s="0" t="n">
        <f aca="false">IF(ISNUMBER($BX455),IF($BX455&gt;=2017,1,0),"")</f>
        <v>1</v>
      </c>
      <c r="AB455" s="0" t="n">
        <f aca="false">IF(ISNUMBER($BX455),IF($BX455&gt;=2018,1,0),"")</f>
        <v>1</v>
      </c>
      <c r="AC455" s="0" t="n">
        <f aca="false">IF(ISNUMBER($BX455),IF($BX455&gt;=2019,1,0),"")</f>
        <v>1</v>
      </c>
      <c r="AD455" s="0" t="n">
        <f aca="false">IF($L455&lt;&gt;"",IF($L455&gt;2013,1,0),"")</f>
        <v>1</v>
      </c>
      <c r="AE455" s="0" t="n">
        <f aca="false">IF($L455&lt;&gt;"",1+IF($L455&gt;2011,1,0)+IF($L455&gt;2014,1,0),"")</f>
        <v>3</v>
      </c>
      <c r="AF455" s="0" t="s">
        <v>87</v>
      </c>
      <c r="AG455" s="0" t="s">
        <v>88</v>
      </c>
      <c r="AH455" s="0" t="s">
        <v>90</v>
      </c>
      <c r="AI455" s="0" t="s">
        <v>497</v>
      </c>
      <c r="AJ455" s="0" t="s">
        <v>497</v>
      </c>
      <c r="AK455" s="0" t="str">
        <f aca="false">IF(AND($CF455&lt;&gt;"",IFERROR(INDEX(subsample_country_map!$B:$B,MATCH($CF455,subsample_country_map!$A:$A,0)),"")&lt;&gt;""),INDEX(subsample_country_map!$B:$B,MATCH($CF455,subsample_country_map!$A:$A,0)),INDEX(lookup!$AA:$AA,MATCH($A455,lookup!$A:$A,0)))</f>
        <v>2_Europe</v>
      </c>
      <c r="AL455" s="0" t="str">
        <f aca="false">IF(AND($CF455&lt;&gt;"",IFERROR(INDEX(subsample_country_map!$C:$C,MATCH($CF455,subsample_country_map!$A:$A,0)),"")&lt;&gt;""),INDEX(subsample_country_map!$C:$C,MATCH($CF455,subsample_country_map!$A:$A,0)),INDEX(lookup!$AB:$AB,MATCH($A455,lookup!$A:$A,0)))</f>
        <v>99_NCE</v>
      </c>
      <c r="AM455" s="0" t="str">
        <f aca="false">IF(AND($CF455&lt;&gt;"",IFERROR(INDEX(subsample_country_map!$D:$D,MATCH($CF455,subsample_country_map!$A:$A,0)),"")&lt;&gt;""),INDEX(subsample_country_map!$D:$D,MATCH($CF455,subsample_country_map!$A:$A,0)),INDEX(lookup!$AC:$AC,MATCH($A455,lookup!$A:$A,0)))</f>
        <v>1_western</v>
      </c>
      <c r="AN455" s="0" t="str">
        <f aca="false">IF(AND($CF455&lt;&gt;"",IFERROR(INDEX(subsample_country_map!$E:$E,MATCH($CF455,subsample_country_map!$A:$A,0)),"")&lt;&gt;""),INDEX(subsample_country_map!$E:$E,MATCH($CF455,subsample_country_map!$A:$A,0)),INDEX(lookup!$AD:$AD,MATCH($A455,lookup!$A:$A,0)))</f>
        <v>99_NCE</v>
      </c>
      <c r="AO455" s="0" t="str">
        <f aca="false">INDEX(lookup!$Y:$Y,MATCH($A455,lookup!$A:$A,0))</f>
        <v>0_published</v>
      </c>
      <c r="AP455" s="0" t="str">
        <f aca="false">INDEX(lookup!$Z:$Z,MATCH($A455,lookup!$A:$A,0))</f>
        <v>1_VHB high</v>
      </c>
      <c r="AQ455" s="0" t="str">
        <f aca="false">INDEX(lookup!$W:$W,MATCH($A455,lookup!$A:$A,0))</f>
        <v>1_fin/acc/econ</v>
      </c>
      <c r="AS455" s="0" t="s">
        <v>91</v>
      </c>
      <c r="AT455" s="0" t="s">
        <v>397</v>
      </c>
      <c r="AU455" s="0" t="s">
        <v>93</v>
      </c>
      <c r="AV455" s="0" t="s">
        <v>1616</v>
      </c>
      <c r="AW455" s="0" t="s">
        <v>1561</v>
      </c>
      <c r="BA455" s="0" t="n">
        <v>1743</v>
      </c>
      <c r="BB455" s="0" t="s">
        <v>347</v>
      </c>
      <c r="BC455" s="0" t="s">
        <v>122</v>
      </c>
      <c r="BD455" s="0" t="s">
        <v>348</v>
      </c>
      <c r="BE455" s="0" t="s">
        <v>98</v>
      </c>
      <c r="BI455" s="0" t="s">
        <v>99</v>
      </c>
      <c r="BJ455" s="0" t="s">
        <v>1730</v>
      </c>
      <c r="BK455" s="0" t="s">
        <v>101</v>
      </c>
      <c r="BL455" s="0" t="s">
        <v>1731</v>
      </c>
      <c r="BM455" s="0" t="s">
        <v>1732</v>
      </c>
      <c r="BN455" s="0" t="s">
        <v>1715</v>
      </c>
      <c r="BO455" s="0" t="s">
        <v>105</v>
      </c>
      <c r="BP455" s="0" t="s">
        <v>1709</v>
      </c>
      <c r="BQ455" s="0" t="s">
        <v>127</v>
      </c>
      <c r="BT455" s="0" t="n">
        <v>0</v>
      </c>
      <c r="BU455" s="0" t="s">
        <v>1716</v>
      </c>
      <c r="BW455" s="0" t="n">
        <v>2015</v>
      </c>
      <c r="BX455" s="0" t="n">
        <v>2023</v>
      </c>
      <c r="BY455" s="0" t="s">
        <v>1717</v>
      </c>
      <c r="BZ455" s="0" t="n">
        <v>2019</v>
      </c>
      <c r="CA455" s="0" t="n">
        <v>0.888888888888889</v>
      </c>
      <c r="CB455" s="0" t="n">
        <v>1</v>
      </c>
      <c r="CC455" s="0" t="n">
        <v>1</v>
      </c>
      <c r="CD455" s="0" t="n">
        <v>-0.0797571652768257</v>
      </c>
      <c r="CE455" s="0" t="n">
        <v>1</v>
      </c>
    </row>
    <row r="456" customFormat="false" ht="15" hidden="false" customHeight="false" outlineLevel="0" collapsed="false">
      <c r="A456" s="0" t="s">
        <v>1709</v>
      </c>
      <c r="B456" s="0" t="n">
        <v>1761</v>
      </c>
      <c r="C456" s="0" t="n">
        <v>-0.0250334288154349</v>
      </c>
      <c r="D456" s="0" t="n">
        <v>1743</v>
      </c>
      <c r="E456" s="0" t="n">
        <f aca="false">IF(ISNUMBER($BA456),$BA456,IF(AND(ISNUMBER($D456),ISNUMBER($BW456),ISNUMBER($BX456)),$D456*($BX456-$BW456+1),""))</f>
        <v>1743</v>
      </c>
      <c r="H456" s="0" t="s">
        <v>118</v>
      </c>
      <c r="I456" s="0" t="s">
        <v>344</v>
      </c>
      <c r="J456" s="0" t="n">
        <f aca="false">IF($BW456&lt;&gt;"",$BW456,"")</f>
        <v>2015</v>
      </c>
      <c r="K456" s="0" t="n">
        <f aca="false">IF($BX456&lt;&gt;"",$BX456,"")</f>
        <v>2023</v>
      </c>
      <c r="L456" s="0" t="n">
        <f aca="false">IF(AND(ISNUMBER($BW456),ISNUMBER($BX456)),($BW456+$BX456)/2,"")</f>
        <v>2019</v>
      </c>
      <c r="M456" s="0" t="n">
        <f aca="false">IF($L456&lt;&gt;"",$L456,"")</f>
        <v>2019</v>
      </c>
      <c r="N456" s="0" t="n">
        <f aca="false">IF(AND(ISNUMBER($BW456),ISNUMBER($BX456)),MIN(1,MAX(0,($BX456-2016+1)/($BX456-$BW456+1))),"")</f>
        <v>0.888888888888889</v>
      </c>
      <c r="O456" s="0" t="n">
        <f aca="false">IF(AND(ISNUMBER($BW456),ISNUMBER($BX456)),MIN(1,MAX(0,($BX456-2017+1)/($BX456-$BW456+1))),"")</f>
        <v>0.777777777777778</v>
      </c>
      <c r="P456" s="0" t="n">
        <f aca="false">IF(AND(ISNUMBER($BW456),ISNUMBER($BX456)),MIN(1,MAX(0,($BX456-2018+1)/($BX456-$BW456+1))),"")</f>
        <v>0.666666666666667</v>
      </c>
      <c r="Q456" s="0" t="n">
        <f aca="false">IF(AND(ISNUMBER($BW456),ISNUMBER($BX456)),MIN(1,MAX(0,($BX456-2019+1)/($BX456-$BW456+1))),"")</f>
        <v>0.555555555555556</v>
      </c>
      <c r="R456" s="0" t="n">
        <f aca="false">IF(AND(ISNUMBER($BW456),ISNUMBER($BX456)),MIN(1,MAX(0,($BX456-2016+1)/($BX456-$BW456+1))),"")</f>
        <v>0.888888888888889</v>
      </c>
      <c r="S456" s="0" t="n">
        <f aca="false">IF($L456&lt;&gt;"",IF($L456&gt;=2015.5,1,0),"")</f>
        <v>1</v>
      </c>
      <c r="T456" s="0" t="n">
        <f aca="false">IF($L456&lt;&gt;"",IF($L456&gt;=2016,1,0),"")</f>
        <v>1</v>
      </c>
      <c r="U456" s="0" t="n">
        <f aca="false">IF(ISNUMBER($BX456),IF($BX456&gt;=2016,1,0),"")</f>
        <v>1</v>
      </c>
      <c r="V456" s="0" t="n">
        <f aca="false">IF(ISNUMBER($BW456),IF($BW456&gt;=2016,1,0),"")</f>
        <v>0</v>
      </c>
      <c r="W456" s="0" t="str">
        <f aca="false">IF(AND(ISNUMBER($BW456),ISNUMBER($BX456)),IF($BW456&gt;=2016,"post-only",IF($BX456&lt;2016,"pre-only","mixed")),"")</f>
        <v>mixed</v>
      </c>
      <c r="X456" s="0" t="n">
        <f aca="false">IF(AND(ISNUMBER($BW456),ISNUMBER($BX456)),MIN(1,MAX(0,($BX456-2017+1)/($BX456-$BW456+1))),"")</f>
        <v>0.777777777777778</v>
      </c>
      <c r="Y456" s="0" t="n">
        <f aca="false">IF(AND(ISNUMBER($BW456),ISNUMBER($BX456)),MIN(1,MAX(0,($BX456-2018+1)/($BX456-$BW456+1))),"")</f>
        <v>0.666666666666667</v>
      </c>
      <c r="Z456" s="0" t="n">
        <f aca="false">IF(AND(ISNUMBER($BW456),ISNUMBER($BX456)),MIN(1,MAX(0,($BX456-2019+1)/($BX456-$BW456+1))),"")</f>
        <v>0.555555555555556</v>
      </c>
      <c r="AA456" s="0" t="n">
        <f aca="false">IF(ISNUMBER($BX456),IF($BX456&gt;=2017,1,0),"")</f>
        <v>1</v>
      </c>
      <c r="AB456" s="0" t="n">
        <f aca="false">IF(ISNUMBER($BX456),IF($BX456&gt;=2018,1,0),"")</f>
        <v>1</v>
      </c>
      <c r="AC456" s="0" t="n">
        <f aca="false">IF(ISNUMBER($BX456),IF($BX456&gt;=2019,1,0),"")</f>
        <v>1</v>
      </c>
      <c r="AD456" s="0" t="n">
        <f aca="false">IF($L456&lt;&gt;"",IF($L456&gt;2013,1,0),"")</f>
        <v>1</v>
      </c>
      <c r="AE456" s="0" t="n">
        <f aca="false">IF($L456&lt;&gt;"",1+IF($L456&gt;2011,1,0)+IF($L456&gt;2014,1,0),"")</f>
        <v>3</v>
      </c>
      <c r="AF456" s="0" t="s">
        <v>87</v>
      </c>
      <c r="AG456" s="0" t="s">
        <v>88</v>
      </c>
      <c r="AH456" s="0" t="s">
        <v>90</v>
      </c>
      <c r="AI456" s="0" t="s">
        <v>497</v>
      </c>
      <c r="AJ456" s="0" t="s">
        <v>497</v>
      </c>
      <c r="AK456" s="0" t="str">
        <f aca="false">IF(AND($CF456&lt;&gt;"",IFERROR(INDEX(subsample_country_map!$B:$B,MATCH($CF456,subsample_country_map!$A:$A,0)),"")&lt;&gt;""),INDEX(subsample_country_map!$B:$B,MATCH($CF456,subsample_country_map!$A:$A,0)),INDEX(lookup!$AA:$AA,MATCH($A456,lookup!$A:$A,0)))</f>
        <v>2_Europe</v>
      </c>
      <c r="AL456" s="0" t="str">
        <f aca="false">IF(AND($CF456&lt;&gt;"",IFERROR(INDEX(subsample_country_map!$C:$C,MATCH($CF456,subsample_country_map!$A:$A,0)),"")&lt;&gt;""),INDEX(subsample_country_map!$C:$C,MATCH($CF456,subsample_country_map!$A:$A,0)),INDEX(lookup!$AB:$AB,MATCH($A456,lookup!$A:$A,0)))</f>
        <v>99_NCE</v>
      </c>
      <c r="AM456" s="0" t="str">
        <f aca="false">IF(AND($CF456&lt;&gt;"",IFERROR(INDEX(subsample_country_map!$D:$D,MATCH($CF456,subsample_country_map!$A:$A,0)),"")&lt;&gt;""),INDEX(subsample_country_map!$D:$D,MATCH($CF456,subsample_country_map!$A:$A,0)),INDEX(lookup!$AC:$AC,MATCH($A456,lookup!$A:$A,0)))</f>
        <v>1_western</v>
      </c>
      <c r="AN456" s="0" t="str">
        <f aca="false">IF(AND($CF456&lt;&gt;"",IFERROR(INDEX(subsample_country_map!$E:$E,MATCH($CF456,subsample_country_map!$A:$A,0)),"")&lt;&gt;""),INDEX(subsample_country_map!$E:$E,MATCH($CF456,subsample_country_map!$A:$A,0)),INDEX(lookup!$AD:$AD,MATCH($A456,lookup!$A:$A,0)))</f>
        <v>99_NCE</v>
      </c>
      <c r="AO456" s="0" t="str">
        <f aca="false">INDEX(lookup!$Y:$Y,MATCH($A456,lookup!$A:$A,0))</f>
        <v>0_published</v>
      </c>
      <c r="AP456" s="0" t="str">
        <f aca="false">INDEX(lookup!$Z:$Z,MATCH($A456,lookup!$A:$A,0))</f>
        <v>1_VHB high</v>
      </c>
      <c r="AQ456" s="0" t="str">
        <f aca="false">INDEX(lookup!$W:$W,MATCH($A456,lookup!$A:$A,0))</f>
        <v>1_fin/acc/econ</v>
      </c>
      <c r="AS456" s="0" t="s">
        <v>91</v>
      </c>
      <c r="AT456" s="0" t="s">
        <v>111</v>
      </c>
      <c r="AU456" s="0" t="s">
        <v>93</v>
      </c>
      <c r="AV456" s="0" t="s">
        <v>1733</v>
      </c>
      <c r="AW456" s="0" t="s">
        <v>1514</v>
      </c>
      <c r="BA456" s="0" t="n">
        <v>1743</v>
      </c>
      <c r="BB456" s="0" t="s">
        <v>347</v>
      </c>
      <c r="BC456" s="0" t="s">
        <v>122</v>
      </c>
      <c r="BD456" s="0" t="s">
        <v>348</v>
      </c>
      <c r="BE456" s="0" t="s">
        <v>98</v>
      </c>
      <c r="BI456" s="0" t="s">
        <v>99</v>
      </c>
      <c r="BJ456" s="0" t="s">
        <v>1730</v>
      </c>
      <c r="BK456" s="0" t="s">
        <v>101</v>
      </c>
      <c r="BL456" s="0" t="s">
        <v>1734</v>
      </c>
      <c r="BM456" s="0" t="s">
        <v>1735</v>
      </c>
      <c r="BN456" s="0" t="s">
        <v>1715</v>
      </c>
      <c r="BO456" s="0" t="s">
        <v>105</v>
      </c>
      <c r="BP456" s="0" t="s">
        <v>1709</v>
      </c>
      <c r="BQ456" s="0" t="s">
        <v>127</v>
      </c>
      <c r="BT456" s="0" t="n">
        <v>0</v>
      </c>
      <c r="BU456" s="0" t="s">
        <v>1716</v>
      </c>
      <c r="BW456" s="0" t="n">
        <v>2015</v>
      </c>
      <c r="BX456" s="0" t="n">
        <v>2023</v>
      </c>
      <c r="BY456" s="0" t="s">
        <v>1717</v>
      </c>
      <c r="BZ456" s="0" t="n">
        <v>2019</v>
      </c>
      <c r="CA456" s="0" t="n">
        <v>0.888888888888889</v>
      </c>
      <c r="CB456" s="0" t="n">
        <v>1</v>
      </c>
      <c r="CC456" s="0" t="n">
        <v>1</v>
      </c>
      <c r="CD456" s="0" t="n">
        <v>-0.0250386600368262</v>
      </c>
      <c r="CE456" s="0" t="n">
        <v>1</v>
      </c>
    </row>
    <row r="457" customFormat="false" ht="15" hidden="false" customHeight="false" outlineLevel="0" collapsed="false">
      <c r="A457" s="0" t="s">
        <v>1709</v>
      </c>
      <c r="B457" s="0" t="n">
        <v>1762</v>
      </c>
      <c r="C457" s="0" t="n">
        <v>-0.041880143019736</v>
      </c>
      <c r="D457" s="0" t="n">
        <v>1743</v>
      </c>
      <c r="E457" s="0" t="n">
        <f aca="false">IF(ISNUMBER($BA457),$BA457,IF(AND(ISNUMBER($D457),ISNUMBER($BW457),ISNUMBER($BX457)),$D457*($BX457-$BW457+1),""))</f>
        <v>1743</v>
      </c>
      <c r="H457" s="0" t="s">
        <v>118</v>
      </c>
      <c r="I457" s="0" t="s">
        <v>344</v>
      </c>
      <c r="J457" s="0" t="n">
        <f aca="false">IF($BW457&lt;&gt;"",$BW457,"")</f>
        <v>2015</v>
      </c>
      <c r="K457" s="0" t="n">
        <f aca="false">IF($BX457&lt;&gt;"",$BX457,"")</f>
        <v>2023</v>
      </c>
      <c r="L457" s="0" t="n">
        <f aca="false">IF(AND(ISNUMBER($BW457),ISNUMBER($BX457)),($BW457+$BX457)/2,"")</f>
        <v>2019</v>
      </c>
      <c r="M457" s="0" t="n">
        <f aca="false">IF($L457&lt;&gt;"",$L457,"")</f>
        <v>2019</v>
      </c>
      <c r="N457" s="0" t="n">
        <f aca="false">IF(AND(ISNUMBER($BW457),ISNUMBER($BX457)),MIN(1,MAX(0,($BX457-2016+1)/($BX457-$BW457+1))),"")</f>
        <v>0.888888888888889</v>
      </c>
      <c r="O457" s="0" t="n">
        <f aca="false">IF(AND(ISNUMBER($BW457),ISNUMBER($BX457)),MIN(1,MAX(0,($BX457-2017+1)/($BX457-$BW457+1))),"")</f>
        <v>0.777777777777778</v>
      </c>
      <c r="P457" s="0" t="n">
        <f aca="false">IF(AND(ISNUMBER($BW457),ISNUMBER($BX457)),MIN(1,MAX(0,($BX457-2018+1)/($BX457-$BW457+1))),"")</f>
        <v>0.666666666666667</v>
      </c>
      <c r="Q457" s="0" t="n">
        <f aca="false">IF(AND(ISNUMBER($BW457),ISNUMBER($BX457)),MIN(1,MAX(0,($BX457-2019+1)/($BX457-$BW457+1))),"")</f>
        <v>0.555555555555556</v>
      </c>
      <c r="R457" s="0" t="n">
        <f aca="false">IF(AND(ISNUMBER($BW457),ISNUMBER($BX457)),MIN(1,MAX(0,($BX457-2016+1)/($BX457-$BW457+1))),"")</f>
        <v>0.888888888888889</v>
      </c>
      <c r="S457" s="0" t="n">
        <f aca="false">IF($L457&lt;&gt;"",IF($L457&gt;=2015.5,1,0),"")</f>
        <v>1</v>
      </c>
      <c r="T457" s="0" t="n">
        <f aca="false">IF($L457&lt;&gt;"",IF($L457&gt;=2016,1,0),"")</f>
        <v>1</v>
      </c>
      <c r="U457" s="0" t="n">
        <f aca="false">IF(ISNUMBER($BX457),IF($BX457&gt;=2016,1,0),"")</f>
        <v>1</v>
      </c>
      <c r="V457" s="0" t="n">
        <f aca="false">IF(ISNUMBER($BW457),IF($BW457&gt;=2016,1,0),"")</f>
        <v>0</v>
      </c>
      <c r="W457" s="0" t="str">
        <f aca="false">IF(AND(ISNUMBER($BW457),ISNUMBER($BX457)),IF($BW457&gt;=2016,"post-only",IF($BX457&lt;2016,"pre-only","mixed")),"")</f>
        <v>mixed</v>
      </c>
      <c r="X457" s="0" t="n">
        <f aca="false">IF(AND(ISNUMBER($BW457),ISNUMBER($BX457)),MIN(1,MAX(0,($BX457-2017+1)/($BX457-$BW457+1))),"")</f>
        <v>0.777777777777778</v>
      </c>
      <c r="Y457" s="0" t="n">
        <f aca="false">IF(AND(ISNUMBER($BW457),ISNUMBER($BX457)),MIN(1,MAX(0,($BX457-2018+1)/($BX457-$BW457+1))),"")</f>
        <v>0.666666666666667</v>
      </c>
      <c r="Z457" s="0" t="n">
        <f aca="false">IF(AND(ISNUMBER($BW457),ISNUMBER($BX457)),MIN(1,MAX(0,($BX457-2019+1)/($BX457-$BW457+1))),"")</f>
        <v>0.555555555555556</v>
      </c>
      <c r="AA457" s="0" t="n">
        <f aca="false">IF(ISNUMBER($BX457),IF($BX457&gt;=2017,1,0),"")</f>
        <v>1</v>
      </c>
      <c r="AB457" s="0" t="n">
        <f aca="false">IF(ISNUMBER($BX457),IF($BX457&gt;=2018,1,0),"")</f>
        <v>1</v>
      </c>
      <c r="AC457" s="0" t="n">
        <f aca="false">IF(ISNUMBER($BX457),IF($BX457&gt;=2019,1,0),"")</f>
        <v>1</v>
      </c>
      <c r="AD457" s="0" t="n">
        <f aca="false">IF($L457&lt;&gt;"",IF($L457&gt;2013,1,0),"")</f>
        <v>1</v>
      </c>
      <c r="AE457" s="0" t="n">
        <f aca="false">IF($L457&lt;&gt;"",1+IF($L457&gt;2011,1,0)+IF($L457&gt;2014,1,0),"")</f>
        <v>3</v>
      </c>
      <c r="AF457" s="0" t="s">
        <v>87</v>
      </c>
      <c r="AG457" s="0" t="s">
        <v>88</v>
      </c>
      <c r="AH457" s="0" t="s">
        <v>90</v>
      </c>
      <c r="AI457" s="0" t="s">
        <v>497</v>
      </c>
      <c r="AJ457" s="0" t="s">
        <v>497</v>
      </c>
      <c r="AK457" s="0" t="str">
        <f aca="false">IF(AND($CF457&lt;&gt;"",IFERROR(INDEX(subsample_country_map!$B:$B,MATCH($CF457,subsample_country_map!$A:$A,0)),"")&lt;&gt;""),INDEX(subsample_country_map!$B:$B,MATCH($CF457,subsample_country_map!$A:$A,0)),INDEX(lookup!$AA:$AA,MATCH($A457,lookup!$A:$A,0)))</f>
        <v>2_Europe</v>
      </c>
      <c r="AL457" s="0" t="str">
        <f aca="false">IF(AND($CF457&lt;&gt;"",IFERROR(INDEX(subsample_country_map!$C:$C,MATCH($CF457,subsample_country_map!$A:$A,0)),"")&lt;&gt;""),INDEX(subsample_country_map!$C:$C,MATCH($CF457,subsample_country_map!$A:$A,0)),INDEX(lookup!$AB:$AB,MATCH($A457,lookup!$A:$A,0)))</f>
        <v>99_NCE</v>
      </c>
      <c r="AM457" s="0" t="str">
        <f aca="false">IF(AND($CF457&lt;&gt;"",IFERROR(INDEX(subsample_country_map!$D:$D,MATCH($CF457,subsample_country_map!$A:$A,0)),"")&lt;&gt;""),INDEX(subsample_country_map!$D:$D,MATCH($CF457,subsample_country_map!$A:$A,0)),INDEX(lookup!$AC:$AC,MATCH($A457,lookup!$A:$A,0)))</f>
        <v>1_western</v>
      </c>
      <c r="AN457" s="0" t="str">
        <f aca="false">IF(AND($CF457&lt;&gt;"",IFERROR(INDEX(subsample_country_map!$E:$E,MATCH($CF457,subsample_country_map!$A:$A,0)),"")&lt;&gt;""),INDEX(subsample_country_map!$E:$E,MATCH($CF457,subsample_country_map!$A:$A,0)),INDEX(lookup!$AD:$AD,MATCH($A457,lookup!$A:$A,0)))</f>
        <v>99_NCE</v>
      </c>
      <c r="AO457" s="0" t="str">
        <f aca="false">INDEX(lookup!$Y:$Y,MATCH($A457,lookup!$A:$A,0))</f>
        <v>0_published</v>
      </c>
      <c r="AP457" s="0" t="str">
        <f aca="false">INDEX(lookup!$Z:$Z,MATCH($A457,lookup!$A:$A,0))</f>
        <v>1_VHB high</v>
      </c>
      <c r="AQ457" s="0" t="str">
        <f aca="false">INDEX(lookup!$W:$W,MATCH($A457,lookup!$A:$A,0))</f>
        <v>1_fin/acc/econ</v>
      </c>
      <c r="AS457" s="0" t="s">
        <v>91</v>
      </c>
      <c r="AT457" s="0" t="s">
        <v>111</v>
      </c>
      <c r="AU457" s="0" t="s">
        <v>93</v>
      </c>
      <c r="AV457" s="0" t="s">
        <v>772</v>
      </c>
      <c r="AW457" s="0" t="s">
        <v>417</v>
      </c>
      <c r="BA457" s="0" t="n">
        <v>1743</v>
      </c>
      <c r="BB457" s="0" t="s">
        <v>347</v>
      </c>
      <c r="BC457" s="0" t="s">
        <v>122</v>
      </c>
      <c r="BD457" s="0" t="s">
        <v>348</v>
      </c>
      <c r="BE457" s="0" t="s">
        <v>98</v>
      </c>
      <c r="BI457" s="0" t="s">
        <v>99</v>
      </c>
      <c r="BJ457" s="0" t="s">
        <v>1730</v>
      </c>
      <c r="BK457" s="0" t="s">
        <v>101</v>
      </c>
      <c r="BL457" s="0" t="s">
        <v>1736</v>
      </c>
      <c r="BM457" s="0" t="s">
        <v>1737</v>
      </c>
      <c r="BN457" s="0" t="s">
        <v>1715</v>
      </c>
      <c r="BO457" s="0" t="s">
        <v>105</v>
      </c>
      <c r="BP457" s="0" t="s">
        <v>1709</v>
      </c>
      <c r="BQ457" s="0" t="s">
        <v>127</v>
      </c>
      <c r="BT457" s="0" t="n">
        <v>0</v>
      </c>
      <c r="BU457" s="0" t="s">
        <v>1716</v>
      </c>
      <c r="BW457" s="0" t="n">
        <v>2015</v>
      </c>
      <c r="BX457" s="0" t="n">
        <v>2023</v>
      </c>
      <c r="BY457" s="0" t="s">
        <v>1717</v>
      </c>
      <c r="BZ457" s="0" t="n">
        <v>2019</v>
      </c>
      <c r="CA457" s="0" t="n">
        <v>0.888888888888889</v>
      </c>
      <c r="CB457" s="0" t="n">
        <v>1</v>
      </c>
      <c r="CC457" s="0" t="n">
        <v>1</v>
      </c>
      <c r="CD457" s="0" t="n">
        <v>-0.0419046539945446</v>
      </c>
      <c r="CE457" s="0" t="n">
        <v>1</v>
      </c>
    </row>
    <row r="458" customFormat="false" ht="15" hidden="false" customHeight="false" outlineLevel="0" collapsed="false">
      <c r="A458" s="0" t="s">
        <v>1709</v>
      </c>
      <c r="B458" s="0" t="n">
        <v>1763</v>
      </c>
      <c r="C458" s="0" t="n">
        <v>-0.0838518806968474</v>
      </c>
      <c r="D458" s="0" t="n">
        <v>1730</v>
      </c>
      <c r="E458" s="0" t="n">
        <f aca="false">IF(ISNUMBER($BA458),$BA458,IF(AND(ISNUMBER($D458),ISNUMBER($BW458),ISNUMBER($BX458)),$D458*($BX458-$BW458+1),""))</f>
        <v>1730</v>
      </c>
      <c r="H458" s="0" t="s">
        <v>118</v>
      </c>
      <c r="I458" s="0" t="s">
        <v>344</v>
      </c>
      <c r="J458" s="0" t="n">
        <f aca="false">IF($BW458&lt;&gt;"",$BW458,"")</f>
        <v>2015</v>
      </c>
      <c r="K458" s="0" t="n">
        <f aca="false">IF($BX458&lt;&gt;"",$BX458,"")</f>
        <v>2023</v>
      </c>
      <c r="L458" s="0" t="n">
        <f aca="false">IF(AND(ISNUMBER($BW458),ISNUMBER($BX458)),($BW458+$BX458)/2,"")</f>
        <v>2019</v>
      </c>
      <c r="M458" s="0" t="n">
        <f aca="false">IF($L458&lt;&gt;"",$L458,"")</f>
        <v>2019</v>
      </c>
      <c r="N458" s="0" t="n">
        <f aca="false">IF(AND(ISNUMBER($BW458),ISNUMBER($BX458)),MIN(1,MAX(0,($BX458-2016+1)/($BX458-$BW458+1))),"")</f>
        <v>0.888888888888889</v>
      </c>
      <c r="O458" s="0" t="n">
        <f aca="false">IF(AND(ISNUMBER($BW458),ISNUMBER($BX458)),MIN(1,MAX(0,($BX458-2017+1)/($BX458-$BW458+1))),"")</f>
        <v>0.777777777777778</v>
      </c>
      <c r="P458" s="0" t="n">
        <f aca="false">IF(AND(ISNUMBER($BW458),ISNUMBER($BX458)),MIN(1,MAX(0,($BX458-2018+1)/($BX458-$BW458+1))),"")</f>
        <v>0.666666666666667</v>
      </c>
      <c r="Q458" s="0" t="n">
        <f aca="false">IF(AND(ISNUMBER($BW458),ISNUMBER($BX458)),MIN(1,MAX(0,($BX458-2019+1)/($BX458-$BW458+1))),"")</f>
        <v>0.555555555555556</v>
      </c>
      <c r="R458" s="0" t="n">
        <f aca="false">IF(AND(ISNUMBER($BW458),ISNUMBER($BX458)),MIN(1,MAX(0,($BX458-2016+1)/($BX458-$BW458+1))),"")</f>
        <v>0.888888888888889</v>
      </c>
      <c r="S458" s="0" t="n">
        <f aca="false">IF($L458&lt;&gt;"",IF($L458&gt;=2015.5,1,0),"")</f>
        <v>1</v>
      </c>
      <c r="T458" s="0" t="n">
        <f aca="false">IF($L458&lt;&gt;"",IF($L458&gt;=2016,1,0),"")</f>
        <v>1</v>
      </c>
      <c r="U458" s="0" t="n">
        <f aca="false">IF(ISNUMBER($BX458),IF($BX458&gt;=2016,1,0),"")</f>
        <v>1</v>
      </c>
      <c r="V458" s="0" t="n">
        <f aca="false">IF(ISNUMBER($BW458),IF($BW458&gt;=2016,1,0),"")</f>
        <v>0</v>
      </c>
      <c r="W458" s="0" t="str">
        <f aca="false">IF(AND(ISNUMBER($BW458),ISNUMBER($BX458)),IF($BW458&gt;=2016,"post-only",IF($BX458&lt;2016,"pre-only","mixed")),"")</f>
        <v>mixed</v>
      </c>
      <c r="X458" s="0" t="n">
        <f aca="false">IF(AND(ISNUMBER($BW458),ISNUMBER($BX458)),MIN(1,MAX(0,($BX458-2017+1)/($BX458-$BW458+1))),"")</f>
        <v>0.777777777777778</v>
      </c>
      <c r="Y458" s="0" t="n">
        <f aca="false">IF(AND(ISNUMBER($BW458),ISNUMBER($BX458)),MIN(1,MAX(0,($BX458-2018+1)/($BX458-$BW458+1))),"")</f>
        <v>0.666666666666667</v>
      </c>
      <c r="Z458" s="0" t="n">
        <f aca="false">IF(AND(ISNUMBER($BW458),ISNUMBER($BX458)),MIN(1,MAX(0,($BX458-2019+1)/($BX458-$BW458+1))),"")</f>
        <v>0.555555555555556</v>
      </c>
      <c r="AA458" s="0" t="n">
        <f aca="false">IF(ISNUMBER($BX458),IF($BX458&gt;=2017,1,0),"")</f>
        <v>1</v>
      </c>
      <c r="AB458" s="0" t="n">
        <f aca="false">IF(ISNUMBER($BX458),IF($BX458&gt;=2018,1,0),"")</f>
        <v>1</v>
      </c>
      <c r="AC458" s="0" t="n">
        <f aca="false">IF(ISNUMBER($BX458),IF($BX458&gt;=2019,1,0),"")</f>
        <v>1</v>
      </c>
      <c r="AD458" s="0" t="n">
        <f aca="false">IF($L458&lt;&gt;"",IF($L458&gt;2013,1,0),"")</f>
        <v>1</v>
      </c>
      <c r="AE458" s="0" t="n">
        <f aca="false">IF($L458&lt;&gt;"",1+IF($L458&gt;2011,1,0)+IF($L458&gt;2014,1,0),"")</f>
        <v>3</v>
      </c>
      <c r="AF458" s="0" t="s">
        <v>87</v>
      </c>
      <c r="AG458" s="0" t="s">
        <v>88</v>
      </c>
      <c r="AH458" s="0" t="s">
        <v>90</v>
      </c>
      <c r="AI458" s="0" t="s">
        <v>497</v>
      </c>
      <c r="AJ458" s="0" t="s">
        <v>497</v>
      </c>
      <c r="AK458" s="0" t="str">
        <f aca="false">IF(AND($CF458&lt;&gt;"",IFERROR(INDEX(subsample_country_map!$B:$B,MATCH($CF458,subsample_country_map!$A:$A,0)),"")&lt;&gt;""),INDEX(subsample_country_map!$B:$B,MATCH($CF458,subsample_country_map!$A:$A,0)),INDEX(lookup!$AA:$AA,MATCH($A458,lookup!$A:$A,0)))</f>
        <v>2_Europe</v>
      </c>
      <c r="AL458" s="0" t="str">
        <f aca="false">IF(AND($CF458&lt;&gt;"",IFERROR(INDEX(subsample_country_map!$C:$C,MATCH($CF458,subsample_country_map!$A:$A,0)),"")&lt;&gt;""),INDEX(subsample_country_map!$C:$C,MATCH($CF458,subsample_country_map!$A:$A,0)),INDEX(lookup!$AB:$AB,MATCH($A458,lookup!$A:$A,0)))</f>
        <v>99_NCE</v>
      </c>
      <c r="AM458" s="0" t="str">
        <f aca="false">IF(AND($CF458&lt;&gt;"",IFERROR(INDEX(subsample_country_map!$D:$D,MATCH($CF458,subsample_country_map!$A:$A,0)),"")&lt;&gt;""),INDEX(subsample_country_map!$D:$D,MATCH($CF458,subsample_country_map!$A:$A,0)),INDEX(lookup!$AC:$AC,MATCH($A458,lookup!$A:$A,0)))</f>
        <v>1_western</v>
      </c>
      <c r="AN458" s="0" t="str">
        <f aca="false">IF(AND($CF458&lt;&gt;"",IFERROR(INDEX(subsample_country_map!$E:$E,MATCH($CF458,subsample_country_map!$A:$A,0)),"")&lt;&gt;""),INDEX(subsample_country_map!$E:$E,MATCH($CF458,subsample_country_map!$A:$A,0)),INDEX(lookup!$AD:$AD,MATCH($A458,lookup!$A:$A,0)))</f>
        <v>99_NCE</v>
      </c>
      <c r="AO458" s="0" t="str">
        <f aca="false">INDEX(lookup!$Y:$Y,MATCH($A458,lookup!$A:$A,0))</f>
        <v>0_published</v>
      </c>
      <c r="AP458" s="0" t="str">
        <f aca="false">INDEX(lookup!$Z:$Z,MATCH($A458,lookup!$A:$A,0))</f>
        <v>1_VHB high</v>
      </c>
      <c r="AQ458" s="0" t="str">
        <f aca="false">INDEX(lookup!$W:$W,MATCH($A458,lookup!$A:$A,0))</f>
        <v>1_fin/acc/econ</v>
      </c>
      <c r="AS458" s="0" t="s">
        <v>91</v>
      </c>
      <c r="AT458" s="0" t="s">
        <v>397</v>
      </c>
      <c r="AU458" s="0" t="s">
        <v>93</v>
      </c>
      <c r="AV458" s="0" t="s">
        <v>1738</v>
      </c>
      <c r="AW458" s="0" t="s">
        <v>1501</v>
      </c>
      <c r="BA458" s="0" t="n">
        <v>1730</v>
      </c>
      <c r="BB458" s="0" t="s">
        <v>347</v>
      </c>
      <c r="BC458" s="0" t="s">
        <v>358</v>
      </c>
      <c r="BD458" s="0" t="s">
        <v>348</v>
      </c>
      <c r="BE458" s="0" t="s">
        <v>98</v>
      </c>
      <c r="BI458" s="0" t="s">
        <v>99</v>
      </c>
      <c r="BJ458" s="0" t="s">
        <v>1739</v>
      </c>
      <c r="BK458" s="0" t="s">
        <v>101</v>
      </c>
      <c r="BL458" s="0" t="s">
        <v>1740</v>
      </c>
      <c r="BM458" s="0" t="s">
        <v>1732</v>
      </c>
      <c r="BN458" s="0" t="s">
        <v>1715</v>
      </c>
      <c r="BO458" s="0" t="s">
        <v>105</v>
      </c>
      <c r="BP458" s="0" t="s">
        <v>1709</v>
      </c>
      <c r="BQ458" s="0" t="s">
        <v>127</v>
      </c>
      <c r="BT458" s="0" t="n">
        <v>0</v>
      </c>
      <c r="BU458" s="0" t="s">
        <v>1716</v>
      </c>
      <c r="BW458" s="0" t="n">
        <v>2015</v>
      </c>
      <c r="BX458" s="0" t="n">
        <v>2023</v>
      </c>
      <c r="BY458" s="0" t="s">
        <v>1717</v>
      </c>
      <c r="BZ458" s="0" t="n">
        <v>2019</v>
      </c>
      <c r="CA458" s="0" t="n">
        <v>0.888888888888889</v>
      </c>
      <c r="CB458" s="0" t="n">
        <v>1</v>
      </c>
      <c r="CC458" s="0" t="n">
        <v>1</v>
      </c>
      <c r="CD458" s="0" t="n">
        <v>-0.084049238670994</v>
      </c>
      <c r="CE458" s="0" t="n">
        <v>1</v>
      </c>
    </row>
    <row r="459" customFormat="false" ht="15" hidden="false" customHeight="false" outlineLevel="0" collapsed="false">
      <c r="A459" s="0" t="s">
        <v>1709</v>
      </c>
      <c r="B459" s="0" t="n">
        <v>1764</v>
      </c>
      <c r="C459" s="0" t="n">
        <v>-0.0544481569661839</v>
      </c>
      <c r="D459" s="0" t="n">
        <v>1730</v>
      </c>
      <c r="E459" s="0" t="n">
        <f aca="false">IF(ISNUMBER($BA459),$BA459,IF(AND(ISNUMBER($D459),ISNUMBER($BW459),ISNUMBER($BX459)),$D459*($BX459-$BW459+1),""))</f>
        <v>1730</v>
      </c>
      <c r="H459" s="0" t="s">
        <v>118</v>
      </c>
      <c r="I459" s="0" t="s">
        <v>344</v>
      </c>
      <c r="J459" s="0" t="n">
        <f aca="false">IF($BW459&lt;&gt;"",$BW459,"")</f>
        <v>2015</v>
      </c>
      <c r="K459" s="0" t="n">
        <f aca="false">IF($BX459&lt;&gt;"",$BX459,"")</f>
        <v>2023</v>
      </c>
      <c r="L459" s="0" t="n">
        <f aca="false">IF(AND(ISNUMBER($BW459),ISNUMBER($BX459)),($BW459+$BX459)/2,"")</f>
        <v>2019</v>
      </c>
      <c r="M459" s="0" t="n">
        <f aca="false">IF($L459&lt;&gt;"",$L459,"")</f>
        <v>2019</v>
      </c>
      <c r="N459" s="0" t="n">
        <f aca="false">IF(AND(ISNUMBER($BW459),ISNUMBER($BX459)),MIN(1,MAX(0,($BX459-2016+1)/($BX459-$BW459+1))),"")</f>
        <v>0.888888888888889</v>
      </c>
      <c r="O459" s="0" t="n">
        <f aca="false">IF(AND(ISNUMBER($BW459),ISNUMBER($BX459)),MIN(1,MAX(0,($BX459-2017+1)/($BX459-$BW459+1))),"")</f>
        <v>0.777777777777778</v>
      </c>
      <c r="P459" s="0" t="n">
        <f aca="false">IF(AND(ISNUMBER($BW459),ISNUMBER($BX459)),MIN(1,MAX(0,($BX459-2018+1)/($BX459-$BW459+1))),"")</f>
        <v>0.666666666666667</v>
      </c>
      <c r="Q459" s="0" t="n">
        <f aca="false">IF(AND(ISNUMBER($BW459),ISNUMBER($BX459)),MIN(1,MAX(0,($BX459-2019+1)/($BX459-$BW459+1))),"")</f>
        <v>0.555555555555556</v>
      </c>
      <c r="R459" s="0" t="n">
        <f aca="false">IF(AND(ISNUMBER($BW459),ISNUMBER($BX459)),MIN(1,MAX(0,($BX459-2016+1)/($BX459-$BW459+1))),"")</f>
        <v>0.888888888888889</v>
      </c>
      <c r="S459" s="0" t="n">
        <f aca="false">IF($L459&lt;&gt;"",IF($L459&gt;=2015.5,1,0),"")</f>
        <v>1</v>
      </c>
      <c r="T459" s="0" t="n">
        <f aca="false">IF($L459&lt;&gt;"",IF($L459&gt;=2016,1,0),"")</f>
        <v>1</v>
      </c>
      <c r="U459" s="0" t="n">
        <f aca="false">IF(ISNUMBER($BX459),IF($BX459&gt;=2016,1,0),"")</f>
        <v>1</v>
      </c>
      <c r="V459" s="0" t="n">
        <f aca="false">IF(ISNUMBER($BW459),IF($BW459&gt;=2016,1,0),"")</f>
        <v>0</v>
      </c>
      <c r="W459" s="0" t="str">
        <f aca="false">IF(AND(ISNUMBER($BW459),ISNUMBER($BX459)),IF($BW459&gt;=2016,"post-only",IF($BX459&lt;2016,"pre-only","mixed")),"")</f>
        <v>mixed</v>
      </c>
      <c r="X459" s="0" t="n">
        <f aca="false">IF(AND(ISNUMBER($BW459),ISNUMBER($BX459)),MIN(1,MAX(0,($BX459-2017+1)/($BX459-$BW459+1))),"")</f>
        <v>0.777777777777778</v>
      </c>
      <c r="Y459" s="0" t="n">
        <f aca="false">IF(AND(ISNUMBER($BW459),ISNUMBER($BX459)),MIN(1,MAX(0,($BX459-2018+1)/($BX459-$BW459+1))),"")</f>
        <v>0.666666666666667</v>
      </c>
      <c r="Z459" s="0" t="n">
        <f aca="false">IF(AND(ISNUMBER($BW459),ISNUMBER($BX459)),MIN(1,MAX(0,($BX459-2019+1)/($BX459-$BW459+1))),"")</f>
        <v>0.555555555555556</v>
      </c>
      <c r="AA459" s="0" t="n">
        <f aca="false">IF(ISNUMBER($BX459),IF($BX459&gt;=2017,1,0),"")</f>
        <v>1</v>
      </c>
      <c r="AB459" s="0" t="n">
        <f aca="false">IF(ISNUMBER($BX459),IF($BX459&gt;=2018,1,0),"")</f>
        <v>1</v>
      </c>
      <c r="AC459" s="0" t="n">
        <f aca="false">IF(ISNUMBER($BX459),IF($BX459&gt;=2019,1,0),"")</f>
        <v>1</v>
      </c>
      <c r="AD459" s="0" t="n">
        <f aca="false">IF($L459&lt;&gt;"",IF($L459&gt;2013,1,0),"")</f>
        <v>1</v>
      </c>
      <c r="AE459" s="0" t="n">
        <f aca="false">IF($L459&lt;&gt;"",1+IF($L459&gt;2011,1,0)+IF($L459&gt;2014,1,0),"")</f>
        <v>3</v>
      </c>
      <c r="AF459" s="0" t="s">
        <v>87</v>
      </c>
      <c r="AG459" s="0" t="s">
        <v>88</v>
      </c>
      <c r="AH459" s="0" t="s">
        <v>90</v>
      </c>
      <c r="AI459" s="0" t="s">
        <v>497</v>
      </c>
      <c r="AJ459" s="0" t="s">
        <v>497</v>
      </c>
      <c r="AK459" s="0" t="str">
        <f aca="false">IF(AND($CF459&lt;&gt;"",IFERROR(INDEX(subsample_country_map!$B:$B,MATCH($CF459,subsample_country_map!$A:$A,0)),"")&lt;&gt;""),INDEX(subsample_country_map!$B:$B,MATCH($CF459,subsample_country_map!$A:$A,0)),INDEX(lookup!$AA:$AA,MATCH($A459,lookup!$A:$A,0)))</f>
        <v>2_Europe</v>
      </c>
      <c r="AL459" s="0" t="str">
        <f aca="false">IF(AND($CF459&lt;&gt;"",IFERROR(INDEX(subsample_country_map!$C:$C,MATCH($CF459,subsample_country_map!$A:$A,0)),"")&lt;&gt;""),INDEX(subsample_country_map!$C:$C,MATCH($CF459,subsample_country_map!$A:$A,0)),INDEX(lookup!$AB:$AB,MATCH($A459,lookup!$A:$A,0)))</f>
        <v>99_NCE</v>
      </c>
      <c r="AM459" s="0" t="str">
        <f aca="false">IF(AND($CF459&lt;&gt;"",IFERROR(INDEX(subsample_country_map!$D:$D,MATCH($CF459,subsample_country_map!$A:$A,0)),"")&lt;&gt;""),INDEX(subsample_country_map!$D:$D,MATCH($CF459,subsample_country_map!$A:$A,0)),INDEX(lookup!$AC:$AC,MATCH($A459,lookup!$A:$A,0)))</f>
        <v>1_western</v>
      </c>
      <c r="AN459" s="0" t="str">
        <f aca="false">IF(AND($CF459&lt;&gt;"",IFERROR(INDEX(subsample_country_map!$E:$E,MATCH($CF459,subsample_country_map!$A:$A,0)),"")&lt;&gt;""),INDEX(subsample_country_map!$E:$E,MATCH($CF459,subsample_country_map!$A:$A,0)),INDEX(lookup!$AD:$AD,MATCH($A459,lookup!$A:$A,0)))</f>
        <v>99_NCE</v>
      </c>
      <c r="AO459" s="0" t="str">
        <f aca="false">INDEX(lookup!$Y:$Y,MATCH($A459,lookup!$A:$A,0))</f>
        <v>0_published</v>
      </c>
      <c r="AP459" s="0" t="str">
        <f aca="false">INDEX(lookup!$Z:$Z,MATCH($A459,lookup!$A:$A,0))</f>
        <v>1_VHB high</v>
      </c>
      <c r="AQ459" s="0" t="str">
        <f aca="false">INDEX(lookup!$W:$W,MATCH($A459,lookup!$A:$A,0))</f>
        <v>1_fin/acc/econ</v>
      </c>
      <c r="AS459" s="0" t="s">
        <v>91</v>
      </c>
      <c r="AT459" s="0" t="s">
        <v>111</v>
      </c>
      <c r="AU459" s="0" t="s">
        <v>93</v>
      </c>
      <c r="AV459" s="0" t="s">
        <v>1741</v>
      </c>
      <c r="AW459" s="0" t="s">
        <v>1742</v>
      </c>
      <c r="BA459" s="0" t="n">
        <v>1730</v>
      </c>
      <c r="BB459" s="0" t="s">
        <v>347</v>
      </c>
      <c r="BC459" s="0" t="s">
        <v>358</v>
      </c>
      <c r="BD459" s="0" t="s">
        <v>348</v>
      </c>
      <c r="BE459" s="0" t="s">
        <v>98</v>
      </c>
      <c r="BI459" s="0" t="s">
        <v>99</v>
      </c>
      <c r="BJ459" s="0" t="s">
        <v>1739</v>
      </c>
      <c r="BK459" s="0" t="s">
        <v>101</v>
      </c>
      <c r="BL459" s="0" t="s">
        <v>1743</v>
      </c>
      <c r="BM459" s="0" t="s">
        <v>1735</v>
      </c>
      <c r="BN459" s="0" t="s">
        <v>1715</v>
      </c>
      <c r="BO459" s="0" t="s">
        <v>105</v>
      </c>
      <c r="BP459" s="0" t="s">
        <v>1709</v>
      </c>
      <c r="BQ459" s="0" t="s">
        <v>127</v>
      </c>
      <c r="BT459" s="0" t="n">
        <v>0</v>
      </c>
      <c r="BU459" s="0" t="s">
        <v>1716</v>
      </c>
      <c r="BW459" s="0" t="n">
        <v>2015</v>
      </c>
      <c r="BX459" s="0" t="n">
        <v>2023</v>
      </c>
      <c r="BY459" s="0" t="s">
        <v>1717</v>
      </c>
      <c r="BZ459" s="0" t="n">
        <v>2019</v>
      </c>
      <c r="CA459" s="0" t="n">
        <v>0.888888888888889</v>
      </c>
      <c r="CB459" s="0" t="n">
        <v>1</v>
      </c>
      <c r="CC459" s="0" t="n">
        <v>1</v>
      </c>
      <c r="CD459" s="0" t="n">
        <v>-0.054502058578136</v>
      </c>
      <c r="CE459" s="0" t="n">
        <v>1</v>
      </c>
    </row>
    <row r="460" customFormat="false" ht="15" hidden="false" customHeight="false" outlineLevel="0" collapsed="false">
      <c r="A460" s="0" t="s">
        <v>1709</v>
      </c>
      <c r="B460" s="0" t="n">
        <v>1765</v>
      </c>
      <c r="C460" s="0" t="n">
        <v>-0.0599976001439904</v>
      </c>
      <c r="D460" s="0" t="n">
        <v>1730</v>
      </c>
      <c r="E460" s="0" t="n">
        <f aca="false">IF(ISNUMBER($BA460),$BA460,IF(AND(ISNUMBER($D460),ISNUMBER($BW460),ISNUMBER($BX460)),$D460*($BX460-$BW460+1),""))</f>
        <v>1730</v>
      </c>
      <c r="H460" s="0" t="s">
        <v>118</v>
      </c>
      <c r="I460" s="0" t="s">
        <v>344</v>
      </c>
      <c r="J460" s="0" t="n">
        <f aca="false">IF($BW460&lt;&gt;"",$BW460,"")</f>
        <v>2015</v>
      </c>
      <c r="K460" s="0" t="n">
        <f aca="false">IF($BX460&lt;&gt;"",$BX460,"")</f>
        <v>2023</v>
      </c>
      <c r="L460" s="0" t="n">
        <f aca="false">IF(AND(ISNUMBER($BW460),ISNUMBER($BX460)),($BW460+$BX460)/2,"")</f>
        <v>2019</v>
      </c>
      <c r="M460" s="0" t="n">
        <f aca="false">IF($L460&lt;&gt;"",$L460,"")</f>
        <v>2019</v>
      </c>
      <c r="N460" s="0" t="n">
        <f aca="false">IF(AND(ISNUMBER($BW460),ISNUMBER($BX460)),MIN(1,MAX(0,($BX460-2016+1)/($BX460-$BW460+1))),"")</f>
        <v>0.888888888888889</v>
      </c>
      <c r="O460" s="0" t="n">
        <f aca="false">IF(AND(ISNUMBER($BW460),ISNUMBER($BX460)),MIN(1,MAX(0,($BX460-2017+1)/($BX460-$BW460+1))),"")</f>
        <v>0.777777777777778</v>
      </c>
      <c r="P460" s="0" t="n">
        <f aca="false">IF(AND(ISNUMBER($BW460),ISNUMBER($BX460)),MIN(1,MAX(0,($BX460-2018+1)/($BX460-$BW460+1))),"")</f>
        <v>0.666666666666667</v>
      </c>
      <c r="Q460" s="0" t="n">
        <f aca="false">IF(AND(ISNUMBER($BW460),ISNUMBER($BX460)),MIN(1,MAX(0,($BX460-2019+1)/($BX460-$BW460+1))),"")</f>
        <v>0.555555555555556</v>
      </c>
      <c r="R460" s="0" t="n">
        <f aca="false">IF(AND(ISNUMBER($BW460),ISNUMBER($BX460)),MIN(1,MAX(0,($BX460-2016+1)/($BX460-$BW460+1))),"")</f>
        <v>0.888888888888889</v>
      </c>
      <c r="S460" s="0" t="n">
        <f aca="false">IF($L460&lt;&gt;"",IF($L460&gt;=2015.5,1,0),"")</f>
        <v>1</v>
      </c>
      <c r="T460" s="0" t="n">
        <f aca="false">IF($L460&lt;&gt;"",IF($L460&gt;=2016,1,0),"")</f>
        <v>1</v>
      </c>
      <c r="U460" s="0" t="n">
        <f aca="false">IF(ISNUMBER($BX460),IF($BX460&gt;=2016,1,0),"")</f>
        <v>1</v>
      </c>
      <c r="V460" s="0" t="n">
        <f aca="false">IF(ISNUMBER($BW460),IF($BW460&gt;=2016,1,0),"")</f>
        <v>0</v>
      </c>
      <c r="W460" s="0" t="str">
        <f aca="false">IF(AND(ISNUMBER($BW460),ISNUMBER($BX460)),IF($BW460&gt;=2016,"post-only",IF($BX460&lt;2016,"pre-only","mixed")),"")</f>
        <v>mixed</v>
      </c>
      <c r="X460" s="0" t="n">
        <f aca="false">IF(AND(ISNUMBER($BW460),ISNUMBER($BX460)),MIN(1,MAX(0,($BX460-2017+1)/($BX460-$BW460+1))),"")</f>
        <v>0.777777777777778</v>
      </c>
      <c r="Y460" s="0" t="n">
        <f aca="false">IF(AND(ISNUMBER($BW460),ISNUMBER($BX460)),MIN(1,MAX(0,($BX460-2018+1)/($BX460-$BW460+1))),"")</f>
        <v>0.666666666666667</v>
      </c>
      <c r="Z460" s="0" t="n">
        <f aca="false">IF(AND(ISNUMBER($BW460),ISNUMBER($BX460)),MIN(1,MAX(0,($BX460-2019+1)/($BX460-$BW460+1))),"")</f>
        <v>0.555555555555556</v>
      </c>
      <c r="AA460" s="0" t="n">
        <f aca="false">IF(ISNUMBER($BX460),IF($BX460&gt;=2017,1,0),"")</f>
        <v>1</v>
      </c>
      <c r="AB460" s="0" t="n">
        <f aca="false">IF(ISNUMBER($BX460),IF($BX460&gt;=2018,1,0),"")</f>
        <v>1</v>
      </c>
      <c r="AC460" s="0" t="n">
        <f aca="false">IF(ISNUMBER($BX460),IF($BX460&gt;=2019,1,0),"")</f>
        <v>1</v>
      </c>
      <c r="AD460" s="0" t="n">
        <f aca="false">IF($L460&lt;&gt;"",IF($L460&gt;2013,1,0),"")</f>
        <v>1</v>
      </c>
      <c r="AE460" s="0" t="n">
        <f aca="false">IF($L460&lt;&gt;"",1+IF($L460&gt;2011,1,0)+IF($L460&gt;2014,1,0),"")</f>
        <v>3</v>
      </c>
      <c r="AF460" s="0" t="s">
        <v>87</v>
      </c>
      <c r="AG460" s="0" t="s">
        <v>88</v>
      </c>
      <c r="AH460" s="0" t="s">
        <v>90</v>
      </c>
      <c r="AI460" s="0" t="s">
        <v>497</v>
      </c>
      <c r="AJ460" s="0" t="s">
        <v>497</v>
      </c>
      <c r="AK460" s="0" t="str">
        <f aca="false">IF(AND($CF460&lt;&gt;"",IFERROR(INDEX(subsample_country_map!$B:$B,MATCH($CF460,subsample_country_map!$A:$A,0)),"")&lt;&gt;""),INDEX(subsample_country_map!$B:$B,MATCH($CF460,subsample_country_map!$A:$A,0)),INDEX(lookup!$AA:$AA,MATCH($A460,lookup!$A:$A,0)))</f>
        <v>2_Europe</v>
      </c>
      <c r="AL460" s="0" t="str">
        <f aca="false">IF(AND($CF460&lt;&gt;"",IFERROR(INDEX(subsample_country_map!$C:$C,MATCH($CF460,subsample_country_map!$A:$A,0)),"")&lt;&gt;""),INDEX(subsample_country_map!$C:$C,MATCH($CF460,subsample_country_map!$A:$A,0)),INDEX(lookup!$AB:$AB,MATCH($A460,lookup!$A:$A,0)))</f>
        <v>99_NCE</v>
      </c>
      <c r="AM460" s="0" t="str">
        <f aca="false">IF(AND($CF460&lt;&gt;"",IFERROR(INDEX(subsample_country_map!$D:$D,MATCH($CF460,subsample_country_map!$A:$A,0)),"")&lt;&gt;""),INDEX(subsample_country_map!$D:$D,MATCH($CF460,subsample_country_map!$A:$A,0)),INDEX(lookup!$AC:$AC,MATCH($A460,lookup!$A:$A,0)))</f>
        <v>1_western</v>
      </c>
      <c r="AN460" s="0" t="str">
        <f aca="false">IF(AND($CF460&lt;&gt;"",IFERROR(INDEX(subsample_country_map!$E:$E,MATCH($CF460,subsample_country_map!$A:$A,0)),"")&lt;&gt;""),INDEX(subsample_country_map!$E:$E,MATCH($CF460,subsample_country_map!$A:$A,0)),INDEX(lookup!$AD:$AD,MATCH($A460,lookup!$A:$A,0)))</f>
        <v>99_NCE</v>
      </c>
      <c r="AO460" s="0" t="str">
        <f aca="false">INDEX(lookup!$Y:$Y,MATCH($A460,lookup!$A:$A,0))</f>
        <v>0_published</v>
      </c>
      <c r="AP460" s="0" t="str">
        <f aca="false">INDEX(lookup!$Z:$Z,MATCH($A460,lookup!$A:$A,0))</f>
        <v>1_VHB high</v>
      </c>
      <c r="AQ460" s="0" t="str">
        <f aca="false">INDEX(lookup!$W:$W,MATCH($A460,lookup!$A:$A,0))</f>
        <v>1_fin/acc/econ</v>
      </c>
      <c r="AS460" s="0" t="s">
        <v>91</v>
      </c>
      <c r="AT460" s="0" t="s">
        <v>111</v>
      </c>
      <c r="AU460" s="0" t="s">
        <v>93</v>
      </c>
      <c r="AV460" s="0" t="s">
        <v>1703</v>
      </c>
      <c r="AW460" s="0" t="s">
        <v>417</v>
      </c>
      <c r="BA460" s="0" t="n">
        <v>1730</v>
      </c>
      <c r="BB460" s="0" t="s">
        <v>347</v>
      </c>
      <c r="BC460" s="0" t="s">
        <v>358</v>
      </c>
      <c r="BD460" s="0" t="s">
        <v>348</v>
      </c>
      <c r="BE460" s="0" t="s">
        <v>98</v>
      </c>
      <c r="BI460" s="0" t="s">
        <v>99</v>
      </c>
      <c r="BJ460" s="0" t="s">
        <v>1739</v>
      </c>
      <c r="BK460" s="0" t="s">
        <v>101</v>
      </c>
      <c r="BL460" s="0" t="s">
        <v>1744</v>
      </c>
      <c r="BM460" s="0" t="s">
        <v>1737</v>
      </c>
      <c r="BN460" s="0" t="s">
        <v>1715</v>
      </c>
      <c r="BO460" s="0" t="s">
        <v>105</v>
      </c>
      <c r="BP460" s="0" t="s">
        <v>1709</v>
      </c>
      <c r="BQ460" s="0" t="s">
        <v>127</v>
      </c>
      <c r="BT460" s="0" t="n">
        <v>0</v>
      </c>
      <c r="BU460" s="0" t="s">
        <v>1716</v>
      </c>
      <c r="BW460" s="0" t="n">
        <v>2015</v>
      </c>
      <c r="BX460" s="0" t="n">
        <v>2023</v>
      </c>
      <c r="BY460" s="0" t="s">
        <v>1717</v>
      </c>
      <c r="BZ460" s="0" t="n">
        <v>2019</v>
      </c>
      <c r="CA460" s="0" t="n">
        <v>0.888888888888889</v>
      </c>
      <c r="CB460" s="0" t="n">
        <v>1</v>
      </c>
      <c r="CC460" s="0" t="n">
        <v>1</v>
      </c>
      <c r="CD460" s="0" t="n">
        <v>-0.0600697473946739</v>
      </c>
      <c r="CE460" s="0" t="n">
        <v>1</v>
      </c>
    </row>
    <row r="461" customFormat="false" ht="15" hidden="false" customHeight="false" outlineLevel="0" collapsed="false">
      <c r="A461" s="0" t="s">
        <v>1709</v>
      </c>
      <c r="B461" s="0" t="n">
        <v>1766</v>
      </c>
      <c r="C461" s="0" t="n">
        <v>-0.0838518806968474</v>
      </c>
      <c r="D461" s="0" t="n">
        <v>1730</v>
      </c>
      <c r="E461" s="0" t="n">
        <f aca="false">IF(ISNUMBER($BA461),$BA461,IF(AND(ISNUMBER($D461),ISNUMBER($BW461),ISNUMBER($BX461)),$D461*($BX461-$BW461+1),""))</f>
        <v>1730</v>
      </c>
      <c r="H461" s="0" t="s">
        <v>118</v>
      </c>
      <c r="I461" s="0" t="s">
        <v>344</v>
      </c>
      <c r="J461" s="0" t="n">
        <f aca="false">IF($BW461&lt;&gt;"",$BW461,"")</f>
        <v>2015</v>
      </c>
      <c r="K461" s="0" t="n">
        <f aca="false">IF($BX461&lt;&gt;"",$BX461,"")</f>
        <v>2023</v>
      </c>
      <c r="L461" s="0" t="n">
        <f aca="false">IF(AND(ISNUMBER($BW461),ISNUMBER($BX461)),($BW461+$BX461)/2,"")</f>
        <v>2019</v>
      </c>
      <c r="M461" s="0" t="n">
        <f aca="false">IF($L461&lt;&gt;"",$L461,"")</f>
        <v>2019</v>
      </c>
      <c r="N461" s="0" t="n">
        <f aca="false">IF(AND(ISNUMBER($BW461),ISNUMBER($BX461)),MIN(1,MAX(0,($BX461-2016+1)/($BX461-$BW461+1))),"")</f>
        <v>0.888888888888889</v>
      </c>
      <c r="O461" s="0" t="n">
        <f aca="false">IF(AND(ISNUMBER($BW461),ISNUMBER($BX461)),MIN(1,MAX(0,($BX461-2017+1)/($BX461-$BW461+1))),"")</f>
        <v>0.777777777777778</v>
      </c>
      <c r="P461" s="0" t="n">
        <f aca="false">IF(AND(ISNUMBER($BW461),ISNUMBER($BX461)),MIN(1,MAX(0,($BX461-2018+1)/($BX461-$BW461+1))),"")</f>
        <v>0.666666666666667</v>
      </c>
      <c r="Q461" s="0" t="n">
        <f aca="false">IF(AND(ISNUMBER($BW461),ISNUMBER($BX461)),MIN(1,MAX(0,($BX461-2019+1)/($BX461-$BW461+1))),"")</f>
        <v>0.555555555555556</v>
      </c>
      <c r="R461" s="0" t="n">
        <f aca="false">IF(AND(ISNUMBER($BW461),ISNUMBER($BX461)),MIN(1,MAX(0,($BX461-2016+1)/($BX461-$BW461+1))),"")</f>
        <v>0.888888888888889</v>
      </c>
      <c r="S461" s="0" t="n">
        <f aca="false">IF($L461&lt;&gt;"",IF($L461&gt;=2015.5,1,0),"")</f>
        <v>1</v>
      </c>
      <c r="T461" s="0" t="n">
        <f aca="false">IF($L461&lt;&gt;"",IF($L461&gt;=2016,1,0),"")</f>
        <v>1</v>
      </c>
      <c r="U461" s="0" t="n">
        <f aca="false">IF(ISNUMBER($BX461),IF($BX461&gt;=2016,1,0),"")</f>
        <v>1</v>
      </c>
      <c r="V461" s="0" t="n">
        <f aca="false">IF(ISNUMBER($BW461),IF($BW461&gt;=2016,1,0),"")</f>
        <v>0</v>
      </c>
      <c r="W461" s="0" t="str">
        <f aca="false">IF(AND(ISNUMBER($BW461),ISNUMBER($BX461)),IF($BW461&gt;=2016,"post-only",IF($BX461&lt;2016,"pre-only","mixed")),"")</f>
        <v>mixed</v>
      </c>
      <c r="X461" s="0" t="n">
        <f aca="false">IF(AND(ISNUMBER($BW461),ISNUMBER($BX461)),MIN(1,MAX(0,($BX461-2017+1)/($BX461-$BW461+1))),"")</f>
        <v>0.777777777777778</v>
      </c>
      <c r="Y461" s="0" t="n">
        <f aca="false">IF(AND(ISNUMBER($BW461),ISNUMBER($BX461)),MIN(1,MAX(0,($BX461-2018+1)/($BX461-$BW461+1))),"")</f>
        <v>0.666666666666667</v>
      </c>
      <c r="Z461" s="0" t="n">
        <f aca="false">IF(AND(ISNUMBER($BW461),ISNUMBER($BX461)),MIN(1,MAX(0,($BX461-2019+1)/($BX461-$BW461+1))),"")</f>
        <v>0.555555555555556</v>
      </c>
      <c r="AA461" s="0" t="n">
        <f aca="false">IF(ISNUMBER($BX461),IF($BX461&gt;=2017,1,0),"")</f>
        <v>1</v>
      </c>
      <c r="AB461" s="0" t="n">
        <f aca="false">IF(ISNUMBER($BX461),IF($BX461&gt;=2018,1,0),"")</f>
        <v>1</v>
      </c>
      <c r="AC461" s="0" t="n">
        <f aca="false">IF(ISNUMBER($BX461),IF($BX461&gt;=2019,1,0),"")</f>
        <v>1</v>
      </c>
      <c r="AD461" s="0" t="n">
        <f aca="false">IF($L461&lt;&gt;"",IF($L461&gt;2013,1,0),"")</f>
        <v>1</v>
      </c>
      <c r="AE461" s="0" t="n">
        <f aca="false">IF($L461&lt;&gt;"",1+IF($L461&gt;2011,1,0)+IF($L461&gt;2014,1,0),"")</f>
        <v>3</v>
      </c>
      <c r="AF461" s="0" t="s">
        <v>87</v>
      </c>
      <c r="AG461" s="0" t="s">
        <v>88</v>
      </c>
      <c r="AH461" s="0" t="s">
        <v>90</v>
      </c>
      <c r="AI461" s="0" t="s">
        <v>497</v>
      </c>
      <c r="AJ461" s="0" t="s">
        <v>497</v>
      </c>
      <c r="AK461" s="0" t="str">
        <f aca="false">IF(AND($CF461&lt;&gt;"",IFERROR(INDEX(subsample_country_map!$B:$B,MATCH($CF461,subsample_country_map!$A:$A,0)),"")&lt;&gt;""),INDEX(subsample_country_map!$B:$B,MATCH($CF461,subsample_country_map!$A:$A,0)),INDEX(lookup!$AA:$AA,MATCH($A461,lookup!$A:$A,0)))</f>
        <v>2_Europe</v>
      </c>
      <c r="AL461" s="0" t="str">
        <f aca="false">IF(AND($CF461&lt;&gt;"",IFERROR(INDEX(subsample_country_map!$C:$C,MATCH($CF461,subsample_country_map!$A:$A,0)),"")&lt;&gt;""),INDEX(subsample_country_map!$C:$C,MATCH($CF461,subsample_country_map!$A:$A,0)),INDEX(lookup!$AB:$AB,MATCH($A461,lookup!$A:$A,0)))</f>
        <v>99_NCE</v>
      </c>
      <c r="AM461" s="0" t="str">
        <f aca="false">IF(AND($CF461&lt;&gt;"",IFERROR(INDEX(subsample_country_map!$D:$D,MATCH($CF461,subsample_country_map!$A:$A,0)),"")&lt;&gt;""),INDEX(subsample_country_map!$D:$D,MATCH($CF461,subsample_country_map!$A:$A,0)),INDEX(lookup!$AC:$AC,MATCH($A461,lookup!$A:$A,0)))</f>
        <v>1_western</v>
      </c>
      <c r="AN461" s="0" t="str">
        <f aca="false">IF(AND($CF461&lt;&gt;"",IFERROR(INDEX(subsample_country_map!$E:$E,MATCH($CF461,subsample_country_map!$A:$A,0)),"")&lt;&gt;""),INDEX(subsample_country_map!$E:$E,MATCH($CF461,subsample_country_map!$A:$A,0)),INDEX(lookup!$AD:$AD,MATCH($A461,lookup!$A:$A,0)))</f>
        <v>99_NCE</v>
      </c>
      <c r="AO461" s="0" t="str">
        <f aca="false">INDEX(lookup!$Y:$Y,MATCH($A461,lookup!$A:$A,0))</f>
        <v>0_published</v>
      </c>
      <c r="AP461" s="0" t="str">
        <f aca="false">INDEX(lookup!$Z:$Z,MATCH($A461,lookup!$A:$A,0))</f>
        <v>1_VHB high</v>
      </c>
      <c r="AQ461" s="0" t="str">
        <f aca="false">INDEX(lookup!$W:$W,MATCH($A461,lookup!$A:$A,0))</f>
        <v>1_fin/acc/econ</v>
      </c>
      <c r="AS461" s="0" t="s">
        <v>91</v>
      </c>
      <c r="AT461" s="0" t="s">
        <v>397</v>
      </c>
      <c r="AU461" s="0" t="s">
        <v>93</v>
      </c>
      <c r="AV461" s="0" t="s">
        <v>1745</v>
      </c>
      <c r="AW461" s="0" t="s">
        <v>1746</v>
      </c>
      <c r="BA461" s="0" t="n">
        <v>1730</v>
      </c>
      <c r="BB461" s="0" t="s">
        <v>347</v>
      </c>
      <c r="BC461" s="0" t="s">
        <v>358</v>
      </c>
      <c r="BD461" s="0" t="s">
        <v>348</v>
      </c>
      <c r="BE461" s="0" t="s">
        <v>98</v>
      </c>
      <c r="BI461" s="0" t="s">
        <v>99</v>
      </c>
      <c r="BJ461" s="0" t="s">
        <v>1747</v>
      </c>
      <c r="BK461" s="0" t="s">
        <v>101</v>
      </c>
      <c r="BL461" s="0" t="s">
        <v>1748</v>
      </c>
      <c r="BM461" s="0" t="s">
        <v>1732</v>
      </c>
      <c r="BN461" s="0" t="s">
        <v>1715</v>
      </c>
      <c r="BO461" s="0" t="s">
        <v>105</v>
      </c>
      <c r="BP461" s="0" t="s">
        <v>1709</v>
      </c>
      <c r="BQ461" s="0" t="s">
        <v>127</v>
      </c>
      <c r="BT461" s="0" t="n">
        <v>0</v>
      </c>
      <c r="BU461" s="0" t="s">
        <v>1716</v>
      </c>
      <c r="BW461" s="0" t="n">
        <v>2015</v>
      </c>
      <c r="BX461" s="0" t="n">
        <v>2023</v>
      </c>
      <c r="BY461" s="0" t="s">
        <v>1717</v>
      </c>
      <c r="BZ461" s="0" t="n">
        <v>2019</v>
      </c>
      <c r="CA461" s="0" t="n">
        <v>0.888888888888889</v>
      </c>
      <c r="CB461" s="0" t="n">
        <v>1</v>
      </c>
      <c r="CC461" s="0" t="n">
        <v>1</v>
      </c>
      <c r="CD461" s="0" t="n">
        <v>-0.084049238670994</v>
      </c>
      <c r="CE461" s="0" t="n">
        <v>1</v>
      </c>
    </row>
    <row r="462" customFormat="false" ht="15" hidden="false" customHeight="false" outlineLevel="0" collapsed="false">
      <c r="A462" s="0" t="s">
        <v>1709</v>
      </c>
      <c r="B462" s="0" t="n">
        <v>1767</v>
      </c>
      <c r="C462" s="0" t="n">
        <v>-0.0542925076874627</v>
      </c>
      <c r="D462" s="0" t="n">
        <v>1730</v>
      </c>
      <c r="E462" s="0" t="n">
        <f aca="false">IF(ISNUMBER($BA462),$BA462,IF(AND(ISNUMBER($D462),ISNUMBER($BW462),ISNUMBER($BX462)),$D462*($BX462-$BW462+1),""))</f>
        <v>1730</v>
      </c>
      <c r="H462" s="0" t="s">
        <v>118</v>
      </c>
      <c r="I462" s="0" t="s">
        <v>344</v>
      </c>
      <c r="J462" s="0" t="n">
        <f aca="false">IF($BW462&lt;&gt;"",$BW462,"")</f>
        <v>2015</v>
      </c>
      <c r="K462" s="0" t="n">
        <f aca="false">IF($BX462&lt;&gt;"",$BX462,"")</f>
        <v>2023</v>
      </c>
      <c r="L462" s="0" t="n">
        <f aca="false">IF(AND(ISNUMBER($BW462),ISNUMBER($BX462)),($BW462+$BX462)/2,"")</f>
        <v>2019</v>
      </c>
      <c r="M462" s="0" t="n">
        <f aca="false">IF($L462&lt;&gt;"",$L462,"")</f>
        <v>2019</v>
      </c>
      <c r="N462" s="0" t="n">
        <f aca="false">IF(AND(ISNUMBER($BW462),ISNUMBER($BX462)),MIN(1,MAX(0,($BX462-2016+1)/($BX462-$BW462+1))),"")</f>
        <v>0.888888888888889</v>
      </c>
      <c r="O462" s="0" t="n">
        <f aca="false">IF(AND(ISNUMBER($BW462),ISNUMBER($BX462)),MIN(1,MAX(0,($BX462-2017+1)/($BX462-$BW462+1))),"")</f>
        <v>0.777777777777778</v>
      </c>
      <c r="P462" s="0" t="n">
        <f aca="false">IF(AND(ISNUMBER($BW462),ISNUMBER($BX462)),MIN(1,MAX(0,($BX462-2018+1)/($BX462-$BW462+1))),"")</f>
        <v>0.666666666666667</v>
      </c>
      <c r="Q462" s="0" t="n">
        <f aca="false">IF(AND(ISNUMBER($BW462),ISNUMBER($BX462)),MIN(1,MAX(0,($BX462-2019+1)/($BX462-$BW462+1))),"")</f>
        <v>0.555555555555556</v>
      </c>
      <c r="R462" s="0" t="n">
        <f aca="false">IF(AND(ISNUMBER($BW462),ISNUMBER($BX462)),MIN(1,MAX(0,($BX462-2016+1)/($BX462-$BW462+1))),"")</f>
        <v>0.888888888888889</v>
      </c>
      <c r="S462" s="0" t="n">
        <f aca="false">IF($L462&lt;&gt;"",IF($L462&gt;=2015.5,1,0),"")</f>
        <v>1</v>
      </c>
      <c r="T462" s="0" t="n">
        <f aca="false">IF($L462&lt;&gt;"",IF($L462&gt;=2016,1,0),"")</f>
        <v>1</v>
      </c>
      <c r="U462" s="0" t="n">
        <f aca="false">IF(ISNUMBER($BX462),IF($BX462&gt;=2016,1,0),"")</f>
        <v>1</v>
      </c>
      <c r="V462" s="0" t="n">
        <f aca="false">IF(ISNUMBER($BW462),IF($BW462&gt;=2016,1,0),"")</f>
        <v>0</v>
      </c>
      <c r="W462" s="0" t="str">
        <f aca="false">IF(AND(ISNUMBER($BW462),ISNUMBER($BX462)),IF($BW462&gt;=2016,"post-only",IF($BX462&lt;2016,"pre-only","mixed")),"")</f>
        <v>mixed</v>
      </c>
      <c r="X462" s="0" t="n">
        <f aca="false">IF(AND(ISNUMBER($BW462),ISNUMBER($BX462)),MIN(1,MAX(0,($BX462-2017+1)/($BX462-$BW462+1))),"")</f>
        <v>0.777777777777778</v>
      </c>
      <c r="Y462" s="0" t="n">
        <f aca="false">IF(AND(ISNUMBER($BW462),ISNUMBER($BX462)),MIN(1,MAX(0,($BX462-2018+1)/($BX462-$BW462+1))),"")</f>
        <v>0.666666666666667</v>
      </c>
      <c r="Z462" s="0" t="n">
        <f aca="false">IF(AND(ISNUMBER($BW462),ISNUMBER($BX462)),MIN(1,MAX(0,($BX462-2019+1)/($BX462-$BW462+1))),"")</f>
        <v>0.555555555555556</v>
      </c>
      <c r="AA462" s="0" t="n">
        <f aca="false">IF(ISNUMBER($BX462),IF($BX462&gt;=2017,1,0),"")</f>
        <v>1</v>
      </c>
      <c r="AB462" s="0" t="n">
        <f aca="false">IF(ISNUMBER($BX462),IF($BX462&gt;=2018,1,0),"")</f>
        <v>1</v>
      </c>
      <c r="AC462" s="0" t="n">
        <f aca="false">IF(ISNUMBER($BX462),IF($BX462&gt;=2019,1,0),"")</f>
        <v>1</v>
      </c>
      <c r="AD462" s="0" t="n">
        <f aca="false">IF($L462&lt;&gt;"",IF($L462&gt;2013,1,0),"")</f>
        <v>1</v>
      </c>
      <c r="AE462" s="0" t="n">
        <f aca="false">IF($L462&lt;&gt;"",1+IF($L462&gt;2011,1,0)+IF($L462&gt;2014,1,0),"")</f>
        <v>3</v>
      </c>
      <c r="AF462" s="0" t="s">
        <v>87</v>
      </c>
      <c r="AG462" s="0" t="s">
        <v>88</v>
      </c>
      <c r="AH462" s="0" t="s">
        <v>90</v>
      </c>
      <c r="AI462" s="0" t="s">
        <v>497</v>
      </c>
      <c r="AJ462" s="0" t="s">
        <v>497</v>
      </c>
      <c r="AK462" s="0" t="str">
        <f aca="false">IF(AND($CF462&lt;&gt;"",IFERROR(INDEX(subsample_country_map!$B:$B,MATCH($CF462,subsample_country_map!$A:$A,0)),"")&lt;&gt;""),INDEX(subsample_country_map!$B:$B,MATCH($CF462,subsample_country_map!$A:$A,0)),INDEX(lookup!$AA:$AA,MATCH($A462,lookup!$A:$A,0)))</f>
        <v>2_Europe</v>
      </c>
      <c r="AL462" s="0" t="str">
        <f aca="false">IF(AND($CF462&lt;&gt;"",IFERROR(INDEX(subsample_country_map!$C:$C,MATCH($CF462,subsample_country_map!$A:$A,0)),"")&lt;&gt;""),INDEX(subsample_country_map!$C:$C,MATCH($CF462,subsample_country_map!$A:$A,0)),INDEX(lookup!$AB:$AB,MATCH($A462,lookup!$A:$A,0)))</f>
        <v>99_NCE</v>
      </c>
      <c r="AM462" s="0" t="str">
        <f aca="false">IF(AND($CF462&lt;&gt;"",IFERROR(INDEX(subsample_country_map!$D:$D,MATCH($CF462,subsample_country_map!$A:$A,0)),"")&lt;&gt;""),INDEX(subsample_country_map!$D:$D,MATCH($CF462,subsample_country_map!$A:$A,0)),INDEX(lookup!$AC:$AC,MATCH($A462,lookup!$A:$A,0)))</f>
        <v>1_western</v>
      </c>
      <c r="AN462" s="0" t="str">
        <f aca="false">IF(AND($CF462&lt;&gt;"",IFERROR(INDEX(subsample_country_map!$E:$E,MATCH($CF462,subsample_country_map!$A:$A,0)),"")&lt;&gt;""),INDEX(subsample_country_map!$E:$E,MATCH($CF462,subsample_country_map!$A:$A,0)),INDEX(lookup!$AD:$AD,MATCH($A462,lookup!$A:$A,0)))</f>
        <v>99_NCE</v>
      </c>
      <c r="AO462" s="0" t="str">
        <f aca="false">INDEX(lookup!$Y:$Y,MATCH($A462,lookup!$A:$A,0))</f>
        <v>0_published</v>
      </c>
      <c r="AP462" s="0" t="str">
        <f aca="false">INDEX(lookup!$Z:$Z,MATCH($A462,lookup!$A:$A,0))</f>
        <v>1_VHB high</v>
      </c>
      <c r="AQ462" s="0" t="str">
        <f aca="false">INDEX(lookup!$W:$W,MATCH($A462,lookup!$A:$A,0))</f>
        <v>1_fin/acc/econ</v>
      </c>
      <c r="AS462" s="0" t="s">
        <v>91</v>
      </c>
      <c r="AT462" s="0" t="s">
        <v>111</v>
      </c>
      <c r="AU462" s="0" t="s">
        <v>93</v>
      </c>
      <c r="AV462" s="0" t="s">
        <v>1749</v>
      </c>
      <c r="AW462" s="0" t="s">
        <v>1750</v>
      </c>
      <c r="BA462" s="0" t="n">
        <v>1730</v>
      </c>
      <c r="BB462" s="0" t="s">
        <v>347</v>
      </c>
      <c r="BC462" s="0" t="s">
        <v>358</v>
      </c>
      <c r="BD462" s="0" t="s">
        <v>348</v>
      </c>
      <c r="BE462" s="0" t="s">
        <v>98</v>
      </c>
      <c r="BI462" s="0" t="s">
        <v>99</v>
      </c>
      <c r="BJ462" s="0" t="s">
        <v>1747</v>
      </c>
      <c r="BK462" s="0" t="s">
        <v>101</v>
      </c>
      <c r="BL462" s="0" t="s">
        <v>1751</v>
      </c>
      <c r="BM462" s="0" t="s">
        <v>1735</v>
      </c>
      <c r="BN462" s="0" t="s">
        <v>1715</v>
      </c>
      <c r="BO462" s="0" t="s">
        <v>105</v>
      </c>
      <c r="BP462" s="0" t="s">
        <v>1709</v>
      </c>
      <c r="BQ462" s="0" t="s">
        <v>127</v>
      </c>
      <c r="BT462" s="0" t="n">
        <v>0</v>
      </c>
      <c r="BU462" s="0" t="s">
        <v>1716</v>
      </c>
      <c r="BW462" s="0" t="n">
        <v>2015</v>
      </c>
      <c r="BX462" s="0" t="n">
        <v>2023</v>
      </c>
      <c r="BY462" s="0" t="s">
        <v>1717</v>
      </c>
      <c r="BZ462" s="0" t="n">
        <v>2019</v>
      </c>
      <c r="CA462" s="0" t="n">
        <v>0.888888888888889</v>
      </c>
      <c r="CB462" s="0" t="n">
        <v>1</v>
      </c>
      <c r="CC462" s="0" t="n">
        <v>1</v>
      </c>
      <c r="CD462" s="0" t="n">
        <v>-0.0543459478149112</v>
      </c>
      <c r="CE462" s="0" t="n">
        <v>1</v>
      </c>
    </row>
    <row r="463" customFormat="false" ht="15" hidden="false" customHeight="false" outlineLevel="0" collapsed="false">
      <c r="A463" s="0" t="s">
        <v>1709</v>
      </c>
      <c r="B463" s="0" t="n">
        <v>1768</v>
      </c>
      <c r="C463" s="0" t="n">
        <v>-0.0538654488133881</v>
      </c>
      <c r="D463" s="0" t="n">
        <v>1730</v>
      </c>
      <c r="E463" s="0" t="n">
        <f aca="false">IF(ISNUMBER($BA463),$BA463,IF(AND(ISNUMBER($D463),ISNUMBER($BW463),ISNUMBER($BX463)),$D463*($BX463-$BW463+1),""))</f>
        <v>1730</v>
      </c>
      <c r="H463" s="0" t="s">
        <v>118</v>
      </c>
      <c r="I463" s="0" t="s">
        <v>344</v>
      </c>
      <c r="J463" s="0" t="n">
        <f aca="false">IF($BW463&lt;&gt;"",$BW463,"")</f>
        <v>2015</v>
      </c>
      <c r="K463" s="0" t="n">
        <f aca="false">IF($BX463&lt;&gt;"",$BX463,"")</f>
        <v>2023</v>
      </c>
      <c r="L463" s="0" t="n">
        <f aca="false">IF(AND(ISNUMBER($BW463),ISNUMBER($BX463)),($BW463+$BX463)/2,"")</f>
        <v>2019</v>
      </c>
      <c r="M463" s="0" t="n">
        <f aca="false">IF($L463&lt;&gt;"",$L463,"")</f>
        <v>2019</v>
      </c>
      <c r="N463" s="0" t="n">
        <f aca="false">IF(AND(ISNUMBER($BW463),ISNUMBER($BX463)),MIN(1,MAX(0,($BX463-2016+1)/($BX463-$BW463+1))),"")</f>
        <v>0.888888888888889</v>
      </c>
      <c r="O463" s="0" t="n">
        <f aca="false">IF(AND(ISNUMBER($BW463),ISNUMBER($BX463)),MIN(1,MAX(0,($BX463-2017+1)/($BX463-$BW463+1))),"")</f>
        <v>0.777777777777778</v>
      </c>
      <c r="P463" s="0" t="n">
        <f aca="false">IF(AND(ISNUMBER($BW463),ISNUMBER($BX463)),MIN(1,MAX(0,($BX463-2018+1)/($BX463-$BW463+1))),"")</f>
        <v>0.666666666666667</v>
      </c>
      <c r="Q463" s="0" t="n">
        <f aca="false">IF(AND(ISNUMBER($BW463),ISNUMBER($BX463)),MIN(1,MAX(0,($BX463-2019+1)/($BX463-$BW463+1))),"")</f>
        <v>0.555555555555556</v>
      </c>
      <c r="R463" s="0" t="n">
        <f aca="false">IF(AND(ISNUMBER($BW463),ISNUMBER($BX463)),MIN(1,MAX(0,($BX463-2016+1)/($BX463-$BW463+1))),"")</f>
        <v>0.888888888888889</v>
      </c>
      <c r="S463" s="0" t="n">
        <f aca="false">IF($L463&lt;&gt;"",IF($L463&gt;=2015.5,1,0),"")</f>
        <v>1</v>
      </c>
      <c r="T463" s="0" t="n">
        <f aca="false">IF($L463&lt;&gt;"",IF($L463&gt;=2016,1,0),"")</f>
        <v>1</v>
      </c>
      <c r="U463" s="0" t="n">
        <f aca="false">IF(ISNUMBER($BX463),IF($BX463&gt;=2016,1,0),"")</f>
        <v>1</v>
      </c>
      <c r="V463" s="0" t="n">
        <f aca="false">IF(ISNUMBER($BW463),IF($BW463&gt;=2016,1,0),"")</f>
        <v>0</v>
      </c>
      <c r="W463" s="0" t="str">
        <f aca="false">IF(AND(ISNUMBER($BW463),ISNUMBER($BX463)),IF($BW463&gt;=2016,"post-only",IF($BX463&lt;2016,"pre-only","mixed")),"")</f>
        <v>mixed</v>
      </c>
      <c r="X463" s="0" t="n">
        <f aca="false">IF(AND(ISNUMBER($BW463),ISNUMBER($BX463)),MIN(1,MAX(0,($BX463-2017+1)/($BX463-$BW463+1))),"")</f>
        <v>0.777777777777778</v>
      </c>
      <c r="Y463" s="0" t="n">
        <f aca="false">IF(AND(ISNUMBER($BW463),ISNUMBER($BX463)),MIN(1,MAX(0,($BX463-2018+1)/($BX463-$BW463+1))),"")</f>
        <v>0.666666666666667</v>
      </c>
      <c r="Z463" s="0" t="n">
        <f aca="false">IF(AND(ISNUMBER($BW463),ISNUMBER($BX463)),MIN(1,MAX(0,($BX463-2019+1)/($BX463-$BW463+1))),"")</f>
        <v>0.555555555555556</v>
      </c>
      <c r="AA463" s="0" t="n">
        <f aca="false">IF(ISNUMBER($BX463),IF($BX463&gt;=2017,1,0),"")</f>
        <v>1</v>
      </c>
      <c r="AB463" s="0" t="n">
        <f aca="false">IF(ISNUMBER($BX463),IF($BX463&gt;=2018,1,0),"")</f>
        <v>1</v>
      </c>
      <c r="AC463" s="0" t="n">
        <f aca="false">IF(ISNUMBER($BX463),IF($BX463&gt;=2019,1,0),"")</f>
        <v>1</v>
      </c>
      <c r="AD463" s="0" t="n">
        <f aca="false">IF($L463&lt;&gt;"",IF($L463&gt;2013,1,0),"")</f>
        <v>1</v>
      </c>
      <c r="AE463" s="0" t="n">
        <f aca="false">IF($L463&lt;&gt;"",1+IF($L463&gt;2011,1,0)+IF($L463&gt;2014,1,0),"")</f>
        <v>3</v>
      </c>
      <c r="AF463" s="0" t="s">
        <v>87</v>
      </c>
      <c r="AG463" s="0" t="s">
        <v>88</v>
      </c>
      <c r="AH463" s="0" t="s">
        <v>90</v>
      </c>
      <c r="AI463" s="0" t="s">
        <v>497</v>
      </c>
      <c r="AJ463" s="0" t="s">
        <v>497</v>
      </c>
      <c r="AK463" s="0" t="str">
        <f aca="false">IF(AND($CF463&lt;&gt;"",IFERROR(INDEX(subsample_country_map!$B:$B,MATCH($CF463,subsample_country_map!$A:$A,0)),"")&lt;&gt;""),INDEX(subsample_country_map!$B:$B,MATCH($CF463,subsample_country_map!$A:$A,0)),INDEX(lookup!$AA:$AA,MATCH($A463,lookup!$A:$A,0)))</f>
        <v>2_Europe</v>
      </c>
      <c r="AL463" s="0" t="str">
        <f aca="false">IF(AND($CF463&lt;&gt;"",IFERROR(INDEX(subsample_country_map!$C:$C,MATCH($CF463,subsample_country_map!$A:$A,0)),"")&lt;&gt;""),INDEX(subsample_country_map!$C:$C,MATCH($CF463,subsample_country_map!$A:$A,0)),INDEX(lookup!$AB:$AB,MATCH($A463,lookup!$A:$A,0)))</f>
        <v>99_NCE</v>
      </c>
      <c r="AM463" s="0" t="str">
        <f aca="false">IF(AND($CF463&lt;&gt;"",IFERROR(INDEX(subsample_country_map!$D:$D,MATCH($CF463,subsample_country_map!$A:$A,0)),"")&lt;&gt;""),INDEX(subsample_country_map!$D:$D,MATCH($CF463,subsample_country_map!$A:$A,0)),INDEX(lookup!$AC:$AC,MATCH($A463,lookup!$A:$A,0)))</f>
        <v>1_western</v>
      </c>
      <c r="AN463" s="0" t="str">
        <f aca="false">IF(AND($CF463&lt;&gt;"",IFERROR(INDEX(subsample_country_map!$E:$E,MATCH($CF463,subsample_country_map!$A:$A,0)),"")&lt;&gt;""),INDEX(subsample_country_map!$E:$E,MATCH($CF463,subsample_country_map!$A:$A,0)),INDEX(lookup!$AD:$AD,MATCH($A463,lookup!$A:$A,0)))</f>
        <v>99_NCE</v>
      </c>
      <c r="AO463" s="0" t="str">
        <f aca="false">INDEX(lookup!$Y:$Y,MATCH($A463,lookup!$A:$A,0))</f>
        <v>0_published</v>
      </c>
      <c r="AP463" s="0" t="str">
        <f aca="false">INDEX(lookup!$Z:$Z,MATCH($A463,lookup!$A:$A,0))</f>
        <v>1_VHB high</v>
      </c>
      <c r="AQ463" s="0" t="str">
        <f aca="false">INDEX(lookup!$W:$W,MATCH($A463,lookup!$A:$A,0))</f>
        <v>1_fin/acc/econ</v>
      </c>
      <c r="AS463" s="0" t="s">
        <v>91</v>
      </c>
      <c r="AT463" s="0" t="s">
        <v>111</v>
      </c>
      <c r="AU463" s="0" t="s">
        <v>93</v>
      </c>
      <c r="AV463" s="0" t="s">
        <v>1752</v>
      </c>
      <c r="AW463" s="0" t="s">
        <v>1753</v>
      </c>
      <c r="BA463" s="0" t="n">
        <v>1730</v>
      </c>
      <c r="BB463" s="0" t="s">
        <v>347</v>
      </c>
      <c r="BC463" s="0" t="s">
        <v>358</v>
      </c>
      <c r="BD463" s="0" t="s">
        <v>348</v>
      </c>
      <c r="BE463" s="0" t="s">
        <v>98</v>
      </c>
      <c r="BI463" s="0" t="s">
        <v>99</v>
      </c>
      <c r="BJ463" s="0" t="s">
        <v>1747</v>
      </c>
      <c r="BK463" s="0" t="s">
        <v>101</v>
      </c>
      <c r="BL463" s="0" t="s">
        <v>1754</v>
      </c>
      <c r="BM463" s="0" t="s">
        <v>1737</v>
      </c>
      <c r="BN463" s="0" t="s">
        <v>1715</v>
      </c>
      <c r="BO463" s="0" t="s">
        <v>105</v>
      </c>
      <c r="BP463" s="0" t="s">
        <v>1709</v>
      </c>
      <c r="BQ463" s="0" t="s">
        <v>127</v>
      </c>
      <c r="BT463" s="0" t="n">
        <v>0</v>
      </c>
      <c r="BU463" s="0" t="s">
        <v>1716</v>
      </c>
      <c r="BW463" s="0" t="n">
        <v>2015</v>
      </c>
      <c r="BX463" s="0" t="n">
        <v>2023</v>
      </c>
      <c r="BY463" s="0" t="s">
        <v>1717</v>
      </c>
      <c r="BZ463" s="0" t="n">
        <v>2019</v>
      </c>
      <c r="CA463" s="0" t="n">
        <v>0.888888888888889</v>
      </c>
      <c r="CB463" s="0" t="n">
        <v>1</v>
      </c>
      <c r="CC463" s="0" t="n">
        <v>1</v>
      </c>
      <c r="CD463" s="0" t="n">
        <v>-0.0539176363219178</v>
      </c>
      <c r="CE463" s="0" t="n">
        <v>1</v>
      </c>
    </row>
    <row r="464" customFormat="false" ht="15" hidden="false" customHeight="false" outlineLevel="0" collapsed="false">
      <c r="A464" s="0" t="s">
        <v>1709</v>
      </c>
      <c r="B464" s="0" t="n">
        <v>1769</v>
      </c>
      <c r="C464" s="0" t="n">
        <v>-0.122292203182486</v>
      </c>
      <c r="D464" s="0" t="n">
        <v>1730</v>
      </c>
      <c r="E464" s="0" t="n">
        <f aca="false">IF(ISNUMBER($BA464),$BA464,IF(AND(ISNUMBER($D464),ISNUMBER($BW464),ISNUMBER($BX464)),$D464*($BX464-$BW464+1),""))</f>
        <v>1730</v>
      </c>
      <c r="H464" s="0" t="s">
        <v>118</v>
      </c>
      <c r="I464" s="0" t="s">
        <v>344</v>
      </c>
      <c r="J464" s="0" t="n">
        <f aca="false">IF($BW464&lt;&gt;"",$BW464,"")</f>
        <v>2015</v>
      </c>
      <c r="K464" s="0" t="n">
        <f aca="false">IF($BX464&lt;&gt;"",$BX464,"")</f>
        <v>2023</v>
      </c>
      <c r="L464" s="0" t="n">
        <f aca="false">IF(AND(ISNUMBER($BW464),ISNUMBER($BX464)),($BW464+$BX464)/2,"")</f>
        <v>2019</v>
      </c>
      <c r="M464" s="0" t="n">
        <f aca="false">IF($L464&lt;&gt;"",$L464,"")</f>
        <v>2019</v>
      </c>
      <c r="N464" s="0" t="n">
        <f aca="false">IF(AND(ISNUMBER($BW464),ISNUMBER($BX464)),MIN(1,MAX(0,($BX464-2016+1)/($BX464-$BW464+1))),"")</f>
        <v>0.888888888888889</v>
      </c>
      <c r="O464" s="0" t="n">
        <f aca="false">IF(AND(ISNUMBER($BW464),ISNUMBER($BX464)),MIN(1,MAX(0,($BX464-2017+1)/($BX464-$BW464+1))),"")</f>
        <v>0.777777777777778</v>
      </c>
      <c r="P464" s="0" t="n">
        <f aca="false">IF(AND(ISNUMBER($BW464),ISNUMBER($BX464)),MIN(1,MAX(0,($BX464-2018+1)/($BX464-$BW464+1))),"")</f>
        <v>0.666666666666667</v>
      </c>
      <c r="Q464" s="0" t="n">
        <f aca="false">IF(AND(ISNUMBER($BW464),ISNUMBER($BX464)),MIN(1,MAX(0,($BX464-2019+1)/($BX464-$BW464+1))),"")</f>
        <v>0.555555555555556</v>
      </c>
      <c r="R464" s="0" t="n">
        <f aca="false">IF(AND(ISNUMBER($BW464),ISNUMBER($BX464)),MIN(1,MAX(0,($BX464-2016+1)/($BX464-$BW464+1))),"")</f>
        <v>0.888888888888889</v>
      </c>
      <c r="S464" s="0" t="n">
        <f aca="false">IF($L464&lt;&gt;"",IF($L464&gt;=2015.5,1,0),"")</f>
        <v>1</v>
      </c>
      <c r="T464" s="0" t="n">
        <f aca="false">IF($L464&lt;&gt;"",IF($L464&gt;=2016,1,0),"")</f>
        <v>1</v>
      </c>
      <c r="U464" s="0" t="n">
        <f aca="false">IF(ISNUMBER($BX464),IF($BX464&gt;=2016,1,0),"")</f>
        <v>1</v>
      </c>
      <c r="V464" s="0" t="n">
        <f aca="false">IF(ISNUMBER($BW464),IF($BW464&gt;=2016,1,0),"")</f>
        <v>0</v>
      </c>
      <c r="W464" s="0" t="str">
        <f aca="false">IF(AND(ISNUMBER($BW464),ISNUMBER($BX464)),IF($BW464&gt;=2016,"post-only",IF($BX464&lt;2016,"pre-only","mixed")),"")</f>
        <v>mixed</v>
      </c>
      <c r="X464" s="0" t="n">
        <f aca="false">IF(AND(ISNUMBER($BW464),ISNUMBER($BX464)),MIN(1,MAX(0,($BX464-2017+1)/($BX464-$BW464+1))),"")</f>
        <v>0.777777777777778</v>
      </c>
      <c r="Y464" s="0" t="n">
        <f aca="false">IF(AND(ISNUMBER($BW464),ISNUMBER($BX464)),MIN(1,MAX(0,($BX464-2018+1)/($BX464-$BW464+1))),"")</f>
        <v>0.666666666666667</v>
      </c>
      <c r="Z464" s="0" t="n">
        <f aca="false">IF(AND(ISNUMBER($BW464),ISNUMBER($BX464)),MIN(1,MAX(0,($BX464-2019+1)/($BX464-$BW464+1))),"")</f>
        <v>0.555555555555556</v>
      </c>
      <c r="AA464" s="0" t="n">
        <f aca="false">IF(ISNUMBER($BX464),IF($BX464&gt;=2017,1,0),"")</f>
        <v>1</v>
      </c>
      <c r="AB464" s="0" t="n">
        <f aca="false">IF(ISNUMBER($BX464),IF($BX464&gt;=2018,1,0),"")</f>
        <v>1</v>
      </c>
      <c r="AC464" s="0" t="n">
        <f aca="false">IF(ISNUMBER($BX464),IF($BX464&gt;=2019,1,0),"")</f>
        <v>1</v>
      </c>
      <c r="AD464" s="0" t="n">
        <f aca="false">IF($L464&lt;&gt;"",IF($L464&gt;2013,1,0),"")</f>
        <v>1</v>
      </c>
      <c r="AE464" s="0" t="n">
        <f aca="false">IF($L464&lt;&gt;"",1+IF($L464&gt;2011,1,0)+IF($L464&gt;2014,1,0),"")</f>
        <v>3</v>
      </c>
      <c r="AF464" s="0" t="s">
        <v>87</v>
      </c>
      <c r="AG464" s="0" t="s">
        <v>88</v>
      </c>
      <c r="AH464" s="0" t="s">
        <v>90</v>
      </c>
      <c r="AI464" s="0" t="s">
        <v>497</v>
      </c>
      <c r="AJ464" s="0" t="s">
        <v>497</v>
      </c>
      <c r="AK464" s="0" t="str">
        <f aca="false">IF(AND($CF464&lt;&gt;"",IFERROR(INDEX(subsample_country_map!$B:$B,MATCH($CF464,subsample_country_map!$A:$A,0)),"")&lt;&gt;""),INDEX(subsample_country_map!$B:$B,MATCH($CF464,subsample_country_map!$A:$A,0)),INDEX(lookup!$AA:$AA,MATCH($A464,lookup!$A:$A,0)))</f>
        <v>2_Europe</v>
      </c>
      <c r="AL464" s="0" t="str">
        <f aca="false">IF(AND($CF464&lt;&gt;"",IFERROR(INDEX(subsample_country_map!$C:$C,MATCH($CF464,subsample_country_map!$A:$A,0)),"")&lt;&gt;""),INDEX(subsample_country_map!$C:$C,MATCH($CF464,subsample_country_map!$A:$A,0)),INDEX(lookup!$AB:$AB,MATCH($A464,lookup!$A:$A,0)))</f>
        <v>99_NCE</v>
      </c>
      <c r="AM464" s="0" t="str">
        <f aca="false">IF(AND($CF464&lt;&gt;"",IFERROR(INDEX(subsample_country_map!$D:$D,MATCH($CF464,subsample_country_map!$A:$A,0)),"")&lt;&gt;""),INDEX(subsample_country_map!$D:$D,MATCH($CF464,subsample_country_map!$A:$A,0)),INDEX(lookup!$AC:$AC,MATCH($A464,lookup!$A:$A,0)))</f>
        <v>1_western</v>
      </c>
      <c r="AN464" s="0" t="str">
        <f aca="false">IF(AND($CF464&lt;&gt;"",IFERROR(INDEX(subsample_country_map!$E:$E,MATCH($CF464,subsample_country_map!$A:$A,0)),"")&lt;&gt;""),INDEX(subsample_country_map!$E:$E,MATCH($CF464,subsample_country_map!$A:$A,0)),INDEX(lookup!$AD:$AD,MATCH($A464,lookup!$A:$A,0)))</f>
        <v>99_NCE</v>
      </c>
      <c r="AO464" s="0" t="str">
        <f aca="false">INDEX(lookup!$Y:$Y,MATCH($A464,lookup!$A:$A,0))</f>
        <v>0_published</v>
      </c>
      <c r="AP464" s="0" t="str">
        <f aca="false">INDEX(lookup!$Z:$Z,MATCH($A464,lookup!$A:$A,0))</f>
        <v>1_VHB high</v>
      </c>
      <c r="AQ464" s="0" t="str">
        <f aca="false">INDEX(lookup!$W:$W,MATCH($A464,lookup!$A:$A,0))</f>
        <v>1_fin/acc/econ</v>
      </c>
      <c r="AS464" s="0" t="s">
        <v>91</v>
      </c>
      <c r="AT464" s="0" t="s">
        <v>111</v>
      </c>
      <c r="AU464" s="0" t="s">
        <v>93</v>
      </c>
      <c r="AV464" s="0" t="s">
        <v>306</v>
      </c>
      <c r="AW464" s="0" t="s">
        <v>1718</v>
      </c>
      <c r="BA464" s="0" t="n">
        <v>1730</v>
      </c>
      <c r="BB464" s="0" t="s">
        <v>347</v>
      </c>
      <c r="BC464" s="0" t="s">
        <v>358</v>
      </c>
      <c r="BD464" s="0" t="s">
        <v>348</v>
      </c>
      <c r="BE464" s="0" t="s">
        <v>98</v>
      </c>
      <c r="BI464" s="0" t="s">
        <v>124</v>
      </c>
      <c r="BJ464" s="0" t="s">
        <v>1755</v>
      </c>
      <c r="BK464" s="0" t="s">
        <v>101</v>
      </c>
      <c r="BL464" s="0" t="s">
        <v>1756</v>
      </c>
      <c r="BM464" s="0" t="s">
        <v>1757</v>
      </c>
      <c r="BN464" s="0" t="s">
        <v>1715</v>
      </c>
      <c r="BO464" s="0" t="s">
        <v>105</v>
      </c>
      <c r="BP464" s="0" t="s">
        <v>1709</v>
      </c>
      <c r="BQ464" s="0" t="s">
        <v>127</v>
      </c>
      <c r="BT464" s="0" t="n">
        <v>0</v>
      </c>
      <c r="BU464" s="0" t="s">
        <v>1716</v>
      </c>
      <c r="BW464" s="0" t="n">
        <v>2015</v>
      </c>
      <c r="BX464" s="0" t="n">
        <v>2023</v>
      </c>
      <c r="BY464" s="0" t="s">
        <v>1717</v>
      </c>
      <c r="BZ464" s="0" t="n">
        <v>2019</v>
      </c>
      <c r="CA464" s="0" t="n">
        <v>0.888888888888889</v>
      </c>
      <c r="CB464" s="0" t="n">
        <v>1</v>
      </c>
      <c r="CC464" s="0" t="n">
        <v>1</v>
      </c>
      <c r="CD464" s="0" t="n">
        <v>-0.122907375012162</v>
      </c>
      <c r="CE464" s="0" t="n">
        <v>1</v>
      </c>
    </row>
    <row r="465" customFormat="false" ht="15" hidden="false" customHeight="false" outlineLevel="0" collapsed="false">
      <c r="A465" s="0" t="s">
        <v>1709</v>
      </c>
      <c r="B465" s="0" t="n">
        <v>1770</v>
      </c>
      <c r="C465" s="0" t="n">
        <v>-0.115257216427348</v>
      </c>
      <c r="D465" s="0" t="n">
        <v>1730</v>
      </c>
      <c r="E465" s="0" t="n">
        <f aca="false">IF(ISNUMBER($BA465),$BA465,IF(AND(ISNUMBER($D465),ISNUMBER($BW465),ISNUMBER($BX465)),$D465*($BX465-$BW465+1),""))</f>
        <v>1730</v>
      </c>
      <c r="H465" s="0" t="s">
        <v>118</v>
      </c>
      <c r="I465" s="0" t="s">
        <v>344</v>
      </c>
      <c r="J465" s="0" t="n">
        <f aca="false">IF($BW465&lt;&gt;"",$BW465,"")</f>
        <v>2015</v>
      </c>
      <c r="K465" s="0" t="n">
        <f aca="false">IF($BX465&lt;&gt;"",$BX465,"")</f>
        <v>2023</v>
      </c>
      <c r="L465" s="0" t="n">
        <f aca="false">IF(AND(ISNUMBER($BW465),ISNUMBER($BX465)),($BW465+$BX465)/2,"")</f>
        <v>2019</v>
      </c>
      <c r="M465" s="0" t="n">
        <f aca="false">IF($L465&lt;&gt;"",$L465,"")</f>
        <v>2019</v>
      </c>
      <c r="N465" s="0" t="n">
        <f aca="false">IF(AND(ISNUMBER($BW465),ISNUMBER($BX465)),MIN(1,MAX(0,($BX465-2016+1)/($BX465-$BW465+1))),"")</f>
        <v>0.888888888888889</v>
      </c>
      <c r="O465" s="0" t="n">
        <f aca="false">IF(AND(ISNUMBER($BW465),ISNUMBER($BX465)),MIN(1,MAX(0,($BX465-2017+1)/($BX465-$BW465+1))),"")</f>
        <v>0.777777777777778</v>
      </c>
      <c r="P465" s="0" t="n">
        <f aca="false">IF(AND(ISNUMBER($BW465),ISNUMBER($BX465)),MIN(1,MAX(0,($BX465-2018+1)/($BX465-$BW465+1))),"")</f>
        <v>0.666666666666667</v>
      </c>
      <c r="Q465" s="0" t="n">
        <f aca="false">IF(AND(ISNUMBER($BW465),ISNUMBER($BX465)),MIN(1,MAX(0,($BX465-2019+1)/($BX465-$BW465+1))),"")</f>
        <v>0.555555555555556</v>
      </c>
      <c r="R465" s="0" t="n">
        <f aca="false">IF(AND(ISNUMBER($BW465),ISNUMBER($BX465)),MIN(1,MAX(0,($BX465-2016+1)/($BX465-$BW465+1))),"")</f>
        <v>0.888888888888889</v>
      </c>
      <c r="S465" s="0" t="n">
        <f aca="false">IF($L465&lt;&gt;"",IF($L465&gt;=2015.5,1,0),"")</f>
        <v>1</v>
      </c>
      <c r="T465" s="0" t="n">
        <f aca="false">IF($L465&lt;&gt;"",IF($L465&gt;=2016,1,0),"")</f>
        <v>1</v>
      </c>
      <c r="U465" s="0" t="n">
        <f aca="false">IF(ISNUMBER($BX465),IF($BX465&gt;=2016,1,0),"")</f>
        <v>1</v>
      </c>
      <c r="V465" s="0" t="n">
        <f aca="false">IF(ISNUMBER($BW465),IF($BW465&gt;=2016,1,0),"")</f>
        <v>0</v>
      </c>
      <c r="W465" s="0" t="str">
        <f aca="false">IF(AND(ISNUMBER($BW465),ISNUMBER($BX465)),IF($BW465&gt;=2016,"post-only",IF($BX465&lt;2016,"pre-only","mixed")),"")</f>
        <v>mixed</v>
      </c>
      <c r="X465" s="0" t="n">
        <f aca="false">IF(AND(ISNUMBER($BW465),ISNUMBER($BX465)),MIN(1,MAX(0,($BX465-2017+1)/($BX465-$BW465+1))),"")</f>
        <v>0.777777777777778</v>
      </c>
      <c r="Y465" s="0" t="n">
        <f aca="false">IF(AND(ISNUMBER($BW465),ISNUMBER($BX465)),MIN(1,MAX(0,($BX465-2018+1)/($BX465-$BW465+1))),"")</f>
        <v>0.666666666666667</v>
      </c>
      <c r="Z465" s="0" t="n">
        <f aca="false">IF(AND(ISNUMBER($BW465),ISNUMBER($BX465)),MIN(1,MAX(0,($BX465-2019+1)/($BX465-$BW465+1))),"")</f>
        <v>0.555555555555556</v>
      </c>
      <c r="AA465" s="0" t="n">
        <f aca="false">IF(ISNUMBER($BX465),IF($BX465&gt;=2017,1,0),"")</f>
        <v>1</v>
      </c>
      <c r="AB465" s="0" t="n">
        <f aca="false">IF(ISNUMBER($BX465),IF($BX465&gt;=2018,1,0),"")</f>
        <v>1</v>
      </c>
      <c r="AC465" s="0" t="n">
        <f aca="false">IF(ISNUMBER($BX465),IF($BX465&gt;=2019,1,0),"")</f>
        <v>1</v>
      </c>
      <c r="AD465" s="0" t="n">
        <f aca="false">IF($L465&lt;&gt;"",IF($L465&gt;2013,1,0),"")</f>
        <v>1</v>
      </c>
      <c r="AE465" s="0" t="n">
        <f aca="false">IF($L465&lt;&gt;"",1+IF($L465&gt;2011,1,0)+IF($L465&gt;2014,1,0),"")</f>
        <v>3</v>
      </c>
      <c r="AF465" s="0" t="s">
        <v>87</v>
      </c>
      <c r="AG465" s="0" t="s">
        <v>88</v>
      </c>
      <c r="AH465" s="0" t="s">
        <v>90</v>
      </c>
      <c r="AI465" s="0" t="s">
        <v>497</v>
      </c>
      <c r="AJ465" s="0" t="s">
        <v>497</v>
      </c>
      <c r="AK465" s="0" t="str">
        <f aca="false">IF(AND($CF465&lt;&gt;"",IFERROR(INDEX(subsample_country_map!$B:$B,MATCH($CF465,subsample_country_map!$A:$A,0)),"")&lt;&gt;""),INDEX(subsample_country_map!$B:$B,MATCH($CF465,subsample_country_map!$A:$A,0)),INDEX(lookup!$AA:$AA,MATCH($A465,lookup!$A:$A,0)))</f>
        <v>2_Europe</v>
      </c>
      <c r="AL465" s="0" t="str">
        <f aca="false">IF(AND($CF465&lt;&gt;"",IFERROR(INDEX(subsample_country_map!$C:$C,MATCH($CF465,subsample_country_map!$A:$A,0)),"")&lt;&gt;""),INDEX(subsample_country_map!$C:$C,MATCH($CF465,subsample_country_map!$A:$A,0)),INDEX(lookup!$AB:$AB,MATCH($A465,lookup!$A:$A,0)))</f>
        <v>99_NCE</v>
      </c>
      <c r="AM465" s="0" t="str">
        <f aca="false">IF(AND($CF465&lt;&gt;"",IFERROR(INDEX(subsample_country_map!$D:$D,MATCH($CF465,subsample_country_map!$A:$A,0)),"")&lt;&gt;""),INDEX(subsample_country_map!$D:$D,MATCH($CF465,subsample_country_map!$A:$A,0)),INDEX(lookup!$AC:$AC,MATCH($A465,lookup!$A:$A,0)))</f>
        <v>1_western</v>
      </c>
      <c r="AN465" s="0" t="str">
        <f aca="false">IF(AND($CF465&lt;&gt;"",IFERROR(INDEX(subsample_country_map!$E:$E,MATCH($CF465,subsample_country_map!$A:$A,0)),"")&lt;&gt;""),INDEX(subsample_country_map!$E:$E,MATCH($CF465,subsample_country_map!$A:$A,0)),INDEX(lookup!$AD:$AD,MATCH($A465,lookup!$A:$A,0)))</f>
        <v>99_NCE</v>
      </c>
      <c r="AO465" s="0" t="str">
        <f aca="false">INDEX(lookup!$Y:$Y,MATCH($A465,lookup!$A:$A,0))</f>
        <v>0_published</v>
      </c>
      <c r="AP465" s="0" t="str">
        <f aca="false">INDEX(lookup!$Z:$Z,MATCH($A465,lookup!$A:$A,0))</f>
        <v>1_VHB high</v>
      </c>
      <c r="AQ465" s="0" t="str">
        <f aca="false">INDEX(lookup!$W:$W,MATCH($A465,lookup!$A:$A,0))</f>
        <v>1_fin/acc/econ</v>
      </c>
      <c r="AS465" s="0" t="s">
        <v>91</v>
      </c>
      <c r="AT465" s="0" t="s">
        <v>111</v>
      </c>
      <c r="AU465" s="0" t="s">
        <v>93</v>
      </c>
      <c r="AV465" s="0" t="s">
        <v>1758</v>
      </c>
      <c r="AW465" s="0" t="s">
        <v>1759</v>
      </c>
      <c r="BA465" s="0" t="n">
        <v>1730</v>
      </c>
      <c r="BB465" s="0" t="s">
        <v>347</v>
      </c>
      <c r="BC465" s="0" t="s">
        <v>358</v>
      </c>
      <c r="BD465" s="0" t="s">
        <v>348</v>
      </c>
      <c r="BE465" s="0" t="s">
        <v>98</v>
      </c>
      <c r="BI465" s="0" t="s">
        <v>124</v>
      </c>
      <c r="BJ465" s="0" t="s">
        <v>1760</v>
      </c>
      <c r="BK465" s="0" t="s">
        <v>101</v>
      </c>
      <c r="BL465" s="0" t="s">
        <v>1761</v>
      </c>
      <c r="BM465" s="0" t="s">
        <v>1757</v>
      </c>
      <c r="BN465" s="0" t="s">
        <v>1715</v>
      </c>
      <c r="BO465" s="0" t="s">
        <v>105</v>
      </c>
      <c r="BP465" s="0" t="s">
        <v>1709</v>
      </c>
      <c r="BQ465" s="0" t="s">
        <v>127</v>
      </c>
      <c r="BT465" s="0" t="n">
        <v>0</v>
      </c>
      <c r="BU465" s="0" t="s">
        <v>1716</v>
      </c>
      <c r="BW465" s="0" t="n">
        <v>2015</v>
      </c>
      <c r="BX465" s="0" t="n">
        <v>2023</v>
      </c>
      <c r="BY465" s="0" t="s">
        <v>1717</v>
      </c>
      <c r="BZ465" s="0" t="n">
        <v>2019</v>
      </c>
      <c r="CA465" s="0" t="n">
        <v>0.888888888888889</v>
      </c>
      <c r="CB465" s="0" t="n">
        <v>1</v>
      </c>
      <c r="CC465" s="0" t="n">
        <v>1</v>
      </c>
      <c r="CD465" s="0" t="n">
        <v>-0.115771690967868</v>
      </c>
      <c r="CE465" s="0" t="n">
        <v>1</v>
      </c>
    </row>
    <row r="466" customFormat="false" ht="15" hidden="false" customHeight="false" outlineLevel="0" collapsed="false">
      <c r="A466" s="0" t="s">
        <v>1709</v>
      </c>
      <c r="B466" s="0" t="n">
        <v>1771</v>
      </c>
      <c r="C466" s="0" t="n">
        <v>-0.0818689508272154</v>
      </c>
      <c r="D466" s="0" t="n">
        <v>1730</v>
      </c>
      <c r="E466" s="0" t="n">
        <f aca="false">IF(ISNUMBER($BA466),$BA466,IF(AND(ISNUMBER($D466),ISNUMBER($BW466),ISNUMBER($BX466)),$D466*($BX466-$BW466+1),""))</f>
        <v>1730</v>
      </c>
      <c r="H466" s="0" t="s">
        <v>118</v>
      </c>
      <c r="I466" s="0" t="s">
        <v>344</v>
      </c>
      <c r="J466" s="0" t="n">
        <f aca="false">IF($BW466&lt;&gt;"",$BW466,"")</f>
        <v>2015</v>
      </c>
      <c r="K466" s="0" t="n">
        <f aca="false">IF($BX466&lt;&gt;"",$BX466,"")</f>
        <v>2023</v>
      </c>
      <c r="L466" s="0" t="n">
        <f aca="false">IF(AND(ISNUMBER($BW466),ISNUMBER($BX466)),($BW466+$BX466)/2,"")</f>
        <v>2019</v>
      </c>
      <c r="M466" s="0" t="n">
        <f aca="false">IF($L466&lt;&gt;"",$L466,"")</f>
        <v>2019</v>
      </c>
      <c r="N466" s="0" t="n">
        <f aca="false">IF(AND(ISNUMBER($BW466),ISNUMBER($BX466)),MIN(1,MAX(0,($BX466-2016+1)/($BX466-$BW466+1))),"")</f>
        <v>0.888888888888889</v>
      </c>
      <c r="O466" s="0" t="n">
        <f aca="false">IF(AND(ISNUMBER($BW466),ISNUMBER($BX466)),MIN(1,MAX(0,($BX466-2017+1)/($BX466-$BW466+1))),"")</f>
        <v>0.777777777777778</v>
      </c>
      <c r="P466" s="0" t="n">
        <f aca="false">IF(AND(ISNUMBER($BW466),ISNUMBER($BX466)),MIN(1,MAX(0,($BX466-2018+1)/($BX466-$BW466+1))),"")</f>
        <v>0.666666666666667</v>
      </c>
      <c r="Q466" s="0" t="n">
        <f aca="false">IF(AND(ISNUMBER($BW466),ISNUMBER($BX466)),MIN(1,MAX(0,($BX466-2019+1)/($BX466-$BW466+1))),"")</f>
        <v>0.555555555555556</v>
      </c>
      <c r="R466" s="0" t="n">
        <f aca="false">IF(AND(ISNUMBER($BW466),ISNUMBER($BX466)),MIN(1,MAX(0,($BX466-2016+1)/($BX466-$BW466+1))),"")</f>
        <v>0.888888888888889</v>
      </c>
      <c r="S466" s="0" t="n">
        <f aca="false">IF($L466&lt;&gt;"",IF($L466&gt;=2015.5,1,0),"")</f>
        <v>1</v>
      </c>
      <c r="T466" s="0" t="n">
        <f aca="false">IF($L466&lt;&gt;"",IF($L466&gt;=2016,1,0),"")</f>
        <v>1</v>
      </c>
      <c r="U466" s="0" t="n">
        <f aca="false">IF(ISNUMBER($BX466),IF($BX466&gt;=2016,1,0),"")</f>
        <v>1</v>
      </c>
      <c r="V466" s="0" t="n">
        <f aca="false">IF(ISNUMBER($BW466),IF($BW466&gt;=2016,1,0),"")</f>
        <v>0</v>
      </c>
      <c r="W466" s="0" t="str">
        <f aca="false">IF(AND(ISNUMBER($BW466),ISNUMBER($BX466)),IF($BW466&gt;=2016,"post-only",IF($BX466&lt;2016,"pre-only","mixed")),"")</f>
        <v>mixed</v>
      </c>
      <c r="X466" s="0" t="n">
        <f aca="false">IF(AND(ISNUMBER($BW466),ISNUMBER($BX466)),MIN(1,MAX(0,($BX466-2017+1)/($BX466-$BW466+1))),"")</f>
        <v>0.777777777777778</v>
      </c>
      <c r="Y466" s="0" t="n">
        <f aca="false">IF(AND(ISNUMBER($BW466),ISNUMBER($BX466)),MIN(1,MAX(0,($BX466-2018+1)/($BX466-$BW466+1))),"")</f>
        <v>0.666666666666667</v>
      </c>
      <c r="Z466" s="0" t="n">
        <f aca="false">IF(AND(ISNUMBER($BW466),ISNUMBER($BX466)),MIN(1,MAX(0,($BX466-2019+1)/($BX466-$BW466+1))),"")</f>
        <v>0.555555555555556</v>
      </c>
      <c r="AA466" s="0" t="n">
        <f aca="false">IF(ISNUMBER($BX466),IF($BX466&gt;=2017,1,0),"")</f>
        <v>1</v>
      </c>
      <c r="AB466" s="0" t="n">
        <f aca="false">IF(ISNUMBER($BX466),IF($BX466&gt;=2018,1,0),"")</f>
        <v>1</v>
      </c>
      <c r="AC466" s="0" t="n">
        <f aca="false">IF(ISNUMBER($BX466),IF($BX466&gt;=2019,1,0),"")</f>
        <v>1</v>
      </c>
      <c r="AD466" s="0" t="n">
        <f aca="false">IF($L466&lt;&gt;"",IF($L466&gt;2013,1,0),"")</f>
        <v>1</v>
      </c>
      <c r="AE466" s="0" t="n">
        <f aca="false">IF($L466&lt;&gt;"",1+IF($L466&gt;2011,1,0)+IF($L466&gt;2014,1,0),"")</f>
        <v>3</v>
      </c>
      <c r="AF466" s="0" t="s">
        <v>87</v>
      </c>
      <c r="AG466" s="0" t="s">
        <v>88</v>
      </c>
      <c r="AH466" s="0" t="s">
        <v>90</v>
      </c>
      <c r="AI466" s="0" t="s">
        <v>497</v>
      </c>
      <c r="AJ466" s="0" t="s">
        <v>497</v>
      </c>
      <c r="AK466" s="0" t="str">
        <f aca="false">IF(AND($CF466&lt;&gt;"",IFERROR(INDEX(subsample_country_map!$B:$B,MATCH($CF466,subsample_country_map!$A:$A,0)),"")&lt;&gt;""),INDEX(subsample_country_map!$B:$B,MATCH($CF466,subsample_country_map!$A:$A,0)),INDEX(lookup!$AA:$AA,MATCH($A466,lookup!$A:$A,0)))</f>
        <v>2_Europe</v>
      </c>
      <c r="AL466" s="0" t="str">
        <f aca="false">IF(AND($CF466&lt;&gt;"",IFERROR(INDEX(subsample_country_map!$C:$C,MATCH($CF466,subsample_country_map!$A:$A,0)),"")&lt;&gt;""),INDEX(subsample_country_map!$C:$C,MATCH($CF466,subsample_country_map!$A:$A,0)),INDEX(lookup!$AB:$AB,MATCH($A466,lookup!$A:$A,0)))</f>
        <v>99_NCE</v>
      </c>
      <c r="AM466" s="0" t="str">
        <f aca="false">IF(AND($CF466&lt;&gt;"",IFERROR(INDEX(subsample_country_map!$D:$D,MATCH($CF466,subsample_country_map!$A:$A,0)),"")&lt;&gt;""),INDEX(subsample_country_map!$D:$D,MATCH($CF466,subsample_country_map!$A:$A,0)),INDEX(lookup!$AC:$AC,MATCH($A466,lookup!$A:$A,0)))</f>
        <v>1_western</v>
      </c>
      <c r="AN466" s="0" t="str">
        <f aca="false">IF(AND($CF466&lt;&gt;"",IFERROR(INDEX(subsample_country_map!$E:$E,MATCH($CF466,subsample_country_map!$A:$A,0)),"")&lt;&gt;""),INDEX(subsample_country_map!$E:$E,MATCH($CF466,subsample_country_map!$A:$A,0)),INDEX(lookup!$AD:$AD,MATCH($A466,lookup!$A:$A,0)))</f>
        <v>99_NCE</v>
      </c>
      <c r="AO466" s="0" t="str">
        <f aca="false">INDEX(lookup!$Y:$Y,MATCH($A466,lookup!$A:$A,0))</f>
        <v>0_published</v>
      </c>
      <c r="AP466" s="0" t="str">
        <f aca="false">INDEX(lookup!$Z:$Z,MATCH($A466,lookup!$A:$A,0))</f>
        <v>1_VHB high</v>
      </c>
      <c r="AQ466" s="0" t="str">
        <f aca="false">INDEX(lookup!$W:$W,MATCH($A466,lookup!$A:$A,0))</f>
        <v>1_fin/acc/econ</v>
      </c>
      <c r="AS466" s="0" t="s">
        <v>91</v>
      </c>
      <c r="AT466" s="0" t="s">
        <v>111</v>
      </c>
      <c r="AU466" s="0" t="s">
        <v>93</v>
      </c>
      <c r="AV466" s="0" t="s">
        <v>306</v>
      </c>
      <c r="AW466" s="0" t="s">
        <v>1762</v>
      </c>
      <c r="BA466" s="0" t="n">
        <v>1730</v>
      </c>
      <c r="BB466" s="0" t="s">
        <v>347</v>
      </c>
      <c r="BC466" s="0" t="s">
        <v>358</v>
      </c>
      <c r="BD466" s="0" t="s">
        <v>123</v>
      </c>
      <c r="BE466" s="0" t="s">
        <v>98</v>
      </c>
      <c r="BI466" s="0" t="s">
        <v>124</v>
      </c>
      <c r="BJ466" s="0" t="s">
        <v>1763</v>
      </c>
      <c r="BK466" s="0" t="s">
        <v>101</v>
      </c>
      <c r="BL466" s="0" t="s">
        <v>1764</v>
      </c>
      <c r="BM466" s="0" t="s">
        <v>1757</v>
      </c>
      <c r="BN466" s="0" t="s">
        <v>1715</v>
      </c>
      <c r="BO466" s="0" t="s">
        <v>105</v>
      </c>
      <c r="BP466" s="0" t="s">
        <v>1709</v>
      </c>
      <c r="BQ466" s="0" t="s">
        <v>127</v>
      </c>
      <c r="BT466" s="0" t="n">
        <v>0</v>
      </c>
      <c r="BU466" s="0" t="s">
        <v>1716</v>
      </c>
      <c r="BW466" s="0" t="n">
        <v>2015</v>
      </c>
      <c r="BX466" s="0" t="n">
        <v>2023</v>
      </c>
      <c r="BY466" s="0" t="s">
        <v>1717</v>
      </c>
      <c r="BZ466" s="0" t="n">
        <v>2019</v>
      </c>
      <c r="CA466" s="0" t="n">
        <v>0.888888888888889</v>
      </c>
      <c r="CB466" s="0" t="n">
        <v>1</v>
      </c>
      <c r="CC466" s="0" t="n">
        <v>1</v>
      </c>
      <c r="CD466" s="0" t="n">
        <v>-0.0820525995070266</v>
      </c>
      <c r="CE466" s="0" t="n">
        <v>1</v>
      </c>
    </row>
    <row r="467" customFormat="false" ht="15" hidden="false" customHeight="false" outlineLevel="0" collapsed="false">
      <c r="A467" s="0" t="s">
        <v>1765</v>
      </c>
      <c r="B467" s="0" t="n">
        <v>1772</v>
      </c>
      <c r="C467" s="0" t="n">
        <v>-0.319816092546269</v>
      </c>
      <c r="D467" s="0" t="n">
        <v>1062</v>
      </c>
      <c r="E467" s="0" t="n">
        <f aca="false">IF(ISNUMBER($BA467),$BA467,IF(AND(ISNUMBER($D467),ISNUMBER($BW467),ISNUMBER($BX467)),$D467*($BX467-$BW467+1),""))</f>
        <v>1062</v>
      </c>
      <c r="H467" s="0" t="s">
        <v>118</v>
      </c>
      <c r="I467" s="0" t="s">
        <v>344</v>
      </c>
      <c r="J467" s="0" t="n">
        <f aca="false">IF($BW467&lt;&gt;"",$BW467,"")</f>
        <v>2016</v>
      </c>
      <c r="K467" s="0" t="n">
        <f aca="false">IF($BX467&lt;&gt;"",$BX467,"")</f>
        <v>2024</v>
      </c>
      <c r="L467" s="0" t="n">
        <f aca="false">IF(AND(ISNUMBER($BW467),ISNUMBER($BX467)),($BW467+$BX467)/2,"")</f>
        <v>2020</v>
      </c>
      <c r="M467" s="0" t="n">
        <f aca="false">IF($L467&lt;&gt;"",$L467,"")</f>
        <v>2020</v>
      </c>
      <c r="N467" s="0" t="n">
        <f aca="false">IF(AND(ISNUMBER($BW467),ISNUMBER($BX467)),MIN(1,MAX(0,($BX467-2016+1)/($BX467-$BW467+1))),"")</f>
        <v>1</v>
      </c>
      <c r="O467" s="0" t="n">
        <f aca="false">IF(AND(ISNUMBER($BW467),ISNUMBER($BX467)),MIN(1,MAX(0,($BX467-2017+1)/($BX467-$BW467+1))),"")</f>
        <v>0.888888888888889</v>
      </c>
      <c r="P467" s="0" t="n">
        <f aca="false">IF(AND(ISNUMBER($BW467),ISNUMBER($BX467)),MIN(1,MAX(0,($BX467-2018+1)/($BX467-$BW467+1))),"")</f>
        <v>0.777777777777778</v>
      </c>
      <c r="Q467" s="0" t="n">
        <f aca="false">IF(AND(ISNUMBER($BW467),ISNUMBER($BX467)),MIN(1,MAX(0,($BX467-2019+1)/($BX467-$BW467+1))),"")</f>
        <v>0.666666666666667</v>
      </c>
      <c r="R467" s="0" t="n">
        <f aca="false">IF(AND(ISNUMBER($BW467),ISNUMBER($BX467)),MIN(1,MAX(0,($BX467-2016+1)/($BX467-$BW467+1))),"")</f>
        <v>1</v>
      </c>
      <c r="S467" s="0" t="n">
        <f aca="false">IF($L467&lt;&gt;"",IF($L467&gt;=2015.5,1,0),"")</f>
        <v>1</v>
      </c>
      <c r="T467" s="0" t="n">
        <f aca="false">IF($L467&lt;&gt;"",IF($L467&gt;=2016,1,0),"")</f>
        <v>1</v>
      </c>
      <c r="U467" s="0" t="n">
        <f aca="false">IF(ISNUMBER($BX467),IF($BX467&gt;=2016,1,0),"")</f>
        <v>1</v>
      </c>
      <c r="V467" s="0" t="n">
        <f aca="false">IF(ISNUMBER($BW467),IF($BW467&gt;=2016,1,0),"")</f>
        <v>1</v>
      </c>
      <c r="W467" s="0" t="str">
        <f aca="false">IF(AND(ISNUMBER($BW467),ISNUMBER($BX467)),IF($BW467&gt;=2016,"post-only",IF($BX467&lt;2016,"pre-only","mixed")),"")</f>
        <v>post-only</v>
      </c>
      <c r="X467" s="0" t="n">
        <f aca="false">IF(AND(ISNUMBER($BW467),ISNUMBER($BX467)),MIN(1,MAX(0,($BX467-2017+1)/($BX467-$BW467+1))),"")</f>
        <v>0.888888888888889</v>
      </c>
      <c r="Y467" s="0" t="n">
        <f aca="false">IF(AND(ISNUMBER($BW467),ISNUMBER($BX467)),MIN(1,MAX(0,($BX467-2018+1)/($BX467-$BW467+1))),"")</f>
        <v>0.777777777777778</v>
      </c>
      <c r="Z467" s="0" t="n">
        <f aca="false">IF(AND(ISNUMBER($BW467),ISNUMBER($BX467)),MIN(1,MAX(0,($BX467-2019+1)/($BX467-$BW467+1))),"")</f>
        <v>0.666666666666667</v>
      </c>
      <c r="AA467" s="0" t="n">
        <f aca="false">IF(ISNUMBER($BX467),IF($BX467&gt;=2017,1,0),"")</f>
        <v>1</v>
      </c>
      <c r="AB467" s="0" t="n">
        <f aca="false">IF(ISNUMBER($BX467),IF($BX467&gt;=2018,1,0),"")</f>
        <v>1</v>
      </c>
      <c r="AC467" s="0" t="n">
        <f aca="false">IF(ISNUMBER($BX467),IF($BX467&gt;=2019,1,0),"")</f>
        <v>1</v>
      </c>
      <c r="AD467" s="0" t="n">
        <f aca="false">IF($L467&lt;&gt;"",IF($L467&gt;2013,1,0),"")</f>
        <v>1</v>
      </c>
      <c r="AE467" s="0" t="n">
        <f aca="false">IF($L467&lt;&gt;"",1+IF($L467&gt;2011,1,0)+IF($L467&gt;2014,1,0),"")</f>
        <v>3</v>
      </c>
      <c r="AF467" s="0" t="s">
        <v>87</v>
      </c>
      <c r="AG467" s="0" t="s">
        <v>88</v>
      </c>
      <c r="AH467" s="0" t="s">
        <v>90</v>
      </c>
      <c r="AI467" s="0" t="s">
        <v>90</v>
      </c>
      <c r="AJ467" s="0" t="s">
        <v>90</v>
      </c>
      <c r="AK467" s="0" t="str">
        <f aca="false">IF(AND($CF467&lt;&gt;"",IFERROR(INDEX(subsample_country_map!$B:$B,MATCH($CF467,subsample_country_map!$A:$A,0)),"")&lt;&gt;""),INDEX(subsample_country_map!$B:$B,MATCH($CF467,subsample_country_map!$A:$A,0)),INDEX(lookup!$AA:$AA,MATCH($A467,lookup!$A:$A,0)))</f>
        <v>2_Europe</v>
      </c>
      <c r="AL467" s="0" t="str">
        <f aca="false">IF(AND($CF467&lt;&gt;"",IFERROR(INDEX(subsample_country_map!$C:$C,MATCH($CF467,subsample_country_map!$A:$A,0)),"")&lt;&gt;""),INDEX(subsample_country_map!$C:$C,MATCH($CF467,subsample_country_map!$A:$A,0)),INDEX(lookup!$AB:$AB,MATCH($A467,lookup!$A:$A,0)))</f>
        <v>99_NCE</v>
      </c>
      <c r="AM467" s="0" t="str">
        <f aca="false">IF(AND($CF467&lt;&gt;"",IFERROR(INDEX(subsample_country_map!$D:$D,MATCH($CF467,subsample_country_map!$A:$A,0)),"")&lt;&gt;""),INDEX(subsample_country_map!$D:$D,MATCH($CF467,subsample_country_map!$A:$A,0)),INDEX(lookup!$AC:$AC,MATCH($A467,lookup!$A:$A,0)))</f>
        <v>1_western</v>
      </c>
      <c r="AN467" s="0" t="str">
        <f aca="false">IF(AND($CF467&lt;&gt;"",IFERROR(INDEX(subsample_country_map!$E:$E,MATCH($CF467,subsample_country_map!$A:$A,0)),"")&lt;&gt;""),INDEX(subsample_country_map!$E:$E,MATCH($CF467,subsample_country_map!$A:$A,0)),INDEX(lookup!$AD:$AD,MATCH($A467,lookup!$A:$A,0)))</f>
        <v>99_NCE</v>
      </c>
      <c r="AO467" s="0" t="str">
        <f aca="false">INDEX(lookup!$Y:$Y,MATCH($A467,lookup!$A:$A,0))</f>
        <v>0_published</v>
      </c>
      <c r="AP467" s="0" t="str">
        <f aca="false">INDEX(lookup!$Z:$Z,MATCH($A467,lookup!$A:$A,0))</f>
        <v>1_VHB high</v>
      </c>
      <c r="AQ467" s="0" t="str">
        <f aca="false">INDEX(lookup!$W:$W,MATCH($A467,lookup!$A:$A,0))</f>
        <v>1_fin/acc/econ</v>
      </c>
      <c r="AS467" s="0" t="s">
        <v>91</v>
      </c>
      <c r="AT467" s="0" t="s">
        <v>397</v>
      </c>
      <c r="AU467" s="0" t="s">
        <v>93</v>
      </c>
      <c r="AV467" s="0" t="s">
        <v>1766</v>
      </c>
      <c r="AW467" s="0" t="s">
        <v>1316</v>
      </c>
      <c r="BA467" s="0" t="n">
        <v>1062</v>
      </c>
      <c r="BB467" s="0" t="s">
        <v>347</v>
      </c>
      <c r="BC467" s="0" t="s">
        <v>358</v>
      </c>
      <c r="BD467" s="0" t="s">
        <v>348</v>
      </c>
      <c r="BE467" s="0" t="s">
        <v>98</v>
      </c>
      <c r="BI467" s="0" t="s">
        <v>502</v>
      </c>
      <c r="BJ467" s="0" t="s">
        <v>363</v>
      </c>
      <c r="BK467" s="0" t="s">
        <v>1767</v>
      </c>
      <c r="BL467" s="0" t="s">
        <v>1768</v>
      </c>
      <c r="BM467" s="0" t="s">
        <v>1769</v>
      </c>
      <c r="BN467" s="0" t="s">
        <v>1770</v>
      </c>
      <c r="BO467" s="0" t="s">
        <v>105</v>
      </c>
      <c r="BP467" s="0" t="s">
        <v>1765</v>
      </c>
      <c r="BQ467" s="0" t="s">
        <v>127</v>
      </c>
      <c r="BT467" s="0" t="n">
        <v>0</v>
      </c>
      <c r="BU467" s="0" t="s">
        <v>1771</v>
      </c>
      <c r="BW467" s="0" t="n">
        <v>2016</v>
      </c>
      <c r="BX467" s="0" t="n">
        <v>2024</v>
      </c>
      <c r="BY467" s="0" t="s">
        <v>1772</v>
      </c>
      <c r="BZ467" s="0" t="n">
        <v>2020</v>
      </c>
      <c r="CA467" s="0" t="n">
        <v>1</v>
      </c>
      <c r="CB467" s="0" t="n">
        <v>1</v>
      </c>
      <c r="CC467" s="0" t="n">
        <v>1</v>
      </c>
      <c r="CD467" s="0" t="n">
        <v>-0.331442234151481</v>
      </c>
      <c r="CE467" s="0" t="n">
        <v>1</v>
      </c>
    </row>
    <row r="468" customFormat="false" ht="15" hidden="false" customHeight="false" outlineLevel="0" collapsed="false">
      <c r="A468" s="0" t="s">
        <v>1765</v>
      </c>
      <c r="B468" s="0" t="n">
        <v>1773</v>
      </c>
      <c r="C468" s="0" t="n">
        <v>-0.0159760675706017</v>
      </c>
      <c r="D468" s="0" t="n">
        <v>1062</v>
      </c>
      <c r="E468" s="0" t="n">
        <f aca="false">IF(ISNUMBER($BA468),$BA468,IF(AND(ISNUMBER($D468),ISNUMBER($BW468),ISNUMBER($BX468)),$D468*($BX468-$BW468+1),""))</f>
        <v>1062</v>
      </c>
      <c r="H468" s="0" t="s">
        <v>118</v>
      </c>
      <c r="I468" s="0" t="s">
        <v>344</v>
      </c>
      <c r="J468" s="0" t="n">
        <f aca="false">IF($BW468&lt;&gt;"",$BW468,"")</f>
        <v>2016</v>
      </c>
      <c r="K468" s="0" t="n">
        <f aca="false">IF($BX468&lt;&gt;"",$BX468,"")</f>
        <v>2024</v>
      </c>
      <c r="L468" s="0" t="n">
        <f aca="false">IF(AND(ISNUMBER($BW468),ISNUMBER($BX468)),($BW468+$BX468)/2,"")</f>
        <v>2020</v>
      </c>
      <c r="M468" s="0" t="n">
        <f aca="false">IF($L468&lt;&gt;"",$L468,"")</f>
        <v>2020</v>
      </c>
      <c r="N468" s="0" t="n">
        <f aca="false">IF(AND(ISNUMBER($BW468),ISNUMBER($BX468)),MIN(1,MAX(0,($BX468-2016+1)/($BX468-$BW468+1))),"")</f>
        <v>1</v>
      </c>
      <c r="O468" s="0" t="n">
        <f aca="false">IF(AND(ISNUMBER($BW468),ISNUMBER($BX468)),MIN(1,MAX(0,($BX468-2017+1)/($BX468-$BW468+1))),"")</f>
        <v>0.888888888888889</v>
      </c>
      <c r="P468" s="0" t="n">
        <f aca="false">IF(AND(ISNUMBER($BW468),ISNUMBER($BX468)),MIN(1,MAX(0,($BX468-2018+1)/($BX468-$BW468+1))),"")</f>
        <v>0.777777777777778</v>
      </c>
      <c r="Q468" s="0" t="n">
        <f aca="false">IF(AND(ISNUMBER($BW468),ISNUMBER($BX468)),MIN(1,MAX(0,($BX468-2019+1)/($BX468-$BW468+1))),"")</f>
        <v>0.666666666666667</v>
      </c>
      <c r="R468" s="0" t="n">
        <f aca="false">IF(AND(ISNUMBER($BW468),ISNUMBER($BX468)),MIN(1,MAX(0,($BX468-2016+1)/($BX468-$BW468+1))),"")</f>
        <v>1</v>
      </c>
      <c r="S468" s="0" t="n">
        <f aca="false">IF($L468&lt;&gt;"",IF($L468&gt;=2015.5,1,0),"")</f>
        <v>1</v>
      </c>
      <c r="T468" s="0" t="n">
        <f aca="false">IF($L468&lt;&gt;"",IF($L468&gt;=2016,1,0),"")</f>
        <v>1</v>
      </c>
      <c r="U468" s="0" t="n">
        <f aca="false">IF(ISNUMBER($BX468),IF($BX468&gt;=2016,1,0),"")</f>
        <v>1</v>
      </c>
      <c r="V468" s="0" t="n">
        <f aca="false">IF(ISNUMBER($BW468),IF($BW468&gt;=2016,1,0),"")</f>
        <v>1</v>
      </c>
      <c r="W468" s="0" t="str">
        <f aca="false">IF(AND(ISNUMBER($BW468),ISNUMBER($BX468)),IF($BW468&gt;=2016,"post-only",IF($BX468&lt;2016,"pre-only","mixed")),"")</f>
        <v>post-only</v>
      </c>
      <c r="X468" s="0" t="n">
        <f aca="false">IF(AND(ISNUMBER($BW468),ISNUMBER($BX468)),MIN(1,MAX(0,($BX468-2017+1)/($BX468-$BW468+1))),"")</f>
        <v>0.888888888888889</v>
      </c>
      <c r="Y468" s="0" t="n">
        <f aca="false">IF(AND(ISNUMBER($BW468),ISNUMBER($BX468)),MIN(1,MAX(0,($BX468-2018+1)/($BX468-$BW468+1))),"")</f>
        <v>0.777777777777778</v>
      </c>
      <c r="Z468" s="0" t="n">
        <f aca="false">IF(AND(ISNUMBER($BW468),ISNUMBER($BX468)),MIN(1,MAX(0,($BX468-2019+1)/($BX468-$BW468+1))),"")</f>
        <v>0.666666666666667</v>
      </c>
      <c r="AA468" s="0" t="n">
        <f aca="false">IF(ISNUMBER($BX468),IF($BX468&gt;=2017,1,0),"")</f>
        <v>1</v>
      </c>
      <c r="AB468" s="0" t="n">
        <f aca="false">IF(ISNUMBER($BX468),IF($BX468&gt;=2018,1,0),"")</f>
        <v>1</v>
      </c>
      <c r="AC468" s="0" t="n">
        <f aca="false">IF(ISNUMBER($BX468),IF($BX468&gt;=2019,1,0),"")</f>
        <v>1</v>
      </c>
      <c r="AD468" s="0" t="n">
        <f aca="false">IF($L468&lt;&gt;"",IF($L468&gt;2013,1,0),"")</f>
        <v>1</v>
      </c>
      <c r="AE468" s="0" t="n">
        <f aca="false">IF($L468&lt;&gt;"",1+IF($L468&gt;2011,1,0)+IF($L468&gt;2014,1,0),"")</f>
        <v>3</v>
      </c>
      <c r="AF468" s="0" t="s">
        <v>87</v>
      </c>
      <c r="AG468" s="0" t="s">
        <v>88</v>
      </c>
      <c r="AH468" s="0" t="s">
        <v>90</v>
      </c>
      <c r="AI468" s="0" t="s">
        <v>90</v>
      </c>
      <c r="AJ468" s="0" t="s">
        <v>90</v>
      </c>
      <c r="AK468" s="0" t="str">
        <f aca="false">IF(AND($CF468&lt;&gt;"",IFERROR(INDEX(subsample_country_map!$B:$B,MATCH($CF468,subsample_country_map!$A:$A,0)),"")&lt;&gt;""),INDEX(subsample_country_map!$B:$B,MATCH($CF468,subsample_country_map!$A:$A,0)),INDEX(lookup!$AA:$AA,MATCH($A468,lookup!$A:$A,0)))</f>
        <v>2_Europe</v>
      </c>
      <c r="AL468" s="0" t="str">
        <f aca="false">IF(AND($CF468&lt;&gt;"",IFERROR(INDEX(subsample_country_map!$C:$C,MATCH($CF468,subsample_country_map!$A:$A,0)),"")&lt;&gt;""),INDEX(subsample_country_map!$C:$C,MATCH($CF468,subsample_country_map!$A:$A,0)),INDEX(lookup!$AB:$AB,MATCH($A468,lookup!$A:$A,0)))</f>
        <v>99_NCE</v>
      </c>
      <c r="AM468" s="0" t="str">
        <f aca="false">IF(AND($CF468&lt;&gt;"",IFERROR(INDEX(subsample_country_map!$D:$D,MATCH($CF468,subsample_country_map!$A:$A,0)),"")&lt;&gt;""),INDEX(subsample_country_map!$D:$D,MATCH($CF468,subsample_country_map!$A:$A,0)),INDEX(lookup!$AC:$AC,MATCH($A468,lookup!$A:$A,0)))</f>
        <v>1_western</v>
      </c>
      <c r="AN468" s="0" t="str">
        <f aca="false">IF(AND($CF468&lt;&gt;"",IFERROR(INDEX(subsample_country_map!$E:$E,MATCH($CF468,subsample_country_map!$A:$A,0)),"")&lt;&gt;""),INDEX(subsample_country_map!$E:$E,MATCH($CF468,subsample_country_map!$A:$A,0)),INDEX(lookup!$AD:$AD,MATCH($A468,lookup!$A:$A,0)))</f>
        <v>99_NCE</v>
      </c>
      <c r="AO468" s="0" t="str">
        <f aca="false">INDEX(lookup!$Y:$Y,MATCH($A468,lookup!$A:$A,0))</f>
        <v>0_published</v>
      </c>
      <c r="AP468" s="0" t="str">
        <f aca="false">INDEX(lookup!$Z:$Z,MATCH($A468,lookup!$A:$A,0))</f>
        <v>1_VHB high</v>
      </c>
      <c r="AQ468" s="0" t="str">
        <f aca="false">INDEX(lookup!$W:$W,MATCH($A468,lookup!$A:$A,0))</f>
        <v>1_fin/acc/econ</v>
      </c>
      <c r="AS468" s="0" t="s">
        <v>91</v>
      </c>
      <c r="AT468" s="0" t="s">
        <v>397</v>
      </c>
      <c r="AU468" s="0" t="s">
        <v>93</v>
      </c>
      <c r="AV468" s="0" t="s">
        <v>1773</v>
      </c>
      <c r="AW468" s="0" t="s">
        <v>1316</v>
      </c>
      <c r="BA468" s="0" t="n">
        <v>1062</v>
      </c>
      <c r="BB468" s="0" t="s">
        <v>347</v>
      </c>
      <c r="BC468" s="0" t="s">
        <v>358</v>
      </c>
      <c r="BD468" s="0" t="s">
        <v>348</v>
      </c>
      <c r="BE468" s="0" t="s">
        <v>98</v>
      </c>
      <c r="BI468" s="0" t="s">
        <v>502</v>
      </c>
      <c r="BJ468" s="0" t="s">
        <v>368</v>
      </c>
      <c r="BK468" s="0" t="s">
        <v>1767</v>
      </c>
      <c r="BL468" s="0" t="s">
        <v>1774</v>
      </c>
      <c r="BM468" s="0" t="s">
        <v>1775</v>
      </c>
      <c r="BN468" s="0" t="s">
        <v>1770</v>
      </c>
      <c r="BO468" s="0" t="s">
        <v>105</v>
      </c>
      <c r="BP468" s="0" t="s">
        <v>1765</v>
      </c>
      <c r="BQ468" s="0" t="s">
        <v>127</v>
      </c>
      <c r="BT468" s="0" t="n">
        <v>0</v>
      </c>
      <c r="BU468" s="0" t="s">
        <v>1771</v>
      </c>
      <c r="BW468" s="0" t="n">
        <v>2016</v>
      </c>
      <c r="BX468" s="0" t="n">
        <v>2024</v>
      </c>
      <c r="BY468" s="0" t="s">
        <v>1772</v>
      </c>
      <c r="BZ468" s="0" t="n">
        <v>2020</v>
      </c>
      <c r="CA468" s="0" t="n">
        <v>1</v>
      </c>
      <c r="CB468" s="0" t="n">
        <v>1</v>
      </c>
      <c r="CC468" s="0" t="n">
        <v>1</v>
      </c>
      <c r="CD468" s="0" t="n">
        <v>-0.0159774269945821</v>
      </c>
      <c r="CE468" s="0" t="n">
        <v>1</v>
      </c>
    </row>
    <row r="469" customFormat="false" ht="15" hidden="false" customHeight="false" outlineLevel="0" collapsed="false">
      <c r="A469" s="0" t="s">
        <v>1765</v>
      </c>
      <c r="B469" s="0" t="n">
        <v>1774</v>
      </c>
      <c r="C469" s="0" t="n">
        <v>-0.293357324424429</v>
      </c>
      <c r="D469" s="0" t="n">
        <v>1062</v>
      </c>
      <c r="E469" s="0" t="n">
        <f aca="false">IF(ISNUMBER($BA469),$BA469,IF(AND(ISNUMBER($D469),ISNUMBER($BW469),ISNUMBER($BX469)),$D469*($BX469-$BW469+1),""))</f>
        <v>1062</v>
      </c>
      <c r="H469" s="0" t="s">
        <v>118</v>
      </c>
      <c r="I469" s="0" t="s">
        <v>344</v>
      </c>
      <c r="J469" s="0" t="n">
        <f aca="false">IF($BW469&lt;&gt;"",$BW469,"")</f>
        <v>2016</v>
      </c>
      <c r="K469" s="0" t="n">
        <f aca="false">IF($BX469&lt;&gt;"",$BX469,"")</f>
        <v>2024</v>
      </c>
      <c r="L469" s="0" t="n">
        <f aca="false">IF(AND(ISNUMBER($BW469),ISNUMBER($BX469)),($BW469+$BX469)/2,"")</f>
        <v>2020</v>
      </c>
      <c r="M469" s="0" t="n">
        <f aca="false">IF($L469&lt;&gt;"",$L469,"")</f>
        <v>2020</v>
      </c>
      <c r="N469" s="0" t="n">
        <f aca="false">IF(AND(ISNUMBER($BW469),ISNUMBER($BX469)),MIN(1,MAX(0,($BX469-2016+1)/($BX469-$BW469+1))),"")</f>
        <v>1</v>
      </c>
      <c r="O469" s="0" t="n">
        <f aca="false">IF(AND(ISNUMBER($BW469),ISNUMBER($BX469)),MIN(1,MAX(0,($BX469-2017+1)/($BX469-$BW469+1))),"")</f>
        <v>0.888888888888889</v>
      </c>
      <c r="P469" s="0" t="n">
        <f aca="false">IF(AND(ISNUMBER($BW469),ISNUMBER($BX469)),MIN(1,MAX(0,($BX469-2018+1)/($BX469-$BW469+1))),"")</f>
        <v>0.777777777777778</v>
      </c>
      <c r="Q469" s="0" t="n">
        <f aca="false">IF(AND(ISNUMBER($BW469),ISNUMBER($BX469)),MIN(1,MAX(0,($BX469-2019+1)/($BX469-$BW469+1))),"")</f>
        <v>0.666666666666667</v>
      </c>
      <c r="R469" s="0" t="n">
        <f aca="false">IF(AND(ISNUMBER($BW469),ISNUMBER($BX469)),MIN(1,MAX(0,($BX469-2016+1)/($BX469-$BW469+1))),"")</f>
        <v>1</v>
      </c>
      <c r="S469" s="0" t="n">
        <f aca="false">IF($L469&lt;&gt;"",IF($L469&gt;=2015.5,1,0),"")</f>
        <v>1</v>
      </c>
      <c r="T469" s="0" t="n">
        <f aca="false">IF($L469&lt;&gt;"",IF($L469&gt;=2016,1,0),"")</f>
        <v>1</v>
      </c>
      <c r="U469" s="0" t="n">
        <f aca="false">IF(ISNUMBER($BX469),IF($BX469&gt;=2016,1,0),"")</f>
        <v>1</v>
      </c>
      <c r="V469" s="0" t="n">
        <f aca="false">IF(ISNUMBER($BW469),IF($BW469&gt;=2016,1,0),"")</f>
        <v>1</v>
      </c>
      <c r="W469" s="0" t="str">
        <f aca="false">IF(AND(ISNUMBER($BW469),ISNUMBER($BX469)),IF($BW469&gt;=2016,"post-only",IF($BX469&lt;2016,"pre-only","mixed")),"")</f>
        <v>post-only</v>
      </c>
      <c r="X469" s="0" t="n">
        <f aca="false">IF(AND(ISNUMBER($BW469),ISNUMBER($BX469)),MIN(1,MAX(0,($BX469-2017+1)/($BX469-$BW469+1))),"")</f>
        <v>0.888888888888889</v>
      </c>
      <c r="Y469" s="0" t="n">
        <f aca="false">IF(AND(ISNUMBER($BW469),ISNUMBER($BX469)),MIN(1,MAX(0,($BX469-2018+1)/($BX469-$BW469+1))),"")</f>
        <v>0.777777777777778</v>
      </c>
      <c r="Z469" s="0" t="n">
        <f aca="false">IF(AND(ISNUMBER($BW469),ISNUMBER($BX469)),MIN(1,MAX(0,($BX469-2019+1)/($BX469-$BW469+1))),"")</f>
        <v>0.666666666666667</v>
      </c>
      <c r="AA469" s="0" t="n">
        <f aca="false">IF(ISNUMBER($BX469),IF($BX469&gt;=2017,1,0),"")</f>
        <v>1</v>
      </c>
      <c r="AB469" s="0" t="n">
        <f aca="false">IF(ISNUMBER($BX469),IF($BX469&gt;=2018,1,0),"")</f>
        <v>1</v>
      </c>
      <c r="AC469" s="0" t="n">
        <f aca="false">IF(ISNUMBER($BX469),IF($BX469&gt;=2019,1,0),"")</f>
        <v>1</v>
      </c>
      <c r="AD469" s="0" t="n">
        <f aca="false">IF($L469&lt;&gt;"",IF($L469&gt;2013,1,0),"")</f>
        <v>1</v>
      </c>
      <c r="AE469" s="0" t="n">
        <f aca="false">IF($L469&lt;&gt;"",1+IF($L469&gt;2011,1,0)+IF($L469&gt;2014,1,0),"")</f>
        <v>3</v>
      </c>
      <c r="AF469" s="0" t="s">
        <v>87</v>
      </c>
      <c r="AG469" s="0" t="s">
        <v>88</v>
      </c>
      <c r="AH469" s="0" t="s">
        <v>90</v>
      </c>
      <c r="AI469" s="0" t="s">
        <v>90</v>
      </c>
      <c r="AJ469" s="0" t="s">
        <v>90</v>
      </c>
      <c r="AK469" s="0" t="str">
        <f aca="false">IF(AND($CF469&lt;&gt;"",IFERROR(INDEX(subsample_country_map!$B:$B,MATCH($CF469,subsample_country_map!$A:$A,0)),"")&lt;&gt;""),INDEX(subsample_country_map!$B:$B,MATCH($CF469,subsample_country_map!$A:$A,0)),INDEX(lookup!$AA:$AA,MATCH($A469,lookup!$A:$A,0)))</f>
        <v>2_Europe</v>
      </c>
      <c r="AL469" s="0" t="str">
        <f aca="false">IF(AND($CF469&lt;&gt;"",IFERROR(INDEX(subsample_country_map!$C:$C,MATCH($CF469,subsample_country_map!$A:$A,0)),"")&lt;&gt;""),INDEX(subsample_country_map!$C:$C,MATCH($CF469,subsample_country_map!$A:$A,0)),INDEX(lookup!$AB:$AB,MATCH($A469,lookup!$A:$A,0)))</f>
        <v>99_NCE</v>
      </c>
      <c r="AM469" s="0" t="str">
        <f aca="false">IF(AND($CF469&lt;&gt;"",IFERROR(INDEX(subsample_country_map!$D:$D,MATCH($CF469,subsample_country_map!$A:$A,0)),"")&lt;&gt;""),INDEX(subsample_country_map!$D:$D,MATCH($CF469,subsample_country_map!$A:$A,0)),INDEX(lookup!$AC:$AC,MATCH($A469,lookup!$A:$A,0)))</f>
        <v>1_western</v>
      </c>
      <c r="AN469" s="0" t="str">
        <f aca="false">IF(AND($CF469&lt;&gt;"",IFERROR(INDEX(subsample_country_map!$E:$E,MATCH($CF469,subsample_country_map!$A:$A,0)),"")&lt;&gt;""),INDEX(subsample_country_map!$E:$E,MATCH($CF469,subsample_country_map!$A:$A,0)),INDEX(lookup!$AD:$AD,MATCH($A469,lookup!$A:$A,0)))</f>
        <v>99_NCE</v>
      </c>
      <c r="AO469" s="0" t="str">
        <f aca="false">INDEX(lookup!$Y:$Y,MATCH($A469,lookup!$A:$A,0))</f>
        <v>0_published</v>
      </c>
      <c r="AP469" s="0" t="str">
        <f aca="false">INDEX(lookup!$Z:$Z,MATCH($A469,lookup!$A:$A,0))</f>
        <v>1_VHB high</v>
      </c>
      <c r="AQ469" s="0" t="str">
        <f aca="false">INDEX(lookup!$W:$W,MATCH($A469,lookup!$A:$A,0))</f>
        <v>1_fin/acc/econ</v>
      </c>
      <c r="AS469" s="0" t="s">
        <v>91</v>
      </c>
      <c r="AT469" s="0" t="s">
        <v>397</v>
      </c>
      <c r="AU469" s="0" t="s">
        <v>93</v>
      </c>
      <c r="AV469" s="0" t="s">
        <v>406</v>
      </c>
      <c r="AW469" s="0" t="s">
        <v>1316</v>
      </c>
      <c r="BA469" s="0" t="n">
        <v>1062</v>
      </c>
      <c r="BB469" s="0" t="s">
        <v>347</v>
      </c>
      <c r="BC469" s="0" t="s">
        <v>358</v>
      </c>
      <c r="BD469" s="0" t="s">
        <v>348</v>
      </c>
      <c r="BE469" s="0" t="s">
        <v>98</v>
      </c>
      <c r="BI469" s="0" t="s">
        <v>502</v>
      </c>
      <c r="BJ469" s="0" t="s">
        <v>1776</v>
      </c>
      <c r="BK469" s="0" t="s">
        <v>1767</v>
      </c>
      <c r="BL469" s="0" t="s">
        <v>1777</v>
      </c>
      <c r="BM469" s="0" t="s">
        <v>1778</v>
      </c>
      <c r="BN469" s="0" t="s">
        <v>1770</v>
      </c>
      <c r="BO469" s="0" t="s">
        <v>105</v>
      </c>
      <c r="BP469" s="0" t="s">
        <v>1765</v>
      </c>
      <c r="BQ469" s="0" t="s">
        <v>127</v>
      </c>
      <c r="BT469" s="0" t="n">
        <v>0</v>
      </c>
      <c r="BU469" s="0" t="s">
        <v>1771</v>
      </c>
      <c r="BW469" s="0" t="n">
        <v>2016</v>
      </c>
      <c r="BX469" s="0" t="n">
        <v>2024</v>
      </c>
      <c r="BY469" s="0" t="s">
        <v>1772</v>
      </c>
      <c r="BZ469" s="0" t="n">
        <v>2020</v>
      </c>
      <c r="CA469" s="0" t="n">
        <v>1</v>
      </c>
      <c r="CB469" s="0" t="n">
        <v>1</v>
      </c>
      <c r="CC469" s="0" t="n">
        <v>1</v>
      </c>
      <c r="CD469" s="0" t="n">
        <v>-0.302235782412716</v>
      </c>
      <c r="CE469" s="0" t="n">
        <v>1</v>
      </c>
    </row>
    <row r="470" customFormat="false" ht="15" hidden="false" customHeight="false" outlineLevel="0" collapsed="false">
      <c r="A470" s="0" t="s">
        <v>1765</v>
      </c>
      <c r="B470" s="0" t="n">
        <v>1775</v>
      </c>
      <c r="C470" s="0" t="n">
        <v>0.0195969122337902</v>
      </c>
      <c r="D470" s="0" t="n">
        <v>604</v>
      </c>
      <c r="E470" s="0" t="n">
        <f aca="false">IF(ISNUMBER($BA470),$BA470,IF(AND(ISNUMBER($D470),ISNUMBER($BW470),ISNUMBER($BX470)),$D470*($BX470-$BW470+1),""))</f>
        <v>604</v>
      </c>
      <c r="H470" s="0" t="s">
        <v>118</v>
      </c>
      <c r="I470" s="0" t="s">
        <v>344</v>
      </c>
      <c r="J470" s="0" t="n">
        <f aca="false">IF($BW470&lt;&gt;"",$BW470,"")</f>
        <v>2016</v>
      </c>
      <c r="K470" s="0" t="n">
        <f aca="false">IF($BX470&lt;&gt;"",$BX470,"")</f>
        <v>2024</v>
      </c>
      <c r="L470" s="0" t="n">
        <f aca="false">IF(AND(ISNUMBER($BW470),ISNUMBER($BX470)),($BW470+$BX470)/2,"")</f>
        <v>2020</v>
      </c>
      <c r="M470" s="0" t="n">
        <f aca="false">IF($L470&lt;&gt;"",$L470,"")</f>
        <v>2020</v>
      </c>
      <c r="N470" s="0" t="n">
        <f aca="false">IF(AND(ISNUMBER($BW470),ISNUMBER($BX470)),MIN(1,MAX(0,($BX470-2016+1)/($BX470-$BW470+1))),"")</f>
        <v>1</v>
      </c>
      <c r="O470" s="0" t="n">
        <f aca="false">IF(AND(ISNUMBER($BW470),ISNUMBER($BX470)),MIN(1,MAX(0,($BX470-2017+1)/($BX470-$BW470+1))),"")</f>
        <v>0.888888888888889</v>
      </c>
      <c r="P470" s="0" t="n">
        <f aca="false">IF(AND(ISNUMBER($BW470),ISNUMBER($BX470)),MIN(1,MAX(0,($BX470-2018+1)/($BX470-$BW470+1))),"")</f>
        <v>0.777777777777778</v>
      </c>
      <c r="Q470" s="0" t="n">
        <f aca="false">IF(AND(ISNUMBER($BW470),ISNUMBER($BX470)),MIN(1,MAX(0,($BX470-2019+1)/($BX470-$BW470+1))),"")</f>
        <v>0.666666666666667</v>
      </c>
      <c r="R470" s="0" t="n">
        <f aca="false">IF(AND(ISNUMBER($BW470),ISNUMBER($BX470)),MIN(1,MAX(0,($BX470-2016+1)/($BX470-$BW470+1))),"")</f>
        <v>1</v>
      </c>
      <c r="S470" s="0" t="n">
        <f aca="false">IF($L470&lt;&gt;"",IF($L470&gt;=2015.5,1,0),"")</f>
        <v>1</v>
      </c>
      <c r="T470" s="0" t="n">
        <f aca="false">IF($L470&lt;&gt;"",IF($L470&gt;=2016,1,0),"")</f>
        <v>1</v>
      </c>
      <c r="U470" s="0" t="n">
        <f aca="false">IF(ISNUMBER($BX470),IF($BX470&gt;=2016,1,0),"")</f>
        <v>1</v>
      </c>
      <c r="V470" s="0" t="n">
        <f aca="false">IF(ISNUMBER($BW470),IF($BW470&gt;=2016,1,0),"")</f>
        <v>1</v>
      </c>
      <c r="W470" s="0" t="str">
        <f aca="false">IF(AND(ISNUMBER($BW470),ISNUMBER($BX470)),IF($BW470&gt;=2016,"post-only",IF($BX470&lt;2016,"pre-only","mixed")),"")</f>
        <v>post-only</v>
      </c>
      <c r="X470" s="0" t="n">
        <f aca="false">IF(AND(ISNUMBER($BW470),ISNUMBER($BX470)),MIN(1,MAX(0,($BX470-2017+1)/($BX470-$BW470+1))),"")</f>
        <v>0.888888888888889</v>
      </c>
      <c r="Y470" s="0" t="n">
        <f aca="false">IF(AND(ISNUMBER($BW470),ISNUMBER($BX470)),MIN(1,MAX(0,($BX470-2018+1)/($BX470-$BW470+1))),"")</f>
        <v>0.777777777777778</v>
      </c>
      <c r="Z470" s="0" t="n">
        <f aca="false">IF(AND(ISNUMBER($BW470),ISNUMBER($BX470)),MIN(1,MAX(0,($BX470-2019+1)/($BX470-$BW470+1))),"")</f>
        <v>0.666666666666667</v>
      </c>
      <c r="AA470" s="0" t="n">
        <f aca="false">IF(ISNUMBER($BX470),IF($BX470&gt;=2017,1,0),"")</f>
        <v>1</v>
      </c>
      <c r="AB470" s="0" t="n">
        <f aca="false">IF(ISNUMBER($BX470),IF($BX470&gt;=2018,1,0),"")</f>
        <v>1</v>
      </c>
      <c r="AC470" s="0" t="n">
        <f aca="false">IF(ISNUMBER($BX470),IF($BX470&gt;=2019,1,0),"")</f>
        <v>1</v>
      </c>
      <c r="AD470" s="0" t="n">
        <f aca="false">IF($L470&lt;&gt;"",IF($L470&gt;2013,1,0),"")</f>
        <v>1</v>
      </c>
      <c r="AE470" s="0" t="n">
        <f aca="false">IF($L470&lt;&gt;"",1+IF($L470&gt;2011,1,0)+IF($L470&gt;2014,1,0),"")</f>
        <v>3</v>
      </c>
      <c r="AF470" s="0" t="s">
        <v>87</v>
      </c>
      <c r="AG470" s="0" t="s">
        <v>88</v>
      </c>
      <c r="AH470" s="0" t="s">
        <v>90</v>
      </c>
      <c r="AI470" s="0" t="s">
        <v>90</v>
      </c>
      <c r="AJ470" s="0" t="s">
        <v>90</v>
      </c>
      <c r="AK470" s="0" t="str">
        <f aca="false">IF(AND($CF470&lt;&gt;"",IFERROR(INDEX(subsample_country_map!$B:$B,MATCH($CF470,subsample_country_map!$A:$A,0)),"")&lt;&gt;""),INDEX(subsample_country_map!$B:$B,MATCH($CF470,subsample_country_map!$A:$A,0)),INDEX(lookup!$AA:$AA,MATCH($A470,lookup!$A:$A,0)))</f>
        <v>2_Europe</v>
      </c>
      <c r="AL470" s="0" t="str">
        <f aca="false">IF(AND($CF470&lt;&gt;"",IFERROR(INDEX(subsample_country_map!$C:$C,MATCH($CF470,subsample_country_map!$A:$A,0)),"")&lt;&gt;""),INDEX(subsample_country_map!$C:$C,MATCH($CF470,subsample_country_map!$A:$A,0)),INDEX(lookup!$AB:$AB,MATCH($A470,lookup!$A:$A,0)))</f>
        <v>99_NCE</v>
      </c>
      <c r="AM470" s="0" t="str">
        <f aca="false">IF(AND($CF470&lt;&gt;"",IFERROR(INDEX(subsample_country_map!$D:$D,MATCH($CF470,subsample_country_map!$A:$A,0)),"")&lt;&gt;""),INDEX(subsample_country_map!$D:$D,MATCH($CF470,subsample_country_map!$A:$A,0)),INDEX(lookup!$AC:$AC,MATCH($A470,lookup!$A:$A,0)))</f>
        <v>1_western</v>
      </c>
      <c r="AN470" s="0" t="str">
        <f aca="false">IF(AND($CF470&lt;&gt;"",IFERROR(INDEX(subsample_country_map!$E:$E,MATCH($CF470,subsample_country_map!$A:$A,0)),"")&lt;&gt;""),INDEX(subsample_country_map!$E:$E,MATCH($CF470,subsample_country_map!$A:$A,0)),INDEX(lookup!$AD:$AD,MATCH($A470,lookup!$A:$A,0)))</f>
        <v>99_NCE</v>
      </c>
      <c r="AO470" s="0" t="str">
        <f aca="false">INDEX(lookup!$Y:$Y,MATCH($A470,lookup!$A:$A,0))</f>
        <v>0_published</v>
      </c>
      <c r="AP470" s="0" t="str">
        <f aca="false">INDEX(lookup!$Z:$Z,MATCH($A470,lookup!$A:$A,0))</f>
        <v>1_VHB high</v>
      </c>
      <c r="AQ470" s="0" t="str">
        <f aca="false">INDEX(lookup!$W:$W,MATCH($A470,lookup!$A:$A,0))</f>
        <v>1_fin/acc/econ</v>
      </c>
      <c r="AS470" s="0" t="s">
        <v>91</v>
      </c>
      <c r="AT470" s="0" t="s">
        <v>111</v>
      </c>
      <c r="AU470" s="0" t="s">
        <v>93</v>
      </c>
      <c r="AV470" s="0" t="s">
        <v>1779</v>
      </c>
      <c r="AW470" s="0" t="s">
        <v>1780</v>
      </c>
      <c r="BA470" s="0" t="n">
        <v>604</v>
      </c>
      <c r="BB470" s="0" t="s">
        <v>347</v>
      </c>
      <c r="BC470" s="0" t="s">
        <v>358</v>
      </c>
      <c r="BD470" s="0" t="s">
        <v>348</v>
      </c>
      <c r="BE470" s="0" t="s">
        <v>98</v>
      </c>
      <c r="BI470" s="0" t="s">
        <v>502</v>
      </c>
      <c r="BJ470" s="0" t="s">
        <v>1781</v>
      </c>
      <c r="BK470" s="0" t="s">
        <v>1767</v>
      </c>
      <c r="BL470" s="0" t="s">
        <v>1782</v>
      </c>
      <c r="BM470" s="0" t="s">
        <v>1783</v>
      </c>
      <c r="BN470" s="0" t="s">
        <v>1770</v>
      </c>
      <c r="BO470" s="0" t="s">
        <v>105</v>
      </c>
      <c r="BP470" s="0" t="s">
        <v>1765</v>
      </c>
      <c r="BQ470" s="0" t="s">
        <v>127</v>
      </c>
      <c r="BT470" s="0" t="n">
        <v>0</v>
      </c>
      <c r="BU470" s="0" t="s">
        <v>1771</v>
      </c>
      <c r="BW470" s="0" t="n">
        <v>2016</v>
      </c>
      <c r="BX470" s="0" t="n">
        <v>2024</v>
      </c>
      <c r="BY470" s="0" t="s">
        <v>1772</v>
      </c>
      <c r="BZ470" s="0" t="n">
        <v>2020</v>
      </c>
      <c r="CA470" s="0" t="n">
        <v>1</v>
      </c>
      <c r="CB470" s="0" t="n">
        <v>1</v>
      </c>
      <c r="CC470" s="0" t="n">
        <v>1</v>
      </c>
      <c r="CD470" s="0" t="n">
        <v>0.0195994214713266</v>
      </c>
      <c r="CE470" s="0" t="n">
        <v>1</v>
      </c>
    </row>
    <row r="471" customFormat="false" ht="15" hidden="false" customHeight="false" outlineLevel="0" collapsed="false">
      <c r="A471" s="0" t="s">
        <v>1765</v>
      </c>
      <c r="B471" s="0" t="n">
        <v>1776</v>
      </c>
      <c r="C471" s="0" t="n">
        <v>-0.398093714329017</v>
      </c>
      <c r="D471" s="0" t="n">
        <v>531</v>
      </c>
      <c r="E471" s="0" t="n">
        <f aca="false">IF(ISNUMBER($BA471),$BA471,IF(AND(ISNUMBER($D471),ISNUMBER($BW471),ISNUMBER($BX471)),$D471*($BX471-$BW471+1),""))</f>
        <v>531</v>
      </c>
      <c r="H471" s="0" t="s">
        <v>118</v>
      </c>
      <c r="I471" s="0" t="s">
        <v>344</v>
      </c>
      <c r="J471" s="0" t="n">
        <f aca="false">IF($BW471&lt;&gt;"",$BW471,"")</f>
        <v>2016</v>
      </c>
      <c r="K471" s="0" t="n">
        <f aca="false">IF($BX471&lt;&gt;"",$BX471,"")</f>
        <v>2024</v>
      </c>
      <c r="L471" s="0" t="n">
        <f aca="false">IF(AND(ISNUMBER($BW471),ISNUMBER($BX471)),($BW471+$BX471)/2,"")</f>
        <v>2020</v>
      </c>
      <c r="M471" s="0" t="n">
        <f aca="false">IF($L471&lt;&gt;"",$L471,"")</f>
        <v>2020</v>
      </c>
      <c r="N471" s="0" t="n">
        <f aca="false">IF(AND(ISNUMBER($BW471),ISNUMBER($BX471)),MIN(1,MAX(0,($BX471-2016+1)/($BX471-$BW471+1))),"")</f>
        <v>1</v>
      </c>
      <c r="O471" s="0" t="n">
        <f aca="false">IF(AND(ISNUMBER($BW471),ISNUMBER($BX471)),MIN(1,MAX(0,($BX471-2017+1)/($BX471-$BW471+1))),"")</f>
        <v>0.888888888888889</v>
      </c>
      <c r="P471" s="0" t="n">
        <f aca="false">IF(AND(ISNUMBER($BW471),ISNUMBER($BX471)),MIN(1,MAX(0,($BX471-2018+1)/($BX471-$BW471+1))),"")</f>
        <v>0.777777777777778</v>
      </c>
      <c r="Q471" s="0" t="n">
        <f aca="false">IF(AND(ISNUMBER($BW471),ISNUMBER($BX471)),MIN(1,MAX(0,($BX471-2019+1)/($BX471-$BW471+1))),"")</f>
        <v>0.666666666666667</v>
      </c>
      <c r="R471" s="0" t="n">
        <f aca="false">IF(AND(ISNUMBER($BW471),ISNUMBER($BX471)),MIN(1,MAX(0,($BX471-2016+1)/($BX471-$BW471+1))),"")</f>
        <v>1</v>
      </c>
      <c r="S471" s="0" t="n">
        <f aca="false">IF($L471&lt;&gt;"",IF($L471&gt;=2015.5,1,0),"")</f>
        <v>1</v>
      </c>
      <c r="T471" s="0" t="n">
        <f aca="false">IF($L471&lt;&gt;"",IF($L471&gt;=2016,1,0),"")</f>
        <v>1</v>
      </c>
      <c r="U471" s="0" t="n">
        <f aca="false">IF(ISNUMBER($BX471),IF($BX471&gt;=2016,1,0),"")</f>
        <v>1</v>
      </c>
      <c r="V471" s="0" t="n">
        <f aca="false">IF(ISNUMBER($BW471),IF($BW471&gt;=2016,1,0),"")</f>
        <v>1</v>
      </c>
      <c r="W471" s="0" t="str">
        <f aca="false">IF(AND(ISNUMBER($BW471),ISNUMBER($BX471)),IF($BW471&gt;=2016,"post-only",IF($BX471&lt;2016,"pre-only","mixed")),"")</f>
        <v>post-only</v>
      </c>
      <c r="X471" s="0" t="n">
        <f aca="false">IF(AND(ISNUMBER($BW471),ISNUMBER($BX471)),MIN(1,MAX(0,($BX471-2017+1)/($BX471-$BW471+1))),"")</f>
        <v>0.888888888888889</v>
      </c>
      <c r="Y471" s="0" t="n">
        <f aca="false">IF(AND(ISNUMBER($BW471),ISNUMBER($BX471)),MIN(1,MAX(0,($BX471-2018+1)/($BX471-$BW471+1))),"")</f>
        <v>0.777777777777778</v>
      </c>
      <c r="Z471" s="0" t="n">
        <f aca="false">IF(AND(ISNUMBER($BW471),ISNUMBER($BX471)),MIN(1,MAX(0,($BX471-2019+1)/($BX471-$BW471+1))),"")</f>
        <v>0.666666666666667</v>
      </c>
      <c r="AA471" s="0" t="n">
        <f aca="false">IF(ISNUMBER($BX471),IF($BX471&gt;=2017,1,0),"")</f>
        <v>1</v>
      </c>
      <c r="AB471" s="0" t="n">
        <f aca="false">IF(ISNUMBER($BX471),IF($BX471&gt;=2018,1,0),"")</f>
        <v>1</v>
      </c>
      <c r="AC471" s="0" t="n">
        <f aca="false">IF(ISNUMBER($BX471),IF($BX471&gt;=2019,1,0),"")</f>
        <v>1</v>
      </c>
      <c r="AD471" s="0" t="n">
        <f aca="false">IF($L471&lt;&gt;"",IF($L471&gt;2013,1,0),"")</f>
        <v>1</v>
      </c>
      <c r="AE471" s="0" t="n">
        <f aca="false">IF($L471&lt;&gt;"",1+IF($L471&gt;2011,1,0)+IF($L471&gt;2014,1,0),"")</f>
        <v>3</v>
      </c>
      <c r="AF471" s="0" t="s">
        <v>87</v>
      </c>
      <c r="AG471" s="0" t="s">
        <v>88</v>
      </c>
      <c r="AH471" s="0" t="s">
        <v>90</v>
      </c>
      <c r="AI471" s="0" t="s">
        <v>90</v>
      </c>
      <c r="AJ471" s="0" t="s">
        <v>90</v>
      </c>
      <c r="AK471" s="0" t="str">
        <f aca="false">IF(AND($CF471&lt;&gt;"",IFERROR(INDEX(subsample_country_map!$B:$B,MATCH($CF471,subsample_country_map!$A:$A,0)),"")&lt;&gt;""),INDEX(subsample_country_map!$B:$B,MATCH($CF471,subsample_country_map!$A:$A,0)),INDEX(lookup!$AA:$AA,MATCH($A471,lookup!$A:$A,0)))</f>
        <v>2_Europe</v>
      </c>
      <c r="AL471" s="0" t="str">
        <f aca="false">IF(AND($CF471&lt;&gt;"",IFERROR(INDEX(subsample_country_map!$C:$C,MATCH($CF471,subsample_country_map!$A:$A,0)),"")&lt;&gt;""),INDEX(subsample_country_map!$C:$C,MATCH($CF471,subsample_country_map!$A:$A,0)),INDEX(lookup!$AB:$AB,MATCH($A471,lookup!$A:$A,0)))</f>
        <v>99_NCE</v>
      </c>
      <c r="AM471" s="0" t="str">
        <f aca="false">IF(AND($CF471&lt;&gt;"",IFERROR(INDEX(subsample_country_map!$D:$D,MATCH($CF471,subsample_country_map!$A:$A,0)),"")&lt;&gt;""),INDEX(subsample_country_map!$D:$D,MATCH($CF471,subsample_country_map!$A:$A,0)),INDEX(lookup!$AC:$AC,MATCH($A471,lookup!$A:$A,0)))</f>
        <v>1_western</v>
      </c>
      <c r="AN471" s="0" t="str">
        <f aca="false">IF(AND($CF471&lt;&gt;"",IFERROR(INDEX(subsample_country_map!$E:$E,MATCH($CF471,subsample_country_map!$A:$A,0)),"")&lt;&gt;""),INDEX(subsample_country_map!$E:$E,MATCH($CF471,subsample_country_map!$A:$A,0)),INDEX(lookup!$AD:$AD,MATCH($A471,lookup!$A:$A,0)))</f>
        <v>99_NCE</v>
      </c>
      <c r="AO471" s="0" t="str">
        <f aca="false">INDEX(lookup!$Y:$Y,MATCH($A471,lookup!$A:$A,0))</f>
        <v>0_published</v>
      </c>
      <c r="AP471" s="0" t="str">
        <f aca="false">INDEX(lookup!$Z:$Z,MATCH($A471,lookup!$A:$A,0))</f>
        <v>1_VHB high</v>
      </c>
      <c r="AQ471" s="0" t="str">
        <f aca="false">INDEX(lookup!$W:$W,MATCH($A471,lookup!$A:$A,0))</f>
        <v>1_fin/acc/econ</v>
      </c>
      <c r="AS471" s="0" t="s">
        <v>91</v>
      </c>
      <c r="AT471" s="0" t="s">
        <v>397</v>
      </c>
      <c r="AU471" s="0" t="s">
        <v>93</v>
      </c>
      <c r="AV471" s="0" t="s">
        <v>425</v>
      </c>
      <c r="AW471" s="0" t="s">
        <v>1784</v>
      </c>
      <c r="BA471" s="0" t="n">
        <v>531</v>
      </c>
      <c r="BB471" s="0" t="s">
        <v>347</v>
      </c>
      <c r="BC471" s="0" t="s">
        <v>1697</v>
      </c>
      <c r="BD471" s="0" t="s">
        <v>348</v>
      </c>
      <c r="BE471" s="0" t="s">
        <v>1785</v>
      </c>
      <c r="BF471" s="0" t="s">
        <v>1786</v>
      </c>
      <c r="BI471" s="0" t="s">
        <v>99</v>
      </c>
      <c r="BJ471" s="0" t="s">
        <v>1787</v>
      </c>
      <c r="BK471" s="0" t="s">
        <v>1712</v>
      </c>
      <c r="BL471" s="0" t="s">
        <v>1788</v>
      </c>
      <c r="BM471" s="0" t="s">
        <v>1769</v>
      </c>
      <c r="BN471" s="0" t="s">
        <v>1770</v>
      </c>
      <c r="BO471" s="0" t="s">
        <v>105</v>
      </c>
      <c r="BP471" s="0" t="s">
        <v>1765</v>
      </c>
      <c r="BQ471" s="0" t="s">
        <v>127</v>
      </c>
      <c r="BT471" s="0" t="n">
        <v>0</v>
      </c>
      <c r="BU471" s="0" t="s">
        <v>1771</v>
      </c>
      <c r="BW471" s="0" t="n">
        <v>2016</v>
      </c>
      <c r="BX471" s="0" t="n">
        <v>2024</v>
      </c>
      <c r="BY471" s="0" t="s">
        <v>1772</v>
      </c>
      <c r="BZ471" s="0" t="n">
        <v>2020</v>
      </c>
      <c r="CA471" s="0" t="n">
        <v>1</v>
      </c>
      <c r="CB471" s="0" t="n">
        <v>1</v>
      </c>
      <c r="CC471" s="0" t="n">
        <v>1</v>
      </c>
      <c r="CD471" s="0" t="n">
        <v>-0.421381596784651</v>
      </c>
      <c r="CE471" s="0" t="n">
        <v>1</v>
      </c>
    </row>
    <row r="472" customFormat="false" ht="15" hidden="false" customHeight="false" outlineLevel="0" collapsed="false">
      <c r="A472" s="0" t="s">
        <v>1765</v>
      </c>
      <c r="B472" s="0" t="n">
        <v>1777</v>
      </c>
      <c r="C472" s="0" t="n">
        <v>-0.107857859343874</v>
      </c>
      <c r="D472" s="0" t="n">
        <v>531</v>
      </c>
      <c r="E472" s="0" t="n">
        <f aca="false">IF(ISNUMBER($BA472),$BA472,IF(AND(ISNUMBER($D472),ISNUMBER($BW472),ISNUMBER($BX472)),$D472*($BX472-$BW472+1),""))</f>
        <v>531</v>
      </c>
      <c r="H472" s="0" t="s">
        <v>118</v>
      </c>
      <c r="I472" s="0" t="s">
        <v>344</v>
      </c>
      <c r="J472" s="0" t="n">
        <f aca="false">IF($BW472&lt;&gt;"",$BW472,"")</f>
        <v>2016</v>
      </c>
      <c r="K472" s="0" t="n">
        <f aca="false">IF($BX472&lt;&gt;"",$BX472,"")</f>
        <v>2024</v>
      </c>
      <c r="L472" s="0" t="n">
        <f aca="false">IF(AND(ISNUMBER($BW472),ISNUMBER($BX472)),($BW472+$BX472)/2,"")</f>
        <v>2020</v>
      </c>
      <c r="M472" s="0" t="n">
        <f aca="false">IF($L472&lt;&gt;"",$L472,"")</f>
        <v>2020</v>
      </c>
      <c r="N472" s="0" t="n">
        <f aca="false">IF(AND(ISNUMBER($BW472),ISNUMBER($BX472)),MIN(1,MAX(0,($BX472-2016+1)/($BX472-$BW472+1))),"")</f>
        <v>1</v>
      </c>
      <c r="O472" s="0" t="n">
        <f aca="false">IF(AND(ISNUMBER($BW472),ISNUMBER($BX472)),MIN(1,MAX(0,($BX472-2017+1)/($BX472-$BW472+1))),"")</f>
        <v>0.888888888888889</v>
      </c>
      <c r="P472" s="0" t="n">
        <f aca="false">IF(AND(ISNUMBER($BW472),ISNUMBER($BX472)),MIN(1,MAX(0,($BX472-2018+1)/($BX472-$BW472+1))),"")</f>
        <v>0.777777777777778</v>
      </c>
      <c r="Q472" s="0" t="n">
        <f aca="false">IF(AND(ISNUMBER($BW472),ISNUMBER($BX472)),MIN(1,MAX(0,($BX472-2019+1)/($BX472-$BW472+1))),"")</f>
        <v>0.666666666666667</v>
      </c>
      <c r="R472" s="0" t="n">
        <f aca="false">IF(AND(ISNUMBER($BW472),ISNUMBER($BX472)),MIN(1,MAX(0,($BX472-2016+1)/($BX472-$BW472+1))),"")</f>
        <v>1</v>
      </c>
      <c r="S472" s="0" t="n">
        <f aca="false">IF($L472&lt;&gt;"",IF($L472&gt;=2015.5,1,0),"")</f>
        <v>1</v>
      </c>
      <c r="T472" s="0" t="n">
        <f aca="false">IF($L472&lt;&gt;"",IF($L472&gt;=2016,1,0),"")</f>
        <v>1</v>
      </c>
      <c r="U472" s="0" t="n">
        <f aca="false">IF(ISNUMBER($BX472),IF($BX472&gt;=2016,1,0),"")</f>
        <v>1</v>
      </c>
      <c r="V472" s="0" t="n">
        <f aca="false">IF(ISNUMBER($BW472),IF($BW472&gt;=2016,1,0),"")</f>
        <v>1</v>
      </c>
      <c r="W472" s="0" t="str">
        <f aca="false">IF(AND(ISNUMBER($BW472),ISNUMBER($BX472)),IF($BW472&gt;=2016,"post-only",IF($BX472&lt;2016,"pre-only","mixed")),"")</f>
        <v>post-only</v>
      </c>
      <c r="X472" s="0" t="n">
        <f aca="false">IF(AND(ISNUMBER($BW472),ISNUMBER($BX472)),MIN(1,MAX(0,($BX472-2017+1)/($BX472-$BW472+1))),"")</f>
        <v>0.888888888888889</v>
      </c>
      <c r="Y472" s="0" t="n">
        <f aca="false">IF(AND(ISNUMBER($BW472),ISNUMBER($BX472)),MIN(1,MAX(0,($BX472-2018+1)/($BX472-$BW472+1))),"")</f>
        <v>0.777777777777778</v>
      </c>
      <c r="Z472" s="0" t="n">
        <f aca="false">IF(AND(ISNUMBER($BW472),ISNUMBER($BX472)),MIN(1,MAX(0,($BX472-2019+1)/($BX472-$BW472+1))),"")</f>
        <v>0.666666666666667</v>
      </c>
      <c r="AA472" s="0" t="n">
        <f aca="false">IF(ISNUMBER($BX472),IF($BX472&gt;=2017,1,0),"")</f>
        <v>1</v>
      </c>
      <c r="AB472" s="0" t="n">
        <f aca="false">IF(ISNUMBER($BX472),IF($BX472&gt;=2018,1,0),"")</f>
        <v>1</v>
      </c>
      <c r="AC472" s="0" t="n">
        <f aca="false">IF(ISNUMBER($BX472),IF($BX472&gt;=2019,1,0),"")</f>
        <v>1</v>
      </c>
      <c r="AD472" s="0" t="n">
        <f aca="false">IF($L472&lt;&gt;"",IF($L472&gt;2013,1,0),"")</f>
        <v>1</v>
      </c>
      <c r="AE472" s="0" t="n">
        <f aca="false">IF($L472&lt;&gt;"",1+IF($L472&gt;2011,1,0)+IF($L472&gt;2014,1,0),"")</f>
        <v>3</v>
      </c>
      <c r="AF472" s="0" t="s">
        <v>87</v>
      </c>
      <c r="AG472" s="0" t="s">
        <v>88</v>
      </c>
      <c r="AH472" s="0" t="s">
        <v>90</v>
      </c>
      <c r="AI472" s="0" t="s">
        <v>90</v>
      </c>
      <c r="AJ472" s="0" t="s">
        <v>90</v>
      </c>
      <c r="AK472" s="0" t="str">
        <f aca="false">IF(AND($CF472&lt;&gt;"",IFERROR(INDEX(subsample_country_map!$B:$B,MATCH($CF472,subsample_country_map!$A:$A,0)),"")&lt;&gt;""),INDEX(subsample_country_map!$B:$B,MATCH($CF472,subsample_country_map!$A:$A,0)),INDEX(lookup!$AA:$AA,MATCH($A472,lookup!$A:$A,0)))</f>
        <v>2_Europe</v>
      </c>
      <c r="AL472" s="0" t="str">
        <f aca="false">IF(AND($CF472&lt;&gt;"",IFERROR(INDEX(subsample_country_map!$C:$C,MATCH($CF472,subsample_country_map!$A:$A,0)),"")&lt;&gt;""),INDEX(subsample_country_map!$C:$C,MATCH($CF472,subsample_country_map!$A:$A,0)),INDEX(lookup!$AB:$AB,MATCH($A472,lookup!$A:$A,0)))</f>
        <v>99_NCE</v>
      </c>
      <c r="AM472" s="0" t="str">
        <f aca="false">IF(AND($CF472&lt;&gt;"",IFERROR(INDEX(subsample_country_map!$D:$D,MATCH($CF472,subsample_country_map!$A:$A,0)),"")&lt;&gt;""),INDEX(subsample_country_map!$D:$D,MATCH($CF472,subsample_country_map!$A:$A,0)),INDEX(lookup!$AC:$AC,MATCH($A472,lookup!$A:$A,0)))</f>
        <v>1_western</v>
      </c>
      <c r="AN472" s="0" t="str">
        <f aca="false">IF(AND($CF472&lt;&gt;"",IFERROR(INDEX(subsample_country_map!$E:$E,MATCH($CF472,subsample_country_map!$A:$A,0)),"")&lt;&gt;""),INDEX(subsample_country_map!$E:$E,MATCH($CF472,subsample_country_map!$A:$A,0)),INDEX(lookup!$AD:$AD,MATCH($A472,lookup!$A:$A,0)))</f>
        <v>99_NCE</v>
      </c>
      <c r="AO472" s="0" t="str">
        <f aca="false">INDEX(lookup!$Y:$Y,MATCH($A472,lookup!$A:$A,0))</f>
        <v>0_published</v>
      </c>
      <c r="AP472" s="0" t="str">
        <f aca="false">INDEX(lookup!$Z:$Z,MATCH($A472,lookup!$A:$A,0))</f>
        <v>1_VHB high</v>
      </c>
      <c r="AQ472" s="0" t="str">
        <f aca="false">INDEX(lookup!$W:$W,MATCH($A472,lookup!$A:$A,0))</f>
        <v>1_fin/acc/econ</v>
      </c>
      <c r="AS472" s="0" t="s">
        <v>91</v>
      </c>
      <c r="AT472" s="0" t="s">
        <v>397</v>
      </c>
      <c r="AU472" s="0" t="s">
        <v>93</v>
      </c>
      <c r="AV472" s="0" t="s">
        <v>1789</v>
      </c>
      <c r="AW472" s="0" t="s">
        <v>1784</v>
      </c>
      <c r="BA472" s="0" t="n">
        <v>531</v>
      </c>
      <c r="BB472" s="0" t="s">
        <v>347</v>
      </c>
      <c r="BC472" s="0" t="s">
        <v>1697</v>
      </c>
      <c r="BD472" s="0" t="s">
        <v>348</v>
      </c>
      <c r="BE472" s="0" t="s">
        <v>1785</v>
      </c>
      <c r="BF472" s="0" t="s">
        <v>1786</v>
      </c>
      <c r="BI472" s="0" t="s">
        <v>99</v>
      </c>
      <c r="BJ472" s="0" t="s">
        <v>1790</v>
      </c>
      <c r="BK472" s="0" t="s">
        <v>1712</v>
      </c>
      <c r="BL472" s="0" t="s">
        <v>1791</v>
      </c>
      <c r="BM472" s="0" t="s">
        <v>1775</v>
      </c>
      <c r="BN472" s="0" t="s">
        <v>1770</v>
      </c>
      <c r="BO472" s="0" t="s">
        <v>105</v>
      </c>
      <c r="BP472" s="0" t="s">
        <v>1765</v>
      </c>
      <c r="BQ472" s="0" t="s">
        <v>127</v>
      </c>
      <c r="BT472" s="0" t="n">
        <v>0</v>
      </c>
      <c r="BU472" s="0" t="s">
        <v>1771</v>
      </c>
      <c r="BW472" s="0" t="n">
        <v>2016</v>
      </c>
      <c r="BX472" s="0" t="n">
        <v>2024</v>
      </c>
      <c r="BY472" s="0" t="s">
        <v>1772</v>
      </c>
      <c r="BZ472" s="0" t="n">
        <v>2020</v>
      </c>
      <c r="CA472" s="0" t="n">
        <v>1</v>
      </c>
      <c r="CB472" s="0" t="n">
        <v>1</v>
      </c>
      <c r="CC472" s="0" t="n">
        <v>1</v>
      </c>
      <c r="CD472" s="0" t="n">
        <v>-0.108279051445379</v>
      </c>
      <c r="CE472" s="0" t="n">
        <v>1</v>
      </c>
    </row>
    <row r="473" customFormat="false" ht="15" hidden="false" customHeight="false" outlineLevel="0" collapsed="false">
      <c r="A473" s="0" t="s">
        <v>1765</v>
      </c>
      <c r="B473" s="0" t="n">
        <v>1778</v>
      </c>
      <c r="C473" s="0" t="n">
        <v>-0.398093714329017</v>
      </c>
      <c r="D473" s="0" t="n">
        <v>531</v>
      </c>
      <c r="E473" s="0" t="n">
        <f aca="false">IF(ISNUMBER($BA473),$BA473,IF(AND(ISNUMBER($D473),ISNUMBER($BW473),ISNUMBER($BX473)),$D473*($BX473-$BW473+1),""))</f>
        <v>531</v>
      </c>
      <c r="H473" s="0" t="s">
        <v>118</v>
      </c>
      <c r="I473" s="0" t="s">
        <v>344</v>
      </c>
      <c r="J473" s="0" t="n">
        <f aca="false">IF($BW473&lt;&gt;"",$BW473,"")</f>
        <v>2016</v>
      </c>
      <c r="K473" s="0" t="n">
        <f aca="false">IF($BX473&lt;&gt;"",$BX473,"")</f>
        <v>2024</v>
      </c>
      <c r="L473" s="0" t="n">
        <f aca="false">IF(AND(ISNUMBER($BW473),ISNUMBER($BX473)),($BW473+$BX473)/2,"")</f>
        <v>2020</v>
      </c>
      <c r="M473" s="0" t="n">
        <f aca="false">IF($L473&lt;&gt;"",$L473,"")</f>
        <v>2020</v>
      </c>
      <c r="N473" s="0" t="n">
        <f aca="false">IF(AND(ISNUMBER($BW473),ISNUMBER($BX473)),MIN(1,MAX(0,($BX473-2016+1)/($BX473-$BW473+1))),"")</f>
        <v>1</v>
      </c>
      <c r="O473" s="0" t="n">
        <f aca="false">IF(AND(ISNUMBER($BW473),ISNUMBER($BX473)),MIN(1,MAX(0,($BX473-2017+1)/($BX473-$BW473+1))),"")</f>
        <v>0.888888888888889</v>
      </c>
      <c r="P473" s="0" t="n">
        <f aca="false">IF(AND(ISNUMBER($BW473),ISNUMBER($BX473)),MIN(1,MAX(0,($BX473-2018+1)/($BX473-$BW473+1))),"")</f>
        <v>0.777777777777778</v>
      </c>
      <c r="Q473" s="0" t="n">
        <f aca="false">IF(AND(ISNUMBER($BW473),ISNUMBER($BX473)),MIN(1,MAX(0,($BX473-2019+1)/($BX473-$BW473+1))),"")</f>
        <v>0.666666666666667</v>
      </c>
      <c r="R473" s="0" t="n">
        <f aca="false">IF(AND(ISNUMBER($BW473),ISNUMBER($BX473)),MIN(1,MAX(0,($BX473-2016+1)/($BX473-$BW473+1))),"")</f>
        <v>1</v>
      </c>
      <c r="S473" s="0" t="n">
        <f aca="false">IF($L473&lt;&gt;"",IF($L473&gt;=2015.5,1,0),"")</f>
        <v>1</v>
      </c>
      <c r="T473" s="0" t="n">
        <f aca="false">IF($L473&lt;&gt;"",IF($L473&gt;=2016,1,0),"")</f>
        <v>1</v>
      </c>
      <c r="U473" s="0" t="n">
        <f aca="false">IF(ISNUMBER($BX473),IF($BX473&gt;=2016,1,0),"")</f>
        <v>1</v>
      </c>
      <c r="V473" s="0" t="n">
        <f aca="false">IF(ISNUMBER($BW473),IF($BW473&gt;=2016,1,0),"")</f>
        <v>1</v>
      </c>
      <c r="W473" s="0" t="str">
        <f aca="false">IF(AND(ISNUMBER($BW473),ISNUMBER($BX473)),IF($BW473&gt;=2016,"post-only",IF($BX473&lt;2016,"pre-only","mixed")),"")</f>
        <v>post-only</v>
      </c>
      <c r="X473" s="0" t="n">
        <f aca="false">IF(AND(ISNUMBER($BW473),ISNUMBER($BX473)),MIN(1,MAX(0,($BX473-2017+1)/($BX473-$BW473+1))),"")</f>
        <v>0.888888888888889</v>
      </c>
      <c r="Y473" s="0" t="n">
        <f aca="false">IF(AND(ISNUMBER($BW473),ISNUMBER($BX473)),MIN(1,MAX(0,($BX473-2018+1)/($BX473-$BW473+1))),"")</f>
        <v>0.777777777777778</v>
      </c>
      <c r="Z473" s="0" t="n">
        <f aca="false">IF(AND(ISNUMBER($BW473),ISNUMBER($BX473)),MIN(1,MAX(0,($BX473-2019+1)/($BX473-$BW473+1))),"")</f>
        <v>0.666666666666667</v>
      </c>
      <c r="AA473" s="0" t="n">
        <f aca="false">IF(ISNUMBER($BX473),IF($BX473&gt;=2017,1,0),"")</f>
        <v>1</v>
      </c>
      <c r="AB473" s="0" t="n">
        <f aca="false">IF(ISNUMBER($BX473),IF($BX473&gt;=2018,1,0),"")</f>
        <v>1</v>
      </c>
      <c r="AC473" s="0" t="n">
        <f aca="false">IF(ISNUMBER($BX473),IF($BX473&gt;=2019,1,0),"")</f>
        <v>1</v>
      </c>
      <c r="AD473" s="0" t="n">
        <f aca="false">IF($L473&lt;&gt;"",IF($L473&gt;2013,1,0),"")</f>
        <v>1</v>
      </c>
      <c r="AE473" s="0" t="n">
        <f aca="false">IF($L473&lt;&gt;"",1+IF($L473&gt;2011,1,0)+IF($L473&gt;2014,1,0),"")</f>
        <v>3</v>
      </c>
      <c r="AF473" s="0" t="s">
        <v>87</v>
      </c>
      <c r="AG473" s="0" t="s">
        <v>88</v>
      </c>
      <c r="AH473" s="0" t="s">
        <v>90</v>
      </c>
      <c r="AI473" s="0" t="s">
        <v>90</v>
      </c>
      <c r="AJ473" s="0" t="s">
        <v>90</v>
      </c>
      <c r="AK473" s="0" t="str">
        <f aca="false">IF(AND($CF473&lt;&gt;"",IFERROR(INDEX(subsample_country_map!$B:$B,MATCH($CF473,subsample_country_map!$A:$A,0)),"")&lt;&gt;""),INDEX(subsample_country_map!$B:$B,MATCH($CF473,subsample_country_map!$A:$A,0)),INDEX(lookup!$AA:$AA,MATCH($A473,lookup!$A:$A,0)))</f>
        <v>2_Europe</v>
      </c>
      <c r="AL473" s="0" t="str">
        <f aca="false">IF(AND($CF473&lt;&gt;"",IFERROR(INDEX(subsample_country_map!$C:$C,MATCH($CF473,subsample_country_map!$A:$A,0)),"")&lt;&gt;""),INDEX(subsample_country_map!$C:$C,MATCH($CF473,subsample_country_map!$A:$A,0)),INDEX(lookup!$AB:$AB,MATCH($A473,lookup!$A:$A,0)))</f>
        <v>99_NCE</v>
      </c>
      <c r="AM473" s="0" t="str">
        <f aca="false">IF(AND($CF473&lt;&gt;"",IFERROR(INDEX(subsample_country_map!$D:$D,MATCH($CF473,subsample_country_map!$A:$A,0)),"")&lt;&gt;""),INDEX(subsample_country_map!$D:$D,MATCH($CF473,subsample_country_map!$A:$A,0)),INDEX(lookup!$AC:$AC,MATCH($A473,lookup!$A:$A,0)))</f>
        <v>1_western</v>
      </c>
      <c r="AN473" s="0" t="str">
        <f aca="false">IF(AND($CF473&lt;&gt;"",IFERROR(INDEX(subsample_country_map!$E:$E,MATCH($CF473,subsample_country_map!$A:$A,0)),"")&lt;&gt;""),INDEX(subsample_country_map!$E:$E,MATCH($CF473,subsample_country_map!$A:$A,0)),INDEX(lookup!$AD:$AD,MATCH($A473,lookup!$A:$A,0)))</f>
        <v>99_NCE</v>
      </c>
      <c r="AO473" s="0" t="str">
        <f aca="false">INDEX(lookup!$Y:$Y,MATCH($A473,lookup!$A:$A,0))</f>
        <v>0_published</v>
      </c>
      <c r="AP473" s="0" t="str">
        <f aca="false">INDEX(lookup!$Z:$Z,MATCH($A473,lookup!$A:$A,0))</f>
        <v>1_VHB high</v>
      </c>
      <c r="AQ473" s="0" t="str">
        <f aca="false">INDEX(lookup!$W:$W,MATCH($A473,lookup!$A:$A,0))</f>
        <v>1_fin/acc/econ</v>
      </c>
      <c r="AS473" s="0" t="s">
        <v>91</v>
      </c>
      <c r="AT473" s="0" t="s">
        <v>397</v>
      </c>
      <c r="AU473" s="0" t="s">
        <v>93</v>
      </c>
      <c r="AV473" s="0" t="s">
        <v>425</v>
      </c>
      <c r="AW473" s="0" t="s">
        <v>1784</v>
      </c>
      <c r="BA473" s="0" t="n">
        <v>531</v>
      </c>
      <c r="BB473" s="0" t="s">
        <v>347</v>
      </c>
      <c r="BC473" s="0" t="s">
        <v>1697</v>
      </c>
      <c r="BD473" s="0" t="s">
        <v>348</v>
      </c>
      <c r="BE473" s="0" t="s">
        <v>1785</v>
      </c>
      <c r="BF473" s="0" t="s">
        <v>1786</v>
      </c>
      <c r="BI473" s="0" t="s">
        <v>99</v>
      </c>
      <c r="BJ473" s="0" t="s">
        <v>1792</v>
      </c>
      <c r="BK473" s="0" t="s">
        <v>1712</v>
      </c>
      <c r="BL473" s="0" t="s">
        <v>1793</v>
      </c>
      <c r="BM473" s="0" t="s">
        <v>1778</v>
      </c>
      <c r="BN473" s="0" t="s">
        <v>1770</v>
      </c>
      <c r="BO473" s="0" t="s">
        <v>105</v>
      </c>
      <c r="BP473" s="0" t="s">
        <v>1765</v>
      </c>
      <c r="BQ473" s="0" t="s">
        <v>127</v>
      </c>
      <c r="BT473" s="0" t="n">
        <v>0</v>
      </c>
      <c r="BU473" s="0" t="s">
        <v>1771</v>
      </c>
      <c r="BW473" s="0" t="n">
        <v>2016</v>
      </c>
      <c r="BX473" s="0" t="n">
        <v>2024</v>
      </c>
      <c r="BY473" s="0" t="s">
        <v>1772</v>
      </c>
      <c r="BZ473" s="0" t="n">
        <v>2020</v>
      </c>
      <c r="CA473" s="0" t="n">
        <v>1</v>
      </c>
      <c r="CB473" s="0" t="n">
        <v>1</v>
      </c>
      <c r="CC473" s="0" t="n">
        <v>1</v>
      </c>
      <c r="CD473" s="0" t="n">
        <v>-0.421381596784651</v>
      </c>
      <c r="CE473" s="0" t="n">
        <v>1</v>
      </c>
    </row>
    <row r="474" customFormat="false" ht="15" hidden="false" customHeight="false" outlineLevel="0" collapsed="false">
      <c r="A474" s="0" t="s">
        <v>1765</v>
      </c>
      <c r="B474" s="0" t="n">
        <v>1779</v>
      </c>
      <c r="C474" s="0" t="n">
        <v>0</v>
      </c>
      <c r="D474" s="0" t="n">
        <v>299</v>
      </c>
      <c r="E474" s="0" t="n">
        <f aca="false">IF(ISNUMBER($BA474),$BA474,IF(AND(ISNUMBER($D474),ISNUMBER($BW474),ISNUMBER($BX474)),$D474*($BX474-$BW474+1),""))</f>
        <v>299</v>
      </c>
      <c r="H474" s="0" t="s">
        <v>118</v>
      </c>
      <c r="I474" s="0" t="s">
        <v>344</v>
      </c>
      <c r="J474" s="0" t="n">
        <f aca="false">IF($BW474&lt;&gt;"",$BW474,"")</f>
        <v>2016</v>
      </c>
      <c r="K474" s="0" t="n">
        <f aca="false">IF($BX474&lt;&gt;"",$BX474,"")</f>
        <v>2024</v>
      </c>
      <c r="L474" s="0" t="n">
        <f aca="false">IF(AND(ISNUMBER($BW474),ISNUMBER($BX474)),($BW474+$BX474)/2,"")</f>
        <v>2020</v>
      </c>
      <c r="M474" s="0" t="n">
        <f aca="false">IF($L474&lt;&gt;"",$L474,"")</f>
        <v>2020</v>
      </c>
      <c r="N474" s="0" t="n">
        <f aca="false">IF(AND(ISNUMBER($BW474),ISNUMBER($BX474)),MIN(1,MAX(0,($BX474-2016+1)/($BX474-$BW474+1))),"")</f>
        <v>1</v>
      </c>
      <c r="O474" s="0" t="n">
        <f aca="false">IF(AND(ISNUMBER($BW474),ISNUMBER($BX474)),MIN(1,MAX(0,($BX474-2017+1)/($BX474-$BW474+1))),"")</f>
        <v>0.888888888888889</v>
      </c>
      <c r="P474" s="0" t="n">
        <f aca="false">IF(AND(ISNUMBER($BW474),ISNUMBER($BX474)),MIN(1,MAX(0,($BX474-2018+1)/($BX474-$BW474+1))),"")</f>
        <v>0.777777777777778</v>
      </c>
      <c r="Q474" s="0" t="n">
        <f aca="false">IF(AND(ISNUMBER($BW474),ISNUMBER($BX474)),MIN(1,MAX(0,($BX474-2019+1)/($BX474-$BW474+1))),"")</f>
        <v>0.666666666666667</v>
      </c>
      <c r="R474" s="0" t="n">
        <f aca="false">IF(AND(ISNUMBER($BW474),ISNUMBER($BX474)),MIN(1,MAX(0,($BX474-2016+1)/($BX474-$BW474+1))),"")</f>
        <v>1</v>
      </c>
      <c r="S474" s="0" t="n">
        <f aca="false">IF($L474&lt;&gt;"",IF($L474&gt;=2015.5,1,0),"")</f>
        <v>1</v>
      </c>
      <c r="T474" s="0" t="n">
        <f aca="false">IF($L474&lt;&gt;"",IF($L474&gt;=2016,1,0),"")</f>
        <v>1</v>
      </c>
      <c r="U474" s="0" t="n">
        <f aca="false">IF(ISNUMBER($BX474),IF($BX474&gt;=2016,1,0),"")</f>
        <v>1</v>
      </c>
      <c r="V474" s="0" t="n">
        <f aca="false">IF(ISNUMBER($BW474),IF($BW474&gt;=2016,1,0),"")</f>
        <v>1</v>
      </c>
      <c r="W474" s="0" t="str">
        <f aca="false">IF(AND(ISNUMBER($BW474),ISNUMBER($BX474)),IF($BW474&gt;=2016,"post-only",IF($BX474&lt;2016,"pre-only","mixed")),"")</f>
        <v>post-only</v>
      </c>
      <c r="X474" s="0" t="n">
        <f aca="false">IF(AND(ISNUMBER($BW474),ISNUMBER($BX474)),MIN(1,MAX(0,($BX474-2017+1)/($BX474-$BW474+1))),"")</f>
        <v>0.888888888888889</v>
      </c>
      <c r="Y474" s="0" t="n">
        <f aca="false">IF(AND(ISNUMBER($BW474),ISNUMBER($BX474)),MIN(1,MAX(0,($BX474-2018+1)/($BX474-$BW474+1))),"")</f>
        <v>0.777777777777778</v>
      </c>
      <c r="Z474" s="0" t="n">
        <f aca="false">IF(AND(ISNUMBER($BW474),ISNUMBER($BX474)),MIN(1,MAX(0,($BX474-2019+1)/($BX474-$BW474+1))),"")</f>
        <v>0.666666666666667</v>
      </c>
      <c r="AA474" s="0" t="n">
        <f aca="false">IF(ISNUMBER($BX474),IF($BX474&gt;=2017,1,0),"")</f>
        <v>1</v>
      </c>
      <c r="AB474" s="0" t="n">
        <f aca="false">IF(ISNUMBER($BX474),IF($BX474&gt;=2018,1,0),"")</f>
        <v>1</v>
      </c>
      <c r="AC474" s="0" t="n">
        <f aca="false">IF(ISNUMBER($BX474),IF($BX474&gt;=2019,1,0),"")</f>
        <v>1</v>
      </c>
      <c r="AD474" s="0" t="n">
        <f aca="false">IF($L474&lt;&gt;"",IF($L474&gt;2013,1,0),"")</f>
        <v>1</v>
      </c>
      <c r="AE474" s="0" t="n">
        <f aca="false">IF($L474&lt;&gt;"",1+IF($L474&gt;2011,1,0)+IF($L474&gt;2014,1,0),"")</f>
        <v>3</v>
      </c>
      <c r="AF474" s="0" t="s">
        <v>87</v>
      </c>
      <c r="AG474" s="0" t="s">
        <v>88</v>
      </c>
      <c r="AH474" s="0" t="s">
        <v>90</v>
      </c>
      <c r="AI474" s="0" t="s">
        <v>90</v>
      </c>
      <c r="AJ474" s="0" t="s">
        <v>90</v>
      </c>
      <c r="AK474" s="0" t="str">
        <f aca="false">IF(AND($CF474&lt;&gt;"",IFERROR(INDEX(subsample_country_map!$B:$B,MATCH($CF474,subsample_country_map!$A:$A,0)),"")&lt;&gt;""),INDEX(subsample_country_map!$B:$B,MATCH($CF474,subsample_country_map!$A:$A,0)),INDEX(lookup!$AA:$AA,MATCH($A474,lookup!$A:$A,0)))</f>
        <v>2_Europe</v>
      </c>
      <c r="AL474" s="0" t="str">
        <f aca="false">IF(AND($CF474&lt;&gt;"",IFERROR(INDEX(subsample_country_map!$C:$C,MATCH($CF474,subsample_country_map!$A:$A,0)),"")&lt;&gt;""),INDEX(subsample_country_map!$C:$C,MATCH($CF474,subsample_country_map!$A:$A,0)),INDEX(lookup!$AB:$AB,MATCH($A474,lookup!$A:$A,0)))</f>
        <v>99_NCE</v>
      </c>
      <c r="AM474" s="0" t="str">
        <f aca="false">IF(AND($CF474&lt;&gt;"",IFERROR(INDEX(subsample_country_map!$D:$D,MATCH($CF474,subsample_country_map!$A:$A,0)),"")&lt;&gt;""),INDEX(subsample_country_map!$D:$D,MATCH($CF474,subsample_country_map!$A:$A,0)),INDEX(lookup!$AC:$AC,MATCH($A474,lookup!$A:$A,0)))</f>
        <v>1_western</v>
      </c>
      <c r="AN474" s="0" t="str">
        <f aca="false">IF(AND($CF474&lt;&gt;"",IFERROR(INDEX(subsample_country_map!$E:$E,MATCH($CF474,subsample_country_map!$A:$A,0)),"")&lt;&gt;""),INDEX(subsample_country_map!$E:$E,MATCH($CF474,subsample_country_map!$A:$A,0)),INDEX(lookup!$AD:$AD,MATCH($A474,lookup!$A:$A,0)))</f>
        <v>99_NCE</v>
      </c>
      <c r="AO474" s="0" t="str">
        <f aca="false">INDEX(lookup!$Y:$Y,MATCH($A474,lookup!$A:$A,0))</f>
        <v>0_published</v>
      </c>
      <c r="AP474" s="0" t="str">
        <f aca="false">INDEX(lookup!$Z:$Z,MATCH($A474,lookup!$A:$A,0))</f>
        <v>1_VHB high</v>
      </c>
      <c r="AQ474" s="0" t="str">
        <f aca="false">INDEX(lookup!$W:$W,MATCH($A474,lookup!$A:$A,0))</f>
        <v>1_fin/acc/econ</v>
      </c>
      <c r="AS474" s="0" t="s">
        <v>91</v>
      </c>
      <c r="AT474" s="0" t="s">
        <v>111</v>
      </c>
      <c r="AU474" s="0" t="s">
        <v>93</v>
      </c>
      <c r="AV474" s="0" t="s">
        <v>1794</v>
      </c>
      <c r="AW474" s="0" t="s">
        <v>1795</v>
      </c>
      <c r="BA474" s="0" t="n">
        <v>299</v>
      </c>
      <c r="BB474" s="0" t="s">
        <v>347</v>
      </c>
      <c r="BC474" s="0" t="s">
        <v>1697</v>
      </c>
      <c r="BD474" s="0" t="s">
        <v>348</v>
      </c>
      <c r="BE474" s="0" t="s">
        <v>1785</v>
      </c>
      <c r="BF474" s="0" t="s">
        <v>1786</v>
      </c>
      <c r="BI474" s="0" t="s">
        <v>99</v>
      </c>
      <c r="BJ474" s="0" t="s">
        <v>1796</v>
      </c>
      <c r="BK474" s="0" t="s">
        <v>1712</v>
      </c>
      <c r="BL474" s="0" t="s">
        <v>1797</v>
      </c>
      <c r="BM474" s="0" t="s">
        <v>1783</v>
      </c>
      <c r="BN474" s="0" t="s">
        <v>1770</v>
      </c>
      <c r="BO474" s="0" t="s">
        <v>105</v>
      </c>
      <c r="BP474" s="0" t="s">
        <v>1765</v>
      </c>
      <c r="BQ474" s="0" t="s">
        <v>127</v>
      </c>
      <c r="BT474" s="0" t="n">
        <v>0</v>
      </c>
      <c r="BU474" s="0" t="s">
        <v>1771</v>
      </c>
      <c r="BW474" s="0" t="n">
        <v>2016</v>
      </c>
      <c r="BX474" s="0" t="n">
        <v>2024</v>
      </c>
      <c r="BY474" s="0" t="s">
        <v>1772</v>
      </c>
      <c r="BZ474" s="0" t="n">
        <v>2020</v>
      </c>
      <c r="CA474" s="0" t="n">
        <v>1</v>
      </c>
      <c r="CB474" s="0" t="n">
        <v>1</v>
      </c>
      <c r="CC474" s="0" t="n">
        <v>1</v>
      </c>
      <c r="CD474" s="0" t="n">
        <v>0</v>
      </c>
      <c r="CE474" s="0" t="n">
        <v>1</v>
      </c>
    </row>
    <row r="475" customFormat="false" ht="15" hidden="false" customHeight="false" outlineLevel="0" collapsed="false">
      <c r="A475" s="0" t="s">
        <v>1765</v>
      </c>
      <c r="B475" s="0" t="n">
        <v>1780</v>
      </c>
      <c r="C475" s="0" t="n">
        <v>-0.23215845905622</v>
      </c>
      <c r="D475" s="0" t="n">
        <v>531</v>
      </c>
      <c r="E475" s="0" t="n">
        <f aca="false">IF(ISNUMBER($BA475),$BA475,IF(AND(ISNUMBER($D475),ISNUMBER($BW475),ISNUMBER($BX475)),$D475*($BX475-$BW475+1),""))</f>
        <v>531</v>
      </c>
      <c r="H475" s="0" t="s">
        <v>118</v>
      </c>
      <c r="I475" s="0" t="s">
        <v>344</v>
      </c>
      <c r="J475" s="0" t="n">
        <f aca="false">IF($BW475&lt;&gt;"",$BW475,"")</f>
        <v>2016</v>
      </c>
      <c r="K475" s="0" t="n">
        <f aca="false">IF($BX475&lt;&gt;"",$BX475,"")</f>
        <v>2024</v>
      </c>
      <c r="L475" s="0" t="n">
        <f aca="false">IF(AND(ISNUMBER($BW475),ISNUMBER($BX475)),($BW475+$BX475)/2,"")</f>
        <v>2020</v>
      </c>
      <c r="M475" s="0" t="n">
        <f aca="false">IF($L475&lt;&gt;"",$L475,"")</f>
        <v>2020</v>
      </c>
      <c r="N475" s="0" t="n">
        <f aca="false">IF(AND(ISNUMBER($BW475),ISNUMBER($BX475)),MIN(1,MAX(0,($BX475-2016+1)/($BX475-$BW475+1))),"")</f>
        <v>1</v>
      </c>
      <c r="O475" s="0" t="n">
        <f aca="false">IF(AND(ISNUMBER($BW475),ISNUMBER($BX475)),MIN(1,MAX(0,($BX475-2017+1)/($BX475-$BW475+1))),"")</f>
        <v>0.888888888888889</v>
      </c>
      <c r="P475" s="0" t="n">
        <f aca="false">IF(AND(ISNUMBER($BW475),ISNUMBER($BX475)),MIN(1,MAX(0,($BX475-2018+1)/($BX475-$BW475+1))),"")</f>
        <v>0.777777777777778</v>
      </c>
      <c r="Q475" s="0" t="n">
        <f aca="false">IF(AND(ISNUMBER($BW475),ISNUMBER($BX475)),MIN(1,MAX(0,($BX475-2019+1)/($BX475-$BW475+1))),"")</f>
        <v>0.666666666666667</v>
      </c>
      <c r="R475" s="0" t="n">
        <f aca="false">IF(AND(ISNUMBER($BW475),ISNUMBER($BX475)),MIN(1,MAX(0,($BX475-2016+1)/($BX475-$BW475+1))),"")</f>
        <v>1</v>
      </c>
      <c r="S475" s="0" t="n">
        <f aca="false">IF($L475&lt;&gt;"",IF($L475&gt;=2015.5,1,0),"")</f>
        <v>1</v>
      </c>
      <c r="T475" s="0" t="n">
        <f aca="false">IF($L475&lt;&gt;"",IF($L475&gt;=2016,1,0),"")</f>
        <v>1</v>
      </c>
      <c r="U475" s="0" t="n">
        <f aca="false">IF(ISNUMBER($BX475),IF($BX475&gt;=2016,1,0),"")</f>
        <v>1</v>
      </c>
      <c r="V475" s="0" t="n">
        <f aca="false">IF(ISNUMBER($BW475),IF($BW475&gt;=2016,1,0),"")</f>
        <v>1</v>
      </c>
      <c r="W475" s="0" t="str">
        <f aca="false">IF(AND(ISNUMBER($BW475),ISNUMBER($BX475)),IF($BW475&gt;=2016,"post-only",IF($BX475&lt;2016,"pre-only","mixed")),"")</f>
        <v>post-only</v>
      </c>
      <c r="X475" s="0" t="n">
        <f aca="false">IF(AND(ISNUMBER($BW475),ISNUMBER($BX475)),MIN(1,MAX(0,($BX475-2017+1)/($BX475-$BW475+1))),"")</f>
        <v>0.888888888888889</v>
      </c>
      <c r="Y475" s="0" t="n">
        <f aca="false">IF(AND(ISNUMBER($BW475),ISNUMBER($BX475)),MIN(1,MAX(0,($BX475-2018+1)/($BX475-$BW475+1))),"")</f>
        <v>0.777777777777778</v>
      </c>
      <c r="Z475" s="0" t="n">
        <f aca="false">IF(AND(ISNUMBER($BW475),ISNUMBER($BX475)),MIN(1,MAX(0,($BX475-2019+1)/($BX475-$BW475+1))),"")</f>
        <v>0.666666666666667</v>
      </c>
      <c r="AA475" s="0" t="n">
        <f aca="false">IF(ISNUMBER($BX475),IF($BX475&gt;=2017,1,0),"")</f>
        <v>1</v>
      </c>
      <c r="AB475" s="0" t="n">
        <f aca="false">IF(ISNUMBER($BX475),IF($BX475&gt;=2018,1,0),"")</f>
        <v>1</v>
      </c>
      <c r="AC475" s="0" t="n">
        <f aca="false">IF(ISNUMBER($BX475),IF($BX475&gt;=2019,1,0),"")</f>
        <v>1</v>
      </c>
      <c r="AD475" s="0" t="n">
        <f aca="false">IF($L475&lt;&gt;"",IF($L475&gt;2013,1,0),"")</f>
        <v>1</v>
      </c>
      <c r="AE475" s="0" t="n">
        <f aca="false">IF($L475&lt;&gt;"",1+IF($L475&gt;2011,1,0)+IF($L475&gt;2014,1,0),"")</f>
        <v>3</v>
      </c>
      <c r="AF475" s="0" t="s">
        <v>87</v>
      </c>
      <c r="AG475" s="0" t="s">
        <v>88</v>
      </c>
      <c r="AH475" s="0" t="s">
        <v>90</v>
      </c>
      <c r="AI475" s="0" t="s">
        <v>90</v>
      </c>
      <c r="AJ475" s="0" t="s">
        <v>90</v>
      </c>
      <c r="AK475" s="0" t="str">
        <f aca="false">IF(AND($CF475&lt;&gt;"",IFERROR(INDEX(subsample_country_map!$B:$B,MATCH($CF475,subsample_country_map!$A:$A,0)),"")&lt;&gt;""),INDEX(subsample_country_map!$B:$B,MATCH($CF475,subsample_country_map!$A:$A,0)),INDEX(lookup!$AA:$AA,MATCH($A475,lookup!$A:$A,0)))</f>
        <v>2_Europe</v>
      </c>
      <c r="AL475" s="0" t="str">
        <f aca="false">IF(AND($CF475&lt;&gt;"",IFERROR(INDEX(subsample_country_map!$C:$C,MATCH($CF475,subsample_country_map!$A:$A,0)),"")&lt;&gt;""),INDEX(subsample_country_map!$C:$C,MATCH($CF475,subsample_country_map!$A:$A,0)),INDEX(lookup!$AB:$AB,MATCH($A475,lookup!$A:$A,0)))</f>
        <v>99_NCE</v>
      </c>
      <c r="AM475" s="0" t="str">
        <f aca="false">IF(AND($CF475&lt;&gt;"",IFERROR(INDEX(subsample_country_map!$D:$D,MATCH($CF475,subsample_country_map!$A:$A,0)),"")&lt;&gt;""),INDEX(subsample_country_map!$D:$D,MATCH($CF475,subsample_country_map!$A:$A,0)),INDEX(lookup!$AC:$AC,MATCH($A475,lookup!$A:$A,0)))</f>
        <v>1_western</v>
      </c>
      <c r="AN475" s="0" t="str">
        <f aca="false">IF(AND($CF475&lt;&gt;"",IFERROR(INDEX(subsample_country_map!$E:$E,MATCH($CF475,subsample_country_map!$A:$A,0)),"")&lt;&gt;""),INDEX(subsample_country_map!$E:$E,MATCH($CF475,subsample_country_map!$A:$A,0)),INDEX(lookup!$AD:$AD,MATCH($A475,lookup!$A:$A,0)))</f>
        <v>99_NCE</v>
      </c>
      <c r="AO475" s="0" t="str">
        <f aca="false">INDEX(lookup!$Y:$Y,MATCH($A475,lookup!$A:$A,0))</f>
        <v>0_published</v>
      </c>
      <c r="AP475" s="0" t="str">
        <f aca="false">INDEX(lookup!$Z:$Z,MATCH($A475,lookup!$A:$A,0))</f>
        <v>1_VHB high</v>
      </c>
      <c r="AQ475" s="0" t="str">
        <f aca="false">INDEX(lookup!$W:$W,MATCH($A475,lookup!$A:$A,0))</f>
        <v>1_fin/acc/econ</v>
      </c>
      <c r="AS475" s="0" t="s">
        <v>91</v>
      </c>
      <c r="AT475" s="0" t="s">
        <v>397</v>
      </c>
      <c r="AU475" s="0" t="s">
        <v>93</v>
      </c>
      <c r="AV475" s="0" t="s">
        <v>1766</v>
      </c>
      <c r="AW475" s="0" t="s">
        <v>1784</v>
      </c>
      <c r="BA475" s="0" t="n">
        <v>531</v>
      </c>
      <c r="BB475" s="0" t="s">
        <v>347</v>
      </c>
      <c r="BC475" s="0" t="s">
        <v>1697</v>
      </c>
      <c r="BD475" s="0" t="s">
        <v>348</v>
      </c>
      <c r="BE475" s="0" t="s">
        <v>1785</v>
      </c>
      <c r="BF475" s="0" t="s">
        <v>1798</v>
      </c>
      <c r="BI475" s="0" t="s">
        <v>99</v>
      </c>
      <c r="BJ475" s="0" t="s">
        <v>1799</v>
      </c>
      <c r="BK475" s="0" t="s">
        <v>1712</v>
      </c>
      <c r="BL475" s="0" t="s">
        <v>1800</v>
      </c>
      <c r="BM475" s="0" t="s">
        <v>1769</v>
      </c>
      <c r="BN475" s="0" t="s">
        <v>1770</v>
      </c>
      <c r="BO475" s="0" t="s">
        <v>105</v>
      </c>
      <c r="BP475" s="0" t="s">
        <v>1765</v>
      </c>
      <c r="BQ475" s="0" t="s">
        <v>127</v>
      </c>
      <c r="BT475" s="0" t="n">
        <v>0</v>
      </c>
      <c r="BU475" s="0" t="s">
        <v>1771</v>
      </c>
      <c r="BW475" s="0" t="n">
        <v>2016</v>
      </c>
      <c r="BX475" s="0" t="n">
        <v>2024</v>
      </c>
      <c r="BY475" s="0" t="s">
        <v>1772</v>
      </c>
      <c r="BZ475" s="0" t="n">
        <v>2020</v>
      </c>
      <c r="CA475" s="0" t="n">
        <v>1</v>
      </c>
      <c r="CB475" s="0" t="n">
        <v>1</v>
      </c>
      <c r="CC475" s="0" t="n">
        <v>1</v>
      </c>
      <c r="CD475" s="0" t="n">
        <v>-0.236469685111644</v>
      </c>
      <c r="CE475" s="0" t="n">
        <v>1</v>
      </c>
    </row>
    <row r="476" customFormat="false" ht="15" hidden="false" customHeight="false" outlineLevel="0" collapsed="false">
      <c r="A476" s="0" t="s">
        <v>1765</v>
      </c>
      <c r="B476" s="0" t="n">
        <v>1781</v>
      </c>
      <c r="C476" s="0" t="n">
        <v>0</v>
      </c>
      <c r="D476" s="0" t="n">
        <v>531</v>
      </c>
      <c r="E476" s="0" t="n">
        <f aca="false">IF(ISNUMBER($BA476),$BA476,IF(AND(ISNUMBER($D476),ISNUMBER($BW476),ISNUMBER($BX476)),$D476*($BX476-$BW476+1),""))</f>
        <v>531</v>
      </c>
      <c r="H476" s="0" t="s">
        <v>118</v>
      </c>
      <c r="I476" s="0" t="s">
        <v>344</v>
      </c>
      <c r="J476" s="0" t="n">
        <f aca="false">IF($BW476&lt;&gt;"",$BW476,"")</f>
        <v>2016</v>
      </c>
      <c r="K476" s="0" t="n">
        <f aca="false">IF($BX476&lt;&gt;"",$BX476,"")</f>
        <v>2024</v>
      </c>
      <c r="L476" s="0" t="n">
        <f aca="false">IF(AND(ISNUMBER($BW476),ISNUMBER($BX476)),($BW476+$BX476)/2,"")</f>
        <v>2020</v>
      </c>
      <c r="M476" s="0" t="n">
        <f aca="false">IF($L476&lt;&gt;"",$L476,"")</f>
        <v>2020</v>
      </c>
      <c r="N476" s="0" t="n">
        <f aca="false">IF(AND(ISNUMBER($BW476),ISNUMBER($BX476)),MIN(1,MAX(0,($BX476-2016+1)/($BX476-$BW476+1))),"")</f>
        <v>1</v>
      </c>
      <c r="O476" s="0" t="n">
        <f aca="false">IF(AND(ISNUMBER($BW476),ISNUMBER($BX476)),MIN(1,MAX(0,($BX476-2017+1)/($BX476-$BW476+1))),"")</f>
        <v>0.888888888888889</v>
      </c>
      <c r="P476" s="0" t="n">
        <f aca="false">IF(AND(ISNUMBER($BW476),ISNUMBER($BX476)),MIN(1,MAX(0,($BX476-2018+1)/($BX476-$BW476+1))),"")</f>
        <v>0.777777777777778</v>
      </c>
      <c r="Q476" s="0" t="n">
        <f aca="false">IF(AND(ISNUMBER($BW476),ISNUMBER($BX476)),MIN(1,MAX(0,($BX476-2019+1)/($BX476-$BW476+1))),"")</f>
        <v>0.666666666666667</v>
      </c>
      <c r="R476" s="0" t="n">
        <f aca="false">IF(AND(ISNUMBER($BW476),ISNUMBER($BX476)),MIN(1,MAX(0,($BX476-2016+1)/($BX476-$BW476+1))),"")</f>
        <v>1</v>
      </c>
      <c r="S476" s="0" t="n">
        <f aca="false">IF($L476&lt;&gt;"",IF($L476&gt;=2015.5,1,0),"")</f>
        <v>1</v>
      </c>
      <c r="T476" s="0" t="n">
        <f aca="false">IF($L476&lt;&gt;"",IF($L476&gt;=2016,1,0),"")</f>
        <v>1</v>
      </c>
      <c r="U476" s="0" t="n">
        <f aca="false">IF(ISNUMBER($BX476),IF($BX476&gt;=2016,1,0),"")</f>
        <v>1</v>
      </c>
      <c r="V476" s="0" t="n">
        <f aca="false">IF(ISNUMBER($BW476),IF($BW476&gt;=2016,1,0),"")</f>
        <v>1</v>
      </c>
      <c r="W476" s="0" t="str">
        <f aca="false">IF(AND(ISNUMBER($BW476),ISNUMBER($BX476)),IF($BW476&gt;=2016,"post-only",IF($BX476&lt;2016,"pre-only","mixed")),"")</f>
        <v>post-only</v>
      </c>
      <c r="X476" s="0" t="n">
        <f aca="false">IF(AND(ISNUMBER($BW476),ISNUMBER($BX476)),MIN(1,MAX(0,($BX476-2017+1)/($BX476-$BW476+1))),"")</f>
        <v>0.888888888888889</v>
      </c>
      <c r="Y476" s="0" t="n">
        <f aca="false">IF(AND(ISNUMBER($BW476),ISNUMBER($BX476)),MIN(1,MAX(0,($BX476-2018+1)/($BX476-$BW476+1))),"")</f>
        <v>0.777777777777778</v>
      </c>
      <c r="Z476" s="0" t="n">
        <f aca="false">IF(AND(ISNUMBER($BW476),ISNUMBER($BX476)),MIN(1,MAX(0,($BX476-2019+1)/($BX476-$BW476+1))),"")</f>
        <v>0.666666666666667</v>
      </c>
      <c r="AA476" s="0" t="n">
        <f aca="false">IF(ISNUMBER($BX476),IF($BX476&gt;=2017,1,0),"")</f>
        <v>1</v>
      </c>
      <c r="AB476" s="0" t="n">
        <f aca="false">IF(ISNUMBER($BX476),IF($BX476&gt;=2018,1,0),"")</f>
        <v>1</v>
      </c>
      <c r="AC476" s="0" t="n">
        <f aca="false">IF(ISNUMBER($BX476),IF($BX476&gt;=2019,1,0),"")</f>
        <v>1</v>
      </c>
      <c r="AD476" s="0" t="n">
        <f aca="false">IF($L476&lt;&gt;"",IF($L476&gt;2013,1,0),"")</f>
        <v>1</v>
      </c>
      <c r="AE476" s="0" t="n">
        <f aca="false">IF($L476&lt;&gt;"",1+IF($L476&gt;2011,1,0)+IF($L476&gt;2014,1,0),"")</f>
        <v>3</v>
      </c>
      <c r="AF476" s="0" t="s">
        <v>87</v>
      </c>
      <c r="AG476" s="0" t="s">
        <v>88</v>
      </c>
      <c r="AH476" s="0" t="s">
        <v>90</v>
      </c>
      <c r="AI476" s="0" t="s">
        <v>90</v>
      </c>
      <c r="AJ476" s="0" t="s">
        <v>90</v>
      </c>
      <c r="AK476" s="0" t="str">
        <f aca="false">IF(AND($CF476&lt;&gt;"",IFERROR(INDEX(subsample_country_map!$B:$B,MATCH($CF476,subsample_country_map!$A:$A,0)),"")&lt;&gt;""),INDEX(subsample_country_map!$B:$B,MATCH($CF476,subsample_country_map!$A:$A,0)),INDEX(lookup!$AA:$AA,MATCH($A476,lookup!$A:$A,0)))</f>
        <v>2_Europe</v>
      </c>
      <c r="AL476" s="0" t="str">
        <f aca="false">IF(AND($CF476&lt;&gt;"",IFERROR(INDEX(subsample_country_map!$C:$C,MATCH($CF476,subsample_country_map!$A:$A,0)),"")&lt;&gt;""),INDEX(subsample_country_map!$C:$C,MATCH($CF476,subsample_country_map!$A:$A,0)),INDEX(lookup!$AB:$AB,MATCH($A476,lookup!$A:$A,0)))</f>
        <v>99_NCE</v>
      </c>
      <c r="AM476" s="0" t="str">
        <f aca="false">IF(AND($CF476&lt;&gt;"",IFERROR(INDEX(subsample_country_map!$D:$D,MATCH($CF476,subsample_country_map!$A:$A,0)),"")&lt;&gt;""),INDEX(subsample_country_map!$D:$D,MATCH($CF476,subsample_country_map!$A:$A,0)),INDEX(lookup!$AC:$AC,MATCH($A476,lookup!$A:$A,0)))</f>
        <v>1_western</v>
      </c>
      <c r="AN476" s="0" t="str">
        <f aca="false">IF(AND($CF476&lt;&gt;"",IFERROR(INDEX(subsample_country_map!$E:$E,MATCH($CF476,subsample_country_map!$A:$A,0)),"")&lt;&gt;""),INDEX(subsample_country_map!$E:$E,MATCH($CF476,subsample_country_map!$A:$A,0)),INDEX(lookup!$AD:$AD,MATCH($A476,lookup!$A:$A,0)))</f>
        <v>99_NCE</v>
      </c>
      <c r="AO476" s="0" t="str">
        <f aca="false">INDEX(lookup!$Y:$Y,MATCH($A476,lookup!$A:$A,0))</f>
        <v>0_published</v>
      </c>
      <c r="AP476" s="0" t="str">
        <f aca="false">INDEX(lookup!$Z:$Z,MATCH($A476,lookup!$A:$A,0))</f>
        <v>1_VHB high</v>
      </c>
      <c r="AQ476" s="0" t="str">
        <f aca="false">INDEX(lookup!$W:$W,MATCH($A476,lookup!$A:$A,0))</f>
        <v>1_fin/acc/econ</v>
      </c>
      <c r="AS476" s="0" t="s">
        <v>91</v>
      </c>
      <c r="AT476" s="0" t="s">
        <v>397</v>
      </c>
      <c r="AU476" s="0" t="s">
        <v>93</v>
      </c>
      <c r="AV476" s="0" t="s">
        <v>1801</v>
      </c>
      <c r="AW476" s="0" t="s">
        <v>1784</v>
      </c>
      <c r="BA476" s="0" t="n">
        <v>531</v>
      </c>
      <c r="BB476" s="0" t="s">
        <v>347</v>
      </c>
      <c r="BC476" s="0" t="s">
        <v>1697</v>
      </c>
      <c r="BD476" s="0" t="s">
        <v>348</v>
      </c>
      <c r="BE476" s="0" t="s">
        <v>1785</v>
      </c>
      <c r="BF476" s="0" t="s">
        <v>1798</v>
      </c>
      <c r="BI476" s="0" t="s">
        <v>99</v>
      </c>
      <c r="BJ476" s="0" t="s">
        <v>1802</v>
      </c>
      <c r="BK476" s="0" t="s">
        <v>1712</v>
      </c>
      <c r="BL476" s="0" t="s">
        <v>1803</v>
      </c>
      <c r="BM476" s="0" t="s">
        <v>1775</v>
      </c>
      <c r="BN476" s="0" t="s">
        <v>1770</v>
      </c>
      <c r="BO476" s="0" t="s">
        <v>105</v>
      </c>
      <c r="BP476" s="0" t="s">
        <v>1765</v>
      </c>
      <c r="BQ476" s="0" t="s">
        <v>127</v>
      </c>
      <c r="BT476" s="0" t="n">
        <v>0</v>
      </c>
      <c r="BU476" s="0" t="s">
        <v>1771</v>
      </c>
      <c r="BW476" s="0" t="n">
        <v>2016</v>
      </c>
      <c r="BX476" s="0" t="n">
        <v>2024</v>
      </c>
      <c r="BY476" s="0" t="s">
        <v>1772</v>
      </c>
      <c r="BZ476" s="0" t="n">
        <v>2020</v>
      </c>
      <c r="CA476" s="0" t="n">
        <v>1</v>
      </c>
      <c r="CB476" s="0" t="n">
        <v>1</v>
      </c>
      <c r="CC476" s="0" t="n">
        <v>1</v>
      </c>
      <c r="CD476" s="0" t="n">
        <v>0</v>
      </c>
      <c r="CE476" s="0" t="n">
        <v>1</v>
      </c>
    </row>
    <row r="477" customFormat="false" ht="15" hidden="false" customHeight="false" outlineLevel="0" collapsed="false">
      <c r="A477" s="0" t="s">
        <v>1765</v>
      </c>
      <c r="B477" s="0" t="n">
        <v>1782</v>
      </c>
      <c r="C477" s="0" t="n">
        <v>-0.23215845905622</v>
      </c>
      <c r="D477" s="0" t="n">
        <v>531</v>
      </c>
      <c r="E477" s="0" t="n">
        <f aca="false">IF(ISNUMBER($BA477),$BA477,IF(AND(ISNUMBER($D477),ISNUMBER($BW477),ISNUMBER($BX477)),$D477*($BX477-$BW477+1),""))</f>
        <v>531</v>
      </c>
      <c r="H477" s="0" t="s">
        <v>118</v>
      </c>
      <c r="I477" s="0" t="s">
        <v>344</v>
      </c>
      <c r="J477" s="0" t="n">
        <f aca="false">IF($BW477&lt;&gt;"",$BW477,"")</f>
        <v>2016</v>
      </c>
      <c r="K477" s="0" t="n">
        <f aca="false">IF($BX477&lt;&gt;"",$BX477,"")</f>
        <v>2024</v>
      </c>
      <c r="L477" s="0" t="n">
        <f aca="false">IF(AND(ISNUMBER($BW477),ISNUMBER($BX477)),($BW477+$BX477)/2,"")</f>
        <v>2020</v>
      </c>
      <c r="M477" s="0" t="n">
        <f aca="false">IF($L477&lt;&gt;"",$L477,"")</f>
        <v>2020</v>
      </c>
      <c r="N477" s="0" t="n">
        <f aca="false">IF(AND(ISNUMBER($BW477),ISNUMBER($BX477)),MIN(1,MAX(0,($BX477-2016+1)/($BX477-$BW477+1))),"")</f>
        <v>1</v>
      </c>
      <c r="O477" s="0" t="n">
        <f aca="false">IF(AND(ISNUMBER($BW477),ISNUMBER($BX477)),MIN(1,MAX(0,($BX477-2017+1)/($BX477-$BW477+1))),"")</f>
        <v>0.888888888888889</v>
      </c>
      <c r="P477" s="0" t="n">
        <f aca="false">IF(AND(ISNUMBER($BW477),ISNUMBER($BX477)),MIN(1,MAX(0,($BX477-2018+1)/($BX477-$BW477+1))),"")</f>
        <v>0.777777777777778</v>
      </c>
      <c r="Q477" s="0" t="n">
        <f aca="false">IF(AND(ISNUMBER($BW477),ISNUMBER($BX477)),MIN(1,MAX(0,($BX477-2019+1)/($BX477-$BW477+1))),"")</f>
        <v>0.666666666666667</v>
      </c>
      <c r="R477" s="0" t="n">
        <f aca="false">IF(AND(ISNUMBER($BW477),ISNUMBER($BX477)),MIN(1,MAX(0,($BX477-2016+1)/($BX477-$BW477+1))),"")</f>
        <v>1</v>
      </c>
      <c r="S477" s="0" t="n">
        <f aca="false">IF($L477&lt;&gt;"",IF($L477&gt;=2015.5,1,0),"")</f>
        <v>1</v>
      </c>
      <c r="T477" s="0" t="n">
        <f aca="false">IF($L477&lt;&gt;"",IF($L477&gt;=2016,1,0),"")</f>
        <v>1</v>
      </c>
      <c r="U477" s="0" t="n">
        <f aca="false">IF(ISNUMBER($BX477),IF($BX477&gt;=2016,1,0),"")</f>
        <v>1</v>
      </c>
      <c r="V477" s="0" t="n">
        <f aca="false">IF(ISNUMBER($BW477),IF($BW477&gt;=2016,1,0),"")</f>
        <v>1</v>
      </c>
      <c r="W477" s="0" t="str">
        <f aca="false">IF(AND(ISNUMBER($BW477),ISNUMBER($BX477)),IF($BW477&gt;=2016,"post-only",IF($BX477&lt;2016,"pre-only","mixed")),"")</f>
        <v>post-only</v>
      </c>
      <c r="X477" s="0" t="n">
        <f aca="false">IF(AND(ISNUMBER($BW477),ISNUMBER($BX477)),MIN(1,MAX(0,($BX477-2017+1)/($BX477-$BW477+1))),"")</f>
        <v>0.888888888888889</v>
      </c>
      <c r="Y477" s="0" t="n">
        <f aca="false">IF(AND(ISNUMBER($BW477),ISNUMBER($BX477)),MIN(1,MAX(0,($BX477-2018+1)/($BX477-$BW477+1))),"")</f>
        <v>0.777777777777778</v>
      </c>
      <c r="Z477" s="0" t="n">
        <f aca="false">IF(AND(ISNUMBER($BW477),ISNUMBER($BX477)),MIN(1,MAX(0,($BX477-2019+1)/($BX477-$BW477+1))),"")</f>
        <v>0.666666666666667</v>
      </c>
      <c r="AA477" s="0" t="n">
        <f aca="false">IF(ISNUMBER($BX477),IF($BX477&gt;=2017,1,0),"")</f>
        <v>1</v>
      </c>
      <c r="AB477" s="0" t="n">
        <f aca="false">IF(ISNUMBER($BX477),IF($BX477&gt;=2018,1,0),"")</f>
        <v>1</v>
      </c>
      <c r="AC477" s="0" t="n">
        <f aca="false">IF(ISNUMBER($BX477),IF($BX477&gt;=2019,1,0),"")</f>
        <v>1</v>
      </c>
      <c r="AD477" s="0" t="n">
        <f aca="false">IF($L477&lt;&gt;"",IF($L477&gt;2013,1,0),"")</f>
        <v>1</v>
      </c>
      <c r="AE477" s="0" t="n">
        <f aca="false">IF($L477&lt;&gt;"",1+IF($L477&gt;2011,1,0)+IF($L477&gt;2014,1,0),"")</f>
        <v>3</v>
      </c>
      <c r="AF477" s="0" t="s">
        <v>87</v>
      </c>
      <c r="AG477" s="0" t="s">
        <v>88</v>
      </c>
      <c r="AH477" s="0" t="s">
        <v>90</v>
      </c>
      <c r="AI477" s="0" t="s">
        <v>90</v>
      </c>
      <c r="AJ477" s="0" t="s">
        <v>90</v>
      </c>
      <c r="AK477" s="0" t="str">
        <f aca="false">IF(AND($CF477&lt;&gt;"",IFERROR(INDEX(subsample_country_map!$B:$B,MATCH($CF477,subsample_country_map!$A:$A,0)),"")&lt;&gt;""),INDEX(subsample_country_map!$B:$B,MATCH($CF477,subsample_country_map!$A:$A,0)),INDEX(lookup!$AA:$AA,MATCH($A477,lookup!$A:$A,0)))</f>
        <v>2_Europe</v>
      </c>
      <c r="AL477" s="0" t="str">
        <f aca="false">IF(AND($CF477&lt;&gt;"",IFERROR(INDEX(subsample_country_map!$C:$C,MATCH($CF477,subsample_country_map!$A:$A,0)),"")&lt;&gt;""),INDEX(subsample_country_map!$C:$C,MATCH($CF477,subsample_country_map!$A:$A,0)),INDEX(lookup!$AB:$AB,MATCH($A477,lookup!$A:$A,0)))</f>
        <v>99_NCE</v>
      </c>
      <c r="AM477" s="0" t="str">
        <f aca="false">IF(AND($CF477&lt;&gt;"",IFERROR(INDEX(subsample_country_map!$D:$D,MATCH($CF477,subsample_country_map!$A:$A,0)),"")&lt;&gt;""),INDEX(subsample_country_map!$D:$D,MATCH($CF477,subsample_country_map!$A:$A,0)),INDEX(lookup!$AC:$AC,MATCH($A477,lookup!$A:$A,0)))</f>
        <v>1_western</v>
      </c>
      <c r="AN477" s="0" t="str">
        <f aca="false">IF(AND($CF477&lt;&gt;"",IFERROR(INDEX(subsample_country_map!$E:$E,MATCH($CF477,subsample_country_map!$A:$A,0)),"")&lt;&gt;""),INDEX(subsample_country_map!$E:$E,MATCH($CF477,subsample_country_map!$A:$A,0)),INDEX(lookup!$AD:$AD,MATCH($A477,lookup!$A:$A,0)))</f>
        <v>99_NCE</v>
      </c>
      <c r="AO477" s="0" t="str">
        <f aca="false">INDEX(lookup!$Y:$Y,MATCH($A477,lookup!$A:$A,0))</f>
        <v>0_published</v>
      </c>
      <c r="AP477" s="0" t="str">
        <f aca="false">INDEX(lookup!$Z:$Z,MATCH($A477,lookup!$A:$A,0))</f>
        <v>1_VHB high</v>
      </c>
      <c r="AQ477" s="0" t="str">
        <f aca="false">INDEX(lookup!$W:$W,MATCH($A477,lookup!$A:$A,0))</f>
        <v>1_fin/acc/econ</v>
      </c>
      <c r="AS477" s="0" t="s">
        <v>91</v>
      </c>
      <c r="AT477" s="0" t="s">
        <v>397</v>
      </c>
      <c r="AU477" s="0" t="s">
        <v>93</v>
      </c>
      <c r="AV477" s="0" t="s">
        <v>1766</v>
      </c>
      <c r="AW477" s="0" t="s">
        <v>1784</v>
      </c>
      <c r="BA477" s="0" t="n">
        <v>531</v>
      </c>
      <c r="BB477" s="0" t="s">
        <v>347</v>
      </c>
      <c r="BC477" s="0" t="s">
        <v>1697</v>
      </c>
      <c r="BD477" s="0" t="s">
        <v>348</v>
      </c>
      <c r="BE477" s="0" t="s">
        <v>1785</v>
      </c>
      <c r="BF477" s="0" t="s">
        <v>1798</v>
      </c>
      <c r="BI477" s="0" t="s">
        <v>99</v>
      </c>
      <c r="BJ477" s="0" t="s">
        <v>1804</v>
      </c>
      <c r="BK477" s="0" t="s">
        <v>1712</v>
      </c>
      <c r="BL477" s="0" t="s">
        <v>1805</v>
      </c>
      <c r="BM477" s="0" t="s">
        <v>1778</v>
      </c>
      <c r="BN477" s="0" t="s">
        <v>1770</v>
      </c>
      <c r="BO477" s="0" t="s">
        <v>105</v>
      </c>
      <c r="BP477" s="0" t="s">
        <v>1765</v>
      </c>
      <c r="BQ477" s="0" t="s">
        <v>127</v>
      </c>
      <c r="BT477" s="0" t="n">
        <v>0</v>
      </c>
      <c r="BU477" s="0" t="s">
        <v>1771</v>
      </c>
      <c r="BW477" s="0" t="n">
        <v>2016</v>
      </c>
      <c r="BX477" s="0" t="n">
        <v>2024</v>
      </c>
      <c r="BY477" s="0" t="s">
        <v>1772</v>
      </c>
      <c r="BZ477" s="0" t="n">
        <v>2020</v>
      </c>
      <c r="CA477" s="0" t="n">
        <v>1</v>
      </c>
      <c r="CB477" s="0" t="n">
        <v>1</v>
      </c>
      <c r="CC477" s="0" t="n">
        <v>1</v>
      </c>
      <c r="CD477" s="0" t="n">
        <v>-0.236469685111644</v>
      </c>
      <c r="CE477" s="0" t="n">
        <v>1</v>
      </c>
    </row>
    <row r="478" customFormat="false" ht="15" hidden="false" customHeight="false" outlineLevel="0" collapsed="false">
      <c r="A478" s="0" t="s">
        <v>1765</v>
      </c>
      <c r="B478" s="0" t="n">
        <v>1783</v>
      </c>
      <c r="C478" s="0" t="n">
        <v>0</v>
      </c>
      <c r="D478" s="0" t="n">
        <v>305</v>
      </c>
      <c r="E478" s="0" t="n">
        <f aca="false">IF(ISNUMBER($BA478),$BA478,IF(AND(ISNUMBER($D478),ISNUMBER($BW478),ISNUMBER($BX478)),$D478*($BX478-$BW478+1),""))</f>
        <v>305</v>
      </c>
      <c r="H478" s="0" t="s">
        <v>118</v>
      </c>
      <c r="I478" s="0" t="s">
        <v>344</v>
      </c>
      <c r="J478" s="0" t="n">
        <f aca="false">IF($BW478&lt;&gt;"",$BW478,"")</f>
        <v>2016</v>
      </c>
      <c r="K478" s="0" t="n">
        <f aca="false">IF($BX478&lt;&gt;"",$BX478,"")</f>
        <v>2024</v>
      </c>
      <c r="L478" s="0" t="n">
        <f aca="false">IF(AND(ISNUMBER($BW478),ISNUMBER($BX478)),($BW478+$BX478)/2,"")</f>
        <v>2020</v>
      </c>
      <c r="M478" s="0" t="n">
        <f aca="false">IF($L478&lt;&gt;"",$L478,"")</f>
        <v>2020</v>
      </c>
      <c r="N478" s="0" t="n">
        <f aca="false">IF(AND(ISNUMBER($BW478),ISNUMBER($BX478)),MIN(1,MAX(0,($BX478-2016+1)/($BX478-$BW478+1))),"")</f>
        <v>1</v>
      </c>
      <c r="O478" s="0" t="n">
        <f aca="false">IF(AND(ISNUMBER($BW478),ISNUMBER($BX478)),MIN(1,MAX(0,($BX478-2017+1)/($BX478-$BW478+1))),"")</f>
        <v>0.888888888888889</v>
      </c>
      <c r="P478" s="0" t="n">
        <f aca="false">IF(AND(ISNUMBER($BW478),ISNUMBER($BX478)),MIN(1,MAX(0,($BX478-2018+1)/($BX478-$BW478+1))),"")</f>
        <v>0.777777777777778</v>
      </c>
      <c r="Q478" s="0" t="n">
        <f aca="false">IF(AND(ISNUMBER($BW478),ISNUMBER($BX478)),MIN(1,MAX(0,($BX478-2019+1)/($BX478-$BW478+1))),"")</f>
        <v>0.666666666666667</v>
      </c>
      <c r="R478" s="0" t="n">
        <f aca="false">IF(AND(ISNUMBER($BW478),ISNUMBER($BX478)),MIN(1,MAX(0,($BX478-2016+1)/($BX478-$BW478+1))),"")</f>
        <v>1</v>
      </c>
      <c r="S478" s="0" t="n">
        <f aca="false">IF($L478&lt;&gt;"",IF($L478&gt;=2015.5,1,0),"")</f>
        <v>1</v>
      </c>
      <c r="T478" s="0" t="n">
        <f aca="false">IF($L478&lt;&gt;"",IF($L478&gt;=2016,1,0),"")</f>
        <v>1</v>
      </c>
      <c r="U478" s="0" t="n">
        <f aca="false">IF(ISNUMBER($BX478),IF($BX478&gt;=2016,1,0),"")</f>
        <v>1</v>
      </c>
      <c r="V478" s="0" t="n">
        <f aca="false">IF(ISNUMBER($BW478),IF($BW478&gt;=2016,1,0),"")</f>
        <v>1</v>
      </c>
      <c r="W478" s="0" t="str">
        <f aca="false">IF(AND(ISNUMBER($BW478),ISNUMBER($BX478)),IF($BW478&gt;=2016,"post-only",IF($BX478&lt;2016,"pre-only","mixed")),"")</f>
        <v>post-only</v>
      </c>
      <c r="X478" s="0" t="n">
        <f aca="false">IF(AND(ISNUMBER($BW478),ISNUMBER($BX478)),MIN(1,MAX(0,($BX478-2017+1)/($BX478-$BW478+1))),"")</f>
        <v>0.888888888888889</v>
      </c>
      <c r="Y478" s="0" t="n">
        <f aca="false">IF(AND(ISNUMBER($BW478),ISNUMBER($BX478)),MIN(1,MAX(0,($BX478-2018+1)/($BX478-$BW478+1))),"")</f>
        <v>0.777777777777778</v>
      </c>
      <c r="Z478" s="0" t="n">
        <f aca="false">IF(AND(ISNUMBER($BW478),ISNUMBER($BX478)),MIN(1,MAX(0,($BX478-2019+1)/($BX478-$BW478+1))),"")</f>
        <v>0.666666666666667</v>
      </c>
      <c r="AA478" s="0" t="n">
        <f aca="false">IF(ISNUMBER($BX478),IF($BX478&gt;=2017,1,0),"")</f>
        <v>1</v>
      </c>
      <c r="AB478" s="0" t="n">
        <f aca="false">IF(ISNUMBER($BX478),IF($BX478&gt;=2018,1,0),"")</f>
        <v>1</v>
      </c>
      <c r="AC478" s="0" t="n">
        <f aca="false">IF(ISNUMBER($BX478),IF($BX478&gt;=2019,1,0),"")</f>
        <v>1</v>
      </c>
      <c r="AD478" s="0" t="n">
        <f aca="false">IF($L478&lt;&gt;"",IF($L478&gt;2013,1,0),"")</f>
        <v>1</v>
      </c>
      <c r="AE478" s="0" t="n">
        <f aca="false">IF($L478&lt;&gt;"",1+IF($L478&gt;2011,1,0)+IF($L478&gt;2014,1,0),"")</f>
        <v>3</v>
      </c>
      <c r="AF478" s="0" t="s">
        <v>87</v>
      </c>
      <c r="AG478" s="0" t="s">
        <v>88</v>
      </c>
      <c r="AH478" s="0" t="s">
        <v>90</v>
      </c>
      <c r="AI478" s="0" t="s">
        <v>90</v>
      </c>
      <c r="AJ478" s="0" t="s">
        <v>90</v>
      </c>
      <c r="AK478" s="0" t="str">
        <f aca="false">IF(AND($CF478&lt;&gt;"",IFERROR(INDEX(subsample_country_map!$B:$B,MATCH($CF478,subsample_country_map!$A:$A,0)),"")&lt;&gt;""),INDEX(subsample_country_map!$B:$B,MATCH($CF478,subsample_country_map!$A:$A,0)),INDEX(lookup!$AA:$AA,MATCH($A478,lookup!$A:$A,0)))</f>
        <v>2_Europe</v>
      </c>
      <c r="AL478" s="0" t="str">
        <f aca="false">IF(AND($CF478&lt;&gt;"",IFERROR(INDEX(subsample_country_map!$C:$C,MATCH($CF478,subsample_country_map!$A:$A,0)),"")&lt;&gt;""),INDEX(subsample_country_map!$C:$C,MATCH($CF478,subsample_country_map!$A:$A,0)),INDEX(lookup!$AB:$AB,MATCH($A478,lookup!$A:$A,0)))</f>
        <v>99_NCE</v>
      </c>
      <c r="AM478" s="0" t="str">
        <f aca="false">IF(AND($CF478&lt;&gt;"",IFERROR(INDEX(subsample_country_map!$D:$D,MATCH($CF478,subsample_country_map!$A:$A,0)),"")&lt;&gt;""),INDEX(subsample_country_map!$D:$D,MATCH($CF478,subsample_country_map!$A:$A,0)),INDEX(lookup!$AC:$AC,MATCH($A478,lookup!$A:$A,0)))</f>
        <v>1_western</v>
      </c>
      <c r="AN478" s="0" t="str">
        <f aca="false">IF(AND($CF478&lt;&gt;"",IFERROR(INDEX(subsample_country_map!$E:$E,MATCH($CF478,subsample_country_map!$A:$A,0)),"")&lt;&gt;""),INDEX(subsample_country_map!$E:$E,MATCH($CF478,subsample_country_map!$A:$A,0)),INDEX(lookup!$AD:$AD,MATCH($A478,lookup!$A:$A,0)))</f>
        <v>99_NCE</v>
      </c>
      <c r="AO478" s="0" t="str">
        <f aca="false">INDEX(lookup!$Y:$Y,MATCH($A478,lookup!$A:$A,0))</f>
        <v>0_published</v>
      </c>
      <c r="AP478" s="0" t="str">
        <f aca="false">INDEX(lookup!$Z:$Z,MATCH($A478,lookup!$A:$A,0))</f>
        <v>1_VHB high</v>
      </c>
      <c r="AQ478" s="0" t="str">
        <f aca="false">INDEX(lookup!$W:$W,MATCH($A478,lookup!$A:$A,0))</f>
        <v>1_fin/acc/econ</v>
      </c>
      <c r="AS478" s="0" t="s">
        <v>91</v>
      </c>
      <c r="AT478" s="0" t="s">
        <v>111</v>
      </c>
      <c r="AU478" s="0" t="s">
        <v>93</v>
      </c>
      <c r="AV478" s="0" t="s">
        <v>1801</v>
      </c>
      <c r="AW478" s="0" t="s">
        <v>1806</v>
      </c>
      <c r="BA478" s="0" t="n">
        <v>305</v>
      </c>
      <c r="BB478" s="0" t="s">
        <v>347</v>
      </c>
      <c r="BC478" s="0" t="s">
        <v>1697</v>
      </c>
      <c r="BD478" s="0" t="s">
        <v>348</v>
      </c>
      <c r="BE478" s="0" t="s">
        <v>1785</v>
      </c>
      <c r="BF478" s="0" t="s">
        <v>1798</v>
      </c>
      <c r="BI478" s="0" t="s">
        <v>99</v>
      </c>
      <c r="BJ478" s="0" t="s">
        <v>1807</v>
      </c>
      <c r="BK478" s="0" t="s">
        <v>1712</v>
      </c>
      <c r="BL478" s="0" t="s">
        <v>1808</v>
      </c>
      <c r="BM478" s="0" t="s">
        <v>1783</v>
      </c>
      <c r="BN478" s="0" t="s">
        <v>1770</v>
      </c>
      <c r="BO478" s="0" t="s">
        <v>105</v>
      </c>
      <c r="BP478" s="0" t="s">
        <v>1765</v>
      </c>
      <c r="BQ478" s="0" t="s">
        <v>127</v>
      </c>
      <c r="BT478" s="0" t="n">
        <v>0</v>
      </c>
      <c r="BU478" s="0" t="s">
        <v>1771</v>
      </c>
      <c r="BW478" s="0" t="n">
        <v>2016</v>
      </c>
      <c r="BX478" s="0" t="n">
        <v>2024</v>
      </c>
      <c r="BY478" s="0" t="s">
        <v>1772</v>
      </c>
      <c r="BZ478" s="0" t="n">
        <v>2020</v>
      </c>
      <c r="CA478" s="0" t="n">
        <v>1</v>
      </c>
      <c r="CB478" s="0" t="n">
        <v>1</v>
      </c>
      <c r="CC478" s="0" t="n">
        <v>1</v>
      </c>
      <c r="CD478" s="0" t="n">
        <v>0</v>
      </c>
      <c r="CE478" s="0" t="n">
        <v>1</v>
      </c>
    </row>
    <row r="479" customFormat="false" ht="15" hidden="false" customHeight="false" outlineLevel="0" collapsed="false">
      <c r="A479" s="0" t="s">
        <v>1809</v>
      </c>
      <c r="B479" s="0" t="n">
        <v>1784</v>
      </c>
      <c r="C479" s="0" t="n">
        <v>0.1179</v>
      </c>
      <c r="D479" s="0" t="n">
        <v>3642</v>
      </c>
      <c r="E479" s="0" t="n">
        <f aca="false">IF(ISNUMBER($BA479),$BA479,IF(AND(ISNUMBER($D479),ISNUMBER($BW479),ISNUMBER($BX479)),$D479*($BX479-$BW479+1),""))</f>
        <v>29136</v>
      </c>
      <c r="H479" s="0" t="s">
        <v>85</v>
      </c>
      <c r="I479" s="0" t="s">
        <v>86</v>
      </c>
      <c r="J479" s="0" t="n">
        <f aca="false">IF($BW479&lt;&gt;"",$BW479,"")</f>
        <v>2010</v>
      </c>
      <c r="K479" s="0" t="n">
        <f aca="false">IF($BX479&lt;&gt;"",$BX479,"")</f>
        <v>2017</v>
      </c>
      <c r="L479" s="0" t="n">
        <f aca="false">IF(AND(ISNUMBER($BW479),ISNUMBER($BX479)),($BW479+$BX479)/2,"")</f>
        <v>2013.5</v>
      </c>
      <c r="M479" s="0" t="n">
        <f aca="false">IF($L479&lt;&gt;"",$L479,"")</f>
        <v>2013.5</v>
      </c>
      <c r="N479" s="0" t="n">
        <f aca="false">IF(AND(ISNUMBER($BW479),ISNUMBER($BX479)),MIN(1,MAX(0,($BX479-2016+1)/($BX479-$BW479+1))),"")</f>
        <v>0.25</v>
      </c>
      <c r="O479" s="0" t="n">
        <f aca="false">IF(AND(ISNUMBER($BW479),ISNUMBER($BX479)),MIN(1,MAX(0,($BX479-2017+1)/($BX479-$BW479+1))),"")</f>
        <v>0.125</v>
      </c>
      <c r="P479" s="0" t="n">
        <f aca="false">IF(AND(ISNUMBER($BW479),ISNUMBER($BX479)),MIN(1,MAX(0,($BX479-2018+1)/($BX479-$BW479+1))),"")</f>
        <v>0</v>
      </c>
      <c r="Q479" s="0" t="n">
        <f aca="false">IF(AND(ISNUMBER($BW479),ISNUMBER($BX479)),MIN(1,MAX(0,($BX479-2019+1)/($BX479-$BW479+1))),"")</f>
        <v>0</v>
      </c>
      <c r="R479" s="0" t="n">
        <f aca="false">IF(AND(ISNUMBER($BW479),ISNUMBER($BX479)),MIN(1,MAX(0,($BX479-2016+1)/($BX479-$BW479+1))),"")</f>
        <v>0.25</v>
      </c>
      <c r="S479" s="0" t="n">
        <f aca="false">IF($L479&lt;&gt;"",IF($L479&gt;=2015.5,1,0),"")</f>
        <v>0</v>
      </c>
      <c r="T479" s="0" t="n">
        <f aca="false">IF($L479&lt;&gt;"",IF($L479&gt;=2016,1,0),"")</f>
        <v>0</v>
      </c>
      <c r="U479" s="0" t="n">
        <f aca="false">IF(ISNUMBER($BX479),IF($BX479&gt;=2016,1,0),"")</f>
        <v>1</v>
      </c>
      <c r="V479" s="0" t="n">
        <f aca="false">IF(ISNUMBER($BW479),IF($BW479&gt;=2016,1,0),"")</f>
        <v>0</v>
      </c>
      <c r="W479" s="0" t="str">
        <f aca="false">IF(AND(ISNUMBER($BW479),ISNUMBER($BX479)),IF($BW479&gt;=2016,"post-only",IF($BX479&lt;2016,"pre-only","mixed")),"")</f>
        <v>mixed</v>
      </c>
      <c r="X479" s="0" t="n">
        <f aca="false">IF(AND(ISNUMBER($BW479),ISNUMBER($BX479)),MIN(1,MAX(0,($BX479-2017+1)/($BX479-$BW479+1))),"")</f>
        <v>0.125</v>
      </c>
      <c r="Y479" s="0" t="n">
        <f aca="false">IF(AND(ISNUMBER($BW479),ISNUMBER($BX479)),MIN(1,MAX(0,($BX479-2018+1)/($BX479-$BW479+1))),"")</f>
        <v>0</v>
      </c>
      <c r="Z479" s="0" t="n">
        <f aca="false">IF(AND(ISNUMBER($BW479),ISNUMBER($BX479)),MIN(1,MAX(0,($BX479-2019+1)/($BX479-$BW479+1))),"")</f>
        <v>0</v>
      </c>
      <c r="AA479" s="0" t="n">
        <f aca="false">IF(ISNUMBER($BX479),IF($BX479&gt;=2017,1,0),"")</f>
        <v>1</v>
      </c>
      <c r="AB479" s="0" t="n">
        <f aca="false">IF(ISNUMBER($BX479),IF($BX479&gt;=2018,1,0),"")</f>
        <v>0</v>
      </c>
      <c r="AC479" s="0" t="n">
        <f aca="false">IF(ISNUMBER($BX479),IF($BX479&gt;=2019,1,0),"")</f>
        <v>0</v>
      </c>
      <c r="AD479" s="0" t="n">
        <f aca="false">IF($L479&lt;&gt;"",IF($L479&gt;2013,1,0),"")</f>
        <v>1</v>
      </c>
      <c r="AE479" s="0" t="n">
        <f aca="false">IF($L479&lt;&gt;"",1+IF($L479&gt;2011,1,0)+IF($L479&gt;2014,1,0),"")</f>
        <v>2</v>
      </c>
      <c r="AF479" s="0" t="s">
        <v>87</v>
      </c>
      <c r="AG479" s="0" t="s">
        <v>88</v>
      </c>
      <c r="AH479" s="0" t="s">
        <v>90</v>
      </c>
      <c r="AI479" s="0" t="s">
        <v>90</v>
      </c>
      <c r="AJ479" s="0" t="s">
        <v>90</v>
      </c>
      <c r="AK479" s="0" t="str">
        <f aca="false">IF(AND($CF479&lt;&gt;"",IFERROR(INDEX(subsample_country_map!$B:$B,MATCH($CF479,subsample_country_map!$A:$A,0)),"")&lt;&gt;""),INDEX(subsample_country_map!$B:$B,MATCH($CF479,subsample_country_map!$A:$A,0)),INDEX(lookup!$AA:$AA,MATCH($A479,lookup!$A:$A,0)))</f>
        <v>2_Europe</v>
      </c>
      <c r="AL479" s="0" t="str">
        <f aca="false">IF(AND($CF479&lt;&gt;"",IFERROR(INDEX(subsample_country_map!$C:$C,MATCH($CF479,subsample_country_map!$A:$A,0)),"")&lt;&gt;""),INDEX(subsample_country_map!$C:$C,MATCH($CF479,subsample_country_map!$A:$A,0)),INDEX(lookup!$AB:$AB,MATCH($A479,lookup!$A:$A,0)))</f>
        <v>99_NCE</v>
      </c>
      <c r="AM479" s="0" t="str">
        <f aca="false">IF(AND($CF479&lt;&gt;"",IFERROR(INDEX(subsample_country_map!$D:$D,MATCH($CF479,subsample_country_map!$A:$A,0)),"")&lt;&gt;""),INDEX(subsample_country_map!$D:$D,MATCH($CF479,subsample_country_map!$A:$A,0)),INDEX(lookup!$AC:$AC,MATCH($A479,lookup!$A:$A,0)))</f>
        <v>1_western</v>
      </c>
      <c r="AN479" s="0" t="str">
        <f aca="false">IF(AND($CF479&lt;&gt;"",IFERROR(INDEX(subsample_country_map!$E:$E,MATCH($CF479,subsample_country_map!$A:$A,0)),"")&lt;&gt;""),INDEX(subsample_country_map!$E:$E,MATCH($CF479,subsample_country_map!$A:$A,0)),INDEX(lookup!$AD:$AD,MATCH($A479,lookup!$A:$A,0)))</f>
        <v>99_NCE</v>
      </c>
      <c r="AO479" s="0" t="str">
        <f aca="false">INDEX(lookup!$Y:$Y,MATCH($A479,lookup!$A:$A,0))</f>
        <v>0_published</v>
      </c>
      <c r="AP479" s="0" t="str">
        <f aca="false">INDEX(lookup!$Z:$Z,MATCH($A479,lookup!$A:$A,0))</f>
        <v>1_VHB high</v>
      </c>
      <c r="AQ479" s="0" t="str">
        <f aca="false">INDEX(lookup!$W:$W,MATCH($A479,lookup!$A:$A,0))</f>
        <v>2_sust</v>
      </c>
      <c r="AS479" s="0" t="s">
        <v>91</v>
      </c>
      <c r="AT479" s="0" t="s">
        <v>397</v>
      </c>
      <c r="AU479" s="0" t="s">
        <v>93</v>
      </c>
      <c r="AZ479" s="0" t="s">
        <v>1810</v>
      </c>
      <c r="BA479" s="0" t="s">
        <v>95</v>
      </c>
      <c r="BB479" s="0" t="s">
        <v>96</v>
      </c>
      <c r="BC479" s="0" t="s">
        <v>97</v>
      </c>
      <c r="BD479" s="0" t="s">
        <v>97</v>
      </c>
      <c r="BE479" s="0" t="s">
        <v>98</v>
      </c>
      <c r="BI479" s="0" t="s">
        <v>502</v>
      </c>
      <c r="BJ479" s="0" t="s">
        <v>1811</v>
      </c>
      <c r="BK479" s="0" t="s">
        <v>855</v>
      </c>
      <c r="BL479" s="0" t="s">
        <v>1812</v>
      </c>
      <c r="BM479" s="0" t="s">
        <v>1813</v>
      </c>
      <c r="BN479" s="0" t="s">
        <v>341</v>
      </c>
      <c r="BO479" s="0" t="s">
        <v>754</v>
      </c>
      <c r="BP479" s="0" t="s">
        <v>1814</v>
      </c>
      <c r="BQ479" s="0" t="s">
        <v>85</v>
      </c>
      <c r="BT479" s="0" t="n">
        <v>0</v>
      </c>
      <c r="BU479" s="0" t="s">
        <v>1815</v>
      </c>
      <c r="BW479" s="0" t="n">
        <v>2010</v>
      </c>
      <c r="BX479" s="0" t="n">
        <v>2017</v>
      </c>
      <c r="BY479" s="0" t="s">
        <v>1816</v>
      </c>
      <c r="BZ479" s="0" t="n">
        <v>2013.5</v>
      </c>
      <c r="CA479" s="0" t="n">
        <v>0.25</v>
      </c>
      <c r="CB479" s="0" t="n">
        <v>0</v>
      </c>
      <c r="CC479" s="0" t="n">
        <v>1</v>
      </c>
      <c r="CD479" s="0" t="n">
        <v>0.118450888005779</v>
      </c>
      <c r="CE479" s="0" t="n">
        <v>1</v>
      </c>
    </row>
    <row r="480" customFormat="false" ht="15" hidden="false" customHeight="false" outlineLevel="0" collapsed="false">
      <c r="A480" s="0" t="s">
        <v>1809</v>
      </c>
      <c r="B480" s="0" t="n">
        <v>1785</v>
      </c>
      <c r="C480" s="0" t="n">
        <v>-0.0744091514044661</v>
      </c>
      <c r="D480" s="0" t="n">
        <v>3642</v>
      </c>
      <c r="E480" s="0" t="n">
        <f aca="false">IF(ISNUMBER($BA480),$BA480,IF(AND(ISNUMBER($D480),ISNUMBER($BW480),ISNUMBER($BX480)),$D480*($BX480-$BW480+1),""))</f>
        <v>3642</v>
      </c>
      <c r="H480" s="0" t="s">
        <v>118</v>
      </c>
      <c r="I480" s="0" t="s">
        <v>119</v>
      </c>
      <c r="J480" s="0" t="n">
        <f aca="false">IF($BW480&lt;&gt;"",$BW480,"")</f>
        <v>2010</v>
      </c>
      <c r="K480" s="0" t="n">
        <f aca="false">IF($BX480&lt;&gt;"",$BX480,"")</f>
        <v>2017</v>
      </c>
      <c r="L480" s="0" t="n">
        <f aca="false">IF(AND(ISNUMBER($BW480),ISNUMBER($BX480)),($BW480+$BX480)/2,"")</f>
        <v>2013.5</v>
      </c>
      <c r="M480" s="0" t="n">
        <f aca="false">IF($L480&lt;&gt;"",$L480,"")</f>
        <v>2013.5</v>
      </c>
      <c r="N480" s="0" t="n">
        <f aca="false">IF(AND(ISNUMBER($BW480),ISNUMBER($BX480)),MIN(1,MAX(0,($BX480-2016+1)/($BX480-$BW480+1))),"")</f>
        <v>0.25</v>
      </c>
      <c r="O480" s="0" t="n">
        <f aca="false">IF(AND(ISNUMBER($BW480),ISNUMBER($BX480)),MIN(1,MAX(0,($BX480-2017+1)/($BX480-$BW480+1))),"")</f>
        <v>0.125</v>
      </c>
      <c r="P480" s="0" t="n">
        <f aca="false">IF(AND(ISNUMBER($BW480),ISNUMBER($BX480)),MIN(1,MAX(0,($BX480-2018+1)/($BX480-$BW480+1))),"")</f>
        <v>0</v>
      </c>
      <c r="Q480" s="0" t="n">
        <f aca="false">IF(AND(ISNUMBER($BW480),ISNUMBER($BX480)),MIN(1,MAX(0,($BX480-2019+1)/($BX480-$BW480+1))),"")</f>
        <v>0</v>
      </c>
      <c r="R480" s="0" t="n">
        <f aca="false">IF(AND(ISNUMBER($BW480),ISNUMBER($BX480)),MIN(1,MAX(0,($BX480-2016+1)/($BX480-$BW480+1))),"")</f>
        <v>0.25</v>
      </c>
      <c r="S480" s="0" t="n">
        <f aca="false">IF($L480&lt;&gt;"",IF($L480&gt;=2015.5,1,0),"")</f>
        <v>0</v>
      </c>
      <c r="T480" s="0" t="n">
        <f aca="false">IF($L480&lt;&gt;"",IF($L480&gt;=2016,1,0),"")</f>
        <v>0</v>
      </c>
      <c r="U480" s="0" t="n">
        <f aca="false">IF(ISNUMBER($BX480),IF($BX480&gt;=2016,1,0),"")</f>
        <v>1</v>
      </c>
      <c r="V480" s="0" t="n">
        <f aca="false">IF(ISNUMBER($BW480),IF($BW480&gt;=2016,1,0),"")</f>
        <v>0</v>
      </c>
      <c r="W480" s="0" t="str">
        <f aca="false">IF(AND(ISNUMBER($BW480),ISNUMBER($BX480)),IF($BW480&gt;=2016,"post-only",IF($BX480&lt;2016,"pre-only","mixed")),"")</f>
        <v>mixed</v>
      </c>
      <c r="X480" s="0" t="n">
        <f aca="false">IF(AND(ISNUMBER($BW480),ISNUMBER($BX480)),MIN(1,MAX(0,($BX480-2017+1)/($BX480-$BW480+1))),"")</f>
        <v>0.125</v>
      </c>
      <c r="Y480" s="0" t="n">
        <f aca="false">IF(AND(ISNUMBER($BW480),ISNUMBER($BX480)),MIN(1,MAX(0,($BX480-2018+1)/($BX480-$BW480+1))),"")</f>
        <v>0</v>
      </c>
      <c r="Z480" s="0" t="n">
        <f aca="false">IF(AND(ISNUMBER($BW480),ISNUMBER($BX480)),MIN(1,MAX(0,($BX480-2019+1)/($BX480-$BW480+1))),"")</f>
        <v>0</v>
      </c>
      <c r="AA480" s="0" t="n">
        <f aca="false">IF(ISNUMBER($BX480),IF($BX480&gt;=2017,1,0),"")</f>
        <v>1</v>
      </c>
      <c r="AB480" s="0" t="n">
        <f aca="false">IF(ISNUMBER($BX480),IF($BX480&gt;=2018,1,0),"")</f>
        <v>0</v>
      </c>
      <c r="AC480" s="0" t="n">
        <f aca="false">IF(ISNUMBER($BX480),IF($BX480&gt;=2019,1,0),"")</f>
        <v>0</v>
      </c>
      <c r="AD480" s="0" t="n">
        <f aca="false">IF($L480&lt;&gt;"",IF($L480&gt;2013,1,0),"")</f>
        <v>1</v>
      </c>
      <c r="AE480" s="0" t="n">
        <f aca="false">IF($L480&lt;&gt;"",1+IF($L480&gt;2011,1,0)+IF($L480&gt;2014,1,0),"")</f>
        <v>2</v>
      </c>
      <c r="AF480" s="0" t="s">
        <v>87</v>
      </c>
      <c r="AG480" s="0" t="s">
        <v>88</v>
      </c>
      <c r="AH480" s="0" t="s">
        <v>90</v>
      </c>
      <c r="AI480" s="0" t="s">
        <v>90</v>
      </c>
      <c r="AJ480" s="0" t="s">
        <v>90</v>
      </c>
      <c r="AK480" s="0" t="str">
        <f aca="false">IF(AND($CF480&lt;&gt;"",IFERROR(INDEX(subsample_country_map!$B:$B,MATCH($CF480,subsample_country_map!$A:$A,0)),"")&lt;&gt;""),INDEX(subsample_country_map!$B:$B,MATCH($CF480,subsample_country_map!$A:$A,0)),INDEX(lookup!$AA:$AA,MATCH($A480,lookup!$A:$A,0)))</f>
        <v>2_Europe</v>
      </c>
      <c r="AL480" s="0" t="str">
        <f aca="false">IF(AND($CF480&lt;&gt;"",IFERROR(INDEX(subsample_country_map!$C:$C,MATCH($CF480,subsample_country_map!$A:$A,0)),"")&lt;&gt;""),INDEX(subsample_country_map!$C:$C,MATCH($CF480,subsample_country_map!$A:$A,0)),INDEX(lookup!$AB:$AB,MATCH($A480,lookup!$A:$A,0)))</f>
        <v>99_NCE</v>
      </c>
      <c r="AM480" s="0" t="str">
        <f aca="false">IF(AND($CF480&lt;&gt;"",IFERROR(INDEX(subsample_country_map!$D:$D,MATCH($CF480,subsample_country_map!$A:$A,0)),"")&lt;&gt;""),INDEX(subsample_country_map!$D:$D,MATCH($CF480,subsample_country_map!$A:$A,0)),INDEX(lookup!$AC:$AC,MATCH($A480,lookup!$A:$A,0)))</f>
        <v>1_western</v>
      </c>
      <c r="AN480" s="0" t="str">
        <f aca="false">IF(AND($CF480&lt;&gt;"",IFERROR(INDEX(subsample_country_map!$E:$E,MATCH($CF480,subsample_country_map!$A:$A,0)),"")&lt;&gt;""),INDEX(subsample_country_map!$E:$E,MATCH($CF480,subsample_country_map!$A:$A,0)),INDEX(lookup!$AD:$AD,MATCH($A480,lookup!$A:$A,0)))</f>
        <v>99_NCE</v>
      </c>
      <c r="AO480" s="0" t="str">
        <f aca="false">INDEX(lookup!$Y:$Y,MATCH($A480,lookup!$A:$A,0))</f>
        <v>0_published</v>
      </c>
      <c r="AP480" s="0" t="str">
        <f aca="false">INDEX(lookup!$Z:$Z,MATCH($A480,lookup!$A:$A,0))</f>
        <v>1_VHB high</v>
      </c>
      <c r="AQ480" s="0" t="str">
        <f aca="false">INDEX(lookup!$W:$W,MATCH($A480,lookup!$A:$A,0))</f>
        <v>2_sust</v>
      </c>
      <c r="AS480" s="0" t="s">
        <v>91</v>
      </c>
      <c r="AT480" s="0" t="s">
        <v>397</v>
      </c>
      <c r="AU480" s="0" t="s">
        <v>93</v>
      </c>
      <c r="AV480" s="0" t="s">
        <v>1611</v>
      </c>
      <c r="AW480" s="0" t="s">
        <v>1817</v>
      </c>
      <c r="AX480" s="0" t="s">
        <v>1818</v>
      </c>
      <c r="AY480" s="0" t="s">
        <v>1819</v>
      </c>
      <c r="BA480" s="0" t="n">
        <v>3642</v>
      </c>
      <c r="BB480" s="0" t="s">
        <v>96</v>
      </c>
      <c r="BC480" s="0" t="s">
        <v>122</v>
      </c>
      <c r="BD480" s="0" t="s">
        <v>142</v>
      </c>
      <c r="BE480" s="0" t="s">
        <v>98</v>
      </c>
      <c r="BI480" s="0" t="s">
        <v>336</v>
      </c>
      <c r="BJ480" s="0" t="s">
        <v>485</v>
      </c>
      <c r="BK480" s="0" t="s">
        <v>875</v>
      </c>
      <c r="BL480" s="0" t="s">
        <v>1820</v>
      </c>
      <c r="BM480" s="0" t="s">
        <v>1813</v>
      </c>
      <c r="BN480" s="0" t="s">
        <v>341</v>
      </c>
      <c r="BO480" s="0" t="s">
        <v>754</v>
      </c>
      <c r="BP480" s="0" t="s">
        <v>1814</v>
      </c>
      <c r="BQ480" s="0" t="s">
        <v>127</v>
      </c>
      <c r="BT480" s="0" t="n">
        <v>0</v>
      </c>
      <c r="BU480" s="0" t="s">
        <v>1815</v>
      </c>
      <c r="BW480" s="0" t="n">
        <v>2010</v>
      </c>
      <c r="BX480" s="0" t="n">
        <v>2017</v>
      </c>
      <c r="BY480" s="0" t="s">
        <v>1816</v>
      </c>
      <c r="BZ480" s="0" t="n">
        <v>2013.5</v>
      </c>
      <c r="CA480" s="0" t="n">
        <v>0.25</v>
      </c>
      <c r="CB480" s="0" t="n">
        <v>0</v>
      </c>
      <c r="CC480" s="0" t="n">
        <v>1</v>
      </c>
      <c r="CD480" s="0" t="n">
        <v>-0.0745469370138273</v>
      </c>
      <c r="CE480" s="0" t="n">
        <v>1</v>
      </c>
    </row>
    <row r="481" customFormat="false" ht="15" hidden="false" customHeight="false" outlineLevel="0" collapsed="false">
      <c r="A481" s="0" t="s">
        <v>1809</v>
      </c>
      <c r="B481" s="0" t="n">
        <v>1786</v>
      </c>
      <c r="C481" s="0" t="n">
        <v>-0.044414208753824</v>
      </c>
      <c r="D481" s="0" t="n">
        <v>3642</v>
      </c>
      <c r="E481" s="0" t="n">
        <f aca="false">IF(ISNUMBER($BA481),$BA481,IF(AND(ISNUMBER($D481),ISNUMBER($BW481),ISNUMBER($BX481)),$D481*($BX481-$BW481+1),""))</f>
        <v>3642</v>
      </c>
      <c r="H481" s="0" t="s">
        <v>118</v>
      </c>
      <c r="I481" s="0" t="s">
        <v>119</v>
      </c>
      <c r="J481" s="0" t="n">
        <f aca="false">IF($BW481&lt;&gt;"",$BW481,"")</f>
        <v>2010</v>
      </c>
      <c r="K481" s="0" t="n">
        <f aca="false">IF($BX481&lt;&gt;"",$BX481,"")</f>
        <v>2017</v>
      </c>
      <c r="L481" s="0" t="n">
        <f aca="false">IF(AND(ISNUMBER($BW481),ISNUMBER($BX481)),($BW481+$BX481)/2,"")</f>
        <v>2013.5</v>
      </c>
      <c r="M481" s="0" t="n">
        <f aca="false">IF($L481&lt;&gt;"",$L481,"")</f>
        <v>2013.5</v>
      </c>
      <c r="N481" s="0" t="n">
        <f aca="false">IF(AND(ISNUMBER($BW481),ISNUMBER($BX481)),MIN(1,MAX(0,($BX481-2016+1)/($BX481-$BW481+1))),"")</f>
        <v>0.25</v>
      </c>
      <c r="O481" s="0" t="n">
        <f aca="false">IF(AND(ISNUMBER($BW481),ISNUMBER($BX481)),MIN(1,MAX(0,($BX481-2017+1)/($BX481-$BW481+1))),"")</f>
        <v>0.125</v>
      </c>
      <c r="P481" s="0" t="n">
        <f aca="false">IF(AND(ISNUMBER($BW481),ISNUMBER($BX481)),MIN(1,MAX(0,($BX481-2018+1)/($BX481-$BW481+1))),"")</f>
        <v>0</v>
      </c>
      <c r="Q481" s="0" t="n">
        <f aca="false">IF(AND(ISNUMBER($BW481),ISNUMBER($BX481)),MIN(1,MAX(0,($BX481-2019+1)/($BX481-$BW481+1))),"")</f>
        <v>0</v>
      </c>
      <c r="R481" s="0" t="n">
        <f aca="false">IF(AND(ISNUMBER($BW481),ISNUMBER($BX481)),MIN(1,MAX(0,($BX481-2016+1)/($BX481-$BW481+1))),"")</f>
        <v>0.25</v>
      </c>
      <c r="S481" s="0" t="n">
        <f aca="false">IF($L481&lt;&gt;"",IF($L481&gt;=2015.5,1,0),"")</f>
        <v>0</v>
      </c>
      <c r="T481" s="0" t="n">
        <f aca="false">IF($L481&lt;&gt;"",IF($L481&gt;=2016,1,0),"")</f>
        <v>0</v>
      </c>
      <c r="U481" s="0" t="n">
        <f aca="false">IF(ISNUMBER($BX481),IF($BX481&gt;=2016,1,0),"")</f>
        <v>1</v>
      </c>
      <c r="V481" s="0" t="n">
        <f aca="false">IF(ISNUMBER($BW481),IF($BW481&gt;=2016,1,0),"")</f>
        <v>0</v>
      </c>
      <c r="W481" s="0" t="str">
        <f aca="false">IF(AND(ISNUMBER($BW481),ISNUMBER($BX481)),IF($BW481&gt;=2016,"post-only",IF($BX481&lt;2016,"pre-only","mixed")),"")</f>
        <v>mixed</v>
      </c>
      <c r="X481" s="0" t="n">
        <f aca="false">IF(AND(ISNUMBER($BW481),ISNUMBER($BX481)),MIN(1,MAX(0,($BX481-2017+1)/($BX481-$BW481+1))),"")</f>
        <v>0.125</v>
      </c>
      <c r="Y481" s="0" t="n">
        <f aca="false">IF(AND(ISNUMBER($BW481),ISNUMBER($BX481)),MIN(1,MAX(0,($BX481-2018+1)/($BX481-$BW481+1))),"")</f>
        <v>0</v>
      </c>
      <c r="Z481" s="0" t="n">
        <f aca="false">IF(AND(ISNUMBER($BW481),ISNUMBER($BX481)),MIN(1,MAX(0,($BX481-2019+1)/($BX481-$BW481+1))),"")</f>
        <v>0</v>
      </c>
      <c r="AA481" s="0" t="n">
        <f aca="false">IF(ISNUMBER($BX481),IF($BX481&gt;=2017,1,0),"")</f>
        <v>1</v>
      </c>
      <c r="AB481" s="0" t="n">
        <f aca="false">IF(ISNUMBER($BX481),IF($BX481&gt;=2018,1,0),"")</f>
        <v>0</v>
      </c>
      <c r="AC481" s="0" t="n">
        <f aca="false">IF(ISNUMBER($BX481),IF($BX481&gt;=2019,1,0),"")</f>
        <v>0</v>
      </c>
      <c r="AD481" s="0" t="n">
        <f aca="false">IF($L481&lt;&gt;"",IF($L481&gt;2013,1,0),"")</f>
        <v>1</v>
      </c>
      <c r="AE481" s="0" t="n">
        <f aca="false">IF($L481&lt;&gt;"",1+IF($L481&gt;2011,1,0)+IF($L481&gt;2014,1,0),"")</f>
        <v>2</v>
      </c>
      <c r="AF481" s="0" t="s">
        <v>87</v>
      </c>
      <c r="AG481" s="0" t="s">
        <v>88</v>
      </c>
      <c r="AH481" s="0" t="s">
        <v>90</v>
      </c>
      <c r="AI481" s="0" t="s">
        <v>90</v>
      </c>
      <c r="AJ481" s="0" t="s">
        <v>90</v>
      </c>
      <c r="AK481" s="0" t="str">
        <f aca="false">IF(AND($CF481&lt;&gt;"",IFERROR(INDEX(subsample_country_map!$B:$B,MATCH($CF481,subsample_country_map!$A:$A,0)),"")&lt;&gt;""),INDEX(subsample_country_map!$B:$B,MATCH($CF481,subsample_country_map!$A:$A,0)),INDEX(lookup!$AA:$AA,MATCH($A481,lookup!$A:$A,0)))</f>
        <v>2_Europe</v>
      </c>
      <c r="AL481" s="0" t="str">
        <f aca="false">IF(AND($CF481&lt;&gt;"",IFERROR(INDEX(subsample_country_map!$C:$C,MATCH($CF481,subsample_country_map!$A:$A,0)),"")&lt;&gt;""),INDEX(subsample_country_map!$C:$C,MATCH($CF481,subsample_country_map!$A:$A,0)),INDEX(lookup!$AB:$AB,MATCH($A481,lookup!$A:$A,0)))</f>
        <v>99_NCE</v>
      </c>
      <c r="AM481" s="0" t="str">
        <f aca="false">IF(AND($CF481&lt;&gt;"",IFERROR(INDEX(subsample_country_map!$D:$D,MATCH($CF481,subsample_country_map!$A:$A,0)),"")&lt;&gt;""),INDEX(subsample_country_map!$D:$D,MATCH($CF481,subsample_country_map!$A:$A,0)),INDEX(lookup!$AC:$AC,MATCH($A481,lookup!$A:$A,0)))</f>
        <v>1_western</v>
      </c>
      <c r="AN481" s="0" t="str">
        <f aca="false">IF(AND($CF481&lt;&gt;"",IFERROR(INDEX(subsample_country_map!$E:$E,MATCH($CF481,subsample_country_map!$A:$A,0)),"")&lt;&gt;""),INDEX(subsample_country_map!$E:$E,MATCH($CF481,subsample_country_map!$A:$A,0)),INDEX(lookup!$AD:$AD,MATCH($A481,lookup!$A:$A,0)))</f>
        <v>99_NCE</v>
      </c>
      <c r="AO481" s="0" t="str">
        <f aca="false">INDEX(lookup!$Y:$Y,MATCH($A481,lookup!$A:$A,0))</f>
        <v>0_published</v>
      </c>
      <c r="AP481" s="0" t="str">
        <f aca="false">INDEX(lookup!$Z:$Z,MATCH($A481,lookup!$A:$A,0))</f>
        <v>1_VHB high</v>
      </c>
      <c r="AQ481" s="0" t="str">
        <f aca="false">INDEX(lookup!$W:$W,MATCH($A481,lookup!$A:$A,0))</f>
        <v>2_sust</v>
      </c>
      <c r="AS481" s="0" t="s">
        <v>91</v>
      </c>
      <c r="AT481" s="0" t="s">
        <v>397</v>
      </c>
      <c r="AU481" s="0" t="s">
        <v>93</v>
      </c>
      <c r="AV481" s="0" t="s">
        <v>1821</v>
      </c>
      <c r="AW481" s="0" t="s">
        <v>1822</v>
      </c>
      <c r="AX481" s="0" t="s">
        <v>1823</v>
      </c>
      <c r="AY481" s="0" t="s">
        <v>1824</v>
      </c>
      <c r="BA481" s="0" t="n">
        <v>3642</v>
      </c>
      <c r="BB481" s="0" t="s">
        <v>96</v>
      </c>
      <c r="BC481" s="0" t="s">
        <v>122</v>
      </c>
      <c r="BD481" s="0" t="s">
        <v>142</v>
      </c>
      <c r="BE481" s="0" t="s">
        <v>98</v>
      </c>
      <c r="BI481" s="0" t="s">
        <v>99</v>
      </c>
      <c r="BJ481" s="0" t="s">
        <v>1825</v>
      </c>
      <c r="BK481" s="0" t="s">
        <v>750</v>
      </c>
      <c r="BL481" s="0" t="s">
        <v>1826</v>
      </c>
      <c r="BM481" s="0" t="s">
        <v>1813</v>
      </c>
      <c r="BN481" s="0" t="s">
        <v>341</v>
      </c>
      <c r="BO481" s="0" t="s">
        <v>754</v>
      </c>
      <c r="BP481" s="0" t="s">
        <v>1814</v>
      </c>
      <c r="BQ481" s="0" t="s">
        <v>127</v>
      </c>
      <c r="BT481" s="0" t="n">
        <v>0</v>
      </c>
      <c r="BU481" s="0" t="s">
        <v>1815</v>
      </c>
      <c r="BW481" s="0" t="n">
        <v>2010</v>
      </c>
      <c r="BX481" s="0" t="n">
        <v>2017</v>
      </c>
      <c r="BY481" s="0" t="s">
        <v>1816</v>
      </c>
      <c r="BZ481" s="0" t="n">
        <v>2013.5</v>
      </c>
      <c r="CA481" s="0" t="n">
        <v>0.25</v>
      </c>
      <c r="CB481" s="0" t="n">
        <v>0</v>
      </c>
      <c r="CC481" s="0" t="n">
        <v>1</v>
      </c>
      <c r="CD481" s="0" t="n">
        <v>-0.0444434475153809</v>
      </c>
      <c r="CE481" s="0" t="n">
        <v>1</v>
      </c>
    </row>
    <row r="482" customFormat="false" ht="15" hidden="false" customHeight="false" outlineLevel="0" collapsed="false">
      <c r="A482" s="0" t="s">
        <v>1809</v>
      </c>
      <c r="B482" s="0" t="n">
        <v>1787</v>
      </c>
      <c r="C482" s="0" t="n">
        <v>-0.045768830027555</v>
      </c>
      <c r="D482" s="0" t="n">
        <v>3642</v>
      </c>
      <c r="E482" s="0" t="n">
        <f aca="false">IF(ISNUMBER($BA482),$BA482,IF(AND(ISNUMBER($D482),ISNUMBER($BW482),ISNUMBER($BX482)),$D482*($BX482-$BW482+1),""))</f>
        <v>3642</v>
      </c>
      <c r="H482" s="0" t="s">
        <v>118</v>
      </c>
      <c r="I482" s="0" t="s">
        <v>119</v>
      </c>
      <c r="J482" s="0" t="n">
        <f aca="false">IF($BW482&lt;&gt;"",$BW482,"")</f>
        <v>2010</v>
      </c>
      <c r="K482" s="0" t="n">
        <f aca="false">IF($BX482&lt;&gt;"",$BX482,"")</f>
        <v>2017</v>
      </c>
      <c r="L482" s="0" t="n">
        <f aca="false">IF(AND(ISNUMBER($BW482),ISNUMBER($BX482)),($BW482+$BX482)/2,"")</f>
        <v>2013.5</v>
      </c>
      <c r="M482" s="0" t="n">
        <f aca="false">IF($L482&lt;&gt;"",$L482,"")</f>
        <v>2013.5</v>
      </c>
      <c r="N482" s="0" t="n">
        <f aca="false">IF(AND(ISNUMBER($BW482),ISNUMBER($BX482)),MIN(1,MAX(0,($BX482-2016+1)/($BX482-$BW482+1))),"")</f>
        <v>0.25</v>
      </c>
      <c r="O482" s="0" t="n">
        <f aca="false">IF(AND(ISNUMBER($BW482),ISNUMBER($BX482)),MIN(1,MAX(0,($BX482-2017+1)/($BX482-$BW482+1))),"")</f>
        <v>0.125</v>
      </c>
      <c r="P482" s="0" t="n">
        <f aca="false">IF(AND(ISNUMBER($BW482),ISNUMBER($BX482)),MIN(1,MAX(0,($BX482-2018+1)/($BX482-$BW482+1))),"")</f>
        <v>0</v>
      </c>
      <c r="Q482" s="0" t="n">
        <f aca="false">IF(AND(ISNUMBER($BW482),ISNUMBER($BX482)),MIN(1,MAX(0,($BX482-2019+1)/($BX482-$BW482+1))),"")</f>
        <v>0</v>
      </c>
      <c r="R482" s="0" t="n">
        <f aca="false">IF(AND(ISNUMBER($BW482),ISNUMBER($BX482)),MIN(1,MAX(0,($BX482-2016+1)/($BX482-$BW482+1))),"")</f>
        <v>0.25</v>
      </c>
      <c r="S482" s="0" t="n">
        <f aca="false">IF($L482&lt;&gt;"",IF($L482&gt;=2015.5,1,0),"")</f>
        <v>0</v>
      </c>
      <c r="T482" s="0" t="n">
        <f aca="false">IF($L482&lt;&gt;"",IF($L482&gt;=2016,1,0),"")</f>
        <v>0</v>
      </c>
      <c r="U482" s="0" t="n">
        <f aca="false">IF(ISNUMBER($BX482),IF($BX482&gt;=2016,1,0),"")</f>
        <v>1</v>
      </c>
      <c r="V482" s="0" t="n">
        <f aca="false">IF(ISNUMBER($BW482),IF($BW482&gt;=2016,1,0),"")</f>
        <v>0</v>
      </c>
      <c r="W482" s="0" t="str">
        <f aca="false">IF(AND(ISNUMBER($BW482),ISNUMBER($BX482)),IF($BW482&gt;=2016,"post-only",IF($BX482&lt;2016,"pre-only","mixed")),"")</f>
        <v>mixed</v>
      </c>
      <c r="X482" s="0" t="n">
        <f aca="false">IF(AND(ISNUMBER($BW482),ISNUMBER($BX482)),MIN(1,MAX(0,($BX482-2017+1)/($BX482-$BW482+1))),"")</f>
        <v>0.125</v>
      </c>
      <c r="Y482" s="0" t="n">
        <f aca="false">IF(AND(ISNUMBER($BW482),ISNUMBER($BX482)),MIN(1,MAX(0,($BX482-2018+1)/($BX482-$BW482+1))),"")</f>
        <v>0</v>
      </c>
      <c r="Z482" s="0" t="n">
        <f aca="false">IF(AND(ISNUMBER($BW482),ISNUMBER($BX482)),MIN(1,MAX(0,($BX482-2019+1)/($BX482-$BW482+1))),"")</f>
        <v>0</v>
      </c>
      <c r="AA482" s="0" t="n">
        <f aca="false">IF(ISNUMBER($BX482),IF($BX482&gt;=2017,1,0),"")</f>
        <v>1</v>
      </c>
      <c r="AB482" s="0" t="n">
        <f aca="false">IF(ISNUMBER($BX482),IF($BX482&gt;=2018,1,0),"")</f>
        <v>0</v>
      </c>
      <c r="AC482" s="0" t="n">
        <f aca="false">IF(ISNUMBER($BX482),IF($BX482&gt;=2019,1,0),"")</f>
        <v>0</v>
      </c>
      <c r="AD482" s="0" t="n">
        <f aca="false">IF($L482&lt;&gt;"",IF($L482&gt;2013,1,0),"")</f>
        <v>1</v>
      </c>
      <c r="AE482" s="0" t="n">
        <f aca="false">IF($L482&lt;&gt;"",1+IF($L482&gt;2011,1,0)+IF($L482&gt;2014,1,0),"")</f>
        <v>2</v>
      </c>
      <c r="AF482" s="0" t="s">
        <v>87</v>
      </c>
      <c r="AG482" s="0" t="s">
        <v>88</v>
      </c>
      <c r="AH482" s="0" t="s">
        <v>90</v>
      </c>
      <c r="AI482" s="0" t="s">
        <v>90</v>
      </c>
      <c r="AJ482" s="0" t="s">
        <v>90</v>
      </c>
      <c r="AK482" s="0" t="str">
        <f aca="false">IF(AND($CF482&lt;&gt;"",IFERROR(INDEX(subsample_country_map!$B:$B,MATCH($CF482,subsample_country_map!$A:$A,0)),"")&lt;&gt;""),INDEX(subsample_country_map!$B:$B,MATCH($CF482,subsample_country_map!$A:$A,0)),INDEX(lookup!$AA:$AA,MATCH($A482,lookup!$A:$A,0)))</f>
        <v>2_Europe</v>
      </c>
      <c r="AL482" s="0" t="str">
        <f aca="false">IF(AND($CF482&lt;&gt;"",IFERROR(INDEX(subsample_country_map!$C:$C,MATCH($CF482,subsample_country_map!$A:$A,0)),"")&lt;&gt;""),INDEX(subsample_country_map!$C:$C,MATCH($CF482,subsample_country_map!$A:$A,0)),INDEX(lookup!$AB:$AB,MATCH($A482,lookup!$A:$A,0)))</f>
        <v>99_NCE</v>
      </c>
      <c r="AM482" s="0" t="str">
        <f aca="false">IF(AND($CF482&lt;&gt;"",IFERROR(INDEX(subsample_country_map!$D:$D,MATCH($CF482,subsample_country_map!$A:$A,0)),"")&lt;&gt;""),INDEX(subsample_country_map!$D:$D,MATCH($CF482,subsample_country_map!$A:$A,0)),INDEX(lookup!$AC:$AC,MATCH($A482,lookup!$A:$A,0)))</f>
        <v>1_western</v>
      </c>
      <c r="AN482" s="0" t="str">
        <f aca="false">IF(AND($CF482&lt;&gt;"",IFERROR(INDEX(subsample_country_map!$E:$E,MATCH($CF482,subsample_country_map!$A:$A,0)),"")&lt;&gt;""),INDEX(subsample_country_map!$E:$E,MATCH($CF482,subsample_country_map!$A:$A,0)),INDEX(lookup!$AD:$AD,MATCH($A482,lookup!$A:$A,0)))</f>
        <v>99_NCE</v>
      </c>
      <c r="AO482" s="0" t="str">
        <f aca="false">INDEX(lookup!$Y:$Y,MATCH($A482,lookup!$A:$A,0))</f>
        <v>0_published</v>
      </c>
      <c r="AP482" s="0" t="str">
        <f aca="false">INDEX(lookup!$Z:$Z,MATCH($A482,lookup!$A:$A,0))</f>
        <v>1_VHB high</v>
      </c>
      <c r="AQ482" s="0" t="str">
        <f aca="false">INDEX(lookup!$W:$W,MATCH($A482,lookup!$A:$A,0))</f>
        <v>2_sust</v>
      </c>
      <c r="AS482" s="0" t="s">
        <v>91</v>
      </c>
      <c r="AT482" s="0" t="s">
        <v>397</v>
      </c>
      <c r="AU482" s="0" t="s">
        <v>93</v>
      </c>
      <c r="AV482" s="0" t="s">
        <v>1827</v>
      </c>
      <c r="AW482" s="0" t="s">
        <v>1828</v>
      </c>
      <c r="AX482" s="0" t="s">
        <v>1829</v>
      </c>
      <c r="AY482" s="0" t="s">
        <v>1830</v>
      </c>
      <c r="BA482" s="0" t="n">
        <v>3642</v>
      </c>
      <c r="BB482" s="0" t="s">
        <v>96</v>
      </c>
      <c r="BC482" s="0" t="s">
        <v>122</v>
      </c>
      <c r="BD482" s="0" t="s">
        <v>142</v>
      </c>
      <c r="BE482" s="0" t="s">
        <v>98</v>
      </c>
      <c r="BI482" s="0" t="s">
        <v>124</v>
      </c>
      <c r="BJ482" s="0" t="s">
        <v>1831</v>
      </c>
      <c r="BK482" s="0" t="s">
        <v>101</v>
      </c>
      <c r="BL482" s="0" t="s">
        <v>1832</v>
      </c>
      <c r="BM482" s="0" t="s">
        <v>1813</v>
      </c>
      <c r="BN482" s="0" t="s">
        <v>341</v>
      </c>
      <c r="BO482" s="0" t="s">
        <v>754</v>
      </c>
      <c r="BP482" s="0" t="s">
        <v>1814</v>
      </c>
      <c r="BQ482" s="0" t="s">
        <v>127</v>
      </c>
      <c r="BT482" s="0" t="n">
        <v>0</v>
      </c>
      <c r="BU482" s="0" t="s">
        <v>1815</v>
      </c>
      <c r="BW482" s="0" t="n">
        <v>2010</v>
      </c>
      <c r="BX482" s="0" t="n">
        <v>2017</v>
      </c>
      <c r="BY482" s="0" t="s">
        <v>1816</v>
      </c>
      <c r="BZ482" s="0" t="n">
        <v>2013.5</v>
      </c>
      <c r="CA482" s="0" t="n">
        <v>0.25</v>
      </c>
      <c r="CB482" s="0" t="n">
        <v>0</v>
      </c>
      <c r="CC482" s="0" t="n">
        <v>1</v>
      </c>
      <c r="CD482" s="0" t="n">
        <v>-0.0458008288874215</v>
      </c>
      <c r="CE482" s="0" t="n">
        <v>1</v>
      </c>
    </row>
    <row r="483" customFormat="false" ht="15" hidden="false" customHeight="false" outlineLevel="0" collapsed="false">
      <c r="A483" s="0" t="s">
        <v>1809</v>
      </c>
      <c r="B483" s="0" t="n">
        <v>1788</v>
      </c>
      <c r="C483" s="0" t="n">
        <v>-0.0531485361679038</v>
      </c>
      <c r="D483" s="0" t="n">
        <v>3642</v>
      </c>
      <c r="E483" s="0" t="n">
        <f aca="false">IF(ISNUMBER($BA483),$BA483,IF(AND(ISNUMBER($D483),ISNUMBER($BW483),ISNUMBER($BX483)),$D483*($BX483-$BW483+1),""))</f>
        <v>3642</v>
      </c>
      <c r="H483" s="0" t="s">
        <v>118</v>
      </c>
      <c r="I483" s="0" t="s">
        <v>119</v>
      </c>
      <c r="J483" s="0" t="n">
        <f aca="false">IF($BW483&lt;&gt;"",$BW483,"")</f>
        <v>2010</v>
      </c>
      <c r="K483" s="0" t="n">
        <f aca="false">IF($BX483&lt;&gt;"",$BX483,"")</f>
        <v>2017</v>
      </c>
      <c r="L483" s="0" t="n">
        <f aca="false">IF(AND(ISNUMBER($BW483),ISNUMBER($BX483)),($BW483+$BX483)/2,"")</f>
        <v>2013.5</v>
      </c>
      <c r="M483" s="0" t="n">
        <f aca="false">IF($L483&lt;&gt;"",$L483,"")</f>
        <v>2013.5</v>
      </c>
      <c r="N483" s="0" t="n">
        <f aca="false">IF(AND(ISNUMBER($BW483),ISNUMBER($BX483)),MIN(1,MAX(0,($BX483-2016+1)/($BX483-$BW483+1))),"")</f>
        <v>0.25</v>
      </c>
      <c r="O483" s="0" t="n">
        <f aca="false">IF(AND(ISNUMBER($BW483),ISNUMBER($BX483)),MIN(1,MAX(0,($BX483-2017+1)/($BX483-$BW483+1))),"")</f>
        <v>0.125</v>
      </c>
      <c r="P483" s="0" t="n">
        <f aca="false">IF(AND(ISNUMBER($BW483),ISNUMBER($BX483)),MIN(1,MAX(0,($BX483-2018+1)/($BX483-$BW483+1))),"")</f>
        <v>0</v>
      </c>
      <c r="Q483" s="0" t="n">
        <f aca="false">IF(AND(ISNUMBER($BW483),ISNUMBER($BX483)),MIN(1,MAX(0,($BX483-2019+1)/($BX483-$BW483+1))),"")</f>
        <v>0</v>
      </c>
      <c r="R483" s="0" t="n">
        <f aca="false">IF(AND(ISNUMBER($BW483),ISNUMBER($BX483)),MIN(1,MAX(0,($BX483-2016+1)/($BX483-$BW483+1))),"")</f>
        <v>0.25</v>
      </c>
      <c r="S483" s="0" t="n">
        <f aca="false">IF($L483&lt;&gt;"",IF($L483&gt;=2015.5,1,0),"")</f>
        <v>0</v>
      </c>
      <c r="T483" s="0" t="n">
        <f aca="false">IF($L483&lt;&gt;"",IF($L483&gt;=2016,1,0),"")</f>
        <v>0</v>
      </c>
      <c r="U483" s="0" t="n">
        <f aca="false">IF(ISNUMBER($BX483),IF($BX483&gt;=2016,1,0),"")</f>
        <v>1</v>
      </c>
      <c r="V483" s="0" t="n">
        <f aca="false">IF(ISNUMBER($BW483),IF($BW483&gt;=2016,1,0),"")</f>
        <v>0</v>
      </c>
      <c r="W483" s="0" t="str">
        <f aca="false">IF(AND(ISNUMBER($BW483),ISNUMBER($BX483)),IF($BW483&gt;=2016,"post-only",IF($BX483&lt;2016,"pre-only","mixed")),"")</f>
        <v>mixed</v>
      </c>
      <c r="X483" s="0" t="n">
        <f aca="false">IF(AND(ISNUMBER($BW483),ISNUMBER($BX483)),MIN(1,MAX(0,($BX483-2017+1)/($BX483-$BW483+1))),"")</f>
        <v>0.125</v>
      </c>
      <c r="Y483" s="0" t="n">
        <f aca="false">IF(AND(ISNUMBER($BW483),ISNUMBER($BX483)),MIN(1,MAX(0,($BX483-2018+1)/($BX483-$BW483+1))),"")</f>
        <v>0</v>
      </c>
      <c r="Z483" s="0" t="n">
        <f aca="false">IF(AND(ISNUMBER($BW483),ISNUMBER($BX483)),MIN(1,MAX(0,($BX483-2019+1)/($BX483-$BW483+1))),"")</f>
        <v>0</v>
      </c>
      <c r="AA483" s="0" t="n">
        <f aca="false">IF(ISNUMBER($BX483),IF($BX483&gt;=2017,1,0),"")</f>
        <v>1</v>
      </c>
      <c r="AB483" s="0" t="n">
        <f aca="false">IF(ISNUMBER($BX483),IF($BX483&gt;=2018,1,0),"")</f>
        <v>0</v>
      </c>
      <c r="AC483" s="0" t="n">
        <f aca="false">IF(ISNUMBER($BX483),IF($BX483&gt;=2019,1,0),"")</f>
        <v>0</v>
      </c>
      <c r="AD483" s="0" t="n">
        <f aca="false">IF($L483&lt;&gt;"",IF($L483&gt;2013,1,0),"")</f>
        <v>1</v>
      </c>
      <c r="AE483" s="0" t="n">
        <f aca="false">IF($L483&lt;&gt;"",1+IF($L483&gt;2011,1,0)+IF($L483&gt;2014,1,0),"")</f>
        <v>2</v>
      </c>
      <c r="AF483" s="0" t="s">
        <v>87</v>
      </c>
      <c r="AG483" s="0" t="s">
        <v>88</v>
      </c>
      <c r="AH483" s="0" t="s">
        <v>90</v>
      </c>
      <c r="AI483" s="0" t="s">
        <v>90</v>
      </c>
      <c r="AJ483" s="0" t="s">
        <v>90</v>
      </c>
      <c r="AK483" s="0" t="str">
        <f aca="false">IF(AND($CF483&lt;&gt;"",IFERROR(INDEX(subsample_country_map!$B:$B,MATCH($CF483,subsample_country_map!$A:$A,0)),"")&lt;&gt;""),INDEX(subsample_country_map!$B:$B,MATCH($CF483,subsample_country_map!$A:$A,0)),INDEX(lookup!$AA:$AA,MATCH($A483,lookup!$A:$A,0)))</f>
        <v>2_Europe</v>
      </c>
      <c r="AL483" s="0" t="str">
        <f aca="false">IF(AND($CF483&lt;&gt;"",IFERROR(INDEX(subsample_country_map!$C:$C,MATCH($CF483,subsample_country_map!$A:$A,0)),"")&lt;&gt;""),INDEX(subsample_country_map!$C:$C,MATCH($CF483,subsample_country_map!$A:$A,0)),INDEX(lookup!$AB:$AB,MATCH($A483,lookup!$A:$A,0)))</f>
        <v>99_NCE</v>
      </c>
      <c r="AM483" s="0" t="str">
        <f aca="false">IF(AND($CF483&lt;&gt;"",IFERROR(INDEX(subsample_country_map!$D:$D,MATCH($CF483,subsample_country_map!$A:$A,0)),"")&lt;&gt;""),INDEX(subsample_country_map!$D:$D,MATCH($CF483,subsample_country_map!$A:$A,0)),INDEX(lookup!$AC:$AC,MATCH($A483,lookup!$A:$A,0)))</f>
        <v>1_western</v>
      </c>
      <c r="AN483" s="0" t="str">
        <f aca="false">IF(AND($CF483&lt;&gt;"",IFERROR(INDEX(subsample_country_map!$E:$E,MATCH($CF483,subsample_country_map!$A:$A,0)),"")&lt;&gt;""),INDEX(subsample_country_map!$E:$E,MATCH($CF483,subsample_country_map!$A:$A,0)),INDEX(lookup!$AD:$AD,MATCH($A483,lookup!$A:$A,0)))</f>
        <v>99_NCE</v>
      </c>
      <c r="AO483" s="0" t="str">
        <f aca="false">INDEX(lookup!$Y:$Y,MATCH($A483,lookup!$A:$A,0))</f>
        <v>0_published</v>
      </c>
      <c r="AP483" s="0" t="str">
        <f aca="false">INDEX(lookup!$Z:$Z,MATCH($A483,lookup!$A:$A,0))</f>
        <v>1_VHB high</v>
      </c>
      <c r="AQ483" s="0" t="str">
        <f aca="false">INDEX(lookup!$W:$W,MATCH($A483,lookup!$A:$A,0))</f>
        <v>2_sust</v>
      </c>
      <c r="AS483" s="0" t="s">
        <v>91</v>
      </c>
      <c r="AT483" s="0" t="s">
        <v>397</v>
      </c>
      <c r="AU483" s="0" t="s">
        <v>93</v>
      </c>
      <c r="AV483" s="0" t="s">
        <v>1525</v>
      </c>
      <c r="AW483" s="0" t="s">
        <v>1833</v>
      </c>
      <c r="AX483" s="0" t="s">
        <v>1834</v>
      </c>
      <c r="AY483" s="0" t="s">
        <v>1835</v>
      </c>
      <c r="BA483" s="0" t="n">
        <v>3642</v>
      </c>
      <c r="BB483" s="0" t="s">
        <v>96</v>
      </c>
      <c r="BC483" s="0" t="s">
        <v>122</v>
      </c>
      <c r="BD483" s="0" t="s">
        <v>142</v>
      </c>
      <c r="BE483" s="0" t="s">
        <v>98</v>
      </c>
      <c r="BI483" s="0" t="s">
        <v>124</v>
      </c>
      <c r="BJ483" s="0" t="s">
        <v>1831</v>
      </c>
      <c r="BK483" s="0" t="s">
        <v>101</v>
      </c>
      <c r="BL483" s="0" t="s">
        <v>1836</v>
      </c>
      <c r="BM483" s="0" t="s">
        <v>1837</v>
      </c>
      <c r="BN483" s="0" t="s">
        <v>341</v>
      </c>
      <c r="BO483" s="0" t="s">
        <v>754</v>
      </c>
      <c r="BP483" s="0" t="s">
        <v>1814</v>
      </c>
      <c r="BQ483" s="0" t="s">
        <v>127</v>
      </c>
      <c r="BT483" s="0" t="n">
        <v>0</v>
      </c>
      <c r="BU483" s="0" t="s">
        <v>1815</v>
      </c>
      <c r="BW483" s="0" t="n">
        <v>2010</v>
      </c>
      <c r="BX483" s="0" t="n">
        <v>2017</v>
      </c>
      <c r="BY483" s="0" t="s">
        <v>1816</v>
      </c>
      <c r="BZ483" s="0" t="n">
        <v>2013.5</v>
      </c>
      <c r="CA483" s="0" t="n">
        <v>0.25</v>
      </c>
      <c r="CB483" s="0" t="n">
        <v>0</v>
      </c>
      <c r="CC483" s="0" t="n">
        <v>1</v>
      </c>
      <c r="CD483" s="0" t="n">
        <v>-0.0531986652323181</v>
      </c>
      <c r="CE483" s="0" t="n">
        <v>1</v>
      </c>
    </row>
    <row r="484" customFormat="false" ht="15" hidden="false" customHeight="false" outlineLevel="0" collapsed="false">
      <c r="A484" s="0" t="s">
        <v>1838</v>
      </c>
      <c r="B484" s="0" t="n">
        <v>1789</v>
      </c>
      <c r="C484" s="0" t="n">
        <v>-0.0478545082545243</v>
      </c>
      <c r="D484" s="0" t="n">
        <v>6525</v>
      </c>
      <c r="E484" s="0" t="n">
        <f aca="false">IF(ISNUMBER($BA484),$BA484,IF(AND(ISNUMBER($D484),ISNUMBER($BW484),ISNUMBER($BX484)),$D484*($BX484-$BW484+1),""))</f>
        <v>6525</v>
      </c>
      <c r="H484" s="0" t="s">
        <v>118</v>
      </c>
      <c r="I484" s="0" t="s">
        <v>119</v>
      </c>
      <c r="J484" s="0" t="n">
        <f aca="false">IF($BW484&lt;&gt;"",$BW484,"")</f>
        <v>1990</v>
      </c>
      <c r="K484" s="0" t="n">
        <f aca="false">IF($BX484&lt;&gt;"",$BX484,"")</f>
        <v>2008</v>
      </c>
      <c r="L484" s="0" t="n">
        <f aca="false">IF(AND(ISNUMBER($BW484),ISNUMBER($BX484)),($BW484+$BX484)/2,"")</f>
        <v>1999</v>
      </c>
      <c r="M484" s="0" t="n">
        <f aca="false">IF($L484&lt;&gt;"",$L484,"")</f>
        <v>1999</v>
      </c>
      <c r="N484" s="0" t="n">
        <f aca="false">IF(AND(ISNUMBER($BW484),ISNUMBER($BX484)),MIN(1,MAX(0,($BX484-2016+1)/($BX484-$BW484+1))),"")</f>
        <v>0</v>
      </c>
      <c r="O484" s="0" t="n">
        <f aca="false">IF(AND(ISNUMBER($BW484),ISNUMBER($BX484)),MIN(1,MAX(0,($BX484-2017+1)/($BX484-$BW484+1))),"")</f>
        <v>0</v>
      </c>
      <c r="P484" s="0" t="n">
        <f aca="false">IF(AND(ISNUMBER($BW484),ISNUMBER($BX484)),MIN(1,MAX(0,($BX484-2018+1)/($BX484-$BW484+1))),"")</f>
        <v>0</v>
      </c>
      <c r="Q484" s="0" t="n">
        <f aca="false">IF(AND(ISNUMBER($BW484),ISNUMBER($BX484)),MIN(1,MAX(0,($BX484-2019+1)/($BX484-$BW484+1))),"")</f>
        <v>0</v>
      </c>
      <c r="R484" s="0" t="n">
        <f aca="false">IF(AND(ISNUMBER($BW484),ISNUMBER($BX484)),MIN(1,MAX(0,($BX484-2016+1)/($BX484-$BW484+1))),"")</f>
        <v>0</v>
      </c>
      <c r="S484" s="0" t="n">
        <f aca="false">IF($L484&lt;&gt;"",IF($L484&gt;=2015.5,1,0),"")</f>
        <v>0</v>
      </c>
      <c r="T484" s="0" t="n">
        <f aca="false">IF($L484&lt;&gt;"",IF($L484&gt;=2016,1,0),"")</f>
        <v>0</v>
      </c>
      <c r="U484" s="0" t="n">
        <f aca="false">IF(ISNUMBER($BX484),IF($BX484&gt;=2016,1,0),"")</f>
        <v>0</v>
      </c>
      <c r="V484" s="0" t="n">
        <f aca="false">IF(ISNUMBER($BW484),IF($BW484&gt;=2016,1,0),"")</f>
        <v>0</v>
      </c>
      <c r="W484" s="0" t="str">
        <f aca="false">IF(AND(ISNUMBER($BW484),ISNUMBER($BX484)),IF($BW484&gt;=2016,"post-only",IF($BX484&lt;2016,"pre-only","mixed")),"")</f>
        <v>pre-only</v>
      </c>
      <c r="X484" s="0" t="n">
        <f aca="false">IF(AND(ISNUMBER($BW484),ISNUMBER($BX484)),MIN(1,MAX(0,($BX484-2017+1)/($BX484-$BW484+1))),"")</f>
        <v>0</v>
      </c>
      <c r="Y484" s="0" t="n">
        <f aca="false">IF(AND(ISNUMBER($BW484),ISNUMBER($BX484)),MIN(1,MAX(0,($BX484-2018+1)/($BX484-$BW484+1))),"")</f>
        <v>0</v>
      </c>
      <c r="Z484" s="0" t="n">
        <f aca="false">IF(AND(ISNUMBER($BW484),ISNUMBER($BX484)),MIN(1,MAX(0,($BX484-2019+1)/($BX484-$BW484+1))),"")</f>
        <v>0</v>
      </c>
      <c r="AA484" s="0" t="n">
        <f aca="false">IF(ISNUMBER($BX484),IF($BX484&gt;=2017,1,0),"")</f>
        <v>0</v>
      </c>
      <c r="AB484" s="0" t="n">
        <f aca="false">IF(ISNUMBER($BX484),IF($BX484&gt;=2018,1,0),"")</f>
        <v>0</v>
      </c>
      <c r="AC484" s="0" t="n">
        <f aca="false">IF(ISNUMBER($BX484),IF($BX484&gt;=2019,1,0),"")</f>
        <v>0</v>
      </c>
      <c r="AD484" s="0" t="n">
        <f aca="false">IF($L484&lt;&gt;"",IF($L484&gt;2013,1,0),"")</f>
        <v>0</v>
      </c>
      <c r="AE484" s="0" t="n">
        <f aca="false">IF($L484&lt;&gt;"",1+IF($L484&gt;2011,1,0)+IF($L484&gt;2014,1,0),"")</f>
        <v>1</v>
      </c>
      <c r="AF484" s="0" t="s">
        <v>87</v>
      </c>
      <c r="AG484" s="0" t="s">
        <v>88</v>
      </c>
      <c r="AH484" s="0" t="s">
        <v>89</v>
      </c>
      <c r="AI484" s="0" t="s">
        <v>334</v>
      </c>
      <c r="AJ484" s="0" t="s">
        <v>334</v>
      </c>
      <c r="AK484" s="0" t="str">
        <f aca="false">IF(AND($CF484&lt;&gt;"",IFERROR(INDEX(subsample_country_map!$B:$B,MATCH($CF484,subsample_country_map!$A:$A,0)),"")&lt;&gt;""),INDEX(subsample_country_map!$B:$B,MATCH($CF484,subsample_country_map!$A:$A,0)),INDEX(lookup!$AA:$AA,MATCH($A484,lookup!$A:$A,0)))</f>
        <v>1_US</v>
      </c>
      <c r="AL484" s="0" t="str">
        <f aca="false">IF(AND($CF484&lt;&gt;"",IFERROR(INDEX(subsample_country_map!$C:$C,MATCH($CF484,subsample_country_map!$A:$A,0)),"")&lt;&gt;""),INDEX(subsample_country_map!$C:$C,MATCH($CF484,subsample_country_map!$A:$A,0)),INDEX(lookup!$AB:$AB,MATCH($A484,lookup!$A:$A,0)))</f>
        <v>1_developed</v>
      </c>
      <c r="AM484" s="0" t="str">
        <f aca="false">IF(AND($CF484&lt;&gt;"",IFERROR(INDEX(subsample_country_map!$D:$D,MATCH($CF484,subsample_country_map!$A:$A,0)),"")&lt;&gt;""),INDEX(subsample_country_map!$D:$D,MATCH($CF484,subsample_country_map!$A:$A,0)),INDEX(lookup!$AC:$AC,MATCH($A484,lookup!$A:$A,0)))</f>
        <v>1_western</v>
      </c>
      <c r="AN484" s="0" t="str">
        <f aca="false">IF(AND($CF484&lt;&gt;"",IFERROR(INDEX(subsample_country_map!$E:$E,MATCH($CF484,subsample_country_map!$A:$A,0)),"")&lt;&gt;""),INDEX(subsample_country_map!$E:$E,MATCH($CF484,subsample_country_map!$A:$A,0)),INDEX(lookup!$AD:$AD,MATCH($A484,lookup!$A:$A,0)))</f>
        <v>1_common law</v>
      </c>
      <c r="AO484" s="0" t="str">
        <f aca="false">INDEX(lookup!$Y:$Y,MATCH($A484,lookup!$A:$A,0))</f>
        <v>1_not published</v>
      </c>
      <c r="AP484" s="0" t="str">
        <f aca="false">INDEX(lookup!$Z:$Z,MATCH($A484,lookup!$A:$A,0))</f>
        <v>99_NCE</v>
      </c>
      <c r="AQ484" s="0" t="str">
        <f aca="false">INDEX(lookup!$W:$W,MATCH($A484,lookup!$A:$A,0))</f>
        <v>1_fin/acc/econ</v>
      </c>
      <c r="AS484" s="0" t="s">
        <v>91</v>
      </c>
      <c r="AT484" s="0" t="s">
        <v>397</v>
      </c>
      <c r="AU484" s="0" t="s">
        <v>93</v>
      </c>
      <c r="AV484" s="0" t="s">
        <v>1839</v>
      </c>
      <c r="AX484" s="0" t="s">
        <v>1840</v>
      </c>
      <c r="BA484" s="0" t="n">
        <v>6525</v>
      </c>
      <c r="BB484" s="0" t="s">
        <v>95</v>
      </c>
      <c r="BC484" s="0" t="s">
        <v>122</v>
      </c>
      <c r="BD484" s="0" t="s">
        <v>123</v>
      </c>
      <c r="BE484" s="0" t="s">
        <v>98</v>
      </c>
      <c r="BI484" s="0" t="s">
        <v>336</v>
      </c>
      <c r="BJ484" s="0" t="s">
        <v>1841</v>
      </c>
      <c r="BK484" s="0" t="s">
        <v>1453</v>
      </c>
      <c r="BL484" s="0" t="s">
        <v>1842</v>
      </c>
      <c r="BM484" s="0" t="s">
        <v>1843</v>
      </c>
      <c r="BN484" s="0" t="s">
        <v>1844</v>
      </c>
      <c r="BO484" s="0" t="s">
        <v>769</v>
      </c>
      <c r="BP484" s="0" t="s">
        <v>1838</v>
      </c>
      <c r="BQ484" s="0" t="s">
        <v>127</v>
      </c>
      <c r="BT484" s="0" t="n">
        <v>0</v>
      </c>
      <c r="BU484" s="0" t="s">
        <v>1845</v>
      </c>
      <c r="BW484" s="0" t="n">
        <v>1990</v>
      </c>
      <c r="BX484" s="0" t="n">
        <v>2008</v>
      </c>
      <c r="BY484" s="0" t="s">
        <v>1846</v>
      </c>
      <c r="BZ484" s="0" t="n">
        <v>1999</v>
      </c>
      <c r="CA484" s="0" t="n">
        <v>0</v>
      </c>
      <c r="CB484" s="0" t="n">
        <v>0</v>
      </c>
      <c r="CC484" s="0" t="n">
        <v>0</v>
      </c>
      <c r="CD484" s="0" t="n">
        <v>-0.0478910883319536</v>
      </c>
      <c r="CE484" s="0" t="n">
        <v>1</v>
      </c>
    </row>
    <row r="485" customFormat="false" ht="15" hidden="false" customHeight="false" outlineLevel="0" collapsed="false">
      <c r="A485" s="0" t="s">
        <v>1838</v>
      </c>
      <c r="B485" s="0" t="n">
        <v>1790</v>
      </c>
      <c r="C485" s="0" t="n">
        <v>-0.033282914036461</v>
      </c>
      <c r="D485" s="0" t="n">
        <v>6525</v>
      </c>
      <c r="E485" s="0" t="n">
        <f aca="false">IF(ISNUMBER($BA485),$BA485,IF(AND(ISNUMBER($D485),ISNUMBER($BW485),ISNUMBER($BX485)),$D485*($BX485-$BW485+1),""))</f>
        <v>6525</v>
      </c>
      <c r="H485" s="0" t="s">
        <v>118</v>
      </c>
      <c r="I485" s="0" t="s">
        <v>119</v>
      </c>
      <c r="J485" s="0" t="n">
        <f aca="false">IF($BW485&lt;&gt;"",$BW485,"")</f>
        <v>1990</v>
      </c>
      <c r="K485" s="0" t="n">
        <f aca="false">IF($BX485&lt;&gt;"",$BX485,"")</f>
        <v>2008</v>
      </c>
      <c r="L485" s="0" t="n">
        <f aca="false">IF(AND(ISNUMBER($BW485),ISNUMBER($BX485)),($BW485+$BX485)/2,"")</f>
        <v>1999</v>
      </c>
      <c r="M485" s="0" t="n">
        <f aca="false">IF($L485&lt;&gt;"",$L485,"")</f>
        <v>1999</v>
      </c>
      <c r="N485" s="0" t="n">
        <f aca="false">IF(AND(ISNUMBER($BW485),ISNUMBER($BX485)),MIN(1,MAX(0,($BX485-2016+1)/($BX485-$BW485+1))),"")</f>
        <v>0</v>
      </c>
      <c r="O485" s="0" t="n">
        <f aca="false">IF(AND(ISNUMBER($BW485),ISNUMBER($BX485)),MIN(1,MAX(0,($BX485-2017+1)/($BX485-$BW485+1))),"")</f>
        <v>0</v>
      </c>
      <c r="P485" s="0" t="n">
        <f aca="false">IF(AND(ISNUMBER($BW485),ISNUMBER($BX485)),MIN(1,MAX(0,($BX485-2018+1)/($BX485-$BW485+1))),"")</f>
        <v>0</v>
      </c>
      <c r="Q485" s="0" t="n">
        <f aca="false">IF(AND(ISNUMBER($BW485),ISNUMBER($BX485)),MIN(1,MAX(0,($BX485-2019+1)/($BX485-$BW485+1))),"")</f>
        <v>0</v>
      </c>
      <c r="R485" s="0" t="n">
        <f aca="false">IF(AND(ISNUMBER($BW485),ISNUMBER($BX485)),MIN(1,MAX(0,($BX485-2016+1)/($BX485-$BW485+1))),"")</f>
        <v>0</v>
      </c>
      <c r="S485" s="0" t="n">
        <f aca="false">IF($L485&lt;&gt;"",IF($L485&gt;=2015.5,1,0),"")</f>
        <v>0</v>
      </c>
      <c r="T485" s="0" t="n">
        <f aca="false">IF($L485&lt;&gt;"",IF($L485&gt;=2016,1,0),"")</f>
        <v>0</v>
      </c>
      <c r="U485" s="0" t="n">
        <f aca="false">IF(ISNUMBER($BX485),IF($BX485&gt;=2016,1,0),"")</f>
        <v>0</v>
      </c>
      <c r="V485" s="0" t="n">
        <f aca="false">IF(ISNUMBER($BW485),IF($BW485&gt;=2016,1,0),"")</f>
        <v>0</v>
      </c>
      <c r="W485" s="0" t="str">
        <f aca="false">IF(AND(ISNUMBER($BW485),ISNUMBER($BX485)),IF($BW485&gt;=2016,"post-only",IF($BX485&lt;2016,"pre-only","mixed")),"")</f>
        <v>pre-only</v>
      </c>
      <c r="X485" s="0" t="n">
        <f aca="false">IF(AND(ISNUMBER($BW485),ISNUMBER($BX485)),MIN(1,MAX(0,($BX485-2017+1)/($BX485-$BW485+1))),"")</f>
        <v>0</v>
      </c>
      <c r="Y485" s="0" t="n">
        <f aca="false">IF(AND(ISNUMBER($BW485),ISNUMBER($BX485)),MIN(1,MAX(0,($BX485-2018+1)/($BX485-$BW485+1))),"")</f>
        <v>0</v>
      </c>
      <c r="Z485" s="0" t="n">
        <f aca="false">IF(AND(ISNUMBER($BW485),ISNUMBER($BX485)),MIN(1,MAX(0,($BX485-2019+1)/($BX485-$BW485+1))),"")</f>
        <v>0</v>
      </c>
      <c r="AA485" s="0" t="n">
        <f aca="false">IF(ISNUMBER($BX485),IF($BX485&gt;=2017,1,0),"")</f>
        <v>0</v>
      </c>
      <c r="AB485" s="0" t="n">
        <f aca="false">IF(ISNUMBER($BX485),IF($BX485&gt;=2018,1,0),"")</f>
        <v>0</v>
      </c>
      <c r="AC485" s="0" t="n">
        <f aca="false">IF(ISNUMBER($BX485),IF($BX485&gt;=2019,1,0),"")</f>
        <v>0</v>
      </c>
      <c r="AD485" s="0" t="n">
        <f aca="false">IF($L485&lt;&gt;"",IF($L485&gt;2013,1,0),"")</f>
        <v>0</v>
      </c>
      <c r="AE485" s="0" t="n">
        <f aca="false">IF($L485&lt;&gt;"",1+IF($L485&gt;2011,1,0)+IF($L485&gt;2014,1,0),"")</f>
        <v>1</v>
      </c>
      <c r="AF485" s="0" t="s">
        <v>87</v>
      </c>
      <c r="AG485" s="0" t="s">
        <v>88</v>
      </c>
      <c r="AH485" s="0" t="s">
        <v>89</v>
      </c>
      <c r="AI485" s="0" t="s">
        <v>334</v>
      </c>
      <c r="AJ485" s="0" t="s">
        <v>334</v>
      </c>
      <c r="AK485" s="0" t="str">
        <f aca="false">IF(AND($CF485&lt;&gt;"",IFERROR(INDEX(subsample_country_map!$B:$B,MATCH($CF485,subsample_country_map!$A:$A,0)),"")&lt;&gt;""),INDEX(subsample_country_map!$B:$B,MATCH($CF485,subsample_country_map!$A:$A,0)),INDEX(lookup!$AA:$AA,MATCH($A485,lookup!$A:$A,0)))</f>
        <v>1_US</v>
      </c>
      <c r="AL485" s="0" t="str">
        <f aca="false">IF(AND($CF485&lt;&gt;"",IFERROR(INDEX(subsample_country_map!$C:$C,MATCH($CF485,subsample_country_map!$A:$A,0)),"")&lt;&gt;""),INDEX(subsample_country_map!$C:$C,MATCH($CF485,subsample_country_map!$A:$A,0)),INDEX(lookup!$AB:$AB,MATCH($A485,lookup!$A:$A,0)))</f>
        <v>1_developed</v>
      </c>
      <c r="AM485" s="0" t="str">
        <f aca="false">IF(AND($CF485&lt;&gt;"",IFERROR(INDEX(subsample_country_map!$D:$D,MATCH($CF485,subsample_country_map!$A:$A,0)),"")&lt;&gt;""),INDEX(subsample_country_map!$D:$D,MATCH($CF485,subsample_country_map!$A:$A,0)),INDEX(lookup!$AC:$AC,MATCH($A485,lookup!$A:$A,0)))</f>
        <v>1_western</v>
      </c>
      <c r="AN485" s="0" t="str">
        <f aca="false">IF(AND($CF485&lt;&gt;"",IFERROR(INDEX(subsample_country_map!$E:$E,MATCH($CF485,subsample_country_map!$A:$A,0)),"")&lt;&gt;""),INDEX(subsample_country_map!$E:$E,MATCH($CF485,subsample_country_map!$A:$A,0)),INDEX(lookup!$AD:$AD,MATCH($A485,lookup!$A:$A,0)))</f>
        <v>1_common law</v>
      </c>
      <c r="AO485" s="0" t="str">
        <f aca="false">INDEX(lookup!$Y:$Y,MATCH($A485,lookup!$A:$A,0))</f>
        <v>1_not published</v>
      </c>
      <c r="AP485" s="0" t="str">
        <f aca="false">INDEX(lookup!$Z:$Z,MATCH($A485,lookup!$A:$A,0))</f>
        <v>99_NCE</v>
      </c>
      <c r="AQ485" s="0" t="str">
        <f aca="false">INDEX(lookup!$W:$W,MATCH($A485,lookup!$A:$A,0))</f>
        <v>1_fin/acc/econ</v>
      </c>
      <c r="AS485" s="0" t="s">
        <v>91</v>
      </c>
      <c r="AT485" s="0" t="s">
        <v>397</v>
      </c>
      <c r="AU485" s="0" t="s">
        <v>93</v>
      </c>
      <c r="AV485" s="0" t="s">
        <v>1847</v>
      </c>
      <c r="AX485" s="0" t="s">
        <v>1848</v>
      </c>
      <c r="BA485" s="0" t="n">
        <v>6525</v>
      </c>
      <c r="BB485" s="0" t="s">
        <v>95</v>
      </c>
      <c r="BC485" s="0" t="s">
        <v>122</v>
      </c>
      <c r="BD485" s="0" t="s">
        <v>123</v>
      </c>
      <c r="BE485" s="0" t="s">
        <v>98</v>
      </c>
      <c r="BI485" s="0" t="s">
        <v>336</v>
      </c>
      <c r="BJ485" s="0" t="s">
        <v>1849</v>
      </c>
      <c r="BK485" s="0" t="s">
        <v>1453</v>
      </c>
      <c r="BL485" s="0" t="s">
        <v>1850</v>
      </c>
      <c r="BM485" s="0" t="s">
        <v>1843</v>
      </c>
      <c r="BN485" s="0" t="s">
        <v>1844</v>
      </c>
      <c r="BO485" s="0" t="s">
        <v>769</v>
      </c>
      <c r="BP485" s="0" t="s">
        <v>1838</v>
      </c>
      <c r="BQ485" s="0" t="s">
        <v>127</v>
      </c>
      <c r="BT485" s="0" t="n">
        <v>0</v>
      </c>
      <c r="BU485" s="0" t="s">
        <v>1845</v>
      </c>
      <c r="BW485" s="0" t="n">
        <v>1990</v>
      </c>
      <c r="BX485" s="0" t="n">
        <v>2008</v>
      </c>
      <c r="BY485" s="0" t="s">
        <v>1846</v>
      </c>
      <c r="BZ485" s="0" t="n">
        <v>1999</v>
      </c>
      <c r="CA485" s="0" t="n">
        <v>0</v>
      </c>
      <c r="CB485" s="0" t="n">
        <v>0</v>
      </c>
      <c r="CC485" s="0" t="n">
        <v>0</v>
      </c>
      <c r="CD485" s="0" t="n">
        <v>-0.03329521195359</v>
      </c>
      <c r="CE485" s="0" t="n">
        <v>1</v>
      </c>
    </row>
    <row r="486" customFormat="false" ht="15" hidden="false" customHeight="false" outlineLevel="0" collapsed="false">
      <c r="A486" s="0" t="s">
        <v>1838</v>
      </c>
      <c r="B486" s="0" t="n">
        <v>1791</v>
      </c>
      <c r="C486" s="0" t="n">
        <v>-0.039336941434341</v>
      </c>
      <c r="D486" s="0" t="n">
        <v>6525</v>
      </c>
      <c r="E486" s="0" t="n">
        <f aca="false">IF(ISNUMBER($BA486),$BA486,IF(AND(ISNUMBER($D486),ISNUMBER($BW486),ISNUMBER($BX486)),$D486*($BX486-$BW486+1),""))</f>
        <v>6525</v>
      </c>
      <c r="H486" s="0" t="s">
        <v>118</v>
      </c>
      <c r="I486" s="0" t="s">
        <v>119</v>
      </c>
      <c r="J486" s="0" t="n">
        <f aca="false">IF($BW486&lt;&gt;"",$BW486,"")</f>
        <v>1990</v>
      </c>
      <c r="K486" s="0" t="n">
        <f aca="false">IF($BX486&lt;&gt;"",$BX486,"")</f>
        <v>2008</v>
      </c>
      <c r="L486" s="0" t="n">
        <f aca="false">IF(AND(ISNUMBER($BW486),ISNUMBER($BX486)),($BW486+$BX486)/2,"")</f>
        <v>1999</v>
      </c>
      <c r="M486" s="0" t="n">
        <f aca="false">IF($L486&lt;&gt;"",$L486,"")</f>
        <v>1999</v>
      </c>
      <c r="N486" s="0" t="n">
        <f aca="false">IF(AND(ISNUMBER($BW486),ISNUMBER($BX486)),MIN(1,MAX(0,($BX486-2016+1)/($BX486-$BW486+1))),"")</f>
        <v>0</v>
      </c>
      <c r="O486" s="0" t="n">
        <f aca="false">IF(AND(ISNUMBER($BW486),ISNUMBER($BX486)),MIN(1,MAX(0,($BX486-2017+1)/($BX486-$BW486+1))),"")</f>
        <v>0</v>
      </c>
      <c r="P486" s="0" t="n">
        <f aca="false">IF(AND(ISNUMBER($BW486),ISNUMBER($BX486)),MIN(1,MAX(0,($BX486-2018+1)/($BX486-$BW486+1))),"")</f>
        <v>0</v>
      </c>
      <c r="Q486" s="0" t="n">
        <f aca="false">IF(AND(ISNUMBER($BW486),ISNUMBER($BX486)),MIN(1,MAX(0,($BX486-2019+1)/($BX486-$BW486+1))),"")</f>
        <v>0</v>
      </c>
      <c r="R486" s="0" t="n">
        <f aca="false">IF(AND(ISNUMBER($BW486),ISNUMBER($BX486)),MIN(1,MAX(0,($BX486-2016+1)/($BX486-$BW486+1))),"")</f>
        <v>0</v>
      </c>
      <c r="S486" s="0" t="n">
        <f aca="false">IF($L486&lt;&gt;"",IF($L486&gt;=2015.5,1,0),"")</f>
        <v>0</v>
      </c>
      <c r="T486" s="0" t="n">
        <f aca="false">IF($L486&lt;&gt;"",IF($L486&gt;=2016,1,0),"")</f>
        <v>0</v>
      </c>
      <c r="U486" s="0" t="n">
        <f aca="false">IF(ISNUMBER($BX486),IF($BX486&gt;=2016,1,0),"")</f>
        <v>0</v>
      </c>
      <c r="V486" s="0" t="n">
        <f aca="false">IF(ISNUMBER($BW486),IF($BW486&gt;=2016,1,0),"")</f>
        <v>0</v>
      </c>
      <c r="W486" s="0" t="str">
        <f aca="false">IF(AND(ISNUMBER($BW486),ISNUMBER($BX486)),IF($BW486&gt;=2016,"post-only",IF($BX486&lt;2016,"pre-only","mixed")),"")</f>
        <v>pre-only</v>
      </c>
      <c r="X486" s="0" t="n">
        <f aca="false">IF(AND(ISNUMBER($BW486),ISNUMBER($BX486)),MIN(1,MAX(0,($BX486-2017+1)/($BX486-$BW486+1))),"")</f>
        <v>0</v>
      </c>
      <c r="Y486" s="0" t="n">
        <f aca="false">IF(AND(ISNUMBER($BW486),ISNUMBER($BX486)),MIN(1,MAX(0,($BX486-2018+1)/($BX486-$BW486+1))),"")</f>
        <v>0</v>
      </c>
      <c r="Z486" s="0" t="n">
        <f aca="false">IF(AND(ISNUMBER($BW486),ISNUMBER($BX486)),MIN(1,MAX(0,($BX486-2019+1)/($BX486-$BW486+1))),"")</f>
        <v>0</v>
      </c>
      <c r="AA486" s="0" t="n">
        <f aca="false">IF(ISNUMBER($BX486),IF($BX486&gt;=2017,1,0),"")</f>
        <v>0</v>
      </c>
      <c r="AB486" s="0" t="n">
        <f aca="false">IF(ISNUMBER($BX486),IF($BX486&gt;=2018,1,0),"")</f>
        <v>0</v>
      </c>
      <c r="AC486" s="0" t="n">
        <f aca="false">IF(ISNUMBER($BX486),IF($BX486&gt;=2019,1,0),"")</f>
        <v>0</v>
      </c>
      <c r="AD486" s="0" t="n">
        <f aca="false">IF($L486&lt;&gt;"",IF($L486&gt;2013,1,0),"")</f>
        <v>0</v>
      </c>
      <c r="AE486" s="0" t="n">
        <f aca="false">IF($L486&lt;&gt;"",1+IF($L486&gt;2011,1,0)+IF($L486&gt;2014,1,0),"")</f>
        <v>1</v>
      </c>
      <c r="AF486" s="0" t="s">
        <v>87</v>
      </c>
      <c r="AG486" s="0" t="s">
        <v>88</v>
      </c>
      <c r="AH486" s="0" t="s">
        <v>89</v>
      </c>
      <c r="AI486" s="0" t="s">
        <v>334</v>
      </c>
      <c r="AJ486" s="0" t="s">
        <v>334</v>
      </c>
      <c r="AK486" s="0" t="str">
        <f aca="false">IF(AND($CF486&lt;&gt;"",IFERROR(INDEX(subsample_country_map!$B:$B,MATCH($CF486,subsample_country_map!$A:$A,0)),"")&lt;&gt;""),INDEX(subsample_country_map!$B:$B,MATCH($CF486,subsample_country_map!$A:$A,0)),INDEX(lookup!$AA:$AA,MATCH($A486,lookup!$A:$A,0)))</f>
        <v>1_US</v>
      </c>
      <c r="AL486" s="0" t="str">
        <f aca="false">IF(AND($CF486&lt;&gt;"",IFERROR(INDEX(subsample_country_map!$C:$C,MATCH($CF486,subsample_country_map!$A:$A,0)),"")&lt;&gt;""),INDEX(subsample_country_map!$C:$C,MATCH($CF486,subsample_country_map!$A:$A,0)),INDEX(lookup!$AB:$AB,MATCH($A486,lookup!$A:$A,0)))</f>
        <v>1_developed</v>
      </c>
      <c r="AM486" s="0" t="str">
        <f aca="false">IF(AND($CF486&lt;&gt;"",IFERROR(INDEX(subsample_country_map!$D:$D,MATCH($CF486,subsample_country_map!$A:$A,0)),"")&lt;&gt;""),INDEX(subsample_country_map!$D:$D,MATCH($CF486,subsample_country_map!$A:$A,0)),INDEX(lookup!$AC:$AC,MATCH($A486,lookup!$A:$A,0)))</f>
        <v>1_western</v>
      </c>
      <c r="AN486" s="0" t="str">
        <f aca="false">IF(AND($CF486&lt;&gt;"",IFERROR(INDEX(subsample_country_map!$E:$E,MATCH($CF486,subsample_country_map!$A:$A,0)),"")&lt;&gt;""),INDEX(subsample_country_map!$E:$E,MATCH($CF486,subsample_country_map!$A:$A,0)),INDEX(lookup!$AD:$AD,MATCH($A486,lookup!$A:$A,0)))</f>
        <v>1_common law</v>
      </c>
      <c r="AO486" s="0" t="str">
        <f aca="false">INDEX(lookup!$Y:$Y,MATCH($A486,lookup!$A:$A,0))</f>
        <v>1_not published</v>
      </c>
      <c r="AP486" s="0" t="str">
        <f aca="false">INDEX(lookup!$Z:$Z,MATCH($A486,lookup!$A:$A,0))</f>
        <v>99_NCE</v>
      </c>
      <c r="AQ486" s="0" t="str">
        <f aca="false">INDEX(lookup!$W:$W,MATCH($A486,lookup!$A:$A,0))</f>
        <v>1_fin/acc/econ</v>
      </c>
      <c r="AS486" s="0" t="s">
        <v>91</v>
      </c>
      <c r="AT486" s="0" t="s">
        <v>397</v>
      </c>
      <c r="AU486" s="0" t="s">
        <v>93</v>
      </c>
      <c r="AV486" s="0" t="s">
        <v>1851</v>
      </c>
      <c r="AX486" s="0" t="s">
        <v>1852</v>
      </c>
      <c r="BA486" s="0" t="n">
        <v>6525</v>
      </c>
      <c r="BB486" s="0" t="s">
        <v>95</v>
      </c>
      <c r="BC486" s="0" t="s">
        <v>122</v>
      </c>
      <c r="BD486" s="0" t="s">
        <v>123</v>
      </c>
      <c r="BE486" s="0" t="s">
        <v>98</v>
      </c>
      <c r="BI486" s="0" t="s">
        <v>336</v>
      </c>
      <c r="BJ486" s="0" t="s">
        <v>1853</v>
      </c>
      <c r="BK486" s="0" t="s">
        <v>1453</v>
      </c>
      <c r="BL486" s="0" t="s">
        <v>1854</v>
      </c>
      <c r="BM486" s="0" t="s">
        <v>1855</v>
      </c>
      <c r="BN486" s="0" t="s">
        <v>1844</v>
      </c>
      <c r="BO486" s="0" t="s">
        <v>769</v>
      </c>
      <c r="BP486" s="0" t="s">
        <v>1838</v>
      </c>
      <c r="BQ486" s="0" t="s">
        <v>127</v>
      </c>
      <c r="BT486" s="0" t="n">
        <v>0</v>
      </c>
      <c r="BU486" s="0" t="s">
        <v>1845</v>
      </c>
      <c r="BW486" s="0" t="n">
        <v>1990</v>
      </c>
      <c r="BX486" s="0" t="n">
        <v>2008</v>
      </c>
      <c r="BY486" s="0" t="s">
        <v>1846</v>
      </c>
      <c r="BZ486" s="0" t="n">
        <v>1999</v>
      </c>
      <c r="CA486" s="0" t="n">
        <v>0</v>
      </c>
      <c r="CB486" s="0" t="n">
        <v>0</v>
      </c>
      <c r="CC486" s="0" t="n">
        <v>0</v>
      </c>
      <c r="CD486" s="0" t="n">
        <v>-0.0393572502214313</v>
      </c>
      <c r="CE486" s="0" t="n">
        <v>1</v>
      </c>
    </row>
    <row r="487" customFormat="false" ht="15" hidden="false" customHeight="false" outlineLevel="0" collapsed="false">
      <c r="A487" s="0" t="s">
        <v>1838</v>
      </c>
      <c r="B487" s="0" t="n">
        <v>1792</v>
      </c>
      <c r="C487" s="0" t="n">
        <v>-0.0293272432973011</v>
      </c>
      <c r="D487" s="0" t="n">
        <v>6525</v>
      </c>
      <c r="E487" s="0" t="n">
        <f aca="false">IF(ISNUMBER($BA487),$BA487,IF(AND(ISNUMBER($D487),ISNUMBER($BW487),ISNUMBER($BX487)),$D487*($BX487-$BW487+1),""))</f>
        <v>6525</v>
      </c>
      <c r="H487" s="0" t="s">
        <v>118</v>
      </c>
      <c r="I487" s="0" t="s">
        <v>119</v>
      </c>
      <c r="J487" s="0" t="n">
        <f aca="false">IF($BW487&lt;&gt;"",$BW487,"")</f>
        <v>1990</v>
      </c>
      <c r="K487" s="0" t="n">
        <f aca="false">IF($BX487&lt;&gt;"",$BX487,"")</f>
        <v>2008</v>
      </c>
      <c r="L487" s="0" t="n">
        <f aca="false">IF(AND(ISNUMBER($BW487),ISNUMBER($BX487)),($BW487+$BX487)/2,"")</f>
        <v>1999</v>
      </c>
      <c r="M487" s="0" t="n">
        <f aca="false">IF($L487&lt;&gt;"",$L487,"")</f>
        <v>1999</v>
      </c>
      <c r="N487" s="0" t="n">
        <f aca="false">IF(AND(ISNUMBER($BW487),ISNUMBER($BX487)),MIN(1,MAX(0,($BX487-2016+1)/($BX487-$BW487+1))),"")</f>
        <v>0</v>
      </c>
      <c r="O487" s="0" t="n">
        <f aca="false">IF(AND(ISNUMBER($BW487),ISNUMBER($BX487)),MIN(1,MAX(0,($BX487-2017+1)/($BX487-$BW487+1))),"")</f>
        <v>0</v>
      </c>
      <c r="P487" s="0" t="n">
        <f aca="false">IF(AND(ISNUMBER($BW487),ISNUMBER($BX487)),MIN(1,MAX(0,($BX487-2018+1)/($BX487-$BW487+1))),"")</f>
        <v>0</v>
      </c>
      <c r="Q487" s="0" t="n">
        <f aca="false">IF(AND(ISNUMBER($BW487),ISNUMBER($BX487)),MIN(1,MAX(0,($BX487-2019+1)/($BX487-$BW487+1))),"")</f>
        <v>0</v>
      </c>
      <c r="R487" s="0" t="n">
        <f aca="false">IF(AND(ISNUMBER($BW487),ISNUMBER($BX487)),MIN(1,MAX(0,($BX487-2016+1)/($BX487-$BW487+1))),"")</f>
        <v>0</v>
      </c>
      <c r="S487" s="0" t="n">
        <f aca="false">IF($L487&lt;&gt;"",IF($L487&gt;=2015.5,1,0),"")</f>
        <v>0</v>
      </c>
      <c r="T487" s="0" t="n">
        <f aca="false">IF($L487&lt;&gt;"",IF($L487&gt;=2016,1,0),"")</f>
        <v>0</v>
      </c>
      <c r="U487" s="0" t="n">
        <f aca="false">IF(ISNUMBER($BX487),IF($BX487&gt;=2016,1,0),"")</f>
        <v>0</v>
      </c>
      <c r="V487" s="0" t="n">
        <f aca="false">IF(ISNUMBER($BW487),IF($BW487&gt;=2016,1,0),"")</f>
        <v>0</v>
      </c>
      <c r="W487" s="0" t="str">
        <f aca="false">IF(AND(ISNUMBER($BW487),ISNUMBER($BX487)),IF($BW487&gt;=2016,"post-only",IF($BX487&lt;2016,"pre-only","mixed")),"")</f>
        <v>pre-only</v>
      </c>
      <c r="X487" s="0" t="n">
        <f aca="false">IF(AND(ISNUMBER($BW487),ISNUMBER($BX487)),MIN(1,MAX(0,($BX487-2017+1)/($BX487-$BW487+1))),"")</f>
        <v>0</v>
      </c>
      <c r="Y487" s="0" t="n">
        <f aca="false">IF(AND(ISNUMBER($BW487),ISNUMBER($BX487)),MIN(1,MAX(0,($BX487-2018+1)/($BX487-$BW487+1))),"")</f>
        <v>0</v>
      </c>
      <c r="Z487" s="0" t="n">
        <f aca="false">IF(AND(ISNUMBER($BW487),ISNUMBER($BX487)),MIN(1,MAX(0,($BX487-2019+1)/($BX487-$BW487+1))),"")</f>
        <v>0</v>
      </c>
      <c r="AA487" s="0" t="n">
        <f aca="false">IF(ISNUMBER($BX487),IF($BX487&gt;=2017,1,0),"")</f>
        <v>0</v>
      </c>
      <c r="AB487" s="0" t="n">
        <f aca="false">IF(ISNUMBER($BX487),IF($BX487&gt;=2018,1,0),"")</f>
        <v>0</v>
      </c>
      <c r="AC487" s="0" t="n">
        <f aca="false">IF(ISNUMBER($BX487),IF($BX487&gt;=2019,1,0),"")</f>
        <v>0</v>
      </c>
      <c r="AD487" s="0" t="n">
        <f aca="false">IF($L487&lt;&gt;"",IF($L487&gt;2013,1,0),"")</f>
        <v>0</v>
      </c>
      <c r="AE487" s="0" t="n">
        <f aca="false">IF($L487&lt;&gt;"",1+IF($L487&gt;2011,1,0)+IF($L487&gt;2014,1,0),"")</f>
        <v>1</v>
      </c>
      <c r="AF487" s="0" t="s">
        <v>87</v>
      </c>
      <c r="AG487" s="0" t="s">
        <v>88</v>
      </c>
      <c r="AH487" s="0" t="s">
        <v>89</v>
      </c>
      <c r="AI487" s="0" t="s">
        <v>334</v>
      </c>
      <c r="AJ487" s="0" t="s">
        <v>334</v>
      </c>
      <c r="AK487" s="0" t="str">
        <f aca="false">IF(AND($CF487&lt;&gt;"",IFERROR(INDEX(subsample_country_map!$B:$B,MATCH($CF487,subsample_country_map!$A:$A,0)),"")&lt;&gt;""),INDEX(subsample_country_map!$B:$B,MATCH($CF487,subsample_country_map!$A:$A,0)),INDEX(lookup!$AA:$AA,MATCH($A487,lookup!$A:$A,0)))</f>
        <v>1_US</v>
      </c>
      <c r="AL487" s="0" t="str">
        <f aca="false">IF(AND($CF487&lt;&gt;"",IFERROR(INDEX(subsample_country_map!$C:$C,MATCH($CF487,subsample_country_map!$A:$A,0)),"")&lt;&gt;""),INDEX(subsample_country_map!$C:$C,MATCH($CF487,subsample_country_map!$A:$A,0)),INDEX(lookup!$AB:$AB,MATCH($A487,lookup!$A:$A,0)))</f>
        <v>1_developed</v>
      </c>
      <c r="AM487" s="0" t="str">
        <f aca="false">IF(AND($CF487&lt;&gt;"",IFERROR(INDEX(subsample_country_map!$D:$D,MATCH($CF487,subsample_country_map!$A:$A,0)),"")&lt;&gt;""),INDEX(subsample_country_map!$D:$D,MATCH($CF487,subsample_country_map!$A:$A,0)),INDEX(lookup!$AC:$AC,MATCH($A487,lookup!$A:$A,0)))</f>
        <v>1_western</v>
      </c>
      <c r="AN487" s="0" t="str">
        <f aca="false">IF(AND($CF487&lt;&gt;"",IFERROR(INDEX(subsample_country_map!$E:$E,MATCH($CF487,subsample_country_map!$A:$A,0)),"")&lt;&gt;""),INDEX(subsample_country_map!$E:$E,MATCH($CF487,subsample_country_map!$A:$A,0)),INDEX(lookup!$AD:$AD,MATCH($A487,lookup!$A:$A,0)))</f>
        <v>1_common law</v>
      </c>
      <c r="AO487" s="0" t="str">
        <f aca="false">INDEX(lookup!$Y:$Y,MATCH($A487,lookup!$A:$A,0))</f>
        <v>1_not published</v>
      </c>
      <c r="AP487" s="0" t="str">
        <f aca="false">INDEX(lookup!$Z:$Z,MATCH($A487,lookup!$A:$A,0))</f>
        <v>99_NCE</v>
      </c>
      <c r="AQ487" s="0" t="str">
        <f aca="false">INDEX(lookup!$W:$W,MATCH($A487,lookup!$A:$A,0))</f>
        <v>1_fin/acc/econ</v>
      </c>
      <c r="AS487" s="0" t="s">
        <v>91</v>
      </c>
      <c r="AT487" s="0" t="s">
        <v>397</v>
      </c>
      <c r="AU487" s="0" t="s">
        <v>93</v>
      </c>
      <c r="AV487" s="0" t="s">
        <v>1856</v>
      </c>
      <c r="AX487" s="0" t="s">
        <v>1857</v>
      </c>
      <c r="BA487" s="0" t="n">
        <v>6525</v>
      </c>
      <c r="BB487" s="0" t="s">
        <v>95</v>
      </c>
      <c r="BC487" s="0" t="s">
        <v>122</v>
      </c>
      <c r="BD487" s="0" t="s">
        <v>123</v>
      </c>
      <c r="BE487" s="0" t="s">
        <v>98</v>
      </c>
      <c r="BI487" s="0" t="s">
        <v>336</v>
      </c>
      <c r="BJ487" s="0" t="s">
        <v>1858</v>
      </c>
      <c r="BK487" s="0" t="s">
        <v>1453</v>
      </c>
      <c r="BL487" s="0" t="s">
        <v>1859</v>
      </c>
      <c r="BM487" s="0" t="s">
        <v>1855</v>
      </c>
      <c r="BN487" s="0" t="s">
        <v>1844</v>
      </c>
      <c r="BO487" s="0" t="s">
        <v>769</v>
      </c>
      <c r="BP487" s="0" t="s">
        <v>1838</v>
      </c>
      <c r="BQ487" s="0" t="s">
        <v>127</v>
      </c>
      <c r="BT487" s="0" t="n">
        <v>0</v>
      </c>
      <c r="BU487" s="0" t="s">
        <v>1845</v>
      </c>
      <c r="BW487" s="0" t="n">
        <v>1990</v>
      </c>
      <c r="BX487" s="0" t="n">
        <v>2008</v>
      </c>
      <c r="BY487" s="0" t="s">
        <v>1846</v>
      </c>
      <c r="BZ487" s="0" t="n">
        <v>1999</v>
      </c>
      <c r="CA487" s="0" t="n">
        <v>0</v>
      </c>
      <c r="CB487" s="0" t="n">
        <v>0</v>
      </c>
      <c r="CC487" s="0" t="n">
        <v>0</v>
      </c>
      <c r="CD487" s="0" t="n">
        <v>-0.0293356556344522</v>
      </c>
      <c r="CE487" s="0" t="n">
        <v>1</v>
      </c>
    </row>
    <row r="488" customFormat="false" ht="15" hidden="false" customHeight="false" outlineLevel="0" collapsed="false">
      <c r="A488" s="0" t="s">
        <v>1838</v>
      </c>
      <c r="B488" s="0" t="n">
        <v>1793</v>
      </c>
      <c r="C488" s="0" t="n">
        <v>-0.022277910200331</v>
      </c>
      <c r="D488" s="0" t="n">
        <v>6525</v>
      </c>
      <c r="E488" s="0" t="n">
        <f aca="false">IF(ISNUMBER($BA488),$BA488,IF(AND(ISNUMBER($D488),ISNUMBER($BW488),ISNUMBER($BX488)),$D488*($BX488-$BW488+1),""))</f>
        <v>6525</v>
      </c>
      <c r="H488" s="0" t="s">
        <v>118</v>
      </c>
      <c r="I488" s="0" t="s">
        <v>119</v>
      </c>
      <c r="J488" s="0" t="n">
        <f aca="false">IF($BW488&lt;&gt;"",$BW488,"")</f>
        <v>1990</v>
      </c>
      <c r="K488" s="0" t="n">
        <f aca="false">IF($BX488&lt;&gt;"",$BX488,"")</f>
        <v>2008</v>
      </c>
      <c r="L488" s="0" t="n">
        <f aca="false">IF(AND(ISNUMBER($BW488),ISNUMBER($BX488)),($BW488+$BX488)/2,"")</f>
        <v>1999</v>
      </c>
      <c r="M488" s="0" t="n">
        <f aca="false">IF($L488&lt;&gt;"",$L488,"")</f>
        <v>1999</v>
      </c>
      <c r="N488" s="0" t="n">
        <f aca="false">IF(AND(ISNUMBER($BW488),ISNUMBER($BX488)),MIN(1,MAX(0,($BX488-2016+1)/($BX488-$BW488+1))),"")</f>
        <v>0</v>
      </c>
      <c r="O488" s="0" t="n">
        <f aca="false">IF(AND(ISNUMBER($BW488),ISNUMBER($BX488)),MIN(1,MAX(0,($BX488-2017+1)/($BX488-$BW488+1))),"")</f>
        <v>0</v>
      </c>
      <c r="P488" s="0" t="n">
        <f aca="false">IF(AND(ISNUMBER($BW488),ISNUMBER($BX488)),MIN(1,MAX(0,($BX488-2018+1)/($BX488-$BW488+1))),"")</f>
        <v>0</v>
      </c>
      <c r="Q488" s="0" t="n">
        <f aca="false">IF(AND(ISNUMBER($BW488),ISNUMBER($BX488)),MIN(1,MAX(0,($BX488-2019+1)/($BX488-$BW488+1))),"")</f>
        <v>0</v>
      </c>
      <c r="R488" s="0" t="n">
        <f aca="false">IF(AND(ISNUMBER($BW488),ISNUMBER($BX488)),MIN(1,MAX(0,($BX488-2016+1)/($BX488-$BW488+1))),"")</f>
        <v>0</v>
      </c>
      <c r="S488" s="0" t="n">
        <f aca="false">IF($L488&lt;&gt;"",IF($L488&gt;=2015.5,1,0),"")</f>
        <v>0</v>
      </c>
      <c r="T488" s="0" t="n">
        <f aca="false">IF($L488&lt;&gt;"",IF($L488&gt;=2016,1,0),"")</f>
        <v>0</v>
      </c>
      <c r="U488" s="0" t="n">
        <f aca="false">IF(ISNUMBER($BX488),IF($BX488&gt;=2016,1,0),"")</f>
        <v>0</v>
      </c>
      <c r="V488" s="0" t="n">
        <f aca="false">IF(ISNUMBER($BW488),IF($BW488&gt;=2016,1,0),"")</f>
        <v>0</v>
      </c>
      <c r="W488" s="0" t="str">
        <f aca="false">IF(AND(ISNUMBER($BW488),ISNUMBER($BX488)),IF($BW488&gt;=2016,"post-only",IF($BX488&lt;2016,"pre-only","mixed")),"")</f>
        <v>pre-only</v>
      </c>
      <c r="X488" s="0" t="n">
        <f aca="false">IF(AND(ISNUMBER($BW488),ISNUMBER($BX488)),MIN(1,MAX(0,($BX488-2017+1)/($BX488-$BW488+1))),"")</f>
        <v>0</v>
      </c>
      <c r="Y488" s="0" t="n">
        <f aca="false">IF(AND(ISNUMBER($BW488),ISNUMBER($BX488)),MIN(1,MAX(0,($BX488-2018+1)/($BX488-$BW488+1))),"")</f>
        <v>0</v>
      </c>
      <c r="Z488" s="0" t="n">
        <f aca="false">IF(AND(ISNUMBER($BW488),ISNUMBER($BX488)),MIN(1,MAX(0,($BX488-2019+1)/($BX488-$BW488+1))),"")</f>
        <v>0</v>
      </c>
      <c r="AA488" s="0" t="n">
        <f aca="false">IF(ISNUMBER($BX488),IF($BX488&gt;=2017,1,0),"")</f>
        <v>0</v>
      </c>
      <c r="AB488" s="0" t="n">
        <f aca="false">IF(ISNUMBER($BX488),IF($BX488&gt;=2018,1,0),"")</f>
        <v>0</v>
      </c>
      <c r="AC488" s="0" t="n">
        <f aca="false">IF(ISNUMBER($BX488),IF($BX488&gt;=2019,1,0),"")</f>
        <v>0</v>
      </c>
      <c r="AD488" s="0" t="n">
        <f aca="false">IF($L488&lt;&gt;"",IF($L488&gt;2013,1,0),"")</f>
        <v>0</v>
      </c>
      <c r="AE488" s="0" t="n">
        <f aca="false">IF($L488&lt;&gt;"",1+IF($L488&gt;2011,1,0)+IF($L488&gt;2014,1,0),"")</f>
        <v>1</v>
      </c>
      <c r="AF488" s="0" t="s">
        <v>87</v>
      </c>
      <c r="AG488" s="0" t="s">
        <v>88</v>
      </c>
      <c r="AH488" s="0" t="s">
        <v>89</v>
      </c>
      <c r="AI488" s="0" t="s">
        <v>334</v>
      </c>
      <c r="AJ488" s="0" t="s">
        <v>334</v>
      </c>
      <c r="AK488" s="0" t="str">
        <f aca="false">IF(AND($CF488&lt;&gt;"",IFERROR(INDEX(subsample_country_map!$B:$B,MATCH($CF488,subsample_country_map!$A:$A,0)),"")&lt;&gt;""),INDEX(subsample_country_map!$B:$B,MATCH($CF488,subsample_country_map!$A:$A,0)),INDEX(lookup!$AA:$AA,MATCH($A488,lookup!$A:$A,0)))</f>
        <v>1_US</v>
      </c>
      <c r="AL488" s="0" t="str">
        <f aca="false">IF(AND($CF488&lt;&gt;"",IFERROR(INDEX(subsample_country_map!$C:$C,MATCH($CF488,subsample_country_map!$A:$A,0)),"")&lt;&gt;""),INDEX(subsample_country_map!$C:$C,MATCH($CF488,subsample_country_map!$A:$A,0)),INDEX(lookup!$AB:$AB,MATCH($A488,lookup!$A:$A,0)))</f>
        <v>1_developed</v>
      </c>
      <c r="AM488" s="0" t="str">
        <f aca="false">IF(AND($CF488&lt;&gt;"",IFERROR(INDEX(subsample_country_map!$D:$D,MATCH($CF488,subsample_country_map!$A:$A,0)),"")&lt;&gt;""),INDEX(subsample_country_map!$D:$D,MATCH($CF488,subsample_country_map!$A:$A,0)),INDEX(lookup!$AC:$AC,MATCH($A488,lookup!$A:$A,0)))</f>
        <v>1_western</v>
      </c>
      <c r="AN488" s="0" t="str">
        <f aca="false">IF(AND($CF488&lt;&gt;"",IFERROR(INDEX(subsample_country_map!$E:$E,MATCH($CF488,subsample_country_map!$A:$A,0)),"")&lt;&gt;""),INDEX(subsample_country_map!$E:$E,MATCH($CF488,subsample_country_map!$A:$A,0)),INDEX(lookup!$AD:$AD,MATCH($A488,lookup!$A:$A,0)))</f>
        <v>1_common law</v>
      </c>
      <c r="AO488" s="0" t="str">
        <f aca="false">INDEX(lookup!$Y:$Y,MATCH($A488,lookup!$A:$A,0))</f>
        <v>1_not published</v>
      </c>
      <c r="AP488" s="0" t="str">
        <f aca="false">INDEX(lookup!$Z:$Z,MATCH($A488,lookup!$A:$A,0))</f>
        <v>99_NCE</v>
      </c>
      <c r="AQ488" s="0" t="str">
        <f aca="false">INDEX(lookup!$W:$W,MATCH($A488,lookup!$A:$A,0))</f>
        <v>1_fin/acc/econ</v>
      </c>
      <c r="AS488" s="0" t="s">
        <v>91</v>
      </c>
      <c r="AT488" s="0" t="s">
        <v>111</v>
      </c>
      <c r="AU488" s="0" t="s">
        <v>93</v>
      </c>
      <c r="AV488" s="0" t="s">
        <v>1860</v>
      </c>
      <c r="AX488" s="0" t="s">
        <v>1861</v>
      </c>
      <c r="BA488" s="0" t="n">
        <v>6525</v>
      </c>
      <c r="BB488" s="0" t="s">
        <v>95</v>
      </c>
      <c r="BC488" s="0" t="s">
        <v>122</v>
      </c>
      <c r="BD488" s="0" t="s">
        <v>123</v>
      </c>
      <c r="BE488" s="0" t="s">
        <v>98</v>
      </c>
      <c r="BI488" s="0" t="s">
        <v>336</v>
      </c>
      <c r="BJ488" s="0" t="s">
        <v>1862</v>
      </c>
      <c r="BK488" s="0" t="s">
        <v>1453</v>
      </c>
      <c r="BL488" s="0" t="s">
        <v>1863</v>
      </c>
      <c r="BM488" s="0" t="s">
        <v>1864</v>
      </c>
      <c r="BN488" s="0" t="s">
        <v>1844</v>
      </c>
      <c r="BO488" s="0" t="s">
        <v>769</v>
      </c>
      <c r="BP488" s="0" t="s">
        <v>1838</v>
      </c>
      <c r="BQ488" s="0" t="s">
        <v>127</v>
      </c>
      <c r="BT488" s="0" t="n">
        <v>0</v>
      </c>
      <c r="BU488" s="0" t="s">
        <v>1845</v>
      </c>
      <c r="BW488" s="0" t="n">
        <v>1990</v>
      </c>
      <c r="BX488" s="0" t="n">
        <v>2008</v>
      </c>
      <c r="BY488" s="0" t="s">
        <v>1846</v>
      </c>
      <c r="BZ488" s="0" t="n">
        <v>1999</v>
      </c>
      <c r="CA488" s="0" t="n">
        <v>0</v>
      </c>
      <c r="CB488" s="0" t="n">
        <v>0</v>
      </c>
      <c r="CC488" s="0" t="n">
        <v>0</v>
      </c>
      <c r="CD488" s="0" t="n">
        <v>-0.0222815968463892</v>
      </c>
      <c r="CE488" s="0" t="n">
        <v>1</v>
      </c>
    </row>
    <row r="489" customFormat="false" ht="15" hidden="false" customHeight="false" outlineLevel="0" collapsed="false">
      <c r="A489" s="0" t="s">
        <v>1838</v>
      </c>
      <c r="B489" s="0" t="n">
        <v>1794</v>
      </c>
      <c r="C489" s="0" t="n">
        <v>-0.0201747863704535</v>
      </c>
      <c r="D489" s="0" t="n">
        <v>6525</v>
      </c>
      <c r="E489" s="0" t="n">
        <f aca="false">IF(ISNUMBER($BA489),$BA489,IF(AND(ISNUMBER($D489),ISNUMBER($BW489),ISNUMBER($BX489)),$D489*($BX489-$BW489+1),""))</f>
        <v>6525</v>
      </c>
      <c r="H489" s="0" t="s">
        <v>118</v>
      </c>
      <c r="I489" s="0" t="s">
        <v>119</v>
      </c>
      <c r="J489" s="0" t="n">
        <f aca="false">IF($BW489&lt;&gt;"",$BW489,"")</f>
        <v>1990</v>
      </c>
      <c r="K489" s="0" t="n">
        <f aca="false">IF($BX489&lt;&gt;"",$BX489,"")</f>
        <v>2008</v>
      </c>
      <c r="L489" s="0" t="n">
        <f aca="false">IF(AND(ISNUMBER($BW489),ISNUMBER($BX489)),($BW489+$BX489)/2,"")</f>
        <v>1999</v>
      </c>
      <c r="M489" s="0" t="n">
        <f aca="false">IF($L489&lt;&gt;"",$L489,"")</f>
        <v>1999</v>
      </c>
      <c r="N489" s="0" t="n">
        <f aca="false">IF(AND(ISNUMBER($BW489),ISNUMBER($BX489)),MIN(1,MAX(0,($BX489-2016+1)/($BX489-$BW489+1))),"")</f>
        <v>0</v>
      </c>
      <c r="O489" s="0" t="n">
        <f aca="false">IF(AND(ISNUMBER($BW489),ISNUMBER($BX489)),MIN(1,MAX(0,($BX489-2017+1)/($BX489-$BW489+1))),"")</f>
        <v>0</v>
      </c>
      <c r="P489" s="0" t="n">
        <f aca="false">IF(AND(ISNUMBER($BW489),ISNUMBER($BX489)),MIN(1,MAX(0,($BX489-2018+1)/($BX489-$BW489+1))),"")</f>
        <v>0</v>
      </c>
      <c r="Q489" s="0" t="n">
        <f aca="false">IF(AND(ISNUMBER($BW489),ISNUMBER($BX489)),MIN(1,MAX(0,($BX489-2019+1)/($BX489-$BW489+1))),"")</f>
        <v>0</v>
      </c>
      <c r="R489" s="0" t="n">
        <f aca="false">IF(AND(ISNUMBER($BW489),ISNUMBER($BX489)),MIN(1,MAX(0,($BX489-2016+1)/($BX489-$BW489+1))),"")</f>
        <v>0</v>
      </c>
      <c r="S489" s="0" t="n">
        <f aca="false">IF($L489&lt;&gt;"",IF($L489&gt;=2015.5,1,0),"")</f>
        <v>0</v>
      </c>
      <c r="T489" s="0" t="n">
        <f aca="false">IF($L489&lt;&gt;"",IF($L489&gt;=2016,1,0),"")</f>
        <v>0</v>
      </c>
      <c r="U489" s="0" t="n">
        <f aca="false">IF(ISNUMBER($BX489),IF($BX489&gt;=2016,1,0),"")</f>
        <v>0</v>
      </c>
      <c r="V489" s="0" t="n">
        <f aca="false">IF(ISNUMBER($BW489),IF($BW489&gt;=2016,1,0),"")</f>
        <v>0</v>
      </c>
      <c r="W489" s="0" t="str">
        <f aca="false">IF(AND(ISNUMBER($BW489),ISNUMBER($BX489)),IF($BW489&gt;=2016,"post-only",IF($BX489&lt;2016,"pre-only","mixed")),"")</f>
        <v>pre-only</v>
      </c>
      <c r="X489" s="0" t="n">
        <f aca="false">IF(AND(ISNUMBER($BW489),ISNUMBER($BX489)),MIN(1,MAX(0,($BX489-2017+1)/($BX489-$BW489+1))),"")</f>
        <v>0</v>
      </c>
      <c r="Y489" s="0" t="n">
        <f aca="false">IF(AND(ISNUMBER($BW489),ISNUMBER($BX489)),MIN(1,MAX(0,($BX489-2018+1)/($BX489-$BW489+1))),"")</f>
        <v>0</v>
      </c>
      <c r="Z489" s="0" t="n">
        <f aca="false">IF(AND(ISNUMBER($BW489),ISNUMBER($BX489)),MIN(1,MAX(0,($BX489-2019+1)/($BX489-$BW489+1))),"")</f>
        <v>0</v>
      </c>
      <c r="AA489" s="0" t="n">
        <f aca="false">IF(ISNUMBER($BX489),IF($BX489&gt;=2017,1,0),"")</f>
        <v>0</v>
      </c>
      <c r="AB489" s="0" t="n">
        <f aca="false">IF(ISNUMBER($BX489),IF($BX489&gt;=2018,1,0),"")</f>
        <v>0</v>
      </c>
      <c r="AC489" s="0" t="n">
        <f aca="false">IF(ISNUMBER($BX489),IF($BX489&gt;=2019,1,0),"")</f>
        <v>0</v>
      </c>
      <c r="AD489" s="0" t="n">
        <f aca="false">IF($L489&lt;&gt;"",IF($L489&gt;2013,1,0),"")</f>
        <v>0</v>
      </c>
      <c r="AE489" s="0" t="n">
        <f aca="false">IF($L489&lt;&gt;"",1+IF($L489&gt;2011,1,0)+IF($L489&gt;2014,1,0),"")</f>
        <v>1</v>
      </c>
      <c r="AF489" s="0" t="s">
        <v>87</v>
      </c>
      <c r="AG489" s="0" t="s">
        <v>88</v>
      </c>
      <c r="AH489" s="0" t="s">
        <v>89</v>
      </c>
      <c r="AI489" s="0" t="s">
        <v>334</v>
      </c>
      <c r="AJ489" s="0" t="s">
        <v>334</v>
      </c>
      <c r="AK489" s="0" t="str">
        <f aca="false">IF(AND($CF489&lt;&gt;"",IFERROR(INDEX(subsample_country_map!$B:$B,MATCH($CF489,subsample_country_map!$A:$A,0)),"")&lt;&gt;""),INDEX(subsample_country_map!$B:$B,MATCH($CF489,subsample_country_map!$A:$A,0)),INDEX(lookup!$AA:$AA,MATCH($A489,lookup!$A:$A,0)))</f>
        <v>1_US</v>
      </c>
      <c r="AL489" s="0" t="str">
        <f aca="false">IF(AND($CF489&lt;&gt;"",IFERROR(INDEX(subsample_country_map!$C:$C,MATCH($CF489,subsample_country_map!$A:$A,0)),"")&lt;&gt;""),INDEX(subsample_country_map!$C:$C,MATCH($CF489,subsample_country_map!$A:$A,0)),INDEX(lookup!$AB:$AB,MATCH($A489,lookup!$A:$A,0)))</f>
        <v>1_developed</v>
      </c>
      <c r="AM489" s="0" t="str">
        <f aca="false">IF(AND($CF489&lt;&gt;"",IFERROR(INDEX(subsample_country_map!$D:$D,MATCH($CF489,subsample_country_map!$A:$A,0)),"")&lt;&gt;""),INDEX(subsample_country_map!$D:$D,MATCH($CF489,subsample_country_map!$A:$A,0)),INDEX(lookup!$AC:$AC,MATCH($A489,lookup!$A:$A,0)))</f>
        <v>1_western</v>
      </c>
      <c r="AN489" s="0" t="str">
        <f aca="false">IF(AND($CF489&lt;&gt;"",IFERROR(INDEX(subsample_country_map!$E:$E,MATCH($CF489,subsample_country_map!$A:$A,0)),"")&lt;&gt;""),INDEX(subsample_country_map!$E:$E,MATCH($CF489,subsample_country_map!$A:$A,0)),INDEX(lookup!$AD:$AD,MATCH($A489,lookup!$A:$A,0)))</f>
        <v>1_common law</v>
      </c>
      <c r="AO489" s="0" t="str">
        <f aca="false">INDEX(lookup!$Y:$Y,MATCH($A489,lookup!$A:$A,0))</f>
        <v>1_not published</v>
      </c>
      <c r="AP489" s="0" t="str">
        <f aca="false">INDEX(lookup!$Z:$Z,MATCH($A489,lookup!$A:$A,0))</f>
        <v>99_NCE</v>
      </c>
      <c r="AQ489" s="0" t="str">
        <f aca="false">INDEX(lookup!$W:$W,MATCH($A489,lookup!$A:$A,0))</f>
        <v>1_fin/acc/econ</v>
      </c>
      <c r="AS489" s="0" t="s">
        <v>91</v>
      </c>
      <c r="AT489" s="0" t="s">
        <v>111</v>
      </c>
      <c r="AU489" s="0" t="s">
        <v>93</v>
      </c>
      <c r="AV489" s="0" t="s">
        <v>1865</v>
      </c>
      <c r="AX489" s="0" t="s">
        <v>1866</v>
      </c>
      <c r="BA489" s="0" t="n">
        <v>6525</v>
      </c>
      <c r="BB489" s="0" t="s">
        <v>95</v>
      </c>
      <c r="BC489" s="0" t="s">
        <v>122</v>
      </c>
      <c r="BD489" s="0" t="s">
        <v>123</v>
      </c>
      <c r="BE489" s="0" t="s">
        <v>98</v>
      </c>
      <c r="BI489" s="0" t="s">
        <v>336</v>
      </c>
      <c r="BJ489" s="0" t="s">
        <v>1867</v>
      </c>
      <c r="BK489" s="0" t="s">
        <v>1453</v>
      </c>
      <c r="BL489" s="0" t="s">
        <v>1868</v>
      </c>
      <c r="BM489" s="0" t="s">
        <v>1864</v>
      </c>
      <c r="BN489" s="0" t="s">
        <v>1844</v>
      </c>
      <c r="BO489" s="0" t="s">
        <v>769</v>
      </c>
      <c r="BP489" s="0" t="s">
        <v>1838</v>
      </c>
      <c r="BQ489" s="0" t="s">
        <v>127</v>
      </c>
      <c r="BT489" s="0" t="n">
        <v>0</v>
      </c>
      <c r="BU489" s="0" t="s">
        <v>1845</v>
      </c>
      <c r="BW489" s="0" t="n">
        <v>1990</v>
      </c>
      <c r="BX489" s="0" t="n">
        <v>2008</v>
      </c>
      <c r="BY489" s="0" t="s">
        <v>1846</v>
      </c>
      <c r="BZ489" s="0" t="n">
        <v>1999</v>
      </c>
      <c r="CA489" s="0" t="n">
        <v>0</v>
      </c>
      <c r="CB489" s="0" t="n">
        <v>0</v>
      </c>
      <c r="CC489" s="0" t="n">
        <v>0</v>
      </c>
      <c r="CD489" s="0" t="n">
        <v>-0.0201775242331071</v>
      </c>
      <c r="CE489" s="0" t="n">
        <v>1</v>
      </c>
    </row>
    <row r="490" customFormat="false" ht="15" hidden="false" customHeight="false" outlineLevel="0" collapsed="false">
      <c r="A490" s="0" t="s">
        <v>1838</v>
      </c>
      <c r="B490" s="0" t="n">
        <v>1795</v>
      </c>
      <c r="C490" s="0" t="n">
        <v>-0.0346582688231001</v>
      </c>
      <c r="D490" s="0" t="n">
        <v>5492</v>
      </c>
      <c r="E490" s="0" t="n">
        <f aca="false">IF(ISNUMBER($BA490),$BA490,IF(AND(ISNUMBER($D490),ISNUMBER($BW490),ISNUMBER($BX490)),$D490*($BX490-$BW490+1),""))</f>
        <v>5492</v>
      </c>
      <c r="H490" s="0" t="s">
        <v>118</v>
      </c>
      <c r="I490" s="0" t="s">
        <v>119</v>
      </c>
      <c r="J490" s="0" t="n">
        <f aca="false">IF($BW490&lt;&gt;"",$BW490,"")</f>
        <v>1990</v>
      </c>
      <c r="K490" s="0" t="n">
        <f aca="false">IF($BX490&lt;&gt;"",$BX490,"")</f>
        <v>2008</v>
      </c>
      <c r="L490" s="0" t="n">
        <f aca="false">IF(AND(ISNUMBER($BW490),ISNUMBER($BX490)),($BW490+$BX490)/2,"")</f>
        <v>1999</v>
      </c>
      <c r="M490" s="0" t="n">
        <f aca="false">IF($L490&lt;&gt;"",$L490,"")</f>
        <v>1999</v>
      </c>
      <c r="N490" s="0" t="n">
        <f aca="false">IF(AND(ISNUMBER($BW490),ISNUMBER($BX490)),MIN(1,MAX(0,($BX490-2016+1)/($BX490-$BW490+1))),"")</f>
        <v>0</v>
      </c>
      <c r="O490" s="0" t="n">
        <f aca="false">IF(AND(ISNUMBER($BW490),ISNUMBER($BX490)),MIN(1,MAX(0,($BX490-2017+1)/($BX490-$BW490+1))),"")</f>
        <v>0</v>
      </c>
      <c r="P490" s="0" t="n">
        <f aca="false">IF(AND(ISNUMBER($BW490),ISNUMBER($BX490)),MIN(1,MAX(0,($BX490-2018+1)/($BX490-$BW490+1))),"")</f>
        <v>0</v>
      </c>
      <c r="Q490" s="0" t="n">
        <f aca="false">IF(AND(ISNUMBER($BW490),ISNUMBER($BX490)),MIN(1,MAX(0,($BX490-2019+1)/($BX490-$BW490+1))),"")</f>
        <v>0</v>
      </c>
      <c r="R490" s="0" t="n">
        <f aca="false">IF(AND(ISNUMBER($BW490),ISNUMBER($BX490)),MIN(1,MAX(0,($BX490-2016+1)/($BX490-$BW490+1))),"")</f>
        <v>0</v>
      </c>
      <c r="S490" s="0" t="n">
        <f aca="false">IF($L490&lt;&gt;"",IF($L490&gt;=2015.5,1,0),"")</f>
        <v>0</v>
      </c>
      <c r="T490" s="0" t="n">
        <f aca="false">IF($L490&lt;&gt;"",IF($L490&gt;=2016,1,0),"")</f>
        <v>0</v>
      </c>
      <c r="U490" s="0" t="n">
        <f aca="false">IF(ISNUMBER($BX490),IF($BX490&gt;=2016,1,0),"")</f>
        <v>0</v>
      </c>
      <c r="V490" s="0" t="n">
        <f aca="false">IF(ISNUMBER($BW490),IF($BW490&gt;=2016,1,0),"")</f>
        <v>0</v>
      </c>
      <c r="W490" s="0" t="str">
        <f aca="false">IF(AND(ISNUMBER($BW490),ISNUMBER($BX490)),IF($BW490&gt;=2016,"post-only",IF($BX490&lt;2016,"pre-only","mixed")),"")</f>
        <v>pre-only</v>
      </c>
      <c r="X490" s="0" t="n">
        <f aca="false">IF(AND(ISNUMBER($BW490),ISNUMBER($BX490)),MIN(1,MAX(0,($BX490-2017+1)/($BX490-$BW490+1))),"")</f>
        <v>0</v>
      </c>
      <c r="Y490" s="0" t="n">
        <f aca="false">IF(AND(ISNUMBER($BW490),ISNUMBER($BX490)),MIN(1,MAX(0,($BX490-2018+1)/($BX490-$BW490+1))),"")</f>
        <v>0</v>
      </c>
      <c r="Z490" s="0" t="n">
        <f aca="false">IF(AND(ISNUMBER($BW490),ISNUMBER($BX490)),MIN(1,MAX(0,($BX490-2019+1)/($BX490-$BW490+1))),"")</f>
        <v>0</v>
      </c>
      <c r="AA490" s="0" t="n">
        <f aca="false">IF(ISNUMBER($BX490),IF($BX490&gt;=2017,1,0),"")</f>
        <v>0</v>
      </c>
      <c r="AB490" s="0" t="n">
        <f aca="false">IF(ISNUMBER($BX490),IF($BX490&gt;=2018,1,0),"")</f>
        <v>0</v>
      </c>
      <c r="AC490" s="0" t="n">
        <f aca="false">IF(ISNUMBER($BX490),IF($BX490&gt;=2019,1,0),"")</f>
        <v>0</v>
      </c>
      <c r="AD490" s="0" t="n">
        <f aca="false">IF($L490&lt;&gt;"",IF($L490&gt;2013,1,0),"")</f>
        <v>0</v>
      </c>
      <c r="AE490" s="0" t="n">
        <f aca="false">IF($L490&lt;&gt;"",1+IF($L490&gt;2011,1,0)+IF($L490&gt;2014,1,0),"")</f>
        <v>1</v>
      </c>
      <c r="AF490" s="0" t="s">
        <v>87</v>
      </c>
      <c r="AG490" s="0" t="s">
        <v>88</v>
      </c>
      <c r="AH490" s="0" t="s">
        <v>89</v>
      </c>
      <c r="AI490" s="0" t="s">
        <v>334</v>
      </c>
      <c r="AJ490" s="0" t="s">
        <v>334</v>
      </c>
      <c r="AK490" s="0" t="str">
        <f aca="false">IF(AND($CF490&lt;&gt;"",IFERROR(INDEX(subsample_country_map!$B:$B,MATCH($CF490,subsample_country_map!$A:$A,0)),"")&lt;&gt;""),INDEX(subsample_country_map!$B:$B,MATCH($CF490,subsample_country_map!$A:$A,0)),INDEX(lookup!$AA:$AA,MATCH($A490,lookup!$A:$A,0)))</f>
        <v>1_US</v>
      </c>
      <c r="AL490" s="0" t="str">
        <f aca="false">IF(AND($CF490&lt;&gt;"",IFERROR(INDEX(subsample_country_map!$C:$C,MATCH($CF490,subsample_country_map!$A:$A,0)),"")&lt;&gt;""),INDEX(subsample_country_map!$C:$C,MATCH($CF490,subsample_country_map!$A:$A,0)),INDEX(lookup!$AB:$AB,MATCH($A490,lookup!$A:$A,0)))</f>
        <v>1_developed</v>
      </c>
      <c r="AM490" s="0" t="str">
        <f aca="false">IF(AND($CF490&lt;&gt;"",IFERROR(INDEX(subsample_country_map!$D:$D,MATCH($CF490,subsample_country_map!$A:$A,0)),"")&lt;&gt;""),INDEX(subsample_country_map!$D:$D,MATCH($CF490,subsample_country_map!$A:$A,0)),INDEX(lookup!$AC:$AC,MATCH($A490,lookup!$A:$A,0)))</f>
        <v>1_western</v>
      </c>
      <c r="AN490" s="0" t="str">
        <f aca="false">IF(AND($CF490&lt;&gt;"",IFERROR(INDEX(subsample_country_map!$E:$E,MATCH($CF490,subsample_country_map!$A:$A,0)),"")&lt;&gt;""),INDEX(subsample_country_map!$E:$E,MATCH($CF490,subsample_country_map!$A:$A,0)),INDEX(lookup!$AD:$AD,MATCH($A490,lookup!$A:$A,0)))</f>
        <v>1_common law</v>
      </c>
      <c r="AO490" s="0" t="str">
        <f aca="false">INDEX(lookup!$Y:$Y,MATCH($A490,lookup!$A:$A,0))</f>
        <v>1_not published</v>
      </c>
      <c r="AP490" s="0" t="str">
        <f aca="false">INDEX(lookup!$Z:$Z,MATCH($A490,lookup!$A:$A,0))</f>
        <v>99_NCE</v>
      </c>
      <c r="AQ490" s="0" t="str">
        <f aca="false">INDEX(lookup!$W:$W,MATCH($A490,lookup!$A:$A,0))</f>
        <v>1_fin/acc/econ</v>
      </c>
      <c r="AS490" s="0" t="s">
        <v>91</v>
      </c>
      <c r="AT490" s="0" t="s">
        <v>397</v>
      </c>
      <c r="AU490" s="0" t="s">
        <v>93</v>
      </c>
      <c r="AV490" s="0" t="s">
        <v>1869</v>
      </c>
      <c r="AX490" s="0" t="s">
        <v>817</v>
      </c>
      <c r="BA490" s="0" t="n">
        <v>5492</v>
      </c>
      <c r="BB490" s="0" t="s">
        <v>95</v>
      </c>
      <c r="BC490" s="0" t="s">
        <v>122</v>
      </c>
      <c r="BD490" s="0" t="s">
        <v>123</v>
      </c>
      <c r="BE490" s="0" t="s">
        <v>98</v>
      </c>
      <c r="BI490" s="0" t="s">
        <v>336</v>
      </c>
      <c r="BJ490" s="0" t="s">
        <v>1870</v>
      </c>
      <c r="BK490" s="0" t="s">
        <v>1453</v>
      </c>
      <c r="BL490" s="0" t="s">
        <v>1871</v>
      </c>
      <c r="BM490" s="0" t="s">
        <v>1872</v>
      </c>
      <c r="BN490" s="0" t="s">
        <v>1844</v>
      </c>
      <c r="BO490" s="0" t="s">
        <v>769</v>
      </c>
      <c r="BP490" s="0" t="s">
        <v>1838</v>
      </c>
      <c r="BQ490" s="0" t="s">
        <v>127</v>
      </c>
      <c r="BT490" s="0" t="n">
        <v>0</v>
      </c>
      <c r="BU490" s="0" t="s">
        <v>1845</v>
      </c>
      <c r="BW490" s="0" t="n">
        <v>1990</v>
      </c>
      <c r="BX490" s="0" t="n">
        <v>2008</v>
      </c>
      <c r="BY490" s="0" t="s">
        <v>1846</v>
      </c>
      <c r="BZ490" s="0" t="n">
        <v>1999</v>
      </c>
      <c r="CA490" s="0" t="n">
        <v>0</v>
      </c>
      <c r="CB490" s="0" t="n">
        <v>0</v>
      </c>
      <c r="CC490" s="0" t="n">
        <v>0</v>
      </c>
      <c r="CD490" s="0" t="n">
        <v>-0.03467215595315</v>
      </c>
      <c r="CE490" s="0" t="n">
        <v>1</v>
      </c>
    </row>
    <row r="491" customFormat="false" ht="15" hidden="false" customHeight="false" outlineLevel="0" collapsed="false">
      <c r="A491" s="0" t="s">
        <v>1838</v>
      </c>
      <c r="B491" s="0" t="n">
        <v>1796</v>
      </c>
      <c r="C491" s="0" t="n">
        <v>-0.0098500067161741</v>
      </c>
      <c r="D491" s="0" t="n">
        <v>5492</v>
      </c>
      <c r="E491" s="0" t="n">
        <f aca="false">IF(ISNUMBER($BA491),$BA491,IF(AND(ISNUMBER($D491),ISNUMBER($BW491),ISNUMBER($BX491)),$D491*($BX491-$BW491+1),""))</f>
        <v>5492</v>
      </c>
      <c r="H491" s="0" t="s">
        <v>118</v>
      </c>
      <c r="I491" s="0" t="s">
        <v>119</v>
      </c>
      <c r="J491" s="0" t="n">
        <f aca="false">IF($BW491&lt;&gt;"",$BW491,"")</f>
        <v>1990</v>
      </c>
      <c r="K491" s="0" t="n">
        <f aca="false">IF($BX491&lt;&gt;"",$BX491,"")</f>
        <v>2008</v>
      </c>
      <c r="L491" s="0" t="n">
        <f aca="false">IF(AND(ISNUMBER($BW491),ISNUMBER($BX491)),($BW491+$BX491)/2,"")</f>
        <v>1999</v>
      </c>
      <c r="M491" s="0" t="n">
        <f aca="false">IF($L491&lt;&gt;"",$L491,"")</f>
        <v>1999</v>
      </c>
      <c r="N491" s="0" t="n">
        <f aca="false">IF(AND(ISNUMBER($BW491),ISNUMBER($BX491)),MIN(1,MAX(0,($BX491-2016+1)/($BX491-$BW491+1))),"")</f>
        <v>0</v>
      </c>
      <c r="O491" s="0" t="n">
        <f aca="false">IF(AND(ISNUMBER($BW491),ISNUMBER($BX491)),MIN(1,MAX(0,($BX491-2017+1)/($BX491-$BW491+1))),"")</f>
        <v>0</v>
      </c>
      <c r="P491" s="0" t="n">
        <f aca="false">IF(AND(ISNUMBER($BW491),ISNUMBER($BX491)),MIN(1,MAX(0,($BX491-2018+1)/($BX491-$BW491+1))),"")</f>
        <v>0</v>
      </c>
      <c r="Q491" s="0" t="n">
        <f aca="false">IF(AND(ISNUMBER($BW491),ISNUMBER($BX491)),MIN(1,MAX(0,($BX491-2019+1)/($BX491-$BW491+1))),"")</f>
        <v>0</v>
      </c>
      <c r="R491" s="0" t="n">
        <f aca="false">IF(AND(ISNUMBER($BW491),ISNUMBER($BX491)),MIN(1,MAX(0,($BX491-2016+1)/($BX491-$BW491+1))),"")</f>
        <v>0</v>
      </c>
      <c r="S491" s="0" t="n">
        <f aca="false">IF($L491&lt;&gt;"",IF($L491&gt;=2015.5,1,0),"")</f>
        <v>0</v>
      </c>
      <c r="T491" s="0" t="n">
        <f aca="false">IF($L491&lt;&gt;"",IF($L491&gt;=2016,1,0),"")</f>
        <v>0</v>
      </c>
      <c r="U491" s="0" t="n">
        <f aca="false">IF(ISNUMBER($BX491),IF($BX491&gt;=2016,1,0),"")</f>
        <v>0</v>
      </c>
      <c r="V491" s="0" t="n">
        <f aca="false">IF(ISNUMBER($BW491),IF($BW491&gt;=2016,1,0),"")</f>
        <v>0</v>
      </c>
      <c r="W491" s="0" t="str">
        <f aca="false">IF(AND(ISNUMBER($BW491),ISNUMBER($BX491)),IF($BW491&gt;=2016,"post-only",IF($BX491&lt;2016,"pre-only","mixed")),"")</f>
        <v>pre-only</v>
      </c>
      <c r="X491" s="0" t="n">
        <f aca="false">IF(AND(ISNUMBER($BW491),ISNUMBER($BX491)),MIN(1,MAX(0,($BX491-2017+1)/($BX491-$BW491+1))),"")</f>
        <v>0</v>
      </c>
      <c r="Y491" s="0" t="n">
        <f aca="false">IF(AND(ISNUMBER($BW491),ISNUMBER($BX491)),MIN(1,MAX(0,($BX491-2018+1)/($BX491-$BW491+1))),"")</f>
        <v>0</v>
      </c>
      <c r="Z491" s="0" t="n">
        <f aca="false">IF(AND(ISNUMBER($BW491),ISNUMBER($BX491)),MIN(1,MAX(0,($BX491-2019+1)/($BX491-$BW491+1))),"")</f>
        <v>0</v>
      </c>
      <c r="AA491" s="0" t="n">
        <f aca="false">IF(ISNUMBER($BX491),IF($BX491&gt;=2017,1,0),"")</f>
        <v>0</v>
      </c>
      <c r="AB491" s="0" t="n">
        <f aca="false">IF(ISNUMBER($BX491),IF($BX491&gt;=2018,1,0),"")</f>
        <v>0</v>
      </c>
      <c r="AC491" s="0" t="n">
        <f aca="false">IF(ISNUMBER($BX491),IF($BX491&gt;=2019,1,0),"")</f>
        <v>0</v>
      </c>
      <c r="AD491" s="0" t="n">
        <f aca="false">IF($L491&lt;&gt;"",IF($L491&gt;2013,1,0),"")</f>
        <v>0</v>
      </c>
      <c r="AE491" s="0" t="n">
        <f aca="false">IF($L491&lt;&gt;"",1+IF($L491&gt;2011,1,0)+IF($L491&gt;2014,1,0),"")</f>
        <v>1</v>
      </c>
      <c r="AF491" s="0" t="s">
        <v>87</v>
      </c>
      <c r="AG491" s="0" t="s">
        <v>88</v>
      </c>
      <c r="AH491" s="0" t="s">
        <v>89</v>
      </c>
      <c r="AI491" s="0" t="s">
        <v>334</v>
      </c>
      <c r="AJ491" s="0" t="s">
        <v>334</v>
      </c>
      <c r="AK491" s="0" t="str">
        <f aca="false">IF(AND($CF491&lt;&gt;"",IFERROR(INDEX(subsample_country_map!$B:$B,MATCH($CF491,subsample_country_map!$A:$A,0)),"")&lt;&gt;""),INDEX(subsample_country_map!$B:$B,MATCH($CF491,subsample_country_map!$A:$A,0)),INDEX(lookup!$AA:$AA,MATCH($A491,lookup!$A:$A,0)))</f>
        <v>1_US</v>
      </c>
      <c r="AL491" s="0" t="str">
        <f aca="false">IF(AND($CF491&lt;&gt;"",IFERROR(INDEX(subsample_country_map!$C:$C,MATCH($CF491,subsample_country_map!$A:$A,0)),"")&lt;&gt;""),INDEX(subsample_country_map!$C:$C,MATCH($CF491,subsample_country_map!$A:$A,0)),INDEX(lookup!$AB:$AB,MATCH($A491,lookup!$A:$A,0)))</f>
        <v>1_developed</v>
      </c>
      <c r="AM491" s="0" t="str">
        <f aca="false">IF(AND($CF491&lt;&gt;"",IFERROR(INDEX(subsample_country_map!$D:$D,MATCH($CF491,subsample_country_map!$A:$A,0)),"")&lt;&gt;""),INDEX(subsample_country_map!$D:$D,MATCH($CF491,subsample_country_map!$A:$A,0)),INDEX(lookup!$AC:$AC,MATCH($A491,lookup!$A:$A,0)))</f>
        <v>1_western</v>
      </c>
      <c r="AN491" s="0" t="str">
        <f aca="false">IF(AND($CF491&lt;&gt;"",IFERROR(INDEX(subsample_country_map!$E:$E,MATCH($CF491,subsample_country_map!$A:$A,0)),"")&lt;&gt;""),INDEX(subsample_country_map!$E:$E,MATCH($CF491,subsample_country_map!$A:$A,0)),INDEX(lookup!$AD:$AD,MATCH($A491,lookup!$A:$A,0)))</f>
        <v>1_common law</v>
      </c>
      <c r="AO491" s="0" t="str">
        <f aca="false">INDEX(lookup!$Y:$Y,MATCH($A491,lookup!$A:$A,0))</f>
        <v>1_not published</v>
      </c>
      <c r="AP491" s="0" t="str">
        <f aca="false">INDEX(lookup!$Z:$Z,MATCH($A491,lookup!$A:$A,0))</f>
        <v>99_NCE</v>
      </c>
      <c r="AQ491" s="0" t="str">
        <f aca="false">INDEX(lookup!$W:$W,MATCH($A491,lookup!$A:$A,0))</f>
        <v>1_fin/acc/econ</v>
      </c>
      <c r="AS491" s="0" t="s">
        <v>91</v>
      </c>
      <c r="AT491" s="0" t="s">
        <v>397</v>
      </c>
      <c r="AU491" s="0" t="s">
        <v>93</v>
      </c>
      <c r="AV491" s="0" t="s">
        <v>1873</v>
      </c>
      <c r="AX491" s="0" t="s">
        <v>1874</v>
      </c>
      <c r="BA491" s="0" t="n">
        <v>5492</v>
      </c>
      <c r="BB491" s="0" t="s">
        <v>95</v>
      </c>
      <c r="BC491" s="0" t="s">
        <v>122</v>
      </c>
      <c r="BD491" s="0" t="s">
        <v>123</v>
      </c>
      <c r="BE491" s="0" t="s">
        <v>98</v>
      </c>
      <c r="BI491" s="0" t="s">
        <v>336</v>
      </c>
      <c r="BJ491" s="0" t="s">
        <v>1875</v>
      </c>
      <c r="BK491" s="0" t="s">
        <v>1453</v>
      </c>
      <c r="BL491" s="0" t="s">
        <v>1876</v>
      </c>
      <c r="BM491" s="0" t="s">
        <v>1872</v>
      </c>
      <c r="BN491" s="0" t="s">
        <v>1844</v>
      </c>
      <c r="BO491" s="0" t="s">
        <v>769</v>
      </c>
      <c r="BP491" s="0" t="s">
        <v>1838</v>
      </c>
      <c r="BQ491" s="0" t="s">
        <v>127</v>
      </c>
      <c r="BT491" s="0" t="n">
        <v>0</v>
      </c>
      <c r="BU491" s="0" t="s">
        <v>1845</v>
      </c>
      <c r="BW491" s="0" t="n">
        <v>1990</v>
      </c>
      <c r="BX491" s="0" t="n">
        <v>2008</v>
      </c>
      <c r="BY491" s="0" t="s">
        <v>1846</v>
      </c>
      <c r="BZ491" s="0" t="n">
        <v>1999</v>
      </c>
      <c r="CA491" s="0" t="n">
        <v>0</v>
      </c>
      <c r="CB491" s="0" t="n">
        <v>0</v>
      </c>
      <c r="CC491" s="0" t="n">
        <v>0</v>
      </c>
      <c r="CD491" s="0" t="n">
        <v>-0.00985032529257974</v>
      </c>
      <c r="CE491" s="0" t="n">
        <v>1</v>
      </c>
    </row>
    <row r="492" customFormat="false" ht="15" hidden="false" customHeight="false" outlineLevel="0" collapsed="false">
      <c r="A492" s="0" t="s">
        <v>1838</v>
      </c>
      <c r="B492" s="0" t="n">
        <v>1797</v>
      </c>
      <c r="C492" s="0" t="n">
        <v>-0.0273488794664619</v>
      </c>
      <c r="D492" s="0" t="n">
        <v>6525</v>
      </c>
      <c r="E492" s="0" t="n">
        <f aca="false">IF(ISNUMBER($BA492),$BA492,IF(AND(ISNUMBER($D492),ISNUMBER($BW492),ISNUMBER($BX492)),$D492*($BX492-$BW492+1),""))</f>
        <v>6525</v>
      </c>
      <c r="H492" s="0" t="s">
        <v>118</v>
      </c>
      <c r="I492" s="0" t="s">
        <v>119</v>
      </c>
      <c r="J492" s="0" t="n">
        <f aca="false">IF($BW492&lt;&gt;"",$BW492,"")</f>
        <v>1990</v>
      </c>
      <c r="K492" s="0" t="n">
        <f aca="false">IF($BX492&lt;&gt;"",$BX492,"")</f>
        <v>2008</v>
      </c>
      <c r="L492" s="0" t="n">
        <f aca="false">IF(AND(ISNUMBER($BW492),ISNUMBER($BX492)),($BW492+$BX492)/2,"")</f>
        <v>1999</v>
      </c>
      <c r="M492" s="0" t="n">
        <f aca="false">IF($L492&lt;&gt;"",$L492,"")</f>
        <v>1999</v>
      </c>
      <c r="N492" s="0" t="n">
        <f aca="false">IF(AND(ISNUMBER($BW492),ISNUMBER($BX492)),MIN(1,MAX(0,($BX492-2016+1)/($BX492-$BW492+1))),"")</f>
        <v>0</v>
      </c>
      <c r="O492" s="0" t="n">
        <f aca="false">IF(AND(ISNUMBER($BW492),ISNUMBER($BX492)),MIN(1,MAX(0,($BX492-2017+1)/($BX492-$BW492+1))),"")</f>
        <v>0</v>
      </c>
      <c r="P492" s="0" t="n">
        <f aca="false">IF(AND(ISNUMBER($BW492),ISNUMBER($BX492)),MIN(1,MAX(0,($BX492-2018+1)/($BX492-$BW492+1))),"")</f>
        <v>0</v>
      </c>
      <c r="Q492" s="0" t="n">
        <f aca="false">IF(AND(ISNUMBER($BW492),ISNUMBER($BX492)),MIN(1,MAX(0,($BX492-2019+1)/($BX492-$BW492+1))),"")</f>
        <v>0</v>
      </c>
      <c r="R492" s="0" t="n">
        <f aca="false">IF(AND(ISNUMBER($BW492),ISNUMBER($BX492)),MIN(1,MAX(0,($BX492-2016+1)/($BX492-$BW492+1))),"")</f>
        <v>0</v>
      </c>
      <c r="S492" s="0" t="n">
        <f aca="false">IF($L492&lt;&gt;"",IF($L492&gt;=2015.5,1,0),"")</f>
        <v>0</v>
      </c>
      <c r="T492" s="0" t="n">
        <f aca="false">IF($L492&lt;&gt;"",IF($L492&gt;=2016,1,0),"")</f>
        <v>0</v>
      </c>
      <c r="U492" s="0" t="n">
        <f aca="false">IF(ISNUMBER($BX492),IF($BX492&gt;=2016,1,0),"")</f>
        <v>0</v>
      </c>
      <c r="V492" s="0" t="n">
        <f aca="false">IF(ISNUMBER($BW492),IF($BW492&gt;=2016,1,0),"")</f>
        <v>0</v>
      </c>
      <c r="W492" s="0" t="str">
        <f aca="false">IF(AND(ISNUMBER($BW492),ISNUMBER($BX492)),IF($BW492&gt;=2016,"post-only",IF($BX492&lt;2016,"pre-only","mixed")),"")</f>
        <v>pre-only</v>
      </c>
      <c r="X492" s="0" t="n">
        <f aca="false">IF(AND(ISNUMBER($BW492),ISNUMBER($BX492)),MIN(1,MAX(0,($BX492-2017+1)/($BX492-$BW492+1))),"")</f>
        <v>0</v>
      </c>
      <c r="Y492" s="0" t="n">
        <f aca="false">IF(AND(ISNUMBER($BW492),ISNUMBER($BX492)),MIN(1,MAX(0,($BX492-2018+1)/($BX492-$BW492+1))),"")</f>
        <v>0</v>
      </c>
      <c r="Z492" s="0" t="n">
        <f aca="false">IF(AND(ISNUMBER($BW492),ISNUMBER($BX492)),MIN(1,MAX(0,($BX492-2019+1)/($BX492-$BW492+1))),"")</f>
        <v>0</v>
      </c>
      <c r="AA492" s="0" t="n">
        <f aca="false">IF(ISNUMBER($BX492),IF($BX492&gt;=2017,1,0),"")</f>
        <v>0</v>
      </c>
      <c r="AB492" s="0" t="n">
        <f aca="false">IF(ISNUMBER($BX492),IF($BX492&gt;=2018,1,0),"")</f>
        <v>0</v>
      </c>
      <c r="AC492" s="0" t="n">
        <f aca="false">IF(ISNUMBER($BX492),IF($BX492&gt;=2019,1,0),"")</f>
        <v>0</v>
      </c>
      <c r="AD492" s="0" t="n">
        <f aca="false">IF($L492&lt;&gt;"",IF($L492&gt;2013,1,0),"")</f>
        <v>0</v>
      </c>
      <c r="AE492" s="0" t="n">
        <f aca="false">IF($L492&lt;&gt;"",1+IF($L492&gt;2011,1,0)+IF($L492&gt;2014,1,0),"")</f>
        <v>1</v>
      </c>
      <c r="AF492" s="0" t="s">
        <v>87</v>
      </c>
      <c r="AG492" s="0" t="s">
        <v>88</v>
      </c>
      <c r="AH492" s="0" t="s">
        <v>89</v>
      </c>
      <c r="AI492" s="0" t="s">
        <v>334</v>
      </c>
      <c r="AJ492" s="0" t="s">
        <v>334</v>
      </c>
      <c r="AK492" s="0" t="str">
        <f aca="false">IF(AND($CF492&lt;&gt;"",IFERROR(INDEX(subsample_country_map!$B:$B,MATCH($CF492,subsample_country_map!$A:$A,0)),"")&lt;&gt;""),INDEX(subsample_country_map!$B:$B,MATCH($CF492,subsample_country_map!$A:$A,0)),INDEX(lookup!$AA:$AA,MATCH($A492,lookup!$A:$A,0)))</f>
        <v>1_US</v>
      </c>
      <c r="AL492" s="0" t="str">
        <f aca="false">IF(AND($CF492&lt;&gt;"",IFERROR(INDEX(subsample_country_map!$C:$C,MATCH($CF492,subsample_country_map!$A:$A,0)),"")&lt;&gt;""),INDEX(subsample_country_map!$C:$C,MATCH($CF492,subsample_country_map!$A:$A,0)),INDEX(lookup!$AB:$AB,MATCH($A492,lookup!$A:$A,0)))</f>
        <v>1_developed</v>
      </c>
      <c r="AM492" s="0" t="str">
        <f aca="false">IF(AND($CF492&lt;&gt;"",IFERROR(INDEX(subsample_country_map!$D:$D,MATCH($CF492,subsample_country_map!$A:$A,0)),"")&lt;&gt;""),INDEX(subsample_country_map!$D:$D,MATCH($CF492,subsample_country_map!$A:$A,0)),INDEX(lookup!$AC:$AC,MATCH($A492,lookup!$A:$A,0)))</f>
        <v>1_western</v>
      </c>
      <c r="AN492" s="0" t="str">
        <f aca="false">IF(AND($CF492&lt;&gt;"",IFERROR(INDEX(subsample_country_map!$E:$E,MATCH($CF492,subsample_country_map!$A:$A,0)),"")&lt;&gt;""),INDEX(subsample_country_map!$E:$E,MATCH($CF492,subsample_country_map!$A:$A,0)),INDEX(lookup!$AD:$AD,MATCH($A492,lookup!$A:$A,0)))</f>
        <v>1_common law</v>
      </c>
      <c r="AO492" s="0" t="str">
        <f aca="false">INDEX(lookup!$Y:$Y,MATCH($A492,lookup!$A:$A,0))</f>
        <v>1_not published</v>
      </c>
      <c r="AP492" s="0" t="str">
        <f aca="false">INDEX(lookup!$Z:$Z,MATCH($A492,lookup!$A:$A,0))</f>
        <v>99_NCE</v>
      </c>
      <c r="AQ492" s="0" t="str">
        <f aca="false">INDEX(lookup!$W:$W,MATCH($A492,lookup!$A:$A,0))</f>
        <v>1_fin/acc/econ</v>
      </c>
      <c r="AS492" s="0" t="s">
        <v>91</v>
      </c>
      <c r="AT492" s="0" t="s">
        <v>397</v>
      </c>
      <c r="AU492" s="0" t="s">
        <v>93</v>
      </c>
      <c r="AV492" s="0" t="s">
        <v>1877</v>
      </c>
      <c r="AX492" s="0" t="s">
        <v>251</v>
      </c>
      <c r="BA492" s="0" t="n">
        <v>6525</v>
      </c>
      <c r="BB492" s="0" t="s">
        <v>95</v>
      </c>
      <c r="BC492" s="0" t="s">
        <v>122</v>
      </c>
      <c r="BD492" s="0" t="s">
        <v>123</v>
      </c>
      <c r="BE492" s="0" t="s">
        <v>98</v>
      </c>
      <c r="BI492" s="0" t="s">
        <v>99</v>
      </c>
      <c r="BJ492" s="0" t="s">
        <v>1841</v>
      </c>
      <c r="BK492" s="0" t="s">
        <v>1878</v>
      </c>
      <c r="BL492" s="0" t="s">
        <v>1879</v>
      </c>
      <c r="BM492" s="0" t="s">
        <v>1880</v>
      </c>
      <c r="BN492" s="0" t="s">
        <v>1844</v>
      </c>
      <c r="BO492" s="0" t="s">
        <v>769</v>
      </c>
      <c r="BP492" s="0" t="s">
        <v>1838</v>
      </c>
      <c r="BQ492" s="0" t="s">
        <v>127</v>
      </c>
      <c r="BT492" s="0" t="n">
        <v>0</v>
      </c>
      <c r="BU492" s="0" t="s">
        <v>1845</v>
      </c>
      <c r="BW492" s="0" t="n">
        <v>1990</v>
      </c>
      <c r="BX492" s="0" t="n">
        <v>2008</v>
      </c>
      <c r="BY492" s="0" t="s">
        <v>1846</v>
      </c>
      <c r="BZ492" s="0" t="n">
        <v>1999</v>
      </c>
      <c r="CA492" s="0" t="n">
        <v>0</v>
      </c>
      <c r="CB492" s="0" t="n">
        <v>0</v>
      </c>
      <c r="CC492" s="0" t="n">
        <v>0</v>
      </c>
      <c r="CD492" s="0" t="n">
        <v>-0.0273557011617834</v>
      </c>
      <c r="CE492" s="0" t="n">
        <v>1</v>
      </c>
    </row>
    <row r="493" customFormat="false" ht="15" hidden="false" customHeight="false" outlineLevel="0" collapsed="false">
      <c r="A493" s="0" t="s">
        <v>1838</v>
      </c>
      <c r="B493" s="0" t="n">
        <v>1798</v>
      </c>
      <c r="C493" s="0" t="n">
        <v>-0.0280908048141106</v>
      </c>
      <c r="D493" s="0" t="n">
        <v>6525</v>
      </c>
      <c r="E493" s="0" t="n">
        <f aca="false">IF(ISNUMBER($BA493),$BA493,IF(AND(ISNUMBER($D493),ISNUMBER($BW493),ISNUMBER($BX493)),$D493*($BX493-$BW493+1),""))</f>
        <v>6525</v>
      </c>
      <c r="H493" s="0" t="s">
        <v>118</v>
      </c>
      <c r="I493" s="0" t="s">
        <v>119</v>
      </c>
      <c r="J493" s="0" t="n">
        <f aca="false">IF($BW493&lt;&gt;"",$BW493,"")</f>
        <v>1990</v>
      </c>
      <c r="K493" s="0" t="n">
        <f aca="false">IF($BX493&lt;&gt;"",$BX493,"")</f>
        <v>2008</v>
      </c>
      <c r="L493" s="0" t="n">
        <f aca="false">IF(AND(ISNUMBER($BW493),ISNUMBER($BX493)),($BW493+$BX493)/2,"")</f>
        <v>1999</v>
      </c>
      <c r="M493" s="0" t="n">
        <f aca="false">IF($L493&lt;&gt;"",$L493,"")</f>
        <v>1999</v>
      </c>
      <c r="N493" s="0" t="n">
        <f aca="false">IF(AND(ISNUMBER($BW493),ISNUMBER($BX493)),MIN(1,MAX(0,($BX493-2016+1)/($BX493-$BW493+1))),"")</f>
        <v>0</v>
      </c>
      <c r="O493" s="0" t="n">
        <f aca="false">IF(AND(ISNUMBER($BW493),ISNUMBER($BX493)),MIN(1,MAX(0,($BX493-2017+1)/($BX493-$BW493+1))),"")</f>
        <v>0</v>
      </c>
      <c r="P493" s="0" t="n">
        <f aca="false">IF(AND(ISNUMBER($BW493),ISNUMBER($BX493)),MIN(1,MAX(0,($BX493-2018+1)/($BX493-$BW493+1))),"")</f>
        <v>0</v>
      </c>
      <c r="Q493" s="0" t="n">
        <f aca="false">IF(AND(ISNUMBER($BW493),ISNUMBER($BX493)),MIN(1,MAX(0,($BX493-2019+1)/($BX493-$BW493+1))),"")</f>
        <v>0</v>
      </c>
      <c r="R493" s="0" t="n">
        <f aca="false">IF(AND(ISNUMBER($BW493),ISNUMBER($BX493)),MIN(1,MAX(0,($BX493-2016+1)/($BX493-$BW493+1))),"")</f>
        <v>0</v>
      </c>
      <c r="S493" s="0" t="n">
        <f aca="false">IF($L493&lt;&gt;"",IF($L493&gt;=2015.5,1,0),"")</f>
        <v>0</v>
      </c>
      <c r="T493" s="0" t="n">
        <f aca="false">IF($L493&lt;&gt;"",IF($L493&gt;=2016,1,0),"")</f>
        <v>0</v>
      </c>
      <c r="U493" s="0" t="n">
        <f aca="false">IF(ISNUMBER($BX493),IF($BX493&gt;=2016,1,0),"")</f>
        <v>0</v>
      </c>
      <c r="V493" s="0" t="n">
        <f aca="false">IF(ISNUMBER($BW493),IF($BW493&gt;=2016,1,0),"")</f>
        <v>0</v>
      </c>
      <c r="W493" s="0" t="str">
        <f aca="false">IF(AND(ISNUMBER($BW493),ISNUMBER($BX493)),IF($BW493&gt;=2016,"post-only",IF($BX493&lt;2016,"pre-only","mixed")),"")</f>
        <v>pre-only</v>
      </c>
      <c r="X493" s="0" t="n">
        <f aca="false">IF(AND(ISNUMBER($BW493),ISNUMBER($BX493)),MIN(1,MAX(0,($BX493-2017+1)/($BX493-$BW493+1))),"")</f>
        <v>0</v>
      </c>
      <c r="Y493" s="0" t="n">
        <f aca="false">IF(AND(ISNUMBER($BW493),ISNUMBER($BX493)),MIN(1,MAX(0,($BX493-2018+1)/($BX493-$BW493+1))),"")</f>
        <v>0</v>
      </c>
      <c r="Z493" s="0" t="n">
        <f aca="false">IF(AND(ISNUMBER($BW493),ISNUMBER($BX493)),MIN(1,MAX(0,($BX493-2019+1)/($BX493-$BW493+1))),"")</f>
        <v>0</v>
      </c>
      <c r="AA493" s="0" t="n">
        <f aca="false">IF(ISNUMBER($BX493),IF($BX493&gt;=2017,1,0),"")</f>
        <v>0</v>
      </c>
      <c r="AB493" s="0" t="n">
        <f aca="false">IF(ISNUMBER($BX493),IF($BX493&gt;=2018,1,0),"")</f>
        <v>0</v>
      </c>
      <c r="AC493" s="0" t="n">
        <f aca="false">IF(ISNUMBER($BX493),IF($BX493&gt;=2019,1,0),"")</f>
        <v>0</v>
      </c>
      <c r="AD493" s="0" t="n">
        <f aca="false">IF($L493&lt;&gt;"",IF($L493&gt;2013,1,0),"")</f>
        <v>0</v>
      </c>
      <c r="AE493" s="0" t="n">
        <f aca="false">IF($L493&lt;&gt;"",1+IF($L493&gt;2011,1,0)+IF($L493&gt;2014,1,0),"")</f>
        <v>1</v>
      </c>
      <c r="AF493" s="0" t="s">
        <v>87</v>
      </c>
      <c r="AG493" s="0" t="s">
        <v>88</v>
      </c>
      <c r="AH493" s="0" t="s">
        <v>89</v>
      </c>
      <c r="AI493" s="0" t="s">
        <v>334</v>
      </c>
      <c r="AJ493" s="0" t="s">
        <v>334</v>
      </c>
      <c r="AK493" s="0" t="str">
        <f aca="false">IF(AND($CF493&lt;&gt;"",IFERROR(INDEX(subsample_country_map!$B:$B,MATCH($CF493,subsample_country_map!$A:$A,0)),"")&lt;&gt;""),INDEX(subsample_country_map!$B:$B,MATCH($CF493,subsample_country_map!$A:$A,0)),INDEX(lookup!$AA:$AA,MATCH($A493,lookup!$A:$A,0)))</f>
        <v>1_US</v>
      </c>
      <c r="AL493" s="0" t="str">
        <f aca="false">IF(AND($CF493&lt;&gt;"",IFERROR(INDEX(subsample_country_map!$C:$C,MATCH($CF493,subsample_country_map!$A:$A,0)),"")&lt;&gt;""),INDEX(subsample_country_map!$C:$C,MATCH($CF493,subsample_country_map!$A:$A,0)),INDEX(lookup!$AB:$AB,MATCH($A493,lookup!$A:$A,0)))</f>
        <v>1_developed</v>
      </c>
      <c r="AM493" s="0" t="str">
        <f aca="false">IF(AND($CF493&lt;&gt;"",IFERROR(INDEX(subsample_country_map!$D:$D,MATCH($CF493,subsample_country_map!$A:$A,0)),"")&lt;&gt;""),INDEX(subsample_country_map!$D:$D,MATCH($CF493,subsample_country_map!$A:$A,0)),INDEX(lookup!$AC:$AC,MATCH($A493,lookup!$A:$A,0)))</f>
        <v>1_western</v>
      </c>
      <c r="AN493" s="0" t="str">
        <f aca="false">IF(AND($CF493&lt;&gt;"",IFERROR(INDEX(subsample_country_map!$E:$E,MATCH($CF493,subsample_country_map!$A:$A,0)),"")&lt;&gt;""),INDEX(subsample_country_map!$E:$E,MATCH($CF493,subsample_country_map!$A:$A,0)),INDEX(lookup!$AD:$AD,MATCH($A493,lookup!$A:$A,0)))</f>
        <v>1_common law</v>
      </c>
      <c r="AO493" s="0" t="str">
        <f aca="false">INDEX(lookup!$Y:$Y,MATCH($A493,lookup!$A:$A,0))</f>
        <v>1_not published</v>
      </c>
      <c r="AP493" s="0" t="str">
        <f aca="false">INDEX(lookup!$Z:$Z,MATCH($A493,lookup!$A:$A,0))</f>
        <v>99_NCE</v>
      </c>
      <c r="AQ493" s="0" t="str">
        <f aca="false">INDEX(lookup!$W:$W,MATCH($A493,lookup!$A:$A,0))</f>
        <v>1_fin/acc/econ</v>
      </c>
      <c r="AS493" s="0" t="s">
        <v>91</v>
      </c>
      <c r="AT493" s="0" t="s">
        <v>397</v>
      </c>
      <c r="AU493" s="0" t="s">
        <v>93</v>
      </c>
      <c r="AV493" s="0" t="s">
        <v>1881</v>
      </c>
      <c r="AX493" s="0" t="s">
        <v>1882</v>
      </c>
      <c r="BA493" s="0" t="n">
        <v>6525</v>
      </c>
      <c r="BB493" s="0" t="s">
        <v>95</v>
      </c>
      <c r="BC493" s="0" t="s">
        <v>122</v>
      </c>
      <c r="BD493" s="0" t="s">
        <v>123</v>
      </c>
      <c r="BE493" s="0" t="s">
        <v>98</v>
      </c>
      <c r="BI493" s="0" t="s">
        <v>99</v>
      </c>
      <c r="BJ493" s="0" t="s">
        <v>1849</v>
      </c>
      <c r="BK493" s="0" t="s">
        <v>1878</v>
      </c>
      <c r="BL493" s="0" t="s">
        <v>1883</v>
      </c>
      <c r="BM493" s="0" t="s">
        <v>1880</v>
      </c>
      <c r="BN493" s="0" t="s">
        <v>1844</v>
      </c>
      <c r="BO493" s="0" t="s">
        <v>769</v>
      </c>
      <c r="BP493" s="0" t="s">
        <v>1838</v>
      </c>
      <c r="BQ493" s="0" t="s">
        <v>127</v>
      </c>
      <c r="BT493" s="0" t="n">
        <v>0</v>
      </c>
      <c r="BU493" s="0" t="s">
        <v>1845</v>
      </c>
      <c r="BW493" s="0" t="n">
        <v>1990</v>
      </c>
      <c r="BX493" s="0" t="n">
        <v>2008</v>
      </c>
      <c r="BY493" s="0" t="s">
        <v>1846</v>
      </c>
      <c r="BZ493" s="0" t="n">
        <v>1999</v>
      </c>
      <c r="CA493" s="0" t="n">
        <v>0</v>
      </c>
      <c r="CB493" s="0" t="n">
        <v>0</v>
      </c>
      <c r="CC493" s="0" t="n">
        <v>0</v>
      </c>
      <c r="CD493" s="0" t="n">
        <v>-0.0280981970697657</v>
      </c>
      <c r="CE493" s="0" t="n">
        <v>1</v>
      </c>
    </row>
    <row r="494" customFormat="false" ht="15" hidden="false" customHeight="false" outlineLevel="0" collapsed="false">
      <c r="A494" s="0" t="s">
        <v>1838</v>
      </c>
      <c r="B494" s="0" t="n">
        <v>1799</v>
      </c>
      <c r="C494" s="0" t="n">
        <v>-0.0272252208144521</v>
      </c>
      <c r="D494" s="0" t="n">
        <v>6525</v>
      </c>
      <c r="E494" s="0" t="n">
        <f aca="false">IF(ISNUMBER($BA494),$BA494,IF(AND(ISNUMBER($D494),ISNUMBER($BW494),ISNUMBER($BX494)),$D494*($BX494-$BW494+1),""))</f>
        <v>6525</v>
      </c>
      <c r="H494" s="0" t="s">
        <v>118</v>
      </c>
      <c r="I494" s="0" t="s">
        <v>119</v>
      </c>
      <c r="J494" s="0" t="n">
        <f aca="false">IF($BW494&lt;&gt;"",$BW494,"")</f>
        <v>1990</v>
      </c>
      <c r="K494" s="0" t="n">
        <f aca="false">IF($BX494&lt;&gt;"",$BX494,"")</f>
        <v>2008</v>
      </c>
      <c r="L494" s="0" t="n">
        <f aca="false">IF(AND(ISNUMBER($BW494),ISNUMBER($BX494)),($BW494+$BX494)/2,"")</f>
        <v>1999</v>
      </c>
      <c r="M494" s="0" t="n">
        <f aca="false">IF($L494&lt;&gt;"",$L494,"")</f>
        <v>1999</v>
      </c>
      <c r="N494" s="0" t="n">
        <f aca="false">IF(AND(ISNUMBER($BW494),ISNUMBER($BX494)),MIN(1,MAX(0,($BX494-2016+1)/($BX494-$BW494+1))),"")</f>
        <v>0</v>
      </c>
      <c r="O494" s="0" t="n">
        <f aca="false">IF(AND(ISNUMBER($BW494),ISNUMBER($BX494)),MIN(1,MAX(0,($BX494-2017+1)/($BX494-$BW494+1))),"")</f>
        <v>0</v>
      </c>
      <c r="P494" s="0" t="n">
        <f aca="false">IF(AND(ISNUMBER($BW494),ISNUMBER($BX494)),MIN(1,MAX(0,($BX494-2018+1)/($BX494-$BW494+1))),"")</f>
        <v>0</v>
      </c>
      <c r="Q494" s="0" t="n">
        <f aca="false">IF(AND(ISNUMBER($BW494),ISNUMBER($BX494)),MIN(1,MAX(0,($BX494-2019+1)/($BX494-$BW494+1))),"")</f>
        <v>0</v>
      </c>
      <c r="R494" s="0" t="n">
        <f aca="false">IF(AND(ISNUMBER($BW494),ISNUMBER($BX494)),MIN(1,MAX(0,($BX494-2016+1)/($BX494-$BW494+1))),"")</f>
        <v>0</v>
      </c>
      <c r="S494" s="0" t="n">
        <f aca="false">IF($L494&lt;&gt;"",IF($L494&gt;=2015.5,1,0),"")</f>
        <v>0</v>
      </c>
      <c r="T494" s="0" t="n">
        <f aca="false">IF($L494&lt;&gt;"",IF($L494&gt;=2016,1,0),"")</f>
        <v>0</v>
      </c>
      <c r="U494" s="0" t="n">
        <f aca="false">IF(ISNUMBER($BX494),IF($BX494&gt;=2016,1,0),"")</f>
        <v>0</v>
      </c>
      <c r="V494" s="0" t="n">
        <f aca="false">IF(ISNUMBER($BW494),IF($BW494&gt;=2016,1,0),"")</f>
        <v>0</v>
      </c>
      <c r="W494" s="0" t="str">
        <f aca="false">IF(AND(ISNUMBER($BW494),ISNUMBER($BX494)),IF($BW494&gt;=2016,"post-only",IF($BX494&lt;2016,"pre-only","mixed")),"")</f>
        <v>pre-only</v>
      </c>
      <c r="X494" s="0" t="n">
        <f aca="false">IF(AND(ISNUMBER($BW494),ISNUMBER($BX494)),MIN(1,MAX(0,($BX494-2017+1)/($BX494-$BW494+1))),"")</f>
        <v>0</v>
      </c>
      <c r="Y494" s="0" t="n">
        <f aca="false">IF(AND(ISNUMBER($BW494),ISNUMBER($BX494)),MIN(1,MAX(0,($BX494-2018+1)/($BX494-$BW494+1))),"")</f>
        <v>0</v>
      </c>
      <c r="Z494" s="0" t="n">
        <f aca="false">IF(AND(ISNUMBER($BW494),ISNUMBER($BX494)),MIN(1,MAX(0,($BX494-2019+1)/($BX494-$BW494+1))),"")</f>
        <v>0</v>
      </c>
      <c r="AA494" s="0" t="n">
        <f aca="false">IF(ISNUMBER($BX494),IF($BX494&gt;=2017,1,0),"")</f>
        <v>0</v>
      </c>
      <c r="AB494" s="0" t="n">
        <f aca="false">IF(ISNUMBER($BX494),IF($BX494&gt;=2018,1,0),"")</f>
        <v>0</v>
      </c>
      <c r="AC494" s="0" t="n">
        <f aca="false">IF(ISNUMBER($BX494),IF($BX494&gt;=2019,1,0),"")</f>
        <v>0</v>
      </c>
      <c r="AD494" s="0" t="n">
        <f aca="false">IF($L494&lt;&gt;"",IF($L494&gt;2013,1,0),"")</f>
        <v>0</v>
      </c>
      <c r="AE494" s="0" t="n">
        <f aca="false">IF($L494&lt;&gt;"",1+IF($L494&gt;2011,1,0)+IF($L494&gt;2014,1,0),"")</f>
        <v>1</v>
      </c>
      <c r="AF494" s="0" t="s">
        <v>87</v>
      </c>
      <c r="AG494" s="0" t="s">
        <v>88</v>
      </c>
      <c r="AH494" s="0" t="s">
        <v>89</v>
      </c>
      <c r="AI494" s="0" t="s">
        <v>334</v>
      </c>
      <c r="AJ494" s="0" t="s">
        <v>334</v>
      </c>
      <c r="AK494" s="0" t="str">
        <f aca="false">IF(AND($CF494&lt;&gt;"",IFERROR(INDEX(subsample_country_map!$B:$B,MATCH($CF494,subsample_country_map!$A:$A,0)),"")&lt;&gt;""),INDEX(subsample_country_map!$B:$B,MATCH($CF494,subsample_country_map!$A:$A,0)),INDEX(lookup!$AA:$AA,MATCH($A494,lookup!$A:$A,0)))</f>
        <v>1_US</v>
      </c>
      <c r="AL494" s="0" t="str">
        <f aca="false">IF(AND($CF494&lt;&gt;"",IFERROR(INDEX(subsample_country_map!$C:$C,MATCH($CF494,subsample_country_map!$A:$A,0)),"")&lt;&gt;""),INDEX(subsample_country_map!$C:$C,MATCH($CF494,subsample_country_map!$A:$A,0)),INDEX(lookup!$AB:$AB,MATCH($A494,lookup!$A:$A,0)))</f>
        <v>1_developed</v>
      </c>
      <c r="AM494" s="0" t="str">
        <f aca="false">IF(AND($CF494&lt;&gt;"",IFERROR(INDEX(subsample_country_map!$D:$D,MATCH($CF494,subsample_country_map!$A:$A,0)),"")&lt;&gt;""),INDEX(subsample_country_map!$D:$D,MATCH($CF494,subsample_country_map!$A:$A,0)),INDEX(lookup!$AC:$AC,MATCH($A494,lookup!$A:$A,0)))</f>
        <v>1_western</v>
      </c>
      <c r="AN494" s="0" t="str">
        <f aca="false">IF(AND($CF494&lt;&gt;"",IFERROR(INDEX(subsample_country_map!$E:$E,MATCH($CF494,subsample_country_map!$A:$A,0)),"")&lt;&gt;""),INDEX(subsample_country_map!$E:$E,MATCH($CF494,subsample_country_map!$A:$A,0)),INDEX(lookup!$AD:$AD,MATCH($A494,lookup!$A:$A,0)))</f>
        <v>1_common law</v>
      </c>
      <c r="AO494" s="0" t="str">
        <f aca="false">INDEX(lookup!$Y:$Y,MATCH($A494,lookup!$A:$A,0))</f>
        <v>1_not published</v>
      </c>
      <c r="AP494" s="0" t="str">
        <f aca="false">INDEX(lookup!$Z:$Z,MATCH($A494,lookup!$A:$A,0))</f>
        <v>99_NCE</v>
      </c>
      <c r="AQ494" s="0" t="str">
        <f aca="false">INDEX(lookup!$W:$W,MATCH($A494,lookup!$A:$A,0))</f>
        <v>1_fin/acc/econ</v>
      </c>
      <c r="AS494" s="0" t="s">
        <v>91</v>
      </c>
      <c r="AT494" s="0" t="s">
        <v>397</v>
      </c>
      <c r="AU494" s="0" t="s">
        <v>93</v>
      </c>
      <c r="AV494" s="0" t="s">
        <v>1884</v>
      </c>
      <c r="AX494" s="0" t="s">
        <v>220</v>
      </c>
      <c r="BA494" s="0" t="n">
        <v>6525</v>
      </c>
      <c r="BB494" s="0" t="s">
        <v>95</v>
      </c>
      <c r="BC494" s="0" t="s">
        <v>122</v>
      </c>
      <c r="BD494" s="0" t="s">
        <v>123</v>
      </c>
      <c r="BE494" s="0" t="s">
        <v>98</v>
      </c>
      <c r="BI494" s="0" t="s">
        <v>99</v>
      </c>
      <c r="BJ494" s="0" t="s">
        <v>1853</v>
      </c>
      <c r="BK494" s="0" t="s">
        <v>1878</v>
      </c>
      <c r="BL494" s="0" t="s">
        <v>1885</v>
      </c>
      <c r="BM494" s="0" t="s">
        <v>1886</v>
      </c>
      <c r="BN494" s="0" t="s">
        <v>1844</v>
      </c>
      <c r="BO494" s="0" t="s">
        <v>769</v>
      </c>
      <c r="BP494" s="0" t="s">
        <v>1838</v>
      </c>
      <c r="BQ494" s="0" t="s">
        <v>127</v>
      </c>
      <c r="BT494" s="0" t="n">
        <v>0</v>
      </c>
      <c r="BU494" s="0" t="s">
        <v>1845</v>
      </c>
      <c r="BW494" s="0" t="n">
        <v>1990</v>
      </c>
      <c r="BX494" s="0" t="n">
        <v>2008</v>
      </c>
      <c r="BY494" s="0" t="s">
        <v>1846</v>
      </c>
      <c r="BZ494" s="0" t="n">
        <v>1999</v>
      </c>
      <c r="CA494" s="0" t="n">
        <v>0</v>
      </c>
      <c r="CB494" s="0" t="n">
        <v>0</v>
      </c>
      <c r="CC494" s="0" t="n">
        <v>0</v>
      </c>
      <c r="CD494" s="0" t="n">
        <v>-0.0272319503668643</v>
      </c>
      <c r="CE494" s="0" t="n">
        <v>1</v>
      </c>
    </row>
    <row r="495" customFormat="false" ht="15" hidden="false" customHeight="false" outlineLevel="0" collapsed="false">
      <c r="A495" s="0" t="s">
        <v>1838</v>
      </c>
      <c r="B495" s="0" t="n">
        <v>1800</v>
      </c>
      <c r="C495" s="0" t="n">
        <v>-0.023762291796731</v>
      </c>
      <c r="D495" s="0" t="n">
        <v>6525</v>
      </c>
      <c r="E495" s="0" t="n">
        <f aca="false">IF(ISNUMBER($BA495),$BA495,IF(AND(ISNUMBER($D495),ISNUMBER($BW495),ISNUMBER($BX495)),$D495*($BX495-$BW495+1),""))</f>
        <v>6525</v>
      </c>
      <c r="H495" s="0" t="s">
        <v>118</v>
      </c>
      <c r="I495" s="0" t="s">
        <v>119</v>
      </c>
      <c r="J495" s="0" t="n">
        <f aca="false">IF($BW495&lt;&gt;"",$BW495,"")</f>
        <v>1990</v>
      </c>
      <c r="K495" s="0" t="n">
        <f aca="false">IF($BX495&lt;&gt;"",$BX495,"")</f>
        <v>2008</v>
      </c>
      <c r="L495" s="0" t="n">
        <f aca="false">IF(AND(ISNUMBER($BW495),ISNUMBER($BX495)),($BW495+$BX495)/2,"")</f>
        <v>1999</v>
      </c>
      <c r="M495" s="0" t="n">
        <f aca="false">IF($L495&lt;&gt;"",$L495,"")</f>
        <v>1999</v>
      </c>
      <c r="N495" s="0" t="n">
        <f aca="false">IF(AND(ISNUMBER($BW495),ISNUMBER($BX495)),MIN(1,MAX(0,($BX495-2016+1)/($BX495-$BW495+1))),"")</f>
        <v>0</v>
      </c>
      <c r="O495" s="0" t="n">
        <f aca="false">IF(AND(ISNUMBER($BW495),ISNUMBER($BX495)),MIN(1,MAX(0,($BX495-2017+1)/($BX495-$BW495+1))),"")</f>
        <v>0</v>
      </c>
      <c r="P495" s="0" t="n">
        <f aca="false">IF(AND(ISNUMBER($BW495),ISNUMBER($BX495)),MIN(1,MAX(0,($BX495-2018+1)/($BX495-$BW495+1))),"")</f>
        <v>0</v>
      </c>
      <c r="Q495" s="0" t="n">
        <f aca="false">IF(AND(ISNUMBER($BW495),ISNUMBER($BX495)),MIN(1,MAX(0,($BX495-2019+1)/($BX495-$BW495+1))),"")</f>
        <v>0</v>
      </c>
      <c r="R495" s="0" t="n">
        <f aca="false">IF(AND(ISNUMBER($BW495),ISNUMBER($BX495)),MIN(1,MAX(0,($BX495-2016+1)/($BX495-$BW495+1))),"")</f>
        <v>0</v>
      </c>
      <c r="S495" s="0" t="n">
        <f aca="false">IF($L495&lt;&gt;"",IF($L495&gt;=2015.5,1,0),"")</f>
        <v>0</v>
      </c>
      <c r="T495" s="0" t="n">
        <f aca="false">IF($L495&lt;&gt;"",IF($L495&gt;=2016,1,0),"")</f>
        <v>0</v>
      </c>
      <c r="U495" s="0" t="n">
        <f aca="false">IF(ISNUMBER($BX495),IF($BX495&gt;=2016,1,0),"")</f>
        <v>0</v>
      </c>
      <c r="V495" s="0" t="n">
        <f aca="false">IF(ISNUMBER($BW495),IF($BW495&gt;=2016,1,0),"")</f>
        <v>0</v>
      </c>
      <c r="W495" s="0" t="str">
        <f aca="false">IF(AND(ISNUMBER($BW495),ISNUMBER($BX495)),IF($BW495&gt;=2016,"post-only",IF($BX495&lt;2016,"pre-only","mixed")),"")</f>
        <v>pre-only</v>
      </c>
      <c r="X495" s="0" t="n">
        <f aca="false">IF(AND(ISNUMBER($BW495),ISNUMBER($BX495)),MIN(1,MAX(0,($BX495-2017+1)/($BX495-$BW495+1))),"")</f>
        <v>0</v>
      </c>
      <c r="Y495" s="0" t="n">
        <f aca="false">IF(AND(ISNUMBER($BW495),ISNUMBER($BX495)),MIN(1,MAX(0,($BX495-2018+1)/($BX495-$BW495+1))),"")</f>
        <v>0</v>
      </c>
      <c r="Z495" s="0" t="n">
        <f aca="false">IF(AND(ISNUMBER($BW495),ISNUMBER($BX495)),MIN(1,MAX(0,($BX495-2019+1)/($BX495-$BW495+1))),"")</f>
        <v>0</v>
      </c>
      <c r="AA495" s="0" t="n">
        <f aca="false">IF(ISNUMBER($BX495),IF($BX495&gt;=2017,1,0),"")</f>
        <v>0</v>
      </c>
      <c r="AB495" s="0" t="n">
        <f aca="false">IF(ISNUMBER($BX495),IF($BX495&gt;=2018,1,0),"")</f>
        <v>0</v>
      </c>
      <c r="AC495" s="0" t="n">
        <f aca="false">IF(ISNUMBER($BX495),IF($BX495&gt;=2019,1,0),"")</f>
        <v>0</v>
      </c>
      <c r="AD495" s="0" t="n">
        <f aca="false">IF($L495&lt;&gt;"",IF($L495&gt;2013,1,0),"")</f>
        <v>0</v>
      </c>
      <c r="AE495" s="0" t="n">
        <f aca="false">IF($L495&lt;&gt;"",1+IF($L495&gt;2011,1,0)+IF($L495&gt;2014,1,0),"")</f>
        <v>1</v>
      </c>
      <c r="AF495" s="0" t="s">
        <v>87</v>
      </c>
      <c r="AG495" s="0" t="s">
        <v>88</v>
      </c>
      <c r="AH495" s="0" t="s">
        <v>89</v>
      </c>
      <c r="AI495" s="0" t="s">
        <v>334</v>
      </c>
      <c r="AJ495" s="0" t="s">
        <v>334</v>
      </c>
      <c r="AK495" s="0" t="str">
        <f aca="false">IF(AND($CF495&lt;&gt;"",IFERROR(INDEX(subsample_country_map!$B:$B,MATCH($CF495,subsample_country_map!$A:$A,0)),"")&lt;&gt;""),INDEX(subsample_country_map!$B:$B,MATCH($CF495,subsample_country_map!$A:$A,0)),INDEX(lookup!$AA:$AA,MATCH($A495,lookup!$A:$A,0)))</f>
        <v>1_US</v>
      </c>
      <c r="AL495" s="0" t="str">
        <f aca="false">IF(AND($CF495&lt;&gt;"",IFERROR(INDEX(subsample_country_map!$C:$C,MATCH($CF495,subsample_country_map!$A:$A,0)),"")&lt;&gt;""),INDEX(subsample_country_map!$C:$C,MATCH($CF495,subsample_country_map!$A:$A,0)),INDEX(lookup!$AB:$AB,MATCH($A495,lookup!$A:$A,0)))</f>
        <v>1_developed</v>
      </c>
      <c r="AM495" s="0" t="str">
        <f aca="false">IF(AND($CF495&lt;&gt;"",IFERROR(INDEX(subsample_country_map!$D:$D,MATCH($CF495,subsample_country_map!$A:$A,0)),"")&lt;&gt;""),INDEX(subsample_country_map!$D:$D,MATCH($CF495,subsample_country_map!$A:$A,0)),INDEX(lookup!$AC:$AC,MATCH($A495,lookup!$A:$A,0)))</f>
        <v>1_western</v>
      </c>
      <c r="AN495" s="0" t="str">
        <f aca="false">IF(AND($CF495&lt;&gt;"",IFERROR(INDEX(subsample_country_map!$E:$E,MATCH($CF495,subsample_country_map!$A:$A,0)),"")&lt;&gt;""),INDEX(subsample_country_map!$E:$E,MATCH($CF495,subsample_country_map!$A:$A,0)),INDEX(lookup!$AD:$AD,MATCH($A495,lookup!$A:$A,0)))</f>
        <v>1_common law</v>
      </c>
      <c r="AO495" s="0" t="str">
        <f aca="false">INDEX(lookup!$Y:$Y,MATCH($A495,lookup!$A:$A,0))</f>
        <v>1_not published</v>
      </c>
      <c r="AP495" s="0" t="str">
        <f aca="false">INDEX(lookup!$Z:$Z,MATCH($A495,lookup!$A:$A,0))</f>
        <v>99_NCE</v>
      </c>
      <c r="AQ495" s="0" t="str">
        <f aca="false">INDEX(lookup!$W:$W,MATCH($A495,lookup!$A:$A,0))</f>
        <v>1_fin/acc/econ</v>
      </c>
      <c r="AS495" s="0" t="s">
        <v>91</v>
      </c>
      <c r="AT495" s="0" t="s">
        <v>397</v>
      </c>
      <c r="AU495" s="0" t="s">
        <v>93</v>
      </c>
      <c r="AV495" s="0" t="s">
        <v>1887</v>
      </c>
      <c r="AX495" s="0" t="s">
        <v>1888</v>
      </c>
      <c r="BA495" s="0" t="n">
        <v>6525</v>
      </c>
      <c r="BB495" s="0" t="s">
        <v>95</v>
      </c>
      <c r="BC495" s="0" t="s">
        <v>122</v>
      </c>
      <c r="BD495" s="0" t="s">
        <v>123</v>
      </c>
      <c r="BE495" s="0" t="s">
        <v>98</v>
      </c>
      <c r="BI495" s="0" t="s">
        <v>99</v>
      </c>
      <c r="BJ495" s="0" t="s">
        <v>1858</v>
      </c>
      <c r="BK495" s="0" t="s">
        <v>1878</v>
      </c>
      <c r="BL495" s="0" t="s">
        <v>1889</v>
      </c>
      <c r="BM495" s="0" t="s">
        <v>1886</v>
      </c>
      <c r="BN495" s="0" t="s">
        <v>1844</v>
      </c>
      <c r="BO495" s="0" t="s">
        <v>769</v>
      </c>
      <c r="BP495" s="0" t="s">
        <v>1838</v>
      </c>
      <c r="BQ495" s="0" t="s">
        <v>127</v>
      </c>
      <c r="BT495" s="0" t="n">
        <v>0</v>
      </c>
      <c r="BU495" s="0" t="s">
        <v>1845</v>
      </c>
      <c r="BW495" s="0" t="n">
        <v>1990</v>
      </c>
      <c r="BX495" s="0" t="n">
        <v>2008</v>
      </c>
      <c r="BY495" s="0" t="s">
        <v>1846</v>
      </c>
      <c r="BZ495" s="0" t="n">
        <v>1999</v>
      </c>
      <c r="CA495" s="0" t="n">
        <v>0</v>
      </c>
      <c r="CB495" s="0" t="n">
        <v>0</v>
      </c>
      <c r="CC495" s="0" t="n">
        <v>0</v>
      </c>
      <c r="CD495" s="0" t="n">
        <v>-0.0237667657442704</v>
      </c>
      <c r="CE495" s="0" t="n">
        <v>1</v>
      </c>
    </row>
    <row r="496" customFormat="false" ht="15" hidden="false" customHeight="false" outlineLevel="0" collapsed="false">
      <c r="A496" s="0" t="s">
        <v>1838</v>
      </c>
      <c r="B496" s="0" t="n">
        <v>1801</v>
      </c>
      <c r="C496" s="0" t="n">
        <v>-0.0506715646499879</v>
      </c>
      <c r="D496" s="0" t="n">
        <v>5492</v>
      </c>
      <c r="E496" s="0" t="n">
        <f aca="false">IF(ISNUMBER($BA496),$BA496,IF(AND(ISNUMBER($D496),ISNUMBER($BW496),ISNUMBER($BX496)),$D496*($BX496-$BW496+1),""))</f>
        <v>5492</v>
      </c>
      <c r="H496" s="0" t="s">
        <v>118</v>
      </c>
      <c r="I496" s="0" t="s">
        <v>119</v>
      </c>
      <c r="J496" s="0" t="n">
        <f aca="false">IF($BW496&lt;&gt;"",$BW496,"")</f>
        <v>1990</v>
      </c>
      <c r="K496" s="0" t="n">
        <f aca="false">IF($BX496&lt;&gt;"",$BX496,"")</f>
        <v>2008</v>
      </c>
      <c r="L496" s="0" t="n">
        <f aca="false">IF(AND(ISNUMBER($BW496),ISNUMBER($BX496)),($BW496+$BX496)/2,"")</f>
        <v>1999</v>
      </c>
      <c r="M496" s="0" t="n">
        <f aca="false">IF($L496&lt;&gt;"",$L496,"")</f>
        <v>1999</v>
      </c>
      <c r="N496" s="0" t="n">
        <f aca="false">IF(AND(ISNUMBER($BW496),ISNUMBER($BX496)),MIN(1,MAX(0,($BX496-2016+1)/($BX496-$BW496+1))),"")</f>
        <v>0</v>
      </c>
      <c r="O496" s="0" t="n">
        <f aca="false">IF(AND(ISNUMBER($BW496),ISNUMBER($BX496)),MIN(1,MAX(0,($BX496-2017+1)/($BX496-$BW496+1))),"")</f>
        <v>0</v>
      </c>
      <c r="P496" s="0" t="n">
        <f aca="false">IF(AND(ISNUMBER($BW496),ISNUMBER($BX496)),MIN(1,MAX(0,($BX496-2018+1)/($BX496-$BW496+1))),"")</f>
        <v>0</v>
      </c>
      <c r="Q496" s="0" t="n">
        <f aca="false">IF(AND(ISNUMBER($BW496),ISNUMBER($BX496)),MIN(1,MAX(0,($BX496-2019+1)/($BX496-$BW496+1))),"")</f>
        <v>0</v>
      </c>
      <c r="R496" s="0" t="n">
        <f aca="false">IF(AND(ISNUMBER($BW496),ISNUMBER($BX496)),MIN(1,MAX(0,($BX496-2016+1)/($BX496-$BW496+1))),"")</f>
        <v>0</v>
      </c>
      <c r="S496" s="0" t="n">
        <f aca="false">IF($L496&lt;&gt;"",IF($L496&gt;=2015.5,1,0),"")</f>
        <v>0</v>
      </c>
      <c r="T496" s="0" t="n">
        <f aca="false">IF($L496&lt;&gt;"",IF($L496&gt;=2016,1,0),"")</f>
        <v>0</v>
      </c>
      <c r="U496" s="0" t="n">
        <f aca="false">IF(ISNUMBER($BX496),IF($BX496&gt;=2016,1,0),"")</f>
        <v>0</v>
      </c>
      <c r="V496" s="0" t="n">
        <f aca="false">IF(ISNUMBER($BW496),IF($BW496&gt;=2016,1,0),"")</f>
        <v>0</v>
      </c>
      <c r="W496" s="0" t="str">
        <f aca="false">IF(AND(ISNUMBER($BW496),ISNUMBER($BX496)),IF($BW496&gt;=2016,"post-only",IF($BX496&lt;2016,"pre-only","mixed")),"")</f>
        <v>pre-only</v>
      </c>
      <c r="X496" s="0" t="n">
        <f aca="false">IF(AND(ISNUMBER($BW496),ISNUMBER($BX496)),MIN(1,MAX(0,($BX496-2017+1)/($BX496-$BW496+1))),"")</f>
        <v>0</v>
      </c>
      <c r="Y496" s="0" t="n">
        <f aca="false">IF(AND(ISNUMBER($BW496),ISNUMBER($BX496)),MIN(1,MAX(0,($BX496-2018+1)/($BX496-$BW496+1))),"")</f>
        <v>0</v>
      </c>
      <c r="Z496" s="0" t="n">
        <f aca="false">IF(AND(ISNUMBER($BW496),ISNUMBER($BX496)),MIN(1,MAX(0,($BX496-2019+1)/($BX496-$BW496+1))),"")</f>
        <v>0</v>
      </c>
      <c r="AA496" s="0" t="n">
        <f aca="false">IF(ISNUMBER($BX496),IF($BX496&gt;=2017,1,0),"")</f>
        <v>0</v>
      </c>
      <c r="AB496" s="0" t="n">
        <f aca="false">IF(ISNUMBER($BX496),IF($BX496&gt;=2018,1,0),"")</f>
        <v>0</v>
      </c>
      <c r="AC496" s="0" t="n">
        <f aca="false">IF(ISNUMBER($BX496),IF($BX496&gt;=2019,1,0),"")</f>
        <v>0</v>
      </c>
      <c r="AD496" s="0" t="n">
        <f aca="false">IF($L496&lt;&gt;"",IF($L496&gt;2013,1,0),"")</f>
        <v>0</v>
      </c>
      <c r="AE496" s="0" t="n">
        <f aca="false">IF($L496&lt;&gt;"",1+IF($L496&gt;2011,1,0)+IF($L496&gt;2014,1,0),"")</f>
        <v>1</v>
      </c>
      <c r="AF496" s="0" t="s">
        <v>87</v>
      </c>
      <c r="AG496" s="0" t="s">
        <v>88</v>
      </c>
      <c r="AH496" s="0" t="s">
        <v>89</v>
      </c>
      <c r="AI496" s="0" t="s">
        <v>334</v>
      </c>
      <c r="AJ496" s="0" t="s">
        <v>334</v>
      </c>
      <c r="AK496" s="0" t="str">
        <f aca="false">IF(AND($CF496&lt;&gt;"",IFERROR(INDEX(subsample_country_map!$B:$B,MATCH($CF496,subsample_country_map!$A:$A,0)),"")&lt;&gt;""),INDEX(subsample_country_map!$B:$B,MATCH($CF496,subsample_country_map!$A:$A,0)),INDEX(lookup!$AA:$AA,MATCH($A496,lookup!$A:$A,0)))</f>
        <v>1_US</v>
      </c>
      <c r="AL496" s="0" t="str">
        <f aca="false">IF(AND($CF496&lt;&gt;"",IFERROR(INDEX(subsample_country_map!$C:$C,MATCH($CF496,subsample_country_map!$A:$A,0)),"")&lt;&gt;""),INDEX(subsample_country_map!$C:$C,MATCH($CF496,subsample_country_map!$A:$A,0)),INDEX(lookup!$AB:$AB,MATCH($A496,lookup!$A:$A,0)))</f>
        <v>1_developed</v>
      </c>
      <c r="AM496" s="0" t="str">
        <f aca="false">IF(AND($CF496&lt;&gt;"",IFERROR(INDEX(subsample_country_map!$D:$D,MATCH($CF496,subsample_country_map!$A:$A,0)),"")&lt;&gt;""),INDEX(subsample_country_map!$D:$D,MATCH($CF496,subsample_country_map!$A:$A,0)),INDEX(lookup!$AC:$AC,MATCH($A496,lookup!$A:$A,0)))</f>
        <v>1_western</v>
      </c>
      <c r="AN496" s="0" t="str">
        <f aca="false">IF(AND($CF496&lt;&gt;"",IFERROR(INDEX(subsample_country_map!$E:$E,MATCH($CF496,subsample_country_map!$A:$A,0)),"")&lt;&gt;""),INDEX(subsample_country_map!$E:$E,MATCH($CF496,subsample_country_map!$A:$A,0)),INDEX(lookup!$AD:$AD,MATCH($A496,lookup!$A:$A,0)))</f>
        <v>1_common law</v>
      </c>
      <c r="AO496" s="0" t="str">
        <f aca="false">INDEX(lookup!$Y:$Y,MATCH($A496,lookup!$A:$A,0))</f>
        <v>1_not published</v>
      </c>
      <c r="AP496" s="0" t="str">
        <f aca="false">INDEX(lookup!$Z:$Z,MATCH($A496,lookup!$A:$A,0))</f>
        <v>99_NCE</v>
      </c>
      <c r="AQ496" s="0" t="str">
        <f aca="false">INDEX(lookup!$W:$W,MATCH($A496,lookup!$A:$A,0))</f>
        <v>1_fin/acc/econ</v>
      </c>
      <c r="AS496" s="0" t="s">
        <v>91</v>
      </c>
      <c r="AT496" s="0" t="s">
        <v>397</v>
      </c>
      <c r="AU496" s="0" t="s">
        <v>93</v>
      </c>
      <c r="AV496" s="0" t="s">
        <v>1890</v>
      </c>
      <c r="AX496" s="0" t="s">
        <v>1891</v>
      </c>
      <c r="BA496" s="0" t="n">
        <v>5492</v>
      </c>
      <c r="BB496" s="0" t="s">
        <v>95</v>
      </c>
      <c r="BC496" s="0" t="s">
        <v>122</v>
      </c>
      <c r="BD496" s="0" t="s">
        <v>123</v>
      </c>
      <c r="BE496" s="0" t="s">
        <v>98</v>
      </c>
      <c r="BI496" s="0" t="s">
        <v>99</v>
      </c>
      <c r="BJ496" s="0" t="s">
        <v>1862</v>
      </c>
      <c r="BK496" s="0" t="s">
        <v>1878</v>
      </c>
      <c r="BL496" s="0" t="s">
        <v>1892</v>
      </c>
      <c r="BM496" s="0" t="s">
        <v>1893</v>
      </c>
      <c r="BN496" s="0" t="s">
        <v>1844</v>
      </c>
      <c r="BO496" s="0" t="s">
        <v>769</v>
      </c>
      <c r="BP496" s="0" t="s">
        <v>1838</v>
      </c>
      <c r="BQ496" s="0" t="s">
        <v>127</v>
      </c>
      <c r="BT496" s="0" t="n">
        <v>0</v>
      </c>
      <c r="BU496" s="0" t="s">
        <v>1845</v>
      </c>
      <c r="BW496" s="0" t="n">
        <v>1990</v>
      </c>
      <c r="BX496" s="0" t="n">
        <v>2008</v>
      </c>
      <c r="BY496" s="0" t="s">
        <v>1846</v>
      </c>
      <c r="BZ496" s="0" t="n">
        <v>1999</v>
      </c>
      <c r="CA496" s="0" t="n">
        <v>0</v>
      </c>
      <c r="CB496" s="0" t="n">
        <v>0</v>
      </c>
      <c r="CC496" s="0" t="n">
        <v>0</v>
      </c>
      <c r="CD496" s="0" t="n">
        <v>-0.0507149998135232</v>
      </c>
      <c r="CE496" s="0" t="n">
        <v>1</v>
      </c>
    </row>
    <row r="497" customFormat="false" ht="15" hidden="false" customHeight="false" outlineLevel="0" collapsed="false">
      <c r="A497" s="0" t="s">
        <v>1838</v>
      </c>
      <c r="B497" s="0" t="n">
        <v>1802</v>
      </c>
      <c r="C497" s="0" t="n">
        <v>-0.00917540760807285</v>
      </c>
      <c r="D497" s="0" t="n">
        <v>5492</v>
      </c>
      <c r="E497" s="0" t="n">
        <f aca="false">IF(ISNUMBER($BA497),$BA497,IF(AND(ISNUMBER($D497),ISNUMBER($BW497),ISNUMBER($BX497)),$D497*($BX497-$BW497+1),""))</f>
        <v>5492</v>
      </c>
      <c r="H497" s="0" t="s">
        <v>118</v>
      </c>
      <c r="I497" s="0" t="s">
        <v>119</v>
      </c>
      <c r="J497" s="0" t="n">
        <f aca="false">IF($BW497&lt;&gt;"",$BW497,"")</f>
        <v>1990</v>
      </c>
      <c r="K497" s="0" t="n">
        <f aca="false">IF($BX497&lt;&gt;"",$BX497,"")</f>
        <v>2008</v>
      </c>
      <c r="L497" s="0" t="n">
        <f aca="false">IF(AND(ISNUMBER($BW497),ISNUMBER($BX497)),($BW497+$BX497)/2,"")</f>
        <v>1999</v>
      </c>
      <c r="M497" s="0" t="n">
        <f aca="false">IF($L497&lt;&gt;"",$L497,"")</f>
        <v>1999</v>
      </c>
      <c r="N497" s="0" t="n">
        <f aca="false">IF(AND(ISNUMBER($BW497),ISNUMBER($BX497)),MIN(1,MAX(0,($BX497-2016+1)/($BX497-$BW497+1))),"")</f>
        <v>0</v>
      </c>
      <c r="O497" s="0" t="n">
        <f aca="false">IF(AND(ISNUMBER($BW497),ISNUMBER($BX497)),MIN(1,MAX(0,($BX497-2017+1)/($BX497-$BW497+1))),"")</f>
        <v>0</v>
      </c>
      <c r="P497" s="0" t="n">
        <f aca="false">IF(AND(ISNUMBER($BW497),ISNUMBER($BX497)),MIN(1,MAX(0,($BX497-2018+1)/($BX497-$BW497+1))),"")</f>
        <v>0</v>
      </c>
      <c r="Q497" s="0" t="n">
        <f aca="false">IF(AND(ISNUMBER($BW497),ISNUMBER($BX497)),MIN(1,MAX(0,($BX497-2019+1)/($BX497-$BW497+1))),"")</f>
        <v>0</v>
      </c>
      <c r="R497" s="0" t="n">
        <f aca="false">IF(AND(ISNUMBER($BW497),ISNUMBER($BX497)),MIN(1,MAX(0,($BX497-2016+1)/($BX497-$BW497+1))),"")</f>
        <v>0</v>
      </c>
      <c r="S497" s="0" t="n">
        <f aca="false">IF($L497&lt;&gt;"",IF($L497&gt;=2015.5,1,0),"")</f>
        <v>0</v>
      </c>
      <c r="T497" s="0" t="n">
        <f aca="false">IF($L497&lt;&gt;"",IF($L497&gt;=2016,1,0),"")</f>
        <v>0</v>
      </c>
      <c r="U497" s="0" t="n">
        <f aca="false">IF(ISNUMBER($BX497),IF($BX497&gt;=2016,1,0),"")</f>
        <v>0</v>
      </c>
      <c r="V497" s="0" t="n">
        <f aca="false">IF(ISNUMBER($BW497),IF($BW497&gt;=2016,1,0),"")</f>
        <v>0</v>
      </c>
      <c r="W497" s="0" t="str">
        <f aca="false">IF(AND(ISNUMBER($BW497),ISNUMBER($BX497)),IF($BW497&gt;=2016,"post-only",IF($BX497&lt;2016,"pre-only","mixed")),"")</f>
        <v>pre-only</v>
      </c>
      <c r="X497" s="0" t="n">
        <f aca="false">IF(AND(ISNUMBER($BW497),ISNUMBER($BX497)),MIN(1,MAX(0,($BX497-2017+1)/($BX497-$BW497+1))),"")</f>
        <v>0</v>
      </c>
      <c r="Y497" s="0" t="n">
        <f aca="false">IF(AND(ISNUMBER($BW497),ISNUMBER($BX497)),MIN(1,MAX(0,($BX497-2018+1)/($BX497-$BW497+1))),"")</f>
        <v>0</v>
      </c>
      <c r="Z497" s="0" t="n">
        <f aca="false">IF(AND(ISNUMBER($BW497),ISNUMBER($BX497)),MIN(1,MAX(0,($BX497-2019+1)/($BX497-$BW497+1))),"")</f>
        <v>0</v>
      </c>
      <c r="AA497" s="0" t="n">
        <f aca="false">IF(ISNUMBER($BX497),IF($BX497&gt;=2017,1,0),"")</f>
        <v>0</v>
      </c>
      <c r="AB497" s="0" t="n">
        <f aca="false">IF(ISNUMBER($BX497),IF($BX497&gt;=2018,1,0),"")</f>
        <v>0</v>
      </c>
      <c r="AC497" s="0" t="n">
        <f aca="false">IF(ISNUMBER($BX497),IF($BX497&gt;=2019,1,0),"")</f>
        <v>0</v>
      </c>
      <c r="AD497" s="0" t="n">
        <f aca="false">IF($L497&lt;&gt;"",IF($L497&gt;2013,1,0),"")</f>
        <v>0</v>
      </c>
      <c r="AE497" s="0" t="n">
        <f aca="false">IF($L497&lt;&gt;"",1+IF($L497&gt;2011,1,0)+IF($L497&gt;2014,1,0),"")</f>
        <v>1</v>
      </c>
      <c r="AF497" s="0" t="s">
        <v>87</v>
      </c>
      <c r="AG497" s="0" t="s">
        <v>88</v>
      </c>
      <c r="AH497" s="0" t="s">
        <v>89</v>
      </c>
      <c r="AI497" s="0" t="s">
        <v>334</v>
      </c>
      <c r="AJ497" s="0" t="s">
        <v>334</v>
      </c>
      <c r="AK497" s="0" t="str">
        <f aca="false">IF(AND($CF497&lt;&gt;"",IFERROR(INDEX(subsample_country_map!$B:$B,MATCH($CF497,subsample_country_map!$A:$A,0)),"")&lt;&gt;""),INDEX(subsample_country_map!$B:$B,MATCH($CF497,subsample_country_map!$A:$A,0)),INDEX(lookup!$AA:$AA,MATCH($A497,lookup!$A:$A,0)))</f>
        <v>1_US</v>
      </c>
      <c r="AL497" s="0" t="str">
        <f aca="false">IF(AND($CF497&lt;&gt;"",IFERROR(INDEX(subsample_country_map!$C:$C,MATCH($CF497,subsample_country_map!$A:$A,0)),"")&lt;&gt;""),INDEX(subsample_country_map!$C:$C,MATCH($CF497,subsample_country_map!$A:$A,0)),INDEX(lookup!$AB:$AB,MATCH($A497,lookup!$A:$A,0)))</f>
        <v>1_developed</v>
      </c>
      <c r="AM497" s="0" t="str">
        <f aca="false">IF(AND($CF497&lt;&gt;"",IFERROR(INDEX(subsample_country_map!$D:$D,MATCH($CF497,subsample_country_map!$A:$A,0)),"")&lt;&gt;""),INDEX(subsample_country_map!$D:$D,MATCH($CF497,subsample_country_map!$A:$A,0)),INDEX(lookup!$AC:$AC,MATCH($A497,lookup!$A:$A,0)))</f>
        <v>1_western</v>
      </c>
      <c r="AN497" s="0" t="str">
        <f aca="false">IF(AND($CF497&lt;&gt;"",IFERROR(INDEX(subsample_country_map!$E:$E,MATCH($CF497,subsample_country_map!$A:$A,0)),"")&lt;&gt;""),INDEX(subsample_country_map!$E:$E,MATCH($CF497,subsample_country_map!$A:$A,0)),INDEX(lookup!$AD:$AD,MATCH($A497,lookup!$A:$A,0)))</f>
        <v>1_common law</v>
      </c>
      <c r="AO497" s="0" t="str">
        <f aca="false">INDEX(lookup!$Y:$Y,MATCH($A497,lookup!$A:$A,0))</f>
        <v>1_not published</v>
      </c>
      <c r="AP497" s="0" t="str">
        <f aca="false">INDEX(lookup!$Z:$Z,MATCH($A497,lookup!$A:$A,0))</f>
        <v>99_NCE</v>
      </c>
      <c r="AQ497" s="0" t="str">
        <f aca="false">INDEX(lookup!$W:$W,MATCH($A497,lookup!$A:$A,0))</f>
        <v>1_fin/acc/econ</v>
      </c>
      <c r="AS497" s="0" t="s">
        <v>91</v>
      </c>
      <c r="AT497" s="0" t="s">
        <v>397</v>
      </c>
      <c r="AU497" s="0" t="s">
        <v>93</v>
      </c>
      <c r="AV497" s="0" t="s">
        <v>1894</v>
      </c>
      <c r="AX497" s="0" t="s">
        <v>990</v>
      </c>
      <c r="BA497" s="0" t="n">
        <v>5492</v>
      </c>
      <c r="BB497" s="0" t="s">
        <v>95</v>
      </c>
      <c r="BC497" s="0" t="s">
        <v>122</v>
      </c>
      <c r="BD497" s="0" t="s">
        <v>123</v>
      </c>
      <c r="BE497" s="0" t="s">
        <v>98</v>
      </c>
      <c r="BI497" s="0" t="s">
        <v>99</v>
      </c>
      <c r="BJ497" s="0" t="s">
        <v>1867</v>
      </c>
      <c r="BK497" s="0" t="s">
        <v>1878</v>
      </c>
      <c r="BL497" s="0" t="s">
        <v>1895</v>
      </c>
      <c r="BM497" s="0" t="s">
        <v>1893</v>
      </c>
      <c r="BN497" s="0" t="s">
        <v>1844</v>
      </c>
      <c r="BO497" s="0" t="s">
        <v>769</v>
      </c>
      <c r="BP497" s="0" t="s">
        <v>1838</v>
      </c>
      <c r="BQ497" s="0" t="s">
        <v>127</v>
      </c>
      <c r="BT497" s="0" t="n">
        <v>0</v>
      </c>
      <c r="BU497" s="0" t="s">
        <v>1845</v>
      </c>
      <c r="BW497" s="0" t="n">
        <v>1990</v>
      </c>
      <c r="BX497" s="0" t="n">
        <v>2008</v>
      </c>
      <c r="BY497" s="0" t="s">
        <v>1846</v>
      </c>
      <c r="BZ497" s="0" t="n">
        <v>1999</v>
      </c>
      <c r="CA497" s="0" t="n">
        <v>0</v>
      </c>
      <c r="CB497" s="0" t="n">
        <v>0</v>
      </c>
      <c r="CC497" s="0" t="n">
        <v>0</v>
      </c>
      <c r="CD497" s="0" t="n">
        <v>-0.00917566510780571</v>
      </c>
      <c r="CE497" s="0" t="n">
        <v>1</v>
      </c>
    </row>
    <row r="498" customFormat="false" ht="15" hidden="false" customHeight="false" outlineLevel="0" collapsed="false">
      <c r="A498" s="0" t="s">
        <v>1838</v>
      </c>
      <c r="B498" s="0" t="n">
        <v>1803</v>
      </c>
      <c r="C498" s="0" t="n">
        <v>-0.0501981723245297</v>
      </c>
      <c r="D498" s="0" t="n">
        <v>6525</v>
      </c>
      <c r="E498" s="0" t="n">
        <f aca="false">IF(ISNUMBER($BA498),$BA498,IF(AND(ISNUMBER($D498),ISNUMBER($BW498),ISNUMBER($BX498)),$D498*($BX498-$BW498+1),""))</f>
        <v>6525</v>
      </c>
      <c r="H498" s="0" t="s">
        <v>118</v>
      </c>
      <c r="I498" s="0" t="s">
        <v>119</v>
      </c>
      <c r="J498" s="0" t="n">
        <f aca="false">IF($BW498&lt;&gt;"",$BW498,"")</f>
        <v>1990</v>
      </c>
      <c r="K498" s="0" t="n">
        <f aca="false">IF($BX498&lt;&gt;"",$BX498,"")</f>
        <v>2008</v>
      </c>
      <c r="L498" s="0" t="n">
        <f aca="false">IF(AND(ISNUMBER($BW498),ISNUMBER($BX498)),($BW498+$BX498)/2,"")</f>
        <v>1999</v>
      </c>
      <c r="M498" s="0" t="n">
        <f aca="false">IF($L498&lt;&gt;"",$L498,"")</f>
        <v>1999</v>
      </c>
      <c r="N498" s="0" t="n">
        <f aca="false">IF(AND(ISNUMBER($BW498),ISNUMBER($BX498)),MIN(1,MAX(0,($BX498-2016+1)/($BX498-$BW498+1))),"")</f>
        <v>0</v>
      </c>
      <c r="O498" s="0" t="n">
        <f aca="false">IF(AND(ISNUMBER($BW498),ISNUMBER($BX498)),MIN(1,MAX(0,($BX498-2017+1)/($BX498-$BW498+1))),"")</f>
        <v>0</v>
      </c>
      <c r="P498" s="0" t="n">
        <f aca="false">IF(AND(ISNUMBER($BW498),ISNUMBER($BX498)),MIN(1,MAX(0,($BX498-2018+1)/($BX498-$BW498+1))),"")</f>
        <v>0</v>
      </c>
      <c r="Q498" s="0" t="n">
        <f aca="false">IF(AND(ISNUMBER($BW498),ISNUMBER($BX498)),MIN(1,MAX(0,($BX498-2019+1)/($BX498-$BW498+1))),"")</f>
        <v>0</v>
      </c>
      <c r="R498" s="0" t="n">
        <f aca="false">IF(AND(ISNUMBER($BW498),ISNUMBER($BX498)),MIN(1,MAX(0,($BX498-2016+1)/($BX498-$BW498+1))),"")</f>
        <v>0</v>
      </c>
      <c r="S498" s="0" t="n">
        <f aca="false">IF($L498&lt;&gt;"",IF($L498&gt;=2015.5,1,0),"")</f>
        <v>0</v>
      </c>
      <c r="T498" s="0" t="n">
        <f aca="false">IF($L498&lt;&gt;"",IF($L498&gt;=2016,1,0),"")</f>
        <v>0</v>
      </c>
      <c r="U498" s="0" t="n">
        <f aca="false">IF(ISNUMBER($BX498),IF($BX498&gt;=2016,1,0),"")</f>
        <v>0</v>
      </c>
      <c r="V498" s="0" t="n">
        <f aca="false">IF(ISNUMBER($BW498),IF($BW498&gt;=2016,1,0),"")</f>
        <v>0</v>
      </c>
      <c r="W498" s="0" t="str">
        <f aca="false">IF(AND(ISNUMBER($BW498),ISNUMBER($BX498)),IF($BW498&gt;=2016,"post-only",IF($BX498&lt;2016,"pre-only","mixed")),"")</f>
        <v>pre-only</v>
      </c>
      <c r="X498" s="0" t="n">
        <f aca="false">IF(AND(ISNUMBER($BW498),ISNUMBER($BX498)),MIN(1,MAX(0,($BX498-2017+1)/($BX498-$BW498+1))),"")</f>
        <v>0</v>
      </c>
      <c r="Y498" s="0" t="n">
        <f aca="false">IF(AND(ISNUMBER($BW498),ISNUMBER($BX498)),MIN(1,MAX(0,($BX498-2018+1)/($BX498-$BW498+1))),"")</f>
        <v>0</v>
      </c>
      <c r="Z498" s="0" t="n">
        <f aca="false">IF(AND(ISNUMBER($BW498),ISNUMBER($BX498)),MIN(1,MAX(0,($BX498-2019+1)/($BX498-$BW498+1))),"")</f>
        <v>0</v>
      </c>
      <c r="AA498" s="0" t="n">
        <f aca="false">IF(ISNUMBER($BX498),IF($BX498&gt;=2017,1,0),"")</f>
        <v>0</v>
      </c>
      <c r="AB498" s="0" t="n">
        <f aca="false">IF(ISNUMBER($BX498),IF($BX498&gt;=2018,1,0),"")</f>
        <v>0</v>
      </c>
      <c r="AC498" s="0" t="n">
        <f aca="false">IF(ISNUMBER($BX498),IF($BX498&gt;=2019,1,0),"")</f>
        <v>0</v>
      </c>
      <c r="AD498" s="0" t="n">
        <f aca="false">IF($L498&lt;&gt;"",IF($L498&gt;2013,1,0),"")</f>
        <v>0</v>
      </c>
      <c r="AE498" s="0" t="n">
        <f aca="false">IF($L498&lt;&gt;"",1+IF($L498&gt;2011,1,0)+IF($L498&gt;2014,1,0),"")</f>
        <v>1</v>
      </c>
      <c r="AF498" s="0" t="s">
        <v>87</v>
      </c>
      <c r="AG498" s="0" t="s">
        <v>88</v>
      </c>
      <c r="AH498" s="0" t="s">
        <v>89</v>
      </c>
      <c r="AI498" s="0" t="s">
        <v>334</v>
      </c>
      <c r="AJ498" s="0" t="s">
        <v>334</v>
      </c>
      <c r="AK498" s="0" t="str">
        <f aca="false">IF(AND($CF498&lt;&gt;"",IFERROR(INDEX(subsample_country_map!$B:$B,MATCH($CF498,subsample_country_map!$A:$A,0)),"")&lt;&gt;""),INDEX(subsample_country_map!$B:$B,MATCH($CF498,subsample_country_map!$A:$A,0)),INDEX(lookup!$AA:$AA,MATCH($A498,lookup!$A:$A,0)))</f>
        <v>1_US</v>
      </c>
      <c r="AL498" s="0" t="str">
        <f aca="false">IF(AND($CF498&lt;&gt;"",IFERROR(INDEX(subsample_country_map!$C:$C,MATCH($CF498,subsample_country_map!$A:$A,0)),"")&lt;&gt;""),INDEX(subsample_country_map!$C:$C,MATCH($CF498,subsample_country_map!$A:$A,0)),INDEX(lookup!$AB:$AB,MATCH($A498,lookup!$A:$A,0)))</f>
        <v>1_developed</v>
      </c>
      <c r="AM498" s="0" t="str">
        <f aca="false">IF(AND($CF498&lt;&gt;"",IFERROR(INDEX(subsample_country_map!$D:$D,MATCH($CF498,subsample_country_map!$A:$A,0)),"")&lt;&gt;""),INDEX(subsample_country_map!$D:$D,MATCH($CF498,subsample_country_map!$A:$A,0)),INDEX(lookup!$AC:$AC,MATCH($A498,lookup!$A:$A,0)))</f>
        <v>1_western</v>
      </c>
      <c r="AN498" s="0" t="str">
        <f aca="false">IF(AND($CF498&lt;&gt;"",IFERROR(INDEX(subsample_country_map!$E:$E,MATCH($CF498,subsample_country_map!$A:$A,0)),"")&lt;&gt;""),INDEX(subsample_country_map!$E:$E,MATCH($CF498,subsample_country_map!$A:$A,0)),INDEX(lookup!$AD:$AD,MATCH($A498,lookup!$A:$A,0)))</f>
        <v>1_common law</v>
      </c>
      <c r="AO498" s="0" t="str">
        <f aca="false">INDEX(lookup!$Y:$Y,MATCH($A498,lookup!$A:$A,0))</f>
        <v>1_not published</v>
      </c>
      <c r="AP498" s="0" t="str">
        <f aca="false">INDEX(lookup!$Z:$Z,MATCH($A498,lookup!$A:$A,0))</f>
        <v>99_NCE</v>
      </c>
      <c r="AQ498" s="0" t="str">
        <f aca="false">INDEX(lookup!$W:$W,MATCH($A498,lookup!$A:$A,0))</f>
        <v>1_fin/acc/econ</v>
      </c>
      <c r="AS498" s="0" t="s">
        <v>91</v>
      </c>
      <c r="AT498" s="0" t="s">
        <v>111</v>
      </c>
      <c r="AU498" s="0" t="s">
        <v>93</v>
      </c>
      <c r="AV498" s="0" t="s">
        <v>1896</v>
      </c>
      <c r="AX498" s="0" t="s">
        <v>1356</v>
      </c>
      <c r="BA498" s="0" t="n">
        <v>6525</v>
      </c>
      <c r="BB498" s="0" t="s">
        <v>95</v>
      </c>
      <c r="BC498" s="0" t="s">
        <v>122</v>
      </c>
      <c r="BD498" s="0" t="s">
        <v>123</v>
      </c>
      <c r="BE498" s="0" t="s">
        <v>98</v>
      </c>
      <c r="BI498" s="0" t="s">
        <v>124</v>
      </c>
      <c r="BJ498" s="0" t="s">
        <v>1841</v>
      </c>
      <c r="BK498" s="0" t="s">
        <v>908</v>
      </c>
      <c r="BL498" s="0" t="s">
        <v>1897</v>
      </c>
      <c r="BM498" s="0" t="s">
        <v>1898</v>
      </c>
      <c r="BN498" s="0" t="s">
        <v>1844</v>
      </c>
      <c r="BO498" s="0" t="s">
        <v>769</v>
      </c>
      <c r="BP498" s="0" t="s">
        <v>1838</v>
      </c>
      <c r="BQ498" s="0" t="s">
        <v>127</v>
      </c>
      <c r="BT498" s="0" t="n">
        <v>0</v>
      </c>
      <c r="BU498" s="0" t="s">
        <v>1845</v>
      </c>
      <c r="BW498" s="0" t="n">
        <v>1990</v>
      </c>
      <c r="BX498" s="0" t="n">
        <v>2008</v>
      </c>
      <c r="BY498" s="0" t="s">
        <v>1846</v>
      </c>
      <c r="BZ498" s="0" t="n">
        <v>1999</v>
      </c>
      <c r="CA498" s="0" t="n">
        <v>0</v>
      </c>
      <c r="CB498" s="0" t="n">
        <v>0</v>
      </c>
      <c r="CC498" s="0" t="n">
        <v>0</v>
      </c>
      <c r="CD498" s="0" t="n">
        <v>-0.0502404002516155</v>
      </c>
      <c r="CE498" s="0" t="n">
        <v>1</v>
      </c>
    </row>
    <row r="499" customFormat="false" ht="15" hidden="false" customHeight="false" outlineLevel="0" collapsed="false">
      <c r="A499" s="0" t="s">
        <v>1838</v>
      </c>
      <c r="B499" s="0" t="n">
        <v>1804</v>
      </c>
      <c r="C499" s="0" t="n">
        <v>-0.0456334649916566</v>
      </c>
      <c r="D499" s="0" t="n">
        <v>6525</v>
      </c>
      <c r="E499" s="0" t="n">
        <f aca="false">IF(ISNUMBER($BA499),$BA499,IF(AND(ISNUMBER($D499),ISNUMBER($BW499),ISNUMBER($BX499)),$D499*($BX499-$BW499+1),""))</f>
        <v>6525</v>
      </c>
      <c r="H499" s="0" t="s">
        <v>118</v>
      </c>
      <c r="I499" s="0" t="s">
        <v>119</v>
      </c>
      <c r="J499" s="0" t="n">
        <f aca="false">IF($BW499&lt;&gt;"",$BW499,"")</f>
        <v>1990</v>
      </c>
      <c r="K499" s="0" t="n">
        <f aca="false">IF($BX499&lt;&gt;"",$BX499,"")</f>
        <v>2008</v>
      </c>
      <c r="L499" s="0" t="n">
        <f aca="false">IF(AND(ISNUMBER($BW499),ISNUMBER($BX499)),($BW499+$BX499)/2,"")</f>
        <v>1999</v>
      </c>
      <c r="M499" s="0" t="n">
        <f aca="false">IF($L499&lt;&gt;"",$L499,"")</f>
        <v>1999</v>
      </c>
      <c r="N499" s="0" t="n">
        <f aca="false">IF(AND(ISNUMBER($BW499),ISNUMBER($BX499)),MIN(1,MAX(0,($BX499-2016+1)/($BX499-$BW499+1))),"")</f>
        <v>0</v>
      </c>
      <c r="O499" s="0" t="n">
        <f aca="false">IF(AND(ISNUMBER($BW499),ISNUMBER($BX499)),MIN(1,MAX(0,($BX499-2017+1)/($BX499-$BW499+1))),"")</f>
        <v>0</v>
      </c>
      <c r="P499" s="0" t="n">
        <f aca="false">IF(AND(ISNUMBER($BW499),ISNUMBER($BX499)),MIN(1,MAX(0,($BX499-2018+1)/($BX499-$BW499+1))),"")</f>
        <v>0</v>
      </c>
      <c r="Q499" s="0" t="n">
        <f aca="false">IF(AND(ISNUMBER($BW499),ISNUMBER($BX499)),MIN(1,MAX(0,($BX499-2019+1)/($BX499-$BW499+1))),"")</f>
        <v>0</v>
      </c>
      <c r="R499" s="0" t="n">
        <f aca="false">IF(AND(ISNUMBER($BW499),ISNUMBER($BX499)),MIN(1,MAX(0,($BX499-2016+1)/($BX499-$BW499+1))),"")</f>
        <v>0</v>
      </c>
      <c r="S499" s="0" t="n">
        <f aca="false">IF($L499&lt;&gt;"",IF($L499&gt;=2015.5,1,0),"")</f>
        <v>0</v>
      </c>
      <c r="T499" s="0" t="n">
        <f aca="false">IF($L499&lt;&gt;"",IF($L499&gt;=2016,1,0),"")</f>
        <v>0</v>
      </c>
      <c r="U499" s="0" t="n">
        <f aca="false">IF(ISNUMBER($BX499),IF($BX499&gt;=2016,1,0),"")</f>
        <v>0</v>
      </c>
      <c r="V499" s="0" t="n">
        <f aca="false">IF(ISNUMBER($BW499),IF($BW499&gt;=2016,1,0),"")</f>
        <v>0</v>
      </c>
      <c r="W499" s="0" t="str">
        <f aca="false">IF(AND(ISNUMBER($BW499),ISNUMBER($BX499)),IF($BW499&gt;=2016,"post-only",IF($BX499&lt;2016,"pre-only","mixed")),"")</f>
        <v>pre-only</v>
      </c>
      <c r="X499" s="0" t="n">
        <f aca="false">IF(AND(ISNUMBER($BW499),ISNUMBER($BX499)),MIN(1,MAX(0,($BX499-2017+1)/($BX499-$BW499+1))),"")</f>
        <v>0</v>
      </c>
      <c r="Y499" s="0" t="n">
        <f aca="false">IF(AND(ISNUMBER($BW499),ISNUMBER($BX499)),MIN(1,MAX(0,($BX499-2018+1)/($BX499-$BW499+1))),"")</f>
        <v>0</v>
      </c>
      <c r="Z499" s="0" t="n">
        <f aca="false">IF(AND(ISNUMBER($BW499),ISNUMBER($BX499)),MIN(1,MAX(0,($BX499-2019+1)/($BX499-$BW499+1))),"")</f>
        <v>0</v>
      </c>
      <c r="AA499" s="0" t="n">
        <f aca="false">IF(ISNUMBER($BX499),IF($BX499&gt;=2017,1,0),"")</f>
        <v>0</v>
      </c>
      <c r="AB499" s="0" t="n">
        <f aca="false">IF(ISNUMBER($BX499),IF($BX499&gt;=2018,1,0),"")</f>
        <v>0</v>
      </c>
      <c r="AC499" s="0" t="n">
        <f aca="false">IF(ISNUMBER($BX499),IF($BX499&gt;=2019,1,0),"")</f>
        <v>0</v>
      </c>
      <c r="AD499" s="0" t="n">
        <f aca="false">IF($L499&lt;&gt;"",IF($L499&gt;2013,1,0),"")</f>
        <v>0</v>
      </c>
      <c r="AE499" s="0" t="n">
        <f aca="false">IF($L499&lt;&gt;"",1+IF($L499&gt;2011,1,0)+IF($L499&gt;2014,1,0),"")</f>
        <v>1</v>
      </c>
      <c r="AF499" s="0" t="s">
        <v>87</v>
      </c>
      <c r="AG499" s="0" t="s">
        <v>88</v>
      </c>
      <c r="AH499" s="0" t="s">
        <v>89</v>
      </c>
      <c r="AI499" s="0" t="s">
        <v>334</v>
      </c>
      <c r="AJ499" s="0" t="s">
        <v>334</v>
      </c>
      <c r="AK499" s="0" t="str">
        <f aca="false">IF(AND($CF499&lt;&gt;"",IFERROR(INDEX(subsample_country_map!$B:$B,MATCH($CF499,subsample_country_map!$A:$A,0)),"")&lt;&gt;""),INDEX(subsample_country_map!$B:$B,MATCH($CF499,subsample_country_map!$A:$A,0)),INDEX(lookup!$AA:$AA,MATCH($A499,lookup!$A:$A,0)))</f>
        <v>1_US</v>
      </c>
      <c r="AL499" s="0" t="str">
        <f aca="false">IF(AND($CF499&lt;&gt;"",IFERROR(INDEX(subsample_country_map!$C:$C,MATCH($CF499,subsample_country_map!$A:$A,0)),"")&lt;&gt;""),INDEX(subsample_country_map!$C:$C,MATCH($CF499,subsample_country_map!$A:$A,0)),INDEX(lookup!$AB:$AB,MATCH($A499,lookup!$A:$A,0)))</f>
        <v>1_developed</v>
      </c>
      <c r="AM499" s="0" t="str">
        <f aca="false">IF(AND($CF499&lt;&gt;"",IFERROR(INDEX(subsample_country_map!$D:$D,MATCH($CF499,subsample_country_map!$A:$A,0)),"")&lt;&gt;""),INDEX(subsample_country_map!$D:$D,MATCH($CF499,subsample_country_map!$A:$A,0)),INDEX(lookup!$AC:$AC,MATCH($A499,lookup!$A:$A,0)))</f>
        <v>1_western</v>
      </c>
      <c r="AN499" s="0" t="str">
        <f aca="false">IF(AND($CF499&lt;&gt;"",IFERROR(INDEX(subsample_country_map!$E:$E,MATCH($CF499,subsample_country_map!$A:$A,0)),"")&lt;&gt;""),INDEX(subsample_country_map!$E:$E,MATCH($CF499,subsample_country_map!$A:$A,0)),INDEX(lookup!$AD:$AD,MATCH($A499,lookup!$A:$A,0)))</f>
        <v>1_common law</v>
      </c>
      <c r="AO499" s="0" t="str">
        <f aca="false">INDEX(lookup!$Y:$Y,MATCH($A499,lookup!$A:$A,0))</f>
        <v>1_not published</v>
      </c>
      <c r="AP499" s="0" t="str">
        <f aca="false">INDEX(lookup!$Z:$Z,MATCH($A499,lookup!$A:$A,0))</f>
        <v>99_NCE</v>
      </c>
      <c r="AQ499" s="0" t="str">
        <f aca="false">INDEX(lookup!$W:$W,MATCH($A499,lookup!$A:$A,0))</f>
        <v>1_fin/acc/econ</v>
      </c>
      <c r="AS499" s="0" t="s">
        <v>91</v>
      </c>
      <c r="AT499" s="0" t="s">
        <v>111</v>
      </c>
      <c r="AU499" s="0" t="s">
        <v>93</v>
      </c>
      <c r="AV499" s="0" t="s">
        <v>1141</v>
      </c>
      <c r="AX499" s="0" t="s">
        <v>1899</v>
      </c>
      <c r="BA499" s="0" t="n">
        <v>6525</v>
      </c>
      <c r="BB499" s="0" t="s">
        <v>95</v>
      </c>
      <c r="BC499" s="0" t="s">
        <v>122</v>
      </c>
      <c r="BD499" s="0" t="s">
        <v>123</v>
      </c>
      <c r="BE499" s="0" t="s">
        <v>98</v>
      </c>
      <c r="BI499" s="0" t="s">
        <v>124</v>
      </c>
      <c r="BJ499" s="0" t="s">
        <v>1849</v>
      </c>
      <c r="BK499" s="0" t="s">
        <v>908</v>
      </c>
      <c r="BL499" s="0" t="s">
        <v>1900</v>
      </c>
      <c r="BM499" s="0" t="s">
        <v>1898</v>
      </c>
      <c r="BN499" s="0" t="s">
        <v>1844</v>
      </c>
      <c r="BO499" s="0" t="s">
        <v>769</v>
      </c>
      <c r="BP499" s="0" t="s">
        <v>1838</v>
      </c>
      <c r="BQ499" s="0" t="s">
        <v>127</v>
      </c>
      <c r="BT499" s="0" t="n">
        <v>0</v>
      </c>
      <c r="BU499" s="0" t="s">
        <v>1845</v>
      </c>
      <c r="BW499" s="0" t="n">
        <v>1990</v>
      </c>
      <c r="BX499" s="0" t="n">
        <v>2008</v>
      </c>
      <c r="BY499" s="0" t="s">
        <v>1846</v>
      </c>
      <c r="BZ499" s="0" t="n">
        <v>1999</v>
      </c>
      <c r="CA499" s="0" t="n">
        <v>0</v>
      </c>
      <c r="CB499" s="0" t="n">
        <v>0</v>
      </c>
      <c r="CC499" s="0" t="n">
        <v>0</v>
      </c>
      <c r="CD499" s="0" t="n">
        <v>-0.0456651805368633</v>
      </c>
      <c r="CE499" s="0" t="n">
        <v>1</v>
      </c>
    </row>
    <row r="500" customFormat="false" ht="15" hidden="false" customHeight="false" outlineLevel="0" collapsed="false">
      <c r="A500" s="0" t="s">
        <v>1838</v>
      </c>
      <c r="B500" s="0" t="n">
        <v>1805</v>
      </c>
      <c r="C500" s="0" t="n">
        <v>0.00891302217740826</v>
      </c>
      <c r="D500" s="0" t="n">
        <v>6525</v>
      </c>
      <c r="E500" s="0" t="n">
        <f aca="false">IF(ISNUMBER($BA500),$BA500,IF(AND(ISNUMBER($D500),ISNUMBER($BW500),ISNUMBER($BX500)),$D500*($BX500-$BW500+1),""))</f>
        <v>6525</v>
      </c>
      <c r="H500" s="0" t="s">
        <v>118</v>
      </c>
      <c r="I500" s="0" t="s">
        <v>119</v>
      </c>
      <c r="J500" s="0" t="n">
        <f aca="false">IF($BW500&lt;&gt;"",$BW500,"")</f>
        <v>1990</v>
      </c>
      <c r="K500" s="0" t="n">
        <f aca="false">IF($BX500&lt;&gt;"",$BX500,"")</f>
        <v>2008</v>
      </c>
      <c r="L500" s="0" t="n">
        <f aca="false">IF(AND(ISNUMBER($BW500),ISNUMBER($BX500)),($BW500+$BX500)/2,"")</f>
        <v>1999</v>
      </c>
      <c r="M500" s="0" t="n">
        <f aca="false">IF($L500&lt;&gt;"",$L500,"")</f>
        <v>1999</v>
      </c>
      <c r="N500" s="0" t="n">
        <f aca="false">IF(AND(ISNUMBER($BW500),ISNUMBER($BX500)),MIN(1,MAX(0,($BX500-2016+1)/($BX500-$BW500+1))),"")</f>
        <v>0</v>
      </c>
      <c r="O500" s="0" t="n">
        <f aca="false">IF(AND(ISNUMBER($BW500),ISNUMBER($BX500)),MIN(1,MAX(0,($BX500-2017+1)/($BX500-$BW500+1))),"")</f>
        <v>0</v>
      </c>
      <c r="P500" s="0" t="n">
        <f aca="false">IF(AND(ISNUMBER($BW500),ISNUMBER($BX500)),MIN(1,MAX(0,($BX500-2018+1)/($BX500-$BW500+1))),"")</f>
        <v>0</v>
      </c>
      <c r="Q500" s="0" t="n">
        <f aca="false">IF(AND(ISNUMBER($BW500),ISNUMBER($BX500)),MIN(1,MAX(0,($BX500-2019+1)/($BX500-$BW500+1))),"")</f>
        <v>0</v>
      </c>
      <c r="R500" s="0" t="n">
        <f aca="false">IF(AND(ISNUMBER($BW500),ISNUMBER($BX500)),MIN(1,MAX(0,($BX500-2016+1)/($BX500-$BW500+1))),"")</f>
        <v>0</v>
      </c>
      <c r="S500" s="0" t="n">
        <f aca="false">IF($L500&lt;&gt;"",IF($L500&gt;=2015.5,1,0),"")</f>
        <v>0</v>
      </c>
      <c r="T500" s="0" t="n">
        <f aca="false">IF($L500&lt;&gt;"",IF($L500&gt;=2016,1,0),"")</f>
        <v>0</v>
      </c>
      <c r="U500" s="0" t="n">
        <f aca="false">IF(ISNUMBER($BX500),IF($BX500&gt;=2016,1,0),"")</f>
        <v>0</v>
      </c>
      <c r="V500" s="0" t="n">
        <f aca="false">IF(ISNUMBER($BW500),IF($BW500&gt;=2016,1,0),"")</f>
        <v>0</v>
      </c>
      <c r="W500" s="0" t="str">
        <f aca="false">IF(AND(ISNUMBER($BW500),ISNUMBER($BX500)),IF($BW500&gt;=2016,"post-only",IF($BX500&lt;2016,"pre-only","mixed")),"")</f>
        <v>pre-only</v>
      </c>
      <c r="X500" s="0" t="n">
        <f aca="false">IF(AND(ISNUMBER($BW500),ISNUMBER($BX500)),MIN(1,MAX(0,($BX500-2017+1)/($BX500-$BW500+1))),"")</f>
        <v>0</v>
      </c>
      <c r="Y500" s="0" t="n">
        <f aca="false">IF(AND(ISNUMBER($BW500),ISNUMBER($BX500)),MIN(1,MAX(0,($BX500-2018+1)/($BX500-$BW500+1))),"")</f>
        <v>0</v>
      </c>
      <c r="Z500" s="0" t="n">
        <f aca="false">IF(AND(ISNUMBER($BW500),ISNUMBER($BX500)),MIN(1,MAX(0,($BX500-2019+1)/($BX500-$BW500+1))),"")</f>
        <v>0</v>
      </c>
      <c r="AA500" s="0" t="n">
        <f aca="false">IF(ISNUMBER($BX500),IF($BX500&gt;=2017,1,0),"")</f>
        <v>0</v>
      </c>
      <c r="AB500" s="0" t="n">
        <f aca="false">IF(ISNUMBER($BX500),IF($BX500&gt;=2018,1,0),"")</f>
        <v>0</v>
      </c>
      <c r="AC500" s="0" t="n">
        <f aca="false">IF(ISNUMBER($BX500),IF($BX500&gt;=2019,1,0),"")</f>
        <v>0</v>
      </c>
      <c r="AD500" s="0" t="n">
        <f aca="false">IF($L500&lt;&gt;"",IF($L500&gt;2013,1,0),"")</f>
        <v>0</v>
      </c>
      <c r="AE500" s="0" t="n">
        <f aca="false">IF($L500&lt;&gt;"",1+IF($L500&gt;2011,1,0)+IF($L500&gt;2014,1,0),"")</f>
        <v>1</v>
      </c>
      <c r="AF500" s="0" t="s">
        <v>87</v>
      </c>
      <c r="AG500" s="0" t="s">
        <v>88</v>
      </c>
      <c r="AH500" s="0" t="s">
        <v>89</v>
      </c>
      <c r="AI500" s="0" t="s">
        <v>334</v>
      </c>
      <c r="AJ500" s="0" t="s">
        <v>334</v>
      </c>
      <c r="AK500" s="0" t="str">
        <f aca="false">IF(AND($CF500&lt;&gt;"",IFERROR(INDEX(subsample_country_map!$B:$B,MATCH($CF500,subsample_country_map!$A:$A,0)),"")&lt;&gt;""),INDEX(subsample_country_map!$B:$B,MATCH($CF500,subsample_country_map!$A:$A,0)),INDEX(lookup!$AA:$AA,MATCH($A500,lookup!$A:$A,0)))</f>
        <v>1_US</v>
      </c>
      <c r="AL500" s="0" t="str">
        <f aca="false">IF(AND($CF500&lt;&gt;"",IFERROR(INDEX(subsample_country_map!$C:$C,MATCH($CF500,subsample_country_map!$A:$A,0)),"")&lt;&gt;""),INDEX(subsample_country_map!$C:$C,MATCH($CF500,subsample_country_map!$A:$A,0)),INDEX(lookup!$AB:$AB,MATCH($A500,lookup!$A:$A,0)))</f>
        <v>1_developed</v>
      </c>
      <c r="AM500" s="0" t="str">
        <f aca="false">IF(AND($CF500&lt;&gt;"",IFERROR(INDEX(subsample_country_map!$D:$D,MATCH($CF500,subsample_country_map!$A:$A,0)),"")&lt;&gt;""),INDEX(subsample_country_map!$D:$D,MATCH($CF500,subsample_country_map!$A:$A,0)),INDEX(lookup!$AC:$AC,MATCH($A500,lookup!$A:$A,0)))</f>
        <v>1_western</v>
      </c>
      <c r="AN500" s="0" t="str">
        <f aca="false">IF(AND($CF500&lt;&gt;"",IFERROR(INDEX(subsample_country_map!$E:$E,MATCH($CF500,subsample_country_map!$A:$A,0)),"")&lt;&gt;""),INDEX(subsample_country_map!$E:$E,MATCH($CF500,subsample_country_map!$A:$A,0)),INDEX(lookup!$AD:$AD,MATCH($A500,lookup!$A:$A,0)))</f>
        <v>1_common law</v>
      </c>
      <c r="AO500" s="0" t="str">
        <f aca="false">INDEX(lookup!$Y:$Y,MATCH($A500,lookup!$A:$A,0))</f>
        <v>1_not published</v>
      </c>
      <c r="AP500" s="0" t="str">
        <f aca="false">INDEX(lookup!$Z:$Z,MATCH($A500,lookup!$A:$A,0))</f>
        <v>99_NCE</v>
      </c>
      <c r="AQ500" s="0" t="str">
        <f aca="false">INDEX(lookup!$W:$W,MATCH($A500,lookup!$A:$A,0))</f>
        <v>1_fin/acc/econ</v>
      </c>
      <c r="AS500" s="0" t="s">
        <v>91</v>
      </c>
      <c r="AT500" s="0" t="s">
        <v>111</v>
      </c>
      <c r="AU500" s="0" t="s">
        <v>93</v>
      </c>
      <c r="AV500" s="0" t="s">
        <v>1901</v>
      </c>
      <c r="AX500" s="0" t="s">
        <v>1902</v>
      </c>
      <c r="BA500" s="0" t="n">
        <v>6525</v>
      </c>
      <c r="BB500" s="0" t="s">
        <v>95</v>
      </c>
      <c r="BC500" s="0" t="s">
        <v>122</v>
      </c>
      <c r="BD500" s="0" t="s">
        <v>123</v>
      </c>
      <c r="BE500" s="0" t="s">
        <v>98</v>
      </c>
      <c r="BI500" s="0" t="s">
        <v>124</v>
      </c>
      <c r="BJ500" s="0" t="s">
        <v>1853</v>
      </c>
      <c r="BK500" s="0" t="s">
        <v>908</v>
      </c>
      <c r="BL500" s="0" t="s">
        <v>1903</v>
      </c>
      <c r="BM500" s="0" t="s">
        <v>1904</v>
      </c>
      <c r="BN500" s="0" t="s">
        <v>1844</v>
      </c>
      <c r="BO500" s="0" t="s">
        <v>769</v>
      </c>
      <c r="BP500" s="0" t="s">
        <v>1838</v>
      </c>
      <c r="BQ500" s="0" t="s">
        <v>127</v>
      </c>
      <c r="BT500" s="0" t="n">
        <v>0</v>
      </c>
      <c r="BU500" s="0" t="s">
        <v>1845</v>
      </c>
      <c r="BW500" s="0" t="n">
        <v>1990</v>
      </c>
      <c r="BX500" s="0" t="n">
        <v>2008</v>
      </c>
      <c r="BY500" s="0" t="s">
        <v>1846</v>
      </c>
      <c r="BZ500" s="0" t="n">
        <v>1999</v>
      </c>
      <c r="CA500" s="0" t="n">
        <v>0</v>
      </c>
      <c r="CB500" s="0" t="n">
        <v>0</v>
      </c>
      <c r="CC500" s="0" t="n">
        <v>0</v>
      </c>
      <c r="CD500" s="0" t="n">
        <v>0.00891325821132227</v>
      </c>
      <c r="CE500" s="0" t="n">
        <v>1</v>
      </c>
    </row>
    <row r="501" customFormat="false" ht="15" hidden="false" customHeight="false" outlineLevel="0" collapsed="false">
      <c r="A501" s="0" t="s">
        <v>1838</v>
      </c>
      <c r="B501" s="0" t="n">
        <v>1806</v>
      </c>
      <c r="C501" s="0" t="n">
        <v>-0.00742760863035977</v>
      </c>
      <c r="D501" s="0" t="n">
        <v>6525</v>
      </c>
      <c r="E501" s="0" t="n">
        <f aca="false">IF(ISNUMBER($BA501),$BA501,IF(AND(ISNUMBER($D501),ISNUMBER($BW501),ISNUMBER($BX501)),$D501*($BX501-$BW501+1),""))</f>
        <v>6525</v>
      </c>
      <c r="H501" s="0" t="s">
        <v>118</v>
      </c>
      <c r="I501" s="0" t="s">
        <v>119</v>
      </c>
      <c r="J501" s="0" t="n">
        <f aca="false">IF($BW501&lt;&gt;"",$BW501,"")</f>
        <v>1990</v>
      </c>
      <c r="K501" s="0" t="n">
        <f aca="false">IF($BX501&lt;&gt;"",$BX501,"")</f>
        <v>2008</v>
      </c>
      <c r="L501" s="0" t="n">
        <f aca="false">IF(AND(ISNUMBER($BW501),ISNUMBER($BX501)),($BW501+$BX501)/2,"")</f>
        <v>1999</v>
      </c>
      <c r="M501" s="0" t="n">
        <f aca="false">IF($L501&lt;&gt;"",$L501,"")</f>
        <v>1999</v>
      </c>
      <c r="N501" s="0" t="n">
        <f aca="false">IF(AND(ISNUMBER($BW501),ISNUMBER($BX501)),MIN(1,MAX(0,($BX501-2016+1)/($BX501-$BW501+1))),"")</f>
        <v>0</v>
      </c>
      <c r="O501" s="0" t="n">
        <f aca="false">IF(AND(ISNUMBER($BW501),ISNUMBER($BX501)),MIN(1,MAX(0,($BX501-2017+1)/($BX501-$BW501+1))),"")</f>
        <v>0</v>
      </c>
      <c r="P501" s="0" t="n">
        <f aca="false">IF(AND(ISNUMBER($BW501),ISNUMBER($BX501)),MIN(1,MAX(0,($BX501-2018+1)/($BX501-$BW501+1))),"")</f>
        <v>0</v>
      </c>
      <c r="Q501" s="0" t="n">
        <f aca="false">IF(AND(ISNUMBER($BW501),ISNUMBER($BX501)),MIN(1,MAX(0,($BX501-2019+1)/($BX501-$BW501+1))),"")</f>
        <v>0</v>
      </c>
      <c r="R501" s="0" t="n">
        <f aca="false">IF(AND(ISNUMBER($BW501),ISNUMBER($BX501)),MIN(1,MAX(0,($BX501-2016+1)/($BX501-$BW501+1))),"")</f>
        <v>0</v>
      </c>
      <c r="S501" s="0" t="n">
        <f aca="false">IF($L501&lt;&gt;"",IF($L501&gt;=2015.5,1,0),"")</f>
        <v>0</v>
      </c>
      <c r="T501" s="0" t="n">
        <f aca="false">IF($L501&lt;&gt;"",IF($L501&gt;=2016,1,0),"")</f>
        <v>0</v>
      </c>
      <c r="U501" s="0" t="n">
        <f aca="false">IF(ISNUMBER($BX501),IF($BX501&gt;=2016,1,0),"")</f>
        <v>0</v>
      </c>
      <c r="V501" s="0" t="n">
        <f aca="false">IF(ISNUMBER($BW501),IF($BW501&gt;=2016,1,0),"")</f>
        <v>0</v>
      </c>
      <c r="W501" s="0" t="str">
        <f aca="false">IF(AND(ISNUMBER($BW501),ISNUMBER($BX501)),IF($BW501&gt;=2016,"post-only",IF($BX501&lt;2016,"pre-only","mixed")),"")</f>
        <v>pre-only</v>
      </c>
      <c r="X501" s="0" t="n">
        <f aca="false">IF(AND(ISNUMBER($BW501),ISNUMBER($BX501)),MIN(1,MAX(0,($BX501-2017+1)/($BX501-$BW501+1))),"")</f>
        <v>0</v>
      </c>
      <c r="Y501" s="0" t="n">
        <f aca="false">IF(AND(ISNUMBER($BW501),ISNUMBER($BX501)),MIN(1,MAX(0,($BX501-2018+1)/($BX501-$BW501+1))),"")</f>
        <v>0</v>
      </c>
      <c r="Z501" s="0" t="n">
        <f aca="false">IF(AND(ISNUMBER($BW501),ISNUMBER($BX501)),MIN(1,MAX(0,($BX501-2019+1)/($BX501-$BW501+1))),"")</f>
        <v>0</v>
      </c>
      <c r="AA501" s="0" t="n">
        <f aca="false">IF(ISNUMBER($BX501),IF($BX501&gt;=2017,1,0),"")</f>
        <v>0</v>
      </c>
      <c r="AB501" s="0" t="n">
        <f aca="false">IF(ISNUMBER($BX501),IF($BX501&gt;=2018,1,0),"")</f>
        <v>0</v>
      </c>
      <c r="AC501" s="0" t="n">
        <f aca="false">IF(ISNUMBER($BX501),IF($BX501&gt;=2019,1,0),"")</f>
        <v>0</v>
      </c>
      <c r="AD501" s="0" t="n">
        <f aca="false">IF($L501&lt;&gt;"",IF($L501&gt;2013,1,0),"")</f>
        <v>0</v>
      </c>
      <c r="AE501" s="0" t="n">
        <f aca="false">IF($L501&lt;&gt;"",1+IF($L501&gt;2011,1,0)+IF($L501&gt;2014,1,0),"")</f>
        <v>1</v>
      </c>
      <c r="AF501" s="0" t="s">
        <v>87</v>
      </c>
      <c r="AG501" s="0" t="s">
        <v>88</v>
      </c>
      <c r="AH501" s="0" t="s">
        <v>89</v>
      </c>
      <c r="AI501" s="0" t="s">
        <v>334</v>
      </c>
      <c r="AJ501" s="0" t="s">
        <v>334</v>
      </c>
      <c r="AK501" s="0" t="str">
        <f aca="false">IF(AND($CF501&lt;&gt;"",IFERROR(INDEX(subsample_country_map!$B:$B,MATCH($CF501,subsample_country_map!$A:$A,0)),"")&lt;&gt;""),INDEX(subsample_country_map!$B:$B,MATCH($CF501,subsample_country_map!$A:$A,0)),INDEX(lookup!$AA:$AA,MATCH($A501,lookup!$A:$A,0)))</f>
        <v>1_US</v>
      </c>
      <c r="AL501" s="0" t="str">
        <f aca="false">IF(AND($CF501&lt;&gt;"",IFERROR(INDEX(subsample_country_map!$C:$C,MATCH($CF501,subsample_country_map!$A:$A,0)),"")&lt;&gt;""),INDEX(subsample_country_map!$C:$C,MATCH($CF501,subsample_country_map!$A:$A,0)),INDEX(lookup!$AB:$AB,MATCH($A501,lookup!$A:$A,0)))</f>
        <v>1_developed</v>
      </c>
      <c r="AM501" s="0" t="str">
        <f aca="false">IF(AND($CF501&lt;&gt;"",IFERROR(INDEX(subsample_country_map!$D:$D,MATCH($CF501,subsample_country_map!$A:$A,0)),"")&lt;&gt;""),INDEX(subsample_country_map!$D:$D,MATCH($CF501,subsample_country_map!$A:$A,0)),INDEX(lookup!$AC:$AC,MATCH($A501,lookup!$A:$A,0)))</f>
        <v>1_western</v>
      </c>
      <c r="AN501" s="0" t="str">
        <f aca="false">IF(AND($CF501&lt;&gt;"",IFERROR(INDEX(subsample_country_map!$E:$E,MATCH($CF501,subsample_country_map!$A:$A,0)),"")&lt;&gt;""),INDEX(subsample_country_map!$E:$E,MATCH($CF501,subsample_country_map!$A:$A,0)),INDEX(lookup!$AD:$AD,MATCH($A501,lookup!$A:$A,0)))</f>
        <v>1_common law</v>
      </c>
      <c r="AO501" s="0" t="str">
        <f aca="false">INDEX(lookup!$Y:$Y,MATCH($A501,lookup!$A:$A,0))</f>
        <v>1_not published</v>
      </c>
      <c r="AP501" s="0" t="str">
        <f aca="false">INDEX(lookup!$Z:$Z,MATCH($A501,lookup!$A:$A,0))</f>
        <v>99_NCE</v>
      </c>
      <c r="AQ501" s="0" t="str">
        <f aca="false">INDEX(lookup!$W:$W,MATCH($A501,lookup!$A:$A,0))</f>
        <v>1_fin/acc/econ</v>
      </c>
      <c r="AS501" s="0" t="s">
        <v>91</v>
      </c>
      <c r="AT501" s="0" t="s">
        <v>111</v>
      </c>
      <c r="AU501" s="0" t="s">
        <v>93</v>
      </c>
      <c r="AV501" s="0" t="s">
        <v>1905</v>
      </c>
      <c r="AX501" s="0" t="s">
        <v>1906</v>
      </c>
      <c r="BA501" s="0" t="n">
        <v>6525</v>
      </c>
      <c r="BB501" s="0" t="s">
        <v>95</v>
      </c>
      <c r="BC501" s="0" t="s">
        <v>122</v>
      </c>
      <c r="BD501" s="0" t="s">
        <v>123</v>
      </c>
      <c r="BE501" s="0" t="s">
        <v>98</v>
      </c>
      <c r="BI501" s="0" t="s">
        <v>124</v>
      </c>
      <c r="BJ501" s="0" t="s">
        <v>1858</v>
      </c>
      <c r="BK501" s="0" t="s">
        <v>908</v>
      </c>
      <c r="BL501" s="0" t="s">
        <v>1907</v>
      </c>
      <c r="BM501" s="0" t="s">
        <v>1904</v>
      </c>
      <c r="BN501" s="0" t="s">
        <v>1844</v>
      </c>
      <c r="BO501" s="0" t="s">
        <v>769</v>
      </c>
      <c r="BP501" s="0" t="s">
        <v>1838</v>
      </c>
      <c r="BQ501" s="0" t="s">
        <v>127</v>
      </c>
      <c r="BT501" s="0" t="n">
        <v>0</v>
      </c>
      <c r="BU501" s="0" t="s">
        <v>1845</v>
      </c>
      <c r="BW501" s="0" t="n">
        <v>1990</v>
      </c>
      <c r="BX501" s="0" t="n">
        <v>2008</v>
      </c>
      <c r="BY501" s="0" t="s">
        <v>1846</v>
      </c>
      <c r="BZ501" s="0" t="n">
        <v>1999</v>
      </c>
      <c r="CA501" s="0" t="n">
        <v>0</v>
      </c>
      <c r="CB501" s="0" t="n">
        <v>0</v>
      </c>
      <c r="CC501" s="0" t="n">
        <v>0</v>
      </c>
      <c r="CD501" s="0" t="n">
        <v>-0.0074277452270442</v>
      </c>
      <c r="CE501" s="0" t="n">
        <v>1</v>
      </c>
    </row>
    <row r="502" customFormat="false" ht="15" hidden="false" customHeight="false" outlineLevel="0" collapsed="false">
      <c r="A502" s="0" t="s">
        <v>1838</v>
      </c>
      <c r="B502" s="0" t="n">
        <v>1807</v>
      </c>
      <c r="C502" s="0" t="n">
        <v>-0.0178239205304609</v>
      </c>
      <c r="D502" s="0" t="n">
        <v>6525</v>
      </c>
      <c r="E502" s="0" t="n">
        <f aca="false">IF(ISNUMBER($BA502),$BA502,IF(AND(ISNUMBER($D502),ISNUMBER($BW502),ISNUMBER($BX502)),$D502*($BX502-$BW502+1),""))</f>
        <v>6525</v>
      </c>
      <c r="H502" s="0" t="s">
        <v>118</v>
      </c>
      <c r="I502" s="0" t="s">
        <v>119</v>
      </c>
      <c r="J502" s="0" t="n">
        <f aca="false">IF($BW502&lt;&gt;"",$BW502,"")</f>
        <v>1990</v>
      </c>
      <c r="K502" s="0" t="n">
        <f aca="false">IF($BX502&lt;&gt;"",$BX502,"")</f>
        <v>2008</v>
      </c>
      <c r="L502" s="0" t="n">
        <f aca="false">IF(AND(ISNUMBER($BW502),ISNUMBER($BX502)),($BW502+$BX502)/2,"")</f>
        <v>1999</v>
      </c>
      <c r="M502" s="0" t="n">
        <f aca="false">IF($L502&lt;&gt;"",$L502,"")</f>
        <v>1999</v>
      </c>
      <c r="N502" s="0" t="n">
        <f aca="false">IF(AND(ISNUMBER($BW502),ISNUMBER($BX502)),MIN(1,MAX(0,($BX502-2016+1)/($BX502-$BW502+1))),"")</f>
        <v>0</v>
      </c>
      <c r="O502" s="0" t="n">
        <f aca="false">IF(AND(ISNUMBER($BW502),ISNUMBER($BX502)),MIN(1,MAX(0,($BX502-2017+1)/($BX502-$BW502+1))),"")</f>
        <v>0</v>
      </c>
      <c r="P502" s="0" t="n">
        <f aca="false">IF(AND(ISNUMBER($BW502),ISNUMBER($BX502)),MIN(1,MAX(0,($BX502-2018+1)/($BX502-$BW502+1))),"")</f>
        <v>0</v>
      </c>
      <c r="Q502" s="0" t="n">
        <f aca="false">IF(AND(ISNUMBER($BW502),ISNUMBER($BX502)),MIN(1,MAX(0,($BX502-2019+1)/($BX502-$BW502+1))),"")</f>
        <v>0</v>
      </c>
      <c r="R502" s="0" t="n">
        <f aca="false">IF(AND(ISNUMBER($BW502),ISNUMBER($BX502)),MIN(1,MAX(0,($BX502-2016+1)/($BX502-$BW502+1))),"")</f>
        <v>0</v>
      </c>
      <c r="S502" s="0" t="n">
        <f aca="false">IF($L502&lt;&gt;"",IF($L502&gt;=2015.5,1,0),"")</f>
        <v>0</v>
      </c>
      <c r="T502" s="0" t="n">
        <f aca="false">IF($L502&lt;&gt;"",IF($L502&gt;=2016,1,0),"")</f>
        <v>0</v>
      </c>
      <c r="U502" s="0" t="n">
        <f aca="false">IF(ISNUMBER($BX502),IF($BX502&gt;=2016,1,0),"")</f>
        <v>0</v>
      </c>
      <c r="V502" s="0" t="n">
        <f aca="false">IF(ISNUMBER($BW502),IF($BW502&gt;=2016,1,0),"")</f>
        <v>0</v>
      </c>
      <c r="W502" s="0" t="str">
        <f aca="false">IF(AND(ISNUMBER($BW502),ISNUMBER($BX502)),IF($BW502&gt;=2016,"post-only",IF($BX502&lt;2016,"pre-only","mixed")),"")</f>
        <v>pre-only</v>
      </c>
      <c r="X502" s="0" t="n">
        <f aca="false">IF(AND(ISNUMBER($BW502),ISNUMBER($BX502)),MIN(1,MAX(0,($BX502-2017+1)/($BX502-$BW502+1))),"")</f>
        <v>0</v>
      </c>
      <c r="Y502" s="0" t="n">
        <f aca="false">IF(AND(ISNUMBER($BW502),ISNUMBER($BX502)),MIN(1,MAX(0,($BX502-2018+1)/($BX502-$BW502+1))),"")</f>
        <v>0</v>
      </c>
      <c r="Z502" s="0" t="n">
        <f aca="false">IF(AND(ISNUMBER($BW502),ISNUMBER($BX502)),MIN(1,MAX(0,($BX502-2019+1)/($BX502-$BW502+1))),"")</f>
        <v>0</v>
      </c>
      <c r="AA502" s="0" t="n">
        <f aca="false">IF(ISNUMBER($BX502),IF($BX502&gt;=2017,1,0),"")</f>
        <v>0</v>
      </c>
      <c r="AB502" s="0" t="n">
        <f aca="false">IF(ISNUMBER($BX502),IF($BX502&gt;=2018,1,0),"")</f>
        <v>0</v>
      </c>
      <c r="AC502" s="0" t="n">
        <f aca="false">IF(ISNUMBER($BX502),IF($BX502&gt;=2019,1,0),"")</f>
        <v>0</v>
      </c>
      <c r="AD502" s="0" t="n">
        <f aca="false">IF($L502&lt;&gt;"",IF($L502&gt;2013,1,0),"")</f>
        <v>0</v>
      </c>
      <c r="AE502" s="0" t="n">
        <f aca="false">IF($L502&lt;&gt;"",1+IF($L502&gt;2011,1,0)+IF($L502&gt;2014,1,0),"")</f>
        <v>1</v>
      </c>
      <c r="AF502" s="0" t="s">
        <v>87</v>
      </c>
      <c r="AG502" s="0" t="s">
        <v>88</v>
      </c>
      <c r="AH502" s="0" t="s">
        <v>89</v>
      </c>
      <c r="AI502" s="0" t="s">
        <v>334</v>
      </c>
      <c r="AJ502" s="0" t="s">
        <v>334</v>
      </c>
      <c r="AK502" s="0" t="str">
        <f aca="false">IF(AND($CF502&lt;&gt;"",IFERROR(INDEX(subsample_country_map!$B:$B,MATCH($CF502,subsample_country_map!$A:$A,0)),"")&lt;&gt;""),INDEX(subsample_country_map!$B:$B,MATCH($CF502,subsample_country_map!$A:$A,0)),INDEX(lookup!$AA:$AA,MATCH($A502,lookup!$A:$A,0)))</f>
        <v>1_US</v>
      </c>
      <c r="AL502" s="0" t="str">
        <f aca="false">IF(AND($CF502&lt;&gt;"",IFERROR(INDEX(subsample_country_map!$C:$C,MATCH($CF502,subsample_country_map!$A:$A,0)),"")&lt;&gt;""),INDEX(subsample_country_map!$C:$C,MATCH($CF502,subsample_country_map!$A:$A,0)),INDEX(lookup!$AB:$AB,MATCH($A502,lookup!$A:$A,0)))</f>
        <v>1_developed</v>
      </c>
      <c r="AM502" s="0" t="str">
        <f aca="false">IF(AND($CF502&lt;&gt;"",IFERROR(INDEX(subsample_country_map!$D:$D,MATCH($CF502,subsample_country_map!$A:$A,0)),"")&lt;&gt;""),INDEX(subsample_country_map!$D:$D,MATCH($CF502,subsample_country_map!$A:$A,0)),INDEX(lookup!$AC:$AC,MATCH($A502,lookup!$A:$A,0)))</f>
        <v>1_western</v>
      </c>
      <c r="AN502" s="0" t="str">
        <f aca="false">IF(AND($CF502&lt;&gt;"",IFERROR(INDEX(subsample_country_map!$E:$E,MATCH($CF502,subsample_country_map!$A:$A,0)),"")&lt;&gt;""),INDEX(subsample_country_map!$E:$E,MATCH($CF502,subsample_country_map!$A:$A,0)),INDEX(lookup!$AD:$AD,MATCH($A502,lookup!$A:$A,0)))</f>
        <v>1_common law</v>
      </c>
      <c r="AO502" s="0" t="str">
        <f aca="false">INDEX(lookup!$Y:$Y,MATCH($A502,lookup!$A:$A,0))</f>
        <v>1_not published</v>
      </c>
      <c r="AP502" s="0" t="str">
        <f aca="false">INDEX(lookup!$Z:$Z,MATCH($A502,lookup!$A:$A,0))</f>
        <v>99_NCE</v>
      </c>
      <c r="AQ502" s="0" t="str">
        <f aca="false">INDEX(lookup!$W:$W,MATCH($A502,lookup!$A:$A,0))</f>
        <v>1_fin/acc/econ</v>
      </c>
      <c r="AS502" s="0" t="s">
        <v>91</v>
      </c>
      <c r="AT502" s="0" t="s">
        <v>111</v>
      </c>
      <c r="AU502" s="0" t="s">
        <v>93</v>
      </c>
      <c r="AV502" s="0" t="s">
        <v>1908</v>
      </c>
      <c r="AX502" s="0" t="s">
        <v>1909</v>
      </c>
      <c r="BA502" s="0" t="n">
        <v>6525</v>
      </c>
      <c r="BB502" s="0" t="s">
        <v>95</v>
      </c>
      <c r="BC502" s="0" t="s">
        <v>122</v>
      </c>
      <c r="BD502" s="0" t="s">
        <v>123</v>
      </c>
      <c r="BE502" s="0" t="s">
        <v>98</v>
      </c>
      <c r="BI502" s="0" t="s">
        <v>124</v>
      </c>
      <c r="BJ502" s="0" t="s">
        <v>1862</v>
      </c>
      <c r="BK502" s="0" t="s">
        <v>908</v>
      </c>
      <c r="BL502" s="0" t="s">
        <v>1910</v>
      </c>
      <c r="BM502" s="0" t="s">
        <v>1911</v>
      </c>
      <c r="BN502" s="0" t="s">
        <v>1844</v>
      </c>
      <c r="BO502" s="0" t="s">
        <v>769</v>
      </c>
      <c r="BP502" s="0" t="s">
        <v>1838</v>
      </c>
      <c r="BQ502" s="0" t="s">
        <v>127</v>
      </c>
      <c r="BT502" s="0" t="n">
        <v>0</v>
      </c>
      <c r="BU502" s="0" t="s">
        <v>1845</v>
      </c>
      <c r="BW502" s="0" t="n">
        <v>1990</v>
      </c>
      <c r="BX502" s="0" t="n">
        <v>2008</v>
      </c>
      <c r="BY502" s="0" t="s">
        <v>1846</v>
      </c>
      <c r="BZ502" s="0" t="n">
        <v>1999</v>
      </c>
      <c r="CA502" s="0" t="n">
        <v>0</v>
      </c>
      <c r="CB502" s="0" t="n">
        <v>0</v>
      </c>
      <c r="CC502" s="0" t="n">
        <v>0</v>
      </c>
      <c r="CD502" s="0" t="n">
        <v>-0.017825808396834</v>
      </c>
      <c r="CE502" s="0" t="n">
        <v>1</v>
      </c>
    </row>
    <row r="503" customFormat="false" ht="15" hidden="false" customHeight="false" outlineLevel="0" collapsed="false">
      <c r="A503" s="0" t="s">
        <v>1838</v>
      </c>
      <c r="B503" s="0" t="n">
        <v>1808</v>
      </c>
      <c r="C503" s="0" t="n">
        <v>-0.0051993991878986</v>
      </c>
      <c r="D503" s="0" t="n">
        <v>6525</v>
      </c>
      <c r="E503" s="0" t="n">
        <f aca="false">IF(ISNUMBER($BA503),$BA503,IF(AND(ISNUMBER($D503),ISNUMBER($BW503),ISNUMBER($BX503)),$D503*($BX503-$BW503+1),""))</f>
        <v>6525</v>
      </c>
      <c r="H503" s="0" t="s">
        <v>118</v>
      </c>
      <c r="I503" s="0" t="s">
        <v>119</v>
      </c>
      <c r="J503" s="0" t="n">
        <f aca="false">IF($BW503&lt;&gt;"",$BW503,"")</f>
        <v>1990</v>
      </c>
      <c r="K503" s="0" t="n">
        <f aca="false">IF($BX503&lt;&gt;"",$BX503,"")</f>
        <v>2008</v>
      </c>
      <c r="L503" s="0" t="n">
        <f aca="false">IF(AND(ISNUMBER($BW503),ISNUMBER($BX503)),($BW503+$BX503)/2,"")</f>
        <v>1999</v>
      </c>
      <c r="M503" s="0" t="n">
        <f aca="false">IF($L503&lt;&gt;"",$L503,"")</f>
        <v>1999</v>
      </c>
      <c r="N503" s="0" t="n">
        <f aca="false">IF(AND(ISNUMBER($BW503),ISNUMBER($BX503)),MIN(1,MAX(0,($BX503-2016+1)/($BX503-$BW503+1))),"")</f>
        <v>0</v>
      </c>
      <c r="O503" s="0" t="n">
        <f aca="false">IF(AND(ISNUMBER($BW503),ISNUMBER($BX503)),MIN(1,MAX(0,($BX503-2017+1)/($BX503-$BW503+1))),"")</f>
        <v>0</v>
      </c>
      <c r="P503" s="0" t="n">
        <f aca="false">IF(AND(ISNUMBER($BW503),ISNUMBER($BX503)),MIN(1,MAX(0,($BX503-2018+1)/($BX503-$BW503+1))),"")</f>
        <v>0</v>
      </c>
      <c r="Q503" s="0" t="n">
        <f aca="false">IF(AND(ISNUMBER($BW503),ISNUMBER($BX503)),MIN(1,MAX(0,($BX503-2019+1)/($BX503-$BW503+1))),"")</f>
        <v>0</v>
      </c>
      <c r="R503" s="0" t="n">
        <f aca="false">IF(AND(ISNUMBER($BW503),ISNUMBER($BX503)),MIN(1,MAX(0,($BX503-2016+1)/($BX503-$BW503+1))),"")</f>
        <v>0</v>
      </c>
      <c r="S503" s="0" t="n">
        <f aca="false">IF($L503&lt;&gt;"",IF($L503&gt;=2015.5,1,0),"")</f>
        <v>0</v>
      </c>
      <c r="T503" s="0" t="n">
        <f aca="false">IF($L503&lt;&gt;"",IF($L503&gt;=2016,1,0),"")</f>
        <v>0</v>
      </c>
      <c r="U503" s="0" t="n">
        <f aca="false">IF(ISNUMBER($BX503),IF($BX503&gt;=2016,1,0),"")</f>
        <v>0</v>
      </c>
      <c r="V503" s="0" t="n">
        <f aca="false">IF(ISNUMBER($BW503),IF($BW503&gt;=2016,1,0),"")</f>
        <v>0</v>
      </c>
      <c r="W503" s="0" t="str">
        <f aca="false">IF(AND(ISNUMBER($BW503),ISNUMBER($BX503)),IF($BW503&gt;=2016,"post-only",IF($BX503&lt;2016,"pre-only","mixed")),"")</f>
        <v>pre-only</v>
      </c>
      <c r="X503" s="0" t="n">
        <f aca="false">IF(AND(ISNUMBER($BW503),ISNUMBER($BX503)),MIN(1,MAX(0,($BX503-2017+1)/($BX503-$BW503+1))),"")</f>
        <v>0</v>
      </c>
      <c r="Y503" s="0" t="n">
        <f aca="false">IF(AND(ISNUMBER($BW503),ISNUMBER($BX503)),MIN(1,MAX(0,($BX503-2018+1)/($BX503-$BW503+1))),"")</f>
        <v>0</v>
      </c>
      <c r="Z503" s="0" t="n">
        <f aca="false">IF(AND(ISNUMBER($BW503),ISNUMBER($BX503)),MIN(1,MAX(0,($BX503-2019+1)/($BX503-$BW503+1))),"")</f>
        <v>0</v>
      </c>
      <c r="AA503" s="0" t="n">
        <f aca="false">IF(ISNUMBER($BX503),IF($BX503&gt;=2017,1,0),"")</f>
        <v>0</v>
      </c>
      <c r="AB503" s="0" t="n">
        <f aca="false">IF(ISNUMBER($BX503),IF($BX503&gt;=2018,1,0),"")</f>
        <v>0</v>
      </c>
      <c r="AC503" s="0" t="n">
        <f aca="false">IF(ISNUMBER($BX503),IF($BX503&gt;=2019,1,0),"")</f>
        <v>0</v>
      </c>
      <c r="AD503" s="0" t="n">
        <f aca="false">IF($L503&lt;&gt;"",IF($L503&gt;2013,1,0),"")</f>
        <v>0</v>
      </c>
      <c r="AE503" s="0" t="n">
        <f aca="false">IF($L503&lt;&gt;"",1+IF($L503&gt;2011,1,0)+IF($L503&gt;2014,1,0),"")</f>
        <v>1</v>
      </c>
      <c r="AF503" s="0" t="s">
        <v>87</v>
      </c>
      <c r="AG503" s="0" t="s">
        <v>88</v>
      </c>
      <c r="AH503" s="0" t="s">
        <v>89</v>
      </c>
      <c r="AI503" s="0" t="s">
        <v>334</v>
      </c>
      <c r="AJ503" s="0" t="s">
        <v>334</v>
      </c>
      <c r="AK503" s="0" t="str">
        <f aca="false">IF(AND($CF503&lt;&gt;"",IFERROR(INDEX(subsample_country_map!$B:$B,MATCH($CF503,subsample_country_map!$A:$A,0)),"")&lt;&gt;""),INDEX(subsample_country_map!$B:$B,MATCH($CF503,subsample_country_map!$A:$A,0)),INDEX(lookup!$AA:$AA,MATCH($A503,lookup!$A:$A,0)))</f>
        <v>1_US</v>
      </c>
      <c r="AL503" s="0" t="str">
        <f aca="false">IF(AND($CF503&lt;&gt;"",IFERROR(INDEX(subsample_country_map!$C:$C,MATCH($CF503,subsample_country_map!$A:$A,0)),"")&lt;&gt;""),INDEX(subsample_country_map!$C:$C,MATCH($CF503,subsample_country_map!$A:$A,0)),INDEX(lookup!$AB:$AB,MATCH($A503,lookup!$A:$A,0)))</f>
        <v>1_developed</v>
      </c>
      <c r="AM503" s="0" t="str">
        <f aca="false">IF(AND($CF503&lt;&gt;"",IFERROR(INDEX(subsample_country_map!$D:$D,MATCH($CF503,subsample_country_map!$A:$A,0)),"")&lt;&gt;""),INDEX(subsample_country_map!$D:$D,MATCH($CF503,subsample_country_map!$A:$A,0)),INDEX(lookup!$AC:$AC,MATCH($A503,lookup!$A:$A,0)))</f>
        <v>1_western</v>
      </c>
      <c r="AN503" s="0" t="str">
        <f aca="false">IF(AND($CF503&lt;&gt;"",IFERROR(INDEX(subsample_country_map!$E:$E,MATCH($CF503,subsample_country_map!$A:$A,0)),"")&lt;&gt;""),INDEX(subsample_country_map!$E:$E,MATCH($CF503,subsample_country_map!$A:$A,0)),INDEX(lookup!$AD:$AD,MATCH($A503,lookup!$A:$A,0)))</f>
        <v>1_common law</v>
      </c>
      <c r="AO503" s="0" t="str">
        <f aca="false">INDEX(lookup!$Y:$Y,MATCH($A503,lookup!$A:$A,0))</f>
        <v>1_not published</v>
      </c>
      <c r="AP503" s="0" t="str">
        <f aca="false">INDEX(lookup!$Z:$Z,MATCH($A503,lookup!$A:$A,0))</f>
        <v>99_NCE</v>
      </c>
      <c r="AQ503" s="0" t="str">
        <f aca="false">INDEX(lookup!$W:$W,MATCH($A503,lookup!$A:$A,0))</f>
        <v>1_fin/acc/econ</v>
      </c>
      <c r="AS503" s="0" t="s">
        <v>91</v>
      </c>
      <c r="AT503" s="0" t="s">
        <v>111</v>
      </c>
      <c r="AU503" s="0" t="s">
        <v>93</v>
      </c>
      <c r="AV503" s="0" t="s">
        <v>1912</v>
      </c>
      <c r="AX503" s="0" t="s">
        <v>1393</v>
      </c>
      <c r="BA503" s="0" t="n">
        <v>6525</v>
      </c>
      <c r="BB503" s="0" t="s">
        <v>95</v>
      </c>
      <c r="BC503" s="0" t="s">
        <v>122</v>
      </c>
      <c r="BD503" s="0" t="s">
        <v>123</v>
      </c>
      <c r="BE503" s="0" t="s">
        <v>98</v>
      </c>
      <c r="BI503" s="0" t="s">
        <v>124</v>
      </c>
      <c r="BJ503" s="0" t="s">
        <v>1867</v>
      </c>
      <c r="BK503" s="0" t="s">
        <v>908</v>
      </c>
      <c r="BL503" s="0" t="s">
        <v>1913</v>
      </c>
      <c r="BM503" s="0" t="s">
        <v>1911</v>
      </c>
      <c r="BN503" s="0" t="s">
        <v>1844</v>
      </c>
      <c r="BO503" s="0" t="s">
        <v>769</v>
      </c>
      <c r="BP503" s="0" t="s">
        <v>1838</v>
      </c>
      <c r="BQ503" s="0" t="s">
        <v>127</v>
      </c>
      <c r="BT503" s="0" t="n">
        <v>0</v>
      </c>
      <c r="BU503" s="0" t="s">
        <v>1845</v>
      </c>
      <c r="BW503" s="0" t="n">
        <v>1990</v>
      </c>
      <c r="BX503" s="0" t="n">
        <v>2008</v>
      </c>
      <c r="BY503" s="0" t="s">
        <v>1846</v>
      </c>
      <c r="BZ503" s="0" t="n">
        <v>1999</v>
      </c>
      <c r="CA503" s="0" t="n">
        <v>0</v>
      </c>
      <c r="CB503" s="0" t="n">
        <v>0</v>
      </c>
      <c r="CC503" s="0" t="n">
        <v>0</v>
      </c>
      <c r="CD503" s="0" t="n">
        <v>-0.00519944604174784</v>
      </c>
      <c r="CE503" s="0" t="n">
        <v>1</v>
      </c>
    </row>
    <row r="504" customFormat="false" ht="15" hidden="false" customHeight="false" outlineLevel="0" collapsed="false">
      <c r="A504" s="0" t="s">
        <v>1838</v>
      </c>
      <c r="B504" s="0" t="n">
        <v>1809</v>
      </c>
      <c r="C504" s="0" t="n">
        <v>-0.00361566485751811</v>
      </c>
      <c r="D504" s="0" t="n">
        <v>5997</v>
      </c>
      <c r="E504" s="0" t="n">
        <f aca="false">IF(ISNUMBER($BA504),$BA504,IF(AND(ISNUMBER($D504),ISNUMBER($BW504),ISNUMBER($BX504)),$D504*($BX504-$BW504+1),""))</f>
        <v>5997</v>
      </c>
      <c r="H504" s="0" t="s">
        <v>118</v>
      </c>
      <c r="I504" s="0" t="s">
        <v>119</v>
      </c>
      <c r="J504" s="0" t="n">
        <f aca="false">IF($BW504&lt;&gt;"",$BW504,"")</f>
        <v>1990</v>
      </c>
      <c r="K504" s="0" t="n">
        <f aca="false">IF($BX504&lt;&gt;"",$BX504,"")</f>
        <v>2008</v>
      </c>
      <c r="L504" s="0" t="n">
        <f aca="false">IF(AND(ISNUMBER($BW504),ISNUMBER($BX504)),($BW504+$BX504)/2,"")</f>
        <v>1999</v>
      </c>
      <c r="M504" s="0" t="n">
        <f aca="false">IF($L504&lt;&gt;"",$L504,"")</f>
        <v>1999</v>
      </c>
      <c r="N504" s="0" t="n">
        <f aca="false">IF(AND(ISNUMBER($BW504),ISNUMBER($BX504)),MIN(1,MAX(0,($BX504-2016+1)/($BX504-$BW504+1))),"")</f>
        <v>0</v>
      </c>
      <c r="O504" s="0" t="n">
        <f aca="false">IF(AND(ISNUMBER($BW504),ISNUMBER($BX504)),MIN(1,MAX(0,($BX504-2017+1)/($BX504-$BW504+1))),"")</f>
        <v>0</v>
      </c>
      <c r="P504" s="0" t="n">
        <f aca="false">IF(AND(ISNUMBER($BW504),ISNUMBER($BX504)),MIN(1,MAX(0,($BX504-2018+1)/($BX504-$BW504+1))),"")</f>
        <v>0</v>
      </c>
      <c r="Q504" s="0" t="n">
        <f aca="false">IF(AND(ISNUMBER($BW504),ISNUMBER($BX504)),MIN(1,MAX(0,($BX504-2019+1)/($BX504-$BW504+1))),"")</f>
        <v>0</v>
      </c>
      <c r="R504" s="0" t="n">
        <f aca="false">IF(AND(ISNUMBER($BW504),ISNUMBER($BX504)),MIN(1,MAX(0,($BX504-2016+1)/($BX504-$BW504+1))),"")</f>
        <v>0</v>
      </c>
      <c r="S504" s="0" t="n">
        <f aca="false">IF($L504&lt;&gt;"",IF($L504&gt;=2015.5,1,0),"")</f>
        <v>0</v>
      </c>
      <c r="T504" s="0" t="n">
        <f aca="false">IF($L504&lt;&gt;"",IF($L504&gt;=2016,1,0),"")</f>
        <v>0</v>
      </c>
      <c r="U504" s="0" t="n">
        <f aca="false">IF(ISNUMBER($BX504),IF($BX504&gt;=2016,1,0),"")</f>
        <v>0</v>
      </c>
      <c r="V504" s="0" t="n">
        <f aca="false">IF(ISNUMBER($BW504),IF($BW504&gt;=2016,1,0),"")</f>
        <v>0</v>
      </c>
      <c r="W504" s="0" t="str">
        <f aca="false">IF(AND(ISNUMBER($BW504),ISNUMBER($BX504)),IF($BW504&gt;=2016,"post-only",IF($BX504&lt;2016,"pre-only","mixed")),"")</f>
        <v>pre-only</v>
      </c>
      <c r="X504" s="0" t="n">
        <f aca="false">IF(AND(ISNUMBER($BW504),ISNUMBER($BX504)),MIN(1,MAX(0,($BX504-2017+1)/($BX504-$BW504+1))),"")</f>
        <v>0</v>
      </c>
      <c r="Y504" s="0" t="n">
        <f aca="false">IF(AND(ISNUMBER($BW504),ISNUMBER($BX504)),MIN(1,MAX(0,($BX504-2018+1)/($BX504-$BW504+1))),"")</f>
        <v>0</v>
      </c>
      <c r="Z504" s="0" t="n">
        <f aca="false">IF(AND(ISNUMBER($BW504),ISNUMBER($BX504)),MIN(1,MAX(0,($BX504-2019+1)/($BX504-$BW504+1))),"")</f>
        <v>0</v>
      </c>
      <c r="AA504" s="0" t="n">
        <f aca="false">IF(ISNUMBER($BX504),IF($BX504&gt;=2017,1,0),"")</f>
        <v>0</v>
      </c>
      <c r="AB504" s="0" t="n">
        <f aca="false">IF(ISNUMBER($BX504),IF($BX504&gt;=2018,1,0),"")</f>
        <v>0</v>
      </c>
      <c r="AC504" s="0" t="n">
        <f aca="false">IF(ISNUMBER($BX504),IF($BX504&gt;=2019,1,0),"")</f>
        <v>0</v>
      </c>
      <c r="AD504" s="0" t="n">
        <f aca="false">IF($L504&lt;&gt;"",IF($L504&gt;2013,1,0),"")</f>
        <v>0</v>
      </c>
      <c r="AE504" s="0" t="n">
        <f aca="false">IF($L504&lt;&gt;"",1+IF($L504&gt;2011,1,0)+IF($L504&gt;2014,1,0),"")</f>
        <v>1</v>
      </c>
      <c r="AF504" s="0" t="s">
        <v>87</v>
      </c>
      <c r="AG504" s="0" t="s">
        <v>88</v>
      </c>
      <c r="AH504" s="0" t="s">
        <v>89</v>
      </c>
      <c r="AI504" s="0" t="s">
        <v>334</v>
      </c>
      <c r="AJ504" s="0" t="s">
        <v>334</v>
      </c>
      <c r="AK504" s="0" t="str">
        <f aca="false">IF(AND($CF504&lt;&gt;"",IFERROR(INDEX(subsample_country_map!$B:$B,MATCH($CF504,subsample_country_map!$A:$A,0)),"")&lt;&gt;""),INDEX(subsample_country_map!$B:$B,MATCH($CF504,subsample_country_map!$A:$A,0)),INDEX(lookup!$AA:$AA,MATCH($A504,lookup!$A:$A,0)))</f>
        <v>1_US</v>
      </c>
      <c r="AL504" s="0" t="str">
        <f aca="false">IF(AND($CF504&lt;&gt;"",IFERROR(INDEX(subsample_country_map!$C:$C,MATCH($CF504,subsample_country_map!$A:$A,0)),"")&lt;&gt;""),INDEX(subsample_country_map!$C:$C,MATCH($CF504,subsample_country_map!$A:$A,0)),INDEX(lookup!$AB:$AB,MATCH($A504,lookup!$A:$A,0)))</f>
        <v>1_developed</v>
      </c>
      <c r="AM504" s="0" t="str">
        <f aca="false">IF(AND($CF504&lt;&gt;"",IFERROR(INDEX(subsample_country_map!$D:$D,MATCH($CF504,subsample_country_map!$A:$A,0)),"")&lt;&gt;""),INDEX(subsample_country_map!$D:$D,MATCH($CF504,subsample_country_map!$A:$A,0)),INDEX(lookup!$AC:$AC,MATCH($A504,lookup!$A:$A,0)))</f>
        <v>1_western</v>
      </c>
      <c r="AN504" s="0" t="str">
        <f aca="false">IF(AND($CF504&lt;&gt;"",IFERROR(INDEX(subsample_country_map!$E:$E,MATCH($CF504,subsample_country_map!$A:$A,0)),"")&lt;&gt;""),INDEX(subsample_country_map!$E:$E,MATCH($CF504,subsample_country_map!$A:$A,0)),INDEX(lookup!$AD:$AD,MATCH($A504,lookup!$A:$A,0)))</f>
        <v>1_common law</v>
      </c>
      <c r="AO504" s="0" t="str">
        <f aca="false">INDEX(lookup!$Y:$Y,MATCH($A504,lookup!$A:$A,0))</f>
        <v>1_not published</v>
      </c>
      <c r="AP504" s="0" t="str">
        <f aca="false">INDEX(lookup!$Z:$Z,MATCH($A504,lookup!$A:$A,0))</f>
        <v>99_NCE</v>
      </c>
      <c r="AQ504" s="0" t="str">
        <f aca="false">INDEX(lookup!$W:$W,MATCH($A504,lookup!$A:$A,0))</f>
        <v>1_fin/acc/econ</v>
      </c>
      <c r="AS504" s="0" t="s">
        <v>91</v>
      </c>
      <c r="AT504" s="0" t="s">
        <v>111</v>
      </c>
      <c r="AU504" s="0" t="s">
        <v>93</v>
      </c>
      <c r="AV504" s="0" t="s">
        <v>1914</v>
      </c>
      <c r="AX504" s="0" t="s">
        <v>1915</v>
      </c>
      <c r="BA504" s="0" t="n">
        <v>5997</v>
      </c>
      <c r="BB504" s="0" t="s">
        <v>95</v>
      </c>
      <c r="BC504" s="0" t="s">
        <v>122</v>
      </c>
      <c r="BD504" s="0" t="s">
        <v>123</v>
      </c>
      <c r="BE504" s="0" t="s">
        <v>98</v>
      </c>
      <c r="BI504" s="0" t="s">
        <v>124</v>
      </c>
      <c r="BJ504" s="0" t="s">
        <v>1870</v>
      </c>
      <c r="BK504" s="0" t="s">
        <v>908</v>
      </c>
      <c r="BL504" s="0" t="s">
        <v>1916</v>
      </c>
      <c r="BM504" s="0" t="s">
        <v>1917</v>
      </c>
      <c r="BN504" s="0" t="s">
        <v>1844</v>
      </c>
      <c r="BO504" s="0" t="s">
        <v>769</v>
      </c>
      <c r="BP504" s="0" t="s">
        <v>1838</v>
      </c>
      <c r="BQ504" s="0" t="s">
        <v>127</v>
      </c>
      <c r="BT504" s="0" t="n">
        <v>0</v>
      </c>
      <c r="BU504" s="0" t="s">
        <v>1845</v>
      </c>
      <c r="BW504" s="0" t="n">
        <v>1990</v>
      </c>
      <c r="BX504" s="0" t="n">
        <v>2008</v>
      </c>
      <c r="BY504" s="0" t="s">
        <v>1846</v>
      </c>
      <c r="BZ504" s="0" t="n">
        <v>1999</v>
      </c>
      <c r="CA504" s="0" t="n">
        <v>0</v>
      </c>
      <c r="CB504" s="0" t="n">
        <v>0</v>
      </c>
      <c r="CC504" s="0" t="n">
        <v>0</v>
      </c>
      <c r="CD504" s="0" t="n">
        <v>-0.00361568061354292</v>
      </c>
      <c r="CE504" s="0" t="n">
        <v>1</v>
      </c>
    </row>
    <row r="505" customFormat="false" ht="15" hidden="false" customHeight="false" outlineLevel="0" collapsed="false">
      <c r="A505" s="0" t="s">
        <v>1838</v>
      </c>
      <c r="B505" s="0" t="n">
        <v>1810</v>
      </c>
      <c r="C505" s="0" t="n">
        <v>-0.00245349552040187</v>
      </c>
      <c r="D505" s="0" t="n">
        <v>5997</v>
      </c>
      <c r="E505" s="0" t="n">
        <f aca="false">IF(ISNUMBER($BA505),$BA505,IF(AND(ISNUMBER($D505),ISNUMBER($BW505),ISNUMBER($BX505)),$D505*($BX505-$BW505+1),""))</f>
        <v>5997</v>
      </c>
      <c r="H505" s="0" t="s">
        <v>118</v>
      </c>
      <c r="I505" s="0" t="s">
        <v>119</v>
      </c>
      <c r="J505" s="0" t="n">
        <f aca="false">IF($BW505&lt;&gt;"",$BW505,"")</f>
        <v>1990</v>
      </c>
      <c r="K505" s="0" t="n">
        <f aca="false">IF($BX505&lt;&gt;"",$BX505,"")</f>
        <v>2008</v>
      </c>
      <c r="L505" s="0" t="n">
        <f aca="false">IF(AND(ISNUMBER($BW505),ISNUMBER($BX505)),($BW505+$BX505)/2,"")</f>
        <v>1999</v>
      </c>
      <c r="M505" s="0" t="n">
        <f aca="false">IF($L505&lt;&gt;"",$L505,"")</f>
        <v>1999</v>
      </c>
      <c r="N505" s="0" t="n">
        <f aca="false">IF(AND(ISNUMBER($BW505),ISNUMBER($BX505)),MIN(1,MAX(0,($BX505-2016+1)/($BX505-$BW505+1))),"")</f>
        <v>0</v>
      </c>
      <c r="O505" s="0" t="n">
        <f aca="false">IF(AND(ISNUMBER($BW505),ISNUMBER($BX505)),MIN(1,MAX(0,($BX505-2017+1)/($BX505-$BW505+1))),"")</f>
        <v>0</v>
      </c>
      <c r="P505" s="0" t="n">
        <f aca="false">IF(AND(ISNUMBER($BW505),ISNUMBER($BX505)),MIN(1,MAX(0,($BX505-2018+1)/($BX505-$BW505+1))),"")</f>
        <v>0</v>
      </c>
      <c r="Q505" s="0" t="n">
        <f aca="false">IF(AND(ISNUMBER($BW505),ISNUMBER($BX505)),MIN(1,MAX(0,($BX505-2019+1)/($BX505-$BW505+1))),"")</f>
        <v>0</v>
      </c>
      <c r="R505" s="0" t="n">
        <f aca="false">IF(AND(ISNUMBER($BW505),ISNUMBER($BX505)),MIN(1,MAX(0,($BX505-2016+1)/($BX505-$BW505+1))),"")</f>
        <v>0</v>
      </c>
      <c r="S505" s="0" t="n">
        <f aca="false">IF($L505&lt;&gt;"",IF($L505&gt;=2015.5,1,0),"")</f>
        <v>0</v>
      </c>
      <c r="T505" s="0" t="n">
        <f aca="false">IF($L505&lt;&gt;"",IF($L505&gt;=2016,1,0),"")</f>
        <v>0</v>
      </c>
      <c r="U505" s="0" t="n">
        <f aca="false">IF(ISNUMBER($BX505),IF($BX505&gt;=2016,1,0),"")</f>
        <v>0</v>
      </c>
      <c r="V505" s="0" t="n">
        <f aca="false">IF(ISNUMBER($BW505),IF($BW505&gt;=2016,1,0),"")</f>
        <v>0</v>
      </c>
      <c r="W505" s="0" t="str">
        <f aca="false">IF(AND(ISNUMBER($BW505),ISNUMBER($BX505)),IF($BW505&gt;=2016,"post-only",IF($BX505&lt;2016,"pre-only","mixed")),"")</f>
        <v>pre-only</v>
      </c>
      <c r="X505" s="0" t="n">
        <f aca="false">IF(AND(ISNUMBER($BW505),ISNUMBER($BX505)),MIN(1,MAX(0,($BX505-2017+1)/($BX505-$BW505+1))),"")</f>
        <v>0</v>
      </c>
      <c r="Y505" s="0" t="n">
        <f aca="false">IF(AND(ISNUMBER($BW505),ISNUMBER($BX505)),MIN(1,MAX(0,($BX505-2018+1)/($BX505-$BW505+1))),"")</f>
        <v>0</v>
      </c>
      <c r="Z505" s="0" t="n">
        <f aca="false">IF(AND(ISNUMBER($BW505),ISNUMBER($BX505)),MIN(1,MAX(0,($BX505-2019+1)/($BX505-$BW505+1))),"")</f>
        <v>0</v>
      </c>
      <c r="AA505" s="0" t="n">
        <f aca="false">IF(ISNUMBER($BX505),IF($BX505&gt;=2017,1,0),"")</f>
        <v>0</v>
      </c>
      <c r="AB505" s="0" t="n">
        <f aca="false">IF(ISNUMBER($BX505),IF($BX505&gt;=2018,1,0),"")</f>
        <v>0</v>
      </c>
      <c r="AC505" s="0" t="n">
        <f aca="false">IF(ISNUMBER($BX505),IF($BX505&gt;=2019,1,0),"")</f>
        <v>0</v>
      </c>
      <c r="AD505" s="0" t="n">
        <f aca="false">IF($L505&lt;&gt;"",IF($L505&gt;2013,1,0),"")</f>
        <v>0</v>
      </c>
      <c r="AE505" s="0" t="n">
        <f aca="false">IF($L505&lt;&gt;"",1+IF($L505&gt;2011,1,0)+IF($L505&gt;2014,1,0),"")</f>
        <v>1</v>
      </c>
      <c r="AF505" s="0" t="s">
        <v>87</v>
      </c>
      <c r="AG505" s="0" t="s">
        <v>88</v>
      </c>
      <c r="AH505" s="0" t="s">
        <v>89</v>
      </c>
      <c r="AI505" s="0" t="s">
        <v>334</v>
      </c>
      <c r="AJ505" s="0" t="s">
        <v>334</v>
      </c>
      <c r="AK505" s="0" t="str">
        <f aca="false">IF(AND($CF505&lt;&gt;"",IFERROR(INDEX(subsample_country_map!$B:$B,MATCH($CF505,subsample_country_map!$A:$A,0)),"")&lt;&gt;""),INDEX(subsample_country_map!$B:$B,MATCH($CF505,subsample_country_map!$A:$A,0)),INDEX(lookup!$AA:$AA,MATCH($A505,lookup!$A:$A,0)))</f>
        <v>1_US</v>
      </c>
      <c r="AL505" s="0" t="str">
        <f aca="false">IF(AND($CF505&lt;&gt;"",IFERROR(INDEX(subsample_country_map!$C:$C,MATCH($CF505,subsample_country_map!$A:$A,0)),"")&lt;&gt;""),INDEX(subsample_country_map!$C:$C,MATCH($CF505,subsample_country_map!$A:$A,0)),INDEX(lookup!$AB:$AB,MATCH($A505,lookup!$A:$A,0)))</f>
        <v>1_developed</v>
      </c>
      <c r="AM505" s="0" t="str">
        <f aca="false">IF(AND($CF505&lt;&gt;"",IFERROR(INDEX(subsample_country_map!$D:$D,MATCH($CF505,subsample_country_map!$A:$A,0)),"")&lt;&gt;""),INDEX(subsample_country_map!$D:$D,MATCH($CF505,subsample_country_map!$A:$A,0)),INDEX(lookup!$AC:$AC,MATCH($A505,lookup!$A:$A,0)))</f>
        <v>1_western</v>
      </c>
      <c r="AN505" s="0" t="str">
        <f aca="false">IF(AND($CF505&lt;&gt;"",IFERROR(INDEX(subsample_country_map!$E:$E,MATCH($CF505,subsample_country_map!$A:$A,0)),"")&lt;&gt;""),INDEX(subsample_country_map!$E:$E,MATCH($CF505,subsample_country_map!$A:$A,0)),INDEX(lookup!$AD:$AD,MATCH($A505,lookup!$A:$A,0)))</f>
        <v>1_common law</v>
      </c>
      <c r="AO505" s="0" t="str">
        <f aca="false">INDEX(lookup!$Y:$Y,MATCH($A505,lookup!$A:$A,0))</f>
        <v>1_not published</v>
      </c>
      <c r="AP505" s="0" t="str">
        <f aca="false">INDEX(lookup!$Z:$Z,MATCH($A505,lookup!$A:$A,0))</f>
        <v>99_NCE</v>
      </c>
      <c r="AQ505" s="0" t="str">
        <f aca="false">INDEX(lookup!$W:$W,MATCH($A505,lookup!$A:$A,0))</f>
        <v>1_fin/acc/econ</v>
      </c>
      <c r="AS505" s="0" t="s">
        <v>91</v>
      </c>
      <c r="AT505" s="0" t="s">
        <v>111</v>
      </c>
      <c r="AU505" s="0" t="s">
        <v>93</v>
      </c>
      <c r="AV505" s="0" t="s">
        <v>1918</v>
      </c>
      <c r="AX505" s="0" t="s">
        <v>1919</v>
      </c>
      <c r="BA505" s="0" t="n">
        <v>5997</v>
      </c>
      <c r="BB505" s="0" t="s">
        <v>95</v>
      </c>
      <c r="BC505" s="0" t="s">
        <v>122</v>
      </c>
      <c r="BD505" s="0" t="s">
        <v>123</v>
      </c>
      <c r="BE505" s="0" t="s">
        <v>98</v>
      </c>
      <c r="BI505" s="0" t="s">
        <v>124</v>
      </c>
      <c r="BJ505" s="0" t="s">
        <v>1875</v>
      </c>
      <c r="BK505" s="0" t="s">
        <v>908</v>
      </c>
      <c r="BL505" s="0" t="s">
        <v>1920</v>
      </c>
      <c r="BM505" s="0" t="s">
        <v>1917</v>
      </c>
      <c r="BN505" s="0" t="s">
        <v>1844</v>
      </c>
      <c r="BO505" s="0" t="s">
        <v>769</v>
      </c>
      <c r="BP505" s="0" t="s">
        <v>1838</v>
      </c>
      <c r="BQ505" s="0" t="s">
        <v>127</v>
      </c>
      <c r="BT505" s="0" t="n">
        <v>0</v>
      </c>
      <c r="BU505" s="0" t="s">
        <v>1845</v>
      </c>
      <c r="BW505" s="0" t="n">
        <v>1990</v>
      </c>
      <c r="BX505" s="0" t="n">
        <v>2008</v>
      </c>
      <c r="BY505" s="0" t="s">
        <v>1846</v>
      </c>
      <c r="BZ505" s="0" t="n">
        <v>1999</v>
      </c>
      <c r="CA505" s="0" t="n">
        <v>0</v>
      </c>
      <c r="CB505" s="0" t="n">
        <v>0</v>
      </c>
      <c r="CC505" s="0" t="n">
        <v>0</v>
      </c>
      <c r="CD505" s="0" t="n">
        <v>-0.00245350044347313</v>
      </c>
      <c r="CE505" s="0" t="n">
        <v>1</v>
      </c>
    </row>
    <row r="506" customFormat="false" ht="15" hidden="false" customHeight="false" outlineLevel="0" collapsed="false">
      <c r="A506" s="0" t="s">
        <v>1838</v>
      </c>
      <c r="B506" s="0" t="n">
        <v>1811</v>
      </c>
      <c r="C506" s="0" t="n">
        <v>-0.0361397989005543</v>
      </c>
      <c r="D506" s="0" t="n">
        <v>5492</v>
      </c>
      <c r="E506" s="0" t="n">
        <f aca="false">IF(ISNUMBER($BA506),$BA506,IF(AND(ISNUMBER($D506),ISNUMBER($BW506),ISNUMBER($BX506)),$D506*($BX506-$BW506+1),""))</f>
        <v>5492</v>
      </c>
      <c r="H506" s="0" t="s">
        <v>118</v>
      </c>
      <c r="I506" s="0" t="s">
        <v>119</v>
      </c>
      <c r="J506" s="0" t="n">
        <f aca="false">IF($BW506&lt;&gt;"",$BW506,"")</f>
        <v>1990</v>
      </c>
      <c r="K506" s="0" t="n">
        <f aca="false">IF($BX506&lt;&gt;"",$BX506,"")</f>
        <v>2008</v>
      </c>
      <c r="L506" s="0" t="n">
        <f aca="false">IF(AND(ISNUMBER($BW506),ISNUMBER($BX506)),($BW506+$BX506)/2,"")</f>
        <v>1999</v>
      </c>
      <c r="M506" s="0" t="n">
        <f aca="false">IF($L506&lt;&gt;"",$L506,"")</f>
        <v>1999</v>
      </c>
      <c r="N506" s="0" t="n">
        <f aca="false">IF(AND(ISNUMBER($BW506),ISNUMBER($BX506)),MIN(1,MAX(0,($BX506-2016+1)/($BX506-$BW506+1))),"")</f>
        <v>0</v>
      </c>
      <c r="O506" s="0" t="n">
        <f aca="false">IF(AND(ISNUMBER($BW506),ISNUMBER($BX506)),MIN(1,MAX(0,($BX506-2017+1)/($BX506-$BW506+1))),"")</f>
        <v>0</v>
      </c>
      <c r="P506" s="0" t="n">
        <f aca="false">IF(AND(ISNUMBER($BW506),ISNUMBER($BX506)),MIN(1,MAX(0,($BX506-2018+1)/($BX506-$BW506+1))),"")</f>
        <v>0</v>
      </c>
      <c r="Q506" s="0" t="n">
        <f aca="false">IF(AND(ISNUMBER($BW506),ISNUMBER($BX506)),MIN(1,MAX(0,($BX506-2019+1)/($BX506-$BW506+1))),"")</f>
        <v>0</v>
      </c>
      <c r="R506" s="0" t="n">
        <f aca="false">IF(AND(ISNUMBER($BW506),ISNUMBER($BX506)),MIN(1,MAX(0,($BX506-2016+1)/($BX506-$BW506+1))),"")</f>
        <v>0</v>
      </c>
      <c r="S506" s="0" t="n">
        <f aca="false">IF($L506&lt;&gt;"",IF($L506&gt;=2015.5,1,0),"")</f>
        <v>0</v>
      </c>
      <c r="T506" s="0" t="n">
        <f aca="false">IF($L506&lt;&gt;"",IF($L506&gt;=2016,1,0),"")</f>
        <v>0</v>
      </c>
      <c r="U506" s="0" t="n">
        <f aca="false">IF(ISNUMBER($BX506),IF($BX506&gt;=2016,1,0),"")</f>
        <v>0</v>
      </c>
      <c r="V506" s="0" t="n">
        <f aca="false">IF(ISNUMBER($BW506),IF($BW506&gt;=2016,1,0),"")</f>
        <v>0</v>
      </c>
      <c r="W506" s="0" t="str">
        <f aca="false">IF(AND(ISNUMBER($BW506),ISNUMBER($BX506)),IF($BW506&gt;=2016,"post-only",IF($BX506&lt;2016,"pre-only","mixed")),"")</f>
        <v>pre-only</v>
      </c>
      <c r="X506" s="0" t="n">
        <f aca="false">IF(AND(ISNUMBER($BW506),ISNUMBER($BX506)),MIN(1,MAX(0,($BX506-2017+1)/($BX506-$BW506+1))),"")</f>
        <v>0</v>
      </c>
      <c r="Y506" s="0" t="n">
        <f aca="false">IF(AND(ISNUMBER($BW506),ISNUMBER($BX506)),MIN(1,MAX(0,($BX506-2018+1)/($BX506-$BW506+1))),"")</f>
        <v>0</v>
      </c>
      <c r="Z506" s="0" t="n">
        <f aca="false">IF(AND(ISNUMBER($BW506),ISNUMBER($BX506)),MIN(1,MAX(0,($BX506-2019+1)/($BX506-$BW506+1))),"")</f>
        <v>0</v>
      </c>
      <c r="AA506" s="0" t="n">
        <f aca="false">IF(ISNUMBER($BX506),IF($BX506&gt;=2017,1,0),"")</f>
        <v>0</v>
      </c>
      <c r="AB506" s="0" t="n">
        <f aca="false">IF(ISNUMBER($BX506),IF($BX506&gt;=2018,1,0),"")</f>
        <v>0</v>
      </c>
      <c r="AC506" s="0" t="n">
        <f aca="false">IF(ISNUMBER($BX506),IF($BX506&gt;=2019,1,0),"")</f>
        <v>0</v>
      </c>
      <c r="AD506" s="0" t="n">
        <f aca="false">IF($L506&lt;&gt;"",IF($L506&gt;2013,1,0),"")</f>
        <v>0</v>
      </c>
      <c r="AE506" s="0" t="n">
        <f aca="false">IF($L506&lt;&gt;"",1+IF($L506&gt;2011,1,0)+IF($L506&gt;2014,1,0),"")</f>
        <v>1</v>
      </c>
      <c r="AF506" s="0" t="s">
        <v>87</v>
      </c>
      <c r="AG506" s="0" t="s">
        <v>88</v>
      </c>
      <c r="AH506" s="0" t="s">
        <v>89</v>
      </c>
      <c r="AI506" s="0" t="s">
        <v>334</v>
      </c>
      <c r="AJ506" s="0" t="s">
        <v>334</v>
      </c>
      <c r="AK506" s="0" t="str">
        <f aca="false">IF(AND($CF506&lt;&gt;"",IFERROR(INDEX(subsample_country_map!$B:$B,MATCH($CF506,subsample_country_map!$A:$A,0)),"")&lt;&gt;""),INDEX(subsample_country_map!$B:$B,MATCH($CF506,subsample_country_map!$A:$A,0)),INDEX(lookup!$AA:$AA,MATCH($A506,lookup!$A:$A,0)))</f>
        <v>1_US</v>
      </c>
      <c r="AL506" s="0" t="str">
        <f aca="false">IF(AND($CF506&lt;&gt;"",IFERROR(INDEX(subsample_country_map!$C:$C,MATCH($CF506,subsample_country_map!$A:$A,0)),"")&lt;&gt;""),INDEX(subsample_country_map!$C:$C,MATCH($CF506,subsample_country_map!$A:$A,0)),INDEX(lookup!$AB:$AB,MATCH($A506,lookup!$A:$A,0)))</f>
        <v>1_developed</v>
      </c>
      <c r="AM506" s="0" t="str">
        <f aca="false">IF(AND($CF506&lt;&gt;"",IFERROR(INDEX(subsample_country_map!$D:$D,MATCH($CF506,subsample_country_map!$A:$A,0)),"")&lt;&gt;""),INDEX(subsample_country_map!$D:$D,MATCH($CF506,subsample_country_map!$A:$A,0)),INDEX(lookup!$AC:$AC,MATCH($A506,lookup!$A:$A,0)))</f>
        <v>1_western</v>
      </c>
      <c r="AN506" s="0" t="str">
        <f aca="false">IF(AND($CF506&lt;&gt;"",IFERROR(INDEX(subsample_country_map!$E:$E,MATCH($CF506,subsample_country_map!$A:$A,0)),"")&lt;&gt;""),INDEX(subsample_country_map!$E:$E,MATCH($CF506,subsample_country_map!$A:$A,0)),INDEX(lookup!$AD:$AD,MATCH($A506,lookup!$A:$A,0)))</f>
        <v>1_common law</v>
      </c>
      <c r="AO506" s="0" t="str">
        <f aca="false">INDEX(lookup!$Y:$Y,MATCH($A506,lookup!$A:$A,0))</f>
        <v>1_not published</v>
      </c>
      <c r="AP506" s="0" t="str">
        <f aca="false">INDEX(lookup!$Z:$Z,MATCH($A506,lookup!$A:$A,0))</f>
        <v>99_NCE</v>
      </c>
      <c r="AQ506" s="0" t="str">
        <f aca="false">INDEX(lookup!$W:$W,MATCH($A506,lookup!$A:$A,0))</f>
        <v>1_fin/acc/econ</v>
      </c>
      <c r="AS506" s="0" t="s">
        <v>91</v>
      </c>
      <c r="AT506" s="0" t="s">
        <v>397</v>
      </c>
      <c r="AU506" s="0" t="s">
        <v>93</v>
      </c>
      <c r="AV506" s="0" t="s">
        <v>1921</v>
      </c>
      <c r="AX506" s="0" t="s">
        <v>1922</v>
      </c>
      <c r="BA506" s="0" t="n">
        <v>5492</v>
      </c>
      <c r="BB506" s="0" t="s">
        <v>95</v>
      </c>
      <c r="BC506" s="0" t="s">
        <v>122</v>
      </c>
      <c r="BD506" s="0" t="s">
        <v>123</v>
      </c>
      <c r="BE506" s="0" t="s">
        <v>98</v>
      </c>
      <c r="BI506" s="0" t="s">
        <v>143</v>
      </c>
      <c r="BJ506" s="0" t="s">
        <v>1923</v>
      </c>
      <c r="BK506" s="0" t="s">
        <v>927</v>
      </c>
      <c r="BL506" s="0" t="s">
        <v>1924</v>
      </c>
      <c r="BM506" s="0" t="s">
        <v>1880</v>
      </c>
      <c r="BN506" s="0" t="s">
        <v>1844</v>
      </c>
      <c r="BO506" s="0" t="s">
        <v>769</v>
      </c>
      <c r="BP506" s="0" t="s">
        <v>1838</v>
      </c>
      <c r="BQ506" s="0" t="s">
        <v>127</v>
      </c>
      <c r="BT506" s="0" t="n">
        <v>0</v>
      </c>
      <c r="BU506" s="0" t="s">
        <v>1845</v>
      </c>
      <c r="BW506" s="0" t="n">
        <v>1990</v>
      </c>
      <c r="BX506" s="0" t="n">
        <v>2008</v>
      </c>
      <c r="BY506" s="0" t="s">
        <v>1846</v>
      </c>
      <c r="BZ506" s="0" t="n">
        <v>1999</v>
      </c>
      <c r="CA506" s="0" t="n">
        <v>0</v>
      </c>
      <c r="CB506" s="0" t="n">
        <v>0</v>
      </c>
      <c r="CC506" s="0" t="n">
        <v>0</v>
      </c>
      <c r="CD506" s="0" t="n">
        <v>-0.0361555451258035</v>
      </c>
      <c r="CE506" s="0" t="n">
        <v>1</v>
      </c>
    </row>
    <row r="507" customFormat="false" ht="15" hidden="false" customHeight="false" outlineLevel="0" collapsed="false">
      <c r="A507" s="0" t="s">
        <v>1838</v>
      </c>
      <c r="B507" s="0" t="n">
        <v>1812</v>
      </c>
      <c r="C507" s="0" t="n">
        <v>-0.00580224256494279</v>
      </c>
      <c r="D507" s="0" t="n">
        <v>5492</v>
      </c>
      <c r="E507" s="0" t="n">
        <f aca="false">IF(ISNUMBER($BA507),$BA507,IF(AND(ISNUMBER($D507),ISNUMBER($BW507),ISNUMBER($BX507)),$D507*($BX507-$BW507+1),""))</f>
        <v>5492</v>
      </c>
      <c r="H507" s="0" t="s">
        <v>118</v>
      </c>
      <c r="I507" s="0" t="s">
        <v>119</v>
      </c>
      <c r="J507" s="0" t="n">
        <f aca="false">IF($BW507&lt;&gt;"",$BW507,"")</f>
        <v>1990</v>
      </c>
      <c r="K507" s="0" t="n">
        <f aca="false">IF($BX507&lt;&gt;"",$BX507,"")</f>
        <v>2008</v>
      </c>
      <c r="L507" s="0" t="n">
        <f aca="false">IF(AND(ISNUMBER($BW507),ISNUMBER($BX507)),($BW507+$BX507)/2,"")</f>
        <v>1999</v>
      </c>
      <c r="M507" s="0" t="n">
        <f aca="false">IF($L507&lt;&gt;"",$L507,"")</f>
        <v>1999</v>
      </c>
      <c r="N507" s="0" t="n">
        <f aca="false">IF(AND(ISNUMBER($BW507),ISNUMBER($BX507)),MIN(1,MAX(0,($BX507-2016+1)/($BX507-$BW507+1))),"")</f>
        <v>0</v>
      </c>
      <c r="O507" s="0" t="n">
        <f aca="false">IF(AND(ISNUMBER($BW507),ISNUMBER($BX507)),MIN(1,MAX(0,($BX507-2017+1)/($BX507-$BW507+1))),"")</f>
        <v>0</v>
      </c>
      <c r="P507" s="0" t="n">
        <f aca="false">IF(AND(ISNUMBER($BW507),ISNUMBER($BX507)),MIN(1,MAX(0,($BX507-2018+1)/($BX507-$BW507+1))),"")</f>
        <v>0</v>
      </c>
      <c r="Q507" s="0" t="n">
        <f aca="false">IF(AND(ISNUMBER($BW507),ISNUMBER($BX507)),MIN(1,MAX(0,($BX507-2019+1)/($BX507-$BW507+1))),"")</f>
        <v>0</v>
      </c>
      <c r="R507" s="0" t="n">
        <f aca="false">IF(AND(ISNUMBER($BW507),ISNUMBER($BX507)),MIN(1,MAX(0,($BX507-2016+1)/($BX507-$BW507+1))),"")</f>
        <v>0</v>
      </c>
      <c r="S507" s="0" t="n">
        <f aca="false">IF($L507&lt;&gt;"",IF($L507&gt;=2015.5,1,0),"")</f>
        <v>0</v>
      </c>
      <c r="T507" s="0" t="n">
        <f aca="false">IF($L507&lt;&gt;"",IF($L507&gt;=2016,1,0),"")</f>
        <v>0</v>
      </c>
      <c r="U507" s="0" t="n">
        <f aca="false">IF(ISNUMBER($BX507),IF($BX507&gt;=2016,1,0),"")</f>
        <v>0</v>
      </c>
      <c r="V507" s="0" t="n">
        <f aca="false">IF(ISNUMBER($BW507),IF($BW507&gt;=2016,1,0),"")</f>
        <v>0</v>
      </c>
      <c r="W507" s="0" t="str">
        <f aca="false">IF(AND(ISNUMBER($BW507),ISNUMBER($BX507)),IF($BW507&gt;=2016,"post-only",IF($BX507&lt;2016,"pre-only","mixed")),"")</f>
        <v>pre-only</v>
      </c>
      <c r="X507" s="0" t="n">
        <f aca="false">IF(AND(ISNUMBER($BW507),ISNUMBER($BX507)),MIN(1,MAX(0,($BX507-2017+1)/($BX507-$BW507+1))),"")</f>
        <v>0</v>
      </c>
      <c r="Y507" s="0" t="n">
        <f aca="false">IF(AND(ISNUMBER($BW507),ISNUMBER($BX507)),MIN(1,MAX(0,($BX507-2018+1)/($BX507-$BW507+1))),"")</f>
        <v>0</v>
      </c>
      <c r="Z507" s="0" t="n">
        <f aca="false">IF(AND(ISNUMBER($BW507),ISNUMBER($BX507)),MIN(1,MAX(0,($BX507-2019+1)/($BX507-$BW507+1))),"")</f>
        <v>0</v>
      </c>
      <c r="AA507" s="0" t="n">
        <f aca="false">IF(ISNUMBER($BX507),IF($BX507&gt;=2017,1,0),"")</f>
        <v>0</v>
      </c>
      <c r="AB507" s="0" t="n">
        <f aca="false">IF(ISNUMBER($BX507),IF($BX507&gt;=2018,1,0),"")</f>
        <v>0</v>
      </c>
      <c r="AC507" s="0" t="n">
        <f aca="false">IF(ISNUMBER($BX507),IF($BX507&gt;=2019,1,0),"")</f>
        <v>0</v>
      </c>
      <c r="AD507" s="0" t="n">
        <f aca="false">IF($L507&lt;&gt;"",IF($L507&gt;2013,1,0),"")</f>
        <v>0</v>
      </c>
      <c r="AE507" s="0" t="n">
        <f aca="false">IF($L507&lt;&gt;"",1+IF($L507&gt;2011,1,0)+IF($L507&gt;2014,1,0),"")</f>
        <v>1</v>
      </c>
      <c r="AF507" s="0" t="s">
        <v>87</v>
      </c>
      <c r="AG507" s="0" t="s">
        <v>88</v>
      </c>
      <c r="AH507" s="0" t="s">
        <v>89</v>
      </c>
      <c r="AI507" s="0" t="s">
        <v>334</v>
      </c>
      <c r="AJ507" s="0" t="s">
        <v>334</v>
      </c>
      <c r="AK507" s="0" t="str">
        <f aca="false">IF(AND($CF507&lt;&gt;"",IFERROR(INDEX(subsample_country_map!$B:$B,MATCH($CF507,subsample_country_map!$A:$A,0)),"")&lt;&gt;""),INDEX(subsample_country_map!$B:$B,MATCH($CF507,subsample_country_map!$A:$A,0)),INDEX(lookup!$AA:$AA,MATCH($A507,lookup!$A:$A,0)))</f>
        <v>1_US</v>
      </c>
      <c r="AL507" s="0" t="str">
        <f aca="false">IF(AND($CF507&lt;&gt;"",IFERROR(INDEX(subsample_country_map!$C:$C,MATCH($CF507,subsample_country_map!$A:$A,0)),"")&lt;&gt;""),INDEX(subsample_country_map!$C:$C,MATCH($CF507,subsample_country_map!$A:$A,0)),INDEX(lookup!$AB:$AB,MATCH($A507,lookup!$A:$A,0)))</f>
        <v>1_developed</v>
      </c>
      <c r="AM507" s="0" t="str">
        <f aca="false">IF(AND($CF507&lt;&gt;"",IFERROR(INDEX(subsample_country_map!$D:$D,MATCH($CF507,subsample_country_map!$A:$A,0)),"")&lt;&gt;""),INDEX(subsample_country_map!$D:$D,MATCH($CF507,subsample_country_map!$A:$A,0)),INDEX(lookup!$AC:$AC,MATCH($A507,lookup!$A:$A,0)))</f>
        <v>1_western</v>
      </c>
      <c r="AN507" s="0" t="str">
        <f aca="false">IF(AND($CF507&lt;&gt;"",IFERROR(INDEX(subsample_country_map!$E:$E,MATCH($CF507,subsample_country_map!$A:$A,0)),"")&lt;&gt;""),INDEX(subsample_country_map!$E:$E,MATCH($CF507,subsample_country_map!$A:$A,0)),INDEX(lookup!$AD:$AD,MATCH($A507,lookup!$A:$A,0)))</f>
        <v>1_common law</v>
      </c>
      <c r="AO507" s="0" t="str">
        <f aca="false">INDEX(lookup!$Y:$Y,MATCH($A507,lookup!$A:$A,0))</f>
        <v>1_not published</v>
      </c>
      <c r="AP507" s="0" t="str">
        <f aca="false">INDEX(lookup!$Z:$Z,MATCH($A507,lookup!$A:$A,0))</f>
        <v>99_NCE</v>
      </c>
      <c r="AQ507" s="0" t="str">
        <f aca="false">INDEX(lookup!$W:$W,MATCH($A507,lookup!$A:$A,0))</f>
        <v>1_fin/acc/econ</v>
      </c>
      <c r="AS507" s="0" t="s">
        <v>91</v>
      </c>
      <c r="AT507" s="0" t="s">
        <v>397</v>
      </c>
      <c r="AU507" s="0" t="s">
        <v>93</v>
      </c>
      <c r="AV507" s="0" t="s">
        <v>1925</v>
      </c>
      <c r="AX507" s="0" t="s">
        <v>963</v>
      </c>
      <c r="BA507" s="0" t="n">
        <v>5492</v>
      </c>
      <c r="BB507" s="0" t="s">
        <v>95</v>
      </c>
      <c r="BC507" s="0" t="s">
        <v>122</v>
      </c>
      <c r="BD507" s="0" t="s">
        <v>123</v>
      </c>
      <c r="BE507" s="0" t="s">
        <v>98</v>
      </c>
      <c r="BI507" s="0" t="s">
        <v>143</v>
      </c>
      <c r="BJ507" s="0" t="s">
        <v>1923</v>
      </c>
      <c r="BK507" s="0" t="s">
        <v>927</v>
      </c>
      <c r="BL507" s="0" t="s">
        <v>1926</v>
      </c>
      <c r="BM507" s="0" t="s">
        <v>1886</v>
      </c>
      <c r="BN507" s="0" t="s">
        <v>1844</v>
      </c>
      <c r="BO507" s="0" t="s">
        <v>769</v>
      </c>
      <c r="BP507" s="0" t="s">
        <v>1838</v>
      </c>
      <c r="BQ507" s="0" t="s">
        <v>127</v>
      </c>
      <c r="BT507" s="0" t="n">
        <v>0</v>
      </c>
      <c r="BU507" s="0" t="s">
        <v>1845</v>
      </c>
      <c r="BW507" s="0" t="n">
        <v>1990</v>
      </c>
      <c r="BX507" s="0" t="n">
        <v>2008</v>
      </c>
      <c r="BY507" s="0" t="s">
        <v>1846</v>
      </c>
      <c r="BZ507" s="0" t="n">
        <v>1999</v>
      </c>
      <c r="CA507" s="0" t="n">
        <v>0</v>
      </c>
      <c r="CB507" s="0" t="n">
        <v>0</v>
      </c>
      <c r="CC507" s="0" t="n">
        <v>0</v>
      </c>
      <c r="CD507" s="0" t="n">
        <v>-0.00580230767906047</v>
      </c>
      <c r="CE507" s="0" t="n">
        <v>1</v>
      </c>
    </row>
    <row r="508" customFormat="false" ht="15" hidden="false" customHeight="false" outlineLevel="0" collapsed="false">
      <c r="A508" s="0" t="s">
        <v>1838</v>
      </c>
      <c r="B508" s="0" t="n">
        <v>1813</v>
      </c>
      <c r="C508" s="0" t="n">
        <v>-0.0456962460805342</v>
      </c>
      <c r="D508" s="0" t="n">
        <v>5492</v>
      </c>
      <c r="E508" s="0" t="n">
        <f aca="false">IF(ISNUMBER($BA508),$BA508,IF(AND(ISNUMBER($D508),ISNUMBER($BW508),ISNUMBER($BX508)),$D508*($BX508-$BW508+1),""))</f>
        <v>5492</v>
      </c>
      <c r="H508" s="0" t="s">
        <v>118</v>
      </c>
      <c r="I508" s="0" t="s">
        <v>119</v>
      </c>
      <c r="J508" s="0" t="n">
        <f aca="false">IF($BW508&lt;&gt;"",$BW508,"")</f>
        <v>1990</v>
      </c>
      <c r="K508" s="0" t="n">
        <f aca="false">IF($BX508&lt;&gt;"",$BX508,"")</f>
        <v>2008</v>
      </c>
      <c r="L508" s="0" t="n">
        <f aca="false">IF(AND(ISNUMBER($BW508),ISNUMBER($BX508)),($BW508+$BX508)/2,"")</f>
        <v>1999</v>
      </c>
      <c r="M508" s="0" t="n">
        <f aca="false">IF($L508&lt;&gt;"",$L508,"")</f>
        <v>1999</v>
      </c>
      <c r="N508" s="0" t="n">
        <f aca="false">IF(AND(ISNUMBER($BW508),ISNUMBER($BX508)),MIN(1,MAX(0,($BX508-2016+1)/($BX508-$BW508+1))),"")</f>
        <v>0</v>
      </c>
      <c r="O508" s="0" t="n">
        <f aca="false">IF(AND(ISNUMBER($BW508),ISNUMBER($BX508)),MIN(1,MAX(0,($BX508-2017+1)/($BX508-$BW508+1))),"")</f>
        <v>0</v>
      </c>
      <c r="P508" s="0" t="n">
        <f aca="false">IF(AND(ISNUMBER($BW508),ISNUMBER($BX508)),MIN(1,MAX(0,($BX508-2018+1)/($BX508-$BW508+1))),"")</f>
        <v>0</v>
      </c>
      <c r="Q508" s="0" t="n">
        <f aca="false">IF(AND(ISNUMBER($BW508),ISNUMBER($BX508)),MIN(1,MAX(0,($BX508-2019+1)/($BX508-$BW508+1))),"")</f>
        <v>0</v>
      </c>
      <c r="R508" s="0" t="n">
        <f aca="false">IF(AND(ISNUMBER($BW508),ISNUMBER($BX508)),MIN(1,MAX(0,($BX508-2016+1)/($BX508-$BW508+1))),"")</f>
        <v>0</v>
      </c>
      <c r="S508" s="0" t="n">
        <f aca="false">IF($L508&lt;&gt;"",IF($L508&gt;=2015.5,1,0),"")</f>
        <v>0</v>
      </c>
      <c r="T508" s="0" t="n">
        <f aca="false">IF($L508&lt;&gt;"",IF($L508&gt;=2016,1,0),"")</f>
        <v>0</v>
      </c>
      <c r="U508" s="0" t="n">
        <f aca="false">IF(ISNUMBER($BX508),IF($BX508&gt;=2016,1,0),"")</f>
        <v>0</v>
      </c>
      <c r="V508" s="0" t="n">
        <f aca="false">IF(ISNUMBER($BW508),IF($BW508&gt;=2016,1,0),"")</f>
        <v>0</v>
      </c>
      <c r="W508" s="0" t="str">
        <f aca="false">IF(AND(ISNUMBER($BW508),ISNUMBER($BX508)),IF($BW508&gt;=2016,"post-only",IF($BX508&lt;2016,"pre-only","mixed")),"")</f>
        <v>pre-only</v>
      </c>
      <c r="X508" s="0" t="n">
        <f aca="false">IF(AND(ISNUMBER($BW508),ISNUMBER($BX508)),MIN(1,MAX(0,($BX508-2017+1)/($BX508-$BW508+1))),"")</f>
        <v>0</v>
      </c>
      <c r="Y508" s="0" t="n">
        <f aca="false">IF(AND(ISNUMBER($BW508),ISNUMBER($BX508)),MIN(1,MAX(0,($BX508-2018+1)/($BX508-$BW508+1))),"")</f>
        <v>0</v>
      </c>
      <c r="Z508" s="0" t="n">
        <f aca="false">IF(AND(ISNUMBER($BW508),ISNUMBER($BX508)),MIN(1,MAX(0,($BX508-2019+1)/($BX508-$BW508+1))),"")</f>
        <v>0</v>
      </c>
      <c r="AA508" s="0" t="n">
        <f aca="false">IF(ISNUMBER($BX508),IF($BX508&gt;=2017,1,0),"")</f>
        <v>0</v>
      </c>
      <c r="AB508" s="0" t="n">
        <f aca="false">IF(ISNUMBER($BX508),IF($BX508&gt;=2018,1,0),"")</f>
        <v>0</v>
      </c>
      <c r="AC508" s="0" t="n">
        <f aca="false">IF(ISNUMBER($BX508),IF($BX508&gt;=2019,1,0),"")</f>
        <v>0</v>
      </c>
      <c r="AD508" s="0" t="n">
        <f aca="false">IF($L508&lt;&gt;"",IF($L508&gt;2013,1,0),"")</f>
        <v>0</v>
      </c>
      <c r="AE508" s="0" t="n">
        <f aca="false">IF($L508&lt;&gt;"",1+IF($L508&gt;2011,1,0)+IF($L508&gt;2014,1,0),"")</f>
        <v>1</v>
      </c>
      <c r="AF508" s="0" t="s">
        <v>87</v>
      </c>
      <c r="AG508" s="0" t="s">
        <v>88</v>
      </c>
      <c r="AH508" s="0" t="s">
        <v>89</v>
      </c>
      <c r="AI508" s="0" t="s">
        <v>334</v>
      </c>
      <c r="AJ508" s="0" t="s">
        <v>334</v>
      </c>
      <c r="AK508" s="0" t="str">
        <f aca="false">IF(AND($CF508&lt;&gt;"",IFERROR(INDEX(subsample_country_map!$B:$B,MATCH($CF508,subsample_country_map!$A:$A,0)),"")&lt;&gt;""),INDEX(subsample_country_map!$B:$B,MATCH($CF508,subsample_country_map!$A:$A,0)),INDEX(lookup!$AA:$AA,MATCH($A508,lookup!$A:$A,0)))</f>
        <v>1_US</v>
      </c>
      <c r="AL508" s="0" t="str">
        <f aca="false">IF(AND($CF508&lt;&gt;"",IFERROR(INDEX(subsample_country_map!$C:$C,MATCH($CF508,subsample_country_map!$A:$A,0)),"")&lt;&gt;""),INDEX(subsample_country_map!$C:$C,MATCH($CF508,subsample_country_map!$A:$A,0)),INDEX(lookup!$AB:$AB,MATCH($A508,lookup!$A:$A,0)))</f>
        <v>1_developed</v>
      </c>
      <c r="AM508" s="0" t="str">
        <f aca="false">IF(AND($CF508&lt;&gt;"",IFERROR(INDEX(subsample_country_map!$D:$D,MATCH($CF508,subsample_country_map!$A:$A,0)),"")&lt;&gt;""),INDEX(subsample_country_map!$D:$D,MATCH($CF508,subsample_country_map!$A:$A,0)),INDEX(lookup!$AC:$AC,MATCH($A508,lookup!$A:$A,0)))</f>
        <v>1_western</v>
      </c>
      <c r="AN508" s="0" t="str">
        <f aca="false">IF(AND($CF508&lt;&gt;"",IFERROR(INDEX(subsample_country_map!$E:$E,MATCH($CF508,subsample_country_map!$A:$A,0)),"")&lt;&gt;""),INDEX(subsample_country_map!$E:$E,MATCH($CF508,subsample_country_map!$A:$A,0)),INDEX(lookup!$AD:$AD,MATCH($A508,lookup!$A:$A,0)))</f>
        <v>1_common law</v>
      </c>
      <c r="AO508" s="0" t="str">
        <f aca="false">INDEX(lookup!$Y:$Y,MATCH($A508,lookup!$A:$A,0))</f>
        <v>1_not published</v>
      </c>
      <c r="AP508" s="0" t="str">
        <f aca="false">INDEX(lookup!$Z:$Z,MATCH($A508,lookup!$A:$A,0))</f>
        <v>99_NCE</v>
      </c>
      <c r="AQ508" s="0" t="str">
        <f aca="false">INDEX(lookup!$W:$W,MATCH($A508,lookup!$A:$A,0))</f>
        <v>1_fin/acc/econ</v>
      </c>
      <c r="AS508" s="0" t="s">
        <v>91</v>
      </c>
      <c r="AT508" s="0" t="s">
        <v>397</v>
      </c>
      <c r="AU508" s="0" t="s">
        <v>93</v>
      </c>
      <c r="AV508" s="0" t="s">
        <v>1927</v>
      </c>
      <c r="AX508" s="0" t="s">
        <v>1928</v>
      </c>
      <c r="BA508" s="0" t="n">
        <v>5492</v>
      </c>
      <c r="BB508" s="0" t="s">
        <v>95</v>
      </c>
      <c r="BC508" s="0" t="s">
        <v>122</v>
      </c>
      <c r="BD508" s="0" t="s">
        <v>123</v>
      </c>
      <c r="BE508" s="0" t="s">
        <v>98</v>
      </c>
      <c r="BI508" s="0" t="s">
        <v>143</v>
      </c>
      <c r="BJ508" s="0" t="s">
        <v>1923</v>
      </c>
      <c r="BK508" s="0" t="s">
        <v>927</v>
      </c>
      <c r="BL508" s="0" t="s">
        <v>1929</v>
      </c>
      <c r="BM508" s="0" t="s">
        <v>1893</v>
      </c>
      <c r="BN508" s="0" t="s">
        <v>1844</v>
      </c>
      <c r="BO508" s="0" t="s">
        <v>769</v>
      </c>
      <c r="BP508" s="0" t="s">
        <v>1838</v>
      </c>
      <c r="BQ508" s="0" t="s">
        <v>127</v>
      </c>
      <c r="BT508" s="0" t="n">
        <v>0</v>
      </c>
      <c r="BU508" s="0" t="s">
        <v>1845</v>
      </c>
      <c r="BW508" s="0" t="n">
        <v>1990</v>
      </c>
      <c r="BX508" s="0" t="n">
        <v>2008</v>
      </c>
      <c r="BY508" s="0" t="s">
        <v>1846</v>
      </c>
      <c r="BZ508" s="0" t="n">
        <v>1999</v>
      </c>
      <c r="CA508" s="0" t="n">
        <v>0</v>
      </c>
      <c r="CB508" s="0" t="n">
        <v>0</v>
      </c>
      <c r="CC508" s="0" t="n">
        <v>0</v>
      </c>
      <c r="CD508" s="0" t="n">
        <v>-0.0457280928154171</v>
      </c>
      <c r="CE508" s="0" t="n">
        <v>1</v>
      </c>
    </row>
    <row r="509" customFormat="false" ht="15" hidden="false" customHeight="false" outlineLevel="0" collapsed="false">
      <c r="A509" s="0" t="s">
        <v>1838</v>
      </c>
      <c r="B509" s="0" t="n">
        <v>1814</v>
      </c>
      <c r="C509" s="0" t="n">
        <v>-0.036947806418176</v>
      </c>
      <c r="D509" s="0" t="n">
        <v>5492</v>
      </c>
      <c r="E509" s="0" t="n">
        <f aca="false">IF(ISNUMBER($BA509),$BA509,IF(AND(ISNUMBER($D509),ISNUMBER($BW509),ISNUMBER($BX509)),$D509*($BX509-$BW509+1),""))</f>
        <v>5492</v>
      </c>
      <c r="H509" s="0" t="s">
        <v>118</v>
      </c>
      <c r="I509" s="0" t="s">
        <v>119</v>
      </c>
      <c r="J509" s="0" t="n">
        <f aca="false">IF($BW509&lt;&gt;"",$BW509,"")</f>
        <v>1990</v>
      </c>
      <c r="K509" s="0" t="n">
        <f aca="false">IF($BX509&lt;&gt;"",$BX509,"")</f>
        <v>2008</v>
      </c>
      <c r="L509" s="0" t="n">
        <f aca="false">IF(AND(ISNUMBER($BW509),ISNUMBER($BX509)),($BW509+$BX509)/2,"")</f>
        <v>1999</v>
      </c>
      <c r="M509" s="0" t="n">
        <f aca="false">IF($L509&lt;&gt;"",$L509,"")</f>
        <v>1999</v>
      </c>
      <c r="N509" s="0" t="n">
        <f aca="false">IF(AND(ISNUMBER($BW509),ISNUMBER($BX509)),MIN(1,MAX(0,($BX509-2016+1)/($BX509-$BW509+1))),"")</f>
        <v>0</v>
      </c>
      <c r="O509" s="0" t="n">
        <f aca="false">IF(AND(ISNUMBER($BW509),ISNUMBER($BX509)),MIN(1,MAX(0,($BX509-2017+1)/($BX509-$BW509+1))),"")</f>
        <v>0</v>
      </c>
      <c r="P509" s="0" t="n">
        <f aca="false">IF(AND(ISNUMBER($BW509),ISNUMBER($BX509)),MIN(1,MAX(0,($BX509-2018+1)/($BX509-$BW509+1))),"")</f>
        <v>0</v>
      </c>
      <c r="Q509" s="0" t="n">
        <f aca="false">IF(AND(ISNUMBER($BW509),ISNUMBER($BX509)),MIN(1,MAX(0,($BX509-2019+1)/($BX509-$BW509+1))),"")</f>
        <v>0</v>
      </c>
      <c r="R509" s="0" t="n">
        <f aca="false">IF(AND(ISNUMBER($BW509),ISNUMBER($BX509)),MIN(1,MAX(0,($BX509-2016+1)/($BX509-$BW509+1))),"")</f>
        <v>0</v>
      </c>
      <c r="S509" s="0" t="n">
        <f aca="false">IF($L509&lt;&gt;"",IF($L509&gt;=2015.5,1,0),"")</f>
        <v>0</v>
      </c>
      <c r="T509" s="0" t="n">
        <f aca="false">IF($L509&lt;&gt;"",IF($L509&gt;=2016,1,0),"")</f>
        <v>0</v>
      </c>
      <c r="U509" s="0" t="n">
        <f aca="false">IF(ISNUMBER($BX509),IF($BX509&gt;=2016,1,0),"")</f>
        <v>0</v>
      </c>
      <c r="V509" s="0" t="n">
        <f aca="false">IF(ISNUMBER($BW509),IF($BW509&gt;=2016,1,0),"")</f>
        <v>0</v>
      </c>
      <c r="W509" s="0" t="str">
        <f aca="false">IF(AND(ISNUMBER($BW509),ISNUMBER($BX509)),IF($BW509&gt;=2016,"post-only",IF($BX509&lt;2016,"pre-only","mixed")),"")</f>
        <v>pre-only</v>
      </c>
      <c r="X509" s="0" t="n">
        <f aca="false">IF(AND(ISNUMBER($BW509),ISNUMBER($BX509)),MIN(1,MAX(0,($BX509-2017+1)/($BX509-$BW509+1))),"")</f>
        <v>0</v>
      </c>
      <c r="Y509" s="0" t="n">
        <f aca="false">IF(AND(ISNUMBER($BW509),ISNUMBER($BX509)),MIN(1,MAX(0,($BX509-2018+1)/($BX509-$BW509+1))),"")</f>
        <v>0</v>
      </c>
      <c r="Z509" s="0" t="n">
        <f aca="false">IF(AND(ISNUMBER($BW509),ISNUMBER($BX509)),MIN(1,MAX(0,($BX509-2019+1)/($BX509-$BW509+1))),"")</f>
        <v>0</v>
      </c>
      <c r="AA509" s="0" t="n">
        <f aca="false">IF(ISNUMBER($BX509),IF($BX509&gt;=2017,1,0),"")</f>
        <v>0</v>
      </c>
      <c r="AB509" s="0" t="n">
        <f aca="false">IF(ISNUMBER($BX509),IF($BX509&gt;=2018,1,0),"")</f>
        <v>0</v>
      </c>
      <c r="AC509" s="0" t="n">
        <f aca="false">IF(ISNUMBER($BX509),IF($BX509&gt;=2019,1,0),"")</f>
        <v>0</v>
      </c>
      <c r="AD509" s="0" t="n">
        <f aca="false">IF($L509&lt;&gt;"",IF($L509&gt;2013,1,0),"")</f>
        <v>0</v>
      </c>
      <c r="AE509" s="0" t="n">
        <f aca="false">IF($L509&lt;&gt;"",1+IF($L509&gt;2011,1,0)+IF($L509&gt;2014,1,0),"")</f>
        <v>1</v>
      </c>
      <c r="AF509" s="0" t="s">
        <v>87</v>
      </c>
      <c r="AG509" s="0" t="s">
        <v>88</v>
      </c>
      <c r="AH509" s="0" t="s">
        <v>89</v>
      </c>
      <c r="AI509" s="0" t="s">
        <v>334</v>
      </c>
      <c r="AJ509" s="0" t="s">
        <v>334</v>
      </c>
      <c r="AK509" s="0" t="str">
        <f aca="false">IF(AND($CF509&lt;&gt;"",IFERROR(INDEX(subsample_country_map!$B:$B,MATCH($CF509,subsample_country_map!$A:$A,0)),"")&lt;&gt;""),INDEX(subsample_country_map!$B:$B,MATCH($CF509,subsample_country_map!$A:$A,0)),INDEX(lookup!$AA:$AA,MATCH($A509,lookup!$A:$A,0)))</f>
        <v>1_US</v>
      </c>
      <c r="AL509" s="0" t="str">
        <f aca="false">IF(AND($CF509&lt;&gt;"",IFERROR(INDEX(subsample_country_map!$C:$C,MATCH($CF509,subsample_country_map!$A:$A,0)),"")&lt;&gt;""),INDEX(subsample_country_map!$C:$C,MATCH($CF509,subsample_country_map!$A:$A,0)),INDEX(lookup!$AB:$AB,MATCH($A509,lookup!$A:$A,0)))</f>
        <v>1_developed</v>
      </c>
      <c r="AM509" s="0" t="str">
        <f aca="false">IF(AND($CF509&lt;&gt;"",IFERROR(INDEX(subsample_country_map!$D:$D,MATCH($CF509,subsample_country_map!$A:$A,0)),"")&lt;&gt;""),INDEX(subsample_country_map!$D:$D,MATCH($CF509,subsample_country_map!$A:$A,0)),INDEX(lookup!$AC:$AC,MATCH($A509,lookup!$A:$A,0)))</f>
        <v>1_western</v>
      </c>
      <c r="AN509" s="0" t="str">
        <f aca="false">IF(AND($CF509&lt;&gt;"",IFERROR(INDEX(subsample_country_map!$E:$E,MATCH($CF509,subsample_country_map!$A:$A,0)),"")&lt;&gt;""),INDEX(subsample_country_map!$E:$E,MATCH($CF509,subsample_country_map!$A:$A,0)),INDEX(lookup!$AD:$AD,MATCH($A509,lookup!$A:$A,0)))</f>
        <v>1_common law</v>
      </c>
      <c r="AO509" s="0" t="str">
        <f aca="false">INDEX(lookup!$Y:$Y,MATCH($A509,lookup!$A:$A,0))</f>
        <v>1_not published</v>
      </c>
      <c r="AP509" s="0" t="str">
        <f aca="false">INDEX(lookup!$Z:$Z,MATCH($A509,lookup!$A:$A,0))</f>
        <v>99_NCE</v>
      </c>
      <c r="AQ509" s="0" t="str">
        <f aca="false">INDEX(lookup!$W:$W,MATCH($A509,lookup!$A:$A,0))</f>
        <v>1_fin/acc/econ</v>
      </c>
      <c r="AS509" s="0" t="s">
        <v>91</v>
      </c>
      <c r="AT509" s="0" t="s">
        <v>397</v>
      </c>
      <c r="AU509" s="0" t="s">
        <v>93</v>
      </c>
      <c r="AV509" s="0" t="s">
        <v>1930</v>
      </c>
      <c r="AX509" s="0" t="s">
        <v>1931</v>
      </c>
      <c r="BA509" s="0" t="n">
        <v>5492</v>
      </c>
      <c r="BB509" s="0" t="s">
        <v>95</v>
      </c>
      <c r="BC509" s="0" t="s">
        <v>122</v>
      </c>
      <c r="BD509" s="0" t="s">
        <v>123</v>
      </c>
      <c r="BE509" s="0" t="s">
        <v>98</v>
      </c>
      <c r="BI509" s="0" t="s">
        <v>143</v>
      </c>
      <c r="BJ509" s="0" t="s">
        <v>1932</v>
      </c>
      <c r="BK509" s="0" t="s">
        <v>927</v>
      </c>
      <c r="BL509" s="0" t="s">
        <v>1933</v>
      </c>
      <c r="BM509" s="0" t="s">
        <v>1880</v>
      </c>
      <c r="BN509" s="0" t="s">
        <v>1844</v>
      </c>
      <c r="BO509" s="0" t="s">
        <v>769</v>
      </c>
      <c r="BP509" s="0" t="s">
        <v>1838</v>
      </c>
      <c r="BQ509" s="0" t="s">
        <v>127</v>
      </c>
      <c r="BT509" s="0" t="n">
        <v>0</v>
      </c>
      <c r="BU509" s="0" t="s">
        <v>1845</v>
      </c>
      <c r="BW509" s="0" t="n">
        <v>1990</v>
      </c>
      <c r="BX509" s="0" t="n">
        <v>2008</v>
      </c>
      <c r="BY509" s="0" t="s">
        <v>1846</v>
      </c>
      <c r="BZ509" s="0" t="n">
        <v>1999</v>
      </c>
      <c r="CA509" s="0" t="n">
        <v>0</v>
      </c>
      <c r="CB509" s="0" t="n">
        <v>0</v>
      </c>
      <c r="CC509" s="0" t="n">
        <v>0</v>
      </c>
      <c r="CD509" s="0" t="n">
        <v>-0.0369646331839331</v>
      </c>
      <c r="CE509" s="0" t="n">
        <v>1</v>
      </c>
    </row>
    <row r="510" customFormat="false" ht="15" hidden="false" customHeight="false" outlineLevel="0" collapsed="false">
      <c r="A510" s="0" t="s">
        <v>1838</v>
      </c>
      <c r="B510" s="0" t="n">
        <v>1815</v>
      </c>
      <c r="C510" s="0" t="n">
        <v>-0.017134628540885</v>
      </c>
      <c r="D510" s="0" t="n">
        <v>5492</v>
      </c>
      <c r="E510" s="0" t="n">
        <f aca="false">IF(ISNUMBER($BA510),$BA510,IF(AND(ISNUMBER($D510),ISNUMBER($BW510),ISNUMBER($BX510)),$D510*($BX510-$BW510+1),""))</f>
        <v>5492</v>
      </c>
      <c r="H510" s="0" t="s">
        <v>118</v>
      </c>
      <c r="I510" s="0" t="s">
        <v>119</v>
      </c>
      <c r="J510" s="0" t="n">
        <f aca="false">IF($BW510&lt;&gt;"",$BW510,"")</f>
        <v>1990</v>
      </c>
      <c r="K510" s="0" t="n">
        <f aca="false">IF($BX510&lt;&gt;"",$BX510,"")</f>
        <v>2008</v>
      </c>
      <c r="L510" s="0" t="n">
        <f aca="false">IF(AND(ISNUMBER($BW510),ISNUMBER($BX510)),($BW510+$BX510)/2,"")</f>
        <v>1999</v>
      </c>
      <c r="M510" s="0" t="n">
        <f aca="false">IF($L510&lt;&gt;"",$L510,"")</f>
        <v>1999</v>
      </c>
      <c r="N510" s="0" t="n">
        <f aca="false">IF(AND(ISNUMBER($BW510),ISNUMBER($BX510)),MIN(1,MAX(0,($BX510-2016+1)/($BX510-$BW510+1))),"")</f>
        <v>0</v>
      </c>
      <c r="O510" s="0" t="n">
        <f aca="false">IF(AND(ISNUMBER($BW510),ISNUMBER($BX510)),MIN(1,MAX(0,($BX510-2017+1)/($BX510-$BW510+1))),"")</f>
        <v>0</v>
      </c>
      <c r="P510" s="0" t="n">
        <f aca="false">IF(AND(ISNUMBER($BW510),ISNUMBER($BX510)),MIN(1,MAX(0,($BX510-2018+1)/($BX510-$BW510+1))),"")</f>
        <v>0</v>
      </c>
      <c r="Q510" s="0" t="n">
        <f aca="false">IF(AND(ISNUMBER($BW510),ISNUMBER($BX510)),MIN(1,MAX(0,($BX510-2019+1)/($BX510-$BW510+1))),"")</f>
        <v>0</v>
      </c>
      <c r="R510" s="0" t="n">
        <f aca="false">IF(AND(ISNUMBER($BW510),ISNUMBER($BX510)),MIN(1,MAX(0,($BX510-2016+1)/($BX510-$BW510+1))),"")</f>
        <v>0</v>
      </c>
      <c r="S510" s="0" t="n">
        <f aca="false">IF($L510&lt;&gt;"",IF($L510&gt;=2015.5,1,0),"")</f>
        <v>0</v>
      </c>
      <c r="T510" s="0" t="n">
        <f aca="false">IF($L510&lt;&gt;"",IF($L510&gt;=2016,1,0),"")</f>
        <v>0</v>
      </c>
      <c r="U510" s="0" t="n">
        <f aca="false">IF(ISNUMBER($BX510),IF($BX510&gt;=2016,1,0),"")</f>
        <v>0</v>
      </c>
      <c r="V510" s="0" t="n">
        <f aca="false">IF(ISNUMBER($BW510),IF($BW510&gt;=2016,1,0),"")</f>
        <v>0</v>
      </c>
      <c r="W510" s="0" t="str">
        <f aca="false">IF(AND(ISNUMBER($BW510),ISNUMBER($BX510)),IF($BW510&gt;=2016,"post-only",IF($BX510&lt;2016,"pre-only","mixed")),"")</f>
        <v>pre-only</v>
      </c>
      <c r="X510" s="0" t="n">
        <f aca="false">IF(AND(ISNUMBER($BW510),ISNUMBER($BX510)),MIN(1,MAX(0,($BX510-2017+1)/($BX510-$BW510+1))),"")</f>
        <v>0</v>
      </c>
      <c r="Y510" s="0" t="n">
        <f aca="false">IF(AND(ISNUMBER($BW510),ISNUMBER($BX510)),MIN(1,MAX(0,($BX510-2018+1)/($BX510-$BW510+1))),"")</f>
        <v>0</v>
      </c>
      <c r="Z510" s="0" t="n">
        <f aca="false">IF(AND(ISNUMBER($BW510),ISNUMBER($BX510)),MIN(1,MAX(0,($BX510-2019+1)/($BX510-$BW510+1))),"")</f>
        <v>0</v>
      </c>
      <c r="AA510" s="0" t="n">
        <f aca="false">IF(ISNUMBER($BX510),IF($BX510&gt;=2017,1,0),"")</f>
        <v>0</v>
      </c>
      <c r="AB510" s="0" t="n">
        <f aca="false">IF(ISNUMBER($BX510),IF($BX510&gt;=2018,1,0),"")</f>
        <v>0</v>
      </c>
      <c r="AC510" s="0" t="n">
        <f aca="false">IF(ISNUMBER($BX510),IF($BX510&gt;=2019,1,0),"")</f>
        <v>0</v>
      </c>
      <c r="AD510" s="0" t="n">
        <f aca="false">IF($L510&lt;&gt;"",IF($L510&gt;2013,1,0),"")</f>
        <v>0</v>
      </c>
      <c r="AE510" s="0" t="n">
        <f aca="false">IF($L510&lt;&gt;"",1+IF($L510&gt;2011,1,0)+IF($L510&gt;2014,1,0),"")</f>
        <v>1</v>
      </c>
      <c r="AF510" s="0" t="s">
        <v>87</v>
      </c>
      <c r="AG510" s="0" t="s">
        <v>88</v>
      </c>
      <c r="AH510" s="0" t="s">
        <v>89</v>
      </c>
      <c r="AI510" s="0" t="s">
        <v>334</v>
      </c>
      <c r="AJ510" s="0" t="s">
        <v>334</v>
      </c>
      <c r="AK510" s="0" t="str">
        <f aca="false">IF(AND($CF510&lt;&gt;"",IFERROR(INDEX(subsample_country_map!$B:$B,MATCH($CF510,subsample_country_map!$A:$A,0)),"")&lt;&gt;""),INDEX(subsample_country_map!$B:$B,MATCH($CF510,subsample_country_map!$A:$A,0)),INDEX(lookup!$AA:$AA,MATCH($A510,lookup!$A:$A,0)))</f>
        <v>1_US</v>
      </c>
      <c r="AL510" s="0" t="str">
        <f aca="false">IF(AND($CF510&lt;&gt;"",IFERROR(INDEX(subsample_country_map!$C:$C,MATCH($CF510,subsample_country_map!$A:$A,0)),"")&lt;&gt;""),INDEX(subsample_country_map!$C:$C,MATCH($CF510,subsample_country_map!$A:$A,0)),INDEX(lookup!$AB:$AB,MATCH($A510,lookup!$A:$A,0)))</f>
        <v>1_developed</v>
      </c>
      <c r="AM510" s="0" t="str">
        <f aca="false">IF(AND($CF510&lt;&gt;"",IFERROR(INDEX(subsample_country_map!$D:$D,MATCH($CF510,subsample_country_map!$A:$A,0)),"")&lt;&gt;""),INDEX(subsample_country_map!$D:$D,MATCH($CF510,subsample_country_map!$A:$A,0)),INDEX(lookup!$AC:$AC,MATCH($A510,lookup!$A:$A,0)))</f>
        <v>1_western</v>
      </c>
      <c r="AN510" s="0" t="str">
        <f aca="false">IF(AND($CF510&lt;&gt;"",IFERROR(INDEX(subsample_country_map!$E:$E,MATCH($CF510,subsample_country_map!$A:$A,0)),"")&lt;&gt;""),INDEX(subsample_country_map!$E:$E,MATCH($CF510,subsample_country_map!$A:$A,0)),INDEX(lookup!$AD:$AD,MATCH($A510,lookup!$A:$A,0)))</f>
        <v>1_common law</v>
      </c>
      <c r="AO510" s="0" t="str">
        <f aca="false">INDEX(lookup!$Y:$Y,MATCH($A510,lookup!$A:$A,0))</f>
        <v>1_not published</v>
      </c>
      <c r="AP510" s="0" t="str">
        <f aca="false">INDEX(lookup!$Z:$Z,MATCH($A510,lookup!$A:$A,0))</f>
        <v>99_NCE</v>
      </c>
      <c r="AQ510" s="0" t="str">
        <f aca="false">INDEX(lookup!$W:$W,MATCH($A510,lookup!$A:$A,0))</f>
        <v>1_fin/acc/econ</v>
      </c>
      <c r="AS510" s="0" t="s">
        <v>91</v>
      </c>
      <c r="AT510" s="0" t="s">
        <v>397</v>
      </c>
      <c r="AU510" s="0" t="s">
        <v>93</v>
      </c>
      <c r="AV510" s="0" t="s">
        <v>1934</v>
      </c>
      <c r="AX510" s="0" t="s">
        <v>1935</v>
      </c>
      <c r="BA510" s="0" t="n">
        <v>5492</v>
      </c>
      <c r="BB510" s="0" t="s">
        <v>95</v>
      </c>
      <c r="BC510" s="0" t="s">
        <v>122</v>
      </c>
      <c r="BD510" s="0" t="s">
        <v>123</v>
      </c>
      <c r="BE510" s="0" t="s">
        <v>98</v>
      </c>
      <c r="BI510" s="0" t="s">
        <v>143</v>
      </c>
      <c r="BJ510" s="0" t="s">
        <v>1932</v>
      </c>
      <c r="BK510" s="0" t="s">
        <v>927</v>
      </c>
      <c r="BL510" s="0" t="s">
        <v>1936</v>
      </c>
      <c r="BM510" s="0" t="s">
        <v>1886</v>
      </c>
      <c r="BN510" s="0" t="s">
        <v>1844</v>
      </c>
      <c r="BO510" s="0" t="s">
        <v>769</v>
      </c>
      <c r="BP510" s="0" t="s">
        <v>1838</v>
      </c>
      <c r="BQ510" s="0" t="s">
        <v>127</v>
      </c>
      <c r="BT510" s="0" t="n">
        <v>0</v>
      </c>
      <c r="BU510" s="0" t="s">
        <v>1845</v>
      </c>
      <c r="BW510" s="0" t="n">
        <v>1990</v>
      </c>
      <c r="BX510" s="0" t="n">
        <v>2008</v>
      </c>
      <c r="BY510" s="0" t="s">
        <v>1846</v>
      </c>
      <c r="BZ510" s="0" t="n">
        <v>1999</v>
      </c>
      <c r="CA510" s="0" t="n">
        <v>0</v>
      </c>
      <c r="CB510" s="0" t="n">
        <v>0</v>
      </c>
      <c r="CC510" s="0" t="n">
        <v>0</v>
      </c>
      <c r="CD510" s="0" t="n">
        <v>-0.0171363057195929</v>
      </c>
      <c r="CE510" s="0" t="n">
        <v>1</v>
      </c>
    </row>
    <row r="511" customFormat="false" ht="15" hidden="false" customHeight="false" outlineLevel="0" collapsed="false">
      <c r="A511" s="0" t="s">
        <v>1838</v>
      </c>
      <c r="B511" s="0" t="n">
        <v>1816</v>
      </c>
      <c r="C511" s="0" t="n">
        <v>-0.00877064207082708</v>
      </c>
      <c r="D511" s="0" t="n">
        <v>5492</v>
      </c>
      <c r="E511" s="0" t="n">
        <f aca="false">IF(ISNUMBER($BA511),$BA511,IF(AND(ISNUMBER($D511),ISNUMBER($BW511),ISNUMBER($BX511)),$D511*($BX511-$BW511+1),""))</f>
        <v>5492</v>
      </c>
      <c r="H511" s="0" t="s">
        <v>118</v>
      </c>
      <c r="I511" s="0" t="s">
        <v>119</v>
      </c>
      <c r="J511" s="0" t="n">
        <f aca="false">IF($BW511&lt;&gt;"",$BW511,"")</f>
        <v>1990</v>
      </c>
      <c r="K511" s="0" t="n">
        <f aca="false">IF($BX511&lt;&gt;"",$BX511,"")</f>
        <v>2008</v>
      </c>
      <c r="L511" s="0" t="n">
        <f aca="false">IF(AND(ISNUMBER($BW511),ISNUMBER($BX511)),($BW511+$BX511)/2,"")</f>
        <v>1999</v>
      </c>
      <c r="M511" s="0" t="n">
        <f aca="false">IF($L511&lt;&gt;"",$L511,"")</f>
        <v>1999</v>
      </c>
      <c r="N511" s="0" t="n">
        <f aca="false">IF(AND(ISNUMBER($BW511),ISNUMBER($BX511)),MIN(1,MAX(0,($BX511-2016+1)/($BX511-$BW511+1))),"")</f>
        <v>0</v>
      </c>
      <c r="O511" s="0" t="n">
        <f aca="false">IF(AND(ISNUMBER($BW511),ISNUMBER($BX511)),MIN(1,MAX(0,($BX511-2017+1)/($BX511-$BW511+1))),"")</f>
        <v>0</v>
      </c>
      <c r="P511" s="0" t="n">
        <f aca="false">IF(AND(ISNUMBER($BW511),ISNUMBER($BX511)),MIN(1,MAX(0,($BX511-2018+1)/($BX511-$BW511+1))),"")</f>
        <v>0</v>
      </c>
      <c r="Q511" s="0" t="n">
        <f aca="false">IF(AND(ISNUMBER($BW511),ISNUMBER($BX511)),MIN(1,MAX(0,($BX511-2019+1)/($BX511-$BW511+1))),"")</f>
        <v>0</v>
      </c>
      <c r="R511" s="0" t="n">
        <f aca="false">IF(AND(ISNUMBER($BW511),ISNUMBER($BX511)),MIN(1,MAX(0,($BX511-2016+1)/($BX511-$BW511+1))),"")</f>
        <v>0</v>
      </c>
      <c r="S511" s="0" t="n">
        <f aca="false">IF($L511&lt;&gt;"",IF($L511&gt;=2015.5,1,0),"")</f>
        <v>0</v>
      </c>
      <c r="T511" s="0" t="n">
        <f aca="false">IF($L511&lt;&gt;"",IF($L511&gt;=2016,1,0),"")</f>
        <v>0</v>
      </c>
      <c r="U511" s="0" t="n">
        <f aca="false">IF(ISNUMBER($BX511),IF($BX511&gt;=2016,1,0),"")</f>
        <v>0</v>
      </c>
      <c r="V511" s="0" t="n">
        <f aca="false">IF(ISNUMBER($BW511),IF($BW511&gt;=2016,1,0),"")</f>
        <v>0</v>
      </c>
      <c r="W511" s="0" t="str">
        <f aca="false">IF(AND(ISNUMBER($BW511),ISNUMBER($BX511)),IF($BW511&gt;=2016,"post-only",IF($BX511&lt;2016,"pre-only","mixed")),"")</f>
        <v>pre-only</v>
      </c>
      <c r="X511" s="0" t="n">
        <f aca="false">IF(AND(ISNUMBER($BW511),ISNUMBER($BX511)),MIN(1,MAX(0,($BX511-2017+1)/($BX511-$BW511+1))),"")</f>
        <v>0</v>
      </c>
      <c r="Y511" s="0" t="n">
        <f aca="false">IF(AND(ISNUMBER($BW511),ISNUMBER($BX511)),MIN(1,MAX(0,($BX511-2018+1)/($BX511-$BW511+1))),"")</f>
        <v>0</v>
      </c>
      <c r="Z511" s="0" t="n">
        <f aca="false">IF(AND(ISNUMBER($BW511),ISNUMBER($BX511)),MIN(1,MAX(0,($BX511-2019+1)/($BX511-$BW511+1))),"")</f>
        <v>0</v>
      </c>
      <c r="AA511" s="0" t="n">
        <f aca="false">IF(ISNUMBER($BX511),IF($BX511&gt;=2017,1,0),"")</f>
        <v>0</v>
      </c>
      <c r="AB511" s="0" t="n">
        <f aca="false">IF(ISNUMBER($BX511),IF($BX511&gt;=2018,1,0),"")</f>
        <v>0</v>
      </c>
      <c r="AC511" s="0" t="n">
        <f aca="false">IF(ISNUMBER($BX511),IF($BX511&gt;=2019,1,0),"")</f>
        <v>0</v>
      </c>
      <c r="AD511" s="0" t="n">
        <f aca="false">IF($L511&lt;&gt;"",IF($L511&gt;2013,1,0),"")</f>
        <v>0</v>
      </c>
      <c r="AE511" s="0" t="n">
        <f aca="false">IF($L511&lt;&gt;"",1+IF($L511&gt;2011,1,0)+IF($L511&gt;2014,1,0),"")</f>
        <v>1</v>
      </c>
      <c r="AF511" s="0" t="s">
        <v>87</v>
      </c>
      <c r="AG511" s="0" t="s">
        <v>88</v>
      </c>
      <c r="AH511" s="0" t="s">
        <v>89</v>
      </c>
      <c r="AI511" s="0" t="s">
        <v>334</v>
      </c>
      <c r="AJ511" s="0" t="s">
        <v>334</v>
      </c>
      <c r="AK511" s="0" t="str">
        <f aca="false">IF(AND($CF511&lt;&gt;"",IFERROR(INDEX(subsample_country_map!$B:$B,MATCH($CF511,subsample_country_map!$A:$A,0)),"")&lt;&gt;""),INDEX(subsample_country_map!$B:$B,MATCH($CF511,subsample_country_map!$A:$A,0)),INDEX(lookup!$AA:$AA,MATCH($A511,lookup!$A:$A,0)))</f>
        <v>1_US</v>
      </c>
      <c r="AL511" s="0" t="str">
        <f aca="false">IF(AND($CF511&lt;&gt;"",IFERROR(INDEX(subsample_country_map!$C:$C,MATCH($CF511,subsample_country_map!$A:$A,0)),"")&lt;&gt;""),INDEX(subsample_country_map!$C:$C,MATCH($CF511,subsample_country_map!$A:$A,0)),INDEX(lookup!$AB:$AB,MATCH($A511,lookup!$A:$A,0)))</f>
        <v>1_developed</v>
      </c>
      <c r="AM511" s="0" t="str">
        <f aca="false">IF(AND($CF511&lt;&gt;"",IFERROR(INDEX(subsample_country_map!$D:$D,MATCH($CF511,subsample_country_map!$A:$A,0)),"")&lt;&gt;""),INDEX(subsample_country_map!$D:$D,MATCH($CF511,subsample_country_map!$A:$A,0)),INDEX(lookup!$AC:$AC,MATCH($A511,lookup!$A:$A,0)))</f>
        <v>1_western</v>
      </c>
      <c r="AN511" s="0" t="str">
        <f aca="false">IF(AND($CF511&lt;&gt;"",IFERROR(INDEX(subsample_country_map!$E:$E,MATCH($CF511,subsample_country_map!$A:$A,0)),"")&lt;&gt;""),INDEX(subsample_country_map!$E:$E,MATCH($CF511,subsample_country_map!$A:$A,0)),INDEX(lookup!$AD:$AD,MATCH($A511,lookup!$A:$A,0)))</f>
        <v>1_common law</v>
      </c>
      <c r="AO511" s="0" t="str">
        <f aca="false">INDEX(lookup!$Y:$Y,MATCH($A511,lookup!$A:$A,0))</f>
        <v>1_not published</v>
      </c>
      <c r="AP511" s="0" t="str">
        <f aca="false">INDEX(lookup!$Z:$Z,MATCH($A511,lookup!$A:$A,0))</f>
        <v>99_NCE</v>
      </c>
      <c r="AQ511" s="0" t="str">
        <f aca="false">INDEX(lookup!$W:$W,MATCH($A511,lookup!$A:$A,0))</f>
        <v>1_fin/acc/econ</v>
      </c>
      <c r="AS511" s="0" t="s">
        <v>91</v>
      </c>
      <c r="AT511" s="0" t="s">
        <v>397</v>
      </c>
      <c r="AU511" s="0" t="s">
        <v>93</v>
      </c>
      <c r="AV511" s="0" t="s">
        <v>1937</v>
      </c>
      <c r="AX511" s="0" t="s">
        <v>1938</v>
      </c>
      <c r="BA511" s="0" t="n">
        <v>5492</v>
      </c>
      <c r="BB511" s="0" t="s">
        <v>95</v>
      </c>
      <c r="BC511" s="0" t="s">
        <v>122</v>
      </c>
      <c r="BD511" s="0" t="s">
        <v>123</v>
      </c>
      <c r="BE511" s="0" t="s">
        <v>98</v>
      </c>
      <c r="BI511" s="0" t="s">
        <v>143</v>
      </c>
      <c r="BJ511" s="0" t="s">
        <v>1932</v>
      </c>
      <c r="BK511" s="0" t="s">
        <v>927</v>
      </c>
      <c r="BL511" s="0" t="s">
        <v>1939</v>
      </c>
      <c r="BM511" s="0" t="s">
        <v>1893</v>
      </c>
      <c r="BN511" s="0" t="s">
        <v>1844</v>
      </c>
      <c r="BO511" s="0" t="s">
        <v>769</v>
      </c>
      <c r="BP511" s="0" t="s">
        <v>1838</v>
      </c>
      <c r="BQ511" s="0" t="s">
        <v>127</v>
      </c>
      <c r="BT511" s="0" t="n">
        <v>0</v>
      </c>
      <c r="BU511" s="0" t="s">
        <v>1845</v>
      </c>
      <c r="BW511" s="0" t="n">
        <v>1990</v>
      </c>
      <c r="BX511" s="0" t="n">
        <v>2008</v>
      </c>
      <c r="BY511" s="0" t="s">
        <v>1846</v>
      </c>
      <c r="BZ511" s="0" t="n">
        <v>1999</v>
      </c>
      <c r="CA511" s="0" t="n">
        <v>0</v>
      </c>
      <c r="CB511" s="0" t="n">
        <v>0</v>
      </c>
      <c r="CC511" s="0" t="n">
        <v>0</v>
      </c>
      <c r="CD511" s="0" t="n">
        <v>-0.00877086697263887</v>
      </c>
      <c r="CE511" s="0" t="n">
        <v>1</v>
      </c>
    </row>
    <row r="512" customFormat="false" ht="15" hidden="false" customHeight="false" outlineLevel="0" collapsed="false">
      <c r="A512" s="0" t="s">
        <v>1838</v>
      </c>
      <c r="B512" s="0" t="n">
        <v>1817</v>
      </c>
      <c r="C512" s="0" t="n">
        <v>-0.0465659863058862</v>
      </c>
      <c r="D512" s="0" t="n">
        <v>5997</v>
      </c>
      <c r="E512" s="0" t="n">
        <f aca="false">IF(ISNUMBER($BA512),$BA512,IF(AND(ISNUMBER($D512),ISNUMBER($BW512),ISNUMBER($BX512)),$D512*($BX512-$BW512+1),""))</f>
        <v>5997</v>
      </c>
      <c r="H512" s="0" t="s">
        <v>118</v>
      </c>
      <c r="I512" s="0" t="s">
        <v>119</v>
      </c>
      <c r="J512" s="0" t="n">
        <f aca="false">IF($BW512&lt;&gt;"",$BW512,"")</f>
        <v>1990</v>
      </c>
      <c r="K512" s="0" t="n">
        <f aca="false">IF($BX512&lt;&gt;"",$BX512,"")</f>
        <v>2008</v>
      </c>
      <c r="L512" s="0" t="n">
        <f aca="false">IF(AND(ISNUMBER($BW512),ISNUMBER($BX512)),($BW512+$BX512)/2,"")</f>
        <v>1999</v>
      </c>
      <c r="M512" s="0" t="n">
        <f aca="false">IF($L512&lt;&gt;"",$L512,"")</f>
        <v>1999</v>
      </c>
      <c r="N512" s="0" t="n">
        <f aca="false">IF(AND(ISNUMBER($BW512),ISNUMBER($BX512)),MIN(1,MAX(0,($BX512-2016+1)/($BX512-$BW512+1))),"")</f>
        <v>0</v>
      </c>
      <c r="O512" s="0" t="n">
        <f aca="false">IF(AND(ISNUMBER($BW512),ISNUMBER($BX512)),MIN(1,MAX(0,($BX512-2017+1)/($BX512-$BW512+1))),"")</f>
        <v>0</v>
      </c>
      <c r="P512" s="0" t="n">
        <f aca="false">IF(AND(ISNUMBER($BW512),ISNUMBER($BX512)),MIN(1,MAX(0,($BX512-2018+1)/($BX512-$BW512+1))),"")</f>
        <v>0</v>
      </c>
      <c r="Q512" s="0" t="n">
        <f aca="false">IF(AND(ISNUMBER($BW512),ISNUMBER($BX512)),MIN(1,MAX(0,($BX512-2019+1)/($BX512-$BW512+1))),"")</f>
        <v>0</v>
      </c>
      <c r="R512" s="0" t="n">
        <f aca="false">IF(AND(ISNUMBER($BW512),ISNUMBER($BX512)),MIN(1,MAX(0,($BX512-2016+1)/($BX512-$BW512+1))),"")</f>
        <v>0</v>
      </c>
      <c r="S512" s="0" t="n">
        <f aca="false">IF($L512&lt;&gt;"",IF($L512&gt;=2015.5,1,0),"")</f>
        <v>0</v>
      </c>
      <c r="T512" s="0" t="n">
        <f aca="false">IF($L512&lt;&gt;"",IF($L512&gt;=2016,1,0),"")</f>
        <v>0</v>
      </c>
      <c r="U512" s="0" t="n">
        <f aca="false">IF(ISNUMBER($BX512),IF($BX512&gt;=2016,1,0),"")</f>
        <v>0</v>
      </c>
      <c r="V512" s="0" t="n">
        <f aca="false">IF(ISNUMBER($BW512),IF($BW512&gt;=2016,1,0),"")</f>
        <v>0</v>
      </c>
      <c r="W512" s="0" t="str">
        <f aca="false">IF(AND(ISNUMBER($BW512),ISNUMBER($BX512)),IF($BW512&gt;=2016,"post-only",IF($BX512&lt;2016,"pre-only","mixed")),"")</f>
        <v>pre-only</v>
      </c>
      <c r="X512" s="0" t="n">
        <f aca="false">IF(AND(ISNUMBER($BW512),ISNUMBER($BX512)),MIN(1,MAX(0,($BX512-2017+1)/($BX512-$BW512+1))),"")</f>
        <v>0</v>
      </c>
      <c r="Y512" s="0" t="n">
        <f aca="false">IF(AND(ISNUMBER($BW512),ISNUMBER($BX512)),MIN(1,MAX(0,($BX512-2018+1)/($BX512-$BW512+1))),"")</f>
        <v>0</v>
      </c>
      <c r="Z512" s="0" t="n">
        <f aca="false">IF(AND(ISNUMBER($BW512),ISNUMBER($BX512)),MIN(1,MAX(0,($BX512-2019+1)/($BX512-$BW512+1))),"")</f>
        <v>0</v>
      </c>
      <c r="AA512" s="0" t="n">
        <f aca="false">IF(ISNUMBER($BX512),IF($BX512&gt;=2017,1,0),"")</f>
        <v>0</v>
      </c>
      <c r="AB512" s="0" t="n">
        <f aca="false">IF(ISNUMBER($BX512),IF($BX512&gt;=2018,1,0),"")</f>
        <v>0</v>
      </c>
      <c r="AC512" s="0" t="n">
        <f aca="false">IF(ISNUMBER($BX512),IF($BX512&gt;=2019,1,0),"")</f>
        <v>0</v>
      </c>
      <c r="AD512" s="0" t="n">
        <f aca="false">IF($L512&lt;&gt;"",IF($L512&gt;2013,1,0),"")</f>
        <v>0</v>
      </c>
      <c r="AE512" s="0" t="n">
        <f aca="false">IF($L512&lt;&gt;"",1+IF($L512&gt;2011,1,0)+IF($L512&gt;2014,1,0),"")</f>
        <v>1</v>
      </c>
      <c r="AF512" s="0" t="s">
        <v>87</v>
      </c>
      <c r="AG512" s="0" t="s">
        <v>88</v>
      </c>
      <c r="AH512" s="0" t="s">
        <v>89</v>
      </c>
      <c r="AI512" s="0" t="s">
        <v>334</v>
      </c>
      <c r="AJ512" s="0" t="s">
        <v>334</v>
      </c>
      <c r="AK512" s="0" t="str">
        <f aca="false">IF(AND($CF512&lt;&gt;"",IFERROR(INDEX(subsample_country_map!$B:$B,MATCH($CF512,subsample_country_map!$A:$A,0)),"")&lt;&gt;""),INDEX(subsample_country_map!$B:$B,MATCH($CF512,subsample_country_map!$A:$A,0)),INDEX(lookup!$AA:$AA,MATCH($A512,lookup!$A:$A,0)))</f>
        <v>1_US</v>
      </c>
      <c r="AL512" s="0" t="str">
        <f aca="false">IF(AND($CF512&lt;&gt;"",IFERROR(INDEX(subsample_country_map!$C:$C,MATCH($CF512,subsample_country_map!$A:$A,0)),"")&lt;&gt;""),INDEX(subsample_country_map!$C:$C,MATCH($CF512,subsample_country_map!$A:$A,0)),INDEX(lookup!$AB:$AB,MATCH($A512,lookup!$A:$A,0)))</f>
        <v>1_developed</v>
      </c>
      <c r="AM512" s="0" t="str">
        <f aca="false">IF(AND($CF512&lt;&gt;"",IFERROR(INDEX(subsample_country_map!$D:$D,MATCH($CF512,subsample_country_map!$A:$A,0)),"")&lt;&gt;""),INDEX(subsample_country_map!$D:$D,MATCH($CF512,subsample_country_map!$A:$A,0)),INDEX(lookup!$AC:$AC,MATCH($A512,lookup!$A:$A,0)))</f>
        <v>1_western</v>
      </c>
      <c r="AN512" s="0" t="str">
        <f aca="false">IF(AND($CF512&lt;&gt;"",IFERROR(INDEX(subsample_country_map!$E:$E,MATCH($CF512,subsample_country_map!$A:$A,0)),"")&lt;&gt;""),INDEX(subsample_country_map!$E:$E,MATCH($CF512,subsample_country_map!$A:$A,0)),INDEX(lookup!$AD:$AD,MATCH($A512,lookup!$A:$A,0)))</f>
        <v>1_common law</v>
      </c>
      <c r="AO512" s="0" t="str">
        <f aca="false">INDEX(lookup!$Y:$Y,MATCH($A512,lookup!$A:$A,0))</f>
        <v>1_not published</v>
      </c>
      <c r="AP512" s="0" t="str">
        <f aca="false">INDEX(lookup!$Z:$Z,MATCH($A512,lookup!$A:$A,0))</f>
        <v>99_NCE</v>
      </c>
      <c r="AQ512" s="0" t="str">
        <f aca="false">INDEX(lookup!$W:$W,MATCH($A512,lookup!$A:$A,0))</f>
        <v>1_fin/acc/econ</v>
      </c>
      <c r="AS512" s="0" t="s">
        <v>91</v>
      </c>
      <c r="AT512" s="0" t="s">
        <v>111</v>
      </c>
      <c r="AU512" s="0" t="s">
        <v>93</v>
      </c>
      <c r="AV512" s="0" t="s">
        <v>1940</v>
      </c>
      <c r="AX512" s="0" t="s">
        <v>1941</v>
      </c>
      <c r="BA512" s="0" t="n">
        <v>5997</v>
      </c>
      <c r="BB512" s="0" t="s">
        <v>95</v>
      </c>
      <c r="BC512" s="0" t="s">
        <v>122</v>
      </c>
      <c r="BD512" s="0" t="s">
        <v>123</v>
      </c>
      <c r="BE512" s="0" t="s">
        <v>98</v>
      </c>
      <c r="BI512" s="0" t="s">
        <v>143</v>
      </c>
      <c r="BJ512" s="0" t="s">
        <v>1942</v>
      </c>
      <c r="BK512" s="0" t="s">
        <v>927</v>
      </c>
      <c r="BL512" s="0" t="s">
        <v>1943</v>
      </c>
      <c r="BM512" s="0" t="s">
        <v>1898</v>
      </c>
      <c r="BN512" s="0" t="s">
        <v>1844</v>
      </c>
      <c r="BO512" s="0" t="s">
        <v>769</v>
      </c>
      <c r="BP512" s="0" t="s">
        <v>1838</v>
      </c>
      <c r="BQ512" s="0" t="s">
        <v>127</v>
      </c>
      <c r="BT512" s="0" t="n">
        <v>0</v>
      </c>
      <c r="BU512" s="0" t="s">
        <v>1845</v>
      </c>
      <c r="BW512" s="0" t="n">
        <v>1990</v>
      </c>
      <c r="BX512" s="0" t="n">
        <v>2008</v>
      </c>
      <c r="BY512" s="0" t="s">
        <v>1846</v>
      </c>
      <c r="BZ512" s="0" t="n">
        <v>1999</v>
      </c>
      <c r="CA512" s="0" t="n">
        <v>0</v>
      </c>
      <c r="CB512" s="0" t="n">
        <v>0</v>
      </c>
      <c r="CC512" s="0" t="n">
        <v>0</v>
      </c>
      <c r="CD512" s="0" t="n">
        <v>-0.0465996879201878</v>
      </c>
      <c r="CE512" s="0" t="n">
        <v>1</v>
      </c>
    </row>
    <row r="513" customFormat="false" ht="15" hidden="false" customHeight="false" outlineLevel="0" collapsed="false">
      <c r="A513" s="0" t="s">
        <v>1838</v>
      </c>
      <c r="B513" s="0" t="n">
        <v>1818</v>
      </c>
      <c r="C513" s="0" t="n">
        <v>-0.0142030577169075</v>
      </c>
      <c r="D513" s="0" t="n">
        <v>5997</v>
      </c>
      <c r="E513" s="0" t="n">
        <f aca="false">IF(ISNUMBER($BA513),$BA513,IF(AND(ISNUMBER($D513),ISNUMBER($BW513),ISNUMBER($BX513)),$D513*($BX513-$BW513+1),""))</f>
        <v>5997</v>
      </c>
      <c r="H513" s="0" t="s">
        <v>118</v>
      </c>
      <c r="I513" s="0" t="s">
        <v>119</v>
      </c>
      <c r="J513" s="0" t="n">
        <f aca="false">IF($BW513&lt;&gt;"",$BW513,"")</f>
        <v>1990</v>
      </c>
      <c r="K513" s="0" t="n">
        <f aca="false">IF($BX513&lt;&gt;"",$BX513,"")</f>
        <v>2008</v>
      </c>
      <c r="L513" s="0" t="n">
        <f aca="false">IF(AND(ISNUMBER($BW513),ISNUMBER($BX513)),($BW513+$BX513)/2,"")</f>
        <v>1999</v>
      </c>
      <c r="M513" s="0" t="n">
        <f aca="false">IF($L513&lt;&gt;"",$L513,"")</f>
        <v>1999</v>
      </c>
      <c r="N513" s="0" t="n">
        <f aca="false">IF(AND(ISNUMBER($BW513),ISNUMBER($BX513)),MIN(1,MAX(0,($BX513-2016+1)/($BX513-$BW513+1))),"")</f>
        <v>0</v>
      </c>
      <c r="O513" s="0" t="n">
        <f aca="false">IF(AND(ISNUMBER($BW513),ISNUMBER($BX513)),MIN(1,MAX(0,($BX513-2017+1)/($BX513-$BW513+1))),"")</f>
        <v>0</v>
      </c>
      <c r="P513" s="0" t="n">
        <f aca="false">IF(AND(ISNUMBER($BW513),ISNUMBER($BX513)),MIN(1,MAX(0,($BX513-2018+1)/($BX513-$BW513+1))),"")</f>
        <v>0</v>
      </c>
      <c r="Q513" s="0" t="n">
        <f aca="false">IF(AND(ISNUMBER($BW513),ISNUMBER($BX513)),MIN(1,MAX(0,($BX513-2019+1)/($BX513-$BW513+1))),"")</f>
        <v>0</v>
      </c>
      <c r="R513" s="0" t="n">
        <f aca="false">IF(AND(ISNUMBER($BW513),ISNUMBER($BX513)),MIN(1,MAX(0,($BX513-2016+1)/($BX513-$BW513+1))),"")</f>
        <v>0</v>
      </c>
      <c r="S513" s="0" t="n">
        <f aca="false">IF($L513&lt;&gt;"",IF($L513&gt;=2015.5,1,0),"")</f>
        <v>0</v>
      </c>
      <c r="T513" s="0" t="n">
        <f aca="false">IF($L513&lt;&gt;"",IF($L513&gt;=2016,1,0),"")</f>
        <v>0</v>
      </c>
      <c r="U513" s="0" t="n">
        <f aca="false">IF(ISNUMBER($BX513),IF($BX513&gt;=2016,1,0),"")</f>
        <v>0</v>
      </c>
      <c r="V513" s="0" t="n">
        <f aca="false">IF(ISNUMBER($BW513),IF($BW513&gt;=2016,1,0),"")</f>
        <v>0</v>
      </c>
      <c r="W513" s="0" t="str">
        <f aca="false">IF(AND(ISNUMBER($BW513),ISNUMBER($BX513)),IF($BW513&gt;=2016,"post-only",IF($BX513&lt;2016,"pre-only","mixed")),"")</f>
        <v>pre-only</v>
      </c>
      <c r="X513" s="0" t="n">
        <f aca="false">IF(AND(ISNUMBER($BW513),ISNUMBER($BX513)),MIN(1,MAX(0,($BX513-2017+1)/($BX513-$BW513+1))),"")</f>
        <v>0</v>
      </c>
      <c r="Y513" s="0" t="n">
        <f aca="false">IF(AND(ISNUMBER($BW513),ISNUMBER($BX513)),MIN(1,MAX(0,($BX513-2018+1)/($BX513-$BW513+1))),"")</f>
        <v>0</v>
      </c>
      <c r="Z513" s="0" t="n">
        <f aca="false">IF(AND(ISNUMBER($BW513),ISNUMBER($BX513)),MIN(1,MAX(0,($BX513-2019+1)/($BX513-$BW513+1))),"")</f>
        <v>0</v>
      </c>
      <c r="AA513" s="0" t="n">
        <f aca="false">IF(ISNUMBER($BX513),IF($BX513&gt;=2017,1,0),"")</f>
        <v>0</v>
      </c>
      <c r="AB513" s="0" t="n">
        <f aca="false">IF(ISNUMBER($BX513),IF($BX513&gt;=2018,1,0),"")</f>
        <v>0</v>
      </c>
      <c r="AC513" s="0" t="n">
        <f aca="false">IF(ISNUMBER($BX513),IF($BX513&gt;=2019,1,0),"")</f>
        <v>0</v>
      </c>
      <c r="AD513" s="0" t="n">
        <f aca="false">IF($L513&lt;&gt;"",IF($L513&gt;2013,1,0),"")</f>
        <v>0</v>
      </c>
      <c r="AE513" s="0" t="n">
        <f aca="false">IF($L513&lt;&gt;"",1+IF($L513&gt;2011,1,0)+IF($L513&gt;2014,1,0),"")</f>
        <v>1</v>
      </c>
      <c r="AF513" s="0" t="s">
        <v>87</v>
      </c>
      <c r="AG513" s="0" t="s">
        <v>88</v>
      </c>
      <c r="AH513" s="0" t="s">
        <v>89</v>
      </c>
      <c r="AI513" s="0" t="s">
        <v>334</v>
      </c>
      <c r="AJ513" s="0" t="s">
        <v>334</v>
      </c>
      <c r="AK513" s="0" t="str">
        <f aca="false">IF(AND($CF513&lt;&gt;"",IFERROR(INDEX(subsample_country_map!$B:$B,MATCH($CF513,subsample_country_map!$A:$A,0)),"")&lt;&gt;""),INDEX(subsample_country_map!$B:$B,MATCH($CF513,subsample_country_map!$A:$A,0)),INDEX(lookup!$AA:$AA,MATCH($A513,lookup!$A:$A,0)))</f>
        <v>1_US</v>
      </c>
      <c r="AL513" s="0" t="str">
        <f aca="false">IF(AND($CF513&lt;&gt;"",IFERROR(INDEX(subsample_country_map!$C:$C,MATCH($CF513,subsample_country_map!$A:$A,0)),"")&lt;&gt;""),INDEX(subsample_country_map!$C:$C,MATCH($CF513,subsample_country_map!$A:$A,0)),INDEX(lookup!$AB:$AB,MATCH($A513,lookup!$A:$A,0)))</f>
        <v>1_developed</v>
      </c>
      <c r="AM513" s="0" t="str">
        <f aca="false">IF(AND($CF513&lt;&gt;"",IFERROR(INDEX(subsample_country_map!$D:$D,MATCH($CF513,subsample_country_map!$A:$A,0)),"")&lt;&gt;""),INDEX(subsample_country_map!$D:$D,MATCH($CF513,subsample_country_map!$A:$A,0)),INDEX(lookup!$AC:$AC,MATCH($A513,lookup!$A:$A,0)))</f>
        <v>1_western</v>
      </c>
      <c r="AN513" s="0" t="str">
        <f aca="false">IF(AND($CF513&lt;&gt;"",IFERROR(INDEX(subsample_country_map!$E:$E,MATCH($CF513,subsample_country_map!$A:$A,0)),"")&lt;&gt;""),INDEX(subsample_country_map!$E:$E,MATCH($CF513,subsample_country_map!$A:$A,0)),INDEX(lookup!$AD:$AD,MATCH($A513,lookup!$A:$A,0)))</f>
        <v>1_common law</v>
      </c>
      <c r="AO513" s="0" t="str">
        <f aca="false">INDEX(lookup!$Y:$Y,MATCH($A513,lookup!$A:$A,0))</f>
        <v>1_not published</v>
      </c>
      <c r="AP513" s="0" t="str">
        <f aca="false">INDEX(lookup!$Z:$Z,MATCH($A513,lookup!$A:$A,0))</f>
        <v>99_NCE</v>
      </c>
      <c r="AQ513" s="0" t="str">
        <f aca="false">INDEX(lookup!$W:$W,MATCH($A513,lookup!$A:$A,0))</f>
        <v>1_fin/acc/econ</v>
      </c>
      <c r="AS513" s="0" t="s">
        <v>91</v>
      </c>
      <c r="AT513" s="0" t="s">
        <v>111</v>
      </c>
      <c r="AU513" s="0" t="s">
        <v>93</v>
      </c>
      <c r="AV513" s="0" t="s">
        <v>1944</v>
      </c>
      <c r="AX513" s="0" t="s">
        <v>1945</v>
      </c>
      <c r="BA513" s="0" t="n">
        <v>5997</v>
      </c>
      <c r="BB513" s="0" t="s">
        <v>95</v>
      </c>
      <c r="BC513" s="0" t="s">
        <v>122</v>
      </c>
      <c r="BD513" s="0" t="s">
        <v>123</v>
      </c>
      <c r="BE513" s="0" t="s">
        <v>98</v>
      </c>
      <c r="BI513" s="0" t="s">
        <v>143</v>
      </c>
      <c r="BJ513" s="0" t="s">
        <v>1942</v>
      </c>
      <c r="BK513" s="0" t="s">
        <v>927</v>
      </c>
      <c r="BL513" s="0" t="s">
        <v>1946</v>
      </c>
      <c r="BM513" s="0" t="s">
        <v>1911</v>
      </c>
      <c r="BN513" s="0" t="s">
        <v>1844</v>
      </c>
      <c r="BO513" s="0" t="s">
        <v>769</v>
      </c>
      <c r="BP513" s="0" t="s">
        <v>1838</v>
      </c>
      <c r="BQ513" s="0" t="s">
        <v>127</v>
      </c>
      <c r="BT513" s="0" t="n">
        <v>0</v>
      </c>
      <c r="BU513" s="0" t="s">
        <v>1845</v>
      </c>
      <c r="BW513" s="0" t="n">
        <v>1990</v>
      </c>
      <c r="BX513" s="0" t="n">
        <v>2008</v>
      </c>
      <c r="BY513" s="0" t="s">
        <v>1846</v>
      </c>
      <c r="BZ513" s="0" t="n">
        <v>1999</v>
      </c>
      <c r="CA513" s="0" t="n">
        <v>0</v>
      </c>
      <c r="CB513" s="0" t="n">
        <v>0</v>
      </c>
      <c r="CC513" s="0" t="n">
        <v>0</v>
      </c>
      <c r="CD513" s="0" t="n">
        <v>-0.0142040128785434</v>
      </c>
      <c r="CE513" s="0" t="n">
        <v>1</v>
      </c>
    </row>
    <row r="514" customFormat="false" ht="15" hidden="false" customHeight="false" outlineLevel="0" collapsed="false">
      <c r="A514" s="0" t="s">
        <v>1838</v>
      </c>
      <c r="B514" s="0" t="n">
        <v>1819</v>
      </c>
      <c r="C514" s="0" t="n">
        <v>0.00774767136765062</v>
      </c>
      <c r="D514" s="0" t="n">
        <v>5997</v>
      </c>
      <c r="E514" s="0" t="n">
        <f aca="false">IF(ISNUMBER($BA514),$BA514,IF(AND(ISNUMBER($D514),ISNUMBER($BW514),ISNUMBER($BX514)),$D514*($BX514-$BW514+1),""))</f>
        <v>5997</v>
      </c>
      <c r="H514" s="0" t="s">
        <v>118</v>
      </c>
      <c r="I514" s="0" t="s">
        <v>119</v>
      </c>
      <c r="J514" s="0" t="n">
        <f aca="false">IF($BW514&lt;&gt;"",$BW514,"")</f>
        <v>1990</v>
      </c>
      <c r="K514" s="0" t="n">
        <f aca="false">IF($BX514&lt;&gt;"",$BX514,"")</f>
        <v>2008</v>
      </c>
      <c r="L514" s="0" t="n">
        <f aca="false">IF(AND(ISNUMBER($BW514),ISNUMBER($BX514)),($BW514+$BX514)/2,"")</f>
        <v>1999</v>
      </c>
      <c r="M514" s="0" t="n">
        <f aca="false">IF($L514&lt;&gt;"",$L514,"")</f>
        <v>1999</v>
      </c>
      <c r="N514" s="0" t="n">
        <f aca="false">IF(AND(ISNUMBER($BW514),ISNUMBER($BX514)),MIN(1,MAX(0,($BX514-2016+1)/($BX514-$BW514+1))),"")</f>
        <v>0</v>
      </c>
      <c r="O514" s="0" t="n">
        <f aca="false">IF(AND(ISNUMBER($BW514),ISNUMBER($BX514)),MIN(1,MAX(0,($BX514-2017+1)/($BX514-$BW514+1))),"")</f>
        <v>0</v>
      </c>
      <c r="P514" s="0" t="n">
        <f aca="false">IF(AND(ISNUMBER($BW514),ISNUMBER($BX514)),MIN(1,MAX(0,($BX514-2018+1)/($BX514-$BW514+1))),"")</f>
        <v>0</v>
      </c>
      <c r="Q514" s="0" t="n">
        <f aca="false">IF(AND(ISNUMBER($BW514),ISNUMBER($BX514)),MIN(1,MAX(0,($BX514-2019+1)/($BX514-$BW514+1))),"")</f>
        <v>0</v>
      </c>
      <c r="R514" s="0" t="n">
        <f aca="false">IF(AND(ISNUMBER($BW514),ISNUMBER($BX514)),MIN(1,MAX(0,($BX514-2016+1)/($BX514-$BW514+1))),"")</f>
        <v>0</v>
      </c>
      <c r="S514" s="0" t="n">
        <f aca="false">IF($L514&lt;&gt;"",IF($L514&gt;=2015.5,1,0),"")</f>
        <v>0</v>
      </c>
      <c r="T514" s="0" t="n">
        <f aca="false">IF($L514&lt;&gt;"",IF($L514&gt;=2016,1,0),"")</f>
        <v>0</v>
      </c>
      <c r="U514" s="0" t="n">
        <f aca="false">IF(ISNUMBER($BX514),IF($BX514&gt;=2016,1,0),"")</f>
        <v>0</v>
      </c>
      <c r="V514" s="0" t="n">
        <f aca="false">IF(ISNUMBER($BW514),IF($BW514&gt;=2016,1,0),"")</f>
        <v>0</v>
      </c>
      <c r="W514" s="0" t="str">
        <f aca="false">IF(AND(ISNUMBER($BW514),ISNUMBER($BX514)),IF($BW514&gt;=2016,"post-only",IF($BX514&lt;2016,"pre-only","mixed")),"")</f>
        <v>pre-only</v>
      </c>
      <c r="X514" s="0" t="n">
        <f aca="false">IF(AND(ISNUMBER($BW514),ISNUMBER($BX514)),MIN(1,MAX(0,($BX514-2017+1)/($BX514-$BW514+1))),"")</f>
        <v>0</v>
      </c>
      <c r="Y514" s="0" t="n">
        <f aca="false">IF(AND(ISNUMBER($BW514),ISNUMBER($BX514)),MIN(1,MAX(0,($BX514-2018+1)/($BX514-$BW514+1))),"")</f>
        <v>0</v>
      </c>
      <c r="Z514" s="0" t="n">
        <f aca="false">IF(AND(ISNUMBER($BW514),ISNUMBER($BX514)),MIN(1,MAX(0,($BX514-2019+1)/($BX514-$BW514+1))),"")</f>
        <v>0</v>
      </c>
      <c r="AA514" s="0" t="n">
        <f aca="false">IF(ISNUMBER($BX514),IF($BX514&gt;=2017,1,0),"")</f>
        <v>0</v>
      </c>
      <c r="AB514" s="0" t="n">
        <f aca="false">IF(ISNUMBER($BX514),IF($BX514&gt;=2018,1,0),"")</f>
        <v>0</v>
      </c>
      <c r="AC514" s="0" t="n">
        <f aca="false">IF(ISNUMBER($BX514),IF($BX514&gt;=2019,1,0),"")</f>
        <v>0</v>
      </c>
      <c r="AD514" s="0" t="n">
        <f aca="false">IF($L514&lt;&gt;"",IF($L514&gt;2013,1,0),"")</f>
        <v>0</v>
      </c>
      <c r="AE514" s="0" t="n">
        <f aca="false">IF($L514&lt;&gt;"",1+IF($L514&gt;2011,1,0)+IF($L514&gt;2014,1,0),"")</f>
        <v>1</v>
      </c>
      <c r="AF514" s="0" t="s">
        <v>87</v>
      </c>
      <c r="AG514" s="0" t="s">
        <v>88</v>
      </c>
      <c r="AH514" s="0" t="s">
        <v>89</v>
      </c>
      <c r="AI514" s="0" t="s">
        <v>334</v>
      </c>
      <c r="AJ514" s="0" t="s">
        <v>334</v>
      </c>
      <c r="AK514" s="0" t="str">
        <f aca="false">IF(AND($CF514&lt;&gt;"",IFERROR(INDEX(subsample_country_map!$B:$B,MATCH($CF514,subsample_country_map!$A:$A,0)),"")&lt;&gt;""),INDEX(subsample_country_map!$B:$B,MATCH($CF514,subsample_country_map!$A:$A,0)),INDEX(lookup!$AA:$AA,MATCH($A514,lookup!$A:$A,0)))</f>
        <v>1_US</v>
      </c>
      <c r="AL514" s="0" t="str">
        <f aca="false">IF(AND($CF514&lt;&gt;"",IFERROR(INDEX(subsample_country_map!$C:$C,MATCH($CF514,subsample_country_map!$A:$A,0)),"")&lt;&gt;""),INDEX(subsample_country_map!$C:$C,MATCH($CF514,subsample_country_map!$A:$A,0)),INDEX(lookup!$AB:$AB,MATCH($A514,lookup!$A:$A,0)))</f>
        <v>1_developed</v>
      </c>
      <c r="AM514" s="0" t="str">
        <f aca="false">IF(AND($CF514&lt;&gt;"",IFERROR(INDEX(subsample_country_map!$D:$D,MATCH($CF514,subsample_country_map!$A:$A,0)),"")&lt;&gt;""),INDEX(subsample_country_map!$D:$D,MATCH($CF514,subsample_country_map!$A:$A,0)),INDEX(lookup!$AC:$AC,MATCH($A514,lookup!$A:$A,0)))</f>
        <v>1_western</v>
      </c>
      <c r="AN514" s="0" t="str">
        <f aca="false">IF(AND($CF514&lt;&gt;"",IFERROR(INDEX(subsample_country_map!$E:$E,MATCH($CF514,subsample_country_map!$A:$A,0)),"")&lt;&gt;""),INDEX(subsample_country_map!$E:$E,MATCH($CF514,subsample_country_map!$A:$A,0)),INDEX(lookup!$AD:$AD,MATCH($A514,lookup!$A:$A,0)))</f>
        <v>1_common law</v>
      </c>
      <c r="AO514" s="0" t="str">
        <f aca="false">INDEX(lookup!$Y:$Y,MATCH($A514,lookup!$A:$A,0))</f>
        <v>1_not published</v>
      </c>
      <c r="AP514" s="0" t="str">
        <f aca="false">INDEX(lookup!$Z:$Z,MATCH($A514,lookup!$A:$A,0))</f>
        <v>99_NCE</v>
      </c>
      <c r="AQ514" s="0" t="str">
        <f aca="false">INDEX(lookup!$W:$W,MATCH($A514,lookup!$A:$A,0))</f>
        <v>1_fin/acc/econ</v>
      </c>
      <c r="AS514" s="0" t="s">
        <v>91</v>
      </c>
      <c r="AT514" s="0" t="s">
        <v>111</v>
      </c>
      <c r="AU514" s="0" t="s">
        <v>93</v>
      </c>
      <c r="AV514" s="0" t="s">
        <v>1947</v>
      </c>
      <c r="AX514" s="0" t="s">
        <v>1948</v>
      </c>
      <c r="BA514" s="0" t="n">
        <v>5997</v>
      </c>
      <c r="BB514" s="0" t="s">
        <v>95</v>
      </c>
      <c r="BC514" s="0" t="s">
        <v>122</v>
      </c>
      <c r="BD514" s="0" t="s">
        <v>123</v>
      </c>
      <c r="BE514" s="0" t="s">
        <v>98</v>
      </c>
      <c r="BI514" s="0" t="s">
        <v>143</v>
      </c>
      <c r="BJ514" s="0" t="s">
        <v>1942</v>
      </c>
      <c r="BK514" s="0" t="s">
        <v>927</v>
      </c>
      <c r="BL514" s="0" t="s">
        <v>1949</v>
      </c>
      <c r="BM514" s="0" t="s">
        <v>1904</v>
      </c>
      <c r="BN514" s="0" t="s">
        <v>1844</v>
      </c>
      <c r="BO514" s="0" t="s">
        <v>769</v>
      </c>
      <c r="BP514" s="0" t="s">
        <v>1838</v>
      </c>
      <c r="BQ514" s="0" t="s">
        <v>127</v>
      </c>
      <c r="BT514" s="0" t="n">
        <v>0</v>
      </c>
      <c r="BU514" s="0" t="s">
        <v>1845</v>
      </c>
      <c r="BW514" s="0" t="n">
        <v>1990</v>
      </c>
      <c r="BX514" s="0" t="n">
        <v>2008</v>
      </c>
      <c r="BY514" s="0" t="s">
        <v>1846</v>
      </c>
      <c r="BZ514" s="0" t="n">
        <v>1999</v>
      </c>
      <c r="CA514" s="0" t="n">
        <v>0</v>
      </c>
      <c r="CB514" s="0" t="n">
        <v>0</v>
      </c>
      <c r="CC514" s="0" t="n">
        <v>0</v>
      </c>
      <c r="CD514" s="0" t="n">
        <v>0.00774782639487097</v>
      </c>
      <c r="CE514" s="0" t="n">
        <v>1</v>
      </c>
    </row>
    <row r="515" customFormat="false" ht="15" hidden="false" customHeight="false" outlineLevel="0" collapsed="false">
      <c r="A515" s="0" t="s">
        <v>1838</v>
      </c>
      <c r="B515" s="0" t="n">
        <v>1820</v>
      </c>
      <c r="C515" s="0" t="n">
        <v>-0.000903921753614469</v>
      </c>
      <c r="D515" s="0" t="n">
        <v>5997</v>
      </c>
      <c r="E515" s="0" t="n">
        <f aca="false">IF(ISNUMBER($BA515),$BA515,IF(AND(ISNUMBER($D515),ISNUMBER($BW515),ISNUMBER($BX515)),$D515*($BX515-$BW515+1),""))</f>
        <v>5997</v>
      </c>
      <c r="H515" s="0" t="s">
        <v>118</v>
      </c>
      <c r="I515" s="0" t="s">
        <v>119</v>
      </c>
      <c r="J515" s="0" t="n">
        <f aca="false">IF($BW515&lt;&gt;"",$BW515,"")</f>
        <v>1990</v>
      </c>
      <c r="K515" s="0" t="n">
        <f aca="false">IF($BX515&lt;&gt;"",$BX515,"")</f>
        <v>2008</v>
      </c>
      <c r="L515" s="0" t="n">
        <f aca="false">IF(AND(ISNUMBER($BW515),ISNUMBER($BX515)),($BW515+$BX515)/2,"")</f>
        <v>1999</v>
      </c>
      <c r="M515" s="0" t="n">
        <f aca="false">IF($L515&lt;&gt;"",$L515,"")</f>
        <v>1999</v>
      </c>
      <c r="N515" s="0" t="n">
        <f aca="false">IF(AND(ISNUMBER($BW515),ISNUMBER($BX515)),MIN(1,MAX(0,($BX515-2016+1)/($BX515-$BW515+1))),"")</f>
        <v>0</v>
      </c>
      <c r="O515" s="0" t="n">
        <f aca="false">IF(AND(ISNUMBER($BW515),ISNUMBER($BX515)),MIN(1,MAX(0,($BX515-2017+1)/($BX515-$BW515+1))),"")</f>
        <v>0</v>
      </c>
      <c r="P515" s="0" t="n">
        <f aca="false">IF(AND(ISNUMBER($BW515),ISNUMBER($BX515)),MIN(1,MAX(0,($BX515-2018+1)/($BX515-$BW515+1))),"")</f>
        <v>0</v>
      </c>
      <c r="Q515" s="0" t="n">
        <f aca="false">IF(AND(ISNUMBER($BW515),ISNUMBER($BX515)),MIN(1,MAX(0,($BX515-2019+1)/($BX515-$BW515+1))),"")</f>
        <v>0</v>
      </c>
      <c r="R515" s="0" t="n">
        <f aca="false">IF(AND(ISNUMBER($BW515),ISNUMBER($BX515)),MIN(1,MAX(0,($BX515-2016+1)/($BX515-$BW515+1))),"")</f>
        <v>0</v>
      </c>
      <c r="S515" s="0" t="n">
        <f aca="false">IF($L515&lt;&gt;"",IF($L515&gt;=2015.5,1,0),"")</f>
        <v>0</v>
      </c>
      <c r="T515" s="0" t="n">
        <f aca="false">IF($L515&lt;&gt;"",IF($L515&gt;=2016,1,0),"")</f>
        <v>0</v>
      </c>
      <c r="U515" s="0" t="n">
        <f aca="false">IF(ISNUMBER($BX515),IF($BX515&gt;=2016,1,0),"")</f>
        <v>0</v>
      </c>
      <c r="V515" s="0" t="n">
        <f aca="false">IF(ISNUMBER($BW515),IF($BW515&gt;=2016,1,0),"")</f>
        <v>0</v>
      </c>
      <c r="W515" s="0" t="str">
        <f aca="false">IF(AND(ISNUMBER($BW515),ISNUMBER($BX515)),IF($BW515&gt;=2016,"post-only",IF($BX515&lt;2016,"pre-only","mixed")),"")</f>
        <v>pre-only</v>
      </c>
      <c r="X515" s="0" t="n">
        <f aca="false">IF(AND(ISNUMBER($BW515),ISNUMBER($BX515)),MIN(1,MAX(0,($BX515-2017+1)/($BX515-$BW515+1))),"")</f>
        <v>0</v>
      </c>
      <c r="Y515" s="0" t="n">
        <f aca="false">IF(AND(ISNUMBER($BW515),ISNUMBER($BX515)),MIN(1,MAX(0,($BX515-2018+1)/($BX515-$BW515+1))),"")</f>
        <v>0</v>
      </c>
      <c r="Z515" s="0" t="n">
        <f aca="false">IF(AND(ISNUMBER($BW515),ISNUMBER($BX515)),MIN(1,MAX(0,($BX515-2019+1)/($BX515-$BW515+1))),"")</f>
        <v>0</v>
      </c>
      <c r="AA515" s="0" t="n">
        <f aca="false">IF(ISNUMBER($BX515),IF($BX515&gt;=2017,1,0),"")</f>
        <v>0</v>
      </c>
      <c r="AB515" s="0" t="n">
        <f aca="false">IF(ISNUMBER($BX515),IF($BX515&gt;=2018,1,0),"")</f>
        <v>0</v>
      </c>
      <c r="AC515" s="0" t="n">
        <f aca="false">IF(ISNUMBER($BX515),IF($BX515&gt;=2019,1,0),"")</f>
        <v>0</v>
      </c>
      <c r="AD515" s="0" t="n">
        <f aca="false">IF($L515&lt;&gt;"",IF($L515&gt;2013,1,0),"")</f>
        <v>0</v>
      </c>
      <c r="AE515" s="0" t="n">
        <f aca="false">IF($L515&lt;&gt;"",1+IF($L515&gt;2011,1,0)+IF($L515&gt;2014,1,0),"")</f>
        <v>1</v>
      </c>
      <c r="AF515" s="0" t="s">
        <v>87</v>
      </c>
      <c r="AG515" s="0" t="s">
        <v>88</v>
      </c>
      <c r="AH515" s="0" t="s">
        <v>89</v>
      </c>
      <c r="AI515" s="0" t="s">
        <v>334</v>
      </c>
      <c r="AJ515" s="0" t="s">
        <v>334</v>
      </c>
      <c r="AK515" s="0" t="str">
        <f aca="false">IF(AND($CF515&lt;&gt;"",IFERROR(INDEX(subsample_country_map!$B:$B,MATCH($CF515,subsample_country_map!$A:$A,0)),"")&lt;&gt;""),INDEX(subsample_country_map!$B:$B,MATCH($CF515,subsample_country_map!$A:$A,0)),INDEX(lookup!$AA:$AA,MATCH($A515,lookup!$A:$A,0)))</f>
        <v>1_US</v>
      </c>
      <c r="AL515" s="0" t="str">
        <f aca="false">IF(AND($CF515&lt;&gt;"",IFERROR(INDEX(subsample_country_map!$C:$C,MATCH($CF515,subsample_country_map!$A:$A,0)),"")&lt;&gt;""),INDEX(subsample_country_map!$C:$C,MATCH($CF515,subsample_country_map!$A:$A,0)),INDEX(lookup!$AB:$AB,MATCH($A515,lookup!$A:$A,0)))</f>
        <v>1_developed</v>
      </c>
      <c r="AM515" s="0" t="str">
        <f aca="false">IF(AND($CF515&lt;&gt;"",IFERROR(INDEX(subsample_country_map!$D:$D,MATCH($CF515,subsample_country_map!$A:$A,0)),"")&lt;&gt;""),INDEX(subsample_country_map!$D:$D,MATCH($CF515,subsample_country_map!$A:$A,0)),INDEX(lookup!$AC:$AC,MATCH($A515,lookup!$A:$A,0)))</f>
        <v>1_western</v>
      </c>
      <c r="AN515" s="0" t="str">
        <f aca="false">IF(AND($CF515&lt;&gt;"",IFERROR(INDEX(subsample_country_map!$E:$E,MATCH($CF515,subsample_country_map!$A:$A,0)),"")&lt;&gt;""),INDEX(subsample_country_map!$E:$E,MATCH($CF515,subsample_country_map!$A:$A,0)),INDEX(lookup!$AD:$AD,MATCH($A515,lookup!$A:$A,0)))</f>
        <v>1_common law</v>
      </c>
      <c r="AO515" s="0" t="str">
        <f aca="false">INDEX(lookup!$Y:$Y,MATCH($A515,lookup!$A:$A,0))</f>
        <v>1_not published</v>
      </c>
      <c r="AP515" s="0" t="str">
        <f aca="false">INDEX(lookup!$Z:$Z,MATCH($A515,lookup!$A:$A,0))</f>
        <v>99_NCE</v>
      </c>
      <c r="AQ515" s="0" t="str">
        <f aca="false">INDEX(lookup!$W:$W,MATCH($A515,lookup!$A:$A,0))</f>
        <v>1_fin/acc/econ</v>
      </c>
      <c r="AS515" s="0" t="s">
        <v>91</v>
      </c>
      <c r="AT515" s="0" t="s">
        <v>111</v>
      </c>
      <c r="AU515" s="0" t="s">
        <v>93</v>
      </c>
      <c r="AV515" s="0" t="s">
        <v>1950</v>
      </c>
      <c r="AX515" s="0" t="s">
        <v>1951</v>
      </c>
      <c r="BA515" s="0" t="n">
        <v>5997</v>
      </c>
      <c r="BB515" s="0" t="s">
        <v>95</v>
      </c>
      <c r="BC515" s="0" t="s">
        <v>122</v>
      </c>
      <c r="BD515" s="0" t="s">
        <v>123</v>
      </c>
      <c r="BE515" s="0" t="s">
        <v>98</v>
      </c>
      <c r="BI515" s="0" t="s">
        <v>143</v>
      </c>
      <c r="BJ515" s="0" t="s">
        <v>1942</v>
      </c>
      <c r="BK515" s="0" t="s">
        <v>927</v>
      </c>
      <c r="BL515" s="0" t="s">
        <v>1952</v>
      </c>
      <c r="BM515" s="0" t="s">
        <v>1917</v>
      </c>
      <c r="BN515" s="0" t="s">
        <v>1844</v>
      </c>
      <c r="BO515" s="0" t="s">
        <v>769</v>
      </c>
      <c r="BP515" s="0" t="s">
        <v>1838</v>
      </c>
      <c r="BQ515" s="0" t="s">
        <v>127</v>
      </c>
      <c r="BT515" s="0" t="n">
        <v>0</v>
      </c>
      <c r="BU515" s="0" t="s">
        <v>1845</v>
      </c>
      <c r="BW515" s="0" t="n">
        <v>1990</v>
      </c>
      <c r="BX515" s="0" t="n">
        <v>2008</v>
      </c>
      <c r="BY515" s="0" t="s">
        <v>1846</v>
      </c>
      <c r="BZ515" s="0" t="n">
        <v>1999</v>
      </c>
      <c r="CA515" s="0" t="n">
        <v>0</v>
      </c>
      <c r="CB515" s="0" t="n">
        <v>0</v>
      </c>
      <c r="CC515" s="0" t="n">
        <v>0</v>
      </c>
      <c r="CD515" s="0" t="n">
        <v>-0.000903921999805073</v>
      </c>
      <c r="CE515" s="0" t="n">
        <v>1</v>
      </c>
    </row>
    <row r="516" customFormat="false" ht="15" hidden="false" customHeight="false" outlineLevel="0" collapsed="false">
      <c r="A516" s="0" t="s">
        <v>1838</v>
      </c>
      <c r="B516" s="0" t="n">
        <v>1821</v>
      </c>
      <c r="C516" s="0" t="n">
        <v>-0.0433474793744417</v>
      </c>
      <c r="D516" s="0" t="n">
        <v>5997</v>
      </c>
      <c r="E516" s="0" t="n">
        <f aca="false">IF(ISNUMBER($BA516),$BA516,IF(AND(ISNUMBER($D516),ISNUMBER($BW516),ISNUMBER($BX516)),$D516*($BX516-$BW516+1),""))</f>
        <v>5997</v>
      </c>
      <c r="H516" s="0" t="s">
        <v>118</v>
      </c>
      <c r="I516" s="0" t="s">
        <v>119</v>
      </c>
      <c r="J516" s="0" t="n">
        <f aca="false">IF($BW516&lt;&gt;"",$BW516,"")</f>
        <v>1990</v>
      </c>
      <c r="K516" s="0" t="n">
        <f aca="false">IF($BX516&lt;&gt;"",$BX516,"")</f>
        <v>2008</v>
      </c>
      <c r="L516" s="0" t="n">
        <f aca="false">IF(AND(ISNUMBER($BW516),ISNUMBER($BX516)),($BW516+$BX516)/2,"")</f>
        <v>1999</v>
      </c>
      <c r="M516" s="0" t="n">
        <f aca="false">IF($L516&lt;&gt;"",$L516,"")</f>
        <v>1999</v>
      </c>
      <c r="N516" s="0" t="n">
        <f aca="false">IF(AND(ISNUMBER($BW516),ISNUMBER($BX516)),MIN(1,MAX(0,($BX516-2016+1)/($BX516-$BW516+1))),"")</f>
        <v>0</v>
      </c>
      <c r="O516" s="0" t="n">
        <f aca="false">IF(AND(ISNUMBER($BW516),ISNUMBER($BX516)),MIN(1,MAX(0,($BX516-2017+1)/($BX516-$BW516+1))),"")</f>
        <v>0</v>
      </c>
      <c r="P516" s="0" t="n">
        <f aca="false">IF(AND(ISNUMBER($BW516),ISNUMBER($BX516)),MIN(1,MAX(0,($BX516-2018+1)/($BX516-$BW516+1))),"")</f>
        <v>0</v>
      </c>
      <c r="Q516" s="0" t="n">
        <f aca="false">IF(AND(ISNUMBER($BW516),ISNUMBER($BX516)),MIN(1,MAX(0,($BX516-2019+1)/($BX516-$BW516+1))),"")</f>
        <v>0</v>
      </c>
      <c r="R516" s="0" t="n">
        <f aca="false">IF(AND(ISNUMBER($BW516),ISNUMBER($BX516)),MIN(1,MAX(0,($BX516-2016+1)/($BX516-$BW516+1))),"")</f>
        <v>0</v>
      </c>
      <c r="S516" s="0" t="n">
        <f aca="false">IF($L516&lt;&gt;"",IF($L516&gt;=2015.5,1,0),"")</f>
        <v>0</v>
      </c>
      <c r="T516" s="0" t="n">
        <f aca="false">IF($L516&lt;&gt;"",IF($L516&gt;=2016,1,0),"")</f>
        <v>0</v>
      </c>
      <c r="U516" s="0" t="n">
        <f aca="false">IF(ISNUMBER($BX516),IF($BX516&gt;=2016,1,0),"")</f>
        <v>0</v>
      </c>
      <c r="V516" s="0" t="n">
        <f aca="false">IF(ISNUMBER($BW516),IF($BW516&gt;=2016,1,0),"")</f>
        <v>0</v>
      </c>
      <c r="W516" s="0" t="str">
        <f aca="false">IF(AND(ISNUMBER($BW516),ISNUMBER($BX516)),IF($BW516&gt;=2016,"post-only",IF($BX516&lt;2016,"pre-only","mixed")),"")</f>
        <v>pre-only</v>
      </c>
      <c r="X516" s="0" t="n">
        <f aca="false">IF(AND(ISNUMBER($BW516),ISNUMBER($BX516)),MIN(1,MAX(0,($BX516-2017+1)/($BX516-$BW516+1))),"")</f>
        <v>0</v>
      </c>
      <c r="Y516" s="0" t="n">
        <f aca="false">IF(AND(ISNUMBER($BW516),ISNUMBER($BX516)),MIN(1,MAX(0,($BX516-2018+1)/($BX516-$BW516+1))),"")</f>
        <v>0</v>
      </c>
      <c r="Z516" s="0" t="n">
        <f aca="false">IF(AND(ISNUMBER($BW516),ISNUMBER($BX516)),MIN(1,MAX(0,($BX516-2019+1)/($BX516-$BW516+1))),"")</f>
        <v>0</v>
      </c>
      <c r="AA516" s="0" t="n">
        <f aca="false">IF(ISNUMBER($BX516),IF($BX516&gt;=2017,1,0),"")</f>
        <v>0</v>
      </c>
      <c r="AB516" s="0" t="n">
        <f aca="false">IF(ISNUMBER($BX516),IF($BX516&gt;=2018,1,0),"")</f>
        <v>0</v>
      </c>
      <c r="AC516" s="0" t="n">
        <f aca="false">IF(ISNUMBER($BX516),IF($BX516&gt;=2019,1,0),"")</f>
        <v>0</v>
      </c>
      <c r="AD516" s="0" t="n">
        <f aca="false">IF($L516&lt;&gt;"",IF($L516&gt;2013,1,0),"")</f>
        <v>0</v>
      </c>
      <c r="AE516" s="0" t="n">
        <f aca="false">IF($L516&lt;&gt;"",1+IF($L516&gt;2011,1,0)+IF($L516&gt;2014,1,0),"")</f>
        <v>1</v>
      </c>
      <c r="AF516" s="0" t="s">
        <v>87</v>
      </c>
      <c r="AG516" s="0" t="s">
        <v>88</v>
      </c>
      <c r="AH516" s="0" t="s">
        <v>89</v>
      </c>
      <c r="AI516" s="0" t="s">
        <v>334</v>
      </c>
      <c r="AJ516" s="0" t="s">
        <v>334</v>
      </c>
      <c r="AK516" s="0" t="str">
        <f aca="false">IF(AND($CF516&lt;&gt;"",IFERROR(INDEX(subsample_country_map!$B:$B,MATCH($CF516,subsample_country_map!$A:$A,0)),"")&lt;&gt;""),INDEX(subsample_country_map!$B:$B,MATCH($CF516,subsample_country_map!$A:$A,0)),INDEX(lookup!$AA:$AA,MATCH($A516,lookup!$A:$A,0)))</f>
        <v>1_US</v>
      </c>
      <c r="AL516" s="0" t="str">
        <f aca="false">IF(AND($CF516&lt;&gt;"",IFERROR(INDEX(subsample_country_map!$C:$C,MATCH($CF516,subsample_country_map!$A:$A,0)),"")&lt;&gt;""),INDEX(subsample_country_map!$C:$C,MATCH($CF516,subsample_country_map!$A:$A,0)),INDEX(lookup!$AB:$AB,MATCH($A516,lookup!$A:$A,0)))</f>
        <v>1_developed</v>
      </c>
      <c r="AM516" s="0" t="str">
        <f aca="false">IF(AND($CF516&lt;&gt;"",IFERROR(INDEX(subsample_country_map!$D:$D,MATCH($CF516,subsample_country_map!$A:$A,0)),"")&lt;&gt;""),INDEX(subsample_country_map!$D:$D,MATCH($CF516,subsample_country_map!$A:$A,0)),INDEX(lookup!$AC:$AC,MATCH($A516,lookup!$A:$A,0)))</f>
        <v>1_western</v>
      </c>
      <c r="AN516" s="0" t="str">
        <f aca="false">IF(AND($CF516&lt;&gt;"",IFERROR(INDEX(subsample_country_map!$E:$E,MATCH($CF516,subsample_country_map!$A:$A,0)),"")&lt;&gt;""),INDEX(subsample_country_map!$E:$E,MATCH($CF516,subsample_country_map!$A:$A,0)),INDEX(lookup!$AD:$AD,MATCH($A516,lookup!$A:$A,0)))</f>
        <v>1_common law</v>
      </c>
      <c r="AO516" s="0" t="str">
        <f aca="false">INDEX(lookup!$Y:$Y,MATCH($A516,lookup!$A:$A,0))</f>
        <v>1_not published</v>
      </c>
      <c r="AP516" s="0" t="str">
        <f aca="false">INDEX(lookup!$Z:$Z,MATCH($A516,lookup!$A:$A,0))</f>
        <v>99_NCE</v>
      </c>
      <c r="AQ516" s="0" t="str">
        <f aca="false">INDEX(lookup!$W:$W,MATCH($A516,lookup!$A:$A,0))</f>
        <v>1_fin/acc/econ</v>
      </c>
      <c r="AS516" s="0" t="s">
        <v>91</v>
      </c>
      <c r="AT516" s="0" t="s">
        <v>111</v>
      </c>
      <c r="AU516" s="0" t="s">
        <v>93</v>
      </c>
      <c r="AV516" s="0" t="s">
        <v>1953</v>
      </c>
      <c r="AX516" s="0" t="s">
        <v>1954</v>
      </c>
      <c r="BA516" s="0" t="n">
        <v>5997</v>
      </c>
      <c r="BB516" s="0" t="s">
        <v>95</v>
      </c>
      <c r="BC516" s="0" t="s">
        <v>122</v>
      </c>
      <c r="BD516" s="0" t="s">
        <v>123</v>
      </c>
      <c r="BE516" s="0" t="s">
        <v>98</v>
      </c>
      <c r="BI516" s="0" t="s">
        <v>143</v>
      </c>
      <c r="BJ516" s="0" t="s">
        <v>1955</v>
      </c>
      <c r="BK516" s="0" t="s">
        <v>927</v>
      </c>
      <c r="BL516" s="0" t="s">
        <v>1956</v>
      </c>
      <c r="BM516" s="0" t="s">
        <v>1898</v>
      </c>
      <c r="BN516" s="0" t="s">
        <v>1844</v>
      </c>
      <c r="BO516" s="0" t="s">
        <v>769</v>
      </c>
      <c r="BP516" s="0" t="s">
        <v>1838</v>
      </c>
      <c r="BQ516" s="0" t="s">
        <v>127</v>
      </c>
      <c r="BT516" s="0" t="n">
        <v>0</v>
      </c>
      <c r="BU516" s="0" t="s">
        <v>1845</v>
      </c>
      <c r="BW516" s="0" t="n">
        <v>1990</v>
      </c>
      <c r="BX516" s="0" t="n">
        <v>2008</v>
      </c>
      <c r="BY516" s="0" t="s">
        <v>1846</v>
      </c>
      <c r="BZ516" s="0" t="n">
        <v>1999</v>
      </c>
      <c r="CA516" s="0" t="n">
        <v>0</v>
      </c>
      <c r="CB516" s="0" t="n">
        <v>0</v>
      </c>
      <c r="CC516" s="0" t="n">
        <v>0</v>
      </c>
      <c r="CD516" s="0" t="n">
        <v>-0.0433746600531746</v>
      </c>
      <c r="CE516" s="0" t="n">
        <v>1</v>
      </c>
    </row>
    <row r="517" customFormat="false" ht="15" hidden="false" customHeight="false" outlineLevel="0" collapsed="false">
      <c r="A517" s="0" t="s">
        <v>1838</v>
      </c>
      <c r="B517" s="0" t="n">
        <v>1822</v>
      </c>
      <c r="C517" s="0" t="n">
        <v>-0.0051652003703861</v>
      </c>
      <c r="D517" s="0" t="n">
        <v>5997</v>
      </c>
      <c r="E517" s="0" t="n">
        <f aca="false">IF(ISNUMBER($BA517),$BA517,IF(AND(ISNUMBER($D517),ISNUMBER($BW517),ISNUMBER($BX517)),$D517*($BX517-$BW517+1),""))</f>
        <v>5997</v>
      </c>
      <c r="H517" s="0" t="s">
        <v>118</v>
      </c>
      <c r="I517" s="0" t="s">
        <v>119</v>
      </c>
      <c r="J517" s="0" t="n">
        <f aca="false">IF($BW517&lt;&gt;"",$BW517,"")</f>
        <v>1990</v>
      </c>
      <c r="K517" s="0" t="n">
        <f aca="false">IF($BX517&lt;&gt;"",$BX517,"")</f>
        <v>2008</v>
      </c>
      <c r="L517" s="0" t="n">
        <f aca="false">IF(AND(ISNUMBER($BW517),ISNUMBER($BX517)),($BW517+$BX517)/2,"")</f>
        <v>1999</v>
      </c>
      <c r="M517" s="0" t="n">
        <f aca="false">IF($L517&lt;&gt;"",$L517,"")</f>
        <v>1999</v>
      </c>
      <c r="N517" s="0" t="n">
        <f aca="false">IF(AND(ISNUMBER($BW517),ISNUMBER($BX517)),MIN(1,MAX(0,($BX517-2016+1)/($BX517-$BW517+1))),"")</f>
        <v>0</v>
      </c>
      <c r="O517" s="0" t="n">
        <f aca="false">IF(AND(ISNUMBER($BW517),ISNUMBER($BX517)),MIN(1,MAX(0,($BX517-2017+1)/($BX517-$BW517+1))),"")</f>
        <v>0</v>
      </c>
      <c r="P517" s="0" t="n">
        <f aca="false">IF(AND(ISNUMBER($BW517),ISNUMBER($BX517)),MIN(1,MAX(0,($BX517-2018+1)/($BX517-$BW517+1))),"")</f>
        <v>0</v>
      </c>
      <c r="Q517" s="0" t="n">
        <f aca="false">IF(AND(ISNUMBER($BW517),ISNUMBER($BX517)),MIN(1,MAX(0,($BX517-2019+1)/($BX517-$BW517+1))),"")</f>
        <v>0</v>
      </c>
      <c r="R517" s="0" t="n">
        <f aca="false">IF(AND(ISNUMBER($BW517),ISNUMBER($BX517)),MIN(1,MAX(0,($BX517-2016+1)/($BX517-$BW517+1))),"")</f>
        <v>0</v>
      </c>
      <c r="S517" s="0" t="n">
        <f aca="false">IF($L517&lt;&gt;"",IF($L517&gt;=2015.5,1,0),"")</f>
        <v>0</v>
      </c>
      <c r="T517" s="0" t="n">
        <f aca="false">IF($L517&lt;&gt;"",IF($L517&gt;=2016,1,0),"")</f>
        <v>0</v>
      </c>
      <c r="U517" s="0" t="n">
        <f aca="false">IF(ISNUMBER($BX517),IF($BX517&gt;=2016,1,0),"")</f>
        <v>0</v>
      </c>
      <c r="V517" s="0" t="n">
        <f aca="false">IF(ISNUMBER($BW517),IF($BW517&gt;=2016,1,0),"")</f>
        <v>0</v>
      </c>
      <c r="W517" s="0" t="str">
        <f aca="false">IF(AND(ISNUMBER($BW517),ISNUMBER($BX517)),IF($BW517&gt;=2016,"post-only",IF($BX517&lt;2016,"pre-only","mixed")),"")</f>
        <v>pre-only</v>
      </c>
      <c r="X517" s="0" t="n">
        <f aca="false">IF(AND(ISNUMBER($BW517),ISNUMBER($BX517)),MIN(1,MAX(0,($BX517-2017+1)/($BX517-$BW517+1))),"")</f>
        <v>0</v>
      </c>
      <c r="Y517" s="0" t="n">
        <f aca="false">IF(AND(ISNUMBER($BW517),ISNUMBER($BX517)),MIN(1,MAX(0,($BX517-2018+1)/($BX517-$BW517+1))),"")</f>
        <v>0</v>
      </c>
      <c r="Z517" s="0" t="n">
        <f aca="false">IF(AND(ISNUMBER($BW517),ISNUMBER($BX517)),MIN(1,MAX(0,($BX517-2019+1)/($BX517-$BW517+1))),"")</f>
        <v>0</v>
      </c>
      <c r="AA517" s="0" t="n">
        <f aca="false">IF(ISNUMBER($BX517),IF($BX517&gt;=2017,1,0),"")</f>
        <v>0</v>
      </c>
      <c r="AB517" s="0" t="n">
        <f aca="false">IF(ISNUMBER($BX517),IF($BX517&gt;=2018,1,0),"")</f>
        <v>0</v>
      </c>
      <c r="AC517" s="0" t="n">
        <f aca="false">IF(ISNUMBER($BX517),IF($BX517&gt;=2019,1,0),"")</f>
        <v>0</v>
      </c>
      <c r="AD517" s="0" t="n">
        <f aca="false">IF($L517&lt;&gt;"",IF($L517&gt;2013,1,0),"")</f>
        <v>0</v>
      </c>
      <c r="AE517" s="0" t="n">
        <f aca="false">IF($L517&lt;&gt;"",1+IF($L517&gt;2011,1,0)+IF($L517&gt;2014,1,0),"")</f>
        <v>1</v>
      </c>
      <c r="AF517" s="0" t="s">
        <v>87</v>
      </c>
      <c r="AG517" s="0" t="s">
        <v>88</v>
      </c>
      <c r="AH517" s="0" t="s">
        <v>89</v>
      </c>
      <c r="AI517" s="0" t="s">
        <v>334</v>
      </c>
      <c r="AJ517" s="0" t="s">
        <v>334</v>
      </c>
      <c r="AK517" s="0" t="str">
        <f aca="false">IF(AND($CF517&lt;&gt;"",IFERROR(INDEX(subsample_country_map!$B:$B,MATCH($CF517,subsample_country_map!$A:$A,0)),"")&lt;&gt;""),INDEX(subsample_country_map!$B:$B,MATCH($CF517,subsample_country_map!$A:$A,0)),INDEX(lookup!$AA:$AA,MATCH($A517,lookup!$A:$A,0)))</f>
        <v>1_US</v>
      </c>
      <c r="AL517" s="0" t="str">
        <f aca="false">IF(AND($CF517&lt;&gt;"",IFERROR(INDEX(subsample_country_map!$C:$C,MATCH($CF517,subsample_country_map!$A:$A,0)),"")&lt;&gt;""),INDEX(subsample_country_map!$C:$C,MATCH($CF517,subsample_country_map!$A:$A,0)),INDEX(lookup!$AB:$AB,MATCH($A517,lookup!$A:$A,0)))</f>
        <v>1_developed</v>
      </c>
      <c r="AM517" s="0" t="str">
        <f aca="false">IF(AND($CF517&lt;&gt;"",IFERROR(INDEX(subsample_country_map!$D:$D,MATCH($CF517,subsample_country_map!$A:$A,0)),"")&lt;&gt;""),INDEX(subsample_country_map!$D:$D,MATCH($CF517,subsample_country_map!$A:$A,0)),INDEX(lookup!$AC:$AC,MATCH($A517,lookup!$A:$A,0)))</f>
        <v>1_western</v>
      </c>
      <c r="AN517" s="0" t="str">
        <f aca="false">IF(AND($CF517&lt;&gt;"",IFERROR(INDEX(subsample_country_map!$E:$E,MATCH($CF517,subsample_country_map!$A:$A,0)),"")&lt;&gt;""),INDEX(subsample_country_map!$E:$E,MATCH($CF517,subsample_country_map!$A:$A,0)),INDEX(lookup!$AD:$AD,MATCH($A517,lookup!$A:$A,0)))</f>
        <v>1_common law</v>
      </c>
      <c r="AO517" s="0" t="str">
        <f aca="false">INDEX(lookup!$Y:$Y,MATCH($A517,lookup!$A:$A,0))</f>
        <v>1_not published</v>
      </c>
      <c r="AP517" s="0" t="str">
        <f aca="false">INDEX(lookup!$Z:$Z,MATCH($A517,lookup!$A:$A,0))</f>
        <v>99_NCE</v>
      </c>
      <c r="AQ517" s="0" t="str">
        <f aca="false">INDEX(lookup!$W:$W,MATCH($A517,lookup!$A:$A,0))</f>
        <v>1_fin/acc/econ</v>
      </c>
      <c r="AS517" s="0" t="s">
        <v>91</v>
      </c>
      <c r="AT517" s="0" t="s">
        <v>111</v>
      </c>
      <c r="AU517" s="0" t="s">
        <v>93</v>
      </c>
      <c r="AV517" s="0" t="s">
        <v>1957</v>
      </c>
      <c r="AX517" s="0" t="s">
        <v>1958</v>
      </c>
      <c r="BA517" s="0" t="n">
        <v>5997</v>
      </c>
      <c r="BB517" s="0" t="s">
        <v>95</v>
      </c>
      <c r="BC517" s="0" t="s">
        <v>122</v>
      </c>
      <c r="BD517" s="0" t="s">
        <v>123</v>
      </c>
      <c r="BE517" s="0" t="s">
        <v>98</v>
      </c>
      <c r="BI517" s="0" t="s">
        <v>143</v>
      </c>
      <c r="BJ517" s="0" t="s">
        <v>1955</v>
      </c>
      <c r="BK517" s="0" t="s">
        <v>927</v>
      </c>
      <c r="BL517" s="0" t="s">
        <v>1959</v>
      </c>
      <c r="BM517" s="0" t="s">
        <v>1911</v>
      </c>
      <c r="BN517" s="0" t="s">
        <v>1844</v>
      </c>
      <c r="BO517" s="0" t="s">
        <v>769</v>
      </c>
      <c r="BP517" s="0" t="s">
        <v>1838</v>
      </c>
      <c r="BQ517" s="0" t="s">
        <v>127</v>
      </c>
      <c r="BT517" s="0" t="n">
        <v>0</v>
      </c>
      <c r="BU517" s="0" t="s">
        <v>1845</v>
      </c>
      <c r="BW517" s="0" t="n">
        <v>1990</v>
      </c>
      <c r="BX517" s="0" t="n">
        <v>2008</v>
      </c>
      <c r="BY517" s="0" t="s">
        <v>1846</v>
      </c>
      <c r="BZ517" s="0" t="n">
        <v>1999</v>
      </c>
      <c r="CA517" s="0" t="n">
        <v>0</v>
      </c>
      <c r="CB517" s="0" t="n">
        <v>0</v>
      </c>
      <c r="CC517" s="0" t="n">
        <v>0</v>
      </c>
      <c r="CD517" s="0" t="n">
        <v>-0.00516524630575599</v>
      </c>
      <c r="CE517" s="0" t="n">
        <v>1</v>
      </c>
    </row>
    <row r="518" customFormat="false" ht="15" hidden="false" customHeight="false" outlineLevel="0" collapsed="false">
      <c r="A518" s="0" t="s">
        <v>1838</v>
      </c>
      <c r="B518" s="0" t="n">
        <v>1823</v>
      </c>
      <c r="C518" s="0" t="n">
        <v>-0.00955531190747155</v>
      </c>
      <c r="D518" s="0" t="n">
        <v>5997</v>
      </c>
      <c r="E518" s="0" t="n">
        <f aca="false">IF(ISNUMBER($BA518),$BA518,IF(AND(ISNUMBER($D518),ISNUMBER($BW518),ISNUMBER($BX518)),$D518*($BX518-$BW518+1),""))</f>
        <v>5997</v>
      </c>
      <c r="H518" s="0" t="s">
        <v>118</v>
      </c>
      <c r="I518" s="0" t="s">
        <v>119</v>
      </c>
      <c r="J518" s="0" t="n">
        <f aca="false">IF($BW518&lt;&gt;"",$BW518,"")</f>
        <v>1990</v>
      </c>
      <c r="K518" s="0" t="n">
        <f aca="false">IF($BX518&lt;&gt;"",$BX518,"")</f>
        <v>2008</v>
      </c>
      <c r="L518" s="0" t="n">
        <f aca="false">IF(AND(ISNUMBER($BW518),ISNUMBER($BX518)),($BW518+$BX518)/2,"")</f>
        <v>1999</v>
      </c>
      <c r="M518" s="0" t="n">
        <f aca="false">IF($L518&lt;&gt;"",$L518,"")</f>
        <v>1999</v>
      </c>
      <c r="N518" s="0" t="n">
        <f aca="false">IF(AND(ISNUMBER($BW518),ISNUMBER($BX518)),MIN(1,MAX(0,($BX518-2016+1)/($BX518-$BW518+1))),"")</f>
        <v>0</v>
      </c>
      <c r="O518" s="0" t="n">
        <f aca="false">IF(AND(ISNUMBER($BW518),ISNUMBER($BX518)),MIN(1,MAX(0,($BX518-2017+1)/($BX518-$BW518+1))),"")</f>
        <v>0</v>
      </c>
      <c r="P518" s="0" t="n">
        <f aca="false">IF(AND(ISNUMBER($BW518),ISNUMBER($BX518)),MIN(1,MAX(0,($BX518-2018+1)/($BX518-$BW518+1))),"")</f>
        <v>0</v>
      </c>
      <c r="Q518" s="0" t="n">
        <f aca="false">IF(AND(ISNUMBER($BW518),ISNUMBER($BX518)),MIN(1,MAX(0,($BX518-2019+1)/($BX518-$BW518+1))),"")</f>
        <v>0</v>
      </c>
      <c r="R518" s="0" t="n">
        <f aca="false">IF(AND(ISNUMBER($BW518),ISNUMBER($BX518)),MIN(1,MAX(0,($BX518-2016+1)/($BX518-$BW518+1))),"")</f>
        <v>0</v>
      </c>
      <c r="S518" s="0" t="n">
        <f aca="false">IF($L518&lt;&gt;"",IF($L518&gt;=2015.5,1,0),"")</f>
        <v>0</v>
      </c>
      <c r="T518" s="0" t="n">
        <f aca="false">IF($L518&lt;&gt;"",IF($L518&gt;=2016,1,0),"")</f>
        <v>0</v>
      </c>
      <c r="U518" s="0" t="n">
        <f aca="false">IF(ISNUMBER($BX518),IF($BX518&gt;=2016,1,0),"")</f>
        <v>0</v>
      </c>
      <c r="V518" s="0" t="n">
        <f aca="false">IF(ISNUMBER($BW518),IF($BW518&gt;=2016,1,0),"")</f>
        <v>0</v>
      </c>
      <c r="W518" s="0" t="str">
        <f aca="false">IF(AND(ISNUMBER($BW518),ISNUMBER($BX518)),IF($BW518&gt;=2016,"post-only",IF($BX518&lt;2016,"pre-only","mixed")),"")</f>
        <v>pre-only</v>
      </c>
      <c r="X518" s="0" t="n">
        <f aca="false">IF(AND(ISNUMBER($BW518),ISNUMBER($BX518)),MIN(1,MAX(0,($BX518-2017+1)/($BX518-$BW518+1))),"")</f>
        <v>0</v>
      </c>
      <c r="Y518" s="0" t="n">
        <f aca="false">IF(AND(ISNUMBER($BW518),ISNUMBER($BX518)),MIN(1,MAX(0,($BX518-2018+1)/($BX518-$BW518+1))),"")</f>
        <v>0</v>
      </c>
      <c r="Z518" s="0" t="n">
        <f aca="false">IF(AND(ISNUMBER($BW518),ISNUMBER($BX518)),MIN(1,MAX(0,($BX518-2019+1)/($BX518-$BW518+1))),"")</f>
        <v>0</v>
      </c>
      <c r="AA518" s="0" t="n">
        <f aca="false">IF(ISNUMBER($BX518),IF($BX518&gt;=2017,1,0),"")</f>
        <v>0</v>
      </c>
      <c r="AB518" s="0" t="n">
        <f aca="false">IF(ISNUMBER($BX518),IF($BX518&gt;=2018,1,0),"")</f>
        <v>0</v>
      </c>
      <c r="AC518" s="0" t="n">
        <f aca="false">IF(ISNUMBER($BX518),IF($BX518&gt;=2019,1,0),"")</f>
        <v>0</v>
      </c>
      <c r="AD518" s="0" t="n">
        <f aca="false">IF($L518&lt;&gt;"",IF($L518&gt;2013,1,0),"")</f>
        <v>0</v>
      </c>
      <c r="AE518" s="0" t="n">
        <f aca="false">IF($L518&lt;&gt;"",1+IF($L518&gt;2011,1,0)+IF($L518&gt;2014,1,0),"")</f>
        <v>1</v>
      </c>
      <c r="AF518" s="0" t="s">
        <v>87</v>
      </c>
      <c r="AG518" s="0" t="s">
        <v>88</v>
      </c>
      <c r="AH518" s="0" t="s">
        <v>89</v>
      </c>
      <c r="AI518" s="0" t="s">
        <v>334</v>
      </c>
      <c r="AJ518" s="0" t="s">
        <v>334</v>
      </c>
      <c r="AK518" s="0" t="str">
        <f aca="false">IF(AND($CF518&lt;&gt;"",IFERROR(INDEX(subsample_country_map!$B:$B,MATCH($CF518,subsample_country_map!$A:$A,0)),"")&lt;&gt;""),INDEX(subsample_country_map!$B:$B,MATCH($CF518,subsample_country_map!$A:$A,0)),INDEX(lookup!$AA:$AA,MATCH($A518,lookup!$A:$A,0)))</f>
        <v>1_US</v>
      </c>
      <c r="AL518" s="0" t="str">
        <f aca="false">IF(AND($CF518&lt;&gt;"",IFERROR(INDEX(subsample_country_map!$C:$C,MATCH($CF518,subsample_country_map!$A:$A,0)),"")&lt;&gt;""),INDEX(subsample_country_map!$C:$C,MATCH($CF518,subsample_country_map!$A:$A,0)),INDEX(lookup!$AB:$AB,MATCH($A518,lookup!$A:$A,0)))</f>
        <v>1_developed</v>
      </c>
      <c r="AM518" s="0" t="str">
        <f aca="false">IF(AND($CF518&lt;&gt;"",IFERROR(INDEX(subsample_country_map!$D:$D,MATCH($CF518,subsample_country_map!$A:$A,0)),"")&lt;&gt;""),INDEX(subsample_country_map!$D:$D,MATCH($CF518,subsample_country_map!$A:$A,0)),INDEX(lookup!$AC:$AC,MATCH($A518,lookup!$A:$A,0)))</f>
        <v>1_western</v>
      </c>
      <c r="AN518" s="0" t="str">
        <f aca="false">IF(AND($CF518&lt;&gt;"",IFERROR(INDEX(subsample_country_map!$E:$E,MATCH($CF518,subsample_country_map!$A:$A,0)),"")&lt;&gt;""),INDEX(subsample_country_map!$E:$E,MATCH($CF518,subsample_country_map!$A:$A,0)),INDEX(lookup!$AD:$AD,MATCH($A518,lookup!$A:$A,0)))</f>
        <v>1_common law</v>
      </c>
      <c r="AO518" s="0" t="str">
        <f aca="false">INDEX(lookup!$Y:$Y,MATCH($A518,lookup!$A:$A,0))</f>
        <v>1_not published</v>
      </c>
      <c r="AP518" s="0" t="str">
        <f aca="false">INDEX(lookup!$Z:$Z,MATCH($A518,lookup!$A:$A,0))</f>
        <v>99_NCE</v>
      </c>
      <c r="AQ518" s="0" t="str">
        <f aca="false">INDEX(lookup!$W:$W,MATCH($A518,lookup!$A:$A,0))</f>
        <v>1_fin/acc/econ</v>
      </c>
      <c r="AS518" s="0" t="s">
        <v>91</v>
      </c>
      <c r="AT518" s="0" t="s">
        <v>111</v>
      </c>
      <c r="AU518" s="0" t="s">
        <v>93</v>
      </c>
      <c r="AV518" s="0" t="s">
        <v>1960</v>
      </c>
      <c r="AX518" s="0" t="s">
        <v>1016</v>
      </c>
      <c r="BA518" s="0" t="n">
        <v>5997</v>
      </c>
      <c r="BB518" s="0" t="s">
        <v>95</v>
      </c>
      <c r="BC518" s="0" t="s">
        <v>122</v>
      </c>
      <c r="BD518" s="0" t="s">
        <v>123</v>
      </c>
      <c r="BE518" s="0" t="s">
        <v>98</v>
      </c>
      <c r="BI518" s="0" t="s">
        <v>143</v>
      </c>
      <c r="BJ518" s="0" t="s">
        <v>1955</v>
      </c>
      <c r="BK518" s="0" t="s">
        <v>927</v>
      </c>
      <c r="BL518" s="0" t="s">
        <v>1961</v>
      </c>
      <c r="BM518" s="0" t="s">
        <v>1904</v>
      </c>
      <c r="BN518" s="0" t="s">
        <v>1844</v>
      </c>
      <c r="BO518" s="0" t="s">
        <v>769</v>
      </c>
      <c r="BP518" s="0" t="s">
        <v>1838</v>
      </c>
      <c r="BQ518" s="0" t="s">
        <v>127</v>
      </c>
      <c r="BT518" s="0" t="n">
        <v>0</v>
      </c>
      <c r="BU518" s="0" t="s">
        <v>1845</v>
      </c>
      <c r="BW518" s="0" t="n">
        <v>1990</v>
      </c>
      <c r="BX518" s="0" t="n">
        <v>2008</v>
      </c>
      <c r="BY518" s="0" t="s">
        <v>1846</v>
      </c>
      <c r="BZ518" s="0" t="n">
        <v>1999</v>
      </c>
      <c r="CA518" s="0" t="n">
        <v>0</v>
      </c>
      <c r="CB518" s="0" t="n">
        <v>0</v>
      </c>
      <c r="CC518" s="0" t="n">
        <v>0</v>
      </c>
      <c r="CD518" s="0" t="n">
        <v>-0.0095556027360911</v>
      </c>
      <c r="CE518" s="0" t="n">
        <v>1</v>
      </c>
    </row>
    <row r="519" customFormat="false" ht="15" hidden="false" customHeight="false" outlineLevel="0" collapsed="false">
      <c r="A519" s="0" t="s">
        <v>1838</v>
      </c>
      <c r="B519" s="0" t="n">
        <v>1824</v>
      </c>
      <c r="C519" s="0" t="n">
        <v>0.00142044761727163</v>
      </c>
      <c r="D519" s="0" t="n">
        <v>5997</v>
      </c>
      <c r="E519" s="0" t="n">
        <f aca="false">IF(ISNUMBER($BA519),$BA519,IF(AND(ISNUMBER($D519),ISNUMBER($BW519),ISNUMBER($BX519)),$D519*($BX519-$BW519+1),""))</f>
        <v>5997</v>
      </c>
      <c r="H519" s="0" t="s">
        <v>118</v>
      </c>
      <c r="I519" s="0" t="s">
        <v>119</v>
      </c>
      <c r="J519" s="0" t="n">
        <f aca="false">IF($BW519&lt;&gt;"",$BW519,"")</f>
        <v>1990</v>
      </c>
      <c r="K519" s="0" t="n">
        <f aca="false">IF($BX519&lt;&gt;"",$BX519,"")</f>
        <v>2008</v>
      </c>
      <c r="L519" s="0" t="n">
        <f aca="false">IF(AND(ISNUMBER($BW519),ISNUMBER($BX519)),($BW519+$BX519)/2,"")</f>
        <v>1999</v>
      </c>
      <c r="M519" s="0" t="n">
        <f aca="false">IF($L519&lt;&gt;"",$L519,"")</f>
        <v>1999</v>
      </c>
      <c r="N519" s="0" t="n">
        <f aca="false">IF(AND(ISNUMBER($BW519),ISNUMBER($BX519)),MIN(1,MAX(0,($BX519-2016+1)/($BX519-$BW519+1))),"")</f>
        <v>0</v>
      </c>
      <c r="O519" s="0" t="n">
        <f aca="false">IF(AND(ISNUMBER($BW519),ISNUMBER($BX519)),MIN(1,MAX(0,($BX519-2017+1)/($BX519-$BW519+1))),"")</f>
        <v>0</v>
      </c>
      <c r="P519" s="0" t="n">
        <f aca="false">IF(AND(ISNUMBER($BW519),ISNUMBER($BX519)),MIN(1,MAX(0,($BX519-2018+1)/($BX519-$BW519+1))),"")</f>
        <v>0</v>
      </c>
      <c r="Q519" s="0" t="n">
        <f aca="false">IF(AND(ISNUMBER($BW519),ISNUMBER($BX519)),MIN(1,MAX(0,($BX519-2019+1)/($BX519-$BW519+1))),"")</f>
        <v>0</v>
      </c>
      <c r="R519" s="0" t="n">
        <f aca="false">IF(AND(ISNUMBER($BW519),ISNUMBER($BX519)),MIN(1,MAX(0,($BX519-2016+1)/($BX519-$BW519+1))),"")</f>
        <v>0</v>
      </c>
      <c r="S519" s="0" t="n">
        <f aca="false">IF($L519&lt;&gt;"",IF($L519&gt;=2015.5,1,0),"")</f>
        <v>0</v>
      </c>
      <c r="T519" s="0" t="n">
        <f aca="false">IF($L519&lt;&gt;"",IF($L519&gt;=2016,1,0),"")</f>
        <v>0</v>
      </c>
      <c r="U519" s="0" t="n">
        <f aca="false">IF(ISNUMBER($BX519),IF($BX519&gt;=2016,1,0),"")</f>
        <v>0</v>
      </c>
      <c r="V519" s="0" t="n">
        <f aca="false">IF(ISNUMBER($BW519),IF($BW519&gt;=2016,1,0),"")</f>
        <v>0</v>
      </c>
      <c r="W519" s="0" t="str">
        <f aca="false">IF(AND(ISNUMBER($BW519),ISNUMBER($BX519)),IF($BW519&gt;=2016,"post-only",IF($BX519&lt;2016,"pre-only","mixed")),"")</f>
        <v>pre-only</v>
      </c>
      <c r="X519" s="0" t="n">
        <f aca="false">IF(AND(ISNUMBER($BW519),ISNUMBER($BX519)),MIN(1,MAX(0,($BX519-2017+1)/($BX519-$BW519+1))),"")</f>
        <v>0</v>
      </c>
      <c r="Y519" s="0" t="n">
        <f aca="false">IF(AND(ISNUMBER($BW519),ISNUMBER($BX519)),MIN(1,MAX(0,($BX519-2018+1)/($BX519-$BW519+1))),"")</f>
        <v>0</v>
      </c>
      <c r="Z519" s="0" t="n">
        <f aca="false">IF(AND(ISNUMBER($BW519),ISNUMBER($BX519)),MIN(1,MAX(0,($BX519-2019+1)/($BX519-$BW519+1))),"")</f>
        <v>0</v>
      </c>
      <c r="AA519" s="0" t="n">
        <f aca="false">IF(ISNUMBER($BX519),IF($BX519&gt;=2017,1,0),"")</f>
        <v>0</v>
      </c>
      <c r="AB519" s="0" t="n">
        <f aca="false">IF(ISNUMBER($BX519),IF($BX519&gt;=2018,1,0),"")</f>
        <v>0</v>
      </c>
      <c r="AC519" s="0" t="n">
        <f aca="false">IF(ISNUMBER($BX519),IF($BX519&gt;=2019,1,0),"")</f>
        <v>0</v>
      </c>
      <c r="AD519" s="0" t="n">
        <f aca="false">IF($L519&lt;&gt;"",IF($L519&gt;2013,1,0),"")</f>
        <v>0</v>
      </c>
      <c r="AE519" s="0" t="n">
        <f aca="false">IF($L519&lt;&gt;"",1+IF($L519&gt;2011,1,0)+IF($L519&gt;2014,1,0),"")</f>
        <v>1</v>
      </c>
      <c r="AF519" s="0" t="s">
        <v>87</v>
      </c>
      <c r="AG519" s="0" t="s">
        <v>88</v>
      </c>
      <c r="AH519" s="0" t="s">
        <v>89</v>
      </c>
      <c r="AI519" s="0" t="s">
        <v>334</v>
      </c>
      <c r="AJ519" s="0" t="s">
        <v>334</v>
      </c>
      <c r="AK519" s="0" t="str">
        <f aca="false">IF(AND($CF519&lt;&gt;"",IFERROR(INDEX(subsample_country_map!$B:$B,MATCH($CF519,subsample_country_map!$A:$A,0)),"")&lt;&gt;""),INDEX(subsample_country_map!$B:$B,MATCH($CF519,subsample_country_map!$A:$A,0)),INDEX(lookup!$AA:$AA,MATCH($A519,lookup!$A:$A,0)))</f>
        <v>1_US</v>
      </c>
      <c r="AL519" s="0" t="str">
        <f aca="false">IF(AND($CF519&lt;&gt;"",IFERROR(INDEX(subsample_country_map!$C:$C,MATCH($CF519,subsample_country_map!$A:$A,0)),"")&lt;&gt;""),INDEX(subsample_country_map!$C:$C,MATCH($CF519,subsample_country_map!$A:$A,0)),INDEX(lookup!$AB:$AB,MATCH($A519,lookup!$A:$A,0)))</f>
        <v>1_developed</v>
      </c>
      <c r="AM519" s="0" t="str">
        <f aca="false">IF(AND($CF519&lt;&gt;"",IFERROR(INDEX(subsample_country_map!$D:$D,MATCH($CF519,subsample_country_map!$A:$A,0)),"")&lt;&gt;""),INDEX(subsample_country_map!$D:$D,MATCH($CF519,subsample_country_map!$A:$A,0)),INDEX(lookup!$AC:$AC,MATCH($A519,lookup!$A:$A,0)))</f>
        <v>1_western</v>
      </c>
      <c r="AN519" s="0" t="str">
        <f aca="false">IF(AND($CF519&lt;&gt;"",IFERROR(INDEX(subsample_country_map!$E:$E,MATCH($CF519,subsample_country_map!$A:$A,0)),"")&lt;&gt;""),INDEX(subsample_country_map!$E:$E,MATCH($CF519,subsample_country_map!$A:$A,0)),INDEX(lookup!$AD:$AD,MATCH($A519,lookup!$A:$A,0)))</f>
        <v>1_common law</v>
      </c>
      <c r="AO519" s="0" t="str">
        <f aca="false">INDEX(lookup!$Y:$Y,MATCH($A519,lookup!$A:$A,0))</f>
        <v>1_not published</v>
      </c>
      <c r="AP519" s="0" t="str">
        <f aca="false">INDEX(lookup!$Z:$Z,MATCH($A519,lookup!$A:$A,0))</f>
        <v>99_NCE</v>
      </c>
      <c r="AQ519" s="0" t="str">
        <f aca="false">INDEX(lookup!$W:$W,MATCH($A519,lookup!$A:$A,0))</f>
        <v>1_fin/acc/econ</v>
      </c>
      <c r="AS519" s="0" t="s">
        <v>91</v>
      </c>
      <c r="AT519" s="0" t="s">
        <v>111</v>
      </c>
      <c r="AU519" s="0" t="s">
        <v>93</v>
      </c>
      <c r="AV519" s="0" t="s">
        <v>1962</v>
      </c>
      <c r="AX519" s="0" t="s">
        <v>1418</v>
      </c>
      <c r="BA519" s="0" t="n">
        <v>5997</v>
      </c>
      <c r="BB519" s="0" t="s">
        <v>95</v>
      </c>
      <c r="BC519" s="0" t="s">
        <v>122</v>
      </c>
      <c r="BD519" s="0" t="s">
        <v>123</v>
      </c>
      <c r="BE519" s="0" t="s">
        <v>98</v>
      </c>
      <c r="BI519" s="0" t="s">
        <v>143</v>
      </c>
      <c r="BJ519" s="0" t="s">
        <v>1955</v>
      </c>
      <c r="BK519" s="0" t="s">
        <v>927</v>
      </c>
      <c r="BL519" s="0" t="s">
        <v>1963</v>
      </c>
      <c r="BM519" s="0" t="s">
        <v>1917</v>
      </c>
      <c r="BN519" s="0" t="s">
        <v>1844</v>
      </c>
      <c r="BO519" s="0" t="s">
        <v>769</v>
      </c>
      <c r="BP519" s="0" t="s">
        <v>1838</v>
      </c>
      <c r="BQ519" s="0" t="s">
        <v>127</v>
      </c>
      <c r="BT519" s="0" t="n">
        <v>0</v>
      </c>
      <c r="BU519" s="0" t="s">
        <v>1845</v>
      </c>
      <c r="BW519" s="0" t="n">
        <v>1990</v>
      </c>
      <c r="BX519" s="0" t="n">
        <v>2008</v>
      </c>
      <c r="BY519" s="0" t="s">
        <v>1846</v>
      </c>
      <c r="BZ519" s="0" t="n">
        <v>1999</v>
      </c>
      <c r="CA519" s="0" t="n">
        <v>0</v>
      </c>
      <c r="CB519" s="0" t="n">
        <v>0</v>
      </c>
      <c r="CC519" s="0" t="n">
        <v>0</v>
      </c>
      <c r="CD519" s="0" t="n">
        <v>0.00142044857260498</v>
      </c>
      <c r="CE519" s="0" t="n">
        <v>1</v>
      </c>
    </row>
    <row r="520" customFormat="false" ht="15" hidden="false" customHeight="false" outlineLevel="0" collapsed="false">
      <c r="A520" s="0" t="s">
        <v>1838</v>
      </c>
      <c r="B520" s="0" t="n">
        <v>1825</v>
      </c>
      <c r="C520" s="0" t="n">
        <v>-0.0365438116182976</v>
      </c>
      <c r="D520" s="0" t="n">
        <v>5492</v>
      </c>
      <c r="E520" s="0" t="n">
        <f aca="false">IF(ISNUMBER($BA520),$BA520,IF(AND(ISNUMBER($D520),ISNUMBER($BW520),ISNUMBER($BX520)),$D520*($BX520-$BW520+1),""))</f>
        <v>5492</v>
      </c>
      <c r="H520" s="0" t="s">
        <v>118</v>
      </c>
      <c r="I520" s="0" t="s">
        <v>119</v>
      </c>
      <c r="J520" s="0" t="n">
        <f aca="false">IF($BW520&lt;&gt;"",$BW520,"")</f>
        <v>1990</v>
      </c>
      <c r="K520" s="0" t="n">
        <f aca="false">IF($BX520&lt;&gt;"",$BX520,"")</f>
        <v>2008</v>
      </c>
      <c r="L520" s="0" t="n">
        <f aca="false">IF(AND(ISNUMBER($BW520),ISNUMBER($BX520)),($BW520+$BX520)/2,"")</f>
        <v>1999</v>
      </c>
      <c r="M520" s="0" t="n">
        <f aca="false">IF($L520&lt;&gt;"",$L520,"")</f>
        <v>1999</v>
      </c>
      <c r="N520" s="0" t="n">
        <f aca="false">IF(AND(ISNUMBER($BW520),ISNUMBER($BX520)),MIN(1,MAX(0,($BX520-2016+1)/($BX520-$BW520+1))),"")</f>
        <v>0</v>
      </c>
      <c r="O520" s="0" t="n">
        <f aca="false">IF(AND(ISNUMBER($BW520),ISNUMBER($BX520)),MIN(1,MAX(0,($BX520-2017+1)/($BX520-$BW520+1))),"")</f>
        <v>0</v>
      </c>
      <c r="P520" s="0" t="n">
        <f aca="false">IF(AND(ISNUMBER($BW520),ISNUMBER($BX520)),MIN(1,MAX(0,($BX520-2018+1)/($BX520-$BW520+1))),"")</f>
        <v>0</v>
      </c>
      <c r="Q520" s="0" t="n">
        <f aca="false">IF(AND(ISNUMBER($BW520),ISNUMBER($BX520)),MIN(1,MAX(0,($BX520-2019+1)/($BX520-$BW520+1))),"")</f>
        <v>0</v>
      </c>
      <c r="R520" s="0" t="n">
        <f aca="false">IF(AND(ISNUMBER($BW520),ISNUMBER($BX520)),MIN(1,MAX(0,($BX520-2016+1)/($BX520-$BW520+1))),"")</f>
        <v>0</v>
      </c>
      <c r="S520" s="0" t="n">
        <f aca="false">IF($L520&lt;&gt;"",IF($L520&gt;=2015.5,1,0),"")</f>
        <v>0</v>
      </c>
      <c r="T520" s="0" t="n">
        <f aca="false">IF($L520&lt;&gt;"",IF($L520&gt;=2016,1,0),"")</f>
        <v>0</v>
      </c>
      <c r="U520" s="0" t="n">
        <f aca="false">IF(ISNUMBER($BX520),IF($BX520&gt;=2016,1,0),"")</f>
        <v>0</v>
      </c>
      <c r="V520" s="0" t="n">
        <f aca="false">IF(ISNUMBER($BW520),IF($BW520&gt;=2016,1,0),"")</f>
        <v>0</v>
      </c>
      <c r="W520" s="0" t="str">
        <f aca="false">IF(AND(ISNUMBER($BW520),ISNUMBER($BX520)),IF($BW520&gt;=2016,"post-only",IF($BX520&lt;2016,"pre-only","mixed")),"")</f>
        <v>pre-only</v>
      </c>
      <c r="X520" s="0" t="n">
        <f aca="false">IF(AND(ISNUMBER($BW520),ISNUMBER($BX520)),MIN(1,MAX(0,($BX520-2017+1)/($BX520-$BW520+1))),"")</f>
        <v>0</v>
      </c>
      <c r="Y520" s="0" t="n">
        <f aca="false">IF(AND(ISNUMBER($BW520),ISNUMBER($BX520)),MIN(1,MAX(0,($BX520-2018+1)/($BX520-$BW520+1))),"")</f>
        <v>0</v>
      </c>
      <c r="Z520" s="0" t="n">
        <f aca="false">IF(AND(ISNUMBER($BW520),ISNUMBER($BX520)),MIN(1,MAX(0,($BX520-2019+1)/($BX520-$BW520+1))),"")</f>
        <v>0</v>
      </c>
      <c r="AA520" s="0" t="n">
        <f aca="false">IF(ISNUMBER($BX520),IF($BX520&gt;=2017,1,0),"")</f>
        <v>0</v>
      </c>
      <c r="AB520" s="0" t="n">
        <f aca="false">IF(ISNUMBER($BX520),IF($BX520&gt;=2018,1,0),"")</f>
        <v>0</v>
      </c>
      <c r="AC520" s="0" t="n">
        <f aca="false">IF(ISNUMBER($BX520),IF($BX520&gt;=2019,1,0),"")</f>
        <v>0</v>
      </c>
      <c r="AD520" s="0" t="n">
        <f aca="false">IF($L520&lt;&gt;"",IF($L520&gt;2013,1,0),"")</f>
        <v>0</v>
      </c>
      <c r="AE520" s="0" t="n">
        <f aca="false">IF($L520&lt;&gt;"",1+IF($L520&gt;2011,1,0)+IF($L520&gt;2014,1,0),"")</f>
        <v>1</v>
      </c>
      <c r="AF520" s="0" t="s">
        <v>87</v>
      </c>
      <c r="AG520" s="0" t="s">
        <v>88</v>
      </c>
      <c r="AH520" s="0" t="s">
        <v>89</v>
      </c>
      <c r="AI520" s="0" t="s">
        <v>334</v>
      </c>
      <c r="AJ520" s="0" t="s">
        <v>334</v>
      </c>
      <c r="AK520" s="0" t="str">
        <f aca="false">IF(AND($CF520&lt;&gt;"",IFERROR(INDEX(subsample_country_map!$B:$B,MATCH($CF520,subsample_country_map!$A:$A,0)),"")&lt;&gt;""),INDEX(subsample_country_map!$B:$B,MATCH($CF520,subsample_country_map!$A:$A,0)),INDEX(lookup!$AA:$AA,MATCH($A520,lookup!$A:$A,0)))</f>
        <v>1_US</v>
      </c>
      <c r="AL520" s="0" t="str">
        <f aca="false">IF(AND($CF520&lt;&gt;"",IFERROR(INDEX(subsample_country_map!$C:$C,MATCH($CF520,subsample_country_map!$A:$A,0)),"")&lt;&gt;""),INDEX(subsample_country_map!$C:$C,MATCH($CF520,subsample_country_map!$A:$A,0)),INDEX(lookup!$AB:$AB,MATCH($A520,lookup!$A:$A,0)))</f>
        <v>1_developed</v>
      </c>
      <c r="AM520" s="0" t="str">
        <f aca="false">IF(AND($CF520&lt;&gt;"",IFERROR(INDEX(subsample_country_map!$D:$D,MATCH($CF520,subsample_country_map!$A:$A,0)),"")&lt;&gt;""),INDEX(subsample_country_map!$D:$D,MATCH($CF520,subsample_country_map!$A:$A,0)),INDEX(lookup!$AC:$AC,MATCH($A520,lookup!$A:$A,0)))</f>
        <v>1_western</v>
      </c>
      <c r="AN520" s="0" t="str">
        <f aca="false">IF(AND($CF520&lt;&gt;"",IFERROR(INDEX(subsample_country_map!$E:$E,MATCH($CF520,subsample_country_map!$A:$A,0)),"")&lt;&gt;""),INDEX(subsample_country_map!$E:$E,MATCH($CF520,subsample_country_map!$A:$A,0)),INDEX(lookup!$AD:$AD,MATCH($A520,lookup!$A:$A,0)))</f>
        <v>1_common law</v>
      </c>
      <c r="AO520" s="0" t="str">
        <f aca="false">INDEX(lookup!$Y:$Y,MATCH($A520,lookup!$A:$A,0))</f>
        <v>1_not published</v>
      </c>
      <c r="AP520" s="0" t="str">
        <f aca="false">INDEX(lookup!$Z:$Z,MATCH($A520,lookup!$A:$A,0))</f>
        <v>99_NCE</v>
      </c>
      <c r="AQ520" s="0" t="str">
        <f aca="false">INDEX(lookup!$W:$W,MATCH($A520,lookup!$A:$A,0))</f>
        <v>1_fin/acc/econ</v>
      </c>
      <c r="AS520" s="0" t="s">
        <v>91</v>
      </c>
      <c r="AT520" s="0" t="s">
        <v>397</v>
      </c>
      <c r="AU520" s="0" t="s">
        <v>93</v>
      </c>
      <c r="AV520" s="0" t="s">
        <v>1964</v>
      </c>
      <c r="AX520" s="0" t="s">
        <v>1965</v>
      </c>
      <c r="BA520" s="0" t="n">
        <v>5492</v>
      </c>
      <c r="BB520" s="0" t="s">
        <v>95</v>
      </c>
      <c r="BC520" s="0" t="s">
        <v>122</v>
      </c>
      <c r="BD520" s="0" t="s">
        <v>123</v>
      </c>
      <c r="BE520" s="0" t="s">
        <v>98</v>
      </c>
      <c r="BI520" s="0" t="s">
        <v>143</v>
      </c>
      <c r="BJ520" s="0" t="s">
        <v>1966</v>
      </c>
      <c r="BK520" s="0" t="s">
        <v>927</v>
      </c>
      <c r="BL520" s="0" t="s">
        <v>1967</v>
      </c>
      <c r="BM520" s="0" t="s">
        <v>1880</v>
      </c>
      <c r="BN520" s="0" t="s">
        <v>1844</v>
      </c>
      <c r="BO520" s="0" t="s">
        <v>769</v>
      </c>
      <c r="BP520" s="0" t="s">
        <v>1838</v>
      </c>
      <c r="BQ520" s="0" t="s">
        <v>127</v>
      </c>
      <c r="BT520" s="0" t="n">
        <v>0</v>
      </c>
      <c r="BU520" s="0" t="s">
        <v>1845</v>
      </c>
      <c r="BW520" s="0" t="n">
        <v>1990</v>
      </c>
      <c r="BX520" s="0" t="n">
        <v>2008</v>
      </c>
      <c r="BY520" s="0" t="s">
        <v>1846</v>
      </c>
      <c r="BZ520" s="0" t="n">
        <v>1999</v>
      </c>
      <c r="CA520" s="0" t="n">
        <v>0</v>
      </c>
      <c r="CB520" s="0" t="n">
        <v>0</v>
      </c>
      <c r="CC520" s="0" t="n">
        <v>0</v>
      </c>
      <c r="CD520" s="0" t="n">
        <v>-0.0365600921451727</v>
      </c>
      <c r="CE520" s="0" t="n">
        <v>1</v>
      </c>
    </row>
    <row r="521" customFormat="false" ht="15" hidden="false" customHeight="false" outlineLevel="0" collapsed="false">
      <c r="A521" s="0" t="s">
        <v>1838</v>
      </c>
      <c r="B521" s="0" t="n">
        <v>1826</v>
      </c>
      <c r="C521" s="0" t="n">
        <v>-0.00769124676812825</v>
      </c>
      <c r="D521" s="0" t="n">
        <v>5492</v>
      </c>
      <c r="E521" s="0" t="n">
        <f aca="false">IF(ISNUMBER($BA521),$BA521,IF(AND(ISNUMBER($D521),ISNUMBER($BW521),ISNUMBER($BX521)),$D521*($BX521-$BW521+1),""))</f>
        <v>5492</v>
      </c>
      <c r="H521" s="0" t="s">
        <v>118</v>
      </c>
      <c r="I521" s="0" t="s">
        <v>119</v>
      </c>
      <c r="J521" s="0" t="n">
        <f aca="false">IF($BW521&lt;&gt;"",$BW521,"")</f>
        <v>1990</v>
      </c>
      <c r="K521" s="0" t="n">
        <f aca="false">IF($BX521&lt;&gt;"",$BX521,"")</f>
        <v>2008</v>
      </c>
      <c r="L521" s="0" t="n">
        <f aca="false">IF(AND(ISNUMBER($BW521),ISNUMBER($BX521)),($BW521+$BX521)/2,"")</f>
        <v>1999</v>
      </c>
      <c r="M521" s="0" t="n">
        <f aca="false">IF($L521&lt;&gt;"",$L521,"")</f>
        <v>1999</v>
      </c>
      <c r="N521" s="0" t="n">
        <f aca="false">IF(AND(ISNUMBER($BW521),ISNUMBER($BX521)),MIN(1,MAX(0,($BX521-2016+1)/($BX521-$BW521+1))),"")</f>
        <v>0</v>
      </c>
      <c r="O521" s="0" t="n">
        <f aca="false">IF(AND(ISNUMBER($BW521),ISNUMBER($BX521)),MIN(1,MAX(0,($BX521-2017+1)/($BX521-$BW521+1))),"")</f>
        <v>0</v>
      </c>
      <c r="P521" s="0" t="n">
        <f aca="false">IF(AND(ISNUMBER($BW521),ISNUMBER($BX521)),MIN(1,MAX(0,($BX521-2018+1)/($BX521-$BW521+1))),"")</f>
        <v>0</v>
      </c>
      <c r="Q521" s="0" t="n">
        <f aca="false">IF(AND(ISNUMBER($BW521),ISNUMBER($BX521)),MIN(1,MAX(0,($BX521-2019+1)/($BX521-$BW521+1))),"")</f>
        <v>0</v>
      </c>
      <c r="R521" s="0" t="n">
        <f aca="false">IF(AND(ISNUMBER($BW521),ISNUMBER($BX521)),MIN(1,MAX(0,($BX521-2016+1)/($BX521-$BW521+1))),"")</f>
        <v>0</v>
      </c>
      <c r="S521" s="0" t="n">
        <f aca="false">IF($L521&lt;&gt;"",IF($L521&gt;=2015.5,1,0),"")</f>
        <v>0</v>
      </c>
      <c r="T521" s="0" t="n">
        <f aca="false">IF($L521&lt;&gt;"",IF($L521&gt;=2016,1,0),"")</f>
        <v>0</v>
      </c>
      <c r="U521" s="0" t="n">
        <f aca="false">IF(ISNUMBER($BX521),IF($BX521&gt;=2016,1,0),"")</f>
        <v>0</v>
      </c>
      <c r="V521" s="0" t="n">
        <f aca="false">IF(ISNUMBER($BW521),IF($BW521&gt;=2016,1,0),"")</f>
        <v>0</v>
      </c>
      <c r="W521" s="0" t="str">
        <f aca="false">IF(AND(ISNUMBER($BW521),ISNUMBER($BX521)),IF($BW521&gt;=2016,"post-only",IF($BX521&lt;2016,"pre-only","mixed")),"")</f>
        <v>pre-only</v>
      </c>
      <c r="X521" s="0" t="n">
        <f aca="false">IF(AND(ISNUMBER($BW521),ISNUMBER($BX521)),MIN(1,MAX(0,($BX521-2017+1)/($BX521-$BW521+1))),"")</f>
        <v>0</v>
      </c>
      <c r="Y521" s="0" t="n">
        <f aca="false">IF(AND(ISNUMBER($BW521),ISNUMBER($BX521)),MIN(1,MAX(0,($BX521-2018+1)/($BX521-$BW521+1))),"")</f>
        <v>0</v>
      </c>
      <c r="Z521" s="0" t="n">
        <f aca="false">IF(AND(ISNUMBER($BW521),ISNUMBER($BX521)),MIN(1,MAX(0,($BX521-2019+1)/($BX521-$BW521+1))),"")</f>
        <v>0</v>
      </c>
      <c r="AA521" s="0" t="n">
        <f aca="false">IF(ISNUMBER($BX521),IF($BX521&gt;=2017,1,0),"")</f>
        <v>0</v>
      </c>
      <c r="AB521" s="0" t="n">
        <f aca="false">IF(ISNUMBER($BX521),IF($BX521&gt;=2018,1,0),"")</f>
        <v>0</v>
      </c>
      <c r="AC521" s="0" t="n">
        <f aca="false">IF(ISNUMBER($BX521),IF($BX521&gt;=2019,1,0),"")</f>
        <v>0</v>
      </c>
      <c r="AD521" s="0" t="n">
        <f aca="false">IF($L521&lt;&gt;"",IF($L521&gt;2013,1,0),"")</f>
        <v>0</v>
      </c>
      <c r="AE521" s="0" t="n">
        <f aca="false">IF($L521&lt;&gt;"",1+IF($L521&gt;2011,1,0)+IF($L521&gt;2014,1,0),"")</f>
        <v>1</v>
      </c>
      <c r="AF521" s="0" t="s">
        <v>87</v>
      </c>
      <c r="AG521" s="0" t="s">
        <v>88</v>
      </c>
      <c r="AH521" s="0" t="s">
        <v>89</v>
      </c>
      <c r="AI521" s="0" t="s">
        <v>334</v>
      </c>
      <c r="AJ521" s="0" t="s">
        <v>334</v>
      </c>
      <c r="AK521" s="0" t="str">
        <f aca="false">IF(AND($CF521&lt;&gt;"",IFERROR(INDEX(subsample_country_map!$B:$B,MATCH($CF521,subsample_country_map!$A:$A,0)),"")&lt;&gt;""),INDEX(subsample_country_map!$B:$B,MATCH($CF521,subsample_country_map!$A:$A,0)),INDEX(lookup!$AA:$AA,MATCH($A521,lookup!$A:$A,0)))</f>
        <v>1_US</v>
      </c>
      <c r="AL521" s="0" t="str">
        <f aca="false">IF(AND($CF521&lt;&gt;"",IFERROR(INDEX(subsample_country_map!$C:$C,MATCH($CF521,subsample_country_map!$A:$A,0)),"")&lt;&gt;""),INDEX(subsample_country_map!$C:$C,MATCH($CF521,subsample_country_map!$A:$A,0)),INDEX(lookup!$AB:$AB,MATCH($A521,lookup!$A:$A,0)))</f>
        <v>1_developed</v>
      </c>
      <c r="AM521" s="0" t="str">
        <f aca="false">IF(AND($CF521&lt;&gt;"",IFERROR(INDEX(subsample_country_map!$D:$D,MATCH($CF521,subsample_country_map!$A:$A,0)),"")&lt;&gt;""),INDEX(subsample_country_map!$D:$D,MATCH($CF521,subsample_country_map!$A:$A,0)),INDEX(lookup!$AC:$AC,MATCH($A521,lookup!$A:$A,0)))</f>
        <v>1_western</v>
      </c>
      <c r="AN521" s="0" t="str">
        <f aca="false">IF(AND($CF521&lt;&gt;"",IFERROR(INDEX(subsample_country_map!$E:$E,MATCH($CF521,subsample_country_map!$A:$A,0)),"")&lt;&gt;""),INDEX(subsample_country_map!$E:$E,MATCH($CF521,subsample_country_map!$A:$A,0)),INDEX(lookup!$AD:$AD,MATCH($A521,lookup!$A:$A,0)))</f>
        <v>1_common law</v>
      </c>
      <c r="AO521" s="0" t="str">
        <f aca="false">INDEX(lookup!$Y:$Y,MATCH($A521,lookup!$A:$A,0))</f>
        <v>1_not published</v>
      </c>
      <c r="AP521" s="0" t="str">
        <f aca="false">INDEX(lookup!$Z:$Z,MATCH($A521,lookup!$A:$A,0))</f>
        <v>99_NCE</v>
      </c>
      <c r="AQ521" s="0" t="str">
        <f aca="false">INDEX(lookup!$W:$W,MATCH($A521,lookup!$A:$A,0))</f>
        <v>1_fin/acc/econ</v>
      </c>
      <c r="AS521" s="0" t="s">
        <v>91</v>
      </c>
      <c r="AT521" s="0" t="s">
        <v>397</v>
      </c>
      <c r="AU521" s="0" t="s">
        <v>93</v>
      </c>
      <c r="AV521" s="0" t="s">
        <v>1968</v>
      </c>
      <c r="AX521" s="0" t="s">
        <v>1969</v>
      </c>
      <c r="BA521" s="0" t="n">
        <v>5492</v>
      </c>
      <c r="BB521" s="0" t="s">
        <v>95</v>
      </c>
      <c r="BC521" s="0" t="s">
        <v>122</v>
      </c>
      <c r="BD521" s="0" t="s">
        <v>123</v>
      </c>
      <c r="BE521" s="0" t="s">
        <v>98</v>
      </c>
      <c r="BI521" s="0" t="s">
        <v>143</v>
      </c>
      <c r="BJ521" s="0" t="s">
        <v>1966</v>
      </c>
      <c r="BK521" s="0" t="s">
        <v>927</v>
      </c>
      <c r="BL521" s="0" t="s">
        <v>1970</v>
      </c>
      <c r="BM521" s="0" t="s">
        <v>1886</v>
      </c>
      <c r="BN521" s="0" t="s">
        <v>1844</v>
      </c>
      <c r="BO521" s="0" t="s">
        <v>769</v>
      </c>
      <c r="BP521" s="0" t="s">
        <v>1838</v>
      </c>
      <c r="BQ521" s="0" t="s">
        <v>127</v>
      </c>
      <c r="BT521" s="0" t="n">
        <v>0</v>
      </c>
      <c r="BU521" s="0" t="s">
        <v>1845</v>
      </c>
      <c r="BW521" s="0" t="n">
        <v>1990</v>
      </c>
      <c r="BX521" s="0" t="n">
        <v>2008</v>
      </c>
      <c r="BY521" s="0" t="s">
        <v>1846</v>
      </c>
      <c r="BZ521" s="0" t="n">
        <v>1999</v>
      </c>
      <c r="CA521" s="0" t="n">
        <v>0</v>
      </c>
      <c r="CB521" s="0" t="n">
        <v>0</v>
      </c>
      <c r="CC521" s="0" t="n">
        <v>0</v>
      </c>
      <c r="CD521" s="0" t="n">
        <v>-0.00769139843278864</v>
      </c>
      <c r="CE521" s="0" t="n">
        <v>1</v>
      </c>
    </row>
    <row r="522" customFormat="false" ht="15" hidden="false" customHeight="false" outlineLevel="0" collapsed="false">
      <c r="A522" s="0" t="s">
        <v>1838</v>
      </c>
      <c r="B522" s="0" t="n">
        <v>1827</v>
      </c>
      <c r="C522" s="0" t="n">
        <v>-0.0426017419998897</v>
      </c>
      <c r="D522" s="0" t="n">
        <v>5492</v>
      </c>
      <c r="E522" s="0" t="n">
        <f aca="false">IF(ISNUMBER($BA522),$BA522,IF(AND(ISNUMBER($D522),ISNUMBER($BW522),ISNUMBER($BX522)),$D522*($BX522-$BW522+1),""))</f>
        <v>5492</v>
      </c>
      <c r="H522" s="0" t="s">
        <v>118</v>
      </c>
      <c r="I522" s="0" t="s">
        <v>119</v>
      </c>
      <c r="J522" s="0" t="n">
        <f aca="false">IF($BW522&lt;&gt;"",$BW522,"")</f>
        <v>1990</v>
      </c>
      <c r="K522" s="0" t="n">
        <f aca="false">IF($BX522&lt;&gt;"",$BX522,"")</f>
        <v>2008</v>
      </c>
      <c r="L522" s="0" t="n">
        <f aca="false">IF(AND(ISNUMBER($BW522),ISNUMBER($BX522)),($BW522+$BX522)/2,"")</f>
        <v>1999</v>
      </c>
      <c r="M522" s="0" t="n">
        <f aca="false">IF($L522&lt;&gt;"",$L522,"")</f>
        <v>1999</v>
      </c>
      <c r="N522" s="0" t="n">
        <f aca="false">IF(AND(ISNUMBER($BW522),ISNUMBER($BX522)),MIN(1,MAX(0,($BX522-2016+1)/($BX522-$BW522+1))),"")</f>
        <v>0</v>
      </c>
      <c r="O522" s="0" t="n">
        <f aca="false">IF(AND(ISNUMBER($BW522),ISNUMBER($BX522)),MIN(1,MAX(0,($BX522-2017+1)/($BX522-$BW522+1))),"")</f>
        <v>0</v>
      </c>
      <c r="P522" s="0" t="n">
        <f aca="false">IF(AND(ISNUMBER($BW522),ISNUMBER($BX522)),MIN(1,MAX(0,($BX522-2018+1)/($BX522-$BW522+1))),"")</f>
        <v>0</v>
      </c>
      <c r="Q522" s="0" t="n">
        <f aca="false">IF(AND(ISNUMBER($BW522),ISNUMBER($BX522)),MIN(1,MAX(0,($BX522-2019+1)/($BX522-$BW522+1))),"")</f>
        <v>0</v>
      </c>
      <c r="R522" s="0" t="n">
        <f aca="false">IF(AND(ISNUMBER($BW522),ISNUMBER($BX522)),MIN(1,MAX(0,($BX522-2016+1)/($BX522-$BW522+1))),"")</f>
        <v>0</v>
      </c>
      <c r="S522" s="0" t="n">
        <f aca="false">IF($L522&lt;&gt;"",IF($L522&gt;=2015.5,1,0),"")</f>
        <v>0</v>
      </c>
      <c r="T522" s="0" t="n">
        <f aca="false">IF($L522&lt;&gt;"",IF($L522&gt;=2016,1,0),"")</f>
        <v>0</v>
      </c>
      <c r="U522" s="0" t="n">
        <f aca="false">IF(ISNUMBER($BX522),IF($BX522&gt;=2016,1,0),"")</f>
        <v>0</v>
      </c>
      <c r="V522" s="0" t="n">
        <f aca="false">IF(ISNUMBER($BW522),IF($BW522&gt;=2016,1,0),"")</f>
        <v>0</v>
      </c>
      <c r="W522" s="0" t="str">
        <f aca="false">IF(AND(ISNUMBER($BW522),ISNUMBER($BX522)),IF($BW522&gt;=2016,"post-only",IF($BX522&lt;2016,"pre-only","mixed")),"")</f>
        <v>pre-only</v>
      </c>
      <c r="X522" s="0" t="n">
        <f aca="false">IF(AND(ISNUMBER($BW522),ISNUMBER($BX522)),MIN(1,MAX(0,($BX522-2017+1)/($BX522-$BW522+1))),"")</f>
        <v>0</v>
      </c>
      <c r="Y522" s="0" t="n">
        <f aca="false">IF(AND(ISNUMBER($BW522),ISNUMBER($BX522)),MIN(1,MAX(0,($BX522-2018+1)/($BX522-$BW522+1))),"")</f>
        <v>0</v>
      </c>
      <c r="Z522" s="0" t="n">
        <f aca="false">IF(AND(ISNUMBER($BW522),ISNUMBER($BX522)),MIN(1,MAX(0,($BX522-2019+1)/($BX522-$BW522+1))),"")</f>
        <v>0</v>
      </c>
      <c r="AA522" s="0" t="n">
        <f aca="false">IF(ISNUMBER($BX522),IF($BX522&gt;=2017,1,0),"")</f>
        <v>0</v>
      </c>
      <c r="AB522" s="0" t="n">
        <f aca="false">IF(ISNUMBER($BX522),IF($BX522&gt;=2018,1,0),"")</f>
        <v>0</v>
      </c>
      <c r="AC522" s="0" t="n">
        <f aca="false">IF(ISNUMBER($BX522),IF($BX522&gt;=2019,1,0),"")</f>
        <v>0</v>
      </c>
      <c r="AD522" s="0" t="n">
        <f aca="false">IF($L522&lt;&gt;"",IF($L522&gt;2013,1,0),"")</f>
        <v>0</v>
      </c>
      <c r="AE522" s="0" t="n">
        <f aca="false">IF($L522&lt;&gt;"",1+IF($L522&gt;2011,1,0)+IF($L522&gt;2014,1,0),"")</f>
        <v>1</v>
      </c>
      <c r="AF522" s="0" t="s">
        <v>87</v>
      </c>
      <c r="AG522" s="0" t="s">
        <v>88</v>
      </c>
      <c r="AH522" s="0" t="s">
        <v>89</v>
      </c>
      <c r="AI522" s="0" t="s">
        <v>334</v>
      </c>
      <c r="AJ522" s="0" t="s">
        <v>334</v>
      </c>
      <c r="AK522" s="0" t="str">
        <f aca="false">IF(AND($CF522&lt;&gt;"",IFERROR(INDEX(subsample_country_map!$B:$B,MATCH($CF522,subsample_country_map!$A:$A,0)),"")&lt;&gt;""),INDEX(subsample_country_map!$B:$B,MATCH($CF522,subsample_country_map!$A:$A,0)),INDEX(lookup!$AA:$AA,MATCH($A522,lookup!$A:$A,0)))</f>
        <v>1_US</v>
      </c>
      <c r="AL522" s="0" t="str">
        <f aca="false">IF(AND($CF522&lt;&gt;"",IFERROR(INDEX(subsample_country_map!$C:$C,MATCH($CF522,subsample_country_map!$A:$A,0)),"")&lt;&gt;""),INDEX(subsample_country_map!$C:$C,MATCH($CF522,subsample_country_map!$A:$A,0)),INDEX(lookup!$AB:$AB,MATCH($A522,lookup!$A:$A,0)))</f>
        <v>1_developed</v>
      </c>
      <c r="AM522" s="0" t="str">
        <f aca="false">IF(AND($CF522&lt;&gt;"",IFERROR(INDEX(subsample_country_map!$D:$D,MATCH($CF522,subsample_country_map!$A:$A,0)),"")&lt;&gt;""),INDEX(subsample_country_map!$D:$D,MATCH($CF522,subsample_country_map!$A:$A,0)),INDEX(lookup!$AC:$AC,MATCH($A522,lookup!$A:$A,0)))</f>
        <v>1_western</v>
      </c>
      <c r="AN522" s="0" t="str">
        <f aca="false">IF(AND($CF522&lt;&gt;"",IFERROR(INDEX(subsample_country_map!$E:$E,MATCH($CF522,subsample_country_map!$A:$A,0)),"")&lt;&gt;""),INDEX(subsample_country_map!$E:$E,MATCH($CF522,subsample_country_map!$A:$A,0)),INDEX(lookup!$AD:$AD,MATCH($A522,lookup!$A:$A,0)))</f>
        <v>1_common law</v>
      </c>
      <c r="AO522" s="0" t="str">
        <f aca="false">INDEX(lookup!$Y:$Y,MATCH($A522,lookup!$A:$A,0))</f>
        <v>1_not published</v>
      </c>
      <c r="AP522" s="0" t="str">
        <f aca="false">INDEX(lookup!$Z:$Z,MATCH($A522,lookup!$A:$A,0))</f>
        <v>99_NCE</v>
      </c>
      <c r="AQ522" s="0" t="str">
        <f aca="false">INDEX(lookup!$W:$W,MATCH($A522,lookup!$A:$A,0))</f>
        <v>1_fin/acc/econ</v>
      </c>
      <c r="AS522" s="0" t="s">
        <v>91</v>
      </c>
      <c r="AT522" s="0" t="s">
        <v>397</v>
      </c>
      <c r="AU522" s="0" t="s">
        <v>93</v>
      </c>
      <c r="AV522" s="0" t="s">
        <v>1971</v>
      </c>
      <c r="AX522" s="0" t="s">
        <v>1972</v>
      </c>
      <c r="BA522" s="0" t="n">
        <v>5492</v>
      </c>
      <c r="BB522" s="0" t="s">
        <v>95</v>
      </c>
      <c r="BC522" s="0" t="s">
        <v>122</v>
      </c>
      <c r="BD522" s="0" t="s">
        <v>123</v>
      </c>
      <c r="BE522" s="0" t="s">
        <v>98</v>
      </c>
      <c r="BI522" s="0" t="s">
        <v>143</v>
      </c>
      <c r="BJ522" s="0" t="s">
        <v>1966</v>
      </c>
      <c r="BK522" s="0" t="s">
        <v>927</v>
      </c>
      <c r="BL522" s="0" t="s">
        <v>1973</v>
      </c>
      <c r="BM522" s="0" t="s">
        <v>1893</v>
      </c>
      <c r="BN522" s="0" t="s">
        <v>1844</v>
      </c>
      <c r="BO522" s="0" t="s">
        <v>769</v>
      </c>
      <c r="BP522" s="0" t="s">
        <v>1838</v>
      </c>
      <c r="BQ522" s="0" t="s">
        <v>127</v>
      </c>
      <c r="BT522" s="0" t="n">
        <v>0</v>
      </c>
      <c r="BU522" s="0" t="s">
        <v>1845</v>
      </c>
      <c r="BW522" s="0" t="n">
        <v>1990</v>
      </c>
      <c r="BX522" s="0" t="n">
        <v>2008</v>
      </c>
      <c r="BY522" s="0" t="s">
        <v>1846</v>
      </c>
      <c r="BZ522" s="0" t="n">
        <v>1999</v>
      </c>
      <c r="CA522" s="0" t="n">
        <v>0</v>
      </c>
      <c r="CB522" s="0" t="n">
        <v>0</v>
      </c>
      <c r="CC522" s="0" t="n">
        <v>0</v>
      </c>
      <c r="CD522" s="0" t="n">
        <v>-0.0426275428548771</v>
      </c>
      <c r="CE522" s="0" t="n">
        <v>1</v>
      </c>
    </row>
    <row r="523" customFormat="false" ht="15" hidden="false" customHeight="false" outlineLevel="0" collapsed="false">
      <c r="A523" s="0" t="s">
        <v>1838</v>
      </c>
      <c r="B523" s="0" t="n">
        <v>1828</v>
      </c>
      <c r="C523" s="0" t="n">
        <v>-0.0444855049021117</v>
      </c>
      <c r="D523" s="0" t="n">
        <v>5492</v>
      </c>
      <c r="E523" s="0" t="n">
        <f aca="false">IF(ISNUMBER($BA523),$BA523,IF(AND(ISNUMBER($D523),ISNUMBER($BW523),ISNUMBER($BX523)),$D523*($BX523-$BW523+1),""))</f>
        <v>5492</v>
      </c>
      <c r="H523" s="0" t="s">
        <v>118</v>
      </c>
      <c r="I523" s="0" t="s">
        <v>119</v>
      </c>
      <c r="J523" s="0" t="n">
        <f aca="false">IF($BW523&lt;&gt;"",$BW523,"")</f>
        <v>1990</v>
      </c>
      <c r="K523" s="0" t="n">
        <f aca="false">IF($BX523&lt;&gt;"",$BX523,"")</f>
        <v>2008</v>
      </c>
      <c r="L523" s="0" t="n">
        <f aca="false">IF(AND(ISNUMBER($BW523),ISNUMBER($BX523)),($BW523+$BX523)/2,"")</f>
        <v>1999</v>
      </c>
      <c r="M523" s="0" t="n">
        <f aca="false">IF($L523&lt;&gt;"",$L523,"")</f>
        <v>1999</v>
      </c>
      <c r="N523" s="0" t="n">
        <f aca="false">IF(AND(ISNUMBER($BW523),ISNUMBER($BX523)),MIN(1,MAX(0,($BX523-2016+1)/($BX523-$BW523+1))),"")</f>
        <v>0</v>
      </c>
      <c r="O523" s="0" t="n">
        <f aca="false">IF(AND(ISNUMBER($BW523),ISNUMBER($BX523)),MIN(1,MAX(0,($BX523-2017+1)/($BX523-$BW523+1))),"")</f>
        <v>0</v>
      </c>
      <c r="P523" s="0" t="n">
        <f aca="false">IF(AND(ISNUMBER($BW523),ISNUMBER($BX523)),MIN(1,MAX(0,($BX523-2018+1)/($BX523-$BW523+1))),"")</f>
        <v>0</v>
      </c>
      <c r="Q523" s="0" t="n">
        <f aca="false">IF(AND(ISNUMBER($BW523),ISNUMBER($BX523)),MIN(1,MAX(0,($BX523-2019+1)/($BX523-$BW523+1))),"")</f>
        <v>0</v>
      </c>
      <c r="R523" s="0" t="n">
        <f aca="false">IF(AND(ISNUMBER($BW523),ISNUMBER($BX523)),MIN(1,MAX(0,($BX523-2016+1)/($BX523-$BW523+1))),"")</f>
        <v>0</v>
      </c>
      <c r="S523" s="0" t="n">
        <f aca="false">IF($L523&lt;&gt;"",IF($L523&gt;=2015.5,1,0),"")</f>
        <v>0</v>
      </c>
      <c r="T523" s="0" t="n">
        <f aca="false">IF($L523&lt;&gt;"",IF($L523&gt;=2016,1,0),"")</f>
        <v>0</v>
      </c>
      <c r="U523" s="0" t="n">
        <f aca="false">IF(ISNUMBER($BX523),IF($BX523&gt;=2016,1,0),"")</f>
        <v>0</v>
      </c>
      <c r="V523" s="0" t="n">
        <f aca="false">IF(ISNUMBER($BW523),IF($BW523&gt;=2016,1,0),"")</f>
        <v>0</v>
      </c>
      <c r="W523" s="0" t="str">
        <f aca="false">IF(AND(ISNUMBER($BW523),ISNUMBER($BX523)),IF($BW523&gt;=2016,"post-only",IF($BX523&lt;2016,"pre-only","mixed")),"")</f>
        <v>pre-only</v>
      </c>
      <c r="X523" s="0" t="n">
        <f aca="false">IF(AND(ISNUMBER($BW523),ISNUMBER($BX523)),MIN(1,MAX(0,($BX523-2017+1)/($BX523-$BW523+1))),"")</f>
        <v>0</v>
      </c>
      <c r="Y523" s="0" t="n">
        <f aca="false">IF(AND(ISNUMBER($BW523),ISNUMBER($BX523)),MIN(1,MAX(0,($BX523-2018+1)/($BX523-$BW523+1))),"")</f>
        <v>0</v>
      </c>
      <c r="Z523" s="0" t="n">
        <f aca="false">IF(AND(ISNUMBER($BW523),ISNUMBER($BX523)),MIN(1,MAX(0,($BX523-2019+1)/($BX523-$BW523+1))),"")</f>
        <v>0</v>
      </c>
      <c r="AA523" s="0" t="n">
        <f aca="false">IF(ISNUMBER($BX523),IF($BX523&gt;=2017,1,0),"")</f>
        <v>0</v>
      </c>
      <c r="AB523" s="0" t="n">
        <f aca="false">IF(ISNUMBER($BX523),IF($BX523&gt;=2018,1,0),"")</f>
        <v>0</v>
      </c>
      <c r="AC523" s="0" t="n">
        <f aca="false">IF(ISNUMBER($BX523),IF($BX523&gt;=2019,1,0),"")</f>
        <v>0</v>
      </c>
      <c r="AD523" s="0" t="n">
        <f aca="false">IF($L523&lt;&gt;"",IF($L523&gt;2013,1,0),"")</f>
        <v>0</v>
      </c>
      <c r="AE523" s="0" t="n">
        <f aca="false">IF($L523&lt;&gt;"",1+IF($L523&gt;2011,1,0)+IF($L523&gt;2014,1,0),"")</f>
        <v>1</v>
      </c>
      <c r="AF523" s="0" t="s">
        <v>87</v>
      </c>
      <c r="AG523" s="0" t="s">
        <v>88</v>
      </c>
      <c r="AH523" s="0" t="s">
        <v>89</v>
      </c>
      <c r="AI523" s="0" t="s">
        <v>334</v>
      </c>
      <c r="AJ523" s="0" t="s">
        <v>334</v>
      </c>
      <c r="AK523" s="0" t="str">
        <f aca="false">IF(AND($CF523&lt;&gt;"",IFERROR(INDEX(subsample_country_map!$B:$B,MATCH($CF523,subsample_country_map!$A:$A,0)),"")&lt;&gt;""),INDEX(subsample_country_map!$B:$B,MATCH($CF523,subsample_country_map!$A:$A,0)),INDEX(lookup!$AA:$AA,MATCH($A523,lookup!$A:$A,0)))</f>
        <v>1_US</v>
      </c>
      <c r="AL523" s="0" t="str">
        <f aca="false">IF(AND($CF523&lt;&gt;"",IFERROR(INDEX(subsample_country_map!$C:$C,MATCH($CF523,subsample_country_map!$A:$A,0)),"")&lt;&gt;""),INDEX(subsample_country_map!$C:$C,MATCH($CF523,subsample_country_map!$A:$A,0)),INDEX(lookup!$AB:$AB,MATCH($A523,lookup!$A:$A,0)))</f>
        <v>1_developed</v>
      </c>
      <c r="AM523" s="0" t="str">
        <f aca="false">IF(AND($CF523&lt;&gt;"",IFERROR(INDEX(subsample_country_map!$D:$D,MATCH($CF523,subsample_country_map!$A:$A,0)),"")&lt;&gt;""),INDEX(subsample_country_map!$D:$D,MATCH($CF523,subsample_country_map!$A:$A,0)),INDEX(lookup!$AC:$AC,MATCH($A523,lookup!$A:$A,0)))</f>
        <v>1_western</v>
      </c>
      <c r="AN523" s="0" t="str">
        <f aca="false">IF(AND($CF523&lt;&gt;"",IFERROR(INDEX(subsample_country_map!$E:$E,MATCH($CF523,subsample_country_map!$A:$A,0)),"")&lt;&gt;""),INDEX(subsample_country_map!$E:$E,MATCH($CF523,subsample_country_map!$A:$A,0)),INDEX(lookup!$AD:$AD,MATCH($A523,lookup!$A:$A,0)))</f>
        <v>1_common law</v>
      </c>
      <c r="AO523" s="0" t="str">
        <f aca="false">INDEX(lookup!$Y:$Y,MATCH($A523,lookup!$A:$A,0))</f>
        <v>1_not published</v>
      </c>
      <c r="AP523" s="0" t="str">
        <f aca="false">INDEX(lookup!$Z:$Z,MATCH($A523,lookup!$A:$A,0))</f>
        <v>99_NCE</v>
      </c>
      <c r="AQ523" s="0" t="str">
        <f aca="false">INDEX(lookup!$W:$W,MATCH($A523,lookup!$A:$A,0))</f>
        <v>1_fin/acc/econ</v>
      </c>
      <c r="AS523" s="0" t="s">
        <v>91</v>
      </c>
      <c r="AT523" s="0" t="s">
        <v>111</v>
      </c>
      <c r="AU523" s="0" t="s">
        <v>93</v>
      </c>
      <c r="AV523" s="0" t="s">
        <v>1974</v>
      </c>
      <c r="AX523" s="0" t="s">
        <v>1975</v>
      </c>
      <c r="BA523" s="0" t="n">
        <v>5492</v>
      </c>
      <c r="BB523" s="0" t="s">
        <v>95</v>
      </c>
      <c r="BC523" s="0" t="s">
        <v>122</v>
      </c>
      <c r="BD523" s="0" t="s">
        <v>123</v>
      </c>
      <c r="BE523" s="0" t="s">
        <v>98</v>
      </c>
      <c r="BI523" s="0" t="s">
        <v>143</v>
      </c>
      <c r="BJ523" s="0" t="s">
        <v>1966</v>
      </c>
      <c r="BK523" s="0" t="s">
        <v>927</v>
      </c>
      <c r="BL523" s="0" t="s">
        <v>1976</v>
      </c>
      <c r="BM523" s="0" t="s">
        <v>1898</v>
      </c>
      <c r="BN523" s="0" t="s">
        <v>1844</v>
      </c>
      <c r="BO523" s="0" t="s">
        <v>769</v>
      </c>
      <c r="BP523" s="0" t="s">
        <v>1838</v>
      </c>
      <c r="BQ523" s="0" t="s">
        <v>127</v>
      </c>
      <c r="BT523" s="0" t="n">
        <v>0</v>
      </c>
      <c r="BU523" s="0" t="s">
        <v>1845</v>
      </c>
      <c r="BW523" s="0" t="n">
        <v>1990</v>
      </c>
      <c r="BX523" s="0" t="n">
        <v>2008</v>
      </c>
      <c r="BY523" s="0" t="s">
        <v>1846</v>
      </c>
      <c r="BZ523" s="0" t="n">
        <v>1999</v>
      </c>
      <c r="CA523" s="0" t="n">
        <v>0</v>
      </c>
      <c r="CB523" s="0" t="n">
        <v>0</v>
      </c>
      <c r="CC523" s="0" t="n">
        <v>0</v>
      </c>
      <c r="CD523" s="0" t="n">
        <v>-0.0445148848087727</v>
      </c>
      <c r="CE523" s="0" t="n">
        <v>1</v>
      </c>
    </row>
    <row r="524" customFormat="false" ht="15" hidden="false" customHeight="false" outlineLevel="0" collapsed="false">
      <c r="A524" s="0" t="s">
        <v>1838</v>
      </c>
      <c r="B524" s="0" t="n">
        <v>1829</v>
      </c>
      <c r="C524" s="0" t="n">
        <v>-0.0148415610943392</v>
      </c>
      <c r="D524" s="0" t="n">
        <v>5492</v>
      </c>
      <c r="E524" s="0" t="n">
        <f aca="false">IF(ISNUMBER($BA524),$BA524,IF(AND(ISNUMBER($D524),ISNUMBER($BW524),ISNUMBER($BX524)),$D524*($BX524-$BW524+1),""))</f>
        <v>5492</v>
      </c>
      <c r="H524" s="0" t="s">
        <v>118</v>
      </c>
      <c r="I524" s="0" t="s">
        <v>119</v>
      </c>
      <c r="J524" s="0" t="n">
        <f aca="false">IF($BW524&lt;&gt;"",$BW524,"")</f>
        <v>1990</v>
      </c>
      <c r="K524" s="0" t="n">
        <f aca="false">IF($BX524&lt;&gt;"",$BX524,"")</f>
        <v>2008</v>
      </c>
      <c r="L524" s="0" t="n">
        <f aca="false">IF(AND(ISNUMBER($BW524),ISNUMBER($BX524)),($BW524+$BX524)/2,"")</f>
        <v>1999</v>
      </c>
      <c r="M524" s="0" t="n">
        <f aca="false">IF($L524&lt;&gt;"",$L524,"")</f>
        <v>1999</v>
      </c>
      <c r="N524" s="0" t="n">
        <f aca="false">IF(AND(ISNUMBER($BW524),ISNUMBER($BX524)),MIN(1,MAX(0,($BX524-2016+1)/($BX524-$BW524+1))),"")</f>
        <v>0</v>
      </c>
      <c r="O524" s="0" t="n">
        <f aca="false">IF(AND(ISNUMBER($BW524),ISNUMBER($BX524)),MIN(1,MAX(0,($BX524-2017+1)/($BX524-$BW524+1))),"")</f>
        <v>0</v>
      </c>
      <c r="P524" s="0" t="n">
        <f aca="false">IF(AND(ISNUMBER($BW524),ISNUMBER($BX524)),MIN(1,MAX(0,($BX524-2018+1)/($BX524-$BW524+1))),"")</f>
        <v>0</v>
      </c>
      <c r="Q524" s="0" t="n">
        <f aca="false">IF(AND(ISNUMBER($BW524),ISNUMBER($BX524)),MIN(1,MAX(0,($BX524-2019+1)/($BX524-$BW524+1))),"")</f>
        <v>0</v>
      </c>
      <c r="R524" s="0" t="n">
        <f aca="false">IF(AND(ISNUMBER($BW524),ISNUMBER($BX524)),MIN(1,MAX(0,($BX524-2016+1)/($BX524-$BW524+1))),"")</f>
        <v>0</v>
      </c>
      <c r="S524" s="0" t="n">
        <f aca="false">IF($L524&lt;&gt;"",IF($L524&gt;=2015.5,1,0),"")</f>
        <v>0</v>
      </c>
      <c r="T524" s="0" t="n">
        <f aca="false">IF($L524&lt;&gt;"",IF($L524&gt;=2016,1,0),"")</f>
        <v>0</v>
      </c>
      <c r="U524" s="0" t="n">
        <f aca="false">IF(ISNUMBER($BX524),IF($BX524&gt;=2016,1,0),"")</f>
        <v>0</v>
      </c>
      <c r="V524" s="0" t="n">
        <f aca="false">IF(ISNUMBER($BW524),IF($BW524&gt;=2016,1,0),"")</f>
        <v>0</v>
      </c>
      <c r="W524" s="0" t="str">
        <f aca="false">IF(AND(ISNUMBER($BW524),ISNUMBER($BX524)),IF($BW524&gt;=2016,"post-only",IF($BX524&lt;2016,"pre-only","mixed")),"")</f>
        <v>pre-only</v>
      </c>
      <c r="X524" s="0" t="n">
        <f aca="false">IF(AND(ISNUMBER($BW524),ISNUMBER($BX524)),MIN(1,MAX(0,($BX524-2017+1)/($BX524-$BW524+1))),"")</f>
        <v>0</v>
      </c>
      <c r="Y524" s="0" t="n">
        <f aca="false">IF(AND(ISNUMBER($BW524),ISNUMBER($BX524)),MIN(1,MAX(0,($BX524-2018+1)/($BX524-$BW524+1))),"")</f>
        <v>0</v>
      </c>
      <c r="Z524" s="0" t="n">
        <f aca="false">IF(AND(ISNUMBER($BW524),ISNUMBER($BX524)),MIN(1,MAX(0,($BX524-2019+1)/($BX524-$BW524+1))),"")</f>
        <v>0</v>
      </c>
      <c r="AA524" s="0" t="n">
        <f aca="false">IF(ISNUMBER($BX524),IF($BX524&gt;=2017,1,0),"")</f>
        <v>0</v>
      </c>
      <c r="AB524" s="0" t="n">
        <f aca="false">IF(ISNUMBER($BX524),IF($BX524&gt;=2018,1,0),"")</f>
        <v>0</v>
      </c>
      <c r="AC524" s="0" t="n">
        <f aca="false">IF(ISNUMBER($BX524),IF($BX524&gt;=2019,1,0),"")</f>
        <v>0</v>
      </c>
      <c r="AD524" s="0" t="n">
        <f aca="false">IF($L524&lt;&gt;"",IF($L524&gt;2013,1,0),"")</f>
        <v>0</v>
      </c>
      <c r="AE524" s="0" t="n">
        <f aca="false">IF($L524&lt;&gt;"",1+IF($L524&gt;2011,1,0)+IF($L524&gt;2014,1,0),"")</f>
        <v>1</v>
      </c>
      <c r="AF524" s="0" t="s">
        <v>87</v>
      </c>
      <c r="AG524" s="0" t="s">
        <v>88</v>
      </c>
      <c r="AH524" s="0" t="s">
        <v>89</v>
      </c>
      <c r="AI524" s="0" t="s">
        <v>334</v>
      </c>
      <c r="AJ524" s="0" t="s">
        <v>334</v>
      </c>
      <c r="AK524" s="0" t="str">
        <f aca="false">IF(AND($CF524&lt;&gt;"",IFERROR(INDEX(subsample_country_map!$B:$B,MATCH($CF524,subsample_country_map!$A:$A,0)),"")&lt;&gt;""),INDEX(subsample_country_map!$B:$B,MATCH($CF524,subsample_country_map!$A:$A,0)),INDEX(lookup!$AA:$AA,MATCH($A524,lookup!$A:$A,0)))</f>
        <v>1_US</v>
      </c>
      <c r="AL524" s="0" t="str">
        <f aca="false">IF(AND($CF524&lt;&gt;"",IFERROR(INDEX(subsample_country_map!$C:$C,MATCH($CF524,subsample_country_map!$A:$A,0)),"")&lt;&gt;""),INDEX(subsample_country_map!$C:$C,MATCH($CF524,subsample_country_map!$A:$A,0)),INDEX(lookup!$AB:$AB,MATCH($A524,lookup!$A:$A,0)))</f>
        <v>1_developed</v>
      </c>
      <c r="AM524" s="0" t="str">
        <f aca="false">IF(AND($CF524&lt;&gt;"",IFERROR(INDEX(subsample_country_map!$D:$D,MATCH($CF524,subsample_country_map!$A:$A,0)),"")&lt;&gt;""),INDEX(subsample_country_map!$D:$D,MATCH($CF524,subsample_country_map!$A:$A,0)),INDEX(lookup!$AC:$AC,MATCH($A524,lookup!$A:$A,0)))</f>
        <v>1_western</v>
      </c>
      <c r="AN524" s="0" t="str">
        <f aca="false">IF(AND($CF524&lt;&gt;"",IFERROR(INDEX(subsample_country_map!$E:$E,MATCH($CF524,subsample_country_map!$A:$A,0)),"")&lt;&gt;""),INDEX(subsample_country_map!$E:$E,MATCH($CF524,subsample_country_map!$A:$A,0)),INDEX(lookup!$AD:$AD,MATCH($A524,lookup!$A:$A,0)))</f>
        <v>1_common law</v>
      </c>
      <c r="AO524" s="0" t="str">
        <f aca="false">INDEX(lookup!$Y:$Y,MATCH($A524,lookup!$A:$A,0))</f>
        <v>1_not published</v>
      </c>
      <c r="AP524" s="0" t="str">
        <f aca="false">INDEX(lookup!$Z:$Z,MATCH($A524,lookup!$A:$A,0))</f>
        <v>99_NCE</v>
      </c>
      <c r="AQ524" s="0" t="str">
        <f aca="false">INDEX(lookup!$W:$W,MATCH($A524,lookup!$A:$A,0))</f>
        <v>1_fin/acc/econ</v>
      </c>
      <c r="AS524" s="0" t="s">
        <v>91</v>
      </c>
      <c r="AT524" s="0" t="s">
        <v>111</v>
      </c>
      <c r="AU524" s="0" t="s">
        <v>93</v>
      </c>
      <c r="AV524" s="0" t="s">
        <v>1977</v>
      </c>
      <c r="AX524" s="0" t="s">
        <v>1945</v>
      </c>
      <c r="BA524" s="0" t="n">
        <v>5492</v>
      </c>
      <c r="BB524" s="0" t="s">
        <v>95</v>
      </c>
      <c r="BC524" s="0" t="s">
        <v>122</v>
      </c>
      <c r="BD524" s="0" t="s">
        <v>123</v>
      </c>
      <c r="BE524" s="0" t="s">
        <v>98</v>
      </c>
      <c r="BI524" s="0" t="s">
        <v>143</v>
      </c>
      <c r="BJ524" s="0" t="s">
        <v>1966</v>
      </c>
      <c r="BK524" s="0" t="s">
        <v>927</v>
      </c>
      <c r="BL524" s="0" t="s">
        <v>1978</v>
      </c>
      <c r="BM524" s="0" t="s">
        <v>1911</v>
      </c>
      <c r="BN524" s="0" t="s">
        <v>1844</v>
      </c>
      <c r="BO524" s="0" t="s">
        <v>769</v>
      </c>
      <c r="BP524" s="0" t="s">
        <v>1838</v>
      </c>
      <c r="BQ524" s="0" t="s">
        <v>127</v>
      </c>
      <c r="BT524" s="0" t="n">
        <v>0</v>
      </c>
      <c r="BU524" s="0" t="s">
        <v>1845</v>
      </c>
      <c r="BW524" s="0" t="n">
        <v>1990</v>
      </c>
      <c r="BX524" s="0" t="n">
        <v>2008</v>
      </c>
      <c r="BY524" s="0" t="s">
        <v>1846</v>
      </c>
      <c r="BZ524" s="0" t="n">
        <v>1999</v>
      </c>
      <c r="CA524" s="0" t="n">
        <v>0</v>
      </c>
      <c r="CB524" s="0" t="n">
        <v>0</v>
      </c>
      <c r="CC524" s="0" t="n">
        <v>0</v>
      </c>
      <c r="CD524" s="0" t="n">
        <v>-0.0148426509648473</v>
      </c>
      <c r="CE524" s="0" t="n">
        <v>1</v>
      </c>
    </row>
    <row r="525" customFormat="false" ht="15" hidden="false" customHeight="false" outlineLevel="0" collapsed="false">
      <c r="A525" s="0" t="s">
        <v>1838</v>
      </c>
      <c r="B525" s="0" t="n">
        <v>1830</v>
      </c>
      <c r="C525" s="0" t="n">
        <v>0.00202406802939682</v>
      </c>
      <c r="D525" s="0" t="n">
        <v>5492</v>
      </c>
      <c r="E525" s="0" t="n">
        <f aca="false">IF(ISNUMBER($BA525),$BA525,IF(AND(ISNUMBER($D525),ISNUMBER($BW525),ISNUMBER($BX525)),$D525*($BX525-$BW525+1),""))</f>
        <v>5492</v>
      </c>
      <c r="H525" s="0" t="s">
        <v>118</v>
      </c>
      <c r="I525" s="0" t="s">
        <v>119</v>
      </c>
      <c r="J525" s="0" t="n">
        <f aca="false">IF($BW525&lt;&gt;"",$BW525,"")</f>
        <v>1990</v>
      </c>
      <c r="K525" s="0" t="n">
        <f aca="false">IF($BX525&lt;&gt;"",$BX525,"")</f>
        <v>2008</v>
      </c>
      <c r="L525" s="0" t="n">
        <f aca="false">IF(AND(ISNUMBER($BW525),ISNUMBER($BX525)),($BW525+$BX525)/2,"")</f>
        <v>1999</v>
      </c>
      <c r="M525" s="0" t="n">
        <f aca="false">IF($L525&lt;&gt;"",$L525,"")</f>
        <v>1999</v>
      </c>
      <c r="N525" s="0" t="n">
        <f aca="false">IF(AND(ISNUMBER($BW525),ISNUMBER($BX525)),MIN(1,MAX(0,($BX525-2016+1)/($BX525-$BW525+1))),"")</f>
        <v>0</v>
      </c>
      <c r="O525" s="0" t="n">
        <f aca="false">IF(AND(ISNUMBER($BW525),ISNUMBER($BX525)),MIN(1,MAX(0,($BX525-2017+1)/($BX525-$BW525+1))),"")</f>
        <v>0</v>
      </c>
      <c r="P525" s="0" t="n">
        <f aca="false">IF(AND(ISNUMBER($BW525),ISNUMBER($BX525)),MIN(1,MAX(0,($BX525-2018+1)/($BX525-$BW525+1))),"")</f>
        <v>0</v>
      </c>
      <c r="Q525" s="0" t="n">
        <f aca="false">IF(AND(ISNUMBER($BW525),ISNUMBER($BX525)),MIN(1,MAX(0,($BX525-2019+1)/($BX525-$BW525+1))),"")</f>
        <v>0</v>
      </c>
      <c r="R525" s="0" t="n">
        <f aca="false">IF(AND(ISNUMBER($BW525),ISNUMBER($BX525)),MIN(1,MAX(0,($BX525-2016+1)/($BX525-$BW525+1))),"")</f>
        <v>0</v>
      </c>
      <c r="S525" s="0" t="n">
        <f aca="false">IF($L525&lt;&gt;"",IF($L525&gt;=2015.5,1,0),"")</f>
        <v>0</v>
      </c>
      <c r="T525" s="0" t="n">
        <f aca="false">IF($L525&lt;&gt;"",IF($L525&gt;=2016,1,0),"")</f>
        <v>0</v>
      </c>
      <c r="U525" s="0" t="n">
        <f aca="false">IF(ISNUMBER($BX525),IF($BX525&gt;=2016,1,0),"")</f>
        <v>0</v>
      </c>
      <c r="V525" s="0" t="n">
        <f aca="false">IF(ISNUMBER($BW525),IF($BW525&gt;=2016,1,0),"")</f>
        <v>0</v>
      </c>
      <c r="W525" s="0" t="str">
        <f aca="false">IF(AND(ISNUMBER($BW525),ISNUMBER($BX525)),IF($BW525&gt;=2016,"post-only",IF($BX525&lt;2016,"pre-only","mixed")),"")</f>
        <v>pre-only</v>
      </c>
      <c r="X525" s="0" t="n">
        <f aca="false">IF(AND(ISNUMBER($BW525),ISNUMBER($BX525)),MIN(1,MAX(0,($BX525-2017+1)/($BX525-$BW525+1))),"")</f>
        <v>0</v>
      </c>
      <c r="Y525" s="0" t="n">
        <f aca="false">IF(AND(ISNUMBER($BW525),ISNUMBER($BX525)),MIN(1,MAX(0,($BX525-2018+1)/($BX525-$BW525+1))),"")</f>
        <v>0</v>
      </c>
      <c r="Z525" s="0" t="n">
        <f aca="false">IF(AND(ISNUMBER($BW525),ISNUMBER($BX525)),MIN(1,MAX(0,($BX525-2019+1)/($BX525-$BW525+1))),"")</f>
        <v>0</v>
      </c>
      <c r="AA525" s="0" t="n">
        <f aca="false">IF(ISNUMBER($BX525),IF($BX525&gt;=2017,1,0),"")</f>
        <v>0</v>
      </c>
      <c r="AB525" s="0" t="n">
        <f aca="false">IF(ISNUMBER($BX525),IF($BX525&gt;=2018,1,0),"")</f>
        <v>0</v>
      </c>
      <c r="AC525" s="0" t="n">
        <f aca="false">IF(ISNUMBER($BX525),IF($BX525&gt;=2019,1,0),"")</f>
        <v>0</v>
      </c>
      <c r="AD525" s="0" t="n">
        <f aca="false">IF($L525&lt;&gt;"",IF($L525&gt;2013,1,0),"")</f>
        <v>0</v>
      </c>
      <c r="AE525" s="0" t="n">
        <f aca="false">IF($L525&lt;&gt;"",1+IF($L525&gt;2011,1,0)+IF($L525&gt;2014,1,0),"")</f>
        <v>1</v>
      </c>
      <c r="AF525" s="0" t="s">
        <v>87</v>
      </c>
      <c r="AG525" s="0" t="s">
        <v>88</v>
      </c>
      <c r="AH525" s="0" t="s">
        <v>89</v>
      </c>
      <c r="AI525" s="0" t="s">
        <v>334</v>
      </c>
      <c r="AJ525" s="0" t="s">
        <v>334</v>
      </c>
      <c r="AK525" s="0" t="str">
        <f aca="false">IF(AND($CF525&lt;&gt;"",IFERROR(INDEX(subsample_country_map!$B:$B,MATCH($CF525,subsample_country_map!$A:$A,0)),"")&lt;&gt;""),INDEX(subsample_country_map!$B:$B,MATCH($CF525,subsample_country_map!$A:$A,0)),INDEX(lookup!$AA:$AA,MATCH($A525,lookup!$A:$A,0)))</f>
        <v>1_US</v>
      </c>
      <c r="AL525" s="0" t="str">
        <f aca="false">IF(AND($CF525&lt;&gt;"",IFERROR(INDEX(subsample_country_map!$C:$C,MATCH($CF525,subsample_country_map!$A:$A,0)),"")&lt;&gt;""),INDEX(subsample_country_map!$C:$C,MATCH($CF525,subsample_country_map!$A:$A,0)),INDEX(lookup!$AB:$AB,MATCH($A525,lookup!$A:$A,0)))</f>
        <v>1_developed</v>
      </c>
      <c r="AM525" s="0" t="str">
        <f aca="false">IF(AND($CF525&lt;&gt;"",IFERROR(INDEX(subsample_country_map!$D:$D,MATCH($CF525,subsample_country_map!$A:$A,0)),"")&lt;&gt;""),INDEX(subsample_country_map!$D:$D,MATCH($CF525,subsample_country_map!$A:$A,0)),INDEX(lookup!$AC:$AC,MATCH($A525,lookup!$A:$A,0)))</f>
        <v>1_western</v>
      </c>
      <c r="AN525" s="0" t="str">
        <f aca="false">IF(AND($CF525&lt;&gt;"",IFERROR(INDEX(subsample_country_map!$E:$E,MATCH($CF525,subsample_country_map!$A:$A,0)),"")&lt;&gt;""),INDEX(subsample_country_map!$E:$E,MATCH($CF525,subsample_country_map!$A:$A,0)),INDEX(lookup!$AD:$AD,MATCH($A525,lookup!$A:$A,0)))</f>
        <v>1_common law</v>
      </c>
      <c r="AO525" s="0" t="str">
        <f aca="false">INDEX(lookup!$Y:$Y,MATCH($A525,lookup!$A:$A,0))</f>
        <v>1_not published</v>
      </c>
      <c r="AP525" s="0" t="str">
        <f aca="false">INDEX(lookup!$Z:$Z,MATCH($A525,lookup!$A:$A,0))</f>
        <v>99_NCE</v>
      </c>
      <c r="AQ525" s="0" t="str">
        <f aca="false">INDEX(lookup!$W:$W,MATCH($A525,lookup!$A:$A,0))</f>
        <v>1_fin/acc/econ</v>
      </c>
      <c r="AS525" s="0" t="s">
        <v>91</v>
      </c>
      <c r="AT525" s="0" t="s">
        <v>111</v>
      </c>
      <c r="AU525" s="0" t="s">
        <v>93</v>
      </c>
      <c r="AV525" s="0" t="s">
        <v>1979</v>
      </c>
      <c r="AX525" s="0" t="s">
        <v>986</v>
      </c>
      <c r="BA525" s="0" t="n">
        <v>5492</v>
      </c>
      <c r="BB525" s="0" t="s">
        <v>95</v>
      </c>
      <c r="BC525" s="0" t="s">
        <v>122</v>
      </c>
      <c r="BD525" s="0" t="s">
        <v>123</v>
      </c>
      <c r="BE525" s="0" t="s">
        <v>98</v>
      </c>
      <c r="BI525" s="0" t="s">
        <v>143</v>
      </c>
      <c r="BJ525" s="0" t="s">
        <v>1966</v>
      </c>
      <c r="BK525" s="0" t="s">
        <v>927</v>
      </c>
      <c r="BL525" s="0" t="s">
        <v>1980</v>
      </c>
      <c r="BM525" s="0" t="s">
        <v>1904</v>
      </c>
      <c r="BN525" s="0" t="s">
        <v>1844</v>
      </c>
      <c r="BO525" s="0" t="s">
        <v>769</v>
      </c>
      <c r="BP525" s="0" t="s">
        <v>1838</v>
      </c>
      <c r="BQ525" s="0" t="s">
        <v>127</v>
      </c>
      <c r="BT525" s="0" t="n">
        <v>0</v>
      </c>
      <c r="BU525" s="0" t="s">
        <v>1845</v>
      </c>
      <c r="BW525" s="0" t="n">
        <v>1990</v>
      </c>
      <c r="BX525" s="0" t="n">
        <v>2008</v>
      </c>
      <c r="BY525" s="0" t="s">
        <v>1846</v>
      </c>
      <c r="BZ525" s="0" t="n">
        <v>1999</v>
      </c>
      <c r="CA525" s="0" t="n">
        <v>0</v>
      </c>
      <c r="CB525" s="0" t="n">
        <v>0</v>
      </c>
      <c r="CC525" s="0" t="n">
        <v>0</v>
      </c>
      <c r="CD525" s="0" t="n">
        <v>0.00202407079350559</v>
      </c>
      <c r="CE525" s="0" t="n">
        <v>1</v>
      </c>
    </row>
    <row r="526" customFormat="false" ht="15" hidden="false" customHeight="false" outlineLevel="0" collapsed="false">
      <c r="A526" s="0" t="s">
        <v>1838</v>
      </c>
      <c r="B526" s="0" t="n">
        <v>1831</v>
      </c>
      <c r="C526" s="0" t="n">
        <v>0.00188913065953741</v>
      </c>
      <c r="D526" s="0" t="n">
        <v>5492</v>
      </c>
      <c r="E526" s="0" t="n">
        <f aca="false">IF(ISNUMBER($BA526),$BA526,IF(AND(ISNUMBER($D526),ISNUMBER($BW526),ISNUMBER($BX526)),$D526*($BX526-$BW526+1),""))</f>
        <v>5492</v>
      </c>
      <c r="H526" s="0" t="s">
        <v>118</v>
      </c>
      <c r="I526" s="0" t="s">
        <v>119</v>
      </c>
      <c r="J526" s="0" t="n">
        <f aca="false">IF($BW526&lt;&gt;"",$BW526,"")</f>
        <v>1990</v>
      </c>
      <c r="K526" s="0" t="n">
        <f aca="false">IF($BX526&lt;&gt;"",$BX526,"")</f>
        <v>2008</v>
      </c>
      <c r="L526" s="0" t="n">
        <f aca="false">IF(AND(ISNUMBER($BW526),ISNUMBER($BX526)),($BW526+$BX526)/2,"")</f>
        <v>1999</v>
      </c>
      <c r="M526" s="0" t="n">
        <f aca="false">IF($L526&lt;&gt;"",$L526,"")</f>
        <v>1999</v>
      </c>
      <c r="N526" s="0" t="n">
        <f aca="false">IF(AND(ISNUMBER($BW526),ISNUMBER($BX526)),MIN(1,MAX(0,($BX526-2016+1)/($BX526-$BW526+1))),"")</f>
        <v>0</v>
      </c>
      <c r="O526" s="0" t="n">
        <f aca="false">IF(AND(ISNUMBER($BW526),ISNUMBER($BX526)),MIN(1,MAX(0,($BX526-2017+1)/($BX526-$BW526+1))),"")</f>
        <v>0</v>
      </c>
      <c r="P526" s="0" t="n">
        <f aca="false">IF(AND(ISNUMBER($BW526),ISNUMBER($BX526)),MIN(1,MAX(0,($BX526-2018+1)/($BX526-$BW526+1))),"")</f>
        <v>0</v>
      </c>
      <c r="Q526" s="0" t="n">
        <f aca="false">IF(AND(ISNUMBER($BW526),ISNUMBER($BX526)),MIN(1,MAX(0,($BX526-2019+1)/($BX526-$BW526+1))),"")</f>
        <v>0</v>
      </c>
      <c r="R526" s="0" t="n">
        <f aca="false">IF(AND(ISNUMBER($BW526),ISNUMBER($BX526)),MIN(1,MAX(0,($BX526-2016+1)/($BX526-$BW526+1))),"")</f>
        <v>0</v>
      </c>
      <c r="S526" s="0" t="n">
        <f aca="false">IF($L526&lt;&gt;"",IF($L526&gt;=2015.5,1,0),"")</f>
        <v>0</v>
      </c>
      <c r="T526" s="0" t="n">
        <f aca="false">IF($L526&lt;&gt;"",IF($L526&gt;=2016,1,0),"")</f>
        <v>0</v>
      </c>
      <c r="U526" s="0" t="n">
        <f aca="false">IF(ISNUMBER($BX526),IF($BX526&gt;=2016,1,0),"")</f>
        <v>0</v>
      </c>
      <c r="V526" s="0" t="n">
        <f aca="false">IF(ISNUMBER($BW526),IF($BW526&gt;=2016,1,0),"")</f>
        <v>0</v>
      </c>
      <c r="W526" s="0" t="str">
        <f aca="false">IF(AND(ISNUMBER($BW526),ISNUMBER($BX526)),IF($BW526&gt;=2016,"post-only",IF($BX526&lt;2016,"pre-only","mixed")),"")</f>
        <v>pre-only</v>
      </c>
      <c r="X526" s="0" t="n">
        <f aca="false">IF(AND(ISNUMBER($BW526),ISNUMBER($BX526)),MIN(1,MAX(0,($BX526-2017+1)/($BX526-$BW526+1))),"")</f>
        <v>0</v>
      </c>
      <c r="Y526" s="0" t="n">
        <f aca="false">IF(AND(ISNUMBER($BW526),ISNUMBER($BX526)),MIN(1,MAX(0,($BX526-2018+1)/($BX526-$BW526+1))),"")</f>
        <v>0</v>
      </c>
      <c r="Z526" s="0" t="n">
        <f aca="false">IF(AND(ISNUMBER($BW526),ISNUMBER($BX526)),MIN(1,MAX(0,($BX526-2019+1)/($BX526-$BW526+1))),"")</f>
        <v>0</v>
      </c>
      <c r="AA526" s="0" t="n">
        <f aca="false">IF(ISNUMBER($BX526),IF($BX526&gt;=2017,1,0),"")</f>
        <v>0</v>
      </c>
      <c r="AB526" s="0" t="n">
        <f aca="false">IF(ISNUMBER($BX526),IF($BX526&gt;=2018,1,0),"")</f>
        <v>0</v>
      </c>
      <c r="AC526" s="0" t="n">
        <f aca="false">IF(ISNUMBER($BX526),IF($BX526&gt;=2019,1,0),"")</f>
        <v>0</v>
      </c>
      <c r="AD526" s="0" t="n">
        <f aca="false">IF($L526&lt;&gt;"",IF($L526&gt;2013,1,0),"")</f>
        <v>0</v>
      </c>
      <c r="AE526" s="0" t="n">
        <f aca="false">IF($L526&lt;&gt;"",1+IF($L526&gt;2011,1,0)+IF($L526&gt;2014,1,0),"")</f>
        <v>1</v>
      </c>
      <c r="AF526" s="0" t="s">
        <v>87</v>
      </c>
      <c r="AG526" s="0" t="s">
        <v>88</v>
      </c>
      <c r="AH526" s="0" t="s">
        <v>89</v>
      </c>
      <c r="AI526" s="0" t="s">
        <v>334</v>
      </c>
      <c r="AJ526" s="0" t="s">
        <v>334</v>
      </c>
      <c r="AK526" s="0" t="str">
        <f aca="false">IF(AND($CF526&lt;&gt;"",IFERROR(INDEX(subsample_country_map!$B:$B,MATCH($CF526,subsample_country_map!$A:$A,0)),"")&lt;&gt;""),INDEX(subsample_country_map!$B:$B,MATCH($CF526,subsample_country_map!$A:$A,0)),INDEX(lookup!$AA:$AA,MATCH($A526,lookup!$A:$A,0)))</f>
        <v>1_US</v>
      </c>
      <c r="AL526" s="0" t="str">
        <f aca="false">IF(AND($CF526&lt;&gt;"",IFERROR(INDEX(subsample_country_map!$C:$C,MATCH($CF526,subsample_country_map!$A:$A,0)),"")&lt;&gt;""),INDEX(subsample_country_map!$C:$C,MATCH($CF526,subsample_country_map!$A:$A,0)),INDEX(lookup!$AB:$AB,MATCH($A526,lookup!$A:$A,0)))</f>
        <v>1_developed</v>
      </c>
      <c r="AM526" s="0" t="str">
        <f aca="false">IF(AND($CF526&lt;&gt;"",IFERROR(INDEX(subsample_country_map!$D:$D,MATCH($CF526,subsample_country_map!$A:$A,0)),"")&lt;&gt;""),INDEX(subsample_country_map!$D:$D,MATCH($CF526,subsample_country_map!$A:$A,0)),INDEX(lookup!$AC:$AC,MATCH($A526,lookup!$A:$A,0)))</f>
        <v>1_western</v>
      </c>
      <c r="AN526" s="0" t="str">
        <f aca="false">IF(AND($CF526&lt;&gt;"",IFERROR(INDEX(subsample_country_map!$E:$E,MATCH($CF526,subsample_country_map!$A:$A,0)),"")&lt;&gt;""),INDEX(subsample_country_map!$E:$E,MATCH($CF526,subsample_country_map!$A:$A,0)),INDEX(lookup!$AD:$AD,MATCH($A526,lookup!$A:$A,0)))</f>
        <v>1_common law</v>
      </c>
      <c r="AO526" s="0" t="str">
        <f aca="false">INDEX(lookup!$Y:$Y,MATCH($A526,lookup!$A:$A,0))</f>
        <v>1_not published</v>
      </c>
      <c r="AP526" s="0" t="str">
        <f aca="false">INDEX(lookup!$Z:$Z,MATCH($A526,lookup!$A:$A,0))</f>
        <v>99_NCE</v>
      </c>
      <c r="AQ526" s="0" t="str">
        <f aca="false">INDEX(lookup!$W:$W,MATCH($A526,lookup!$A:$A,0))</f>
        <v>1_fin/acc/econ</v>
      </c>
      <c r="AS526" s="0" t="s">
        <v>91</v>
      </c>
      <c r="AT526" s="0" t="s">
        <v>111</v>
      </c>
      <c r="AU526" s="0" t="s">
        <v>93</v>
      </c>
      <c r="AV526" s="0" t="s">
        <v>1981</v>
      </c>
      <c r="AX526" s="0" t="s">
        <v>1982</v>
      </c>
      <c r="BA526" s="0" t="n">
        <v>5492</v>
      </c>
      <c r="BB526" s="0" t="s">
        <v>95</v>
      </c>
      <c r="BC526" s="0" t="s">
        <v>122</v>
      </c>
      <c r="BD526" s="0" t="s">
        <v>123</v>
      </c>
      <c r="BE526" s="0" t="s">
        <v>98</v>
      </c>
      <c r="BI526" s="0" t="s">
        <v>143</v>
      </c>
      <c r="BJ526" s="0" t="s">
        <v>1966</v>
      </c>
      <c r="BK526" s="0" t="s">
        <v>927</v>
      </c>
      <c r="BL526" s="0" t="s">
        <v>1983</v>
      </c>
      <c r="BM526" s="0" t="s">
        <v>1917</v>
      </c>
      <c r="BN526" s="0" t="s">
        <v>1844</v>
      </c>
      <c r="BO526" s="0" t="s">
        <v>769</v>
      </c>
      <c r="BP526" s="0" t="s">
        <v>1838</v>
      </c>
      <c r="BQ526" s="0" t="s">
        <v>127</v>
      </c>
      <c r="BT526" s="0" t="n">
        <v>0</v>
      </c>
      <c r="BU526" s="0" t="s">
        <v>1845</v>
      </c>
      <c r="BW526" s="0" t="n">
        <v>1990</v>
      </c>
      <c r="BX526" s="0" t="n">
        <v>2008</v>
      </c>
      <c r="BY526" s="0" t="s">
        <v>1846</v>
      </c>
      <c r="BZ526" s="0" t="n">
        <v>1999</v>
      </c>
      <c r="CA526" s="0" t="n">
        <v>0</v>
      </c>
      <c r="CB526" s="0" t="n">
        <v>0</v>
      </c>
      <c r="CC526" s="0" t="n">
        <v>0</v>
      </c>
      <c r="CD526" s="0" t="n">
        <v>0.00188913290686128</v>
      </c>
      <c r="CE526" s="0" t="n">
        <v>1</v>
      </c>
    </row>
    <row r="527" customFormat="false" ht="15" hidden="false" customHeight="false" outlineLevel="0" collapsed="false">
      <c r="A527" s="0" t="s">
        <v>1838</v>
      </c>
      <c r="B527" s="0" t="n">
        <v>1832</v>
      </c>
      <c r="C527" s="0" t="n">
        <v>-0.0364091426935271</v>
      </c>
      <c r="D527" s="0" t="n">
        <v>5492</v>
      </c>
      <c r="E527" s="0" t="n">
        <f aca="false">IF(ISNUMBER($BA527),$BA527,IF(AND(ISNUMBER($D527),ISNUMBER($BW527),ISNUMBER($BX527)),$D527*($BX527-$BW527+1),""))</f>
        <v>5492</v>
      </c>
      <c r="H527" s="0" t="s">
        <v>118</v>
      </c>
      <c r="I527" s="0" t="s">
        <v>119</v>
      </c>
      <c r="J527" s="0" t="n">
        <f aca="false">IF($BW527&lt;&gt;"",$BW527,"")</f>
        <v>1990</v>
      </c>
      <c r="K527" s="0" t="n">
        <f aca="false">IF($BX527&lt;&gt;"",$BX527,"")</f>
        <v>2008</v>
      </c>
      <c r="L527" s="0" t="n">
        <f aca="false">IF(AND(ISNUMBER($BW527),ISNUMBER($BX527)),($BW527+$BX527)/2,"")</f>
        <v>1999</v>
      </c>
      <c r="M527" s="0" t="n">
        <f aca="false">IF($L527&lt;&gt;"",$L527,"")</f>
        <v>1999</v>
      </c>
      <c r="N527" s="0" t="n">
        <f aca="false">IF(AND(ISNUMBER($BW527),ISNUMBER($BX527)),MIN(1,MAX(0,($BX527-2016+1)/($BX527-$BW527+1))),"")</f>
        <v>0</v>
      </c>
      <c r="O527" s="0" t="n">
        <f aca="false">IF(AND(ISNUMBER($BW527),ISNUMBER($BX527)),MIN(1,MAX(0,($BX527-2017+1)/($BX527-$BW527+1))),"")</f>
        <v>0</v>
      </c>
      <c r="P527" s="0" t="n">
        <f aca="false">IF(AND(ISNUMBER($BW527),ISNUMBER($BX527)),MIN(1,MAX(0,($BX527-2018+1)/($BX527-$BW527+1))),"")</f>
        <v>0</v>
      </c>
      <c r="Q527" s="0" t="n">
        <f aca="false">IF(AND(ISNUMBER($BW527),ISNUMBER($BX527)),MIN(1,MAX(0,($BX527-2019+1)/($BX527-$BW527+1))),"")</f>
        <v>0</v>
      </c>
      <c r="R527" s="0" t="n">
        <f aca="false">IF(AND(ISNUMBER($BW527),ISNUMBER($BX527)),MIN(1,MAX(0,($BX527-2016+1)/($BX527-$BW527+1))),"")</f>
        <v>0</v>
      </c>
      <c r="S527" s="0" t="n">
        <f aca="false">IF($L527&lt;&gt;"",IF($L527&gt;=2015.5,1,0),"")</f>
        <v>0</v>
      </c>
      <c r="T527" s="0" t="n">
        <f aca="false">IF($L527&lt;&gt;"",IF($L527&gt;=2016,1,0),"")</f>
        <v>0</v>
      </c>
      <c r="U527" s="0" t="n">
        <f aca="false">IF(ISNUMBER($BX527),IF($BX527&gt;=2016,1,0),"")</f>
        <v>0</v>
      </c>
      <c r="V527" s="0" t="n">
        <f aca="false">IF(ISNUMBER($BW527),IF($BW527&gt;=2016,1,0),"")</f>
        <v>0</v>
      </c>
      <c r="W527" s="0" t="str">
        <f aca="false">IF(AND(ISNUMBER($BW527),ISNUMBER($BX527)),IF($BW527&gt;=2016,"post-only",IF($BX527&lt;2016,"pre-only","mixed")),"")</f>
        <v>pre-only</v>
      </c>
      <c r="X527" s="0" t="n">
        <f aca="false">IF(AND(ISNUMBER($BW527),ISNUMBER($BX527)),MIN(1,MAX(0,($BX527-2017+1)/($BX527-$BW527+1))),"")</f>
        <v>0</v>
      </c>
      <c r="Y527" s="0" t="n">
        <f aca="false">IF(AND(ISNUMBER($BW527),ISNUMBER($BX527)),MIN(1,MAX(0,($BX527-2018+1)/($BX527-$BW527+1))),"")</f>
        <v>0</v>
      </c>
      <c r="Z527" s="0" t="n">
        <f aca="false">IF(AND(ISNUMBER($BW527),ISNUMBER($BX527)),MIN(1,MAX(0,($BX527-2019+1)/($BX527-$BW527+1))),"")</f>
        <v>0</v>
      </c>
      <c r="AA527" s="0" t="n">
        <f aca="false">IF(ISNUMBER($BX527),IF($BX527&gt;=2017,1,0),"")</f>
        <v>0</v>
      </c>
      <c r="AB527" s="0" t="n">
        <f aca="false">IF(ISNUMBER($BX527),IF($BX527&gt;=2018,1,0),"")</f>
        <v>0</v>
      </c>
      <c r="AC527" s="0" t="n">
        <f aca="false">IF(ISNUMBER($BX527),IF($BX527&gt;=2019,1,0),"")</f>
        <v>0</v>
      </c>
      <c r="AD527" s="0" t="n">
        <f aca="false">IF($L527&lt;&gt;"",IF($L527&gt;2013,1,0),"")</f>
        <v>0</v>
      </c>
      <c r="AE527" s="0" t="n">
        <f aca="false">IF($L527&lt;&gt;"",1+IF($L527&gt;2011,1,0)+IF($L527&gt;2014,1,0),"")</f>
        <v>1</v>
      </c>
      <c r="AF527" s="0" t="s">
        <v>87</v>
      </c>
      <c r="AG527" s="0" t="s">
        <v>88</v>
      </c>
      <c r="AH527" s="0" t="s">
        <v>89</v>
      </c>
      <c r="AI527" s="0" t="s">
        <v>334</v>
      </c>
      <c r="AJ527" s="0" t="s">
        <v>334</v>
      </c>
      <c r="AK527" s="0" t="str">
        <f aca="false">IF(AND($CF527&lt;&gt;"",IFERROR(INDEX(subsample_country_map!$B:$B,MATCH($CF527,subsample_country_map!$A:$A,0)),"")&lt;&gt;""),INDEX(subsample_country_map!$B:$B,MATCH($CF527,subsample_country_map!$A:$A,0)),INDEX(lookup!$AA:$AA,MATCH($A527,lookup!$A:$A,0)))</f>
        <v>1_US</v>
      </c>
      <c r="AL527" s="0" t="str">
        <f aca="false">IF(AND($CF527&lt;&gt;"",IFERROR(INDEX(subsample_country_map!$C:$C,MATCH($CF527,subsample_country_map!$A:$A,0)),"")&lt;&gt;""),INDEX(subsample_country_map!$C:$C,MATCH($CF527,subsample_country_map!$A:$A,0)),INDEX(lookup!$AB:$AB,MATCH($A527,lookup!$A:$A,0)))</f>
        <v>1_developed</v>
      </c>
      <c r="AM527" s="0" t="str">
        <f aca="false">IF(AND($CF527&lt;&gt;"",IFERROR(INDEX(subsample_country_map!$D:$D,MATCH($CF527,subsample_country_map!$A:$A,0)),"")&lt;&gt;""),INDEX(subsample_country_map!$D:$D,MATCH($CF527,subsample_country_map!$A:$A,0)),INDEX(lookup!$AC:$AC,MATCH($A527,lookup!$A:$A,0)))</f>
        <v>1_western</v>
      </c>
      <c r="AN527" s="0" t="str">
        <f aca="false">IF(AND($CF527&lt;&gt;"",IFERROR(INDEX(subsample_country_map!$E:$E,MATCH($CF527,subsample_country_map!$A:$A,0)),"")&lt;&gt;""),INDEX(subsample_country_map!$E:$E,MATCH($CF527,subsample_country_map!$A:$A,0)),INDEX(lookup!$AD:$AD,MATCH($A527,lookup!$A:$A,0)))</f>
        <v>1_common law</v>
      </c>
      <c r="AO527" s="0" t="str">
        <f aca="false">INDEX(lookup!$Y:$Y,MATCH($A527,lookup!$A:$A,0))</f>
        <v>1_not published</v>
      </c>
      <c r="AP527" s="0" t="str">
        <f aca="false">INDEX(lookup!$Z:$Z,MATCH($A527,lookup!$A:$A,0))</f>
        <v>99_NCE</v>
      </c>
      <c r="AQ527" s="0" t="str">
        <f aca="false">INDEX(lookup!$W:$W,MATCH($A527,lookup!$A:$A,0))</f>
        <v>1_fin/acc/econ</v>
      </c>
      <c r="AS527" s="0" t="s">
        <v>91</v>
      </c>
      <c r="AT527" s="0" t="s">
        <v>397</v>
      </c>
      <c r="AU527" s="0" t="s">
        <v>93</v>
      </c>
      <c r="AV527" s="0" t="s">
        <v>1984</v>
      </c>
      <c r="AX527" s="0" t="s">
        <v>1985</v>
      </c>
      <c r="BA527" s="0" t="n">
        <v>5492</v>
      </c>
      <c r="BB527" s="0" t="s">
        <v>95</v>
      </c>
      <c r="BC527" s="0" t="s">
        <v>122</v>
      </c>
      <c r="BD527" s="0" t="s">
        <v>123</v>
      </c>
      <c r="BE527" s="0" t="s">
        <v>98</v>
      </c>
      <c r="BI527" s="0" t="s">
        <v>143</v>
      </c>
      <c r="BJ527" s="0" t="s">
        <v>1986</v>
      </c>
      <c r="BK527" s="0" t="s">
        <v>927</v>
      </c>
      <c r="BL527" s="0" t="s">
        <v>1987</v>
      </c>
      <c r="BM527" s="0" t="s">
        <v>1880</v>
      </c>
      <c r="BN527" s="0" t="s">
        <v>1844</v>
      </c>
      <c r="BO527" s="0" t="s">
        <v>769</v>
      </c>
      <c r="BP527" s="0" t="s">
        <v>1838</v>
      </c>
      <c r="BQ527" s="0" t="s">
        <v>127</v>
      </c>
      <c r="BT527" s="0" t="n">
        <v>0</v>
      </c>
      <c r="BU527" s="0" t="s">
        <v>1845</v>
      </c>
      <c r="BW527" s="0" t="n">
        <v>1990</v>
      </c>
      <c r="BX527" s="0" t="n">
        <v>2008</v>
      </c>
      <c r="BY527" s="0" t="s">
        <v>1846</v>
      </c>
      <c r="BZ527" s="0" t="n">
        <v>1999</v>
      </c>
      <c r="CA527" s="0" t="n">
        <v>0</v>
      </c>
      <c r="CB527" s="0" t="n">
        <v>0</v>
      </c>
      <c r="CC527" s="0" t="n">
        <v>0</v>
      </c>
      <c r="CD527" s="0" t="n">
        <v>-0.036425243799972</v>
      </c>
      <c r="CE527" s="0" t="n">
        <v>1</v>
      </c>
    </row>
    <row r="528" customFormat="false" ht="15" hidden="false" customHeight="false" outlineLevel="0" collapsed="false">
      <c r="A528" s="0" t="s">
        <v>1838</v>
      </c>
      <c r="B528" s="0" t="n">
        <v>1833</v>
      </c>
      <c r="C528" s="0" t="n">
        <v>-0.0179438837797367</v>
      </c>
      <c r="D528" s="0" t="n">
        <v>5492</v>
      </c>
      <c r="E528" s="0" t="n">
        <f aca="false">IF(ISNUMBER($BA528),$BA528,IF(AND(ISNUMBER($D528),ISNUMBER($BW528),ISNUMBER($BX528)),$D528*($BX528-$BW528+1),""))</f>
        <v>5492</v>
      </c>
      <c r="H528" s="0" t="s">
        <v>118</v>
      </c>
      <c r="I528" s="0" t="s">
        <v>119</v>
      </c>
      <c r="J528" s="0" t="n">
        <f aca="false">IF($BW528&lt;&gt;"",$BW528,"")</f>
        <v>1990</v>
      </c>
      <c r="K528" s="0" t="n">
        <f aca="false">IF($BX528&lt;&gt;"",$BX528,"")</f>
        <v>2008</v>
      </c>
      <c r="L528" s="0" t="n">
        <f aca="false">IF(AND(ISNUMBER($BW528),ISNUMBER($BX528)),($BW528+$BX528)/2,"")</f>
        <v>1999</v>
      </c>
      <c r="M528" s="0" t="n">
        <f aca="false">IF($L528&lt;&gt;"",$L528,"")</f>
        <v>1999</v>
      </c>
      <c r="N528" s="0" t="n">
        <f aca="false">IF(AND(ISNUMBER($BW528),ISNUMBER($BX528)),MIN(1,MAX(0,($BX528-2016+1)/($BX528-$BW528+1))),"")</f>
        <v>0</v>
      </c>
      <c r="O528" s="0" t="n">
        <f aca="false">IF(AND(ISNUMBER($BW528),ISNUMBER($BX528)),MIN(1,MAX(0,($BX528-2017+1)/($BX528-$BW528+1))),"")</f>
        <v>0</v>
      </c>
      <c r="P528" s="0" t="n">
        <f aca="false">IF(AND(ISNUMBER($BW528),ISNUMBER($BX528)),MIN(1,MAX(0,($BX528-2018+1)/($BX528-$BW528+1))),"")</f>
        <v>0</v>
      </c>
      <c r="Q528" s="0" t="n">
        <f aca="false">IF(AND(ISNUMBER($BW528),ISNUMBER($BX528)),MIN(1,MAX(0,($BX528-2019+1)/($BX528-$BW528+1))),"")</f>
        <v>0</v>
      </c>
      <c r="R528" s="0" t="n">
        <f aca="false">IF(AND(ISNUMBER($BW528),ISNUMBER($BX528)),MIN(1,MAX(0,($BX528-2016+1)/($BX528-$BW528+1))),"")</f>
        <v>0</v>
      </c>
      <c r="S528" s="0" t="n">
        <f aca="false">IF($L528&lt;&gt;"",IF($L528&gt;=2015.5,1,0),"")</f>
        <v>0</v>
      </c>
      <c r="T528" s="0" t="n">
        <f aca="false">IF($L528&lt;&gt;"",IF($L528&gt;=2016,1,0),"")</f>
        <v>0</v>
      </c>
      <c r="U528" s="0" t="n">
        <f aca="false">IF(ISNUMBER($BX528),IF($BX528&gt;=2016,1,0),"")</f>
        <v>0</v>
      </c>
      <c r="V528" s="0" t="n">
        <f aca="false">IF(ISNUMBER($BW528),IF($BW528&gt;=2016,1,0),"")</f>
        <v>0</v>
      </c>
      <c r="W528" s="0" t="str">
        <f aca="false">IF(AND(ISNUMBER($BW528),ISNUMBER($BX528)),IF($BW528&gt;=2016,"post-only",IF($BX528&lt;2016,"pre-only","mixed")),"")</f>
        <v>pre-only</v>
      </c>
      <c r="X528" s="0" t="n">
        <f aca="false">IF(AND(ISNUMBER($BW528),ISNUMBER($BX528)),MIN(1,MAX(0,($BX528-2017+1)/($BX528-$BW528+1))),"")</f>
        <v>0</v>
      </c>
      <c r="Y528" s="0" t="n">
        <f aca="false">IF(AND(ISNUMBER($BW528),ISNUMBER($BX528)),MIN(1,MAX(0,($BX528-2018+1)/($BX528-$BW528+1))),"")</f>
        <v>0</v>
      </c>
      <c r="Z528" s="0" t="n">
        <f aca="false">IF(AND(ISNUMBER($BW528),ISNUMBER($BX528)),MIN(1,MAX(0,($BX528-2019+1)/($BX528-$BW528+1))),"")</f>
        <v>0</v>
      </c>
      <c r="AA528" s="0" t="n">
        <f aca="false">IF(ISNUMBER($BX528),IF($BX528&gt;=2017,1,0),"")</f>
        <v>0</v>
      </c>
      <c r="AB528" s="0" t="n">
        <f aca="false">IF(ISNUMBER($BX528),IF($BX528&gt;=2018,1,0),"")</f>
        <v>0</v>
      </c>
      <c r="AC528" s="0" t="n">
        <f aca="false">IF(ISNUMBER($BX528),IF($BX528&gt;=2019,1,0),"")</f>
        <v>0</v>
      </c>
      <c r="AD528" s="0" t="n">
        <f aca="false">IF($L528&lt;&gt;"",IF($L528&gt;2013,1,0),"")</f>
        <v>0</v>
      </c>
      <c r="AE528" s="0" t="n">
        <f aca="false">IF($L528&lt;&gt;"",1+IF($L528&gt;2011,1,0)+IF($L528&gt;2014,1,0),"")</f>
        <v>1</v>
      </c>
      <c r="AF528" s="0" t="s">
        <v>87</v>
      </c>
      <c r="AG528" s="0" t="s">
        <v>88</v>
      </c>
      <c r="AH528" s="0" t="s">
        <v>89</v>
      </c>
      <c r="AI528" s="0" t="s">
        <v>334</v>
      </c>
      <c r="AJ528" s="0" t="s">
        <v>334</v>
      </c>
      <c r="AK528" s="0" t="str">
        <f aca="false">IF(AND($CF528&lt;&gt;"",IFERROR(INDEX(subsample_country_map!$B:$B,MATCH($CF528,subsample_country_map!$A:$A,0)),"")&lt;&gt;""),INDEX(subsample_country_map!$B:$B,MATCH($CF528,subsample_country_map!$A:$A,0)),INDEX(lookup!$AA:$AA,MATCH($A528,lookup!$A:$A,0)))</f>
        <v>1_US</v>
      </c>
      <c r="AL528" s="0" t="str">
        <f aca="false">IF(AND($CF528&lt;&gt;"",IFERROR(INDEX(subsample_country_map!$C:$C,MATCH($CF528,subsample_country_map!$A:$A,0)),"")&lt;&gt;""),INDEX(subsample_country_map!$C:$C,MATCH($CF528,subsample_country_map!$A:$A,0)),INDEX(lookup!$AB:$AB,MATCH($A528,lookup!$A:$A,0)))</f>
        <v>1_developed</v>
      </c>
      <c r="AM528" s="0" t="str">
        <f aca="false">IF(AND($CF528&lt;&gt;"",IFERROR(INDEX(subsample_country_map!$D:$D,MATCH($CF528,subsample_country_map!$A:$A,0)),"")&lt;&gt;""),INDEX(subsample_country_map!$D:$D,MATCH($CF528,subsample_country_map!$A:$A,0)),INDEX(lookup!$AC:$AC,MATCH($A528,lookup!$A:$A,0)))</f>
        <v>1_western</v>
      </c>
      <c r="AN528" s="0" t="str">
        <f aca="false">IF(AND($CF528&lt;&gt;"",IFERROR(INDEX(subsample_country_map!$E:$E,MATCH($CF528,subsample_country_map!$A:$A,0)),"")&lt;&gt;""),INDEX(subsample_country_map!$E:$E,MATCH($CF528,subsample_country_map!$A:$A,0)),INDEX(lookup!$AD:$AD,MATCH($A528,lookup!$A:$A,0)))</f>
        <v>1_common law</v>
      </c>
      <c r="AO528" s="0" t="str">
        <f aca="false">INDEX(lookup!$Y:$Y,MATCH($A528,lookup!$A:$A,0))</f>
        <v>1_not published</v>
      </c>
      <c r="AP528" s="0" t="str">
        <f aca="false">INDEX(lookup!$Z:$Z,MATCH($A528,lookup!$A:$A,0))</f>
        <v>99_NCE</v>
      </c>
      <c r="AQ528" s="0" t="str">
        <f aca="false">INDEX(lookup!$W:$W,MATCH($A528,lookup!$A:$A,0))</f>
        <v>1_fin/acc/econ</v>
      </c>
      <c r="AS528" s="0" t="s">
        <v>91</v>
      </c>
      <c r="AT528" s="0" t="s">
        <v>397</v>
      </c>
      <c r="AU528" s="0" t="s">
        <v>93</v>
      </c>
      <c r="AV528" s="0" t="s">
        <v>1988</v>
      </c>
      <c r="AX528" s="0" t="s">
        <v>1989</v>
      </c>
      <c r="BA528" s="0" t="n">
        <v>5492</v>
      </c>
      <c r="BB528" s="0" t="s">
        <v>95</v>
      </c>
      <c r="BC528" s="0" t="s">
        <v>122</v>
      </c>
      <c r="BD528" s="0" t="s">
        <v>123</v>
      </c>
      <c r="BE528" s="0" t="s">
        <v>98</v>
      </c>
      <c r="BI528" s="0" t="s">
        <v>143</v>
      </c>
      <c r="BJ528" s="0" t="s">
        <v>1986</v>
      </c>
      <c r="BK528" s="0" t="s">
        <v>927</v>
      </c>
      <c r="BL528" s="0" t="s">
        <v>1990</v>
      </c>
      <c r="BM528" s="0" t="s">
        <v>1886</v>
      </c>
      <c r="BN528" s="0" t="s">
        <v>1844</v>
      </c>
      <c r="BO528" s="0" t="s">
        <v>769</v>
      </c>
      <c r="BP528" s="0" t="s">
        <v>1838</v>
      </c>
      <c r="BQ528" s="0" t="s">
        <v>127</v>
      </c>
      <c r="BT528" s="0" t="n">
        <v>0</v>
      </c>
      <c r="BU528" s="0" t="s">
        <v>1845</v>
      </c>
      <c r="BW528" s="0" t="n">
        <v>1990</v>
      </c>
      <c r="BX528" s="0" t="n">
        <v>2008</v>
      </c>
      <c r="BY528" s="0" t="s">
        <v>1846</v>
      </c>
      <c r="BZ528" s="0" t="n">
        <v>1999</v>
      </c>
      <c r="CA528" s="0" t="n">
        <v>0</v>
      </c>
      <c r="CB528" s="0" t="n">
        <v>0</v>
      </c>
      <c r="CC528" s="0" t="n">
        <v>0</v>
      </c>
      <c r="CD528" s="0" t="n">
        <v>-0.0179458100268499</v>
      </c>
      <c r="CE528" s="0" t="n">
        <v>1</v>
      </c>
    </row>
    <row r="529" customFormat="false" ht="15" hidden="false" customHeight="false" outlineLevel="0" collapsed="false">
      <c r="A529" s="0" t="s">
        <v>1838</v>
      </c>
      <c r="B529" s="0" t="n">
        <v>1834</v>
      </c>
      <c r="C529" s="0" t="n">
        <v>-0.00607210458296542</v>
      </c>
      <c r="D529" s="0" t="n">
        <v>5492</v>
      </c>
      <c r="E529" s="0" t="n">
        <f aca="false">IF(ISNUMBER($BA529),$BA529,IF(AND(ISNUMBER($D529),ISNUMBER($BW529),ISNUMBER($BX529)),$D529*($BX529-$BW529+1),""))</f>
        <v>5492</v>
      </c>
      <c r="H529" s="0" t="s">
        <v>118</v>
      </c>
      <c r="I529" s="0" t="s">
        <v>119</v>
      </c>
      <c r="J529" s="0" t="n">
        <f aca="false">IF($BW529&lt;&gt;"",$BW529,"")</f>
        <v>1990</v>
      </c>
      <c r="K529" s="0" t="n">
        <f aca="false">IF($BX529&lt;&gt;"",$BX529,"")</f>
        <v>2008</v>
      </c>
      <c r="L529" s="0" t="n">
        <f aca="false">IF(AND(ISNUMBER($BW529),ISNUMBER($BX529)),($BW529+$BX529)/2,"")</f>
        <v>1999</v>
      </c>
      <c r="M529" s="0" t="n">
        <f aca="false">IF($L529&lt;&gt;"",$L529,"")</f>
        <v>1999</v>
      </c>
      <c r="N529" s="0" t="n">
        <f aca="false">IF(AND(ISNUMBER($BW529),ISNUMBER($BX529)),MIN(1,MAX(0,($BX529-2016+1)/($BX529-$BW529+1))),"")</f>
        <v>0</v>
      </c>
      <c r="O529" s="0" t="n">
        <f aca="false">IF(AND(ISNUMBER($BW529),ISNUMBER($BX529)),MIN(1,MAX(0,($BX529-2017+1)/($BX529-$BW529+1))),"")</f>
        <v>0</v>
      </c>
      <c r="P529" s="0" t="n">
        <f aca="false">IF(AND(ISNUMBER($BW529),ISNUMBER($BX529)),MIN(1,MAX(0,($BX529-2018+1)/($BX529-$BW529+1))),"")</f>
        <v>0</v>
      </c>
      <c r="Q529" s="0" t="n">
        <f aca="false">IF(AND(ISNUMBER($BW529),ISNUMBER($BX529)),MIN(1,MAX(0,($BX529-2019+1)/($BX529-$BW529+1))),"")</f>
        <v>0</v>
      </c>
      <c r="R529" s="0" t="n">
        <f aca="false">IF(AND(ISNUMBER($BW529),ISNUMBER($BX529)),MIN(1,MAX(0,($BX529-2016+1)/($BX529-$BW529+1))),"")</f>
        <v>0</v>
      </c>
      <c r="S529" s="0" t="n">
        <f aca="false">IF($L529&lt;&gt;"",IF($L529&gt;=2015.5,1,0),"")</f>
        <v>0</v>
      </c>
      <c r="T529" s="0" t="n">
        <f aca="false">IF($L529&lt;&gt;"",IF($L529&gt;=2016,1,0),"")</f>
        <v>0</v>
      </c>
      <c r="U529" s="0" t="n">
        <f aca="false">IF(ISNUMBER($BX529),IF($BX529&gt;=2016,1,0),"")</f>
        <v>0</v>
      </c>
      <c r="V529" s="0" t="n">
        <f aca="false">IF(ISNUMBER($BW529),IF($BW529&gt;=2016,1,0),"")</f>
        <v>0</v>
      </c>
      <c r="W529" s="0" t="str">
        <f aca="false">IF(AND(ISNUMBER($BW529),ISNUMBER($BX529)),IF($BW529&gt;=2016,"post-only",IF($BX529&lt;2016,"pre-only","mixed")),"")</f>
        <v>pre-only</v>
      </c>
      <c r="X529" s="0" t="n">
        <f aca="false">IF(AND(ISNUMBER($BW529),ISNUMBER($BX529)),MIN(1,MAX(0,($BX529-2017+1)/($BX529-$BW529+1))),"")</f>
        <v>0</v>
      </c>
      <c r="Y529" s="0" t="n">
        <f aca="false">IF(AND(ISNUMBER($BW529),ISNUMBER($BX529)),MIN(1,MAX(0,($BX529-2018+1)/($BX529-$BW529+1))),"")</f>
        <v>0</v>
      </c>
      <c r="Z529" s="0" t="n">
        <f aca="false">IF(AND(ISNUMBER($BW529),ISNUMBER($BX529)),MIN(1,MAX(0,($BX529-2019+1)/($BX529-$BW529+1))),"")</f>
        <v>0</v>
      </c>
      <c r="AA529" s="0" t="n">
        <f aca="false">IF(ISNUMBER($BX529),IF($BX529&gt;=2017,1,0),"")</f>
        <v>0</v>
      </c>
      <c r="AB529" s="0" t="n">
        <f aca="false">IF(ISNUMBER($BX529),IF($BX529&gt;=2018,1,0),"")</f>
        <v>0</v>
      </c>
      <c r="AC529" s="0" t="n">
        <f aca="false">IF(ISNUMBER($BX529),IF($BX529&gt;=2019,1,0),"")</f>
        <v>0</v>
      </c>
      <c r="AD529" s="0" t="n">
        <f aca="false">IF($L529&lt;&gt;"",IF($L529&gt;2013,1,0),"")</f>
        <v>0</v>
      </c>
      <c r="AE529" s="0" t="n">
        <f aca="false">IF($L529&lt;&gt;"",1+IF($L529&gt;2011,1,0)+IF($L529&gt;2014,1,0),"")</f>
        <v>1</v>
      </c>
      <c r="AF529" s="0" t="s">
        <v>87</v>
      </c>
      <c r="AG529" s="0" t="s">
        <v>88</v>
      </c>
      <c r="AH529" s="0" t="s">
        <v>89</v>
      </c>
      <c r="AI529" s="0" t="s">
        <v>334</v>
      </c>
      <c r="AJ529" s="0" t="s">
        <v>334</v>
      </c>
      <c r="AK529" s="0" t="str">
        <f aca="false">IF(AND($CF529&lt;&gt;"",IFERROR(INDEX(subsample_country_map!$B:$B,MATCH($CF529,subsample_country_map!$A:$A,0)),"")&lt;&gt;""),INDEX(subsample_country_map!$B:$B,MATCH($CF529,subsample_country_map!$A:$A,0)),INDEX(lookup!$AA:$AA,MATCH($A529,lookup!$A:$A,0)))</f>
        <v>1_US</v>
      </c>
      <c r="AL529" s="0" t="str">
        <f aca="false">IF(AND($CF529&lt;&gt;"",IFERROR(INDEX(subsample_country_map!$C:$C,MATCH($CF529,subsample_country_map!$A:$A,0)),"")&lt;&gt;""),INDEX(subsample_country_map!$C:$C,MATCH($CF529,subsample_country_map!$A:$A,0)),INDEX(lookup!$AB:$AB,MATCH($A529,lookup!$A:$A,0)))</f>
        <v>1_developed</v>
      </c>
      <c r="AM529" s="0" t="str">
        <f aca="false">IF(AND($CF529&lt;&gt;"",IFERROR(INDEX(subsample_country_map!$D:$D,MATCH($CF529,subsample_country_map!$A:$A,0)),"")&lt;&gt;""),INDEX(subsample_country_map!$D:$D,MATCH($CF529,subsample_country_map!$A:$A,0)),INDEX(lookup!$AC:$AC,MATCH($A529,lookup!$A:$A,0)))</f>
        <v>1_western</v>
      </c>
      <c r="AN529" s="0" t="str">
        <f aca="false">IF(AND($CF529&lt;&gt;"",IFERROR(INDEX(subsample_country_map!$E:$E,MATCH($CF529,subsample_country_map!$A:$A,0)),"")&lt;&gt;""),INDEX(subsample_country_map!$E:$E,MATCH($CF529,subsample_country_map!$A:$A,0)),INDEX(lookup!$AD:$AD,MATCH($A529,lookup!$A:$A,0)))</f>
        <v>1_common law</v>
      </c>
      <c r="AO529" s="0" t="str">
        <f aca="false">INDEX(lookup!$Y:$Y,MATCH($A529,lookup!$A:$A,0))</f>
        <v>1_not published</v>
      </c>
      <c r="AP529" s="0" t="str">
        <f aca="false">INDEX(lookup!$Z:$Z,MATCH($A529,lookup!$A:$A,0))</f>
        <v>99_NCE</v>
      </c>
      <c r="AQ529" s="0" t="str">
        <f aca="false">INDEX(lookup!$W:$W,MATCH($A529,lookup!$A:$A,0))</f>
        <v>1_fin/acc/econ</v>
      </c>
      <c r="AS529" s="0" t="s">
        <v>91</v>
      </c>
      <c r="AT529" s="0" t="s">
        <v>397</v>
      </c>
      <c r="AU529" s="0" t="s">
        <v>93</v>
      </c>
      <c r="AV529" s="0" t="s">
        <v>629</v>
      </c>
      <c r="AX529" s="0" t="s">
        <v>1991</v>
      </c>
      <c r="BA529" s="0" t="n">
        <v>5492</v>
      </c>
      <c r="BB529" s="0" t="s">
        <v>95</v>
      </c>
      <c r="BC529" s="0" t="s">
        <v>122</v>
      </c>
      <c r="BD529" s="0" t="s">
        <v>123</v>
      </c>
      <c r="BE529" s="0" t="s">
        <v>98</v>
      </c>
      <c r="BI529" s="0" t="s">
        <v>143</v>
      </c>
      <c r="BJ529" s="0" t="s">
        <v>1986</v>
      </c>
      <c r="BK529" s="0" t="s">
        <v>927</v>
      </c>
      <c r="BL529" s="0" t="s">
        <v>1992</v>
      </c>
      <c r="BM529" s="0" t="s">
        <v>1893</v>
      </c>
      <c r="BN529" s="0" t="s">
        <v>1844</v>
      </c>
      <c r="BO529" s="0" t="s">
        <v>769</v>
      </c>
      <c r="BP529" s="0" t="s">
        <v>1838</v>
      </c>
      <c r="BQ529" s="0" t="s">
        <v>127</v>
      </c>
      <c r="BT529" s="0" t="n">
        <v>0</v>
      </c>
      <c r="BU529" s="0" t="s">
        <v>1845</v>
      </c>
      <c r="BW529" s="0" t="n">
        <v>1990</v>
      </c>
      <c r="BX529" s="0" t="n">
        <v>2008</v>
      </c>
      <c r="BY529" s="0" t="s">
        <v>1846</v>
      </c>
      <c r="BZ529" s="0" t="n">
        <v>1999</v>
      </c>
      <c r="CA529" s="0" t="n">
        <v>0</v>
      </c>
      <c r="CB529" s="0" t="n">
        <v>0</v>
      </c>
      <c r="CC529" s="0" t="n">
        <v>0</v>
      </c>
      <c r="CD529" s="0" t="n">
        <v>-0.00607217921170076</v>
      </c>
      <c r="CE529" s="0" t="n">
        <v>1</v>
      </c>
    </row>
    <row r="530" customFormat="false" ht="15" hidden="false" customHeight="false" outlineLevel="0" collapsed="false">
      <c r="A530" s="0" t="s">
        <v>1838</v>
      </c>
      <c r="B530" s="0" t="n">
        <v>1835</v>
      </c>
      <c r="C530" s="0" t="n">
        <v>-0.0421980187149616</v>
      </c>
      <c r="D530" s="0" t="n">
        <v>5492</v>
      </c>
      <c r="E530" s="0" t="n">
        <f aca="false">IF(ISNUMBER($BA530),$BA530,IF(AND(ISNUMBER($D530),ISNUMBER($BW530),ISNUMBER($BX530)),$D530*($BX530-$BW530+1),""))</f>
        <v>5492</v>
      </c>
      <c r="H530" s="0" t="s">
        <v>118</v>
      </c>
      <c r="I530" s="0" t="s">
        <v>119</v>
      </c>
      <c r="J530" s="0" t="n">
        <f aca="false">IF($BW530&lt;&gt;"",$BW530,"")</f>
        <v>1990</v>
      </c>
      <c r="K530" s="0" t="n">
        <f aca="false">IF($BX530&lt;&gt;"",$BX530,"")</f>
        <v>2008</v>
      </c>
      <c r="L530" s="0" t="n">
        <f aca="false">IF(AND(ISNUMBER($BW530),ISNUMBER($BX530)),($BW530+$BX530)/2,"")</f>
        <v>1999</v>
      </c>
      <c r="M530" s="0" t="n">
        <f aca="false">IF($L530&lt;&gt;"",$L530,"")</f>
        <v>1999</v>
      </c>
      <c r="N530" s="0" t="n">
        <f aca="false">IF(AND(ISNUMBER($BW530),ISNUMBER($BX530)),MIN(1,MAX(0,($BX530-2016+1)/($BX530-$BW530+1))),"")</f>
        <v>0</v>
      </c>
      <c r="O530" s="0" t="n">
        <f aca="false">IF(AND(ISNUMBER($BW530),ISNUMBER($BX530)),MIN(1,MAX(0,($BX530-2017+1)/($BX530-$BW530+1))),"")</f>
        <v>0</v>
      </c>
      <c r="P530" s="0" t="n">
        <f aca="false">IF(AND(ISNUMBER($BW530),ISNUMBER($BX530)),MIN(1,MAX(0,($BX530-2018+1)/($BX530-$BW530+1))),"")</f>
        <v>0</v>
      </c>
      <c r="Q530" s="0" t="n">
        <f aca="false">IF(AND(ISNUMBER($BW530),ISNUMBER($BX530)),MIN(1,MAX(0,($BX530-2019+1)/($BX530-$BW530+1))),"")</f>
        <v>0</v>
      </c>
      <c r="R530" s="0" t="n">
        <f aca="false">IF(AND(ISNUMBER($BW530),ISNUMBER($BX530)),MIN(1,MAX(0,($BX530-2016+1)/($BX530-$BW530+1))),"")</f>
        <v>0</v>
      </c>
      <c r="S530" s="0" t="n">
        <f aca="false">IF($L530&lt;&gt;"",IF($L530&gt;=2015.5,1,0),"")</f>
        <v>0</v>
      </c>
      <c r="T530" s="0" t="n">
        <f aca="false">IF($L530&lt;&gt;"",IF($L530&gt;=2016,1,0),"")</f>
        <v>0</v>
      </c>
      <c r="U530" s="0" t="n">
        <f aca="false">IF(ISNUMBER($BX530),IF($BX530&gt;=2016,1,0),"")</f>
        <v>0</v>
      </c>
      <c r="V530" s="0" t="n">
        <f aca="false">IF(ISNUMBER($BW530),IF($BW530&gt;=2016,1,0),"")</f>
        <v>0</v>
      </c>
      <c r="W530" s="0" t="str">
        <f aca="false">IF(AND(ISNUMBER($BW530),ISNUMBER($BX530)),IF($BW530&gt;=2016,"post-only",IF($BX530&lt;2016,"pre-only","mixed")),"")</f>
        <v>pre-only</v>
      </c>
      <c r="X530" s="0" t="n">
        <f aca="false">IF(AND(ISNUMBER($BW530),ISNUMBER($BX530)),MIN(1,MAX(0,($BX530-2017+1)/($BX530-$BW530+1))),"")</f>
        <v>0</v>
      </c>
      <c r="Y530" s="0" t="n">
        <f aca="false">IF(AND(ISNUMBER($BW530),ISNUMBER($BX530)),MIN(1,MAX(0,($BX530-2018+1)/($BX530-$BW530+1))),"")</f>
        <v>0</v>
      </c>
      <c r="Z530" s="0" t="n">
        <f aca="false">IF(AND(ISNUMBER($BW530),ISNUMBER($BX530)),MIN(1,MAX(0,($BX530-2019+1)/($BX530-$BW530+1))),"")</f>
        <v>0</v>
      </c>
      <c r="AA530" s="0" t="n">
        <f aca="false">IF(ISNUMBER($BX530),IF($BX530&gt;=2017,1,0),"")</f>
        <v>0</v>
      </c>
      <c r="AB530" s="0" t="n">
        <f aca="false">IF(ISNUMBER($BX530),IF($BX530&gt;=2018,1,0),"")</f>
        <v>0</v>
      </c>
      <c r="AC530" s="0" t="n">
        <f aca="false">IF(ISNUMBER($BX530),IF($BX530&gt;=2019,1,0),"")</f>
        <v>0</v>
      </c>
      <c r="AD530" s="0" t="n">
        <f aca="false">IF($L530&lt;&gt;"",IF($L530&gt;2013,1,0),"")</f>
        <v>0</v>
      </c>
      <c r="AE530" s="0" t="n">
        <f aca="false">IF($L530&lt;&gt;"",1+IF($L530&gt;2011,1,0)+IF($L530&gt;2014,1,0),"")</f>
        <v>1</v>
      </c>
      <c r="AF530" s="0" t="s">
        <v>87</v>
      </c>
      <c r="AG530" s="0" t="s">
        <v>88</v>
      </c>
      <c r="AH530" s="0" t="s">
        <v>89</v>
      </c>
      <c r="AI530" s="0" t="s">
        <v>334</v>
      </c>
      <c r="AJ530" s="0" t="s">
        <v>334</v>
      </c>
      <c r="AK530" s="0" t="str">
        <f aca="false">IF(AND($CF530&lt;&gt;"",IFERROR(INDEX(subsample_country_map!$B:$B,MATCH($CF530,subsample_country_map!$A:$A,0)),"")&lt;&gt;""),INDEX(subsample_country_map!$B:$B,MATCH($CF530,subsample_country_map!$A:$A,0)),INDEX(lookup!$AA:$AA,MATCH($A530,lookup!$A:$A,0)))</f>
        <v>1_US</v>
      </c>
      <c r="AL530" s="0" t="str">
        <f aca="false">IF(AND($CF530&lt;&gt;"",IFERROR(INDEX(subsample_country_map!$C:$C,MATCH($CF530,subsample_country_map!$A:$A,0)),"")&lt;&gt;""),INDEX(subsample_country_map!$C:$C,MATCH($CF530,subsample_country_map!$A:$A,0)),INDEX(lookup!$AB:$AB,MATCH($A530,lookup!$A:$A,0)))</f>
        <v>1_developed</v>
      </c>
      <c r="AM530" s="0" t="str">
        <f aca="false">IF(AND($CF530&lt;&gt;"",IFERROR(INDEX(subsample_country_map!$D:$D,MATCH($CF530,subsample_country_map!$A:$A,0)),"")&lt;&gt;""),INDEX(subsample_country_map!$D:$D,MATCH($CF530,subsample_country_map!$A:$A,0)),INDEX(lookup!$AC:$AC,MATCH($A530,lookup!$A:$A,0)))</f>
        <v>1_western</v>
      </c>
      <c r="AN530" s="0" t="str">
        <f aca="false">IF(AND($CF530&lt;&gt;"",IFERROR(INDEX(subsample_country_map!$E:$E,MATCH($CF530,subsample_country_map!$A:$A,0)),"")&lt;&gt;""),INDEX(subsample_country_map!$E:$E,MATCH($CF530,subsample_country_map!$A:$A,0)),INDEX(lookup!$AD:$AD,MATCH($A530,lookup!$A:$A,0)))</f>
        <v>1_common law</v>
      </c>
      <c r="AO530" s="0" t="str">
        <f aca="false">INDEX(lookup!$Y:$Y,MATCH($A530,lookup!$A:$A,0))</f>
        <v>1_not published</v>
      </c>
      <c r="AP530" s="0" t="str">
        <f aca="false">INDEX(lookup!$Z:$Z,MATCH($A530,lookup!$A:$A,0))</f>
        <v>99_NCE</v>
      </c>
      <c r="AQ530" s="0" t="str">
        <f aca="false">INDEX(lookup!$W:$W,MATCH($A530,lookup!$A:$A,0))</f>
        <v>1_fin/acc/econ</v>
      </c>
      <c r="AS530" s="0" t="s">
        <v>91</v>
      </c>
      <c r="AT530" s="0" t="s">
        <v>111</v>
      </c>
      <c r="AU530" s="0" t="s">
        <v>93</v>
      </c>
      <c r="AV530" s="0" t="s">
        <v>1993</v>
      </c>
      <c r="AX530" s="0" t="s">
        <v>1994</v>
      </c>
      <c r="BA530" s="0" t="n">
        <v>5492</v>
      </c>
      <c r="BB530" s="0" t="s">
        <v>95</v>
      </c>
      <c r="BC530" s="0" t="s">
        <v>122</v>
      </c>
      <c r="BD530" s="0" t="s">
        <v>123</v>
      </c>
      <c r="BE530" s="0" t="s">
        <v>98</v>
      </c>
      <c r="BI530" s="0" t="s">
        <v>143</v>
      </c>
      <c r="BJ530" s="0" t="s">
        <v>1986</v>
      </c>
      <c r="BK530" s="0" t="s">
        <v>927</v>
      </c>
      <c r="BL530" s="0" t="s">
        <v>1995</v>
      </c>
      <c r="BM530" s="0" t="s">
        <v>1898</v>
      </c>
      <c r="BN530" s="0" t="s">
        <v>1844</v>
      </c>
      <c r="BO530" s="0" t="s">
        <v>769</v>
      </c>
      <c r="BP530" s="0" t="s">
        <v>1838</v>
      </c>
      <c r="BQ530" s="0" t="s">
        <v>127</v>
      </c>
      <c r="BT530" s="0" t="n">
        <v>0</v>
      </c>
      <c r="BU530" s="0" t="s">
        <v>1845</v>
      </c>
      <c r="BW530" s="0" t="n">
        <v>1990</v>
      </c>
      <c r="BX530" s="0" t="n">
        <v>2008</v>
      </c>
      <c r="BY530" s="0" t="s">
        <v>1846</v>
      </c>
      <c r="BZ530" s="0" t="n">
        <v>1999</v>
      </c>
      <c r="CA530" s="0" t="n">
        <v>0</v>
      </c>
      <c r="CB530" s="0" t="n">
        <v>0</v>
      </c>
      <c r="CC530" s="0" t="n">
        <v>0</v>
      </c>
      <c r="CD530" s="0" t="n">
        <v>-0.0422230924637842</v>
      </c>
      <c r="CE530" s="0" t="n">
        <v>1</v>
      </c>
    </row>
    <row r="531" customFormat="false" ht="15" hidden="false" customHeight="false" outlineLevel="0" collapsed="false">
      <c r="A531" s="0" t="s">
        <v>1838</v>
      </c>
      <c r="B531" s="0" t="n">
        <v>1836</v>
      </c>
      <c r="C531" s="0" t="n">
        <v>-0.0102547597845468</v>
      </c>
      <c r="D531" s="0" t="n">
        <v>5492</v>
      </c>
      <c r="E531" s="0" t="n">
        <f aca="false">IF(ISNUMBER($BA531),$BA531,IF(AND(ISNUMBER($D531),ISNUMBER($BW531),ISNUMBER($BX531)),$D531*($BX531-$BW531+1),""))</f>
        <v>5492</v>
      </c>
      <c r="H531" s="0" t="s">
        <v>118</v>
      </c>
      <c r="I531" s="0" t="s">
        <v>119</v>
      </c>
      <c r="J531" s="0" t="n">
        <f aca="false">IF($BW531&lt;&gt;"",$BW531,"")</f>
        <v>1990</v>
      </c>
      <c r="K531" s="0" t="n">
        <f aca="false">IF($BX531&lt;&gt;"",$BX531,"")</f>
        <v>2008</v>
      </c>
      <c r="L531" s="0" t="n">
        <f aca="false">IF(AND(ISNUMBER($BW531),ISNUMBER($BX531)),($BW531+$BX531)/2,"")</f>
        <v>1999</v>
      </c>
      <c r="M531" s="0" t="n">
        <f aca="false">IF($L531&lt;&gt;"",$L531,"")</f>
        <v>1999</v>
      </c>
      <c r="N531" s="0" t="n">
        <f aca="false">IF(AND(ISNUMBER($BW531),ISNUMBER($BX531)),MIN(1,MAX(0,($BX531-2016+1)/($BX531-$BW531+1))),"")</f>
        <v>0</v>
      </c>
      <c r="O531" s="0" t="n">
        <f aca="false">IF(AND(ISNUMBER($BW531),ISNUMBER($BX531)),MIN(1,MAX(0,($BX531-2017+1)/($BX531-$BW531+1))),"")</f>
        <v>0</v>
      </c>
      <c r="P531" s="0" t="n">
        <f aca="false">IF(AND(ISNUMBER($BW531),ISNUMBER($BX531)),MIN(1,MAX(0,($BX531-2018+1)/($BX531-$BW531+1))),"")</f>
        <v>0</v>
      </c>
      <c r="Q531" s="0" t="n">
        <f aca="false">IF(AND(ISNUMBER($BW531),ISNUMBER($BX531)),MIN(1,MAX(0,($BX531-2019+1)/($BX531-$BW531+1))),"")</f>
        <v>0</v>
      </c>
      <c r="R531" s="0" t="n">
        <f aca="false">IF(AND(ISNUMBER($BW531),ISNUMBER($BX531)),MIN(1,MAX(0,($BX531-2016+1)/($BX531-$BW531+1))),"")</f>
        <v>0</v>
      </c>
      <c r="S531" s="0" t="n">
        <f aca="false">IF($L531&lt;&gt;"",IF($L531&gt;=2015.5,1,0),"")</f>
        <v>0</v>
      </c>
      <c r="T531" s="0" t="n">
        <f aca="false">IF($L531&lt;&gt;"",IF($L531&gt;=2016,1,0),"")</f>
        <v>0</v>
      </c>
      <c r="U531" s="0" t="n">
        <f aca="false">IF(ISNUMBER($BX531),IF($BX531&gt;=2016,1,0),"")</f>
        <v>0</v>
      </c>
      <c r="V531" s="0" t="n">
        <f aca="false">IF(ISNUMBER($BW531),IF($BW531&gt;=2016,1,0),"")</f>
        <v>0</v>
      </c>
      <c r="W531" s="0" t="str">
        <f aca="false">IF(AND(ISNUMBER($BW531),ISNUMBER($BX531)),IF($BW531&gt;=2016,"post-only",IF($BX531&lt;2016,"pre-only","mixed")),"")</f>
        <v>pre-only</v>
      </c>
      <c r="X531" s="0" t="n">
        <f aca="false">IF(AND(ISNUMBER($BW531),ISNUMBER($BX531)),MIN(1,MAX(0,($BX531-2017+1)/($BX531-$BW531+1))),"")</f>
        <v>0</v>
      </c>
      <c r="Y531" s="0" t="n">
        <f aca="false">IF(AND(ISNUMBER($BW531),ISNUMBER($BX531)),MIN(1,MAX(0,($BX531-2018+1)/($BX531-$BW531+1))),"")</f>
        <v>0</v>
      </c>
      <c r="Z531" s="0" t="n">
        <f aca="false">IF(AND(ISNUMBER($BW531),ISNUMBER($BX531)),MIN(1,MAX(0,($BX531-2019+1)/($BX531-$BW531+1))),"")</f>
        <v>0</v>
      </c>
      <c r="AA531" s="0" t="n">
        <f aca="false">IF(ISNUMBER($BX531),IF($BX531&gt;=2017,1,0),"")</f>
        <v>0</v>
      </c>
      <c r="AB531" s="0" t="n">
        <f aca="false">IF(ISNUMBER($BX531),IF($BX531&gt;=2018,1,0),"")</f>
        <v>0</v>
      </c>
      <c r="AC531" s="0" t="n">
        <f aca="false">IF(ISNUMBER($BX531),IF($BX531&gt;=2019,1,0),"")</f>
        <v>0</v>
      </c>
      <c r="AD531" s="0" t="n">
        <f aca="false">IF($L531&lt;&gt;"",IF($L531&gt;2013,1,0),"")</f>
        <v>0</v>
      </c>
      <c r="AE531" s="0" t="n">
        <f aca="false">IF($L531&lt;&gt;"",1+IF($L531&gt;2011,1,0)+IF($L531&gt;2014,1,0),"")</f>
        <v>1</v>
      </c>
      <c r="AF531" s="0" t="s">
        <v>87</v>
      </c>
      <c r="AG531" s="0" t="s">
        <v>88</v>
      </c>
      <c r="AH531" s="0" t="s">
        <v>89</v>
      </c>
      <c r="AI531" s="0" t="s">
        <v>334</v>
      </c>
      <c r="AJ531" s="0" t="s">
        <v>334</v>
      </c>
      <c r="AK531" s="0" t="str">
        <f aca="false">IF(AND($CF531&lt;&gt;"",IFERROR(INDEX(subsample_country_map!$B:$B,MATCH($CF531,subsample_country_map!$A:$A,0)),"")&lt;&gt;""),INDEX(subsample_country_map!$B:$B,MATCH($CF531,subsample_country_map!$A:$A,0)),INDEX(lookup!$AA:$AA,MATCH($A531,lookup!$A:$A,0)))</f>
        <v>1_US</v>
      </c>
      <c r="AL531" s="0" t="str">
        <f aca="false">IF(AND($CF531&lt;&gt;"",IFERROR(INDEX(subsample_country_map!$C:$C,MATCH($CF531,subsample_country_map!$A:$A,0)),"")&lt;&gt;""),INDEX(subsample_country_map!$C:$C,MATCH($CF531,subsample_country_map!$A:$A,0)),INDEX(lookup!$AB:$AB,MATCH($A531,lookup!$A:$A,0)))</f>
        <v>1_developed</v>
      </c>
      <c r="AM531" s="0" t="str">
        <f aca="false">IF(AND($CF531&lt;&gt;"",IFERROR(INDEX(subsample_country_map!$D:$D,MATCH($CF531,subsample_country_map!$A:$A,0)),"")&lt;&gt;""),INDEX(subsample_country_map!$D:$D,MATCH($CF531,subsample_country_map!$A:$A,0)),INDEX(lookup!$AC:$AC,MATCH($A531,lookup!$A:$A,0)))</f>
        <v>1_western</v>
      </c>
      <c r="AN531" s="0" t="str">
        <f aca="false">IF(AND($CF531&lt;&gt;"",IFERROR(INDEX(subsample_country_map!$E:$E,MATCH($CF531,subsample_country_map!$A:$A,0)),"")&lt;&gt;""),INDEX(subsample_country_map!$E:$E,MATCH($CF531,subsample_country_map!$A:$A,0)),INDEX(lookup!$AD:$AD,MATCH($A531,lookup!$A:$A,0)))</f>
        <v>1_common law</v>
      </c>
      <c r="AO531" s="0" t="str">
        <f aca="false">INDEX(lookup!$Y:$Y,MATCH($A531,lookup!$A:$A,0))</f>
        <v>1_not published</v>
      </c>
      <c r="AP531" s="0" t="str">
        <f aca="false">INDEX(lookup!$Z:$Z,MATCH($A531,lookup!$A:$A,0))</f>
        <v>99_NCE</v>
      </c>
      <c r="AQ531" s="0" t="str">
        <f aca="false">INDEX(lookup!$W:$W,MATCH($A531,lookup!$A:$A,0))</f>
        <v>1_fin/acc/econ</v>
      </c>
      <c r="AS531" s="0" t="s">
        <v>91</v>
      </c>
      <c r="AT531" s="0" t="s">
        <v>111</v>
      </c>
      <c r="AU531" s="0" t="s">
        <v>93</v>
      </c>
      <c r="AV531" s="0" t="s">
        <v>1996</v>
      </c>
      <c r="AX531" s="0" t="s">
        <v>1997</v>
      </c>
      <c r="BA531" s="0" t="n">
        <v>5492</v>
      </c>
      <c r="BB531" s="0" t="s">
        <v>95</v>
      </c>
      <c r="BC531" s="0" t="s">
        <v>122</v>
      </c>
      <c r="BD531" s="0" t="s">
        <v>123</v>
      </c>
      <c r="BE531" s="0" t="s">
        <v>98</v>
      </c>
      <c r="BI531" s="0" t="s">
        <v>143</v>
      </c>
      <c r="BJ531" s="0" t="s">
        <v>1986</v>
      </c>
      <c r="BK531" s="0" t="s">
        <v>927</v>
      </c>
      <c r="BL531" s="0" t="s">
        <v>1998</v>
      </c>
      <c r="BM531" s="0" t="s">
        <v>1911</v>
      </c>
      <c r="BN531" s="0" t="s">
        <v>1844</v>
      </c>
      <c r="BO531" s="0" t="s">
        <v>769</v>
      </c>
      <c r="BP531" s="0" t="s">
        <v>1838</v>
      </c>
      <c r="BQ531" s="0" t="s">
        <v>127</v>
      </c>
      <c r="BT531" s="0" t="n">
        <v>0</v>
      </c>
      <c r="BU531" s="0" t="s">
        <v>1845</v>
      </c>
      <c r="BW531" s="0" t="n">
        <v>1990</v>
      </c>
      <c r="BX531" s="0" t="n">
        <v>2008</v>
      </c>
      <c r="BY531" s="0" t="s">
        <v>1846</v>
      </c>
      <c r="BZ531" s="0" t="n">
        <v>1999</v>
      </c>
      <c r="CA531" s="0" t="n">
        <v>0</v>
      </c>
      <c r="CB531" s="0" t="n">
        <v>0</v>
      </c>
      <c r="CC531" s="0" t="n">
        <v>0</v>
      </c>
      <c r="CD531" s="0" t="n">
        <v>-0.010255119271078</v>
      </c>
      <c r="CE531" s="0" t="n">
        <v>1</v>
      </c>
    </row>
    <row r="532" customFormat="false" ht="15" hidden="false" customHeight="false" outlineLevel="0" collapsed="false">
      <c r="A532" s="0" t="s">
        <v>1838</v>
      </c>
      <c r="B532" s="0" t="n">
        <v>1837</v>
      </c>
      <c r="C532" s="0" t="n">
        <v>-0.00620703509816569</v>
      </c>
      <c r="D532" s="0" t="n">
        <v>5492</v>
      </c>
      <c r="E532" s="0" t="n">
        <f aca="false">IF(ISNUMBER($BA532),$BA532,IF(AND(ISNUMBER($D532),ISNUMBER($BW532),ISNUMBER($BX532)),$D532*($BX532-$BW532+1),""))</f>
        <v>5492</v>
      </c>
      <c r="H532" s="0" t="s">
        <v>118</v>
      </c>
      <c r="I532" s="0" t="s">
        <v>119</v>
      </c>
      <c r="J532" s="0" t="n">
        <f aca="false">IF($BW532&lt;&gt;"",$BW532,"")</f>
        <v>1990</v>
      </c>
      <c r="K532" s="0" t="n">
        <f aca="false">IF($BX532&lt;&gt;"",$BX532,"")</f>
        <v>2008</v>
      </c>
      <c r="L532" s="0" t="n">
        <f aca="false">IF(AND(ISNUMBER($BW532),ISNUMBER($BX532)),($BW532+$BX532)/2,"")</f>
        <v>1999</v>
      </c>
      <c r="M532" s="0" t="n">
        <f aca="false">IF($L532&lt;&gt;"",$L532,"")</f>
        <v>1999</v>
      </c>
      <c r="N532" s="0" t="n">
        <f aca="false">IF(AND(ISNUMBER($BW532),ISNUMBER($BX532)),MIN(1,MAX(0,($BX532-2016+1)/($BX532-$BW532+1))),"")</f>
        <v>0</v>
      </c>
      <c r="O532" s="0" t="n">
        <f aca="false">IF(AND(ISNUMBER($BW532),ISNUMBER($BX532)),MIN(1,MAX(0,($BX532-2017+1)/($BX532-$BW532+1))),"")</f>
        <v>0</v>
      </c>
      <c r="P532" s="0" t="n">
        <f aca="false">IF(AND(ISNUMBER($BW532),ISNUMBER($BX532)),MIN(1,MAX(0,($BX532-2018+1)/($BX532-$BW532+1))),"")</f>
        <v>0</v>
      </c>
      <c r="Q532" s="0" t="n">
        <f aca="false">IF(AND(ISNUMBER($BW532),ISNUMBER($BX532)),MIN(1,MAX(0,($BX532-2019+1)/($BX532-$BW532+1))),"")</f>
        <v>0</v>
      </c>
      <c r="R532" s="0" t="n">
        <f aca="false">IF(AND(ISNUMBER($BW532),ISNUMBER($BX532)),MIN(1,MAX(0,($BX532-2016+1)/($BX532-$BW532+1))),"")</f>
        <v>0</v>
      </c>
      <c r="S532" s="0" t="n">
        <f aca="false">IF($L532&lt;&gt;"",IF($L532&gt;=2015.5,1,0),"")</f>
        <v>0</v>
      </c>
      <c r="T532" s="0" t="n">
        <f aca="false">IF($L532&lt;&gt;"",IF($L532&gt;=2016,1,0),"")</f>
        <v>0</v>
      </c>
      <c r="U532" s="0" t="n">
        <f aca="false">IF(ISNUMBER($BX532),IF($BX532&gt;=2016,1,0),"")</f>
        <v>0</v>
      </c>
      <c r="V532" s="0" t="n">
        <f aca="false">IF(ISNUMBER($BW532),IF($BW532&gt;=2016,1,0),"")</f>
        <v>0</v>
      </c>
      <c r="W532" s="0" t="str">
        <f aca="false">IF(AND(ISNUMBER($BW532),ISNUMBER($BX532)),IF($BW532&gt;=2016,"post-only",IF($BX532&lt;2016,"pre-only","mixed")),"")</f>
        <v>pre-only</v>
      </c>
      <c r="X532" s="0" t="n">
        <f aca="false">IF(AND(ISNUMBER($BW532),ISNUMBER($BX532)),MIN(1,MAX(0,($BX532-2017+1)/($BX532-$BW532+1))),"")</f>
        <v>0</v>
      </c>
      <c r="Y532" s="0" t="n">
        <f aca="false">IF(AND(ISNUMBER($BW532),ISNUMBER($BX532)),MIN(1,MAX(0,($BX532-2018+1)/($BX532-$BW532+1))),"")</f>
        <v>0</v>
      </c>
      <c r="Z532" s="0" t="n">
        <f aca="false">IF(AND(ISNUMBER($BW532),ISNUMBER($BX532)),MIN(1,MAX(0,($BX532-2019+1)/($BX532-$BW532+1))),"")</f>
        <v>0</v>
      </c>
      <c r="AA532" s="0" t="n">
        <f aca="false">IF(ISNUMBER($BX532),IF($BX532&gt;=2017,1,0),"")</f>
        <v>0</v>
      </c>
      <c r="AB532" s="0" t="n">
        <f aca="false">IF(ISNUMBER($BX532),IF($BX532&gt;=2018,1,0),"")</f>
        <v>0</v>
      </c>
      <c r="AC532" s="0" t="n">
        <f aca="false">IF(ISNUMBER($BX532),IF($BX532&gt;=2019,1,0),"")</f>
        <v>0</v>
      </c>
      <c r="AD532" s="0" t="n">
        <f aca="false">IF($L532&lt;&gt;"",IF($L532&gt;2013,1,0),"")</f>
        <v>0</v>
      </c>
      <c r="AE532" s="0" t="n">
        <f aca="false">IF($L532&lt;&gt;"",1+IF($L532&gt;2011,1,0)+IF($L532&gt;2014,1,0),"")</f>
        <v>1</v>
      </c>
      <c r="AF532" s="0" t="s">
        <v>87</v>
      </c>
      <c r="AG532" s="0" t="s">
        <v>88</v>
      </c>
      <c r="AH532" s="0" t="s">
        <v>89</v>
      </c>
      <c r="AI532" s="0" t="s">
        <v>334</v>
      </c>
      <c r="AJ532" s="0" t="s">
        <v>334</v>
      </c>
      <c r="AK532" s="0" t="str">
        <f aca="false">IF(AND($CF532&lt;&gt;"",IFERROR(INDEX(subsample_country_map!$B:$B,MATCH($CF532,subsample_country_map!$A:$A,0)),"")&lt;&gt;""),INDEX(subsample_country_map!$B:$B,MATCH($CF532,subsample_country_map!$A:$A,0)),INDEX(lookup!$AA:$AA,MATCH($A532,lookup!$A:$A,0)))</f>
        <v>1_US</v>
      </c>
      <c r="AL532" s="0" t="str">
        <f aca="false">IF(AND($CF532&lt;&gt;"",IFERROR(INDEX(subsample_country_map!$C:$C,MATCH($CF532,subsample_country_map!$A:$A,0)),"")&lt;&gt;""),INDEX(subsample_country_map!$C:$C,MATCH($CF532,subsample_country_map!$A:$A,0)),INDEX(lookup!$AB:$AB,MATCH($A532,lookup!$A:$A,0)))</f>
        <v>1_developed</v>
      </c>
      <c r="AM532" s="0" t="str">
        <f aca="false">IF(AND($CF532&lt;&gt;"",IFERROR(INDEX(subsample_country_map!$D:$D,MATCH($CF532,subsample_country_map!$A:$A,0)),"")&lt;&gt;""),INDEX(subsample_country_map!$D:$D,MATCH($CF532,subsample_country_map!$A:$A,0)),INDEX(lookup!$AC:$AC,MATCH($A532,lookup!$A:$A,0)))</f>
        <v>1_western</v>
      </c>
      <c r="AN532" s="0" t="str">
        <f aca="false">IF(AND($CF532&lt;&gt;"",IFERROR(INDEX(subsample_country_map!$E:$E,MATCH($CF532,subsample_country_map!$A:$A,0)),"")&lt;&gt;""),INDEX(subsample_country_map!$E:$E,MATCH($CF532,subsample_country_map!$A:$A,0)),INDEX(lookup!$AD:$AD,MATCH($A532,lookup!$A:$A,0)))</f>
        <v>1_common law</v>
      </c>
      <c r="AO532" s="0" t="str">
        <f aca="false">INDEX(lookup!$Y:$Y,MATCH($A532,lookup!$A:$A,0))</f>
        <v>1_not published</v>
      </c>
      <c r="AP532" s="0" t="str">
        <f aca="false">INDEX(lookup!$Z:$Z,MATCH($A532,lookup!$A:$A,0))</f>
        <v>99_NCE</v>
      </c>
      <c r="AQ532" s="0" t="str">
        <f aca="false">INDEX(lookup!$W:$W,MATCH($A532,lookup!$A:$A,0))</f>
        <v>1_fin/acc/econ</v>
      </c>
      <c r="AS532" s="0" t="s">
        <v>91</v>
      </c>
      <c r="AT532" s="0" t="s">
        <v>111</v>
      </c>
      <c r="AU532" s="0" t="s">
        <v>93</v>
      </c>
      <c r="AV532" s="0" t="s">
        <v>1999</v>
      </c>
      <c r="AX532" s="0" t="s">
        <v>2000</v>
      </c>
      <c r="BA532" s="0" t="n">
        <v>5492</v>
      </c>
      <c r="BB532" s="0" t="s">
        <v>95</v>
      </c>
      <c r="BC532" s="0" t="s">
        <v>122</v>
      </c>
      <c r="BD532" s="0" t="s">
        <v>123</v>
      </c>
      <c r="BE532" s="0" t="s">
        <v>98</v>
      </c>
      <c r="BI532" s="0" t="s">
        <v>143</v>
      </c>
      <c r="BJ532" s="0" t="s">
        <v>1986</v>
      </c>
      <c r="BK532" s="0" t="s">
        <v>927</v>
      </c>
      <c r="BL532" s="0" t="s">
        <v>2001</v>
      </c>
      <c r="BM532" s="0" t="s">
        <v>1904</v>
      </c>
      <c r="BN532" s="0" t="s">
        <v>1844</v>
      </c>
      <c r="BO532" s="0" t="s">
        <v>769</v>
      </c>
      <c r="BP532" s="0" t="s">
        <v>1838</v>
      </c>
      <c r="BQ532" s="0" t="s">
        <v>127</v>
      </c>
      <c r="BT532" s="0" t="n">
        <v>0</v>
      </c>
      <c r="BU532" s="0" t="s">
        <v>1845</v>
      </c>
      <c r="BW532" s="0" t="n">
        <v>1990</v>
      </c>
      <c r="BX532" s="0" t="n">
        <v>2008</v>
      </c>
      <c r="BY532" s="0" t="s">
        <v>1846</v>
      </c>
      <c r="BZ532" s="0" t="n">
        <v>1999</v>
      </c>
      <c r="CA532" s="0" t="n">
        <v>0</v>
      </c>
      <c r="CB532" s="0" t="n">
        <v>0</v>
      </c>
      <c r="CC532" s="0" t="n">
        <v>0</v>
      </c>
      <c r="CD532" s="0" t="n">
        <v>-0.00620711481341124</v>
      </c>
      <c r="CE532" s="0" t="n">
        <v>1</v>
      </c>
    </row>
    <row r="533" customFormat="false" ht="15" hidden="false" customHeight="false" outlineLevel="0" collapsed="false">
      <c r="A533" s="0" t="s">
        <v>1838</v>
      </c>
      <c r="B533" s="0" t="n">
        <v>1838</v>
      </c>
      <c r="C533" s="0" t="n">
        <v>0.00580224256494279</v>
      </c>
      <c r="D533" s="0" t="n">
        <v>5492</v>
      </c>
      <c r="E533" s="0" t="n">
        <f aca="false">IF(ISNUMBER($BA533),$BA533,IF(AND(ISNUMBER($D533),ISNUMBER($BW533),ISNUMBER($BX533)),$D533*($BX533-$BW533+1),""))</f>
        <v>5492</v>
      </c>
      <c r="H533" s="0" t="s">
        <v>118</v>
      </c>
      <c r="I533" s="0" t="s">
        <v>119</v>
      </c>
      <c r="J533" s="0" t="n">
        <f aca="false">IF($BW533&lt;&gt;"",$BW533,"")</f>
        <v>1990</v>
      </c>
      <c r="K533" s="0" t="n">
        <f aca="false">IF($BX533&lt;&gt;"",$BX533,"")</f>
        <v>2008</v>
      </c>
      <c r="L533" s="0" t="n">
        <f aca="false">IF(AND(ISNUMBER($BW533),ISNUMBER($BX533)),($BW533+$BX533)/2,"")</f>
        <v>1999</v>
      </c>
      <c r="M533" s="0" t="n">
        <f aca="false">IF($L533&lt;&gt;"",$L533,"")</f>
        <v>1999</v>
      </c>
      <c r="N533" s="0" t="n">
        <f aca="false">IF(AND(ISNUMBER($BW533),ISNUMBER($BX533)),MIN(1,MAX(0,($BX533-2016+1)/($BX533-$BW533+1))),"")</f>
        <v>0</v>
      </c>
      <c r="O533" s="0" t="n">
        <f aca="false">IF(AND(ISNUMBER($BW533),ISNUMBER($BX533)),MIN(1,MAX(0,($BX533-2017+1)/($BX533-$BW533+1))),"")</f>
        <v>0</v>
      </c>
      <c r="P533" s="0" t="n">
        <f aca="false">IF(AND(ISNUMBER($BW533),ISNUMBER($BX533)),MIN(1,MAX(0,($BX533-2018+1)/($BX533-$BW533+1))),"")</f>
        <v>0</v>
      </c>
      <c r="Q533" s="0" t="n">
        <f aca="false">IF(AND(ISNUMBER($BW533),ISNUMBER($BX533)),MIN(1,MAX(0,($BX533-2019+1)/($BX533-$BW533+1))),"")</f>
        <v>0</v>
      </c>
      <c r="R533" s="0" t="n">
        <f aca="false">IF(AND(ISNUMBER($BW533),ISNUMBER($BX533)),MIN(1,MAX(0,($BX533-2016+1)/($BX533-$BW533+1))),"")</f>
        <v>0</v>
      </c>
      <c r="S533" s="0" t="n">
        <f aca="false">IF($L533&lt;&gt;"",IF($L533&gt;=2015.5,1,0),"")</f>
        <v>0</v>
      </c>
      <c r="T533" s="0" t="n">
        <f aca="false">IF($L533&lt;&gt;"",IF($L533&gt;=2016,1,0),"")</f>
        <v>0</v>
      </c>
      <c r="U533" s="0" t="n">
        <f aca="false">IF(ISNUMBER($BX533),IF($BX533&gt;=2016,1,0),"")</f>
        <v>0</v>
      </c>
      <c r="V533" s="0" t="n">
        <f aca="false">IF(ISNUMBER($BW533),IF($BW533&gt;=2016,1,0),"")</f>
        <v>0</v>
      </c>
      <c r="W533" s="0" t="str">
        <f aca="false">IF(AND(ISNUMBER($BW533),ISNUMBER($BX533)),IF($BW533&gt;=2016,"post-only",IF($BX533&lt;2016,"pre-only","mixed")),"")</f>
        <v>pre-only</v>
      </c>
      <c r="X533" s="0" t="n">
        <f aca="false">IF(AND(ISNUMBER($BW533),ISNUMBER($BX533)),MIN(1,MAX(0,($BX533-2017+1)/($BX533-$BW533+1))),"")</f>
        <v>0</v>
      </c>
      <c r="Y533" s="0" t="n">
        <f aca="false">IF(AND(ISNUMBER($BW533),ISNUMBER($BX533)),MIN(1,MAX(0,($BX533-2018+1)/($BX533-$BW533+1))),"")</f>
        <v>0</v>
      </c>
      <c r="Z533" s="0" t="n">
        <f aca="false">IF(AND(ISNUMBER($BW533),ISNUMBER($BX533)),MIN(1,MAX(0,($BX533-2019+1)/($BX533-$BW533+1))),"")</f>
        <v>0</v>
      </c>
      <c r="AA533" s="0" t="n">
        <f aca="false">IF(ISNUMBER($BX533),IF($BX533&gt;=2017,1,0),"")</f>
        <v>0</v>
      </c>
      <c r="AB533" s="0" t="n">
        <f aca="false">IF(ISNUMBER($BX533),IF($BX533&gt;=2018,1,0),"")</f>
        <v>0</v>
      </c>
      <c r="AC533" s="0" t="n">
        <f aca="false">IF(ISNUMBER($BX533),IF($BX533&gt;=2019,1,0),"")</f>
        <v>0</v>
      </c>
      <c r="AD533" s="0" t="n">
        <f aca="false">IF($L533&lt;&gt;"",IF($L533&gt;2013,1,0),"")</f>
        <v>0</v>
      </c>
      <c r="AE533" s="0" t="n">
        <f aca="false">IF($L533&lt;&gt;"",1+IF($L533&gt;2011,1,0)+IF($L533&gt;2014,1,0),"")</f>
        <v>1</v>
      </c>
      <c r="AF533" s="0" t="s">
        <v>87</v>
      </c>
      <c r="AG533" s="0" t="s">
        <v>88</v>
      </c>
      <c r="AH533" s="0" t="s">
        <v>89</v>
      </c>
      <c r="AI533" s="0" t="s">
        <v>334</v>
      </c>
      <c r="AJ533" s="0" t="s">
        <v>334</v>
      </c>
      <c r="AK533" s="0" t="str">
        <f aca="false">IF(AND($CF533&lt;&gt;"",IFERROR(INDEX(subsample_country_map!$B:$B,MATCH($CF533,subsample_country_map!$A:$A,0)),"")&lt;&gt;""),INDEX(subsample_country_map!$B:$B,MATCH($CF533,subsample_country_map!$A:$A,0)),INDEX(lookup!$AA:$AA,MATCH($A533,lookup!$A:$A,0)))</f>
        <v>1_US</v>
      </c>
      <c r="AL533" s="0" t="str">
        <f aca="false">IF(AND($CF533&lt;&gt;"",IFERROR(INDEX(subsample_country_map!$C:$C,MATCH($CF533,subsample_country_map!$A:$A,0)),"")&lt;&gt;""),INDEX(subsample_country_map!$C:$C,MATCH($CF533,subsample_country_map!$A:$A,0)),INDEX(lookup!$AB:$AB,MATCH($A533,lookup!$A:$A,0)))</f>
        <v>1_developed</v>
      </c>
      <c r="AM533" s="0" t="str">
        <f aca="false">IF(AND($CF533&lt;&gt;"",IFERROR(INDEX(subsample_country_map!$D:$D,MATCH($CF533,subsample_country_map!$A:$A,0)),"")&lt;&gt;""),INDEX(subsample_country_map!$D:$D,MATCH($CF533,subsample_country_map!$A:$A,0)),INDEX(lookup!$AC:$AC,MATCH($A533,lookup!$A:$A,0)))</f>
        <v>1_western</v>
      </c>
      <c r="AN533" s="0" t="str">
        <f aca="false">IF(AND($CF533&lt;&gt;"",IFERROR(INDEX(subsample_country_map!$E:$E,MATCH($CF533,subsample_country_map!$A:$A,0)),"")&lt;&gt;""),INDEX(subsample_country_map!$E:$E,MATCH($CF533,subsample_country_map!$A:$A,0)),INDEX(lookup!$AD:$AD,MATCH($A533,lookup!$A:$A,0)))</f>
        <v>1_common law</v>
      </c>
      <c r="AO533" s="0" t="str">
        <f aca="false">INDEX(lookup!$Y:$Y,MATCH($A533,lookup!$A:$A,0))</f>
        <v>1_not published</v>
      </c>
      <c r="AP533" s="0" t="str">
        <f aca="false">INDEX(lookup!$Z:$Z,MATCH($A533,lookup!$A:$A,0))</f>
        <v>99_NCE</v>
      </c>
      <c r="AQ533" s="0" t="str">
        <f aca="false">INDEX(lookup!$W:$W,MATCH($A533,lookup!$A:$A,0))</f>
        <v>1_fin/acc/econ</v>
      </c>
      <c r="AS533" s="0" t="s">
        <v>91</v>
      </c>
      <c r="AT533" s="0" t="s">
        <v>111</v>
      </c>
      <c r="AU533" s="0" t="s">
        <v>93</v>
      </c>
      <c r="AV533" s="0" t="s">
        <v>2002</v>
      </c>
      <c r="AX533" s="0" t="s">
        <v>963</v>
      </c>
      <c r="BA533" s="0" t="n">
        <v>5492</v>
      </c>
      <c r="BB533" s="0" t="s">
        <v>95</v>
      </c>
      <c r="BC533" s="0" t="s">
        <v>122</v>
      </c>
      <c r="BD533" s="0" t="s">
        <v>123</v>
      </c>
      <c r="BE533" s="0" t="s">
        <v>98</v>
      </c>
      <c r="BI533" s="0" t="s">
        <v>143</v>
      </c>
      <c r="BJ533" s="0" t="s">
        <v>1986</v>
      </c>
      <c r="BK533" s="0" t="s">
        <v>927</v>
      </c>
      <c r="BL533" s="0" t="s">
        <v>2003</v>
      </c>
      <c r="BM533" s="0" t="s">
        <v>1917</v>
      </c>
      <c r="BN533" s="0" t="s">
        <v>1844</v>
      </c>
      <c r="BO533" s="0" t="s">
        <v>769</v>
      </c>
      <c r="BP533" s="0" t="s">
        <v>1838</v>
      </c>
      <c r="BQ533" s="0" t="s">
        <v>127</v>
      </c>
      <c r="BT533" s="0" t="n">
        <v>0</v>
      </c>
      <c r="BU533" s="0" t="s">
        <v>1845</v>
      </c>
      <c r="BW533" s="0" t="n">
        <v>1990</v>
      </c>
      <c r="BX533" s="0" t="n">
        <v>2008</v>
      </c>
      <c r="BY533" s="0" t="s">
        <v>1846</v>
      </c>
      <c r="BZ533" s="0" t="n">
        <v>1999</v>
      </c>
      <c r="CA533" s="0" t="n">
        <v>0</v>
      </c>
      <c r="CB533" s="0" t="n">
        <v>0</v>
      </c>
      <c r="CC533" s="0" t="n">
        <v>0</v>
      </c>
      <c r="CD533" s="0" t="n">
        <v>0.00580230767906047</v>
      </c>
      <c r="CE533" s="0" t="n">
        <v>1</v>
      </c>
    </row>
    <row r="534" customFormat="false" ht="15" hidden="false" customHeight="false" outlineLevel="0" collapsed="false">
      <c r="A534" s="0" t="s">
        <v>2004</v>
      </c>
      <c r="B534" s="0" t="n">
        <v>1839</v>
      </c>
      <c r="C534" s="0" t="n">
        <v>-0.0422188000579135</v>
      </c>
      <c r="D534" s="0" t="n">
        <v>5879</v>
      </c>
      <c r="E534" s="0" t="n">
        <f aca="false">IF(ISNUMBER($BA534),$BA534,IF(AND(ISNUMBER($D534),ISNUMBER($BW534),ISNUMBER($BX534)),$D534*($BX534-$BW534+1),""))</f>
        <v>5879</v>
      </c>
      <c r="H534" s="0" t="s">
        <v>118</v>
      </c>
      <c r="I534" s="0" t="s">
        <v>119</v>
      </c>
      <c r="J534" s="0" t="n">
        <f aca="false">IF($BW534&lt;&gt;"",$BW534,"")</f>
        <v>1992</v>
      </c>
      <c r="K534" s="0" t="n">
        <f aca="false">IF($BX534&lt;&gt;"",$BX534,"")</f>
        <v>2007</v>
      </c>
      <c r="L534" s="0" t="n">
        <f aca="false">IF(AND(ISNUMBER($BW534),ISNUMBER($BX534)),($BW534+$BX534)/2,"")</f>
        <v>1999.5</v>
      </c>
      <c r="M534" s="0" t="n">
        <f aca="false">IF($L534&lt;&gt;"",$L534,"")</f>
        <v>1999.5</v>
      </c>
      <c r="N534" s="0" t="n">
        <f aca="false">IF(AND(ISNUMBER($BW534),ISNUMBER($BX534)),MIN(1,MAX(0,($BX534-2016+1)/($BX534-$BW534+1))),"")</f>
        <v>0</v>
      </c>
      <c r="O534" s="0" t="n">
        <f aca="false">IF(AND(ISNUMBER($BW534),ISNUMBER($BX534)),MIN(1,MAX(0,($BX534-2017+1)/($BX534-$BW534+1))),"")</f>
        <v>0</v>
      </c>
      <c r="P534" s="0" t="n">
        <f aca="false">IF(AND(ISNUMBER($BW534),ISNUMBER($BX534)),MIN(1,MAX(0,($BX534-2018+1)/($BX534-$BW534+1))),"")</f>
        <v>0</v>
      </c>
      <c r="Q534" s="0" t="n">
        <f aca="false">IF(AND(ISNUMBER($BW534),ISNUMBER($BX534)),MIN(1,MAX(0,($BX534-2019+1)/($BX534-$BW534+1))),"")</f>
        <v>0</v>
      </c>
      <c r="R534" s="0" t="n">
        <f aca="false">IF(AND(ISNUMBER($BW534),ISNUMBER($BX534)),MIN(1,MAX(0,($BX534-2016+1)/($BX534-$BW534+1))),"")</f>
        <v>0</v>
      </c>
      <c r="S534" s="0" t="n">
        <f aca="false">IF($L534&lt;&gt;"",IF($L534&gt;=2015.5,1,0),"")</f>
        <v>0</v>
      </c>
      <c r="T534" s="0" t="n">
        <f aca="false">IF($L534&lt;&gt;"",IF($L534&gt;=2016,1,0),"")</f>
        <v>0</v>
      </c>
      <c r="U534" s="0" t="n">
        <f aca="false">IF(ISNUMBER($BX534),IF($BX534&gt;=2016,1,0),"")</f>
        <v>0</v>
      </c>
      <c r="V534" s="0" t="n">
        <f aca="false">IF(ISNUMBER($BW534),IF($BW534&gt;=2016,1,0),"")</f>
        <v>0</v>
      </c>
      <c r="W534" s="0" t="str">
        <f aca="false">IF(AND(ISNUMBER($BW534),ISNUMBER($BX534)),IF($BW534&gt;=2016,"post-only",IF($BX534&lt;2016,"pre-only","mixed")),"")</f>
        <v>pre-only</v>
      </c>
      <c r="X534" s="0" t="n">
        <f aca="false">IF(AND(ISNUMBER($BW534),ISNUMBER($BX534)),MIN(1,MAX(0,($BX534-2017+1)/($BX534-$BW534+1))),"")</f>
        <v>0</v>
      </c>
      <c r="Y534" s="0" t="n">
        <f aca="false">IF(AND(ISNUMBER($BW534),ISNUMBER($BX534)),MIN(1,MAX(0,($BX534-2018+1)/($BX534-$BW534+1))),"")</f>
        <v>0</v>
      </c>
      <c r="Z534" s="0" t="n">
        <f aca="false">IF(AND(ISNUMBER($BW534),ISNUMBER($BX534)),MIN(1,MAX(0,($BX534-2019+1)/($BX534-$BW534+1))),"")</f>
        <v>0</v>
      </c>
      <c r="AA534" s="0" t="n">
        <f aca="false">IF(ISNUMBER($BX534),IF($BX534&gt;=2017,1,0),"")</f>
        <v>0</v>
      </c>
      <c r="AB534" s="0" t="n">
        <f aca="false">IF(ISNUMBER($BX534),IF($BX534&gt;=2018,1,0),"")</f>
        <v>0</v>
      </c>
      <c r="AC534" s="0" t="n">
        <f aca="false">IF(ISNUMBER($BX534),IF($BX534&gt;=2019,1,0),"")</f>
        <v>0</v>
      </c>
      <c r="AD534" s="0" t="n">
        <f aca="false">IF($L534&lt;&gt;"",IF($L534&gt;2013,1,0),"")</f>
        <v>0</v>
      </c>
      <c r="AE534" s="0" t="n">
        <f aca="false">IF($L534&lt;&gt;"",1+IF($L534&gt;2011,1,0)+IF($L534&gt;2014,1,0),"")</f>
        <v>1</v>
      </c>
      <c r="AF534" s="0" t="s">
        <v>87</v>
      </c>
      <c r="AG534" s="0" t="s">
        <v>88</v>
      </c>
      <c r="AH534" s="0" t="s">
        <v>89</v>
      </c>
      <c r="AI534" s="0" t="s">
        <v>334</v>
      </c>
      <c r="AJ534" s="0" t="s">
        <v>334</v>
      </c>
      <c r="AK534" s="0" t="str">
        <f aca="false">IF(AND($CF534&lt;&gt;"",IFERROR(INDEX(subsample_country_map!$B:$B,MATCH($CF534,subsample_country_map!$A:$A,0)),"")&lt;&gt;""),INDEX(subsample_country_map!$B:$B,MATCH($CF534,subsample_country_map!$A:$A,0)),INDEX(lookup!$AA:$AA,MATCH($A534,lookup!$A:$A,0)))</f>
        <v>1_US</v>
      </c>
      <c r="AL534" s="0" t="str">
        <f aca="false">IF(AND($CF534&lt;&gt;"",IFERROR(INDEX(subsample_country_map!$C:$C,MATCH($CF534,subsample_country_map!$A:$A,0)),"")&lt;&gt;""),INDEX(subsample_country_map!$C:$C,MATCH($CF534,subsample_country_map!$A:$A,0)),INDEX(lookup!$AB:$AB,MATCH($A534,lookup!$A:$A,0)))</f>
        <v>1_developed</v>
      </c>
      <c r="AM534" s="0" t="str">
        <f aca="false">IF(AND($CF534&lt;&gt;"",IFERROR(INDEX(subsample_country_map!$D:$D,MATCH($CF534,subsample_country_map!$A:$A,0)),"")&lt;&gt;""),INDEX(subsample_country_map!$D:$D,MATCH($CF534,subsample_country_map!$A:$A,0)),INDEX(lookup!$AC:$AC,MATCH($A534,lookup!$A:$A,0)))</f>
        <v>1_western</v>
      </c>
      <c r="AN534" s="0" t="str">
        <f aca="false">IF(AND($CF534&lt;&gt;"",IFERROR(INDEX(subsample_country_map!$E:$E,MATCH($CF534,subsample_country_map!$A:$A,0)),"")&lt;&gt;""),INDEX(subsample_country_map!$E:$E,MATCH($CF534,subsample_country_map!$A:$A,0)),INDEX(lookup!$AD:$AD,MATCH($A534,lookup!$A:$A,0)))</f>
        <v>1_common law</v>
      </c>
      <c r="AO534" s="0" t="str">
        <f aca="false">INDEX(lookup!$Y:$Y,MATCH($A534,lookup!$A:$A,0))</f>
        <v>0_published</v>
      </c>
      <c r="AP534" s="0" t="str">
        <f aca="false">INDEX(lookup!$Z:$Z,MATCH($A534,lookup!$A:$A,0))</f>
        <v>1_VHB high</v>
      </c>
      <c r="AQ534" s="0" t="str">
        <f aca="false">INDEX(lookup!$W:$W,MATCH($A534,lookup!$A:$A,0))</f>
        <v>3_mgmt</v>
      </c>
      <c r="AS534" s="0" t="s">
        <v>91</v>
      </c>
      <c r="AT534" s="0" t="s">
        <v>397</v>
      </c>
      <c r="AU534" s="0" t="s">
        <v>93</v>
      </c>
      <c r="AV534" s="0" t="s">
        <v>2005</v>
      </c>
      <c r="AX534" s="0" t="s">
        <v>2006</v>
      </c>
      <c r="BA534" s="0" t="n">
        <v>5879</v>
      </c>
      <c r="BB534" s="0" t="s">
        <v>95</v>
      </c>
      <c r="BC534" s="0" t="s">
        <v>122</v>
      </c>
      <c r="BD534" s="0" t="s">
        <v>123</v>
      </c>
      <c r="BE534" s="0" t="s">
        <v>98</v>
      </c>
      <c r="BI534" s="0" t="s">
        <v>502</v>
      </c>
      <c r="BJ534" s="0" t="s">
        <v>2007</v>
      </c>
      <c r="BK534" s="0" t="s">
        <v>2008</v>
      </c>
      <c r="BL534" s="0" t="s">
        <v>2009</v>
      </c>
      <c r="BM534" s="0" t="s">
        <v>1843</v>
      </c>
      <c r="BN534" s="0" t="s">
        <v>2010</v>
      </c>
      <c r="BO534" s="0" t="s">
        <v>769</v>
      </c>
      <c r="BP534" s="0" t="s">
        <v>2004</v>
      </c>
      <c r="BQ534" s="0" t="s">
        <v>127</v>
      </c>
      <c r="BT534" s="0" t="n">
        <v>0</v>
      </c>
      <c r="BU534" s="0" t="s">
        <v>2011</v>
      </c>
      <c r="BW534" s="0" t="n">
        <v>1992</v>
      </c>
      <c r="BX534" s="0" t="n">
        <v>2007</v>
      </c>
      <c r="BY534" s="0" t="s">
        <v>2012</v>
      </c>
      <c r="BZ534" s="0" t="n">
        <v>1999.5</v>
      </c>
      <c r="CA534" s="0" t="n">
        <v>0</v>
      </c>
      <c r="CB534" s="0" t="n">
        <v>0</v>
      </c>
      <c r="CC534" s="0" t="n">
        <v>0</v>
      </c>
      <c r="CD534" s="0" t="n">
        <v>-0.0422439108958107</v>
      </c>
      <c r="CE534" s="0" t="n">
        <v>1</v>
      </c>
    </row>
    <row r="535" customFormat="false" ht="15" hidden="false" customHeight="false" outlineLevel="0" collapsed="false">
      <c r="A535" s="0" t="s">
        <v>2004</v>
      </c>
      <c r="B535" s="0" t="n">
        <v>1840</v>
      </c>
      <c r="C535" s="0" t="n">
        <v>-0.0392265739482339</v>
      </c>
      <c r="D535" s="0" t="n">
        <v>5879</v>
      </c>
      <c r="E535" s="0" t="n">
        <f aca="false">IF(ISNUMBER($BA535),$BA535,IF(AND(ISNUMBER($D535),ISNUMBER($BW535),ISNUMBER($BX535)),$D535*($BX535-$BW535+1),""))</f>
        <v>5879</v>
      </c>
      <c r="H535" s="0" t="s">
        <v>118</v>
      </c>
      <c r="I535" s="0" t="s">
        <v>119</v>
      </c>
      <c r="J535" s="0" t="n">
        <f aca="false">IF($BW535&lt;&gt;"",$BW535,"")</f>
        <v>1992</v>
      </c>
      <c r="K535" s="0" t="n">
        <f aca="false">IF($BX535&lt;&gt;"",$BX535,"")</f>
        <v>2007</v>
      </c>
      <c r="L535" s="0" t="n">
        <f aca="false">IF(AND(ISNUMBER($BW535),ISNUMBER($BX535)),($BW535+$BX535)/2,"")</f>
        <v>1999.5</v>
      </c>
      <c r="M535" s="0" t="n">
        <f aca="false">IF($L535&lt;&gt;"",$L535,"")</f>
        <v>1999.5</v>
      </c>
      <c r="N535" s="0" t="n">
        <f aca="false">IF(AND(ISNUMBER($BW535),ISNUMBER($BX535)),MIN(1,MAX(0,($BX535-2016+1)/($BX535-$BW535+1))),"")</f>
        <v>0</v>
      </c>
      <c r="O535" s="0" t="n">
        <f aca="false">IF(AND(ISNUMBER($BW535),ISNUMBER($BX535)),MIN(1,MAX(0,($BX535-2017+1)/($BX535-$BW535+1))),"")</f>
        <v>0</v>
      </c>
      <c r="P535" s="0" t="n">
        <f aca="false">IF(AND(ISNUMBER($BW535),ISNUMBER($BX535)),MIN(1,MAX(0,($BX535-2018+1)/($BX535-$BW535+1))),"")</f>
        <v>0</v>
      </c>
      <c r="Q535" s="0" t="n">
        <f aca="false">IF(AND(ISNUMBER($BW535),ISNUMBER($BX535)),MIN(1,MAX(0,($BX535-2019+1)/($BX535-$BW535+1))),"")</f>
        <v>0</v>
      </c>
      <c r="R535" s="0" t="n">
        <f aca="false">IF(AND(ISNUMBER($BW535),ISNUMBER($BX535)),MIN(1,MAX(0,($BX535-2016+1)/($BX535-$BW535+1))),"")</f>
        <v>0</v>
      </c>
      <c r="S535" s="0" t="n">
        <f aca="false">IF($L535&lt;&gt;"",IF($L535&gt;=2015.5,1,0),"")</f>
        <v>0</v>
      </c>
      <c r="T535" s="0" t="n">
        <f aca="false">IF($L535&lt;&gt;"",IF($L535&gt;=2016,1,0),"")</f>
        <v>0</v>
      </c>
      <c r="U535" s="0" t="n">
        <f aca="false">IF(ISNUMBER($BX535),IF($BX535&gt;=2016,1,0),"")</f>
        <v>0</v>
      </c>
      <c r="V535" s="0" t="n">
        <f aca="false">IF(ISNUMBER($BW535),IF($BW535&gt;=2016,1,0),"")</f>
        <v>0</v>
      </c>
      <c r="W535" s="0" t="str">
        <f aca="false">IF(AND(ISNUMBER($BW535),ISNUMBER($BX535)),IF($BW535&gt;=2016,"post-only",IF($BX535&lt;2016,"pre-only","mixed")),"")</f>
        <v>pre-only</v>
      </c>
      <c r="X535" s="0" t="n">
        <f aca="false">IF(AND(ISNUMBER($BW535),ISNUMBER($BX535)),MIN(1,MAX(0,($BX535-2017+1)/($BX535-$BW535+1))),"")</f>
        <v>0</v>
      </c>
      <c r="Y535" s="0" t="n">
        <f aca="false">IF(AND(ISNUMBER($BW535),ISNUMBER($BX535)),MIN(1,MAX(0,($BX535-2018+1)/($BX535-$BW535+1))),"")</f>
        <v>0</v>
      </c>
      <c r="Z535" s="0" t="n">
        <f aca="false">IF(AND(ISNUMBER($BW535),ISNUMBER($BX535)),MIN(1,MAX(0,($BX535-2019+1)/($BX535-$BW535+1))),"")</f>
        <v>0</v>
      </c>
      <c r="AA535" s="0" t="n">
        <f aca="false">IF(ISNUMBER($BX535),IF($BX535&gt;=2017,1,0),"")</f>
        <v>0</v>
      </c>
      <c r="AB535" s="0" t="n">
        <f aca="false">IF(ISNUMBER($BX535),IF($BX535&gt;=2018,1,0),"")</f>
        <v>0</v>
      </c>
      <c r="AC535" s="0" t="n">
        <f aca="false">IF(ISNUMBER($BX535),IF($BX535&gt;=2019,1,0),"")</f>
        <v>0</v>
      </c>
      <c r="AD535" s="0" t="n">
        <f aca="false">IF($L535&lt;&gt;"",IF($L535&gt;2013,1,0),"")</f>
        <v>0</v>
      </c>
      <c r="AE535" s="0" t="n">
        <f aca="false">IF($L535&lt;&gt;"",1+IF($L535&gt;2011,1,0)+IF($L535&gt;2014,1,0),"")</f>
        <v>1</v>
      </c>
      <c r="AF535" s="0" t="s">
        <v>87</v>
      </c>
      <c r="AG535" s="0" t="s">
        <v>88</v>
      </c>
      <c r="AH535" s="0" t="s">
        <v>89</v>
      </c>
      <c r="AI535" s="0" t="s">
        <v>334</v>
      </c>
      <c r="AJ535" s="0" t="s">
        <v>334</v>
      </c>
      <c r="AK535" s="0" t="str">
        <f aca="false">IF(AND($CF535&lt;&gt;"",IFERROR(INDEX(subsample_country_map!$B:$B,MATCH($CF535,subsample_country_map!$A:$A,0)),"")&lt;&gt;""),INDEX(subsample_country_map!$B:$B,MATCH($CF535,subsample_country_map!$A:$A,0)),INDEX(lookup!$AA:$AA,MATCH($A535,lookup!$A:$A,0)))</f>
        <v>1_US</v>
      </c>
      <c r="AL535" s="0" t="str">
        <f aca="false">IF(AND($CF535&lt;&gt;"",IFERROR(INDEX(subsample_country_map!$C:$C,MATCH($CF535,subsample_country_map!$A:$A,0)),"")&lt;&gt;""),INDEX(subsample_country_map!$C:$C,MATCH($CF535,subsample_country_map!$A:$A,0)),INDEX(lookup!$AB:$AB,MATCH($A535,lookup!$A:$A,0)))</f>
        <v>1_developed</v>
      </c>
      <c r="AM535" s="0" t="str">
        <f aca="false">IF(AND($CF535&lt;&gt;"",IFERROR(INDEX(subsample_country_map!$D:$D,MATCH($CF535,subsample_country_map!$A:$A,0)),"")&lt;&gt;""),INDEX(subsample_country_map!$D:$D,MATCH($CF535,subsample_country_map!$A:$A,0)),INDEX(lookup!$AC:$AC,MATCH($A535,lookup!$A:$A,0)))</f>
        <v>1_western</v>
      </c>
      <c r="AN535" s="0" t="str">
        <f aca="false">IF(AND($CF535&lt;&gt;"",IFERROR(INDEX(subsample_country_map!$E:$E,MATCH($CF535,subsample_country_map!$A:$A,0)),"")&lt;&gt;""),INDEX(subsample_country_map!$E:$E,MATCH($CF535,subsample_country_map!$A:$A,0)),INDEX(lookup!$AD:$AD,MATCH($A535,lookup!$A:$A,0)))</f>
        <v>1_common law</v>
      </c>
      <c r="AO535" s="0" t="str">
        <f aca="false">INDEX(lookup!$Y:$Y,MATCH($A535,lookup!$A:$A,0))</f>
        <v>0_published</v>
      </c>
      <c r="AP535" s="0" t="str">
        <f aca="false">INDEX(lookup!$Z:$Z,MATCH($A535,lookup!$A:$A,0))</f>
        <v>1_VHB high</v>
      </c>
      <c r="AQ535" s="0" t="str">
        <f aca="false">INDEX(lookup!$W:$W,MATCH($A535,lookup!$A:$A,0))</f>
        <v>3_mgmt</v>
      </c>
      <c r="AS535" s="0" t="s">
        <v>91</v>
      </c>
      <c r="AT535" s="0" t="s">
        <v>397</v>
      </c>
      <c r="AU535" s="0" t="s">
        <v>93</v>
      </c>
      <c r="AV535" s="0" t="s">
        <v>2013</v>
      </c>
      <c r="AX535" s="0" t="s">
        <v>2014</v>
      </c>
      <c r="BA535" s="0" t="n">
        <v>5879</v>
      </c>
      <c r="BB535" s="0" t="s">
        <v>95</v>
      </c>
      <c r="BC535" s="0" t="s">
        <v>122</v>
      </c>
      <c r="BD535" s="0" t="s">
        <v>123</v>
      </c>
      <c r="BE535" s="0" t="s">
        <v>98</v>
      </c>
      <c r="BI535" s="0" t="s">
        <v>502</v>
      </c>
      <c r="BJ535" s="0" t="s">
        <v>2015</v>
      </c>
      <c r="BK535" s="0" t="s">
        <v>2008</v>
      </c>
      <c r="BL535" s="0" t="s">
        <v>2016</v>
      </c>
      <c r="BM535" s="0" t="s">
        <v>1843</v>
      </c>
      <c r="BN535" s="0" t="s">
        <v>2010</v>
      </c>
      <c r="BO535" s="0" t="s">
        <v>769</v>
      </c>
      <c r="BP535" s="0" t="s">
        <v>2004</v>
      </c>
      <c r="BQ535" s="0" t="s">
        <v>127</v>
      </c>
      <c r="BT535" s="0" t="n">
        <v>0</v>
      </c>
      <c r="BU535" s="0" t="s">
        <v>2011</v>
      </c>
      <c r="BW535" s="0" t="n">
        <v>1992</v>
      </c>
      <c r="BX535" s="0" t="n">
        <v>2007</v>
      </c>
      <c r="BY535" s="0" t="s">
        <v>2012</v>
      </c>
      <c r="BZ535" s="0" t="n">
        <v>1999.5</v>
      </c>
      <c r="CA535" s="0" t="n">
        <v>0</v>
      </c>
      <c r="CB535" s="0" t="n">
        <v>0</v>
      </c>
      <c r="CC535" s="0" t="n">
        <v>0</v>
      </c>
      <c r="CD535" s="0" t="n">
        <v>-0.039246712168752</v>
      </c>
      <c r="CE535" s="0" t="n">
        <v>1</v>
      </c>
    </row>
    <row r="536" customFormat="false" ht="15" hidden="false" customHeight="false" outlineLevel="0" collapsed="false">
      <c r="A536" s="0" t="s">
        <v>2004</v>
      </c>
      <c r="B536" s="0" t="n">
        <v>1841</v>
      </c>
      <c r="C536" s="0" t="n">
        <v>-0.0397470391771735</v>
      </c>
      <c r="D536" s="0" t="n">
        <v>5879</v>
      </c>
      <c r="E536" s="0" t="n">
        <f aca="false">IF(ISNUMBER($BA536),$BA536,IF(AND(ISNUMBER($D536),ISNUMBER($BW536),ISNUMBER($BX536)),$D536*($BX536-$BW536+1),""))</f>
        <v>5879</v>
      </c>
      <c r="H536" s="0" t="s">
        <v>118</v>
      </c>
      <c r="I536" s="0" t="s">
        <v>119</v>
      </c>
      <c r="J536" s="0" t="n">
        <f aca="false">IF($BW536&lt;&gt;"",$BW536,"")</f>
        <v>1992</v>
      </c>
      <c r="K536" s="0" t="n">
        <f aca="false">IF($BX536&lt;&gt;"",$BX536,"")</f>
        <v>2007</v>
      </c>
      <c r="L536" s="0" t="n">
        <f aca="false">IF(AND(ISNUMBER($BW536),ISNUMBER($BX536)),($BW536+$BX536)/2,"")</f>
        <v>1999.5</v>
      </c>
      <c r="M536" s="0" t="n">
        <f aca="false">IF($L536&lt;&gt;"",$L536,"")</f>
        <v>1999.5</v>
      </c>
      <c r="N536" s="0" t="n">
        <f aca="false">IF(AND(ISNUMBER($BW536),ISNUMBER($BX536)),MIN(1,MAX(0,($BX536-2016+1)/($BX536-$BW536+1))),"")</f>
        <v>0</v>
      </c>
      <c r="O536" s="0" t="n">
        <f aca="false">IF(AND(ISNUMBER($BW536),ISNUMBER($BX536)),MIN(1,MAX(0,($BX536-2017+1)/($BX536-$BW536+1))),"")</f>
        <v>0</v>
      </c>
      <c r="P536" s="0" t="n">
        <f aca="false">IF(AND(ISNUMBER($BW536),ISNUMBER($BX536)),MIN(1,MAX(0,($BX536-2018+1)/($BX536-$BW536+1))),"")</f>
        <v>0</v>
      </c>
      <c r="Q536" s="0" t="n">
        <f aca="false">IF(AND(ISNUMBER($BW536),ISNUMBER($BX536)),MIN(1,MAX(0,($BX536-2019+1)/($BX536-$BW536+1))),"")</f>
        <v>0</v>
      </c>
      <c r="R536" s="0" t="n">
        <f aca="false">IF(AND(ISNUMBER($BW536),ISNUMBER($BX536)),MIN(1,MAX(0,($BX536-2016+1)/($BX536-$BW536+1))),"")</f>
        <v>0</v>
      </c>
      <c r="S536" s="0" t="n">
        <f aca="false">IF($L536&lt;&gt;"",IF($L536&gt;=2015.5,1,0),"")</f>
        <v>0</v>
      </c>
      <c r="T536" s="0" t="n">
        <f aca="false">IF($L536&lt;&gt;"",IF($L536&gt;=2016,1,0),"")</f>
        <v>0</v>
      </c>
      <c r="U536" s="0" t="n">
        <f aca="false">IF(ISNUMBER($BX536),IF($BX536&gt;=2016,1,0),"")</f>
        <v>0</v>
      </c>
      <c r="V536" s="0" t="n">
        <f aca="false">IF(ISNUMBER($BW536),IF($BW536&gt;=2016,1,0),"")</f>
        <v>0</v>
      </c>
      <c r="W536" s="0" t="str">
        <f aca="false">IF(AND(ISNUMBER($BW536),ISNUMBER($BX536)),IF($BW536&gt;=2016,"post-only",IF($BX536&lt;2016,"pre-only","mixed")),"")</f>
        <v>pre-only</v>
      </c>
      <c r="X536" s="0" t="n">
        <f aca="false">IF(AND(ISNUMBER($BW536),ISNUMBER($BX536)),MIN(1,MAX(0,($BX536-2017+1)/($BX536-$BW536+1))),"")</f>
        <v>0</v>
      </c>
      <c r="Y536" s="0" t="n">
        <f aca="false">IF(AND(ISNUMBER($BW536),ISNUMBER($BX536)),MIN(1,MAX(0,($BX536-2018+1)/($BX536-$BW536+1))),"")</f>
        <v>0</v>
      </c>
      <c r="Z536" s="0" t="n">
        <f aca="false">IF(AND(ISNUMBER($BW536),ISNUMBER($BX536)),MIN(1,MAX(0,($BX536-2019+1)/($BX536-$BW536+1))),"")</f>
        <v>0</v>
      </c>
      <c r="AA536" s="0" t="n">
        <f aca="false">IF(ISNUMBER($BX536),IF($BX536&gt;=2017,1,0),"")</f>
        <v>0</v>
      </c>
      <c r="AB536" s="0" t="n">
        <f aca="false">IF(ISNUMBER($BX536),IF($BX536&gt;=2018,1,0),"")</f>
        <v>0</v>
      </c>
      <c r="AC536" s="0" t="n">
        <f aca="false">IF(ISNUMBER($BX536),IF($BX536&gt;=2019,1,0),"")</f>
        <v>0</v>
      </c>
      <c r="AD536" s="0" t="n">
        <f aca="false">IF($L536&lt;&gt;"",IF($L536&gt;2013,1,0),"")</f>
        <v>0</v>
      </c>
      <c r="AE536" s="0" t="n">
        <f aca="false">IF($L536&lt;&gt;"",1+IF($L536&gt;2011,1,0)+IF($L536&gt;2014,1,0),"")</f>
        <v>1</v>
      </c>
      <c r="AF536" s="0" t="s">
        <v>87</v>
      </c>
      <c r="AG536" s="0" t="s">
        <v>88</v>
      </c>
      <c r="AH536" s="0" t="s">
        <v>89</v>
      </c>
      <c r="AI536" s="0" t="s">
        <v>334</v>
      </c>
      <c r="AJ536" s="0" t="s">
        <v>334</v>
      </c>
      <c r="AK536" s="0" t="str">
        <f aca="false">IF(AND($CF536&lt;&gt;"",IFERROR(INDEX(subsample_country_map!$B:$B,MATCH($CF536,subsample_country_map!$A:$A,0)),"")&lt;&gt;""),INDEX(subsample_country_map!$B:$B,MATCH($CF536,subsample_country_map!$A:$A,0)),INDEX(lookup!$AA:$AA,MATCH($A536,lookup!$A:$A,0)))</f>
        <v>1_US</v>
      </c>
      <c r="AL536" s="0" t="str">
        <f aca="false">IF(AND($CF536&lt;&gt;"",IFERROR(INDEX(subsample_country_map!$C:$C,MATCH($CF536,subsample_country_map!$A:$A,0)),"")&lt;&gt;""),INDEX(subsample_country_map!$C:$C,MATCH($CF536,subsample_country_map!$A:$A,0)),INDEX(lookup!$AB:$AB,MATCH($A536,lookup!$A:$A,0)))</f>
        <v>1_developed</v>
      </c>
      <c r="AM536" s="0" t="str">
        <f aca="false">IF(AND($CF536&lt;&gt;"",IFERROR(INDEX(subsample_country_map!$D:$D,MATCH($CF536,subsample_country_map!$A:$A,0)),"")&lt;&gt;""),INDEX(subsample_country_map!$D:$D,MATCH($CF536,subsample_country_map!$A:$A,0)),INDEX(lookup!$AC:$AC,MATCH($A536,lookup!$A:$A,0)))</f>
        <v>1_western</v>
      </c>
      <c r="AN536" s="0" t="str">
        <f aca="false">IF(AND($CF536&lt;&gt;"",IFERROR(INDEX(subsample_country_map!$E:$E,MATCH($CF536,subsample_country_map!$A:$A,0)),"")&lt;&gt;""),INDEX(subsample_country_map!$E:$E,MATCH($CF536,subsample_country_map!$A:$A,0)),INDEX(lookup!$AD:$AD,MATCH($A536,lookup!$A:$A,0)))</f>
        <v>1_common law</v>
      </c>
      <c r="AO536" s="0" t="str">
        <f aca="false">INDEX(lookup!$Y:$Y,MATCH($A536,lookup!$A:$A,0))</f>
        <v>0_published</v>
      </c>
      <c r="AP536" s="0" t="str">
        <f aca="false">INDEX(lookup!$Z:$Z,MATCH($A536,lookup!$A:$A,0))</f>
        <v>1_VHB high</v>
      </c>
      <c r="AQ536" s="0" t="str">
        <f aca="false">INDEX(lookup!$W:$W,MATCH($A536,lookup!$A:$A,0))</f>
        <v>3_mgmt</v>
      </c>
      <c r="AS536" s="0" t="s">
        <v>91</v>
      </c>
      <c r="AT536" s="0" t="s">
        <v>397</v>
      </c>
      <c r="AU536" s="0" t="s">
        <v>93</v>
      </c>
      <c r="AV536" s="0" t="s">
        <v>2017</v>
      </c>
      <c r="AX536" s="0" t="s">
        <v>2018</v>
      </c>
      <c r="BA536" s="0" t="n">
        <v>5879</v>
      </c>
      <c r="BB536" s="0" t="s">
        <v>95</v>
      </c>
      <c r="BC536" s="0" t="s">
        <v>122</v>
      </c>
      <c r="BD536" s="0" t="s">
        <v>123</v>
      </c>
      <c r="BE536" s="0" t="s">
        <v>98</v>
      </c>
      <c r="BI536" s="0" t="s">
        <v>502</v>
      </c>
      <c r="BJ536" s="0" t="s">
        <v>2019</v>
      </c>
      <c r="BK536" s="0" t="s">
        <v>2008</v>
      </c>
      <c r="BL536" s="0" t="s">
        <v>2020</v>
      </c>
      <c r="BM536" s="0" t="s">
        <v>2021</v>
      </c>
      <c r="BN536" s="0" t="s">
        <v>2010</v>
      </c>
      <c r="BO536" s="0" t="s">
        <v>769</v>
      </c>
      <c r="BP536" s="0" t="s">
        <v>2004</v>
      </c>
      <c r="BQ536" s="0" t="s">
        <v>127</v>
      </c>
      <c r="BT536" s="0" t="n">
        <v>0</v>
      </c>
      <c r="BU536" s="0" t="s">
        <v>2011</v>
      </c>
      <c r="BW536" s="0" t="n">
        <v>1992</v>
      </c>
      <c r="BX536" s="0" t="n">
        <v>2007</v>
      </c>
      <c r="BY536" s="0" t="s">
        <v>2012</v>
      </c>
      <c r="BZ536" s="0" t="n">
        <v>1999.5</v>
      </c>
      <c r="CA536" s="0" t="n">
        <v>0</v>
      </c>
      <c r="CB536" s="0" t="n">
        <v>0</v>
      </c>
      <c r="CC536" s="0" t="n">
        <v>0</v>
      </c>
      <c r="CD536" s="0" t="n">
        <v>-0.0397679901903377</v>
      </c>
      <c r="CE536" s="0" t="n">
        <v>1</v>
      </c>
    </row>
    <row r="537" customFormat="false" ht="15" hidden="false" customHeight="false" outlineLevel="0" collapsed="false">
      <c r="A537" s="0" t="s">
        <v>2004</v>
      </c>
      <c r="B537" s="0" t="n">
        <v>1842</v>
      </c>
      <c r="C537" s="0" t="n">
        <v>-0.0400072596868435</v>
      </c>
      <c r="D537" s="0" t="n">
        <v>5879</v>
      </c>
      <c r="E537" s="0" t="n">
        <f aca="false">IF(ISNUMBER($BA537),$BA537,IF(AND(ISNUMBER($D537),ISNUMBER($BW537),ISNUMBER($BX537)),$D537*($BX537-$BW537+1),""))</f>
        <v>5879</v>
      </c>
      <c r="H537" s="0" t="s">
        <v>118</v>
      </c>
      <c r="I537" s="0" t="s">
        <v>119</v>
      </c>
      <c r="J537" s="0" t="n">
        <f aca="false">IF($BW537&lt;&gt;"",$BW537,"")</f>
        <v>1992</v>
      </c>
      <c r="K537" s="0" t="n">
        <f aca="false">IF($BX537&lt;&gt;"",$BX537,"")</f>
        <v>2007</v>
      </c>
      <c r="L537" s="0" t="n">
        <f aca="false">IF(AND(ISNUMBER($BW537),ISNUMBER($BX537)),($BW537+$BX537)/2,"")</f>
        <v>1999.5</v>
      </c>
      <c r="M537" s="0" t="n">
        <f aca="false">IF($L537&lt;&gt;"",$L537,"")</f>
        <v>1999.5</v>
      </c>
      <c r="N537" s="0" t="n">
        <f aca="false">IF(AND(ISNUMBER($BW537),ISNUMBER($BX537)),MIN(1,MAX(0,($BX537-2016+1)/($BX537-$BW537+1))),"")</f>
        <v>0</v>
      </c>
      <c r="O537" s="0" t="n">
        <f aca="false">IF(AND(ISNUMBER($BW537),ISNUMBER($BX537)),MIN(1,MAX(0,($BX537-2017+1)/($BX537-$BW537+1))),"")</f>
        <v>0</v>
      </c>
      <c r="P537" s="0" t="n">
        <f aca="false">IF(AND(ISNUMBER($BW537),ISNUMBER($BX537)),MIN(1,MAX(0,($BX537-2018+1)/($BX537-$BW537+1))),"")</f>
        <v>0</v>
      </c>
      <c r="Q537" s="0" t="n">
        <f aca="false">IF(AND(ISNUMBER($BW537),ISNUMBER($BX537)),MIN(1,MAX(0,($BX537-2019+1)/($BX537-$BW537+1))),"")</f>
        <v>0</v>
      </c>
      <c r="R537" s="0" t="n">
        <f aca="false">IF(AND(ISNUMBER($BW537),ISNUMBER($BX537)),MIN(1,MAX(0,($BX537-2016+1)/($BX537-$BW537+1))),"")</f>
        <v>0</v>
      </c>
      <c r="S537" s="0" t="n">
        <f aca="false">IF($L537&lt;&gt;"",IF($L537&gt;=2015.5,1,0),"")</f>
        <v>0</v>
      </c>
      <c r="T537" s="0" t="n">
        <f aca="false">IF($L537&lt;&gt;"",IF($L537&gt;=2016,1,0),"")</f>
        <v>0</v>
      </c>
      <c r="U537" s="0" t="n">
        <f aca="false">IF(ISNUMBER($BX537),IF($BX537&gt;=2016,1,0),"")</f>
        <v>0</v>
      </c>
      <c r="V537" s="0" t="n">
        <f aca="false">IF(ISNUMBER($BW537),IF($BW537&gt;=2016,1,0),"")</f>
        <v>0</v>
      </c>
      <c r="W537" s="0" t="str">
        <f aca="false">IF(AND(ISNUMBER($BW537),ISNUMBER($BX537)),IF($BW537&gt;=2016,"post-only",IF($BX537&lt;2016,"pre-only","mixed")),"")</f>
        <v>pre-only</v>
      </c>
      <c r="X537" s="0" t="n">
        <f aca="false">IF(AND(ISNUMBER($BW537),ISNUMBER($BX537)),MIN(1,MAX(0,($BX537-2017+1)/($BX537-$BW537+1))),"")</f>
        <v>0</v>
      </c>
      <c r="Y537" s="0" t="n">
        <f aca="false">IF(AND(ISNUMBER($BW537),ISNUMBER($BX537)),MIN(1,MAX(0,($BX537-2018+1)/($BX537-$BW537+1))),"")</f>
        <v>0</v>
      </c>
      <c r="Z537" s="0" t="n">
        <f aca="false">IF(AND(ISNUMBER($BW537),ISNUMBER($BX537)),MIN(1,MAX(0,($BX537-2019+1)/($BX537-$BW537+1))),"")</f>
        <v>0</v>
      </c>
      <c r="AA537" s="0" t="n">
        <f aca="false">IF(ISNUMBER($BX537),IF($BX537&gt;=2017,1,0),"")</f>
        <v>0</v>
      </c>
      <c r="AB537" s="0" t="n">
        <f aca="false">IF(ISNUMBER($BX537),IF($BX537&gt;=2018,1,0),"")</f>
        <v>0</v>
      </c>
      <c r="AC537" s="0" t="n">
        <f aca="false">IF(ISNUMBER($BX537),IF($BX537&gt;=2019,1,0),"")</f>
        <v>0</v>
      </c>
      <c r="AD537" s="0" t="n">
        <f aca="false">IF($L537&lt;&gt;"",IF($L537&gt;2013,1,0),"")</f>
        <v>0</v>
      </c>
      <c r="AE537" s="0" t="n">
        <f aca="false">IF($L537&lt;&gt;"",1+IF($L537&gt;2011,1,0)+IF($L537&gt;2014,1,0),"")</f>
        <v>1</v>
      </c>
      <c r="AF537" s="0" t="s">
        <v>87</v>
      </c>
      <c r="AG537" s="0" t="s">
        <v>88</v>
      </c>
      <c r="AH537" s="0" t="s">
        <v>89</v>
      </c>
      <c r="AI537" s="0" t="s">
        <v>334</v>
      </c>
      <c r="AJ537" s="0" t="s">
        <v>334</v>
      </c>
      <c r="AK537" s="0" t="str">
        <f aca="false">IF(AND($CF537&lt;&gt;"",IFERROR(INDEX(subsample_country_map!$B:$B,MATCH($CF537,subsample_country_map!$A:$A,0)),"")&lt;&gt;""),INDEX(subsample_country_map!$B:$B,MATCH($CF537,subsample_country_map!$A:$A,0)),INDEX(lookup!$AA:$AA,MATCH($A537,lookup!$A:$A,0)))</f>
        <v>1_US</v>
      </c>
      <c r="AL537" s="0" t="str">
        <f aca="false">IF(AND($CF537&lt;&gt;"",IFERROR(INDEX(subsample_country_map!$C:$C,MATCH($CF537,subsample_country_map!$A:$A,0)),"")&lt;&gt;""),INDEX(subsample_country_map!$C:$C,MATCH($CF537,subsample_country_map!$A:$A,0)),INDEX(lookup!$AB:$AB,MATCH($A537,lookup!$A:$A,0)))</f>
        <v>1_developed</v>
      </c>
      <c r="AM537" s="0" t="str">
        <f aca="false">IF(AND($CF537&lt;&gt;"",IFERROR(INDEX(subsample_country_map!$D:$D,MATCH($CF537,subsample_country_map!$A:$A,0)),"")&lt;&gt;""),INDEX(subsample_country_map!$D:$D,MATCH($CF537,subsample_country_map!$A:$A,0)),INDEX(lookup!$AC:$AC,MATCH($A537,lookup!$A:$A,0)))</f>
        <v>1_western</v>
      </c>
      <c r="AN537" s="0" t="str">
        <f aca="false">IF(AND($CF537&lt;&gt;"",IFERROR(INDEX(subsample_country_map!$E:$E,MATCH($CF537,subsample_country_map!$A:$A,0)),"")&lt;&gt;""),INDEX(subsample_country_map!$E:$E,MATCH($CF537,subsample_country_map!$A:$A,0)),INDEX(lookup!$AD:$AD,MATCH($A537,lookup!$A:$A,0)))</f>
        <v>1_common law</v>
      </c>
      <c r="AO537" s="0" t="str">
        <f aca="false">INDEX(lookup!$Y:$Y,MATCH($A537,lookup!$A:$A,0))</f>
        <v>0_published</v>
      </c>
      <c r="AP537" s="0" t="str">
        <f aca="false">INDEX(lookup!$Z:$Z,MATCH($A537,lookup!$A:$A,0))</f>
        <v>1_VHB high</v>
      </c>
      <c r="AQ537" s="0" t="str">
        <f aca="false">INDEX(lookup!$W:$W,MATCH($A537,lookup!$A:$A,0))</f>
        <v>3_mgmt</v>
      </c>
      <c r="AS537" s="0" t="s">
        <v>91</v>
      </c>
      <c r="AT537" s="0" t="s">
        <v>397</v>
      </c>
      <c r="AU537" s="0" t="s">
        <v>93</v>
      </c>
      <c r="AV537" s="0" t="s">
        <v>2022</v>
      </c>
      <c r="AX537" s="0" t="s">
        <v>2023</v>
      </c>
      <c r="BA537" s="0" t="n">
        <v>5879</v>
      </c>
      <c r="BB537" s="0" t="s">
        <v>95</v>
      </c>
      <c r="BC537" s="0" t="s">
        <v>122</v>
      </c>
      <c r="BD537" s="0" t="s">
        <v>123</v>
      </c>
      <c r="BE537" s="0" t="s">
        <v>98</v>
      </c>
      <c r="BI537" s="0" t="s">
        <v>502</v>
      </c>
      <c r="BJ537" s="0" t="s">
        <v>2024</v>
      </c>
      <c r="BK537" s="0" t="s">
        <v>2008</v>
      </c>
      <c r="BL537" s="0" t="s">
        <v>2025</v>
      </c>
      <c r="BM537" s="0" t="s">
        <v>2021</v>
      </c>
      <c r="BN537" s="0" t="s">
        <v>2010</v>
      </c>
      <c r="BO537" s="0" t="s">
        <v>769</v>
      </c>
      <c r="BP537" s="0" t="s">
        <v>2004</v>
      </c>
      <c r="BQ537" s="0" t="s">
        <v>127</v>
      </c>
      <c r="BT537" s="0" t="n">
        <v>0</v>
      </c>
      <c r="BU537" s="0" t="s">
        <v>2011</v>
      </c>
      <c r="BW537" s="0" t="n">
        <v>1992</v>
      </c>
      <c r="BX537" s="0" t="n">
        <v>2007</v>
      </c>
      <c r="BY537" s="0" t="s">
        <v>2012</v>
      </c>
      <c r="BZ537" s="0" t="n">
        <v>1999.5</v>
      </c>
      <c r="CA537" s="0" t="n">
        <v>0</v>
      </c>
      <c r="CB537" s="0" t="n">
        <v>0</v>
      </c>
      <c r="CC537" s="0" t="n">
        <v>0</v>
      </c>
      <c r="CD537" s="0" t="n">
        <v>-0.0400286251598402</v>
      </c>
      <c r="CE537" s="0" t="n">
        <v>1</v>
      </c>
    </row>
    <row r="538" customFormat="false" ht="15" hidden="false" customHeight="false" outlineLevel="0" collapsed="false">
      <c r="A538" s="0" t="s">
        <v>2004</v>
      </c>
      <c r="B538" s="0" t="n">
        <v>1843</v>
      </c>
      <c r="C538" s="0" t="n">
        <v>-0.0138233287851254</v>
      </c>
      <c r="D538" s="0" t="n">
        <v>5879</v>
      </c>
      <c r="E538" s="0" t="n">
        <f aca="false">IF(ISNUMBER($BA538),$BA538,IF(AND(ISNUMBER($D538),ISNUMBER($BW538),ISNUMBER($BX538)),$D538*($BX538-$BW538+1),""))</f>
        <v>5879</v>
      </c>
      <c r="H538" s="0" t="s">
        <v>118</v>
      </c>
      <c r="I538" s="0" t="s">
        <v>119</v>
      </c>
      <c r="J538" s="0" t="n">
        <f aca="false">IF($BW538&lt;&gt;"",$BW538,"")</f>
        <v>1992</v>
      </c>
      <c r="K538" s="0" t="n">
        <f aca="false">IF($BX538&lt;&gt;"",$BX538,"")</f>
        <v>2007</v>
      </c>
      <c r="L538" s="0" t="n">
        <f aca="false">IF(AND(ISNUMBER($BW538),ISNUMBER($BX538)),($BW538+$BX538)/2,"")</f>
        <v>1999.5</v>
      </c>
      <c r="M538" s="0" t="n">
        <f aca="false">IF($L538&lt;&gt;"",$L538,"")</f>
        <v>1999.5</v>
      </c>
      <c r="N538" s="0" t="n">
        <f aca="false">IF(AND(ISNUMBER($BW538),ISNUMBER($BX538)),MIN(1,MAX(0,($BX538-2016+1)/($BX538-$BW538+1))),"")</f>
        <v>0</v>
      </c>
      <c r="O538" s="0" t="n">
        <f aca="false">IF(AND(ISNUMBER($BW538),ISNUMBER($BX538)),MIN(1,MAX(0,($BX538-2017+1)/($BX538-$BW538+1))),"")</f>
        <v>0</v>
      </c>
      <c r="P538" s="0" t="n">
        <f aca="false">IF(AND(ISNUMBER($BW538),ISNUMBER($BX538)),MIN(1,MAX(0,($BX538-2018+1)/($BX538-$BW538+1))),"")</f>
        <v>0</v>
      </c>
      <c r="Q538" s="0" t="n">
        <f aca="false">IF(AND(ISNUMBER($BW538),ISNUMBER($BX538)),MIN(1,MAX(0,($BX538-2019+1)/($BX538-$BW538+1))),"")</f>
        <v>0</v>
      </c>
      <c r="R538" s="0" t="n">
        <f aca="false">IF(AND(ISNUMBER($BW538),ISNUMBER($BX538)),MIN(1,MAX(0,($BX538-2016+1)/($BX538-$BW538+1))),"")</f>
        <v>0</v>
      </c>
      <c r="S538" s="0" t="n">
        <f aca="false">IF($L538&lt;&gt;"",IF($L538&gt;=2015.5,1,0),"")</f>
        <v>0</v>
      </c>
      <c r="T538" s="0" t="n">
        <f aca="false">IF($L538&lt;&gt;"",IF($L538&gt;=2016,1,0),"")</f>
        <v>0</v>
      </c>
      <c r="U538" s="0" t="n">
        <f aca="false">IF(ISNUMBER($BX538),IF($BX538&gt;=2016,1,0),"")</f>
        <v>0</v>
      </c>
      <c r="V538" s="0" t="n">
        <f aca="false">IF(ISNUMBER($BW538),IF($BW538&gt;=2016,1,0),"")</f>
        <v>0</v>
      </c>
      <c r="W538" s="0" t="str">
        <f aca="false">IF(AND(ISNUMBER($BW538),ISNUMBER($BX538)),IF($BW538&gt;=2016,"post-only",IF($BX538&lt;2016,"pre-only","mixed")),"")</f>
        <v>pre-only</v>
      </c>
      <c r="X538" s="0" t="n">
        <f aca="false">IF(AND(ISNUMBER($BW538),ISNUMBER($BX538)),MIN(1,MAX(0,($BX538-2017+1)/($BX538-$BW538+1))),"")</f>
        <v>0</v>
      </c>
      <c r="Y538" s="0" t="n">
        <f aca="false">IF(AND(ISNUMBER($BW538),ISNUMBER($BX538)),MIN(1,MAX(0,($BX538-2018+1)/($BX538-$BW538+1))),"")</f>
        <v>0</v>
      </c>
      <c r="Z538" s="0" t="n">
        <f aca="false">IF(AND(ISNUMBER($BW538),ISNUMBER($BX538)),MIN(1,MAX(0,($BX538-2019+1)/($BX538-$BW538+1))),"")</f>
        <v>0</v>
      </c>
      <c r="AA538" s="0" t="n">
        <f aca="false">IF(ISNUMBER($BX538),IF($BX538&gt;=2017,1,0),"")</f>
        <v>0</v>
      </c>
      <c r="AB538" s="0" t="n">
        <f aca="false">IF(ISNUMBER($BX538),IF($BX538&gt;=2018,1,0),"")</f>
        <v>0</v>
      </c>
      <c r="AC538" s="0" t="n">
        <f aca="false">IF(ISNUMBER($BX538),IF($BX538&gt;=2019,1,0),"")</f>
        <v>0</v>
      </c>
      <c r="AD538" s="0" t="n">
        <f aca="false">IF($L538&lt;&gt;"",IF($L538&gt;2013,1,0),"")</f>
        <v>0</v>
      </c>
      <c r="AE538" s="0" t="n">
        <f aca="false">IF($L538&lt;&gt;"",1+IF($L538&gt;2011,1,0)+IF($L538&gt;2014,1,0),"")</f>
        <v>1</v>
      </c>
      <c r="AF538" s="0" t="s">
        <v>87</v>
      </c>
      <c r="AG538" s="0" t="s">
        <v>88</v>
      </c>
      <c r="AH538" s="0" t="s">
        <v>89</v>
      </c>
      <c r="AI538" s="0" t="s">
        <v>334</v>
      </c>
      <c r="AJ538" s="0" t="s">
        <v>334</v>
      </c>
      <c r="AK538" s="0" t="str">
        <f aca="false">IF(AND($CF538&lt;&gt;"",IFERROR(INDEX(subsample_country_map!$B:$B,MATCH($CF538,subsample_country_map!$A:$A,0)),"")&lt;&gt;""),INDEX(subsample_country_map!$B:$B,MATCH($CF538,subsample_country_map!$A:$A,0)),INDEX(lookup!$AA:$AA,MATCH($A538,lookup!$A:$A,0)))</f>
        <v>1_US</v>
      </c>
      <c r="AL538" s="0" t="str">
        <f aca="false">IF(AND($CF538&lt;&gt;"",IFERROR(INDEX(subsample_country_map!$C:$C,MATCH($CF538,subsample_country_map!$A:$A,0)),"")&lt;&gt;""),INDEX(subsample_country_map!$C:$C,MATCH($CF538,subsample_country_map!$A:$A,0)),INDEX(lookup!$AB:$AB,MATCH($A538,lookup!$A:$A,0)))</f>
        <v>1_developed</v>
      </c>
      <c r="AM538" s="0" t="str">
        <f aca="false">IF(AND($CF538&lt;&gt;"",IFERROR(INDEX(subsample_country_map!$D:$D,MATCH($CF538,subsample_country_map!$A:$A,0)),"")&lt;&gt;""),INDEX(subsample_country_map!$D:$D,MATCH($CF538,subsample_country_map!$A:$A,0)),INDEX(lookup!$AC:$AC,MATCH($A538,lookup!$A:$A,0)))</f>
        <v>1_western</v>
      </c>
      <c r="AN538" s="0" t="str">
        <f aca="false">IF(AND($CF538&lt;&gt;"",IFERROR(INDEX(subsample_country_map!$E:$E,MATCH($CF538,subsample_country_map!$A:$A,0)),"")&lt;&gt;""),INDEX(subsample_country_map!$E:$E,MATCH($CF538,subsample_country_map!$A:$A,0)),INDEX(lookup!$AD:$AD,MATCH($A538,lookup!$A:$A,0)))</f>
        <v>1_common law</v>
      </c>
      <c r="AO538" s="0" t="str">
        <f aca="false">INDEX(lookup!$Y:$Y,MATCH($A538,lookup!$A:$A,0))</f>
        <v>0_published</v>
      </c>
      <c r="AP538" s="0" t="str">
        <f aca="false">INDEX(lookup!$Z:$Z,MATCH($A538,lookup!$A:$A,0))</f>
        <v>1_VHB high</v>
      </c>
      <c r="AQ538" s="0" t="str">
        <f aca="false">INDEX(lookup!$W:$W,MATCH($A538,lookup!$A:$A,0))</f>
        <v>3_mgmt</v>
      </c>
      <c r="AS538" s="0" t="s">
        <v>91</v>
      </c>
      <c r="AT538" s="0" t="s">
        <v>111</v>
      </c>
      <c r="AU538" s="0" t="s">
        <v>93</v>
      </c>
      <c r="AV538" s="0" t="s">
        <v>2026</v>
      </c>
      <c r="AX538" s="0" t="s">
        <v>1379</v>
      </c>
      <c r="BA538" s="0" t="n">
        <v>5879</v>
      </c>
      <c r="BB538" s="0" t="s">
        <v>95</v>
      </c>
      <c r="BC538" s="0" t="s">
        <v>122</v>
      </c>
      <c r="BD538" s="0" t="s">
        <v>123</v>
      </c>
      <c r="BE538" s="0" t="s">
        <v>98</v>
      </c>
      <c r="BI538" s="0" t="s">
        <v>502</v>
      </c>
      <c r="BJ538" s="0" t="s">
        <v>2027</v>
      </c>
      <c r="BK538" s="0" t="s">
        <v>2008</v>
      </c>
      <c r="BL538" s="0" t="s">
        <v>2028</v>
      </c>
      <c r="BM538" s="0" t="s">
        <v>1864</v>
      </c>
      <c r="BN538" s="0" t="s">
        <v>2010</v>
      </c>
      <c r="BO538" s="0" t="s">
        <v>769</v>
      </c>
      <c r="BP538" s="0" t="s">
        <v>2004</v>
      </c>
      <c r="BQ538" s="0" t="s">
        <v>127</v>
      </c>
      <c r="BT538" s="0" t="n">
        <v>0</v>
      </c>
      <c r="BU538" s="0" t="s">
        <v>2011</v>
      </c>
      <c r="BW538" s="0" t="n">
        <v>1992</v>
      </c>
      <c r="BX538" s="0" t="n">
        <v>2007</v>
      </c>
      <c r="BY538" s="0" t="s">
        <v>2012</v>
      </c>
      <c r="BZ538" s="0" t="n">
        <v>1999.5</v>
      </c>
      <c r="CA538" s="0" t="n">
        <v>0</v>
      </c>
      <c r="CB538" s="0" t="n">
        <v>0</v>
      </c>
      <c r="CC538" s="0" t="n">
        <v>0</v>
      </c>
      <c r="CD538" s="0" t="n">
        <v>-0.0138242093603346</v>
      </c>
      <c r="CE538" s="0" t="n">
        <v>1</v>
      </c>
    </row>
    <row r="539" customFormat="false" ht="15" hidden="false" customHeight="false" outlineLevel="0" collapsed="false">
      <c r="A539" s="0" t="s">
        <v>2004</v>
      </c>
      <c r="B539" s="0" t="n">
        <v>1844</v>
      </c>
      <c r="C539" s="0" t="n">
        <v>-0.0170826872068888</v>
      </c>
      <c r="D539" s="0" t="n">
        <v>5879</v>
      </c>
      <c r="E539" s="0" t="n">
        <f aca="false">IF(ISNUMBER($BA539),$BA539,IF(AND(ISNUMBER($D539),ISNUMBER($BW539),ISNUMBER($BX539)),$D539*($BX539-$BW539+1),""))</f>
        <v>5879</v>
      </c>
      <c r="H539" s="0" t="s">
        <v>118</v>
      </c>
      <c r="I539" s="0" t="s">
        <v>119</v>
      </c>
      <c r="J539" s="0" t="n">
        <f aca="false">IF($BW539&lt;&gt;"",$BW539,"")</f>
        <v>1992</v>
      </c>
      <c r="K539" s="0" t="n">
        <f aca="false">IF($BX539&lt;&gt;"",$BX539,"")</f>
        <v>2007</v>
      </c>
      <c r="L539" s="0" t="n">
        <f aca="false">IF(AND(ISNUMBER($BW539),ISNUMBER($BX539)),($BW539+$BX539)/2,"")</f>
        <v>1999.5</v>
      </c>
      <c r="M539" s="0" t="n">
        <f aca="false">IF($L539&lt;&gt;"",$L539,"")</f>
        <v>1999.5</v>
      </c>
      <c r="N539" s="0" t="n">
        <f aca="false">IF(AND(ISNUMBER($BW539),ISNUMBER($BX539)),MIN(1,MAX(0,($BX539-2016+1)/($BX539-$BW539+1))),"")</f>
        <v>0</v>
      </c>
      <c r="O539" s="0" t="n">
        <f aca="false">IF(AND(ISNUMBER($BW539),ISNUMBER($BX539)),MIN(1,MAX(0,($BX539-2017+1)/($BX539-$BW539+1))),"")</f>
        <v>0</v>
      </c>
      <c r="P539" s="0" t="n">
        <f aca="false">IF(AND(ISNUMBER($BW539),ISNUMBER($BX539)),MIN(1,MAX(0,($BX539-2018+1)/($BX539-$BW539+1))),"")</f>
        <v>0</v>
      </c>
      <c r="Q539" s="0" t="n">
        <f aca="false">IF(AND(ISNUMBER($BW539),ISNUMBER($BX539)),MIN(1,MAX(0,($BX539-2019+1)/($BX539-$BW539+1))),"")</f>
        <v>0</v>
      </c>
      <c r="R539" s="0" t="n">
        <f aca="false">IF(AND(ISNUMBER($BW539),ISNUMBER($BX539)),MIN(1,MAX(0,($BX539-2016+1)/($BX539-$BW539+1))),"")</f>
        <v>0</v>
      </c>
      <c r="S539" s="0" t="n">
        <f aca="false">IF($L539&lt;&gt;"",IF($L539&gt;=2015.5,1,0),"")</f>
        <v>0</v>
      </c>
      <c r="T539" s="0" t="n">
        <f aca="false">IF($L539&lt;&gt;"",IF($L539&gt;=2016,1,0),"")</f>
        <v>0</v>
      </c>
      <c r="U539" s="0" t="n">
        <f aca="false">IF(ISNUMBER($BX539),IF($BX539&gt;=2016,1,0),"")</f>
        <v>0</v>
      </c>
      <c r="V539" s="0" t="n">
        <f aca="false">IF(ISNUMBER($BW539),IF($BW539&gt;=2016,1,0),"")</f>
        <v>0</v>
      </c>
      <c r="W539" s="0" t="str">
        <f aca="false">IF(AND(ISNUMBER($BW539),ISNUMBER($BX539)),IF($BW539&gt;=2016,"post-only",IF($BX539&lt;2016,"pre-only","mixed")),"")</f>
        <v>pre-only</v>
      </c>
      <c r="X539" s="0" t="n">
        <f aca="false">IF(AND(ISNUMBER($BW539),ISNUMBER($BX539)),MIN(1,MAX(0,($BX539-2017+1)/($BX539-$BW539+1))),"")</f>
        <v>0</v>
      </c>
      <c r="Y539" s="0" t="n">
        <f aca="false">IF(AND(ISNUMBER($BW539),ISNUMBER($BX539)),MIN(1,MAX(0,($BX539-2018+1)/($BX539-$BW539+1))),"")</f>
        <v>0</v>
      </c>
      <c r="Z539" s="0" t="n">
        <f aca="false">IF(AND(ISNUMBER($BW539),ISNUMBER($BX539)),MIN(1,MAX(0,($BX539-2019+1)/($BX539-$BW539+1))),"")</f>
        <v>0</v>
      </c>
      <c r="AA539" s="0" t="n">
        <f aca="false">IF(ISNUMBER($BX539),IF($BX539&gt;=2017,1,0),"")</f>
        <v>0</v>
      </c>
      <c r="AB539" s="0" t="n">
        <f aca="false">IF(ISNUMBER($BX539),IF($BX539&gt;=2018,1,0),"")</f>
        <v>0</v>
      </c>
      <c r="AC539" s="0" t="n">
        <f aca="false">IF(ISNUMBER($BX539),IF($BX539&gt;=2019,1,0),"")</f>
        <v>0</v>
      </c>
      <c r="AD539" s="0" t="n">
        <f aca="false">IF($L539&lt;&gt;"",IF($L539&gt;2013,1,0),"")</f>
        <v>0</v>
      </c>
      <c r="AE539" s="0" t="n">
        <f aca="false">IF($L539&lt;&gt;"",1+IF($L539&gt;2011,1,0)+IF($L539&gt;2014,1,0),"")</f>
        <v>1</v>
      </c>
      <c r="AF539" s="0" t="s">
        <v>87</v>
      </c>
      <c r="AG539" s="0" t="s">
        <v>88</v>
      </c>
      <c r="AH539" s="0" t="s">
        <v>89</v>
      </c>
      <c r="AI539" s="0" t="s">
        <v>334</v>
      </c>
      <c r="AJ539" s="0" t="s">
        <v>334</v>
      </c>
      <c r="AK539" s="0" t="str">
        <f aca="false">IF(AND($CF539&lt;&gt;"",IFERROR(INDEX(subsample_country_map!$B:$B,MATCH($CF539,subsample_country_map!$A:$A,0)),"")&lt;&gt;""),INDEX(subsample_country_map!$B:$B,MATCH($CF539,subsample_country_map!$A:$A,0)),INDEX(lookup!$AA:$AA,MATCH($A539,lookup!$A:$A,0)))</f>
        <v>1_US</v>
      </c>
      <c r="AL539" s="0" t="str">
        <f aca="false">IF(AND($CF539&lt;&gt;"",IFERROR(INDEX(subsample_country_map!$C:$C,MATCH($CF539,subsample_country_map!$A:$A,0)),"")&lt;&gt;""),INDEX(subsample_country_map!$C:$C,MATCH($CF539,subsample_country_map!$A:$A,0)),INDEX(lookup!$AB:$AB,MATCH($A539,lookup!$A:$A,0)))</f>
        <v>1_developed</v>
      </c>
      <c r="AM539" s="0" t="str">
        <f aca="false">IF(AND($CF539&lt;&gt;"",IFERROR(INDEX(subsample_country_map!$D:$D,MATCH($CF539,subsample_country_map!$A:$A,0)),"")&lt;&gt;""),INDEX(subsample_country_map!$D:$D,MATCH($CF539,subsample_country_map!$A:$A,0)),INDEX(lookup!$AC:$AC,MATCH($A539,lookup!$A:$A,0)))</f>
        <v>1_western</v>
      </c>
      <c r="AN539" s="0" t="str">
        <f aca="false">IF(AND($CF539&lt;&gt;"",IFERROR(INDEX(subsample_country_map!$E:$E,MATCH($CF539,subsample_country_map!$A:$A,0)),"")&lt;&gt;""),INDEX(subsample_country_map!$E:$E,MATCH($CF539,subsample_country_map!$A:$A,0)),INDEX(lookup!$AD:$AD,MATCH($A539,lookup!$A:$A,0)))</f>
        <v>1_common law</v>
      </c>
      <c r="AO539" s="0" t="str">
        <f aca="false">INDEX(lookup!$Y:$Y,MATCH($A539,lookup!$A:$A,0))</f>
        <v>0_published</v>
      </c>
      <c r="AP539" s="0" t="str">
        <f aca="false">INDEX(lookup!$Z:$Z,MATCH($A539,lookup!$A:$A,0))</f>
        <v>1_VHB high</v>
      </c>
      <c r="AQ539" s="0" t="str">
        <f aca="false">INDEX(lookup!$W:$W,MATCH($A539,lookup!$A:$A,0))</f>
        <v>3_mgmt</v>
      </c>
      <c r="AS539" s="0" t="s">
        <v>91</v>
      </c>
      <c r="AT539" s="0" t="s">
        <v>111</v>
      </c>
      <c r="AU539" s="0" t="s">
        <v>93</v>
      </c>
      <c r="AV539" s="0" t="s">
        <v>2029</v>
      </c>
      <c r="AX539" s="0" t="s">
        <v>2030</v>
      </c>
      <c r="BA539" s="0" t="n">
        <v>5879</v>
      </c>
      <c r="BB539" s="0" t="s">
        <v>95</v>
      </c>
      <c r="BC539" s="0" t="s">
        <v>122</v>
      </c>
      <c r="BD539" s="0" t="s">
        <v>123</v>
      </c>
      <c r="BE539" s="0" t="s">
        <v>98</v>
      </c>
      <c r="BI539" s="0" t="s">
        <v>502</v>
      </c>
      <c r="BJ539" s="0" t="s">
        <v>2031</v>
      </c>
      <c r="BK539" s="0" t="s">
        <v>2008</v>
      </c>
      <c r="BL539" s="0" t="s">
        <v>2032</v>
      </c>
      <c r="BM539" s="0" t="s">
        <v>1864</v>
      </c>
      <c r="BN539" s="0" t="s">
        <v>2010</v>
      </c>
      <c r="BO539" s="0" t="s">
        <v>769</v>
      </c>
      <c r="BP539" s="0" t="s">
        <v>2004</v>
      </c>
      <c r="BQ539" s="0" t="s">
        <v>127</v>
      </c>
      <c r="BT539" s="0" t="n">
        <v>0</v>
      </c>
      <c r="BU539" s="0" t="s">
        <v>2011</v>
      </c>
      <c r="BW539" s="0" t="n">
        <v>1992</v>
      </c>
      <c r="BX539" s="0" t="n">
        <v>2007</v>
      </c>
      <c r="BY539" s="0" t="s">
        <v>2012</v>
      </c>
      <c r="BZ539" s="0" t="n">
        <v>1999.5</v>
      </c>
      <c r="CA539" s="0" t="n">
        <v>0</v>
      </c>
      <c r="CB539" s="0" t="n">
        <v>0</v>
      </c>
      <c r="CC539" s="0" t="n">
        <v>0</v>
      </c>
      <c r="CD539" s="0" t="n">
        <v>-0.0170843491775843</v>
      </c>
      <c r="CE539" s="0" t="n">
        <v>1</v>
      </c>
    </row>
    <row r="540" customFormat="false" ht="15" hidden="false" customHeight="false" outlineLevel="0" collapsed="false">
      <c r="A540" s="0" t="s">
        <v>2004</v>
      </c>
      <c r="B540" s="0" t="n">
        <v>1845</v>
      </c>
      <c r="C540" s="0" t="n">
        <v>-0.0188651111211869</v>
      </c>
      <c r="D540" s="0" t="n">
        <v>4602</v>
      </c>
      <c r="E540" s="0" t="n">
        <f aca="false">IF(ISNUMBER($BA540),$BA540,IF(AND(ISNUMBER($D540),ISNUMBER($BW540),ISNUMBER($BX540)),$D540*($BX540-$BW540+1),""))</f>
        <v>4602</v>
      </c>
      <c r="H540" s="0" t="s">
        <v>118</v>
      </c>
      <c r="I540" s="0" t="s">
        <v>119</v>
      </c>
      <c r="J540" s="0" t="n">
        <f aca="false">IF($BW540&lt;&gt;"",$BW540,"")</f>
        <v>1992</v>
      </c>
      <c r="K540" s="0" t="n">
        <f aca="false">IF($BX540&lt;&gt;"",$BX540,"")</f>
        <v>2007</v>
      </c>
      <c r="L540" s="0" t="n">
        <f aca="false">IF(AND(ISNUMBER($BW540),ISNUMBER($BX540)),($BW540+$BX540)/2,"")</f>
        <v>1999.5</v>
      </c>
      <c r="M540" s="0" t="n">
        <f aca="false">IF($L540&lt;&gt;"",$L540,"")</f>
        <v>1999.5</v>
      </c>
      <c r="N540" s="0" t="n">
        <f aca="false">IF(AND(ISNUMBER($BW540),ISNUMBER($BX540)),MIN(1,MAX(0,($BX540-2016+1)/($BX540-$BW540+1))),"")</f>
        <v>0</v>
      </c>
      <c r="O540" s="0" t="n">
        <f aca="false">IF(AND(ISNUMBER($BW540),ISNUMBER($BX540)),MIN(1,MAX(0,($BX540-2017+1)/($BX540-$BW540+1))),"")</f>
        <v>0</v>
      </c>
      <c r="P540" s="0" t="n">
        <f aca="false">IF(AND(ISNUMBER($BW540),ISNUMBER($BX540)),MIN(1,MAX(0,($BX540-2018+1)/($BX540-$BW540+1))),"")</f>
        <v>0</v>
      </c>
      <c r="Q540" s="0" t="n">
        <f aca="false">IF(AND(ISNUMBER($BW540),ISNUMBER($BX540)),MIN(1,MAX(0,($BX540-2019+1)/($BX540-$BW540+1))),"")</f>
        <v>0</v>
      </c>
      <c r="R540" s="0" t="n">
        <f aca="false">IF(AND(ISNUMBER($BW540),ISNUMBER($BX540)),MIN(1,MAX(0,($BX540-2016+1)/($BX540-$BW540+1))),"")</f>
        <v>0</v>
      </c>
      <c r="S540" s="0" t="n">
        <f aca="false">IF($L540&lt;&gt;"",IF($L540&gt;=2015.5,1,0),"")</f>
        <v>0</v>
      </c>
      <c r="T540" s="0" t="n">
        <f aca="false">IF($L540&lt;&gt;"",IF($L540&gt;=2016,1,0),"")</f>
        <v>0</v>
      </c>
      <c r="U540" s="0" t="n">
        <f aca="false">IF(ISNUMBER($BX540),IF($BX540&gt;=2016,1,0),"")</f>
        <v>0</v>
      </c>
      <c r="V540" s="0" t="n">
        <f aca="false">IF(ISNUMBER($BW540),IF($BW540&gt;=2016,1,0),"")</f>
        <v>0</v>
      </c>
      <c r="W540" s="0" t="str">
        <f aca="false">IF(AND(ISNUMBER($BW540),ISNUMBER($BX540)),IF($BW540&gt;=2016,"post-only",IF($BX540&lt;2016,"pre-only","mixed")),"")</f>
        <v>pre-only</v>
      </c>
      <c r="X540" s="0" t="n">
        <f aca="false">IF(AND(ISNUMBER($BW540),ISNUMBER($BX540)),MIN(1,MAX(0,($BX540-2017+1)/($BX540-$BW540+1))),"")</f>
        <v>0</v>
      </c>
      <c r="Y540" s="0" t="n">
        <f aca="false">IF(AND(ISNUMBER($BW540),ISNUMBER($BX540)),MIN(1,MAX(0,($BX540-2018+1)/($BX540-$BW540+1))),"")</f>
        <v>0</v>
      </c>
      <c r="Z540" s="0" t="n">
        <f aca="false">IF(AND(ISNUMBER($BW540),ISNUMBER($BX540)),MIN(1,MAX(0,($BX540-2019+1)/($BX540-$BW540+1))),"")</f>
        <v>0</v>
      </c>
      <c r="AA540" s="0" t="n">
        <f aca="false">IF(ISNUMBER($BX540),IF($BX540&gt;=2017,1,0),"")</f>
        <v>0</v>
      </c>
      <c r="AB540" s="0" t="n">
        <f aca="false">IF(ISNUMBER($BX540),IF($BX540&gt;=2018,1,0),"")</f>
        <v>0</v>
      </c>
      <c r="AC540" s="0" t="n">
        <f aca="false">IF(ISNUMBER($BX540),IF($BX540&gt;=2019,1,0),"")</f>
        <v>0</v>
      </c>
      <c r="AD540" s="0" t="n">
        <f aca="false">IF($L540&lt;&gt;"",IF($L540&gt;2013,1,0),"")</f>
        <v>0</v>
      </c>
      <c r="AE540" s="0" t="n">
        <f aca="false">IF($L540&lt;&gt;"",1+IF($L540&gt;2011,1,0)+IF($L540&gt;2014,1,0),"")</f>
        <v>1</v>
      </c>
      <c r="AF540" s="0" t="s">
        <v>87</v>
      </c>
      <c r="AG540" s="0" t="s">
        <v>88</v>
      </c>
      <c r="AH540" s="0" t="s">
        <v>89</v>
      </c>
      <c r="AI540" s="0" t="s">
        <v>334</v>
      </c>
      <c r="AJ540" s="0" t="s">
        <v>334</v>
      </c>
      <c r="AK540" s="0" t="str">
        <f aca="false">IF(AND($CF540&lt;&gt;"",IFERROR(INDEX(subsample_country_map!$B:$B,MATCH($CF540,subsample_country_map!$A:$A,0)),"")&lt;&gt;""),INDEX(subsample_country_map!$B:$B,MATCH($CF540,subsample_country_map!$A:$A,0)),INDEX(lookup!$AA:$AA,MATCH($A540,lookup!$A:$A,0)))</f>
        <v>1_US</v>
      </c>
      <c r="AL540" s="0" t="str">
        <f aca="false">IF(AND($CF540&lt;&gt;"",IFERROR(INDEX(subsample_country_map!$C:$C,MATCH($CF540,subsample_country_map!$A:$A,0)),"")&lt;&gt;""),INDEX(subsample_country_map!$C:$C,MATCH($CF540,subsample_country_map!$A:$A,0)),INDEX(lookup!$AB:$AB,MATCH($A540,lookup!$A:$A,0)))</f>
        <v>1_developed</v>
      </c>
      <c r="AM540" s="0" t="str">
        <f aca="false">IF(AND($CF540&lt;&gt;"",IFERROR(INDEX(subsample_country_map!$D:$D,MATCH($CF540,subsample_country_map!$A:$A,0)),"")&lt;&gt;""),INDEX(subsample_country_map!$D:$D,MATCH($CF540,subsample_country_map!$A:$A,0)),INDEX(lookup!$AC:$AC,MATCH($A540,lookup!$A:$A,0)))</f>
        <v>1_western</v>
      </c>
      <c r="AN540" s="0" t="str">
        <f aca="false">IF(AND($CF540&lt;&gt;"",IFERROR(INDEX(subsample_country_map!$E:$E,MATCH($CF540,subsample_country_map!$A:$A,0)),"")&lt;&gt;""),INDEX(subsample_country_map!$E:$E,MATCH($CF540,subsample_country_map!$A:$A,0)),INDEX(lookup!$AD:$AD,MATCH($A540,lookup!$A:$A,0)))</f>
        <v>1_common law</v>
      </c>
      <c r="AO540" s="0" t="str">
        <f aca="false">INDEX(lookup!$Y:$Y,MATCH($A540,lookup!$A:$A,0))</f>
        <v>0_published</v>
      </c>
      <c r="AP540" s="0" t="str">
        <f aca="false">INDEX(lookup!$Z:$Z,MATCH($A540,lookup!$A:$A,0))</f>
        <v>1_VHB high</v>
      </c>
      <c r="AQ540" s="0" t="str">
        <f aca="false">INDEX(lookup!$W:$W,MATCH($A540,lookup!$A:$A,0))</f>
        <v>3_mgmt</v>
      </c>
      <c r="AS540" s="0" t="s">
        <v>91</v>
      </c>
      <c r="AT540" s="0" t="s">
        <v>397</v>
      </c>
      <c r="AU540" s="0" t="s">
        <v>93</v>
      </c>
      <c r="AV540" s="0" t="s">
        <v>716</v>
      </c>
      <c r="AX540" s="0" t="s">
        <v>1094</v>
      </c>
      <c r="BA540" s="0" t="n">
        <v>4602</v>
      </c>
      <c r="BB540" s="0" t="s">
        <v>95</v>
      </c>
      <c r="BC540" s="0" t="s">
        <v>122</v>
      </c>
      <c r="BD540" s="0" t="s">
        <v>123</v>
      </c>
      <c r="BE540" s="0" t="s">
        <v>389</v>
      </c>
      <c r="BF540" s="0" t="s">
        <v>2033</v>
      </c>
      <c r="BG540" s="0" t="s">
        <v>2034</v>
      </c>
      <c r="BH540" s="0" t="s">
        <v>2035</v>
      </c>
      <c r="BI540" s="0" t="s">
        <v>502</v>
      </c>
      <c r="BJ540" s="0" t="s">
        <v>2036</v>
      </c>
      <c r="BK540" s="0" t="s">
        <v>2008</v>
      </c>
      <c r="BL540" s="0" t="s">
        <v>2037</v>
      </c>
      <c r="BM540" s="0" t="s">
        <v>1872</v>
      </c>
      <c r="BN540" s="0" t="s">
        <v>2010</v>
      </c>
      <c r="BO540" s="0" t="s">
        <v>769</v>
      </c>
      <c r="BP540" s="0" t="s">
        <v>2004</v>
      </c>
      <c r="BQ540" s="0" t="s">
        <v>127</v>
      </c>
      <c r="BT540" s="0" t="n">
        <v>0</v>
      </c>
      <c r="BU540" s="0" t="s">
        <v>2011</v>
      </c>
      <c r="BW540" s="0" t="n">
        <v>1992</v>
      </c>
      <c r="BX540" s="0" t="n">
        <v>2007</v>
      </c>
      <c r="BY540" s="0" t="s">
        <v>2012</v>
      </c>
      <c r="BZ540" s="0" t="n">
        <v>1999.5</v>
      </c>
      <c r="CA540" s="0" t="n">
        <v>0</v>
      </c>
      <c r="CB540" s="0" t="n">
        <v>0</v>
      </c>
      <c r="CC540" s="0" t="n">
        <v>0</v>
      </c>
      <c r="CD540" s="0" t="n">
        <v>-0.0188673495825323</v>
      </c>
      <c r="CE540" s="0" t="n">
        <v>1</v>
      </c>
    </row>
    <row r="541" customFormat="false" ht="15" hidden="false" customHeight="false" outlineLevel="0" collapsed="false">
      <c r="A541" s="0" t="s">
        <v>2004</v>
      </c>
      <c r="B541" s="0" t="n">
        <v>1846</v>
      </c>
      <c r="C541" s="0" t="n">
        <v>-0.0091390329895223</v>
      </c>
      <c r="D541" s="0" t="n">
        <v>4602</v>
      </c>
      <c r="E541" s="0" t="n">
        <f aca="false">IF(ISNUMBER($BA541),$BA541,IF(AND(ISNUMBER($D541),ISNUMBER($BW541),ISNUMBER($BX541)),$D541*($BX541-$BW541+1),""))</f>
        <v>4602</v>
      </c>
      <c r="H541" s="0" t="s">
        <v>118</v>
      </c>
      <c r="I541" s="0" t="s">
        <v>119</v>
      </c>
      <c r="J541" s="0" t="n">
        <f aca="false">IF($BW541&lt;&gt;"",$BW541,"")</f>
        <v>1992</v>
      </c>
      <c r="K541" s="0" t="n">
        <f aca="false">IF($BX541&lt;&gt;"",$BX541,"")</f>
        <v>2007</v>
      </c>
      <c r="L541" s="0" t="n">
        <f aca="false">IF(AND(ISNUMBER($BW541),ISNUMBER($BX541)),($BW541+$BX541)/2,"")</f>
        <v>1999.5</v>
      </c>
      <c r="M541" s="0" t="n">
        <f aca="false">IF($L541&lt;&gt;"",$L541,"")</f>
        <v>1999.5</v>
      </c>
      <c r="N541" s="0" t="n">
        <f aca="false">IF(AND(ISNUMBER($BW541),ISNUMBER($BX541)),MIN(1,MAX(0,($BX541-2016+1)/($BX541-$BW541+1))),"")</f>
        <v>0</v>
      </c>
      <c r="O541" s="0" t="n">
        <f aca="false">IF(AND(ISNUMBER($BW541),ISNUMBER($BX541)),MIN(1,MAX(0,($BX541-2017+1)/($BX541-$BW541+1))),"")</f>
        <v>0</v>
      </c>
      <c r="P541" s="0" t="n">
        <f aca="false">IF(AND(ISNUMBER($BW541),ISNUMBER($BX541)),MIN(1,MAX(0,($BX541-2018+1)/($BX541-$BW541+1))),"")</f>
        <v>0</v>
      </c>
      <c r="Q541" s="0" t="n">
        <f aca="false">IF(AND(ISNUMBER($BW541),ISNUMBER($BX541)),MIN(1,MAX(0,($BX541-2019+1)/($BX541-$BW541+1))),"")</f>
        <v>0</v>
      </c>
      <c r="R541" s="0" t="n">
        <f aca="false">IF(AND(ISNUMBER($BW541),ISNUMBER($BX541)),MIN(1,MAX(0,($BX541-2016+1)/($BX541-$BW541+1))),"")</f>
        <v>0</v>
      </c>
      <c r="S541" s="0" t="n">
        <f aca="false">IF($L541&lt;&gt;"",IF($L541&gt;=2015.5,1,0),"")</f>
        <v>0</v>
      </c>
      <c r="T541" s="0" t="n">
        <f aca="false">IF($L541&lt;&gt;"",IF($L541&gt;=2016,1,0),"")</f>
        <v>0</v>
      </c>
      <c r="U541" s="0" t="n">
        <f aca="false">IF(ISNUMBER($BX541),IF($BX541&gt;=2016,1,0),"")</f>
        <v>0</v>
      </c>
      <c r="V541" s="0" t="n">
        <f aca="false">IF(ISNUMBER($BW541),IF($BW541&gt;=2016,1,0),"")</f>
        <v>0</v>
      </c>
      <c r="W541" s="0" t="str">
        <f aca="false">IF(AND(ISNUMBER($BW541),ISNUMBER($BX541)),IF($BW541&gt;=2016,"post-only",IF($BX541&lt;2016,"pre-only","mixed")),"")</f>
        <v>pre-only</v>
      </c>
      <c r="X541" s="0" t="n">
        <f aca="false">IF(AND(ISNUMBER($BW541),ISNUMBER($BX541)),MIN(1,MAX(0,($BX541-2017+1)/($BX541-$BW541+1))),"")</f>
        <v>0</v>
      </c>
      <c r="Y541" s="0" t="n">
        <f aca="false">IF(AND(ISNUMBER($BW541),ISNUMBER($BX541)),MIN(1,MAX(0,($BX541-2018+1)/($BX541-$BW541+1))),"")</f>
        <v>0</v>
      </c>
      <c r="Z541" s="0" t="n">
        <f aca="false">IF(AND(ISNUMBER($BW541),ISNUMBER($BX541)),MIN(1,MAX(0,($BX541-2019+1)/($BX541-$BW541+1))),"")</f>
        <v>0</v>
      </c>
      <c r="AA541" s="0" t="n">
        <f aca="false">IF(ISNUMBER($BX541),IF($BX541&gt;=2017,1,0),"")</f>
        <v>0</v>
      </c>
      <c r="AB541" s="0" t="n">
        <f aca="false">IF(ISNUMBER($BX541),IF($BX541&gt;=2018,1,0),"")</f>
        <v>0</v>
      </c>
      <c r="AC541" s="0" t="n">
        <f aca="false">IF(ISNUMBER($BX541),IF($BX541&gt;=2019,1,0),"")</f>
        <v>0</v>
      </c>
      <c r="AD541" s="0" t="n">
        <f aca="false">IF($L541&lt;&gt;"",IF($L541&gt;2013,1,0),"")</f>
        <v>0</v>
      </c>
      <c r="AE541" s="0" t="n">
        <f aca="false">IF($L541&lt;&gt;"",1+IF($L541&gt;2011,1,0)+IF($L541&gt;2014,1,0),"")</f>
        <v>1</v>
      </c>
      <c r="AF541" s="0" t="s">
        <v>87</v>
      </c>
      <c r="AG541" s="0" t="s">
        <v>88</v>
      </c>
      <c r="AH541" s="0" t="s">
        <v>89</v>
      </c>
      <c r="AI541" s="0" t="s">
        <v>334</v>
      </c>
      <c r="AJ541" s="0" t="s">
        <v>334</v>
      </c>
      <c r="AK541" s="0" t="str">
        <f aca="false">IF(AND($CF541&lt;&gt;"",IFERROR(INDEX(subsample_country_map!$B:$B,MATCH($CF541,subsample_country_map!$A:$A,0)),"")&lt;&gt;""),INDEX(subsample_country_map!$B:$B,MATCH($CF541,subsample_country_map!$A:$A,0)),INDEX(lookup!$AA:$AA,MATCH($A541,lookup!$A:$A,0)))</f>
        <v>1_US</v>
      </c>
      <c r="AL541" s="0" t="str">
        <f aca="false">IF(AND($CF541&lt;&gt;"",IFERROR(INDEX(subsample_country_map!$C:$C,MATCH($CF541,subsample_country_map!$A:$A,0)),"")&lt;&gt;""),INDEX(subsample_country_map!$C:$C,MATCH($CF541,subsample_country_map!$A:$A,0)),INDEX(lookup!$AB:$AB,MATCH($A541,lookup!$A:$A,0)))</f>
        <v>1_developed</v>
      </c>
      <c r="AM541" s="0" t="str">
        <f aca="false">IF(AND($CF541&lt;&gt;"",IFERROR(INDEX(subsample_country_map!$D:$D,MATCH($CF541,subsample_country_map!$A:$A,0)),"")&lt;&gt;""),INDEX(subsample_country_map!$D:$D,MATCH($CF541,subsample_country_map!$A:$A,0)),INDEX(lookup!$AC:$AC,MATCH($A541,lookup!$A:$A,0)))</f>
        <v>1_western</v>
      </c>
      <c r="AN541" s="0" t="str">
        <f aca="false">IF(AND($CF541&lt;&gt;"",IFERROR(INDEX(subsample_country_map!$E:$E,MATCH($CF541,subsample_country_map!$A:$A,0)),"")&lt;&gt;""),INDEX(subsample_country_map!$E:$E,MATCH($CF541,subsample_country_map!$A:$A,0)),INDEX(lookup!$AD:$AD,MATCH($A541,lookup!$A:$A,0)))</f>
        <v>1_common law</v>
      </c>
      <c r="AO541" s="0" t="str">
        <f aca="false">INDEX(lookup!$Y:$Y,MATCH($A541,lookup!$A:$A,0))</f>
        <v>0_published</v>
      </c>
      <c r="AP541" s="0" t="str">
        <f aca="false">INDEX(lookup!$Z:$Z,MATCH($A541,lookup!$A:$A,0))</f>
        <v>1_VHB high</v>
      </c>
      <c r="AQ541" s="0" t="str">
        <f aca="false">INDEX(lookup!$W:$W,MATCH($A541,lookup!$A:$A,0))</f>
        <v>3_mgmt</v>
      </c>
      <c r="AS541" s="0" t="s">
        <v>91</v>
      </c>
      <c r="AT541" s="0" t="s">
        <v>397</v>
      </c>
      <c r="AU541" s="0" t="s">
        <v>93</v>
      </c>
      <c r="AV541" s="0" t="s">
        <v>2038</v>
      </c>
      <c r="AX541" s="0" t="s">
        <v>2039</v>
      </c>
      <c r="BA541" s="0" t="n">
        <v>4602</v>
      </c>
      <c r="BB541" s="0" t="s">
        <v>95</v>
      </c>
      <c r="BC541" s="0" t="s">
        <v>122</v>
      </c>
      <c r="BD541" s="0" t="s">
        <v>123</v>
      </c>
      <c r="BE541" s="0" t="s">
        <v>389</v>
      </c>
      <c r="BF541" s="0" t="s">
        <v>2033</v>
      </c>
      <c r="BG541" s="0" t="s">
        <v>2034</v>
      </c>
      <c r="BH541" s="0" t="s">
        <v>2035</v>
      </c>
      <c r="BI541" s="0" t="s">
        <v>502</v>
      </c>
      <c r="BJ541" s="0" t="s">
        <v>2040</v>
      </c>
      <c r="BK541" s="0" t="s">
        <v>2008</v>
      </c>
      <c r="BL541" s="0" t="s">
        <v>2041</v>
      </c>
      <c r="BM541" s="0" t="s">
        <v>1872</v>
      </c>
      <c r="BN541" s="0" t="s">
        <v>2010</v>
      </c>
      <c r="BO541" s="0" t="s">
        <v>769</v>
      </c>
      <c r="BP541" s="0" t="s">
        <v>2004</v>
      </c>
      <c r="BQ541" s="0" t="s">
        <v>127</v>
      </c>
      <c r="BT541" s="0" t="n">
        <v>0</v>
      </c>
      <c r="BU541" s="0" t="s">
        <v>2011</v>
      </c>
      <c r="BW541" s="0" t="n">
        <v>1992</v>
      </c>
      <c r="BX541" s="0" t="n">
        <v>2007</v>
      </c>
      <c r="BY541" s="0" t="s">
        <v>2012</v>
      </c>
      <c r="BZ541" s="0" t="n">
        <v>1999.5</v>
      </c>
      <c r="CA541" s="0" t="n">
        <v>0</v>
      </c>
      <c r="CB541" s="0" t="n">
        <v>0</v>
      </c>
      <c r="CC541" s="0" t="n">
        <v>0</v>
      </c>
      <c r="CD541" s="0" t="n">
        <v>-0.00913928743881322</v>
      </c>
      <c r="CE541" s="0" t="n">
        <v>1</v>
      </c>
    </row>
    <row r="542" customFormat="false" ht="15" hidden="false" customHeight="false" outlineLevel="0" collapsed="false">
      <c r="A542" s="0" t="s">
        <v>2004</v>
      </c>
      <c r="B542" s="0" t="n">
        <v>1847</v>
      </c>
      <c r="C542" s="0" t="n">
        <v>-0.0357126196378477</v>
      </c>
      <c r="D542" s="0" t="n">
        <v>5879</v>
      </c>
      <c r="E542" s="0" t="n">
        <f aca="false">IF(ISNUMBER($BA542),$BA542,IF(AND(ISNUMBER($D542),ISNUMBER($BW542),ISNUMBER($BX542)),$D542*($BX542-$BW542+1),""))</f>
        <v>5879</v>
      </c>
      <c r="H542" s="0" t="s">
        <v>118</v>
      </c>
      <c r="I542" s="0" t="s">
        <v>119</v>
      </c>
      <c r="J542" s="0" t="n">
        <f aca="false">IF($BW542&lt;&gt;"",$BW542,"")</f>
        <v>1992</v>
      </c>
      <c r="K542" s="0" t="n">
        <f aca="false">IF($BX542&lt;&gt;"",$BX542,"")</f>
        <v>2007</v>
      </c>
      <c r="L542" s="0" t="n">
        <f aca="false">IF(AND(ISNUMBER($BW542),ISNUMBER($BX542)),($BW542+$BX542)/2,"")</f>
        <v>1999.5</v>
      </c>
      <c r="M542" s="0" t="n">
        <f aca="false">IF($L542&lt;&gt;"",$L542,"")</f>
        <v>1999.5</v>
      </c>
      <c r="N542" s="0" t="n">
        <f aca="false">IF(AND(ISNUMBER($BW542),ISNUMBER($BX542)),MIN(1,MAX(0,($BX542-2016+1)/($BX542-$BW542+1))),"")</f>
        <v>0</v>
      </c>
      <c r="O542" s="0" t="n">
        <f aca="false">IF(AND(ISNUMBER($BW542),ISNUMBER($BX542)),MIN(1,MAX(0,($BX542-2017+1)/($BX542-$BW542+1))),"")</f>
        <v>0</v>
      </c>
      <c r="P542" s="0" t="n">
        <f aca="false">IF(AND(ISNUMBER($BW542),ISNUMBER($BX542)),MIN(1,MAX(0,($BX542-2018+1)/($BX542-$BW542+1))),"")</f>
        <v>0</v>
      </c>
      <c r="Q542" s="0" t="n">
        <f aca="false">IF(AND(ISNUMBER($BW542),ISNUMBER($BX542)),MIN(1,MAX(0,($BX542-2019+1)/($BX542-$BW542+1))),"")</f>
        <v>0</v>
      </c>
      <c r="R542" s="0" t="n">
        <f aca="false">IF(AND(ISNUMBER($BW542),ISNUMBER($BX542)),MIN(1,MAX(0,($BX542-2016+1)/($BX542-$BW542+1))),"")</f>
        <v>0</v>
      </c>
      <c r="S542" s="0" t="n">
        <f aca="false">IF($L542&lt;&gt;"",IF($L542&gt;=2015.5,1,0),"")</f>
        <v>0</v>
      </c>
      <c r="T542" s="0" t="n">
        <f aca="false">IF($L542&lt;&gt;"",IF($L542&gt;=2016,1,0),"")</f>
        <v>0</v>
      </c>
      <c r="U542" s="0" t="n">
        <f aca="false">IF(ISNUMBER($BX542),IF($BX542&gt;=2016,1,0),"")</f>
        <v>0</v>
      </c>
      <c r="V542" s="0" t="n">
        <f aca="false">IF(ISNUMBER($BW542),IF($BW542&gt;=2016,1,0),"")</f>
        <v>0</v>
      </c>
      <c r="W542" s="0" t="str">
        <f aca="false">IF(AND(ISNUMBER($BW542),ISNUMBER($BX542)),IF($BW542&gt;=2016,"post-only",IF($BX542&lt;2016,"pre-only","mixed")),"")</f>
        <v>pre-only</v>
      </c>
      <c r="X542" s="0" t="n">
        <f aca="false">IF(AND(ISNUMBER($BW542),ISNUMBER($BX542)),MIN(1,MAX(0,($BX542-2017+1)/($BX542-$BW542+1))),"")</f>
        <v>0</v>
      </c>
      <c r="Y542" s="0" t="n">
        <f aca="false">IF(AND(ISNUMBER($BW542),ISNUMBER($BX542)),MIN(1,MAX(0,($BX542-2018+1)/($BX542-$BW542+1))),"")</f>
        <v>0</v>
      </c>
      <c r="Z542" s="0" t="n">
        <f aca="false">IF(AND(ISNUMBER($BW542),ISNUMBER($BX542)),MIN(1,MAX(0,($BX542-2019+1)/($BX542-$BW542+1))),"")</f>
        <v>0</v>
      </c>
      <c r="AA542" s="0" t="n">
        <f aca="false">IF(ISNUMBER($BX542),IF($BX542&gt;=2017,1,0),"")</f>
        <v>0</v>
      </c>
      <c r="AB542" s="0" t="n">
        <f aca="false">IF(ISNUMBER($BX542),IF($BX542&gt;=2018,1,0),"")</f>
        <v>0</v>
      </c>
      <c r="AC542" s="0" t="n">
        <f aca="false">IF(ISNUMBER($BX542),IF($BX542&gt;=2019,1,0),"")</f>
        <v>0</v>
      </c>
      <c r="AD542" s="0" t="n">
        <f aca="false">IF($L542&lt;&gt;"",IF($L542&gt;2013,1,0),"")</f>
        <v>0</v>
      </c>
      <c r="AE542" s="0" t="n">
        <f aca="false">IF($L542&lt;&gt;"",1+IF($L542&gt;2011,1,0)+IF($L542&gt;2014,1,0),"")</f>
        <v>1</v>
      </c>
      <c r="AF542" s="0" t="s">
        <v>87</v>
      </c>
      <c r="AG542" s="0" t="s">
        <v>88</v>
      </c>
      <c r="AH542" s="0" t="s">
        <v>89</v>
      </c>
      <c r="AI542" s="0" t="s">
        <v>334</v>
      </c>
      <c r="AJ542" s="0" t="s">
        <v>334</v>
      </c>
      <c r="AK542" s="0" t="str">
        <f aca="false">IF(AND($CF542&lt;&gt;"",IFERROR(INDEX(subsample_country_map!$B:$B,MATCH($CF542,subsample_country_map!$A:$A,0)),"")&lt;&gt;""),INDEX(subsample_country_map!$B:$B,MATCH($CF542,subsample_country_map!$A:$A,0)),INDEX(lookup!$AA:$AA,MATCH($A542,lookup!$A:$A,0)))</f>
        <v>1_US</v>
      </c>
      <c r="AL542" s="0" t="str">
        <f aca="false">IF(AND($CF542&lt;&gt;"",IFERROR(INDEX(subsample_country_map!$C:$C,MATCH($CF542,subsample_country_map!$A:$A,0)),"")&lt;&gt;""),INDEX(subsample_country_map!$C:$C,MATCH($CF542,subsample_country_map!$A:$A,0)),INDEX(lookup!$AB:$AB,MATCH($A542,lookup!$A:$A,0)))</f>
        <v>1_developed</v>
      </c>
      <c r="AM542" s="0" t="str">
        <f aca="false">IF(AND($CF542&lt;&gt;"",IFERROR(INDEX(subsample_country_map!$D:$D,MATCH($CF542,subsample_country_map!$A:$A,0)),"")&lt;&gt;""),INDEX(subsample_country_map!$D:$D,MATCH($CF542,subsample_country_map!$A:$A,0)),INDEX(lookup!$AC:$AC,MATCH($A542,lookup!$A:$A,0)))</f>
        <v>1_western</v>
      </c>
      <c r="AN542" s="0" t="str">
        <f aca="false">IF(AND($CF542&lt;&gt;"",IFERROR(INDEX(subsample_country_map!$E:$E,MATCH($CF542,subsample_country_map!$A:$A,0)),"")&lt;&gt;""),INDEX(subsample_country_map!$E:$E,MATCH($CF542,subsample_country_map!$A:$A,0)),INDEX(lookup!$AD:$AD,MATCH($A542,lookup!$A:$A,0)))</f>
        <v>1_common law</v>
      </c>
      <c r="AO542" s="0" t="str">
        <f aca="false">INDEX(lookup!$Y:$Y,MATCH($A542,lookup!$A:$A,0))</f>
        <v>0_published</v>
      </c>
      <c r="AP542" s="0" t="str">
        <f aca="false">INDEX(lookup!$Z:$Z,MATCH($A542,lookup!$A:$A,0))</f>
        <v>1_VHB high</v>
      </c>
      <c r="AQ542" s="0" t="str">
        <f aca="false">INDEX(lookup!$W:$W,MATCH($A542,lookup!$A:$A,0))</f>
        <v>3_mgmt</v>
      </c>
      <c r="AS542" s="0" t="s">
        <v>91</v>
      </c>
      <c r="AT542" s="0" t="s">
        <v>397</v>
      </c>
      <c r="AU542" s="0" t="s">
        <v>93</v>
      </c>
      <c r="AV542" s="0" t="s">
        <v>2042</v>
      </c>
      <c r="AX542" s="0" t="s">
        <v>1931</v>
      </c>
      <c r="BA542" s="0" t="n">
        <v>5879</v>
      </c>
      <c r="BB542" s="0" t="s">
        <v>95</v>
      </c>
      <c r="BC542" s="0" t="s">
        <v>122</v>
      </c>
      <c r="BD542" s="0" t="s">
        <v>123</v>
      </c>
      <c r="BE542" s="0" t="s">
        <v>98</v>
      </c>
      <c r="BI542" s="0" t="s">
        <v>99</v>
      </c>
      <c r="BJ542" s="0" t="s">
        <v>2007</v>
      </c>
      <c r="BK542" s="0" t="s">
        <v>2043</v>
      </c>
      <c r="BL542" s="0" t="s">
        <v>2044</v>
      </c>
      <c r="BM542" s="0" t="s">
        <v>1880</v>
      </c>
      <c r="BN542" s="0" t="s">
        <v>2010</v>
      </c>
      <c r="BO542" s="0" t="s">
        <v>769</v>
      </c>
      <c r="BP542" s="0" t="s">
        <v>2004</v>
      </c>
      <c r="BQ542" s="0" t="s">
        <v>127</v>
      </c>
      <c r="BT542" s="0" t="n">
        <v>0</v>
      </c>
      <c r="BU542" s="0" t="s">
        <v>2011</v>
      </c>
      <c r="BW542" s="0" t="n">
        <v>1992</v>
      </c>
      <c r="BX542" s="0" t="n">
        <v>2007</v>
      </c>
      <c r="BY542" s="0" t="s">
        <v>2012</v>
      </c>
      <c r="BZ542" s="0" t="n">
        <v>1999.5</v>
      </c>
      <c r="CA542" s="0" t="n">
        <v>0</v>
      </c>
      <c r="CB542" s="0" t="n">
        <v>0</v>
      </c>
      <c r="CC542" s="0" t="n">
        <v>0</v>
      </c>
      <c r="CD542" s="0" t="n">
        <v>-0.0357278137869223</v>
      </c>
      <c r="CE542" s="0" t="n">
        <v>1</v>
      </c>
    </row>
    <row r="543" customFormat="false" ht="15" hidden="false" customHeight="false" outlineLevel="0" collapsed="false">
      <c r="A543" s="0" t="s">
        <v>2004</v>
      </c>
      <c r="B543" s="0" t="n">
        <v>1848</v>
      </c>
      <c r="C543" s="0" t="n">
        <v>-0.0359729595853881</v>
      </c>
      <c r="D543" s="0" t="n">
        <v>5879</v>
      </c>
      <c r="E543" s="0" t="n">
        <f aca="false">IF(ISNUMBER($BA543),$BA543,IF(AND(ISNUMBER($D543),ISNUMBER($BW543),ISNUMBER($BX543)),$D543*($BX543-$BW543+1),""))</f>
        <v>5879</v>
      </c>
      <c r="H543" s="0" t="s">
        <v>118</v>
      </c>
      <c r="I543" s="0" t="s">
        <v>119</v>
      </c>
      <c r="J543" s="0" t="n">
        <f aca="false">IF($BW543&lt;&gt;"",$BW543,"")</f>
        <v>1992</v>
      </c>
      <c r="K543" s="0" t="n">
        <f aca="false">IF($BX543&lt;&gt;"",$BX543,"")</f>
        <v>2007</v>
      </c>
      <c r="L543" s="0" t="n">
        <f aca="false">IF(AND(ISNUMBER($BW543),ISNUMBER($BX543)),($BW543+$BX543)/2,"")</f>
        <v>1999.5</v>
      </c>
      <c r="M543" s="0" t="n">
        <f aca="false">IF($L543&lt;&gt;"",$L543,"")</f>
        <v>1999.5</v>
      </c>
      <c r="N543" s="0" t="n">
        <f aca="false">IF(AND(ISNUMBER($BW543),ISNUMBER($BX543)),MIN(1,MAX(0,($BX543-2016+1)/($BX543-$BW543+1))),"")</f>
        <v>0</v>
      </c>
      <c r="O543" s="0" t="n">
        <f aca="false">IF(AND(ISNUMBER($BW543),ISNUMBER($BX543)),MIN(1,MAX(0,($BX543-2017+1)/($BX543-$BW543+1))),"")</f>
        <v>0</v>
      </c>
      <c r="P543" s="0" t="n">
        <f aca="false">IF(AND(ISNUMBER($BW543),ISNUMBER($BX543)),MIN(1,MAX(0,($BX543-2018+1)/($BX543-$BW543+1))),"")</f>
        <v>0</v>
      </c>
      <c r="Q543" s="0" t="n">
        <f aca="false">IF(AND(ISNUMBER($BW543),ISNUMBER($BX543)),MIN(1,MAX(0,($BX543-2019+1)/($BX543-$BW543+1))),"")</f>
        <v>0</v>
      </c>
      <c r="R543" s="0" t="n">
        <f aca="false">IF(AND(ISNUMBER($BW543),ISNUMBER($BX543)),MIN(1,MAX(0,($BX543-2016+1)/($BX543-$BW543+1))),"")</f>
        <v>0</v>
      </c>
      <c r="S543" s="0" t="n">
        <f aca="false">IF($L543&lt;&gt;"",IF($L543&gt;=2015.5,1,0),"")</f>
        <v>0</v>
      </c>
      <c r="T543" s="0" t="n">
        <f aca="false">IF($L543&lt;&gt;"",IF($L543&gt;=2016,1,0),"")</f>
        <v>0</v>
      </c>
      <c r="U543" s="0" t="n">
        <f aca="false">IF(ISNUMBER($BX543),IF($BX543&gt;=2016,1,0),"")</f>
        <v>0</v>
      </c>
      <c r="V543" s="0" t="n">
        <f aca="false">IF(ISNUMBER($BW543),IF($BW543&gt;=2016,1,0),"")</f>
        <v>0</v>
      </c>
      <c r="W543" s="0" t="str">
        <f aca="false">IF(AND(ISNUMBER($BW543),ISNUMBER($BX543)),IF($BW543&gt;=2016,"post-only",IF($BX543&lt;2016,"pre-only","mixed")),"")</f>
        <v>pre-only</v>
      </c>
      <c r="X543" s="0" t="n">
        <f aca="false">IF(AND(ISNUMBER($BW543),ISNUMBER($BX543)),MIN(1,MAX(0,($BX543-2017+1)/($BX543-$BW543+1))),"")</f>
        <v>0</v>
      </c>
      <c r="Y543" s="0" t="n">
        <f aca="false">IF(AND(ISNUMBER($BW543),ISNUMBER($BX543)),MIN(1,MAX(0,($BX543-2018+1)/($BX543-$BW543+1))),"")</f>
        <v>0</v>
      </c>
      <c r="Z543" s="0" t="n">
        <f aca="false">IF(AND(ISNUMBER($BW543),ISNUMBER($BX543)),MIN(1,MAX(0,($BX543-2019+1)/($BX543-$BW543+1))),"")</f>
        <v>0</v>
      </c>
      <c r="AA543" s="0" t="n">
        <f aca="false">IF(ISNUMBER($BX543),IF($BX543&gt;=2017,1,0),"")</f>
        <v>0</v>
      </c>
      <c r="AB543" s="0" t="n">
        <f aca="false">IF(ISNUMBER($BX543),IF($BX543&gt;=2018,1,0),"")</f>
        <v>0</v>
      </c>
      <c r="AC543" s="0" t="n">
        <f aca="false">IF(ISNUMBER($BX543),IF($BX543&gt;=2019,1,0),"")</f>
        <v>0</v>
      </c>
      <c r="AD543" s="0" t="n">
        <f aca="false">IF($L543&lt;&gt;"",IF($L543&gt;2013,1,0),"")</f>
        <v>0</v>
      </c>
      <c r="AE543" s="0" t="n">
        <f aca="false">IF($L543&lt;&gt;"",1+IF($L543&gt;2011,1,0)+IF($L543&gt;2014,1,0),"")</f>
        <v>1</v>
      </c>
      <c r="AF543" s="0" t="s">
        <v>87</v>
      </c>
      <c r="AG543" s="0" t="s">
        <v>88</v>
      </c>
      <c r="AH543" s="0" t="s">
        <v>89</v>
      </c>
      <c r="AI543" s="0" t="s">
        <v>334</v>
      </c>
      <c r="AJ543" s="0" t="s">
        <v>334</v>
      </c>
      <c r="AK543" s="0" t="str">
        <f aca="false">IF(AND($CF543&lt;&gt;"",IFERROR(INDEX(subsample_country_map!$B:$B,MATCH($CF543,subsample_country_map!$A:$A,0)),"")&lt;&gt;""),INDEX(subsample_country_map!$B:$B,MATCH($CF543,subsample_country_map!$A:$A,0)),INDEX(lookup!$AA:$AA,MATCH($A543,lookup!$A:$A,0)))</f>
        <v>1_US</v>
      </c>
      <c r="AL543" s="0" t="str">
        <f aca="false">IF(AND($CF543&lt;&gt;"",IFERROR(INDEX(subsample_country_map!$C:$C,MATCH($CF543,subsample_country_map!$A:$A,0)),"")&lt;&gt;""),INDEX(subsample_country_map!$C:$C,MATCH($CF543,subsample_country_map!$A:$A,0)),INDEX(lookup!$AB:$AB,MATCH($A543,lookup!$A:$A,0)))</f>
        <v>1_developed</v>
      </c>
      <c r="AM543" s="0" t="str">
        <f aca="false">IF(AND($CF543&lt;&gt;"",IFERROR(INDEX(subsample_country_map!$D:$D,MATCH($CF543,subsample_country_map!$A:$A,0)),"")&lt;&gt;""),INDEX(subsample_country_map!$D:$D,MATCH($CF543,subsample_country_map!$A:$A,0)),INDEX(lookup!$AC:$AC,MATCH($A543,lookup!$A:$A,0)))</f>
        <v>1_western</v>
      </c>
      <c r="AN543" s="0" t="str">
        <f aca="false">IF(AND($CF543&lt;&gt;"",IFERROR(INDEX(subsample_country_map!$E:$E,MATCH($CF543,subsample_country_map!$A:$A,0)),"")&lt;&gt;""),INDEX(subsample_country_map!$E:$E,MATCH($CF543,subsample_country_map!$A:$A,0)),INDEX(lookup!$AD:$AD,MATCH($A543,lookup!$A:$A,0)))</f>
        <v>1_common law</v>
      </c>
      <c r="AO543" s="0" t="str">
        <f aca="false">INDEX(lookup!$Y:$Y,MATCH($A543,lookup!$A:$A,0))</f>
        <v>0_published</v>
      </c>
      <c r="AP543" s="0" t="str">
        <f aca="false">INDEX(lookup!$Z:$Z,MATCH($A543,lookup!$A:$A,0))</f>
        <v>1_VHB high</v>
      </c>
      <c r="AQ543" s="0" t="str">
        <f aca="false">INDEX(lookup!$W:$W,MATCH($A543,lookup!$A:$A,0))</f>
        <v>3_mgmt</v>
      </c>
      <c r="AS543" s="0" t="s">
        <v>91</v>
      </c>
      <c r="AT543" s="0" t="s">
        <v>397</v>
      </c>
      <c r="AU543" s="0" t="s">
        <v>93</v>
      </c>
      <c r="AV543" s="0" t="s">
        <v>2045</v>
      </c>
      <c r="AX543" s="0" t="s">
        <v>2046</v>
      </c>
      <c r="BA543" s="0" t="n">
        <v>5879</v>
      </c>
      <c r="BB543" s="0" t="s">
        <v>95</v>
      </c>
      <c r="BC543" s="0" t="s">
        <v>122</v>
      </c>
      <c r="BD543" s="0" t="s">
        <v>123</v>
      </c>
      <c r="BE543" s="0" t="s">
        <v>98</v>
      </c>
      <c r="BI543" s="0" t="s">
        <v>99</v>
      </c>
      <c r="BJ543" s="0" t="s">
        <v>2015</v>
      </c>
      <c r="BK543" s="0" t="s">
        <v>2043</v>
      </c>
      <c r="BL543" s="0" t="s">
        <v>2047</v>
      </c>
      <c r="BM543" s="0" t="s">
        <v>1880</v>
      </c>
      <c r="BN543" s="0" t="s">
        <v>2010</v>
      </c>
      <c r="BO543" s="0" t="s">
        <v>769</v>
      </c>
      <c r="BP543" s="0" t="s">
        <v>2004</v>
      </c>
      <c r="BQ543" s="0" t="s">
        <v>127</v>
      </c>
      <c r="BT543" s="0" t="n">
        <v>0</v>
      </c>
      <c r="BU543" s="0" t="s">
        <v>2011</v>
      </c>
      <c r="BW543" s="0" t="n">
        <v>1992</v>
      </c>
      <c r="BX543" s="0" t="n">
        <v>2007</v>
      </c>
      <c r="BY543" s="0" t="s">
        <v>2012</v>
      </c>
      <c r="BZ543" s="0" t="n">
        <v>1999.5</v>
      </c>
      <c r="CA543" s="0" t="n">
        <v>0</v>
      </c>
      <c r="CB543" s="0" t="n">
        <v>0</v>
      </c>
      <c r="CC543" s="0" t="n">
        <v>0</v>
      </c>
      <c r="CD543" s="0" t="n">
        <v>-0.03598848862636</v>
      </c>
      <c r="CE543" s="0" t="n">
        <v>1</v>
      </c>
    </row>
    <row r="544" customFormat="false" ht="15" hidden="false" customHeight="false" outlineLevel="0" collapsed="false">
      <c r="A544" s="0" t="s">
        <v>2004</v>
      </c>
      <c r="B544" s="0" t="n">
        <v>1849</v>
      </c>
      <c r="C544" s="0" t="n">
        <v>-0.0247724278681345</v>
      </c>
      <c r="D544" s="0" t="n">
        <v>5879</v>
      </c>
      <c r="E544" s="0" t="n">
        <f aca="false">IF(ISNUMBER($BA544),$BA544,IF(AND(ISNUMBER($D544),ISNUMBER($BW544),ISNUMBER($BX544)),$D544*($BX544-$BW544+1),""))</f>
        <v>5879</v>
      </c>
      <c r="H544" s="0" t="s">
        <v>118</v>
      </c>
      <c r="I544" s="0" t="s">
        <v>119</v>
      </c>
      <c r="J544" s="0" t="n">
        <f aca="false">IF($BW544&lt;&gt;"",$BW544,"")</f>
        <v>1992</v>
      </c>
      <c r="K544" s="0" t="n">
        <f aca="false">IF($BX544&lt;&gt;"",$BX544,"")</f>
        <v>2007</v>
      </c>
      <c r="L544" s="0" t="n">
        <f aca="false">IF(AND(ISNUMBER($BW544),ISNUMBER($BX544)),($BW544+$BX544)/2,"")</f>
        <v>1999.5</v>
      </c>
      <c r="M544" s="0" t="n">
        <f aca="false">IF($L544&lt;&gt;"",$L544,"")</f>
        <v>1999.5</v>
      </c>
      <c r="N544" s="0" t="n">
        <f aca="false">IF(AND(ISNUMBER($BW544),ISNUMBER($BX544)),MIN(1,MAX(0,($BX544-2016+1)/($BX544-$BW544+1))),"")</f>
        <v>0</v>
      </c>
      <c r="O544" s="0" t="n">
        <f aca="false">IF(AND(ISNUMBER($BW544),ISNUMBER($BX544)),MIN(1,MAX(0,($BX544-2017+1)/($BX544-$BW544+1))),"")</f>
        <v>0</v>
      </c>
      <c r="P544" s="0" t="n">
        <f aca="false">IF(AND(ISNUMBER($BW544),ISNUMBER($BX544)),MIN(1,MAX(0,($BX544-2018+1)/($BX544-$BW544+1))),"")</f>
        <v>0</v>
      </c>
      <c r="Q544" s="0" t="n">
        <f aca="false">IF(AND(ISNUMBER($BW544),ISNUMBER($BX544)),MIN(1,MAX(0,($BX544-2019+1)/($BX544-$BW544+1))),"")</f>
        <v>0</v>
      </c>
      <c r="R544" s="0" t="n">
        <f aca="false">IF(AND(ISNUMBER($BW544),ISNUMBER($BX544)),MIN(1,MAX(0,($BX544-2016+1)/($BX544-$BW544+1))),"")</f>
        <v>0</v>
      </c>
      <c r="S544" s="0" t="n">
        <f aca="false">IF($L544&lt;&gt;"",IF($L544&gt;=2015.5,1,0),"")</f>
        <v>0</v>
      </c>
      <c r="T544" s="0" t="n">
        <f aca="false">IF($L544&lt;&gt;"",IF($L544&gt;=2016,1,0),"")</f>
        <v>0</v>
      </c>
      <c r="U544" s="0" t="n">
        <f aca="false">IF(ISNUMBER($BX544),IF($BX544&gt;=2016,1,0),"")</f>
        <v>0</v>
      </c>
      <c r="V544" s="0" t="n">
        <f aca="false">IF(ISNUMBER($BW544),IF($BW544&gt;=2016,1,0),"")</f>
        <v>0</v>
      </c>
      <c r="W544" s="0" t="str">
        <f aca="false">IF(AND(ISNUMBER($BW544),ISNUMBER($BX544)),IF($BW544&gt;=2016,"post-only",IF($BX544&lt;2016,"pre-only","mixed")),"")</f>
        <v>pre-only</v>
      </c>
      <c r="X544" s="0" t="n">
        <f aca="false">IF(AND(ISNUMBER($BW544),ISNUMBER($BX544)),MIN(1,MAX(0,($BX544-2017+1)/($BX544-$BW544+1))),"")</f>
        <v>0</v>
      </c>
      <c r="Y544" s="0" t="n">
        <f aca="false">IF(AND(ISNUMBER($BW544),ISNUMBER($BX544)),MIN(1,MAX(0,($BX544-2018+1)/($BX544-$BW544+1))),"")</f>
        <v>0</v>
      </c>
      <c r="Z544" s="0" t="n">
        <f aca="false">IF(AND(ISNUMBER($BW544),ISNUMBER($BX544)),MIN(1,MAX(0,($BX544-2019+1)/($BX544-$BW544+1))),"")</f>
        <v>0</v>
      </c>
      <c r="AA544" s="0" t="n">
        <f aca="false">IF(ISNUMBER($BX544),IF($BX544&gt;=2017,1,0),"")</f>
        <v>0</v>
      </c>
      <c r="AB544" s="0" t="n">
        <f aca="false">IF(ISNUMBER($BX544),IF($BX544&gt;=2018,1,0),"")</f>
        <v>0</v>
      </c>
      <c r="AC544" s="0" t="n">
        <f aca="false">IF(ISNUMBER($BX544),IF($BX544&gt;=2019,1,0),"")</f>
        <v>0</v>
      </c>
      <c r="AD544" s="0" t="n">
        <f aca="false">IF($L544&lt;&gt;"",IF($L544&gt;2013,1,0),"")</f>
        <v>0</v>
      </c>
      <c r="AE544" s="0" t="n">
        <f aca="false">IF($L544&lt;&gt;"",1+IF($L544&gt;2011,1,0)+IF($L544&gt;2014,1,0),"")</f>
        <v>1</v>
      </c>
      <c r="AF544" s="0" t="s">
        <v>87</v>
      </c>
      <c r="AG544" s="0" t="s">
        <v>88</v>
      </c>
      <c r="AH544" s="0" t="s">
        <v>89</v>
      </c>
      <c r="AI544" s="0" t="s">
        <v>334</v>
      </c>
      <c r="AJ544" s="0" t="s">
        <v>334</v>
      </c>
      <c r="AK544" s="0" t="str">
        <f aca="false">IF(AND($CF544&lt;&gt;"",IFERROR(INDEX(subsample_country_map!$B:$B,MATCH($CF544,subsample_country_map!$A:$A,0)),"")&lt;&gt;""),INDEX(subsample_country_map!$B:$B,MATCH($CF544,subsample_country_map!$A:$A,0)),INDEX(lookup!$AA:$AA,MATCH($A544,lookup!$A:$A,0)))</f>
        <v>1_US</v>
      </c>
      <c r="AL544" s="0" t="str">
        <f aca="false">IF(AND($CF544&lt;&gt;"",IFERROR(INDEX(subsample_country_map!$C:$C,MATCH($CF544,subsample_country_map!$A:$A,0)),"")&lt;&gt;""),INDEX(subsample_country_map!$C:$C,MATCH($CF544,subsample_country_map!$A:$A,0)),INDEX(lookup!$AB:$AB,MATCH($A544,lookup!$A:$A,0)))</f>
        <v>1_developed</v>
      </c>
      <c r="AM544" s="0" t="str">
        <f aca="false">IF(AND($CF544&lt;&gt;"",IFERROR(INDEX(subsample_country_map!$D:$D,MATCH($CF544,subsample_country_map!$A:$A,0)),"")&lt;&gt;""),INDEX(subsample_country_map!$D:$D,MATCH($CF544,subsample_country_map!$A:$A,0)),INDEX(lookup!$AC:$AC,MATCH($A544,lookup!$A:$A,0)))</f>
        <v>1_western</v>
      </c>
      <c r="AN544" s="0" t="str">
        <f aca="false">IF(AND($CF544&lt;&gt;"",IFERROR(INDEX(subsample_country_map!$E:$E,MATCH($CF544,subsample_country_map!$A:$A,0)),"")&lt;&gt;""),INDEX(subsample_country_map!$E:$E,MATCH($CF544,subsample_country_map!$A:$A,0)),INDEX(lookup!$AD:$AD,MATCH($A544,lookup!$A:$A,0)))</f>
        <v>1_common law</v>
      </c>
      <c r="AO544" s="0" t="str">
        <f aca="false">INDEX(lookup!$Y:$Y,MATCH($A544,lookup!$A:$A,0))</f>
        <v>0_published</v>
      </c>
      <c r="AP544" s="0" t="str">
        <f aca="false">INDEX(lookup!$Z:$Z,MATCH($A544,lookup!$A:$A,0))</f>
        <v>1_VHB high</v>
      </c>
      <c r="AQ544" s="0" t="str">
        <f aca="false">INDEX(lookup!$W:$W,MATCH($A544,lookup!$A:$A,0))</f>
        <v>3_mgmt</v>
      </c>
      <c r="AS544" s="0" t="s">
        <v>91</v>
      </c>
      <c r="AT544" s="0" t="s">
        <v>397</v>
      </c>
      <c r="AU544" s="0" t="s">
        <v>93</v>
      </c>
      <c r="AV544" s="0" t="s">
        <v>2048</v>
      </c>
      <c r="AX544" s="0" t="s">
        <v>2049</v>
      </c>
      <c r="BA544" s="0" t="n">
        <v>5879</v>
      </c>
      <c r="BB544" s="0" t="s">
        <v>95</v>
      </c>
      <c r="BC544" s="0" t="s">
        <v>122</v>
      </c>
      <c r="BD544" s="0" t="s">
        <v>123</v>
      </c>
      <c r="BE544" s="0" t="s">
        <v>98</v>
      </c>
      <c r="BI544" s="0" t="s">
        <v>99</v>
      </c>
      <c r="BJ544" s="0" t="s">
        <v>2019</v>
      </c>
      <c r="BK544" s="0" t="s">
        <v>2043</v>
      </c>
      <c r="BL544" s="0" t="s">
        <v>2050</v>
      </c>
      <c r="BM544" s="0" t="s">
        <v>1886</v>
      </c>
      <c r="BN544" s="0" t="s">
        <v>2010</v>
      </c>
      <c r="BO544" s="0" t="s">
        <v>769</v>
      </c>
      <c r="BP544" s="0" t="s">
        <v>2004</v>
      </c>
      <c r="BQ544" s="0" t="s">
        <v>127</v>
      </c>
      <c r="BT544" s="0" t="n">
        <v>0</v>
      </c>
      <c r="BU544" s="0" t="s">
        <v>2011</v>
      </c>
      <c r="BW544" s="0" t="n">
        <v>1992</v>
      </c>
      <c r="BX544" s="0" t="n">
        <v>2007</v>
      </c>
      <c r="BY544" s="0" t="s">
        <v>2012</v>
      </c>
      <c r="BZ544" s="0" t="n">
        <v>1999.5</v>
      </c>
      <c r="CA544" s="0" t="n">
        <v>0</v>
      </c>
      <c r="CB544" s="0" t="n">
        <v>0</v>
      </c>
      <c r="CC544" s="0" t="n">
        <v>0</v>
      </c>
      <c r="CD544" s="0" t="n">
        <v>-0.0247774971263353</v>
      </c>
      <c r="CE544" s="0" t="n">
        <v>1</v>
      </c>
    </row>
    <row r="545" customFormat="false" ht="15" hidden="false" customHeight="false" outlineLevel="0" collapsed="false">
      <c r="A545" s="0" t="s">
        <v>2004</v>
      </c>
      <c r="B545" s="0" t="n">
        <v>1850</v>
      </c>
      <c r="C545" s="0" t="n">
        <v>-0.0307648393105751</v>
      </c>
      <c r="D545" s="0" t="n">
        <v>5879</v>
      </c>
      <c r="E545" s="0" t="n">
        <f aca="false">IF(ISNUMBER($BA545),$BA545,IF(AND(ISNUMBER($D545),ISNUMBER($BW545),ISNUMBER($BX545)),$D545*($BX545-$BW545+1),""))</f>
        <v>5879</v>
      </c>
      <c r="H545" s="0" t="s">
        <v>118</v>
      </c>
      <c r="I545" s="0" t="s">
        <v>119</v>
      </c>
      <c r="J545" s="0" t="n">
        <f aca="false">IF($BW545&lt;&gt;"",$BW545,"")</f>
        <v>1992</v>
      </c>
      <c r="K545" s="0" t="n">
        <f aca="false">IF($BX545&lt;&gt;"",$BX545,"")</f>
        <v>2007</v>
      </c>
      <c r="L545" s="0" t="n">
        <f aca="false">IF(AND(ISNUMBER($BW545),ISNUMBER($BX545)),($BW545+$BX545)/2,"")</f>
        <v>1999.5</v>
      </c>
      <c r="M545" s="0" t="n">
        <f aca="false">IF($L545&lt;&gt;"",$L545,"")</f>
        <v>1999.5</v>
      </c>
      <c r="N545" s="0" t="n">
        <f aca="false">IF(AND(ISNUMBER($BW545),ISNUMBER($BX545)),MIN(1,MAX(0,($BX545-2016+1)/($BX545-$BW545+1))),"")</f>
        <v>0</v>
      </c>
      <c r="O545" s="0" t="n">
        <f aca="false">IF(AND(ISNUMBER($BW545),ISNUMBER($BX545)),MIN(1,MAX(0,($BX545-2017+1)/($BX545-$BW545+1))),"")</f>
        <v>0</v>
      </c>
      <c r="P545" s="0" t="n">
        <f aca="false">IF(AND(ISNUMBER($BW545),ISNUMBER($BX545)),MIN(1,MAX(0,($BX545-2018+1)/($BX545-$BW545+1))),"")</f>
        <v>0</v>
      </c>
      <c r="Q545" s="0" t="n">
        <f aca="false">IF(AND(ISNUMBER($BW545),ISNUMBER($BX545)),MIN(1,MAX(0,($BX545-2019+1)/($BX545-$BW545+1))),"")</f>
        <v>0</v>
      </c>
      <c r="R545" s="0" t="n">
        <f aca="false">IF(AND(ISNUMBER($BW545),ISNUMBER($BX545)),MIN(1,MAX(0,($BX545-2016+1)/($BX545-$BW545+1))),"")</f>
        <v>0</v>
      </c>
      <c r="S545" s="0" t="n">
        <f aca="false">IF($L545&lt;&gt;"",IF($L545&gt;=2015.5,1,0),"")</f>
        <v>0</v>
      </c>
      <c r="T545" s="0" t="n">
        <f aca="false">IF($L545&lt;&gt;"",IF($L545&gt;=2016,1,0),"")</f>
        <v>0</v>
      </c>
      <c r="U545" s="0" t="n">
        <f aca="false">IF(ISNUMBER($BX545),IF($BX545&gt;=2016,1,0),"")</f>
        <v>0</v>
      </c>
      <c r="V545" s="0" t="n">
        <f aca="false">IF(ISNUMBER($BW545),IF($BW545&gt;=2016,1,0),"")</f>
        <v>0</v>
      </c>
      <c r="W545" s="0" t="str">
        <f aca="false">IF(AND(ISNUMBER($BW545),ISNUMBER($BX545)),IF($BW545&gt;=2016,"post-only",IF($BX545&lt;2016,"pre-only","mixed")),"")</f>
        <v>pre-only</v>
      </c>
      <c r="X545" s="0" t="n">
        <f aca="false">IF(AND(ISNUMBER($BW545),ISNUMBER($BX545)),MIN(1,MAX(0,($BX545-2017+1)/($BX545-$BW545+1))),"")</f>
        <v>0</v>
      </c>
      <c r="Y545" s="0" t="n">
        <f aca="false">IF(AND(ISNUMBER($BW545),ISNUMBER($BX545)),MIN(1,MAX(0,($BX545-2018+1)/($BX545-$BW545+1))),"")</f>
        <v>0</v>
      </c>
      <c r="Z545" s="0" t="n">
        <f aca="false">IF(AND(ISNUMBER($BW545),ISNUMBER($BX545)),MIN(1,MAX(0,($BX545-2019+1)/($BX545-$BW545+1))),"")</f>
        <v>0</v>
      </c>
      <c r="AA545" s="0" t="n">
        <f aca="false">IF(ISNUMBER($BX545),IF($BX545&gt;=2017,1,0),"")</f>
        <v>0</v>
      </c>
      <c r="AB545" s="0" t="n">
        <f aca="false">IF(ISNUMBER($BX545),IF($BX545&gt;=2018,1,0),"")</f>
        <v>0</v>
      </c>
      <c r="AC545" s="0" t="n">
        <f aca="false">IF(ISNUMBER($BX545),IF($BX545&gt;=2019,1,0),"")</f>
        <v>0</v>
      </c>
      <c r="AD545" s="0" t="n">
        <f aca="false">IF($L545&lt;&gt;"",IF($L545&gt;2013,1,0),"")</f>
        <v>0</v>
      </c>
      <c r="AE545" s="0" t="n">
        <f aca="false">IF($L545&lt;&gt;"",1+IF($L545&gt;2011,1,0)+IF($L545&gt;2014,1,0),"")</f>
        <v>1</v>
      </c>
      <c r="AF545" s="0" t="s">
        <v>87</v>
      </c>
      <c r="AG545" s="0" t="s">
        <v>88</v>
      </c>
      <c r="AH545" s="0" t="s">
        <v>89</v>
      </c>
      <c r="AI545" s="0" t="s">
        <v>334</v>
      </c>
      <c r="AJ545" s="0" t="s">
        <v>334</v>
      </c>
      <c r="AK545" s="0" t="str">
        <f aca="false">IF(AND($CF545&lt;&gt;"",IFERROR(INDEX(subsample_country_map!$B:$B,MATCH($CF545,subsample_country_map!$A:$A,0)),"")&lt;&gt;""),INDEX(subsample_country_map!$B:$B,MATCH($CF545,subsample_country_map!$A:$A,0)),INDEX(lookup!$AA:$AA,MATCH($A545,lookup!$A:$A,0)))</f>
        <v>1_US</v>
      </c>
      <c r="AL545" s="0" t="str">
        <f aca="false">IF(AND($CF545&lt;&gt;"",IFERROR(INDEX(subsample_country_map!$C:$C,MATCH($CF545,subsample_country_map!$A:$A,0)),"")&lt;&gt;""),INDEX(subsample_country_map!$C:$C,MATCH($CF545,subsample_country_map!$A:$A,0)),INDEX(lookup!$AB:$AB,MATCH($A545,lookup!$A:$A,0)))</f>
        <v>1_developed</v>
      </c>
      <c r="AM545" s="0" t="str">
        <f aca="false">IF(AND($CF545&lt;&gt;"",IFERROR(INDEX(subsample_country_map!$D:$D,MATCH($CF545,subsample_country_map!$A:$A,0)),"")&lt;&gt;""),INDEX(subsample_country_map!$D:$D,MATCH($CF545,subsample_country_map!$A:$A,0)),INDEX(lookup!$AC:$AC,MATCH($A545,lookup!$A:$A,0)))</f>
        <v>1_western</v>
      </c>
      <c r="AN545" s="0" t="str">
        <f aca="false">IF(AND($CF545&lt;&gt;"",IFERROR(INDEX(subsample_country_map!$E:$E,MATCH($CF545,subsample_country_map!$A:$A,0)),"")&lt;&gt;""),INDEX(subsample_country_map!$E:$E,MATCH($CF545,subsample_country_map!$A:$A,0)),INDEX(lookup!$AD:$AD,MATCH($A545,lookup!$A:$A,0)))</f>
        <v>1_common law</v>
      </c>
      <c r="AO545" s="0" t="str">
        <f aca="false">INDEX(lookup!$Y:$Y,MATCH($A545,lookup!$A:$A,0))</f>
        <v>0_published</v>
      </c>
      <c r="AP545" s="0" t="str">
        <f aca="false">INDEX(lookup!$Z:$Z,MATCH($A545,lookup!$A:$A,0))</f>
        <v>1_VHB high</v>
      </c>
      <c r="AQ545" s="0" t="str">
        <f aca="false">INDEX(lookup!$W:$W,MATCH($A545,lookup!$A:$A,0))</f>
        <v>3_mgmt</v>
      </c>
      <c r="AS545" s="0" t="s">
        <v>91</v>
      </c>
      <c r="AT545" s="0" t="s">
        <v>397</v>
      </c>
      <c r="AU545" s="0" t="s">
        <v>93</v>
      </c>
      <c r="AV545" s="0" t="s">
        <v>2051</v>
      </c>
      <c r="AX545" s="0" t="s">
        <v>2052</v>
      </c>
      <c r="BA545" s="0" t="n">
        <v>5879</v>
      </c>
      <c r="BB545" s="0" t="s">
        <v>95</v>
      </c>
      <c r="BC545" s="0" t="s">
        <v>122</v>
      </c>
      <c r="BD545" s="0" t="s">
        <v>123</v>
      </c>
      <c r="BE545" s="0" t="s">
        <v>98</v>
      </c>
      <c r="BI545" s="0" t="s">
        <v>99</v>
      </c>
      <c r="BJ545" s="0" t="s">
        <v>2024</v>
      </c>
      <c r="BK545" s="0" t="s">
        <v>2043</v>
      </c>
      <c r="BL545" s="0" t="s">
        <v>2053</v>
      </c>
      <c r="BM545" s="0" t="s">
        <v>1886</v>
      </c>
      <c r="BN545" s="0" t="s">
        <v>2010</v>
      </c>
      <c r="BO545" s="0" t="s">
        <v>769</v>
      </c>
      <c r="BP545" s="0" t="s">
        <v>2004</v>
      </c>
      <c r="BQ545" s="0" t="s">
        <v>127</v>
      </c>
      <c r="BT545" s="0" t="n">
        <v>0</v>
      </c>
      <c r="BU545" s="0" t="s">
        <v>2011</v>
      </c>
      <c r="BW545" s="0" t="n">
        <v>1992</v>
      </c>
      <c r="BX545" s="0" t="n">
        <v>2007</v>
      </c>
      <c r="BY545" s="0" t="s">
        <v>2012</v>
      </c>
      <c r="BZ545" s="0" t="n">
        <v>1999.5</v>
      </c>
      <c r="CA545" s="0" t="n">
        <v>0</v>
      </c>
      <c r="CB545" s="0" t="n">
        <v>0</v>
      </c>
      <c r="CC545" s="0" t="n">
        <v>0</v>
      </c>
      <c r="CD545" s="0" t="n">
        <v>-0.0307745508801215</v>
      </c>
      <c r="CE545" s="0" t="n">
        <v>1</v>
      </c>
    </row>
    <row r="546" customFormat="false" ht="15" hidden="false" customHeight="false" outlineLevel="0" collapsed="false">
      <c r="A546" s="0" t="s">
        <v>2004</v>
      </c>
      <c r="B546" s="0" t="n">
        <v>1851</v>
      </c>
      <c r="C546" s="0" t="n">
        <v>-0.0446207173902926</v>
      </c>
      <c r="D546" s="0" t="n">
        <v>4602</v>
      </c>
      <c r="E546" s="0" t="n">
        <f aca="false">IF(ISNUMBER($BA546),$BA546,IF(AND(ISNUMBER($D546),ISNUMBER($BW546),ISNUMBER($BX546)),$D546*($BX546-$BW546+1),""))</f>
        <v>4602</v>
      </c>
      <c r="H546" s="0" t="s">
        <v>118</v>
      </c>
      <c r="I546" s="0" t="s">
        <v>119</v>
      </c>
      <c r="J546" s="0" t="n">
        <f aca="false">IF($BW546&lt;&gt;"",$BW546,"")</f>
        <v>1992</v>
      </c>
      <c r="K546" s="0" t="n">
        <f aca="false">IF($BX546&lt;&gt;"",$BX546,"")</f>
        <v>2007</v>
      </c>
      <c r="L546" s="0" t="n">
        <f aca="false">IF(AND(ISNUMBER($BW546),ISNUMBER($BX546)),($BW546+$BX546)/2,"")</f>
        <v>1999.5</v>
      </c>
      <c r="M546" s="0" t="n">
        <f aca="false">IF($L546&lt;&gt;"",$L546,"")</f>
        <v>1999.5</v>
      </c>
      <c r="N546" s="0" t="n">
        <f aca="false">IF(AND(ISNUMBER($BW546),ISNUMBER($BX546)),MIN(1,MAX(0,($BX546-2016+1)/($BX546-$BW546+1))),"")</f>
        <v>0</v>
      </c>
      <c r="O546" s="0" t="n">
        <f aca="false">IF(AND(ISNUMBER($BW546),ISNUMBER($BX546)),MIN(1,MAX(0,($BX546-2017+1)/($BX546-$BW546+1))),"")</f>
        <v>0</v>
      </c>
      <c r="P546" s="0" t="n">
        <f aca="false">IF(AND(ISNUMBER($BW546),ISNUMBER($BX546)),MIN(1,MAX(0,($BX546-2018+1)/($BX546-$BW546+1))),"")</f>
        <v>0</v>
      </c>
      <c r="Q546" s="0" t="n">
        <f aca="false">IF(AND(ISNUMBER($BW546),ISNUMBER($BX546)),MIN(1,MAX(0,($BX546-2019+1)/($BX546-$BW546+1))),"")</f>
        <v>0</v>
      </c>
      <c r="R546" s="0" t="n">
        <f aca="false">IF(AND(ISNUMBER($BW546),ISNUMBER($BX546)),MIN(1,MAX(0,($BX546-2016+1)/($BX546-$BW546+1))),"")</f>
        <v>0</v>
      </c>
      <c r="S546" s="0" t="n">
        <f aca="false">IF($L546&lt;&gt;"",IF($L546&gt;=2015.5,1,0),"")</f>
        <v>0</v>
      </c>
      <c r="T546" s="0" t="n">
        <f aca="false">IF($L546&lt;&gt;"",IF($L546&gt;=2016,1,0),"")</f>
        <v>0</v>
      </c>
      <c r="U546" s="0" t="n">
        <f aca="false">IF(ISNUMBER($BX546),IF($BX546&gt;=2016,1,0),"")</f>
        <v>0</v>
      </c>
      <c r="V546" s="0" t="n">
        <f aca="false">IF(ISNUMBER($BW546),IF($BW546&gt;=2016,1,0),"")</f>
        <v>0</v>
      </c>
      <c r="W546" s="0" t="str">
        <f aca="false">IF(AND(ISNUMBER($BW546),ISNUMBER($BX546)),IF($BW546&gt;=2016,"post-only",IF($BX546&lt;2016,"pre-only","mixed")),"")</f>
        <v>pre-only</v>
      </c>
      <c r="X546" s="0" t="n">
        <f aca="false">IF(AND(ISNUMBER($BW546),ISNUMBER($BX546)),MIN(1,MAX(0,($BX546-2017+1)/($BX546-$BW546+1))),"")</f>
        <v>0</v>
      </c>
      <c r="Y546" s="0" t="n">
        <f aca="false">IF(AND(ISNUMBER($BW546),ISNUMBER($BX546)),MIN(1,MAX(0,($BX546-2018+1)/($BX546-$BW546+1))),"")</f>
        <v>0</v>
      </c>
      <c r="Z546" s="0" t="n">
        <f aca="false">IF(AND(ISNUMBER($BW546),ISNUMBER($BX546)),MIN(1,MAX(0,($BX546-2019+1)/($BX546-$BW546+1))),"")</f>
        <v>0</v>
      </c>
      <c r="AA546" s="0" t="n">
        <f aca="false">IF(ISNUMBER($BX546),IF($BX546&gt;=2017,1,0),"")</f>
        <v>0</v>
      </c>
      <c r="AB546" s="0" t="n">
        <f aca="false">IF(ISNUMBER($BX546),IF($BX546&gt;=2018,1,0),"")</f>
        <v>0</v>
      </c>
      <c r="AC546" s="0" t="n">
        <f aca="false">IF(ISNUMBER($BX546),IF($BX546&gt;=2019,1,0),"")</f>
        <v>0</v>
      </c>
      <c r="AD546" s="0" t="n">
        <f aca="false">IF($L546&lt;&gt;"",IF($L546&gt;2013,1,0),"")</f>
        <v>0</v>
      </c>
      <c r="AE546" s="0" t="n">
        <f aca="false">IF($L546&lt;&gt;"",1+IF($L546&gt;2011,1,0)+IF($L546&gt;2014,1,0),"")</f>
        <v>1</v>
      </c>
      <c r="AF546" s="0" t="s">
        <v>87</v>
      </c>
      <c r="AG546" s="0" t="s">
        <v>88</v>
      </c>
      <c r="AH546" s="0" t="s">
        <v>89</v>
      </c>
      <c r="AI546" s="0" t="s">
        <v>334</v>
      </c>
      <c r="AJ546" s="0" t="s">
        <v>334</v>
      </c>
      <c r="AK546" s="0" t="str">
        <f aca="false">IF(AND($CF546&lt;&gt;"",IFERROR(INDEX(subsample_country_map!$B:$B,MATCH($CF546,subsample_country_map!$A:$A,0)),"")&lt;&gt;""),INDEX(subsample_country_map!$B:$B,MATCH($CF546,subsample_country_map!$A:$A,0)),INDEX(lookup!$AA:$AA,MATCH($A546,lookup!$A:$A,0)))</f>
        <v>1_US</v>
      </c>
      <c r="AL546" s="0" t="str">
        <f aca="false">IF(AND($CF546&lt;&gt;"",IFERROR(INDEX(subsample_country_map!$C:$C,MATCH($CF546,subsample_country_map!$A:$A,0)),"")&lt;&gt;""),INDEX(subsample_country_map!$C:$C,MATCH($CF546,subsample_country_map!$A:$A,0)),INDEX(lookup!$AB:$AB,MATCH($A546,lookup!$A:$A,0)))</f>
        <v>1_developed</v>
      </c>
      <c r="AM546" s="0" t="str">
        <f aca="false">IF(AND($CF546&lt;&gt;"",IFERROR(INDEX(subsample_country_map!$D:$D,MATCH($CF546,subsample_country_map!$A:$A,0)),"")&lt;&gt;""),INDEX(subsample_country_map!$D:$D,MATCH($CF546,subsample_country_map!$A:$A,0)),INDEX(lookup!$AC:$AC,MATCH($A546,lookup!$A:$A,0)))</f>
        <v>1_western</v>
      </c>
      <c r="AN546" s="0" t="str">
        <f aca="false">IF(AND($CF546&lt;&gt;"",IFERROR(INDEX(subsample_country_map!$E:$E,MATCH($CF546,subsample_country_map!$A:$A,0)),"")&lt;&gt;""),INDEX(subsample_country_map!$E:$E,MATCH($CF546,subsample_country_map!$A:$A,0)),INDEX(lookup!$AD:$AD,MATCH($A546,lookup!$A:$A,0)))</f>
        <v>1_common law</v>
      </c>
      <c r="AO546" s="0" t="str">
        <f aca="false">INDEX(lookup!$Y:$Y,MATCH($A546,lookup!$A:$A,0))</f>
        <v>0_published</v>
      </c>
      <c r="AP546" s="0" t="str">
        <f aca="false">INDEX(lookup!$Z:$Z,MATCH($A546,lookup!$A:$A,0))</f>
        <v>1_VHB high</v>
      </c>
      <c r="AQ546" s="0" t="str">
        <f aca="false">INDEX(lookup!$W:$W,MATCH($A546,lookup!$A:$A,0))</f>
        <v>3_mgmt</v>
      </c>
      <c r="AS546" s="0" t="s">
        <v>91</v>
      </c>
      <c r="AT546" s="0" t="s">
        <v>397</v>
      </c>
      <c r="AU546" s="0" t="s">
        <v>93</v>
      </c>
      <c r="AV546" s="0" t="s">
        <v>2054</v>
      </c>
      <c r="AX546" s="0" t="s">
        <v>1162</v>
      </c>
      <c r="BA546" s="0" t="n">
        <v>4602</v>
      </c>
      <c r="BB546" s="0" t="s">
        <v>95</v>
      </c>
      <c r="BC546" s="0" t="s">
        <v>122</v>
      </c>
      <c r="BD546" s="0" t="s">
        <v>123</v>
      </c>
      <c r="BE546" s="0" t="s">
        <v>389</v>
      </c>
      <c r="BF546" s="0" t="s">
        <v>2055</v>
      </c>
      <c r="BG546" s="0" t="s">
        <v>2034</v>
      </c>
      <c r="BH546" s="0" t="s">
        <v>2035</v>
      </c>
      <c r="BI546" s="0" t="s">
        <v>99</v>
      </c>
      <c r="BJ546" s="0" t="s">
        <v>2027</v>
      </c>
      <c r="BK546" s="0" t="s">
        <v>2043</v>
      </c>
      <c r="BL546" s="0" t="s">
        <v>2056</v>
      </c>
      <c r="BM546" s="0" t="s">
        <v>1893</v>
      </c>
      <c r="BN546" s="0" t="s">
        <v>2010</v>
      </c>
      <c r="BO546" s="0" t="s">
        <v>769</v>
      </c>
      <c r="BP546" s="0" t="s">
        <v>2004</v>
      </c>
      <c r="BQ546" s="0" t="s">
        <v>127</v>
      </c>
      <c r="BT546" s="0" t="n">
        <v>0</v>
      </c>
      <c r="BU546" s="0" t="s">
        <v>2011</v>
      </c>
      <c r="BW546" s="0" t="n">
        <v>1992</v>
      </c>
      <c r="BX546" s="0" t="n">
        <v>2007</v>
      </c>
      <c r="BY546" s="0" t="s">
        <v>2012</v>
      </c>
      <c r="BZ546" s="0" t="n">
        <v>1999.5</v>
      </c>
      <c r="CA546" s="0" t="n">
        <v>0</v>
      </c>
      <c r="CB546" s="0" t="n">
        <v>0</v>
      </c>
      <c r="CC546" s="0" t="n">
        <v>0</v>
      </c>
      <c r="CD546" s="0" t="n">
        <v>-0.0446503662250244</v>
      </c>
      <c r="CE546" s="0" t="n">
        <v>1</v>
      </c>
    </row>
    <row r="547" customFormat="false" ht="15" hidden="false" customHeight="false" outlineLevel="0" collapsed="false">
      <c r="A547" s="0" t="s">
        <v>2004</v>
      </c>
      <c r="B547" s="0" t="n">
        <v>1852</v>
      </c>
      <c r="C547" s="0" t="n">
        <v>-0.00663330019052754</v>
      </c>
      <c r="D547" s="0" t="n">
        <v>4602</v>
      </c>
      <c r="E547" s="0" t="n">
        <f aca="false">IF(ISNUMBER($BA547),$BA547,IF(AND(ISNUMBER($D547),ISNUMBER($BW547),ISNUMBER($BX547)),$D547*($BX547-$BW547+1),""))</f>
        <v>4602</v>
      </c>
      <c r="H547" s="0" t="s">
        <v>118</v>
      </c>
      <c r="I547" s="0" t="s">
        <v>119</v>
      </c>
      <c r="J547" s="0" t="n">
        <f aca="false">IF($BW547&lt;&gt;"",$BW547,"")</f>
        <v>1992</v>
      </c>
      <c r="K547" s="0" t="n">
        <f aca="false">IF($BX547&lt;&gt;"",$BX547,"")</f>
        <v>2007</v>
      </c>
      <c r="L547" s="0" t="n">
        <f aca="false">IF(AND(ISNUMBER($BW547),ISNUMBER($BX547)),($BW547+$BX547)/2,"")</f>
        <v>1999.5</v>
      </c>
      <c r="M547" s="0" t="n">
        <f aca="false">IF($L547&lt;&gt;"",$L547,"")</f>
        <v>1999.5</v>
      </c>
      <c r="N547" s="0" t="n">
        <f aca="false">IF(AND(ISNUMBER($BW547),ISNUMBER($BX547)),MIN(1,MAX(0,($BX547-2016+1)/($BX547-$BW547+1))),"")</f>
        <v>0</v>
      </c>
      <c r="O547" s="0" t="n">
        <f aca="false">IF(AND(ISNUMBER($BW547),ISNUMBER($BX547)),MIN(1,MAX(0,($BX547-2017+1)/($BX547-$BW547+1))),"")</f>
        <v>0</v>
      </c>
      <c r="P547" s="0" t="n">
        <f aca="false">IF(AND(ISNUMBER($BW547),ISNUMBER($BX547)),MIN(1,MAX(0,($BX547-2018+1)/($BX547-$BW547+1))),"")</f>
        <v>0</v>
      </c>
      <c r="Q547" s="0" t="n">
        <f aca="false">IF(AND(ISNUMBER($BW547),ISNUMBER($BX547)),MIN(1,MAX(0,($BX547-2019+1)/($BX547-$BW547+1))),"")</f>
        <v>0</v>
      </c>
      <c r="R547" s="0" t="n">
        <f aca="false">IF(AND(ISNUMBER($BW547),ISNUMBER($BX547)),MIN(1,MAX(0,($BX547-2016+1)/($BX547-$BW547+1))),"")</f>
        <v>0</v>
      </c>
      <c r="S547" s="0" t="n">
        <f aca="false">IF($L547&lt;&gt;"",IF($L547&gt;=2015.5,1,0),"")</f>
        <v>0</v>
      </c>
      <c r="T547" s="0" t="n">
        <f aca="false">IF($L547&lt;&gt;"",IF($L547&gt;=2016,1,0),"")</f>
        <v>0</v>
      </c>
      <c r="U547" s="0" t="n">
        <f aca="false">IF(ISNUMBER($BX547),IF($BX547&gt;=2016,1,0),"")</f>
        <v>0</v>
      </c>
      <c r="V547" s="0" t="n">
        <f aca="false">IF(ISNUMBER($BW547),IF($BW547&gt;=2016,1,0),"")</f>
        <v>0</v>
      </c>
      <c r="W547" s="0" t="str">
        <f aca="false">IF(AND(ISNUMBER($BW547),ISNUMBER($BX547)),IF($BW547&gt;=2016,"post-only",IF($BX547&lt;2016,"pre-only","mixed")),"")</f>
        <v>pre-only</v>
      </c>
      <c r="X547" s="0" t="n">
        <f aca="false">IF(AND(ISNUMBER($BW547),ISNUMBER($BX547)),MIN(1,MAX(0,($BX547-2017+1)/($BX547-$BW547+1))),"")</f>
        <v>0</v>
      </c>
      <c r="Y547" s="0" t="n">
        <f aca="false">IF(AND(ISNUMBER($BW547),ISNUMBER($BX547)),MIN(1,MAX(0,($BX547-2018+1)/($BX547-$BW547+1))),"")</f>
        <v>0</v>
      </c>
      <c r="Z547" s="0" t="n">
        <f aca="false">IF(AND(ISNUMBER($BW547),ISNUMBER($BX547)),MIN(1,MAX(0,($BX547-2019+1)/($BX547-$BW547+1))),"")</f>
        <v>0</v>
      </c>
      <c r="AA547" s="0" t="n">
        <f aca="false">IF(ISNUMBER($BX547),IF($BX547&gt;=2017,1,0),"")</f>
        <v>0</v>
      </c>
      <c r="AB547" s="0" t="n">
        <f aca="false">IF(ISNUMBER($BX547),IF($BX547&gt;=2018,1,0),"")</f>
        <v>0</v>
      </c>
      <c r="AC547" s="0" t="n">
        <f aca="false">IF(ISNUMBER($BX547),IF($BX547&gt;=2019,1,0),"")</f>
        <v>0</v>
      </c>
      <c r="AD547" s="0" t="n">
        <f aca="false">IF($L547&lt;&gt;"",IF($L547&gt;2013,1,0),"")</f>
        <v>0</v>
      </c>
      <c r="AE547" s="0" t="n">
        <f aca="false">IF($L547&lt;&gt;"",1+IF($L547&gt;2011,1,0)+IF($L547&gt;2014,1,0),"")</f>
        <v>1</v>
      </c>
      <c r="AF547" s="0" t="s">
        <v>87</v>
      </c>
      <c r="AG547" s="0" t="s">
        <v>88</v>
      </c>
      <c r="AH547" s="0" t="s">
        <v>89</v>
      </c>
      <c r="AI547" s="0" t="s">
        <v>334</v>
      </c>
      <c r="AJ547" s="0" t="s">
        <v>334</v>
      </c>
      <c r="AK547" s="0" t="str">
        <f aca="false">IF(AND($CF547&lt;&gt;"",IFERROR(INDEX(subsample_country_map!$B:$B,MATCH($CF547,subsample_country_map!$A:$A,0)),"")&lt;&gt;""),INDEX(subsample_country_map!$B:$B,MATCH($CF547,subsample_country_map!$A:$A,0)),INDEX(lookup!$AA:$AA,MATCH($A547,lookup!$A:$A,0)))</f>
        <v>1_US</v>
      </c>
      <c r="AL547" s="0" t="str">
        <f aca="false">IF(AND($CF547&lt;&gt;"",IFERROR(INDEX(subsample_country_map!$C:$C,MATCH($CF547,subsample_country_map!$A:$A,0)),"")&lt;&gt;""),INDEX(subsample_country_map!$C:$C,MATCH($CF547,subsample_country_map!$A:$A,0)),INDEX(lookup!$AB:$AB,MATCH($A547,lookup!$A:$A,0)))</f>
        <v>1_developed</v>
      </c>
      <c r="AM547" s="0" t="str">
        <f aca="false">IF(AND($CF547&lt;&gt;"",IFERROR(INDEX(subsample_country_map!$D:$D,MATCH($CF547,subsample_country_map!$A:$A,0)),"")&lt;&gt;""),INDEX(subsample_country_map!$D:$D,MATCH($CF547,subsample_country_map!$A:$A,0)),INDEX(lookup!$AC:$AC,MATCH($A547,lookup!$A:$A,0)))</f>
        <v>1_western</v>
      </c>
      <c r="AN547" s="0" t="str">
        <f aca="false">IF(AND($CF547&lt;&gt;"",IFERROR(INDEX(subsample_country_map!$E:$E,MATCH($CF547,subsample_country_map!$A:$A,0)),"")&lt;&gt;""),INDEX(subsample_country_map!$E:$E,MATCH($CF547,subsample_country_map!$A:$A,0)),INDEX(lookup!$AD:$AD,MATCH($A547,lookup!$A:$A,0)))</f>
        <v>1_common law</v>
      </c>
      <c r="AO547" s="0" t="str">
        <f aca="false">INDEX(lookup!$Y:$Y,MATCH($A547,lookup!$A:$A,0))</f>
        <v>0_published</v>
      </c>
      <c r="AP547" s="0" t="str">
        <f aca="false">INDEX(lookup!$Z:$Z,MATCH($A547,lookup!$A:$A,0))</f>
        <v>1_VHB high</v>
      </c>
      <c r="AQ547" s="0" t="str">
        <f aca="false">INDEX(lookup!$W:$W,MATCH($A547,lookup!$A:$A,0))</f>
        <v>3_mgmt</v>
      </c>
      <c r="AS547" s="0" t="s">
        <v>91</v>
      </c>
      <c r="AT547" s="0" t="s">
        <v>397</v>
      </c>
      <c r="AU547" s="0" t="s">
        <v>93</v>
      </c>
      <c r="AV547" s="0" t="s">
        <v>2057</v>
      </c>
      <c r="AX547" s="0" t="s">
        <v>1991</v>
      </c>
      <c r="BA547" s="0" t="n">
        <v>4602</v>
      </c>
      <c r="BB547" s="0" t="s">
        <v>95</v>
      </c>
      <c r="BC547" s="0" t="s">
        <v>122</v>
      </c>
      <c r="BD547" s="0" t="s">
        <v>123</v>
      </c>
      <c r="BE547" s="0" t="s">
        <v>389</v>
      </c>
      <c r="BF547" s="0" t="s">
        <v>2055</v>
      </c>
      <c r="BG547" s="0" t="s">
        <v>2034</v>
      </c>
      <c r="BH547" s="0" t="s">
        <v>2035</v>
      </c>
      <c r="BI547" s="0" t="s">
        <v>99</v>
      </c>
      <c r="BJ547" s="0" t="s">
        <v>2031</v>
      </c>
      <c r="BK547" s="0" t="s">
        <v>2043</v>
      </c>
      <c r="BL547" s="0" t="s">
        <v>2058</v>
      </c>
      <c r="BM547" s="0" t="s">
        <v>1893</v>
      </c>
      <c r="BN547" s="0" t="s">
        <v>2010</v>
      </c>
      <c r="BO547" s="0" t="s">
        <v>769</v>
      </c>
      <c r="BP547" s="0" t="s">
        <v>2004</v>
      </c>
      <c r="BQ547" s="0" t="s">
        <v>127</v>
      </c>
      <c r="BT547" s="0" t="n">
        <v>0</v>
      </c>
      <c r="BU547" s="0" t="s">
        <v>2011</v>
      </c>
      <c r="BW547" s="0" t="n">
        <v>1992</v>
      </c>
      <c r="BX547" s="0" t="n">
        <v>2007</v>
      </c>
      <c r="BY547" s="0" t="s">
        <v>2012</v>
      </c>
      <c r="BZ547" s="0" t="n">
        <v>1999.5</v>
      </c>
      <c r="CA547" s="0" t="n">
        <v>0</v>
      </c>
      <c r="CB547" s="0" t="n">
        <v>0</v>
      </c>
      <c r="CC547" s="0" t="n">
        <v>0</v>
      </c>
      <c r="CD547" s="0" t="n">
        <v>-0.00663339748298348</v>
      </c>
      <c r="CE547" s="0" t="n">
        <v>1</v>
      </c>
    </row>
    <row r="548" customFormat="false" ht="15" hidden="false" customHeight="false" outlineLevel="0" collapsed="false">
      <c r="A548" s="0" t="s">
        <v>2004</v>
      </c>
      <c r="B548" s="0" t="n">
        <v>1853</v>
      </c>
      <c r="C548" s="0" t="n">
        <v>-0.0433893664329168</v>
      </c>
      <c r="D548" s="0" t="n">
        <v>5879</v>
      </c>
      <c r="E548" s="0" t="n">
        <f aca="false">IF(ISNUMBER($BA548),$BA548,IF(AND(ISNUMBER($D548),ISNUMBER($BW548),ISNUMBER($BX548)),$D548*($BX548-$BW548+1),""))</f>
        <v>5879</v>
      </c>
      <c r="H548" s="0" t="s">
        <v>118</v>
      </c>
      <c r="I548" s="0" t="s">
        <v>119</v>
      </c>
      <c r="J548" s="0" t="n">
        <f aca="false">IF($BW548&lt;&gt;"",$BW548,"")</f>
        <v>1992</v>
      </c>
      <c r="K548" s="0" t="n">
        <f aca="false">IF($BX548&lt;&gt;"",$BX548,"")</f>
        <v>2007</v>
      </c>
      <c r="L548" s="0" t="n">
        <f aca="false">IF(AND(ISNUMBER($BW548),ISNUMBER($BX548)),($BW548+$BX548)/2,"")</f>
        <v>1999.5</v>
      </c>
      <c r="M548" s="0" t="n">
        <f aca="false">IF($L548&lt;&gt;"",$L548,"")</f>
        <v>1999.5</v>
      </c>
      <c r="N548" s="0" t="n">
        <f aca="false">IF(AND(ISNUMBER($BW548),ISNUMBER($BX548)),MIN(1,MAX(0,($BX548-2016+1)/($BX548-$BW548+1))),"")</f>
        <v>0</v>
      </c>
      <c r="O548" s="0" t="n">
        <f aca="false">IF(AND(ISNUMBER($BW548),ISNUMBER($BX548)),MIN(1,MAX(0,($BX548-2017+1)/($BX548-$BW548+1))),"")</f>
        <v>0</v>
      </c>
      <c r="P548" s="0" t="n">
        <f aca="false">IF(AND(ISNUMBER($BW548),ISNUMBER($BX548)),MIN(1,MAX(0,($BX548-2018+1)/($BX548-$BW548+1))),"")</f>
        <v>0</v>
      </c>
      <c r="Q548" s="0" t="n">
        <f aca="false">IF(AND(ISNUMBER($BW548),ISNUMBER($BX548)),MIN(1,MAX(0,($BX548-2019+1)/($BX548-$BW548+1))),"")</f>
        <v>0</v>
      </c>
      <c r="R548" s="0" t="n">
        <f aca="false">IF(AND(ISNUMBER($BW548),ISNUMBER($BX548)),MIN(1,MAX(0,($BX548-2016+1)/($BX548-$BW548+1))),"")</f>
        <v>0</v>
      </c>
      <c r="S548" s="0" t="n">
        <f aca="false">IF($L548&lt;&gt;"",IF($L548&gt;=2015.5,1,0),"")</f>
        <v>0</v>
      </c>
      <c r="T548" s="0" t="n">
        <f aca="false">IF($L548&lt;&gt;"",IF($L548&gt;=2016,1,0),"")</f>
        <v>0</v>
      </c>
      <c r="U548" s="0" t="n">
        <f aca="false">IF(ISNUMBER($BX548),IF($BX548&gt;=2016,1,0),"")</f>
        <v>0</v>
      </c>
      <c r="V548" s="0" t="n">
        <f aca="false">IF(ISNUMBER($BW548),IF($BW548&gt;=2016,1,0),"")</f>
        <v>0</v>
      </c>
      <c r="W548" s="0" t="str">
        <f aca="false">IF(AND(ISNUMBER($BW548),ISNUMBER($BX548)),IF($BW548&gt;=2016,"post-only",IF($BX548&lt;2016,"pre-only","mixed")),"")</f>
        <v>pre-only</v>
      </c>
      <c r="X548" s="0" t="n">
        <f aca="false">IF(AND(ISNUMBER($BW548),ISNUMBER($BX548)),MIN(1,MAX(0,($BX548-2017+1)/($BX548-$BW548+1))),"")</f>
        <v>0</v>
      </c>
      <c r="Y548" s="0" t="n">
        <f aca="false">IF(AND(ISNUMBER($BW548),ISNUMBER($BX548)),MIN(1,MAX(0,($BX548-2018+1)/($BX548-$BW548+1))),"")</f>
        <v>0</v>
      </c>
      <c r="Z548" s="0" t="n">
        <f aca="false">IF(AND(ISNUMBER($BW548),ISNUMBER($BX548)),MIN(1,MAX(0,($BX548-2019+1)/($BX548-$BW548+1))),"")</f>
        <v>0</v>
      </c>
      <c r="AA548" s="0" t="n">
        <f aca="false">IF(ISNUMBER($BX548),IF($BX548&gt;=2017,1,0),"")</f>
        <v>0</v>
      </c>
      <c r="AB548" s="0" t="n">
        <f aca="false">IF(ISNUMBER($BX548),IF($BX548&gt;=2018,1,0),"")</f>
        <v>0</v>
      </c>
      <c r="AC548" s="0" t="n">
        <f aca="false">IF(ISNUMBER($BX548),IF($BX548&gt;=2019,1,0),"")</f>
        <v>0</v>
      </c>
      <c r="AD548" s="0" t="n">
        <f aca="false">IF($L548&lt;&gt;"",IF($L548&gt;2013,1,0),"")</f>
        <v>0</v>
      </c>
      <c r="AE548" s="0" t="n">
        <f aca="false">IF($L548&lt;&gt;"",1+IF($L548&gt;2011,1,0)+IF($L548&gt;2014,1,0),"")</f>
        <v>1</v>
      </c>
      <c r="AF548" s="0" t="s">
        <v>87</v>
      </c>
      <c r="AG548" s="0" t="s">
        <v>88</v>
      </c>
      <c r="AH548" s="0" t="s">
        <v>89</v>
      </c>
      <c r="AI548" s="0" t="s">
        <v>334</v>
      </c>
      <c r="AJ548" s="0" t="s">
        <v>334</v>
      </c>
      <c r="AK548" s="0" t="str">
        <f aca="false">IF(AND($CF548&lt;&gt;"",IFERROR(INDEX(subsample_country_map!$B:$B,MATCH($CF548,subsample_country_map!$A:$A,0)),"")&lt;&gt;""),INDEX(subsample_country_map!$B:$B,MATCH($CF548,subsample_country_map!$A:$A,0)),INDEX(lookup!$AA:$AA,MATCH($A548,lookup!$A:$A,0)))</f>
        <v>1_US</v>
      </c>
      <c r="AL548" s="0" t="str">
        <f aca="false">IF(AND($CF548&lt;&gt;"",IFERROR(INDEX(subsample_country_map!$C:$C,MATCH($CF548,subsample_country_map!$A:$A,0)),"")&lt;&gt;""),INDEX(subsample_country_map!$C:$C,MATCH($CF548,subsample_country_map!$A:$A,0)),INDEX(lookup!$AB:$AB,MATCH($A548,lookup!$A:$A,0)))</f>
        <v>1_developed</v>
      </c>
      <c r="AM548" s="0" t="str">
        <f aca="false">IF(AND($CF548&lt;&gt;"",IFERROR(INDEX(subsample_country_map!$D:$D,MATCH($CF548,subsample_country_map!$A:$A,0)),"")&lt;&gt;""),INDEX(subsample_country_map!$D:$D,MATCH($CF548,subsample_country_map!$A:$A,0)),INDEX(lookup!$AC:$AC,MATCH($A548,lookup!$A:$A,0)))</f>
        <v>1_western</v>
      </c>
      <c r="AN548" s="0" t="str">
        <f aca="false">IF(AND($CF548&lt;&gt;"",IFERROR(INDEX(subsample_country_map!$E:$E,MATCH($CF548,subsample_country_map!$A:$A,0)),"")&lt;&gt;""),INDEX(subsample_country_map!$E:$E,MATCH($CF548,subsample_country_map!$A:$A,0)),INDEX(lookup!$AD:$AD,MATCH($A548,lookup!$A:$A,0)))</f>
        <v>1_common law</v>
      </c>
      <c r="AO548" s="0" t="str">
        <f aca="false">INDEX(lookup!$Y:$Y,MATCH($A548,lookup!$A:$A,0))</f>
        <v>0_published</v>
      </c>
      <c r="AP548" s="0" t="str">
        <f aca="false">INDEX(lookup!$Z:$Z,MATCH($A548,lookup!$A:$A,0))</f>
        <v>1_VHB high</v>
      </c>
      <c r="AQ548" s="0" t="str">
        <f aca="false">INDEX(lookup!$W:$W,MATCH($A548,lookup!$A:$A,0))</f>
        <v>3_mgmt</v>
      </c>
      <c r="AS548" s="0" t="s">
        <v>91</v>
      </c>
      <c r="AT548" s="0" t="s">
        <v>111</v>
      </c>
      <c r="AU548" s="0" t="s">
        <v>93</v>
      </c>
      <c r="AV548" s="0" t="s">
        <v>2059</v>
      </c>
      <c r="AX548" s="0" t="s">
        <v>1304</v>
      </c>
      <c r="BA548" s="0" t="n">
        <v>5879</v>
      </c>
      <c r="BB548" s="0" t="s">
        <v>95</v>
      </c>
      <c r="BC548" s="0" t="s">
        <v>122</v>
      </c>
      <c r="BD548" s="0" t="s">
        <v>123</v>
      </c>
      <c r="BE548" s="0" t="s">
        <v>98</v>
      </c>
      <c r="BI548" s="0" t="s">
        <v>143</v>
      </c>
      <c r="BJ548" s="0" t="s">
        <v>2007</v>
      </c>
      <c r="BK548" s="0" t="s">
        <v>2060</v>
      </c>
      <c r="BL548" s="0" t="s">
        <v>2061</v>
      </c>
      <c r="BM548" s="0" t="s">
        <v>1898</v>
      </c>
      <c r="BN548" s="0" t="s">
        <v>2010</v>
      </c>
      <c r="BO548" s="0" t="s">
        <v>769</v>
      </c>
      <c r="BP548" s="0" t="s">
        <v>2004</v>
      </c>
      <c r="BQ548" s="0" t="s">
        <v>127</v>
      </c>
      <c r="BT548" s="0" t="n">
        <v>0</v>
      </c>
      <c r="BU548" s="0" t="s">
        <v>2011</v>
      </c>
      <c r="BW548" s="0" t="n">
        <v>1992</v>
      </c>
      <c r="BX548" s="0" t="n">
        <v>2007</v>
      </c>
      <c r="BY548" s="0" t="s">
        <v>2012</v>
      </c>
      <c r="BZ548" s="0" t="n">
        <v>1999.5</v>
      </c>
      <c r="CA548" s="0" t="n">
        <v>0</v>
      </c>
      <c r="CB548" s="0" t="n">
        <v>0</v>
      </c>
      <c r="CC548" s="0" t="n">
        <v>0</v>
      </c>
      <c r="CD548" s="0" t="n">
        <v>-0.0434166260421317</v>
      </c>
      <c r="CE548" s="0" t="n">
        <v>1</v>
      </c>
    </row>
    <row r="549" customFormat="false" ht="15" hidden="false" customHeight="false" outlineLevel="0" collapsed="false">
      <c r="A549" s="0" t="s">
        <v>2004</v>
      </c>
      <c r="B549" s="0" t="n">
        <v>1854</v>
      </c>
      <c r="C549" s="0" t="n">
        <v>-0.0312857711308947</v>
      </c>
      <c r="D549" s="0" t="n">
        <v>5879</v>
      </c>
      <c r="E549" s="0" t="n">
        <f aca="false">IF(ISNUMBER($BA549),$BA549,IF(AND(ISNUMBER($D549),ISNUMBER($BW549),ISNUMBER($BX549)),$D549*($BX549-$BW549+1),""))</f>
        <v>5879</v>
      </c>
      <c r="H549" s="0" t="s">
        <v>118</v>
      </c>
      <c r="I549" s="0" t="s">
        <v>119</v>
      </c>
      <c r="J549" s="0" t="n">
        <f aca="false">IF($BW549&lt;&gt;"",$BW549,"")</f>
        <v>1992</v>
      </c>
      <c r="K549" s="0" t="n">
        <f aca="false">IF($BX549&lt;&gt;"",$BX549,"")</f>
        <v>2007</v>
      </c>
      <c r="L549" s="0" t="n">
        <f aca="false">IF(AND(ISNUMBER($BW549),ISNUMBER($BX549)),($BW549+$BX549)/2,"")</f>
        <v>1999.5</v>
      </c>
      <c r="M549" s="0" t="n">
        <f aca="false">IF($L549&lt;&gt;"",$L549,"")</f>
        <v>1999.5</v>
      </c>
      <c r="N549" s="0" t="n">
        <f aca="false">IF(AND(ISNUMBER($BW549),ISNUMBER($BX549)),MIN(1,MAX(0,($BX549-2016+1)/($BX549-$BW549+1))),"")</f>
        <v>0</v>
      </c>
      <c r="O549" s="0" t="n">
        <f aca="false">IF(AND(ISNUMBER($BW549),ISNUMBER($BX549)),MIN(1,MAX(0,($BX549-2017+1)/($BX549-$BW549+1))),"")</f>
        <v>0</v>
      </c>
      <c r="P549" s="0" t="n">
        <f aca="false">IF(AND(ISNUMBER($BW549),ISNUMBER($BX549)),MIN(1,MAX(0,($BX549-2018+1)/($BX549-$BW549+1))),"")</f>
        <v>0</v>
      </c>
      <c r="Q549" s="0" t="n">
        <f aca="false">IF(AND(ISNUMBER($BW549),ISNUMBER($BX549)),MIN(1,MAX(0,($BX549-2019+1)/($BX549-$BW549+1))),"")</f>
        <v>0</v>
      </c>
      <c r="R549" s="0" t="n">
        <f aca="false">IF(AND(ISNUMBER($BW549),ISNUMBER($BX549)),MIN(1,MAX(0,($BX549-2016+1)/($BX549-$BW549+1))),"")</f>
        <v>0</v>
      </c>
      <c r="S549" s="0" t="n">
        <f aca="false">IF($L549&lt;&gt;"",IF($L549&gt;=2015.5,1,0),"")</f>
        <v>0</v>
      </c>
      <c r="T549" s="0" t="n">
        <f aca="false">IF($L549&lt;&gt;"",IF($L549&gt;=2016,1,0),"")</f>
        <v>0</v>
      </c>
      <c r="U549" s="0" t="n">
        <f aca="false">IF(ISNUMBER($BX549),IF($BX549&gt;=2016,1,0),"")</f>
        <v>0</v>
      </c>
      <c r="V549" s="0" t="n">
        <f aca="false">IF(ISNUMBER($BW549),IF($BW549&gt;=2016,1,0),"")</f>
        <v>0</v>
      </c>
      <c r="W549" s="0" t="str">
        <f aca="false">IF(AND(ISNUMBER($BW549),ISNUMBER($BX549)),IF($BW549&gt;=2016,"post-only",IF($BX549&lt;2016,"pre-only","mixed")),"")</f>
        <v>pre-only</v>
      </c>
      <c r="X549" s="0" t="n">
        <f aca="false">IF(AND(ISNUMBER($BW549),ISNUMBER($BX549)),MIN(1,MAX(0,($BX549-2017+1)/($BX549-$BW549+1))),"")</f>
        <v>0</v>
      </c>
      <c r="Y549" s="0" t="n">
        <f aca="false">IF(AND(ISNUMBER($BW549),ISNUMBER($BX549)),MIN(1,MAX(0,($BX549-2018+1)/($BX549-$BW549+1))),"")</f>
        <v>0</v>
      </c>
      <c r="Z549" s="0" t="n">
        <f aca="false">IF(AND(ISNUMBER($BW549),ISNUMBER($BX549)),MIN(1,MAX(0,($BX549-2019+1)/($BX549-$BW549+1))),"")</f>
        <v>0</v>
      </c>
      <c r="AA549" s="0" t="n">
        <f aca="false">IF(ISNUMBER($BX549),IF($BX549&gt;=2017,1,0),"")</f>
        <v>0</v>
      </c>
      <c r="AB549" s="0" t="n">
        <f aca="false">IF(ISNUMBER($BX549),IF($BX549&gt;=2018,1,0),"")</f>
        <v>0</v>
      </c>
      <c r="AC549" s="0" t="n">
        <f aca="false">IF(ISNUMBER($BX549),IF($BX549&gt;=2019,1,0),"")</f>
        <v>0</v>
      </c>
      <c r="AD549" s="0" t="n">
        <f aca="false">IF($L549&lt;&gt;"",IF($L549&gt;2013,1,0),"")</f>
        <v>0</v>
      </c>
      <c r="AE549" s="0" t="n">
        <f aca="false">IF($L549&lt;&gt;"",1+IF($L549&gt;2011,1,0)+IF($L549&gt;2014,1,0),"")</f>
        <v>1</v>
      </c>
      <c r="AF549" s="0" t="s">
        <v>87</v>
      </c>
      <c r="AG549" s="0" t="s">
        <v>88</v>
      </c>
      <c r="AH549" s="0" t="s">
        <v>89</v>
      </c>
      <c r="AI549" s="0" t="s">
        <v>334</v>
      </c>
      <c r="AJ549" s="0" t="s">
        <v>334</v>
      </c>
      <c r="AK549" s="0" t="str">
        <f aca="false">IF(AND($CF549&lt;&gt;"",IFERROR(INDEX(subsample_country_map!$B:$B,MATCH($CF549,subsample_country_map!$A:$A,0)),"")&lt;&gt;""),INDEX(subsample_country_map!$B:$B,MATCH($CF549,subsample_country_map!$A:$A,0)),INDEX(lookup!$AA:$AA,MATCH($A549,lookup!$A:$A,0)))</f>
        <v>1_US</v>
      </c>
      <c r="AL549" s="0" t="str">
        <f aca="false">IF(AND($CF549&lt;&gt;"",IFERROR(INDEX(subsample_country_map!$C:$C,MATCH($CF549,subsample_country_map!$A:$A,0)),"")&lt;&gt;""),INDEX(subsample_country_map!$C:$C,MATCH($CF549,subsample_country_map!$A:$A,0)),INDEX(lookup!$AB:$AB,MATCH($A549,lookup!$A:$A,0)))</f>
        <v>1_developed</v>
      </c>
      <c r="AM549" s="0" t="str">
        <f aca="false">IF(AND($CF549&lt;&gt;"",IFERROR(INDEX(subsample_country_map!$D:$D,MATCH($CF549,subsample_country_map!$A:$A,0)),"")&lt;&gt;""),INDEX(subsample_country_map!$D:$D,MATCH($CF549,subsample_country_map!$A:$A,0)),INDEX(lookup!$AC:$AC,MATCH($A549,lookup!$A:$A,0)))</f>
        <v>1_western</v>
      </c>
      <c r="AN549" s="0" t="str">
        <f aca="false">IF(AND($CF549&lt;&gt;"",IFERROR(INDEX(subsample_country_map!$E:$E,MATCH($CF549,subsample_country_map!$A:$A,0)),"")&lt;&gt;""),INDEX(subsample_country_map!$E:$E,MATCH($CF549,subsample_country_map!$A:$A,0)),INDEX(lookup!$AD:$AD,MATCH($A549,lookup!$A:$A,0)))</f>
        <v>1_common law</v>
      </c>
      <c r="AO549" s="0" t="str">
        <f aca="false">INDEX(lookup!$Y:$Y,MATCH($A549,lookup!$A:$A,0))</f>
        <v>0_published</v>
      </c>
      <c r="AP549" s="0" t="str">
        <f aca="false">INDEX(lookup!$Z:$Z,MATCH($A549,lookup!$A:$A,0))</f>
        <v>1_VHB high</v>
      </c>
      <c r="AQ549" s="0" t="str">
        <f aca="false">INDEX(lookup!$W:$W,MATCH($A549,lookup!$A:$A,0))</f>
        <v>3_mgmt</v>
      </c>
      <c r="AS549" s="0" t="s">
        <v>91</v>
      </c>
      <c r="AT549" s="0" t="s">
        <v>111</v>
      </c>
      <c r="AU549" s="0" t="s">
        <v>93</v>
      </c>
      <c r="AV549" s="0" t="s">
        <v>2062</v>
      </c>
      <c r="AX549" s="0" t="s">
        <v>156</v>
      </c>
      <c r="BA549" s="0" t="n">
        <v>5879</v>
      </c>
      <c r="BB549" s="0" t="s">
        <v>95</v>
      </c>
      <c r="BC549" s="0" t="s">
        <v>122</v>
      </c>
      <c r="BD549" s="0" t="s">
        <v>123</v>
      </c>
      <c r="BE549" s="0" t="s">
        <v>98</v>
      </c>
      <c r="BI549" s="0" t="s">
        <v>143</v>
      </c>
      <c r="BJ549" s="0" t="s">
        <v>2015</v>
      </c>
      <c r="BK549" s="0" t="s">
        <v>2060</v>
      </c>
      <c r="BL549" s="0" t="s">
        <v>2063</v>
      </c>
      <c r="BM549" s="0" t="s">
        <v>1898</v>
      </c>
      <c r="BN549" s="0" t="s">
        <v>2010</v>
      </c>
      <c r="BO549" s="0" t="s">
        <v>769</v>
      </c>
      <c r="BP549" s="0" t="s">
        <v>2004</v>
      </c>
      <c r="BQ549" s="0" t="s">
        <v>127</v>
      </c>
      <c r="BT549" s="0" t="n">
        <v>0</v>
      </c>
      <c r="BU549" s="0" t="s">
        <v>2011</v>
      </c>
      <c r="BW549" s="0" t="n">
        <v>1992</v>
      </c>
      <c r="BX549" s="0" t="n">
        <v>2007</v>
      </c>
      <c r="BY549" s="0" t="s">
        <v>2012</v>
      </c>
      <c r="BZ549" s="0" t="n">
        <v>1999.5</v>
      </c>
      <c r="CA549" s="0" t="n">
        <v>0</v>
      </c>
      <c r="CB549" s="0" t="n">
        <v>0</v>
      </c>
      <c r="CC549" s="0" t="n">
        <v>0</v>
      </c>
      <c r="CD549" s="0" t="n">
        <v>-0.0312959846285343</v>
      </c>
      <c r="CE549" s="0" t="n">
        <v>1</v>
      </c>
    </row>
    <row r="550" customFormat="false" ht="15" hidden="false" customHeight="false" outlineLevel="0" collapsed="false">
      <c r="A550" s="0" t="s">
        <v>2004</v>
      </c>
      <c r="B550" s="0" t="n">
        <v>1855</v>
      </c>
      <c r="C550" s="0" t="n">
        <v>-0.0166915909002923</v>
      </c>
      <c r="D550" s="0" t="n">
        <v>5879</v>
      </c>
      <c r="E550" s="0" t="n">
        <f aca="false">IF(ISNUMBER($BA550),$BA550,IF(AND(ISNUMBER($D550),ISNUMBER($BW550),ISNUMBER($BX550)),$D550*($BX550-$BW550+1),""))</f>
        <v>5879</v>
      </c>
      <c r="H550" s="0" t="s">
        <v>118</v>
      </c>
      <c r="I550" s="0" t="s">
        <v>119</v>
      </c>
      <c r="J550" s="0" t="n">
        <f aca="false">IF($BW550&lt;&gt;"",$BW550,"")</f>
        <v>1992</v>
      </c>
      <c r="K550" s="0" t="n">
        <f aca="false">IF($BX550&lt;&gt;"",$BX550,"")</f>
        <v>2007</v>
      </c>
      <c r="L550" s="0" t="n">
        <f aca="false">IF(AND(ISNUMBER($BW550),ISNUMBER($BX550)),($BW550+$BX550)/2,"")</f>
        <v>1999.5</v>
      </c>
      <c r="M550" s="0" t="n">
        <f aca="false">IF($L550&lt;&gt;"",$L550,"")</f>
        <v>1999.5</v>
      </c>
      <c r="N550" s="0" t="n">
        <f aca="false">IF(AND(ISNUMBER($BW550),ISNUMBER($BX550)),MIN(1,MAX(0,($BX550-2016+1)/($BX550-$BW550+1))),"")</f>
        <v>0</v>
      </c>
      <c r="O550" s="0" t="n">
        <f aca="false">IF(AND(ISNUMBER($BW550),ISNUMBER($BX550)),MIN(1,MAX(0,($BX550-2017+1)/($BX550-$BW550+1))),"")</f>
        <v>0</v>
      </c>
      <c r="P550" s="0" t="n">
        <f aca="false">IF(AND(ISNUMBER($BW550),ISNUMBER($BX550)),MIN(1,MAX(0,($BX550-2018+1)/($BX550-$BW550+1))),"")</f>
        <v>0</v>
      </c>
      <c r="Q550" s="0" t="n">
        <f aca="false">IF(AND(ISNUMBER($BW550),ISNUMBER($BX550)),MIN(1,MAX(0,($BX550-2019+1)/($BX550-$BW550+1))),"")</f>
        <v>0</v>
      </c>
      <c r="R550" s="0" t="n">
        <f aca="false">IF(AND(ISNUMBER($BW550),ISNUMBER($BX550)),MIN(1,MAX(0,($BX550-2016+1)/($BX550-$BW550+1))),"")</f>
        <v>0</v>
      </c>
      <c r="S550" s="0" t="n">
        <f aca="false">IF($L550&lt;&gt;"",IF($L550&gt;=2015.5,1,0),"")</f>
        <v>0</v>
      </c>
      <c r="T550" s="0" t="n">
        <f aca="false">IF($L550&lt;&gt;"",IF($L550&gt;=2016,1,0),"")</f>
        <v>0</v>
      </c>
      <c r="U550" s="0" t="n">
        <f aca="false">IF(ISNUMBER($BX550),IF($BX550&gt;=2016,1,0),"")</f>
        <v>0</v>
      </c>
      <c r="V550" s="0" t="n">
        <f aca="false">IF(ISNUMBER($BW550),IF($BW550&gt;=2016,1,0),"")</f>
        <v>0</v>
      </c>
      <c r="W550" s="0" t="str">
        <f aca="false">IF(AND(ISNUMBER($BW550),ISNUMBER($BX550)),IF($BW550&gt;=2016,"post-only",IF($BX550&lt;2016,"pre-only","mixed")),"")</f>
        <v>pre-only</v>
      </c>
      <c r="X550" s="0" t="n">
        <f aca="false">IF(AND(ISNUMBER($BW550),ISNUMBER($BX550)),MIN(1,MAX(0,($BX550-2017+1)/($BX550-$BW550+1))),"")</f>
        <v>0</v>
      </c>
      <c r="Y550" s="0" t="n">
        <f aca="false">IF(AND(ISNUMBER($BW550),ISNUMBER($BX550)),MIN(1,MAX(0,($BX550-2018+1)/($BX550-$BW550+1))),"")</f>
        <v>0</v>
      </c>
      <c r="Z550" s="0" t="n">
        <f aca="false">IF(AND(ISNUMBER($BW550),ISNUMBER($BX550)),MIN(1,MAX(0,($BX550-2019+1)/($BX550-$BW550+1))),"")</f>
        <v>0</v>
      </c>
      <c r="AA550" s="0" t="n">
        <f aca="false">IF(ISNUMBER($BX550),IF($BX550&gt;=2017,1,0),"")</f>
        <v>0</v>
      </c>
      <c r="AB550" s="0" t="n">
        <f aca="false">IF(ISNUMBER($BX550),IF($BX550&gt;=2018,1,0),"")</f>
        <v>0</v>
      </c>
      <c r="AC550" s="0" t="n">
        <f aca="false">IF(ISNUMBER($BX550),IF($BX550&gt;=2019,1,0),"")</f>
        <v>0</v>
      </c>
      <c r="AD550" s="0" t="n">
        <f aca="false">IF($L550&lt;&gt;"",IF($L550&gt;2013,1,0),"")</f>
        <v>0</v>
      </c>
      <c r="AE550" s="0" t="n">
        <f aca="false">IF($L550&lt;&gt;"",1+IF($L550&gt;2011,1,0)+IF($L550&gt;2014,1,0),"")</f>
        <v>1</v>
      </c>
      <c r="AF550" s="0" t="s">
        <v>87</v>
      </c>
      <c r="AG550" s="0" t="s">
        <v>88</v>
      </c>
      <c r="AH550" s="0" t="s">
        <v>89</v>
      </c>
      <c r="AI550" s="0" t="s">
        <v>334</v>
      </c>
      <c r="AJ550" s="0" t="s">
        <v>334</v>
      </c>
      <c r="AK550" s="0" t="str">
        <f aca="false">IF(AND($CF550&lt;&gt;"",IFERROR(INDEX(subsample_country_map!$B:$B,MATCH($CF550,subsample_country_map!$A:$A,0)),"")&lt;&gt;""),INDEX(subsample_country_map!$B:$B,MATCH($CF550,subsample_country_map!$A:$A,0)),INDEX(lookup!$AA:$AA,MATCH($A550,lookup!$A:$A,0)))</f>
        <v>1_US</v>
      </c>
      <c r="AL550" s="0" t="str">
        <f aca="false">IF(AND($CF550&lt;&gt;"",IFERROR(INDEX(subsample_country_map!$C:$C,MATCH($CF550,subsample_country_map!$A:$A,0)),"")&lt;&gt;""),INDEX(subsample_country_map!$C:$C,MATCH($CF550,subsample_country_map!$A:$A,0)),INDEX(lookup!$AB:$AB,MATCH($A550,lookup!$A:$A,0)))</f>
        <v>1_developed</v>
      </c>
      <c r="AM550" s="0" t="str">
        <f aca="false">IF(AND($CF550&lt;&gt;"",IFERROR(INDEX(subsample_country_map!$D:$D,MATCH($CF550,subsample_country_map!$A:$A,0)),"")&lt;&gt;""),INDEX(subsample_country_map!$D:$D,MATCH($CF550,subsample_country_map!$A:$A,0)),INDEX(lookup!$AC:$AC,MATCH($A550,lookup!$A:$A,0)))</f>
        <v>1_western</v>
      </c>
      <c r="AN550" s="0" t="str">
        <f aca="false">IF(AND($CF550&lt;&gt;"",IFERROR(INDEX(subsample_country_map!$E:$E,MATCH($CF550,subsample_country_map!$A:$A,0)),"")&lt;&gt;""),INDEX(subsample_country_map!$E:$E,MATCH($CF550,subsample_country_map!$A:$A,0)),INDEX(lookup!$AD:$AD,MATCH($A550,lookup!$A:$A,0)))</f>
        <v>1_common law</v>
      </c>
      <c r="AO550" s="0" t="str">
        <f aca="false">INDEX(lookup!$Y:$Y,MATCH($A550,lookup!$A:$A,0))</f>
        <v>0_published</v>
      </c>
      <c r="AP550" s="0" t="str">
        <f aca="false">INDEX(lookup!$Z:$Z,MATCH($A550,lookup!$A:$A,0))</f>
        <v>1_VHB high</v>
      </c>
      <c r="AQ550" s="0" t="str">
        <f aca="false">INDEX(lookup!$W:$W,MATCH($A550,lookup!$A:$A,0))</f>
        <v>3_mgmt</v>
      </c>
      <c r="AS550" s="0" t="s">
        <v>91</v>
      </c>
      <c r="AT550" s="0" t="s">
        <v>111</v>
      </c>
      <c r="AU550" s="0" t="s">
        <v>93</v>
      </c>
      <c r="AV550" s="0" t="s">
        <v>2064</v>
      </c>
      <c r="AX550" s="0" t="s">
        <v>2065</v>
      </c>
      <c r="BA550" s="0" t="n">
        <v>5879</v>
      </c>
      <c r="BB550" s="0" t="s">
        <v>95</v>
      </c>
      <c r="BC550" s="0" t="s">
        <v>122</v>
      </c>
      <c r="BD550" s="0" t="s">
        <v>123</v>
      </c>
      <c r="BE550" s="0" t="s">
        <v>98</v>
      </c>
      <c r="BI550" s="0" t="s">
        <v>143</v>
      </c>
      <c r="BJ550" s="0" t="s">
        <v>2019</v>
      </c>
      <c r="BK550" s="0" t="s">
        <v>2060</v>
      </c>
      <c r="BL550" s="0" t="s">
        <v>2066</v>
      </c>
      <c r="BM550" s="0" t="s">
        <v>1911</v>
      </c>
      <c r="BN550" s="0" t="s">
        <v>2010</v>
      </c>
      <c r="BO550" s="0" t="s">
        <v>769</v>
      </c>
      <c r="BP550" s="0" t="s">
        <v>2004</v>
      </c>
      <c r="BQ550" s="0" t="s">
        <v>127</v>
      </c>
      <c r="BT550" s="0" t="n">
        <v>0</v>
      </c>
      <c r="BU550" s="0" t="s">
        <v>2011</v>
      </c>
      <c r="BW550" s="0" t="n">
        <v>1992</v>
      </c>
      <c r="BX550" s="0" t="n">
        <v>2007</v>
      </c>
      <c r="BY550" s="0" t="s">
        <v>2012</v>
      </c>
      <c r="BZ550" s="0" t="n">
        <v>1999.5</v>
      </c>
      <c r="CA550" s="0" t="n">
        <v>0</v>
      </c>
      <c r="CB550" s="0" t="n">
        <v>0</v>
      </c>
      <c r="CC550" s="0" t="n">
        <v>0</v>
      </c>
      <c r="CD550" s="0" t="n">
        <v>-0.016693141303108</v>
      </c>
      <c r="CE550" s="0" t="n">
        <v>1</v>
      </c>
    </row>
    <row r="551" customFormat="false" ht="15" hidden="false" customHeight="false" outlineLevel="0" collapsed="false">
      <c r="A551" s="0" t="s">
        <v>2004</v>
      </c>
      <c r="B551" s="0" t="n">
        <v>1856</v>
      </c>
      <c r="C551" s="0" t="n">
        <v>-0.00899870005390928</v>
      </c>
      <c r="D551" s="0" t="n">
        <v>5879</v>
      </c>
      <c r="E551" s="0" t="n">
        <f aca="false">IF(ISNUMBER($BA551),$BA551,IF(AND(ISNUMBER($D551),ISNUMBER($BW551),ISNUMBER($BX551)),$D551*($BX551-$BW551+1),""))</f>
        <v>5879</v>
      </c>
      <c r="H551" s="0" t="s">
        <v>118</v>
      </c>
      <c r="I551" s="0" t="s">
        <v>119</v>
      </c>
      <c r="J551" s="0" t="n">
        <f aca="false">IF($BW551&lt;&gt;"",$BW551,"")</f>
        <v>1992</v>
      </c>
      <c r="K551" s="0" t="n">
        <f aca="false">IF($BX551&lt;&gt;"",$BX551,"")</f>
        <v>2007</v>
      </c>
      <c r="L551" s="0" t="n">
        <f aca="false">IF(AND(ISNUMBER($BW551),ISNUMBER($BX551)),($BW551+$BX551)/2,"")</f>
        <v>1999.5</v>
      </c>
      <c r="M551" s="0" t="n">
        <f aca="false">IF($L551&lt;&gt;"",$L551,"")</f>
        <v>1999.5</v>
      </c>
      <c r="N551" s="0" t="n">
        <f aca="false">IF(AND(ISNUMBER($BW551),ISNUMBER($BX551)),MIN(1,MAX(0,($BX551-2016+1)/($BX551-$BW551+1))),"")</f>
        <v>0</v>
      </c>
      <c r="O551" s="0" t="n">
        <f aca="false">IF(AND(ISNUMBER($BW551),ISNUMBER($BX551)),MIN(1,MAX(0,($BX551-2017+1)/($BX551-$BW551+1))),"")</f>
        <v>0</v>
      </c>
      <c r="P551" s="0" t="n">
        <f aca="false">IF(AND(ISNUMBER($BW551),ISNUMBER($BX551)),MIN(1,MAX(0,($BX551-2018+1)/($BX551-$BW551+1))),"")</f>
        <v>0</v>
      </c>
      <c r="Q551" s="0" t="n">
        <f aca="false">IF(AND(ISNUMBER($BW551),ISNUMBER($BX551)),MIN(1,MAX(0,($BX551-2019+1)/($BX551-$BW551+1))),"")</f>
        <v>0</v>
      </c>
      <c r="R551" s="0" t="n">
        <f aca="false">IF(AND(ISNUMBER($BW551),ISNUMBER($BX551)),MIN(1,MAX(0,($BX551-2016+1)/($BX551-$BW551+1))),"")</f>
        <v>0</v>
      </c>
      <c r="S551" s="0" t="n">
        <f aca="false">IF($L551&lt;&gt;"",IF($L551&gt;=2015.5,1,0),"")</f>
        <v>0</v>
      </c>
      <c r="T551" s="0" t="n">
        <f aca="false">IF($L551&lt;&gt;"",IF($L551&gt;=2016,1,0),"")</f>
        <v>0</v>
      </c>
      <c r="U551" s="0" t="n">
        <f aca="false">IF(ISNUMBER($BX551),IF($BX551&gt;=2016,1,0),"")</f>
        <v>0</v>
      </c>
      <c r="V551" s="0" t="n">
        <f aca="false">IF(ISNUMBER($BW551),IF($BW551&gt;=2016,1,0),"")</f>
        <v>0</v>
      </c>
      <c r="W551" s="0" t="str">
        <f aca="false">IF(AND(ISNUMBER($BW551),ISNUMBER($BX551)),IF($BW551&gt;=2016,"post-only",IF($BX551&lt;2016,"pre-only","mixed")),"")</f>
        <v>pre-only</v>
      </c>
      <c r="X551" s="0" t="n">
        <f aca="false">IF(AND(ISNUMBER($BW551),ISNUMBER($BX551)),MIN(1,MAX(0,($BX551-2017+1)/($BX551-$BW551+1))),"")</f>
        <v>0</v>
      </c>
      <c r="Y551" s="0" t="n">
        <f aca="false">IF(AND(ISNUMBER($BW551),ISNUMBER($BX551)),MIN(1,MAX(0,($BX551-2018+1)/($BX551-$BW551+1))),"")</f>
        <v>0</v>
      </c>
      <c r="Z551" s="0" t="n">
        <f aca="false">IF(AND(ISNUMBER($BW551),ISNUMBER($BX551)),MIN(1,MAX(0,($BX551-2019+1)/($BX551-$BW551+1))),"")</f>
        <v>0</v>
      </c>
      <c r="AA551" s="0" t="n">
        <f aca="false">IF(ISNUMBER($BX551),IF($BX551&gt;=2017,1,0),"")</f>
        <v>0</v>
      </c>
      <c r="AB551" s="0" t="n">
        <f aca="false">IF(ISNUMBER($BX551),IF($BX551&gt;=2018,1,0),"")</f>
        <v>0</v>
      </c>
      <c r="AC551" s="0" t="n">
        <f aca="false">IF(ISNUMBER($BX551),IF($BX551&gt;=2019,1,0),"")</f>
        <v>0</v>
      </c>
      <c r="AD551" s="0" t="n">
        <f aca="false">IF($L551&lt;&gt;"",IF($L551&gt;2013,1,0),"")</f>
        <v>0</v>
      </c>
      <c r="AE551" s="0" t="n">
        <f aca="false">IF($L551&lt;&gt;"",1+IF($L551&gt;2011,1,0)+IF($L551&gt;2014,1,0),"")</f>
        <v>1</v>
      </c>
      <c r="AF551" s="0" t="s">
        <v>87</v>
      </c>
      <c r="AG551" s="0" t="s">
        <v>88</v>
      </c>
      <c r="AH551" s="0" t="s">
        <v>89</v>
      </c>
      <c r="AI551" s="0" t="s">
        <v>334</v>
      </c>
      <c r="AJ551" s="0" t="s">
        <v>334</v>
      </c>
      <c r="AK551" s="0" t="str">
        <f aca="false">IF(AND($CF551&lt;&gt;"",IFERROR(INDEX(subsample_country_map!$B:$B,MATCH($CF551,subsample_country_map!$A:$A,0)),"")&lt;&gt;""),INDEX(subsample_country_map!$B:$B,MATCH($CF551,subsample_country_map!$A:$A,0)),INDEX(lookup!$AA:$AA,MATCH($A551,lookup!$A:$A,0)))</f>
        <v>1_US</v>
      </c>
      <c r="AL551" s="0" t="str">
        <f aca="false">IF(AND($CF551&lt;&gt;"",IFERROR(INDEX(subsample_country_map!$C:$C,MATCH($CF551,subsample_country_map!$A:$A,0)),"")&lt;&gt;""),INDEX(subsample_country_map!$C:$C,MATCH($CF551,subsample_country_map!$A:$A,0)),INDEX(lookup!$AB:$AB,MATCH($A551,lookup!$A:$A,0)))</f>
        <v>1_developed</v>
      </c>
      <c r="AM551" s="0" t="str">
        <f aca="false">IF(AND($CF551&lt;&gt;"",IFERROR(INDEX(subsample_country_map!$D:$D,MATCH($CF551,subsample_country_map!$A:$A,0)),"")&lt;&gt;""),INDEX(subsample_country_map!$D:$D,MATCH($CF551,subsample_country_map!$A:$A,0)),INDEX(lookup!$AC:$AC,MATCH($A551,lookup!$A:$A,0)))</f>
        <v>1_western</v>
      </c>
      <c r="AN551" s="0" t="str">
        <f aca="false">IF(AND($CF551&lt;&gt;"",IFERROR(INDEX(subsample_country_map!$E:$E,MATCH($CF551,subsample_country_map!$A:$A,0)),"")&lt;&gt;""),INDEX(subsample_country_map!$E:$E,MATCH($CF551,subsample_country_map!$A:$A,0)),INDEX(lookup!$AD:$AD,MATCH($A551,lookup!$A:$A,0)))</f>
        <v>1_common law</v>
      </c>
      <c r="AO551" s="0" t="str">
        <f aca="false">INDEX(lookup!$Y:$Y,MATCH($A551,lookup!$A:$A,0))</f>
        <v>0_published</v>
      </c>
      <c r="AP551" s="0" t="str">
        <f aca="false">INDEX(lookup!$Z:$Z,MATCH($A551,lookup!$A:$A,0))</f>
        <v>1_VHB high</v>
      </c>
      <c r="AQ551" s="0" t="str">
        <f aca="false">INDEX(lookup!$W:$W,MATCH($A551,lookup!$A:$A,0))</f>
        <v>3_mgmt</v>
      </c>
      <c r="AS551" s="0" t="s">
        <v>91</v>
      </c>
      <c r="AT551" s="0" t="s">
        <v>111</v>
      </c>
      <c r="AU551" s="0" t="s">
        <v>93</v>
      </c>
      <c r="AV551" s="0" t="s">
        <v>2067</v>
      </c>
      <c r="AX551" s="0" t="s">
        <v>2068</v>
      </c>
      <c r="BA551" s="0" t="n">
        <v>5879</v>
      </c>
      <c r="BB551" s="0" t="s">
        <v>95</v>
      </c>
      <c r="BC551" s="0" t="s">
        <v>122</v>
      </c>
      <c r="BD551" s="0" t="s">
        <v>123</v>
      </c>
      <c r="BE551" s="0" t="s">
        <v>98</v>
      </c>
      <c r="BI551" s="0" t="s">
        <v>143</v>
      </c>
      <c r="BJ551" s="0" t="s">
        <v>2024</v>
      </c>
      <c r="BK551" s="0" t="s">
        <v>2060</v>
      </c>
      <c r="BL551" s="0" t="s">
        <v>2069</v>
      </c>
      <c r="BM551" s="0" t="s">
        <v>1911</v>
      </c>
      <c r="BN551" s="0" t="s">
        <v>2010</v>
      </c>
      <c r="BO551" s="0" t="s">
        <v>769</v>
      </c>
      <c r="BP551" s="0" t="s">
        <v>2004</v>
      </c>
      <c r="BQ551" s="0" t="s">
        <v>127</v>
      </c>
      <c r="BT551" s="0" t="n">
        <v>0</v>
      </c>
      <c r="BU551" s="0" t="s">
        <v>2011</v>
      </c>
      <c r="BW551" s="0" t="n">
        <v>1992</v>
      </c>
      <c r="BX551" s="0" t="n">
        <v>2007</v>
      </c>
      <c r="BY551" s="0" t="s">
        <v>2012</v>
      </c>
      <c r="BZ551" s="0" t="n">
        <v>1999.5</v>
      </c>
      <c r="CA551" s="0" t="n">
        <v>0</v>
      </c>
      <c r="CB551" s="0" t="n">
        <v>0</v>
      </c>
      <c r="CC551" s="0" t="n">
        <v>0</v>
      </c>
      <c r="CD551" s="0" t="n">
        <v>-0.00899894296043081</v>
      </c>
      <c r="CE551" s="0" t="n">
        <v>1</v>
      </c>
    </row>
    <row r="552" customFormat="false" ht="15" hidden="false" customHeight="false" outlineLevel="0" collapsed="false">
      <c r="A552" s="0" t="s">
        <v>2004</v>
      </c>
      <c r="B552" s="0" t="n">
        <v>1857</v>
      </c>
      <c r="C552" s="0" t="n">
        <v>0.0131714008943477</v>
      </c>
      <c r="D552" s="0" t="n">
        <v>5879</v>
      </c>
      <c r="E552" s="0" t="n">
        <f aca="false">IF(ISNUMBER($BA552),$BA552,IF(AND(ISNUMBER($D552),ISNUMBER($BW552),ISNUMBER($BX552)),$D552*($BX552-$BW552+1),""))</f>
        <v>5879</v>
      </c>
      <c r="H552" s="0" t="s">
        <v>118</v>
      </c>
      <c r="I552" s="0" t="s">
        <v>119</v>
      </c>
      <c r="J552" s="0" t="n">
        <f aca="false">IF($BW552&lt;&gt;"",$BW552,"")</f>
        <v>1992</v>
      </c>
      <c r="K552" s="0" t="n">
        <f aca="false">IF($BX552&lt;&gt;"",$BX552,"")</f>
        <v>2007</v>
      </c>
      <c r="L552" s="0" t="n">
        <f aca="false">IF(AND(ISNUMBER($BW552),ISNUMBER($BX552)),($BW552+$BX552)/2,"")</f>
        <v>1999.5</v>
      </c>
      <c r="M552" s="0" t="n">
        <f aca="false">IF($L552&lt;&gt;"",$L552,"")</f>
        <v>1999.5</v>
      </c>
      <c r="N552" s="0" t="n">
        <f aca="false">IF(AND(ISNUMBER($BW552),ISNUMBER($BX552)),MIN(1,MAX(0,($BX552-2016+1)/($BX552-$BW552+1))),"")</f>
        <v>0</v>
      </c>
      <c r="O552" s="0" t="n">
        <f aca="false">IF(AND(ISNUMBER($BW552),ISNUMBER($BX552)),MIN(1,MAX(0,($BX552-2017+1)/($BX552-$BW552+1))),"")</f>
        <v>0</v>
      </c>
      <c r="P552" s="0" t="n">
        <f aca="false">IF(AND(ISNUMBER($BW552),ISNUMBER($BX552)),MIN(1,MAX(0,($BX552-2018+1)/($BX552-$BW552+1))),"")</f>
        <v>0</v>
      </c>
      <c r="Q552" s="0" t="n">
        <f aca="false">IF(AND(ISNUMBER($BW552),ISNUMBER($BX552)),MIN(1,MAX(0,($BX552-2019+1)/($BX552-$BW552+1))),"")</f>
        <v>0</v>
      </c>
      <c r="R552" s="0" t="n">
        <f aca="false">IF(AND(ISNUMBER($BW552),ISNUMBER($BX552)),MIN(1,MAX(0,($BX552-2016+1)/($BX552-$BW552+1))),"")</f>
        <v>0</v>
      </c>
      <c r="S552" s="0" t="n">
        <f aca="false">IF($L552&lt;&gt;"",IF($L552&gt;=2015.5,1,0),"")</f>
        <v>0</v>
      </c>
      <c r="T552" s="0" t="n">
        <f aca="false">IF($L552&lt;&gt;"",IF($L552&gt;=2016,1,0),"")</f>
        <v>0</v>
      </c>
      <c r="U552" s="0" t="n">
        <f aca="false">IF(ISNUMBER($BX552),IF($BX552&gt;=2016,1,0),"")</f>
        <v>0</v>
      </c>
      <c r="V552" s="0" t="n">
        <f aca="false">IF(ISNUMBER($BW552),IF($BW552&gt;=2016,1,0),"")</f>
        <v>0</v>
      </c>
      <c r="W552" s="0" t="str">
        <f aca="false">IF(AND(ISNUMBER($BW552),ISNUMBER($BX552)),IF($BW552&gt;=2016,"post-only",IF($BX552&lt;2016,"pre-only","mixed")),"")</f>
        <v>pre-only</v>
      </c>
      <c r="X552" s="0" t="n">
        <f aca="false">IF(AND(ISNUMBER($BW552),ISNUMBER($BX552)),MIN(1,MAX(0,($BX552-2017+1)/($BX552-$BW552+1))),"")</f>
        <v>0</v>
      </c>
      <c r="Y552" s="0" t="n">
        <f aca="false">IF(AND(ISNUMBER($BW552),ISNUMBER($BX552)),MIN(1,MAX(0,($BX552-2018+1)/($BX552-$BW552+1))),"")</f>
        <v>0</v>
      </c>
      <c r="Z552" s="0" t="n">
        <f aca="false">IF(AND(ISNUMBER($BW552),ISNUMBER($BX552)),MIN(1,MAX(0,($BX552-2019+1)/($BX552-$BW552+1))),"")</f>
        <v>0</v>
      </c>
      <c r="AA552" s="0" t="n">
        <f aca="false">IF(ISNUMBER($BX552),IF($BX552&gt;=2017,1,0),"")</f>
        <v>0</v>
      </c>
      <c r="AB552" s="0" t="n">
        <f aca="false">IF(ISNUMBER($BX552),IF($BX552&gt;=2018,1,0),"")</f>
        <v>0</v>
      </c>
      <c r="AC552" s="0" t="n">
        <f aca="false">IF(ISNUMBER($BX552),IF($BX552&gt;=2019,1,0),"")</f>
        <v>0</v>
      </c>
      <c r="AD552" s="0" t="n">
        <f aca="false">IF($L552&lt;&gt;"",IF($L552&gt;2013,1,0),"")</f>
        <v>0</v>
      </c>
      <c r="AE552" s="0" t="n">
        <f aca="false">IF($L552&lt;&gt;"",1+IF($L552&gt;2011,1,0)+IF($L552&gt;2014,1,0),"")</f>
        <v>1</v>
      </c>
      <c r="AF552" s="0" t="s">
        <v>87</v>
      </c>
      <c r="AG552" s="0" t="s">
        <v>88</v>
      </c>
      <c r="AH552" s="0" t="s">
        <v>89</v>
      </c>
      <c r="AI552" s="0" t="s">
        <v>334</v>
      </c>
      <c r="AJ552" s="0" t="s">
        <v>334</v>
      </c>
      <c r="AK552" s="0" t="str">
        <f aca="false">IF(AND($CF552&lt;&gt;"",IFERROR(INDEX(subsample_country_map!$B:$B,MATCH($CF552,subsample_country_map!$A:$A,0)),"")&lt;&gt;""),INDEX(subsample_country_map!$B:$B,MATCH($CF552,subsample_country_map!$A:$A,0)),INDEX(lookup!$AA:$AA,MATCH($A552,lookup!$A:$A,0)))</f>
        <v>1_US</v>
      </c>
      <c r="AL552" s="0" t="str">
        <f aca="false">IF(AND($CF552&lt;&gt;"",IFERROR(INDEX(subsample_country_map!$C:$C,MATCH($CF552,subsample_country_map!$A:$A,0)),"")&lt;&gt;""),INDEX(subsample_country_map!$C:$C,MATCH($CF552,subsample_country_map!$A:$A,0)),INDEX(lookup!$AB:$AB,MATCH($A552,lookup!$A:$A,0)))</f>
        <v>1_developed</v>
      </c>
      <c r="AM552" s="0" t="str">
        <f aca="false">IF(AND($CF552&lt;&gt;"",IFERROR(INDEX(subsample_country_map!$D:$D,MATCH($CF552,subsample_country_map!$A:$A,0)),"")&lt;&gt;""),INDEX(subsample_country_map!$D:$D,MATCH($CF552,subsample_country_map!$A:$A,0)),INDEX(lookup!$AC:$AC,MATCH($A552,lookup!$A:$A,0)))</f>
        <v>1_western</v>
      </c>
      <c r="AN552" s="0" t="str">
        <f aca="false">IF(AND($CF552&lt;&gt;"",IFERROR(INDEX(subsample_country_map!$E:$E,MATCH($CF552,subsample_country_map!$A:$A,0)),"")&lt;&gt;""),INDEX(subsample_country_map!$E:$E,MATCH($CF552,subsample_country_map!$A:$A,0)),INDEX(lookup!$AD:$AD,MATCH($A552,lookup!$A:$A,0)))</f>
        <v>1_common law</v>
      </c>
      <c r="AO552" s="0" t="str">
        <f aca="false">INDEX(lookup!$Y:$Y,MATCH($A552,lookup!$A:$A,0))</f>
        <v>0_published</v>
      </c>
      <c r="AP552" s="0" t="str">
        <f aca="false">INDEX(lookup!$Z:$Z,MATCH($A552,lookup!$A:$A,0))</f>
        <v>1_VHB high</v>
      </c>
      <c r="AQ552" s="0" t="str">
        <f aca="false">INDEX(lookup!$W:$W,MATCH($A552,lookup!$A:$A,0))</f>
        <v>3_mgmt</v>
      </c>
      <c r="AS552" s="0" t="s">
        <v>91</v>
      </c>
      <c r="AT552" s="0" t="s">
        <v>111</v>
      </c>
      <c r="AU552" s="0" t="s">
        <v>93</v>
      </c>
      <c r="AV552" s="0" t="s">
        <v>2022</v>
      </c>
      <c r="AX552" s="0" t="s">
        <v>1238</v>
      </c>
      <c r="BA552" s="0" t="n">
        <v>5879</v>
      </c>
      <c r="BB552" s="0" t="s">
        <v>95</v>
      </c>
      <c r="BC552" s="0" t="s">
        <v>122</v>
      </c>
      <c r="BD552" s="0" t="s">
        <v>123</v>
      </c>
      <c r="BE552" s="0" t="s">
        <v>98</v>
      </c>
      <c r="BI552" s="0" t="s">
        <v>143</v>
      </c>
      <c r="BJ552" s="0" t="s">
        <v>2027</v>
      </c>
      <c r="BK552" s="0" t="s">
        <v>2060</v>
      </c>
      <c r="BL552" s="0" t="s">
        <v>2070</v>
      </c>
      <c r="BM552" s="0" t="s">
        <v>1904</v>
      </c>
      <c r="BN552" s="0" t="s">
        <v>2010</v>
      </c>
      <c r="BO552" s="0" t="s">
        <v>769</v>
      </c>
      <c r="BP552" s="0" t="s">
        <v>2004</v>
      </c>
      <c r="BQ552" s="0" t="s">
        <v>127</v>
      </c>
      <c r="BT552" s="0" t="n">
        <v>0</v>
      </c>
      <c r="BU552" s="0" t="s">
        <v>2011</v>
      </c>
      <c r="BW552" s="0" t="n">
        <v>1992</v>
      </c>
      <c r="BX552" s="0" t="n">
        <v>2007</v>
      </c>
      <c r="BY552" s="0" t="s">
        <v>2012</v>
      </c>
      <c r="BZ552" s="0" t="n">
        <v>1999.5</v>
      </c>
      <c r="CA552" s="0" t="n">
        <v>0</v>
      </c>
      <c r="CB552" s="0" t="n">
        <v>0</v>
      </c>
      <c r="CC552" s="0" t="n">
        <v>0</v>
      </c>
      <c r="CD552" s="0" t="n">
        <v>0.0131721626573228</v>
      </c>
      <c r="CE552" s="0" t="n">
        <v>1</v>
      </c>
    </row>
    <row r="553" customFormat="false" ht="15" hidden="false" customHeight="false" outlineLevel="0" collapsed="false">
      <c r="A553" s="0" t="s">
        <v>2004</v>
      </c>
      <c r="B553" s="0" t="n">
        <v>1858</v>
      </c>
      <c r="C553" s="0" t="n">
        <v>-0.0140840950521025</v>
      </c>
      <c r="D553" s="0" t="n">
        <v>5879</v>
      </c>
      <c r="E553" s="0" t="n">
        <f aca="false">IF(ISNUMBER($BA553),$BA553,IF(AND(ISNUMBER($D553),ISNUMBER($BW553),ISNUMBER($BX553)),$D553*($BX553-$BW553+1),""))</f>
        <v>5879</v>
      </c>
      <c r="H553" s="0" t="s">
        <v>118</v>
      </c>
      <c r="I553" s="0" t="s">
        <v>119</v>
      </c>
      <c r="J553" s="0" t="n">
        <f aca="false">IF($BW553&lt;&gt;"",$BW553,"")</f>
        <v>1992</v>
      </c>
      <c r="K553" s="0" t="n">
        <f aca="false">IF($BX553&lt;&gt;"",$BX553,"")</f>
        <v>2007</v>
      </c>
      <c r="L553" s="0" t="n">
        <f aca="false">IF(AND(ISNUMBER($BW553),ISNUMBER($BX553)),($BW553+$BX553)/2,"")</f>
        <v>1999.5</v>
      </c>
      <c r="M553" s="0" t="n">
        <f aca="false">IF($L553&lt;&gt;"",$L553,"")</f>
        <v>1999.5</v>
      </c>
      <c r="N553" s="0" t="n">
        <f aca="false">IF(AND(ISNUMBER($BW553),ISNUMBER($BX553)),MIN(1,MAX(0,($BX553-2016+1)/($BX553-$BW553+1))),"")</f>
        <v>0</v>
      </c>
      <c r="O553" s="0" t="n">
        <f aca="false">IF(AND(ISNUMBER($BW553),ISNUMBER($BX553)),MIN(1,MAX(0,($BX553-2017+1)/($BX553-$BW553+1))),"")</f>
        <v>0</v>
      </c>
      <c r="P553" s="0" t="n">
        <f aca="false">IF(AND(ISNUMBER($BW553),ISNUMBER($BX553)),MIN(1,MAX(0,($BX553-2018+1)/($BX553-$BW553+1))),"")</f>
        <v>0</v>
      </c>
      <c r="Q553" s="0" t="n">
        <f aca="false">IF(AND(ISNUMBER($BW553),ISNUMBER($BX553)),MIN(1,MAX(0,($BX553-2019+1)/($BX553-$BW553+1))),"")</f>
        <v>0</v>
      </c>
      <c r="R553" s="0" t="n">
        <f aca="false">IF(AND(ISNUMBER($BW553),ISNUMBER($BX553)),MIN(1,MAX(0,($BX553-2016+1)/($BX553-$BW553+1))),"")</f>
        <v>0</v>
      </c>
      <c r="S553" s="0" t="n">
        <f aca="false">IF($L553&lt;&gt;"",IF($L553&gt;=2015.5,1,0),"")</f>
        <v>0</v>
      </c>
      <c r="T553" s="0" t="n">
        <f aca="false">IF($L553&lt;&gt;"",IF($L553&gt;=2016,1,0),"")</f>
        <v>0</v>
      </c>
      <c r="U553" s="0" t="n">
        <f aca="false">IF(ISNUMBER($BX553),IF($BX553&gt;=2016,1,0),"")</f>
        <v>0</v>
      </c>
      <c r="V553" s="0" t="n">
        <f aca="false">IF(ISNUMBER($BW553),IF($BW553&gt;=2016,1,0),"")</f>
        <v>0</v>
      </c>
      <c r="W553" s="0" t="str">
        <f aca="false">IF(AND(ISNUMBER($BW553),ISNUMBER($BX553)),IF($BW553&gt;=2016,"post-only",IF($BX553&lt;2016,"pre-only","mixed")),"")</f>
        <v>pre-only</v>
      </c>
      <c r="X553" s="0" t="n">
        <f aca="false">IF(AND(ISNUMBER($BW553),ISNUMBER($BX553)),MIN(1,MAX(0,($BX553-2017+1)/($BX553-$BW553+1))),"")</f>
        <v>0</v>
      </c>
      <c r="Y553" s="0" t="n">
        <f aca="false">IF(AND(ISNUMBER($BW553),ISNUMBER($BX553)),MIN(1,MAX(0,($BX553-2018+1)/($BX553-$BW553+1))),"")</f>
        <v>0</v>
      </c>
      <c r="Z553" s="0" t="n">
        <f aca="false">IF(AND(ISNUMBER($BW553),ISNUMBER($BX553)),MIN(1,MAX(0,($BX553-2019+1)/($BX553-$BW553+1))),"")</f>
        <v>0</v>
      </c>
      <c r="AA553" s="0" t="n">
        <f aca="false">IF(ISNUMBER($BX553),IF($BX553&gt;=2017,1,0),"")</f>
        <v>0</v>
      </c>
      <c r="AB553" s="0" t="n">
        <f aca="false">IF(ISNUMBER($BX553),IF($BX553&gt;=2018,1,0),"")</f>
        <v>0</v>
      </c>
      <c r="AC553" s="0" t="n">
        <f aca="false">IF(ISNUMBER($BX553),IF($BX553&gt;=2019,1,0),"")</f>
        <v>0</v>
      </c>
      <c r="AD553" s="0" t="n">
        <f aca="false">IF($L553&lt;&gt;"",IF($L553&gt;2013,1,0),"")</f>
        <v>0</v>
      </c>
      <c r="AE553" s="0" t="n">
        <f aca="false">IF($L553&lt;&gt;"",1+IF($L553&gt;2011,1,0)+IF($L553&gt;2014,1,0),"")</f>
        <v>1</v>
      </c>
      <c r="AF553" s="0" t="s">
        <v>87</v>
      </c>
      <c r="AG553" s="0" t="s">
        <v>88</v>
      </c>
      <c r="AH553" s="0" t="s">
        <v>89</v>
      </c>
      <c r="AI553" s="0" t="s">
        <v>334</v>
      </c>
      <c r="AJ553" s="0" t="s">
        <v>334</v>
      </c>
      <c r="AK553" s="0" t="str">
        <f aca="false">IF(AND($CF553&lt;&gt;"",IFERROR(INDEX(subsample_country_map!$B:$B,MATCH($CF553,subsample_country_map!$A:$A,0)),"")&lt;&gt;""),INDEX(subsample_country_map!$B:$B,MATCH($CF553,subsample_country_map!$A:$A,0)),INDEX(lookup!$AA:$AA,MATCH($A553,lookup!$A:$A,0)))</f>
        <v>1_US</v>
      </c>
      <c r="AL553" s="0" t="str">
        <f aca="false">IF(AND($CF553&lt;&gt;"",IFERROR(INDEX(subsample_country_map!$C:$C,MATCH($CF553,subsample_country_map!$A:$A,0)),"")&lt;&gt;""),INDEX(subsample_country_map!$C:$C,MATCH($CF553,subsample_country_map!$A:$A,0)),INDEX(lookup!$AB:$AB,MATCH($A553,lookup!$A:$A,0)))</f>
        <v>1_developed</v>
      </c>
      <c r="AM553" s="0" t="str">
        <f aca="false">IF(AND($CF553&lt;&gt;"",IFERROR(INDEX(subsample_country_map!$D:$D,MATCH($CF553,subsample_country_map!$A:$A,0)),"")&lt;&gt;""),INDEX(subsample_country_map!$D:$D,MATCH($CF553,subsample_country_map!$A:$A,0)),INDEX(lookup!$AC:$AC,MATCH($A553,lookup!$A:$A,0)))</f>
        <v>1_western</v>
      </c>
      <c r="AN553" s="0" t="str">
        <f aca="false">IF(AND($CF553&lt;&gt;"",IFERROR(INDEX(subsample_country_map!$E:$E,MATCH($CF553,subsample_country_map!$A:$A,0)),"")&lt;&gt;""),INDEX(subsample_country_map!$E:$E,MATCH($CF553,subsample_country_map!$A:$A,0)),INDEX(lookup!$AD:$AD,MATCH($A553,lookup!$A:$A,0)))</f>
        <v>1_common law</v>
      </c>
      <c r="AO553" s="0" t="str">
        <f aca="false">INDEX(lookup!$Y:$Y,MATCH($A553,lookup!$A:$A,0))</f>
        <v>0_published</v>
      </c>
      <c r="AP553" s="0" t="str">
        <f aca="false">INDEX(lookup!$Z:$Z,MATCH($A553,lookup!$A:$A,0))</f>
        <v>1_VHB high</v>
      </c>
      <c r="AQ553" s="0" t="str">
        <f aca="false">INDEX(lookup!$W:$W,MATCH($A553,lookup!$A:$A,0))</f>
        <v>3_mgmt</v>
      </c>
      <c r="AS553" s="0" t="s">
        <v>91</v>
      </c>
      <c r="AT553" s="0" t="s">
        <v>111</v>
      </c>
      <c r="AU553" s="0" t="s">
        <v>93</v>
      </c>
      <c r="AV553" s="0" t="s">
        <v>2071</v>
      </c>
      <c r="AX553" s="0" t="s">
        <v>2072</v>
      </c>
      <c r="BA553" s="0" t="n">
        <v>5879</v>
      </c>
      <c r="BB553" s="0" t="s">
        <v>95</v>
      </c>
      <c r="BC553" s="0" t="s">
        <v>122</v>
      </c>
      <c r="BD553" s="0" t="s">
        <v>123</v>
      </c>
      <c r="BE553" s="0" t="s">
        <v>98</v>
      </c>
      <c r="BI553" s="0" t="s">
        <v>143</v>
      </c>
      <c r="BJ553" s="0" t="s">
        <v>2031</v>
      </c>
      <c r="BK553" s="0" t="s">
        <v>2060</v>
      </c>
      <c r="BL553" s="0" t="s">
        <v>2073</v>
      </c>
      <c r="BM553" s="0" t="s">
        <v>1904</v>
      </c>
      <c r="BN553" s="0" t="s">
        <v>2010</v>
      </c>
      <c r="BO553" s="0" t="s">
        <v>769</v>
      </c>
      <c r="BP553" s="0" t="s">
        <v>2004</v>
      </c>
      <c r="BQ553" s="0" t="s">
        <v>127</v>
      </c>
      <c r="BT553" s="0" t="n">
        <v>0</v>
      </c>
      <c r="BU553" s="0" t="s">
        <v>2011</v>
      </c>
      <c r="BW553" s="0" t="n">
        <v>1992</v>
      </c>
      <c r="BX553" s="0" t="n">
        <v>2007</v>
      </c>
      <c r="BY553" s="0" t="s">
        <v>2012</v>
      </c>
      <c r="BZ553" s="0" t="n">
        <v>1999.5</v>
      </c>
      <c r="CA553" s="0" t="n">
        <v>0</v>
      </c>
      <c r="CB553" s="0" t="n">
        <v>0</v>
      </c>
      <c r="CC553" s="0" t="n">
        <v>0</v>
      </c>
      <c r="CD553" s="0" t="n">
        <v>-0.0140850264114555</v>
      </c>
      <c r="CE553" s="0" t="n">
        <v>1</v>
      </c>
    </row>
    <row r="554" customFormat="false" ht="15" hidden="false" customHeight="false" outlineLevel="0" collapsed="false">
      <c r="A554" s="0" t="s">
        <v>2004</v>
      </c>
      <c r="B554" s="0" t="n">
        <v>1859</v>
      </c>
      <c r="C554" s="0" t="n">
        <v>-0.0118024567929223</v>
      </c>
      <c r="D554" s="0" t="n">
        <v>5186</v>
      </c>
      <c r="E554" s="0" t="n">
        <f aca="false">IF(ISNUMBER($BA554),$BA554,IF(AND(ISNUMBER($D554),ISNUMBER($BW554),ISNUMBER($BX554)),$D554*($BX554-$BW554+1),""))</f>
        <v>5186</v>
      </c>
      <c r="H554" s="0" t="s">
        <v>118</v>
      </c>
      <c r="I554" s="0" t="s">
        <v>119</v>
      </c>
      <c r="J554" s="0" t="n">
        <f aca="false">IF($BW554&lt;&gt;"",$BW554,"")</f>
        <v>1992</v>
      </c>
      <c r="K554" s="0" t="n">
        <f aca="false">IF($BX554&lt;&gt;"",$BX554,"")</f>
        <v>2007</v>
      </c>
      <c r="L554" s="0" t="n">
        <f aca="false">IF(AND(ISNUMBER($BW554),ISNUMBER($BX554)),($BW554+$BX554)/2,"")</f>
        <v>1999.5</v>
      </c>
      <c r="M554" s="0" t="n">
        <f aca="false">IF($L554&lt;&gt;"",$L554,"")</f>
        <v>1999.5</v>
      </c>
      <c r="N554" s="0" t="n">
        <f aca="false">IF(AND(ISNUMBER($BW554),ISNUMBER($BX554)),MIN(1,MAX(0,($BX554-2016+1)/($BX554-$BW554+1))),"")</f>
        <v>0</v>
      </c>
      <c r="O554" s="0" t="n">
        <f aca="false">IF(AND(ISNUMBER($BW554),ISNUMBER($BX554)),MIN(1,MAX(0,($BX554-2017+1)/($BX554-$BW554+1))),"")</f>
        <v>0</v>
      </c>
      <c r="P554" s="0" t="n">
        <f aca="false">IF(AND(ISNUMBER($BW554),ISNUMBER($BX554)),MIN(1,MAX(0,($BX554-2018+1)/($BX554-$BW554+1))),"")</f>
        <v>0</v>
      </c>
      <c r="Q554" s="0" t="n">
        <f aca="false">IF(AND(ISNUMBER($BW554),ISNUMBER($BX554)),MIN(1,MAX(0,($BX554-2019+1)/($BX554-$BW554+1))),"")</f>
        <v>0</v>
      </c>
      <c r="R554" s="0" t="n">
        <f aca="false">IF(AND(ISNUMBER($BW554),ISNUMBER($BX554)),MIN(1,MAX(0,($BX554-2016+1)/($BX554-$BW554+1))),"")</f>
        <v>0</v>
      </c>
      <c r="S554" s="0" t="n">
        <f aca="false">IF($L554&lt;&gt;"",IF($L554&gt;=2015.5,1,0),"")</f>
        <v>0</v>
      </c>
      <c r="T554" s="0" t="n">
        <f aca="false">IF($L554&lt;&gt;"",IF($L554&gt;=2016,1,0),"")</f>
        <v>0</v>
      </c>
      <c r="U554" s="0" t="n">
        <f aca="false">IF(ISNUMBER($BX554),IF($BX554&gt;=2016,1,0),"")</f>
        <v>0</v>
      </c>
      <c r="V554" s="0" t="n">
        <f aca="false">IF(ISNUMBER($BW554),IF($BW554&gt;=2016,1,0),"")</f>
        <v>0</v>
      </c>
      <c r="W554" s="0" t="str">
        <f aca="false">IF(AND(ISNUMBER($BW554),ISNUMBER($BX554)),IF($BW554&gt;=2016,"post-only",IF($BX554&lt;2016,"pre-only","mixed")),"")</f>
        <v>pre-only</v>
      </c>
      <c r="X554" s="0" t="n">
        <f aca="false">IF(AND(ISNUMBER($BW554),ISNUMBER($BX554)),MIN(1,MAX(0,($BX554-2017+1)/($BX554-$BW554+1))),"")</f>
        <v>0</v>
      </c>
      <c r="Y554" s="0" t="n">
        <f aca="false">IF(AND(ISNUMBER($BW554),ISNUMBER($BX554)),MIN(1,MAX(0,($BX554-2018+1)/($BX554-$BW554+1))),"")</f>
        <v>0</v>
      </c>
      <c r="Z554" s="0" t="n">
        <f aca="false">IF(AND(ISNUMBER($BW554),ISNUMBER($BX554)),MIN(1,MAX(0,($BX554-2019+1)/($BX554-$BW554+1))),"")</f>
        <v>0</v>
      </c>
      <c r="AA554" s="0" t="n">
        <f aca="false">IF(ISNUMBER($BX554),IF($BX554&gt;=2017,1,0),"")</f>
        <v>0</v>
      </c>
      <c r="AB554" s="0" t="n">
        <f aca="false">IF(ISNUMBER($BX554),IF($BX554&gt;=2018,1,0),"")</f>
        <v>0</v>
      </c>
      <c r="AC554" s="0" t="n">
        <f aca="false">IF(ISNUMBER($BX554),IF($BX554&gt;=2019,1,0),"")</f>
        <v>0</v>
      </c>
      <c r="AD554" s="0" t="n">
        <f aca="false">IF($L554&lt;&gt;"",IF($L554&gt;2013,1,0),"")</f>
        <v>0</v>
      </c>
      <c r="AE554" s="0" t="n">
        <f aca="false">IF($L554&lt;&gt;"",1+IF($L554&gt;2011,1,0)+IF($L554&gt;2014,1,0),"")</f>
        <v>1</v>
      </c>
      <c r="AF554" s="0" t="s">
        <v>87</v>
      </c>
      <c r="AG554" s="0" t="s">
        <v>88</v>
      </c>
      <c r="AH554" s="0" t="s">
        <v>89</v>
      </c>
      <c r="AI554" s="0" t="s">
        <v>334</v>
      </c>
      <c r="AJ554" s="0" t="s">
        <v>334</v>
      </c>
      <c r="AK554" s="0" t="str">
        <f aca="false">IF(AND($CF554&lt;&gt;"",IFERROR(INDEX(subsample_country_map!$B:$B,MATCH($CF554,subsample_country_map!$A:$A,0)),"")&lt;&gt;""),INDEX(subsample_country_map!$B:$B,MATCH($CF554,subsample_country_map!$A:$A,0)),INDEX(lookup!$AA:$AA,MATCH($A554,lookup!$A:$A,0)))</f>
        <v>1_US</v>
      </c>
      <c r="AL554" s="0" t="str">
        <f aca="false">IF(AND($CF554&lt;&gt;"",IFERROR(INDEX(subsample_country_map!$C:$C,MATCH($CF554,subsample_country_map!$A:$A,0)),"")&lt;&gt;""),INDEX(subsample_country_map!$C:$C,MATCH($CF554,subsample_country_map!$A:$A,0)),INDEX(lookup!$AB:$AB,MATCH($A554,lookup!$A:$A,0)))</f>
        <v>1_developed</v>
      </c>
      <c r="AM554" s="0" t="str">
        <f aca="false">IF(AND($CF554&lt;&gt;"",IFERROR(INDEX(subsample_country_map!$D:$D,MATCH($CF554,subsample_country_map!$A:$A,0)),"")&lt;&gt;""),INDEX(subsample_country_map!$D:$D,MATCH($CF554,subsample_country_map!$A:$A,0)),INDEX(lookup!$AC:$AC,MATCH($A554,lookup!$A:$A,0)))</f>
        <v>1_western</v>
      </c>
      <c r="AN554" s="0" t="str">
        <f aca="false">IF(AND($CF554&lt;&gt;"",IFERROR(INDEX(subsample_country_map!$E:$E,MATCH($CF554,subsample_country_map!$A:$A,0)),"")&lt;&gt;""),INDEX(subsample_country_map!$E:$E,MATCH($CF554,subsample_country_map!$A:$A,0)),INDEX(lookup!$AD:$AD,MATCH($A554,lookup!$A:$A,0)))</f>
        <v>1_common law</v>
      </c>
      <c r="AO554" s="0" t="str">
        <f aca="false">INDEX(lookup!$Y:$Y,MATCH($A554,lookup!$A:$A,0))</f>
        <v>0_published</v>
      </c>
      <c r="AP554" s="0" t="str">
        <f aca="false">INDEX(lookup!$Z:$Z,MATCH($A554,lookup!$A:$A,0))</f>
        <v>1_VHB high</v>
      </c>
      <c r="AQ554" s="0" t="str">
        <f aca="false">INDEX(lookup!$W:$W,MATCH($A554,lookup!$A:$A,0))</f>
        <v>3_mgmt</v>
      </c>
      <c r="AS554" s="0" t="s">
        <v>91</v>
      </c>
      <c r="AT554" s="0" t="s">
        <v>111</v>
      </c>
      <c r="AU554" s="0" t="s">
        <v>93</v>
      </c>
      <c r="AV554" s="0" t="s">
        <v>2074</v>
      </c>
      <c r="AX554" s="0" t="s">
        <v>2075</v>
      </c>
      <c r="BA554" s="0" t="n">
        <v>5186</v>
      </c>
      <c r="BB554" s="0" t="s">
        <v>95</v>
      </c>
      <c r="BC554" s="0" t="s">
        <v>122</v>
      </c>
      <c r="BD554" s="0" t="s">
        <v>123</v>
      </c>
      <c r="BE554" s="0" t="s">
        <v>98</v>
      </c>
      <c r="BI554" s="0" t="s">
        <v>143</v>
      </c>
      <c r="BJ554" s="0" t="s">
        <v>2036</v>
      </c>
      <c r="BK554" s="0" t="s">
        <v>2060</v>
      </c>
      <c r="BL554" s="0" t="s">
        <v>2076</v>
      </c>
      <c r="BM554" s="0" t="s">
        <v>1917</v>
      </c>
      <c r="BN554" s="0" t="s">
        <v>2010</v>
      </c>
      <c r="BO554" s="0" t="s">
        <v>769</v>
      </c>
      <c r="BP554" s="0" t="s">
        <v>2004</v>
      </c>
      <c r="BQ554" s="0" t="s">
        <v>127</v>
      </c>
      <c r="BT554" s="0" t="n">
        <v>0</v>
      </c>
      <c r="BU554" s="0" t="s">
        <v>2011</v>
      </c>
      <c r="BW554" s="0" t="n">
        <v>1992</v>
      </c>
      <c r="BX554" s="0" t="n">
        <v>2007</v>
      </c>
      <c r="BY554" s="0" t="s">
        <v>2012</v>
      </c>
      <c r="BZ554" s="0" t="n">
        <v>1999.5</v>
      </c>
      <c r="CA554" s="0" t="n">
        <v>0</v>
      </c>
      <c r="CB554" s="0" t="n">
        <v>0</v>
      </c>
      <c r="CC554" s="0" t="n">
        <v>0</v>
      </c>
      <c r="CD554" s="0" t="n">
        <v>-0.0118030048582181</v>
      </c>
      <c r="CE554" s="0" t="n">
        <v>1</v>
      </c>
    </row>
    <row r="555" customFormat="false" ht="15" hidden="false" customHeight="false" outlineLevel="0" collapsed="false">
      <c r="A555" s="0" t="s">
        <v>2004</v>
      </c>
      <c r="B555" s="0" t="n">
        <v>1860</v>
      </c>
      <c r="C555" s="0" t="n">
        <v>-0.000277724198890526</v>
      </c>
      <c r="D555" s="0" t="n">
        <v>5186</v>
      </c>
      <c r="E555" s="0" t="n">
        <f aca="false">IF(ISNUMBER($BA555),$BA555,IF(AND(ISNUMBER($D555),ISNUMBER($BW555),ISNUMBER($BX555)),$D555*($BX555-$BW555+1),""))</f>
        <v>5186</v>
      </c>
      <c r="H555" s="0" t="s">
        <v>118</v>
      </c>
      <c r="I555" s="0" t="s">
        <v>119</v>
      </c>
      <c r="J555" s="0" t="n">
        <f aca="false">IF($BW555&lt;&gt;"",$BW555,"")</f>
        <v>1992</v>
      </c>
      <c r="K555" s="0" t="n">
        <f aca="false">IF($BX555&lt;&gt;"",$BX555,"")</f>
        <v>2007</v>
      </c>
      <c r="L555" s="0" t="n">
        <f aca="false">IF(AND(ISNUMBER($BW555),ISNUMBER($BX555)),($BW555+$BX555)/2,"")</f>
        <v>1999.5</v>
      </c>
      <c r="M555" s="0" t="n">
        <f aca="false">IF($L555&lt;&gt;"",$L555,"")</f>
        <v>1999.5</v>
      </c>
      <c r="N555" s="0" t="n">
        <f aca="false">IF(AND(ISNUMBER($BW555),ISNUMBER($BX555)),MIN(1,MAX(0,($BX555-2016+1)/($BX555-$BW555+1))),"")</f>
        <v>0</v>
      </c>
      <c r="O555" s="0" t="n">
        <f aca="false">IF(AND(ISNUMBER($BW555),ISNUMBER($BX555)),MIN(1,MAX(0,($BX555-2017+1)/($BX555-$BW555+1))),"")</f>
        <v>0</v>
      </c>
      <c r="P555" s="0" t="n">
        <f aca="false">IF(AND(ISNUMBER($BW555),ISNUMBER($BX555)),MIN(1,MAX(0,($BX555-2018+1)/($BX555-$BW555+1))),"")</f>
        <v>0</v>
      </c>
      <c r="Q555" s="0" t="n">
        <f aca="false">IF(AND(ISNUMBER($BW555),ISNUMBER($BX555)),MIN(1,MAX(0,($BX555-2019+1)/($BX555-$BW555+1))),"")</f>
        <v>0</v>
      </c>
      <c r="R555" s="0" t="n">
        <f aca="false">IF(AND(ISNUMBER($BW555),ISNUMBER($BX555)),MIN(1,MAX(0,($BX555-2016+1)/($BX555-$BW555+1))),"")</f>
        <v>0</v>
      </c>
      <c r="S555" s="0" t="n">
        <f aca="false">IF($L555&lt;&gt;"",IF($L555&gt;=2015.5,1,0),"")</f>
        <v>0</v>
      </c>
      <c r="T555" s="0" t="n">
        <f aca="false">IF($L555&lt;&gt;"",IF($L555&gt;=2016,1,0),"")</f>
        <v>0</v>
      </c>
      <c r="U555" s="0" t="n">
        <f aca="false">IF(ISNUMBER($BX555),IF($BX555&gt;=2016,1,0),"")</f>
        <v>0</v>
      </c>
      <c r="V555" s="0" t="n">
        <f aca="false">IF(ISNUMBER($BW555),IF($BW555&gt;=2016,1,0),"")</f>
        <v>0</v>
      </c>
      <c r="W555" s="0" t="str">
        <f aca="false">IF(AND(ISNUMBER($BW555),ISNUMBER($BX555)),IF($BW555&gt;=2016,"post-only",IF($BX555&lt;2016,"pre-only","mixed")),"")</f>
        <v>pre-only</v>
      </c>
      <c r="X555" s="0" t="n">
        <f aca="false">IF(AND(ISNUMBER($BW555),ISNUMBER($BX555)),MIN(1,MAX(0,($BX555-2017+1)/($BX555-$BW555+1))),"")</f>
        <v>0</v>
      </c>
      <c r="Y555" s="0" t="n">
        <f aca="false">IF(AND(ISNUMBER($BW555),ISNUMBER($BX555)),MIN(1,MAX(0,($BX555-2018+1)/($BX555-$BW555+1))),"")</f>
        <v>0</v>
      </c>
      <c r="Z555" s="0" t="n">
        <f aca="false">IF(AND(ISNUMBER($BW555),ISNUMBER($BX555)),MIN(1,MAX(0,($BX555-2019+1)/($BX555-$BW555+1))),"")</f>
        <v>0</v>
      </c>
      <c r="AA555" s="0" t="n">
        <f aca="false">IF(ISNUMBER($BX555),IF($BX555&gt;=2017,1,0),"")</f>
        <v>0</v>
      </c>
      <c r="AB555" s="0" t="n">
        <f aca="false">IF(ISNUMBER($BX555),IF($BX555&gt;=2018,1,0),"")</f>
        <v>0</v>
      </c>
      <c r="AC555" s="0" t="n">
        <f aca="false">IF(ISNUMBER($BX555),IF($BX555&gt;=2019,1,0),"")</f>
        <v>0</v>
      </c>
      <c r="AD555" s="0" t="n">
        <f aca="false">IF($L555&lt;&gt;"",IF($L555&gt;2013,1,0),"")</f>
        <v>0</v>
      </c>
      <c r="AE555" s="0" t="n">
        <f aca="false">IF($L555&lt;&gt;"",1+IF($L555&gt;2011,1,0)+IF($L555&gt;2014,1,0),"")</f>
        <v>1</v>
      </c>
      <c r="AF555" s="0" t="s">
        <v>87</v>
      </c>
      <c r="AG555" s="0" t="s">
        <v>88</v>
      </c>
      <c r="AH555" s="0" t="s">
        <v>89</v>
      </c>
      <c r="AI555" s="0" t="s">
        <v>334</v>
      </c>
      <c r="AJ555" s="0" t="s">
        <v>334</v>
      </c>
      <c r="AK555" s="0" t="str">
        <f aca="false">IF(AND($CF555&lt;&gt;"",IFERROR(INDEX(subsample_country_map!$B:$B,MATCH($CF555,subsample_country_map!$A:$A,0)),"")&lt;&gt;""),INDEX(subsample_country_map!$B:$B,MATCH($CF555,subsample_country_map!$A:$A,0)),INDEX(lookup!$AA:$AA,MATCH($A555,lookup!$A:$A,0)))</f>
        <v>1_US</v>
      </c>
      <c r="AL555" s="0" t="str">
        <f aca="false">IF(AND($CF555&lt;&gt;"",IFERROR(INDEX(subsample_country_map!$C:$C,MATCH($CF555,subsample_country_map!$A:$A,0)),"")&lt;&gt;""),INDEX(subsample_country_map!$C:$C,MATCH($CF555,subsample_country_map!$A:$A,0)),INDEX(lookup!$AB:$AB,MATCH($A555,lookup!$A:$A,0)))</f>
        <v>1_developed</v>
      </c>
      <c r="AM555" s="0" t="str">
        <f aca="false">IF(AND($CF555&lt;&gt;"",IFERROR(INDEX(subsample_country_map!$D:$D,MATCH($CF555,subsample_country_map!$A:$A,0)),"")&lt;&gt;""),INDEX(subsample_country_map!$D:$D,MATCH($CF555,subsample_country_map!$A:$A,0)),INDEX(lookup!$AC:$AC,MATCH($A555,lookup!$A:$A,0)))</f>
        <v>1_western</v>
      </c>
      <c r="AN555" s="0" t="str">
        <f aca="false">IF(AND($CF555&lt;&gt;"",IFERROR(INDEX(subsample_country_map!$E:$E,MATCH($CF555,subsample_country_map!$A:$A,0)),"")&lt;&gt;""),INDEX(subsample_country_map!$E:$E,MATCH($CF555,subsample_country_map!$A:$A,0)),INDEX(lookup!$AD:$AD,MATCH($A555,lookup!$A:$A,0)))</f>
        <v>1_common law</v>
      </c>
      <c r="AO555" s="0" t="str">
        <f aca="false">INDEX(lookup!$Y:$Y,MATCH($A555,lookup!$A:$A,0))</f>
        <v>0_published</v>
      </c>
      <c r="AP555" s="0" t="str">
        <f aca="false">INDEX(lookup!$Z:$Z,MATCH($A555,lookup!$A:$A,0))</f>
        <v>1_VHB high</v>
      </c>
      <c r="AQ555" s="0" t="str">
        <f aca="false">INDEX(lookup!$W:$W,MATCH($A555,lookup!$A:$A,0))</f>
        <v>3_mgmt</v>
      </c>
      <c r="AS555" s="0" t="s">
        <v>91</v>
      </c>
      <c r="AT555" s="0" t="s">
        <v>111</v>
      </c>
      <c r="AU555" s="0" t="s">
        <v>93</v>
      </c>
      <c r="AV555" s="0" t="s">
        <v>2077</v>
      </c>
      <c r="AX555" s="0" t="s">
        <v>1455</v>
      </c>
      <c r="BA555" s="0" t="n">
        <v>5186</v>
      </c>
      <c r="BB555" s="0" t="s">
        <v>95</v>
      </c>
      <c r="BC555" s="0" t="s">
        <v>122</v>
      </c>
      <c r="BD555" s="0" t="s">
        <v>123</v>
      </c>
      <c r="BE555" s="0" t="s">
        <v>98</v>
      </c>
      <c r="BI555" s="0" t="s">
        <v>143</v>
      </c>
      <c r="BJ555" s="0" t="s">
        <v>2040</v>
      </c>
      <c r="BK555" s="0" t="s">
        <v>2060</v>
      </c>
      <c r="BL555" s="0" t="s">
        <v>2078</v>
      </c>
      <c r="BM555" s="0" t="s">
        <v>1917</v>
      </c>
      <c r="BN555" s="0" t="s">
        <v>2010</v>
      </c>
      <c r="BO555" s="0" t="s">
        <v>769</v>
      </c>
      <c r="BP555" s="0" t="s">
        <v>2004</v>
      </c>
      <c r="BQ555" s="0" t="s">
        <v>127</v>
      </c>
      <c r="BT555" s="0" t="n">
        <v>0</v>
      </c>
      <c r="BU555" s="0" t="s">
        <v>2011</v>
      </c>
      <c r="BW555" s="0" t="n">
        <v>1992</v>
      </c>
      <c r="BX555" s="0" t="n">
        <v>2007</v>
      </c>
      <c r="BY555" s="0" t="s">
        <v>2012</v>
      </c>
      <c r="BZ555" s="0" t="n">
        <v>1999.5</v>
      </c>
      <c r="CA555" s="0" t="n">
        <v>0</v>
      </c>
      <c r="CB555" s="0" t="n">
        <v>0</v>
      </c>
      <c r="CC555" s="0" t="n">
        <v>0</v>
      </c>
      <c r="CD555" s="0" t="n">
        <v>-0.000277724206030883</v>
      </c>
      <c r="CE555" s="0" t="n">
        <v>1</v>
      </c>
    </row>
    <row r="556" customFormat="false" ht="15" hidden="false" customHeight="false" outlineLevel="0" collapsed="false">
      <c r="A556" s="0" t="s">
        <v>2079</v>
      </c>
      <c r="B556" s="0" t="n">
        <v>1861</v>
      </c>
      <c r="C556" s="0" t="n">
        <v>0.212</v>
      </c>
      <c r="D556" s="0" t="n">
        <v>117</v>
      </c>
      <c r="E556" s="0" t="n">
        <f aca="false">IF(ISNUMBER($BA556),$BA556,IF(AND(ISNUMBER($D556),ISNUMBER($BW556),ISNUMBER($BX556)),$D556*($BX556-$BW556+1),""))</f>
        <v>117</v>
      </c>
      <c r="H556" s="0" t="s">
        <v>85</v>
      </c>
      <c r="I556" s="0" t="s">
        <v>86</v>
      </c>
      <c r="J556" s="0" t="n">
        <f aca="false">IF($BW556&lt;&gt;"",$BW556,"")</f>
        <v>2002</v>
      </c>
      <c r="K556" s="0" t="n">
        <f aca="false">IF($BX556&lt;&gt;"",$BX556,"")</f>
        <v>2008</v>
      </c>
      <c r="L556" s="0" t="n">
        <f aca="false">IF(AND(ISNUMBER($BW556),ISNUMBER($BX556)),($BW556+$BX556)/2,"")</f>
        <v>2005</v>
      </c>
      <c r="M556" s="0" t="n">
        <f aca="false">IF($L556&lt;&gt;"",$L556,"")</f>
        <v>2005</v>
      </c>
      <c r="N556" s="0" t="n">
        <f aca="false">IF(AND(ISNUMBER($BW556),ISNUMBER($BX556)),MIN(1,MAX(0,($BX556-2016+1)/($BX556-$BW556+1))),"")</f>
        <v>0</v>
      </c>
      <c r="O556" s="0" t="n">
        <f aca="false">IF(AND(ISNUMBER($BW556),ISNUMBER($BX556)),MIN(1,MAX(0,($BX556-2017+1)/($BX556-$BW556+1))),"")</f>
        <v>0</v>
      </c>
      <c r="P556" s="0" t="n">
        <f aca="false">IF(AND(ISNUMBER($BW556),ISNUMBER($BX556)),MIN(1,MAX(0,($BX556-2018+1)/($BX556-$BW556+1))),"")</f>
        <v>0</v>
      </c>
      <c r="Q556" s="0" t="n">
        <f aca="false">IF(AND(ISNUMBER($BW556),ISNUMBER($BX556)),MIN(1,MAX(0,($BX556-2019+1)/($BX556-$BW556+1))),"")</f>
        <v>0</v>
      </c>
      <c r="R556" s="0" t="n">
        <f aca="false">IF(AND(ISNUMBER($BW556),ISNUMBER($BX556)),MIN(1,MAX(0,($BX556-2016+1)/($BX556-$BW556+1))),"")</f>
        <v>0</v>
      </c>
      <c r="S556" s="0" t="n">
        <f aca="false">IF($L556&lt;&gt;"",IF($L556&gt;=2015.5,1,0),"")</f>
        <v>0</v>
      </c>
      <c r="T556" s="0" t="n">
        <f aca="false">IF($L556&lt;&gt;"",IF($L556&gt;=2016,1,0),"")</f>
        <v>0</v>
      </c>
      <c r="U556" s="0" t="n">
        <f aca="false">IF(ISNUMBER($BX556),IF($BX556&gt;=2016,1,0),"")</f>
        <v>0</v>
      </c>
      <c r="V556" s="0" t="n">
        <f aca="false">IF(ISNUMBER($BW556),IF($BW556&gt;=2016,1,0),"")</f>
        <v>0</v>
      </c>
      <c r="W556" s="0" t="str">
        <f aca="false">IF(AND(ISNUMBER($BW556),ISNUMBER($BX556)),IF($BW556&gt;=2016,"post-only",IF($BX556&lt;2016,"pre-only","mixed")),"")</f>
        <v>pre-only</v>
      </c>
      <c r="X556" s="0" t="n">
        <f aca="false">IF(AND(ISNUMBER($BW556),ISNUMBER($BX556)),MIN(1,MAX(0,($BX556-2017+1)/($BX556-$BW556+1))),"")</f>
        <v>0</v>
      </c>
      <c r="Y556" s="0" t="n">
        <f aca="false">IF(AND(ISNUMBER($BW556),ISNUMBER($BX556)),MIN(1,MAX(0,($BX556-2018+1)/($BX556-$BW556+1))),"")</f>
        <v>0</v>
      </c>
      <c r="Z556" s="0" t="n">
        <f aca="false">IF(AND(ISNUMBER($BW556),ISNUMBER($BX556)),MIN(1,MAX(0,($BX556-2019+1)/($BX556-$BW556+1))),"")</f>
        <v>0</v>
      </c>
      <c r="AA556" s="0" t="n">
        <f aca="false">IF(ISNUMBER($BX556),IF($BX556&gt;=2017,1,0),"")</f>
        <v>0</v>
      </c>
      <c r="AB556" s="0" t="n">
        <f aca="false">IF(ISNUMBER($BX556),IF($BX556&gt;=2018,1,0),"")</f>
        <v>0</v>
      </c>
      <c r="AC556" s="0" t="n">
        <f aca="false">IF(ISNUMBER($BX556),IF($BX556&gt;=2019,1,0),"")</f>
        <v>0</v>
      </c>
      <c r="AD556" s="0" t="n">
        <f aca="false">IF($L556&lt;&gt;"",IF($L556&gt;2013,1,0),"")</f>
        <v>0</v>
      </c>
      <c r="AE556" s="0" t="n">
        <f aca="false">IF($L556&lt;&gt;"",1+IF($L556&gt;2011,1,0)+IF($L556&gt;2014,1,0),"")</f>
        <v>1</v>
      </c>
      <c r="AF556" s="0" t="s">
        <v>747</v>
      </c>
      <c r="AG556" s="0" t="s">
        <v>88</v>
      </c>
      <c r="AH556" s="0" t="s">
        <v>2080</v>
      </c>
      <c r="AI556" s="0" t="s">
        <v>334</v>
      </c>
      <c r="AJ556" s="0" t="s">
        <v>334</v>
      </c>
      <c r="AK556" s="0" t="str">
        <f aca="false">IF(AND($CF556&lt;&gt;"",IFERROR(INDEX(subsample_country_map!$B:$B,MATCH($CF556,subsample_country_map!$A:$A,0)),"")&lt;&gt;""),INDEX(subsample_country_map!$B:$B,MATCH($CF556,subsample_country_map!$A:$A,0)),INDEX(lookup!$AA:$AA,MATCH($A556,lookup!$A:$A,0)))</f>
        <v>1_US</v>
      </c>
      <c r="AL556" s="0" t="str">
        <f aca="false">IF(AND($CF556&lt;&gt;"",IFERROR(INDEX(subsample_country_map!$C:$C,MATCH($CF556,subsample_country_map!$A:$A,0)),"")&lt;&gt;""),INDEX(subsample_country_map!$C:$C,MATCH($CF556,subsample_country_map!$A:$A,0)),INDEX(lookup!$AB:$AB,MATCH($A556,lookup!$A:$A,0)))</f>
        <v>1_developed</v>
      </c>
      <c r="AM556" s="0" t="str">
        <f aca="false">IF(AND($CF556&lt;&gt;"",IFERROR(INDEX(subsample_country_map!$D:$D,MATCH($CF556,subsample_country_map!$A:$A,0)),"")&lt;&gt;""),INDEX(subsample_country_map!$D:$D,MATCH($CF556,subsample_country_map!$A:$A,0)),INDEX(lookup!$AC:$AC,MATCH($A556,lookup!$A:$A,0)))</f>
        <v>1_western</v>
      </c>
      <c r="AN556" s="0" t="str">
        <f aca="false">IF(AND($CF556&lt;&gt;"",IFERROR(INDEX(subsample_country_map!$E:$E,MATCH($CF556,subsample_country_map!$A:$A,0)),"")&lt;&gt;""),INDEX(subsample_country_map!$E:$E,MATCH($CF556,subsample_country_map!$A:$A,0)),INDEX(lookup!$AD:$AD,MATCH($A556,lookup!$A:$A,0)))</f>
        <v>1_common law</v>
      </c>
      <c r="AO556" s="0" t="str">
        <f aca="false">INDEX(lookup!$Y:$Y,MATCH($A556,lookup!$A:$A,0))</f>
        <v>0_published</v>
      </c>
      <c r="AP556" s="0" t="str">
        <f aca="false">INDEX(lookup!$Z:$Z,MATCH($A556,lookup!$A:$A,0))</f>
        <v>0_VHB low</v>
      </c>
      <c r="AQ556" s="0" t="str">
        <f aca="false">INDEX(lookup!$W:$W,MATCH($A556,lookup!$A:$A,0))</f>
        <v>1_fin/acc/econ</v>
      </c>
      <c r="AS556" s="0" t="s">
        <v>91</v>
      </c>
      <c r="AT556" s="0" t="s">
        <v>397</v>
      </c>
      <c r="AU556" s="0" t="s">
        <v>93</v>
      </c>
      <c r="AZ556" s="0" t="s">
        <v>1553</v>
      </c>
      <c r="BA556" s="0" t="n">
        <v>117</v>
      </c>
      <c r="BB556" s="0" t="s">
        <v>96</v>
      </c>
      <c r="BC556" s="0" t="s">
        <v>97</v>
      </c>
      <c r="BD556" s="0" t="s">
        <v>97</v>
      </c>
      <c r="BE556" s="0" t="s">
        <v>98</v>
      </c>
      <c r="BI556" s="0" t="s">
        <v>502</v>
      </c>
      <c r="BJ556" s="0" t="s">
        <v>2081</v>
      </c>
      <c r="BK556" s="0" t="s">
        <v>2082</v>
      </c>
      <c r="BL556" s="0" t="s">
        <v>2083</v>
      </c>
      <c r="BM556" s="0" t="s">
        <v>2084</v>
      </c>
      <c r="BN556" s="0" t="s">
        <v>2085</v>
      </c>
      <c r="BO556" s="0" t="s">
        <v>769</v>
      </c>
      <c r="BP556" s="0" t="s">
        <v>2079</v>
      </c>
      <c r="BQ556" s="0" t="s">
        <v>85</v>
      </c>
      <c r="BT556" s="0" t="n">
        <v>0</v>
      </c>
      <c r="BU556" s="0" t="s">
        <v>2086</v>
      </c>
      <c r="BW556" s="0" t="n">
        <v>2002</v>
      </c>
      <c r="BX556" s="0" t="n">
        <v>2008</v>
      </c>
      <c r="BY556" s="0" t="s">
        <v>2087</v>
      </c>
      <c r="BZ556" s="0" t="n">
        <v>2005</v>
      </c>
      <c r="CA556" s="0" t="n">
        <v>0</v>
      </c>
      <c r="CB556" s="0" t="n">
        <v>0</v>
      </c>
      <c r="CC556" s="0" t="n">
        <v>0</v>
      </c>
      <c r="CD556" s="0" t="n">
        <v>0.21526453838569</v>
      </c>
      <c r="CE556" s="0" t="n">
        <v>1</v>
      </c>
    </row>
    <row r="557" customFormat="false" ht="15" hidden="false" customHeight="false" outlineLevel="0" collapsed="false">
      <c r="A557" s="0" t="s">
        <v>2079</v>
      </c>
      <c r="B557" s="0" t="n">
        <v>1862</v>
      </c>
      <c r="C557" s="0" t="n">
        <v>-0.173271282400183</v>
      </c>
      <c r="D557" s="0" t="n">
        <v>117</v>
      </c>
      <c r="E557" s="0" t="n">
        <f aca="false">IF(ISNUMBER($BA557),$BA557,IF(AND(ISNUMBER($D557),ISNUMBER($BW557),ISNUMBER($BX557)),$D557*($BX557-$BW557+1),""))</f>
        <v>117</v>
      </c>
      <c r="H557" s="0" t="s">
        <v>118</v>
      </c>
      <c r="I557" s="0" t="s">
        <v>119</v>
      </c>
      <c r="J557" s="0" t="n">
        <f aca="false">IF($BW557&lt;&gt;"",$BW557,"")</f>
        <v>2002</v>
      </c>
      <c r="K557" s="0" t="n">
        <f aca="false">IF($BX557&lt;&gt;"",$BX557,"")</f>
        <v>2008</v>
      </c>
      <c r="L557" s="0" t="n">
        <f aca="false">IF(AND(ISNUMBER($BW557),ISNUMBER($BX557)),($BW557+$BX557)/2,"")</f>
        <v>2005</v>
      </c>
      <c r="M557" s="0" t="n">
        <f aca="false">IF($L557&lt;&gt;"",$L557,"")</f>
        <v>2005</v>
      </c>
      <c r="N557" s="0" t="n">
        <f aca="false">IF(AND(ISNUMBER($BW557),ISNUMBER($BX557)),MIN(1,MAX(0,($BX557-2016+1)/($BX557-$BW557+1))),"")</f>
        <v>0</v>
      </c>
      <c r="O557" s="0" t="n">
        <f aca="false">IF(AND(ISNUMBER($BW557),ISNUMBER($BX557)),MIN(1,MAX(0,($BX557-2017+1)/($BX557-$BW557+1))),"")</f>
        <v>0</v>
      </c>
      <c r="P557" s="0" t="n">
        <f aca="false">IF(AND(ISNUMBER($BW557),ISNUMBER($BX557)),MIN(1,MAX(0,($BX557-2018+1)/($BX557-$BW557+1))),"")</f>
        <v>0</v>
      </c>
      <c r="Q557" s="0" t="n">
        <f aca="false">IF(AND(ISNUMBER($BW557),ISNUMBER($BX557)),MIN(1,MAX(0,($BX557-2019+1)/($BX557-$BW557+1))),"")</f>
        <v>0</v>
      </c>
      <c r="R557" s="0" t="n">
        <f aca="false">IF(AND(ISNUMBER($BW557),ISNUMBER($BX557)),MIN(1,MAX(0,($BX557-2016+1)/($BX557-$BW557+1))),"")</f>
        <v>0</v>
      </c>
      <c r="S557" s="0" t="n">
        <f aca="false">IF($L557&lt;&gt;"",IF($L557&gt;=2015.5,1,0),"")</f>
        <v>0</v>
      </c>
      <c r="T557" s="0" t="n">
        <f aca="false">IF($L557&lt;&gt;"",IF($L557&gt;=2016,1,0),"")</f>
        <v>0</v>
      </c>
      <c r="U557" s="0" t="n">
        <f aca="false">IF(ISNUMBER($BX557),IF($BX557&gt;=2016,1,0),"")</f>
        <v>0</v>
      </c>
      <c r="V557" s="0" t="n">
        <f aca="false">IF(ISNUMBER($BW557),IF($BW557&gt;=2016,1,0),"")</f>
        <v>0</v>
      </c>
      <c r="W557" s="0" t="str">
        <f aca="false">IF(AND(ISNUMBER($BW557),ISNUMBER($BX557)),IF($BW557&gt;=2016,"post-only",IF($BX557&lt;2016,"pre-only","mixed")),"")</f>
        <v>pre-only</v>
      </c>
      <c r="X557" s="0" t="n">
        <f aca="false">IF(AND(ISNUMBER($BW557),ISNUMBER($BX557)),MIN(1,MAX(0,($BX557-2017+1)/($BX557-$BW557+1))),"")</f>
        <v>0</v>
      </c>
      <c r="Y557" s="0" t="n">
        <f aca="false">IF(AND(ISNUMBER($BW557),ISNUMBER($BX557)),MIN(1,MAX(0,($BX557-2018+1)/($BX557-$BW557+1))),"")</f>
        <v>0</v>
      </c>
      <c r="Z557" s="0" t="n">
        <f aca="false">IF(AND(ISNUMBER($BW557),ISNUMBER($BX557)),MIN(1,MAX(0,($BX557-2019+1)/($BX557-$BW557+1))),"")</f>
        <v>0</v>
      </c>
      <c r="AA557" s="0" t="n">
        <f aca="false">IF(ISNUMBER($BX557),IF($BX557&gt;=2017,1,0),"")</f>
        <v>0</v>
      </c>
      <c r="AB557" s="0" t="n">
        <f aca="false">IF(ISNUMBER($BX557),IF($BX557&gt;=2018,1,0),"")</f>
        <v>0</v>
      </c>
      <c r="AC557" s="0" t="n">
        <f aca="false">IF(ISNUMBER($BX557),IF($BX557&gt;=2019,1,0),"")</f>
        <v>0</v>
      </c>
      <c r="AD557" s="0" t="n">
        <f aca="false">IF($L557&lt;&gt;"",IF($L557&gt;2013,1,0),"")</f>
        <v>0</v>
      </c>
      <c r="AE557" s="0" t="n">
        <f aca="false">IF($L557&lt;&gt;"",1+IF($L557&gt;2011,1,0)+IF($L557&gt;2014,1,0),"")</f>
        <v>1</v>
      </c>
      <c r="AF557" s="0" t="s">
        <v>747</v>
      </c>
      <c r="AG557" s="0" t="s">
        <v>88</v>
      </c>
      <c r="AH557" s="0" t="s">
        <v>2080</v>
      </c>
      <c r="AI557" s="0" t="s">
        <v>334</v>
      </c>
      <c r="AJ557" s="0" t="s">
        <v>334</v>
      </c>
      <c r="AK557" s="0" t="str">
        <f aca="false">IF(AND($CF557&lt;&gt;"",IFERROR(INDEX(subsample_country_map!$B:$B,MATCH($CF557,subsample_country_map!$A:$A,0)),"")&lt;&gt;""),INDEX(subsample_country_map!$B:$B,MATCH($CF557,subsample_country_map!$A:$A,0)),INDEX(lookup!$AA:$AA,MATCH($A557,lookup!$A:$A,0)))</f>
        <v>1_US</v>
      </c>
      <c r="AL557" s="0" t="str">
        <f aca="false">IF(AND($CF557&lt;&gt;"",IFERROR(INDEX(subsample_country_map!$C:$C,MATCH($CF557,subsample_country_map!$A:$A,0)),"")&lt;&gt;""),INDEX(subsample_country_map!$C:$C,MATCH($CF557,subsample_country_map!$A:$A,0)),INDEX(lookup!$AB:$AB,MATCH($A557,lookup!$A:$A,0)))</f>
        <v>1_developed</v>
      </c>
      <c r="AM557" s="0" t="str">
        <f aca="false">IF(AND($CF557&lt;&gt;"",IFERROR(INDEX(subsample_country_map!$D:$D,MATCH($CF557,subsample_country_map!$A:$A,0)),"")&lt;&gt;""),INDEX(subsample_country_map!$D:$D,MATCH($CF557,subsample_country_map!$A:$A,0)),INDEX(lookup!$AC:$AC,MATCH($A557,lookup!$A:$A,0)))</f>
        <v>1_western</v>
      </c>
      <c r="AN557" s="0" t="str">
        <f aca="false">IF(AND($CF557&lt;&gt;"",IFERROR(INDEX(subsample_country_map!$E:$E,MATCH($CF557,subsample_country_map!$A:$A,0)),"")&lt;&gt;""),INDEX(subsample_country_map!$E:$E,MATCH($CF557,subsample_country_map!$A:$A,0)),INDEX(lookup!$AD:$AD,MATCH($A557,lookup!$A:$A,0)))</f>
        <v>1_common law</v>
      </c>
      <c r="AO557" s="0" t="str">
        <f aca="false">INDEX(lookup!$Y:$Y,MATCH($A557,lookup!$A:$A,0))</f>
        <v>0_published</v>
      </c>
      <c r="AP557" s="0" t="str">
        <f aca="false">INDEX(lookup!$Z:$Z,MATCH($A557,lookup!$A:$A,0))</f>
        <v>0_VHB low</v>
      </c>
      <c r="AQ557" s="0" t="str">
        <f aca="false">INDEX(lookup!$W:$W,MATCH($A557,lookup!$A:$A,0))</f>
        <v>1_fin/acc/econ</v>
      </c>
      <c r="AS557" s="0" t="s">
        <v>91</v>
      </c>
      <c r="AT557" s="0" t="s">
        <v>397</v>
      </c>
      <c r="AU557" s="0" t="s">
        <v>93</v>
      </c>
      <c r="AV557" s="0" t="s">
        <v>2088</v>
      </c>
      <c r="AX557" s="0" t="s">
        <v>2089</v>
      </c>
      <c r="BA557" s="0" t="n">
        <v>117</v>
      </c>
      <c r="BB557" s="0" t="s">
        <v>96</v>
      </c>
      <c r="BC557" s="0" t="s">
        <v>122</v>
      </c>
      <c r="BD557" s="0" t="s">
        <v>123</v>
      </c>
      <c r="BE557" s="0" t="s">
        <v>98</v>
      </c>
      <c r="BI557" s="0" t="s">
        <v>99</v>
      </c>
      <c r="BJ557" s="0" t="s">
        <v>485</v>
      </c>
      <c r="BK557" s="0" t="s">
        <v>2090</v>
      </c>
      <c r="BL557" s="0" t="s">
        <v>2091</v>
      </c>
      <c r="BM557" s="0" t="s">
        <v>2084</v>
      </c>
      <c r="BN557" s="0" t="s">
        <v>2085</v>
      </c>
      <c r="BO557" s="0" t="s">
        <v>769</v>
      </c>
      <c r="BP557" s="0" t="s">
        <v>2079</v>
      </c>
      <c r="BQ557" s="0" t="s">
        <v>127</v>
      </c>
      <c r="BT557" s="0" t="n">
        <v>0</v>
      </c>
      <c r="BU557" s="0" t="s">
        <v>2086</v>
      </c>
      <c r="BW557" s="0" t="n">
        <v>2002</v>
      </c>
      <c r="BX557" s="0" t="n">
        <v>2008</v>
      </c>
      <c r="BY557" s="0" t="s">
        <v>2087</v>
      </c>
      <c r="BZ557" s="0" t="n">
        <v>2005</v>
      </c>
      <c r="CA557" s="0" t="n">
        <v>0</v>
      </c>
      <c r="CB557" s="0" t="n">
        <v>0</v>
      </c>
      <c r="CC557" s="0" t="n">
        <v>0</v>
      </c>
      <c r="CD557" s="0" t="n">
        <v>-0.175037242460482</v>
      </c>
      <c r="CE557" s="0" t="n">
        <v>1</v>
      </c>
    </row>
    <row r="558" customFormat="false" ht="15" hidden="false" customHeight="false" outlineLevel="0" collapsed="false">
      <c r="A558" s="0" t="s">
        <v>2079</v>
      </c>
      <c r="B558" s="0" t="n">
        <v>1863</v>
      </c>
      <c r="C558" s="0" t="n">
        <v>-0.149815481629862</v>
      </c>
      <c r="D558" s="0" t="n">
        <v>117</v>
      </c>
      <c r="E558" s="0" t="n">
        <f aca="false">IF(ISNUMBER($BA558),$BA558,IF(AND(ISNUMBER($D558),ISNUMBER($BW558),ISNUMBER($BX558)),$D558*($BX558-$BW558+1),""))</f>
        <v>117</v>
      </c>
      <c r="H558" s="0" t="s">
        <v>118</v>
      </c>
      <c r="I558" s="0" t="s">
        <v>119</v>
      </c>
      <c r="J558" s="0" t="n">
        <f aca="false">IF($BW558&lt;&gt;"",$BW558,"")</f>
        <v>2002</v>
      </c>
      <c r="K558" s="0" t="n">
        <f aca="false">IF($BX558&lt;&gt;"",$BX558,"")</f>
        <v>2008</v>
      </c>
      <c r="L558" s="0" t="n">
        <f aca="false">IF(AND(ISNUMBER($BW558),ISNUMBER($BX558)),($BW558+$BX558)/2,"")</f>
        <v>2005</v>
      </c>
      <c r="M558" s="0" t="n">
        <f aca="false">IF($L558&lt;&gt;"",$L558,"")</f>
        <v>2005</v>
      </c>
      <c r="N558" s="0" t="n">
        <f aca="false">IF(AND(ISNUMBER($BW558),ISNUMBER($BX558)),MIN(1,MAX(0,($BX558-2016+1)/($BX558-$BW558+1))),"")</f>
        <v>0</v>
      </c>
      <c r="O558" s="0" t="n">
        <f aca="false">IF(AND(ISNUMBER($BW558),ISNUMBER($BX558)),MIN(1,MAX(0,($BX558-2017+1)/($BX558-$BW558+1))),"")</f>
        <v>0</v>
      </c>
      <c r="P558" s="0" t="n">
        <f aca="false">IF(AND(ISNUMBER($BW558),ISNUMBER($BX558)),MIN(1,MAX(0,($BX558-2018+1)/($BX558-$BW558+1))),"")</f>
        <v>0</v>
      </c>
      <c r="Q558" s="0" t="n">
        <f aca="false">IF(AND(ISNUMBER($BW558),ISNUMBER($BX558)),MIN(1,MAX(0,($BX558-2019+1)/($BX558-$BW558+1))),"")</f>
        <v>0</v>
      </c>
      <c r="R558" s="0" t="n">
        <f aca="false">IF(AND(ISNUMBER($BW558),ISNUMBER($BX558)),MIN(1,MAX(0,($BX558-2016+1)/($BX558-$BW558+1))),"")</f>
        <v>0</v>
      </c>
      <c r="S558" s="0" t="n">
        <f aca="false">IF($L558&lt;&gt;"",IF($L558&gt;=2015.5,1,0),"")</f>
        <v>0</v>
      </c>
      <c r="T558" s="0" t="n">
        <f aca="false">IF($L558&lt;&gt;"",IF($L558&gt;=2016,1,0),"")</f>
        <v>0</v>
      </c>
      <c r="U558" s="0" t="n">
        <f aca="false">IF(ISNUMBER($BX558),IF($BX558&gt;=2016,1,0),"")</f>
        <v>0</v>
      </c>
      <c r="V558" s="0" t="n">
        <f aca="false">IF(ISNUMBER($BW558),IF($BW558&gt;=2016,1,0),"")</f>
        <v>0</v>
      </c>
      <c r="W558" s="0" t="str">
        <f aca="false">IF(AND(ISNUMBER($BW558),ISNUMBER($BX558)),IF($BW558&gt;=2016,"post-only",IF($BX558&lt;2016,"pre-only","mixed")),"")</f>
        <v>pre-only</v>
      </c>
      <c r="X558" s="0" t="n">
        <f aca="false">IF(AND(ISNUMBER($BW558),ISNUMBER($BX558)),MIN(1,MAX(0,($BX558-2017+1)/($BX558-$BW558+1))),"")</f>
        <v>0</v>
      </c>
      <c r="Y558" s="0" t="n">
        <f aca="false">IF(AND(ISNUMBER($BW558),ISNUMBER($BX558)),MIN(1,MAX(0,($BX558-2018+1)/($BX558-$BW558+1))),"")</f>
        <v>0</v>
      </c>
      <c r="Z558" s="0" t="n">
        <f aca="false">IF(AND(ISNUMBER($BW558),ISNUMBER($BX558)),MIN(1,MAX(0,($BX558-2019+1)/($BX558-$BW558+1))),"")</f>
        <v>0</v>
      </c>
      <c r="AA558" s="0" t="n">
        <f aca="false">IF(ISNUMBER($BX558),IF($BX558&gt;=2017,1,0),"")</f>
        <v>0</v>
      </c>
      <c r="AB558" s="0" t="n">
        <f aca="false">IF(ISNUMBER($BX558),IF($BX558&gt;=2018,1,0),"")</f>
        <v>0</v>
      </c>
      <c r="AC558" s="0" t="n">
        <f aca="false">IF(ISNUMBER($BX558),IF($BX558&gt;=2019,1,0),"")</f>
        <v>0</v>
      </c>
      <c r="AD558" s="0" t="n">
        <f aca="false">IF($L558&lt;&gt;"",IF($L558&gt;2013,1,0),"")</f>
        <v>0</v>
      </c>
      <c r="AE558" s="0" t="n">
        <f aca="false">IF($L558&lt;&gt;"",1+IF($L558&gt;2011,1,0)+IF($L558&gt;2014,1,0),"")</f>
        <v>1</v>
      </c>
      <c r="AF558" s="0" t="s">
        <v>747</v>
      </c>
      <c r="AG558" s="0" t="s">
        <v>88</v>
      </c>
      <c r="AH558" s="0" t="s">
        <v>2080</v>
      </c>
      <c r="AI558" s="0" t="s">
        <v>334</v>
      </c>
      <c r="AJ558" s="0" t="s">
        <v>334</v>
      </c>
      <c r="AK558" s="0" t="str">
        <f aca="false">IF(AND($CF558&lt;&gt;"",IFERROR(INDEX(subsample_country_map!$B:$B,MATCH($CF558,subsample_country_map!$A:$A,0)),"")&lt;&gt;""),INDEX(subsample_country_map!$B:$B,MATCH($CF558,subsample_country_map!$A:$A,0)),INDEX(lookup!$AA:$AA,MATCH($A558,lookup!$A:$A,0)))</f>
        <v>1_US</v>
      </c>
      <c r="AL558" s="0" t="str">
        <f aca="false">IF(AND($CF558&lt;&gt;"",IFERROR(INDEX(subsample_country_map!$C:$C,MATCH($CF558,subsample_country_map!$A:$A,0)),"")&lt;&gt;""),INDEX(subsample_country_map!$C:$C,MATCH($CF558,subsample_country_map!$A:$A,0)),INDEX(lookup!$AB:$AB,MATCH($A558,lookup!$A:$A,0)))</f>
        <v>1_developed</v>
      </c>
      <c r="AM558" s="0" t="str">
        <f aca="false">IF(AND($CF558&lt;&gt;"",IFERROR(INDEX(subsample_country_map!$D:$D,MATCH($CF558,subsample_country_map!$A:$A,0)),"")&lt;&gt;""),INDEX(subsample_country_map!$D:$D,MATCH($CF558,subsample_country_map!$A:$A,0)),INDEX(lookup!$AC:$AC,MATCH($A558,lookup!$A:$A,0)))</f>
        <v>1_western</v>
      </c>
      <c r="AN558" s="0" t="str">
        <f aca="false">IF(AND($CF558&lt;&gt;"",IFERROR(INDEX(subsample_country_map!$E:$E,MATCH($CF558,subsample_country_map!$A:$A,0)),"")&lt;&gt;""),INDEX(subsample_country_map!$E:$E,MATCH($CF558,subsample_country_map!$A:$A,0)),INDEX(lookup!$AD:$AD,MATCH($A558,lookup!$A:$A,0)))</f>
        <v>1_common law</v>
      </c>
      <c r="AO558" s="0" t="str">
        <f aca="false">INDEX(lookup!$Y:$Y,MATCH($A558,lookup!$A:$A,0))</f>
        <v>0_published</v>
      </c>
      <c r="AP558" s="0" t="str">
        <f aca="false">INDEX(lookup!$Z:$Z,MATCH($A558,lookup!$A:$A,0))</f>
        <v>0_VHB low</v>
      </c>
      <c r="AQ558" s="0" t="str">
        <f aca="false">INDEX(lookup!$W:$W,MATCH($A558,lookup!$A:$A,0))</f>
        <v>1_fin/acc/econ</v>
      </c>
      <c r="AS558" s="0" t="s">
        <v>91</v>
      </c>
      <c r="AT558" s="0" t="s">
        <v>397</v>
      </c>
      <c r="AU558" s="0" t="s">
        <v>93</v>
      </c>
      <c r="AV558" s="0" t="s">
        <v>2092</v>
      </c>
      <c r="AX558" s="0" t="s">
        <v>2093</v>
      </c>
      <c r="BA558" s="0" t="n">
        <v>117</v>
      </c>
      <c r="BB558" s="0" t="s">
        <v>96</v>
      </c>
      <c r="BC558" s="0" t="s">
        <v>122</v>
      </c>
      <c r="BD558" s="0" t="s">
        <v>123</v>
      </c>
      <c r="BE558" s="0" t="s">
        <v>98</v>
      </c>
      <c r="BI558" s="0" t="s">
        <v>99</v>
      </c>
      <c r="BJ558" s="0" t="s">
        <v>490</v>
      </c>
      <c r="BK558" s="0" t="s">
        <v>2090</v>
      </c>
      <c r="BL558" s="0" t="s">
        <v>2094</v>
      </c>
      <c r="BM558" s="0" t="s">
        <v>2084</v>
      </c>
      <c r="BN558" s="0" t="s">
        <v>2085</v>
      </c>
      <c r="BO558" s="0" t="s">
        <v>769</v>
      </c>
      <c r="BP558" s="0" t="s">
        <v>2079</v>
      </c>
      <c r="BQ558" s="0" t="s">
        <v>127</v>
      </c>
      <c r="BT558" s="0" t="n">
        <v>0</v>
      </c>
      <c r="BU558" s="0" t="s">
        <v>2086</v>
      </c>
      <c r="BW558" s="0" t="n">
        <v>2002</v>
      </c>
      <c r="BX558" s="0" t="n">
        <v>2008</v>
      </c>
      <c r="BY558" s="0" t="s">
        <v>2087</v>
      </c>
      <c r="BZ558" s="0" t="n">
        <v>2005</v>
      </c>
      <c r="CA558" s="0" t="n">
        <v>0</v>
      </c>
      <c r="CB558" s="0" t="n">
        <v>0</v>
      </c>
      <c r="CC558" s="0" t="n">
        <v>0</v>
      </c>
      <c r="CD558" s="0" t="n">
        <v>-0.150951675682892</v>
      </c>
      <c r="CE558" s="0" t="n">
        <v>1</v>
      </c>
    </row>
    <row r="559" customFormat="false" ht="15" hidden="false" customHeight="false" outlineLevel="0" collapsed="false">
      <c r="A559" s="0" t="s">
        <v>2079</v>
      </c>
      <c r="B559" s="0" t="n">
        <v>1864</v>
      </c>
      <c r="C559" s="0" t="n">
        <v>-0.225701627329393</v>
      </c>
      <c r="D559" s="0" t="n">
        <v>117</v>
      </c>
      <c r="E559" s="0" t="n">
        <f aca="false">IF(ISNUMBER($BA559),$BA559,IF(AND(ISNUMBER($D559),ISNUMBER($BW559),ISNUMBER($BX559)),$D559*($BX559-$BW559+1),""))</f>
        <v>117</v>
      </c>
      <c r="H559" s="0" t="s">
        <v>118</v>
      </c>
      <c r="I559" s="0" t="s">
        <v>119</v>
      </c>
      <c r="J559" s="0" t="n">
        <f aca="false">IF($BW559&lt;&gt;"",$BW559,"")</f>
        <v>2002</v>
      </c>
      <c r="K559" s="0" t="n">
        <f aca="false">IF($BX559&lt;&gt;"",$BX559,"")</f>
        <v>2008</v>
      </c>
      <c r="L559" s="0" t="n">
        <f aca="false">IF(AND(ISNUMBER($BW559),ISNUMBER($BX559)),($BW559+$BX559)/2,"")</f>
        <v>2005</v>
      </c>
      <c r="M559" s="0" t="n">
        <f aca="false">IF($L559&lt;&gt;"",$L559,"")</f>
        <v>2005</v>
      </c>
      <c r="N559" s="0" t="n">
        <f aca="false">IF(AND(ISNUMBER($BW559),ISNUMBER($BX559)),MIN(1,MAX(0,($BX559-2016+1)/($BX559-$BW559+1))),"")</f>
        <v>0</v>
      </c>
      <c r="O559" s="0" t="n">
        <f aca="false">IF(AND(ISNUMBER($BW559),ISNUMBER($BX559)),MIN(1,MAX(0,($BX559-2017+1)/($BX559-$BW559+1))),"")</f>
        <v>0</v>
      </c>
      <c r="P559" s="0" t="n">
        <f aca="false">IF(AND(ISNUMBER($BW559),ISNUMBER($BX559)),MIN(1,MAX(0,($BX559-2018+1)/($BX559-$BW559+1))),"")</f>
        <v>0</v>
      </c>
      <c r="Q559" s="0" t="n">
        <f aca="false">IF(AND(ISNUMBER($BW559),ISNUMBER($BX559)),MIN(1,MAX(0,($BX559-2019+1)/($BX559-$BW559+1))),"")</f>
        <v>0</v>
      </c>
      <c r="R559" s="0" t="n">
        <f aca="false">IF(AND(ISNUMBER($BW559),ISNUMBER($BX559)),MIN(1,MAX(0,($BX559-2016+1)/($BX559-$BW559+1))),"")</f>
        <v>0</v>
      </c>
      <c r="S559" s="0" t="n">
        <f aca="false">IF($L559&lt;&gt;"",IF($L559&gt;=2015.5,1,0),"")</f>
        <v>0</v>
      </c>
      <c r="T559" s="0" t="n">
        <f aca="false">IF($L559&lt;&gt;"",IF($L559&gt;=2016,1,0),"")</f>
        <v>0</v>
      </c>
      <c r="U559" s="0" t="n">
        <f aca="false">IF(ISNUMBER($BX559),IF($BX559&gt;=2016,1,0),"")</f>
        <v>0</v>
      </c>
      <c r="V559" s="0" t="n">
        <f aca="false">IF(ISNUMBER($BW559),IF($BW559&gt;=2016,1,0),"")</f>
        <v>0</v>
      </c>
      <c r="W559" s="0" t="str">
        <f aca="false">IF(AND(ISNUMBER($BW559),ISNUMBER($BX559)),IF($BW559&gt;=2016,"post-only",IF($BX559&lt;2016,"pre-only","mixed")),"")</f>
        <v>pre-only</v>
      </c>
      <c r="X559" s="0" t="n">
        <f aca="false">IF(AND(ISNUMBER($BW559),ISNUMBER($BX559)),MIN(1,MAX(0,($BX559-2017+1)/($BX559-$BW559+1))),"")</f>
        <v>0</v>
      </c>
      <c r="Y559" s="0" t="n">
        <f aca="false">IF(AND(ISNUMBER($BW559),ISNUMBER($BX559)),MIN(1,MAX(0,($BX559-2018+1)/($BX559-$BW559+1))),"")</f>
        <v>0</v>
      </c>
      <c r="Z559" s="0" t="n">
        <f aca="false">IF(AND(ISNUMBER($BW559),ISNUMBER($BX559)),MIN(1,MAX(0,($BX559-2019+1)/($BX559-$BW559+1))),"")</f>
        <v>0</v>
      </c>
      <c r="AA559" s="0" t="n">
        <f aca="false">IF(ISNUMBER($BX559),IF($BX559&gt;=2017,1,0),"")</f>
        <v>0</v>
      </c>
      <c r="AB559" s="0" t="n">
        <f aca="false">IF(ISNUMBER($BX559),IF($BX559&gt;=2018,1,0),"")</f>
        <v>0</v>
      </c>
      <c r="AC559" s="0" t="n">
        <f aca="false">IF(ISNUMBER($BX559),IF($BX559&gt;=2019,1,0),"")</f>
        <v>0</v>
      </c>
      <c r="AD559" s="0" t="n">
        <f aca="false">IF($L559&lt;&gt;"",IF($L559&gt;2013,1,0),"")</f>
        <v>0</v>
      </c>
      <c r="AE559" s="0" t="n">
        <f aca="false">IF($L559&lt;&gt;"",1+IF($L559&gt;2011,1,0)+IF($L559&gt;2014,1,0),"")</f>
        <v>1</v>
      </c>
      <c r="AF559" s="0" t="s">
        <v>747</v>
      </c>
      <c r="AG559" s="0" t="s">
        <v>88</v>
      </c>
      <c r="AH559" s="0" t="s">
        <v>2080</v>
      </c>
      <c r="AI559" s="0" t="s">
        <v>334</v>
      </c>
      <c r="AJ559" s="0" t="s">
        <v>334</v>
      </c>
      <c r="AK559" s="0" t="str">
        <f aca="false">IF(AND($CF559&lt;&gt;"",IFERROR(INDEX(subsample_country_map!$B:$B,MATCH($CF559,subsample_country_map!$A:$A,0)),"")&lt;&gt;""),INDEX(subsample_country_map!$B:$B,MATCH($CF559,subsample_country_map!$A:$A,0)),INDEX(lookup!$AA:$AA,MATCH($A559,lookup!$A:$A,0)))</f>
        <v>1_US</v>
      </c>
      <c r="AL559" s="0" t="str">
        <f aca="false">IF(AND($CF559&lt;&gt;"",IFERROR(INDEX(subsample_country_map!$C:$C,MATCH($CF559,subsample_country_map!$A:$A,0)),"")&lt;&gt;""),INDEX(subsample_country_map!$C:$C,MATCH($CF559,subsample_country_map!$A:$A,0)),INDEX(lookup!$AB:$AB,MATCH($A559,lookup!$A:$A,0)))</f>
        <v>1_developed</v>
      </c>
      <c r="AM559" s="0" t="str">
        <f aca="false">IF(AND($CF559&lt;&gt;"",IFERROR(INDEX(subsample_country_map!$D:$D,MATCH($CF559,subsample_country_map!$A:$A,0)),"")&lt;&gt;""),INDEX(subsample_country_map!$D:$D,MATCH($CF559,subsample_country_map!$A:$A,0)),INDEX(lookup!$AC:$AC,MATCH($A559,lookup!$A:$A,0)))</f>
        <v>1_western</v>
      </c>
      <c r="AN559" s="0" t="str">
        <f aca="false">IF(AND($CF559&lt;&gt;"",IFERROR(INDEX(subsample_country_map!$E:$E,MATCH($CF559,subsample_country_map!$A:$A,0)),"")&lt;&gt;""),INDEX(subsample_country_map!$E:$E,MATCH($CF559,subsample_country_map!$A:$A,0)),INDEX(lookup!$AD:$AD,MATCH($A559,lookup!$A:$A,0)))</f>
        <v>1_common law</v>
      </c>
      <c r="AO559" s="0" t="str">
        <f aca="false">INDEX(lookup!$Y:$Y,MATCH($A559,lookup!$A:$A,0))</f>
        <v>0_published</v>
      </c>
      <c r="AP559" s="0" t="str">
        <f aca="false">INDEX(lookup!$Z:$Z,MATCH($A559,lookup!$A:$A,0))</f>
        <v>0_VHB low</v>
      </c>
      <c r="AQ559" s="0" t="str">
        <f aca="false">INDEX(lookup!$W:$W,MATCH($A559,lookup!$A:$A,0))</f>
        <v>1_fin/acc/econ</v>
      </c>
      <c r="AS559" s="0" t="s">
        <v>91</v>
      </c>
      <c r="AT559" s="0" t="s">
        <v>397</v>
      </c>
      <c r="AU559" s="0" t="s">
        <v>93</v>
      </c>
      <c r="AV559" s="0" t="s">
        <v>2095</v>
      </c>
      <c r="AX559" s="0" t="s">
        <v>2096</v>
      </c>
      <c r="BA559" s="0" t="n">
        <v>117</v>
      </c>
      <c r="BB559" s="0" t="s">
        <v>96</v>
      </c>
      <c r="BC559" s="0" t="s">
        <v>122</v>
      </c>
      <c r="BD559" s="0" t="s">
        <v>123</v>
      </c>
      <c r="BE559" s="0" t="s">
        <v>98</v>
      </c>
      <c r="BI559" s="0" t="s">
        <v>99</v>
      </c>
      <c r="BJ559" s="0" t="s">
        <v>494</v>
      </c>
      <c r="BK559" s="0" t="s">
        <v>2090</v>
      </c>
      <c r="BL559" s="0" t="s">
        <v>2097</v>
      </c>
      <c r="BM559" s="0" t="s">
        <v>2084</v>
      </c>
      <c r="BN559" s="0" t="s">
        <v>2085</v>
      </c>
      <c r="BO559" s="0" t="s">
        <v>769</v>
      </c>
      <c r="BP559" s="0" t="s">
        <v>2079</v>
      </c>
      <c r="BQ559" s="0" t="s">
        <v>127</v>
      </c>
      <c r="BT559" s="0" t="n">
        <v>0</v>
      </c>
      <c r="BU559" s="0" t="s">
        <v>2086</v>
      </c>
      <c r="BW559" s="0" t="n">
        <v>2002</v>
      </c>
      <c r="BX559" s="0" t="n">
        <v>2008</v>
      </c>
      <c r="BY559" s="0" t="s">
        <v>2087</v>
      </c>
      <c r="BZ559" s="0" t="n">
        <v>2005</v>
      </c>
      <c r="CA559" s="0" t="n">
        <v>0</v>
      </c>
      <c r="CB559" s="0" t="n">
        <v>0</v>
      </c>
      <c r="CC559" s="0" t="n">
        <v>0</v>
      </c>
      <c r="CD559" s="0" t="n">
        <v>-0.229655711153704</v>
      </c>
      <c r="CE559" s="0" t="n">
        <v>1</v>
      </c>
    </row>
    <row r="560" customFormat="false" ht="15" hidden="false" customHeight="false" outlineLevel="0" collapsed="false">
      <c r="A560" s="0" t="s">
        <v>2098</v>
      </c>
      <c r="B560" s="0" t="n">
        <v>1865</v>
      </c>
      <c r="C560" s="0" t="n">
        <v>-0.0232442337414139</v>
      </c>
      <c r="D560" s="0" t="n">
        <v>7476</v>
      </c>
      <c r="E560" s="0" t="n">
        <f aca="false">IF(ISNUMBER($BA560),$BA560,IF(AND(ISNUMBER($D560),ISNUMBER($BW560),ISNUMBER($BX560)),$D560*($BX560-$BW560+1),""))</f>
        <v>7476</v>
      </c>
      <c r="H560" s="0" t="s">
        <v>118</v>
      </c>
      <c r="I560" s="0" t="s">
        <v>119</v>
      </c>
      <c r="J560" s="0" t="n">
        <f aca="false">IF($BW560&lt;&gt;"",$BW560,"")</f>
        <v>1988</v>
      </c>
      <c r="K560" s="0" t="n">
        <f aca="false">IF($BX560&lt;&gt;"",$BX560,"")</f>
        <v>2015</v>
      </c>
      <c r="L560" s="0" t="n">
        <f aca="false">IF(AND(ISNUMBER($BW560),ISNUMBER($BX560)),($BW560+$BX560)/2,"")</f>
        <v>2001.5</v>
      </c>
      <c r="M560" s="0" t="n">
        <f aca="false">IF($L560&lt;&gt;"",$L560,"")</f>
        <v>2001.5</v>
      </c>
      <c r="N560" s="0" t="n">
        <f aca="false">IF(AND(ISNUMBER($BW560),ISNUMBER($BX560)),MIN(1,MAX(0,($BX560-2016+1)/($BX560-$BW560+1))),"")</f>
        <v>0</v>
      </c>
      <c r="O560" s="0" t="n">
        <f aca="false">IF(AND(ISNUMBER($BW560),ISNUMBER($BX560)),MIN(1,MAX(0,($BX560-2017+1)/($BX560-$BW560+1))),"")</f>
        <v>0</v>
      </c>
      <c r="P560" s="0" t="n">
        <f aca="false">IF(AND(ISNUMBER($BW560),ISNUMBER($BX560)),MIN(1,MAX(0,($BX560-2018+1)/($BX560-$BW560+1))),"")</f>
        <v>0</v>
      </c>
      <c r="Q560" s="0" t="n">
        <f aca="false">IF(AND(ISNUMBER($BW560),ISNUMBER($BX560)),MIN(1,MAX(0,($BX560-2019+1)/($BX560-$BW560+1))),"")</f>
        <v>0</v>
      </c>
      <c r="R560" s="0" t="n">
        <f aca="false">IF(AND(ISNUMBER($BW560),ISNUMBER($BX560)),MIN(1,MAX(0,($BX560-2016+1)/($BX560-$BW560+1))),"")</f>
        <v>0</v>
      </c>
      <c r="S560" s="0" t="n">
        <f aca="false">IF($L560&lt;&gt;"",IF($L560&gt;=2015.5,1,0),"")</f>
        <v>0</v>
      </c>
      <c r="T560" s="0" t="n">
        <f aca="false">IF($L560&lt;&gt;"",IF($L560&gt;=2016,1,0),"")</f>
        <v>0</v>
      </c>
      <c r="U560" s="0" t="n">
        <f aca="false">IF(ISNUMBER($BX560),IF($BX560&gt;=2016,1,0),"")</f>
        <v>0</v>
      </c>
      <c r="V560" s="0" t="n">
        <f aca="false">IF(ISNUMBER($BW560),IF($BW560&gt;=2016,1,0),"")</f>
        <v>0</v>
      </c>
      <c r="W560" s="0" t="str">
        <f aca="false">IF(AND(ISNUMBER($BW560),ISNUMBER($BX560)),IF($BW560&gt;=2016,"post-only",IF($BX560&lt;2016,"pre-only","mixed")),"")</f>
        <v>pre-only</v>
      </c>
      <c r="X560" s="0" t="n">
        <f aca="false">IF(AND(ISNUMBER($BW560),ISNUMBER($BX560)),MIN(1,MAX(0,($BX560-2017+1)/($BX560-$BW560+1))),"")</f>
        <v>0</v>
      </c>
      <c r="Y560" s="0" t="n">
        <f aca="false">IF(AND(ISNUMBER($BW560),ISNUMBER($BX560)),MIN(1,MAX(0,($BX560-2018+1)/($BX560-$BW560+1))),"")</f>
        <v>0</v>
      </c>
      <c r="Z560" s="0" t="n">
        <f aca="false">IF(AND(ISNUMBER($BW560),ISNUMBER($BX560)),MIN(1,MAX(0,($BX560-2019+1)/($BX560-$BW560+1))),"")</f>
        <v>0</v>
      </c>
      <c r="AA560" s="0" t="n">
        <f aca="false">IF(ISNUMBER($BX560),IF($BX560&gt;=2017,1,0),"")</f>
        <v>0</v>
      </c>
      <c r="AB560" s="0" t="n">
        <f aca="false">IF(ISNUMBER($BX560),IF($BX560&gt;=2018,1,0),"")</f>
        <v>0</v>
      </c>
      <c r="AC560" s="0" t="n">
        <f aca="false">IF(ISNUMBER($BX560),IF($BX560&gt;=2019,1,0),"")</f>
        <v>0</v>
      </c>
      <c r="AD560" s="0" t="n">
        <f aca="false">IF($L560&lt;&gt;"",IF($L560&gt;2013,1,0),"")</f>
        <v>0</v>
      </c>
      <c r="AE560" s="0" t="n">
        <f aca="false">IF($L560&lt;&gt;"",1+IF($L560&gt;2011,1,0)+IF($L560&gt;2014,1,0),"")</f>
        <v>1</v>
      </c>
      <c r="AF560" s="0" t="s">
        <v>87</v>
      </c>
      <c r="AG560" s="0" t="s">
        <v>88</v>
      </c>
      <c r="AH560" s="0" t="s">
        <v>89</v>
      </c>
      <c r="AI560" s="0" t="s">
        <v>497</v>
      </c>
      <c r="AJ560" s="0" t="s">
        <v>334</v>
      </c>
      <c r="AK560" s="0" t="str">
        <f aca="false">IF(AND($CF560&lt;&gt;"",IFERROR(INDEX(subsample_country_map!$B:$B,MATCH($CF560,subsample_country_map!$A:$A,0)),"")&lt;&gt;""),INDEX(subsample_country_map!$B:$B,MATCH($CF560,subsample_country_map!$A:$A,0)),INDEX(lookup!$AA:$AA,MATCH($A560,lookup!$A:$A,0)))</f>
        <v>1_US</v>
      </c>
      <c r="AL560" s="0" t="str">
        <f aca="false">IF(AND($CF560&lt;&gt;"",IFERROR(INDEX(subsample_country_map!$C:$C,MATCH($CF560,subsample_country_map!$A:$A,0)),"")&lt;&gt;""),INDEX(subsample_country_map!$C:$C,MATCH($CF560,subsample_country_map!$A:$A,0)),INDEX(lookup!$AB:$AB,MATCH($A560,lookup!$A:$A,0)))</f>
        <v>1_developed</v>
      </c>
      <c r="AM560" s="0" t="str">
        <f aca="false">IF(AND($CF560&lt;&gt;"",IFERROR(INDEX(subsample_country_map!$D:$D,MATCH($CF560,subsample_country_map!$A:$A,0)),"")&lt;&gt;""),INDEX(subsample_country_map!$D:$D,MATCH($CF560,subsample_country_map!$A:$A,0)),INDEX(lookup!$AC:$AC,MATCH($A560,lookup!$A:$A,0)))</f>
        <v>1_western</v>
      </c>
      <c r="AN560" s="0" t="str">
        <f aca="false">IF(AND($CF560&lt;&gt;"",IFERROR(INDEX(subsample_country_map!$E:$E,MATCH($CF560,subsample_country_map!$A:$A,0)),"")&lt;&gt;""),INDEX(subsample_country_map!$E:$E,MATCH($CF560,subsample_country_map!$A:$A,0)),INDEX(lookup!$AD:$AD,MATCH($A560,lookup!$A:$A,0)))</f>
        <v>1_common law</v>
      </c>
      <c r="AO560" s="0" t="str">
        <f aca="false">INDEX(lookup!$Y:$Y,MATCH($A560,lookup!$A:$A,0))</f>
        <v>0_published</v>
      </c>
      <c r="AP560" s="0" t="str">
        <f aca="false">INDEX(lookup!$Z:$Z,MATCH($A560,lookup!$A:$A,0))</f>
        <v>1_VHB high</v>
      </c>
      <c r="AQ560" s="0" t="str">
        <f aca="false">INDEX(lookup!$W:$W,MATCH($A560,lookup!$A:$A,0))</f>
        <v>3_mgmt</v>
      </c>
      <c r="AS560" s="0" t="s">
        <v>91</v>
      </c>
      <c r="AT560" s="0" t="s">
        <v>397</v>
      </c>
      <c r="AU560" s="0" t="s">
        <v>93</v>
      </c>
      <c r="AV560" s="0" t="s">
        <v>2099</v>
      </c>
      <c r="AX560" s="0" t="s">
        <v>2100</v>
      </c>
      <c r="BA560" s="0" t="n">
        <v>7476</v>
      </c>
      <c r="BB560" s="0" t="s">
        <v>347</v>
      </c>
      <c r="BC560" s="0" t="s">
        <v>122</v>
      </c>
      <c r="BD560" s="0" t="s">
        <v>123</v>
      </c>
      <c r="BE560" s="0" t="s">
        <v>98</v>
      </c>
      <c r="BI560" s="0" t="s">
        <v>99</v>
      </c>
      <c r="BJ560" s="0" t="s">
        <v>363</v>
      </c>
      <c r="BK560" s="0" t="s">
        <v>2101</v>
      </c>
      <c r="BL560" s="0" t="s">
        <v>2102</v>
      </c>
      <c r="BM560" s="0" t="s">
        <v>2103</v>
      </c>
      <c r="BN560" s="0" t="s">
        <v>2104</v>
      </c>
      <c r="BO560" s="0" t="s">
        <v>769</v>
      </c>
      <c r="BP560" s="0" t="s">
        <v>2098</v>
      </c>
      <c r="BQ560" s="0" t="s">
        <v>2105</v>
      </c>
      <c r="BT560" s="0" t="n">
        <v>0</v>
      </c>
      <c r="BU560" s="0" t="s">
        <v>2106</v>
      </c>
      <c r="BW560" s="0" t="n">
        <v>1988</v>
      </c>
      <c r="BX560" s="0" t="n">
        <v>2015</v>
      </c>
      <c r="BY560" s="0" t="s">
        <v>343</v>
      </c>
      <c r="BZ560" s="0" t="n">
        <v>2001.5</v>
      </c>
      <c r="CA560" s="0" t="n">
        <v>0</v>
      </c>
      <c r="CB560" s="0" t="n">
        <v>0</v>
      </c>
      <c r="CC560" s="0" t="n">
        <v>0</v>
      </c>
      <c r="CD560" s="0" t="n">
        <v>-0.023248421342145</v>
      </c>
      <c r="CE560" s="0" t="n">
        <v>1</v>
      </c>
    </row>
    <row r="561" customFormat="false" ht="15" hidden="false" customHeight="false" outlineLevel="0" collapsed="false">
      <c r="A561" s="0" t="s">
        <v>2098</v>
      </c>
      <c r="B561" s="0" t="n">
        <v>1866</v>
      </c>
      <c r="C561" s="0" t="n">
        <v>-0.0516773089838954</v>
      </c>
      <c r="D561" s="0" t="n">
        <v>7263</v>
      </c>
      <c r="E561" s="0" t="n">
        <f aca="false">IF(ISNUMBER($BA561),$BA561,IF(AND(ISNUMBER($D561),ISNUMBER($BW561),ISNUMBER($BX561)),$D561*($BX561-$BW561+1),""))</f>
        <v>7263</v>
      </c>
      <c r="H561" s="0" t="s">
        <v>118</v>
      </c>
      <c r="I561" s="0" t="s">
        <v>119</v>
      </c>
      <c r="J561" s="0" t="n">
        <f aca="false">IF($BW561&lt;&gt;"",$BW561,"")</f>
        <v>1988</v>
      </c>
      <c r="K561" s="0" t="n">
        <f aca="false">IF($BX561&lt;&gt;"",$BX561,"")</f>
        <v>2015</v>
      </c>
      <c r="L561" s="0" t="n">
        <f aca="false">IF(AND(ISNUMBER($BW561),ISNUMBER($BX561)),($BW561+$BX561)/2,"")</f>
        <v>2001.5</v>
      </c>
      <c r="M561" s="0" t="n">
        <f aca="false">IF($L561&lt;&gt;"",$L561,"")</f>
        <v>2001.5</v>
      </c>
      <c r="N561" s="0" t="n">
        <f aca="false">IF(AND(ISNUMBER($BW561),ISNUMBER($BX561)),MIN(1,MAX(0,($BX561-2016+1)/($BX561-$BW561+1))),"")</f>
        <v>0</v>
      </c>
      <c r="O561" s="0" t="n">
        <f aca="false">IF(AND(ISNUMBER($BW561),ISNUMBER($BX561)),MIN(1,MAX(0,($BX561-2017+1)/($BX561-$BW561+1))),"")</f>
        <v>0</v>
      </c>
      <c r="P561" s="0" t="n">
        <f aca="false">IF(AND(ISNUMBER($BW561),ISNUMBER($BX561)),MIN(1,MAX(0,($BX561-2018+1)/($BX561-$BW561+1))),"")</f>
        <v>0</v>
      </c>
      <c r="Q561" s="0" t="n">
        <f aca="false">IF(AND(ISNUMBER($BW561),ISNUMBER($BX561)),MIN(1,MAX(0,($BX561-2019+1)/($BX561-$BW561+1))),"")</f>
        <v>0</v>
      </c>
      <c r="R561" s="0" t="n">
        <f aca="false">IF(AND(ISNUMBER($BW561),ISNUMBER($BX561)),MIN(1,MAX(0,($BX561-2016+1)/($BX561-$BW561+1))),"")</f>
        <v>0</v>
      </c>
      <c r="S561" s="0" t="n">
        <f aca="false">IF($L561&lt;&gt;"",IF($L561&gt;=2015.5,1,0),"")</f>
        <v>0</v>
      </c>
      <c r="T561" s="0" t="n">
        <f aca="false">IF($L561&lt;&gt;"",IF($L561&gt;=2016,1,0),"")</f>
        <v>0</v>
      </c>
      <c r="U561" s="0" t="n">
        <f aca="false">IF(ISNUMBER($BX561),IF($BX561&gt;=2016,1,0),"")</f>
        <v>0</v>
      </c>
      <c r="V561" s="0" t="n">
        <f aca="false">IF(ISNUMBER($BW561),IF($BW561&gt;=2016,1,0),"")</f>
        <v>0</v>
      </c>
      <c r="W561" s="0" t="str">
        <f aca="false">IF(AND(ISNUMBER($BW561),ISNUMBER($BX561)),IF($BW561&gt;=2016,"post-only",IF($BX561&lt;2016,"pre-only","mixed")),"")</f>
        <v>pre-only</v>
      </c>
      <c r="X561" s="0" t="n">
        <f aca="false">IF(AND(ISNUMBER($BW561),ISNUMBER($BX561)),MIN(1,MAX(0,($BX561-2017+1)/($BX561-$BW561+1))),"")</f>
        <v>0</v>
      </c>
      <c r="Y561" s="0" t="n">
        <f aca="false">IF(AND(ISNUMBER($BW561),ISNUMBER($BX561)),MIN(1,MAX(0,($BX561-2018+1)/($BX561-$BW561+1))),"")</f>
        <v>0</v>
      </c>
      <c r="Z561" s="0" t="n">
        <f aca="false">IF(AND(ISNUMBER($BW561),ISNUMBER($BX561)),MIN(1,MAX(0,($BX561-2019+1)/($BX561-$BW561+1))),"")</f>
        <v>0</v>
      </c>
      <c r="AA561" s="0" t="n">
        <f aca="false">IF(ISNUMBER($BX561),IF($BX561&gt;=2017,1,0),"")</f>
        <v>0</v>
      </c>
      <c r="AB561" s="0" t="n">
        <f aca="false">IF(ISNUMBER($BX561),IF($BX561&gt;=2018,1,0),"")</f>
        <v>0</v>
      </c>
      <c r="AC561" s="0" t="n">
        <f aca="false">IF(ISNUMBER($BX561),IF($BX561&gt;=2019,1,0),"")</f>
        <v>0</v>
      </c>
      <c r="AD561" s="0" t="n">
        <f aca="false">IF($L561&lt;&gt;"",IF($L561&gt;2013,1,0),"")</f>
        <v>0</v>
      </c>
      <c r="AE561" s="0" t="n">
        <f aca="false">IF($L561&lt;&gt;"",1+IF($L561&gt;2011,1,0)+IF($L561&gt;2014,1,0),"")</f>
        <v>1</v>
      </c>
      <c r="AF561" s="0" t="s">
        <v>87</v>
      </c>
      <c r="AG561" s="0" t="s">
        <v>88</v>
      </c>
      <c r="AH561" s="0" t="s">
        <v>89</v>
      </c>
      <c r="AI561" s="0" t="s">
        <v>497</v>
      </c>
      <c r="AJ561" s="0" t="s">
        <v>334</v>
      </c>
      <c r="AK561" s="0" t="str">
        <f aca="false">IF(AND($CF561&lt;&gt;"",IFERROR(INDEX(subsample_country_map!$B:$B,MATCH($CF561,subsample_country_map!$A:$A,0)),"")&lt;&gt;""),INDEX(subsample_country_map!$B:$B,MATCH($CF561,subsample_country_map!$A:$A,0)),INDEX(lookup!$AA:$AA,MATCH($A561,lookup!$A:$A,0)))</f>
        <v>1_US</v>
      </c>
      <c r="AL561" s="0" t="str">
        <f aca="false">IF(AND($CF561&lt;&gt;"",IFERROR(INDEX(subsample_country_map!$C:$C,MATCH($CF561,subsample_country_map!$A:$A,0)),"")&lt;&gt;""),INDEX(subsample_country_map!$C:$C,MATCH($CF561,subsample_country_map!$A:$A,0)),INDEX(lookup!$AB:$AB,MATCH($A561,lookup!$A:$A,0)))</f>
        <v>1_developed</v>
      </c>
      <c r="AM561" s="0" t="str">
        <f aca="false">IF(AND($CF561&lt;&gt;"",IFERROR(INDEX(subsample_country_map!$D:$D,MATCH($CF561,subsample_country_map!$A:$A,0)),"")&lt;&gt;""),INDEX(subsample_country_map!$D:$D,MATCH($CF561,subsample_country_map!$A:$A,0)),INDEX(lookup!$AC:$AC,MATCH($A561,lookup!$A:$A,0)))</f>
        <v>1_western</v>
      </c>
      <c r="AN561" s="0" t="str">
        <f aca="false">IF(AND($CF561&lt;&gt;"",IFERROR(INDEX(subsample_country_map!$E:$E,MATCH($CF561,subsample_country_map!$A:$A,0)),"")&lt;&gt;""),INDEX(subsample_country_map!$E:$E,MATCH($CF561,subsample_country_map!$A:$A,0)),INDEX(lookup!$AD:$AD,MATCH($A561,lookup!$A:$A,0)))</f>
        <v>1_common law</v>
      </c>
      <c r="AO561" s="0" t="str">
        <f aca="false">INDEX(lookup!$Y:$Y,MATCH($A561,lookup!$A:$A,0))</f>
        <v>0_published</v>
      </c>
      <c r="AP561" s="0" t="str">
        <f aca="false">INDEX(lookup!$Z:$Z,MATCH($A561,lookup!$A:$A,0))</f>
        <v>1_VHB high</v>
      </c>
      <c r="AQ561" s="0" t="str">
        <f aca="false">INDEX(lookup!$W:$W,MATCH($A561,lookup!$A:$A,0))</f>
        <v>3_mgmt</v>
      </c>
      <c r="AS561" s="0" t="s">
        <v>91</v>
      </c>
      <c r="AT561" s="0" t="s">
        <v>397</v>
      </c>
      <c r="AU561" s="0" t="s">
        <v>93</v>
      </c>
      <c r="AV561" s="0" t="s">
        <v>2107</v>
      </c>
      <c r="AX561" s="0" t="s">
        <v>2108</v>
      </c>
      <c r="BA561" s="0" t="n">
        <v>7263</v>
      </c>
      <c r="BB561" s="0" t="s">
        <v>347</v>
      </c>
      <c r="BC561" s="0" t="s">
        <v>122</v>
      </c>
      <c r="BD561" s="0" t="s">
        <v>123</v>
      </c>
      <c r="BE561" s="0" t="s">
        <v>98</v>
      </c>
      <c r="BI561" s="0" t="s">
        <v>99</v>
      </c>
      <c r="BJ561" s="0" t="s">
        <v>368</v>
      </c>
      <c r="BK561" s="0" t="s">
        <v>2101</v>
      </c>
      <c r="BL561" s="0" t="s">
        <v>2109</v>
      </c>
      <c r="BM561" s="0" t="s">
        <v>2103</v>
      </c>
      <c r="BN561" s="0" t="s">
        <v>2104</v>
      </c>
      <c r="BO561" s="0" t="s">
        <v>769</v>
      </c>
      <c r="BP561" s="0" t="s">
        <v>2098</v>
      </c>
      <c r="BQ561" s="0" t="s">
        <v>127</v>
      </c>
      <c r="BT561" s="0" t="n">
        <v>0</v>
      </c>
      <c r="BU561" s="0" t="s">
        <v>2106</v>
      </c>
      <c r="BW561" s="0" t="n">
        <v>1988</v>
      </c>
      <c r="BX561" s="0" t="n">
        <v>2015</v>
      </c>
      <c r="BY561" s="0" t="s">
        <v>343</v>
      </c>
      <c r="BZ561" s="0" t="n">
        <v>2001.5</v>
      </c>
      <c r="CA561" s="0" t="n">
        <v>0</v>
      </c>
      <c r="CB561" s="0" t="n">
        <v>0</v>
      </c>
      <c r="CC561" s="0" t="n">
        <v>0</v>
      </c>
      <c r="CD561" s="0" t="n">
        <v>-0.0517233850156674</v>
      </c>
      <c r="CE561" s="0" t="n">
        <v>1</v>
      </c>
    </row>
    <row r="562" customFormat="false" ht="15" hidden="false" customHeight="false" outlineLevel="0" collapsed="false">
      <c r="A562" s="0" t="s">
        <v>2098</v>
      </c>
      <c r="B562" s="0" t="n">
        <v>1867</v>
      </c>
      <c r="C562" s="0" t="n">
        <v>-0.045480379185279</v>
      </c>
      <c r="D562" s="0" t="n">
        <v>7263</v>
      </c>
      <c r="E562" s="0" t="n">
        <f aca="false">IF(ISNUMBER($BA562),$BA562,IF(AND(ISNUMBER($D562),ISNUMBER($BW562),ISNUMBER($BX562)),$D562*($BX562-$BW562+1),""))</f>
        <v>7263</v>
      </c>
      <c r="H562" s="0" t="s">
        <v>118</v>
      </c>
      <c r="I562" s="0" t="s">
        <v>119</v>
      </c>
      <c r="J562" s="0" t="n">
        <f aca="false">IF($BW562&lt;&gt;"",$BW562,"")</f>
        <v>1988</v>
      </c>
      <c r="K562" s="0" t="n">
        <f aca="false">IF($BX562&lt;&gt;"",$BX562,"")</f>
        <v>2015</v>
      </c>
      <c r="L562" s="0" t="n">
        <f aca="false">IF(AND(ISNUMBER($BW562),ISNUMBER($BX562)),($BW562+$BX562)/2,"")</f>
        <v>2001.5</v>
      </c>
      <c r="M562" s="0" t="n">
        <f aca="false">IF($L562&lt;&gt;"",$L562,"")</f>
        <v>2001.5</v>
      </c>
      <c r="N562" s="0" t="n">
        <f aca="false">IF(AND(ISNUMBER($BW562),ISNUMBER($BX562)),MIN(1,MAX(0,($BX562-2016+1)/($BX562-$BW562+1))),"")</f>
        <v>0</v>
      </c>
      <c r="O562" s="0" t="n">
        <f aca="false">IF(AND(ISNUMBER($BW562),ISNUMBER($BX562)),MIN(1,MAX(0,($BX562-2017+1)/($BX562-$BW562+1))),"")</f>
        <v>0</v>
      </c>
      <c r="P562" s="0" t="n">
        <f aca="false">IF(AND(ISNUMBER($BW562),ISNUMBER($BX562)),MIN(1,MAX(0,($BX562-2018+1)/($BX562-$BW562+1))),"")</f>
        <v>0</v>
      </c>
      <c r="Q562" s="0" t="n">
        <f aca="false">IF(AND(ISNUMBER($BW562),ISNUMBER($BX562)),MIN(1,MAX(0,($BX562-2019+1)/($BX562-$BW562+1))),"")</f>
        <v>0</v>
      </c>
      <c r="R562" s="0" t="n">
        <f aca="false">IF(AND(ISNUMBER($BW562),ISNUMBER($BX562)),MIN(1,MAX(0,($BX562-2016+1)/($BX562-$BW562+1))),"")</f>
        <v>0</v>
      </c>
      <c r="S562" s="0" t="n">
        <f aca="false">IF($L562&lt;&gt;"",IF($L562&gt;=2015.5,1,0),"")</f>
        <v>0</v>
      </c>
      <c r="T562" s="0" t="n">
        <f aca="false">IF($L562&lt;&gt;"",IF($L562&gt;=2016,1,0),"")</f>
        <v>0</v>
      </c>
      <c r="U562" s="0" t="n">
        <f aca="false">IF(ISNUMBER($BX562),IF($BX562&gt;=2016,1,0),"")</f>
        <v>0</v>
      </c>
      <c r="V562" s="0" t="n">
        <f aca="false">IF(ISNUMBER($BW562),IF($BW562&gt;=2016,1,0),"")</f>
        <v>0</v>
      </c>
      <c r="W562" s="0" t="str">
        <f aca="false">IF(AND(ISNUMBER($BW562),ISNUMBER($BX562)),IF($BW562&gt;=2016,"post-only",IF($BX562&lt;2016,"pre-only","mixed")),"")</f>
        <v>pre-only</v>
      </c>
      <c r="X562" s="0" t="n">
        <f aca="false">IF(AND(ISNUMBER($BW562),ISNUMBER($BX562)),MIN(1,MAX(0,($BX562-2017+1)/($BX562-$BW562+1))),"")</f>
        <v>0</v>
      </c>
      <c r="Y562" s="0" t="n">
        <f aca="false">IF(AND(ISNUMBER($BW562),ISNUMBER($BX562)),MIN(1,MAX(0,($BX562-2018+1)/($BX562-$BW562+1))),"")</f>
        <v>0</v>
      </c>
      <c r="Z562" s="0" t="n">
        <f aca="false">IF(AND(ISNUMBER($BW562),ISNUMBER($BX562)),MIN(1,MAX(0,($BX562-2019+1)/($BX562-$BW562+1))),"")</f>
        <v>0</v>
      </c>
      <c r="AA562" s="0" t="n">
        <f aca="false">IF(ISNUMBER($BX562),IF($BX562&gt;=2017,1,0),"")</f>
        <v>0</v>
      </c>
      <c r="AB562" s="0" t="n">
        <f aca="false">IF(ISNUMBER($BX562),IF($BX562&gt;=2018,1,0),"")</f>
        <v>0</v>
      </c>
      <c r="AC562" s="0" t="n">
        <f aca="false">IF(ISNUMBER($BX562),IF($BX562&gt;=2019,1,0),"")</f>
        <v>0</v>
      </c>
      <c r="AD562" s="0" t="n">
        <f aca="false">IF($L562&lt;&gt;"",IF($L562&gt;2013,1,0),"")</f>
        <v>0</v>
      </c>
      <c r="AE562" s="0" t="n">
        <f aca="false">IF($L562&lt;&gt;"",1+IF($L562&gt;2011,1,0)+IF($L562&gt;2014,1,0),"")</f>
        <v>1</v>
      </c>
      <c r="AF562" s="0" t="s">
        <v>87</v>
      </c>
      <c r="AG562" s="0" t="s">
        <v>88</v>
      </c>
      <c r="AH562" s="0" t="s">
        <v>89</v>
      </c>
      <c r="AI562" s="0" t="s">
        <v>497</v>
      </c>
      <c r="AJ562" s="0" t="s">
        <v>334</v>
      </c>
      <c r="AK562" s="0" t="str">
        <f aca="false">IF(AND($CF562&lt;&gt;"",IFERROR(INDEX(subsample_country_map!$B:$B,MATCH($CF562,subsample_country_map!$A:$A,0)),"")&lt;&gt;""),INDEX(subsample_country_map!$B:$B,MATCH($CF562,subsample_country_map!$A:$A,0)),INDEX(lookup!$AA:$AA,MATCH($A562,lookup!$A:$A,0)))</f>
        <v>1_US</v>
      </c>
      <c r="AL562" s="0" t="str">
        <f aca="false">IF(AND($CF562&lt;&gt;"",IFERROR(INDEX(subsample_country_map!$C:$C,MATCH($CF562,subsample_country_map!$A:$A,0)),"")&lt;&gt;""),INDEX(subsample_country_map!$C:$C,MATCH($CF562,subsample_country_map!$A:$A,0)),INDEX(lookup!$AB:$AB,MATCH($A562,lookup!$A:$A,0)))</f>
        <v>1_developed</v>
      </c>
      <c r="AM562" s="0" t="str">
        <f aca="false">IF(AND($CF562&lt;&gt;"",IFERROR(INDEX(subsample_country_map!$D:$D,MATCH($CF562,subsample_country_map!$A:$A,0)),"")&lt;&gt;""),INDEX(subsample_country_map!$D:$D,MATCH($CF562,subsample_country_map!$A:$A,0)),INDEX(lookup!$AC:$AC,MATCH($A562,lookup!$A:$A,0)))</f>
        <v>1_western</v>
      </c>
      <c r="AN562" s="0" t="str">
        <f aca="false">IF(AND($CF562&lt;&gt;"",IFERROR(INDEX(subsample_country_map!$E:$E,MATCH($CF562,subsample_country_map!$A:$A,0)),"")&lt;&gt;""),INDEX(subsample_country_map!$E:$E,MATCH($CF562,subsample_country_map!$A:$A,0)),INDEX(lookup!$AD:$AD,MATCH($A562,lookup!$A:$A,0)))</f>
        <v>1_common law</v>
      </c>
      <c r="AO562" s="0" t="str">
        <f aca="false">INDEX(lookup!$Y:$Y,MATCH($A562,lookup!$A:$A,0))</f>
        <v>0_published</v>
      </c>
      <c r="AP562" s="0" t="str">
        <f aca="false">INDEX(lookup!$Z:$Z,MATCH($A562,lookup!$A:$A,0))</f>
        <v>1_VHB high</v>
      </c>
      <c r="AQ562" s="0" t="str">
        <f aca="false">INDEX(lookup!$W:$W,MATCH($A562,lookup!$A:$A,0))</f>
        <v>3_mgmt</v>
      </c>
      <c r="AS562" s="0" t="s">
        <v>91</v>
      </c>
      <c r="AT562" s="0" t="s">
        <v>397</v>
      </c>
      <c r="AU562" s="0" t="s">
        <v>93</v>
      </c>
      <c r="AV562" s="0" t="s">
        <v>2110</v>
      </c>
      <c r="AX562" s="0" t="s">
        <v>1396</v>
      </c>
      <c r="BA562" s="0" t="n">
        <v>7263</v>
      </c>
      <c r="BB562" s="0" t="s">
        <v>347</v>
      </c>
      <c r="BC562" s="0" t="s">
        <v>122</v>
      </c>
      <c r="BD562" s="0" t="s">
        <v>123</v>
      </c>
      <c r="BE562" s="0" t="s">
        <v>98</v>
      </c>
      <c r="BI562" s="0" t="s">
        <v>99</v>
      </c>
      <c r="BJ562" s="0" t="s">
        <v>1776</v>
      </c>
      <c r="BK562" s="0" t="s">
        <v>2101</v>
      </c>
      <c r="BL562" s="0" t="s">
        <v>2111</v>
      </c>
      <c r="BM562" s="0" t="s">
        <v>2103</v>
      </c>
      <c r="BN562" s="0" t="s">
        <v>2104</v>
      </c>
      <c r="BO562" s="0" t="s">
        <v>769</v>
      </c>
      <c r="BP562" s="0" t="s">
        <v>2098</v>
      </c>
      <c r="BQ562" s="0" t="s">
        <v>127</v>
      </c>
      <c r="BT562" s="0" t="n">
        <v>0</v>
      </c>
      <c r="BU562" s="0" t="s">
        <v>2106</v>
      </c>
      <c r="BW562" s="0" t="n">
        <v>1988</v>
      </c>
      <c r="BX562" s="0" t="n">
        <v>2015</v>
      </c>
      <c r="BY562" s="0" t="s">
        <v>343</v>
      </c>
      <c r="BZ562" s="0" t="n">
        <v>2001.5</v>
      </c>
      <c r="CA562" s="0" t="n">
        <v>0</v>
      </c>
      <c r="CB562" s="0" t="n">
        <v>0</v>
      </c>
      <c r="CC562" s="0" t="n">
        <v>0</v>
      </c>
      <c r="CD562" s="0" t="n">
        <v>-0.045511776350049</v>
      </c>
      <c r="CE562" s="0" t="n">
        <v>1</v>
      </c>
    </row>
    <row r="563" customFormat="false" ht="15" hidden="false" customHeight="false" outlineLevel="0" collapsed="false">
      <c r="A563" s="0" t="s">
        <v>2098</v>
      </c>
      <c r="B563" s="0" t="n">
        <v>1868</v>
      </c>
      <c r="C563" s="0" t="n">
        <v>-0.00823115952744256</v>
      </c>
      <c r="D563" s="0" t="n">
        <v>7263</v>
      </c>
      <c r="E563" s="0" t="n">
        <f aca="false">IF(ISNUMBER($BA563),$BA563,IF(AND(ISNUMBER($D563),ISNUMBER($BW563),ISNUMBER($BX563)),$D563*($BX563-$BW563+1),""))</f>
        <v>7263</v>
      </c>
      <c r="H563" s="0" t="s">
        <v>118</v>
      </c>
      <c r="I563" s="0" t="s">
        <v>119</v>
      </c>
      <c r="J563" s="0" t="n">
        <f aca="false">IF($BW563&lt;&gt;"",$BW563,"")</f>
        <v>1988</v>
      </c>
      <c r="K563" s="0" t="n">
        <f aca="false">IF($BX563&lt;&gt;"",$BX563,"")</f>
        <v>2015</v>
      </c>
      <c r="L563" s="0" t="n">
        <f aca="false">IF(AND(ISNUMBER($BW563),ISNUMBER($BX563)),($BW563+$BX563)/2,"")</f>
        <v>2001.5</v>
      </c>
      <c r="M563" s="0" t="n">
        <f aca="false">IF($L563&lt;&gt;"",$L563,"")</f>
        <v>2001.5</v>
      </c>
      <c r="N563" s="0" t="n">
        <f aca="false">IF(AND(ISNUMBER($BW563),ISNUMBER($BX563)),MIN(1,MAX(0,($BX563-2016+1)/($BX563-$BW563+1))),"")</f>
        <v>0</v>
      </c>
      <c r="O563" s="0" t="n">
        <f aca="false">IF(AND(ISNUMBER($BW563),ISNUMBER($BX563)),MIN(1,MAX(0,($BX563-2017+1)/($BX563-$BW563+1))),"")</f>
        <v>0</v>
      </c>
      <c r="P563" s="0" t="n">
        <f aca="false">IF(AND(ISNUMBER($BW563),ISNUMBER($BX563)),MIN(1,MAX(0,($BX563-2018+1)/($BX563-$BW563+1))),"")</f>
        <v>0</v>
      </c>
      <c r="Q563" s="0" t="n">
        <f aca="false">IF(AND(ISNUMBER($BW563),ISNUMBER($BX563)),MIN(1,MAX(0,($BX563-2019+1)/($BX563-$BW563+1))),"")</f>
        <v>0</v>
      </c>
      <c r="R563" s="0" t="n">
        <f aca="false">IF(AND(ISNUMBER($BW563),ISNUMBER($BX563)),MIN(1,MAX(0,($BX563-2016+1)/($BX563-$BW563+1))),"")</f>
        <v>0</v>
      </c>
      <c r="S563" s="0" t="n">
        <f aca="false">IF($L563&lt;&gt;"",IF($L563&gt;=2015.5,1,0),"")</f>
        <v>0</v>
      </c>
      <c r="T563" s="0" t="n">
        <f aca="false">IF($L563&lt;&gt;"",IF($L563&gt;=2016,1,0),"")</f>
        <v>0</v>
      </c>
      <c r="U563" s="0" t="n">
        <f aca="false">IF(ISNUMBER($BX563),IF($BX563&gt;=2016,1,0),"")</f>
        <v>0</v>
      </c>
      <c r="V563" s="0" t="n">
        <f aca="false">IF(ISNUMBER($BW563),IF($BW563&gt;=2016,1,0),"")</f>
        <v>0</v>
      </c>
      <c r="W563" s="0" t="str">
        <f aca="false">IF(AND(ISNUMBER($BW563),ISNUMBER($BX563)),IF($BW563&gt;=2016,"post-only",IF($BX563&lt;2016,"pre-only","mixed")),"")</f>
        <v>pre-only</v>
      </c>
      <c r="X563" s="0" t="n">
        <f aca="false">IF(AND(ISNUMBER($BW563),ISNUMBER($BX563)),MIN(1,MAX(0,($BX563-2017+1)/($BX563-$BW563+1))),"")</f>
        <v>0</v>
      </c>
      <c r="Y563" s="0" t="n">
        <f aca="false">IF(AND(ISNUMBER($BW563),ISNUMBER($BX563)),MIN(1,MAX(0,($BX563-2018+1)/($BX563-$BW563+1))),"")</f>
        <v>0</v>
      </c>
      <c r="Z563" s="0" t="n">
        <f aca="false">IF(AND(ISNUMBER($BW563),ISNUMBER($BX563)),MIN(1,MAX(0,($BX563-2019+1)/($BX563-$BW563+1))),"")</f>
        <v>0</v>
      </c>
      <c r="AA563" s="0" t="n">
        <f aca="false">IF(ISNUMBER($BX563),IF($BX563&gt;=2017,1,0),"")</f>
        <v>0</v>
      </c>
      <c r="AB563" s="0" t="n">
        <f aca="false">IF(ISNUMBER($BX563),IF($BX563&gt;=2018,1,0),"")</f>
        <v>0</v>
      </c>
      <c r="AC563" s="0" t="n">
        <f aca="false">IF(ISNUMBER($BX563),IF($BX563&gt;=2019,1,0),"")</f>
        <v>0</v>
      </c>
      <c r="AD563" s="0" t="n">
        <f aca="false">IF($L563&lt;&gt;"",IF($L563&gt;2013,1,0),"")</f>
        <v>0</v>
      </c>
      <c r="AE563" s="0" t="n">
        <f aca="false">IF($L563&lt;&gt;"",1+IF($L563&gt;2011,1,0)+IF($L563&gt;2014,1,0),"")</f>
        <v>1</v>
      </c>
      <c r="AF563" s="0" t="s">
        <v>87</v>
      </c>
      <c r="AG563" s="0" t="s">
        <v>88</v>
      </c>
      <c r="AH563" s="0" t="s">
        <v>89</v>
      </c>
      <c r="AI563" s="0" t="s">
        <v>497</v>
      </c>
      <c r="AJ563" s="0" t="s">
        <v>334</v>
      </c>
      <c r="AK563" s="0" t="str">
        <f aca="false">IF(AND($CF563&lt;&gt;"",IFERROR(INDEX(subsample_country_map!$B:$B,MATCH($CF563,subsample_country_map!$A:$A,0)),"")&lt;&gt;""),INDEX(subsample_country_map!$B:$B,MATCH($CF563,subsample_country_map!$A:$A,0)),INDEX(lookup!$AA:$AA,MATCH($A563,lookup!$A:$A,0)))</f>
        <v>1_US</v>
      </c>
      <c r="AL563" s="0" t="str">
        <f aca="false">IF(AND($CF563&lt;&gt;"",IFERROR(INDEX(subsample_country_map!$C:$C,MATCH($CF563,subsample_country_map!$A:$A,0)),"")&lt;&gt;""),INDEX(subsample_country_map!$C:$C,MATCH($CF563,subsample_country_map!$A:$A,0)),INDEX(lookup!$AB:$AB,MATCH($A563,lookup!$A:$A,0)))</f>
        <v>1_developed</v>
      </c>
      <c r="AM563" s="0" t="str">
        <f aca="false">IF(AND($CF563&lt;&gt;"",IFERROR(INDEX(subsample_country_map!$D:$D,MATCH($CF563,subsample_country_map!$A:$A,0)),"")&lt;&gt;""),INDEX(subsample_country_map!$D:$D,MATCH($CF563,subsample_country_map!$A:$A,0)),INDEX(lookup!$AC:$AC,MATCH($A563,lookup!$A:$A,0)))</f>
        <v>1_western</v>
      </c>
      <c r="AN563" s="0" t="str">
        <f aca="false">IF(AND($CF563&lt;&gt;"",IFERROR(INDEX(subsample_country_map!$E:$E,MATCH($CF563,subsample_country_map!$A:$A,0)),"")&lt;&gt;""),INDEX(subsample_country_map!$E:$E,MATCH($CF563,subsample_country_map!$A:$A,0)),INDEX(lookup!$AD:$AD,MATCH($A563,lookup!$A:$A,0)))</f>
        <v>1_common law</v>
      </c>
      <c r="AO563" s="0" t="str">
        <f aca="false">INDEX(lookup!$Y:$Y,MATCH($A563,lookup!$A:$A,0))</f>
        <v>0_published</v>
      </c>
      <c r="AP563" s="0" t="str">
        <f aca="false">INDEX(lookup!$Z:$Z,MATCH($A563,lookup!$A:$A,0))</f>
        <v>1_VHB high</v>
      </c>
      <c r="AQ563" s="0" t="str">
        <f aca="false">INDEX(lookup!$W:$W,MATCH($A563,lookup!$A:$A,0))</f>
        <v>3_mgmt</v>
      </c>
      <c r="AS563" s="0" t="s">
        <v>91</v>
      </c>
      <c r="AT563" s="0" t="s">
        <v>397</v>
      </c>
      <c r="AU563" s="0" t="s">
        <v>93</v>
      </c>
      <c r="AV563" s="0" t="s">
        <v>2112</v>
      </c>
      <c r="AX563" s="0" t="s">
        <v>2113</v>
      </c>
      <c r="BA563" s="0" t="n">
        <v>7263</v>
      </c>
      <c r="BB563" s="0" t="s">
        <v>347</v>
      </c>
      <c r="BC563" s="0" t="s">
        <v>122</v>
      </c>
      <c r="BD563" s="0" t="s">
        <v>123</v>
      </c>
      <c r="BE563" s="0" t="s">
        <v>98</v>
      </c>
      <c r="BI563" s="0" t="s">
        <v>99</v>
      </c>
      <c r="BJ563" s="0" t="s">
        <v>1781</v>
      </c>
      <c r="BK563" s="0" t="s">
        <v>2101</v>
      </c>
      <c r="BL563" s="0" t="s">
        <v>2114</v>
      </c>
      <c r="BM563" s="0" t="s">
        <v>2115</v>
      </c>
      <c r="BN563" s="0" t="s">
        <v>2104</v>
      </c>
      <c r="BO563" s="0" t="s">
        <v>769</v>
      </c>
      <c r="BP563" s="0" t="s">
        <v>2098</v>
      </c>
      <c r="BQ563" s="0" t="s">
        <v>2105</v>
      </c>
      <c r="BT563" s="0" t="n">
        <v>0</v>
      </c>
      <c r="BU563" s="0" t="s">
        <v>2106</v>
      </c>
      <c r="BW563" s="0" t="n">
        <v>1988</v>
      </c>
      <c r="BX563" s="0" t="n">
        <v>2015</v>
      </c>
      <c r="BY563" s="0" t="s">
        <v>343</v>
      </c>
      <c r="BZ563" s="0" t="n">
        <v>2001.5</v>
      </c>
      <c r="CA563" s="0" t="n">
        <v>0</v>
      </c>
      <c r="CB563" s="0" t="n">
        <v>0</v>
      </c>
      <c r="CC563" s="0" t="n">
        <v>0</v>
      </c>
      <c r="CD563" s="0" t="n">
        <v>-0.00823134542747123</v>
      </c>
      <c r="CE563" s="0" t="n">
        <v>1</v>
      </c>
    </row>
    <row r="564" customFormat="false" ht="15" hidden="false" customHeight="false" outlineLevel="0" collapsed="false">
      <c r="A564" s="0" t="s">
        <v>2098</v>
      </c>
      <c r="B564" s="0" t="n">
        <v>1869</v>
      </c>
      <c r="C564" s="0" t="n">
        <v>-0.0513266919514487</v>
      </c>
      <c r="D564" s="0" t="n">
        <v>7263</v>
      </c>
      <c r="E564" s="0" t="n">
        <f aca="false">IF(ISNUMBER($BA564),$BA564,IF(AND(ISNUMBER($D564),ISNUMBER($BW564),ISNUMBER($BX564)),$D564*($BX564-$BW564+1),""))</f>
        <v>7263</v>
      </c>
      <c r="H564" s="0" t="s">
        <v>118</v>
      </c>
      <c r="I564" s="0" t="s">
        <v>119</v>
      </c>
      <c r="J564" s="0" t="n">
        <f aca="false">IF($BW564&lt;&gt;"",$BW564,"")</f>
        <v>1988</v>
      </c>
      <c r="K564" s="0" t="n">
        <f aca="false">IF($BX564&lt;&gt;"",$BX564,"")</f>
        <v>2015</v>
      </c>
      <c r="L564" s="0" t="n">
        <f aca="false">IF(AND(ISNUMBER($BW564),ISNUMBER($BX564)),($BW564+$BX564)/2,"")</f>
        <v>2001.5</v>
      </c>
      <c r="M564" s="0" t="n">
        <f aca="false">IF($L564&lt;&gt;"",$L564,"")</f>
        <v>2001.5</v>
      </c>
      <c r="N564" s="0" t="n">
        <f aca="false">IF(AND(ISNUMBER($BW564),ISNUMBER($BX564)),MIN(1,MAX(0,($BX564-2016+1)/($BX564-$BW564+1))),"")</f>
        <v>0</v>
      </c>
      <c r="O564" s="0" t="n">
        <f aca="false">IF(AND(ISNUMBER($BW564),ISNUMBER($BX564)),MIN(1,MAX(0,($BX564-2017+1)/($BX564-$BW564+1))),"")</f>
        <v>0</v>
      </c>
      <c r="P564" s="0" t="n">
        <f aca="false">IF(AND(ISNUMBER($BW564),ISNUMBER($BX564)),MIN(1,MAX(0,($BX564-2018+1)/($BX564-$BW564+1))),"")</f>
        <v>0</v>
      </c>
      <c r="Q564" s="0" t="n">
        <f aca="false">IF(AND(ISNUMBER($BW564),ISNUMBER($BX564)),MIN(1,MAX(0,($BX564-2019+1)/($BX564-$BW564+1))),"")</f>
        <v>0</v>
      </c>
      <c r="R564" s="0" t="n">
        <f aca="false">IF(AND(ISNUMBER($BW564),ISNUMBER($BX564)),MIN(1,MAX(0,($BX564-2016+1)/($BX564-$BW564+1))),"")</f>
        <v>0</v>
      </c>
      <c r="S564" s="0" t="n">
        <f aca="false">IF($L564&lt;&gt;"",IF($L564&gt;=2015.5,1,0),"")</f>
        <v>0</v>
      </c>
      <c r="T564" s="0" t="n">
        <f aca="false">IF($L564&lt;&gt;"",IF($L564&gt;=2016,1,0),"")</f>
        <v>0</v>
      </c>
      <c r="U564" s="0" t="n">
        <f aca="false">IF(ISNUMBER($BX564),IF($BX564&gt;=2016,1,0),"")</f>
        <v>0</v>
      </c>
      <c r="V564" s="0" t="n">
        <f aca="false">IF(ISNUMBER($BW564),IF($BW564&gt;=2016,1,0),"")</f>
        <v>0</v>
      </c>
      <c r="W564" s="0" t="str">
        <f aca="false">IF(AND(ISNUMBER($BW564),ISNUMBER($BX564)),IF($BW564&gt;=2016,"post-only",IF($BX564&lt;2016,"pre-only","mixed")),"")</f>
        <v>pre-only</v>
      </c>
      <c r="X564" s="0" t="n">
        <f aca="false">IF(AND(ISNUMBER($BW564),ISNUMBER($BX564)),MIN(1,MAX(0,($BX564-2017+1)/($BX564-$BW564+1))),"")</f>
        <v>0</v>
      </c>
      <c r="Y564" s="0" t="n">
        <f aca="false">IF(AND(ISNUMBER($BW564),ISNUMBER($BX564)),MIN(1,MAX(0,($BX564-2018+1)/($BX564-$BW564+1))),"")</f>
        <v>0</v>
      </c>
      <c r="Z564" s="0" t="n">
        <f aca="false">IF(AND(ISNUMBER($BW564),ISNUMBER($BX564)),MIN(1,MAX(0,($BX564-2019+1)/($BX564-$BW564+1))),"")</f>
        <v>0</v>
      </c>
      <c r="AA564" s="0" t="n">
        <f aca="false">IF(ISNUMBER($BX564),IF($BX564&gt;=2017,1,0),"")</f>
        <v>0</v>
      </c>
      <c r="AB564" s="0" t="n">
        <f aca="false">IF(ISNUMBER($BX564),IF($BX564&gt;=2018,1,0),"")</f>
        <v>0</v>
      </c>
      <c r="AC564" s="0" t="n">
        <f aca="false">IF(ISNUMBER($BX564),IF($BX564&gt;=2019,1,0),"")</f>
        <v>0</v>
      </c>
      <c r="AD564" s="0" t="n">
        <f aca="false">IF($L564&lt;&gt;"",IF($L564&gt;2013,1,0),"")</f>
        <v>0</v>
      </c>
      <c r="AE564" s="0" t="n">
        <f aca="false">IF($L564&lt;&gt;"",1+IF($L564&gt;2011,1,0)+IF($L564&gt;2014,1,0),"")</f>
        <v>1</v>
      </c>
      <c r="AF564" s="0" t="s">
        <v>87</v>
      </c>
      <c r="AG564" s="0" t="s">
        <v>88</v>
      </c>
      <c r="AH564" s="0" t="s">
        <v>89</v>
      </c>
      <c r="AI564" s="0" t="s">
        <v>497</v>
      </c>
      <c r="AJ564" s="0" t="s">
        <v>334</v>
      </c>
      <c r="AK564" s="0" t="str">
        <f aca="false">IF(AND($CF564&lt;&gt;"",IFERROR(INDEX(subsample_country_map!$B:$B,MATCH($CF564,subsample_country_map!$A:$A,0)),"")&lt;&gt;""),INDEX(subsample_country_map!$B:$B,MATCH($CF564,subsample_country_map!$A:$A,0)),INDEX(lookup!$AA:$AA,MATCH($A564,lookup!$A:$A,0)))</f>
        <v>1_US</v>
      </c>
      <c r="AL564" s="0" t="str">
        <f aca="false">IF(AND($CF564&lt;&gt;"",IFERROR(INDEX(subsample_country_map!$C:$C,MATCH($CF564,subsample_country_map!$A:$A,0)),"")&lt;&gt;""),INDEX(subsample_country_map!$C:$C,MATCH($CF564,subsample_country_map!$A:$A,0)),INDEX(lookup!$AB:$AB,MATCH($A564,lookup!$A:$A,0)))</f>
        <v>1_developed</v>
      </c>
      <c r="AM564" s="0" t="str">
        <f aca="false">IF(AND($CF564&lt;&gt;"",IFERROR(INDEX(subsample_country_map!$D:$D,MATCH($CF564,subsample_country_map!$A:$A,0)),"")&lt;&gt;""),INDEX(subsample_country_map!$D:$D,MATCH($CF564,subsample_country_map!$A:$A,0)),INDEX(lookup!$AC:$AC,MATCH($A564,lookup!$A:$A,0)))</f>
        <v>1_western</v>
      </c>
      <c r="AN564" s="0" t="str">
        <f aca="false">IF(AND($CF564&lt;&gt;"",IFERROR(INDEX(subsample_country_map!$E:$E,MATCH($CF564,subsample_country_map!$A:$A,0)),"")&lt;&gt;""),INDEX(subsample_country_map!$E:$E,MATCH($CF564,subsample_country_map!$A:$A,0)),INDEX(lookup!$AD:$AD,MATCH($A564,lookup!$A:$A,0)))</f>
        <v>1_common law</v>
      </c>
      <c r="AO564" s="0" t="str">
        <f aca="false">INDEX(lookup!$Y:$Y,MATCH($A564,lookup!$A:$A,0))</f>
        <v>0_published</v>
      </c>
      <c r="AP564" s="0" t="str">
        <f aca="false">INDEX(lookup!$Z:$Z,MATCH($A564,lookup!$A:$A,0))</f>
        <v>1_VHB high</v>
      </c>
      <c r="AQ564" s="0" t="str">
        <f aca="false">INDEX(lookup!$W:$W,MATCH($A564,lookup!$A:$A,0))</f>
        <v>3_mgmt</v>
      </c>
      <c r="AS564" s="0" t="s">
        <v>91</v>
      </c>
      <c r="AT564" s="0" t="s">
        <v>397</v>
      </c>
      <c r="AU564" s="0" t="s">
        <v>93</v>
      </c>
      <c r="AV564" s="0" t="s">
        <v>2116</v>
      </c>
      <c r="AX564" s="0" t="s">
        <v>2117</v>
      </c>
      <c r="BA564" s="0" t="n">
        <v>7263</v>
      </c>
      <c r="BB564" s="0" t="s">
        <v>347</v>
      </c>
      <c r="BC564" s="0" t="s">
        <v>122</v>
      </c>
      <c r="BD564" s="0" t="s">
        <v>123</v>
      </c>
      <c r="BE564" s="0" t="s">
        <v>98</v>
      </c>
      <c r="BI564" s="0" t="s">
        <v>99</v>
      </c>
      <c r="BJ564" s="0" t="s">
        <v>2118</v>
      </c>
      <c r="BK564" s="0" t="s">
        <v>2101</v>
      </c>
      <c r="BL564" s="0" t="s">
        <v>2119</v>
      </c>
      <c r="BM564" s="0" t="s">
        <v>2120</v>
      </c>
      <c r="BN564" s="0" t="s">
        <v>2104</v>
      </c>
      <c r="BO564" s="0" t="s">
        <v>769</v>
      </c>
      <c r="BP564" s="0" t="s">
        <v>2098</v>
      </c>
      <c r="BQ564" s="0" t="s">
        <v>127</v>
      </c>
      <c r="BT564" s="0" t="n">
        <v>0</v>
      </c>
      <c r="BU564" s="0" t="s">
        <v>2106</v>
      </c>
      <c r="BW564" s="0" t="n">
        <v>1988</v>
      </c>
      <c r="BX564" s="0" t="n">
        <v>2015</v>
      </c>
      <c r="BY564" s="0" t="s">
        <v>343</v>
      </c>
      <c r="BZ564" s="0" t="n">
        <v>2001.5</v>
      </c>
      <c r="CA564" s="0" t="n">
        <v>0</v>
      </c>
      <c r="CB564" s="0" t="n">
        <v>0</v>
      </c>
      <c r="CC564" s="0" t="n">
        <v>0</v>
      </c>
      <c r="CD564" s="0" t="n">
        <v>-0.051371835509967</v>
      </c>
      <c r="CE564" s="0" t="n">
        <v>1</v>
      </c>
    </row>
    <row r="565" customFormat="false" ht="15" hidden="false" customHeight="false" outlineLevel="0" collapsed="false">
      <c r="A565" s="0" t="s">
        <v>2098</v>
      </c>
      <c r="B565" s="0" t="n">
        <v>1870</v>
      </c>
      <c r="C565" s="0" t="n">
        <v>-0.0520555620890787</v>
      </c>
      <c r="D565" s="0" t="n">
        <v>5512</v>
      </c>
      <c r="E565" s="0" t="n">
        <f aca="false">IF(ISNUMBER($BA565),$BA565,IF(AND(ISNUMBER($D565),ISNUMBER($BW565),ISNUMBER($BX565)),$D565*($BX565-$BW565+1),""))</f>
        <v>5512</v>
      </c>
      <c r="H565" s="0" t="s">
        <v>118</v>
      </c>
      <c r="I565" s="0" t="s">
        <v>119</v>
      </c>
      <c r="J565" s="0" t="n">
        <f aca="false">IF($BW565&lt;&gt;"",$BW565,"")</f>
        <v>1988</v>
      </c>
      <c r="K565" s="0" t="n">
        <f aca="false">IF($BX565&lt;&gt;"",$BX565,"")</f>
        <v>2015</v>
      </c>
      <c r="L565" s="0" t="n">
        <f aca="false">IF(AND(ISNUMBER($BW565),ISNUMBER($BX565)),($BW565+$BX565)/2,"")</f>
        <v>2001.5</v>
      </c>
      <c r="M565" s="0" t="n">
        <f aca="false">IF($L565&lt;&gt;"",$L565,"")</f>
        <v>2001.5</v>
      </c>
      <c r="N565" s="0" t="n">
        <f aca="false">IF(AND(ISNUMBER($BW565),ISNUMBER($BX565)),MIN(1,MAX(0,($BX565-2016+1)/($BX565-$BW565+1))),"")</f>
        <v>0</v>
      </c>
      <c r="O565" s="0" t="n">
        <f aca="false">IF(AND(ISNUMBER($BW565),ISNUMBER($BX565)),MIN(1,MAX(0,($BX565-2017+1)/($BX565-$BW565+1))),"")</f>
        <v>0</v>
      </c>
      <c r="P565" s="0" t="n">
        <f aca="false">IF(AND(ISNUMBER($BW565),ISNUMBER($BX565)),MIN(1,MAX(0,($BX565-2018+1)/($BX565-$BW565+1))),"")</f>
        <v>0</v>
      </c>
      <c r="Q565" s="0" t="n">
        <f aca="false">IF(AND(ISNUMBER($BW565),ISNUMBER($BX565)),MIN(1,MAX(0,($BX565-2019+1)/($BX565-$BW565+1))),"")</f>
        <v>0</v>
      </c>
      <c r="R565" s="0" t="n">
        <f aca="false">IF(AND(ISNUMBER($BW565),ISNUMBER($BX565)),MIN(1,MAX(0,($BX565-2016+1)/($BX565-$BW565+1))),"")</f>
        <v>0</v>
      </c>
      <c r="S565" s="0" t="n">
        <f aca="false">IF($L565&lt;&gt;"",IF($L565&gt;=2015.5,1,0),"")</f>
        <v>0</v>
      </c>
      <c r="T565" s="0" t="n">
        <f aca="false">IF($L565&lt;&gt;"",IF($L565&gt;=2016,1,0),"")</f>
        <v>0</v>
      </c>
      <c r="U565" s="0" t="n">
        <f aca="false">IF(ISNUMBER($BX565),IF($BX565&gt;=2016,1,0),"")</f>
        <v>0</v>
      </c>
      <c r="V565" s="0" t="n">
        <f aca="false">IF(ISNUMBER($BW565),IF($BW565&gt;=2016,1,0),"")</f>
        <v>0</v>
      </c>
      <c r="W565" s="0" t="str">
        <f aca="false">IF(AND(ISNUMBER($BW565),ISNUMBER($BX565)),IF($BW565&gt;=2016,"post-only",IF($BX565&lt;2016,"pre-only","mixed")),"")</f>
        <v>pre-only</v>
      </c>
      <c r="X565" s="0" t="n">
        <f aca="false">IF(AND(ISNUMBER($BW565),ISNUMBER($BX565)),MIN(1,MAX(0,($BX565-2017+1)/($BX565-$BW565+1))),"")</f>
        <v>0</v>
      </c>
      <c r="Y565" s="0" t="n">
        <f aca="false">IF(AND(ISNUMBER($BW565),ISNUMBER($BX565)),MIN(1,MAX(0,($BX565-2018+1)/($BX565-$BW565+1))),"")</f>
        <v>0</v>
      </c>
      <c r="Z565" s="0" t="n">
        <f aca="false">IF(AND(ISNUMBER($BW565),ISNUMBER($BX565)),MIN(1,MAX(0,($BX565-2019+1)/($BX565-$BW565+1))),"")</f>
        <v>0</v>
      </c>
      <c r="AA565" s="0" t="n">
        <f aca="false">IF(ISNUMBER($BX565),IF($BX565&gt;=2017,1,0),"")</f>
        <v>0</v>
      </c>
      <c r="AB565" s="0" t="n">
        <f aca="false">IF(ISNUMBER($BX565),IF($BX565&gt;=2018,1,0),"")</f>
        <v>0</v>
      </c>
      <c r="AC565" s="0" t="n">
        <f aca="false">IF(ISNUMBER($BX565),IF($BX565&gt;=2019,1,0),"")</f>
        <v>0</v>
      </c>
      <c r="AD565" s="0" t="n">
        <f aca="false">IF($L565&lt;&gt;"",IF($L565&gt;2013,1,0),"")</f>
        <v>0</v>
      </c>
      <c r="AE565" s="0" t="n">
        <f aca="false">IF($L565&lt;&gt;"",1+IF($L565&gt;2011,1,0)+IF($L565&gt;2014,1,0),"")</f>
        <v>1</v>
      </c>
      <c r="AF565" s="0" t="s">
        <v>87</v>
      </c>
      <c r="AG565" s="0" t="s">
        <v>88</v>
      </c>
      <c r="AH565" s="0" t="s">
        <v>89</v>
      </c>
      <c r="AI565" s="0" t="s">
        <v>497</v>
      </c>
      <c r="AJ565" s="0" t="s">
        <v>334</v>
      </c>
      <c r="AK565" s="0" t="str">
        <f aca="false">IF(AND($CF565&lt;&gt;"",IFERROR(INDEX(subsample_country_map!$B:$B,MATCH($CF565,subsample_country_map!$A:$A,0)),"")&lt;&gt;""),INDEX(subsample_country_map!$B:$B,MATCH($CF565,subsample_country_map!$A:$A,0)),INDEX(lookup!$AA:$AA,MATCH($A565,lookup!$A:$A,0)))</f>
        <v>1_US</v>
      </c>
      <c r="AL565" s="0" t="str">
        <f aca="false">IF(AND($CF565&lt;&gt;"",IFERROR(INDEX(subsample_country_map!$C:$C,MATCH($CF565,subsample_country_map!$A:$A,0)),"")&lt;&gt;""),INDEX(subsample_country_map!$C:$C,MATCH($CF565,subsample_country_map!$A:$A,0)),INDEX(lookup!$AB:$AB,MATCH($A565,lookup!$A:$A,0)))</f>
        <v>1_developed</v>
      </c>
      <c r="AM565" s="0" t="str">
        <f aca="false">IF(AND($CF565&lt;&gt;"",IFERROR(INDEX(subsample_country_map!$D:$D,MATCH($CF565,subsample_country_map!$A:$A,0)),"")&lt;&gt;""),INDEX(subsample_country_map!$D:$D,MATCH($CF565,subsample_country_map!$A:$A,0)),INDEX(lookup!$AC:$AC,MATCH($A565,lookup!$A:$A,0)))</f>
        <v>1_western</v>
      </c>
      <c r="AN565" s="0" t="str">
        <f aca="false">IF(AND($CF565&lt;&gt;"",IFERROR(INDEX(subsample_country_map!$E:$E,MATCH($CF565,subsample_country_map!$A:$A,0)),"")&lt;&gt;""),INDEX(subsample_country_map!$E:$E,MATCH($CF565,subsample_country_map!$A:$A,0)),INDEX(lookup!$AD:$AD,MATCH($A565,lookup!$A:$A,0)))</f>
        <v>1_common law</v>
      </c>
      <c r="AO565" s="0" t="str">
        <f aca="false">INDEX(lookup!$Y:$Y,MATCH($A565,lookup!$A:$A,0))</f>
        <v>0_published</v>
      </c>
      <c r="AP565" s="0" t="str">
        <f aca="false">INDEX(lookup!$Z:$Z,MATCH($A565,lookup!$A:$A,0))</f>
        <v>1_VHB high</v>
      </c>
      <c r="AQ565" s="0" t="str">
        <f aca="false">INDEX(lookup!$W:$W,MATCH($A565,lookup!$A:$A,0))</f>
        <v>3_mgmt</v>
      </c>
      <c r="AS565" s="0" t="s">
        <v>91</v>
      </c>
      <c r="AT565" s="0" t="s">
        <v>397</v>
      </c>
      <c r="AU565" s="0" t="s">
        <v>93</v>
      </c>
      <c r="AV565" s="0" t="s">
        <v>2121</v>
      </c>
      <c r="AX565" s="0" t="s">
        <v>1840</v>
      </c>
      <c r="BA565" s="0" t="n">
        <v>5512</v>
      </c>
      <c r="BB565" s="0" t="s">
        <v>347</v>
      </c>
      <c r="BC565" s="0" t="s">
        <v>122</v>
      </c>
      <c r="BD565" s="0" t="s">
        <v>123</v>
      </c>
      <c r="BE565" s="0" t="s">
        <v>98</v>
      </c>
      <c r="BI565" s="0" t="s">
        <v>124</v>
      </c>
      <c r="BJ565" s="0" t="s">
        <v>363</v>
      </c>
      <c r="BK565" s="0" t="s">
        <v>2122</v>
      </c>
      <c r="BL565" s="0" t="s">
        <v>2123</v>
      </c>
      <c r="BM565" s="0" t="s">
        <v>2103</v>
      </c>
      <c r="BN565" s="0" t="s">
        <v>2104</v>
      </c>
      <c r="BO565" s="0" t="s">
        <v>769</v>
      </c>
      <c r="BP565" s="0" t="s">
        <v>2098</v>
      </c>
      <c r="BQ565" s="0" t="s">
        <v>127</v>
      </c>
      <c r="BT565" s="0" t="n">
        <v>0</v>
      </c>
      <c r="BU565" s="0" t="s">
        <v>2106</v>
      </c>
      <c r="BW565" s="0" t="n">
        <v>1988</v>
      </c>
      <c r="BX565" s="0" t="n">
        <v>2015</v>
      </c>
      <c r="BY565" s="0" t="s">
        <v>343</v>
      </c>
      <c r="BZ565" s="0" t="n">
        <v>2001.5</v>
      </c>
      <c r="CA565" s="0" t="n">
        <v>0</v>
      </c>
      <c r="CB565" s="0" t="n">
        <v>0</v>
      </c>
      <c r="CC565" s="0" t="n">
        <v>0</v>
      </c>
      <c r="CD565" s="0" t="n">
        <v>-0.0521026584190958</v>
      </c>
      <c r="CE565" s="0" t="n">
        <v>1</v>
      </c>
    </row>
    <row r="566" customFormat="false" ht="15" hidden="false" customHeight="false" outlineLevel="0" collapsed="false">
      <c r="A566" s="0" t="s">
        <v>2098</v>
      </c>
      <c r="B566" s="0" t="n">
        <v>1871</v>
      </c>
      <c r="C566" s="0" t="n">
        <v>0.0814655197531624</v>
      </c>
      <c r="D566" s="0" t="n">
        <v>5081</v>
      </c>
      <c r="E566" s="0" t="n">
        <f aca="false">IF(ISNUMBER($BA566),$BA566,IF(AND(ISNUMBER($D566),ISNUMBER($BW566),ISNUMBER($BX566)),$D566*($BX566-$BW566+1),""))</f>
        <v>5081</v>
      </c>
      <c r="H566" s="0" t="s">
        <v>118</v>
      </c>
      <c r="I566" s="0" t="s">
        <v>119</v>
      </c>
      <c r="J566" s="0" t="n">
        <f aca="false">IF($BW566&lt;&gt;"",$BW566,"")</f>
        <v>1988</v>
      </c>
      <c r="K566" s="0" t="n">
        <f aca="false">IF($BX566&lt;&gt;"",$BX566,"")</f>
        <v>2015</v>
      </c>
      <c r="L566" s="0" t="n">
        <f aca="false">IF(AND(ISNUMBER($BW566),ISNUMBER($BX566)),($BW566+$BX566)/2,"")</f>
        <v>2001.5</v>
      </c>
      <c r="M566" s="0" t="n">
        <f aca="false">IF($L566&lt;&gt;"",$L566,"")</f>
        <v>2001.5</v>
      </c>
      <c r="N566" s="0" t="n">
        <f aca="false">IF(AND(ISNUMBER($BW566),ISNUMBER($BX566)),MIN(1,MAX(0,($BX566-2016+1)/($BX566-$BW566+1))),"")</f>
        <v>0</v>
      </c>
      <c r="O566" s="0" t="n">
        <f aca="false">IF(AND(ISNUMBER($BW566),ISNUMBER($BX566)),MIN(1,MAX(0,($BX566-2017+1)/($BX566-$BW566+1))),"")</f>
        <v>0</v>
      </c>
      <c r="P566" s="0" t="n">
        <f aca="false">IF(AND(ISNUMBER($BW566),ISNUMBER($BX566)),MIN(1,MAX(0,($BX566-2018+1)/($BX566-$BW566+1))),"")</f>
        <v>0</v>
      </c>
      <c r="Q566" s="0" t="n">
        <f aca="false">IF(AND(ISNUMBER($BW566),ISNUMBER($BX566)),MIN(1,MAX(0,($BX566-2019+1)/($BX566-$BW566+1))),"")</f>
        <v>0</v>
      </c>
      <c r="R566" s="0" t="n">
        <f aca="false">IF(AND(ISNUMBER($BW566),ISNUMBER($BX566)),MIN(1,MAX(0,($BX566-2016+1)/($BX566-$BW566+1))),"")</f>
        <v>0</v>
      </c>
      <c r="S566" s="0" t="n">
        <f aca="false">IF($L566&lt;&gt;"",IF($L566&gt;=2015.5,1,0),"")</f>
        <v>0</v>
      </c>
      <c r="T566" s="0" t="n">
        <f aca="false">IF($L566&lt;&gt;"",IF($L566&gt;=2016,1,0),"")</f>
        <v>0</v>
      </c>
      <c r="U566" s="0" t="n">
        <f aca="false">IF(ISNUMBER($BX566),IF($BX566&gt;=2016,1,0),"")</f>
        <v>0</v>
      </c>
      <c r="V566" s="0" t="n">
        <f aca="false">IF(ISNUMBER($BW566),IF($BW566&gt;=2016,1,0),"")</f>
        <v>0</v>
      </c>
      <c r="W566" s="0" t="str">
        <f aca="false">IF(AND(ISNUMBER($BW566),ISNUMBER($BX566)),IF($BW566&gt;=2016,"post-only",IF($BX566&lt;2016,"pre-only","mixed")),"")</f>
        <v>pre-only</v>
      </c>
      <c r="X566" s="0" t="n">
        <f aca="false">IF(AND(ISNUMBER($BW566),ISNUMBER($BX566)),MIN(1,MAX(0,($BX566-2017+1)/($BX566-$BW566+1))),"")</f>
        <v>0</v>
      </c>
      <c r="Y566" s="0" t="n">
        <f aca="false">IF(AND(ISNUMBER($BW566),ISNUMBER($BX566)),MIN(1,MAX(0,($BX566-2018+1)/($BX566-$BW566+1))),"")</f>
        <v>0</v>
      </c>
      <c r="Z566" s="0" t="n">
        <f aca="false">IF(AND(ISNUMBER($BW566),ISNUMBER($BX566)),MIN(1,MAX(0,($BX566-2019+1)/($BX566-$BW566+1))),"")</f>
        <v>0</v>
      </c>
      <c r="AA566" s="0" t="n">
        <f aca="false">IF(ISNUMBER($BX566),IF($BX566&gt;=2017,1,0),"")</f>
        <v>0</v>
      </c>
      <c r="AB566" s="0" t="n">
        <f aca="false">IF(ISNUMBER($BX566),IF($BX566&gt;=2018,1,0),"")</f>
        <v>0</v>
      </c>
      <c r="AC566" s="0" t="n">
        <f aca="false">IF(ISNUMBER($BX566),IF($BX566&gt;=2019,1,0),"")</f>
        <v>0</v>
      </c>
      <c r="AD566" s="0" t="n">
        <f aca="false">IF($L566&lt;&gt;"",IF($L566&gt;2013,1,0),"")</f>
        <v>0</v>
      </c>
      <c r="AE566" s="0" t="n">
        <f aca="false">IF($L566&lt;&gt;"",1+IF($L566&gt;2011,1,0)+IF($L566&gt;2014,1,0),"")</f>
        <v>1</v>
      </c>
      <c r="AF566" s="0" t="s">
        <v>87</v>
      </c>
      <c r="AG566" s="0" t="s">
        <v>88</v>
      </c>
      <c r="AH566" s="0" t="s">
        <v>89</v>
      </c>
      <c r="AI566" s="0" t="s">
        <v>497</v>
      </c>
      <c r="AJ566" s="0" t="s">
        <v>334</v>
      </c>
      <c r="AK566" s="0" t="str">
        <f aca="false">IF(AND($CF566&lt;&gt;"",IFERROR(INDEX(subsample_country_map!$B:$B,MATCH($CF566,subsample_country_map!$A:$A,0)),"")&lt;&gt;""),INDEX(subsample_country_map!$B:$B,MATCH($CF566,subsample_country_map!$A:$A,0)),INDEX(lookup!$AA:$AA,MATCH($A566,lookup!$A:$A,0)))</f>
        <v>1_US</v>
      </c>
      <c r="AL566" s="0" t="str">
        <f aca="false">IF(AND($CF566&lt;&gt;"",IFERROR(INDEX(subsample_country_map!$C:$C,MATCH($CF566,subsample_country_map!$A:$A,0)),"")&lt;&gt;""),INDEX(subsample_country_map!$C:$C,MATCH($CF566,subsample_country_map!$A:$A,0)),INDEX(lookup!$AB:$AB,MATCH($A566,lookup!$A:$A,0)))</f>
        <v>1_developed</v>
      </c>
      <c r="AM566" s="0" t="str">
        <f aca="false">IF(AND($CF566&lt;&gt;"",IFERROR(INDEX(subsample_country_map!$D:$D,MATCH($CF566,subsample_country_map!$A:$A,0)),"")&lt;&gt;""),INDEX(subsample_country_map!$D:$D,MATCH($CF566,subsample_country_map!$A:$A,0)),INDEX(lookup!$AC:$AC,MATCH($A566,lookup!$A:$A,0)))</f>
        <v>1_western</v>
      </c>
      <c r="AN566" s="0" t="str">
        <f aca="false">IF(AND($CF566&lt;&gt;"",IFERROR(INDEX(subsample_country_map!$E:$E,MATCH($CF566,subsample_country_map!$A:$A,0)),"")&lt;&gt;""),INDEX(subsample_country_map!$E:$E,MATCH($CF566,subsample_country_map!$A:$A,0)),INDEX(lookup!$AD:$AD,MATCH($A566,lookup!$A:$A,0)))</f>
        <v>1_common law</v>
      </c>
      <c r="AO566" s="0" t="str">
        <f aca="false">INDEX(lookup!$Y:$Y,MATCH($A566,lookup!$A:$A,0))</f>
        <v>0_published</v>
      </c>
      <c r="AP566" s="0" t="str">
        <f aca="false">INDEX(lookup!$Z:$Z,MATCH($A566,lookup!$A:$A,0))</f>
        <v>1_VHB high</v>
      </c>
      <c r="AQ566" s="0" t="str">
        <f aca="false">INDEX(lookup!$W:$W,MATCH($A566,lookup!$A:$A,0))</f>
        <v>3_mgmt</v>
      </c>
      <c r="AS566" s="0" t="s">
        <v>91</v>
      </c>
      <c r="AT566" s="0" t="s">
        <v>397</v>
      </c>
      <c r="AU566" s="0" t="s">
        <v>93</v>
      </c>
      <c r="AV566" s="0" t="s">
        <v>2124</v>
      </c>
      <c r="AX566" s="0" t="s">
        <v>2125</v>
      </c>
      <c r="BA566" s="0" t="n">
        <v>5081</v>
      </c>
      <c r="BB566" s="0" t="s">
        <v>347</v>
      </c>
      <c r="BC566" s="0" t="s">
        <v>122</v>
      </c>
      <c r="BD566" s="0" t="s">
        <v>123</v>
      </c>
      <c r="BE566" s="0" t="s">
        <v>98</v>
      </c>
      <c r="BI566" s="0" t="s">
        <v>124</v>
      </c>
      <c r="BJ566" s="0" t="s">
        <v>368</v>
      </c>
      <c r="BK566" s="0" t="s">
        <v>2122</v>
      </c>
      <c r="BL566" s="0" t="s">
        <v>2126</v>
      </c>
      <c r="BM566" s="0" t="s">
        <v>2103</v>
      </c>
      <c r="BN566" s="0" t="s">
        <v>2104</v>
      </c>
      <c r="BO566" s="0" t="s">
        <v>769</v>
      </c>
      <c r="BP566" s="0" t="s">
        <v>2098</v>
      </c>
      <c r="BQ566" s="0" t="s">
        <v>2105</v>
      </c>
      <c r="BT566" s="0" t="n">
        <v>0</v>
      </c>
      <c r="BU566" s="0" t="s">
        <v>2106</v>
      </c>
      <c r="BW566" s="0" t="n">
        <v>1988</v>
      </c>
      <c r="BX566" s="0" t="n">
        <v>2015</v>
      </c>
      <c r="BY566" s="0" t="s">
        <v>343</v>
      </c>
      <c r="BZ566" s="0" t="n">
        <v>2001.5</v>
      </c>
      <c r="CA566" s="0" t="n">
        <v>0</v>
      </c>
      <c r="CB566" s="0" t="n">
        <v>0</v>
      </c>
      <c r="CC566" s="0" t="n">
        <v>0</v>
      </c>
      <c r="CD566" s="0" t="n">
        <v>0.0816464596624668</v>
      </c>
      <c r="CE566" s="0" t="n">
        <v>1</v>
      </c>
    </row>
    <row r="567" customFormat="false" ht="15" hidden="false" customHeight="false" outlineLevel="0" collapsed="false">
      <c r="A567" s="0" t="s">
        <v>2098</v>
      </c>
      <c r="B567" s="0" t="n">
        <v>1872</v>
      </c>
      <c r="C567" s="0" t="n">
        <v>0.025064298740924</v>
      </c>
      <c r="D567" s="0" t="n">
        <v>4923</v>
      </c>
      <c r="E567" s="0" t="n">
        <f aca="false">IF(ISNUMBER($BA567),$BA567,IF(AND(ISNUMBER($D567),ISNUMBER($BW567),ISNUMBER($BX567)),$D567*($BX567-$BW567+1),""))</f>
        <v>4923</v>
      </c>
      <c r="H567" s="0" t="s">
        <v>118</v>
      </c>
      <c r="I567" s="0" t="s">
        <v>119</v>
      </c>
      <c r="J567" s="0" t="n">
        <f aca="false">IF($BW567&lt;&gt;"",$BW567,"")</f>
        <v>1988</v>
      </c>
      <c r="K567" s="0" t="n">
        <f aca="false">IF($BX567&lt;&gt;"",$BX567,"")</f>
        <v>2015</v>
      </c>
      <c r="L567" s="0" t="n">
        <f aca="false">IF(AND(ISNUMBER($BW567),ISNUMBER($BX567)),($BW567+$BX567)/2,"")</f>
        <v>2001.5</v>
      </c>
      <c r="M567" s="0" t="n">
        <f aca="false">IF($L567&lt;&gt;"",$L567,"")</f>
        <v>2001.5</v>
      </c>
      <c r="N567" s="0" t="n">
        <f aca="false">IF(AND(ISNUMBER($BW567),ISNUMBER($BX567)),MIN(1,MAX(0,($BX567-2016+1)/($BX567-$BW567+1))),"")</f>
        <v>0</v>
      </c>
      <c r="O567" s="0" t="n">
        <f aca="false">IF(AND(ISNUMBER($BW567),ISNUMBER($BX567)),MIN(1,MAX(0,($BX567-2017+1)/($BX567-$BW567+1))),"")</f>
        <v>0</v>
      </c>
      <c r="P567" s="0" t="n">
        <f aca="false">IF(AND(ISNUMBER($BW567),ISNUMBER($BX567)),MIN(1,MAX(0,($BX567-2018+1)/($BX567-$BW567+1))),"")</f>
        <v>0</v>
      </c>
      <c r="Q567" s="0" t="n">
        <f aca="false">IF(AND(ISNUMBER($BW567),ISNUMBER($BX567)),MIN(1,MAX(0,($BX567-2019+1)/($BX567-$BW567+1))),"")</f>
        <v>0</v>
      </c>
      <c r="R567" s="0" t="n">
        <f aca="false">IF(AND(ISNUMBER($BW567),ISNUMBER($BX567)),MIN(1,MAX(0,($BX567-2016+1)/($BX567-$BW567+1))),"")</f>
        <v>0</v>
      </c>
      <c r="S567" s="0" t="n">
        <f aca="false">IF($L567&lt;&gt;"",IF($L567&gt;=2015.5,1,0),"")</f>
        <v>0</v>
      </c>
      <c r="T567" s="0" t="n">
        <f aca="false">IF($L567&lt;&gt;"",IF($L567&gt;=2016,1,0),"")</f>
        <v>0</v>
      </c>
      <c r="U567" s="0" t="n">
        <f aca="false">IF(ISNUMBER($BX567),IF($BX567&gt;=2016,1,0),"")</f>
        <v>0</v>
      </c>
      <c r="V567" s="0" t="n">
        <f aca="false">IF(ISNUMBER($BW567),IF($BW567&gt;=2016,1,0),"")</f>
        <v>0</v>
      </c>
      <c r="W567" s="0" t="str">
        <f aca="false">IF(AND(ISNUMBER($BW567),ISNUMBER($BX567)),IF($BW567&gt;=2016,"post-only",IF($BX567&lt;2016,"pre-only","mixed")),"")</f>
        <v>pre-only</v>
      </c>
      <c r="X567" s="0" t="n">
        <f aca="false">IF(AND(ISNUMBER($BW567),ISNUMBER($BX567)),MIN(1,MAX(0,($BX567-2017+1)/($BX567-$BW567+1))),"")</f>
        <v>0</v>
      </c>
      <c r="Y567" s="0" t="n">
        <f aca="false">IF(AND(ISNUMBER($BW567),ISNUMBER($BX567)),MIN(1,MAX(0,($BX567-2018+1)/($BX567-$BW567+1))),"")</f>
        <v>0</v>
      </c>
      <c r="Z567" s="0" t="n">
        <f aca="false">IF(AND(ISNUMBER($BW567),ISNUMBER($BX567)),MIN(1,MAX(0,($BX567-2019+1)/($BX567-$BW567+1))),"")</f>
        <v>0</v>
      </c>
      <c r="AA567" s="0" t="n">
        <f aca="false">IF(ISNUMBER($BX567),IF($BX567&gt;=2017,1,0),"")</f>
        <v>0</v>
      </c>
      <c r="AB567" s="0" t="n">
        <f aca="false">IF(ISNUMBER($BX567),IF($BX567&gt;=2018,1,0),"")</f>
        <v>0</v>
      </c>
      <c r="AC567" s="0" t="n">
        <f aca="false">IF(ISNUMBER($BX567),IF($BX567&gt;=2019,1,0),"")</f>
        <v>0</v>
      </c>
      <c r="AD567" s="0" t="n">
        <f aca="false">IF($L567&lt;&gt;"",IF($L567&gt;2013,1,0),"")</f>
        <v>0</v>
      </c>
      <c r="AE567" s="0" t="n">
        <f aca="false">IF($L567&lt;&gt;"",1+IF($L567&gt;2011,1,0)+IF($L567&gt;2014,1,0),"")</f>
        <v>1</v>
      </c>
      <c r="AF567" s="0" t="s">
        <v>87</v>
      </c>
      <c r="AG567" s="0" t="s">
        <v>88</v>
      </c>
      <c r="AH567" s="0" t="s">
        <v>89</v>
      </c>
      <c r="AI567" s="0" t="s">
        <v>497</v>
      </c>
      <c r="AJ567" s="0" t="s">
        <v>334</v>
      </c>
      <c r="AK567" s="0" t="str">
        <f aca="false">IF(AND($CF567&lt;&gt;"",IFERROR(INDEX(subsample_country_map!$B:$B,MATCH($CF567,subsample_country_map!$A:$A,0)),"")&lt;&gt;""),INDEX(subsample_country_map!$B:$B,MATCH($CF567,subsample_country_map!$A:$A,0)),INDEX(lookup!$AA:$AA,MATCH($A567,lookup!$A:$A,0)))</f>
        <v>1_US</v>
      </c>
      <c r="AL567" s="0" t="str">
        <f aca="false">IF(AND($CF567&lt;&gt;"",IFERROR(INDEX(subsample_country_map!$C:$C,MATCH($CF567,subsample_country_map!$A:$A,0)),"")&lt;&gt;""),INDEX(subsample_country_map!$C:$C,MATCH($CF567,subsample_country_map!$A:$A,0)),INDEX(lookup!$AB:$AB,MATCH($A567,lookup!$A:$A,0)))</f>
        <v>1_developed</v>
      </c>
      <c r="AM567" s="0" t="str">
        <f aca="false">IF(AND($CF567&lt;&gt;"",IFERROR(INDEX(subsample_country_map!$D:$D,MATCH($CF567,subsample_country_map!$A:$A,0)),"")&lt;&gt;""),INDEX(subsample_country_map!$D:$D,MATCH($CF567,subsample_country_map!$A:$A,0)),INDEX(lookup!$AC:$AC,MATCH($A567,lookup!$A:$A,0)))</f>
        <v>1_western</v>
      </c>
      <c r="AN567" s="0" t="str">
        <f aca="false">IF(AND($CF567&lt;&gt;"",IFERROR(INDEX(subsample_country_map!$E:$E,MATCH($CF567,subsample_country_map!$A:$A,0)),"")&lt;&gt;""),INDEX(subsample_country_map!$E:$E,MATCH($CF567,subsample_country_map!$A:$A,0)),INDEX(lookup!$AD:$AD,MATCH($A567,lookup!$A:$A,0)))</f>
        <v>1_common law</v>
      </c>
      <c r="AO567" s="0" t="str">
        <f aca="false">INDEX(lookup!$Y:$Y,MATCH($A567,lookup!$A:$A,0))</f>
        <v>0_published</v>
      </c>
      <c r="AP567" s="0" t="str">
        <f aca="false">INDEX(lookup!$Z:$Z,MATCH($A567,lookup!$A:$A,0))</f>
        <v>1_VHB high</v>
      </c>
      <c r="AQ567" s="0" t="str">
        <f aca="false">INDEX(lookup!$W:$W,MATCH($A567,lookup!$A:$A,0))</f>
        <v>3_mgmt</v>
      </c>
      <c r="AS567" s="0" t="s">
        <v>91</v>
      </c>
      <c r="AT567" s="0" t="s">
        <v>397</v>
      </c>
      <c r="AU567" s="0" t="s">
        <v>93</v>
      </c>
      <c r="AV567" s="0" t="s">
        <v>2127</v>
      </c>
      <c r="AX567" s="0" t="s">
        <v>906</v>
      </c>
      <c r="BA567" s="0" t="n">
        <v>4923</v>
      </c>
      <c r="BB567" s="0" t="s">
        <v>347</v>
      </c>
      <c r="BC567" s="0" t="s">
        <v>122</v>
      </c>
      <c r="BD567" s="0" t="s">
        <v>123</v>
      </c>
      <c r="BE567" s="0" t="s">
        <v>98</v>
      </c>
      <c r="BI567" s="0" t="s">
        <v>124</v>
      </c>
      <c r="BJ567" s="0" t="s">
        <v>1776</v>
      </c>
      <c r="BK567" s="0" t="s">
        <v>2122</v>
      </c>
      <c r="BL567" s="0" t="s">
        <v>2128</v>
      </c>
      <c r="BM567" s="0" t="s">
        <v>2103</v>
      </c>
      <c r="BN567" s="0" t="s">
        <v>2104</v>
      </c>
      <c r="BO567" s="0" t="s">
        <v>769</v>
      </c>
      <c r="BP567" s="0" t="s">
        <v>2098</v>
      </c>
      <c r="BQ567" s="0" t="s">
        <v>2105</v>
      </c>
      <c r="BT567" s="0" t="n">
        <v>0</v>
      </c>
      <c r="BU567" s="0" t="s">
        <v>2106</v>
      </c>
      <c r="BW567" s="0" t="n">
        <v>1988</v>
      </c>
      <c r="BX567" s="0" t="n">
        <v>2015</v>
      </c>
      <c r="BY567" s="0" t="s">
        <v>343</v>
      </c>
      <c r="BZ567" s="0" t="n">
        <v>2001.5</v>
      </c>
      <c r="CA567" s="0" t="n">
        <v>0</v>
      </c>
      <c r="CB567" s="0" t="n">
        <v>0</v>
      </c>
      <c r="CC567" s="0" t="n">
        <v>0</v>
      </c>
      <c r="CD567" s="0" t="n">
        <v>0.0250695493436767</v>
      </c>
      <c r="CE567" s="0" t="n">
        <v>1</v>
      </c>
    </row>
    <row r="568" customFormat="false" ht="15" hidden="false" customHeight="false" outlineLevel="0" collapsed="false">
      <c r="A568" s="0" t="s">
        <v>2098</v>
      </c>
      <c r="B568" s="0" t="n">
        <v>1873</v>
      </c>
      <c r="C568" s="0" t="n">
        <v>0.0134938491469131</v>
      </c>
      <c r="D568" s="0" t="n">
        <v>4923</v>
      </c>
      <c r="E568" s="0" t="n">
        <f aca="false">IF(ISNUMBER($BA568),$BA568,IF(AND(ISNUMBER($D568),ISNUMBER($BW568),ISNUMBER($BX568)),$D568*($BX568-$BW568+1),""))</f>
        <v>4923</v>
      </c>
      <c r="H568" s="0" t="s">
        <v>118</v>
      </c>
      <c r="I568" s="0" t="s">
        <v>119</v>
      </c>
      <c r="J568" s="0" t="n">
        <f aca="false">IF($BW568&lt;&gt;"",$BW568,"")</f>
        <v>1988</v>
      </c>
      <c r="K568" s="0" t="n">
        <f aca="false">IF($BX568&lt;&gt;"",$BX568,"")</f>
        <v>2015</v>
      </c>
      <c r="L568" s="0" t="n">
        <f aca="false">IF(AND(ISNUMBER($BW568),ISNUMBER($BX568)),($BW568+$BX568)/2,"")</f>
        <v>2001.5</v>
      </c>
      <c r="M568" s="0" t="n">
        <f aca="false">IF($L568&lt;&gt;"",$L568,"")</f>
        <v>2001.5</v>
      </c>
      <c r="N568" s="0" t="n">
        <f aca="false">IF(AND(ISNUMBER($BW568),ISNUMBER($BX568)),MIN(1,MAX(0,($BX568-2016+1)/($BX568-$BW568+1))),"")</f>
        <v>0</v>
      </c>
      <c r="O568" s="0" t="n">
        <f aca="false">IF(AND(ISNUMBER($BW568),ISNUMBER($BX568)),MIN(1,MAX(0,($BX568-2017+1)/($BX568-$BW568+1))),"")</f>
        <v>0</v>
      </c>
      <c r="P568" s="0" t="n">
        <f aca="false">IF(AND(ISNUMBER($BW568),ISNUMBER($BX568)),MIN(1,MAX(0,($BX568-2018+1)/($BX568-$BW568+1))),"")</f>
        <v>0</v>
      </c>
      <c r="Q568" s="0" t="n">
        <f aca="false">IF(AND(ISNUMBER($BW568),ISNUMBER($BX568)),MIN(1,MAX(0,($BX568-2019+1)/($BX568-$BW568+1))),"")</f>
        <v>0</v>
      </c>
      <c r="R568" s="0" t="n">
        <f aca="false">IF(AND(ISNUMBER($BW568),ISNUMBER($BX568)),MIN(1,MAX(0,($BX568-2016+1)/($BX568-$BW568+1))),"")</f>
        <v>0</v>
      </c>
      <c r="S568" s="0" t="n">
        <f aca="false">IF($L568&lt;&gt;"",IF($L568&gt;=2015.5,1,0),"")</f>
        <v>0</v>
      </c>
      <c r="T568" s="0" t="n">
        <f aca="false">IF($L568&lt;&gt;"",IF($L568&gt;=2016,1,0),"")</f>
        <v>0</v>
      </c>
      <c r="U568" s="0" t="n">
        <f aca="false">IF(ISNUMBER($BX568),IF($BX568&gt;=2016,1,0),"")</f>
        <v>0</v>
      </c>
      <c r="V568" s="0" t="n">
        <f aca="false">IF(ISNUMBER($BW568),IF($BW568&gt;=2016,1,0),"")</f>
        <v>0</v>
      </c>
      <c r="W568" s="0" t="str">
        <f aca="false">IF(AND(ISNUMBER($BW568),ISNUMBER($BX568)),IF($BW568&gt;=2016,"post-only",IF($BX568&lt;2016,"pre-only","mixed")),"")</f>
        <v>pre-only</v>
      </c>
      <c r="X568" s="0" t="n">
        <f aca="false">IF(AND(ISNUMBER($BW568),ISNUMBER($BX568)),MIN(1,MAX(0,($BX568-2017+1)/($BX568-$BW568+1))),"")</f>
        <v>0</v>
      </c>
      <c r="Y568" s="0" t="n">
        <f aca="false">IF(AND(ISNUMBER($BW568),ISNUMBER($BX568)),MIN(1,MAX(0,($BX568-2018+1)/($BX568-$BW568+1))),"")</f>
        <v>0</v>
      </c>
      <c r="Z568" s="0" t="n">
        <f aca="false">IF(AND(ISNUMBER($BW568),ISNUMBER($BX568)),MIN(1,MAX(0,($BX568-2019+1)/($BX568-$BW568+1))),"")</f>
        <v>0</v>
      </c>
      <c r="AA568" s="0" t="n">
        <f aca="false">IF(ISNUMBER($BX568),IF($BX568&gt;=2017,1,0),"")</f>
        <v>0</v>
      </c>
      <c r="AB568" s="0" t="n">
        <f aca="false">IF(ISNUMBER($BX568),IF($BX568&gt;=2018,1,0),"")</f>
        <v>0</v>
      </c>
      <c r="AC568" s="0" t="n">
        <f aca="false">IF(ISNUMBER($BX568),IF($BX568&gt;=2019,1,0),"")</f>
        <v>0</v>
      </c>
      <c r="AD568" s="0" t="n">
        <f aca="false">IF($L568&lt;&gt;"",IF($L568&gt;2013,1,0),"")</f>
        <v>0</v>
      </c>
      <c r="AE568" s="0" t="n">
        <f aca="false">IF($L568&lt;&gt;"",1+IF($L568&gt;2011,1,0)+IF($L568&gt;2014,1,0),"")</f>
        <v>1</v>
      </c>
      <c r="AF568" s="0" t="s">
        <v>87</v>
      </c>
      <c r="AG568" s="0" t="s">
        <v>88</v>
      </c>
      <c r="AH568" s="0" t="s">
        <v>89</v>
      </c>
      <c r="AI568" s="0" t="s">
        <v>497</v>
      </c>
      <c r="AJ568" s="0" t="s">
        <v>334</v>
      </c>
      <c r="AK568" s="0" t="str">
        <f aca="false">IF(AND($CF568&lt;&gt;"",IFERROR(INDEX(subsample_country_map!$B:$B,MATCH($CF568,subsample_country_map!$A:$A,0)),"")&lt;&gt;""),INDEX(subsample_country_map!$B:$B,MATCH($CF568,subsample_country_map!$A:$A,0)),INDEX(lookup!$AA:$AA,MATCH($A568,lookup!$A:$A,0)))</f>
        <v>1_US</v>
      </c>
      <c r="AL568" s="0" t="str">
        <f aca="false">IF(AND($CF568&lt;&gt;"",IFERROR(INDEX(subsample_country_map!$C:$C,MATCH($CF568,subsample_country_map!$A:$A,0)),"")&lt;&gt;""),INDEX(subsample_country_map!$C:$C,MATCH($CF568,subsample_country_map!$A:$A,0)),INDEX(lookup!$AB:$AB,MATCH($A568,lookup!$A:$A,0)))</f>
        <v>1_developed</v>
      </c>
      <c r="AM568" s="0" t="str">
        <f aca="false">IF(AND($CF568&lt;&gt;"",IFERROR(INDEX(subsample_country_map!$D:$D,MATCH($CF568,subsample_country_map!$A:$A,0)),"")&lt;&gt;""),INDEX(subsample_country_map!$D:$D,MATCH($CF568,subsample_country_map!$A:$A,0)),INDEX(lookup!$AC:$AC,MATCH($A568,lookup!$A:$A,0)))</f>
        <v>1_western</v>
      </c>
      <c r="AN568" s="0" t="str">
        <f aca="false">IF(AND($CF568&lt;&gt;"",IFERROR(INDEX(subsample_country_map!$E:$E,MATCH($CF568,subsample_country_map!$A:$A,0)),"")&lt;&gt;""),INDEX(subsample_country_map!$E:$E,MATCH($CF568,subsample_country_map!$A:$A,0)),INDEX(lookup!$AD:$AD,MATCH($A568,lookup!$A:$A,0)))</f>
        <v>1_common law</v>
      </c>
      <c r="AO568" s="0" t="str">
        <f aca="false">INDEX(lookup!$Y:$Y,MATCH($A568,lookup!$A:$A,0))</f>
        <v>0_published</v>
      </c>
      <c r="AP568" s="0" t="str">
        <f aca="false">INDEX(lookup!$Z:$Z,MATCH($A568,lookup!$A:$A,0))</f>
        <v>1_VHB high</v>
      </c>
      <c r="AQ568" s="0" t="str">
        <f aca="false">INDEX(lookup!$W:$W,MATCH($A568,lookup!$A:$A,0))</f>
        <v>3_mgmt</v>
      </c>
      <c r="AS568" s="0" t="s">
        <v>91</v>
      </c>
      <c r="AT568" s="0" t="s">
        <v>397</v>
      </c>
      <c r="AU568" s="0" t="s">
        <v>93</v>
      </c>
      <c r="AV568" s="0" t="s">
        <v>2129</v>
      </c>
      <c r="AX568" s="0" t="s">
        <v>2130</v>
      </c>
      <c r="BA568" s="0" t="n">
        <v>4923</v>
      </c>
      <c r="BB568" s="0" t="s">
        <v>347</v>
      </c>
      <c r="BC568" s="0" t="s">
        <v>122</v>
      </c>
      <c r="BD568" s="0" t="s">
        <v>123</v>
      </c>
      <c r="BE568" s="0" t="s">
        <v>98</v>
      </c>
      <c r="BI568" s="0" t="s">
        <v>124</v>
      </c>
      <c r="BJ568" s="0" t="s">
        <v>1781</v>
      </c>
      <c r="BK568" s="0" t="s">
        <v>2122</v>
      </c>
      <c r="BL568" s="0" t="s">
        <v>2131</v>
      </c>
      <c r="BM568" s="0" t="s">
        <v>2103</v>
      </c>
      <c r="BN568" s="0" t="s">
        <v>2104</v>
      </c>
      <c r="BO568" s="0" t="s">
        <v>769</v>
      </c>
      <c r="BP568" s="0" t="s">
        <v>2098</v>
      </c>
      <c r="BQ568" s="0" t="s">
        <v>2105</v>
      </c>
      <c r="BT568" s="0" t="n">
        <v>0</v>
      </c>
      <c r="BU568" s="0" t="s">
        <v>2106</v>
      </c>
      <c r="BW568" s="0" t="n">
        <v>1988</v>
      </c>
      <c r="BX568" s="0" t="n">
        <v>2015</v>
      </c>
      <c r="BY568" s="0" t="s">
        <v>343</v>
      </c>
      <c r="BZ568" s="0" t="n">
        <v>2001.5</v>
      </c>
      <c r="CA568" s="0" t="n">
        <v>0</v>
      </c>
      <c r="CB568" s="0" t="n">
        <v>0</v>
      </c>
      <c r="CC568" s="0" t="n">
        <v>0</v>
      </c>
      <c r="CD568" s="0" t="n">
        <v>0.0134946682409189</v>
      </c>
      <c r="CE568" s="0" t="n">
        <v>1</v>
      </c>
    </row>
    <row r="569" customFormat="false" ht="15" hidden="false" customHeight="false" outlineLevel="0" collapsed="false">
      <c r="A569" s="0" t="s">
        <v>2098</v>
      </c>
      <c r="B569" s="0" t="n">
        <v>1874</v>
      </c>
      <c r="C569" s="0" t="n">
        <v>-0.0635809381451491</v>
      </c>
      <c r="D569" s="0" t="n">
        <v>5512</v>
      </c>
      <c r="E569" s="0" t="n">
        <f aca="false">IF(ISNUMBER($BA569),$BA569,IF(AND(ISNUMBER($D569),ISNUMBER($BW569),ISNUMBER($BX569)),$D569*($BX569-$BW569+1),""))</f>
        <v>5512</v>
      </c>
      <c r="H569" s="0" t="s">
        <v>118</v>
      </c>
      <c r="I569" s="0" t="s">
        <v>119</v>
      </c>
      <c r="J569" s="0" t="n">
        <f aca="false">IF($BW569&lt;&gt;"",$BW569,"")</f>
        <v>1988</v>
      </c>
      <c r="K569" s="0" t="n">
        <f aca="false">IF($BX569&lt;&gt;"",$BX569,"")</f>
        <v>2015</v>
      </c>
      <c r="L569" s="0" t="n">
        <f aca="false">IF(AND(ISNUMBER($BW569),ISNUMBER($BX569)),($BW569+$BX569)/2,"")</f>
        <v>2001.5</v>
      </c>
      <c r="M569" s="0" t="n">
        <f aca="false">IF($L569&lt;&gt;"",$L569,"")</f>
        <v>2001.5</v>
      </c>
      <c r="N569" s="0" t="n">
        <f aca="false">IF(AND(ISNUMBER($BW569),ISNUMBER($BX569)),MIN(1,MAX(0,($BX569-2016+1)/($BX569-$BW569+1))),"")</f>
        <v>0</v>
      </c>
      <c r="O569" s="0" t="n">
        <f aca="false">IF(AND(ISNUMBER($BW569),ISNUMBER($BX569)),MIN(1,MAX(0,($BX569-2017+1)/($BX569-$BW569+1))),"")</f>
        <v>0</v>
      </c>
      <c r="P569" s="0" t="n">
        <f aca="false">IF(AND(ISNUMBER($BW569),ISNUMBER($BX569)),MIN(1,MAX(0,($BX569-2018+1)/($BX569-$BW569+1))),"")</f>
        <v>0</v>
      </c>
      <c r="Q569" s="0" t="n">
        <f aca="false">IF(AND(ISNUMBER($BW569),ISNUMBER($BX569)),MIN(1,MAX(0,($BX569-2019+1)/($BX569-$BW569+1))),"")</f>
        <v>0</v>
      </c>
      <c r="R569" s="0" t="n">
        <f aca="false">IF(AND(ISNUMBER($BW569),ISNUMBER($BX569)),MIN(1,MAX(0,($BX569-2016+1)/($BX569-$BW569+1))),"")</f>
        <v>0</v>
      </c>
      <c r="S569" s="0" t="n">
        <f aca="false">IF($L569&lt;&gt;"",IF($L569&gt;=2015.5,1,0),"")</f>
        <v>0</v>
      </c>
      <c r="T569" s="0" t="n">
        <f aca="false">IF($L569&lt;&gt;"",IF($L569&gt;=2016,1,0),"")</f>
        <v>0</v>
      </c>
      <c r="U569" s="0" t="n">
        <f aca="false">IF(ISNUMBER($BX569),IF($BX569&gt;=2016,1,0),"")</f>
        <v>0</v>
      </c>
      <c r="V569" s="0" t="n">
        <f aca="false">IF(ISNUMBER($BW569),IF($BW569&gt;=2016,1,0),"")</f>
        <v>0</v>
      </c>
      <c r="W569" s="0" t="str">
        <f aca="false">IF(AND(ISNUMBER($BW569),ISNUMBER($BX569)),IF($BW569&gt;=2016,"post-only",IF($BX569&lt;2016,"pre-only","mixed")),"")</f>
        <v>pre-only</v>
      </c>
      <c r="X569" s="0" t="n">
        <f aca="false">IF(AND(ISNUMBER($BW569),ISNUMBER($BX569)),MIN(1,MAX(0,($BX569-2017+1)/($BX569-$BW569+1))),"")</f>
        <v>0</v>
      </c>
      <c r="Y569" s="0" t="n">
        <f aca="false">IF(AND(ISNUMBER($BW569),ISNUMBER($BX569)),MIN(1,MAX(0,($BX569-2018+1)/($BX569-$BW569+1))),"")</f>
        <v>0</v>
      </c>
      <c r="Z569" s="0" t="n">
        <f aca="false">IF(AND(ISNUMBER($BW569),ISNUMBER($BX569)),MIN(1,MAX(0,($BX569-2019+1)/($BX569-$BW569+1))),"")</f>
        <v>0</v>
      </c>
      <c r="AA569" s="0" t="n">
        <f aca="false">IF(ISNUMBER($BX569),IF($BX569&gt;=2017,1,0),"")</f>
        <v>0</v>
      </c>
      <c r="AB569" s="0" t="n">
        <f aca="false">IF(ISNUMBER($BX569),IF($BX569&gt;=2018,1,0),"")</f>
        <v>0</v>
      </c>
      <c r="AC569" s="0" t="n">
        <f aca="false">IF(ISNUMBER($BX569),IF($BX569&gt;=2019,1,0),"")</f>
        <v>0</v>
      </c>
      <c r="AD569" s="0" t="n">
        <f aca="false">IF($L569&lt;&gt;"",IF($L569&gt;2013,1,0),"")</f>
        <v>0</v>
      </c>
      <c r="AE569" s="0" t="n">
        <f aca="false">IF($L569&lt;&gt;"",1+IF($L569&gt;2011,1,0)+IF($L569&gt;2014,1,0),"")</f>
        <v>1</v>
      </c>
      <c r="AF569" s="0" t="s">
        <v>87</v>
      </c>
      <c r="AG569" s="0" t="s">
        <v>88</v>
      </c>
      <c r="AH569" s="0" t="s">
        <v>89</v>
      </c>
      <c r="AI569" s="0" t="s">
        <v>497</v>
      </c>
      <c r="AJ569" s="0" t="s">
        <v>334</v>
      </c>
      <c r="AK569" s="0" t="str">
        <f aca="false">IF(AND($CF569&lt;&gt;"",IFERROR(INDEX(subsample_country_map!$B:$B,MATCH($CF569,subsample_country_map!$A:$A,0)),"")&lt;&gt;""),INDEX(subsample_country_map!$B:$B,MATCH($CF569,subsample_country_map!$A:$A,0)),INDEX(lookup!$AA:$AA,MATCH($A569,lookup!$A:$A,0)))</f>
        <v>1_US</v>
      </c>
      <c r="AL569" s="0" t="str">
        <f aca="false">IF(AND($CF569&lt;&gt;"",IFERROR(INDEX(subsample_country_map!$C:$C,MATCH($CF569,subsample_country_map!$A:$A,0)),"")&lt;&gt;""),INDEX(subsample_country_map!$C:$C,MATCH($CF569,subsample_country_map!$A:$A,0)),INDEX(lookup!$AB:$AB,MATCH($A569,lookup!$A:$A,0)))</f>
        <v>1_developed</v>
      </c>
      <c r="AM569" s="0" t="str">
        <f aca="false">IF(AND($CF569&lt;&gt;"",IFERROR(INDEX(subsample_country_map!$D:$D,MATCH($CF569,subsample_country_map!$A:$A,0)),"")&lt;&gt;""),INDEX(subsample_country_map!$D:$D,MATCH($CF569,subsample_country_map!$A:$A,0)),INDEX(lookup!$AC:$AC,MATCH($A569,lookup!$A:$A,0)))</f>
        <v>1_western</v>
      </c>
      <c r="AN569" s="0" t="str">
        <f aca="false">IF(AND($CF569&lt;&gt;"",IFERROR(INDEX(subsample_country_map!$E:$E,MATCH($CF569,subsample_country_map!$A:$A,0)),"")&lt;&gt;""),INDEX(subsample_country_map!$E:$E,MATCH($CF569,subsample_country_map!$A:$A,0)),INDEX(lookup!$AD:$AD,MATCH($A569,lookup!$A:$A,0)))</f>
        <v>1_common law</v>
      </c>
      <c r="AO569" s="0" t="str">
        <f aca="false">INDEX(lookup!$Y:$Y,MATCH($A569,lookup!$A:$A,0))</f>
        <v>0_published</v>
      </c>
      <c r="AP569" s="0" t="str">
        <f aca="false">INDEX(lookup!$Z:$Z,MATCH($A569,lookup!$A:$A,0))</f>
        <v>1_VHB high</v>
      </c>
      <c r="AQ569" s="0" t="str">
        <f aca="false">INDEX(lookup!$W:$W,MATCH($A569,lookup!$A:$A,0))</f>
        <v>3_mgmt</v>
      </c>
      <c r="AS569" s="0" t="s">
        <v>91</v>
      </c>
      <c r="AT569" s="0" t="s">
        <v>397</v>
      </c>
      <c r="AU569" s="0" t="s">
        <v>93</v>
      </c>
      <c r="AV569" s="0" t="s">
        <v>2132</v>
      </c>
      <c r="AX569" s="0" t="s">
        <v>2133</v>
      </c>
      <c r="BA569" s="0" t="n">
        <v>5512</v>
      </c>
      <c r="BB569" s="0" t="s">
        <v>347</v>
      </c>
      <c r="BC569" s="0" t="s">
        <v>122</v>
      </c>
      <c r="BD569" s="0" t="s">
        <v>123</v>
      </c>
      <c r="BE569" s="0" t="s">
        <v>98</v>
      </c>
      <c r="BI569" s="0" t="s">
        <v>143</v>
      </c>
      <c r="BJ569" s="0" t="s">
        <v>363</v>
      </c>
      <c r="BK569" s="0" t="s">
        <v>2134</v>
      </c>
      <c r="BL569" s="0" t="s">
        <v>2135</v>
      </c>
      <c r="BM569" s="0" t="s">
        <v>2103</v>
      </c>
      <c r="BN569" s="0" t="s">
        <v>2104</v>
      </c>
      <c r="BO569" s="0" t="s">
        <v>769</v>
      </c>
      <c r="BP569" s="0" t="s">
        <v>2098</v>
      </c>
      <c r="BQ569" s="0" t="s">
        <v>127</v>
      </c>
      <c r="BT569" s="0" t="n">
        <v>0</v>
      </c>
      <c r="BU569" s="0" t="s">
        <v>2106</v>
      </c>
      <c r="BW569" s="0" t="n">
        <v>1988</v>
      </c>
      <c r="BX569" s="0" t="n">
        <v>2015</v>
      </c>
      <c r="BY569" s="0" t="s">
        <v>343</v>
      </c>
      <c r="BZ569" s="0" t="n">
        <v>2001.5</v>
      </c>
      <c r="CA569" s="0" t="n">
        <v>0</v>
      </c>
      <c r="CB569" s="0" t="n">
        <v>0</v>
      </c>
      <c r="CC569" s="0" t="n">
        <v>0</v>
      </c>
      <c r="CD569" s="0" t="n">
        <v>-0.0636668226269072</v>
      </c>
      <c r="CE569" s="0" t="n">
        <v>1</v>
      </c>
    </row>
    <row r="570" customFormat="false" ht="15" hidden="false" customHeight="false" outlineLevel="0" collapsed="false">
      <c r="A570" s="0" t="s">
        <v>2098</v>
      </c>
      <c r="B570" s="0" t="n">
        <v>1875</v>
      </c>
      <c r="C570" s="0" t="n">
        <v>0.0501604452635967</v>
      </c>
      <c r="D570" s="0" t="n">
        <v>5081</v>
      </c>
      <c r="E570" s="0" t="n">
        <f aca="false">IF(ISNUMBER($BA570),$BA570,IF(AND(ISNUMBER($D570),ISNUMBER($BW570),ISNUMBER($BX570)),$D570*($BX570-$BW570+1),""))</f>
        <v>5081</v>
      </c>
      <c r="H570" s="0" t="s">
        <v>118</v>
      </c>
      <c r="I570" s="0" t="s">
        <v>119</v>
      </c>
      <c r="J570" s="0" t="n">
        <f aca="false">IF($BW570&lt;&gt;"",$BW570,"")</f>
        <v>1988</v>
      </c>
      <c r="K570" s="0" t="n">
        <f aca="false">IF($BX570&lt;&gt;"",$BX570,"")</f>
        <v>2015</v>
      </c>
      <c r="L570" s="0" t="n">
        <f aca="false">IF(AND(ISNUMBER($BW570),ISNUMBER($BX570)),($BW570+$BX570)/2,"")</f>
        <v>2001.5</v>
      </c>
      <c r="M570" s="0" t="n">
        <f aca="false">IF($L570&lt;&gt;"",$L570,"")</f>
        <v>2001.5</v>
      </c>
      <c r="N570" s="0" t="n">
        <f aca="false">IF(AND(ISNUMBER($BW570),ISNUMBER($BX570)),MIN(1,MAX(0,($BX570-2016+1)/($BX570-$BW570+1))),"")</f>
        <v>0</v>
      </c>
      <c r="O570" s="0" t="n">
        <f aca="false">IF(AND(ISNUMBER($BW570),ISNUMBER($BX570)),MIN(1,MAX(0,($BX570-2017+1)/($BX570-$BW570+1))),"")</f>
        <v>0</v>
      </c>
      <c r="P570" s="0" t="n">
        <f aca="false">IF(AND(ISNUMBER($BW570),ISNUMBER($BX570)),MIN(1,MAX(0,($BX570-2018+1)/($BX570-$BW570+1))),"")</f>
        <v>0</v>
      </c>
      <c r="Q570" s="0" t="n">
        <f aca="false">IF(AND(ISNUMBER($BW570),ISNUMBER($BX570)),MIN(1,MAX(0,($BX570-2019+1)/($BX570-$BW570+1))),"")</f>
        <v>0</v>
      </c>
      <c r="R570" s="0" t="n">
        <f aca="false">IF(AND(ISNUMBER($BW570),ISNUMBER($BX570)),MIN(1,MAX(0,($BX570-2016+1)/($BX570-$BW570+1))),"")</f>
        <v>0</v>
      </c>
      <c r="S570" s="0" t="n">
        <f aca="false">IF($L570&lt;&gt;"",IF($L570&gt;=2015.5,1,0),"")</f>
        <v>0</v>
      </c>
      <c r="T570" s="0" t="n">
        <f aca="false">IF($L570&lt;&gt;"",IF($L570&gt;=2016,1,0),"")</f>
        <v>0</v>
      </c>
      <c r="U570" s="0" t="n">
        <f aca="false">IF(ISNUMBER($BX570),IF($BX570&gt;=2016,1,0),"")</f>
        <v>0</v>
      </c>
      <c r="V570" s="0" t="n">
        <f aca="false">IF(ISNUMBER($BW570),IF($BW570&gt;=2016,1,0),"")</f>
        <v>0</v>
      </c>
      <c r="W570" s="0" t="str">
        <f aca="false">IF(AND(ISNUMBER($BW570),ISNUMBER($BX570)),IF($BW570&gt;=2016,"post-only",IF($BX570&lt;2016,"pre-only","mixed")),"")</f>
        <v>pre-only</v>
      </c>
      <c r="X570" s="0" t="n">
        <f aca="false">IF(AND(ISNUMBER($BW570),ISNUMBER($BX570)),MIN(1,MAX(0,($BX570-2017+1)/($BX570-$BW570+1))),"")</f>
        <v>0</v>
      </c>
      <c r="Y570" s="0" t="n">
        <f aca="false">IF(AND(ISNUMBER($BW570),ISNUMBER($BX570)),MIN(1,MAX(0,($BX570-2018+1)/($BX570-$BW570+1))),"")</f>
        <v>0</v>
      </c>
      <c r="Z570" s="0" t="n">
        <f aca="false">IF(AND(ISNUMBER($BW570),ISNUMBER($BX570)),MIN(1,MAX(0,($BX570-2019+1)/($BX570-$BW570+1))),"")</f>
        <v>0</v>
      </c>
      <c r="AA570" s="0" t="n">
        <f aca="false">IF(ISNUMBER($BX570),IF($BX570&gt;=2017,1,0),"")</f>
        <v>0</v>
      </c>
      <c r="AB570" s="0" t="n">
        <f aca="false">IF(ISNUMBER($BX570),IF($BX570&gt;=2018,1,0),"")</f>
        <v>0</v>
      </c>
      <c r="AC570" s="0" t="n">
        <f aca="false">IF(ISNUMBER($BX570),IF($BX570&gt;=2019,1,0),"")</f>
        <v>0</v>
      </c>
      <c r="AD570" s="0" t="n">
        <f aca="false">IF($L570&lt;&gt;"",IF($L570&gt;2013,1,0),"")</f>
        <v>0</v>
      </c>
      <c r="AE570" s="0" t="n">
        <f aca="false">IF($L570&lt;&gt;"",1+IF($L570&gt;2011,1,0)+IF($L570&gt;2014,1,0),"")</f>
        <v>1</v>
      </c>
      <c r="AF570" s="0" t="s">
        <v>87</v>
      </c>
      <c r="AG570" s="0" t="s">
        <v>88</v>
      </c>
      <c r="AH570" s="0" t="s">
        <v>89</v>
      </c>
      <c r="AI570" s="0" t="s">
        <v>497</v>
      </c>
      <c r="AJ570" s="0" t="s">
        <v>334</v>
      </c>
      <c r="AK570" s="0" t="str">
        <f aca="false">IF(AND($CF570&lt;&gt;"",IFERROR(INDEX(subsample_country_map!$B:$B,MATCH($CF570,subsample_country_map!$A:$A,0)),"")&lt;&gt;""),INDEX(subsample_country_map!$B:$B,MATCH($CF570,subsample_country_map!$A:$A,0)),INDEX(lookup!$AA:$AA,MATCH($A570,lookup!$A:$A,0)))</f>
        <v>1_US</v>
      </c>
      <c r="AL570" s="0" t="str">
        <f aca="false">IF(AND($CF570&lt;&gt;"",IFERROR(INDEX(subsample_country_map!$C:$C,MATCH($CF570,subsample_country_map!$A:$A,0)),"")&lt;&gt;""),INDEX(subsample_country_map!$C:$C,MATCH($CF570,subsample_country_map!$A:$A,0)),INDEX(lookup!$AB:$AB,MATCH($A570,lookup!$A:$A,0)))</f>
        <v>1_developed</v>
      </c>
      <c r="AM570" s="0" t="str">
        <f aca="false">IF(AND($CF570&lt;&gt;"",IFERROR(INDEX(subsample_country_map!$D:$D,MATCH($CF570,subsample_country_map!$A:$A,0)),"")&lt;&gt;""),INDEX(subsample_country_map!$D:$D,MATCH($CF570,subsample_country_map!$A:$A,0)),INDEX(lookup!$AC:$AC,MATCH($A570,lookup!$A:$A,0)))</f>
        <v>1_western</v>
      </c>
      <c r="AN570" s="0" t="str">
        <f aca="false">IF(AND($CF570&lt;&gt;"",IFERROR(INDEX(subsample_country_map!$E:$E,MATCH($CF570,subsample_country_map!$A:$A,0)),"")&lt;&gt;""),INDEX(subsample_country_map!$E:$E,MATCH($CF570,subsample_country_map!$A:$A,0)),INDEX(lookup!$AD:$AD,MATCH($A570,lookup!$A:$A,0)))</f>
        <v>1_common law</v>
      </c>
      <c r="AO570" s="0" t="str">
        <f aca="false">INDEX(lookup!$Y:$Y,MATCH($A570,lookup!$A:$A,0))</f>
        <v>0_published</v>
      </c>
      <c r="AP570" s="0" t="str">
        <f aca="false">INDEX(lookup!$Z:$Z,MATCH($A570,lookup!$A:$A,0))</f>
        <v>1_VHB high</v>
      </c>
      <c r="AQ570" s="0" t="str">
        <f aca="false">INDEX(lookup!$W:$W,MATCH($A570,lookup!$A:$A,0))</f>
        <v>3_mgmt</v>
      </c>
      <c r="AS570" s="0" t="s">
        <v>91</v>
      </c>
      <c r="AT570" s="0" t="s">
        <v>397</v>
      </c>
      <c r="AU570" s="0" t="s">
        <v>93</v>
      </c>
      <c r="AV570" s="0" t="s">
        <v>2136</v>
      </c>
      <c r="AX570" s="0" t="s">
        <v>2137</v>
      </c>
      <c r="BA570" s="0" t="n">
        <v>5081</v>
      </c>
      <c r="BB570" s="0" t="s">
        <v>347</v>
      </c>
      <c r="BC570" s="0" t="s">
        <v>122</v>
      </c>
      <c r="BD570" s="0" t="s">
        <v>123</v>
      </c>
      <c r="BE570" s="0" t="s">
        <v>98</v>
      </c>
      <c r="BI570" s="0" t="s">
        <v>143</v>
      </c>
      <c r="BJ570" s="0" t="s">
        <v>368</v>
      </c>
      <c r="BK570" s="0" t="s">
        <v>2134</v>
      </c>
      <c r="BL570" s="0" t="s">
        <v>2138</v>
      </c>
      <c r="BM570" s="0" t="s">
        <v>2103</v>
      </c>
      <c r="BN570" s="0" t="s">
        <v>2104</v>
      </c>
      <c r="BO570" s="0" t="s">
        <v>769</v>
      </c>
      <c r="BP570" s="0" t="s">
        <v>2098</v>
      </c>
      <c r="BQ570" s="0" t="s">
        <v>127</v>
      </c>
      <c r="BT570" s="0" t="n">
        <v>0</v>
      </c>
      <c r="BU570" s="0" t="s">
        <v>2106</v>
      </c>
      <c r="BW570" s="0" t="n">
        <v>1988</v>
      </c>
      <c r="BX570" s="0" t="n">
        <v>2015</v>
      </c>
      <c r="BY570" s="0" t="s">
        <v>343</v>
      </c>
      <c r="BZ570" s="0" t="n">
        <v>2001.5</v>
      </c>
      <c r="CA570" s="0" t="n">
        <v>0</v>
      </c>
      <c r="CB570" s="0" t="n">
        <v>0</v>
      </c>
      <c r="CC570" s="0" t="n">
        <v>0</v>
      </c>
      <c r="CD570" s="0" t="n">
        <v>0.0502025779555347</v>
      </c>
      <c r="CE570" s="0" t="n">
        <v>1</v>
      </c>
    </row>
    <row r="571" customFormat="false" ht="15" hidden="false" customHeight="false" outlineLevel="0" collapsed="false">
      <c r="A571" s="0" t="s">
        <v>2098</v>
      </c>
      <c r="B571" s="0" t="n">
        <v>1876</v>
      </c>
      <c r="C571" s="0" t="n">
        <v>-0.058155305557944</v>
      </c>
      <c r="D571" s="0" t="n">
        <v>4923</v>
      </c>
      <c r="E571" s="0" t="n">
        <f aca="false">IF(ISNUMBER($BA571),$BA571,IF(AND(ISNUMBER($D571),ISNUMBER($BW571),ISNUMBER($BX571)),$D571*($BX571-$BW571+1),""))</f>
        <v>4923</v>
      </c>
      <c r="H571" s="0" t="s">
        <v>118</v>
      </c>
      <c r="I571" s="0" t="s">
        <v>119</v>
      </c>
      <c r="J571" s="0" t="n">
        <f aca="false">IF($BW571&lt;&gt;"",$BW571,"")</f>
        <v>1988</v>
      </c>
      <c r="K571" s="0" t="n">
        <f aca="false">IF($BX571&lt;&gt;"",$BX571,"")</f>
        <v>2015</v>
      </c>
      <c r="L571" s="0" t="n">
        <f aca="false">IF(AND(ISNUMBER($BW571),ISNUMBER($BX571)),($BW571+$BX571)/2,"")</f>
        <v>2001.5</v>
      </c>
      <c r="M571" s="0" t="n">
        <f aca="false">IF($L571&lt;&gt;"",$L571,"")</f>
        <v>2001.5</v>
      </c>
      <c r="N571" s="0" t="n">
        <f aca="false">IF(AND(ISNUMBER($BW571),ISNUMBER($BX571)),MIN(1,MAX(0,($BX571-2016+1)/($BX571-$BW571+1))),"")</f>
        <v>0</v>
      </c>
      <c r="O571" s="0" t="n">
        <f aca="false">IF(AND(ISNUMBER($BW571),ISNUMBER($BX571)),MIN(1,MAX(0,($BX571-2017+1)/($BX571-$BW571+1))),"")</f>
        <v>0</v>
      </c>
      <c r="P571" s="0" t="n">
        <f aca="false">IF(AND(ISNUMBER($BW571),ISNUMBER($BX571)),MIN(1,MAX(0,($BX571-2018+1)/($BX571-$BW571+1))),"")</f>
        <v>0</v>
      </c>
      <c r="Q571" s="0" t="n">
        <f aca="false">IF(AND(ISNUMBER($BW571),ISNUMBER($BX571)),MIN(1,MAX(0,($BX571-2019+1)/($BX571-$BW571+1))),"")</f>
        <v>0</v>
      </c>
      <c r="R571" s="0" t="n">
        <f aca="false">IF(AND(ISNUMBER($BW571),ISNUMBER($BX571)),MIN(1,MAX(0,($BX571-2016+1)/($BX571-$BW571+1))),"")</f>
        <v>0</v>
      </c>
      <c r="S571" s="0" t="n">
        <f aca="false">IF($L571&lt;&gt;"",IF($L571&gt;=2015.5,1,0),"")</f>
        <v>0</v>
      </c>
      <c r="T571" s="0" t="n">
        <f aca="false">IF($L571&lt;&gt;"",IF($L571&gt;=2016,1,0),"")</f>
        <v>0</v>
      </c>
      <c r="U571" s="0" t="n">
        <f aca="false">IF(ISNUMBER($BX571),IF($BX571&gt;=2016,1,0),"")</f>
        <v>0</v>
      </c>
      <c r="V571" s="0" t="n">
        <f aca="false">IF(ISNUMBER($BW571),IF($BW571&gt;=2016,1,0),"")</f>
        <v>0</v>
      </c>
      <c r="W571" s="0" t="str">
        <f aca="false">IF(AND(ISNUMBER($BW571),ISNUMBER($BX571)),IF($BW571&gt;=2016,"post-only",IF($BX571&lt;2016,"pre-only","mixed")),"")</f>
        <v>pre-only</v>
      </c>
      <c r="X571" s="0" t="n">
        <f aca="false">IF(AND(ISNUMBER($BW571),ISNUMBER($BX571)),MIN(1,MAX(0,($BX571-2017+1)/($BX571-$BW571+1))),"")</f>
        <v>0</v>
      </c>
      <c r="Y571" s="0" t="n">
        <f aca="false">IF(AND(ISNUMBER($BW571),ISNUMBER($BX571)),MIN(1,MAX(0,($BX571-2018+1)/($BX571-$BW571+1))),"")</f>
        <v>0</v>
      </c>
      <c r="Z571" s="0" t="n">
        <f aca="false">IF(AND(ISNUMBER($BW571),ISNUMBER($BX571)),MIN(1,MAX(0,($BX571-2019+1)/($BX571-$BW571+1))),"")</f>
        <v>0</v>
      </c>
      <c r="AA571" s="0" t="n">
        <f aca="false">IF(ISNUMBER($BX571),IF($BX571&gt;=2017,1,0),"")</f>
        <v>0</v>
      </c>
      <c r="AB571" s="0" t="n">
        <f aca="false">IF(ISNUMBER($BX571),IF($BX571&gt;=2018,1,0),"")</f>
        <v>0</v>
      </c>
      <c r="AC571" s="0" t="n">
        <f aca="false">IF(ISNUMBER($BX571),IF($BX571&gt;=2019,1,0),"")</f>
        <v>0</v>
      </c>
      <c r="AD571" s="0" t="n">
        <f aca="false">IF($L571&lt;&gt;"",IF($L571&gt;2013,1,0),"")</f>
        <v>0</v>
      </c>
      <c r="AE571" s="0" t="n">
        <f aca="false">IF($L571&lt;&gt;"",1+IF($L571&gt;2011,1,0)+IF($L571&gt;2014,1,0),"")</f>
        <v>1</v>
      </c>
      <c r="AF571" s="0" t="s">
        <v>87</v>
      </c>
      <c r="AG571" s="0" t="s">
        <v>88</v>
      </c>
      <c r="AH571" s="0" t="s">
        <v>89</v>
      </c>
      <c r="AI571" s="0" t="s">
        <v>497</v>
      </c>
      <c r="AJ571" s="0" t="s">
        <v>334</v>
      </c>
      <c r="AK571" s="0" t="str">
        <f aca="false">IF(AND($CF571&lt;&gt;"",IFERROR(INDEX(subsample_country_map!$B:$B,MATCH($CF571,subsample_country_map!$A:$A,0)),"")&lt;&gt;""),INDEX(subsample_country_map!$B:$B,MATCH($CF571,subsample_country_map!$A:$A,0)),INDEX(lookup!$AA:$AA,MATCH($A571,lookup!$A:$A,0)))</f>
        <v>1_US</v>
      </c>
      <c r="AL571" s="0" t="str">
        <f aca="false">IF(AND($CF571&lt;&gt;"",IFERROR(INDEX(subsample_country_map!$C:$C,MATCH($CF571,subsample_country_map!$A:$A,0)),"")&lt;&gt;""),INDEX(subsample_country_map!$C:$C,MATCH($CF571,subsample_country_map!$A:$A,0)),INDEX(lookup!$AB:$AB,MATCH($A571,lookup!$A:$A,0)))</f>
        <v>1_developed</v>
      </c>
      <c r="AM571" s="0" t="str">
        <f aca="false">IF(AND($CF571&lt;&gt;"",IFERROR(INDEX(subsample_country_map!$D:$D,MATCH($CF571,subsample_country_map!$A:$A,0)),"")&lt;&gt;""),INDEX(subsample_country_map!$D:$D,MATCH($CF571,subsample_country_map!$A:$A,0)),INDEX(lookup!$AC:$AC,MATCH($A571,lookup!$A:$A,0)))</f>
        <v>1_western</v>
      </c>
      <c r="AN571" s="0" t="str">
        <f aca="false">IF(AND($CF571&lt;&gt;"",IFERROR(INDEX(subsample_country_map!$E:$E,MATCH($CF571,subsample_country_map!$A:$A,0)),"")&lt;&gt;""),INDEX(subsample_country_map!$E:$E,MATCH($CF571,subsample_country_map!$A:$A,0)),INDEX(lookup!$AD:$AD,MATCH($A571,lookup!$A:$A,0)))</f>
        <v>1_common law</v>
      </c>
      <c r="AO571" s="0" t="str">
        <f aca="false">INDEX(lookup!$Y:$Y,MATCH($A571,lookup!$A:$A,0))</f>
        <v>0_published</v>
      </c>
      <c r="AP571" s="0" t="str">
        <f aca="false">INDEX(lookup!$Z:$Z,MATCH($A571,lookup!$A:$A,0))</f>
        <v>1_VHB high</v>
      </c>
      <c r="AQ571" s="0" t="str">
        <f aca="false">INDEX(lookup!$W:$W,MATCH($A571,lookup!$A:$A,0))</f>
        <v>3_mgmt</v>
      </c>
      <c r="AS571" s="0" t="s">
        <v>91</v>
      </c>
      <c r="AT571" s="0" t="s">
        <v>397</v>
      </c>
      <c r="AU571" s="0" t="s">
        <v>93</v>
      </c>
      <c r="AV571" s="0" t="s">
        <v>2139</v>
      </c>
      <c r="AX571" s="0" t="s">
        <v>1273</v>
      </c>
      <c r="BA571" s="0" t="n">
        <v>4923</v>
      </c>
      <c r="BB571" s="0" t="s">
        <v>347</v>
      </c>
      <c r="BC571" s="0" t="s">
        <v>122</v>
      </c>
      <c r="BD571" s="0" t="s">
        <v>123</v>
      </c>
      <c r="BE571" s="0" t="s">
        <v>98</v>
      </c>
      <c r="BI571" s="0" t="s">
        <v>143</v>
      </c>
      <c r="BJ571" s="0" t="s">
        <v>1776</v>
      </c>
      <c r="BK571" s="0" t="s">
        <v>2134</v>
      </c>
      <c r="BL571" s="0" t="s">
        <v>2140</v>
      </c>
      <c r="BM571" s="0" t="s">
        <v>2103</v>
      </c>
      <c r="BN571" s="0" t="s">
        <v>2104</v>
      </c>
      <c r="BO571" s="0" t="s">
        <v>769</v>
      </c>
      <c r="BP571" s="0" t="s">
        <v>2098</v>
      </c>
      <c r="BQ571" s="0" t="s">
        <v>2105</v>
      </c>
      <c r="BT571" s="0" t="n">
        <v>0</v>
      </c>
      <c r="BU571" s="0" t="s">
        <v>2106</v>
      </c>
      <c r="BW571" s="0" t="n">
        <v>1988</v>
      </c>
      <c r="BX571" s="0" t="n">
        <v>2015</v>
      </c>
      <c r="BY571" s="0" t="s">
        <v>343</v>
      </c>
      <c r="BZ571" s="0" t="n">
        <v>2001.5</v>
      </c>
      <c r="CA571" s="0" t="n">
        <v>0</v>
      </c>
      <c r="CB571" s="0" t="n">
        <v>0</v>
      </c>
      <c r="CC571" s="0" t="n">
        <v>0</v>
      </c>
      <c r="CD571" s="0" t="n">
        <v>-0.058221000099912</v>
      </c>
      <c r="CE571" s="0" t="n">
        <v>1</v>
      </c>
    </row>
    <row r="572" customFormat="false" ht="15" hidden="false" customHeight="false" outlineLevel="0" collapsed="false">
      <c r="A572" s="0" t="s">
        <v>2098</v>
      </c>
      <c r="B572" s="0" t="n">
        <v>1877</v>
      </c>
      <c r="C572" s="0" t="n">
        <v>-0.0642871573905231</v>
      </c>
      <c r="D572" s="0" t="n">
        <v>4923</v>
      </c>
      <c r="E572" s="0" t="n">
        <f aca="false">IF(ISNUMBER($BA572),$BA572,IF(AND(ISNUMBER($D572),ISNUMBER($BW572),ISNUMBER($BX572)),$D572*($BX572-$BW572+1),""))</f>
        <v>4923</v>
      </c>
      <c r="H572" s="0" t="s">
        <v>118</v>
      </c>
      <c r="I572" s="0" t="s">
        <v>119</v>
      </c>
      <c r="J572" s="0" t="n">
        <f aca="false">IF($BW572&lt;&gt;"",$BW572,"")</f>
        <v>1988</v>
      </c>
      <c r="K572" s="0" t="n">
        <f aca="false">IF($BX572&lt;&gt;"",$BX572,"")</f>
        <v>2015</v>
      </c>
      <c r="L572" s="0" t="n">
        <f aca="false">IF(AND(ISNUMBER($BW572),ISNUMBER($BX572)),($BW572+$BX572)/2,"")</f>
        <v>2001.5</v>
      </c>
      <c r="M572" s="0" t="n">
        <f aca="false">IF($L572&lt;&gt;"",$L572,"")</f>
        <v>2001.5</v>
      </c>
      <c r="N572" s="0" t="n">
        <f aca="false">IF(AND(ISNUMBER($BW572),ISNUMBER($BX572)),MIN(1,MAX(0,($BX572-2016+1)/($BX572-$BW572+1))),"")</f>
        <v>0</v>
      </c>
      <c r="O572" s="0" t="n">
        <f aca="false">IF(AND(ISNUMBER($BW572),ISNUMBER($BX572)),MIN(1,MAX(0,($BX572-2017+1)/($BX572-$BW572+1))),"")</f>
        <v>0</v>
      </c>
      <c r="P572" s="0" t="n">
        <f aca="false">IF(AND(ISNUMBER($BW572),ISNUMBER($BX572)),MIN(1,MAX(0,($BX572-2018+1)/($BX572-$BW572+1))),"")</f>
        <v>0</v>
      </c>
      <c r="Q572" s="0" t="n">
        <f aca="false">IF(AND(ISNUMBER($BW572),ISNUMBER($BX572)),MIN(1,MAX(0,($BX572-2019+1)/($BX572-$BW572+1))),"")</f>
        <v>0</v>
      </c>
      <c r="R572" s="0" t="n">
        <f aca="false">IF(AND(ISNUMBER($BW572),ISNUMBER($BX572)),MIN(1,MAX(0,($BX572-2016+1)/($BX572-$BW572+1))),"")</f>
        <v>0</v>
      </c>
      <c r="S572" s="0" t="n">
        <f aca="false">IF($L572&lt;&gt;"",IF($L572&gt;=2015.5,1,0),"")</f>
        <v>0</v>
      </c>
      <c r="T572" s="0" t="n">
        <f aca="false">IF($L572&lt;&gt;"",IF($L572&gt;=2016,1,0),"")</f>
        <v>0</v>
      </c>
      <c r="U572" s="0" t="n">
        <f aca="false">IF(ISNUMBER($BX572),IF($BX572&gt;=2016,1,0),"")</f>
        <v>0</v>
      </c>
      <c r="V572" s="0" t="n">
        <f aca="false">IF(ISNUMBER($BW572),IF($BW572&gt;=2016,1,0),"")</f>
        <v>0</v>
      </c>
      <c r="W572" s="0" t="str">
        <f aca="false">IF(AND(ISNUMBER($BW572),ISNUMBER($BX572)),IF($BW572&gt;=2016,"post-only",IF($BX572&lt;2016,"pre-only","mixed")),"")</f>
        <v>pre-only</v>
      </c>
      <c r="X572" s="0" t="n">
        <f aca="false">IF(AND(ISNUMBER($BW572),ISNUMBER($BX572)),MIN(1,MAX(0,($BX572-2017+1)/($BX572-$BW572+1))),"")</f>
        <v>0</v>
      </c>
      <c r="Y572" s="0" t="n">
        <f aca="false">IF(AND(ISNUMBER($BW572),ISNUMBER($BX572)),MIN(1,MAX(0,($BX572-2018+1)/($BX572-$BW572+1))),"")</f>
        <v>0</v>
      </c>
      <c r="Z572" s="0" t="n">
        <f aca="false">IF(AND(ISNUMBER($BW572),ISNUMBER($BX572)),MIN(1,MAX(0,($BX572-2019+1)/($BX572-$BW572+1))),"")</f>
        <v>0</v>
      </c>
      <c r="AA572" s="0" t="n">
        <f aca="false">IF(ISNUMBER($BX572),IF($BX572&gt;=2017,1,0),"")</f>
        <v>0</v>
      </c>
      <c r="AB572" s="0" t="n">
        <f aca="false">IF(ISNUMBER($BX572),IF($BX572&gt;=2018,1,0),"")</f>
        <v>0</v>
      </c>
      <c r="AC572" s="0" t="n">
        <f aca="false">IF(ISNUMBER($BX572),IF($BX572&gt;=2019,1,0),"")</f>
        <v>0</v>
      </c>
      <c r="AD572" s="0" t="n">
        <f aca="false">IF($L572&lt;&gt;"",IF($L572&gt;2013,1,0),"")</f>
        <v>0</v>
      </c>
      <c r="AE572" s="0" t="n">
        <f aca="false">IF($L572&lt;&gt;"",1+IF($L572&gt;2011,1,0)+IF($L572&gt;2014,1,0),"")</f>
        <v>1</v>
      </c>
      <c r="AF572" s="0" t="s">
        <v>87</v>
      </c>
      <c r="AG572" s="0" t="s">
        <v>88</v>
      </c>
      <c r="AH572" s="0" t="s">
        <v>89</v>
      </c>
      <c r="AI572" s="0" t="s">
        <v>497</v>
      </c>
      <c r="AJ572" s="0" t="s">
        <v>334</v>
      </c>
      <c r="AK572" s="0" t="str">
        <f aca="false">IF(AND($CF572&lt;&gt;"",IFERROR(INDEX(subsample_country_map!$B:$B,MATCH($CF572,subsample_country_map!$A:$A,0)),"")&lt;&gt;""),INDEX(subsample_country_map!$B:$B,MATCH($CF572,subsample_country_map!$A:$A,0)),INDEX(lookup!$AA:$AA,MATCH($A572,lookup!$A:$A,0)))</f>
        <v>1_US</v>
      </c>
      <c r="AL572" s="0" t="str">
        <f aca="false">IF(AND($CF572&lt;&gt;"",IFERROR(INDEX(subsample_country_map!$C:$C,MATCH($CF572,subsample_country_map!$A:$A,0)),"")&lt;&gt;""),INDEX(subsample_country_map!$C:$C,MATCH($CF572,subsample_country_map!$A:$A,0)),INDEX(lookup!$AB:$AB,MATCH($A572,lookup!$A:$A,0)))</f>
        <v>1_developed</v>
      </c>
      <c r="AM572" s="0" t="str">
        <f aca="false">IF(AND($CF572&lt;&gt;"",IFERROR(INDEX(subsample_country_map!$D:$D,MATCH($CF572,subsample_country_map!$A:$A,0)),"")&lt;&gt;""),INDEX(subsample_country_map!$D:$D,MATCH($CF572,subsample_country_map!$A:$A,0)),INDEX(lookup!$AC:$AC,MATCH($A572,lookup!$A:$A,0)))</f>
        <v>1_western</v>
      </c>
      <c r="AN572" s="0" t="str">
        <f aca="false">IF(AND($CF572&lt;&gt;"",IFERROR(INDEX(subsample_country_map!$E:$E,MATCH($CF572,subsample_country_map!$A:$A,0)),"")&lt;&gt;""),INDEX(subsample_country_map!$E:$E,MATCH($CF572,subsample_country_map!$A:$A,0)),INDEX(lookup!$AD:$AD,MATCH($A572,lookup!$A:$A,0)))</f>
        <v>1_common law</v>
      </c>
      <c r="AO572" s="0" t="str">
        <f aca="false">INDEX(lookup!$Y:$Y,MATCH($A572,lookup!$A:$A,0))</f>
        <v>0_published</v>
      </c>
      <c r="AP572" s="0" t="str">
        <f aca="false">INDEX(lookup!$Z:$Z,MATCH($A572,lookup!$A:$A,0))</f>
        <v>1_VHB high</v>
      </c>
      <c r="AQ572" s="0" t="str">
        <f aca="false">INDEX(lookup!$W:$W,MATCH($A572,lookup!$A:$A,0))</f>
        <v>3_mgmt</v>
      </c>
      <c r="AS572" s="0" t="s">
        <v>91</v>
      </c>
      <c r="AT572" s="0" t="s">
        <v>397</v>
      </c>
      <c r="AU572" s="0" t="s">
        <v>93</v>
      </c>
      <c r="AV572" s="0" t="s">
        <v>2141</v>
      </c>
      <c r="AX572" s="0" t="s">
        <v>2142</v>
      </c>
      <c r="BA572" s="0" t="n">
        <v>4923</v>
      </c>
      <c r="BB572" s="0" t="s">
        <v>347</v>
      </c>
      <c r="BC572" s="0" t="s">
        <v>122</v>
      </c>
      <c r="BD572" s="0" t="s">
        <v>123</v>
      </c>
      <c r="BE572" s="0" t="s">
        <v>98</v>
      </c>
      <c r="BI572" s="0" t="s">
        <v>143</v>
      </c>
      <c r="BJ572" s="0" t="s">
        <v>1781</v>
      </c>
      <c r="BK572" s="0" t="s">
        <v>2134</v>
      </c>
      <c r="BL572" s="0" t="s">
        <v>2143</v>
      </c>
      <c r="BM572" s="0" t="s">
        <v>2103</v>
      </c>
      <c r="BN572" s="0" t="s">
        <v>2104</v>
      </c>
      <c r="BO572" s="0" t="s">
        <v>769</v>
      </c>
      <c r="BP572" s="0" t="s">
        <v>2098</v>
      </c>
      <c r="BQ572" s="0" t="s">
        <v>127</v>
      </c>
      <c r="BT572" s="0" t="n">
        <v>0</v>
      </c>
      <c r="BU572" s="0" t="s">
        <v>2106</v>
      </c>
      <c r="BW572" s="0" t="n">
        <v>1988</v>
      </c>
      <c r="BX572" s="0" t="n">
        <v>2015</v>
      </c>
      <c r="BY572" s="0" t="s">
        <v>343</v>
      </c>
      <c r="BZ572" s="0" t="n">
        <v>2001.5</v>
      </c>
      <c r="CA572" s="0" t="n">
        <v>0</v>
      </c>
      <c r="CB572" s="0" t="n">
        <v>0</v>
      </c>
      <c r="CC572" s="0" t="n">
        <v>0</v>
      </c>
      <c r="CD572" s="0" t="n">
        <v>-0.0643759404656979</v>
      </c>
      <c r="CE572" s="0" t="n">
        <v>1</v>
      </c>
    </row>
    <row r="573" customFormat="false" ht="15" hidden="false" customHeight="false" outlineLevel="0" collapsed="false">
      <c r="A573" s="0" t="s">
        <v>2098</v>
      </c>
      <c r="B573" s="0" t="n">
        <v>1878</v>
      </c>
      <c r="C573" s="0" t="n">
        <v>0.0212522047501345</v>
      </c>
      <c r="D573" s="0" t="n">
        <v>5081</v>
      </c>
      <c r="E573" s="0" t="n">
        <f aca="false">IF(ISNUMBER($BA573),$BA573,IF(AND(ISNUMBER($D573),ISNUMBER($BW573),ISNUMBER($BX573)),$D573*($BX573-$BW573+1),""))</f>
        <v>5081</v>
      </c>
      <c r="H573" s="0" t="s">
        <v>118</v>
      </c>
      <c r="I573" s="0" t="s">
        <v>119</v>
      </c>
      <c r="J573" s="0" t="n">
        <f aca="false">IF($BW573&lt;&gt;"",$BW573,"")</f>
        <v>1988</v>
      </c>
      <c r="K573" s="0" t="n">
        <f aca="false">IF($BX573&lt;&gt;"",$BX573,"")</f>
        <v>2015</v>
      </c>
      <c r="L573" s="0" t="n">
        <f aca="false">IF(AND(ISNUMBER($BW573),ISNUMBER($BX573)),($BW573+$BX573)/2,"")</f>
        <v>2001.5</v>
      </c>
      <c r="M573" s="0" t="n">
        <f aca="false">IF($L573&lt;&gt;"",$L573,"")</f>
        <v>2001.5</v>
      </c>
      <c r="N573" s="0" t="n">
        <f aca="false">IF(AND(ISNUMBER($BW573),ISNUMBER($BX573)),MIN(1,MAX(0,($BX573-2016+1)/($BX573-$BW573+1))),"")</f>
        <v>0</v>
      </c>
      <c r="O573" s="0" t="n">
        <f aca="false">IF(AND(ISNUMBER($BW573),ISNUMBER($BX573)),MIN(1,MAX(0,($BX573-2017+1)/($BX573-$BW573+1))),"")</f>
        <v>0</v>
      </c>
      <c r="P573" s="0" t="n">
        <f aca="false">IF(AND(ISNUMBER($BW573),ISNUMBER($BX573)),MIN(1,MAX(0,($BX573-2018+1)/($BX573-$BW573+1))),"")</f>
        <v>0</v>
      </c>
      <c r="Q573" s="0" t="n">
        <f aca="false">IF(AND(ISNUMBER($BW573),ISNUMBER($BX573)),MIN(1,MAX(0,($BX573-2019+1)/($BX573-$BW573+1))),"")</f>
        <v>0</v>
      </c>
      <c r="R573" s="0" t="n">
        <f aca="false">IF(AND(ISNUMBER($BW573),ISNUMBER($BX573)),MIN(1,MAX(0,($BX573-2016+1)/($BX573-$BW573+1))),"")</f>
        <v>0</v>
      </c>
      <c r="S573" s="0" t="n">
        <f aca="false">IF($L573&lt;&gt;"",IF($L573&gt;=2015.5,1,0),"")</f>
        <v>0</v>
      </c>
      <c r="T573" s="0" t="n">
        <f aca="false">IF($L573&lt;&gt;"",IF($L573&gt;=2016,1,0),"")</f>
        <v>0</v>
      </c>
      <c r="U573" s="0" t="n">
        <f aca="false">IF(ISNUMBER($BX573),IF($BX573&gt;=2016,1,0),"")</f>
        <v>0</v>
      </c>
      <c r="V573" s="0" t="n">
        <f aca="false">IF(ISNUMBER($BW573),IF($BW573&gt;=2016,1,0),"")</f>
        <v>0</v>
      </c>
      <c r="W573" s="0" t="str">
        <f aca="false">IF(AND(ISNUMBER($BW573),ISNUMBER($BX573)),IF($BW573&gt;=2016,"post-only",IF($BX573&lt;2016,"pre-only","mixed")),"")</f>
        <v>pre-only</v>
      </c>
      <c r="X573" s="0" t="n">
        <f aca="false">IF(AND(ISNUMBER($BW573),ISNUMBER($BX573)),MIN(1,MAX(0,($BX573-2017+1)/($BX573-$BW573+1))),"")</f>
        <v>0</v>
      </c>
      <c r="Y573" s="0" t="n">
        <f aca="false">IF(AND(ISNUMBER($BW573),ISNUMBER($BX573)),MIN(1,MAX(0,($BX573-2018+1)/($BX573-$BW573+1))),"")</f>
        <v>0</v>
      </c>
      <c r="Z573" s="0" t="n">
        <f aca="false">IF(AND(ISNUMBER($BW573),ISNUMBER($BX573)),MIN(1,MAX(0,($BX573-2019+1)/($BX573-$BW573+1))),"")</f>
        <v>0</v>
      </c>
      <c r="AA573" s="0" t="n">
        <f aca="false">IF(ISNUMBER($BX573),IF($BX573&gt;=2017,1,0),"")</f>
        <v>0</v>
      </c>
      <c r="AB573" s="0" t="n">
        <f aca="false">IF(ISNUMBER($BX573),IF($BX573&gt;=2018,1,0),"")</f>
        <v>0</v>
      </c>
      <c r="AC573" s="0" t="n">
        <f aca="false">IF(ISNUMBER($BX573),IF($BX573&gt;=2019,1,0),"")</f>
        <v>0</v>
      </c>
      <c r="AD573" s="0" t="n">
        <f aca="false">IF($L573&lt;&gt;"",IF($L573&gt;2013,1,0),"")</f>
        <v>0</v>
      </c>
      <c r="AE573" s="0" t="n">
        <f aca="false">IF($L573&lt;&gt;"",1+IF($L573&gt;2011,1,0)+IF($L573&gt;2014,1,0),"")</f>
        <v>1</v>
      </c>
      <c r="AF573" s="0" t="s">
        <v>87</v>
      </c>
      <c r="AG573" s="0" t="s">
        <v>88</v>
      </c>
      <c r="AH573" s="0" t="s">
        <v>89</v>
      </c>
      <c r="AI573" s="0" t="s">
        <v>497</v>
      </c>
      <c r="AJ573" s="0" t="s">
        <v>334</v>
      </c>
      <c r="AK573" s="0" t="str">
        <f aca="false">IF(AND($CF573&lt;&gt;"",IFERROR(INDEX(subsample_country_map!$B:$B,MATCH($CF573,subsample_country_map!$A:$A,0)),"")&lt;&gt;""),INDEX(subsample_country_map!$B:$B,MATCH($CF573,subsample_country_map!$A:$A,0)),INDEX(lookup!$AA:$AA,MATCH($A573,lookup!$A:$A,0)))</f>
        <v>1_US</v>
      </c>
      <c r="AL573" s="0" t="str">
        <f aca="false">IF(AND($CF573&lt;&gt;"",IFERROR(INDEX(subsample_country_map!$C:$C,MATCH($CF573,subsample_country_map!$A:$A,0)),"")&lt;&gt;""),INDEX(subsample_country_map!$C:$C,MATCH($CF573,subsample_country_map!$A:$A,0)),INDEX(lookup!$AB:$AB,MATCH($A573,lookup!$A:$A,0)))</f>
        <v>1_developed</v>
      </c>
      <c r="AM573" s="0" t="str">
        <f aca="false">IF(AND($CF573&lt;&gt;"",IFERROR(INDEX(subsample_country_map!$D:$D,MATCH($CF573,subsample_country_map!$A:$A,0)),"")&lt;&gt;""),INDEX(subsample_country_map!$D:$D,MATCH($CF573,subsample_country_map!$A:$A,0)),INDEX(lookup!$AC:$AC,MATCH($A573,lookup!$A:$A,0)))</f>
        <v>1_western</v>
      </c>
      <c r="AN573" s="0" t="str">
        <f aca="false">IF(AND($CF573&lt;&gt;"",IFERROR(INDEX(subsample_country_map!$E:$E,MATCH($CF573,subsample_country_map!$A:$A,0)),"")&lt;&gt;""),INDEX(subsample_country_map!$E:$E,MATCH($CF573,subsample_country_map!$A:$A,0)),INDEX(lookup!$AD:$AD,MATCH($A573,lookup!$A:$A,0)))</f>
        <v>1_common law</v>
      </c>
      <c r="AO573" s="0" t="str">
        <f aca="false">INDEX(lookup!$Y:$Y,MATCH($A573,lookup!$A:$A,0))</f>
        <v>0_published</v>
      </c>
      <c r="AP573" s="0" t="str">
        <f aca="false">INDEX(lookup!$Z:$Z,MATCH($A573,lookup!$A:$A,0))</f>
        <v>1_VHB high</v>
      </c>
      <c r="AQ573" s="0" t="str">
        <f aca="false">INDEX(lookup!$W:$W,MATCH($A573,lookup!$A:$A,0))</f>
        <v>3_mgmt</v>
      </c>
      <c r="AS573" s="0" t="s">
        <v>91</v>
      </c>
      <c r="AT573" s="0" t="s">
        <v>397</v>
      </c>
      <c r="AU573" s="0" t="s">
        <v>93</v>
      </c>
      <c r="AV573" s="0" t="s">
        <v>2144</v>
      </c>
      <c r="AX573" s="0" t="s">
        <v>2145</v>
      </c>
      <c r="BA573" s="0" t="n">
        <v>5081</v>
      </c>
      <c r="BB573" s="0" t="s">
        <v>347</v>
      </c>
      <c r="BC573" s="0" t="s">
        <v>122</v>
      </c>
      <c r="BD573" s="0" t="s">
        <v>123</v>
      </c>
      <c r="BE573" s="0" t="s">
        <v>98</v>
      </c>
      <c r="BI573" s="0" t="s">
        <v>143</v>
      </c>
      <c r="BJ573" s="0" t="s">
        <v>2118</v>
      </c>
      <c r="BK573" s="0" t="s">
        <v>2134</v>
      </c>
      <c r="BL573" s="0" t="s">
        <v>2146</v>
      </c>
      <c r="BM573" s="0" t="s">
        <v>2103</v>
      </c>
      <c r="BN573" s="0" t="s">
        <v>2104</v>
      </c>
      <c r="BO573" s="0" t="s">
        <v>769</v>
      </c>
      <c r="BP573" s="0" t="s">
        <v>2098</v>
      </c>
      <c r="BQ573" s="0" t="s">
        <v>2105</v>
      </c>
      <c r="BT573" s="0" t="n">
        <v>0</v>
      </c>
      <c r="BU573" s="0" t="s">
        <v>2106</v>
      </c>
      <c r="BW573" s="0" t="n">
        <v>1988</v>
      </c>
      <c r="BX573" s="0" t="n">
        <v>2015</v>
      </c>
      <c r="BY573" s="0" t="s">
        <v>343</v>
      </c>
      <c r="BZ573" s="0" t="n">
        <v>2001.5</v>
      </c>
      <c r="CA573" s="0" t="n">
        <v>0</v>
      </c>
      <c r="CB573" s="0" t="n">
        <v>0</v>
      </c>
      <c r="CC573" s="0" t="n">
        <v>0</v>
      </c>
      <c r="CD573" s="0" t="n">
        <v>0.02125540518087</v>
      </c>
      <c r="CE573" s="0" t="n">
        <v>1</v>
      </c>
    </row>
    <row r="574" customFormat="false" ht="15" hidden="false" customHeight="false" outlineLevel="0" collapsed="false">
      <c r="A574" s="0" t="s">
        <v>2098</v>
      </c>
      <c r="B574" s="0" t="n">
        <v>1879</v>
      </c>
      <c r="C574" s="0" t="n">
        <v>-0.0696666112451569</v>
      </c>
      <c r="D574" s="0" t="n">
        <v>4923</v>
      </c>
      <c r="E574" s="0" t="n">
        <f aca="false">IF(ISNUMBER($BA574),$BA574,IF(AND(ISNUMBER($D574),ISNUMBER($BW574),ISNUMBER($BX574)),$D574*($BX574-$BW574+1),""))</f>
        <v>4923</v>
      </c>
      <c r="H574" s="0" t="s">
        <v>118</v>
      </c>
      <c r="I574" s="0" t="s">
        <v>119</v>
      </c>
      <c r="J574" s="0" t="n">
        <f aca="false">IF($BW574&lt;&gt;"",$BW574,"")</f>
        <v>1988</v>
      </c>
      <c r="K574" s="0" t="n">
        <f aca="false">IF($BX574&lt;&gt;"",$BX574,"")</f>
        <v>2015</v>
      </c>
      <c r="L574" s="0" t="n">
        <f aca="false">IF(AND(ISNUMBER($BW574),ISNUMBER($BX574)),($BW574+$BX574)/2,"")</f>
        <v>2001.5</v>
      </c>
      <c r="M574" s="0" t="n">
        <f aca="false">IF($L574&lt;&gt;"",$L574,"")</f>
        <v>2001.5</v>
      </c>
      <c r="N574" s="0" t="n">
        <f aca="false">IF(AND(ISNUMBER($BW574),ISNUMBER($BX574)),MIN(1,MAX(0,($BX574-2016+1)/($BX574-$BW574+1))),"")</f>
        <v>0</v>
      </c>
      <c r="O574" s="0" t="n">
        <f aca="false">IF(AND(ISNUMBER($BW574),ISNUMBER($BX574)),MIN(1,MAX(0,($BX574-2017+1)/($BX574-$BW574+1))),"")</f>
        <v>0</v>
      </c>
      <c r="P574" s="0" t="n">
        <f aca="false">IF(AND(ISNUMBER($BW574),ISNUMBER($BX574)),MIN(1,MAX(0,($BX574-2018+1)/($BX574-$BW574+1))),"")</f>
        <v>0</v>
      </c>
      <c r="Q574" s="0" t="n">
        <f aca="false">IF(AND(ISNUMBER($BW574),ISNUMBER($BX574)),MIN(1,MAX(0,($BX574-2019+1)/($BX574-$BW574+1))),"")</f>
        <v>0</v>
      </c>
      <c r="R574" s="0" t="n">
        <f aca="false">IF(AND(ISNUMBER($BW574),ISNUMBER($BX574)),MIN(1,MAX(0,($BX574-2016+1)/($BX574-$BW574+1))),"")</f>
        <v>0</v>
      </c>
      <c r="S574" s="0" t="n">
        <f aca="false">IF($L574&lt;&gt;"",IF($L574&gt;=2015.5,1,0),"")</f>
        <v>0</v>
      </c>
      <c r="T574" s="0" t="n">
        <f aca="false">IF($L574&lt;&gt;"",IF($L574&gt;=2016,1,0),"")</f>
        <v>0</v>
      </c>
      <c r="U574" s="0" t="n">
        <f aca="false">IF(ISNUMBER($BX574),IF($BX574&gt;=2016,1,0),"")</f>
        <v>0</v>
      </c>
      <c r="V574" s="0" t="n">
        <f aca="false">IF(ISNUMBER($BW574),IF($BW574&gt;=2016,1,0),"")</f>
        <v>0</v>
      </c>
      <c r="W574" s="0" t="str">
        <f aca="false">IF(AND(ISNUMBER($BW574),ISNUMBER($BX574)),IF($BW574&gt;=2016,"post-only",IF($BX574&lt;2016,"pre-only","mixed")),"")</f>
        <v>pre-only</v>
      </c>
      <c r="X574" s="0" t="n">
        <f aca="false">IF(AND(ISNUMBER($BW574),ISNUMBER($BX574)),MIN(1,MAX(0,($BX574-2017+1)/($BX574-$BW574+1))),"")</f>
        <v>0</v>
      </c>
      <c r="Y574" s="0" t="n">
        <f aca="false">IF(AND(ISNUMBER($BW574),ISNUMBER($BX574)),MIN(1,MAX(0,($BX574-2018+1)/($BX574-$BW574+1))),"")</f>
        <v>0</v>
      </c>
      <c r="Z574" s="0" t="n">
        <f aca="false">IF(AND(ISNUMBER($BW574),ISNUMBER($BX574)),MIN(1,MAX(0,($BX574-2019+1)/($BX574-$BW574+1))),"")</f>
        <v>0</v>
      </c>
      <c r="AA574" s="0" t="n">
        <f aca="false">IF(ISNUMBER($BX574),IF($BX574&gt;=2017,1,0),"")</f>
        <v>0</v>
      </c>
      <c r="AB574" s="0" t="n">
        <f aca="false">IF(ISNUMBER($BX574),IF($BX574&gt;=2018,1,0),"")</f>
        <v>0</v>
      </c>
      <c r="AC574" s="0" t="n">
        <f aca="false">IF(ISNUMBER($BX574),IF($BX574&gt;=2019,1,0),"")</f>
        <v>0</v>
      </c>
      <c r="AD574" s="0" t="n">
        <f aca="false">IF($L574&lt;&gt;"",IF($L574&gt;2013,1,0),"")</f>
        <v>0</v>
      </c>
      <c r="AE574" s="0" t="n">
        <f aca="false">IF($L574&lt;&gt;"",1+IF($L574&gt;2011,1,0)+IF($L574&gt;2014,1,0),"")</f>
        <v>1</v>
      </c>
      <c r="AF574" s="0" t="s">
        <v>87</v>
      </c>
      <c r="AG574" s="0" t="s">
        <v>88</v>
      </c>
      <c r="AH574" s="0" t="s">
        <v>89</v>
      </c>
      <c r="AI574" s="0" t="s">
        <v>497</v>
      </c>
      <c r="AJ574" s="0" t="s">
        <v>334</v>
      </c>
      <c r="AK574" s="0" t="str">
        <f aca="false">IF(AND($CF574&lt;&gt;"",IFERROR(INDEX(subsample_country_map!$B:$B,MATCH($CF574,subsample_country_map!$A:$A,0)),"")&lt;&gt;""),INDEX(subsample_country_map!$B:$B,MATCH($CF574,subsample_country_map!$A:$A,0)),INDEX(lookup!$AA:$AA,MATCH($A574,lookup!$A:$A,0)))</f>
        <v>1_US</v>
      </c>
      <c r="AL574" s="0" t="str">
        <f aca="false">IF(AND($CF574&lt;&gt;"",IFERROR(INDEX(subsample_country_map!$C:$C,MATCH($CF574,subsample_country_map!$A:$A,0)),"")&lt;&gt;""),INDEX(subsample_country_map!$C:$C,MATCH($CF574,subsample_country_map!$A:$A,0)),INDEX(lookup!$AB:$AB,MATCH($A574,lookup!$A:$A,0)))</f>
        <v>1_developed</v>
      </c>
      <c r="AM574" s="0" t="str">
        <f aca="false">IF(AND($CF574&lt;&gt;"",IFERROR(INDEX(subsample_country_map!$D:$D,MATCH($CF574,subsample_country_map!$A:$A,0)),"")&lt;&gt;""),INDEX(subsample_country_map!$D:$D,MATCH($CF574,subsample_country_map!$A:$A,0)),INDEX(lookup!$AC:$AC,MATCH($A574,lookup!$A:$A,0)))</f>
        <v>1_western</v>
      </c>
      <c r="AN574" s="0" t="str">
        <f aca="false">IF(AND($CF574&lt;&gt;"",IFERROR(INDEX(subsample_country_map!$E:$E,MATCH($CF574,subsample_country_map!$A:$A,0)),"")&lt;&gt;""),INDEX(subsample_country_map!$E:$E,MATCH($CF574,subsample_country_map!$A:$A,0)),INDEX(lookup!$AD:$AD,MATCH($A574,lookup!$A:$A,0)))</f>
        <v>1_common law</v>
      </c>
      <c r="AO574" s="0" t="str">
        <f aca="false">INDEX(lookup!$Y:$Y,MATCH($A574,lookup!$A:$A,0))</f>
        <v>0_published</v>
      </c>
      <c r="AP574" s="0" t="str">
        <f aca="false">INDEX(lookup!$Z:$Z,MATCH($A574,lookup!$A:$A,0))</f>
        <v>1_VHB high</v>
      </c>
      <c r="AQ574" s="0" t="str">
        <f aca="false">INDEX(lookup!$W:$W,MATCH($A574,lookup!$A:$A,0))</f>
        <v>3_mgmt</v>
      </c>
      <c r="AS574" s="0" t="s">
        <v>91</v>
      </c>
      <c r="AT574" s="0" t="s">
        <v>397</v>
      </c>
      <c r="AU574" s="0" t="s">
        <v>93</v>
      </c>
      <c r="AV574" s="0" t="s">
        <v>2147</v>
      </c>
      <c r="AX574" s="0" t="s">
        <v>2148</v>
      </c>
      <c r="BA574" s="0" t="n">
        <v>4923</v>
      </c>
      <c r="BB574" s="0" t="s">
        <v>347</v>
      </c>
      <c r="BC574" s="0" t="s">
        <v>122</v>
      </c>
      <c r="BD574" s="0" t="s">
        <v>123</v>
      </c>
      <c r="BE574" s="0" t="s">
        <v>98</v>
      </c>
      <c r="BI574" s="0" t="s">
        <v>143</v>
      </c>
      <c r="BJ574" s="0" t="s">
        <v>2149</v>
      </c>
      <c r="BK574" s="0" t="s">
        <v>2134</v>
      </c>
      <c r="BL574" s="0" t="s">
        <v>2150</v>
      </c>
      <c r="BM574" s="0" t="s">
        <v>2103</v>
      </c>
      <c r="BN574" s="0" t="s">
        <v>2104</v>
      </c>
      <c r="BO574" s="0" t="s">
        <v>769</v>
      </c>
      <c r="BP574" s="0" t="s">
        <v>2098</v>
      </c>
      <c r="BQ574" s="0" t="s">
        <v>127</v>
      </c>
      <c r="BT574" s="0" t="n">
        <v>0</v>
      </c>
      <c r="BU574" s="0" t="s">
        <v>2106</v>
      </c>
      <c r="BW574" s="0" t="n">
        <v>1988</v>
      </c>
      <c r="BX574" s="0" t="n">
        <v>2015</v>
      </c>
      <c r="BY574" s="0" t="s">
        <v>343</v>
      </c>
      <c r="BZ574" s="0" t="n">
        <v>2001.5</v>
      </c>
      <c r="CA574" s="0" t="n">
        <v>0</v>
      </c>
      <c r="CB574" s="0" t="n">
        <v>0</v>
      </c>
      <c r="CC574" s="0" t="n">
        <v>0</v>
      </c>
      <c r="CD574" s="0" t="n">
        <v>-0.0697796480949607</v>
      </c>
      <c r="CE574" s="0" t="n">
        <v>1</v>
      </c>
    </row>
    <row r="575" customFormat="false" ht="15" hidden="false" customHeight="false" outlineLevel="0" collapsed="false">
      <c r="A575" s="0" t="s">
        <v>2098</v>
      </c>
      <c r="B575" s="0" t="n">
        <v>1880</v>
      </c>
      <c r="C575" s="0" t="n">
        <v>0.033047285006428</v>
      </c>
      <c r="D575" s="0" t="n">
        <v>4923</v>
      </c>
      <c r="E575" s="0" t="n">
        <f aca="false">IF(ISNUMBER($BA575),$BA575,IF(AND(ISNUMBER($D575),ISNUMBER($BW575),ISNUMBER($BX575)),$D575*($BX575-$BW575+1),""))</f>
        <v>4923</v>
      </c>
      <c r="H575" s="0" t="s">
        <v>118</v>
      </c>
      <c r="I575" s="0" t="s">
        <v>119</v>
      </c>
      <c r="J575" s="0" t="n">
        <f aca="false">IF($BW575&lt;&gt;"",$BW575,"")</f>
        <v>1988</v>
      </c>
      <c r="K575" s="0" t="n">
        <f aca="false">IF($BX575&lt;&gt;"",$BX575,"")</f>
        <v>2015</v>
      </c>
      <c r="L575" s="0" t="n">
        <f aca="false">IF(AND(ISNUMBER($BW575),ISNUMBER($BX575)),($BW575+$BX575)/2,"")</f>
        <v>2001.5</v>
      </c>
      <c r="M575" s="0" t="n">
        <f aca="false">IF($L575&lt;&gt;"",$L575,"")</f>
        <v>2001.5</v>
      </c>
      <c r="N575" s="0" t="n">
        <f aca="false">IF(AND(ISNUMBER($BW575),ISNUMBER($BX575)),MIN(1,MAX(0,($BX575-2016+1)/($BX575-$BW575+1))),"")</f>
        <v>0</v>
      </c>
      <c r="O575" s="0" t="n">
        <f aca="false">IF(AND(ISNUMBER($BW575),ISNUMBER($BX575)),MIN(1,MAX(0,($BX575-2017+1)/($BX575-$BW575+1))),"")</f>
        <v>0</v>
      </c>
      <c r="P575" s="0" t="n">
        <f aca="false">IF(AND(ISNUMBER($BW575),ISNUMBER($BX575)),MIN(1,MAX(0,($BX575-2018+1)/($BX575-$BW575+1))),"")</f>
        <v>0</v>
      </c>
      <c r="Q575" s="0" t="n">
        <f aca="false">IF(AND(ISNUMBER($BW575),ISNUMBER($BX575)),MIN(1,MAX(0,($BX575-2019+1)/($BX575-$BW575+1))),"")</f>
        <v>0</v>
      </c>
      <c r="R575" s="0" t="n">
        <f aca="false">IF(AND(ISNUMBER($BW575),ISNUMBER($BX575)),MIN(1,MAX(0,($BX575-2016+1)/($BX575-$BW575+1))),"")</f>
        <v>0</v>
      </c>
      <c r="S575" s="0" t="n">
        <f aca="false">IF($L575&lt;&gt;"",IF($L575&gt;=2015.5,1,0),"")</f>
        <v>0</v>
      </c>
      <c r="T575" s="0" t="n">
        <f aca="false">IF($L575&lt;&gt;"",IF($L575&gt;=2016,1,0),"")</f>
        <v>0</v>
      </c>
      <c r="U575" s="0" t="n">
        <f aca="false">IF(ISNUMBER($BX575),IF($BX575&gt;=2016,1,0),"")</f>
        <v>0</v>
      </c>
      <c r="V575" s="0" t="n">
        <f aca="false">IF(ISNUMBER($BW575),IF($BW575&gt;=2016,1,0),"")</f>
        <v>0</v>
      </c>
      <c r="W575" s="0" t="str">
        <f aca="false">IF(AND(ISNUMBER($BW575),ISNUMBER($BX575)),IF($BW575&gt;=2016,"post-only",IF($BX575&lt;2016,"pre-only","mixed")),"")</f>
        <v>pre-only</v>
      </c>
      <c r="X575" s="0" t="n">
        <f aca="false">IF(AND(ISNUMBER($BW575),ISNUMBER($BX575)),MIN(1,MAX(0,($BX575-2017+1)/($BX575-$BW575+1))),"")</f>
        <v>0</v>
      </c>
      <c r="Y575" s="0" t="n">
        <f aca="false">IF(AND(ISNUMBER($BW575),ISNUMBER($BX575)),MIN(1,MAX(0,($BX575-2018+1)/($BX575-$BW575+1))),"")</f>
        <v>0</v>
      </c>
      <c r="Z575" s="0" t="n">
        <f aca="false">IF(AND(ISNUMBER($BW575),ISNUMBER($BX575)),MIN(1,MAX(0,($BX575-2019+1)/($BX575-$BW575+1))),"")</f>
        <v>0</v>
      </c>
      <c r="AA575" s="0" t="n">
        <f aca="false">IF(ISNUMBER($BX575),IF($BX575&gt;=2017,1,0),"")</f>
        <v>0</v>
      </c>
      <c r="AB575" s="0" t="n">
        <f aca="false">IF(ISNUMBER($BX575),IF($BX575&gt;=2018,1,0),"")</f>
        <v>0</v>
      </c>
      <c r="AC575" s="0" t="n">
        <f aca="false">IF(ISNUMBER($BX575),IF($BX575&gt;=2019,1,0),"")</f>
        <v>0</v>
      </c>
      <c r="AD575" s="0" t="n">
        <f aca="false">IF($L575&lt;&gt;"",IF($L575&gt;2013,1,0),"")</f>
        <v>0</v>
      </c>
      <c r="AE575" s="0" t="n">
        <f aca="false">IF($L575&lt;&gt;"",1+IF($L575&gt;2011,1,0)+IF($L575&gt;2014,1,0),"")</f>
        <v>1</v>
      </c>
      <c r="AF575" s="0" t="s">
        <v>87</v>
      </c>
      <c r="AG575" s="0" t="s">
        <v>88</v>
      </c>
      <c r="AH575" s="0" t="s">
        <v>89</v>
      </c>
      <c r="AI575" s="0" t="s">
        <v>497</v>
      </c>
      <c r="AJ575" s="0" t="s">
        <v>334</v>
      </c>
      <c r="AK575" s="0" t="str">
        <f aca="false">IF(AND($CF575&lt;&gt;"",IFERROR(INDEX(subsample_country_map!$B:$B,MATCH($CF575,subsample_country_map!$A:$A,0)),"")&lt;&gt;""),INDEX(subsample_country_map!$B:$B,MATCH($CF575,subsample_country_map!$A:$A,0)),INDEX(lookup!$AA:$AA,MATCH($A575,lookup!$A:$A,0)))</f>
        <v>1_US</v>
      </c>
      <c r="AL575" s="0" t="str">
        <f aca="false">IF(AND($CF575&lt;&gt;"",IFERROR(INDEX(subsample_country_map!$C:$C,MATCH($CF575,subsample_country_map!$A:$A,0)),"")&lt;&gt;""),INDEX(subsample_country_map!$C:$C,MATCH($CF575,subsample_country_map!$A:$A,0)),INDEX(lookup!$AB:$AB,MATCH($A575,lookup!$A:$A,0)))</f>
        <v>1_developed</v>
      </c>
      <c r="AM575" s="0" t="str">
        <f aca="false">IF(AND($CF575&lt;&gt;"",IFERROR(INDEX(subsample_country_map!$D:$D,MATCH($CF575,subsample_country_map!$A:$A,0)),"")&lt;&gt;""),INDEX(subsample_country_map!$D:$D,MATCH($CF575,subsample_country_map!$A:$A,0)),INDEX(lookup!$AC:$AC,MATCH($A575,lookup!$A:$A,0)))</f>
        <v>1_western</v>
      </c>
      <c r="AN575" s="0" t="str">
        <f aca="false">IF(AND($CF575&lt;&gt;"",IFERROR(INDEX(subsample_country_map!$E:$E,MATCH($CF575,subsample_country_map!$A:$A,0)),"")&lt;&gt;""),INDEX(subsample_country_map!$E:$E,MATCH($CF575,subsample_country_map!$A:$A,0)),INDEX(lookup!$AD:$AD,MATCH($A575,lookup!$A:$A,0)))</f>
        <v>1_common law</v>
      </c>
      <c r="AO575" s="0" t="str">
        <f aca="false">INDEX(lookup!$Y:$Y,MATCH($A575,lookup!$A:$A,0))</f>
        <v>0_published</v>
      </c>
      <c r="AP575" s="0" t="str">
        <f aca="false">INDEX(lookup!$Z:$Z,MATCH($A575,lookup!$A:$A,0))</f>
        <v>1_VHB high</v>
      </c>
      <c r="AQ575" s="0" t="str">
        <f aca="false">INDEX(lookup!$W:$W,MATCH($A575,lookup!$A:$A,0))</f>
        <v>3_mgmt</v>
      </c>
      <c r="AS575" s="0" t="s">
        <v>91</v>
      </c>
      <c r="AT575" s="0" t="s">
        <v>397</v>
      </c>
      <c r="AU575" s="0" t="s">
        <v>93</v>
      </c>
      <c r="AV575" s="0" t="s">
        <v>2151</v>
      </c>
      <c r="AX575" s="0" t="s">
        <v>198</v>
      </c>
      <c r="BA575" s="0" t="n">
        <v>4923</v>
      </c>
      <c r="BB575" s="0" t="s">
        <v>347</v>
      </c>
      <c r="BC575" s="0" t="s">
        <v>122</v>
      </c>
      <c r="BD575" s="0" t="s">
        <v>123</v>
      </c>
      <c r="BE575" s="0" t="s">
        <v>98</v>
      </c>
      <c r="BI575" s="0" t="s">
        <v>143</v>
      </c>
      <c r="BJ575" s="0" t="s">
        <v>2152</v>
      </c>
      <c r="BK575" s="0" t="s">
        <v>2134</v>
      </c>
      <c r="BL575" s="0" t="s">
        <v>2153</v>
      </c>
      <c r="BM575" s="0" t="s">
        <v>2103</v>
      </c>
      <c r="BN575" s="0" t="s">
        <v>2104</v>
      </c>
      <c r="BO575" s="0" t="s">
        <v>769</v>
      </c>
      <c r="BP575" s="0" t="s">
        <v>2098</v>
      </c>
      <c r="BQ575" s="0" t="s">
        <v>127</v>
      </c>
      <c r="BT575" s="0" t="n">
        <v>0</v>
      </c>
      <c r="BU575" s="0" t="s">
        <v>2106</v>
      </c>
      <c r="BW575" s="0" t="n">
        <v>1988</v>
      </c>
      <c r="BX575" s="0" t="n">
        <v>2015</v>
      </c>
      <c r="BY575" s="0" t="s">
        <v>343</v>
      </c>
      <c r="BZ575" s="0" t="n">
        <v>2001.5</v>
      </c>
      <c r="CA575" s="0" t="n">
        <v>0</v>
      </c>
      <c r="CB575" s="0" t="n">
        <v>0</v>
      </c>
      <c r="CC575" s="0" t="n">
        <v>0</v>
      </c>
      <c r="CD575" s="0" t="n">
        <v>0.0330593234630898</v>
      </c>
      <c r="CE575" s="0" t="n">
        <v>1</v>
      </c>
    </row>
    <row r="576" customFormat="false" ht="15" hidden="false" customHeight="false" outlineLevel="0" collapsed="false">
      <c r="A576" s="0" t="s">
        <v>2098</v>
      </c>
      <c r="B576" s="0" t="n">
        <v>1881</v>
      </c>
      <c r="C576" s="0" t="n">
        <v>0.030089272297544</v>
      </c>
      <c r="D576" s="0" t="n">
        <v>4923</v>
      </c>
      <c r="E576" s="0" t="n">
        <f aca="false">IF(ISNUMBER($BA576),$BA576,IF(AND(ISNUMBER($D576),ISNUMBER($BW576),ISNUMBER($BX576)),$D576*($BX576-$BW576+1),""))</f>
        <v>4923</v>
      </c>
      <c r="H576" s="0" t="s">
        <v>118</v>
      </c>
      <c r="I576" s="0" t="s">
        <v>119</v>
      </c>
      <c r="J576" s="0" t="n">
        <f aca="false">IF($BW576&lt;&gt;"",$BW576,"")</f>
        <v>1988</v>
      </c>
      <c r="K576" s="0" t="n">
        <f aca="false">IF($BX576&lt;&gt;"",$BX576,"")</f>
        <v>2015</v>
      </c>
      <c r="L576" s="0" t="n">
        <f aca="false">IF(AND(ISNUMBER($BW576),ISNUMBER($BX576)),($BW576+$BX576)/2,"")</f>
        <v>2001.5</v>
      </c>
      <c r="M576" s="0" t="n">
        <f aca="false">IF($L576&lt;&gt;"",$L576,"")</f>
        <v>2001.5</v>
      </c>
      <c r="N576" s="0" t="n">
        <f aca="false">IF(AND(ISNUMBER($BW576),ISNUMBER($BX576)),MIN(1,MAX(0,($BX576-2016+1)/($BX576-$BW576+1))),"")</f>
        <v>0</v>
      </c>
      <c r="O576" s="0" t="n">
        <f aca="false">IF(AND(ISNUMBER($BW576),ISNUMBER($BX576)),MIN(1,MAX(0,($BX576-2017+1)/($BX576-$BW576+1))),"")</f>
        <v>0</v>
      </c>
      <c r="P576" s="0" t="n">
        <f aca="false">IF(AND(ISNUMBER($BW576),ISNUMBER($BX576)),MIN(1,MAX(0,($BX576-2018+1)/($BX576-$BW576+1))),"")</f>
        <v>0</v>
      </c>
      <c r="Q576" s="0" t="n">
        <f aca="false">IF(AND(ISNUMBER($BW576),ISNUMBER($BX576)),MIN(1,MAX(0,($BX576-2019+1)/($BX576-$BW576+1))),"")</f>
        <v>0</v>
      </c>
      <c r="R576" s="0" t="n">
        <f aca="false">IF(AND(ISNUMBER($BW576),ISNUMBER($BX576)),MIN(1,MAX(0,($BX576-2016+1)/($BX576-$BW576+1))),"")</f>
        <v>0</v>
      </c>
      <c r="S576" s="0" t="n">
        <f aca="false">IF($L576&lt;&gt;"",IF($L576&gt;=2015.5,1,0),"")</f>
        <v>0</v>
      </c>
      <c r="T576" s="0" t="n">
        <f aca="false">IF($L576&lt;&gt;"",IF($L576&gt;=2016,1,0),"")</f>
        <v>0</v>
      </c>
      <c r="U576" s="0" t="n">
        <f aca="false">IF(ISNUMBER($BX576),IF($BX576&gt;=2016,1,0),"")</f>
        <v>0</v>
      </c>
      <c r="V576" s="0" t="n">
        <f aca="false">IF(ISNUMBER($BW576),IF($BW576&gt;=2016,1,0),"")</f>
        <v>0</v>
      </c>
      <c r="W576" s="0" t="str">
        <f aca="false">IF(AND(ISNUMBER($BW576),ISNUMBER($BX576)),IF($BW576&gt;=2016,"post-only",IF($BX576&lt;2016,"pre-only","mixed")),"")</f>
        <v>pre-only</v>
      </c>
      <c r="X576" s="0" t="n">
        <f aca="false">IF(AND(ISNUMBER($BW576),ISNUMBER($BX576)),MIN(1,MAX(0,($BX576-2017+1)/($BX576-$BW576+1))),"")</f>
        <v>0</v>
      </c>
      <c r="Y576" s="0" t="n">
        <f aca="false">IF(AND(ISNUMBER($BW576),ISNUMBER($BX576)),MIN(1,MAX(0,($BX576-2018+1)/($BX576-$BW576+1))),"")</f>
        <v>0</v>
      </c>
      <c r="Z576" s="0" t="n">
        <f aca="false">IF(AND(ISNUMBER($BW576),ISNUMBER($BX576)),MIN(1,MAX(0,($BX576-2019+1)/($BX576-$BW576+1))),"")</f>
        <v>0</v>
      </c>
      <c r="AA576" s="0" t="n">
        <f aca="false">IF(ISNUMBER($BX576),IF($BX576&gt;=2017,1,0),"")</f>
        <v>0</v>
      </c>
      <c r="AB576" s="0" t="n">
        <f aca="false">IF(ISNUMBER($BX576),IF($BX576&gt;=2018,1,0),"")</f>
        <v>0</v>
      </c>
      <c r="AC576" s="0" t="n">
        <f aca="false">IF(ISNUMBER($BX576),IF($BX576&gt;=2019,1,0),"")</f>
        <v>0</v>
      </c>
      <c r="AD576" s="0" t="n">
        <f aca="false">IF($L576&lt;&gt;"",IF($L576&gt;2013,1,0),"")</f>
        <v>0</v>
      </c>
      <c r="AE576" s="0" t="n">
        <f aca="false">IF($L576&lt;&gt;"",1+IF($L576&gt;2011,1,0)+IF($L576&gt;2014,1,0),"")</f>
        <v>1</v>
      </c>
      <c r="AF576" s="0" t="s">
        <v>87</v>
      </c>
      <c r="AG576" s="0" t="s">
        <v>88</v>
      </c>
      <c r="AH576" s="0" t="s">
        <v>89</v>
      </c>
      <c r="AI576" s="0" t="s">
        <v>497</v>
      </c>
      <c r="AJ576" s="0" t="s">
        <v>334</v>
      </c>
      <c r="AK576" s="0" t="str">
        <f aca="false">IF(AND($CF576&lt;&gt;"",IFERROR(INDEX(subsample_country_map!$B:$B,MATCH($CF576,subsample_country_map!$A:$A,0)),"")&lt;&gt;""),INDEX(subsample_country_map!$B:$B,MATCH($CF576,subsample_country_map!$A:$A,0)),INDEX(lookup!$AA:$AA,MATCH($A576,lookup!$A:$A,0)))</f>
        <v>1_US</v>
      </c>
      <c r="AL576" s="0" t="str">
        <f aca="false">IF(AND($CF576&lt;&gt;"",IFERROR(INDEX(subsample_country_map!$C:$C,MATCH($CF576,subsample_country_map!$A:$A,0)),"")&lt;&gt;""),INDEX(subsample_country_map!$C:$C,MATCH($CF576,subsample_country_map!$A:$A,0)),INDEX(lookup!$AB:$AB,MATCH($A576,lookup!$A:$A,0)))</f>
        <v>1_developed</v>
      </c>
      <c r="AM576" s="0" t="str">
        <f aca="false">IF(AND($CF576&lt;&gt;"",IFERROR(INDEX(subsample_country_map!$D:$D,MATCH($CF576,subsample_country_map!$A:$A,0)),"")&lt;&gt;""),INDEX(subsample_country_map!$D:$D,MATCH($CF576,subsample_country_map!$A:$A,0)),INDEX(lookup!$AC:$AC,MATCH($A576,lookup!$A:$A,0)))</f>
        <v>1_western</v>
      </c>
      <c r="AN576" s="0" t="str">
        <f aca="false">IF(AND($CF576&lt;&gt;"",IFERROR(INDEX(subsample_country_map!$E:$E,MATCH($CF576,subsample_country_map!$A:$A,0)),"")&lt;&gt;""),INDEX(subsample_country_map!$E:$E,MATCH($CF576,subsample_country_map!$A:$A,0)),INDEX(lookup!$AD:$AD,MATCH($A576,lookup!$A:$A,0)))</f>
        <v>1_common law</v>
      </c>
      <c r="AO576" s="0" t="str">
        <f aca="false">INDEX(lookup!$Y:$Y,MATCH($A576,lookup!$A:$A,0))</f>
        <v>0_published</v>
      </c>
      <c r="AP576" s="0" t="str">
        <f aca="false">INDEX(lookup!$Z:$Z,MATCH($A576,lookup!$A:$A,0))</f>
        <v>1_VHB high</v>
      </c>
      <c r="AQ576" s="0" t="str">
        <f aca="false">INDEX(lookup!$W:$W,MATCH($A576,lookup!$A:$A,0))</f>
        <v>3_mgmt</v>
      </c>
      <c r="AS576" s="0" t="s">
        <v>91</v>
      </c>
      <c r="AT576" s="0" t="s">
        <v>397</v>
      </c>
      <c r="AU576" s="0" t="s">
        <v>93</v>
      </c>
      <c r="AV576" s="0" t="s">
        <v>2154</v>
      </c>
      <c r="AX576" s="0" t="s">
        <v>1219</v>
      </c>
      <c r="BA576" s="0" t="n">
        <v>4923</v>
      </c>
      <c r="BB576" s="0" t="s">
        <v>347</v>
      </c>
      <c r="BC576" s="0" t="s">
        <v>122</v>
      </c>
      <c r="BD576" s="0" t="s">
        <v>123</v>
      </c>
      <c r="BE576" s="0" t="s">
        <v>98</v>
      </c>
      <c r="BI576" s="0" t="s">
        <v>143</v>
      </c>
      <c r="BJ576" s="0" t="s">
        <v>2155</v>
      </c>
      <c r="BK576" s="0" t="s">
        <v>2134</v>
      </c>
      <c r="BL576" s="0" t="s">
        <v>2156</v>
      </c>
      <c r="BM576" s="0" t="s">
        <v>2103</v>
      </c>
      <c r="BN576" s="0" t="s">
        <v>2104</v>
      </c>
      <c r="BO576" s="0" t="s">
        <v>769</v>
      </c>
      <c r="BP576" s="0" t="s">
        <v>2098</v>
      </c>
      <c r="BQ576" s="0" t="s">
        <v>2105</v>
      </c>
      <c r="BT576" s="0" t="n">
        <v>0</v>
      </c>
      <c r="BU576" s="0" t="s">
        <v>2106</v>
      </c>
      <c r="BW576" s="0" t="n">
        <v>1988</v>
      </c>
      <c r="BX576" s="0" t="n">
        <v>2015</v>
      </c>
      <c r="BY576" s="0" t="s">
        <v>343</v>
      </c>
      <c r="BZ576" s="0" t="n">
        <v>2001.5</v>
      </c>
      <c r="CA576" s="0" t="n">
        <v>0</v>
      </c>
      <c r="CB576" s="0" t="n">
        <v>0</v>
      </c>
      <c r="CC576" s="0" t="n">
        <v>0</v>
      </c>
      <c r="CD576" s="0" t="n">
        <v>0.0300983578178696</v>
      </c>
      <c r="CE576" s="0" t="n">
        <v>1</v>
      </c>
    </row>
    <row r="577" customFormat="false" ht="15" hidden="false" customHeight="false" outlineLevel="0" collapsed="false">
      <c r="A577" s="0" t="s">
        <v>2098</v>
      </c>
      <c r="B577" s="0" t="n">
        <v>1882</v>
      </c>
      <c r="C577" s="0" t="n">
        <v>-0.0941858567960643</v>
      </c>
      <c r="D577" s="0" t="n">
        <v>4677</v>
      </c>
      <c r="E577" s="0" t="n">
        <f aca="false">IF(ISNUMBER($BA577),$BA577,IF(AND(ISNUMBER($D577),ISNUMBER($BW577),ISNUMBER($BX577)),$D577*($BX577-$BW577+1),""))</f>
        <v>4677</v>
      </c>
      <c r="H577" s="0" t="s">
        <v>118</v>
      </c>
      <c r="I577" s="0" t="s">
        <v>119</v>
      </c>
      <c r="J577" s="0" t="n">
        <f aca="false">IF($BW577&lt;&gt;"",$BW577,"")</f>
        <v>1988</v>
      </c>
      <c r="K577" s="0" t="n">
        <f aca="false">IF($BX577&lt;&gt;"",$BX577,"")</f>
        <v>2015</v>
      </c>
      <c r="L577" s="0" t="n">
        <f aca="false">IF(AND(ISNUMBER($BW577),ISNUMBER($BX577)),($BW577+$BX577)/2,"")</f>
        <v>2001.5</v>
      </c>
      <c r="M577" s="0" t="n">
        <f aca="false">IF($L577&lt;&gt;"",$L577,"")</f>
        <v>2001.5</v>
      </c>
      <c r="N577" s="0" t="n">
        <f aca="false">IF(AND(ISNUMBER($BW577),ISNUMBER($BX577)),MIN(1,MAX(0,($BX577-2016+1)/($BX577-$BW577+1))),"")</f>
        <v>0</v>
      </c>
      <c r="O577" s="0" t="n">
        <f aca="false">IF(AND(ISNUMBER($BW577),ISNUMBER($BX577)),MIN(1,MAX(0,($BX577-2017+1)/($BX577-$BW577+1))),"")</f>
        <v>0</v>
      </c>
      <c r="P577" s="0" t="n">
        <f aca="false">IF(AND(ISNUMBER($BW577),ISNUMBER($BX577)),MIN(1,MAX(0,($BX577-2018+1)/($BX577-$BW577+1))),"")</f>
        <v>0</v>
      </c>
      <c r="Q577" s="0" t="n">
        <f aca="false">IF(AND(ISNUMBER($BW577),ISNUMBER($BX577)),MIN(1,MAX(0,($BX577-2019+1)/($BX577-$BW577+1))),"")</f>
        <v>0</v>
      </c>
      <c r="R577" s="0" t="n">
        <f aca="false">IF(AND(ISNUMBER($BW577),ISNUMBER($BX577)),MIN(1,MAX(0,($BX577-2016+1)/($BX577-$BW577+1))),"")</f>
        <v>0</v>
      </c>
      <c r="S577" s="0" t="n">
        <f aca="false">IF($L577&lt;&gt;"",IF($L577&gt;=2015.5,1,0),"")</f>
        <v>0</v>
      </c>
      <c r="T577" s="0" t="n">
        <f aca="false">IF($L577&lt;&gt;"",IF($L577&gt;=2016,1,0),"")</f>
        <v>0</v>
      </c>
      <c r="U577" s="0" t="n">
        <f aca="false">IF(ISNUMBER($BX577),IF($BX577&gt;=2016,1,0),"")</f>
        <v>0</v>
      </c>
      <c r="V577" s="0" t="n">
        <f aca="false">IF(ISNUMBER($BW577),IF($BW577&gt;=2016,1,0),"")</f>
        <v>0</v>
      </c>
      <c r="W577" s="0" t="str">
        <f aca="false">IF(AND(ISNUMBER($BW577),ISNUMBER($BX577)),IF($BW577&gt;=2016,"post-only",IF($BX577&lt;2016,"pre-only","mixed")),"")</f>
        <v>pre-only</v>
      </c>
      <c r="X577" s="0" t="n">
        <f aca="false">IF(AND(ISNUMBER($BW577),ISNUMBER($BX577)),MIN(1,MAX(0,($BX577-2017+1)/($BX577-$BW577+1))),"")</f>
        <v>0</v>
      </c>
      <c r="Y577" s="0" t="n">
        <f aca="false">IF(AND(ISNUMBER($BW577),ISNUMBER($BX577)),MIN(1,MAX(0,($BX577-2018+1)/($BX577-$BW577+1))),"")</f>
        <v>0</v>
      </c>
      <c r="Z577" s="0" t="n">
        <f aca="false">IF(AND(ISNUMBER($BW577),ISNUMBER($BX577)),MIN(1,MAX(0,($BX577-2019+1)/($BX577-$BW577+1))),"")</f>
        <v>0</v>
      </c>
      <c r="AA577" s="0" t="n">
        <f aca="false">IF(ISNUMBER($BX577),IF($BX577&gt;=2017,1,0),"")</f>
        <v>0</v>
      </c>
      <c r="AB577" s="0" t="n">
        <f aca="false">IF(ISNUMBER($BX577),IF($BX577&gt;=2018,1,0),"")</f>
        <v>0</v>
      </c>
      <c r="AC577" s="0" t="n">
        <f aca="false">IF(ISNUMBER($BX577),IF($BX577&gt;=2019,1,0),"")</f>
        <v>0</v>
      </c>
      <c r="AD577" s="0" t="n">
        <f aca="false">IF($L577&lt;&gt;"",IF($L577&gt;2013,1,0),"")</f>
        <v>0</v>
      </c>
      <c r="AE577" s="0" t="n">
        <f aca="false">IF($L577&lt;&gt;"",1+IF($L577&gt;2011,1,0)+IF($L577&gt;2014,1,0),"")</f>
        <v>1</v>
      </c>
      <c r="AF577" s="0" t="s">
        <v>87</v>
      </c>
      <c r="AG577" s="0" t="s">
        <v>88</v>
      </c>
      <c r="AH577" s="0" t="s">
        <v>89</v>
      </c>
      <c r="AI577" s="0" t="s">
        <v>497</v>
      </c>
      <c r="AJ577" s="0" t="s">
        <v>334</v>
      </c>
      <c r="AK577" s="0" t="str">
        <f aca="false">IF(AND($CF577&lt;&gt;"",IFERROR(INDEX(subsample_country_map!$B:$B,MATCH($CF577,subsample_country_map!$A:$A,0)),"")&lt;&gt;""),INDEX(subsample_country_map!$B:$B,MATCH($CF577,subsample_country_map!$A:$A,0)),INDEX(lookup!$AA:$AA,MATCH($A577,lookup!$A:$A,0)))</f>
        <v>1_US</v>
      </c>
      <c r="AL577" s="0" t="str">
        <f aca="false">IF(AND($CF577&lt;&gt;"",IFERROR(INDEX(subsample_country_map!$C:$C,MATCH($CF577,subsample_country_map!$A:$A,0)),"")&lt;&gt;""),INDEX(subsample_country_map!$C:$C,MATCH($CF577,subsample_country_map!$A:$A,0)),INDEX(lookup!$AB:$AB,MATCH($A577,lookup!$A:$A,0)))</f>
        <v>1_developed</v>
      </c>
      <c r="AM577" s="0" t="str">
        <f aca="false">IF(AND($CF577&lt;&gt;"",IFERROR(INDEX(subsample_country_map!$D:$D,MATCH($CF577,subsample_country_map!$A:$A,0)),"")&lt;&gt;""),INDEX(subsample_country_map!$D:$D,MATCH($CF577,subsample_country_map!$A:$A,0)),INDEX(lookup!$AC:$AC,MATCH($A577,lookup!$A:$A,0)))</f>
        <v>1_western</v>
      </c>
      <c r="AN577" s="0" t="str">
        <f aca="false">IF(AND($CF577&lt;&gt;"",IFERROR(INDEX(subsample_country_map!$E:$E,MATCH($CF577,subsample_country_map!$A:$A,0)),"")&lt;&gt;""),INDEX(subsample_country_map!$E:$E,MATCH($CF577,subsample_country_map!$A:$A,0)),INDEX(lookup!$AD:$AD,MATCH($A577,lookup!$A:$A,0)))</f>
        <v>1_common law</v>
      </c>
      <c r="AO577" s="0" t="str">
        <f aca="false">INDEX(lookup!$Y:$Y,MATCH($A577,lookup!$A:$A,0))</f>
        <v>0_published</v>
      </c>
      <c r="AP577" s="0" t="str">
        <f aca="false">INDEX(lookup!$Z:$Z,MATCH($A577,lookup!$A:$A,0))</f>
        <v>1_VHB high</v>
      </c>
      <c r="AQ577" s="0" t="str">
        <f aca="false">INDEX(lookup!$W:$W,MATCH($A577,lookup!$A:$A,0))</f>
        <v>3_mgmt</v>
      </c>
      <c r="AS577" s="0" t="s">
        <v>91</v>
      </c>
      <c r="AT577" s="0" t="s">
        <v>397</v>
      </c>
      <c r="AU577" s="0" t="s">
        <v>93</v>
      </c>
      <c r="AV577" s="0" t="s">
        <v>2157</v>
      </c>
      <c r="AX577" s="0" t="s">
        <v>2158</v>
      </c>
      <c r="BA577" s="0" t="n">
        <v>4677</v>
      </c>
      <c r="BB577" s="0" t="s">
        <v>347</v>
      </c>
      <c r="BC577" s="0" t="s">
        <v>122</v>
      </c>
      <c r="BD577" s="0" t="s">
        <v>123</v>
      </c>
      <c r="BE577" s="0" t="s">
        <v>2159</v>
      </c>
      <c r="BF577" s="0" t="s">
        <v>2160</v>
      </c>
      <c r="BI577" s="0" t="s">
        <v>208</v>
      </c>
      <c r="BJ577" s="0" t="s">
        <v>2161</v>
      </c>
      <c r="BK577" s="0" t="s">
        <v>2162</v>
      </c>
      <c r="BL577" s="0" t="s">
        <v>2163</v>
      </c>
      <c r="BM577" s="0" t="s">
        <v>2164</v>
      </c>
      <c r="BN577" s="0" t="s">
        <v>2104</v>
      </c>
      <c r="BO577" s="0" t="s">
        <v>769</v>
      </c>
      <c r="BP577" s="0" t="s">
        <v>2098</v>
      </c>
      <c r="BQ577" s="0" t="s">
        <v>127</v>
      </c>
      <c r="BT577" s="0" t="n">
        <v>0</v>
      </c>
      <c r="BU577" s="0" t="s">
        <v>2106</v>
      </c>
      <c r="BW577" s="0" t="n">
        <v>1988</v>
      </c>
      <c r="BX577" s="0" t="n">
        <v>2015</v>
      </c>
      <c r="BY577" s="0" t="s">
        <v>343</v>
      </c>
      <c r="BZ577" s="0" t="n">
        <v>2001.5</v>
      </c>
      <c r="CA577" s="0" t="n">
        <v>0</v>
      </c>
      <c r="CB577" s="0" t="n">
        <v>0</v>
      </c>
      <c r="CC577" s="0" t="n">
        <v>0</v>
      </c>
      <c r="CD577" s="0" t="n">
        <v>-0.0944658554437233</v>
      </c>
      <c r="CE577" s="0" t="n">
        <v>1</v>
      </c>
    </row>
    <row r="578" customFormat="false" ht="15" hidden="false" customHeight="false" outlineLevel="0" collapsed="false">
      <c r="A578" s="0" t="s">
        <v>2098</v>
      </c>
      <c r="B578" s="0" t="n">
        <v>1883</v>
      </c>
      <c r="C578" s="0" t="n">
        <v>-0.114355805616337</v>
      </c>
      <c r="D578" s="0" t="n">
        <v>4710</v>
      </c>
      <c r="E578" s="0" t="n">
        <f aca="false">IF(ISNUMBER($BA578),$BA578,IF(AND(ISNUMBER($D578),ISNUMBER($BW578),ISNUMBER($BX578)),$D578*($BX578-$BW578+1),""))</f>
        <v>4710</v>
      </c>
      <c r="H578" s="0" t="s">
        <v>118</v>
      </c>
      <c r="I578" s="0" t="s">
        <v>119</v>
      </c>
      <c r="J578" s="0" t="n">
        <f aca="false">IF($BW578&lt;&gt;"",$BW578,"")</f>
        <v>1988</v>
      </c>
      <c r="K578" s="0" t="n">
        <f aca="false">IF($BX578&lt;&gt;"",$BX578,"")</f>
        <v>2015</v>
      </c>
      <c r="L578" s="0" t="n">
        <f aca="false">IF(AND(ISNUMBER($BW578),ISNUMBER($BX578)),($BW578+$BX578)/2,"")</f>
        <v>2001.5</v>
      </c>
      <c r="M578" s="0" t="n">
        <f aca="false">IF($L578&lt;&gt;"",$L578,"")</f>
        <v>2001.5</v>
      </c>
      <c r="N578" s="0" t="n">
        <f aca="false">IF(AND(ISNUMBER($BW578),ISNUMBER($BX578)),MIN(1,MAX(0,($BX578-2016+1)/($BX578-$BW578+1))),"")</f>
        <v>0</v>
      </c>
      <c r="O578" s="0" t="n">
        <f aca="false">IF(AND(ISNUMBER($BW578),ISNUMBER($BX578)),MIN(1,MAX(0,($BX578-2017+1)/($BX578-$BW578+1))),"")</f>
        <v>0</v>
      </c>
      <c r="P578" s="0" t="n">
        <f aca="false">IF(AND(ISNUMBER($BW578),ISNUMBER($BX578)),MIN(1,MAX(0,($BX578-2018+1)/($BX578-$BW578+1))),"")</f>
        <v>0</v>
      </c>
      <c r="Q578" s="0" t="n">
        <f aca="false">IF(AND(ISNUMBER($BW578),ISNUMBER($BX578)),MIN(1,MAX(0,($BX578-2019+1)/($BX578-$BW578+1))),"")</f>
        <v>0</v>
      </c>
      <c r="R578" s="0" t="n">
        <f aca="false">IF(AND(ISNUMBER($BW578),ISNUMBER($BX578)),MIN(1,MAX(0,($BX578-2016+1)/($BX578-$BW578+1))),"")</f>
        <v>0</v>
      </c>
      <c r="S578" s="0" t="n">
        <f aca="false">IF($L578&lt;&gt;"",IF($L578&gt;=2015.5,1,0),"")</f>
        <v>0</v>
      </c>
      <c r="T578" s="0" t="n">
        <f aca="false">IF($L578&lt;&gt;"",IF($L578&gt;=2016,1,0),"")</f>
        <v>0</v>
      </c>
      <c r="U578" s="0" t="n">
        <f aca="false">IF(ISNUMBER($BX578),IF($BX578&gt;=2016,1,0),"")</f>
        <v>0</v>
      </c>
      <c r="V578" s="0" t="n">
        <f aca="false">IF(ISNUMBER($BW578),IF($BW578&gt;=2016,1,0),"")</f>
        <v>0</v>
      </c>
      <c r="W578" s="0" t="str">
        <f aca="false">IF(AND(ISNUMBER($BW578),ISNUMBER($BX578)),IF($BW578&gt;=2016,"post-only",IF($BX578&lt;2016,"pre-only","mixed")),"")</f>
        <v>pre-only</v>
      </c>
      <c r="X578" s="0" t="n">
        <f aca="false">IF(AND(ISNUMBER($BW578),ISNUMBER($BX578)),MIN(1,MAX(0,($BX578-2017+1)/($BX578-$BW578+1))),"")</f>
        <v>0</v>
      </c>
      <c r="Y578" s="0" t="n">
        <f aca="false">IF(AND(ISNUMBER($BW578),ISNUMBER($BX578)),MIN(1,MAX(0,($BX578-2018+1)/($BX578-$BW578+1))),"")</f>
        <v>0</v>
      </c>
      <c r="Z578" s="0" t="n">
        <f aca="false">IF(AND(ISNUMBER($BW578),ISNUMBER($BX578)),MIN(1,MAX(0,($BX578-2019+1)/($BX578-$BW578+1))),"")</f>
        <v>0</v>
      </c>
      <c r="AA578" s="0" t="n">
        <f aca="false">IF(ISNUMBER($BX578),IF($BX578&gt;=2017,1,0),"")</f>
        <v>0</v>
      </c>
      <c r="AB578" s="0" t="n">
        <f aca="false">IF(ISNUMBER($BX578),IF($BX578&gt;=2018,1,0),"")</f>
        <v>0</v>
      </c>
      <c r="AC578" s="0" t="n">
        <f aca="false">IF(ISNUMBER($BX578),IF($BX578&gt;=2019,1,0),"")</f>
        <v>0</v>
      </c>
      <c r="AD578" s="0" t="n">
        <f aca="false">IF($L578&lt;&gt;"",IF($L578&gt;2013,1,0),"")</f>
        <v>0</v>
      </c>
      <c r="AE578" s="0" t="n">
        <f aca="false">IF($L578&lt;&gt;"",1+IF($L578&gt;2011,1,0)+IF($L578&gt;2014,1,0),"")</f>
        <v>1</v>
      </c>
      <c r="AF578" s="0" t="s">
        <v>87</v>
      </c>
      <c r="AG578" s="0" t="s">
        <v>88</v>
      </c>
      <c r="AH578" s="0" t="s">
        <v>89</v>
      </c>
      <c r="AI578" s="0" t="s">
        <v>497</v>
      </c>
      <c r="AJ578" s="0" t="s">
        <v>334</v>
      </c>
      <c r="AK578" s="0" t="str">
        <f aca="false">IF(AND($CF578&lt;&gt;"",IFERROR(INDEX(subsample_country_map!$B:$B,MATCH($CF578,subsample_country_map!$A:$A,0)),"")&lt;&gt;""),INDEX(subsample_country_map!$B:$B,MATCH($CF578,subsample_country_map!$A:$A,0)),INDEX(lookup!$AA:$AA,MATCH($A578,lookup!$A:$A,0)))</f>
        <v>1_US</v>
      </c>
      <c r="AL578" s="0" t="str">
        <f aca="false">IF(AND($CF578&lt;&gt;"",IFERROR(INDEX(subsample_country_map!$C:$C,MATCH($CF578,subsample_country_map!$A:$A,0)),"")&lt;&gt;""),INDEX(subsample_country_map!$C:$C,MATCH($CF578,subsample_country_map!$A:$A,0)),INDEX(lookup!$AB:$AB,MATCH($A578,lookup!$A:$A,0)))</f>
        <v>1_developed</v>
      </c>
      <c r="AM578" s="0" t="str">
        <f aca="false">IF(AND($CF578&lt;&gt;"",IFERROR(INDEX(subsample_country_map!$D:$D,MATCH($CF578,subsample_country_map!$A:$A,0)),"")&lt;&gt;""),INDEX(subsample_country_map!$D:$D,MATCH($CF578,subsample_country_map!$A:$A,0)),INDEX(lookup!$AC:$AC,MATCH($A578,lookup!$A:$A,0)))</f>
        <v>1_western</v>
      </c>
      <c r="AN578" s="0" t="str">
        <f aca="false">IF(AND($CF578&lt;&gt;"",IFERROR(INDEX(subsample_country_map!$E:$E,MATCH($CF578,subsample_country_map!$A:$A,0)),"")&lt;&gt;""),INDEX(subsample_country_map!$E:$E,MATCH($CF578,subsample_country_map!$A:$A,0)),INDEX(lookup!$AD:$AD,MATCH($A578,lookup!$A:$A,0)))</f>
        <v>1_common law</v>
      </c>
      <c r="AO578" s="0" t="str">
        <f aca="false">INDEX(lookup!$Y:$Y,MATCH($A578,lookup!$A:$A,0))</f>
        <v>0_published</v>
      </c>
      <c r="AP578" s="0" t="str">
        <f aca="false">INDEX(lookup!$Z:$Z,MATCH($A578,lookup!$A:$A,0))</f>
        <v>1_VHB high</v>
      </c>
      <c r="AQ578" s="0" t="str">
        <f aca="false">INDEX(lookup!$W:$W,MATCH($A578,lookup!$A:$A,0))</f>
        <v>3_mgmt</v>
      </c>
      <c r="AS578" s="0" t="s">
        <v>91</v>
      </c>
      <c r="AT578" s="0" t="s">
        <v>397</v>
      </c>
      <c r="AU578" s="0" t="s">
        <v>93</v>
      </c>
      <c r="AV578" s="0" t="s">
        <v>2165</v>
      </c>
      <c r="AX578" s="0" t="s">
        <v>2166</v>
      </c>
      <c r="BA578" s="0" t="n">
        <v>4710</v>
      </c>
      <c r="BB578" s="0" t="s">
        <v>347</v>
      </c>
      <c r="BC578" s="0" t="s">
        <v>122</v>
      </c>
      <c r="BD578" s="0" t="s">
        <v>123</v>
      </c>
      <c r="BE578" s="0" t="s">
        <v>2159</v>
      </c>
      <c r="BF578" s="0" t="s">
        <v>2167</v>
      </c>
      <c r="BI578" s="0" t="s">
        <v>208</v>
      </c>
      <c r="BJ578" s="0" t="s">
        <v>2168</v>
      </c>
      <c r="BK578" s="0" t="s">
        <v>2162</v>
      </c>
      <c r="BL578" s="0" t="s">
        <v>2169</v>
      </c>
      <c r="BM578" s="0" t="s">
        <v>2164</v>
      </c>
      <c r="BN578" s="0" t="s">
        <v>2104</v>
      </c>
      <c r="BO578" s="0" t="s">
        <v>769</v>
      </c>
      <c r="BP578" s="0" t="s">
        <v>2098</v>
      </c>
      <c r="BQ578" s="0" t="s">
        <v>127</v>
      </c>
      <c r="BT578" s="0" t="n">
        <v>0</v>
      </c>
      <c r="BU578" s="0" t="s">
        <v>2106</v>
      </c>
      <c r="BW578" s="0" t="n">
        <v>1988</v>
      </c>
      <c r="BX578" s="0" t="n">
        <v>2015</v>
      </c>
      <c r="BY578" s="0" t="s">
        <v>343</v>
      </c>
      <c r="BZ578" s="0" t="n">
        <v>2001.5</v>
      </c>
      <c r="CA578" s="0" t="n">
        <v>0</v>
      </c>
      <c r="CB578" s="0" t="n">
        <v>0</v>
      </c>
      <c r="CC578" s="0" t="n">
        <v>0</v>
      </c>
      <c r="CD578" s="0" t="n">
        <v>-0.114858240323537</v>
      </c>
      <c r="CE578" s="0" t="n">
        <v>1</v>
      </c>
    </row>
    <row r="579" customFormat="false" ht="15" hidden="false" customHeight="false" outlineLevel="0" collapsed="false">
      <c r="A579" s="0" t="s">
        <v>2098</v>
      </c>
      <c r="B579" s="0" t="n">
        <v>1884</v>
      </c>
      <c r="C579" s="0" t="n">
        <v>-0.109134104970019</v>
      </c>
      <c r="D579" s="0" t="n">
        <v>4729</v>
      </c>
      <c r="E579" s="0" t="n">
        <f aca="false">IF(ISNUMBER($BA579),$BA579,IF(AND(ISNUMBER($D579),ISNUMBER($BW579),ISNUMBER($BX579)),$D579*($BX579-$BW579+1),""))</f>
        <v>4729</v>
      </c>
      <c r="H579" s="0" t="s">
        <v>118</v>
      </c>
      <c r="I579" s="0" t="s">
        <v>119</v>
      </c>
      <c r="J579" s="0" t="n">
        <f aca="false">IF($BW579&lt;&gt;"",$BW579,"")</f>
        <v>1988</v>
      </c>
      <c r="K579" s="0" t="n">
        <f aca="false">IF($BX579&lt;&gt;"",$BX579,"")</f>
        <v>2015</v>
      </c>
      <c r="L579" s="0" t="n">
        <f aca="false">IF(AND(ISNUMBER($BW579),ISNUMBER($BX579)),($BW579+$BX579)/2,"")</f>
        <v>2001.5</v>
      </c>
      <c r="M579" s="0" t="n">
        <f aca="false">IF($L579&lt;&gt;"",$L579,"")</f>
        <v>2001.5</v>
      </c>
      <c r="N579" s="0" t="n">
        <f aca="false">IF(AND(ISNUMBER($BW579),ISNUMBER($BX579)),MIN(1,MAX(0,($BX579-2016+1)/($BX579-$BW579+1))),"")</f>
        <v>0</v>
      </c>
      <c r="O579" s="0" t="n">
        <f aca="false">IF(AND(ISNUMBER($BW579),ISNUMBER($BX579)),MIN(1,MAX(0,($BX579-2017+1)/($BX579-$BW579+1))),"")</f>
        <v>0</v>
      </c>
      <c r="P579" s="0" t="n">
        <f aca="false">IF(AND(ISNUMBER($BW579),ISNUMBER($BX579)),MIN(1,MAX(0,($BX579-2018+1)/($BX579-$BW579+1))),"")</f>
        <v>0</v>
      </c>
      <c r="Q579" s="0" t="n">
        <f aca="false">IF(AND(ISNUMBER($BW579),ISNUMBER($BX579)),MIN(1,MAX(0,($BX579-2019+1)/($BX579-$BW579+1))),"")</f>
        <v>0</v>
      </c>
      <c r="R579" s="0" t="n">
        <f aca="false">IF(AND(ISNUMBER($BW579),ISNUMBER($BX579)),MIN(1,MAX(0,($BX579-2016+1)/($BX579-$BW579+1))),"")</f>
        <v>0</v>
      </c>
      <c r="S579" s="0" t="n">
        <f aca="false">IF($L579&lt;&gt;"",IF($L579&gt;=2015.5,1,0),"")</f>
        <v>0</v>
      </c>
      <c r="T579" s="0" t="n">
        <f aca="false">IF($L579&lt;&gt;"",IF($L579&gt;=2016,1,0),"")</f>
        <v>0</v>
      </c>
      <c r="U579" s="0" t="n">
        <f aca="false">IF(ISNUMBER($BX579),IF($BX579&gt;=2016,1,0),"")</f>
        <v>0</v>
      </c>
      <c r="V579" s="0" t="n">
        <f aca="false">IF(ISNUMBER($BW579),IF($BW579&gt;=2016,1,0),"")</f>
        <v>0</v>
      </c>
      <c r="W579" s="0" t="str">
        <f aca="false">IF(AND(ISNUMBER($BW579),ISNUMBER($BX579)),IF($BW579&gt;=2016,"post-only",IF($BX579&lt;2016,"pre-only","mixed")),"")</f>
        <v>pre-only</v>
      </c>
      <c r="X579" s="0" t="n">
        <f aca="false">IF(AND(ISNUMBER($BW579),ISNUMBER($BX579)),MIN(1,MAX(0,($BX579-2017+1)/($BX579-$BW579+1))),"")</f>
        <v>0</v>
      </c>
      <c r="Y579" s="0" t="n">
        <f aca="false">IF(AND(ISNUMBER($BW579),ISNUMBER($BX579)),MIN(1,MAX(0,($BX579-2018+1)/($BX579-$BW579+1))),"")</f>
        <v>0</v>
      </c>
      <c r="Z579" s="0" t="n">
        <f aca="false">IF(AND(ISNUMBER($BW579),ISNUMBER($BX579)),MIN(1,MAX(0,($BX579-2019+1)/($BX579-$BW579+1))),"")</f>
        <v>0</v>
      </c>
      <c r="AA579" s="0" t="n">
        <f aca="false">IF(ISNUMBER($BX579),IF($BX579&gt;=2017,1,0),"")</f>
        <v>0</v>
      </c>
      <c r="AB579" s="0" t="n">
        <f aca="false">IF(ISNUMBER($BX579),IF($BX579&gt;=2018,1,0),"")</f>
        <v>0</v>
      </c>
      <c r="AC579" s="0" t="n">
        <f aca="false">IF(ISNUMBER($BX579),IF($BX579&gt;=2019,1,0),"")</f>
        <v>0</v>
      </c>
      <c r="AD579" s="0" t="n">
        <f aca="false">IF($L579&lt;&gt;"",IF($L579&gt;2013,1,0),"")</f>
        <v>0</v>
      </c>
      <c r="AE579" s="0" t="n">
        <f aca="false">IF($L579&lt;&gt;"",1+IF($L579&gt;2011,1,0)+IF($L579&gt;2014,1,0),"")</f>
        <v>1</v>
      </c>
      <c r="AF579" s="0" t="s">
        <v>87</v>
      </c>
      <c r="AG579" s="0" t="s">
        <v>88</v>
      </c>
      <c r="AH579" s="0" t="s">
        <v>89</v>
      </c>
      <c r="AI579" s="0" t="s">
        <v>497</v>
      </c>
      <c r="AJ579" s="0" t="s">
        <v>334</v>
      </c>
      <c r="AK579" s="0" t="str">
        <f aca="false">IF(AND($CF579&lt;&gt;"",IFERROR(INDEX(subsample_country_map!$B:$B,MATCH($CF579,subsample_country_map!$A:$A,0)),"")&lt;&gt;""),INDEX(subsample_country_map!$B:$B,MATCH($CF579,subsample_country_map!$A:$A,0)),INDEX(lookup!$AA:$AA,MATCH($A579,lookup!$A:$A,0)))</f>
        <v>1_US</v>
      </c>
      <c r="AL579" s="0" t="str">
        <f aca="false">IF(AND($CF579&lt;&gt;"",IFERROR(INDEX(subsample_country_map!$C:$C,MATCH($CF579,subsample_country_map!$A:$A,0)),"")&lt;&gt;""),INDEX(subsample_country_map!$C:$C,MATCH($CF579,subsample_country_map!$A:$A,0)),INDEX(lookup!$AB:$AB,MATCH($A579,lookup!$A:$A,0)))</f>
        <v>1_developed</v>
      </c>
      <c r="AM579" s="0" t="str">
        <f aca="false">IF(AND($CF579&lt;&gt;"",IFERROR(INDEX(subsample_country_map!$D:$D,MATCH($CF579,subsample_country_map!$A:$A,0)),"")&lt;&gt;""),INDEX(subsample_country_map!$D:$D,MATCH($CF579,subsample_country_map!$A:$A,0)),INDEX(lookup!$AC:$AC,MATCH($A579,lookup!$A:$A,0)))</f>
        <v>1_western</v>
      </c>
      <c r="AN579" s="0" t="str">
        <f aca="false">IF(AND($CF579&lt;&gt;"",IFERROR(INDEX(subsample_country_map!$E:$E,MATCH($CF579,subsample_country_map!$A:$A,0)),"")&lt;&gt;""),INDEX(subsample_country_map!$E:$E,MATCH($CF579,subsample_country_map!$A:$A,0)),INDEX(lookup!$AD:$AD,MATCH($A579,lookup!$A:$A,0)))</f>
        <v>1_common law</v>
      </c>
      <c r="AO579" s="0" t="str">
        <f aca="false">INDEX(lookup!$Y:$Y,MATCH($A579,lookup!$A:$A,0))</f>
        <v>0_published</v>
      </c>
      <c r="AP579" s="0" t="str">
        <f aca="false">INDEX(lookup!$Z:$Z,MATCH($A579,lookup!$A:$A,0))</f>
        <v>1_VHB high</v>
      </c>
      <c r="AQ579" s="0" t="str">
        <f aca="false">INDEX(lookup!$W:$W,MATCH($A579,lookup!$A:$A,0))</f>
        <v>3_mgmt</v>
      </c>
      <c r="AS579" s="0" t="s">
        <v>91</v>
      </c>
      <c r="AT579" s="0" t="s">
        <v>397</v>
      </c>
      <c r="AU579" s="0" t="s">
        <v>93</v>
      </c>
      <c r="AV579" s="0" t="s">
        <v>2170</v>
      </c>
      <c r="AX579" s="0" t="s">
        <v>2171</v>
      </c>
      <c r="BA579" s="0" t="n">
        <v>4729</v>
      </c>
      <c r="BB579" s="0" t="s">
        <v>347</v>
      </c>
      <c r="BC579" s="0" t="s">
        <v>122</v>
      </c>
      <c r="BD579" s="0" t="s">
        <v>123</v>
      </c>
      <c r="BE579" s="0" t="s">
        <v>2159</v>
      </c>
      <c r="BF579" s="0" t="s">
        <v>2172</v>
      </c>
      <c r="BI579" s="0" t="s">
        <v>208</v>
      </c>
      <c r="BJ579" s="0" t="s">
        <v>2173</v>
      </c>
      <c r="BK579" s="0" t="s">
        <v>2162</v>
      </c>
      <c r="BL579" s="0" t="s">
        <v>2174</v>
      </c>
      <c r="BM579" s="0" t="s">
        <v>2164</v>
      </c>
      <c r="BN579" s="0" t="s">
        <v>2104</v>
      </c>
      <c r="BO579" s="0" t="s">
        <v>769</v>
      </c>
      <c r="BP579" s="0" t="s">
        <v>2098</v>
      </c>
      <c r="BQ579" s="0" t="s">
        <v>127</v>
      </c>
      <c r="BT579" s="0" t="n">
        <v>0</v>
      </c>
      <c r="BU579" s="0" t="s">
        <v>2106</v>
      </c>
      <c r="BW579" s="0" t="n">
        <v>1988</v>
      </c>
      <c r="BX579" s="0" t="n">
        <v>2015</v>
      </c>
      <c r="BY579" s="0" t="s">
        <v>343</v>
      </c>
      <c r="BZ579" s="0" t="n">
        <v>2001.5</v>
      </c>
      <c r="CA579" s="0" t="n">
        <v>0</v>
      </c>
      <c r="CB579" s="0" t="n">
        <v>0</v>
      </c>
      <c r="CC579" s="0" t="n">
        <v>0</v>
      </c>
      <c r="CD579" s="0" t="n">
        <v>-0.109570499377128</v>
      </c>
      <c r="CE579" s="0" t="n">
        <v>1</v>
      </c>
    </row>
    <row r="580" customFormat="false" ht="15" hidden="false" customHeight="false" outlineLevel="0" collapsed="false">
      <c r="A580" s="0" t="s">
        <v>2098</v>
      </c>
      <c r="B580" s="0" t="n">
        <v>1885</v>
      </c>
      <c r="C580" s="0" t="n">
        <v>-0.0850791465271231</v>
      </c>
      <c r="D580" s="0" t="n">
        <v>4029</v>
      </c>
      <c r="E580" s="0" t="n">
        <f aca="false">IF(ISNUMBER($BA580),$BA580,IF(AND(ISNUMBER($D580),ISNUMBER($BW580),ISNUMBER($BX580)),$D580*($BX580-$BW580+1),""))</f>
        <v>4029</v>
      </c>
      <c r="H580" s="0" t="s">
        <v>118</v>
      </c>
      <c r="I580" s="0" t="s">
        <v>119</v>
      </c>
      <c r="J580" s="0" t="n">
        <f aca="false">IF($BW580&lt;&gt;"",$BW580,"")</f>
        <v>1988</v>
      </c>
      <c r="K580" s="0" t="n">
        <f aca="false">IF($BX580&lt;&gt;"",$BX580,"")</f>
        <v>2015</v>
      </c>
      <c r="L580" s="0" t="n">
        <f aca="false">IF(AND(ISNUMBER($BW580),ISNUMBER($BX580)),($BW580+$BX580)/2,"")</f>
        <v>2001.5</v>
      </c>
      <c r="M580" s="0" t="n">
        <f aca="false">IF($L580&lt;&gt;"",$L580,"")</f>
        <v>2001.5</v>
      </c>
      <c r="N580" s="0" t="n">
        <f aca="false">IF(AND(ISNUMBER($BW580),ISNUMBER($BX580)),MIN(1,MAX(0,($BX580-2016+1)/($BX580-$BW580+1))),"")</f>
        <v>0</v>
      </c>
      <c r="O580" s="0" t="n">
        <f aca="false">IF(AND(ISNUMBER($BW580),ISNUMBER($BX580)),MIN(1,MAX(0,($BX580-2017+1)/($BX580-$BW580+1))),"")</f>
        <v>0</v>
      </c>
      <c r="P580" s="0" t="n">
        <f aca="false">IF(AND(ISNUMBER($BW580),ISNUMBER($BX580)),MIN(1,MAX(0,($BX580-2018+1)/($BX580-$BW580+1))),"")</f>
        <v>0</v>
      </c>
      <c r="Q580" s="0" t="n">
        <f aca="false">IF(AND(ISNUMBER($BW580),ISNUMBER($BX580)),MIN(1,MAX(0,($BX580-2019+1)/($BX580-$BW580+1))),"")</f>
        <v>0</v>
      </c>
      <c r="R580" s="0" t="n">
        <f aca="false">IF(AND(ISNUMBER($BW580),ISNUMBER($BX580)),MIN(1,MAX(0,($BX580-2016+1)/($BX580-$BW580+1))),"")</f>
        <v>0</v>
      </c>
      <c r="S580" s="0" t="n">
        <f aca="false">IF($L580&lt;&gt;"",IF($L580&gt;=2015.5,1,0),"")</f>
        <v>0</v>
      </c>
      <c r="T580" s="0" t="n">
        <f aca="false">IF($L580&lt;&gt;"",IF($L580&gt;=2016,1,0),"")</f>
        <v>0</v>
      </c>
      <c r="U580" s="0" t="n">
        <f aca="false">IF(ISNUMBER($BX580),IF($BX580&gt;=2016,1,0),"")</f>
        <v>0</v>
      </c>
      <c r="V580" s="0" t="n">
        <f aca="false">IF(ISNUMBER($BW580),IF($BW580&gt;=2016,1,0),"")</f>
        <v>0</v>
      </c>
      <c r="W580" s="0" t="str">
        <f aca="false">IF(AND(ISNUMBER($BW580),ISNUMBER($BX580)),IF($BW580&gt;=2016,"post-only",IF($BX580&lt;2016,"pre-only","mixed")),"")</f>
        <v>pre-only</v>
      </c>
      <c r="X580" s="0" t="n">
        <f aca="false">IF(AND(ISNUMBER($BW580),ISNUMBER($BX580)),MIN(1,MAX(0,($BX580-2017+1)/($BX580-$BW580+1))),"")</f>
        <v>0</v>
      </c>
      <c r="Y580" s="0" t="n">
        <f aca="false">IF(AND(ISNUMBER($BW580),ISNUMBER($BX580)),MIN(1,MAX(0,($BX580-2018+1)/($BX580-$BW580+1))),"")</f>
        <v>0</v>
      </c>
      <c r="Z580" s="0" t="n">
        <f aca="false">IF(AND(ISNUMBER($BW580),ISNUMBER($BX580)),MIN(1,MAX(0,($BX580-2019+1)/($BX580-$BW580+1))),"")</f>
        <v>0</v>
      </c>
      <c r="AA580" s="0" t="n">
        <f aca="false">IF(ISNUMBER($BX580),IF($BX580&gt;=2017,1,0),"")</f>
        <v>0</v>
      </c>
      <c r="AB580" s="0" t="n">
        <f aca="false">IF(ISNUMBER($BX580),IF($BX580&gt;=2018,1,0),"")</f>
        <v>0</v>
      </c>
      <c r="AC580" s="0" t="n">
        <f aca="false">IF(ISNUMBER($BX580),IF($BX580&gt;=2019,1,0),"")</f>
        <v>0</v>
      </c>
      <c r="AD580" s="0" t="n">
        <f aca="false">IF($L580&lt;&gt;"",IF($L580&gt;2013,1,0),"")</f>
        <v>0</v>
      </c>
      <c r="AE580" s="0" t="n">
        <f aca="false">IF($L580&lt;&gt;"",1+IF($L580&gt;2011,1,0)+IF($L580&gt;2014,1,0),"")</f>
        <v>1</v>
      </c>
      <c r="AF580" s="0" t="s">
        <v>87</v>
      </c>
      <c r="AG580" s="0" t="s">
        <v>88</v>
      </c>
      <c r="AH580" s="0" t="s">
        <v>89</v>
      </c>
      <c r="AI580" s="0" t="s">
        <v>497</v>
      </c>
      <c r="AJ580" s="0" t="s">
        <v>334</v>
      </c>
      <c r="AK580" s="0" t="str">
        <f aca="false">IF(AND($CF580&lt;&gt;"",IFERROR(INDEX(subsample_country_map!$B:$B,MATCH($CF580,subsample_country_map!$A:$A,0)),"")&lt;&gt;""),INDEX(subsample_country_map!$B:$B,MATCH($CF580,subsample_country_map!$A:$A,0)),INDEX(lookup!$AA:$AA,MATCH($A580,lookup!$A:$A,0)))</f>
        <v>1_US</v>
      </c>
      <c r="AL580" s="0" t="str">
        <f aca="false">IF(AND($CF580&lt;&gt;"",IFERROR(INDEX(subsample_country_map!$C:$C,MATCH($CF580,subsample_country_map!$A:$A,0)),"")&lt;&gt;""),INDEX(subsample_country_map!$C:$C,MATCH($CF580,subsample_country_map!$A:$A,0)),INDEX(lookup!$AB:$AB,MATCH($A580,lookup!$A:$A,0)))</f>
        <v>1_developed</v>
      </c>
      <c r="AM580" s="0" t="str">
        <f aca="false">IF(AND($CF580&lt;&gt;"",IFERROR(INDEX(subsample_country_map!$D:$D,MATCH($CF580,subsample_country_map!$A:$A,0)),"")&lt;&gt;""),INDEX(subsample_country_map!$D:$D,MATCH($CF580,subsample_country_map!$A:$A,0)),INDEX(lookup!$AC:$AC,MATCH($A580,lookup!$A:$A,0)))</f>
        <v>1_western</v>
      </c>
      <c r="AN580" s="0" t="str">
        <f aca="false">IF(AND($CF580&lt;&gt;"",IFERROR(INDEX(subsample_country_map!$E:$E,MATCH($CF580,subsample_country_map!$A:$A,0)),"")&lt;&gt;""),INDEX(subsample_country_map!$E:$E,MATCH($CF580,subsample_country_map!$A:$A,0)),INDEX(lookup!$AD:$AD,MATCH($A580,lookup!$A:$A,0)))</f>
        <v>1_common law</v>
      </c>
      <c r="AO580" s="0" t="str">
        <f aca="false">INDEX(lookup!$Y:$Y,MATCH($A580,lookup!$A:$A,0))</f>
        <v>0_published</v>
      </c>
      <c r="AP580" s="0" t="str">
        <f aca="false">INDEX(lookup!$Z:$Z,MATCH($A580,lookup!$A:$A,0))</f>
        <v>1_VHB high</v>
      </c>
      <c r="AQ580" s="0" t="str">
        <f aca="false">INDEX(lookup!$W:$W,MATCH($A580,lookup!$A:$A,0))</f>
        <v>3_mgmt</v>
      </c>
      <c r="AS580" s="0" t="s">
        <v>91</v>
      </c>
      <c r="AT580" s="0" t="s">
        <v>397</v>
      </c>
      <c r="AU580" s="0" t="s">
        <v>93</v>
      </c>
      <c r="AV580" s="0" t="s">
        <v>2175</v>
      </c>
      <c r="AX580" s="0" t="s">
        <v>2176</v>
      </c>
      <c r="BA580" s="0" t="n">
        <v>4029</v>
      </c>
      <c r="BB580" s="0" t="s">
        <v>347</v>
      </c>
      <c r="BC580" s="0" t="s">
        <v>122</v>
      </c>
      <c r="BD580" s="0" t="s">
        <v>123</v>
      </c>
      <c r="BE580" s="0" t="s">
        <v>2159</v>
      </c>
      <c r="BF580" s="0" t="s">
        <v>2177</v>
      </c>
      <c r="BI580" s="0" t="s">
        <v>208</v>
      </c>
      <c r="BJ580" s="0" t="s">
        <v>2178</v>
      </c>
      <c r="BK580" s="0" t="s">
        <v>2162</v>
      </c>
      <c r="BL580" s="0" t="s">
        <v>2179</v>
      </c>
      <c r="BM580" s="0" t="s">
        <v>2164</v>
      </c>
      <c r="BN580" s="0" t="s">
        <v>2104</v>
      </c>
      <c r="BO580" s="0" t="s">
        <v>769</v>
      </c>
      <c r="BP580" s="0" t="s">
        <v>2098</v>
      </c>
      <c r="BQ580" s="0" t="s">
        <v>127</v>
      </c>
      <c r="BT580" s="0" t="n">
        <v>0</v>
      </c>
      <c r="BU580" s="0" t="s">
        <v>2106</v>
      </c>
      <c r="BW580" s="0" t="n">
        <v>1988</v>
      </c>
      <c r="BX580" s="0" t="n">
        <v>2015</v>
      </c>
      <c r="BY580" s="0" t="s">
        <v>343</v>
      </c>
      <c r="BZ580" s="0" t="n">
        <v>2001.5</v>
      </c>
      <c r="CA580" s="0" t="n">
        <v>0</v>
      </c>
      <c r="CB580" s="0" t="n">
        <v>0</v>
      </c>
      <c r="CC580" s="0" t="n">
        <v>0</v>
      </c>
      <c r="CD580" s="0" t="n">
        <v>-0.0852853234122718</v>
      </c>
      <c r="CE580" s="0" t="n">
        <v>1</v>
      </c>
    </row>
    <row r="581" customFormat="false" ht="15" hidden="false" customHeight="false" outlineLevel="0" collapsed="false">
      <c r="A581" s="0" t="s">
        <v>2098</v>
      </c>
      <c r="B581" s="0" t="n">
        <v>1886</v>
      </c>
      <c r="C581" s="0" t="n">
        <v>-0.104910081006145</v>
      </c>
      <c r="D581" s="0" t="n">
        <v>4303</v>
      </c>
      <c r="E581" s="0" t="n">
        <f aca="false">IF(ISNUMBER($BA581),$BA581,IF(AND(ISNUMBER($D581),ISNUMBER($BW581),ISNUMBER($BX581)),$D581*($BX581-$BW581+1),""))</f>
        <v>4303</v>
      </c>
      <c r="H581" s="0" t="s">
        <v>118</v>
      </c>
      <c r="I581" s="0" t="s">
        <v>119</v>
      </c>
      <c r="J581" s="0" t="n">
        <f aca="false">IF($BW581&lt;&gt;"",$BW581,"")</f>
        <v>1988</v>
      </c>
      <c r="K581" s="0" t="n">
        <f aca="false">IF($BX581&lt;&gt;"",$BX581,"")</f>
        <v>2015</v>
      </c>
      <c r="L581" s="0" t="n">
        <f aca="false">IF(AND(ISNUMBER($BW581),ISNUMBER($BX581)),($BW581+$BX581)/2,"")</f>
        <v>2001.5</v>
      </c>
      <c r="M581" s="0" t="n">
        <f aca="false">IF($L581&lt;&gt;"",$L581,"")</f>
        <v>2001.5</v>
      </c>
      <c r="N581" s="0" t="n">
        <f aca="false">IF(AND(ISNUMBER($BW581),ISNUMBER($BX581)),MIN(1,MAX(0,($BX581-2016+1)/($BX581-$BW581+1))),"")</f>
        <v>0</v>
      </c>
      <c r="O581" s="0" t="n">
        <f aca="false">IF(AND(ISNUMBER($BW581),ISNUMBER($BX581)),MIN(1,MAX(0,($BX581-2017+1)/($BX581-$BW581+1))),"")</f>
        <v>0</v>
      </c>
      <c r="P581" s="0" t="n">
        <f aca="false">IF(AND(ISNUMBER($BW581),ISNUMBER($BX581)),MIN(1,MAX(0,($BX581-2018+1)/($BX581-$BW581+1))),"")</f>
        <v>0</v>
      </c>
      <c r="Q581" s="0" t="n">
        <f aca="false">IF(AND(ISNUMBER($BW581),ISNUMBER($BX581)),MIN(1,MAX(0,($BX581-2019+1)/($BX581-$BW581+1))),"")</f>
        <v>0</v>
      </c>
      <c r="R581" s="0" t="n">
        <f aca="false">IF(AND(ISNUMBER($BW581),ISNUMBER($BX581)),MIN(1,MAX(0,($BX581-2016+1)/($BX581-$BW581+1))),"")</f>
        <v>0</v>
      </c>
      <c r="S581" s="0" t="n">
        <f aca="false">IF($L581&lt;&gt;"",IF($L581&gt;=2015.5,1,0),"")</f>
        <v>0</v>
      </c>
      <c r="T581" s="0" t="n">
        <f aca="false">IF($L581&lt;&gt;"",IF($L581&gt;=2016,1,0),"")</f>
        <v>0</v>
      </c>
      <c r="U581" s="0" t="n">
        <f aca="false">IF(ISNUMBER($BX581),IF($BX581&gt;=2016,1,0),"")</f>
        <v>0</v>
      </c>
      <c r="V581" s="0" t="n">
        <f aca="false">IF(ISNUMBER($BW581),IF($BW581&gt;=2016,1,0),"")</f>
        <v>0</v>
      </c>
      <c r="W581" s="0" t="str">
        <f aca="false">IF(AND(ISNUMBER($BW581),ISNUMBER($BX581)),IF($BW581&gt;=2016,"post-only",IF($BX581&lt;2016,"pre-only","mixed")),"")</f>
        <v>pre-only</v>
      </c>
      <c r="X581" s="0" t="n">
        <f aca="false">IF(AND(ISNUMBER($BW581),ISNUMBER($BX581)),MIN(1,MAX(0,($BX581-2017+1)/($BX581-$BW581+1))),"")</f>
        <v>0</v>
      </c>
      <c r="Y581" s="0" t="n">
        <f aca="false">IF(AND(ISNUMBER($BW581),ISNUMBER($BX581)),MIN(1,MAX(0,($BX581-2018+1)/($BX581-$BW581+1))),"")</f>
        <v>0</v>
      </c>
      <c r="Z581" s="0" t="n">
        <f aca="false">IF(AND(ISNUMBER($BW581),ISNUMBER($BX581)),MIN(1,MAX(0,($BX581-2019+1)/($BX581-$BW581+1))),"")</f>
        <v>0</v>
      </c>
      <c r="AA581" s="0" t="n">
        <f aca="false">IF(ISNUMBER($BX581),IF($BX581&gt;=2017,1,0),"")</f>
        <v>0</v>
      </c>
      <c r="AB581" s="0" t="n">
        <f aca="false">IF(ISNUMBER($BX581),IF($BX581&gt;=2018,1,0),"")</f>
        <v>0</v>
      </c>
      <c r="AC581" s="0" t="n">
        <f aca="false">IF(ISNUMBER($BX581),IF($BX581&gt;=2019,1,0),"")</f>
        <v>0</v>
      </c>
      <c r="AD581" s="0" t="n">
        <f aca="false">IF($L581&lt;&gt;"",IF($L581&gt;2013,1,0),"")</f>
        <v>0</v>
      </c>
      <c r="AE581" s="0" t="n">
        <f aca="false">IF($L581&lt;&gt;"",1+IF($L581&gt;2011,1,0)+IF($L581&gt;2014,1,0),"")</f>
        <v>1</v>
      </c>
      <c r="AF581" s="0" t="s">
        <v>87</v>
      </c>
      <c r="AG581" s="0" t="s">
        <v>88</v>
      </c>
      <c r="AH581" s="0" t="s">
        <v>89</v>
      </c>
      <c r="AI581" s="0" t="s">
        <v>497</v>
      </c>
      <c r="AJ581" s="0" t="s">
        <v>334</v>
      </c>
      <c r="AK581" s="0" t="str">
        <f aca="false">IF(AND($CF581&lt;&gt;"",IFERROR(INDEX(subsample_country_map!$B:$B,MATCH($CF581,subsample_country_map!$A:$A,0)),"")&lt;&gt;""),INDEX(subsample_country_map!$B:$B,MATCH($CF581,subsample_country_map!$A:$A,0)),INDEX(lookup!$AA:$AA,MATCH($A581,lookup!$A:$A,0)))</f>
        <v>1_US</v>
      </c>
      <c r="AL581" s="0" t="str">
        <f aca="false">IF(AND($CF581&lt;&gt;"",IFERROR(INDEX(subsample_country_map!$C:$C,MATCH($CF581,subsample_country_map!$A:$A,0)),"")&lt;&gt;""),INDEX(subsample_country_map!$C:$C,MATCH($CF581,subsample_country_map!$A:$A,0)),INDEX(lookup!$AB:$AB,MATCH($A581,lookup!$A:$A,0)))</f>
        <v>1_developed</v>
      </c>
      <c r="AM581" s="0" t="str">
        <f aca="false">IF(AND($CF581&lt;&gt;"",IFERROR(INDEX(subsample_country_map!$D:$D,MATCH($CF581,subsample_country_map!$A:$A,0)),"")&lt;&gt;""),INDEX(subsample_country_map!$D:$D,MATCH($CF581,subsample_country_map!$A:$A,0)),INDEX(lookup!$AC:$AC,MATCH($A581,lookup!$A:$A,0)))</f>
        <v>1_western</v>
      </c>
      <c r="AN581" s="0" t="str">
        <f aca="false">IF(AND($CF581&lt;&gt;"",IFERROR(INDEX(subsample_country_map!$E:$E,MATCH($CF581,subsample_country_map!$A:$A,0)),"")&lt;&gt;""),INDEX(subsample_country_map!$E:$E,MATCH($CF581,subsample_country_map!$A:$A,0)),INDEX(lookup!$AD:$AD,MATCH($A581,lookup!$A:$A,0)))</f>
        <v>1_common law</v>
      </c>
      <c r="AO581" s="0" t="str">
        <f aca="false">INDEX(lookup!$Y:$Y,MATCH($A581,lookup!$A:$A,0))</f>
        <v>0_published</v>
      </c>
      <c r="AP581" s="0" t="str">
        <f aca="false">INDEX(lookup!$Z:$Z,MATCH($A581,lookup!$A:$A,0))</f>
        <v>1_VHB high</v>
      </c>
      <c r="AQ581" s="0" t="str">
        <f aca="false">INDEX(lookup!$W:$W,MATCH($A581,lookup!$A:$A,0))</f>
        <v>3_mgmt</v>
      </c>
      <c r="AS581" s="0" t="s">
        <v>91</v>
      </c>
      <c r="AT581" s="0" t="s">
        <v>397</v>
      </c>
      <c r="AU581" s="0" t="s">
        <v>93</v>
      </c>
      <c r="AV581" s="0" t="s">
        <v>2180</v>
      </c>
      <c r="AX581" s="0" t="s">
        <v>2181</v>
      </c>
      <c r="BA581" s="0" t="n">
        <v>4303</v>
      </c>
      <c r="BB581" s="0" t="s">
        <v>347</v>
      </c>
      <c r="BC581" s="0" t="s">
        <v>122</v>
      </c>
      <c r="BD581" s="0" t="s">
        <v>123</v>
      </c>
      <c r="BE581" s="0" t="s">
        <v>98</v>
      </c>
      <c r="BI581" s="0" t="s">
        <v>427</v>
      </c>
      <c r="BJ581" s="0" t="s">
        <v>2182</v>
      </c>
      <c r="BK581" s="0" t="s">
        <v>2183</v>
      </c>
      <c r="BL581" s="0" t="s">
        <v>2184</v>
      </c>
      <c r="BM581" s="0" t="s">
        <v>2103</v>
      </c>
      <c r="BN581" s="0" t="s">
        <v>2185</v>
      </c>
      <c r="BO581" s="0" t="s">
        <v>769</v>
      </c>
      <c r="BP581" s="0" t="s">
        <v>2098</v>
      </c>
      <c r="BQ581" s="0" t="s">
        <v>127</v>
      </c>
      <c r="BT581" s="0" t="n">
        <v>0</v>
      </c>
      <c r="BU581" s="0" t="s">
        <v>2106</v>
      </c>
      <c r="BW581" s="0" t="n">
        <v>1988</v>
      </c>
      <c r="BX581" s="0" t="n">
        <v>2015</v>
      </c>
      <c r="BY581" s="0" t="s">
        <v>343</v>
      </c>
      <c r="BZ581" s="0" t="n">
        <v>2001.5</v>
      </c>
      <c r="CA581" s="0" t="n">
        <v>0</v>
      </c>
      <c r="CB581" s="0" t="n">
        <v>0</v>
      </c>
      <c r="CC581" s="0" t="n">
        <v>0</v>
      </c>
      <c r="CD581" s="0" t="n">
        <v>-0.105297527303928</v>
      </c>
      <c r="CE581" s="0" t="n">
        <v>1</v>
      </c>
    </row>
    <row r="582" customFormat="false" ht="15" hidden="false" customHeight="false" outlineLevel="0" collapsed="false">
      <c r="A582" s="0" t="s">
        <v>2098</v>
      </c>
      <c r="B582" s="0" t="n">
        <v>1887</v>
      </c>
      <c r="C582" s="0" t="n">
        <v>-0.0206968714056517</v>
      </c>
      <c r="D582" s="0" t="n">
        <v>4657</v>
      </c>
      <c r="E582" s="0" t="n">
        <f aca="false">IF(ISNUMBER($BA582),$BA582,IF(AND(ISNUMBER($D582),ISNUMBER($BW582),ISNUMBER($BX582)),$D582*($BX582-$BW582+1),""))</f>
        <v>4657</v>
      </c>
      <c r="H582" s="0" t="s">
        <v>118</v>
      </c>
      <c r="I582" s="0" t="s">
        <v>119</v>
      </c>
      <c r="J582" s="0" t="n">
        <f aca="false">IF($BW582&lt;&gt;"",$BW582,"")</f>
        <v>1988</v>
      </c>
      <c r="K582" s="0" t="n">
        <f aca="false">IF($BX582&lt;&gt;"",$BX582,"")</f>
        <v>2015</v>
      </c>
      <c r="L582" s="0" t="n">
        <f aca="false">IF(AND(ISNUMBER($BW582),ISNUMBER($BX582)),($BW582+$BX582)/2,"")</f>
        <v>2001.5</v>
      </c>
      <c r="M582" s="0" t="n">
        <f aca="false">IF($L582&lt;&gt;"",$L582,"")</f>
        <v>2001.5</v>
      </c>
      <c r="N582" s="0" t="n">
        <f aca="false">IF(AND(ISNUMBER($BW582),ISNUMBER($BX582)),MIN(1,MAX(0,($BX582-2016+1)/($BX582-$BW582+1))),"")</f>
        <v>0</v>
      </c>
      <c r="O582" s="0" t="n">
        <f aca="false">IF(AND(ISNUMBER($BW582),ISNUMBER($BX582)),MIN(1,MAX(0,($BX582-2017+1)/($BX582-$BW582+1))),"")</f>
        <v>0</v>
      </c>
      <c r="P582" s="0" t="n">
        <f aca="false">IF(AND(ISNUMBER($BW582),ISNUMBER($BX582)),MIN(1,MAX(0,($BX582-2018+1)/($BX582-$BW582+1))),"")</f>
        <v>0</v>
      </c>
      <c r="Q582" s="0" t="n">
        <f aca="false">IF(AND(ISNUMBER($BW582),ISNUMBER($BX582)),MIN(1,MAX(0,($BX582-2019+1)/($BX582-$BW582+1))),"")</f>
        <v>0</v>
      </c>
      <c r="R582" s="0" t="n">
        <f aca="false">IF(AND(ISNUMBER($BW582),ISNUMBER($BX582)),MIN(1,MAX(0,($BX582-2016+1)/($BX582-$BW582+1))),"")</f>
        <v>0</v>
      </c>
      <c r="S582" s="0" t="n">
        <f aca="false">IF($L582&lt;&gt;"",IF($L582&gt;=2015.5,1,0),"")</f>
        <v>0</v>
      </c>
      <c r="T582" s="0" t="n">
        <f aca="false">IF($L582&lt;&gt;"",IF($L582&gt;=2016,1,0),"")</f>
        <v>0</v>
      </c>
      <c r="U582" s="0" t="n">
        <f aca="false">IF(ISNUMBER($BX582),IF($BX582&gt;=2016,1,0),"")</f>
        <v>0</v>
      </c>
      <c r="V582" s="0" t="n">
        <f aca="false">IF(ISNUMBER($BW582),IF($BW582&gt;=2016,1,0),"")</f>
        <v>0</v>
      </c>
      <c r="W582" s="0" t="str">
        <f aca="false">IF(AND(ISNUMBER($BW582),ISNUMBER($BX582)),IF($BW582&gt;=2016,"post-only",IF($BX582&lt;2016,"pre-only","mixed")),"")</f>
        <v>pre-only</v>
      </c>
      <c r="X582" s="0" t="n">
        <f aca="false">IF(AND(ISNUMBER($BW582),ISNUMBER($BX582)),MIN(1,MAX(0,($BX582-2017+1)/($BX582-$BW582+1))),"")</f>
        <v>0</v>
      </c>
      <c r="Y582" s="0" t="n">
        <f aca="false">IF(AND(ISNUMBER($BW582),ISNUMBER($BX582)),MIN(1,MAX(0,($BX582-2018+1)/($BX582-$BW582+1))),"")</f>
        <v>0</v>
      </c>
      <c r="Z582" s="0" t="n">
        <f aca="false">IF(AND(ISNUMBER($BW582),ISNUMBER($BX582)),MIN(1,MAX(0,($BX582-2019+1)/($BX582-$BW582+1))),"")</f>
        <v>0</v>
      </c>
      <c r="AA582" s="0" t="n">
        <f aca="false">IF(ISNUMBER($BX582),IF($BX582&gt;=2017,1,0),"")</f>
        <v>0</v>
      </c>
      <c r="AB582" s="0" t="n">
        <f aca="false">IF(ISNUMBER($BX582),IF($BX582&gt;=2018,1,0),"")</f>
        <v>0</v>
      </c>
      <c r="AC582" s="0" t="n">
        <f aca="false">IF(ISNUMBER($BX582),IF($BX582&gt;=2019,1,0),"")</f>
        <v>0</v>
      </c>
      <c r="AD582" s="0" t="n">
        <f aca="false">IF($L582&lt;&gt;"",IF($L582&gt;2013,1,0),"")</f>
        <v>0</v>
      </c>
      <c r="AE582" s="0" t="n">
        <f aca="false">IF($L582&lt;&gt;"",1+IF($L582&gt;2011,1,0)+IF($L582&gt;2014,1,0),"")</f>
        <v>1</v>
      </c>
      <c r="AF582" s="0" t="s">
        <v>87</v>
      </c>
      <c r="AG582" s="0" t="s">
        <v>88</v>
      </c>
      <c r="AH582" s="0" t="s">
        <v>89</v>
      </c>
      <c r="AI582" s="0" t="s">
        <v>497</v>
      </c>
      <c r="AJ582" s="0" t="s">
        <v>334</v>
      </c>
      <c r="AK582" s="0" t="str">
        <f aca="false">IF(AND($CF582&lt;&gt;"",IFERROR(INDEX(subsample_country_map!$B:$B,MATCH($CF582,subsample_country_map!$A:$A,0)),"")&lt;&gt;""),INDEX(subsample_country_map!$B:$B,MATCH($CF582,subsample_country_map!$A:$A,0)),INDEX(lookup!$AA:$AA,MATCH($A582,lookup!$A:$A,0)))</f>
        <v>1_US</v>
      </c>
      <c r="AL582" s="0" t="str">
        <f aca="false">IF(AND($CF582&lt;&gt;"",IFERROR(INDEX(subsample_country_map!$C:$C,MATCH($CF582,subsample_country_map!$A:$A,0)),"")&lt;&gt;""),INDEX(subsample_country_map!$C:$C,MATCH($CF582,subsample_country_map!$A:$A,0)),INDEX(lookup!$AB:$AB,MATCH($A582,lookup!$A:$A,0)))</f>
        <v>1_developed</v>
      </c>
      <c r="AM582" s="0" t="str">
        <f aca="false">IF(AND($CF582&lt;&gt;"",IFERROR(INDEX(subsample_country_map!$D:$D,MATCH($CF582,subsample_country_map!$A:$A,0)),"")&lt;&gt;""),INDEX(subsample_country_map!$D:$D,MATCH($CF582,subsample_country_map!$A:$A,0)),INDEX(lookup!$AC:$AC,MATCH($A582,lookup!$A:$A,0)))</f>
        <v>1_western</v>
      </c>
      <c r="AN582" s="0" t="str">
        <f aca="false">IF(AND($CF582&lt;&gt;"",IFERROR(INDEX(subsample_country_map!$E:$E,MATCH($CF582,subsample_country_map!$A:$A,0)),"")&lt;&gt;""),INDEX(subsample_country_map!$E:$E,MATCH($CF582,subsample_country_map!$A:$A,0)),INDEX(lookup!$AD:$AD,MATCH($A582,lookup!$A:$A,0)))</f>
        <v>1_common law</v>
      </c>
      <c r="AO582" s="0" t="str">
        <f aca="false">INDEX(lookup!$Y:$Y,MATCH($A582,lookup!$A:$A,0))</f>
        <v>0_published</v>
      </c>
      <c r="AP582" s="0" t="str">
        <f aca="false">INDEX(lookup!$Z:$Z,MATCH($A582,lookup!$A:$A,0))</f>
        <v>1_VHB high</v>
      </c>
      <c r="AQ582" s="0" t="str">
        <f aca="false">INDEX(lookup!$W:$W,MATCH($A582,lookup!$A:$A,0))</f>
        <v>3_mgmt</v>
      </c>
      <c r="AS582" s="0" t="s">
        <v>91</v>
      </c>
      <c r="AT582" s="0" t="s">
        <v>397</v>
      </c>
      <c r="AU582" s="0" t="s">
        <v>93</v>
      </c>
      <c r="AV582" s="0" t="s">
        <v>2186</v>
      </c>
      <c r="AX582" s="0" t="s">
        <v>2187</v>
      </c>
      <c r="BA582" s="0" t="n">
        <v>4657</v>
      </c>
      <c r="BB582" s="0" t="s">
        <v>347</v>
      </c>
      <c r="BC582" s="0" t="s">
        <v>122</v>
      </c>
      <c r="BD582" s="0" t="s">
        <v>123</v>
      </c>
      <c r="BE582" s="0" t="s">
        <v>98</v>
      </c>
      <c r="BI582" s="0" t="s">
        <v>427</v>
      </c>
      <c r="BJ582" s="0" t="s">
        <v>2188</v>
      </c>
      <c r="BK582" s="0" t="s">
        <v>2183</v>
      </c>
      <c r="BL582" s="0" t="s">
        <v>2189</v>
      </c>
      <c r="BM582" s="0" t="s">
        <v>2115</v>
      </c>
      <c r="BN582" s="0" t="s">
        <v>2185</v>
      </c>
      <c r="BO582" s="0" t="s">
        <v>769</v>
      </c>
      <c r="BP582" s="0" t="s">
        <v>2098</v>
      </c>
      <c r="BQ582" s="0" t="s">
        <v>2105</v>
      </c>
      <c r="BT582" s="0" t="n">
        <v>0</v>
      </c>
      <c r="BU582" s="0" t="s">
        <v>2106</v>
      </c>
      <c r="BW582" s="0" t="n">
        <v>1988</v>
      </c>
      <c r="BX582" s="0" t="n">
        <v>2015</v>
      </c>
      <c r="BY582" s="0" t="s">
        <v>343</v>
      </c>
      <c r="BZ582" s="0" t="n">
        <v>2001.5</v>
      </c>
      <c r="CA582" s="0" t="n">
        <v>0</v>
      </c>
      <c r="CB582" s="0" t="n">
        <v>0</v>
      </c>
      <c r="CC582" s="0" t="n">
        <v>0</v>
      </c>
      <c r="CD582" s="0" t="n">
        <v>-0.0206998274060604</v>
      </c>
      <c r="CE582" s="0" t="n">
        <v>1</v>
      </c>
    </row>
    <row r="583" customFormat="false" ht="15" hidden="false" customHeight="false" outlineLevel="0" collapsed="false">
      <c r="A583" s="0" t="s">
        <v>2098</v>
      </c>
      <c r="B583" s="0" t="n">
        <v>1888</v>
      </c>
      <c r="C583" s="0" t="n">
        <v>-0.0787381504011896</v>
      </c>
      <c r="D583" s="0" t="n">
        <v>4657</v>
      </c>
      <c r="E583" s="0" t="n">
        <f aca="false">IF(ISNUMBER($BA583),$BA583,IF(AND(ISNUMBER($D583),ISNUMBER($BW583),ISNUMBER($BX583)),$D583*($BX583-$BW583+1),""))</f>
        <v>4657</v>
      </c>
      <c r="H583" s="0" t="s">
        <v>118</v>
      </c>
      <c r="I583" s="0" t="s">
        <v>119</v>
      </c>
      <c r="J583" s="0" t="n">
        <f aca="false">IF($BW583&lt;&gt;"",$BW583,"")</f>
        <v>1988</v>
      </c>
      <c r="K583" s="0" t="n">
        <f aca="false">IF($BX583&lt;&gt;"",$BX583,"")</f>
        <v>2015</v>
      </c>
      <c r="L583" s="0" t="n">
        <f aca="false">IF(AND(ISNUMBER($BW583),ISNUMBER($BX583)),($BW583+$BX583)/2,"")</f>
        <v>2001.5</v>
      </c>
      <c r="M583" s="0" t="n">
        <f aca="false">IF($L583&lt;&gt;"",$L583,"")</f>
        <v>2001.5</v>
      </c>
      <c r="N583" s="0" t="n">
        <f aca="false">IF(AND(ISNUMBER($BW583),ISNUMBER($BX583)),MIN(1,MAX(0,($BX583-2016+1)/($BX583-$BW583+1))),"")</f>
        <v>0</v>
      </c>
      <c r="O583" s="0" t="n">
        <f aca="false">IF(AND(ISNUMBER($BW583),ISNUMBER($BX583)),MIN(1,MAX(0,($BX583-2017+1)/($BX583-$BW583+1))),"")</f>
        <v>0</v>
      </c>
      <c r="P583" s="0" t="n">
        <f aca="false">IF(AND(ISNUMBER($BW583),ISNUMBER($BX583)),MIN(1,MAX(0,($BX583-2018+1)/($BX583-$BW583+1))),"")</f>
        <v>0</v>
      </c>
      <c r="Q583" s="0" t="n">
        <f aca="false">IF(AND(ISNUMBER($BW583),ISNUMBER($BX583)),MIN(1,MAX(0,($BX583-2019+1)/($BX583-$BW583+1))),"")</f>
        <v>0</v>
      </c>
      <c r="R583" s="0" t="n">
        <f aca="false">IF(AND(ISNUMBER($BW583),ISNUMBER($BX583)),MIN(1,MAX(0,($BX583-2016+1)/($BX583-$BW583+1))),"")</f>
        <v>0</v>
      </c>
      <c r="S583" s="0" t="n">
        <f aca="false">IF($L583&lt;&gt;"",IF($L583&gt;=2015.5,1,0),"")</f>
        <v>0</v>
      </c>
      <c r="T583" s="0" t="n">
        <f aca="false">IF($L583&lt;&gt;"",IF($L583&gt;=2016,1,0),"")</f>
        <v>0</v>
      </c>
      <c r="U583" s="0" t="n">
        <f aca="false">IF(ISNUMBER($BX583),IF($BX583&gt;=2016,1,0),"")</f>
        <v>0</v>
      </c>
      <c r="V583" s="0" t="n">
        <f aca="false">IF(ISNUMBER($BW583),IF($BW583&gt;=2016,1,0),"")</f>
        <v>0</v>
      </c>
      <c r="W583" s="0" t="str">
        <f aca="false">IF(AND(ISNUMBER($BW583),ISNUMBER($BX583)),IF($BW583&gt;=2016,"post-only",IF($BX583&lt;2016,"pre-only","mixed")),"")</f>
        <v>pre-only</v>
      </c>
      <c r="X583" s="0" t="n">
        <f aca="false">IF(AND(ISNUMBER($BW583),ISNUMBER($BX583)),MIN(1,MAX(0,($BX583-2017+1)/($BX583-$BW583+1))),"")</f>
        <v>0</v>
      </c>
      <c r="Y583" s="0" t="n">
        <f aca="false">IF(AND(ISNUMBER($BW583),ISNUMBER($BX583)),MIN(1,MAX(0,($BX583-2018+1)/($BX583-$BW583+1))),"")</f>
        <v>0</v>
      </c>
      <c r="Z583" s="0" t="n">
        <f aca="false">IF(AND(ISNUMBER($BW583),ISNUMBER($BX583)),MIN(1,MAX(0,($BX583-2019+1)/($BX583-$BW583+1))),"")</f>
        <v>0</v>
      </c>
      <c r="AA583" s="0" t="n">
        <f aca="false">IF(ISNUMBER($BX583),IF($BX583&gt;=2017,1,0),"")</f>
        <v>0</v>
      </c>
      <c r="AB583" s="0" t="n">
        <f aca="false">IF(ISNUMBER($BX583),IF($BX583&gt;=2018,1,0),"")</f>
        <v>0</v>
      </c>
      <c r="AC583" s="0" t="n">
        <f aca="false">IF(ISNUMBER($BX583),IF($BX583&gt;=2019,1,0),"")</f>
        <v>0</v>
      </c>
      <c r="AD583" s="0" t="n">
        <f aca="false">IF($L583&lt;&gt;"",IF($L583&gt;2013,1,0),"")</f>
        <v>0</v>
      </c>
      <c r="AE583" s="0" t="n">
        <f aca="false">IF($L583&lt;&gt;"",1+IF($L583&gt;2011,1,0)+IF($L583&gt;2014,1,0),"")</f>
        <v>1</v>
      </c>
      <c r="AF583" s="0" t="s">
        <v>87</v>
      </c>
      <c r="AG583" s="0" t="s">
        <v>88</v>
      </c>
      <c r="AH583" s="0" t="s">
        <v>89</v>
      </c>
      <c r="AI583" s="0" t="s">
        <v>497</v>
      </c>
      <c r="AJ583" s="0" t="s">
        <v>334</v>
      </c>
      <c r="AK583" s="0" t="str">
        <f aca="false">IF(AND($CF583&lt;&gt;"",IFERROR(INDEX(subsample_country_map!$B:$B,MATCH($CF583,subsample_country_map!$A:$A,0)),"")&lt;&gt;""),INDEX(subsample_country_map!$B:$B,MATCH($CF583,subsample_country_map!$A:$A,0)),INDEX(lookup!$AA:$AA,MATCH($A583,lookup!$A:$A,0)))</f>
        <v>1_US</v>
      </c>
      <c r="AL583" s="0" t="str">
        <f aca="false">IF(AND($CF583&lt;&gt;"",IFERROR(INDEX(subsample_country_map!$C:$C,MATCH($CF583,subsample_country_map!$A:$A,0)),"")&lt;&gt;""),INDEX(subsample_country_map!$C:$C,MATCH($CF583,subsample_country_map!$A:$A,0)),INDEX(lookup!$AB:$AB,MATCH($A583,lookup!$A:$A,0)))</f>
        <v>1_developed</v>
      </c>
      <c r="AM583" s="0" t="str">
        <f aca="false">IF(AND($CF583&lt;&gt;"",IFERROR(INDEX(subsample_country_map!$D:$D,MATCH($CF583,subsample_country_map!$A:$A,0)),"")&lt;&gt;""),INDEX(subsample_country_map!$D:$D,MATCH($CF583,subsample_country_map!$A:$A,0)),INDEX(lookup!$AC:$AC,MATCH($A583,lookup!$A:$A,0)))</f>
        <v>1_western</v>
      </c>
      <c r="AN583" s="0" t="str">
        <f aca="false">IF(AND($CF583&lt;&gt;"",IFERROR(INDEX(subsample_country_map!$E:$E,MATCH($CF583,subsample_country_map!$A:$A,0)),"")&lt;&gt;""),INDEX(subsample_country_map!$E:$E,MATCH($CF583,subsample_country_map!$A:$A,0)),INDEX(lookup!$AD:$AD,MATCH($A583,lookup!$A:$A,0)))</f>
        <v>1_common law</v>
      </c>
      <c r="AO583" s="0" t="str">
        <f aca="false">INDEX(lookup!$Y:$Y,MATCH($A583,lookup!$A:$A,0))</f>
        <v>0_published</v>
      </c>
      <c r="AP583" s="0" t="str">
        <f aca="false">INDEX(lookup!$Z:$Z,MATCH($A583,lookup!$A:$A,0))</f>
        <v>1_VHB high</v>
      </c>
      <c r="AQ583" s="0" t="str">
        <f aca="false">INDEX(lookup!$W:$W,MATCH($A583,lookup!$A:$A,0))</f>
        <v>3_mgmt</v>
      </c>
      <c r="AS583" s="0" t="s">
        <v>91</v>
      </c>
      <c r="AT583" s="0" t="s">
        <v>397</v>
      </c>
      <c r="AU583" s="0" t="s">
        <v>93</v>
      </c>
      <c r="AV583" s="0" t="s">
        <v>2190</v>
      </c>
      <c r="AX583" s="0" t="s">
        <v>2191</v>
      </c>
      <c r="BA583" s="0" t="n">
        <v>4657</v>
      </c>
      <c r="BB583" s="0" t="s">
        <v>347</v>
      </c>
      <c r="BC583" s="0" t="s">
        <v>122</v>
      </c>
      <c r="BD583" s="0" t="s">
        <v>123</v>
      </c>
      <c r="BE583" s="0" t="s">
        <v>98</v>
      </c>
      <c r="BI583" s="0" t="s">
        <v>427</v>
      </c>
      <c r="BJ583" s="0" t="s">
        <v>2192</v>
      </c>
      <c r="BK583" s="0" t="s">
        <v>2183</v>
      </c>
      <c r="BL583" s="0" t="s">
        <v>2193</v>
      </c>
      <c r="BM583" s="0" t="s">
        <v>2120</v>
      </c>
      <c r="BN583" s="0" t="s">
        <v>2185</v>
      </c>
      <c r="BO583" s="0" t="s">
        <v>769</v>
      </c>
      <c r="BP583" s="0" t="s">
        <v>2098</v>
      </c>
      <c r="BQ583" s="0" t="s">
        <v>127</v>
      </c>
      <c r="BT583" s="0" t="n">
        <v>0</v>
      </c>
      <c r="BU583" s="0" t="s">
        <v>2106</v>
      </c>
      <c r="BW583" s="0" t="n">
        <v>1988</v>
      </c>
      <c r="BX583" s="0" t="n">
        <v>2015</v>
      </c>
      <c r="BY583" s="0" t="s">
        <v>343</v>
      </c>
      <c r="BZ583" s="0" t="n">
        <v>2001.5</v>
      </c>
      <c r="CA583" s="0" t="n">
        <v>0</v>
      </c>
      <c r="CB583" s="0" t="n">
        <v>0</v>
      </c>
      <c r="CC583" s="0" t="n">
        <v>0</v>
      </c>
      <c r="CD583" s="0" t="n">
        <v>-0.078901475914831</v>
      </c>
      <c r="CE583" s="0" t="n">
        <v>1</v>
      </c>
    </row>
    <row r="584" customFormat="false" ht="15" hidden="false" customHeight="false" outlineLevel="0" collapsed="false">
      <c r="A584" s="0" t="s">
        <v>2098</v>
      </c>
      <c r="B584" s="0" t="n">
        <v>1889</v>
      </c>
      <c r="C584" s="0" t="n">
        <v>-0.0757749356250577</v>
      </c>
      <c r="D584" s="0" t="n">
        <v>924</v>
      </c>
      <c r="E584" s="0" t="n">
        <f aca="false">IF(ISNUMBER($BA584),$BA584,IF(AND(ISNUMBER($D584),ISNUMBER($BW584),ISNUMBER($BX584)),$D584*($BX584-$BW584+1),""))</f>
        <v>924</v>
      </c>
      <c r="H584" s="0" t="s">
        <v>118</v>
      </c>
      <c r="I584" s="0" t="s">
        <v>119</v>
      </c>
      <c r="J584" s="0" t="n">
        <f aca="false">IF($BW584&lt;&gt;"",$BW584,"")</f>
        <v>1988</v>
      </c>
      <c r="K584" s="0" t="n">
        <f aca="false">IF($BX584&lt;&gt;"",$BX584,"")</f>
        <v>2015</v>
      </c>
      <c r="L584" s="0" t="n">
        <f aca="false">IF(AND(ISNUMBER($BW584),ISNUMBER($BX584)),($BW584+$BX584)/2,"")</f>
        <v>2001.5</v>
      </c>
      <c r="M584" s="0" t="n">
        <f aca="false">IF($L584&lt;&gt;"",$L584,"")</f>
        <v>2001.5</v>
      </c>
      <c r="N584" s="0" t="n">
        <f aca="false">IF(AND(ISNUMBER($BW584),ISNUMBER($BX584)),MIN(1,MAX(0,($BX584-2016+1)/($BX584-$BW584+1))),"")</f>
        <v>0</v>
      </c>
      <c r="O584" s="0" t="n">
        <f aca="false">IF(AND(ISNUMBER($BW584),ISNUMBER($BX584)),MIN(1,MAX(0,($BX584-2017+1)/($BX584-$BW584+1))),"")</f>
        <v>0</v>
      </c>
      <c r="P584" s="0" t="n">
        <f aca="false">IF(AND(ISNUMBER($BW584),ISNUMBER($BX584)),MIN(1,MAX(0,($BX584-2018+1)/($BX584-$BW584+1))),"")</f>
        <v>0</v>
      </c>
      <c r="Q584" s="0" t="n">
        <f aca="false">IF(AND(ISNUMBER($BW584),ISNUMBER($BX584)),MIN(1,MAX(0,($BX584-2019+1)/($BX584-$BW584+1))),"")</f>
        <v>0</v>
      </c>
      <c r="R584" s="0" t="n">
        <f aca="false">IF(AND(ISNUMBER($BW584),ISNUMBER($BX584)),MIN(1,MAX(0,($BX584-2016+1)/($BX584-$BW584+1))),"")</f>
        <v>0</v>
      </c>
      <c r="S584" s="0" t="n">
        <f aca="false">IF($L584&lt;&gt;"",IF($L584&gt;=2015.5,1,0),"")</f>
        <v>0</v>
      </c>
      <c r="T584" s="0" t="n">
        <f aca="false">IF($L584&lt;&gt;"",IF($L584&gt;=2016,1,0),"")</f>
        <v>0</v>
      </c>
      <c r="U584" s="0" t="n">
        <f aca="false">IF(ISNUMBER($BX584),IF($BX584&gt;=2016,1,0),"")</f>
        <v>0</v>
      </c>
      <c r="V584" s="0" t="n">
        <f aca="false">IF(ISNUMBER($BW584),IF($BW584&gt;=2016,1,0),"")</f>
        <v>0</v>
      </c>
      <c r="W584" s="0" t="str">
        <f aca="false">IF(AND(ISNUMBER($BW584),ISNUMBER($BX584)),IF($BW584&gt;=2016,"post-only",IF($BX584&lt;2016,"pre-only","mixed")),"")</f>
        <v>pre-only</v>
      </c>
      <c r="X584" s="0" t="n">
        <f aca="false">IF(AND(ISNUMBER($BW584),ISNUMBER($BX584)),MIN(1,MAX(0,($BX584-2017+1)/($BX584-$BW584+1))),"")</f>
        <v>0</v>
      </c>
      <c r="Y584" s="0" t="n">
        <f aca="false">IF(AND(ISNUMBER($BW584),ISNUMBER($BX584)),MIN(1,MAX(0,($BX584-2018+1)/($BX584-$BW584+1))),"")</f>
        <v>0</v>
      </c>
      <c r="Z584" s="0" t="n">
        <f aca="false">IF(AND(ISNUMBER($BW584),ISNUMBER($BX584)),MIN(1,MAX(0,($BX584-2019+1)/($BX584-$BW584+1))),"")</f>
        <v>0</v>
      </c>
      <c r="AA584" s="0" t="n">
        <f aca="false">IF(ISNUMBER($BX584),IF($BX584&gt;=2017,1,0),"")</f>
        <v>0</v>
      </c>
      <c r="AB584" s="0" t="n">
        <f aca="false">IF(ISNUMBER($BX584),IF($BX584&gt;=2018,1,0),"")</f>
        <v>0</v>
      </c>
      <c r="AC584" s="0" t="n">
        <f aca="false">IF(ISNUMBER($BX584),IF($BX584&gt;=2019,1,0),"")</f>
        <v>0</v>
      </c>
      <c r="AD584" s="0" t="n">
        <f aca="false">IF($L584&lt;&gt;"",IF($L584&gt;2013,1,0),"")</f>
        <v>0</v>
      </c>
      <c r="AE584" s="0" t="n">
        <f aca="false">IF($L584&lt;&gt;"",1+IF($L584&gt;2011,1,0)+IF($L584&gt;2014,1,0),"")</f>
        <v>1</v>
      </c>
      <c r="AF584" s="0" t="s">
        <v>87</v>
      </c>
      <c r="AG584" s="0" t="s">
        <v>88</v>
      </c>
      <c r="AH584" s="0" t="s">
        <v>89</v>
      </c>
      <c r="AI584" s="0" t="s">
        <v>497</v>
      </c>
      <c r="AJ584" s="0" t="s">
        <v>334</v>
      </c>
      <c r="AK584" s="0" t="str">
        <f aca="false">IF(AND($CF584&lt;&gt;"",IFERROR(INDEX(subsample_country_map!$B:$B,MATCH($CF584,subsample_country_map!$A:$A,0)),"")&lt;&gt;""),INDEX(subsample_country_map!$B:$B,MATCH($CF584,subsample_country_map!$A:$A,0)),INDEX(lookup!$AA:$AA,MATCH($A584,lookup!$A:$A,0)))</f>
        <v>1_US</v>
      </c>
      <c r="AL584" s="0" t="str">
        <f aca="false">IF(AND($CF584&lt;&gt;"",IFERROR(INDEX(subsample_country_map!$C:$C,MATCH($CF584,subsample_country_map!$A:$A,0)),"")&lt;&gt;""),INDEX(subsample_country_map!$C:$C,MATCH($CF584,subsample_country_map!$A:$A,0)),INDEX(lookup!$AB:$AB,MATCH($A584,lookup!$A:$A,0)))</f>
        <v>1_developed</v>
      </c>
      <c r="AM584" s="0" t="str">
        <f aca="false">IF(AND($CF584&lt;&gt;"",IFERROR(INDEX(subsample_country_map!$D:$D,MATCH($CF584,subsample_country_map!$A:$A,0)),"")&lt;&gt;""),INDEX(subsample_country_map!$D:$D,MATCH($CF584,subsample_country_map!$A:$A,0)),INDEX(lookup!$AC:$AC,MATCH($A584,lookup!$A:$A,0)))</f>
        <v>1_western</v>
      </c>
      <c r="AN584" s="0" t="str">
        <f aca="false">IF(AND($CF584&lt;&gt;"",IFERROR(INDEX(subsample_country_map!$E:$E,MATCH($CF584,subsample_country_map!$A:$A,0)),"")&lt;&gt;""),INDEX(subsample_country_map!$E:$E,MATCH($CF584,subsample_country_map!$A:$A,0)),INDEX(lookup!$AD:$AD,MATCH($A584,lookup!$A:$A,0)))</f>
        <v>1_common law</v>
      </c>
      <c r="AO584" s="0" t="str">
        <f aca="false">INDEX(lookup!$Y:$Y,MATCH($A584,lookup!$A:$A,0))</f>
        <v>0_published</v>
      </c>
      <c r="AP584" s="0" t="str">
        <f aca="false">INDEX(lookup!$Z:$Z,MATCH($A584,lookup!$A:$A,0))</f>
        <v>1_VHB high</v>
      </c>
      <c r="AQ584" s="0" t="str">
        <f aca="false">INDEX(lookup!$W:$W,MATCH($A584,lookup!$A:$A,0))</f>
        <v>3_mgmt</v>
      </c>
      <c r="AS584" s="0" t="s">
        <v>91</v>
      </c>
      <c r="AT584" s="0" t="s">
        <v>397</v>
      </c>
      <c r="AU584" s="0" t="s">
        <v>93</v>
      </c>
      <c r="AV584" s="0" t="s">
        <v>2194</v>
      </c>
      <c r="AX584" s="0" t="s">
        <v>1086</v>
      </c>
      <c r="BA584" s="0" t="n">
        <v>924</v>
      </c>
      <c r="BB584" s="0" t="s">
        <v>347</v>
      </c>
      <c r="BC584" s="0" t="s">
        <v>122</v>
      </c>
      <c r="BD584" s="0" t="s">
        <v>123</v>
      </c>
      <c r="BE584" s="0" t="s">
        <v>2195</v>
      </c>
      <c r="BF584" s="0" t="s">
        <v>2196</v>
      </c>
      <c r="BI584" s="0" t="s">
        <v>427</v>
      </c>
      <c r="BJ584" s="0" t="s">
        <v>2197</v>
      </c>
      <c r="BK584" s="0" t="s">
        <v>2183</v>
      </c>
      <c r="BL584" s="0" t="s">
        <v>2198</v>
      </c>
      <c r="BM584" s="0" t="s">
        <v>2103</v>
      </c>
      <c r="BN584" s="0" t="s">
        <v>2199</v>
      </c>
      <c r="BO584" s="0" t="s">
        <v>769</v>
      </c>
      <c r="BP584" s="0" t="s">
        <v>2098</v>
      </c>
      <c r="BQ584" s="0" t="s">
        <v>127</v>
      </c>
      <c r="BT584" s="0" t="n">
        <v>0</v>
      </c>
      <c r="BU584" s="0" t="s">
        <v>2106</v>
      </c>
      <c r="BW584" s="0" t="n">
        <v>1988</v>
      </c>
      <c r="BX584" s="0" t="n">
        <v>2015</v>
      </c>
      <c r="BY584" s="0" t="s">
        <v>343</v>
      </c>
      <c r="BZ584" s="0" t="n">
        <v>2001.5</v>
      </c>
      <c r="CA584" s="0" t="n">
        <v>0</v>
      </c>
      <c r="CB584" s="0" t="n">
        <v>0</v>
      </c>
      <c r="CC584" s="0" t="n">
        <v>0</v>
      </c>
      <c r="CD584" s="0" t="n">
        <v>-0.0759204665316201</v>
      </c>
      <c r="CE584" s="0" t="n">
        <v>1</v>
      </c>
    </row>
    <row r="585" customFormat="false" ht="15" hidden="false" customHeight="false" outlineLevel="0" collapsed="false">
      <c r="A585" s="0" t="s">
        <v>2098</v>
      </c>
      <c r="B585" s="0" t="n">
        <v>1890</v>
      </c>
      <c r="C585" s="0" t="n">
        <v>-0.00333851608824429</v>
      </c>
      <c r="D585" s="0" t="n">
        <v>1201</v>
      </c>
      <c r="E585" s="0" t="n">
        <f aca="false">IF(ISNUMBER($BA585),$BA585,IF(AND(ISNUMBER($D585),ISNUMBER($BW585),ISNUMBER($BX585)),$D585*($BX585-$BW585+1),""))</f>
        <v>1201</v>
      </c>
      <c r="H585" s="0" t="s">
        <v>118</v>
      </c>
      <c r="I585" s="0" t="s">
        <v>119</v>
      </c>
      <c r="J585" s="0" t="n">
        <f aca="false">IF($BW585&lt;&gt;"",$BW585,"")</f>
        <v>1988</v>
      </c>
      <c r="K585" s="0" t="n">
        <f aca="false">IF($BX585&lt;&gt;"",$BX585,"")</f>
        <v>2015</v>
      </c>
      <c r="L585" s="0" t="n">
        <f aca="false">IF(AND(ISNUMBER($BW585),ISNUMBER($BX585)),($BW585+$BX585)/2,"")</f>
        <v>2001.5</v>
      </c>
      <c r="M585" s="0" t="n">
        <f aca="false">IF($L585&lt;&gt;"",$L585,"")</f>
        <v>2001.5</v>
      </c>
      <c r="N585" s="0" t="n">
        <f aca="false">IF(AND(ISNUMBER($BW585),ISNUMBER($BX585)),MIN(1,MAX(0,($BX585-2016+1)/($BX585-$BW585+1))),"")</f>
        <v>0</v>
      </c>
      <c r="O585" s="0" t="n">
        <f aca="false">IF(AND(ISNUMBER($BW585),ISNUMBER($BX585)),MIN(1,MAX(0,($BX585-2017+1)/($BX585-$BW585+1))),"")</f>
        <v>0</v>
      </c>
      <c r="P585" s="0" t="n">
        <f aca="false">IF(AND(ISNUMBER($BW585),ISNUMBER($BX585)),MIN(1,MAX(0,($BX585-2018+1)/($BX585-$BW585+1))),"")</f>
        <v>0</v>
      </c>
      <c r="Q585" s="0" t="n">
        <f aca="false">IF(AND(ISNUMBER($BW585),ISNUMBER($BX585)),MIN(1,MAX(0,($BX585-2019+1)/($BX585-$BW585+1))),"")</f>
        <v>0</v>
      </c>
      <c r="R585" s="0" t="n">
        <f aca="false">IF(AND(ISNUMBER($BW585),ISNUMBER($BX585)),MIN(1,MAX(0,($BX585-2016+1)/($BX585-$BW585+1))),"")</f>
        <v>0</v>
      </c>
      <c r="S585" s="0" t="n">
        <f aca="false">IF($L585&lt;&gt;"",IF($L585&gt;=2015.5,1,0),"")</f>
        <v>0</v>
      </c>
      <c r="T585" s="0" t="n">
        <f aca="false">IF($L585&lt;&gt;"",IF($L585&gt;=2016,1,0),"")</f>
        <v>0</v>
      </c>
      <c r="U585" s="0" t="n">
        <f aca="false">IF(ISNUMBER($BX585),IF($BX585&gt;=2016,1,0),"")</f>
        <v>0</v>
      </c>
      <c r="V585" s="0" t="n">
        <f aca="false">IF(ISNUMBER($BW585),IF($BW585&gt;=2016,1,0),"")</f>
        <v>0</v>
      </c>
      <c r="W585" s="0" t="str">
        <f aca="false">IF(AND(ISNUMBER($BW585),ISNUMBER($BX585)),IF($BW585&gt;=2016,"post-only",IF($BX585&lt;2016,"pre-only","mixed")),"")</f>
        <v>pre-only</v>
      </c>
      <c r="X585" s="0" t="n">
        <f aca="false">IF(AND(ISNUMBER($BW585),ISNUMBER($BX585)),MIN(1,MAX(0,($BX585-2017+1)/($BX585-$BW585+1))),"")</f>
        <v>0</v>
      </c>
      <c r="Y585" s="0" t="n">
        <f aca="false">IF(AND(ISNUMBER($BW585),ISNUMBER($BX585)),MIN(1,MAX(0,($BX585-2018+1)/($BX585-$BW585+1))),"")</f>
        <v>0</v>
      </c>
      <c r="Z585" s="0" t="n">
        <f aca="false">IF(AND(ISNUMBER($BW585),ISNUMBER($BX585)),MIN(1,MAX(0,($BX585-2019+1)/($BX585-$BW585+1))),"")</f>
        <v>0</v>
      </c>
      <c r="AA585" s="0" t="n">
        <f aca="false">IF(ISNUMBER($BX585),IF($BX585&gt;=2017,1,0),"")</f>
        <v>0</v>
      </c>
      <c r="AB585" s="0" t="n">
        <f aca="false">IF(ISNUMBER($BX585),IF($BX585&gt;=2018,1,0),"")</f>
        <v>0</v>
      </c>
      <c r="AC585" s="0" t="n">
        <f aca="false">IF(ISNUMBER($BX585),IF($BX585&gt;=2019,1,0),"")</f>
        <v>0</v>
      </c>
      <c r="AD585" s="0" t="n">
        <f aca="false">IF($L585&lt;&gt;"",IF($L585&gt;2013,1,0),"")</f>
        <v>0</v>
      </c>
      <c r="AE585" s="0" t="n">
        <f aca="false">IF($L585&lt;&gt;"",1+IF($L585&gt;2011,1,0)+IF($L585&gt;2014,1,0),"")</f>
        <v>1</v>
      </c>
      <c r="AF585" s="0" t="s">
        <v>87</v>
      </c>
      <c r="AG585" s="0" t="s">
        <v>88</v>
      </c>
      <c r="AH585" s="0" t="s">
        <v>89</v>
      </c>
      <c r="AI585" s="0" t="s">
        <v>497</v>
      </c>
      <c r="AJ585" s="0" t="s">
        <v>334</v>
      </c>
      <c r="AK585" s="0" t="str">
        <f aca="false">IF(AND($CF585&lt;&gt;"",IFERROR(INDEX(subsample_country_map!$B:$B,MATCH($CF585,subsample_country_map!$A:$A,0)),"")&lt;&gt;""),INDEX(subsample_country_map!$B:$B,MATCH($CF585,subsample_country_map!$A:$A,0)),INDEX(lookup!$AA:$AA,MATCH($A585,lookup!$A:$A,0)))</f>
        <v>1_US</v>
      </c>
      <c r="AL585" s="0" t="str">
        <f aca="false">IF(AND($CF585&lt;&gt;"",IFERROR(INDEX(subsample_country_map!$C:$C,MATCH($CF585,subsample_country_map!$A:$A,0)),"")&lt;&gt;""),INDEX(subsample_country_map!$C:$C,MATCH($CF585,subsample_country_map!$A:$A,0)),INDEX(lookup!$AB:$AB,MATCH($A585,lookup!$A:$A,0)))</f>
        <v>1_developed</v>
      </c>
      <c r="AM585" s="0" t="str">
        <f aca="false">IF(AND($CF585&lt;&gt;"",IFERROR(INDEX(subsample_country_map!$D:$D,MATCH($CF585,subsample_country_map!$A:$A,0)),"")&lt;&gt;""),INDEX(subsample_country_map!$D:$D,MATCH($CF585,subsample_country_map!$A:$A,0)),INDEX(lookup!$AC:$AC,MATCH($A585,lookup!$A:$A,0)))</f>
        <v>1_western</v>
      </c>
      <c r="AN585" s="0" t="str">
        <f aca="false">IF(AND($CF585&lt;&gt;"",IFERROR(INDEX(subsample_country_map!$E:$E,MATCH($CF585,subsample_country_map!$A:$A,0)),"")&lt;&gt;""),INDEX(subsample_country_map!$E:$E,MATCH($CF585,subsample_country_map!$A:$A,0)),INDEX(lookup!$AD:$AD,MATCH($A585,lookup!$A:$A,0)))</f>
        <v>1_common law</v>
      </c>
      <c r="AO585" s="0" t="str">
        <f aca="false">INDEX(lookup!$Y:$Y,MATCH($A585,lookup!$A:$A,0))</f>
        <v>0_published</v>
      </c>
      <c r="AP585" s="0" t="str">
        <f aca="false">INDEX(lookup!$Z:$Z,MATCH($A585,lookup!$A:$A,0))</f>
        <v>1_VHB high</v>
      </c>
      <c r="AQ585" s="0" t="str">
        <f aca="false">INDEX(lookup!$W:$W,MATCH($A585,lookup!$A:$A,0))</f>
        <v>3_mgmt</v>
      </c>
      <c r="AS585" s="0" t="s">
        <v>91</v>
      </c>
      <c r="AT585" s="0" t="s">
        <v>397</v>
      </c>
      <c r="AU585" s="0" t="s">
        <v>93</v>
      </c>
      <c r="AV585" s="0" t="s">
        <v>2200</v>
      </c>
      <c r="AX585" s="0" t="s">
        <v>947</v>
      </c>
      <c r="BA585" s="0" t="n">
        <v>1201</v>
      </c>
      <c r="BB585" s="0" t="s">
        <v>347</v>
      </c>
      <c r="BC585" s="0" t="s">
        <v>122</v>
      </c>
      <c r="BD585" s="0" t="s">
        <v>123</v>
      </c>
      <c r="BE585" s="0" t="s">
        <v>2195</v>
      </c>
      <c r="BF585" s="0" t="s">
        <v>2201</v>
      </c>
      <c r="BI585" s="0" t="s">
        <v>427</v>
      </c>
      <c r="BJ585" s="0" t="s">
        <v>2202</v>
      </c>
      <c r="BK585" s="0" t="s">
        <v>2183</v>
      </c>
      <c r="BL585" s="0" t="s">
        <v>2203</v>
      </c>
      <c r="BM585" s="0" t="s">
        <v>2103</v>
      </c>
      <c r="BN585" s="0" t="s">
        <v>2199</v>
      </c>
      <c r="BO585" s="0" t="s">
        <v>769</v>
      </c>
      <c r="BP585" s="0" t="s">
        <v>2098</v>
      </c>
      <c r="BQ585" s="0" t="s">
        <v>2105</v>
      </c>
      <c r="BT585" s="0" t="n">
        <v>0</v>
      </c>
      <c r="BU585" s="0" t="s">
        <v>2106</v>
      </c>
      <c r="BW585" s="0" t="n">
        <v>1988</v>
      </c>
      <c r="BX585" s="0" t="n">
        <v>2015</v>
      </c>
      <c r="BY585" s="0" t="s">
        <v>343</v>
      </c>
      <c r="BZ585" s="0" t="n">
        <v>2001.5</v>
      </c>
      <c r="CA585" s="0" t="n">
        <v>0</v>
      </c>
      <c r="CB585" s="0" t="n">
        <v>0</v>
      </c>
      <c r="CC585" s="0" t="n">
        <v>0</v>
      </c>
      <c r="CD585" s="0" t="n">
        <v>-0.003338528491682</v>
      </c>
      <c r="CE585" s="0" t="n">
        <v>1</v>
      </c>
    </row>
    <row r="586" customFormat="false" ht="15" hidden="false" customHeight="false" outlineLevel="0" collapsed="false">
      <c r="A586" s="0" t="s">
        <v>2098</v>
      </c>
      <c r="B586" s="0" t="n">
        <v>1891</v>
      </c>
      <c r="C586" s="0" t="n">
        <v>-0.053795698600949</v>
      </c>
      <c r="D586" s="0" t="n">
        <v>4923</v>
      </c>
      <c r="E586" s="0" t="n">
        <f aca="false">IF(ISNUMBER($BA586),$BA586,IF(AND(ISNUMBER($D586),ISNUMBER($BW586),ISNUMBER($BX586)),$D586*($BX586-$BW586+1),""))</f>
        <v>4923</v>
      </c>
      <c r="H586" s="0" t="s">
        <v>118</v>
      </c>
      <c r="I586" s="0" t="s">
        <v>119</v>
      </c>
      <c r="J586" s="0" t="n">
        <f aca="false">IF($BW586&lt;&gt;"",$BW586,"")</f>
        <v>1988</v>
      </c>
      <c r="K586" s="0" t="n">
        <f aca="false">IF($BX586&lt;&gt;"",$BX586,"")</f>
        <v>2015</v>
      </c>
      <c r="L586" s="0" t="n">
        <f aca="false">IF(AND(ISNUMBER($BW586),ISNUMBER($BX586)),($BW586+$BX586)/2,"")</f>
        <v>2001.5</v>
      </c>
      <c r="M586" s="0" t="n">
        <f aca="false">IF($L586&lt;&gt;"",$L586,"")</f>
        <v>2001.5</v>
      </c>
      <c r="N586" s="0" t="n">
        <f aca="false">IF(AND(ISNUMBER($BW586),ISNUMBER($BX586)),MIN(1,MAX(0,($BX586-2016+1)/($BX586-$BW586+1))),"")</f>
        <v>0</v>
      </c>
      <c r="O586" s="0" t="n">
        <f aca="false">IF(AND(ISNUMBER($BW586),ISNUMBER($BX586)),MIN(1,MAX(0,($BX586-2017+1)/($BX586-$BW586+1))),"")</f>
        <v>0</v>
      </c>
      <c r="P586" s="0" t="n">
        <f aca="false">IF(AND(ISNUMBER($BW586),ISNUMBER($BX586)),MIN(1,MAX(0,($BX586-2018+1)/($BX586-$BW586+1))),"")</f>
        <v>0</v>
      </c>
      <c r="Q586" s="0" t="n">
        <f aca="false">IF(AND(ISNUMBER($BW586),ISNUMBER($BX586)),MIN(1,MAX(0,($BX586-2019+1)/($BX586-$BW586+1))),"")</f>
        <v>0</v>
      </c>
      <c r="R586" s="0" t="n">
        <f aca="false">IF(AND(ISNUMBER($BW586),ISNUMBER($BX586)),MIN(1,MAX(0,($BX586-2016+1)/($BX586-$BW586+1))),"")</f>
        <v>0</v>
      </c>
      <c r="S586" s="0" t="n">
        <f aca="false">IF($L586&lt;&gt;"",IF($L586&gt;=2015.5,1,0),"")</f>
        <v>0</v>
      </c>
      <c r="T586" s="0" t="n">
        <f aca="false">IF($L586&lt;&gt;"",IF($L586&gt;=2016,1,0),"")</f>
        <v>0</v>
      </c>
      <c r="U586" s="0" t="n">
        <f aca="false">IF(ISNUMBER($BX586),IF($BX586&gt;=2016,1,0),"")</f>
        <v>0</v>
      </c>
      <c r="V586" s="0" t="n">
        <f aca="false">IF(ISNUMBER($BW586),IF($BW586&gt;=2016,1,0),"")</f>
        <v>0</v>
      </c>
      <c r="W586" s="0" t="str">
        <f aca="false">IF(AND(ISNUMBER($BW586),ISNUMBER($BX586)),IF($BW586&gt;=2016,"post-only",IF($BX586&lt;2016,"pre-only","mixed")),"")</f>
        <v>pre-only</v>
      </c>
      <c r="X586" s="0" t="n">
        <f aca="false">IF(AND(ISNUMBER($BW586),ISNUMBER($BX586)),MIN(1,MAX(0,($BX586-2017+1)/($BX586-$BW586+1))),"")</f>
        <v>0</v>
      </c>
      <c r="Y586" s="0" t="n">
        <f aca="false">IF(AND(ISNUMBER($BW586),ISNUMBER($BX586)),MIN(1,MAX(0,($BX586-2018+1)/($BX586-$BW586+1))),"")</f>
        <v>0</v>
      </c>
      <c r="Z586" s="0" t="n">
        <f aca="false">IF(AND(ISNUMBER($BW586),ISNUMBER($BX586)),MIN(1,MAX(0,($BX586-2019+1)/($BX586-$BW586+1))),"")</f>
        <v>0</v>
      </c>
      <c r="AA586" s="0" t="n">
        <f aca="false">IF(ISNUMBER($BX586),IF($BX586&gt;=2017,1,0),"")</f>
        <v>0</v>
      </c>
      <c r="AB586" s="0" t="n">
        <f aca="false">IF(ISNUMBER($BX586),IF($BX586&gt;=2018,1,0),"")</f>
        <v>0</v>
      </c>
      <c r="AC586" s="0" t="n">
        <f aca="false">IF(ISNUMBER($BX586),IF($BX586&gt;=2019,1,0),"")</f>
        <v>0</v>
      </c>
      <c r="AD586" s="0" t="n">
        <f aca="false">IF($L586&lt;&gt;"",IF($L586&gt;2013,1,0),"")</f>
        <v>0</v>
      </c>
      <c r="AE586" s="0" t="n">
        <f aca="false">IF($L586&lt;&gt;"",1+IF($L586&gt;2011,1,0)+IF($L586&gt;2014,1,0),"")</f>
        <v>1</v>
      </c>
      <c r="AF586" s="0" t="s">
        <v>87</v>
      </c>
      <c r="AG586" s="0" t="s">
        <v>88</v>
      </c>
      <c r="AH586" s="0" t="s">
        <v>89</v>
      </c>
      <c r="AI586" s="0" t="s">
        <v>497</v>
      </c>
      <c r="AJ586" s="0" t="s">
        <v>334</v>
      </c>
      <c r="AK586" s="0" t="str">
        <f aca="false">IF(AND($CF586&lt;&gt;"",IFERROR(INDEX(subsample_country_map!$B:$B,MATCH($CF586,subsample_country_map!$A:$A,0)),"")&lt;&gt;""),INDEX(subsample_country_map!$B:$B,MATCH($CF586,subsample_country_map!$A:$A,0)),INDEX(lookup!$AA:$AA,MATCH($A586,lookup!$A:$A,0)))</f>
        <v>1_US</v>
      </c>
      <c r="AL586" s="0" t="str">
        <f aca="false">IF(AND($CF586&lt;&gt;"",IFERROR(INDEX(subsample_country_map!$C:$C,MATCH($CF586,subsample_country_map!$A:$A,0)),"")&lt;&gt;""),INDEX(subsample_country_map!$C:$C,MATCH($CF586,subsample_country_map!$A:$A,0)),INDEX(lookup!$AB:$AB,MATCH($A586,lookup!$A:$A,0)))</f>
        <v>1_developed</v>
      </c>
      <c r="AM586" s="0" t="str">
        <f aca="false">IF(AND($CF586&lt;&gt;"",IFERROR(INDEX(subsample_country_map!$D:$D,MATCH($CF586,subsample_country_map!$A:$A,0)),"")&lt;&gt;""),INDEX(subsample_country_map!$D:$D,MATCH($CF586,subsample_country_map!$A:$A,0)),INDEX(lookup!$AC:$AC,MATCH($A586,lookup!$A:$A,0)))</f>
        <v>1_western</v>
      </c>
      <c r="AN586" s="0" t="str">
        <f aca="false">IF(AND($CF586&lt;&gt;"",IFERROR(INDEX(subsample_country_map!$E:$E,MATCH($CF586,subsample_country_map!$A:$A,0)),"")&lt;&gt;""),INDEX(subsample_country_map!$E:$E,MATCH($CF586,subsample_country_map!$A:$A,0)),INDEX(lookup!$AD:$AD,MATCH($A586,lookup!$A:$A,0)))</f>
        <v>1_common law</v>
      </c>
      <c r="AO586" s="0" t="str">
        <f aca="false">INDEX(lookup!$Y:$Y,MATCH($A586,lookup!$A:$A,0))</f>
        <v>0_published</v>
      </c>
      <c r="AP586" s="0" t="str">
        <f aca="false">INDEX(lookup!$Z:$Z,MATCH($A586,lookup!$A:$A,0))</f>
        <v>1_VHB high</v>
      </c>
      <c r="AQ586" s="0" t="str">
        <f aca="false">INDEX(lookup!$W:$W,MATCH($A586,lookup!$A:$A,0))</f>
        <v>3_mgmt</v>
      </c>
      <c r="AS586" s="0" t="s">
        <v>91</v>
      </c>
      <c r="AT586" s="0" t="s">
        <v>397</v>
      </c>
      <c r="AU586" s="0" t="s">
        <v>93</v>
      </c>
      <c r="AV586" s="0" t="s">
        <v>2204</v>
      </c>
      <c r="AX586" s="0" t="s">
        <v>2205</v>
      </c>
      <c r="BA586" s="0" t="n">
        <v>4923</v>
      </c>
      <c r="BB586" s="0" t="s">
        <v>347</v>
      </c>
      <c r="BC586" s="0" t="s">
        <v>122</v>
      </c>
      <c r="BD586" s="0" t="s">
        <v>123</v>
      </c>
      <c r="BE586" s="0" t="s">
        <v>98</v>
      </c>
      <c r="BI586" s="0" t="s">
        <v>427</v>
      </c>
      <c r="BJ586" s="0" t="s">
        <v>2206</v>
      </c>
      <c r="BK586" s="0" t="s">
        <v>2183</v>
      </c>
      <c r="BL586" s="0" t="s">
        <v>2207</v>
      </c>
      <c r="BM586" s="0" t="s">
        <v>2103</v>
      </c>
      <c r="BN586" s="0" t="s">
        <v>2208</v>
      </c>
      <c r="BO586" s="0" t="s">
        <v>769</v>
      </c>
      <c r="BP586" s="0" t="s">
        <v>2098</v>
      </c>
      <c r="BQ586" s="0" t="s">
        <v>127</v>
      </c>
      <c r="BT586" s="0" t="n">
        <v>0</v>
      </c>
      <c r="BU586" s="0" t="s">
        <v>2106</v>
      </c>
      <c r="BW586" s="0" t="n">
        <v>1988</v>
      </c>
      <c r="BX586" s="0" t="n">
        <v>2015</v>
      </c>
      <c r="BY586" s="0" t="s">
        <v>343</v>
      </c>
      <c r="BZ586" s="0" t="n">
        <v>2001.5</v>
      </c>
      <c r="CA586" s="0" t="n">
        <v>0</v>
      </c>
      <c r="CB586" s="0" t="n">
        <v>0</v>
      </c>
      <c r="CC586" s="0" t="n">
        <v>0</v>
      </c>
      <c r="CD586" s="0" t="n">
        <v>-0.0538476834047368</v>
      </c>
      <c r="CE586" s="0" t="n">
        <v>1</v>
      </c>
    </row>
    <row r="587" customFormat="false" ht="15" hidden="false" customHeight="false" outlineLevel="0" collapsed="false">
      <c r="A587" s="0" t="s">
        <v>2098</v>
      </c>
      <c r="B587" s="0" t="n">
        <v>1892</v>
      </c>
      <c r="C587" s="0" t="n">
        <v>-0.0331862069833326</v>
      </c>
      <c r="D587" s="0" t="n">
        <v>4924</v>
      </c>
      <c r="E587" s="0" t="n">
        <f aca="false">IF(ISNUMBER($BA587),$BA587,IF(AND(ISNUMBER($D587),ISNUMBER($BW587),ISNUMBER($BX587)),$D587*($BX587-$BW587+1),""))</f>
        <v>4924</v>
      </c>
      <c r="H587" s="0" t="s">
        <v>118</v>
      </c>
      <c r="I587" s="0" t="s">
        <v>119</v>
      </c>
      <c r="J587" s="0" t="n">
        <f aca="false">IF($BW587&lt;&gt;"",$BW587,"")</f>
        <v>1988</v>
      </c>
      <c r="K587" s="0" t="n">
        <f aca="false">IF($BX587&lt;&gt;"",$BX587,"")</f>
        <v>2015</v>
      </c>
      <c r="L587" s="0" t="n">
        <f aca="false">IF(AND(ISNUMBER($BW587),ISNUMBER($BX587)),($BW587+$BX587)/2,"")</f>
        <v>2001.5</v>
      </c>
      <c r="M587" s="0" t="n">
        <f aca="false">IF($L587&lt;&gt;"",$L587,"")</f>
        <v>2001.5</v>
      </c>
      <c r="N587" s="0" t="n">
        <f aca="false">IF(AND(ISNUMBER($BW587),ISNUMBER($BX587)),MIN(1,MAX(0,($BX587-2016+1)/($BX587-$BW587+1))),"")</f>
        <v>0</v>
      </c>
      <c r="O587" s="0" t="n">
        <f aca="false">IF(AND(ISNUMBER($BW587),ISNUMBER($BX587)),MIN(1,MAX(0,($BX587-2017+1)/($BX587-$BW587+1))),"")</f>
        <v>0</v>
      </c>
      <c r="P587" s="0" t="n">
        <f aca="false">IF(AND(ISNUMBER($BW587),ISNUMBER($BX587)),MIN(1,MAX(0,($BX587-2018+1)/($BX587-$BW587+1))),"")</f>
        <v>0</v>
      </c>
      <c r="Q587" s="0" t="n">
        <f aca="false">IF(AND(ISNUMBER($BW587),ISNUMBER($BX587)),MIN(1,MAX(0,($BX587-2019+1)/($BX587-$BW587+1))),"")</f>
        <v>0</v>
      </c>
      <c r="R587" s="0" t="n">
        <f aca="false">IF(AND(ISNUMBER($BW587),ISNUMBER($BX587)),MIN(1,MAX(0,($BX587-2016+1)/($BX587-$BW587+1))),"")</f>
        <v>0</v>
      </c>
      <c r="S587" s="0" t="n">
        <f aca="false">IF($L587&lt;&gt;"",IF($L587&gt;=2015.5,1,0),"")</f>
        <v>0</v>
      </c>
      <c r="T587" s="0" t="n">
        <f aca="false">IF($L587&lt;&gt;"",IF($L587&gt;=2016,1,0),"")</f>
        <v>0</v>
      </c>
      <c r="U587" s="0" t="n">
        <f aca="false">IF(ISNUMBER($BX587),IF($BX587&gt;=2016,1,0),"")</f>
        <v>0</v>
      </c>
      <c r="V587" s="0" t="n">
        <f aca="false">IF(ISNUMBER($BW587),IF($BW587&gt;=2016,1,0),"")</f>
        <v>0</v>
      </c>
      <c r="W587" s="0" t="str">
        <f aca="false">IF(AND(ISNUMBER($BW587),ISNUMBER($BX587)),IF($BW587&gt;=2016,"post-only",IF($BX587&lt;2016,"pre-only","mixed")),"")</f>
        <v>pre-only</v>
      </c>
      <c r="X587" s="0" t="n">
        <f aca="false">IF(AND(ISNUMBER($BW587),ISNUMBER($BX587)),MIN(1,MAX(0,($BX587-2017+1)/($BX587-$BW587+1))),"")</f>
        <v>0</v>
      </c>
      <c r="Y587" s="0" t="n">
        <f aca="false">IF(AND(ISNUMBER($BW587),ISNUMBER($BX587)),MIN(1,MAX(0,($BX587-2018+1)/($BX587-$BW587+1))),"")</f>
        <v>0</v>
      </c>
      <c r="Z587" s="0" t="n">
        <f aca="false">IF(AND(ISNUMBER($BW587),ISNUMBER($BX587)),MIN(1,MAX(0,($BX587-2019+1)/($BX587-$BW587+1))),"")</f>
        <v>0</v>
      </c>
      <c r="AA587" s="0" t="n">
        <f aca="false">IF(ISNUMBER($BX587),IF($BX587&gt;=2017,1,0),"")</f>
        <v>0</v>
      </c>
      <c r="AB587" s="0" t="n">
        <f aca="false">IF(ISNUMBER($BX587),IF($BX587&gt;=2018,1,0),"")</f>
        <v>0</v>
      </c>
      <c r="AC587" s="0" t="n">
        <f aca="false">IF(ISNUMBER($BX587),IF($BX587&gt;=2019,1,0),"")</f>
        <v>0</v>
      </c>
      <c r="AD587" s="0" t="n">
        <f aca="false">IF($L587&lt;&gt;"",IF($L587&gt;2013,1,0),"")</f>
        <v>0</v>
      </c>
      <c r="AE587" s="0" t="n">
        <f aca="false">IF($L587&lt;&gt;"",1+IF($L587&gt;2011,1,0)+IF($L587&gt;2014,1,0),"")</f>
        <v>1</v>
      </c>
      <c r="AF587" s="0" t="s">
        <v>87</v>
      </c>
      <c r="AG587" s="0" t="s">
        <v>88</v>
      </c>
      <c r="AH587" s="0" t="s">
        <v>89</v>
      </c>
      <c r="AI587" s="0" t="s">
        <v>497</v>
      </c>
      <c r="AJ587" s="0" t="s">
        <v>334</v>
      </c>
      <c r="AK587" s="0" t="str">
        <f aca="false">IF(AND($CF587&lt;&gt;"",IFERROR(INDEX(subsample_country_map!$B:$B,MATCH($CF587,subsample_country_map!$A:$A,0)),"")&lt;&gt;""),INDEX(subsample_country_map!$B:$B,MATCH($CF587,subsample_country_map!$A:$A,0)),INDEX(lookup!$AA:$AA,MATCH($A587,lookup!$A:$A,0)))</f>
        <v>1_US</v>
      </c>
      <c r="AL587" s="0" t="str">
        <f aca="false">IF(AND($CF587&lt;&gt;"",IFERROR(INDEX(subsample_country_map!$C:$C,MATCH($CF587,subsample_country_map!$A:$A,0)),"")&lt;&gt;""),INDEX(subsample_country_map!$C:$C,MATCH($CF587,subsample_country_map!$A:$A,0)),INDEX(lookup!$AB:$AB,MATCH($A587,lookup!$A:$A,0)))</f>
        <v>1_developed</v>
      </c>
      <c r="AM587" s="0" t="str">
        <f aca="false">IF(AND($CF587&lt;&gt;"",IFERROR(INDEX(subsample_country_map!$D:$D,MATCH($CF587,subsample_country_map!$A:$A,0)),"")&lt;&gt;""),INDEX(subsample_country_map!$D:$D,MATCH($CF587,subsample_country_map!$A:$A,0)),INDEX(lookup!$AC:$AC,MATCH($A587,lookup!$A:$A,0)))</f>
        <v>1_western</v>
      </c>
      <c r="AN587" s="0" t="str">
        <f aca="false">IF(AND($CF587&lt;&gt;"",IFERROR(INDEX(subsample_country_map!$E:$E,MATCH($CF587,subsample_country_map!$A:$A,0)),"")&lt;&gt;""),INDEX(subsample_country_map!$E:$E,MATCH($CF587,subsample_country_map!$A:$A,0)),INDEX(lookup!$AD:$AD,MATCH($A587,lookup!$A:$A,0)))</f>
        <v>1_common law</v>
      </c>
      <c r="AO587" s="0" t="str">
        <f aca="false">INDEX(lookup!$Y:$Y,MATCH($A587,lookup!$A:$A,0))</f>
        <v>0_published</v>
      </c>
      <c r="AP587" s="0" t="str">
        <f aca="false">INDEX(lookup!$Z:$Z,MATCH($A587,lookup!$A:$A,0))</f>
        <v>1_VHB high</v>
      </c>
      <c r="AQ587" s="0" t="str">
        <f aca="false">INDEX(lookup!$W:$W,MATCH($A587,lookup!$A:$A,0))</f>
        <v>3_mgmt</v>
      </c>
      <c r="AS587" s="0" t="s">
        <v>91</v>
      </c>
      <c r="AT587" s="0" t="s">
        <v>397</v>
      </c>
      <c r="AU587" s="0" t="s">
        <v>93</v>
      </c>
      <c r="AV587" s="0" t="s">
        <v>2209</v>
      </c>
      <c r="AX587" s="0" t="s">
        <v>2210</v>
      </c>
      <c r="BA587" s="0" t="n">
        <v>4924</v>
      </c>
      <c r="BB587" s="0" t="s">
        <v>347</v>
      </c>
      <c r="BC587" s="0" t="s">
        <v>122</v>
      </c>
      <c r="BD587" s="0" t="s">
        <v>123</v>
      </c>
      <c r="BE587" s="0" t="s">
        <v>98</v>
      </c>
      <c r="BI587" s="0" t="s">
        <v>427</v>
      </c>
      <c r="BJ587" s="0" t="s">
        <v>2211</v>
      </c>
      <c r="BK587" s="0" t="s">
        <v>2183</v>
      </c>
      <c r="BL587" s="0" t="s">
        <v>2212</v>
      </c>
      <c r="BM587" s="0" t="s">
        <v>2103</v>
      </c>
      <c r="BN587" s="0" t="s">
        <v>2208</v>
      </c>
      <c r="BO587" s="0" t="s">
        <v>769</v>
      </c>
      <c r="BP587" s="0" t="s">
        <v>2098</v>
      </c>
      <c r="BQ587" s="0" t="s">
        <v>127</v>
      </c>
      <c r="BT587" s="0" t="n">
        <v>0</v>
      </c>
      <c r="BU587" s="0" t="s">
        <v>2106</v>
      </c>
      <c r="BW587" s="0" t="n">
        <v>1988</v>
      </c>
      <c r="BX587" s="0" t="n">
        <v>2015</v>
      </c>
      <c r="BY587" s="0" t="s">
        <v>343</v>
      </c>
      <c r="BZ587" s="0" t="n">
        <v>2001.5</v>
      </c>
      <c r="CA587" s="0" t="n">
        <v>0</v>
      </c>
      <c r="CB587" s="0" t="n">
        <v>0</v>
      </c>
      <c r="CC587" s="0" t="n">
        <v>0</v>
      </c>
      <c r="CD587" s="0" t="n">
        <v>-0.0331983979658498</v>
      </c>
      <c r="CE587" s="0" t="n">
        <v>1</v>
      </c>
    </row>
    <row r="588" customFormat="false" ht="15" hidden="false" customHeight="false" outlineLevel="0" collapsed="false">
      <c r="A588" s="0" t="s">
        <v>2213</v>
      </c>
      <c r="B588" s="0" t="n">
        <v>1893</v>
      </c>
      <c r="C588" s="0" t="n">
        <v>0.0198894596415324</v>
      </c>
      <c r="D588" s="0" t="n">
        <v>178</v>
      </c>
      <c r="E588" s="0" t="n">
        <f aca="false">IF(ISNUMBER($BA588),$BA588,IF(AND(ISNUMBER($D588),ISNUMBER($BW588),ISNUMBER($BX588)),$D588*($BX588-$BW588+1),""))</f>
        <v>178</v>
      </c>
      <c r="H588" s="0" t="s">
        <v>118</v>
      </c>
      <c r="I588" s="0" t="s">
        <v>842</v>
      </c>
      <c r="J588" s="0" t="n">
        <f aca="false">IF($BW588&lt;&gt;"",$BW588,"")</f>
        <v>1990</v>
      </c>
      <c r="K588" s="0" t="n">
        <f aca="false">IF($BX588&lt;&gt;"",$BX588,"")</f>
        <v>2021</v>
      </c>
      <c r="L588" s="0" t="n">
        <f aca="false">IF(AND(ISNUMBER($BW588),ISNUMBER($BX588)),($BW588+$BX588)/2,"")</f>
        <v>2005.5</v>
      </c>
      <c r="M588" s="0" t="n">
        <f aca="false">IF($L588&lt;&gt;"",$L588,"")</f>
        <v>2005.5</v>
      </c>
      <c r="N588" s="0" t="n">
        <f aca="false">IF(AND(ISNUMBER($BW588),ISNUMBER($BX588)),MIN(1,MAX(0,($BX588-2016+1)/($BX588-$BW588+1))),"")</f>
        <v>0.1875</v>
      </c>
      <c r="O588" s="0" t="n">
        <f aca="false">IF(AND(ISNUMBER($BW588),ISNUMBER($BX588)),MIN(1,MAX(0,($BX588-2017+1)/($BX588-$BW588+1))),"")</f>
        <v>0.15625</v>
      </c>
      <c r="P588" s="0" t="n">
        <f aca="false">IF(AND(ISNUMBER($BW588),ISNUMBER($BX588)),MIN(1,MAX(0,($BX588-2018+1)/($BX588-$BW588+1))),"")</f>
        <v>0.125</v>
      </c>
      <c r="Q588" s="0" t="n">
        <f aca="false">IF(AND(ISNUMBER($BW588),ISNUMBER($BX588)),MIN(1,MAX(0,($BX588-2019+1)/($BX588-$BW588+1))),"")</f>
        <v>0.09375</v>
      </c>
      <c r="R588" s="0" t="n">
        <f aca="false">IF(AND(ISNUMBER($BW588),ISNUMBER($BX588)),MIN(1,MAX(0,($BX588-2016+1)/($BX588-$BW588+1))),"")</f>
        <v>0.1875</v>
      </c>
      <c r="S588" s="0" t="n">
        <f aca="false">IF($L588&lt;&gt;"",IF($L588&gt;=2015.5,1,0),"")</f>
        <v>0</v>
      </c>
      <c r="T588" s="0" t="n">
        <f aca="false">IF($L588&lt;&gt;"",IF($L588&gt;=2016,1,0),"")</f>
        <v>0</v>
      </c>
      <c r="U588" s="0" t="n">
        <f aca="false">IF(ISNUMBER($BX588),IF($BX588&gt;=2016,1,0),"")</f>
        <v>1</v>
      </c>
      <c r="V588" s="0" t="n">
        <f aca="false">IF(ISNUMBER($BW588),IF($BW588&gt;=2016,1,0),"")</f>
        <v>0</v>
      </c>
      <c r="W588" s="0" t="str">
        <f aca="false">IF(AND(ISNUMBER($BW588),ISNUMBER($BX588)),IF($BW588&gt;=2016,"post-only",IF($BX588&lt;2016,"pre-only","mixed")),"")</f>
        <v>mixed</v>
      </c>
      <c r="X588" s="0" t="n">
        <f aca="false">IF(AND(ISNUMBER($BW588),ISNUMBER($BX588)),MIN(1,MAX(0,($BX588-2017+1)/($BX588-$BW588+1))),"")</f>
        <v>0.15625</v>
      </c>
      <c r="Y588" s="0" t="n">
        <f aca="false">IF(AND(ISNUMBER($BW588),ISNUMBER($BX588)),MIN(1,MAX(0,($BX588-2018+1)/($BX588-$BW588+1))),"")</f>
        <v>0.125</v>
      </c>
      <c r="Z588" s="0" t="n">
        <f aca="false">IF(AND(ISNUMBER($BW588),ISNUMBER($BX588)),MIN(1,MAX(0,($BX588-2019+1)/($BX588-$BW588+1))),"")</f>
        <v>0.09375</v>
      </c>
      <c r="AA588" s="0" t="n">
        <f aca="false">IF(ISNUMBER($BX588),IF($BX588&gt;=2017,1,0),"")</f>
        <v>1</v>
      </c>
      <c r="AB588" s="0" t="n">
        <f aca="false">IF(ISNUMBER($BX588),IF($BX588&gt;=2018,1,0),"")</f>
        <v>1</v>
      </c>
      <c r="AC588" s="0" t="n">
        <f aca="false">IF(ISNUMBER($BX588),IF($BX588&gt;=2019,1,0),"")</f>
        <v>1</v>
      </c>
      <c r="AD588" s="0" t="n">
        <f aca="false">IF($L588&lt;&gt;"",IF($L588&gt;2013,1,0),"")</f>
        <v>0</v>
      </c>
      <c r="AE588" s="0" t="n">
        <f aca="false">IF($L588&lt;&gt;"",1+IF($L588&gt;2011,1,0)+IF($L588&gt;2014,1,0),"")</f>
        <v>1</v>
      </c>
      <c r="AF588" s="0" t="s">
        <v>310</v>
      </c>
      <c r="AG588" s="0" t="s">
        <v>88</v>
      </c>
      <c r="AH588" s="0" t="s">
        <v>2080</v>
      </c>
      <c r="AI588" s="0" t="s">
        <v>90</v>
      </c>
      <c r="AJ588" s="0" t="s">
        <v>90</v>
      </c>
      <c r="AK588" s="0" t="str">
        <f aca="false">IF(AND($CF588&lt;&gt;"",IFERROR(INDEX(subsample_country_map!$B:$B,MATCH($CF588,subsample_country_map!$A:$A,0)),"")&lt;&gt;""),INDEX(subsample_country_map!$B:$B,MATCH($CF588,subsample_country_map!$A:$A,0)),INDEX(lookup!$AA:$AA,MATCH($A588,lookup!$A:$A,0)))</f>
        <v>99_NCE</v>
      </c>
      <c r="AL588" s="0" t="str">
        <f aca="false">IF(AND($CF588&lt;&gt;"",IFERROR(INDEX(subsample_country_map!$C:$C,MATCH($CF588,subsample_country_map!$A:$A,0)),"")&lt;&gt;""),INDEX(subsample_country_map!$C:$C,MATCH($CF588,subsample_country_map!$A:$A,0)),INDEX(lookup!$AB:$AB,MATCH($A588,lookup!$A:$A,0)))</f>
        <v>99_NCE</v>
      </c>
      <c r="AM588" s="0" t="str">
        <f aca="false">IF(AND($CF588&lt;&gt;"",IFERROR(INDEX(subsample_country_map!$D:$D,MATCH($CF588,subsample_country_map!$A:$A,0)),"")&lt;&gt;""),INDEX(subsample_country_map!$D:$D,MATCH($CF588,subsample_country_map!$A:$A,0)),INDEX(lookup!$AC:$AC,MATCH($A588,lookup!$A:$A,0)))</f>
        <v>99_NCE</v>
      </c>
      <c r="AN588" s="0" t="str">
        <f aca="false">IF(AND($CF588&lt;&gt;"",IFERROR(INDEX(subsample_country_map!$E:$E,MATCH($CF588,subsample_country_map!$A:$A,0)),"")&lt;&gt;""),INDEX(subsample_country_map!$E:$E,MATCH($CF588,subsample_country_map!$A:$A,0)),INDEX(lookup!$AD:$AD,MATCH($A588,lookup!$A:$A,0)))</f>
        <v>99_NCE</v>
      </c>
      <c r="AO588" s="0" t="str">
        <f aca="false">INDEX(lookup!$Y:$Y,MATCH($A588,lookup!$A:$A,0))</f>
        <v>0_published</v>
      </c>
      <c r="AP588" s="0" t="str">
        <f aca="false">INDEX(lookup!$Z:$Z,MATCH($A588,lookup!$A:$A,0))</f>
        <v>0_VHB low</v>
      </c>
      <c r="AQ588" s="0" t="str">
        <f aca="false">INDEX(lookup!$W:$W,MATCH($A588,lookup!$A:$A,0))</f>
        <v>2_sust</v>
      </c>
      <c r="AS588" s="0" t="s">
        <v>91</v>
      </c>
      <c r="AT588" s="0" t="s">
        <v>111</v>
      </c>
      <c r="AU588" s="0" t="s">
        <v>311</v>
      </c>
      <c r="AV588" s="0" t="s">
        <v>2214</v>
      </c>
      <c r="AY588" s="0" t="s">
        <v>2215</v>
      </c>
      <c r="BA588" s="0" t="n">
        <v>178</v>
      </c>
      <c r="BB588" s="0" t="s">
        <v>347</v>
      </c>
      <c r="BC588" s="0" t="s">
        <v>1697</v>
      </c>
      <c r="BD588" s="0" t="s">
        <v>142</v>
      </c>
      <c r="BE588" s="0" t="s">
        <v>33</v>
      </c>
      <c r="BF588" s="0" t="s">
        <v>2216</v>
      </c>
      <c r="BI588" s="0" t="s">
        <v>189</v>
      </c>
      <c r="BJ588" s="0" t="s">
        <v>2217</v>
      </c>
      <c r="BK588" s="0" t="s">
        <v>191</v>
      </c>
      <c r="BL588" s="0" t="s">
        <v>2218</v>
      </c>
      <c r="BM588" s="0" t="s">
        <v>2219</v>
      </c>
      <c r="BN588" s="0" t="s">
        <v>2220</v>
      </c>
      <c r="BO588" s="0" t="s">
        <v>769</v>
      </c>
      <c r="BP588" s="0" t="s">
        <v>2213</v>
      </c>
      <c r="BQ588" s="0" t="s">
        <v>127</v>
      </c>
      <c r="BT588" s="0" t="n">
        <v>0</v>
      </c>
      <c r="BU588" s="0" t="s">
        <v>2221</v>
      </c>
      <c r="BW588" s="0" t="n">
        <v>1990</v>
      </c>
      <c r="BX588" s="0" t="n">
        <v>2021</v>
      </c>
      <c r="BY588" s="0" t="s">
        <v>2222</v>
      </c>
      <c r="BZ588" s="0" t="n">
        <v>2005.5</v>
      </c>
      <c r="CA588" s="0" t="n">
        <v>0.1875</v>
      </c>
      <c r="CB588" s="0" t="n">
        <v>0</v>
      </c>
      <c r="CC588" s="0" t="n">
        <v>1</v>
      </c>
      <c r="CD588" s="0" t="n">
        <v>0.0198920829586728</v>
      </c>
      <c r="CE588" s="0" t="n">
        <v>1</v>
      </c>
    </row>
    <row r="589" customFormat="false" ht="15" hidden="false" customHeight="false" outlineLevel="0" collapsed="false">
      <c r="A589" s="0" t="s">
        <v>2213</v>
      </c>
      <c r="B589" s="0" t="n">
        <v>1894</v>
      </c>
      <c r="C589" s="0" t="n">
        <v>0.00254812951817783</v>
      </c>
      <c r="D589" s="0" t="n">
        <v>2787</v>
      </c>
      <c r="E589" s="0" t="n">
        <f aca="false">IF(ISNUMBER($BA589),$BA589,IF(AND(ISNUMBER($D589),ISNUMBER($BW589),ISNUMBER($BX589)),$D589*($BX589-$BW589+1),""))</f>
        <v>2787</v>
      </c>
      <c r="H589" s="0" t="s">
        <v>118</v>
      </c>
      <c r="I589" s="0" t="s">
        <v>842</v>
      </c>
      <c r="J589" s="0" t="n">
        <f aca="false">IF($BW589&lt;&gt;"",$BW589,"")</f>
        <v>1990</v>
      </c>
      <c r="K589" s="0" t="n">
        <f aca="false">IF($BX589&lt;&gt;"",$BX589,"")</f>
        <v>2021</v>
      </c>
      <c r="L589" s="0" t="n">
        <f aca="false">IF(AND(ISNUMBER($BW589),ISNUMBER($BX589)),($BW589+$BX589)/2,"")</f>
        <v>2005.5</v>
      </c>
      <c r="M589" s="0" t="n">
        <f aca="false">IF($L589&lt;&gt;"",$L589,"")</f>
        <v>2005.5</v>
      </c>
      <c r="N589" s="0" t="n">
        <f aca="false">IF(AND(ISNUMBER($BW589),ISNUMBER($BX589)),MIN(1,MAX(0,($BX589-2016+1)/($BX589-$BW589+1))),"")</f>
        <v>0.1875</v>
      </c>
      <c r="O589" s="0" t="n">
        <f aca="false">IF(AND(ISNUMBER($BW589),ISNUMBER($BX589)),MIN(1,MAX(0,($BX589-2017+1)/($BX589-$BW589+1))),"")</f>
        <v>0.15625</v>
      </c>
      <c r="P589" s="0" t="n">
        <f aca="false">IF(AND(ISNUMBER($BW589),ISNUMBER($BX589)),MIN(1,MAX(0,($BX589-2018+1)/($BX589-$BW589+1))),"")</f>
        <v>0.125</v>
      </c>
      <c r="Q589" s="0" t="n">
        <f aca="false">IF(AND(ISNUMBER($BW589),ISNUMBER($BX589)),MIN(1,MAX(0,($BX589-2019+1)/($BX589-$BW589+1))),"")</f>
        <v>0.09375</v>
      </c>
      <c r="R589" s="0" t="n">
        <f aca="false">IF(AND(ISNUMBER($BW589),ISNUMBER($BX589)),MIN(1,MAX(0,($BX589-2016+1)/($BX589-$BW589+1))),"")</f>
        <v>0.1875</v>
      </c>
      <c r="S589" s="0" t="n">
        <f aca="false">IF($L589&lt;&gt;"",IF($L589&gt;=2015.5,1,0),"")</f>
        <v>0</v>
      </c>
      <c r="T589" s="0" t="n">
        <f aca="false">IF($L589&lt;&gt;"",IF($L589&gt;=2016,1,0),"")</f>
        <v>0</v>
      </c>
      <c r="U589" s="0" t="n">
        <f aca="false">IF(ISNUMBER($BX589),IF($BX589&gt;=2016,1,0),"")</f>
        <v>1</v>
      </c>
      <c r="V589" s="0" t="n">
        <f aca="false">IF(ISNUMBER($BW589),IF($BW589&gt;=2016,1,0),"")</f>
        <v>0</v>
      </c>
      <c r="W589" s="0" t="str">
        <f aca="false">IF(AND(ISNUMBER($BW589),ISNUMBER($BX589)),IF($BW589&gt;=2016,"post-only",IF($BX589&lt;2016,"pre-only","mixed")),"")</f>
        <v>mixed</v>
      </c>
      <c r="X589" s="0" t="n">
        <f aca="false">IF(AND(ISNUMBER($BW589),ISNUMBER($BX589)),MIN(1,MAX(0,($BX589-2017+1)/($BX589-$BW589+1))),"")</f>
        <v>0.15625</v>
      </c>
      <c r="Y589" s="0" t="n">
        <f aca="false">IF(AND(ISNUMBER($BW589),ISNUMBER($BX589)),MIN(1,MAX(0,($BX589-2018+1)/($BX589-$BW589+1))),"")</f>
        <v>0.125</v>
      </c>
      <c r="Z589" s="0" t="n">
        <f aca="false">IF(AND(ISNUMBER($BW589),ISNUMBER($BX589)),MIN(1,MAX(0,($BX589-2019+1)/($BX589-$BW589+1))),"")</f>
        <v>0.09375</v>
      </c>
      <c r="AA589" s="0" t="n">
        <f aca="false">IF(ISNUMBER($BX589),IF($BX589&gt;=2017,1,0),"")</f>
        <v>1</v>
      </c>
      <c r="AB589" s="0" t="n">
        <f aca="false">IF(ISNUMBER($BX589),IF($BX589&gt;=2018,1,0),"")</f>
        <v>1</v>
      </c>
      <c r="AC589" s="0" t="n">
        <f aca="false">IF(ISNUMBER($BX589),IF($BX589&gt;=2019,1,0),"")</f>
        <v>1</v>
      </c>
      <c r="AD589" s="0" t="n">
        <f aca="false">IF($L589&lt;&gt;"",IF($L589&gt;2013,1,0),"")</f>
        <v>0</v>
      </c>
      <c r="AE589" s="0" t="n">
        <f aca="false">IF($L589&lt;&gt;"",1+IF($L589&gt;2011,1,0)+IF($L589&gt;2014,1,0),"")</f>
        <v>1</v>
      </c>
      <c r="AF589" s="0" t="s">
        <v>310</v>
      </c>
      <c r="AG589" s="0" t="s">
        <v>88</v>
      </c>
      <c r="AH589" s="0" t="s">
        <v>2080</v>
      </c>
      <c r="AI589" s="0" t="s">
        <v>90</v>
      </c>
      <c r="AJ589" s="0" t="s">
        <v>90</v>
      </c>
      <c r="AK589" s="0" t="str">
        <f aca="false">IF(AND($CF589&lt;&gt;"",IFERROR(INDEX(subsample_country_map!$B:$B,MATCH($CF589,subsample_country_map!$A:$A,0)),"")&lt;&gt;""),INDEX(subsample_country_map!$B:$B,MATCH($CF589,subsample_country_map!$A:$A,0)),INDEX(lookup!$AA:$AA,MATCH($A589,lookup!$A:$A,0)))</f>
        <v>99_NCE</v>
      </c>
      <c r="AL589" s="0" t="str">
        <f aca="false">IF(AND($CF589&lt;&gt;"",IFERROR(INDEX(subsample_country_map!$C:$C,MATCH($CF589,subsample_country_map!$A:$A,0)),"")&lt;&gt;""),INDEX(subsample_country_map!$C:$C,MATCH($CF589,subsample_country_map!$A:$A,0)),INDEX(lookup!$AB:$AB,MATCH($A589,lookup!$A:$A,0)))</f>
        <v>99_NCE</v>
      </c>
      <c r="AM589" s="0" t="str">
        <f aca="false">IF(AND($CF589&lt;&gt;"",IFERROR(INDEX(subsample_country_map!$D:$D,MATCH($CF589,subsample_country_map!$A:$A,0)),"")&lt;&gt;""),INDEX(subsample_country_map!$D:$D,MATCH($CF589,subsample_country_map!$A:$A,0)),INDEX(lookup!$AC:$AC,MATCH($A589,lookup!$A:$A,0)))</f>
        <v>99_NCE</v>
      </c>
      <c r="AN589" s="0" t="str">
        <f aca="false">IF(AND($CF589&lt;&gt;"",IFERROR(INDEX(subsample_country_map!$E:$E,MATCH($CF589,subsample_country_map!$A:$A,0)),"")&lt;&gt;""),INDEX(subsample_country_map!$E:$E,MATCH($CF589,subsample_country_map!$A:$A,0)),INDEX(lookup!$AD:$AD,MATCH($A589,lookup!$A:$A,0)))</f>
        <v>99_NCE</v>
      </c>
      <c r="AO589" s="0" t="str">
        <f aca="false">INDEX(lookup!$Y:$Y,MATCH($A589,lookup!$A:$A,0))</f>
        <v>0_published</v>
      </c>
      <c r="AP589" s="0" t="str">
        <f aca="false">INDEX(lookup!$Z:$Z,MATCH($A589,lookup!$A:$A,0))</f>
        <v>0_VHB low</v>
      </c>
      <c r="AQ589" s="0" t="str">
        <f aca="false">INDEX(lookup!$W:$W,MATCH($A589,lookup!$A:$A,0))</f>
        <v>2_sust</v>
      </c>
      <c r="AS589" s="0" t="s">
        <v>91</v>
      </c>
      <c r="AT589" s="0" t="s">
        <v>111</v>
      </c>
      <c r="AU589" s="0" t="s">
        <v>311</v>
      </c>
      <c r="AV589" s="0" t="s">
        <v>2223</v>
      </c>
      <c r="AY589" s="0" t="s">
        <v>2224</v>
      </c>
      <c r="BA589" s="0" t="n">
        <v>2787</v>
      </c>
      <c r="BB589" s="0" t="s">
        <v>347</v>
      </c>
      <c r="BC589" s="0" t="s">
        <v>1697</v>
      </c>
      <c r="BD589" s="0" t="s">
        <v>142</v>
      </c>
      <c r="BE589" s="0" t="s">
        <v>33</v>
      </c>
      <c r="BF589" s="0" t="s">
        <v>2225</v>
      </c>
      <c r="BI589" s="0" t="s">
        <v>189</v>
      </c>
      <c r="BJ589" s="0" t="s">
        <v>2226</v>
      </c>
      <c r="BK589" s="0" t="s">
        <v>191</v>
      </c>
      <c r="BL589" s="0" t="s">
        <v>2227</v>
      </c>
      <c r="BM589" s="0" t="s">
        <v>2219</v>
      </c>
      <c r="BN589" s="0" t="s">
        <v>2220</v>
      </c>
      <c r="BO589" s="0" t="s">
        <v>769</v>
      </c>
      <c r="BP589" s="0" t="s">
        <v>2213</v>
      </c>
      <c r="BQ589" s="0" t="s">
        <v>127</v>
      </c>
      <c r="BT589" s="0" t="n">
        <v>0</v>
      </c>
      <c r="BU589" s="0" t="s">
        <v>2221</v>
      </c>
      <c r="BW589" s="0" t="n">
        <v>1990</v>
      </c>
      <c r="BX589" s="0" t="n">
        <v>2021</v>
      </c>
      <c r="BY589" s="0" t="s">
        <v>2222</v>
      </c>
      <c r="BZ589" s="0" t="n">
        <v>2005.5</v>
      </c>
      <c r="CA589" s="0" t="n">
        <v>0.1875</v>
      </c>
      <c r="CB589" s="0" t="n">
        <v>0</v>
      </c>
      <c r="CC589" s="0" t="n">
        <v>1</v>
      </c>
      <c r="CD589" s="0" t="n">
        <v>0.00254813503317042</v>
      </c>
      <c r="CE589" s="0" t="n">
        <v>1</v>
      </c>
    </row>
    <row r="590" customFormat="false" ht="15" hidden="false" customHeight="false" outlineLevel="0" collapsed="false">
      <c r="A590" s="0" t="s">
        <v>2213</v>
      </c>
      <c r="B590" s="0" t="n">
        <v>1895</v>
      </c>
      <c r="C590" s="0" t="n">
        <v>0.00609528640443819</v>
      </c>
      <c r="D590" s="0" t="n">
        <v>544</v>
      </c>
      <c r="E590" s="0" t="n">
        <f aca="false">IF(ISNUMBER($BA590),$BA590,IF(AND(ISNUMBER($D590),ISNUMBER($BW590),ISNUMBER($BX590)),$D590*($BX590-$BW590+1),""))</f>
        <v>544</v>
      </c>
      <c r="H590" s="0" t="s">
        <v>118</v>
      </c>
      <c r="I590" s="0" t="s">
        <v>842</v>
      </c>
      <c r="J590" s="0" t="n">
        <f aca="false">IF($BW590&lt;&gt;"",$BW590,"")</f>
        <v>1990</v>
      </c>
      <c r="K590" s="0" t="n">
        <f aca="false">IF($BX590&lt;&gt;"",$BX590,"")</f>
        <v>2021</v>
      </c>
      <c r="L590" s="0" t="n">
        <f aca="false">IF(AND(ISNUMBER($BW590),ISNUMBER($BX590)),($BW590+$BX590)/2,"")</f>
        <v>2005.5</v>
      </c>
      <c r="M590" s="0" t="n">
        <f aca="false">IF($L590&lt;&gt;"",$L590,"")</f>
        <v>2005.5</v>
      </c>
      <c r="N590" s="0" t="n">
        <f aca="false">IF(AND(ISNUMBER($BW590),ISNUMBER($BX590)),MIN(1,MAX(0,($BX590-2016+1)/($BX590-$BW590+1))),"")</f>
        <v>0.1875</v>
      </c>
      <c r="O590" s="0" t="n">
        <f aca="false">IF(AND(ISNUMBER($BW590),ISNUMBER($BX590)),MIN(1,MAX(0,($BX590-2017+1)/($BX590-$BW590+1))),"")</f>
        <v>0.15625</v>
      </c>
      <c r="P590" s="0" t="n">
        <f aca="false">IF(AND(ISNUMBER($BW590),ISNUMBER($BX590)),MIN(1,MAX(0,($BX590-2018+1)/($BX590-$BW590+1))),"")</f>
        <v>0.125</v>
      </c>
      <c r="Q590" s="0" t="n">
        <f aca="false">IF(AND(ISNUMBER($BW590),ISNUMBER($BX590)),MIN(1,MAX(0,($BX590-2019+1)/($BX590-$BW590+1))),"")</f>
        <v>0.09375</v>
      </c>
      <c r="R590" s="0" t="n">
        <f aca="false">IF(AND(ISNUMBER($BW590),ISNUMBER($BX590)),MIN(1,MAX(0,($BX590-2016+1)/($BX590-$BW590+1))),"")</f>
        <v>0.1875</v>
      </c>
      <c r="S590" s="0" t="n">
        <f aca="false">IF($L590&lt;&gt;"",IF($L590&gt;=2015.5,1,0),"")</f>
        <v>0</v>
      </c>
      <c r="T590" s="0" t="n">
        <f aca="false">IF($L590&lt;&gt;"",IF($L590&gt;=2016,1,0),"")</f>
        <v>0</v>
      </c>
      <c r="U590" s="0" t="n">
        <f aca="false">IF(ISNUMBER($BX590),IF($BX590&gt;=2016,1,0),"")</f>
        <v>1</v>
      </c>
      <c r="V590" s="0" t="n">
        <f aca="false">IF(ISNUMBER($BW590),IF($BW590&gt;=2016,1,0),"")</f>
        <v>0</v>
      </c>
      <c r="W590" s="0" t="str">
        <f aca="false">IF(AND(ISNUMBER($BW590),ISNUMBER($BX590)),IF($BW590&gt;=2016,"post-only",IF($BX590&lt;2016,"pre-only","mixed")),"")</f>
        <v>mixed</v>
      </c>
      <c r="X590" s="0" t="n">
        <f aca="false">IF(AND(ISNUMBER($BW590),ISNUMBER($BX590)),MIN(1,MAX(0,($BX590-2017+1)/($BX590-$BW590+1))),"")</f>
        <v>0.15625</v>
      </c>
      <c r="Y590" s="0" t="n">
        <f aca="false">IF(AND(ISNUMBER($BW590),ISNUMBER($BX590)),MIN(1,MAX(0,($BX590-2018+1)/($BX590-$BW590+1))),"")</f>
        <v>0.125</v>
      </c>
      <c r="Z590" s="0" t="n">
        <f aca="false">IF(AND(ISNUMBER($BW590),ISNUMBER($BX590)),MIN(1,MAX(0,($BX590-2019+1)/($BX590-$BW590+1))),"")</f>
        <v>0.09375</v>
      </c>
      <c r="AA590" s="0" t="n">
        <f aca="false">IF(ISNUMBER($BX590),IF($BX590&gt;=2017,1,0),"")</f>
        <v>1</v>
      </c>
      <c r="AB590" s="0" t="n">
        <f aca="false">IF(ISNUMBER($BX590),IF($BX590&gt;=2018,1,0),"")</f>
        <v>1</v>
      </c>
      <c r="AC590" s="0" t="n">
        <f aca="false">IF(ISNUMBER($BX590),IF($BX590&gt;=2019,1,0),"")</f>
        <v>1</v>
      </c>
      <c r="AD590" s="0" t="n">
        <f aca="false">IF($L590&lt;&gt;"",IF($L590&gt;2013,1,0),"")</f>
        <v>0</v>
      </c>
      <c r="AE590" s="0" t="n">
        <f aca="false">IF($L590&lt;&gt;"",1+IF($L590&gt;2011,1,0)+IF($L590&gt;2014,1,0),"")</f>
        <v>1</v>
      </c>
      <c r="AF590" s="0" t="s">
        <v>310</v>
      </c>
      <c r="AG590" s="0" t="s">
        <v>88</v>
      </c>
      <c r="AH590" s="0" t="s">
        <v>2080</v>
      </c>
      <c r="AI590" s="0" t="s">
        <v>90</v>
      </c>
      <c r="AJ590" s="0" t="s">
        <v>90</v>
      </c>
      <c r="AK590" s="0" t="str">
        <f aca="false">IF(AND($CF590&lt;&gt;"",IFERROR(INDEX(subsample_country_map!$B:$B,MATCH($CF590,subsample_country_map!$A:$A,0)),"")&lt;&gt;""),INDEX(subsample_country_map!$B:$B,MATCH($CF590,subsample_country_map!$A:$A,0)),INDEX(lookup!$AA:$AA,MATCH($A590,lookup!$A:$A,0)))</f>
        <v>99_NCE</v>
      </c>
      <c r="AL590" s="0" t="str">
        <f aca="false">IF(AND($CF590&lt;&gt;"",IFERROR(INDEX(subsample_country_map!$C:$C,MATCH($CF590,subsample_country_map!$A:$A,0)),"")&lt;&gt;""),INDEX(subsample_country_map!$C:$C,MATCH($CF590,subsample_country_map!$A:$A,0)),INDEX(lookup!$AB:$AB,MATCH($A590,lookup!$A:$A,0)))</f>
        <v>99_NCE</v>
      </c>
      <c r="AM590" s="0" t="str">
        <f aca="false">IF(AND($CF590&lt;&gt;"",IFERROR(INDEX(subsample_country_map!$D:$D,MATCH($CF590,subsample_country_map!$A:$A,0)),"")&lt;&gt;""),INDEX(subsample_country_map!$D:$D,MATCH($CF590,subsample_country_map!$A:$A,0)),INDEX(lookup!$AC:$AC,MATCH($A590,lookup!$A:$A,0)))</f>
        <v>99_NCE</v>
      </c>
      <c r="AN590" s="0" t="str">
        <f aca="false">IF(AND($CF590&lt;&gt;"",IFERROR(INDEX(subsample_country_map!$E:$E,MATCH($CF590,subsample_country_map!$A:$A,0)),"")&lt;&gt;""),INDEX(subsample_country_map!$E:$E,MATCH($CF590,subsample_country_map!$A:$A,0)),INDEX(lookup!$AD:$AD,MATCH($A590,lookup!$A:$A,0)))</f>
        <v>99_NCE</v>
      </c>
      <c r="AO590" s="0" t="str">
        <f aca="false">INDEX(lookup!$Y:$Y,MATCH($A590,lookup!$A:$A,0))</f>
        <v>0_published</v>
      </c>
      <c r="AP590" s="0" t="str">
        <f aca="false">INDEX(lookup!$Z:$Z,MATCH($A590,lookup!$A:$A,0))</f>
        <v>0_VHB low</v>
      </c>
      <c r="AQ590" s="0" t="str">
        <f aca="false">INDEX(lookup!$W:$W,MATCH($A590,lookup!$A:$A,0))</f>
        <v>2_sust</v>
      </c>
      <c r="AS590" s="0" t="s">
        <v>91</v>
      </c>
      <c r="AT590" s="0" t="s">
        <v>111</v>
      </c>
      <c r="AU590" s="0" t="s">
        <v>311</v>
      </c>
      <c r="AV590" s="0" t="s">
        <v>2228</v>
      </c>
      <c r="AY590" s="0" t="s">
        <v>2229</v>
      </c>
      <c r="BA590" s="0" t="n">
        <v>544</v>
      </c>
      <c r="BB590" s="0" t="s">
        <v>347</v>
      </c>
      <c r="BC590" s="0" t="s">
        <v>1697</v>
      </c>
      <c r="BD590" s="0" t="s">
        <v>142</v>
      </c>
      <c r="BE590" s="0" t="s">
        <v>98</v>
      </c>
      <c r="BI590" s="0" t="s">
        <v>208</v>
      </c>
      <c r="BJ590" s="0" t="s">
        <v>2230</v>
      </c>
      <c r="BK590" s="0" t="s">
        <v>209</v>
      </c>
      <c r="BL590" s="0" t="s">
        <v>2231</v>
      </c>
      <c r="BM590" s="0" t="s">
        <v>2219</v>
      </c>
      <c r="BN590" s="0" t="s">
        <v>2232</v>
      </c>
      <c r="BO590" s="0" t="s">
        <v>769</v>
      </c>
      <c r="BP590" s="0" t="s">
        <v>2213</v>
      </c>
      <c r="BQ590" s="0" t="s">
        <v>127</v>
      </c>
      <c r="BT590" s="0" t="n">
        <v>0</v>
      </c>
      <c r="BU590" s="0" t="s">
        <v>2221</v>
      </c>
      <c r="BW590" s="0" t="n">
        <v>1990</v>
      </c>
      <c r="BX590" s="0" t="n">
        <v>2021</v>
      </c>
      <c r="BY590" s="0" t="s">
        <v>2222</v>
      </c>
      <c r="BZ590" s="0" t="n">
        <v>2005.5</v>
      </c>
      <c r="CA590" s="0" t="n">
        <v>0.1875</v>
      </c>
      <c r="CB590" s="0" t="n">
        <v>0</v>
      </c>
      <c r="CC590" s="0" t="n">
        <v>1</v>
      </c>
      <c r="CD590" s="0" t="n">
        <v>0.00609536189119685</v>
      </c>
      <c r="CE590" s="0" t="n">
        <v>1</v>
      </c>
    </row>
    <row r="591" customFormat="false" ht="15" hidden="false" customHeight="false" outlineLevel="0" collapsed="false">
      <c r="A591" s="0" t="s">
        <v>2213</v>
      </c>
      <c r="B591" s="0" t="n">
        <v>1896</v>
      </c>
      <c r="C591" s="0" t="n">
        <v>0.00890305615208004</v>
      </c>
      <c r="D591" s="0" t="n">
        <v>489</v>
      </c>
      <c r="E591" s="0" t="n">
        <f aca="false">IF(ISNUMBER($BA591),$BA591,IF(AND(ISNUMBER($D591),ISNUMBER($BW591),ISNUMBER($BX591)),$D591*($BX591-$BW591+1),""))</f>
        <v>489</v>
      </c>
      <c r="H591" s="0" t="s">
        <v>118</v>
      </c>
      <c r="I591" s="0" t="s">
        <v>842</v>
      </c>
      <c r="J591" s="0" t="n">
        <f aca="false">IF($BW591&lt;&gt;"",$BW591,"")</f>
        <v>1990</v>
      </c>
      <c r="K591" s="0" t="n">
        <f aca="false">IF($BX591&lt;&gt;"",$BX591,"")</f>
        <v>2021</v>
      </c>
      <c r="L591" s="0" t="n">
        <f aca="false">IF(AND(ISNUMBER($BW591),ISNUMBER($BX591)),($BW591+$BX591)/2,"")</f>
        <v>2005.5</v>
      </c>
      <c r="M591" s="0" t="n">
        <f aca="false">IF($L591&lt;&gt;"",$L591,"")</f>
        <v>2005.5</v>
      </c>
      <c r="N591" s="0" t="n">
        <f aca="false">IF(AND(ISNUMBER($BW591),ISNUMBER($BX591)),MIN(1,MAX(0,($BX591-2016+1)/($BX591-$BW591+1))),"")</f>
        <v>0.1875</v>
      </c>
      <c r="O591" s="0" t="n">
        <f aca="false">IF(AND(ISNUMBER($BW591),ISNUMBER($BX591)),MIN(1,MAX(0,($BX591-2017+1)/($BX591-$BW591+1))),"")</f>
        <v>0.15625</v>
      </c>
      <c r="P591" s="0" t="n">
        <f aca="false">IF(AND(ISNUMBER($BW591),ISNUMBER($BX591)),MIN(1,MAX(0,($BX591-2018+1)/($BX591-$BW591+1))),"")</f>
        <v>0.125</v>
      </c>
      <c r="Q591" s="0" t="n">
        <f aca="false">IF(AND(ISNUMBER($BW591),ISNUMBER($BX591)),MIN(1,MAX(0,($BX591-2019+1)/($BX591-$BW591+1))),"")</f>
        <v>0.09375</v>
      </c>
      <c r="R591" s="0" t="n">
        <f aca="false">IF(AND(ISNUMBER($BW591),ISNUMBER($BX591)),MIN(1,MAX(0,($BX591-2016+1)/($BX591-$BW591+1))),"")</f>
        <v>0.1875</v>
      </c>
      <c r="S591" s="0" t="n">
        <f aca="false">IF($L591&lt;&gt;"",IF($L591&gt;=2015.5,1,0),"")</f>
        <v>0</v>
      </c>
      <c r="T591" s="0" t="n">
        <f aca="false">IF($L591&lt;&gt;"",IF($L591&gt;=2016,1,0),"")</f>
        <v>0</v>
      </c>
      <c r="U591" s="0" t="n">
        <f aca="false">IF(ISNUMBER($BX591),IF($BX591&gt;=2016,1,0),"")</f>
        <v>1</v>
      </c>
      <c r="V591" s="0" t="n">
        <f aca="false">IF(ISNUMBER($BW591),IF($BW591&gt;=2016,1,0),"")</f>
        <v>0</v>
      </c>
      <c r="W591" s="0" t="str">
        <f aca="false">IF(AND(ISNUMBER($BW591),ISNUMBER($BX591)),IF($BW591&gt;=2016,"post-only",IF($BX591&lt;2016,"pre-only","mixed")),"")</f>
        <v>mixed</v>
      </c>
      <c r="X591" s="0" t="n">
        <f aca="false">IF(AND(ISNUMBER($BW591),ISNUMBER($BX591)),MIN(1,MAX(0,($BX591-2017+1)/($BX591-$BW591+1))),"")</f>
        <v>0.15625</v>
      </c>
      <c r="Y591" s="0" t="n">
        <f aca="false">IF(AND(ISNUMBER($BW591),ISNUMBER($BX591)),MIN(1,MAX(0,($BX591-2018+1)/($BX591-$BW591+1))),"")</f>
        <v>0.125</v>
      </c>
      <c r="Z591" s="0" t="n">
        <f aca="false">IF(AND(ISNUMBER($BW591),ISNUMBER($BX591)),MIN(1,MAX(0,($BX591-2019+1)/($BX591-$BW591+1))),"")</f>
        <v>0.09375</v>
      </c>
      <c r="AA591" s="0" t="n">
        <f aca="false">IF(ISNUMBER($BX591),IF($BX591&gt;=2017,1,0),"")</f>
        <v>1</v>
      </c>
      <c r="AB591" s="0" t="n">
        <f aca="false">IF(ISNUMBER($BX591),IF($BX591&gt;=2018,1,0),"")</f>
        <v>1</v>
      </c>
      <c r="AC591" s="0" t="n">
        <f aca="false">IF(ISNUMBER($BX591),IF($BX591&gt;=2019,1,0),"")</f>
        <v>1</v>
      </c>
      <c r="AD591" s="0" t="n">
        <f aca="false">IF($L591&lt;&gt;"",IF($L591&gt;2013,1,0),"")</f>
        <v>0</v>
      </c>
      <c r="AE591" s="0" t="n">
        <f aca="false">IF($L591&lt;&gt;"",1+IF($L591&gt;2011,1,0)+IF($L591&gt;2014,1,0),"")</f>
        <v>1</v>
      </c>
      <c r="AF591" s="0" t="s">
        <v>310</v>
      </c>
      <c r="AG591" s="0" t="s">
        <v>88</v>
      </c>
      <c r="AH591" s="0" t="s">
        <v>2080</v>
      </c>
      <c r="AI591" s="0" t="s">
        <v>90</v>
      </c>
      <c r="AJ591" s="0" t="s">
        <v>90</v>
      </c>
      <c r="AK591" s="0" t="str">
        <f aca="false">IF(AND($CF591&lt;&gt;"",IFERROR(INDEX(subsample_country_map!$B:$B,MATCH($CF591,subsample_country_map!$A:$A,0)),"")&lt;&gt;""),INDEX(subsample_country_map!$B:$B,MATCH($CF591,subsample_country_map!$A:$A,0)),INDEX(lookup!$AA:$AA,MATCH($A591,lookup!$A:$A,0)))</f>
        <v>99_NCE</v>
      </c>
      <c r="AL591" s="0" t="str">
        <f aca="false">IF(AND($CF591&lt;&gt;"",IFERROR(INDEX(subsample_country_map!$C:$C,MATCH($CF591,subsample_country_map!$A:$A,0)),"")&lt;&gt;""),INDEX(subsample_country_map!$C:$C,MATCH($CF591,subsample_country_map!$A:$A,0)),INDEX(lookup!$AB:$AB,MATCH($A591,lookup!$A:$A,0)))</f>
        <v>99_NCE</v>
      </c>
      <c r="AM591" s="0" t="str">
        <f aca="false">IF(AND($CF591&lt;&gt;"",IFERROR(INDEX(subsample_country_map!$D:$D,MATCH($CF591,subsample_country_map!$A:$A,0)),"")&lt;&gt;""),INDEX(subsample_country_map!$D:$D,MATCH($CF591,subsample_country_map!$A:$A,0)),INDEX(lookup!$AC:$AC,MATCH($A591,lookup!$A:$A,0)))</f>
        <v>99_NCE</v>
      </c>
      <c r="AN591" s="0" t="str">
        <f aca="false">IF(AND($CF591&lt;&gt;"",IFERROR(INDEX(subsample_country_map!$E:$E,MATCH($CF591,subsample_country_map!$A:$A,0)),"")&lt;&gt;""),INDEX(subsample_country_map!$E:$E,MATCH($CF591,subsample_country_map!$A:$A,0)),INDEX(lookup!$AD:$AD,MATCH($A591,lookup!$A:$A,0)))</f>
        <v>99_NCE</v>
      </c>
      <c r="AO591" s="0" t="str">
        <f aca="false">INDEX(lookup!$Y:$Y,MATCH($A591,lookup!$A:$A,0))</f>
        <v>0_published</v>
      </c>
      <c r="AP591" s="0" t="str">
        <f aca="false">INDEX(lookup!$Z:$Z,MATCH($A591,lookup!$A:$A,0))</f>
        <v>0_VHB low</v>
      </c>
      <c r="AQ591" s="0" t="str">
        <f aca="false">INDEX(lookup!$W:$W,MATCH($A591,lookup!$A:$A,0))</f>
        <v>2_sust</v>
      </c>
      <c r="AS591" s="0" t="s">
        <v>91</v>
      </c>
      <c r="AT591" s="0" t="s">
        <v>111</v>
      </c>
      <c r="AU591" s="0" t="s">
        <v>311</v>
      </c>
      <c r="AV591" s="0" t="s">
        <v>2233</v>
      </c>
      <c r="AY591" s="0" t="s">
        <v>2234</v>
      </c>
      <c r="BA591" s="0" t="n">
        <v>489</v>
      </c>
      <c r="BB591" s="0" t="s">
        <v>347</v>
      </c>
      <c r="BC591" s="0" t="s">
        <v>1697</v>
      </c>
      <c r="BD591" s="0" t="s">
        <v>142</v>
      </c>
      <c r="BE591" s="0" t="s">
        <v>33</v>
      </c>
      <c r="BF591" s="0" t="s">
        <v>2225</v>
      </c>
      <c r="BI591" s="0" t="s">
        <v>208</v>
      </c>
      <c r="BJ591" s="0" t="s">
        <v>2235</v>
      </c>
      <c r="BK591" s="0" t="s">
        <v>209</v>
      </c>
      <c r="BL591" s="0" t="s">
        <v>2236</v>
      </c>
      <c r="BM591" s="0" t="s">
        <v>2219</v>
      </c>
      <c r="BN591" s="0" t="s">
        <v>2232</v>
      </c>
      <c r="BO591" s="0" t="s">
        <v>769</v>
      </c>
      <c r="BP591" s="0" t="s">
        <v>2213</v>
      </c>
      <c r="BQ591" s="0" t="s">
        <v>127</v>
      </c>
      <c r="BT591" s="0" t="n">
        <v>0</v>
      </c>
      <c r="BU591" s="0" t="s">
        <v>2221</v>
      </c>
      <c r="BW591" s="0" t="n">
        <v>1990</v>
      </c>
      <c r="BX591" s="0" t="n">
        <v>2021</v>
      </c>
      <c r="BY591" s="0" t="s">
        <v>2222</v>
      </c>
      <c r="BZ591" s="0" t="n">
        <v>2005.5</v>
      </c>
      <c r="CA591" s="0" t="n">
        <v>0.1875</v>
      </c>
      <c r="CB591" s="0" t="n">
        <v>0</v>
      </c>
      <c r="CC591" s="0" t="n">
        <v>1</v>
      </c>
      <c r="CD591" s="0" t="n">
        <v>0.00890329139509559</v>
      </c>
      <c r="CE591" s="0" t="n">
        <v>1</v>
      </c>
    </row>
    <row r="592" customFormat="false" ht="15" hidden="false" customHeight="false" outlineLevel="0" collapsed="false">
      <c r="A592" s="0" t="s">
        <v>2213</v>
      </c>
      <c r="B592" s="0" t="n">
        <v>1897</v>
      </c>
      <c r="C592" s="0" t="n">
        <v>-0.0419914636621403</v>
      </c>
      <c r="D592" s="0" t="n">
        <v>510</v>
      </c>
      <c r="E592" s="0" t="n">
        <f aca="false">IF(ISNUMBER($BA592),$BA592,IF(AND(ISNUMBER($D592),ISNUMBER($BW592),ISNUMBER($BX592)),$D592*($BX592-$BW592+1),""))</f>
        <v>510</v>
      </c>
      <c r="H592" s="0" t="s">
        <v>118</v>
      </c>
      <c r="I592" s="0" t="s">
        <v>842</v>
      </c>
      <c r="J592" s="0" t="n">
        <f aca="false">IF($BW592&lt;&gt;"",$BW592,"")</f>
        <v>1990</v>
      </c>
      <c r="K592" s="0" t="n">
        <f aca="false">IF($BX592&lt;&gt;"",$BX592,"")</f>
        <v>2021</v>
      </c>
      <c r="L592" s="0" t="n">
        <f aca="false">IF(AND(ISNUMBER($BW592),ISNUMBER($BX592)),($BW592+$BX592)/2,"")</f>
        <v>2005.5</v>
      </c>
      <c r="M592" s="0" t="n">
        <f aca="false">IF($L592&lt;&gt;"",$L592,"")</f>
        <v>2005.5</v>
      </c>
      <c r="N592" s="0" t="n">
        <f aca="false">IF(AND(ISNUMBER($BW592),ISNUMBER($BX592)),MIN(1,MAX(0,($BX592-2016+1)/($BX592-$BW592+1))),"")</f>
        <v>0.1875</v>
      </c>
      <c r="O592" s="0" t="n">
        <f aca="false">IF(AND(ISNUMBER($BW592),ISNUMBER($BX592)),MIN(1,MAX(0,($BX592-2017+1)/($BX592-$BW592+1))),"")</f>
        <v>0.15625</v>
      </c>
      <c r="P592" s="0" t="n">
        <f aca="false">IF(AND(ISNUMBER($BW592),ISNUMBER($BX592)),MIN(1,MAX(0,($BX592-2018+1)/($BX592-$BW592+1))),"")</f>
        <v>0.125</v>
      </c>
      <c r="Q592" s="0" t="n">
        <f aca="false">IF(AND(ISNUMBER($BW592),ISNUMBER($BX592)),MIN(1,MAX(0,($BX592-2019+1)/($BX592-$BW592+1))),"")</f>
        <v>0.09375</v>
      </c>
      <c r="R592" s="0" t="n">
        <f aca="false">IF(AND(ISNUMBER($BW592),ISNUMBER($BX592)),MIN(1,MAX(0,($BX592-2016+1)/($BX592-$BW592+1))),"")</f>
        <v>0.1875</v>
      </c>
      <c r="S592" s="0" t="n">
        <f aca="false">IF($L592&lt;&gt;"",IF($L592&gt;=2015.5,1,0),"")</f>
        <v>0</v>
      </c>
      <c r="T592" s="0" t="n">
        <f aca="false">IF($L592&lt;&gt;"",IF($L592&gt;=2016,1,0),"")</f>
        <v>0</v>
      </c>
      <c r="U592" s="0" t="n">
        <f aca="false">IF(ISNUMBER($BX592),IF($BX592&gt;=2016,1,0),"")</f>
        <v>1</v>
      </c>
      <c r="V592" s="0" t="n">
        <f aca="false">IF(ISNUMBER($BW592),IF($BW592&gt;=2016,1,0),"")</f>
        <v>0</v>
      </c>
      <c r="W592" s="0" t="str">
        <f aca="false">IF(AND(ISNUMBER($BW592),ISNUMBER($BX592)),IF($BW592&gt;=2016,"post-only",IF($BX592&lt;2016,"pre-only","mixed")),"")</f>
        <v>mixed</v>
      </c>
      <c r="X592" s="0" t="n">
        <f aca="false">IF(AND(ISNUMBER($BW592),ISNUMBER($BX592)),MIN(1,MAX(0,($BX592-2017+1)/($BX592-$BW592+1))),"")</f>
        <v>0.15625</v>
      </c>
      <c r="Y592" s="0" t="n">
        <f aca="false">IF(AND(ISNUMBER($BW592),ISNUMBER($BX592)),MIN(1,MAX(0,($BX592-2018+1)/($BX592-$BW592+1))),"")</f>
        <v>0.125</v>
      </c>
      <c r="Z592" s="0" t="n">
        <f aca="false">IF(AND(ISNUMBER($BW592),ISNUMBER($BX592)),MIN(1,MAX(0,($BX592-2019+1)/($BX592-$BW592+1))),"")</f>
        <v>0.09375</v>
      </c>
      <c r="AA592" s="0" t="n">
        <f aca="false">IF(ISNUMBER($BX592),IF($BX592&gt;=2017,1,0),"")</f>
        <v>1</v>
      </c>
      <c r="AB592" s="0" t="n">
        <f aca="false">IF(ISNUMBER($BX592),IF($BX592&gt;=2018,1,0),"")</f>
        <v>1</v>
      </c>
      <c r="AC592" s="0" t="n">
        <f aca="false">IF(ISNUMBER($BX592),IF($BX592&gt;=2019,1,0),"")</f>
        <v>1</v>
      </c>
      <c r="AD592" s="0" t="n">
        <f aca="false">IF($L592&lt;&gt;"",IF($L592&gt;2013,1,0),"")</f>
        <v>0</v>
      </c>
      <c r="AE592" s="0" t="n">
        <f aca="false">IF($L592&lt;&gt;"",1+IF($L592&gt;2011,1,0)+IF($L592&gt;2014,1,0),"")</f>
        <v>1</v>
      </c>
      <c r="AF592" s="0" t="s">
        <v>310</v>
      </c>
      <c r="AG592" s="0" t="s">
        <v>88</v>
      </c>
      <c r="AH592" s="0" t="s">
        <v>2080</v>
      </c>
      <c r="AI592" s="0" t="s">
        <v>90</v>
      </c>
      <c r="AJ592" s="0" t="s">
        <v>90</v>
      </c>
      <c r="AK592" s="0" t="str">
        <f aca="false">IF(AND($CF592&lt;&gt;"",IFERROR(INDEX(subsample_country_map!$B:$B,MATCH($CF592,subsample_country_map!$A:$A,0)),"")&lt;&gt;""),INDEX(subsample_country_map!$B:$B,MATCH($CF592,subsample_country_map!$A:$A,0)),INDEX(lookup!$AA:$AA,MATCH($A592,lookup!$A:$A,0)))</f>
        <v>99_NCE</v>
      </c>
      <c r="AL592" s="0" t="str">
        <f aca="false">IF(AND($CF592&lt;&gt;"",IFERROR(INDEX(subsample_country_map!$C:$C,MATCH($CF592,subsample_country_map!$A:$A,0)),"")&lt;&gt;""),INDEX(subsample_country_map!$C:$C,MATCH($CF592,subsample_country_map!$A:$A,0)),INDEX(lookup!$AB:$AB,MATCH($A592,lookup!$A:$A,0)))</f>
        <v>99_NCE</v>
      </c>
      <c r="AM592" s="0" t="str">
        <f aca="false">IF(AND($CF592&lt;&gt;"",IFERROR(INDEX(subsample_country_map!$D:$D,MATCH($CF592,subsample_country_map!$A:$A,0)),"")&lt;&gt;""),INDEX(subsample_country_map!$D:$D,MATCH($CF592,subsample_country_map!$A:$A,0)),INDEX(lookup!$AC:$AC,MATCH($A592,lookup!$A:$A,0)))</f>
        <v>99_NCE</v>
      </c>
      <c r="AN592" s="0" t="str">
        <f aca="false">IF(AND($CF592&lt;&gt;"",IFERROR(INDEX(subsample_country_map!$E:$E,MATCH($CF592,subsample_country_map!$A:$A,0)),"")&lt;&gt;""),INDEX(subsample_country_map!$E:$E,MATCH($CF592,subsample_country_map!$A:$A,0)),INDEX(lookup!$AD:$AD,MATCH($A592,lookup!$A:$A,0)))</f>
        <v>99_NCE</v>
      </c>
      <c r="AO592" s="0" t="str">
        <f aca="false">INDEX(lookup!$Y:$Y,MATCH($A592,lookup!$A:$A,0))</f>
        <v>0_published</v>
      </c>
      <c r="AP592" s="0" t="str">
        <f aca="false">INDEX(lookup!$Z:$Z,MATCH($A592,lookup!$A:$A,0))</f>
        <v>0_VHB low</v>
      </c>
      <c r="AQ592" s="0" t="str">
        <f aca="false">INDEX(lookup!$W:$W,MATCH($A592,lookup!$A:$A,0))</f>
        <v>2_sust</v>
      </c>
      <c r="AS592" s="0" t="s">
        <v>91</v>
      </c>
      <c r="AT592" s="0" t="s">
        <v>111</v>
      </c>
      <c r="AU592" s="0" t="s">
        <v>311</v>
      </c>
      <c r="AV592" s="0" t="s">
        <v>2237</v>
      </c>
      <c r="AY592" s="0" t="s">
        <v>2238</v>
      </c>
      <c r="BA592" s="0" t="n">
        <v>510</v>
      </c>
      <c r="BB592" s="0" t="s">
        <v>347</v>
      </c>
      <c r="BC592" s="0" t="s">
        <v>1697</v>
      </c>
      <c r="BD592" s="0" t="s">
        <v>142</v>
      </c>
      <c r="BE592" s="0" t="s">
        <v>98</v>
      </c>
      <c r="BI592" s="0" t="s">
        <v>316</v>
      </c>
      <c r="BJ592" s="0" t="s">
        <v>2230</v>
      </c>
      <c r="BK592" s="0" t="s">
        <v>209</v>
      </c>
      <c r="BL592" s="0" t="s">
        <v>2239</v>
      </c>
      <c r="BM592" s="0" t="s">
        <v>2219</v>
      </c>
      <c r="BN592" s="0" t="s">
        <v>2240</v>
      </c>
      <c r="BO592" s="0" t="s">
        <v>769</v>
      </c>
      <c r="BP592" s="0" t="s">
        <v>2213</v>
      </c>
      <c r="BQ592" s="0" t="s">
        <v>127</v>
      </c>
      <c r="BT592" s="0" t="n">
        <v>0</v>
      </c>
      <c r="BU592" s="0" t="s">
        <v>2221</v>
      </c>
      <c r="BW592" s="0" t="n">
        <v>1990</v>
      </c>
      <c r="BX592" s="0" t="n">
        <v>2021</v>
      </c>
      <c r="BY592" s="0" t="s">
        <v>2222</v>
      </c>
      <c r="BZ592" s="0" t="n">
        <v>2005.5</v>
      </c>
      <c r="CA592" s="0" t="n">
        <v>0.1875</v>
      </c>
      <c r="CB592" s="0" t="n">
        <v>0</v>
      </c>
      <c r="CC592" s="0" t="n">
        <v>1</v>
      </c>
      <c r="CD592" s="0" t="n">
        <v>-0.0420161707517279</v>
      </c>
      <c r="CE592" s="0" t="n">
        <v>1</v>
      </c>
    </row>
    <row r="593" customFormat="false" ht="15" hidden="false" customHeight="false" outlineLevel="0" collapsed="false">
      <c r="A593" s="0" t="s">
        <v>2213</v>
      </c>
      <c r="B593" s="0" t="n">
        <v>1898</v>
      </c>
      <c r="C593" s="0" t="n">
        <v>-0.447514571575516</v>
      </c>
      <c r="D593" s="0" t="n">
        <v>228</v>
      </c>
      <c r="E593" s="0" t="n">
        <f aca="false">IF(ISNUMBER($BA593),$BA593,IF(AND(ISNUMBER($D593),ISNUMBER($BW593),ISNUMBER($BX593)),$D593*($BX593-$BW593+1),""))</f>
        <v>228</v>
      </c>
      <c r="H593" s="0" t="s">
        <v>118</v>
      </c>
      <c r="I593" s="0" t="s">
        <v>842</v>
      </c>
      <c r="J593" s="0" t="n">
        <f aca="false">IF($BW593&lt;&gt;"",$BW593,"")</f>
        <v>1990</v>
      </c>
      <c r="K593" s="0" t="n">
        <f aca="false">IF($BX593&lt;&gt;"",$BX593,"")</f>
        <v>2021</v>
      </c>
      <c r="L593" s="0" t="n">
        <f aca="false">IF(AND(ISNUMBER($BW593),ISNUMBER($BX593)),($BW593+$BX593)/2,"")</f>
        <v>2005.5</v>
      </c>
      <c r="M593" s="0" t="n">
        <f aca="false">IF($L593&lt;&gt;"",$L593,"")</f>
        <v>2005.5</v>
      </c>
      <c r="N593" s="0" t="n">
        <f aca="false">IF(AND(ISNUMBER($BW593),ISNUMBER($BX593)),MIN(1,MAX(0,($BX593-2016+1)/($BX593-$BW593+1))),"")</f>
        <v>0.1875</v>
      </c>
      <c r="O593" s="0" t="n">
        <f aca="false">IF(AND(ISNUMBER($BW593),ISNUMBER($BX593)),MIN(1,MAX(0,($BX593-2017+1)/($BX593-$BW593+1))),"")</f>
        <v>0.15625</v>
      </c>
      <c r="P593" s="0" t="n">
        <f aca="false">IF(AND(ISNUMBER($BW593),ISNUMBER($BX593)),MIN(1,MAX(0,($BX593-2018+1)/($BX593-$BW593+1))),"")</f>
        <v>0.125</v>
      </c>
      <c r="Q593" s="0" t="n">
        <f aca="false">IF(AND(ISNUMBER($BW593),ISNUMBER($BX593)),MIN(1,MAX(0,($BX593-2019+1)/($BX593-$BW593+1))),"")</f>
        <v>0.09375</v>
      </c>
      <c r="R593" s="0" t="n">
        <f aca="false">IF(AND(ISNUMBER($BW593),ISNUMBER($BX593)),MIN(1,MAX(0,($BX593-2016+1)/($BX593-$BW593+1))),"")</f>
        <v>0.1875</v>
      </c>
      <c r="S593" s="0" t="n">
        <f aca="false">IF($L593&lt;&gt;"",IF($L593&gt;=2015.5,1,0),"")</f>
        <v>0</v>
      </c>
      <c r="T593" s="0" t="n">
        <f aca="false">IF($L593&lt;&gt;"",IF($L593&gt;=2016,1,0),"")</f>
        <v>0</v>
      </c>
      <c r="U593" s="0" t="n">
        <f aca="false">IF(ISNUMBER($BX593),IF($BX593&gt;=2016,1,0),"")</f>
        <v>1</v>
      </c>
      <c r="V593" s="0" t="n">
        <f aca="false">IF(ISNUMBER($BW593),IF($BW593&gt;=2016,1,0),"")</f>
        <v>0</v>
      </c>
      <c r="W593" s="0" t="str">
        <f aca="false">IF(AND(ISNUMBER($BW593),ISNUMBER($BX593)),IF($BW593&gt;=2016,"post-only",IF($BX593&lt;2016,"pre-only","mixed")),"")</f>
        <v>mixed</v>
      </c>
      <c r="X593" s="0" t="n">
        <f aca="false">IF(AND(ISNUMBER($BW593),ISNUMBER($BX593)),MIN(1,MAX(0,($BX593-2017+1)/($BX593-$BW593+1))),"")</f>
        <v>0.15625</v>
      </c>
      <c r="Y593" s="0" t="n">
        <f aca="false">IF(AND(ISNUMBER($BW593),ISNUMBER($BX593)),MIN(1,MAX(0,($BX593-2018+1)/($BX593-$BW593+1))),"")</f>
        <v>0.125</v>
      </c>
      <c r="Z593" s="0" t="n">
        <f aca="false">IF(AND(ISNUMBER($BW593),ISNUMBER($BX593)),MIN(1,MAX(0,($BX593-2019+1)/($BX593-$BW593+1))),"")</f>
        <v>0.09375</v>
      </c>
      <c r="AA593" s="0" t="n">
        <f aca="false">IF(ISNUMBER($BX593),IF($BX593&gt;=2017,1,0),"")</f>
        <v>1</v>
      </c>
      <c r="AB593" s="0" t="n">
        <f aca="false">IF(ISNUMBER($BX593),IF($BX593&gt;=2018,1,0),"")</f>
        <v>1</v>
      </c>
      <c r="AC593" s="0" t="n">
        <f aca="false">IF(ISNUMBER($BX593),IF($BX593&gt;=2019,1,0),"")</f>
        <v>1</v>
      </c>
      <c r="AD593" s="0" t="n">
        <f aca="false">IF($L593&lt;&gt;"",IF($L593&gt;2013,1,0),"")</f>
        <v>0</v>
      </c>
      <c r="AE593" s="0" t="n">
        <f aca="false">IF($L593&lt;&gt;"",1+IF($L593&gt;2011,1,0)+IF($L593&gt;2014,1,0),"")</f>
        <v>1</v>
      </c>
      <c r="AF593" s="0" t="s">
        <v>310</v>
      </c>
      <c r="AG593" s="0" t="s">
        <v>88</v>
      </c>
      <c r="AH593" s="0" t="s">
        <v>2080</v>
      </c>
      <c r="AI593" s="0" t="s">
        <v>90</v>
      </c>
      <c r="AJ593" s="0" t="s">
        <v>90</v>
      </c>
      <c r="AK593" s="0" t="str">
        <f aca="false">IF(AND($CF593&lt;&gt;"",IFERROR(INDEX(subsample_country_map!$B:$B,MATCH($CF593,subsample_country_map!$A:$A,0)),"")&lt;&gt;""),INDEX(subsample_country_map!$B:$B,MATCH($CF593,subsample_country_map!$A:$A,0)),INDEX(lookup!$AA:$AA,MATCH($A593,lookup!$A:$A,0)))</f>
        <v>99_NCE</v>
      </c>
      <c r="AL593" s="0" t="str">
        <f aca="false">IF(AND($CF593&lt;&gt;"",IFERROR(INDEX(subsample_country_map!$C:$C,MATCH($CF593,subsample_country_map!$A:$A,0)),"")&lt;&gt;""),INDEX(subsample_country_map!$C:$C,MATCH($CF593,subsample_country_map!$A:$A,0)),INDEX(lookup!$AB:$AB,MATCH($A593,lookup!$A:$A,0)))</f>
        <v>99_NCE</v>
      </c>
      <c r="AM593" s="0" t="str">
        <f aca="false">IF(AND($CF593&lt;&gt;"",IFERROR(INDEX(subsample_country_map!$D:$D,MATCH($CF593,subsample_country_map!$A:$A,0)),"")&lt;&gt;""),INDEX(subsample_country_map!$D:$D,MATCH($CF593,subsample_country_map!$A:$A,0)),INDEX(lookup!$AC:$AC,MATCH($A593,lookup!$A:$A,0)))</f>
        <v>99_NCE</v>
      </c>
      <c r="AN593" s="0" t="str">
        <f aca="false">IF(AND($CF593&lt;&gt;"",IFERROR(INDEX(subsample_country_map!$E:$E,MATCH($CF593,subsample_country_map!$A:$A,0)),"")&lt;&gt;""),INDEX(subsample_country_map!$E:$E,MATCH($CF593,subsample_country_map!$A:$A,0)),INDEX(lookup!$AD:$AD,MATCH($A593,lookup!$A:$A,0)))</f>
        <v>99_NCE</v>
      </c>
      <c r="AO593" s="0" t="str">
        <f aca="false">INDEX(lookup!$Y:$Y,MATCH($A593,lookup!$A:$A,0))</f>
        <v>0_published</v>
      </c>
      <c r="AP593" s="0" t="str">
        <f aca="false">INDEX(lookup!$Z:$Z,MATCH($A593,lookup!$A:$A,0))</f>
        <v>0_VHB low</v>
      </c>
      <c r="AQ593" s="0" t="str">
        <f aca="false">INDEX(lookup!$W:$W,MATCH($A593,lookup!$A:$A,0))</f>
        <v>2_sust</v>
      </c>
      <c r="AS593" s="0" t="s">
        <v>91</v>
      </c>
      <c r="AT593" s="0" t="s">
        <v>111</v>
      </c>
      <c r="AU593" s="0" t="s">
        <v>311</v>
      </c>
      <c r="AV593" s="0" t="s">
        <v>2241</v>
      </c>
      <c r="AY593" s="0" t="s">
        <v>2242</v>
      </c>
      <c r="BA593" s="0" t="n">
        <v>228</v>
      </c>
      <c r="BB593" s="0" t="s">
        <v>347</v>
      </c>
      <c r="BC593" s="0" t="s">
        <v>1697</v>
      </c>
      <c r="BD593" s="0" t="s">
        <v>142</v>
      </c>
      <c r="BE593" s="0" t="s">
        <v>2243</v>
      </c>
      <c r="BF593" s="0" t="s">
        <v>2225</v>
      </c>
      <c r="BG593" s="0" t="s">
        <v>95</v>
      </c>
      <c r="BH593" s="0" t="s">
        <v>95</v>
      </c>
      <c r="BI593" s="0" t="s">
        <v>427</v>
      </c>
      <c r="BJ593" s="0" t="s">
        <v>2244</v>
      </c>
      <c r="BK593" s="0" t="s">
        <v>318</v>
      </c>
      <c r="BL593" s="0" t="s">
        <v>2245</v>
      </c>
      <c r="BM593" s="0" t="s">
        <v>2246</v>
      </c>
      <c r="BN593" s="0" t="s">
        <v>2247</v>
      </c>
      <c r="BO593" s="0" t="s">
        <v>769</v>
      </c>
      <c r="BP593" s="0" t="s">
        <v>2213</v>
      </c>
      <c r="BQ593" s="0" t="s">
        <v>127</v>
      </c>
      <c r="BT593" s="0" t="n">
        <v>0</v>
      </c>
      <c r="BU593" s="0" t="s">
        <v>2221</v>
      </c>
      <c r="BW593" s="0" t="n">
        <v>1990</v>
      </c>
      <c r="BX593" s="0" t="n">
        <v>2021</v>
      </c>
      <c r="BY593" s="0" t="s">
        <v>2222</v>
      </c>
      <c r="BZ593" s="0" t="n">
        <v>2005.5</v>
      </c>
      <c r="CA593" s="0" t="n">
        <v>0.1875</v>
      </c>
      <c r="CB593" s="0" t="n">
        <v>0</v>
      </c>
      <c r="CC593" s="0" t="n">
        <v>1</v>
      </c>
      <c r="CD593" s="0" t="n">
        <v>-0.481588108481772</v>
      </c>
      <c r="CE593" s="0" t="n">
        <v>1</v>
      </c>
    </row>
    <row r="594" customFormat="false" ht="15" hidden="false" customHeight="false" outlineLevel="0" collapsed="false">
      <c r="A594" s="0" t="s">
        <v>2213</v>
      </c>
      <c r="B594" s="0" t="n">
        <v>1899</v>
      </c>
      <c r="C594" s="0" t="n">
        <v>0.0704142791642338</v>
      </c>
      <c r="D594" s="0" t="n">
        <v>18</v>
      </c>
      <c r="E594" s="0" t="n">
        <f aca="false">IF(ISNUMBER($BA594),$BA594,IF(AND(ISNUMBER($D594),ISNUMBER($BW594),ISNUMBER($BX594)),$D594*($BX594-$BW594+1),""))</f>
        <v>18</v>
      </c>
      <c r="H594" s="0" t="s">
        <v>118</v>
      </c>
      <c r="I594" s="0" t="s">
        <v>842</v>
      </c>
      <c r="J594" s="0" t="n">
        <f aca="false">IF($BW594&lt;&gt;"",$BW594,"")</f>
        <v>1990</v>
      </c>
      <c r="K594" s="0" t="n">
        <f aca="false">IF($BX594&lt;&gt;"",$BX594,"")</f>
        <v>2021</v>
      </c>
      <c r="L594" s="0" t="n">
        <f aca="false">IF(AND(ISNUMBER($BW594),ISNUMBER($BX594)),($BW594+$BX594)/2,"")</f>
        <v>2005.5</v>
      </c>
      <c r="M594" s="0" t="n">
        <f aca="false">IF($L594&lt;&gt;"",$L594,"")</f>
        <v>2005.5</v>
      </c>
      <c r="N594" s="0" t="n">
        <f aca="false">IF(AND(ISNUMBER($BW594),ISNUMBER($BX594)),MIN(1,MAX(0,($BX594-2016+1)/($BX594-$BW594+1))),"")</f>
        <v>0.1875</v>
      </c>
      <c r="O594" s="0" t="n">
        <f aca="false">IF(AND(ISNUMBER($BW594),ISNUMBER($BX594)),MIN(1,MAX(0,($BX594-2017+1)/($BX594-$BW594+1))),"")</f>
        <v>0.15625</v>
      </c>
      <c r="P594" s="0" t="n">
        <f aca="false">IF(AND(ISNUMBER($BW594),ISNUMBER($BX594)),MIN(1,MAX(0,($BX594-2018+1)/($BX594-$BW594+1))),"")</f>
        <v>0.125</v>
      </c>
      <c r="Q594" s="0" t="n">
        <f aca="false">IF(AND(ISNUMBER($BW594),ISNUMBER($BX594)),MIN(1,MAX(0,($BX594-2019+1)/($BX594-$BW594+1))),"")</f>
        <v>0.09375</v>
      </c>
      <c r="R594" s="0" t="n">
        <f aca="false">IF(AND(ISNUMBER($BW594),ISNUMBER($BX594)),MIN(1,MAX(0,($BX594-2016+1)/($BX594-$BW594+1))),"")</f>
        <v>0.1875</v>
      </c>
      <c r="S594" s="0" t="n">
        <f aca="false">IF($L594&lt;&gt;"",IF($L594&gt;=2015.5,1,0),"")</f>
        <v>0</v>
      </c>
      <c r="T594" s="0" t="n">
        <f aca="false">IF($L594&lt;&gt;"",IF($L594&gt;=2016,1,0),"")</f>
        <v>0</v>
      </c>
      <c r="U594" s="0" t="n">
        <f aca="false">IF(ISNUMBER($BX594),IF($BX594&gt;=2016,1,0),"")</f>
        <v>1</v>
      </c>
      <c r="V594" s="0" t="n">
        <f aca="false">IF(ISNUMBER($BW594),IF($BW594&gt;=2016,1,0),"")</f>
        <v>0</v>
      </c>
      <c r="W594" s="0" t="str">
        <f aca="false">IF(AND(ISNUMBER($BW594),ISNUMBER($BX594)),IF($BW594&gt;=2016,"post-only",IF($BX594&lt;2016,"pre-only","mixed")),"")</f>
        <v>mixed</v>
      </c>
      <c r="X594" s="0" t="n">
        <f aca="false">IF(AND(ISNUMBER($BW594),ISNUMBER($BX594)),MIN(1,MAX(0,($BX594-2017+1)/($BX594-$BW594+1))),"")</f>
        <v>0.15625</v>
      </c>
      <c r="Y594" s="0" t="n">
        <f aca="false">IF(AND(ISNUMBER($BW594),ISNUMBER($BX594)),MIN(1,MAX(0,($BX594-2018+1)/($BX594-$BW594+1))),"")</f>
        <v>0.125</v>
      </c>
      <c r="Z594" s="0" t="n">
        <f aca="false">IF(AND(ISNUMBER($BW594),ISNUMBER($BX594)),MIN(1,MAX(0,($BX594-2019+1)/($BX594-$BW594+1))),"")</f>
        <v>0.09375</v>
      </c>
      <c r="AA594" s="0" t="n">
        <f aca="false">IF(ISNUMBER($BX594),IF($BX594&gt;=2017,1,0),"")</f>
        <v>1</v>
      </c>
      <c r="AB594" s="0" t="n">
        <f aca="false">IF(ISNUMBER($BX594),IF($BX594&gt;=2018,1,0),"")</f>
        <v>1</v>
      </c>
      <c r="AC594" s="0" t="n">
        <f aca="false">IF(ISNUMBER($BX594),IF($BX594&gt;=2019,1,0),"")</f>
        <v>1</v>
      </c>
      <c r="AD594" s="0" t="n">
        <f aca="false">IF($L594&lt;&gt;"",IF($L594&gt;2013,1,0),"")</f>
        <v>0</v>
      </c>
      <c r="AE594" s="0" t="n">
        <f aca="false">IF($L594&lt;&gt;"",1+IF($L594&gt;2011,1,0)+IF($L594&gt;2014,1,0),"")</f>
        <v>1</v>
      </c>
      <c r="AF594" s="0" t="s">
        <v>310</v>
      </c>
      <c r="AG594" s="0" t="s">
        <v>88</v>
      </c>
      <c r="AH594" s="0" t="s">
        <v>2080</v>
      </c>
      <c r="AI594" s="0" t="s">
        <v>90</v>
      </c>
      <c r="AJ594" s="0" t="s">
        <v>90</v>
      </c>
      <c r="AK594" s="0" t="str">
        <f aca="false">IF(AND($CF594&lt;&gt;"",IFERROR(INDEX(subsample_country_map!$B:$B,MATCH($CF594,subsample_country_map!$A:$A,0)),"")&lt;&gt;""),INDEX(subsample_country_map!$B:$B,MATCH($CF594,subsample_country_map!$A:$A,0)),INDEX(lookup!$AA:$AA,MATCH($A594,lookup!$A:$A,0)))</f>
        <v>99_NCE</v>
      </c>
      <c r="AL594" s="0" t="str">
        <f aca="false">IF(AND($CF594&lt;&gt;"",IFERROR(INDEX(subsample_country_map!$C:$C,MATCH($CF594,subsample_country_map!$A:$A,0)),"")&lt;&gt;""),INDEX(subsample_country_map!$C:$C,MATCH($CF594,subsample_country_map!$A:$A,0)),INDEX(lookup!$AB:$AB,MATCH($A594,lookup!$A:$A,0)))</f>
        <v>99_NCE</v>
      </c>
      <c r="AM594" s="0" t="str">
        <f aca="false">IF(AND($CF594&lt;&gt;"",IFERROR(INDEX(subsample_country_map!$D:$D,MATCH($CF594,subsample_country_map!$A:$A,0)),"")&lt;&gt;""),INDEX(subsample_country_map!$D:$D,MATCH($CF594,subsample_country_map!$A:$A,0)),INDEX(lookup!$AC:$AC,MATCH($A594,lookup!$A:$A,0)))</f>
        <v>99_NCE</v>
      </c>
      <c r="AN594" s="0" t="str">
        <f aca="false">IF(AND($CF594&lt;&gt;"",IFERROR(INDEX(subsample_country_map!$E:$E,MATCH($CF594,subsample_country_map!$A:$A,0)),"")&lt;&gt;""),INDEX(subsample_country_map!$E:$E,MATCH($CF594,subsample_country_map!$A:$A,0)),INDEX(lookup!$AD:$AD,MATCH($A594,lookup!$A:$A,0)))</f>
        <v>99_NCE</v>
      </c>
      <c r="AO594" s="0" t="str">
        <f aca="false">INDEX(lookup!$Y:$Y,MATCH($A594,lookup!$A:$A,0))</f>
        <v>0_published</v>
      </c>
      <c r="AP594" s="0" t="str">
        <f aca="false">INDEX(lookup!$Z:$Z,MATCH($A594,lookup!$A:$A,0))</f>
        <v>0_VHB low</v>
      </c>
      <c r="AQ594" s="0" t="str">
        <f aca="false">INDEX(lookup!$W:$W,MATCH($A594,lookup!$A:$A,0))</f>
        <v>2_sust</v>
      </c>
      <c r="AS594" s="0" t="s">
        <v>91</v>
      </c>
      <c r="AT594" s="0" t="s">
        <v>111</v>
      </c>
      <c r="AU594" s="0" t="s">
        <v>311</v>
      </c>
      <c r="AV594" s="0" t="s">
        <v>2248</v>
      </c>
      <c r="AY594" s="0" t="s">
        <v>2249</v>
      </c>
      <c r="BA594" s="0" t="n">
        <v>18</v>
      </c>
      <c r="BB594" s="0" t="s">
        <v>347</v>
      </c>
      <c r="BC594" s="0" t="s">
        <v>1697</v>
      </c>
      <c r="BD594" s="0" t="s">
        <v>142</v>
      </c>
      <c r="BE594" s="0" t="s">
        <v>2243</v>
      </c>
      <c r="BF594" s="0" t="s">
        <v>2216</v>
      </c>
      <c r="BG594" s="0" t="s">
        <v>95</v>
      </c>
      <c r="BH594" s="0" t="s">
        <v>95</v>
      </c>
      <c r="BI594" s="0" t="s">
        <v>427</v>
      </c>
      <c r="BJ594" s="0" t="s">
        <v>2250</v>
      </c>
      <c r="BK594" s="0" t="s">
        <v>318</v>
      </c>
      <c r="BL594" s="0" t="s">
        <v>2251</v>
      </c>
      <c r="BM594" s="0" t="s">
        <v>2246</v>
      </c>
      <c r="BN594" s="0" t="s">
        <v>2247</v>
      </c>
      <c r="BO594" s="0" t="s">
        <v>769</v>
      </c>
      <c r="BP594" s="0" t="s">
        <v>2213</v>
      </c>
      <c r="BQ594" s="0" t="s">
        <v>127</v>
      </c>
      <c r="BT594" s="0" t="n">
        <v>0</v>
      </c>
      <c r="BU594" s="0" t="s">
        <v>2221</v>
      </c>
      <c r="BW594" s="0" t="n">
        <v>1990</v>
      </c>
      <c r="BX594" s="0" t="n">
        <v>2021</v>
      </c>
      <c r="BY594" s="0" t="s">
        <v>2222</v>
      </c>
      <c r="BZ594" s="0" t="n">
        <v>2005.5</v>
      </c>
      <c r="CA594" s="0" t="n">
        <v>0.1875</v>
      </c>
      <c r="CB594" s="0" t="n">
        <v>0</v>
      </c>
      <c r="CC594" s="0" t="n">
        <v>1</v>
      </c>
      <c r="CD594" s="0" t="n">
        <v>0.0705310019392071</v>
      </c>
      <c r="CE594" s="0" t="n">
        <v>1</v>
      </c>
    </row>
    <row r="595" customFormat="false" ht="15" hidden="false" customHeight="false" outlineLevel="0" collapsed="false">
      <c r="A595" s="0" t="s">
        <v>2213</v>
      </c>
      <c r="B595" s="0" t="n">
        <v>1900</v>
      </c>
      <c r="C595" s="0" t="n">
        <v>-0.67524083682438</v>
      </c>
      <c r="D595" s="0" t="n">
        <v>84</v>
      </c>
      <c r="E595" s="0" t="n">
        <f aca="false">IF(ISNUMBER($BA595),$BA595,IF(AND(ISNUMBER($D595),ISNUMBER($BW595),ISNUMBER($BX595)),$D595*($BX595-$BW595+1),""))</f>
        <v>84</v>
      </c>
      <c r="H595" s="0" t="s">
        <v>118</v>
      </c>
      <c r="I595" s="0" t="s">
        <v>842</v>
      </c>
      <c r="J595" s="0" t="n">
        <f aca="false">IF($BW595&lt;&gt;"",$BW595,"")</f>
        <v>1990</v>
      </c>
      <c r="K595" s="0" t="n">
        <f aca="false">IF($BX595&lt;&gt;"",$BX595,"")</f>
        <v>2021</v>
      </c>
      <c r="L595" s="0" t="n">
        <f aca="false">IF(AND(ISNUMBER($BW595),ISNUMBER($BX595)),($BW595+$BX595)/2,"")</f>
        <v>2005.5</v>
      </c>
      <c r="M595" s="0" t="n">
        <f aca="false">IF($L595&lt;&gt;"",$L595,"")</f>
        <v>2005.5</v>
      </c>
      <c r="N595" s="0" t="n">
        <f aca="false">IF(AND(ISNUMBER($BW595),ISNUMBER($BX595)),MIN(1,MAX(0,($BX595-2016+1)/($BX595-$BW595+1))),"")</f>
        <v>0.1875</v>
      </c>
      <c r="O595" s="0" t="n">
        <f aca="false">IF(AND(ISNUMBER($BW595),ISNUMBER($BX595)),MIN(1,MAX(0,($BX595-2017+1)/($BX595-$BW595+1))),"")</f>
        <v>0.15625</v>
      </c>
      <c r="P595" s="0" t="n">
        <f aca="false">IF(AND(ISNUMBER($BW595),ISNUMBER($BX595)),MIN(1,MAX(0,($BX595-2018+1)/($BX595-$BW595+1))),"")</f>
        <v>0.125</v>
      </c>
      <c r="Q595" s="0" t="n">
        <f aca="false">IF(AND(ISNUMBER($BW595),ISNUMBER($BX595)),MIN(1,MAX(0,($BX595-2019+1)/($BX595-$BW595+1))),"")</f>
        <v>0.09375</v>
      </c>
      <c r="R595" s="0" t="n">
        <f aca="false">IF(AND(ISNUMBER($BW595),ISNUMBER($BX595)),MIN(1,MAX(0,($BX595-2016+1)/($BX595-$BW595+1))),"")</f>
        <v>0.1875</v>
      </c>
      <c r="S595" s="0" t="n">
        <f aca="false">IF($L595&lt;&gt;"",IF($L595&gt;=2015.5,1,0),"")</f>
        <v>0</v>
      </c>
      <c r="T595" s="0" t="n">
        <f aca="false">IF($L595&lt;&gt;"",IF($L595&gt;=2016,1,0),"")</f>
        <v>0</v>
      </c>
      <c r="U595" s="0" t="n">
        <f aca="false">IF(ISNUMBER($BX595),IF($BX595&gt;=2016,1,0),"")</f>
        <v>1</v>
      </c>
      <c r="V595" s="0" t="n">
        <f aca="false">IF(ISNUMBER($BW595),IF($BW595&gt;=2016,1,0),"")</f>
        <v>0</v>
      </c>
      <c r="W595" s="0" t="str">
        <f aca="false">IF(AND(ISNUMBER($BW595),ISNUMBER($BX595)),IF($BW595&gt;=2016,"post-only",IF($BX595&lt;2016,"pre-only","mixed")),"")</f>
        <v>mixed</v>
      </c>
      <c r="X595" s="0" t="n">
        <f aca="false">IF(AND(ISNUMBER($BW595),ISNUMBER($BX595)),MIN(1,MAX(0,($BX595-2017+1)/($BX595-$BW595+1))),"")</f>
        <v>0.15625</v>
      </c>
      <c r="Y595" s="0" t="n">
        <f aca="false">IF(AND(ISNUMBER($BW595),ISNUMBER($BX595)),MIN(1,MAX(0,($BX595-2018+1)/($BX595-$BW595+1))),"")</f>
        <v>0.125</v>
      </c>
      <c r="Z595" s="0" t="n">
        <f aca="false">IF(AND(ISNUMBER($BW595),ISNUMBER($BX595)),MIN(1,MAX(0,($BX595-2019+1)/($BX595-$BW595+1))),"")</f>
        <v>0.09375</v>
      </c>
      <c r="AA595" s="0" t="n">
        <f aca="false">IF(ISNUMBER($BX595),IF($BX595&gt;=2017,1,0),"")</f>
        <v>1</v>
      </c>
      <c r="AB595" s="0" t="n">
        <f aca="false">IF(ISNUMBER($BX595),IF($BX595&gt;=2018,1,0),"")</f>
        <v>1</v>
      </c>
      <c r="AC595" s="0" t="n">
        <f aca="false">IF(ISNUMBER($BX595),IF($BX595&gt;=2019,1,0),"")</f>
        <v>1</v>
      </c>
      <c r="AD595" s="0" t="n">
        <f aca="false">IF($L595&lt;&gt;"",IF($L595&gt;2013,1,0),"")</f>
        <v>0</v>
      </c>
      <c r="AE595" s="0" t="n">
        <f aca="false">IF($L595&lt;&gt;"",1+IF($L595&gt;2011,1,0)+IF($L595&gt;2014,1,0),"")</f>
        <v>1</v>
      </c>
      <c r="AF595" s="0" t="s">
        <v>310</v>
      </c>
      <c r="AG595" s="0" t="s">
        <v>88</v>
      </c>
      <c r="AH595" s="0" t="s">
        <v>2080</v>
      </c>
      <c r="AI595" s="0" t="s">
        <v>90</v>
      </c>
      <c r="AJ595" s="0" t="s">
        <v>90</v>
      </c>
      <c r="AK595" s="0" t="str">
        <f aca="false">IF(AND($CF595&lt;&gt;"",IFERROR(INDEX(subsample_country_map!$B:$B,MATCH($CF595,subsample_country_map!$A:$A,0)),"")&lt;&gt;""),INDEX(subsample_country_map!$B:$B,MATCH($CF595,subsample_country_map!$A:$A,0)),INDEX(lookup!$AA:$AA,MATCH($A595,lookup!$A:$A,0)))</f>
        <v>99_NCE</v>
      </c>
      <c r="AL595" s="0" t="str">
        <f aca="false">IF(AND($CF595&lt;&gt;"",IFERROR(INDEX(subsample_country_map!$C:$C,MATCH($CF595,subsample_country_map!$A:$A,0)),"")&lt;&gt;""),INDEX(subsample_country_map!$C:$C,MATCH($CF595,subsample_country_map!$A:$A,0)),INDEX(lookup!$AB:$AB,MATCH($A595,lookup!$A:$A,0)))</f>
        <v>99_NCE</v>
      </c>
      <c r="AM595" s="0" t="str">
        <f aca="false">IF(AND($CF595&lt;&gt;"",IFERROR(INDEX(subsample_country_map!$D:$D,MATCH($CF595,subsample_country_map!$A:$A,0)),"")&lt;&gt;""),INDEX(subsample_country_map!$D:$D,MATCH($CF595,subsample_country_map!$A:$A,0)),INDEX(lookup!$AC:$AC,MATCH($A595,lookup!$A:$A,0)))</f>
        <v>99_NCE</v>
      </c>
      <c r="AN595" s="0" t="str">
        <f aca="false">IF(AND($CF595&lt;&gt;"",IFERROR(INDEX(subsample_country_map!$E:$E,MATCH($CF595,subsample_country_map!$A:$A,0)),"")&lt;&gt;""),INDEX(subsample_country_map!$E:$E,MATCH($CF595,subsample_country_map!$A:$A,0)),INDEX(lookup!$AD:$AD,MATCH($A595,lookup!$A:$A,0)))</f>
        <v>99_NCE</v>
      </c>
      <c r="AO595" s="0" t="str">
        <f aca="false">INDEX(lookup!$Y:$Y,MATCH($A595,lookup!$A:$A,0))</f>
        <v>0_published</v>
      </c>
      <c r="AP595" s="0" t="str">
        <f aca="false">INDEX(lookup!$Z:$Z,MATCH($A595,lookup!$A:$A,0))</f>
        <v>0_VHB low</v>
      </c>
      <c r="AQ595" s="0" t="str">
        <f aca="false">INDEX(lookup!$W:$W,MATCH($A595,lookup!$A:$A,0))</f>
        <v>2_sust</v>
      </c>
      <c r="AS595" s="0" t="s">
        <v>91</v>
      </c>
      <c r="AT595" s="0" t="s">
        <v>111</v>
      </c>
      <c r="AU595" s="0" t="s">
        <v>311</v>
      </c>
      <c r="AV595" s="0" t="s">
        <v>2252</v>
      </c>
      <c r="AY595" s="0" t="s">
        <v>2242</v>
      </c>
      <c r="BA595" s="0" t="n">
        <v>84</v>
      </c>
      <c r="BB595" s="0" t="s">
        <v>347</v>
      </c>
      <c r="BC595" s="0" t="s">
        <v>1697</v>
      </c>
      <c r="BD595" s="0" t="s">
        <v>142</v>
      </c>
      <c r="BE595" s="0" t="s">
        <v>2243</v>
      </c>
      <c r="BF595" s="0" t="s">
        <v>2225</v>
      </c>
      <c r="BG595" s="0" t="s">
        <v>95</v>
      </c>
      <c r="BH595" s="0" t="s">
        <v>95</v>
      </c>
      <c r="BI595" s="0" t="s">
        <v>763</v>
      </c>
      <c r="BJ595" s="0" t="s">
        <v>2244</v>
      </c>
      <c r="BK595" s="0" t="s">
        <v>460</v>
      </c>
      <c r="BL595" s="0" t="s">
        <v>2253</v>
      </c>
      <c r="BM595" s="0" t="s">
        <v>2246</v>
      </c>
      <c r="BN595" s="0" t="s">
        <v>2254</v>
      </c>
      <c r="BO595" s="0" t="s">
        <v>769</v>
      </c>
      <c r="BP595" s="0" t="s">
        <v>2213</v>
      </c>
      <c r="BQ595" s="0" t="s">
        <v>127</v>
      </c>
      <c r="BT595" s="0" t="n">
        <v>0</v>
      </c>
      <c r="BU595" s="0" t="s">
        <v>2221</v>
      </c>
      <c r="BW595" s="0" t="n">
        <v>1990</v>
      </c>
      <c r="BX595" s="0" t="n">
        <v>2021</v>
      </c>
      <c r="BY595" s="0" t="s">
        <v>2222</v>
      </c>
      <c r="BZ595" s="0" t="n">
        <v>2005.5</v>
      </c>
      <c r="CA595" s="0" t="n">
        <v>0.1875</v>
      </c>
      <c r="CB595" s="0" t="n">
        <v>0</v>
      </c>
      <c r="CC595" s="0" t="n">
        <v>1</v>
      </c>
      <c r="CD595" s="0" t="n">
        <v>-0.820314172929119</v>
      </c>
      <c r="CE595" s="0" t="n">
        <v>1</v>
      </c>
    </row>
    <row r="596" customFormat="false" ht="15" hidden="false" customHeight="false" outlineLevel="0" collapsed="false">
      <c r="A596" s="0" t="s">
        <v>2213</v>
      </c>
      <c r="B596" s="0" t="n">
        <v>1901</v>
      </c>
      <c r="C596" s="0" t="n">
        <v>-0.0255986022520467</v>
      </c>
      <c r="D596" s="0" t="n">
        <v>227</v>
      </c>
      <c r="E596" s="0" t="n">
        <f aca="false">IF(ISNUMBER($BA596),$BA596,IF(AND(ISNUMBER($D596),ISNUMBER($BW596),ISNUMBER($BX596)),$D596*($BX596-$BW596+1),""))</f>
        <v>227</v>
      </c>
      <c r="H596" s="0" t="s">
        <v>118</v>
      </c>
      <c r="I596" s="0" t="s">
        <v>842</v>
      </c>
      <c r="J596" s="0" t="n">
        <f aca="false">IF($BW596&lt;&gt;"",$BW596,"")</f>
        <v>1990</v>
      </c>
      <c r="K596" s="0" t="n">
        <f aca="false">IF($BX596&lt;&gt;"",$BX596,"")</f>
        <v>2021</v>
      </c>
      <c r="L596" s="0" t="n">
        <f aca="false">IF(AND(ISNUMBER($BW596),ISNUMBER($BX596)),($BW596+$BX596)/2,"")</f>
        <v>2005.5</v>
      </c>
      <c r="M596" s="0" t="n">
        <f aca="false">IF($L596&lt;&gt;"",$L596,"")</f>
        <v>2005.5</v>
      </c>
      <c r="N596" s="0" t="n">
        <f aca="false">IF(AND(ISNUMBER($BW596),ISNUMBER($BX596)),MIN(1,MAX(0,($BX596-2016+1)/($BX596-$BW596+1))),"")</f>
        <v>0.1875</v>
      </c>
      <c r="O596" s="0" t="n">
        <f aca="false">IF(AND(ISNUMBER($BW596),ISNUMBER($BX596)),MIN(1,MAX(0,($BX596-2017+1)/($BX596-$BW596+1))),"")</f>
        <v>0.15625</v>
      </c>
      <c r="P596" s="0" t="n">
        <f aca="false">IF(AND(ISNUMBER($BW596),ISNUMBER($BX596)),MIN(1,MAX(0,($BX596-2018+1)/($BX596-$BW596+1))),"")</f>
        <v>0.125</v>
      </c>
      <c r="Q596" s="0" t="n">
        <f aca="false">IF(AND(ISNUMBER($BW596),ISNUMBER($BX596)),MIN(1,MAX(0,($BX596-2019+1)/($BX596-$BW596+1))),"")</f>
        <v>0.09375</v>
      </c>
      <c r="R596" s="0" t="n">
        <f aca="false">IF(AND(ISNUMBER($BW596),ISNUMBER($BX596)),MIN(1,MAX(0,($BX596-2016+1)/($BX596-$BW596+1))),"")</f>
        <v>0.1875</v>
      </c>
      <c r="S596" s="0" t="n">
        <f aca="false">IF($L596&lt;&gt;"",IF($L596&gt;=2015.5,1,0),"")</f>
        <v>0</v>
      </c>
      <c r="T596" s="0" t="n">
        <f aca="false">IF($L596&lt;&gt;"",IF($L596&gt;=2016,1,0),"")</f>
        <v>0</v>
      </c>
      <c r="U596" s="0" t="n">
        <f aca="false">IF(ISNUMBER($BX596),IF($BX596&gt;=2016,1,0),"")</f>
        <v>1</v>
      </c>
      <c r="V596" s="0" t="n">
        <f aca="false">IF(ISNUMBER($BW596),IF($BW596&gt;=2016,1,0),"")</f>
        <v>0</v>
      </c>
      <c r="W596" s="0" t="str">
        <f aca="false">IF(AND(ISNUMBER($BW596),ISNUMBER($BX596)),IF($BW596&gt;=2016,"post-only",IF($BX596&lt;2016,"pre-only","mixed")),"")</f>
        <v>mixed</v>
      </c>
      <c r="X596" s="0" t="n">
        <f aca="false">IF(AND(ISNUMBER($BW596),ISNUMBER($BX596)),MIN(1,MAX(0,($BX596-2017+1)/($BX596-$BW596+1))),"")</f>
        <v>0.15625</v>
      </c>
      <c r="Y596" s="0" t="n">
        <f aca="false">IF(AND(ISNUMBER($BW596),ISNUMBER($BX596)),MIN(1,MAX(0,($BX596-2018+1)/($BX596-$BW596+1))),"")</f>
        <v>0.125</v>
      </c>
      <c r="Z596" s="0" t="n">
        <f aca="false">IF(AND(ISNUMBER($BW596),ISNUMBER($BX596)),MIN(1,MAX(0,($BX596-2019+1)/($BX596-$BW596+1))),"")</f>
        <v>0.09375</v>
      </c>
      <c r="AA596" s="0" t="n">
        <f aca="false">IF(ISNUMBER($BX596),IF($BX596&gt;=2017,1,0),"")</f>
        <v>1</v>
      </c>
      <c r="AB596" s="0" t="n">
        <f aca="false">IF(ISNUMBER($BX596),IF($BX596&gt;=2018,1,0),"")</f>
        <v>1</v>
      </c>
      <c r="AC596" s="0" t="n">
        <f aca="false">IF(ISNUMBER($BX596),IF($BX596&gt;=2019,1,0),"")</f>
        <v>1</v>
      </c>
      <c r="AD596" s="0" t="n">
        <f aca="false">IF($L596&lt;&gt;"",IF($L596&gt;2013,1,0),"")</f>
        <v>0</v>
      </c>
      <c r="AE596" s="0" t="n">
        <f aca="false">IF($L596&lt;&gt;"",1+IF($L596&gt;2011,1,0)+IF($L596&gt;2014,1,0),"")</f>
        <v>1</v>
      </c>
      <c r="AF596" s="0" t="s">
        <v>310</v>
      </c>
      <c r="AG596" s="0" t="s">
        <v>88</v>
      </c>
      <c r="AH596" s="0" t="s">
        <v>2080</v>
      </c>
      <c r="AI596" s="0" t="s">
        <v>90</v>
      </c>
      <c r="AJ596" s="0" t="s">
        <v>90</v>
      </c>
      <c r="AK596" s="0" t="str">
        <f aca="false">IF(AND($CF596&lt;&gt;"",IFERROR(INDEX(subsample_country_map!$B:$B,MATCH($CF596,subsample_country_map!$A:$A,0)),"")&lt;&gt;""),INDEX(subsample_country_map!$B:$B,MATCH($CF596,subsample_country_map!$A:$A,0)),INDEX(lookup!$AA:$AA,MATCH($A596,lookup!$A:$A,0)))</f>
        <v>99_NCE</v>
      </c>
      <c r="AL596" s="0" t="str">
        <f aca="false">IF(AND($CF596&lt;&gt;"",IFERROR(INDEX(subsample_country_map!$C:$C,MATCH($CF596,subsample_country_map!$A:$A,0)),"")&lt;&gt;""),INDEX(subsample_country_map!$C:$C,MATCH($CF596,subsample_country_map!$A:$A,0)),INDEX(lookup!$AB:$AB,MATCH($A596,lookup!$A:$A,0)))</f>
        <v>99_NCE</v>
      </c>
      <c r="AM596" s="0" t="str">
        <f aca="false">IF(AND($CF596&lt;&gt;"",IFERROR(INDEX(subsample_country_map!$D:$D,MATCH($CF596,subsample_country_map!$A:$A,0)),"")&lt;&gt;""),INDEX(subsample_country_map!$D:$D,MATCH($CF596,subsample_country_map!$A:$A,0)),INDEX(lookup!$AC:$AC,MATCH($A596,lookup!$A:$A,0)))</f>
        <v>99_NCE</v>
      </c>
      <c r="AN596" s="0" t="str">
        <f aca="false">IF(AND($CF596&lt;&gt;"",IFERROR(INDEX(subsample_country_map!$E:$E,MATCH($CF596,subsample_country_map!$A:$A,0)),"")&lt;&gt;""),INDEX(subsample_country_map!$E:$E,MATCH($CF596,subsample_country_map!$A:$A,0)),INDEX(lookup!$AD:$AD,MATCH($A596,lookup!$A:$A,0)))</f>
        <v>99_NCE</v>
      </c>
      <c r="AO596" s="0" t="str">
        <f aca="false">INDEX(lookup!$Y:$Y,MATCH($A596,lookup!$A:$A,0))</f>
        <v>0_published</v>
      </c>
      <c r="AP596" s="0" t="str">
        <f aca="false">INDEX(lookup!$Z:$Z,MATCH($A596,lookup!$A:$A,0))</f>
        <v>0_VHB low</v>
      </c>
      <c r="AQ596" s="0" t="str">
        <f aca="false">INDEX(lookup!$W:$W,MATCH($A596,lookup!$A:$A,0))</f>
        <v>2_sust</v>
      </c>
      <c r="AS596" s="0" t="s">
        <v>91</v>
      </c>
      <c r="AT596" s="0" t="s">
        <v>111</v>
      </c>
      <c r="AU596" s="0" t="s">
        <v>311</v>
      </c>
      <c r="AV596" s="0" t="s">
        <v>2255</v>
      </c>
      <c r="AY596" s="0" t="s">
        <v>2256</v>
      </c>
      <c r="BA596" s="0" t="n">
        <v>227</v>
      </c>
      <c r="BB596" s="0" t="s">
        <v>347</v>
      </c>
      <c r="BC596" s="0" t="s">
        <v>1697</v>
      </c>
      <c r="BD596" s="0" t="s">
        <v>142</v>
      </c>
      <c r="BE596" s="0" t="s">
        <v>2243</v>
      </c>
      <c r="BF596" s="0" t="s">
        <v>2225</v>
      </c>
      <c r="BG596" s="0" t="s">
        <v>95</v>
      </c>
      <c r="BH596" s="0" t="s">
        <v>95</v>
      </c>
      <c r="BI596" s="0" t="s">
        <v>774</v>
      </c>
      <c r="BJ596" s="0" t="s">
        <v>2257</v>
      </c>
      <c r="BK596" s="0" t="s">
        <v>486</v>
      </c>
      <c r="BL596" s="0" t="s">
        <v>2258</v>
      </c>
      <c r="BM596" s="0" t="s">
        <v>2219</v>
      </c>
      <c r="BN596" s="0" t="s">
        <v>2259</v>
      </c>
      <c r="BO596" s="0" t="s">
        <v>769</v>
      </c>
      <c r="BP596" s="0" t="s">
        <v>2213</v>
      </c>
      <c r="BQ596" s="0" t="s">
        <v>127</v>
      </c>
      <c r="BT596" s="0" t="n">
        <v>0</v>
      </c>
      <c r="BU596" s="0" t="s">
        <v>2221</v>
      </c>
      <c r="BW596" s="0" t="n">
        <v>1990</v>
      </c>
      <c r="BX596" s="0" t="n">
        <v>2021</v>
      </c>
      <c r="BY596" s="0" t="s">
        <v>2222</v>
      </c>
      <c r="BZ596" s="0" t="n">
        <v>2005.5</v>
      </c>
      <c r="CA596" s="0" t="n">
        <v>0.1875</v>
      </c>
      <c r="CB596" s="0" t="n">
        <v>0</v>
      </c>
      <c r="CC596" s="0" t="n">
        <v>1</v>
      </c>
      <c r="CD596" s="0" t="n">
        <v>-0.0256041959408544</v>
      </c>
      <c r="CE596" s="0" t="n">
        <v>1</v>
      </c>
    </row>
    <row r="597" customFormat="false" ht="15" hidden="false" customHeight="false" outlineLevel="0" collapsed="false">
      <c r="A597" s="0" t="s">
        <v>2213</v>
      </c>
      <c r="B597" s="0" t="n">
        <v>1902</v>
      </c>
      <c r="C597" s="0" t="n">
        <v>0.000694144429017829</v>
      </c>
      <c r="D597" s="0" t="n">
        <v>82</v>
      </c>
      <c r="E597" s="0" t="n">
        <f aca="false">IF(ISNUMBER($BA597),$BA597,IF(AND(ISNUMBER($D597),ISNUMBER($BW597),ISNUMBER($BX597)),$D597*($BX597-$BW597+1),""))</f>
        <v>82</v>
      </c>
      <c r="H597" s="0" t="s">
        <v>118</v>
      </c>
      <c r="I597" s="0" t="s">
        <v>842</v>
      </c>
      <c r="J597" s="0" t="n">
        <f aca="false">IF($BW597&lt;&gt;"",$BW597,"")</f>
        <v>1990</v>
      </c>
      <c r="K597" s="0" t="n">
        <f aca="false">IF($BX597&lt;&gt;"",$BX597,"")</f>
        <v>2021</v>
      </c>
      <c r="L597" s="0" t="n">
        <f aca="false">IF(AND(ISNUMBER($BW597),ISNUMBER($BX597)),($BW597+$BX597)/2,"")</f>
        <v>2005.5</v>
      </c>
      <c r="M597" s="0" t="n">
        <f aca="false">IF($L597&lt;&gt;"",$L597,"")</f>
        <v>2005.5</v>
      </c>
      <c r="N597" s="0" t="n">
        <f aca="false">IF(AND(ISNUMBER($BW597),ISNUMBER($BX597)),MIN(1,MAX(0,($BX597-2016+1)/($BX597-$BW597+1))),"")</f>
        <v>0.1875</v>
      </c>
      <c r="O597" s="0" t="n">
        <f aca="false">IF(AND(ISNUMBER($BW597),ISNUMBER($BX597)),MIN(1,MAX(0,($BX597-2017+1)/($BX597-$BW597+1))),"")</f>
        <v>0.15625</v>
      </c>
      <c r="P597" s="0" t="n">
        <f aca="false">IF(AND(ISNUMBER($BW597),ISNUMBER($BX597)),MIN(1,MAX(0,($BX597-2018+1)/($BX597-$BW597+1))),"")</f>
        <v>0.125</v>
      </c>
      <c r="Q597" s="0" t="n">
        <f aca="false">IF(AND(ISNUMBER($BW597),ISNUMBER($BX597)),MIN(1,MAX(0,($BX597-2019+1)/($BX597-$BW597+1))),"")</f>
        <v>0.09375</v>
      </c>
      <c r="R597" s="0" t="n">
        <f aca="false">IF(AND(ISNUMBER($BW597),ISNUMBER($BX597)),MIN(1,MAX(0,($BX597-2016+1)/($BX597-$BW597+1))),"")</f>
        <v>0.1875</v>
      </c>
      <c r="S597" s="0" t="n">
        <f aca="false">IF($L597&lt;&gt;"",IF($L597&gt;=2015.5,1,0),"")</f>
        <v>0</v>
      </c>
      <c r="T597" s="0" t="n">
        <f aca="false">IF($L597&lt;&gt;"",IF($L597&gt;=2016,1,0),"")</f>
        <v>0</v>
      </c>
      <c r="U597" s="0" t="n">
        <f aca="false">IF(ISNUMBER($BX597),IF($BX597&gt;=2016,1,0),"")</f>
        <v>1</v>
      </c>
      <c r="V597" s="0" t="n">
        <f aca="false">IF(ISNUMBER($BW597),IF($BW597&gt;=2016,1,0),"")</f>
        <v>0</v>
      </c>
      <c r="W597" s="0" t="str">
        <f aca="false">IF(AND(ISNUMBER($BW597),ISNUMBER($BX597)),IF($BW597&gt;=2016,"post-only",IF($BX597&lt;2016,"pre-only","mixed")),"")</f>
        <v>mixed</v>
      </c>
      <c r="X597" s="0" t="n">
        <f aca="false">IF(AND(ISNUMBER($BW597),ISNUMBER($BX597)),MIN(1,MAX(0,($BX597-2017+1)/($BX597-$BW597+1))),"")</f>
        <v>0.15625</v>
      </c>
      <c r="Y597" s="0" t="n">
        <f aca="false">IF(AND(ISNUMBER($BW597),ISNUMBER($BX597)),MIN(1,MAX(0,($BX597-2018+1)/($BX597-$BW597+1))),"")</f>
        <v>0.125</v>
      </c>
      <c r="Z597" s="0" t="n">
        <f aca="false">IF(AND(ISNUMBER($BW597),ISNUMBER($BX597)),MIN(1,MAX(0,($BX597-2019+1)/($BX597-$BW597+1))),"")</f>
        <v>0.09375</v>
      </c>
      <c r="AA597" s="0" t="n">
        <f aca="false">IF(ISNUMBER($BX597),IF($BX597&gt;=2017,1,0),"")</f>
        <v>1</v>
      </c>
      <c r="AB597" s="0" t="n">
        <f aca="false">IF(ISNUMBER($BX597),IF($BX597&gt;=2018,1,0),"")</f>
        <v>1</v>
      </c>
      <c r="AC597" s="0" t="n">
        <f aca="false">IF(ISNUMBER($BX597),IF($BX597&gt;=2019,1,0),"")</f>
        <v>1</v>
      </c>
      <c r="AD597" s="0" t="n">
        <f aca="false">IF($L597&lt;&gt;"",IF($L597&gt;2013,1,0),"")</f>
        <v>0</v>
      </c>
      <c r="AE597" s="0" t="n">
        <f aca="false">IF($L597&lt;&gt;"",1+IF($L597&gt;2011,1,0)+IF($L597&gt;2014,1,0),"")</f>
        <v>1</v>
      </c>
      <c r="AF597" s="0" t="s">
        <v>310</v>
      </c>
      <c r="AG597" s="0" t="s">
        <v>88</v>
      </c>
      <c r="AH597" s="0" t="s">
        <v>2080</v>
      </c>
      <c r="AI597" s="0" t="s">
        <v>90</v>
      </c>
      <c r="AJ597" s="0" t="s">
        <v>90</v>
      </c>
      <c r="AK597" s="0" t="str">
        <f aca="false">IF(AND($CF597&lt;&gt;"",IFERROR(INDEX(subsample_country_map!$B:$B,MATCH($CF597,subsample_country_map!$A:$A,0)),"")&lt;&gt;""),INDEX(subsample_country_map!$B:$B,MATCH($CF597,subsample_country_map!$A:$A,0)),INDEX(lookup!$AA:$AA,MATCH($A597,lookup!$A:$A,0)))</f>
        <v>99_NCE</v>
      </c>
      <c r="AL597" s="0" t="str">
        <f aca="false">IF(AND($CF597&lt;&gt;"",IFERROR(INDEX(subsample_country_map!$C:$C,MATCH($CF597,subsample_country_map!$A:$A,0)),"")&lt;&gt;""),INDEX(subsample_country_map!$C:$C,MATCH($CF597,subsample_country_map!$A:$A,0)),INDEX(lookup!$AB:$AB,MATCH($A597,lookup!$A:$A,0)))</f>
        <v>99_NCE</v>
      </c>
      <c r="AM597" s="0" t="str">
        <f aca="false">IF(AND($CF597&lt;&gt;"",IFERROR(INDEX(subsample_country_map!$D:$D,MATCH($CF597,subsample_country_map!$A:$A,0)),"")&lt;&gt;""),INDEX(subsample_country_map!$D:$D,MATCH($CF597,subsample_country_map!$A:$A,0)),INDEX(lookup!$AC:$AC,MATCH($A597,lookup!$A:$A,0)))</f>
        <v>99_NCE</v>
      </c>
      <c r="AN597" s="0" t="str">
        <f aca="false">IF(AND($CF597&lt;&gt;"",IFERROR(INDEX(subsample_country_map!$E:$E,MATCH($CF597,subsample_country_map!$A:$A,0)),"")&lt;&gt;""),INDEX(subsample_country_map!$E:$E,MATCH($CF597,subsample_country_map!$A:$A,0)),INDEX(lookup!$AD:$AD,MATCH($A597,lookup!$A:$A,0)))</f>
        <v>99_NCE</v>
      </c>
      <c r="AO597" s="0" t="str">
        <f aca="false">INDEX(lookup!$Y:$Y,MATCH($A597,lookup!$A:$A,0))</f>
        <v>0_published</v>
      </c>
      <c r="AP597" s="0" t="str">
        <f aca="false">INDEX(lookup!$Z:$Z,MATCH($A597,lookup!$A:$A,0))</f>
        <v>0_VHB low</v>
      </c>
      <c r="AQ597" s="0" t="str">
        <f aca="false">INDEX(lookup!$W:$W,MATCH($A597,lookup!$A:$A,0))</f>
        <v>2_sust</v>
      </c>
      <c r="AS597" s="0" t="s">
        <v>91</v>
      </c>
      <c r="AT597" s="0" t="s">
        <v>111</v>
      </c>
      <c r="AU597" s="0" t="s">
        <v>311</v>
      </c>
      <c r="AV597" s="0" t="s">
        <v>2260</v>
      </c>
      <c r="AY597" s="0" t="s">
        <v>2261</v>
      </c>
      <c r="BA597" s="0" t="n">
        <v>82</v>
      </c>
      <c r="BB597" s="0" t="s">
        <v>347</v>
      </c>
      <c r="BC597" s="0" t="s">
        <v>1697</v>
      </c>
      <c r="BD597" s="0" t="s">
        <v>142</v>
      </c>
      <c r="BE597" s="0" t="s">
        <v>2243</v>
      </c>
      <c r="BF597" s="0" t="s">
        <v>2225</v>
      </c>
      <c r="BG597" s="0" t="s">
        <v>95</v>
      </c>
      <c r="BH597" s="0" t="s">
        <v>95</v>
      </c>
      <c r="BI597" s="0" t="s">
        <v>774</v>
      </c>
      <c r="BJ597" s="0" t="s">
        <v>2262</v>
      </c>
      <c r="BK597" s="0" t="s">
        <v>486</v>
      </c>
      <c r="BL597" s="0" t="s">
        <v>2263</v>
      </c>
      <c r="BM597" s="0" t="s">
        <v>2219</v>
      </c>
      <c r="BN597" s="0" t="s">
        <v>2259</v>
      </c>
      <c r="BO597" s="0" t="s">
        <v>769</v>
      </c>
      <c r="BP597" s="0" t="s">
        <v>2213</v>
      </c>
      <c r="BQ597" s="0" t="s">
        <v>127</v>
      </c>
      <c r="BT597" s="0" t="n">
        <v>0</v>
      </c>
      <c r="BU597" s="0" t="s">
        <v>2221</v>
      </c>
      <c r="BW597" s="0" t="n">
        <v>1990</v>
      </c>
      <c r="BX597" s="0" t="n">
        <v>2021</v>
      </c>
      <c r="BY597" s="0" t="s">
        <v>2222</v>
      </c>
      <c r="BZ597" s="0" t="n">
        <v>2005.5</v>
      </c>
      <c r="CA597" s="0" t="n">
        <v>0.1875</v>
      </c>
      <c r="CB597" s="0" t="n">
        <v>0</v>
      </c>
      <c r="CC597" s="0" t="n">
        <v>1</v>
      </c>
      <c r="CD597" s="0" t="n">
        <v>0.000694144540505899</v>
      </c>
      <c r="CE597" s="0" t="n">
        <v>1</v>
      </c>
    </row>
    <row r="598" customFormat="false" ht="15" hidden="false" customHeight="false" outlineLevel="0" collapsed="false">
      <c r="A598" s="0" t="s">
        <v>2264</v>
      </c>
      <c r="B598" s="0" t="n">
        <v>1903</v>
      </c>
      <c r="C598" s="0" t="n">
        <v>-0.107</v>
      </c>
      <c r="D598" s="0" t="n">
        <v>1486</v>
      </c>
      <c r="E598" s="0" t="n">
        <f aca="false">IF(ISNUMBER($BA598),$BA598,IF(AND(ISNUMBER($D598),ISNUMBER($BW598),ISNUMBER($BX598)),$D598*($BX598-$BW598+1),""))</f>
        <v>1486</v>
      </c>
      <c r="H598" s="0" t="s">
        <v>85</v>
      </c>
      <c r="I598" s="0" t="s">
        <v>86</v>
      </c>
      <c r="J598" s="0" t="n">
        <f aca="false">IF($BW598&lt;&gt;"",$BW598,"")</f>
        <v>2009</v>
      </c>
      <c r="K598" s="0" t="n">
        <f aca="false">IF($BX598&lt;&gt;"",$BX598,"")</f>
        <v>2019</v>
      </c>
      <c r="L598" s="0" t="n">
        <f aca="false">IF(AND(ISNUMBER($BW598),ISNUMBER($BX598)),($BW598+$BX598)/2,"")</f>
        <v>2014</v>
      </c>
      <c r="M598" s="0" t="n">
        <f aca="false">IF($L598&lt;&gt;"",$L598,"")</f>
        <v>2014</v>
      </c>
      <c r="N598" s="0" t="n">
        <f aca="false">IF(AND(ISNUMBER($BW598),ISNUMBER($BX598)),MIN(1,MAX(0,($BX598-2016+1)/($BX598-$BW598+1))),"")</f>
        <v>0.363636363636364</v>
      </c>
      <c r="O598" s="0" t="n">
        <f aca="false">IF(AND(ISNUMBER($BW598),ISNUMBER($BX598)),MIN(1,MAX(0,($BX598-2017+1)/($BX598-$BW598+1))),"")</f>
        <v>0.272727272727273</v>
      </c>
      <c r="P598" s="0" t="n">
        <f aca="false">IF(AND(ISNUMBER($BW598),ISNUMBER($BX598)),MIN(1,MAX(0,($BX598-2018+1)/($BX598-$BW598+1))),"")</f>
        <v>0.181818181818182</v>
      </c>
      <c r="Q598" s="0" t="n">
        <f aca="false">IF(AND(ISNUMBER($BW598),ISNUMBER($BX598)),MIN(1,MAX(0,($BX598-2019+1)/($BX598-$BW598+1))),"")</f>
        <v>0.0909090909090909</v>
      </c>
      <c r="R598" s="0" t="n">
        <f aca="false">IF(AND(ISNUMBER($BW598),ISNUMBER($BX598)),MIN(1,MAX(0,($BX598-2016+1)/($BX598-$BW598+1))),"")</f>
        <v>0.363636363636364</v>
      </c>
      <c r="S598" s="0" t="n">
        <f aca="false">IF($L598&lt;&gt;"",IF($L598&gt;=2015.5,1,0),"")</f>
        <v>0</v>
      </c>
      <c r="T598" s="0" t="n">
        <f aca="false">IF($L598&lt;&gt;"",IF($L598&gt;=2016,1,0),"")</f>
        <v>0</v>
      </c>
      <c r="U598" s="0" t="n">
        <f aca="false">IF(ISNUMBER($BX598),IF($BX598&gt;=2016,1,0),"")</f>
        <v>1</v>
      </c>
      <c r="V598" s="0" t="n">
        <f aca="false">IF(ISNUMBER($BW598),IF($BW598&gt;=2016,1,0),"")</f>
        <v>0</v>
      </c>
      <c r="W598" s="0" t="str">
        <f aca="false">IF(AND(ISNUMBER($BW598),ISNUMBER($BX598)),IF($BW598&gt;=2016,"post-only",IF($BX598&lt;2016,"pre-only","mixed")),"")</f>
        <v>mixed</v>
      </c>
      <c r="X598" s="0" t="n">
        <f aca="false">IF(AND(ISNUMBER($BW598),ISNUMBER($BX598)),MIN(1,MAX(0,($BX598-2017+1)/($BX598-$BW598+1))),"")</f>
        <v>0.272727272727273</v>
      </c>
      <c r="Y598" s="0" t="n">
        <f aca="false">IF(AND(ISNUMBER($BW598),ISNUMBER($BX598)),MIN(1,MAX(0,($BX598-2018+1)/($BX598-$BW598+1))),"")</f>
        <v>0.181818181818182</v>
      </c>
      <c r="Z598" s="0" t="n">
        <f aca="false">IF(AND(ISNUMBER($BW598),ISNUMBER($BX598)),MIN(1,MAX(0,($BX598-2019+1)/($BX598-$BW598+1))),"")</f>
        <v>0.0909090909090909</v>
      </c>
      <c r="AA598" s="0" t="n">
        <f aca="false">IF(ISNUMBER($BX598),IF($BX598&gt;=2017,1,0),"")</f>
        <v>1</v>
      </c>
      <c r="AB598" s="0" t="n">
        <f aca="false">IF(ISNUMBER($BX598),IF($BX598&gt;=2018,1,0),"")</f>
        <v>1</v>
      </c>
      <c r="AC598" s="0" t="n">
        <f aca="false">IF(ISNUMBER($BX598),IF($BX598&gt;=2019,1,0),"")</f>
        <v>1</v>
      </c>
      <c r="AD598" s="0" t="n">
        <f aca="false">IF($L598&lt;&gt;"",IF($L598&gt;2013,1,0),"")</f>
        <v>1</v>
      </c>
      <c r="AE598" s="0" t="n">
        <f aca="false">IF($L598&lt;&gt;"",1+IF($L598&gt;2011,1,0)+IF($L598&gt;2014,1,0),"")</f>
        <v>2</v>
      </c>
      <c r="AF598" s="0" t="s">
        <v>761</v>
      </c>
      <c r="AG598" s="0" t="s">
        <v>88</v>
      </c>
      <c r="AH598" s="0" t="s">
        <v>89</v>
      </c>
      <c r="AI598" s="0" t="s">
        <v>497</v>
      </c>
      <c r="AJ598" s="0" t="s">
        <v>497</v>
      </c>
      <c r="AK598" s="0" t="str">
        <f aca="false">IF(AND($CF598&lt;&gt;"",IFERROR(INDEX(subsample_country_map!$B:$B,MATCH($CF598,subsample_country_map!$A:$A,0)),"")&lt;&gt;""),INDEX(subsample_country_map!$B:$B,MATCH($CF598,subsample_country_map!$A:$A,0)),INDEX(lookup!$AA:$AA,MATCH($A598,lookup!$A:$A,0)))</f>
        <v>2_Europe</v>
      </c>
      <c r="AL598" s="0" t="str">
        <f aca="false">IF(AND($CF598&lt;&gt;"",IFERROR(INDEX(subsample_country_map!$C:$C,MATCH($CF598,subsample_country_map!$A:$A,0)),"")&lt;&gt;""),INDEX(subsample_country_map!$C:$C,MATCH($CF598,subsample_country_map!$A:$A,0)),INDEX(lookup!$AB:$AB,MATCH($A598,lookup!$A:$A,0)))</f>
        <v>99_NCE</v>
      </c>
      <c r="AM598" s="0" t="str">
        <f aca="false">IF(AND($CF598&lt;&gt;"",IFERROR(INDEX(subsample_country_map!$D:$D,MATCH($CF598,subsample_country_map!$A:$A,0)),"")&lt;&gt;""),INDEX(subsample_country_map!$D:$D,MATCH($CF598,subsample_country_map!$A:$A,0)),INDEX(lookup!$AC:$AC,MATCH($A598,lookup!$A:$A,0)))</f>
        <v>1_western</v>
      </c>
      <c r="AN598" s="0" t="str">
        <f aca="false">IF(AND($CF598&lt;&gt;"",IFERROR(INDEX(subsample_country_map!$E:$E,MATCH($CF598,subsample_country_map!$A:$A,0)),"")&lt;&gt;""),INDEX(subsample_country_map!$E:$E,MATCH($CF598,subsample_country_map!$A:$A,0)),INDEX(lookup!$AD:$AD,MATCH($A598,lookup!$A:$A,0)))</f>
        <v>2_civil law</v>
      </c>
      <c r="AO598" s="0" t="str">
        <f aca="false">INDEX(lookup!$Y:$Y,MATCH($A598,lookup!$A:$A,0))</f>
        <v>1_not published</v>
      </c>
      <c r="AP598" s="0" t="str">
        <f aca="false">INDEX(lookup!$Z:$Z,MATCH($A598,lookup!$A:$A,0))</f>
        <v>99_NCE</v>
      </c>
      <c r="AQ598" s="0" t="str">
        <f aca="false">INDEX(lookup!$W:$W,MATCH($A598,lookup!$A:$A,0))</f>
        <v>1_fin/acc/econ</v>
      </c>
      <c r="AS598" s="0" t="s">
        <v>91</v>
      </c>
      <c r="AT598" s="0" t="s">
        <v>111</v>
      </c>
      <c r="AU598" s="0" t="s">
        <v>93</v>
      </c>
      <c r="AZ598" s="0" t="s">
        <v>2265</v>
      </c>
      <c r="BA598" s="0" t="n">
        <v>1486</v>
      </c>
      <c r="BB598" s="0" t="s">
        <v>347</v>
      </c>
      <c r="BC598" s="0" t="s">
        <v>97</v>
      </c>
      <c r="BD598" s="0" t="s">
        <v>97</v>
      </c>
      <c r="BE598" s="0" t="s">
        <v>98</v>
      </c>
      <c r="BI598" s="0" t="s">
        <v>99</v>
      </c>
      <c r="BJ598" s="0" t="s">
        <v>2266</v>
      </c>
      <c r="BK598" s="0" t="s">
        <v>2267</v>
      </c>
      <c r="BL598" s="0" t="s">
        <v>2268</v>
      </c>
      <c r="BM598" s="0" t="s">
        <v>2269</v>
      </c>
      <c r="BN598" s="0" t="s">
        <v>2270</v>
      </c>
      <c r="BO598" s="0" t="s">
        <v>769</v>
      </c>
      <c r="BP598" s="0" t="s">
        <v>2264</v>
      </c>
      <c r="BQ598" s="0" t="s">
        <v>85</v>
      </c>
      <c r="BT598" s="0" t="n">
        <v>0</v>
      </c>
      <c r="BU598" s="0" t="s">
        <v>2271</v>
      </c>
      <c r="BW598" s="0" t="n">
        <v>2009</v>
      </c>
      <c r="BX598" s="0" t="n">
        <v>2019</v>
      </c>
      <c r="BY598" s="0" t="s">
        <v>2272</v>
      </c>
      <c r="BZ598" s="0" t="n">
        <v>2014</v>
      </c>
      <c r="CA598" s="0" t="n">
        <v>0.363636363636364</v>
      </c>
      <c r="CB598" s="0" t="n">
        <v>0</v>
      </c>
      <c r="CC598" s="0" t="n">
        <v>1</v>
      </c>
      <c r="CD598" s="0" t="n">
        <v>-0.107411175916069</v>
      </c>
      <c r="CE598" s="0" t="n">
        <v>1</v>
      </c>
    </row>
    <row r="599" customFormat="false" ht="15" hidden="false" customHeight="false" outlineLevel="0" collapsed="false">
      <c r="A599" s="0" t="s">
        <v>2264</v>
      </c>
      <c r="B599" s="0" t="n">
        <v>1904</v>
      </c>
      <c r="C599" s="0" t="n">
        <v>-0.094</v>
      </c>
      <c r="D599" s="0" t="n">
        <v>1486</v>
      </c>
      <c r="E599" s="0" t="n">
        <f aca="false">IF(ISNUMBER($BA599),$BA599,IF(AND(ISNUMBER($D599),ISNUMBER($BW599),ISNUMBER($BX599)),$D599*($BX599-$BW599+1),""))</f>
        <v>1486</v>
      </c>
      <c r="H599" s="0" t="s">
        <v>85</v>
      </c>
      <c r="I599" s="0" t="s">
        <v>86</v>
      </c>
      <c r="J599" s="0" t="n">
        <f aca="false">IF($BW599&lt;&gt;"",$BW599,"")</f>
        <v>2009</v>
      </c>
      <c r="K599" s="0" t="n">
        <f aca="false">IF($BX599&lt;&gt;"",$BX599,"")</f>
        <v>2019</v>
      </c>
      <c r="L599" s="0" t="n">
        <f aca="false">IF(AND(ISNUMBER($BW599),ISNUMBER($BX599)),($BW599+$BX599)/2,"")</f>
        <v>2014</v>
      </c>
      <c r="M599" s="0" t="n">
        <f aca="false">IF($L599&lt;&gt;"",$L599,"")</f>
        <v>2014</v>
      </c>
      <c r="N599" s="0" t="n">
        <f aca="false">IF(AND(ISNUMBER($BW599),ISNUMBER($BX599)),MIN(1,MAX(0,($BX599-2016+1)/($BX599-$BW599+1))),"")</f>
        <v>0.363636363636364</v>
      </c>
      <c r="O599" s="0" t="n">
        <f aca="false">IF(AND(ISNUMBER($BW599),ISNUMBER($BX599)),MIN(1,MAX(0,($BX599-2017+1)/($BX599-$BW599+1))),"")</f>
        <v>0.272727272727273</v>
      </c>
      <c r="P599" s="0" t="n">
        <f aca="false">IF(AND(ISNUMBER($BW599),ISNUMBER($BX599)),MIN(1,MAX(0,($BX599-2018+1)/($BX599-$BW599+1))),"")</f>
        <v>0.181818181818182</v>
      </c>
      <c r="Q599" s="0" t="n">
        <f aca="false">IF(AND(ISNUMBER($BW599),ISNUMBER($BX599)),MIN(1,MAX(0,($BX599-2019+1)/($BX599-$BW599+1))),"")</f>
        <v>0.0909090909090909</v>
      </c>
      <c r="R599" s="0" t="n">
        <f aca="false">IF(AND(ISNUMBER($BW599),ISNUMBER($BX599)),MIN(1,MAX(0,($BX599-2016+1)/($BX599-$BW599+1))),"")</f>
        <v>0.363636363636364</v>
      </c>
      <c r="S599" s="0" t="n">
        <f aca="false">IF($L599&lt;&gt;"",IF($L599&gt;=2015.5,1,0),"")</f>
        <v>0</v>
      </c>
      <c r="T599" s="0" t="n">
        <f aca="false">IF($L599&lt;&gt;"",IF($L599&gt;=2016,1,0),"")</f>
        <v>0</v>
      </c>
      <c r="U599" s="0" t="n">
        <f aca="false">IF(ISNUMBER($BX599),IF($BX599&gt;=2016,1,0),"")</f>
        <v>1</v>
      </c>
      <c r="V599" s="0" t="n">
        <f aca="false">IF(ISNUMBER($BW599),IF($BW599&gt;=2016,1,0),"")</f>
        <v>0</v>
      </c>
      <c r="W599" s="0" t="str">
        <f aca="false">IF(AND(ISNUMBER($BW599),ISNUMBER($BX599)),IF($BW599&gt;=2016,"post-only",IF($BX599&lt;2016,"pre-only","mixed")),"")</f>
        <v>mixed</v>
      </c>
      <c r="X599" s="0" t="n">
        <f aca="false">IF(AND(ISNUMBER($BW599),ISNUMBER($BX599)),MIN(1,MAX(0,($BX599-2017+1)/($BX599-$BW599+1))),"")</f>
        <v>0.272727272727273</v>
      </c>
      <c r="Y599" s="0" t="n">
        <f aca="false">IF(AND(ISNUMBER($BW599),ISNUMBER($BX599)),MIN(1,MAX(0,($BX599-2018+1)/($BX599-$BW599+1))),"")</f>
        <v>0.181818181818182</v>
      </c>
      <c r="Z599" s="0" t="n">
        <f aca="false">IF(AND(ISNUMBER($BW599),ISNUMBER($BX599)),MIN(1,MAX(0,($BX599-2019+1)/($BX599-$BW599+1))),"")</f>
        <v>0.0909090909090909</v>
      </c>
      <c r="AA599" s="0" t="n">
        <f aca="false">IF(ISNUMBER($BX599),IF($BX599&gt;=2017,1,0),"")</f>
        <v>1</v>
      </c>
      <c r="AB599" s="0" t="n">
        <f aca="false">IF(ISNUMBER($BX599),IF($BX599&gt;=2018,1,0),"")</f>
        <v>1</v>
      </c>
      <c r="AC599" s="0" t="n">
        <f aca="false">IF(ISNUMBER($BX599),IF($BX599&gt;=2019,1,0),"")</f>
        <v>1</v>
      </c>
      <c r="AD599" s="0" t="n">
        <f aca="false">IF($L599&lt;&gt;"",IF($L599&gt;2013,1,0),"")</f>
        <v>1</v>
      </c>
      <c r="AE599" s="0" t="n">
        <f aca="false">IF($L599&lt;&gt;"",1+IF($L599&gt;2011,1,0)+IF($L599&gt;2014,1,0),"")</f>
        <v>2</v>
      </c>
      <c r="AF599" s="0" t="s">
        <v>761</v>
      </c>
      <c r="AG599" s="0" t="s">
        <v>88</v>
      </c>
      <c r="AH599" s="0" t="s">
        <v>89</v>
      </c>
      <c r="AI599" s="0" t="s">
        <v>497</v>
      </c>
      <c r="AJ599" s="0" t="s">
        <v>497</v>
      </c>
      <c r="AK599" s="0" t="str">
        <f aca="false">IF(AND($CF599&lt;&gt;"",IFERROR(INDEX(subsample_country_map!$B:$B,MATCH($CF599,subsample_country_map!$A:$A,0)),"")&lt;&gt;""),INDEX(subsample_country_map!$B:$B,MATCH($CF599,subsample_country_map!$A:$A,0)),INDEX(lookup!$AA:$AA,MATCH($A599,lookup!$A:$A,0)))</f>
        <v>2_Europe</v>
      </c>
      <c r="AL599" s="0" t="str">
        <f aca="false">IF(AND($CF599&lt;&gt;"",IFERROR(INDEX(subsample_country_map!$C:$C,MATCH($CF599,subsample_country_map!$A:$A,0)),"")&lt;&gt;""),INDEX(subsample_country_map!$C:$C,MATCH($CF599,subsample_country_map!$A:$A,0)),INDEX(lookup!$AB:$AB,MATCH($A599,lookup!$A:$A,0)))</f>
        <v>99_NCE</v>
      </c>
      <c r="AM599" s="0" t="str">
        <f aca="false">IF(AND($CF599&lt;&gt;"",IFERROR(INDEX(subsample_country_map!$D:$D,MATCH($CF599,subsample_country_map!$A:$A,0)),"")&lt;&gt;""),INDEX(subsample_country_map!$D:$D,MATCH($CF599,subsample_country_map!$A:$A,0)),INDEX(lookup!$AC:$AC,MATCH($A599,lookup!$A:$A,0)))</f>
        <v>1_western</v>
      </c>
      <c r="AN599" s="0" t="str">
        <f aca="false">IF(AND($CF599&lt;&gt;"",IFERROR(INDEX(subsample_country_map!$E:$E,MATCH($CF599,subsample_country_map!$A:$A,0)),"")&lt;&gt;""),INDEX(subsample_country_map!$E:$E,MATCH($CF599,subsample_country_map!$A:$A,0)),INDEX(lookup!$AD:$AD,MATCH($A599,lookup!$A:$A,0)))</f>
        <v>2_civil law</v>
      </c>
      <c r="AO599" s="0" t="str">
        <f aca="false">INDEX(lookup!$Y:$Y,MATCH($A599,lookup!$A:$A,0))</f>
        <v>1_not published</v>
      </c>
      <c r="AP599" s="0" t="str">
        <f aca="false">INDEX(lookup!$Z:$Z,MATCH($A599,lookup!$A:$A,0))</f>
        <v>99_NCE</v>
      </c>
      <c r="AQ599" s="0" t="str">
        <f aca="false">INDEX(lookup!$W:$W,MATCH($A599,lookup!$A:$A,0))</f>
        <v>1_fin/acc/econ</v>
      </c>
      <c r="AS599" s="0" t="s">
        <v>91</v>
      </c>
      <c r="AT599" s="0" t="s">
        <v>111</v>
      </c>
      <c r="AU599" s="0" t="s">
        <v>93</v>
      </c>
      <c r="AZ599" s="0" t="s">
        <v>2273</v>
      </c>
      <c r="BA599" s="0" t="n">
        <v>1486</v>
      </c>
      <c r="BB599" s="0" t="s">
        <v>347</v>
      </c>
      <c r="BC599" s="0" t="s">
        <v>97</v>
      </c>
      <c r="BD599" s="0" t="s">
        <v>97</v>
      </c>
      <c r="BE599" s="0" t="s">
        <v>98</v>
      </c>
      <c r="BI599" s="0" t="s">
        <v>99</v>
      </c>
      <c r="BJ599" s="0" t="s">
        <v>2274</v>
      </c>
      <c r="BK599" s="0" t="s">
        <v>2267</v>
      </c>
      <c r="BL599" s="0" t="s">
        <v>2275</v>
      </c>
      <c r="BM599" s="0" t="s">
        <v>2276</v>
      </c>
      <c r="BN599" s="0" t="s">
        <v>2270</v>
      </c>
      <c r="BO599" s="0" t="s">
        <v>769</v>
      </c>
      <c r="BP599" s="0" t="s">
        <v>2264</v>
      </c>
      <c r="BQ599" s="0" t="s">
        <v>85</v>
      </c>
      <c r="BT599" s="0" t="n">
        <v>0</v>
      </c>
      <c r="BU599" s="0" t="s">
        <v>2271</v>
      </c>
      <c r="BW599" s="0" t="n">
        <v>2009</v>
      </c>
      <c r="BX599" s="0" t="n">
        <v>2019</v>
      </c>
      <c r="BY599" s="0" t="s">
        <v>2272</v>
      </c>
      <c r="BZ599" s="0" t="n">
        <v>2014</v>
      </c>
      <c r="CA599" s="0" t="n">
        <v>0.363636363636364</v>
      </c>
      <c r="CB599" s="0" t="n">
        <v>0</v>
      </c>
      <c r="CC599" s="0" t="n">
        <v>1</v>
      </c>
      <c r="CD599" s="0" t="n">
        <v>-0.0942783384694736</v>
      </c>
      <c r="CE599" s="0" t="n">
        <v>1</v>
      </c>
    </row>
    <row r="600" customFormat="false" ht="15" hidden="false" customHeight="false" outlineLevel="0" collapsed="false">
      <c r="A600" s="0" t="s">
        <v>2264</v>
      </c>
      <c r="B600" s="0" t="n">
        <v>1905</v>
      </c>
      <c r="C600" s="0" t="n">
        <v>-0.0477292903169619</v>
      </c>
      <c r="D600" s="0" t="n">
        <v>1486</v>
      </c>
      <c r="E600" s="0" t="n">
        <f aca="false">IF(ISNUMBER($BA600),$BA600,IF(AND(ISNUMBER($D600),ISNUMBER($BW600),ISNUMBER($BX600)),$D600*($BX600-$BW600+1),""))</f>
        <v>1486</v>
      </c>
      <c r="H600" s="0" t="s">
        <v>118</v>
      </c>
      <c r="I600" s="0" t="s">
        <v>119</v>
      </c>
      <c r="J600" s="0" t="n">
        <f aca="false">IF($BW600&lt;&gt;"",$BW600,"")</f>
        <v>2009</v>
      </c>
      <c r="K600" s="0" t="n">
        <f aca="false">IF($BX600&lt;&gt;"",$BX600,"")</f>
        <v>2019</v>
      </c>
      <c r="L600" s="0" t="n">
        <f aca="false">IF(AND(ISNUMBER($BW600),ISNUMBER($BX600)),($BW600+$BX600)/2,"")</f>
        <v>2014</v>
      </c>
      <c r="M600" s="0" t="n">
        <f aca="false">IF($L600&lt;&gt;"",$L600,"")</f>
        <v>2014</v>
      </c>
      <c r="N600" s="0" t="n">
        <f aca="false">IF(AND(ISNUMBER($BW600),ISNUMBER($BX600)),MIN(1,MAX(0,($BX600-2016+1)/($BX600-$BW600+1))),"")</f>
        <v>0.363636363636364</v>
      </c>
      <c r="O600" s="0" t="n">
        <f aca="false">IF(AND(ISNUMBER($BW600),ISNUMBER($BX600)),MIN(1,MAX(0,($BX600-2017+1)/($BX600-$BW600+1))),"")</f>
        <v>0.272727272727273</v>
      </c>
      <c r="P600" s="0" t="n">
        <f aca="false">IF(AND(ISNUMBER($BW600),ISNUMBER($BX600)),MIN(1,MAX(0,($BX600-2018+1)/($BX600-$BW600+1))),"")</f>
        <v>0.181818181818182</v>
      </c>
      <c r="Q600" s="0" t="n">
        <f aca="false">IF(AND(ISNUMBER($BW600),ISNUMBER($BX600)),MIN(1,MAX(0,($BX600-2019+1)/($BX600-$BW600+1))),"")</f>
        <v>0.0909090909090909</v>
      </c>
      <c r="R600" s="0" t="n">
        <f aca="false">IF(AND(ISNUMBER($BW600),ISNUMBER($BX600)),MIN(1,MAX(0,($BX600-2016+1)/($BX600-$BW600+1))),"")</f>
        <v>0.363636363636364</v>
      </c>
      <c r="S600" s="0" t="n">
        <f aca="false">IF($L600&lt;&gt;"",IF($L600&gt;=2015.5,1,0),"")</f>
        <v>0</v>
      </c>
      <c r="T600" s="0" t="n">
        <f aca="false">IF($L600&lt;&gt;"",IF($L600&gt;=2016,1,0),"")</f>
        <v>0</v>
      </c>
      <c r="U600" s="0" t="n">
        <f aca="false">IF(ISNUMBER($BX600),IF($BX600&gt;=2016,1,0),"")</f>
        <v>1</v>
      </c>
      <c r="V600" s="0" t="n">
        <f aca="false">IF(ISNUMBER($BW600),IF($BW600&gt;=2016,1,0),"")</f>
        <v>0</v>
      </c>
      <c r="W600" s="0" t="str">
        <f aca="false">IF(AND(ISNUMBER($BW600),ISNUMBER($BX600)),IF($BW600&gt;=2016,"post-only",IF($BX600&lt;2016,"pre-only","mixed")),"")</f>
        <v>mixed</v>
      </c>
      <c r="X600" s="0" t="n">
        <f aca="false">IF(AND(ISNUMBER($BW600),ISNUMBER($BX600)),MIN(1,MAX(0,($BX600-2017+1)/($BX600-$BW600+1))),"")</f>
        <v>0.272727272727273</v>
      </c>
      <c r="Y600" s="0" t="n">
        <f aca="false">IF(AND(ISNUMBER($BW600),ISNUMBER($BX600)),MIN(1,MAX(0,($BX600-2018+1)/($BX600-$BW600+1))),"")</f>
        <v>0.181818181818182</v>
      </c>
      <c r="Z600" s="0" t="n">
        <f aca="false">IF(AND(ISNUMBER($BW600),ISNUMBER($BX600)),MIN(1,MAX(0,($BX600-2019+1)/($BX600-$BW600+1))),"")</f>
        <v>0.0909090909090909</v>
      </c>
      <c r="AA600" s="0" t="n">
        <f aca="false">IF(ISNUMBER($BX600),IF($BX600&gt;=2017,1,0),"")</f>
        <v>1</v>
      </c>
      <c r="AB600" s="0" t="n">
        <f aca="false">IF(ISNUMBER($BX600),IF($BX600&gt;=2018,1,0),"")</f>
        <v>1</v>
      </c>
      <c r="AC600" s="0" t="n">
        <f aca="false">IF(ISNUMBER($BX600),IF($BX600&gt;=2019,1,0),"")</f>
        <v>1</v>
      </c>
      <c r="AD600" s="0" t="n">
        <f aca="false">IF($L600&lt;&gt;"",IF($L600&gt;2013,1,0),"")</f>
        <v>1</v>
      </c>
      <c r="AE600" s="0" t="n">
        <f aca="false">IF($L600&lt;&gt;"",1+IF($L600&gt;2011,1,0)+IF($L600&gt;2014,1,0),"")</f>
        <v>2</v>
      </c>
      <c r="AF600" s="0" t="s">
        <v>761</v>
      </c>
      <c r="AG600" s="0" t="s">
        <v>88</v>
      </c>
      <c r="AH600" s="0" t="s">
        <v>89</v>
      </c>
      <c r="AI600" s="0" t="s">
        <v>497</v>
      </c>
      <c r="AJ600" s="0" t="s">
        <v>497</v>
      </c>
      <c r="AK600" s="0" t="str">
        <f aca="false">IF(AND($CF600&lt;&gt;"",IFERROR(INDEX(subsample_country_map!$B:$B,MATCH($CF600,subsample_country_map!$A:$A,0)),"")&lt;&gt;""),INDEX(subsample_country_map!$B:$B,MATCH($CF600,subsample_country_map!$A:$A,0)),INDEX(lookup!$AA:$AA,MATCH($A600,lookup!$A:$A,0)))</f>
        <v>2_Europe</v>
      </c>
      <c r="AL600" s="0" t="str">
        <f aca="false">IF(AND($CF600&lt;&gt;"",IFERROR(INDEX(subsample_country_map!$C:$C,MATCH($CF600,subsample_country_map!$A:$A,0)),"")&lt;&gt;""),INDEX(subsample_country_map!$C:$C,MATCH($CF600,subsample_country_map!$A:$A,0)),INDEX(lookup!$AB:$AB,MATCH($A600,lookup!$A:$A,0)))</f>
        <v>99_NCE</v>
      </c>
      <c r="AM600" s="0" t="str">
        <f aca="false">IF(AND($CF600&lt;&gt;"",IFERROR(INDEX(subsample_country_map!$D:$D,MATCH($CF600,subsample_country_map!$A:$A,0)),"")&lt;&gt;""),INDEX(subsample_country_map!$D:$D,MATCH($CF600,subsample_country_map!$A:$A,0)),INDEX(lookup!$AC:$AC,MATCH($A600,lookup!$A:$A,0)))</f>
        <v>1_western</v>
      </c>
      <c r="AN600" s="0" t="str">
        <f aca="false">IF(AND($CF600&lt;&gt;"",IFERROR(INDEX(subsample_country_map!$E:$E,MATCH($CF600,subsample_country_map!$A:$A,0)),"")&lt;&gt;""),INDEX(subsample_country_map!$E:$E,MATCH($CF600,subsample_country_map!$A:$A,0)),INDEX(lookup!$AD:$AD,MATCH($A600,lookup!$A:$A,0)))</f>
        <v>2_civil law</v>
      </c>
      <c r="AO600" s="0" t="str">
        <f aca="false">INDEX(lookup!$Y:$Y,MATCH($A600,lookup!$A:$A,0))</f>
        <v>1_not published</v>
      </c>
      <c r="AP600" s="0" t="str">
        <f aca="false">INDEX(lookup!$Z:$Z,MATCH($A600,lookup!$A:$A,0))</f>
        <v>99_NCE</v>
      </c>
      <c r="AQ600" s="0" t="str">
        <f aca="false">INDEX(lookup!$W:$W,MATCH($A600,lookup!$A:$A,0))</f>
        <v>1_fin/acc/econ</v>
      </c>
      <c r="AS600" s="0" t="s">
        <v>91</v>
      </c>
      <c r="AT600" s="0" t="s">
        <v>111</v>
      </c>
      <c r="AU600" s="0" t="s">
        <v>93</v>
      </c>
      <c r="AV600" s="0" t="s">
        <v>2277</v>
      </c>
      <c r="AX600" s="0" t="s">
        <v>2278</v>
      </c>
      <c r="BA600" s="0" t="n">
        <v>1486</v>
      </c>
      <c r="BB600" s="0" t="s">
        <v>347</v>
      </c>
      <c r="BC600" s="0" t="s">
        <v>358</v>
      </c>
      <c r="BD600" s="0" t="s">
        <v>348</v>
      </c>
      <c r="BE600" s="0" t="s">
        <v>98</v>
      </c>
      <c r="BI600" s="0" t="s">
        <v>124</v>
      </c>
      <c r="BJ600" s="0" t="s">
        <v>2279</v>
      </c>
      <c r="BK600" s="0" t="s">
        <v>2280</v>
      </c>
      <c r="BL600" s="0" t="s">
        <v>2281</v>
      </c>
      <c r="BM600" s="0" t="s">
        <v>2269</v>
      </c>
      <c r="BN600" s="0" t="s">
        <v>2270</v>
      </c>
      <c r="BO600" s="0" t="s">
        <v>769</v>
      </c>
      <c r="BP600" s="0" t="s">
        <v>2264</v>
      </c>
      <c r="BQ600" s="0" t="s">
        <v>127</v>
      </c>
      <c r="BT600" s="0" t="n">
        <v>0</v>
      </c>
      <c r="BU600" s="0" t="s">
        <v>2271</v>
      </c>
      <c r="BW600" s="0" t="n">
        <v>2009</v>
      </c>
      <c r="BX600" s="0" t="n">
        <v>2019</v>
      </c>
      <c r="BY600" s="0" t="s">
        <v>2272</v>
      </c>
      <c r="BZ600" s="0" t="n">
        <v>2014</v>
      </c>
      <c r="CA600" s="0" t="n">
        <v>0.363636363636364</v>
      </c>
      <c r="CB600" s="0" t="n">
        <v>0</v>
      </c>
      <c r="CC600" s="0" t="n">
        <v>1</v>
      </c>
      <c r="CD600" s="0" t="n">
        <v>-0.047765583733485</v>
      </c>
      <c r="CE600" s="0" t="n">
        <v>1</v>
      </c>
    </row>
    <row r="601" customFormat="false" ht="15" hidden="false" customHeight="false" outlineLevel="0" collapsed="false">
      <c r="A601" s="0" t="s">
        <v>2264</v>
      </c>
      <c r="B601" s="0" t="n">
        <v>1906</v>
      </c>
      <c r="C601" s="0" t="n">
        <v>-0.0476258789987351</v>
      </c>
      <c r="D601" s="0" t="n">
        <v>1486</v>
      </c>
      <c r="E601" s="0" t="n">
        <f aca="false">IF(ISNUMBER($BA601),$BA601,IF(AND(ISNUMBER($D601),ISNUMBER($BW601),ISNUMBER($BX601)),$D601*($BX601-$BW601+1),""))</f>
        <v>1486</v>
      </c>
      <c r="H601" s="0" t="s">
        <v>118</v>
      </c>
      <c r="I601" s="0" t="s">
        <v>119</v>
      </c>
      <c r="J601" s="0" t="n">
        <f aca="false">IF($BW601&lt;&gt;"",$BW601,"")</f>
        <v>2009</v>
      </c>
      <c r="K601" s="0" t="n">
        <f aca="false">IF($BX601&lt;&gt;"",$BX601,"")</f>
        <v>2019</v>
      </c>
      <c r="L601" s="0" t="n">
        <f aca="false">IF(AND(ISNUMBER($BW601),ISNUMBER($BX601)),($BW601+$BX601)/2,"")</f>
        <v>2014</v>
      </c>
      <c r="M601" s="0" t="n">
        <f aca="false">IF($L601&lt;&gt;"",$L601,"")</f>
        <v>2014</v>
      </c>
      <c r="N601" s="0" t="n">
        <f aca="false">IF(AND(ISNUMBER($BW601),ISNUMBER($BX601)),MIN(1,MAX(0,($BX601-2016+1)/($BX601-$BW601+1))),"")</f>
        <v>0.363636363636364</v>
      </c>
      <c r="O601" s="0" t="n">
        <f aca="false">IF(AND(ISNUMBER($BW601),ISNUMBER($BX601)),MIN(1,MAX(0,($BX601-2017+1)/($BX601-$BW601+1))),"")</f>
        <v>0.272727272727273</v>
      </c>
      <c r="P601" s="0" t="n">
        <f aca="false">IF(AND(ISNUMBER($BW601),ISNUMBER($BX601)),MIN(1,MAX(0,($BX601-2018+1)/($BX601-$BW601+1))),"")</f>
        <v>0.181818181818182</v>
      </c>
      <c r="Q601" s="0" t="n">
        <f aca="false">IF(AND(ISNUMBER($BW601),ISNUMBER($BX601)),MIN(1,MAX(0,($BX601-2019+1)/($BX601-$BW601+1))),"")</f>
        <v>0.0909090909090909</v>
      </c>
      <c r="R601" s="0" t="n">
        <f aca="false">IF(AND(ISNUMBER($BW601),ISNUMBER($BX601)),MIN(1,MAX(0,($BX601-2016+1)/($BX601-$BW601+1))),"")</f>
        <v>0.363636363636364</v>
      </c>
      <c r="S601" s="0" t="n">
        <f aca="false">IF($L601&lt;&gt;"",IF($L601&gt;=2015.5,1,0),"")</f>
        <v>0</v>
      </c>
      <c r="T601" s="0" t="n">
        <f aca="false">IF($L601&lt;&gt;"",IF($L601&gt;=2016,1,0),"")</f>
        <v>0</v>
      </c>
      <c r="U601" s="0" t="n">
        <f aca="false">IF(ISNUMBER($BX601),IF($BX601&gt;=2016,1,0),"")</f>
        <v>1</v>
      </c>
      <c r="V601" s="0" t="n">
        <f aca="false">IF(ISNUMBER($BW601),IF($BW601&gt;=2016,1,0),"")</f>
        <v>0</v>
      </c>
      <c r="W601" s="0" t="str">
        <f aca="false">IF(AND(ISNUMBER($BW601),ISNUMBER($BX601)),IF($BW601&gt;=2016,"post-only",IF($BX601&lt;2016,"pre-only","mixed")),"")</f>
        <v>mixed</v>
      </c>
      <c r="X601" s="0" t="n">
        <f aca="false">IF(AND(ISNUMBER($BW601),ISNUMBER($BX601)),MIN(1,MAX(0,($BX601-2017+1)/($BX601-$BW601+1))),"")</f>
        <v>0.272727272727273</v>
      </c>
      <c r="Y601" s="0" t="n">
        <f aca="false">IF(AND(ISNUMBER($BW601),ISNUMBER($BX601)),MIN(1,MAX(0,($BX601-2018+1)/($BX601-$BW601+1))),"")</f>
        <v>0.181818181818182</v>
      </c>
      <c r="Z601" s="0" t="n">
        <f aca="false">IF(AND(ISNUMBER($BW601),ISNUMBER($BX601)),MIN(1,MAX(0,($BX601-2019+1)/($BX601-$BW601+1))),"")</f>
        <v>0.0909090909090909</v>
      </c>
      <c r="AA601" s="0" t="n">
        <f aca="false">IF(ISNUMBER($BX601),IF($BX601&gt;=2017,1,0),"")</f>
        <v>1</v>
      </c>
      <c r="AB601" s="0" t="n">
        <f aca="false">IF(ISNUMBER($BX601),IF($BX601&gt;=2018,1,0),"")</f>
        <v>1</v>
      </c>
      <c r="AC601" s="0" t="n">
        <f aca="false">IF(ISNUMBER($BX601),IF($BX601&gt;=2019,1,0),"")</f>
        <v>1</v>
      </c>
      <c r="AD601" s="0" t="n">
        <f aca="false">IF($L601&lt;&gt;"",IF($L601&gt;2013,1,0),"")</f>
        <v>1</v>
      </c>
      <c r="AE601" s="0" t="n">
        <f aca="false">IF($L601&lt;&gt;"",1+IF($L601&gt;2011,1,0)+IF($L601&gt;2014,1,0),"")</f>
        <v>2</v>
      </c>
      <c r="AF601" s="0" t="s">
        <v>761</v>
      </c>
      <c r="AG601" s="0" t="s">
        <v>88</v>
      </c>
      <c r="AH601" s="0" t="s">
        <v>89</v>
      </c>
      <c r="AI601" s="0" t="s">
        <v>497</v>
      </c>
      <c r="AJ601" s="0" t="s">
        <v>497</v>
      </c>
      <c r="AK601" s="0" t="str">
        <f aca="false">IF(AND($CF601&lt;&gt;"",IFERROR(INDEX(subsample_country_map!$B:$B,MATCH($CF601,subsample_country_map!$A:$A,0)),"")&lt;&gt;""),INDEX(subsample_country_map!$B:$B,MATCH($CF601,subsample_country_map!$A:$A,0)),INDEX(lookup!$AA:$AA,MATCH($A601,lookup!$A:$A,0)))</f>
        <v>2_Europe</v>
      </c>
      <c r="AL601" s="0" t="str">
        <f aca="false">IF(AND($CF601&lt;&gt;"",IFERROR(INDEX(subsample_country_map!$C:$C,MATCH($CF601,subsample_country_map!$A:$A,0)),"")&lt;&gt;""),INDEX(subsample_country_map!$C:$C,MATCH($CF601,subsample_country_map!$A:$A,0)),INDEX(lookup!$AB:$AB,MATCH($A601,lookup!$A:$A,0)))</f>
        <v>99_NCE</v>
      </c>
      <c r="AM601" s="0" t="str">
        <f aca="false">IF(AND($CF601&lt;&gt;"",IFERROR(INDEX(subsample_country_map!$D:$D,MATCH($CF601,subsample_country_map!$A:$A,0)),"")&lt;&gt;""),INDEX(subsample_country_map!$D:$D,MATCH($CF601,subsample_country_map!$A:$A,0)),INDEX(lookup!$AC:$AC,MATCH($A601,lookup!$A:$A,0)))</f>
        <v>1_western</v>
      </c>
      <c r="AN601" s="0" t="str">
        <f aca="false">IF(AND($CF601&lt;&gt;"",IFERROR(INDEX(subsample_country_map!$E:$E,MATCH($CF601,subsample_country_map!$A:$A,0)),"")&lt;&gt;""),INDEX(subsample_country_map!$E:$E,MATCH($CF601,subsample_country_map!$A:$A,0)),INDEX(lookup!$AD:$AD,MATCH($A601,lookup!$A:$A,0)))</f>
        <v>2_civil law</v>
      </c>
      <c r="AO601" s="0" t="str">
        <f aca="false">INDEX(lookup!$Y:$Y,MATCH($A601,lookup!$A:$A,0))</f>
        <v>1_not published</v>
      </c>
      <c r="AP601" s="0" t="str">
        <f aca="false">INDEX(lookup!$Z:$Z,MATCH($A601,lookup!$A:$A,0))</f>
        <v>99_NCE</v>
      </c>
      <c r="AQ601" s="0" t="str">
        <f aca="false">INDEX(lookup!$W:$W,MATCH($A601,lookup!$A:$A,0))</f>
        <v>1_fin/acc/econ</v>
      </c>
      <c r="AS601" s="0" t="s">
        <v>91</v>
      </c>
      <c r="AT601" s="0" t="s">
        <v>111</v>
      </c>
      <c r="AU601" s="0" t="s">
        <v>93</v>
      </c>
      <c r="AV601" s="0" t="s">
        <v>2282</v>
      </c>
      <c r="AX601" s="0" t="s">
        <v>2283</v>
      </c>
      <c r="BA601" s="0" t="n">
        <v>1486</v>
      </c>
      <c r="BB601" s="0" t="s">
        <v>347</v>
      </c>
      <c r="BC601" s="0" t="s">
        <v>358</v>
      </c>
      <c r="BD601" s="0" t="s">
        <v>348</v>
      </c>
      <c r="BE601" s="0" t="s">
        <v>98</v>
      </c>
      <c r="BI601" s="0" t="s">
        <v>124</v>
      </c>
      <c r="BJ601" s="0" t="s">
        <v>2284</v>
      </c>
      <c r="BK601" s="0" t="s">
        <v>2280</v>
      </c>
      <c r="BL601" s="0" t="s">
        <v>2285</v>
      </c>
      <c r="BM601" s="0" t="s">
        <v>2276</v>
      </c>
      <c r="BN601" s="0" t="s">
        <v>2270</v>
      </c>
      <c r="BO601" s="0" t="s">
        <v>769</v>
      </c>
      <c r="BP601" s="0" t="s">
        <v>2264</v>
      </c>
      <c r="BQ601" s="0" t="s">
        <v>127</v>
      </c>
      <c r="BT601" s="0" t="n">
        <v>0</v>
      </c>
      <c r="BU601" s="0" t="s">
        <v>2271</v>
      </c>
      <c r="BW601" s="0" t="n">
        <v>2009</v>
      </c>
      <c r="BX601" s="0" t="n">
        <v>2019</v>
      </c>
      <c r="BY601" s="0" t="s">
        <v>2272</v>
      </c>
      <c r="BZ601" s="0" t="n">
        <v>2014</v>
      </c>
      <c r="CA601" s="0" t="n">
        <v>0.363636363636364</v>
      </c>
      <c r="CB601" s="0" t="n">
        <v>0</v>
      </c>
      <c r="CC601" s="0" t="n">
        <v>1</v>
      </c>
      <c r="CD601" s="0" t="n">
        <v>-0.0476619368099453</v>
      </c>
      <c r="CE601" s="0" t="n">
        <v>1</v>
      </c>
    </row>
    <row r="602" customFormat="false" ht="15" hidden="false" customHeight="false" outlineLevel="0" collapsed="false">
      <c r="A602" s="0" t="s">
        <v>2264</v>
      </c>
      <c r="B602" s="0" t="n">
        <v>1907</v>
      </c>
      <c r="C602" s="0" t="n">
        <v>-0.0871270556274015</v>
      </c>
      <c r="D602" s="0" t="n">
        <v>606</v>
      </c>
      <c r="E602" s="0" t="n">
        <f aca="false">IF(ISNUMBER($BA602),$BA602,IF(AND(ISNUMBER($D602),ISNUMBER($BW602),ISNUMBER($BX602)),$D602*($BX602-$BW602+1),""))</f>
        <v>606</v>
      </c>
      <c r="H602" s="0" t="s">
        <v>118</v>
      </c>
      <c r="I602" s="0" t="s">
        <v>119</v>
      </c>
      <c r="J602" s="0" t="n">
        <f aca="false">IF($BW602&lt;&gt;"",$BW602,"")</f>
        <v>2009</v>
      </c>
      <c r="K602" s="0" t="n">
        <f aca="false">IF($BX602&lt;&gt;"",$BX602,"")</f>
        <v>2019</v>
      </c>
      <c r="L602" s="0" t="n">
        <f aca="false">IF(AND(ISNUMBER($BW602),ISNUMBER($BX602)),($BW602+$BX602)/2,"")</f>
        <v>2014</v>
      </c>
      <c r="M602" s="0" t="n">
        <f aca="false">IF($L602&lt;&gt;"",$L602,"")</f>
        <v>2014</v>
      </c>
      <c r="N602" s="0" t="n">
        <f aca="false">IF(AND(ISNUMBER($BW602),ISNUMBER($BX602)),MIN(1,MAX(0,($BX602-2016+1)/($BX602-$BW602+1))),"")</f>
        <v>0.363636363636364</v>
      </c>
      <c r="O602" s="0" t="n">
        <f aca="false">IF(AND(ISNUMBER($BW602),ISNUMBER($BX602)),MIN(1,MAX(0,($BX602-2017+1)/($BX602-$BW602+1))),"")</f>
        <v>0.272727272727273</v>
      </c>
      <c r="P602" s="0" t="n">
        <f aca="false">IF(AND(ISNUMBER($BW602),ISNUMBER($BX602)),MIN(1,MAX(0,($BX602-2018+1)/($BX602-$BW602+1))),"")</f>
        <v>0.181818181818182</v>
      </c>
      <c r="Q602" s="0" t="n">
        <f aca="false">IF(AND(ISNUMBER($BW602),ISNUMBER($BX602)),MIN(1,MAX(0,($BX602-2019+1)/($BX602-$BW602+1))),"")</f>
        <v>0.0909090909090909</v>
      </c>
      <c r="R602" s="0" t="n">
        <f aca="false">IF(AND(ISNUMBER($BW602),ISNUMBER($BX602)),MIN(1,MAX(0,($BX602-2016+1)/($BX602-$BW602+1))),"")</f>
        <v>0.363636363636364</v>
      </c>
      <c r="S602" s="0" t="n">
        <f aca="false">IF($L602&lt;&gt;"",IF($L602&gt;=2015.5,1,0),"")</f>
        <v>0</v>
      </c>
      <c r="T602" s="0" t="n">
        <f aca="false">IF($L602&lt;&gt;"",IF($L602&gt;=2016,1,0),"")</f>
        <v>0</v>
      </c>
      <c r="U602" s="0" t="n">
        <f aca="false">IF(ISNUMBER($BX602),IF($BX602&gt;=2016,1,0),"")</f>
        <v>1</v>
      </c>
      <c r="V602" s="0" t="n">
        <f aca="false">IF(ISNUMBER($BW602),IF($BW602&gt;=2016,1,0),"")</f>
        <v>0</v>
      </c>
      <c r="W602" s="0" t="str">
        <f aca="false">IF(AND(ISNUMBER($BW602),ISNUMBER($BX602)),IF($BW602&gt;=2016,"post-only",IF($BX602&lt;2016,"pre-only","mixed")),"")</f>
        <v>mixed</v>
      </c>
      <c r="X602" s="0" t="n">
        <f aca="false">IF(AND(ISNUMBER($BW602),ISNUMBER($BX602)),MIN(1,MAX(0,($BX602-2017+1)/($BX602-$BW602+1))),"")</f>
        <v>0.272727272727273</v>
      </c>
      <c r="Y602" s="0" t="n">
        <f aca="false">IF(AND(ISNUMBER($BW602),ISNUMBER($BX602)),MIN(1,MAX(0,($BX602-2018+1)/($BX602-$BW602+1))),"")</f>
        <v>0.181818181818182</v>
      </c>
      <c r="Z602" s="0" t="n">
        <f aca="false">IF(AND(ISNUMBER($BW602),ISNUMBER($BX602)),MIN(1,MAX(0,($BX602-2019+1)/($BX602-$BW602+1))),"")</f>
        <v>0.0909090909090909</v>
      </c>
      <c r="AA602" s="0" t="n">
        <f aca="false">IF(ISNUMBER($BX602),IF($BX602&gt;=2017,1,0),"")</f>
        <v>1</v>
      </c>
      <c r="AB602" s="0" t="n">
        <f aca="false">IF(ISNUMBER($BX602),IF($BX602&gt;=2018,1,0),"")</f>
        <v>1</v>
      </c>
      <c r="AC602" s="0" t="n">
        <f aca="false">IF(ISNUMBER($BX602),IF($BX602&gt;=2019,1,0),"")</f>
        <v>1</v>
      </c>
      <c r="AD602" s="0" t="n">
        <f aca="false">IF($L602&lt;&gt;"",IF($L602&gt;2013,1,0),"")</f>
        <v>1</v>
      </c>
      <c r="AE602" s="0" t="n">
        <f aca="false">IF($L602&lt;&gt;"",1+IF($L602&gt;2011,1,0)+IF($L602&gt;2014,1,0),"")</f>
        <v>2</v>
      </c>
      <c r="AF602" s="0" t="s">
        <v>761</v>
      </c>
      <c r="AG602" s="0" t="s">
        <v>88</v>
      </c>
      <c r="AH602" s="0" t="s">
        <v>89</v>
      </c>
      <c r="AI602" s="0" t="s">
        <v>497</v>
      </c>
      <c r="AJ602" s="0" t="s">
        <v>497</v>
      </c>
      <c r="AK602" s="0" t="str">
        <f aca="false">IF(AND($CF602&lt;&gt;"",IFERROR(INDEX(subsample_country_map!$B:$B,MATCH($CF602,subsample_country_map!$A:$A,0)),"")&lt;&gt;""),INDEX(subsample_country_map!$B:$B,MATCH($CF602,subsample_country_map!$A:$A,0)),INDEX(lookup!$AA:$AA,MATCH($A602,lookup!$A:$A,0)))</f>
        <v>2_Europe</v>
      </c>
      <c r="AL602" s="0" t="str">
        <f aca="false">IF(AND($CF602&lt;&gt;"",IFERROR(INDEX(subsample_country_map!$C:$C,MATCH($CF602,subsample_country_map!$A:$A,0)),"")&lt;&gt;""),INDEX(subsample_country_map!$C:$C,MATCH($CF602,subsample_country_map!$A:$A,0)),INDEX(lookup!$AB:$AB,MATCH($A602,lookup!$A:$A,0)))</f>
        <v>99_NCE</v>
      </c>
      <c r="AM602" s="0" t="str">
        <f aca="false">IF(AND($CF602&lt;&gt;"",IFERROR(INDEX(subsample_country_map!$D:$D,MATCH($CF602,subsample_country_map!$A:$A,0)),"")&lt;&gt;""),INDEX(subsample_country_map!$D:$D,MATCH($CF602,subsample_country_map!$A:$A,0)),INDEX(lookup!$AC:$AC,MATCH($A602,lookup!$A:$A,0)))</f>
        <v>1_western</v>
      </c>
      <c r="AN602" s="0" t="str">
        <f aca="false">IF(AND($CF602&lt;&gt;"",IFERROR(INDEX(subsample_country_map!$E:$E,MATCH($CF602,subsample_country_map!$A:$A,0)),"")&lt;&gt;""),INDEX(subsample_country_map!$E:$E,MATCH($CF602,subsample_country_map!$A:$A,0)),INDEX(lookup!$AD:$AD,MATCH($A602,lookup!$A:$A,0)))</f>
        <v>2_civil law</v>
      </c>
      <c r="AO602" s="0" t="str">
        <f aca="false">INDEX(lookup!$Y:$Y,MATCH($A602,lookup!$A:$A,0))</f>
        <v>1_not published</v>
      </c>
      <c r="AP602" s="0" t="str">
        <f aca="false">INDEX(lookup!$Z:$Z,MATCH($A602,lookup!$A:$A,0))</f>
        <v>99_NCE</v>
      </c>
      <c r="AQ602" s="0" t="str">
        <f aca="false">INDEX(lookup!$W:$W,MATCH($A602,lookup!$A:$A,0))</f>
        <v>1_fin/acc/econ</v>
      </c>
      <c r="AS602" s="0" t="s">
        <v>91</v>
      </c>
      <c r="AT602" s="0" t="s">
        <v>111</v>
      </c>
      <c r="AU602" s="0" t="s">
        <v>93</v>
      </c>
      <c r="AV602" s="0" t="s">
        <v>2286</v>
      </c>
      <c r="AX602" s="0" t="s">
        <v>2287</v>
      </c>
      <c r="BA602" s="0" t="n">
        <v>606</v>
      </c>
      <c r="BB602" s="0" t="s">
        <v>347</v>
      </c>
      <c r="BC602" s="0" t="s">
        <v>358</v>
      </c>
      <c r="BD602" s="0" t="s">
        <v>348</v>
      </c>
      <c r="BE602" s="0" t="s">
        <v>2288</v>
      </c>
      <c r="BF602" s="0" t="s">
        <v>2289</v>
      </c>
      <c r="BI602" s="0" t="s">
        <v>143</v>
      </c>
      <c r="BJ602" s="0" t="s">
        <v>2290</v>
      </c>
      <c r="BK602" s="0" t="s">
        <v>2291</v>
      </c>
      <c r="BL602" s="0" t="s">
        <v>2292</v>
      </c>
      <c r="BM602" s="0" t="s">
        <v>2269</v>
      </c>
      <c r="BN602" s="0" t="s">
        <v>2270</v>
      </c>
      <c r="BO602" s="0" t="s">
        <v>769</v>
      </c>
      <c r="BP602" s="0" t="s">
        <v>2264</v>
      </c>
      <c r="BQ602" s="0" t="s">
        <v>127</v>
      </c>
      <c r="BT602" s="0" t="n">
        <v>0</v>
      </c>
      <c r="BU602" s="0" t="s">
        <v>2271</v>
      </c>
      <c r="BW602" s="0" t="n">
        <v>2009</v>
      </c>
      <c r="BX602" s="0" t="n">
        <v>2019</v>
      </c>
      <c r="BY602" s="0" t="s">
        <v>2272</v>
      </c>
      <c r="BZ602" s="0" t="n">
        <v>2014</v>
      </c>
      <c r="CA602" s="0" t="n">
        <v>0.363636363636364</v>
      </c>
      <c r="CB602" s="0" t="n">
        <v>0</v>
      </c>
      <c r="CC602" s="0" t="n">
        <v>1</v>
      </c>
      <c r="CD602" s="0" t="n">
        <v>-0.0873485293357395</v>
      </c>
      <c r="CE602" s="0" t="n">
        <v>1</v>
      </c>
    </row>
    <row r="603" customFormat="false" ht="15" hidden="false" customHeight="false" outlineLevel="0" collapsed="false">
      <c r="A603" s="0" t="s">
        <v>2264</v>
      </c>
      <c r="B603" s="0" t="n">
        <v>1908</v>
      </c>
      <c r="C603" s="0" t="n">
        <v>-0.00401145690551271</v>
      </c>
      <c r="D603" s="0" t="n">
        <v>880</v>
      </c>
      <c r="E603" s="0" t="n">
        <f aca="false">IF(ISNUMBER($BA603),$BA603,IF(AND(ISNUMBER($D603),ISNUMBER($BW603),ISNUMBER($BX603)),$D603*($BX603-$BW603+1),""))</f>
        <v>880</v>
      </c>
      <c r="H603" s="0" t="s">
        <v>118</v>
      </c>
      <c r="I603" s="0" t="s">
        <v>119</v>
      </c>
      <c r="J603" s="0" t="n">
        <f aca="false">IF($BW603&lt;&gt;"",$BW603,"")</f>
        <v>2009</v>
      </c>
      <c r="K603" s="0" t="n">
        <f aca="false">IF($BX603&lt;&gt;"",$BX603,"")</f>
        <v>2019</v>
      </c>
      <c r="L603" s="0" t="n">
        <f aca="false">IF(AND(ISNUMBER($BW603),ISNUMBER($BX603)),($BW603+$BX603)/2,"")</f>
        <v>2014</v>
      </c>
      <c r="M603" s="0" t="n">
        <f aca="false">IF($L603&lt;&gt;"",$L603,"")</f>
        <v>2014</v>
      </c>
      <c r="N603" s="0" t="n">
        <f aca="false">IF(AND(ISNUMBER($BW603),ISNUMBER($BX603)),MIN(1,MAX(0,($BX603-2016+1)/($BX603-$BW603+1))),"")</f>
        <v>0.363636363636364</v>
      </c>
      <c r="O603" s="0" t="n">
        <f aca="false">IF(AND(ISNUMBER($BW603),ISNUMBER($BX603)),MIN(1,MAX(0,($BX603-2017+1)/($BX603-$BW603+1))),"")</f>
        <v>0.272727272727273</v>
      </c>
      <c r="P603" s="0" t="n">
        <f aca="false">IF(AND(ISNUMBER($BW603),ISNUMBER($BX603)),MIN(1,MAX(0,($BX603-2018+1)/($BX603-$BW603+1))),"")</f>
        <v>0.181818181818182</v>
      </c>
      <c r="Q603" s="0" t="n">
        <f aca="false">IF(AND(ISNUMBER($BW603),ISNUMBER($BX603)),MIN(1,MAX(0,($BX603-2019+1)/($BX603-$BW603+1))),"")</f>
        <v>0.0909090909090909</v>
      </c>
      <c r="R603" s="0" t="n">
        <f aca="false">IF(AND(ISNUMBER($BW603),ISNUMBER($BX603)),MIN(1,MAX(0,($BX603-2016+1)/($BX603-$BW603+1))),"")</f>
        <v>0.363636363636364</v>
      </c>
      <c r="S603" s="0" t="n">
        <f aca="false">IF($L603&lt;&gt;"",IF($L603&gt;=2015.5,1,0),"")</f>
        <v>0</v>
      </c>
      <c r="T603" s="0" t="n">
        <f aca="false">IF($L603&lt;&gt;"",IF($L603&gt;=2016,1,0),"")</f>
        <v>0</v>
      </c>
      <c r="U603" s="0" t="n">
        <f aca="false">IF(ISNUMBER($BX603),IF($BX603&gt;=2016,1,0),"")</f>
        <v>1</v>
      </c>
      <c r="V603" s="0" t="n">
        <f aca="false">IF(ISNUMBER($BW603),IF($BW603&gt;=2016,1,0),"")</f>
        <v>0</v>
      </c>
      <c r="W603" s="0" t="str">
        <f aca="false">IF(AND(ISNUMBER($BW603),ISNUMBER($BX603)),IF($BW603&gt;=2016,"post-only",IF($BX603&lt;2016,"pre-only","mixed")),"")</f>
        <v>mixed</v>
      </c>
      <c r="X603" s="0" t="n">
        <f aca="false">IF(AND(ISNUMBER($BW603),ISNUMBER($BX603)),MIN(1,MAX(0,($BX603-2017+1)/($BX603-$BW603+1))),"")</f>
        <v>0.272727272727273</v>
      </c>
      <c r="Y603" s="0" t="n">
        <f aca="false">IF(AND(ISNUMBER($BW603),ISNUMBER($BX603)),MIN(1,MAX(0,($BX603-2018+1)/($BX603-$BW603+1))),"")</f>
        <v>0.181818181818182</v>
      </c>
      <c r="Z603" s="0" t="n">
        <f aca="false">IF(AND(ISNUMBER($BW603),ISNUMBER($BX603)),MIN(1,MAX(0,($BX603-2019+1)/($BX603-$BW603+1))),"")</f>
        <v>0.0909090909090909</v>
      </c>
      <c r="AA603" s="0" t="n">
        <f aca="false">IF(ISNUMBER($BX603),IF($BX603&gt;=2017,1,0),"")</f>
        <v>1</v>
      </c>
      <c r="AB603" s="0" t="n">
        <f aca="false">IF(ISNUMBER($BX603),IF($BX603&gt;=2018,1,0),"")</f>
        <v>1</v>
      </c>
      <c r="AC603" s="0" t="n">
        <f aca="false">IF(ISNUMBER($BX603),IF($BX603&gt;=2019,1,0),"")</f>
        <v>1</v>
      </c>
      <c r="AD603" s="0" t="n">
        <f aca="false">IF($L603&lt;&gt;"",IF($L603&gt;2013,1,0),"")</f>
        <v>1</v>
      </c>
      <c r="AE603" s="0" t="n">
        <f aca="false">IF($L603&lt;&gt;"",1+IF($L603&gt;2011,1,0)+IF($L603&gt;2014,1,0),"")</f>
        <v>2</v>
      </c>
      <c r="AF603" s="0" t="s">
        <v>761</v>
      </c>
      <c r="AG603" s="0" t="s">
        <v>88</v>
      </c>
      <c r="AH603" s="0" t="s">
        <v>89</v>
      </c>
      <c r="AI603" s="0" t="s">
        <v>497</v>
      </c>
      <c r="AJ603" s="0" t="s">
        <v>497</v>
      </c>
      <c r="AK603" s="0" t="str">
        <f aca="false">IF(AND($CF603&lt;&gt;"",IFERROR(INDEX(subsample_country_map!$B:$B,MATCH($CF603,subsample_country_map!$A:$A,0)),"")&lt;&gt;""),INDEX(subsample_country_map!$B:$B,MATCH($CF603,subsample_country_map!$A:$A,0)),INDEX(lookup!$AA:$AA,MATCH($A603,lookup!$A:$A,0)))</f>
        <v>2_Europe</v>
      </c>
      <c r="AL603" s="0" t="str">
        <f aca="false">IF(AND($CF603&lt;&gt;"",IFERROR(INDEX(subsample_country_map!$C:$C,MATCH($CF603,subsample_country_map!$A:$A,0)),"")&lt;&gt;""),INDEX(subsample_country_map!$C:$C,MATCH($CF603,subsample_country_map!$A:$A,0)),INDEX(lookup!$AB:$AB,MATCH($A603,lookup!$A:$A,0)))</f>
        <v>99_NCE</v>
      </c>
      <c r="AM603" s="0" t="str">
        <f aca="false">IF(AND($CF603&lt;&gt;"",IFERROR(INDEX(subsample_country_map!$D:$D,MATCH($CF603,subsample_country_map!$A:$A,0)),"")&lt;&gt;""),INDEX(subsample_country_map!$D:$D,MATCH($CF603,subsample_country_map!$A:$A,0)),INDEX(lookup!$AC:$AC,MATCH($A603,lookup!$A:$A,0)))</f>
        <v>1_western</v>
      </c>
      <c r="AN603" s="0" t="str">
        <f aca="false">IF(AND($CF603&lt;&gt;"",IFERROR(INDEX(subsample_country_map!$E:$E,MATCH($CF603,subsample_country_map!$A:$A,0)),"")&lt;&gt;""),INDEX(subsample_country_map!$E:$E,MATCH($CF603,subsample_country_map!$A:$A,0)),INDEX(lookup!$AD:$AD,MATCH($A603,lookup!$A:$A,0)))</f>
        <v>2_civil law</v>
      </c>
      <c r="AO603" s="0" t="str">
        <f aca="false">INDEX(lookup!$Y:$Y,MATCH($A603,lookup!$A:$A,0))</f>
        <v>1_not published</v>
      </c>
      <c r="AP603" s="0" t="str">
        <f aca="false">INDEX(lookup!$Z:$Z,MATCH($A603,lookup!$A:$A,0))</f>
        <v>99_NCE</v>
      </c>
      <c r="AQ603" s="0" t="str">
        <f aca="false">INDEX(lookup!$W:$W,MATCH($A603,lookup!$A:$A,0))</f>
        <v>1_fin/acc/econ</v>
      </c>
      <c r="AS603" s="0" t="s">
        <v>91</v>
      </c>
      <c r="AT603" s="0" t="s">
        <v>111</v>
      </c>
      <c r="AU603" s="0" t="s">
        <v>93</v>
      </c>
      <c r="AV603" s="0" t="s">
        <v>211</v>
      </c>
      <c r="AX603" s="0" t="s">
        <v>2293</v>
      </c>
      <c r="BA603" s="0" t="n">
        <v>880</v>
      </c>
      <c r="BB603" s="0" t="s">
        <v>347</v>
      </c>
      <c r="BC603" s="0" t="s">
        <v>358</v>
      </c>
      <c r="BD603" s="0" t="s">
        <v>348</v>
      </c>
      <c r="BE603" s="0" t="s">
        <v>2288</v>
      </c>
      <c r="BF603" s="0" t="s">
        <v>2294</v>
      </c>
      <c r="BI603" s="0" t="s">
        <v>143</v>
      </c>
      <c r="BJ603" s="0" t="s">
        <v>2295</v>
      </c>
      <c r="BK603" s="0" t="s">
        <v>2291</v>
      </c>
      <c r="BL603" s="0" t="s">
        <v>2296</v>
      </c>
      <c r="BM603" s="0" t="s">
        <v>2269</v>
      </c>
      <c r="BN603" s="0" t="s">
        <v>2270</v>
      </c>
      <c r="BO603" s="0" t="s">
        <v>769</v>
      </c>
      <c r="BP603" s="0" t="s">
        <v>2264</v>
      </c>
      <c r="BQ603" s="0" t="s">
        <v>127</v>
      </c>
      <c r="BT603" s="0" t="n">
        <v>0</v>
      </c>
      <c r="BU603" s="0" t="s">
        <v>2271</v>
      </c>
      <c r="BW603" s="0" t="n">
        <v>2009</v>
      </c>
      <c r="BX603" s="0" t="n">
        <v>2019</v>
      </c>
      <c r="BY603" s="0" t="s">
        <v>2272</v>
      </c>
      <c r="BZ603" s="0" t="n">
        <v>2014</v>
      </c>
      <c r="CA603" s="0" t="n">
        <v>0.363636363636364</v>
      </c>
      <c r="CB603" s="0" t="n">
        <v>0</v>
      </c>
      <c r="CC603" s="0" t="n">
        <v>1</v>
      </c>
      <c r="CD603" s="0" t="n">
        <v>-0.00401147842288982</v>
      </c>
      <c r="CE603" s="0" t="n">
        <v>1</v>
      </c>
    </row>
    <row r="604" customFormat="false" ht="15" hidden="false" customHeight="false" outlineLevel="0" collapsed="false">
      <c r="A604" s="0" t="s">
        <v>2264</v>
      </c>
      <c r="B604" s="0" t="n">
        <v>1909</v>
      </c>
      <c r="C604" s="0" t="n">
        <v>-0.0794376966191342</v>
      </c>
      <c r="D604" s="0" t="n">
        <v>606</v>
      </c>
      <c r="E604" s="0" t="n">
        <f aca="false">IF(ISNUMBER($BA604),$BA604,IF(AND(ISNUMBER($D604),ISNUMBER($BW604),ISNUMBER($BX604)),$D604*($BX604-$BW604+1),""))</f>
        <v>606</v>
      </c>
      <c r="H604" s="0" t="s">
        <v>118</v>
      </c>
      <c r="I604" s="0" t="s">
        <v>119</v>
      </c>
      <c r="J604" s="0" t="n">
        <f aca="false">IF($BW604&lt;&gt;"",$BW604,"")</f>
        <v>2009</v>
      </c>
      <c r="K604" s="0" t="n">
        <f aca="false">IF($BX604&lt;&gt;"",$BX604,"")</f>
        <v>2019</v>
      </c>
      <c r="L604" s="0" t="n">
        <f aca="false">IF(AND(ISNUMBER($BW604),ISNUMBER($BX604)),($BW604+$BX604)/2,"")</f>
        <v>2014</v>
      </c>
      <c r="M604" s="0" t="n">
        <f aca="false">IF($L604&lt;&gt;"",$L604,"")</f>
        <v>2014</v>
      </c>
      <c r="N604" s="0" t="n">
        <f aca="false">IF(AND(ISNUMBER($BW604),ISNUMBER($BX604)),MIN(1,MAX(0,($BX604-2016+1)/($BX604-$BW604+1))),"")</f>
        <v>0.363636363636364</v>
      </c>
      <c r="O604" s="0" t="n">
        <f aca="false">IF(AND(ISNUMBER($BW604),ISNUMBER($BX604)),MIN(1,MAX(0,($BX604-2017+1)/($BX604-$BW604+1))),"")</f>
        <v>0.272727272727273</v>
      </c>
      <c r="P604" s="0" t="n">
        <f aca="false">IF(AND(ISNUMBER($BW604),ISNUMBER($BX604)),MIN(1,MAX(0,($BX604-2018+1)/($BX604-$BW604+1))),"")</f>
        <v>0.181818181818182</v>
      </c>
      <c r="Q604" s="0" t="n">
        <f aca="false">IF(AND(ISNUMBER($BW604),ISNUMBER($BX604)),MIN(1,MAX(0,($BX604-2019+1)/($BX604-$BW604+1))),"")</f>
        <v>0.0909090909090909</v>
      </c>
      <c r="R604" s="0" t="n">
        <f aca="false">IF(AND(ISNUMBER($BW604),ISNUMBER($BX604)),MIN(1,MAX(0,($BX604-2016+1)/($BX604-$BW604+1))),"")</f>
        <v>0.363636363636364</v>
      </c>
      <c r="S604" s="0" t="n">
        <f aca="false">IF($L604&lt;&gt;"",IF($L604&gt;=2015.5,1,0),"")</f>
        <v>0</v>
      </c>
      <c r="T604" s="0" t="n">
        <f aca="false">IF($L604&lt;&gt;"",IF($L604&gt;=2016,1,0),"")</f>
        <v>0</v>
      </c>
      <c r="U604" s="0" t="n">
        <f aca="false">IF(ISNUMBER($BX604),IF($BX604&gt;=2016,1,0),"")</f>
        <v>1</v>
      </c>
      <c r="V604" s="0" t="n">
        <f aca="false">IF(ISNUMBER($BW604),IF($BW604&gt;=2016,1,0),"")</f>
        <v>0</v>
      </c>
      <c r="W604" s="0" t="str">
        <f aca="false">IF(AND(ISNUMBER($BW604),ISNUMBER($BX604)),IF($BW604&gt;=2016,"post-only",IF($BX604&lt;2016,"pre-only","mixed")),"")</f>
        <v>mixed</v>
      </c>
      <c r="X604" s="0" t="n">
        <f aca="false">IF(AND(ISNUMBER($BW604),ISNUMBER($BX604)),MIN(1,MAX(0,($BX604-2017+1)/($BX604-$BW604+1))),"")</f>
        <v>0.272727272727273</v>
      </c>
      <c r="Y604" s="0" t="n">
        <f aca="false">IF(AND(ISNUMBER($BW604),ISNUMBER($BX604)),MIN(1,MAX(0,($BX604-2018+1)/($BX604-$BW604+1))),"")</f>
        <v>0.181818181818182</v>
      </c>
      <c r="Z604" s="0" t="n">
        <f aca="false">IF(AND(ISNUMBER($BW604),ISNUMBER($BX604)),MIN(1,MAX(0,($BX604-2019+1)/($BX604-$BW604+1))),"")</f>
        <v>0.0909090909090909</v>
      </c>
      <c r="AA604" s="0" t="n">
        <f aca="false">IF(ISNUMBER($BX604),IF($BX604&gt;=2017,1,0),"")</f>
        <v>1</v>
      </c>
      <c r="AB604" s="0" t="n">
        <f aca="false">IF(ISNUMBER($BX604),IF($BX604&gt;=2018,1,0),"")</f>
        <v>1</v>
      </c>
      <c r="AC604" s="0" t="n">
        <f aca="false">IF(ISNUMBER($BX604),IF($BX604&gt;=2019,1,0),"")</f>
        <v>1</v>
      </c>
      <c r="AD604" s="0" t="n">
        <f aca="false">IF($L604&lt;&gt;"",IF($L604&gt;2013,1,0),"")</f>
        <v>1</v>
      </c>
      <c r="AE604" s="0" t="n">
        <f aca="false">IF($L604&lt;&gt;"",1+IF($L604&gt;2011,1,0)+IF($L604&gt;2014,1,0),"")</f>
        <v>2</v>
      </c>
      <c r="AF604" s="0" t="s">
        <v>761</v>
      </c>
      <c r="AG604" s="0" t="s">
        <v>88</v>
      </c>
      <c r="AH604" s="0" t="s">
        <v>89</v>
      </c>
      <c r="AI604" s="0" t="s">
        <v>497</v>
      </c>
      <c r="AJ604" s="0" t="s">
        <v>497</v>
      </c>
      <c r="AK604" s="0" t="str">
        <f aca="false">IF(AND($CF604&lt;&gt;"",IFERROR(INDEX(subsample_country_map!$B:$B,MATCH($CF604,subsample_country_map!$A:$A,0)),"")&lt;&gt;""),INDEX(subsample_country_map!$B:$B,MATCH($CF604,subsample_country_map!$A:$A,0)),INDEX(lookup!$AA:$AA,MATCH($A604,lookup!$A:$A,0)))</f>
        <v>2_Europe</v>
      </c>
      <c r="AL604" s="0" t="str">
        <f aca="false">IF(AND($CF604&lt;&gt;"",IFERROR(INDEX(subsample_country_map!$C:$C,MATCH($CF604,subsample_country_map!$A:$A,0)),"")&lt;&gt;""),INDEX(subsample_country_map!$C:$C,MATCH($CF604,subsample_country_map!$A:$A,0)),INDEX(lookup!$AB:$AB,MATCH($A604,lookup!$A:$A,0)))</f>
        <v>99_NCE</v>
      </c>
      <c r="AM604" s="0" t="str">
        <f aca="false">IF(AND($CF604&lt;&gt;"",IFERROR(INDEX(subsample_country_map!$D:$D,MATCH($CF604,subsample_country_map!$A:$A,0)),"")&lt;&gt;""),INDEX(subsample_country_map!$D:$D,MATCH($CF604,subsample_country_map!$A:$A,0)),INDEX(lookup!$AC:$AC,MATCH($A604,lookup!$A:$A,0)))</f>
        <v>1_western</v>
      </c>
      <c r="AN604" s="0" t="str">
        <f aca="false">IF(AND($CF604&lt;&gt;"",IFERROR(INDEX(subsample_country_map!$E:$E,MATCH($CF604,subsample_country_map!$A:$A,0)),"")&lt;&gt;""),INDEX(subsample_country_map!$E:$E,MATCH($CF604,subsample_country_map!$A:$A,0)),INDEX(lookup!$AD:$AD,MATCH($A604,lookup!$A:$A,0)))</f>
        <v>2_civil law</v>
      </c>
      <c r="AO604" s="0" t="str">
        <f aca="false">INDEX(lookup!$Y:$Y,MATCH($A604,lookup!$A:$A,0))</f>
        <v>1_not published</v>
      </c>
      <c r="AP604" s="0" t="str">
        <f aca="false">INDEX(lookup!$Z:$Z,MATCH($A604,lookup!$A:$A,0))</f>
        <v>99_NCE</v>
      </c>
      <c r="AQ604" s="0" t="str">
        <f aca="false">INDEX(lookup!$W:$W,MATCH($A604,lookup!$A:$A,0))</f>
        <v>1_fin/acc/econ</v>
      </c>
      <c r="AS604" s="0" t="s">
        <v>91</v>
      </c>
      <c r="AT604" s="0" t="s">
        <v>111</v>
      </c>
      <c r="AU604" s="0" t="s">
        <v>93</v>
      </c>
      <c r="AV604" s="0" t="s">
        <v>2297</v>
      </c>
      <c r="AX604" s="0" t="s">
        <v>2298</v>
      </c>
      <c r="BA604" s="0" t="n">
        <v>606</v>
      </c>
      <c r="BB604" s="0" t="s">
        <v>347</v>
      </c>
      <c r="BC604" s="0" t="s">
        <v>358</v>
      </c>
      <c r="BD604" s="0" t="s">
        <v>348</v>
      </c>
      <c r="BE604" s="0" t="s">
        <v>2288</v>
      </c>
      <c r="BF604" s="0" t="s">
        <v>2289</v>
      </c>
      <c r="BI604" s="0" t="s">
        <v>143</v>
      </c>
      <c r="BJ604" s="0" t="s">
        <v>2299</v>
      </c>
      <c r="BK604" s="0" t="s">
        <v>2291</v>
      </c>
      <c r="BL604" s="0" t="s">
        <v>2300</v>
      </c>
      <c r="BM604" s="0" t="s">
        <v>2276</v>
      </c>
      <c r="BN604" s="0" t="s">
        <v>2270</v>
      </c>
      <c r="BO604" s="0" t="s">
        <v>769</v>
      </c>
      <c r="BP604" s="0" t="s">
        <v>2264</v>
      </c>
      <c r="BQ604" s="0" t="s">
        <v>2105</v>
      </c>
      <c r="BT604" s="0" t="n">
        <v>0</v>
      </c>
      <c r="BU604" s="0" t="s">
        <v>2271</v>
      </c>
      <c r="BW604" s="0" t="n">
        <v>2009</v>
      </c>
      <c r="BX604" s="0" t="n">
        <v>2019</v>
      </c>
      <c r="BY604" s="0" t="s">
        <v>2272</v>
      </c>
      <c r="BZ604" s="0" t="n">
        <v>2014</v>
      </c>
      <c r="CA604" s="0" t="n">
        <v>0.363636363636364</v>
      </c>
      <c r="CB604" s="0" t="n">
        <v>0</v>
      </c>
      <c r="CC604" s="0" t="n">
        <v>1</v>
      </c>
      <c r="CD604" s="0" t="n">
        <v>-0.0796054252949335</v>
      </c>
      <c r="CE604" s="0" t="n">
        <v>1</v>
      </c>
    </row>
    <row r="605" customFormat="false" ht="15" hidden="false" customHeight="false" outlineLevel="0" collapsed="false">
      <c r="A605" s="0" t="s">
        <v>2264</v>
      </c>
      <c r="B605" s="0" t="n">
        <v>1910</v>
      </c>
      <c r="C605" s="0" t="n">
        <v>-0.0134827715984648</v>
      </c>
      <c r="D605" s="0" t="n">
        <v>880</v>
      </c>
      <c r="E605" s="0" t="n">
        <f aca="false">IF(ISNUMBER($BA605),$BA605,IF(AND(ISNUMBER($D605),ISNUMBER($BW605),ISNUMBER($BX605)),$D605*($BX605-$BW605+1),""))</f>
        <v>880</v>
      </c>
      <c r="H605" s="0" t="s">
        <v>118</v>
      </c>
      <c r="I605" s="0" t="s">
        <v>119</v>
      </c>
      <c r="J605" s="0" t="n">
        <f aca="false">IF($BW605&lt;&gt;"",$BW605,"")</f>
        <v>2009</v>
      </c>
      <c r="K605" s="0" t="n">
        <f aca="false">IF($BX605&lt;&gt;"",$BX605,"")</f>
        <v>2019</v>
      </c>
      <c r="L605" s="0" t="n">
        <f aca="false">IF(AND(ISNUMBER($BW605),ISNUMBER($BX605)),($BW605+$BX605)/2,"")</f>
        <v>2014</v>
      </c>
      <c r="M605" s="0" t="n">
        <f aca="false">IF($L605&lt;&gt;"",$L605,"")</f>
        <v>2014</v>
      </c>
      <c r="N605" s="0" t="n">
        <f aca="false">IF(AND(ISNUMBER($BW605),ISNUMBER($BX605)),MIN(1,MAX(0,($BX605-2016+1)/($BX605-$BW605+1))),"")</f>
        <v>0.363636363636364</v>
      </c>
      <c r="O605" s="0" t="n">
        <f aca="false">IF(AND(ISNUMBER($BW605),ISNUMBER($BX605)),MIN(1,MAX(0,($BX605-2017+1)/($BX605-$BW605+1))),"")</f>
        <v>0.272727272727273</v>
      </c>
      <c r="P605" s="0" t="n">
        <f aca="false">IF(AND(ISNUMBER($BW605),ISNUMBER($BX605)),MIN(1,MAX(0,($BX605-2018+1)/($BX605-$BW605+1))),"")</f>
        <v>0.181818181818182</v>
      </c>
      <c r="Q605" s="0" t="n">
        <f aca="false">IF(AND(ISNUMBER($BW605),ISNUMBER($BX605)),MIN(1,MAX(0,($BX605-2019+1)/($BX605-$BW605+1))),"")</f>
        <v>0.0909090909090909</v>
      </c>
      <c r="R605" s="0" t="n">
        <f aca="false">IF(AND(ISNUMBER($BW605),ISNUMBER($BX605)),MIN(1,MAX(0,($BX605-2016+1)/($BX605-$BW605+1))),"")</f>
        <v>0.363636363636364</v>
      </c>
      <c r="S605" s="0" t="n">
        <f aca="false">IF($L605&lt;&gt;"",IF($L605&gt;=2015.5,1,0),"")</f>
        <v>0</v>
      </c>
      <c r="T605" s="0" t="n">
        <f aca="false">IF($L605&lt;&gt;"",IF($L605&gt;=2016,1,0),"")</f>
        <v>0</v>
      </c>
      <c r="U605" s="0" t="n">
        <f aca="false">IF(ISNUMBER($BX605),IF($BX605&gt;=2016,1,0),"")</f>
        <v>1</v>
      </c>
      <c r="V605" s="0" t="n">
        <f aca="false">IF(ISNUMBER($BW605),IF($BW605&gt;=2016,1,0),"")</f>
        <v>0</v>
      </c>
      <c r="W605" s="0" t="str">
        <f aca="false">IF(AND(ISNUMBER($BW605),ISNUMBER($BX605)),IF($BW605&gt;=2016,"post-only",IF($BX605&lt;2016,"pre-only","mixed")),"")</f>
        <v>mixed</v>
      </c>
      <c r="X605" s="0" t="n">
        <f aca="false">IF(AND(ISNUMBER($BW605),ISNUMBER($BX605)),MIN(1,MAX(0,($BX605-2017+1)/($BX605-$BW605+1))),"")</f>
        <v>0.272727272727273</v>
      </c>
      <c r="Y605" s="0" t="n">
        <f aca="false">IF(AND(ISNUMBER($BW605),ISNUMBER($BX605)),MIN(1,MAX(0,($BX605-2018+1)/($BX605-$BW605+1))),"")</f>
        <v>0.181818181818182</v>
      </c>
      <c r="Z605" s="0" t="n">
        <f aca="false">IF(AND(ISNUMBER($BW605),ISNUMBER($BX605)),MIN(1,MAX(0,($BX605-2019+1)/($BX605-$BW605+1))),"")</f>
        <v>0.0909090909090909</v>
      </c>
      <c r="AA605" s="0" t="n">
        <f aca="false">IF(ISNUMBER($BX605),IF($BX605&gt;=2017,1,0),"")</f>
        <v>1</v>
      </c>
      <c r="AB605" s="0" t="n">
        <f aca="false">IF(ISNUMBER($BX605),IF($BX605&gt;=2018,1,0),"")</f>
        <v>1</v>
      </c>
      <c r="AC605" s="0" t="n">
        <f aca="false">IF(ISNUMBER($BX605),IF($BX605&gt;=2019,1,0),"")</f>
        <v>1</v>
      </c>
      <c r="AD605" s="0" t="n">
        <f aca="false">IF($L605&lt;&gt;"",IF($L605&gt;2013,1,0),"")</f>
        <v>1</v>
      </c>
      <c r="AE605" s="0" t="n">
        <f aca="false">IF($L605&lt;&gt;"",1+IF($L605&gt;2011,1,0)+IF($L605&gt;2014,1,0),"")</f>
        <v>2</v>
      </c>
      <c r="AF605" s="0" t="s">
        <v>761</v>
      </c>
      <c r="AG605" s="0" t="s">
        <v>88</v>
      </c>
      <c r="AH605" s="0" t="s">
        <v>89</v>
      </c>
      <c r="AI605" s="0" t="s">
        <v>497</v>
      </c>
      <c r="AJ605" s="0" t="s">
        <v>497</v>
      </c>
      <c r="AK605" s="0" t="str">
        <f aca="false">IF(AND($CF605&lt;&gt;"",IFERROR(INDEX(subsample_country_map!$B:$B,MATCH($CF605,subsample_country_map!$A:$A,0)),"")&lt;&gt;""),INDEX(subsample_country_map!$B:$B,MATCH($CF605,subsample_country_map!$A:$A,0)),INDEX(lookup!$AA:$AA,MATCH($A605,lookup!$A:$A,0)))</f>
        <v>2_Europe</v>
      </c>
      <c r="AL605" s="0" t="str">
        <f aca="false">IF(AND($CF605&lt;&gt;"",IFERROR(INDEX(subsample_country_map!$C:$C,MATCH($CF605,subsample_country_map!$A:$A,0)),"")&lt;&gt;""),INDEX(subsample_country_map!$C:$C,MATCH($CF605,subsample_country_map!$A:$A,0)),INDEX(lookup!$AB:$AB,MATCH($A605,lookup!$A:$A,0)))</f>
        <v>99_NCE</v>
      </c>
      <c r="AM605" s="0" t="str">
        <f aca="false">IF(AND($CF605&lt;&gt;"",IFERROR(INDEX(subsample_country_map!$D:$D,MATCH($CF605,subsample_country_map!$A:$A,0)),"")&lt;&gt;""),INDEX(subsample_country_map!$D:$D,MATCH($CF605,subsample_country_map!$A:$A,0)),INDEX(lookup!$AC:$AC,MATCH($A605,lookup!$A:$A,0)))</f>
        <v>1_western</v>
      </c>
      <c r="AN605" s="0" t="str">
        <f aca="false">IF(AND($CF605&lt;&gt;"",IFERROR(INDEX(subsample_country_map!$E:$E,MATCH($CF605,subsample_country_map!$A:$A,0)),"")&lt;&gt;""),INDEX(subsample_country_map!$E:$E,MATCH($CF605,subsample_country_map!$A:$A,0)),INDEX(lookup!$AD:$AD,MATCH($A605,lookup!$A:$A,0)))</f>
        <v>2_civil law</v>
      </c>
      <c r="AO605" s="0" t="str">
        <f aca="false">INDEX(lookup!$Y:$Y,MATCH($A605,lookup!$A:$A,0))</f>
        <v>1_not published</v>
      </c>
      <c r="AP605" s="0" t="str">
        <f aca="false">INDEX(lookup!$Z:$Z,MATCH($A605,lookup!$A:$A,0))</f>
        <v>99_NCE</v>
      </c>
      <c r="AQ605" s="0" t="str">
        <f aca="false">INDEX(lookup!$W:$W,MATCH($A605,lookup!$A:$A,0))</f>
        <v>1_fin/acc/econ</v>
      </c>
      <c r="AS605" s="0" t="s">
        <v>91</v>
      </c>
      <c r="AT605" s="0" t="s">
        <v>111</v>
      </c>
      <c r="AU605" s="0" t="s">
        <v>93</v>
      </c>
      <c r="AV605" s="0" t="s">
        <v>2301</v>
      </c>
      <c r="AX605" s="0" t="s">
        <v>2302</v>
      </c>
      <c r="BA605" s="0" t="n">
        <v>880</v>
      </c>
      <c r="BB605" s="0" t="s">
        <v>347</v>
      </c>
      <c r="BC605" s="0" t="s">
        <v>358</v>
      </c>
      <c r="BD605" s="0" t="s">
        <v>348</v>
      </c>
      <c r="BE605" s="0" t="s">
        <v>2288</v>
      </c>
      <c r="BF605" s="0" t="s">
        <v>2294</v>
      </c>
      <c r="BI605" s="0" t="s">
        <v>143</v>
      </c>
      <c r="BJ605" s="0" t="s">
        <v>2303</v>
      </c>
      <c r="BK605" s="0" t="s">
        <v>2291</v>
      </c>
      <c r="BL605" s="0" t="s">
        <v>2304</v>
      </c>
      <c r="BM605" s="0" t="s">
        <v>2276</v>
      </c>
      <c r="BN605" s="0" t="s">
        <v>2270</v>
      </c>
      <c r="BO605" s="0" t="s">
        <v>769</v>
      </c>
      <c r="BP605" s="0" t="s">
        <v>2264</v>
      </c>
      <c r="BQ605" s="0" t="s">
        <v>127</v>
      </c>
      <c r="BT605" s="0" t="n">
        <v>0</v>
      </c>
      <c r="BU605" s="0" t="s">
        <v>2271</v>
      </c>
      <c r="BW605" s="0" t="n">
        <v>2009</v>
      </c>
      <c r="BX605" s="0" t="n">
        <v>2019</v>
      </c>
      <c r="BY605" s="0" t="s">
        <v>2272</v>
      </c>
      <c r="BZ605" s="0" t="n">
        <v>2014</v>
      </c>
      <c r="CA605" s="0" t="n">
        <v>0.363636363636364</v>
      </c>
      <c r="CB605" s="0" t="n">
        <v>0</v>
      </c>
      <c r="CC605" s="0" t="n">
        <v>1</v>
      </c>
      <c r="CD605" s="0" t="n">
        <v>-0.0134835886767154</v>
      </c>
      <c r="CE605" s="0" t="n">
        <v>1</v>
      </c>
    </row>
    <row r="606" customFormat="false" ht="15" hidden="false" customHeight="false" outlineLevel="0" collapsed="false">
      <c r="A606" s="0" t="s">
        <v>2264</v>
      </c>
      <c r="B606" s="0" t="n">
        <v>1911</v>
      </c>
      <c r="C606" s="0" t="n">
        <v>-0.111851335525348</v>
      </c>
      <c r="D606" s="0" t="n">
        <v>760</v>
      </c>
      <c r="E606" s="0" t="n">
        <f aca="false">IF(ISNUMBER($BA606),$BA606,IF(AND(ISNUMBER($D606),ISNUMBER($BW606),ISNUMBER($BX606)),$D606*($BX606-$BW606+1),""))</f>
        <v>760</v>
      </c>
      <c r="H606" s="0" t="s">
        <v>118</v>
      </c>
      <c r="I606" s="0" t="s">
        <v>119</v>
      </c>
      <c r="J606" s="0" t="n">
        <f aca="false">IF($BW606&lt;&gt;"",$BW606,"")</f>
        <v>2009</v>
      </c>
      <c r="K606" s="0" t="n">
        <f aca="false">IF($BX606&lt;&gt;"",$BX606,"")</f>
        <v>2019</v>
      </c>
      <c r="L606" s="0" t="n">
        <f aca="false">IF(AND(ISNUMBER($BW606),ISNUMBER($BX606)),($BW606+$BX606)/2,"")</f>
        <v>2014</v>
      </c>
      <c r="M606" s="0" t="n">
        <f aca="false">IF($L606&lt;&gt;"",$L606,"")</f>
        <v>2014</v>
      </c>
      <c r="N606" s="0" t="n">
        <f aca="false">IF(AND(ISNUMBER($BW606),ISNUMBER($BX606)),MIN(1,MAX(0,($BX606-2016+1)/($BX606-$BW606+1))),"")</f>
        <v>0.363636363636364</v>
      </c>
      <c r="O606" s="0" t="n">
        <f aca="false">IF(AND(ISNUMBER($BW606),ISNUMBER($BX606)),MIN(1,MAX(0,($BX606-2017+1)/($BX606-$BW606+1))),"")</f>
        <v>0.272727272727273</v>
      </c>
      <c r="P606" s="0" t="n">
        <f aca="false">IF(AND(ISNUMBER($BW606),ISNUMBER($BX606)),MIN(1,MAX(0,($BX606-2018+1)/($BX606-$BW606+1))),"")</f>
        <v>0.181818181818182</v>
      </c>
      <c r="Q606" s="0" t="n">
        <f aca="false">IF(AND(ISNUMBER($BW606),ISNUMBER($BX606)),MIN(1,MAX(0,($BX606-2019+1)/($BX606-$BW606+1))),"")</f>
        <v>0.0909090909090909</v>
      </c>
      <c r="R606" s="0" t="n">
        <f aca="false">IF(AND(ISNUMBER($BW606),ISNUMBER($BX606)),MIN(1,MAX(0,($BX606-2016+1)/($BX606-$BW606+1))),"")</f>
        <v>0.363636363636364</v>
      </c>
      <c r="S606" s="0" t="n">
        <f aca="false">IF($L606&lt;&gt;"",IF($L606&gt;=2015.5,1,0),"")</f>
        <v>0</v>
      </c>
      <c r="T606" s="0" t="n">
        <f aca="false">IF($L606&lt;&gt;"",IF($L606&gt;=2016,1,0),"")</f>
        <v>0</v>
      </c>
      <c r="U606" s="0" t="n">
        <f aca="false">IF(ISNUMBER($BX606),IF($BX606&gt;=2016,1,0),"")</f>
        <v>1</v>
      </c>
      <c r="V606" s="0" t="n">
        <f aca="false">IF(ISNUMBER($BW606),IF($BW606&gt;=2016,1,0),"")</f>
        <v>0</v>
      </c>
      <c r="W606" s="0" t="str">
        <f aca="false">IF(AND(ISNUMBER($BW606),ISNUMBER($BX606)),IF($BW606&gt;=2016,"post-only",IF($BX606&lt;2016,"pre-only","mixed")),"")</f>
        <v>mixed</v>
      </c>
      <c r="X606" s="0" t="n">
        <f aca="false">IF(AND(ISNUMBER($BW606),ISNUMBER($BX606)),MIN(1,MAX(0,($BX606-2017+1)/($BX606-$BW606+1))),"")</f>
        <v>0.272727272727273</v>
      </c>
      <c r="Y606" s="0" t="n">
        <f aca="false">IF(AND(ISNUMBER($BW606),ISNUMBER($BX606)),MIN(1,MAX(0,($BX606-2018+1)/($BX606-$BW606+1))),"")</f>
        <v>0.181818181818182</v>
      </c>
      <c r="Z606" s="0" t="n">
        <f aca="false">IF(AND(ISNUMBER($BW606),ISNUMBER($BX606)),MIN(1,MAX(0,($BX606-2019+1)/($BX606-$BW606+1))),"")</f>
        <v>0.0909090909090909</v>
      </c>
      <c r="AA606" s="0" t="n">
        <f aca="false">IF(ISNUMBER($BX606),IF($BX606&gt;=2017,1,0),"")</f>
        <v>1</v>
      </c>
      <c r="AB606" s="0" t="n">
        <f aca="false">IF(ISNUMBER($BX606),IF($BX606&gt;=2018,1,0),"")</f>
        <v>1</v>
      </c>
      <c r="AC606" s="0" t="n">
        <f aca="false">IF(ISNUMBER($BX606),IF($BX606&gt;=2019,1,0),"")</f>
        <v>1</v>
      </c>
      <c r="AD606" s="0" t="n">
        <f aca="false">IF($L606&lt;&gt;"",IF($L606&gt;2013,1,0),"")</f>
        <v>1</v>
      </c>
      <c r="AE606" s="0" t="n">
        <f aca="false">IF($L606&lt;&gt;"",1+IF($L606&gt;2011,1,0)+IF($L606&gt;2014,1,0),"")</f>
        <v>2</v>
      </c>
      <c r="AF606" s="0" t="s">
        <v>761</v>
      </c>
      <c r="AG606" s="0" t="s">
        <v>88</v>
      </c>
      <c r="AH606" s="0" t="s">
        <v>89</v>
      </c>
      <c r="AI606" s="0" t="s">
        <v>497</v>
      </c>
      <c r="AJ606" s="0" t="s">
        <v>497</v>
      </c>
      <c r="AK606" s="0" t="str">
        <f aca="false">IF(AND($CF606&lt;&gt;"",IFERROR(INDEX(subsample_country_map!$B:$B,MATCH($CF606,subsample_country_map!$A:$A,0)),"")&lt;&gt;""),INDEX(subsample_country_map!$B:$B,MATCH($CF606,subsample_country_map!$A:$A,0)),INDEX(lookup!$AA:$AA,MATCH($A606,lookup!$A:$A,0)))</f>
        <v>2_Europe</v>
      </c>
      <c r="AL606" s="0" t="str">
        <f aca="false">IF(AND($CF606&lt;&gt;"",IFERROR(INDEX(subsample_country_map!$C:$C,MATCH($CF606,subsample_country_map!$A:$A,0)),"")&lt;&gt;""),INDEX(subsample_country_map!$C:$C,MATCH($CF606,subsample_country_map!$A:$A,0)),INDEX(lookup!$AB:$AB,MATCH($A606,lookup!$A:$A,0)))</f>
        <v>99_NCE</v>
      </c>
      <c r="AM606" s="0" t="str">
        <f aca="false">IF(AND($CF606&lt;&gt;"",IFERROR(INDEX(subsample_country_map!$D:$D,MATCH($CF606,subsample_country_map!$A:$A,0)),"")&lt;&gt;""),INDEX(subsample_country_map!$D:$D,MATCH($CF606,subsample_country_map!$A:$A,0)),INDEX(lookup!$AC:$AC,MATCH($A606,lookup!$A:$A,0)))</f>
        <v>1_western</v>
      </c>
      <c r="AN606" s="0" t="str">
        <f aca="false">IF(AND($CF606&lt;&gt;"",IFERROR(INDEX(subsample_country_map!$E:$E,MATCH($CF606,subsample_country_map!$A:$A,0)),"")&lt;&gt;""),INDEX(subsample_country_map!$E:$E,MATCH($CF606,subsample_country_map!$A:$A,0)),INDEX(lookup!$AD:$AD,MATCH($A606,lookup!$A:$A,0)))</f>
        <v>2_civil law</v>
      </c>
      <c r="AO606" s="0" t="str">
        <f aca="false">INDEX(lookup!$Y:$Y,MATCH($A606,lookup!$A:$A,0))</f>
        <v>1_not published</v>
      </c>
      <c r="AP606" s="0" t="str">
        <f aca="false">INDEX(lookup!$Z:$Z,MATCH($A606,lookup!$A:$A,0))</f>
        <v>99_NCE</v>
      </c>
      <c r="AQ606" s="0" t="str">
        <f aca="false">INDEX(lookup!$W:$W,MATCH($A606,lookup!$A:$A,0))</f>
        <v>1_fin/acc/econ</v>
      </c>
      <c r="AS606" s="0" t="s">
        <v>91</v>
      </c>
      <c r="AT606" s="0" t="s">
        <v>111</v>
      </c>
      <c r="AU606" s="0" t="s">
        <v>93</v>
      </c>
      <c r="AV606" s="0" t="s">
        <v>2305</v>
      </c>
      <c r="AX606" s="0" t="s">
        <v>2306</v>
      </c>
      <c r="BA606" s="0" t="n">
        <v>760</v>
      </c>
      <c r="BB606" s="0" t="s">
        <v>347</v>
      </c>
      <c r="BC606" s="0" t="s">
        <v>358</v>
      </c>
      <c r="BD606" s="0" t="s">
        <v>348</v>
      </c>
      <c r="BE606" s="0" t="s">
        <v>2307</v>
      </c>
      <c r="BF606" s="0" t="s">
        <v>2289</v>
      </c>
      <c r="BI606" s="0" t="s">
        <v>143</v>
      </c>
      <c r="BJ606" s="0" t="s">
        <v>2308</v>
      </c>
      <c r="BK606" s="0" t="s">
        <v>2309</v>
      </c>
      <c r="BL606" s="0" t="s">
        <v>2310</v>
      </c>
      <c r="BM606" s="0" t="s">
        <v>2269</v>
      </c>
      <c r="BN606" s="0" t="s">
        <v>2270</v>
      </c>
      <c r="BO606" s="0" t="s">
        <v>769</v>
      </c>
      <c r="BP606" s="0" t="s">
        <v>2264</v>
      </c>
      <c r="BQ606" s="0" t="s">
        <v>127</v>
      </c>
      <c r="BT606" s="0" t="n">
        <v>0</v>
      </c>
      <c r="BU606" s="0" t="s">
        <v>2271</v>
      </c>
      <c r="BW606" s="0" t="n">
        <v>2009</v>
      </c>
      <c r="BX606" s="0" t="n">
        <v>2019</v>
      </c>
      <c r="BY606" s="0" t="s">
        <v>2272</v>
      </c>
      <c r="BZ606" s="0" t="n">
        <v>2014</v>
      </c>
      <c r="CA606" s="0" t="n">
        <v>0.363636363636364</v>
      </c>
      <c r="CB606" s="0" t="n">
        <v>0</v>
      </c>
      <c r="CC606" s="0" t="n">
        <v>1</v>
      </c>
      <c r="CD606" s="0" t="n">
        <v>-0.112321315434984</v>
      </c>
      <c r="CE606" s="0" t="n">
        <v>1</v>
      </c>
    </row>
    <row r="607" customFormat="false" ht="15" hidden="false" customHeight="false" outlineLevel="0" collapsed="false">
      <c r="A607" s="0" t="s">
        <v>2264</v>
      </c>
      <c r="B607" s="0" t="n">
        <v>1912</v>
      </c>
      <c r="C607" s="0" t="n">
        <v>-0.0281643135309319</v>
      </c>
      <c r="D607" s="0" t="n">
        <v>635</v>
      </c>
      <c r="E607" s="0" t="n">
        <f aca="false">IF(ISNUMBER($BA607),$BA607,IF(AND(ISNUMBER($D607),ISNUMBER($BW607),ISNUMBER($BX607)),$D607*($BX607-$BW607+1),""))</f>
        <v>635</v>
      </c>
      <c r="H607" s="0" t="s">
        <v>118</v>
      </c>
      <c r="I607" s="0" t="s">
        <v>119</v>
      </c>
      <c r="J607" s="0" t="n">
        <f aca="false">IF($BW607&lt;&gt;"",$BW607,"")</f>
        <v>2009</v>
      </c>
      <c r="K607" s="0" t="n">
        <f aca="false">IF($BX607&lt;&gt;"",$BX607,"")</f>
        <v>2019</v>
      </c>
      <c r="L607" s="0" t="n">
        <f aca="false">IF(AND(ISNUMBER($BW607),ISNUMBER($BX607)),($BW607+$BX607)/2,"")</f>
        <v>2014</v>
      </c>
      <c r="M607" s="0" t="n">
        <f aca="false">IF($L607&lt;&gt;"",$L607,"")</f>
        <v>2014</v>
      </c>
      <c r="N607" s="0" t="n">
        <f aca="false">IF(AND(ISNUMBER($BW607),ISNUMBER($BX607)),MIN(1,MAX(0,($BX607-2016+1)/($BX607-$BW607+1))),"")</f>
        <v>0.363636363636364</v>
      </c>
      <c r="O607" s="0" t="n">
        <f aca="false">IF(AND(ISNUMBER($BW607),ISNUMBER($BX607)),MIN(1,MAX(0,($BX607-2017+1)/($BX607-$BW607+1))),"")</f>
        <v>0.272727272727273</v>
      </c>
      <c r="P607" s="0" t="n">
        <f aca="false">IF(AND(ISNUMBER($BW607),ISNUMBER($BX607)),MIN(1,MAX(0,($BX607-2018+1)/($BX607-$BW607+1))),"")</f>
        <v>0.181818181818182</v>
      </c>
      <c r="Q607" s="0" t="n">
        <f aca="false">IF(AND(ISNUMBER($BW607),ISNUMBER($BX607)),MIN(1,MAX(0,($BX607-2019+1)/($BX607-$BW607+1))),"")</f>
        <v>0.0909090909090909</v>
      </c>
      <c r="R607" s="0" t="n">
        <f aca="false">IF(AND(ISNUMBER($BW607),ISNUMBER($BX607)),MIN(1,MAX(0,($BX607-2016+1)/($BX607-$BW607+1))),"")</f>
        <v>0.363636363636364</v>
      </c>
      <c r="S607" s="0" t="n">
        <f aca="false">IF($L607&lt;&gt;"",IF($L607&gt;=2015.5,1,0),"")</f>
        <v>0</v>
      </c>
      <c r="T607" s="0" t="n">
        <f aca="false">IF($L607&lt;&gt;"",IF($L607&gt;=2016,1,0),"")</f>
        <v>0</v>
      </c>
      <c r="U607" s="0" t="n">
        <f aca="false">IF(ISNUMBER($BX607),IF($BX607&gt;=2016,1,0),"")</f>
        <v>1</v>
      </c>
      <c r="V607" s="0" t="n">
        <f aca="false">IF(ISNUMBER($BW607),IF($BW607&gt;=2016,1,0),"")</f>
        <v>0</v>
      </c>
      <c r="W607" s="0" t="str">
        <f aca="false">IF(AND(ISNUMBER($BW607),ISNUMBER($BX607)),IF($BW607&gt;=2016,"post-only",IF($BX607&lt;2016,"pre-only","mixed")),"")</f>
        <v>mixed</v>
      </c>
      <c r="X607" s="0" t="n">
        <f aca="false">IF(AND(ISNUMBER($BW607),ISNUMBER($BX607)),MIN(1,MAX(0,($BX607-2017+1)/($BX607-$BW607+1))),"")</f>
        <v>0.272727272727273</v>
      </c>
      <c r="Y607" s="0" t="n">
        <f aca="false">IF(AND(ISNUMBER($BW607),ISNUMBER($BX607)),MIN(1,MAX(0,($BX607-2018+1)/($BX607-$BW607+1))),"")</f>
        <v>0.181818181818182</v>
      </c>
      <c r="Z607" s="0" t="n">
        <f aca="false">IF(AND(ISNUMBER($BW607),ISNUMBER($BX607)),MIN(1,MAX(0,($BX607-2019+1)/($BX607-$BW607+1))),"")</f>
        <v>0.0909090909090909</v>
      </c>
      <c r="AA607" s="0" t="n">
        <f aca="false">IF(ISNUMBER($BX607),IF($BX607&gt;=2017,1,0),"")</f>
        <v>1</v>
      </c>
      <c r="AB607" s="0" t="n">
        <f aca="false">IF(ISNUMBER($BX607),IF($BX607&gt;=2018,1,0),"")</f>
        <v>1</v>
      </c>
      <c r="AC607" s="0" t="n">
        <f aca="false">IF(ISNUMBER($BX607),IF($BX607&gt;=2019,1,0),"")</f>
        <v>1</v>
      </c>
      <c r="AD607" s="0" t="n">
        <f aca="false">IF($L607&lt;&gt;"",IF($L607&gt;2013,1,0),"")</f>
        <v>1</v>
      </c>
      <c r="AE607" s="0" t="n">
        <f aca="false">IF($L607&lt;&gt;"",1+IF($L607&gt;2011,1,0)+IF($L607&gt;2014,1,0),"")</f>
        <v>2</v>
      </c>
      <c r="AF607" s="0" t="s">
        <v>761</v>
      </c>
      <c r="AG607" s="0" t="s">
        <v>88</v>
      </c>
      <c r="AH607" s="0" t="s">
        <v>89</v>
      </c>
      <c r="AI607" s="0" t="s">
        <v>497</v>
      </c>
      <c r="AJ607" s="0" t="s">
        <v>497</v>
      </c>
      <c r="AK607" s="0" t="str">
        <f aca="false">IF(AND($CF607&lt;&gt;"",IFERROR(INDEX(subsample_country_map!$B:$B,MATCH($CF607,subsample_country_map!$A:$A,0)),"")&lt;&gt;""),INDEX(subsample_country_map!$B:$B,MATCH($CF607,subsample_country_map!$A:$A,0)),INDEX(lookup!$AA:$AA,MATCH($A607,lookup!$A:$A,0)))</f>
        <v>2_Europe</v>
      </c>
      <c r="AL607" s="0" t="str">
        <f aca="false">IF(AND($CF607&lt;&gt;"",IFERROR(INDEX(subsample_country_map!$C:$C,MATCH($CF607,subsample_country_map!$A:$A,0)),"")&lt;&gt;""),INDEX(subsample_country_map!$C:$C,MATCH($CF607,subsample_country_map!$A:$A,0)),INDEX(lookup!$AB:$AB,MATCH($A607,lookup!$A:$A,0)))</f>
        <v>99_NCE</v>
      </c>
      <c r="AM607" s="0" t="str">
        <f aca="false">IF(AND($CF607&lt;&gt;"",IFERROR(INDEX(subsample_country_map!$D:$D,MATCH($CF607,subsample_country_map!$A:$A,0)),"")&lt;&gt;""),INDEX(subsample_country_map!$D:$D,MATCH($CF607,subsample_country_map!$A:$A,0)),INDEX(lookup!$AC:$AC,MATCH($A607,lookup!$A:$A,0)))</f>
        <v>1_western</v>
      </c>
      <c r="AN607" s="0" t="str">
        <f aca="false">IF(AND($CF607&lt;&gt;"",IFERROR(INDEX(subsample_country_map!$E:$E,MATCH($CF607,subsample_country_map!$A:$A,0)),"")&lt;&gt;""),INDEX(subsample_country_map!$E:$E,MATCH($CF607,subsample_country_map!$A:$A,0)),INDEX(lookup!$AD:$AD,MATCH($A607,lookup!$A:$A,0)))</f>
        <v>2_civil law</v>
      </c>
      <c r="AO607" s="0" t="str">
        <f aca="false">INDEX(lookup!$Y:$Y,MATCH($A607,lookup!$A:$A,0))</f>
        <v>1_not published</v>
      </c>
      <c r="AP607" s="0" t="str">
        <f aca="false">INDEX(lookup!$Z:$Z,MATCH($A607,lookup!$A:$A,0))</f>
        <v>99_NCE</v>
      </c>
      <c r="AQ607" s="0" t="str">
        <f aca="false">INDEX(lookup!$W:$W,MATCH($A607,lookup!$A:$A,0))</f>
        <v>1_fin/acc/econ</v>
      </c>
      <c r="AS607" s="0" t="s">
        <v>91</v>
      </c>
      <c r="AT607" s="0" t="s">
        <v>111</v>
      </c>
      <c r="AU607" s="0" t="s">
        <v>93</v>
      </c>
      <c r="AV607" s="0" t="s">
        <v>1822</v>
      </c>
      <c r="AX607" s="0" t="s">
        <v>2311</v>
      </c>
      <c r="BA607" s="0" t="n">
        <v>635</v>
      </c>
      <c r="BB607" s="0" t="s">
        <v>347</v>
      </c>
      <c r="BC607" s="0" t="s">
        <v>358</v>
      </c>
      <c r="BD607" s="0" t="s">
        <v>348</v>
      </c>
      <c r="BE607" s="0" t="s">
        <v>2307</v>
      </c>
      <c r="BF607" s="0" t="s">
        <v>2294</v>
      </c>
      <c r="BI607" s="0" t="s">
        <v>143</v>
      </c>
      <c r="BJ607" s="0" t="s">
        <v>2312</v>
      </c>
      <c r="BK607" s="0" t="s">
        <v>2309</v>
      </c>
      <c r="BL607" s="0" t="s">
        <v>2313</v>
      </c>
      <c r="BM607" s="0" t="s">
        <v>2269</v>
      </c>
      <c r="BN607" s="0" t="s">
        <v>2270</v>
      </c>
      <c r="BO607" s="0" t="s">
        <v>769</v>
      </c>
      <c r="BP607" s="0" t="s">
        <v>2264</v>
      </c>
      <c r="BQ607" s="0" t="s">
        <v>127</v>
      </c>
      <c r="BT607" s="0" t="n">
        <v>0</v>
      </c>
      <c r="BU607" s="0" t="s">
        <v>2271</v>
      </c>
      <c r="BW607" s="0" t="n">
        <v>2009</v>
      </c>
      <c r="BX607" s="0" t="n">
        <v>2019</v>
      </c>
      <c r="BY607" s="0" t="s">
        <v>2272</v>
      </c>
      <c r="BZ607" s="0" t="n">
        <v>2014</v>
      </c>
      <c r="CA607" s="0" t="n">
        <v>0.363636363636364</v>
      </c>
      <c r="CB607" s="0" t="n">
        <v>0</v>
      </c>
      <c r="CC607" s="0" t="n">
        <v>1</v>
      </c>
      <c r="CD607" s="0" t="n">
        <v>-0.0281717639897941</v>
      </c>
      <c r="CE607" s="0" t="n">
        <v>1</v>
      </c>
    </row>
    <row r="608" customFormat="false" ht="15" hidden="false" customHeight="false" outlineLevel="0" collapsed="false">
      <c r="A608" s="0" t="s">
        <v>2264</v>
      </c>
      <c r="B608" s="0" t="n">
        <v>1913</v>
      </c>
      <c r="C608" s="0" t="n">
        <v>-0.106721223629383</v>
      </c>
      <c r="D608" s="0" t="n">
        <v>760</v>
      </c>
      <c r="E608" s="0" t="n">
        <f aca="false">IF(ISNUMBER($BA608),$BA608,IF(AND(ISNUMBER($D608),ISNUMBER($BW608),ISNUMBER($BX608)),$D608*($BX608-$BW608+1),""))</f>
        <v>760</v>
      </c>
      <c r="H608" s="0" t="s">
        <v>118</v>
      </c>
      <c r="I608" s="0" t="s">
        <v>119</v>
      </c>
      <c r="J608" s="0" t="n">
        <f aca="false">IF($BW608&lt;&gt;"",$BW608,"")</f>
        <v>2009</v>
      </c>
      <c r="K608" s="0" t="n">
        <f aca="false">IF($BX608&lt;&gt;"",$BX608,"")</f>
        <v>2019</v>
      </c>
      <c r="L608" s="0" t="n">
        <f aca="false">IF(AND(ISNUMBER($BW608),ISNUMBER($BX608)),($BW608+$BX608)/2,"")</f>
        <v>2014</v>
      </c>
      <c r="M608" s="0" t="n">
        <f aca="false">IF($L608&lt;&gt;"",$L608,"")</f>
        <v>2014</v>
      </c>
      <c r="N608" s="0" t="n">
        <f aca="false">IF(AND(ISNUMBER($BW608),ISNUMBER($BX608)),MIN(1,MAX(0,($BX608-2016+1)/($BX608-$BW608+1))),"")</f>
        <v>0.363636363636364</v>
      </c>
      <c r="O608" s="0" t="n">
        <f aca="false">IF(AND(ISNUMBER($BW608),ISNUMBER($BX608)),MIN(1,MAX(0,($BX608-2017+1)/($BX608-$BW608+1))),"")</f>
        <v>0.272727272727273</v>
      </c>
      <c r="P608" s="0" t="n">
        <f aca="false">IF(AND(ISNUMBER($BW608),ISNUMBER($BX608)),MIN(1,MAX(0,($BX608-2018+1)/($BX608-$BW608+1))),"")</f>
        <v>0.181818181818182</v>
      </c>
      <c r="Q608" s="0" t="n">
        <f aca="false">IF(AND(ISNUMBER($BW608),ISNUMBER($BX608)),MIN(1,MAX(0,($BX608-2019+1)/($BX608-$BW608+1))),"")</f>
        <v>0.0909090909090909</v>
      </c>
      <c r="R608" s="0" t="n">
        <f aca="false">IF(AND(ISNUMBER($BW608),ISNUMBER($BX608)),MIN(1,MAX(0,($BX608-2016+1)/($BX608-$BW608+1))),"")</f>
        <v>0.363636363636364</v>
      </c>
      <c r="S608" s="0" t="n">
        <f aca="false">IF($L608&lt;&gt;"",IF($L608&gt;=2015.5,1,0),"")</f>
        <v>0</v>
      </c>
      <c r="T608" s="0" t="n">
        <f aca="false">IF($L608&lt;&gt;"",IF($L608&gt;=2016,1,0),"")</f>
        <v>0</v>
      </c>
      <c r="U608" s="0" t="n">
        <f aca="false">IF(ISNUMBER($BX608),IF($BX608&gt;=2016,1,0),"")</f>
        <v>1</v>
      </c>
      <c r="V608" s="0" t="n">
        <f aca="false">IF(ISNUMBER($BW608),IF($BW608&gt;=2016,1,0),"")</f>
        <v>0</v>
      </c>
      <c r="W608" s="0" t="str">
        <f aca="false">IF(AND(ISNUMBER($BW608),ISNUMBER($BX608)),IF($BW608&gt;=2016,"post-only",IF($BX608&lt;2016,"pre-only","mixed")),"")</f>
        <v>mixed</v>
      </c>
      <c r="X608" s="0" t="n">
        <f aca="false">IF(AND(ISNUMBER($BW608),ISNUMBER($BX608)),MIN(1,MAX(0,($BX608-2017+1)/($BX608-$BW608+1))),"")</f>
        <v>0.272727272727273</v>
      </c>
      <c r="Y608" s="0" t="n">
        <f aca="false">IF(AND(ISNUMBER($BW608),ISNUMBER($BX608)),MIN(1,MAX(0,($BX608-2018+1)/($BX608-$BW608+1))),"")</f>
        <v>0.181818181818182</v>
      </c>
      <c r="Z608" s="0" t="n">
        <f aca="false">IF(AND(ISNUMBER($BW608),ISNUMBER($BX608)),MIN(1,MAX(0,($BX608-2019+1)/($BX608-$BW608+1))),"")</f>
        <v>0.0909090909090909</v>
      </c>
      <c r="AA608" s="0" t="n">
        <f aca="false">IF(ISNUMBER($BX608),IF($BX608&gt;=2017,1,0),"")</f>
        <v>1</v>
      </c>
      <c r="AB608" s="0" t="n">
        <f aca="false">IF(ISNUMBER($BX608),IF($BX608&gt;=2018,1,0),"")</f>
        <v>1</v>
      </c>
      <c r="AC608" s="0" t="n">
        <f aca="false">IF(ISNUMBER($BX608),IF($BX608&gt;=2019,1,0),"")</f>
        <v>1</v>
      </c>
      <c r="AD608" s="0" t="n">
        <f aca="false">IF($L608&lt;&gt;"",IF($L608&gt;2013,1,0),"")</f>
        <v>1</v>
      </c>
      <c r="AE608" s="0" t="n">
        <f aca="false">IF($L608&lt;&gt;"",1+IF($L608&gt;2011,1,0)+IF($L608&gt;2014,1,0),"")</f>
        <v>2</v>
      </c>
      <c r="AF608" s="0" t="s">
        <v>761</v>
      </c>
      <c r="AG608" s="0" t="s">
        <v>88</v>
      </c>
      <c r="AH608" s="0" t="s">
        <v>89</v>
      </c>
      <c r="AI608" s="0" t="s">
        <v>497</v>
      </c>
      <c r="AJ608" s="0" t="s">
        <v>497</v>
      </c>
      <c r="AK608" s="0" t="str">
        <f aca="false">IF(AND($CF608&lt;&gt;"",IFERROR(INDEX(subsample_country_map!$B:$B,MATCH($CF608,subsample_country_map!$A:$A,0)),"")&lt;&gt;""),INDEX(subsample_country_map!$B:$B,MATCH($CF608,subsample_country_map!$A:$A,0)),INDEX(lookup!$AA:$AA,MATCH($A608,lookup!$A:$A,0)))</f>
        <v>2_Europe</v>
      </c>
      <c r="AL608" s="0" t="str">
        <f aca="false">IF(AND($CF608&lt;&gt;"",IFERROR(INDEX(subsample_country_map!$C:$C,MATCH($CF608,subsample_country_map!$A:$A,0)),"")&lt;&gt;""),INDEX(subsample_country_map!$C:$C,MATCH($CF608,subsample_country_map!$A:$A,0)),INDEX(lookup!$AB:$AB,MATCH($A608,lookup!$A:$A,0)))</f>
        <v>99_NCE</v>
      </c>
      <c r="AM608" s="0" t="str">
        <f aca="false">IF(AND($CF608&lt;&gt;"",IFERROR(INDEX(subsample_country_map!$D:$D,MATCH($CF608,subsample_country_map!$A:$A,0)),"")&lt;&gt;""),INDEX(subsample_country_map!$D:$D,MATCH($CF608,subsample_country_map!$A:$A,0)),INDEX(lookup!$AC:$AC,MATCH($A608,lookup!$A:$A,0)))</f>
        <v>1_western</v>
      </c>
      <c r="AN608" s="0" t="str">
        <f aca="false">IF(AND($CF608&lt;&gt;"",IFERROR(INDEX(subsample_country_map!$E:$E,MATCH($CF608,subsample_country_map!$A:$A,0)),"")&lt;&gt;""),INDEX(subsample_country_map!$E:$E,MATCH($CF608,subsample_country_map!$A:$A,0)),INDEX(lookup!$AD:$AD,MATCH($A608,lookup!$A:$A,0)))</f>
        <v>2_civil law</v>
      </c>
      <c r="AO608" s="0" t="str">
        <f aca="false">INDEX(lookup!$Y:$Y,MATCH($A608,lookup!$A:$A,0))</f>
        <v>1_not published</v>
      </c>
      <c r="AP608" s="0" t="str">
        <f aca="false">INDEX(lookup!$Z:$Z,MATCH($A608,lookup!$A:$A,0))</f>
        <v>99_NCE</v>
      </c>
      <c r="AQ608" s="0" t="str">
        <f aca="false">INDEX(lookup!$W:$W,MATCH($A608,lookup!$A:$A,0))</f>
        <v>1_fin/acc/econ</v>
      </c>
      <c r="AS608" s="0" t="s">
        <v>91</v>
      </c>
      <c r="AT608" s="0" t="s">
        <v>111</v>
      </c>
      <c r="AU608" s="0" t="s">
        <v>93</v>
      </c>
      <c r="AV608" s="0" t="s">
        <v>2314</v>
      </c>
      <c r="AX608" s="0" t="s">
        <v>2315</v>
      </c>
      <c r="BA608" s="0" t="n">
        <v>760</v>
      </c>
      <c r="BB608" s="0" t="s">
        <v>347</v>
      </c>
      <c r="BC608" s="0" t="s">
        <v>358</v>
      </c>
      <c r="BD608" s="0" t="s">
        <v>348</v>
      </c>
      <c r="BE608" s="0" t="s">
        <v>2307</v>
      </c>
      <c r="BF608" s="0" t="s">
        <v>2289</v>
      </c>
      <c r="BI608" s="0" t="s">
        <v>143</v>
      </c>
      <c r="BJ608" s="0" t="s">
        <v>2316</v>
      </c>
      <c r="BK608" s="0" t="s">
        <v>2309</v>
      </c>
      <c r="BL608" s="0" t="s">
        <v>2317</v>
      </c>
      <c r="BM608" s="0" t="s">
        <v>2276</v>
      </c>
      <c r="BN608" s="0" t="s">
        <v>2270</v>
      </c>
      <c r="BO608" s="0" t="s">
        <v>769</v>
      </c>
      <c r="BP608" s="0" t="s">
        <v>2264</v>
      </c>
      <c r="BQ608" s="0" t="s">
        <v>127</v>
      </c>
      <c r="BT608" s="0" t="n">
        <v>0</v>
      </c>
      <c r="BU608" s="0" t="s">
        <v>2271</v>
      </c>
      <c r="BW608" s="0" t="n">
        <v>2009</v>
      </c>
      <c r="BX608" s="0" t="n">
        <v>2019</v>
      </c>
      <c r="BY608" s="0" t="s">
        <v>2272</v>
      </c>
      <c r="BZ608" s="0" t="n">
        <v>2014</v>
      </c>
      <c r="CA608" s="0" t="n">
        <v>0.363636363636364</v>
      </c>
      <c r="CB608" s="0" t="n">
        <v>0</v>
      </c>
      <c r="CC608" s="0" t="n">
        <v>1</v>
      </c>
      <c r="CD608" s="0" t="n">
        <v>-0.107129179371316</v>
      </c>
      <c r="CE608" s="0" t="n">
        <v>1</v>
      </c>
    </row>
    <row r="609" customFormat="false" ht="15" hidden="false" customHeight="false" outlineLevel="0" collapsed="false">
      <c r="A609" s="0" t="s">
        <v>2264</v>
      </c>
      <c r="B609" s="0" t="n">
        <v>1914</v>
      </c>
      <c r="C609" s="0" t="n">
        <v>-0.0102775586391422</v>
      </c>
      <c r="D609" s="0" t="n">
        <v>635</v>
      </c>
      <c r="E609" s="0" t="n">
        <f aca="false">IF(ISNUMBER($BA609),$BA609,IF(AND(ISNUMBER($D609),ISNUMBER($BW609),ISNUMBER($BX609)),$D609*($BX609-$BW609+1),""))</f>
        <v>635</v>
      </c>
      <c r="H609" s="0" t="s">
        <v>118</v>
      </c>
      <c r="I609" s="0" t="s">
        <v>119</v>
      </c>
      <c r="J609" s="0" t="n">
        <f aca="false">IF($BW609&lt;&gt;"",$BW609,"")</f>
        <v>2009</v>
      </c>
      <c r="K609" s="0" t="n">
        <f aca="false">IF($BX609&lt;&gt;"",$BX609,"")</f>
        <v>2019</v>
      </c>
      <c r="L609" s="0" t="n">
        <f aca="false">IF(AND(ISNUMBER($BW609),ISNUMBER($BX609)),($BW609+$BX609)/2,"")</f>
        <v>2014</v>
      </c>
      <c r="M609" s="0" t="n">
        <f aca="false">IF($L609&lt;&gt;"",$L609,"")</f>
        <v>2014</v>
      </c>
      <c r="N609" s="0" t="n">
        <f aca="false">IF(AND(ISNUMBER($BW609),ISNUMBER($BX609)),MIN(1,MAX(0,($BX609-2016+1)/($BX609-$BW609+1))),"")</f>
        <v>0.363636363636364</v>
      </c>
      <c r="O609" s="0" t="n">
        <f aca="false">IF(AND(ISNUMBER($BW609),ISNUMBER($BX609)),MIN(1,MAX(0,($BX609-2017+1)/($BX609-$BW609+1))),"")</f>
        <v>0.272727272727273</v>
      </c>
      <c r="P609" s="0" t="n">
        <f aca="false">IF(AND(ISNUMBER($BW609),ISNUMBER($BX609)),MIN(1,MAX(0,($BX609-2018+1)/($BX609-$BW609+1))),"")</f>
        <v>0.181818181818182</v>
      </c>
      <c r="Q609" s="0" t="n">
        <f aca="false">IF(AND(ISNUMBER($BW609),ISNUMBER($BX609)),MIN(1,MAX(0,($BX609-2019+1)/($BX609-$BW609+1))),"")</f>
        <v>0.0909090909090909</v>
      </c>
      <c r="R609" s="0" t="n">
        <f aca="false">IF(AND(ISNUMBER($BW609),ISNUMBER($BX609)),MIN(1,MAX(0,($BX609-2016+1)/($BX609-$BW609+1))),"")</f>
        <v>0.363636363636364</v>
      </c>
      <c r="S609" s="0" t="n">
        <f aca="false">IF($L609&lt;&gt;"",IF($L609&gt;=2015.5,1,0),"")</f>
        <v>0</v>
      </c>
      <c r="T609" s="0" t="n">
        <f aca="false">IF($L609&lt;&gt;"",IF($L609&gt;=2016,1,0),"")</f>
        <v>0</v>
      </c>
      <c r="U609" s="0" t="n">
        <f aca="false">IF(ISNUMBER($BX609),IF($BX609&gt;=2016,1,0),"")</f>
        <v>1</v>
      </c>
      <c r="V609" s="0" t="n">
        <f aca="false">IF(ISNUMBER($BW609),IF($BW609&gt;=2016,1,0),"")</f>
        <v>0</v>
      </c>
      <c r="W609" s="0" t="str">
        <f aca="false">IF(AND(ISNUMBER($BW609),ISNUMBER($BX609)),IF($BW609&gt;=2016,"post-only",IF($BX609&lt;2016,"pre-only","mixed")),"")</f>
        <v>mixed</v>
      </c>
      <c r="X609" s="0" t="n">
        <f aca="false">IF(AND(ISNUMBER($BW609),ISNUMBER($BX609)),MIN(1,MAX(0,($BX609-2017+1)/($BX609-$BW609+1))),"")</f>
        <v>0.272727272727273</v>
      </c>
      <c r="Y609" s="0" t="n">
        <f aca="false">IF(AND(ISNUMBER($BW609),ISNUMBER($BX609)),MIN(1,MAX(0,($BX609-2018+1)/($BX609-$BW609+1))),"")</f>
        <v>0.181818181818182</v>
      </c>
      <c r="Z609" s="0" t="n">
        <f aca="false">IF(AND(ISNUMBER($BW609),ISNUMBER($BX609)),MIN(1,MAX(0,($BX609-2019+1)/($BX609-$BW609+1))),"")</f>
        <v>0.0909090909090909</v>
      </c>
      <c r="AA609" s="0" t="n">
        <f aca="false">IF(ISNUMBER($BX609),IF($BX609&gt;=2017,1,0),"")</f>
        <v>1</v>
      </c>
      <c r="AB609" s="0" t="n">
        <f aca="false">IF(ISNUMBER($BX609),IF($BX609&gt;=2018,1,0),"")</f>
        <v>1</v>
      </c>
      <c r="AC609" s="0" t="n">
        <f aca="false">IF(ISNUMBER($BX609),IF($BX609&gt;=2019,1,0),"")</f>
        <v>1</v>
      </c>
      <c r="AD609" s="0" t="n">
        <f aca="false">IF($L609&lt;&gt;"",IF($L609&gt;2013,1,0),"")</f>
        <v>1</v>
      </c>
      <c r="AE609" s="0" t="n">
        <f aca="false">IF($L609&lt;&gt;"",1+IF($L609&gt;2011,1,0)+IF($L609&gt;2014,1,0),"")</f>
        <v>2</v>
      </c>
      <c r="AF609" s="0" t="s">
        <v>761</v>
      </c>
      <c r="AG609" s="0" t="s">
        <v>88</v>
      </c>
      <c r="AH609" s="0" t="s">
        <v>89</v>
      </c>
      <c r="AI609" s="0" t="s">
        <v>497</v>
      </c>
      <c r="AJ609" s="0" t="s">
        <v>497</v>
      </c>
      <c r="AK609" s="0" t="str">
        <f aca="false">IF(AND($CF609&lt;&gt;"",IFERROR(INDEX(subsample_country_map!$B:$B,MATCH($CF609,subsample_country_map!$A:$A,0)),"")&lt;&gt;""),INDEX(subsample_country_map!$B:$B,MATCH($CF609,subsample_country_map!$A:$A,0)),INDEX(lookup!$AA:$AA,MATCH($A609,lookup!$A:$A,0)))</f>
        <v>2_Europe</v>
      </c>
      <c r="AL609" s="0" t="str">
        <f aca="false">IF(AND($CF609&lt;&gt;"",IFERROR(INDEX(subsample_country_map!$C:$C,MATCH($CF609,subsample_country_map!$A:$A,0)),"")&lt;&gt;""),INDEX(subsample_country_map!$C:$C,MATCH($CF609,subsample_country_map!$A:$A,0)),INDEX(lookup!$AB:$AB,MATCH($A609,lookup!$A:$A,0)))</f>
        <v>99_NCE</v>
      </c>
      <c r="AM609" s="0" t="str">
        <f aca="false">IF(AND($CF609&lt;&gt;"",IFERROR(INDEX(subsample_country_map!$D:$D,MATCH($CF609,subsample_country_map!$A:$A,0)),"")&lt;&gt;""),INDEX(subsample_country_map!$D:$D,MATCH($CF609,subsample_country_map!$A:$A,0)),INDEX(lookup!$AC:$AC,MATCH($A609,lookup!$A:$A,0)))</f>
        <v>1_western</v>
      </c>
      <c r="AN609" s="0" t="str">
        <f aca="false">IF(AND($CF609&lt;&gt;"",IFERROR(INDEX(subsample_country_map!$E:$E,MATCH($CF609,subsample_country_map!$A:$A,0)),"")&lt;&gt;""),INDEX(subsample_country_map!$E:$E,MATCH($CF609,subsample_country_map!$A:$A,0)),INDEX(lookup!$AD:$AD,MATCH($A609,lookup!$A:$A,0)))</f>
        <v>2_civil law</v>
      </c>
      <c r="AO609" s="0" t="str">
        <f aca="false">INDEX(lookup!$Y:$Y,MATCH($A609,lookup!$A:$A,0))</f>
        <v>1_not published</v>
      </c>
      <c r="AP609" s="0" t="str">
        <f aca="false">INDEX(lookup!$Z:$Z,MATCH($A609,lookup!$A:$A,0))</f>
        <v>99_NCE</v>
      </c>
      <c r="AQ609" s="0" t="str">
        <f aca="false">INDEX(lookup!$W:$W,MATCH($A609,lookup!$A:$A,0))</f>
        <v>1_fin/acc/econ</v>
      </c>
      <c r="AS609" s="0" t="s">
        <v>91</v>
      </c>
      <c r="AT609" s="0" t="s">
        <v>111</v>
      </c>
      <c r="AU609" s="0" t="s">
        <v>93</v>
      </c>
      <c r="AV609" s="0" t="s">
        <v>2318</v>
      </c>
      <c r="AX609" s="0" t="s">
        <v>2319</v>
      </c>
      <c r="BA609" s="0" t="n">
        <v>635</v>
      </c>
      <c r="BB609" s="0" t="s">
        <v>347</v>
      </c>
      <c r="BC609" s="0" t="s">
        <v>358</v>
      </c>
      <c r="BD609" s="0" t="s">
        <v>348</v>
      </c>
      <c r="BE609" s="0" t="s">
        <v>2307</v>
      </c>
      <c r="BF609" s="0" t="s">
        <v>2294</v>
      </c>
      <c r="BI609" s="0" t="s">
        <v>143</v>
      </c>
      <c r="BJ609" s="0" t="s">
        <v>2320</v>
      </c>
      <c r="BK609" s="0" t="s">
        <v>2309</v>
      </c>
      <c r="BL609" s="0" t="s">
        <v>2321</v>
      </c>
      <c r="BM609" s="0" t="s">
        <v>2276</v>
      </c>
      <c r="BN609" s="0" t="s">
        <v>2270</v>
      </c>
      <c r="BO609" s="0" t="s">
        <v>769</v>
      </c>
      <c r="BP609" s="0" t="s">
        <v>2264</v>
      </c>
      <c r="BQ609" s="0" t="s">
        <v>127</v>
      </c>
      <c r="BT609" s="0" t="n">
        <v>0</v>
      </c>
      <c r="BU609" s="0" t="s">
        <v>2271</v>
      </c>
      <c r="BW609" s="0" t="n">
        <v>2009</v>
      </c>
      <c r="BX609" s="0" t="n">
        <v>2019</v>
      </c>
      <c r="BY609" s="0" t="s">
        <v>2272</v>
      </c>
      <c r="BZ609" s="0" t="n">
        <v>2014</v>
      </c>
      <c r="CA609" s="0" t="n">
        <v>0.363636363636364</v>
      </c>
      <c r="CB609" s="0" t="n">
        <v>0</v>
      </c>
      <c r="CC609" s="0" t="n">
        <v>1</v>
      </c>
      <c r="CD609" s="0" t="n">
        <v>-0.0102779205287907</v>
      </c>
      <c r="CE609" s="0" t="n">
        <v>1</v>
      </c>
    </row>
    <row r="610" customFormat="false" ht="15" hidden="false" customHeight="false" outlineLevel="0" collapsed="false">
      <c r="A610" s="0" t="s">
        <v>2264</v>
      </c>
      <c r="B610" s="0" t="n">
        <v>1915</v>
      </c>
      <c r="C610" s="0" t="n">
        <v>-0.0646617395046736</v>
      </c>
      <c r="D610" s="0" t="n">
        <v>901</v>
      </c>
      <c r="E610" s="0" t="n">
        <f aca="false">IF(ISNUMBER($BA610),$BA610,IF(AND(ISNUMBER($D610),ISNUMBER($BW610),ISNUMBER($BX610)),$D610*($BX610-$BW610+1),""))</f>
        <v>901</v>
      </c>
      <c r="H610" s="0" t="s">
        <v>118</v>
      </c>
      <c r="I610" s="0" t="s">
        <v>119</v>
      </c>
      <c r="J610" s="0" t="n">
        <f aca="false">IF($BW610&lt;&gt;"",$BW610,"")</f>
        <v>2009</v>
      </c>
      <c r="K610" s="0" t="n">
        <f aca="false">IF($BX610&lt;&gt;"",$BX610,"")</f>
        <v>2019</v>
      </c>
      <c r="L610" s="0" t="n">
        <f aca="false">IF(AND(ISNUMBER($BW610),ISNUMBER($BX610)),($BW610+$BX610)/2,"")</f>
        <v>2014</v>
      </c>
      <c r="M610" s="0" t="n">
        <f aca="false">IF($L610&lt;&gt;"",$L610,"")</f>
        <v>2014</v>
      </c>
      <c r="N610" s="0" t="n">
        <f aca="false">IF(AND(ISNUMBER($BW610),ISNUMBER($BX610)),MIN(1,MAX(0,($BX610-2016+1)/($BX610-$BW610+1))),"")</f>
        <v>0.363636363636364</v>
      </c>
      <c r="O610" s="0" t="n">
        <f aca="false">IF(AND(ISNUMBER($BW610),ISNUMBER($BX610)),MIN(1,MAX(0,($BX610-2017+1)/($BX610-$BW610+1))),"")</f>
        <v>0.272727272727273</v>
      </c>
      <c r="P610" s="0" t="n">
        <f aca="false">IF(AND(ISNUMBER($BW610),ISNUMBER($BX610)),MIN(1,MAX(0,($BX610-2018+1)/($BX610-$BW610+1))),"")</f>
        <v>0.181818181818182</v>
      </c>
      <c r="Q610" s="0" t="n">
        <f aca="false">IF(AND(ISNUMBER($BW610),ISNUMBER($BX610)),MIN(1,MAX(0,($BX610-2019+1)/($BX610-$BW610+1))),"")</f>
        <v>0.0909090909090909</v>
      </c>
      <c r="R610" s="0" t="n">
        <f aca="false">IF(AND(ISNUMBER($BW610),ISNUMBER($BX610)),MIN(1,MAX(0,($BX610-2016+1)/($BX610-$BW610+1))),"")</f>
        <v>0.363636363636364</v>
      </c>
      <c r="S610" s="0" t="n">
        <f aca="false">IF($L610&lt;&gt;"",IF($L610&gt;=2015.5,1,0),"")</f>
        <v>0</v>
      </c>
      <c r="T610" s="0" t="n">
        <f aca="false">IF($L610&lt;&gt;"",IF($L610&gt;=2016,1,0),"")</f>
        <v>0</v>
      </c>
      <c r="U610" s="0" t="n">
        <f aca="false">IF(ISNUMBER($BX610),IF($BX610&gt;=2016,1,0),"")</f>
        <v>1</v>
      </c>
      <c r="V610" s="0" t="n">
        <f aca="false">IF(ISNUMBER($BW610),IF($BW610&gt;=2016,1,0),"")</f>
        <v>0</v>
      </c>
      <c r="W610" s="0" t="str">
        <f aca="false">IF(AND(ISNUMBER($BW610),ISNUMBER($BX610)),IF($BW610&gt;=2016,"post-only",IF($BX610&lt;2016,"pre-only","mixed")),"")</f>
        <v>mixed</v>
      </c>
      <c r="X610" s="0" t="n">
        <f aca="false">IF(AND(ISNUMBER($BW610),ISNUMBER($BX610)),MIN(1,MAX(0,($BX610-2017+1)/($BX610-$BW610+1))),"")</f>
        <v>0.272727272727273</v>
      </c>
      <c r="Y610" s="0" t="n">
        <f aca="false">IF(AND(ISNUMBER($BW610),ISNUMBER($BX610)),MIN(1,MAX(0,($BX610-2018+1)/($BX610-$BW610+1))),"")</f>
        <v>0.181818181818182</v>
      </c>
      <c r="Z610" s="0" t="n">
        <f aca="false">IF(AND(ISNUMBER($BW610),ISNUMBER($BX610)),MIN(1,MAX(0,($BX610-2019+1)/($BX610-$BW610+1))),"")</f>
        <v>0.0909090909090909</v>
      </c>
      <c r="AA610" s="0" t="n">
        <f aca="false">IF(ISNUMBER($BX610),IF($BX610&gt;=2017,1,0),"")</f>
        <v>1</v>
      </c>
      <c r="AB610" s="0" t="n">
        <f aca="false">IF(ISNUMBER($BX610),IF($BX610&gt;=2018,1,0),"")</f>
        <v>1</v>
      </c>
      <c r="AC610" s="0" t="n">
        <f aca="false">IF(ISNUMBER($BX610),IF($BX610&gt;=2019,1,0),"")</f>
        <v>1</v>
      </c>
      <c r="AD610" s="0" t="n">
        <f aca="false">IF($L610&lt;&gt;"",IF($L610&gt;2013,1,0),"")</f>
        <v>1</v>
      </c>
      <c r="AE610" s="0" t="n">
        <f aca="false">IF($L610&lt;&gt;"",1+IF($L610&gt;2011,1,0)+IF($L610&gt;2014,1,0),"")</f>
        <v>2</v>
      </c>
      <c r="AF610" s="0" t="s">
        <v>761</v>
      </c>
      <c r="AG610" s="0" t="s">
        <v>88</v>
      </c>
      <c r="AH610" s="0" t="s">
        <v>89</v>
      </c>
      <c r="AI610" s="0" t="s">
        <v>497</v>
      </c>
      <c r="AJ610" s="0" t="s">
        <v>497</v>
      </c>
      <c r="AK610" s="0" t="str">
        <f aca="false">IF(AND($CF610&lt;&gt;"",IFERROR(INDEX(subsample_country_map!$B:$B,MATCH($CF610,subsample_country_map!$A:$A,0)),"")&lt;&gt;""),INDEX(subsample_country_map!$B:$B,MATCH($CF610,subsample_country_map!$A:$A,0)),INDEX(lookup!$AA:$AA,MATCH($A610,lookup!$A:$A,0)))</f>
        <v>2_Europe</v>
      </c>
      <c r="AL610" s="0" t="str">
        <f aca="false">IF(AND($CF610&lt;&gt;"",IFERROR(INDEX(subsample_country_map!$C:$C,MATCH($CF610,subsample_country_map!$A:$A,0)),"")&lt;&gt;""),INDEX(subsample_country_map!$C:$C,MATCH($CF610,subsample_country_map!$A:$A,0)),INDEX(lookup!$AB:$AB,MATCH($A610,lookup!$A:$A,0)))</f>
        <v>99_NCE</v>
      </c>
      <c r="AM610" s="0" t="str">
        <f aca="false">IF(AND($CF610&lt;&gt;"",IFERROR(INDEX(subsample_country_map!$D:$D,MATCH($CF610,subsample_country_map!$A:$A,0)),"")&lt;&gt;""),INDEX(subsample_country_map!$D:$D,MATCH($CF610,subsample_country_map!$A:$A,0)),INDEX(lookup!$AC:$AC,MATCH($A610,lookup!$A:$A,0)))</f>
        <v>1_western</v>
      </c>
      <c r="AN610" s="0" t="str">
        <f aca="false">IF(AND($CF610&lt;&gt;"",IFERROR(INDEX(subsample_country_map!$E:$E,MATCH($CF610,subsample_country_map!$A:$A,0)),"")&lt;&gt;""),INDEX(subsample_country_map!$E:$E,MATCH($CF610,subsample_country_map!$A:$A,0)),INDEX(lookup!$AD:$AD,MATCH($A610,lookup!$A:$A,0)))</f>
        <v>2_civil law</v>
      </c>
      <c r="AO610" s="0" t="str">
        <f aca="false">INDEX(lookup!$Y:$Y,MATCH($A610,lookup!$A:$A,0))</f>
        <v>1_not published</v>
      </c>
      <c r="AP610" s="0" t="str">
        <f aca="false">INDEX(lookup!$Z:$Z,MATCH($A610,lookup!$A:$A,0))</f>
        <v>99_NCE</v>
      </c>
      <c r="AQ610" s="0" t="str">
        <f aca="false">INDEX(lookup!$W:$W,MATCH($A610,lookup!$A:$A,0))</f>
        <v>1_fin/acc/econ</v>
      </c>
      <c r="AS610" s="0" t="s">
        <v>91</v>
      </c>
      <c r="AT610" s="0" t="s">
        <v>111</v>
      </c>
      <c r="AU610" s="0" t="s">
        <v>93</v>
      </c>
      <c r="AV610" s="0" t="s">
        <v>2322</v>
      </c>
      <c r="AX610" s="0" t="s">
        <v>2323</v>
      </c>
      <c r="BA610" s="0" t="n">
        <v>901</v>
      </c>
      <c r="BB610" s="0" t="s">
        <v>347</v>
      </c>
      <c r="BC610" s="0" t="s">
        <v>358</v>
      </c>
      <c r="BD610" s="0" t="s">
        <v>348</v>
      </c>
      <c r="BE610" s="0" t="s">
        <v>33</v>
      </c>
      <c r="BF610" s="0" t="s">
        <v>2324</v>
      </c>
      <c r="BI610" s="0" t="s">
        <v>189</v>
      </c>
      <c r="BJ610" s="0" t="s">
        <v>2325</v>
      </c>
      <c r="BK610" s="0" t="s">
        <v>2326</v>
      </c>
      <c r="BL610" s="0" t="s">
        <v>2327</v>
      </c>
      <c r="BM610" s="0" t="s">
        <v>2269</v>
      </c>
      <c r="BN610" s="0" t="s">
        <v>2270</v>
      </c>
      <c r="BO610" s="0" t="s">
        <v>769</v>
      </c>
      <c r="BP610" s="0" t="s">
        <v>2264</v>
      </c>
      <c r="BQ610" s="0" t="s">
        <v>127</v>
      </c>
      <c r="BT610" s="0" t="n">
        <v>0</v>
      </c>
      <c r="BU610" s="0" t="s">
        <v>2271</v>
      </c>
      <c r="BW610" s="0" t="n">
        <v>2009</v>
      </c>
      <c r="BX610" s="0" t="n">
        <v>2019</v>
      </c>
      <c r="BY610" s="0" t="s">
        <v>2272</v>
      </c>
      <c r="BZ610" s="0" t="n">
        <v>2014</v>
      </c>
      <c r="CA610" s="0" t="n">
        <v>0.363636363636364</v>
      </c>
      <c r="CB610" s="0" t="n">
        <v>0</v>
      </c>
      <c r="CC610" s="0" t="n">
        <v>1</v>
      </c>
      <c r="CD610" s="0" t="n">
        <v>-0.0647520862050448</v>
      </c>
      <c r="CE610" s="0" t="n">
        <v>1</v>
      </c>
    </row>
    <row r="611" customFormat="false" ht="15" hidden="false" customHeight="false" outlineLevel="0" collapsed="false">
      <c r="A611" s="0" t="s">
        <v>2264</v>
      </c>
      <c r="B611" s="0" t="n">
        <v>1916</v>
      </c>
      <c r="C611" s="0" t="n">
        <v>-0.0220364695572786</v>
      </c>
      <c r="D611" s="0" t="n">
        <v>563</v>
      </c>
      <c r="E611" s="0" t="n">
        <f aca="false">IF(ISNUMBER($BA611),$BA611,IF(AND(ISNUMBER($D611),ISNUMBER($BW611),ISNUMBER($BX611)),$D611*($BX611-$BW611+1),""))</f>
        <v>563</v>
      </c>
      <c r="H611" s="0" t="s">
        <v>118</v>
      </c>
      <c r="I611" s="0" t="s">
        <v>119</v>
      </c>
      <c r="J611" s="0" t="n">
        <f aca="false">IF($BW611&lt;&gt;"",$BW611,"")</f>
        <v>2009</v>
      </c>
      <c r="K611" s="0" t="n">
        <f aca="false">IF($BX611&lt;&gt;"",$BX611,"")</f>
        <v>2019</v>
      </c>
      <c r="L611" s="0" t="n">
        <f aca="false">IF(AND(ISNUMBER($BW611),ISNUMBER($BX611)),($BW611+$BX611)/2,"")</f>
        <v>2014</v>
      </c>
      <c r="M611" s="0" t="n">
        <f aca="false">IF($L611&lt;&gt;"",$L611,"")</f>
        <v>2014</v>
      </c>
      <c r="N611" s="0" t="n">
        <f aca="false">IF(AND(ISNUMBER($BW611),ISNUMBER($BX611)),MIN(1,MAX(0,($BX611-2016+1)/($BX611-$BW611+1))),"")</f>
        <v>0.363636363636364</v>
      </c>
      <c r="O611" s="0" t="n">
        <f aca="false">IF(AND(ISNUMBER($BW611),ISNUMBER($BX611)),MIN(1,MAX(0,($BX611-2017+1)/($BX611-$BW611+1))),"")</f>
        <v>0.272727272727273</v>
      </c>
      <c r="P611" s="0" t="n">
        <f aca="false">IF(AND(ISNUMBER($BW611),ISNUMBER($BX611)),MIN(1,MAX(0,($BX611-2018+1)/($BX611-$BW611+1))),"")</f>
        <v>0.181818181818182</v>
      </c>
      <c r="Q611" s="0" t="n">
        <f aca="false">IF(AND(ISNUMBER($BW611),ISNUMBER($BX611)),MIN(1,MAX(0,($BX611-2019+1)/($BX611-$BW611+1))),"")</f>
        <v>0.0909090909090909</v>
      </c>
      <c r="R611" s="0" t="n">
        <f aca="false">IF(AND(ISNUMBER($BW611),ISNUMBER($BX611)),MIN(1,MAX(0,($BX611-2016+1)/($BX611-$BW611+1))),"")</f>
        <v>0.363636363636364</v>
      </c>
      <c r="S611" s="0" t="n">
        <f aca="false">IF($L611&lt;&gt;"",IF($L611&gt;=2015.5,1,0),"")</f>
        <v>0</v>
      </c>
      <c r="T611" s="0" t="n">
        <f aca="false">IF($L611&lt;&gt;"",IF($L611&gt;=2016,1,0),"")</f>
        <v>0</v>
      </c>
      <c r="U611" s="0" t="n">
        <f aca="false">IF(ISNUMBER($BX611),IF($BX611&gt;=2016,1,0),"")</f>
        <v>1</v>
      </c>
      <c r="V611" s="0" t="n">
        <f aca="false">IF(ISNUMBER($BW611),IF($BW611&gt;=2016,1,0),"")</f>
        <v>0</v>
      </c>
      <c r="W611" s="0" t="str">
        <f aca="false">IF(AND(ISNUMBER($BW611),ISNUMBER($BX611)),IF($BW611&gt;=2016,"post-only",IF($BX611&lt;2016,"pre-only","mixed")),"")</f>
        <v>mixed</v>
      </c>
      <c r="X611" s="0" t="n">
        <f aca="false">IF(AND(ISNUMBER($BW611),ISNUMBER($BX611)),MIN(1,MAX(0,($BX611-2017+1)/($BX611-$BW611+1))),"")</f>
        <v>0.272727272727273</v>
      </c>
      <c r="Y611" s="0" t="n">
        <f aca="false">IF(AND(ISNUMBER($BW611),ISNUMBER($BX611)),MIN(1,MAX(0,($BX611-2018+1)/($BX611-$BW611+1))),"")</f>
        <v>0.181818181818182</v>
      </c>
      <c r="Z611" s="0" t="n">
        <f aca="false">IF(AND(ISNUMBER($BW611),ISNUMBER($BX611)),MIN(1,MAX(0,($BX611-2019+1)/($BX611-$BW611+1))),"")</f>
        <v>0.0909090909090909</v>
      </c>
      <c r="AA611" s="0" t="n">
        <f aca="false">IF(ISNUMBER($BX611),IF($BX611&gt;=2017,1,0),"")</f>
        <v>1</v>
      </c>
      <c r="AB611" s="0" t="n">
        <f aca="false">IF(ISNUMBER($BX611),IF($BX611&gt;=2018,1,0),"")</f>
        <v>1</v>
      </c>
      <c r="AC611" s="0" t="n">
        <f aca="false">IF(ISNUMBER($BX611),IF($BX611&gt;=2019,1,0),"")</f>
        <v>1</v>
      </c>
      <c r="AD611" s="0" t="n">
        <f aca="false">IF($L611&lt;&gt;"",IF($L611&gt;2013,1,0),"")</f>
        <v>1</v>
      </c>
      <c r="AE611" s="0" t="n">
        <f aca="false">IF($L611&lt;&gt;"",1+IF($L611&gt;2011,1,0)+IF($L611&gt;2014,1,0),"")</f>
        <v>2</v>
      </c>
      <c r="AF611" s="0" t="s">
        <v>761</v>
      </c>
      <c r="AG611" s="0" t="s">
        <v>88</v>
      </c>
      <c r="AH611" s="0" t="s">
        <v>89</v>
      </c>
      <c r="AI611" s="0" t="s">
        <v>497</v>
      </c>
      <c r="AJ611" s="0" t="s">
        <v>497</v>
      </c>
      <c r="AK611" s="0" t="str">
        <f aca="false">IF(AND($CF611&lt;&gt;"",IFERROR(INDEX(subsample_country_map!$B:$B,MATCH($CF611,subsample_country_map!$A:$A,0)),"")&lt;&gt;""),INDEX(subsample_country_map!$B:$B,MATCH($CF611,subsample_country_map!$A:$A,0)),INDEX(lookup!$AA:$AA,MATCH($A611,lookup!$A:$A,0)))</f>
        <v>2_Europe</v>
      </c>
      <c r="AL611" s="0" t="str">
        <f aca="false">IF(AND($CF611&lt;&gt;"",IFERROR(INDEX(subsample_country_map!$C:$C,MATCH($CF611,subsample_country_map!$A:$A,0)),"")&lt;&gt;""),INDEX(subsample_country_map!$C:$C,MATCH($CF611,subsample_country_map!$A:$A,0)),INDEX(lookup!$AB:$AB,MATCH($A611,lookup!$A:$A,0)))</f>
        <v>99_NCE</v>
      </c>
      <c r="AM611" s="0" t="str">
        <f aca="false">IF(AND($CF611&lt;&gt;"",IFERROR(INDEX(subsample_country_map!$D:$D,MATCH($CF611,subsample_country_map!$A:$A,0)),"")&lt;&gt;""),INDEX(subsample_country_map!$D:$D,MATCH($CF611,subsample_country_map!$A:$A,0)),INDEX(lookup!$AC:$AC,MATCH($A611,lookup!$A:$A,0)))</f>
        <v>1_western</v>
      </c>
      <c r="AN611" s="0" t="str">
        <f aca="false">IF(AND($CF611&lt;&gt;"",IFERROR(INDEX(subsample_country_map!$E:$E,MATCH($CF611,subsample_country_map!$A:$A,0)),"")&lt;&gt;""),INDEX(subsample_country_map!$E:$E,MATCH($CF611,subsample_country_map!$A:$A,0)),INDEX(lookup!$AD:$AD,MATCH($A611,lookup!$A:$A,0)))</f>
        <v>2_civil law</v>
      </c>
      <c r="AO611" s="0" t="str">
        <f aca="false">INDEX(lookup!$Y:$Y,MATCH($A611,lookup!$A:$A,0))</f>
        <v>1_not published</v>
      </c>
      <c r="AP611" s="0" t="str">
        <f aca="false">INDEX(lookup!$Z:$Z,MATCH($A611,lookup!$A:$A,0))</f>
        <v>99_NCE</v>
      </c>
      <c r="AQ611" s="0" t="str">
        <f aca="false">INDEX(lookup!$W:$W,MATCH($A611,lookup!$A:$A,0))</f>
        <v>1_fin/acc/econ</v>
      </c>
      <c r="AS611" s="0" t="s">
        <v>91</v>
      </c>
      <c r="AT611" s="0" t="s">
        <v>111</v>
      </c>
      <c r="AU611" s="0" t="s">
        <v>93</v>
      </c>
      <c r="AV611" s="0" t="s">
        <v>2328</v>
      </c>
      <c r="AX611" s="0" t="s">
        <v>2329</v>
      </c>
      <c r="BA611" s="0" t="n">
        <v>563</v>
      </c>
      <c r="BB611" s="0" t="s">
        <v>347</v>
      </c>
      <c r="BC611" s="0" t="s">
        <v>358</v>
      </c>
      <c r="BD611" s="0" t="s">
        <v>348</v>
      </c>
      <c r="BE611" s="0" t="s">
        <v>33</v>
      </c>
      <c r="BF611" s="0" t="s">
        <v>2330</v>
      </c>
      <c r="BI611" s="0" t="s">
        <v>189</v>
      </c>
      <c r="BJ611" s="0" t="s">
        <v>2331</v>
      </c>
      <c r="BK611" s="0" t="s">
        <v>2326</v>
      </c>
      <c r="BL611" s="0" t="s">
        <v>2332</v>
      </c>
      <c r="BM611" s="0" t="s">
        <v>2269</v>
      </c>
      <c r="BN611" s="0" t="s">
        <v>2270</v>
      </c>
      <c r="BO611" s="0" t="s">
        <v>769</v>
      </c>
      <c r="BP611" s="0" t="s">
        <v>2264</v>
      </c>
      <c r="BQ611" s="0" t="s">
        <v>127</v>
      </c>
      <c r="BT611" s="0" t="n">
        <v>0</v>
      </c>
      <c r="BU611" s="0" t="s">
        <v>2271</v>
      </c>
      <c r="BW611" s="0" t="n">
        <v>2009</v>
      </c>
      <c r="BX611" s="0" t="n">
        <v>2019</v>
      </c>
      <c r="BY611" s="0" t="s">
        <v>2272</v>
      </c>
      <c r="BZ611" s="0" t="n">
        <v>2014</v>
      </c>
      <c r="CA611" s="0" t="n">
        <v>0.363636363636364</v>
      </c>
      <c r="CB611" s="0" t="n">
        <v>0</v>
      </c>
      <c r="CC611" s="0" t="n">
        <v>1</v>
      </c>
      <c r="CD611" s="0" t="n">
        <v>-0.022040037610813</v>
      </c>
      <c r="CE611" s="0" t="n">
        <v>1</v>
      </c>
    </row>
    <row r="612" customFormat="false" ht="15" hidden="false" customHeight="false" outlineLevel="0" collapsed="false">
      <c r="A612" s="0" t="s">
        <v>2264</v>
      </c>
      <c r="B612" s="0" t="n">
        <v>1917</v>
      </c>
      <c r="C612" s="0" t="n">
        <v>-0.0754093356755489</v>
      </c>
      <c r="D612" s="0" t="n">
        <v>901</v>
      </c>
      <c r="E612" s="0" t="n">
        <f aca="false">IF(ISNUMBER($BA612),$BA612,IF(AND(ISNUMBER($D612),ISNUMBER($BW612),ISNUMBER($BX612)),$D612*($BX612-$BW612+1),""))</f>
        <v>901</v>
      </c>
      <c r="H612" s="0" t="s">
        <v>118</v>
      </c>
      <c r="I612" s="0" t="s">
        <v>119</v>
      </c>
      <c r="J612" s="0" t="n">
        <f aca="false">IF($BW612&lt;&gt;"",$BW612,"")</f>
        <v>2009</v>
      </c>
      <c r="K612" s="0" t="n">
        <f aca="false">IF($BX612&lt;&gt;"",$BX612,"")</f>
        <v>2019</v>
      </c>
      <c r="L612" s="0" t="n">
        <f aca="false">IF(AND(ISNUMBER($BW612),ISNUMBER($BX612)),($BW612+$BX612)/2,"")</f>
        <v>2014</v>
      </c>
      <c r="M612" s="0" t="n">
        <f aca="false">IF($L612&lt;&gt;"",$L612,"")</f>
        <v>2014</v>
      </c>
      <c r="N612" s="0" t="n">
        <f aca="false">IF(AND(ISNUMBER($BW612),ISNUMBER($BX612)),MIN(1,MAX(0,($BX612-2016+1)/($BX612-$BW612+1))),"")</f>
        <v>0.363636363636364</v>
      </c>
      <c r="O612" s="0" t="n">
        <f aca="false">IF(AND(ISNUMBER($BW612),ISNUMBER($BX612)),MIN(1,MAX(0,($BX612-2017+1)/($BX612-$BW612+1))),"")</f>
        <v>0.272727272727273</v>
      </c>
      <c r="P612" s="0" t="n">
        <f aca="false">IF(AND(ISNUMBER($BW612),ISNUMBER($BX612)),MIN(1,MAX(0,($BX612-2018+1)/($BX612-$BW612+1))),"")</f>
        <v>0.181818181818182</v>
      </c>
      <c r="Q612" s="0" t="n">
        <f aca="false">IF(AND(ISNUMBER($BW612),ISNUMBER($BX612)),MIN(1,MAX(0,($BX612-2019+1)/($BX612-$BW612+1))),"")</f>
        <v>0.0909090909090909</v>
      </c>
      <c r="R612" s="0" t="n">
        <f aca="false">IF(AND(ISNUMBER($BW612),ISNUMBER($BX612)),MIN(1,MAX(0,($BX612-2016+1)/($BX612-$BW612+1))),"")</f>
        <v>0.363636363636364</v>
      </c>
      <c r="S612" s="0" t="n">
        <f aca="false">IF($L612&lt;&gt;"",IF($L612&gt;=2015.5,1,0),"")</f>
        <v>0</v>
      </c>
      <c r="T612" s="0" t="n">
        <f aca="false">IF($L612&lt;&gt;"",IF($L612&gt;=2016,1,0),"")</f>
        <v>0</v>
      </c>
      <c r="U612" s="0" t="n">
        <f aca="false">IF(ISNUMBER($BX612),IF($BX612&gt;=2016,1,0),"")</f>
        <v>1</v>
      </c>
      <c r="V612" s="0" t="n">
        <f aca="false">IF(ISNUMBER($BW612),IF($BW612&gt;=2016,1,0),"")</f>
        <v>0</v>
      </c>
      <c r="W612" s="0" t="str">
        <f aca="false">IF(AND(ISNUMBER($BW612),ISNUMBER($BX612)),IF($BW612&gt;=2016,"post-only",IF($BX612&lt;2016,"pre-only","mixed")),"")</f>
        <v>mixed</v>
      </c>
      <c r="X612" s="0" t="n">
        <f aca="false">IF(AND(ISNUMBER($BW612),ISNUMBER($BX612)),MIN(1,MAX(0,($BX612-2017+1)/($BX612-$BW612+1))),"")</f>
        <v>0.272727272727273</v>
      </c>
      <c r="Y612" s="0" t="n">
        <f aca="false">IF(AND(ISNUMBER($BW612),ISNUMBER($BX612)),MIN(1,MAX(0,($BX612-2018+1)/($BX612-$BW612+1))),"")</f>
        <v>0.181818181818182</v>
      </c>
      <c r="Z612" s="0" t="n">
        <f aca="false">IF(AND(ISNUMBER($BW612),ISNUMBER($BX612)),MIN(1,MAX(0,($BX612-2019+1)/($BX612-$BW612+1))),"")</f>
        <v>0.0909090909090909</v>
      </c>
      <c r="AA612" s="0" t="n">
        <f aca="false">IF(ISNUMBER($BX612),IF($BX612&gt;=2017,1,0),"")</f>
        <v>1</v>
      </c>
      <c r="AB612" s="0" t="n">
        <f aca="false">IF(ISNUMBER($BX612),IF($BX612&gt;=2018,1,0),"")</f>
        <v>1</v>
      </c>
      <c r="AC612" s="0" t="n">
        <f aca="false">IF(ISNUMBER($BX612),IF($BX612&gt;=2019,1,0),"")</f>
        <v>1</v>
      </c>
      <c r="AD612" s="0" t="n">
        <f aca="false">IF($L612&lt;&gt;"",IF($L612&gt;2013,1,0),"")</f>
        <v>1</v>
      </c>
      <c r="AE612" s="0" t="n">
        <f aca="false">IF($L612&lt;&gt;"",1+IF($L612&gt;2011,1,0)+IF($L612&gt;2014,1,0),"")</f>
        <v>2</v>
      </c>
      <c r="AF612" s="0" t="s">
        <v>761</v>
      </c>
      <c r="AG612" s="0" t="s">
        <v>88</v>
      </c>
      <c r="AH612" s="0" t="s">
        <v>89</v>
      </c>
      <c r="AI612" s="0" t="s">
        <v>497</v>
      </c>
      <c r="AJ612" s="0" t="s">
        <v>497</v>
      </c>
      <c r="AK612" s="0" t="str">
        <f aca="false">IF(AND($CF612&lt;&gt;"",IFERROR(INDEX(subsample_country_map!$B:$B,MATCH($CF612,subsample_country_map!$A:$A,0)),"")&lt;&gt;""),INDEX(subsample_country_map!$B:$B,MATCH($CF612,subsample_country_map!$A:$A,0)),INDEX(lookup!$AA:$AA,MATCH($A612,lookup!$A:$A,0)))</f>
        <v>2_Europe</v>
      </c>
      <c r="AL612" s="0" t="str">
        <f aca="false">IF(AND($CF612&lt;&gt;"",IFERROR(INDEX(subsample_country_map!$C:$C,MATCH($CF612,subsample_country_map!$A:$A,0)),"")&lt;&gt;""),INDEX(subsample_country_map!$C:$C,MATCH($CF612,subsample_country_map!$A:$A,0)),INDEX(lookup!$AB:$AB,MATCH($A612,lookup!$A:$A,0)))</f>
        <v>99_NCE</v>
      </c>
      <c r="AM612" s="0" t="str">
        <f aca="false">IF(AND($CF612&lt;&gt;"",IFERROR(INDEX(subsample_country_map!$D:$D,MATCH($CF612,subsample_country_map!$A:$A,0)),"")&lt;&gt;""),INDEX(subsample_country_map!$D:$D,MATCH($CF612,subsample_country_map!$A:$A,0)),INDEX(lookup!$AC:$AC,MATCH($A612,lookup!$A:$A,0)))</f>
        <v>1_western</v>
      </c>
      <c r="AN612" s="0" t="str">
        <f aca="false">IF(AND($CF612&lt;&gt;"",IFERROR(INDEX(subsample_country_map!$E:$E,MATCH($CF612,subsample_country_map!$A:$A,0)),"")&lt;&gt;""),INDEX(subsample_country_map!$E:$E,MATCH($CF612,subsample_country_map!$A:$A,0)),INDEX(lookup!$AD:$AD,MATCH($A612,lookup!$A:$A,0)))</f>
        <v>2_civil law</v>
      </c>
      <c r="AO612" s="0" t="str">
        <f aca="false">INDEX(lookup!$Y:$Y,MATCH($A612,lookup!$A:$A,0))</f>
        <v>1_not published</v>
      </c>
      <c r="AP612" s="0" t="str">
        <f aca="false">INDEX(lookup!$Z:$Z,MATCH($A612,lookup!$A:$A,0))</f>
        <v>99_NCE</v>
      </c>
      <c r="AQ612" s="0" t="str">
        <f aca="false">INDEX(lookup!$W:$W,MATCH($A612,lookup!$A:$A,0))</f>
        <v>1_fin/acc/econ</v>
      </c>
      <c r="AS612" s="0" t="s">
        <v>91</v>
      </c>
      <c r="AT612" s="0" t="s">
        <v>111</v>
      </c>
      <c r="AU612" s="0" t="s">
        <v>93</v>
      </c>
      <c r="AV612" s="0" t="s">
        <v>2333</v>
      </c>
      <c r="AX612" s="0" t="s">
        <v>2334</v>
      </c>
      <c r="BA612" s="0" t="n">
        <v>901</v>
      </c>
      <c r="BB612" s="0" t="s">
        <v>347</v>
      </c>
      <c r="BC612" s="0" t="s">
        <v>358</v>
      </c>
      <c r="BD612" s="0" t="s">
        <v>348</v>
      </c>
      <c r="BE612" s="0" t="s">
        <v>33</v>
      </c>
      <c r="BF612" s="0" t="s">
        <v>2324</v>
      </c>
      <c r="BI612" s="0" t="s">
        <v>189</v>
      </c>
      <c r="BJ612" s="0" t="s">
        <v>2335</v>
      </c>
      <c r="BK612" s="0" t="s">
        <v>2326</v>
      </c>
      <c r="BL612" s="0" t="s">
        <v>2336</v>
      </c>
      <c r="BM612" s="0" t="s">
        <v>2276</v>
      </c>
      <c r="BN612" s="0" t="s">
        <v>2270</v>
      </c>
      <c r="BO612" s="0" t="s">
        <v>769</v>
      </c>
      <c r="BP612" s="0" t="s">
        <v>2264</v>
      </c>
      <c r="BQ612" s="0" t="s">
        <v>127</v>
      </c>
      <c r="BT612" s="0" t="n">
        <v>0</v>
      </c>
      <c r="BU612" s="0" t="s">
        <v>2271</v>
      </c>
      <c r="BW612" s="0" t="n">
        <v>2009</v>
      </c>
      <c r="BX612" s="0" t="n">
        <v>2019</v>
      </c>
      <c r="BY612" s="0" t="s">
        <v>2272</v>
      </c>
      <c r="BZ612" s="0" t="n">
        <v>2014</v>
      </c>
      <c r="CA612" s="0" t="n">
        <v>0.363636363636364</v>
      </c>
      <c r="CB612" s="0" t="n">
        <v>0</v>
      </c>
      <c r="CC612" s="0" t="n">
        <v>1</v>
      </c>
      <c r="CD612" s="0" t="n">
        <v>-0.0755527654711956</v>
      </c>
      <c r="CE612" s="0" t="n">
        <v>1</v>
      </c>
    </row>
    <row r="613" customFormat="false" ht="15" hidden="false" customHeight="false" outlineLevel="0" collapsed="false">
      <c r="A613" s="0" t="s">
        <v>2264</v>
      </c>
      <c r="B613" s="0" t="n">
        <v>1918</v>
      </c>
      <c r="C613" s="0" t="n">
        <v>-0.0302883345949352</v>
      </c>
      <c r="D613" s="0" t="n">
        <v>563</v>
      </c>
      <c r="E613" s="0" t="n">
        <f aca="false">IF(ISNUMBER($BA613),$BA613,IF(AND(ISNUMBER($D613),ISNUMBER($BW613),ISNUMBER($BX613)),$D613*($BX613-$BW613+1),""))</f>
        <v>563</v>
      </c>
      <c r="H613" s="0" t="s">
        <v>118</v>
      </c>
      <c r="I613" s="0" t="s">
        <v>119</v>
      </c>
      <c r="J613" s="0" t="n">
        <f aca="false">IF($BW613&lt;&gt;"",$BW613,"")</f>
        <v>2009</v>
      </c>
      <c r="K613" s="0" t="n">
        <f aca="false">IF($BX613&lt;&gt;"",$BX613,"")</f>
        <v>2019</v>
      </c>
      <c r="L613" s="0" t="n">
        <f aca="false">IF(AND(ISNUMBER($BW613),ISNUMBER($BX613)),($BW613+$BX613)/2,"")</f>
        <v>2014</v>
      </c>
      <c r="M613" s="0" t="n">
        <f aca="false">IF($L613&lt;&gt;"",$L613,"")</f>
        <v>2014</v>
      </c>
      <c r="N613" s="0" t="n">
        <f aca="false">IF(AND(ISNUMBER($BW613),ISNUMBER($BX613)),MIN(1,MAX(0,($BX613-2016+1)/($BX613-$BW613+1))),"")</f>
        <v>0.363636363636364</v>
      </c>
      <c r="O613" s="0" t="n">
        <f aca="false">IF(AND(ISNUMBER($BW613),ISNUMBER($BX613)),MIN(1,MAX(0,($BX613-2017+1)/($BX613-$BW613+1))),"")</f>
        <v>0.272727272727273</v>
      </c>
      <c r="P613" s="0" t="n">
        <f aca="false">IF(AND(ISNUMBER($BW613),ISNUMBER($BX613)),MIN(1,MAX(0,($BX613-2018+1)/($BX613-$BW613+1))),"")</f>
        <v>0.181818181818182</v>
      </c>
      <c r="Q613" s="0" t="n">
        <f aca="false">IF(AND(ISNUMBER($BW613),ISNUMBER($BX613)),MIN(1,MAX(0,($BX613-2019+1)/($BX613-$BW613+1))),"")</f>
        <v>0.0909090909090909</v>
      </c>
      <c r="R613" s="0" t="n">
        <f aca="false">IF(AND(ISNUMBER($BW613),ISNUMBER($BX613)),MIN(1,MAX(0,($BX613-2016+1)/($BX613-$BW613+1))),"")</f>
        <v>0.363636363636364</v>
      </c>
      <c r="S613" s="0" t="n">
        <f aca="false">IF($L613&lt;&gt;"",IF($L613&gt;=2015.5,1,0),"")</f>
        <v>0</v>
      </c>
      <c r="T613" s="0" t="n">
        <f aca="false">IF($L613&lt;&gt;"",IF($L613&gt;=2016,1,0),"")</f>
        <v>0</v>
      </c>
      <c r="U613" s="0" t="n">
        <f aca="false">IF(ISNUMBER($BX613),IF($BX613&gt;=2016,1,0),"")</f>
        <v>1</v>
      </c>
      <c r="V613" s="0" t="n">
        <f aca="false">IF(ISNUMBER($BW613),IF($BW613&gt;=2016,1,0),"")</f>
        <v>0</v>
      </c>
      <c r="W613" s="0" t="str">
        <f aca="false">IF(AND(ISNUMBER($BW613),ISNUMBER($BX613)),IF($BW613&gt;=2016,"post-only",IF($BX613&lt;2016,"pre-only","mixed")),"")</f>
        <v>mixed</v>
      </c>
      <c r="X613" s="0" t="n">
        <f aca="false">IF(AND(ISNUMBER($BW613),ISNUMBER($BX613)),MIN(1,MAX(0,($BX613-2017+1)/($BX613-$BW613+1))),"")</f>
        <v>0.272727272727273</v>
      </c>
      <c r="Y613" s="0" t="n">
        <f aca="false">IF(AND(ISNUMBER($BW613),ISNUMBER($BX613)),MIN(1,MAX(0,($BX613-2018+1)/($BX613-$BW613+1))),"")</f>
        <v>0.181818181818182</v>
      </c>
      <c r="Z613" s="0" t="n">
        <f aca="false">IF(AND(ISNUMBER($BW613),ISNUMBER($BX613)),MIN(1,MAX(0,($BX613-2019+1)/($BX613-$BW613+1))),"")</f>
        <v>0.0909090909090909</v>
      </c>
      <c r="AA613" s="0" t="n">
        <f aca="false">IF(ISNUMBER($BX613),IF($BX613&gt;=2017,1,0),"")</f>
        <v>1</v>
      </c>
      <c r="AB613" s="0" t="n">
        <f aca="false">IF(ISNUMBER($BX613),IF($BX613&gt;=2018,1,0),"")</f>
        <v>1</v>
      </c>
      <c r="AC613" s="0" t="n">
        <f aca="false">IF(ISNUMBER($BX613),IF($BX613&gt;=2019,1,0),"")</f>
        <v>1</v>
      </c>
      <c r="AD613" s="0" t="n">
        <f aca="false">IF($L613&lt;&gt;"",IF($L613&gt;2013,1,0),"")</f>
        <v>1</v>
      </c>
      <c r="AE613" s="0" t="n">
        <f aca="false">IF($L613&lt;&gt;"",1+IF($L613&gt;2011,1,0)+IF($L613&gt;2014,1,0),"")</f>
        <v>2</v>
      </c>
      <c r="AF613" s="0" t="s">
        <v>761</v>
      </c>
      <c r="AG613" s="0" t="s">
        <v>88</v>
      </c>
      <c r="AH613" s="0" t="s">
        <v>89</v>
      </c>
      <c r="AI613" s="0" t="s">
        <v>497</v>
      </c>
      <c r="AJ613" s="0" t="s">
        <v>497</v>
      </c>
      <c r="AK613" s="0" t="str">
        <f aca="false">IF(AND($CF613&lt;&gt;"",IFERROR(INDEX(subsample_country_map!$B:$B,MATCH($CF613,subsample_country_map!$A:$A,0)),"")&lt;&gt;""),INDEX(subsample_country_map!$B:$B,MATCH($CF613,subsample_country_map!$A:$A,0)),INDEX(lookup!$AA:$AA,MATCH($A613,lookup!$A:$A,0)))</f>
        <v>2_Europe</v>
      </c>
      <c r="AL613" s="0" t="str">
        <f aca="false">IF(AND($CF613&lt;&gt;"",IFERROR(INDEX(subsample_country_map!$C:$C,MATCH($CF613,subsample_country_map!$A:$A,0)),"")&lt;&gt;""),INDEX(subsample_country_map!$C:$C,MATCH($CF613,subsample_country_map!$A:$A,0)),INDEX(lookup!$AB:$AB,MATCH($A613,lookup!$A:$A,0)))</f>
        <v>99_NCE</v>
      </c>
      <c r="AM613" s="0" t="str">
        <f aca="false">IF(AND($CF613&lt;&gt;"",IFERROR(INDEX(subsample_country_map!$D:$D,MATCH($CF613,subsample_country_map!$A:$A,0)),"")&lt;&gt;""),INDEX(subsample_country_map!$D:$D,MATCH($CF613,subsample_country_map!$A:$A,0)),INDEX(lookup!$AC:$AC,MATCH($A613,lookup!$A:$A,0)))</f>
        <v>1_western</v>
      </c>
      <c r="AN613" s="0" t="str">
        <f aca="false">IF(AND($CF613&lt;&gt;"",IFERROR(INDEX(subsample_country_map!$E:$E,MATCH($CF613,subsample_country_map!$A:$A,0)),"")&lt;&gt;""),INDEX(subsample_country_map!$E:$E,MATCH($CF613,subsample_country_map!$A:$A,0)),INDEX(lookup!$AD:$AD,MATCH($A613,lookup!$A:$A,0)))</f>
        <v>2_civil law</v>
      </c>
      <c r="AO613" s="0" t="str">
        <f aca="false">INDEX(lookup!$Y:$Y,MATCH($A613,lookup!$A:$A,0))</f>
        <v>1_not published</v>
      </c>
      <c r="AP613" s="0" t="str">
        <f aca="false">INDEX(lookup!$Z:$Z,MATCH($A613,lookup!$A:$A,0))</f>
        <v>99_NCE</v>
      </c>
      <c r="AQ613" s="0" t="str">
        <f aca="false">INDEX(lookup!$W:$W,MATCH($A613,lookup!$A:$A,0))</f>
        <v>1_fin/acc/econ</v>
      </c>
      <c r="AS613" s="0" t="s">
        <v>91</v>
      </c>
      <c r="AT613" s="0" t="s">
        <v>111</v>
      </c>
      <c r="AU613" s="0" t="s">
        <v>93</v>
      </c>
      <c r="AV613" s="0" t="s">
        <v>2337</v>
      </c>
      <c r="AX613" s="0" t="s">
        <v>2338</v>
      </c>
      <c r="BA613" s="0" t="n">
        <v>563</v>
      </c>
      <c r="BB613" s="0" t="s">
        <v>347</v>
      </c>
      <c r="BC613" s="0" t="s">
        <v>358</v>
      </c>
      <c r="BD613" s="0" t="s">
        <v>348</v>
      </c>
      <c r="BE613" s="0" t="s">
        <v>33</v>
      </c>
      <c r="BF613" s="0" t="s">
        <v>2330</v>
      </c>
      <c r="BI613" s="0" t="s">
        <v>189</v>
      </c>
      <c r="BJ613" s="0" t="s">
        <v>2339</v>
      </c>
      <c r="BK613" s="0" t="s">
        <v>2326</v>
      </c>
      <c r="BL613" s="0" t="s">
        <v>2340</v>
      </c>
      <c r="BM613" s="0" t="s">
        <v>2276</v>
      </c>
      <c r="BN613" s="0" t="s">
        <v>2270</v>
      </c>
      <c r="BO613" s="0" t="s">
        <v>769</v>
      </c>
      <c r="BP613" s="0" t="s">
        <v>2264</v>
      </c>
      <c r="BQ613" s="0" t="s">
        <v>127</v>
      </c>
      <c r="BT613" s="0" t="n">
        <v>0</v>
      </c>
      <c r="BU613" s="0" t="s">
        <v>2271</v>
      </c>
      <c r="BW613" s="0" t="n">
        <v>2009</v>
      </c>
      <c r="BX613" s="0" t="n">
        <v>2019</v>
      </c>
      <c r="BY613" s="0" t="s">
        <v>2272</v>
      </c>
      <c r="BZ613" s="0" t="n">
        <v>2014</v>
      </c>
      <c r="CA613" s="0" t="n">
        <v>0.363636363636364</v>
      </c>
      <c r="CB613" s="0" t="n">
        <v>0</v>
      </c>
      <c r="CC613" s="0" t="n">
        <v>1</v>
      </c>
      <c r="CD613" s="0" t="n">
        <v>-0.030297601699593</v>
      </c>
      <c r="CE613" s="0" t="n">
        <v>1</v>
      </c>
    </row>
    <row r="614" customFormat="false" ht="15" hidden="false" customHeight="false" outlineLevel="0" collapsed="false">
      <c r="A614" s="0" t="s">
        <v>2264</v>
      </c>
      <c r="B614" s="0" t="n">
        <v>1919</v>
      </c>
      <c r="C614" s="0" t="n">
        <v>-0.138023736506338</v>
      </c>
      <c r="D614" s="0" t="n">
        <v>170</v>
      </c>
      <c r="E614" s="0" t="n">
        <f aca="false">IF(ISNUMBER($BA614),$BA614,IF(AND(ISNUMBER($D614),ISNUMBER($BW614),ISNUMBER($BX614)),$D614*($BX614-$BW614+1),""))</f>
        <v>170</v>
      </c>
      <c r="H614" s="0" t="s">
        <v>118</v>
      </c>
      <c r="I614" s="0" t="s">
        <v>119</v>
      </c>
      <c r="J614" s="0" t="n">
        <f aca="false">IF($BW614&lt;&gt;"",$BW614,"")</f>
        <v>2009</v>
      </c>
      <c r="K614" s="0" t="n">
        <f aca="false">IF($BX614&lt;&gt;"",$BX614,"")</f>
        <v>2019</v>
      </c>
      <c r="L614" s="0" t="n">
        <f aca="false">IF(AND(ISNUMBER($BW614),ISNUMBER($BX614)),($BW614+$BX614)/2,"")</f>
        <v>2014</v>
      </c>
      <c r="M614" s="0" t="n">
        <f aca="false">IF($L614&lt;&gt;"",$L614,"")</f>
        <v>2014</v>
      </c>
      <c r="N614" s="0" t="n">
        <f aca="false">IF(AND(ISNUMBER($BW614),ISNUMBER($BX614)),MIN(1,MAX(0,($BX614-2016+1)/($BX614-$BW614+1))),"")</f>
        <v>0.363636363636364</v>
      </c>
      <c r="O614" s="0" t="n">
        <f aca="false">IF(AND(ISNUMBER($BW614),ISNUMBER($BX614)),MIN(1,MAX(0,($BX614-2017+1)/($BX614-$BW614+1))),"")</f>
        <v>0.272727272727273</v>
      </c>
      <c r="P614" s="0" t="n">
        <f aca="false">IF(AND(ISNUMBER($BW614),ISNUMBER($BX614)),MIN(1,MAX(0,($BX614-2018+1)/($BX614-$BW614+1))),"")</f>
        <v>0.181818181818182</v>
      </c>
      <c r="Q614" s="0" t="n">
        <f aca="false">IF(AND(ISNUMBER($BW614),ISNUMBER($BX614)),MIN(1,MAX(0,($BX614-2019+1)/($BX614-$BW614+1))),"")</f>
        <v>0.0909090909090909</v>
      </c>
      <c r="R614" s="0" t="n">
        <f aca="false">IF(AND(ISNUMBER($BW614),ISNUMBER($BX614)),MIN(1,MAX(0,($BX614-2016+1)/($BX614-$BW614+1))),"")</f>
        <v>0.363636363636364</v>
      </c>
      <c r="S614" s="0" t="n">
        <f aca="false">IF($L614&lt;&gt;"",IF($L614&gt;=2015.5,1,0),"")</f>
        <v>0</v>
      </c>
      <c r="T614" s="0" t="n">
        <f aca="false">IF($L614&lt;&gt;"",IF($L614&gt;=2016,1,0),"")</f>
        <v>0</v>
      </c>
      <c r="U614" s="0" t="n">
        <f aca="false">IF(ISNUMBER($BX614),IF($BX614&gt;=2016,1,0),"")</f>
        <v>1</v>
      </c>
      <c r="V614" s="0" t="n">
        <f aca="false">IF(ISNUMBER($BW614),IF($BW614&gt;=2016,1,0),"")</f>
        <v>0</v>
      </c>
      <c r="W614" s="0" t="str">
        <f aca="false">IF(AND(ISNUMBER($BW614),ISNUMBER($BX614)),IF($BW614&gt;=2016,"post-only",IF($BX614&lt;2016,"pre-only","mixed")),"")</f>
        <v>mixed</v>
      </c>
      <c r="X614" s="0" t="n">
        <f aca="false">IF(AND(ISNUMBER($BW614),ISNUMBER($BX614)),MIN(1,MAX(0,($BX614-2017+1)/($BX614-$BW614+1))),"")</f>
        <v>0.272727272727273</v>
      </c>
      <c r="Y614" s="0" t="n">
        <f aca="false">IF(AND(ISNUMBER($BW614),ISNUMBER($BX614)),MIN(1,MAX(0,($BX614-2018+1)/($BX614-$BW614+1))),"")</f>
        <v>0.181818181818182</v>
      </c>
      <c r="Z614" s="0" t="n">
        <f aca="false">IF(AND(ISNUMBER($BW614),ISNUMBER($BX614)),MIN(1,MAX(0,($BX614-2019+1)/($BX614-$BW614+1))),"")</f>
        <v>0.0909090909090909</v>
      </c>
      <c r="AA614" s="0" t="n">
        <f aca="false">IF(ISNUMBER($BX614),IF($BX614&gt;=2017,1,0),"")</f>
        <v>1</v>
      </c>
      <c r="AB614" s="0" t="n">
        <f aca="false">IF(ISNUMBER($BX614),IF($BX614&gt;=2018,1,0),"")</f>
        <v>1</v>
      </c>
      <c r="AC614" s="0" t="n">
        <f aca="false">IF(ISNUMBER($BX614),IF($BX614&gt;=2019,1,0),"")</f>
        <v>1</v>
      </c>
      <c r="AD614" s="0" t="n">
        <f aca="false">IF($L614&lt;&gt;"",IF($L614&gt;2013,1,0),"")</f>
        <v>1</v>
      </c>
      <c r="AE614" s="0" t="n">
        <f aca="false">IF($L614&lt;&gt;"",1+IF($L614&gt;2011,1,0)+IF($L614&gt;2014,1,0),"")</f>
        <v>2</v>
      </c>
      <c r="AF614" s="0" t="s">
        <v>761</v>
      </c>
      <c r="AG614" s="0" t="s">
        <v>88</v>
      </c>
      <c r="AH614" s="0" t="s">
        <v>89</v>
      </c>
      <c r="AI614" s="0" t="s">
        <v>497</v>
      </c>
      <c r="AJ614" s="0" t="s">
        <v>497</v>
      </c>
      <c r="AK614" s="0" t="str">
        <f aca="false">IF(AND($CF614&lt;&gt;"",IFERROR(INDEX(subsample_country_map!$B:$B,MATCH($CF614,subsample_country_map!$A:$A,0)),"")&lt;&gt;""),INDEX(subsample_country_map!$B:$B,MATCH($CF614,subsample_country_map!$A:$A,0)),INDEX(lookup!$AA:$AA,MATCH($A614,lookup!$A:$A,0)))</f>
        <v>2_Europe</v>
      </c>
      <c r="AL614" s="0" t="str">
        <f aca="false">IF(AND($CF614&lt;&gt;"",IFERROR(INDEX(subsample_country_map!$C:$C,MATCH($CF614,subsample_country_map!$A:$A,0)),"")&lt;&gt;""),INDEX(subsample_country_map!$C:$C,MATCH($CF614,subsample_country_map!$A:$A,0)),INDEX(lookup!$AB:$AB,MATCH($A614,lookup!$A:$A,0)))</f>
        <v>99_NCE</v>
      </c>
      <c r="AM614" s="0" t="str">
        <f aca="false">IF(AND($CF614&lt;&gt;"",IFERROR(INDEX(subsample_country_map!$D:$D,MATCH($CF614,subsample_country_map!$A:$A,0)),"")&lt;&gt;""),INDEX(subsample_country_map!$D:$D,MATCH($CF614,subsample_country_map!$A:$A,0)),INDEX(lookup!$AC:$AC,MATCH($A614,lookup!$A:$A,0)))</f>
        <v>1_western</v>
      </c>
      <c r="AN614" s="0" t="str">
        <f aca="false">IF(AND($CF614&lt;&gt;"",IFERROR(INDEX(subsample_country_map!$E:$E,MATCH($CF614,subsample_country_map!$A:$A,0)),"")&lt;&gt;""),INDEX(subsample_country_map!$E:$E,MATCH($CF614,subsample_country_map!$A:$A,0)),INDEX(lookup!$AD:$AD,MATCH($A614,lookup!$A:$A,0)))</f>
        <v>2_civil law</v>
      </c>
      <c r="AO614" s="0" t="str">
        <f aca="false">INDEX(lookup!$Y:$Y,MATCH($A614,lookup!$A:$A,0))</f>
        <v>1_not published</v>
      </c>
      <c r="AP614" s="0" t="str">
        <f aca="false">INDEX(lookup!$Z:$Z,MATCH($A614,lookup!$A:$A,0))</f>
        <v>99_NCE</v>
      </c>
      <c r="AQ614" s="0" t="str">
        <f aca="false">INDEX(lookup!$W:$W,MATCH($A614,lookup!$A:$A,0))</f>
        <v>1_fin/acc/econ</v>
      </c>
      <c r="AS614" s="0" t="s">
        <v>91</v>
      </c>
      <c r="AT614" s="0" t="s">
        <v>111</v>
      </c>
      <c r="AU614" s="0" t="s">
        <v>93</v>
      </c>
      <c r="AV614" s="0" t="s">
        <v>2341</v>
      </c>
      <c r="AX614" s="0" t="s">
        <v>2342</v>
      </c>
      <c r="BA614" s="0" t="n">
        <v>170</v>
      </c>
      <c r="BB614" s="0" t="s">
        <v>347</v>
      </c>
      <c r="BC614" s="0" t="s">
        <v>358</v>
      </c>
      <c r="BD614" s="0" t="s">
        <v>348</v>
      </c>
      <c r="BE614" s="0" t="s">
        <v>33</v>
      </c>
      <c r="BF614" s="0" t="s">
        <v>2343</v>
      </c>
      <c r="BI614" s="0" t="s">
        <v>189</v>
      </c>
      <c r="BJ614" s="0" t="s">
        <v>2344</v>
      </c>
      <c r="BK614" s="0" t="s">
        <v>2345</v>
      </c>
      <c r="BL614" s="0" t="s">
        <v>2346</v>
      </c>
      <c r="BM614" s="0" t="s">
        <v>2269</v>
      </c>
      <c r="BN614" s="0" t="s">
        <v>2270</v>
      </c>
      <c r="BO614" s="0" t="s">
        <v>769</v>
      </c>
      <c r="BP614" s="0" t="s">
        <v>2264</v>
      </c>
      <c r="BQ614" s="0" t="s">
        <v>127</v>
      </c>
      <c r="BT614" s="0" t="n">
        <v>0</v>
      </c>
      <c r="BU614" s="0" t="s">
        <v>2271</v>
      </c>
      <c r="BW614" s="0" t="n">
        <v>2009</v>
      </c>
      <c r="BX614" s="0" t="n">
        <v>2019</v>
      </c>
      <c r="BY614" s="0" t="s">
        <v>2272</v>
      </c>
      <c r="BZ614" s="0" t="n">
        <v>2014</v>
      </c>
      <c r="CA614" s="0" t="n">
        <v>0.363636363636364</v>
      </c>
      <c r="CB614" s="0" t="n">
        <v>0</v>
      </c>
      <c r="CC614" s="0" t="n">
        <v>1</v>
      </c>
      <c r="CD614" s="0" t="n">
        <v>-0.138910369412198</v>
      </c>
      <c r="CE614" s="0" t="n">
        <v>1</v>
      </c>
    </row>
    <row r="615" customFormat="false" ht="15" hidden="false" customHeight="false" outlineLevel="0" collapsed="false">
      <c r="A615" s="0" t="s">
        <v>2264</v>
      </c>
      <c r="B615" s="0" t="n">
        <v>1920</v>
      </c>
      <c r="C615" s="0" t="n">
        <v>-0.0440900769061056</v>
      </c>
      <c r="D615" s="0" t="n">
        <v>1316</v>
      </c>
      <c r="E615" s="0" t="n">
        <f aca="false">IF(ISNUMBER($BA615),$BA615,IF(AND(ISNUMBER($D615),ISNUMBER($BW615),ISNUMBER($BX615)),$D615*($BX615-$BW615+1),""))</f>
        <v>1316</v>
      </c>
      <c r="H615" s="0" t="s">
        <v>118</v>
      </c>
      <c r="I615" s="0" t="s">
        <v>119</v>
      </c>
      <c r="J615" s="0" t="n">
        <f aca="false">IF($BW615&lt;&gt;"",$BW615,"")</f>
        <v>2009</v>
      </c>
      <c r="K615" s="0" t="n">
        <f aca="false">IF($BX615&lt;&gt;"",$BX615,"")</f>
        <v>2019</v>
      </c>
      <c r="L615" s="0" t="n">
        <f aca="false">IF(AND(ISNUMBER($BW615),ISNUMBER($BX615)),($BW615+$BX615)/2,"")</f>
        <v>2014</v>
      </c>
      <c r="M615" s="0" t="n">
        <f aca="false">IF($L615&lt;&gt;"",$L615,"")</f>
        <v>2014</v>
      </c>
      <c r="N615" s="0" t="n">
        <f aca="false">IF(AND(ISNUMBER($BW615),ISNUMBER($BX615)),MIN(1,MAX(0,($BX615-2016+1)/($BX615-$BW615+1))),"")</f>
        <v>0.363636363636364</v>
      </c>
      <c r="O615" s="0" t="n">
        <f aca="false">IF(AND(ISNUMBER($BW615),ISNUMBER($BX615)),MIN(1,MAX(0,($BX615-2017+1)/($BX615-$BW615+1))),"")</f>
        <v>0.272727272727273</v>
      </c>
      <c r="P615" s="0" t="n">
        <f aca="false">IF(AND(ISNUMBER($BW615),ISNUMBER($BX615)),MIN(1,MAX(0,($BX615-2018+1)/($BX615-$BW615+1))),"")</f>
        <v>0.181818181818182</v>
      </c>
      <c r="Q615" s="0" t="n">
        <f aca="false">IF(AND(ISNUMBER($BW615),ISNUMBER($BX615)),MIN(1,MAX(0,($BX615-2019+1)/($BX615-$BW615+1))),"")</f>
        <v>0.0909090909090909</v>
      </c>
      <c r="R615" s="0" t="n">
        <f aca="false">IF(AND(ISNUMBER($BW615),ISNUMBER($BX615)),MIN(1,MAX(0,($BX615-2016+1)/($BX615-$BW615+1))),"")</f>
        <v>0.363636363636364</v>
      </c>
      <c r="S615" s="0" t="n">
        <f aca="false">IF($L615&lt;&gt;"",IF($L615&gt;=2015.5,1,0),"")</f>
        <v>0</v>
      </c>
      <c r="T615" s="0" t="n">
        <f aca="false">IF($L615&lt;&gt;"",IF($L615&gt;=2016,1,0),"")</f>
        <v>0</v>
      </c>
      <c r="U615" s="0" t="n">
        <f aca="false">IF(ISNUMBER($BX615),IF($BX615&gt;=2016,1,0),"")</f>
        <v>1</v>
      </c>
      <c r="V615" s="0" t="n">
        <f aca="false">IF(ISNUMBER($BW615),IF($BW615&gt;=2016,1,0),"")</f>
        <v>0</v>
      </c>
      <c r="W615" s="0" t="str">
        <f aca="false">IF(AND(ISNUMBER($BW615),ISNUMBER($BX615)),IF($BW615&gt;=2016,"post-only",IF($BX615&lt;2016,"pre-only","mixed")),"")</f>
        <v>mixed</v>
      </c>
      <c r="X615" s="0" t="n">
        <f aca="false">IF(AND(ISNUMBER($BW615),ISNUMBER($BX615)),MIN(1,MAX(0,($BX615-2017+1)/($BX615-$BW615+1))),"")</f>
        <v>0.272727272727273</v>
      </c>
      <c r="Y615" s="0" t="n">
        <f aca="false">IF(AND(ISNUMBER($BW615),ISNUMBER($BX615)),MIN(1,MAX(0,($BX615-2018+1)/($BX615-$BW615+1))),"")</f>
        <v>0.181818181818182</v>
      </c>
      <c r="Z615" s="0" t="n">
        <f aca="false">IF(AND(ISNUMBER($BW615),ISNUMBER($BX615)),MIN(1,MAX(0,($BX615-2019+1)/($BX615-$BW615+1))),"")</f>
        <v>0.0909090909090909</v>
      </c>
      <c r="AA615" s="0" t="n">
        <f aca="false">IF(ISNUMBER($BX615),IF($BX615&gt;=2017,1,0),"")</f>
        <v>1</v>
      </c>
      <c r="AB615" s="0" t="n">
        <f aca="false">IF(ISNUMBER($BX615),IF($BX615&gt;=2018,1,0),"")</f>
        <v>1</v>
      </c>
      <c r="AC615" s="0" t="n">
        <f aca="false">IF(ISNUMBER($BX615),IF($BX615&gt;=2019,1,0),"")</f>
        <v>1</v>
      </c>
      <c r="AD615" s="0" t="n">
        <f aca="false">IF($L615&lt;&gt;"",IF($L615&gt;2013,1,0),"")</f>
        <v>1</v>
      </c>
      <c r="AE615" s="0" t="n">
        <f aca="false">IF($L615&lt;&gt;"",1+IF($L615&gt;2011,1,0)+IF($L615&gt;2014,1,0),"")</f>
        <v>2</v>
      </c>
      <c r="AF615" s="0" t="s">
        <v>761</v>
      </c>
      <c r="AG615" s="0" t="s">
        <v>88</v>
      </c>
      <c r="AH615" s="0" t="s">
        <v>89</v>
      </c>
      <c r="AI615" s="0" t="s">
        <v>497</v>
      </c>
      <c r="AJ615" s="0" t="s">
        <v>497</v>
      </c>
      <c r="AK615" s="0" t="str">
        <f aca="false">IF(AND($CF615&lt;&gt;"",IFERROR(INDEX(subsample_country_map!$B:$B,MATCH($CF615,subsample_country_map!$A:$A,0)),"")&lt;&gt;""),INDEX(subsample_country_map!$B:$B,MATCH($CF615,subsample_country_map!$A:$A,0)),INDEX(lookup!$AA:$AA,MATCH($A615,lookup!$A:$A,0)))</f>
        <v>2_Europe</v>
      </c>
      <c r="AL615" s="0" t="str">
        <f aca="false">IF(AND($CF615&lt;&gt;"",IFERROR(INDEX(subsample_country_map!$C:$C,MATCH($CF615,subsample_country_map!$A:$A,0)),"")&lt;&gt;""),INDEX(subsample_country_map!$C:$C,MATCH($CF615,subsample_country_map!$A:$A,0)),INDEX(lookup!$AB:$AB,MATCH($A615,lookup!$A:$A,0)))</f>
        <v>99_NCE</v>
      </c>
      <c r="AM615" s="0" t="str">
        <f aca="false">IF(AND($CF615&lt;&gt;"",IFERROR(INDEX(subsample_country_map!$D:$D,MATCH($CF615,subsample_country_map!$A:$A,0)),"")&lt;&gt;""),INDEX(subsample_country_map!$D:$D,MATCH($CF615,subsample_country_map!$A:$A,0)),INDEX(lookup!$AC:$AC,MATCH($A615,lookup!$A:$A,0)))</f>
        <v>1_western</v>
      </c>
      <c r="AN615" s="0" t="str">
        <f aca="false">IF(AND($CF615&lt;&gt;"",IFERROR(INDEX(subsample_country_map!$E:$E,MATCH($CF615,subsample_country_map!$A:$A,0)),"")&lt;&gt;""),INDEX(subsample_country_map!$E:$E,MATCH($CF615,subsample_country_map!$A:$A,0)),INDEX(lookup!$AD:$AD,MATCH($A615,lookup!$A:$A,0)))</f>
        <v>2_civil law</v>
      </c>
      <c r="AO615" s="0" t="str">
        <f aca="false">INDEX(lookup!$Y:$Y,MATCH($A615,lookup!$A:$A,0))</f>
        <v>1_not published</v>
      </c>
      <c r="AP615" s="0" t="str">
        <f aca="false">INDEX(lookup!$Z:$Z,MATCH($A615,lookup!$A:$A,0))</f>
        <v>99_NCE</v>
      </c>
      <c r="AQ615" s="0" t="str">
        <f aca="false">INDEX(lookup!$W:$W,MATCH($A615,lookup!$A:$A,0))</f>
        <v>1_fin/acc/econ</v>
      </c>
      <c r="AS615" s="0" t="s">
        <v>91</v>
      </c>
      <c r="AT615" s="0" t="s">
        <v>111</v>
      </c>
      <c r="AU615" s="0" t="s">
        <v>93</v>
      </c>
      <c r="AV615" s="0" t="s">
        <v>2347</v>
      </c>
      <c r="AX615" s="0" t="s">
        <v>2348</v>
      </c>
      <c r="BA615" s="0" t="n">
        <v>1316</v>
      </c>
      <c r="BB615" s="0" t="s">
        <v>347</v>
      </c>
      <c r="BC615" s="0" t="s">
        <v>358</v>
      </c>
      <c r="BD615" s="0" t="s">
        <v>348</v>
      </c>
      <c r="BE615" s="0" t="s">
        <v>33</v>
      </c>
      <c r="BF615" s="0" t="s">
        <v>2349</v>
      </c>
      <c r="BI615" s="0" t="s">
        <v>189</v>
      </c>
      <c r="BJ615" s="0" t="s">
        <v>2350</v>
      </c>
      <c r="BK615" s="0" t="s">
        <v>2345</v>
      </c>
      <c r="BL615" s="0" t="s">
        <v>2351</v>
      </c>
      <c r="BM615" s="0" t="s">
        <v>2269</v>
      </c>
      <c r="BN615" s="0" t="s">
        <v>2270</v>
      </c>
      <c r="BO615" s="0" t="s">
        <v>769</v>
      </c>
      <c r="BP615" s="0" t="s">
        <v>2264</v>
      </c>
      <c r="BQ615" s="0" t="s">
        <v>127</v>
      </c>
      <c r="BT615" s="0" t="n">
        <v>0</v>
      </c>
      <c r="BU615" s="0" t="s">
        <v>2271</v>
      </c>
      <c r="BW615" s="0" t="n">
        <v>2009</v>
      </c>
      <c r="BX615" s="0" t="n">
        <v>2019</v>
      </c>
      <c r="BY615" s="0" t="s">
        <v>2272</v>
      </c>
      <c r="BZ615" s="0" t="n">
        <v>2014</v>
      </c>
      <c r="CA615" s="0" t="n">
        <v>0.363636363636364</v>
      </c>
      <c r="CB615" s="0" t="n">
        <v>0</v>
      </c>
      <c r="CC615" s="0" t="n">
        <v>1</v>
      </c>
      <c r="CD615" s="0" t="n">
        <v>-0.0441186796875012</v>
      </c>
      <c r="CE615" s="0" t="n">
        <v>1</v>
      </c>
    </row>
    <row r="616" customFormat="false" ht="15" hidden="false" customHeight="false" outlineLevel="0" collapsed="false">
      <c r="A616" s="0" t="s">
        <v>2264</v>
      </c>
      <c r="B616" s="0" t="n">
        <v>1921</v>
      </c>
      <c r="C616" s="0" t="n">
        <v>-0.032731856884385</v>
      </c>
      <c r="D616" s="0" t="n">
        <v>170</v>
      </c>
      <c r="E616" s="0" t="n">
        <f aca="false">IF(ISNUMBER($BA616),$BA616,IF(AND(ISNUMBER($D616),ISNUMBER($BW616),ISNUMBER($BX616)),$D616*($BX616-$BW616+1),""))</f>
        <v>170</v>
      </c>
      <c r="H616" s="0" t="s">
        <v>118</v>
      </c>
      <c r="I616" s="0" t="s">
        <v>119</v>
      </c>
      <c r="J616" s="0" t="n">
        <f aca="false">IF($BW616&lt;&gt;"",$BW616,"")</f>
        <v>2009</v>
      </c>
      <c r="K616" s="0" t="n">
        <f aca="false">IF($BX616&lt;&gt;"",$BX616,"")</f>
        <v>2019</v>
      </c>
      <c r="L616" s="0" t="n">
        <f aca="false">IF(AND(ISNUMBER($BW616),ISNUMBER($BX616)),($BW616+$BX616)/2,"")</f>
        <v>2014</v>
      </c>
      <c r="M616" s="0" t="n">
        <f aca="false">IF($L616&lt;&gt;"",$L616,"")</f>
        <v>2014</v>
      </c>
      <c r="N616" s="0" t="n">
        <f aca="false">IF(AND(ISNUMBER($BW616),ISNUMBER($BX616)),MIN(1,MAX(0,($BX616-2016+1)/($BX616-$BW616+1))),"")</f>
        <v>0.363636363636364</v>
      </c>
      <c r="O616" s="0" t="n">
        <f aca="false">IF(AND(ISNUMBER($BW616),ISNUMBER($BX616)),MIN(1,MAX(0,($BX616-2017+1)/($BX616-$BW616+1))),"")</f>
        <v>0.272727272727273</v>
      </c>
      <c r="P616" s="0" t="n">
        <f aca="false">IF(AND(ISNUMBER($BW616),ISNUMBER($BX616)),MIN(1,MAX(0,($BX616-2018+1)/($BX616-$BW616+1))),"")</f>
        <v>0.181818181818182</v>
      </c>
      <c r="Q616" s="0" t="n">
        <f aca="false">IF(AND(ISNUMBER($BW616),ISNUMBER($BX616)),MIN(1,MAX(0,($BX616-2019+1)/($BX616-$BW616+1))),"")</f>
        <v>0.0909090909090909</v>
      </c>
      <c r="R616" s="0" t="n">
        <f aca="false">IF(AND(ISNUMBER($BW616),ISNUMBER($BX616)),MIN(1,MAX(0,($BX616-2016+1)/($BX616-$BW616+1))),"")</f>
        <v>0.363636363636364</v>
      </c>
      <c r="S616" s="0" t="n">
        <f aca="false">IF($L616&lt;&gt;"",IF($L616&gt;=2015.5,1,0),"")</f>
        <v>0</v>
      </c>
      <c r="T616" s="0" t="n">
        <f aca="false">IF($L616&lt;&gt;"",IF($L616&gt;=2016,1,0),"")</f>
        <v>0</v>
      </c>
      <c r="U616" s="0" t="n">
        <f aca="false">IF(ISNUMBER($BX616),IF($BX616&gt;=2016,1,0),"")</f>
        <v>1</v>
      </c>
      <c r="V616" s="0" t="n">
        <f aca="false">IF(ISNUMBER($BW616),IF($BW616&gt;=2016,1,0),"")</f>
        <v>0</v>
      </c>
      <c r="W616" s="0" t="str">
        <f aca="false">IF(AND(ISNUMBER($BW616),ISNUMBER($BX616)),IF($BW616&gt;=2016,"post-only",IF($BX616&lt;2016,"pre-only","mixed")),"")</f>
        <v>mixed</v>
      </c>
      <c r="X616" s="0" t="n">
        <f aca="false">IF(AND(ISNUMBER($BW616),ISNUMBER($BX616)),MIN(1,MAX(0,($BX616-2017+1)/($BX616-$BW616+1))),"")</f>
        <v>0.272727272727273</v>
      </c>
      <c r="Y616" s="0" t="n">
        <f aca="false">IF(AND(ISNUMBER($BW616),ISNUMBER($BX616)),MIN(1,MAX(0,($BX616-2018+1)/($BX616-$BW616+1))),"")</f>
        <v>0.181818181818182</v>
      </c>
      <c r="Z616" s="0" t="n">
        <f aca="false">IF(AND(ISNUMBER($BW616),ISNUMBER($BX616)),MIN(1,MAX(0,($BX616-2019+1)/($BX616-$BW616+1))),"")</f>
        <v>0.0909090909090909</v>
      </c>
      <c r="AA616" s="0" t="n">
        <f aca="false">IF(ISNUMBER($BX616),IF($BX616&gt;=2017,1,0),"")</f>
        <v>1</v>
      </c>
      <c r="AB616" s="0" t="n">
        <f aca="false">IF(ISNUMBER($BX616),IF($BX616&gt;=2018,1,0),"")</f>
        <v>1</v>
      </c>
      <c r="AC616" s="0" t="n">
        <f aca="false">IF(ISNUMBER($BX616),IF($BX616&gt;=2019,1,0),"")</f>
        <v>1</v>
      </c>
      <c r="AD616" s="0" t="n">
        <f aca="false">IF($L616&lt;&gt;"",IF($L616&gt;2013,1,0),"")</f>
        <v>1</v>
      </c>
      <c r="AE616" s="0" t="n">
        <f aca="false">IF($L616&lt;&gt;"",1+IF($L616&gt;2011,1,0)+IF($L616&gt;2014,1,0),"")</f>
        <v>2</v>
      </c>
      <c r="AF616" s="0" t="s">
        <v>761</v>
      </c>
      <c r="AG616" s="0" t="s">
        <v>88</v>
      </c>
      <c r="AH616" s="0" t="s">
        <v>89</v>
      </c>
      <c r="AI616" s="0" t="s">
        <v>497</v>
      </c>
      <c r="AJ616" s="0" t="s">
        <v>497</v>
      </c>
      <c r="AK616" s="0" t="str">
        <f aca="false">IF(AND($CF616&lt;&gt;"",IFERROR(INDEX(subsample_country_map!$B:$B,MATCH($CF616,subsample_country_map!$A:$A,0)),"")&lt;&gt;""),INDEX(subsample_country_map!$B:$B,MATCH($CF616,subsample_country_map!$A:$A,0)),INDEX(lookup!$AA:$AA,MATCH($A616,lookup!$A:$A,0)))</f>
        <v>2_Europe</v>
      </c>
      <c r="AL616" s="0" t="str">
        <f aca="false">IF(AND($CF616&lt;&gt;"",IFERROR(INDEX(subsample_country_map!$C:$C,MATCH($CF616,subsample_country_map!$A:$A,0)),"")&lt;&gt;""),INDEX(subsample_country_map!$C:$C,MATCH($CF616,subsample_country_map!$A:$A,0)),INDEX(lookup!$AB:$AB,MATCH($A616,lookup!$A:$A,0)))</f>
        <v>99_NCE</v>
      </c>
      <c r="AM616" s="0" t="str">
        <f aca="false">IF(AND($CF616&lt;&gt;"",IFERROR(INDEX(subsample_country_map!$D:$D,MATCH($CF616,subsample_country_map!$A:$A,0)),"")&lt;&gt;""),INDEX(subsample_country_map!$D:$D,MATCH($CF616,subsample_country_map!$A:$A,0)),INDEX(lookup!$AC:$AC,MATCH($A616,lookup!$A:$A,0)))</f>
        <v>1_western</v>
      </c>
      <c r="AN616" s="0" t="str">
        <f aca="false">IF(AND($CF616&lt;&gt;"",IFERROR(INDEX(subsample_country_map!$E:$E,MATCH($CF616,subsample_country_map!$A:$A,0)),"")&lt;&gt;""),INDEX(subsample_country_map!$E:$E,MATCH($CF616,subsample_country_map!$A:$A,0)),INDEX(lookup!$AD:$AD,MATCH($A616,lookup!$A:$A,0)))</f>
        <v>2_civil law</v>
      </c>
      <c r="AO616" s="0" t="str">
        <f aca="false">INDEX(lookup!$Y:$Y,MATCH($A616,lookup!$A:$A,0))</f>
        <v>1_not published</v>
      </c>
      <c r="AP616" s="0" t="str">
        <f aca="false">INDEX(lookup!$Z:$Z,MATCH($A616,lookup!$A:$A,0))</f>
        <v>99_NCE</v>
      </c>
      <c r="AQ616" s="0" t="str">
        <f aca="false">INDEX(lookup!$W:$W,MATCH($A616,lookup!$A:$A,0))</f>
        <v>1_fin/acc/econ</v>
      </c>
      <c r="AS616" s="0" t="s">
        <v>91</v>
      </c>
      <c r="AT616" s="0" t="s">
        <v>111</v>
      </c>
      <c r="AU616" s="0" t="s">
        <v>93</v>
      </c>
      <c r="AV616" s="0" t="s">
        <v>1630</v>
      </c>
      <c r="AX616" s="0" t="s">
        <v>2352</v>
      </c>
      <c r="BA616" s="0" t="n">
        <v>170</v>
      </c>
      <c r="BB616" s="0" t="s">
        <v>347</v>
      </c>
      <c r="BC616" s="0" t="s">
        <v>358</v>
      </c>
      <c r="BD616" s="0" t="s">
        <v>348</v>
      </c>
      <c r="BE616" s="0" t="s">
        <v>33</v>
      </c>
      <c r="BF616" s="0" t="s">
        <v>2343</v>
      </c>
      <c r="BI616" s="0" t="s">
        <v>189</v>
      </c>
      <c r="BJ616" s="0" t="s">
        <v>2353</v>
      </c>
      <c r="BK616" s="0" t="s">
        <v>2345</v>
      </c>
      <c r="BL616" s="0" t="s">
        <v>2354</v>
      </c>
      <c r="BM616" s="0" t="s">
        <v>2276</v>
      </c>
      <c r="BN616" s="0" t="s">
        <v>2270</v>
      </c>
      <c r="BO616" s="0" t="s">
        <v>769</v>
      </c>
      <c r="BP616" s="0" t="s">
        <v>2264</v>
      </c>
      <c r="BQ616" s="0" t="s">
        <v>127</v>
      </c>
      <c r="BT616" s="0" t="n">
        <v>0</v>
      </c>
      <c r="BU616" s="0" t="s">
        <v>2271</v>
      </c>
      <c r="BW616" s="0" t="n">
        <v>2009</v>
      </c>
      <c r="BX616" s="0" t="n">
        <v>2019</v>
      </c>
      <c r="BY616" s="0" t="s">
        <v>2272</v>
      </c>
      <c r="BZ616" s="0" t="n">
        <v>2014</v>
      </c>
      <c r="CA616" s="0" t="n">
        <v>0.363636363636364</v>
      </c>
      <c r="CB616" s="0" t="n">
        <v>0</v>
      </c>
      <c r="CC616" s="0" t="n">
        <v>1</v>
      </c>
      <c r="CD616" s="0" t="n">
        <v>-0.0327435537627928</v>
      </c>
      <c r="CE616" s="0" t="n">
        <v>1</v>
      </c>
    </row>
    <row r="617" customFormat="false" ht="15" hidden="false" customHeight="false" outlineLevel="0" collapsed="false">
      <c r="A617" s="0" t="s">
        <v>2264</v>
      </c>
      <c r="B617" s="0" t="n">
        <v>1922</v>
      </c>
      <c r="C617" s="0" t="n">
        <v>-0.0575996245939178</v>
      </c>
      <c r="D617" s="0" t="n">
        <v>1316</v>
      </c>
      <c r="E617" s="0" t="n">
        <f aca="false">IF(ISNUMBER($BA617),$BA617,IF(AND(ISNUMBER($D617),ISNUMBER($BW617),ISNUMBER($BX617)),$D617*($BX617-$BW617+1),""))</f>
        <v>1316</v>
      </c>
      <c r="H617" s="0" t="s">
        <v>118</v>
      </c>
      <c r="I617" s="0" t="s">
        <v>119</v>
      </c>
      <c r="J617" s="0" t="n">
        <f aca="false">IF($BW617&lt;&gt;"",$BW617,"")</f>
        <v>2009</v>
      </c>
      <c r="K617" s="0" t="n">
        <f aca="false">IF($BX617&lt;&gt;"",$BX617,"")</f>
        <v>2019</v>
      </c>
      <c r="L617" s="0" t="n">
        <f aca="false">IF(AND(ISNUMBER($BW617),ISNUMBER($BX617)),($BW617+$BX617)/2,"")</f>
        <v>2014</v>
      </c>
      <c r="M617" s="0" t="n">
        <f aca="false">IF($L617&lt;&gt;"",$L617,"")</f>
        <v>2014</v>
      </c>
      <c r="N617" s="0" t="n">
        <f aca="false">IF(AND(ISNUMBER($BW617),ISNUMBER($BX617)),MIN(1,MAX(0,($BX617-2016+1)/($BX617-$BW617+1))),"")</f>
        <v>0.363636363636364</v>
      </c>
      <c r="O617" s="0" t="n">
        <f aca="false">IF(AND(ISNUMBER($BW617),ISNUMBER($BX617)),MIN(1,MAX(0,($BX617-2017+1)/($BX617-$BW617+1))),"")</f>
        <v>0.272727272727273</v>
      </c>
      <c r="P617" s="0" t="n">
        <f aca="false">IF(AND(ISNUMBER($BW617),ISNUMBER($BX617)),MIN(1,MAX(0,($BX617-2018+1)/($BX617-$BW617+1))),"")</f>
        <v>0.181818181818182</v>
      </c>
      <c r="Q617" s="0" t="n">
        <f aca="false">IF(AND(ISNUMBER($BW617),ISNUMBER($BX617)),MIN(1,MAX(0,($BX617-2019+1)/($BX617-$BW617+1))),"")</f>
        <v>0.0909090909090909</v>
      </c>
      <c r="R617" s="0" t="n">
        <f aca="false">IF(AND(ISNUMBER($BW617),ISNUMBER($BX617)),MIN(1,MAX(0,($BX617-2016+1)/($BX617-$BW617+1))),"")</f>
        <v>0.363636363636364</v>
      </c>
      <c r="S617" s="0" t="n">
        <f aca="false">IF($L617&lt;&gt;"",IF($L617&gt;=2015.5,1,0),"")</f>
        <v>0</v>
      </c>
      <c r="T617" s="0" t="n">
        <f aca="false">IF($L617&lt;&gt;"",IF($L617&gt;=2016,1,0),"")</f>
        <v>0</v>
      </c>
      <c r="U617" s="0" t="n">
        <f aca="false">IF(ISNUMBER($BX617),IF($BX617&gt;=2016,1,0),"")</f>
        <v>1</v>
      </c>
      <c r="V617" s="0" t="n">
        <f aca="false">IF(ISNUMBER($BW617),IF($BW617&gt;=2016,1,0),"")</f>
        <v>0</v>
      </c>
      <c r="W617" s="0" t="str">
        <f aca="false">IF(AND(ISNUMBER($BW617),ISNUMBER($BX617)),IF($BW617&gt;=2016,"post-only",IF($BX617&lt;2016,"pre-only","mixed")),"")</f>
        <v>mixed</v>
      </c>
      <c r="X617" s="0" t="n">
        <f aca="false">IF(AND(ISNUMBER($BW617),ISNUMBER($BX617)),MIN(1,MAX(0,($BX617-2017+1)/($BX617-$BW617+1))),"")</f>
        <v>0.272727272727273</v>
      </c>
      <c r="Y617" s="0" t="n">
        <f aca="false">IF(AND(ISNUMBER($BW617),ISNUMBER($BX617)),MIN(1,MAX(0,($BX617-2018+1)/($BX617-$BW617+1))),"")</f>
        <v>0.181818181818182</v>
      </c>
      <c r="Z617" s="0" t="n">
        <f aca="false">IF(AND(ISNUMBER($BW617),ISNUMBER($BX617)),MIN(1,MAX(0,($BX617-2019+1)/($BX617-$BW617+1))),"")</f>
        <v>0.0909090909090909</v>
      </c>
      <c r="AA617" s="0" t="n">
        <f aca="false">IF(ISNUMBER($BX617),IF($BX617&gt;=2017,1,0),"")</f>
        <v>1</v>
      </c>
      <c r="AB617" s="0" t="n">
        <f aca="false">IF(ISNUMBER($BX617),IF($BX617&gt;=2018,1,0),"")</f>
        <v>1</v>
      </c>
      <c r="AC617" s="0" t="n">
        <f aca="false">IF(ISNUMBER($BX617),IF($BX617&gt;=2019,1,0),"")</f>
        <v>1</v>
      </c>
      <c r="AD617" s="0" t="n">
        <f aca="false">IF($L617&lt;&gt;"",IF($L617&gt;2013,1,0),"")</f>
        <v>1</v>
      </c>
      <c r="AE617" s="0" t="n">
        <f aca="false">IF($L617&lt;&gt;"",1+IF($L617&gt;2011,1,0)+IF($L617&gt;2014,1,0),"")</f>
        <v>2</v>
      </c>
      <c r="AF617" s="0" t="s">
        <v>761</v>
      </c>
      <c r="AG617" s="0" t="s">
        <v>88</v>
      </c>
      <c r="AH617" s="0" t="s">
        <v>89</v>
      </c>
      <c r="AI617" s="0" t="s">
        <v>497</v>
      </c>
      <c r="AJ617" s="0" t="s">
        <v>497</v>
      </c>
      <c r="AK617" s="0" t="str">
        <f aca="false">IF(AND($CF617&lt;&gt;"",IFERROR(INDEX(subsample_country_map!$B:$B,MATCH($CF617,subsample_country_map!$A:$A,0)),"")&lt;&gt;""),INDEX(subsample_country_map!$B:$B,MATCH($CF617,subsample_country_map!$A:$A,0)),INDEX(lookup!$AA:$AA,MATCH($A617,lookup!$A:$A,0)))</f>
        <v>2_Europe</v>
      </c>
      <c r="AL617" s="0" t="str">
        <f aca="false">IF(AND($CF617&lt;&gt;"",IFERROR(INDEX(subsample_country_map!$C:$C,MATCH($CF617,subsample_country_map!$A:$A,0)),"")&lt;&gt;""),INDEX(subsample_country_map!$C:$C,MATCH($CF617,subsample_country_map!$A:$A,0)),INDEX(lookup!$AB:$AB,MATCH($A617,lookup!$A:$A,0)))</f>
        <v>99_NCE</v>
      </c>
      <c r="AM617" s="0" t="str">
        <f aca="false">IF(AND($CF617&lt;&gt;"",IFERROR(INDEX(subsample_country_map!$D:$D,MATCH($CF617,subsample_country_map!$A:$A,0)),"")&lt;&gt;""),INDEX(subsample_country_map!$D:$D,MATCH($CF617,subsample_country_map!$A:$A,0)),INDEX(lookup!$AC:$AC,MATCH($A617,lookup!$A:$A,0)))</f>
        <v>1_western</v>
      </c>
      <c r="AN617" s="0" t="str">
        <f aca="false">IF(AND($CF617&lt;&gt;"",IFERROR(INDEX(subsample_country_map!$E:$E,MATCH($CF617,subsample_country_map!$A:$A,0)),"")&lt;&gt;""),INDEX(subsample_country_map!$E:$E,MATCH($CF617,subsample_country_map!$A:$A,0)),INDEX(lookup!$AD:$AD,MATCH($A617,lookup!$A:$A,0)))</f>
        <v>2_civil law</v>
      </c>
      <c r="AO617" s="0" t="str">
        <f aca="false">INDEX(lookup!$Y:$Y,MATCH($A617,lookup!$A:$A,0))</f>
        <v>1_not published</v>
      </c>
      <c r="AP617" s="0" t="str">
        <f aca="false">INDEX(lookup!$Z:$Z,MATCH($A617,lookup!$A:$A,0))</f>
        <v>99_NCE</v>
      </c>
      <c r="AQ617" s="0" t="str">
        <f aca="false">INDEX(lookup!$W:$W,MATCH($A617,lookup!$A:$A,0))</f>
        <v>1_fin/acc/econ</v>
      </c>
      <c r="AS617" s="0" t="s">
        <v>91</v>
      </c>
      <c r="AT617" s="0" t="s">
        <v>111</v>
      </c>
      <c r="AU617" s="0" t="s">
        <v>93</v>
      </c>
      <c r="AV617" s="0" t="s">
        <v>2355</v>
      </c>
      <c r="AX617" s="0" t="s">
        <v>2356</v>
      </c>
      <c r="BA617" s="0" t="n">
        <v>1316</v>
      </c>
      <c r="BB617" s="0" t="s">
        <v>347</v>
      </c>
      <c r="BC617" s="0" t="s">
        <v>358</v>
      </c>
      <c r="BD617" s="0" t="s">
        <v>348</v>
      </c>
      <c r="BE617" s="0" t="s">
        <v>33</v>
      </c>
      <c r="BF617" s="0" t="s">
        <v>2349</v>
      </c>
      <c r="BI617" s="0" t="s">
        <v>189</v>
      </c>
      <c r="BJ617" s="0" t="s">
        <v>2357</v>
      </c>
      <c r="BK617" s="0" t="s">
        <v>2345</v>
      </c>
      <c r="BL617" s="0" t="s">
        <v>2358</v>
      </c>
      <c r="BM617" s="0" t="s">
        <v>2276</v>
      </c>
      <c r="BN617" s="0" t="s">
        <v>2270</v>
      </c>
      <c r="BO617" s="0" t="s">
        <v>769</v>
      </c>
      <c r="BP617" s="0" t="s">
        <v>2264</v>
      </c>
      <c r="BQ617" s="0" t="s">
        <v>127</v>
      </c>
      <c r="BT617" s="0" t="n">
        <v>0</v>
      </c>
      <c r="BU617" s="0" t="s">
        <v>2271</v>
      </c>
      <c r="BW617" s="0" t="n">
        <v>2009</v>
      </c>
      <c r="BX617" s="0" t="n">
        <v>2019</v>
      </c>
      <c r="BY617" s="0" t="s">
        <v>2272</v>
      </c>
      <c r="BZ617" s="0" t="n">
        <v>2014</v>
      </c>
      <c r="CA617" s="0" t="n">
        <v>0.363636363636364</v>
      </c>
      <c r="CB617" s="0" t="n">
        <v>0</v>
      </c>
      <c r="CC617" s="0" t="n">
        <v>1</v>
      </c>
      <c r="CD617" s="0" t="n">
        <v>-0.0576634514443225</v>
      </c>
      <c r="CE617" s="0" t="n">
        <v>1</v>
      </c>
    </row>
    <row r="618" customFormat="false" ht="15" hidden="false" customHeight="false" outlineLevel="0" collapsed="false">
      <c r="A618" s="0" t="s">
        <v>2264</v>
      </c>
      <c r="B618" s="0" t="n">
        <v>1923</v>
      </c>
      <c r="C618" s="0" t="n">
        <v>-0.0648267979522453</v>
      </c>
      <c r="D618" s="0" t="n">
        <v>818</v>
      </c>
      <c r="E618" s="0" t="n">
        <f aca="false">IF(ISNUMBER($BA618),$BA618,IF(AND(ISNUMBER($D618),ISNUMBER($BW618),ISNUMBER($BX618)),$D618*($BX618-$BW618+1),""))</f>
        <v>818</v>
      </c>
      <c r="H618" s="0" t="s">
        <v>118</v>
      </c>
      <c r="I618" s="0" t="s">
        <v>119</v>
      </c>
      <c r="J618" s="0" t="n">
        <f aca="false">IF($BW618&lt;&gt;"",$BW618,"")</f>
        <v>2009</v>
      </c>
      <c r="K618" s="0" t="n">
        <f aca="false">IF($BX618&lt;&gt;"",$BX618,"")</f>
        <v>2019</v>
      </c>
      <c r="L618" s="0" t="n">
        <f aca="false">IF(AND(ISNUMBER($BW618),ISNUMBER($BX618)),($BW618+$BX618)/2,"")</f>
        <v>2014</v>
      </c>
      <c r="M618" s="0" t="n">
        <f aca="false">IF($L618&lt;&gt;"",$L618,"")</f>
        <v>2014</v>
      </c>
      <c r="N618" s="0" t="n">
        <f aca="false">IF(AND(ISNUMBER($BW618),ISNUMBER($BX618)),MIN(1,MAX(0,($BX618-2016+1)/($BX618-$BW618+1))),"")</f>
        <v>0.363636363636364</v>
      </c>
      <c r="O618" s="0" t="n">
        <f aca="false">IF(AND(ISNUMBER($BW618),ISNUMBER($BX618)),MIN(1,MAX(0,($BX618-2017+1)/($BX618-$BW618+1))),"")</f>
        <v>0.272727272727273</v>
      </c>
      <c r="P618" s="0" t="n">
        <f aca="false">IF(AND(ISNUMBER($BW618),ISNUMBER($BX618)),MIN(1,MAX(0,($BX618-2018+1)/($BX618-$BW618+1))),"")</f>
        <v>0.181818181818182</v>
      </c>
      <c r="Q618" s="0" t="n">
        <f aca="false">IF(AND(ISNUMBER($BW618),ISNUMBER($BX618)),MIN(1,MAX(0,($BX618-2019+1)/($BX618-$BW618+1))),"")</f>
        <v>0.0909090909090909</v>
      </c>
      <c r="R618" s="0" t="n">
        <f aca="false">IF(AND(ISNUMBER($BW618),ISNUMBER($BX618)),MIN(1,MAX(0,($BX618-2016+1)/($BX618-$BW618+1))),"")</f>
        <v>0.363636363636364</v>
      </c>
      <c r="S618" s="0" t="n">
        <f aca="false">IF($L618&lt;&gt;"",IF($L618&gt;=2015.5,1,0),"")</f>
        <v>0</v>
      </c>
      <c r="T618" s="0" t="n">
        <f aca="false">IF($L618&lt;&gt;"",IF($L618&gt;=2016,1,0),"")</f>
        <v>0</v>
      </c>
      <c r="U618" s="0" t="n">
        <f aca="false">IF(ISNUMBER($BX618),IF($BX618&gt;=2016,1,0),"")</f>
        <v>1</v>
      </c>
      <c r="V618" s="0" t="n">
        <f aca="false">IF(ISNUMBER($BW618),IF($BW618&gt;=2016,1,0),"")</f>
        <v>0</v>
      </c>
      <c r="W618" s="0" t="str">
        <f aca="false">IF(AND(ISNUMBER($BW618),ISNUMBER($BX618)),IF($BW618&gt;=2016,"post-only",IF($BX618&lt;2016,"pre-only","mixed")),"")</f>
        <v>mixed</v>
      </c>
      <c r="X618" s="0" t="n">
        <f aca="false">IF(AND(ISNUMBER($BW618),ISNUMBER($BX618)),MIN(1,MAX(0,($BX618-2017+1)/($BX618-$BW618+1))),"")</f>
        <v>0.272727272727273</v>
      </c>
      <c r="Y618" s="0" t="n">
        <f aca="false">IF(AND(ISNUMBER($BW618),ISNUMBER($BX618)),MIN(1,MAX(0,($BX618-2018+1)/($BX618-$BW618+1))),"")</f>
        <v>0.181818181818182</v>
      </c>
      <c r="Z618" s="0" t="n">
        <f aca="false">IF(AND(ISNUMBER($BW618),ISNUMBER($BX618)),MIN(1,MAX(0,($BX618-2019+1)/($BX618-$BW618+1))),"")</f>
        <v>0.0909090909090909</v>
      </c>
      <c r="AA618" s="0" t="n">
        <f aca="false">IF(ISNUMBER($BX618),IF($BX618&gt;=2017,1,0),"")</f>
        <v>1</v>
      </c>
      <c r="AB618" s="0" t="n">
        <f aca="false">IF(ISNUMBER($BX618),IF($BX618&gt;=2018,1,0),"")</f>
        <v>1</v>
      </c>
      <c r="AC618" s="0" t="n">
        <f aca="false">IF(ISNUMBER($BX618),IF($BX618&gt;=2019,1,0),"")</f>
        <v>1</v>
      </c>
      <c r="AD618" s="0" t="n">
        <f aca="false">IF($L618&lt;&gt;"",IF($L618&gt;2013,1,0),"")</f>
        <v>1</v>
      </c>
      <c r="AE618" s="0" t="n">
        <f aca="false">IF($L618&lt;&gt;"",1+IF($L618&gt;2011,1,0)+IF($L618&gt;2014,1,0),"")</f>
        <v>2</v>
      </c>
      <c r="AF618" s="0" t="s">
        <v>761</v>
      </c>
      <c r="AG618" s="0" t="s">
        <v>88</v>
      </c>
      <c r="AH618" s="0" t="s">
        <v>89</v>
      </c>
      <c r="AI618" s="0" t="s">
        <v>497</v>
      </c>
      <c r="AJ618" s="0" t="s">
        <v>497</v>
      </c>
      <c r="AK618" s="0" t="str">
        <f aca="false">IF(AND($CF618&lt;&gt;"",IFERROR(INDEX(subsample_country_map!$B:$B,MATCH($CF618,subsample_country_map!$A:$A,0)),"")&lt;&gt;""),INDEX(subsample_country_map!$B:$B,MATCH($CF618,subsample_country_map!$A:$A,0)),INDEX(lookup!$AA:$AA,MATCH($A618,lookup!$A:$A,0)))</f>
        <v>2_Europe</v>
      </c>
      <c r="AL618" s="0" t="str">
        <f aca="false">IF(AND($CF618&lt;&gt;"",IFERROR(INDEX(subsample_country_map!$C:$C,MATCH($CF618,subsample_country_map!$A:$A,0)),"")&lt;&gt;""),INDEX(subsample_country_map!$C:$C,MATCH($CF618,subsample_country_map!$A:$A,0)),INDEX(lookup!$AB:$AB,MATCH($A618,lookup!$A:$A,0)))</f>
        <v>99_NCE</v>
      </c>
      <c r="AM618" s="0" t="str">
        <f aca="false">IF(AND($CF618&lt;&gt;"",IFERROR(INDEX(subsample_country_map!$D:$D,MATCH($CF618,subsample_country_map!$A:$A,0)),"")&lt;&gt;""),INDEX(subsample_country_map!$D:$D,MATCH($CF618,subsample_country_map!$A:$A,0)),INDEX(lookup!$AC:$AC,MATCH($A618,lookup!$A:$A,0)))</f>
        <v>1_western</v>
      </c>
      <c r="AN618" s="0" t="str">
        <f aca="false">IF(AND($CF618&lt;&gt;"",IFERROR(INDEX(subsample_country_map!$E:$E,MATCH($CF618,subsample_country_map!$A:$A,0)),"")&lt;&gt;""),INDEX(subsample_country_map!$E:$E,MATCH($CF618,subsample_country_map!$A:$A,0)),INDEX(lookup!$AD:$AD,MATCH($A618,lookup!$A:$A,0)))</f>
        <v>2_civil law</v>
      </c>
      <c r="AO618" s="0" t="str">
        <f aca="false">INDEX(lookup!$Y:$Y,MATCH($A618,lookup!$A:$A,0))</f>
        <v>1_not published</v>
      </c>
      <c r="AP618" s="0" t="str">
        <f aca="false">INDEX(lookup!$Z:$Z,MATCH($A618,lookup!$A:$A,0))</f>
        <v>99_NCE</v>
      </c>
      <c r="AQ618" s="0" t="str">
        <f aca="false">INDEX(lookup!$W:$W,MATCH($A618,lookup!$A:$A,0))</f>
        <v>1_fin/acc/econ</v>
      </c>
      <c r="AS618" s="0" t="s">
        <v>91</v>
      </c>
      <c r="AT618" s="0" t="s">
        <v>111</v>
      </c>
      <c r="AU618" s="0" t="s">
        <v>93</v>
      </c>
      <c r="AV618" s="0" t="s">
        <v>2359</v>
      </c>
      <c r="AX618" s="0" t="s">
        <v>2360</v>
      </c>
      <c r="BA618" s="0" t="n">
        <v>818</v>
      </c>
      <c r="BB618" s="0" t="s">
        <v>347</v>
      </c>
      <c r="BC618" s="0" t="s">
        <v>358</v>
      </c>
      <c r="BD618" s="0" t="s">
        <v>348</v>
      </c>
      <c r="BE618" s="0" t="s">
        <v>2361</v>
      </c>
      <c r="BF618" s="0" t="s">
        <v>2289</v>
      </c>
      <c r="BI618" s="0" t="s">
        <v>763</v>
      </c>
      <c r="BJ618" s="0" t="s">
        <v>2290</v>
      </c>
      <c r="BK618" s="0" t="s">
        <v>2362</v>
      </c>
      <c r="BL618" s="0" t="s">
        <v>2363</v>
      </c>
      <c r="BM618" s="0" t="s">
        <v>2269</v>
      </c>
      <c r="BN618" s="0" t="s">
        <v>2270</v>
      </c>
      <c r="BO618" s="0" t="s">
        <v>769</v>
      </c>
      <c r="BP618" s="0" t="s">
        <v>2264</v>
      </c>
      <c r="BQ618" s="0" t="s">
        <v>127</v>
      </c>
      <c r="BT618" s="0" t="n">
        <v>0</v>
      </c>
      <c r="BU618" s="0" t="s">
        <v>2271</v>
      </c>
      <c r="BW618" s="0" t="n">
        <v>2009</v>
      </c>
      <c r="BX618" s="0" t="n">
        <v>2019</v>
      </c>
      <c r="BY618" s="0" t="s">
        <v>2272</v>
      </c>
      <c r="BZ618" s="0" t="n">
        <v>2014</v>
      </c>
      <c r="CA618" s="0" t="n">
        <v>0.363636363636364</v>
      </c>
      <c r="CB618" s="0" t="n">
        <v>0</v>
      </c>
      <c r="CC618" s="0" t="n">
        <v>1</v>
      </c>
      <c r="CD618" s="0" t="n">
        <v>-0.0649178394608672</v>
      </c>
      <c r="CE618" s="0" t="n">
        <v>1</v>
      </c>
    </row>
    <row r="619" customFormat="false" ht="15" hidden="false" customHeight="false" outlineLevel="0" collapsed="false">
      <c r="A619" s="0" t="s">
        <v>2264</v>
      </c>
      <c r="B619" s="0" t="n">
        <v>1924</v>
      </c>
      <c r="C619" s="0" t="n">
        <v>-0.00545537260863523</v>
      </c>
      <c r="D619" s="0" t="n">
        <v>668</v>
      </c>
      <c r="E619" s="0" t="n">
        <f aca="false">IF(ISNUMBER($BA619),$BA619,IF(AND(ISNUMBER($D619),ISNUMBER($BW619),ISNUMBER($BX619)),$D619*($BX619-$BW619+1),""))</f>
        <v>668</v>
      </c>
      <c r="H619" s="0" t="s">
        <v>118</v>
      </c>
      <c r="I619" s="0" t="s">
        <v>119</v>
      </c>
      <c r="J619" s="0" t="n">
        <f aca="false">IF($BW619&lt;&gt;"",$BW619,"")</f>
        <v>2009</v>
      </c>
      <c r="K619" s="0" t="n">
        <f aca="false">IF($BX619&lt;&gt;"",$BX619,"")</f>
        <v>2019</v>
      </c>
      <c r="L619" s="0" t="n">
        <f aca="false">IF(AND(ISNUMBER($BW619),ISNUMBER($BX619)),($BW619+$BX619)/2,"")</f>
        <v>2014</v>
      </c>
      <c r="M619" s="0" t="n">
        <f aca="false">IF($L619&lt;&gt;"",$L619,"")</f>
        <v>2014</v>
      </c>
      <c r="N619" s="0" t="n">
        <f aca="false">IF(AND(ISNUMBER($BW619),ISNUMBER($BX619)),MIN(1,MAX(0,($BX619-2016+1)/($BX619-$BW619+1))),"")</f>
        <v>0.363636363636364</v>
      </c>
      <c r="O619" s="0" t="n">
        <f aca="false">IF(AND(ISNUMBER($BW619),ISNUMBER($BX619)),MIN(1,MAX(0,($BX619-2017+1)/($BX619-$BW619+1))),"")</f>
        <v>0.272727272727273</v>
      </c>
      <c r="P619" s="0" t="n">
        <f aca="false">IF(AND(ISNUMBER($BW619),ISNUMBER($BX619)),MIN(1,MAX(0,($BX619-2018+1)/($BX619-$BW619+1))),"")</f>
        <v>0.181818181818182</v>
      </c>
      <c r="Q619" s="0" t="n">
        <f aca="false">IF(AND(ISNUMBER($BW619),ISNUMBER($BX619)),MIN(1,MAX(0,($BX619-2019+1)/($BX619-$BW619+1))),"")</f>
        <v>0.0909090909090909</v>
      </c>
      <c r="R619" s="0" t="n">
        <f aca="false">IF(AND(ISNUMBER($BW619),ISNUMBER($BX619)),MIN(1,MAX(0,($BX619-2016+1)/($BX619-$BW619+1))),"")</f>
        <v>0.363636363636364</v>
      </c>
      <c r="S619" s="0" t="n">
        <f aca="false">IF($L619&lt;&gt;"",IF($L619&gt;=2015.5,1,0),"")</f>
        <v>0</v>
      </c>
      <c r="T619" s="0" t="n">
        <f aca="false">IF($L619&lt;&gt;"",IF($L619&gt;=2016,1,0),"")</f>
        <v>0</v>
      </c>
      <c r="U619" s="0" t="n">
        <f aca="false">IF(ISNUMBER($BX619),IF($BX619&gt;=2016,1,0),"")</f>
        <v>1</v>
      </c>
      <c r="V619" s="0" t="n">
        <f aca="false">IF(ISNUMBER($BW619),IF($BW619&gt;=2016,1,0),"")</f>
        <v>0</v>
      </c>
      <c r="W619" s="0" t="str">
        <f aca="false">IF(AND(ISNUMBER($BW619),ISNUMBER($BX619)),IF($BW619&gt;=2016,"post-only",IF($BX619&lt;2016,"pre-only","mixed")),"")</f>
        <v>mixed</v>
      </c>
      <c r="X619" s="0" t="n">
        <f aca="false">IF(AND(ISNUMBER($BW619),ISNUMBER($BX619)),MIN(1,MAX(0,($BX619-2017+1)/($BX619-$BW619+1))),"")</f>
        <v>0.272727272727273</v>
      </c>
      <c r="Y619" s="0" t="n">
        <f aca="false">IF(AND(ISNUMBER($BW619),ISNUMBER($BX619)),MIN(1,MAX(0,($BX619-2018+1)/($BX619-$BW619+1))),"")</f>
        <v>0.181818181818182</v>
      </c>
      <c r="Z619" s="0" t="n">
        <f aca="false">IF(AND(ISNUMBER($BW619),ISNUMBER($BX619)),MIN(1,MAX(0,($BX619-2019+1)/($BX619-$BW619+1))),"")</f>
        <v>0.0909090909090909</v>
      </c>
      <c r="AA619" s="0" t="n">
        <f aca="false">IF(ISNUMBER($BX619),IF($BX619&gt;=2017,1,0),"")</f>
        <v>1</v>
      </c>
      <c r="AB619" s="0" t="n">
        <f aca="false">IF(ISNUMBER($BX619),IF($BX619&gt;=2018,1,0),"")</f>
        <v>1</v>
      </c>
      <c r="AC619" s="0" t="n">
        <f aca="false">IF(ISNUMBER($BX619),IF($BX619&gt;=2019,1,0),"")</f>
        <v>1</v>
      </c>
      <c r="AD619" s="0" t="n">
        <f aca="false">IF($L619&lt;&gt;"",IF($L619&gt;2013,1,0),"")</f>
        <v>1</v>
      </c>
      <c r="AE619" s="0" t="n">
        <f aca="false">IF($L619&lt;&gt;"",1+IF($L619&gt;2011,1,0)+IF($L619&gt;2014,1,0),"")</f>
        <v>2</v>
      </c>
      <c r="AF619" s="0" t="s">
        <v>761</v>
      </c>
      <c r="AG619" s="0" t="s">
        <v>88</v>
      </c>
      <c r="AH619" s="0" t="s">
        <v>89</v>
      </c>
      <c r="AI619" s="0" t="s">
        <v>497</v>
      </c>
      <c r="AJ619" s="0" t="s">
        <v>497</v>
      </c>
      <c r="AK619" s="0" t="str">
        <f aca="false">IF(AND($CF619&lt;&gt;"",IFERROR(INDEX(subsample_country_map!$B:$B,MATCH($CF619,subsample_country_map!$A:$A,0)),"")&lt;&gt;""),INDEX(subsample_country_map!$B:$B,MATCH($CF619,subsample_country_map!$A:$A,0)),INDEX(lookup!$AA:$AA,MATCH($A619,lookup!$A:$A,0)))</f>
        <v>2_Europe</v>
      </c>
      <c r="AL619" s="0" t="str">
        <f aca="false">IF(AND($CF619&lt;&gt;"",IFERROR(INDEX(subsample_country_map!$C:$C,MATCH($CF619,subsample_country_map!$A:$A,0)),"")&lt;&gt;""),INDEX(subsample_country_map!$C:$C,MATCH($CF619,subsample_country_map!$A:$A,0)),INDEX(lookup!$AB:$AB,MATCH($A619,lookup!$A:$A,0)))</f>
        <v>99_NCE</v>
      </c>
      <c r="AM619" s="0" t="str">
        <f aca="false">IF(AND($CF619&lt;&gt;"",IFERROR(INDEX(subsample_country_map!$D:$D,MATCH($CF619,subsample_country_map!$A:$A,0)),"")&lt;&gt;""),INDEX(subsample_country_map!$D:$D,MATCH($CF619,subsample_country_map!$A:$A,0)),INDEX(lookup!$AC:$AC,MATCH($A619,lookup!$A:$A,0)))</f>
        <v>1_western</v>
      </c>
      <c r="AN619" s="0" t="str">
        <f aca="false">IF(AND($CF619&lt;&gt;"",IFERROR(INDEX(subsample_country_map!$E:$E,MATCH($CF619,subsample_country_map!$A:$A,0)),"")&lt;&gt;""),INDEX(subsample_country_map!$E:$E,MATCH($CF619,subsample_country_map!$A:$A,0)),INDEX(lookup!$AD:$AD,MATCH($A619,lookup!$A:$A,0)))</f>
        <v>2_civil law</v>
      </c>
      <c r="AO619" s="0" t="str">
        <f aca="false">INDEX(lookup!$Y:$Y,MATCH($A619,lookup!$A:$A,0))</f>
        <v>1_not published</v>
      </c>
      <c r="AP619" s="0" t="str">
        <f aca="false">INDEX(lookup!$Z:$Z,MATCH($A619,lookup!$A:$A,0))</f>
        <v>99_NCE</v>
      </c>
      <c r="AQ619" s="0" t="str">
        <f aca="false">INDEX(lookup!$W:$W,MATCH($A619,lookup!$A:$A,0))</f>
        <v>1_fin/acc/econ</v>
      </c>
      <c r="AS619" s="0" t="s">
        <v>91</v>
      </c>
      <c r="AT619" s="0" t="s">
        <v>111</v>
      </c>
      <c r="AU619" s="0" t="s">
        <v>93</v>
      </c>
      <c r="AV619" s="0" t="s">
        <v>1457</v>
      </c>
      <c r="AX619" s="0" t="s">
        <v>2364</v>
      </c>
      <c r="BA619" s="0" t="n">
        <v>668</v>
      </c>
      <c r="BB619" s="0" t="s">
        <v>347</v>
      </c>
      <c r="BC619" s="0" t="s">
        <v>358</v>
      </c>
      <c r="BD619" s="0" t="s">
        <v>348</v>
      </c>
      <c r="BE619" s="0" t="s">
        <v>2361</v>
      </c>
      <c r="BF619" s="0" t="s">
        <v>2294</v>
      </c>
      <c r="BI619" s="0" t="s">
        <v>763</v>
      </c>
      <c r="BJ619" s="0" t="s">
        <v>2295</v>
      </c>
      <c r="BK619" s="0" t="s">
        <v>2362</v>
      </c>
      <c r="BL619" s="0" t="s">
        <v>2365</v>
      </c>
      <c r="BM619" s="0" t="s">
        <v>2269</v>
      </c>
      <c r="BN619" s="0" t="s">
        <v>2270</v>
      </c>
      <c r="BO619" s="0" t="s">
        <v>769</v>
      </c>
      <c r="BP619" s="0" t="s">
        <v>2264</v>
      </c>
      <c r="BQ619" s="0" t="s">
        <v>127</v>
      </c>
      <c r="BT619" s="0" t="n">
        <v>0</v>
      </c>
      <c r="BU619" s="0" t="s">
        <v>2271</v>
      </c>
      <c r="BW619" s="0" t="n">
        <v>2009</v>
      </c>
      <c r="BX619" s="0" t="n">
        <v>2019</v>
      </c>
      <c r="BY619" s="0" t="s">
        <v>2272</v>
      </c>
      <c r="BZ619" s="0" t="n">
        <v>2014</v>
      </c>
      <c r="CA619" s="0" t="n">
        <v>0.363636363636364</v>
      </c>
      <c r="CB619" s="0" t="n">
        <v>0</v>
      </c>
      <c r="CC619" s="0" t="n">
        <v>1</v>
      </c>
      <c r="CD619" s="0" t="n">
        <v>-0.00545542672888058</v>
      </c>
      <c r="CE619" s="0" t="n">
        <v>1</v>
      </c>
    </row>
    <row r="620" customFormat="false" ht="15" hidden="false" customHeight="false" outlineLevel="0" collapsed="false">
      <c r="A620" s="0" t="s">
        <v>2264</v>
      </c>
      <c r="B620" s="0" t="n">
        <v>1925</v>
      </c>
      <c r="C620" s="0" t="n">
        <v>-0.0673624741391277</v>
      </c>
      <c r="D620" s="0" t="n">
        <v>818</v>
      </c>
      <c r="E620" s="0" t="n">
        <f aca="false">IF(ISNUMBER($BA620),$BA620,IF(AND(ISNUMBER($D620),ISNUMBER($BW620),ISNUMBER($BX620)),$D620*($BX620-$BW620+1),""))</f>
        <v>818</v>
      </c>
      <c r="H620" s="0" t="s">
        <v>118</v>
      </c>
      <c r="I620" s="0" t="s">
        <v>119</v>
      </c>
      <c r="J620" s="0" t="n">
        <f aca="false">IF($BW620&lt;&gt;"",$BW620,"")</f>
        <v>2009</v>
      </c>
      <c r="K620" s="0" t="n">
        <f aca="false">IF($BX620&lt;&gt;"",$BX620,"")</f>
        <v>2019</v>
      </c>
      <c r="L620" s="0" t="n">
        <f aca="false">IF(AND(ISNUMBER($BW620),ISNUMBER($BX620)),($BW620+$BX620)/2,"")</f>
        <v>2014</v>
      </c>
      <c r="M620" s="0" t="n">
        <f aca="false">IF($L620&lt;&gt;"",$L620,"")</f>
        <v>2014</v>
      </c>
      <c r="N620" s="0" t="n">
        <f aca="false">IF(AND(ISNUMBER($BW620),ISNUMBER($BX620)),MIN(1,MAX(0,($BX620-2016+1)/($BX620-$BW620+1))),"")</f>
        <v>0.363636363636364</v>
      </c>
      <c r="O620" s="0" t="n">
        <f aca="false">IF(AND(ISNUMBER($BW620),ISNUMBER($BX620)),MIN(1,MAX(0,($BX620-2017+1)/($BX620-$BW620+1))),"")</f>
        <v>0.272727272727273</v>
      </c>
      <c r="P620" s="0" t="n">
        <f aca="false">IF(AND(ISNUMBER($BW620),ISNUMBER($BX620)),MIN(1,MAX(0,($BX620-2018+1)/($BX620-$BW620+1))),"")</f>
        <v>0.181818181818182</v>
      </c>
      <c r="Q620" s="0" t="n">
        <f aca="false">IF(AND(ISNUMBER($BW620),ISNUMBER($BX620)),MIN(1,MAX(0,($BX620-2019+1)/($BX620-$BW620+1))),"")</f>
        <v>0.0909090909090909</v>
      </c>
      <c r="R620" s="0" t="n">
        <f aca="false">IF(AND(ISNUMBER($BW620),ISNUMBER($BX620)),MIN(1,MAX(0,($BX620-2016+1)/($BX620-$BW620+1))),"")</f>
        <v>0.363636363636364</v>
      </c>
      <c r="S620" s="0" t="n">
        <f aca="false">IF($L620&lt;&gt;"",IF($L620&gt;=2015.5,1,0),"")</f>
        <v>0</v>
      </c>
      <c r="T620" s="0" t="n">
        <f aca="false">IF($L620&lt;&gt;"",IF($L620&gt;=2016,1,0),"")</f>
        <v>0</v>
      </c>
      <c r="U620" s="0" t="n">
        <f aca="false">IF(ISNUMBER($BX620),IF($BX620&gt;=2016,1,0),"")</f>
        <v>1</v>
      </c>
      <c r="V620" s="0" t="n">
        <f aca="false">IF(ISNUMBER($BW620),IF($BW620&gt;=2016,1,0),"")</f>
        <v>0</v>
      </c>
      <c r="W620" s="0" t="str">
        <f aca="false">IF(AND(ISNUMBER($BW620),ISNUMBER($BX620)),IF($BW620&gt;=2016,"post-only",IF($BX620&lt;2016,"pre-only","mixed")),"")</f>
        <v>mixed</v>
      </c>
      <c r="X620" s="0" t="n">
        <f aca="false">IF(AND(ISNUMBER($BW620),ISNUMBER($BX620)),MIN(1,MAX(0,($BX620-2017+1)/($BX620-$BW620+1))),"")</f>
        <v>0.272727272727273</v>
      </c>
      <c r="Y620" s="0" t="n">
        <f aca="false">IF(AND(ISNUMBER($BW620),ISNUMBER($BX620)),MIN(1,MAX(0,($BX620-2018+1)/($BX620-$BW620+1))),"")</f>
        <v>0.181818181818182</v>
      </c>
      <c r="Z620" s="0" t="n">
        <f aca="false">IF(AND(ISNUMBER($BW620),ISNUMBER($BX620)),MIN(1,MAX(0,($BX620-2019+1)/($BX620-$BW620+1))),"")</f>
        <v>0.0909090909090909</v>
      </c>
      <c r="AA620" s="0" t="n">
        <f aca="false">IF(ISNUMBER($BX620),IF($BX620&gt;=2017,1,0),"")</f>
        <v>1</v>
      </c>
      <c r="AB620" s="0" t="n">
        <f aca="false">IF(ISNUMBER($BX620),IF($BX620&gt;=2018,1,0),"")</f>
        <v>1</v>
      </c>
      <c r="AC620" s="0" t="n">
        <f aca="false">IF(ISNUMBER($BX620),IF($BX620&gt;=2019,1,0),"")</f>
        <v>1</v>
      </c>
      <c r="AD620" s="0" t="n">
        <f aca="false">IF($L620&lt;&gt;"",IF($L620&gt;2013,1,0),"")</f>
        <v>1</v>
      </c>
      <c r="AE620" s="0" t="n">
        <f aca="false">IF($L620&lt;&gt;"",1+IF($L620&gt;2011,1,0)+IF($L620&gt;2014,1,0),"")</f>
        <v>2</v>
      </c>
      <c r="AF620" s="0" t="s">
        <v>761</v>
      </c>
      <c r="AG620" s="0" t="s">
        <v>88</v>
      </c>
      <c r="AH620" s="0" t="s">
        <v>89</v>
      </c>
      <c r="AI620" s="0" t="s">
        <v>497</v>
      </c>
      <c r="AJ620" s="0" t="s">
        <v>497</v>
      </c>
      <c r="AK620" s="0" t="str">
        <f aca="false">IF(AND($CF620&lt;&gt;"",IFERROR(INDEX(subsample_country_map!$B:$B,MATCH($CF620,subsample_country_map!$A:$A,0)),"")&lt;&gt;""),INDEX(subsample_country_map!$B:$B,MATCH($CF620,subsample_country_map!$A:$A,0)),INDEX(lookup!$AA:$AA,MATCH($A620,lookup!$A:$A,0)))</f>
        <v>2_Europe</v>
      </c>
      <c r="AL620" s="0" t="str">
        <f aca="false">IF(AND($CF620&lt;&gt;"",IFERROR(INDEX(subsample_country_map!$C:$C,MATCH($CF620,subsample_country_map!$A:$A,0)),"")&lt;&gt;""),INDEX(subsample_country_map!$C:$C,MATCH($CF620,subsample_country_map!$A:$A,0)),INDEX(lookup!$AB:$AB,MATCH($A620,lookup!$A:$A,0)))</f>
        <v>99_NCE</v>
      </c>
      <c r="AM620" s="0" t="str">
        <f aca="false">IF(AND($CF620&lt;&gt;"",IFERROR(INDEX(subsample_country_map!$D:$D,MATCH($CF620,subsample_country_map!$A:$A,0)),"")&lt;&gt;""),INDEX(subsample_country_map!$D:$D,MATCH($CF620,subsample_country_map!$A:$A,0)),INDEX(lookup!$AC:$AC,MATCH($A620,lookup!$A:$A,0)))</f>
        <v>1_western</v>
      </c>
      <c r="AN620" s="0" t="str">
        <f aca="false">IF(AND($CF620&lt;&gt;"",IFERROR(INDEX(subsample_country_map!$E:$E,MATCH($CF620,subsample_country_map!$A:$A,0)),"")&lt;&gt;""),INDEX(subsample_country_map!$E:$E,MATCH($CF620,subsample_country_map!$A:$A,0)),INDEX(lookup!$AD:$AD,MATCH($A620,lookup!$A:$A,0)))</f>
        <v>2_civil law</v>
      </c>
      <c r="AO620" s="0" t="str">
        <f aca="false">INDEX(lookup!$Y:$Y,MATCH($A620,lookup!$A:$A,0))</f>
        <v>1_not published</v>
      </c>
      <c r="AP620" s="0" t="str">
        <f aca="false">INDEX(lookup!$Z:$Z,MATCH($A620,lookup!$A:$A,0))</f>
        <v>99_NCE</v>
      </c>
      <c r="AQ620" s="0" t="str">
        <f aca="false">INDEX(lookup!$W:$W,MATCH($A620,lookup!$A:$A,0))</f>
        <v>1_fin/acc/econ</v>
      </c>
      <c r="AS620" s="0" t="s">
        <v>91</v>
      </c>
      <c r="AT620" s="0" t="s">
        <v>111</v>
      </c>
      <c r="AU620" s="0" t="s">
        <v>93</v>
      </c>
      <c r="AV620" s="0" t="s">
        <v>2366</v>
      </c>
      <c r="AX620" s="0" t="s">
        <v>2367</v>
      </c>
      <c r="BA620" s="0" t="n">
        <v>818</v>
      </c>
      <c r="BB620" s="0" t="s">
        <v>347</v>
      </c>
      <c r="BC620" s="0" t="s">
        <v>358</v>
      </c>
      <c r="BD620" s="0" t="s">
        <v>348</v>
      </c>
      <c r="BE620" s="0" t="s">
        <v>2361</v>
      </c>
      <c r="BF620" s="0" t="s">
        <v>2289</v>
      </c>
      <c r="BI620" s="0" t="s">
        <v>763</v>
      </c>
      <c r="BJ620" s="0" t="s">
        <v>2299</v>
      </c>
      <c r="BK620" s="0" t="s">
        <v>2362</v>
      </c>
      <c r="BL620" s="0" t="s">
        <v>2368</v>
      </c>
      <c r="BM620" s="0" t="s">
        <v>2276</v>
      </c>
      <c r="BN620" s="0" t="s">
        <v>2270</v>
      </c>
      <c r="BO620" s="0" t="s">
        <v>769</v>
      </c>
      <c r="BP620" s="0" t="s">
        <v>2264</v>
      </c>
      <c r="BQ620" s="0" t="s">
        <v>127</v>
      </c>
      <c r="BT620" s="0" t="n">
        <v>0</v>
      </c>
      <c r="BU620" s="0" t="s">
        <v>2271</v>
      </c>
      <c r="BW620" s="0" t="n">
        <v>2009</v>
      </c>
      <c r="BX620" s="0" t="n">
        <v>2019</v>
      </c>
      <c r="BY620" s="0" t="s">
        <v>2272</v>
      </c>
      <c r="BZ620" s="0" t="n">
        <v>2014</v>
      </c>
      <c r="CA620" s="0" t="n">
        <v>0.363636363636364</v>
      </c>
      <c r="CB620" s="0" t="n">
        <v>0</v>
      </c>
      <c r="CC620" s="0" t="n">
        <v>1</v>
      </c>
      <c r="CD620" s="0" t="n">
        <v>-0.0674646427487793</v>
      </c>
      <c r="CE620" s="0" t="n">
        <v>1</v>
      </c>
    </row>
    <row r="621" customFormat="false" ht="15" hidden="false" customHeight="false" outlineLevel="0" collapsed="false">
      <c r="A621" s="0" t="s">
        <v>2264</v>
      </c>
      <c r="B621" s="0" t="n">
        <v>1926</v>
      </c>
      <c r="C621" s="0" t="n">
        <v>-0.027499012698495</v>
      </c>
      <c r="D621" s="0" t="n">
        <v>668</v>
      </c>
      <c r="E621" s="0" t="n">
        <f aca="false">IF(ISNUMBER($BA621),$BA621,IF(AND(ISNUMBER($D621),ISNUMBER($BW621),ISNUMBER($BX621)),$D621*($BX621-$BW621+1),""))</f>
        <v>668</v>
      </c>
      <c r="H621" s="0" t="s">
        <v>118</v>
      </c>
      <c r="I621" s="0" t="s">
        <v>119</v>
      </c>
      <c r="J621" s="0" t="n">
        <f aca="false">IF($BW621&lt;&gt;"",$BW621,"")</f>
        <v>2009</v>
      </c>
      <c r="K621" s="0" t="n">
        <f aca="false">IF($BX621&lt;&gt;"",$BX621,"")</f>
        <v>2019</v>
      </c>
      <c r="L621" s="0" t="n">
        <f aca="false">IF(AND(ISNUMBER($BW621),ISNUMBER($BX621)),($BW621+$BX621)/2,"")</f>
        <v>2014</v>
      </c>
      <c r="M621" s="0" t="n">
        <f aca="false">IF($L621&lt;&gt;"",$L621,"")</f>
        <v>2014</v>
      </c>
      <c r="N621" s="0" t="n">
        <f aca="false">IF(AND(ISNUMBER($BW621),ISNUMBER($BX621)),MIN(1,MAX(0,($BX621-2016+1)/($BX621-$BW621+1))),"")</f>
        <v>0.363636363636364</v>
      </c>
      <c r="O621" s="0" t="n">
        <f aca="false">IF(AND(ISNUMBER($BW621),ISNUMBER($BX621)),MIN(1,MAX(0,($BX621-2017+1)/($BX621-$BW621+1))),"")</f>
        <v>0.272727272727273</v>
      </c>
      <c r="P621" s="0" t="n">
        <f aca="false">IF(AND(ISNUMBER($BW621),ISNUMBER($BX621)),MIN(1,MAX(0,($BX621-2018+1)/($BX621-$BW621+1))),"")</f>
        <v>0.181818181818182</v>
      </c>
      <c r="Q621" s="0" t="n">
        <f aca="false">IF(AND(ISNUMBER($BW621),ISNUMBER($BX621)),MIN(1,MAX(0,($BX621-2019+1)/($BX621-$BW621+1))),"")</f>
        <v>0.0909090909090909</v>
      </c>
      <c r="R621" s="0" t="n">
        <f aca="false">IF(AND(ISNUMBER($BW621),ISNUMBER($BX621)),MIN(1,MAX(0,($BX621-2016+1)/($BX621-$BW621+1))),"")</f>
        <v>0.363636363636364</v>
      </c>
      <c r="S621" s="0" t="n">
        <f aca="false">IF($L621&lt;&gt;"",IF($L621&gt;=2015.5,1,0),"")</f>
        <v>0</v>
      </c>
      <c r="T621" s="0" t="n">
        <f aca="false">IF($L621&lt;&gt;"",IF($L621&gt;=2016,1,0),"")</f>
        <v>0</v>
      </c>
      <c r="U621" s="0" t="n">
        <f aca="false">IF(ISNUMBER($BX621),IF($BX621&gt;=2016,1,0),"")</f>
        <v>1</v>
      </c>
      <c r="V621" s="0" t="n">
        <f aca="false">IF(ISNUMBER($BW621),IF($BW621&gt;=2016,1,0),"")</f>
        <v>0</v>
      </c>
      <c r="W621" s="0" t="str">
        <f aca="false">IF(AND(ISNUMBER($BW621),ISNUMBER($BX621)),IF($BW621&gt;=2016,"post-only",IF($BX621&lt;2016,"pre-only","mixed")),"")</f>
        <v>mixed</v>
      </c>
      <c r="X621" s="0" t="n">
        <f aca="false">IF(AND(ISNUMBER($BW621),ISNUMBER($BX621)),MIN(1,MAX(0,($BX621-2017+1)/($BX621-$BW621+1))),"")</f>
        <v>0.272727272727273</v>
      </c>
      <c r="Y621" s="0" t="n">
        <f aca="false">IF(AND(ISNUMBER($BW621),ISNUMBER($BX621)),MIN(1,MAX(0,($BX621-2018+1)/($BX621-$BW621+1))),"")</f>
        <v>0.181818181818182</v>
      </c>
      <c r="Z621" s="0" t="n">
        <f aca="false">IF(AND(ISNUMBER($BW621),ISNUMBER($BX621)),MIN(1,MAX(0,($BX621-2019+1)/($BX621-$BW621+1))),"")</f>
        <v>0.0909090909090909</v>
      </c>
      <c r="AA621" s="0" t="n">
        <f aca="false">IF(ISNUMBER($BX621),IF($BX621&gt;=2017,1,0),"")</f>
        <v>1</v>
      </c>
      <c r="AB621" s="0" t="n">
        <f aca="false">IF(ISNUMBER($BX621),IF($BX621&gt;=2018,1,0),"")</f>
        <v>1</v>
      </c>
      <c r="AC621" s="0" t="n">
        <f aca="false">IF(ISNUMBER($BX621),IF($BX621&gt;=2019,1,0),"")</f>
        <v>1</v>
      </c>
      <c r="AD621" s="0" t="n">
        <f aca="false">IF($L621&lt;&gt;"",IF($L621&gt;2013,1,0),"")</f>
        <v>1</v>
      </c>
      <c r="AE621" s="0" t="n">
        <f aca="false">IF($L621&lt;&gt;"",1+IF($L621&gt;2011,1,0)+IF($L621&gt;2014,1,0),"")</f>
        <v>2</v>
      </c>
      <c r="AF621" s="0" t="s">
        <v>761</v>
      </c>
      <c r="AG621" s="0" t="s">
        <v>88</v>
      </c>
      <c r="AH621" s="0" t="s">
        <v>89</v>
      </c>
      <c r="AI621" s="0" t="s">
        <v>497</v>
      </c>
      <c r="AJ621" s="0" t="s">
        <v>497</v>
      </c>
      <c r="AK621" s="0" t="str">
        <f aca="false">IF(AND($CF621&lt;&gt;"",IFERROR(INDEX(subsample_country_map!$B:$B,MATCH($CF621,subsample_country_map!$A:$A,0)),"")&lt;&gt;""),INDEX(subsample_country_map!$B:$B,MATCH($CF621,subsample_country_map!$A:$A,0)),INDEX(lookup!$AA:$AA,MATCH($A621,lookup!$A:$A,0)))</f>
        <v>2_Europe</v>
      </c>
      <c r="AL621" s="0" t="str">
        <f aca="false">IF(AND($CF621&lt;&gt;"",IFERROR(INDEX(subsample_country_map!$C:$C,MATCH($CF621,subsample_country_map!$A:$A,0)),"")&lt;&gt;""),INDEX(subsample_country_map!$C:$C,MATCH($CF621,subsample_country_map!$A:$A,0)),INDEX(lookup!$AB:$AB,MATCH($A621,lookup!$A:$A,0)))</f>
        <v>99_NCE</v>
      </c>
      <c r="AM621" s="0" t="str">
        <f aca="false">IF(AND($CF621&lt;&gt;"",IFERROR(INDEX(subsample_country_map!$D:$D,MATCH($CF621,subsample_country_map!$A:$A,0)),"")&lt;&gt;""),INDEX(subsample_country_map!$D:$D,MATCH($CF621,subsample_country_map!$A:$A,0)),INDEX(lookup!$AC:$AC,MATCH($A621,lookup!$A:$A,0)))</f>
        <v>1_western</v>
      </c>
      <c r="AN621" s="0" t="str">
        <f aca="false">IF(AND($CF621&lt;&gt;"",IFERROR(INDEX(subsample_country_map!$E:$E,MATCH($CF621,subsample_country_map!$A:$A,0)),"")&lt;&gt;""),INDEX(subsample_country_map!$E:$E,MATCH($CF621,subsample_country_map!$A:$A,0)),INDEX(lookup!$AD:$AD,MATCH($A621,lookup!$A:$A,0)))</f>
        <v>2_civil law</v>
      </c>
      <c r="AO621" s="0" t="str">
        <f aca="false">INDEX(lookup!$Y:$Y,MATCH($A621,lookup!$A:$A,0))</f>
        <v>1_not published</v>
      </c>
      <c r="AP621" s="0" t="str">
        <f aca="false">INDEX(lookup!$Z:$Z,MATCH($A621,lookup!$A:$A,0))</f>
        <v>99_NCE</v>
      </c>
      <c r="AQ621" s="0" t="str">
        <f aca="false">INDEX(lookup!$W:$W,MATCH($A621,lookup!$A:$A,0))</f>
        <v>1_fin/acc/econ</v>
      </c>
      <c r="AS621" s="0" t="s">
        <v>91</v>
      </c>
      <c r="AT621" s="0" t="s">
        <v>111</v>
      </c>
      <c r="AU621" s="0" t="s">
        <v>93</v>
      </c>
      <c r="AV621" s="0" t="s">
        <v>2369</v>
      </c>
      <c r="AX621" s="0" t="s">
        <v>2370</v>
      </c>
      <c r="BA621" s="0" t="n">
        <v>668</v>
      </c>
      <c r="BB621" s="0" t="s">
        <v>347</v>
      </c>
      <c r="BC621" s="0" t="s">
        <v>358</v>
      </c>
      <c r="BD621" s="0" t="s">
        <v>348</v>
      </c>
      <c r="BE621" s="0" t="s">
        <v>2361</v>
      </c>
      <c r="BF621" s="0" t="s">
        <v>2294</v>
      </c>
      <c r="BI621" s="0" t="s">
        <v>763</v>
      </c>
      <c r="BJ621" s="0" t="s">
        <v>2303</v>
      </c>
      <c r="BK621" s="0" t="s">
        <v>2362</v>
      </c>
      <c r="BL621" s="0" t="s">
        <v>2371</v>
      </c>
      <c r="BM621" s="0" t="s">
        <v>2276</v>
      </c>
      <c r="BN621" s="0" t="s">
        <v>2270</v>
      </c>
      <c r="BO621" s="0" t="s">
        <v>769</v>
      </c>
      <c r="BP621" s="0" t="s">
        <v>2264</v>
      </c>
      <c r="BQ621" s="0" t="s">
        <v>127</v>
      </c>
      <c r="BT621" s="0" t="n">
        <v>0</v>
      </c>
      <c r="BU621" s="0" t="s">
        <v>2271</v>
      </c>
      <c r="BW621" s="0" t="n">
        <v>2009</v>
      </c>
      <c r="BX621" s="0" t="n">
        <v>2019</v>
      </c>
      <c r="BY621" s="0" t="s">
        <v>2272</v>
      </c>
      <c r="BZ621" s="0" t="n">
        <v>2014</v>
      </c>
      <c r="CA621" s="0" t="n">
        <v>0.363636363636364</v>
      </c>
      <c r="CB621" s="0" t="n">
        <v>0</v>
      </c>
      <c r="CC621" s="0" t="n">
        <v>1</v>
      </c>
      <c r="CD621" s="0" t="n">
        <v>-0.0275059473902041</v>
      </c>
      <c r="CE621" s="0" t="n">
        <v>1</v>
      </c>
    </row>
    <row r="622" customFormat="false" ht="15" hidden="false" customHeight="false" outlineLevel="0" collapsed="false">
      <c r="A622" s="0" t="s">
        <v>2264</v>
      </c>
      <c r="B622" s="0" t="n">
        <v>1927</v>
      </c>
      <c r="C622" s="0" t="n">
        <v>-0.0822449713576754</v>
      </c>
      <c r="D622" s="0" t="n">
        <v>1057</v>
      </c>
      <c r="E622" s="0" t="n">
        <f aca="false">IF(ISNUMBER($BA622),$BA622,IF(AND(ISNUMBER($D622),ISNUMBER($BW622),ISNUMBER($BX622)),$D622*($BX622-$BW622+1),""))</f>
        <v>1057</v>
      </c>
      <c r="H622" s="0" t="s">
        <v>118</v>
      </c>
      <c r="I622" s="0" t="s">
        <v>119</v>
      </c>
      <c r="J622" s="0" t="n">
        <f aca="false">IF($BW622&lt;&gt;"",$BW622,"")</f>
        <v>2009</v>
      </c>
      <c r="K622" s="0" t="n">
        <f aca="false">IF($BX622&lt;&gt;"",$BX622,"")</f>
        <v>2019</v>
      </c>
      <c r="L622" s="0" t="n">
        <f aca="false">IF(AND(ISNUMBER($BW622),ISNUMBER($BX622)),($BW622+$BX622)/2,"")</f>
        <v>2014</v>
      </c>
      <c r="M622" s="0" t="n">
        <f aca="false">IF($L622&lt;&gt;"",$L622,"")</f>
        <v>2014</v>
      </c>
      <c r="N622" s="0" t="n">
        <f aca="false">IF(AND(ISNUMBER($BW622),ISNUMBER($BX622)),MIN(1,MAX(0,($BX622-2016+1)/($BX622-$BW622+1))),"")</f>
        <v>0.363636363636364</v>
      </c>
      <c r="O622" s="0" t="n">
        <f aca="false">IF(AND(ISNUMBER($BW622),ISNUMBER($BX622)),MIN(1,MAX(0,($BX622-2017+1)/($BX622-$BW622+1))),"")</f>
        <v>0.272727272727273</v>
      </c>
      <c r="P622" s="0" t="n">
        <f aca="false">IF(AND(ISNUMBER($BW622),ISNUMBER($BX622)),MIN(1,MAX(0,($BX622-2018+1)/($BX622-$BW622+1))),"")</f>
        <v>0.181818181818182</v>
      </c>
      <c r="Q622" s="0" t="n">
        <f aca="false">IF(AND(ISNUMBER($BW622),ISNUMBER($BX622)),MIN(1,MAX(0,($BX622-2019+1)/($BX622-$BW622+1))),"")</f>
        <v>0.0909090909090909</v>
      </c>
      <c r="R622" s="0" t="n">
        <f aca="false">IF(AND(ISNUMBER($BW622),ISNUMBER($BX622)),MIN(1,MAX(0,($BX622-2016+1)/($BX622-$BW622+1))),"")</f>
        <v>0.363636363636364</v>
      </c>
      <c r="S622" s="0" t="n">
        <f aca="false">IF($L622&lt;&gt;"",IF($L622&gt;=2015.5,1,0),"")</f>
        <v>0</v>
      </c>
      <c r="T622" s="0" t="n">
        <f aca="false">IF($L622&lt;&gt;"",IF($L622&gt;=2016,1,0),"")</f>
        <v>0</v>
      </c>
      <c r="U622" s="0" t="n">
        <f aca="false">IF(ISNUMBER($BX622),IF($BX622&gt;=2016,1,0),"")</f>
        <v>1</v>
      </c>
      <c r="V622" s="0" t="n">
        <f aca="false">IF(ISNUMBER($BW622),IF($BW622&gt;=2016,1,0),"")</f>
        <v>0</v>
      </c>
      <c r="W622" s="0" t="str">
        <f aca="false">IF(AND(ISNUMBER($BW622),ISNUMBER($BX622)),IF($BW622&gt;=2016,"post-only",IF($BX622&lt;2016,"pre-only","mixed")),"")</f>
        <v>mixed</v>
      </c>
      <c r="X622" s="0" t="n">
        <f aca="false">IF(AND(ISNUMBER($BW622),ISNUMBER($BX622)),MIN(1,MAX(0,($BX622-2017+1)/($BX622-$BW622+1))),"")</f>
        <v>0.272727272727273</v>
      </c>
      <c r="Y622" s="0" t="n">
        <f aca="false">IF(AND(ISNUMBER($BW622),ISNUMBER($BX622)),MIN(1,MAX(0,($BX622-2018+1)/($BX622-$BW622+1))),"")</f>
        <v>0.181818181818182</v>
      </c>
      <c r="Z622" s="0" t="n">
        <f aca="false">IF(AND(ISNUMBER($BW622),ISNUMBER($BX622)),MIN(1,MAX(0,($BX622-2019+1)/($BX622-$BW622+1))),"")</f>
        <v>0.0909090909090909</v>
      </c>
      <c r="AA622" s="0" t="n">
        <f aca="false">IF(ISNUMBER($BX622),IF($BX622&gt;=2017,1,0),"")</f>
        <v>1</v>
      </c>
      <c r="AB622" s="0" t="n">
        <f aca="false">IF(ISNUMBER($BX622),IF($BX622&gt;=2018,1,0),"")</f>
        <v>1</v>
      </c>
      <c r="AC622" s="0" t="n">
        <f aca="false">IF(ISNUMBER($BX622),IF($BX622&gt;=2019,1,0),"")</f>
        <v>1</v>
      </c>
      <c r="AD622" s="0" t="n">
        <f aca="false">IF($L622&lt;&gt;"",IF($L622&gt;2013,1,0),"")</f>
        <v>1</v>
      </c>
      <c r="AE622" s="0" t="n">
        <f aca="false">IF($L622&lt;&gt;"",1+IF($L622&gt;2011,1,0)+IF($L622&gt;2014,1,0),"")</f>
        <v>2</v>
      </c>
      <c r="AF622" s="0" t="s">
        <v>761</v>
      </c>
      <c r="AG622" s="0" t="s">
        <v>88</v>
      </c>
      <c r="AH622" s="0" t="s">
        <v>89</v>
      </c>
      <c r="AI622" s="0" t="s">
        <v>497</v>
      </c>
      <c r="AJ622" s="0" t="s">
        <v>497</v>
      </c>
      <c r="AK622" s="0" t="str">
        <f aca="false">IF(AND($CF622&lt;&gt;"",IFERROR(INDEX(subsample_country_map!$B:$B,MATCH($CF622,subsample_country_map!$A:$A,0)),"")&lt;&gt;""),INDEX(subsample_country_map!$B:$B,MATCH($CF622,subsample_country_map!$A:$A,0)),INDEX(lookup!$AA:$AA,MATCH($A622,lookup!$A:$A,0)))</f>
        <v>2_Europe</v>
      </c>
      <c r="AL622" s="0" t="str">
        <f aca="false">IF(AND($CF622&lt;&gt;"",IFERROR(INDEX(subsample_country_map!$C:$C,MATCH($CF622,subsample_country_map!$A:$A,0)),"")&lt;&gt;""),INDEX(subsample_country_map!$C:$C,MATCH($CF622,subsample_country_map!$A:$A,0)),INDEX(lookup!$AB:$AB,MATCH($A622,lookup!$A:$A,0)))</f>
        <v>99_NCE</v>
      </c>
      <c r="AM622" s="0" t="str">
        <f aca="false">IF(AND($CF622&lt;&gt;"",IFERROR(INDEX(subsample_country_map!$D:$D,MATCH($CF622,subsample_country_map!$A:$A,0)),"")&lt;&gt;""),INDEX(subsample_country_map!$D:$D,MATCH($CF622,subsample_country_map!$A:$A,0)),INDEX(lookup!$AC:$AC,MATCH($A622,lookup!$A:$A,0)))</f>
        <v>1_western</v>
      </c>
      <c r="AN622" s="0" t="str">
        <f aca="false">IF(AND($CF622&lt;&gt;"",IFERROR(INDEX(subsample_country_map!$E:$E,MATCH($CF622,subsample_country_map!$A:$A,0)),"")&lt;&gt;""),INDEX(subsample_country_map!$E:$E,MATCH($CF622,subsample_country_map!$A:$A,0)),INDEX(lookup!$AD:$AD,MATCH($A622,lookup!$A:$A,0)))</f>
        <v>2_civil law</v>
      </c>
      <c r="AO622" s="0" t="str">
        <f aca="false">INDEX(lookup!$Y:$Y,MATCH($A622,lookup!$A:$A,0))</f>
        <v>1_not published</v>
      </c>
      <c r="AP622" s="0" t="str">
        <f aca="false">INDEX(lookup!$Z:$Z,MATCH($A622,lookup!$A:$A,0))</f>
        <v>99_NCE</v>
      </c>
      <c r="AQ622" s="0" t="str">
        <f aca="false">INDEX(lookup!$W:$W,MATCH($A622,lookup!$A:$A,0))</f>
        <v>1_fin/acc/econ</v>
      </c>
      <c r="AS622" s="0" t="s">
        <v>91</v>
      </c>
      <c r="AT622" s="0" t="s">
        <v>111</v>
      </c>
      <c r="AU622" s="0" t="s">
        <v>93</v>
      </c>
      <c r="AV622" s="0" t="s">
        <v>2372</v>
      </c>
      <c r="AX622" s="0" t="s">
        <v>2373</v>
      </c>
      <c r="BA622" s="0" t="n">
        <v>1057</v>
      </c>
      <c r="BB622" s="0" t="s">
        <v>347</v>
      </c>
      <c r="BC622" s="0" t="s">
        <v>358</v>
      </c>
      <c r="BD622" s="0" t="s">
        <v>348</v>
      </c>
      <c r="BE622" s="0" t="s">
        <v>2374</v>
      </c>
      <c r="BF622" s="0" t="s">
        <v>2289</v>
      </c>
      <c r="BI622" s="0" t="s">
        <v>763</v>
      </c>
      <c r="BJ622" s="0" t="s">
        <v>2308</v>
      </c>
      <c r="BK622" s="0" t="s">
        <v>2375</v>
      </c>
      <c r="BL622" s="0" t="s">
        <v>2376</v>
      </c>
      <c r="BM622" s="0" t="s">
        <v>2269</v>
      </c>
      <c r="BN622" s="0" t="s">
        <v>2270</v>
      </c>
      <c r="BO622" s="0" t="s">
        <v>769</v>
      </c>
      <c r="BP622" s="0" t="s">
        <v>2264</v>
      </c>
      <c r="BQ622" s="0" t="s">
        <v>127</v>
      </c>
      <c r="BT622" s="0" t="n">
        <v>0</v>
      </c>
      <c r="BU622" s="0" t="s">
        <v>2271</v>
      </c>
      <c r="BW622" s="0" t="n">
        <v>2009</v>
      </c>
      <c r="BX622" s="0" t="n">
        <v>2019</v>
      </c>
      <c r="BY622" s="0" t="s">
        <v>2272</v>
      </c>
      <c r="BZ622" s="0" t="n">
        <v>2014</v>
      </c>
      <c r="CA622" s="0" t="n">
        <v>0.363636363636364</v>
      </c>
      <c r="CB622" s="0" t="n">
        <v>0</v>
      </c>
      <c r="CC622" s="0" t="n">
        <v>1</v>
      </c>
      <c r="CD622" s="0" t="n">
        <v>-0.0824311690815684</v>
      </c>
      <c r="CE622" s="0" t="n">
        <v>1</v>
      </c>
    </row>
    <row r="623" customFormat="false" ht="15" hidden="false" customHeight="false" outlineLevel="0" collapsed="false">
      <c r="A623" s="0" t="s">
        <v>2264</v>
      </c>
      <c r="B623" s="0" t="n">
        <v>1928</v>
      </c>
      <c r="C623" s="0" t="n">
        <v>-0.0808343139714996</v>
      </c>
      <c r="D623" s="0" t="n">
        <v>338</v>
      </c>
      <c r="E623" s="0" t="n">
        <f aca="false">IF(ISNUMBER($BA623),$BA623,IF(AND(ISNUMBER($D623),ISNUMBER($BW623),ISNUMBER($BX623)),$D623*($BX623-$BW623+1),""))</f>
        <v>338</v>
      </c>
      <c r="H623" s="0" t="s">
        <v>118</v>
      </c>
      <c r="I623" s="0" t="s">
        <v>119</v>
      </c>
      <c r="J623" s="0" t="n">
        <f aca="false">IF($BW623&lt;&gt;"",$BW623,"")</f>
        <v>2009</v>
      </c>
      <c r="K623" s="0" t="n">
        <f aca="false">IF($BX623&lt;&gt;"",$BX623,"")</f>
        <v>2019</v>
      </c>
      <c r="L623" s="0" t="n">
        <f aca="false">IF(AND(ISNUMBER($BW623),ISNUMBER($BX623)),($BW623+$BX623)/2,"")</f>
        <v>2014</v>
      </c>
      <c r="M623" s="0" t="n">
        <f aca="false">IF($L623&lt;&gt;"",$L623,"")</f>
        <v>2014</v>
      </c>
      <c r="N623" s="0" t="n">
        <f aca="false">IF(AND(ISNUMBER($BW623),ISNUMBER($BX623)),MIN(1,MAX(0,($BX623-2016+1)/($BX623-$BW623+1))),"")</f>
        <v>0.363636363636364</v>
      </c>
      <c r="O623" s="0" t="n">
        <f aca="false">IF(AND(ISNUMBER($BW623),ISNUMBER($BX623)),MIN(1,MAX(0,($BX623-2017+1)/($BX623-$BW623+1))),"")</f>
        <v>0.272727272727273</v>
      </c>
      <c r="P623" s="0" t="n">
        <f aca="false">IF(AND(ISNUMBER($BW623),ISNUMBER($BX623)),MIN(1,MAX(0,($BX623-2018+1)/($BX623-$BW623+1))),"")</f>
        <v>0.181818181818182</v>
      </c>
      <c r="Q623" s="0" t="n">
        <f aca="false">IF(AND(ISNUMBER($BW623),ISNUMBER($BX623)),MIN(1,MAX(0,($BX623-2019+1)/($BX623-$BW623+1))),"")</f>
        <v>0.0909090909090909</v>
      </c>
      <c r="R623" s="0" t="n">
        <f aca="false">IF(AND(ISNUMBER($BW623),ISNUMBER($BX623)),MIN(1,MAX(0,($BX623-2016+1)/($BX623-$BW623+1))),"")</f>
        <v>0.363636363636364</v>
      </c>
      <c r="S623" s="0" t="n">
        <f aca="false">IF($L623&lt;&gt;"",IF($L623&gt;=2015.5,1,0),"")</f>
        <v>0</v>
      </c>
      <c r="T623" s="0" t="n">
        <f aca="false">IF($L623&lt;&gt;"",IF($L623&gt;=2016,1,0),"")</f>
        <v>0</v>
      </c>
      <c r="U623" s="0" t="n">
        <f aca="false">IF(ISNUMBER($BX623),IF($BX623&gt;=2016,1,0),"")</f>
        <v>1</v>
      </c>
      <c r="V623" s="0" t="n">
        <f aca="false">IF(ISNUMBER($BW623),IF($BW623&gt;=2016,1,0),"")</f>
        <v>0</v>
      </c>
      <c r="W623" s="0" t="str">
        <f aca="false">IF(AND(ISNUMBER($BW623),ISNUMBER($BX623)),IF($BW623&gt;=2016,"post-only",IF($BX623&lt;2016,"pre-only","mixed")),"")</f>
        <v>mixed</v>
      </c>
      <c r="X623" s="0" t="n">
        <f aca="false">IF(AND(ISNUMBER($BW623),ISNUMBER($BX623)),MIN(1,MAX(0,($BX623-2017+1)/($BX623-$BW623+1))),"")</f>
        <v>0.272727272727273</v>
      </c>
      <c r="Y623" s="0" t="n">
        <f aca="false">IF(AND(ISNUMBER($BW623),ISNUMBER($BX623)),MIN(1,MAX(0,($BX623-2018+1)/($BX623-$BW623+1))),"")</f>
        <v>0.181818181818182</v>
      </c>
      <c r="Z623" s="0" t="n">
        <f aca="false">IF(AND(ISNUMBER($BW623),ISNUMBER($BX623)),MIN(1,MAX(0,($BX623-2019+1)/($BX623-$BW623+1))),"")</f>
        <v>0.0909090909090909</v>
      </c>
      <c r="AA623" s="0" t="n">
        <f aca="false">IF(ISNUMBER($BX623),IF($BX623&gt;=2017,1,0),"")</f>
        <v>1</v>
      </c>
      <c r="AB623" s="0" t="n">
        <f aca="false">IF(ISNUMBER($BX623),IF($BX623&gt;=2018,1,0),"")</f>
        <v>1</v>
      </c>
      <c r="AC623" s="0" t="n">
        <f aca="false">IF(ISNUMBER($BX623),IF($BX623&gt;=2019,1,0),"")</f>
        <v>1</v>
      </c>
      <c r="AD623" s="0" t="n">
        <f aca="false">IF($L623&lt;&gt;"",IF($L623&gt;2013,1,0),"")</f>
        <v>1</v>
      </c>
      <c r="AE623" s="0" t="n">
        <f aca="false">IF($L623&lt;&gt;"",1+IF($L623&gt;2011,1,0)+IF($L623&gt;2014,1,0),"")</f>
        <v>2</v>
      </c>
      <c r="AF623" s="0" t="s">
        <v>761</v>
      </c>
      <c r="AG623" s="0" t="s">
        <v>88</v>
      </c>
      <c r="AH623" s="0" t="s">
        <v>89</v>
      </c>
      <c r="AI623" s="0" t="s">
        <v>497</v>
      </c>
      <c r="AJ623" s="0" t="s">
        <v>497</v>
      </c>
      <c r="AK623" s="0" t="str">
        <f aca="false">IF(AND($CF623&lt;&gt;"",IFERROR(INDEX(subsample_country_map!$B:$B,MATCH($CF623,subsample_country_map!$A:$A,0)),"")&lt;&gt;""),INDEX(subsample_country_map!$B:$B,MATCH($CF623,subsample_country_map!$A:$A,0)),INDEX(lookup!$AA:$AA,MATCH($A623,lookup!$A:$A,0)))</f>
        <v>2_Europe</v>
      </c>
      <c r="AL623" s="0" t="str">
        <f aca="false">IF(AND($CF623&lt;&gt;"",IFERROR(INDEX(subsample_country_map!$C:$C,MATCH($CF623,subsample_country_map!$A:$A,0)),"")&lt;&gt;""),INDEX(subsample_country_map!$C:$C,MATCH($CF623,subsample_country_map!$A:$A,0)),INDEX(lookup!$AB:$AB,MATCH($A623,lookup!$A:$A,0)))</f>
        <v>99_NCE</v>
      </c>
      <c r="AM623" s="0" t="str">
        <f aca="false">IF(AND($CF623&lt;&gt;"",IFERROR(INDEX(subsample_country_map!$D:$D,MATCH($CF623,subsample_country_map!$A:$A,0)),"")&lt;&gt;""),INDEX(subsample_country_map!$D:$D,MATCH($CF623,subsample_country_map!$A:$A,0)),INDEX(lookup!$AC:$AC,MATCH($A623,lookup!$A:$A,0)))</f>
        <v>1_western</v>
      </c>
      <c r="AN623" s="0" t="str">
        <f aca="false">IF(AND($CF623&lt;&gt;"",IFERROR(INDEX(subsample_country_map!$E:$E,MATCH($CF623,subsample_country_map!$A:$A,0)),"")&lt;&gt;""),INDEX(subsample_country_map!$E:$E,MATCH($CF623,subsample_country_map!$A:$A,0)),INDEX(lookup!$AD:$AD,MATCH($A623,lookup!$A:$A,0)))</f>
        <v>2_civil law</v>
      </c>
      <c r="AO623" s="0" t="str">
        <f aca="false">INDEX(lookup!$Y:$Y,MATCH($A623,lookup!$A:$A,0))</f>
        <v>1_not published</v>
      </c>
      <c r="AP623" s="0" t="str">
        <f aca="false">INDEX(lookup!$Z:$Z,MATCH($A623,lookup!$A:$A,0))</f>
        <v>99_NCE</v>
      </c>
      <c r="AQ623" s="0" t="str">
        <f aca="false">INDEX(lookup!$W:$W,MATCH($A623,lookup!$A:$A,0))</f>
        <v>1_fin/acc/econ</v>
      </c>
      <c r="AS623" s="0" t="s">
        <v>91</v>
      </c>
      <c r="AT623" s="0" t="s">
        <v>111</v>
      </c>
      <c r="AU623" s="0" t="s">
        <v>93</v>
      </c>
      <c r="AV623" s="0" t="s">
        <v>2377</v>
      </c>
      <c r="AX623" s="0" t="s">
        <v>2378</v>
      </c>
      <c r="BA623" s="0" t="n">
        <v>338</v>
      </c>
      <c r="BB623" s="0" t="s">
        <v>347</v>
      </c>
      <c r="BC623" s="0" t="s">
        <v>358</v>
      </c>
      <c r="BD623" s="0" t="s">
        <v>348</v>
      </c>
      <c r="BE623" s="0" t="s">
        <v>2374</v>
      </c>
      <c r="BF623" s="0" t="s">
        <v>2294</v>
      </c>
      <c r="BI623" s="0" t="s">
        <v>763</v>
      </c>
      <c r="BJ623" s="0" t="s">
        <v>2312</v>
      </c>
      <c r="BK623" s="0" t="s">
        <v>2375</v>
      </c>
      <c r="BL623" s="0" t="s">
        <v>2379</v>
      </c>
      <c r="BM623" s="0" t="s">
        <v>2269</v>
      </c>
      <c r="BN623" s="0" t="s">
        <v>2270</v>
      </c>
      <c r="BO623" s="0" t="s">
        <v>769</v>
      </c>
      <c r="BP623" s="0" t="s">
        <v>2264</v>
      </c>
      <c r="BQ623" s="0" t="s">
        <v>127</v>
      </c>
      <c r="BT623" s="0" t="n">
        <v>0</v>
      </c>
      <c r="BU623" s="0" t="s">
        <v>2271</v>
      </c>
      <c r="BW623" s="0" t="n">
        <v>2009</v>
      </c>
      <c r="BX623" s="0" t="n">
        <v>2019</v>
      </c>
      <c r="BY623" s="0" t="s">
        <v>2272</v>
      </c>
      <c r="BZ623" s="0" t="n">
        <v>2014</v>
      </c>
      <c r="CA623" s="0" t="n">
        <v>0.363636363636364</v>
      </c>
      <c r="CB623" s="0" t="n">
        <v>0</v>
      </c>
      <c r="CC623" s="0" t="n">
        <v>1</v>
      </c>
      <c r="CD623" s="0" t="n">
        <v>-0.081011069619375</v>
      </c>
      <c r="CE623" s="0" t="n">
        <v>1</v>
      </c>
    </row>
    <row r="624" customFormat="false" ht="15" hidden="false" customHeight="false" outlineLevel="0" collapsed="false">
      <c r="A624" s="0" t="s">
        <v>2264</v>
      </c>
      <c r="B624" s="0" t="n">
        <v>1929</v>
      </c>
      <c r="C624" s="0" t="n">
        <v>-0.0689494479650895</v>
      </c>
      <c r="D624" s="0" t="n">
        <v>1057</v>
      </c>
      <c r="E624" s="0" t="n">
        <f aca="false">IF(ISNUMBER($BA624),$BA624,IF(AND(ISNUMBER($D624),ISNUMBER($BW624),ISNUMBER($BX624)),$D624*($BX624-$BW624+1),""))</f>
        <v>1057</v>
      </c>
      <c r="H624" s="0" t="s">
        <v>118</v>
      </c>
      <c r="I624" s="0" t="s">
        <v>119</v>
      </c>
      <c r="J624" s="0" t="n">
        <f aca="false">IF($BW624&lt;&gt;"",$BW624,"")</f>
        <v>2009</v>
      </c>
      <c r="K624" s="0" t="n">
        <f aca="false">IF($BX624&lt;&gt;"",$BX624,"")</f>
        <v>2019</v>
      </c>
      <c r="L624" s="0" t="n">
        <f aca="false">IF(AND(ISNUMBER($BW624),ISNUMBER($BX624)),($BW624+$BX624)/2,"")</f>
        <v>2014</v>
      </c>
      <c r="M624" s="0" t="n">
        <f aca="false">IF($L624&lt;&gt;"",$L624,"")</f>
        <v>2014</v>
      </c>
      <c r="N624" s="0" t="n">
        <f aca="false">IF(AND(ISNUMBER($BW624),ISNUMBER($BX624)),MIN(1,MAX(0,($BX624-2016+1)/($BX624-$BW624+1))),"")</f>
        <v>0.363636363636364</v>
      </c>
      <c r="O624" s="0" t="n">
        <f aca="false">IF(AND(ISNUMBER($BW624),ISNUMBER($BX624)),MIN(1,MAX(0,($BX624-2017+1)/($BX624-$BW624+1))),"")</f>
        <v>0.272727272727273</v>
      </c>
      <c r="P624" s="0" t="n">
        <f aca="false">IF(AND(ISNUMBER($BW624),ISNUMBER($BX624)),MIN(1,MAX(0,($BX624-2018+1)/($BX624-$BW624+1))),"")</f>
        <v>0.181818181818182</v>
      </c>
      <c r="Q624" s="0" t="n">
        <f aca="false">IF(AND(ISNUMBER($BW624),ISNUMBER($BX624)),MIN(1,MAX(0,($BX624-2019+1)/($BX624-$BW624+1))),"")</f>
        <v>0.0909090909090909</v>
      </c>
      <c r="R624" s="0" t="n">
        <f aca="false">IF(AND(ISNUMBER($BW624),ISNUMBER($BX624)),MIN(1,MAX(0,($BX624-2016+1)/($BX624-$BW624+1))),"")</f>
        <v>0.363636363636364</v>
      </c>
      <c r="S624" s="0" t="n">
        <f aca="false">IF($L624&lt;&gt;"",IF($L624&gt;=2015.5,1,0),"")</f>
        <v>0</v>
      </c>
      <c r="T624" s="0" t="n">
        <f aca="false">IF($L624&lt;&gt;"",IF($L624&gt;=2016,1,0),"")</f>
        <v>0</v>
      </c>
      <c r="U624" s="0" t="n">
        <f aca="false">IF(ISNUMBER($BX624),IF($BX624&gt;=2016,1,0),"")</f>
        <v>1</v>
      </c>
      <c r="V624" s="0" t="n">
        <f aca="false">IF(ISNUMBER($BW624),IF($BW624&gt;=2016,1,0),"")</f>
        <v>0</v>
      </c>
      <c r="W624" s="0" t="str">
        <f aca="false">IF(AND(ISNUMBER($BW624),ISNUMBER($BX624)),IF($BW624&gt;=2016,"post-only",IF($BX624&lt;2016,"pre-only","mixed")),"")</f>
        <v>mixed</v>
      </c>
      <c r="X624" s="0" t="n">
        <f aca="false">IF(AND(ISNUMBER($BW624),ISNUMBER($BX624)),MIN(1,MAX(0,($BX624-2017+1)/($BX624-$BW624+1))),"")</f>
        <v>0.272727272727273</v>
      </c>
      <c r="Y624" s="0" t="n">
        <f aca="false">IF(AND(ISNUMBER($BW624),ISNUMBER($BX624)),MIN(1,MAX(0,($BX624-2018+1)/($BX624-$BW624+1))),"")</f>
        <v>0.181818181818182</v>
      </c>
      <c r="Z624" s="0" t="n">
        <f aca="false">IF(AND(ISNUMBER($BW624),ISNUMBER($BX624)),MIN(1,MAX(0,($BX624-2019+1)/($BX624-$BW624+1))),"")</f>
        <v>0.0909090909090909</v>
      </c>
      <c r="AA624" s="0" t="n">
        <f aca="false">IF(ISNUMBER($BX624),IF($BX624&gt;=2017,1,0),"")</f>
        <v>1</v>
      </c>
      <c r="AB624" s="0" t="n">
        <f aca="false">IF(ISNUMBER($BX624),IF($BX624&gt;=2018,1,0),"")</f>
        <v>1</v>
      </c>
      <c r="AC624" s="0" t="n">
        <f aca="false">IF(ISNUMBER($BX624),IF($BX624&gt;=2019,1,0),"")</f>
        <v>1</v>
      </c>
      <c r="AD624" s="0" t="n">
        <f aca="false">IF($L624&lt;&gt;"",IF($L624&gt;2013,1,0),"")</f>
        <v>1</v>
      </c>
      <c r="AE624" s="0" t="n">
        <f aca="false">IF($L624&lt;&gt;"",1+IF($L624&gt;2011,1,0)+IF($L624&gt;2014,1,0),"")</f>
        <v>2</v>
      </c>
      <c r="AF624" s="0" t="s">
        <v>761</v>
      </c>
      <c r="AG624" s="0" t="s">
        <v>88</v>
      </c>
      <c r="AH624" s="0" t="s">
        <v>89</v>
      </c>
      <c r="AI624" s="0" t="s">
        <v>497</v>
      </c>
      <c r="AJ624" s="0" t="s">
        <v>497</v>
      </c>
      <c r="AK624" s="0" t="str">
        <f aca="false">IF(AND($CF624&lt;&gt;"",IFERROR(INDEX(subsample_country_map!$B:$B,MATCH($CF624,subsample_country_map!$A:$A,0)),"")&lt;&gt;""),INDEX(subsample_country_map!$B:$B,MATCH($CF624,subsample_country_map!$A:$A,0)),INDEX(lookup!$AA:$AA,MATCH($A624,lookup!$A:$A,0)))</f>
        <v>2_Europe</v>
      </c>
      <c r="AL624" s="0" t="str">
        <f aca="false">IF(AND($CF624&lt;&gt;"",IFERROR(INDEX(subsample_country_map!$C:$C,MATCH($CF624,subsample_country_map!$A:$A,0)),"")&lt;&gt;""),INDEX(subsample_country_map!$C:$C,MATCH($CF624,subsample_country_map!$A:$A,0)),INDEX(lookup!$AB:$AB,MATCH($A624,lookup!$A:$A,0)))</f>
        <v>99_NCE</v>
      </c>
      <c r="AM624" s="0" t="str">
        <f aca="false">IF(AND($CF624&lt;&gt;"",IFERROR(INDEX(subsample_country_map!$D:$D,MATCH($CF624,subsample_country_map!$A:$A,0)),"")&lt;&gt;""),INDEX(subsample_country_map!$D:$D,MATCH($CF624,subsample_country_map!$A:$A,0)),INDEX(lookup!$AC:$AC,MATCH($A624,lookup!$A:$A,0)))</f>
        <v>1_western</v>
      </c>
      <c r="AN624" s="0" t="str">
        <f aca="false">IF(AND($CF624&lt;&gt;"",IFERROR(INDEX(subsample_country_map!$E:$E,MATCH($CF624,subsample_country_map!$A:$A,0)),"")&lt;&gt;""),INDEX(subsample_country_map!$E:$E,MATCH($CF624,subsample_country_map!$A:$A,0)),INDEX(lookup!$AD:$AD,MATCH($A624,lookup!$A:$A,0)))</f>
        <v>2_civil law</v>
      </c>
      <c r="AO624" s="0" t="str">
        <f aca="false">INDEX(lookup!$Y:$Y,MATCH($A624,lookup!$A:$A,0))</f>
        <v>1_not published</v>
      </c>
      <c r="AP624" s="0" t="str">
        <f aca="false">INDEX(lookup!$Z:$Z,MATCH($A624,lookup!$A:$A,0))</f>
        <v>99_NCE</v>
      </c>
      <c r="AQ624" s="0" t="str">
        <f aca="false">INDEX(lookup!$W:$W,MATCH($A624,lookup!$A:$A,0))</f>
        <v>1_fin/acc/econ</v>
      </c>
      <c r="AS624" s="0" t="s">
        <v>91</v>
      </c>
      <c r="AT624" s="0" t="s">
        <v>111</v>
      </c>
      <c r="AU624" s="0" t="s">
        <v>93</v>
      </c>
      <c r="AV624" s="0" t="s">
        <v>2380</v>
      </c>
      <c r="AX624" s="0" t="s">
        <v>2381</v>
      </c>
      <c r="BA624" s="0" t="n">
        <v>1057</v>
      </c>
      <c r="BB624" s="0" t="s">
        <v>347</v>
      </c>
      <c r="BC624" s="0" t="s">
        <v>358</v>
      </c>
      <c r="BD624" s="0" t="s">
        <v>348</v>
      </c>
      <c r="BE624" s="0" t="s">
        <v>2374</v>
      </c>
      <c r="BF624" s="0" t="s">
        <v>2289</v>
      </c>
      <c r="BI624" s="0" t="s">
        <v>763</v>
      </c>
      <c r="BJ624" s="0" t="s">
        <v>2316</v>
      </c>
      <c r="BK624" s="0" t="s">
        <v>2375</v>
      </c>
      <c r="BL624" s="0" t="s">
        <v>2382</v>
      </c>
      <c r="BM624" s="0" t="s">
        <v>2276</v>
      </c>
      <c r="BN624" s="0" t="s">
        <v>2270</v>
      </c>
      <c r="BO624" s="0" t="s">
        <v>769</v>
      </c>
      <c r="BP624" s="0" t="s">
        <v>2264</v>
      </c>
      <c r="BQ624" s="0" t="s">
        <v>127</v>
      </c>
      <c r="BT624" s="0" t="n">
        <v>0</v>
      </c>
      <c r="BU624" s="0" t="s">
        <v>2271</v>
      </c>
      <c r="BW624" s="0" t="n">
        <v>2009</v>
      </c>
      <c r="BX624" s="0" t="n">
        <v>2019</v>
      </c>
      <c r="BY624" s="0" t="s">
        <v>2272</v>
      </c>
      <c r="BZ624" s="0" t="n">
        <v>2014</v>
      </c>
      <c r="CA624" s="0" t="n">
        <v>0.363636363636364</v>
      </c>
      <c r="CB624" s="0" t="n">
        <v>0</v>
      </c>
      <c r="CC624" s="0" t="n">
        <v>1</v>
      </c>
      <c r="CD624" s="0" t="n">
        <v>-0.0690590231874665</v>
      </c>
      <c r="CE624" s="0" t="n">
        <v>1</v>
      </c>
    </row>
    <row r="625" customFormat="false" ht="15" hidden="false" customHeight="false" outlineLevel="0" collapsed="false">
      <c r="A625" s="0" t="s">
        <v>2264</v>
      </c>
      <c r="B625" s="0" t="n">
        <v>1930</v>
      </c>
      <c r="C625" s="0" t="n">
        <v>-0.0419542922330761</v>
      </c>
      <c r="D625" s="0" t="n">
        <v>338</v>
      </c>
      <c r="E625" s="0" t="n">
        <f aca="false">IF(ISNUMBER($BA625),$BA625,IF(AND(ISNUMBER($D625),ISNUMBER($BW625),ISNUMBER($BX625)),$D625*($BX625-$BW625+1),""))</f>
        <v>338</v>
      </c>
      <c r="H625" s="0" t="s">
        <v>118</v>
      </c>
      <c r="I625" s="0" t="s">
        <v>119</v>
      </c>
      <c r="J625" s="0" t="n">
        <f aca="false">IF($BW625&lt;&gt;"",$BW625,"")</f>
        <v>2009</v>
      </c>
      <c r="K625" s="0" t="n">
        <f aca="false">IF($BX625&lt;&gt;"",$BX625,"")</f>
        <v>2019</v>
      </c>
      <c r="L625" s="0" t="n">
        <f aca="false">IF(AND(ISNUMBER($BW625),ISNUMBER($BX625)),($BW625+$BX625)/2,"")</f>
        <v>2014</v>
      </c>
      <c r="M625" s="0" t="n">
        <f aca="false">IF($L625&lt;&gt;"",$L625,"")</f>
        <v>2014</v>
      </c>
      <c r="N625" s="0" t="n">
        <f aca="false">IF(AND(ISNUMBER($BW625),ISNUMBER($BX625)),MIN(1,MAX(0,($BX625-2016+1)/($BX625-$BW625+1))),"")</f>
        <v>0.363636363636364</v>
      </c>
      <c r="O625" s="0" t="n">
        <f aca="false">IF(AND(ISNUMBER($BW625),ISNUMBER($BX625)),MIN(1,MAX(0,($BX625-2017+1)/($BX625-$BW625+1))),"")</f>
        <v>0.272727272727273</v>
      </c>
      <c r="P625" s="0" t="n">
        <f aca="false">IF(AND(ISNUMBER($BW625),ISNUMBER($BX625)),MIN(1,MAX(0,($BX625-2018+1)/($BX625-$BW625+1))),"")</f>
        <v>0.181818181818182</v>
      </c>
      <c r="Q625" s="0" t="n">
        <f aca="false">IF(AND(ISNUMBER($BW625),ISNUMBER($BX625)),MIN(1,MAX(0,($BX625-2019+1)/($BX625-$BW625+1))),"")</f>
        <v>0.0909090909090909</v>
      </c>
      <c r="R625" s="0" t="n">
        <f aca="false">IF(AND(ISNUMBER($BW625),ISNUMBER($BX625)),MIN(1,MAX(0,($BX625-2016+1)/($BX625-$BW625+1))),"")</f>
        <v>0.363636363636364</v>
      </c>
      <c r="S625" s="0" t="n">
        <f aca="false">IF($L625&lt;&gt;"",IF($L625&gt;=2015.5,1,0),"")</f>
        <v>0</v>
      </c>
      <c r="T625" s="0" t="n">
        <f aca="false">IF($L625&lt;&gt;"",IF($L625&gt;=2016,1,0),"")</f>
        <v>0</v>
      </c>
      <c r="U625" s="0" t="n">
        <f aca="false">IF(ISNUMBER($BX625),IF($BX625&gt;=2016,1,0),"")</f>
        <v>1</v>
      </c>
      <c r="V625" s="0" t="n">
        <f aca="false">IF(ISNUMBER($BW625),IF($BW625&gt;=2016,1,0),"")</f>
        <v>0</v>
      </c>
      <c r="W625" s="0" t="str">
        <f aca="false">IF(AND(ISNUMBER($BW625),ISNUMBER($BX625)),IF($BW625&gt;=2016,"post-only",IF($BX625&lt;2016,"pre-only","mixed")),"")</f>
        <v>mixed</v>
      </c>
      <c r="X625" s="0" t="n">
        <f aca="false">IF(AND(ISNUMBER($BW625),ISNUMBER($BX625)),MIN(1,MAX(0,($BX625-2017+1)/($BX625-$BW625+1))),"")</f>
        <v>0.272727272727273</v>
      </c>
      <c r="Y625" s="0" t="n">
        <f aca="false">IF(AND(ISNUMBER($BW625),ISNUMBER($BX625)),MIN(1,MAX(0,($BX625-2018+1)/($BX625-$BW625+1))),"")</f>
        <v>0.181818181818182</v>
      </c>
      <c r="Z625" s="0" t="n">
        <f aca="false">IF(AND(ISNUMBER($BW625),ISNUMBER($BX625)),MIN(1,MAX(0,($BX625-2019+1)/($BX625-$BW625+1))),"")</f>
        <v>0.0909090909090909</v>
      </c>
      <c r="AA625" s="0" t="n">
        <f aca="false">IF(ISNUMBER($BX625),IF($BX625&gt;=2017,1,0),"")</f>
        <v>1</v>
      </c>
      <c r="AB625" s="0" t="n">
        <f aca="false">IF(ISNUMBER($BX625),IF($BX625&gt;=2018,1,0),"")</f>
        <v>1</v>
      </c>
      <c r="AC625" s="0" t="n">
        <f aca="false">IF(ISNUMBER($BX625),IF($BX625&gt;=2019,1,0),"")</f>
        <v>1</v>
      </c>
      <c r="AD625" s="0" t="n">
        <f aca="false">IF($L625&lt;&gt;"",IF($L625&gt;2013,1,0),"")</f>
        <v>1</v>
      </c>
      <c r="AE625" s="0" t="n">
        <f aca="false">IF($L625&lt;&gt;"",1+IF($L625&gt;2011,1,0)+IF($L625&gt;2014,1,0),"")</f>
        <v>2</v>
      </c>
      <c r="AF625" s="0" t="s">
        <v>761</v>
      </c>
      <c r="AG625" s="0" t="s">
        <v>88</v>
      </c>
      <c r="AH625" s="0" t="s">
        <v>89</v>
      </c>
      <c r="AI625" s="0" t="s">
        <v>497</v>
      </c>
      <c r="AJ625" s="0" t="s">
        <v>497</v>
      </c>
      <c r="AK625" s="0" t="str">
        <f aca="false">IF(AND($CF625&lt;&gt;"",IFERROR(INDEX(subsample_country_map!$B:$B,MATCH($CF625,subsample_country_map!$A:$A,0)),"")&lt;&gt;""),INDEX(subsample_country_map!$B:$B,MATCH($CF625,subsample_country_map!$A:$A,0)),INDEX(lookup!$AA:$AA,MATCH($A625,lookup!$A:$A,0)))</f>
        <v>2_Europe</v>
      </c>
      <c r="AL625" s="0" t="str">
        <f aca="false">IF(AND($CF625&lt;&gt;"",IFERROR(INDEX(subsample_country_map!$C:$C,MATCH($CF625,subsample_country_map!$A:$A,0)),"")&lt;&gt;""),INDEX(subsample_country_map!$C:$C,MATCH($CF625,subsample_country_map!$A:$A,0)),INDEX(lookup!$AB:$AB,MATCH($A625,lookup!$A:$A,0)))</f>
        <v>99_NCE</v>
      </c>
      <c r="AM625" s="0" t="str">
        <f aca="false">IF(AND($CF625&lt;&gt;"",IFERROR(INDEX(subsample_country_map!$D:$D,MATCH($CF625,subsample_country_map!$A:$A,0)),"")&lt;&gt;""),INDEX(subsample_country_map!$D:$D,MATCH($CF625,subsample_country_map!$A:$A,0)),INDEX(lookup!$AC:$AC,MATCH($A625,lookup!$A:$A,0)))</f>
        <v>1_western</v>
      </c>
      <c r="AN625" s="0" t="str">
        <f aca="false">IF(AND($CF625&lt;&gt;"",IFERROR(INDEX(subsample_country_map!$E:$E,MATCH($CF625,subsample_country_map!$A:$A,0)),"")&lt;&gt;""),INDEX(subsample_country_map!$E:$E,MATCH($CF625,subsample_country_map!$A:$A,0)),INDEX(lookup!$AD:$AD,MATCH($A625,lookup!$A:$A,0)))</f>
        <v>2_civil law</v>
      </c>
      <c r="AO625" s="0" t="str">
        <f aca="false">INDEX(lookup!$Y:$Y,MATCH($A625,lookup!$A:$A,0))</f>
        <v>1_not published</v>
      </c>
      <c r="AP625" s="0" t="str">
        <f aca="false">INDEX(lookup!$Z:$Z,MATCH($A625,lookup!$A:$A,0))</f>
        <v>99_NCE</v>
      </c>
      <c r="AQ625" s="0" t="str">
        <f aca="false">INDEX(lookup!$W:$W,MATCH($A625,lookup!$A:$A,0))</f>
        <v>1_fin/acc/econ</v>
      </c>
      <c r="AS625" s="0" t="s">
        <v>91</v>
      </c>
      <c r="AT625" s="0" t="s">
        <v>111</v>
      </c>
      <c r="AU625" s="0" t="s">
        <v>93</v>
      </c>
      <c r="AV625" s="0" t="s">
        <v>2383</v>
      </c>
      <c r="AX625" s="0" t="s">
        <v>2384</v>
      </c>
      <c r="BA625" s="0" t="n">
        <v>338</v>
      </c>
      <c r="BB625" s="0" t="s">
        <v>347</v>
      </c>
      <c r="BC625" s="0" t="s">
        <v>358</v>
      </c>
      <c r="BD625" s="0" t="s">
        <v>348</v>
      </c>
      <c r="BE625" s="0" t="s">
        <v>2374</v>
      </c>
      <c r="BF625" s="0" t="s">
        <v>2294</v>
      </c>
      <c r="BI625" s="0" t="s">
        <v>763</v>
      </c>
      <c r="BJ625" s="0" t="s">
        <v>2320</v>
      </c>
      <c r="BK625" s="0" t="s">
        <v>2375</v>
      </c>
      <c r="BL625" s="0" t="s">
        <v>2385</v>
      </c>
      <c r="BM625" s="0" t="s">
        <v>2276</v>
      </c>
      <c r="BN625" s="0" t="s">
        <v>2270</v>
      </c>
      <c r="BO625" s="0" t="s">
        <v>769</v>
      </c>
      <c r="BP625" s="0" t="s">
        <v>2264</v>
      </c>
      <c r="BQ625" s="0" t="s">
        <v>127</v>
      </c>
      <c r="BT625" s="0" t="n">
        <v>0</v>
      </c>
      <c r="BU625" s="0" t="s">
        <v>2271</v>
      </c>
      <c r="BW625" s="0" t="n">
        <v>2009</v>
      </c>
      <c r="BX625" s="0" t="n">
        <v>2019</v>
      </c>
      <c r="BY625" s="0" t="s">
        <v>2272</v>
      </c>
      <c r="BZ625" s="0" t="n">
        <v>2014</v>
      </c>
      <c r="CA625" s="0" t="n">
        <v>0.363636363636364</v>
      </c>
      <c r="CB625" s="0" t="n">
        <v>0</v>
      </c>
      <c r="CC625" s="0" t="n">
        <v>1</v>
      </c>
      <c r="CD625" s="0" t="n">
        <v>-0.0419789337213457</v>
      </c>
      <c r="CE625" s="0" t="n">
        <v>1</v>
      </c>
    </row>
    <row r="626" customFormat="false" ht="15" hidden="false" customHeight="false" outlineLevel="0" collapsed="false">
      <c r="A626" s="0" t="s">
        <v>2264</v>
      </c>
      <c r="B626" s="0" t="n">
        <v>1931</v>
      </c>
      <c r="C626" s="0" t="n">
        <v>-0.0839073745756964</v>
      </c>
      <c r="D626" s="0" t="n">
        <v>507</v>
      </c>
      <c r="E626" s="0" t="n">
        <f aca="false">IF(ISNUMBER($BA626),$BA626,IF(AND(ISNUMBER($D626),ISNUMBER($BW626),ISNUMBER($BX626)),$D626*($BX626-$BW626+1),""))</f>
        <v>507</v>
      </c>
      <c r="H626" s="0" t="s">
        <v>118</v>
      </c>
      <c r="I626" s="0" t="s">
        <v>119</v>
      </c>
      <c r="J626" s="0" t="n">
        <f aca="false">IF($BW626&lt;&gt;"",$BW626,"")</f>
        <v>2009</v>
      </c>
      <c r="K626" s="0" t="n">
        <f aca="false">IF($BX626&lt;&gt;"",$BX626,"")</f>
        <v>2019</v>
      </c>
      <c r="L626" s="0" t="n">
        <f aca="false">IF(AND(ISNUMBER($BW626),ISNUMBER($BX626)),($BW626+$BX626)/2,"")</f>
        <v>2014</v>
      </c>
      <c r="M626" s="0" t="n">
        <f aca="false">IF($L626&lt;&gt;"",$L626,"")</f>
        <v>2014</v>
      </c>
      <c r="N626" s="0" t="n">
        <f aca="false">IF(AND(ISNUMBER($BW626),ISNUMBER($BX626)),MIN(1,MAX(0,($BX626-2016+1)/($BX626-$BW626+1))),"")</f>
        <v>0.363636363636364</v>
      </c>
      <c r="O626" s="0" t="n">
        <f aca="false">IF(AND(ISNUMBER($BW626),ISNUMBER($BX626)),MIN(1,MAX(0,($BX626-2017+1)/($BX626-$BW626+1))),"")</f>
        <v>0.272727272727273</v>
      </c>
      <c r="P626" s="0" t="n">
        <f aca="false">IF(AND(ISNUMBER($BW626),ISNUMBER($BX626)),MIN(1,MAX(0,($BX626-2018+1)/($BX626-$BW626+1))),"")</f>
        <v>0.181818181818182</v>
      </c>
      <c r="Q626" s="0" t="n">
        <f aca="false">IF(AND(ISNUMBER($BW626),ISNUMBER($BX626)),MIN(1,MAX(0,($BX626-2019+1)/($BX626-$BW626+1))),"")</f>
        <v>0.0909090909090909</v>
      </c>
      <c r="R626" s="0" t="n">
        <f aca="false">IF(AND(ISNUMBER($BW626),ISNUMBER($BX626)),MIN(1,MAX(0,($BX626-2016+1)/($BX626-$BW626+1))),"")</f>
        <v>0.363636363636364</v>
      </c>
      <c r="S626" s="0" t="n">
        <f aca="false">IF($L626&lt;&gt;"",IF($L626&gt;=2015.5,1,0),"")</f>
        <v>0</v>
      </c>
      <c r="T626" s="0" t="n">
        <f aca="false">IF($L626&lt;&gt;"",IF($L626&gt;=2016,1,0),"")</f>
        <v>0</v>
      </c>
      <c r="U626" s="0" t="n">
        <f aca="false">IF(ISNUMBER($BX626),IF($BX626&gt;=2016,1,0),"")</f>
        <v>1</v>
      </c>
      <c r="V626" s="0" t="n">
        <f aca="false">IF(ISNUMBER($BW626),IF($BW626&gt;=2016,1,0),"")</f>
        <v>0</v>
      </c>
      <c r="W626" s="0" t="str">
        <f aca="false">IF(AND(ISNUMBER($BW626),ISNUMBER($BX626)),IF($BW626&gt;=2016,"post-only",IF($BX626&lt;2016,"pre-only","mixed")),"")</f>
        <v>mixed</v>
      </c>
      <c r="X626" s="0" t="n">
        <f aca="false">IF(AND(ISNUMBER($BW626),ISNUMBER($BX626)),MIN(1,MAX(0,($BX626-2017+1)/($BX626-$BW626+1))),"")</f>
        <v>0.272727272727273</v>
      </c>
      <c r="Y626" s="0" t="n">
        <f aca="false">IF(AND(ISNUMBER($BW626),ISNUMBER($BX626)),MIN(1,MAX(0,($BX626-2018+1)/($BX626-$BW626+1))),"")</f>
        <v>0.181818181818182</v>
      </c>
      <c r="Z626" s="0" t="n">
        <f aca="false">IF(AND(ISNUMBER($BW626),ISNUMBER($BX626)),MIN(1,MAX(0,($BX626-2019+1)/($BX626-$BW626+1))),"")</f>
        <v>0.0909090909090909</v>
      </c>
      <c r="AA626" s="0" t="n">
        <f aca="false">IF(ISNUMBER($BX626),IF($BX626&gt;=2017,1,0),"")</f>
        <v>1</v>
      </c>
      <c r="AB626" s="0" t="n">
        <f aca="false">IF(ISNUMBER($BX626),IF($BX626&gt;=2018,1,0),"")</f>
        <v>1</v>
      </c>
      <c r="AC626" s="0" t="n">
        <f aca="false">IF(ISNUMBER($BX626),IF($BX626&gt;=2019,1,0),"")</f>
        <v>1</v>
      </c>
      <c r="AD626" s="0" t="n">
        <f aca="false">IF($L626&lt;&gt;"",IF($L626&gt;2013,1,0),"")</f>
        <v>1</v>
      </c>
      <c r="AE626" s="0" t="n">
        <f aca="false">IF($L626&lt;&gt;"",1+IF($L626&gt;2011,1,0)+IF($L626&gt;2014,1,0),"")</f>
        <v>2</v>
      </c>
      <c r="AF626" s="0" t="s">
        <v>761</v>
      </c>
      <c r="AG626" s="0" t="s">
        <v>88</v>
      </c>
      <c r="AH626" s="0" t="s">
        <v>89</v>
      </c>
      <c r="AI626" s="0" t="s">
        <v>497</v>
      </c>
      <c r="AJ626" s="0" t="s">
        <v>497</v>
      </c>
      <c r="AK626" s="0" t="str">
        <f aca="false">IF(AND($CF626&lt;&gt;"",IFERROR(INDEX(subsample_country_map!$B:$B,MATCH($CF626,subsample_country_map!$A:$A,0)),"")&lt;&gt;""),INDEX(subsample_country_map!$B:$B,MATCH($CF626,subsample_country_map!$A:$A,0)),INDEX(lookup!$AA:$AA,MATCH($A626,lookup!$A:$A,0)))</f>
        <v>2_Europe</v>
      </c>
      <c r="AL626" s="0" t="str">
        <f aca="false">IF(AND($CF626&lt;&gt;"",IFERROR(INDEX(subsample_country_map!$C:$C,MATCH($CF626,subsample_country_map!$A:$A,0)),"")&lt;&gt;""),INDEX(subsample_country_map!$C:$C,MATCH($CF626,subsample_country_map!$A:$A,0)),INDEX(lookup!$AB:$AB,MATCH($A626,lookup!$A:$A,0)))</f>
        <v>99_NCE</v>
      </c>
      <c r="AM626" s="0" t="str">
        <f aca="false">IF(AND($CF626&lt;&gt;"",IFERROR(INDEX(subsample_country_map!$D:$D,MATCH($CF626,subsample_country_map!$A:$A,0)),"")&lt;&gt;""),INDEX(subsample_country_map!$D:$D,MATCH($CF626,subsample_country_map!$A:$A,0)),INDEX(lookup!$AC:$AC,MATCH($A626,lookup!$A:$A,0)))</f>
        <v>1_western</v>
      </c>
      <c r="AN626" s="0" t="str">
        <f aca="false">IF(AND($CF626&lt;&gt;"",IFERROR(INDEX(subsample_country_map!$E:$E,MATCH($CF626,subsample_country_map!$A:$A,0)),"")&lt;&gt;""),INDEX(subsample_country_map!$E:$E,MATCH($CF626,subsample_country_map!$A:$A,0)),INDEX(lookup!$AD:$AD,MATCH($A626,lookup!$A:$A,0)))</f>
        <v>2_civil law</v>
      </c>
      <c r="AO626" s="0" t="str">
        <f aca="false">INDEX(lookup!$Y:$Y,MATCH($A626,lookup!$A:$A,0))</f>
        <v>1_not published</v>
      </c>
      <c r="AP626" s="0" t="str">
        <f aca="false">INDEX(lookup!$Z:$Z,MATCH($A626,lookup!$A:$A,0))</f>
        <v>99_NCE</v>
      </c>
      <c r="AQ626" s="0" t="str">
        <f aca="false">INDEX(lookup!$W:$W,MATCH($A626,lookup!$A:$A,0))</f>
        <v>1_fin/acc/econ</v>
      </c>
      <c r="AS626" s="0" t="s">
        <v>91</v>
      </c>
      <c r="AT626" s="0" t="s">
        <v>111</v>
      </c>
      <c r="AU626" s="0" t="s">
        <v>93</v>
      </c>
      <c r="AV626" s="0" t="s">
        <v>2386</v>
      </c>
      <c r="AX626" s="0" t="s">
        <v>2387</v>
      </c>
      <c r="BA626" s="0" t="n">
        <v>507</v>
      </c>
      <c r="BB626" s="0" t="s">
        <v>347</v>
      </c>
      <c r="BC626" s="0" t="s">
        <v>358</v>
      </c>
      <c r="BD626" s="0" t="s">
        <v>348</v>
      </c>
      <c r="BE626" s="0" t="s">
        <v>33</v>
      </c>
      <c r="BF626" s="0" t="s">
        <v>2388</v>
      </c>
      <c r="BI626" s="0" t="s">
        <v>763</v>
      </c>
      <c r="BJ626" s="0" t="s">
        <v>2389</v>
      </c>
      <c r="BK626" s="0" t="s">
        <v>2390</v>
      </c>
      <c r="BL626" s="0" t="s">
        <v>2391</v>
      </c>
      <c r="BM626" s="0" t="s">
        <v>2269</v>
      </c>
      <c r="BN626" s="0" t="s">
        <v>2270</v>
      </c>
      <c r="BO626" s="0" t="s">
        <v>769</v>
      </c>
      <c r="BP626" s="0" t="s">
        <v>2264</v>
      </c>
      <c r="BQ626" s="0" t="s">
        <v>127</v>
      </c>
      <c r="BT626" s="0" t="n">
        <v>0</v>
      </c>
      <c r="BU626" s="0" t="s">
        <v>2271</v>
      </c>
      <c r="BW626" s="0" t="n">
        <v>2009</v>
      </c>
      <c r="BX626" s="0" t="n">
        <v>2019</v>
      </c>
      <c r="BY626" s="0" t="s">
        <v>2272</v>
      </c>
      <c r="BZ626" s="0" t="n">
        <v>2014</v>
      </c>
      <c r="CA626" s="0" t="n">
        <v>0.363636363636364</v>
      </c>
      <c r="CB626" s="0" t="n">
        <v>0</v>
      </c>
      <c r="CC626" s="0" t="n">
        <v>1</v>
      </c>
      <c r="CD626" s="0" t="n">
        <v>-0.0841051257597861</v>
      </c>
      <c r="CE626" s="0" t="n">
        <v>1</v>
      </c>
    </row>
    <row r="627" customFormat="false" ht="15" hidden="false" customHeight="false" outlineLevel="0" collapsed="false">
      <c r="A627" s="0" t="s">
        <v>2264</v>
      </c>
      <c r="B627" s="0" t="n">
        <v>1932</v>
      </c>
      <c r="C627" s="0" t="n">
        <v>-0.0360914274477893</v>
      </c>
      <c r="D627" s="0" t="n">
        <v>979</v>
      </c>
      <c r="E627" s="0" t="n">
        <f aca="false">IF(ISNUMBER($BA627),$BA627,IF(AND(ISNUMBER($D627),ISNUMBER($BW627),ISNUMBER($BX627)),$D627*($BX627-$BW627+1),""))</f>
        <v>979</v>
      </c>
      <c r="H627" s="0" t="s">
        <v>118</v>
      </c>
      <c r="I627" s="0" t="s">
        <v>119</v>
      </c>
      <c r="J627" s="0" t="n">
        <f aca="false">IF($BW627&lt;&gt;"",$BW627,"")</f>
        <v>2009</v>
      </c>
      <c r="K627" s="0" t="n">
        <f aca="false">IF($BX627&lt;&gt;"",$BX627,"")</f>
        <v>2019</v>
      </c>
      <c r="L627" s="0" t="n">
        <f aca="false">IF(AND(ISNUMBER($BW627),ISNUMBER($BX627)),($BW627+$BX627)/2,"")</f>
        <v>2014</v>
      </c>
      <c r="M627" s="0" t="n">
        <f aca="false">IF($L627&lt;&gt;"",$L627,"")</f>
        <v>2014</v>
      </c>
      <c r="N627" s="0" t="n">
        <f aca="false">IF(AND(ISNUMBER($BW627),ISNUMBER($BX627)),MIN(1,MAX(0,($BX627-2016+1)/($BX627-$BW627+1))),"")</f>
        <v>0.363636363636364</v>
      </c>
      <c r="O627" s="0" t="n">
        <f aca="false">IF(AND(ISNUMBER($BW627),ISNUMBER($BX627)),MIN(1,MAX(0,($BX627-2017+1)/($BX627-$BW627+1))),"")</f>
        <v>0.272727272727273</v>
      </c>
      <c r="P627" s="0" t="n">
        <f aca="false">IF(AND(ISNUMBER($BW627),ISNUMBER($BX627)),MIN(1,MAX(0,($BX627-2018+1)/($BX627-$BW627+1))),"")</f>
        <v>0.181818181818182</v>
      </c>
      <c r="Q627" s="0" t="n">
        <f aca="false">IF(AND(ISNUMBER($BW627),ISNUMBER($BX627)),MIN(1,MAX(0,($BX627-2019+1)/($BX627-$BW627+1))),"")</f>
        <v>0.0909090909090909</v>
      </c>
      <c r="R627" s="0" t="n">
        <f aca="false">IF(AND(ISNUMBER($BW627),ISNUMBER($BX627)),MIN(1,MAX(0,($BX627-2016+1)/($BX627-$BW627+1))),"")</f>
        <v>0.363636363636364</v>
      </c>
      <c r="S627" s="0" t="n">
        <f aca="false">IF($L627&lt;&gt;"",IF($L627&gt;=2015.5,1,0),"")</f>
        <v>0</v>
      </c>
      <c r="T627" s="0" t="n">
        <f aca="false">IF($L627&lt;&gt;"",IF($L627&gt;=2016,1,0),"")</f>
        <v>0</v>
      </c>
      <c r="U627" s="0" t="n">
        <f aca="false">IF(ISNUMBER($BX627),IF($BX627&gt;=2016,1,0),"")</f>
        <v>1</v>
      </c>
      <c r="V627" s="0" t="n">
        <f aca="false">IF(ISNUMBER($BW627),IF($BW627&gt;=2016,1,0),"")</f>
        <v>0</v>
      </c>
      <c r="W627" s="0" t="str">
        <f aca="false">IF(AND(ISNUMBER($BW627),ISNUMBER($BX627)),IF($BW627&gt;=2016,"post-only",IF($BX627&lt;2016,"pre-only","mixed")),"")</f>
        <v>mixed</v>
      </c>
      <c r="X627" s="0" t="n">
        <f aca="false">IF(AND(ISNUMBER($BW627),ISNUMBER($BX627)),MIN(1,MAX(0,($BX627-2017+1)/($BX627-$BW627+1))),"")</f>
        <v>0.272727272727273</v>
      </c>
      <c r="Y627" s="0" t="n">
        <f aca="false">IF(AND(ISNUMBER($BW627),ISNUMBER($BX627)),MIN(1,MAX(0,($BX627-2018+1)/($BX627-$BW627+1))),"")</f>
        <v>0.181818181818182</v>
      </c>
      <c r="Z627" s="0" t="n">
        <f aca="false">IF(AND(ISNUMBER($BW627),ISNUMBER($BX627)),MIN(1,MAX(0,($BX627-2019+1)/($BX627-$BW627+1))),"")</f>
        <v>0.0909090909090909</v>
      </c>
      <c r="AA627" s="0" t="n">
        <f aca="false">IF(ISNUMBER($BX627),IF($BX627&gt;=2017,1,0),"")</f>
        <v>1</v>
      </c>
      <c r="AB627" s="0" t="n">
        <f aca="false">IF(ISNUMBER($BX627),IF($BX627&gt;=2018,1,0),"")</f>
        <v>1</v>
      </c>
      <c r="AC627" s="0" t="n">
        <f aca="false">IF(ISNUMBER($BX627),IF($BX627&gt;=2019,1,0),"")</f>
        <v>1</v>
      </c>
      <c r="AD627" s="0" t="n">
        <f aca="false">IF($L627&lt;&gt;"",IF($L627&gt;2013,1,0),"")</f>
        <v>1</v>
      </c>
      <c r="AE627" s="0" t="n">
        <f aca="false">IF($L627&lt;&gt;"",1+IF($L627&gt;2011,1,0)+IF($L627&gt;2014,1,0),"")</f>
        <v>2</v>
      </c>
      <c r="AF627" s="0" t="s">
        <v>761</v>
      </c>
      <c r="AG627" s="0" t="s">
        <v>88</v>
      </c>
      <c r="AH627" s="0" t="s">
        <v>89</v>
      </c>
      <c r="AI627" s="0" t="s">
        <v>497</v>
      </c>
      <c r="AJ627" s="0" t="s">
        <v>497</v>
      </c>
      <c r="AK627" s="0" t="str">
        <f aca="false">IF(AND($CF627&lt;&gt;"",IFERROR(INDEX(subsample_country_map!$B:$B,MATCH($CF627,subsample_country_map!$A:$A,0)),"")&lt;&gt;""),INDEX(subsample_country_map!$B:$B,MATCH($CF627,subsample_country_map!$A:$A,0)),INDEX(lookup!$AA:$AA,MATCH($A627,lookup!$A:$A,0)))</f>
        <v>2_Europe</v>
      </c>
      <c r="AL627" s="0" t="str">
        <f aca="false">IF(AND($CF627&lt;&gt;"",IFERROR(INDEX(subsample_country_map!$C:$C,MATCH($CF627,subsample_country_map!$A:$A,0)),"")&lt;&gt;""),INDEX(subsample_country_map!$C:$C,MATCH($CF627,subsample_country_map!$A:$A,0)),INDEX(lookup!$AB:$AB,MATCH($A627,lookup!$A:$A,0)))</f>
        <v>99_NCE</v>
      </c>
      <c r="AM627" s="0" t="str">
        <f aca="false">IF(AND($CF627&lt;&gt;"",IFERROR(INDEX(subsample_country_map!$D:$D,MATCH($CF627,subsample_country_map!$A:$A,0)),"")&lt;&gt;""),INDEX(subsample_country_map!$D:$D,MATCH($CF627,subsample_country_map!$A:$A,0)),INDEX(lookup!$AC:$AC,MATCH($A627,lookup!$A:$A,0)))</f>
        <v>1_western</v>
      </c>
      <c r="AN627" s="0" t="str">
        <f aca="false">IF(AND($CF627&lt;&gt;"",IFERROR(INDEX(subsample_country_map!$E:$E,MATCH($CF627,subsample_country_map!$A:$A,0)),"")&lt;&gt;""),INDEX(subsample_country_map!$E:$E,MATCH($CF627,subsample_country_map!$A:$A,0)),INDEX(lookup!$AD:$AD,MATCH($A627,lookup!$A:$A,0)))</f>
        <v>2_civil law</v>
      </c>
      <c r="AO627" s="0" t="str">
        <f aca="false">INDEX(lookup!$Y:$Y,MATCH($A627,lookup!$A:$A,0))</f>
        <v>1_not published</v>
      </c>
      <c r="AP627" s="0" t="str">
        <f aca="false">INDEX(lookup!$Z:$Z,MATCH($A627,lookup!$A:$A,0))</f>
        <v>99_NCE</v>
      </c>
      <c r="AQ627" s="0" t="str">
        <f aca="false">INDEX(lookup!$W:$W,MATCH($A627,lookup!$A:$A,0))</f>
        <v>1_fin/acc/econ</v>
      </c>
      <c r="AS627" s="0" t="s">
        <v>91</v>
      </c>
      <c r="AT627" s="0" t="s">
        <v>111</v>
      </c>
      <c r="AU627" s="0" t="s">
        <v>93</v>
      </c>
      <c r="AV627" s="0" t="s">
        <v>2392</v>
      </c>
      <c r="AX627" s="0" t="s">
        <v>2393</v>
      </c>
      <c r="BA627" s="0" t="n">
        <v>979</v>
      </c>
      <c r="BB627" s="0" t="s">
        <v>347</v>
      </c>
      <c r="BC627" s="0" t="s">
        <v>358</v>
      </c>
      <c r="BD627" s="0" t="s">
        <v>348</v>
      </c>
      <c r="BE627" s="0" t="s">
        <v>33</v>
      </c>
      <c r="BF627" s="0" t="s">
        <v>2394</v>
      </c>
      <c r="BI627" s="0" t="s">
        <v>763</v>
      </c>
      <c r="BJ627" s="0" t="s">
        <v>2395</v>
      </c>
      <c r="BK627" s="0" t="s">
        <v>2390</v>
      </c>
      <c r="BL627" s="0" t="s">
        <v>2396</v>
      </c>
      <c r="BM627" s="0" t="s">
        <v>2269</v>
      </c>
      <c r="BN627" s="0" t="s">
        <v>2270</v>
      </c>
      <c r="BO627" s="0" t="s">
        <v>769</v>
      </c>
      <c r="BP627" s="0" t="s">
        <v>2264</v>
      </c>
      <c r="BQ627" s="0" t="s">
        <v>127</v>
      </c>
      <c r="BT627" s="0" t="n">
        <v>0</v>
      </c>
      <c r="BU627" s="0" t="s">
        <v>2271</v>
      </c>
      <c r="BW627" s="0" t="n">
        <v>2009</v>
      </c>
      <c r="BX627" s="0" t="n">
        <v>2019</v>
      </c>
      <c r="BY627" s="0" t="s">
        <v>2272</v>
      </c>
      <c r="BZ627" s="0" t="n">
        <v>2014</v>
      </c>
      <c r="CA627" s="0" t="n">
        <v>0.363636363636364</v>
      </c>
      <c r="CB627" s="0" t="n">
        <v>0</v>
      </c>
      <c r="CC627" s="0" t="n">
        <v>1</v>
      </c>
      <c r="CD627" s="0" t="n">
        <v>-0.0361071104979268</v>
      </c>
      <c r="CE627" s="0" t="n">
        <v>1</v>
      </c>
    </row>
    <row r="628" customFormat="false" ht="15" hidden="false" customHeight="false" outlineLevel="0" collapsed="false">
      <c r="A628" s="0" t="s">
        <v>2264</v>
      </c>
      <c r="B628" s="0" t="n">
        <v>1933</v>
      </c>
      <c r="C628" s="0" t="n">
        <v>-0.038875117002911</v>
      </c>
      <c r="D628" s="0" t="n">
        <v>507</v>
      </c>
      <c r="E628" s="0" t="n">
        <f aca="false">IF(ISNUMBER($BA628),$BA628,IF(AND(ISNUMBER($D628),ISNUMBER($BW628),ISNUMBER($BX628)),$D628*($BX628-$BW628+1),""))</f>
        <v>507</v>
      </c>
      <c r="H628" s="0" t="s">
        <v>118</v>
      </c>
      <c r="I628" s="0" t="s">
        <v>119</v>
      </c>
      <c r="J628" s="0" t="n">
        <f aca="false">IF($BW628&lt;&gt;"",$BW628,"")</f>
        <v>2009</v>
      </c>
      <c r="K628" s="0" t="n">
        <f aca="false">IF($BX628&lt;&gt;"",$BX628,"")</f>
        <v>2019</v>
      </c>
      <c r="L628" s="0" t="n">
        <f aca="false">IF(AND(ISNUMBER($BW628),ISNUMBER($BX628)),($BW628+$BX628)/2,"")</f>
        <v>2014</v>
      </c>
      <c r="M628" s="0" t="n">
        <f aca="false">IF($L628&lt;&gt;"",$L628,"")</f>
        <v>2014</v>
      </c>
      <c r="N628" s="0" t="n">
        <f aca="false">IF(AND(ISNUMBER($BW628),ISNUMBER($BX628)),MIN(1,MAX(0,($BX628-2016+1)/($BX628-$BW628+1))),"")</f>
        <v>0.363636363636364</v>
      </c>
      <c r="O628" s="0" t="n">
        <f aca="false">IF(AND(ISNUMBER($BW628),ISNUMBER($BX628)),MIN(1,MAX(0,($BX628-2017+1)/($BX628-$BW628+1))),"")</f>
        <v>0.272727272727273</v>
      </c>
      <c r="P628" s="0" t="n">
        <f aca="false">IF(AND(ISNUMBER($BW628),ISNUMBER($BX628)),MIN(1,MAX(0,($BX628-2018+1)/($BX628-$BW628+1))),"")</f>
        <v>0.181818181818182</v>
      </c>
      <c r="Q628" s="0" t="n">
        <f aca="false">IF(AND(ISNUMBER($BW628),ISNUMBER($BX628)),MIN(1,MAX(0,($BX628-2019+1)/($BX628-$BW628+1))),"")</f>
        <v>0.0909090909090909</v>
      </c>
      <c r="R628" s="0" t="n">
        <f aca="false">IF(AND(ISNUMBER($BW628),ISNUMBER($BX628)),MIN(1,MAX(0,($BX628-2016+1)/($BX628-$BW628+1))),"")</f>
        <v>0.363636363636364</v>
      </c>
      <c r="S628" s="0" t="n">
        <f aca="false">IF($L628&lt;&gt;"",IF($L628&gt;=2015.5,1,0),"")</f>
        <v>0</v>
      </c>
      <c r="T628" s="0" t="n">
        <f aca="false">IF($L628&lt;&gt;"",IF($L628&gt;=2016,1,0),"")</f>
        <v>0</v>
      </c>
      <c r="U628" s="0" t="n">
        <f aca="false">IF(ISNUMBER($BX628),IF($BX628&gt;=2016,1,0),"")</f>
        <v>1</v>
      </c>
      <c r="V628" s="0" t="n">
        <f aca="false">IF(ISNUMBER($BW628),IF($BW628&gt;=2016,1,0),"")</f>
        <v>0</v>
      </c>
      <c r="W628" s="0" t="str">
        <f aca="false">IF(AND(ISNUMBER($BW628),ISNUMBER($BX628)),IF($BW628&gt;=2016,"post-only",IF($BX628&lt;2016,"pre-only","mixed")),"")</f>
        <v>mixed</v>
      </c>
      <c r="X628" s="0" t="n">
        <f aca="false">IF(AND(ISNUMBER($BW628),ISNUMBER($BX628)),MIN(1,MAX(0,($BX628-2017+1)/($BX628-$BW628+1))),"")</f>
        <v>0.272727272727273</v>
      </c>
      <c r="Y628" s="0" t="n">
        <f aca="false">IF(AND(ISNUMBER($BW628),ISNUMBER($BX628)),MIN(1,MAX(0,($BX628-2018+1)/($BX628-$BW628+1))),"")</f>
        <v>0.181818181818182</v>
      </c>
      <c r="Z628" s="0" t="n">
        <f aca="false">IF(AND(ISNUMBER($BW628),ISNUMBER($BX628)),MIN(1,MAX(0,($BX628-2019+1)/($BX628-$BW628+1))),"")</f>
        <v>0.0909090909090909</v>
      </c>
      <c r="AA628" s="0" t="n">
        <f aca="false">IF(ISNUMBER($BX628),IF($BX628&gt;=2017,1,0),"")</f>
        <v>1</v>
      </c>
      <c r="AB628" s="0" t="n">
        <f aca="false">IF(ISNUMBER($BX628),IF($BX628&gt;=2018,1,0),"")</f>
        <v>1</v>
      </c>
      <c r="AC628" s="0" t="n">
        <f aca="false">IF(ISNUMBER($BX628),IF($BX628&gt;=2019,1,0),"")</f>
        <v>1</v>
      </c>
      <c r="AD628" s="0" t="n">
        <f aca="false">IF($L628&lt;&gt;"",IF($L628&gt;2013,1,0),"")</f>
        <v>1</v>
      </c>
      <c r="AE628" s="0" t="n">
        <f aca="false">IF($L628&lt;&gt;"",1+IF($L628&gt;2011,1,0)+IF($L628&gt;2014,1,0),"")</f>
        <v>2</v>
      </c>
      <c r="AF628" s="0" t="s">
        <v>761</v>
      </c>
      <c r="AG628" s="0" t="s">
        <v>88</v>
      </c>
      <c r="AH628" s="0" t="s">
        <v>89</v>
      </c>
      <c r="AI628" s="0" t="s">
        <v>497</v>
      </c>
      <c r="AJ628" s="0" t="s">
        <v>497</v>
      </c>
      <c r="AK628" s="0" t="str">
        <f aca="false">IF(AND($CF628&lt;&gt;"",IFERROR(INDEX(subsample_country_map!$B:$B,MATCH($CF628,subsample_country_map!$A:$A,0)),"")&lt;&gt;""),INDEX(subsample_country_map!$B:$B,MATCH($CF628,subsample_country_map!$A:$A,0)),INDEX(lookup!$AA:$AA,MATCH($A628,lookup!$A:$A,0)))</f>
        <v>2_Europe</v>
      </c>
      <c r="AL628" s="0" t="str">
        <f aca="false">IF(AND($CF628&lt;&gt;"",IFERROR(INDEX(subsample_country_map!$C:$C,MATCH($CF628,subsample_country_map!$A:$A,0)),"")&lt;&gt;""),INDEX(subsample_country_map!$C:$C,MATCH($CF628,subsample_country_map!$A:$A,0)),INDEX(lookup!$AB:$AB,MATCH($A628,lookup!$A:$A,0)))</f>
        <v>99_NCE</v>
      </c>
      <c r="AM628" s="0" t="str">
        <f aca="false">IF(AND($CF628&lt;&gt;"",IFERROR(INDEX(subsample_country_map!$D:$D,MATCH($CF628,subsample_country_map!$A:$A,0)),"")&lt;&gt;""),INDEX(subsample_country_map!$D:$D,MATCH($CF628,subsample_country_map!$A:$A,0)),INDEX(lookup!$AC:$AC,MATCH($A628,lookup!$A:$A,0)))</f>
        <v>1_western</v>
      </c>
      <c r="AN628" s="0" t="str">
        <f aca="false">IF(AND($CF628&lt;&gt;"",IFERROR(INDEX(subsample_country_map!$E:$E,MATCH($CF628,subsample_country_map!$A:$A,0)),"")&lt;&gt;""),INDEX(subsample_country_map!$E:$E,MATCH($CF628,subsample_country_map!$A:$A,0)),INDEX(lookup!$AD:$AD,MATCH($A628,lookup!$A:$A,0)))</f>
        <v>2_civil law</v>
      </c>
      <c r="AO628" s="0" t="str">
        <f aca="false">INDEX(lookup!$Y:$Y,MATCH($A628,lookup!$A:$A,0))</f>
        <v>1_not published</v>
      </c>
      <c r="AP628" s="0" t="str">
        <f aca="false">INDEX(lookup!$Z:$Z,MATCH($A628,lookup!$A:$A,0))</f>
        <v>99_NCE</v>
      </c>
      <c r="AQ628" s="0" t="str">
        <f aca="false">INDEX(lookup!$W:$W,MATCH($A628,lookup!$A:$A,0))</f>
        <v>1_fin/acc/econ</v>
      </c>
      <c r="AS628" s="0" t="s">
        <v>91</v>
      </c>
      <c r="AT628" s="0" t="s">
        <v>111</v>
      </c>
      <c r="AU628" s="0" t="s">
        <v>93</v>
      </c>
      <c r="AV628" s="0" t="s">
        <v>2397</v>
      </c>
      <c r="AX628" s="0" t="s">
        <v>2398</v>
      </c>
      <c r="BA628" s="0" t="n">
        <v>507</v>
      </c>
      <c r="BB628" s="0" t="s">
        <v>347</v>
      </c>
      <c r="BC628" s="0" t="s">
        <v>358</v>
      </c>
      <c r="BD628" s="0" t="s">
        <v>348</v>
      </c>
      <c r="BE628" s="0" t="s">
        <v>33</v>
      </c>
      <c r="BF628" s="0" t="s">
        <v>2388</v>
      </c>
      <c r="BI628" s="0" t="s">
        <v>763</v>
      </c>
      <c r="BJ628" s="0" t="s">
        <v>2399</v>
      </c>
      <c r="BK628" s="0" t="s">
        <v>2390</v>
      </c>
      <c r="BL628" s="0" t="s">
        <v>2400</v>
      </c>
      <c r="BM628" s="0" t="s">
        <v>2276</v>
      </c>
      <c r="BN628" s="0" t="s">
        <v>2270</v>
      </c>
      <c r="BO628" s="0" t="s">
        <v>769</v>
      </c>
      <c r="BP628" s="0" t="s">
        <v>2264</v>
      </c>
      <c r="BQ628" s="0" t="s">
        <v>127</v>
      </c>
      <c r="BT628" s="0" t="n">
        <v>0</v>
      </c>
      <c r="BU628" s="0" t="s">
        <v>2271</v>
      </c>
      <c r="BW628" s="0" t="n">
        <v>2009</v>
      </c>
      <c r="BX628" s="0" t="n">
        <v>2019</v>
      </c>
      <c r="BY628" s="0" t="s">
        <v>2272</v>
      </c>
      <c r="BZ628" s="0" t="n">
        <v>2014</v>
      </c>
      <c r="CA628" s="0" t="n">
        <v>0.363636363636364</v>
      </c>
      <c r="CB628" s="0" t="n">
        <v>0</v>
      </c>
      <c r="CC628" s="0" t="n">
        <v>1</v>
      </c>
      <c r="CD628" s="0" t="n">
        <v>-0.0388947184404244</v>
      </c>
      <c r="CE628" s="0" t="n">
        <v>1</v>
      </c>
    </row>
    <row r="629" customFormat="false" ht="15" hidden="false" customHeight="false" outlineLevel="0" collapsed="false">
      <c r="A629" s="0" t="s">
        <v>2264</v>
      </c>
      <c r="B629" s="0" t="n">
        <v>1934</v>
      </c>
      <c r="C629" s="0" t="n">
        <v>-0.0503372439165348</v>
      </c>
      <c r="D629" s="0" t="n">
        <v>979</v>
      </c>
      <c r="E629" s="0" t="n">
        <f aca="false">IF(ISNUMBER($BA629),$BA629,IF(AND(ISNUMBER($D629),ISNUMBER($BW629),ISNUMBER($BX629)),$D629*($BX629-$BW629+1),""))</f>
        <v>979</v>
      </c>
      <c r="H629" s="0" t="s">
        <v>118</v>
      </c>
      <c r="I629" s="0" t="s">
        <v>119</v>
      </c>
      <c r="J629" s="0" t="n">
        <f aca="false">IF($BW629&lt;&gt;"",$BW629,"")</f>
        <v>2009</v>
      </c>
      <c r="K629" s="0" t="n">
        <f aca="false">IF($BX629&lt;&gt;"",$BX629,"")</f>
        <v>2019</v>
      </c>
      <c r="L629" s="0" t="n">
        <f aca="false">IF(AND(ISNUMBER($BW629),ISNUMBER($BX629)),($BW629+$BX629)/2,"")</f>
        <v>2014</v>
      </c>
      <c r="M629" s="0" t="n">
        <f aca="false">IF($L629&lt;&gt;"",$L629,"")</f>
        <v>2014</v>
      </c>
      <c r="N629" s="0" t="n">
        <f aca="false">IF(AND(ISNUMBER($BW629),ISNUMBER($BX629)),MIN(1,MAX(0,($BX629-2016+1)/($BX629-$BW629+1))),"")</f>
        <v>0.363636363636364</v>
      </c>
      <c r="O629" s="0" t="n">
        <f aca="false">IF(AND(ISNUMBER($BW629),ISNUMBER($BX629)),MIN(1,MAX(0,($BX629-2017+1)/($BX629-$BW629+1))),"")</f>
        <v>0.272727272727273</v>
      </c>
      <c r="P629" s="0" t="n">
        <f aca="false">IF(AND(ISNUMBER($BW629),ISNUMBER($BX629)),MIN(1,MAX(0,($BX629-2018+1)/($BX629-$BW629+1))),"")</f>
        <v>0.181818181818182</v>
      </c>
      <c r="Q629" s="0" t="n">
        <f aca="false">IF(AND(ISNUMBER($BW629),ISNUMBER($BX629)),MIN(1,MAX(0,($BX629-2019+1)/($BX629-$BW629+1))),"")</f>
        <v>0.0909090909090909</v>
      </c>
      <c r="R629" s="0" t="n">
        <f aca="false">IF(AND(ISNUMBER($BW629),ISNUMBER($BX629)),MIN(1,MAX(0,($BX629-2016+1)/($BX629-$BW629+1))),"")</f>
        <v>0.363636363636364</v>
      </c>
      <c r="S629" s="0" t="n">
        <f aca="false">IF($L629&lt;&gt;"",IF($L629&gt;=2015.5,1,0),"")</f>
        <v>0</v>
      </c>
      <c r="T629" s="0" t="n">
        <f aca="false">IF($L629&lt;&gt;"",IF($L629&gt;=2016,1,0),"")</f>
        <v>0</v>
      </c>
      <c r="U629" s="0" t="n">
        <f aca="false">IF(ISNUMBER($BX629),IF($BX629&gt;=2016,1,0),"")</f>
        <v>1</v>
      </c>
      <c r="V629" s="0" t="n">
        <f aca="false">IF(ISNUMBER($BW629),IF($BW629&gt;=2016,1,0),"")</f>
        <v>0</v>
      </c>
      <c r="W629" s="0" t="str">
        <f aca="false">IF(AND(ISNUMBER($BW629),ISNUMBER($BX629)),IF($BW629&gt;=2016,"post-only",IF($BX629&lt;2016,"pre-only","mixed")),"")</f>
        <v>mixed</v>
      </c>
      <c r="X629" s="0" t="n">
        <f aca="false">IF(AND(ISNUMBER($BW629),ISNUMBER($BX629)),MIN(1,MAX(0,($BX629-2017+1)/($BX629-$BW629+1))),"")</f>
        <v>0.272727272727273</v>
      </c>
      <c r="Y629" s="0" t="n">
        <f aca="false">IF(AND(ISNUMBER($BW629),ISNUMBER($BX629)),MIN(1,MAX(0,($BX629-2018+1)/($BX629-$BW629+1))),"")</f>
        <v>0.181818181818182</v>
      </c>
      <c r="Z629" s="0" t="n">
        <f aca="false">IF(AND(ISNUMBER($BW629),ISNUMBER($BX629)),MIN(1,MAX(0,($BX629-2019+1)/($BX629-$BW629+1))),"")</f>
        <v>0.0909090909090909</v>
      </c>
      <c r="AA629" s="0" t="n">
        <f aca="false">IF(ISNUMBER($BX629),IF($BX629&gt;=2017,1,0),"")</f>
        <v>1</v>
      </c>
      <c r="AB629" s="0" t="n">
        <f aca="false">IF(ISNUMBER($BX629),IF($BX629&gt;=2018,1,0),"")</f>
        <v>1</v>
      </c>
      <c r="AC629" s="0" t="n">
        <f aca="false">IF(ISNUMBER($BX629),IF($BX629&gt;=2019,1,0),"")</f>
        <v>1</v>
      </c>
      <c r="AD629" s="0" t="n">
        <f aca="false">IF($L629&lt;&gt;"",IF($L629&gt;2013,1,0),"")</f>
        <v>1</v>
      </c>
      <c r="AE629" s="0" t="n">
        <f aca="false">IF($L629&lt;&gt;"",1+IF($L629&gt;2011,1,0)+IF($L629&gt;2014,1,0),"")</f>
        <v>2</v>
      </c>
      <c r="AF629" s="0" t="s">
        <v>761</v>
      </c>
      <c r="AG629" s="0" t="s">
        <v>88</v>
      </c>
      <c r="AH629" s="0" t="s">
        <v>89</v>
      </c>
      <c r="AI629" s="0" t="s">
        <v>497</v>
      </c>
      <c r="AJ629" s="0" t="s">
        <v>497</v>
      </c>
      <c r="AK629" s="0" t="str">
        <f aca="false">IF(AND($CF629&lt;&gt;"",IFERROR(INDEX(subsample_country_map!$B:$B,MATCH($CF629,subsample_country_map!$A:$A,0)),"")&lt;&gt;""),INDEX(subsample_country_map!$B:$B,MATCH($CF629,subsample_country_map!$A:$A,0)),INDEX(lookup!$AA:$AA,MATCH($A629,lookup!$A:$A,0)))</f>
        <v>2_Europe</v>
      </c>
      <c r="AL629" s="0" t="str">
        <f aca="false">IF(AND($CF629&lt;&gt;"",IFERROR(INDEX(subsample_country_map!$C:$C,MATCH($CF629,subsample_country_map!$A:$A,0)),"")&lt;&gt;""),INDEX(subsample_country_map!$C:$C,MATCH($CF629,subsample_country_map!$A:$A,0)),INDEX(lookup!$AB:$AB,MATCH($A629,lookup!$A:$A,0)))</f>
        <v>99_NCE</v>
      </c>
      <c r="AM629" s="0" t="str">
        <f aca="false">IF(AND($CF629&lt;&gt;"",IFERROR(INDEX(subsample_country_map!$D:$D,MATCH($CF629,subsample_country_map!$A:$A,0)),"")&lt;&gt;""),INDEX(subsample_country_map!$D:$D,MATCH($CF629,subsample_country_map!$A:$A,0)),INDEX(lookup!$AC:$AC,MATCH($A629,lookup!$A:$A,0)))</f>
        <v>1_western</v>
      </c>
      <c r="AN629" s="0" t="str">
        <f aca="false">IF(AND($CF629&lt;&gt;"",IFERROR(INDEX(subsample_country_map!$E:$E,MATCH($CF629,subsample_country_map!$A:$A,0)),"")&lt;&gt;""),INDEX(subsample_country_map!$E:$E,MATCH($CF629,subsample_country_map!$A:$A,0)),INDEX(lookup!$AD:$AD,MATCH($A629,lookup!$A:$A,0)))</f>
        <v>2_civil law</v>
      </c>
      <c r="AO629" s="0" t="str">
        <f aca="false">INDEX(lookup!$Y:$Y,MATCH($A629,lookup!$A:$A,0))</f>
        <v>1_not published</v>
      </c>
      <c r="AP629" s="0" t="str">
        <f aca="false">INDEX(lookup!$Z:$Z,MATCH($A629,lookup!$A:$A,0))</f>
        <v>99_NCE</v>
      </c>
      <c r="AQ629" s="0" t="str">
        <f aca="false">INDEX(lookup!$W:$W,MATCH($A629,lookup!$A:$A,0))</f>
        <v>1_fin/acc/econ</v>
      </c>
      <c r="AS629" s="0" t="s">
        <v>91</v>
      </c>
      <c r="AT629" s="0" t="s">
        <v>111</v>
      </c>
      <c r="AU629" s="0" t="s">
        <v>93</v>
      </c>
      <c r="AV629" s="0" t="s">
        <v>2401</v>
      </c>
      <c r="AX629" s="0" t="s">
        <v>2402</v>
      </c>
      <c r="BA629" s="0" t="n">
        <v>979</v>
      </c>
      <c r="BB629" s="0" t="s">
        <v>347</v>
      </c>
      <c r="BC629" s="0" t="s">
        <v>358</v>
      </c>
      <c r="BD629" s="0" t="s">
        <v>348</v>
      </c>
      <c r="BE629" s="0" t="s">
        <v>33</v>
      </c>
      <c r="BF629" s="0" t="s">
        <v>2394</v>
      </c>
      <c r="BI629" s="0" t="s">
        <v>763</v>
      </c>
      <c r="BJ629" s="0" t="s">
        <v>2403</v>
      </c>
      <c r="BK629" s="0" t="s">
        <v>2390</v>
      </c>
      <c r="BL629" s="0" t="s">
        <v>2404</v>
      </c>
      <c r="BM629" s="0" t="s">
        <v>2276</v>
      </c>
      <c r="BN629" s="0" t="s">
        <v>2270</v>
      </c>
      <c r="BO629" s="0" t="s">
        <v>769</v>
      </c>
      <c r="BP629" s="0" t="s">
        <v>2264</v>
      </c>
      <c r="BQ629" s="0" t="s">
        <v>127</v>
      </c>
      <c r="BT629" s="0" t="n">
        <v>0</v>
      </c>
      <c r="BU629" s="0" t="s">
        <v>2271</v>
      </c>
      <c r="BW629" s="0" t="n">
        <v>2009</v>
      </c>
      <c r="BX629" s="0" t="n">
        <v>2019</v>
      </c>
      <c r="BY629" s="0" t="s">
        <v>2272</v>
      </c>
      <c r="BZ629" s="0" t="n">
        <v>2014</v>
      </c>
      <c r="CA629" s="0" t="n">
        <v>0.363636363636364</v>
      </c>
      <c r="CB629" s="0" t="n">
        <v>0</v>
      </c>
      <c r="CC629" s="0" t="n">
        <v>1</v>
      </c>
      <c r="CD629" s="0" t="n">
        <v>-0.0503798241460668</v>
      </c>
      <c r="CE629" s="0" t="n">
        <v>1</v>
      </c>
    </row>
    <row r="630" customFormat="false" ht="15" hidden="false" customHeight="false" outlineLevel="0" collapsed="false">
      <c r="A630" s="0" t="s">
        <v>2264</v>
      </c>
      <c r="B630" s="0" t="n">
        <v>1935</v>
      </c>
      <c r="C630" s="0" t="n">
        <v>-0.0441127768109591</v>
      </c>
      <c r="D630" s="0" t="n">
        <v>1484</v>
      </c>
      <c r="E630" s="0" t="n">
        <f aca="false">IF(ISNUMBER($BA630),$BA630,IF(AND(ISNUMBER($D630),ISNUMBER($BW630),ISNUMBER($BX630)),$D630*($BX630-$BW630+1),""))</f>
        <v>1484</v>
      </c>
      <c r="H630" s="0" t="s">
        <v>118</v>
      </c>
      <c r="I630" s="0" t="s">
        <v>119</v>
      </c>
      <c r="J630" s="0" t="n">
        <f aca="false">IF($BW630&lt;&gt;"",$BW630,"")</f>
        <v>2009</v>
      </c>
      <c r="K630" s="0" t="n">
        <f aca="false">IF($BX630&lt;&gt;"",$BX630,"")</f>
        <v>2019</v>
      </c>
      <c r="L630" s="0" t="n">
        <f aca="false">IF(AND(ISNUMBER($BW630),ISNUMBER($BX630)),($BW630+$BX630)/2,"")</f>
        <v>2014</v>
      </c>
      <c r="M630" s="0" t="n">
        <f aca="false">IF($L630&lt;&gt;"",$L630,"")</f>
        <v>2014</v>
      </c>
      <c r="N630" s="0" t="n">
        <f aca="false">IF(AND(ISNUMBER($BW630),ISNUMBER($BX630)),MIN(1,MAX(0,($BX630-2016+1)/($BX630-$BW630+1))),"")</f>
        <v>0.363636363636364</v>
      </c>
      <c r="O630" s="0" t="n">
        <f aca="false">IF(AND(ISNUMBER($BW630),ISNUMBER($BX630)),MIN(1,MAX(0,($BX630-2017+1)/($BX630-$BW630+1))),"")</f>
        <v>0.272727272727273</v>
      </c>
      <c r="P630" s="0" t="n">
        <f aca="false">IF(AND(ISNUMBER($BW630),ISNUMBER($BX630)),MIN(1,MAX(0,($BX630-2018+1)/($BX630-$BW630+1))),"")</f>
        <v>0.181818181818182</v>
      </c>
      <c r="Q630" s="0" t="n">
        <f aca="false">IF(AND(ISNUMBER($BW630),ISNUMBER($BX630)),MIN(1,MAX(0,($BX630-2019+1)/($BX630-$BW630+1))),"")</f>
        <v>0.0909090909090909</v>
      </c>
      <c r="R630" s="0" t="n">
        <f aca="false">IF(AND(ISNUMBER($BW630),ISNUMBER($BX630)),MIN(1,MAX(0,($BX630-2016+1)/($BX630-$BW630+1))),"")</f>
        <v>0.363636363636364</v>
      </c>
      <c r="S630" s="0" t="n">
        <f aca="false">IF($L630&lt;&gt;"",IF($L630&gt;=2015.5,1,0),"")</f>
        <v>0</v>
      </c>
      <c r="T630" s="0" t="n">
        <f aca="false">IF($L630&lt;&gt;"",IF($L630&gt;=2016,1,0),"")</f>
        <v>0</v>
      </c>
      <c r="U630" s="0" t="n">
        <f aca="false">IF(ISNUMBER($BX630),IF($BX630&gt;=2016,1,0),"")</f>
        <v>1</v>
      </c>
      <c r="V630" s="0" t="n">
        <f aca="false">IF(ISNUMBER($BW630),IF($BW630&gt;=2016,1,0),"")</f>
        <v>0</v>
      </c>
      <c r="W630" s="0" t="str">
        <f aca="false">IF(AND(ISNUMBER($BW630),ISNUMBER($BX630)),IF($BW630&gt;=2016,"post-only",IF($BX630&lt;2016,"pre-only","mixed")),"")</f>
        <v>mixed</v>
      </c>
      <c r="X630" s="0" t="n">
        <f aca="false">IF(AND(ISNUMBER($BW630),ISNUMBER($BX630)),MIN(1,MAX(0,($BX630-2017+1)/($BX630-$BW630+1))),"")</f>
        <v>0.272727272727273</v>
      </c>
      <c r="Y630" s="0" t="n">
        <f aca="false">IF(AND(ISNUMBER($BW630),ISNUMBER($BX630)),MIN(1,MAX(0,($BX630-2018+1)/($BX630-$BW630+1))),"")</f>
        <v>0.181818181818182</v>
      </c>
      <c r="Z630" s="0" t="n">
        <f aca="false">IF(AND(ISNUMBER($BW630),ISNUMBER($BX630)),MIN(1,MAX(0,($BX630-2019+1)/($BX630-$BW630+1))),"")</f>
        <v>0.0909090909090909</v>
      </c>
      <c r="AA630" s="0" t="n">
        <f aca="false">IF(ISNUMBER($BX630),IF($BX630&gt;=2017,1,0),"")</f>
        <v>1</v>
      </c>
      <c r="AB630" s="0" t="n">
        <f aca="false">IF(ISNUMBER($BX630),IF($BX630&gt;=2018,1,0),"")</f>
        <v>1</v>
      </c>
      <c r="AC630" s="0" t="n">
        <f aca="false">IF(ISNUMBER($BX630),IF($BX630&gt;=2019,1,0),"")</f>
        <v>1</v>
      </c>
      <c r="AD630" s="0" t="n">
        <f aca="false">IF($L630&lt;&gt;"",IF($L630&gt;2013,1,0),"")</f>
        <v>1</v>
      </c>
      <c r="AE630" s="0" t="n">
        <f aca="false">IF($L630&lt;&gt;"",1+IF($L630&gt;2011,1,0)+IF($L630&gt;2014,1,0),"")</f>
        <v>2</v>
      </c>
      <c r="AF630" s="0" t="s">
        <v>761</v>
      </c>
      <c r="AG630" s="0" t="s">
        <v>88</v>
      </c>
      <c r="AH630" s="0" t="s">
        <v>89</v>
      </c>
      <c r="AI630" s="0" t="s">
        <v>497</v>
      </c>
      <c r="AJ630" s="0" t="s">
        <v>497</v>
      </c>
      <c r="AK630" s="0" t="str">
        <f aca="false">IF(AND($CF630&lt;&gt;"",IFERROR(INDEX(subsample_country_map!$B:$B,MATCH($CF630,subsample_country_map!$A:$A,0)),"")&lt;&gt;""),INDEX(subsample_country_map!$B:$B,MATCH($CF630,subsample_country_map!$A:$A,0)),INDEX(lookup!$AA:$AA,MATCH($A630,lookup!$A:$A,0)))</f>
        <v>2_Europe</v>
      </c>
      <c r="AL630" s="0" t="str">
        <f aca="false">IF(AND($CF630&lt;&gt;"",IFERROR(INDEX(subsample_country_map!$C:$C,MATCH($CF630,subsample_country_map!$A:$A,0)),"")&lt;&gt;""),INDEX(subsample_country_map!$C:$C,MATCH($CF630,subsample_country_map!$A:$A,0)),INDEX(lookup!$AB:$AB,MATCH($A630,lookup!$A:$A,0)))</f>
        <v>99_NCE</v>
      </c>
      <c r="AM630" s="0" t="str">
        <f aca="false">IF(AND($CF630&lt;&gt;"",IFERROR(INDEX(subsample_country_map!$D:$D,MATCH($CF630,subsample_country_map!$A:$A,0)),"")&lt;&gt;""),INDEX(subsample_country_map!$D:$D,MATCH($CF630,subsample_country_map!$A:$A,0)),INDEX(lookup!$AC:$AC,MATCH($A630,lookup!$A:$A,0)))</f>
        <v>1_western</v>
      </c>
      <c r="AN630" s="0" t="str">
        <f aca="false">IF(AND($CF630&lt;&gt;"",IFERROR(INDEX(subsample_country_map!$E:$E,MATCH($CF630,subsample_country_map!$A:$A,0)),"")&lt;&gt;""),INDEX(subsample_country_map!$E:$E,MATCH($CF630,subsample_country_map!$A:$A,0)),INDEX(lookup!$AD:$AD,MATCH($A630,lookup!$A:$A,0)))</f>
        <v>2_civil law</v>
      </c>
      <c r="AO630" s="0" t="str">
        <f aca="false">INDEX(lookup!$Y:$Y,MATCH($A630,lookup!$A:$A,0))</f>
        <v>1_not published</v>
      </c>
      <c r="AP630" s="0" t="str">
        <f aca="false">INDEX(lookup!$Z:$Z,MATCH($A630,lookup!$A:$A,0))</f>
        <v>99_NCE</v>
      </c>
      <c r="AQ630" s="0" t="str">
        <f aca="false">INDEX(lookup!$W:$W,MATCH($A630,lookup!$A:$A,0))</f>
        <v>1_fin/acc/econ</v>
      </c>
      <c r="AS630" s="0" t="s">
        <v>91</v>
      </c>
      <c r="AT630" s="0" t="s">
        <v>111</v>
      </c>
      <c r="AU630" s="0" t="s">
        <v>93</v>
      </c>
      <c r="AV630" s="0" t="s">
        <v>2405</v>
      </c>
      <c r="AX630" s="0" t="s">
        <v>2406</v>
      </c>
      <c r="BA630" s="0" t="n">
        <v>1484</v>
      </c>
      <c r="BB630" s="0" t="s">
        <v>96</v>
      </c>
      <c r="BC630" s="0" t="s">
        <v>2407</v>
      </c>
      <c r="BD630" s="0" t="s">
        <v>348</v>
      </c>
      <c r="BE630" s="0" t="s">
        <v>98</v>
      </c>
      <c r="BI630" s="0" t="s">
        <v>774</v>
      </c>
      <c r="BJ630" s="0" t="s">
        <v>2408</v>
      </c>
      <c r="BK630" s="0" t="s">
        <v>2409</v>
      </c>
      <c r="BL630" s="0" t="s">
        <v>2410</v>
      </c>
      <c r="BM630" s="0" t="s">
        <v>2411</v>
      </c>
      <c r="BN630" s="0" t="s">
        <v>2412</v>
      </c>
      <c r="BO630" s="0" t="s">
        <v>769</v>
      </c>
      <c r="BP630" s="0" t="s">
        <v>2264</v>
      </c>
      <c r="BQ630" s="0" t="s">
        <v>127</v>
      </c>
      <c r="BT630" s="0" t="n">
        <v>0</v>
      </c>
      <c r="BU630" s="0" t="s">
        <v>2271</v>
      </c>
      <c r="BW630" s="0" t="n">
        <v>2009</v>
      </c>
      <c r="BX630" s="0" t="n">
        <v>2019</v>
      </c>
      <c r="BY630" s="0" t="s">
        <v>2272</v>
      </c>
      <c r="BZ630" s="0" t="n">
        <v>2014</v>
      </c>
      <c r="CA630" s="0" t="n">
        <v>0.363636363636364</v>
      </c>
      <c r="CB630" s="0" t="n">
        <v>0</v>
      </c>
      <c r="CC630" s="0" t="n">
        <v>1</v>
      </c>
      <c r="CD630" s="0" t="n">
        <v>-0.0441414238282504</v>
      </c>
      <c r="CE630" s="0" t="n">
        <v>1</v>
      </c>
    </row>
    <row r="631" customFormat="false" ht="15" hidden="false" customHeight="false" outlineLevel="0" collapsed="false">
      <c r="A631" s="0" t="s">
        <v>2264</v>
      </c>
      <c r="B631" s="0" t="n">
        <v>1936</v>
      </c>
      <c r="C631" s="0" t="n">
        <v>-0.0486520333233149</v>
      </c>
      <c r="D631" s="0" t="n">
        <v>1477</v>
      </c>
      <c r="E631" s="0" t="n">
        <f aca="false">IF(ISNUMBER($BA631),$BA631,IF(AND(ISNUMBER($D631),ISNUMBER($BW631),ISNUMBER($BX631)),$D631*($BX631-$BW631+1),""))</f>
        <v>1477</v>
      </c>
      <c r="H631" s="0" t="s">
        <v>118</v>
      </c>
      <c r="I631" s="0" t="s">
        <v>119</v>
      </c>
      <c r="J631" s="0" t="n">
        <f aca="false">IF($BW631&lt;&gt;"",$BW631,"")</f>
        <v>2009</v>
      </c>
      <c r="K631" s="0" t="n">
        <f aca="false">IF($BX631&lt;&gt;"",$BX631,"")</f>
        <v>2019</v>
      </c>
      <c r="L631" s="0" t="n">
        <f aca="false">IF(AND(ISNUMBER($BW631),ISNUMBER($BX631)),($BW631+$BX631)/2,"")</f>
        <v>2014</v>
      </c>
      <c r="M631" s="0" t="n">
        <f aca="false">IF($L631&lt;&gt;"",$L631,"")</f>
        <v>2014</v>
      </c>
      <c r="N631" s="0" t="n">
        <f aca="false">IF(AND(ISNUMBER($BW631),ISNUMBER($BX631)),MIN(1,MAX(0,($BX631-2016+1)/($BX631-$BW631+1))),"")</f>
        <v>0.363636363636364</v>
      </c>
      <c r="O631" s="0" t="n">
        <f aca="false">IF(AND(ISNUMBER($BW631),ISNUMBER($BX631)),MIN(1,MAX(0,($BX631-2017+1)/($BX631-$BW631+1))),"")</f>
        <v>0.272727272727273</v>
      </c>
      <c r="P631" s="0" t="n">
        <f aca="false">IF(AND(ISNUMBER($BW631),ISNUMBER($BX631)),MIN(1,MAX(0,($BX631-2018+1)/($BX631-$BW631+1))),"")</f>
        <v>0.181818181818182</v>
      </c>
      <c r="Q631" s="0" t="n">
        <f aca="false">IF(AND(ISNUMBER($BW631),ISNUMBER($BX631)),MIN(1,MAX(0,($BX631-2019+1)/($BX631-$BW631+1))),"")</f>
        <v>0.0909090909090909</v>
      </c>
      <c r="R631" s="0" t="n">
        <f aca="false">IF(AND(ISNUMBER($BW631),ISNUMBER($BX631)),MIN(1,MAX(0,($BX631-2016+1)/($BX631-$BW631+1))),"")</f>
        <v>0.363636363636364</v>
      </c>
      <c r="S631" s="0" t="n">
        <f aca="false">IF($L631&lt;&gt;"",IF($L631&gt;=2015.5,1,0),"")</f>
        <v>0</v>
      </c>
      <c r="T631" s="0" t="n">
        <f aca="false">IF($L631&lt;&gt;"",IF($L631&gt;=2016,1,0),"")</f>
        <v>0</v>
      </c>
      <c r="U631" s="0" t="n">
        <f aca="false">IF(ISNUMBER($BX631),IF($BX631&gt;=2016,1,0),"")</f>
        <v>1</v>
      </c>
      <c r="V631" s="0" t="n">
        <f aca="false">IF(ISNUMBER($BW631),IF($BW631&gt;=2016,1,0),"")</f>
        <v>0</v>
      </c>
      <c r="W631" s="0" t="str">
        <f aca="false">IF(AND(ISNUMBER($BW631),ISNUMBER($BX631)),IF($BW631&gt;=2016,"post-only",IF($BX631&lt;2016,"pre-only","mixed")),"")</f>
        <v>mixed</v>
      </c>
      <c r="X631" s="0" t="n">
        <f aca="false">IF(AND(ISNUMBER($BW631),ISNUMBER($BX631)),MIN(1,MAX(0,($BX631-2017+1)/($BX631-$BW631+1))),"")</f>
        <v>0.272727272727273</v>
      </c>
      <c r="Y631" s="0" t="n">
        <f aca="false">IF(AND(ISNUMBER($BW631),ISNUMBER($BX631)),MIN(1,MAX(0,($BX631-2018+1)/($BX631-$BW631+1))),"")</f>
        <v>0.181818181818182</v>
      </c>
      <c r="Z631" s="0" t="n">
        <f aca="false">IF(AND(ISNUMBER($BW631),ISNUMBER($BX631)),MIN(1,MAX(0,($BX631-2019+1)/($BX631-$BW631+1))),"")</f>
        <v>0.0909090909090909</v>
      </c>
      <c r="AA631" s="0" t="n">
        <f aca="false">IF(ISNUMBER($BX631),IF($BX631&gt;=2017,1,0),"")</f>
        <v>1</v>
      </c>
      <c r="AB631" s="0" t="n">
        <f aca="false">IF(ISNUMBER($BX631),IF($BX631&gt;=2018,1,0),"")</f>
        <v>1</v>
      </c>
      <c r="AC631" s="0" t="n">
        <f aca="false">IF(ISNUMBER($BX631),IF($BX631&gt;=2019,1,0),"")</f>
        <v>1</v>
      </c>
      <c r="AD631" s="0" t="n">
        <f aca="false">IF($L631&lt;&gt;"",IF($L631&gt;2013,1,0),"")</f>
        <v>1</v>
      </c>
      <c r="AE631" s="0" t="n">
        <f aca="false">IF($L631&lt;&gt;"",1+IF($L631&gt;2011,1,0)+IF($L631&gt;2014,1,0),"")</f>
        <v>2</v>
      </c>
      <c r="AF631" s="0" t="s">
        <v>761</v>
      </c>
      <c r="AG631" s="0" t="s">
        <v>88</v>
      </c>
      <c r="AH631" s="0" t="s">
        <v>89</v>
      </c>
      <c r="AI631" s="0" t="s">
        <v>497</v>
      </c>
      <c r="AJ631" s="0" t="s">
        <v>497</v>
      </c>
      <c r="AK631" s="0" t="str">
        <f aca="false">IF(AND($CF631&lt;&gt;"",IFERROR(INDEX(subsample_country_map!$B:$B,MATCH($CF631,subsample_country_map!$A:$A,0)),"")&lt;&gt;""),INDEX(subsample_country_map!$B:$B,MATCH($CF631,subsample_country_map!$A:$A,0)),INDEX(lookup!$AA:$AA,MATCH($A631,lookup!$A:$A,0)))</f>
        <v>2_Europe</v>
      </c>
      <c r="AL631" s="0" t="str">
        <f aca="false">IF(AND($CF631&lt;&gt;"",IFERROR(INDEX(subsample_country_map!$C:$C,MATCH($CF631,subsample_country_map!$A:$A,0)),"")&lt;&gt;""),INDEX(subsample_country_map!$C:$C,MATCH($CF631,subsample_country_map!$A:$A,0)),INDEX(lookup!$AB:$AB,MATCH($A631,lookup!$A:$A,0)))</f>
        <v>99_NCE</v>
      </c>
      <c r="AM631" s="0" t="str">
        <f aca="false">IF(AND($CF631&lt;&gt;"",IFERROR(INDEX(subsample_country_map!$D:$D,MATCH($CF631,subsample_country_map!$A:$A,0)),"")&lt;&gt;""),INDEX(subsample_country_map!$D:$D,MATCH($CF631,subsample_country_map!$A:$A,0)),INDEX(lookup!$AC:$AC,MATCH($A631,lookup!$A:$A,0)))</f>
        <v>1_western</v>
      </c>
      <c r="AN631" s="0" t="str">
        <f aca="false">IF(AND($CF631&lt;&gt;"",IFERROR(INDEX(subsample_country_map!$E:$E,MATCH($CF631,subsample_country_map!$A:$A,0)),"")&lt;&gt;""),INDEX(subsample_country_map!$E:$E,MATCH($CF631,subsample_country_map!$A:$A,0)),INDEX(lookup!$AD:$AD,MATCH($A631,lookup!$A:$A,0)))</f>
        <v>2_civil law</v>
      </c>
      <c r="AO631" s="0" t="str">
        <f aca="false">INDEX(lookup!$Y:$Y,MATCH($A631,lookup!$A:$A,0))</f>
        <v>1_not published</v>
      </c>
      <c r="AP631" s="0" t="str">
        <f aca="false">INDEX(lookup!$Z:$Z,MATCH($A631,lookup!$A:$A,0))</f>
        <v>99_NCE</v>
      </c>
      <c r="AQ631" s="0" t="str">
        <f aca="false">INDEX(lookup!$W:$W,MATCH($A631,lookup!$A:$A,0))</f>
        <v>1_fin/acc/econ</v>
      </c>
      <c r="AS631" s="0" t="s">
        <v>91</v>
      </c>
      <c r="AT631" s="0" t="s">
        <v>111</v>
      </c>
      <c r="AU631" s="0" t="s">
        <v>93</v>
      </c>
      <c r="AV631" s="0" t="s">
        <v>270</v>
      </c>
      <c r="AX631" s="0" t="s">
        <v>2413</v>
      </c>
      <c r="BA631" s="0" t="n">
        <v>1477</v>
      </c>
      <c r="BB631" s="0" t="s">
        <v>96</v>
      </c>
      <c r="BC631" s="0" t="s">
        <v>2407</v>
      </c>
      <c r="BD631" s="0" t="s">
        <v>348</v>
      </c>
      <c r="BE631" s="0" t="s">
        <v>98</v>
      </c>
      <c r="BI631" s="0" t="s">
        <v>774</v>
      </c>
      <c r="BJ631" s="0" t="s">
        <v>2414</v>
      </c>
      <c r="BK631" s="0" t="s">
        <v>2409</v>
      </c>
      <c r="BL631" s="0" t="s">
        <v>2415</v>
      </c>
      <c r="BM631" s="0" t="s">
        <v>2416</v>
      </c>
      <c r="BN631" s="0" t="s">
        <v>2412</v>
      </c>
      <c r="BO631" s="0" t="s">
        <v>769</v>
      </c>
      <c r="BP631" s="0" t="s">
        <v>2264</v>
      </c>
      <c r="BQ631" s="0" t="s">
        <v>127</v>
      </c>
      <c r="BT631" s="0" t="n">
        <v>0</v>
      </c>
      <c r="BU631" s="0" t="s">
        <v>2271</v>
      </c>
      <c r="BW631" s="0" t="n">
        <v>2009</v>
      </c>
      <c r="BX631" s="0" t="n">
        <v>2019</v>
      </c>
      <c r="BY631" s="0" t="s">
        <v>2272</v>
      </c>
      <c r="BZ631" s="0" t="n">
        <v>2014</v>
      </c>
      <c r="CA631" s="0" t="n">
        <v>0.363636363636364</v>
      </c>
      <c r="CB631" s="0" t="n">
        <v>0</v>
      </c>
      <c r="CC631" s="0" t="n">
        <v>1</v>
      </c>
      <c r="CD631" s="0" t="n">
        <v>-0.0486904747172968</v>
      </c>
      <c r="CE631" s="0" t="n">
        <v>1</v>
      </c>
    </row>
    <row r="632" customFormat="false" ht="15" hidden="false" customHeight="false" outlineLevel="0" collapsed="false">
      <c r="A632" s="0" t="s">
        <v>2264</v>
      </c>
      <c r="B632" s="0" t="n">
        <v>1937</v>
      </c>
      <c r="C632" s="0" t="n">
        <v>0.042532168050943</v>
      </c>
      <c r="D632" s="0" t="n">
        <v>1486</v>
      </c>
      <c r="E632" s="0" t="n">
        <f aca="false">IF(ISNUMBER($BA632),$BA632,IF(AND(ISNUMBER($D632),ISNUMBER($BW632),ISNUMBER($BX632)),$D632*($BX632-$BW632+1),""))</f>
        <v>16346</v>
      </c>
      <c r="H632" s="0" t="s">
        <v>118</v>
      </c>
      <c r="I632" s="0" t="s">
        <v>842</v>
      </c>
      <c r="J632" s="0" t="n">
        <f aca="false">IF($BW632&lt;&gt;"",$BW632,"")</f>
        <v>2009</v>
      </c>
      <c r="K632" s="0" t="n">
        <f aca="false">IF($BX632&lt;&gt;"",$BX632,"")</f>
        <v>2019</v>
      </c>
      <c r="L632" s="0" t="n">
        <f aca="false">IF(AND(ISNUMBER($BW632),ISNUMBER($BX632)),($BW632+$BX632)/2,"")</f>
        <v>2014</v>
      </c>
      <c r="M632" s="0" t="n">
        <f aca="false">IF($L632&lt;&gt;"",$L632,"")</f>
        <v>2014</v>
      </c>
      <c r="N632" s="0" t="n">
        <f aca="false">IF(AND(ISNUMBER($BW632),ISNUMBER($BX632)),MIN(1,MAX(0,($BX632-2016+1)/($BX632-$BW632+1))),"")</f>
        <v>0.363636363636364</v>
      </c>
      <c r="O632" s="0" t="n">
        <f aca="false">IF(AND(ISNUMBER($BW632),ISNUMBER($BX632)),MIN(1,MAX(0,($BX632-2017+1)/($BX632-$BW632+1))),"")</f>
        <v>0.272727272727273</v>
      </c>
      <c r="P632" s="0" t="n">
        <f aca="false">IF(AND(ISNUMBER($BW632),ISNUMBER($BX632)),MIN(1,MAX(0,($BX632-2018+1)/($BX632-$BW632+1))),"")</f>
        <v>0.181818181818182</v>
      </c>
      <c r="Q632" s="0" t="n">
        <f aca="false">IF(AND(ISNUMBER($BW632),ISNUMBER($BX632)),MIN(1,MAX(0,($BX632-2019+1)/($BX632-$BW632+1))),"")</f>
        <v>0.0909090909090909</v>
      </c>
      <c r="R632" s="0" t="n">
        <f aca="false">IF(AND(ISNUMBER($BW632),ISNUMBER($BX632)),MIN(1,MAX(0,($BX632-2016+1)/($BX632-$BW632+1))),"")</f>
        <v>0.363636363636364</v>
      </c>
      <c r="S632" s="0" t="n">
        <f aca="false">IF($L632&lt;&gt;"",IF($L632&gt;=2015.5,1,0),"")</f>
        <v>0</v>
      </c>
      <c r="T632" s="0" t="n">
        <f aca="false">IF($L632&lt;&gt;"",IF($L632&gt;=2016,1,0),"")</f>
        <v>0</v>
      </c>
      <c r="U632" s="0" t="n">
        <f aca="false">IF(ISNUMBER($BX632),IF($BX632&gt;=2016,1,0),"")</f>
        <v>1</v>
      </c>
      <c r="V632" s="0" t="n">
        <f aca="false">IF(ISNUMBER($BW632),IF($BW632&gt;=2016,1,0),"")</f>
        <v>0</v>
      </c>
      <c r="W632" s="0" t="str">
        <f aca="false">IF(AND(ISNUMBER($BW632),ISNUMBER($BX632)),IF($BW632&gt;=2016,"post-only",IF($BX632&lt;2016,"pre-only","mixed")),"")</f>
        <v>mixed</v>
      </c>
      <c r="X632" s="0" t="n">
        <f aca="false">IF(AND(ISNUMBER($BW632),ISNUMBER($BX632)),MIN(1,MAX(0,($BX632-2017+1)/($BX632-$BW632+1))),"")</f>
        <v>0.272727272727273</v>
      </c>
      <c r="Y632" s="0" t="n">
        <f aca="false">IF(AND(ISNUMBER($BW632),ISNUMBER($BX632)),MIN(1,MAX(0,($BX632-2018+1)/($BX632-$BW632+1))),"")</f>
        <v>0.181818181818182</v>
      </c>
      <c r="Z632" s="0" t="n">
        <f aca="false">IF(AND(ISNUMBER($BW632),ISNUMBER($BX632)),MIN(1,MAX(0,($BX632-2019+1)/($BX632-$BW632+1))),"")</f>
        <v>0.0909090909090909</v>
      </c>
      <c r="AA632" s="0" t="n">
        <f aca="false">IF(ISNUMBER($BX632),IF($BX632&gt;=2017,1,0),"")</f>
        <v>1</v>
      </c>
      <c r="AB632" s="0" t="n">
        <f aca="false">IF(ISNUMBER($BX632),IF($BX632&gt;=2018,1,0),"")</f>
        <v>1</v>
      </c>
      <c r="AC632" s="0" t="n">
        <f aca="false">IF(ISNUMBER($BX632),IF($BX632&gt;=2019,1,0),"")</f>
        <v>1</v>
      </c>
      <c r="AD632" s="0" t="n">
        <f aca="false">IF($L632&lt;&gt;"",IF($L632&gt;2013,1,0),"")</f>
        <v>1</v>
      </c>
      <c r="AE632" s="0" t="n">
        <f aca="false">IF($L632&lt;&gt;"",1+IF($L632&gt;2011,1,0)+IF($L632&gt;2014,1,0),"")</f>
        <v>2</v>
      </c>
      <c r="AF632" s="0" t="s">
        <v>761</v>
      </c>
      <c r="AG632" s="0" t="s">
        <v>88</v>
      </c>
      <c r="AH632" s="0" t="s">
        <v>89</v>
      </c>
      <c r="AI632" s="0" t="s">
        <v>497</v>
      </c>
      <c r="AJ632" s="0" t="s">
        <v>497</v>
      </c>
      <c r="AK632" s="0" t="str">
        <f aca="false">IF(AND($CF632&lt;&gt;"",IFERROR(INDEX(subsample_country_map!$B:$B,MATCH($CF632,subsample_country_map!$A:$A,0)),"")&lt;&gt;""),INDEX(subsample_country_map!$B:$B,MATCH($CF632,subsample_country_map!$A:$A,0)),INDEX(lookup!$AA:$AA,MATCH($A632,lookup!$A:$A,0)))</f>
        <v>2_Europe</v>
      </c>
      <c r="AL632" s="0" t="str">
        <f aca="false">IF(AND($CF632&lt;&gt;"",IFERROR(INDEX(subsample_country_map!$C:$C,MATCH($CF632,subsample_country_map!$A:$A,0)),"")&lt;&gt;""),INDEX(subsample_country_map!$C:$C,MATCH($CF632,subsample_country_map!$A:$A,0)),INDEX(lookup!$AB:$AB,MATCH($A632,lookup!$A:$A,0)))</f>
        <v>99_NCE</v>
      </c>
      <c r="AM632" s="0" t="str">
        <f aca="false">IF(AND($CF632&lt;&gt;"",IFERROR(INDEX(subsample_country_map!$D:$D,MATCH($CF632,subsample_country_map!$A:$A,0)),"")&lt;&gt;""),INDEX(subsample_country_map!$D:$D,MATCH($CF632,subsample_country_map!$A:$A,0)),INDEX(lookup!$AC:$AC,MATCH($A632,lookup!$A:$A,0)))</f>
        <v>1_western</v>
      </c>
      <c r="AN632" s="0" t="str">
        <f aca="false">IF(AND($CF632&lt;&gt;"",IFERROR(INDEX(subsample_country_map!$E:$E,MATCH($CF632,subsample_country_map!$A:$A,0)),"")&lt;&gt;""),INDEX(subsample_country_map!$E:$E,MATCH($CF632,subsample_country_map!$A:$A,0)),INDEX(lookup!$AD:$AD,MATCH($A632,lookup!$A:$A,0)))</f>
        <v>2_civil law</v>
      </c>
      <c r="AO632" s="0" t="str">
        <f aca="false">INDEX(lookup!$Y:$Y,MATCH($A632,lookup!$A:$A,0))</f>
        <v>1_not published</v>
      </c>
      <c r="AP632" s="0" t="str">
        <f aca="false">INDEX(lookup!$Z:$Z,MATCH($A632,lookup!$A:$A,0))</f>
        <v>99_NCE</v>
      </c>
      <c r="AQ632" s="0" t="str">
        <f aca="false">INDEX(lookup!$W:$W,MATCH($A632,lookup!$A:$A,0))</f>
        <v>1_fin/acc/econ</v>
      </c>
      <c r="AS632" s="0" t="s">
        <v>91</v>
      </c>
      <c r="AT632" s="0" t="s">
        <v>111</v>
      </c>
      <c r="AU632" s="0" t="s">
        <v>93</v>
      </c>
      <c r="AY632" s="0" t="s">
        <v>2417</v>
      </c>
      <c r="BA632" s="0" t="s">
        <v>95</v>
      </c>
      <c r="BB632" s="0" t="s">
        <v>96</v>
      </c>
      <c r="BC632" s="0" t="s">
        <v>2418</v>
      </c>
      <c r="BD632" s="0" t="s">
        <v>348</v>
      </c>
      <c r="BE632" s="0" t="s">
        <v>98</v>
      </c>
      <c r="BI632" s="0" t="s">
        <v>2419</v>
      </c>
      <c r="BJ632" s="0" t="s">
        <v>2420</v>
      </c>
      <c r="BK632" s="0" t="s">
        <v>927</v>
      </c>
      <c r="BL632" s="0" t="s">
        <v>2421</v>
      </c>
      <c r="BM632" s="0" t="s">
        <v>2422</v>
      </c>
      <c r="BN632" s="0" t="s">
        <v>2412</v>
      </c>
      <c r="BO632" s="0" t="s">
        <v>769</v>
      </c>
      <c r="BP632" s="0" t="s">
        <v>2264</v>
      </c>
      <c r="BQ632" s="0" t="s">
        <v>127</v>
      </c>
      <c r="BT632" s="0" t="n">
        <v>0</v>
      </c>
      <c r="BU632" s="0" t="s">
        <v>2271</v>
      </c>
      <c r="BW632" s="0" t="n">
        <v>2009</v>
      </c>
      <c r="BX632" s="0" t="n">
        <v>2019</v>
      </c>
      <c r="BY632" s="0" t="s">
        <v>2272</v>
      </c>
      <c r="BZ632" s="0" t="n">
        <v>2014</v>
      </c>
      <c r="CA632" s="0" t="n">
        <v>0.363636363636364</v>
      </c>
      <c r="CB632" s="0" t="n">
        <v>0</v>
      </c>
      <c r="CC632" s="0" t="n">
        <v>1</v>
      </c>
      <c r="CD632" s="0" t="n">
        <v>0.042557842612851</v>
      </c>
      <c r="CE632" s="0" t="n">
        <v>1</v>
      </c>
    </row>
    <row r="633" customFormat="false" ht="15" hidden="false" customHeight="false" outlineLevel="0" collapsed="false">
      <c r="A633" s="0" t="s">
        <v>2423</v>
      </c>
      <c r="B633" s="0" t="n">
        <v>1938</v>
      </c>
      <c r="C633" s="0" t="n">
        <v>0.037</v>
      </c>
      <c r="D633" s="0" t="n">
        <v>2110</v>
      </c>
      <c r="E633" s="0" t="n">
        <f aca="false">IF(ISNUMBER($BA633),$BA633,IF(AND(ISNUMBER($D633),ISNUMBER($BW633),ISNUMBER($BX633)),$D633*($BX633-$BW633+1),""))</f>
        <v>8440</v>
      </c>
      <c r="H633" s="0" t="s">
        <v>85</v>
      </c>
      <c r="I633" s="0" t="s">
        <v>86</v>
      </c>
      <c r="J633" s="0" t="n">
        <f aca="false">IF($BW633&lt;&gt;"",$BW633,"")</f>
        <v>2021</v>
      </c>
      <c r="K633" s="0" t="n">
        <f aca="false">IF($BX633&lt;&gt;"",$BX633,"")</f>
        <v>2024</v>
      </c>
      <c r="L633" s="0" t="n">
        <f aca="false">IF(AND(ISNUMBER($BW633),ISNUMBER($BX633)),($BW633+$BX633)/2,"")</f>
        <v>2022.5</v>
      </c>
      <c r="M633" s="0" t="n">
        <f aca="false">IF($L633&lt;&gt;"",$L633,"")</f>
        <v>2022.5</v>
      </c>
      <c r="N633" s="0" t="n">
        <f aca="false">IF(AND(ISNUMBER($BW633),ISNUMBER($BX633)),MIN(1,MAX(0,($BX633-2016+1)/($BX633-$BW633+1))),"")</f>
        <v>1</v>
      </c>
      <c r="O633" s="0" t="n">
        <f aca="false">IF(AND(ISNUMBER($BW633),ISNUMBER($BX633)),MIN(1,MAX(0,($BX633-2017+1)/($BX633-$BW633+1))),"")</f>
        <v>1</v>
      </c>
      <c r="P633" s="0" t="n">
        <f aca="false">IF(AND(ISNUMBER($BW633),ISNUMBER($BX633)),MIN(1,MAX(0,($BX633-2018+1)/($BX633-$BW633+1))),"")</f>
        <v>1</v>
      </c>
      <c r="Q633" s="0" t="n">
        <f aca="false">IF(AND(ISNUMBER($BW633),ISNUMBER($BX633)),MIN(1,MAX(0,($BX633-2019+1)/($BX633-$BW633+1))),"")</f>
        <v>1</v>
      </c>
      <c r="R633" s="0" t="n">
        <f aca="false">IF(AND(ISNUMBER($BW633),ISNUMBER($BX633)),MIN(1,MAX(0,($BX633-2016+1)/($BX633-$BW633+1))),"")</f>
        <v>1</v>
      </c>
      <c r="S633" s="0" t="n">
        <f aca="false">IF($L633&lt;&gt;"",IF($L633&gt;=2015.5,1,0),"")</f>
        <v>1</v>
      </c>
      <c r="T633" s="0" t="n">
        <f aca="false">IF($L633&lt;&gt;"",IF($L633&gt;=2016,1,0),"")</f>
        <v>1</v>
      </c>
      <c r="U633" s="0" t="n">
        <f aca="false">IF(ISNUMBER($BX633),IF($BX633&gt;=2016,1,0),"")</f>
        <v>1</v>
      </c>
      <c r="V633" s="0" t="n">
        <f aca="false">IF(ISNUMBER($BW633),IF($BW633&gt;=2016,1,0),"")</f>
        <v>1</v>
      </c>
      <c r="W633" s="0" t="str">
        <f aca="false">IF(AND(ISNUMBER($BW633),ISNUMBER($BX633)),IF($BW633&gt;=2016,"post-only",IF($BX633&lt;2016,"pre-only","mixed")),"")</f>
        <v>post-only</v>
      </c>
      <c r="X633" s="0" t="n">
        <f aca="false">IF(AND(ISNUMBER($BW633),ISNUMBER($BX633)),MIN(1,MAX(0,($BX633-2017+1)/($BX633-$BW633+1))),"")</f>
        <v>1</v>
      </c>
      <c r="Y633" s="0" t="n">
        <f aca="false">IF(AND(ISNUMBER($BW633),ISNUMBER($BX633)),MIN(1,MAX(0,($BX633-2018+1)/($BX633-$BW633+1))),"")</f>
        <v>1</v>
      </c>
      <c r="Z633" s="0" t="n">
        <f aca="false">IF(AND(ISNUMBER($BW633),ISNUMBER($BX633)),MIN(1,MAX(0,($BX633-2019+1)/($BX633-$BW633+1))),"")</f>
        <v>1</v>
      </c>
      <c r="AA633" s="0" t="n">
        <f aca="false">IF(ISNUMBER($BX633),IF($BX633&gt;=2017,1,0),"")</f>
        <v>1</v>
      </c>
      <c r="AB633" s="0" t="n">
        <f aca="false">IF(ISNUMBER($BX633),IF($BX633&gt;=2018,1,0),"")</f>
        <v>1</v>
      </c>
      <c r="AC633" s="0" t="n">
        <f aca="false">IF(ISNUMBER($BX633),IF($BX633&gt;=2019,1,0),"")</f>
        <v>1</v>
      </c>
      <c r="AD633" s="0" t="n">
        <f aca="false">IF($L633&lt;&gt;"",IF($L633&gt;2013,1,0),"")</f>
        <v>1</v>
      </c>
      <c r="AE633" s="0" t="n">
        <f aca="false">IF($L633&lt;&gt;"",1+IF($L633&gt;2011,1,0)+IF($L633&gt;2014,1,0),"")</f>
        <v>3</v>
      </c>
      <c r="AF633" s="0" t="s">
        <v>87</v>
      </c>
      <c r="AG633" s="0" t="s">
        <v>88</v>
      </c>
      <c r="AH633" s="0" t="s">
        <v>90</v>
      </c>
      <c r="AI633" s="0" t="s">
        <v>497</v>
      </c>
      <c r="AJ633" s="0" t="s">
        <v>497</v>
      </c>
      <c r="AK633" s="0" t="str">
        <f aca="false">IF(AND($CF633&lt;&gt;"",IFERROR(INDEX(subsample_country_map!$B:$B,MATCH($CF633,subsample_country_map!$A:$A,0)),"")&lt;&gt;""),INDEX(subsample_country_map!$B:$B,MATCH($CF633,subsample_country_map!$A:$A,0)),INDEX(lookup!$AA:$AA,MATCH($A633,lookup!$A:$A,0)))</f>
        <v>2_Europe</v>
      </c>
      <c r="AL633" s="0" t="str">
        <f aca="false">IF(AND($CF633&lt;&gt;"",IFERROR(INDEX(subsample_country_map!$C:$C,MATCH($CF633,subsample_country_map!$A:$A,0)),"")&lt;&gt;""),INDEX(subsample_country_map!$C:$C,MATCH($CF633,subsample_country_map!$A:$A,0)),INDEX(lookup!$AB:$AB,MATCH($A633,lookup!$A:$A,0)))</f>
        <v>99_NCE</v>
      </c>
      <c r="AM633" s="0" t="str">
        <f aca="false">IF(AND($CF633&lt;&gt;"",IFERROR(INDEX(subsample_country_map!$D:$D,MATCH($CF633,subsample_country_map!$A:$A,0)),"")&lt;&gt;""),INDEX(subsample_country_map!$D:$D,MATCH($CF633,subsample_country_map!$A:$A,0)),INDEX(lookup!$AC:$AC,MATCH($A633,lookup!$A:$A,0)))</f>
        <v>1_western</v>
      </c>
      <c r="AN633" s="0" t="str">
        <f aca="false">IF(AND($CF633&lt;&gt;"",IFERROR(INDEX(subsample_country_map!$E:$E,MATCH($CF633,subsample_country_map!$A:$A,0)),"")&lt;&gt;""),INDEX(subsample_country_map!$E:$E,MATCH($CF633,subsample_country_map!$A:$A,0)),INDEX(lookup!$AD:$AD,MATCH($A633,lookup!$A:$A,0)))</f>
        <v>99_NCE</v>
      </c>
      <c r="AO633" s="0" t="str">
        <f aca="false">INDEX(lookup!$Y:$Y,MATCH($A633,lookup!$A:$A,0))</f>
        <v>0_published</v>
      </c>
      <c r="AP633" s="0" t="str">
        <f aca="false">INDEX(lookup!$Z:$Z,MATCH($A633,lookup!$A:$A,0))</f>
        <v>1_VHB high</v>
      </c>
      <c r="AQ633" s="0" t="str">
        <f aca="false">INDEX(lookup!$W:$W,MATCH($A633,lookup!$A:$A,0))</f>
        <v>2_sust</v>
      </c>
      <c r="AS633" s="0" t="s">
        <v>91</v>
      </c>
      <c r="AT633" s="0" t="s">
        <v>397</v>
      </c>
      <c r="AU633" s="0" t="s">
        <v>93</v>
      </c>
      <c r="AZ633" s="0" t="s">
        <v>236</v>
      </c>
      <c r="BA633" s="0" t="s">
        <v>95</v>
      </c>
      <c r="BB633" s="0" t="s">
        <v>96</v>
      </c>
      <c r="BC633" s="0" t="s">
        <v>97</v>
      </c>
      <c r="BD633" s="0" t="s">
        <v>97</v>
      </c>
      <c r="BE633" s="0" t="s">
        <v>98</v>
      </c>
      <c r="BI633" s="0" t="s">
        <v>99</v>
      </c>
      <c r="BJ633" s="0" t="s">
        <v>2424</v>
      </c>
      <c r="BK633" s="0" t="s">
        <v>750</v>
      </c>
      <c r="BL633" s="0" t="s">
        <v>2425</v>
      </c>
      <c r="BM633" s="0" t="s">
        <v>1693</v>
      </c>
      <c r="BN633" s="0" t="s">
        <v>2426</v>
      </c>
      <c r="BO633" s="0" t="s">
        <v>105</v>
      </c>
      <c r="BP633" s="0" t="s">
        <v>2423</v>
      </c>
      <c r="BQ633" s="0" t="s">
        <v>85</v>
      </c>
      <c r="BT633" s="0" t="n">
        <v>0</v>
      </c>
      <c r="BU633" s="0" t="s">
        <v>2427</v>
      </c>
      <c r="BW633" s="0" t="n">
        <v>2021</v>
      </c>
      <c r="BX633" s="0" t="n">
        <v>2024</v>
      </c>
      <c r="BY633" s="0" t="s">
        <v>2428</v>
      </c>
      <c r="BZ633" s="0" t="n">
        <v>2022.5</v>
      </c>
      <c r="CA633" s="0" t="n">
        <v>1</v>
      </c>
      <c r="CB633" s="0" t="n">
        <v>1</v>
      </c>
      <c r="CC633" s="0" t="n">
        <v>1</v>
      </c>
      <c r="CD633" s="0" t="n">
        <v>0.0370168982157009</v>
      </c>
      <c r="CE633" s="0" t="n">
        <v>1</v>
      </c>
    </row>
    <row r="634" customFormat="false" ht="15" hidden="false" customHeight="false" outlineLevel="0" collapsed="false">
      <c r="A634" s="0" t="s">
        <v>2423</v>
      </c>
      <c r="B634" s="0" t="n">
        <v>1939</v>
      </c>
      <c r="C634" s="0" t="n">
        <v>0.046</v>
      </c>
      <c r="D634" s="0" t="n">
        <v>2110</v>
      </c>
      <c r="E634" s="0" t="n">
        <f aca="false">IF(ISNUMBER($BA634),$BA634,IF(AND(ISNUMBER($D634),ISNUMBER($BW634),ISNUMBER($BX634)),$D634*($BX634-$BW634+1),""))</f>
        <v>8440</v>
      </c>
      <c r="H634" s="0" t="s">
        <v>85</v>
      </c>
      <c r="I634" s="0" t="s">
        <v>86</v>
      </c>
      <c r="J634" s="0" t="n">
        <f aca="false">IF($BW634&lt;&gt;"",$BW634,"")</f>
        <v>2021</v>
      </c>
      <c r="K634" s="0" t="n">
        <f aca="false">IF($BX634&lt;&gt;"",$BX634,"")</f>
        <v>2024</v>
      </c>
      <c r="L634" s="0" t="n">
        <f aca="false">IF(AND(ISNUMBER($BW634),ISNUMBER($BX634)),($BW634+$BX634)/2,"")</f>
        <v>2022.5</v>
      </c>
      <c r="M634" s="0" t="n">
        <f aca="false">IF($L634&lt;&gt;"",$L634,"")</f>
        <v>2022.5</v>
      </c>
      <c r="N634" s="0" t="n">
        <f aca="false">IF(AND(ISNUMBER($BW634),ISNUMBER($BX634)),MIN(1,MAX(0,($BX634-2016+1)/($BX634-$BW634+1))),"")</f>
        <v>1</v>
      </c>
      <c r="O634" s="0" t="n">
        <f aca="false">IF(AND(ISNUMBER($BW634),ISNUMBER($BX634)),MIN(1,MAX(0,($BX634-2017+1)/($BX634-$BW634+1))),"")</f>
        <v>1</v>
      </c>
      <c r="P634" s="0" t="n">
        <f aca="false">IF(AND(ISNUMBER($BW634),ISNUMBER($BX634)),MIN(1,MAX(0,($BX634-2018+1)/($BX634-$BW634+1))),"")</f>
        <v>1</v>
      </c>
      <c r="Q634" s="0" t="n">
        <f aca="false">IF(AND(ISNUMBER($BW634),ISNUMBER($BX634)),MIN(1,MAX(0,($BX634-2019+1)/($BX634-$BW634+1))),"")</f>
        <v>1</v>
      </c>
      <c r="R634" s="0" t="n">
        <f aca="false">IF(AND(ISNUMBER($BW634),ISNUMBER($BX634)),MIN(1,MAX(0,($BX634-2016+1)/($BX634-$BW634+1))),"")</f>
        <v>1</v>
      </c>
      <c r="S634" s="0" t="n">
        <f aca="false">IF($L634&lt;&gt;"",IF($L634&gt;=2015.5,1,0),"")</f>
        <v>1</v>
      </c>
      <c r="T634" s="0" t="n">
        <f aca="false">IF($L634&lt;&gt;"",IF($L634&gt;=2016,1,0),"")</f>
        <v>1</v>
      </c>
      <c r="U634" s="0" t="n">
        <f aca="false">IF(ISNUMBER($BX634),IF($BX634&gt;=2016,1,0),"")</f>
        <v>1</v>
      </c>
      <c r="V634" s="0" t="n">
        <f aca="false">IF(ISNUMBER($BW634),IF($BW634&gt;=2016,1,0),"")</f>
        <v>1</v>
      </c>
      <c r="W634" s="0" t="str">
        <f aca="false">IF(AND(ISNUMBER($BW634),ISNUMBER($BX634)),IF($BW634&gt;=2016,"post-only",IF($BX634&lt;2016,"pre-only","mixed")),"")</f>
        <v>post-only</v>
      </c>
      <c r="X634" s="0" t="n">
        <f aca="false">IF(AND(ISNUMBER($BW634),ISNUMBER($BX634)),MIN(1,MAX(0,($BX634-2017+1)/($BX634-$BW634+1))),"")</f>
        <v>1</v>
      </c>
      <c r="Y634" s="0" t="n">
        <f aca="false">IF(AND(ISNUMBER($BW634),ISNUMBER($BX634)),MIN(1,MAX(0,($BX634-2018+1)/($BX634-$BW634+1))),"")</f>
        <v>1</v>
      </c>
      <c r="Z634" s="0" t="n">
        <f aca="false">IF(AND(ISNUMBER($BW634),ISNUMBER($BX634)),MIN(1,MAX(0,($BX634-2019+1)/($BX634-$BW634+1))),"")</f>
        <v>1</v>
      </c>
      <c r="AA634" s="0" t="n">
        <f aca="false">IF(ISNUMBER($BX634),IF($BX634&gt;=2017,1,0),"")</f>
        <v>1</v>
      </c>
      <c r="AB634" s="0" t="n">
        <f aca="false">IF(ISNUMBER($BX634),IF($BX634&gt;=2018,1,0),"")</f>
        <v>1</v>
      </c>
      <c r="AC634" s="0" t="n">
        <f aca="false">IF(ISNUMBER($BX634),IF($BX634&gt;=2019,1,0),"")</f>
        <v>1</v>
      </c>
      <c r="AD634" s="0" t="n">
        <f aca="false">IF($L634&lt;&gt;"",IF($L634&gt;2013,1,0),"")</f>
        <v>1</v>
      </c>
      <c r="AE634" s="0" t="n">
        <f aca="false">IF($L634&lt;&gt;"",1+IF($L634&gt;2011,1,0)+IF($L634&gt;2014,1,0),"")</f>
        <v>3</v>
      </c>
      <c r="AF634" s="0" t="s">
        <v>87</v>
      </c>
      <c r="AG634" s="0" t="s">
        <v>88</v>
      </c>
      <c r="AH634" s="0" t="s">
        <v>90</v>
      </c>
      <c r="AI634" s="0" t="s">
        <v>497</v>
      </c>
      <c r="AJ634" s="0" t="s">
        <v>497</v>
      </c>
      <c r="AK634" s="0" t="str">
        <f aca="false">IF(AND($CF634&lt;&gt;"",IFERROR(INDEX(subsample_country_map!$B:$B,MATCH($CF634,subsample_country_map!$A:$A,0)),"")&lt;&gt;""),INDEX(subsample_country_map!$B:$B,MATCH($CF634,subsample_country_map!$A:$A,0)),INDEX(lookup!$AA:$AA,MATCH($A634,lookup!$A:$A,0)))</f>
        <v>2_Europe</v>
      </c>
      <c r="AL634" s="0" t="str">
        <f aca="false">IF(AND($CF634&lt;&gt;"",IFERROR(INDEX(subsample_country_map!$C:$C,MATCH($CF634,subsample_country_map!$A:$A,0)),"")&lt;&gt;""),INDEX(subsample_country_map!$C:$C,MATCH($CF634,subsample_country_map!$A:$A,0)),INDEX(lookup!$AB:$AB,MATCH($A634,lookup!$A:$A,0)))</f>
        <v>99_NCE</v>
      </c>
      <c r="AM634" s="0" t="str">
        <f aca="false">IF(AND($CF634&lt;&gt;"",IFERROR(INDEX(subsample_country_map!$D:$D,MATCH($CF634,subsample_country_map!$A:$A,0)),"")&lt;&gt;""),INDEX(subsample_country_map!$D:$D,MATCH($CF634,subsample_country_map!$A:$A,0)),INDEX(lookup!$AC:$AC,MATCH($A634,lookup!$A:$A,0)))</f>
        <v>1_western</v>
      </c>
      <c r="AN634" s="0" t="str">
        <f aca="false">IF(AND($CF634&lt;&gt;"",IFERROR(INDEX(subsample_country_map!$E:$E,MATCH($CF634,subsample_country_map!$A:$A,0)),"")&lt;&gt;""),INDEX(subsample_country_map!$E:$E,MATCH($CF634,subsample_country_map!$A:$A,0)),INDEX(lookup!$AD:$AD,MATCH($A634,lookup!$A:$A,0)))</f>
        <v>99_NCE</v>
      </c>
      <c r="AO634" s="0" t="str">
        <f aca="false">INDEX(lookup!$Y:$Y,MATCH($A634,lookup!$A:$A,0))</f>
        <v>0_published</v>
      </c>
      <c r="AP634" s="0" t="str">
        <f aca="false">INDEX(lookup!$Z:$Z,MATCH($A634,lookup!$A:$A,0))</f>
        <v>1_VHB high</v>
      </c>
      <c r="AQ634" s="0" t="str">
        <f aca="false">INDEX(lookup!$W:$W,MATCH($A634,lookup!$A:$A,0))</f>
        <v>2_sust</v>
      </c>
      <c r="AS634" s="0" t="s">
        <v>91</v>
      </c>
      <c r="AT634" s="0" t="s">
        <v>397</v>
      </c>
      <c r="AU634" s="0" t="s">
        <v>93</v>
      </c>
      <c r="AZ634" s="0" t="s">
        <v>2429</v>
      </c>
      <c r="BA634" s="0" t="s">
        <v>95</v>
      </c>
      <c r="BB634" s="0" t="s">
        <v>96</v>
      </c>
      <c r="BC634" s="0" t="s">
        <v>97</v>
      </c>
      <c r="BD634" s="0" t="s">
        <v>97</v>
      </c>
      <c r="BE634" s="0" t="s">
        <v>98</v>
      </c>
      <c r="BI634" s="0" t="s">
        <v>99</v>
      </c>
      <c r="BJ634" s="0" t="s">
        <v>2430</v>
      </c>
      <c r="BK634" s="0" t="s">
        <v>750</v>
      </c>
      <c r="BL634" s="0" t="s">
        <v>2431</v>
      </c>
      <c r="BM634" s="0" t="s">
        <v>2432</v>
      </c>
      <c r="BN634" s="0" t="s">
        <v>2426</v>
      </c>
      <c r="BO634" s="0" t="s">
        <v>105</v>
      </c>
      <c r="BP634" s="0" t="s">
        <v>2423</v>
      </c>
      <c r="BQ634" s="0" t="s">
        <v>85</v>
      </c>
      <c r="BT634" s="0" t="n">
        <v>0</v>
      </c>
      <c r="BU634" s="0" t="s">
        <v>2427</v>
      </c>
      <c r="BW634" s="0" t="n">
        <v>2021</v>
      </c>
      <c r="BX634" s="0" t="n">
        <v>2024</v>
      </c>
      <c r="BY634" s="0" t="s">
        <v>2428</v>
      </c>
      <c r="BZ634" s="0" t="n">
        <v>2022.5</v>
      </c>
      <c r="CA634" s="0" t="n">
        <v>1</v>
      </c>
      <c r="CB634" s="0" t="n">
        <v>1</v>
      </c>
      <c r="CC634" s="0" t="n">
        <v>1</v>
      </c>
      <c r="CD634" s="0" t="n">
        <v>0.0460324865882908</v>
      </c>
      <c r="CE634" s="0" t="n">
        <v>1</v>
      </c>
    </row>
    <row r="635" customFormat="false" ht="15" hidden="false" customHeight="false" outlineLevel="0" collapsed="false">
      <c r="A635" s="0" t="s">
        <v>2423</v>
      </c>
      <c r="B635" s="0" t="n">
        <v>1940</v>
      </c>
      <c r="C635" s="0" t="n">
        <v>0.056</v>
      </c>
      <c r="D635" s="0" t="n">
        <v>2110</v>
      </c>
      <c r="E635" s="0" t="n">
        <f aca="false">IF(ISNUMBER($BA635),$BA635,IF(AND(ISNUMBER($D635),ISNUMBER($BW635),ISNUMBER($BX635)),$D635*($BX635-$BW635+1),""))</f>
        <v>8440</v>
      </c>
      <c r="H635" s="0" t="s">
        <v>85</v>
      </c>
      <c r="I635" s="0" t="s">
        <v>86</v>
      </c>
      <c r="J635" s="0" t="n">
        <f aca="false">IF($BW635&lt;&gt;"",$BW635,"")</f>
        <v>2021</v>
      </c>
      <c r="K635" s="0" t="n">
        <f aca="false">IF($BX635&lt;&gt;"",$BX635,"")</f>
        <v>2024</v>
      </c>
      <c r="L635" s="0" t="n">
        <f aca="false">IF(AND(ISNUMBER($BW635),ISNUMBER($BX635)),($BW635+$BX635)/2,"")</f>
        <v>2022.5</v>
      </c>
      <c r="M635" s="0" t="n">
        <f aca="false">IF($L635&lt;&gt;"",$L635,"")</f>
        <v>2022.5</v>
      </c>
      <c r="N635" s="0" t="n">
        <f aca="false">IF(AND(ISNUMBER($BW635),ISNUMBER($BX635)),MIN(1,MAX(0,($BX635-2016+1)/($BX635-$BW635+1))),"")</f>
        <v>1</v>
      </c>
      <c r="O635" s="0" t="n">
        <f aca="false">IF(AND(ISNUMBER($BW635),ISNUMBER($BX635)),MIN(1,MAX(0,($BX635-2017+1)/($BX635-$BW635+1))),"")</f>
        <v>1</v>
      </c>
      <c r="P635" s="0" t="n">
        <f aca="false">IF(AND(ISNUMBER($BW635),ISNUMBER($BX635)),MIN(1,MAX(0,($BX635-2018+1)/($BX635-$BW635+1))),"")</f>
        <v>1</v>
      </c>
      <c r="Q635" s="0" t="n">
        <f aca="false">IF(AND(ISNUMBER($BW635),ISNUMBER($BX635)),MIN(1,MAX(0,($BX635-2019+1)/($BX635-$BW635+1))),"")</f>
        <v>1</v>
      </c>
      <c r="R635" s="0" t="n">
        <f aca="false">IF(AND(ISNUMBER($BW635),ISNUMBER($BX635)),MIN(1,MAX(0,($BX635-2016+1)/($BX635-$BW635+1))),"")</f>
        <v>1</v>
      </c>
      <c r="S635" s="0" t="n">
        <f aca="false">IF($L635&lt;&gt;"",IF($L635&gt;=2015.5,1,0),"")</f>
        <v>1</v>
      </c>
      <c r="T635" s="0" t="n">
        <f aca="false">IF($L635&lt;&gt;"",IF($L635&gt;=2016,1,0),"")</f>
        <v>1</v>
      </c>
      <c r="U635" s="0" t="n">
        <f aca="false">IF(ISNUMBER($BX635),IF($BX635&gt;=2016,1,0),"")</f>
        <v>1</v>
      </c>
      <c r="V635" s="0" t="n">
        <f aca="false">IF(ISNUMBER($BW635),IF($BW635&gt;=2016,1,0),"")</f>
        <v>1</v>
      </c>
      <c r="W635" s="0" t="str">
        <f aca="false">IF(AND(ISNUMBER($BW635),ISNUMBER($BX635)),IF($BW635&gt;=2016,"post-only",IF($BX635&lt;2016,"pre-only","mixed")),"")</f>
        <v>post-only</v>
      </c>
      <c r="X635" s="0" t="n">
        <f aca="false">IF(AND(ISNUMBER($BW635),ISNUMBER($BX635)),MIN(1,MAX(0,($BX635-2017+1)/($BX635-$BW635+1))),"")</f>
        <v>1</v>
      </c>
      <c r="Y635" s="0" t="n">
        <f aca="false">IF(AND(ISNUMBER($BW635),ISNUMBER($BX635)),MIN(1,MAX(0,($BX635-2018+1)/($BX635-$BW635+1))),"")</f>
        <v>1</v>
      </c>
      <c r="Z635" s="0" t="n">
        <f aca="false">IF(AND(ISNUMBER($BW635),ISNUMBER($BX635)),MIN(1,MAX(0,($BX635-2019+1)/($BX635-$BW635+1))),"")</f>
        <v>1</v>
      </c>
      <c r="AA635" s="0" t="n">
        <f aca="false">IF(ISNUMBER($BX635),IF($BX635&gt;=2017,1,0),"")</f>
        <v>1</v>
      </c>
      <c r="AB635" s="0" t="n">
        <f aca="false">IF(ISNUMBER($BX635),IF($BX635&gt;=2018,1,0),"")</f>
        <v>1</v>
      </c>
      <c r="AC635" s="0" t="n">
        <f aca="false">IF(ISNUMBER($BX635),IF($BX635&gt;=2019,1,0),"")</f>
        <v>1</v>
      </c>
      <c r="AD635" s="0" t="n">
        <f aca="false">IF($L635&lt;&gt;"",IF($L635&gt;2013,1,0),"")</f>
        <v>1</v>
      </c>
      <c r="AE635" s="0" t="n">
        <f aca="false">IF($L635&lt;&gt;"",1+IF($L635&gt;2011,1,0)+IF($L635&gt;2014,1,0),"")</f>
        <v>3</v>
      </c>
      <c r="AF635" s="0" t="s">
        <v>87</v>
      </c>
      <c r="AG635" s="0" t="s">
        <v>88</v>
      </c>
      <c r="AH635" s="0" t="s">
        <v>90</v>
      </c>
      <c r="AI635" s="0" t="s">
        <v>497</v>
      </c>
      <c r="AJ635" s="0" t="s">
        <v>497</v>
      </c>
      <c r="AK635" s="0" t="str">
        <f aca="false">IF(AND($CF635&lt;&gt;"",IFERROR(INDEX(subsample_country_map!$B:$B,MATCH($CF635,subsample_country_map!$A:$A,0)),"")&lt;&gt;""),INDEX(subsample_country_map!$B:$B,MATCH($CF635,subsample_country_map!$A:$A,0)),INDEX(lookup!$AA:$AA,MATCH($A635,lookup!$A:$A,0)))</f>
        <v>2_Europe</v>
      </c>
      <c r="AL635" s="0" t="str">
        <f aca="false">IF(AND($CF635&lt;&gt;"",IFERROR(INDEX(subsample_country_map!$C:$C,MATCH($CF635,subsample_country_map!$A:$A,0)),"")&lt;&gt;""),INDEX(subsample_country_map!$C:$C,MATCH($CF635,subsample_country_map!$A:$A,0)),INDEX(lookup!$AB:$AB,MATCH($A635,lookup!$A:$A,0)))</f>
        <v>99_NCE</v>
      </c>
      <c r="AM635" s="0" t="str">
        <f aca="false">IF(AND($CF635&lt;&gt;"",IFERROR(INDEX(subsample_country_map!$D:$D,MATCH($CF635,subsample_country_map!$A:$A,0)),"")&lt;&gt;""),INDEX(subsample_country_map!$D:$D,MATCH($CF635,subsample_country_map!$A:$A,0)),INDEX(lookup!$AC:$AC,MATCH($A635,lookup!$A:$A,0)))</f>
        <v>1_western</v>
      </c>
      <c r="AN635" s="0" t="str">
        <f aca="false">IF(AND($CF635&lt;&gt;"",IFERROR(INDEX(subsample_country_map!$E:$E,MATCH($CF635,subsample_country_map!$A:$A,0)),"")&lt;&gt;""),INDEX(subsample_country_map!$E:$E,MATCH($CF635,subsample_country_map!$A:$A,0)),INDEX(lookup!$AD:$AD,MATCH($A635,lookup!$A:$A,0)))</f>
        <v>99_NCE</v>
      </c>
      <c r="AO635" s="0" t="str">
        <f aca="false">INDEX(lookup!$Y:$Y,MATCH($A635,lookup!$A:$A,0))</f>
        <v>0_published</v>
      </c>
      <c r="AP635" s="0" t="str">
        <f aca="false">INDEX(lookup!$Z:$Z,MATCH($A635,lookup!$A:$A,0))</f>
        <v>1_VHB high</v>
      </c>
      <c r="AQ635" s="0" t="str">
        <f aca="false">INDEX(lookup!$W:$W,MATCH($A635,lookup!$A:$A,0))</f>
        <v>2_sust</v>
      </c>
      <c r="AS635" s="0" t="s">
        <v>91</v>
      </c>
      <c r="AT635" s="0" t="s">
        <v>111</v>
      </c>
      <c r="AU635" s="0" t="s">
        <v>93</v>
      </c>
      <c r="AZ635" s="0" t="s">
        <v>2433</v>
      </c>
      <c r="BA635" s="0" t="s">
        <v>95</v>
      </c>
      <c r="BB635" s="0" t="s">
        <v>96</v>
      </c>
      <c r="BC635" s="0" t="s">
        <v>97</v>
      </c>
      <c r="BD635" s="0" t="s">
        <v>97</v>
      </c>
      <c r="BE635" s="0" t="s">
        <v>98</v>
      </c>
      <c r="BI635" s="0" t="s">
        <v>99</v>
      </c>
      <c r="BJ635" s="0" t="s">
        <v>2434</v>
      </c>
      <c r="BK635" s="0" t="s">
        <v>750</v>
      </c>
      <c r="BL635" s="0" t="s">
        <v>2435</v>
      </c>
      <c r="BM635" s="0" t="s">
        <v>857</v>
      </c>
      <c r="BN635" s="0" t="s">
        <v>2426</v>
      </c>
      <c r="BO635" s="0" t="s">
        <v>105</v>
      </c>
      <c r="BP635" s="0" t="s">
        <v>2423</v>
      </c>
      <c r="BQ635" s="0" t="s">
        <v>85</v>
      </c>
      <c r="BT635" s="0" t="n">
        <v>0</v>
      </c>
      <c r="BU635" s="0" t="s">
        <v>2427</v>
      </c>
      <c r="BW635" s="0" t="n">
        <v>2021</v>
      </c>
      <c r="BX635" s="0" t="n">
        <v>2024</v>
      </c>
      <c r="BY635" s="0" t="s">
        <v>2428</v>
      </c>
      <c r="BZ635" s="0" t="n">
        <v>2022.5</v>
      </c>
      <c r="CA635" s="0" t="n">
        <v>1</v>
      </c>
      <c r="CB635" s="0" t="n">
        <v>1</v>
      </c>
      <c r="CC635" s="0" t="n">
        <v>1</v>
      </c>
      <c r="CD635" s="0" t="n">
        <v>0.0560586490603531</v>
      </c>
      <c r="CE635" s="0" t="n">
        <v>1</v>
      </c>
    </row>
    <row r="636" customFormat="false" ht="15" hidden="false" customHeight="false" outlineLevel="0" collapsed="false">
      <c r="A636" s="0" t="s">
        <v>2423</v>
      </c>
      <c r="B636" s="0" t="n">
        <v>1941</v>
      </c>
      <c r="C636" s="0" t="n">
        <v>-0.205466198775006</v>
      </c>
      <c r="D636" s="0" t="n">
        <v>363</v>
      </c>
      <c r="E636" s="0" t="n">
        <f aca="false">IF(ISNUMBER($BA636),$BA636,IF(AND(ISNUMBER($D636),ISNUMBER($BW636),ISNUMBER($BX636)),$D636*($BX636-$BW636+1),""))</f>
        <v>363</v>
      </c>
      <c r="H636" s="0" t="s">
        <v>118</v>
      </c>
      <c r="I636" s="0" t="s">
        <v>344</v>
      </c>
      <c r="J636" s="0" t="n">
        <f aca="false">IF($BW636&lt;&gt;"",$BW636,"")</f>
        <v>2021</v>
      </c>
      <c r="K636" s="0" t="n">
        <f aca="false">IF($BX636&lt;&gt;"",$BX636,"")</f>
        <v>2024</v>
      </c>
      <c r="L636" s="0" t="n">
        <f aca="false">IF(AND(ISNUMBER($BW636),ISNUMBER($BX636)),($BW636+$BX636)/2,"")</f>
        <v>2022.5</v>
      </c>
      <c r="M636" s="0" t="n">
        <f aca="false">IF($L636&lt;&gt;"",$L636,"")</f>
        <v>2022.5</v>
      </c>
      <c r="N636" s="0" t="n">
        <f aca="false">IF(AND(ISNUMBER($BW636),ISNUMBER($BX636)),MIN(1,MAX(0,($BX636-2016+1)/($BX636-$BW636+1))),"")</f>
        <v>1</v>
      </c>
      <c r="O636" s="0" t="n">
        <f aca="false">IF(AND(ISNUMBER($BW636),ISNUMBER($BX636)),MIN(1,MAX(0,($BX636-2017+1)/($BX636-$BW636+1))),"")</f>
        <v>1</v>
      </c>
      <c r="P636" s="0" t="n">
        <f aca="false">IF(AND(ISNUMBER($BW636),ISNUMBER($BX636)),MIN(1,MAX(0,($BX636-2018+1)/($BX636-$BW636+1))),"")</f>
        <v>1</v>
      </c>
      <c r="Q636" s="0" t="n">
        <f aca="false">IF(AND(ISNUMBER($BW636),ISNUMBER($BX636)),MIN(1,MAX(0,($BX636-2019+1)/($BX636-$BW636+1))),"")</f>
        <v>1</v>
      </c>
      <c r="R636" s="0" t="n">
        <f aca="false">IF(AND(ISNUMBER($BW636),ISNUMBER($BX636)),MIN(1,MAX(0,($BX636-2016+1)/($BX636-$BW636+1))),"")</f>
        <v>1</v>
      </c>
      <c r="S636" s="0" t="n">
        <f aca="false">IF($L636&lt;&gt;"",IF($L636&gt;=2015.5,1,0),"")</f>
        <v>1</v>
      </c>
      <c r="T636" s="0" t="n">
        <f aca="false">IF($L636&lt;&gt;"",IF($L636&gt;=2016,1,0),"")</f>
        <v>1</v>
      </c>
      <c r="U636" s="0" t="n">
        <f aca="false">IF(ISNUMBER($BX636),IF($BX636&gt;=2016,1,0),"")</f>
        <v>1</v>
      </c>
      <c r="V636" s="0" t="n">
        <f aca="false">IF(ISNUMBER($BW636),IF($BW636&gt;=2016,1,0),"")</f>
        <v>1</v>
      </c>
      <c r="W636" s="0" t="str">
        <f aca="false">IF(AND(ISNUMBER($BW636),ISNUMBER($BX636)),IF($BW636&gt;=2016,"post-only",IF($BX636&lt;2016,"pre-only","mixed")),"")</f>
        <v>post-only</v>
      </c>
      <c r="X636" s="0" t="n">
        <f aca="false">IF(AND(ISNUMBER($BW636),ISNUMBER($BX636)),MIN(1,MAX(0,($BX636-2017+1)/($BX636-$BW636+1))),"")</f>
        <v>1</v>
      </c>
      <c r="Y636" s="0" t="n">
        <f aca="false">IF(AND(ISNUMBER($BW636),ISNUMBER($BX636)),MIN(1,MAX(0,($BX636-2018+1)/($BX636-$BW636+1))),"")</f>
        <v>1</v>
      </c>
      <c r="Z636" s="0" t="n">
        <f aca="false">IF(AND(ISNUMBER($BW636),ISNUMBER($BX636)),MIN(1,MAX(0,($BX636-2019+1)/($BX636-$BW636+1))),"")</f>
        <v>1</v>
      </c>
      <c r="AA636" s="0" t="n">
        <f aca="false">IF(ISNUMBER($BX636),IF($BX636&gt;=2017,1,0),"")</f>
        <v>1</v>
      </c>
      <c r="AB636" s="0" t="n">
        <f aca="false">IF(ISNUMBER($BX636),IF($BX636&gt;=2018,1,0),"")</f>
        <v>1</v>
      </c>
      <c r="AC636" s="0" t="n">
        <f aca="false">IF(ISNUMBER($BX636),IF($BX636&gt;=2019,1,0),"")</f>
        <v>1</v>
      </c>
      <c r="AD636" s="0" t="n">
        <f aca="false">IF($L636&lt;&gt;"",IF($L636&gt;2013,1,0),"")</f>
        <v>1</v>
      </c>
      <c r="AE636" s="0" t="n">
        <f aca="false">IF($L636&lt;&gt;"",1+IF($L636&gt;2011,1,0)+IF($L636&gt;2014,1,0),"")</f>
        <v>3</v>
      </c>
      <c r="AF636" s="0" t="s">
        <v>87</v>
      </c>
      <c r="AG636" s="0" t="s">
        <v>88</v>
      </c>
      <c r="AH636" s="0" t="s">
        <v>90</v>
      </c>
      <c r="AI636" s="0" t="s">
        <v>497</v>
      </c>
      <c r="AJ636" s="0" t="s">
        <v>497</v>
      </c>
      <c r="AK636" s="0" t="str">
        <f aca="false">IF(AND($CF636&lt;&gt;"",IFERROR(INDEX(subsample_country_map!$B:$B,MATCH($CF636,subsample_country_map!$A:$A,0)),"")&lt;&gt;""),INDEX(subsample_country_map!$B:$B,MATCH($CF636,subsample_country_map!$A:$A,0)),INDEX(lookup!$AA:$AA,MATCH($A636,lookup!$A:$A,0)))</f>
        <v>2_Europe</v>
      </c>
      <c r="AL636" s="0" t="str">
        <f aca="false">IF(AND($CF636&lt;&gt;"",IFERROR(INDEX(subsample_country_map!$C:$C,MATCH($CF636,subsample_country_map!$A:$A,0)),"")&lt;&gt;""),INDEX(subsample_country_map!$C:$C,MATCH($CF636,subsample_country_map!$A:$A,0)),INDEX(lookup!$AB:$AB,MATCH($A636,lookup!$A:$A,0)))</f>
        <v>99_NCE</v>
      </c>
      <c r="AM636" s="0" t="str">
        <f aca="false">IF(AND($CF636&lt;&gt;"",IFERROR(INDEX(subsample_country_map!$D:$D,MATCH($CF636,subsample_country_map!$A:$A,0)),"")&lt;&gt;""),INDEX(subsample_country_map!$D:$D,MATCH($CF636,subsample_country_map!$A:$A,0)),INDEX(lookup!$AC:$AC,MATCH($A636,lookup!$A:$A,0)))</f>
        <v>1_western</v>
      </c>
      <c r="AN636" s="0" t="str">
        <f aca="false">IF(AND($CF636&lt;&gt;"",IFERROR(INDEX(subsample_country_map!$E:$E,MATCH($CF636,subsample_country_map!$A:$A,0)),"")&lt;&gt;""),INDEX(subsample_country_map!$E:$E,MATCH($CF636,subsample_country_map!$A:$A,0)),INDEX(lookup!$AD:$AD,MATCH($A636,lookup!$A:$A,0)))</f>
        <v>99_NCE</v>
      </c>
      <c r="AO636" s="0" t="str">
        <f aca="false">INDEX(lookup!$Y:$Y,MATCH($A636,lookup!$A:$A,0))</f>
        <v>0_published</v>
      </c>
      <c r="AP636" s="0" t="str">
        <f aca="false">INDEX(lookup!$Z:$Z,MATCH($A636,lookup!$A:$A,0))</f>
        <v>1_VHB high</v>
      </c>
      <c r="AQ636" s="0" t="str">
        <f aca="false">INDEX(lookup!$W:$W,MATCH($A636,lookup!$A:$A,0))</f>
        <v>2_sust</v>
      </c>
      <c r="AS636" s="0" t="s">
        <v>91</v>
      </c>
      <c r="AT636" s="0" t="s">
        <v>397</v>
      </c>
      <c r="AU636" s="0" t="s">
        <v>93</v>
      </c>
      <c r="AV636" s="0" t="s">
        <v>417</v>
      </c>
      <c r="AW636" s="0" t="s">
        <v>406</v>
      </c>
      <c r="BA636" s="0" t="n">
        <v>363</v>
      </c>
      <c r="BB636" s="0" t="s">
        <v>96</v>
      </c>
      <c r="BC636" s="0" t="s">
        <v>2436</v>
      </c>
      <c r="BD636" s="0" t="s">
        <v>142</v>
      </c>
      <c r="BE636" s="0" t="s">
        <v>2437</v>
      </c>
      <c r="BF636" s="0" t="s">
        <v>2438</v>
      </c>
      <c r="BI636" s="0" t="s">
        <v>124</v>
      </c>
      <c r="BJ636" s="0" t="s">
        <v>2439</v>
      </c>
      <c r="BK636" s="0" t="s">
        <v>101</v>
      </c>
      <c r="BL636" s="0" t="s">
        <v>2440</v>
      </c>
      <c r="BM636" s="0" t="s">
        <v>1693</v>
      </c>
      <c r="BN636" s="0" t="s">
        <v>2426</v>
      </c>
      <c r="BO636" s="0" t="s">
        <v>105</v>
      </c>
      <c r="BP636" s="0" t="s">
        <v>2423</v>
      </c>
      <c r="BQ636" s="0" t="s">
        <v>127</v>
      </c>
      <c r="BT636" s="0" t="n">
        <v>0</v>
      </c>
      <c r="BU636" s="0" t="s">
        <v>2427</v>
      </c>
      <c r="BW636" s="0" t="n">
        <v>2021</v>
      </c>
      <c r="BX636" s="0" t="n">
        <v>2024</v>
      </c>
      <c r="BY636" s="0" t="s">
        <v>2428</v>
      </c>
      <c r="BZ636" s="0" t="n">
        <v>2022.5</v>
      </c>
      <c r="CA636" s="0" t="n">
        <v>1</v>
      </c>
      <c r="CB636" s="0" t="n">
        <v>1</v>
      </c>
      <c r="CC636" s="0" t="n">
        <v>1</v>
      </c>
      <c r="CD636" s="0" t="n">
        <v>-0.20843306448016</v>
      </c>
      <c r="CE636" s="0" t="n">
        <v>1</v>
      </c>
    </row>
    <row r="637" customFormat="false" ht="15" hidden="false" customHeight="false" outlineLevel="0" collapsed="false">
      <c r="A637" s="0" t="s">
        <v>2423</v>
      </c>
      <c r="B637" s="0" t="n">
        <v>1942</v>
      </c>
      <c r="D637" s="0" t="n">
        <v>363</v>
      </c>
      <c r="E637" s="0" t="n">
        <f aca="false">IF(ISNUMBER($BA637),$BA637,IF(AND(ISNUMBER($D637),ISNUMBER($BW637),ISNUMBER($BX637)),$D637*($BX637-$BW637+1),""))</f>
        <v>363</v>
      </c>
      <c r="H637" s="0" t="s">
        <v>118</v>
      </c>
      <c r="I637" s="0" t="s">
        <v>344</v>
      </c>
      <c r="J637" s="0" t="n">
        <f aca="false">IF($BW637&lt;&gt;"",$BW637,"")</f>
        <v>2021</v>
      </c>
      <c r="K637" s="0" t="n">
        <f aca="false">IF($BX637&lt;&gt;"",$BX637,"")</f>
        <v>2024</v>
      </c>
      <c r="L637" s="0" t="n">
        <f aca="false">IF(AND(ISNUMBER($BW637),ISNUMBER($BX637)),($BW637+$BX637)/2,"")</f>
        <v>2022.5</v>
      </c>
      <c r="M637" s="0" t="n">
        <f aca="false">IF($L637&lt;&gt;"",$L637,"")</f>
        <v>2022.5</v>
      </c>
      <c r="N637" s="0" t="n">
        <f aca="false">IF(AND(ISNUMBER($BW637),ISNUMBER($BX637)),MIN(1,MAX(0,($BX637-2016+1)/($BX637-$BW637+1))),"")</f>
        <v>1</v>
      </c>
      <c r="O637" s="0" t="n">
        <f aca="false">IF(AND(ISNUMBER($BW637),ISNUMBER($BX637)),MIN(1,MAX(0,($BX637-2017+1)/($BX637-$BW637+1))),"")</f>
        <v>1</v>
      </c>
      <c r="P637" s="0" t="n">
        <f aca="false">IF(AND(ISNUMBER($BW637),ISNUMBER($BX637)),MIN(1,MAX(0,($BX637-2018+1)/($BX637-$BW637+1))),"")</f>
        <v>1</v>
      </c>
      <c r="Q637" s="0" t="n">
        <f aca="false">IF(AND(ISNUMBER($BW637),ISNUMBER($BX637)),MIN(1,MAX(0,($BX637-2019+1)/($BX637-$BW637+1))),"")</f>
        <v>1</v>
      </c>
      <c r="R637" s="0" t="n">
        <f aca="false">IF(AND(ISNUMBER($BW637),ISNUMBER($BX637)),MIN(1,MAX(0,($BX637-2016+1)/($BX637-$BW637+1))),"")</f>
        <v>1</v>
      </c>
      <c r="S637" s="0" t="n">
        <f aca="false">IF($L637&lt;&gt;"",IF($L637&gt;=2015.5,1,0),"")</f>
        <v>1</v>
      </c>
      <c r="T637" s="0" t="n">
        <f aca="false">IF($L637&lt;&gt;"",IF($L637&gt;=2016,1,0),"")</f>
        <v>1</v>
      </c>
      <c r="U637" s="0" t="n">
        <f aca="false">IF(ISNUMBER($BX637),IF($BX637&gt;=2016,1,0),"")</f>
        <v>1</v>
      </c>
      <c r="V637" s="0" t="n">
        <f aca="false">IF(ISNUMBER($BW637),IF($BW637&gt;=2016,1,0),"")</f>
        <v>1</v>
      </c>
      <c r="W637" s="0" t="str">
        <f aca="false">IF(AND(ISNUMBER($BW637),ISNUMBER($BX637)),IF($BW637&gt;=2016,"post-only",IF($BX637&lt;2016,"pre-only","mixed")),"")</f>
        <v>post-only</v>
      </c>
      <c r="X637" s="0" t="n">
        <f aca="false">IF(AND(ISNUMBER($BW637),ISNUMBER($BX637)),MIN(1,MAX(0,($BX637-2017+1)/($BX637-$BW637+1))),"")</f>
        <v>1</v>
      </c>
      <c r="Y637" s="0" t="n">
        <f aca="false">IF(AND(ISNUMBER($BW637),ISNUMBER($BX637)),MIN(1,MAX(0,($BX637-2018+1)/($BX637-$BW637+1))),"")</f>
        <v>1</v>
      </c>
      <c r="Z637" s="0" t="n">
        <f aca="false">IF(AND(ISNUMBER($BW637),ISNUMBER($BX637)),MIN(1,MAX(0,($BX637-2019+1)/($BX637-$BW637+1))),"")</f>
        <v>1</v>
      </c>
      <c r="AA637" s="0" t="n">
        <f aca="false">IF(ISNUMBER($BX637),IF($BX637&gt;=2017,1,0),"")</f>
        <v>1</v>
      </c>
      <c r="AB637" s="0" t="n">
        <f aca="false">IF(ISNUMBER($BX637),IF($BX637&gt;=2018,1,0),"")</f>
        <v>1</v>
      </c>
      <c r="AC637" s="0" t="n">
        <f aca="false">IF(ISNUMBER($BX637),IF($BX637&gt;=2019,1,0),"")</f>
        <v>1</v>
      </c>
      <c r="AD637" s="0" t="n">
        <f aca="false">IF($L637&lt;&gt;"",IF($L637&gt;2013,1,0),"")</f>
        <v>1</v>
      </c>
      <c r="AE637" s="0" t="n">
        <f aca="false">IF($L637&lt;&gt;"",1+IF($L637&gt;2011,1,0)+IF($L637&gt;2014,1,0),"")</f>
        <v>3</v>
      </c>
      <c r="AF637" s="0" t="s">
        <v>87</v>
      </c>
      <c r="AG637" s="0" t="s">
        <v>88</v>
      </c>
      <c r="AH637" s="0" t="s">
        <v>90</v>
      </c>
      <c r="AI637" s="0" t="s">
        <v>497</v>
      </c>
      <c r="AJ637" s="0" t="s">
        <v>497</v>
      </c>
      <c r="AK637" s="0" t="str">
        <f aca="false">IF(AND($CF637&lt;&gt;"",IFERROR(INDEX(subsample_country_map!$B:$B,MATCH($CF637,subsample_country_map!$A:$A,0)),"")&lt;&gt;""),INDEX(subsample_country_map!$B:$B,MATCH($CF637,subsample_country_map!$A:$A,0)),INDEX(lookup!$AA:$AA,MATCH($A637,lookup!$A:$A,0)))</f>
        <v>2_Europe</v>
      </c>
      <c r="AL637" s="0" t="str">
        <f aca="false">IF(AND($CF637&lt;&gt;"",IFERROR(INDEX(subsample_country_map!$C:$C,MATCH($CF637,subsample_country_map!$A:$A,0)),"")&lt;&gt;""),INDEX(subsample_country_map!$C:$C,MATCH($CF637,subsample_country_map!$A:$A,0)),INDEX(lookup!$AB:$AB,MATCH($A637,lookup!$A:$A,0)))</f>
        <v>99_NCE</v>
      </c>
      <c r="AM637" s="0" t="str">
        <f aca="false">IF(AND($CF637&lt;&gt;"",IFERROR(INDEX(subsample_country_map!$D:$D,MATCH($CF637,subsample_country_map!$A:$A,0)),"")&lt;&gt;""),INDEX(subsample_country_map!$D:$D,MATCH($CF637,subsample_country_map!$A:$A,0)),INDEX(lookup!$AC:$AC,MATCH($A637,lookup!$A:$A,0)))</f>
        <v>1_western</v>
      </c>
      <c r="AN637" s="0" t="str">
        <f aca="false">IF(AND($CF637&lt;&gt;"",IFERROR(INDEX(subsample_country_map!$E:$E,MATCH($CF637,subsample_country_map!$A:$A,0)),"")&lt;&gt;""),INDEX(subsample_country_map!$E:$E,MATCH($CF637,subsample_country_map!$A:$A,0)),INDEX(lookup!$AD:$AD,MATCH($A637,lookup!$A:$A,0)))</f>
        <v>99_NCE</v>
      </c>
      <c r="AO637" s="0" t="str">
        <f aca="false">INDEX(lookup!$Y:$Y,MATCH($A637,lookup!$A:$A,0))</f>
        <v>0_published</v>
      </c>
      <c r="AP637" s="0" t="str">
        <f aca="false">INDEX(lookup!$Z:$Z,MATCH($A637,lookup!$A:$A,0))</f>
        <v>1_VHB high</v>
      </c>
      <c r="AQ637" s="0" t="str">
        <f aca="false">INDEX(lookup!$W:$W,MATCH($A637,lookup!$A:$A,0))</f>
        <v>2_sust</v>
      </c>
      <c r="AS637" s="0" t="s">
        <v>91</v>
      </c>
      <c r="AT637" s="0" t="s">
        <v>111</v>
      </c>
      <c r="AU637" s="0" t="s">
        <v>93</v>
      </c>
      <c r="AV637" s="0" t="s">
        <v>2242</v>
      </c>
      <c r="AW637" s="0" t="s">
        <v>2242</v>
      </c>
      <c r="BA637" s="0" t="n">
        <v>363</v>
      </c>
      <c r="BB637" s="0" t="s">
        <v>96</v>
      </c>
      <c r="BC637" s="0" t="s">
        <v>2436</v>
      </c>
      <c r="BD637" s="0" t="s">
        <v>142</v>
      </c>
      <c r="BE637" s="0" t="s">
        <v>2437</v>
      </c>
      <c r="BF637" s="0" t="s">
        <v>2438</v>
      </c>
      <c r="BI637" s="0" t="s">
        <v>124</v>
      </c>
      <c r="BJ637" s="0" t="s">
        <v>2439</v>
      </c>
      <c r="BK637" s="0" t="s">
        <v>101</v>
      </c>
      <c r="BL637" s="0" t="s">
        <v>2441</v>
      </c>
      <c r="BM637" s="0" t="s">
        <v>857</v>
      </c>
      <c r="BN637" s="0" t="s">
        <v>2426</v>
      </c>
      <c r="BO637" s="0" t="s">
        <v>105</v>
      </c>
      <c r="BP637" s="0" t="s">
        <v>2423</v>
      </c>
      <c r="BQ637" s="0" t="s">
        <v>2442</v>
      </c>
      <c r="BT637" s="0" t="n">
        <v>0</v>
      </c>
      <c r="BU637" s="0" t="s">
        <v>2427</v>
      </c>
      <c r="BW637" s="0" t="n">
        <v>2021</v>
      </c>
      <c r="BX637" s="0" t="n">
        <v>2024</v>
      </c>
      <c r="BY637" s="0" t="s">
        <v>2428</v>
      </c>
      <c r="BZ637" s="0" t="n">
        <v>2022.5</v>
      </c>
      <c r="CA637" s="0" t="n">
        <v>1</v>
      </c>
      <c r="CB637" s="0" t="n">
        <v>1</v>
      </c>
      <c r="CC637" s="0" t="n">
        <v>1</v>
      </c>
      <c r="CE637" s="0" t="n">
        <v>0</v>
      </c>
    </row>
    <row r="638" customFormat="false" ht="15" hidden="false" customHeight="false" outlineLevel="0" collapsed="false">
      <c r="A638" s="0" t="s">
        <v>2423</v>
      </c>
      <c r="B638" s="0" t="n">
        <v>1943</v>
      </c>
      <c r="C638" s="0" t="n">
        <v>-0.387147134796662</v>
      </c>
      <c r="D638" s="0" t="n">
        <v>363</v>
      </c>
      <c r="E638" s="0" t="n">
        <f aca="false">IF(ISNUMBER($BA638),$BA638,IF(AND(ISNUMBER($D638),ISNUMBER($BW638),ISNUMBER($BX638)),$D638*($BX638-$BW638+1),""))</f>
        <v>363</v>
      </c>
      <c r="H638" s="0" t="s">
        <v>118</v>
      </c>
      <c r="I638" s="0" t="s">
        <v>344</v>
      </c>
      <c r="J638" s="0" t="n">
        <f aca="false">IF($BW638&lt;&gt;"",$BW638,"")</f>
        <v>2021</v>
      </c>
      <c r="K638" s="0" t="n">
        <f aca="false">IF($BX638&lt;&gt;"",$BX638,"")</f>
        <v>2024</v>
      </c>
      <c r="L638" s="0" t="n">
        <f aca="false">IF(AND(ISNUMBER($BW638),ISNUMBER($BX638)),($BW638+$BX638)/2,"")</f>
        <v>2022.5</v>
      </c>
      <c r="M638" s="0" t="n">
        <f aca="false">IF($L638&lt;&gt;"",$L638,"")</f>
        <v>2022.5</v>
      </c>
      <c r="N638" s="0" t="n">
        <f aca="false">IF(AND(ISNUMBER($BW638),ISNUMBER($BX638)),MIN(1,MAX(0,($BX638-2016+1)/($BX638-$BW638+1))),"")</f>
        <v>1</v>
      </c>
      <c r="O638" s="0" t="n">
        <f aca="false">IF(AND(ISNUMBER($BW638),ISNUMBER($BX638)),MIN(1,MAX(0,($BX638-2017+1)/($BX638-$BW638+1))),"")</f>
        <v>1</v>
      </c>
      <c r="P638" s="0" t="n">
        <f aca="false">IF(AND(ISNUMBER($BW638),ISNUMBER($BX638)),MIN(1,MAX(0,($BX638-2018+1)/($BX638-$BW638+1))),"")</f>
        <v>1</v>
      </c>
      <c r="Q638" s="0" t="n">
        <f aca="false">IF(AND(ISNUMBER($BW638),ISNUMBER($BX638)),MIN(1,MAX(0,($BX638-2019+1)/($BX638-$BW638+1))),"")</f>
        <v>1</v>
      </c>
      <c r="R638" s="0" t="n">
        <f aca="false">IF(AND(ISNUMBER($BW638),ISNUMBER($BX638)),MIN(1,MAX(0,($BX638-2016+1)/($BX638-$BW638+1))),"")</f>
        <v>1</v>
      </c>
      <c r="S638" s="0" t="n">
        <f aca="false">IF($L638&lt;&gt;"",IF($L638&gt;=2015.5,1,0),"")</f>
        <v>1</v>
      </c>
      <c r="T638" s="0" t="n">
        <f aca="false">IF($L638&lt;&gt;"",IF($L638&gt;=2016,1,0),"")</f>
        <v>1</v>
      </c>
      <c r="U638" s="0" t="n">
        <f aca="false">IF(ISNUMBER($BX638),IF($BX638&gt;=2016,1,0),"")</f>
        <v>1</v>
      </c>
      <c r="V638" s="0" t="n">
        <f aca="false">IF(ISNUMBER($BW638),IF($BW638&gt;=2016,1,0),"")</f>
        <v>1</v>
      </c>
      <c r="W638" s="0" t="str">
        <f aca="false">IF(AND(ISNUMBER($BW638),ISNUMBER($BX638)),IF($BW638&gt;=2016,"post-only",IF($BX638&lt;2016,"pre-only","mixed")),"")</f>
        <v>post-only</v>
      </c>
      <c r="X638" s="0" t="n">
        <f aca="false">IF(AND(ISNUMBER($BW638),ISNUMBER($BX638)),MIN(1,MAX(0,($BX638-2017+1)/($BX638-$BW638+1))),"")</f>
        <v>1</v>
      </c>
      <c r="Y638" s="0" t="n">
        <f aca="false">IF(AND(ISNUMBER($BW638),ISNUMBER($BX638)),MIN(1,MAX(0,($BX638-2018+1)/($BX638-$BW638+1))),"")</f>
        <v>1</v>
      </c>
      <c r="Z638" s="0" t="n">
        <f aca="false">IF(AND(ISNUMBER($BW638),ISNUMBER($BX638)),MIN(1,MAX(0,($BX638-2019+1)/($BX638-$BW638+1))),"")</f>
        <v>1</v>
      </c>
      <c r="AA638" s="0" t="n">
        <f aca="false">IF(ISNUMBER($BX638),IF($BX638&gt;=2017,1,0),"")</f>
        <v>1</v>
      </c>
      <c r="AB638" s="0" t="n">
        <f aca="false">IF(ISNUMBER($BX638),IF($BX638&gt;=2018,1,0),"")</f>
        <v>1</v>
      </c>
      <c r="AC638" s="0" t="n">
        <f aca="false">IF(ISNUMBER($BX638),IF($BX638&gt;=2019,1,0),"")</f>
        <v>1</v>
      </c>
      <c r="AD638" s="0" t="n">
        <f aca="false">IF($L638&lt;&gt;"",IF($L638&gt;2013,1,0),"")</f>
        <v>1</v>
      </c>
      <c r="AE638" s="0" t="n">
        <f aca="false">IF($L638&lt;&gt;"",1+IF($L638&gt;2011,1,0)+IF($L638&gt;2014,1,0),"")</f>
        <v>3</v>
      </c>
      <c r="AF638" s="0" t="s">
        <v>87</v>
      </c>
      <c r="AG638" s="0" t="s">
        <v>88</v>
      </c>
      <c r="AH638" s="0" t="s">
        <v>90</v>
      </c>
      <c r="AI638" s="0" t="s">
        <v>497</v>
      </c>
      <c r="AJ638" s="0" t="s">
        <v>497</v>
      </c>
      <c r="AK638" s="0" t="str">
        <f aca="false">IF(AND($CF638&lt;&gt;"",IFERROR(INDEX(subsample_country_map!$B:$B,MATCH($CF638,subsample_country_map!$A:$A,0)),"")&lt;&gt;""),INDEX(subsample_country_map!$B:$B,MATCH($CF638,subsample_country_map!$A:$A,0)),INDEX(lookup!$AA:$AA,MATCH($A638,lookup!$A:$A,0)))</f>
        <v>2_Europe</v>
      </c>
      <c r="AL638" s="0" t="str">
        <f aca="false">IF(AND($CF638&lt;&gt;"",IFERROR(INDEX(subsample_country_map!$C:$C,MATCH($CF638,subsample_country_map!$A:$A,0)),"")&lt;&gt;""),INDEX(subsample_country_map!$C:$C,MATCH($CF638,subsample_country_map!$A:$A,0)),INDEX(lookup!$AB:$AB,MATCH($A638,lookup!$A:$A,0)))</f>
        <v>99_NCE</v>
      </c>
      <c r="AM638" s="0" t="str">
        <f aca="false">IF(AND($CF638&lt;&gt;"",IFERROR(INDEX(subsample_country_map!$D:$D,MATCH($CF638,subsample_country_map!$A:$A,0)),"")&lt;&gt;""),INDEX(subsample_country_map!$D:$D,MATCH($CF638,subsample_country_map!$A:$A,0)),INDEX(lookup!$AC:$AC,MATCH($A638,lookup!$A:$A,0)))</f>
        <v>1_western</v>
      </c>
      <c r="AN638" s="0" t="str">
        <f aca="false">IF(AND($CF638&lt;&gt;"",IFERROR(INDEX(subsample_country_map!$E:$E,MATCH($CF638,subsample_country_map!$A:$A,0)),"")&lt;&gt;""),INDEX(subsample_country_map!$E:$E,MATCH($CF638,subsample_country_map!$A:$A,0)),INDEX(lookup!$AD:$AD,MATCH($A638,lookup!$A:$A,0)))</f>
        <v>99_NCE</v>
      </c>
      <c r="AO638" s="0" t="str">
        <f aca="false">INDEX(lookup!$Y:$Y,MATCH($A638,lookup!$A:$A,0))</f>
        <v>0_published</v>
      </c>
      <c r="AP638" s="0" t="str">
        <f aca="false">INDEX(lookup!$Z:$Z,MATCH($A638,lookup!$A:$A,0))</f>
        <v>1_VHB high</v>
      </c>
      <c r="AQ638" s="0" t="str">
        <f aca="false">INDEX(lookup!$W:$W,MATCH($A638,lookup!$A:$A,0))</f>
        <v>2_sust</v>
      </c>
      <c r="AS638" s="0" t="s">
        <v>91</v>
      </c>
      <c r="AT638" s="0" t="s">
        <v>397</v>
      </c>
      <c r="AU638" s="0" t="s">
        <v>93</v>
      </c>
      <c r="AV638" s="0" t="s">
        <v>1718</v>
      </c>
      <c r="AW638" s="0" t="s">
        <v>406</v>
      </c>
      <c r="BA638" s="0" t="n">
        <v>363</v>
      </c>
      <c r="BB638" s="0" t="s">
        <v>96</v>
      </c>
      <c r="BC638" s="0" t="s">
        <v>2443</v>
      </c>
      <c r="BD638" s="0" t="s">
        <v>142</v>
      </c>
      <c r="BE638" s="0" t="s">
        <v>2437</v>
      </c>
      <c r="BF638" s="0" t="s">
        <v>2438</v>
      </c>
      <c r="BI638" s="0" t="s">
        <v>124</v>
      </c>
      <c r="BJ638" s="0" t="s">
        <v>2444</v>
      </c>
      <c r="BK638" s="0" t="s">
        <v>101</v>
      </c>
      <c r="BL638" s="0" t="s">
        <v>2445</v>
      </c>
      <c r="BM638" s="0" t="s">
        <v>1693</v>
      </c>
      <c r="BN638" s="0" t="s">
        <v>2426</v>
      </c>
      <c r="BO638" s="0" t="s">
        <v>105</v>
      </c>
      <c r="BP638" s="0" t="s">
        <v>2423</v>
      </c>
      <c r="BQ638" s="0" t="s">
        <v>127</v>
      </c>
      <c r="BT638" s="0" t="n">
        <v>0</v>
      </c>
      <c r="BU638" s="0" t="s">
        <v>2427</v>
      </c>
      <c r="BW638" s="0" t="n">
        <v>2021</v>
      </c>
      <c r="BX638" s="0" t="n">
        <v>2024</v>
      </c>
      <c r="BY638" s="0" t="s">
        <v>2428</v>
      </c>
      <c r="BZ638" s="0" t="n">
        <v>2022.5</v>
      </c>
      <c r="CA638" s="0" t="n">
        <v>1</v>
      </c>
      <c r="CB638" s="0" t="n">
        <v>1</v>
      </c>
      <c r="CC638" s="0" t="n">
        <v>1</v>
      </c>
      <c r="CD638" s="0" t="n">
        <v>-0.408439806512553</v>
      </c>
      <c r="CE638" s="0" t="n">
        <v>1</v>
      </c>
    </row>
    <row r="639" customFormat="false" ht="15" hidden="false" customHeight="false" outlineLevel="0" collapsed="false">
      <c r="A639" s="0" t="s">
        <v>2423</v>
      </c>
      <c r="B639" s="0" t="n">
        <v>1944</v>
      </c>
      <c r="D639" s="0" t="n">
        <v>363</v>
      </c>
      <c r="E639" s="0" t="n">
        <f aca="false">IF(ISNUMBER($BA639),$BA639,IF(AND(ISNUMBER($D639),ISNUMBER($BW639),ISNUMBER($BX639)),$D639*($BX639-$BW639+1),""))</f>
        <v>363</v>
      </c>
      <c r="H639" s="0" t="s">
        <v>118</v>
      </c>
      <c r="I639" s="0" t="s">
        <v>344</v>
      </c>
      <c r="J639" s="0" t="n">
        <f aca="false">IF($BW639&lt;&gt;"",$BW639,"")</f>
        <v>2021</v>
      </c>
      <c r="K639" s="0" t="n">
        <f aca="false">IF($BX639&lt;&gt;"",$BX639,"")</f>
        <v>2024</v>
      </c>
      <c r="L639" s="0" t="n">
        <f aca="false">IF(AND(ISNUMBER($BW639),ISNUMBER($BX639)),($BW639+$BX639)/2,"")</f>
        <v>2022.5</v>
      </c>
      <c r="M639" s="0" t="n">
        <f aca="false">IF($L639&lt;&gt;"",$L639,"")</f>
        <v>2022.5</v>
      </c>
      <c r="N639" s="0" t="n">
        <f aca="false">IF(AND(ISNUMBER($BW639),ISNUMBER($BX639)),MIN(1,MAX(0,($BX639-2016+1)/($BX639-$BW639+1))),"")</f>
        <v>1</v>
      </c>
      <c r="O639" s="0" t="n">
        <f aca="false">IF(AND(ISNUMBER($BW639),ISNUMBER($BX639)),MIN(1,MAX(0,($BX639-2017+1)/($BX639-$BW639+1))),"")</f>
        <v>1</v>
      </c>
      <c r="P639" s="0" t="n">
        <f aca="false">IF(AND(ISNUMBER($BW639),ISNUMBER($BX639)),MIN(1,MAX(0,($BX639-2018+1)/($BX639-$BW639+1))),"")</f>
        <v>1</v>
      </c>
      <c r="Q639" s="0" t="n">
        <f aca="false">IF(AND(ISNUMBER($BW639),ISNUMBER($BX639)),MIN(1,MAX(0,($BX639-2019+1)/($BX639-$BW639+1))),"")</f>
        <v>1</v>
      </c>
      <c r="R639" s="0" t="n">
        <f aca="false">IF(AND(ISNUMBER($BW639),ISNUMBER($BX639)),MIN(1,MAX(0,($BX639-2016+1)/($BX639-$BW639+1))),"")</f>
        <v>1</v>
      </c>
      <c r="S639" s="0" t="n">
        <f aca="false">IF($L639&lt;&gt;"",IF($L639&gt;=2015.5,1,0),"")</f>
        <v>1</v>
      </c>
      <c r="T639" s="0" t="n">
        <f aca="false">IF($L639&lt;&gt;"",IF($L639&gt;=2016,1,0),"")</f>
        <v>1</v>
      </c>
      <c r="U639" s="0" t="n">
        <f aca="false">IF(ISNUMBER($BX639),IF($BX639&gt;=2016,1,0),"")</f>
        <v>1</v>
      </c>
      <c r="V639" s="0" t="n">
        <f aca="false">IF(ISNUMBER($BW639),IF($BW639&gt;=2016,1,0),"")</f>
        <v>1</v>
      </c>
      <c r="W639" s="0" t="str">
        <f aca="false">IF(AND(ISNUMBER($BW639),ISNUMBER($BX639)),IF($BW639&gt;=2016,"post-only",IF($BX639&lt;2016,"pre-only","mixed")),"")</f>
        <v>post-only</v>
      </c>
      <c r="X639" s="0" t="n">
        <f aca="false">IF(AND(ISNUMBER($BW639),ISNUMBER($BX639)),MIN(1,MAX(0,($BX639-2017+1)/($BX639-$BW639+1))),"")</f>
        <v>1</v>
      </c>
      <c r="Y639" s="0" t="n">
        <f aca="false">IF(AND(ISNUMBER($BW639),ISNUMBER($BX639)),MIN(1,MAX(0,($BX639-2018+1)/($BX639-$BW639+1))),"")</f>
        <v>1</v>
      </c>
      <c r="Z639" s="0" t="n">
        <f aca="false">IF(AND(ISNUMBER($BW639),ISNUMBER($BX639)),MIN(1,MAX(0,($BX639-2019+1)/($BX639-$BW639+1))),"")</f>
        <v>1</v>
      </c>
      <c r="AA639" s="0" t="n">
        <f aca="false">IF(ISNUMBER($BX639),IF($BX639&gt;=2017,1,0),"")</f>
        <v>1</v>
      </c>
      <c r="AB639" s="0" t="n">
        <f aca="false">IF(ISNUMBER($BX639),IF($BX639&gt;=2018,1,0),"")</f>
        <v>1</v>
      </c>
      <c r="AC639" s="0" t="n">
        <f aca="false">IF(ISNUMBER($BX639),IF($BX639&gt;=2019,1,0),"")</f>
        <v>1</v>
      </c>
      <c r="AD639" s="0" t="n">
        <f aca="false">IF($L639&lt;&gt;"",IF($L639&gt;2013,1,0),"")</f>
        <v>1</v>
      </c>
      <c r="AE639" s="0" t="n">
        <f aca="false">IF($L639&lt;&gt;"",1+IF($L639&gt;2011,1,0)+IF($L639&gt;2014,1,0),"")</f>
        <v>3</v>
      </c>
      <c r="AF639" s="0" t="s">
        <v>87</v>
      </c>
      <c r="AG639" s="0" t="s">
        <v>88</v>
      </c>
      <c r="AH639" s="0" t="s">
        <v>90</v>
      </c>
      <c r="AI639" s="0" t="s">
        <v>497</v>
      </c>
      <c r="AJ639" s="0" t="s">
        <v>497</v>
      </c>
      <c r="AK639" s="0" t="str">
        <f aca="false">IF(AND($CF639&lt;&gt;"",IFERROR(INDEX(subsample_country_map!$B:$B,MATCH($CF639,subsample_country_map!$A:$A,0)),"")&lt;&gt;""),INDEX(subsample_country_map!$B:$B,MATCH($CF639,subsample_country_map!$A:$A,0)),INDEX(lookup!$AA:$AA,MATCH($A639,lookup!$A:$A,0)))</f>
        <v>2_Europe</v>
      </c>
      <c r="AL639" s="0" t="str">
        <f aca="false">IF(AND($CF639&lt;&gt;"",IFERROR(INDEX(subsample_country_map!$C:$C,MATCH($CF639,subsample_country_map!$A:$A,0)),"")&lt;&gt;""),INDEX(subsample_country_map!$C:$C,MATCH($CF639,subsample_country_map!$A:$A,0)),INDEX(lookup!$AB:$AB,MATCH($A639,lookup!$A:$A,0)))</f>
        <v>99_NCE</v>
      </c>
      <c r="AM639" s="0" t="str">
        <f aca="false">IF(AND($CF639&lt;&gt;"",IFERROR(INDEX(subsample_country_map!$D:$D,MATCH($CF639,subsample_country_map!$A:$A,0)),"")&lt;&gt;""),INDEX(subsample_country_map!$D:$D,MATCH($CF639,subsample_country_map!$A:$A,0)),INDEX(lookup!$AC:$AC,MATCH($A639,lookup!$A:$A,0)))</f>
        <v>1_western</v>
      </c>
      <c r="AN639" s="0" t="str">
        <f aca="false">IF(AND($CF639&lt;&gt;"",IFERROR(INDEX(subsample_country_map!$E:$E,MATCH($CF639,subsample_country_map!$A:$A,0)),"")&lt;&gt;""),INDEX(subsample_country_map!$E:$E,MATCH($CF639,subsample_country_map!$A:$A,0)),INDEX(lookup!$AD:$AD,MATCH($A639,lookup!$A:$A,0)))</f>
        <v>99_NCE</v>
      </c>
      <c r="AO639" s="0" t="str">
        <f aca="false">INDEX(lookup!$Y:$Y,MATCH($A639,lookup!$A:$A,0))</f>
        <v>0_published</v>
      </c>
      <c r="AP639" s="0" t="str">
        <f aca="false">INDEX(lookup!$Z:$Z,MATCH($A639,lookup!$A:$A,0))</f>
        <v>1_VHB high</v>
      </c>
      <c r="AQ639" s="0" t="str">
        <f aca="false">INDEX(lookup!$W:$W,MATCH($A639,lookup!$A:$A,0))</f>
        <v>2_sust</v>
      </c>
      <c r="AS639" s="0" t="s">
        <v>91</v>
      </c>
      <c r="AT639" s="0" t="s">
        <v>111</v>
      </c>
      <c r="AU639" s="0" t="s">
        <v>93</v>
      </c>
      <c r="AV639" s="0" t="s">
        <v>2446</v>
      </c>
      <c r="AW639" s="0" t="s">
        <v>2242</v>
      </c>
      <c r="BA639" s="0" t="n">
        <v>363</v>
      </c>
      <c r="BB639" s="0" t="s">
        <v>96</v>
      </c>
      <c r="BC639" s="0" t="s">
        <v>2443</v>
      </c>
      <c r="BD639" s="0" t="s">
        <v>142</v>
      </c>
      <c r="BE639" s="0" t="s">
        <v>2437</v>
      </c>
      <c r="BF639" s="0" t="s">
        <v>2438</v>
      </c>
      <c r="BI639" s="0" t="s">
        <v>124</v>
      </c>
      <c r="BJ639" s="0" t="s">
        <v>2444</v>
      </c>
      <c r="BK639" s="0" t="s">
        <v>101</v>
      </c>
      <c r="BL639" s="0" t="s">
        <v>2447</v>
      </c>
      <c r="BM639" s="0" t="s">
        <v>857</v>
      </c>
      <c r="BN639" s="0" t="s">
        <v>2426</v>
      </c>
      <c r="BO639" s="0" t="s">
        <v>105</v>
      </c>
      <c r="BP639" s="0" t="s">
        <v>2423</v>
      </c>
      <c r="BQ639" s="0" t="s">
        <v>2442</v>
      </c>
      <c r="BT639" s="0" t="n">
        <v>0</v>
      </c>
      <c r="BU639" s="0" t="s">
        <v>2427</v>
      </c>
      <c r="BW639" s="0" t="n">
        <v>2021</v>
      </c>
      <c r="BX639" s="0" t="n">
        <v>2024</v>
      </c>
      <c r="BY639" s="0" t="s">
        <v>2428</v>
      </c>
      <c r="BZ639" s="0" t="n">
        <v>2022.5</v>
      </c>
      <c r="CA639" s="0" t="n">
        <v>1</v>
      </c>
      <c r="CB639" s="0" t="n">
        <v>1</v>
      </c>
      <c r="CC639" s="0" t="n">
        <v>1</v>
      </c>
      <c r="CE639" s="0" t="n">
        <v>0</v>
      </c>
    </row>
    <row r="640" customFormat="false" ht="15" hidden="false" customHeight="false" outlineLevel="0" collapsed="false">
      <c r="A640" s="0" t="s">
        <v>2423</v>
      </c>
      <c r="B640" s="0" t="n">
        <v>1945</v>
      </c>
      <c r="D640" s="0" t="n">
        <v>2110</v>
      </c>
      <c r="E640" s="0" t="n">
        <f aca="false">IF(ISNUMBER($BA640),$BA640,IF(AND(ISNUMBER($D640),ISNUMBER($BW640),ISNUMBER($BX640)),$D640*($BX640-$BW640+1),""))</f>
        <v>2110</v>
      </c>
      <c r="H640" s="0" t="s">
        <v>118</v>
      </c>
      <c r="I640" s="0" t="s">
        <v>344</v>
      </c>
      <c r="J640" s="0" t="n">
        <f aca="false">IF($BW640&lt;&gt;"",$BW640,"")</f>
        <v>2021</v>
      </c>
      <c r="K640" s="0" t="n">
        <f aca="false">IF($BX640&lt;&gt;"",$BX640,"")</f>
        <v>2024</v>
      </c>
      <c r="L640" s="0" t="n">
        <f aca="false">IF(AND(ISNUMBER($BW640),ISNUMBER($BX640)),($BW640+$BX640)/2,"")</f>
        <v>2022.5</v>
      </c>
      <c r="M640" s="0" t="n">
        <f aca="false">IF($L640&lt;&gt;"",$L640,"")</f>
        <v>2022.5</v>
      </c>
      <c r="N640" s="0" t="n">
        <f aca="false">IF(AND(ISNUMBER($BW640),ISNUMBER($BX640)),MIN(1,MAX(0,($BX640-2016+1)/($BX640-$BW640+1))),"")</f>
        <v>1</v>
      </c>
      <c r="O640" s="0" t="n">
        <f aca="false">IF(AND(ISNUMBER($BW640),ISNUMBER($BX640)),MIN(1,MAX(0,($BX640-2017+1)/($BX640-$BW640+1))),"")</f>
        <v>1</v>
      </c>
      <c r="P640" s="0" t="n">
        <f aca="false">IF(AND(ISNUMBER($BW640),ISNUMBER($BX640)),MIN(1,MAX(0,($BX640-2018+1)/($BX640-$BW640+1))),"")</f>
        <v>1</v>
      </c>
      <c r="Q640" s="0" t="n">
        <f aca="false">IF(AND(ISNUMBER($BW640),ISNUMBER($BX640)),MIN(1,MAX(0,($BX640-2019+1)/($BX640-$BW640+1))),"")</f>
        <v>1</v>
      </c>
      <c r="R640" s="0" t="n">
        <f aca="false">IF(AND(ISNUMBER($BW640),ISNUMBER($BX640)),MIN(1,MAX(0,($BX640-2016+1)/($BX640-$BW640+1))),"")</f>
        <v>1</v>
      </c>
      <c r="S640" s="0" t="n">
        <f aca="false">IF($L640&lt;&gt;"",IF($L640&gt;=2015.5,1,0),"")</f>
        <v>1</v>
      </c>
      <c r="T640" s="0" t="n">
        <f aca="false">IF($L640&lt;&gt;"",IF($L640&gt;=2016,1,0),"")</f>
        <v>1</v>
      </c>
      <c r="U640" s="0" t="n">
        <f aca="false">IF(ISNUMBER($BX640),IF($BX640&gt;=2016,1,0),"")</f>
        <v>1</v>
      </c>
      <c r="V640" s="0" t="n">
        <f aca="false">IF(ISNUMBER($BW640),IF($BW640&gt;=2016,1,0),"")</f>
        <v>1</v>
      </c>
      <c r="W640" s="0" t="str">
        <f aca="false">IF(AND(ISNUMBER($BW640),ISNUMBER($BX640)),IF($BW640&gt;=2016,"post-only",IF($BX640&lt;2016,"pre-only","mixed")),"")</f>
        <v>post-only</v>
      </c>
      <c r="X640" s="0" t="n">
        <f aca="false">IF(AND(ISNUMBER($BW640),ISNUMBER($BX640)),MIN(1,MAX(0,($BX640-2017+1)/($BX640-$BW640+1))),"")</f>
        <v>1</v>
      </c>
      <c r="Y640" s="0" t="n">
        <f aca="false">IF(AND(ISNUMBER($BW640),ISNUMBER($BX640)),MIN(1,MAX(0,($BX640-2018+1)/($BX640-$BW640+1))),"")</f>
        <v>1</v>
      </c>
      <c r="Z640" s="0" t="n">
        <f aca="false">IF(AND(ISNUMBER($BW640),ISNUMBER($BX640)),MIN(1,MAX(0,($BX640-2019+1)/($BX640-$BW640+1))),"")</f>
        <v>1</v>
      </c>
      <c r="AA640" s="0" t="n">
        <f aca="false">IF(ISNUMBER($BX640),IF($BX640&gt;=2017,1,0),"")</f>
        <v>1</v>
      </c>
      <c r="AB640" s="0" t="n">
        <f aca="false">IF(ISNUMBER($BX640),IF($BX640&gt;=2018,1,0),"")</f>
        <v>1</v>
      </c>
      <c r="AC640" s="0" t="n">
        <f aca="false">IF(ISNUMBER($BX640),IF($BX640&gt;=2019,1,0),"")</f>
        <v>1</v>
      </c>
      <c r="AD640" s="0" t="n">
        <f aca="false">IF($L640&lt;&gt;"",IF($L640&gt;2013,1,0),"")</f>
        <v>1</v>
      </c>
      <c r="AE640" s="0" t="n">
        <f aca="false">IF($L640&lt;&gt;"",1+IF($L640&gt;2011,1,0)+IF($L640&gt;2014,1,0),"")</f>
        <v>3</v>
      </c>
      <c r="AF640" s="0" t="s">
        <v>87</v>
      </c>
      <c r="AG640" s="0" t="s">
        <v>88</v>
      </c>
      <c r="AH640" s="0" t="s">
        <v>90</v>
      </c>
      <c r="AI640" s="0" t="s">
        <v>497</v>
      </c>
      <c r="AJ640" s="0" t="s">
        <v>497</v>
      </c>
      <c r="AK640" s="0" t="str">
        <f aca="false">IF(AND($CF640&lt;&gt;"",IFERROR(INDEX(subsample_country_map!$B:$B,MATCH($CF640,subsample_country_map!$A:$A,0)),"")&lt;&gt;""),INDEX(subsample_country_map!$B:$B,MATCH($CF640,subsample_country_map!$A:$A,0)),INDEX(lookup!$AA:$AA,MATCH($A640,lookup!$A:$A,0)))</f>
        <v>2_Europe</v>
      </c>
      <c r="AL640" s="0" t="str">
        <f aca="false">IF(AND($CF640&lt;&gt;"",IFERROR(INDEX(subsample_country_map!$C:$C,MATCH($CF640,subsample_country_map!$A:$A,0)),"")&lt;&gt;""),INDEX(subsample_country_map!$C:$C,MATCH($CF640,subsample_country_map!$A:$A,0)),INDEX(lookup!$AB:$AB,MATCH($A640,lookup!$A:$A,0)))</f>
        <v>99_NCE</v>
      </c>
      <c r="AM640" s="0" t="str">
        <f aca="false">IF(AND($CF640&lt;&gt;"",IFERROR(INDEX(subsample_country_map!$D:$D,MATCH($CF640,subsample_country_map!$A:$A,0)),"")&lt;&gt;""),INDEX(subsample_country_map!$D:$D,MATCH($CF640,subsample_country_map!$A:$A,0)),INDEX(lookup!$AC:$AC,MATCH($A640,lookup!$A:$A,0)))</f>
        <v>1_western</v>
      </c>
      <c r="AN640" s="0" t="str">
        <f aca="false">IF(AND($CF640&lt;&gt;"",IFERROR(INDEX(subsample_country_map!$E:$E,MATCH($CF640,subsample_country_map!$A:$A,0)),"")&lt;&gt;""),INDEX(subsample_country_map!$E:$E,MATCH($CF640,subsample_country_map!$A:$A,0)),INDEX(lookup!$AD:$AD,MATCH($A640,lookup!$A:$A,0)))</f>
        <v>99_NCE</v>
      </c>
      <c r="AO640" s="0" t="str">
        <f aca="false">INDEX(lookup!$Y:$Y,MATCH($A640,lookup!$A:$A,0))</f>
        <v>0_published</v>
      </c>
      <c r="AP640" s="0" t="str">
        <f aca="false">INDEX(lookup!$Z:$Z,MATCH($A640,lookup!$A:$A,0))</f>
        <v>1_VHB high</v>
      </c>
      <c r="AQ640" s="0" t="str">
        <f aca="false">INDEX(lookup!$W:$W,MATCH($A640,lookup!$A:$A,0))</f>
        <v>2_sust</v>
      </c>
      <c r="AS640" s="0" t="s">
        <v>91</v>
      </c>
      <c r="AT640" s="0" t="s">
        <v>397</v>
      </c>
      <c r="AU640" s="0" t="s">
        <v>93</v>
      </c>
      <c r="AV640" s="0" t="s">
        <v>2242</v>
      </c>
      <c r="AW640" s="0" t="s">
        <v>2242</v>
      </c>
      <c r="BA640" s="0" t="n">
        <v>2110</v>
      </c>
      <c r="BB640" s="0" t="s">
        <v>96</v>
      </c>
      <c r="BC640" s="0" t="s">
        <v>2436</v>
      </c>
      <c r="BD640" s="0" t="s">
        <v>142</v>
      </c>
      <c r="BE640" s="0" t="s">
        <v>2437</v>
      </c>
      <c r="BF640" s="0" t="s">
        <v>2448</v>
      </c>
      <c r="BI640" s="0" t="s">
        <v>124</v>
      </c>
      <c r="BJ640" s="0" t="s">
        <v>2449</v>
      </c>
      <c r="BK640" s="0" t="s">
        <v>101</v>
      </c>
      <c r="BL640" s="0" t="s">
        <v>2450</v>
      </c>
      <c r="BM640" s="0" t="s">
        <v>1693</v>
      </c>
      <c r="BN640" s="0" t="s">
        <v>2426</v>
      </c>
      <c r="BO640" s="0" t="s">
        <v>105</v>
      </c>
      <c r="BP640" s="0" t="s">
        <v>2423</v>
      </c>
      <c r="BQ640" s="0" t="s">
        <v>2442</v>
      </c>
      <c r="BT640" s="0" t="n">
        <v>0</v>
      </c>
      <c r="BU640" s="0" t="s">
        <v>2427</v>
      </c>
      <c r="BW640" s="0" t="n">
        <v>2021</v>
      </c>
      <c r="BX640" s="0" t="n">
        <v>2024</v>
      </c>
      <c r="BY640" s="0" t="s">
        <v>2428</v>
      </c>
      <c r="BZ640" s="0" t="n">
        <v>2022.5</v>
      </c>
      <c r="CA640" s="0" t="n">
        <v>1</v>
      </c>
      <c r="CB640" s="0" t="n">
        <v>1</v>
      </c>
      <c r="CC640" s="0" t="n">
        <v>1</v>
      </c>
      <c r="CE640" s="0" t="n">
        <v>0</v>
      </c>
    </row>
    <row r="641" customFormat="false" ht="15" hidden="false" customHeight="false" outlineLevel="0" collapsed="false">
      <c r="A641" s="0" t="s">
        <v>2423</v>
      </c>
      <c r="B641" s="0" t="n">
        <v>1946</v>
      </c>
      <c r="C641" s="0" t="n">
        <v>0.0560384215528997</v>
      </c>
      <c r="D641" s="0" t="n">
        <v>2110</v>
      </c>
      <c r="E641" s="0" t="n">
        <f aca="false">IF(ISNUMBER($BA641),$BA641,IF(AND(ISNUMBER($D641),ISNUMBER($BW641),ISNUMBER($BX641)),$D641*($BX641-$BW641+1),""))</f>
        <v>2110</v>
      </c>
      <c r="H641" s="0" t="s">
        <v>118</v>
      </c>
      <c r="I641" s="0" t="s">
        <v>344</v>
      </c>
      <c r="J641" s="0" t="n">
        <f aca="false">IF($BW641&lt;&gt;"",$BW641,"")</f>
        <v>2021</v>
      </c>
      <c r="K641" s="0" t="n">
        <f aca="false">IF($BX641&lt;&gt;"",$BX641,"")</f>
        <v>2024</v>
      </c>
      <c r="L641" s="0" t="n">
        <f aca="false">IF(AND(ISNUMBER($BW641),ISNUMBER($BX641)),($BW641+$BX641)/2,"")</f>
        <v>2022.5</v>
      </c>
      <c r="M641" s="0" t="n">
        <f aca="false">IF($L641&lt;&gt;"",$L641,"")</f>
        <v>2022.5</v>
      </c>
      <c r="N641" s="0" t="n">
        <f aca="false">IF(AND(ISNUMBER($BW641),ISNUMBER($BX641)),MIN(1,MAX(0,($BX641-2016+1)/($BX641-$BW641+1))),"")</f>
        <v>1</v>
      </c>
      <c r="O641" s="0" t="n">
        <f aca="false">IF(AND(ISNUMBER($BW641),ISNUMBER($BX641)),MIN(1,MAX(0,($BX641-2017+1)/($BX641-$BW641+1))),"")</f>
        <v>1</v>
      </c>
      <c r="P641" s="0" t="n">
        <f aca="false">IF(AND(ISNUMBER($BW641),ISNUMBER($BX641)),MIN(1,MAX(0,($BX641-2018+1)/($BX641-$BW641+1))),"")</f>
        <v>1</v>
      </c>
      <c r="Q641" s="0" t="n">
        <f aca="false">IF(AND(ISNUMBER($BW641),ISNUMBER($BX641)),MIN(1,MAX(0,($BX641-2019+1)/($BX641-$BW641+1))),"")</f>
        <v>1</v>
      </c>
      <c r="R641" s="0" t="n">
        <f aca="false">IF(AND(ISNUMBER($BW641),ISNUMBER($BX641)),MIN(1,MAX(0,($BX641-2016+1)/($BX641-$BW641+1))),"")</f>
        <v>1</v>
      </c>
      <c r="S641" s="0" t="n">
        <f aca="false">IF($L641&lt;&gt;"",IF($L641&gt;=2015.5,1,0),"")</f>
        <v>1</v>
      </c>
      <c r="T641" s="0" t="n">
        <f aca="false">IF($L641&lt;&gt;"",IF($L641&gt;=2016,1,0),"")</f>
        <v>1</v>
      </c>
      <c r="U641" s="0" t="n">
        <f aca="false">IF(ISNUMBER($BX641),IF($BX641&gt;=2016,1,0),"")</f>
        <v>1</v>
      </c>
      <c r="V641" s="0" t="n">
        <f aca="false">IF(ISNUMBER($BW641),IF($BW641&gt;=2016,1,0),"")</f>
        <v>1</v>
      </c>
      <c r="W641" s="0" t="str">
        <f aca="false">IF(AND(ISNUMBER($BW641),ISNUMBER($BX641)),IF($BW641&gt;=2016,"post-only",IF($BX641&lt;2016,"pre-only","mixed")),"")</f>
        <v>post-only</v>
      </c>
      <c r="X641" s="0" t="n">
        <f aca="false">IF(AND(ISNUMBER($BW641),ISNUMBER($BX641)),MIN(1,MAX(0,($BX641-2017+1)/($BX641-$BW641+1))),"")</f>
        <v>1</v>
      </c>
      <c r="Y641" s="0" t="n">
        <f aca="false">IF(AND(ISNUMBER($BW641),ISNUMBER($BX641)),MIN(1,MAX(0,($BX641-2018+1)/($BX641-$BW641+1))),"")</f>
        <v>1</v>
      </c>
      <c r="Z641" s="0" t="n">
        <f aca="false">IF(AND(ISNUMBER($BW641),ISNUMBER($BX641)),MIN(1,MAX(0,($BX641-2019+1)/($BX641-$BW641+1))),"")</f>
        <v>1</v>
      </c>
      <c r="AA641" s="0" t="n">
        <f aca="false">IF(ISNUMBER($BX641),IF($BX641&gt;=2017,1,0),"")</f>
        <v>1</v>
      </c>
      <c r="AB641" s="0" t="n">
        <f aca="false">IF(ISNUMBER($BX641),IF($BX641&gt;=2018,1,0),"")</f>
        <v>1</v>
      </c>
      <c r="AC641" s="0" t="n">
        <f aca="false">IF(ISNUMBER($BX641),IF($BX641&gt;=2019,1,0),"")</f>
        <v>1</v>
      </c>
      <c r="AD641" s="0" t="n">
        <f aca="false">IF($L641&lt;&gt;"",IF($L641&gt;2013,1,0),"")</f>
        <v>1</v>
      </c>
      <c r="AE641" s="0" t="n">
        <f aca="false">IF($L641&lt;&gt;"",1+IF($L641&gt;2011,1,0)+IF($L641&gt;2014,1,0),"")</f>
        <v>3</v>
      </c>
      <c r="AF641" s="0" t="s">
        <v>87</v>
      </c>
      <c r="AG641" s="0" t="s">
        <v>88</v>
      </c>
      <c r="AH641" s="0" t="s">
        <v>90</v>
      </c>
      <c r="AI641" s="0" t="s">
        <v>497</v>
      </c>
      <c r="AJ641" s="0" t="s">
        <v>497</v>
      </c>
      <c r="AK641" s="0" t="str">
        <f aca="false">IF(AND($CF641&lt;&gt;"",IFERROR(INDEX(subsample_country_map!$B:$B,MATCH($CF641,subsample_country_map!$A:$A,0)),"")&lt;&gt;""),INDEX(subsample_country_map!$B:$B,MATCH($CF641,subsample_country_map!$A:$A,0)),INDEX(lookup!$AA:$AA,MATCH($A641,lookup!$A:$A,0)))</f>
        <v>2_Europe</v>
      </c>
      <c r="AL641" s="0" t="str">
        <f aca="false">IF(AND($CF641&lt;&gt;"",IFERROR(INDEX(subsample_country_map!$C:$C,MATCH($CF641,subsample_country_map!$A:$A,0)),"")&lt;&gt;""),INDEX(subsample_country_map!$C:$C,MATCH($CF641,subsample_country_map!$A:$A,0)),INDEX(lookup!$AB:$AB,MATCH($A641,lookup!$A:$A,0)))</f>
        <v>99_NCE</v>
      </c>
      <c r="AM641" s="0" t="str">
        <f aca="false">IF(AND($CF641&lt;&gt;"",IFERROR(INDEX(subsample_country_map!$D:$D,MATCH($CF641,subsample_country_map!$A:$A,0)),"")&lt;&gt;""),INDEX(subsample_country_map!$D:$D,MATCH($CF641,subsample_country_map!$A:$A,0)),INDEX(lookup!$AC:$AC,MATCH($A641,lookup!$A:$A,0)))</f>
        <v>1_western</v>
      </c>
      <c r="AN641" s="0" t="str">
        <f aca="false">IF(AND($CF641&lt;&gt;"",IFERROR(INDEX(subsample_country_map!$E:$E,MATCH($CF641,subsample_country_map!$A:$A,0)),"")&lt;&gt;""),INDEX(subsample_country_map!$E:$E,MATCH($CF641,subsample_country_map!$A:$A,0)),INDEX(lookup!$AD:$AD,MATCH($A641,lookup!$A:$A,0)))</f>
        <v>99_NCE</v>
      </c>
      <c r="AO641" s="0" t="str">
        <f aca="false">INDEX(lookup!$Y:$Y,MATCH($A641,lookup!$A:$A,0))</f>
        <v>0_published</v>
      </c>
      <c r="AP641" s="0" t="str">
        <f aca="false">INDEX(lookup!$Z:$Z,MATCH($A641,lookup!$A:$A,0))</f>
        <v>1_VHB high</v>
      </c>
      <c r="AQ641" s="0" t="str">
        <f aca="false">INDEX(lookup!$W:$W,MATCH($A641,lookup!$A:$A,0))</f>
        <v>2_sust</v>
      </c>
      <c r="AS641" s="0" t="s">
        <v>91</v>
      </c>
      <c r="AT641" s="0" t="s">
        <v>111</v>
      </c>
      <c r="AU641" s="0" t="s">
        <v>93</v>
      </c>
      <c r="AV641" s="0" t="s">
        <v>2446</v>
      </c>
      <c r="AW641" s="0" t="s">
        <v>2242</v>
      </c>
      <c r="BA641" s="0" t="n">
        <v>2110</v>
      </c>
      <c r="BB641" s="0" t="s">
        <v>96</v>
      </c>
      <c r="BC641" s="0" t="s">
        <v>2436</v>
      </c>
      <c r="BD641" s="0" t="s">
        <v>142</v>
      </c>
      <c r="BE641" s="0" t="s">
        <v>2437</v>
      </c>
      <c r="BF641" s="0" t="s">
        <v>2448</v>
      </c>
      <c r="BI641" s="0" t="s">
        <v>124</v>
      </c>
      <c r="BJ641" s="0" t="s">
        <v>2449</v>
      </c>
      <c r="BK641" s="0" t="s">
        <v>101</v>
      </c>
      <c r="BL641" s="0" t="s">
        <v>2451</v>
      </c>
      <c r="BM641" s="0" t="s">
        <v>857</v>
      </c>
      <c r="BN641" s="0" t="s">
        <v>2426</v>
      </c>
      <c r="BO641" s="0" t="s">
        <v>105</v>
      </c>
      <c r="BP641" s="0" t="s">
        <v>2423</v>
      </c>
      <c r="BQ641" s="0" t="s">
        <v>755</v>
      </c>
      <c r="BT641" s="0" t="n">
        <v>0</v>
      </c>
      <c r="BU641" s="0" t="s">
        <v>2427</v>
      </c>
      <c r="BW641" s="0" t="n">
        <v>2021</v>
      </c>
      <c r="BX641" s="0" t="n">
        <v>2024</v>
      </c>
      <c r="BY641" s="0" t="s">
        <v>2428</v>
      </c>
      <c r="BZ641" s="0" t="n">
        <v>2022.5</v>
      </c>
      <c r="CA641" s="0" t="n">
        <v>1</v>
      </c>
      <c r="CB641" s="0" t="n">
        <v>1</v>
      </c>
      <c r="CC641" s="0" t="n">
        <v>1</v>
      </c>
      <c r="CD641" s="0" t="n">
        <v>0.0560971915654962</v>
      </c>
      <c r="CE641" s="0" t="n">
        <v>1</v>
      </c>
    </row>
    <row r="642" customFormat="false" ht="15" hidden="false" customHeight="false" outlineLevel="0" collapsed="false">
      <c r="A642" s="0" t="s">
        <v>2423</v>
      </c>
      <c r="B642" s="0" t="n">
        <v>1947</v>
      </c>
      <c r="D642" s="0" t="n">
        <v>2110</v>
      </c>
      <c r="E642" s="0" t="n">
        <f aca="false">IF(ISNUMBER($BA642),$BA642,IF(AND(ISNUMBER($D642),ISNUMBER($BW642),ISNUMBER($BX642)),$D642*($BX642-$BW642+1),""))</f>
        <v>2110</v>
      </c>
      <c r="H642" s="0" t="s">
        <v>118</v>
      </c>
      <c r="I642" s="0" t="s">
        <v>344</v>
      </c>
      <c r="J642" s="0" t="n">
        <f aca="false">IF($BW642&lt;&gt;"",$BW642,"")</f>
        <v>2021</v>
      </c>
      <c r="K642" s="0" t="n">
        <f aca="false">IF($BX642&lt;&gt;"",$BX642,"")</f>
        <v>2024</v>
      </c>
      <c r="L642" s="0" t="n">
        <f aca="false">IF(AND(ISNUMBER($BW642),ISNUMBER($BX642)),($BW642+$BX642)/2,"")</f>
        <v>2022.5</v>
      </c>
      <c r="M642" s="0" t="n">
        <f aca="false">IF($L642&lt;&gt;"",$L642,"")</f>
        <v>2022.5</v>
      </c>
      <c r="N642" s="0" t="n">
        <f aca="false">IF(AND(ISNUMBER($BW642),ISNUMBER($BX642)),MIN(1,MAX(0,($BX642-2016+1)/($BX642-$BW642+1))),"")</f>
        <v>1</v>
      </c>
      <c r="O642" s="0" t="n">
        <f aca="false">IF(AND(ISNUMBER($BW642),ISNUMBER($BX642)),MIN(1,MAX(0,($BX642-2017+1)/($BX642-$BW642+1))),"")</f>
        <v>1</v>
      </c>
      <c r="P642" s="0" t="n">
        <f aca="false">IF(AND(ISNUMBER($BW642),ISNUMBER($BX642)),MIN(1,MAX(0,($BX642-2018+1)/($BX642-$BW642+1))),"")</f>
        <v>1</v>
      </c>
      <c r="Q642" s="0" t="n">
        <f aca="false">IF(AND(ISNUMBER($BW642),ISNUMBER($BX642)),MIN(1,MAX(0,($BX642-2019+1)/($BX642-$BW642+1))),"")</f>
        <v>1</v>
      </c>
      <c r="R642" s="0" t="n">
        <f aca="false">IF(AND(ISNUMBER($BW642),ISNUMBER($BX642)),MIN(1,MAX(0,($BX642-2016+1)/($BX642-$BW642+1))),"")</f>
        <v>1</v>
      </c>
      <c r="S642" s="0" t="n">
        <f aca="false">IF($L642&lt;&gt;"",IF($L642&gt;=2015.5,1,0),"")</f>
        <v>1</v>
      </c>
      <c r="T642" s="0" t="n">
        <f aca="false">IF($L642&lt;&gt;"",IF($L642&gt;=2016,1,0),"")</f>
        <v>1</v>
      </c>
      <c r="U642" s="0" t="n">
        <f aca="false">IF(ISNUMBER($BX642),IF($BX642&gt;=2016,1,0),"")</f>
        <v>1</v>
      </c>
      <c r="V642" s="0" t="n">
        <f aca="false">IF(ISNUMBER($BW642),IF($BW642&gt;=2016,1,0),"")</f>
        <v>1</v>
      </c>
      <c r="W642" s="0" t="str">
        <f aca="false">IF(AND(ISNUMBER($BW642),ISNUMBER($BX642)),IF($BW642&gt;=2016,"post-only",IF($BX642&lt;2016,"pre-only","mixed")),"")</f>
        <v>post-only</v>
      </c>
      <c r="X642" s="0" t="n">
        <f aca="false">IF(AND(ISNUMBER($BW642),ISNUMBER($BX642)),MIN(1,MAX(0,($BX642-2017+1)/($BX642-$BW642+1))),"")</f>
        <v>1</v>
      </c>
      <c r="Y642" s="0" t="n">
        <f aca="false">IF(AND(ISNUMBER($BW642),ISNUMBER($BX642)),MIN(1,MAX(0,($BX642-2018+1)/($BX642-$BW642+1))),"")</f>
        <v>1</v>
      </c>
      <c r="Z642" s="0" t="n">
        <f aca="false">IF(AND(ISNUMBER($BW642),ISNUMBER($BX642)),MIN(1,MAX(0,($BX642-2019+1)/($BX642-$BW642+1))),"")</f>
        <v>1</v>
      </c>
      <c r="AA642" s="0" t="n">
        <f aca="false">IF(ISNUMBER($BX642),IF($BX642&gt;=2017,1,0),"")</f>
        <v>1</v>
      </c>
      <c r="AB642" s="0" t="n">
        <f aca="false">IF(ISNUMBER($BX642),IF($BX642&gt;=2018,1,0),"")</f>
        <v>1</v>
      </c>
      <c r="AC642" s="0" t="n">
        <f aca="false">IF(ISNUMBER($BX642),IF($BX642&gt;=2019,1,0),"")</f>
        <v>1</v>
      </c>
      <c r="AD642" s="0" t="n">
        <f aca="false">IF($L642&lt;&gt;"",IF($L642&gt;2013,1,0),"")</f>
        <v>1</v>
      </c>
      <c r="AE642" s="0" t="n">
        <f aca="false">IF($L642&lt;&gt;"",1+IF($L642&gt;2011,1,0)+IF($L642&gt;2014,1,0),"")</f>
        <v>3</v>
      </c>
      <c r="AF642" s="0" t="s">
        <v>87</v>
      </c>
      <c r="AG642" s="0" t="s">
        <v>88</v>
      </c>
      <c r="AH642" s="0" t="s">
        <v>90</v>
      </c>
      <c r="AI642" s="0" t="s">
        <v>497</v>
      </c>
      <c r="AJ642" s="0" t="s">
        <v>497</v>
      </c>
      <c r="AK642" s="0" t="str">
        <f aca="false">IF(AND($CF642&lt;&gt;"",IFERROR(INDEX(subsample_country_map!$B:$B,MATCH($CF642,subsample_country_map!$A:$A,0)),"")&lt;&gt;""),INDEX(subsample_country_map!$B:$B,MATCH($CF642,subsample_country_map!$A:$A,0)),INDEX(lookup!$AA:$AA,MATCH($A642,lookup!$A:$A,0)))</f>
        <v>2_Europe</v>
      </c>
      <c r="AL642" s="0" t="str">
        <f aca="false">IF(AND($CF642&lt;&gt;"",IFERROR(INDEX(subsample_country_map!$C:$C,MATCH($CF642,subsample_country_map!$A:$A,0)),"")&lt;&gt;""),INDEX(subsample_country_map!$C:$C,MATCH($CF642,subsample_country_map!$A:$A,0)),INDEX(lookup!$AB:$AB,MATCH($A642,lookup!$A:$A,0)))</f>
        <v>99_NCE</v>
      </c>
      <c r="AM642" s="0" t="str">
        <f aca="false">IF(AND($CF642&lt;&gt;"",IFERROR(INDEX(subsample_country_map!$D:$D,MATCH($CF642,subsample_country_map!$A:$A,0)),"")&lt;&gt;""),INDEX(subsample_country_map!$D:$D,MATCH($CF642,subsample_country_map!$A:$A,0)),INDEX(lookup!$AC:$AC,MATCH($A642,lookup!$A:$A,0)))</f>
        <v>1_western</v>
      </c>
      <c r="AN642" s="0" t="str">
        <f aca="false">IF(AND($CF642&lt;&gt;"",IFERROR(INDEX(subsample_country_map!$E:$E,MATCH($CF642,subsample_country_map!$A:$A,0)),"")&lt;&gt;""),INDEX(subsample_country_map!$E:$E,MATCH($CF642,subsample_country_map!$A:$A,0)),INDEX(lookup!$AD:$AD,MATCH($A642,lookup!$A:$A,0)))</f>
        <v>99_NCE</v>
      </c>
      <c r="AO642" s="0" t="str">
        <f aca="false">INDEX(lookup!$Y:$Y,MATCH($A642,lookup!$A:$A,0))</f>
        <v>0_published</v>
      </c>
      <c r="AP642" s="0" t="str">
        <f aca="false">INDEX(lookup!$Z:$Z,MATCH($A642,lookup!$A:$A,0))</f>
        <v>1_VHB high</v>
      </c>
      <c r="AQ642" s="0" t="str">
        <f aca="false">INDEX(lookup!$W:$W,MATCH($A642,lookup!$A:$A,0))</f>
        <v>2_sust</v>
      </c>
      <c r="AS642" s="0" t="s">
        <v>91</v>
      </c>
      <c r="AT642" s="0" t="s">
        <v>397</v>
      </c>
      <c r="AU642" s="0" t="s">
        <v>93</v>
      </c>
      <c r="AV642" s="0" t="s">
        <v>2242</v>
      </c>
      <c r="AW642" s="0" t="s">
        <v>2242</v>
      </c>
      <c r="BA642" s="0" t="n">
        <v>2110</v>
      </c>
      <c r="BB642" s="0" t="s">
        <v>96</v>
      </c>
      <c r="BC642" s="0" t="s">
        <v>2443</v>
      </c>
      <c r="BD642" s="0" t="s">
        <v>142</v>
      </c>
      <c r="BE642" s="0" t="s">
        <v>2437</v>
      </c>
      <c r="BF642" s="0" t="s">
        <v>2448</v>
      </c>
      <c r="BI642" s="0" t="s">
        <v>124</v>
      </c>
      <c r="BJ642" s="0" t="s">
        <v>2452</v>
      </c>
      <c r="BK642" s="0" t="s">
        <v>101</v>
      </c>
      <c r="BL642" s="0" t="s">
        <v>2450</v>
      </c>
      <c r="BM642" s="0" t="s">
        <v>1693</v>
      </c>
      <c r="BN642" s="0" t="s">
        <v>2426</v>
      </c>
      <c r="BO642" s="0" t="s">
        <v>105</v>
      </c>
      <c r="BP642" s="0" t="s">
        <v>2423</v>
      </c>
      <c r="BQ642" s="0" t="s">
        <v>2442</v>
      </c>
      <c r="BT642" s="0" t="n">
        <v>0</v>
      </c>
      <c r="BU642" s="0" t="s">
        <v>2427</v>
      </c>
      <c r="BW642" s="0" t="n">
        <v>2021</v>
      </c>
      <c r="BX642" s="0" t="n">
        <v>2024</v>
      </c>
      <c r="BY642" s="0" t="s">
        <v>2428</v>
      </c>
      <c r="BZ642" s="0" t="n">
        <v>2022.5</v>
      </c>
      <c r="CA642" s="0" t="n">
        <v>1</v>
      </c>
      <c r="CB642" s="0" t="n">
        <v>1</v>
      </c>
      <c r="CC642" s="0" t="n">
        <v>1</v>
      </c>
      <c r="CE642" s="0" t="n">
        <v>0</v>
      </c>
    </row>
    <row r="643" customFormat="false" ht="15" hidden="false" customHeight="false" outlineLevel="0" collapsed="false">
      <c r="A643" s="0" t="s">
        <v>2423</v>
      </c>
      <c r="B643" s="0" t="n">
        <v>1948</v>
      </c>
      <c r="C643" s="0" t="n">
        <v>0.0560384215528997</v>
      </c>
      <c r="D643" s="0" t="n">
        <v>2110</v>
      </c>
      <c r="E643" s="0" t="n">
        <f aca="false">IF(ISNUMBER($BA643),$BA643,IF(AND(ISNUMBER($D643),ISNUMBER($BW643),ISNUMBER($BX643)),$D643*($BX643-$BW643+1),""))</f>
        <v>2110</v>
      </c>
      <c r="H643" s="0" t="s">
        <v>118</v>
      </c>
      <c r="I643" s="0" t="s">
        <v>344</v>
      </c>
      <c r="J643" s="0" t="n">
        <f aca="false">IF($BW643&lt;&gt;"",$BW643,"")</f>
        <v>2021</v>
      </c>
      <c r="K643" s="0" t="n">
        <f aca="false">IF($BX643&lt;&gt;"",$BX643,"")</f>
        <v>2024</v>
      </c>
      <c r="L643" s="0" t="n">
        <f aca="false">IF(AND(ISNUMBER($BW643),ISNUMBER($BX643)),($BW643+$BX643)/2,"")</f>
        <v>2022.5</v>
      </c>
      <c r="M643" s="0" t="n">
        <f aca="false">IF($L643&lt;&gt;"",$L643,"")</f>
        <v>2022.5</v>
      </c>
      <c r="N643" s="0" t="n">
        <f aca="false">IF(AND(ISNUMBER($BW643),ISNUMBER($BX643)),MIN(1,MAX(0,($BX643-2016+1)/($BX643-$BW643+1))),"")</f>
        <v>1</v>
      </c>
      <c r="O643" s="0" t="n">
        <f aca="false">IF(AND(ISNUMBER($BW643),ISNUMBER($BX643)),MIN(1,MAX(0,($BX643-2017+1)/($BX643-$BW643+1))),"")</f>
        <v>1</v>
      </c>
      <c r="P643" s="0" t="n">
        <f aca="false">IF(AND(ISNUMBER($BW643),ISNUMBER($BX643)),MIN(1,MAX(0,($BX643-2018+1)/($BX643-$BW643+1))),"")</f>
        <v>1</v>
      </c>
      <c r="Q643" s="0" t="n">
        <f aca="false">IF(AND(ISNUMBER($BW643),ISNUMBER($BX643)),MIN(1,MAX(0,($BX643-2019+1)/($BX643-$BW643+1))),"")</f>
        <v>1</v>
      </c>
      <c r="R643" s="0" t="n">
        <f aca="false">IF(AND(ISNUMBER($BW643),ISNUMBER($BX643)),MIN(1,MAX(0,($BX643-2016+1)/($BX643-$BW643+1))),"")</f>
        <v>1</v>
      </c>
      <c r="S643" s="0" t="n">
        <f aca="false">IF($L643&lt;&gt;"",IF($L643&gt;=2015.5,1,0),"")</f>
        <v>1</v>
      </c>
      <c r="T643" s="0" t="n">
        <f aca="false">IF($L643&lt;&gt;"",IF($L643&gt;=2016,1,0),"")</f>
        <v>1</v>
      </c>
      <c r="U643" s="0" t="n">
        <f aca="false">IF(ISNUMBER($BX643),IF($BX643&gt;=2016,1,0),"")</f>
        <v>1</v>
      </c>
      <c r="V643" s="0" t="n">
        <f aca="false">IF(ISNUMBER($BW643),IF($BW643&gt;=2016,1,0),"")</f>
        <v>1</v>
      </c>
      <c r="W643" s="0" t="str">
        <f aca="false">IF(AND(ISNUMBER($BW643),ISNUMBER($BX643)),IF($BW643&gt;=2016,"post-only",IF($BX643&lt;2016,"pre-only","mixed")),"")</f>
        <v>post-only</v>
      </c>
      <c r="X643" s="0" t="n">
        <f aca="false">IF(AND(ISNUMBER($BW643),ISNUMBER($BX643)),MIN(1,MAX(0,($BX643-2017+1)/($BX643-$BW643+1))),"")</f>
        <v>1</v>
      </c>
      <c r="Y643" s="0" t="n">
        <f aca="false">IF(AND(ISNUMBER($BW643),ISNUMBER($BX643)),MIN(1,MAX(0,($BX643-2018+1)/($BX643-$BW643+1))),"")</f>
        <v>1</v>
      </c>
      <c r="Z643" s="0" t="n">
        <f aca="false">IF(AND(ISNUMBER($BW643),ISNUMBER($BX643)),MIN(1,MAX(0,($BX643-2019+1)/($BX643-$BW643+1))),"")</f>
        <v>1</v>
      </c>
      <c r="AA643" s="0" t="n">
        <f aca="false">IF(ISNUMBER($BX643),IF($BX643&gt;=2017,1,0),"")</f>
        <v>1</v>
      </c>
      <c r="AB643" s="0" t="n">
        <f aca="false">IF(ISNUMBER($BX643),IF($BX643&gt;=2018,1,0),"")</f>
        <v>1</v>
      </c>
      <c r="AC643" s="0" t="n">
        <f aca="false">IF(ISNUMBER($BX643),IF($BX643&gt;=2019,1,0),"")</f>
        <v>1</v>
      </c>
      <c r="AD643" s="0" t="n">
        <f aca="false">IF($L643&lt;&gt;"",IF($L643&gt;2013,1,0),"")</f>
        <v>1</v>
      </c>
      <c r="AE643" s="0" t="n">
        <f aca="false">IF($L643&lt;&gt;"",1+IF($L643&gt;2011,1,0)+IF($L643&gt;2014,1,0),"")</f>
        <v>3</v>
      </c>
      <c r="AF643" s="0" t="s">
        <v>87</v>
      </c>
      <c r="AG643" s="0" t="s">
        <v>88</v>
      </c>
      <c r="AH643" s="0" t="s">
        <v>90</v>
      </c>
      <c r="AI643" s="0" t="s">
        <v>497</v>
      </c>
      <c r="AJ643" s="0" t="s">
        <v>497</v>
      </c>
      <c r="AK643" s="0" t="str">
        <f aca="false">IF(AND($CF643&lt;&gt;"",IFERROR(INDEX(subsample_country_map!$B:$B,MATCH($CF643,subsample_country_map!$A:$A,0)),"")&lt;&gt;""),INDEX(subsample_country_map!$B:$B,MATCH($CF643,subsample_country_map!$A:$A,0)),INDEX(lookup!$AA:$AA,MATCH($A643,lookup!$A:$A,0)))</f>
        <v>2_Europe</v>
      </c>
      <c r="AL643" s="0" t="str">
        <f aca="false">IF(AND($CF643&lt;&gt;"",IFERROR(INDEX(subsample_country_map!$C:$C,MATCH($CF643,subsample_country_map!$A:$A,0)),"")&lt;&gt;""),INDEX(subsample_country_map!$C:$C,MATCH($CF643,subsample_country_map!$A:$A,0)),INDEX(lookup!$AB:$AB,MATCH($A643,lookup!$A:$A,0)))</f>
        <v>99_NCE</v>
      </c>
      <c r="AM643" s="0" t="str">
        <f aca="false">IF(AND($CF643&lt;&gt;"",IFERROR(INDEX(subsample_country_map!$D:$D,MATCH($CF643,subsample_country_map!$A:$A,0)),"")&lt;&gt;""),INDEX(subsample_country_map!$D:$D,MATCH($CF643,subsample_country_map!$A:$A,0)),INDEX(lookup!$AC:$AC,MATCH($A643,lookup!$A:$A,0)))</f>
        <v>1_western</v>
      </c>
      <c r="AN643" s="0" t="str">
        <f aca="false">IF(AND($CF643&lt;&gt;"",IFERROR(INDEX(subsample_country_map!$E:$E,MATCH($CF643,subsample_country_map!$A:$A,0)),"")&lt;&gt;""),INDEX(subsample_country_map!$E:$E,MATCH($CF643,subsample_country_map!$A:$A,0)),INDEX(lookup!$AD:$AD,MATCH($A643,lookup!$A:$A,0)))</f>
        <v>99_NCE</v>
      </c>
      <c r="AO643" s="0" t="str">
        <f aca="false">INDEX(lookup!$Y:$Y,MATCH($A643,lookup!$A:$A,0))</f>
        <v>0_published</v>
      </c>
      <c r="AP643" s="0" t="str">
        <f aca="false">INDEX(lookup!$Z:$Z,MATCH($A643,lookup!$A:$A,0))</f>
        <v>1_VHB high</v>
      </c>
      <c r="AQ643" s="0" t="str">
        <f aca="false">INDEX(lookup!$W:$W,MATCH($A643,lookup!$A:$A,0))</f>
        <v>2_sust</v>
      </c>
      <c r="AS643" s="0" t="s">
        <v>91</v>
      </c>
      <c r="AT643" s="0" t="s">
        <v>111</v>
      </c>
      <c r="AU643" s="0" t="s">
        <v>93</v>
      </c>
      <c r="AV643" s="0" t="s">
        <v>2446</v>
      </c>
      <c r="AW643" s="0" t="s">
        <v>2242</v>
      </c>
      <c r="BA643" s="0" t="n">
        <v>2110</v>
      </c>
      <c r="BB643" s="0" t="s">
        <v>96</v>
      </c>
      <c r="BC643" s="0" t="s">
        <v>2443</v>
      </c>
      <c r="BD643" s="0" t="s">
        <v>142</v>
      </c>
      <c r="BE643" s="0" t="s">
        <v>2437</v>
      </c>
      <c r="BF643" s="0" t="s">
        <v>2448</v>
      </c>
      <c r="BI643" s="0" t="s">
        <v>124</v>
      </c>
      <c r="BJ643" s="0" t="s">
        <v>2452</v>
      </c>
      <c r="BK643" s="0" t="s">
        <v>101</v>
      </c>
      <c r="BL643" s="0" t="s">
        <v>2451</v>
      </c>
      <c r="BM643" s="0" t="s">
        <v>857</v>
      </c>
      <c r="BN643" s="0" t="s">
        <v>2426</v>
      </c>
      <c r="BO643" s="0" t="s">
        <v>105</v>
      </c>
      <c r="BP643" s="0" t="s">
        <v>2423</v>
      </c>
      <c r="BQ643" s="0" t="s">
        <v>755</v>
      </c>
      <c r="BT643" s="0" t="n">
        <v>0</v>
      </c>
      <c r="BU643" s="0" t="s">
        <v>2427</v>
      </c>
      <c r="BW643" s="0" t="n">
        <v>2021</v>
      </c>
      <c r="BX643" s="0" t="n">
        <v>2024</v>
      </c>
      <c r="BY643" s="0" t="s">
        <v>2428</v>
      </c>
      <c r="BZ643" s="0" t="n">
        <v>2022.5</v>
      </c>
      <c r="CA643" s="0" t="n">
        <v>1</v>
      </c>
      <c r="CB643" s="0" t="n">
        <v>1</v>
      </c>
      <c r="CC643" s="0" t="n">
        <v>1</v>
      </c>
      <c r="CD643" s="0" t="n">
        <v>0.0560971915654962</v>
      </c>
      <c r="CE643" s="0" t="n">
        <v>1</v>
      </c>
    </row>
    <row r="644" customFormat="false" ht="15" hidden="false" customHeight="false" outlineLevel="0" collapsed="false">
      <c r="A644" s="0" t="s">
        <v>2423</v>
      </c>
      <c r="B644" s="0" t="n">
        <v>1949</v>
      </c>
      <c r="C644" s="0" t="n">
        <v>-0.10976425998969</v>
      </c>
      <c r="D644" s="0" t="n">
        <v>328</v>
      </c>
      <c r="E644" s="0" t="n">
        <f aca="false">IF(ISNUMBER($BA644),$BA644,IF(AND(ISNUMBER($D644),ISNUMBER($BW644),ISNUMBER($BX644)),$D644*($BX644-$BW644+1),""))</f>
        <v>328</v>
      </c>
      <c r="H644" s="0" t="s">
        <v>118</v>
      </c>
      <c r="I644" s="0" t="s">
        <v>344</v>
      </c>
      <c r="J644" s="0" t="n">
        <f aca="false">IF($BW644&lt;&gt;"",$BW644,"")</f>
        <v>2021</v>
      </c>
      <c r="K644" s="0" t="n">
        <f aca="false">IF($BX644&lt;&gt;"",$BX644,"")</f>
        <v>2024</v>
      </c>
      <c r="L644" s="0" t="n">
        <f aca="false">IF(AND(ISNUMBER($BW644),ISNUMBER($BX644)),($BW644+$BX644)/2,"")</f>
        <v>2022.5</v>
      </c>
      <c r="M644" s="0" t="n">
        <f aca="false">IF($L644&lt;&gt;"",$L644,"")</f>
        <v>2022.5</v>
      </c>
      <c r="N644" s="0" t="n">
        <f aca="false">IF(AND(ISNUMBER($BW644),ISNUMBER($BX644)),MIN(1,MAX(0,($BX644-2016+1)/($BX644-$BW644+1))),"")</f>
        <v>1</v>
      </c>
      <c r="O644" s="0" t="n">
        <f aca="false">IF(AND(ISNUMBER($BW644),ISNUMBER($BX644)),MIN(1,MAX(0,($BX644-2017+1)/($BX644-$BW644+1))),"")</f>
        <v>1</v>
      </c>
      <c r="P644" s="0" t="n">
        <f aca="false">IF(AND(ISNUMBER($BW644),ISNUMBER($BX644)),MIN(1,MAX(0,($BX644-2018+1)/($BX644-$BW644+1))),"")</f>
        <v>1</v>
      </c>
      <c r="Q644" s="0" t="n">
        <f aca="false">IF(AND(ISNUMBER($BW644),ISNUMBER($BX644)),MIN(1,MAX(0,($BX644-2019+1)/($BX644-$BW644+1))),"")</f>
        <v>1</v>
      </c>
      <c r="R644" s="0" t="n">
        <f aca="false">IF(AND(ISNUMBER($BW644),ISNUMBER($BX644)),MIN(1,MAX(0,($BX644-2016+1)/($BX644-$BW644+1))),"")</f>
        <v>1</v>
      </c>
      <c r="S644" s="0" t="n">
        <f aca="false">IF($L644&lt;&gt;"",IF($L644&gt;=2015.5,1,0),"")</f>
        <v>1</v>
      </c>
      <c r="T644" s="0" t="n">
        <f aca="false">IF($L644&lt;&gt;"",IF($L644&gt;=2016,1,0),"")</f>
        <v>1</v>
      </c>
      <c r="U644" s="0" t="n">
        <f aca="false">IF(ISNUMBER($BX644),IF($BX644&gt;=2016,1,0),"")</f>
        <v>1</v>
      </c>
      <c r="V644" s="0" t="n">
        <f aca="false">IF(ISNUMBER($BW644),IF($BW644&gt;=2016,1,0),"")</f>
        <v>1</v>
      </c>
      <c r="W644" s="0" t="str">
        <f aca="false">IF(AND(ISNUMBER($BW644),ISNUMBER($BX644)),IF($BW644&gt;=2016,"post-only",IF($BX644&lt;2016,"pre-only","mixed")),"")</f>
        <v>post-only</v>
      </c>
      <c r="X644" s="0" t="n">
        <f aca="false">IF(AND(ISNUMBER($BW644),ISNUMBER($BX644)),MIN(1,MAX(0,($BX644-2017+1)/($BX644-$BW644+1))),"")</f>
        <v>1</v>
      </c>
      <c r="Y644" s="0" t="n">
        <f aca="false">IF(AND(ISNUMBER($BW644),ISNUMBER($BX644)),MIN(1,MAX(0,($BX644-2018+1)/($BX644-$BW644+1))),"")</f>
        <v>1</v>
      </c>
      <c r="Z644" s="0" t="n">
        <f aca="false">IF(AND(ISNUMBER($BW644),ISNUMBER($BX644)),MIN(1,MAX(0,($BX644-2019+1)/($BX644-$BW644+1))),"")</f>
        <v>1</v>
      </c>
      <c r="AA644" s="0" t="n">
        <f aca="false">IF(ISNUMBER($BX644),IF($BX644&gt;=2017,1,0),"")</f>
        <v>1</v>
      </c>
      <c r="AB644" s="0" t="n">
        <f aca="false">IF(ISNUMBER($BX644),IF($BX644&gt;=2018,1,0),"")</f>
        <v>1</v>
      </c>
      <c r="AC644" s="0" t="n">
        <f aca="false">IF(ISNUMBER($BX644),IF($BX644&gt;=2019,1,0),"")</f>
        <v>1</v>
      </c>
      <c r="AD644" s="0" t="n">
        <f aca="false">IF($L644&lt;&gt;"",IF($L644&gt;2013,1,0),"")</f>
        <v>1</v>
      </c>
      <c r="AE644" s="0" t="n">
        <f aca="false">IF($L644&lt;&gt;"",1+IF($L644&gt;2011,1,0)+IF($L644&gt;2014,1,0),"")</f>
        <v>3</v>
      </c>
      <c r="AF644" s="0" t="s">
        <v>87</v>
      </c>
      <c r="AG644" s="0" t="s">
        <v>88</v>
      </c>
      <c r="AH644" s="0" t="s">
        <v>90</v>
      </c>
      <c r="AI644" s="0" t="s">
        <v>497</v>
      </c>
      <c r="AJ644" s="0" t="s">
        <v>497</v>
      </c>
      <c r="AK644" s="0" t="str">
        <f aca="false">IF(AND($CF644&lt;&gt;"",IFERROR(INDEX(subsample_country_map!$B:$B,MATCH($CF644,subsample_country_map!$A:$A,0)),"")&lt;&gt;""),INDEX(subsample_country_map!$B:$B,MATCH($CF644,subsample_country_map!$A:$A,0)),INDEX(lookup!$AA:$AA,MATCH($A644,lookup!$A:$A,0)))</f>
        <v>2_Europe</v>
      </c>
      <c r="AL644" s="0" t="str">
        <f aca="false">IF(AND($CF644&lt;&gt;"",IFERROR(INDEX(subsample_country_map!$C:$C,MATCH($CF644,subsample_country_map!$A:$A,0)),"")&lt;&gt;""),INDEX(subsample_country_map!$C:$C,MATCH($CF644,subsample_country_map!$A:$A,0)),INDEX(lookup!$AB:$AB,MATCH($A644,lookup!$A:$A,0)))</f>
        <v>99_NCE</v>
      </c>
      <c r="AM644" s="0" t="str">
        <f aca="false">IF(AND($CF644&lt;&gt;"",IFERROR(INDEX(subsample_country_map!$D:$D,MATCH($CF644,subsample_country_map!$A:$A,0)),"")&lt;&gt;""),INDEX(subsample_country_map!$D:$D,MATCH($CF644,subsample_country_map!$A:$A,0)),INDEX(lookup!$AC:$AC,MATCH($A644,lookup!$A:$A,0)))</f>
        <v>1_western</v>
      </c>
      <c r="AN644" s="0" t="str">
        <f aca="false">IF(AND($CF644&lt;&gt;"",IFERROR(INDEX(subsample_country_map!$E:$E,MATCH($CF644,subsample_country_map!$A:$A,0)),"")&lt;&gt;""),INDEX(subsample_country_map!$E:$E,MATCH($CF644,subsample_country_map!$A:$A,0)),INDEX(lookup!$AD:$AD,MATCH($A644,lookup!$A:$A,0)))</f>
        <v>99_NCE</v>
      </c>
      <c r="AO644" s="0" t="str">
        <f aca="false">INDEX(lookup!$Y:$Y,MATCH($A644,lookup!$A:$A,0))</f>
        <v>0_published</v>
      </c>
      <c r="AP644" s="0" t="str">
        <f aca="false">INDEX(lookup!$Z:$Z,MATCH($A644,lookup!$A:$A,0))</f>
        <v>1_VHB high</v>
      </c>
      <c r="AQ644" s="0" t="str">
        <f aca="false">INDEX(lookup!$W:$W,MATCH($A644,lookup!$A:$A,0))</f>
        <v>2_sust</v>
      </c>
      <c r="AS644" s="0" t="s">
        <v>91</v>
      </c>
      <c r="AT644" s="0" t="s">
        <v>397</v>
      </c>
      <c r="AU644" s="0" t="s">
        <v>93</v>
      </c>
      <c r="AV644" s="0" t="s">
        <v>425</v>
      </c>
      <c r="AW644" s="0" t="s">
        <v>406</v>
      </c>
      <c r="BA644" s="0" t="n">
        <v>328</v>
      </c>
      <c r="BB644" s="0" t="s">
        <v>96</v>
      </c>
      <c r="BC644" s="0" t="s">
        <v>2436</v>
      </c>
      <c r="BD644" s="0" t="s">
        <v>142</v>
      </c>
      <c r="BE644" s="0" t="s">
        <v>2437</v>
      </c>
      <c r="BF644" s="0" t="s">
        <v>2438</v>
      </c>
      <c r="BI644" s="0" t="s">
        <v>143</v>
      </c>
      <c r="BJ644" s="0" t="s">
        <v>2453</v>
      </c>
      <c r="BK644" s="0" t="s">
        <v>144</v>
      </c>
      <c r="BL644" s="0" t="s">
        <v>2454</v>
      </c>
      <c r="BM644" s="0" t="s">
        <v>2432</v>
      </c>
      <c r="BN644" s="0" t="s">
        <v>2426</v>
      </c>
      <c r="BO644" s="0" t="s">
        <v>105</v>
      </c>
      <c r="BP644" s="0" t="s">
        <v>2423</v>
      </c>
      <c r="BQ644" s="0" t="s">
        <v>127</v>
      </c>
      <c r="BT644" s="0" t="n">
        <v>0</v>
      </c>
      <c r="BU644" s="0" t="s">
        <v>2427</v>
      </c>
      <c r="BW644" s="0" t="n">
        <v>2021</v>
      </c>
      <c r="BX644" s="0" t="n">
        <v>2024</v>
      </c>
      <c r="BY644" s="0" t="s">
        <v>2428</v>
      </c>
      <c r="BZ644" s="0" t="n">
        <v>2022.5</v>
      </c>
      <c r="CA644" s="0" t="n">
        <v>1</v>
      </c>
      <c r="CB644" s="0" t="n">
        <v>1</v>
      </c>
      <c r="CC644" s="0" t="n">
        <v>1</v>
      </c>
      <c r="CD644" s="0" t="n">
        <v>-0.110208294647266</v>
      </c>
      <c r="CE644" s="0" t="n">
        <v>1</v>
      </c>
    </row>
    <row r="645" customFormat="false" ht="15" hidden="false" customHeight="false" outlineLevel="0" collapsed="false">
      <c r="A645" s="0" t="s">
        <v>2423</v>
      </c>
      <c r="B645" s="0" t="n">
        <v>1950</v>
      </c>
      <c r="D645" s="0" t="n">
        <v>328</v>
      </c>
      <c r="E645" s="0" t="n">
        <f aca="false">IF(ISNUMBER($BA645),$BA645,IF(AND(ISNUMBER($D645),ISNUMBER($BW645),ISNUMBER($BX645)),$D645*($BX645-$BW645+1),""))</f>
        <v>328</v>
      </c>
      <c r="H645" s="0" t="s">
        <v>118</v>
      </c>
      <c r="I645" s="0" t="s">
        <v>344</v>
      </c>
      <c r="J645" s="0" t="n">
        <f aca="false">IF($BW645&lt;&gt;"",$BW645,"")</f>
        <v>2021</v>
      </c>
      <c r="K645" s="0" t="n">
        <f aca="false">IF($BX645&lt;&gt;"",$BX645,"")</f>
        <v>2024</v>
      </c>
      <c r="L645" s="0" t="n">
        <f aca="false">IF(AND(ISNUMBER($BW645),ISNUMBER($BX645)),($BW645+$BX645)/2,"")</f>
        <v>2022.5</v>
      </c>
      <c r="M645" s="0" t="n">
        <f aca="false">IF($L645&lt;&gt;"",$L645,"")</f>
        <v>2022.5</v>
      </c>
      <c r="N645" s="0" t="n">
        <f aca="false">IF(AND(ISNUMBER($BW645),ISNUMBER($BX645)),MIN(1,MAX(0,($BX645-2016+1)/($BX645-$BW645+1))),"")</f>
        <v>1</v>
      </c>
      <c r="O645" s="0" t="n">
        <f aca="false">IF(AND(ISNUMBER($BW645),ISNUMBER($BX645)),MIN(1,MAX(0,($BX645-2017+1)/($BX645-$BW645+1))),"")</f>
        <v>1</v>
      </c>
      <c r="P645" s="0" t="n">
        <f aca="false">IF(AND(ISNUMBER($BW645),ISNUMBER($BX645)),MIN(1,MAX(0,($BX645-2018+1)/($BX645-$BW645+1))),"")</f>
        <v>1</v>
      </c>
      <c r="Q645" s="0" t="n">
        <f aca="false">IF(AND(ISNUMBER($BW645),ISNUMBER($BX645)),MIN(1,MAX(0,($BX645-2019+1)/($BX645-$BW645+1))),"")</f>
        <v>1</v>
      </c>
      <c r="R645" s="0" t="n">
        <f aca="false">IF(AND(ISNUMBER($BW645),ISNUMBER($BX645)),MIN(1,MAX(0,($BX645-2016+1)/($BX645-$BW645+1))),"")</f>
        <v>1</v>
      </c>
      <c r="S645" s="0" t="n">
        <f aca="false">IF($L645&lt;&gt;"",IF($L645&gt;=2015.5,1,0),"")</f>
        <v>1</v>
      </c>
      <c r="T645" s="0" t="n">
        <f aca="false">IF($L645&lt;&gt;"",IF($L645&gt;=2016,1,0),"")</f>
        <v>1</v>
      </c>
      <c r="U645" s="0" t="n">
        <f aca="false">IF(ISNUMBER($BX645),IF($BX645&gt;=2016,1,0),"")</f>
        <v>1</v>
      </c>
      <c r="V645" s="0" t="n">
        <f aca="false">IF(ISNUMBER($BW645),IF($BW645&gt;=2016,1,0),"")</f>
        <v>1</v>
      </c>
      <c r="W645" s="0" t="str">
        <f aca="false">IF(AND(ISNUMBER($BW645),ISNUMBER($BX645)),IF($BW645&gt;=2016,"post-only",IF($BX645&lt;2016,"pre-only","mixed")),"")</f>
        <v>post-only</v>
      </c>
      <c r="X645" s="0" t="n">
        <f aca="false">IF(AND(ISNUMBER($BW645),ISNUMBER($BX645)),MIN(1,MAX(0,($BX645-2017+1)/($BX645-$BW645+1))),"")</f>
        <v>1</v>
      </c>
      <c r="Y645" s="0" t="n">
        <f aca="false">IF(AND(ISNUMBER($BW645),ISNUMBER($BX645)),MIN(1,MAX(0,($BX645-2018+1)/($BX645-$BW645+1))),"")</f>
        <v>1</v>
      </c>
      <c r="Z645" s="0" t="n">
        <f aca="false">IF(AND(ISNUMBER($BW645),ISNUMBER($BX645)),MIN(1,MAX(0,($BX645-2019+1)/($BX645-$BW645+1))),"")</f>
        <v>1</v>
      </c>
      <c r="AA645" s="0" t="n">
        <f aca="false">IF(ISNUMBER($BX645),IF($BX645&gt;=2017,1,0),"")</f>
        <v>1</v>
      </c>
      <c r="AB645" s="0" t="n">
        <f aca="false">IF(ISNUMBER($BX645),IF($BX645&gt;=2018,1,0),"")</f>
        <v>1</v>
      </c>
      <c r="AC645" s="0" t="n">
        <f aca="false">IF(ISNUMBER($BX645),IF($BX645&gt;=2019,1,0),"")</f>
        <v>1</v>
      </c>
      <c r="AD645" s="0" t="n">
        <f aca="false">IF($L645&lt;&gt;"",IF($L645&gt;2013,1,0),"")</f>
        <v>1</v>
      </c>
      <c r="AE645" s="0" t="n">
        <f aca="false">IF($L645&lt;&gt;"",1+IF($L645&gt;2011,1,0)+IF($L645&gt;2014,1,0),"")</f>
        <v>3</v>
      </c>
      <c r="AF645" s="0" t="s">
        <v>87</v>
      </c>
      <c r="AG645" s="0" t="s">
        <v>88</v>
      </c>
      <c r="AH645" s="0" t="s">
        <v>90</v>
      </c>
      <c r="AI645" s="0" t="s">
        <v>497</v>
      </c>
      <c r="AJ645" s="0" t="s">
        <v>497</v>
      </c>
      <c r="AK645" s="0" t="str">
        <f aca="false">IF(AND($CF645&lt;&gt;"",IFERROR(INDEX(subsample_country_map!$B:$B,MATCH($CF645,subsample_country_map!$A:$A,0)),"")&lt;&gt;""),INDEX(subsample_country_map!$B:$B,MATCH($CF645,subsample_country_map!$A:$A,0)),INDEX(lookup!$AA:$AA,MATCH($A645,lookup!$A:$A,0)))</f>
        <v>2_Europe</v>
      </c>
      <c r="AL645" s="0" t="str">
        <f aca="false">IF(AND($CF645&lt;&gt;"",IFERROR(INDEX(subsample_country_map!$C:$C,MATCH($CF645,subsample_country_map!$A:$A,0)),"")&lt;&gt;""),INDEX(subsample_country_map!$C:$C,MATCH($CF645,subsample_country_map!$A:$A,0)),INDEX(lookup!$AB:$AB,MATCH($A645,lookup!$A:$A,0)))</f>
        <v>99_NCE</v>
      </c>
      <c r="AM645" s="0" t="str">
        <f aca="false">IF(AND($CF645&lt;&gt;"",IFERROR(INDEX(subsample_country_map!$D:$D,MATCH($CF645,subsample_country_map!$A:$A,0)),"")&lt;&gt;""),INDEX(subsample_country_map!$D:$D,MATCH($CF645,subsample_country_map!$A:$A,0)),INDEX(lookup!$AC:$AC,MATCH($A645,lookup!$A:$A,0)))</f>
        <v>1_western</v>
      </c>
      <c r="AN645" s="0" t="str">
        <f aca="false">IF(AND($CF645&lt;&gt;"",IFERROR(INDEX(subsample_country_map!$E:$E,MATCH($CF645,subsample_country_map!$A:$A,0)),"")&lt;&gt;""),INDEX(subsample_country_map!$E:$E,MATCH($CF645,subsample_country_map!$A:$A,0)),INDEX(lookup!$AD:$AD,MATCH($A645,lookup!$A:$A,0)))</f>
        <v>99_NCE</v>
      </c>
      <c r="AO645" s="0" t="str">
        <f aca="false">INDEX(lookup!$Y:$Y,MATCH($A645,lookup!$A:$A,0))</f>
        <v>0_published</v>
      </c>
      <c r="AP645" s="0" t="str">
        <f aca="false">INDEX(lookup!$Z:$Z,MATCH($A645,lookup!$A:$A,0))</f>
        <v>1_VHB high</v>
      </c>
      <c r="AQ645" s="0" t="str">
        <f aca="false">INDEX(lookup!$W:$W,MATCH($A645,lookup!$A:$A,0))</f>
        <v>2_sust</v>
      </c>
      <c r="AS645" s="0" t="s">
        <v>91</v>
      </c>
      <c r="AT645" s="0" t="s">
        <v>111</v>
      </c>
      <c r="AU645" s="0" t="s">
        <v>93</v>
      </c>
      <c r="AV645" s="0" t="s">
        <v>2446</v>
      </c>
      <c r="AW645" s="0" t="s">
        <v>2242</v>
      </c>
      <c r="BA645" s="0" t="n">
        <v>328</v>
      </c>
      <c r="BB645" s="0" t="s">
        <v>96</v>
      </c>
      <c r="BC645" s="0" t="s">
        <v>2436</v>
      </c>
      <c r="BD645" s="0" t="s">
        <v>142</v>
      </c>
      <c r="BE645" s="0" t="s">
        <v>2437</v>
      </c>
      <c r="BF645" s="0" t="s">
        <v>2438</v>
      </c>
      <c r="BI645" s="0" t="s">
        <v>143</v>
      </c>
      <c r="BJ645" s="0" t="s">
        <v>2453</v>
      </c>
      <c r="BK645" s="0" t="s">
        <v>144</v>
      </c>
      <c r="BL645" s="0" t="s">
        <v>2447</v>
      </c>
      <c r="BM645" s="0" t="s">
        <v>857</v>
      </c>
      <c r="BN645" s="0" t="s">
        <v>2426</v>
      </c>
      <c r="BO645" s="0" t="s">
        <v>105</v>
      </c>
      <c r="BP645" s="0" t="s">
        <v>2423</v>
      </c>
      <c r="BQ645" s="0" t="s">
        <v>2442</v>
      </c>
      <c r="BT645" s="0" t="n">
        <v>0</v>
      </c>
      <c r="BU645" s="0" t="s">
        <v>2427</v>
      </c>
      <c r="BW645" s="0" t="n">
        <v>2021</v>
      </c>
      <c r="BX645" s="0" t="n">
        <v>2024</v>
      </c>
      <c r="BY645" s="0" t="s">
        <v>2428</v>
      </c>
      <c r="BZ645" s="0" t="n">
        <v>2022.5</v>
      </c>
      <c r="CA645" s="0" t="n">
        <v>1</v>
      </c>
      <c r="CB645" s="0" t="n">
        <v>1</v>
      </c>
      <c r="CC645" s="0" t="n">
        <v>1</v>
      </c>
      <c r="CE645" s="0" t="n">
        <v>0</v>
      </c>
    </row>
    <row r="646" customFormat="false" ht="15" hidden="false" customHeight="false" outlineLevel="0" collapsed="false">
      <c r="A646" s="0" t="s">
        <v>2423</v>
      </c>
      <c r="B646" s="0" t="n">
        <v>1951</v>
      </c>
      <c r="C646" s="0" t="n">
        <v>-0.10976425998969</v>
      </c>
      <c r="D646" s="0" t="n">
        <v>328</v>
      </c>
      <c r="E646" s="0" t="n">
        <f aca="false">IF(ISNUMBER($BA646),$BA646,IF(AND(ISNUMBER($D646),ISNUMBER($BW646),ISNUMBER($BX646)),$D646*($BX646-$BW646+1),""))</f>
        <v>328</v>
      </c>
      <c r="H646" s="0" t="s">
        <v>118</v>
      </c>
      <c r="I646" s="0" t="s">
        <v>344</v>
      </c>
      <c r="J646" s="0" t="n">
        <f aca="false">IF($BW646&lt;&gt;"",$BW646,"")</f>
        <v>2021</v>
      </c>
      <c r="K646" s="0" t="n">
        <f aca="false">IF($BX646&lt;&gt;"",$BX646,"")</f>
        <v>2024</v>
      </c>
      <c r="L646" s="0" t="n">
        <f aca="false">IF(AND(ISNUMBER($BW646),ISNUMBER($BX646)),($BW646+$BX646)/2,"")</f>
        <v>2022.5</v>
      </c>
      <c r="M646" s="0" t="n">
        <f aca="false">IF($L646&lt;&gt;"",$L646,"")</f>
        <v>2022.5</v>
      </c>
      <c r="N646" s="0" t="n">
        <f aca="false">IF(AND(ISNUMBER($BW646),ISNUMBER($BX646)),MIN(1,MAX(0,($BX646-2016+1)/($BX646-$BW646+1))),"")</f>
        <v>1</v>
      </c>
      <c r="O646" s="0" t="n">
        <f aca="false">IF(AND(ISNUMBER($BW646),ISNUMBER($BX646)),MIN(1,MAX(0,($BX646-2017+1)/($BX646-$BW646+1))),"")</f>
        <v>1</v>
      </c>
      <c r="P646" s="0" t="n">
        <f aca="false">IF(AND(ISNUMBER($BW646),ISNUMBER($BX646)),MIN(1,MAX(0,($BX646-2018+1)/($BX646-$BW646+1))),"")</f>
        <v>1</v>
      </c>
      <c r="Q646" s="0" t="n">
        <f aca="false">IF(AND(ISNUMBER($BW646),ISNUMBER($BX646)),MIN(1,MAX(0,($BX646-2019+1)/($BX646-$BW646+1))),"")</f>
        <v>1</v>
      </c>
      <c r="R646" s="0" t="n">
        <f aca="false">IF(AND(ISNUMBER($BW646),ISNUMBER($BX646)),MIN(1,MAX(0,($BX646-2016+1)/($BX646-$BW646+1))),"")</f>
        <v>1</v>
      </c>
      <c r="S646" s="0" t="n">
        <f aca="false">IF($L646&lt;&gt;"",IF($L646&gt;=2015.5,1,0),"")</f>
        <v>1</v>
      </c>
      <c r="T646" s="0" t="n">
        <f aca="false">IF($L646&lt;&gt;"",IF($L646&gt;=2016,1,0),"")</f>
        <v>1</v>
      </c>
      <c r="U646" s="0" t="n">
        <f aca="false">IF(ISNUMBER($BX646),IF($BX646&gt;=2016,1,0),"")</f>
        <v>1</v>
      </c>
      <c r="V646" s="0" t="n">
        <f aca="false">IF(ISNUMBER($BW646),IF($BW646&gt;=2016,1,0),"")</f>
        <v>1</v>
      </c>
      <c r="W646" s="0" t="str">
        <f aca="false">IF(AND(ISNUMBER($BW646),ISNUMBER($BX646)),IF($BW646&gt;=2016,"post-only",IF($BX646&lt;2016,"pre-only","mixed")),"")</f>
        <v>post-only</v>
      </c>
      <c r="X646" s="0" t="n">
        <f aca="false">IF(AND(ISNUMBER($BW646),ISNUMBER($BX646)),MIN(1,MAX(0,($BX646-2017+1)/($BX646-$BW646+1))),"")</f>
        <v>1</v>
      </c>
      <c r="Y646" s="0" t="n">
        <f aca="false">IF(AND(ISNUMBER($BW646),ISNUMBER($BX646)),MIN(1,MAX(0,($BX646-2018+1)/($BX646-$BW646+1))),"")</f>
        <v>1</v>
      </c>
      <c r="Z646" s="0" t="n">
        <f aca="false">IF(AND(ISNUMBER($BW646),ISNUMBER($BX646)),MIN(1,MAX(0,($BX646-2019+1)/($BX646-$BW646+1))),"")</f>
        <v>1</v>
      </c>
      <c r="AA646" s="0" t="n">
        <f aca="false">IF(ISNUMBER($BX646),IF($BX646&gt;=2017,1,0),"")</f>
        <v>1</v>
      </c>
      <c r="AB646" s="0" t="n">
        <f aca="false">IF(ISNUMBER($BX646),IF($BX646&gt;=2018,1,0),"")</f>
        <v>1</v>
      </c>
      <c r="AC646" s="0" t="n">
        <f aca="false">IF(ISNUMBER($BX646),IF($BX646&gt;=2019,1,0),"")</f>
        <v>1</v>
      </c>
      <c r="AD646" s="0" t="n">
        <f aca="false">IF($L646&lt;&gt;"",IF($L646&gt;2013,1,0),"")</f>
        <v>1</v>
      </c>
      <c r="AE646" s="0" t="n">
        <f aca="false">IF($L646&lt;&gt;"",1+IF($L646&gt;2011,1,0)+IF($L646&gt;2014,1,0),"")</f>
        <v>3</v>
      </c>
      <c r="AF646" s="0" t="s">
        <v>87</v>
      </c>
      <c r="AG646" s="0" t="s">
        <v>88</v>
      </c>
      <c r="AH646" s="0" t="s">
        <v>90</v>
      </c>
      <c r="AI646" s="0" t="s">
        <v>497</v>
      </c>
      <c r="AJ646" s="0" t="s">
        <v>497</v>
      </c>
      <c r="AK646" s="0" t="str">
        <f aca="false">IF(AND($CF646&lt;&gt;"",IFERROR(INDEX(subsample_country_map!$B:$B,MATCH($CF646,subsample_country_map!$A:$A,0)),"")&lt;&gt;""),INDEX(subsample_country_map!$B:$B,MATCH($CF646,subsample_country_map!$A:$A,0)),INDEX(lookup!$AA:$AA,MATCH($A646,lookup!$A:$A,0)))</f>
        <v>2_Europe</v>
      </c>
      <c r="AL646" s="0" t="str">
        <f aca="false">IF(AND($CF646&lt;&gt;"",IFERROR(INDEX(subsample_country_map!$C:$C,MATCH($CF646,subsample_country_map!$A:$A,0)),"")&lt;&gt;""),INDEX(subsample_country_map!$C:$C,MATCH($CF646,subsample_country_map!$A:$A,0)),INDEX(lookup!$AB:$AB,MATCH($A646,lookup!$A:$A,0)))</f>
        <v>99_NCE</v>
      </c>
      <c r="AM646" s="0" t="str">
        <f aca="false">IF(AND($CF646&lt;&gt;"",IFERROR(INDEX(subsample_country_map!$D:$D,MATCH($CF646,subsample_country_map!$A:$A,0)),"")&lt;&gt;""),INDEX(subsample_country_map!$D:$D,MATCH($CF646,subsample_country_map!$A:$A,0)),INDEX(lookup!$AC:$AC,MATCH($A646,lookup!$A:$A,0)))</f>
        <v>1_western</v>
      </c>
      <c r="AN646" s="0" t="str">
        <f aca="false">IF(AND($CF646&lt;&gt;"",IFERROR(INDEX(subsample_country_map!$E:$E,MATCH($CF646,subsample_country_map!$A:$A,0)),"")&lt;&gt;""),INDEX(subsample_country_map!$E:$E,MATCH($CF646,subsample_country_map!$A:$A,0)),INDEX(lookup!$AD:$AD,MATCH($A646,lookup!$A:$A,0)))</f>
        <v>99_NCE</v>
      </c>
      <c r="AO646" s="0" t="str">
        <f aca="false">INDEX(lookup!$Y:$Y,MATCH($A646,lookup!$A:$A,0))</f>
        <v>0_published</v>
      </c>
      <c r="AP646" s="0" t="str">
        <f aca="false">INDEX(lookup!$Z:$Z,MATCH($A646,lookup!$A:$A,0))</f>
        <v>1_VHB high</v>
      </c>
      <c r="AQ646" s="0" t="str">
        <f aca="false">INDEX(lookup!$W:$W,MATCH($A646,lookup!$A:$A,0))</f>
        <v>2_sust</v>
      </c>
      <c r="AS646" s="0" t="s">
        <v>91</v>
      </c>
      <c r="AT646" s="0" t="s">
        <v>397</v>
      </c>
      <c r="AU646" s="0" t="s">
        <v>93</v>
      </c>
      <c r="AV646" s="0" t="s">
        <v>417</v>
      </c>
      <c r="AW646" s="0" t="s">
        <v>425</v>
      </c>
      <c r="BA646" s="0" t="n">
        <v>328</v>
      </c>
      <c r="BB646" s="0" t="s">
        <v>96</v>
      </c>
      <c r="BC646" s="0" t="s">
        <v>2443</v>
      </c>
      <c r="BD646" s="0" t="s">
        <v>142</v>
      </c>
      <c r="BE646" s="0" t="s">
        <v>2437</v>
      </c>
      <c r="BF646" s="0" t="s">
        <v>2438</v>
      </c>
      <c r="BI646" s="0" t="s">
        <v>143</v>
      </c>
      <c r="BJ646" s="0" t="s">
        <v>2455</v>
      </c>
      <c r="BK646" s="0" t="s">
        <v>144</v>
      </c>
      <c r="BL646" s="0" t="s">
        <v>2456</v>
      </c>
      <c r="BM646" s="0" t="s">
        <v>2432</v>
      </c>
      <c r="BN646" s="0" t="s">
        <v>2426</v>
      </c>
      <c r="BO646" s="0" t="s">
        <v>105</v>
      </c>
      <c r="BP646" s="0" t="s">
        <v>2423</v>
      </c>
      <c r="BQ646" s="0" t="s">
        <v>127</v>
      </c>
      <c r="BT646" s="0" t="n">
        <v>0</v>
      </c>
      <c r="BU646" s="0" t="s">
        <v>2427</v>
      </c>
      <c r="BW646" s="0" t="n">
        <v>2021</v>
      </c>
      <c r="BX646" s="0" t="n">
        <v>2024</v>
      </c>
      <c r="BY646" s="0" t="s">
        <v>2428</v>
      </c>
      <c r="BZ646" s="0" t="n">
        <v>2022.5</v>
      </c>
      <c r="CA646" s="0" t="n">
        <v>1</v>
      </c>
      <c r="CB646" s="0" t="n">
        <v>1</v>
      </c>
      <c r="CC646" s="0" t="n">
        <v>1</v>
      </c>
      <c r="CD646" s="0" t="n">
        <v>-0.110208294647266</v>
      </c>
      <c r="CE646" s="0" t="n">
        <v>1</v>
      </c>
    </row>
    <row r="647" customFormat="false" ht="15" hidden="false" customHeight="false" outlineLevel="0" collapsed="false">
      <c r="A647" s="0" t="s">
        <v>2423</v>
      </c>
      <c r="B647" s="0" t="n">
        <v>1952</v>
      </c>
      <c r="C647" s="0" t="n">
        <v>0.107986528499178</v>
      </c>
      <c r="D647" s="0" t="n">
        <v>328</v>
      </c>
      <c r="E647" s="0" t="n">
        <f aca="false">IF(ISNUMBER($BA647),$BA647,IF(AND(ISNUMBER($D647),ISNUMBER($BW647),ISNUMBER($BX647)),$D647*($BX647-$BW647+1),""))</f>
        <v>328</v>
      </c>
      <c r="H647" s="0" t="s">
        <v>118</v>
      </c>
      <c r="I647" s="0" t="s">
        <v>344</v>
      </c>
      <c r="J647" s="0" t="n">
        <f aca="false">IF($BW647&lt;&gt;"",$BW647,"")</f>
        <v>2021</v>
      </c>
      <c r="K647" s="0" t="n">
        <f aca="false">IF($BX647&lt;&gt;"",$BX647,"")</f>
        <v>2024</v>
      </c>
      <c r="L647" s="0" t="n">
        <f aca="false">IF(AND(ISNUMBER($BW647),ISNUMBER($BX647)),($BW647+$BX647)/2,"")</f>
        <v>2022.5</v>
      </c>
      <c r="M647" s="0" t="n">
        <f aca="false">IF($L647&lt;&gt;"",$L647,"")</f>
        <v>2022.5</v>
      </c>
      <c r="N647" s="0" t="n">
        <f aca="false">IF(AND(ISNUMBER($BW647),ISNUMBER($BX647)),MIN(1,MAX(0,($BX647-2016+1)/($BX647-$BW647+1))),"")</f>
        <v>1</v>
      </c>
      <c r="O647" s="0" t="n">
        <f aca="false">IF(AND(ISNUMBER($BW647),ISNUMBER($BX647)),MIN(1,MAX(0,($BX647-2017+1)/($BX647-$BW647+1))),"")</f>
        <v>1</v>
      </c>
      <c r="P647" s="0" t="n">
        <f aca="false">IF(AND(ISNUMBER($BW647),ISNUMBER($BX647)),MIN(1,MAX(0,($BX647-2018+1)/($BX647-$BW647+1))),"")</f>
        <v>1</v>
      </c>
      <c r="Q647" s="0" t="n">
        <f aca="false">IF(AND(ISNUMBER($BW647),ISNUMBER($BX647)),MIN(1,MAX(0,($BX647-2019+1)/($BX647-$BW647+1))),"")</f>
        <v>1</v>
      </c>
      <c r="R647" s="0" t="n">
        <f aca="false">IF(AND(ISNUMBER($BW647),ISNUMBER($BX647)),MIN(1,MAX(0,($BX647-2016+1)/($BX647-$BW647+1))),"")</f>
        <v>1</v>
      </c>
      <c r="S647" s="0" t="n">
        <f aca="false">IF($L647&lt;&gt;"",IF($L647&gt;=2015.5,1,0),"")</f>
        <v>1</v>
      </c>
      <c r="T647" s="0" t="n">
        <f aca="false">IF($L647&lt;&gt;"",IF($L647&gt;=2016,1,0),"")</f>
        <v>1</v>
      </c>
      <c r="U647" s="0" t="n">
        <f aca="false">IF(ISNUMBER($BX647),IF($BX647&gt;=2016,1,0),"")</f>
        <v>1</v>
      </c>
      <c r="V647" s="0" t="n">
        <f aca="false">IF(ISNUMBER($BW647),IF($BW647&gt;=2016,1,0),"")</f>
        <v>1</v>
      </c>
      <c r="W647" s="0" t="str">
        <f aca="false">IF(AND(ISNUMBER($BW647),ISNUMBER($BX647)),IF($BW647&gt;=2016,"post-only",IF($BX647&lt;2016,"pre-only","mixed")),"")</f>
        <v>post-only</v>
      </c>
      <c r="X647" s="0" t="n">
        <f aca="false">IF(AND(ISNUMBER($BW647),ISNUMBER($BX647)),MIN(1,MAX(0,($BX647-2017+1)/($BX647-$BW647+1))),"")</f>
        <v>1</v>
      </c>
      <c r="Y647" s="0" t="n">
        <f aca="false">IF(AND(ISNUMBER($BW647),ISNUMBER($BX647)),MIN(1,MAX(0,($BX647-2018+1)/($BX647-$BW647+1))),"")</f>
        <v>1</v>
      </c>
      <c r="Z647" s="0" t="n">
        <f aca="false">IF(AND(ISNUMBER($BW647),ISNUMBER($BX647)),MIN(1,MAX(0,($BX647-2019+1)/($BX647-$BW647+1))),"")</f>
        <v>1</v>
      </c>
      <c r="AA647" s="0" t="n">
        <f aca="false">IF(ISNUMBER($BX647),IF($BX647&gt;=2017,1,0),"")</f>
        <v>1</v>
      </c>
      <c r="AB647" s="0" t="n">
        <f aca="false">IF(ISNUMBER($BX647),IF($BX647&gt;=2018,1,0),"")</f>
        <v>1</v>
      </c>
      <c r="AC647" s="0" t="n">
        <f aca="false">IF(ISNUMBER($BX647),IF($BX647&gt;=2019,1,0),"")</f>
        <v>1</v>
      </c>
      <c r="AD647" s="0" t="n">
        <f aca="false">IF($L647&lt;&gt;"",IF($L647&gt;2013,1,0),"")</f>
        <v>1</v>
      </c>
      <c r="AE647" s="0" t="n">
        <f aca="false">IF($L647&lt;&gt;"",1+IF($L647&gt;2011,1,0)+IF($L647&gt;2014,1,0),"")</f>
        <v>3</v>
      </c>
      <c r="AF647" s="0" t="s">
        <v>87</v>
      </c>
      <c r="AG647" s="0" t="s">
        <v>88</v>
      </c>
      <c r="AH647" s="0" t="s">
        <v>90</v>
      </c>
      <c r="AI647" s="0" t="s">
        <v>497</v>
      </c>
      <c r="AJ647" s="0" t="s">
        <v>497</v>
      </c>
      <c r="AK647" s="0" t="str">
        <f aca="false">IF(AND($CF647&lt;&gt;"",IFERROR(INDEX(subsample_country_map!$B:$B,MATCH($CF647,subsample_country_map!$A:$A,0)),"")&lt;&gt;""),INDEX(subsample_country_map!$B:$B,MATCH($CF647,subsample_country_map!$A:$A,0)),INDEX(lookup!$AA:$AA,MATCH($A647,lookup!$A:$A,0)))</f>
        <v>2_Europe</v>
      </c>
      <c r="AL647" s="0" t="str">
        <f aca="false">IF(AND($CF647&lt;&gt;"",IFERROR(INDEX(subsample_country_map!$C:$C,MATCH($CF647,subsample_country_map!$A:$A,0)),"")&lt;&gt;""),INDEX(subsample_country_map!$C:$C,MATCH($CF647,subsample_country_map!$A:$A,0)),INDEX(lookup!$AB:$AB,MATCH($A647,lookup!$A:$A,0)))</f>
        <v>99_NCE</v>
      </c>
      <c r="AM647" s="0" t="str">
        <f aca="false">IF(AND($CF647&lt;&gt;"",IFERROR(INDEX(subsample_country_map!$D:$D,MATCH($CF647,subsample_country_map!$A:$A,0)),"")&lt;&gt;""),INDEX(subsample_country_map!$D:$D,MATCH($CF647,subsample_country_map!$A:$A,0)),INDEX(lookup!$AC:$AC,MATCH($A647,lookup!$A:$A,0)))</f>
        <v>1_western</v>
      </c>
      <c r="AN647" s="0" t="str">
        <f aca="false">IF(AND($CF647&lt;&gt;"",IFERROR(INDEX(subsample_country_map!$E:$E,MATCH($CF647,subsample_country_map!$A:$A,0)),"")&lt;&gt;""),INDEX(subsample_country_map!$E:$E,MATCH($CF647,subsample_country_map!$A:$A,0)),INDEX(lookup!$AD:$AD,MATCH($A647,lookup!$A:$A,0)))</f>
        <v>99_NCE</v>
      </c>
      <c r="AO647" s="0" t="str">
        <f aca="false">INDEX(lookup!$Y:$Y,MATCH($A647,lookup!$A:$A,0))</f>
        <v>0_published</v>
      </c>
      <c r="AP647" s="0" t="str">
        <f aca="false">INDEX(lookup!$Z:$Z,MATCH($A647,lookup!$A:$A,0))</f>
        <v>1_VHB high</v>
      </c>
      <c r="AQ647" s="0" t="str">
        <f aca="false">INDEX(lookup!$W:$W,MATCH($A647,lookup!$A:$A,0))</f>
        <v>2_sust</v>
      </c>
      <c r="AS647" s="0" t="s">
        <v>91</v>
      </c>
      <c r="AT647" s="0" t="s">
        <v>111</v>
      </c>
      <c r="AU647" s="0" t="s">
        <v>93</v>
      </c>
      <c r="AV647" s="0" t="s">
        <v>2446</v>
      </c>
      <c r="AW647" s="0" t="s">
        <v>2242</v>
      </c>
      <c r="BA647" s="0" t="n">
        <v>328</v>
      </c>
      <c r="BB647" s="0" t="s">
        <v>96</v>
      </c>
      <c r="BC647" s="0" t="s">
        <v>2443</v>
      </c>
      <c r="BD647" s="0" t="s">
        <v>142</v>
      </c>
      <c r="BE647" s="0" t="s">
        <v>2437</v>
      </c>
      <c r="BF647" s="0" t="s">
        <v>2438</v>
      </c>
      <c r="BI647" s="0" t="s">
        <v>143</v>
      </c>
      <c r="BJ647" s="0" t="s">
        <v>2455</v>
      </c>
      <c r="BK647" s="0" t="s">
        <v>144</v>
      </c>
      <c r="BL647" s="0" t="s">
        <v>2457</v>
      </c>
      <c r="BM647" s="0" t="s">
        <v>857</v>
      </c>
      <c r="BN647" s="0" t="s">
        <v>2426</v>
      </c>
      <c r="BO647" s="0" t="s">
        <v>105</v>
      </c>
      <c r="BP647" s="0" t="s">
        <v>2423</v>
      </c>
      <c r="BQ647" s="0" t="s">
        <v>755</v>
      </c>
      <c r="BT647" s="0" t="n">
        <v>0</v>
      </c>
      <c r="BU647" s="0" t="s">
        <v>2427</v>
      </c>
      <c r="BW647" s="0" t="n">
        <v>2021</v>
      </c>
      <c r="BX647" s="0" t="n">
        <v>2024</v>
      </c>
      <c r="BY647" s="0" t="s">
        <v>2428</v>
      </c>
      <c r="BZ647" s="0" t="n">
        <v>2022.5</v>
      </c>
      <c r="CA647" s="0" t="n">
        <v>1</v>
      </c>
      <c r="CB647" s="0" t="n">
        <v>1</v>
      </c>
      <c r="CC647" s="0" t="n">
        <v>1</v>
      </c>
      <c r="CD647" s="0" t="n">
        <v>0.108409236896854</v>
      </c>
      <c r="CE647" s="0" t="n">
        <v>1</v>
      </c>
    </row>
    <row r="648" customFormat="false" ht="15" hidden="false" customHeight="false" outlineLevel="0" collapsed="false">
      <c r="A648" s="0" t="s">
        <v>2423</v>
      </c>
      <c r="B648" s="0" t="n">
        <v>1953</v>
      </c>
      <c r="D648" s="0" t="n">
        <v>2029</v>
      </c>
      <c r="E648" s="0" t="n">
        <f aca="false">IF(ISNUMBER($BA648),$BA648,IF(AND(ISNUMBER($D648),ISNUMBER($BW648),ISNUMBER($BX648)),$D648*($BX648-$BW648+1),""))</f>
        <v>2029</v>
      </c>
      <c r="H648" s="0" t="s">
        <v>118</v>
      </c>
      <c r="I648" s="0" t="s">
        <v>344</v>
      </c>
      <c r="J648" s="0" t="n">
        <f aca="false">IF($BW648&lt;&gt;"",$BW648,"")</f>
        <v>2021</v>
      </c>
      <c r="K648" s="0" t="n">
        <f aca="false">IF($BX648&lt;&gt;"",$BX648,"")</f>
        <v>2024</v>
      </c>
      <c r="L648" s="0" t="n">
        <f aca="false">IF(AND(ISNUMBER($BW648),ISNUMBER($BX648)),($BW648+$BX648)/2,"")</f>
        <v>2022.5</v>
      </c>
      <c r="M648" s="0" t="n">
        <f aca="false">IF($L648&lt;&gt;"",$L648,"")</f>
        <v>2022.5</v>
      </c>
      <c r="N648" s="0" t="n">
        <f aca="false">IF(AND(ISNUMBER($BW648),ISNUMBER($BX648)),MIN(1,MAX(0,($BX648-2016+1)/($BX648-$BW648+1))),"")</f>
        <v>1</v>
      </c>
      <c r="O648" s="0" t="n">
        <f aca="false">IF(AND(ISNUMBER($BW648),ISNUMBER($BX648)),MIN(1,MAX(0,($BX648-2017+1)/($BX648-$BW648+1))),"")</f>
        <v>1</v>
      </c>
      <c r="P648" s="0" t="n">
        <f aca="false">IF(AND(ISNUMBER($BW648),ISNUMBER($BX648)),MIN(1,MAX(0,($BX648-2018+1)/($BX648-$BW648+1))),"")</f>
        <v>1</v>
      </c>
      <c r="Q648" s="0" t="n">
        <f aca="false">IF(AND(ISNUMBER($BW648),ISNUMBER($BX648)),MIN(1,MAX(0,($BX648-2019+1)/($BX648-$BW648+1))),"")</f>
        <v>1</v>
      </c>
      <c r="R648" s="0" t="n">
        <f aca="false">IF(AND(ISNUMBER($BW648),ISNUMBER($BX648)),MIN(1,MAX(0,($BX648-2016+1)/($BX648-$BW648+1))),"")</f>
        <v>1</v>
      </c>
      <c r="S648" s="0" t="n">
        <f aca="false">IF($L648&lt;&gt;"",IF($L648&gt;=2015.5,1,0),"")</f>
        <v>1</v>
      </c>
      <c r="T648" s="0" t="n">
        <f aca="false">IF($L648&lt;&gt;"",IF($L648&gt;=2016,1,0),"")</f>
        <v>1</v>
      </c>
      <c r="U648" s="0" t="n">
        <f aca="false">IF(ISNUMBER($BX648),IF($BX648&gt;=2016,1,0),"")</f>
        <v>1</v>
      </c>
      <c r="V648" s="0" t="n">
        <f aca="false">IF(ISNUMBER($BW648),IF($BW648&gt;=2016,1,0),"")</f>
        <v>1</v>
      </c>
      <c r="W648" s="0" t="str">
        <f aca="false">IF(AND(ISNUMBER($BW648),ISNUMBER($BX648)),IF($BW648&gt;=2016,"post-only",IF($BX648&lt;2016,"pre-only","mixed")),"")</f>
        <v>post-only</v>
      </c>
      <c r="X648" s="0" t="n">
        <f aca="false">IF(AND(ISNUMBER($BW648),ISNUMBER($BX648)),MIN(1,MAX(0,($BX648-2017+1)/($BX648-$BW648+1))),"")</f>
        <v>1</v>
      </c>
      <c r="Y648" s="0" t="n">
        <f aca="false">IF(AND(ISNUMBER($BW648),ISNUMBER($BX648)),MIN(1,MAX(0,($BX648-2018+1)/($BX648-$BW648+1))),"")</f>
        <v>1</v>
      </c>
      <c r="Z648" s="0" t="n">
        <f aca="false">IF(AND(ISNUMBER($BW648),ISNUMBER($BX648)),MIN(1,MAX(0,($BX648-2019+1)/($BX648-$BW648+1))),"")</f>
        <v>1</v>
      </c>
      <c r="AA648" s="0" t="n">
        <f aca="false">IF(ISNUMBER($BX648),IF($BX648&gt;=2017,1,0),"")</f>
        <v>1</v>
      </c>
      <c r="AB648" s="0" t="n">
        <f aca="false">IF(ISNUMBER($BX648),IF($BX648&gt;=2018,1,0),"")</f>
        <v>1</v>
      </c>
      <c r="AC648" s="0" t="n">
        <f aca="false">IF(ISNUMBER($BX648),IF($BX648&gt;=2019,1,0),"")</f>
        <v>1</v>
      </c>
      <c r="AD648" s="0" t="n">
        <f aca="false">IF($L648&lt;&gt;"",IF($L648&gt;2013,1,0),"")</f>
        <v>1</v>
      </c>
      <c r="AE648" s="0" t="n">
        <f aca="false">IF($L648&lt;&gt;"",1+IF($L648&gt;2011,1,0)+IF($L648&gt;2014,1,0),"")</f>
        <v>3</v>
      </c>
      <c r="AF648" s="0" t="s">
        <v>87</v>
      </c>
      <c r="AG648" s="0" t="s">
        <v>88</v>
      </c>
      <c r="AH648" s="0" t="s">
        <v>90</v>
      </c>
      <c r="AI648" s="0" t="s">
        <v>497</v>
      </c>
      <c r="AJ648" s="0" t="s">
        <v>497</v>
      </c>
      <c r="AK648" s="0" t="str">
        <f aca="false">IF(AND($CF648&lt;&gt;"",IFERROR(INDEX(subsample_country_map!$B:$B,MATCH($CF648,subsample_country_map!$A:$A,0)),"")&lt;&gt;""),INDEX(subsample_country_map!$B:$B,MATCH($CF648,subsample_country_map!$A:$A,0)),INDEX(lookup!$AA:$AA,MATCH($A648,lookup!$A:$A,0)))</f>
        <v>2_Europe</v>
      </c>
      <c r="AL648" s="0" t="str">
        <f aca="false">IF(AND($CF648&lt;&gt;"",IFERROR(INDEX(subsample_country_map!$C:$C,MATCH($CF648,subsample_country_map!$A:$A,0)),"")&lt;&gt;""),INDEX(subsample_country_map!$C:$C,MATCH($CF648,subsample_country_map!$A:$A,0)),INDEX(lookup!$AB:$AB,MATCH($A648,lookup!$A:$A,0)))</f>
        <v>99_NCE</v>
      </c>
      <c r="AM648" s="0" t="str">
        <f aca="false">IF(AND($CF648&lt;&gt;"",IFERROR(INDEX(subsample_country_map!$D:$D,MATCH($CF648,subsample_country_map!$A:$A,0)),"")&lt;&gt;""),INDEX(subsample_country_map!$D:$D,MATCH($CF648,subsample_country_map!$A:$A,0)),INDEX(lookup!$AC:$AC,MATCH($A648,lookup!$A:$A,0)))</f>
        <v>1_western</v>
      </c>
      <c r="AN648" s="0" t="str">
        <f aca="false">IF(AND($CF648&lt;&gt;"",IFERROR(INDEX(subsample_country_map!$E:$E,MATCH($CF648,subsample_country_map!$A:$A,0)),"")&lt;&gt;""),INDEX(subsample_country_map!$E:$E,MATCH($CF648,subsample_country_map!$A:$A,0)),INDEX(lookup!$AD:$AD,MATCH($A648,lookup!$A:$A,0)))</f>
        <v>99_NCE</v>
      </c>
      <c r="AO648" s="0" t="str">
        <f aca="false">INDEX(lookup!$Y:$Y,MATCH($A648,lookup!$A:$A,0))</f>
        <v>0_published</v>
      </c>
      <c r="AP648" s="0" t="str">
        <f aca="false">INDEX(lookup!$Z:$Z,MATCH($A648,lookup!$A:$A,0))</f>
        <v>1_VHB high</v>
      </c>
      <c r="AQ648" s="0" t="str">
        <f aca="false">INDEX(lookup!$W:$W,MATCH($A648,lookup!$A:$A,0))</f>
        <v>2_sust</v>
      </c>
      <c r="AS648" s="0" t="s">
        <v>91</v>
      </c>
      <c r="AT648" s="0" t="s">
        <v>397</v>
      </c>
      <c r="AU648" s="0" t="s">
        <v>93</v>
      </c>
      <c r="AV648" s="0" t="s">
        <v>2242</v>
      </c>
      <c r="AW648" s="0" t="s">
        <v>2242</v>
      </c>
      <c r="BA648" s="0" t="n">
        <v>2029</v>
      </c>
      <c r="BB648" s="0" t="s">
        <v>96</v>
      </c>
      <c r="BC648" s="0" t="s">
        <v>2436</v>
      </c>
      <c r="BD648" s="0" t="s">
        <v>142</v>
      </c>
      <c r="BE648" s="0" t="s">
        <v>2437</v>
      </c>
      <c r="BF648" s="0" t="s">
        <v>2448</v>
      </c>
      <c r="BI648" s="0" t="s">
        <v>143</v>
      </c>
      <c r="BJ648" s="0" t="s">
        <v>2458</v>
      </c>
      <c r="BK648" s="0" t="s">
        <v>144</v>
      </c>
      <c r="BL648" s="0" t="s">
        <v>2459</v>
      </c>
      <c r="BM648" s="0" t="s">
        <v>2432</v>
      </c>
      <c r="BN648" s="0" t="s">
        <v>2426</v>
      </c>
      <c r="BO648" s="0" t="s">
        <v>105</v>
      </c>
      <c r="BP648" s="0" t="s">
        <v>2423</v>
      </c>
      <c r="BQ648" s="0" t="s">
        <v>2442</v>
      </c>
      <c r="BT648" s="0" t="n">
        <v>0</v>
      </c>
      <c r="BU648" s="0" t="s">
        <v>2427</v>
      </c>
      <c r="BW648" s="0" t="n">
        <v>2021</v>
      </c>
      <c r="BX648" s="0" t="n">
        <v>2024</v>
      </c>
      <c r="BY648" s="0" t="s">
        <v>2428</v>
      </c>
      <c r="BZ648" s="0" t="n">
        <v>2022.5</v>
      </c>
      <c r="CA648" s="0" t="n">
        <v>1</v>
      </c>
      <c r="CB648" s="0" t="n">
        <v>1</v>
      </c>
      <c r="CC648" s="0" t="n">
        <v>1</v>
      </c>
      <c r="CE648" s="0" t="n">
        <v>0</v>
      </c>
    </row>
    <row r="649" customFormat="false" ht="15" hidden="false" customHeight="false" outlineLevel="0" collapsed="false">
      <c r="A649" s="0" t="s">
        <v>2423</v>
      </c>
      <c r="B649" s="0" t="n">
        <v>1954</v>
      </c>
      <c r="C649" s="0" t="n">
        <v>0.0729623156570128</v>
      </c>
      <c r="D649" s="0" t="n">
        <v>2029</v>
      </c>
      <c r="E649" s="0" t="n">
        <f aca="false">IF(ISNUMBER($BA649),$BA649,IF(AND(ISNUMBER($D649),ISNUMBER($BW649),ISNUMBER($BX649)),$D649*($BX649-$BW649+1),""))</f>
        <v>2029</v>
      </c>
      <c r="H649" s="0" t="s">
        <v>118</v>
      </c>
      <c r="I649" s="0" t="s">
        <v>344</v>
      </c>
      <c r="J649" s="0" t="n">
        <f aca="false">IF($BW649&lt;&gt;"",$BW649,"")</f>
        <v>2021</v>
      </c>
      <c r="K649" s="0" t="n">
        <f aca="false">IF($BX649&lt;&gt;"",$BX649,"")</f>
        <v>2024</v>
      </c>
      <c r="L649" s="0" t="n">
        <f aca="false">IF(AND(ISNUMBER($BW649),ISNUMBER($BX649)),($BW649+$BX649)/2,"")</f>
        <v>2022.5</v>
      </c>
      <c r="M649" s="0" t="n">
        <f aca="false">IF($L649&lt;&gt;"",$L649,"")</f>
        <v>2022.5</v>
      </c>
      <c r="N649" s="0" t="n">
        <f aca="false">IF(AND(ISNUMBER($BW649),ISNUMBER($BX649)),MIN(1,MAX(0,($BX649-2016+1)/($BX649-$BW649+1))),"")</f>
        <v>1</v>
      </c>
      <c r="O649" s="0" t="n">
        <f aca="false">IF(AND(ISNUMBER($BW649),ISNUMBER($BX649)),MIN(1,MAX(0,($BX649-2017+1)/($BX649-$BW649+1))),"")</f>
        <v>1</v>
      </c>
      <c r="P649" s="0" t="n">
        <f aca="false">IF(AND(ISNUMBER($BW649),ISNUMBER($BX649)),MIN(1,MAX(0,($BX649-2018+1)/($BX649-$BW649+1))),"")</f>
        <v>1</v>
      </c>
      <c r="Q649" s="0" t="n">
        <f aca="false">IF(AND(ISNUMBER($BW649),ISNUMBER($BX649)),MIN(1,MAX(0,($BX649-2019+1)/($BX649-$BW649+1))),"")</f>
        <v>1</v>
      </c>
      <c r="R649" s="0" t="n">
        <f aca="false">IF(AND(ISNUMBER($BW649),ISNUMBER($BX649)),MIN(1,MAX(0,($BX649-2016+1)/($BX649-$BW649+1))),"")</f>
        <v>1</v>
      </c>
      <c r="S649" s="0" t="n">
        <f aca="false">IF($L649&lt;&gt;"",IF($L649&gt;=2015.5,1,0),"")</f>
        <v>1</v>
      </c>
      <c r="T649" s="0" t="n">
        <f aca="false">IF($L649&lt;&gt;"",IF($L649&gt;=2016,1,0),"")</f>
        <v>1</v>
      </c>
      <c r="U649" s="0" t="n">
        <f aca="false">IF(ISNUMBER($BX649),IF($BX649&gt;=2016,1,0),"")</f>
        <v>1</v>
      </c>
      <c r="V649" s="0" t="n">
        <f aca="false">IF(ISNUMBER($BW649),IF($BW649&gt;=2016,1,0),"")</f>
        <v>1</v>
      </c>
      <c r="W649" s="0" t="str">
        <f aca="false">IF(AND(ISNUMBER($BW649),ISNUMBER($BX649)),IF($BW649&gt;=2016,"post-only",IF($BX649&lt;2016,"pre-only","mixed")),"")</f>
        <v>post-only</v>
      </c>
      <c r="X649" s="0" t="n">
        <f aca="false">IF(AND(ISNUMBER($BW649),ISNUMBER($BX649)),MIN(1,MAX(0,($BX649-2017+1)/($BX649-$BW649+1))),"")</f>
        <v>1</v>
      </c>
      <c r="Y649" s="0" t="n">
        <f aca="false">IF(AND(ISNUMBER($BW649),ISNUMBER($BX649)),MIN(1,MAX(0,($BX649-2018+1)/($BX649-$BW649+1))),"")</f>
        <v>1</v>
      </c>
      <c r="Z649" s="0" t="n">
        <f aca="false">IF(AND(ISNUMBER($BW649),ISNUMBER($BX649)),MIN(1,MAX(0,($BX649-2019+1)/($BX649-$BW649+1))),"")</f>
        <v>1</v>
      </c>
      <c r="AA649" s="0" t="n">
        <f aca="false">IF(ISNUMBER($BX649),IF($BX649&gt;=2017,1,0),"")</f>
        <v>1</v>
      </c>
      <c r="AB649" s="0" t="n">
        <f aca="false">IF(ISNUMBER($BX649),IF($BX649&gt;=2018,1,0),"")</f>
        <v>1</v>
      </c>
      <c r="AC649" s="0" t="n">
        <f aca="false">IF(ISNUMBER($BX649),IF($BX649&gt;=2019,1,0),"")</f>
        <v>1</v>
      </c>
      <c r="AD649" s="0" t="n">
        <f aca="false">IF($L649&lt;&gt;"",IF($L649&gt;2013,1,0),"")</f>
        <v>1</v>
      </c>
      <c r="AE649" s="0" t="n">
        <f aca="false">IF($L649&lt;&gt;"",1+IF($L649&gt;2011,1,0)+IF($L649&gt;2014,1,0),"")</f>
        <v>3</v>
      </c>
      <c r="AF649" s="0" t="s">
        <v>87</v>
      </c>
      <c r="AG649" s="0" t="s">
        <v>88</v>
      </c>
      <c r="AH649" s="0" t="s">
        <v>90</v>
      </c>
      <c r="AI649" s="0" t="s">
        <v>497</v>
      </c>
      <c r="AJ649" s="0" t="s">
        <v>497</v>
      </c>
      <c r="AK649" s="0" t="str">
        <f aca="false">IF(AND($CF649&lt;&gt;"",IFERROR(INDEX(subsample_country_map!$B:$B,MATCH($CF649,subsample_country_map!$A:$A,0)),"")&lt;&gt;""),INDEX(subsample_country_map!$B:$B,MATCH($CF649,subsample_country_map!$A:$A,0)),INDEX(lookup!$AA:$AA,MATCH($A649,lookup!$A:$A,0)))</f>
        <v>2_Europe</v>
      </c>
      <c r="AL649" s="0" t="str">
        <f aca="false">IF(AND($CF649&lt;&gt;"",IFERROR(INDEX(subsample_country_map!$C:$C,MATCH($CF649,subsample_country_map!$A:$A,0)),"")&lt;&gt;""),INDEX(subsample_country_map!$C:$C,MATCH($CF649,subsample_country_map!$A:$A,0)),INDEX(lookup!$AB:$AB,MATCH($A649,lookup!$A:$A,0)))</f>
        <v>99_NCE</v>
      </c>
      <c r="AM649" s="0" t="str">
        <f aca="false">IF(AND($CF649&lt;&gt;"",IFERROR(INDEX(subsample_country_map!$D:$D,MATCH($CF649,subsample_country_map!$A:$A,0)),"")&lt;&gt;""),INDEX(subsample_country_map!$D:$D,MATCH($CF649,subsample_country_map!$A:$A,0)),INDEX(lookup!$AC:$AC,MATCH($A649,lookup!$A:$A,0)))</f>
        <v>1_western</v>
      </c>
      <c r="AN649" s="0" t="str">
        <f aca="false">IF(AND($CF649&lt;&gt;"",IFERROR(INDEX(subsample_country_map!$E:$E,MATCH($CF649,subsample_country_map!$A:$A,0)),"")&lt;&gt;""),INDEX(subsample_country_map!$E:$E,MATCH($CF649,subsample_country_map!$A:$A,0)),INDEX(lookup!$AD:$AD,MATCH($A649,lookup!$A:$A,0)))</f>
        <v>99_NCE</v>
      </c>
      <c r="AO649" s="0" t="str">
        <f aca="false">INDEX(lookup!$Y:$Y,MATCH($A649,lookup!$A:$A,0))</f>
        <v>0_published</v>
      </c>
      <c r="AP649" s="0" t="str">
        <f aca="false">INDEX(lookup!$Z:$Z,MATCH($A649,lookup!$A:$A,0))</f>
        <v>1_VHB high</v>
      </c>
      <c r="AQ649" s="0" t="str">
        <f aca="false">INDEX(lookup!$W:$W,MATCH($A649,lookup!$A:$A,0))</f>
        <v>2_sust</v>
      </c>
      <c r="AS649" s="0" t="s">
        <v>91</v>
      </c>
      <c r="AT649" s="0" t="s">
        <v>111</v>
      </c>
      <c r="AU649" s="0" t="s">
        <v>93</v>
      </c>
      <c r="AV649" s="0" t="s">
        <v>2446</v>
      </c>
      <c r="AW649" s="0" t="s">
        <v>2242</v>
      </c>
      <c r="BA649" s="0" t="n">
        <v>2029</v>
      </c>
      <c r="BB649" s="0" t="s">
        <v>96</v>
      </c>
      <c r="BC649" s="0" t="s">
        <v>2436</v>
      </c>
      <c r="BD649" s="0" t="s">
        <v>142</v>
      </c>
      <c r="BE649" s="0" t="s">
        <v>2437</v>
      </c>
      <c r="BF649" s="0" t="s">
        <v>2448</v>
      </c>
      <c r="BI649" s="0" t="s">
        <v>143</v>
      </c>
      <c r="BJ649" s="0" t="s">
        <v>2458</v>
      </c>
      <c r="BK649" s="0" t="s">
        <v>144</v>
      </c>
      <c r="BL649" s="0" t="s">
        <v>2460</v>
      </c>
      <c r="BM649" s="0" t="s">
        <v>857</v>
      </c>
      <c r="BN649" s="0" t="s">
        <v>2426</v>
      </c>
      <c r="BO649" s="0" t="s">
        <v>105</v>
      </c>
      <c r="BP649" s="0" t="s">
        <v>2423</v>
      </c>
      <c r="BQ649" s="0" t="s">
        <v>755</v>
      </c>
      <c r="BT649" s="0" t="n">
        <v>0</v>
      </c>
      <c r="BU649" s="0" t="s">
        <v>2427</v>
      </c>
      <c r="BW649" s="0" t="n">
        <v>2021</v>
      </c>
      <c r="BX649" s="0" t="n">
        <v>2024</v>
      </c>
      <c r="BY649" s="0" t="s">
        <v>2428</v>
      </c>
      <c r="BZ649" s="0" t="n">
        <v>2022.5</v>
      </c>
      <c r="CA649" s="0" t="n">
        <v>1</v>
      </c>
      <c r="CB649" s="0" t="n">
        <v>1</v>
      </c>
      <c r="CC649" s="0" t="n">
        <v>1</v>
      </c>
      <c r="CD649" s="0" t="n">
        <v>0.0730922023984316</v>
      </c>
      <c r="CE649" s="0" t="n">
        <v>1</v>
      </c>
    </row>
    <row r="650" customFormat="false" ht="15" hidden="false" customHeight="false" outlineLevel="0" collapsed="false">
      <c r="A650" s="0" t="s">
        <v>2423</v>
      </c>
      <c r="B650" s="0" t="n">
        <v>1955</v>
      </c>
      <c r="D650" s="0" t="n">
        <v>2029</v>
      </c>
      <c r="E650" s="0" t="n">
        <f aca="false">IF(ISNUMBER($BA650),$BA650,IF(AND(ISNUMBER($D650),ISNUMBER($BW650),ISNUMBER($BX650)),$D650*($BX650-$BW650+1),""))</f>
        <v>2029</v>
      </c>
      <c r="H650" s="0" t="s">
        <v>118</v>
      </c>
      <c r="I650" s="0" t="s">
        <v>344</v>
      </c>
      <c r="J650" s="0" t="n">
        <f aca="false">IF($BW650&lt;&gt;"",$BW650,"")</f>
        <v>2021</v>
      </c>
      <c r="K650" s="0" t="n">
        <f aca="false">IF($BX650&lt;&gt;"",$BX650,"")</f>
        <v>2024</v>
      </c>
      <c r="L650" s="0" t="n">
        <f aca="false">IF(AND(ISNUMBER($BW650),ISNUMBER($BX650)),($BW650+$BX650)/2,"")</f>
        <v>2022.5</v>
      </c>
      <c r="M650" s="0" t="n">
        <f aca="false">IF($L650&lt;&gt;"",$L650,"")</f>
        <v>2022.5</v>
      </c>
      <c r="N650" s="0" t="n">
        <f aca="false">IF(AND(ISNUMBER($BW650),ISNUMBER($BX650)),MIN(1,MAX(0,($BX650-2016+1)/($BX650-$BW650+1))),"")</f>
        <v>1</v>
      </c>
      <c r="O650" s="0" t="n">
        <f aca="false">IF(AND(ISNUMBER($BW650),ISNUMBER($BX650)),MIN(1,MAX(0,($BX650-2017+1)/($BX650-$BW650+1))),"")</f>
        <v>1</v>
      </c>
      <c r="P650" s="0" t="n">
        <f aca="false">IF(AND(ISNUMBER($BW650),ISNUMBER($BX650)),MIN(1,MAX(0,($BX650-2018+1)/($BX650-$BW650+1))),"")</f>
        <v>1</v>
      </c>
      <c r="Q650" s="0" t="n">
        <f aca="false">IF(AND(ISNUMBER($BW650),ISNUMBER($BX650)),MIN(1,MAX(0,($BX650-2019+1)/($BX650-$BW650+1))),"")</f>
        <v>1</v>
      </c>
      <c r="R650" s="0" t="n">
        <f aca="false">IF(AND(ISNUMBER($BW650),ISNUMBER($BX650)),MIN(1,MAX(0,($BX650-2016+1)/($BX650-$BW650+1))),"")</f>
        <v>1</v>
      </c>
      <c r="S650" s="0" t="n">
        <f aca="false">IF($L650&lt;&gt;"",IF($L650&gt;=2015.5,1,0),"")</f>
        <v>1</v>
      </c>
      <c r="T650" s="0" t="n">
        <f aca="false">IF($L650&lt;&gt;"",IF($L650&gt;=2016,1,0),"")</f>
        <v>1</v>
      </c>
      <c r="U650" s="0" t="n">
        <f aca="false">IF(ISNUMBER($BX650),IF($BX650&gt;=2016,1,0),"")</f>
        <v>1</v>
      </c>
      <c r="V650" s="0" t="n">
        <f aca="false">IF(ISNUMBER($BW650),IF($BW650&gt;=2016,1,0),"")</f>
        <v>1</v>
      </c>
      <c r="W650" s="0" t="str">
        <f aca="false">IF(AND(ISNUMBER($BW650),ISNUMBER($BX650)),IF($BW650&gt;=2016,"post-only",IF($BX650&lt;2016,"pre-only","mixed")),"")</f>
        <v>post-only</v>
      </c>
      <c r="X650" s="0" t="n">
        <f aca="false">IF(AND(ISNUMBER($BW650),ISNUMBER($BX650)),MIN(1,MAX(0,($BX650-2017+1)/($BX650-$BW650+1))),"")</f>
        <v>1</v>
      </c>
      <c r="Y650" s="0" t="n">
        <f aca="false">IF(AND(ISNUMBER($BW650),ISNUMBER($BX650)),MIN(1,MAX(0,($BX650-2018+1)/($BX650-$BW650+1))),"")</f>
        <v>1</v>
      </c>
      <c r="Z650" s="0" t="n">
        <f aca="false">IF(AND(ISNUMBER($BW650),ISNUMBER($BX650)),MIN(1,MAX(0,($BX650-2019+1)/($BX650-$BW650+1))),"")</f>
        <v>1</v>
      </c>
      <c r="AA650" s="0" t="n">
        <f aca="false">IF(ISNUMBER($BX650),IF($BX650&gt;=2017,1,0),"")</f>
        <v>1</v>
      </c>
      <c r="AB650" s="0" t="n">
        <f aca="false">IF(ISNUMBER($BX650),IF($BX650&gt;=2018,1,0),"")</f>
        <v>1</v>
      </c>
      <c r="AC650" s="0" t="n">
        <f aca="false">IF(ISNUMBER($BX650),IF($BX650&gt;=2019,1,0),"")</f>
        <v>1</v>
      </c>
      <c r="AD650" s="0" t="n">
        <f aca="false">IF($L650&lt;&gt;"",IF($L650&gt;2013,1,0),"")</f>
        <v>1</v>
      </c>
      <c r="AE650" s="0" t="n">
        <f aca="false">IF($L650&lt;&gt;"",1+IF($L650&gt;2011,1,0)+IF($L650&gt;2014,1,0),"")</f>
        <v>3</v>
      </c>
      <c r="AF650" s="0" t="s">
        <v>87</v>
      </c>
      <c r="AG650" s="0" t="s">
        <v>88</v>
      </c>
      <c r="AH650" s="0" t="s">
        <v>90</v>
      </c>
      <c r="AI650" s="0" t="s">
        <v>497</v>
      </c>
      <c r="AJ650" s="0" t="s">
        <v>497</v>
      </c>
      <c r="AK650" s="0" t="str">
        <f aca="false">IF(AND($CF650&lt;&gt;"",IFERROR(INDEX(subsample_country_map!$B:$B,MATCH($CF650,subsample_country_map!$A:$A,0)),"")&lt;&gt;""),INDEX(subsample_country_map!$B:$B,MATCH($CF650,subsample_country_map!$A:$A,0)),INDEX(lookup!$AA:$AA,MATCH($A650,lookup!$A:$A,0)))</f>
        <v>2_Europe</v>
      </c>
      <c r="AL650" s="0" t="str">
        <f aca="false">IF(AND($CF650&lt;&gt;"",IFERROR(INDEX(subsample_country_map!$C:$C,MATCH($CF650,subsample_country_map!$A:$A,0)),"")&lt;&gt;""),INDEX(subsample_country_map!$C:$C,MATCH($CF650,subsample_country_map!$A:$A,0)),INDEX(lookup!$AB:$AB,MATCH($A650,lookup!$A:$A,0)))</f>
        <v>99_NCE</v>
      </c>
      <c r="AM650" s="0" t="str">
        <f aca="false">IF(AND($CF650&lt;&gt;"",IFERROR(INDEX(subsample_country_map!$D:$D,MATCH($CF650,subsample_country_map!$A:$A,0)),"")&lt;&gt;""),INDEX(subsample_country_map!$D:$D,MATCH($CF650,subsample_country_map!$A:$A,0)),INDEX(lookup!$AC:$AC,MATCH($A650,lookup!$A:$A,0)))</f>
        <v>1_western</v>
      </c>
      <c r="AN650" s="0" t="str">
        <f aca="false">IF(AND($CF650&lt;&gt;"",IFERROR(INDEX(subsample_country_map!$E:$E,MATCH($CF650,subsample_country_map!$A:$A,0)),"")&lt;&gt;""),INDEX(subsample_country_map!$E:$E,MATCH($CF650,subsample_country_map!$A:$A,0)),INDEX(lookup!$AD:$AD,MATCH($A650,lookup!$A:$A,0)))</f>
        <v>99_NCE</v>
      </c>
      <c r="AO650" s="0" t="str">
        <f aca="false">INDEX(lookup!$Y:$Y,MATCH($A650,lookup!$A:$A,0))</f>
        <v>0_published</v>
      </c>
      <c r="AP650" s="0" t="str">
        <f aca="false">INDEX(lookup!$Z:$Z,MATCH($A650,lookup!$A:$A,0))</f>
        <v>1_VHB high</v>
      </c>
      <c r="AQ650" s="0" t="str">
        <f aca="false">INDEX(lookup!$W:$W,MATCH($A650,lookup!$A:$A,0))</f>
        <v>2_sust</v>
      </c>
      <c r="AS650" s="0" t="s">
        <v>91</v>
      </c>
      <c r="AT650" s="0" t="s">
        <v>397</v>
      </c>
      <c r="AU650" s="0" t="s">
        <v>93</v>
      </c>
      <c r="AV650" s="0" t="s">
        <v>2242</v>
      </c>
      <c r="AW650" s="0" t="s">
        <v>2242</v>
      </c>
      <c r="BA650" s="0" t="n">
        <v>2029</v>
      </c>
      <c r="BB650" s="0" t="s">
        <v>96</v>
      </c>
      <c r="BC650" s="0" t="s">
        <v>2443</v>
      </c>
      <c r="BD650" s="0" t="s">
        <v>142</v>
      </c>
      <c r="BE650" s="0" t="s">
        <v>2437</v>
      </c>
      <c r="BF650" s="0" t="s">
        <v>2448</v>
      </c>
      <c r="BI650" s="0" t="s">
        <v>143</v>
      </c>
      <c r="BJ650" s="0" t="s">
        <v>2461</v>
      </c>
      <c r="BK650" s="0" t="s">
        <v>144</v>
      </c>
      <c r="BL650" s="0" t="s">
        <v>2459</v>
      </c>
      <c r="BM650" s="0" t="s">
        <v>2432</v>
      </c>
      <c r="BN650" s="0" t="s">
        <v>2426</v>
      </c>
      <c r="BO650" s="0" t="s">
        <v>105</v>
      </c>
      <c r="BP650" s="0" t="s">
        <v>2423</v>
      </c>
      <c r="BQ650" s="0" t="s">
        <v>2442</v>
      </c>
      <c r="BT650" s="0" t="n">
        <v>0</v>
      </c>
      <c r="BU650" s="0" t="s">
        <v>2427</v>
      </c>
      <c r="BW650" s="0" t="n">
        <v>2021</v>
      </c>
      <c r="BX650" s="0" t="n">
        <v>2024</v>
      </c>
      <c r="BY650" s="0" t="s">
        <v>2428</v>
      </c>
      <c r="BZ650" s="0" t="n">
        <v>2022.5</v>
      </c>
      <c r="CA650" s="0" t="n">
        <v>1</v>
      </c>
      <c r="CB650" s="0" t="n">
        <v>1</v>
      </c>
      <c r="CC650" s="0" t="n">
        <v>1</v>
      </c>
      <c r="CE650" s="0" t="n">
        <v>0</v>
      </c>
    </row>
    <row r="651" customFormat="false" ht="15" hidden="false" customHeight="false" outlineLevel="0" collapsed="false">
      <c r="A651" s="0" t="s">
        <v>2423</v>
      </c>
      <c r="B651" s="0" t="n">
        <v>1956</v>
      </c>
      <c r="C651" s="0" t="n">
        <v>0.0729623156570128</v>
      </c>
      <c r="D651" s="0" t="n">
        <v>2029</v>
      </c>
      <c r="E651" s="0" t="n">
        <f aca="false">IF(ISNUMBER($BA651),$BA651,IF(AND(ISNUMBER($D651),ISNUMBER($BW651),ISNUMBER($BX651)),$D651*($BX651-$BW651+1),""))</f>
        <v>2029</v>
      </c>
      <c r="H651" s="0" t="s">
        <v>118</v>
      </c>
      <c r="I651" s="0" t="s">
        <v>344</v>
      </c>
      <c r="J651" s="0" t="n">
        <f aca="false">IF($BW651&lt;&gt;"",$BW651,"")</f>
        <v>2021</v>
      </c>
      <c r="K651" s="0" t="n">
        <f aca="false">IF($BX651&lt;&gt;"",$BX651,"")</f>
        <v>2024</v>
      </c>
      <c r="L651" s="0" t="n">
        <f aca="false">IF(AND(ISNUMBER($BW651),ISNUMBER($BX651)),($BW651+$BX651)/2,"")</f>
        <v>2022.5</v>
      </c>
      <c r="M651" s="0" t="n">
        <f aca="false">IF($L651&lt;&gt;"",$L651,"")</f>
        <v>2022.5</v>
      </c>
      <c r="N651" s="0" t="n">
        <f aca="false">IF(AND(ISNUMBER($BW651),ISNUMBER($BX651)),MIN(1,MAX(0,($BX651-2016+1)/($BX651-$BW651+1))),"")</f>
        <v>1</v>
      </c>
      <c r="O651" s="0" t="n">
        <f aca="false">IF(AND(ISNUMBER($BW651),ISNUMBER($BX651)),MIN(1,MAX(0,($BX651-2017+1)/($BX651-$BW651+1))),"")</f>
        <v>1</v>
      </c>
      <c r="P651" s="0" t="n">
        <f aca="false">IF(AND(ISNUMBER($BW651),ISNUMBER($BX651)),MIN(1,MAX(0,($BX651-2018+1)/($BX651-$BW651+1))),"")</f>
        <v>1</v>
      </c>
      <c r="Q651" s="0" t="n">
        <f aca="false">IF(AND(ISNUMBER($BW651),ISNUMBER($BX651)),MIN(1,MAX(0,($BX651-2019+1)/($BX651-$BW651+1))),"")</f>
        <v>1</v>
      </c>
      <c r="R651" s="0" t="n">
        <f aca="false">IF(AND(ISNUMBER($BW651),ISNUMBER($BX651)),MIN(1,MAX(0,($BX651-2016+1)/($BX651-$BW651+1))),"")</f>
        <v>1</v>
      </c>
      <c r="S651" s="0" t="n">
        <f aca="false">IF($L651&lt;&gt;"",IF($L651&gt;=2015.5,1,0),"")</f>
        <v>1</v>
      </c>
      <c r="T651" s="0" t="n">
        <f aca="false">IF($L651&lt;&gt;"",IF($L651&gt;=2016,1,0),"")</f>
        <v>1</v>
      </c>
      <c r="U651" s="0" t="n">
        <f aca="false">IF(ISNUMBER($BX651),IF($BX651&gt;=2016,1,0),"")</f>
        <v>1</v>
      </c>
      <c r="V651" s="0" t="n">
        <f aca="false">IF(ISNUMBER($BW651),IF($BW651&gt;=2016,1,0),"")</f>
        <v>1</v>
      </c>
      <c r="W651" s="0" t="str">
        <f aca="false">IF(AND(ISNUMBER($BW651),ISNUMBER($BX651)),IF($BW651&gt;=2016,"post-only",IF($BX651&lt;2016,"pre-only","mixed")),"")</f>
        <v>post-only</v>
      </c>
      <c r="X651" s="0" t="n">
        <f aca="false">IF(AND(ISNUMBER($BW651),ISNUMBER($BX651)),MIN(1,MAX(0,($BX651-2017+1)/($BX651-$BW651+1))),"")</f>
        <v>1</v>
      </c>
      <c r="Y651" s="0" t="n">
        <f aca="false">IF(AND(ISNUMBER($BW651),ISNUMBER($BX651)),MIN(1,MAX(0,($BX651-2018+1)/($BX651-$BW651+1))),"")</f>
        <v>1</v>
      </c>
      <c r="Z651" s="0" t="n">
        <f aca="false">IF(AND(ISNUMBER($BW651),ISNUMBER($BX651)),MIN(1,MAX(0,($BX651-2019+1)/($BX651-$BW651+1))),"")</f>
        <v>1</v>
      </c>
      <c r="AA651" s="0" t="n">
        <f aca="false">IF(ISNUMBER($BX651),IF($BX651&gt;=2017,1,0),"")</f>
        <v>1</v>
      </c>
      <c r="AB651" s="0" t="n">
        <f aca="false">IF(ISNUMBER($BX651),IF($BX651&gt;=2018,1,0),"")</f>
        <v>1</v>
      </c>
      <c r="AC651" s="0" t="n">
        <f aca="false">IF(ISNUMBER($BX651),IF($BX651&gt;=2019,1,0),"")</f>
        <v>1</v>
      </c>
      <c r="AD651" s="0" t="n">
        <f aca="false">IF($L651&lt;&gt;"",IF($L651&gt;2013,1,0),"")</f>
        <v>1</v>
      </c>
      <c r="AE651" s="0" t="n">
        <f aca="false">IF($L651&lt;&gt;"",1+IF($L651&gt;2011,1,0)+IF($L651&gt;2014,1,0),"")</f>
        <v>3</v>
      </c>
      <c r="AF651" s="0" t="s">
        <v>87</v>
      </c>
      <c r="AG651" s="0" t="s">
        <v>88</v>
      </c>
      <c r="AH651" s="0" t="s">
        <v>90</v>
      </c>
      <c r="AI651" s="0" t="s">
        <v>497</v>
      </c>
      <c r="AJ651" s="0" t="s">
        <v>497</v>
      </c>
      <c r="AK651" s="0" t="str">
        <f aca="false">IF(AND($CF651&lt;&gt;"",IFERROR(INDEX(subsample_country_map!$B:$B,MATCH($CF651,subsample_country_map!$A:$A,0)),"")&lt;&gt;""),INDEX(subsample_country_map!$B:$B,MATCH($CF651,subsample_country_map!$A:$A,0)),INDEX(lookup!$AA:$AA,MATCH($A651,lookup!$A:$A,0)))</f>
        <v>2_Europe</v>
      </c>
      <c r="AL651" s="0" t="str">
        <f aca="false">IF(AND($CF651&lt;&gt;"",IFERROR(INDEX(subsample_country_map!$C:$C,MATCH($CF651,subsample_country_map!$A:$A,0)),"")&lt;&gt;""),INDEX(subsample_country_map!$C:$C,MATCH($CF651,subsample_country_map!$A:$A,0)),INDEX(lookup!$AB:$AB,MATCH($A651,lookup!$A:$A,0)))</f>
        <v>99_NCE</v>
      </c>
      <c r="AM651" s="0" t="str">
        <f aca="false">IF(AND($CF651&lt;&gt;"",IFERROR(INDEX(subsample_country_map!$D:$D,MATCH($CF651,subsample_country_map!$A:$A,0)),"")&lt;&gt;""),INDEX(subsample_country_map!$D:$D,MATCH($CF651,subsample_country_map!$A:$A,0)),INDEX(lookup!$AC:$AC,MATCH($A651,lookup!$A:$A,0)))</f>
        <v>1_western</v>
      </c>
      <c r="AN651" s="0" t="str">
        <f aca="false">IF(AND($CF651&lt;&gt;"",IFERROR(INDEX(subsample_country_map!$E:$E,MATCH($CF651,subsample_country_map!$A:$A,0)),"")&lt;&gt;""),INDEX(subsample_country_map!$E:$E,MATCH($CF651,subsample_country_map!$A:$A,0)),INDEX(lookup!$AD:$AD,MATCH($A651,lookup!$A:$A,0)))</f>
        <v>99_NCE</v>
      </c>
      <c r="AO651" s="0" t="str">
        <f aca="false">INDEX(lookup!$Y:$Y,MATCH($A651,lookup!$A:$A,0))</f>
        <v>0_published</v>
      </c>
      <c r="AP651" s="0" t="str">
        <f aca="false">INDEX(lookup!$Z:$Z,MATCH($A651,lookup!$A:$A,0))</f>
        <v>1_VHB high</v>
      </c>
      <c r="AQ651" s="0" t="str">
        <f aca="false">INDEX(lookup!$W:$W,MATCH($A651,lookup!$A:$A,0))</f>
        <v>2_sust</v>
      </c>
      <c r="AS651" s="0" t="s">
        <v>91</v>
      </c>
      <c r="AT651" s="0" t="s">
        <v>111</v>
      </c>
      <c r="AU651" s="0" t="s">
        <v>93</v>
      </c>
      <c r="AV651" s="0" t="s">
        <v>2446</v>
      </c>
      <c r="AW651" s="0" t="s">
        <v>2242</v>
      </c>
      <c r="BA651" s="0" t="n">
        <v>2029</v>
      </c>
      <c r="BB651" s="0" t="s">
        <v>96</v>
      </c>
      <c r="BC651" s="0" t="s">
        <v>2443</v>
      </c>
      <c r="BD651" s="0" t="s">
        <v>142</v>
      </c>
      <c r="BE651" s="0" t="s">
        <v>2437</v>
      </c>
      <c r="BF651" s="0" t="s">
        <v>2448</v>
      </c>
      <c r="BI651" s="0" t="s">
        <v>143</v>
      </c>
      <c r="BJ651" s="0" t="s">
        <v>2461</v>
      </c>
      <c r="BK651" s="0" t="s">
        <v>144</v>
      </c>
      <c r="BL651" s="0" t="s">
        <v>2460</v>
      </c>
      <c r="BM651" s="0" t="s">
        <v>857</v>
      </c>
      <c r="BN651" s="0" t="s">
        <v>2426</v>
      </c>
      <c r="BO651" s="0" t="s">
        <v>105</v>
      </c>
      <c r="BP651" s="0" t="s">
        <v>2423</v>
      </c>
      <c r="BQ651" s="0" t="s">
        <v>755</v>
      </c>
      <c r="BT651" s="0" t="n">
        <v>0</v>
      </c>
      <c r="BU651" s="0" t="s">
        <v>2427</v>
      </c>
      <c r="BW651" s="0" t="n">
        <v>2021</v>
      </c>
      <c r="BX651" s="0" t="n">
        <v>2024</v>
      </c>
      <c r="BY651" s="0" t="s">
        <v>2428</v>
      </c>
      <c r="BZ651" s="0" t="n">
        <v>2022.5</v>
      </c>
      <c r="CA651" s="0" t="n">
        <v>1</v>
      </c>
      <c r="CB651" s="0" t="n">
        <v>1</v>
      </c>
      <c r="CC651" s="0" t="n">
        <v>1</v>
      </c>
      <c r="CD651" s="0" t="n">
        <v>0.0730922023984316</v>
      </c>
      <c r="CE651" s="0" t="n">
        <v>1</v>
      </c>
    </row>
    <row r="652" customFormat="false" ht="15" hidden="false" customHeight="false" outlineLevel="0" collapsed="false">
      <c r="A652" s="0" t="s">
        <v>2423</v>
      </c>
      <c r="B652" s="0" t="n">
        <v>1957</v>
      </c>
      <c r="C652" s="0" t="n">
        <v>-0.131927194602854</v>
      </c>
      <c r="D652" s="0" t="n">
        <v>363</v>
      </c>
      <c r="E652" s="0" t="n">
        <f aca="false">IF(ISNUMBER($BA652),$BA652,IF(AND(ISNUMBER($D652),ISNUMBER($BW652),ISNUMBER($BX652)),$D652*($BX652-$BW652+1),""))</f>
        <v>363</v>
      </c>
      <c r="H652" s="0" t="s">
        <v>118</v>
      </c>
      <c r="I652" s="0" t="s">
        <v>344</v>
      </c>
      <c r="J652" s="0" t="n">
        <f aca="false">IF($BW652&lt;&gt;"",$BW652,"")</f>
        <v>2021</v>
      </c>
      <c r="K652" s="0" t="n">
        <f aca="false">IF($BX652&lt;&gt;"",$BX652,"")</f>
        <v>2024</v>
      </c>
      <c r="L652" s="0" t="n">
        <f aca="false">IF(AND(ISNUMBER($BW652),ISNUMBER($BX652)),($BW652+$BX652)/2,"")</f>
        <v>2022.5</v>
      </c>
      <c r="M652" s="0" t="n">
        <f aca="false">IF($L652&lt;&gt;"",$L652,"")</f>
        <v>2022.5</v>
      </c>
      <c r="N652" s="0" t="n">
        <f aca="false">IF(AND(ISNUMBER($BW652),ISNUMBER($BX652)),MIN(1,MAX(0,($BX652-2016+1)/($BX652-$BW652+1))),"")</f>
        <v>1</v>
      </c>
      <c r="O652" s="0" t="n">
        <f aca="false">IF(AND(ISNUMBER($BW652),ISNUMBER($BX652)),MIN(1,MAX(0,($BX652-2017+1)/($BX652-$BW652+1))),"")</f>
        <v>1</v>
      </c>
      <c r="P652" s="0" t="n">
        <f aca="false">IF(AND(ISNUMBER($BW652),ISNUMBER($BX652)),MIN(1,MAX(0,($BX652-2018+1)/($BX652-$BW652+1))),"")</f>
        <v>1</v>
      </c>
      <c r="Q652" s="0" t="n">
        <f aca="false">IF(AND(ISNUMBER($BW652),ISNUMBER($BX652)),MIN(1,MAX(0,($BX652-2019+1)/($BX652-$BW652+1))),"")</f>
        <v>1</v>
      </c>
      <c r="R652" s="0" t="n">
        <f aca="false">IF(AND(ISNUMBER($BW652),ISNUMBER($BX652)),MIN(1,MAX(0,($BX652-2016+1)/($BX652-$BW652+1))),"")</f>
        <v>1</v>
      </c>
      <c r="S652" s="0" t="n">
        <f aca="false">IF($L652&lt;&gt;"",IF($L652&gt;=2015.5,1,0),"")</f>
        <v>1</v>
      </c>
      <c r="T652" s="0" t="n">
        <f aca="false">IF($L652&lt;&gt;"",IF($L652&gt;=2016,1,0),"")</f>
        <v>1</v>
      </c>
      <c r="U652" s="0" t="n">
        <f aca="false">IF(ISNUMBER($BX652),IF($BX652&gt;=2016,1,0),"")</f>
        <v>1</v>
      </c>
      <c r="V652" s="0" t="n">
        <f aca="false">IF(ISNUMBER($BW652),IF($BW652&gt;=2016,1,0),"")</f>
        <v>1</v>
      </c>
      <c r="W652" s="0" t="str">
        <f aca="false">IF(AND(ISNUMBER($BW652),ISNUMBER($BX652)),IF($BW652&gt;=2016,"post-only",IF($BX652&lt;2016,"pre-only","mixed")),"")</f>
        <v>post-only</v>
      </c>
      <c r="X652" s="0" t="n">
        <f aca="false">IF(AND(ISNUMBER($BW652),ISNUMBER($BX652)),MIN(1,MAX(0,($BX652-2017+1)/($BX652-$BW652+1))),"")</f>
        <v>1</v>
      </c>
      <c r="Y652" s="0" t="n">
        <f aca="false">IF(AND(ISNUMBER($BW652),ISNUMBER($BX652)),MIN(1,MAX(0,($BX652-2018+1)/($BX652-$BW652+1))),"")</f>
        <v>1</v>
      </c>
      <c r="Z652" s="0" t="n">
        <f aca="false">IF(AND(ISNUMBER($BW652),ISNUMBER($BX652)),MIN(1,MAX(0,($BX652-2019+1)/($BX652-$BW652+1))),"")</f>
        <v>1</v>
      </c>
      <c r="AA652" s="0" t="n">
        <f aca="false">IF(ISNUMBER($BX652),IF($BX652&gt;=2017,1,0),"")</f>
        <v>1</v>
      </c>
      <c r="AB652" s="0" t="n">
        <f aca="false">IF(ISNUMBER($BX652),IF($BX652&gt;=2018,1,0),"")</f>
        <v>1</v>
      </c>
      <c r="AC652" s="0" t="n">
        <f aca="false">IF(ISNUMBER($BX652),IF($BX652&gt;=2019,1,0),"")</f>
        <v>1</v>
      </c>
      <c r="AD652" s="0" t="n">
        <f aca="false">IF($L652&lt;&gt;"",IF($L652&gt;2013,1,0),"")</f>
        <v>1</v>
      </c>
      <c r="AE652" s="0" t="n">
        <f aca="false">IF($L652&lt;&gt;"",1+IF($L652&gt;2011,1,0)+IF($L652&gt;2014,1,0),"")</f>
        <v>3</v>
      </c>
      <c r="AF652" s="0" t="s">
        <v>310</v>
      </c>
      <c r="AG652" s="0" t="s">
        <v>88</v>
      </c>
      <c r="AH652" s="0" t="s">
        <v>90</v>
      </c>
      <c r="AI652" s="0" t="s">
        <v>497</v>
      </c>
      <c r="AJ652" s="0" t="s">
        <v>497</v>
      </c>
      <c r="AK652" s="0" t="str">
        <f aca="false">IF(AND($CF652&lt;&gt;"",IFERROR(INDEX(subsample_country_map!$B:$B,MATCH($CF652,subsample_country_map!$A:$A,0)),"")&lt;&gt;""),INDEX(subsample_country_map!$B:$B,MATCH($CF652,subsample_country_map!$A:$A,0)),INDEX(lookup!$AA:$AA,MATCH($A652,lookup!$A:$A,0)))</f>
        <v>2_Europe</v>
      </c>
      <c r="AL652" s="0" t="str">
        <f aca="false">IF(AND($CF652&lt;&gt;"",IFERROR(INDEX(subsample_country_map!$C:$C,MATCH($CF652,subsample_country_map!$A:$A,0)),"")&lt;&gt;""),INDEX(subsample_country_map!$C:$C,MATCH($CF652,subsample_country_map!$A:$A,0)),INDEX(lookup!$AB:$AB,MATCH($A652,lookup!$A:$A,0)))</f>
        <v>99_NCE</v>
      </c>
      <c r="AM652" s="0" t="str">
        <f aca="false">IF(AND($CF652&lt;&gt;"",IFERROR(INDEX(subsample_country_map!$D:$D,MATCH($CF652,subsample_country_map!$A:$A,0)),"")&lt;&gt;""),INDEX(subsample_country_map!$D:$D,MATCH($CF652,subsample_country_map!$A:$A,0)),INDEX(lookup!$AC:$AC,MATCH($A652,lookup!$A:$A,0)))</f>
        <v>1_western</v>
      </c>
      <c r="AN652" s="0" t="str">
        <f aca="false">IF(AND($CF652&lt;&gt;"",IFERROR(INDEX(subsample_country_map!$E:$E,MATCH($CF652,subsample_country_map!$A:$A,0)),"")&lt;&gt;""),INDEX(subsample_country_map!$E:$E,MATCH($CF652,subsample_country_map!$A:$A,0)),INDEX(lookup!$AD:$AD,MATCH($A652,lookup!$A:$A,0)))</f>
        <v>99_NCE</v>
      </c>
      <c r="AO652" s="0" t="str">
        <f aca="false">INDEX(lookup!$Y:$Y,MATCH($A652,lookup!$A:$A,0))</f>
        <v>0_published</v>
      </c>
      <c r="AP652" s="0" t="str">
        <f aca="false">INDEX(lookup!$Z:$Z,MATCH($A652,lookup!$A:$A,0))</f>
        <v>1_VHB high</v>
      </c>
      <c r="AQ652" s="0" t="str">
        <f aca="false">INDEX(lookup!$W:$W,MATCH($A652,lookup!$A:$A,0))</f>
        <v>2_sust</v>
      </c>
      <c r="AS652" s="0" t="s">
        <v>91</v>
      </c>
      <c r="AT652" s="0" t="s">
        <v>397</v>
      </c>
      <c r="AU652" s="0" t="s">
        <v>311</v>
      </c>
      <c r="AV652" s="0" t="s">
        <v>2462</v>
      </c>
      <c r="AW652" s="0" t="s">
        <v>1690</v>
      </c>
      <c r="BA652" s="0" t="n">
        <v>363</v>
      </c>
      <c r="BB652" s="0" t="s">
        <v>96</v>
      </c>
      <c r="BC652" s="0" t="s">
        <v>868</v>
      </c>
      <c r="BD652" s="0" t="s">
        <v>142</v>
      </c>
      <c r="BE652" s="0" t="s">
        <v>2437</v>
      </c>
      <c r="BF652" s="0" t="s">
        <v>2438</v>
      </c>
      <c r="BI652" s="0" t="s">
        <v>189</v>
      </c>
      <c r="BJ652" s="0" t="s">
        <v>2463</v>
      </c>
      <c r="BK652" s="0" t="s">
        <v>399</v>
      </c>
      <c r="BL652" s="0" t="s">
        <v>2464</v>
      </c>
      <c r="BM652" s="0" t="s">
        <v>1693</v>
      </c>
      <c r="BN652" s="0" t="s">
        <v>1470</v>
      </c>
      <c r="BO652" s="0" t="s">
        <v>105</v>
      </c>
      <c r="BP652" s="0" t="s">
        <v>2423</v>
      </c>
      <c r="BQ652" s="0" t="s">
        <v>127</v>
      </c>
      <c r="BT652" s="0" t="n">
        <v>0</v>
      </c>
      <c r="BU652" s="0" t="s">
        <v>2427</v>
      </c>
      <c r="BW652" s="0" t="n">
        <v>2021</v>
      </c>
      <c r="BX652" s="0" t="n">
        <v>2024</v>
      </c>
      <c r="BY652" s="0" t="s">
        <v>2428</v>
      </c>
      <c r="BZ652" s="0" t="n">
        <v>2022.5</v>
      </c>
      <c r="CA652" s="0" t="n">
        <v>1</v>
      </c>
      <c r="CB652" s="0" t="n">
        <v>1</v>
      </c>
      <c r="CC652" s="0" t="n">
        <v>1</v>
      </c>
      <c r="CD652" s="0" t="n">
        <v>-0.132700676322208</v>
      </c>
      <c r="CE652" s="0" t="n">
        <v>1</v>
      </c>
    </row>
    <row r="653" customFormat="false" ht="15" hidden="false" customHeight="false" outlineLevel="0" collapsed="false">
      <c r="A653" s="0" t="s">
        <v>2423</v>
      </c>
      <c r="B653" s="0" t="n">
        <v>1958</v>
      </c>
      <c r="C653" s="0" t="n">
        <v>-0.172336965564645</v>
      </c>
      <c r="D653" s="0" t="n">
        <v>363</v>
      </c>
      <c r="E653" s="0" t="n">
        <f aca="false">IF(ISNUMBER($BA653),$BA653,IF(AND(ISNUMBER($D653),ISNUMBER($BW653),ISNUMBER($BX653)),$D653*($BX653-$BW653+1),""))</f>
        <v>363</v>
      </c>
      <c r="H653" s="0" t="s">
        <v>118</v>
      </c>
      <c r="I653" s="0" t="s">
        <v>344</v>
      </c>
      <c r="J653" s="0" t="n">
        <f aca="false">IF($BW653&lt;&gt;"",$BW653,"")</f>
        <v>2021</v>
      </c>
      <c r="K653" s="0" t="n">
        <f aca="false">IF($BX653&lt;&gt;"",$BX653,"")</f>
        <v>2024</v>
      </c>
      <c r="L653" s="0" t="n">
        <f aca="false">IF(AND(ISNUMBER($BW653),ISNUMBER($BX653)),($BW653+$BX653)/2,"")</f>
        <v>2022.5</v>
      </c>
      <c r="M653" s="0" t="n">
        <f aca="false">IF($L653&lt;&gt;"",$L653,"")</f>
        <v>2022.5</v>
      </c>
      <c r="N653" s="0" t="n">
        <f aca="false">IF(AND(ISNUMBER($BW653),ISNUMBER($BX653)),MIN(1,MAX(0,($BX653-2016+1)/($BX653-$BW653+1))),"")</f>
        <v>1</v>
      </c>
      <c r="O653" s="0" t="n">
        <f aca="false">IF(AND(ISNUMBER($BW653),ISNUMBER($BX653)),MIN(1,MAX(0,($BX653-2017+1)/($BX653-$BW653+1))),"")</f>
        <v>1</v>
      </c>
      <c r="P653" s="0" t="n">
        <f aca="false">IF(AND(ISNUMBER($BW653),ISNUMBER($BX653)),MIN(1,MAX(0,($BX653-2018+1)/($BX653-$BW653+1))),"")</f>
        <v>1</v>
      </c>
      <c r="Q653" s="0" t="n">
        <f aca="false">IF(AND(ISNUMBER($BW653),ISNUMBER($BX653)),MIN(1,MAX(0,($BX653-2019+1)/($BX653-$BW653+1))),"")</f>
        <v>1</v>
      </c>
      <c r="R653" s="0" t="n">
        <f aca="false">IF(AND(ISNUMBER($BW653),ISNUMBER($BX653)),MIN(1,MAX(0,($BX653-2016+1)/($BX653-$BW653+1))),"")</f>
        <v>1</v>
      </c>
      <c r="S653" s="0" t="n">
        <f aca="false">IF($L653&lt;&gt;"",IF($L653&gt;=2015.5,1,0),"")</f>
        <v>1</v>
      </c>
      <c r="T653" s="0" t="n">
        <f aca="false">IF($L653&lt;&gt;"",IF($L653&gt;=2016,1,0),"")</f>
        <v>1</v>
      </c>
      <c r="U653" s="0" t="n">
        <f aca="false">IF(ISNUMBER($BX653),IF($BX653&gt;=2016,1,0),"")</f>
        <v>1</v>
      </c>
      <c r="V653" s="0" t="n">
        <f aca="false">IF(ISNUMBER($BW653),IF($BW653&gt;=2016,1,0),"")</f>
        <v>1</v>
      </c>
      <c r="W653" s="0" t="str">
        <f aca="false">IF(AND(ISNUMBER($BW653),ISNUMBER($BX653)),IF($BW653&gt;=2016,"post-only",IF($BX653&lt;2016,"pre-only","mixed")),"")</f>
        <v>post-only</v>
      </c>
      <c r="X653" s="0" t="n">
        <f aca="false">IF(AND(ISNUMBER($BW653),ISNUMBER($BX653)),MIN(1,MAX(0,($BX653-2017+1)/($BX653-$BW653+1))),"")</f>
        <v>1</v>
      </c>
      <c r="Y653" s="0" t="n">
        <f aca="false">IF(AND(ISNUMBER($BW653),ISNUMBER($BX653)),MIN(1,MAX(0,($BX653-2018+1)/($BX653-$BW653+1))),"")</f>
        <v>1</v>
      </c>
      <c r="Z653" s="0" t="n">
        <f aca="false">IF(AND(ISNUMBER($BW653),ISNUMBER($BX653)),MIN(1,MAX(0,($BX653-2019+1)/($BX653-$BW653+1))),"")</f>
        <v>1</v>
      </c>
      <c r="AA653" s="0" t="n">
        <f aca="false">IF(ISNUMBER($BX653),IF($BX653&gt;=2017,1,0),"")</f>
        <v>1</v>
      </c>
      <c r="AB653" s="0" t="n">
        <f aca="false">IF(ISNUMBER($BX653),IF($BX653&gt;=2018,1,0),"")</f>
        <v>1</v>
      </c>
      <c r="AC653" s="0" t="n">
        <f aca="false">IF(ISNUMBER($BX653),IF($BX653&gt;=2019,1,0),"")</f>
        <v>1</v>
      </c>
      <c r="AD653" s="0" t="n">
        <f aca="false">IF($L653&lt;&gt;"",IF($L653&gt;2013,1,0),"")</f>
        <v>1</v>
      </c>
      <c r="AE653" s="0" t="n">
        <f aca="false">IF($L653&lt;&gt;"",1+IF($L653&gt;2011,1,0)+IF($L653&gt;2014,1,0),"")</f>
        <v>3</v>
      </c>
      <c r="AF653" s="0" t="s">
        <v>310</v>
      </c>
      <c r="AG653" s="0" t="s">
        <v>88</v>
      </c>
      <c r="AH653" s="0" t="s">
        <v>90</v>
      </c>
      <c r="AI653" s="0" t="s">
        <v>497</v>
      </c>
      <c r="AJ653" s="0" t="s">
        <v>497</v>
      </c>
      <c r="AK653" s="0" t="str">
        <f aca="false">IF(AND($CF653&lt;&gt;"",IFERROR(INDEX(subsample_country_map!$B:$B,MATCH($CF653,subsample_country_map!$A:$A,0)),"")&lt;&gt;""),INDEX(subsample_country_map!$B:$B,MATCH($CF653,subsample_country_map!$A:$A,0)),INDEX(lookup!$AA:$AA,MATCH($A653,lookup!$A:$A,0)))</f>
        <v>2_Europe</v>
      </c>
      <c r="AL653" s="0" t="str">
        <f aca="false">IF(AND($CF653&lt;&gt;"",IFERROR(INDEX(subsample_country_map!$C:$C,MATCH($CF653,subsample_country_map!$A:$A,0)),"")&lt;&gt;""),INDEX(subsample_country_map!$C:$C,MATCH($CF653,subsample_country_map!$A:$A,0)),INDEX(lookup!$AB:$AB,MATCH($A653,lookup!$A:$A,0)))</f>
        <v>99_NCE</v>
      </c>
      <c r="AM653" s="0" t="str">
        <f aca="false">IF(AND($CF653&lt;&gt;"",IFERROR(INDEX(subsample_country_map!$D:$D,MATCH($CF653,subsample_country_map!$A:$A,0)),"")&lt;&gt;""),INDEX(subsample_country_map!$D:$D,MATCH($CF653,subsample_country_map!$A:$A,0)),INDEX(lookup!$AC:$AC,MATCH($A653,lookup!$A:$A,0)))</f>
        <v>1_western</v>
      </c>
      <c r="AN653" s="0" t="str">
        <f aca="false">IF(AND($CF653&lt;&gt;"",IFERROR(INDEX(subsample_country_map!$E:$E,MATCH($CF653,subsample_country_map!$A:$A,0)),"")&lt;&gt;""),INDEX(subsample_country_map!$E:$E,MATCH($CF653,subsample_country_map!$A:$A,0)),INDEX(lookup!$AD:$AD,MATCH($A653,lookup!$A:$A,0)))</f>
        <v>99_NCE</v>
      </c>
      <c r="AO653" s="0" t="str">
        <f aca="false">INDEX(lookup!$Y:$Y,MATCH($A653,lookup!$A:$A,0))</f>
        <v>0_published</v>
      </c>
      <c r="AP653" s="0" t="str">
        <f aca="false">INDEX(lookup!$Z:$Z,MATCH($A653,lookup!$A:$A,0))</f>
        <v>1_VHB high</v>
      </c>
      <c r="AQ653" s="0" t="str">
        <f aca="false">INDEX(lookup!$W:$W,MATCH($A653,lookup!$A:$A,0))</f>
        <v>2_sust</v>
      </c>
      <c r="AS653" s="0" t="s">
        <v>91</v>
      </c>
      <c r="AT653" s="0" t="s">
        <v>111</v>
      </c>
      <c r="AU653" s="0" t="s">
        <v>311</v>
      </c>
      <c r="AV653" s="0" t="s">
        <v>2465</v>
      </c>
      <c r="AW653" s="0" t="s">
        <v>214</v>
      </c>
      <c r="BA653" s="0" t="n">
        <v>363</v>
      </c>
      <c r="BB653" s="0" t="s">
        <v>96</v>
      </c>
      <c r="BC653" s="0" t="s">
        <v>868</v>
      </c>
      <c r="BD653" s="0" t="s">
        <v>142</v>
      </c>
      <c r="BE653" s="0" t="s">
        <v>2437</v>
      </c>
      <c r="BF653" s="0" t="s">
        <v>2438</v>
      </c>
      <c r="BI653" s="0" t="s">
        <v>189</v>
      </c>
      <c r="BJ653" s="0" t="s">
        <v>2463</v>
      </c>
      <c r="BK653" s="0" t="s">
        <v>399</v>
      </c>
      <c r="BL653" s="0" t="s">
        <v>2466</v>
      </c>
      <c r="BM653" s="0" t="s">
        <v>857</v>
      </c>
      <c r="BN653" s="0" t="s">
        <v>1470</v>
      </c>
      <c r="BO653" s="0" t="s">
        <v>105</v>
      </c>
      <c r="BP653" s="0" t="s">
        <v>2423</v>
      </c>
      <c r="BQ653" s="0" t="s">
        <v>127</v>
      </c>
      <c r="BT653" s="0" t="n">
        <v>0</v>
      </c>
      <c r="BU653" s="0" t="s">
        <v>2427</v>
      </c>
      <c r="BW653" s="0" t="n">
        <v>2021</v>
      </c>
      <c r="BX653" s="0" t="n">
        <v>2024</v>
      </c>
      <c r="BY653" s="0" t="s">
        <v>2428</v>
      </c>
      <c r="BZ653" s="0" t="n">
        <v>2022.5</v>
      </c>
      <c r="CA653" s="0" t="n">
        <v>1</v>
      </c>
      <c r="CB653" s="0" t="n">
        <v>1</v>
      </c>
      <c r="CC653" s="0" t="n">
        <v>1</v>
      </c>
      <c r="CD653" s="0" t="n">
        <v>-0.174074166891214</v>
      </c>
      <c r="CE653" s="0" t="n">
        <v>1</v>
      </c>
    </row>
    <row r="654" customFormat="false" ht="15" hidden="false" customHeight="false" outlineLevel="0" collapsed="false">
      <c r="A654" s="0" t="s">
        <v>2423</v>
      </c>
      <c r="B654" s="0" t="n">
        <v>1959</v>
      </c>
      <c r="C654" s="0" t="n">
        <v>-0.120239719871901</v>
      </c>
      <c r="D654" s="0" t="n">
        <v>328</v>
      </c>
      <c r="E654" s="0" t="n">
        <f aca="false">IF(ISNUMBER($BA654),$BA654,IF(AND(ISNUMBER($D654),ISNUMBER($BW654),ISNUMBER($BX654)),$D654*($BX654-$BW654+1),""))</f>
        <v>328</v>
      </c>
      <c r="H654" s="0" t="s">
        <v>118</v>
      </c>
      <c r="I654" s="0" t="s">
        <v>344</v>
      </c>
      <c r="J654" s="0" t="n">
        <f aca="false">IF($BW654&lt;&gt;"",$BW654,"")</f>
        <v>2021</v>
      </c>
      <c r="K654" s="0" t="n">
        <f aca="false">IF($BX654&lt;&gt;"",$BX654,"")</f>
        <v>2024</v>
      </c>
      <c r="L654" s="0" t="n">
        <f aca="false">IF(AND(ISNUMBER($BW654),ISNUMBER($BX654)),($BW654+$BX654)/2,"")</f>
        <v>2022.5</v>
      </c>
      <c r="M654" s="0" t="n">
        <f aca="false">IF($L654&lt;&gt;"",$L654,"")</f>
        <v>2022.5</v>
      </c>
      <c r="N654" s="0" t="n">
        <f aca="false">IF(AND(ISNUMBER($BW654),ISNUMBER($BX654)),MIN(1,MAX(0,($BX654-2016+1)/($BX654-$BW654+1))),"")</f>
        <v>1</v>
      </c>
      <c r="O654" s="0" t="n">
        <f aca="false">IF(AND(ISNUMBER($BW654),ISNUMBER($BX654)),MIN(1,MAX(0,($BX654-2017+1)/($BX654-$BW654+1))),"")</f>
        <v>1</v>
      </c>
      <c r="P654" s="0" t="n">
        <f aca="false">IF(AND(ISNUMBER($BW654),ISNUMBER($BX654)),MIN(1,MAX(0,($BX654-2018+1)/($BX654-$BW654+1))),"")</f>
        <v>1</v>
      </c>
      <c r="Q654" s="0" t="n">
        <f aca="false">IF(AND(ISNUMBER($BW654),ISNUMBER($BX654)),MIN(1,MAX(0,($BX654-2019+1)/($BX654-$BW654+1))),"")</f>
        <v>1</v>
      </c>
      <c r="R654" s="0" t="n">
        <f aca="false">IF(AND(ISNUMBER($BW654),ISNUMBER($BX654)),MIN(1,MAX(0,($BX654-2016+1)/($BX654-$BW654+1))),"")</f>
        <v>1</v>
      </c>
      <c r="S654" s="0" t="n">
        <f aca="false">IF($L654&lt;&gt;"",IF($L654&gt;=2015.5,1,0),"")</f>
        <v>1</v>
      </c>
      <c r="T654" s="0" t="n">
        <f aca="false">IF($L654&lt;&gt;"",IF($L654&gt;=2016,1,0),"")</f>
        <v>1</v>
      </c>
      <c r="U654" s="0" t="n">
        <f aca="false">IF(ISNUMBER($BX654),IF($BX654&gt;=2016,1,0),"")</f>
        <v>1</v>
      </c>
      <c r="V654" s="0" t="n">
        <f aca="false">IF(ISNUMBER($BW654),IF($BW654&gt;=2016,1,0),"")</f>
        <v>1</v>
      </c>
      <c r="W654" s="0" t="str">
        <f aca="false">IF(AND(ISNUMBER($BW654),ISNUMBER($BX654)),IF($BW654&gt;=2016,"post-only",IF($BX654&lt;2016,"pre-only","mixed")),"")</f>
        <v>post-only</v>
      </c>
      <c r="X654" s="0" t="n">
        <f aca="false">IF(AND(ISNUMBER($BW654),ISNUMBER($BX654)),MIN(1,MAX(0,($BX654-2017+1)/($BX654-$BW654+1))),"")</f>
        <v>1</v>
      </c>
      <c r="Y654" s="0" t="n">
        <f aca="false">IF(AND(ISNUMBER($BW654),ISNUMBER($BX654)),MIN(1,MAX(0,($BX654-2018+1)/($BX654-$BW654+1))),"")</f>
        <v>1</v>
      </c>
      <c r="Z654" s="0" t="n">
        <f aca="false">IF(AND(ISNUMBER($BW654),ISNUMBER($BX654)),MIN(1,MAX(0,($BX654-2019+1)/($BX654-$BW654+1))),"")</f>
        <v>1</v>
      </c>
      <c r="AA654" s="0" t="n">
        <f aca="false">IF(ISNUMBER($BX654),IF($BX654&gt;=2017,1,0),"")</f>
        <v>1</v>
      </c>
      <c r="AB654" s="0" t="n">
        <f aca="false">IF(ISNUMBER($BX654),IF($BX654&gt;=2018,1,0),"")</f>
        <v>1</v>
      </c>
      <c r="AC654" s="0" t="n">
        <f aca="false">IF(ISNUMBER($BX654),IF($BX654&gt;=2019,1,0),"")</f>
        <v>1</v>
      </c>
      <c r="AD654" s="0" t="n">
        <f aca="false">IF($L654&lt;&gt;"",IF($L654&gt;2013,1,0),"")</f>
        <v>1</v>
      </c>
      <c r="AE654" s="0" t="n">
        <f aca="false">IF($L654&lt;&gt;"",1+IF($L654&gt;2011,1,0)+IF($L654&gt;2014,1,0),"")</f>
        <v>3</v>
      </c>
      <c r="AF654" s="0" t="s">
        <v>310</v>
      </c>
      <c r="AG654" s="0" t="s">
        <v>88</v>
      </c>
      <c r="AH654" s="0" t="s">
        <v>90</v>
      </c>
      <c r="AI654" s="0" t="s">
        <v>497</v>
      </c>
      <c r="AJ654" s="0" t="s">
        <v>497</v>
      </c>
      <c r="AK654" s="0" t="str">
        <f aca="false">IF(AND($CF654&lt;&gt;"",IFERROR(INDEX(subsample_country_map!$B:$B,MATCH($CF654,subsample_country_map!$A:$A,0)),"")&lt;&gt;""),INDEX(subsample_country_map!$B:$B,MATCH($CF654,subsample_country_map!$A:$A,0)),INDEX(lookup!$AA:$AA,MATCH($A654,lookup!$A:$A,0)))</f>
        <v>2_Europe</v>
      </c>
      <c r="AL654" s="0" t="str">
        <f aca="false">IF(AND($CF654&lt;&gt;"",IFERROR(INDEX(subsample_country_map!$C:$C,MATCH($CF654,subsample_country_map!$A:$A,0)),"")&lt;&gt;""),INDEX(subsample_country_map!$C:$C,MATCH($CF654,subsample_country_map!$A:$A,0)),INDEX(lookup!$AB:$AB,MATCH($A654,lookup!$A:$A,0)))</f>
        <v>99_NCE</v>
      </c>
      <c r="AM654" s="0" t="str">
        <f aca="false">IF(AND($CF654&lt;&gt;"",IFERROR(INDEX(subsample_country_map!$D:$D,MATCH($CF654,subsample_country_map!$A:$A,0)),"")&lt;&gt;""),INDEX(subsample_country_map!$D:$D,MATCH($CF654,subsample_country_map!$A:$A,0)),INDEX(lookup!$AC:$AC,MATCH($A654,lookup!$A:$A,0)))</f>
        <v>1_western</v>
      </c>
      <c r="AN654" s="0" t="str">
        <f aca="false">IF(AND($CF654&lt;&gt;"",IFERROR(INDEX(subsample_country_map!$E:$E,MATCH($CF654,subsample_country_map!$A:$A,0)),"")&lt;&gt;""),INDEX(subsample_country_map!$E:$E,MATCH($CF654,subsample_country_map!$A:$A,0)),INDEX(lookup!$AD:$AD,MATCH($A654,lookup!$A:$A,0)))</f>
        <v>99_NCE</v>
      </c>
      <c r="AO654" s="0" t="str">
        <f aca="false">INDEX(lookup!$Y:$Y,MATCH($A654,lookup!$A:$A,0))</f>
        <v>0_published</v>
      </c>
      <c r="AP654" s="0" t="str">
        <f aca="false">INDEX(lookup!$Z:$Z,MATCH($A654,lookup!$A:$A,0))</f>
        <v>1_VHB high</v>
      </c>
      <c r="AQ654" s="0" t="str">
        <f aca="false">INDEX(lookup!$W:$W,MATCH($A654,lookup!$A:$A,0))</f>
        <v>2_sust</v>
      </c>
      <c r="AS654" s="0" t="s">
        <v>91</v>
      </c>
      <c r="AT654" s="0" t="s">
        <v>397</v>
      </c>
      <c r="AU654" s="0" t="s">
        <v>311</v>
      </c>
      <c r="AV654" s="0" t="s">
        <v>2467</v>
      </c>
      <c r="AW654" s="0" t="s">
        <v>1704</v>
      </c>
      <c r="BA654" s="0" t="n">
        <v>328</v>
      </c>
      <c r="BB654" s="0" t="s">
        <v>96</v>
      </c>
      <c r="BC654" s="0" t="s">
        <v>868</v>
      </c>
      <c r="BD654" s="0" t="s">
        <v>142</v>
      </c>
      <c r="BE654" s="0" t="s">
        <v>2437</v>
      </c>
      <c r="BF654" s="0" t="s">
        <v>2438</v>
      </c>
      <c r="BI654" s="0" t="s">
        <v>189</v>
      </c>
      <c r="BJ654" s="0" t="s">
        <v>2468</v>
      </c>
      <c r="BK654" s="0" t="s">
        <v>399</v>
      </c>
      <c r="BL654" s="0" t="s">
        <v>2469</v>
      </c>
      <c r="BM654" s="0" t="s">
        <v>2432</v>
      </c>
      <c r="BN654" s="0" t="s">
        <v>1470</v>
      </c>
      <c r="BO654" s="0" t="s">
        <v>105</v>
      </c>
      <c r="BP654" s="0" t="s">
        <v>2423</v>
      </c>
      <c r="BQ654" s="0" t="s">
        <v>127</v>
      </c>
      <c r="BT654" s="0" t="n">
        <v>0</v>
      </c>
      <c r="BU654" s="0" t="s">
        <v>2427</v>
      </c>
      <c r="BW654" s="0" t="n">
        <v>2021</v>
      </c>
      <c r="BX654" s="0" t="n">
        <v>2024</v>
      </c>
      <c r="BY654" s="0" t="s">
        <v>2428</v>
      </c>
      <c r="BZ654" s="0" t="n">
        <v>2022.5</v>
      </c>
      <c r="CA654" s="0" t="n">
        <v>1</v>
      </c>
      <c r="CB654" s="0" t="n">
        <v>1</v>
      </c>
      <c r="CC654" s="0" t="n">
        <v>1</v>
      </c>
      <c r="CD654" s="0" t="n">
        <v>-0.120824257784924</v>
      </c>
      <c r="CE654" s="0" t="n">
        <v>1</v>
      </c>
    </row>
    <row r="655" customFormat="false" ht="15" hidden="false" customHeight="false" outlineLevel="0" collapsed="false">
      <c r="A655" s="0" t="s">
        <v>2423</v>
      </c>
      <c r="B655" s="0" t="n">
        <v>1960</v>
      </c>
      <c r="C655" s="0" t="n">
        <v>-0.198431860809485</v>
      </c>
      <c r="D655" s="0" t="n">
        <v>328</v>
      </c>
      <c r="E655" s="0" t="n">
        <f aca="false">IF(ISNUMBER($BA655),$BA655,IF(AND(ISNUMBER($D655),ISNUMBER($BW655),ISNUMBER($BX655)),$D655*($BX655-$BW655+1),""))</f>
        <v>328</v>
      </c>
      <c r="H655" s="0" t="s">
        <v>118</v>
      </c>
      <c r="I655" s="0" t="s">
        <v>344</v>
      </c>
      <c r="J655" s="0" t="n">
        <f aca="false">IF($BW655&lt;&gt;"",$BW655,"")</f>
        <v>2021</v>
      </c>
      <c r="K655" s="0" t="n">
        <f aca="false">IF($BX655&lt;&gt;"",$BX655,"")</f>
        <v>2024</v>
      </c>
      <c r="L655" s="0" t="n">
        <f aca="false">IF(AND(ISNUMBER($BW655),ISNUMBER($BX655)),($BW655+$BX655)/2,"")</f>
        <v>2022.5</v>
      </c>
      <c r="M655" s="0" t="n">
        <f aca="false">IF($L655&lt;&gt;"",$L655,"")</f>
        <v>2022.5</v>
      </c>
      <c r="N655" s="0" t="n">
        <f aca="false">IF(AND(ISNUMBER($BW655),ISNUMBER($BX655)),MIN(1,MAX(0,($BX655-2016+1)/($BX655-$BW655+1))),"")</f>
        <v>1</v>
      </c>
      <c r="O655" s="0" t="n">
        <f aca="false">IF(AND(ISNUMBER($BW655),ISNUMBER($BX655)),MIN(1,MAX(0,($BX655-2017+1)/($BX655-$BW655+1))),"")</f>
        <v>1</v>
      </c>
      <c r="P655" s="0" t="n">
        <f aca="false">IF(AND(ISNUMBER($BW655),ISNUMBER($BX655)),MIN(1,MAX(0,($BX655-2018+1)/($BX655-$BW655+1))),"")</f>
        <v>1</v>
      </c>
      <c r="Q655" s="0" t="n">
        <f aca="false">IF(AND(ISNUMBER($BW655),ISNUMBER($BX655)),MIN(1,MAX(0,($BX655-2019+1)/($BX655-$BW655+1))),"")</f>
        <v>1</v>
      </c>
      <c r="R655" s="0" t="n">
        <f aca="false">IF(AND(ISNUMBER($BW655),ISNUMBER($BX655)),MIN(1,MAX(0,($BX655-2016+1)/($BX655-$BW655+1))),"")</f>
        <v>1</v>
      </c>
      <c r="S655" s="0" t="n">
        <f aca="false">IF($L655&lt;&gt;"",IF($L655&gt;=2015.5,1,0),"")</f>
        <v>1</v>
      </c>
      <c r="T655" s="0" t="n">
        <f aca="false">IF($L655&lt;&gt;"",IF($L655&gt;=2016,1,0),"")</f>
        <v>1</v>
      </c>
      <c r="U655" s="0" t="n">
        <f aca="false">IF(ISNUMBER($BX655),IF($BX655&gt;=2016,1,0),"")</f>
        <v>1</v>
      </c>
      <c r="V655" s="0" t="n">
        <f aca="false">IF(ISNUMBER($BW655),IF($BW655&gt;=2016,1,0),"")</f>
        <v>1</v>
      </c>
      <c r="W655" s="0" t="str">
        <f aca="false">IF(AND(ISNUMBER($BW655),ISNUMBER($BX655)),IF($BW655&gt;=2016,"post-only",IF($BX655&lt;2016,"pre-only","mixed")),"")</f>
        <v>post-only</v>
      </c>
      <c r="X655" s="0" t="n">
        <f aca="false">IF(AND(ISNUMBER($BW655),ISNUMBER($BX655)),MIN(1,MAX(0,($BX655-2017+1)/($BX655-$BW655+1))),"")</f>
        <v>1</v>
      </c>
      <c r="Y655" s="0" t="n">
        <f aca="false">IF(AND(ISNUMBER($BW655),ISNUMBER($BX655)),MIN(1,MAX(0,($BX655-2018+1)/($BX655-$BW655+1))),"")</f>
        <v>1</v>
      </c>
      <c r="Z655" s="0" t="n">
        <f aca="false">IF(AND(ISNUMBER($BW655),ISNUMBER($BX655)),MIN(1,MAX(0,($BX655-2019+1)/($BX655-$BW655+1))),"")</f>
        <v>1</v>
      </c>
      <c r="AA655" s="0" t="n">
        <f aca="false">IF(ISNUMBER($BX655),IF($BX655&gt;=2017,1,0),"")</f>
        <v>1</v>
      </c>
      <c r="AB655" s="0" t="n">
        <f aca="false">IF(ISNUMBER($BX655),IF($BX655&gt;=2018,1,0),"")</f>
        <v>1</v>
      </c>
      <c r="AC655" s="0" t="n">
        <f aca="false">IF(ISNUMBER($BX655),IF($BX655&gt;=2019,1,0),"")</f>
        <v>1</v>
      </c>
      <c r="AD655" s="0" t="n">
        <f aca="false">IF($L655&lt;&gt;"",IF($L655&gt;2013,1,0),"")</f>
        <v>1</v>
      </c>
      <c r="AE655" s="0" t="n">
        <f aca="false">IF($L655&lt;&gt;"",1+IF($L655&gt;2011,1,0)+IF($L655&gt;2014,1,0),"")</f>
        <v>3</v>
      </c>
      <c r="AF655" s="0" t="s">
        <v>310</v>
      </c>
      <c r="AG655" s="0" t="s">
        <v>88</v>
      </c>
      <c r="AH655" s="0" t="s">
        <v>90</v>
      </c>
      <c r="AI655" s="0" t="s">
        <v>497</v>
      </c>
      <c r="AJ655" s="0" t="s">
        <v>497</v>
      </c>
      <c r="AK655" s="0" t="str">
        <f aca="false">IF(AND($CF655&lt;&gt;"",IFERROR(INDEX(subsample_country_map!$B:$B,MATCH($CF655,subsample_country_map!$A:$A,0)),"")&lt;&gt;""),INDEX(subsample_country_map!$B:$B,MATCH($CF655,subsample_country_map!$A:$A,0)),INDEX(lookup!$AA:$AA,MATCH($A655,lookup!$A:$A,0)))</f>
        <v>2_Europe</v>
      </c>
      <c r="AL655" s="0" t="str">
        <f aca="false">IF(AND($CF655&lt;&gt;"",IFERROR(INDEX(subsample_country_map!$C:$C,MATCH($CF655,subsample_country_map!$A:$A,0)),"")&lt;&gt;""),INDEX(subsample_country_map!$C:$C,MATCH($CF655,subsample_country_map!$A:$A,0)),INDEX(lookup!$AB:$AB,MATCH($A655,lookup!$A:$A,0)))</f>
        <v>99_NCE</v>
      </c>
      <c r="AM655" s="0" t="str">
        <f aca="false">IF(AND($CF655&lt;&gt;"",IFERROR(INDEX(subsample_country_map!$D:$D,MATCH($CF655,subsample_country_map!$A:$A,0)),"")&lt;&gt;""),INDEX(subsample_country_map!$D:$D,MATCH($CF655,subsample_country_map!$A:$A,0)),INDEX(lookup!$AC:$AC,MATCH($A655,lookup!$A:$A,0)))</f>
        <v>1_western</v>
      </c>
      <c r="AN655" s="0" t="str">
        <f aca="false">IF(AND($CF655&lt;&gt;"",IFERROR(INDEX(subsample_country_map!$E:$E,MATCH($CF655,subsample_country_map!$A:$A,0)),"")&lt;&gt;""),INDEX(subsample_country_map!$E:$E,MATCH($CF655,subsample_country_map!$A:$A,0)),INDEX(lookup!$AD:$AD,MATCH($A655,lookup!$A:$A,0)))</f>
        <v>99_NCE</v>
      </c>
      <c r="AO655" s="0" t="str">
        <f aca="false">INDEX(lookup!$Y:$Y,MATCH($A655,lookup!$A:$A,0))</f>
        <v>0_published</v>
      </c>
      <c r="AP655" s="0" t="str">
        <f aca="false">INDEX(lookup!$Z:$Z,MATCH($A655,lookup!$A:$A,0))</f>
        <v>1_VHB high</v>
      </c>
      <c r="AQ655" s="0" t="str">
        <f aca="false">INDEX(lookup!$W:$W,MATCH($A655,lookup!$A:$A,0))</f>
        <v>2_sust</v>
      </c>
      <c r="AS655" s="0" t="s">
        <v>91</v>
      </c>
      <c r="AT655" s="0" t="s">
        <v>111</v>
      </c>
      <c r="AU655" s="0" t="s">
        <v>311</v>
      </c>
      <c r="AV655" s="0" t="s">
        <v>1575</v>
      </c>
      <c r="AW655" s="0" t="s">
        <v>214</v>
      </c>
      <c r="BA655" s="0" t="n">
        <v>328</v>
      </c>
      <c r="BB655" s="0" t="s">
        <v>96</v>
      </c>
      <c r="BC655" s="0" t="s">
        <v>868</v>
      </c>
      <c r="BD655" s="0" t="s">
        <v>142</v>
      </c>
      <c r="BE655" s="0" t="s">
        <v>2437</v>
      </c>
      <c r="BF655" s="0" t="s">
        <v>2438</v>
      </c>
      <c r="BI655" s="0" t="s">
        <v>189</v>
      </c>
      <c r="BJ655" s="0" t="s">
        <v>2468</v>
      </c>
      <c r="BK655" s="0" t="s">
        <v>399</v>
      </c>
      <c r="BL655" s="0" t="s">
        <v>2470</v>
      </c>
      <c r="BM655" s="0" t="s">
        <v>857</v>
      </c>
      <c r="BN655" s="0" t="s">
        <v>1470</v>
      </c>
      <c r="BO655" s="0" t="s">
        <v>105</v>
      </c>
      <c r="BP655" s="0" t="s">
        <v>2423</v>
      </c>
      <c r="BQ655" s="0" t="s">
        <v>127</v>
      </c>
      <c r="BT655" s="0" t="n">
        <v>0</v>
      </c>
      <c r="BU655" s="0" t="s">
        <v>2427</v>
      </c>
      <c r="BW655" s="0" t="n">
        <v>2021</v>
      </c>
      <c r="BX655" s="0" t="n">
        <v>2024</v>
      </c>
      <c r="BY655" s="0" t="s">
        <v>2428</v>
      </c>
      <c r="BZ655" s="0" t="n">
        <v>2022.5</v>
      </c>
      <c r="CA655" s="0" t="n">
        <v>1</v>
      </c>
      <c r="CB655" s="0" t="n">
        <v>1</v>
      </c>
      <c r="CC655" s="0" t="n">
        <v>1</v>
      </c>
      <c r="CD655" s="0" t="n">
        <v>-0.201099607755209</v>
      </c>
      <c r="CE655" s="0" t="n">
        <v>1</v>
      </c>
    </row>
    <row r="656" customFormat="false" ht="15" hidden="false" customHeight="false" outlineLevel="0" collapsed="false">
      <c r="A656" s="0" t="s">
        <v>2423</v>
      </c>
      <c r="B656" s="0" t="n">
        <v>1961</v>
      </c>
      <c r="C656" s="0" t="n">
        <v>-0.0372940672370134</v>
      </c>
      <c r="D656" s="0" t="n">
        <v>2110</v>
      </c>
      <c r="E656" s="0" t="n">
        <f aca="false">IF(ISNUMBER($BA656),$BA656,IF(AND(ISNUMBER($D656),ISNUMBER($BW656),ISNUMBER($BX656)),$D656*($BX656-$BW656+1),""))</f>
        <v>2110</v>
      </c>
      <c r="H656" s="0" t="s">
        <v>118</v>
      </c>
      <c r="I656" s="0" t="s">
        <v>344</v>
      </c>
      <c r="J656" s="0" t="n">
        <f aca="false">IF($BW656&lt;&gt;"",$BW656,"")</f>
        <v>2021</v>
      </c>
      <c r="K656" s="0" t="n">
        <f aca="false">IF($BX656&lt;&gt;"",$BX656,"")</f>
        <v>2024</v>
      </c>
      <c r="L656" s="0" t="n">
        <f aca="false">IF(AND(ISNUMBER($BW656),ISNUMBER($BX656)),($BW656+$BX656)/2,"")</f>
        <v>2022.5</v>
      </c>
      <c r="M656" s="0" t="n">
        <f aca="false">IF($L656&lt;&gt;"",$L656,"")</f>
        <v>2022.5</v>
      </c>
      <c r="N656" s="0" t="n">
        <f aca="false">IF(AND(ISNUMBER($BW656),ISNUMBER($BX656)),MIN(1,MAX(0,($BX656-2016+1)/($BX656-$BW656+1))),"")</f>
        <v>1</v>
      </c>
      <c r="O656" s="0" t="n">
        <f aca="false">IF(AND(ISNUMBER($BW656),ISNUMBER($BX656)),MIN(1,MAX(0,($BX656-2017+1)/($BX656-$BW656+1))),"")</f>
        <v>1</v>
      </c>
      <c r="P656" s="0" t="n">
        <f aca="false">IF(AND(ISNUMBER($BW656),ISNUMBER($BX656)),MIN(1,MAX(0,($BX656-2018+1)/($BX656-$BW656+1))),"")</f>
        <v>1</v>
      </c>
      <c r="Q656" s="0" t="n">
        <f aca="false">IF(AND(ISNUMBER($BW656),ISNUMBER($BX656)),MIN(1,MAX(0,($BX656-2019+1)/($BX656-$BW656+1))),"")</f>
        <v>1</v>
      </c>
      <c r="R656" s="0" t="n">
        <f aca="false">IF(AND(ISNUMBER($BW656),ISNUMBER($BX656)),MIN(1,MAX(0,($BX656-2016+1)/($BX656-$BW656+1))),"")</f>
        <v>1</v>
      </c>
      <c r="S656" s="0" t="n">
        <f aca="false">IF($L656&lt;&gt;"",IF($L656&gt;=2015.5,1,0),"")</f>
        <v>1</v>
      </c>
      <c r="T656" s="0" t="n">
        <f aca="false">IF($L656&lt;&gt;"",IF($L656&gt;=2016,1,0),"")</f>
        <v>1</v>
      </c>
      <c r="U656" s="0" t="n">
        <f aca="false">IF(ISNUMBER($BX656),IF($BX656&gt;=2016,1,0),"")</f>
        <v>1</v>
      </c>
      <c r="V656" s="0" t="n">
        <f aca="false">IF(ISNUMBER($BW656),IF($BW656&gt;=2016,1,0),"")</f>
        <v>1</v>
      </c>
      <c r="W656" s="0" t="str">
        <f aca="false">IF(AND(ISNUMBER($BW656),ISNUMBER($BX656)),IF($BW656&gt;=2016,"post-only",IF($BX656&lt;2016,"pre-only","mixed")),"")</f>
        <v>post-only</v>
      </c>
      <c r="X656" s="0" t="n">
        <f aca="false">IF(AND(ISNUMBER($BW656),ISNUMBER($BX656)),MIN(1,MAX(0,($BX656-2017+1)/($BX656-$BW656+1))),"")</f>
        <v>1</v>
      </c>
      <c r="Y656" s="0" t="n">
        <f aca="false">IF(AND(ISNUMBER($BW656),ISNUMBER($BX656)),MIN(1,MAX(0,($BX656-2018+1)/($BX656-$BW656+1))),"")</f>
        <v>1</v>
      </c>
      <c r="Z656" s="0" t="n">
        <f aca="false">IF(AND(ISNUMBER($BW656),ISNUMBER($BX656)),MIN(1,MAX(0,($BX656-2019+1)/($BX656-$BW656+1))),"")</f>
        <v>1</v>
      </c>
      <c r="AA656" s="0" t="n">
        <f aca="false">IF(ISNUMBER($BX656),IF($BX656&gt;=2017,1,0),"")</f>
        <v>1</v>
      </c>
      <c r="AB656" s="0" t="n">
        <f aca="false">IF(ISNUMBER($BX656),IF($BX656&gt;=2018,1,0),"")</f>
        <v>1</v>
      </c>
      <c r="AC656" s="0" t="n">
        <f aca="false">IF(ISNUMBER($BX656),IF($BX656&gt;=2019,1,0),"")</f>
        <v>1</v>
      </c>
      <c r="AD656" s="0" t="n">
        <f aca="false">IF($L656&lt;&gt;"",IF($L656&gt;2013,1,0),"")</f>
        <v>1</v>
      </c>
      <c r="AE656" s="0" t="n">
        <f aca="false">IF($L656&lt;&gt;"",1+IF($L656&gt;2011,1,0)+IF($L656&gt;2014,1,0),"")</f>
        <v>3</v>
      </c>
      <c r="AF656" s="0" t="s">
        <v>310</v>
      </c>
      <c r="AG656" s="0" t="s">
        <v>88</v>
      </c>
      <c r="AH656" s="0" t="s">
        <v>90</v>
      </c>
      <c r="AI656" s="0" t="s">
        <v>497</v>
      </c>
      <c r="AJ656" s="0" t="s">
        <v>497</v>
      </c>
      <c r="AK656" s="0" t="str">
        <f aca="false">IF(AND($CF656&lt;&gt;"",IFERROR(INDEX(subsample_country_map!$B:$B,MATCH($CF656,subsample_country_map!$A:$A,0)),"")&lt;&gt;""),INDEX(subsample_country_map!$B:$B,MATCH($CF656,subsample_country_map!$A:$A,0)),INDEX(lookup!$AA:$AA,MATCH($A656,lookup!$A:$A,0)))</f>
        <v>2_Europe</v>
      </c>
      <c r="AL656" s="0" t="str">
        <f aca="false">IF(AND($CF656&lt;&gt;"",IFERROR(INDEX(subsample_country_map!$C:$C,MATCH($CF656,subsample_country_map!$A:$A,0)),"")&lt;&gt;""),INDEX(subsample_country_map!$C:$C,MATCH($CF656,subsample_country_map!$A:$A,0)),INDEX(lookup!$AB:$AB,MATCH($A656,lookup!$A:$A,0)))</f>
        <v>99_NCE</v>
      </c>
      <c r="AM656" s="0" t="str">
        <f aca="false">IF(AND($CF656&lt;&gt;"",IFERROR(INDEX(subsample_country_map!$D:$D,MATCH($CF656,subsample_country_map!$A:$A,0)),"")&lt;&gt;""),INDEX(subsample_country_map!$D:$D,MATCH($CF656,subsample_country_map!$A:$A,0)),INDEX(lookup!$AC:$AC,MATCH($A656,lookup!$A:$A,0)))</f>
        <v>1_western</v>
      </c>
      <c r="AN656" s="0" t="str">
        <f aca="false">IF(AND($CF656&lt;&gt;"",IFERROR(INDEX(subsample_country_map!$E:$E,MATCH($CF656,subsample_country_map!$A:$A,0)),"")&lt;&gt;""),INDEX(subsample_country_map!$E:$E,MATCH($CF656,subsample_country_map!$A:$A,0)),INDEX(lookup!$AD:$AD,MATCH($A656,lookup!$A:$A,0)))</f>
        <v>99_NCE</v>
      </c>
      <c r="AO656" s="0" t="str">
        <f aca="false">INDEX(lookup!$Y:$Y,MATCH($A656,lookup!$A:$A,0))</f>
        <v>0_published</v>
      </c>
      <c r="AP656" s="0" t="str">
        <f aca="false">INDEX(lookup!$Z:$Z,MATCH($A656,lookup!$A:$A,0))</f>
        <v>1_VHB high</v>
      </c>
      <c r="AQ656" s="0" t="str">
        <f aca="false">INDEX(lookup!$W:$W,MATCH($A656,lookup!$A:$A,0))</f>
        <v>2_sust</v>
      </c>
      <c r="AS656" s="0" t="s">
        <v>91</v>
      </c>
      <c r="AT656" s="0" t="s">
        <v>397</v>
      </c>
      <c r="AU656" s="0" t="s">
        <v>311</v>
      </c>
      <c r="AV656" s="0" t="s">
        <v>136</v>
      </c>
      <c r="AW656" s="0" t="s">
        <v>2471</v>
      </c>
      <c r="BA656" s="0" t="n">
        <v>2110</v>
      </c>
      <c r="BB656" s="0" t="s">
        <v>96</v>
      </c>
      <c r="BC656" s="0" t="s">
        <v>868</v>
      </c>
      <c r="BD656" s="0" t="s">
        <v>142</v>
      </c>
      <c r="BE656" s="0" t="s">
        <v>2437</v>
      </c>
      <c r="BF656" s="0" t="s">
        <v>2448</v>
      </c>
      <c r="BI656" s="0" t="s">
        <v>189</v>
      </c>
      <c r="BJ656" s="0" t="s">
        <v>2472</v>
      </c>
      <c r="BK656" s="0" t="s">
        <v>399</v>
      </c>
      <c r="BL656" s="0" t="s">
        <v>2473</v>
      </c>
      <c r="BM656" s="0" t="s">
        <v>1693</v>
      </c>
      <c r="BN656" s="0" t="s">
        <v>1470</v>
      </c>
      <c r="BO656" s="0" t="s">
        <v>105</v>
      </c>
      <c r="BP656" s="0" t="s">
        <v>2423</v>
      </c>
      <c r="BQ656" s="0" t="s">
        <v>127</v>
      </c>
      <c r="BT656" s="0" t="n">
        <v>0</v>
      </c>
      <c r="BU656" s="0" t="s">
        <v>2427</v>
      </c>
      <c r="BW656" s="0" t="n">
        <v>2021</v>
      </c>
      <c r="BX656" s="0" t="n">
        <v>2024</v>
      </c>
      <c r="BY656" s="0" t="s">
        <v>2428</v>
      </c>
      <c r="BZ656" s="0" t="n">
        <v>2022.5</v>
      </c>
      <c r="CA656" s="0" t="n">
        <v>1</v>
      </c>
      <c r="CB656" s="0" t="n">
        <v>1</v>
      </c>
      <c r="CC656" s="0" t="n">
        <v>1</v>
      </c>
      <c r="CD656" s="0" t="n">
        <v>-0.0373113717995668</v>
      </c>
      <c r="CE656" s="0" t="n">
        <v>1</v>
      </c>
    </row>
    <row r="657" customFormat="false" ht="15" hidden="false" customHeight="false" outlineLevel="0" collapsed="false">
      <c r="A657" s="0" t="s">
        <v>2423</v>
      </c>
      <c r="B657" s="0" t="n">
        <v>1962</v>
      </c>
      <c r="C657" s="0" t="n">
        <v>-0.171577453201469</v>
      </c>
      <c r="D657" s="0" t="n">
        <v>2110</v>
      </c>
      <c r="E657" s="0" t="n">
        <f aca="false">IF(ISNUMBER($BA657),$BA657,IF(AND(ISNUMBER($D657),ISNUMBER($BW657),ISNUMBER($BX657)),$D657*($BX657-$BW657+1),""))</f>
        <v>2110</v>
      </c>
      <c r="H657" s="0" t="s">
        <v>118</v>
      </c>
      <c r="I657" s="0" t="s">
        <v>344</v>
      </c>
      <c r="J657" s="0" t="n">
        <f aca="false">IF($BW657&lt;&gt;"",$BW657,"")</f>
        <v>2021</v>
      </c>
      <c r="K657" s="0" t="n">
        <f aca="false">IF($BX657&lt;&gt;"",$BX657,"")</f>
        <v>2024</v>
      </c>
      <c r="L657" s="0" t="n">
        <f aca="false">IF(AND(ISNUMBER($BW657),ISNUMBER($BX657)),($BW657+$BX657)/2,"")</f>
        <v>2022.5</v>
      </c>
      <c r="M657" s="0" t="n">
        <f aca="false">IF($L657&lt;&gt;"",$L657,"")</f>
        <v>2022.5</v>
      </c>
      <c r="N657" s="0" t="n">
        <f aca="false">IF(AND(ISNUMBER($BW657),ISNUMBER($BX657)),MIN(1,MAX(0,($BX657-2016+1)/($BX657-$BW657+1))),"")</f>
        <v>1</v>
      </c>
      <c r="O657" s="0" t="n">
        <f aca="false">IF(AND(ISNUMBER($BW657),ISNUMBER($BX657)),MIN(1,MAX(0,($BX657-2017+1)/($BX657-$BW657+1))),"")</f>
        <v>1</v>
      </c>
      <c r="P657" s="0" t="n">
        <f aca="false">IF(AND(ISNUMBER($BW657),ISNUMBER($BX657)),MIN(1,MAX(0,($BX657-2018+1)/($BX657-$BW657+1))),"")</f>
        <v>1</v>
      </c>
      <c r="Q657" s="0" t="n">
        <f aca="false">IF(AND(ISNUMBER($BW657),ISNUMBER($BX657)),MIN(1,MAX(0,($BX657-2019+1)/($BX657-$BW657+1))),"")</f>
        <v>1</v>
      </c>
      <c r="R657" s="0" t="n">
        <f aca="false">IF(AND(ISNUMBER($BW657),ISNUMBER($BX657)),MIN(1,MAX(0,($BX657-2016+1)/($BX657-$BW657+1))),"")</f>
        <v>1</v>
      </c>
      <c r="S657" s="0" t="n">
        <f aca="false">IF($L657&lt;&gt;"",IF($L657&gt;=2015.5,1,0),"")</f>
        <v>1</v>
      </c>
      <c r="T657" s="0" t="n">
        <f aca="false">IF($L657&lt;&gt;"",IF($L657&gt;=2016,1,0),"")</f>
        <v>1</v>
      </c>
      <c r="U657" s="0" t="n">
        <f aca="false">IF(ISNUMBER($BX657),IF($BX657&gt;=2016,1,0),"")</f>
        <v>1</v>
      </c>
      <c r="V657" s="0" t="n">
        <f aca="false">IF(ISNUMBER($BW657),IF($BW657&gt;=2016,1,0),"")</f>
        <v>1</v>
      </c>
      <c r="W657" s="0" t="str">
        <f aca="false">IF(AND(ISNUMBER($BW657),ISNUMBER($BX657)),IF($BW657&gt;=2016,"post-only",IF($BX657&lt;2016,"pre-only","mixed")),"")</f>
        <v>post-only</v>
      </c>
      <c r="X657" s="0" t="n">
        <f aca="false">IF(AND(ISNUMBER($BW657),ISNUMBER($BX657)),MIN(1,MAX(0,($BX657-2017+1)/($BX657-$BW657+1))),"")</f>
        <v>1</v>
      </c>
      <c r="Y657" s="0" t="n">
        <f aca="false">IF(AND(ISNUMBER($BW657),ISNUMBER($BX657)),MIN(1,MAX(0,($BX657-2018+1)/($BX657-$BW657+1))),"")</f>
        <v>1</v>
      </c>
      <c r="Z657" s="0" t="n">
        <f aca="false">IF(AND(ISNUMBER($BW657),ISNUMBER($BX657)),MIN(1,MAX(0,($BX657-2019+1)/($BX657-$BW657+1))),"")</f>
        <v>1</v>
      </c>
      <c r="AA657" s="0" t="n">
        <f aca="false">IF(ISNUMBER($BX657),IF($BX657&gt;=2017,1,0),"")</f>
        <v>1</v>
      </c>
      <c r="AB657" s="0" t="n">
        <f aca="false">IF(ISNUMBER($BX657),IF($BX657&gt;=2018,1,0),"")</f>
        <v>1</v>
      </c>
      <c r="AC657" s="0" t="n">
        <f aca="false">IF(ISNUMBER($BX657),IF($BX657&gt;=2019,1,0),"")</f>
        <v>1</v>
      </c>
      <c r="AD657" s="0" t="n">
        <f aca="false">IF($L657&lt;&gt;"",IF($L657&gt;2013,1,0),"")</f>
        <v>1</v>
      </c>
      <c r="AE657" s="0" t="n">
        <f aca="false">IF($L657&lt;&gt;"",1+IF($L657&gt;2011,1,0)+IF($L657&gt;2014,1,0),"")</f>
        <v>3</v>
      </c>
      <c r="AF657" s="0" t="s">
        <v>310</v>
      </c>
      <c r="AG657" s="0" t="s">
        <v>88</v>
      </c>
      <c r="AH657" s="0" t="s">
        <v>90</v>
      </c>
      <c r="AI657" s="0" t="s">
        <v>497</v>
      </c>
      <c r="AJ657" s="0" t="s">
        <v>497</v>
      </c>
      <c r="AK657" s="0" t="str">
        <f aca="false">IF(AND($CF657&lt;&gt;"",IFERROR(INDEX(subsample_country_map!$B:$B,MATCH($CF657,subsample_country_map!$A:$A,0)),"")&lt;&gt;""),INDEX(subsample_country_map!$B:$B,MATCH($CF657,subsample_country_map!$A:$A,0)),INDEX(lookup!$AA:$AA,MATCH($A657,lookup!$A:$A,0)))</f>
        <v>2_Europe</v>
      </c>
      <c r="AL657" s="0" t="str">
        <f aca="false">IF(AND($CF657&lt;&gt;"",IFERROR(INDEX(subsample_country_map!$C:$C,MATCH($CF657,subsample_country_map!$A:$A,0)),"")&lt;&gt;""),INDEX(subsample_country_map!$C:$C,MATCH($CF657,subsample_country_map!$A:$A,0)),INDEX(lookup!$AB:$AB,MATCH($A657,lookup!$A:$A,0)))</f>
        <v>99_NCE</v>
      </c>
      <c r="AM657" s="0" t="str">
        <f aca="false">IF(AND($CF657&lt;&gt;"",IFERROR(INDEX(subsample_country_map!$D:$D,MATCH($CF657,subsample_country_map!$A:$A,0)),"")&lt;&gt;""),INDEX(subsample_country_map!$D:$D,MATCH($CF657,subsample_country_map!$A:$A,0)),INDEX(lookup!$AC:$AC,MATCH($A657,lookup!$A:$A,0)))</f>
        <v>1_western</v>
      </c>
      <c r="AN657" s="0" t="str">
        <f aca="false">IF(AND($CF657&lt;&gt;"",IFERROR(INDEX(subsample_country_map!$E:$E,MATCH($CF657,subsample_country_map!$A:$A,0)),"")&lt;&gt;""),INDEX(subsample_country_map!$E:$E,MATCH($CF657,subsample_country_map!$A:$A,0)),INDEX(lookup!$AD:$AD,MATCH($A657,lookup!$A:$A,0)))</f>
        <v>99_NCE</v>
      </c>
      <c r="AO657" s="0" t="str">
        <f aca="false">INDEX(lookup!$Y:$Y,MATCH($A657,lookup!$A:$A,0))</f>
        <v>0_published</v>
      </c>
      <c r="AP657" s="0" t="str">
        <f aca="false">INDEX(lookup!$Z:$Z,MATCH($A657,lookup!$A:$A,0))</f>
        <v>1_VHB high</v>
      </c>
      <c r="AQ657" s="0" t="str">
        <f aca="false">INDEX(lookup!$W:$W,MATCH($A657,lookup!$A:$A,0))</f>
        <v>2_sust</v>
      </c>
      <c r="AS657" s="0" t="s">
        <v>91</v>
      </c>
      <c r="AT657" s="0" t="s">
        <v>111</v>
      </c>
      <c r="AU657" s="0" t="s">
        <v>311</v>
      </c>
      <c r="AV657" s="0" t="s">
        <v>1718</v>
      </c>
      <c r="AW657" s="0" t="s">
        <v>406</v>
      </c>
      <c r="BA657" s="0" t="n">
        <v>2110</v>
      </c>
      <c r="BB657" s="0" t="s">
        <v>96</v>
      </c>
      <c r="BC657" s="0" t="s">
        <v>868</v>
      </c>
      <c r="BD657" s="0" t="s">
        <v>142</v>
      </c>
      <c r="BE657" s="0" t="s">
        <v>2437</v>
      </c>
      <c r="BF657" s="0" t="s">
        <v>2448</v>
      </c>
      <c r="BI657" s="0" t="s">
        <v>189</v>
      </c>
      <c r="BJ657" s="0" t="s">
        <v>2472</v>
      </c>
      <c r="BK657" s="0" t="s">
        <v>399</v>
      </c>
      <c r="BL657" s="0" t="s">
        <v>2474</v>
      </c>
      <c r="BM657" s="0" t="s">
        <v>857</v>
      </c>
      <c r="BN657" s="0" t="s">
        <v>1470</v>
      </c>
      <c r="BO657" s="0" t="s">
        <v>105</v>
      </c>
      <c r="BP657" s="0" t="s">
        <v>2423</v>
      </c>
      <c r="BQ657" s="0" t="s">
        <v>127</v>
      </c>
      <c r="BT657" s="0" t="n">
        <v>0</v>
      </c>
      <c r="BU657" s="0" t="s">
        <v>2427</v>
      </c>
      <c r="BW657" s="0" t="n">
        <v>2021</v>
      </c>
      <c r="BX657" s="0" t="n">
        <v>2024</v>
      </c>
      <c r="BY657" s="0" t="s">
        <v>2428</v>
      </c>
      <c r="BZ657" s="0" t="n">
        <v>2022.5</v>
      </c>
      <c r="CA657" s="0" t="n">
        <v>1</v>
      </c>
      <c r="CB657" s="0" t="n">
        <v>1</v>
      </c>
      <c r="CC657" s="0" t="n">
        <v>1</v>
      </c>
      <c r="CD657" s="0" t="n">
        <v>-0.173291511941008</v>
      </c>
      <c r="CE657" s="0" t="n">
        <v>1</v>
      </c>
    </row>
    <row r="658" customFormat="false" ht="15" hidden="false" customHeight="false" outlineLevel="0" collapsed="false">
      <c r="A658" s="0" t="s">
        <v>2423</v>
      </c>
      <c r="B658" s="0" t="n">
        <v>1963</v>
      </c>
      <c r="C658" s="0" t="n">
        <v>-0.036429772990729</v>
      </c>
      <c r="D658" s="0" t="n">
        <v>2031</v>
      </c>
      <c r="E658" s="0" t="n">
        <f aca="false">IF(ISNUMBER($BA658),$BA658,IF(AND(ISNUMBER($D658),ISNUMBER($BW658),ISNUMBER($BX658)),$D658*($BX658-$BW658+1),""))</f>
        <v>2031</v>
      </c>
      <c r="H658" s="0" t="s">
        <v>118</v>
      </c>
      <c r="I658" s="0" t="s">
        <v>344</v>
      </c>
      <c r="J658" s="0" t="n">
        <f aca="false">IF($BW658&lt;&gt;"",$BW658,"")</f>
        <v>2021</v>
      </c>
      <c r="K658" s="0" t="n">
        <f aca="false">IF($BX658&lt;&gt;"",$BX658,"")</f>
        <v>2024</v>
      </c>
      <c r="L658" s="0" t="n">
        <f aca="false">IF(AND(ISNUMBER($BW658),ISNUMBER($BX658)),($BW658+$BX658)/2,"")</f>
        <v>2022.5</v>
      </c>
      <c r="M658" s="0" t="n">
        <f aca="false">IF($L658&lt;&gt;"",$L658,"")</f>
        <v>2022.5</v>
      </c>
      <c r="N658" s="0" t="n">
        <f aca="false">IF(AND(ISNUMBER($BW658),ISNUMBER($BX658)),MIN(1,MAX(0,($BX658-2016+1)/($BX658-$BW658+1))),"")</f>
        <v>1</v>
      </c>
      <c r="O658" s="0" t="n">
        <f aca="false">IF(AND(ISNUMBER($BW658),ISNUMBER($BX658)),MIN(1,MAX(0,($BX658-2017+1)/($BX658-$BW658+1))),"")</f>
        <v>1</v>
      </c>
      <c r="P658" s="0" t="n">
        <f aca="false">IF(AND(ISNUMBER($BW658),ISNUMBER($BX658)),MIN(1,MAX(0,($BX658-2018+1)/($BX658-$BW658+1))),"")</f>
        <v>1</v>
      </c>
      <c r="Q658" s="0" t="n">
        <f aca="false">IF(AND(ISNUMBER($BW658),ISNUMBER($BX658)),MIN(1,MAX(0,($BX658-2019+1)/($BX658-$BW658+1))),"")</f>
        <v>1</v>
      </c>
      <c r="R658" s="0" t="n">
        <f aca="false">IF(AND(ISNUMBER($BW658),ISNUMBER($BX658)),MIN(1,MAX(0,($BX658-2016+1)/($BX658-$BW658+1))),"")</f>
        <v>1</v>
      </c>
      <c r="S658" s="0" t="n">
        <f aca="false">IF($L658&lt;&gt;"",IF($L658&gt;=2015.5,1,0),"")</f>
        <v>1</v>
      </c>
      <c r="T658" s="0" t="n">
        <f aca="false">IF($L658&lt;&gt;"",IF($L658&gt;=2016,1,0),"")</f>
        <v>1</v>
      </c>
      <c r="U658" s="0" t="n">
        <f aca="false">IF(ISNUMBER($BX658),IF($BX658&gt;=2016,1,0),"")</f>
        <v>1</v>
      </c>
      <c r="V658" s="0" t="n">
        <f aca="false">IF(ISNUMBER($BW658),IF($BW658&gt;=2016,1,0),"")</f>
        <v>1</v>
      </c>
      <c r="W658" s="0" t="str">
        <f aca="false">IF(AND(ISNUMBER($BW658),ISNUMBER($BX658)),IF($BW658&gt;=2016,"post-only",IF($BX658&lt;2016,"pre-only","mixed")),"")</f>
        <v>post-only</v>
      </c>
      <c r="X658" s="0" t="n">
        <f aca="false">IF(AND(ISNUMBER($BW658),ISNUMBER($BX658)),MIN(1,MAX(0,($BX658-2017+1)/($BX658-$BW658+1))),"")</f>
        <v>1</v>
      </c>
      <c r="Y658" s="0" t="n">
        <f aca="false">IF(AND(ISNUMBER($BW658),ISNUMBER($BX658)),MIN(1,MAX(0,($BX658-2018+1)/($BX658-$BW658+1))),"")</f>
        <v>1</v>
      </c>
      <c r="Z658" s="0" t="n">
        <f aca="false">IF(AND(ISNUMBER($BW658),ISNUMBER($BX658)),MIN(1,MAX(0,($BX658-2019+1)/($BX658-$BW658+1))),"")</f>
        <v>1</v>
      </c>
      <c r="AA658" s="0" t="n">
        <f aca="false">IF(ISNUMBER($BX658),IF($BX658&gt;=2017,1,0),"")</f>
        <v>1</v>
      </c>
      <c r="AB658" s="0" t="n">
        <f aca="false">IF(ISNUMBER($BX658),IF($BX658&gt;=2018,1,0),"")</f>
        <v>1</v>
      </c>
      <c r="AC658" s="0" t="n">
        <f aca="false">IF(ISNUMBER($BX658),IF($BX658&gt;=2019,1,0),"")</f>
        <v>1</v>
      </c>
      <c r="AD658" s="0" t="n">
        <f aca="false">IF($L658&lt;&gt;"",IF($L658&gt;2013,1,0),"")</f>
        <v>1</v>
      </c>
      <c r="AE658" s="0" t="n">
        <f aca="false">IF($L658&lt;&gt;"",1+IF($L658&gt;2011,1,0)+IF($L658&gt;2014,1,0),"")</f>
        <v>3</v>
      </c>
      <c r="AF658" s="0" t="s">
        <v>310</v>
      </c>
      <c r="AG658" s="0" t="s">
        <v>88</v>
      </c>
      <c r="AH658" s="0" t="s">
        <v>90</v>
      </c>
      <c r="AI658" s="0" t="s">
        <v>497</v>
      </c>
      <c r="AJ658" s="0" t="s">
        <v>497</v>
      </c>
      <c r="AK658" s="0" t="str">
        <f aca="false">IF(AND($CF658&lt;&gt;"",IFERROR(INDEX(subsample_country_map!$B:$B,MATCH($CF658,subsample_country_map!$A:$A,0)),"")&lt;&gt;""),INDEX(subsample_country_map!$B:$B,MATCH($CF658,subsample_country_map!$A:$A,0)),INDEX(lookup!$AA:$AA,MATCH($A658,lookup!$A:$A,0)))</f>
        <v>2_Europe</v>
      </c>
      <c r="AL658" s="0" t="str">
        <f aca="false">IF(AND($CF658&lt;&gt;"",IFERROR(INDEX(subsample_country_map!$C:$C,MATCH($CF658,subsample_country_map!$A:$A,0)),"")&lt;&gt;""),INDEX(subsample_country_map!$C:$C,MATCH($CF658,subsample_country_map!$A:$A,0)),INDEX(lookup!$AB:$AB,MATCH($A658,lookup!$A:$A,0)))</f>
        <v>99_NCE</v>
      </c>
      <c r="AM658" s="0" t="str">
        <f aca="false">IF(AND($CF658&lt;&gt;"",IFERROR(INDEX(subsample_country_map!$D:$D,MATCH($CF658,subsample_country_map!$A:$A,0)),"")&lt;&gt;""),INDEX(subsample_country_map!$D:$D,MATCH($CF658,subsample_country_map!$A:$A,0)),INDEX(lookup!$AC:$AC,MATCH($A658,lookup!$A:$A,0)))</f>
        <v>1_western</v>
      </c>
      <c r="AN658" s="0" t="str">
        <f aca="false">IF(AND($CF658&lt;&gt;"",IFERROR(INDEX(subsample_country_map!$E:$E,MATCH($CF658,subsample_country_map!$A:$A,0)),"")&lt;&gt;""),INDEX(subsample_country_map!$E:$E,MATCH($CF658,subsample_country_map!$A:$A,0)),INDEX(lookup!$AD:$AD,MATCH($A658,lookup!$A:$A,0)))</f>
        <v>99_NCE</v>
      </c>
      <c r="AO658" s="0" t="str">
        <f aca="false">INDEX(lookup!$Y:$Y,MATCH($A658,lookup!$A:$A,0))</f>
        <v>0_published</v>
      </c>
      <c r="AP658" s="0" t="str">
        <f aca="false">INDEX(lookup!$Z:$Z,MATCH($A658,lookup!$A:$A,0))</f>
        <v>1_VHB high</v>
      </c>
      <c r="AQ658" s="0" t="str">
        <f aca="false">INDEX(lookup!$W:$W,MATCH($A658,lookup!$A:$A,0))</f>
        <v>2_sust</v>
      </c>
      <c r="AS658" s="0" t="s">
        <v>91</v>
      </c>
      <c r="AT658" s="0" t="s">
        <v>397</v>
      </c>
      <c r="AU658" s="0" t="s">
        <v>311</v>
      </c>
      <c r="AV658" s="0" t="s">
        <v>2475</v>
      </c>
      <c r="AW658" s="0" t="s">
        <v>2471</v>
      </c>
      <c r="BA658" s="0" t="n">
        <v>2031</v>
      </c>
      <c r="BB658" s="0" t="s">
        <v>96</v>
      </c>
      <c r="BC658" s="0" t="s">
        <v>868</v>
      </c>
      <c r="BD658" s="0" t="s">
        <v>142</v>
      </c>
      <c r="BE658" s="0" t="s">
        <v>2437</v>
      </c>
      <c r="BF658" s="0" t="s">
        <v>2448</v>
      </c>
      <c r="BI658" s="0" t="s">
        <v>189</v>
      </c>
      <c r="BJ658" s="0" t="s">
        <v>2476</v>
      </c>
      <c r="BK658" s="0" t="s">
        <v>399</v>
      </c>
      <c r="BL658" s="0" t="s">
        <v>2477</v>
      </c>
      <c r="BM658" s="0" t="s">
        <v>2432</v>
      </c>
      <c r="BN658" s="0" t="s">
        <v>1470</v>
      </c>
      <c r="BO658" s="0" t="s">
        <v>105</v>
      </c>
      <c r="BP658" s="0" t="s">
        <v>2423</v>
      </c>
      <c r="BQ658" s="0" t="s">
        <v>127</v>
      </c>
      <c r="BT658" s="0" t="n">
        <v>0</v>
      </c>
      <c r="BU658" s="0" t="s">
        <v>2427</v>
      </c>
      <c r="BW658" s="0" t="n">
        <v>2021</v>
      </c>
      <c r="BX658" s="0" t="n">
        <v>2024</v>
      </c>
      <c r="BY658" s="0" t="s">
        <v>2428</v>
      </c>
      <c r="BZ658" s="0" t="n">
        <v>2022.5</v>
      </c>
      <c r="CA658" s="0" t="n">
        <v>1</v>
      </c>
      <c r="CB658" s="0" t="n">
        <v>1</v>
      </c>
      <c r="CC658" s="0" t="n">
        <v>1</v>
      </c>
      <c r="CD658" s="0" t="n">
        <v>-0.0364459014970671</v>
      </c>
      <c r="CE658" s="0" t="n">
        <v>1</v>
      </c>
    </row>
    <row r="659" customFormat="false" ht="15" hidden="false" customHeight="false" outlineLevel="0" collapsed="false">
      <c r="A659" s="0" t="s">
        <v>2423</v>
      </c>
      <c r="B659" s="0" t="n">
        <v>1964</v>
      </c>
      <c r="C659" s="0" t="n">
        <v>-0.174782510607669</v>
      </c>
      <c r="D659" s="0" t="n">
        <v>2031</v>
      </c>
      <c r="E659" s="0" t="n">
        <f aca="false">IF(ISNUMBER($BA659),$BA659,IF(AND(ISNUMBER($D659),ISNUMBER($BW659),ISNUMBER($BX659)),$D659*($BX659-$BW659+1),""))</f>
        <v>2031</v>
      </c>
      <c r="H659" s="0" t="s">
        <v>118</v>
      </c>
      <c r="I659" s="0" t="s">
        <v>344</v>
      </c>
      <c r="J659" s="0" t="n">
        <f aca="false">IF($BW659&lt;&gt;"",$BW659,"")</f>
        <v>2021</v>
      </c>
      <c r="K659" s="0" t="n">
        <f aca="false">IF($BX659&lt;&gt;"",$BX659,"")</f>
        <v>2024</v>
      </c>
      <c r="L659" s="0" t="n">
        <f aca="false">IF(AND(ISNUMBER($BW659),ISNUMBER($BX659)),($BW659+$BX659)/2,"")</f>
        <v>2022.5</v>
      </c>
      <c r="M659" s="0" t="n">
        <f aca="false">IF($L659&lt;&gt;"",$L659,"")</f>
        <v>2022.5</v>
      </c>
      <c r="N659" s="0" t="n">
        <f aca="false">IF(AND(ISNUMBER($BW659),ISNUMBER($BX659)),MIN(1,MAX(0,($BX659-2016+1)/($BX659-$BW659+1))),"")</f>
        <v>1</v>
      </c>
      <c r="O659" s="0" t="n">
        <f aca="false">IF(AND(ISNUMBER($BW659),ISNUMBER($BX659)),MIN(1,MAX(0,($BX659-2017+1)/($BX659-$BW659+1))),"")</f>
        <v>1</v>
      </c>
      <c r="P659" s="0" t="n">
        <f aca="false">IF(AND(ISNUMBER($BW659),ISNUMBER($BX659)),MIN(1,MAX(0,($BX659-2018+1)/($BX659-$BW659+1))),"")</f>
        <v>1</v>
      </c>
      <c r="Q659" s="0" t="n">
        <f aca="false">IF(AND(ISNUMBER($BW659),ISNUMBER($BX659)),MIN(1,MAX(0,($BX659-2019+1)/($BX659-$BW659+1))),"")</f>
        <v>1</v>
      </c>
      <c r="R659" s="0" t="n">
        <f aca="false">IF(AND(ISNUMBER($BW659),ISNUMBER($BX659)),MIN(1,MAX(0,($BX659-2016+1)/($BX659-$BW659+1))),"")</f>
        <v>1</v>
      </c>
      <c r="S659" s="0" t="n">
        <f aca="false">IF($L659&lt;&gt;"",IF($L659&gt;=2015.5,1,0),"")</f>
        <v>1</v>
      </c>
      <c r="T659" s="0" t="n">
        <f aca="false">IF($L659&lt;&gt;"",IF($L659&gt;=2016,1,0),"")</f>
        <v>1</v>
      </c>
      <c r="U659" s="0" t="n">
        <f aca="false">IF(ISNUMBER($BX659),IF($BX659&gt;=2016,1,0),"")</f>
        <v>1</v>
      </c>
      <c r="V659" s="0" t="n">
        <f aca="false">IF(ISNUMBER($BW659),IF($BW659&gt;=2016,1,0),"")</f>
        <v>1</v>
      </c>
      <c r="W659" s="0" t="str">
        <f aca="false">IF(AND(ISNUMBER($BW659),ISNUMBER($BX659)),IF($BW659&gt;=2016,"post-only",IF($BX659&lt;2016,"pre-only","mixed")),"")</f>
        <v>post-only</v>
      </c>
      <c r="X659" s="0" t="n">
        <f aca="false">IF(AND(ISNUMBER($BW659),ISNUMBER($BX659)),MIN(1,MAX(0,($BX659-2017+1)/($BX659-$BW659+1))),"")</f>
        <v>1</v>
      </c>
      <c r="Y659" s="0" t="n">
        <f aca="false">IF(AND(ISNUMBER($BW659),ISNUMBER($BX659)),MIN(1,MAX(0,($BX659-2018+1)/($BX659-$BW659+1))),"")</f>
        <v>1</v>
      </c>
      <c r="Z659" s="0" t="n">
        <f aca="false">IF(AND(ISNUMBER($BW659),ISNUMBER($BX659)),MIN(1,MAX(0,($BX659-2019+1)/($BX659-$BW659+1))),"")</f>
        <v>1</v>
      </c>
      <c r="AA659" s="0" t="n">
        <f aca="false">IF(ISNUMBER($BX659),IF($BX659&gt;=2017,1,0),"")</f>
        <v>1</v>
      </c>
      <c r="AB659" s="0" t="n">
        <f aca="false">IF(ISNUMBER($BX659),IF($BX659&gt;=2018,1,0),"")</f>
        <v>1</v>
      </c>
      <c r="AC659" s="0" t="n">
        <f aca="false">IF(ISNUMBER($BX659),IF($BX659&gt;=2019,1,0),"")</f>
        <v>1</v>
      </c>
      <c r="AD659" s="0" t="n">
        <f aca="false">IF($L659&lt;&gt;"",IF($L659&gt;2013,1,0),"")</f>
        <v>1</v>
      </c>
      <c r="AE659" s="0" t="n">
        <f aca="false">IF($L659&lt;&gt;"",1+IF($L659&gt;2011,1,0)+IF($L659&gt;2014,1,0),"")</f>
        <v>3</v>
      </c>
      <c r="AF659" s="0" t="s">
        <v>310</v>
      </c>
      <c r="AG659" s="0" t="s">
        <v>88</v>
      </c>
      <c r="AH659" s="0" t="s">
        <v>90</v>
      </c>
      <c r="AI659" s="0" t="s">
        <v>497</v>
      </c>
      <c r="AJ659" s="0" t="s">
        <v>497</v>
      </c>
      <c r="AK659" s="0" t="str">
        <f aca="false">IF(AND($CF659&lt;&gt;"",IFERROR(INDEX(subsample_country_map!$B:$B,MATCH($CF659,subsample_country_map!$A:$A,0)),"")&lt;&gt;""),INDEX(subsample_country_map!$B:$B,MATCH($CF659,subsample_country_map!$A:$A,0)),INDEX(lookup!$AA:$AA,MATCH($A659,lookup!$A:$A,0)))</f>
        <v>2_Europe</v>
      </c>
      <c r="AL659" s="0" t="str">
        <f aca="false">IF(AND($CF659&lt;&gt;"",IFERROR(INDEX(subsample_country_map!$C:$C,MATCH($CF659,subsample_country_map!$A:$A,0)),"")&lt;&gt;""),INDEX(subsample_country_map!$C:$C,MATCH($CF659,subsample_country_map!$A:$A,0)),INDEX(lookup!$AB:$AB,MATCH($A659,lookup!$A:$A,0)))</f>
        <v>99_NCE</v>
      </c>
      <c r="AM659" s="0" t="str">
        <f aca="false">IF(AND($CF659&lt;&gt;"",IFERROR(INDEX(subsample_country_map!$D:$D,MATCH($CF659,subsample_country_map!$A:$A,0)),"")&lt;&gt;""),INDEX(subsample_country_map!$D:$D,MATCH($CF659,subsample_country_map!$A:$A,0)),INDEX(lookup!$AC:$AC,MATCH($A659,lookup!$A:$A,0)))</f>
        <v>1_western</v>
      </c>
      <c r="AN659" s="0" t="str">
        <f aca="false">IF(AND($CF659&lt;&gt;"",IFERROR(INDEX(subsample_country_map!$E:$E,MATCH($CF659,subsample_country_map!$A:$A,0)),"")&lt;&gt;""),INDEX(subsample_country_map!$E:$E,MATCH($CF659,subsample_country_map!$A:$A,0)),INDEX(lookup!$AD:$AD,MATCH($A659,lookup!$A:$A,0)))</f>
        <v>99_NCE</v>
      </c>
      <c r="AO659" s="0" t="str">
        <f aca="false">INDEX(lookup!$Y:$Y,MATCH($A659,lookup!$A:$A,0))</f>
        <v>0_published</v>
      </c>
      <c r="AP659" s="0" t="str">
        <f aca="false">INDEX(lookup!$Z:$Z,MATCH($A659,lookup!$A:$A,0))</f>
        <v>1_VHB high</v>
      </c>
      <c r="AQ659" s="0" t="str">
        <f aca="false">INDEX(lookup!$W:$W,MATCH($A659,lookup!$A:$A,0))</f>
        <v>2_sust</v>
      </c>
      <c r="AS659" s="0" t="s">
        <v>91</v>
      </c>
      <c r="AT659" s="0" t="s">
        <v>111</v>
      </c>
      <c r="AU659" s="0" t="s">
        <v>311</v>
      </c>
      <c r="AV659" s="0" t="s">
        <v>1718</v>
      </c>
      <c r="AW659" s="0" t="s">
        <v>406</v>
      </c>
      <c r="BA659" s="0" t="n">
        <v>2031</v>
      </c>
      <c r="BB659" s="0" t="s">
        <v>96</v>
      </c>
      <c r="BC659" s="0" t="s">
        <v>868</v>
      </c>
      <c r="BD659" s="0" t="s">
        <v>142</v>
      </c>
      <c r="BE659" s="0" t="s">
        <v>2437</v>
      </c>
      <c r="BF659" s="0" t="s">
        <v>2448</v>
      </c>
      <c r="BI659" s="0" t="s">
        <v>189</v>
      </c>
      <c r="BJ659" s="0" t="s">
        <v>2476</v>
      </c>
      <c r="BK659" s="0" t="s">
        <v>399</v>
      </c>
      <c r="BL659" s="0" t="s">
        <v>2474</v>
      </c>
      <c r="BM659" s="0" t="s">
        <v>857</v>
      </c>
      <c r="BN659" s="0" t="s">
        <v>1470</v>
      </c>
      <c r="BO659" s="0" t="s">
        <v>105</v>
      </c>
      <c r="BP659" s="0" t="s">
        <v>2423</v>
      </c>
      <c r="BQ659" s="0" t="s">
        <v>127</v>
      </c>
      <c r="BT659" s="0" t="n">
        <v>0</v>
      </c>
      <c r="BU659" s="0" t="s">
        <v>2427</v>
      </c>
      <c r="BW659" s="0" t="n">
        <v>2021</v>
      </c>
      <c r="BX659" s="0" t="n">
        <v>2024</v>
      </c>
      <c r="BY659" s="0" t="s">
        <v>2428</v>
      </c>
      <c r="BZ659" s="0" t="n">
        <v>2022.5</v>
      </c>
      <c r="CA659" s="0" t="n">
        <v>1</v>
      </c>
      <c r="CB659" s="0" t="n">
        <v>1</v>
      </c>
      <c r="CC659" s="0" t="n">
        <v>1</v>
      </c>
      <c r="CD659" s="0" t="n">
        <v>-0.176595668496244</v>
      </c>
      <c r="CE659" s="0" t="n">
        <v>1</v>
      </c>
    </row>
    <row r="660" customFormat="false" ht="15" hidden="false" customHeight="false" outlineLevel="0" collapsed="false">
      <c r="A660" s="0" t="s">
        <v>2478</v>
      </c>
      <c r="B660" s="0" t="n">
        <v>1965</v>
      </c>
      <c r="C660" s="0" t="n">
        <v>-0.0401073007545437</v>
      </c>
      <c r="D660" s="0" t="n">
        <v>4228</v>
      </c>
      <c r="E660" s="0" t="n">
        <f aca="false">IF(ISNUMBER($BA660),$BA660,IF(AND(ISNUMBER($D660),ISNUMBER($BW660),ISNUMBER($BX660)),$D660*($BX660-$BW660+1),""))</f>
        <v>4228</v>
      </c>
      <c r="H660" s="0" t="s">
        <v>118</v>
      </c>
      <c r="I660" s="0" t="s">
        <v>119</v>
      </c>
      <c r="J660" s="0" t="n">
        <f aca="false">IF($BW660&lt;&gt;"",$BW660,"")</f>
        <v>2009</v>
      </c>
      <c r="K660" s="0" t="n">
        <f aca="false">IF($BX660&lt;&gt;"",$BX660,"")</f>
        <v>2015</v>
      </c>
      <c r="L660" s="0" t="n">
        <f aca="false">IF(AND(ISNUMBER($BW660),ISNUMBER($BX660)),($BW660+$BX660)/2,"")</f>
        <v>2012</v>
      </c>
      <c r="M660" s="0" t="n">
        <f aca="false">IF($L660&lt;&gt;"",$L660,"")</f>
        <v>2012</v>
      </c>
      <c r="N660" s="0" t="n">
        <f aca="false">IF(AND(ISNUMBER($BW660),ISNUMBER($BX660)),MIN(1,MAX(0,($BX660-2016+1)/($BX660-$BW660+1))),"")</f>
        <v>0</v>
      </c>
      <c r="O660" s="0" t="n">
        <f aca="false">IF(AND(ISNUMBER($BW660),ISNUMBER($BX660)),MIN(1,MAX(0,($BX660-2017+1)/($BX660-$BW660+1))),"")</f>
        <v>0</v>
      </c>
      <c r="P660" s="0" t="n">
        <f aca="false">IF(AND(ISNUMBER($BW660),ISNUMBER($BX660)),MIN(1,MAX(0,($BX660-2018+1)/($BX660-$BW660+1))),"")</f>
        <v>0</v>
      </c>
      <c r="Q660" s="0" t="n">
        <f aca="false">IF(AND(ISNUMBER($BW660),ISNUMBER($BX660)),MIN(1,MAX(0,($BX660-2019+1)/($BX660-$BW660+1))),"")</f>
        <v>0</v>
      </c>
      <c r="R660" s="0" t="n">
        <f aca="false">IF(AND(ISNUMBER($BW660),ISNUMBER($BX660)),MIN(1,MAX(0,($BX660-2016+1)/($BX660-$BW660+1))),"")</f>
        <v>0</v>
      </c>
      <c r="S660" s="0" t="n">
        <f aca="false">IF($L660&lt;&gt;"",IF($L660&gt;=2015.5,1,0),"")</f>
        <v>0</v>
      </c>
      <c r="T660" s="0" t="n">
        <f aca="false">IF($L660&lt;&gt;"",IF($L660&gt;=2016,1,0),"")</f>
        <v>0</v>
      </c>
      <c r="U660" s="0" t="n">
        <f aca="false">IF(ISNUMBER($BX660),IF($BX660&gt;=2016,1,0),"")</f>
        <v>0</v>
      </c>
      <c r="V660" s="0" t="n">
        <f aca="false">IF(ISNUMBER($BW660),IF($BW660&gt;=2016,1,0),"")</f>
        <v>0</v>
      </c>
      <c r="W660" s="0" t="str">
        <f aca="false">IF(AND(ISNUMBER($BW660),ISNUMBER($BX660)),IF($BW660&gt;=2016,"post-only",IF($BX660&lt;2016,"pre-only","mixed")),"")</f>
        <v>pre-only</v>
      </c>
      <c r="X660" s="0" t="n">
        <f aca="false">IF(AND(ISNUMBER($BW660),ISNUMBER($BX660)),MIN(1,MAX(0,($BX660-2017+1)/($BX660-$BW660+1))),"")</f>
        <v>0</v>
      </c>
      <c r="Y660" s="0" t="n">
        <f aca="false">IF(AND(ISNUMBER($BW660),ISNUMBER($BX660)),MIN(1,MAX(0,($BX660-2018+1)/($BX660-$BW660+1))),"")</f>
        <v>0</v>
      </c>
      <c r="Z660" s="0" t="n">
        <f aca="false">IF(AND(ISNUMBER($BW660),ISNUMBER($BX660)),MIN(1,MAX(0,($BX660-2019+1)/($BX660-$BW660+1))),"")</f>
        <v>0</v>
      </c>
      <c r="AA660" s="0" t="n">
        <f aca="false">IF(ISNUMBER($BX660),IF($BX660&gt;=2017,1,0),"")</f>
        <v>0</v>
      </c>
      <c r="AB660" s="0" t="n">
        <f aca="false">IF(ISNUMBER($BX660),IF($BX660&gt;=2018,1,0),"")</f>
        <v>0</v>
      </c>
      <c r="AC660" s="0" t="n">
        <f aca="false">IF(ISNUMBER($BX660),IF($BX660&gt;=2019,1,0),"")</f>
        <v>0</v>
      </c>
      <c r="AD660" s="0" t="n">
        <f aca="false">IF($L660&lt;&gt;"",IF($L660&gt;2013,1,0),"")</f>
        <v>0</v>
      </c>
      <c r="AE660" s="0" t="n">
        <f aca="false">IF($L660&lt;&gt;"",1+IF($L660&gt;2011,1,0)+IF($L660&gt;2014,1,0),"")</f>
        <v>2</v>
      </c>
      <c r="AF660" s="0" t="s">
        <v>310</v>
      </c>
      <c r="AG660" s="0" t="s">
        <v>88</v>
      </c>
      <c r="AH660" s="0" t="s">
        <v>89</v>
      </c>
      <c r="AI660" s="0" t="s">
        <v>90</v>
      </c>
      <c r="AJ660" s="0" t="s">
        <v>90</v>
      </c>
      <c r="AK660" s="0" t="str">
        <f aca="false">IF(AND($CF660&lt;&gt;"",IFERROR(INDEX(subsample_country_map!$B:$B,MATCH($CF660,subsample_country_map!$A:$A,0)),"")&lt;&gt;""),INDEX(subsample_country_map!$B:$B,MATCH($CF660,subsample_country_map!$A:$A,0)),INDEX(lookup!$AA:$AA,MATCH($A660,lookup!$A:$A,0)))</f>
        <v>99_NCE</v>
      </c>
      <c r="AL660" s="0" t="str">
        <f aca="false">IF(AND($CF660&lt;&gt;"",IFERROR(INDEX(subsample_country_map!$C:$C,MATCH($CF660,subsample_country_map!$A:$A,0)),"")&lt;&gt;""),INDEX(subsample_country_map!$C:$C,MATCH($CF660,subsample_country_map!$A:$A,0)),INDEX(lookup!$AB:$AB,MATCH($A660,lookup!$A:$A,0)))</f>
        <v>99_NCE</v>
      </c>
      <c r="AM660" s="0" t="str">
        <f aca="false">IF(AND($CF660&lt;&gt;"",IFERROR(INDEX(subsample_country_map!$D:$D,MATCH($CF660,subsample_country_map!$A:$A,0)),"")&lt;&gt;""),INDEX(subsample_country_map!$D:$D,MATCH($CF660,subsample_country_map!$A:$A,0)),INDEX(lookup!$AC:$AC,MATCH($A660,lookup!$A:$A,0)))</f>
        <v>99_NCE</v>
      </c>
      <c r="AN660" s="0" t="str">
        <f aca="false">IF(AND($CF660&lt;&gt;"",IFERROR(INDEX(subsample_country_map!$E:$E,MATCH($CF660,subsample_country_map!$A:$A,0)),"")&lt;&gt;""),INDEX(subsample_country_map!$E:$E,MATCH($CF660,subsample_country_map!$A:$A,0)),INDEX(lookup!$AD:$AD,MATCH($A660,lookup!$A:$A,0)))</f>
        <v>99_NCE</v>
      </c>
      <c r="AO660" s="0" t="str">
        <f aca="false">INDEX(lookup!$Y:$Y,MATCH($A660,lookup!$A:$A,0))</f>
        <v>0_published</v>
      </c>
      <c r="AP660" s="0" t="str">
        <f aca="false">INDEX(lookup!$Z:$Z,MATCH($A660,lookup!$A:$A,0))</f>
        <v>0_VHB low</v>
      </c>
      <c r="AQ660" s="0" t="str">
        <f aca="false">INDEX(lookup!$W:$W,MATCH($A660,lookup!$A:$A,0))</f>
        <v>2_sust</v>
      </c>
      <c r="AS660" s="0" t="s">
        <v>91</v>
      </c>
      <c r="AT660" s="0" t="s">
        <v>111</v>
      </c>
      <c r="AU660" s="0" t="s">
        <v>311</v>
      </c>
      <c r="AV660" s="0" t="s">
        <v>1710</v>
      </c>
      <c r="AX660" s="0" t="s">
        <v>2479</v>
      </c>
      <c r="BA660" s="0" t="n">
        <v>4228</v>
      </c>
      <c r="BB660" s="0" t="s">
        <v>347</v>
      </c>
      <c r="BC660" s="0" t="s">
        <v>868</v>
      </c>
      <c r="BD660" s="0" t="s">
        <v>123</v>
      </c>
      <c r="BE660" s="0" t="s">
        <v>98</v>
      </c>
      <c r="BI660" s="0" t="s">
        <v>763</v>
      </c>
      <c r="BJ660" s="0" t="s">
        <v>2480</v>
      </c>
      <c r="BK660" s="0" t="s">
        <v>460</v>
      </c>
      <c r="BL660" s="0" t="s">
        <v>2481</v>
      </c>
      <c r="BM660" s="0" t="s">
        <v>2482</v>
      </c>
      <c r="BN660" s="0" t="s">
        <v>2483</v>
      </c>
      <c r="BO660" s="0" t="s">
        <v>769</v>
      </c>
      <c r="BP660" s="0" t="s">
        <v>2478</v>
      </c>
      <c r="BQ660" s="0" t="s">
        <v>127</v>
      </c>
      <c r="BT660" s="0" t="n">
        <v>0</v>
      </c>
      <c r="BU660" s="0" t="s">
        <v>2484</v>
      </c>
      <c r="BW660" s="0" t="n">
        <v>2009</v>
      </c>
      <c r="BX660" s="0" t="n">
        <v>2015</v>
      </c>
      <c r="BY660" s="0" t="s">
        <v>2485</v>
      </c>
      <c r="BZ660" s="0" t="n">
        <v>2012</v>
      </c>
      <c r="CA660" s="0" t="n">
        <v>0</v>
      </c>
      <c r="CB660" s="0" t="n">
        <v>0</v>
      </c>
      <c r="CC660" s="0" t="n">
        <v>0</v>
      </c>
      <c r="CD660" s="0" t="n">
        <v>-0.0401288270100805</v>
      </c>
      <c r="CE660" s="0" t="n">
        <v>1</v>
      </c>
    </row>
    <row r="661" customFormat="false" ht="15" hidden="false" customHeight="false" outlineLevel="0" collapsed="false">
      <c r="A661" s="0" t="s">
        <v>2478</v>
      </c>
      <c r="B661" s="0" t="n">
        <v>1966</v>
      </c>
      <c r="C661" s="0" t="n">
        <v>-0.0526595194630346</v>
      </c>
      <c r="D661" s="0" t="n">
        <v>3940</v>
      </c>
      <c r="E661" s="0" t="n">
        <f aca="false">IF(ISNUMBER($BA661),$BA661,IF(AND(ISNUMBER($D661),ISNUMBER($BW661),ISNUMBER($BX661)),$D661*($BX661-$BW661+1),""))</f>
        <v>3940</v>
      </c>
      <c r="H661" s="0" t="s">
        <v>118</v>
      </c>
      <c r="I661" s="0" t="s">
        <v>119</v>
      </c>
      <c r="J661" s="0" t="n">
        <f aca="false">IF($BW661&lt;&gt;"",$BW661,"")</f>
        <v>2009</v>
      </c>
      <c r="K661" s="0" t="n">
        <f aca="false">IF($BX661&lt;&gt;"",$BX661,"")</f>
        <v>2015</v>
      </c>
      <c r="L661" s="0" t="n">
        <f aca="false">IF(AND(ISNUMBER($BW661),ISNUMBER($BX661)),($BW661+$BX661)/2,"")</f>
        <v>2012</v>
      </c>
      <c r="M661" s="0" t="n">
        <f aca="false">IF($L661&lt;&gt;"",$L661,"")</f>
        <v>2012</v>
      </c>
      <c r="N661" s="0" t="n">
        <f aca="false">IF(AND(ISNUMBER($BW661),ISNUMBER($BX661)),MIN(1,MAX(0,($BX661-2016+1)/($BX661-$BW661+1))),"")</f>
        <v>0</v>
      </c>
      <c r="O661" s="0" t="n">
        <f aca="false">IF(AND(ISNUMBER($BW661),ISNUMBER($BX661)),MIN(1,MAX(0,($BX661-2017+1)/($BX661-$BW661+1))),"")</f>
        <v>0</v>
      </c>
      <c r="P661" s="0" t="n">
        <f aca="false">IF(AND(ISNUMBER($BW661),ISNUMBER($BX661)),MIN(1,MAX(0,($BX661-2018+1)/($BX661-$BW661+1))),"")</f>
        <v>0</v>
      </c>
      <c r="Q661" s="0" t="n">
        <f aca="false">IF(AND(ISNUMBER($BW661),ISNUMBER($BX661)),MIN(1,MAX(0,($BX661-2019+1)/($BX661-$BW661+1))),"")</f>
        <v>0</v>
      </c>
      <c r="R661" s="0" t="n">
        <f aca="false">IF(AND(ISNUMBER($BW661),ISNUMBER($BX661)),MIN(1,MAX(0,($BX661-2016+1)/($BX661-$BW661+1))),"")</f>
        <v>0</v>
      </c>
      <c r="S661" s="0" t="n">
        <f aca="false">IF($L661&lt;&gt;"",IF($L661&gt;=2015.5,1,0),"")</f>
        <v>0</v>
      </c>
      <c r="T661" s="0" t="n">
        <f aca="false">IF($L661&lt;&gt;"",IF($L661&gt;=2016,1,0),"")</f>
        <v>0</v>
      </c>
      <c r="U661" s="0" t="n">
        <f aca="false">IF(ISNUMBER($BX661),IF($BX661&gt;=2016,1,0),"")</f>
        <v>0</v>
      </c>
      <c r="V661" s="0" t="n">
        <f aca="false">IF(ISNUMBER($BW661),IF($BW661&gt;=2016,1,0),"")</f>
        <v>0</v>
      </c>
      <c r="W661" s="0" t="str">
        <f aca="false">IF(AND(ISNUMBER($BW661),ISNUMBER($BX661)),IF($BW661&gt;=2016,"post-only",IF($BX661&lt;2016,"pre-only","mixed")),"")</f>
        <v>pre-only</v>
      </c>
      <c r="X661" s="0" t="n">
        <f aca="false">IF(AND(ISNUMBER($BW661),ISNUMBER($BX661)),MIN(1,MAX(0,($BX661-2017+1)/($BX661-$BW661+1))),"")</f>
        <v>0</v>
      </c>
      <c r="Y661" s="0" t="n">
        <f aca="false">IF(AND(ISNUMBER($BW661),ISNUMBER($BX661)),MIN(1,MAX(0,($BX661-2018+1)/($BX661-$BW661+1))),"")</f>
        <v>0</v>
      </c>
      <c r="Z661" s="0" t="n">
        <f aca="false">IF(AND(ISNUMBER($BW661),ISNUMBER($BX661)),MIN(1,MAX(0,($BX661-2019+1)/($BX661-$BW661+1))),"")</f>
        <v>0</v>
      </c>
      <c r="AA661" s="0" t="n">
        <f aca="false">IF(ISNUMBER($BX661),IF($BX661&gt;=2017,1,0),"")</f>
        <v>0</v>
      </c>
      <c r="AB661" s="0" t="n">
        <f aca="false">IF(ISNUMBER($BX661),IF($BX661&gt;=2018,1,0),"")</f>
        <v>0</v>
      </c>
      <c r="AC661" s="0" t="n">
        <f aca="false">IF(ISNUMBER($BX661),IF($BX661&gt;=2019,1,0),"")</f>
        <v>0</v>
      </c>
      <c r="AD661" s="0" t="n">
        <f aca="false">IF($L661&lt;&gt;"",IF($L661&gt;2013,1,0),"")</f>
        <v>0</v>
      </c>
      <c r="AE661" s="0" t="n">
        <f aca="false">IF($L661&lt;&gt;"",1+IF($L661&gt;2011,1,0)+IF($L661&gt;2014,1,0),"")</f>
        <v>2</v>
      </c>
      <c r="AF661" s="0" t="s">
        <v>310</v>
      </c>
      <c r="AG661" s="0" t="s">
        <v>88</v>
      </c>
      <c r="AH661" s="0" t="s">
        <v>89</v>
      </c>
      <c r="AI661" s="0" t="s">
        <v>90</v>
      </c>
      <c r="AJ661" s="0" t="s">
        <v>90</v>
      </c>
      <c r="AK661" s="0" t="str">
        <f aca="false">IF(AND($CF661&lt;&gt;"",IFERROR(INDEX(subsample_country_map!$B:$B,MATCH($CF661,subsample_country_map!$A:$A,0)),"")&lt;&gt;""),INDEX(subsample_country_map!$B:$B,MATCH($CF661,subsample_country_map!$A:$A,0)),INDEX(lookup!$AA:$AA,MATCH($A661,lookup!$A:$A,0)))</f>
        <v>99_NCE</v>
      </c>
      <c r="AL661" s="0" t="str">
        <f aca="false">IF(AND($CF661&lt;&gt;"",IFERROR(INDEX(subsample_country_map!$C:$C,MATCH($CF661,subsample_country_map!$A:$A,0)),"")&lt;&gt;""),INDEX(subsample_country_map!$C:$C,MATCH($CF661,subsample_country_map!$A:$A,0)),INDEX(lookup!$AB:$AB,MATCH($A661,lookup!$A:$A,0)))</f>
        <v>99_NCE</v>
      </c>
      <c r="AM661" s="0" t="str">
        <f aca="false">IF(AND($CF661&lt;&gt;"",IFERROR(INDEX(subsample_country_map!$D:$D,MATCH($CF661,subsample_country_map!$A:$A,0)),"")&lt;&gt;""),INDEX(subsample_country_map!$D:$D,MATCH($CF661,subsample_country_map!$A:$A,0)),INDEX(lookup!$AC:$AC,MATCH($A661,lookup!$A:$A,0)))</f>
        <v>99_NCE</v>
      </c>
      <c r="AN661" s="0" t="str">
        <f aca="false">IF(AND($CF661&lt;&gt;"",IFERROR(INDEX(subsample_country_map!$E:$E,MATCH($CF661,subsample_country_map!$A:$A,0)),"")&lt;&gt;""),INDEX(subsample_country_map!$E:$E,MATCH($CF661,subsample_country_map!$A:$A,0)),INDEX(lookup!$AD:$AD,MATCH($A661,lookup!$A:$A,0)))</f>
        <v>99_NCE</v>
      </c>
      <c r="AO661" s="0" t="str">
        <f aca="false">INDEX(lookup!$Y:$Y,MATCH($A661,lookup!$A:$A,0))</f>
        <v>0_published</v>
      </c>
      <c r="AP661" s="0" t="str">
        <f aca="false">INDEX(lookup!$Z:$Z,MATCH($A661,lookup!$A:$A,0))</f>
        <v>0_VHB low</v>
      </c>
      <c r="AQ661" s="0" t="str">
        <f aca="false">INDEX(lookup!$W:$W,MATCH($A661,lookup!$A:$A,0))</f>
        <v>2_sust</v>
      </c>
      <c r="AS661" s="0" t="s">
        <v>91</v>
      </c>
      <c r="AT661" s="0" t="s">
        <v>111</v>
      </c>
      <c r="AU661" s="0" t="s">
        <v>311</v>
      </c>
      <c r="AV661" s="0" t="s">
        <v>2486</v>
      </c>
      <c r="AX661" s="0" t="s">
        <v>1080</v>
      </c>
      <c r="BA661" s="0" t="n">
        <v>3940</v>
      </c>
      <c r="BB661" s="0" t="s">
        <v>347</v>
      </c>
      <c r="BC661" s="0" t="s">
        <v>868</v>
      </c>
      <c r="BD661" s="0" t="s">
        <v>123</v>
      </c>
      <c r="BE661" s="0" t="s">
        <v>98</v>
      </c>
      <c r="BI661" s="0" t="s">
        <v>763</v>
      </c>
      <c r="BJ661" s="0" t="s">
        <v>2487</v>
      </c>
      <c r="BK661" s="0" t="s">
        <v>460</v>
      </c>
      <c r="BL661" s="0" t="s">
        <v>2488</v>
      </c>
      <c r="BM661" s="0" t="s">
        <v>2489</v>
      </c>
      <c r="BN661" s="0" t="s">
        <v>2483</v>
      </c>
      <c r="BO661" s="0" t="s">
        <v>769</v>
      </c>
      <c r="BP661" s="0" t="s">
        <v>2478</v>
      </c>
      <c r="BQ661" s="0" t="s">
        <v>127</v>
      </c>
      <c r="BT661" s="0" t="n">
        <v>0</v>
      </c>
      <c r="BU661" s="0" t="s">
        <v>2484</v>
      </c>
      <c r="BW661" s="0" t="n">
        <v>2009</v>
      </c>
      <c r="BX661" s="0" t="n">
        <v>2015</v>
      </c>
      <c r="BY661" s="0" t="s">
        <v>2485</v>
      </c>
      <c r="BZ661" s="0" t="n">
        <v>2012</v>
      </c>
      <c r="CA661" s="0" t="n">
        <v>0</v>
      </c>
      <c r="CB661" s="0" t="n">
        <v>0</v>
      </c>
      <c r="CC661" s="0" t="n">
        <v>0</v>
      </c>
      <c r="CD661" s="0" t="n">
        <v>-0.0527082759984468</v>
      </c>
      <c r="CE661" s="0" t="n">
        <v>1</v>
      </c>
    </row>
    <row r="662" customFormat="false" ht="15" hidden="false" customHeight="false" outlineLevel="0" collapsed="false">
      <c r="A662" s="0" t="s">
        <v>2478</v>
      </c>
      <c r="B662" s="0" t="n">
        <v>1967</v>
      </c>
      <c r="C662" s="0" t="n">
        <v>-0.0532745436305024</v>
      </c>
      <c r="D662" s="0" t="n">
        <v>2657</v>
      </c>
      <c r="E662" s="0" t="n">
        <f aca="false">IF(ISNUMBER($BA662),$BA662,IF(AND(ISNUMBER($D662),ISNUMBER($BW662),ISNUMBER($BX662)),$D662*($BX662-$BW662+1),""))</f>
        <v>2657</v>
      </c>
      <c r="H662" s="0" t="s">
        <v>118</v>
      </c>
      <c r="I662" s="0" t="s">
        <v>119</v>
      </c>
      <c r="J662" s="0" t="n">
        <f aca="false">IF($BW662&lt;&gt;"",$BW662,"")</f>
        <v>2009</v>
      </c>
      <c r="K662" s="0" t="n">
        <f aca="false">IF($BX662&lt;&gt;"",$BX662,"")</f>
        <v>2015</v>
      </c>
      <c r="L662" s="0" t="n">
        <f aca="false">IF(AND(ISNUMBER($BW662),ISNUMBER($BX662)),($BW662+$BX662)/2,"")</f>
        <v>2012</v>
      </c>
      <c r="M662" s="0" t="n">
        <f aca="false">IF($L662&lt;&gt;"",$L662,"")</f>
        <v>2012</v>
      </c>
      <c r="N662" s="0" t="n">
        <f aca="false">IF(AND(ISNUMBER($BW662),ISNUMBER($BX662)),MIN(1,MAX(0,($BX662-2016+1)/($BX662-$BW662+1))),"")</f>
        <v>0</v>
      </c>
      <c r="O662" s="0" t="n">
        <f aca="false">IF(AND(ISNUMBER($BW662),ISNUMBER($BX662)),MIN(1,MAX(0,($BX662-2017+1)/($BX662-$BW662+1))),"")</f>
        <v>0</v>
      </c>
      <c r="P662" s="0" t="n">
        <f aca="false">IF(AND(ISNUMBER($BW662),ISNUMBER($BX662)),MIN(1,MAX(0,($BX662-2018+1)/($BX662-$BW662+1))),"")</f>
        <v>0</v>
      </c>
      <c r="Q662" s="0" t="n">
        <f aca="false">IF(AND(ISNUMBER($BW662),ISNUMBER($BX662)),MIN(1,MAX(0,($BX662-2019+1)/($BX662-$BW662+1))),"")</f>
        <v>0</v>
      </c>
      <c r="R662" s="0" t="n">
        <f aca="false">IF(AND(ISNUMBER($BW662),ISNUMBER($BX662)),MIN(1,MAX(0,($BX662-2016+1)/($BX662-$BW662+1))),"")</f>
        <v>0</v>
      </c>
      <c r="S662" s="0" t="n">
        <f aca="false">IF($L662&lt;&gt;"",IF($L662&gt;=2015.5,1,0),"")</f>
        <v>0</v>
      </c>
      <c r="T662" s="0" t="n">
        <f aca="false">IF($L662&lt;&gt;"",IF($L662&gt;=2016,1,0),"")</f>
        <v>0</v>
      </c>
      <c r="U662" s="0" t="n">
        <f aca="false">IF(ISNUMBER($BX662),IF($BX662&gt;=2016,1,0),"")</f>
        <v>0</v>
      </c>
      <c r="V662" s="0" t="n">
        <f aca="false">IF(ISNUMBER($BW662),IF($BW662&gt;=2016,1,0),"")</f>
        <v>0</v>
      </c>
      <c r="W662" s="0" t="str">
        <f aca="false">IF(AND(ISNUMBER($BW662),ISNUMBER($BX662)),IF($BW662&gt;=2016,"post-only",IF($BX662&lt;2016,"pre-only","mixed")),"")</f>
        <v>pre-only</v>
      </c>
      <c r="X662" s="0" t="n">
        <f aca="false">IF(AND(ISNUMBER($BW662),ISNUMBER($BX662)),MIN(1,MAX(0,($BX662-2017+1)/($BX662-$BW662+1))),"")</f>
        <v>0</v>
      </c>
      <c r="Y662" s="0" t="n">
        <f aca="false">IF(AND(ISNUMBER($BW662),ISNUMBER($BX662)),MIN(1,MAX(0,($BX662-2018+1)/($BX662-$BW662+1))),"")</f>
        <v>0</v>
      </c>
      <c r="Z662" s="0" t="n">
        <f aca="false">IF(AND(ISNUMBER($BW662),ISNUMBER($BX662)),MIN(1,MAX(0,($BX662-2019+1)/($BX662-$BW662+1))),"")</f>
        <v>0</v>
      </c>
      <c r="AA662" s="0" t="n">
        <f aca="false">IF(ISNUMBER($BX662),IF($BX662&gt;=2017,1,0),"")</f>
        <v>0</v>
      </c>
      <c r="AB662" s="0" t="n">
        <f aca="false">IF(ISNUMBER($BX662),IF($BX662&gt;=2018,1,0),"")</f>
        <v>0</v>
      </c>
      <c r="AC662" s="0" t="n">
        <f aca="false">IF(ISNUMBER($BX662),IF($BX662&gt;=2019,1,0),"")</f>
        <v>0</v>
      </c>
      <c r="AD662" s="0" t="n">
        <f aca="false">IF($L662&lt;&gt;"",IF($L662&gt;2013,1,0),"")</f>
        <v>0</v>
      </c>
      <c r="AE662" s="0" t="n">
        <f aca="false">IF($L662&lt;&gt;"",1+IF($L662&gt;2011,1,0)+IF($L662&gt;2014,1,0),"")</f>
        <v>2</v>
      </c>
      <c r="AF662" s="0" t="s">
        <v>310</v>
      </c>
      <c r="AG662" s="0" t="s">
        <v>88</v>
      </c>
      <c r="AH662" s="0" t="s">
        <v>89</v>
      </c>
      <c r="AI662" s="0" t="s">
        <v>90</v>
      </c>
      <c r="AJ662" s="0" t="s">
        <v>90</v>
      </c>
      <c r="AK662" s="0" t="str">
        <f aca="false">IF(AND($CF662&lt;&gt;"",IFERROR(INDEX(subsample_country_map!$B:$B,MATCH($CF662,subsample_country_map!$A:$A,0)),"")&lt;&gt;""),INDEX(subsample_country_map!$B:$B,MATCH($CF662,subsample_country_map!$A:$A,0)),INDEX(lookup!$AA:$AA,MATCH($A662,lookup!$A:$A,0)))</f>
        <v>99_NCE</v>
      </c>
      <c r="AL662" s="0" t="str">
        <f aca="false">IF(AND($CF662&lt;&gt;"",IFERROR(INDEX(subsample_country_map!$C:$C,MATCH($CF662,subsample_country_map!$A:$A,0)),"")&lt;&gt;""),INDEX(subsample_country_map!$C:$C,MATCH($CF662,subsample_country_map!$A:$A,0)),INDEX(lookup!$AB:$AB,MATCH($A662,lookup!$A:$A,0)))</f>
        <v>99_NCE</v>
      </c>
      <c r="AM662" s="0" t="str">
        <f aca="false">IF(AND($CF662&lt;&gt;"",IFERROR(INDEX(subsample_country_map!$D:$D,MATCH($CF662,subsample_country_map!$A:$A,0)),"")&lt;&gt;""),INDEX(subsample_country_map!$D:$D,MATCH($CF662,subsample_country_map!$A:$A,0)),INDEX(lookup!$AC:$AC,MATCH($A662,lookup!$A:$A,0)))</f>
        <v>99_NCE</v>
      </c>
      <c r="AN662" s="0" t="str">
        <f aca="false">IF(AND($CF662&lt;&gt;"",IFERROR(INDEX(subsample_country_map!$E:$E,MATCH($CF662,subsample_country_map!$A:$A,0)),"")&lt;&gt;""),INDEX(subsample_country_map!$E:$E,MATCH($CF662,subsample_country_map!$A:$A,0)),INDEX(lookup!$AD:$AD,MATCH($A662,lookup!$A:$A,0)))</f>
        <v>99_NCE</v>
      </c>
      <c r="AO662" s="0" t="str">
        <f aca="false">INDEX(lookup!$Y:$Y,MATCH($A662,lookup!$A:$A,0))</f>
        <v>0_published</v>
      </c>
      <c r="AP662" s="0" t="str">
        <f aca="false">INDEX(lookup!$Z:$Z,MATCH($A662,lookup!$A:$A,0))</f>
        <v>0_VHB low</v>
      </c>
      <c r="AQ662" s="0" t="str">
        <f aca="false">INDEX(lookup!$W:$W,MATCH($A662,lookup!$A:$A,0))</f>
        <v>2_sust</v>
      </c>
      <c r="AS662" s="0" t="s">
        <v>91</v>
      </c>
      <c r="AT662" s="0" t="s">
        <v>111</v>
      </c>
      <c r="AU662" s="0" t="s">
        <v>311</v>
      </c>
      <c r="AV662" s="0" t="s">
        <v>2383</v>
      </c>
      <c r="AX662" s="0" t="s">
        <v>2490</v>
      </c>
      <c r="BA662" s="0" t="n">
        <v>2657</v>
      </c>
      <c r="BB662" s="0" t="s">
        <v>347</v>
      </c>
      <c r="BC662" s="0" t="s">
        <v>868</v>
      </c>
      <c r="BD662" s="0" t="s">
        <v>123</v>
      </c>
      <c r="BE662" s="0" t="s">
        <v>98</v>
      </c>
      <c r="BI662" s="0" t="s">
        <v>763</v>
      </c>
      <c r="BJ662" s="0" t="s">
        <v>2491</v>
      </c>
      <c r="BK662" s="0" t="s">
        <v>460</v>
      </c>
      <c r="BL662" s="0" t="s">
        <v>2492</v>
      </c>
      <c r="BM662" s="0" t="s">
        <v>2493</v>
      </c>
      <c r="BN662" s="0" t="s">
        <v>2483</v>
      </c>
      <c r="BO662" s="0" t="s">
        <v>769</v>
      </c>
      <c r="BP662" s="0" t="s">
        <v>2478</v>
      </c>
      <c r="BQ662" s="0" t="s">
        <v>127</v>
      </c>
      <c r="BT662" s="0" t="n">
        <v>0</v>
      </c>
      <c r="BU662" s="0" t="s">
        <v>2484</v>
      </c>
      <c r="BW662" s="0" t="n">
        <v>2009</v>
      </c>
      <c r="BX662" s="0" t="n">
        <v>2015</v>
      </c>
      <c r="BY662" s="0" t="s">
        <v>2485</v>
      </c>
      <c r="BZ662" s="0" t="n">
        <v>2012</v>
      </c>
      <c r="CA662" s="0" t="n">
        <v>0</v>
      </c>
      <c r="CB662" s="0" t="n">
        <v>0</v>
      </c>
      <c r="CC662" s="0" t="n">
        <v>0</v>
      </c>
      <c r="CD662" s="0" t="n">
        <v>-0.0533250304942786</v>
      </c>
      <c r="CE662" s="0" t="n">
        <v>1</v>
      </c>
    </row>
    <row r="663" customFormat="false" ht="15" hidden="false" customHeight="false" outlineLevel="0" collapsed="false">
      <c r="A663" s="0" t="s">
        <v>2478</v>
      </c>
      <c r="B663" s="0" t="n">
        <v>1968</v>
      </c>
      <c r="C663" s="0" t="n">
        <v>-0.038972726469474</v>
      </c>
      <c r="D663" s="0" t="n">
        <v>3328</v>
      </c>
      <c r="E663" s="0" t="n">
        <f aca="false">IF(ISNUMBER($BA663),$BA663,IF(AND(ISNUMBER($D663),ISNUMBER($BW663),ISNUMBER($BX663)),$D663*($BX663-$BW663+1),""))</f>
        <v>3328</v>
      </c>
      <c r="H663" s="0" t="s">
        <v>118</v>
      </c>
      <c r="I663" s="0" t="s">
        <v>119</v>
      </c>
      <c r="J663" s="0" t="n">
        <f aca="false">IF($BW663&lt;&gt;"",$BW663,"")</f>
        <v>2009</v>
      </c>
      <c r="K663" s="0" t="n">
        <f aca="false">IF($BX663&lt;&gt;"",$BX663,"")</f>
        <v>2015</v>
      </c>
      <c r="L663" s="0" t="n">
        <f aca="false">IF(AND(ISNUMBER($BW663),ISNUMBER($BX663)),($BW663+$BX663)/2,"")</f>
        <v>2012</v>
      </c>
      <c r="M663" s="0" t="n">
        <f aca="false">IF($L663&lt;&gt;"",$L663,"")</f>
        <v>2012</v>
      </c>
      <c r="N663" s="0" t="n">
        <f aca="false">IF(AND(ISNUMBER($BW663),ISNUMBER($BX663)),MIN(1,MAX(0,($BX663-2016+1)/($BX663-$BW663+1))),"")</f>
        <v>0</v>
      </c>
      <c r="O663" s="0" t="n">
        <f aca="false">IF(AND(ISNUMBER($BW663),ISNUMBER($BX663)),MIN(1,MAX(0,($BX663-2017+1)/($BX663-$BW663+1))),"")</f>
        <v>0</v>
      </c>
      <c r="P663" s="0" t="n">
        <f aca="false">IF(AND(ISNUMBER($BW663),ISNUMBER($BX663)),MIN(1,MAX(0,($BX663-2018+1)/($BX663-$BW663+1))),"")</f>
        <v>0</v>
      </c>
      <c r="Q663" s="0" t="n">
        <f aca="false">IF(AND(ISNUMBER($BW663),ISNUMBER($BX663)),MIN(1,MAX(0,($BX663-2019+1)/($BX663-$BW663+1))),"")</f>
        <v>0</v>
      </c>
      <c r="R663" s="0" t="n">
        <f aca="false">IF(AND(ISNUMBER($BW663),ISNUMBER($BX663)),MIN(1,MAX(0,($BX663-2016+1)/($BX663-$BW663+1))),"")</f>
        <v>0</v>
      </c>
      <c r="S663" s="0" t="n">
        <f aca="false">IF($L663&lt;&gt;"",IF($L663&gt;=2015.5,1,0),"")</f>
        <v>0</v>
      </c>
      <c r="T663" s="0" t="n">
        <f aca="false">IF($L663&lt;&gt;"",IF($L663&gt;=2016,1,0),"")</f>
        <v>0</v>
      </c>
      <c r="U663" s="0" t="n">
        <f aca="false">IF(ISNUMBER($BX663),IF($BX663&gt;=2016,1,0),"")</f>
        <v>0</v>
      </c>
      <c r="V663" s="0" t="n">
        <f aca="false">IF(ISNUMBER($BW663),IF($BW663&gt;=2016,1,0),"")</f>
        <v>0</v>
      </c>
      <c r="W663" s="0" t="str">
        <f aca="false">IF(AND(ISNUMBER($BW663),ISNUMBER($BX663)),IF($BW663&gt;=2016,"post-only",IF($BX663&lt;2016,"pre-only","mixed")),"")</f>
        <v>pre-only</v>
      </c>
      <c r="X663" s="0" t="n">
        <f aca="false">IF(AND(ISNUMBER($BW663),ISNUMBER($BX663)),MIN(1,MAX(0,($BX663-2017+1)/($BX663-$BW663+1))),"")</f>
        <v>0</v>
      </c>
      <c r="Y663" s="0" t="n">
        <f aca="false">IF(AND(ISNUMBER($BW663),ISNUMBER($BX663)),MIN(1,MAX(0,($BX663-2018+1)/($BX663-$BW663+1))),"")</f>
        <v>0</v>
      </c>
      <c r="Z663" s="0" t="n">
        <f aca="false">IF(AND(ISNUMBER($BW663),ISNUMBER($BX663)),MIN(1,MAX(0,($BX663-2019+1)/($BX663-$BW663+1))),"")</f>
        <v>0</v>
      </c>
      <c r="AA663" s="0" t="n">
        <f aca="false">IF(ISNUMBER($BX663),IF($BX663&gt;=2017,1,0),"")</f>
        <v>0</v>
      </c>
      <c r="AB663" s="0" t="n">
        <f aca="false">IF(ISNUMBER($BX663),IF($BX663&gt;=2018,1,0),"")</f>
        <v>0</v>
      </c>
      <c r="AC663" s="0" t="n">
        <f aca="false">IF(ISNUMBER($BX663),IF($BX663&gt;=2019,1,0),"")</f>
        <v>0</v>
      </c>
      <c r="AD663" s="0" t="n">
        <f aca="false">IF($L663&lt;&gt;"",IF($L663&gt;2013,1,0),"")</f>
        <v>0</v>
      </c>
      <c r="AE663" s="0" t="n">
        <f aca="false">IF($L663&lt;&gt;"",1+IF($L663&gt;2011,1,0)+IF($L663&gt;2014,1,0),"")</f>
        <v>2</v>
      </c>
      <c r="AF663" s="0" t="s">
        <v>310</v>
      </c>
      <c r="AG663" s="0" t="s">
        <v>88</v>
      </c>
      <c r="AH663" s="0" t="s">
        <v>89</v>
      </c>
      <c r="AI663" s="0" t="s">
        <v>90</v>
      </c>
      <c r="AJ663" s="0" t="s">
        <v>90</v>
      </c>
      <c r="AK663" s="0" t="str">
        <f aca="false">IF(AND($CF663&lt;&gt;"",IFERROR(INDEX(subsample_country_map!$B:$B,MATCH($CF663,subsample_country_map!$A:$A,0)),"")&lt;&gt;""),INDEX(subsample_country_map!$B:$B,MATCH($CF663,subsample_country_map!$A:$A,0)),INDEX(lookup!$AA:$AA,MATCH($A663,lookup!$A:$A,0)))</f>
        <v>99_NCE</v>
      </c>
      <c r="AL663" s="0" t="str">
        <f aca="false">IF(AND($CF663&lt;&gt;"",IFERROR(INDEX(subsample_country_map!$C:$C,MATCH($CF663,subsample_country_map!$A:$A,0)),"")&lt;&gt;""),INDEX(subsample_country_map!$C:$C,MATCH($CF663,subsample_country_map!$A:$A,0)),INDEX(lookup!$AB:$AB,MATCH($A663,lookup!$A:$A,0)))</f>
        <v>99_NCE</v>
      </c>
      <c r="AM663" s="0" t="str">
        <f aca="false">IF(AND($CF663&lt;&gt;"",IFERROR(INDEX(subsample_country_map!$D:$D,MATCH($CF663,subsample_country_map!$A:$A,0)),"")&lt;&gt;""),INDEX(subsample_country_map!$D:$D,MATCH($CF663,subsample_country_map!$A:$A,0)),INDEX(lookup!$AC:$AC,MATCH($A663,lookup!$A:$A,0)))</f>
        <v>99_NCE</v>
      </c>
      <c r="AN663" s="0" t="str">
        <f aca="false">IF(AND($CF663&lt;&gt;"",IFERROR(INDEX(subsample_country_map!$E:$E,MATCH($CF663,subsample_country_map!$A:$A,0)),"")&lt;&gt;""),INDEX(subsample_country_map!$E:$E,MATCH($CF663,subsample_country_map!$A:$A,0)),INDEX(lookup!$AD:$AD,MATCH($A663,lookup!$A:$A,0)))</f>
        <v>99_NCE</v>
      </c>
      <c r="AO663" s="0" t="str">
        <f aca="false">INDEX(lookup!$Y:$Y,MATCH($A663,lookup!$A:$A,0))</f>
        <v>0_published</v>
      </c>
      <c r="AP663" s="0" t="str">
        <f aca="false">INDEX(lookup!$Z:$Z,MATCH($A663,lookup!$A:$A,0))</f>
        <v>0_VHB low</v>
      </c>
      <c r="AQ663" s="0" t="str">
        <f aca="false">INDEX(lookup!$W:$W,MATCH($A663,lookup!$A:$A,0))</f>
        <v>2_sust</v>
      </c>
      <c r="AS663" s="0" t="s">
        <v>91</v>
      </c>
      <c r="AT663" s="0" t="s">
        <v>111</v>
      </c>
      <c r="AU663" s="0" t="s">
        <v>311</v>
      </c>
      <c r="AV663" s="0" t="s">
        <v>1604</v>
      </c>
      <c r="AX663" s="0" t="s">
        <v>2494</v>
      </c>
      <c r="BA663" s="0" t="n">
        <v>3328</v>
      </c>
      <c r="BB663" s="0" t="s">
        <v>347</v>
      </c>
      <c r="BC663" s="0" t="s">
        <v>868</v>
      </c>
      <c r="BD663" s="0" t="s">
        <v>123</v>
      </c>
      <c r="BE663" s="0" t="s">
        <v>98</v>
      </c>
      <c r="BI663" s="0" t="s">
        <v>763</v>
      </c>
      <c r="BJ663" s="0" t="s">
        <v>2495</v>
      </c>
      <c r="BK663" s="0" t="s">
        <v>460</v>
      </c>
      <c r="BL663" s="0" t="s">
        <v>2496</v>
      </c>
      <c r="BM663" s="0" t="s">
        <v>2497</v>
      </c>
      <c r="BN663" s="0" t="s">
        <v>2483</v>
      </c>
      <c r="BO663" s="0" t="s">
        <v>769</v>
      </c>
      <c r="BP663" s="0" t="s">
        <v>2478</v>
      </c>
      <c r="BQ663" s="0" t="s">
        <v>127</v>
      </c>
      <c r="BT663" s="0" t="n">
        <v>0</v>
      </c>
      <c r="BU663" s="0" t="s">
        <v>2484</v>
      </c>
      <c r="BW663" s="0" t="n">
        <v>2009</v>
      </c>
      <c r="BX663" s="0" t="n">
        <v>2015</v>
      </c>
      <c r="BY663" s="0" t="s">
        <v>2485</v>
      </c>
      <c r="BZ663" s="0" t="n">
        <v>2012</v>
      </c>
      <c r="CA663" s="0" t="n">
        <v>0</v>
      </c>
      <c r="CB663" s="0" t="n">
        <v>0</v>
      </c>
      <c r="CC663" s="0" t="n">
        <v>0</v>
      </c>
      <c r="CD663" s="0" t="n">
        <v>-0.0389924760168013</v>
      </c>
      <c r="CE663" s="0" t="n">
        <v>1</v>
      </c>
    </row>
    <row r="664" customFormat="false" ht="15" hidden="false" customHeight="false" outlineLevel="0" collapsed="false">
      <c r="A664" s="0" t="s">
        <v>2478</v>
      </c>
      <c r="B664" s="0" t="n">
        <v>1969</v>
      </c>
      <c r="C664" s="0" t="n">
        <v>-0.0720358751018121</v>
      </c>
      <c r="D664" s="0" t="n">
        <v>3129</v>
      </c>
      <c r="E664" s="0" t="n">
        <f aca="false">IF(ISNUMBER($BA664),$BA664,IF(AND(ISNUMBER($D664),ISNUMBER($BW664),ISNUMBER($BX664)),$D664*($BX664-$BW664+1),""))</f>
        <v>3129</v>
      </c>
      <c r="H664" s="0" t="s">
        <v>118</v>
      </c>
      <c r="I664" s="0" t="s">
        <v>119</v>
      </c>
      <c r="J664" s="0" t="n">
        <f aca="false">IF($BW664&lt;&gt;"",$BW664,"")</f>
        <v>2009</v>
      </c>
      <c r="K664" s="0" t="n">
        <f aca="false">IF($BX664&lt;&gt;"",$BX664,"")</f>
        <v>2015</v>
      </c>
      <c r="L664" s="0" t="n">
        <f aca="false">IF(AND(ISNUMBER($BW664),ISNUMBER($BX664)),($BW664+$BX664)/2,"")</f>
        <v>2012</v>
      </c>
      <c r="M664" s="0" t="n">
        <f aca="false">IF($L664&lt;&gt;"",$L664,"")</f>
        <v>2012</v>
      </c>
      <c r="N664" s="0" t="n">
        <f aca="false">IF(AND(ISNUMBER($BW664),ISNUMBER($BX664)),MIN(1,MAX(0,($BX664-2016+1)/($BX664-$BW664+1))),"")</f>
        <v>0</v>
      </c>
      <c r="O664" s="0" t="n">
        <f aca="false">IF(AND(ISNUMBER($BW664),ISNUMBER($BX664)),MIN(1,MAX(0,($BX664-2017+1)/($BX664-$BW664+1))),"")</f>
        <v>0</v>
      </c>
      <c r="P664" s="0" t="n">
        <f aca="false">IF(AND(ISNUMBER($BW664),ISNUMBER($BX664)),MIN(1,MAX(0,($BX664-2018+1)/($BX664-$BW664+1))),"")</f>
        <v>0</v>
      </c>
      <c r="Q664" s="0" t="n">
        <f aca="false">IF(AND(ISNUMBER($BW664),ISNUMBER($BX664)),MIN(1,MAX(0,($BX664-2019+1)/($BX664-$BW664+1))),"")</f>
        <v>0</v>
      </c>
      <c r="R664" s="0" t="n">
        <f aca="false">IF(AND(ISNUMBER($BW664),ISNUMBER($BX664)),MIN(1,MAX(0,($BX664-2016+1)/($BX664-$BW664+1))),"")</f>
        <v>0</v>
      </c>
      <c r="S664" s="0" t="n">
        <f aca="false">IF($L664&lt;&gt;"",IF($L664&gt;=2015.5,1,0),"")</f>
        <v>0</v>
      </c>
      <c r="T664" s="0" t="n">
        <f aca="false">IF($L664&lt;&gt;"",IF($L664&gt;=2016,1,0),"")</f>
        <v>0</v>
      </c>
      <c r="U664" s="0" t="n">
        <f aca="false">IF(ISNUMBER($BX664),IF($BX664&gt;=2016,1,0),"")</f>
        <v>0</v>
      </c>
      <c r="V664" s="0" t="n">
        <f aca="false">IF(ISNUMBER($BW664),IF($BW664&gt;=2016,1,0),"")</f>
        <v>0</v>
      </c>
      <c r="W664" s="0" t="str">
        <f aca="false">IF(AND(ISNUMBER($BW664),ISNUMBER($BX664)),IF($BW664&gt;=2016,"post-only",IF($BX664&lt;2016,"pre-only","mixed")),"")</f>
        <v>pre-only</v>
      </c>
      <c r="X664" s="0" t="n">
        <f aca="false">IF(AND(ISNUMBER($BW664),ISNUMBER($BX664)),MIN(1,MAX(0,($BX664-2017+1)/($BX664-$BW664+1))),"")</f>
        <v>0</v>
      </c>
      <c r="Y664" s="0" t="n">
        <f aca="false">IF(AND(ISNUMBER($BW664),ISNUMBER($BX664)),MIN(1,MAX(0,($BX664-2018+1)/($BX664-$BW664+1))),"")</f>
        <v>0</v>
      </c>
      <c r="Z664" s="0" t="n">
        <f aca="false">IF(AND(ISNUMBER($BW664),ISNUMBER($BX664)),MIN(1,MAX(0,($BX664-2019+1)/($BX664-$BW664+1))),"")</f>
        <v>0</v>
      </c>
      <c r="AA664" s="0" t="n">
        <f aca="false">IF(ISNUMBER($BX664),IF($BX664&gt;=2017,1,0),"")</f>
        <v>0</v>
      </c>
      <c r="AB664" s="0" t="n">
        <f aca="false">IF(ISNUMBER($BX664),IF($BX664&gt;=2018,1,0),"")</f>
        <v>0</v>
      </c>
      <c r="AC664" s="0" t="n">
        <f aca="false">IF(ISNUMBER($BX664),IF($BX664&gt;=2019,1,0),"")</f>
        <v>0</v>
      </c>
      <c r="AD664" s="0" t="n">
        <f aca="false">IF($L664&lt;&gt;"",IF($L664&gt;2013,1,0),"")</f>
        <v>0</v>
      </c>
      <c r="AE664" s="0" t="n">
        <f aca="false">IF($L664&lt;&gt;"",1+IF($L664&gt;2011,1,0)+IF($L664&gt;2014,1,0),"")</f>
        <v>2</v>
      </c>
      <c r="AF664" s="0" t="s">
        <v>310</v>
      </c>
      <c r="AG664" s="0" t="s">
        <v>88</v>
      </c>
      <c r="AH664" s="0" t="s">
        <v>89</v>
      </c>
      <c r="AI664" s="0" t="s">
        <v>90</v>
      </c>
      <c r="AJ664" s="0" t="s">
        <v>90</v>
      </c>
      <c r="AK664" s="0" t="str">
        <f aca="false">IF(AND($CF664&lt;&gt;"",IFERROR(INDEX(subsample_country_map!$B:$B,MATCH($CF664,subsample_country_map!$A:$A,0)),"")&lt;&gt;""),INDEX(subsample_country_map!$B:$B,MATCH($CF664,subsample_country_map!$A:$A,0)),INDEX(lookup!$AA:$AA,MATCH($A664,lookup!$A:$A,0)))</f>
        <v>99_NCE</v>
      </c>
      <c r="AL664" s="0" t="str">
        <f aca="false">IF(AND($CF664&lt;&gt;"",IFERROR(INDEX(subsample_country_map!$C:$C,MATCH($CF664,subsample_country_map!$A:$A,0)),"")&lt;&gt;""),INDEX(subsample_country_map!$C:$C,MATCH($CF664,subsample_country_map!$A:$A,0)),INDEX(lookup!$AB:$AB,MATCH($A664,lookup!$A:$A,0)))</f>
        <v>99_NCE</v>
      </c>
      <c r="AM664" s="0" t="str">
        <f aca="false">IF(AND($CF664&lt;&gt;"",IFERROR(INDEX(subsample_country_map!$D:$D,MATCH($CF664,subsample_country_map!$A:$A,0)),"")&lt;&gt;""),INDEX(subsample_country_map!$D:$D,MATCH($CF664,subsample_country_map!$A:$A,0)),INDEX(lookup!$AC:$AC,MATCH($A664,lookup!$A:$A,0)))</f>
        <v>99_NCE</v>
      </c>
      <c r="AN664" s="0" t="str">
        <f aca="false">IF(AND($CF664&lt;&gt;"",IFERROR(INDEX(subsample_country_map!$E:$E,MATCH($CF664,subsample_country_map!$A:$A,0)),"")&lt;&gt;""),INDEX(subsample_country_map!$E:$E,MATCH($CF664,subsample_country_map!$A:$A,0)),INDEX(lookup!$AD:$AD,MATCH($A664,lookup!$A:$A,0)))</f>
        <v>99_NCE</v>
      </c>
      <c r="AO664" s="0" t="str">
        <f aca="false">INDEX(lookup!$Y:$Y,MATCH($A664,lookup!$A:$A,0))</f>
        <v>0_published</v>
      </c>
      <c r="AP664" s="0" t="str">
        <f aca="false">INDEX(lookup!$Z:$Z,MATCH($A664,lookup!$A:$A,0))</f>
        <v>0_VHB low</v>
      </c>
      <c r="AQ664" s="0" t="str">
        <f aca="false">INDEX(lookup!$W:$W,MATCH($A664,lookup!$A:$A,0))</f>
        <v>2_sust</v>
      </c>
      <c r="AS664" s="0" t="s">
        <v>91</v>
      </c>
      <c r="AT664" s="0" t="s">
        <v>111</v>
      </c>
      <c r="AU664" s="0" t="s">
        <v>311</v>
      </c>
      <c r="AV664" s="0" t="s">
        <v>1616</v>
      </c>
      <c r="AX664" s="0" t="s">
        <v>2498</v>
      </c>
      <c r="BA664" s="0" t="n">
        <v>3129</v>
      </c>
      <c r="BB664" s="0" t="s">
        <v>347</v>
      </c>
      <c r="BC664" s="0" t="s">
        <v>868</v>
      </c>
      <c r="BD664" s="0" t="s">
        <v>123</v>
      </c>
      <c r="BE664" s="0" t="s">
        <v>98</v>
      </c>
      <c r="BI664" s="0" t="s">
        <v>763</v>
      </c>
      <c r="BJ664" s="0" t="s">
        <v>2499</v>
      </c>
      <c r="BK664" s="0" t="s">
        <v>460</v>
      </c>
      <c r="BL664" s="0" t="s">
        <v>2500</v>
      </c>
      <c r="BM664" s="0" t="s">
        <v>2501</v>
      </c>
      <c r="BN664" s="0" t="s">
        <v>2483</v>
      </c>
      <c r="BO664" s="0" t="s">
        <v>769</v>
      </c>
      <c r="BP664" s="0" t="s">
        <v>2478</v>
      </c>
      <c r="BQ664" s="0" t="s">
        <v>127</v>
      </c>
      <c r="BT664" s="0" t="n">
        <v>0</v>
      </c>
      <c r="BU664" s="0" t="s">
        <v>2484</v>
      </c>
      <c r="BW664" s="0" t="n">
        <v>2009</v>
      </c>
      <c r="BX664" s="0" t="n">
        <v>2015</v>
      </c>
      <c r="BY664" s="0" t="s">
        <v>2485</v>
      </c>
      <c r="BZ664" s="0" t="n">
        <v>2012</v>
      </c>
      <c r="CA664" s="0" t="n">
        <v>0</v>
      </c>
      <c r="CB664" s="0" t="n">
        <v>0</v>
      </c>
      <c r="CC664" s="0" t="n">
        <v>0</v>
      </c>
      <c r="CD664" s="0" t="n">
        <v>-0.0721608665633893</v>
      </c>
      <c r="CE664" s="0" t="n">
        <v>1</v>
      </c>
    </row>
    <row r="665" customFormat="false" ht="15" hidden="false" customHeight="false" outlineLevel="0" collapsed="false">
      <c r="A665" s="0" t="s">
        <v>2478</v>
      </c>
      <c r="B665" s="0" t="n">
        <v>1970</v>
      </c>
      <c r="C665" s="0" t="n">
        <v>-0.0068012906797686</v>
      </c>
      <c r="D665" s="0" t="n">
        <v>3997</v>
      </c>
      <c r="E665" s="0" t="n">
        <f aca="false">IF(ISNUMBER($BA665),$BA665,IF(AND(ISNUMBER($D665),ISNUMBER($BW665),ISNUMBER($BX665)),$D665*($BX665-$BW665+1),""))</f>
        <v>3997</v>
      </c>
      <c r="H665" s="0" t="s">
        <v>118</v>
      </c>
      <c r="I665" s="0" t="s">
        <v>119</v>
      </c>
      <c r="J665" s="0" t="n">
        <f aca="false">IF($BW665&lt;&gt;"",$BW665,"")</f>
        <v>2009</v>
      </c>
      <c r="K665" s="0" t="n">
        <f aca="false">IF($BX665&lt;&gt;"",$BX665,"")</f>
        <v>2015</v>
      </c>
      <c r="L665" s="0" t="n">
        <f aca="false">IF(AND(ISNUMBER($BW665),ISNUMBER($BX665)),($BW665+$BX665)/2,"")</f>
        <v>2012</v>
      </c>
      <c r="M665" s="0" t="n">
        <f aca="false">IF($L665&lt;&gt;"",$L665,"")</f>
        <v>2012</v>
      </c>
      <c r="N665" s="0" t="n">
        <f aca="false">IF(AND(ISNUMBER($BW665),ISNUMBER($BX665)),MIN(1,MAX(0,($BX665-2016+1)/($BX665-$BW665+1))),"")</f>
        <v>0</v>
      </c>
      <c r="O665" s="0" t="n">
        <f aca="false">IF(AND(ISNUMBER($BW665),ISNUMBER($BX665)),MIN(1,MAX(0,($BX665-2017+1)/($BX665-$BW665+1))),"")</f>
        <v>0</v>
      </c>
      <c r="P665" s="0" t="n">
        <f aca="false">IF(AND(ISNUMBER($BW665),ISNUMBER($BX665)),MIN(1,MAX(0,($BX665-2018+1)/($BX665-$BW665+1))),"")</f>
        <v>0</v>
      </c>
      <c r="Q665" s="0" t="n">
        <f aca="false">IF(AND(ISNUMBER($BW665),ISNUMBER($BX665)),MIN(1,MAX(0,($BX665-2019+1)/($BX665-$BW665+1))),"")</f>
        <v>0</v>
      </c>
      <c r="R665" s="0" t="n">
        <f aca="false">IF(AND(ISNUMBER($BW665),ISNUMBER($BX665)),MIN(1,MAX(0,($BX665-2016+1)/($BX665-$BW665+1))),"")</f>
        <v>0</v>
      </c>
      <c r="S665" s="0" t="n">
        <f aca="false">IF($L665&lt;&gt;"",IF($L665&gt;=2015.5,1,0),"")</f>
        <v>0</v>
      </c>
      <c r="T665" s="0" t="n">
        <f aca="false">IF($L665&lt;&gt;"",IF($L665&gt;=2016,1,0),"")</f>
        <v>0</v>
      </c>
      <c r="U665" s="0" t="n">
        <f aca="false">IF(ISNUMBER($BX665),IF($BX665&gt;=2016,1,0),"")</f>
        <v>0</v>
      </c>
      <c r="V665" s="0" t="n">
        <f aca="false">IF(ISNUMBER($BW665),IF($BW665&gt;=2016,1,0),"")</f>
        <v>0</v>
      </c>
      <c r="W665" s="0" t="str">
        <f aca="false">IF(AND(ISNUMBER($BW665),ISNUMBER($BX665)),IF($BW665&gt;=2016,"post-only",IF($BX665&lt;2016,"pre-only","mixed")),"")</f>
        <v>pre-only</v>
      </c>
      <c r="X665" s="0" t="n">
        <f aca="false">IF(AND(ISNUMBER($BW665),ISNUMBER($BX665)),MIN(1,MAX(0,($BX665-2017+1)/($BX665-$BW665+1))),"")</f>
        <v>0</v>
      </c>
      <c r="Y665" s="0" t="n">
        <f aca="false">IF(AND(ISNUMBER($BW665),ISNUMBER($BX665)),MIN(1,MAX(0,($BX665-2018+1)/($BX665-$BW665+1))),"")</f>
        <v>0</v>
      </c>
      <c r="Z665" s="0" t="n">
        <f aca="false">IF(AND(ISNUMBER($BW665),ISNUMBER($BX665)),MIN(1,MAX(0,($BX665-2019+1)/($BX665-$BW665+1))),"")</f>
        <v>0</v>
      </c>
      <c r="AA665" s="0" t="n">
        <f aca="false">IF(ISNUMBER($BX665),IF($BX665&gt;=2017,1,0),"")</f>
        <v>0</v>
      </c>
      <c r="AB665" s="0" t="n">
        <f aca="false">IF(ISNUMBER($BX665),IF($BX665&gt;=2018,1,0),"")</f>
        <v>0</v>
      </c>
      <c r="AC665" s="0" t="n">
        <f aca="false">IF(ISNUMBER($BX665),IF($BX665&gt;=2019,1,0),"")</f>
        <v>0</v>
      </c>
      <c r="AD665" s="0" t="n">
        <f aca="false">IF($L665&lt;&gt;"",IF($L665&gt;2013,1,0),"")</f>
        <v>0</v>
      </c>
      <c r="AE665" s="0" t="n">
        <f aca="false">IF($L665&lt;&gt;"",1+IF($L665&gt;2011,1,0)+IF($L665&gt;2014,1,0),"")</f>
        <v>2</v>
      </c>
      <c r="AF665" s="0" t="s">
        <v>310</v>
      </c>
      <c r="AG665" s="0" t="s">
        <v>88</v>
      </c>
      <c r="AH665" s="0" t="s">
        <v>89</v>
      </c>
      <c r="AI665" s="0" t="s">
        <v>90</v>
      </c>
      <c r="AJ665" s="0" t="s">
        <v>90</v>
      </c>
      <c r="AK665" s="0" t="str">
        <f aca="false">IF(AND($CF665&lt;&gt;"",IFERROR(INDEX(subsample_country_map!$B:$B,MATCH($CF665,subsample_country_map!$A:$A,0)),"")&lt;&gt;""),INDEX(subsample_country_map!$B:$B,MATCH($CF665,subsample_country_map!$A:$A,0)),INDEX(lookup!$AA:$AA,MATCH($A665,lookup!$A:$A,0)))</f>
        <v>99_NCE</v>
      </c>
      <c r="AL665" s="0" t="str">
        <f aca="false">IF(AND($CF665&lt;&gt;"",IFERROR(INDEX(subsample_country_map!$C:$C,MATCH($CF665,subsample_country_map!$A:$A,0)),"")&lt;&gt;""),INDEX(subsample_country_map!$C:$C,MATCH($CF665,subsample_country_map!$A:$A,0)),INDEX(lookup!$AB:$AB,MATCH($A665,lookup!$A:$A,0)))</f>
        <v>99_NCE</v>
      </c>
      <c r="AM665" s="0" t="str">
        <f aca="false">IF(AND($CF665&lt;&gt;"",IFERROR(INDEX(subsample_country_map!$D:$D,MATCH($CF665,subsample_country_map!$A:$A,0)),"")&lt;&gt;""),INDEX(subsample_country_map!$D:$D,MATCH($CF665,subsample_country_map!$A:$A,0)),INDEX(lookup!$AC:$AC,MATCH($A665,lookup!$A:$A,0)))</f>
        <v>99_NCE</v>
      </c>
      <c r="AN665" s="0" t="str">
        <f aca="false">IF(AND($CF665&lt;&gt;"",IFERROR(INDEX(subsample_country_map!$E:$E,MATCH($CF665,subsample_country_map!$A:$A,0)),"")&lt;&gt;""),INDEX(subsample_country_map!$E:$E,MATCH($CF665,subsample_country_map!$A:$A,0)),INDEX(lookup!$AD:$AD,MATCH($A665,lookup!$A:$A,0)))</f>
        <v>99_NCE</v>
      </c>
      <c r="AO665" s="0" t="str">
        <f aca="false">INDEX(lookup!$Y:$Y,MATCH($A665,lookup!$A:$A,0))</f>
        <v>0_published</v>
      </c>
      <c r="AP665" s="0" t="str">
        <f aca="false">INDEX(lookup!$Z:$Z,MATCH($A665,lookup!$A:$A,0))</f>
        <v>0_VHB low</v>
      </c>
      <c r="AQ665" s="0" t="str">
        <f aca="false">INDEX(lookup!$W:$W,MATCH($A665,lookup!$A:$A,0))</f>
        <v>2_sust</v>
      </c>
      <c r="AS665" s="0" t="s">
        <v>91</v>
      </c>
      <c r="AT665" s="0" t="s">
        <v>397</v>
      </c>
      <c r="AU665" s="0" t="s">
        <v>311</v>
      </c>
      <c r="AV665" s="0" t="s">
        <v>2502</v>
      </c>
      <c r="AX665" s="0" t="s">
        <v>2503</v>
      </c>
      <c r="BA665" s="0" t="n">
        <v>3997</v>
      </c>
      <c r="BB665" s="0" t="s">
        <v>2504</v>
      </c>
      <c r="BC665" s="0" t="s">
        <v>868</v>
      </c>
      <c r="BD665" s="0" t="s">
        <v>123</v>
      </c>
      <c r="BE665" s="0" t="s">
        <v>98</v>
      </c>
      <c r="BI665" s="0" t="s">
        <v>774</v>
      </c>
      <c r="BJ665" s="0" t="s">
        <v>2505</v>
      </c>
      <c r="BK665" s="0" t="s">
        <v>486</v>
      </c>
      <c r="BL665" s="0" t="s">
        <v>2506</v>
      </c>
      <c r="BM665" s="0" t="s">
        <v>2507</v>
      </c>
      <c r="BN665" s="0" t="s">
        <v>2483</v>
      </c>
      <c r="BO665" s="0" t="s">
        <v>769</v>
      </c>
      <c r="BP665" s="0" t="s">
        <v>2478</v>
      </c>
      <c r="BQ665" s="0" t="s">
        <v>127</v>
      </c>
      <c r="BT665" s="0" t="n">
        <v>0</v>
      </c>
      <c r="BU665" s="0" t="s">
        <v>2484</v>
      </c>
      <c r="BW665" s="0" t="n">
        <v>2009</v>
      </c>
      <c r="BX665" s="0" t="n">
        <v>2015</v>
      </c>
      <c r="BY665" s="0" t="s">
        <v>2485</v>
      </c>
      <c r="BZ665" s="0" t="n">
        <v>2012</v>
      </c>
      <c r="CA665" s="0" t="n">
        <v>0</v>
      </c>
      <c r="CB665" s="0" t="n">
        <v>0</v>
      </c>
      <c r="CC665" s="0" t="n">
        <v>0</v>
      </c>
      <c r="CD665" s="0" t="n">
        <v>-0.00680139555303836</v>
      </c>
      <c r="CE665" s="0" t="n">
        <v>1</v>
      </c>
    </row>
    <row r="666" customFormat="false" ht="15" hidden="false" customHeight="false" outlineLevel="0" collapsed="false">
      <c r="A666" s="0" t="s">
        <v>2478</v>
      </c>
      <c r="B666" s="0" t="n">
        <v>1971</v>
      </c>
      <c r="C666" s="0" t="n">
        <v>-0.0154872712190447</v>
      </c>
      <c r="D666" s="0" t="n">
        <v>3683</v>
      </c>
      <c r="E666" s="0" t="n">
        <f aca="false">IF(ISNUMBER($BA666),$BA666,IF(AND(ISNUMBER($D666),ISNUMBER($BW666),ISNUMBER($BX666)),$D666*($BX666-$BW666+1),""))</f>
        <v>3683</v>
      </c>
      <c r="H666" s="0" t="s">
        <v>118</v>
      </c>
      <c r="I666" s="0" t="s">
        <v>119</v>
      </c>
      <c r="J666" s="0" t="n">
        <f aca="false">IF($BW666&lt;&gt;"",$BW666,"")</f>
        <v>2009</v>
      </c>
      <c r="K666" s="0" t="n">
        <f aca="false">IF($BX666&lt;&gt;"",$BX666,"")</f>
        <v>2015</v>
      </c>
      <c r="L666" s="0" t="n">
        <f aca="false">IF(AND(ISNUMBER($BW666),ISNUMBER($BX666)),($BW666+$BX666)/2,"")</f>
        <v>2012</v>
      </c>
      <c r="M666" s="0" t="n">
        <f aca="false">IF($L666&lt;&gt;"",$L666,"")</f>
        <v>2012</v>
      </c>
      <c r="N666" s="0" t="n">
        <f aca="false">IF(AND(ISNUMBER($BW666),ISNUMBER($BX666)),MIN(1,MAX(0,($BX666-2016+1)/($BX666-$BW666+1))),"")</f>
        <v>0</v>
      </c>
      <c r="O666" s="0" t="n">
        <f aca="false">IF(AND(ISNUMBER($BW666),ISNUMBER($BX666)),MIN(1,MAX(0,($BX666-2017+1)/($BX666-$BW666+1))),"")</f>
        <v>0</v>
      </c>
      <c r="P666" s="0" t="n">
        <f aca="false">IF(AND(ISNUMBER($BW666),ISNUMBER($BX666)),MIN(1,MAX(0,($BX666-2018+1)/($BX666-$BW666+1))),"")</f>
        <v>0</v>
      </c>
      <c r="Q666" s="0" t="n">
        <f aca="false">IF(AND(ISNUMBER($BW666),ISNUMBER($BX666)),MIN(1,MAX(0,($BX666-2019+1)/($BX666-$BW666+1))),"")</f>
        <v>0</v>
      </c>
      <c r="R666" s="0" t="n">
        <f aca="false">IF(AND(ISNUMBER($BW666),ISNUMBER($BX666)),MIN(1,MAX(0,($BX666-2016+1)/($BX666-$BW666+1))),"")</f>
        <v>0</v>
      </c>
      <c r="S666" s="0" t="n">
        <f aca="false">IF($L666&lt;&gt;"",IF($L666&gt;=2015.5,1,0),"")</f>
        <v>0</v>
      </c>
      <c r="T666" s="0" t="n">
        <f aca="false">IF($L666&lt;&gt;"",IF($L666&gt;=2016,1,0),"")</f>
        <v>0</v>
      </c>
      <c r="U666" s="0" t="n">
        <f aca="false">IF(ISNUMBER($BX666),IF($BX666&gt;=2016,1,0),"")</f>
        <v>0</v>
      </c>
      <c r="V666" s="0" t="n">
        <f aca="false">IF(ISNUMBER($BW666),IF($BW666&gt;=2016,1,0),"")</f>
        <v>0</v>
      </c>
      <c r="W666" s="0" t="str">
        <f aca="false">IF(AND(ISNUMBER($BW666),ISNUMBER($BX666)),IF($BW666&gt;=2016,"post-only",IF($BX666&lt;2016,"pre-only","mixed")),"")</f>
        <v>pre-only</v>
      </c>
      <c r="X666" s="0" t="n">
        <f aca="false">IF(AND(ISNUMBER($BW666),ISNUMBER($BX666)),MIN(1,MAX(0,($BX666-2017+1)/($BX666-$BW666+1))),"")</f>
        <v>0</v>
      </c>
      <c r="Y666" s="0" t="n">
        <f aca="false">IF(AND(ISNUMBER($BW666),ISNUMBER($BX666)),MIN(1,MAX(0,($BX666-2018+1)/($BX666-$BW666+1))),"")</f>
        <v>0</v>
      </c>
      <c r="Z666" s="0" t="n">
        <f aca="false">IF(AND(ISNUMBER($BW666),ISNUMBER($BX666)),MIN(1,MAX(0,($BX666-2019+1)/($BX666-$BW666+1))),"")</f>
        <v>0</v>
      </c>
      <c r="AA666" s="0" t="n">
        <f aca="false">IF(ISNUMBER($BX666),IF($BX666&gt;=2017,1,0),"")</f>
        <v>0</v>
      </c>
      <c r="AB666" s="0" t="n">
        <f aca="false">IF(ISNUMBER($BX666),IF($BX666&gt;=2018,1,0),"")</f>
        <v>0</v>
      </c>
      <c r="AC666" s="0" t="n">
        <f aca="false">IF(ISNUMBER($BX666),IF($BX666&gt;=2019,1,0),"")</f>
        <v>0</v>
      </c>
      <c r="AD666" s="0" t="n">
        <f aca="false">IF($L666&lt;&gt;"",IF($L666&gt;2013,1,0),"")</f>
        <v>0</v>
      </c>
      <c r="AE666" s="0" t="n">
        <f aca="false">IF($L666&lt;&gt;"",1+IF($L666&gt;2011,1,0)+IF($L666&gt;2014,1,0),"")</f>
        <v>2</v>
      </c>
      <c r="AF666" s="0" t="s">
        <v>310</v>
      </c>
      <c r="AG666" s="0" t="s">
        <v>88</v>
      </c>
      <c r="AH666" s="0" t="s">
        <v>89</v>
      </c>
      <c r="AI666" s="0" t="s">
        <v>90</v>
      </c>
      <c r="AJ666" s="0" t="s">
        <v>90</v>
      </c>
      <c r="AK666" s="0" t="str">
        <f aca="false">IF(AND($CF666&lt;&gt;"",IFERROR(INDEX(subsample_country_map!$B:$B,MATCH($CF666,subsample_country_map!$A:$A,0)),"")&lt;&gt;""),INDEX(subsample_country_map!$B:$B,MATCH($CF666,subsample_country_map!$A:$A,0)),INDEX(lookup!$AA:$AA,MATCH($A666,lookup!$A:$A,0)))</f>
        <v>99_NCE</v>
      </c>
      <c r="AL666" s="0" t="str">
        <f aca="false">IF(AND($CF666&lt;&gt;"",IFERROR(INDEX(subsample_country_map!$C:$C,MATCH($CF666,subsample_country_map!$A:$A,0)),"")&lt;&gt;""),INDEX(subsample_country_map!$C:$C,MATCH($CF666,subsample_country_map!$A:$A,0)),INDEX(lookup!$AB:$AB,MATCH($A666,lookup!$A:$A,0)))</f>
        <v>99_NCE</v>
      </c>
      <c r="AM666" s="0" t="str">
        <f aca="false">IF(AND($CF666&lt;&gt;"",IFERROR(INDEX(subsample_country_map!$D:$D,MATCH($CF666,subsample_country_map!$A:$A,0)),"")&lt;&gt;""),INDEX(subsample_country_map!$D:$D,MATCH($CF666,subsample_country_map!$A:$A,0)),INDEX(lookup!$AC:$AC,MATCH($A666,lookup!$A:$A,0)))</f>
        <v>99_NCE</v>
      </c>
      <c r="AN666" s="0" t="str">
        <f aca="false">IF(AND($CF666&lt;&gt;"",IFERROR(INDEX(subsample_country_map!$E:$E,MATCH($CF666,subsample_country_map!$A:$A,0)),"")&lt;&gt;""),INDEX(subsample_country_map!$E:$E,MATCH($CF666,subsample_country_map!$A:$A,0)),INDEX(lookup!$AD:$AD,MATCH($A666,lookup!$A:$A,0)))</f>
        <v>99_NCE</v>
      </c>
      <c r="AO666" s="0" t="str">
        <f aca="false">INDEX(lookup!$Y:$Y,MATCH($A666,lookup!$A:$A,0))</f>
        <v>0_published</v>
      </c>
      <c r="AP666" s="0" t="str">
        <f aca="false">INDEX(lookup!$Z:$Z,MATCH($A666,lookup!$A:$A,0))</f>
        <v>0_VHB low</v>
      </c>
      <c r="AQ666" s="0" t="str">
        <f aca="false">INDEX(lookup!$W:$W,MATCH($A666,lookup!$A:$A,0))</f>
        <v>2_sust</v>
      </c>
      <c r="AS666" s="0" t="s">
        <v>91</v>
      </c>
      <c r="AT666" s="0" t="s">
        <v>397</v>
      </c>
      <c r="AU666" s="0" t="s">
        <v>311</v>
      </c>
      <c r="AV666" s="0" t="s">
        <v>2508</v>
      </c>
      <c r="AX666" s="0" t="s">
        <v>2509</v>
      </c>
      <c r="BA666" s="0" t="n">
        <v>3683</v>
      </c>
      <c r="BB666" s="0" t="s">
        <v>2504</v>
      </c>
      <c r="BC666" s="0" t="s">
        <v>868</v>
      </c>
      <c r="BD666" s="0" t="s">
        <v>123</v>
      </c>
      <c r="BE666" s="0" t="s">
        <v>98</v>
      </c>
      <c r="BI666" s="0" t="s">
        <v>774</v>
      </c>
      <c r="BJ666" s="0" t="s">
        <v>2510</v>
      </c>
      <c r="BK666" s="0" t="s">
        <v>486</v>
      </c>
      <c r="BL666" s="0" t="s">
        <v>2511</v>
      </c>
      <c r="BM666" s="0" t="s">
        <v>2512</v>
      </c>
      <c r="BN666" s="0" t="s">
        <v>2483</v>
      </c>
      <c r="BO666" s="0" t="s">
        <v>769</v>
      </c>
      <c r="BP666" s="0" t="s">
        <v>2478</v>
      </c>
      <c r="BQ666" s="0" t="s">
        <v>127</v>
      </c>
      <c r="BT666" s="0" t="n">
        <v>0</v>
      </c>
      <c r="BU666" s="0" t="s">
        <v>2484</v>
      </c>
      <c r="BW666" s="0" t="n">
        <v>2009</v>
      </c>
      <c r="BX666" s="0" t="n">
        <v>2015</v>
      </c>
      <c r="BY666" s="0" t="s">
        <v>2485</v>
      </c>
      <c r="BZ666" s="0" t="n">
        <v>2012</v>
      </c>
      <c r="CA666" s="0" t="n">
        <v>0</v>
      </c>
      <c r="CB666" s="0" t="n">
        <v>0</v>
      </c>
      <c r="CC666" s="0" t="n">
        <v>0</v>
      </c>
      <c r="CD666" s="0" t="n">
        <v>-0.0154885096333616</v>
      </c>
      <c r="CE666" s="0" t="n">
        <v>1</v>
      </c>
    </row>
    <row r="667" customFormat="false" ht="15" hidden="false" customHeight="false" outlineLevel="0" collapsed="false">
      <c r="A667" s="0" t="s">
        <v>2478</v>
      </c>
      <c r="B667" s="0" t="n">
        <v>1972</v>
      </c>
      <c r="C667" s="0" t="n">
        <v>-0.0091358506410837</v>
      </c>
      <c r="D667" s="0" t="n">
        <v>2426</v>
      </c>
      <c r="E667" s="0" t="n">
        <f aca="false">IF(ISNUMBER($BA667),$BA667,IF(AND(ISNUMBER($D667),ISNUMBER($BW667),ISNUMBER($BX667)),$D667*($BX667-$BW667+1),""))</f>
        <v>2426</v>
      </c>
      <c r="H667" s="0" t="s">
        <v>118</v>
      </c>
      <c r="I667" s="0" t="s">
        <v>119</v>
      </c>
      <c r="J667" s="0" t="n">
        <f aca="false">IF($BW667&lt;&gt;"",$BW667,"")</f>
        <v>2009</v>
      </c>
      <c r="K667" s="0" t="n">
        <f aca="false">IF($BX667&lt;&gt;"",$BX667,"")</f>
        <v>2015</v>
      </c>
      <c r="L667" s="0" t="n">
        <f aca="false">IF(AND(ISNUMBER($BW667),ISNUMBER($BX667)),($BW667+$BX667)/2,"")</f>
        <v>2012</v>
      </c>
      <c r="M667" s="0" t="n">
        <f aca="false">IF($L667&lt;&gt;"",$L667,"")</f>
        <v>2012</v>
      </c>
      <c r="N667" s="0" t="n">
        <f aca="false">IF(AND(ISNUMBER($BW667),ISNUMBER($BX667)),MIN(1,MAX(0,($BX667-2016+1)/($BX667-$BW667+1))),"")</f>
        <v>0</v>
      </c>
      <c r="O667" s="0" t="n">
        <f aca="false">IF(AND(ISNUMBER($BW667),ISNUMBER($BX667)),MIN(1,MAX(0,($BX667-2017+1)/($BX667-$BW667+1))),"")</f>
        <v>0</v>
      </c>
      <c r="P667" s="0" t="n">
        <f aca="false">IF(AND(ISNUMBER($BW667),ISNUMBER($BX667)),MIN(1,MAX(0,($BX667-2018+1)/($BX667-$BW667+1))),"")</f>
        <v>0</v>
      </c>
      <c r="Q667" s="0" t="n">
        <f aca="false">IF(AND(ISNUMBER($BW667),ISNUMBER($BX667)),MIN(1,MAX(0,($BX667-2019+1)/($BX667-$BW667+1))),"")</f>
        <v>0</v>
      </c>
      <c r="R667" s="0" t="n">
        <f aca="false">IF(AND(ISNUMBER($BW667),ISNUMBER($BX667)),MIN(1,MAX(0,($BX667-2016+1)/($BX667-$BW667+1))),"")</f>
        <v>0</v>
      </c>
      <c r="S667" s="0" t="n">
        <f aca="false">IF($L667&lt;&gt;"",IF($L667&gt;=2015.5,1,0),"")</f>
        <v>0</v>
      </c>
      <c r="T667" s="0" t="n">
        <f aca="false">IF($L667&lt;&gt;"",IF($L667&gt;=2016,1,0),"")</f>
        <v>0</v>
      </c>
      <c r="U667" s="0" t="n">
        <f aca="false">IF(ISNUMBER($BX667),IF($BX667&gt;=2016,1,0),"")</f>
        <v>0</v>
      </c>
      <c r="V667" s="0" t="n">
        <f aca="false">IF(ISNUMBER($BW667),IF($BW667&gt;=2016,1,0),"")</f>
        <v>0</v>
      </c>
      <c r="W667" s="0" t="str">
        <f aca="false">IF(AND(ISNUMBER($BW667),ISNUMBER($BX667)),IF($BW667&gt;=2016,"post-only",IF($BX667&lt;2016,"pre-only","mixed")),"")</f>
        <v>pre-only</v>
      </c>
      <c r="X667" s="0" t="n">
        <f aca="false">IF(AND(ISNUMBER($BW667),ISNUMBER($BX667)),MIN(1,MAX(0,($BX667-2017+1)/($BX667-$BW667+1))),"")</f>
        <v>0</v>
      </c>
      <c r="Y667" s="0" t="n">
        <f aca="false">IF(AND(ISNUMBER($BW667),ISNUMBER($BX667)),MIN(1,MAX(0,($BX667-2018+1)/($BX667-$BW667+1))),"")</f>
        <v>0</v>
      </c>
      <c r="Z667" s="0" t="n">
        <f aca="false">IF(AND(ISNUMBER($BW667),ISNUMBER($BX667)),MIN(1,MAX(0,($BX667-2019+1)/($BX667-$BW667+1))),"")</f>
        <v>0</v>
      </c>
      <c r="AA667" s="0" t="n">
        <f aca="false">IF(ISNUMBER($BX667),IF($BX667&gt;=2017,1,0),"")</f>
        <v>0</v>
      </c>
      <c r="AB667" s="0" t="n">
        <f aca="false">IF(ISNUMBER($BX667),IF($BX667&gt;=2018,1,0),"")</f>
        <v>0</v>
      </c>
      <c r="AC667" s="0" t="n">
        <f aca="false">IF(ISNUMBER($BX667),IF($BX667&gt;=2019,1,0),"")</f>
        <v>0</v>
      </c>
      <c r="AD667" s="0" t="n">
        <f aca="false">IF($L667&lt;&gt;"",IF($L667&gt;2013,1,0),"")</f>
        <v>0</v>
      </c>
      <c r="AE667" s="0" t="n">
        <f aca="false">IF($L667&lt;&gt;"",1+IF($L667&gt;2011,1,0)+IF($L667&gt;2014,1,0),"")</f>
        <v>2</v>
      </c>
      <c r="AF667" s="0" t="s">
        <v>310</v>
      </c>
      <c r="AG667" s="0" t="s">
        <v>88</v>
      </c>
      <c r="AH667" s="0" t="s">
        <v>89</v>
      </c>
      <c r="AI667" s="0" t="s">
        <v>90</v>
      </c>
      <c r="AJ667" s="0" t="s">
        <v>90</v>
      </c>
      <c r="AK667" s="0" t="str">
        <f aca="false">IF(AND($CF667&lt;&gt;"",IFERROR(INDEX(subsample_country_map!$B:$B,MATCH($CF667,subsample_country_map!$A:$A,0)),"")&lt;&gt;""),INDEX(subsample_country_map!$B:$B,MATCH($CF667,subsample_country_map!$A:$A,0)),INDEX(lookup!$AA:$AA,MATCH($A667,lookup!$A:$A,0)))</f>
        <v>99_NCE</v>
      </c>
      <c r="AL667" s="0" t="str">
        <f aca="false">IF(AND($CF667&lt;&gt;"",IFERROR(INDEX(subsample_country_map!$C:$C,MATCH($CF667,subsample_country_map!$A:$A,0)),"")&lt;&gt;""),INDEX(subsample_country_map!$C:$C,MATCH($CF667,subsample_country_map!$A:$A,0)),INDEX(lookup!$AB:$AB,MATCH($A667,lookup!$A:$A,0)))</f>
        <v>99_NCE</v>
      </c>
      <c r="AM667" s="0" t="str">
        <f aca="false">IF(AND($CF667&lt;&gt;"",IFERROR(INDEX(subsample_country_map!$D:$D,MATCH($CF667,subsample_country_map!$A:$A,0)),"")&lt;&gt;""),INDEX(subsample_country_map!$D:$D,MATCH($CF667,subsample_country_map!$A:$A,0)),INDEX(lookup!$AC:$AC,MATCH($A667,lookup!$A:$A,0)))</f>
        <v>99_NCE</v>
      </c>
      <c r="AN667" s="0" t="str">
        <f aca="false">IF(AND($CF667&lt;&gt;"",IFERROR(INDEX(subsample_country_map!$E:$E,MATCH($CF667,subsample_country_map!$A:$A,0)),"")&lt;&gt;""),INDEX(subsample_country_map!$E:$E,MATCH($CF667,subsample_country_map!$A:$A,0)),INDEX(lookup!$AD:$AD,MATCH($A667,lookup!$A:$A,0)))</f>
        <v>99_NCE</v>
      </c>
      <c r="AO667" s="0" t="str">
        <f aca="false">INDEX(lookup!$Y:$Y,MATCH($A667,lookup!$A:$A,0))</f>
        <v>0_published</v>
      </c>
      <c r="AP667" s="0" t="str">
        <f aca="false">INDEX(lookup!$Z:$Z,MATCH($A667,lookup!$A:$A,0))</f>
        <v>0_VHB low</v>
      </c>
      <c r="AQ667" s="0" t="str">
        <f aca="false">INDEX(lookup!$W:$W,MATCH($A667,lookup!$A:$A,0))</f>
        <v>2_sust</v>
      </c>
      <c r="AS667" s="0" t="s">
        <v>91</v>
      </c>
      <c r="AT667" s="0" t="s">
        <v>397</v>
      </c>
      <c r="AU667" s="0" t="s">
        <v>311</v>
      </c>
      <c r="AV667" s="0" t="s">
        <v>2513</v>
      </c>
      <c r="AX667" s="0" t="s">
        <v>2514</v>
      </c>
      <c r="BA667" s="0" t="n">
        <v>2426</v>
      </c>
      <c r="BB667" s="0" t="s">
        <v>2504</v>
      </c>
      <c r="BC667" s="0" t="s">
        <v>868</v>
      </c>
      <c r="BD667" s="0" t="s">
        <v>123</v>
      </c>
      <c r="BE667" s="0" t="s">
        <v>98</v>
      </c>
      <c r="BI667" s="0" t="s">
        <v>774</v>
      </c>
      <c r="BJ667" s="0" t="s">
        <v>2515</v>
      </c>
      <c r="BK667" s="0" t="s">
        <v>486</v>
      </c>
      <c r="BL667" s="0" t="s">
        <v>2516</v>
      </c>
      <c r="BM667" s="0" t="s">
        <v>2517</v>
      </c>
      <c r="BN667" s="0" t="s">
        <v>2483</v>
      </c>
      <c r="BO667" s="0" t="s">
        <v>769</v>
      </c>
      <c r="BP667" s="0" t="s">
        <v>2478</v>
      </c>
      <c r="BQ667" s="0" t="s">
        <v>127</v>
      </c>
      <c r="BT667" s="0" t="n">
        <v>0</v>
      </c>
      <c r="BU667" s="0" t="s">
        <v>2484</v>
      </c>
      <c r="BW667" s="0" t="n">
        <v>2009</v>
      </c>
      <c r="BX667" s="0" t="n">
        <v>2015</v>
      </c>
      <c r="BY667" s="0" t="s">
        <v>2485</v>
      </c>
      <c r="BZ667" s="0" t="n">
        <v>2012</v>
      </c>
      <c r="CA667" s="0" t="n">
        <v>0</v>
      </c>
      <c r="CB667" s="0" t="n">
        <v>0</v>
      </c>
      <c r="CC667" s="0" t="n">
        <v>0</v>
      </c>
      <c r="CD667" s="0" t="n">
        <v>-0.00913610482464911</v>
      </c>
      <c r="CE667" s="0" t="n">
        <v>1</v>
      </c>
    </row>
    <row r="668" customFormat="false" ht="15" hidden="false" customHeight="false" outlineLevel="0" collapsed="false">
      <c r="A668" s="0" t="s">
        <v>2478</v>
      </c>
      <c r="B668" s="0" t="n">
        <v>1973</v>
      </c>
      <c r="C668" s="0" t="n">
        <v>-0.0293721973036093</v>
      </c>
      <c r="D668" s="0" t="n">
        <v>3077</v>
      </c>
      <c r="E668" s="0" t="n">
        <f aca="false">IF(ISNUMBER($BA668),$BA668,IF(AND(ISNUMBER($D668),ISNUMBER($BW668),ISNUMBER($BX668)),$D668*($BX668-$BW668+1),""))</f>
        <v>3077</v>
      </c>
      <c r="H668" s="0" t="s">
        <v>118</v>
      </c>
      <c r="I668" s="0" t="s">
        <v>119</v>
      </c>
      <c r="J668" s="0" t="n">
        <f aca="false">IF($BW668&lt;&gt;"",$BW668,"")</f>
        <v>2009</v>
      </c>
      <c r="K668" s="0" t="n">
        <f aca="false">IF($BX668&lt;&gt;"",$BX668,"")</f>
        <v>2015</v>
      </c>
      <c r="L668" s="0" t="n">
        <f aca="false">IF(AND(ISNUMBER($BW668),ISNUMBER($BX668)),($BW668+$BX668)/2,"")</f>
        <v>2012</v>
      </c>
      <c r="M668" s="0" t="n">
        <f aca="false">IF($L668&lt;&gt;"",$L668,"")</f>
        <v>2012</v>
      </c>
      <c r="N668" s="0" t="n">
        <f aca="false">IF(AND(ISNUMBER($BW668),ISNUMBER($BX668)),MIN(1,MAX(0,($BX668-2016+1)/($BX668-$BW668+1))),"")</f>
        <v>0</v>
      </c>
      <c r="O668" s="0" t="n">
        <f aca="false">IF(AND(ISNUMBER($BW668),ISNUMBER($BX668)),MIN(1,MAX(0,($BX668-2017+1)/($BX668-$BW668+1))),"")</f>
        <v>0</v>
      </c>
      <c r="P668" s="0" t="n">
        <f aca="false">IF(AND(ISNUMBER($BW668),ISNUMBER($BX668)),MIN(1,MAX(0,($BX668-2018+1)/($BX668-$BW668+1))),"")</f>
        <v>0</v>
      </c>
      <c r="Q668" s="0" t="n">
        <f aca="false">IF(AND(ISNUMBER($BW668),ISNUMBER($BX668)),MIN(1,MAX(0,($BX668-2019+1)/($BX668-$BW668+1))),"")</f>
        <v>0</v>
      </c>
      <c r="R668" s="0" t="n">
        <f aca="false">IF(AND(ISNUMBER($BW668),ISNUMBER($BX668)),MIN(1,MAX(0,($BX668-2016+1)/($BX668-$BW668+1))),"")</f>
        <v>0</v>
      </c>
      <c r="S668" s="0" t="n">
        <f aca="false">IF($L668&lt;&gt;"",IF($L668&gt;=2015.5,1,0),"")</f>
        <v>0</v>
      </c>
      <c r="T668" s="0" t="n">
        <f aca="false">IF($L668&lt;&gt;"",IF($L668&gt;=2016,1,0),"")</f>
        <v>0</v>
      </c>
      <c r="U668" s="0" t="n">
        <f aca="false">IF(ISNUMBER($BX668),IF($BX668&gt;=2016,1,0),"")</f>
        <v>0</v>
      </c>
      <c r="V668" s="0" t="n">
        <f aca="false">IF(ISNUMBER($BW668),IF($BW668&gt;=2016,1,0),"")</f>
        <v>0</v>
      </c>
      <c r="W668" s="0" t="str">
        <f aca="false">IF(AND(ISNUMBER($BW668),ISNUMBER($BX668)),IF($BW668&gt;=2016,"post-only",IF($BX668&lt;2016,"pre-only","mixed")),"")</f>
        <v>pre-only</v>
      </c>
      <c r="X668" s="0" t="n">
        <f aca="false">IF(AND(ISNUMBER($BW668),ISNUMBER($BX668)),MIN(1,MAX(0,($BX668-2017+1)/($BX668-$BW668+1))),"")</f>
        <v>0</v>
      </c>
      <c r="Y668" s="0" t="n">
        <f aca="false">IF(AND(ISNUMBER($BW668),ISNUMBER($BX668)),MIN(1,MAX(0,($BX668-2018+1)/($BX668-$BW668+1))),"")</f>
        <v>0</v>
      </c>
      <c r="Z668" s="0" t="n">
        <f aca="false">IF(AND(ISNUMBER($BW668),ISNUMBER($BX668)),MIN(1,MAX(0,($BX668-2019+1)/($BX668-$BW668+1))),"")</f>
        <v>0</v>
      </c>
      <c r="AA668" s="0" t="n">
        <f aca="false">IF(ISNUMBER($BX668),IF($BX668&gt;=2017,1,0),"")</f>
        <v>0</v>
      </c>
      <c r="AB668" s="0" t="n">
        <f aca="false">IF(ISNUMBER($BX668),IF($BX668&gt;=2018,1,0),"")</f>
        <v>0</v>
      </c>
      <c r="AC668" s="0" t="n">
        <f aca="false">IF(ISNUMBER($BX668),IF($BX668&gt;=2019,1,0),"")</f>
        <v>0</v>
      </c>
      <c r="AD668" s="0" t="n">
        <f aca="false">IF($L668&lt;&gt;"",IF($L668&gt;2013,1,0),"")</f>
        <v>0</v>
      </c>
      <c r="AE668" s="0" t="n">
        <f aca="false">IF($L668&lt;&gt;"",1+IF($L668&gt;2011,1,0)+IF($L668&gt;2014,1,0),"")</f>
        <v>2</v>
      </c>
      <c r="AF668" s="0" t="s">
        <v>310</v>
      </c>
      <c r="AG668" s="0" t="s">
        <v>88</v>
      </c>
      <c r="AH668" s="0" t="s">
        <v>89</v>
      </c>
      <c r="AI668" s="0" t="s">
        <v>90</v>
      </c>
      <c r="AJ668" s="0" t="s">
        <v>90</v>
      </c>
      <c r="AK668" s="0" t="str">
        <f aca="false">IF(AND($CF668&lt;&gt;"",IFERROR(INDEX(subsample_country_map!$B:$B,MATCH($CF668,subsample_country_map!$A:$A,0)),"")&lt;&gt;""),INDEX(subsample_country_map!$B:$B,MATCH($CF668,subsample_country_map!$A:$A,0)),INDEX(lookup!$AA:$AA,MATCH($A668,lookup!$A:$A,0)))</f>
        <v>99_NCE</v>
      </c>
      <c r="AL668" s="0" t="str">
        <f aca="false">IF(AND($CF668&lt;&gt;"",IFERROR(INDEX(subsample_country_map!$C:$C,MATCH($CF668,subsample_country_map!$A:$A,0)),"")&lt;&gt;""),INDEX(subsample_country_map!$C:$C,MATCH($CF668,subsample_country_map!$A:$A,0)),INDEX(lookup!$AB:$AB,MATCH($A668,lookup!$A:$A,0)))</f>
        <v>99_NCE</v>
      </c>
      <c r="AM668" s="0" t="str">
        <f aca="false">IF(AND($CF668&lt;&gt;"",IFERROR(INDEX(subsample_country_map!$D:$D,MATCH($CF668,subsample_country_map!$A:$A,0)),"")&lt;&gt;""),INDEX(subsample_country_map!$D:$D,MATCH($CF668,subsample_country_map!$A:$A,0)),INDEX(lookup!$AC:$AC,MATCH($A668,lookup!$A:$A,0)))</f>
        <v>99_NCE</v>
      </c>
      <c r="AN668" s="0" t="str">
        <f aca="false">IF(AND($CF668&lt;&gt;"",IFERROR(INDEX(subsample_country_map!$E:$E,MATCH($CF668,subsample_country_map!$A:$A,0)),"")&lt;&gt;""),INDEX(subsample_country_map!$E:$E,MATCH($CF668,subsample_country_map!$A:$A,0)),INDEX(lookup!$AD:$AD,MATCH($A668,lookup!$A:$A,0)))</f>
        <v>99_NCE</v>
      </c>
      <c r="AO668" s="0" t="str">
        <f aca="false">INDEX(lookup!$Y:$Y,MATCH($A668,lookup!$A:$A,0))</f>
        <v>0_published</v>
      </c>
      <c r="AP668" s="0" t="str">
        <f aca="false">INDEX(lookup!$Z:$Z,MATCH($A668,lookup!$A:$A,0))</f>
        <v>0_VHB low</v>
      </c>
      <c r="AQ668" s="0" t="str">
        <f aca="false">INDEX(lookup!$W:$W,MATCH($A668,lookup!$A:$A,0))</f>
        <v>2_sust</v>
      </c>
      <c r="AS668" s="0" t="s">
        <v>91</v>
      </c>
      <c r="AT668" s="0" t="s">
        <v>397</v>
      </c>
      <c r="AU668" s="0" t="s">
        <v>311</v>
      </c>
      <c r="AV668" s="0" t="s">
        <v>2518</v>
      </c>
      <c r="AX668" s="0" t="s">
        <v>1866</v>
      </c>
      <c r="BA668" s="0" t="n">
        <v>3077</v>
      </c>
      <c r="BB668" s="0" t="s">
        <v>2504</v>
      </c>
      <c r="BC668" s="0" t="s">
        <v>868</v>
      </c>
      <c r="BD668" s="0" t="s">
        <v>123</v>
      </c>
      <c r="BE668" s="0" t="s">
        <v>98</v>
      </c>
      <c r="BI668" s="0" t="s">
        <v>774</v>
      </c>
      <c r="BJ668" s="0" t="s">
        <v>2519</v>
      </c>
      <c r="BK668" s="0" t="s">
        <v>486</v>
      </c>
      <c r="BL668" s="0" t="s">
        <v>2520</v>
      </c>
      <c r="BM668" s="0" t="s">
        <v>2521</v>
      </c>
      <c r="BN668" s="0" t="s">
        <v>2483</v>
      </c>
      <c r="BO668" s="0" t="s">
        <v>769</v>
      </c>
      <c r="BP668" s="0" t="s">
        <v>2478</v>
      </c>
      <c r="BQ668" s="0" t="s">
        <v>127</v>
      </c>
      <c r="BT668" s="0" t="n">
        <v>0</v>
      </c>
      <c r="BU668" s="0" t="s">
        <v>2484</v>
      </c>
      <c r="BW668" s="0" t="n">
        <v>2009</v>
      </c>
      <c r="BX668" s="0" t="n">
        <v>2015</v>
      </c>
      <c r="BY668" s="0" t="s">
        <v>2485</v>
      </c>
      <c r="BZ668" s="0" t="n">
        <v>2012</v>
      </c>
      <c r="CA668" s="0" t="n">
        <v>0</v>
      </c>
      <c r="CB668" s="0" t="n">
        <v>0</v>
      </c>
      <c r="CC668" s="0" t="n">
        <v>0</v>
      </c>
      <c r="CD668" s="0" t="n">
        <v>-0.029380648397808</v>
      </c>
      <c r="CE668" s="0" t="n">
        <v>1</v>
      </c>
    </row>
    <row r="669" customFormat="false" ht="15" hidden="false" customHeight="false" outlineLevel="0" collapsed="false">
      <c r="A669" s="0" t="s">
        <v>2478</v>
      </c>
      <c r="B669" s="0" t="n">
        <v>1974</v>
      </c>
      <c r="C669" s="0" t="n">
        <v>-0.00389487464546783</v>
      </c>
      <c r="D669" s="0" t="n">
        <v>2907</v>
      </c>
      <c r="E669" s="0" t="n">
        <f aca="false">IF(ISNUMBER($BA669),$BA669,IF(AND(ISNUMBER($D669),ISNUMBER($BW669),ISNUMBER($BX669)),$D669*($BX669-$BW669+1),""))</f>
        <v>2907</v>
      </c>
      <c r="H669" s="0" t="s">
        <v>118</v>
      </c>
      <c r="I669" s="0" t="s">
        <v>119</v>
      </c>
      <c r="J669" s="0" t="n">
        <f aca="false">IF($BW669&lt;&gt;"",$BW669,"")</f>
        <v>2009</v>
      </c>
      <c r="K669" s="0" t="n">
        <f aca="false">IF($BX669&lt;&gt;"",$BX669,"")</f>
        <v>2015</v>
      </c>
      <c r="L669" s="0" t="n">
        <f aca="false">IF(AND(ISNUMBER($BW669),ISNUMBER($BX669)),($BW669+$BX669)/2,"")</f>
        <v>2012</v>
      </c>
      <c r="M669" s="0" t="n">
        <f aca="false">IF($L669&lt;&gt;"",$L669,"")</f>
        <v>2012</v>
      </c>
      <c r="N669" s="0" t="n">
        <f aca="false">IF(AND(ISNUMBER($BW669),ISNUMBER($BX669)),MIN(1,MAX(0,($BX669-2016+1)/($BX669-$BW669+1))),"")</f>
        <v>0</v>
      </c>
      <c r="O669" s="0" t="n">
        <f aca="false">IF(AND(ISNUMBER($BW669),ISNUMBER($BX669)),MIN(1,MAX(0,($BX669-2017+1)/($BX669-$BW669+1))),"")</f>
        <v>0</v>
      </c>
      <c r="P669" s="0" t="n">
        <f aca="false">IF(AND(ISNUMBER($BW669),ISNUMBER($BX669)),MIN(1,MAX(0,($BX669-2018+1)/($BX669-$BW669+1))),"")</f>
        <v>0</v>
      </c>
      <c r="Q669" s="0" t="n">
        <f aca="false">IF(AND(ISNUMBER($BW669),ISNUMBER($BX669)),MIN(1,MAX(0,($BX669-2019+1)/($BX669-$BW669+1))),"")</f>
        <v>0</v>
      </c>
      <c r="R669" s="0" t="n">
        <f aca="false">IF(AND(ISNUMBER($BW669),ISNUMBER($BX669)),MIN(1,MAX(0,($BX669-2016+1)/($BX669-$BW669+1))),"")</f>
        <v>0</v>
      </c>
      <c r="S669" s="0" t="n">
        <f aca="false">IF($L669&lt;&gt;"",IF($L669&gt;=2015.5,1,0),"")</f>
        <v>0</v>
      </c>
      <c r="T669" s="0" t="n">
        <f aca="false">IF($L669&lt;&gt;"",IF($L669&gt;=2016,1,0),"")</f>
        <v>0</v>
      </c>
      <c r="U669" s="0" t="n">
        <f aca="false">IF(ISNUMBER($BX669),IF($BX669&gt;=2016,1,0),"")</f>
        <v>0</v>
      </c>
      <c r="V669" s="0" t="n">
        <f aca="false">IF(ISNUMBER($BW669),IF($BW669&gt;=2016,1,0),"")</f>
        <v>0</v>
      </c>
      <c r="W669" s="0" t="str">
        <f aca="false">IF(AND(ISNUMBER($BW669),ISNUMBER($BX669)),IF($BW669&gt;=2016,"post-only",IF($BX669&lt;2016,"pre-only","mixed")),"")</f>
        <v>pre-only</v>
      </c>
      <c r="X669" s="0" t="n">
        <f aca="false">IF(AND(ISNUMBER($BW669),ISNUMBER($BX669)),MIN(1,MAX(0,($BX669-2017+1)/($BX669-$BW669+1))),"")</f>
        <v>0</v>
      </c>
      <c r="Y669" s="0" t="n">
        <f aca="false">IF(AND(ISNUMBER($BW669),ISNUMBER($BX669)),MIN(1,MAX(0,($BX669-2018+1)/($BX669-$BW669+1))),"")</f>
        <v>0</v>
      </c>
      <c r="Z669" s="0" t="n">
        <f aca="false">IF(AND(ISNUMBER($BW669),ISNUMBER($BX669)),MIN(1,MAX(0,($BX669-2019+1)/($BX669-$BW669+1))),"")</f>
        <v>0</v>
      </c>
      <c r="AA669" s="0" t="n">
        <f aca="false">IF(ISNUMBER($BX669),IF($BX669&gt;=2017,1,0),"")</f>
        <v>0</v>
      </c>
      <c r="AB669" s="0" t="n">
        <f aca="false">IF(ISNUMBER($BX669),IF($BX669&gt;=2018,1,0),"")</f>
        <v>0</v>
      </c>
      <c r="AC669" s="0" t="n">
        <f aca="false">IF(ISNUMBER($BX669),IF($BX669&gt;=2019,1,0),"")</f>
        <v>0</v>
      </c>
      <c r="AD669" s="0" t="n">
        <f aca="false">IF($L669&lt;&gt;"",IF($L669&gt;2013,1,0),"")</f>
        <v>0</v>
      </c>
      <c r="AE669" s="0" t="n">
        <f aca="false">IF($L669&lt;&gt;"",1+IF($L669&gt;2011,1,0)+IF($L669&gt;2014,1,0),"")</f>
        <v>2</v>
      </c>
      <c r="AF669" s="0" t="s">
        <v>310</v>
      </c>
      <c r="AG669" s="0" t="s">
        <v>88</v>
      </c>
      <c r="AH669" s="0" t="s">
        <v>89</v>
      </c>
      <c r="AI669" s="0" t="s">
        <v>90</v>
      </c>
      <c r="AJ669" s="0" t="s">
        <v>90</v>
      </c>
      <c r="AK669" s="0" t="str">
        <f aca="false">IF(AND($CF669&lt;&gt;"",IFERROR(INDEX(subsample_country_map!$B:$B,MATCH($CF669,subsample_country_map!$A:$A,0)),"")&lt;&gt;""),INDEX(subsample_country_map!$B:$B,MATCH($CF669,subsample_country_map!$A:$A,0)),INDEX(lookup!$AA:$AA,MATCH($A669,lookup!$A:$A,0)))</f>
        <v>99_NCE</v>
      </c>
      <c r="AL669" s="0" t="str">
        <f aca="false">IF(AND($CF669&lt;&gt;"",IFERROR(INDEX(subsample_country_map!$C:$C,MATCH($CF669,subsample_country_map!$A:$A,0)),"")&lt;&gt;""),INDEX(subsample_country_map!$C:$C,MATCH($CF669,subsample_country_map!$A:$A,0)),INDEX(lookup!$AB:$AB,MATCH($A669,lookup!$A:$A,0)))</f>
        <v>99_NCE</v>
      </c>
      <c r="AM669" s="0" t="str">
        <f aca="false">IF(AND($CF669&lt;&gt;"",IFERROR(INDEX(subsample_country_map!$D:$D,MATCH($CF669,subsample_country_map!$A:$A,0)),"")&lt;&gt;""),INDEX(subsample_country_map!$D:$D,MATCH($CF669,subsample_country_map!$A:$A,0)),INDEX(lookup!$AC:$AC,MATCH($A669,lookup!$A:$A,0)))</f>
        <v>99_NCE</v>
      </c>
      <c r="AN669" s="0" t="str">
        <f aca="false">IF(AND($CF669&lt;&gt;"",IFERROR(INDEX(subsample_country_map!$E:$E,MATCH($CF669,subsample_country_map!$A:$A,0)),"")&lt;&gt;""),INDEX(subsample_country_map!$E:$E,MATCH($CF669,subsample_country_map!$A:$A,0)),INDEX(lookup!$AD:$AD,MATCH($A669,lookup!$A:$A,0)))</f>
        <v>99_NCE</v>
      </c>
      <c r="AO669" s="0" t="str">
        <f aca="false">INDEX(lookup!$Y:$Y,MATCH($A669,lookup!$A:$A,0))</f>
        <v>0_published</v>
      </c>
      <c r="AP669" s="0" t="str">
        <f aca="false">INDEX(lookup!$Z:$Z,MATCH($A669,lookup!$A:$A,0))</f>
        <v>0_VHB low</v>
      </c>
      <c r="AQ669" s="0" t="str">
        <f aca="false">INDEX(lookup!$W:$W,MATCH($A669,lookup!$A:$A,0))</f>
        <v>2_sust</v>
      </c>
      <c r="AS669" s="0" t="s">
        <v>91</v>
      </c>
      <c r="AT669" s="0" t="s">
        <v>397</v>
      </c>
      <c r="AU669" s="0" t="s">
        <v>311</v>
      </c>
      <c r="AV669" s="0" t="s">
        <v>132</v>
      </c>
      <c r="AX669" s="0" t="s">
        <v>2522</v>
      </c>
      <c r="BA669" s="0" t="n">
        <v>2907</v>
      </c>
      <c r="BB669" s="0" t="s">
        <v>2504</v>
      </c>
      <c r="BC669" s="0" t="s">
        <v>868</v>
      </c>
      <c r="BD669" s="0" t="s">
        <v>123</v>
      </c>
      <c r="BE669" s="0" t="s">
        <v>98</v>
      </c>
      <c r="BI669" s="0" t="s">
        <v>774</v>
      </c>
      <c r="BJ669" s="0" t="s">
        <v>2523</v>
      </c>
      <c r="BK669" s="0" t="s">
        <v>486</v>
      </c>
      <c r="BL669" s="0" t="s">
        <v>2524</v>
      </c>
      <c r="BM669" s="0" t="s">
        <v>2525</v>
      </c>
      <c r="BN669" s="0" t="s">
        <v>2483</v>
      </c>
      <c r="BO669" s="0" t="s">
        <v>769</v>
      </c>
      <c r="BP669" s="0" t="s">
        <v>2478</v>
      </c>
      <c r="BQ669" s="0" t="s">
        <v>127</v>
      </c>
      <c r="BT669" s="0" t="n">
        <v>0</v>
      </c>
      <c r="BU669" s="0" t="s">
        <v>2484</v>
      </c>
      <c r="BW669" s="0" t="n">
        <v>2009</v>
      </c>
      <c r="BX669" s="0" t="n">
        <v>2015</v>
      </c>
      <c r="BY669" s="0" t="s">
        <v>2485</v>
      </c>
      <c r="BZ669" s="0" t="n">
        <v>2012</v>
      </c>
      <c r="CA669" s="0" t="n">
        <v>0</v>
      </c>
      <c r="CB669" s="0" t="n">
        <v>0</v>
      </c>
      <c r="CC669" s="0" t="n">
        <v>0</v>
      </c>
      <c r="CD669" s="0" t="n">
        <v>-0.00389489434079286</v>
      </c>
      <c r="CE669" s="0" t="n">
        <v>1</v>
      </c>
    </row>
    <row r="670" customFormat="false" ht="15" hidden="false" customHeight="false" outlineLevel="0" collapsed="false">
      <c r="A670" s="0" t="s">
        <v>2478</v>
      </c>
      <c r="B670" s="0" t="n">
        <v>1975</v>
      </c>
      <c r="C670" s="0" t="n">
        <v>-0.0602466131114122</v>
      </c>
      <c r="D670" s="0" t="n">
        <v>2183</v>
      </c>
      <c r="E670" s="0" t="n">
        <f aca="false">IF(ISNUMBER($BA670),$BA670,IF(AND(ISNUMBER($D670),ISNUMBER($BW670),ISNUMBER($BX670)),$D670*($BX670-$BW670+1),""))</f>
        <v>2183</v>
      </c>
      <c r="H670" s="0" t="s">
        <v>118</v>
      </c>
      <c r="I670" s="0" t="s">
        <v>119</v>
      </c>
      <c r="J670" s="0" t="n">
        <f aca="false">IF($BW670&lt;&gt;"",$BW670,"")</f>
        <v>2009</v>
      </c>
      <c r="K670" s="0" t="n">
        <f aca="false">IF($BX670&lt;&gt;"",$BX670,"")</f>
        <v>2015</v>
      </c>
      <c r="L670" s="0" t="n">
        <f aca="false">IF(AND(ISNUMBER($BW670),ISNUMBER($BX670)),($BW670+$BX670)/2,"")</f>
        <v>2012</v>
      </c>
      <c r="M670" s="0" t="n">
        <f aca="false">IF($L670&lt;&gt;"",$L670,"")</f>
        <v>2012</v>
      </c>
      <c r="N670" s="0" t="n">
        <f aca="false">IF(AND(ISNUMBER($BW670),ISNUMBER($BX670)),MIN(1,MAX(0,($BX670-2016+1)/($BX670-$BW670+1))),"")</f>
        <v>0</v>
      </c>
      <c r="O670" s="0" t="n">
        <f aca="false">IF(AND(ISNUMBER($BW670),ISNUMBER($BX670)),MIN(1,MAX(0,($BX670-2017+1)/($BX670-$BW670+1))),"")</f>
        <v>0</v>
      </c>
      <c r="P670" s="0" t="n">
        <f aca="false">IF(AND(ISNUMBER($BW670),ISNUMBER($BX670)),MIN(1,MAX(0,($BX670-2018+1)/($BX670-$BW670+1))),"")</f>
        <v>0</v>
      </c>
      <c r="Q670" s="0" t="n">
        <f aca="false">IF(AND(ISNUMBER($BW670),ISNUMBER($BX670)),MIN(1,MAX(0,($BX670-2019+1)/($BX670-$BW670+1))),"")</f>
        <v>0</v>
      </c>
      <c r="R670" s="0" t="n">
        <f aca="false">IF(AND(ISNUMBER($BW670),ISNUMBER($BX670)),MIN(1,MAX(0,($BX670-2016+1)/($BX670-$BW670+1))),"")</f>
        <v>0</v>
      </c>
      <c r="S670" s="0" t="n">
        <f aca="false">IF($L670&lt;&gt;"",IF($L670&gt;=2015.5,1,0),"")</f>
        <v>0</v>
      </c>
      <c r="T670" s="0" t="n">
        <f aca="false">IF($L670&lt;&gt;"",IF($L670&gt;=2016,1,0),"")</f>
        <v>0</v>
      </c>
      <c r="U670" s="0" t="n">
        <f aca="false">IF(ISNUMBER($BX670),IF($BX670&gt;=2016,1,0),"")</f>
        <v>0</v>
      </c>
      <c r="V670" s="0" t="n">
        <f aca="false">IF(ISNUMBER($BW670),IF($BW670&gt;=2016,1,0),"")</f>
        <v>0</v>
      </c>
      <c r="W670" s="0" t="str">
        <f aca="false">IF(AND(ISNUMBER($BW670),ISNUMBER($BX670)),IF($BW670&gt;=2016,"post-only",IF($BX670&lt;2016,"pre-only","mixed")),"")</f>
        <v>pre-only</v>
      </c>
      <c r="X670" s="0" t="n">
        <f aca="false">IF(AND(ISNUMBER($BW670),ISNUMBER($BX670)),MIN(1,MAX(0,($BX670-2017+1)/($BX670-$BW670+1))),"")</f>
        <v>0</v>
      </c>
      <c r="Y670" s="0" t="n">
        <f aca="false">IF(AND(ISNUMBER($BW670),ISNUMBER($BX670)),MIN(1,MAX(0,($BX670-2018+1)/($BX670-$BW670+1))),"")</f>
        <v>0</v>
      </c>
      <c r="Z670" s="0" t="n">
        <f aca="false">IF(AND(ISNUMBER($BW670),ISNUMBER($BX670)),MIN(1,MAX(0,($BX670-2019+1)/($BX670-$BW670+1))),"")</f>
        <v>0</v>
      </c>
      <c r="AA670" s="0" t="n">
        <f aca="false">IF(ISNUMBER($BX670),IF($BX670&gt;=2017,1,0),"")</f>
        <v>0</v>
      </c>
      <c r="AB670" s="0" t="n">
        <f aca="false">IF(ISNUMBER($BX670),IF($BX670&gt;=2018,1,0),"")</f>
        <v>0</v>
      </c>
      <c r="AC670" s="0" t="n">
        <f aca="false">IF(ISNUMBER($BX670),IF($BX670&gt;=2019,1,0),"")</f>
        <v>0</v>
      </c>
      <c r="AD670" s="0" t="n">
        <f aca="false">IF($L670&lt;&gt;"",IF($L670&gt;2013,1,0),"")</f>
        <v>0</v>
      </c>
      <c r="AE670" s="0" t="n">
        <f aca="false">IF($L670&lt;&gt;"",1+IF($L670&gt;2011,1,0)+IF($L670&gt;2014,1,0),"")</f>
        <v>2</v>
      </c>
      <c r="AF670" s="0" t="s">
        <v>310</v>
      </c>
      <c r="AG670" s="0" t="s">
        <v>88</v>
      </c>
      <c r="AH670" s="0" t="s">
        <v>89</v>
      </c>
      <c r="AI670" s="0" t="s">
        <v>90</v>
      </c>
      <c r="AJ670" s="0" t="s">
        <v>90</v>
      </c>
      <c r="AK670" s="0" t="str">
        <f aca="false">IF(AND($CF670&lt;&gt;"",IFERROR(INDEX(subsample_country_map!$B:$B,MATCH($CF670,subsample_country_map!$A:$A,0)),"")&lt;&gt;""),INDEX(subsample_country_map!$B:$B,MATCH($CF670,subsample_country_map!$A:$A,0)),INDEX(lookup!$AA:$AA,MATCH($A670,lookup!$A:$A,0)))</f>
        <v>99_NCE</v>
      </c>
      <c r="AL670" s="0" t="str">
        <f aca="false">IF(AND($CF670&lt;&gt;"",IFERROR(INDEX(subsample_country_map!$C:$C,MATCH($CF670,subsample_country_map!$A:$A,0)),"")&lt;&gt;""),INDEX(subsample_country_map!$C:$C,MATCH($CF670,subsample_country_map!$A:$A,0)),INDEX(lookup!$AB:$AB,MATCH($A670,lookup!$A:$A,0)))</f>
        <v>99_NCE</v>
      </c>
      <c r="AM670" s="0" t="str">
        <f aca="false">IF(AND($CF670&lt;&gt;"",IFERROR(INDEX(subsample_country_map!$D:$D,MATCH($CF670,subsample_country_map!$A:$A,0)),"")&lt;&gt;""),INDEX(subsample_country_map!$D:$D,MATCH($CF670,subsample_country_map!$A:$A,0)),INDEX(lookup!$AC:$AC,MATCH($A670,lookup!$A:$A,0)))</f>
        <v>99_NCE</v>
      </c>
      <c r="AN670" s="0" t="str">
        <f aca="false">IF(AND($CF670&lt;&gt;"",IFERROR(INDEX(subsample_country_map!$E:$E,MATCH($CF670,subsample_country_map!$A:$A,0)),"")&lt;&gt;""),INDEX(subsample_country_map!$E:$E,MATCH($CF670,subsample_country_map!$A:$A,0)),INDEX(lookup!$AD:$AD,MATCH($A670,lookup!$A:$A,0)))</f>
        <v>99_NCE</v>
      </c>
      <c r="AO670" s="0" t="str">
        <f aca="false">INDEX(lookup!$Y:$Y,MATCH($A670,lookup!$A:$A,0))</f>
        <v>0_published</v>
      </c>
      <c r="AP670" s="0" t="str">
        <f aca="false">INDEX(lookup!$Z:$Z,MATCH($A670,lookup!$A:$A,0))</f>
        <v>0_VHB low</v>
      </c>
      <c r="AQ670" s="0" t="str">
        <f aca="false">INDEX(lookup!$W:$W,MATCH($A670,lookup!$A:$A,0))</f>
        <v>2_sust</v>
      </c>
      <c r="AS670" s="0" t="s">
        <v>91</v>
      </c>
      <c r="AT670" s="0" t="s">
        <v>111</v>
      </c>
      <c r="AU670" s="0" t="s">
        <v>311</v>
      </c>
      <c r="AV670" s="0" t="s">
        <v>1682</v>
      </c>
      <c r="AX670" s="0" t="s">
        <v>2526</v>
      </c>
      <c r="BA670" s="0" t="n">
        <v>2183</v>
      </c>
      <c r="BB670" s="0" t="s">
        <v>347</v>
      </c>
      <c r="BC670" s="0" t="s">
        <v>868</v>
      </c>
      <c r="BD670" s="0" t="s">
        <v>123</v>
      </c>
      <c r="BE670" s="0" t="s">
        <v>389</v>
      </c>
      <c r="BF670" s="0" t="s">
        <v>2527</v>
      </c>
      <c r="BG670" s="0" t="s">
        <v>2528</v>
      </c>
      <c r="BH670" s="0" t="s">
        <v>2529</v>
      </c>
      <c r="BI670" s="0" t="s">
        <v>1444</v>
      </c>
      <c r="BJ670" s="0" t="s">
        <v>2530</v>
      </c>
      <c r="BK670" s="0" t="s">
        <v>429</v>
      </c>
      <c r="BL670" s="0" t="s">
        <v>2531</v>
      </c>
      <c r="BM670" s="0" t="s">
        <v>2482</v>
      </c>
      <c r="BN670" s="0" t="s">
        <v>2483</v>
      </c>
      <c r="BO670" s="0" t="s">
        <v>769</v>
      </c>
      <c r="BP670" s="0" t="s">
        <v>2478</v>
      </c>
      <c r="BQ670" s="0" t="s">
        <v>127</v>
      </c>
      <c r="BT670" s="0" t="n">
        <v>0</v>
      </c>
      <c r="BU670" s="0" t="s">
        <v>2484</v>
      </c>
      <c r="BW670" s="0" t="n">
        <v>2009</v>
      </c>
      <c r="BX670" s="0" t="n">
        <v>2015</v>
      </c>
      <c r="BY670" s="0" t="s">
        <v>2485</v>
      </c>
      <c r="BZ670" s="0" t="n">
        <v>2012</v>
      </c>
      <c r="CA670" s="0" t="n">
        <v>0</v>
      </c>
      <c r="CB670" s="0" t="n">
        <v>0</v>
      </c>
      <c r="CC670" s="0" t="n">
        <v>0</v>
      </c>
      <c r="CD670" s="0" t="n">
        <v>-0.0603196637279046</v>
      </c>
      <c r="CE670" s="0" t="n">
        <v>1</v>
      </c>
    </row>
    <row r="671" customFormat="false" ht="15" hidden="false" customHeight="false" outlineLevel="0" collapsed="false">
      <c r="A671" s="0" t="s">
        <v>2478</v>
      </c>
      <c r="B671" s="0" t="n">
        <v>1976</v>
      </c>
      <c r="C671" s="0" t="n">
        <v>-0.0346969595466823</v>
      </c>
      <c r="D671" s="0" t="n">
        <v>2045</v>
      </c>
      <c r="E671" s="0" t="n">
        <f aca="false">IF(ISNUMBER($BA671),$BA671,IF(AND(ISNUMBER($D671),ISNUMBER($BW671),ISNUMBER($BX671)),$D671*($BX671-$BW671+1),""))</f>
        <v>2045</v>
      </c>
      <c r="H671" s="0" t="s">
        <v>118</v>
      </c>
      <c r="I671" s="0" t="s">
        <v>119</v>
      </c>
      <c r="J671" s="0" t="n">
        <f aca="false">IF($BW671&lt;&gt;"",$BW671,"")</f>
        <v>2009</v>
      </c>
      <c r="K671" s="0" t="n">
        <f aca="false">IF($BX671&lt;&gt;"",$BX671,"")</f>
        <v>2015</v>
      </c>
      <c r="L671" s="0" t="n">
        <f aca="false">IF(AND(ISNUMBER($BW671),ISNUMBER($BX671)),($BW671+$BX671)/2,"")</f>
        <v>2012</v>
      </c>
      <c r="M671" s="0" t="n">
        <f aca="false">IF($L671&lt;&gt;"",$L671,"")</f>
        <v>2012</v>
      </c>
      <c r="N671" s="0" t="n">
        <f aca="false">IF(AND(ISNUMBER($BW671),ISNUMBER($BX671)),MIN(1,MAX(0,($BX671-2016+1)/($BX671-$BW671+1))),"")</f>
        <v>0</v>
      </c>
      <c r="O671" s="0" t="n">
        <f aca="false">IF(AND(ISNUMBER($BW671),ISNUMBER($BX671)),MIN(1,MAX(0,($BX671-2017+1)/($BX671-$BW671+1))),"")</f>
        <v>0</v>
      </c>
      <c r="P671" s="0" t="n">
        <f aca="false">IF(AND(ISNUMBER($BW671),ISNUMBER($BX671)),MIN(1,MAX(0,($BX671-2018+1)/($BX671-$BW671+1))),"")</f>
        <v>0</v>
      </c>
      <c r="Q671" s="0" t="n">
        <f aca="false">IF(AND(ISNUMBER($BW671),ISNUMBER($BX671)),MIN(1,MAX(0,($BX671-2019+1)/($BX671-$BW671+1))),"")</f>
        <v>0</v>
      </c>
      <c r="R671" s="0" t="n">
        <f aca="false">IF(AND(ISNUMBER($BW671),ISNUMBER($BX671)),MIN(1,MAX(0,($BX671-2016+1)/($BX671-$BW671+1))),"")</f>
        <v>0</v>
      </c>
      <c r="S671" s="0" t="n">
        <f aca="false">IF($L671&lt;&gt;"",IF($L671&gt;=2015.5,1,0),"")</f>
        <v>0</v>
      </c>
      <c r="T671" s="0" t="n">
        <f aca="false">IF($L671&lt;&gt;"",IF($L671&gt;=2016,1,0),"")</f>
        <v>0</v>
      </c>
      <c r="U671" s="0" t="n">
        <f aca="false">IF(ISNUMBER($BX671),IF($BX671&gt;=2016,1,0),"")</f>
        <v>0</v>
      </c>
      <c r="V671" s="0" t="n">
        <f aca="false">IF(ISNUMBER($BW671),IF($BW671&gt;=2016,1,0),"")</f>
        <v>0</v>
      </c>
      <c r="W671" s="0" t="str">
        <f aca="false">IF(AND(ISNUMBER($BW671),ISNUMBER($BX671)),IF($BW671&gt;=2016,"post-only",IF($BX671&lt;2016,"pre-only","mixed")),"")</f>
        <v>pre-only</v>
      </c>
      <c r="X671" s="0" t="n">
        <f aca="false">IF(AND(ISNUMBER($BW671),ISNUMBER($BX671)),MIN(1,MAX(0,($BX671-2017+1)/($BX671-$BW671+1))),"")</f>
        <v>0</v>
      </c>
      <c r="Y671" s="0" t="n">
        <f aca="false">IF(AND(ISNUMBER($BW671),ISNUMBER($BX671)),MIN(1,MAX(0,($BX671-2018+1)/($BX671-$BW671+1))),"")</f>
        <v>0</v>
      </c>
      <c r="Z671" s="0" t="n">
        <f aca="false">IF(AND(ISNUMBER($BW671),ISNUMBER($BX671)),MIN(1,MAX(0,($BX671-2019+1)/($BX671-$BW671+1))),"")</f>
        <v>0</v>
      </c>
      <c r="AA671" s="0" t="n">
        <f aca="false">IF(ISNUMBER($BX671),IF($BX671&gt;=2017,1,0),"")</f>
        <v>0</v>
      </c>
      <c r="AB671" s="0" t="n">
        <f aca="false">IF(ISNUMBER($BX671),IF($BX671&gt;=2018,1,0),"")</f>
        <v>0</v>
      </c>
      <c r="AC671" s="0" t="n">
        <f aca="false">IF(ISNUMBER($BX671),IF($BX671&gt;=2019,1,0),"")</f>
        <v>0</v>
      </c>
      <c r="AD671" s="0" t="n">
        <f aca="false">IF($L671&lt;&gt;"",IF($L671&gt;2013,1,0),"")</f>
        <v>0</v>
      </c>
      <c r="AE671" s="0" t="n">
        <f aca="false">IF($L671&lt;&gt;"",1+IF($L671&gt;2011,1,0)+IF($L671&gt;2014,1,0),"")</f>
        <v>2</v>
      </c>
      <c r="AF671" s="0" t="s">
        <v>310</v>
      </c>
      <c r="AG671" s="0" t="s">
        <v>88</v>
      </c>
      <c r="AH671" s="0" t="s">
        <v>89</v>
      </c>
      <c r="AI671" s="0" t="s">
        <v>90</v>
      </c>
      <c r="AJ671" s="0" t="s">
        <v>90</v>
      </c>
      <c r="AK671" s="0" t="str">
        <f aca="false">IF(AND($CF671&lt;&gt;"",IFERROR(INDEX(subsample_country_map!$B:$B,MATCH($CF671,subsample_country_map!$A:$A,0)),"")&lt;&gt;""),INDEX(subsample_country_map!$B:$B,MATCH($CF671,subsample_country_map!$A:$A,0)),INDEX(lookup!$AA:$AA,MATCH($A671,lookup!$A:$A,0)))</f>
        <v>99_NCE</v>
      </c>
      <c r="AL671" s="0" t="str">
        <f aca="false">IF(AND($CF671&lt;&gt;"",IFERROR(INDEX(subsample_country_map!$C:$C,MATCH($CF671,subsample_country_map!$A:$A,0)),"")&lt;&gt;""),INDEX(subsample_country_map!$C:$C,MATCH($CF671,subsample_country_map!$A:$A,0)),INDEX(lookup!$AB:$AB,MATCH($A671,lookup!$A:$A,0)))</f>
        <v>99_NCE</v>
      </c>
      <c r="AM671" s="0" t="str">
        <f aca="false">IF(AND($CF671&lt;&gt;"",IFERROR(INDEX(subsample_country_map!$D:$D,MATCH($CF671,subsample_country_map!$A:$A,0)),"")&lt;&gt;""),INDEX(subsample_country_map!$D:$D,MATCH($CF671,subsample_country_map!$A:$A,0)),INDEX(lookup!$AC:$AC,MATCH($A671,lookup!$A:$A,0)))</f>
        <v>99_NCE</v>
      </c>
      <c r="AN671" s="0" t="str">
        <f aca="false">IF(AND($CF671&lt;&gt;"",IFERROR(INDEX(subsample_country_map!$E:$E,MATCH($CF671,subsample_country_map!$A:$A,0)),"")&lt;&gt;""),INDEX(subsample_country_map!$E:$E,MATCH($CF671,subsample_country_map!$A:$A,0)),INDEX(lookup!$AD:$AD,MATCH($A671,lookup!$A:$A,0)))</f>
        <v>99_NCE</v>
      </c>
      <c r="AO671" s="0" t="str">
        <f aca="false">INDEX(lookup!$Y:$Y,MATCH($A671,lookup!$A:$A,0))</f>
        <v>0_published</v>
      </c>
      <c r="AP671" s="0" t="str">
        <f aca="false">INDEX(lookup!$Z:$Z,MATCH($A671,lookup!$A:$A,0))</f>
        <v>0_VHB low</v>
      </c>
      <c r="AQ671" s="0" t="str">
        <f aca="false">INDEX(lookup!$W:$W,MATCH($A671,lookup!$A:$A,0))</f>
        <v>2_sust</v>
      </c>
      <c r="AS671" s="0" t="s">
        <v>91</v>
      </c>
      <c r="AT671" s="0" t="s">
        <v>111</v>
      </c>
      <c r="AU671" s="0" t="s">
        <v>311</v>
      </c>
      <c r="AV671" s="0" t="s">
        <v>2532</v>
      </c>
      <c r="AX671" s="0" t="s">
        <v>2533</v>
      </c>
      <c r="BA671" s="0" t="n">
        <v>2045</v>
      </c>
      <c r="BB671" s="0" t="s">
        <v>347</v>
      </c>
      <c r="BC671" s="0" t="s">
        <v>868</v>
      </c>
      <c r="BD671" s="0" t="s">
        <v>123</v>
      </c>
      <c r="BE671" s="0" t="s">
        <v>389</v>
      </c>
      <c r="BF671" s="0" t="s">
        <v>2534</v>
      </c>
      <c r="BG671" s="0" t="s">
        <v>1429</v>
      </c>
      <c r="BH671" s="0" t="s">
        <v>2535</v>
      </c>
      <c r="BI671" s="0" t="s">
        <v>1444</v>
      </c>
      <c r="BJ671" s="0" t="s">
        <v>2536</v>
      </c>
      <c r="BK671" s="0" t="s">
        <v>429</v>
      </c>
      <c r="BL671" s="0" t="s">
        <v>2537</v>
      </c>
      <c r="BM671" s="0" t="s">
        <v>2482</v>
      </c>
      <c r="BN671" s="0" t="s">
        <v>2483</v>
      </c>
      <c r="BO671" s="0" t="s">
        <v>769</v>
      </c>
      <c r="BP671" s="0" t="s">
        <v>2478</v>
      </c>
      <c r="BQ671" s="0" t="s">
        <v>127</v>
      </c>
      <c r="BT671" s="0" t="n">
        <v>0</v>
      </c>
      <c r="BU671" s="0" t="s">
        <v>2484</v>
      </c>
      <c r="BW671" s="0" t="n">
        <v>2009</v>
      </c>
      <c r="BX671" s="0" t="n">
        <v>2015</v>
      </c>
      <c r="BY671" s="0" t="s">
        <v>2485</v>
      </c>
      <c r="BZ671" s="0" t="n">
        <v>2012</v>
      </c>
      <c r="CA671" s="0" t="n">
        <v>0</v>
      </c>
      <c r="CB671" s="0" t="n">
        <v>0</v>
      </c>
      <c r="CC671" s="0" t="n">
        <v>0</v>
      </c>
      <c r="CD671" s="0" t="n">
        <v>-0.0347108932597787</v>
      </c>
      <c r="CE671" s="0" t="n">
        <v>1</v>
      </c>
    </row>
    <row r="672" customFormat="false" ht="15" hidden="false" customHeight="false" outlineLevel="0" collapsed="false">
      <c r="A672" s="0" t="s">
        <v>2478</v>
      </c>
      <c r="B672" s="0" t="n">
        <v>1977</v>
      </c>
      <c r="C672" s="0" t="n">
        <v>-0.118210862619808</v>
      </c>
      <c r="D672" s="0" t="n">
        <v>966</v>
      </c>
      <c r="E672" s="0" t="n">
        <f aca="false">IF(ISNUMBER($BA672),$BA672,IF(AND(ISNUMBER($D672),ISNUMBER($BW672),ISNUMBER($BX672)),$D672*($BX672-$BW672+1),""))</f>
        <v>966</v>
      </c>
      <c r="H672" s="0" t="s">
        <v>118</v>
      </c>
      <c r="I672" s="0" t="s">
        <v>119</v>
      </c>
      <c r="J672" s="0" t="n">
        <f aca="false">IF($BW672&lt;&gt;"",$BW672,"")</f>
        <v>2009</v>
      </c>
      <c r="K672" s="0" t="n">
        <f aca="false">IF($BX672&lt;&gt;"",$BX672,"")</f>
        <v>2015</v>
      </c>
      <c r="L672" s="0" t="n">
        <f aca="false">IF(AND(ISNUMBER($BW672),ISNUMBER($BX672)),($BW672+$BX672)/2,"")</f>
        <v>2012</v>
      </c>
      <c r="M672" s="0" t="n">
        <f aca="false">IF($L672&lt;&gt;"",$L672,"")</f>
        <v>2012</v>
      </c>
      <c r="N672" s="0" t="n">
        <f aca="false">IF(AND(ISNUMBER($BW672),ISNUMBER($BX672)),MIN(1,MAX(0,($BX672-2016+1)/($BX672-$BW672+1))),"")</f>
        <v>0</v>
      </c>
      <c r="O672" s="0" t="n">
        <f aca="false">IF(AND(ISNUMBER($BW672),ISNUMBER($BX672)),MIN(1,MAX(0,($BX672-2017+1)/($BX672-$BW672+1))),"")</f>
        <v>0</v>
      </c>
      <c r="P672" s="0" t="n">
        <f aca="false">IF(AND(ISNUMBER($BW672),ISNUMBER($BX672)),MIN(1,MAX(0,($BX672-2018+1)/($BX672-$BW672+1))),"")</f>
        <v>0</v>
      </c>
      <c r="Q672" s="0" t="n">
        <f aca="false">IF(AND(ISNUMBER($BW672),ISNUMBER($BX672)),MIN(1,MAX(0,($BX672-2019+1)/($BX672-$BW672+1))),"")</f>
        <v>0</v>
      </c>
      <c r="R672" s="0" t="n">
        <f aca="false">IF(AND(ISNUMBER($BW672),ISNUMBER($BX672)),MIN(1,MAX(0,($BX672-2016+1)/($BX672-$BW672+1))),"")</f>
        <v>0</v>
      </c>
      <c r="S672" s="0" t="n">
        <f aca="false">IF($L672&lt;&gt;"",IF($L672&gt;=2015.5,1,0),"")</f>
        <v>0</v>
      </c>
      <c r="T672" s="0" t="n">
        <f aca="false">IF($L672&lt;&gt;"",IF($L672&gt;=2016,1,0),"")</f>
        <v>0</v>
      </c>
      <c r="U672" s="0" t="n">
        <f aca="false">IF(ISNUMBER($BX672),IF($BX672&gt;=2016,1,0),"")</f>
        <v>0</v>
      </c>
      <c r="V672" s="0" t="n">
        <f aca="false">IF(ISNUMBER($BW672),IF($BW672&gt;=2016,1,0),"")</f>
        <v>0</v>
      </c>
      <c r="W672" s="0" t="str">
        <f aca="false">IF(AND(ISNUMBER($BW672),ISNUMBER($BX672)),IF($BW672&gt;=2016,"post-only",IF($BX672&lt;2016,"pre-only","mixed")),"")</f>
        <v>pre-only</v>
      </c>
      <c r="X672" s="0" t="n">
        <f aca="false">IF(AND(ISNUMBER($BW672),ISNUMBER($BX672)),MIN(1,MAX(0,($BX672-2017+1)/($BX672-$BW672+1))),"")</f>
        <v>0</v>
      </c>
      <c r="Y672" s="0" t="n">
        <f aca="false">IF(AND(ISNUMBER($BW672),ISNUMBER($BX672)),MIN(1,MAX(0,($BX672-2018+1)/($BX672-$BW672+1))),"")</f>
        <v>0</v>
      </c>
      <c r="Z672" s="0" t="n">
        <f aca="false">IF(AND(ISNUMBER($BW672),ISNUMBER($BX672)),MIN(1,MAX(0,($BX672-2019+1)/($BX672-$BW672+1))),"")</f>
        <v>0</v>
      </c>
      <c r="AA672" s="0" t="n">
        <f aca="false">IF(ISNUMBER($BX672),IF($BX672&gt;=2017,1,0),"")</f>
        <v>0</v>
      </c>
      <c r="AB672" s="0" t="n">
        <f aca="false">IF(ISNUMBER($BX672),IF($BX672&gt;=2018,1,0),"")</f>
        <v>0</v>
      </c>
      <c r="AC672" s="0" t="n">
        <f aca="false">IF(ISNUMBER($BX672),IF($BX672&gt;=2019,1,0),"")</f>
        <v>0</v>
      </c>
      <c r="AD672" s="0" t="n">
        <f aca="false">IF($L672&lt;&gt;"",IF($L672&gt;2013,1,0),"")</f>
        <v>0</v>
      </c>
      <c r="AE672" s="0" t="n">
        <f aca="false">IF($L672&lt;&gt;"",1+IF($L672&gt;2011,1,0)+IF($L672&gt;2014,1,0),"")</f>
        <v>2</v>
      </c>
      <c r="AF672" s="0" t="s">
        <v>310</v>
      </c>
      <c r="AG672" s="0" t="s">
        <v>88</v>
      </c>
      <c r="AH672" s="0" t="s">
        <v>89</v>
      </c>
      <c r="AI672" s="0" t="s">
        <v>90</v>
      </c>
      <c r="AJ672" s="0" t="s">
        <v>90</v>
      </c>
      <c r="AK672" s="0" t="str">
        <f aca="false">IF(AND($CF672&lt;&gt;"",IFERROR(INDEX(subsample_country_map!$B:$B,MATCH($CF672,subsample_country_map!$A:$A,0)),"")&lt;&gt;""),INDEX(subsample_country_map!$B:$B,MATCH($CF672,subsample_country_map!$A:$A,0)),INDEX(lookup!$AA:$AA,MATCH($A672,lookup!$A:$A,0)))</f>
        <v>99_NCE</v>
      </c>
      <c r="AL672" s="0" t="str">
        <f aca="false">IF(AND($CF672&lt;&gt;"",IFERROR(INDEX(subsample_country_map!$C:$C,MATCH($CF672,subsample_country_map!$A:$A,0)),"")&lt;&gt;""),INDEX(subsample_country_map!$C:$C,MATCH($CF672,subsample_country_map!$A:$A,0)),INDEX(lookup!$AB:$AB,MATCH($A672,lookup!$A:$A,0)))</f>
        <v>99_NCE</v>
      </c>
      <c r="AM672" s="0" t="str">
        <f aca="false">IF(AND($CF672&lt;&gt;"",IFERROR(INDEX(subsample_country_map!$D:$D,MATCH($CF672,subsample_country_map!$A:$A,0)),"")&lt;&gt;""),INDEX(subsample_country_map!$D:$D,MATCH($CF672,subsample_country_map!$A:$A,0)),INDEX(lookup!$AC:$AC,MATCH($A672,lookup!$A:$A,0)))</f>
        <v>99_NCE</v>
      </c>
      <c r="AN672" s="0" t="str">
        <f aca="false">IF(AND($CF672&lt;&gt;"",IFERROR(INDEX(subsample_country_map!$E:$E,MATCH($CF672,subsample_country_map!$A:$A,0)),"")&lt;&gt;""),INDEX(subsample_country_map!$E:$E,MATCH($CF672,subsample_country_map!$A:$A,0)),INDEX(lookup!$AD:$AD,MATCH($A672,lookup!$A:$A,0)))</f>
        <v>99_NCE</v>
      </c>
      <c r="AO672" s="0" t="str">
        <f aca="false">INDEX(lookup!$Y:$Y,MATCH($A672,lookup!$A:$A,0))</f>
        <v>0_published</v>
      </c>
      <c r="AP672" s="0" t="str">
        <f aca="false">INDEX(lookup!$Z:$Z,MATCH($A672,lookup!$A:$A,0))</f>
        <v>0_VHB low</v>
      </c>
      <c r="AQ672" s="0" t="str">
        <f aca="false">INDEX(lookup!$W:$W,MATCH($A672,lookup!$A:$A,0))</f>
        <v>2_sust</v>
      </c>
      <c r="AS672" s="0" t="s">
        <v>91</v>
      </c>
      <c r="AT672" s="0" t="s">
        <v>111</v>
      </c>
      <c r="AU672" s="0" t="s">
        <v>311</v>
      </c>
      <c r="AV672" s="0" t="s">
        <v>2538</v>
      </c>
      <c r="AX672" s="0" t="s">
        <v>2539</v>
      </c>
      <c r="BA672" s="0" t="n">
        <v>966</v>
      </c>
      <c r="BB672" s="0" t="s">
        <v>347</v>
      </c>
      <c r="BC672" s="0" t="s">
        <v>868</v>
      </c>
      <c r="BD672" s="0" t="s">
        <v>123</v>
      </c>
      <c r="BE672" s="0" t="s">
        <v>389</v>
      </c>
      <c r="BF672" s="0" t="s">
        <v>2540</v>
      </c>
      <c r="BG672" s="0" t="s">
        <v>2528</v>
      </c>
      <c r="BH672" s="0" t="s">
        <v>1428</v>
      </c>
      <c r="BI672" s="0" t="s">
        <v>1444</v>
      </c>
      <c r="BJ672" s="0" t="s">
        <v>2541</v>
      </c>
      <c r="BK672" s="0" t="s">
        <v>429</v>
      </c>
      <c r="BL672" s="0" t="s">
        <v>2542</v>
      </c>
      <c r="BM672" s="0" t="s">
        <v>2482</v>
      </c>
      <c r="BN672" s="0" t="s">
        <v>2483</v>
      </c>
      <c r="BO672" s="0" t="s">
        <v>769</v>
      </c>
      <c r="BP672" s="0" t="s">
        <v>2478</v>
      </c>
      <c r="BQ672" s="0" t="s">
        <v>127</v>
      </c>
      <c r="BT672" s="0" t="n">
        <v>0</v>
      </c>
      <c r="BU672" s="0" t="s">
        <v>2484</v>
      </c>
      <c r="BW672" s="0" t="n">
        <v>2009</v>
      </c>
      <c r="BX672" s="0" t="n">
        <v>2015</v>
      </c>
      <c r="BY672" s="0" t="s">
        <v>2485</v>
      </c>
      <c r="BZ672" s="0" t="n">
        <v>2012</v>
      </c>
      <c r="CA672" s="0" t="n">
        <v>0</v>
      </c>
      <c r="CB672" s="0" t="n">
        <v>0</v>
      </c>
      <c r="CC672" s="0" t="n">
        <v>0</v>
      </c>
      <c r="CD672" s="0" t="n">
        <v>-0.118766144383155</v>
      </c>
      <c r="CE672" s="0" t="n">
        <v>1</v>
      </c>
    </row>
    <row r="673" customFormat="false" ht="15" hidden="false" customHeight="false" outlineLevel="0" collapsed="false">
      <c r="A673" s="0" t="s">
        <v>2478</v>
      </c>
      <c r="B673" s="0" t="n">
        <v>1978</v>
      </c>
      <c r="C673" s="0" t="n">
        <v>-0.0426722174566977</v>
      </c>
      <c r="D673" s="0" t="n">
        <v>1217</v>
      </c>
      <c r="E673" s="0" t="n">
        <f aca="false">IF(ISNUMBER($BA673),$BA673,IF(AND(ISNUMBER($D673),ISNUMBER($BW673),ISNUMBER($BX673)),$D673*($BX673-$BW673+1),""))</f>
        <v>1217</v>
      </c>
      <c r="H673" s="0" t="s">
        <v>118</v>
      </c>
      <c r="I673" s="0" t="s">
        <v>119</v>
      </c>
      <c r="J673" s="0" t="n">
        <f aca="false">IF($BW673&lt;&gt;"",$BW673,"")</f>
        <v>2009</v>
      </c>
      <c r="K673" s="0" t="n">
        <f aca="false">IF($BX673&lt;&gt;"",$BX673,"")</f>
        <v>2015</v>
      </c>
      <c r="L673" s="0" t="n">
        <f aca="false">IF(AND(ISNUMBER($BW673),ISNUMBER($BX673)),($BW673+$BX673)/2,"")</f>
        <v>2012</v>
      </c>
      <c r="M673" s="0" t="n">
        <f aca="false">IF($L673&lt;&gt;"",$L673,"")</f>
        <v>2012</v>
      </c>
      <c r="N673" s="0" t="n">
        <f aca="false">IF(AND(ISNUMBER($BW673),ISNUMBER($BX673)),MIN(1,MAX(0,($BX673-2016+1)/($BX673-$BW673+1))),"")</f>
        <v>0</v>
      </c>
      <c r="O673" s="0" t="n">
        <f aca="false">IF(AND(ISNUMBER($BW673),ISNUMBER($BX673)),MIN(1,MAX(0,($BX673-2017+1)/($BX673-$BW673+1))),"")</f>
        <v>0</v>
      </c>
      <c r="P673" s="0" t="n">
        <f aca="false">IF(AND(ISNUMBER($BW673),ISNUMBER($BX673)),MIN(1,MAX(0,($BX673-2018+1)/($BX673-$BW673+1))),"")</f>
        <v>0</v>
      </c>
      <c r="Q673" s="0" t="n">
        <f aca="false">IF(AND(ISNUMBER($BW673),ISNUMBER($BX673)),MIN(1,MAX(0,($BX673-2019+1)/($BX673-$BW673+1))),"")</f>
        <v>0</v>
      </c>
      <c r="R673" s="0" t="n">
        <f aca="false">IF(AND(ISNUMBER($BW673),ISNUMBER($BX673)),MIN(1,MAX(0,($BX673-2016+1)/($BX673-$BW673+1))),"")</f>
        <v>0</v>
      </c>
      <c r="S673" s="0" t="n">
        <f aca="false">IF($L673&lt;&gt;"",IF($L673&gt;=2015.5,1,0),"")</f>
        <v>0</v>
      </c>
      <c r="T673" s="0" t="n">
        <f aca="false">IF($L673&lt;&gt;"",IF($L673&gt;=2016,1,0),"")</f>
        <v>0</v>
      </c>
      <c r="U673" s="0" t="n">
        <f aca="false">IF(ISNUMBER($BX673),IF($BX673&gt;=2016,1,0),"")</f>
        <v>0</v>
      </c>
      <c r="V673" s="0" t="n">
        <f aca="false">IF(ISNUMBER($BW673),IF($BW673&gt;=2016,1,0),"")</f>
        <v>0</v>
      </c>
      <c r="W673" s="0" t="str">
        <f aca="false">IF(AND(ISNUMBER($BW673),ISNUMBER($BX673)),IF($BW673&gt;=2016,"post-only",IF($BX673&lt;2016,"pre-only","mixed")),"")</f>
        <v>pre-only</v>
      </c>
      <c r="X673" s="0" t="n">
        <f aca="false">IF(AND(ISNUMBER($BW673),ISNUMBER($BX673)),MIN(1,MAX(0,($BX673-2017+1)/($BX673-$BW673+1))),"")</f>
        <v>0</v>
      </c>
      <c r="Y673" s="0" t="n">
        <f aca="false">IF(AND(ISNUMBER($BW673),ISNUMBER($BX673)),MIN(1,MAX(0,($BX673-2018+1)/($BX673-$BW673+1))),"")</f>
        <v>0</v>
      </c>
      <c r="Z673" s="0" t="n">
        <f aca="false">IF(AND(ISNUMBER($BW673),ISNUMBER($BX673)),MIN(1,MAX(0,($BX673-2019+1)/($BX673-$BW673+1))),"")</f>
        <v>0</v>
      </c>
      <c r="AA673" s="0" t="n">
        <f aca="false">IF(ISNUMBER($BX673),IF($BX673&gt;=2017,1,0),"")</f>
        <v>0</v>
      </c>
      <c r="AB673" s="0" t="n">
        <f aca="false">IF(ISNUMBER($BX673),IF($BX673&gt;=2018,1,0),"")</f>
        <v>0</v>
      </c>
      <c r="AC673" s="0" t="n">
        <f aca="false">IF(ISNUMBER($BX673),IF($BX673&gt;=2019,1,0),"")</f>
        <v>0</v>
      </c>
      <c r="AD673" s="0" t="n">
        <f aca="false">IF($L673&lt;&gt;"",IF($L673&gt;2013,1,0),"")</f>
        <v>0</v>
      </c>
      <c r="AE673" s="0" t="n">
        <f aca="false">IF($L673&lt;&gt;"",1+IF($L673&gt;2011,1,0)+IF($L673&gt;2014,1,0),"")</f>
        <v>2</v>
      </c>
      <c r="AF673" s="0" t="s">
        <v>310</v>
      </c>
      <c r="AG673" s="0" t="s">
        <v>88</v>
      </c>
      <c r="AH673" s="0" t="s">
        <v>89</v>
      </c>
      <c r="AI673" s="0" t="s">
        <v>90</v>
      </c>
      <c r="AJ673" s="0" t="s">
        <v>90</v>
      </c>
      <c r="AK673" s="0" t="str">
        <f aca="false">IF(AND($CF673&lt;&gt;"",IFERROR(INDEX(subsample_country_map!$B:$B,MATCH($CF673,subsample_country_map!$A:$A,0)),"")&lt;&gt;""),INDEX(subsample_country_map!$B:$B,MATCH($CF673,subsample_country_map!$A:$A,0)),INDEX(lookup!$AA:$AA,MATCH($A673,lookup!$A:$A,0)))</f>
        <v>99_NCE</v>
      </c>
      <c r="AL673" s="0" t="str">
        <f aca="false">IF(AND($CF673&lt;&gt;"",IFERROR(INDEX(subsample_country_map!$C:$C,MATCH($CF673,subsample_country_map!$A:$A,0)),"")&lt;&gt;""),INDEX(subsample_country_map!$C:$C,MATCH($CF673,subsample_country_map!$A:$A,0)),INDEX(lookup!$AB:$AB,MATCH($A673,lookup!$A:$A,0)))</f>
        <v>99_NCE</v>
      </c>
      <c r="AM673" s="0" t="str">
        <f aca="false">IF(AND($CF673&lt;&gt;"",IFERROR(INDEX(subsample_country_map!$D:$D,MATCH($CF673,subsample_country_map!$A:$A,0)),"")&lt;&gt;""),INDEX(subsample_country_map!$D:$D,MATCH($CF673,subsample_country_map!$A:$A,0)),INDEX(lookup!$AC:$AC,MATCH($A673,lookup!$A:$A,0)))</f>
        <v>99_NCE</v>
      </c>
      <c r="AN673" s="0" t="str">
        <f aca="false">IF(AND($CF673&lt;&gt;"",IFERROR(INDEX(subsample_country_map!$E:$E,MATCH($CF673,subsample_country_map!$A:$A,0)),"")&lt;&gt;""),INDEX(subsample_country_map!$E:$E,MATCH($CF673,subsample_country_map!$A:$A,0)),INDEX(lookup!$AD:$AD,MATCH($A673,lookup!$A:$A,0)))</f>
        <v>99_NCE</v>
      </c>
      <c r="AO673" s="0" t="str">
        <f aca="false">INDEX(lookup!$Y:$Y,MATCH($A673,lookup!$A:$A,0))</f>
        <v>0_published</v>
      </c>
      <c r="AP673" s="0" t="str">
        <f aca="false">INDEX(lookup!$Z:$Z,MATCH($A673,lookup!$A:$A,0))</f>
        <v>0_VHB low</v>
      </c>
      <c r="AQ673" s="0" t="str">
        <f aca="false">INDEX(lookup!$W:$W,MATCH($A673,lookup!$A:$A,0))</f>
        <v>2_sust</v>
      </c>
      <c r="AS673" s="0" t="s">
        <v>91</v>
      </c>
      <c r="AT673" s="0" t="s">
        <v>111</v>
      </c>
      <c r="AU673" s="0" t="s">
        <v>311</v>
      </c>
      <c r="AV673" s="0" t="s">
        <v>1822</v>
      </c>
      <c r="AX673" s="0" t="s">
        <v>2543</v>
      </c>
      <c r="BA673" s="0" t="n">
        <v>1217</v>
      </c>
      <c r="BB673" s="0" t="s">
        <v>347</v>
      </c>
      <c r="BC673" s="0" t="s">
        <v>868</v>
      </c>
      <c r="BD673" s="0" t="s">
        <v>123</v>
      </c>
      <c r="BE673" s="0" t="s">
        <v>389</v>
      </c>
      <c r="BF673" s="0" t="s">
        <v>2544</v>
      </c>
      <c r="BG673" s="0" t="s">
        <v>2545</v>
      </c>
      <c r="BH673" s="0" t="s">
        <v>2529</v>
      </c>
      <c r="BI673" s="0" t="s">
        <v>1444</v>
      </c>
      <c r="BJ673" s="0" t="s">
        <v>2546</v>
      </c>
      <c r="BK673" s="0" t="s">
        <v>429</v>
      </c>
      <c r="BL673" s="0" t="s">
        <v>2547</v>
      </c>
      <c r="BM673" s="0" t="s">
        <v>2482</v>
      </c>
      <c r="BN673" s="0" t="s">
        <v>2483</v>
      </c>
      <c r="BO673" s="0" t="s">
        <v>769</v>
      </c>
      <c r="BP673" s="0" t="s">
        <v>2478</v>
      </c>
      <c r="BQ673" s="0" t="s">
        <v>127</v>
      </c>
      <c r="BT673" s="0" t="n">
        <v>0</v>
      </c>
      <c r="BU673" s="0" t="s">
        <v>2484</v>
      </c>
      <c r="BW673" s="0" t="n">
        <v>2009</v>
      </c>
      <c r="BX673" s="0" t="n">
        <v>2015</v>
      </c>
      <c r="BY673" s="0" t="s">
        <v>2485</v>
      </c>
      <c r="BZ673" s="0" t="n">
        <v>2012</v>
      </c>
      <c r="CA673" s="0" t="n">
        <v>0</v>
      </c>
      <c r="CB673" s="0" t="n">
        <v>0</v>
      </c>
      <c r="CC673" s="0" t="n">
        <v>0</v>
      </c>
      <c r="CD673" s="0" t="n">
        <v>-0.0426981466632278</v>
      </c>
      <c r="CE673" s="0" t="n">
        <v>1</v>
      </c>
    </row>
    <row r="674" customFormat="false" ht="15" hidden="false" customHeight="false" outlineLevel="0" collapsed="false">
      <c r="A674" s="0" t="s">
        <v>2478</v>
      </c>
      <c r="B674" s="0" t="n">
        <v>1979</v>
      </c>
      <c r="C674" s="0" t="n">
        <v>-0.0423570132513397</v>
      </c>
      <c r="D674" s="0" t="n">
        <v>1354</v>
      </c>
      <c r="E674" s="0" t="n">
        <f aca="false">IF(ISNUMBER($BA674),$BA674,IF(AND(ISNUMBER($D674),ISNUMBER($BW674),ISNUMBER($BX674)),$D674*($BX674-$BW674+1),""))</f>
        <v>1354</v>
      </c>
      <c r="H674" s="0" t="s">
        <v>118</v>
      </c>
      <c r="I674" s="0" t="s">
        <v>119</v>
      </c>
      <c r="J674" s="0" t="n">
        <f aca="false">IF($BW674&lt;&gt;"",$BW674,"")</f>
        <v>2009</v>
      </c>
      <c r="K674" s="0" t="n">
        <f aca="false">IF($BX674&lt;&gt;"",$BX674,"")</f>
        <v>2015</v>
      </c>
      <c r="L674" s="0" t="n">
        <f aca="false">IF(AND(ISNUMBER($BW674),ISNUMBER($BX674)),($BW674+$BX674)/2,"")</f>
        <v>2012</v>
      </c>
      <c r="M674" s="0" t="n">
        <f aca="false">IF($L674&lt;&gt;"",$L674,"")</f>
        <v>2012</v>
      </c>
      <c r="N674" s="0" t="n">
        <f aca="false">IF(AND(ISNUMBER($BW674),ISNUMBER($BX674)),MIN(1,MAX(0,($BX674-2016+1)/($BX674-$BW674+1))),"")</f>
        <v>0</v>
      </c>
      <c r="O674" s="0" t="n">
        <f aca="false">IF(AND(ISNUMBER($BW674),ISNUMBER($BX674)),MIN(1,MAX(0,($BX674-2017+1)/($BX674-$BW674+1))),"")</f>
        <v>0</v>
      </c>
      <c r="P674" s="0" t="n">
        <f aca="false">IF(AND(ISNUMBER($BW674),ISNUMBER($BX674)),MIN(1,MAX(0,($BX674-2018+1)/($BX674-$BW674+1))),"")</f>
        <v>0</v>
      </c>
      <c r="Q674" s="0" t="n">
        <f aca="false">IF(AND(ISNUMBER($BW674),ISNUMBER($BX674)),MIN(1,MAX(0,($BX674-2019+1)/($BX674-$BW674+1))),"")</f>
        <v>0</v>
      </c>
      <c r="R674" s="0" t="n">
        <f aca="false">IF(AND(ISNUMBER($BW674),ISNUMBER($BX674)),MIN(1,MAX(0,($BX674-2016+1)/($BX674-$BW674+1))),"")</f>
        <v>0</v>
      </c>
      <c r="S674" s="0" t="n">
        <f aca="false">IF($L674&lt;&gt;"",IF($L674&gt;=2015.5,1,0),"")</f>
        <v>0</v>
      </c>
      <c r="T674" s="0" t="n">
        <f aca="false">IF($L674&lt;&gt;"",IF($L674&gt;=2016,1,0),"")</f>
        <v>0</v>
      </c>
      <c r="U674" s="0" t="n">
        <f aca="false">IF(ISNUMBER($BX674),IF($BX674&gt;=2016,1,0),"")</f>
        <v>0</v>
      </c>
      <c r="V674" s="0" t="n">
        <f aca="false">IF(ISNUMBER($BW674),IF($BW674&gt;=2016,1,0),"")</f>
        <v>0</v>
      </c>
      <c r="W674" s="0" t="str">
        <f aca="false">IF(AND(ISNUMBER($BW674),ISNUMBER($BX674)),IF($BW674&gt;=2016,"post-only",IF($BX674&lt;2016,"pre-only","mixed")),"")</f>
        <v>pre-only</v>
      </c>
      <c r="X674" s="0" t="n">
        <f aca="false">IF(AND(ISNUMBER($BW674),ISNUMBER($BX674)),MIN(1,MAX(0,($BX674-2017+1)/($BX674-$BW674+1))),"")</f>
        <v>0</v>
      </c>
      <c r="Y674" s="0" t="n">
        <f aca="false">IF(AND(ISNUMBER($BW674),ISNUMBER($BX674)),MIN(1,MAX(0,($BX674-2018+1)/($BX674-$BW674+1))),"")</f>
        <v>0</v>
      </c>
      <c r="Z674" s="0" t="n">
        <f aca="false">IF(AND(ISNUMBER($BW674),ISNUMBER($BX674)),MIN(1,MAX(0,($BX674-2019+1)/($BX674-$BW674+1))),"")</f>
        <v>0</v>
      </c>
      <c r="AA674" s="0" t="n">
        <f aca="false">IF(ISNUMBER($BX674),IF($BX674&gt;=2017,1,0),"")</f>
        <v>0</v>
      </c>
      <c r="AB674" s="0" t="n">
        <f aca="false">IF(ISNUMBER($BX674),IF($BX674&gt;=2018,1,0),"")</f>
        <v>0</v>
      </c>
      <c r="AC674" s="0" t="n">
        <f aca="false">IF(ISNUMBER($BX674),IF($BX674&gt;=2019,1,0),"")</f>
        <v>0</v>
      </c>
      <c r="AD674" s="0" t="n">
        <f aca="false">IF($L674&lt;&gt;"",IF($L674&gt;2013,1,0),"")</f>
        <v>0</v>
      </c>
      <c r="AE674" s="0" t="n">
        <f aca="false">IF($L674&lt;&gt;"",1+IF($L674&gt;2011,1,0)+IF($L674&gt;2014,1,0),"")</f>
        <v>2</v>
      </c>
      <c r="AF674" s="0" t="s">
        <v>310</v>
      </c>
      <c r="AG674" s="0" t="s">
        <v>88</v>
      </c>
      <c r="AH674" s="0" t="s">
        <v>89</v>
      </c>
      <c r="AI674" s="0" t="s">
        <v>90</v>
      </c>
      <c r="AJ674" s="0" t="s">
        <v>90</v>
      </c>
      <c r="AK674" s="0" t="str">
        <f aca="false">IF(AND($CF674&lt;&gt;"",IFERROR(INDEX(subsample_country_map!$B:$B,MATCH($CF674,subsample_country_map!$A:$A,0)),"")&lt;&gt;""),INDEX(subsample_country_map!$B:$B,MATCH($CF674,subsample_country_map!$A:$A,0)),INDEX(lookup!$AA:$AA,MATCH($A674,lookup!$A:$A,0)))</f>
        <v>99_NCE</v>
      </c>
      <c r="AL674" s="0" t="str">
        <f aca="false">IF(AND($CF674&lt;&gt;"",IFERROR(INDEX(subsample_country_map!$C:$C,MATCH($CF674,subsample_country_map!$A:$A,0)),"")&lt;&gt;""),INDEX(subsample_country_map!$C:$C,MATCH($CF674,subsample_country_map!$A:$A,0)),INDEX(lookup!$AB:$AB,MATCH($A674,lookup!$A:$A,0)))</f>
        <v>99_NCE</v>
      </c>
      <c r="AM674" s="0" t="str">
        <f aca="false">IF(AND($CF674&lt;&gt;"",IFERROR(INDEX(subsample_country_map!$D:$D,MATCH($CF674,subsample_country_map!$A:$A,0)),"")&lt;&gt;""),INDEX(subsample_country_map!$D:$D,MATCH($CF674,subsample_country_map!$A:$A,0)),INDEX(lookup!$AC:$AC,MATCH($A674,lookup!$A:$A,0)))</f>
        <v>99_NCE</v>
      </c>
      <c r="AN674" s="0" t="str">
        <f aca="false">IF(AND($CF674&lt;&gt;"",IFERROR(INDEX(subsample_country_map!$E:$E,MATCH($CF674,subsample_country_map!$A:$A,0)),"")&lt;&gt;""),INDEX(subsample_country_map!$E:$E,MATCH($CF674,subsample_country_map!$A:$A,0)),INDEX(lookup!$AD:$AD,MATCH($A674,lookup!$A:$A,0)))</f>
        <v>99_NCE</v>
      </c>
      <c r="AO674" s="0" t="str">
        <f aca="false">INDEX(lookup!$Y:$Y,MATCH($A674,lookup!$A:$A,0))</f>
        <v>0_published</v>
      </c>
      <c r="AP674" s="0" t="str">
        <f aca="false">INDEX(lookup!$Z:$Z,MATCH($A674,lookup!$A:$A,0))</f>
        <v>0_VHB low</v>
      </c>
      <c r="AQ674" s="0" t="str">
        <f aca="false">INDEX(lookup!$W:$W,MATCH($A674,lookup!$A:$A,0))</f>
        <v>2_sust</v>
      </c>
      <c r="AS674" s="0" t="s">
        <v>91</v>
      </c>
      <c r="AT674" s="0" t="s">
        <v>111</v>
      </c>
      <c r="AU674" s="0" t="s">
        <v>311</v>
      </c>
      <c r="AV674" s="0" t="s">
        <v>1506</v>
      </c>
      <c r="AX674" s="0" t="s">
        <v>2548</v>
      </c>
      <c r="BA674" s="0" t="n">
        <v>1354</v>
      </c>
      <c r="BB674" s="0" t="s">
        <v>347</v>
      </c>
      <c r="BC674" s="0" t="s">
        <v>868</v>
      </c>
      <c r="BD674" s="0" t="s">
        <v>123</v>
      </c>
      <c r="BE674" s="0" t="s">
        <v>389</v>
      </c>
      <c r="BF674" s="0" t="s">
        <v>2549</v>
      </c>
      <c r="BG674" s="0" t="s">
        <v>1429</v>
      </c>
      <c r="BH674" s="0" t="s">
        <v>1439</v>
      </c>
      <c r="BI674" s="0" t="s">
        <v>1444</v>
      </c>
      <c r="BJ674" s="0" t="s">
        <v>2550</v>
      </c>
      <c r="BK674" s="0" t="s">
        <v>429</v>
      </c>
      <c r="BL674" s="0" t="s">
        <v>2551</v>
      </c>
      <c r="BM674" s="0" t="s">
        <v>2482</v>
      </c>
      <c r="BN674" s="0" t="s">
        <v>2483</v>
      </c>
      <c r="BO674" s="0" t="s">
        <v>769</v>
      </c>
      <c r="BP674" s="0" t="s">
        <v>2478</v>
      </c>
      <c r="BQ674" s="0" t="s">
        <v>127</v>
      </c>
      <c r="BT674" s="0" t="n">
        <v>0</v>
      </c>
      <c r="BU674" s="0" t="s">
        <v>2484</v>
      </c>
      <c r="BW674" s="0" t="n">
        <v>2009</v>
      </c>
      <c r="BX674" s="0" t="n">
        <v>2015</v>
      </c>
      <c r="BY674" s="0" t="s">
        <v>2485</v>
      </c>
      <c r="BZ674" s="0" t="n">
        <v>2012</v>
      </c>
      <c r="CA674" s="0" t="n">
        <v>0</v>
      </c>
      <c r="CB674" s="0" t="n">
        <v>0</v>
      </c>
      <c r="CC674" s="0" t="n">
        <v>0</v>
      </c>
      <c r="CD674" s="0" t="n">
        <v>-0.0423823716943425</v>
      </c>
      <c r="CE674" s="0" t="n">
        <v>1</v>
      </c>
    </row>
    <row r="675" customFormat="false" ht="15" hidden="false" customHeight="false" outlineLevel="0" collapsed="false">
      <c r="A675" s="0" t="s">
        <v>2478</v>
      </c>
      <c r="B675" s="0" t="n">
        <v>1980</v>
      </c>
      <c r="C675" s="0" t="n">
        <v>-0.0421887940653183</v>
      </c>
      <c r="D675" s="0" t="n">
        <v>691</v>
      </c>
      <c r="E675" s="0" t="n">
        <f aca="false">IF(ISNUMBER($BA675),$BA675,IF(AND(ISNUMBER($D675),ISNUMBER($BW675),ISNUMBER($BX675)),$D675*($BX675-$BW675+1),""))</f>
        <v>691</v>
      </c>
      <c r="H675" s="0" t="s">
        <v>118</v>
      </c>
      <c r="I675" s="0" t="s">
        <v>119</v>
      </c>
      <c r="J675" s="0" t="n">
        <f aca="false">IF($BW675&lt;&gt;"",$BW675,"")</f>
        <v>2009</v>
      </c>
      <c r="K675" s="0" t="n">
        <f aca="false">IF($BX675&lt;&gt;"",$BX675,"")</f>
        <v>2015</v>
      </c>
      <c r="L675" s="0" t="n">
        <f aca="false">IF(AND(ISNUMBER($BW675),ISNUMBER($BX675)),($BW675+$BX675)/2,"")</f>
        <v>2012</v>
      </c>
      <c r="M675" s="0" t="n">
        <f aca="false">IF($L675&lt;&gt;"",$L675,"")</f>
        <v>2012</v>
      </c>
      <c r="N675" s="0" t="n">
        <f aca="false">IF(AND(ISNUMBER($BW675),ISNUMBER($BX675)),MIN(1,MAX(0,($BX675-2016+1)/($BX675-$BW675+1))),"")</f>
        <v>0</v>
      </c>
      <c r="O675" s="0" t="n">
        <f aca="false">IF(AND(ISNUMBER($BW675),ISNUMBER($BX675)),MIN(1,MAX(0,($BX675-2017+1)/($BX675-$BW675+1))),"")</f>
        <v>0</v>
      </c>
      <c r="P675" s="0" t="n">
        <f aca="false">IF(AND(ISNUMBER($BW675),ISNUMBER($BX675)),MIN(1,MAX(0,($BX675-2018+1)/($BX675-$BW675+1))),"")</f>
        <v>0</v>
      </c>
      <c r="Q675" s="0" t="n">
        <f aca="false">IF(AND(ISNUMBER($BW675),ISNUMBER($BX675)),MIN(1,MAX(0,($BX675-2019+1)/($BX675-$BW675+1))),"")</f>
        <v>0</v>
      </c>
      <c r="R675" s="0" t="n">
        <f aca="false">IF(AND(ISNUMBER($BW675),ISNUMBER($BX675)),MIN(1,MAX(0,($BX675-2016+1)/($BX675-$BW675+1))),"")</f>
        <v>0</v>
      </c>
      <c r="S675" s="0" t="n">
        <f aca="false">IF($L675&lt;&gt;"",IF($L675&gt;=2015.5,1,0),"")</f>
        <v>0</v>
      </c>
      <c r="T675" s="0" t="n">
        <f aca="false">IF($L675&lt;&gt;"",IF($L675&gt;=2016,1,0),"")</f>
        <v>0</v>
      </c>
      <c r="U675" s="0" t="n">
        <f aca="false">IF(ISNUMBER($BX675),IF($BX675&gt;=2016,1,0),"")</f>
        <v>0</v>
      </c>
      <c r="V675" s="0" t="n">
        <f aca="false">IF(ISNUMBER($BW675),IF($BW675&gt;=2016,1,0),"")</f>
        <v>0</v>
      </c>
      <c r="W675" s="0" t="str">
        <f aca="false">IF(AND(ISNUMBER($BW675),ISNUMBER($BX675)),IF($BW675&gt;=2016,"post-only",IF($BX675&lt;2016,"pre-only","mixed")),"")</f>
        <v>pre-only</v>
      </c>
      <c r="X675" s="0" t="n">
        <f aca="false">IF(AND(ISNUMBER($BW675),ISNUMBER($BX675)),MIN(1,MAX(0,($BX675-2017+1)/($BX675-$BW675+1))),"")</f>
        <v>0</v>
      </c>
      <c r="Y675" s="0" t="n">
        <f aca="false">IF(AND(ISNUMBER($BW675),ISNUMBER($BX675)),MIN(1,MAX(0,($BX675-2018+1)/($BX675-$BW675+1))),"")</f>
        <v>0</v>
      </c>
      <c r="Z675" s="0" t="n">
        <f aca="false">IF(AND(ISNUMBER($BW675),ISNUMBER($BX675)),MIN(1,MAX(0,($BX675-2019+1)/($BX675-$BW675+1))),"")</f>
        <v>0</v>
      </c>
      <c r="AA675" s="0" t="n">
        <f aca="false">IF(ISNUMBER($BX675),IF($BX675&gt;=2017,1,0),"")</f>
        <v>0</v>
      </c>
      <c r="AB675" s="0" t="n">
        <f aca="false">IF(ISNUMBER($BX675),IF($BX675&gt;=2018,1,0),"")</f>
        <v>0</v>
      </c>
      <c r="AC675" s="0" t="n">
        <f aca="false">IF(ISNUMBER($BX675),IF($BX675&gt;=2019,1,0),"")</f>
        <v>0</v>
      </c>
      <c r="AD675" s="0" t="n">
        <f aca="false">IF($L675&lt;&gt;"",IF($L675&gt;2013,1,0),"")</f>
        <v>0</v>
      </c>
      <c r="AE675" s="0" t="n">
        <f aca="false">IF($L675&lt;&gt;"",1+IF($L675&gt;2011,1,0)+IF($L675&gt;2014,1,0),"")</f>
        <v>2</v>
      </c>
      <c r="AF675" s="0" t="s">
        <v>310</v>
      </c>
      <c r="AG675" s="0" t="s">
        <v>88</v>
      </c>
      <c r="AH675" s="0" t="s">
        <v>89</v>
      </c>
      <c r="AI675" s="0" t="s">
        <v>90</v>
      </c>
      <c r="AJ675" s="0" t="s">
        <v>90</v>
      </c>
      <c r="AK675" s="0" t="str">
        <f aca="false">IF(AND($CF675&lt;&gt;"",IFERROR(INDEX(subsample_country_map!$B:$B,MATCH($CF675,subsample_country_map!$A:$A,0)),"")&lt;&gt;""),INDEX(subsample_country_map!$B:$B,MATCH($CF675,subsample_country_map!$A:$A,0)),INDEX(lookup!$AA:$AA,MATCH($A675,lookup!$A:$A,0)))</f>
        <v>99_NCE</v>
      </c>
      <c r="AL675" s="0" t="str">
        <f aca="false">IF(AND($CF675&lt;&gt;"",IFERROR(INDEX(subsample_country_map!$C:$C,MATCH($CF675,subsample_country_map!$A:$A,0)),"")&lt;&gt;""),INDEX(subsample_country_map!$C:$C,MATCH($CF675,subsample_country_map!$A:$A,0)),INDEX(lookup!$AB:$AB,MATCH($A675,lookup!$A:$A,0)))</f>
        <v>99_NCE</v>
      </c>
      <c r="AM675" s="0" t="str">
        <f aca="false">IF(AND($CF675&lt;&gt;"",IFERROR(INDEX(subsample_country_map!$D:$D,MATCH($CF675,subsample_country_map!$A:$A,0)),"")&lt;&gt;""),INDEX(subsample_country_map!$D:$D,MATCH($CF675,subsample_country_map!$A:$A,0)),INDEX(lookup!$AC:$AC,MATCH($A675,lookup!$A:$A,0)))</f>
        <v>99_NCE</v>
      </c>
      <c r="AN675" s="0" t="str">
        <f aca="false">IF(AND($CF675&lt;&gt;"",IFERROR(INDEX(subsample_country_map!$E:$E,MATCH($CF675,subsample_country_map!$A:$A,0)),"")&lt;&gt;""),INDEX(subsample_country_map!$E:$E,MATCH($CF675,subsample_country_map!$A:$A,0)),INDEX(lookup!$AD:$AD,MATCH($A675,lookup!$A:$A,0)))</f>
        <v>99_NCE</v>
      </c>
      <c r="AO675" s="0" t="str">
        <f aca="false">INDEX(lookup!$Y:$Y,MATCH($A675,lookup!$A:$A,0))</f>
        <v>0_published</v>
      </c>
      <c r="AP675" s="0" t="str">
        <f aca="false">INDEX(lookup!$Z:$Z,MATCH($A675,lookup!$A:$A,0))</f>
        <v>0_VHB low</v>
      </c>
      <c r="AQ675" s="0" t="str">
        <f aca="false">INDEX(lookup!$W:$W,MATCH($A675,lookup!$A:$A,0))</f>
        <v>2_sust</v>
      </c>
      <c r="AS675" s="0" t="s">
        <v>91</v>
      </c>
      <c r="AT675" s="0" t="s">
        <v>111</v>
      </c>
      <c r="AU675" s="0" t="s">
        <v>311</v>
      </c>
      <c r="AV675" s="0" t="s">
        <v>1579</v>
      </c>
      <c r="AX675" s="0" t="s">
        <v>2552</v>
      </c>
      <c r="BA675" s="0" t="n">
        <v>691</v>
      </c>
      <c r="BB675" s="0" t="s">
        <v>347</v>
      </c>
      <c r="BC675" s="0" t="s">
        <v>868</v>
      </c>
      <c r="BD675" s="0" t="s">
        <v>123</v>
      </c>
      <c r="BE675" s="0" t="s">
        <v>389</v>
      </c>
      <c r="BF675" s="0" t="s">
        <v>2535</v>
      </c>
      <c r="BG675" s="0" t="s">
        <v>2535</v>
      </c>
      <c r="BH675" s="0" t="s">
        <v>2535</v>
      </c>
      <c r="BI675" s="0" t="s">
        <v>1444</v>
      </c>
      <c r="BJ675" s="0" t="s">
        <v>2553</v>
      </c>
      <c r="BK675" s="0" t="s">
        <v>429</v>
      </c>
      <c r="BL675" s="0" t="s">
        <v>2554</v>
      </c>
      <c r="BM675" s="0" t="s">
        <v>2482</v>
      </c>
      <c r="BN675" s="0" t="s">
        <v>2483</v>
      </c>
      <c r="BO675" s="0" t="s">
        <v>769</v>
      </c>
      <c r="BP675" s="0" t="s">
        <v>2478</v>
      </c>
      <c r="BQ675" s="0" t="s">
        <v>127</v>
      </c>
      <c r="BT675" s="0" t="n">
        <v>0</v>
      </c>
      <c r="BU675" s="0" t="s">
        <v>2484</v>
      </c>
      <c r="BW675" s="0" t="n">
        <v>2009</v>
      </c>
      <c r="BX675" s="0" t="n">
        <v>2015</v>
      </c>
      <c r="BY675" s="0" t="s">
        <v>2485</v>
      </c>
      <c r="BZ675" s="0" t="n">
        <v>2012</v>
      </c>
      <c r="CA675" s="0" t="n">
        <v>0</v>
      </c>
      <c r="CB675" s="0" t="n">
        <v>0</v>
      </c>
      <c r="CC675" s="0" t="n">
        <v>0</v>
      </c>
      <c r="CD675" s="0" t="n">
        <v>-0.04221385136236</v>
      </c>
      <c r="CE675" s="0" t="n">
        <v>1</v>
      </c>
    </row>
    <row r="676" customFormat="false" ht="15" hidden="false" customHeight="false" outlineLevel="0" collapsed="false">
      <c r="A676" s="0" t="s">
        <v>2478</v>
      </c>
      <c r="B676" s="0" t="n">
        <v>1981</v>
      </c>
      <c r="C676" s="0" t="n">
        <v>-0.00403701883904433</v>
      </c>
      <c r="D676" s="0" t="n">
        <v>1988</v>
      </c>
      <c r="E676" s="0" t="n">
        <f aca="false">IF(ISNUMBER($BA676),$BA676,IF(AND(ISNUMBER($D676),ISNUMBER($BW676),ISNUMBER($BX676)),$D676*($BX676-$BW676+1),""))</f>
        <v>1988</v>
      </c>
      <c r="H676" s="0" t="s">
        <v>118</v>
      </c>
      <c r="I676" s="0" t="s">
        <v>119</v>
      </c>
      <c r="J676" s="0" t="n">
        <f aca="false">IF($BW676&lt;&gt;"",$BW676,"")</f>
        <v>2009</v>
      </c>
      <c r="K676" s="0" t="n">
        <f aca="false">IF($BX676&lt;&gt;"",$BX676,"")</f>
        <v>2015</v>
      </c>
      <c r="L676" s="0" t="n">
        <f aca="false">IF(AND(ISNUMBER($BW676),ISNUMBER($BX676)),($BW676+$BX676)/2,"")</f>
        <v>2012</v>
      </c>
      <c r="M676" s="0" t="n">
        <f aca="false">IF($L676&lt;&gt;"",$L676,"")</f>
        <v>2012</v>
      </c>
      <c r="N676" s="0" t="n">
        <f aca="false">IF(AND(ISNUMBER($BW676),ISNUMBER($BX676)),MIN(1,MAX(0,($BX676-2016+1)/($BX676-$BW676+1))),"")</f>
        <v>0</v>
      </c>
      <c r="O676" s="0" t="n">
        <f aca="false">IF(AND(ISNUMBER($BW676),ISNUMBER($BX676)),MIN(1,MAX(0,($BX676-2017+1)/($BX676-$BW676+1))),"")</f>
        <v>0</v>
      </c>
      <c r="P676" s="0" t="n">
        <f aca="false">IF(AND(ISNUMBER($BW676),ISNUMBER($BX676)),MIN(1,MAX(0,($BX676-2018+1)/($BX676-$BW676+1))),"")</f>
        <v>0</v>
      </c>
      <c r="Q676" s="0" t="n">
        <f aca="false">IF(AND(ISNUMBER($BW676),ISNUMBER($BX676)),MIN(1,MAX(0,($BX676-2019+1)/($BX676-$BW676+1))),"")</f>
        <v>0</v>
      </c>
      <c r="R676" s="0" t="n">
        <f aca="false">IF(AND(ISNUMBER($BW676),ISNUMBER($BX676)),MIN(1,MAX(0,($BX676-2016+1)/($BX676-$BW676+1))),"")</f>
        <v>0</v>
      </c>
      <c r="S676" s="0" t="n">
        <f aca="false">IF($L676&lt;&gt;"",IF($L676&gt;=2015.5,1,0),"")</f>
        <v>0</v>
      </c>
      <c r="T676" s="0" t="n">
        <f aca="false">IF($L676&lt;&gt;"",IF($L676&gt;=2016,1,0),"")</f>
        <v>0</v>
      </c>
      <c r="U676" s="0" t="n">
        <f aca="false">IF(ISNUMBER($BX676),IF($BX676&gt;=2016,1,0),"")</f>
        <v>0</v>
      </c>
      <c r="V676" s="0" t="n">
        <f aca="false">IF(ISNUMBER($BW676),IF($BW676&gt;=2016,1,0),"")</f>
        <v>0</v>
      </c>
      <c r="W676" s="0" t="str">
        <f aca="false">IF(AND(ISNUMBER($BW676),ISNUMBER($BX676)),IF($BW676&gt;=2016,"post-only",IF($BX676&lt;2016,"pre-only","mixed")),"")</f>
        <v>pre-only</v>
      </c>
      <c r="X676" s="0" t="n">
        <f aca="false">IF(AND(ISNUMBER($BW676),ISNUMBER($BX676)),MIN(1,MAX(0,($BX676-2017+1)/($BX676-$BW676+1))),"")</f>
        <v>0</v>
      </c>
      <c r="Y676" s="0" t="n">
        <f aca="false">IF(AND(ISNUMBER($BW676),ISNUMBER($BX676)),MIN(1,MAX(0,($BX676-2018+1)/($BX676-$BW676+1))),"")</f>
        <v>0</v>
      </c>
      <c r="Z676" s="0" t="n">
        <f aca="false">IF(AND(ISNUMBER($BW676),ISNUMBER($BX676)),MIN(1,MAX(0,($BX676-2019+1)/($BX676-$BW676+1))),"")</f>
        <v>0</v>
      </c>
      <c r="AA676" s="0" t="n">
        <f aca="false">IF(ISNUMBER($BX676),IF($BX676&gt;=2017,1,0),"")</f>
        <v>0</v>
      </c>
      <c r="AB676" s="0" t="n">
        <f aca="false">IF(ISNUMBER($BX676),IF($BX676&gt;=2018,1,0),"")</f>
        <v>0</v>
      </c>
      <c r="AC676" s="0" t="n">
        <f aca="false">IF(ISNUMBER($BX676),IF($BX676&gt;=2019,1,0),"")</f>
        <v>0</v>
      </c>
      <c r="AD676" s="0" t="n">
        <f aca="false">IF($L676&lt;&gt;"",IF($L676&gt;2013,1,0),"")</f>
        <v>0</v>
      </c>
      <c r="AE676" s="0" t="n">
        <f aca="false">IF($L676&lt;&gt;"",1+IF($L676&gt;2011,1,0)+IF($L676&gt;2014,1,0),"")</f>
        <v>2</v>
      </c>
      <c r="AF676" s="0" t="s">
        <v>310</v>
      </c>
      <c r="AG676" s="0" t="s">
        <v>88</v>
      </c>
      <c r="AH676" s="0" t="s">
        <v>89</v>
      </c>
      <c r="AI676" s="0" t="s">
        <v>90</v>
      </c>
      <c r="AJ676" s="0" t="s">
        <v>90</v>
      </c>
      <c r="AK676" s="0" t="str">
        <f aca="false">IF(AND($CF676&lt;&gt;"",IFERROR(INDEX(subsample_country_map!$B:$B,MATCH($CF676,subsample_country_map!$A:$A,0)),"")&lt;&gt;""),INDEX(subsample_country_map!$B:$B,MATCH($CF676,subsample_country_map!$A:$A,0)),INDEX(lookup!$AA:$AA,MATCH($A676,lookup!$A:$A,0)))</f>
        <v>99_NCE</v>
      </c>
      <c r="AL676" s="0" t="str">
        <f aca="false">IF(AND($CF676&lt;&gt;"",IFERROR(INDEX(subsample_country_map!$C:$C,MATCH($CF676,subsample_country_map!$A:$A,0)),"")&lt;&gt;""),INDEX(subsample_country_map!$C:$C,MATCH($CF676,subsample_country_map!$A:$A,0)),INDEX(lookup!$AB:$AB,MATCH($A676,lookup!$A:$A,0)))</f>
        <v>99_NCE</v>
      </c>
      <c r="AM676" s="0" t="str">
        <f aca="false">IF(AND($CF676&lt;&gt;"",IFERROR(INDEX(subsample_country_map!$D:$D,MATCH($CF676,subsample_country_map!$A:$A,0)),"")&lt;&gt;""),INDEX(subsample_country_map!$D:$D,MATCH($CF676,subsample_country_map!$A:$A,0)),INDEX(lookup!$AC:$AC,MATCH($A676,lookup!$A:$A,0)))</f>
        <v>99_NCE</v>
      </c>
      <c r="AN676" s="0" t="str">
        <f aca="false">IF(AND($CF676&lt;&gt;"",IFERROR(INDEX(subsample_country_map!$E:$E,MATCH($CF676,subsample_country_map!$A:$A,0)),"")&lt;&gt;""),INDEX(subsample_country_map!$E:$E,MATCH($CF676,subsample_country_map!$A:$A,0)),INDEX(lookup!$AD:$AD,MATCH($A676,lookup!$A:$A,0)))</f>
        <v>99_NCE</v>
      </c>
      <c r="AO676" s="0" t="str">
        <f aca="false">INDEX(lookup!$Y:$Y,MATCH($A676,lookup!$A:$A,0))</f>
        <v>0_published</v>
      </c>
      <c r="AP676" s="0" t="str">
        <f aca="false">INDEX(lookup!$Z:$Z,MATCH($A676,lookup!$A:$A,0))</f>
        <v>0_VHB low</v>
      </c>
      <c r="AQ676" s="0" t="str">
        <f aca="false">INDEX(lookup!$W:$W,MATCH($A676,lookup!$A:$A,0))</f>
        <v>2_sust</v>
      </c>
      <c r="AS676" s="0" t="s">
        <v>91</v>
      </c>
      <c r="AT676" s="0" t="s">
        <v>397</v>
      </c>
      <c r="AU676" s="0" t="s">
        <v>311</v>
      </c>
      <c r="AV676" s="0" t="s">
        <v>2475</v>
      </c>
      <c r="AX676" s="0" t="s">
        <v>2555</v>
      </c>
      <c r="BA676" s="0" t="n">
        <v>1988</v>
      </c>
      <c r="BB676" s="0" t="s">
        <v>2504</v>
      </c>
      <c r="BC676" s="0" t="s">
        <v>868</v>
      </c>
      <c r="BD676" s="0" t="s">
        <v>123</v>
      </c>
      <c r="BE676" s="0" t="s">
        <v>389</v>
      </c>
      <c r="BF676" s="0" t="s">
        <v>1443</v>
      </c>
      <c r="BG676" s="0" t="s">
        <v>1428</v>
      </c>
      <c r="BH676" s="0" t="s">
        <v>1429</v>
      </c>
      <c r="BI676" s="0" t="s">
        <v>1180</v>
      </c>
      <c r="BJ676" s="0" t="s">
        <v>2556</v>
      </c>
      <c r="BK676" s="0" t="s">
        <v>2557</v>
      </c>
      <c r="BL676" s="0" t="s">
        <v>2558</v>
      </c>
      <c r="BM676" s="0" t="s">
        <v>2507</v>
      </c>
      <c r="BN676" s="0" t="s">
        <v>2483</v>
      </c>
      <c r="BO676" s="0" t="s">
        <v>769</v>
      </c>
      <c r="BP676" s="0" t="s">
        <v>2478</v>
      </c>
      <c r="BQ676" s="0" t="s">
        <v>127</v>
      </c>
      <c r="BT676" s="0" t="n">
        <v>0</v>
      </c>
      <c r="BU676" s="0" t="s">
        <v>2484</v>
      </c>
      <c r="BW676" s="0" t="n">
        <v>2009</v>
      </c>
      <c r="BX676" s="0" t="n">
        <v>2015</v>
      </c>
      <c r="BY676" s="0" t="s">
        <v>2485</v>
      </c>
      <c r="BZ676" s="0" t="n">
        <v>2012</v>
      </c>
      <c r="CA676" s="0" t="n">
        <v>0</v>
      </c>
      <c r="CB676" s="0" t="n">
        <v>0</v>
      </c>
      <c r="CC676" s="0" t="n">
        <v>0</v>
      </c>
      <c r="CD676" s="0" t="n">
        <v>-0.00403704077039204</v>
      </c>
      <c r="CE676" s="0" t="n">
        <v>1</v>
      </c>
    </row>
    <row r="677" customFormat="false" ht="15" hidden="false" customHeight="false" outlineLevel="0" collapsed="false">
      <c r="A677" s="0" t="s">
        <v>2478</v>
      </c>
      <c r="B677" s="0" t="n">
        <v>1982</v>
      </c>
      <c r="C677" s="0" t="n">
        <v>-0.00780845003555811</v>
      </c>
      <c r="D677" s="0" t="n">
        <v>2009</v>
      </c>
      <c r="E677" s="0" t="n">
        <f aca="false">IF(ISNUMBER($BA677),$BA677,IF(AND(ISNUMBER($D677),ISNUMBER($BW677),ISNUMBER($BX677)),$D677*($BX677-$BW677+1),""))</f>
        <v>2009</v>
      </c>
      <c r="H677" s="0" t="s">
        <v>118</v>
      </c>
      <c r="I677" s="0" t="s">
        <v>119</v>
      </c>
      <c r="J677" s="0" t="n">
        <f aca="false">IF($BW677&lt;&gt;"",$BW677,"")</f>
        <v>2009</v>
      </c>
      <c r="K677" s="0" t="n">
        <f aca="false">IF($BX677&lt;&gt;"",$BX677,"")</f>
        <v>2015</v>
      </c>
      <c r="L677" s="0" t="n">
        <f aca="false">IF(AND(ISNUMBER($BW677),ISNUMBER($BX677)),($BW677+$BX677)/2,"")</f>
        <v>2012</v>
      </c>
      <c r="M677" s="0" t="n">
        <f aca="false">IF($L677&lt;&gt;"",$L677,"")</f>
        <v>2012</v>
      </c>
      <c r="N677" s="0" t="n">
        <f aca="false">IF(AND(ISNUMBER($BW677),ISNUMBER($BX677)),MIN(1,MAX(0,($BX677-2016+1)/($BX677-$BW677+1))),"")</f>
        <v>0</v>
      </c>
      <c r="O677" s="0" t="n">
        <f aca="false">IF(AND(ISNUMBER($BW677),ISNUMBER($BX677)),MIN(1,MAX(0,($BX677-2017+1)/($BX677-$BW677+1))),"")</f>
        <v>0</v>
      </c>
      <c r="P677" s="0" t="n">
        <f aca="false">IF(AND(ISNUMBER($BW677),ISNUMBER($BX677)),MIN(1,MAX(0,($BX677-2018+1)/($BX677-$BW677+1))),"")</f>
        <v>0</v>
      </c>
      <c r="Q677" s="0" t="n">
        <f aca="false">IF(AND(ISNUMBER($BW677),ISNUMBER($BX677)),MIN(1,MAX(0,($BX677-2019+1)/($BX677-$BW677+1))),"")</f>
        <v>0</v>
      </c>
      <c r="R677" s="0" t="n">
        <f aca="false">IF(AND(ISNUMBER($BW677),ISNUMBER($BX677)),MIN(1,MAX(0,($BX677-2016+1)/($BX677-$BW677+1))),"")</f>
        <v>0</v>
      </c>
      <c r="S677" s="0" t="n">
        <f aca="false">IF($L677&lt;&gt;"",IF($L677&gt;=2015.5,1,0),"")</f>
        <v>0</v>
      </c>
      <c r="T677" s="0" t="n">
        <f aca="false">IF($L677&lt;&gt;"",IF($L677&gt;=2016,1,0),"")</f>
        <v>0</v>
      </c>
      <c r="U677" s="0" t="n">
        <f aca="false">IF(ISNUMBER($BX677),IF($BX677&gt;=2016,1,0),"")</f>
        <v>0</v>
      </c>
      <c r="V677" s="0" t="n">
        <f aca="false">IF(ISNUMBER($BW677),IF($BW677&gt;=2016,1,0),"")</f>
        <v>0</v>
      </c>
      <c r="W677" s="0" t="str">
        <f aca="false">IF(AND(ISNUMBER($BW677),ISNUMBER($BX677)),IF($BW677&gt;=2016,"post-only",IF($BX677&lt;2016,"pre-only","mixed")),"")</f>
        <v>pre-only</v>
      </c>
      <c r="X677" s="0" t="n">
        <f aca="false">IF(AND(ISNUMBER($BW677),ISNUMBER($BX677)),MIN(1,MAX(0,($BX677-2017+1)/($BX677-$BW677+1))),"")</f>
        <v>0</v>
      </c>
      <c r="Y677" s="0" t="n">
        <f aca="false">IF(AND(ISNUMBER($BW677),ISNUMBER($BX677)),MIN(1,MAX(0,($BX677-2018+1)/($BX677-$BW677+1))),"")</f>
        <v>0</v>
      </c>
      <c r="Z677" s="0" t="n">
        <f aca="false">IF(AND(ISNUMBER($BW677),ISNUMBER($BX677)),MIN(1,MAX(0,($BX677-2019+1)/($BX677-$BW677+1))),"")</f>
        <v>0</v>
      </c>
      <c r="AA677" s="0" t="n">
        <f aca="false">IF(ISNUMBER($BX677),IF($BX677&gt;=2017,1,0),"")</f>
        <v>0</v>
      </c>
      <c r="AB677" s="0" t="n">
        <f aca="false">IF(ISNUMBER($BX677),IF($BX677&gt;=2018,1,0),"")</f>
        <v>0</v>
      </c>
      <c r="AC677" s="0" t="n">
        <f aca="false">IF(ISNUMBER($BX677),IF($BX677&gt;=2019,1,0),"")</f>
        <v>0</v>
      </c>
      <c r="AD677" s="0" t="n">
        <f aca="false">IF($L677&lt;&gt;"",IF($L677&gt;2013,1,0),"")</f>
        <v>0</v>
      </c>
      <c r="AE677" s="0" t="n">
        <f aca="false">IF($L677&lt;&gt;"",1+IF($L677&gt;2011,1,0)+IF($L677&gt;2014,1,0),"")</f>
        <v>2</v>
      </c>
      <c r="AF677" s="0" t="s">
        <v>310</v>
      </c>
      <c r="AG677" s="0" t="s">
        <v>88</v>
      </c>
      <c r="AH677" s="0" t="s">
        <v>89</v>
      </c>
      <c r="AI677" s="0" t="s">
        <v>90</v>
      </c>
      <c r="AJ677" s="0" t="s">
        <v>90</v>
      </c>
      <c r="AK677" s="0" t="str">
        <f aca="false">IF(AND($CF677&lt;&gt;"",IFERROR(INDEX(subsample_country_map!$B:$B,MATCH($CF677,subsample_country_map!$A:$A,0)),"")&lt;&gt;""),INDEX(subsample_country_map!$B:$B,MATCH($CF677,subsample_country_map!$A:$A,0)),INDEX(lookup!$AA:$AA,MATCH($A677,lookup!$A:$A,0)))</f>
        <v>99_NCE</v>
      </c>
      <c r="AL677" s="0" t="str">
        <f aca="false">IF(AND($CF677&lt;&gt;"",IFERROR(INDEX(subsample_country_map!$C:$C,MATCH($CF677,subsample_country_map!$A:$A,0)),"")&lt;&gt;""),INDEX(subsample_country_map!$C:$C,MATCH($CF677,subsample_country_map!$A:$A,0)),INDEX(lookup!$AB:$AB,MATCH($A677,lookup!$A:$A,0)))</f>
        <v>99_NCE</v>
      </c>
      <c r="AM677" s="0" t="str">
        <f aca="false">IF(AND($CF677&lt;&gt;"",IFERROR(INDEX(subsample_country_map!$D:$D,MATCH($CF677,subsample_country_map!$A:$A,0)),"")&lt;&gt;""),INDEX(subsample_country_map!$D:$D,MATCH($CF677,subsample_country_map!$A:$A,0)),INDEX(lookup!$AC:$AC,MATCH($A677,lookup!$A:$A,0)))</f>
        <v>99_NCE</v>
      </c>
      <c r="AN677" s="0" t="str">
        <f aca="false">IF(AND($CF677&lt;&gt;"",IFERROR(INDEX(subsample_country_map!$E:$E,MATCH($CF677,subsample_country_map!$A:$A,0)),"")&lt;&gt;""),INDEX(subsample_country_map!$E:$E,MATCH($CF677,subsample_country_map!$A:$A,0)),INDEX(lookup!$AD:$AD,MATCH($A677,lookup!$A:$A,0)))</f>
        <v>99_NCE</v>
      </c>
      <c r="AO677" s="0" t="str">
        <f aca="false">INDEX(lookup!$Y:$Y,MATCH($A677,lookup!$A:$A,0))</f>
        <v>0_published</v>
      </c>
      <c r="AP677" s="0" t="str">
        <f aca="false">INDEX(lookup!$Z:$Z,MATCH($A677,lookup!$A:$A,0))</f>
        <v>0_VHB low</v>
      </c>
      <c r="AQ677" s="0" t="str">
        <f aca="false">INDEX(lookup!$W:$W,MATCH($A677,lookup!$A:$A,0))</f>
        <v>2_sust</v>
      </c>
      <c r="AS677" s="0" t="s">
        <v>91</v>
      </c>
      <c r="AT677" s="0" t="s">
        <v>397</v>
      </c>
      <c r="AU677" s="0" t="s">
        <v>311</v>
      </c>
      <c r="AV677" s="0" t="s">
        <v>2559</v>
      </c>
      <c r="AX677" s="0" t="s">
        <v>2560</v>
      </c>
      <c r="BA677" s="0" t="n">
        <v>2009</v>
      </c>
      <c r="BB677" s="0" t="s">
        <v>2504</v>
      </c>
      <c r="BC677" s="0" t="s">
        <v>868</v>
      </c>
      <c r="BD677" s="0" t="s">
        <v>123</v>
      </c>
      <c r="BE677" s="0" t="s">
        <v>389</v>
      </c>
      <c r="BF677" s="0" t="s">
        <v>2561</v>
      </c>
      <c r="BG677" s="0" t="s">
        <v>1439</v>
      </c>
      <c r="BH677" s="0" t="s">
        <v>2562</v>
      </c>
      <c r="BI677" s="0" t="s">
        <v>1180</v>
      </c>
      <c r="BJ677" s="0" t="s">
        <v>2563</v>
      </c>
      <c r="BK677" s="0" t="s">
        <v>2557</v>
      </c>
      <c r="BL677" s="0" t="s">
        <v>2564</v>
      </c>
      <c r="BM677" s="0" t="s">
        <v>2507</v>
      </c>
      <c r="BN677" s="0" t="s">
        <v>2483</v>
      </c>
      <c r="BO677" s="0" t="s">
        <v>769</v>
      </c>
      <c r="BP677" s="0" t="s">
        <v>2478</v>
      </c>
      <c r="BQ677" s="0" t="s">
        <v>127</v>
      </c>
      <c r="BT677" s="0" t="n">
        <v>0</v>
      </c>
      <c r="BU677" s="0" t="s">
        <v>2484</v>
      </c>
      <c r="BW677" s="0" t="n">
        <v>2009</v>
      </c>
      <c r="BX677" s="0" t="n">
        <v>2015</v>
      </c>
      <c r="BY677" s="0" t="s">
        <v>2485</v>
      </c>
      <c r="BZ677" s="0" t="n">
        <v>2012</v>
      </c>
      <c r="CA677" s="0" t="n">
        <v>0</v>
      </c>
      <c r="CB677" s="0" t="n">
        <v>0</v>
      </c>
      <c r="CC677" s="0" t="n">
        <v>0</v>
      </c>
      <c r="CD677" s="0" t="n">
        <v>-0.00780860874002137</v>
      </c>
      <c r="CE677" s="0" t="n">
        <v>1</v>
      </c>
    </row>
    <row r="678" customFormat="false" ht="15" hidden="false" customHeight="false" outlineLevel="0" collapsed="false">
      <c r="A678" s="0" t="s">
        <v>2478</v>
      </c>
      <c r="B678" s="0" t="n">
        <v>1983</v>
      </c>
      <c r="C678" s="0" t="n">
        <v>0.0244030334798914</v>
      </c>
      <c r="D678" s="0" t="n">
        <v>846</v>
      </c>
      <c r="E678" s="0" t="n">
        <f aca="false">IF(ISNUMBER($BA678),$BA678,IF(AND(ISNUMBER($D678),ISNUMBER($BW678),ISNUMBER($BX678)),$D678*($BX678-$BW678+1),""))</f>
        <v>846</v>
      </c>
      <c r="H678" s="0" t="s">
        <v>118</v>
      </c>
      <c r="I678" s="0" t="s">
        <v>119</v>
      </c>
      <c r="J678" s="0" t="n">
        <f aca="false">IF($BW678&lt;&gt;"",$BW678,"")</f>
        <v>2009</v>
      </c>
      <c r="K678" s="0" t="n">
        <f aca="false">IF($BX678&lt;&gt;"",$BX678,"")</f>
        <v>2015</v>
      </c>
      <c r="L678" s="0" t="n">
        <f aca="false">IF(AND(ISNUMBER($BW678),ISNUMBER($BX678)),($BW678+$BX678)/2,"")</f>
        <v>2012</v>
      </c>
      <c r="M678" s="0" t="n">
        <f aca="false">IF($L678&lt;&gt;"",$L678,"")</f>
        <v>2012</v>
      </c>
      <c r="N678" s="0" t="n">
        <f aca="false">IF(AND(ISNUMBER($BW678),ISNUMBER($BX678)),MIN(1,MAX(0,($BX678-2016+1)/($BX678-$BW678+1))),"")</f>
        <v>0</v>
      </c>
      <c r="O678" s="0" t="n">
        <f aca="false">IF(AND(ISNUMBER($BW678),ISNUMBER($BX678)),MIN(1,MAX(0,($BX678-2017+1)/($BX678-$BW678+1))),"")</f>
        <v>0</v>
      </c>
      <c r="P678" s="0" t="n">
        <f aca="false">IF(AND(ISNUMBER($BW678),ISNUMBER($BX678)),MIN(1,MAX(0,($BX678-2018+1)/($BX678-$BW678+1))),"")</f>
        <v>0</v>
      </c>
      <c r="Q678" s="0" t="n">
        <f aca="false">IF(AND(ISNUMBER($BW678),ISNUMBER($BX678)),MIN(1,MAX(0,($BX678-2019+1)/($BX678-$BW678+1))),"")</f>
        <v>0</v>
      </c>
      <c r="R678" s="0" t="n">
        <f aca="false">IF(AND(ISNUMBER($BW678),ISNUMBER($BX678)),MIN(1,MAX(0,($BX678-2016+1)/($BX678-$BW678+1))),"")</f>
        <v>0</v>
      </c>
      <c r="S678" s="0" t="n">
        <f aca="false">IF($L678&lt;&gt;"",IF($L678&gt;=2015.5,1,0),"")</f>
        <v>0</v>
      </c>
      <c r="T678" s="0" t="n">
        <f aca="false">IF($L678&lt;&gt;"",IF($L678&gt;=2016,1,0),"")</f>
        <v>0</v>
      </c>
      <c r="U678" s="0" t="n">
        <f aca="false">IF(ISNUMBER($BX678),IF($BX678&gt;=2016,1,0),"")</f>
        <v>0</v>
      </c>
      <c r="V678" s="0" t="n">
        <f aca="false">IF(ISNUMBER($BW678),IF($BW678&gt;=2016,1,0),"")</f>
        <v>0</v>
      </c>
      <c r="W678" s="0" t="str">
        <f aca="false">IF(AND(ISNUMBER($BW678),ISNUMBER($BX678)),IF($BW678&gt;=2016,"post-only",IF($BX678&lt;2016,"pre-only","mixed")),"")</f>
        <v>pre-only</v>
      </c>
      <c r="X678" s="0" t="n">
        <f aca="false">IF(AND(ISNUMBER($BW678),ISNUMBER($BX678)),MIN(1,MAX(0,($BX678-2017+1)/($BX678-$BW678+1))),"")</f>
        <v>0</v>
      </c>
      <c r="Y678" s="0" t="n">
        <f aca="false">IF(AND(ISNUMBER($BW678),ISNUMBER($BX678)),MIN(1,MAX(0,($BX678-2018+1)/($BX678-$BW678+1))),"")</f>
        <v>0</v>
      </c>
      <c r="Z678" s="0" t="n">
        <f aca="false">IF(AND(ISNUMBER($BW678),ISNUMBER($BX678)),MIN(1,MAX(0,($BX678-2019+1)/($BX678-$BW678+1))),"")</f>
        <v>0</v>
      </c>
      <c r="AA678" s="0" t="n">
        <f aca="false">IF(ISNUMBER($BX678),IF($BX678&gt;=2017,1,0),"")</f>
        <v>0</v>
      </c>
      <c r="AB678" s="0" t="n">
        <f aca="false">IF(ISNUMBER($BX678),IF($BX678&gt;=2018,1,0),"")</f>
        <v>0</v>
      </c>
      <c r="AC678" s="0" t="n">
        <f aca="false">IF(ISNUMBER($BX678),IF($BX678&gt;=2019,1,0),"")</f>
        <v>0</v>
      </c>
      <c r="AD678" s="0" t="n">
        <f aca="false">IF($L678&lt;&gt;"",IF($L678&gt;2013,1,0),"")</f>
        <v>0</v>
      </c>
      <c r="AE678" s="0" t="n">
        <f aca="false">IF($L678&lt;&gt;"",1+IF($L678&gt;2011,1,0)+IF($L678&gt;2014,1,0),"")</f>
        <v>2</v>
      </c>
      <c r="AF678" s="0" t="s">
        <v>310</v>
      </c>
      <c r="AG678" s="0" t="s">
        <v>88</v>
      </c>
      <c r="AH678" s="0" t="s">
        <v>89</v>
      </c>
      <c r="AI678" s="0" t="s">
        <v>90</v>
      </c>
      <c r="AJ678" s="0" t="s">
        <v>90</v>
      </c>
      <c r="AK678" s="0" t="str">
        <f aca="false">IF(AND($CF678&lt;&gt;"",IFERROR(INDEX(subsample_country_map!$B:$B,MATCH($CF678,subsample_country_map!$A:$A,0)),"")&lt;&gt;""),INDEX(subsample_country_map!$B:$B,MATCH($CF678,subsample_country_map!$A:$A,0)),INDEX(lookup!$AA:$AA,MATCH($A678,lookup!$A:$A,0)))</f>
        <v>99_NCE</v>
      </c>
      <c r="AL678" s="0" t="str">
        <f aca="false">IF(AND($CF678&lt;&gt;"",IFERROR(INDEX(subsample_country_map!$C:$C,MATCH($CF678,subsample_country_map!$A:$A,0)),"")&lt;&gt;""),INDEX(subsample_country_map!$C:$C,MATCH($CF678,subsample_country_map!$A:$A,0)),INDEX(lookup!$AB:$AB,MATCH($A678,lookup!$A:$A,0)))</f>
        <v>99_NCE</v>
      </c>
      <c r="AM678" s="0" t="str">
        <f aca="false">IF(AND($CF678&lt;&gt;"",IFERROR(INDEX(subsample_country_map!$D:$D,MATCH($CF678,subsample_country_map!$A:$A,0)),"")&lt;&gt;""),INDEX(subsample_country_map!$D:$D,MATCH($CF678,subsample_country_map!$A:$A,0)),INDEX(lookup!$AC:$AC,MATCH($A678,lookup!$A:$A,0)))</f>
        <v>99_NCE</v>
      </c>
      <c r="AN678" s="0" t="str">
        <f aca="false">IF(AND($CF678&lt;&gt;"",IFERROR(INDEX(subsample_country_map!$E:$E,MATCH($CF678,subsample_country_map!$A:$A,0)),"")&lt;&gt;""),INDEX(subsample_country_map!$E:$E,MATCH($CF678,subsample_country_map!$A:$A,0)),INDEX(lookup!$AD:$AD,MATCH($A678,lookup!$A:$A,0)))</f>
        <v>99_NCE</v>
      </c>
      <c r="AO678" s="0" t="str">
        <f aca="false">INDEX(lookup!$Y:$Y,MATCH($A678,lookup!$A:$A,0))</f>
        <v>0_published</v>
      </c>
      <c r="AP678" s="0" t="str">
        <f aca="false">INDEX(lookup!$Z:$Z,MATCH($A678,lookup!$A:$A,0))</f>
        <v>0_VHB low</v>
      </c>
      <c r="AQ678" s="0" t="str">
        <f aca="false">INDEX(lookup!$W:$W,MATCH($A678,lookup!$A:$A,0))</f>
        <v>2_sust</v>
      </c>
      <c r="AS678" s="0" t="s">
        <v>91</v>
      </c>
      <c r="AT678" s="0" t="s">
        <v>397</v>
      </c>
      <c r="AU678" s="0" t="s">
        <v>311</v>
      </c>
      <c r="AV678" s="0" t="s">
        <v>2565</v>
      </c>
      <c r="AX678" s="0" t="s">
        <v>1116</v>
      </c>
      <c r="BA678" s="0" t="n">
        <v>846</v>
      </c>
      <c r="BB678" s="0" t="s">
        <v>2504</v>
      </c>
      <c r="BC678" s="0" t="s">
        <v>868</v>
      </c>
      <c r="BD678" s="0" t="s">
        <v>123</v>
      </c>
      <c r="BE678" s="0" t="s">
        <v>389</v>
      </c>
      <c r="BF678" s="0" t="s">
        <v>2566</v>
      </c>
      <c r="BG678" s="0" t="s">
        <v>1428</v>
      </c>
      <c r="BH678" s="0" t="s">
        <v>2545</v>
      </c>
      <c r="BI678" s="0" t="s">
        <v>1180</v>
      </c>
      <c r="BJ678" s="0" t="s">
        <v>2567</v>
      </c>
      <c r="BK678" s="0" t="s">
        <v>2557</v>
      </c>
      <c r="BL678" s="0" t="s">
        <v>2568</v>
      </c>
      <c r="BM678" s="0" t="s">
        <v>2507</v>
      </c>
      <c r="BN678" s="0" t="s">
        <v>2483</v>
      </c>
      <c r="BO678" s="0" t="s">
        <v>769</v>
      </c>
      <c r="BP678" s="0" t="s">
        <v>2478</v>
      </c>
      <c r="BQ678" s="0" t="s">
        <v>127</v>
      </c>
      <c r="BT678" s="0" t="n">
        <v>0</v>
      </c>
      <c r="BU678" s="0" t="s">
        <v>2484</v>
      </c>
      <c r="BW678" s="0" t="n">
        <v>2009</v>
      </c>
      <c r="BX678" s="0" t="n">
        <v>2015</v>
      </c>
      <c r="BY678" s="0" t="s">
        <v>2485</v>
      </c>
      <c r="BZ678" s="0" t="n">
        <v>2012</v>
      </c>
      <c r="CA678" s="0" t="n">
        <v>0</v>
      </c>
      <c r="CB678" s="0" t="n">
        <v>0</v>
      </c>
      <c r="CC678" s="0" t="n">
        <v>0</v>
      </c>
      <c r="CD678" s="0" t="n">
        <v>0.0244078792790072</v>
      </c>
      <c r="CE678" s="0" t="n">
        <v>1</v>
      </c>
    </row>
    <row r="679" customFormat="false" ht="15" hidden="false" customHeight="false" outlineLevel="0" collapsed="false">
      <c r="A679" s="0" t="s">
        <v>2478</v>
      </c>
      <c r="B679" s="0" t="n">
        <v>1984</v>
      </c>
      <c r="C679" s="0" t="n">
        <v>-0.0289874814572905</v>
      </c>
      <c r="D679" s="0" t="n">
        <v>1142</v>
      </c>
      <c r="E679" s="0" t="n">
        <f aca="false">IF(ISNUMBER($BA679),$BA679,IF(AND(ISNUMBER($D679),ISNUMBER($BW679),ISNUMBER($BX679)),$D679*($BX679-$BW679+1),""))</f>
        <v>1142</v>
      </c>
      <c r="H679" s="0" t="s">
        <v>118</v>
      </c>
      <c r="I679" s="0" t="s">
        <v>119</v>
      </c>
      <c r="J679" s="0" t="n">
        <f aca="false">IF($BW679&lt;&gt;"",$BW679,"")</f>
        <v>2009</v>
      </c>
      <c r="K679" s="0" t="n">
        <f aca="false">IF($BX679&lt;&gt;"",$BX679,"")</f>
        <v>2015</v>
      </c>
      <c r="L679" s="0" t="n">
        <f aca="false">IF(AND(ISNUMBER($BW679),ISNUMBER($BX679)),($BW679+$BX679)/2,"")</f>
        <v>2012</v>
      </c>
      <c r="M679" s="0" t="n">
        <f aca="false">IF($L679&lt;&gt;"",$L679,"")</f>
        <v>2012</v>
      </c>
      <c r="N679" s="0" t="n">
        <f aca="false">IF(AND(ISNUMBER($BW679),ISNUMBER($BX679)),MIN(1,MAX(0,($BX679-2016+1)/($BX679-$BW679+1))),"")</f>
        <v>0</v>
      </c>
      <c r="O679" s="0" t="n">
        <f aca="false">IF(AND(ISNUMBER($BW679),ISNUMBER($BX679)),MIN(1,MAX(0,($BX679-2017+1)/($BX679-$BW679+1))),"")</f>
        <v>0</v>
      </c>
      <c r="P679" s="0" t="n">
        <f aca="false">IF(AND(ISNUMBER($BW679),ISNUMBER($BX679)),MIN(1,MAX(0,($BX679-2018+1)/($BX679-$BW679+1))),"")</f>
        <v>0</v>
      </c>
      <c r="Q679" s="0" t="n">
        <f aca="false">IF(AND(ISNUMBER($BW679),ISNUMBER($BX679)),MIN(1,MAX(0,($BX679-2019+1)/($BX679-$BW679+1))),"")</f>
        <v>0</v>
      </c>
      <c r="R679" s="0" t="n">
        <f aca="false">IF(AND(ISNUMBER($BW679),ISNUMBER($BX679)),MIN(1,MAX(0,($BX679-2016+1)/($BX679-$BW679+1))),"")</f>
        <v>0</v>
      </c>
      <c r="S679" s="0" t="n">
        <f aca="false">IF($L679&lt;&gt;"",IF($L679&gt;=2015.5,1,0),"")</f>
        <v>0</v>
      </c>
      <c r="T679" s="0" t="n">
        <f aca="false">IF($L679&lt;&gt;"",IF($L679&gt;=2016,1,0),"")</f>
        <v>0</v>
      </c>
      <c r="U679" s="0" t="n">
        <f aca="false">IF(ISNUMBER($BX679),IF($BX679&gt;=2016,1,0),"")</f>
        <v>0</v>
      </c>
      <c r="V679" s="0" t="n">
        <f aca="false">IF(ISNUMBER($BW679),IF($BW679&gt;=2016,1,0),"")</f>
        <v>0</v>
      </c>
      <c r="W679" s="0" t="str">
        <f aca="false">IF(AND(ISNUMBER($BW679),ISNUMBER($BX679)),IF($BW679&gt;=2016,"post-only",IF($BX679&lt;2016,"pre-only","mixed")),"")</f>
        <v>pre-only</v>
      </c>
      <c r="X679" s="0" t="n">
        <f aca="false">IF(AND(ISNUMBER($BW679),ISNUMBER($BX679)),MIN(1,MAX(0,($BX679-2017+1)/($BX679-$BW679+1))),"")</f>
        <v>0</v>
      </c>
      <c r="Y679" s="0" t="n">
        <f aca="false">IF(AND(ISNUMBER($BW679),ISNUMBER($BX679)),MIN(1,MAX(0,($BX679-2018+1)/($BX679-$BW679+1))),"")</f>
        <v>0</v>
      </c>
      <c r="Z679" s="0" t="n">
        <f aca="false">IF(AND(ISNUMBER($BW679),ISNUMBER($BX679)),MIN(1,MAX(0,($BX679-2019+1)/($BX679-$BW679+1))),"")</f>
        <v>0</v>
      </c>
      <c r="AA679" s="0" t="n">
        <f aca="false">IF(ISNUMBER($BX679),IF($BX679&gt;=2017,1,0),"")</f>
        <v>0</v>
      </c>
      <c r="AB679" s="0" t="n">
        <f aca="false">IF(ISNUMBER($BX679),IF($BX679&gt;=2018,1,0),"")</f>
        <v>0</v>
      </c>
      <c r="AC679" s="0" t="n">
        <f aca="false">IF(ISNUMBER($BX679),IF($BX679&gt;=2019,1,0),"")</f>
        <v>0</v>
      </c>
      <c r="AD679" s="0" t="n">
        <f aca="false">IF($L679&lt;&gt;"",IF($L679&gt;2013,1,0),"")</f>
        <v>0</v>
      </c>
      <c r="AE679" s="0" t="n">
        <f aca="false">IF($L679&lt;&gt;"",1+IF($L679&gt;2011,1,0)+IF($L679&gt;2014,1,0),"")</f>
        <v>2</v>
      </c>
      <c r="AF679" s="0" t="s">
        <v>310</v>
      </c>
      <c r="AG679" s="0" t="s">
        <v>88</v>
      </c>
      <c r="AH679" s="0" t="s">
        <v>89</v>
      </c>
      <c r="AI679" s="0" t="s">
        <v>90</v>
      </c>
      <c r="AJ679" s="0" t="s">
        <v>90</v>
      </c>
      <c r="AK679" s="0" t="str">
        <f aca="false">IF(AND($CF679&lt;&gt;"",IFERROR(INDEX(subsample_country_map!$B:$B,MATCH($CF679,subsample_country_map!$A:$A,0)),"")&lt;&gt;""),INDEX(subsample_country_map!$B:$B,MATCH($CF679,subsample_country_map!$A:$A,0)),INDEX(lookup!$AA:$AA,MATCH($A679,lookup!$A:$A,0)))</f>
        <v>99_NCE</v>
      </c>
      <c r="AL679" s="0" t="str">
        <f aca="false">IF(AND($CF679&lt;&gt;"",IFERROR(INDEX(subsample_country_map!$C:$C,MATCH($CF679,subsample_country_map!$A:$A,0)),"")&lt;&gt;""),INDEX(subsample_country_map!$C:$C,MATCH($CF679,subsample_country_map!$A:$A,0)),INDEX(lookup!$AB:$AB,MATCH($A679,lookup!$A:$A,0)))</f>
        <v>99_NCE</v>
      </c>
      <c r="AM679" s="0" t="str">
        <f aca="false">IF(AND($CF679&lt;&gt;"",IFERROR(INDEX(subsample_country_map!$D:$D,MATCH($CF679,subsample_country_map!$A:$A,0)),"")&lt;&gt;""),INDEX(subsample_country_map!$D:$D,MATCH($CF679,subsample_country_map!$A:$A,0)),INDEX(lookup!$AC:$AC,MATCH($A679,lookup!$A:$A,0)))</f>
        <v>99_NCE</v>
      </c>
      <c r="AN679" s="0" t="str">
        <f aca="false">IF(AND($CF679&lt;&gt;"",IFERROR(INDEX(subsample_country_map!$E:$E,MATCH($CF679,subsample_country_map!$A:$A,0)),"")&lt;&gt;""),INDEX(subsample_country_map!$E:$E,MATCH($CF679,subsample_country_map!$A:$A,0)),INDEX(lookup!$AD:$AD,MATCH($A679,lookup!$A:$A,0)))</f>
        <v>99_NCE</v>
      </c>
      <c r="AO679" s="0" t="str">
        <f aca="false">INDEX(lookup!$Y:$Y,MATCH($A679,lookup!$A:$A,0))</f>
        <v>0_published</v>
      </c>
      <c r="AP679" s="0" t="str">
        <f aca="false">INDEX(lookup!$Z:$Z,MATCH($A679,lookup!$A:$A,0))</f>
        <v>0_VHB low</v>
      </c>
      <c r="AQ679" s="0" t="str">
        <f aca="false">INDEX(lookup!$W:$W,MATCH($A679,lookup!$A:$A,0))</f>
        <v>2_sust</v>
      </c>
      <c r="AS679" s="0" t="s">
        <v>91</v>
      </c>
      <c r="AT679" s="0" t="s">
        <v>397</v>
      </c>
      <c r="AU679" s="0" t="s">
        <v>311</v>
      </c>
      <c r="AV679" s="0" t="s">
        <v>2569</v>
      </c>
      <c r="AX679" s="0" t="s">
        <v>2570</v>
      </c>
      <c r="BA679" s="0" t="n">
        <v>1142</v>
      </c>
      <c r="BB679" s="0" t="s">
        <v>2504</v>
      </c>
      <c r="BC679" s="0" t="s">
        <v>868</v>
      </c>
      <c r="BD679" s="0" t="s">
        <v>123</v>
      </c>
      <c r="BE679" s="0" t="s">
        <v>389</v>
      </c>
      <c r="BF679" s="0" t="s">
        <v>2571</v>
      </c>
      <c r="BG679" s="0" t="s">
        <v>2529</v>
      </c>
      <c r="BH679" s="0" t="s">
        <v>1429</v>
      </c>
      <c r="BI679" s="0" t="s">
        <v>1180</v>
      </c>
      <c r="BJ679" s="0" t="s">
        <v>2572</v>
      </c>
      <c r="BK679" s="0" t="s">
        <v>2557</v>
      </c>
      <c r="BL679" s="0" t="s">
        <v>2573</v>
      </c>
      <c r="BM679" s="0" t="s">
        <v>2507</v>
      </c>
      <c r="BN679" s="0" t="s">
        <v>2483</v>
      </c>
      <c r="BO679" s="0" t="s">
        <v>769</v>
      </c>
      <c r="BP679" s="0" t="s">
        <v>2478</v>
      </c>
      <c r="BQ679" s="0" t="s">
        <v>127</v>
      </c>
      <c r="BT679" s="0" t="n">
        <v>0</v>
      </c>
      <c r="BU679" s="0" t="s">
        <v>2484</v>
      </c>
      <c r="BW679" s="0" t="n">
        <v>2009</v>
      </c>
      <c r="BX679" s="0" t="n">
        <v>2015</v>
      </c>
      <c r="BY679" s="0" t="s">
        <v>2485</v>
      </c>
      <c r="BZ679" s="0" t="n">
        <v>2012</v>
      </c>
      <c r="CA679" s="0" t="n">
        <v>0</v>
      </c>
      <c r="CB679" s="0" t="n">
        <v>0</v>
      </c>
      <c r="CC679" s="0" t="n">
        <v>0</v>
      </c>
      <c r="CD679" s="0" t="n">
        <v>-0.0289956046962486</v>
      </c>
      <c r="CE679" s="0" t="n">
        <v>1</v>
      </c>
    </row>
    <row r="680" customFormat="false" ht="15" hidden="false" customHeight="false" outlineLevel="0" collapsed="false">
      <c r="A680" s="0" t="s">
        <v>2478</v>
      </c>
      <c r="B680" s="0" t="n">
        <v>1985</v>
      </c>
      <c r="C680" s="0" t="n">
        <v>-0.0222134161958868</v>
      </c>
      <c r="D680" s="0" t="n">
        <v>1329</v>
      </c>
      <c r="E680" s="0" t="n">
        <f aca="false">IF(ISNUMBER($BA680),$BA680,IF(AND(ISNUMBER($D680),ISNUMBER($BW680),ISNUMBER($BX680)),$D680*($BX680-$BW680+1),""))</f>
        <v>1329</v>
      </c>
      <c r="H680" s="0" t="s">
        <v>118</v>
      </c>
      <c r="I680" s="0" t="s">
        <v>119</v>
      </c>
      <c r="J680" s="0" t="n">
        <f aca="false">IF($BW680&lt;&gt;"",$BW680,"")</f>
        <v>2009</v>
      </c>
      <c r="K680" s="0" t="n">
        <f aca="false">IF($BX680&lt;&gt;"",$BX680,"")</f>
        <v>2015</v>
      </c>
      <c r="L680" s="0" t="n">
        <f aca="false">IF(AND(ISNUMBER($BW680),ISNUMBER($BX680)),($BW680+$BX680)/2,"")</f>
        <v>2012</v>
      </c>
      <c r="M680" s="0" t="n">
        <f aca="false">IF($L680&lt;&gt;"",$L680,"")</f>
        <v>2012</v>
      </c>
      <c r="N680" s="0" t="n">
        <f aca="false">IF(AND(ISNUMBER($BW680),ISNUMBER($BX680)),MIN(1,MAX(0,($BX680-2016+1)/($BX680-$BW680+1))),"")</f>
        <v>0</v>
      </c>
      <c r="O680" s="0" t="n">
        <f aca="false">IF(AND(ISNUMBER($BW680),ISNUMBER($BX680)),MIN(1,MAX(0,($BX680-2017+1)/($BX680-$BW680+1))),"")</f>
        <v>0</v>
      </c>
      <c r="P680" s="0" t="n">
        <f aca="false">IF(AND(ISNUMBER($BW680),ISNUMBER($BX680)),MIN(1,MAX(0,($BX680-2018+1)/($BX680-$BW680+1))),"")</f>
        <v>0</v>
      </c>
      <c r="Q680" s="0" t="n">
        <f aca="false">IF(AND(ISNUMBER($BW680),ISNUMBER($BX680)),MIN(1,MAX(0,($BX680-2019+1)/($BX680-$BW680+1))),"")</f>
        <v>0</v>
      </c>
      <c r="R680" s="0" t="n">
        <f aca="false">IF(AND(ISNUMBER($BW680),ISNUMBER($BX680)),MIN(1,MAX(0,($BX680-2016+1)/($BX680-$BW680+1))),"")</f>
        <v>0</v>
      </c>
      <c r="S680" s="0" t="n">
        <f aca="false">IF($L680&lt;&gt;"",IF($L680&gt;=2015.5,1,0),"")</f>
        <v>0</v>
      </c>
      <c r="T680" s="0" t="n">
        <f aca="false">IF($L680&lt;&gt;"",IF($L680&gt;=2016,1,0),"")</f>
        <v>0</v>
      </c>
      <c r="U680" s="0" t="n">
        <f aca="false">IF(ISNUMBER($BX680),IF($BX680&gt;=2016,1,0),"")</f>
        <v>0</v>
      </c>
      <c r="V680" s="0" t="n">
        <f aca="false">IF(ISNUMBER($BW680),IF($BW680&gt;=2016,1,0),"")</f>
        <v>0</v>
      </c>
      <c r="W680" s="0" t="str">
        <f aca="false">IF(AND(ISNUMBER($BW680),ISNUMBER($BX680)),IF($BW680&gt;=2016,"post-only",IF($BX680&lt;2016,"pre-only","mixed")),"")</f>
        <v>pre-only</v>
      </c>
      <c r="X680" s="0" t="n">
        <f aca="false">IF(AND(ISNUMBER($BW680),ISNUMBER($BX680)),MIN(1,MAX(0,($BX680-2017+1)/($BX680-$BW680+1))),"")</f>
        <v>0</v>
      </c>
      <c r="Y680" s="0" t="n">
        <f aca="false">IF(AND(ISNUMBER($BW680),ISNUMBER($BX680)),MIN(1,MAX(0,($BX680-2018+1)/($BX680-$BW680+1))),"")</f>
        <v>0</v>
      </c>
      <c r="Z680" s="0" t="n">
        <f aca="false">IF(AND(ISNUMBER($BW680),ISNUMBER($BX680)),MIN(1,MAX(0,($BX680-2019+1)/($BX680-$BW680+1))),"")</f>
        <v>0</v>
      </c>
      <c r="AA680" s="0" t="n">
        <f aca="false">IF(ISNUMBER($BX680),IF($BX680&gt;=2017,1,0),"")</f>
        <v>0</v>
      </c>
      <c r="AB680" s="0" t="n">
        <f aca="false">IF(ISNUMBER($BX680),IF($BX680&gt;=2018,1,0),"")</f>
        <v>0</v>
      </c>
      <c r="AC680" s="0" t="n">
        <f aca="false">IF(ISNUMBER($BX680),IF($BX680&gt;=2019,1,0),"")</f>
        <v>0</v>
      </c>
      <c r="AD680" s="0" t="n">
        <f aca="false">IF($L680&lt;&gt;"",IF($L680&gt;2013,1,0),"")</f>
        <v>0</v>
      </c>
      <c r="AE680" s="0" t="n">
        <f aca="false">IF($L680&lt;&gt;"",1+IF($L680&gt;2011,1,0)+IF($L680&gt;2014,1,0),"")</f>
        <v>2</v>
      </c>
      <c r="AF680" s="0" t="s">
        <v>310</v>
      </c>
      <c r="AG680" s="0" t="s">
        <v>88</v>
      </c>
      <c r="AH680" s="0" t="s">
        <v>89</v>
      </c>
      <c r="AI680" s="0" t="s">
        <v>90</v>
      </c>
      <c r="AJ680" s="0" t="s">
        <v>90</v>
      </c>
      <c r="AK680" s="0" t="str">
        <f aca="false">IF(AND($CF680&lt;&gt;"",IFERROR(INDEX(subsample_country_map!$B:$B,MATCH($CF680,subsample_country_map!$A:$A,0)),"")&lt;&gt;""),INDEX(subsample_country_map!$B:$B,MATCH($CF680,subsample_country_map!$A:$A,0)),INDEX(lookup!$AA:$AA,MATCH($A680,lookup!$A:$A,0)))</f>
        <v>99_NCE</v>
      </c>
      <c r="AL680" s="0" t="str">
        <f aca="false">IF(AND($CF680&lt;&gt;"",IFERROR(INDEX(subsample_country_map!$C:$C,MATCH($CF680,subsample_country_map!$A:$A,0)),"")&lt;&gt;""),INDEX(subsample_country_map!$C:$C,MATCH($CF680,subsample_country_map!$A:$A,0)),INDEX(lookup!$AB:$AB,MATCH($A680,lookup!$A:$A,0)))</f>
        <v>99_NCE</v>
      </c>
      <c r="AM680" s="0" t="str">
        <f aca="false">IF(AND($CF680&lt;&gt;"",IFERROR(INDEX(subsample_country_map!$D:$D,MATCH($CF680,subsample_country_map!$A:$A,0)),"")&lt;&gt;""),INDEX(subsample_country_map!$D:$D,MATCH($CF680,subsample_country_map!$A:$A,0)),INDEX(lookup!$AC:$AC,MATCH($A680,lookup!$A:$A,0)))</f>
        <v>99_NCE</v>
      </c>
      <c r="AN680" s="0" t="str">
        <f aca="false">IF(AND($CF680&lt;&gt;"",IFERROR(INDEX(subsample_country_map!$E:$E,MATCH($CF680,subsample_country_map!$A:$A,0)),"")&lt;&gt;""),INDEX(subsample_country_map!$E:$E,MATCH($CF680,subsample_country_map!$A:$A,0)),INDEX(lookup!$AD:$AD,MATCH($A680,lookup!$A:$A,0)))</f>
        <v>99_NCE</v>
      </c>
      <c r="AO680" s="0" t="str">
        <f aca="false">INDEX(lookup!$Y:$Y,MATCH($A680,lookup!$A:$A,0))</f>
        <v>0_published</v>
      </c>
      <c r="AP680" s="0" t="str">
        <f aca="false">INDEX(lookup!$Z:$Z,MATCH($A680,lookup!$A:$A,0))</f>
        <v>0_VHB low</v>
      </c>
      <c r="AQ680" s="0" t="str">
        <f aca="false">INDEX(lookup!$W:$W,MATCH($A680,lookup!$A:$A,0))</f>
        <v>2_sust</v>
      </c>
      <c r="AS680" s="0" t="s">
        <v>91</v>
      </c>
      <c r="AT680" s="0" t="s">
        <v>397</v>
      </c>
      <c r="AU680" s="0" t="s">
        <v>311</v>
      </c>
      <c r="AV680" s="0" t="s">
        <v>2574</v>
      </c>
      <c r="AX680" s="0" t="s">
        <v>2575</v>
      </c>
      <c r="BA680" s="0" t="n">
        <v>1329</v>
      </c>
      <c r="BB680" s="0" t="s">
        <v>2504</v>
      </c>
      <c r="BC680" s="0" t="s">
        <v>868</v>
      </c>
      <c r="BD680" s="0" t="s">
        <v>123</v>
      </c>
      <c r="BE680" s="0" t="s">
        <v>389</v>
      </c>
      <c r="BF680" s="0" t="s">
        <v>2576</v>
      </c>
      <c r="BG680" s="0" t="s">
        <v>1439</v>
      </c>
      <c r="BH680" s="0" t="s">
        <v>2535</v>
      </c>
      <c r="BI680" s="0" t="s">
        <v>1180</v>
      </c>
      <c r="BJ680" s="0" t="s">
        <v>2577</v>
      </c>
      <c r="BK680" s="0" t="s">
        <v>2557</v>
      </c>
      <c r="BL680" s="0" t="s">
        <v>2578</v>
      </c>
      <c r="BM680" s="0" t="s">
        <v>2507</v>
      </c>
      <c r="BN680" s="0" t="s">
        <v>2483</v>
      </c>
      <c r="BO680" s="0" t="s">
        <v>769</v>
      </c>
      <c r="BP680" s="0" t="s">
        <v>2478</v>
      </c>
      <c r="BQ680" s="0" t="s">
        <v>127</v>
      </c>
      <c r="BT680" s="0" t="n">
        <v>0</v>
      </c>
      <c r="BU680" s="0" t="s">
        <v>2484</v>
      </c>
      <c r="BW680" s="0" t="n">
        <v>2009</v>
      </c>
      <c r="BX680" s="0" t="n">
        <v>2015</v>
      </c>
      <c r="BY680" s="0" t="s">
        <v>2485</v>
      </c>
      <c r="BZ680" s="0" t="n">
        <v>2012</v>
      </c>
      <c r="CA680" s="0" t="n">
        <v>0</v>
      </c>
      <c r="CB680" s="0" t="n">
        <v>0</v>
      </c>
      <c r="CC680" s="0" t="n">
        <v>0</v>
      </c>
      <c r="CD680" s="0" t="n">
        <v>-0.0222170709100027</v>
      </c>
      <c r="CE680" s="0" t="n">
        <v>1</v>
      </c>
    </row>
    <row r="681" customFormat="false" ht="15" hidden="false" customHeight="false" outlineLevel="0" collapsed="false">
      <c r="A681" s="0" t="s">
        <v>2478</v>
      </c>
      <c r="B681" s="0" t="n">
        <v>1986</v>
      </c>
      <c r="C681" s="0" t="n">
        <v>0.0310471077128597</v>
      </c>
      <c r="D681" s="0" t="n">
        <v>680</v>
      </c>
      <c r="E681" s="0" t="n">
        <f aca="false">IF(ISNUMBER($BA681),$BA681,IF(AND(ISNUMBER($D681),ISNUMBER($BW681),ISNUMBER($BX681)),$D681*($BX681-$BW681+1),""))</f>
        <v>680</v>
      </c>
      <c r="H681" s="0" t="s">
        <v>118</v>
      </c>
      <c r="I681" s="0" t="s">
        <v>119</v>
      </c>
      <c r="J681" s="0" t="n">
        <f aca="false">IF($BW681&lt;&gt;"",$BW681,"")</f>
        <v>2009</v>
      </c>
      <c r="K681" s="0" t="n">
        <f aca="false">IF($BX681&lt;&gt;"",$BX681,"")</f>
        <v>2015</v>
      </c>
      <c r="L681" s="0" t="n">
        <f aca="false">IF(AND(ISNUMBER($BW681),ISNUMBER($BX681)),($BW681+$BX681)/2,"")</f>
        <v>2012</v>
      </c>
      <c r="M681" s="0" t="n">
        <f aca="false">IF($L681&lt;&gt;"",$L681,"")</f>
        <v>2012</v>
      </c>
      <c r="N681" s="0" t="n">
        <f aca="false">IF(AND(ISNUMBER($BW681),ISNUMBER($BX681)),MIN(1,MAX(0,($BX681-2016+1)/($BX681-$BW681+1))),"")</f>
        <v>0</v>
      </c>
      <c r="O681" s="0" t="n">
        <f aca="false">IF(AND(ISNUMBER($BW681),ISNUMBER($BX681)),MIN(1,MAX(0,($BX681-2017+1)/($BX681-$BW681+1))),"")</f>
        <v>0</v>
      </c>
      <c r="P681" s="0" t="n">
        <f aca="false">IF(AND(ISNUMBER($BW681),ISNUMBER($BX681)),MIN(1,MAX(0,($BX681-2018+1)/($BX681-$BW681+1))),"")</f>
        <v>0</v>
      </c>
      <c r="Q681" s="0" t="n">
        <f aca="false">IF(AND(ISNUMBER($BW681),ISNUMBER($BX681)),MIN(1,MAX(0,($BX681-2019+1)/($BX681-$BW681+1))),"")</f>
        <v>0</v>
      </c>
      <c r="R681" s="0" t="n">
        <f aca="false">IF(AND(ISNUMBER($BW681),ISNUMBER($BX681)),MIN(1,MAX(0,($BX681-2016+1)/($BX681-$BW681+1))),"")</f>
        <v>0</v>
      </c>
      <c r="S681" s="0" t="n">
        <f aca="false">IF($L681&lt;&gt;"",IF($L681&gt;=2015.5,1,0),"")</f>
        <v>0</v>
      </c>
      <c r="T681" s="0" t="n">
        <f aca="false">IF($L681&lt;&gt;"",IF($L681&gt;=2016,1,0),"")</f>
        <v>0</v>
      </c>
      <c r="U681" s="0" t="n">
        <f aca="false">IF(ISNUMBER($BX681),IF($BX681&gt;=2016,1,0),"")</f>
        <v>0</v>
      </c>
      <c r="V681" s="0" t="n">
        <f aca="false">IF(ISNUMBER($BW681),IF($BW681&gt;=2016,1,0),"")</f>
        <v>0</v>
      </c>
      <c r="W681" s="0" t="str">
        <f aca="false">IF(AND(ISNUMBER($BW681),ISNUMBER($BX681)),IF($BW681&gt;=2016,"post-only",IF($BX681&lt;2016,"pre-only","mixed")),"")</f>
        <v>pre-only</v>
      </c>
      <c r="X681" s="0" t="n">
        <f aca="false">IF(AND(ISNUMBER($BW681),ISNUMBER($BX681)),MIN(1,MAX(0,($BX681-2017+1)/($BX681-$BW681+1))),"")</f>
        <v>0</v>
      </c>
      <c r="Y681" s="0" t="n">
        <f aca="false">IF(AND(ISNUMBER($BW681),ISNUMBER($BX681)),MIN(1,MAX(0,($BX681-2018+1)/($BX681-$BW681+1))),"")</f>
        <v>0</v>
      </c>
      <c r="Z681" s="0" t="n">
        <f aca="false">IF(AND(ISNUMBER($BW681),ISNUMBER($BX681)),MIN(1,MAX(0,($BX681-2019+1)/($BX681-$BW681+1))),"")</f>
        <v>0</v>
      </c>
      <c r="AA681" s="0" t="n">
        <f aca="false">IF(ISNUMBER($BX681),IF($BX681&gt;=2017,1,0),"")</f>
        <v>0</v>
      </c>
      <c r="AB681" s="0" t="n">
        <f aca="false">IF(ISNUMBER($BX681),IF($BX681&gt;=2018,1,0),"")</f>
        <v>0</v>
      </c>
      <c r="AC681" s="0" t="n">
        <f aca="false">IF(ISNUMBER($BX681),IF($BX681&gt;=2019,1,0),"")</f>
        <v>0</v>
      </c>
      <c r="AD681" s="0" t="n">
        <f aca="false">IF($L681&lt;&gt;"",IF($L681&gt;2013,1,0),"")</f>
        <v>0</v>
      </c>
      <c r="AE681" s="0" t="n">
        <f aca="false">IF($L681&lt;&gt;"",1+IF($L681&gt;2011,1,0)+IF($L681&gt;2014,1,0),"")</f>
        <v>2</v>
      </c>
      <c r="AF681" s="0" t="s">
        <v>310</v>
      </c>
      <c r="AG681" s="0" t="s">
        <v>88</v>
      </c>
      <c r="AH681" s="0" t="s">
        <v>89</v>
      </c>
      <c r="AI681" s="0" t="s">
        <v>90</v>
      </c>
      <c r="AJ681" s="0" t="s">
        <v>90</v>
      </c>
      <c r="AK681" s="0" t="str">
        <f aca="false">IF(AND($CF681&lt;&gt;"",IFERROR(INDEX(subsample_country_map!$B:$B,MATCH($CF681,subsample_country_map!$A:$A,0)),"")&lt;&gt;""),INDEX(subsample_country_map!$B:$B,MATCH($CF681,subsample_country_map!$A:$A,0)),INDEX(lookup!$AA:$AA,MATCH($A681,lookup!$A:$A,0)))</f>
        <v>99_NCE</v>
      </c>
      <c r="AL681" s="0" t="str">
        <f aca="false">IF(AND($CF681&lt;&gt;"",IFERROR(INDEX(subsample_country_map!$C:$C,MATCH($CF681,subsample_country_map!$A:$A,0)),"")&lt;&gt;""),INDEX(subsample_country_map!$C:$C,MATCH($CF681,subsample_country_map!$A:$A,0)),INDEX(lookup!$AB:$AB,MATCH($A681,lookup!$A:$A,0)))</f>
        <v>99_NCE</v>
      </c>
      <c r="AM681" s="0" t="str">
        <f aca="false">IF(AND($CF681&lt;&gt;"",IFERROR(INDEX(subsample_country_map!$D:$D,MATCH($CF681,subsample_country_map!$A:$A,0)),"")&lt;&gt;""),INDEX(subsample_country_map!$D:$D,MATCH($CF681,subsample_country_map!$A:$A,0)),INDEX(lookup!$AC:$AC,MATCH($A681,lookup!$A:$A,0)))</f>
        <v>99_NCE</v>
      </c>
      <c r="AN681" s="0" t="str">
        <f aca="false">IF(AND($CF681&lt;&gt;"",IFERROR(INDEX(subsample_country_map!$E:$E,MATCH($CF681,subsample_country_map!$A:$A,0)),"")&lt;&gt;""),INDEX(subsample_country_map!$E:$E,MATCH($CF681,subsample_country_map!$A:$A,0)),INDEX(lookup!$AD:$AD,MATCH($A681,lookup!$A:$A,0)))</f>
        <v>99_NCE</v>
      </c>
      <c r="AO681" s="0" t="str">
        <f aca="false">INDEX(lookup!$Y:$Y,MATCH($A681,lookup!$A:$A,0))</f>
        <v>0_published</v>
      </c>
      <c r="AP681" s="0" t="str">
        <f aca="false">INDEX(lookup!$Z:$Z,MATCH($A681,lookup!$A:$A,0))</f>
        <v>0_VHB low</v>
      </c>
      <c r="AQ681" s="0" t="str">
        <f aca="false">INDEX(lookup!$W:$W,MATCH($A681,lookup!$A:$A,0))</f>
        <v>2_sust</v>
      </c>
      <c r="AS681" s="0" t="s">
        <v>91</v>
      </c>
      <c r="AT681" s="0" t="s">
        <v>397</v>
      </c>
      <c r="AU681" s="0" t="s">
        <v>311</v>
      </c>
      <c r="AV681" s="0" t="s">
        <v>2579</v>
      </c>
      <c r="AX681" s="0" t="s">
        <v>2580</v>
      </c>
      <c r="BA681" s="0" t="n">
        <v>680</v>
      </c>
      <c r="BB681" s="0" t="s">
        <v>2504</v>
      </c>
      <c r="BC681" s="0" t="s">
        <v>868</v>
      </c>
      <c r="BD681" s="0" t="s">
        <v>123</v>
      </c>
      <c r="BE681" s="0" t="s">
        <v>389</v>
      </c>
      <c r="BF681" s="0" t="s">
        <v>2562</v>
      </c>
      <c r="BG681" s="0" t="s">
        <v>2562</v>
      </c>
      <c r="BH681" s="0" t="s">
        <v>2562</v>
      </c>
      <c r="BI681" s="0" t="s">
        <v>1180</v>
      </c>
      <c r="BJ681" s="0" t="s">
        <v>2581</v>
      </c>
      <c r="BK681" s="0" t="s">
        <v>2557</v>
      </c>
      <c r="BL681" s="0" t="s">
        <v>2582</v>
      </c>
      <c r="BM681" s="0" t="s">
        <v>2507</v>
      </c>
      <c r="BN681" s="0" t="s">
        <v>2483</v>
      </c>
      <c r="BO681" s="0" t="s">
        <v>769</v>
      </c>
      <c r="BP681" s="0" t="s">
        <v>2478</v>
      </c>
      <c r="BQ681" s="0" t="s">
        <v>127</v>
      </c>
      <c r="BT681" s="0" t="n">
        <v>0</v>
      </c>
      <c r="BU681" s="0" t="s">
        <v>2484</v>
      </c>
      <c r="BW681" s="0" t="n">
        <v>2009</v>
      </c>
      <c r="BX681" s="0" t="n">
        <v>2015</v>
      </c>
      <c r="BY681" s="0" t="s">
        <v>2485</v>
      </c>
      <c r="BZ681" s="0" t="n">
        <v>2012</v>
      </c>
      <c r="CA681" s="0" t="n">
        <v>0</v>
      </c>
      <c r="CB681" s="0" t="n">
        <v>0</v>
      </c>
      <c r="CC681" s="0" t="n">
        <v>0</v>
      </c>
      <c r="CD681" s="0" t="n">
        <v>0.0310570891589761</v>
      </c>
      <c r="CE681" s="0" t="n">
        <v>1</v>
      </c>
    </row>
    <row r="682" customFormat="false" ht="15" hidden="false" customHeight="false" outlineLevel="0" collapsed="false">
      <c r="A682" s="0" t="s">
        <v>2478</v>
      </c>
      <c r="B682" s="0" t="n">
        <v>1987</v>
      </c>
      <c r="C682" s="0" t="n">
        <v>-0.127911586139998</v>
      </c>
      <c r="D682" s="0" t="n">
        <v>355</v>
      </c>
      <c r="E682" s="0" t="n">
        <f aca="false">IF(ISNUMBER($BA682),$BA682,IF(AND(ISNUMBER($D682),ISNUMBER($BW682),ISNUMBER($BX682)),$D682*($BX682-$BW682+1),""))</f>
        <v>355</v>
      </c>
      <c r="H682" s="0" t="s">
        <v>118</v>
      </c>
      <c r="I682" s="0" t="s">
        <v>119</v>
      </c>
      <c r="J682" s="0" t="n">
        <f aca="false">IF($BW682&lt;&gt;"",$BW682,"")</f>
        <v>2009</v>
      </c>
      <c r="K682" s="0" t="n">
        <f aca="false">IF($BX682&lt;&gt;"",$BX682,"")</f>
        <v>2015</v>
      </c>
      <c r="L682" s="0" t="n">
        <f aca="false">IF(AND(ISNUMBER($BW682),ISNUMBER($BX682)),($BW682+$BX682)/2,"")</f>
        <v>2012</v>
      </c>
      <c r="M682" s="0" t="n">
        <f aca="false">IF($L682&lt;&gt;"",$L682,"")</f>
        <v>2012</v>
      </c>
      <c r="N682" s="0" t="n">
        <f aca="false">IF(AND(ISNUMBER($BW682),ISNUMBER($BX682)),MIN(1,MAX(0,($BX682-2016+1)/($BX682-$BW682+1))),"")</f>
        <v>0</v>
      </c>
      <c r="O682" s="0" t="n">
        <f aca="false">IF(AND(ISNUMBER($BW682),ISNUMBER($BX682)),MIN(1,MAX(0,($BX682-2017+1)/($BX682-$BW682+1))),"")</f>
        <v>0</v>
      </c>
      <c r="P682" s="0" t="n">
        <f aca="false">IF(AND(ISNUMBER($BW682),ISNUMBER($BX682)),MIN(1,MAX(0,($BX682-2018+1)/($BX682-$BW682+1))),"")</f>
        <v>0</v>
      </c>
      <c r="Q682" s="0" t="n">
        <f aca="false">IF(AND(ISNUMBER($BW682),ISNUMBER($BX682)),MIN(1,MAX(0,($BX682-2019+1)/($BX682-$BW682+1))),"")</f>
        <v>0</v>
      </c>
      <c r="R682" s="0" t="n">
        <f aca="false">IF(AND(ISNUMBER($BW682),ISNUMBER($BX682)),MIN(1,MAX(0,($BX682-2016+1)/($BX682-$BW682+1))),"")</f>
        <v>0</v>
      </c>
      <c r="S682" s="0" t="n">
        <f aca="false">IF($L682&lt;&gt;"",IF($L682&gt;=2015.5,1,0),"")</f>
        <v>0</v>
      </c>
      <c r="T682" s="0" t="n">
        <f aca="false">IF($L682&lt;&gt;"",IF($L682&gt;=2016,1,0),"")</f>
        <v>0</v>
      </c>
      <c r="U682" s="0" t="n">
        <f aca="false">IF(ISNUMBER($BX682),IF($BX682&gt;=2016,1,0),"")</f>
        <v>0</v>
      </c>
      <c r="V682" s="0" t="n">
        <f aca="false">IF(ISNUMBER($BW682),IF($BW682&gt;=2016,1,0),"")</f>
        <v>0</v>
      </c>
      <c r="W682" s="0" t="str">
        <f aca="false">IF(AND(ISNUMBER($BW682),ISNUMBER($BX682)),IF($BW682&gt;=2016,"post-only",IF($BX682&lt;2016,"pre-only","mixed")),"")</f>
        <v>pre-only</v>
      </c>
      <c r="X682" s="0" t="n">
        <f aca="false">IF(AND(ISNUMBER($BW682),ISNUMBER($BX682)),MIN(1,MAX(0,($BX682-2017+1)/($BX682-$BW682+1))),"")</f>
        <v>0</v>
      </c>
      <c r="Y682" s="0" t="n">
        <f aca="false">IF(AND(ISNUMBER($BW682),ISNUMBER($BX682)),MIN(1,MAX(0,($BX682-2018+1)/($BX682-$BW682+1))),"")</f>
        <v>0</v>
      </c>
      <c r="Z682" s="0" t="n">
        <f aca="false">IF(AND(ISNUMBER($BW682),ISNUMBER($BX682)),MIN(1,MAX(0,($BX682-2019+1)/($BX682-$BW682+1))),"")</f>
        <v>0</v>
      </c>
      <c r="AA682" s="0" t="n">
        <f aca="false">IF(ISNUMBER($BX682),IF($BX682&gt;=2017,1,0),"")</f>
        <v>0</v>
      </c>
      <c r="AB682" s="0" t="n">
        <f aca="false">IF(ISNUMBER($BX682),IF($BX682&gt;=2018,1,0),"")</f>
        <v>0</v>
      </c>
      <c r="AC682" s="0" t="n">
        <f aca="false">IF(ISNUMBER($BX682),IF($BX682&gt;=2019,1,0),"")</f>
        <v>0</v>
      </c>
      <c r="AD682" s="0" t="n">
        <f aca="false">IF($L682&lt;&gt;"",IF($L682&gt;2013,1,0),"")</f>
        <v>0</v>
      </c>
      <c r="AE682" s="0" t="n">
        <f aca="false">IF($L682&lt;&gt;"",1+IF($L682&gt;2011,1,0)+IF($L682&gt;2014,1,0),"")</f>
        <v>2</v>
      </c>
      <c r="AF682" s="0" t="s">
        <v>310</v>
      </c>
      <c r="AG682" s="0" t="s">
        <v>88</v>
      </c>
      <c r="AH682" s="0" t="s">
        <v>89</v>
      </c>
      <c r="AI682" s="0" t="s">
        <v>90</v>
      </c>
      <c r="AJ682" s="0" t="s">
        <v>90</v>
      </c>
      <c r="AK682" s="0" t="str">
        <f aca="false">IF(AND($CF682&lt;&gt;"",IFERROR(INDEX(subsample_country_map!$B:$B,MATCH($CF682,subsample_country_map!$A:$A,0)),"")&lt;&gt;""),INDEX(subsample_country_map!$B:$B,MATCH($CF682,subsample_country_map!$A:$A,0)),INDEX(lookup!$AA:$AA,MATCH($A682,lookup!$A:$A,0)))</f>
        <v>99_NCE</v>
      </c>
      <c r="AL682" s="0" t="str">
        <f aca="false">IF(AND($CF682&lt;&gt;"",IFERROR(INDEX(subsample_country_map!$C:$C,MATCH($CF682,subsample_country_map!$A:$A,0)),"")&lt;&gt;""),INDEX(subsample_country_map!$C:$C,MATCH($CF682,subsample_country_map!$A:$A,0)),INDEX(lookup!$AB:$AB,MATCH($A682,lookup!$A:$A,0)))</f>
        <v>99_NCE</v>
      </c>
      <c r="AM682" s="0" t="str">
        <f aca="false">IF(AND($CF682&lt;&gt;"",IFERROR(INDEX(subsample_country_map!$D:$D,MATCH($CF682,subsample_country_map!$A:$A,0)),"")&lt;&gt;""),INDEX(subsample_country_map!$D:$D,MATCH($CF682,subsample_country_map!$A:$A,0)),INDEX(lookup!$AC:$AC,MATCH($A682,lookup!$A:$A,0)))</f>
        <v>99_NCE</v>
      </c>
      <c r="AN682" s="0" t="str">
        <f aca="false">IF(AND($CF682&lt;&gt;"",IFERROR(INDEX(subsample_country_map!$E:$E,MATCH($CF682,subsample_country_map!$A:$A,0)),"")&lt;&gt;""),INDEX(subsample_country_map!$E:$E,MATCH($CF682,subsample_country_map!$A:$A,0)),INDEX(lookup!$AD:$AD,MATCH($A682,lookup!$A:$A,0)))</f>
        <v>99_NCE</v>
      </c>
      <c r="AO682" s="0" t="str">
        <f aca="false">INDEX(lookup!$Y:$Y,MATCH($A682,lookup!$A:$A,0))</f>
        <v>0_published</v>
      </c>
      <c r="AP682" s="0" t="str">
        <f aca="false">INDEX(lookup!$Z:$Z,MATCH($A682,lookup!$A:$A,0))</f>
        <v>0_VHB low</v>
      </c>
      <c r="AQ682" s="0" t="str">
        <f aca="false">INDEX(lookup!$W:$W,MATCH($A682,lookup!$A:$A,0))</f>
        <v>2_sust</v>
      </c>
      <c r="AS682" s="0" t="s">
        <v>91</v>
      </c>
      <c r="AT682" s="0" t="s">
        <v>111</v>
      </c>
      <c r="AU682" s="0" t="s">
        <v>311</v>
      </c>
      <c r="AV682" s="0" t="s">
        <v>2583</v>
      </c>
      <c r="AX682" s="0" t="s">
        <v>2584</v>
      </c>
      <c r="BA682" s="0" t="n">
        <v>355</v>
      </c>
      <c r="BB682" s="0" t="s">
        <v>347</v>
      </c>
      <c r="BC682" s="0" t="s">
        <v>868</v>
      </c>
      <c r="BD682" s="0" t="s">
        <v>123</v>
      </c>
      <c r="BE682" s="0" t="s">
        <v>33</v>
      </c>
      <c r="BF682" s="0" t="s">
        <v>2585</v>
      </c>
      <c r="BI682" s="0" t="s">
        <v>1458</v>
      </c>
      <c r="BJ682" s="0" t="s">
        <v>2586</v>
      </c>
      <c r="BK682" s="0" t="s">
        <v>1546</v>
      </c>
      <c r="BL682" s="0" t="s">
        <v>2587</v>
      </c>
      <c r="BM682" s="0" t="s">
        <v>2489</v>
      </c>
      <c r="BN682" s="0" t="s">
        <v>2483</v>
      </c>
      <c r="BO682" s="0" t="s">
        <v>769</v>
      </c>
      <c r="BP682" s="0" t="s">
        <v>2478</v>
      </c>
      <c r="BQ682" s="0" t="s">
        <v>127</v>
      </c>
      <c r="BT682" s="0" t="n">
        <v>0</v>
      </c>
      <c r="BU682" s="0" t="s">
        <v>2484</v>
      </c>
      <c r="BW682" s="0" t="n">
        <v>2009</v>
      </c>
      <c r="BX682" s="0" t="n">
        <v>2015</v>
      </c>
      <c r="BY682" s="0" t="s">
        <v>2485</v>
      </c>
      <c r="BZ682" s="0" t="n">
        <v>2012</v>
      </c>
      <c r="CA682" s="0" t="n">
        <v>0</v>
      </c>
      <c r="CB682" s="0" t="n">
        <v>0</v>
      </c>
      <c r="CC682" s="0" t="n">
        <v>0</v>
      </c>
      <c r="CD682" s="0" t="n">
        <v>-0.128616118547022</v>
      </c>
      <c r="CE682" s="0" t="n">
        <v>1</v>
      </c>
    </row>
    <row r="683" customFormat="false" ht="15" hidden="false" customHeight="false" outlineLevel="0" collapsed="false">
      <c r="A683" s="0" t="s">
        <v>2478</v>
      </c>
      <c r="B683" s="0" t="n">
        <v>1988</v>
      </c>
      <c r="C683" s="0" t="n">
        <v>-0.181617187512439</v>
      </c>
      <c r="D683" s="0" t="n">
        <v>565</v>
      </c>
      <c r="E683" s="0" t="n">
        <f aca="false">IF(ISNUMBER($BA683),$BA683,IF(AND(ISNUMBER($D683),ISNUMBER($BW683),ISNUMBER($BX683)),$D683*($BX683-$BW683+1),""))</f>
        <v>565</v>
      </c>
      <c r="H683" s="0" t="s">
        <v>118</v>
      </c>
      <c r="I683" s="0" t="s">
        <v>119</v>
      </c>
      <c r="J683" s="0" t="n">
        <f aca="false">IF($BW683&lt;&gt;"",$BW683,"")</f>
        <v>2009</v>
      </c>
      <c r="K683" s="0" t="n">
        <f aca="false">IF($BX683&lt;&gt;"",$BX683,"")</f>
        <v>2015</v>
      </c>
      <c r="L683" s="0" t="n">
        <f aca="false">IF(AND(ISNUMBER($BW683),ISNUMBER($BX683)),($BW683+$BX683)/2,"")</f>
        <v>2012</v>
      </c>
      <c r="M683" s="0" t="n">
        <f aca="false">IF($L683&lt;&gt;"",$L683,"")</f>
        <v>2012</v>
      </c>
      <c r="N683" s="0" t="n">
        <f aca="false">IF(AND(ISNUMBER($BW683),ISNUMBER($BX683)),MIN(1,MAX(0,($BX683-2016+1)/($BX683-$BW683+1))),"")</f>
        <v>0</v>
      </c>
      <c r="O683" s="0" t="n">
        <f aca="false">IF(AND(ISNUMBER($BW683),ISNUMBER($BX683)),MIN(1,MAX(0,($BX683-2017+1)/($BX683-$BW683+1))),"")</f>
        <v>0</v>
      </c>
      <c r="P683" s="0" t="n">
        <f aca="false">IF(AND(ISNUMBER($BW683),ISNUMBER($BX683)),MIN(1,MAX(0,($BX683-2018+1)/($BX683-$BW683+1))),"")</f>
        <v>0</v>
      </c>
      <c r="Q683" s="0" t="n">
        <f aca="false">IF(AND(ISNUMBER($BW683),ISNUMBER($BX683)),MIN(1,MAX(0,($BX683-2019+1)/($BX683-$BW683+1))),"")</f>
        <v>0</v>
      </c>
      <c r="R683" s="0" t="n">
        <f aca="false">IF(AND(ISNUMBER($BW683),ISNUMBER($BX683)),MIN(1,MAX(0,($BX683-2016+1)/($BX683-$BW683+1))),"")</f>
        <v>0</v>
      </c>
      <c r="S683" s="0" t="n">
        <f aca="false">IF($L683&lt;&gt;"",IF($L683&gt;=2015.5,1,0),"")</f>
        <v>0</v>
      </c>
      <c r="T683" s="0" t="n">
        <f aca="false">IF($L683&lt;&gt;"",IF($L683&gt;=2016,1,0),"")</f>
        <v>0</v>
      </c>
      <c r="U683" s="0" t="n">
        <f aca="false">IF(ISNUMBER($BX683),IF($BX683&gt;=2016,1,0),"")</f>
        <v>0</v>
      </c>
      <c r="V683" s="0" t="n">
        <f aca="false">IF(ISNUMBER($BW683),IF($BW683&gt;=2016,1,0),"")</f>
        <v>0</v>
      </c>
      <c r="W683" s="0" t="str">
        <f aca="false">IF(AND(ISNUMBER($BW683),ISNUMBER($BX683)),IF($BW683&gt;=2016,"post-only",IF($BX683&lt;2016,"pre-only","mixed")),"")</f>
        <v>pre-only</v>
      </c>
      <c r="X683" s="0" t="n">
        <f aca="false">IF(AND(ISNUMBER($BW683),ISNUMBER($BX683)),MIN(1,MAX(0,($BX683-2017+1)/($BX683-$BW683+1))),"")</f>
        <v>0</v>
      </c>
      <c r="Y683" s="0" t="n">
        <f aca="false">IF(AND(ISNUMBER($BW683),ISNUMBER($BX683)),MIN(1,MAX(0,($BX683-2018+1)/($BX683-$BW683+1))),"")</f>
        <v>0</v>
      </c>
      <c r="Z683" s="0" t="n">
        <f aca="false">IF(AND(ISNUMBER($BW683),ISNUMBER($BX683)),MIN(1,MAX(0,($BX683-2019+1)/($BX683-$BW683+1))),"")</f>
        <v>0</v>
      </c>
      <c r="AA683" s="0" t="n">
        <f aca="false">IF(ISNUMBER($BX683),IF($BX683&gt;=2017,1,0),"")</f>
        <v>0</v>
      </c>
      <c r="AB683" s="0" t="n">
        <f aca="false">IF(ISNUMBER($BX683),IF($BX683&gt;=2018,1,0),"")</f>
        <v>0</v>
      </c>
      <c r="AC683" s="0" t="n">
        <f aca="false">IF(ISNUMBER($BX683),IF($BX683&gt;=2019,1,0),"")</f>
        <v>0</v>
      </c>
      <c r="AD683" s="0" t="n">
        <f aca="false">IF($L683&lt;&gt;"",IF($L683&gt;2013,1,0),"")</f>
        <v>0</v>
      </c>
      <c r="AE683" s="0" t="n">
        <f aca="false">IF($L683&lt;&gt;"",1+IF($L683&gt;2011,1,0)+IF($L683&gt;2014,1,0),"")</f>
        <v>2</v>
      </c>
      <c r="AF683" s="0" t="s">
        <v>310</v>
      </c>
      <c r="AG683" s="0" t="s">
        <v>88</v>
      </c>
      <c r="AH683" s="0" t="s">
        <v>89</v>
      </c>
      <c r="AI683" s="0" t="s">
        <v>90</v>
      </c>
      <c r="AJ683" s="0" t="s">
        <v>90</v>
      </c>
      <c r="AK683" s="0" t="str">
        <f aca="false">IF(AND($CF683&lt;&gt;"",IFERROR(INDEX(subsample_country_map!$B:$B,MATCH($CF683,subsample_country_map!$A:$A,0)),"")&lt;&gt;""),INDEX(subsample_country_map!$B:$B,MATCH($CF683,subsample_country_map!$A:$A,0)),INDEX(lookup!$AA:$AA,MATCH($A683,lookup!$A:$A,0)))</f>
        <v>99_NCE</v>
      </c>
      <c r="AL683" s="0" t="str">
        <f aca="false">IF(AND($CF683&lt;&gt;"",IFERROR(INDEX(subsample_country_map!$C:$C,MATCH($CF683,subsample_country_map!$A:$A,0)),"")&lt;&gt;""),INDEX(subsample_country_map!$C:$C,MATCH($CF683,subsample_country_map!$A:$A,0)),INDEX(lookup!$AB:$AB,MATCH($A683,lookup!$A:$A,0)))</f>
        <v>99_NCE</v>
      </c>
      <c r="AM683" s="0" t="str">
        <f aca="false">IF(AND($CF683&lt;&gt;"",IFERROR(INDEX(subsample_country_map!$D:$D,MATCH($CF683,subsample_country_map!$A:$A,0)),"")&lt;&gt;""),INDEX(subsample_country_map!$D:$D,MATCH($CF683,subsample_country_map!$A:$A,0)),INDEX(lookup!$AC:$AC,MATCH($A683,lookup!$A:$A,0)))</f>
        <v>99_NCE</v>
      </c>
      <c r="AN683" s="0" t="str">
        <f aca="false">IF(AND($CF683&lt;&gt;"",IFERROR(INDEX(subsample_country_map!$E:$E,MATCH($CF683,subsample_country_map!$A:$A,0)),"")&lt;&gt;""),INDEX(subsample_country_map!$E:$E,MATCH($CF683,subsample_country_map!$A:$A,0)),INDEX(lookup!$AD:$AD,MATCH($A683,lookup!$A:$A,0)))</f>
        <v>99_NCE</v>
      </c>
      <c r="AO683" s="0" t="str">
        <f aca="false">INDEX(lookup!$Y:$Y,MATCH($A683,lookup!$A:$A,0))</f>
        <v>0_published</v>
      </c>
      <c r="AP683" s="0" t="str">
        <f aca="false">INDEX(lookup!$Z:$Z,MATCH($A683,lookup!$A:$A,0))</f>
        <v>0_VHB low</v>
      </c>
      <c r="AQ683" s="0" t="str">
        <f aca="false">INDEX(lookup!$W:$W,MATCH($A683,lookup!$A:$A,0))</f>
        <v>2_sust</v>
      </c>
      <c r="AS683" s="0" t="s">
        <v>91</v>
      </c>
      <c r="AT683" s="0" t="s">
        <v>111</v>
      </c>
      <c r="AU683" s="0" t="s">
        <v>311</v>
      </c>
      <c r="AV683" s="0" t="s">
        <v>2588</v>
      </c>
      <c r="AX683" s="0" t="s">
        <v>2589</v>
      </c>
      <c r="BA683" s="0" t="n">
        <v>565</v>
      </c>
      <c r="BB683" s="0" t="s">
        <v>347</v>
      </c>
      <c r="BC683" s="0" t="s">
        <v>868</v>
      </c>
      <c r="BD683" s="0" t="s">
        <v>123</v>
      </c>
      <c r="BE683" s="0" t="s">
        <v>33</v>
      </c>
      <c r="BF683" s="0" t="s">
        <v>2590</v>
      </c>
      <c r="BI683" s="0" t="s">
        <v>1458</v>
      </c>
      <c r="BJ683" s="0" t="s">
        <v>2591</v>
      </c>
      <c r="BK683" s="0" t="s">
        <v>1546</v>
      </c>
      <c r="BL683" s="0" t="s">
        <v>2592</v>
      </c>
      <c r="BM683" s="0" t="s">
        <v>2489</v>
      </c>
      <c r="BN683" s="0" t="s">
        <v>2483</v>
      </c>
      <c r="BO683" s="0" t="s">
        <v>769</v>
      </c>
      <c r="BP683" s="0" t="s">
        <v>2478</v>
      </c>
      <c r="BQ683" s="0" t="s">
        <v>127</v>
      </c>
      <c r="BT683" s="0" t="n">
        <v>0</v>
      </c>
      <c r="BU683" s="0" t="s">
        <v>2484</v>
      </c>
      <c r="BW683" s="0" t="n">
        <v>2009</v>
      </c>
      <c r="BX683" s="0" t="n">
        <v>2015</v>
      </c>
      <c r="BY683" s="0" t="s">
        <v>2485</v>
      </c>
      <c r="BZ683" s="0" t="n">
        <v>2012</v>
      </c>
      <c r="CA683" s="0" t="n">
        <v>0</v>
      </c>
      <c r="CB683" s="0" t="n">
        <v>0</v>
      </c>
      <c r="CC683" s="0" t="n">
        <v>0</v>
      </c>
      <c r="CD683" s="0" t="n">
        <v>-0.183654532009472</v>
      </c>
      <c r="CE683" s="0" t="n">
        <v>1</v>
      </c>
    </row>
    <row r="684" customFormat="false" ht="15" hidden="false" customHeight="false" outlineLevel="0" collapsed="false">
      <c r="A684" s="0" t="s">
        <v>2478</v>
      </c>
      <c r="B684" s="0" t="n">
        <v>1989</v>
      </c>
      <c r="C684" s="0" t="n">
        <v>-0.0922357207266564</v>
      </c>
      <c r="D684" s="0" t="n">
        <v>235</v>
      </c>
      <c r="E684" s="0" t="n">
        <f aca="false">IF(ISNUMBER($BA684),$BA684,IF(AND(ISNUMBER($D684),ISNUMBER($BW684),ISNUMBER($BX684)),$D684*($BX684-$BW684+1),""))</f>
        <v>235</v>
      </c>
      <c r="H684" s="0" t="s">
        <v>118</v>
      </c>
      <c r="I684" s="0" t="s">
        <v>119</v>
      </c>
      <c r="J684" s="0" t="n">
        <f aca="false">IF($BW684&lt;&gt;"",$BW684,"")</f>
        <v>2009</v>
      </c>
      <c r="K684" s="0" t="n">
        <f aca="false">IF($BX684&lt;&gt;"",$BX684,"")</f>
        <v>2015</v>
      </c>
      <c r="L684" s="0" t="n">
        <f aca="false">IF(AND(ISNUMBER($BW684),ISNUMBER($BX684)),($BW684+$BX684)/2,"")</f>
        <v>2012</v>
      </c>
      <c r="M684" s="0" t="n">
        <f aca="false">IF($L684&lt;&gt;"",$L684,"")</f>
        <v>2012</v>
      </c>
      <c r="N684" s="0" t="n">
        <f aca="false">IF(AND(ISNUMBER($BW684),ISNUMBER($BX684)),MIN(1,MAX(0,($BX684-2016+1)/($BX684-$BW684+1))),"")</f>
        <v>0</v>
      </c>
      <c r="O684" s="0" t="n">
        <f aca="false">IF(AND(ISNUMBER($BW684),ISNUMBER($BX684)),MIN(1,MAX(0,($BX684-2017+1)/($BX684-$BW684+1))),"")</f>
        <v>0</v>
      </c>
      <c r="P684" s="0" t="n">
        <f aca="false">IF(AND(ISNUMBER($BW684),ISNUMBER($BX684)),MIN(1,MAX(0,($BX684-2018+1)/($BX684-$BW684+1))),"")</f>
        <v>0</v>
      </c>
      <c r="Q684" s="0" t="n">
        <f aca="false">IF(AND(ISNUMBER($BW684),ISNUMBER($BX684)),MIN(1,MAX(0,($BX684-2019+1)/($BX684-$BW684+1))),"")</f>
        <v>0</v>
      </c>
      <c r="R684" s="0" t="n">
        <f aca="false">IF(AND(ISNUMBER($BW684),ISNUMBER($BX684)),MIN(1,MAX(0,($BX684-2016+1)/($BX684-$BW684+1))),"")</f>
        <v>0</v>
      </c>
      <c r="S684" s="0" t="n">
        <f aca="false">IF($L684&lt;&gt;"",IF($L684&gt;=2015.5,1,0),"")</f>
        <v>0</v>
      </c>
      <c r="T684" s="0" t="n">
        <f aca="false">IF($L684&lt;&gt;"",IF($L684&gt;=2016,1,0),"")</f>
        <v>0</v>
      </c>
      <c r="U684" s="0" t="n">
        <f aca="false">IF(ISNUMBER($BX684),IF($BX684&gt;=2016,1,0),"")</f>
        <v>0</v>
      </c>
      <c r="V684" s="0" t="n">
        <f aca="false">IF(ISNUMBER($BW684),IF($BW684&gt;=2016,1,0),"")</f>
        <v>0</v>
      </c>
      <c r="W684" s="0" t="str">
        <f aca="false">IF(AND(ISNUMBER($BW684),ISNUMBER($BX684)),IF($BW684&gt;=2016,"post-only",IF($BX684&lt;2016,"pre-only","mixed")),"")</f>
        <v>pre-only</v>
      </c>
      <c r="X684" s="0" t="n">
        <f aca="false">IF(AND(ISNUMBER($BW684),ISNUMBER($BX684)),MIN(1,MAX(0,($BX684-2017+1)/($BX684-$BW684+1))),"")</f>
        <v>0</v>
      </c>
      <c r="Y684" s="0" t="n">
        <f aca="false">IF(AND(ISNUMBER($BW684),ISNUMBER($BX684)),MIN(1,MAX(0,($BX684-2018+1)/($BX684-$BW684+1))),"")</f>
        <v>0</v>
      </c>
      <c r="Z684" s="0" t="n">
        <f aca="false">IF(AND(ISNUMBER($BW684),ISNUMBER($BX684)),MIN(1,MAX(0,($BX684-2019+1)/($BX684-$BW684+1))),"")</f>
        <v>0</v>
      </c>
      <c r="AA684" s="0" t="n">
        <f aca="false">IF(ISNUMBER($BX684),IF($BX684&gt;=2017,1,0),"")</f>
        <v>0</v>
      </c>
      <c r="AB684" s="0" t="n">
        <f aca="false">IF(ISNUMBER($BX684),IF($BX684&gt;=2018,1,0),"")</f>
        <v>0</v>
      </c>
      <c r="AC684" s="0" t="n">
        <f aca="false">IF(ISNUMBER($BX684),IF($BX684&gt;=2019,1,0),"")</f>
        <v>0</v>
      </c>
      <c r="AD684" s="0" t="n">
        <f aca="false">IF($L684&lt;&gt;"",IF($L684&gt;2013,1,0),"")</f>
        <v>0</v>
      </c>
      <c r="AE684" s="0" t="n">
        <f aca="false">IF($L684&lt;&gt;"",1+IF($L684&gt;2011,1,0)+IF($L684&gt;2014,1,0),"")</f>
        <v>2</v>
      </c>
      <c r="AF684" s="0" t="s">
        <v>310</v>
      </c>
      <c r="AG684" s="0" t="s">
        <v>88</v>
      </c>
      <c r="AH684" s="0" t="s">
        <v>89</v>
      </c>
      <c r="AI684" s="0" t="s">
        <v>90</v>
      </c>
      <c r="AJ684" s="0" t="s">
        <v>90</v>
      </c>
      <c r="AK684" s="0" t="str">
        <f aca="false">IF(AND($CF684&lt;&gt;"",IFERROR(INDEX(subsample_country_map!$B:$B,MATCH($CF684,subsample_country_map!$A:$A,0)),"")&lt;&gt;""),INDEX(subsample_country_map!$B:$B,MATCH($CF684,subsample_country_map!$A:$A,0)),INDEX(lookup!$AA:$AA,MATCH($A684,lookup!$A:$A,0)))</f>
        <v>99_NCE</v>
      </c>
      <c r="AL684" s="0" t="str">
        <f aca="false">IF(AND($CF684&lt;&gt;"",IFERROR(INDEX(subsample_country_map!$C:$C,MATCH($CF684,subsample_country_map!$A:$A,0)),"")&lt;&gt;""),INDEX(subsample_country_map!$C:$C,MATCH($CF684,subsample_country_map!$A:$A,0)),INDEX(lookup!$AB:$AB,MATCH($A684,lookup!$A:$A,0)))</f>
        <v>99_NCE</v>
      </c>
      <c r="AM684" s="0" t="str">
        <f aca="false">IF(AND($CF684&lt;&gt;"",IFERROR(INDEX(subsample_country_map!$D:$D,MATCH($CF684,subsample_country_map!$A:$A,0)),"")&lt;&gt;""),INDEX(subsample_country_map!$D:$D,MATCH($CF684,subsample_country_map!$A:$A,0)),INDEX(lookup!$AC:$AC,MATCH($A684,lookup!$A:$A,0)))</f>
        <v>99_NCE</v>
      </c>
      <c r="AN684" s="0" t="str">
        <f aca="false">IF(AND($CF684&lt;&gt;"",IFERROR(INDEX(subsample_country_map!$E:$E,MATCH($CF684,subsample_country_map!$A:$A,0)),"")&lt;&gt;""),INDEX(subsample_country_map!$E:$E,MATCH($CF684,subsample_country_map!$A:$A,0)),INDEX(lookup!$AD:$AD,MATCH($A684,lookup!$A:$A,0)))</f>
        <v>99_NCE</v>
      </c>
      <c r="AO684" s="0" t="str">
        <f aca="false">INDEX(lookup!$Y:$Y,MATCH($A684,lookup!$A:$A,0))</f>
        <v>0_published</v>
      </c>
      <c r="AP684" s="0" t="str">
        <f aca="false">INDEX(lookup!$Z:$Z,MATCH($A684,lookup!$A:$A,0))</f>
        <v>0_VHB low</v>
      </c>
      <c r="AQ684" s="0" t="str">
        <f aca="false">INDEX(lookup!$W:$W,MATCH($A684,lookup!$A:$A,0))</f>
        <v>2_sust</v>
      </c>
      <c r="AS684" s="0" t="s">
        <v>91</v>
      </c>
      <c r="AT684" s="0" t="s">
        <v>111</v>
      </c>
      <c r="AU684" s="0" t="s">
        <v>311</v>
      </c>
      <c r="AV684" s="0" t="s">
        <v>2593</v>
      </c>
      <c r="AX684" s="0" t="s">
        <v>2594</v>
      </c>
      <c r="BA684" s="0" t="n">
        <v>235</v>
      </c>
      <c r="BB684" s="0" t="s">
        <v>347</v>
      </c>
      <c r="BC684" s="0" t="s">
        <v>868</v>
      </c>
      <c r="BD684" s="0" t="s">
        <v>123</v>
      </c>
      <c r="BE684" s="0" t="s">
        <v>33</v>
      </c>
      <c r="BF684" s="0" t="s">
        <v>2595</v>
      </c>
      <c r="BI684" s="0" t="s">
        <v>1458</v>
      </c>
      <c r="BJ684" s="0" t="s">
        <v>2596</v>
      </c>
      <c r="BK684" s="0" t="s">
        <v>1546</v>
      </c>
      <c r="BL684" s="0" t="s">
        <v>2597</v>
      </c>
      <c r="BM684" s="0" t="s">
        <v>2489</v>
      </c>
      <c r="BN684" s="0" t="s">
        <v>2483</v>
      </c>
      <c r="BO684" s="0" t="s">
        <v>769</v>
      </c>
      <c r="BP684" s="0" t="s">
        <v>2478</v>
      </c>
      <c r="BQ684" s="0" t="s">
        <v>127</v>
      </c>
      <c r="BT684" s="0" t="n">
        <v>0</v>
      </c>
      <c r="BU684" s="0" t="s">
        <v>2484</v>
      </c>
      <c r="BW684" s="0" t="n">
        <v>2009</v>
      </c>
      <c r="BX684" s="0" t="n">
        <v>2015</v>
      </c>
      <c r="BY684" s="0" t="s">
        <v>2485</v>
      </c>
      <c r="BZ684" s="0" t="n">
        <v>2012</v>
      </c>
      <c r="CA684" s="0" t="n">
        <v>0</v>
      </c>
      <c r="CB684" s="0" t="n">
        <v>0</v>
      </c>
      <c r="CC684" s="0" t="n">
        <v>0</v>
      </c>
      <c r="CD684" s="0" t="n">
        <v>-0.092498626953833</v>
      </c>
      <c r="CE684" s="0" t="n">
        <v>1</v>
      </c>
    </row>
    <row r="685" customFormat="false" ht="15" hidden="false" customHeight="false" outlineLevel="0" collapsed="false">
      <c r="A685" s="0" t="s">
        <v>2478</v>
      </c>
      <c r="B685" s="0" t="n">
        <v>1990</v>
      </c>
      <c r="C685" s="0" t="n">
        <v>-0.0673031582715176</v>
      </c>
      <c r="D685" s="0" t="n">
        <v>306</v>
      </c>
      <c r="E685" s="0" t="n">
        <f aca="false">IF(ISNUMBER($BA685),$BA685,IF(AND(ISNUMBER($D685),ISNUMBER($BW685),ISNUMBER($BX685)),$D685*($BX685-$BW685+1),""))</f>
        <v>306</v>
      </c>
      <c r="H685" s="0" t="s">
        <v>118</v>
      </c>
      <c r="I685" s="0" t="s">
        <v>119</v>
      </c>
      <c r="J685" s="0" t="n">
        <f aca="false">IF($BW685&lt;&gt;"",$BW685,"")</f>
        <v>2009</v>
      </c>
      <c r="K685" s="0" t="n">
        <f aca="false">IF($BX685&lt;&gt;"",$BX685,"")</f>
        <v>2015</v>
      </c>
      <c r="L685" s="0" t="n">
        <f aca="false">IF(AND(ISNUMBER($BW685),ISNUMBER($BX685)),($BW685+$BX685)/2,"")</f>
        <v>2012</v>
      </c>
      <c r="M685" s="0" t="n">
        <f aca="false">IF($L685&lt;&gt;"",$L685,"")</f>
        <v>2012</v>
      </c>
      <c r="N685" s="0" t="n">
        <f aca="false">IF(AND(ISNUMBER($BW685),ISNUMBER($BX685)),MIN(1,MAX(0,($BX685-2016+1)/($BX685-$BW685+1))),"")</f>
        <v>0</v>
      </c>
      <c r="O685" s="0" t="n">
        <f aca="false">IF(AND(ISNUMBER($BW685),ISNUMBER($BX685)),MIN(1,MAX(0,($BX685-2017+1)/($BX685-$BW685+1))),"")</f>
        <v>0</v>
      </c>
      <c r="P685" s="0" t="n">
        <f aca="false">IF(AND(ISNUMBER($BW685),ISNUMBER($BX685)),MIN(1,MAX(0,($BX685-2018+1)/($BX685-$BW685+1))),"")</f>
        <v>0</v>
      </c>
      <c r="Q685" s="0" t="n">
        <f aca="false">IF(AND(ISNUMBER($BW685),ISNUMBER($BX685)),MIN(1,MAX(0,($BX685-2019+1)/($BX685-$BW685+1))),"")</f>
        <v>0</v>
      </c>
      <c r="R685" s="0" t="n">
        <f aca="false">IF(AND(ISNUMBER($BW685),ISNUMBER($BX685)),MIN(1,MAX(0,($BX685-2016+1)/($BX685-$BW685+1))),"")</f>
        <v>0</v>
      </c>
      <c r="S685" s="0" t="n">
        <f aca="false">IF($L685&lt;&gt;"",IF($L685&gt;=2015.5,1,0),"")</f>
        <v>0</v>
      </c>
      <c r="T685" s="0" t="n">
        <f aca="false">IF($L685&lt;&gt;"",IF($L685&gt;=2016,1,0),"")</f>
        <v>0</v>
      </c>
      <c r="U685" s="0" t="n">
        <f aca="false">IF(ISNUMBER($BX685),IF($BX685&gt;=2016,1,0),"")</f>
        <v>0</v>
      </c>
      <c r="V685" s="0" t="n">
        <f aca="false">IF(ISNUMBER($BW685),IF($BW685&gt;=2016,1,0),"")</f>
        <v>0</v>
      </c>
      <c r="W685" s="0" t="str">
        <f aca="false">IF(AND(ISNUMBER($BW685),ISNUMBER($BX685)),IF($BW685&gt;=2016,"post-only",IF($BX685&lt;2016,"pre-only","mixed")),"")</f>
        <v>pre-only</v>
      </c>
      <c r="X685" s="0" t="n">
        <f aca="false">IF(AND(ISNUMBER($BW685),ISNUMBER($BX685)),MIN(1,MAX(0,($BX685-2017+1)/($BX685-$BW685+1))),"")</f>
        <v>0</v>
      </c>
      <c r="Y685" s="0" t="n">
        <f aca="false">IF(AND(ISNUMBER($BW685),ISNUMBER($BX685)),MIN(1,MAX(0,($BX685-2018+1)/($BX685-$BW685+1))),"")</f>
        <v>0</v>
      </c>
      <c r="Z685" s="0" t="n">
        <f aca="false">IF(AND(ISNUMBER($BW685),ISNUMBER($BX685)),MIN(1,MAX(0,($BX685-2019+1)/($BX685-$BW685+1))),"")</f>
        <v>0</v>
      </c>
      <c r="AA685" s="0" t="n">
        <f aca="false">IF(ISNUMBER($BX685),IF($BX685&gt;=2017,1,0),"")</f>
        <v>0</v>
      </c>
      <c r="AB685" s="0" t="n">
        <f aca="false">IF(ISNUMBER($BX685),IF($BX685&gt;=2018,1,0),"")</f>
        <v>0</v>
      </c>
      <c r="AC685" s="0" t="n">
        <f aca="false">IF(ISNUMBER($BX685),IF($BX685&gt;=2019,1,0),"")</f>
        <v>0</v>
      </c>
      <c r="AD685" s="0" t="n">
        <f aca="false">IF($L685&lt;&gt;"",IF($L685&gt;2013,1,0),"")</f>
        <v>0</v>
      </c>
      <c r="AE685" s="0" t="n">
        <f aca="false">IF($L685&lt;&gt;"",1+IF($L685&gt;2011,1,0)+IF($L685&gt;2014,1,0),"")</f>
        <v>2</v>
      </c>
      <c r="AF685" s="0" t="s">
        <v>310</v>
      </c>
      <c r="AG685" s="0" t="s">
        <v>88</v>
      </c>
      <c r="AH685" s="0" t="s">
        <v>89</v>
      </c>
      <c r="AI685" s="0" t="s">
        <v>90</v>
      </c>
      <c r="AJ685" s="0" t="s">
        <v>90</v>
      </c>
      <c r="AK685" s="0" t="str">
        <f aca="false">IF(AND($CF685&lt;&gt;"",IFERROR(INDEX(subsample_country_map!$B:$B,MATCH($CF685,subsample_country_map!$A:$A,0)),"")&lt;&gt;""),INDEX(subsample_country_map!$B:$B,MATCH($CF685,subsample_country_map!$A:$A,0)),INDEX(lookup!$AA:$AA,MATCH($A685,lookup!$A:$A,0)))</f>
        <v>99_NCE</v>
      </c>
      <c r="AL685" s="0" t="str">
        <f aca="false">IF(AND($CF685&lt;&gt;"",IFERROR(INDEX(subsample_country_map!$C:$C,MATCH($CF685,subsample_country_map!$A:$A,0)),"")&lt;&gt;""),INDEX(subsample_country_map!$C:$C,MATCH($CF685,subsample_country_map!$A:$A,0)),INDEX(lookup!$AB:$AB,MATCH($A685,lookup!$A:$A,0)))</f>
        <v>99_NCE</v>
      </c>
      <c r="AM685" s="0" t="str">
        <f aca="false">IF(AND($CF685&lt;&gt;"",IFERROR(INDEX(subsample_country_map!$D:$D,MATCH($CF685,subsample_country_map!$A:$A,0)),"")&lt;&gt;""),INDEX(subsample_country_map!$D:$D,MATCH($CF685,subsample_country_map!$A:$A,0)),INDEX(lookup!$AC:$AC,MATCH($A685,lookup!$A:$A,0)))</f>
        <v>99_NCE</v>
      </c>
      <c r="AN685" s="0" t="str">
        <f aca="false">IF(AND($CF685&lt;&gt;"",IFERROR(INDEX(subsample_country_map!$E:$E,MATCH($CF685,subsample_country_map!$A:$A,0)),"")&lt;&gt;""),INDEX(subsample_country_map!$E:$E,MATCH($CF685,subsample_country_map!$A:$A,0)),INDEX(lookup!$AD:$AD,MATCH($A685,lookup!$A:$A,0)))</f>
        <v>99_NCE</v>
      </c>
      <c r="AO685" s="0" t="str">
        <f aca="false">INDEX(lookup!$Y:$Y,MATCH($A685,lookup!$A:$A,0))</f>
        <v>0_published</v>
      </c>
      <c r="AP685" s="0" t="str">
        <f aca="false">INDEX(lookup!$Z:$Z,MATCH($A685,lookup!$A:$A,0))</f>
        <v>0_VHB low</v>
      </c>
      <c r="AQ685" s="0" t="str">
        <f aca="false">INDEX(lookup!$W:$W,MATCH($A685,lookup!$A:$A,0))</f>
        <v>2_sust</v>
      </c>
      <c r="AS685" s="0" t="s">
        <v>91</v>
      </c>
      <c r="AT685" s="0" t="s">
        <v>111</v>
      </c>
      <c r="AU685" s="0" t="s">
        <v>311</v>
      </c>
      <c r="AV685" s="0" t="s">
        <v>2598</v>
      </c>
      <c r="AX685" s="0" t="s">
        <v>2599</v>
      </c>
      <c r="BA685" s="0" t="n">
        <v>306</v>
      </c>
      <c r="BB685" s="0" t="s">
        <v>347</v>
      </c>
      <c r="BC685" s="0" t="s">
        <v>868</v>
      </c>
      <c r="BD685" s="0" t="s">
        <v>123</v>
      </c>
      <c r="BE685" s="0" t="s">
        <v>33</v>
      </c>
      <c r="BF685" s="0" t="s">
        <v>2600</v>
      </c>
      <c r="BI685" s="0" t="s">
        <v>1458</v>
      </c>
      <c r="BJ685" s="0" t="s">
        <v>2601</v>
      </c>
      <c r="BK685" s="0" t="s">
        <v>1546</v>
      </c>
      <c r="BL685" s="0" t="s">
        <v>2602</v>
      </c>
      <c r="BM685" s="0" t="s">
        <v>2489</v>
      </c>
      <c r="BN685" s="0" t="s">
        <v>2483</v>
      </c>
      <c r="BO685" s="0" t="s">
        <v>769</v>
      </c>
      <c r="BP685" s="0" t="s">
        <v>2478</v>
      </c>
      <c r="BQ685" s="0" t="s">
        <v>127</v>
      </c>
      <c r="BT685" s="0" t="n">
        <v>0</v>
      </c>
      <c r="BU685" s="0" t="s">
        <v>2484</v>
      </c>
      <c r="BW685" s="0" t="n">
        <v>2009</v>
      </c>
      <c r="BX685" s="0" t="n">
        <v>2015</v>
      </c>
      <c r="BY685" s="0" t="s">
        <v>2485</v>
      </c>
      <c r="BZ685" s="0" t="n">
        <v>2012</v>
      </c>
      <c r="CA685" s="0" t="n">
        <v>0</v>
      </c>
      <c r="CB685" s="0" t="n">
        <v>0</v>
      </c>
      <c r="CC685" s="0" t="n">
        <v>0</v>
      </c>
      <c r="CD685" s="0" t="n">
        <v>-0.0674050567355585</v>
      </c>
      <c r="CE685" s="0" t="n">
        <v>1</v>
      </c>
    </row>
    <row r="686" customFormat="false" ht="15" hidden="false" customHeight="false" outlineLevel="0" collapsed="false">
      <c r="A686" s="0" t="s">
        <v>2478</v>
      </c>
      <c r="B686" s="0" t="n">
        <v>1991</v>
      </c>
      <c r="C686" s="0" t="n">
        <v>-0.074606661440011</v>
      </c>
      <c r="D686" s="0" t="n">
        <v>446</v>
      </c>
      <c r="E686" s="0" t="n">
        <f aca="false">IF(ISNUMBER($BA686),$BA686,IF(AND(ISNUMBER($D686),ISNUMBER($BW686),ISNUMBER($BX686)),$D686*($BX686-$BW686+1),""))</f>
        <v>446</v>
      </c>
      <c r="H686" s="0" t="s">
        <v>118</v>
      </c>
      <c r="I686" s="0" t="s">
        <v>119</v>
      </c>
      <c r="J686" s="0" t="n">
        <f aca="false">IF($BW686&lt;&gt;"",$BW686,"")</f>
        <v>2009</v>
      </c>
      <c r="K686" s="0" t="n">
        <f aca="false">IF($BX686&lt;&gt;"",$BX686,"")</f>
        <v>2015</v>
      </c>
      <c r="L686" s="0" t="n">
        <f aca="false">IF(AND(ISNUMBER($BW686),ISNUMBER($BX686)),($BW686+$BX686)/2,"")</f>
        <v>2012</v>
      </c>
      <c r="M686" s="0" t="n">
        <f aca="false">IF($L686&lt;&gt;"",$L686,"")</f>
        <v>2012</v>
      </c>
      <c r="N686" s="0" t="n">
        <f aca="false">IF(AND(ISNUMBER($BW686),ISNUMBER($BX686)),MIN(1,MAX(0,($BX686-2016+1)/($BX686-$BW686+1))),"")</f>
        <v>0</v>
      </c>
      <c r="O686" s="0" t="n">
        <f aca="false">IF(AND(ISNUMBER($BW686),ISNUMBER($BX686)),MIN(1,MAX(0,($BX686-2017+1)/($BX686-$BW686+1))),"")</f>
        <v>0</v>
      </c>
      <c r="P686" s="0" t="n">
        <f aca="false">IF(AND(ISNUMBER($BW686),ISNUMBER($BX686)),MIN(1,MAX(0,($BX686-2018+1)/($BX686-$BW686+1))),"")</f>
        <v>0</v>
      </c>
      <c r="Q686" s="0" t="n">
        <f aca="false">IF(AND(ISNUMBER($BW686),ISNUMBER($BX686)),MIN(1,MAX(0,($BX686-2019+1)/($BX686-$BW686+1))),"")</f>
        <v>0</v>
      </c>
      <c r="R686" s="0" t="n">
        <f aca="false">IF(AND(ISNUMBER($BW686),ISNUMBER($BX686)),MIN(1,MAX(0,($BX686-2016+1)/($BX686-$BW686+1))),"")</f>
        <v>0</v>
      </c>
      <c r="S686" s="0" t="n">
        <f aca="false">IF($L686&lt;&gt;"",IF($L686&gt;=2015.5,1,0),"")</f>
        <v>0</v>
      </c>
      <c r="T686" s="0" t="n">
        <f aca="false">IF($L686&lt;&gt;"",IF($L686&gt;=2016,1,0),"")</f>
        <v>0</v>
      </c>
      <c r="U686" s="0" t="n">
        <f aca="false">IF(ISNUMBER($BX686),IF($BX686&gt;=2016,1,0),"")</f>
        <v>0</v>
      </c>
      <c r="V686" s="0" t="n">
        <f aca="false">IF(ISNUMBER($BW686),IF($BW686&gt;=2016,1,0),"")</f>
        <v>0</v>
      </c>
      <c r="W686" s="0" t="str">
        <f aca="false">IF(AND(ISNUMBER($BW686),ISNUMBER($BX686)),IF($BW686&gt;=2016,"post-only",IF($BX686&lt;2016,"pre-only","mixed")),"")</f>
        <v>pre-only</v>
      </c>
      <c r="X686" s="0" t="n">
        <f aca="false">IF(AND(ISNUMBER($BW686),ISNUMBER($BX686)),MIN(1,MAX(0,($BX686-2017+1)/($BX686-$BW686+1))),"")</f>
        <v>0</v>
      </c>
      <c r="Y686" s="0" t="n">
        <f aca="false">IF(AND(ISNUMBER($BW686),ISNUMBER($BX686)),MIN(1,MAX(0,($BX686-2018+1)/($BX686-$BW686+1))),"")</f>
        <v>0</v>
      </c>
      <c r="Z686" s="0" t="n">
        <f aca="false">IF(AND(ISNUMBER($BW686),ISNUMBER($BX686)),MIN(1,MAX(0,($BX686-2019+1)/($BX686-$BW686+1))),"")</f>
        <v>0</v>
      </c>
      <c r="AA686" s="0" t="n">
        <f aca="false">IF(ISNUMBER($BX686),IF($BX686&gt;=2017,1,0),"")</f>
        <v>0</v>
      </c>
      <c r="AB686" s="0" t="n">
        <f aca="false">IF(ISNUMBER($BX686),IF($BX686&gt;=2018,1,0),"")</f>
        <v>0</v>
      </c>
      <c r="AC686" s="0" t="n">
        <f aca="false">IF(ISNUMBER($BX686),IF($BX686&gt;=2019,1,0),"")</f>
        <v>0</v>
      </c>
      <c r="AD686" s="0" t="n">
        <f aca="false">IF($L686&lt;&gt;"",IF($L686&gt;2013,1,0),"")</f>
        <v>0</v>
      </c>
      <c r="AE686" s="0" t="n">
        <f aca="false">IF($L686&lt;&gt;"",1+IF($L686&gt;2011,1,0)+IF($L686&gt;2014,1,0),"")</f>
        <v>2</v>
      </c>
      <c r="AF686" s="0" t="s">
        <v>310</v>
      </c>
      <c r="AG686" s="0" t="s">
        <v>88</v>
      </c>
      <c r="AH686" s="0" t="s">
        <v>89</v>
      </c>
      <c r="AI686" s="0" t="s">
        <v>90</v>
      </c>
      <c r="AJ686" s="0" t="s">
        <v>90</v>
      </c>
      <c r="AK686" s="0" t="str">
        <f aca="false">IF(AND($CF686&lt;&gt;"",IFERROR(INDEX(subsample_country_map!$B:$B,MATCH($CF686,subsample_country_map!$A:$A,0)),"")&lt;&gt;""),INDEX(subsample_country_map!$B:$B,MATCH($CF686,subsample_country_map!$A:$A,0)),INDEX(lookup!$AA:$AA,MATCH($A686,lookup!$A:$A,0)))</f>
        <v>99_NCE</v>
      </c>
      <c r="AL686" s="0" t="str">
        <f aca="false">IF(AND($CF686&lt;&gt;"",IFERROR(INDEX(subsample_country_map!$C:$C,MATCH($CF686,subsample_country_map!$A:$A,0)),"")&lt;&gt;""),INDEX(subsample_country_map!$C:$C,MATCH($CF686,subsample_country_map!$A:$A,0)),INDEX(lookup!$AB:$AB,MATCH($A686,lookup!$A:$A,0)))</f>
        <v>99_NCE</v>
      </c>
      <c r="AM686" s="0" t="str">
        <f aca="false">IF(AND($CF686&lt;&gt;"",IFERROR(INDEX(subsample_country_map!$D:$D,MATCH($CF686,subsample_country_map!$A:$A,0)),"")&lt;&gt;""),INDEX(subsample_country_map!$D:$D,MATCH($CF686,subsample_country_map!$A:$A,0)),INDEX(lookup!$AC:$AC,MATCH($A686,lookup!$A:$A,0)))</f>
        <v>99_NCE</v>
      </c>
      <c r="AN686" s="0" t="str">
        <f aca="false">IF(AND($CF686&lt;&gt;"",IFERROR(INDEX(subsample_country_map!$E:$E,MATCH($CF686,subsample_country_map!$A:$A,0)),"")&lt;&gt;""),INDEX(subsample_country_map!$E:$E,MATCH($CF686,subsample_country_map!$A:$A,0)),INDEX(lookup!$AD:$AD,MATCH($A686,lookup!$A:$A,0)))</f>
        <v>99_NCE</v>
      </c>
      <c r="AO686" s="0" t="str">
        <f aca="false">INDEX(lookup!$Y:$Y,MATCH($A686,lookup!$A:$A,0))</f>
        <v>0_published</v>
      </c>
      <c r="AP686" s="0" t="str">
        <f aca="false">INDEX(lookup!$Z:$Z,MATCH($A686,lookup!$A:$A,0))</f>
        <v>0_VHB low</v>
      </c>
      <c r="AQ686" s="0" t="str">
        <f aca="false">INDEX(lookup!$W:$W,MATCH($A686,lookup!$A:$A,0))</f>
        <v>2_sust</v>
      </c>
      <c r="AS686" s="0" t="s">
        <v>91</v>
      </c>
      <c r="AT686" s="0" t="s">
        <v>111</v>
      </c>
      <c r="AU686" s="0" t="s">
        <v>311</v>
      </c>
      <c r="AV686" s="0" t="s">
        <v>2603</v>
      </c>
      <c r="AX686" s="0" t="s">
        <v>2604</v>
      </c>
      <c r="BA686" s="0" t="n">
        <v>446</v>
      </c>
      <c r="BB686" s="0" t="s">
        <v>347</v>
      </c>
      <c r="BC686" s="0" t="s">
        <v>868</v>
      </c>
      <c r="BD686" s="0" t="s">
        <v>123</v>
      </c>
      <c r="BE686" s="0" t="s">
        <v>33</v>
      </c>
      <c r="BF686" s="0" t="s">
        <v>2605</v>
      </c>
      <c r="BI686" s="0" t="s">
        <v>1458</v>
      </c>
      <c r="BJ686" s="0" t="s">
        <v>2606</v>
      </c>
      <c r="BK686" s="0" t="s">
        <v>1546</v>
      </c>
      <c r="BL686" s="0" t="s">
        <v>2607</v>
      </c>
      <c r="BM686" s="0" t="s">
        <v>2489</v>
      </c>
      <c r="BN686" s="0" t="s">
        <v>2483</v>
      </c>
      <c r="BO686" s="0" t="s">
        <v>769</v>
      </c>
      <c r="BP686" s="0" t="s">
        <v>2478</v>
      </c>
      <c r="BQ686" s="0" t="s">
        <v>127</v>
      </c>
      <c r="BT686" s="0" t="n">
        <v>0</v>
      </c>
      <c r="BU686" s="0" t="s">
        <v>2484</v>
      </c>
      <c r="BW686" s="0" t="n">
        <v>2009</v>
      </c>
      <c r="BX686" s="0" t="n">
        <v>2015</v>
      </c>
      <c r="BY686" s="0" t="s">
        <v>2485</v>
      </c>
      <c r="BZ686" s="0" t="n">
        <v>2012</v>
      </c>
      <c r="CA686" s="0" t="n">
        <v>0</v>
      </c>
      <c r="CB686" s="0" t="n">
        <v>0</v>
      </c>
      <c r="CC686" s="0" t="n">
        <v>0</v>
      </c>
      <c r="CD686" s="0" t="n">
        <v>-0.0747455496337151</v>
      </c>
      <c r="CE686" s="0" t="n">
        <v>1</v>
      </c>
    </row>
    <row r="687" customFormat="false" ht="15" hidden="false" customHeight="false" outlineLevel="0" collapsed="false">
      <c r="A687" s="0" t="s">
        <v>2478</v>
      </c>
      <c r="B687" s="0" t="n">
        <v>1992</v>
      </c>
      <c r="C687" s="0" t="n">
        <v>0.0534679289537876</v>
      </c>
      <c r="D687" s="0" t="n">
        <v>764</v>
      </c>
      <c r="E687" s="0" t="n">
        <f aca="false">IF(ISNUMBER($BA687),$BA687,IF(AND(ISNUMBER($D687),ISNUMBER($BW687),ISNUMBER($BX687)),$D687*($BX687-$BW687+1),""))</f>
        <v>764</v>
      </c>
      <c r="H687" s="0" t="s">
        <v>118</v>
      </c>
      <c r="I687" s="0" t="s">
        <v>119</v>
      </c>
      <c r="J687" s="0" t="n">
        <f aca="false">IF($BW687&lt;&gt;"",$BW687,"")</f>
        <v>2009</v>
      </c>
      <c r="K687" s="0" t="n">
        <f aca="false">IF($BX687&lt;&gt;"",$BX687,"")</f>
        <v>2015</v>
      </c>
      <c r="L687" s="0" t="n">
        <f aca="false">IF(AND(ISNUMBER($BW687),ISNUMBER($BX687)),($BW687+$BX687)/2,"")</f>
        <v>2012</v>
      </c>
      <c r="M687" s="0" t="n">
        <f aca="false">IF($L687&lt;&gt;"",$L687,"")</f>
        <v>2012</v>
      </c>
      <c r="N687" s="0" t="n">
        <f aca="false">IF(AND(ISNUMBER($BW687),ISNUMBER($BX687)),MIN(1,MAX(0,($BX687-2016+1)/($BX687-$BW687+1))),"")</f>
        <v>0</v>
      </c>
      <c r="O687" s="0" t="n">
        <f aca="false">IF(AND(ISNUMBER($BW687),ISNUMBER($BX687)),MIN(1,MAX(0,($BX687-2017+1)/($BX687-$BW687+1))),"")</f>
        <v>0</v>
      </c>
      <c r="P687" s="0" t="n">
        <f aca="false">IF(AND(ISNUMBER($BW687),ISNUMBER($BX687)),MIN(1,MAX(0,($BX687-2018+1)/($BX687-$BW687+1))),"")</f>
        <v>0</v>
      </c>
      <c r="Q687" s="0" t="n">
        <f aca="false">IF(AND(ISNUMBER($BW687),ISNUMBER($BX687)),MIN(1,MAX(0,($BX687-2019+1)/($BX687-$BW687+1))),"")</f>
        <v>0</v>
      </c>
      <c r="R687" s="0" t="n">
        <f aca="false">IF(AND(ISNUMBER($BW687),ISNUMBER($BX687)),MIN(1,MAX(0,($BX687-2016+1)/($BX687-$BW687+1))),"")</f>
        <v>0</v>
      </c>
      <c r="S687" s="0" t="n">
        <f aca="false">IF($L687&lt;&gt;"",IF($L687&gt;=2015.5,1,0),"")</f>
        <v>0</v>
      </c>
      <c r="T687" s="0" t="n">
        <f aca="false">IF($L687&lt;&gt;"",IF($L687&gt;=2016,1,0),"")</f>
        <v>0</v>
      </c>
      <c r="U687" s="0" t="n">
        <f aca="false">IF(ISNUMBER($BX687),IF($BX687&gt;=2016,1,0),"")</f>
        <v>0</v>
      </c>
      <c r="V687" s="0" t="n">
        <f aca="false">IF(ISNUMBER($BW687),IF($BW687&gt;=2016,1,0),"")</f>
        <v>0</v>
      </c>
      <c r="W687" s="0" t="str">
        <f aca="false">IF(AND(ISNUMBER($BW687),ISNUMBER($BX687)),IF($BW687&gt;=2016,"post-only",IF($BX687&lt;2016,"pre-only","mixed")),"")</f>
        <v>pre-only</v>
      </c>
      <c r="X687" s="0" t="n">
        <f aca="false">IF(AND(ISNUMBER($BW687),ISNUMBER($BX687)),MIN(1,MAX(0,($BX687-2017+1)/($BX687-$BW687+1))),"")</f>
        <v>0</v>
      </c>
      <c r="Y687" s="0" t="n">
        <f aca="false">IF(AND(ISNUMBER($BW687),ISNUMBER($BX687)),MIN(1,MAX(0,($BX687-2018+1)/($BX687-$BW687+1))),"")</f>
        <v>0</v>
      </c>
      <c r="Z687" s="0" t="n">
        <f aca="false">IF(AND(ISNUMBER($BW687),ISNUMBER($BX687)),MIN(1,MAX(0,($BX687-2019+1)/($BX687-$BW687+1))),"")</f>
        <v>0</v>
      </c>
      <c r="AA687" s="0" t="n">
        <f aca="false">IF(ISNUMBER($BX687),IF($BX687&gt;=2017,1,0),"")</f>
        <v>0</v>
      </c>
      <c r="AB687" s="0" t="n">
        <f aca="false">IF(ISNUMBER($BX687),IF($BX687&gt;=2018,1,0),"")</f>
        <v>0</v>
      </c>
      <c r="AC687" s="0" t="n">
        <f aca="false">IF(ISNUMBER($BX687),IF($BX687&gt;=2019,1,0),"")</f>
        <v>0</v>
      </c>
      <c r="AD687" s="0" t="n">
        <f aca="false">IF($L687&lt;&gt;"",IF($L687&gt;2013,1,0),"")</f>
        <v>0</v>
      </c>
      <c r="AE687" s="0" t="n">
        <f aca="false">IF($L687&lt;&gt;"",1+IF($L687&gt;2011,1,0)+IF($L687&gt;2014,1,0),"")</f>
        <v>2</v>
      </c>
      <c r="AF687" s="0" t="s">
        <v>310</v>
      </c>
      <c r="AG687" s="0" t="s">
        <v>88</v>
      </c>
      <c r="AH687" s="0" t="s">
        <v>89</v>
      </c>
      <c r="AI687" s="0" t="s">
        <v>90</v>
      </c>
      <c r="AJ687" s="0" t="s">
        <v>90</v>
      </c>
      <c r="AK687" s="0" t="str">
        <f aca="false">IF(AND($CF687&lt;&gt;"",IFERROR(INDEX(subsample_country_map!$B:$B,MATCH($CF687,subsample_country_map!$A:$A,0)),"")&lt;&gt;""),INDEX(subsample_country_map!$B:$B,MATCH($CF687,subsample_country_map!$A:$A,0)),INDEX(lookup!$AA:$AA,MATCH($A687,lookup!$A:$A,0)))</f>
        <v>99_NCE</v>
      </c>
      <c r="AL687" s="0" t="str">
        <f aca="false">IF(AND($CF687&lt;&gt;"",IFERROR(INDEX(subsample_country_map!$C:$C,MATCH($CF687,subsample_country_map!$A:$A,0)),"")&lt;&gt;""),INDEX(subsample_country_map!$C:$C,MATCH($CF687,subsample_country_map!$A:$A,0)),INDEX(lookup!$AB:$AB,MATCH($A687,lookup!$A:$A,0)))</f>
        <v>99_NCE</v>
      </c>
      <c r="AM687" s="0" t="str">
        <f aca="false">IF(AND($CF687&lt;&gt;"",IFERROR(INDEX(subsample_country_map!$D:$D,MATCH($CF687,subsample_country_map!$A:$A,0)),"")&lt;&gt;""),INDEX(subsample_country_map!$D:$D,MATCH($CF687,subsample_country_map!$A:$A,0)),INDEX(lookup!$AC:$AC,MATCH($A687,lookup!$A:$A,0)))</f>
        <v>99_NCE</v>
      </c>
      <c r="AN687" s="0" t="str">
        <f aca="false">IF(AND($CF687&lt;&gt;"",IFERROR(INDEX(subsample_country_map!$E:$E,MATCH($CF687,subsample_country_map!$A:$A,0)),"")&lt;&gt;""),INDEX(subsample_country_map!$E:$E,MATCH($CF687,subsample_country_map!$A:$A,0)),INDEX(lookup!$AD:$AD,MATCH($A687,lookup!$A:$A,0)))</f>
        <v>99_NCE</v>
      </c>
      <c r="AO687" s="0" t="str">
        <f aca="false">INDEX(lookup!$Y:$Y,MATCH($A687,lookup!$A:$A,0))</f>
        <v>0_published</v>
      </c>
      <c r="AP687" s="0" t="str">
        <f aca="false">INDEX(lookup!$Z:$Z,MATCH($A687,lookup!$A:$A,0))</f>
        <v>0_VHB low</v>
      </c>
      <c r="AQ687" s="0" t="str">
        <f aca="false">INDEX(lookup!$W:$W,MATCH($A687,lookup!$A:$A,0))</f>
        <v>2_sust</v>
      </c>
      <c r="AS687" s="0" t="s">
        <v>91</v>
      </c>
      <c r="AT687" s="0" t="s">
        <v>111</v>
      </c>
      <c r="AU687" s="0" t="s">
        <v>311</v>
      </c>
      <c r="AV687" s="0" t="s">
        <v>2608</v>
      </c>
      <c r="AX687" s="0" t="s">
        <v>2609</v>
      </c>
      <c r="BA687" s="0" t="n">
        <v>764</v>
      </c>
      <c r="BB687" s="0" t="s">
        <v>347</v>
      </c>
      <c r="BC687" s="0" t="s">
        <v>868</v>
      </c>
      <c r="BD687" s="0" t="s">
        <v>123</v>
      </c>
      <c r="BE687" s="0" t="s">
        <v>33</v>
      </c>
      <c r="BF687" s="0" t="s">
        <v>2610</v>
      </c>
      <c r="BI687" s="0" t="s">
        <v>1458</v>
      </c>
      <c r="BJ687" s="0" t="s">
        <v>2611</v>
      </c>
      <c r="BK687" s="0" t="s">
        <v>1546</v>
      </c>
      <c r="BL687" s="0" t="s">
        <v>2612</v>
      </c>
      <c r="BM687" s="0" t="s">
        <v>2489</v>
      </c>
      <c r="BN687" s="0" t="s">
        <v>2483</v>
      </c>
      <c r="BO687" s="0" t="s">
        <v>769</v>
      </c>
      <c r="BP687" s="0" t="s">
        <v>2478</v>
      </c>
      <c r="BQ687" s="0" t="s">
        <v>127</v>
      </c>
      <c r="BT687" s="0" t="n">
        <v>0</v>
      </c>
      <c r="BU687" s="0" t="s">
        <v>2484</v>
      </c>
      <c r="BW687" s="0" t="n">
        <v>2009</v>
      </c>
      <c r="BX687" s="0" t="n">
        <v>2015</v>
      </c>
      <c r="BY687" s="0" t="s">
        <v>2485</v>
      </c>
      <c r="BZ687" s="0" t="n">
        <v>2012</v>
      </c>
      <c r="CA687" s="0" t="n">
        <v>0</v>
      </c>
      <c r="CB687" s="0" t="n">
        <v>0</v>
      </c>
      <c r="CC687" s="0" t="n">
        <v>0</v>
      </c>
      <c r="CD687" s="0" t="n">
        <v>0.0535189682477059</v>
      </c>
      <c r="CE687" s="0" t="n">
        <v>1</v>
      </c>
    </row>
    <row r="688" customFormat="false" ht="15" hidden="false" customHeight="false" outlineLevel="0" collapsed="false">
      <c r="A688" s="0" t="s">
        <v>2478</v>
      </c>
      <c r="B688" s="0" t="n">
        <v>1993</v>
      </c>
      <c r="C688" s="0" t="n">
        <v>-0.0929341518318414</v>
      </c>
      <c r="D688" s="0" t="n">
        <v>200</v>
      </c>
      <c r="E688" s="0" t="n">
        <f aca="false">IF(ISNUMBER($BA688),$BA688,IF(AND(ISNUMBER($D688),ISNUMBER($BW688),ISNUMBER($BX688)),$D688*($BX688-$BW688+1),""))</f>
        <v>200</v>
      </c>
      <c r="H688" s="0" t="s">
        <v>118</v>
      </c>
      <c r="I688" s="0" t="s">
        <v>119</v>
      </c>
      <c r="J688" s="0" t="n">
        <f aca="false">IF($BW688&lt;&gt;"",$BW688,"")</f>
        <v>2009</v>
      </c>
      <c r="K688" s="0" t="n">
        <f aca="false">IF($BX688&lt;&gt;"",$BX688,"")</f>
        <v>2015</v>
      </c>
      <c r="L688" s="0" t="n">
        <f aca="false">IF(AND(ISNUMBER($BW688),ISNUMBER($BX688)),($BW688+$BX688)/2,"")</f>
        <v>2012</v>
      </c>
      <c r="M688" s="0" t="n">
        <f aca="false">IF($L688&lt;&gt;"",$L688,"")</f>
        <v>2012</v>
      </c>
      <c r="N688" s="0" t="n">
        <f aca="false">IF(AND(ISNUMBER($BW688),ISNUMBER($BX688)),MIN(1,MAX(0,($BX688-2016+1)/($BX688-$BW688+1))),"")</f>
        <v>0</v>
      </c>
      <c r="O688" s="0" t="n">
        <f aca="false">IF(AND(ISNUMBER($BW688),ISNUMBER($BX688)),MIN(1,MAX(0,($BX688-2017+1)/($BX688-$BW688+1))),"")</f>
        <v>0</v>
      </c>
      <c r="P688" s="0" t="n">
        <f aca="false">IF(AND(ISNUMBER($BW688),ISNUMBER($BX688)),MIN(1,MAX(0,($BX688-2018+1)/($BX688-$BW688+1))),"")</f>
        <v>0</v>
      </c>
      <c r="Q688" s="0" t="n">
        <f aca="false">IF(AND(ISNUMBER($BW688),ISNUMBER($BX688)),MIN(1,MAX(0,($BX688-2019+1)/($BX688-$BW688+1))),"")</f>
        <v>0</v>
      </c>
      <c r="R688" s="0" t="n">
        <f aca="false">IF(AND(ISNUMBER($BW688),ISNUMBER($BX688)),MIN(1,MAX(0,($BX688-2016+1)/($BX688-$BW688+1))),"")</f>
        <v>0</v>
      </c>
      <c r="S688" s="0" t="n">
        <f aca="false">IF($L688&lt;&gt;"",IF($L688&gt;=2015.5,1,0),"")</f>
        <v>0</v>
      </c>
      <c r="T688" s="0" t="n">
        <f aca="false">IF($L688&lt;&gt;"",IF($L688&gt;=2016,1,0),"")</f>
        <v>0</v>
      </c>
      <c r="U688" s="0" t="n">
        <f aca="false">IF(ISNUMBER($BX688),IF($BX688&gt;=2016,1,0),"")</f>
        <v>0</v>
      </c>
      <c r="V688" s="0" t="n">
        <f aca="false">IF(ISNUMBER($BW688),IF($BW688&gt;=2016,1,0),"")</f>
        <v>0</v>
      </c>
      <c r="W688" s="0" t="str">
        <f aca="false">IF(AND(ISNUMBER($BW688),ISNUMBER($BX688)),IF($BW688&gt;=2016,"post-only",IF($BX688&lt;2016,"pre-only","mixed")),"")</f>
        <v>pre-only</v>
      </c>
      <c r="X688" s="0" t="n">
        <f aca="false">IF(AND(ISNUMBER($BW688),ISNUMBER($BX688)),MIN(1,MAX(0,($BX688-2017+1)/($BX688-$BW688+1))),"")</f>
        <v>0</v>
      </c>
      <c r="Y688" s="0" t="n">
        <f aca="false">IF(AND(ISNUMBER($BW688),ISNUMBER($BX688)),MIN(1,MAX(0,($BX688-2018+1)/($BX688-$BW688+1))),"")</f>
        <v>0</v>
      </c>
      <c r="Z688" s="0" t="n">
        <f aca="false">IF(AND(ISNUMBER($BW688),ISNUMBER($BX688)),MIN(1,MAX(0,($BX688-2019+1)/($BX688-$BW688+1))),"")</f>
        <v>0</v>
      </c>
      <c r="AA688" s="0" t="n">
        <f aca="false">IF(ISNUMBER($BX688),IF($BX688&gt;=2017,1,0),"")</f>
        <v>0</v>
      </c>
      <c r="AB688" s="0" t="n">
        <f aca="false">IF(ISNUMBER($BX688),IF($BX688&gt;=2018,1,0),"")</f>
        <v>0</v>
      </c>
      <c r="AC688" s="0" t="n">
        <f aca="false">IF(ISNUMBER($BX688),IF($BX688&gt;=2019,1,0),"")</f>
        <v>0</v>
      </c>
      <c r="AD688" s="0" t="n">
        <f aca="false">IF($L688&lt;&gt;"",IF($L688&gt;2013,1,0),"")</f>
        <v>0</v>
      </c>
      <c r="AE688" s="0" t="n">
        <f aca="false">IF($L688&lt;&gt;"",1+IF($L688&gt;2011,1,0)+IF($L688&gt;2014,1,0),"")</f>
        <v>2</v>
      </c>
      <c r="AF688" s="0" t="s">
        <v>310</v>
      </c>
      <c r="AG688" s="0" t="s">
        <v>88</v>
      </c>
      <c r="AH688" s="0" t="s">
        <v>89</v>
      </c>
      <c r="AI688" s="0" t="s">
        <v>90</v>
      </c>
      <c r="AJ688" s="0" t="s">
        <v>90</v>
      </c>
      <c r="AK688" s="0" t="str">
        <f aca="false">IF(AND($CF688&lt;&gt;"",IFERROR(INDEX(subsample_country_map!$B:$B,MATCH($CF688,subsample_country_map!$A:$A,0)),"")&lt;&gt;""),INDEX(subsample_country_map!$B:$B,MATCH($CF688,subsample_country_map!$A:$A,0)),INDEX(lookup!$AA:$AA,MATCH($A688,lookup!$A:$A,0)))</f>
        <v>99_NCE</v>
      </c>
      <c r="AL688" s="0" t="str">
        <f aca="false">IF(AND($CF688&lt;&gt;"",IFERROR(INDEX(subsample_country_map!$C:$C,MATCH($CF688,subsample_country_map!$A:$A,0)),"")&lt;&gt;""),INDEX(subsample_country_map!$C:$C,MATCH($CF688,subsample_country_map!$A:$A,0)),INDEX(lookup!$AB:$AB,MATCH($A688,lookup!$A:$A,0)))</f>
        <v>99_NCE</v>
      </c>
      <c r="AM688" s="0" t="str">
        <f aca="false">IF(AND($CF688&lt;&gt;"",IFERROR(INDEX(subsample_country_map!$D:$D,MATCH($CF688,subsample_country_map!$A:$A,0)),"")&lt;&gt;""),INDEX(subsample_country_map!$D:$D,MATCH($CF688,subsample_country_map!$A:$A,0)),INDEX(lookup!$AC:$AC,MATCH($A688,lookup!$A:$A,0)))</f>
        <v>99_NCE</v>
      </c>
      <c r="AN688" s="0" t="str">
        <f aca="false">IF(AND($CF688&lt;&gt;"",IFERROR(INDEX(subsample_country_map!$E:$E,MATCH($CF688,subsample_country_map!$A:$A,0)),"")&lt;&gt;""),INDEX(subsample_country_map!$E:$E,MATCH($CF688,subsample_country_map!$A:$A,0)),INDEX(lookup!$AD:$AD,MATCH($A688,lookup!$A:$A,0)))</f>
        <v>99_NCE</v>
      </c>
      <c r="AO688" s="0" t="str">
        <f aca="false">INDEX(lookup!$Y:$Y,MATCH($A688,lookup!$A:$A,0))</f>
        <v>0_published</v>
      </c>
      <c r="AP688" s="0" t="str">
        <f aca="false">INDEX(lookup!$Z:$Z,MATCH($A688,lookup!$A:$A,0))</f>
        <v>0_VHB low</v>
      </c>
      <c r="AQ688" s="0" t="str">
        <f aca="false">INDEX(lookup!$W:$W,MATCH($A688,lookup!$A:$A,0))</f>
        <v>2_sust</v>
      </c>
      <c r="AS688" s="0" t="s">
        <v>91</v>
      </c>
      <c r="AT688" s="0" t="s">
        <v>111</v>
      </c>
      <c r="AU688" s="0" t="s">
        <v>311</v>
      </c>
      <c r="AV688" s="0" t="s">
        <v>2593</v>
      </c>
      <c r="AX688" s="0" t="s">
        <v>2613</v>
      </c>
      <c r="BA688" s="0" t="n">
        <v>200</v>
      </c>
      <c r="BB688" s="0" t="s">
        <v>347</v>
      </c>
      <c r="BC688" s="0" t="s">
        <v>868</v>
      </c>
      <c r="BD688" s="0" t="s">
        <v>123</v>
      </c>
      <c r="BE688" s="0" t="s">
        <v>33</v>
      </c>
      <c r="BF688" s="0" t="s">
        <v>2614</v>
      </c>
      <c r="BI688" s="0" t="s">
        <v>1458</v>
      </c>
      <c r="BJ688" s="0" t="s">
        <v>2615</v>
      </c>
      <c r="BK688" s="0" t="s">
        <v>1546</v>
      </c>
      <c r="BL688" s="0" t="s">
        <v>2616</v>
      </c>
      <c r="BM688" s="0" t="s">
        <v>2489</v>
      </c>
      <c r="BN688" s="0" t="s">
        <v>2483</v>
      </c>
      <c r="BO688" s="0" t="s">
        <v>769</v>
      </c>
      <c r="BP688" s="0" t="s">
        <v>2478</v>
      </c>
      <c r="BQ688" s="0" t="s">
        <v>127</v>
      </c>
      <c r="BT688" s="0" t="n">
        <v>0</v>
      </c>
      <c r="BU688" s="0" t="s">
        <v>2484</v>
      </c>
      <c r="BW688" s="0" t="n">
        <v>2009</v>
      </c>
      <c r="BX688" s="0" t="n">
        <v>2015</v>
      </c>
      <c r="BY688" s="0" t="s">
        <v>2485</v>
      </c>
      <c r="BZ688" s="0" t="n">
        <v>2012</v>
      </c>
      <c r="CA688" s="0" t="n">
        <v>0</v>
      </c>
      <c r="CB688" s="0" t="n">
        <v>0</v>
      </c>
      <c r="CC688" s="0" t="n">
        <v>0</v>
      </c>
      <c r="CD688" s="0" t="n">
        <v>-0.0932030967831887</v>
      </c>
      <c r="CE688" s="0" t="n">
        <v>1</v>
      </c>
    </row>
    <row r="689" customFormat="false" ht="15" hidden="false" customHeight="false" outlineLevel="0" collapsed="false">
      <c r="A689" s="0" t="s">
        <v>2478</v>
      </c>
      <c r="B689" s="0" t="n">
        <v>1994</v>
      </c>
      <c r="C689" s="0" t="n">
        <v>-0.136838389140727</v>
      </c>
      <c r="D689" s="0" t="n">
        <v>312</v>
      </c>
      <c r="E689" s="0" t="n">
        <f aca="false">IF(ISNUMBER($BA689),$BA689,IF(AND(ISNUMBER($D689),ISNUMBER($BW689),ISNUMBER($BX689)),$D689*($BX689-$BW689+1),""))</f>
        <v>312</v>
      </c>
      <c r="H689" s="0" t="s">
        <v>118</v>
      </c>
      <c r="I689" s="0" t="s">
        <v>119</v>
      </c>
      <c r="J689" s="0" t="n">
        <f aca="false">IF($BW689&lt;&gt;"",$BW689,"")</f>
        <v>2009</v>
      </c>
      <c r="K689" s="0" t="n">
        <f aca="false">IF($BX689&lt;&gt;"",$BX689,"")</f>
        <v>2015</v>
      </c>
      <c r="L689" s="0" t="n">
        <f aca="false">IF(AND(ISNUMBER($BW689),ISNUMBER($BX689)),($BW689+$BX689)/2,"")</f>
        <v>2012</v>
      </c>
      <c r="M689" s="0" t="n">
        <f aca="false">IF($L689&lt;&gt;"",$L689,"")</f>
        <v>2012</v>
      </c>
      <c r="N689" s="0" t="n">
        <f aca="false">IF(AND(ISNUMBER($BW689),ISNUMBER($BX689)),MIN(1,MAX(0,($BX689-2016+1)/($BX689-$BW689+1))),"")</f>
        <v>0</v>
      </c>
      <c r="O689" s="0" t="n">
        <f aca="false">IF(AND(ISNUMBER($BW689),ISNUMBER($BX689)),MIN(1,MAX(0,($BX689-2017+1)/($BX689-$BW689+1))),"")</f>
        <v>0</v>
      </c>
      <c r="P689" s="0" t="n">
        <f aca="false">IF(AND(ISNUMBER($BW689),ISNUMBER($BX689)),MIN(1,MAX(0,($BX689-2018+1)/($BX689-$BW689+1))),"")</f>
        <v>0</v>
      </c>
      <c r="Q689" s="0" t="n">
        <f aca="false">IF(AND(ISNUMBER($BW689),ISNUMBER($BX689)),MIN(1,MAX(0,($BX689-2019+1)/($BX689-$BW689+1))),"")</f>
        <v>0</v>
      </c>
      <c r="R689" s="0" t="n">
        <f aca="false">IF(AND(ISNUMBER($BW689),ISNUMBER($BX689)),MIN(1,MAX(0,($BX689-2016+1)/($BX689-$BW689+1))),"")</f>
        <v>0</v>
      </c>
      <c r="S689" s="0" t="n">
        <f aca="false">IF($L689&lt;&gt;"",IF($L689&gt;=2015.5,1,0),"")</f>
        <v>0</v>
      </c>
      <c r="T689" s="0" t="n">
        <f aca="false">IF($L689&lt;&gt;"",IF($L689&gt;=2016,1,0),"")</f>
        <v>0</v>
      </c>
      <c r="U689" s="0" t="n">
        <f aca="false">IF(ISNUMBER($BX689),IF($BX689&gt;=2016,1,0),"")</f>
        <v>0</v>
      </c>
      <c r="V689" s="0" t="n">
        <f aca="false">IF(ISNUMBER($BW689),IF($BW689&gt;=2016,1,0),"")</f>
        <v>0</v>
      </c>
      <c r="W689" s="0" t="str">
        <f aca="false">IF(AND(ISNUMBER($BW689),ISNUMBER($BX689)),IF($BW689&gt;=2016,"post-only",IF($BX689&lt;2016,"pre-only","mixed")),"")</f>
        <v>pre-only</v>
      </c>
      <c r="X689" s="0" t="n">
        <f aca="false">IF(AND(ISNUMBER($BW689),ISNUMBER($BX689)),MIN(1,MAX(0,($BX689-2017+1)/($BX689-$BW689+1))),"")</f>
        <v>0</v>
      </c>
      <c r="Y689" s="0" t="n">
        <f aca="false">IF(AND(ISNUMBER($BW689),ISNUMBER($BX689)),MIN(1,MAX(0,($BX689-2018+1)/($BX689-$BW689+1))),"")</f>
        <v>0</v>
      </c>
      <c r="Z689" s="0" t="n">
        <f aca="false">IF(AND(ISNUMBER($BW689),ISNUMBER($BX689)),MIN(1,MAX(0,($BX689-2019+1)/($BX689-$BW689+1))),"")</f>
        <v>0</v>
      </c>
      <c r="AA689" s="0" t="n">
        <f aca="false">IF(ISNUMBER($BX689),IF($BX689&gt;=2017,1,0),"")</f>
        <v>0</v>
      </c>
      <c r="AB689" s="0" t="n">
        <f aca="false">IF(ISNUMBER($BX689),IF($BX689&gt;=2018,1,0),"")</f>
        <v>0</v>
      </c>
      <c r="AC689" s="0" t="n">
        <f aca="false">IF(ISNUMBER($BX689),IF($BX689&gt;=2019,1,0),"")</f>
        <v>0</v>
      </c>
      <c r="AD689" s="0" t="n">
        <f aca="false">IF($L689&lt;&gt;"",IF($L689&gt;2013,1,0),"")</f>
        <v>0</v>
      </c>
      <c r="AE689" s="0" t="n">
        <f aca="false">IF($L689&lt;&gt;"",1+IF($L689&gt;2011,1,0)+IF($L689&gt;2014,1,0),"")</f>
        <v>2</v>
      </c>
      <c r="AF689" s="0" t="s">
        <v>310</v>
      </c>
      <c r="AG689" s="0" t="s">
        <v>88</v>
      </c>
      <c r="AH689" s="0" t="s">
        <v>89</v>
      </c>
      <c r="AI689" s="0" t="s">
        <v>90</v>
      </c>
      <c r="AJ689" s="0" t="s">
        <v>90</v>
      </c>
      <c r="AK689" s="0" t="str">
        <f aca="false">IF(AND($CF689&lt;&gt;"",IFERROR(INDEX(subsample_country_map!$B:$B,MATCH($CF689,subsample_country_map!$A:$A,0)),"")&lt;&gt;""),INDEX(subsample_country_map!$B:$B,MATCH($CF689,subsample_country_map!$A:$A,0)),INDEX(lookup!$AA:$AA,MATCH($A689,lookup!$A:$A,0)))</f>
        <v>99_NCE</v>
      </c>
      <c r="AL689" s="0" t="str">
        <f aca="false">IF(AND($CF689&lt;&gt;"",IFERROR(INDEX(subsample_country_map!$C:$C,MATCH($CF689,subsample_country_map!$A:$A,0)),"")&lt;&gt;""),INDEX(subsample_country_map!$C:$C,MATCH($CF689,subsample_country_map!$A:$A,0)),INDEX(lookup!$AB:$AB,MATCH($A689,lookup!$A:$A,0)))</f>
        <v>99_NCE</v>
      </c>
      <c r="AM689" s="0" t="str">
        <f aca="false">IF(AND($CF689&lt;&gt;"",IFERROR(INDEX(subsample_country_map!$D:$D,MATCH($CF689,subsample_country_map!$A:$A,0)),"")&lt;&gt;""),INDEX(subsample_country_map!$D:$D,MATCH($CF689,subsample_country_map!$A:$A,0)),INDEX(lookup!$AC:$AC,MATCH($A689,lookup!$A:$A,0)))</f>
        <v>99_NCE</v>
      </c>
      <c r="AN689" s="0" t="str">
        <f aca="false">IF(AND($CF689&lt;&gt;"",IFERROR(INDEX(subsample_country_map!$E:$E,MATCH($CF689,subsample_country_map!$A:$A,0)),"")&lt;&gt;""),INDEX(subsample_country_map!$E:$E,MATCH($CF689,subsample_country_map!$A:$A,0)),INDEX(lookup!$AD:$AD,MATCH($A689,lookup!$A:$A,0)))</f>
        <v>99_NCE</v>
      </c>
      <c r="AO689" s="0" t="str">
        <f aca="false">INDEX(lookup!$Y:$Y,MATCH($A689,lookup!$A:$A,0))</f>
        <v>0_published</v>
      </c>
      <c r="AP689" s="0" t="str">
        <f aca="false">INDEX(lookup!$Z:$Z,MATCH($A689,lookup!$A:$A,0))</f>
        <v>0_VHB low</v>
      </c>
      <c r="AQ689" s="0" t="str">
        <f aca="false">INDEX(lookup!$W:$W,MATCH($A689,lookup!$A:$A,0))</f>
        <v>2_sust</v>
      </c>
      <c r="AS689" s="0" t="s">
        <v>91</v>
      </c>
      <c r="AT689" s="0" t="s">
        <v>111</v>
      </c>
      <c r="AU689" s="0" t="s">
        <v>311</v>
      </c>
      <c r="AV689" s="0" t="s">
        <v>2617</v>
      </c>
      <c r="AX689" s="0" t="s">
        <v>2618</v>
      </c>
      <c r="BA689" s="0" t="n">
        <v>312</v>
      </c>
      <c r="BB689" s="0" t="s">
        <v>347</v>
      </c>
      <c r="BC689" s="0" t="s">
        <v>868</v>
      </c>
      <c r="BD689" s="0" t="s">
        <v>123</v>
      </c>
      <c r="BE689" s="0" t="s">
        <v>33</v>
      </c>
      <c r="BF689" s="0" t="s">
        <v>2619</v>
      </c>
      <c r="BI689" s="0" t="s">
        <v>1458</v>
      </c>
      <c r="BJ689" s="0" t="s">
        <v>2620</v>
      </c>
      <c r="BK689" s="0" t="s">
        <v>1546</v>
      </c>
      <c r="BL689" s="0" t="s">
        <v>2621</v>
      </c>
      <c r="BM689" s="0" t="s">
        <v>2489</v>
      </c>
      <c r="BN689" s="0" t="s">
        <v>2483</v>
      </c>
      <c r="BO689" s="0" t="s">
        <v>769</v>
      </c>
      <c r="BP689" s="0" t="s">
        <v>2478</v>
      </c>
      <c r="BQ689" s="0" t="s">
        <v>127</v>
      </c>
      <c r="BT689" s="0" t="n">
        <v>0</v>
      </c>
      <c r="BU689" s="0" t="s">
        <v>2484</v>
      </c>
      <c r="BW689" s="0" t="n">
        <v>2009</v>
      </c>
      <c r="BX689" s="0" t="n">
        <v>2015</v>
      </c>
      <c r="BY689" s="0" t="s">
        <v>2485</v>
      </c>
      <c r="BZ689" s="0" t="n">
        <v>2012</v>
      </c>
      <c r="CA689" s="0" t="n">
        <v>0</v>
      </c>
      <c r="CB689" s="0" t="n">
        <v>0</v>
      </c>
      <c r="CC689" s="0" t="n">
        <v>0</v>
      </c>
      <c r="CD689" s="0" t="n">
        <v>-0.137702202894351</v>
      </c>
      <c r="CE689" s="0" t="n">
        <v>1</v>
      </c>
    </row>
    <row r="690" customFormat="false" ht="15" hidden="false" customHeight="false" outlineLevel="0" collapsed="false">
      <c r="A690" s="0" t="s">
        <v>2478</v>
      </c>
      <c r="B690" s="0" t="n">
        <v>1995</v>
      </c>
      <c r="C690" s="0" t="n">
        <v>-0.191662969499982</v>
      </c>
      <c r="D690" s="0" t="n">
        <v>236</v>
      </c>
      <c r="E690" s="0" t="n">
        <f aca="false">IF(ISNUMBER($BA690),$BA690,IF(AND(ISNUMBER($D690),ISNUMBER($BW690),ISNUMBER($BX690)),$D690*($BX690-$BW690+1),""))</f>
        <v>236</v>
      </c>
      <c r="H690" s="0" t="s">
        <v>118</v>
      </c>
      <c r="I690" s="0" t="s">
        <v>119</v>
      </c>
      <c r="J690" s="0" t="n">
        <f aca="false">IF($BW690&lt;&gt;"",$BW690,"")</f>
        <v>2009</v>
      </c>
      <c r="K690" s="0" t="n">
        <f aca="false">IF($BX690&lt;&gt;"",$BX690,"")</f>
        <v>2015</v>
      </c>
      <c r="L690" s="0" t="n">
        <f aca="false">IF(AND(ISNUMBER($BW690),ISNUMBER($BX690)),($BW690+$BX690)/2,"")</f>
        <v>2012</v>
      </c>
      <c r="M690" s="0" t="n">
        <f aca="false">IF($L690&lt;&gt;"",$L690,"")</f>
        <v>2012</v>
      </c>
      <c r="N690" s="0" t="n">
        <f aca="false">IF(AND(ISNUMBER($BW690),ISNUMBER($BX690)),MIN(1,MAX(0,($BX690-2016+1)/($BX690-$BW690+1))),"")</f>
        <v>0</v>
      </c>
      <c r="O690" s="0" t="n">
        <f aca="false">IF(AND(ISNUMBER($BW690),ISNUMBER($BX690)),MIN(1,MAX(0,($BX690-2017+1)/($BX690-$BW690+1))),"")</f>
        <v>0</v>
      </c>
      <c r="P690" s="0" t="n">
        <f aca="false">IF(AND(ISNUMBER($BW690),ISNUMBER($BX690)),MIN(1,MAX(0,($BX690-2018+1)/($BX690-$BW690+1))),"")</f>
        <v>0</v>
      </c>
      <c r="Q690" s="0" t="n">
        <f aca="false">IF(AND(ISNUMBER($BW690),ISNUMBER($BX690)),MIN(1,MAX(0,($BX690-2019+1)/($BX690-$BW690+1))),"")</f>
        <v>0</v>
      </c>
      <c r="R690" s="0" t="n">
        <f aca="false">IF(AND(ISNUMBER($BW690),ISNUMBER($BX690)),MIN(1,MAX(0,($BX690-2016+1)/($BX690-$BW690+1))),"")</f>
        <v>0</v>
      </c>
      <c r="S690" s="0" t="n">
        <f aca="false">IF($L690&lt;&gt;"",IF($L690&gt;=2015.5,1,0),"")</f>
        <v>0</v>
      </c>
      <c r="T690" s="0" t="n">
        <f aca="false">IF($L690&lt;&gt;"",IF($L690&gt;=2016,1,0),"")</f>
        <v>0</v>
      </c>
      <c r="U690" s="0" t="n">
        <f aca="false">IF(ISNUMBER($BX690),IF($BX690&gt;=2016,1,0),"")</f>
        <v>0</v>
      </c>
      <c r="V690" s="0" t="n">
        <f aca="false">IF(ISNUMBER($BW690),IF($BW690&gt;=2016,1,0),"")</f>
        <v>0</v>
      </c>
      <c r="W690" s="0" t="str">
        <f aca="false">IF(AND(ISNUMBER($BW690),ISNUMBER($BX690)),IF($BW690&gt;=2016,"post-only",IF($BX690&lt;2016,"pre-only","mixed")),"")</f>
        <v>pre-only</v>
      </c>
      <c r="X690" s="0" t="n">
        <f aca="false">IF(AND(ISNUMBER($BW690),ISNUMBER($BX690)),MIN(1,MAX(0,($BX690-2017+1)/($BX690-$BW690+1))),"")</f>
        <v>0</v>
      </c>
      <c r="Y690" s="0" t="n">
        <f aca="false">IF(AND(ISNUMBER($BW690),ISNUMBER($BX690)),MIN(1,MAX(0,($BX690-2018+1)/($BX690-$BW690+1))),"")</f>
        <v>0</v>
      </c>
      <c r="Z690" s="0" t="n">
        <f aca="false">IF(AND(ISNUMBER($BW690),ISNUMBER($BX690)),MIN(1,MAX(0,($BX690-2019+1)/($BX690-$BW690+1))),"")</f>
        <v>0</v>
      </c>
      <c r="AA690" s="0" t="n">
        <f aca="false">IF(ISNUMBER($BX690),IF($BX690&gt;=2017,1,0),"")</f>
        <v>0</v>
      </c>
      <c r="AB690" s="0" t="n">
        <f aca="false">IF(ISNUMBER($BX690),IF($BX690&gt;=2018,1,0),"")</f>
        <v>0</v>
      </c>
      <c r="AC690" s="0" t="n">
        <f aca="false">IF(ISNUMBER($BX690),IF($BX690&gt;=2019,1,0),"")</f>
        <v>0</v>
      </c>
      <c r="AD690" s="0" t="n">
        <f aca="false">IF($L690&lt;&gt;"",IF($L690&gt;2013,1,0),"")</f>
        <v>0</v>
      </c>
      <c r="AE690" s="0" t="n">
        <f aca="false">IF($L690&lt;&gt;"",1+IF($L690&gt;2011,1,0)+IF($L690&gt;2014,1,0),"")</f>
        <v>2</v>
      </c>
      <c r="AF690" s="0" t="s">
        <v>310</v>
      </c>
      <c r="AG690" s="0" t="s">
        <v>88</v>
      </c>
      <c r="AH690" s="0" t="s">
        <v>89</v>
      </c>
      <c r="AI690" s="0" t="s">
        <v>90</v>
      </c>
      <c r="AJ690" s="0" t="s">
        <v>90</v>
      </c>
      <c r="AK690" s="0" t="str">
        <f aca="false">IF(AND($CF690&lt;&gt;"",IFERROR(INDEX(subsample_country_map!$B:$B,MATCH($CF690,subsample_country_map!$A:$A,0)),"")&lt;&gt;""),INDEX(subsample_country_map!$B:$B,MATCH($CF690,subsample_country_map!$A:$A,0)),INDEX(lookup!$AA:$AA,MATCH($A690,lookup!$A:$A,0)))</f>
        <v>99_NCE</v>
      </c>
      <c r="AL690" s="0" t="str">
        <f aca="false">IF(AND($CF690&lt;&gt;"",IFERROR(INDEX(subsample_country_map!$C:$C,MATCH($CF690,subsample_country_map!$A:$A,0)),"")&lt;&gt;""),INDEX(subsample_country_map!$C:$C,MATCH($CF690,subsample_country_map!$A:$A,0)),INDEX(lookup!$AB:$AB,MATCH($A690,lookup!$A:$A,0)))</f>
        <v>99_NCE</v>
      </c>
      <c r="AM690" s="0" t="str">
        <f aca="false">IF(AND($CF690&lt;&gt;"",IFERROR(INDEX(subsample_country_map!$D:$D,MATCH($CF690,subsample_country_map!$A:$A,0)),"")&lt;&gt;""),INDEX(subsample_country_map!$D:$D,MATCH($CF690,subsample_country_map!$A:$A,0)),INDEX(lookup!$AC:$AC,MATCH($A690,lookup!$A:$A,0)))</f>
        <v>99_NCE</v>
      </c>
      <c r="AN690" s="0" t="str">
        <f aca="false">IF(AND($CF690&lt;&gt;"",IFERROR(INDEX(subsample_country_map!$E:$E,MATCH($CF690,subsample_country_map!$A:$A,0)),"")&lt;&gt;""),INDEX(subsample_country_map!$E:$E,MATCH($CF690,subsample_country_map!$A:$A,0)),INDEX(lookup!$AD:$AD,MATCH($A690,lookup!$A:$A,0)))</f>
        <v>99_NCE</v>
      </c>
      <c r="AO690" s="0" t="str">
        <f aca="false">INDEX(lookup!$Y:$Y,MATCH($A690,lookup!$A:$A,0))</f>
        <v>0_published</v>
      </c>
      <c r="AP690" s="0" t="str">
        <f aca="false">INDEX(lookup!$Z:$Z,MATCH($A690,lookup!$A:$A,0))</f>
        <v>0_VHB low</v>
      </c>
      <c r="AQ690" s="0" t="str">
        <f aca="false">INDEX(lookup!$W:$W,MATCH($A690,lookup!$A:$A,0))</f>
        <v>2_sust</v>
      </c>
      <c r="AS690" s="0" t="s">
        <v>91</v>
      </c>
      <c r="AT690" s="0" t="s">
        <v>111</v>
      </c>
      <c r="AU690" s="0" t="s">
        <v>311</v>
      </c>
      <c r="AV690" s="0" t="s">
        <v>2622</v>
      </c>
      <c r="AX690" s="0" t="s">
        <v>2623</v>
      </c>
      <c r="BA690" s="0" t="n">
        <v>236</v>
      </c>
      <c r="BB690" s="0" t="s">
        <v>347</v>
      </c>
      <c r="BC690" s="0" t="s">
        <v>868</v>
      </c>
      <c r="BD690" s="0" t="s">
        <v>123</v>
      </c>
      <c r="BE690" s="0" t="s">
        <v>33</v>
      </c>
      <c r="BF690" s="0" t="s">
        <v>2624</v>
      </c>
      <c r="BI690" s="0" t="s">
        <v>1458</v>
      </c>
      <c r="BJ690" s="0" t="s">
        <v>2625</v>
      </c>
      <c r="BK690" s="0" t="s">
        <v>1546</v>
      </c>
      <c r="BL690" s="0" t="s">
        <v>2626</v>
      </c>
      <c r="BM690" s="0" t="s">
        <v>2489</v>
      </c>
      <c r="BN690" s="0" t="s">
        <v>2483</v>
      </c>
      <c r="BO690" s="0" t="s">
        <v>769</v>
      </c>
      <c r="BP690" s="0" t="s">
        <v>2478</v>
      </c>
      <c r="BQ690" s="0" t="s">
        <v>127</v>
      </c>
      <c r="BT690" s="0" t="n">
        <v>0</v>
      </c>
      <c r="BU690" s="0" t="s">
        <v>2484</v>
      </c>
      <c r="BW690" s="0" t="n">
        <v>2009</v>
      </c>
      <c r="BX690" s="0" t="n">
        <v>2015</v>
      </c>
      <c r="BY690" s="0" t="s">
        <v>2485</v>
      </c>
      <c r="BZ690" s="0" t="n">
        <v>2012</v>
      </c>
      <c r="CA690" s="0" t="n">
        <v>0</v>
      </c>
      <c r="CB690" s="0" t="n">
        <v>0</v>
      </c>
      <c r="CC690" s="0" t="n">
        <v>0</v>
      </c>
      <c r="CD690" s="0" t="n">
        <v>-0.194062987715109</v>
      </c>
      <c r="CE690" s="0" t="n">
        <v>1</v>
      </c>
    </row>
    <row r="691" customFormat="false" ht="15" hidden="false" customHeight="false" outlineLevel="0" collapsed="false">
      <c r="A691" s="0" t="s">
        <v>2478</v>
      </c>
      <c r="B691" s="0" t="n">
        <v>1996</v>
      </c>
      <c r="C691" s="0" t="n">
        <v>-0.0851209895508994</v>
      </c>
      <c r="D691" s="0" t="n">
        <v>521</v>
      </c>
      <c r="E691" s="0" t="n">
        <f aca="false">IF(ISNUMBER($BA691),$BA691,IF(AND(ISNUMBER($D691),ISNUMBER($BW691),ISNUMBER($BX691)),$D691*($BX691-$BW691+1),""))</f>
        <v>521</v>
      </c>
      <c r="H691" s="0" t="s">
        <v>118</v>
      </c>
      <c r="I691" s="0" t="s">
        <v>119</v>
      </c>
      <c r="J691" s="0" t="n">
        <f aca="false">IF($BW691&lt;&gt;"",$BW691,"")</f>
        <v>2009</v>
      </c>
      <c r="K691" s="0" t="n">
        <f aca="false">IF($BX691&lt;&gt;"",$BX691,"")</f>
        <v>2015</v>
      </c>
      <c r="L691" s="0" t="n">
        <f aca="false">IF(AND(ISNUMBER($BW691),ISNUMBER($BX691)),($BW691+$BX691)/2,"")</f>
        <v>2012</v>
      </c>
      <c r="M691" s="0" t="n">
        <f aca="false">IF($L691&lt;&gt;"",$L691,"")</f>
        <v>2012</v>
      </c>
      <c r="N691" s="0" t="n">
        <f aca="false">IF(AND(ISNUMBER($BW691),ISNUMBER($BX691)),MIN(1,MAX(0,($BX691-2016+1)/($BX691-$BW691+1))),"")</f>
        <v>0</v>
      </c>
      <c r="O691" s="0" t="n">
        <f aca="false">IF(AND(ISNUMBER($BW691),ISNUMBER($BX691)),MIN(1,MAX(0,($BX691-2017+1)/($BX691-$BW691+1))),"")</f>
        <v>0</v>
      </c>
      <c r="P691" s="0" t="n">
        <f aca="false">IF(AND(ISNUMBER($BW691),ISNUMBER($BX691)),MIN(1,MAX(0,($BX691-2018+1)/($BX691-$BW691+1))),"")</f>
        <v>0</v>
      </c>
      <c r="Q691" s="0" t="n">
        <f aca="false">IF(AND(ISNUMBER($BW691),ISNUMBER($BX691)),MIN(1,MAX(0,($BX691-2019+1)/($BX691-$BW691+1))),"")</f>
        <v>0</v>
      </c>
      <c r="R691" s="0" t="n">
        <f aca="false">IF(AND(ISNUMBER($BW691),ISNUMBER($BX691)),MIN(1,MAX(0,($BX691-2016+1)/($BX691-$BW691+1))),"")</f>
        <v>0</v>
      </c>
      <c r="S691" s="0" t="n">
        <f aca="false">IF($L691&lt;&gt;"",IF($L691&gt;=2015.5,1,0),"")</f>
        <v>0</v>
      </c>
      <c r="T691" s="0" t="n">
        <f aca="false">IF($L691&lt;&gt;"",IF($L691&gt;=2016,1,0),"")</f>
        <v>0</v>
      </c>
      <c r="U691" s="0" t="n">
        <f aca="false">IF(ISNUMBER($BX691),IF($BX691&gt;=2016,1,0),"")</f>
        <v>0</v>
      </c>
      <c r="V691" s="0" t="n">
        <f aca="false">IF(ISNUMBER($BW691),IF($BW691&gt;=2016,1,0),"")</f>
        <v>0</v>
      </c>
      <c r="W691" s="0" t="str">
        <f aca="false">IF(AND(ISNUMBER($BW691),ISNUMBER($BX691)),IF($BW691&gt;=2016,"post-only",IF($BX691&lt;2016,"pre-only","mixed")),"")</f>
        <v>pre-only</v>
      </c>
      <c r="X691" s="0" t="n">
        <f aca="false">IF(AND(ISNUMBER($BW691),ISNUMBER($BX691)),MIN(1,MAX(0,($BX691-2017+1)/($BX691-$BW691+1))),"")</f>
        <v>0</v>
      </c>
      <c r="Y691" s="0" t="n">
        <f aca="false">IF(AND(ISNUMBER($BW691),ISNUMBER($BX691)),MIN(1,MAX(0,($BX691-2018+1)/($BX691-$BW691+1))),"")</f>
        <v>0</v>
      </c>
      <c r="Z691" s="0" t="n">
        <f aca="false">IF(AND(ISNUMBER($BW691),ISNUMBER($BX691)),MIN(1,MAX(0,($BX691-2019+1)/($BX691-$BW691+1))),"")</f>
        <v>0</v>
      </c>
      <c r="AA691" s="0" t="n">
        <f aca="false">IF(ISNUMBER($BX691),IF($BX691&gt;=2017,1,0),"")</f>
        <v>0</v>
      </c>
      <c r="AB691" s="0" t="n">
        <f aca="false">IF(ISNUMBER($BX691),IF($BX691&gt;=2018,1,0),"")</f>
        <v>0</v>
      </c>
      <c r="AC691" s="0" t="n">
        <f aca="false">IF(ISNUMBER($BX691),IF($BX691&gt;=2019,1,0),"")</f>
        <v>0</v>
      </c>
      <c r="AD691" s="0" t="n">
        <f aca="false">IF($L691&lt;&gt;"",IF($L691&gt;2013,1,0),"")</f>
        <v>0</v>
      </c>
      <c r="AE691" s="0" t="n">
        <f aca="false">IF($L691&lt;&gt;"",1+IF($L691&gt;2011,1,0)+IF($L691&gt;2014,1,0),"")</f>
        <v>2</v>
      </c>
      <c r="AF691" s="0" t="s">
        <v>310</v>
      </c>
      <c r="AG691" s="0" t="s">
        <v>88</v>
      </c>
      <c r="AH691" s="0" t="s">
        <v>89</v>
      </c>
      <c r="AI691" s="0" t="s">
        <v>90</v>
      </c>
      <c r="AJ691" s="0" t="s">
        <v>90</v>
      </c>
      <c r="AK691" s="0" t="str">
        <f aca="false">IF(AND($CF691&lt;&gt;"",IFERROR(INDEX(subsample_country_map!$B:$B,MATCH($CF691,subsample_country_map!$A:$A,0)),"")&lt;&gt;""),INDEX(subsample_country_map!$B:$B,MATCH($CF691,subsample_country_map!$A:$A,0)),INDEX(lookup!$AA:$AA,MATCH($A691,lookup!$A:$A,0)))</f>
        <v>99_NCE</v>
      </c>
      <c r="AL691" s="0" t="str">
        <f aca="false">IF(AND($CF691&lt;&gt;"",IFERROR(INDEX(subsample_country_map!$C:$C,MATCH($CF691,subsample_country_map!$A:$A,0)),"")&lt;&gt;""),INDEX(subsample_country_map!$C:$C,MATCH($CF691,subsample_country_map!$A:$A,0)),INDEX(lookup!$AB:$AB,MATCH($A691,lookup!$A:$A,0)))</f>
        <v>99_NCE</v>
      </c>
      <c r="AM691" s="0" t="str">
        <f aca="false">IF(AND($CF691&lt;&gt;"",IFERROR(INDEX(subsample_country_map!$D:$D,MATCH($CF691,subsample_country_map!$A:$A,0)),"")&lt;&gt;""),INDEX(subsample_country_map!$D:$D,MATCH($CF691,subsample_country_map!$A:$A,0)),INDEX(lookup!$AC:$AC,MATCH($A691,lookup!$A:$A,0)))</f>
        <v>99_NCE</v>
      </c>
      <c r="AN691" s="0" t="str">
        <f aca="false">IF(AND($CF691&lt;&gt;"",IFERROR(INDEX(subsample_country_map!$E:$E,MATCH($CF691,subsample_country_map!$A:$A,0)),"")&lt;&gt;""),INDEX(subsample_country_map!$E:$E,MATCH($CF691,subsample_country_map!$A:$A,0)),INDEX(lookup!$AD:$AD,MATCH($A691,lookup!$A:$A,0)))</f>
        <v>99_NCE</v>
      </c>
      <c r="AO691" s="0" t="str">
        <f aca="false">INDEX(lookup!$Y:$Y,MATCH($A691,lookup!$A:$A,0))</f>
        <v>0_published</v>
      </c>
      <c r="AP691" s="0" t="str">
        <f aca="false">INDEX(lookup!$Z:$Z,MATCH($A691,lookup!$A:$A,0))</f>
        <v>0_VHB low</v>
      </c>
      <c r="AQ691" s="0" t="str">
        <f aca="false">INDEX(lookup!$W:$W,MATCH($A691,lookup!$A:$A,0))</f>
        <v>2_sust</v>
      </c>
      <c r="AS691" s="0" t="s">
        <v>91</v>
      </c>
      <c r="AT691" s="0" t="s">
        <v>111</v>
      </c>
      <c r="AU691" s="0" t="s">
        <v>311</v>
      </c>
      <c r="AV691" s="0" t="s">
        <v>2627</v>
      </c>
      <c r="AX691" s="0" t="s">
        <v>2628</v>
      </c>
      <c r="BA691" s="0" t="n">
        <v>521</v>
      </c>
      <c r="BB691" s="0" t="s">
        <v>347</v>
      </c>
      <c r="BC691" s="0" t="s">
        <v>868</v>
      </c>
      <c r="BD691" s="0" t="s">
        <v>123</v>
      </c>
      <c r="BE691" s="0" t="s">
        <v>33</v>
      </c>
      <c r="BF691" s="0" t="s">
        <v>2629</v>
      </c>
      <c r="BI691" s="0" t="s">
        <v>1458</v>
      </c>
      <c r="BJ691" s="0" t="s">
        <v>2630</v>
      </c>
      <c r="BK691" s="0" t="s">
        <v>1546</v>
      </c>
      <c r="BL691" s="0" t="s">
        <v>2631</v>
      </c>
      <c r="BM691" s="0" t="s">
        <v>2489</v>
      </c>
      <c r="BN691" s="0" t="s">
        <v>2483</v>
      </c>
      <c r="BO691" s="0" t="s">
        <v>769</v>
      </c>
      <c r="BP691" s="0" t="s">
        <v>2478</v>
      </c>
      <c r="BQ691" s="0" t="s">
        <v>127</v>
      </c>
      <c r="BT691" s="0" t="n">
        <v>0</v>
      </c>
      <c r="BU691" s="0" t="s">
        <v>2484</v>
      </c>
      <c r="BW691" s="0" t="n">
        <v>2009</v>
      </c>
      <c r="BX691" s="0" t="n">
        <v>2015</v>
      </c>
      <c r="BY691" s="0" t="s">
        <v>2485</v>
      </c>
      <c r="BZ691" s="0" t="n">
        <v>2012</v>
      </c>
      <c r="CA691" s="0" t="n">
        <v>0</v>
      </c>
      <c r="CB691" s="0" t="n">
        <v>0</v>
      </c>
      <c r="CC691" s="0" t="n">
        <v>0</v>
      </c>
      <c r="CD691" s="0" t="n">
        <v>-0.0853274716746803</v>
      </c>
      <c r="CE691" s="0" t="n">
        <v>1</v>
      </c>
    </row>
    <row r="692" customFormat="false" ht="15" hidden="false" customHeight="false" outlineLevel="0" collapsed="false">
      <c r="A692" s="0" t="s">
        <v>2478</v>
      </c>
      <c r="B692" s="0" t="n">
        <v>1997</v>
      </c>
      <c r="C692" s="0" t="n">
        <v>-0.0482135260131255</v>
      </c>
      <c r="D692" s="0" t="n">
        <v>3014</v>
      </c>
      <c r="E692" s="0" t="n">
        <f aca="false">IF(ISNUMBER($BA692),$BA692,IF(AND(ISNUMBER($D692),ISNUMBER($BW692),ISNUMBER($BX692)),$D692*($BX692-$BW692+1),""))</f>
        <v>3014</v>
      </c>
      <c r="H692" s="0" t="s">
        <v>118</v>
      </c>
      <c r="I692" s="0" t="s">
        <v>119</v>
      </c>
      <c r="J692" s="0" t="n">
        <f aca="false">IF($BW692&lt;&gt;"",$BW692,"")</f>
        <v>2009</v>
      </c>
      <c r="K692" s="0" t="n">
        <f aca="false">IF($BX692&lt;&gt;"",$BX692,"")</f>
        <v>2015</v>
      </c>
      <c r="L692" s="0" t="n">
        <f aca="false">IF(AND(ISNUMBER($BW692),ISNUMBER($BX692)),($BW692+$BX692)/2,"")</f>
        <v>2012</v>
      </c>
      <c r="M692" s="0" t="n">
        <f aca="false">IF($L692&lt;&gt;"",$L692,"")</f>
        <v>2012</v>
      </c>
      <c r="N692" s="0" t="n">
        <f aca="false">IF(AND(ISNUMBER($BW692),ISNUMBER($BX692)),MIN(1,MAX(0,($BX692-2016+1)/($BX692-$BW692+1))),"")</f>
        <v>0</v>
      </c>
      <c r="O692" s="0" t="n">
        <f aca="false">IF(AND(ISNUMBER($BW692),ISNUMBER($BX692)),MIN(1,MAX(0,($BX692-2017+1)/($BX692-$BW692+1))),"")</f>
        <v>0</v>
      </c>
      <c r="P692" s="0" t="n">
        <f aca="false">IF(AND(ISNUMBER($BW692),ISNUMBER($BX692)),MIN(1,MAX(0,($BX692-2018+1)/($BX692-$BW692+1))),"")</f>
        <v>0</v>
      </c>
      <c r="Q692" s="0" t="n">
        <f aca="false">IF(AND(ISNUMBER($BW692),ISNUMBER($BX692)),MIN(1,MAX(0,($BX692-2019+1)/($BX692-$BW692+1))),"")</f>
        <v>0</v>
      </c>
      <c r="R692" s="0" t="n">
        <f aca="false">IF(AND(ISNUMBER($BW692),ISNUMBER($BX692)),MIN(1,MAX(0,($BX692-2016+1)/($BX692-$BW692+1))),"")</f>
        <v>0</v>
      </c>
      <c r="S692" s="0" t="n">
        <f aca="false">IF($L692&lt;&gt;"",IF($L692&gt;=2015.5,1,0),"")</f>
        <v>0</v>
      </c>
      <c r="T692" s="0" t="n">
        <f aca="false">IF($L692&lt;&gt;"",IF($L692&gt;=2016,1,0),"")</f>
        <v>0</v>
      </c>
      <c r="U692" s="0" t="n">
        <f aca="false">IF(ISNUMBER($BX692),IF($BX692&gt;=2016,1,0),"")</f>
        <v>0</v>
      </c>
      <c r="V692" s="0" t="n">
        <f aca="false">IF(ISNUMBER($BW692),IF($BW692&gt;=2016,1,0),"")</f>
        <v>0</v>
      </c>
      <c r="W692" s="0" t="str">
        <f aca="false">IF(AND(ISNUMBER($BW692),ISNUMBER($BX692)),IF($BW692&gt;=2016,"post-only",IF($BX692&lt;2016,"pre-only","mixed")),"")</f>
        <v>pre-only</v>
      </c>
      <c r="X692" s="0" t="n">
        <f aca="false">IF(AND(ISNUMBER($BW692),ISNUMBER($BX692)),MIN(1,MAX(0,($BX692-2017+1)/($BX692-$BW692+1))),"")</f>
        <v>0</v>
      </c>
      <c r="Y692" s="0" t="n">
        <f aca="false">IF(AND(ISNUMBER($BW692),ISNUMBER($BX692)),MIN(1,MAX(0,($BX692-2018+1)/($BX692-$BW692+1))),"")</f>
        <v>0</v>
      </c>
      <c r="Z692" s="0" t="n">
        <f aca="false">IF(AND(ISNUMBER($BW692),ISNUMBER($BX692)),MIN(1,MAX(0,($BX692-2019+1)/($BX692-$BW692+1))),"")</f>
        <v>0</v>
      </c>
      <c r="AA692" s="0" t="n">
        <f aca="false">IF(ISNUMBER($BX692),IF($BX692&gt;=2017,1,0),"")</f>
        <v>0</v>
      </c>
      <c r="AB692" s="0" t="n">
        <f aca="false">IF(ISNUMBER($BX692),IF($BX692&gt;=2018,1,0),"")</f>
        <v>0</v>
      </c>
      <c r="AC692" s="0" t="n">
        <f aca="false">IF(ISNUMBER($BX692),IF($BX692&gt;=2019,1,0),"")</f>
        <v>0</v>
      </c>
      <c r="AD692" s="0" t="n">
        <f aca="false">IF($L692&lt;&gt;"",IF($L692&gt;2013,1,0),"")</f>
        <v>0</v>
      </c>
      <c r="AE692" s="0" t="n">
        <f aca="false">IF($L692&lt;&gt;"",1+IF($L692&gt;2011,1,0)+IF($L692&gt;2014,1,0),"")</f>
        <v>2</v>
      </c>
      <c r="AF692" s="0" t="s">
        <v>310</v>
      </c>
      <c r="AG692" s="0" t="s">
        <v>88</v>
      </c>
      <c r="AH692" s="0" t="s">
        <v>89</v>
      </c>
      <c r="AI692" s="0" t="s">
        <v>90</v>
      </c>
      <c r="AJ692" s="0" t="s">
        <v>90</v>
      </c>
      <c r="AK692" s="0" t="str">
        <f aca="false">IF(AND($CF692&lt;&gt;"",IFERROR(INDEX(subsample_country_map!$B:$B,MATCH($CF692,subsample_country_map!$A:$A,0)),"")&lt;&gt;""),INDEX(subsample_country_map!$B:$B,MATCH($CF692,subsample_country_map!$A:$A,0)),INDEX(lookup!$AA:$AA,MATCH($A692,lookup!$A:$A,0)))</f>
        <v>99_NCE</v>
      </c>
      <c r="AL692" s="0" t="str">
        <f aca="false">IF(AND($CF692&lt;&gt;"",IFERROR(INDEX(subsample_country_map!$C:$C,MATCH($CF692,subsample_country_map!$A:$A,0)),"")&lt;&gt;""),INDEX(subsample_country_map!$C:$C,MATCH($CF692,subsample_country_map!$A:$A,0)),INDEX(lookup!$AB:$AB,MATCH($A692,lookup!$A:$A,0)))</f>
        <v>99_NCE</v>
      </c>
      <c r="AM692" s="0" t="str">
        <f aca="false">IF(AND($CF692&lt;&gt;"",IFERROR(INDEX(subsample_country_map!$D:$D,MATCH($CF692,subsample_country_map!$A:$A,0)),"")&lt;&gt;""),INDEX(subsample_country_map!$D:$D,MATCH($CF692,subsample_country_map!$A:$A,0)),INDEX(lookup!$AC:$AC,MATCH($A692,lookup!$A:$A,0)))</f>
        <v>99_NCE</v>
      </c>
      <c r="AN692" s="0" t="str">
        <f aca="false">IF(AND($CF692&lt;&gt;"",IFERROR(INDEX(subsample_country_map!$E:$E,MATCH($CF692,subsample_country_map!$A:$A,0)),"")&lt;&gt;""),INDEX(subsample_country_map!$E:$E,MATCH($CF692,subsample_country_map!$A:$A,0)),INDEX(lookup!$AD:$AD,MATCH($A692,lookup!$A:$A,0)))</f>
        <v>99_NCE</v>
      </c>
      <c r="AO692" s="0" t="str">
        <f aca="false">INDEX(lookup!$Y:$Y,MATCH($A692,lookup!$A:$A,0))</f>
        <v>0_published</v>
      </c>
      <c r="AP692" s="0" t="str">
        <f aca="false">INDEX(lookup!$Z:$Z,MATCH($A692,lookup!$A:$A,0))</f>
        <v>0_VHB low</v>
      </c>
      <c r="AQ692" s="0" t="str">
        <f aca="false">INDEX(lookup!$W:$W,MATCH($A692,lookup!$A:$A,0))</f>
        <v>2_sust</v>
      </c>
      <c r="AS692" s="0" t="s">
        <v>91</v>
      </c>
      <c r="AT692" s="0" t="s">
        <v>111</v>
      </c>
      <c r="AU692" s="0" t="s">
        <v>311</v>
      </c>
      <c r="AV692" s="0" t="s">
        <v>2632</v>
      </c>
      <c r="AX692" s="0" t="s">
        <v>2633</v>
      </c>
      <c r="BA692" s="0" t="n">
        <v>3014</v>
      </c>
      <c r="BB692" s="0" t="s">
        <v>347</v>
      </c>
      <c r="BC692" s="0" t="s">
        <v>868</v>
      </c>
      <c r="BD692" s="0" t="s">
        <v>123</v>
      </c>
      <c r="BE692" s="0" t="s">
        <v>98</v>
      </c>
      <c r="BI692" s="0" t="s">
        <v>2634</v>
      </c>
      <c r="BJ692" s="0" t="s">
        <v>2480</v>
      </c>
      <c r="BK692" s="0" t="s">
        <v>1442</v>
      </c>
      <c r="BL692" s="0" t="s">
        <v>2635</v>
      </c>
      <c r="BM692" s="0" t="s">
        <v>2482</v>
      </c>
      <c r="BN692" s="0" t="s">
        <v>2636</v>
      </c>
      <c r="BO692" s="0" t="s">
        <v>769</v>
      </c>
      <c r="BP692" s="0" t="s">
        <v>2478</v>
      </c>
      <c r="BQ692" s="0" t="s">
        <v>127</v>
      </c>
      <c r="BT692" s="0" t="n">
        <v>0</v>
      </c>
      <c r="BU692" s="0" t="s">
        <v>2484</v>
      </c>
      <c r="BW692" s="0" t="n">
        <v>2009</v>
      </c>
      <c r="BX692" s="0" t="n">
        <v>2015</v>
      </c>
      <c r="BY692" s="0" t="s">
        <v>2485</v>
      </c>
      <c r="BZ692" s="0" t="n">
        <v>2012</v>
      </c>
      <c r="CA692" s="0" t="n">
        <v>0</v>
      </c>
      <c r="CB692" s="0" t="n">
        <v>0</v>
      </c>
      <c r="CC692" s="0" t="n">
        <v>0</v>
      </c>
      <c r="CD692" s="0" t="n">
        <v>-0.0482509363598643</v>
      </c>
      <c r="CE692" s="0" t="n">
        <v>1</v>
      </c>
    </row>
    <row r="693" customFormat="false" ht="15" hidden="false" customHeight="false" outlineLevel="0" collapsed="false">
      <c r="A693" s="0" t="s">
        <v>2478</v>
      </c>
      <c r="B693" s="0" t="n">
        <v>1998</v>
      </c>
      <c r="C693" s="0" t="n">
        <v>-0.00472197428864612</v>
      </c>
      <c r="D693" s="0" t="n">
        <v>2803</v>
      </c>
      <c r="E693" s="0" t="n">
        <f aca="false">IF(ISNUMBER($BA693),$BA693,IF(AND(ISNUMBER($D693),ISNUMBER($BW693),ISNUMBER($BX693)),$D693*($BX693-$BW693+1),""))</f>
        <v>2803</v>
      </c>
      <c r="H693" s="0" t="s">
        <v>118</v>
      </c>
      <c r="I693" s="0" t="s">
        <v>119</v>
      </c>
      <c r="J693" s="0" t="n">
        <f aca="false">IF($BW693&lt;&gt;"",$BW693,"")</f>
        <v>2009</v>
      </c>
      <c r="K693" s="0" t="n">
        <f aca="false">IF($BX693&lt;&gt;"",$BX693,"")</f>
        <v>2015</v>
      </c>
      <c r="L693" s="0" t="n">
        <f aca="false">IF(AND(ISNUMBER($BW693),ISNUMBER($BX693)),($BW693+$BX693)/2,"")</f>
        <v>2012</v>
      </c>
      <c r="M693" s="0" t="n">
        <f aca="false">IF($L693&lt;&gt;"",$L693,"")</f>
        <v>2012</v>
      </c>
      <c r="N693" s="0" t="n">
        <f aca="false">IF(AND(ISNUMBER($BW693),ISNUMBER($BX693)),MIN(1,MAX(0,($BX693-2016+1)/($BX693-$BW693+1))),"")</f>
        <v>0</v>
      </c>
      <c r="O693" s="0" t="n">
        <f aca="false">IF(AND(ISNUMBER($BW693),ISNUMBER($BX693)),MIN(1,MAX(0,($BX693-2017+1)/($BX693-$BW693+1))),"")</f>
        <v>0</v>
      </c>
      <c r="P693" s="0" t="n">
        <f aca="false">IF(AND(ISNUMBER($BW693),ISNUMBER($BX693)),MIN(1,MAX(0,($BX693-2018+1)/($BX693-$BW693+1))),"")</f>
        <v>0</v>
      </c>
      <c r="Q693" s="0" t="n">
        <f aca="false">IF(AND(ISNUMBER($BW693),ISNUMBER($BX693)),MIN(1,MAX(0,($BX693-2019+1)/($BX693-$BW693+1))),"")</f>
        <v>0</v>
      </c>
      <c r="R693" s="0" t="n">
        <f aca="false">IF(AND(ISNUMBER($BW693),ISNUMBER($BX693)),MIN(1,MAX(0,($BX693-2016+1)/($BX693-$BW693+1))),"")</f>
        <v>0</v>
      </c>
      <c r="S693" s="0" t="n">
        <f aca="false">IF($L693&lt;&gt;"",IF($L693&gt;=2015.5,1,0),"")</f>
        <v>0</v>
      </c>
      <c r="T693" s="0" t="n">
        <f aca="false">IF($L693&lt;&gt;"",IF($L693&gt;=2016,1,0),"")</f>
        <v>0</v>
      </c>
      <c r="U693" s="0" t="n">
        <f aca="false">IF(ISNUMBER($BX693),IF($BX693&gt;=2016,1,0),"")</f>
        <v>0</v>
      </c>
      <c r="V693" s="0" t="n">
        <f aca="false">IF(ISNUMBER($BW693),IF($BW693&gt;=2016,1,0),"")</f>
        <v>0</v>
      </c>
      <c r="W693" s="0" t="str">
        <f aca="false">IF(AND(ISNUMBER($BW693),ISNUMBER($BX693)),IF($BW693&gt;=2016,"post-only",IF($BX693&lt;2016,"pre-only","mixed")),"")</f>
        <v>pre-only</v>
      </c>
      <c r="X693" s="0" t="n">
        <f aca="false">IF(AND(ISNUMBER($BW693),ISNUMBER($BX693)),MIN(1,MAX(0,($BX693-2017+1)/($BX693-$BW693+1))),"")</f>
        <v>0</v>
      </c>
      <c r="Y693" s="0" t="n">
        <f aca="false">IF(AND(ISNUMBER($BW693),ISNUMBER($BX693)),MIN(1,MAX(0,($BX693-2018+1)/($BX693-$BW693+1))),"")</f>
        <v>0</v>
      </c>
      <c r="Z693" s="0" t="n">
        <f aca="false">IF(AND(ISNUMBER($BW693),ISNUMBER($BX693)),MIN(1,MAX(0,($BX693-2019+1)/($BX693-$BW693+1))),"")</f>
        <v>0</v>
      </c>
      <c r="AA693" s="0" t="n">
        <f aca="false">IF(ISNUMBER($BX693),IF($BX693&gt;=2017,1,0),"")</f>
        <v>0</v>
      </c>
      <c r="AB693" s="0" t="n">
        <f aca="false">IF(ISNUMBER($BX693),IF($BX693&gt;=2018,1,0),"")</f>
        <v>0</v>
      </c>
      <c r="AC693" s="0" t="n">
        <f aca="false">IF(ISNUMBER($BX693),IF($BX693&gt;=2019,1,0),"")</f>
        <v>0</v>
      </c>
      <c r="AD693" s="0" t="n">
        <f aca="false">IF($L693&lt;&gt;"",IF($L693&gt;2013,1,0),"")</f>
        <v>0</v>
      </c>
      <c r="AE693" s="0" t="n">
        <f aca="false">IF($L693&lt;&gt;"",1+IF($L693&gt;2011,1,0)+IF($L693&gt;2014,1,0),"")</f>
        <v>2</v>
      </c>
      <c r="AF693" s="0" t="s">
        <v>310</v>
      </c>
      <c r="AG693" s="0" t="s">
        <v>88</v>
      </c>
      <c r="AH693" s="0" t="s">
        <v>89</v>
      </c>
      <c r="AI693" s="0" t="s">
        <v>90</v>
      </c>
      <c r="AJ693" s="0" t="s">
        <v>90</v>
      </c>
      <c r="AK693" s="0" t="str">
        <f aca="false">IF(AND($CF693&lt;&gt;"",IFERROR(INDEX(subsample_country_map!$B:$B,MATCH($CF693,subsample_country_map!$A:$A,0)),"")&lt;&gt;""),INDEX(subsample_country_map!$B:$B,MATCH($CF693,subsample_country_map!$A:$A,0)),INDEX(lookup!$AA:$AA,MATCH($A693,lookup!$A:$A,0)))</f>
        <v>99_NCE</v>
      </c>
      <c r="AL693" s="0" t="str">
        <f aca="false">IF(AND($CF693&lt;&gt;"",IFERROR(INDEX(subsample_country_map!$C:$C,MATCH($CF693,subsample_country_map!$A:$A,0)),"")&lt;&gt;""),INDEX(subsample_country_map!$C:$C,MATCH($CF693,subsample_country_map!$A:$A,0)),INDEX(lookup!$AB:$AB,MATCH($A693,lookup!$A:$A,0)))</f>
        <v>99_NCE</v>
      </c>
      <c r="AM693" s="0" t="str">
        <f aca="false">IF(AND($CF693&lt;&gt;"",IFERROR(INDEX(subsample_country_map!$D:$D,MATCH($CF693,subsample_country_map!$A:$A,0)),"")&lt;&gt;""),INDEX(subsample_country_map!$D:$D,MATCH($CF693,subsample_country_map!$A:$A,0)),INDEX(lookup!$AC:$AC,MATCH($A693,lookup!$A:$A,0)))</f>
        <v>99_NCE</v>
      </c>
      <c r="AN693" s="0" t="str">
        <f aca="false">IF(AND($CF693&lt;&gt;"",IFERROR(INDEX(subsample_country_map!$E:$E,MATCH($CF693,subsample_country_map!$A:$A,0)),"")&lt;&gt;""),INDEX(subsample_country_map!$E:$E,MATCH($CF693,subsample_country_map!$A:$A,0)),INDEX(lookup!$AD:$AD,MATCH($A693,lookup!$A:$A,0)))</f>
        <v>99_NCE</v>
      </c>
      <c r="AO693" s="0" t="str">
        <f aca="false">INDEX(lookup!$Y:$Y,MATCH($A693,lookup!$A:$A,0))</f>
        <v>0_published</v>
      </c>
      <c r="AP693" s="0" t="str">
        <f aca="false">INDEX(lookup!$Z:$Z,MATCH($A693,lookup!$A:$A,0))</f>
        <v>0_VHB low</v>
      </c>
      <c r="AQ693" s="0" t="str">
        <f aca="false">INDEX(lookup!$W:$W,MATCH($A693,lookup!$A:$A,0))</f>
        <v>2_sust</v>
      </c>
      <c r="AS693" s="0" t="s">
        <v>91</v>
      </c>
      <c r="AT693" s="0" t="s">
        <v>397</v>
      </c>
      <c r="AU693" s="0" t="s">
        <v>311</v>
      </c>
      <c r="AV693" s="0" t="s">
        <v>2637</v>
      </c>
      <c r="AX693" s="0" t="s">
        <v>2638</v>
      </c>
      <c r="BA693" s="0" t="n">
        <v>2803</v>
      </c>
      <c r="BB693" s="0" t="s">
        <v>2504</v>
      </c>
      <c r="BC693" s="0" t="s">
        <v>868</v>
      </c>
      <c r="BD693" s="0" t="s">
        <v>123</v>
      </c>
      <c r="BE693" s="0" t="s">
        <v>98</v>
      </c>
      <c r="BI693" s="0" t="s">
        <v>2634</v>
      </c>
      <c r="BJ693" s="0" t="s">
        <v>2505</v>
      </c>
      <c r="BK693" s="0" t="s">
        <v>1442</v>
      </c>
      <c r="BL693" s="0" t="s">
        <v>2639</v>
      </c>
      <c r="BM693" s="0" t="s">
        <v>2507</v>
      </c>
      <c r="BN693" s="0" t="s">
        <v>2636</v>
      </c>
      <c r="BO693" s="0" t="s">
        <v>769</v>
      </c>
      <c r="BP693" s="0" t="s">
        <v>2478</v>
      </c>
      <c r="BQ693" s="0" t="s">
        <v>127</v>
      </c>
      <c r="BT693" s="0" t="n">
        <v>0</v>
      </c>
      <c r="BU693" s="0" t="s">
        <v>2484</v>
      </c>
      <c r="BW693" s="0" t="n">
        <v>2009</v>
      </c>
      <c r="BX693" s="0" t="n">
        <v>2015</v>
      </c>
      <c r="BY693" s="0" t="s">
        <v>2485</v>
      </c>
      <c r="BZ693" s="0" t="n">
        <v>2012</v>
      </c>
      <c r="CA693" s="0" t="n">
        <v>0</v>
      </c>
      <c r="CB693" s="0" t="n">
        <v>0</v>
      </c>
      <c r="CC693" s="0" t="n">
        <v>0</v>
      </c>
      <c r="CD693" s="0" t="n">
        <v>-0.00472200938446737</v>
      </c>
      <c r="CE693" s="0" t="n">
        <v>1</v>
      </c>
    </row>
    <row r="694" customFormat="false" ht="15" hidden="false" customHeight="false" outlineLevel="0" collapsed="false">
      <c r="A694" s="0" t="s">
        <v>2478</v>
      </c>
      <c r="B694" s="0" t="n">
        <v>1999</v>
      </c>
      <c r="C694" s="0" t="n">
        <v>-0.0795814305241517</v>
      </c>
      <c r="D694" s="0" t="n">
        <v>1922</v>
      </c>
      <c r="E694" s="0" t="n">
        <f aca="false">IF(ISNUMBER($BA694),$BA694,IF(AND(ISNUMBER($D694),ISNUMBER($BW694),ISNUMBER($BX694)),$D694*($BX694-$BW694+1),""))</f>
        <v>1922</v>
      </c>
      <c r="H694" s="0" t="s">
        <v>118</v>
      </c>
      <c r="I694" s="0" t="s">
        <v>119</v>
      </c>
      <c r="J694" s="0" t="n">
        <f aca="false">IF($BW694&lt;&gt;"",$BW694,"")</f>
        <v>2009</v>
      </c>
      <c r="K694" s="0" t="n">
        <f aca="false">IF($BX694&lt;&gt;"",$BX694,"")</f>
        <v>2015</v>
      </c>
      <c r="L694" s="0" t="n">
        <f aca="false">IF(AND(ISNUMBER($BW694),ISNUMBER($BX694)),($BW694+$BX694)/2,"")</f>
        <v>2012</v>
      </c>
      <c r="M694" s="0" t="n">
        <f aca="false">IF($L694&lt;&gt;"",$L694,"")</f>
        <v>2012</v>
      </c>
      <c r="N694" s="0" t="n">
        <f aca="false">IF(AND(ISNUMBER($BW694),ISNUMBER($BX694)),MIN(1,MAX(0,($BX694-2016+1)/($BX694-$BW694+1))),"")</f>
        <v>0</v>
      </c>
      <c r="O694" s="0" t="n">
        <f aca="false">IF(AND(ISNUMBER($BW694),ISNUMBER($BX694)),MIN(1,MAX(0,($BX694-2017+1)/($BX694-$BW694+1))),"")</f>
        <v>0</v>
      </c>
      <c r="P694" s="0" t="n">
        <f aca="false">IF(AND(ISNUMBER($BW694),ISNUMBER($BX694)),MIN(1,MAX(0,($BX694-2018+1)/($BX694-$BW694+1))),"")</f>
        <v>0</v>
      </c>
      <c r="Q694" s="0" t="n">
        <f aca="false">IF(AND(ISNUMBER($BW694),ISNUMBER($BX694)),MIN(1,MAX(0,($BX694-2019+1)/($BX694-$BW694+1))),"")</f>
        <v>0</v>
      </c>
      <c r="R694" s="0" t="n">
        <f aca="false">IF(AND(ISNUMBER($BW694),ISNUMBER($BX694)),MIN(1,MAX(0,($BX694-2016+1)/($BX694-$BW694+1))),"")</f>
        <v>0</v>
      </c>
      <c r="S694" s="0" t="n">
        <f aca="false">IF($L694&lt;&gt;"",IF($L694&gt;=2015.5,1,0),"")</f>
        <v>0</v>
      </c>
      <c r="T694" s="0" t="n">
        <f aca="false">IF($L694&lt;&gt;"",IF($L694&gt;=2016,1,0),"")</f>
        <v>0</v>
      </c>
      <c r="U694" s="0" t="n">
        <f aca="false">IF(ISNUMBER($BX694),IF($BX694&gt;=2016,1,0),"")</f>
        <v>0</v>
      </c>
      <c r="V694" s="0" t="n">
        <f aca="false">IF(ISNUMBER($BW694),IF($BW694&gt;=2016,1,0),"")</f>
        <v>0</v>
      </c>
      <c r="W694" s="0" t="str">
        <f aca="false">IF(AND(ISNUMBER($BW694),ISNUMBER($BX694)),IF($BW694&gt;=2016,"post-only",IF($BX694&lt;2016,"pre-only","mixed")),"")</f>
        <v>pre-only</v>
      </c>
      <c r="X694" s="0" t="n">
        <f aca="false">IF(AND(ISNUMBER($BW694),ISNUMBER($BX694)),MIN(1,MAX(0,($BX694-2017+1)/($BX694-$BW694+1))),"")</f>
        <v>0</v>
      </c>
      <c r="Y694" s="0" t="n">
        <f aca="false">IF(AND(ISNUMBER($BW694),ISNUMBER($BX694)),MIN(1,MAX(0,($BX694-2018+1)/($BX694-$BW694+1))),"")</f>
        <v>0</v>
      </c>
      <c r="Z694" s="0" t="n">
        <f aca="false">IF(AND(ISNUMBER($BW694),ISNUMBER($BX694)),MIN(1,MAX(0,($BX694-2019+1)/($BX694-$BW694+1))),"")</f>
        <v>0</v>
      </c>
      <c r="AA694" s="0" t="n">
        <f aca="false">IF(ISNUMBER($BX694),IF($BX694&gt;=2017,1,0),"")</f>
        <v>0</v>
      </c>
      <c r="AB694" s="0" t="n">
        <f aca="false">IF(ISNUMBER($BX694),IF($BX694&gt;=2018,1,0),"")</f>
        <v>0</v>
      </c>
      <c r="AC694" s="0" t="n">
        <f aca="false">IF(ISNUMBER($BX694),IF($BX694&gt;=2019,1,0),"")</f>
        <v>0</v>
      </c>
      <c r="AD694" s="0" t="n">
        <f aca="false">IF($L694&lt;&gt;"",IF($L694&gt;2013,1,0),"")</f>
        <v>0</v>
      </c>
      <c r="AE694" s="0" t="n">
        <f aca="false">IF($L694&lt;&gt;"",1+IF($L694&gt;2011,1,0)+IF($L694&gt;2014,1,0),"")</f>
        <v>2</v>
      </c>
      <c r="AF694" s="0" t="s">
        <v>310</v>
      </c>
      <c r="AG694" s="0" t="s">
        <v>88</v>
      </c>
      <c r="AH694" s="0" t="s">
        <v>89</v>
      </c>
      <c r="AI694" s="0" t="s">
        <v>90</v>
      </c>
      <c r="AJ694" s="0" t="s">
        <v>90</v>
      </c>
      <c r="AK694" s="0" t="str">
        <f aca="false">IF(AND($CF694&lt;&gt;"",IFERROR(INDEX(subsample_country_map!$B:$B,MATCH($CF694,subsample_country_map!$A:$A,0)),"")&lt;&gt;""),INDEX(subsample_country_map!$B:$B,MATCH($CF694,subsample_country_map!$A:$A,0)),INDEX(lookup!$AA:$AA,MATCH($A694,lookup!$A:$A,0)))</f>
        <v>99_NCE</v>
      </c>
      <c r="AL694" s="0" t="str">
        <f aca="false">IF(AND($CF694&lt;&gt;"",IFERROR(INDEX(subsample_country_map!$C:$C,MATCH($CF694,subsample_country_map!$A:$A,0)),"")&lt;&gt;""),INDEX(subsample_country_map!$C:$C,MATCH($CF694,subsample_country_map!$A:$A,0)),INDEX(lookup!$AB:$AB,MATCH($A694,lookup!$A:$A,0)))</f>
        <v>99_NCE</v>
      </c>
      <c r="AM694" s="0" t="str">
        <f aca="false">IF(AND($CF694&lt;&gt;"",IFERROR(INDEX(subsample_country_map!$D:$D,MATCH($CF694,subsample_country_map!$A:$A,0)),"")&lt;&gt;""),INDEX(subsample_country_map!$D:$D,MATCH($CF694,subsample_country_map!$A:$A,0)),INDEX(lookup!$AC:$AC,MATCH($A694,lookup!$A:$A,0)))</f>
        <v>99_NCE</v>
      </c>
      <c r="AN694" s="0" t="str">
        <f aca="false">IF(AND($CF694&lt;&gt;"",IFERROR(INDEX(subsample_country_map!$E:$E,MATCH($CF694,subsample_country_map!$A:$A,0)),"")&lt;&gt;""),INDEX(subsample_country_map!$E:$E,MATCH($CF694,subsample_country_map!$A:$A,0)),INDEX(lookup!$AD:$AD,MATCH($A694,lookup!$A:$A,0)))</f>
        <v>99_NCE</v>
      </c>
      <c r="AO694" s="0" t="str">
        <f aca="false">INDEX(lookup!$Y:$Y,MATCH($A694,lookup!$A:$A,0))</f>
        <v>0_published</v>
      </c>
      <c r="AP694" s="0" t="str">
        <f aca="false">INDEX(lookup!$Z:$Z,MATCH($A694,lookup!$A:$A,0))</f>
        <v>0_VHB low</v>
      </c>
      <c r="AQ694" s="0" t="str">
        <f aca="false">INDEX(lookup!$W:$W,MATCH($A694,lookup!$A:$A,0))</f>
        <v>2_sust</v>
      </c>
      <c r="AS694" s="0" t="s">
        <v>91</v>
      </c>
      <c r="AT694" s="0" t="s">
        <v>111</v>
      </c>
      <c r="AU694" s="0" t="s">
        <v>311</v>
      </c>
      <c r="AV694" s="0" t="s">
        <v>1718</v>
      </c>
      <c r="AX694" s="0" t="s">
        <v>2640</v>
      </c>
      <c r="BA694" s="0" t="n">
        <v>1922</v>
      </c>
      <c r="BB694" s="0" t="s">
        <v>347</v>
      </c>
      <c r="BC694" s="0" t="s">
        <v>868</v>
      </c>
      <c r="BD694" s="0" t="s">
        <v>123</v>
      </c>
      <c r="BE694" s="0" t="s">
        <v>98</v>
      </c>
      <c r="BI694" s="0" t="s">
        <v>2641</v>
      </c>
      <c r="BJ694" s="0" t="s">
        <v>2642</v>
      </c>
      <c r="BK694" s="0" t="s">
        <v>2082</v>
      </c>
      <c r="BL694" s="0" t="s">
        <v>2643</v>
      </c>
      <c r="BM694" s="0" t="s">
        <v>2644</v>
      </c>
      <c r="BN694" s="0" t="s">
        <v>2483</v>
      </c>
      <c r="BO694" s="0" t="s">
        <v>769</v>
      </c>
      <c r="BP694" s="0" t="s">
        <v>2478</v>
      </c>
      <c r="BQ694" s="0" t="s">
        <v>127</v>
      </c>
      <c r="BT694" s="0" t="n">
        <v>0</v>
      </c>
      <c r="BU694" s="0" t="s">
        <v>2484</v>
      </c>
      <c r="BW694" s="0" t="n">
        <v>2009</v>
      </c>
      <c r="BX694" s="0" t="n">
        <v>2015</v>
      </c>
      <c r="BY694" s="0" t="s">
        <v>2485</v>
      </c>
      <c r="BZ694" s="0" t="n">
        <v>2012</v>
      </c>
      <c r="CA694" s="0" t="n">
        <v>0</v>
      </c>
      <c r="CB694" s="0" t="n">
        <v>0</v>
      </c>
      <c r="CC694" s="0" t="n">
        <v>0</v>
      </c>
      <c r="CD694" s="0" t="n">
        <v>-0.079750073633837</v>
      </c>
      <c r="CE694" s="0" t="n">
        <v>1</v>
      </c>
    </row>
    <row r="695" customFormat="false" ht="15" hidden="false" customHeight="false" outlineLevel="0" collapsed="false">
      <c r="A695" s="0" t="s">
        <v>2645</v>
      </c>
      <c r="B695" s="0" t="n">
        <v>2000</v>
      </c>
      <c r="C695" s="0" t="n">
        <v>0.000536619010143022</v>
      </c>
      <c r="D695" s="0" t="n">
        <v>6029</v>
      </c>
      <c r="E695" s="0" t="n">
        <f aca="false">IF(ISNUMBER($BA695),$BA695,IF(AND(ISNUMBER($D695),ISNUMBER($BW695),ISNUMBER($BX695)),$D695*($BX695-$BW695+1),""))</f>
        <v>6029</v>
      </c>
      <c r="H695" s="0" t="s">
        <v>118</v>
      </c>
      <c r="I695" s="0" t="s">
        <v>344</v>
      </c>
      <c r="J695" s="0" t="n">
        <f aca="false">IF($BW695&lt;&gt;"",$BW695,"")</f>
        <v>2002</v>
      </c>
      <c r="K695" s="0" t="n">
        <f aca="false">IF($BX695&lt;&gt;"",$BX695,"")</f>
        <v>2018</v>
      </c>
      <c r="L695" s="0" t="n">
        <f aca="false">IF(AND(ISNUMBER($BW695),ISNUMBER($BX695)),($BW695+$BX695)/2,"")</f>
        <v>2010</v>
      </c>
      <c r="M695" s="0" t="n">
        <f aca="false">IF($L695&lt;&gt;"",$L695,"")</f>
        <v>2010</v>
      </c>
      <c r="N695" s="0" t="n">
        <f aca="false">IF(AND(ISNUMBER($BW695),ISNUMBER($BX695)),MIN(1,MAX(0,($BX695-2016+1)/($BX695-$BW695+1))),"")</f>
        <v>0.176470588235294</v>
      </c>
      <c r="O695" s="0" t="n">
        <f aca="false">IF(AND(ISNUMBER($BW695),ISNUMBER($BX695)),MIN(1,MAX(0,($BX695-2017+1)/($BX695-$BW695+1))),"")</f>
        <v>0.117647058823529</v>
      </c>
      <c r="P695" s="0" t="n">
        <f aca="false">IF(AND(ISNUMBER($BW695),ISNUMBER($BX695)),MIN(1,MAX(0,($BX695-2018+1)/($BX695-$BW695+1))),"")</f>
        <v>0.0588235294117647</v>
      </c>
      <c r="Q695" s="0" t="n">
        <f aca="false">IF(AND(ISNUMBER($BW695),ISNUMBER($BX695)),MIN(1,MAX(0,($BX695-2019+1)/($BX695-$BW695+1))),"")</f>
        <v>0</v>
      </c>
      <c r="R695" s="0" t="n">
        <f aca="false">IF(AND(ISNUMBER($BW695),ISNUMBER($BX695)),MIN(1,MAX(0,($BX695-2016+1)/($BX695-$BW695+1))),"")</f>
        <v>0.176470588235294</v>
      </c>
      <c r="S695" s="0" t="n">
        <f aca="false">IF($L695&lt;&gt;"",IF($L695&gt;=2015.5,1,0),"")</f>
        <v>0</v>
      </c>
      <c r="T695" s="0" t="n">
        <f aca="false">IF($L695&lt;&gt;"",IF($L695&gt;=2016,1,0),"")</f>
        <v>0</v>
      </c>
      <c r="U695" s="0" t="n">
        <f aca="false">IF(ISNUMBER($BX695),IF($BX695&gt;=2016,1,0),"")</f>
        <v>1</v>
      </c>
      <c r="V695" s="0" t="n">
        <f aca="false">IF(ISNUMBER($BW695),IF($BW695&gt;=2016,1,0),"")</f>
        <v>0</v>
      </c>
      <c r="W695" s="0" t="str">
        <f aca="false">IF(AND(ISNUMBER($BW695),ISNUMBER($BX695)),IF($BW695&gt;=2016,"post-only",IF($BX695&lt;2016,"pre-only","mixed")),"")</f>
        <v>mixed</v>
      </c>
      <c r="X695" s="0" t="n">
        <f aca="false">IF(AND(ISNUMBER($BW695),ISNUMBER($BX695)),MIN(1,MAX(0,($BX695-2017+1)/($BX695-$BW695+1))),"")</f>
        <v>0.117647058823529</v>
      </c>
      <c r="Y695" s="0" t="n">
        <f aca="false">IF(AND(ISNUMBER($BW695),ISNUMBER($BX695)),MIN(1,MAX(0,($BX695-2018+1)/($BX695-$BW695+1))),"")</f>
        <v>0.0588235294117647</v>
      </c>
      <c r="Z695" s="0" t="n">
        <f aca="false">IF(AND(ISNUMBER($BW695),ISNUMBER($BX695)),MIN(1,MAX(0,($BX695-2019+1)/($BX695-$BW695+1))),"")</f>
        <v>0</v>
      </c>
      <c r="AA695" s="0" t="n">
        <f aca="false">IF(ISNUMBER($BX695),IF($BX695&gt;=2017,1,0),"")</f>
        <v>1</v>
      </c>
      <c r="AB695" s="0" t="n">
        <f aca="false">IF(ISNUMBER($BX695),IF($BX695&gt;=2018,1,0),"")</f>
        <v>1</v>
      </c>
      <c r="AC695" s="0" t="n">
        <f aca="false">IF(ISNUMBER($BX695),IF($BX695&gt;=2019,1,0),"")</f>
        <v>0</v>
      </c>
      <c r="AD695" s="0" t="n">
        <f aca="false">IF($L695&lt;&gt;"",IF($L695&gt;2013,1,0),"")</f>
        <v>0</v>
      </c>
      <c r="AE695" s="0" t="n">
        <f aca="false">IF($L695&lt;&gt;"",1+IF($L695&gt;2011,1,0)+IF($L695&gt;2014,1,0),"")</f>
        <v>1</v>
      </c>
      <c r="AF695" s="0" t="s">
        <v>87</v>
      </c>
      <c r="AG695" s="0" t="s">
        <v>88</v>
      </c>
      <c r="AH695" s="0" t="s">
        <v>90</v>
      </c>
      <c r="AI695" s="0" t="s">
        <v>90</v>
      </c>
      <c r="AJ695" s="0" t="s">
        <v>90</v>
      </c>
      <c r="AK695" s="0" t="str">
        <f aca="false">IF(AND($CF695&lt;&gt;"",IFERROR(INDEX(subsample_country_map!$B:$B,MATCH($CF695,subsample_country_map!$A:$A,0)),"")&lt;&gt;""),INDEX(subsample_country_map!$B:$B,MATCH($CF695,subsample_country_map!$A:$A,0)),INDEX(lookup!$AA:$AA,MATCH($A695,lookup!$A:$A,0)))</f>
        <v>99_NCE</v>
      </c>
      <c r="AL695" s="0" t="str">
        <f aca="false">IF(AND($CF695&lt;&gt;"",IFERROR(INDEX(subsample_country_map!$C:$C,MATCH($CF695,subsample_country_map!$A:$A,0)),"")&lt;&gt;""),INDEX(subsample_country_map!$C:$C,MATCH($CF695,subsample_country_map!$A:$A,0)),INDEX(lookup!$AB:$AB,MATCH($A695,lookup!$A:$A,0)))</f>
        <v>99_NCE</v>
      </c>
      <c r="AM695" s="0" t="str">
        <f aca="false">IF(AND($CF695&lt;&gt;"",IFERROR(INDEX(subsample_country_map!$D:$D,MATCH($CF695,subsample_country_map!$A:$A,0)),"")&lt;&gt;""),INDEX(subsample_country_map!$D:$D,MATCH($CF695,subsample_country_map!$A:$A,0)),INDEX(lookup!$AC:$AC,MATCH($A695,lookup!$A:$A,0)))</f>
        <v>99_NCE</v>
      </c>
      <c r="AN695" s="0" t="str">
        <f aca="false">IF(AND($CF695&lt;&gt;"",IFERROR(INDEX(subsample_country_map!$E:$E,MATCH($CF695,subsample_country_map!$A:$A,0)),"")&lt;&gt;""),INDEX(subsample_country_map!$E:$E,MATCH($CF695,subsample_country_map!$A:$A,0)),INDEX(lookup!$AD:$AD,MATCH($A695,lookup!$A:$A,0)))</f>
        <v>99_NCE</v>
      </c>
      <c r="AO695" s="0" t="str">
        <f aca="false">INDEX(lookup!$Y:$Y,MATCH($A695,lookup!$A:$A,0))</f>
        <v>0_published</v>
      </c>
      <c r="AP695" s="0" t="str">
        <f aca="false">INDEX(lookup!$Z:$Z,MATCH($A695,lookup!$A:$A,0))</f>
        <v>0_VHB low</v>
      </c>
      <c r="AQ695" s="0" t="str">
        <f aca="false">INDEX(lookup!$W:$W,MATCH($A695,lookup!$A:$A,0))</f>
        <v>2_sust</v>
      </c>
      <c r="AS695" s="0" t="s">
        <v>91</v>
      </c>
      <c r="AT695" s="0" t="s">
        <v>111</v>
      </c>
      <c r="AU695" s="0" t="s">
        <v>93</v>
      </c>
      <c r="AV695" s="0" t="s">
        <v>406</v>
      </c>
      <c r="AW695" s="0" t="s">
        <v>2646</v>
      </c>
      <c r="BA695" s="0" t="n">
        <v>6029</v>
      </c>
      <c r="BB695" s="0" t="s">
        <v>96</v>
      </c>
      <c r="BC695" s="0" t="s">
        <v>122</v>
      </c>
      <c r="BD695" s="0" t="s">
        <v>123</v>
      </c>
      <c r="BE695" s="0" t="s">
        <v>98</v>
      </c>
      <c r="BI695" s="0" t="s">
        <v>336</v>
      </c>
      <c r="BJ695" s="0" t="s">
        <v>2647</v>
      </c>
      <c r="BK695" s="0" t="s">
        <v>750</v>
      </c>
      <c r="BL695" s="0" t="s">
        <v>2648</v>
      </c>
      <c r="BM695" s="0" t="s">
        <v>2649</v>
      </c>
      <c r="BN695" s="0" t="s">
        <v>2650</v>
      </c>
      <c r="BO695" s="0" t="s">
        <v>105</v>
      </c>
      <c r="BP695" s="0" t="s">
        <v>2645</v>
      </c>
      <c r="BQ695" s="0" t="s">
        <v>127</v>
      </c>
      <c r="BT695" s="0" t="n">
        <v>0</v>
      </c>
      <c r="BU695" s="0" t="s">
        <v>2651</v>
      </c>
      <c r="BW695" s="0" t="n">
        <v>2002</v>
      </c>
      <c r="BX695" s="0" t="n">
        <v>2018</v>
      </c>
      <c r="BY695" s="0" t="s">
        <v>2652</v>
      </c>
      <c r="BZ695" s="0" t="n">
        <v>2010</v>
      </c>
      <c r="CA695" s="0" t="n">
        <v>0.176470588235294</v>
      </c>
      <c r="CB695" s="0" t="n">
        <v>0</v>
      </c>
      <c r="CC695" s="0" t="n">
        <v>1</v>
      </c>
      <c r="CD695" s="0" t="n">
        <v>0.000536619061651294</v>
      </c>
      <c r="CE695" s="0" t="n">
        <v>1</v>
      </c>
    </row>
    <row r="696" customFormat="false" ht="15" hidden="false" customHeight="false" outlineLevel="0" collapsed="false">
      <c r="A696" s="0" t="s">
        <v>2645</v>
      </c>
      <c r="B696" s="0" t="n">
        <v>2001</v>
      </c>
      <c r="C696" s="0" t="n">
        <v>0.033098918201501</v>
      </c>
      <c r="D696" s="0" t="n">
        <v>6029</v>
      </c>
      <c r="E696" s="0" t="n">
        <f aca="false">IF(ISNUMBER($BA696),$BA696,IF(AND(ISNUMBER($D696),ISNUMBER($BW696),ISNUMBER($BX696)),$D696*($BX696-$BW696+1),""))</f>
        <v>6029</v>
      </c>
      <c r="H696" s="0" t="s">
        <v>118</v>
      </c>
      <c r="I696" s="0" t="s">
        <v>344</v>
      </c>
      <c r="J696" s="0" t="n">
        <f aca="false">IF($BW696&lt;&gt;"",$BW696,"")</f>
        <v>2002</v>
      </c>
      <c r="K696" s="0" t="n">
        <f aca="false">IF($BX696&lt;&gt;"",$BX696,"")</f>
        <v>2018</v>
      </c>
      <c r="L696" s="0" t="n">
        <f aca="false">IF(AND(ISNUMBER($BW696),ISNUMBER($BX696)),($BW696+$BX696)/2,"")</f>
        <v>2010</v>
      </c>
      <c r="M696" s="0" t="n">
        <f aca="false">IF($L696&lt;&gt;"",$L696,"")</f>
        <v>2010</v>
      </c>
      <c r="N696" s="0" t="n">
        <f aca="false">IF(AND(ISNUMBER($BW696),ISNUMBER($BX696)),MIN(1,MAX(0,($BX696-2016+1)/($BX696-$BW696+1))),"")</f>
        <v>0.176470588235294</v>
      </c>
      <c r="O696" s="0" t="n">
        <f aca="false">IF(AND(ISNUMBER($BW696),ISNUMBER($BX696)),MIN(1,MAX(0,($BX696-2017+1)/($BX696-$BW696+1))),"")</f>
        <v>0.117647058823529</v>
      </c>
      <c r="P696" s="0" t="n">
        <f aca="false">IF(AND(ISNUMBER($BW696),ISNUMBER($BX696)),MIN(1,MAX(0,($BX696-2018+1)/($BX696-$BW696+1))),"")</f>
        <v>0.0588235294117647</v>
      </c>
      <c r="Q696" s="0" t="n">
        <f aca="false">IF(AND(ISNUMBER($BW696),ISNUMBER($BX696)),MIN(1,MAX(0,($BX696-2019+1)/($BX696-$BW696+1))),"")</f>
        <v>0</v>
      </c>
      <c r="R696" s="0" t="n">
        <f aca="false">IF(AND(ISNUMBER($BW696),ISNUMBER($BX696)),MIN(1,MAX(0,($BX696-2016+1)/($BX696-$BW696+1))),"")</f>
        <v>0.176470588235294</v>
      </c>
      <c r="S696" s="0" t="n">
        <f aca="false">IF($L696&lt;&gt;"",IF($L696&gt;=2015.5,1,0),"")</f>
        <v>0</v>
      </c>
      <c r="T696" s="0" t="n">
        <f aca="false">IF($L696&lt;&gt;"",IF($L696&gt;=2016,1,0),"")</f>
        <v>0</v>
      </c>
      <c r="U696" s="0" t="n">
        <f aca="false">IF(ISNUMBER($BX696),IF($BX696&gt;=2016,1,0),"")</f>
        <v>1</v>
      </c>
      <c r="V696" s="0" t="n">
        <f aca="false">IF(ISNUMBER($BW696),IF($BW696&gt;=2016,1,0),"")</f>
        <v>0</v>
      </c>
      <c r="W696" s="0" t="str">
        <f aca="false">IF(AND(ISNUMBER($BW696),ISNUMBER($BX696)),IF($BW696&gt;=2016,"post-only",IF($BX696&lt;2016,"pre-only","mixed")),"")</f>
        <v>mixed</v>
      </c>
      <c r="X696" s="0" t="n">
        <f aca="false">IF(AND(ISNUMBER($BW696),ISNUMBER($BX696)),MIN(1,MAX(0,($BX696-2017+1)/($BX696-$BW696+1))),"")</f>
        <v>0.117647058823529</v>
      </c>
      <c r="Y696" s="0" t="n">
        <f aca="false">IF(AND(ISNUMBER($BW696),ISNUMBER($BX696)),MIN(1,MAX(0,($BX696-2018+1)/($BX696-$BW696+1))),"")</f>
        <v>0.0588235294117647</v>
      </c>
      <c r="Z696" s="0" t="n">
        <f aca="false">IF(AND(ISNUMBER($BW696),ISNUMBER($BX696)),MIN(1,MAX(0,($BX696-2019+1)/($BX696-$BW696+1))),"")</f>
        <v>0</v>
      </c>
      <c r="AA696" s="0" t="n">
        <f aca="false">IF(ISNUMBER($BX696),IF($BX696&gt;=2017,1,0),"")</f>
        <v>1</v>
      </c>
      <c r="AB696" s="0" t="n">
        <f aca="false">IF(ISNUMBER($BX696),IF($BX696&gt;=2018,1,0),"")</f>
        <v>1</v>
      </c>
      <c r="AC696" s="0" t="n">
        <f aca="false">IF(ISNUMBER($BX696),IF($BX696&gt;=2019,1,0),"")</f>
        <v>0</v>
      </c>
      <c r="AD696" s="0" t="n">
        <f aca="false">IF($L696&lt;&gt;"",IF($L696&gt;2013,1,0),"")</f>
        <v>0</v>
      </c>
      <c r="AE696" s="0" t="n">
        <f aca="false">IF($L696&lt;&gt;"",1+IF($L696&gt;2011,1,0)+IF($L696&gt;2014,1,0),"")</f>
        <v>1</v>
      </c>
      <c r="AF696" s="0" t="s">
        <v>87</v>
      </c>
      <c r="AG696" s="0" t="s">
        <v>88</v>
      </c>
      <c r="AH696" s="0" t="s">
        <v>90</v>
      </c>
      <c r="AI696" s="0" t="s">
        <v>90</v>
      </c>
      <c r="AJ696" s="0" t="s">
        <v>90</v>
      </c>
      <c r="AK696" s="0" t="str">
        <f aca="false">IF(AND($CF696&lt;&gt;"",IFERROR(INDEX(subsample_country_map!$B:$B,MATCH($CF696,subsample_country_map!$A:$A,0)),"")&lt;&gt;""),INDEX(subsample_country_map!$B:$B,MATCH($CF696,subsample_country_map!$A:$A,0)),INDEX(lookup!$AA:$AA,MATCH($A696,lookup!$A:$A,0)))</f>
        <v>99_NCE</v>
      </c>
      <c r="AL696" s="0" t="str">
        <f aca="false">IF(AND($CF696&lt;&gt;"",IFERROR(INDEX(subsample_country_map!$C:$C,MATCH($CF696,subsample_country_map!$A:$A,0)),"")&lt;&gt;""),INDEX(subsample_country_map!$C:$C,MATCH($CF696,subsample_country_map!$A:$A,0)),INDEX(lookup!$AB:$AB,MATCH($A696,lookup!$A:$A,0)))</f>
        <v>99_NCE</v>
      </c>
      <c r="AM696" s="0" t="str">
        <f aca="false">IF(AND($CF696&lt;&gt;"",IFERROR(INDEX(subsample_country_map!$D:$D,MATCH($CF696,subsample_country_map!$A:$A,0)),"")&lt;&gt;""),INDEX(subsample_country_map!$D:$D,MATCH($CF696,subsample_country_map!$A:$A,0)),INDEX(lookup!$AC:$AC,MATCH($A696,lookup!$A:$A,0)))</f>
        <v>99_NCE</v>
      </c>
      <c r="AN696" s="0" t="str">
        <f aca="false">IF(AND($CF696&lt;&gt;"",IFERROR(INDEX(subsample_country_map!$E:$E,MATCH($CF696,subsample_country_map!$A:$A,0)),"")&lt;&gt;""),INDEX(subsample_country_map!$E:$E,MATCH($CF696,subsample_country_map!$A:$A,0)),INDEX(lookup!$AD:$AD,MATCH($A696,lookup!$A:$A,0)))</f>
        <v>99_NCE</v>
      </c>
      <c r="AO696" s="0" t="str">
        <f aca="false">INDEX(lookup!$Y:$Y,MATCH($A696,lookup!$A:$A,0))</f>
        <v>0_published</v>
      </c>
      <c r="AP696" s="0" t="str">
        <f aca="false">INDEX(lookup!$Z:$Z,MATCH($A696,lookup!$A:$A,0))</f>
        <v>0_VHB low</v>
      </c>
      <c r="AQ696" s="0" t="str">
        <f aca="false">INDEX(lookup!$W:$W,MATCH($A696,lookup!$A:$A,0))</f>
        <v>2_sust</v>
      </c>
      <c r="AS696" s="0" t="s">
        <v>91</v>
      </c>
      <c r="AT696" s="0" t="s">
        <v>111</v>
      </c>
      <c r="AU696" s="0" t="s">
        <v>93</v>
      </c>
      <c r="AV696" s="0" t="s">
        <v>2653</v>
      </c>
      <c r="AW696" s="0" t="s">
        <v>1667</v>
      </c>
      <c r="BA696" s="0" t="n">
        <v>6029</v>
      </c>
      <c r="BB696" s="0" t="s">
        <v>96</v>
      </c>
      <c r="BC696" s="0" t="s">
        <v>122</v>
      </c>
      <c r="BD696" s="0" t="s">
        <v>123</v>
      </c>
      <c r="BE696" s="0" t="s">
        <v>98</v>
      </c>
      <c r="BI696" s="0" t="s">
        <v>336</v>
      </c>
      <c r="BJ696" s="0" t="s">
        <v>2654</v>
      </c>
      <c r="BK696" s="0" t="s">
        <v>750</v>
      </c>
      <c r="BL696" s="0" t="s">
        <v>2655</v>
      </c>
      <c r="BM696" s="0" t="s">
        <v>2649</v>
      </c>
      <c r="BN696" s="0" t="s">
        <v>2650</v>
      </c>
      <c r="BO696" s="0" t="s">
        <v>105</v>
      </c>
      <c r="BP696" s="0" t="s">
        <v>2645</v>
      </c>
      <c r="BQ696" s="0" t="s">
        <v>127</v>
      </c>
      <c r="BT696" s="0" t="n">
        <v>0</v>
      </c>
      <c r="BU696" s="0" t="s">
        <v>2651</v>
      </c>
      <c r="BW696" s="0" t="n">
        <v>2002</v>
      </c>
      <c r="BX696" s="0" t="n">
        <v>2018</v>
      </c>
      <c r="BY696" s="0" t="s">
        <v>2652</v>
      </c>
      <c r="BZ696" s="0" t="n">
        <v>2010</v>
      </c>
      <c r="CA696" s="0" t="n">
        <v>0.176470588235294</v>
      </c>
      <c r="CB696" s="0" t="n">
        <v>0</v>
      </c>
      <c r="CC696" s="0" t="n">
        <v>1</v>
      </c>
      <c r="CD696" s="0" t="n">
        <v>0.0331110131979596</v>
      </c>
      <c r="CE696" s="0" t="n">
        <v>1</v>
      </c>
    </row>
    <row r="697" customFormat="false" ht="15" hidden="false" customHeight="false" outlineLevel="0" collapsed="false">
      <c r="A697" s="0" t="s">
        <v>2645</v>
      </c>
      <c r="B697" s="0" t="n">
        <v>2002</v>
      </c>
      <c r="C697" s="0" t="n">
        <v>0.00321969783587785</v>
      </c>
      <c r="D697" s="0" t="n">
        <v>6029</v>
      </c>
      <c r="E697" s="0" t="n">
        <f aca="false">IF(ISNUMBER($BA697),$BA697,IF(AND(ISNUMBER($D697),ISNUMBER($BW697),ISNUMBER($BX697)),$D697*($BX697-$BW697+1),""))</f>
        <v>6029</v>
      </c>
      <c r="H697" s="0" t="s">
        <v>118</v>
      </c>
      <c r="I697" s="0" t="s">
        <v>344</v>
      </c>
      <c r="J697" s="0" t="n">
        <f aca="false">IF($BW697&lt;&gt;"",$BW697,"")</f>
        <v>2002</v>
      </c>
      <c r="K697" s="0" t="n">
        <f aca="false">IF($BX697&lt;&gt;"",$BX697,"")</f>
        <v>2018</v>
      </c>
      <c r="L697" s="0" t="n">
        <f aca="false">IF(AND(ISNUMBER($BW697),ISNUMBER($BX697)),($BW697+$BX697)/2,"")</f>
        <v>2010</v>
      </c>
      <c r="M697" s="0" t="n">
        <f aca="false">IF($L697&lt;&gt;"",$L697,"")</f>
        <v>2010</v>
      </c>
      <c r="N697" s="0" t="n">
        <f aca="false">IF(AND(ISNUMBER($BW697),ISNUMBER($BX697)),MIN(1,MAX(0,($BX697-2016+1)/($BX697-$BW697+1))),"")</f>
        <v>0.176470588235294</v>
      </c>
      <c r="O697" s="0" t="n">
        <f aca="false">IF(AND(ISNUMBER($BW697),ISNUMBER($BX697)),MIN(1,MAX(0,($BX697-2017+1)/($BX697-$BW697+1))),"")</f>
        <v>0.117647058823529</v>
      </c>
      <c r="P697" s="0" t="n">
        <f aca="false">IF(AND(ISNUMBER($BW697),ISNUMBER($BX697)),MIN(1,MAX(0,($BX697-2018+1)/($BX697-$BW697+1))),"")</f>
        <v>0.0588235294117647</v>
      </c>
      <c r="Q697" s="0" t="n">
        <f aca="false">IF(AND(ISNUMBER($BW697),ISNUMBER($BX697)),MIN(1,MAX(0,($BX697-2019+1)/($BX697-$BW697+1))),"")</f>
        <v>0</v>
      </c>
      <c r="R697" s="0" t="n">
        <f aca="false">IF(AND(ISNUMBER($BW697),ISNUMBER($BX697)),MIN(1,MAX(0,($BX697-2016+1)/($BX697-$BW697+1))),"")</f>
        <v>0.176470588235294</v>
      </c>
      <c r="S697" s="0" t="n">
        <f aca="false">IF($L697&lt;&gt;"",IF($L697&gt;=2015.5,1,0),"")</f>
        <v>0</v>
      </c>
      <c r="T697" s="0" t="n">
        <f aca="false">IF($L697&lt;&gt;"",IF($L697&gt;=2016,1,0),"")</f>
        <v>0</v>
      </c>
      <c r="U697" s="0" t="n">
        <f aca="false">IF(ISNUMBER($BX697),IF($BX697&gt;=2016,1,0),"")</f>
        <v>1</v>
      </c>
      <c r="V697" s="0" t="n">
        <f aca="false">IF(ISNUMBER($BW697),IF($BW697&gt;=2016,1,0),"")</f>
        <v>0</v>
      </c>
      <c r="W697" s="0" t="str">
        <f aca="false">IF(AND(ISNUMBER($BW697),ISNUMBER($BX697)),IF($BW697&gt;=2016,"post-only",IF($BX697&lt;2016,"pre-only","mixed")),"")</f>
        <v>mixed</v>
      </c>
      <c r="X697" s="0" t="n">
        <f aca="false">IF(AND(ISNUMBER($BW697),ISNUMBER($BX697)),MIN(1,MAX(0,($BX697-2017+1)/($BX697-$BW697+1))),"")</f>
        <v>0.117647058823529</v>
      </c>
      <c r="Y697" s="0" t="n">
        <f aca="false">IF(AND(ISNUMBER($BW697),ISNUMBER($BX697)),MIN(1,MAX(0,($BX697-2018+1)/($BX697-$BW697+1))),"")</f>
        <v>0.0588235294117647</v>
      </c>
      <c r="Z697" s="0" t="n">
        <f aca="false">IF(AND(ISNUMBER($BW697),ISNUMBER($BX697)),MIN(1,MAX(0,($BX697-2019+1)/($BX697-$BW697+1))),"")</f>
        <v>0</v>
      </c>
      <c r="AA697" s="0" t="n">
        <f aca="false">IF(ISNUMBER($BX697),IF($BX697&gt;=2017,1,0),"")</f>
        <v>1</v>
      </c>
      <c r="AB697" s="0" t="n">
        <f aca="false">IF(ISNUMBER($BX697),IF($BX697&gt;=2018,1,0),"")</f>
        <v>1</v>
      </c>
      <c r="AC697" s="0" t="n">
        <f aca="false">IF(ISNUMBER($BX697),IF($BX697&gt;=2019,1,0),"")</f>
        <v>0</v>
      </c>
      <c r="AD697" s="0" t="n">
        <f aca="false">IF($L697&lt;&gt;"",IF($L697&gt;2013,1,0),"")</f>
        <v>0</v>
      </c>
      <c r="AE697" s="0" t="n">
        <f aca="false">IF($L697&lt;&gt;"",1+IF($L697&gt;2011,1,0)+IF($L697&gt;2014,1,0),"")</f>
        <v>1</v>
      </c>
      <c r="AF697" s="0" t="s">
        <v>87</v>
      </c>
      <c r="AG697" s="0" t="s">
        <v>88</v>
      </c>
      <c r="AH697" s="0" t="s">
        <v>90</v>
      </c>
      <c r="AI697" s="0" t="s">
        <v>90</v>
      </c>
      <c r="AJ697" s="0" t="s">
        <v>90</v>
      </c>
      <c r="AK697" s="0" t="str">
        <f aca="false">IF(AND($CF697&lt;&gt;"",IFERROR(INDEX(subsample_country_map!$B:$B,MATCH($CF697,subsample_country_map!$A:$A,0)),"")&lt;&gt;""),INDEX(subsample_country_map!$B:$B,MATCH($CF697,subsample_country_map!$A:$A,0)),INDEX(lookup!$AA:$AA,MATCH($A697,lookup!$A:$A,0)))</f>
        <v>99_NCE</v>
      </c>
      <c r="AL697" s="0" t="str">
        <f aca="false">IF(AND($CF697&lt;&gt;"",IFERROR(INDEX(subsample_country_map!$C:$C,MATCH($CF697,subsample_country_map!$A:$A,0)),"")&lt;&gt;""),INDEX(subsample_country_map!$C:$C,MATCH($CF697,subsample_country_map!$A:$A,0)),INDEX(lookup!$AB:$AB,MATCH($A697,lookup!$A:$A,0)))</f>
        <v>99_NCE</v>
      </c>
      <c r="AM697" s="0" t="str">
        <f aca="false">IF(AND($CF697&lt;&gt;"",IFERROR(INDEX(subsample_country_map!$D:$D,MATCH($CF697,subsample_country_map!$A:$A,0)),"")&lt;&gt;""),INDEX(subsample_country_map!$D:$D,MATCH($CF697,subsample_country_map!$A:$A,0)),INDEX(lookup!$AC:$AC,MATCH($A697,lookup!$A:$A,0)))</f>
        <v>99_NCE</v>
      </c>
      <c r="AN697" s="0" t="str">
        <f aca="false">IF(AND($CF697&lt;&gt;"",IFERROR(INDEX(subsample_country_map!$E:$E,MATCH($CF697,subsample_country_map!$A:$A,0)),"")&lt;&gt;""),INDEX(subsample_country_map!$E:$E,MATCH($CF697,subsample_country_map!$A:$A,0)),INDEX(lookup!$AD:$AD,MATCH($A697,lookup!$A:$A,0)))</f>
        <v>99_NCE</v>
      </c>
      <c r="AO697" s="0" t="str">
        <f aca="false">INDEX(lookup!$Y:$Y,MATCH($A697,lookup!$A:$A,0))</f>
        <v>0_published</v>
      </c>
      <c r="AP697" s="0" t="str">
        <f aca="false">INDEX(lookup!$Z:$Z,MATCH($A697,lookup!$A:$A,0))</f>
        <v>0_VHB low</v>
      </c>
      <c r="AQ697" s="0" t="str">
        <f aca="false">INDEX(lookup!$W:$W,MATCH($A697,lookup!$A:$A,0))</f>
        <v>2_sust</v>
      </c>
      <c r="AS697" s="0" t="s">
        <v>91</v>
      </c>
      <c r="AT697" s="0" t="s">
        <v>111</v>
      </c>
      <c r="AU697" s="0" t="s">
        <v>93</v>
      </c>
      <c r="AV697" s="0" t="s">
        <v>432</v>
      </c>
      <c r="AW697" s="0" t="s">
        <v>2646</v>
      </c>
      <c r="BA697" s="0" t="n">
        <v>6029</v>
      </c>
      <c r="BB697" s="0" t="s">
        <v>96</v>
      </c>
      <c r="BC697" s="0" t="s">
        <v>122</v>
      </c>
      <c r="BD697" s="0" t="s">
        <v>123</v>
      </c>
      <c r="BE697" s="0" t="s">
        <v>98</v>
      </c>
      <c r="BI697" s="0" t="s">
        <v>336</v>
      </c>
      <c r="BJ697" s="0" t="s">
        <v>2656</v>
      </c>
      <c r="BK697" s="0" t="s">
        <v>750</v>
      </c>
      <c r="BL697" s="0" t="s">
        <v>2657</v>
      </c>
      <c r="BM697" s="0" t="s">
        <v>2649</v>
      </c>
      <c r="BN697" s="0" t="s">
        <v>2650</v>
      </c>
      <c r="BO697" s="0" t="s">
        <v>105</v>
      </c>
      <c r="BP697" s="0" t="s">
        <v>2645</v>
      </c>
      <c r="BQ697" s="0" t="s">
        <v>127</v>
      </c>
      <c r="BT697" s="0" t="n">
        <v>0</v>
      </c>
      <c r="BU697" s="0" t="s">
        <v>2651</v>
      </c>
      <c r="BW697" s="0" t="n">
        <v>2002</v>
      </c>
      <c r="BX697" s="0" t="n">
        <v>2018</v>
      </c>
      <c r="BY697" s="0" t="s">
        <v>2652</v>
      </c>
      <c r="BZ697" s="0" t="n">
        <v>2010</v>
      </c>
      <c r="CA697" s="0" t="n">
        <v>0.176470588235294</v>
      </c>
      <c r="CB697" s="0" t="n">
        <v>0</v>
      </c>
      <c r="CC697" s="0" t="n">
        <v>1</v>
      </c>
      <c r="CD697" s="0" t="n">
        <v>0.00321970896156372</v>
      </c>
      <c r="CE697" s="0" t="n">
        <v>1</v>
      </c>
    </row>
    <row r="698" customFormat="false" ht="15" hidden="false" customHeight="false" outlineLevel="0" collapsed="false">
      <c r="A698" s="0" t="s">
        <v>2645</v>
      </c>
      <c r="B698" s="0" t="n">
        <v>2003</v>
      </c>
      <c r="C698" s="0" t="n">
        <v>0.0438008443645094</v>
      </c>
      <c r="D698" s="0" t="n">
        <v>6029</v>
      </c>
      <c r="E698" s="0" t="n">
        <f aca="false">IF(ISNUMBER($BA698),$BA698,IF(AND(ISNUMBER($D698),ISNUMBER($BW698),ISNUMBER($BX698)),$D698*($BX698-$BW698+1),""))</f>
        <v>6029</v>
      </c>
      <c r="H698" s="0" t="s">
        <v>118</v>
      </c>
      <c r="I698" s="0" t="s">
        <v>344</v>
      </c>
      <c r="J698" s="0" t="n">
        <f aca="false">IF($BW698&lt;&gt;"",$BW698,"")</f>
        <v>2002</v>
      </c>
      <c r="K698" s="0" t="n">
        <f aca="false">IF($BX698&lt;&gt;"",$BX698,"")</f>
        <v>2018</v>
      </c>
      <c r="L698" s="0" t="n">
        <f aca="false">IF(AND(ISNUMBER($BW698),ISNUMBER($BX698)),($BW698+$BX698)/2,"")</f>
        <v>2010</v>
      </c>
      <c r="M698" s="0" t="n">
        <f aca="false">IF($L698&lt;&gt;"",$L698,"")</f>
        <v>2010</v>
      </c>
      <c r="N698" s="0" t="n">
        <f aca="false">IF(AND(ISNUMBER($BW698),ISNUMBER($BX698)),MIN(1,MAX(0,($BX698-2016+1)/($BX698-$BW698+1))),"")</f>
        <v>0.176470588235294</v>
      </c>
      <c r="O698" s="0" t="n">
        <f aca="false">IF(AND(ISNUMBER($BW698),ISNUMBER($BX698)),MIN(1,MAX(0,($BX698-2017+1)/($BX698-$BW698+1))),"")</f>
        <v>0.117647058823529</v>
      </c>
      <c r="P698" s="0" t="n">
        <f aca="false">IF(AND(ISNUMBER($BW698),ISNUMBER($BX698)),MIN(1,MAX(0,($BX698-2018+1)/($BX698-$BW698+1))),"")</f>
        <v>0.0588235294117647</v>
      </c>
      <c r="Q698" s="0" t="n">
        <f aca="false">IF(AND(ISNUMBER($BW698),ISNUMBER($BX698)),MIN(1,MAX(0,($BX698-2019+1)/($BX698-$BW698+1))),"")</f>
        <v>0</v>
      </c>
      <c r="R698" s="0" t="n">
        <f aca="false">IF(AND(ISNUMBER($BW698),ISNUMBER($BX698)),MIN(1,MAX(0,($BX698-2016+1)/($BX698-$BW698+1))),"")</f>
        <v>0.176470588235294</v>
      </c>
      <c r="S698" s="0" t="n">
        <f aca="false">IF($L698&lt;&gt;"",IF($L698&gt;=2015.5,1,0),"")</f>
        <v>0</v>
      </c>
      <c r="T698" s="0" t="n">
        <f aca="false">IF($L698&lt;&gt;"",IF($L698&gt;=2016,1,0),"")</f>
        <v>0</v>
      </c>
      <c r="U698" s="0" t="n">
        <f aca="false">IF(ISNUMBER($BX698),IF($BX698&gt;=2016,1,0),"")</f>
        <v>1</v>
      </c>
      <c r="V698" s="0" t="n">
        <f aca="false">IF(ISNUMBER($BW698),IF($BW698&gt;=2016,1,0),"")</f>
        <v>0</v>
      </c>
      <c r="W698" s="0" t="str">
        <f aca="false">IF(AND(ISNUMBER($BW698),ISNUMBER($BX698)),IF($BW698&gt;=2016,"post-only",IF($BX698&lt;2016,"pre-only","mixed")),"")</f>
        <v>mixed</v>
      </c>
      <c r="X698" s="0" t="n">
        <f aca="false">IF(AND(ISNUMBER($BW698),ISNUMBER($BX698)),MIN(1,MAX(0,($BX698-2017+1)/($BX698-$BW698+1))),"")</f>
        <v>0.117647058823529</v>
      </c>
      <c r="Y698" s="0" t="n">
        <f aca="false">IF(AND(ISNUMBER($BW698),ISNUMBER($BX698)),MIN(1,MAX(0,($BX698-2018+1)/($BX698-$BW698+1))),"")</f>
        <v>0.0588235294117647</v>
      </c>
      <c r="Z698" s="0" t="n">
        <f aca="false">IF(AND(ISNUMBER($BW698),ISNUMBER($BX698)),MIN(1,MAX(0,($BX698-2019+1)/($BX698-$BW698+1))),"")</f>
        <v>0</v>
      </c>
      <c r="AA698" s="0" t="n">
        <f aca="false">IF(ISNUMBER($BX698),IF($BX698&gt;=2017,1,0),"")</f>
        <v>1</v>
      </c>
      <c r="AB698" s="0" t="n">
        <f aca="false">IF(ISNUMBER($BX698),IF($BX698&gt;=2018,1,0),"")</f>
        <v>1</v>
      </c>
      <c r="AC698" s="0" t="n">
        <f aca="false">IF(ISNUMBER($BX698),IF($BX698&gt;=2019,1,0),"")</f>
        <v>0</v>
      </c>
      <c r="AD698" s="0" t="n">
        <f aca="false">IF($L698&lt;&gt;"",IF($L698&gt;2013,1,0),"")</f>
        <v>0</v>
      </c>
      <c r="AE698" s="0" t="n">
        <f aca="false">IF($L698&lt;&gt;"",1+IF($L698&gt;2011,1,0)+IF($L698&gt;2014,1,0),"")</f>
        <v>1</v>
      </c>
      <c r="AF698" s="0" t="s">
        <v>87</v>
      </c>
      <c r="AG698" s="0" t="s">
        <v>88</v>
      </c>
      <c r="AH698" s="0" t="s">
        <v>90</v>
      </c>
      <c r="AI698" s="0" t="s">
        <v>90</v>
      </c>
      <c r="AJ698" s="0" t="s">
        <v>90</v>
      </c>
      <c r="AK698" s="0" t="str">
        <f aca="false">IF(AND($CF698&lt;&gt;"",IFERROR(INDEX(subsample_country_map!$B:$B,MATCH($CF698,subsample_country_map!$A:$A,0)),"")&lt;&gt;""),INDEX(subsample_country_map!$B:$B,MATCH($CF698,subsample_country_map!$A:$A,0)),INDEX(lookup!$AA:$AA,MATCH($A698,lookup!$A:$A,0)))</f>
        <v>99_NCE</v>
      </c>
      <c r="AL698" s="0" t="str">
        <f aca="false">IF(AND($CF698&lt;&gt;"",IFERROR(INDEX(subsample_country_map!$C:$C,MATCH($CF698,subsample_country_map!$A:$A,0)),"")&lt;&gt;""),INDEX(subsample_country_map!$C:$C,MATCH($CF698,subsample_country_map!$A:$A,0)),INDEX(lookup!$AB:$AB,MATCH($A698,lookup!$A:$A,0)))</f>
        <v>99_NCE</v>
      </c>
      <c r="AM698" s="0" t="str">
        <f aca="false">IF(AND($CF698&lt;&gt;"",IFERROR(INDEX(subsample_country_map!$D:$D,MATCH($CF698,subsample_country_map!$A:$A,0)),"")&lt;&gt;""),INDEX(subsample_country_map!$D:$D,MATCH($CF698,subsample_country_map!$A:$A,0)),INDEX(lookup!$AC:$AC,MATCH($A698,lookup!$A:$A,0)))</f>
        <v>99_NCE</v>
      </c>
      <c r="AN698" s="0" t="str">
        <f aca="false">IF(AND($CF698&lt;&gt;"",IFERROR(INDEX(subsample_country_map!$E:$E,MATCH($CF698,subsample_country_map!$A:$A,0)),"")&lt;&gt;""),INDEX(subsample_country_map!$E:$E,MATCH($CF698,subsample_country_map!$A:$A,0)),INDEX(lookup!$AD:$AD,MATCH($A698,lookup!$A:$A,0)))</f>
        <v>99_NCE</v>
      </c>
      <c r="AO698" s="0" t="str">
        <f aca="false">INDEX(lookup!$Y:$Y,MATCH($A698,lookup!$A:$A,0))</f>
        <v>0_published</v>
      </c>
      <c r="AP698" s="0" t="str">
        <f aca="false">INDEX(lookup!$Z:$Z,MATCH($A698,lookup!$A:$A,0))</f>
        <v>0_VHB low</v>
      </c>
      <c r="AQ698" s="0" t="str">
        <f aca="false">INDEX(lookup!$W:$W,MATCH($A698,lookup!$A:$A,0))</f>
        <v>2_sust</v>
      </c>
      <c r="AS698" s="0" t="s">
        <v>91</v>
      </c>
      <c r="AT698" s="0" t="s">
        <v>111</v>
      </c>
      <c r="AU698" s="0" t="s">
        <v>93</v>
      </c>
      <c r="AV698" s="0" t="s">
        <v>2658</v>
      </c>
      <c r="AW698" s="0" t="s">
        <v>2659</v>
      </c>
      <c r="BA698" s="0" t="n">
        <v>6029</v>
      </c>
      <c r="BB698" s="0" t="s">
        <v>96</v>
      </c>
      <c r="BC698" s="0" t="s">
        <v>122</v>
      </c>
      <c r="BD698" s="0" t="s">
        <v>123</v>
      </c>
      <c r="BE698" s="0" t="s">
        <v>98</v>
      </c>
      <c r="BI698" s="0" t="s">
        <v>336</v>
      </c>
      <c r="BJ698" s="0" t="s">
        <v>2660</v>
      </c>
      <c r="BK698" s="0" t="s">
        <v>750</v>
      </c>
      <c r="BL698" s="0" t="s">
        <v>2661</v>
      </c>
      <c r="BM698" s="0" t="s">
        <v>2649</v>
      </c>
      <c r="BN698" s="0" t="s">
        <v>2650</v>
      </c>
      <c r="BO698" s="0" t="s">
        <v>105</v>
      </c>
      <c r="BP698" s="0" t="s">
        <v>2645</v>
      </c>
      <c r="BQ698" s="0" t="s">
        <v>127</v>
      </c>
      <c r="BT698" s="0" t="n">
        <v>0</v>
      </c>
      <c r="BU698" s="0" t="s">
        <v>2651</v>
      </c>
      <c r="BW698" s="0" t="n">
        <v>2002</v>
      </c>
      <c r="BX698" s="0" t="n">
        <v>2018</v>
      </c>
      <c r="BY698" s="0" t="s">
        <v>2652</v>
      </c>
      <c r="BZ698" s="0" t="n">
        <v>2010</v>
      </c>
      <c r="CA698" s="0" t="n">
        <v>0.176470588235294</v>
      </c>
      <c r="CB698" s="0" t="n">
        <v>0</v>
      </c>
      <c r="CC698" s="0" t="n">
        <v>1</v>
      </c>
      <c r="CD698" s="0" t="n">
        <v>0.0438288874961719</v>
      </c>
      <c r="CE698" s="0" t="n">
        <v>1</v>
      </c>
    </row>
    <row r="699" customFormat="false" ht="15" hidden="false" customHeight="false" outlineLevel="0" collapsed="false">
      <c r="A699" s="0" t="s">
        <v>2645</v>
      </c>
      <c r="B699" s="0" t="n">
        <v>2004</v>
      </c>
      <c r="C699" s="0" t="n">
        <v>0.0372406322555</v>
      </c>
      <c r="D699" s="0" t="n">
        <v>6029</v>
      </c>
      <c r="E699" s="0" t="n">
        <f aca="false">IF(ISNUMBER($BA699),$BA699,IF(AND(ISNUMBER($D699),ISNUMBER($BW699),ISNUMBER($BX699)),$D699*($BX699-$BW699+1),""))</f>
        <v>6029</v>
      </c>
      <c r="H699" s="0" t="s">
        <v>118</v>
      </c>
      <c r="I699" s="0" t="s">
        <v>344</v>
      </c>
      <c r="J699" s="0" t="n">
        <f aca="false">IF($BW699&lt;&gt;"",$BW699,"")</f>
        <v>2002</v>
      </c>
      <c r="K699" s="0" t="n">
        <f aca="false">IF($BX699&lt;&gt;"",$BX699,"")</f>
        <v>2018</v>
      </c>
      <c r="L699" s="0" t="n">
        <f aca="false">IF(AND(ISNUMBER($BW699),ISNUMBER($BX699)),($BW699+$BX699)/2,"")</f>
        <v>2010</v>
      </c>
      <c r="M699" s="0" t="n">
        <f aca="false">IF($L699&lt;&gt;"",$L699,"")</f>
        <v>2010</v>
      </c>
      <c r="N699" s="0" t="n">
        <f aca="false">IF(AND(ISNUMBER($BW699),ISNUMBER($BX699)),MIN(1,MAX(0,($BX699-2016+1)/($BX699-$BW699+1))),"")</f>
        <v>0.176470588235294</v>
      </c>
      <c r="O699" s="0" t="n">
        <f aca="false">IF(AND(ISNUMBER($BW699),ISNUMBER($BX699)),MIN(1,MAX(0,($BX699-2017+1)/($BX699-$BW699+1))),"")</f>
        <v>0.117647058823529</v>
      </c>
      <c r="P699" s="0" t="n">
        <f aca="false">IF(AND(ISNUMBER($BW699),ISNUMBER($BX699)),MIN(1,MAX(0,($BX699-2018+1)/($BX699-$BW699+1))),"")</f>
        <v>0.0588235294117647</v>
      </c>
      <c r="Q699" s="0" t="n">
        <f aca="false">IF(AND(ISNUMBER($BW699),ISNUMBER($BX699)),MIN(1,MAX(0,($BX699-2019+1)/($BX699-$BW699+1))),"")</f>
        <v>0</v>
      </c>
      <c r="R699" s="0" t="n">
        <f aca="false">IF(AND(ISNUMBER($BW699),ISNUMBER($BX699)),MIN(1,MAX(0,($BX699-2016+1)/($BX699-$BW699+1))),"")</f>
        <v>0.176470588235294</v>
      </c>
      <c r="S699" s="0" t="n">
        <f aca="false">IF($L699&lt;&gt;"",IF($L699&gt;=2015.5,1,0),"")</f>
        <v>0</v>
      </c>
      <c r="T699" s="0" t="n">
        <f aca="false">IF($L699&lt;&gt;"",IF($L699&gt;=2016,1,0),"")</f>
        <v>0</v>
      </c>
      <c r="U699" s="0" t="n">
        <f aca="false">IF(ISNUMBER($BX699),IF($BX699&gt;=2016,1,0),"")</f>
        <v>1</v>
      </c>
      <c r="V699" s="0" t="n">
        <f aca="false">IF(ISNUMBER($BW699),IF($BW699&gt;=2016,1,0),"")</f>
        <v>0</v>
      </c>
      <c r="W699" s="0" t="str">
        <f aca="false">IF(AND(ISNUMBER($BW699),ISNUMBER($BX699)),IF($BW699&gt;=2016,"post-only",IF($BX699&lt;2016,"pre-only","mixed")),"")</f>
        <v>mixed</v>
      </c>
      <c r="X699" s="0" t="n">
        <f aca="false">IF(AND(ISNUMBER($BW699),ISNUMBER($BX699)),MIN(1,MAX(0,($BX699-2017+1)/($BX699-$BW699+1))),"")</f>
        <v>0.117647058823529</v>
      </c>
      <c r="Y699" s="0" t="n">
        <f aca="false">IF(AND(ISNUMBER($BW699),ISNUMBER($BX699)),MIN(1,MAX(0,($BX699-2018+1)/($BX699-$BW699+1))),"")</f>
        <v>0.0588235294117647</v>
      </c>
      <c r="Z699" s="0" t="n">
        <f aca="false">IF(AND(ISNUMBER($BW699),ISNUMBER($BX699)),MIN(1,MAX(0,($BX699-2019+1)/($BX699-$BW699+1))),"")</f>
        <v>0</v>
      </c>
      <c r="AA699" s="0" t="n">
        <f aca="false">IF(ISNUMBER($BX699),IF($BX699&gt;=2017,1,0),"")</f>
        <v>1</v>
      </c>
      <c r="AB699" s="0" t="n">
        <f aca="false">IF(ISNUMBER($BX699),IF($BX699&gt;=2018,1,0),"")</f>
        <v>1</v>
      </c>
      <c r="AC699" s="0" t="n">
        <f aca="false">IF(ISNUMBER($BX699),IF($BX699&gt;=2019,1,0),"")</f>
        <v>0</v>
      </c>
      <c r="AD699" s="0" t="n">
        <f aca="false">IF($L699&lt;&gt;"",IF($L699&gt;2013,1,0),"")</f>
        <v>0</v>
      </c>
      <c r="AE699" s="0" t="n">
        <f aca="false">IF($L699&lt;&gt;"",1+IF($L699&gt;2011,1,0)+IF($L699&gt;2014,1,0),"")</f>
        <v>1</v>
      </c>
      <c r="AF699" s="0" t="s">
        <v>87</v>
      </c>
      <c r="AG699" s="0" t="s">
        <v>88</v>
      </c>
      <c r="AH699" s="0" t="s">
        <v>90</v>
      </c>
      <c r="AI699" s="0" t="s">
        <v>90</v>
      </c>
      <c r="AJ699" s="0" t="s">
        <v>90</v>
      </c>
      <c r="AK699" s="0" t="str">
        <f aca="false">IF(AND($CF699&lt;&gt;"",IFERROR(INDEX(subsample_country_map!$B:$B,MATCH($CF699,subsample_country_map!$A:$A,0)),"")&lt;&gt;""),INDEX(subsample_country_map!$B:$B,MATCH($CF699,subsample_country_map!$A:$A,0)),INDEX(lookup!$AA:$AA,MATCH($A699,lookup!$A:$A,0)))</f>
        <v>99_NCE</v>
      </c>
      <c r="AL699" s="0" t="str">
        <f aca="false">IF(AND($CF699&lt;&gt;"",IFERROR(INDEX(subsample_country_map!$C:$C,MATCH($CF699,subsample_country_map!$A:$A,0)),"")&lt;&gt;""),INDEX(subsample_country_map!$C:$C,MATCH($CF699,subsample_country_map!$A:$A,0)),INDEX(lookup!$AB:$AB,MATCH($A699,lookup!$A:$A,0)))</f>
        <v>99_NCE</v>
      </c>
      <c r="AM699" s="0" t="str">
        <f aca="false">IF(AND($CF699&lt;&gt;"",IFERROR(INDEX(subsample_country_map!$D:$D,MATCH($CF699,subsample_country_map!$A:$A,0)),"")&lt;&gt;""),INDEX(subsample_country_map!$D:$D,MATCH($CF699,subsample_country_map!$A:$A,0)),INDEX(lookup!$AC:$AC,MATCH($A699,lookup!$A:$A,0)))</f>
        <v>99_NCE</v>
      </c>
      <c r="AN699" s="0" t="str">
        <f aca="false">IF(AND($CF699&lt;&gt;"",IFERROR(INDEX(subsample_country_map!$E:$E,MATCH($CF699,subsample_country_map!$A:$A,0)),"")&lt;&gt;""),INDEX(subsample_country_map!$E:$E,MATCH($CF699,subsample_country_map!$A:$A,0)),INDEX(lookup!$AD:$AD,MATCH($A699,lookup!$A:$A,0)))</f>
        <v>99_NCE</v>
      </c>
      <c r="AO699" s="0" t="str">
        <f aca="false">INDEX(lookup!$Y:$Y,MATCH($A699,lookup!$A:$A,0))</f>
        <v>0_published</v>
      </c>
      <c r="AP699" s="0" t="str">
        <f aca="false">INDEX(lookup!$Z:$Z,MATCH($A699,lookup!$A:$A,0))</f>
        <v>0_VHB low</v>
      </c>
      <c r="AQ699" s="0" t="str">
        <f aca="false">INDEX(lookup!$W:$W,MATCH($A699,lookup!$A:$A,0))</f>
        <v>2_sust</v>
      </c>
      <c r="AS699" s="0" t="s">
        <v>91</v>
      </c>
      <c r="AT699" s="0" t="s">
        <v>111</v>
      </c>
      <c r="AU699" s="0" t="s">
        <v>93</v>
      </c>
      <c r="AV699" s="0" t="s">
        <v>2662</v>
      </c>
      <c r="AW699" s="0" t="s">
        <v>2659</v>
      </c>
      <c r="BA699" s="0" t="n">
        <v>6029</v>
      </c>
      <c r="BB699" s="0" t="s">
        <v>96</v>
      </c>
      <c r="BC699" s="0" t="s">
        <v>122</v>
      </c>
      <c r="BD699" s="0" t="s">
        <v>123</v>
      </c>
      <c r="BE699" s="0" t="s">
        <v>98</v>
      </c>
      <c r="BI699" s="0" t="s">
        <v>336</v>
      </c>
      <c r="BJ699" s="0" t="s">
        <v>2663</v>
      </c>
      <c r="BK699" s="0" t="s">
        <v>750</v>
      </c>
      <c r="BL699" s="0" t="s">
        <v>2664</v>
      </c>
      <c r="BM699" s="0" t="s">
        <v>2649</v>
      </c>
      <c r="BN699" s="0" t="s">
        <v>2650</v>
      </c>
      <c r="BO699" s="0" t="s">
        <v>105</v>
      </c>
      <c r="BP699" s="0" t="s">
        <v>2645</v>
      </c>
      <c r="BQ699" s="0" t="s">
        <v>127</v>
      </c>
      <c r="BT699" s="0" t="n">
        <v>0</v>
      </c>
      <c r="BU699" s="0" t="s">
        <v>2651</v>
      </c>
      <c r="BW699" s="0" t="n">
        <v>2002</v>
      </c>
      <c r="BX699" s="0" t="n">
        <v>2018</v>
      </c>
      <c r="BY699" s="0" t="s">
        <v>2652</v>
      </c>
      <c r="BZ699" s="0" t="n">
        <v>2010</v>
      </c>
      <c r="CA699" s="0" t="n">
        <v>0.176470588235294</v>
      </c>
      <c r="CB699" s="0" t="n">
        <v>0</v>
      </c>
      <c r="CC699" s="0" t="n">
        <v>1</v>
      </c>
      <c r="CD699" s="0" t="n">
        <v>0.0372578625013651</v>
      </c>
      <c r="CE699" s="0" t="n">
        <v>1</v>
      </c>
    </row>
    <row r="700" customFormat="false" ht="15" hidden="false" customHeight="false" outlineLevel="0" collapsed="false">
      <c r="A700" s="0" t="s">
        <v>2645</v>
      </c>
      <c r="B700" s="0" t="n">
        <v>2005</v>
      </c>
      <c r="C700" s="0" t="n">
        <v>-0.0159071647104269</v>
      </c>
      <c r="D700" s="0" t="n">
        <v>6029</v>
      </c>
      <c r="E700" s="0" t="n">
        <f aca="false">IF(ISNUMBER($BA700),$BA700,IF(AND(ISNUMBER($D700),ISNUMBER($BW700),ISNUMBER($BX700)),$D700*($BX700-$BW700+1),""))</f>
        <v>6029</v>
      </c>
      <c r="H700" s="0" t="s">
        <v>118</v>
      </c>
      <c r="I700" s="0" t="s">
        <v>344</v>
      </c>
      <c r="J700" s="0" t="n">
        <f aca="false">IF($BW700&lt;&gt;"",$BW700,"")</f>
        <v>2002</v>
      </c>
      <c r="K700" s="0" t="n">
        <f aca="false">IF($BX700&lt;&gt;"",$BX700,"")</f>
        <v>2018</v>
      </c>
      <c r="L700" s="0" t="n">
        <f aca="false">IF(AND(ISNUMBER($BW700),ISNUMBER($BX700)),($BW700+$BX700)/2,"")</f>
        <v>2010</v>
      </c>
      <c r="M700" s="0" t="n">
        <f aca="false">IF($L700&lt;&gt;"",$L700,"")</f>
        <v>2010</v>
      </c>
      <c r="N700" s="0" t="n">
        <f aca="false">IF(AND(ISNUMBER($BW700),ISNUMBER($BX700)),MIN(1,MAX(0,($BX700-2016+1)/($BX700-$BW700+1))),"")</f>
        <v>0.176470588235294</v>
      </c>
      <c r="O700" s="0" t="n">
        <f aca="false">IF(AND(ISNUMBER($BW700),ISNUMBER($BX700)),MIN(1,MAX(0,($BX700-2017+1)/($BX700-$BW700+1))),"")</f>
        <v>0.117647058823529</v>
      </c>
      <c r="P700" s="0" t="n">
        <f aca="false">IF(AND(ISNUMBER($BW700),ISNUMBER($BX700)),MIN(1,MAX(0,($BX700-2018+1)/($BX700-$BW700+1))),"")</f>
        <v>0.0588235294117647</v>
      </c>
      <c r="Q700" s="0" t="n">
        <f aca="false">IF(AND(ISNUMBER($BW700),ISNUMBER($BX700)),MIN(1,MAX(0,($BX700-2019+1)/($BX700-$BW700+1))),"")</f>
        <v>0</v>
      </c>
      <c r="R700" s="0" t="n">
        <f aca="false">IF(AND(ISNUMBER($BW700),ISNUMBER($BX700)),MIN(1,MAX(0,($BX700-2016+1)/($BX700-$BW700+1))),"")</f>
        <v>0.176470588235294</v>
      </c>
      <c r="S700" s="0" t="n">
        <f aca="false">IF($L700&lt;&gt;"",IF($L700&gt;=2015.5,1,0),"")</f>
        <v>0</v>
      </c>
      <c r="T700" s="0" t="n">
        <f aca="false">IF($L700&lt;&gt;"",IF($L700&gt;=2016,1,0),"")</f>
        <v>0</v>
      </c>
      <c r="U700" s="0" t="n">
        <f aca="false">IF(ISNUMBER($BX700),IF($BX700&gt;=2016,1,0),"")</f>
        <v>1</v>
      </c>
      <c r="V700" s="0" t="n">
        <f aca="false">IF(ISNUMBER($BW700),IF($BW700&gt;=2016,1,0),"")</f>
        <v>0</v>
      </c>
      <c r="W700" s="0" t="str">
        <f aca="false">IF(AND(ISNUMBER($BW700),ISNUMBER($BX700)),IF($BW700&gt;=2016,"post-only",IF($BX700&lt;2016,"pre-only","mixed")),"")</f>
        <v>mixed</v>
      </c>
      <c r="X700" s="0" t="n">
        <f aca="false">IF(AND(ISNUMBER($BW700),ISNUMBER($BX700)),MIN(1,MAX(0,($BX700-2017+1)/($BX700-$BW700+1))),"")</f>
        <v>0.117647058823529</v>
      </c>
      <c r="Y700" s="0" t="n">
        <f aca="false">IF(AND(ISNUMBER($BW700),ISNUMBER($BX700)),MIN(1,MAX(0,($BX700-2018+1)/($BX700-$BW700+1))),"")</f>
        <v>0.0588235294117647</v>
      </c>
      <c r="Z700" s="0" t="n">
        <f aca="false">IF(AND(ISNUMBER($BW700),ISNUMBER($BX700)),MIN(1,MAX(0,($BX700-2019+1)/($BX700-$BW700+1))),"")</f>
        <v>0</v>
      </c>
      <c r="AA700" s="0" t="n">
        <f aca="false">IF(ISNUMBER($BX700),IF($BX700&gt;=2017,1,0),"")</f>
        <v>1</v>
      </c>
      <c r="AB700" s="0" t="n">
        <f aca="false">IF(ISNUMBER($BX700),IF($BX700&gt;=2018,1,0),"")</f>
        <v>1</v>
      </c>
      <c r="AC700" s="0" t="n">
        <f aca="false">IF(ISNUMBER($BX700),IF($BX700&gt;=2019,1,0),"")</f>
        <v>0</v>
      </c>
      <c r="AD700" s="0" t="n">
        <f aca="false">IF($L700&lt;&gt;"",IF($L700&gt;2013,1,0),"")</f>
        <v>0</v>
      </c>
      <c r="AE700" s="0" t="n">
        <f aca="false">IF($L700&lt;&gt;"",1+IF($L700&gt;2011,1,0)+IF($L700&gt;2014,1,0),"")</f>
        <v>1</v>
      </c>
      <c r="AF700" s="0" t="s">
        <v>87</v>
      </c>
      <c r="AG700" s="0" t="s">
        <v>88</v>
      </c>
      <c r="AH700" s="0" t="s">
        <v>90</v>
      </c>
      <c r="AI700" s="0" t="s">
        <v>90</v>
      </c>
      <c r="AJ700" s="0" t="s">
        <v>90</v>
      </c>
      <c r="AK700" s="0" t="str">
        <f aca="false">IF(AND($CF700&lt;&gt;"",IFERROR(INDEX(subsample_country_map!$B:$B,MATCH($CF700,subsample_country_map!$A:$A,0)),"")&lt;&gt;""),INDEX(subsample_country_map!$B:$B,MATCH($CF700,subsample_country_map!$A:$A,0)),INDEX(lookup!$AA:$AA,MATCH($A700,lookup!$A:$A,0)))</f>
        <v>99_NCE</v>
      </c>
      <c r="AL700" s="0" t="str">
        <f aca="false">IF(AND($CF700&lt;&gt;"",IFERROR(INDEX(subsample_country_map!$C:$C,MATCH($CF700,subsample_country_map!$A:$A,0)),"")&lt;&gt;""),INDEX(subsample_country_map!$C:$C,MATCH($CF700,subsample_country_map!$A:$A,0)),INDEX(lookup!$AB:$AB,MATCH($A700,lookup!$A:$A,0)))</f>
        <v>99_NCE</v>
      </c>
      <c r="AM700" s="0" t="str">
        <f aca="false">IF(AND($CF700&lt;&gt;"",IFERROR(INDEX(subsample_country_map!$D:$D,MATCH($CF700,subsample_country_map!$A:$A,0)),"")&lt;&gt;""),INDEX(subsample_country_map!$D:$D,MATCH($CF700,subsample_country_map!$A:$A,0)),INDEX(lookup!$AC:$AC,MATCH($A700,lookup!$A:$A,0)))</f>
        <v>99_NCE</v>
      </c>
      <c r="AN700" s="0" t="str">
        <f aca="false">IF(AND($CF700&lt;&gt;"",IFERROR(INDEX(subsample_country_map!$E:$E,MATCH($CF700,subsample_country_map!$A:$A,0)),"")&lt;&gt;""),INDEX(subsample_country_map!$E:$E,MATCH($CF700,subsample_country_map!$A:$A,0)),INDEX(lookup!$AD:$AD,MATCH($A700,lookup!$A:$A,0)))</f>
        <v>99_NCE</v>
      </c>
      <c r="AO700" s="0" t="str">
        <f aca="false">INDEX(lookup!$Y:$Y,MATCH($A700,lookup!$A:$A,0))</f>
        <v>0_published</v>
      </c>
      <c r="AP700" s="0" t="str">
        <f aca="false">INDEX(lookup!$Z:$Z,MATCH($A700,lookup!$A:$A,0))</f>
        <v>0_VHB low</v>
      </c>
      <c r="AQ700" s="0" t="str">
        <f aca="false">INDEX(lookup!$W:$W,MATCH($A700,lookup!$A:$A,0))</f>
        <v>2_sust</v>
      </c>
      <c r="AS700" s="0" t="s">
        <v>91</v>
      </c>
      <c r="AT700" s="0" t="s">
        <v>397</v>
      </c>
      <c r="AU700" s="0" t="s">
        <v>93</v>
      </c>
      <c r="AV700" s="0" t="s">
        <v>2665</v>
      </c>
      <c r="AW700" s="0" t="s">
        <v>2666</v>
      </c>
      <c r="BA700" s="0" t="n">
        <v>6029</v>
      </c>
      <c r="BB700" s="0" t="s">
        <v>96</v>
      </c>
      <c r="BC700" s="0" t="s">
        <v>122</v>
      </c>
      <c r="BD700" s="0" t="s">
        <v>123</v>
      </c>
      <c r="BE700" s="0" t="s">
        <v>98</v>
      </c>
      <c r="BI700" s="0" t="s">
        <v>336</v>
      </c>
      <c r="BJ700" s="0" t="s">
        <v>2647</v>
      </c>
      <c r="BK700" s="0" t="s">
        <v>750</v>
      </c>
      <c r="BL700" s="0" t="s">
        <v>2667</v>
      </c>
      <c r="BM700" s="0" t="s">
        <v>2668</v>
      </c>
      <c r="BN700" s="0" t="s">
        <v>2650</v>
      </c>
      <c r="BO700" s="0" t="s">
        <v>105</v>
      </c>
      <c r="BP700" s="0" t="s">
        <v>2645</v>
      </c>
      <c r="BQ700" s="0" t="s">
        <v>127</v>
      </c>
      <c r="BT700" s="0" t="n">
        <v>0</v>
      </c>
      <c r="BU700" s="0" t="s">
        <v>2651</v>
      </c>
      <c r="BW700" s="0" t="n">
        <v>2002</v>
      </c>
      <c r="BX700" s="0" t="n">
        <v>2018</v>
      </c>
      <c r="BY700" s="0" t="s">
        <v>2652</v>
      </c>
      <c r="BZ700" s="0" t="n">
        <v>2010</v>
      </c>
      <c r="CA700" s="0" t="n">
        <v>0.176470588235294</v>
      </c>
      <c r="CB700" s="0" t="n">
        <v>0</v>
      </c>
      <c r="CC700" s="0" t="n">
        <v>1</v>
      </c>
      <c r="CD700" s="0" t="n">
        <v>-0.0159085066192918</v>
      </c>
      <c r="CE700" s="0" t="n">
        <v>1</v>
      </c>
    </row>
    <row r="701" customFormat="false" ht="15" hidden="false" customHeight="false" outlineLevel="0" collapsed="false">
      <c r="A701" s="0" t="s">
        <v>2645</v>
      </c>
      <c r="B701" s="0" t="n">
        <v>2006</v>
      </c>
      <c r="C701" s="0" t="n">
        <v>-0.00787016953317066</v>
      </c>
      <c r="D701" s="0" t="n">
        <v>6029</v>
      </c>
      <c r="E701" s="0" t="n">
        <f aca="false">IF(ISNUMBER($BA701),$BA701,IF(AND(ISNUMBER($D701),ISNUMBER($BW701),ISNUMBER($BX701)),$D701*($BX701-$BW701+1),""))</f>
        <v>6029</v>
      </c>
      <c r="H701" s="0" t="s">
        <v>118</v>
      </c>
      <c r="I701" s="0" t="s">
        <v>344</v>
      </c>
      <c r="J701" s="0" t="n">
        <f aca="false">IF($BW701&lt;&gt;"",$BW701,"")</f>
        <v>2002</v>
      </c>
      <c r="K701" s="0" t="n">
        <f aca="false">IF($BX701&lt;&gt;"",$BX701,"")</f>
        <v>2018</v>
      </c>
      <c r="L701" s="0" t="n">
        <f aca="false">IF(AND(ISNUMBER($BW701),ISNUMBER($BX701)),($BW701+$BX701)/2,"")</f>
        <v>2010</v>
      </c>
      <c r="M701" s="0" t="n">
        <f aca="false">IF($L701&lt;&gt;"",$L701,"")</f>
        <v>2010</v>
      </c>
      <c r="N701" s="0" t="n">
        <f aca="false">IF(AND(ISNUMBER($BW701),ISNUMBER($BX701)),MIN(1,MAX(0,($BX701-2016+1)/($BX701-$BW701+1))),"")</f>
        <v>0.176470588235294</v>
      </c>
      <c r="O701" s="0" t="n">
        <f aca="false">IF(AND(ISNUMBER($BW701),ISNUMBER($BX701)),MIN(1,MAX(0,($BX701-2017+1)/($BX701-$BW701+1))),"")</f>
        <v>0.117647058823529</v>
      </c>
      <c r="P701" s="0" t="n">
        <f aca="false">IF(AND(ISNUMBER($BW701),ISNUMBER($BX701)),MIN(1,MAX(0,($BX701-2018+1)/($BX701-$BW701+1))),"")</f>
        <v>0.0588235294117647</v>
      </c>
      <c r="Q701" s="0" t="n">
        <f aca="false">IF(AND(ISNUMBER($BW701),ISNUMBER($BX701)),MIN(1,MAX(0,($BX701-2019+1)/($BX701-$BW701+1))),"")</f>
        <v>0</v>
      </c>
      <c r="R701" s="0" t="n">
        <f aca="false">IF(AND(ISNUMBER($BW701),ISNUMBER($BX701)),MIN(1,MAX(0,($BX701-2016+1)/($BX701-$BW701+1))),"")</f>
        <v>0.176470588235294</v>
      </c>
      <c r="S701" s="0" t="n">
        <f aca="false">IF($L701&lt;&gt;"",IF($L701&gt;=2015.5,1,0),"")</f>
        <v>0</v>
      </c>
      <c r="T701" s="0" t="n">
        <f aca="false">IF($L701&lt;&gt;"",IF($L701&gt;=2016,1,0),"")</f>
        <v>0</v>
      </c>
      <c r="U701" s="0" t="n">
        <f aca="false">IF(ISNUMBER($BX701),IF($BX701&gt;=2016,1,0),"")</f>
        <v>1</v>
      </c>
      <c r="V701" s="0" t="n">
        <f aca="false">IF(ISNUMBER($BW701),IF($BW701&gt;=2016,1,0),"")</f>
        <v>0</v>
      </c>
      <c r="W701" s="0" t="str">
        <f aca="false">IF(AND(ISNUMBER($BW701),ISNUMBER($BX701)),IF($BW701&gt;=2016,"post-only",IF($BX701&lt;2016,"pre-only","mixed")),"")</f>
        <v>mixed</v>
      </c>
      <c r="X701" s="0" t="n">
        <f aca="false">IF(AND(ISNUMBER($BW701),ISNUMBER($BX701)),MIN(1,MAX(0,($BX701-2017+1)/($BX701-$BW701+1))),"")</f>
        <v>0.117647058823529</v>
      </c>
      <c r="Y701" s="0" t="n">
        <f aca="false">IF(AND(ISNUMBER($BW701),ISNUMBER($BX701)),MIN(1,MAX(0,($BX701-2018+1)/($BX701-$BW701+1))),"")</f>
        <v>0.0588235294117647</v>
      </c>
      <c r="Z701" s="0" t="n">
        <f aca="false">IF(AND(ISNUMBER($BW701),ISNUMBER($BX701)),MIN(1,MAX(0,($BX701-2019+1)/($BX701-$BW701+1))),"")</f>
        <v>0</v>
      </c>
      <c r="AA701" s="0" t="n">
        <f aca="false">IF(ISNUMBER($BX701),IF($BX701&gt;=2017,1,0),"")</f>
        <v>1</v>
      </c>
      <c r="AB701" s="0" t="n">
        <f aca="false">IF(ISNUMBER($BX701),IF($BX701&gt;=2018,1,0),"")</f>
        <v>1</v>
      </c>
      <c r="AC701" s="0" t="n">
        <f aca="false">IF(ISNUMBER($BX701),IF($BX701&gt;=2019,1,0),"")</f>
        <v>0</v>
      </c>
      <c r="AD701" s="0" t="n">
        <f aca="false">IF($L701&lt;&gt;"",IF($L701&gt;2013,1,0),"")</f>
        <v>0</v>
      </c>
      <c r="AE701" s="0" t="n">
        <f aca="false">IF($L701&lt;&gt;"",1+IF($L701&gt;2011,1,0)+IF($L701&gt;2014,1,0),"")</f>
        <v>1</v>
      </c>
      <c r="AF701" s="0" t="s">
        <v>87</v>
      </c>
      <c r="AG701" s="0" t="s">
        <v>88</v>
      </c>
      <c r="AH701" s="0" t="s">
        <v>90</v>
      </c>
      <c r="AI701" s="0" t="s">
        <v>90</v>
      </c>
      <c r="AJ701" s="0" t="s">
        <v>90</v>
      </c>
      <c r="AK701" s="0" t="str">
        <f aca="false">IF(AND($CF701&lt;&gt;"",IFERROR(INDEX(subsample_country_map!$B:$B,MATCH($CF701,subsample_country_map!$A:$A,0)),"")&lt;&gt;""),INDEX(subsample_country_map!$B:$B,MATCH($CF701,subsample_country_map!$A:$A,0)),INDEX(lookup!$AA:$AA,MATCH($A701,lookup!$A:$A,0)))</f>
        <v>99_NCE</v>
      </c>
      <c r="AL701" s="0" t="str">
        <f aca="false">IF(AND($CF701&lt;&gt;"",IFERROR(INDEX(subsample_country_map!$C:$C,MATCH($CF701,subsample_country_map!$A:$A,0)),"")&lt;&gt;""),INDEX(subsample_country_map!$C:$C,MATCH($CF701,subsample_country_map!$A:$A,0)),INDEX(lookup!$AB:$AB,MATCH($A701,lookup!$A:$A,0)))</f>
        <v>99_NCE</v>
      </c>
      <c r="AM701" s="0" t="str">
        <f aca="false">IF(AND($CF701&lt;&gt;"",IFERROR(INDEX(subsample_country_map!$D:$D,MATCH($CF701,subsample_country_map!$A:$A,0)),"")&lt;&gt;""),INDEX(subsample_country_map!$D:$D,MATCH($CF701,subsample_country_map!$A:$A,0)),INDEX(lookup!$AC:$AC,MATCH($A701,lookup!$A:$A,0)))</f>
        <v>99_NCE</v>
      </c>
      <c r="AN701" s="0" t="str">
        <f aca="false">IF(AND($CF701&lt;&gt;"",IFERROR(INDEX(subsample_country_map!$E:$E,MATCH($CF701,subsample_country_map!$A:$A,0)),"")&lt;&gt;""),INDEX(subsample_country_map!$E:$E,MATCH($CF701,subsample_country_map!$A:$A,0)),INDEX(lookup!$AD:$AD,MATCH($A701,lookup!$A:$A,0)))</f>
        <v>99_NCE</v>
      </c>
      <c r="AO701" s="0" t="str">
        <f aca="false">INDEX(lookup!$Y:$Y,MATCH($A701,lookup!$A:$A,0))</f>
        <v>0_published</v>
      </c>
      <c r="AP701" s="0" t="str">
        <f aca="false">INDEX(lookup!$Z:$Z,MATCH($A701,lookup!$A:$A,0))</f>
        <v>0_VHB low</v>
      </c>
      <c r="AQ701" s="0" t="str">
        <f aca="false">INDEX(lookup!$W:$W,MATCH($A701,lookup!$A:$A,0))</f>
        <v>2_sust</v>
      </c>
      <c r="AS701" s="0" t="s">
        <v>91</v>
      </c>
      <c r="AT701" s="0" t="s">
        <v>397</v>
      </c>
      <c r="AU701" s="0" t="s">
        <v>93</v>
      </c>
      <c r="AV701" s="0" t="s">
        <v>2669</v>
      </c>
      <c r="AW701" s="0" t="s">
        <v>1539</v>
      </c>
      <c r="BA701" s="0" t="n">
        <v>6029</v>
      </c>
      <c r="BB701" s="0" t="s">
        <v>96</v>
      </c>
      <c r="BC701" s="0" t="s">
        <v>122</v>
      </c>
      <c r="BD701" s="0" t="s">
        <v>123</v>
      </c>
      <c r="BE701" s="0" t="s">
        <v>98</v>
      </c>
      <c r="BI701" s="0" t="s">
        <v>336</v>
      </c>
      <c r="BJ701" s="0" t="s">
        <v>2654</v>
      </c>
      <c r="BK701" s="0" t="s">
        <v>750</v>
      </c>
      <c r="BL701" s="0" t="s">
        <v>2670</v>
      </c>
      <c r="BM701" s="0" t="s">
        <v>2668</v>
      </c>
      <c r="BN701" s="0" t="s">
        <v>2650</v>
      </c>
      <c r="BO701" s="0" t="s">
        <v>105</v>
      </c>
      <c r="BP701" s="0" t="s">
        <v>2645</v>
      </c>
      <c r="BQ701" s="0" t="s">
        <v>127</v>
      </c>
      <c r="BT701" s="0" t="n">
        <v>0</v>
      </c>
      <c r="BU701" s="0" t="s">
        <v>2651</v>
      </c>
      <c r="BW701" s="0" t="n">
        <v>2002</v>
      </c>
      <c r="BX701" s="0" t="n">
        <v>2018</v>
      </c>
      <c r="BY701" s="0" t="s">
        <v>2652</v>
      </c>
      <c r="BZ701" s="0" t="n">
        <v>2010</v>
      </c>
      <c r="CA701" s="0" t="n">
        <v>0.176470588235294</v>
      </c>
      <c r="CB701" s="0" t="n">
        <v>0</v>
      </c>
      <c r="CC701" s="0" t="n">
        <v>1</v>
      </c>
      <c r="CD701" s="0" t="n">
        <v>-0.00787033203084464</v>
      </c>
      <c r="CE701" s="0" t="n">
        <v>1</v>
      </c>
    </row>
    <row r="702" customFormat="false" ht="15" hidden="false" customHeight="false" outlineLevel="0" collapsed="false">
      <c r="A702" s="0" t="s">
        <v>2645</v>
      </c>
      <c r="B702" s="0" t="n">
        <v>2007</v>
      </c>
      <c r="C702" s="0" t="n">
        <v>-0.0128777901547709</v>
      </c>
      <c r="D702" s="0" t="n">
        <v>6029</v>
      </c>
      <c r="E702" s="0" t="n">
        <f aca="false">IF(ISNUMBER($BA702),$BA702,IF(AND(ISNUMBER($D702),ISNUMBER($BW702),ISNUMBER($BX702)),$D702*($BX702-$BW702+1),""))</f>
        <v>6029</v>
      </c>
      <c r="H702" s="0" t="s">
        <v>118</v>
      </c>
      <c r="I702" s="0" t="s">
        <v>344</v>
      </c>
      <c r="J702" s="0" t="n">
        <f aca="false">IF($BW702&lt;&gt;"",$BW702,"")</f>
        <v>2002</v>
      </c>
      <c r="K702" s="0" t="n">
        <f aca="false">IF($BX702&lt;&gt;"",$BX702,"")</f>
        <v>2018</v>
      </c>
      <c r="L702" s="0" t="n">
        <f aca="false">IF(AND(ISNUMBER($BW702),ISNUMBER($BX702)),($BW702+$BX702)/2,"")</f>
        <v>2010</v>
      </c>
      <c r="M702" s="0" t="n">
        <f aca="false">IF($L702&lt;&gt;"",$L702,"")</f>
        <v>2010</v>
      </c>
      <c r="N702" s="0" t="n">
        <f aca="false">IF(AND(ISNUMBER($BW702),ISNUMBER($BX702)),MIN(1,MAX(0,($BX702-2016+1)/($BX702-$BW702+1))),"")</f>
        <v>0.176470588235294</v>
      </c>
      <c r="O702" s="0" t="n">
        <f aca="false">IF(AND(ISNUMBER($BW702),ISNUMBER($BX702)),MIN(1,MAX(0,($BX702-2017+1)/($BX702-$BW702+1))),"")</f>
        <v>0.117647058823529</v>
      </c>
      <c r="P702" s="0" t="n">
        <f aca="false">IF(AND(ISNUMBER($BW702),ISNUMBER($BX702)),MIN(1,MAX(0,($BX702-2018+1)/($BX702-$BW702+1))),"")</f>
        <v>0.0588235294117647</v>
      </c>
      <c r="Q702" s="0" t="n">
        <f aca="false">IF(AND(ISNUMBER($BW702),ISNUMBER($BX702)),MIN(1,MAX(0,($BX702-2019+1)/($BX702-$BW702+1))),"")</f>
        <v>0</v>
      </c>
      <c r="R702" s="0" t="n">
        <f aca="false">IF(AND(ISNUMBER($BW702),ISNUMBER($BX702)),MIN(1,MAX(0,($BX702-2016+1)/($BX702-$BW702+1))),"")</f>
        <v>0.176470588235294</v>
      </c>
      <c r="S702" s="0" t="n">
        <f aca="false">IF($L702&lt;&gt;"",IF($L702&gt;=2015.5,1,0),"")</f>
        <v>0</v>
      </c>
      <c r="T702" s="0" t="n">
        <f aca="false">IF($L702&lt;&gt;"",IF($L702&gt;=2016,1,0),"")</f>
        <v>0</v>
      </c>
      <c r="U702" s="0" t="n">
        <f aca="false">IF(ISNUMBER($BX702),IF($BX702&gt;=2016,1,0),"")</f>
        <v>1</v>
      </c>
      <c r="V702" s="0" t="n">
        <f aca="false">IF(ISNUMBER($BW702),IF($BW702&gt;=2016,1,0),"")</f>
        <v>0</v>
      </c>
      <c r="W702" s="0" t="str">
        <f aca="false">IF(AND(ISNUMBER($BW702),ISNUMBER($BX702)),IF($BW702&gt;=2016,"post-only",IF($BX702&lt;2016,"pre-only","mixed")),"")</f>
        <v>mixed</v>
      </c>
      <c r="X702" s="0" t="n">
        <f aca="false">IF(AND(ISNUMBER($BW702),ISNUMBER($BX702)),MIN(1,MAX(0,($BX702-2017+1)/($BX702-$BW702+1))),"")</f>
        <v>0.117647058823529</v>
      </c>
      <c r="Y702" s="0" t="n">
        <f aca="false">IF(AND(ISNUMBER($BW702),ISNUMBER($BX702)),MIN(1,MAX(0,($BX702-2018+1)/($BX702-$BW702+1))),"")</f>
        <v>0.0588235294117647</v>
      </c>
      <c r="Z702" s="0" t="n">
        <f aca="false">IF(AND(ISNUMBER($BW702),ISNUMBER($BX702)),MIN(1,MAX(0,($BX702-2019+1)/($BX702-$BW702+1))),"")</f>
        <v>0</v>
      </c>
      <c r="AA702" s="0" t="n">
        <f aca="false">IF(ISNUMBER($BX702),IF($BX702&gt;=2017,1,0),"")</f>
        <v>1</v>
      </c>
      <c r="AB702" s="0" t="n">
        <f aca="false">IF(ISNUMBER($BX702),IF($BX702&gt;=2018,1,0),"")</f>
        <v>1</v>
      </c>
      <c r="AC702" s="0" t="n">
        <f aca="false">IF(ISNUMBER($BX702),IF($BX702&gt;=2019,1,0),"")</f>
        <v>0</v>
      </c>
      <c r="AD702" s="0" t="n">
        <f aca="false">IF($L702&lt;&gt;"",IF($L702&gt;2013,1,0),"")</f>
        <v>0</v>
      </c>
      <c r="AE702" s="0" t="n">
        <f aca="false">IF($L702&lt;&gt;"",1+IF($L702&gt;2011,1,0)+IF($L702&gt;2014,1,0),"")</f>
        <v>1</v>
      </c>
      <c r="AF702" s="0" t="s">
        <v>87</v>
      </c>
      <c r="AG702" s="0" t="s">
        <v>88</v>
      </c>
      <c r="AH702" s="0" t="s">
        <v>90</v>
      </c>
      <c r="AI702" s="0" t="s">
        <v>90</v>
      </c>
      <c r="AJ702" s="0" t="s">
        <v>90</v>
      </c>
      <c r="AK702" s="0" t="str">
        <f aca="false">IF(AND($CF702&lt;&gt;"",IFERROR(INDEX(subsample_country_map!$B:$B,MATCH($CF702,subsample_country_map!$A:$A,0)),"")&lt;&gt;""),INDEX(subsample_country_map!$B:$B,MATCH($CF702,subsample_country_map!$A:$A,0)),INDEX(lookup!$AA:$AA,MATCH($A702,lookup!$A:$A,0)))</f>
        <v>99_NCE</v>
      </c>
      <c r="AL702" s="0" t="str">
        <f aca="false">IF(AND($CF702&lt;&gt;"",IFERROR(INDEX(subsample_country_map!$C:$C,MATCH($CF702,subsample_country_map!$A:$A,0)),"")&lt;&gt;""),INDEX(subsample_country_map!$C:$C,MATCH($CF702,subsample_country_map!$A:$A,0)),INDEX(lookup!$AB:$AB,MATCH($A702,lookup!$A:$A,0)))</f>
        <v>99_NCE</v>
      </c>
      <c r="AM702" s="0" t="str">
        <f aca="false">IF(AND($CF702&lt;&gt;"",IFERROR(INDEX(subsample_country_map!$D:$D,MATCH($CF702,subsample_country_map!$A:$A,0)),"")&lt;&gt;""),INDEX(subsample_country_map!$D:$D,MATCH($CF702,subsample_country_map!$A:$A,0)),INDEX(lookup!$AC:$AC,MATCH($A702,lookup!$A:$A,0)))</f>
        <v>99_NCE</v>
      </c>
      <c r="AN702" s="0" t="str">
        <f aca="false">IF(AND($CF702&lt;&gt;"",IFERROR(INDEX(subsample_country_map!$E:$E,MATCH($CF702,subsample_country_map!$A:$A,0)),"")&lt;&gt;""),INDEX(subsample_country_map!$E:$E,MATCH($CF702,subsample_country_map!$A:$A,0)),INDEX(lookup!$AD:$AD,MATCH($A702,lookup!$A:$A,0)))</f>
        <v>99_NCE</v>
      </c>
      <c r="AO702" s="0" t="str">
        <f aca="false">INDEX(lookup!$Y:$Y,MATCH($A702,lookup!$A:$A,0))</f>
        <v>0_published</v>
      </c>
      <c r="AP702" s="0" t="str">
        <f aca="false">INDEX(lookup!$Z:$Z,MATCH($A702,lookup!$A:$A,0))</f>
        <v>0_VHB low</v>
      </c>
      <c r="AQ702" s="0" t="str">
        <f aca="false">INDEX(lookup!$W:$W,MATCH($A702,lookup!$A:$A,0))</f>
        <v>2_sust</v>
      </c>
      <c r="AS702" s="0" t="s">
        <v>91</v>
      </c>
      <c r="AT702" s="0" t="s">
        <v>397</v>
      </c>
      <c r="AU702" s="0" t="s">
        <v>93</v>
      </c>
      <c r="AV702" s="0" t="s">
        <v>2666</v>
      </c>
      <c r="AW702" s="0" t="s">
        <v>2666</v>
      </c>
      <c r="BA702" s="0" t="n">
        <v>6029</v>
      </c>
      <c r="BB702" s="0" t="s">
        <v>96</v>
      </c>
      <c r="BC702" s="0" t="s">
        <v>122</v>
      </c>
      <c r="BD702" s="0" t="s">
        <v>123</v>
      </c>
      <c r="BE702" s="0" t="s">
        <v>98</v>
      </c>
      <c r="BI702" s="0" t="s">
        <v>336</v>
      </c>
      <c r="BJ702" s="0" t="s">
        <v>2656</v>
      </c>
      <c r="BK702" s="0" t="s">
        <v>750</v>
      </c>
      <c r="BL702" s="0" t="s">
        <v>2671</v>
      </c>
      <c r="BM702" s="0" t="s">
        <v>2668</v>
      </c>
      <c r="BN702" s="0" t="s">
        <v>2650</v>
      </c>
      <c r="BO702" s="0" t="s">
        <v>105</v>
      </c>
      <c r="BP702" s="0" t="s">
        <v>2645</v>
      </c>
      <c r="BQ702" s="0" t="s">
        <v>127</v>
      </c>
      <c r="BT702" s="0" t="n">
        <v>0</v>
      </c>
      <c r="BU702" s="0" t="s">
        <v>2651</v>
      </c>
      <c r="BW702" s="0" t="n">
        <v>2002</v>
      </c>
      <c r="BX702" s="0" t="n">
        <v>2018</v>
      </c>
      <c r="BY702" s="0" t="s">
        <v>2652</v>
      </c>
      <c r="BZ702" s="0" t="n">
        <v>2010</v>
      </c>
      <c r="CA702" s="0" t="n">
        <v>0.176470588235294</v>
      </c>
      <c r="CB702" s="0" t="n">
        <v>0</v>
      </c>
      <c r="CC702" s="0" t="n">
        <v>1</v>
      </c>
      <c r="CD702" s="0" t="n">
        <v>-0.0128785020990318</v>
      </c>
      <c r="CE702" s="0" t="n">
        <v>1</v>
      </c>
    </row>
    <row r="703" customFormat="false" ht="15" hidden="false" customHeight="false" outlineLevel="0" collapsed="false">
      <c r="A703" s="0" t="s">
        <v>2645</v>
      </c>
      <c r="B703" s="0" t="n">
        <v>2008</v>
      </c>
      <c r="C703" s="0" t="n">
        <v>0.0117072504374459</v>
      </c>
      <c r="D703" s="0" t="n">
        <v>6029</v>
      </c>
      <c r="E703" s="0" t="n">
        <f aca="false">IF(ISNUMBER($BA703),$BA703,IF(AND(ISNUMBER($D703),ISNUMBER($BW703),ISNUMBER($BX703)),$D703*($BX703-$BW703+1),""))</f>
        <v>6029</v>
      </c>
      <c r="H703" s="0" t="s">
        <v>118</v>
      </c>
      <c r="I703" s="0" t="s">
        <v>344</v>
      </c>
      <c r="J703" s="0" t="n">
        <f aca="false">IF($BW703&lt;&gt;"",$BW703,"")</f>
        <v>2002</v>
      </c>
      <c r="K703" s="0" t="n">
        <f aca="false">IF($BX703&lt;&gt;"",$BX703,"")</f>
        <v>2018</v>
      </c>
      <c r="L703" s="0" t="n">
        <f aca="false">IF(AND(ISNUMBER($BW703),ISNUMBER($BX703)),($BW703+$BX703)/2,"")</f>
        <v>2010</v>
      </c>
      <c r="M703" s="0" t="n">
        <f aca="false">IF($L703&lt;&gt;"",$L703,"")</f>
        <v>2010</v>
      </c>
      <c r="N703" s="0" t="n">
        <f aca="false">IF(AND(ISNUMBER($BW703),ISNUMBER($BX703)),MIN(1,MAX(0,($BX703-2016+1)/($BX703-$BW703+1))),"")</f>
        <v>0.176470588235294</v>
      </c>
      <c r="O703" s="0" t="n">
        <f aca="false">IF(AND(ISNUMBER($BW703),ISNUMBER($BX703)),MIN(1,MAX(0,($BX703-2017+1)/($BX703-$BW703+1))),"")</f>
        <v>0.117647058823529</v>
      </c>
      <c r="P703" s="0" t="n">
        <f aca="false">IF(AND(ISNUMBER($BW703),ISNUMBER($BX703)),MIN(1,MAX(0,($BX703-2018+1)/($BX703-$BW703+1))),"")</f>
        <v>0.0588235294117647</v>
      </c>
      <c r="Q703" s="0" t="n">
        <f aca="false">IF(AND(ISNUMBER($BW703),ISNUMBER($BX703)),MIN(1,MAX(0,($BX703-2019+1)/($BX703-$BW703+1))),"")</f>
        <v>0</v>
      </c>
      <c r="R703" s="0" t="n">
        <f aca="false">IF(AND(ISNUMBER($BW703),ISNUMBER($BX703)),MIN(1,MAX(0,($BX703-2016+1)/($BX703-$BW703+1))),"")</f>
        <v>0.176470588235294</v>
      </c>
      <c r="S703" s="0" t="n">
        <f aca="false">IF($L703&lt;&gt;"",IF($L703&gt;=2015.5,1,0),"")</f>
        <v>0</v>
      </c>
      <c r="T703" s="0" t="n">
        <f aca="false">IF($L703&lt;&gt;"",IF($L703&gt;=2016,1,0),"")</f>
        <v>0</v>
      </c>
      <c r="U703" s="0" t="n">
        <f aca="false">IF(ISNUMBER($BX703),IF($BX703&gt;=2016,1,0),"")</f>
        <v>1</v>
      </c>
      <c r="V703" s="0" t="n">
        <f aca="false">IF(ISNUMBER($BW703),IF($BW703&gt;=2016,1,0),"")</f>
        <v>0</v>
      </c>
      <c r="W703" s="0" t="str">
        <f aca="false">IF(AND(ISNUMBER($BW703),ISNUMBER($BX703)),IF($BW703&gt;=2016,"post-only",IF($BX703&lt;2016,"pre-only","mixed")),"")</f>
        <v>mixed</v>
      </c>
      <c r="X703" s="0" t="n">
        <f aca="false">IF(AND(ISNUMBER($BW703),ISNUMBER($BX703)),MIN(1,MAX(0,($BX703-2017+1)/($BX703-$BW703+1))),"")</f>
        <v>0.117647058823529</v>
      </c>
      <c r="Y703" s="0" t="n">
        <f aca="false">IF(AND(ISNUMBER($BW703),ISNUMBER($BX703)),MIN(1,MAX(0,($BX703-2018+1)/($BX703-$BW703+1))),"")</f>
        <v>0.0588235294117647</v>
      </c>
      <c r="Z703" s="0" t="n">
        <f aca="false">IF(AND(ISNUMBER($BW703),ISNUMBER($BX703)),MIN(1,MAX(0,($BX703-2019+1)/($BX703-$BW703+1))),"")</f>
        <v>0</v>
      </c>
      <c r="AA703" s="0" t="n">
        <f aca="false">IF(ISNUMBER($BX703),IF($BX703&gt;=2017,1,0),"")</f>
        <v>1</v>
      </c>
      <c r="AB703" s="0" t="n">
        <f aca="false">IF(ISNUMBER($BX703),IF($BX703&gt;=2018,1,0),"")</f>
        <v>1</v>
      </c>
      <c r="AC703" s="0" t="n">
        <f aca="false">IF(ISNUMBER($BX703),IF($BX703&gt;=2019,1,0),"")</f>
        <v>0</v>
      </c>
      <c r="AD703" s="0" t="n">
        <f aca="false">IF($L703&lt;&gt;"",IF($L703&gt;2013,1,0),"")</f>
        <v>0</v>
      </c>
      <c r="AE703" s="0" t="n">
        <f aca="false">IF($L703&lt;&gt;"",1+IF($L703&gt;2011,1,0)+IF($L703&gt;2014,1,0),"")</f>
        <v>1</v>
      </c>
      <c r="AF703" s="0" t="s">
        <v>87</v>
      </c>
      <c r="AG703" s="0" t="s">
        <v>88</v>
      </c>
      <c r="AH703" s="0" t="s">
        <v>90</v>
      </c>
      <c r="AI703" s="0" t="s">
        <v>90</v>
      </c>
      <c r="AJ703" s="0" t="s">
        <v>90</v>
      </c>
      <c r="AK703" s="0" t="str">
        <f aca="false">IF(AND($CF703&lt;&gt;"",IFERROR(INDEX(subsample_country_map!$B:$B,MATCH($CF703,subsample_country_map!$A:$A,0)),"")&lt;&gt;""),INDEX(subsample_country_map!$B:$B,MATCH($CF703,subsample_country_map!$A:$A,0)),INDEX(lookup!$AA:$AA,MATCH($A703,lookup!$A:$A,0)))</f>
        <v>99_NCE</v>
      </c>
      <c r="AL703" s="0" t="str">
        <f aca="false">IF(AND($CF703&lt;&gt;"",IFERROR(INDEX(subsample_country_map!$C:$C,MATCH($CF703,subsample_country_map!$A:$A,0)),"")&lt;&gt;""),INDEX(subsample_country_map!$C:$C,MATCH($CF703,subsample_country_map!$A:$A,0)),INDEX(lookup!$AB:$AB,MATCH($A703,lookup!$A:$A,0)))</f>
        <v>99_NCE</v>
      </c>
      <c r="AM703" s="0" t="str">
        <f aca="false">IF(AND($CF703&lt;&gt;"",IFERROR(INDEX(subsample_country_map!$D:$D,MATCH($CF703,subsample_country_map!$A:$A,0)),"")&lt;&gt;""),INDEX(subsample_country_map!$D:$D,MATCH($CF703,subsample_country_map!$A:$A,0)),INDEX(lookup!$AC:$AC,MATCH($A703,lookup!$A:$A,0)))</f>
        <v>99_NCE</v>
      </c>
      <c r="AN703" s="0" t="str">
        <f aca="false">IF(AND($CF703&lt;&gt;"",IFERROR(INDEX(subsample_country_map!$E:$E,MATCH($CF703,subsample_country_map!$A:$A,0)),"")&lt;&gt;""),INDEX(subsample_country_map!$E:$E,MATCH($CF703,subsample_country_map!$A:$A,0)),INDEX(lookup!$AD:$AD,MATCH($A703,lookup!$A:$A,0)))</f>
        <v>99_NCE</v>
      </c>
      <c r="AO703" s="0" t="str">
        <f aca="false">INDEX(lookup!$Y:$Y,MATCH($A703,lookup!$A:$A,0))</f>
        <v>0_published</v>
      </c>
      <c r="AP703" s="0" t="str">
        <f aca="false">INDEX(lookup!$Z:$Z,MATCH($A703,lookup!$A:$A,0))</f>
        <v>0_VHB low</v>
      </c>
      <c r="AQ703" s="0" t="str">
        <f aca="false">INDEX(lookup!$W:$W,MATCH($A703,lookup!$A:$A,0))</f>
        <v>2_sust</v>
      </c>
      <c r="AS703" s="0" t="s">
        <v>91</v>
      </c>
      <c r="AT703" s="0" t="s">
        <v>397</v>
      </c>
      <c r="AU703" s="0" t="s">
        <v>93</v>
      </c>
      <c r="AV703" s="0" t="s">
        <v>2672</v>
      </c>
      <c r="AW703" s="0" t="s">
        <v>2669</v>
      </c>
      <c r="BA703" s="0" t="n">
        <v>6029</v>
      </c>
      <c r="BB703" s="0" t="s">
        <v>96</v>
      </c>
      <c r="BC703" s="0" t="s">
        <v>122</v>
      </c>
      <c r="BD703" s="0" t="s">
        <v>123</v>
      </c>
      <c r="BE703" s="0" t="s">
        <v>98</v>
      </c>
      <c r="BI703" s="0" t="s">
        <v>336</v>
      </c>
      <c r="BJ703" s="0" t="s">
        <v>2660</v>
      </c>
      <c r="BK703" s="0" t="s">
        <v>750</v>
      </c>
      <c r="BL703" s="0" t="s">
        <v>2673</v>
      </c>
      <c r="BM703" s="0" t="s">
        <v>2668</v>
      </c>
      <c r="BN703" s="0" t="s">
        <v>2650</v>
      </c>
      <c r="BO703" s="0" t="s">
        <v>105</v>
      </c>
      <c r="BP703" s="0" t="s">
        <v>2645</v>
      </c>
      <c r="BQ703" s="0" t="s">
        <v>127</v>
      </c>
      <c r="BT703" s="0" t="n">
        <v>0</v>
      </c>
      <c r="BU703" s="0" t="s">
        <v>2651</v>
      </c>
      <c r="BW703" s="0" t="n">
        <v>2002</v>
      </c>
      <c r="BX703" s="0" t="n">
        <v>2018</v>
      </c>
      <c r="BY703" s="0" t="s">
        <v>2652</v>
      </c>
      <c r="BZ703" s="0" t="n">
        <v>2010</v>
      </c>
      <c r="CA703" s="0" t="n">
        <v>0.176470588235294</v>
      </c>
      <c r="CB703" s="0" t="n">
        <v>0</v>
      </c>
      <c r="CC703" s="0" t="n">
        <v>1</v>
      </c>
      <c r="CD703" s="0" t="n">
        <v>0.0117077853455628</v>
      </c>
      <c r="CE703" s="0" t="n">
        <v>1</v>
      </c>
    </row>
    <row r="704" customFormat="false" ht="15" hidden="false" customHeight="false" outlineLevel="0" collapsed="false">
      <c r="A704" s="0" t="s">
        <v>2645</v>
      </c>
      <c r="B704" s="0" t="n">
        <v>2009</v>
      </c>
      <c r="C704" s="0" t="n">
        <v>0.0152187059600364</v>
      </c>
      <c r="D704" s="0" t="n">
        <v>6029</v>
      </c>
      <c r="E704" s="0" t="n">
        <f aca="false">IF(ISNUMBER($BA704),$BA704,IF(AND(ISNUMBER($D704),ISNUMBER($BW704),ISNUMBER($BX704)),$D704*($BX704-$BW704+1),""))</f>
        <v>6029</v>
      </c>
      <c r="H704" s="0" t="s">
        <v>118</v>
      </c>
      <c r="I704" s="0" t="s">
        <v>344</v>
      </c>
      <c r="J704" s="0" t="n">
        <f aca="false">IF($BW704&lt;&gt;"",$BW704,"")</f>
        <v>2002</v>
      </c>
      <c r="K704" s="0" t="n">
        <f aca="false">IF($BX704&lt;&gt;"",$BX704,"")</f>
        <v>2018</v>
      </c>
      <c r="L704" s="0" t="n">
        <f aca="false">IF(AND(ISNUMBER($BW704),ISNUMBER($BX704)),($BW704+$BX704)/2,"")</f>
        <v>2010</v>
      </c>
      <c r="M704" s="0" t="n">
        <f aca="false">IF($L704&lt;&gt;"",$L704,"")</f>
        <v>2010</v>
      </c>
      <c r="N704" s="0" t="n">
        <f aca="false">IF(AND(ISNUMBER($BW704),ISNUMBER($BX704)),MIN(1,MAX(0,($BX704-2016+1)/($BX704-$BW704+1))),"")</f>
        <v>0.176470588235294</v>
      </c>
      <c r="O704" s="0" t="n">
        <f aca="false">IF(AND(ISNUMBER($BW704),ISNUMBER($BX704)),MIN(1,MAX(0,($BX704-2017+1)/($BX704-$BW704+1))),"")</f>
        <v>0.117647058823529</v>
      </c>
      <c r="P704" s="0" t="n">
        <f aca="false">IF(AND(ISNUMBER($BW704),ISNUMBER($BX704)),MIN(1,MAX(0,($BX704-2018+1)/($BX704-$BW704+1))),"")</f>
        <v>0.0588235294117647</v>
      </c>
      <c r="Q704" s="0" t="n">
        <f aca="false">IF(AND(ISNUMBER($BW704),ISNUMBER($BX704)),MIN(1,MAX(0,($BX704-2019+1)/($BX704-$BW704+1))),"")</f>
        <v>0</v>
      </c>
      <c r="R704" s="0" t="n">
        <f aca="false">IF(AND(ISNUMBER($BW704),ISNUMBER($BX704)),MIN(1,MAX(0,($BX704-2016+1)/($BX704-$BW704+1))),"")</f>
        <v>0.176470588235294</v>
      </c>
      <c r="S704" s="0" t="n">
        <f aca="false">IF($L704&lt;&gt;"",IF($L704&gt;=2015.5,1,0),"")</f>
        <v>0</v>
      </c>
      <c r="T704" s="0" t="n">
        <f aca="false">IF($L704&lt;&gt;"",IF($L704&gt;=2016,1,0),"")</f>
        <v>0</v>
      </c>
      <c r="U704" s="0" t="n">
        <f aca="false">IF(ISNUMBER($BX704),IF($BX704&gt;=2016,1,0),"")</f>
        <v>1</v>
      </c>
      <c r="V704" s="0" t="n">
        <f aca="false">IF(ISNUMBER($BW704),IF($BW704&gt;=2016,1,0),"")</f>
        <v>0</v>
      </c>
      <c r="W704" s="0" t="str">
        <f aca="false">IF(AND(ISNUMBER($BW704),ISNUMBER($BX704)),IF($BW704&gt;=2016,"post-only",IF($BX704&lt;2016,"pre-only","mixed")),"")</f>
        <v>mixed</v>
      </c>
      <c r="X704" s="0" t="n">
        <f aca="false">IF(AND(ISNUMBER($BW704),ISNUMBER($BX704)),MIN(1,MAX(0,($BX704-2017+1)/($BX704-$BW704+1))),"")</f>
        <v>0.117647058823529</v>
      </c>
      <c r="Y704" s="0" t="n">
        <f aca="false">IF(AND(ISNUMBER($BW704),ISNUMBER($BX704)),MIN(1,MAX(0,($BX704-2018+1)/($BX704-$BW704+1))),"")</f>
        <v>0.0588235294117647</v>
      </c>
      <c r="Z704" s="0" t="n">
        <f aca="false">IF(AND(ISNUMBER($BW704),ISNUMBER($BX704)),MIN(1,MAX(0,($BX704-2019+1)/($BX704-$BW704+1))),"")</f>
        <v>0</v>
      </c>
      <c r="AA704" s="0" t="n">
        <f aca="false">IF(ISNUMBER($BX704),IF($BX704&gt;=2017,1,0),"")</f>
        <v>1</v>
      </c>
      <c r="AB704" s="0" t="n">
        <f aca="false">IF(ISNUMBER($BX704),IF($BX704&gt;=2018,1,0),"")</f>
        <v>1</v>
      </c>
      <c r="AC704" s="0" t="n">
        <f aca="false">IF(ISNUMBER($BX704),IF($BX704&gt;=2019,1,0),"")</f>
        <v>0</v>
      </c>
      <c r="AD704" s="0" t="n">
        <f aca="false">IF($L704&lt;&gt;"",IF($L704&gt;2013,1,0),"")</f>
        <v>0</v>
      </c>
      <c r="AE704" s="0" t="n">
        <f aca="false">IF($L704&lt;&gt;"",1+IF($L704&gt;2011,1,0)+IF($L704&gt;2014,1,0),"")</f>
        <v>1</v>
      </c>
      <c r="AF704" s="0" t="s">
        <v>87</v>
      </c>
      <c r="AG704" s="0" t="s">
        <v>88</v>
      </c>
      <c r="AH704" s="0" t="s">
        <v>90</v>
      </c>
      <c r="AI704" s="0" t="s">
        <v>90</v>
      </c>
      <c r="AJ704" s="0" t="s">
        <v>90</v>
      </c>
      <c r="AK704" s="0" t="str">
        <f aca="false">IF(AND($CF704&lt;&gt;"",IFERROR(INDEX(subsample_country_map!$B:$B,MATCH($CF704,subsample_country_map!$A:$A,0)),"")&lt;&gt;""),INDEX(subsample_country_map!$B:$B,MATCH($CF704,subsample_country_map!$A:$A,0)),INDEX(lookup!$AA:$AA,MATCH($A704,lookup!$A:$A,0)))</f>
        <v>99_NCE</v>
      </c>
      <c r="AL704" s="0" t="str">
        <f aca="false">IF(AND($CF704&lt;&gt;"",IFERROR(INDEX(subsample_country_map!$C:$C,MATCH($CF704,subsample_country_map!$A:$A,0)),"")&lt;&gt;""),INDEX(subsample_country_map!$C:$C,MATCH($CF704,subsample_country_map!$A:$A,0)),INDEX(lookup!$AB:$AB,MATCH($A704,lookup!$A:$A,0)))</f>
        <v>99_NCE</v>
      </c>
      <c r="AM704" s="0" t="str">
        <f aca="false">IF(AND($CF704&lt;&gt;"",IFERROR(INDEX(subsample_country_map!$D:$D,MATCH($CF704,subsample_country_map!$A:$A,0)),"")&lt;&gt;""),INDEX(subsample_country_map!$D:$D,MATCH($CF704,subsample_country_map!$A:$A,0)),INDEX(lookup!$AC:$AC,MATCH($A704,lookup!$A:$A,0)))</f>
        <v>99_NCE</v>
      </c>
      <c r="AN704" s="0" t="str">
        <f aca="false">IF(AND($CF704&lt;&gt;"",IFERROR(INDEX(subsample_country_map!$E:$E,MATCH($CF704,subsample_country_map!$A:$A,0)),"")&lt;&gt;""),INDEX(subsample_country_map!$E:$E,MATCH($CF704,subsample_country_map!$A:$A,0)),INDEX(lookup!$AD:$AD,MATCH($A704,lookup!$A:$A,0)))</f>
        <v>99_NCE</v>
      </c>
      <c r="AO704" s="0" t="str">
        <f aca="false">INDEX(lookup!$Y:$Y,MATCH($A704,lookup!$A:$A,0))</f>
        <v>0_published</v>
      </c>
      <c r="AP704" s="0" t="str">
        <f aca="false">INDEX(lookup!$Z:$Z,MATCH($A704,lookup!$A:$A,0))</f>
        <v>0_VHB low</v>
      </c>
      <c r="AQ704" s="0" t="str">
        <f aca="false">INDEX(lookup!$W:$W,MATCH($A704,lookup!$A:$A,0))</f>
        <v>2_sust</v>
      </c>
      <c r="AS704" s="0" t="s">
        <v>91</v>
      </c>
      <c r="AT704" s="0" t="s">
        <v>397</v>
      </c>
      <c r="AU704" s="0" t="s">
        <v>93</v>
      </c>
      <c r="AV704" s="0" t="s">
        <v>2674</v>
      </c>
      <c r="AW704" s="0" t="s">
        <v>2669</v>
      </c>
      <c r="BA704" s="0" t="n">
        <v>6029</v>
      </c>
      <c r="BB704" s="0" t="s">
        <v>96</v>
      </c>
      <c r="BC704" s="0" t="s">
        <v>122</v>
      </c>
      <c r="BD704" s="0" t="s">
        <v>123</v>
      </c>
      <c r="BE704" s="0" t="s">
        <v>98</v>
      </c>
      <c r="BI704" s="0" t="s">
        <v>336</v>
      </c>
      <c r="BJ704" s="0" t="s">
        <v>2663</v>
      </c>
      <c r="BK704" s="0" t="s">
        <v>750</v>
      </c>
      <c r="BL704" s="0" t="s">
        <v>2675</v>
      </c>
      <c r="BM704" s="0" t="s">
        <v>2668</v>
      </c>
      <c r="BN704" s="0" t="s">
        <v>2650</v>
      </c>
      <c r="BO704" s="0" t="s">
        <v>105</v>
      </c>
      <c r="BP704" s="0" t="s">
        <v>2645</v>
      </c>
      <c r="BQ704" s="0" t="s">
        <v>127</v>
      </c>
      <c r="BT704" s="0" t="n">
        <v>0</v>
      </c>
      <c r="BU704" s="0" t="s">
        <v>2651</v>
      </c>
      <c r="BW704" s="0" t="n">
        <v>2002</v>
      </c>
      <c r="BX704" s="0" t="n">
        <v>2018</v>
      </c>
      <c r="BY704" s="0" t="s">
        <v>2652</v>
      </c>
      <c r="BZ704" s="0" t="n">
        <v>2010</v>
      </c>
      <c r="CA704" s="0" t="n">
        <v>0.176470588235294</v>
      </c>
      <c r="CB704" s="0" t="n">
        <v>0</v>
      </c>
      <c r="CC704" s="0" t="n">
        <v>1</v>
      </c>
      <c r="CD704" s="0" t="n">
        <v>0.0152198810531505</v>
      </c>
      <c r="CE704" s="0" t="n">
        <v>1</v>
      </c>
    </row>
    <row r="705" customFormat="false" ht="15" hidden="false" customHeight="false" outlineLevel="0" collapsed="false">
      <c r="A705" s="0" t="s">
        <v>2645</v>
      </c>
      <c r="B705" s="0" t="n">
        <v>2010</v>
      </c>
      <c r="C705" s="0" t="n">
        <v>0.0275374305735527</v>
      </c>
      <c r="D705" s="0" t="n">
        <v>6029</v>
      </c>
      <c r="E705" s="0" t="n">
        <f aca="false">IF(ISNUMBER($BA705),$BA705,IF(AND(ISNUMBER($D705),ISNUMBER($BW705),ISNUMBER($BX705)),$D705*($BX705-$BW705+1),""))</f>
        <v>6029</v>
      </c>
      <c r="H705" s="0" t="s">
        <v>118</v>
      </c>
      <c r="I705" s="0" t="s">
        <v>119</v>
      </c>
      <c r="J705" s="0" t="n">
        <f aca="false">IF($BW705&lt;&gt;"",$BW705,"")</f>
        <v>2002</v>
      </c>
      <c r="K705" s="0" t="n">
        <f aca="false">IF($BX705&lt;&gt;"",$BX705,"")</f>
        <v>2018</v>
      </c>
      <c r="L705" s="0" t="n">
        <f aca="false">IF(AND(ISNUMBER($BW705),ISNUMBER($BX705)),($BW705+$BX705)/2,"")</f>
        <v>2010</v>
      </c>
      <c r="M705" s="0" t="n">
        <f aca="false">IF($L705&lt;&gt;"",$L705,"")</f>
        <v>2010</v>
      </c>
      <c r="N705" s="0" t="n">
        <f aca="false">IF(AND(ISNUMBER($BW705),ISNUMBER($BX705)),MIN(1,MAX(0,($BX705-2016+1)/($BX705-$BW705+1))),"")</f>
        <v>0.176470588235294</v>
      </c>
      <c r="O705" s="0" t="n">
        <f aca="false">IF(AND(ISNUMBER($BW705),ISNUMBER($BX705)),MIN(1,MAX(0,($BX705-2017+1)/($BX705-$BW705+1))),"")</f>
        <v>0.117647058823529</v>
      </c>
      <c r="P705" s="0" t="n">
        <f aca="false">IF(AND(ISNUMBER($BW705),ISNUMBER($BX705)),MIN(1,MAX(0,($BX705-2018+1)/($BX705-$BW705+1))),"")</f>
        <v>0.0588235294117647</v>
      </c>
      <c r="Q705" s="0" t="n">
        <f aca="false">IF(AND(ISNUMBER($BW705),ISNUMBER($BX705)),MIN(1,MAX(0,($BX705-2019+1)/($BX705-$BW705+1))),"")</f>
        <v>0</v>
      </c>
      <c r="R705" s="0" t="n">
        <f aca="false">IF(AND(ISNUMBER($BW705),ISNUMBER($BX705)),MIN(1,MAX(0,($BX705-2016+1)/($BX705-$BW705+1))),"")</f>
        <v>0.176470588235294</v>
      </c>
      <c r="S705" s="0" t="n">
        <f aca="false">IF($L705&lt;&gt;"",IF($L705&gt;=2015.5,1,0),"")</f>
        <v>0</v>
      </c>
      <c r="T705" s="0" t="n">
        <f aca="false">IF($L705&lt;&gt;"",IF($L705&gt;=2016,1,0),"")</f>
        <v>0</v>
      </c>
      <c r="U705" s="0" t="n">
        <f aca="false">IF(ISNUMBER($BX705),IF($BX705&gt;=2016,1,0),"")</f>
        <v>1</v>
      </c>
      <c r="V705" s="0" t="n">
        <f aca="false">IF(ISNUMBER($BW705),IF($BW705&gt;=2016,1,0),"")</f>
        <v>0</v>
      </c>
      <c r="W705" s="0" t="str">
        <f aca="false">IF(AND(ISNUMBER($BW705),ISNUMBER($BX705)),IF($BW705&gt;=2016,"post-only",IF($BX705&lt;2016,"pre-only","mixed")),"")</f>
        <v>mixed</v>
      </c>
      <c r="X705" s="0" t="n">
        <f aca="false">IF(AND(ISNUMBER($BW705),ISNUMBER($BX705)),MIN(1,MAX(0,($BX705-2017+1)/($BX705-$BW705+1))),"")</f>
        <v>0.117647058823529</v>
      </c>
      <c r="Y705" s="0" t="n">
        <f aca="false">IF(AND(ISNUMBER($BW705),ISNUMBER($BX705)),MIN(1,MAX(0,($BX705-2018+1)/($BX705-$BW705+1))),"")</f>
        <v>0.0588235294117647</v>
      </c>
      <c r="Z705" s="0" t="n">
        <f aca="false">IF(AND(ISNUMBER($BW705),ISNUMBER($BX705)),MIN(1,MAX(0,($BX705-2019+1)/($BX705-$BW705+1))),"")</f>
        <v>0</v>
      </c>
      <c r="AA705" s="0" t="n">
        <f aca="false">IF(ISNUMBER($BX705),IF($BX705&gt;=2017,1,0),"")</f>
        <v>1</v>
      </c>
      <c r="AB705" s="0" t="n">
        <f aca="false">IF(ISNUMBER($BX705),IF($BX705&gt;=2018,1,0),"")</f>
        <v>1</v>
      </c>
      <c r="AC705" s="0" t="n">
        <f aca="false">IF(ISNUMBER($BX705),IF($BX705&gt;=2019,1,0),"")</f>
        <v>0</v>
      </c>
      <c r="AD705" s="0" t="n">
        <f aca="false">IF($L705&lt;&gt;"",IF($L705&gt;2013,1,0),"")</f>
        <v>0</v>
      </c>
      <c r="AE705" s="0" t="n">
        <f aca="false">IF($L705&lt;&gt;"",1+IF($L705&gt;2011,1,0)+IF($L705&gt;2014,1,0),"")</f>
        <v>1</v>
      </c>
      <c r="AF705" s="0" t="s">
        <v>87</v>
      </c>
      <c r="AG705" s="0" t="s">
        <v>88</v>
      </c>
      <c r="AH705" s="0" t="s">
        <v>90</v>
      </c>
      <c r="AI705" s="0" t="s">
        <v>90</v>
      </c>
      <c r="AJ705" s="0" t="s">
        <v>90</v>
      </c>
      <c r="AK705" s="0" t="str">
        <f aca="false">IF(AND($CF705&lt;&gt;"",IFERROR(INDEX(subsample_country_map!$B:$B,MATCH($CF705,subsample_country_map!$A:$A,0)),"")&lt;&gt;""),INDEX(subsample_country_map!$B:$B,MATCH($CF705,subsample_country_map!$A:$A,0)),INDEX(lookup!$AA:$AA,MATCH($A705,lookup!$A:$A,0)))</f>
        <v>99_NCE</v>
      </c>
      <c r="AL705" s="0" t="str">
        <f aca="false">IF(AND($CF705&lt;&gt;"",IFERROR(INDEX(subsample_country_map!$C:$C,MATCH($CF705,subsample_country_map!$A:$A,0)),"")&lt;&gt;""),INDEX(subsample_country_map!$C:$C,MATCH($CF705,subsample_country_map!$A:$A,0)),INDEX(lookup!$AB:$AB,MATCH($A705,lookup!$A:$A,0)))</f>
        <v>99_NCE</v>
      </c>
      <c r="AM705" s="0" t="str">
        <f aca="false">IF(AND($CF705&lt;&gt;"",IFERROR(INDEX(subsample_country_map!$D:$D,MATCH($CF705,subsample_country_map!$A:$A,0)),"")&lt;&gt;""),INDEX(subsample_country_map!$D:$D,MATCH($CF705,subsample_country_map!$A:$A,0)),INDEX(lookup!$AC:$AC,MATCH($A705,lookup!$A:$A,0)))</f>
        <v>99_NCE</v>
      </c>
      <c r="AN705" s="0" t="str">
        <f aca="false">IF(AND($CF705&lt;&gt;"",IFERROR(INDEX(subsample_country_map!$E:$E,MATCH($CF705,subsample_country_map!$A:$A,0)),"")&lt;&gt;""),INDEX(subsample_country_map!$E:$E,MATCH($CF705,subsample_country_map!$A:$A,0)),INDEX(lookup!$AD:$AD,MATCH($A705,lookup!$A:$A,0)))</f>
        <v>99_NCE</v>
      </c>
      <c r="AO705" s="0" t="str">
        <f aca="false">INDEX(lookup!$Y:$Y,MATCH($A705,lookup!$A:$A,0))</f>
        <v>0_published</v>
      </c>
      <c r="AP705" s="0" t="str">
        <f aca="false">INDEX(lookup!$Z:$Z,MATCH($A705,lookup!$A:$A,0))</f>
        <v>0_VHB low</v>
      </c>
      <c r="AQ705" s="0" t="str">
        <f aca="false">INDEX(lookup!$W:$W,MATCH($A705,lookup!$A:$A,0))</f>
        <v>2_sust</v>
      </c>
      <c r="AS705" s="0" t="s">
        <v>91</v>
      </c>
      <c r="AT705" s="0" t="s">
        <v>111</v>
      </c>
      <c r="AU705" s="0" t="s">
        <v>93</v>
      </c>
      <c r="AV705" s="0" t="s">
        <v>1496</v>
      </c>
      <c r="AX705" s="0" t="s">
        <v>2676</v>
      </c>
      <c r="BA705" s="0" t="n">
        <v>6029</v>
      </c>
      <c r="BB705" s="0" t="s">
        <v>96</v>
      </c>
      <c r="BC705" s="0" t="s">
        <v>2677</v>
      </c>
      <c r="BD705" s="0" t="s">
        <v>142</v>
      </c>
      <c r="BE705" s="0" t="s">
        <v>98</v>
      </c>
      <c r="BI705" s="0" t="s">
        <v>99</v>
      </c>
      <c r="BJ705" s="0" t="s">
        <v>2678</v>
      </c>
      <c r="BK705" s="0" t="s">
        <v>144</v>
      </c>
      <c r="BL705" s="0" t="s">
        <v>2679</v>
      </c>
      <c r="BM705" s="0" t="s">
        <v>2649</v>
      </c>
      <c r="BN705" s="0" t="s">
        <v>2650</v>
      </c>
      <c r="BO705" s="0" t="s">
        <v>105</v>
      </c>
      <c r="BP705" s="0" t="s">
        <v>2645</v>
      </c>
      <c r="BQ705" s="0" t="s">
        <v>127</v>
      </c>
      <c r="BT705" s="0" t="n">
        <v>0</v>
      </c>
      <c r="BU705" s="0" t="s">
        <v>2651</v>
      </c>
      <c r="BW705" s="0" t="n">
        <v>2002</v>
      </c>
      <c r="BX705" s="0" t="n">
        <v>2018</v>
      </c>
      <c r="BY705" s="0" t="s">
        <v>2652</v>
      </c>
      <c r="BZ705" s="0" t="n">
        <v>2010</v>
      </c>
      <c r="CA705" s="0" t="n">
        <v>0.176470588235294</v>
      </c>
      <c r="CB705" s="0" t="n">
        <v>0</v>
      </c>
      <c r="CC705" s="0" t="n">
        <v>1</v>
      </c>
      <c r="CD705" s="0" t="n">
        <v>0.0275443943793461</v>
      </c>
      <c r="CE705" s="0" t="n">
        <v>1</v>
      </c>
    </row>
    <row r="706" customFormat="false" ht="15" hidden="false" customHeight="false" outlineLevel="0" collapsed="false">
      <c r="A706" s="0" t="s">
        <v>2645</v>
      </c>
      <c r="B706" s="0" t="n">
        <v>2011</v>
      </c>
      <c r="C706" s="0" t="n">
        <v>0.0275245663550895</v>
      </c>
      <c r="D706" s="0" t="n">
        <v>6029</v>
      </c>
      <c r="E706" s="0" t="n">
        <f aca="false">IF(ISNUMBER($BA706),$BA706,IF(AND(ISNUMBER($D706),ISNUMBER($BW706),ISNUMBER($BX706)),$D706*($BX706-$BW706+1),""))</f>
        <v>6029</v>
      </c>
      <c r="H706" s="0" t="s">
        <v>118</v>
      </c>
      <c r="I706" s="0" t="s">
        <v>119</v>
      </c>
      <c r="J706" s="0" t="n">
        <f aca="false">IF($BW706&lt;&gt;"",$BW706,"")</f>
        <v>2002</v>
      </c>
      <c r="K706" s="0" t="n">
        <f aca="false">IF($BX706&lt;&gt;"",$BX706,"")</f>
        <v>2018</v>
      </c>
      <c r="L706" s="0" t="n">
        <f aca="false">IF(AND(ISNUMBER($BW706),ISNUMBER($BX706)),($BW706+$BX706)/2,"")</f>
        <v>2010</v>
      </c>
      <c r="M706" s="0" t="n">
        <f aca="false">IF($L706&lt;&gt;"",$L706,"")</f>
        <v>2010</v>
      </c>
      <c r="N706" s="0" t="n">
        <f aca="false">IF(AND(ISNUMBER($BW706),ISNUMBER($BX706)),MIN(1,MAX(0,($BX706-2016+1)/($BX706-$BW706+1))),"")</f>
        <v>0.176470588235294</v>
      </c>
      <c r="O706" s="0" t="n">
        <f aca="false">IF(AND(ISNUMBER($BW706),ISNUMBER($BX706)),MIN(1,MAX(0,($BX706-2017+1)/($BX706-$BW706+1))),"")</f>
        <v>0.117647058823529</v>
      </c>
      <c r="P706" s="0" t="n">
        <f aca="false">IF(AND(ISNUMBER($BW706),ISNUMBER($BX706)),MIN(1,MAX(0,($BX706-2018+1)/($BX706-$BW706+1))),"")</f>
        <v>0.0588235294117647</v>
      </c>
      <c r="Q706" s="0" t="n">
        <f aca="false">IF(AND(ISNUMBER($BW706),ISNUMBER($BX706)),MIN(1,MAX(0,($BX706-2019+1)/($BX706-$BW706+1))),"")</f>
        <v>0</v>
      </c>
      <c r="R706" s="0" t="n">
        <f aca="false">IF(AND(ISNUMBER($BW706),ISNUMBER($BX706)),MIN(1,MAX(0,($BX706-2016+1)/($BX706-$BW706+1))),"")</f>
        <v>0.176470588235294</v>
      </c>
      <c r="S706" s="0" t="n">
        <f aca="false">IF($L706&lt;&gt;"",IF($L706&gt;=2015.5,1,0),"")</f>
        <v>0</v>
      </c>
      <c r="T706" s="0" t="n">
        <f aca="false">IF($L706&lt;&gt;"",IF($L706&gt;=2016,1,0),"")</f>
        <v>0</v>
      </c>
      <c r="U706" s="0" t="n">
        <f aca="false">IF(ISNUMBER($BX706),IF($BX706&gt;=2016,1,0),"")</f>
        <v>1</v>
      </c>
      <c r="V706" s="0" t="n">
        <f aca="false">IF(ISNUMBER($BW706),IF($BW706&gt;=2016,1,0),"")</f>
        <v>0</v>
      </c>
      <c r="W706" s="0" t="str">
        <f aca="false">IF(AND(ISNUMBER($BW706),ISNUMBER($BX706)),IF($BW706&gt;=2016,"post-only",IF($BX706&lt;2016,"pre-only","mixed")),"")</f>
        <v>mixed</v>
      </c>
      <c r="X706" s="0" t="n">
        <f aca="false">IF(AND(ISNUMBER($BW706),ISNUMBER($BX706)),MIN(1,MAX(0,($BX706-2017+1)/($BX706-$BW706+1))),"")</f>
        <v>0.117647058823529</v>
      </c>
      <c r="Y706" s="0" t="n">
        <f aca="false">IF(AND(ISNUMBER($BW706),ISNUMBER($BX706)),MIN(1,MAX(0,($BX706-2018+1)/($BX706-$BW706+1))),"")</f>
        <v>0.0588235294117647</v>
      </c>
      <c r="Z706" s="0" t="n">
        <f aca="false">IF(AND(ISNUMBER($BW706),ISNUMBER($BX706)),MIN(1,MAX(0,($BX706-2019+1)/($BX706-$BW706+1))),"")</f>
        <v>0</v>
      </c>
      <c r="AA706" s="0" t="n">
        <f aca="false">IF(ISNUMBER($BX706),IF($BX706&gt;=2017,1,0),"")</f>
        <v>1</v>
      </c>
      <c r="AB706" s="0" t="n">
        <f aca="false">IF(ISNUMBER($BX706),IF($BX706&gt;=2018,1,0),"")</f>
        <v>1</v>
      </c>
      <c r="AC706" s="0" t="n">
        <f aca="false">IF(ISNUMBER($BX706),IF($BX706&gt;=2019,1,0),"")</f>
        <v>0</v>
      </c>
      <c r="AD706" s="0" t="n">
        <f aca="false">IF($L706&lt;&gt;"",IF($L706&gt;2013,1,0),"")</f>
        <v>0</v>
      </c>
      <c r="AE706" s="0" t="n">
        <f aca="false">IF($L706&lt;&gt;"",1+IF($L706&gt;2011,1,0)+IF($L706&gt;2014,1,0),"")</f>
        <v>1</v>
      </c>
      <c r="AF706" s="0" t="s">
        <v>87</v>
      </c>
      <c r="AG706" s="0" t="s">
        <v>88</v>
      </c>
      <c r="AH706" s="0" t="s">
        <v>90</v>
      </c>
      <c r="AI706" s="0" t="s">
        <v>90</v>
      </c>
      <c r="AJ706" s="0" t="s">
        <v>90</v>
      </c>
      <c r="AK706" s="0" t="str">
        <f aca="false">IF(AND($CF706&lt;&gt;"",IFERROR(INDEX(subsample_country_map!$B:$B,MATCH($CF706,subsample_country_map!$A:$A,0)),"")&lt;&gt;""),INDEX(subsample_country_map!$B:$B,MATCH($CF706,subsample_country_map!$A:$A,0)),INDEX(lookup!$AA:$AA,MATCH($A706,lookup!$A:$A,0)))</f>
        <v>99_NCE</v>
      </c>
      <c r="AL706" s="0" t="str">
        <f aca="false">IF(AND($CF706&lt;&gt;"",IFERROR(INDEX(subsample_country_map!$C:$C,MATCH($CF706,subsample_country_map!$A:$A,0)),"")&lt;&gt;""),INDEX(subsample_country_map!$C:$C,MATCH($CF706,subsample_country_map!$A:$A,0)),INDEX(lookup!$AB:$AB,MATCH($A706,lookup!$A:$A,0)))</f>
        <v>99_NCE</v>
      </c>
      <c r="AM706" s="0" t="str">
        <f aca="false">IF(AND($CF706&lt;&gt;"",IFERROR(INDEX(subsample_country_map!$D:$D,MATCH($CF706,subsample_country_map!$A:$A,0)),"")&lt;&gt;""),INDEX(subsample_country_map!$D:$D,MATCH($CF706,subsample_country_map!$A:$A,0)),INDEX(lookup!$AC:$AC,MATCH($A706,lookup!$A:$A,0)))</f>
        <v>99_NCE</v>
      </c>
      <c r="AN706" s="0" t="str">
        <f aca="false">IF(AND($CF706&lt;&gt;"",IFERROR(INDEX(subsample_country_map!$E:$E,MATCH($CF706,subsample_country_map!$A:$A,0)),"")&lt;&gt;""),INDEX(subsample_country_map!$E:$E,MATCH($CF706,subsample_country_map!$A:$A,0)),INDEX(lookup!$AD:$AD,MATCH($A706,lookup!$A:$A,0)))</f>
        <v>99_NCE</v>
      </c>
      <c r="AO706" s="0" t="str">
        <f aca="false">INDEX(lookup!$Y:$Y,MATCH($A706,lookup!$A:$A,0))</f>
        <v>0_published</v>
      </c>
      <c r="AP706" s="0" t="str">
        <f aca="false">INDEX(lookup!$Z:$Z,MATCH($A706,lookup!$A:$A,0))</f>
        <v>0_VHB low</v>
      </c>
      <c r="AQ706" s="0" t="str">
        <f aca="false">INDEX(lookup!$W:$W,MATCH($A706,lookup!$A:$A,0))</f>
        <v>2_sust</v>
      </c>
      <c r="AS706" s="0" t="s">
        <v>91</v>
      </c>
      <c r="AT706" s="0" t="s">
        <v>111</v>
      </c>
      <c r="AU706" s="0" t="s">
        <v>93</v>
      </c>
      <c r="AV706" s="0" t="s">
        <v>1496</v>
      </c>
      <c r="AX706" s="0" t="s">
        <v>2680</v>
      </c>
      <c r="BA706" s="0" t="n">
        <v>6029</v>
      </c>
      <c r="BB706" s="0" t="s">
        <v>96</v>
      </c>
      <c r="BC706" s="0" t="s">
        <v>2677</v>
      </c>
      <c r="BD706" s="0" t="s">
        <v>142</v>
      </c>
      <c r="BE706" s="0" t="s">
        <v>98</v>
      </c>
      <c r="BI706" s="0" t="s">
        <v>99</v>
      </c>
      <c r="BJ706" s="0" t="s">
        <v>2681</v>
      </c>
      <c r="BK706" s="0" t="s">
        <v>144</v>
      </c>
      <c r="BL706" s="0" t="s">
        <v>2682</v>
      </c>
      <c r="BM706" s="0" t="s">
        <v>2649</v>
      </c>
      <c r="BN706" s="0" t="s">
        <v>2650</v>
      </c>
      <c r="BO706" s="0" t="s">
        <v>105</v>
      </c>
      <c r="BP706" s="0" t="s">
        <v>2645</v>
      </c>
      <c r="BQ706" s="0" t="s">
        <v>127</v>
      </c>
      <c r="BT706" s="0" t="n">
        <v>0</v>
      </c>
      <c r="BU706" s="0" t="s">
        <v>2651</v>
      </c>
      <c r="BW706" s="0" t="n">
        <v>2002</v>
      </c>
      <c r="BX706" s="0" t="n">
        <v>2018</v>
      </c>
      <c r="BY706" s="0" t="s">
        <v>2652</v>
      </c>
      <c r="BZ706" s="0" t="n">
        <v>2010</v>
      </c>
      <c r="CA706" s="0" t="n">
        <v>0.176470588235294</v>
      </c>
      <c r="CB706" s="0" t="n">
        <v>0</v>
      </c>
      <c r="CC706" s="0" t="n">
        <v>1</v>
      </c>
      <c r="CD706" s="0" t="n">
        <v>0.0275315204029767</v>
      </c>
      <c r="CE706" s="0" t="n">
        <v>1</v>
      </c>
    </row>
    <row r="707" customFormat="false" ht="15" hidden="false" customHeight="false" outlineLevel="0" collapsed="false">
      <c r="A707" s="0" t="s">
        <v>2645</v>
      </c>
      <c r="B707" s="0" t="n">
        <v>2012</v>
      </c>
      <c r="C707" s="0" t="n">
        <v>0.028412164997919</v>
      </c>
      <c r="D707" s="0" t="n">
        <v>6029</v>
      </c>
      <c r="E707" s="0" t="n">
        <f aca="false">IF(ISNUMBER($BA707),$BA707,IF(AND(ISNUMBER($D707),ISNUMBER($BW707),ISNUMBER($BX707)),$D707*($BX707-$BW707+1),""))</f>
        <v>6029</v>
      </c>
      <c r="H707" s="0" t="s">
        <v>118</v>
      </c>
      <c r="I707" s="0" t="s">
        <v>119</v>
      </c>
      <c r="J707" s="0" t="n">
        <f aca="false">IF($BW707&lt;&gt;"",$BW707,"")</f>
        <v>2002</v>
      </c>
      <c r="K707" s="0" t="n">
        <f aca="false">IF($BX707&lt;&gt;"",$BX707,"")</f>
        <v>2018</v>
      </c>
      <c r="L707" s="0" t="n">
        <f aca="false">IF(AND(ISNUMBER($BW707),ISNUMBER($BX707)),($BW707+$BX707)/2,"")</f>
        <v>2010</v>
      </c>
      <c r="M707" s="0" t="n">
        <f aca="false">IF($L707&lt;&gt;"",$L707,"")</f>
        <v>2010</v>
      </c>
      <c r="N707" s="0" t="n">
        <f aca="false">IF(AND(ISNUMBER($BW707),ISNUMBER($BX707)),MIN(1,MAX(0,($BX707-2016+1)/($BX707-$BW707+1))),"")</f>
        <v>0.176470588235294</v>
      </c>
      <c r="O707" s="0" t="n">
        <f aca="false">IF(AND(ISNUMBER($BW707),ISNUMBER($BX707)),MIN(1,MAX(0,($BX707-2017+1)/($BX707-$BW707+1))),"")</f>
        <v>0.117647058823529</v>
      </c>
      <c r="P707" s="0" t="n">
        <f aca="false">IF(AND(ISNUMBER($BW707),ISNUMBER($BX707)),MIN(1,MAX(0,($BX707-2018+1)/($BX707-$BW707+1))),"")</f>
        <v>0.0588235294117647</v>
      </c>
      <c r="Q707" s="0" t="n">
        <f aca="false">IF(AND(ISNUMBER($BW707),ISNUMBER($BX707)),MIN(1,MAX(0,($BX707-2019+1)/($BX707-$BW707+1))),"")</f>
        <v>0</v>
      </c>
      <c r="R707" s="0" t="n">
        <f aca="false">IF(AND(ISNUMBER($BW707),ISNUMBER($BX707)),MIN(1,MAX(0,($BX707-2016+1)/($BX707-$BW707+1))),"")</f>
        <v>0.176470588235294</v>
      </c>
      <c r="S707" s="0" t="n">
        <f aca="false">IF($L707&lt;&gt;"",IF($L707&gt;=2015.5,1,0),"")</f>
        <v>0</v>
      </c>
      <c r="T707" s="0" t="n">
        <f aca="false">IF($L707&lt;&gt;"",IF($L707&gt;=2016,1,0),"")</f>
        <v>0</v>
      </c>
      <c r="U707" s="0" t="n">
        <f aca="false">IF(ISNUMBER($BX707),IF($BX707&gt;=2016,1,0),"")</f>
        <v>1</v>
      </c>
      <c r="V707" s="0" t="n">
        <f aca="false">IF(ISNUMBER($BW707),IF($BW707&gt;=2016,1,0),"")</f>
        <v>0</v>
      </c>
      <c r="W707" s="0" t="str">
        <f aca="false">IF(AND(ISNUMBER($BW707),ISNUMBER($BX707)),IF($BW707&gt;=2016,"post-only",IF($BX707&lt;2016,"pre-only","mixed")),"")</f>
        <v>mixed</v>
      </c>
      <c r="X707" s="0" t="n">
        <f aca="false">IF(AND(ISNUMBER($BW707),ISNUMBER($BX707)),MIN(1,MAX(0,($BX707-2017+1)/($BX707-$BW707+1))),"")</f>
        <v>0.117647058823529</v>
      </c>
      <c r="Y707" s="0" t="n">
        <f aca="false">IF(AND(ISNUMBER($BW707),ISNUMBER($BX707)),MIN(1,MAX(0,($BX707-2018+1)/($BX707-$BW707+1))),"")</f>
        <v>0.0588235294117647</v>
      </c>
      <c r="Z707" s="0" t="n">
        <f aca="false">IF(AND(ISNUMBER($BW707),ISNUMBER($BX707)),MIN(1,MAX(0,($BX707-2019+1)/($BX707-$BW707+1))),"")</f>
        <v>0</v>
      </c>
      <c r="AA707" s="0" t="n">
        <f aca="false">IF(ISNUMBER($BX707),IF($BX707&gt;=2017,1,0),"")</f>
        <v>1</v>
      </c>
      <c r="AB707" s="0" t="n">
        <f aca="false">IF(ISNUMBER($BX707),IF($BX707&gt;=2018,1,0),"")</f>
        <v>1</v>
      </c>
      <c r="AC707" s="0" t="n">
        <f aca="false">IF(ISNUMBER($BX707),IF($BX707&gt;=2019,1,0),"")</f>
        <v>0</v>
      </c>
      <c r="AD707" s="0" t="n">
        <f aca="false">IF($L707&lt;&gt;"",IF($L707&gt;2013,1,0),"")</f>
        <v>0</v>
      </c>
      <c r="AE707" s="0" t="n">
        <f aca="false">IF($L707&lt;&gt;"",1+IF($L707&gt;2011,1,0)+IF($L707&gt;2014,1,0),"")</f>
        <v>1</v>
      </c>
      <c r="AF707" s="0" t="s">
        <v>87</v>
      </c>
      <c r="AG707" s="0" t="s">
        <v>88</v>
      </c>
      <c r="AH707" s="0" t="s">
        <v>90</v>
      </c>
      <c r="AI707" s="0" t="s">
        <v>90</v>
      </c>
      <c r="AJ707" s="0" t="s">
        <v>90</v>
      </c>
      <c r="AK707" s="0" t="str">
        <f aca="false">IF(AND($CF707&lt;&gt;"",IFERROR(INDEX(subsample_country_map!$B:$B,MATCH($CF707,subsample_country_map!$A:$A,0)),"")&lt;&gt;""),INDEX(subsample_country_map!$B:$B,MATCH($CF707,subsample_country_map!$A:$A,0)),INDEX(lookup!$AA:$AA,MATCH($A707,lookup!$A:$A,0)))</f>
        <v>99_NCE</v>
      </c>
      <c r="AL707" s="0" t="str">
        <f aca="false">IF(AND($CF707&lt;&gt;"",IFERROR(INDEX(subsample_country_map!$C:$C,MATCH($CF707,subsample_country_map!$A:$A,0)),"")&lt;&gt;""),INDEX(subsample_country_map!$C:$C,MATCH($CF707,subsample_country_map!$A:$A,0)),INDEX(lookup!$AB:$AB,MATCH($A707,lookup!$A:$A,0)))</f>
        <v>99_NCE</v>
      </c>
      <c r="AM707" s="0" t="str">
        <f aca="false">IF(AND($CF707&lt;&gt;"",IFERROR(INDEX(subsample_country_map!$D:$D,MATCH($CF707,subsample_country_map!$A:$A,0)),"")&lt;&gt;""),INDEX(subsample_country_map!$D:$D,MATCH($CF707,subsample_country_map!$A:$A,0)),INDEX(lookup!$AC:$AC,MATCH($A707,lookup!$A:$A,0)))</f>
        <v>99_NCE</v>
      </c>
      <c r="AN707" s="0" t="str">
        <f aca="false">IF(AND($CF707&lt;&gt;"",IFERROR(INDEX(subsample_country_map!$E:$E,MATCH($CF707,subsample_country_map!$A:$A,0)),"")&lt;&gt;""),INDEX(subsample_country_map!$E:$E,MATCH($CF707,subsample_country_map!$A:$A,0)),INDEX(lookup!$AD:$AD,MATCH($A707,lookup!$A:$A,0)))</f>
        <v>99_NCE</v>
      </c>
      <c r="AO707" s="0" t="str">
        <f aca="false">INDEX(lookup!$Y:$Y,MATCH($A707,lookup!$A:$A,0))</f>
        <v>0_published</v>
      </c>
      <c r="AP707" s="0" t="str">
        <f aca="false">INDEX(lookup!$Z:$Z,MATCH($A707,lookup!$A:$A,0))</f>
        <v>0_VHB low</v>
      </c>
      <c r="AQ707" s="0" t="str">
        <f aca="false">INDEX(lookup!$W:$W,MATCH($A707,lookup!$A:$A,0))</f>
        <v>2_sust</v>
      </c>
      <c r="AS707" s="0" t="s">
        <v>91</v>
      </c>
      <c r="AT707" s="0" t="s">
        <v>111</v>
      </c>
      <c r="AU707" s="0" t="s">
        <v>93</v>
      </c>
      <c r="AV707" s="0" t="s">
        <v>1493</v>
      </c>
      <c r="AX707" s="0" t="s">
        <v>2683</v>
      </c>
      <c r="BA707" s="0" t="n">
        <v>6029</v>
      </c>
      <c r="BB707" s="0" t="s">
        <v>96</v>
      </c>
      <c r="BC707" s="0" t="s">
        <v>2677</v>
      </c>
      <c r="BD707" s="0" t="s">
        <v>142</v>
      </c>
      <c r="BE707" s="0" t="s">
        <v>98</v>
      </c>
      <c r="BI707" s="0" t="s">
        <v>99</v>
      </c>
      <c r="BJ707" s="0" t="s">
        <v>2684</v>
      </c>
      <c r="BK707" s="0" t="s">
        <v>144</v>
      </c>
      <c r="BL707" s="0" t="s">
        <v>2685</v>
      </c>
      <c r="BM707" s="0" t="s">
        <v>2649</v>
      </c>
      <c r="BN707" s="0" t="s">
        <v>2650</v>
      </c>
      <c r="BO707" s="0" t="s">
        <v>105</v>
      </c>
      <c r="BP707" s="0" t="s">
        <v>2645</v>
      </c>
      <c r="BQ707" s="0" t="s">
        <v>127</v>
      </c>
      <c r="BT707" s="0" t="n">
        <v>0</v>
      </c>
      <c r="BU707" s="0" t="s">
        <v>2651</v>
      </c>
      <c r="BW707" s="0" t="n">
        <v>2002</v>
      </c>
      <c r="BX707" s="0" t="n">
        <v>2018</v>
      </c>
      <c r="BY707" s="0" t="s">
        <v>2652</v>
      </c>
      <c r="BZ707" s="0" t="n">
        <v>2010</v>
      </c>
      <c r="CA707" s="0" t="n">
        <v>0.176470588235294</v>
      </c>
      <c r="CB707" s="0" t="n">
        <v>0</v>
      </c>
      <c r="CC707" s="0" t="n">
        <v>1</v>
      </c>
      <c r="CD707" s="0" t="n">
        <v>0.0284198139537086</v>
      </c>
      <c r="CE707" s="0" t="n">
        <v>1</v>
      </c>
    </row>
    <row r="708" customFormat="false" ht="15" hidden="false" customHeight="false" outlineLevel="0" collapsed="false">
      <c r="A708" s="0" t="s">
        <v>2645</v>
      </c>
      <c r="B708" s="0" t="n">
        <v>2013</v>
      </c>
      <c r="C708" s="0" t="n">
        <v>0.015439910163601</v>
      </c>
      <c r="D708" s="0" t="n">
        <v>6029</v>
      </c>
      <c r="E708" s="0" t="n">
        <f aca="false">IF(ISNUMBER($BA708),$BA708,IF(AND(ISNUMBER($D708),ISNUMBER($BW708),ISNUMBER($BX708)),$D708*($BX708-$BW708+1),""))</f>
        <v>6029</v>
      </c>
      <c r="H708" s="0" t="s">
        <v>118</v>
      </c>
      <c r="I708" s="0" t="s">
        <v>119</v>
      </c>
      <c r="J708" s="0" t="n">
        <f aca="false">IF($BW708&lt;&gt;"",$BW708,"")</f>
        <v>2002</v>
      </c>
      <c r="K708" s="0" t="n">
        <f aca="false">IF($BX708&lt;&gt;"",$BX708,"")</f>
        <v>2018</v>
      </c>
      <c r="L708" s="0" t="n">
        <f aca="false">IF(AND(ISNUMBER($BW708),ISNUMBER($BX708)),($BW708+$BX708)/2,"")</f>
        <v>2010</v>
      </c>
      <c r="M708" s="0" t="n">
        <f aca="false">IF($L708&lt;&gt;"",$L708,"")</f>
        <v>2010</v>
      </c>
      <c r="N708" s="0" t="n">
        <f aca="false">IF(AND(ISNUMBER($BW708),ISNUMBER($BX708)),MIN(1,MAX(0,($BX708-2016+1)/($BX708-$BW708+1))),"")</f>
        <v>0.176470588235294</v>
      </c>
      <c r="O708" s="0" t="n">
        <f aca="false">IF(AND(ISNUMBER($BW708),ISNUMBER($BX708)),MIN(1,MAX(0,($BX708-2017+1)/($BX708-$BW708+1))),"")</f>
        <v>0.117647058823529</v>
      </c>
      <c r="P708" s="0" t="n">
        <f aca="false">IF(AND(ISNUMBER($BW708),ISNUMBER($BX708)),MIN(1,MAX(0,($BX708-2018+1)/($BX708-$BW708+1))),"")</f>
        <v>0.0588235294117647</v>
      </c>
      <c r="Q708" s="0" t="n">
        <f aca="false">IF(AND(ISNUMBER($BW708),ISNUMBER($BX708)),MIN(1,MAX(0,($BX708-2019+1)/($BX708-$BW708+1))),"")</f>
        <v>0</v>
      </c>
      <c r="R708" s="0" t="n">
        <f aca="false">IF(AND(ISNUMBER($BW708),ISNUMBER($BX708)),MIN(1,MAX(0,($BX708-2016+1)/($BX708-$BW708+1))),"")</f>
        <v>0.176470588235294</v>
      </c>
      <c r="S708" s="0" t="n">
        <f aca="false">IF($L708&lt;&gt;"",IF($L708&gt;=2015.5,1,0),"")</f>
        <v>0</v>
      </c>
      <c r="T708" s="0" t="n">
        <f aca="false">IF($L708&lt;&gt;"",IF($L708&gt;=2016,1,0),"")</f>
        <v>0</v>
      </c>
      <c r="U708" s="0" t="n">
        <f aca="false">IF(ISNUMBER($BX708),IF($BX708&gt;=2016,1,0),"")</f>
        <v>1</v>
      </c>
      <c r="V708" s="0" t="n">
        <f aca="false">IF(ISNUMBER($BW708),IF($BW708&gt;=2016,1,0),"")</f>
        <v>0</v>
      </c>
      <c r="W708" s="0" t="str">
        <f aca="false">IF(AND(ISNUMBER($BW708),ISNUMBER($BX708)),IF($BW708&gt;=2016,"post-only",IF($BX708&lt;2016,"pre-only","mixed")),"")</f>
        <v>mixed</v>
      </c>
      <c r="X708" s="0" t="n">
        <f aca="false">IF(AND(ISNUMBER($BW708),ISNUMBER($BX708)),MIN(1,MAX(0,($BX708-2017+1)/($BX708-$BW708+1))),"")</f>
        <v>0.117647058823529</v>
      </c>
      <c r="Y708" s="0" t="n">
        <f aca="false">IF(AND(ISNUMBER($BW708),ISNUMBER($BX708)),MIN(1,MAX(0,($BX708-2018+1)/($BX708-$BW708+1))),"")</f>
        <v>0.0588235294117647</v>
      </c>
      <c r="Z708" s="0" t="n">
        <f aca="false">IF(AND(ISNUMBER($BW708),ISNUMBER($BX708)),MIN(1,MAX(0,($BX708-2019+1)/($BX708-$BW708+1))),"")</f>
        <v>0</v>
      </c>
      <c r="AA708" s="0" t="n">
        <f aca="false">IF(ISNUMBER($BX708),IF($BX708&gt;=2017,1,0),"")</f>
        <v>1</v>
      </c>
      <c r="AB708" s="0" t="n">
        <f aca="false">IF(ISNUMBER($BX708),IF($BX708&gt;=2018,1,0),"")</f>
        <v>1</v>
      </c>
      <c r="AC708" s="0" t="n">
        <f aca="false">IF(ISNUMBER($BX708),IF($BX708&gt;=2019,1,0),"")</f>
        <v>0</v>
      </c>
      <c r="AD708" s="0" t="n">
        <f aca="false">IF($L708&lt;&gt;"",IF($L708&gt;2013,1,0),"")</f>
        <v>0</v>
      </c>
      <c r="AE708" s="0" t="n">
        <f aca="false">IF($L708&lt;&gt;"",1+IF($L708&gt;2011,1,0)+IF($L708&gt;2014,1,0),"")</f>
        <v>1</v>
      </c>
      <c r="AF708" s="0" t="s">
        <v>87</v>
      </c>
      <c r="AG708" s="0" t="s">
        <v>88</v>
      </c>
      <c r="AH708" s="0" t="s">
        <v>90</v>
      </c>
      <c r="AI708" s="0" t="s">
        <v>90</v>
      </c>
      <c r="AJ708" s="0" t="s">
        <v>90</v>
      </c>
      <c r="AK708" s="0" t="str">
        <f aca="false">IF(AND($CF708&lt;&gt;"",IFERROR(INDEX(subsample_country_map!$B:$B,MATCH($CF708,subsample_country_map!$A:$A,0)),"")&lt;&gt;""),INDEX(subsample_country_map!$B:$B,MATCH($CF708,subsample_country_map!$A:$A,0)),INDEX(lookup!$AA:$AA,MATCH($A708,lookup!$A:$A,0)))</f>
        <v>99_NCE</v>
      </c>
      <c r="AL708" s="0" t="str">
        <f aca="false">IF(AND($CF708&lt;&gt;"",IFERROR(INDEX(subsample_country_map!$C:$C,MATCH($CF708,subsample_country_map!$A:$A,0)),"")&lt;&gt;""),INDEX(subsample_country_map!$C:$C,MATCH($CF708,subsample_country_map!$A:$A,0)),INDEX(lookup!$AB:$AB,MATCH($A708,lookup!$A:$A,0)))</f>
        <v>99_NCE</v>
      </c>
      <c r="AM708" s="0" t="str">
        <f aca="false">IF(AND($CF708&lt;&gt;"",IFERROR(INDEX(subsample_country_map!$D:$D,MATCH($CF708,subsample_country_map!$A:$A,0)),"")&lt;&gt;""),INDEX(subsample_country_map!$D:$D,MATCH($CF708,subsample_country_map!$A:$A,0)),INDEX(lookup!$AC:$AC,MATCH($A708,lookup!$A:$A,0)))</f>
        <v>99_NCE</v>
      </c>
      <c r="AN708" s="0" t="str">
        <f aca="false">IF(AND($CF708&lt;&gt;"",IFERROR(INDEX(subsample_country_map!$E:$E,MATCH($CF708,subsample_country_map!$A:$A,0)),"")&lt;&gt;""),INDEX(subsample_country_map!$E:$E,MATCH($CF708,subsample_country_map!$A:$A,0)),INDEX(lookup!$AD:$AD,MATCH($A708,lookup!$A:$A,0)))</f>
        <v>99_NCE</v>
      </c>
      <c r="AO708" s="0" t="str">
        <f aca="false">INDEX(lookup!$Y:$Y,MATCH($A708,lookup!$A:$A,0))</f>
        <v>0_published</v>
      </c>
      <c r="AP708" s="0" t="str">
        <f aca="false">INDEX(lookup!$Z:$Z,MATCH($A708,lookup!$A:$A,0))</f>
        <v>0_VHB low</v>
      </c>
      <c r="AQ708" s="0" t="str">
        <f aca="false">INDEX(lookup!$W:$W,MATCH($A708,lookup!$A:$A,0))</f>
        <v>2_sust</v>
      </c>
      <c r="AS708" s="0" t="s">
        <v>91</v>
      </c>
      <c r="AT708" s="0" t="s">
        <v>397</v>
      </c>
      <c r="AU708" s="0" t="s">
        <v>93</v>
      </c>
      <c r="AV708" s="0" t="s">
        <v>2686</v>
      </c>
      <c r="AX708" s="0" t="s">
        <v>2687</v>
      </c>
      <c r="BA708" s="0" t="n">
        <v>6029</v>
      </c>
      <c r="BB708" s="0" t="s">
        <v>96</v>
      </c>
      <c r="BC708" s="0" t="s">
        <v>2677</v>
      </c>
      <c r="BD708" s="0" t="s">
        <v>142</v>
      </c>
      <c r="BE708" s="0" t="s">
        <v>98</v>
      </c>
      <c r="BI708" s="0" t="s">
        <v>99</v>
      </c>
      <c r="BJ708" s="0" t="s">
        <v>2678</v>
      </c>
      <c r="BK708" s="0" t="s">
        <v>144</v>
      </c>
      <c r="BL708" s="0" t="s">
        <v>2688</v>
      </c>
      <c r="BM708" s="0" t="s">
        <v>2668</v>
      </c>
      <c r="BN708" s="0" t="s">
        <v>2650</v>
      </c>
      <c r="BO708" s="0" t="s">
        <v>105</v>
      </c>
      <c r="BP708" s="0" t="s">
        <v>2645</v>
      </c>
      <c r="BQ708" s="0" t="s">
        <v>127</v>
      </c>
      <c r="BT708" s="0" t="n">
        <v>0</v>
      </c>
      <c r="BU708" s="0" t="s">
        <v>2651</v>
      </c>
      <c r="BW708" s="0" t="n">
        <v>2002</v>
      </c>
      <c r="BX708" s="0" t="n">
        <v>2018</v>
      </c>
      <c r="BY708" s="0" t="s">
        <v>2652</v>
      </c>
      <c r="BZ708" s="0" t="n">
        <v>2010</v>
      </c>
      <c r="CA708" s="0" t="n">
        <v>0.176470588235294</v>
      </c>
      <c r="CB708" s="0" t="n">
        <v>0</v>
      </c>
      <c r="CC708" s="0" t="n">
        <v>1</v>
      </c>
      <c r="CD708" s="0" t="n">
        <v>0.0154411372500998</v>
      </c>
      <c r="CE708" s="0" t="n">
        <v>1</v>
      </c>
    </row>
    <row r="709" customFormat="false" ht="15" hidden="false" customHeight="false" outlineLevel="0" collapsed="false">
      <c r="A709" s="0" t="s">
        <v>2645</v>
      </c>
      <c r="B709" s="0" t="n">
        <v>2014</v>
      </c>
      <c r="C709" s="0" t="n">
        <v>0.0154656586543737</v>
      </c>
      <c r="D709" s="0" t="n">
        <v>6029</v>
      </c>
      <c r="E709" s="0" t="n">
        <f aca="false">IF(ISNUMBER($BA709),$BA709,IF(AND(ISNUMBER($D709),ISNUMBER($BW709),ISNUMBER($BX709)),$D709*($BX709-$BW709+1),""))</f>
        <v>6029</v>
      </c>
      <c r="H709" s="0" t="s">
        <v>118</v>
      </c>
      <c r="I709" s="0" t="s">
        <v>119</v>
      </c>
      <c r="J709" s="0" t="n">
        <f aca="false">IF($BW709&lt;&gt;"",$BW709,"")</f>
        <v>2002</v>
      </c>
      <c r="K709" s="0" t="n">
        <f aca="false">IF($BX709&lt;&gt;"",$BX709,"")</f>
        <v>2018</v>
      </c>
      <c r="L709" s="0" t="n">
        <f aca="false">IF(AND(ISNUMBER($BW709),ISNUMBER($BX709)),($BW709+$BX709)/2,"")</f>
        <v>2010</v>
      </c>
      <c r="M709" s="0" t="n">
        <f aca="false">IF($L709&lt;&gt;"",$L709,"")</f>
        <v>2010</v>
      </c>
      <c r="N709" s="0" t="n">
        <f aca="false">IF(AND(ISNUMBER($BW709),ISNUMBER($BX709)),MIN(1,MAX(0,($BX709-2016+1)/($BX709-$BW709+1))),"")</f>
        <v>0.176470588235294</v>
      </c>
      <c r="O709" s="0" t="n">
        <f aca="false">IF(AND(ISNUMBER($BW709),ISNUMBER($BX709)),MIN(1,MAX(0,($BX709-2017+1)/($BX709-$BW709+1))),"")</f>
        <v>0.117647058823529</v>
      </c>
      <c r="P709" s="0" t="n">
        <f aca="false">IF(AND(ISNUMBER($BW709),ISNUMBER($BX709)),MIN(1,MAX(0,($BX709-2018+1)/($BX709-$BW709+1))),"")</f>
        <v>0.0588235294117647</v>
      </c>
      <c r="Q709" s="0" t="n">
        <f aca="false">IF(AND(ISNUMBER($BW709),ISNUMBER($BX709)),MIN(1,MAX(0,($BX709-2019+1)/($BX709-$BW709+1))),"")</f>
        <v>0</v>
      </c>
      <c r="R709" s="0" t="n">
        <f aca="false">IF(AND(ISNUMBER($BW709),ISNUMBER($BX709)),MIN(1,MAX(0,($BX709-2016+1)/($BX709-$BW709+1))),"")</f>
        <v>0.176470588235294</v>
      </c>
      <c r="S709" s="0" t="n">
        <f aca="false">IF($L709&lt;&gt;"",IF($L709&gt;=2015.5,1,0),"")</f>
        <v>0</v>
      </c>
      <c r="T709" s="0" t="n">
        <f aca="false">IF($L709&lt;&gt;"",IF($L709&gt;=2016,1,0),"")</f>
        <v>0</v>
      </c>
      <c r="U709" s="0" t="n">
        <f aca="false">IF(ISNUMBER($BX709),IF($BX709&gt;=2016,1,0),"")</f>
        <v>1</v>
      </c>
      <c r="V709" s="0" t="n">
        <f aca="false">IF(ISNUMBER($BW709),IF($BW709&gt;=2016,1,0),"")</f>
        <v>0</v>
      </c>
      <c r="W709" s="0" t="str">
        <f aca="false">IF(AND(ISNUMBER($BW709),ISNUMBER($BX709)),IF($BW709&gt;=2016,"post-only",IF($BX709&lt;2016,"pre-only","mixed")),"")</f>
        <v>mixed</v>
      </c>
      <c r="X709" s="0" t="n">
        <f aca="false">IF(AND(ISNUMBER($BW709),ISNUMBER($BX709)),MIN(1,MAX(0,($BX709-2017+1)/($BX709-$BW709+1))),"")</f>
        <v>0.117647058823529</v>
      </c>
      <c r="Y709" s="0" t="n">
        <f aca="false">IF(AND(ISNUMBER($BW709),ISNUMBER($BX709)),MIN(1,MAX(0,($BX709-2018+1)/($BX709-$BW709+1))),"")</f>
        <v>0.0588235294117647</v>
      </c>
      <c r="Z709" s="0" t="n">
        <f aca="false">IF(AND(ISNUMBER($BW709),ISNUMBER($BX709)),MIN(1,MAX(0,($BX709-2019+1)/($BX709-$BW709+1))),"")</f>
        <v>0</v>
      </c>
      <c r="AA709" s="0" t="n">
        <f aca="false">IF(ISNUMBER($BX709),IF($BX709&gt;=2017,1,0),"")</f>
        <v>1</v>
      </c>
      <c r="AB709" s="0" t="n">
        <f aca="false">IF(ISNUMBER($BX709),IF($BX709&gt;=2018,1,0),"")</f>
        <v>1</v>
      </c>
      <c r="AC709" s="0" t="n">
        <f aca="false">IF(ISNUMBER($BX709),IF($BX709&gt;=2019,1,0),"")</f>
        <v>0</v>
      </c>
      <c r="AD709" s="0" t="n">
        <f aca="false">IF($L709&lt;&gt;"",IF($L709&gt;2013,1,0),"")</f>
        <v>0</v>
      </c>
      <c r="AE709" s="0" t="n">
        <f aca="false">IF($L709&lt;&gt;"",1+IF($L709&gt;2011,1,0)+IF($L709&gt;2014,1,0),"")</f>
        <v>1</v>
      </c>
      <c r="AF709" s="0" t="s">
        <v>87</v>
      </c>
      <c r="AG709" s="0" t="s">
        <v>88</v>
      </c>
      <c r="AH709" s="0" t="s">
        <v>90</v>
      </c>
      <c r="AI709" s="0" t="s">
        <v>90</v>
      </c>
      <c r="AJ709" s="0" t="s">
        <v>90</v>
      </c>
      <c r="AK709" s="0" t="str">
        <f aca="false">IF(AND($CF709&lt;&gt;"",IFERROR(INDEX(subsample_country_map!$B:$B,MATCH($CF709,subsample_country_map!$A:$A,0)),"")&lt;&gt;""),INDEX(subsample_country_map!$B:$B,MATCH($CF709,subsample_country_map!$A:$A,0)),INDEX(lookup!$AA:$AA,MATCH($A709,lookup!$A:$A,0)))</f>
        <v>99_NCE</v>
      </c>
      <c r="AL709" s="0" t="str">
        <f aca="false">IF(AND($CF709&lt;&gt;"",IFERROR(INDEX(subsample_country_map!$C:$C,MATCH($CF709,subsample_country_map!$A:$A,0)),"")&lt;&gt;""),INDEX(subsample_country_map!$C:$C,MATCH($CF709,subsample_country_map!$A:$A,0)),INDEX(lookup!$AB:$AB,MATCH($A709,lookup!$A:$A,0)))</f>
        <v>99_NCE</v>
      </c>
      <c r="AM709" s="0" t="str">
        <f aca="false">IF(AND($CF709&lt;&gt;"",IFERROR(INDEX(subsample_country_map!$D:$D,MATCH($CF709,subsample_country_map!$A:$A,0)),"")&lt;&gt;""),INDEX(subsample_country_map!$D:$D,MATCH($CF709,subsample_country_map!$A:$A,0)),INDEX(lookup!$AC:$AC,MATCH($A709,lookup!$A:$A,0)))</f>
        <v>99_NCE</v>
      </c>
      <c r="AN709" s="0" t="str">
        <f aca="false">IF(AND($CF709&lt;&gt;"",IFERROR(INDEX(subsample_country_map!$E:$E,MATCH($CF709,subsample_country_map!$A:$A,0)),"")&lt;&gt;""),INDEX(subsample_country_map!$E:$E,MATCH($CF709,subsample_country_map!$A:$A,0)),INDEX(lookup!$AD:$AD,MATCH($A709,lookup!$A:$A,0)))</f>
        <v>99_NCE</v>
      </c>
      <c r="AO709" s="0" t="str">
        <f aca="false">INDEX(lookup!$Y:$Y,MATCH($A709,lookup!$A:$A,0))</f>
        <v>0_published</v>
      </c>
      <c r="AP709" s="0" t="str">
        <f aca="false">INDEX(lookup!$Z:$Z,MATCH($A709,lookup!$A:$A,0))</f>
        <v>0_VHB low</v>
      </c>
      <c r="AQ709" s="0" t="str">
        <f aca="false">INDEX(lookup!$W:$W,MATCH($A709,lookup!$A:$A,0))</f>
        <v>2_sust</v>
      </c>
      <c r="AS709" s="0" t="s">
        <v>91</v>
      </c>
      <c r="AT709" s="0" t="s">
        <v>397</v>
      </c>
      <c r="AU709" s="0" t="s">
        <v>93</v>
      </c>
      <c r="AV709" s="0" t="s">
        <v>2689</v>
      </c>
      <c r="AX709" s="0" t="s">
        <v>2690</v>
      </c>
      <c r="BA709" s="0" t="n">
        <v>6029</v>
      </c>
      <c r="BB709" s="0" t="s">
        <v>96</v>
      </c>
      <c r="BC709" s="0" t="s">
        <v>2677</v>
      </c>
      <c r="BD709" s="0" t="s">
        <v>142</v>
      </c>
      <c r="BE709" s="0" t="s">
        <v>98</v>
      </c>
      <c r="BI709" s="0" t="s">
        <v>99</v>
      </c>
      <c r="BJ709" s="0" t="s">
        <v>2681</v>
      </c>
      <c r="BK709" s="0" t="s">
        <v>144</v>
      </c>
      <c r="BL709" s="0" t="s">
        <v>2691</v>
      </c>
      <c r="BM709" s="0" t="s">
        <v>2668</v>
      </c>
      <c r="BN709" s="0" t="s">
        <v>2650</v>
      </c>
      <c r="BO709" s="0" t="s">
        <v>105</v>
      </c>
      <c r="BP709" s="0" t="s">
        <v>2645</v>
      </c>
      <c r="BQ709" s="0" t="s">
        <v>127</v>
      </c>
      <c r="BT709" s="0" t="n">
        <v>0</v>
      </c>
      <c r="BU709" s="0" t="s">
        <v>2651</v>
      </c>
      <c r="BW709" s="0" t="n">
        <v>2002</v>
      </c>
      <c r="BX709" s="0" t="n">
        <v>2018</v>
      </c>
      <c r="BY709" s="0" t="s">
        <v>2652</v>
      </c>
      <c r="BZ709" s="0" t="n">
        <v>2010</v>
      </c>
      <c r="CA709" s="0" t="n">
        <v>0.176470588235294</v>
      </c>
      <c r="CB709" s="0" t="n">
        <v>0</v>
      </c>
      <c r="CC709" s="0" t="n">
        <v>1</v>
      </c>
      <c r="CD709" s="0" t="n">
        <v>0.0154668918907872</v>
      </c>
      <c r="CE709" s="0" t="n">
        <v>1</v>
      </c>
    </row>
    <row r="710" customFormat="false" ht="15" hidden="false" customHeight="false" outlineLevel="0" collapsed="false">
      <c r="A710" s="0" t="s">
        <v>2645</v>
      </c>
      <c r="B710" s="0" t="n">
        <v>2015</v>
      </c>
      <c r="C710" s="0" t="n">
        <v>0.0153626645071877</v>
      </c>
      <c r="D710" s="0" t="n">
        <v>6029</v>
      </c>
      <c r="E710" s="0" t="n">
        <f aca="false">IF(ISNUMBER($BA710),$BA710,IF(AND(ISNUMBER($D710),ISNUMBER($BW710),ISNUMBER($BX710)),$D710*($BX710-$BW710+1),""))</f>
        <v>6029</v>
      </c>
      <c r="H710" s="0" t="s">
        <v>118</v>
      </c>
      <c r="I710" s="0" t="s">
        <v>119</v>
      </c>
      <c r="J710" s="0" t="n">
        <f aca="false">IF($BW710&lt;&gt;"",$BW710,"")</f>
        <v>2002</v>
      </c>
      <c r="K710" s="0" t="n">
        <f aca="false">IF($BX710&lt;&gt;"",$BX710,"")</f>
        <v>2018</v>
      </c>
      <c r="L710" s="0" t="n">
        <f aca="false">IF(AND(ISNUMBER($BW710),ISNUMBER($BX710)),($BW710+$BX710)/2,"")</f>
        <v>2010</v>
      </c>
      <c r="M710" s="0" t="n">
        <f aca="false">IF($L710&lt;&gt;"",$L710,"")</f>
        <v>2010</v>
      </c>
      <c r="N710" s="0" t="n">
        <f aca="false">IF(AND(ISNUMBER($BW710),ISNUMBER($BX710)),MIN(1,MAX(0,($BX710-2016+1)/($BX710-$BW710+1))),"")</f>
        <v>0.176470588235294</v>
      </c>
      <c r="O710" s="0" t="n">
        <f aca="false">IF(AND(ISNUMBER($BW710),ISNUMBER($BX710)),MIN(1,MAX(0,($BX710-2017+1)/($BX710-$BW710+1))),"")</f>
        <v>0.117647058823529</v>
      </c>
      <c r="P710" s="0" t="n">
        <f aca="false">IF(AND(ISNUMBER($BW710),ISNUMBER($BX710)),MIN(1,MAX(0,($BX710-2018+1)/($BX710-$BW710+1))),"")</f>
        <v>0.0588235294117647</v>
      </c>
      <c r="Q710" s="0" t="n">
        <f aca="false">IF(AND(ISNUMBER($BW710),ISNUMBER($BX710)),MIN(1,MAX(0,($BX710-2019+1)/($BX710-$BW710+1))),"")</f>
        <v>0</v>
      </c>
      <c r="R710" s="0" t="n">
        <f aca="false">IF(AND(ISNUMBER($BW710),ISNUMBER($BX710)),MIN(1,MAX(0,($BX710-2016+1)/($BX710-$BW710+1))),"")</f>
        <v>0.176470588235294</v>
      </c>
      <c r="S710" s="0" t="n">
        <f aca="false">IF($L710&lt;&gt;"",IF($L710&gt;=2015.5,1,0),"")</f>
        <v>0</v>
      </c>
      <c r="T710" s="0" t="n">
        <f aca="false">IF($L710&lt;&gt;"",IF($L710&gt;=2016,1,0),"")</f>
        <v>0</v>
      </c>
      <c r="U710" s="0" t="n">
        <f aca="false">IF(ISNUMBER($BX710),IF($BX710&gt;=2016,1,0),"")</f>
        <v>1</v>
      </c>
      <c r="V710" s="0" t="n">
        <f aca="false">IF(ISNUMBER($BW710),IF($BW710&gt;=2016,1,0),"")</f>
        <v>0</v>
      </c>
      <c r="W710" s="0" t="str">
        <f aca="false">IF(AND(ISNUMBER($BW710),ISNUMBER($BX710)),IF($BW710&gt;=2016,"post-only",IF($BX710&lt;2016,"pre-only","mixed")),"")</f>
        <v>mixed</v>
      </c>
      <c r="X710" s="0" t="n">
        <f aca="false">IF(AND(ISNUMBER($BW710),ISNUMBER($BX710)),MIN(1,MAX(0,($BX710-2017+1)/($BX710-$BW710+1))),"")</f>
        <v>0.117647058823529</v>
      </c>
      <c r="Y710" s="0" t="n">
        <f aca="false">IF(AND(ISNUMBER($BW710),ISNUMBER($BX710)),MIN(1,MAX(0,($BX710-2018+1)/($BX710-$BW710+1))),"")</f>
        <v>0.0588235294117647</v>
      </c>
      <c r="Z710" s="0" t="n">
        <f aca="false">IF(AND(ISNUMBER($BW710),ISNUMBER($BX710)),MIN(1,MAX(0,($BX710-2019+1)/($BX710-$BW710+1))),"")</f>
        <v>0</v>
      </c>
      <c r="AA710" s="0" t="n">
        <f aca="false">IF(ISNUMBER($BX710),IF($BX710&gt;=2017,1,0),"")</f>
        <v>1</v>
      </c>
      <c r="AB710" s="0" t="n">
        <f aca="false">IF(ISNUMBER($BX710),IF($BX710&gt;=2018,1,0),"")</f>
        <v>1</v>
      </c>
      <c r="AC710" s="0" t="n">
        <f aca="false">IF(ISNUMBER($BX710),IF($BX710&gt;=2019,1,0),"")</f>
        <v>0</v>
      </c>
      <c r="AD710" s="0" t="n">
        <f aca="false">IF($L710&lt;&gt;"",IF($L710&gt;2013,1,0),"")</f>
        <v>0</v>
      </c>
      <c r="AE710" s="0" t="n">
        <f aca="false">IF($L710&lt;&gt;"",1+IF($L710&gt;2011,1,0)+IF($L710&gt;2014,1,0),"")</f>
        <v>1</v>
      </c>
      <c r="AF710" s="0" t="s">
        <v>87</v>
      </c>
      <c r="AG710" s="0" t="s">
        <v>88</v>
      </c>
      <c r="AH710" s="0" t="s">
        <v>90</v>
      </c>
      <c r="AI710" s="0" t="s">
        <v>90</v>
      </c>
      <c r="AJ710" s="0" t="s">
        <v>90</v>
      </c>
      <c r="AK710" s="0" t="str">
        <f aca="false">IF(AND($CF710&lt;&gt;"",IFERROR(INDEX(subsample_country_map!$B:$B,MATCH($CF710,subsample_country_map!$A:$A,0)),"")&lt;&gt;""),INDEX(subsample_country_map!$B:$B,MATCH($CF710,subsample_country_map!$A:$A,0)),INDEX(lookup!$AA:$AA,MATCH($A710,lookup!$A:$A,0)))</f>
        <v>99_NCE</v>
      </c>
      <c r="AL710" s="0" t="str">
        <f aca="false">IF(AND($CF710&lt;&gt;"",IFERROR(INDEX(subsample_country_map!$C:$C,MATCH($CF710,subsample_country_map!$A:$A,0)),"")&lt;&gt;""),INDEX(subsample_country_map!$C:$C,MATCH($CF710,subsample_country_map!$A:$A,0)),INDEX(lookup!$AB:$AB,MATCH($A710,lookup!$A:$A,0)))</f>
        <v>99_NCE</v>
      </c>
      <c r="AM710" s="0" t="str">
        <f aca="false">IF(AND($CF710&lt;&gt;"",IFERROR(INDEX(subsample_country_map!$D:$D,MATCH($CF710,subsample_country_map!$A:$A,0)),"")&lt;&gt;""),INDEX(subsample_country_map!$D:$D,MATCH($CF710,subsample_country_map!$A:$A,0)),INDEX(lookup!$AC:$AC,MATCH($A710,lookup!$A:$A,0)))</f>
        <v>99_NCE</v>
      </c>
      <c r="AN710" s="0" t="str">
        <f aca="false">IF(AND($CF710&lt;&gt;"",IFERROR(INDEX(subsample_country_map!$E:$E,MATCH($CF710,subsample_country_map!$A:$A,0)),"")&lt;&gt;""),INDEX(subsample_country_map!$E:$E,MATCH($CF710,subsample_country_map!$A:$A,0)),INDEX(lookup!$AD:$AD,MATCH($A710,lookup!$A:$A,0)))</f>
        <v>99_NCE</v>
      </c>
      <c r="AO710" s="0" t="str">
        <f aca="false">INDEX(lookup!$Y:$Y,MATCH($A710,lookup!$A:$A,0))</f>
        <v>0_published</v>
      </c>
      <c r="AP710" s="0" t="str">
        <f aca="false">INDEX(lookup!$Z:$Z,MATCH($A710,lookup!$A:$A,0))</f>
        <v>0_VHB low</v>
      </c>
      <c r="AQ710" s="0" t="str">
        <f aca="false">INDEX(lookup!$W:$W,MATCH($A710,lookup!$A:$A,0))</f>
        <v>2_sust</v>
      </c>
      <c r="AS710" s="0" t="s">
        <v>91</v>
      </c>
      <c r="AT710" s="0" t="s">
        <v>397</v>
      </c>
      <c r="AU710" s="0" t="s">
        <v>93</v>
      </c>
      <c r="AV710" s="0" t="s">
        <v>2692</v>
      </c>
      <c r="AX710" s="0" t="s">
        <v>2693</v>
      </c>
      <c r="BA710" s="0" t="n">
        <v>6029</v>
      </c>
      <c r="BB710" s="0" t="s">
        <v>96</v>
      </c>
      <c r="BC710" s="0" t="s">
        <v>2677</v>
      </c>
      <c r="BD710" s="0" t="s">
        <v>142</v>
      </c>
      <c r="BE710" s="0" t="s">
        <v>98</v>
      </c>
      <c r="BI710" s="0" t="s">
        <v>99</v>
      </c>
      <c r="BJ710" s="0" t="s">
        <v>2684</v>
      </c>
      <c r="BK710" s="0" t="s">
        <v>144</v>
      </c>
      <c r="BL710" s="0" t="s">
        <v>2694</v>
      </c>
      <c r="BM710" s="0" t="s">
        <v>2668</v>
      </c>
      <c r="BN710" s="0" t="s">
        <v>2650</v>
      </c>
      <c r="BO710" s="0" t="s">
        <v>105</v>
      </c>
      <c r="BP710" s="0" t="s">
        <v>2645</v>
      </c>
      <c r="BQ710" s="0" t="s">
        <v>127</v>
      </c>
      <c r="BT710" s="0" t="n">
        <v>0</v>
      </c>
      <c r="BU710" s="0" t="s">
        <v>2651</v>
      </c>
      <c r="BW710" s="0" t="n">
        <v>2002</v>
      </c>
      <c r="BX710" s="0" t="n">
        <v>2018</v>
      </c>
      <c r="BY710" s="0" t="s">
        <v>2652</v>
      </c>
      <c r="BZ710" s="0" t="n">
        <v>2010</v>
      </c>
      <c r="CA710" s="0" t="n">
        <v>0.176470588235294</v>
      </c>
      <c r="CB710" s="0" t="n">
        <v>0</v>
      </c>
      <c r="CC710" s="0" t="n">
        <v>1</v>
      </c>
      <c r="CD710" s="0" t="n">
        <v>0.0153638732666582</v>
      </c>
      <c r="CE710" s="0" t="n">
        <v>1</v>
      </c>
    </row>
    <row r="711" customFormat="false" ht="15" hidden="false" customHeight="false" outlineLevel="0" collapsed="false">
      <c r="A711" s="0" t="s">
        <v>2645</v>
      </c>
      <c r="B711" s="0" t="n">
        <v>2016</v>
      </c>
      <c r="C711" s="0" t="n">
        <v>0.0429811101874473</v>
      </c>
      <c r="D711" s="0" t="n">
        <v>6029</v>
      </c>
      <c r="E711" s="0" t="n">
        <f aca="false">IF(ISNUMBER($BA711),$BA711,IF(AND(ISNUMBER($D711),ISNUMBER($BW711),ISNUMBER($BX711)),$D711*($BX711-$BW711+1),""))</f>
        <v>6029</v>
      </c>
      <c r="H711" s="0" t="s">
        <v>118</v>
      </c>
      <c r="I711" s="0" t="s">
        <v>344</v>
      </c>
      <c r="J711" s="0" t="n">
        <f aca="false">IF($BW711&lt;&gt;"",$BW711,"")</f>
        <v>2002</v>
      </c>
      <c r="K711" s="0" t="n">
        <f aca="false">IF($BX711&lt;&gt;"",$BX711,"")</f>
        <v>2018</v>
      </c>
      <c r="L711" s="0" t="n">
        <f aca="false">IF(AND(ISNUMBER($BW711),ISNUMBER($BX711)),($BW711+$BX711)/2,"")</f>
        <v>2010</v>
      </c>
      <c r="M711" s="0" t="n">
        <f aca="false">IF($L711&lt;&gt;"",$L711,"")</f>
        <v>2010</v>
      </c>
      <c r="N711" s="0" t="n">
        <f aca="false">IF(AND(ISNUMBER($BW711),ISNUMBER($BX711)),MIN(1,MAX(0,($BX711-2016+1)/($BX711-$BW711+1))),"")</f>
        <v>0.176470588235294</v>
      </c>
      <c r="O711" s="0" t="n">
        <f aca="false">IF(AND(ISNUMBER($BW711),ISNUMBER($BX711)),MIN(1,MAX(0,($BX711-2017+1)/($BX711-$BW711+1))),"")</f>
        <v>0.117647058823529</v>
      </c>
      <c r="P711" s="0" t="n">
        <f aca="false">IF(AND(ISNUMBER($BW711),ISNUMBER($BX711)),MIN(1,MAX(0,($BX711-2018+1)/($BX711-$BW711+1))),"")</f>
        <v>0.0588235294117647</v>
      </c>
      <c r="Q711" s="0" t="n">
        <f aca="false">IF(AND(ISNUMBER($BW711),ISNUMBER($BX711)),MIN(1,MAX(0,($BX711-2019+1)/($BX711-$BW711+1))),"")</f>
        <v>0</v>
      </c>
      <c r="R711" s="0" t="n">
        <f aca="false">IF(AND(ISNUMBER($BW711),ISNUMBER($BX711)),MIN(1,MAX(0,($BX711-2016+1)/($BX711-$BW711+1))),"")</f>
        <v>0.176470588235294</v>
      </c>
      <c r="S711" s="0" t="n">
        <f aca="false">IF($L711&lt;&gt;"",IF($L711&gt;=2015.5,1,0),"")</f>
        <v>0</v>
      </c>
      <c r="T711" s="0" t="n">
        <f aca="false">IF($L711&lt;&gt;"",IF($L711&gt;=2016,1,0),"")</f>
        <v>0</v>
      </c>
      <c r="U711" s="0" t="n">
        <f aca="false">IF(ISNUMBER($BX711),IF($BX711&gt;=2016,1,0),"")</f>
        <v>1</v>
      </c>
      <c r="V711" s="0" t="n">
        <f aca="false">IF(ISNUMBER($BW711),IF($BW711&gt;=2016,1,0),"")</f>
        <v>0</v>
      </c>
      <c r="W711" s="0" t="str">
        <f aca="false">IF(AND(ISNUMBER($BW711),ISNUMBER($BX711)),IF($BW711&gt;=2016,"post-only",IF($BX711&lt;2016,"pre-only","mixed")),"")</f>
        <v>mixed</v>
      </c>
      <c r="X711" s="0" t="n">
        <f aca="false">IF(AND(ISNUMBER($BW711),ISNUMBER($BX711)),MIN(1,MAX(0,($BX711-2017+1)/($BX711-$BW711+1))),"")</f>
        <v>0.117647058823529</v>
      </c>
      <c r="Y711" s="0" t="n">
        <f aca="false">IF(AND(ISNUMBER($BW711),ISNUMBER($BX711)),MIN(1,MAX(0,($BX711-2018+1)/($BX711-$BW711+1))),"")</f>
        <v>0.0588235294117647</v>
      </c>
      <c r="Z711" s="0" t="n">
        <f aca="false">IF(AND(ISNUMBER($BW711),ISNUMBER($BX711)),MIN(1,MAX(0,($BX711-2019+1)/($BX711-$BW711+1))),"")</f>
        <v>0</v>
      </c>
      <c r="AA711" s="0" t="n">
        <f aca="false">IF(ISNUMBER($BX711),IF($BX711&gt;=2017,1,0),"")</f>
        <v>1</v>
      </c>
      <c r="AB711" s="0" t="n">
        <f aca="false">IF(ISNUMBER($BX711),IF($BX711&gt;=2018,1,0),"")</f>
        <v>1</v>
      </c>
      <c r="AC711" s="0" t="n">
        <f aca="false">IF(ISNUMBER($BX711),IF($BX711&gt;=2019,1,0),"")</f>
        <v>0</v>
      </c>
      <c r="AD711" s="0" t="n">
        <f aca="false">IF($L711&lt;&gt;"",IF($L711&gt;2013,1,0),"")</f>
        <v>0</v>
      </c>
      <c r="AE711" s="0" t="n">
        <f aca="false">IF($L711&lt;&gt;"",1+IF($L711&gt;2011,1,0)+IF($L711&gt;2014,1,0),"")</f>
        <v>1</v>
      </c>
      <c r="AF711" s="0" t="s">
        <v>87</v>
      </c>
      <c r="AG711" s="0" t="s">
        <v>88</v>
      </c>
      <c r="AH711" s="0" t="s">
        <v>90</v>
      </c>
      <c r="AI711" s="0" t="s">
        <v>90</v>
      </c>
      <c r="AJ711" s="0" t="s">
        <v>90</v>
      </c>
      <c r="AK711" s="0" t="str">
        <f aca="false">IF(AND($CF711&lt;&gt;"",IFERROR(INDEX(subsample_country_map!$B:$B,MATCH($CF711,subsample_country_map!$A:$A,0)),"")&lt;&gt;""),INDEX(subsample_country_map!$B:$B,MATCH($CF711,subsample_country_map!$A:$A,0)),INDEX(lookup!$AA:$AA,MATCH($A711,lookup!$A:$A,0)))</f>
        <v>99_NCE</v>
      </c>
      <c r="AL711" s="0" t="str">
        <f aca="false">IF(AND($CF711&lt;&gt;"",IFERROR(INDEX(subsample_country_map!$C:$C,MATCH($CF711,subsample_country_map!$A:$A,0)),"")&lt;&gt;""),INDEX(subsample_country_map!$C:$C,MATCH($CF711,subsample_country_map!$A:$A,0)),INDEX(lookup!$AB:$AB,MATCH($A711,lookup!$A:$A,0)))</f>
        <v>99_NCE</v>
      </c>
      <c r="AM711" s="0" t="str">
        <f aca="false">IF(AND($CF711&lt;&gt;"",IFERROR(INDEX(subsample_country_map!$D:$D,MATCH($CF711,subsample_country_map!$A:$A,0)),"")&lt;&gt;""),INDEX(subsample_country_map!$D:$D,MATCH($CF711,subsample_country_map!$A:$A,0)),INDEX(lookup!$AC:$AC,MATCH($A711,lookup!$A:$A,0)))</f>
        <v>99_NCE</v>
      </c>
      <c r="AN711" s="0" t="str">
        <f aca="false">IF(AND($CF711&lt;&gt;"",IFERROR(INDEX(subsample_country_map!$E:$E,MATCH($CF711,subsample_country_map!$A:$A,0)),"")&lt;&gt;""),INDEX(subsample_country_map!$E:$E,MATCH($CF711,subsample_country_map!$A:$A,0)),INDEX(lookup!$AD:$AD,MATCH($A711,lookup!$A:$A,0)))</f>
        <v>99_NCE</v>
      </c>
      <c r="AO711" s="0" t="str">
        <f aca="false">INDEX(lookup!$Y:$Y,MATCH($A711,lookup!$A:$A,0))</f>
        <v>0_published</v>
      </c>
      <c r="AP711" s="0" t="str">
        <f aca="false">INDEX(lookup!$Z:$Z,MATCH($A711,lookup!$A:$A,0))</f>
        <v>0_VHB low</v>
      </c>
      <c r="AQ711" s="0" t="str">
        <f aca="false">INDEX(lookup!$W:$W,MATCH($A711,lookup!$A:$A,0))</f>
        <v>2_sust</v>
      </c>
      <c r="AS711" s="0" t="s">
        <v>91</v>
      </c>
      <c r="AT711" s="0" t="s">
        <v>111</v>
      </c>
      <c r="AU711" s="0" t="s">
        <v>93</v>
      </c>
      <c r="AV711" s="0" t="s">
        <v>2695</v>
      </c>
      <c r="AW711" s="0" t="s">
        <v>2659</v>
      </c>
      <c r="BA711" s="0" t="n">
        <v>6029</v>
      </c>
      <c r="BB711" s="0" t="s">
        <v>96</v>
      </c>
      <c r="BC711" s="0" t="s">
        <v>1697</v>
      </c>
      <c r="BD711" s="0" t="s">
        <v>123</v>
      </c>
      <c r="BE711" s="0" t="s">
        <v>98</v>
      </c>
      <c r="BI711" s="0" t="s">
        <v>124</v>
      </c>
      <c r="BJ711" s="0" t="s">
        <v>2696</v>
      </c>
      <c r="BK711" s="0" t="s">
        <v>399</v>
      </c>
      <c r="BL711" s="0" t="s">
        <v>2697</v>
      </c>
      <c r="BM711" s="0" t="s">
        <v>2649</v>
      </c>
      <c r="BN711" s="0" t="s">
        <v>2650</v>
      </c>
      <c r="BO711" s="0" t="s">
        <v>105</v>
      </c>
      <c r="BP711" s="0" t="s">
        <v>2645</v>
      </c>
      <c r="BQ711" s="0" t="s">
        <v>127</v>
      </c>
      <c r="BT711" s="0" t="n">
        <v>0</v>
      </c>
      <c r="BU711" s="0" t="s">
        <v>2651</v>
      </c>
      <c r="BW711" s="0" t="n">
        <v>2002</v>
      </c>
      <c r="BX711" s="0" t="n">
        <v>2018</v>
      </c>
      <c r="BY711" s="0" t="s">
        <v>2652</v>
      </c>
      <c r="BZ711" s="0" t="n">
        <v>2010</v>
      </c>
      <c r="CA711" s="0" t="n">
        <v>0.176470588235294</v>
      </c>
      <c r="CB711" s="0" t="n">
        <v>0</v>
      </c>
      <c r="CC711" s="0" t="n">
        <v>1</v>
      </c>
      <c r="CD711" s="0" t="n">
        <v>0.0430076069847909</v>
      </c>
      <c r="CE711" s="0" t="n">
        <v>1</v>
      </c>
    </row>
    <row r="712" customFormat="false" ht="15" hidden="false" customHeight="false" outlineLevel="0" collapsed="false">
      <c r="A712" s="0" t="s">
        <v>2645</v>
      </c>
      <c r="B712" s="0" t="n">
        <v>2017</v>
      </c>
      <c r="C712" s="0" t="n">
        <v>0.0106055219439527</v>
      </c>
      <c r="D712" s="0" t="n">
        <v>6029</v>
      </c>
      <c r="E712" s="0" t="n">
        <f aca="false">IF(ISNUMBER($BA712),$BA712,IF(AND(ISNUMBER($D712),ISNUMBER($BW712),ISNUMBER($BX712)),$D712*($BX712-$BW712+1),""))</f>
        <v>6029</v>
      </c>
      <c r="H712" s="0" t="s">
        <v>118</v>
      </c>
      <c r="I712" s="0" t="s">
        <v>344</v>
      </c>
      <c r="J712" s="0" t="n">
        <f aca="false">IF($BW712&lt;&gt;"",$BW712,"")</f>
        <v>2002</v>
      </c>
      <c r="K712" s="0" t="n">
        <f aca="false">IF($BX712&lt;&gt;"",$BX712,"")</f>
        <v>2018</v>
      </c>
      <c r="L712" s="0" t="n">
        <f aca="false">IF(AND(ISNUMBER($BW712),ISNUMBER($BX712)),($BW712+$BX712)/2,"")</f>
        <v>2010</v>
      </c>
      <c r="M712" s="0" t="n">
        <f aca="false">IF($L712&lt;&gt;"",$L712,"")</f>
        <v>2010</v>
      </c>
      <c r="N712" s="0" t="n">
        <f aca="false">IF(AND(ISNUMBER($BW712),ISNUMBER($BX712)),MIN(1,MAX(0,($BX712-2016+1)/($BX712-$BW712+1))),"")</f>
        <v>0.176470588235294</v>
      </c>
      <c r="O712" s="0" t="n">
        <f aca="false">IF(AND(ISNUMBER($BW712),ISNUMBER($BX712)),MIN(1,MAX(0,($BX712-2017+1)/($BX712-$BW712+1))),"")</f>
        <v>0.117647058823529</v>
      </c>
      <c r="P712" s="0" t="n">
        <f aca="false">IF(AND(ISNUMBER($BW712),ISNUMBER($BX712)),MIN(1,MAX(0,($BX712-2018+1)/($BX712-$BW712+1))),"")</f>
        <v>0.0588235294117647</v>
      </c>
      <c r="Q712" s="0" t="n">
        <f aca="false">IF(AND(ISNUMBER($BW712),ISNUMBER($BX712)),MIN(1,MAX(0,($BX712-2019+1)/($BX712-$BW712+1))),"")</f>
        <v>0</v>
      </c>
      <c r="R712" s="0" t="n">
        <f aca="false">IF(AND(ISNUMBER($BW712),ISNUMBER($BX712)),MIN(1,MAX(0,($BX712-2016+1)/($BX712-$BW712+1))),"")</f>
        <v>0.176470588235294</v>
      </c>
      <c r="S712" s="0" t="n">
        <f aca="false">IF($L712&lt;&gt;"",IF($L712&gt;=2015.5,1,0),"")</f>
        <v>0</v>
      </c>
      <c r="T712" s="0" t="n">
        <f aca="false">IF($L712&lt;&gt;"",IF($L712&gt;=2016,1,0),"")</f>
        <v>0</v>
      </c>
      <c r="U712" s="0" t="n">
        <f aca="false">IF(ISNUMBER($BX712),IF($BX712&gt;=2016,1,0),"")</f>
        <v>1</v>
      </c>
      <c r="V712" s="0" t="n">
        <f aca="false">IF(ISNUMBER($BW712),IF($BW712&gt;=2016,1,0),"")</f>
        <v>0</v>
      </c>
      <c r="W712" s="0" t="str">
        <f aca="false">IF(AND(ISNUMBER($BW712),ISNUMBER($BX712)),IF($BW712&gt;=2016,"post-only",IF($BX712&lt;2016,"pre-only","mixed")),"")</f>
        <v>mixed</v>
      </c>
      <c r="X712" s="0" t="n">
        <f aca="false">IF(AND(ISNUMBER($BW712),ISNUMBER($BX712)),MIN(1,MAX(0,($BX712-2017+1)/($BX712-$BW712+1))),"")</f>
        <v>0.117647058823529</v>
      </c>
      <c r="Y712" s="0" t="n">
        <f aca="false">IF(AND(ISNUMBER($BW712),ISNUMBER($BX712)),MIN(1,MAX(0,($BX712-2018+1)/($BX712-$BW712+1))),"")</f>
        <v>0.0588235294117647</v>
      </c>
      <c r="Z712" s="0" t="n">
        <f aca="false">IF(AND(ISNUMBER($BW712),ISNUMBER($BX712)),MIN(1,MAX(0,($BX712-2019+1)/($BX712-$BW712+1))),"")</f>
        <v>0</v>
      </c>
      <c r="AA712" s="0" t="n">
        <f aca="false">IF(ISNUMBER($BX712),IF($BX712&gt;=2017,1,0),"")</f>
        <v>1</v>
      </c>
      <c r="AB712" s="0" t="n">
        <f aca="false">IF(ISNUMBER($BX712),IF($BX712&gt;=2018,1,0),"")</f>
        <v>1</v>
      </c>
      <c r="AC712" s="0" t="n">
        <f aca="false">IF(ISNUMBER($BX712),IF($BX712&gt;=2019,1,0),"")</f>
        <v>0</v>
      </c>
      <c r="AD712" s="0" t="n">
        <f aca="false">IF($L712&lt;&gt;"",IF($L712&gt;2013,1,0),"")</f>
        <v>0</v>
      </c>
      <c r="AE712" s="0" t="n">
        <f aca="false">IF($L712&lt;&gt;"",1+IF($L712&gt;2011,1,0)+IF($L712&gt;2014,1,0),"")</f>
        <v>1</v>
      </c>
      <c r="AF712" s="0" t="s">
        <v>87</v>
      </c>
      <c r="AG712" s="0" t="s">
        <v>88</v>
      </c>
      <c r="AH712" s="0" t="s">
        <v>90</v>
      </c>
      <c r="AI712" s="0" t="s">
        <v>90</v>
      </c>
      <c r="AJ712" s="0" t="s">
        <v>90</v>
      </c>
      <c r="AK712" s="0" t="str">
        <f aca="false">IF(AND($CF712&lt;&gt;"",IFERROR(INDEX(subsample_country_map!$B:$B,MATCH($CF712,subsample_country_map!$A:$A,0)),"")&lt;&gt;""),INDEX(subsample_country_map!$B:$B,MATCH($CF712,subsample_country_map!$A:$A,0)),INDEX(lookup!$AA:$AA,MATCH($A712,lookup!$A:$A,0)))</f>
        <v>99_NCE</v>
      </c>
      <c r="AL712" s="0" t="str">
        <f aca="false">IF(AND($CF712&lt;&gt;"",IFERROR(INDEX(subsample_country_map!$C:$C,MATCH($CF712,subsample_country_map!$A:$A,0)),"")&lt;&gt;""),INDEX(subsample_country_map!$C:$C,MATCH($CF712,subsample_country_map!$A:$A,0)),INDEX(lookup!$AB:$AB,MATCH($A712,lookup!$A:$A,0)))</f>
        <v>99_NCE</v>
      </c>
      <c r="AM712" s="0" t="str">
        <f aca="false">IF(AND($CF712&lt;&gt;"",IFERROR(INDEX(subsample_country_map!$D:$D,MATCH($CF712,subsample_country_map!$A:$A,0)),"")&lt;&gt;""),INDEX(subsample_country_map!$D:$D,MATCH($CF712,subsample_country_map!$A:$A,0)),INDEX(lookup!$AC:$AC,MATCH($A712,lookup!$A:$A,0)))</f>
        <v>99_NCE</v>
      </c>
      <c r="AN712" s="0" t="str">
        <f aca="false">IF(AND($CF712&lt;&gt;"",IFERROR(INDEX(subsample_country_map!$E:$E,MATCH($CF712,subsample_country_map!$A:$A,0)),"")&lt;&gt;""),INDEX(subsample_country_map!$E:$E,MATCH($CF712,subsample_country_map!$A:$A,0)),INDEX(lookup!$AD:$AD,MATCH($A712,lookup!$A:$A,0)))</f>
        <v>99_NCE</v>
      </c>
      <c r="AO712" s="0" t="str">
        <f aca="false">INDEX(lookup!$Y:$Y,MATCH($A712,lookup!$A:$A,0))</f>
        <v>0_published</v>
      </c>
      <c r="AP712" s="0" t="str">
        <f aca="false">INDEX(lookup!$Z:$Z,MATCH($A712,lookup!$A:$A,0))</f>
        <v>0_VHB low</v>
      </c>
      <c r="AQ712" s="0" t="str">
        <f aca="false">INDEX(lookup!$W:$W,MATCH($A712,lookup!$A:$A,0))</f>
        <v>2_sust</v>
      </c>
      <c r="AS712" s="0" t="s">
        <v>91</v>
      </c>
      <c r="AT712" s="0" t="s">
        <v>397</v>
      </c>
      <c r="AU712" s="0" t="s">
        <v>93</v>
      </c>
      <c r="AV712" s="0" t="s">
        <v>2698</v>
      </c>
      <c r="AW712" s="0" t="s">
        <v>2699</v>
      </c>
      <c r="BA712" s="0" t="n">
        <v>6029</v>
      </c>
      <c r="BB712" s="0" t="s">
        <v>96</v>
      </c>
      <c r="BC712" s="0" t="s">
        <v>1697</v>
      </c>
      <c r="BD712" s="0" t="s">
        <v>123</v>
      </c>
      <c r="BE712" s="0" t="s">
        <v>98</v>
      </c>
      <c r="BI712" s="0" t="s">
        <v>124</v>
      </c>
      <c r="BJ712" s="0" t="s">
        <v>2696</v>
      </c>
      <c r="BK712" s="0" t="s">
        <v>399</v>
      </c>
      <c r="BL712" s="0" t="s">
        <v>2700</v>
      </c>
      <c r="BM712" s="0" t="s">
        <v>2668</v>
      </c>
      <c r="BN712" s="0" t="s">
        <v>2650</v>
      </c>
      <c r="BO712" s="0" t="s">
        <v>105</v>
      </c>
      <c r="BP712" s="0" t="s">
        <v>2645</v>
      </c>
      <c r="BQ712" s="0" t="s">
        <v>127</v>
      </c>
      <c r="BT712" s="0" t="n">
        <v>0</v>
      </c>
      <c r="BU712" s="0" t="s">
        <v>2651</v>
      </c>
      <c r="BW712" s="0" t="n">
        <v>2002</v>
      </c>
      <c r="BX712" s="0" t="n">
        <v>2018</v>
      </c>
      <c r="BY712" s="0" t="s">
        <v>2652</v>
      </c>
      <c r="BZ712" s="0" t="n">
        <v>2010</v>
      </c>
      <c r="CA712" s="0" t="n">
        <v>0.176470588235294</v>
      </c>
      <c r="CB712" s="0" t="n">
        <v>0</v>
      </c>
      <c r="CC712" s="0" t="n">
        <v>1</v>
      </c>
      <c r="CD712" s="0" t="n">
        <v>0.0106059195968914</v>
      </c>
      <c r="CE712" s="0" t="n">
        <v>1</v>
      </c>
    </row>
    <row r="713" customFormat="false" ht="15" hidden="false" customHeight="false" outlineLevel="0" collapsed="false">
      <c r="A713" s="0" t="s">
        <v>2645</v>
      </c>
      <c r="B713" s="0" t="n">
        <v>2018</v>
      </c>
      <c r="C713" s="0" t="n">
        <v>0.0442277543184984</v>
      </c>
      <c r="D713" s="0" t="n">
        <v>6029</v>
      </c>
      <c r="E713" s="0" t="n">
        <f aca="false">IF(ISNUMBER($BA713),$BA713,IF(AND(ISNUMBER($D713),ISNUMBER($BW713),ISNUMBER($BX713)),$D713*($BX713-$BW713+1),""))</f>
        <v>6029</v>
      </c>
      <c r="H713" s="0" t="s">
        <v>118</v>
      </c>
      <c r="I713" s="0" t="s">
        <v>344</v>
      </c>
      <c r="J713" s="0" t="n">
        <f aca="false">IF($BW713&lt;&gt;"",$BW713,"")</f>
        <v>2002</v>
      </c>
      <c r="K713" s="0" t="n">
        <f aca="false">IF($BX713&lt;&gt;"",$BX713,"")</f>
        <v>2018</v>
      </c>
      <c r="L713" s="0" t="n">
        <f aca="false">IF(AND(ISNUMBER($BW713),ISNUMBER($BX713)),($BW713+$BX713)/2,"")</f>
        <v>2010</v>
      </c>
      <c r="M713" s="0" t="n">
        <f aca="false">IF($L713&lt;&gt;"",$L713,"")</f>
        <v>2010</v>
      </c>
      <c r="N713" s="0" t="n">
        <f aca="false">IF(AND(ISNUMBER($BW713),ISNUMBER($BX713)),MIN(1,MAX(0,($BX713-2016+1)/($BX713-$BW713+1))),"")</f>
        <v>0.176470588235294</v>
      </c>
      <c r="O713" s="0" t="n">
        <f aca="false">IF(AND(ISNUMBER($BW713),ISNUMBER($BX713)),MIN(1,MAX(0,($BX713-2017+1)/($BX713-$BW713+1))),"")</f>
        <v>0.117647058823529</v>
      </c>
      <c r="P713" s="0" t="n">
        <f aca="false">IF(AND(ISNUMBER($BW713),ISNUMBER($BX713)),MIN(1,MAX(0,($BX713-2018+1)/($BX713-$BW713+1))),"")</f>
        <v>0.0588235294117647</v>
      </c>
      <c r="Q713" s="0" t="n">
        <f aca="false">IF(AND(ISNUMBER($BW713),ISNUMBER($BX713)),MIN(1,MAX(0,($BX713-2019+1)/($BX713-$BW713+1))),"")</f>
        <v>0</v>
      </c>
      <c r="R713" s="0" t="n">
        <f aca="false">IF(AND(ISNUMBER($BW713),ISNUMBER($BX713)),MIN(1,MAX(0,($BX713-2016+1)/($BX713-$BW713+1))),"")</f>
        <v>0.176470588235294</v>
      </c>
      <c r="S713" s="0" t="n">
        <f aca="false">IF($L713&lt;&gt;"",IF($L713&gt;=2015.5,1,0),"")</f>
        <v>0</v>
      </c>
      <c r="T713" s="0" t="n">
        <f aca="false">IF($L713&lt;&gt;"",IF($L713&gt;=2016,1,0),"")</f>
        <v>0</v>
      </c>
      <c r="U713" s="0" t="n">
        <f aca="false">IF(ISNUMBER($BX713),IF($BX713&gt;=2016,1,0),"")</f>
        <v>1</v>
      </c>
      <c r="V713" s="0" t="n">
        <f aca="false">IF(ISNUMBER($BW713),IF($BW713&gt;=2016,1,0),"")</f>
        <v>0</v>
      </c>
      <c r="W713" s="0" t="str">
        <f aca="false">IF(AND(ISNUMBER($BW713),ISNUMBER($BX713)),IF($BW713&gt;=2016,"post-only",IF($BX713&lt;2016,"pre-only","mixed")),"")</f>
        <v>mixed</v>
      </c>
      <c r="X713" s="0" t="n">
        <f aca="false">IF(AND(ISNUMBER($BW713),ISNUMBER($BX713)),MIN(1,MAX(0,($BX713-2017+1)/($BX713-$BW713+1))),"")</f>
        <v>0.117647058823529</v>
      </c>
      <c r="Y713" s="0" t="n">
        <f aca="false">IF(AND(ISNUMBER($BW713),ISNUMBER($BX713)),MIN(1,MAX(0,($BX713-2018+1)/($BX713-$BW713+1))),"")</f>
        <v>0.0588235294117647</v>
      </c>
      <c r="Z713" s="0" t="n">
        <f aca="false">IF(AND(ISNUMBER($BW713),ISNUMBER($BX713)),MIN(1,MAX(0,($BX713-2019+1)/($BX713-$BW713+1))),"")</f>
        <v>0</v>
      </c>
      <c r="AA713" s="0" t="n">
        <f aca="false">IF(ISNUMBER($BX713),IF($BX713&gt;=2017,1,0),"")</f>
        <v>1</v>
      </c>
      <c r="AB713" s="0" t="n">
        <f aca="false">IF(ISNUMBER($BX713),IF($BX713&gt;=2018,1,0),"")</f>
        <v>1</v>
      </c>
      <c r="AC713" s="0" t="n">
        <f aca="false">IF(ISNUMBER($BX713),IF($BX713&gt;=2019,1,0),"")</f>
        <v>0</v>
      </c>
      <c r="AD713" s="0" t="n">
        <f aca="false">IF($L713&lt;&gt;"",IF($L713&gt;2013,1,0),"")</f>
        <v>0</v>
      </c>
      <c r="AE713" s="0" t="n">
        <f aca="false">IF($L713&lt;&gt;"",1+IF($L713&gt;2011,1,0)+IF($L713&gt;2014,1,0),"")</f>
        <v>1</v>
      </c>
      <c r="AF713" s="0" t="s">
        <v>87</v>
      </c>
      <c r="AG713" s="0" t="s">
        <v>88</v>
      </c>
      <c r="AH713" s="0" t="s">
        <v>90</v>
      </c>
      <c r="AI713" s="0" t="s">
        <v>90</v>
      </c>
      <c r="AJ713" s="0" t="s">
        <v>90</v>
      </c>
      <c r="AK713" s="0" t="str">
        <f aca="false">IF(AND($CF713&lt;&gt;"",IFERROR(INDEX(subsample_country_map!$B:$B,MATCH($CF713,subsample_country_map!$A:$A,0)),"")&lt;&gt;""),INDEX(subsample_country_map!$B:$B,MATCH($CF713,subsample_country_map!$A:$A,0)),INDEX(lookup!$AA:$AA,MATCH($A713,lookup!$A:$A,0)))</f>
        <v>99_NCE</v>
      </c>
      <c r="AL713" s="0" t="str">
        <f aca="false">IF(AND($CF713&lt;&gt;"",IFERROR(INDEX(subsample_country_map!$C:$C,MATCH($CF713,subsample_country_map!$A:$A,0)),"")&lt;&gt;""),INDEX(subsample_country_map!$C:$C,MATCH($CF713,subsample_country_map!$A:$A,0)),INDEX(lookup!$AB:$AB,MATCH($A713,lookup!$A:$A,0)))</f>
        <v>99_NCE</v>
      </c>
      <c r="AM713" s="0" t="str">
        <f aca="false">IF(AND($CF713&lt;&gt;"",IFERROR(INDEX(subsample_country_map!$D:$D,MATCH($CF713,subsample_country_map!$A:$A,0)),"")&lt;&gt;""),INDEX(subsample_country_map!$D:$D,MATCH($CF713,subsample_country_map!$A:$A,0)),INDEX(lookup!$AC:$AC,MATCH($A713,lookup!$A:$A,0)))</f>
        <v>99_NCE</v>
      </c>
      <c r="AN713" s="0" t="str">
        <f aca="false">IF(AND($CF713&lt;&gt;"",IFERROR(INDEX(subsample_country_map!$E:$E,MATCH($CF713,subsample_country_map!$A:$A,0)),"")&lt;&gt;""),INDEX(subsample_country_map!$E:$E,MATCH($CF713,subsample_country_map!$A:$A,0)),INDEX(lookup!$AD:$AD,MATCH($A713,lookup!$A:$A,0)))</f>
        <v>99_NCE</v>
      </c>
      <c r="AO713" s="0" t="str">
        <f aca="false">INDEX(lookup!$Y:$Y,MATCH($A713,lookup!$A:$A,0))</f>
        <v>0_published</v>
      </c>
      <c r="AP713" s="0" t="str">
        <f aca="false">INDEX(lookup!$Z:$Z,MATCH($A713,lookup!$A:$A,0))</f>
        <v>0_VHB low</v>
      </c>
      <c r="AQ713" s="0" t="str">
        <f aca="false">INDEX(lookup!$W:$W,MATCH($A713,lookup!$A:$A,0))</f>
        <v>2_sust</v>
      </c>
      <c r="AS713" s="0" t="s">
        <v>91</v>
      </c>
      <c r="AT713" s="0" t="s">
        <v>111</v>
      </c>
      <c r="AU713" s="0" t="s">
        <v>93</v>
      </c>
      <c r="AV713" s="0" t="s">
        <v>2701</v>
      </c>
      <c r="AW713" s="0" t="s">
        <v>2702</v>
      </c>
      <c r="BA713" s="0" t="n">
        <v>6029</v>
      </c>
      <c r="BB713" s="0" t="s">
        <v>96</v>
      </c>
      <c r="BC713" s="0" t="s">
        <v>1697</v>
      </c>
      <c r="BD713" s="0" t="s">
        <v>123</v>
      </c>
      <c r="BE713" s="0" t="s">
        <v>98</v>
      </c>
      <c r="BI713" s="0" t="s">
        <v>124</v>
      </c>
      <c r="BJ713" s="0" t="s">
        <v>2703</v>
      </c>
      <c r="BK713" s="0" t="s">
        <v>399</v>
      </c>
      <c r="BL713" s="0" t="s">
        <v>2704</v>
      </c>
      <c r="BM713" s="0" t="s">
        <v>2649</v>
      </c>
      <c r="BN713" s="0" t="s">
        <v>2650</v>
      </c>
      <c r="BO713" s="0" t="s">
        <v>105</v>
      </c>
      <c r="BP713" s="0" t="s">
        <v>2645</v>
      </c>
      <c r="BQ713" s="0" t="s">
        <v>127</v>
      </c>
      <c r="BT713" s="0" t="n">
        <v>0</v>
      </c>
      <c r="BU713" s="0" t="s">
        <v>2651</v>
      </c>
      <c r="BW713" s="0" t="n">
        <v>2002</v>
      </c>
      <c r="BX713" s="0" t="n">
        <v>2018</v>
      </c>
      <c r="BY713" s="0" t="s">
        <v>2652</v>
      </c>
      <c r="BZ713" s="0" t="n">
        <v>2010</v>
      </c>
      <c r="CA713" s="0" t="n">
        <v>0.176470588235294</v>
      </c>
      <c r="CB713" s="0" t="n">
        <v>0</v>
      </c>
      <c r="CC713" s="0" t="n">
        <v>1</v>
      </c>
      <c r="CD713" s="0" t="n">
        <v>0.0442566260969678</v>
      </c>
      <c r="CE713" s="0" t="n">
        <v>1</v>
      </c>
    </row>
    <row r="714" customFormat="false" ht="15" hidden="false" customHeight="false" outlineLevel="0" collapsed="false">
      <c r="A714" s="0" t="s">
        <v>2645</v>
      </c>
      <c r="B714" s="0" t="n">
        <v>2019</v>
      </c>
      <c r="C714" s="0" t="n">
        <v>0.0117072504374459</v>
      </c>
      <c r="D714" s="0" t="n">
        <v>6029</v>
      </c>
      <c r="E714" s="0" t="n">
        <f aca="false">IF(ISNUMBER($BA714),$BA714,IF(AND(ISNUMBER($D714),ISNUMBER($BW714),ISNUMBER($BX714)),$D714*($BX714-$BW714+1),""))</f>
        <v>6029</v>
      </c>
      <c r="H714" s="0" t="s">
        <v>118</v>
      </c>
      <c r="I714" s="0" t="s">
        <v>344</v>
      </c>
      <c r="J714" s="0" t="n">
        <f aca="false">IF($BW714&lt;&gt;"",$BW714,"")</f>
        <v>2002</v>
      </c>
      <c r="K714" s="0" t="n">
        <f aca="false">IF($BX714&lt;&gt;"",$BX714,"")</f>
        <v>2018</v>
      </c>
      <c r="L714" s="0" t="n">
        <f aca="false">IF(AND(ISNUMBER($BW714),ISNUMBER($BX714)),($BW714+$BX714)/2,"")</f>
        <v>2010</v>
      </c>
      <c r="M714" s="0" t="n">
        <f aca="false">IF($L714&lt;&gt;"",$L714,"")</f>
        <v>2010</v>
      </c>
      <c r="N714" s="0" t="n">
        <f aca="false">IF(AND(ISNUMBER($BW714),ISNUMBER($BX714)),MIN(1,MAX(0,($BX714-2016+1)/($BX714-$BW714+1))),"")</f>
        <v>0.176470588235294</v>
      </c>
      <c r="O714" s="0" t="n">
        <f aca="false">IF(AND(ISNUMBER($BW714),ISNUMBER($BX714)),MIN(1,MAX(0,($BX714-2017+1)/($BX714-$BW714+1))),"")</f>
        <v>0.117647058823529</v>
      </c>
      <c r="P714" s="0" t="n">
        <f aca="false">IF(AND(ISNUMBER($BW714),ISNUMBER($BX714)),MIN(1,MAX(0,($BX714-2018+1)/($BX714-$BW714+1))),"")</f>
        <v>0.0588235294117647</v>
      </c>
      <c r="Q714" s="0" t="n">
        <f aca="false">IF(AND(ISNUMBER($BW714),ISNUMBER($BX714)),MIN(1,MAX(0,($BX714-2019+1)/($BX714-$BW714+1))),"")</f>
        <v>0</v>
      </c>
      <c r="R714" s="0" t="n">
        <f aca="false">IF(AND(ISNUMBER($BW714),ISNUMBER($BX714)),MIN(1,MAX(0,($BX714-2016+1)/($BX714-$BW714+1))),"")</f>
        <v>0.176470588235294</v>
      </c>
      <c r="S714" s="0" t="n">
        <f aca="false">IF($L714&lt;&gt;"",IF($L714&gt;=2015.5,1,0),"")</f>
        <v>0</v>
      </c>
      <c r="T714" s="0" t="n">
        <f aca="false">IF($L714&lt;&gt;"",IF($L714&gt;=2016,1,0),"")</f>
        <v>0</v>
      </c>
      <c r="U714" s="0" t="n">
        <f aca="false">IF(ISNUMBER($BX714),IF($BX714&gt;=2016,1,0),"")</f>
        <v>1</v>
      </c>
      <c r="V714" s="0" t="n">
        <f aca="false">IF(ISNUMBER($BW714),IF($BW714&gt;=2016,1,0),"")</f>
        <v>0</v>
      </c>
      <c r="W714" s="0" t="str">
        <f aca="false">IF(AND(ISNUMBER($BW714),ISNUMBER($BX714)),IF($BW714&gt;=2016,"post-only",IF($BX714&lt;2016,"pre-only","mixed")),"")</f>
        <v>mixed</v>
      </c>
      <c r="X714" s="0" t="n">
        <f aca="false">IF(AND(ISNUMBER($BW714),ISNUMBER($BX714)),MIN(1,MAX(0,($BX714-2017+1)/($BX714-$BW714+1))),"")</f>
        <v>0.117647058823529</v>
      </c>
      <c r="Y714" s="0" t="n">
        <f aca="false">IF(AND(ISNUMBER($BW714),ISNUMBER($BX714)),MIN(1,MAX(0,($BX714-2018+1)/($BX714-$BW714+1))),"")</f>
        <v>0.0588235294117647</v>
      </c>
      <c r="Z714" s="0" t="n">
        <f aca="false">IF(AND(ISNUMBER($BW714),ISNUMBER($BX714)),MIN(1,MAX(0,($BX714-2019+1)/($BX714-$BW714+1))),"")</f>
        <v>0</v>
      </c>
      <c r="AA714" s="0" t="n">
        <f aca="false">IF(ISNUMBER($BX714),IF($BX714&gt;=2017,1,0),"")</f>
        <v>1</v>
      </c>
      <c r="AB714" s="0" t="n">
        <f aca="false">IF(ISNUMBER($BX714),IF($BX714&gt;=2018,1,0),"")</f>
        <v>1</v>
      </c>
      <c r="AC714" s="0" t="n">
        <f aca="false">IF(ISNUMBER($BX714),IF($BX714&gt;=2019,1,0),"")</f>
        <v>0</v>
      </c>
      <c r="AD714" s="0" t="n">
        <f aca="false">IF($L714&lt;&gt;"",IF($L714&gt;2013,1,0),"")</f>
        <v>0</v>
      </c>
      <c r="AE714" s="0" t="n">
        <f aca="false">IF($L714&lt;&gt;"",1+IF($L714&gt;2011,1,0)+IF($L714&gt;2014,1,0),"")</f>
        <v>1</v>
      </c>
      <c r="AF714" s="0" t="s">
        <v>87</v>
      </c>
      <c r="AG714" s="0" t="s">
        <v>88</v>
      </c>
      <c r="AH714" s="0" t="s">
        <v>90</v>
      </c>
      <c r="AI714" s="0" t="s">
        <v>90</v>
      </c>
      <c r="AJ714" s="0" t="s">
        <v>90</v>
      </c>
      <c r="AK714" s="0" t="str">
        <f aca="false">IF(AND($CF714&lt;&gt;"",IFERROR(INDEX(subsample_country_map!$B:$B,MATCH($CF714,subsample_country_map!$A:$A,0)),"")&lt;&gt;""),INDEX(subsample_country_map!$B:$B,MATCH($CF714,subsample_country_map!$A:$A,0)),INDEX(lookup!$AA:$AA,MATCH($A714,lookup!$A:$A,0)))</f>
        <v>99_NCE</v>
      </c>
      <c r="AL714" s="0" t="str">
        <f aca="false">IF(AND($CF714&lt;&gt;"",IFERROR(INDEX(subsample_country_map!$C:$C,MATCH($CF714,subsample_country_map!$A:$A,0)),"")&lt;&gt;""),INDEX(subsample_country_map!$C:$C,MATCH($CF714,subsample_country_map!$A:$A,0)),INDEX(lookup!$AB:$AB,MATCH($A714,lookup!$A:$A,0)))</f>
        <v>99_NCE</v>
      </c>
      <c r="AM714" s="0" t="str">
        <f aca="false">IF(AND($CF714&lt;&gt;"",IFERROR(INDEX(subsample_country_map!$D:$D,MATCH($CF714,subsample_country_map!$A:$A,0)),"")&lt;&gt;""),INDEX(subsample_country_map!$D:$D,MATCH($CF714,subsample_country_map!$A:$A,0)),INDEX(lookup!$AC:$AC,MATCH($A714,lookup!$A:$A,0)))</f>
        <v>99_NCE</v>
      </c>
      <c r="AN714" s="0" t="str">
        <f aca="false">IF(AND($CF714&lt;&gt;"",IFERROR(INDEX(subsample_country_map!$E:$E,MATCH($CF714,subsample_country_map!$A:$A,0)),"")&lt;&gt;""),INDEX(subsample_country_map!$E:$E,MATCH($CF714,subsample_country_map!$A:$A,0)),INDEX(lookup!$AD:$AD,MATCH($A714,lookup!$A:$A,0)))</f>
        <v>99_NCE</v>
      </c>
      <c r="AO714" s="0" t="str">
        <f aca="false">INDEX(lookup!$Y:$Y,MATCH($A714,lookup!$A:$A,0))</f>
        <v>0_published</v>
      </c>
      <c r="AP714" s="0" t="str">
        <f aca="false">INDEX(lookup!$Z:$Z,MATCH($A714,lookup!$A:$A,0))</f>
        <v>0_VHB low</v>
      </c>
      <c r="AQ714" s="0" t="str">
        <f aca="false">INDEX(lookup!$W:$W,MATCH($A714,lookup!$A:$A,0))</f>
        <v>2_sust</v>
      </c>
      <c r="AS714" s="0" t="s">
        <v>91</v>
      </c>
      <c r="AT714" s="0" t="s">
        <v>397</v>
      </c>
      <c r="AU714" s="0" t="s">
        <v>93</v>
      </c>
      <c r="AV714" s="0" t="s">
        <v>2672</v>
      </c>
      <c r="AW714" s="0" t="s">
        <v>2669</v>
      </c>
      <c r="BA714" s="0" t="n">
        <v>6029</v>
      </c>
      <c r="BB714" s="0" t="s">
        <v>96</v>
      </c>
      <c r="BC714" s="0" t="s">
        <v>1697</v>
      </c>
      <c r="BD714" s="0" t="s">
        <v>123</v>
      </c>
      <c r="BE714" s="0" t="s">
        <v>98</v>
      </c>
      <c r="BI714" s="0" t="s">
        <v>124</v>
      </c>
      <c r="BJ714" s="0" t="s">
        <v>2703</v>
      </c>
      <c r="BK714" s="0" t="s">
        <v>399</v>
      </c>
      <c r="BL714" s="0" t="s">
        <v>2673</v>
      </c>
      <c r="BM714" s="0" t="s">
        <v>2668</v>
      </c>
      <c r="BN714" s="0" t="s">
        <v>2650</v>
      </c>
      <c r="BO714" s="0" t="s">
        <v>105</v>
      </c>
      <c r="BP714" s="0" t="s">
        <v>2645</v>
      </c>
      <c r="BQ714" s="0" t="s">
        <v>127</v>
      </c>
      <c r="BT714" s="0" t="n">
        <v>0</v>
      </c>
      <c r="BU714" s="0" t="s">
        <v>2651</v>
      </c>
      <c r="BW714" s="0" t="n">
        <v>2002</v>
      </c>
      <c r="BX714" s="0" t="n">
        <v>2018</v>
      </c>
      <c r="BY714" s="0" t="s">
        <v>2652</v>
      </c>
      <c r="BZ714" s="0" t="n">
        <v>2010</v>
      </c>
      <c r="CA714" s="0" t="n">
        <v>0.176470588235294</v>
      </c>
      <c r="CB714" s="0" t="n">
        <v>0</v>
      </c>
      <c r="CC714" s="0" t="n">
        <v>1</v>
      </c>
      <c r="CD714" s="0" t="n">
        <v>0.0117077853455628</v>
      </c>
      <c r="CE714" s="0" t="n">
        <v>1</v>
      </c>
    </row>
    <row r="715" customFormat="false" ht="15" hidden="false" customHeight="false" outlineLevel="0" collapsed="false">
      <c r="A715" s="0" t="s">
        <v>2645</v>
      </c>
      <c r="B715" s="0" t="n">
        <v>2020</v>
      </c>
      <c r="C715" s="0" t="n">
        <v>-0.0399188996704171</v>
      </c>
      <c r="D715" s="0" t="n">
        <v>6029</v>
      </c>
      <c r="E715" s="0" t="n">
        <f aca="false">IF(ISNUMBER($BA715),$BA715,IF(AND(ISNUMBER($D715),ISNUMBER($BW715),ISNUMBER($BX715)),$D715*($BX715-$BW715+1),""))</f>
        <v>6029</v>
      </c>
      <c r="H715" s="0" t="s">
        <v>118</v>
      </c>
      <c r="I715" s="0" t="s">
        <v>344</v>
      </c>
      <c r="J715" s="0" t="n">
        <f aca="false">IF($BW715&lt;&gt;"",$BW715,"")</f>
        <v>2002</v>
      </c>
      <c r="K715" s="0" t="n">
        <f aca="false">IF($BX715&lt;&gt;"",$BX715,"")</f>
        <v>2018</v>
      </c>
      <c r="L715" s="0" t="n">
        <f aca="false">IF(AND(ISNUMBER($BW715),ISNUMBER($BX715)),($BW715+$BX715)/2,"")</f>
        <v>2010</v>
      </c>
      <c r="M715" s="0" t="n">
        <f aca="false">IF($L715&lt;&gt;"",$L715,"")</f>
        <v>2010</v>
      </c>
      <c r="N715" s="0" t="n">
        <f aca="false">IF(AND(ISNUMBER($BW715),ISNUMBER($BX715)),MIN(1,MAX(0,($BX715-2016+1)/($BX715-$BW715+1))),"")</f>
        <v>0.176470588235294</v>
      </c>
      <c r="O715" s="0" t="n">
        <f aca="false">IF(AND(ISNUMBER($BW715),ISNUMBER($BX715)),MIN(1,MAX(0,($BX715-2017+1)/($BX715-$BW715+1))),"")</f>
        <v>0.117647058823529</v>
      </c>
      <c r="P715" s="0" t="n">
        <f aca="false">IF(AND(ISNUMBER($BW715),ISNUMBER($BX715)),MIN(1,MAX(0,($BX715-2018+1)/($BX715-$BW715+1))),"")</f>
        <v>0.0588235294117647</v>
      </c>
      <c r="Q715" s="0" t="n">
        <f aca="false">IF(AND(ISNUMBER($BW715),ISNUMBER($BX715)),MIN(1,MAX(0,($BX715-2019+1)/($BX715-$BW715+1))),"")</f>
        <v>0</v>
      </c>
      <c r="R715" s="0" t="n">
        <f aca="false">IF(AND(ISNUMBER($BW715),ISNUMBER($BX715)),MIN(1,MAX(0,($BX715-2016+1)/($BX715-$BW715+1))),"")</f>
        <v>0.176470588235294</v>
      </c>
      <c r="S715" s="0" t="n">
        <f aca="false">IF($L715&lt;&gt;"",IF($L715&gt;=2015.5,1,0),"")</f>
        <v>0</v>
      </c>
      <c r="T715" s="0" t="n">
        <f aca="false">IF($L715&lt;&gt;"",IF($L715&gt;=2016,1,0),"")</f>
        <v>0</v>
      </c>
      <c r="U715" s="0" t="n">
        <f aca="false">IF(ISNUMBER($BX715),IF($BX715&gt;=2016,1,0),"")</f>
        <v>1</v>
      </c>
      <c r="V715" s="0" t="n">
        <f aca="false">IF(ISNUMBER($BW715),IF($BW715&gt;=2016,1,0),"")</f>
        <v>0</v>
      </c>
      <c r="W715" s="0" t="str">
        <f aca="false">IF(AND(ISNUMBER($BW715),ISNUMBER($BX715)),IF($BW715&gt;=2016,"post-only",IF($BX715&lt;2016,"pre-only","mixed")),"")</f>
        <v>mixed</v>
      </c>
      <c r="X715" s="0" t="n">
        <f aca="false">IF(AND(ISNUMBER($BW715),ISNUMBER($BX715)),MIN(1,MAX(0,($BX715-2017+1)/($BX715-$BW715+1))),"")</f>
        <v>0.117647058823529</v>
      </c>
      <c r="Y715" s="0" t="n">
        <f aca="false">IF(AND(ISNUMBER($BW715),ISNUMBER($BX715)),MIN(1,MAX(0,($BX715-2018+1)/($BX715-$BW715+1))),"")</f>
        <v>0.0588235294117647</v>
      </c>
      <c r="Z715" s="0" t="n">
        <f aca="false">IF(AND(ISNUMBER($BW715),ISNUMBER($BX715)),MIN(1,MAX(0,($BX715-2019+1)/($BX715-$BW715+1))),"")</f>
        <v>0</v>
      </c>
      <c r="AA715" s="0" t="n">
        <f aca="false">IF(ISNUMBER($BX715),IF($BX715&gt;=2017,1,0),"")</f>
        <v>1</v>
      </c>
      <c r="AB715" s="0" t="n">
        <f aca="false">IF(ISNUMBER($BX715),IF($BX715&gt;=2018,1,0),"")</f>
        <v>1</v>
      </c>
      <c r="AC715" s="0" t="n">
        <f aca="false">IF(ISNUMBER($BX715),IF($BX715&gt;=2019,1,0),"")</f>
        <v>0</v>
      </c>
      <c r="AD715" s="0" t="n">
        <f aca="false">IF($L715&lt;&gt;"",IF($L715&gt;2013,1,0),"")</f>
        <v>0</v>
      </c>
      <c r="AE715" s="0" t="n">
        <f aca="false">IF($L715&lt;&gt;"",1+IF($L715&gt;2011,1,0)+IF($L715&gt;2014,1,0),"")</f>
        <v>1</v>
      </c>
      <c r="AF715" s="0" t="s">
        <v>87</v>
      </c>
      <c r="AG715" s="0" t="s">
        <v>88</v>
      </c>
      <c r="AH715" s="0" t="s">
        <v>90</v>
      </c>
      <c r="AI715" s="0" t="s">
        <v>90</v>
      </c>
      <c r="AJ715" s="0" t="s">
        <v>90</v>
      </c>
      <c r="AK715" s="0" t="str">
        <f aca="false">IF(AND($CF715&lt;&gt;"",IFERROR(INDEX(subsample_country_map!$B:$B,MATCH($CF715,subsample_country_map!$A:$A,0)),"")&lt;&gt;""),INDEX(subsample_country_map!$B:$B,MATCH($CF715,subsample_country_map!$A:$A,0)),INDEX(lookup!$AA:$AA,MATCH($A715,lookup!$A:$A,0)))</f>
        <v>99_NCE</v>
      </c>
      <c r="AL715" s="0" t="str">
        <f aca="false">IF(AND($CF715&lt;&gt;"",IFERROR(INDEX(subsample_country_map!$C:$C,MATCH($CF715,subsample_country_map!$A:$A,0)),"")&lt;&gt;""),INDEX(subsample_country_map!$C:$C,MATCH($CF715,subsample_country_map!$A:$A,0)),INDEX(lookup!$AB:$AB,MATCH($A715,lookup!$A:$A,0)))</f>
        <v>99_NCE</v>
      </c>
      <c r="AM715" s="0" t="str">
        <f aca="false">IF(AND($CF715&lt;&gt;"",IFERROR(INDEX(subsample_country_map!$D:$D,MATCH($CF715,subsample_country_map!$A:$A,0)),"")&lt;&gt;""),INDEX(subsample_country_map!$D:$D,MATCH($CF715,subsample_country_map!$A:$A,0)),INDEX(lookup!$AC:$AC,MATCH($A715,lookup!$A:$A,0)))</f>
        <v>99_NCE</v>
      </c>
      <c r="AN715" s="0" t="str">
        <f aca="false">IF(AND($CF715&lt;&gt;"",IFERROR(INDEX(subsample_country_map!$E:$E,MATCH($CF715,subsample_country_map!$A:$A,0)),"")&lt;&gt;""),INDEX(subsample_country_map!$E:$E,MATCH($CF715,subsample_country_map!$A:$A,0)),INDEX(lookup!$AD:$AD,MATCH($A715,lookup!$A:$A,0)))</f>
        <v>99_NCE</v>
      </c>
      <c r="AO715" s="0" t="str">
        <f aca="false">INDEX(lookup!$Y:$Y,MATCH($A715,lookup!$A:$A,0))</f>
        <v>0_published</v>
      </c>
      <c r="AP715" s="0" t="str">
        <f aca="false">INDEX(lookup!$Z:$Z,MATCH($A715,lookup!$A:$A,0))</f>
        <v>0_VHB low</v>
      </c>
      <c r="AQ715" s="0" t="str">
        <f aca="false">INDEX(lookup!$W:$W,MATCH($A715,lookup!$A:$A,0))</f>
        <v>2_sust</v>
      </c>
      <c r="AS715" s="0" t="s">
        <v>91</v>
      </c>
      <c r="AT715" s="0" t="s">
        <v>111</v>
      </c>
      <c r="AU715" s="0" t="s">
        <v>93</v>
      </c>
      <c r="AV715" s="0" t="s">
        <v>2705</v>
      </c>
      <c r="AW715" s="0" t="s">
        <v>2706</v>
      </c>
      <c r="BA715" s="0" t="n">
        <v>6029</v>
      </c>
      <c r="BB715" s="0" t="s">
        <v>96</v>
      </c>
      <c r="BC715" s="0" t="s">
        <v>1697</v>
      </c>
      <c r="BD715" s="0" t="s">
        <v>123</v>
      </c>
      <c r="BE715" s="0" t="s">
        <v>98</v>
      </c>
      <c r="BI715" s="0" t="s">
        <v>124</v>
      </c>
      <c r="BJ715" s="0" t="s">
        <v>2703</v>
      </c>
      <c r="BK715" s="0" t="s">
        <v>399</v>
      </c>
      <c r="BL715" s="0" t="s">
        <v>2707</v>
      </c>
      <c r="BM715" s="0" t="s">
        <v>2708</v>
      </c>
      <c r="BN715" s="0" t="s">
        <v>2650</v>
      </c>
      <c r="BO715" s="0" t="s">
        <v>105</v>
      </c>
      <c r="BP715" s="0" t="s">
        <v>2645</v>
      </c>
      <c r="BQ715" s="0" t="s">
        <v>127</v>
      </c>
      <c r="BT715" s="0" t="n">
        <v>0</v>
      </c>
      <c r="BU715" s="0" t="s">
        <v>2651</v>
      </c>
      <c r="BW715" s="0" t="n">
        <v>2002</v>
      </c>
      <c r="BX715" s="0" t="n">
        <v>2018</v>
      </c>
      <c r="BY715" s="0" t="s">
        <v>2652</v>
      </c>
      <c r="BZ715" s="0" t="n">
        <v>2010</v>
      </c>
      <c r="CA715" s="0" t="n">
        <v>0.176470588235294</v>
      </c>
      <c r="CB715" s="0" t="n">
        <v>0</v>
      </c>
      <c r="CC715" s="0" t="n">
        <v>1</v>
      </c>
      <c r="CD715" s="0" t="n">
        <v>-0.0399401238024634</v>
      </c>
      <c r="CE715" s="0" t="n">
        <v>1</v>
      </c>
    </row>
    <row r="716" customFormat="false" ht="15" hidden="false" customHeight="false" outlineLevel="0" collapsed="false">
      <c r="A716" s="0" t="s">
        <v>2645</v>
      </c>
      <c r="B716" s="0" t="n">
        <v>2021</v>
      </c>
      <c r="C716" s="0" t="n">
        <v>-0.0283221217867122</v>
      </c>
      <c r="D716" s="0" t="n">
        <v>6029</v>
      </c>
      <c r="E716" s="0" t="n">
        <f aca="false">IF(ISNUMBER($BA716),$BA716,IF(AND(ISNUMBER($D716),ISNUMBER($BW716),ISNUMBER($BX716)),$D716*($BX716-$BW716+1),""))</f>
        <v>6029</v>
      </c>
      <c r="H716" s="0" t="s">
        <v>118</v>
      </c>
      <c r="I716" s="0" t="s">
        <v>344</v>
      </c>
      <c r="J716" s="0" t="n">
        <f aca="false">IF($BW716&lt;&gt;"",$BW716,"")</f>
        <v>2002</v>
      </c>
      <c r="K716" s="0" t="n">
        <f aca="false">IF($BX716&lt;&gt;"",$BX716,"")</f>
        <v>2018</v>
      </c>
      <c r="L716" s="0" t="n">
        <f aca="false">IF(AND(ISNUMBER($BW716),ISNUMBER($BX716)),($BW716+$BX716)/2,"")</f>
        <v>2010</v>
      </c>
      <c r="M716" s="0" t="n">
        <f aca="false">IF($L716&lt;&gt;"",$L716,"")</f>
        <v>2010</v>
      </c>
      <c r="N716" s="0" t="n">
        <f aca="false">IF(AND(ISNUMBER($BW716),ISNUMBER($BX716)),MIN(1,MAX(0,($BX716-2016+1)/($BX716-$BW716+1))),"")</f>
        <v>0.176470588235294</v>
      </c>
      <c r="O716" s="0" t="n">
        <f aca="false">IF(AND(ISNUMBER($BW716),ISNUMBER($BX716)),MIN(1,MAX(0,($BX716-2017+1)/($BX716-$BW716+1))),"")</f>
        <v>0.117647058823529</v>
      </c>
      <c r="P716" s="0" t="n">
        <f aca="false">IF(AND(ISNUMBER($BW716),ISNUMBER($BX716)),MIN(1,MAX(0,($BX716-2018+1)/($BX716-$BW716+1))),"")</f>
        <v>0.0588235294117647</v>
      </c>
      <c r="Q716" s="0" t="n">
        <f aca="false">IF(AND(ISNUMBER($BW716),ISNUMBER($BX716)),MIN(1,MAX(0,($BX716-2019+1)/($BX716-$BW716+1))),"")</f>
        <v>0</v>
      </c>
      <c r="R716" s="0" t="n">
        <f aca="false">IF(AND(ISNUMBER($BW716),ISNUMBER($BX716)),MIN(1,MAX(0,($BX716-2016+1)/($BX716-$BW716+1))),"")</f>
        <v>0.176470588235294</v>
      </c>
      <c r="S716" s="0" t="n">
        <f aca="false">IF($L716&lt;&gt;"",IF($L716&gt;=2015.5,1,0),"")</f>
        <v>0</v>
      </c>
      <c r="T716" s="0" t="n">
        <f aca="false">IF($L716&lt;&gt;"",IF($L716&gt;=2016,1,0),"")</f>
        <v>0</v>
      </c>
      <c r="U716" s="0" t="n">
        <f aca="false">IF(ISNUMBER($BX716),IF($BX716&gt;=2016,1,0),"")</f>
        <v>1</v>
      </c>
      <c r="V716" s="0" t="n">
        <f aca="false">IF(ISNUMBER($BW716),IF($BW716&gt;=2016,1,0),"")</f>
        <v>0</v>
      </c>
      <c r="W716" s="0" t="str">
        <f aca="false">IF(AND(ISNUMBER($BW716),ISNUMBER($BX716)),IF($BW716&gt;=2016,"post-only",IF($BX716&lt;2016,"pre-only","mixed")),"")</f>
        <v>mixed</v>
      </c>
      <c r="X716" s="0" t="n">
        <f aca="false">IF(AND(ISNUMBER($BW716),ISNUMBER($BX716)),MIN(1,MAX(0,($BX716-2017+1)/($BX716-$BW716+1))),"")</f>
        <v>0.117647058823529</v>
      </c>
      <c r="Y716" s="0" t="n">
        <f aca="false">IF(AND(ISNUMBER($BW716),ISNUMBER($BX716)),MIN(1,MAX(0,($BX716-2018+1)/($BX716-$BW716+1))),"")</f>
        <v>0.0588235294117647</v>
      </c>
      <c r="Z716" s="0" t="n">
        <f aca="false">IF(AND(ISNUMBER($BW716),ISNUMBER($BX716)),MIN(1,MAX(0,($BX716-2019+1)/($BX716-$BW716+1))),"")</f>
        <v>0</v>
      </c>
      <c r="AA716" s="0" t="n">
        <f aca="false">IF(ISNUMBER($BX716),IF($BX716&gt;=2017,1,0),"")</f>
        <v>1</v>
      </c>
      <c r="AB716" s="0" t="n">
        <f aca="false">IF(ISNUMBER($BX716),IF($BX716&gt;=2018,1,0),"")</f>
        <v>1</v>
      </c>
      <c r="AC716" s="0" t="n">
        <f aca="false">IF(ISNUMBER($BX716),IF($BX716&gt;=2019,1,0),"")</f>
        <v>0</v>
      </c>
      <c r="AD716" s="0" t="n">
        <f aca="false">IF($L716&lt;&gt;"",IF($L716&gt;2013,1,0),"")</f>
        <v>0</v>
      </c>
      <c r="AE716" s="0" t="n">
        <f aca="false">IF($L716&lt;&gt;"",1+IF($L716&gt;2011,1,0)+IF($L716&gt;2014,1,0),"")</f>
        <v>1</v>
      </c>
      <c r="AF716" s="0" t="s">
        <v>87</v>
      </c>
      <c r="AG716" s="0" t="s">
        <v>88</v>
      </c>
      <c r="AH716" s="0" t="s">
        <v>90</v>
      </c>
      <c r="AI716" s="0" t="s">
        <v>90</v>
      </c>
      <c r="AJ716" s="0" t="s">
        <v>90</v>
      </c>
      <c r="AK716" s="0" t="str">
        <f aca="false">IF(AND($CF716&lt;&gt;"",IFERROR(INDEX(subsample_country_map!$B:$B,MATCH($CF716,subsample_country_map!$A:$A,0)),"")&lt;&gt;""),INDEX(subsample_country_map!$B:$B,MATCH($CF716,subsample_country_map!$A:$A,0)),INDEX(lookup!$AA:$AA,MATCH($A716,lookup!$A:$A,0)))</f>
        <v>99_NCE</v>
      </c>
      <c r="AL716" s="0" t="str">
        <f aca="false">IF(AND($CF716&lt;&gt;"",IFERROR(INDEX(subsample_country_map!$C:$C,MATCH($CF716,subsample_country_map!$A:$A,0)),"")&lt;&gt;""),INDEX(subsample_country_map!$C:$C,MATCH($CF716,subsample_country_map!$A:$A,0)),INDEX(lookup!$AB:$AB,MATCH($A716,lookup!$A:$A,0)))</f>
        <v>99_NCE</v>
      </c>
      <c r="AM716" s="0" t="str">
        <f aca="false">IF(AND($CF716&lt;&gt;"",IFERROR(INDEX(subsample_country_map!$D:$D,MATCH($CF716,subsample_country_map!$A:$A,0)),"")&lt;&gt;""),INDEX(subsample_country_map!$D:$D,MATCH($CF716,subsample_country_map!$A:$A,0)),INDEX(lookup!$AC:$AC,MATCH($A716,lookup!$A:$A,0)))</f>
        <v>99_NCE</v>
      </c>
      <c r="AN716" s="0" t="str">
        <f aca="false">IF(AND($CF716&lt;&gt;"",IFERROR(INDEX(subsample_country_map!$E:$E,MATCH($CF716,subsample_country_map!$A:$A,0)),"")&lt;&gt;""),INDEX(subsample_country_map!$E:$E,MATCH($CF716,subsample_country_map!$A:$A,0)),INDEX(lookup!$AD:$AD,MATCH($A716,lookup!$A:$A,0)))</f>
        <v>99_NCE</v>
      </c>
      <c r="AO716" s="0" t="str">
        <f aca="false">INDEX(lookup!$Y:$Y,MATCH($A716,lookup!$A:$A,0))</f>
        <v>0_published</v>
      </c>
      <c r="AP716" s="0" t="str">
        <f aca="false">INDEX(lookup!$Z:$Z,MATCH($A716,lookup!$A:$A,0))</f>
        <v>0_VHB low</v>
      </c>
      <c r="AQ716" s="0" t="str">
        <f aca="false">INDEX(lookup!$W:$W,MATCH($A716,lookup!$A:$A,0))</f>
        <v>2_sust</v>
      </c>
      <c r="AS716" s="0" t="s">
        <v>91</v>
      </c>
      <c r="AT716" s="0" t="s">
        <v>111</v>
      </c>
      <c r="AU716" s="0" t="s">
        <v>93</v>
      </c>
      <c r="AV716" s="0" t="s">
        <v>2328</v>
      </c>
      <c r="AW716" s="0" t="s">
        <v>1521</v>
      </c>
      <c r="BA716" s="0" t="n">
        <v>6029</v>
      </c>
      <c r="BB716" s="0" t="s">
        <v>96</v>
      </c>
      <c r="BC716" s="0" t="s">
        <v>1697</v>
      </c>
      <c r="BD716" s="0" t="s">
        <v>123</v>
      </c>
      <c r="BE716" s="0" t="s">
        <v>98</v>
      </c>
      <c r="BI716" s="0" t="s">
        <v>124</v>
      </c>
      <c r="BJ716" s="0" t="s">
        <v>2703</v>
      </c>
      <c r="BK716" s="0" t="s">
        <v>399</v>
      </c>
      <c r="BL716" s="0" t="s">
        <v>2709</v>
      </c>
      <c r="BM716" s="0" t="s">
        <v>2710</v>
      </c>
      <c r="BN716" s="0" t="s">
        <v>2650</v>
      </c>
      <c r="BO716" s="0" t="s">
        <v>105</v>
      </c>
      <c r="BP716" s="0" t="s">
        <v>2645</v>
      </c>
      <c r="BQ716" s="0" t="s">
        <v>127</v>
      </c>
      <c r="BT716" s="0" t="n">
        <v>0</v>
      </c>
      <c r="BU716" s="0" t="s">
        <v>2651</v>
      </c>
      <c r="BW716" s="0" t="n">
        <v>2002</v>
      </c>
      <c r="BX716" s="0" t="n">
        <v>2018</v>
      </c>
      <c r="BY716" s="0" t="s">
        <v>2652</v>
      </c>
      <c r="BZ716" s="0" t="n">
        <v>2010</v>
      </c>
      <c r="CA716" s="0" t="n">
        <v>0.176470588235294</v>
      </c>
      <c r="CB716" s="0" t="n">
        <v>0</v>
      </c>
      <c r="CC716" s="0" t="n">
        <v>1</v>
      </c>
      <c r="CD716" s="0" t="n">
        <v>-0.0283296982267817</v>
      </c>
      <c r="CE716" s="0" t="n">
        <v>1</v>
      </c>
    </row>
    <row r="717" customFormat="false" ht="15" hidden="false" customHeight="false" outlineLevel="0" collapsed="false">
      <c r="A717" s="0" t="s">
        <v>2645</v>
      </c>
      <c r="B717" s="0" t="n">
        <v>2022</v>
      </c>
      <c r="C717" s="0" t="n">
        <v>0.00135585580653225</v>
      </c>
      <c r="D717" s="0" t="n">
        <v>5643</v>
      </c>
      <c r="E717" s="0" t="n">
        <f aca="false">IF(ISNUMBER($BA717),$BA717,IF(AND(ISNUMBER($D717),ISNUMBER($BW717),ISNUMBER($BX717)),$D717*($BX717-$BW717+1),""))</f>
        <v>5643</v>
      </c>
      <c r="H717" s="0" t="s">
        <v>118</v>
      </c>
      <c r="I717" s="0" t="s">
        <v>344</v>
      </c>
      <c r="J717" s="0" t="n">
        <f aca="false">IF($BW717&lt;&gt;"",$BW717,"")</f>
        <v>2002</v>
      </c>
      <c r="K717" s="0" t="n">
        <f aca="false">IF($BX717&lt;&gt;"",$BX717,"")</f>
        <v>2018</v>
      </c>
      <c r="L717" s="0" t="n">
        <f aca="false">IF(AND(ISNUMBER($BW717),ISNUMBER($BX717)),($BW717+$BX717)/2,"")</f>
        <v>2010</v>
      </c>
      <c r="M717" s="0" t="n">
        <f aca="false">IF($L717&lt;&gt;"",$L717,"")</f>
        <v>2010</v>
      </c>
      <c r="N717" s="0" t="n">
        <f aca="false">IF(AND(ISNUMBER($BW717),ISNUMBER($BX717)),MIN(1,MAX(0,($BX717-2016+1)/($BX717-$BW717+1))),"")</f>
        <v>0.176470588235294</v>
      </c>
      <c r="O717" s="0" t="n">
        <f aca="false">IF(AND(ISNUMBER($BW717),ISNUMBER($BX717)),MIN(1,MAX(0,($BX717-2017+1)/($BX717-$BW717+1))),"")</f>
        <v>0.117647058823529</v>
      </c>
      <c r="P717" s="0" t="n">
        <f aca="false">IF(AND(ISNUMBER($BW717),ISNUMBER($BX717)),MIN(1,MAX(0,($BX717-2018+1)/($BX717-$BW717+1))),"")</f>
        <v>0.0588235294117647</v>
      </c>
      <c r="Q717" s="0" t="n">
        <f aca="false">IF(AND(ISNUMBER($BW717),ISNUMBER($BX717)),MIN(1,MAX(0,($BX717-2019+1)/($BX717-$BW717+1))),"")</f>
        <v>0</v>
      </c>
      <c r="R717" s="0" t="n">
        <f aca="false">IF(AND(ISNUMBER($BW717),ISNUMBER($BX717)),MIN(1,MAX(0,($BX717-2016+1)/($BX717-$BW717+1))),"")</f>
        <v>0.176470588235294</v>
      </c>
      <c r="S717" s="0" t="n">
        <f aca="false">IF($L717&lt;&gt;"",IF($L717&gt;=2015.5,1,0),"")</f>
        <v>0</v>
      </c>
      <c r="T717" s="0" t="n">
        <f aca="false">IF($L717&lt;&gt;"",IF($L717&gt;=2016,1,0),"")</f>
        <v>0</v>
      </c>
      <c r="U717" s="0" t="n">
        <f aca="false">IF(ISNUMBER($BX717),IF($BX717&gt;=2016,1,0),"")</f>
        <v>1</v>
      </c>
      <c r="V717" s="0" t="n">
        <f aca="false">IF(ISNUMBER($BW717),IF($BW717&gt;=2016,1,0),"")</f>
        <v>0</v>
      </c>
      <c r="W717" s="0" t="str">
        <f aca="false">IF(AND(ISNUMBER($BW717),ISNUMBER($BX717)),IF($BW717&gt;=2016,"post-only",IF($BX717&lt;2016,"pre-only","mixed")),"")</f>
        <v>mixed</v>
      </c>
      <c r="X717" s="0" t="n">
        <f aca="false">IF(AND(ISNUMBER($BW717),ISNUMBER($BX717)),MIN(1,MAX(0,($BX717-2017+1)/($BX717-$BW717+1))),"")</f>
        <v>0.117647058823529</v>
      </c>
      <c r="Y717" s="0" t="n">
        <f aca="false">IF(AND(ISNUMBER($BW717),ISNUMBER($BX717)),MIN(1,MAX(0,($BX717-2018+1)/($BX717-$BW717+1))),"")</f>
        <v>0.0588235294117647</v>
      </c>
      <c r="Z717" s="0" t="n">
        <f aca="false">IF(AND(ISNUMBER($BW717),ISNUMBER($BX717)),MIN(1,MAX(0,($BX717-2019+1)/($BX717-$BW717+1))),"")</f>
        <v>0</v>
      </c>
      <c r="AA717" s="0" t="n">
        <f aca="false">IF(ISNUMBER($BX717),IF($BX717&gt;=2017,1,0),"")</f>
        <v>1</v>
      </c>
      <c r="AB717" s="0" t="n">
        <f aca="false">IF(ISNUMBER($BX717),IF($BX717&gt;=2018,1,0),"")</f>
        <v>1</v>
      </c>
      <c r="AC717" s="0" t="n">
        <f aca="false">IF(ISNUMBER($BX717),IF($BX717&gt;=2019,1,0),"")</f>
        <v>0</v>
      </c>
      <c r="AD717" s="0" t="n">
        <f aca="false">IF($L717&lt;&gt;"",IF($L717&gt;2013,1,0),"")</f>
        <v>0</v>
      </c>
      <c r="AE717" s="0" t="n">
        <f aca="false">IF($L717&lt;&gt;"",1+IF($L717&gt;2011,1,0)+IF($L717&gt;2014,1,0),"")</f>
        <v>1</v>
      </c>
      <c r="AF717" s="0" t="s">
        <v>87</v>
      </c>
      <c r="AG717" s="0" t="s">
        <v>88</v>
      </c>
      <c r="AH717" s="0" t="s">
        <v>90</v>
      </c>
      <c r="AI717" s="0" t="s">
        <v>90</v>
      </c>
      <c r="AJ717" s="0" t="s">
        <v>90</v>
      </c>
      <c r="AK717" s="0" t="str">
        <f aca="false">IF(AND($CF717&lt;&gt;"",IFERROR(INDEX(subsample_country_map!$B:$B,MATCH($CF717,subsample_country_map!$A:$A,0)),"")&lt;&gt;""),INDEX(subsample_country_map!$B:$B,MATCH($CF717,subsample_country_map!$A:$A,0)),INDEX(lookup!$AA:$AA,MATCH($A717,lookup!$A:$A,0)))</f>
        <v>99_NCE</v>
      </c>
      <c r="AL717" s="0" t="str">
        <f aca="false">IF(AND($CF717&lt;&gt;"",IFERROR(INDEX(subsample_country_map!$C:$C,MATCH($CF717,subsample_country_map!$A:$A,0)),"")&lt;&gt;""),INDEX(subsample_country_map!$C:$C,MATCH($CF717,subsample_country_map!$A:$A,0)),INDEX(lookup!$AB:$AB,MATCH($A717,lookup!$A:$A,0)))</f>
        <v>99_NCE</v>
      </c>
      <c r="AM717" s="0" t="str">
        <f aca="false">IF(AND($CF717&lt;&gt;"",IFERROR(INDEX(subsample_country_map!$D:$D,MATCH($CF717,subsample_country_map!$A:$A,0)),"")&lt;&gt;""),INDEX(subsample_country_map!$D:$D,MATCH($CF717,subsample_country_map!$A:$A,0)),INDEX(lookup!$AC:$AC,MATCH($A717,lookup!$A:$A,0)))</f>
        <v>99_NCE</v>
      </c>
      <c r="AN717" s="0" t="str">
        <f aca="false">IF(AND($CF717&lt;&gt;"",IFERROR(INDEX(subsample_country_map!$E:$E,MATCH($CF717,subsample_country_map!$A:$A,0)),"")&lt;&gt;""),INDEX(subsample_country_map!$E:$E,MATCH($CF717,subsample_country_map!$A:$A,0)),INDEX(lookup!$AD:$AD,MATCH($A717,lookup!$A:$A,0)))</f>
        <v>99_NCE</v>
      </c>
      <c r="AO717" s="0" t="str">
        <f aca="false">INDEX(lookup!$Y:$Y,MATCH($A717,lookup!$A:$A,0))</f>
        <v>0_published</v>
      </c>
      <c r="AP717" s="0" t="str">
        <f aca="false">INDEX(lookup!$Z:$Z,MATCH($A717,lookup!$A:$A,0))</f>
        <v>0_VHB low</v>
      </c>
      <c r="AQ717" s="0" t="str">
        <f aca="false">INDEX(lookup!$W:$W,MATCH($A717,lookup!$A:$A,0))</f>
        <v>2_sust</v>
      </c>
      <c r="AS717" s="0" t="s">
        <v>91</v>
      </c>
      <c r="AT717" s="0" t="s">
        <v>111</v>
      </c>
      <c r="AU717" s="0" t="s">
        <v>93</v>
      </c>
      <c r="AV717" s="0" t="s">
        <v>1575</v>
      </c>
      <c r="AW717" s="0" t="s">
        <v>1518</v>
      </c>
      <c r="BA717" s="0" t="n">
        <v>5643</v>
      </c>
      <c r="BB717" s="0" t="s">
        <v>96</v>
      </c>
      <c r="BC717" s="0" t="s">
        <v>358</v>
      </c>
      <c r="BD717" s="0" t="s">
        <v>142</v>
      </c>
      <c r="BE717" s="0" t="s">
        <v>98</v>
      </c>
      <c r="BI717" s="0" t="s">
        <v>2711</v>
      </c>
      <c r="BJ717" s="0" t="s">
        <v>2712</v>
      </c>
      <c r="BK717" s="0" t="s">
        <v>318</v>
      </c>
      <c r="BL717" s="0" t="s">
        <v>2713</v>
      </c>
      <c r="BM717" s="0" t="s">
        <v>2649</v>
      </c>
      <c r="BN717" s="0" t="s">
        <v>2650</v>
      </c>
      <c r="BO717" s="0" t="s">
        <v>105</v>
      </c>
      <c r="BP717" s="0" t="s">
        <v>2645</v>
      </c>
      <c r="BQ717" s="0" t="s">
        <v>127</v>
      </c>
      <c r="BT717" s="0" t="n">
        <v>0</v>
      </c>
      <c r="BU717" s="0" t="s">
        <v>2651</v>
      </c>
      <c r="BW717" s="0" t="n">
        <v>2002</v>
      </c>
      <c r="BX717" s="0" t="n">
        <v>2018</v>
      </c>
      <c r="BY717" s="0" t="s">
        <v>2652</v>
      </c>
      <c r="BZ717" s="0" t="n">
        <v>2010</v>
      </c>
      <c r="CA717" s="0" t="n">
        <v>0.176470588235294</v>
      </c>
      <c r="CB717" s="0" t="n">
        <v>0</v>
      </c>
      <c r="CC717" s="0" t="n">
        <v>1</v>
      </c>
      <c r="CD717" s="0" t="n">
        <v>0.00135585663737673</v>
      </c>
      <c r="CE717" s="0" t="n">
        <v>1</v>
      </c>
    </row>
    <row r="718" customFormat="false" ht="15" hidden="false" customHeight="false" outlineLevel="0" collapsed="false">
      <c r="A718" s="0" t="s">
        <v>2645</v>
      </c>
      <c r="B718" s="0" t="n">
        <v>2023</v>
      </c>
      <c r="C718" s="0" t="n">
        <v>0.00468110952474135</v>
      </c>
      <c r="D718" s="0" t="n">
        <v>5643</v>
      </c>
      <c r="E718" s="0" t="n">
        <f aca="false">IF(ISNUMBER($BA718),$BA718,IF(AND(ISNUMBER($D718),ISNUMBER($BW718),ISNUMBER($BX718)),$D718*($BX718-$BW718+1),""))</f>
        <v>5643</v>
      </c>
      <c r="H718" s="0" t="s">
        <v>118</v>
      </c>
      <c r="I718" s="0" t="s">
        <v>344</v>
      </c>
      <c r="J718" s="0" t="n">
        <f aca="false">IF($BW718&lt;&gt;"",$BW718,"")</f>
        <v>2002</v>
      </c>
      <c r="K718" s="0" t="n">
        <f aca="false">IF($BX718&lt;&gt;"",$BX718,"")</f>
        <v>2018</v>
      </c>
      <c r="L718" s="0" t="n">
        <f aca="false">IF(AND(ISNUMBER($BW718),ISNUMBER($BX718)),($BW718+$BX718)/2,"")</f>
        <v>2010</v>
      </c>
      <c r="M718" s="0" t="n">
        <f aca="false">IF($L718&lt;&gt;"",$L718,"")</f>
        <v>2010</v>
      </c>
      <c r="N718" s="0" t="n">
        <f aca="false">IF(AND(ISNUMBER($BW718),ISNUMBER($BX718)),MIN(1,MAX(0,($BX718-2016+1)/($BX718-$BW718+1))),"")</f>
        <v>0.176470588235294</v>
      </c>
      <c r="O718" s="0" t="n">
        <f aca="false">IF(AND(ISNUMBER($BW718),ISNUMBER($BX718)),MIN(1,MAX(0,($BX718-2017+1)/($BX718-$BW718+1))),"")</f>
        <v>0.117647058823529</v>
      </c>
      <c r="P718" s="0" t="n">
        <f aca="false">IF(AND(ISNUMBER($BW718),ISNUMBER($BX718)),MIN(1,MAX(0,($BX718-2018+1)/($BX718-$BW718+1))),"")</f>
        <v>0.0588235294117647</v>
      </c>
      <c r="Q718" s="0" t="n">
        <f aca="false">IF(AND(ISNUMBER($BW718),ISNUMBER($BX718)),MIN(1,MAX(0,($BX718-2019+1)/($BX718-$BW718+1))),"")</f>
        <v>0</v>
      </c>
      <c r="R718" s="0" t="n">
        <f aca="false">IF(AND(ISNUMBER($BW718),ISNUMBER($BX718)),MIN(1,MAX(0,($BX718-2016+1)/($BX718-$BW718+1))),"")</f>
        <v>0.176470588235294</v>
      </c>
      <c r="S718" s="0" t="n">
        <f aca="false">IF($L718&lt;&gt;"",IF($L718&gt;=2015.5,1,0),"")</f>
        <v>0</v>
      </c>
      <c r="T718" s="0" t="n">
        <f aca="false">IF($L718&lt;&gt;"",IF($L718&gt;=2016,1,0),"")</f>
        <v>0</v>
      </c>
      <c r="U718" s="0" t="n">
        <f aca="false">IF(ISNUMBER($BX718),IF($BX718&gt;=2016,1,0),"")</f>
        <v>1</v>
      </c>
      <c r="V718" s="0" t="n">
        <f aca="false">IF(ISNUMBER($BW718),IF($BW718&gt;=2016,1,0),"")</f>
        <v>0</v>
      </c>
      <c r="W718" s="0" t="str">
        <f aca="false">IF(AND(ISNUMBER($BW718),ISNUMBER($BX718)),IF($BW718&gt;=2016,"post-only",IF($BX718&lt;2016,"pre-only","mixed")),"")</f>
        <v>mixed</v>
      </c>
      <c r="X718" s="0" t="n">
        <f aca="false">IF(AND(ISNUMBER($BW718),ISNUMBER($BX718)),MIN(1,MAX(0,($BX718-2017+1)/($BX718-$BW718+1))),"")</f>
        <v>0.117647058823529</v>
      </c>
      <c r="Y718" s="0" t="n">
        <f aca="false">IF(AND(ISNUMBER($BW718),ISNUMBER($BX718)),MIN(1,MAX(0,($BX718-2018+1)/($BX718-$BW718+1))),"")</f>
        <v>0.0588235294117647</v>
      </c>
      <c r="Z718" s="0" t="n">
        <f aca="false">IF(AND(ISNUMBER($BW718),ISNUMBER($BX718)),MIN(1,MAX(0,($BX718-2019+1)/($BX718-$BW718+1))),"")</f>
        <v>0</v>
      </c>
      <c r="AA718" s="0" t="n">
        <f aca="false">IF(ISNUMBER($BX718),IF($BX718&gt;=2017,1,0),"")</f>
        <v>1</v>
      </c>
      <c r="AB718" s="0" t="n">
        <f aca="false">IF(ISNUMBER($BX718),IF($BX718&gt;=2018,1,0),"")</f>
        <v>1</v>
      </c>
      <c r="AC718" s="0" t="n">
        <f aca="false">IF(ISNUMBER($BX718),IF($BX718&gt;=2019,1,0),"")</f>
        <v>0</v>
      </c>
      <c r="AD718" s="0" t="n">
        <f aca="false">IF($L718&lt;&gt;"",IF($L718&gt;2013,1,0),"")</f>
        <v>0</v>
      </c>
      <c r="AE718" s="0" t="n">
        <f aca="false">IF($L718&lt;&gt;"",1+IF($L718&gt;2011,1,0)+IF($L718&gt;2014,1,0),"")</f>
        <v>1</v>
      </c>
      <c r="AF718" s="0" t="s">
        <v>87</v>
      </c>
      <c r="AG718" s="0" t="s">
        <v>88</v>
      </c>
      <c r="AH718" s="0" t="s">
        <v>90</v>
      </c>
      <c r="AI718" s="0" t="s">
        <v>90</v>
      </c>
      <c r="AJ718" s="0" t="s">
        <v>90</v>
      </c>
      <c r="AK718" s="0" t="str">
        <f aca="false">IF(AND($CF718&lt;&gt;"",IFERROR(INDEX(subsample_country_map!$B:$B,MATCH($CF718,subsample_country_map!$A:$A,0)),"")&lt;&gt;""),INDEX(subsample_country_map!$B:$B,MATCH($CF718,subsample_country_map!$A:$A,0)),INDEX(lookup!$AA:$AA,MATCH($A718,lookup!$A:$A,0)))</f>
        <v>99_NCE</v>
      </c>
      <c r="AL718" s="0" t="str">
        <f aca="false">IF(AND($CF718&lt;&gt;"",IFERROR(INDEX(subsample_country_map!$C:$C,MATCH($CF718,subsample_country_map!$A:$A,0)),"")&lt;&gt;""),INDEX(subsample_country_map!$C:$C,MATCH($CF718,subsample_country_map!$A:$A,0)),INDEX(lookup!$AB:$AB,MATCH($A718,lookup!$A:$A,0)))</f>
        <v>99_NCE</v>
      </c>
      <c r="AM718" s="0" t="str">
        <f aca="false">IF(AND($CF718&lt;&gt;"",IFERROR(INDEX(subsample_country_map!$D:$D,MATCH($CF718,subsample_country_map!$A:$A,0)),"")&lt;&gt;""),INDEX(subsample_country_map!$D:$D,MATCH($CF718,subsample_country_map!$A:$A,0)),INDEX(lookup!$AC:$AC,MATCH($A718,lookup!$A:$A,0)))</f>
        <v>99_NCE</v>
      </c>
      <c r="AN718" s="0" t="str">
        <f aca="false">IF(AND($CF718&lt;&gt;"",IFERROR(INDEX(subsample_country_map!$E:$E,MATCH($CF718,subsample_country_map!$A:$A,0)),"")&lt;&gt;""),INDEX(subsample_country_map!$E:$E,MATCH($CF718,subsample_country_map!$A:$A,0)),INDEX(lookup!$AD:$AD,MATCH($A718,lookup!$A:$A,0)))</f>
        <v>99_NCE</v>
      </c>
      <c r="AO718" s="0" t="str">
        <f aca="false">INDEX(lookup!$Y:$Y,MATCH($A718,lookup!$A:$A,0))</f>
        <v>0_published</v>
      </c>
      <c r="AP718" s="0" t="str">
        <f aca="false">INDEX(lookup!$Z:$Z,MATCH($A718,lookup!$A:$A,0))</f>
        <v>0_VHB low</v>
      </c>
      <c r="AQ718" s="0" t="str">
        <f aca="false">INDEX(lookup!$W:$W,MATCH($A718,lookup!$A:$A,0))</f>
        <v>2_sust</v>
      </c>
      <c r="AS718" s="0" t="s">
        <v>91</v>
      </c>
      <c r="AT718" s="0" t="s">
        <v>111</v>
      </c>
      <c r="AU718" s="0" t="s">
        <v>93</v>
      </c>
      <c r="AV718" s="0" t="s">
        <v>1681</v>
      </c>
      <c r="AW718" s="0" t="s">
        <v>1574</v>
      </c>
      <c r="BA718" s="0" t="n">
        <v>5643</v>
      </c>
      <c r="BB718" s="0" t="s">
        <v>96</v>
      </c>
      <c r="BC718" s="0" t="s">
        <v>358</v>
      </c>
      <c r="BD718" s="0" t="s">
        <v>142</v>
      </c>
      <c r="BE718" s="0" t="s">
        <v>98</v>
      </c>
      <c r="BI718" s="0" t="s">
        <v>2711</v>
      </c>
      <c r="BJ718" s="0" t="s">
        <v>2714</v>
      </c>
      <c r="BK718" s="0" t="s">
        <v>318</v>
      </c>
      <c r="BL718" s="0" t="s">
        <v>2715</v>
      </c>
      <c r="BM718" s="0" t="s">
        <v>2649</v>
      </c>
      <c r="BN718" s="0" t="s">
        <v>2650</v>
      </c>
      <c r="BO718" s="0" t="s">
        <v>105</v>
      </c>
      <c r="BP718" s="0" t="s">
        <v>2645</v>
      </c>
      <c r="BQ718" s="0" t="s">
        <v>127</v>
      </c>
      <c r="BT718" s="0" t="n">
        <v>0</v>
      </c>
      <c r="BU718" s="0" t="s">
        <v>2651</v>
      </c>
      <c r="BW718" s="0" t="n">
        <v>2002</v>
      </c>
      <c r="BX718" s="0" t="n">
        <v>2018</v>
      </c>
      <c r="BY718" s="0" t="s">
        <v>2652</v>
      </c>
      <c r="BZ718" s="0" t="n">
        <v>2010</v>
      </c>
      <c r="CA718" s="0" t="n">
        <v>0.176470588235294</v>
      </c>
      <c r="CB718" s="0" t="n">
        <v>0</v>
      </c>
      <c r="CC718" s="0" t="n">
        <v>1</v>
      </c>
      <c r="CD718" s="0" t="n">
        <v>0.00468114371724192</v>
      </c>
      <c r="CE718" s="0" t="n">
        <v>1</v>
      </c>
    </row>
    <row r="719" customFormat="false" ht="15" hidden="false" customHeight="false" outlineLevel="0" collapsed="false">
      <c r="A719" s="0" t="s">
        <v>2645</v>
      </c>
      <c r="B719" s="0" t="n">
        <v>2024</v>
      </c>
      <c r="C719" s="0" t="n">
        <v>-0.00585720199453464</v>
      </c>
      <c r="D719" s="0" t="n">
        <v>5643</v>
      </c>
      <c r="E719" s="0" t="n">
        <f aca="false">IF(ISNUMBER($BA719),$BA719,IF(AND(ISNUMBER($D719),ISNUMBER($BW719),ISNUMBER($BX719)),$D719*($BX719-$BW719+1),""))</f>
        <v>5643</v>
      </c>
      <c r="H719" s="0" t="s">
        <v>118</v>
      </c>
      <c r="I719" s="0" t="s">
        <v>344</v>
      </c>
      <c r="J719" s="0" t="n">
        <f aca="false">IF($BW719&lt;&gt;"",$BW719,"")</f>
        <v>2002</v>
      </c>
      <c r="K719" s="0" t="n">
        <f aca="false">IF($BX719&lt;&gt;"",$BX719,"")</f>
        <v>2018</v>
      </c>
      <c r="L719" s="0" t="n">
        <f aca="false">IF(AND(ISNUMBER($BW719),ISNUMBER($BX719)),($BW719+$BX719)/2,"")</f>
        <v>2010</v>
      </c>
      <c r="M719" s="0" t="n">
        <f aca="false">IF($L719&lt;&gt;"",$L719,"")</f>
        <v>2010</v>
      </c>
      <c r="N719" s="0" t="n">
        <f aca="false">IF(AND(ISNUMBER($BW719),ISNUMBER($BX719)),MIN(1,MAX(0,($BX719-2016+1)/($BX719-$BW719+1))),"")</f>
        <v>0.176470588235294</v>
      </c>
      <c r="O719" s="0" t="n">
        <f aca="false">IF(AND(ISNUMBER($BW719),ISNUMBER($BX719)),MIN(1,MAX(0,($BX719-2017+1)/($BX719-$BW719+1))),"")</f>
        <v>0.117647058823529</v>
      </c>
      <c r="P719" s="0" t="n">
        <f aca="false">IF(AND(ISNUMBER($BW719),ISNUMBER($BX719)),MIN(1,MAX(0,($BX719-2018+1)/($BX719-$BW719+1))),"")</f>
        <v>0.0588235294117647</v>
      </c>
      <c r="Q719" s="0" t="n">
        <f aca="false">IF(AND(ISNUMBER($BW719),ISNUMBER($BX719)),MIN(1,MAX(0,($BX719-2019+1)/($BX719-$BW719+1))),"")</f>
        <v>0</v>
      </c>
      <c r="R719" s="0" t="n">
        <f aca="false">IF(AND(ISNUMBER($BW719),ISNUMBER($BX719)),MIN(1,MAX(0,($BX719-2016+1)/($BX719-$BW719+1))),"")</f>
        <v>0.176470588235294</v>
      </c>
      <c r="S719" s="0" t="n">
        <f aca="false">IF($L719&lt;&gt;"",IF($L719&gt;=2015.5,1,0),"")</f>
        <v>0</v>
      </c>
      <c r="T719" s="0" t="n">
        <f aca="false">IF($L719&lt;&gt;"",IF($L719&gt;=2016,1,0),"")</f>
        <v>0</v>
      </c>
      <c r="U719" s="0" t="n">
        <f aca="false">IF(ISNUMBER($BX719),IF($BX719&gt;=2016,1,0),"")</f>
        <v>1</v>
      </c>
      <c r="V719" s="0" t="n">
        <f aca="false">IF(ISNUMBER($BW719),IF($BW719&gt;=2016,1,0),"")</f>
        <v>0</v>
      </c>
      <c r="W719" s="0" t="str">
        <f aca="false">IF(AND(ISNUMBER($BW719),ISNUMBER($BX719)),IF($BW719&gt;=2016,"post-only",IF($BX719&lt;2016,"pre-only","mixed")),"")</f>
        <v>mixed</v>
      </c>
      <c r="X719" s="0" t="n">
        <f aca="false">IF(AND(ISNUMBER($BW719),ISNUMBER($BX719)),MIN(1,MAX(0,($BX719-2017+1)/($BX719-$BW719+1))),"")</f>
        <v>0.117647058823529</v>
      </c>
      <c r="Y719" s="0" t="n">
        <f aca="false">IF(AND(ISNUMBER($BW719),ISNUMBER($BX719)),MIN(1,MAX(0,($BX719-2018+1)/($BX719-$BW719+1))),"")</f>
        <v>0.0588235294117647</v>
      </c>
      <c r="Z719" s="0" t="n">
        <f aca="false">IF(AND(ISNUMBER($BW719),ISNUMBER($BX719)),MIN(1,MAX(0,($BX719-2019+1)/($BX719-$BW719+1))),"")</f>
        <v>0</v>
      </c>
      <c r="AA719" s="0" t="n">
        <f aca="false">IF(ISNUMBER($BX719),IF($BX719&gt;=2017,1,0),"")</f>
        <v>1</v>
      </c>
      <c r="AB719" s="0" t="n">
        <f aca="false">IF(ISNUMBER($BX719),IF($BX719&gt;=2018,1,0),"")</f>
        <v>1</v>
      </c>
      <c r="AC719" s="0" t="n">
        <f aca="false">IF(ISNUMBER($BX719),IF($BX719&gt;=2019,1,0),"")</f>
        <v>0</v>
      </c>
      <c r="AD719" s="0" t="n">
        <f aca="false">IF($L719&lt;&gt;"",IF($L719&gt;2013,1,0),"")</f>
        <v>0</v>
      </c>
      <c r="AE719" s="0" t="n">
        <f aca="false">IF($L719&lt;&gt;"",1+IF($L719&gt;2011,1,0)+IF($L719&gt;2014,1,0),"")</f>
        <v>1</v>
      </c>
      <c r="AF719" s="0" t="s">
        <v>87</v>
      </c>
      <c r="AG719" s="0" t="s">
        <v>88</v>
      </c>
      <c r="AH719" s="0" t="s">
        <v>90</v>
      </c>
      <c r="AI719" s="0" t="s">
        <v>90</v>
      </c>
      <c r="AJ719" s="0" t="s">
        <v>90</v>
      </c>
      <c r="AK719" s="0" t="str">
        <f aca="false">IF(AND($CF719&lt;&gt;"",IFERROR(INDEX(subsample_country_map!$B:$B,MATCH($CF719,subsample_country_map!$A:$A,0)),"")&lt;&gt;""),INDEX(subsample_country_map!$B:$B,MATCH($CF719,subsample_country_map!$A:$A,0)),INDEX(lookup!$AA:$AA,MATCH($A719,lookup!$A:$A,0)))</f>
        <v>99_NCE</v>
      </c>
      <c r="AL719" s="0" t="str">
        <f aca="false">IF(AND($CF719&lt;&gt;"",IFERROR(INDEX(subsample_country_map!$C:$C,MATCH($CF719,subsample_country_map!$A:$A,0)),"")&lt;&gt;""),INDEX(subsample_country_map!$C:$C,MATCH($CF719,subsample_country_map!$A:$A,0)),INDEX(lookup!$AB:$AB,MATCH($A719,lookup!$A:$A,0)))</f>
        <v>99_NCE</v>
      </c>
      <c r="AM719" s="0" t="str">
        <f aca="false">IF(AND($CF719&lt;&gt;"",IFERROR(INDEX(subsample_country_map!$D:$D,MATCH($CF719,subsample_country_map!$A:$A,0)),"")&lt;&gt;""),INDEX(subsample_country_map!$D:$D,MATCH($CF719,subsample_country_map!$A:$A,0)),INDEX(lookup!$AC:$AC,MATCH($A719,lookup!$A:$A,0)))</f>
        <v>99_NCE</v>
      </c>
      <c r="AN719" s="0" t="str">
        <f aca="false">IF(AND($CF719&lt;&gt;"",IFERROR(INDEX(subsample_country_map!$E:$E,MATCH($CF719,subsample_country_map!$A:$A,0)),"")&lt;&gt;""),INDEX(subsample_country_map!$E:$E,MATCH($CF719,subsample_country_map!$A:$A,0)),INDEX(lookup!$AD:$AD,MATCH($A719,lookup!$A:$A,0)))</f>
        <v>99_NCE</v>
      </c>
      <c r="AO719" s="0" t="str">
        <f aca="false">INDEX(lookup!$Y:$Y,MATCH($A719,lookup!$A:$A,0))</f>
        <v>0_published</v>
      </c>
      <c r="AP719" s="0" t="str">
        <f aca="false">INDEX(lookup!$Z:$Z,MATCH($A719,lookup!$A:$A,0))</f>
        <v>0_VHB low</v>
      </c>
      <c r="AQ719" s="0" t="str">
        <f aca="false">INDEX(lookup!$W:$W,MATCH($A719,lookup!$A:$A,0))</f>
        <v>2_sust</v>
      </c>
      <c r="AS719" s="0" t="s">
        <v>91</v>
      </c>
      <c r="AT719" s="0" t="s">
        <v>111</v>
      </c>
      <c r="AU719" s="0" t="s">
        <v>93</v>
      </c>
      <c r="AV719" s="0" t="s">
        <v>483</v>
      </c>
      <c r="AW719" s="0" t="s">
        <v>1663</v>
      </c>
      <c r="BA719" s="0" t="n">
        <v>5643</v>
      </c>
      <c r="BB719" s="0" t="s">
        <v>96</v>
      </c>
      <c r="BC719" s="0" t="s">
        <v>358</v>
      </c>
      <c r="BD719" s="0" t="s">
        <v>142</v>
      </c>
      <c r="BE719" s="0" t="s">
        <v>98</v>
      </c>
      <c r="BI719" s="0" t="s">
        <v>2711</v>
      </c>
      <c r="BJ719" s="0" t="s">
        <v>2656</v>
      </c>
      <c r="BK719" s="0" t="s">
        <v>318</v>
      </c>
      <c r="BL719" s="0" t="s">
        <v>2716</v>
      </c>
      <c r="BM719" s="0" t="s">
        <v>2649</v>
      </c>
      <c r="BN719" s="0" t="s">
        <v>2650</v>
      </c>
      <c r="BO719" s="0" t="s">
        <v>105</v>
      </c>
      <c r="BP719" s="0" t="s">
        <v>2645</v>
      </c>
      <c r="BQ719" s="0" t="s">
        <v>127</v>
      </c>
      <c r="BT719" s="0" t="n">
        <v>0</v>
      </c>
      <c r="BU719" s="0" t="s">
        <v>2651</v>
      </c>
      <c r="BW719" s="0" t="n">
        <v>2002</v>
      </c>
      <c r="BX719" s="0" t="n">
        <v>2018</v>
      </c>
      <c r="BY719" s="0" t="s">
        <v>2652</v>
      </c>
      <c r="BZ719" s="0" t="n">
        <v>2010</v>
      </c>
      <c r="CA719" s="0" t="n">
        <v>0.176470588235294</v>
      </c>
      <c r="CB719" s="0" t="n">
        <v>0</v>
      </c>
      <c r="CC719" s="0" t="n">
        <v>1</v>
      </c>
      <c r="CD719" s="0" t="n">
        <v>-0.00585726897656222</v>
      </c>
      <c r="CE719" s="0" t="n">
        <v>1</v>
      </c>
    </row>
    <row r="720" customFormat="false" ht="15" hidden="false" customHeight="false" outlineLevel="0" collapsed="false">
      <c r="A720" s="0" t="s">
        <v>2645</v>
      </c>
      <c r="B720" s="0" t="n">
        <v>2025</v>
      </c>
      <c r="C720" s="0" t="n">
        <v>0.0038034156507514</v>
      </c>
      <c r="D720" s="0" t="n">
        <v>5643</v>
      </c>
      <c r="E720" s="0" t="n">
        <f aca="false">IF(ISNUMBER($BA720),$BA720,IF(AND(ISNUMBER($D720),ISNUMBER($BW720),ISNUMBER($BX720)),$D720*($BX720-$BW720+1),""))</f>
        <v>5643</v>
      </c>
      <c r="H720" s="0" t="s">
        <v>118</v>
      </c>
      <c r="I720" s="0" t="s">
        <v>344</v>
      </c>
      <c r="J720" s="0" t="n">
        <f aca="false">IF($BW720&lt;&gt;"",$BW720,"")</f>
        <v>2002</v>
      </c>
      <c r="K720" s="0" t="n">
        <f aca="false">IF($BX720&lt;&gt;"",$BX720,"")</f>
        <v>2018</v>
      </c>
      <c r="L720" s="0" t="n">
        <f aca="false">IF(AND(ISNUMBER($BW720),ISNUMBER($BX720)),($BW720+$BX720)/2,"")</f>
        <v>2010</v>
      </c>
      <c r="M720" s="0" t="n">
        <f aca="false">IF($L720&lt;&gt;"",$L720,"")</f>
        <v>2010</v>
      </c>
      <c r="N720" s="0" t="n">
        <f aca="false">IF(AND(ISNUMBER($BW720),ISNUMBER($BX720)),MIN(1,MAX(0,($BX720-2016+1)/($BX720-$BW720+1))),"")</f>
        <v>0.176470588235294</v>
      </c>
      <c r="O720" s="0" t="n">
        <f aca="false">IF(AND(ISNUMBER($BW720),ISNUMBER($BX720)),MIN(1,MAX(0,($BX720-2017+1)/($BX720-$BW720+1))),"")</f>
        <v>0.117647058823529</v>
      </c>
      <c r="P720" s="0" t="n">
        <f aca="false">IF(AND(ISNUMBER($BW720),ISNUMBER($BX720)),MIN(1,MAX(0,($BX720-2018+1)/($BX720-$BW720+1))),"")</f>
        <v>0.0588235294117647</v>
      </c>
      <c r="Q720" s="0" t="n">
        <f aca="false">IF(AND(ISNUMBER($BW720),ISNUMBER($BX720)),MIN(1,MAX(0,($BX720-2019+1)/($BX720-$BW720+1))),"")</f>
        <v>0</v>
      </c>
      <c r="R720" s="0" t="n">
        <f aca="false">IF(AND(ISNUMBER($BW720),ISNUMBER($BX720)),MIN(1,MAX(0,($BX720-2016+1)/($BX720-$BW720+1))),"")</f>
        <v>0.176470588235294</v>
      </c>
      <c r="S720" s="0" t="n">
        <f aca="false">IF($L720&lt;&gt;"",IF($L720&gt;=2015.5,1,0),"")</f>
        <v>0</v>
      </c>
      <c r="T720" s="0" t="n">
        <f aca="false">IF($L720&lt;&gt;"",IF($L720&gt;=2016,1,0),"")</f>
        <v>0</v>
      </c>
      <c r="U720" s="0" t="n">
        <f aca="false">IF(ISNUMBER($BX720),IF($BX720&gt;=2016,1,0),"")</f>
        <v>1</v>
      </c>
      <c r="V720" s="0" t="n">
        <f aca="false">IF(ISNUMBER($BW720),IF($BW720&gt;=2016,1,0),"")</f>
        <v>0</v>
      </c>
      <c r="W720" s="0" t="str">
        <f aca="false">IF(AND(ISNUMBER($BW720),ISNUMBER($BX720)),IF($BW720&gt;=2016,"post-only",IF($BX720&lt;2016,"pre-only","mixed")),"")</f>
        <v>mixed</v>
      </c>
      <c r="X720" s="0" t="n">
        <f aca="false">IF(AND(ISNUMBER($BW720),ISNUMBER($BX720)),MIN(1,MAX(0,($BX720-2017+1)/($BX720-$BW720+1))),"")</f>
        <v>0.117647058823529</v>
      </c>
      <c r="Y720" s="0" t="n">
        <f aca="false">IF(AND(ISNUMBER($BW720),ISNUMBER($BX720)),MIN(1,MAX(0,($BX720-2018+1)/($BX720-$BW720+1))),"")</f>
        <v>0.0588235294117647</v>
      </c>
      <c r="Z720" s="0" t="n">
        <f aca="false">IF(AND(ISNUMBER($BW720),ISNUMBER($BX720)),MIN(1,MAX(0,($BX720-2019+1)/($BX720-$BW720+1))),"")</f>
        <v>0</v>
      </c>
      <c r="AA720" s="0" t="n">
        <f aca="false">IF(ISNUMBER($BX720),IF($BX720&gt;=2017,1,0),"")</f>
        <v>1</v>
      </c>
      <c r="AB720" s="0" t="n">
        <f aca="false">IF(ISNUMBER($BX720),IF($BX720&gt;=2018,1,0),"")</f>
        <v>1</v>
      </c>
      <c r="AC720" s="0" t="n">
        <f aca="false">IF(ISNUMBER($BX720),IF($BX720&gt;=2019,1,0),"")</f>
        <v>0</v>
      </c>
      <c r="AD720" s="0" t="n">
        <f aca="false">IF($L720&lt;&gt;"",IF($L720&gt;2013,1,0),"")</f>
        <v>0</v>
      </c>
      <c r="AE720" s="0" t="n">
        <f aca="false">IF($L720&lt;&gt;"",1+IF($L720&gt;2011,1,0)+IF($L720&gt;2014,1,0),"")</f>
        <v>1</v>
      </c>
      <c r="AF720" s="0" t="s">
        <v>87</v>
      </c>
      <c r="AG720" s="0" t="s">
        <v>88</v>
      </c>
      <c r="AH720" s="0" t="s">
        <v>90</v>
      </c>
      <c r="AI720" s="0" t="s">
        <v>90</v>
      </c>
      <c r="AJ720" s="0" t="s">
        <v>90</v>
      </c>
      <c r="AK720" s="0" t="str">
        <f aca="false">IF(AND($CF720&lt;&gt;"",IFERROR(INDEX(subsample_country_map!$B:$B,MATCH($CF720,subsample_country_map!$A:$A,0)),"")&lt;&gt;""),INDEX(subsample_country_map!$B:$B,MATCH($CF720,subsample_country_map!$A:$A,0)),INDEX(lookup!$AA:$AA,MATCH($A720,lookup!$A:$A,0)))</f>
        <v>99_NCE</v>
      </c>
      <c r="AL720" s="0" t="str">
        <f aca="false">IF(AND($CF720&lt;&gt;"",IFERROR(INDEX(subsample_country_map!$C:$C,MATCH($CF720,subsample_country_map!$A:$A,0)),"")&lt;&gt;""),INDEX(subsample_country_map!$C:$C,MATCH($CF720,subsample_country_map!$A:$A,0)),INDEX(lookup!$AB:$AB,MATCH($A720,lookup!$A:$A,0)))</f>
        <v>99_NCE</v>
      </c>
      <c r="AM720" s="0" t="str">
        <f aca="false">IF(AND($CF720&lt;&gt;"",IFERROR(INDEX(subsample_country_map!$D:$D,MATCH($CF720,subsample_country_map!$A:$A,0)),"")&lt;&gt;""),INDEX(subsample_country_map!$D:$D,MATCH($CF720,subsample_country_map!$A:$A,0)),INDEX(lookup!$AC:$AC,MATCH($A720,lookup!$A:$A,0)))</f>
        <v>99_NCE</v>
      </c>
      <c r="AN720" s="0" t="str">
        <f aca="false">IF(AND($CF720&lt;&gt;"",IFERROR(INDEX(subsample_country_map!$E:$E,MATCH($CF720,subsample_country_map!$A:$A,0)),"")&lt;&gt;""),INDEX(subsample_country_map!$E:$E,MATCH($CF720,subsample_country_map!$A:$A,0)),INDEX(lookup!$AD:$AD,MATCH($A720,lookup!$A:$A,0)))</f>
        <v>99_NCE</v>
      </c>
      <c r="AO720" s="0" t="str">
        <f aca="false">INDEX(lookup!$Y:$Y,MATCH($A720,lookup!$A:$A,0))</f>
        <v>0_published</v>
      </c>
      <c r="AP720" s="0" t="str">
        <f aca="false">INDEX(lookup!$Z:$Z,MATCH($A720,lookup!$A:$A,0))</f>
        <v>0_VHB low</v>
      </c>
      <c r="AQ720" s="0" t="str">
        <f aca="false">INDEX(lookup!$W:$W,MATCH($A720,lookup!$A:$A,0))</f>
        <v>2_sust</v>
      </c>
      <c r="AS720" s="0" t="s">
        <v>91</v>
      </c>
      <c r="AT720" s="0" t="s">
        <v>111</v>
      </c>
      <c r="AU720" s="0" t="s">
        <v>93</v>
      </c>
      <c r="AV720" s="0" t="s">
        <v>2717</v>
      </c>
      <c r="AW720" s="0" t="s">
        <v>1574</v>
      </c>
      <c r="BA720" s="0" t="n">
        <v>5643</v>
      </c>
      <c r="BB720" s="0" t="s">
        <v>96</v>
      </c>
      <c r="BC720" s="0" t="s">
        <v>358</v>
      </c>
      <c r="BD720" s="0" t="s">
        <v>142</v>
      </c>
      <c r="BE720" s="0" t="s">
        <v>98</v>
      </c>
      <c r="BI720" s="0" t="s">
        <v>2711</v>
      </c>
      <c r="BJ720" s="0" t="s">
        <v>2718</v>
      </c>
      <c r="BK720" s="0" t="s">
        <v>318</v>
      </c>
      <c r="BL720" s="0" t="s">
        <v>2719</v>
      </c>
      <c r="BM720" s="0" t="s">
        <v>2649</v>
      </c>
      <c r="BN720" s="0" t="s">
        <v>2650</v>
      </c>
      <c r="BO720" s="0" t="s">
        <v>105</v>
      </c>
      <c r="BP720" s="0" t="s">
        <v>2645</v>
      </c>
      <c r="BQ720" s="0" t="s">
        <v>127</v>
      </c>
      <c r="BT720" s="0" t="n">
        <v>0</v>
      </c>
      <c r="BU720" s="0" t="s">
        <v>2651</v>
      </c>
      <c r="BW720" s="0" t="n">
        <v>2002</v>
      </c>
      <c r="BX720" s="0" t="n">
        <v>2018</v>
      </c>
      <c r="BY720" s="0" t="s">
        <v>2652</v>
      </c>
      <c r="BZ720" s="0" t="n">
        <v>2010</v>
      </c>
      <c r="CA720" s="0" t="n">
        <v>0.176470588235294</v>
      </c>
      <c r="CB720" s="0" t="n">
        <v>0</v>
      </c>
      <c r="CC720" s="0" t="n">
        <v>1</v>
      </c>
      <c r="CD720" s="0" t="n">
        <v>0.0038034339909436</v>
      </c>
      <c r="CE720" s="0" t="n">
        <v>1</v>
      </c>
    </row>
    <row r="721" customFormat="false" ht="15" hidden="false" customHeight="false" outlineLevel="0" collapsed="false">
      <c r="A721" s="0" t="s">
        <v>2645</v>
      </c>
      <c r="B721" s="0" t="n">
        <v>2026</v>
      </c>
      <c r="C721" s="0" t="n">
        <v>0.00468381844074802</v>
      </c>
      <c r="D721" s="0" t="n">
        <v>5643</v>
      </c>
      <c r="E721" s="0" t="n">
        <f aca="false">IF(ISNUMBER($BA721),$BA721,IF(AND(ISNUMBER($D721),ISNUMBER($BW721),ISNUMBER($BX721)),$D721*($BX721-$BW721+1),""))</f>
        <v>5643</v>
      </c>
      <c r="H721" s="0" t="s">
        <v>118</v>
      </c>
      <c r="I721" s="0" t="s">
        <v>344</v>
      </c>
      <c r="J721" s="0" t="n">
        <f aca="false">IF($BW721&lt;&gt;"",$BW721,"")</f>
        <v>2002</v>
      </c>
      <c r="K721" s="0" t="n">
        <f aca="false">IF($BX721&lt;&gt;"",$BX721,"")</f>
        <v>2018</v>
      </c>
      <c r="L721" s="0" t="n">
        <f aca="false">IF(AND(ISNUMBER($BW721),ISNUMBER($BX721)),($BW721+$BX721)/2,"")</f>
        <v>2010</v>
      </c>
      <c r="M721" s="0" t="n">
        <f aca="false">IF($L721&lt;&gt;"",$L721,"")</f>
        <v>2010</v>
      </c>
      <c r="N721" s="0" t="n">
        <f aca="false">IF(AND(ISNUMBER($BW721),ISNUMBER($BX721)),MIN(1,MAX(0,($BX721-2016+1)/($BX721-$BW721+1))),"")</f>
        <v>0.176470588235294</v>
      </c>
      <c r="O721" s="0" t="n">
        <f aca="false">IF(AND(ISNUMBER($BW721),ISNUMBER($BX721)),MIN(1,MAX(0,($BX721-2017+1)/($BX721-$BW721+1))),"")</f>
        <v>0.117647058823529</v>
      </c>
      <c r="P721" s="0" t="n">
        <f aca="false">IF(AND(ISNUMBER($BW721),ISNUMBER($BX721)),MIN(1,MAX(0,($BX721-2018+1)/($BX721-$BW721+1))),"")</f>
        <v>0.0588235294117647</v>
      </c>
      <c r="Q721" s="0" t="n">
        <f aca="false">IF(AND(ISNUMBER($BW721),ISNUMBER($BX721)),MIN(1,MAX(0,($BX721-2019+1)/($BX721-$BW721+1))),"")</f>
        <v>0</v>
      </c>
      <c r="R721" s="0" t="n">
        <f aca="false">IF(AND(ISNUMBER($BW721),ISNUMBER($BX721)),MIN(1,MAX(0,($BX721-2016+1)/($BX721-$BW721+1))),"")</f>
        <v>0.176470588235294</v>
      </c>
      <c r="S721" s="0" t="n">
        <f aca="false">IF($L721&lt;&gt;"",IF($L721&gt;=2015.5,1,0),"")</f>
        <v>0</v>
      </c>
      <c r="T721" s="0" t="n">
        <f aca="false">IF($L721&lt;&gt;"",IF($L721&gt;=2016,1,0),"")</f>
        <v>0</v>
      </c>
      <c r="U721" s="0" t="n">
        <f aca="false">IF(ISNUMBER($BX721),IF($BX721&gt;=2016,1,0),"")</f>
        <v>1</v>
      </c>
      <c r="V721" s="0" t="n">
        <f aca="false">IF(ISNUMBER($BW721),IF($BW721&gt;=2016,1,0),"")</f>
        <v>0</v>
      </c>
      <c r="W721" s="0" t="str">
        <f aca="false">IF(AND(ISNUMBER($BW721),ISNUMBER($BX721)),IF($BW721&gt;=2016,"post-only",IF($BX721&lt;2016,"pre-only","mixed")),"")</f>
        <v>mixed</v>
      </c>
      <c r="X721" s="0" t="n">
        <f aca="false">IF(AND(ISNUMBER($BW721),ISNUMBER($BX721)),MIN(1,MAX(0,($BX721-2017+1)/($BX721-$BW721+1))),"")</f>
        <v>0.117647058823529</v>
      </c>
      <c r="Y721" s="0" t="n">
        <f aca="false">IF(AND(ISNUMBER($BW721),ISNUMBER($BX721)),MIN(1,MAX(0,($BX721-2018+1)/($BX721-$BW721+1))),"")</f>
        <v>0.0588235294117647</v>
      </c>
      <c r="Z721" s="0" t="n">
        <f aca="false">IF(AND(ISNUMBER($BW721),ISNUMBER($BX721)),MIN(1,MAX(0,($BX721-2019+1)/($BX721-$BW721+1))),"")</f>
        <v>0</v>
      </c>
      <c r="AA721" s="0" t="n">
        <f aca="false">IF(ISNUMBER($BX721),IF($BX721&gt;=2017,1,0),"")</f>
        <v>1</v>
      </c>
      <c r="AB721" s="0" t="n">
        <f aca="false">IF(ISNUMBER($BX721),IF($BX721&gt;=2018,1,0),"")</f>
        <v>1</v>
      </c>
      <c r="AC721" s="0" t="n">
        <f aca="false">IF(ISNUMBER($BX721),IF($BX721&gt;=2019,1,0),"")</f>
        <v>0</v>
      </c>
      <c r="AD721" s="0" t="n">
        <f aca="false">IF($L721&lt;&gt;"",IF($L721&gt;2013,1,0),"")</f>
        <v>0</v>
      </c>
      <c r="AE721" s="0" t="n">
        <f aca="false">IF($L721&lt;&gt;"",1+IF($L721&gt;2011,1,0)+IF($L721&gt;2014,1,0),"")</f>
        <v>1</v>
      </c>
      <c r="AF721" s="0" t="s">
        <v>87</v>
      </c>
      <c r="AG721" s="0" t="s">
        <v>88</v>
      </c>
      <c r="AH721" s="0" t="s">
        <v>90</v>
      </c>
      <c r="AI721" s="0" t="s">
        <v>90</v>
      </c>
      <c r="AJ721" s="0" t="s">
        <v>90</v>
      </c>
      <c r="AK721" s="0" t="str">
        <f aca="false">IF(AND($CF721&lt;&gt;"",IFERROR(INDEX(subsample_country_map!$B:$B,MATCH($CF721,subsample_country_map!$A:$A,0)),"")&lt;&gt;""),INDEX(subsample_country_map!$B:$B,MATCH($CF721,subsample_country_map!$A:$A,0)),INDEX(lookup!$AA:$AA,MATCH($A721,lookup!$A:$A,0)))</f>
        <v>99_NCE</v>
      </c>
      <c r="AL721" s="0" t="str">
        <f aca="false">IF(AND($CF721&lt;&gt;"",IFERROR(INDEX(subsample_country_map!$C:$C,MATCH($CF721,subsample_country_map!$A:$A,0)),"")&lt;&gt;""),INDEX(subsample_country_map!$C:$C,MATCH($CF721,subsample_country_map!$A:$A,0)),INDEX(lookup!$AB:$AB,MATCH($A721,lookup!$A:$A,0)))</f>
        <v>99_NCE</v>
      </c>
      <c r="AM721" s="0" t="str">
        <f aca="false">IF(AND($CF721&lt;&gt;"",IFERROR(INDEX(subsample_country_map!$D:$D,MATCH($CF721,subsample_country_map!$A:$A,0)),"")&lt;&gt;""),INDEX(subsample_country_map!$D:$D,MATCH($CF721,subsample_country_map!$A:$A,0)),INDEX(lookup!$AC:$AC,MATCH($A721,lookup!$A:$A,0)))</f>
        <v>99_NCE</v>
      </c>
      <c r="AN721" s="0" t="str">
        <f aca="false">IF(AND($CF721&lt;&gt;"",IFERROR(INDEX(subsample_country_map!$E:$E,MATCH($CF721,subsample_country_map!$A:$A,0)),"")&lt;&gt;""),INDEX(subsample_country_map!$E:$E,MATCH($CF721,subsample_country_map!$A:$A,0)),INDEX(lookup!$AD:$AD,MATCH($A721,lookup!$A:$A,0)))</f>
        <v>99_NCE</v>
      </c>
      <c r="AO721" s="0" t="str">
        <f aca="false">INDEX(lookup!$Y:$Y,MATCH($A721,lookup!$A:$A,0))</f>
        <v>0_published</v>
      </c>
      <c r="AP721" s="0" t="str">
        <f aca="false">INDEX(lookup!$Z:$Z,MATCH($A721,lookup!$A:$A,0))</f>
        <v>0_VHB low</v>
      </c>
      <c r="AQ721" s="0" t="str">
        <f aca="false">INDEX(lookup!$W:$W,MATCH($A721,lookup!$A:$A,0))</f>
        <v>2_sust</v>
      </c>
      <c r="AS721" s="0" t="s">
        <v>91</v>
      </c>
      <c r="AT721" s="0" t="s">
        <v>397</v>
      </c>
      <c r="AU721" s="0" t="s">
        <v>93</v>
      </c>
      <c r="AV721" s="0" t="s">
        <v>454</v>
      </c>
      <c r="AW721" s="0" t="s">
        <v>1539</v>
      </c>
      <c r="BA721" s="0" t="n">
        <v>5643</v>
      </c>
      <c r="BB721" s="0" t="s">
        <v>96</v>
      </c>
      <c r="BC721" s="0" t="s">
        <v>358</v>
      </c>
      <c r="BD721" s="0" t="s">
        <v>142</v>
      </c>
      <c r="BE721" s="0" t="s">
        <v>98</v>
      </c>
      <c r="BI721" s="0" t="s">
        <v>2711</v>
      </c>
      <c r="BJ721" s="0" t="s">
        <v>2712</v>
      </c>
      <c r="BK721" s="0" t="s">
        <v>460</v>
      </c>
      <c r="BL721" s="0" t="s">
        <v>2720</v>
      </c>
      <c r="BM721" s="0" t="s">
        <v>2668</v>
      </c>
      <c r="BN721" s="0" t="s">
        <v>2650</v>
      </c>
      <c r="BO721" s="0" t="s">
        <v>105</v>
      </c>
      <c r="BP721" s="0" t="s">
        <v>2645</v>
      </c>
      <c r="BQ721" s="0" t="s">
        <v>127</v>
      </c>
      <c r="BT721" s="0" t="n">
        <v>0</v>
      </c>
      <c r="BU721" s="0" t="s">
        <v>2651</v>
      </c>
      <c r="BW721" s="0" t="n">
        <v>2002</v>
      </c>
      <c r="BX721" s="0" t="n">
        <v>2018</v>
      </c>
      <c r="BY721" s="0" t="s">
        <v>2652</v>
      </c>
      <c r="BZ721" s="0" t="n">
        <v>2010</v>
      </c>
      <c r="CA721" s="0" t="n">
        <v>0.176470588235294</v>
      </c>
      <c r="CB721" s="0" t="n">
        <v>0</v>
      </c>
      <c r="CC721" s="0" t="n">
        <v>1</v>
      </c>
      <c r="CD721" s="0" t="n">
        <v>0.00468385269264415</v>
      </c>
      <c r="CE721" s="0" t="n">
        <v>1</v>
      </c>
    </row>
    <row r="722" customFormat="false" ht="15" hidden="false" customHeight="false" outlineLevel="0" collapsed="false">
      <c r="A722" s="0" t="s">
        <v>2645</v>
      </c>
      <c r="B722" s="0" t="n">
        <v>2027</v>
      </c>
      <c r="C722" s="0" t="n">
        <v>0.0177466061820964</v>
      </c>
      <c r="D722" s="0" t="n">
        <v>5643</v>
      </c>
      <c r="E722" s="0" t="n">
        <f aca="false">IF(ISNUMBER($BA722),$BA722,IF(AND(ISNUMBER($D722),ISNUMBER($BW722),ISNUMBER($BX722)),$D722*($BX722-$BW722+1),""))</f>
        <v>5643</v>
      </c>
      <c r="H722" s="0" t="s">
        <v>118</v>
      </c>
      <c r="I722" s="0" t="s">
        <v>344</v>
      </c>
      <c r="J722" s="0" t="n">
        <f aca="false">IF($BW722&lt;&gt;"",$BW722,"")</f>
        <v>2002</v>
      </c>
      <c r="K722" s="0" t="n">
        <f aca="false">IF($BX722&lt;&gt;"",$BX722,"")</f>
        <v>2018</v>
      </c>
      <c r="L722" s="0" t="n">
        <f aca="false">IF(AND(ISNUMBER($BW722),ISNUMBER($BX722)),($BW722+$BX722)/2,"")</f>
        <v>2010</v>
      </c>
      <c r="M722" s="0" t="n">
        <f aca="false">IF($L722&lt;&gt;"",$L722,"")</f>
        <v>2010</v>
      </c>
      <c r="N722" s="0" t="n">
        <f aca="false">IF(AND(ISNUMBER($BW722),ISNUMBER($BX722)),MIN(1,MAX(0,($BX722-2016+1)/($BX722-$BW722+1))),"")</f>
        <v>0.176470588235294</v>
      </c>
      <c r="O722" s="0" t="n">
        <f aca="false">IF(AND(ISNUMBER($BW722),ISNUMBER($BX722)),MIN(1,MAX(0,($BX722-2017+1)/($BX722-$BW722+1))),"")</f>
        <v>0.117647058823529</v>
      </c>
      <c r="P722" s="0" t="n">
        <f aca="false">IF(AND(ISNUMBER($BW722),ISNUMBER($BX722)),MIN(1,MAX(0,($BX722-2018+1)/($BX722-$BW722+1))),"")</f>
        <v>0.0588235294117647</v>
      </c>
      <c r="Q722" s="0" t="n">
        <f aca="false">IF(AND(ISNUMBER($BW722),ISNUMBER($BX722)),MIN(1,MAX(0,($BX722-2019+1)/($BX722-$BW722+1))),"")</f>
        <v>0</v>
      </c>
      <c r="R722" s="0" t="n">
        <f aca="false">IF(AND(ISNUMBER($BW722),ISNUMBER($BX722)),MIN(1,MAX(0,($BX722-2016+1)/($BX722-$BW722+1))),"")</f>
        <v>0.176470588235294</v>
      </c>
      <c r="S722" s="0" t="n">
        <f aca="false">IF($L722&lt;&gt;"",IF($L722&gt;=2015.5,1,0),"")</f>
        <v>0</v>
      </c>
      <c r="T722" s="0" t="n">
        <f aca="false">IF($L722&lt;&gt;"",IF($L722&gt;=2016,1,0),"")</f>
        <v>0</v>
      </c>
      <c r="U722" s="0" t="n">
        <f aca="false">IF(ISNUMBER($BX722),IF($BX722&gt;=2016,1,0),"")</f>
        <v>1</v>
      </c>
      <c r="V722" s="0" t="n">
        <f aca="false">IF(ISNUMBER($BW722),IF($BW722&gt;=2016,1,0),"")</f>
        <v>0</v>
      </c>
      <c r="W722" s="0" t="str">
        <f aca="false">IF(AND(ISNUMBER($BW722),ISNUMBER($BX722)),IF($BW722&gt;=2016,"post-only",IF($BX722&lt;2016,"pre-only","mixed")),"")</f>
        <v>mixed</v>
      </c>
      <c r="X722" s="0" t="n">
        <f aca="false">IF(AND(ISNUMBER($BW722),ISNUMBER($BX722)),MIN(1,MAX(0,($BX722-2017+1)/($BX722-$BW722+1))),"")</f>
        <v>0.117647058823529</v>
      </c>
      <c r="Y722" s="0" t="n">
        <f aca="false">IF(AND(ISNUMBER($BW722),ISNUMBER($BX722)),MIN(1,MAX(0,($BX722-2018+1)/($BX722-$BW722+1))),"")</f>
        <v>0.0588235294117647</v>
      </c>
      <c r="Z722" s="0" t="n">
        <f aca="false">IF(AND(ISNUMBER($BW722),ISNUMBER($BX722)),MIN(1,MAX(0,($BX722-2019+1)/($BX722-$BW722+1))),"")</f>
        <v>0</v>
      </c>
      <c r="AA722" s="0" t="n">
        <f aca="false">IF(ISNUMBER($BX722),IF($BX722&gt;=2017,1,0),"")</f>
        <v>1</v>
      </c>
      <c r="AB722" s="0" t="n">
        <f aca="false">IF(ISNUMBER($BX722),IF($BX722&gt;=2018,1,0),"")</f>
        <v>1</v>
      </c>
      <c r="AC722" s="0" t="n">
        <f aca="false">IF(ISNUMBER($BX722),IF($BX722&gt;=2019,1,0),"")</f>
        <v>0</v>
      </c>
      <c r="AD722" s="0" t="n">
        <f aca="false">IF($L722&lt;&gt;"",IF($L722&gt;2013,1,0),"")</f>
        <v>0</v>
      </c>
      <c r="AE722" s="0" t="n">
        <f aca="false">IF($L722&lt;&gt;"",1+IF($L722&gt;2011,1,0)+IF($L722&gt;2014,1,0),"")</f>
        <v>1</v>
      </c>
      <c r="AF722" s="0" t="s">
        <v>87</v>
      </c>
      <c r="AG722" s="0" t="s">
        <v>88</v>
      </c>
      <c r="AH722" s="0" t="s">
        <v>90</v>
      </c>
      <c r="AI722" s="0" t="s">
        <v>90</v>
      </c>
      <c r="AJ722" s="0" t="s">
        <v>90</v>
      </c>
      <c r="AK722" s="0" t="str">
        <f aca="false">IF(AND($CF722&lt;&gt;"",IFERROR(INDEX(subsample_country_map!$B:$B,MATCH($CF722,subsample_country_map!$A:$A,0)),"")&lt;&gt;""),INDEX(subsample_country_map!$B:$B,MATCH($CF722,subsample_country_map!$A:$A,0)),INDEX(lookup!$AA:$AA,MATCH($A722,lookup!$A:$A,0)))</f>
        <v>99_NCE</v>
      </c>
      <c r="AL722" s="0" t="str">
        <f aca="false">IF(AND($CF722&lt;&gt;"",IFERROR(INDEX(subsample_country_map!$C:$C,MATCH($CF722,subsample_country_map!$A:$A,0)),"")&lt;&gt;""),INDEX(subsample_country_map!$C:$C,MATCH($CF722,subsample_country_map!$A:$A,0)),INDEX(lookup!$AB:$AB,MATCH($A722,lookup!$A:$A,0)))</f>
        <v>99_NCE</v>
      </c>
      <c r="AM722" s="0" t="str">
        <f aca="false">IF(AND($CF722&lt;&gt;"",IFERROR(INDEX(subsample_country_map!$D:$D,MATCH($CF722,subsample_country_map!$A:$A,0)),"")&lt;&gt;""),INDEX(subsample_country_map!$D:$D,MATCH($CF722,subsample_country_map!$A:$A,0)),INDEX(lookup!$AC:$AC,MATCH($A722,lookup!$A:$A,0)))</f>
        <v>99_NCE</v>
      </c>
      <c r="AN722" s="0" t="str">
        <f aca="false">IF(AND($CF722&lt;&gt;"",IFERROR(INDEX(subsample_country_map!$E:$E,MATCH($CF722,subsample_country_map!$A:$A,0)),"")&lt;&gt;""),INDEX(subsample_country_map!$E:$E,MATCH($CF722,subsample_country_map!$A:$A,0)),INDEX(lookup!$AD:$AD,MATCH($A722,lookup!$A:$A,0)))</f>
        <v>99_NCE</v>
      </c>
      <c r="AO722" s="0" t="str">
        <f aca="false">INDEX(lookup!$Y:$Y,MATCH($A722,lookup!$A:$A,0))</f>
        <v>0_published</v>
      </c>
      <c r="AP722" s="0" t="str">
        <f aca="false">INDEX(lookup!$Z:$Z,MATCH($A722,lookup!$A:$A,0))</f>
        <v>0_VHB low</v>
      </c>
      <c r="AQ722" s="0" t="str">
        <f aca="false">INDEX(lookup!$W:$W,MATCH($A722,lookup!$A:$A,0))</f>
        <v>2_sust</v>
      </c>
      <c r="AS722" s="0" t="s">
        <v>91</v>
      </c>
      <c r="AT722" s="0" t="s">
        <v>397</v>
      </c>
      <c r="AU722" s="0" t="s">
        <v>93</v>
      </c>
      <c r="AV722" s="0" t="s">
        <v>2721</v>
      </c>
      <c r="AW722" s="0" t="s">
        <v>2722</v>
      </c>
      <c r="BA722" s="0" t="n">
        <v>5643</v>
      </c>
      <c r="BB722" s="0" t="s">
        <v>96</v>
      </c>
      <c r="BC722" s="0" t="s">
        <v>358</v>
      </c>
      <c r="BD722" s="0" t="s">
        <v>142</v>
      </c>
      <c r="BE722" s="0" t="s">
        <v>98</v>
      </c>
      <c r="BI722" s="0" t="s">
        <v>2711</v>
      </c>
      <c r="BJ722" s="0" t="s">
        <v>2714</v>
      </c>
      <c r="BK722" s="0" t="s">
        <v>460</v>
      </c>
      <c r="BL722" s="0" t="s">
        <v>2723</v>
      </c>
      <c r="BM722" s="0" t="s">
        <v>2668</v>
      </c>
      <c r="BN722" s="0" t="s">
        <v>2650</v>
      </c>
      <c r="BO722" s="0" t="s">
        <v>105</v>
      </c>
      <c r="BP722" s="0" t="s">
        <v>2645</v>
      </c>
      <c r="BQ722" s="0" t="s">
        <v>127</v>
      </c>
      <c r="BT722" s="0" t="n">
        <v>0</v>
      </c>
      <c r="BU722" s="0" t="s">
        <v>2651</v>
      </c>
      <c r="BW722" s="0" t="n">
        <v>2002</v>
      </c>
      <c r="BX722" s="0" t="n">
        <v>2018</v>
      </c>
      <c r="BY722" s="0" t="s">
        <v>2652</v>
      </c>
      <c r="BZ722" s="0" t="n">
        <v>2010</v>
      </c>
      <c r="CA722" s="0" t="n">
        <v>0.176470588235294</v>
      </c>
      <c r="CB722" s="0" t="n">
        <v>0</v>
      </c>
      <c r="CC722" s="0" t="n">
        <v>1</v>
      </c>
      <c r="CD722" s="0" t="n">
        <v>0.0177484695849588</v>
      </c>
      <c r="CE722" s="0" t="n">
        <v>1</v>
      </c>
    </row>
    <row r="723" customFormat="false" ht="15" hidden="false" customHeight="false" outlineLevel="0" collapsed="false">
      <c r="A723" s="0" t="s">
        <v>2645</v>
      </c>
      <c r="B723" s="0" t="n">
        <v>2028</v>
      </c>
      <c r="C723" s="0" t="n">
        <v>-0.0044373066693734</v>
      </c>
      <c r="D723" s="0" t="n">
        <v>5643</v>
      </c>
      <c r="E723" s="0" t="n">
        <f aca="false">IF(ISNUMBER($BA723),$BA723,IF(AND(ISNUMBER($D723),ISNUMBER($BW723),ISNUMBER($BX723)),$D723*($BX723-$BW723+1),""))</f>
        <v>5643</v>
      </c>
      <c r="H723" s="0" t="s">
        <v>118</v>
      </c>
      <c r="I723" s="0" t="s">
        <v>344</v>
      </c>
      <c r="J723" s="0" t="n">
        <f aca="false">IF($BW723&lt;&gt;"",$BW723,"")</f>
        <v>2002</v>
      </c>
      <c r="K723" s="0" t="n">
        <f aca="false">IF($BX723&lt;&gt;"",$BX723,"")</f>
        <v>2018</v>
      </c>
      <c r="L723" s="0" t="n">
        <f aca="false">IF(AND(ISNUMBER($BW723),ISNUMBER($BX723)),($BW723+$BX723)/2,"")</f>
        <v>2010</v>
      </c>
      <c r="M723" s="0" t="n">
        <f aca="false">IF($L723&lt;&gt;"",$L723,"")</f>
        <v>2010</v>
      </c>
      <c r="N723" s="0" t="n">
        <f aca="false">IF(AND(ISNUMBER($BW723),ISNUMBER($BX723)),MIN(1,MAX(0,($BX723-2016+1)/($BX723-$BW723+1))),"")</f>
        <v>0.176470588235294</v>
      </c>
      <c r="O723" s="0" t="n">
        <f aca="false">IF(AND(ISNUMBER($BW723),ISNUMBER($BX723)),MIN(1,MAX(0,($BX723-2017+1)/($BX723-$BW723+1))),"")</f>
        <v>0.117647058823529</v>
      </c>
      <c r="P723" s="0" t="n">
        <f aca="false">IF(AND(ISNUMBER($BW723),ISNUMBER($BX723)),MIN(1,MAX(0,($BX723-2018+1)/($BX723-$BW723+1))),"")</f>
        <v>0.0588235294117647</v>
      </c>
      <c r="Q723" s="0" t="n">
        <f aca="false">IF(AND(ISNUMBER($BW723),ISNUMBER($BX723)),MIN(1,MAX(0,($BX723-2019+1)/($BX723-$BW723+1))),"")</f>
        <v>0</v>
      </c>
      <c r="R723" s="0" t="n">
        <f aca="false">IF(AND(ISNUMBER($BW723),ISNUMBER($BX723)),MIN(1,MAX(0,($BX723-2016+1)/($BX723-$BW723+1))),"")</f>
        <v>0.176470588235294</v>
      </c>
      <c r="S723" s="0" t="n">
        <f aca="false">IF($L723&lt;&gt;"",IF($L723&gt;=2015.5,1,0),"")</f>
        <v>0</v>
      </c>
      <c r="T723" s="0" t="n">
        <f aca="false">IF($L723&lt;&gt;"",IF($L723&gt;=2016,1,0),"")</f>
        <v>0</v>
      </c>
      <c r="U723" s="0" t="n">
        <f aca="false">IF(ISNUMBER($BX723),IF($BX723&gt;=2016,1,0),"")</f>
        <v>1</v>
      </c>
      <c r="V723" s="0" t="n">
        <f aca="false">IF(ISNUMBER($BW723),IF($BW723&gt;=2016,1,0),"")</f>
        <v>0</v>
      </c>
      <c r="W723" s="0" t="str">
        <f aca="false">IF(AND(ISNUMBER($BW723),ISNUMBER($BX723)),IF($BW723&gt;=2016,"post-only",IF($BX723&lt;2016,"pre-only","mixed")),"")</f>
        <v>mixed</v>
      </c>
      <c r="X723" s="0" t="n">
        <f aca="false">IF(AND(ISNUMBER($BW723),ISNUMBER($BX723)),MIN(1,MAX(0,($BX723-2017+1)/($BX723-$BW723+1))),"")</f>
        <v>0.117647058823529</v>
      </c>
      <c r="Y723" s="0" t="n">
        <f aca="false">IF(AND(ISNUMBER($BW723),ISNUMBER($BX723)),MIN(1,MAX(0,($BX723-2018+1)/($BX723-$BW723+1))),"")</f>
        <v>0.0588235294117647</v>
      </c>
      <c r="Z723" s="0" t="n">
        <f aca="false">IF(AND(ISNUMBER($BW723),ISNUMBER($BX723)),MIN(1,MAX(0,($BX723-2019+1)/($BX723-$BW723+1))),"")</f>
        <v>0</v>
      </c>
      <c r="AA723" s="0" t="n">
        <f aca="false">IF(ISNUMBER($BX723),IF($BX723&gt;=2017,1,0),"")</f>
        <v>1</v>
      </c>
      <c r="AB723" s="0" t="n">
        <f aca="false">IF(ISNUMBER($BX723),IF($BX723&gt;=2018,1,0),"")</f>
        <v>1</v>
      </c>
      <c r="AC723" s="0" t="n">
        <f aca="false">IF(ISNUMBER($BX723),IF($BX723&gt;=2019,1,0),"")</f>
        <v>0</v>
      </c>
      <c r="AD723" s="0" t="n">
        <f aca="false">IF($L723&lt;&gt;"",IF($L723&gt;2013,1,0),"")</f>
        <v>0</v>
      </c>
      <c r="AE723" s="0" t="n">
        <f aca="false">IF($L723&lt;&gt;"",1+IF($L723&gt;2011,1,0)+IF($L723&gt;2014,1,0),"")</f>
        <v>1</v>
      </c>
      <c r="AF723" s="0" t="s">
        <v>87</v>
      </c>
      <c r="AG723" s="0" t="s">
        <v>88</v>
      </c>
      <c r="AH723" s="0" t="s">
        <v>90</v>
      </c>
      <c r="AI723" s="0" t="s">
        <v>90</v>
      </c>
      <c r="AJ723" s="0" t="s">
        <v>90</v>
      </c>
      <c r="AK723" s="0" t="str">
        <f aca="false">IF(AND($CF723&lt;&gt;"",IFERROR(INDEX(subsample_country_map!$B:$B,MATCH($CF723,subsample_country_map!$A:$A,0)),"")&lt;&gt;""),INDEX(subsample_country_map!$B:$B,MATCH($CF723,subsample_country_map!$A:$A,0)),INDEX(lookup!$AA:$AA,MATCH($A723,lookup!$A:$A,0)))</f>
        <v>99_NCE</v>
      </c>
      <c r="AL723" s="0" t="str">
        <f aca="false">IF(AND($CF723&lt;&gt;"",IFERROR(INDEX(subsample_country_map!$C:$C,MATCH($CF723,subsample_country_map!$A:$A,0)),"")&lt;&gt;""),INDEX(subsample_country_map!$C:$C,MATCH($CF723,subsample_country_map!$A:$A,0)),INDEX(lookup!$AB:$AB,MATCH($A723,lookup!$A:$A,0)))</f>
        <v>99_NCE</v>
      </c>
      <c r="AM723" s="0" t="str">
        <f aca="false">IF(AND($CF723&lt;&gt;"",IFERROR(INDEX(subsample_country_map!$D:$D,MATCH($CF723,subsample_country_map!$A:$A,0)),"")&lt;&gt;""),INDEX(subsample_country_map!$D:$D,MATCH($CF723,subsample_country_map!$A:$A,0)),INDEX(lookup!$AC:$AC,MATCH($A723,lookup!$A:$A,0)))</f>
        <v>99_NCE</v>
      </c>
      <c r="AN723" s="0" t="str">
        <f aca="false">IF(AND($CF723&lt;&gt;"",IFERROR(INDEX(subsample_country_map!$E:$E,MATCH($CF723,subsample_country_map!$A:$A,0)),"")&lt;&gt;""),INDEX(subsample_country_map!$E:$E,MATCH($CF723,subsample_country_map!$A:$A,0)),INDEX(lookup!$AD:$AD,MATCH($A723,lookup!$A:$A,0)))</f>
        <v>99_NCE</v>
      </c>
      <c r="AO723" s="0" t="str">
        <f aca="false">INDEX(lookup!$Y:$Y,MATCH($A723,lookup!$A:$A,0))</f>
        <v>0_published</v>
      </c>
      <c r="AP723" s="0" t="str">
        <f aca="false">INDEX(lookup!$Z:$Z,MATCH($A723,lookup!$A:$A,0))</f>
        <v>0_VHB low</v>
      </c>
      <c r="AQ723" s="0" t="str">
        <f aca="false">INDEX(lookup!$W:$W,MATCH($A723,lookup!$A:$A,0))</f>
        <v>2_sust</v>
      </c>
      <c r="AS723" s="0" t="s">
        <v>91</v>
      </c>
      <c r="AT723" s="0" t="s">
        <v>397</v>
      </c>
      <c r="AU723" s="0" t="s">
        <v>93</v>
      </c>
      <c r="AV723" s="0" t="s">
        <v>229</v>
      </c>
      <c r="AW723" s="0" t="s">
        <v>2665</v>
      </c>
      <c r="BA723" s="0" t="n">
        <v>5643</v>
      </c>
      <c r="BB723" s="0" t="s">
        <v>96</v>
      </c>
      <c r="BC723" s="0" t="s">
        <v>358</v>
      </c>
      <c r="BD723" s="0" t="s">
        <v>142</v>
      </c>
      <c r="BE723" s="0" t="s">
        <v>98</v>
      </c>
      <c r="BI723" s="0" t="s">
        <v>2711</v>
      </c>
      <c r="BJ723" s="0" t="s">
        <v>2656</v>
      </c>
      <c r="BK723" s="0" t="s">
        <v>460</v>
      </c>
      <c r="BL723" s="0" t="s">
        <v>2724</v>
      </c>
      <c r="BM723" s="0" t="s">
        <v>2668</v>
      </c>
      <c r="BN723" s="0" t="s">
        <v>2650</v>
      </c>
      <c r="BO723" s="0" t="s">
        <v>105</v>
      </c>
      <c r="BP723" s="0" t="s">
        <v>2645</v>
      </c>
      <c r="BQ723" s="0" t="s">
        <v>127</v>
      </c>
      <c r="BT723" s="0" t="n">
        <v>0</v>
      </c>
      <c r="BU723" s="0" t="s">
        <v>2651</v>
      </c>
      <c r="BW723" s="0" t="n">
        <v>2002</v>
      </c>
      <c r="BX723" s="0" t="n">
        <v>2018</v>
      </c>
      <c r="BY723" s="0" t="s">
        <v>2652</v>
      </c>
      <c r="BZ723" s="0" t="n">
        <v>2010</v>
      </c>
      <c r="CA723" s="0" t="n">
        <v>0.176470588235294</v>
      </c>
      <c r="CB723" s="0" t="n">
        <v>0</v>
      </c>
      <c r="CC723" s="0" t="n">
        <v>1</v>
      </c>
      <c r="CD723" s="0" t="n">
        <v>-0.00443733579278242</v>
      </c>
      <c r="CE723" s="0" t="n">
        <v>1</v>
      </c>
    </row>
    <row r="724" customFormat="false" ht="15" hidden="false" customHeight="false" outlineLevel="0" collapsed="false">
      <c r="A724" s="0" t="s">
        <v>2645</v>
      </c>
      <c r="B724" s="0" t="n">
        <v>2029</v>
      </c>
      <c r="C724" s="0" t="n">
        <v>0.0214101298463441</v>
      </c>
      <c r="D724" s="0" t="n">
        <v>5643</v>
      </c>
      <c r="E724" s="0" t="n">
        <f aca="false">IF(ISNUMBER($BA724),$BA724,IF(AND(ISNUMBER($D724),ISNUMBER($BW724),ISNUMBER($BX724)),$D724*($BX724-$BW724+1),""))</f>
        <v>5643</v>
      </c>
      <c r="H724" s="0" t="s">
        <v>118</v>
      </c>
      <c r="I724" s="0" t="s">
        <v>344</v>
      </c>
      <c r="J724" s="0" t="n">
        <f aca="false">IF($BW724&lt;&gt;"",$BW724,"")</f>
        <v>2002</v>
      </c>
      <c r="K724" s="0" t="n">
        <f aca="false">IF($BX724&lt;&gt;"",$BX724,"")</f>
        <v>2018</v>
      </c>
      <c r="L724" s="0" t="n">
        <f aca="false">IF(AND(ISNUMBER($BW724),ISNUMBER($BX724)),($BW724+$BX724)/2,"")</f>
        <v>2010</v>
      </c>
      <c r="M724" s="0" t="n">
        <f aca="false">IF($L724&lt;&gt;"",$L724,"")</f>
        <v>2010</v>
      </c>
      <c r="N724" s="0" t="n">
        <f aca="false">IF(AND(ISNUMBER($BW724),ISNUMBER($BX724)),MIN(1,MAX(0,($BX724-2016+1)/($BX724-$BW724+1))),"")</f>
        <v>0.176470588235294</v>
      </c>
      <c r="O724" s="0" t="n">
        <f aca="false">IF(AND(ISNUMBER($BW724),ISNUMBER($BX724)),MIN(1,MAX(0,($BX724-2017+1)/($BX724-$BW724+1))),"")</f>
        <v>0.117647058823529</v>
      </c>
      <c r="P724" s="0" t="n">
        <f aca="false">IF(AND(ISNUMBER($BW724),ISNUMBER($BX724)),MIN(1,MAX(0,($BX724-2018+1)/($BX724-$BW724+1))),"")</f>
        <v>0.0588235294117647</v>
      </c>
      <c r="Q724" s="0" t="n">
        <f aca="false">IF(AND(ISNUMBER($BW724),ISNUMBER($BX724)),MIN(1,MAX(0,($BX724-2019+1)/($BX724-$BW724+1))),"")</f>
        <v>0</v>
      </c>
      <c r="R724" s="0" t="n">
        <f aca="false">IF(AND(ISNUMBER($BW724),ISNUMBER($BX724)),MIN(1,MAX(0,($BX724-2016+1)/($BX724-$BW724+1))),"")</f>
        <v>0.176470588235294</v>
      </c>
      <c r="S724" s="0" t="n">
        <f aca="false">IF($L724&lt;&gt;"",IF($L724&gt;=2015.5,1,0),"")</f>
        <v>0</v>
      </c>
      <c r="T724" s="0" t="n">
        <f aca="false">IF($L724&lt;&gt;"",IF($L724&gt;=2016,1,0),"")</f>
        <v>0</v>
      </c>
      <c r="U724" s="0" t="n">
        <f aca="false">IF(ISNUMBER($BX724),IF($BX724&gt;=2016,1,0),"")</f>
        <v>1</v>
      </c>
      <c r="V724" s="0" t="n">
        <f aca="false">IF(ISNUMBER($BW724),IF($BW724&gt;=2016,1,0),"")</f>
        <v>0</v>
      </c>
      <c r="W724" s="0" t="str">
        <f aca="false">IF(AND(ISNUMBER($BW724),ISNUMBER($BX724)),IF($BW724&gt;=2016,"post-only",IF($BX724&lt;2016,"pre-only","mixed")),"")</f>
        <v>mixed</v>
      </c>
      <c r="X724" s="0" t="n">
        <f aca="false">IF(AND(ISNUMBER($BW724),ISNUMBER($BX724)),MIN(1,MAX(0,($BX724-2017+1)/($BX724-$BW724+1))),"")</f>
        <v>0.117647058823529</v>
      </c>
      <c r="Y724" s="0" t="n">
        <f aca="false">IF(AND(ISNUMBER($BW724),ISNUMBER($BX724)),MIN(1,MAX(0,($BX724-2018+1)/($BX724-$BW724+1))),"")</f>
        <v>0.0588235294117647</v>
      </c>
      <c r="Z724" s="0" t="n">
        <f aca="false">IF(AND(ISNUMBER($BW724),ISNUMBER($BX724)),MIN(1,MAX(0,($BX724-2019+1)/($BX724-$BW724+1))),"")</f>
        <v>0</v>
      </c>
      <c r="AA724" s="0" t="n">
        <f aca="false">IF(ISNUMBER($BX724),IF($BX724&gt;=2017,1,0),"")</f>
        <v>1</v>
      </c>
      <c r="AB724" s="0" t="n">
        <f aca="false">IF(ISNUMBER($BX724),IF($BX724&gt;=2018,1,0),"")</f>
        <v>1</v>
      </c>
      <c r="AC724" s="0" t="n">
        <f aca="false">IF(ISNUMBER($BX724),IF($BX724&gt;=2019,1,0),"")</f>
        <v>0</v>
      </c>
      <c r="AD724" s="0" t="n">
        <f aca="false">IF($L724&lt;&gt;"",IF($L724&gt;2013,1,0),"")</f>
        <v>0</v>
      </c>
      <c r="AE724" s="0" t="n">
        <f aca="false">IF($L724&lt;&gt;"",1+IF($L724&gt;2011,1,0)+IF($L724&gt;2014,1,0),"")</f>
        <v>1</v>
      </c>
      <c r="AF724" s="0" t="s">
        <v>87</v>
      </c>
      <c r="AG724" s="0" t="s">
        <v>88</v>
      </c>
      <c r="AH724" s="0" t="s">
        <v>90</v>
      </c>
      <c r="AI724" s="0" t="s">
        <v>90</v>
      </c>
      <c r="AJ724" s="0" t="s">
        <v>90</v>
      </c>
      <c r="AK724" s="0" t="str">
        <f aca="false">IF(AND($CF724&lt;&gt;"",IFERROR(INDEX(subsample_country_map!$B:$B,MATCH($CF724,subsample_country_map!$A:$A,0)),"")&lt;&gt;""),INDEX(subsample_country_map!$B:$B,MATCH($CF724,subsample_country_map!$A:$A,0)),INDEX(lookup!$AA:$AA,MATCH($A724,lookup!$A:$A,0)))</f>
        <v>99_NCE</v>
      </c>
      <c r="AL724" s="0" t="str">
        <f aca="false">IF(AND($CF724&lt;&gt;"",IFERROR(INDEX(subsample_country_map!$C:$C,MATCH($CF724,subsample_country_map!$A:$A,0)),"")&lt;&gt;""),INDEX(subsample_country_map!$C:$C,MATCH($CF724,subsample_country_map!$A:$A,0)),INDEX(lookup!$AB:$AB,MATCH($A724,lookup!$A:$A,0)))</f>
        <v>99_NCE</v>
      </c>
      <c r="AM724" s="0" t="str">
        <f aca="false">IF(AND($CF724&lt;&gt;"",IFERROR(INDEX(subsample_country_map!$D:$D,MATCH($CF724,subsample_country_map!$A:$A,0)),"")&lt;&gt;""),INDEX(subsample_country_map!$D:$D,MATCH($CF724,subsample_country_map!$A:$A,0)),INDEX(lookup!$AC:$AC,MATCH($A724,lookup!$A:$A,0)))</f>
        <v>99_NCE</v>
      </c>
      <c r="AN724" s="0" t="str">
        <f aca="false">IF(AND($CF724&lt;&gt;"",IFERROR(INDEX(subsample_country_map!$E:$E,MATCH($CF724,subsample_country_map!$A:$A,0)),"")&lt;&gt;""),INDEX(subsample_country_map!$E:$E,MATCH($CF724,subsample_country_map!$A:$A,0)),INDEX(lookup!$AD:$AD,MATCH($A724,lookup!$A:$A,0)))</f>
        <v>99_NCE</v>
      </c>
      <c r="AO724" s="0" t="str">
        <f aca="false">INDEX(lookup!$Y:$Y,MATCH($A724,lookup!$A:$A,0))</f>
        <v>0_published</v>
      </c>
      <c r="AP724" s="0" t="str">
        <f aca="false">INDEX(lookup!$Z:$Z,MATCH($A724,lookup!$A:$A,0))</f>
        <v>0_VHB low</v>
      </c>
      <c r="AQ724" s="0" t="str">
        <f aca="false">INDEX(lookup!$W:$W,MATCH($A724,lookup!$A:$A,0))</f>
        <v>2_sust</v>
      </c>
      <c r="AS724" s="0" t="s">
        <v>91</v>
      </c>
      <c r="AT724" s="0" t="s">
        <v>397</v>
      </c>
      <c r="AU724" s="0" t="s">
        <v>93</v>
      </c>
      <c r="AV724" s="0" t="s">
        <v>2725</v>
      </c>
      <c r="AW724" s="0" t="s">
        <v>2429</v>
      </c>
      <c r="BA724" s="0" t="n">
        <v>5643</v>
      </c>
      <c r="BB724" s="0" t="s">
        <v>96</v>
      </c>
      <c r="BC724" s="0" t="s">
        <v>358</v>
      </c>
      <c r="BD724" s="0" t="s">
        <v>142</v>
      </c>
      <c r="BE724" s="0" t="s">
        <v>98</v>
      </c>
      <c r="BI724" s="0" t="s">
        <v>2711</v>
      </c>
      <c r="BJ724" s="0" t="s">
        <v>2718</v>
      </c>
      <c r="BK724" s="0" t="s">
        <v>460</v>
      </c>
      <c r="BL724" s="0" t="s">
        <v>2726</v>
      </c>
      <c r="BM724" s="0" t="s">
        <v>2668</v>
      </c>
      <c r="BN724" s="0" t="s">
        <v>2650</v>
      </c>
      <c r="BO724" s="0" t="s">
        <v>105</v>
      </c>
      <c r="BP724" s="0" t="s">
        <v>2645</v>
      </c>
      <c r="BQ724" s="0" t="s">
        <v>127</v>
      </c>
      <c r="BT724" s="0" t="n">
        <v>0</v>
      </c>
      <c r="BU724" s="0" t="s">
        <v>2651</v>
      </c>
      <c r="BW724" s="0" t="n">
        <v>2002</v>
      </c>
      <c r="BX724" s="0" t="n">
        <v>2018</v>
      </c>
      <c r="BY724" s="0" t="s">
        <v>2652</v>
      </c>
      <c r="BZ724" s="0" t="n">
        <v>2010</v>
      </c>
      <c r="CA724" s="0" t="n">
        <v>0.176470588235294</v>
      </c>
      <c r="CB724" s="0" t="n">
        <v>0</v>
      </c>
      <c r="CC724" s="0" t="n">
        <v>1</v>
      </c>
      <c r="CD724" s="0" t="n">
        <v>0.0214134021689925</v>
      </c>
      <c r="CE724" s="0" t="n">
        <v>1</v>
      </c>
    </row>
    <row r="725" customFormat="false" ht="15" hidden="false" customHeight="false" outlineLevel="0" collapsed="false">
      <c r="A725" s="0" t="s">
        <v>2645</v>
      </c>
      <c r="B725" s="0" t="n">
        <v>2030</v>
      </c>
      <c r="C725" s="0" t="n">
        <v>0.0305729895534656</v>
      </c>
      <c r="D725" s="0" t="n">
        <v>6029</v>
      </c>
      <c r="E725" s="0" t="n">
        <f aca="false">IF(ISNUMBER($BA725),$BA725,IF(AND(ISNUMBER($D725),ISNUMBER($BW725),ISNUMBER($BX725)),$D725*($BX725-$BW725+1),""))</f>
        <v>6029</v>
      </c>
      <c r="H725" s="0" t="s">
        <v>118</v>
      </c>
      <c r="I725" s="0" t="s">
        <v>344</v>
      </c>
      <c r="J725" s="0" t="n">
        <f aca="false">IF($BW725&lt;&gt;"",$BW725,"")</f>
        <v>2002</v>
      </c>
      <c r="K725" s="0" t="n">
        <f aca="false">IF($BX725&lt;&gt;"",$BX725,"")</f>
        <v>2018</v>
      </c>
      <c r="L725" s="0" t="n">
        <f aca="false">IF(AND(ISNUMBER($BW725),ISNUMBER($BX725)),($BW725+$BX725)/2,"")</f>
        <v>2010</v>
      </c>
      <c r="M725" s="0" t="n">
        <f aca="false">IF($L725&lt;&gt;"",$L725,"")</f>
        <v>2010</v>
      </c>
      <c r="N725" s="0" t="n">
        <f aca="false">IF(AND(ISNUMBER($BW725),ISNUMBER($BX725)),MIN(1,MAX(0,($BX725-2016+1)/($BX725-$BW725+1))),"")</f>
        <v>0.176470588235294</v>
      </c>
      <c r="O725" s="0" t="n">
        <f aca="false">IF(AND(ISNUMBER($BW725),ISNUMBER($BX725)),MIN(1,MAX(0,($BX725-2017+1)/($BX725-$BW725+1))),"")</f>
        <v>0.117647058823529</v>
      </c>
      <c r="P725" s="0" t="n">
        <f aca="false">IF(AND(ISNUMBER($BW725),ISNUMBER($BX725)),MIN(1,MAX(0,($BX725-2018+1)/($BX725-$BW725+1))),"")</f>
        <v>0.0588235294117647</v>
      </c>
      <c r="Q725" s="0" t="n">
        <f aca="false">IF(AND(ISNUMBER($BW725),ISNUMBER($BX725)),MIN(1,MAX(0,($BX725-2019+1)/($BX725-$BW725+1))),"")</f>
        <v>0</v>
      </c>
      <c r="R725" s="0" t="n">
        <f aca="false">IF(AND(ISNUMBER($BW725),ISNUMBER($BX725)),MIN(1,MAX(0,($BX725-2016+1)/($BX725-$BW725+1))),"")</f>
        <v>0.176470588235294</v>
      </c>
      <c r="S725" s="0" t="n">
        <f aca="false">IF($L725&lt;&gt;"",IF($L725&gt;=2015.5,1,0),"")</f>
        <v>0</v>
      </c>
      <c r="T725" s="0" t="n">
        <f aca="false">IF($L725&lt;&gt;"",IF($L725&gt;=2016,1,0),"")</f>
        <v>0</v>
      </c>
      <c r="U725" s="0" t="n">
        <f aca="false">IF(ISNUMBER($BX725),IF($BX725&gt;=2016,1,0),"")</f>
        <v>1</v>
      </c>
      <c r="V725" s="0" t="n">
        <f aca="false">IF(ISNUMBER($BW725),IF($BW725&gt;=2016,1,0),"")</f>
        <v>0</v>
      </c>
      <c r="W725" s="0" t="str">
        <f aca="false">IF(AND(ISNUMBER($BW725),ISNUMBER($BX725)),IF($BW725&gt;=2016,"post-only",IF($BX725&lt;2016,"pre-only","mixed")),"")</f>
        <v>mixed</v>
      </c>
      <c r="X725" s="0" t="n">
        <f aca="false">IF(AND(ISNUMBER($BW725),ISNUMBER($BX725)),MIN(1,MAX(0,($BX725-2017+1)/($BX725-$BW725+1))),"")</f>
        <v>0.117647058823529</v>
      </c>
      <c r="Y725" s="0" t="n">
        <f aca="false">IF(AND(ISNUMBER($BW725),ISNUMBER($BX725)),MIN(1,MAX(0,($BX725-2018+1)/($BX725-$BW725+1))),"")</f>
        <v>0.0588235294117647</v>
      </c>
      <c r="Z725" s="0" t="n">
        <f aca="false">IF(AND(ISNUMBER($BW725),ISNUMBER($BX725)),MIN(1,MAX(0,($BX725-2019+1)/($BX725-$BW725+1))),"")</f>
        <v>0</v>
      </c>
      <c r="AA725" s="0" t="n">
        <f aca="false">IF(ISNUMBER($BX725),IF($BX725&gt;=2017,1,0),"")</f>
        <v>1</v>
      </c>
      <c r="AB725" s="0" t="n">
        <f aca="false">IF(ISNUMBER($BX725),IF($BX725&gt;=2018,1,0),"")</f>
        <v>1</v>
      </c>
      <c r="AC725" s="0" t="n">
        <f aca="false">IF(ISNUMBER($BX725),IF($BX725&gt;=2019,1,0),"")</f>
        <v>0</v>
      </c>
      <c r="AD725" s="0" t="n">
        <f aca="false">IF($L725&lt;&gt;"",IF($L725&gt;2013,1,0),"")</f>
        <v>0</v>
      </c>
      <c r="AE725" s="0" t="n">
        <f aca="false">IF($L725&lt;&gt;"",1+IF($L725&gt;2011,1,0)+IF($L725&gt;2014,1,0),"")</f>
        <v>1</v>
      </c>
      <c r="AF725" s="0" t="s">
        <v>87</v>
      </c>
      <c r="AG725" s="0" t="s">
        <v>88</v>
      </c>
      <c r="AH725" s="0" t="s">
        <v>90</v>
      </c>
      <c r="AI725" s="0" t="s">
        <v>90</v>
      </c>
      <c r="AJ725" s="0" t="s">
        <v>90</v>
      </c>
      <c r="AK725" s="0" t="str">
        <f aca="false">IF(AND($CF725&lt;&gt;"",IFERROR(INDEX(subsample_country_map!$B:$B,MATCH($CF725,subsample_country_map!$A:$A,0)),"")&lt;&gt;""),INDEX(subsample_country_map!$B:$B,MATCH($CF725,subsample_country_map!$A:$A,0)),INDEX(lookup!$AA:$AA,MATCH($A725,lookup!$A:$A,0)))</f>
        <v>99_NCE</v>
      </c>
      <c r="AL725" s="0" t="str">
        <f aca="false">IF(AND($CF725&lt;&gt;"",IFERROR(INDEX(subsample_country_map!$C:$C,MATCH($CF725,subsample_country_map!$A:$A,0)),"")&lt;&gt;""),INDEX(subsample_country_map!$C:$C,MATCH($CF725,subsample_country_map!$A:$A,0)),INDEX(lookup!$AB:$AB,MATCH($A725,lookup!$A:$A,0)))</f>
        <v>99_NCE</v>
      </c>
      <c r="AM725" s="0" t="str">
        <f aca="false">IF(AND($CF725&lt;&gt;"",IFERROR(INDEX(subsample_country_map!$D:$D,MATCH($CF725,subsample_country_map!$A:$A,0)),"")&lt;&gt;""),INDEX(subsample_country_map!$D:$D,MATCH($CF725,subsample_country_map!$A:$A,0)),INDEX(lookup!$AC:$AC,MATCH($A725,lookup!$A:$A,0)))</f>
        <v>99_NCE</v>
      </c>
      <c r="AN725" s="0" t="str">
        <f aca="false">IF(AND($CF725&lt;&gt;"",IFERROR(INDEX(subsample_country_map!$E:$E,MATCH($CF725,subsample_country_map!$A:$A,0)),"")&lt;&gt;""),INDEX(subsample_country_map!$E:$E,MATCH($CF725,subsample_country_map!$A:$A,0)),INDEX(lookup!$AD:$AD,MATCH($A725,lookup!$A:$A,0)))</f>
        <v>99_NCE</v>
      </c>
      <c r="AO725" s="0" t="str">
        <f aca="false">INDEX(lookup!$Y:$Y,MATCH($A725,lookup!$A:$A,0))</f>
        <v>0_published</v>
      </c>
      <c r="AP725" s="0" t="str">
        <f aca="false">INDEX(lookup!$Z:$Z,MATCH($A725,lookup!$A:$A,0))</f>
        <v>0_VHB low</v>
      </c>
      <c r="AQ725" s="0" t="str">
        <f aca="false">INDEX(lookup!$W:$W,MATCH($A725,lookup!$A:$A,0))</f>
        <v>2_sust</v>
      </c>
      <c r="AS725" s="0" t="s">
        <v>91</v>
      </c>
      <c r="AT725" s="0" t="s">
        <v>111</v>
      </c>
      <c r="AU725" s="0" t="s">
        <v>93</v>
      </c>
      <c r="AV725" s="0" t="s">
        <v>1682</v>
      </c>
      <c r="AW725" s="0" t="s">
        <v>1557</v>
      </c>
      <c r="BA725" s="0" t="n">
        <v>6029</v>
      </c>
      <c r="BB725" s="0" t="s">
        <v>2727</v>
      </c>
      <c r="BC725" s="0" t="s">
        <v>122</v>
      </c>
      <c r="BD725" s="0" t="s">
        <v>123</v>
      </c>
      <c r="BE725" s="0" t="s">
        <v>98</v>
      </c>
      <c r="BI725" s="0" t="s">
        <v>2728</v>
      </c>
      <c r="BJ725" s="0" t="s">
        <v>2729</v>
      </c>
      <c r="BK725" s="0" t="s">
        <v>460</v>
      </c>
      <c r="BL725" s="0" t="s">
        <v>2730</v>
      </c>
      <c r="BM725" s="0" t="s">
        <v>2649</v>
      </c>
      <c r="BN725" s="0" t="s">
        <v>2650</v>
      </c>
      <c r="BO725" s="0" t="s">
        <v>105</v>
      </c>
      <c r="BP725" s="0" t="s">
        <v>2645</v>
      </c>
      <c r="BQ725" s="0" t="s">
        <v>127</v>
      </c>
      <c r="BT725" s="0" t="n">
        <v>0</v>
      </c>
      <c r="BU725" s="0" t="s">
        <v>2651</v>
      </c>
      <c r="BW725" s="0" t="n">
        <v>2002</v>
      </c>
      <c r="BX725" s="0" t="n">
        <v>2018</v>
      </c>
      <c r="BY725" s="0" t="s">
        <v>2652</v>
      </c>
      <c r="BZ725" s="0" t="n">
        <v>2010</v>
      </c>
      <c r="CA725" s="0" t="n">
        <v>0.176470588235294</v>
      </c>
      <c r="CB725" s="0" t="n">
        <v>0</v>
      </c>
      <c r="CC725" s="0" t="n">
        <v>1</v>
      </c>
      <c r="CD725" s="0" t="n">
        <v>0.0305825205020438</v>
      </c>
      <c r="CE725" s="0" t="n">
        <v>1</v>
      </c>
    </row>
    <row r="726" customFormat="false" ht="15" hidden="false" customHeight="false" outlineLevel="0" collapsed="false">
      <c r="A726" s="0" t="s">
        <v>2645</v>
      </c>
      <c r="B726" s="0" t="n">
        <v>2031</v>
      </c>
      <c r="C726" s="0" t="n">
        <v>0.0345912174462144</v>
      </c>
      <c r="D726" s="0" t="n">
        <v>6029</v>
      </c>
      <c r="E726" s="0" t="n">
        <f aca="false">IF(ISNUMBER($BA726),$BA726,IF(AND(ISNUMBER($D726),ISNUMBER($BW726),ISNUMBER($BX726)),$D726*($BX726-$BW726+1),""))</f>
        <v>6029</v>
      </c>
      <c r="H726" s="0" t="s">
        <v>118</v>
      </c>
      <c r="I726" s="0" t="s">
        <v>344</v>
      </c>
      <c r="J726" s="0" t="n">
        <f aca="false">IF($BW726&lt;&gt;"",$BW726,"")</f>
        <v>2002</v>
      </c>
      <c r="K726" s="0" t="n">
        <f aca="false">IF($BX726&lt;&gt;"",$BX726,"")</f>
        <v>2018</v>
      </c>
      <c r="L726" s="0" t="n">
        <f aca="false">IF(AND(ISNUMBER($BW726),ISNUMBER($BX726)),($BW726+$BX726)/2,"")</f>
        <v>2010</v>
      </c>
      <c r="M726" s="0" t="n">
        <f aca="false">IF($L726&lt;&gt;"",$L726,"")</f>
        <v>2010</v>
      </c>
      <c r="N726" s="0" t="n">
        <f aca="false">IF(AND(ISNUMBER($BW726),ISNUMBER($BX726)),MIN(1,MAX(0,($BX726-2016+1)/($BX726-$BW726+1))),"")</f>
        <v>0.176470588235294</v>
      </c>
      <c r="O726" s="0" t="n">
        <f aca="false">IF(AND(ISNUMBER($BW726),ISNUMBER($BX726)),MIN(1,MAX(0,($BX726-2017+1)/($BX726-$BW726+1))),"")</f>
        <v>0.117647058823529</v>
      </c>
      <c r="P726" s="0" t="n">
        <f aca="false">IF(AND(ISNUMBER($BW726),ISNUMBER($BX726)),MIN(1,MAX(0,($BX726-2018+1)/($BX726-$BW726+1))),"")</f>
        <v>0.0588235294117647</v>
      </c>
      <c r="Q726" s="0" t="n">
        <f aca="false">IF(AND(ISNUMBER($BW726),ISNUMBER($BX726)),MIN(1,MAX(0,($BX726-2019+1)/($BX726-$BW726+1))),"")</f>
        <v>0</v>
      </c>
      <c r="R726" s="0" t="n">
        <f aca="false">IF(AND(ISNUMBER($BW726),ISNUMBER($BX726)),MIN(1,MAX(0,($BX726-2016+1)/($BX726-$BW726+1))),"")</f>
        <v>0.176470588235294</v>
      </c>
      <c r="S726" s="0" t="n">
        <f aca="false">IF($L726&lt;&gt;"",IF($L726&gt;=2015.5,1,0),"")</f>
        <v>0</v>
      </c>
      <c r="T726" s="0" t="n">
        <f aca="false">IF($L726&lt;&gt;"",IF($L726&gt;=2016,1,0),"")</f>
        <v>0</v>
      </c>
      <c r="U726" s="0" t="n">
        <f aca="false">IF(ISNUMBER($BX726),IF($BX726&gt;=2016,1,0),"")</f>
        <v>1</v>
      </c>
      <c r="V726" s="0" t="n">
        <f aca="false">IF(ISNUMBER($BW726),IF($BW726&gt;=2016,1,0),"")</f>
        <v>0</v>
      </c>
      <c r="W726" s="0" t="str">
        <f aca="false">IF(AND(ISNUMBER($BW726),ISNUMBER($BX726)),IF($BW726&gt;=2016,"post-only",IF($BX726&lt;2016,"pre-only","mixed")),"")</f>
        <v>mixed</v>
      </c>
      <c r="X726" s="0" t="n">
        <f aca="false">IF(AND(ISNUMBER($BW726),ISNUMBER($BX726)),MIN(1,MAX(0,($BX726-2017+1)/($BX726-$BW726+1))),"")</f>
        <v>0.117647058823529</v>
      </c>
      <c r="Y726" s="0" t="n">
        <f aca="false">IF(AND(ISNUMBER($BW726),ISNUMBER($BX726)),MIN(1,MAX(0,($BX726-2018+1)/($BX726-$BW726+1))),"")</f>
        <v>0.0588235294117647</v>
      </c>
      <c r="Z726" s="0" t="n">
        <f aca="false">IF(AND(ISNUMBER($BW726),ISNUMBER($BX726)),MIN(1,MAX(0,($BX726-2019+1)/($BX726-$BW726+1))),"")</f>
        <v>0</v>
      </c>
      <c r="AA726" s="0" t="n">
        <f aca="false">IF(ISNUMBER($BX726),IF($BX726&gt;=2017,1,0),"")</f>
        <v>1</v>
      </c>
      <c r="AB726" s="0" t="n">
        <f aca="false">IF(ISNUMBER($BX726),IF($BX726&gt;=2018,1,0),"")</f>
        <v>1</v>
      </c>
      <c r="AC726" s="0" t="n">
        <f aca="false">IF(ISNUMBER($BX726),IF($BX726&gt;=2019,1,0),"")</f>
        <v>0</v>
      </c>
      <c r="AD726" s="0" t="n">
        <f aca="false">IF($L726&lt;&gt;"",IF($L726&gt;2013,1,0),"")</f>
        <v>0</v>
      </c>
      <c r="AE726" s="0" t="n">
        <f aca="false">IF($L726&lt;&gt;"",1+IF($L726&gt;2011,1,0)+IF($L726&gt;2014,1,0),"")</f>
        <v>1</v>
      </c>
      <c r="AF726" s="0" t="s">
        <v>87</v>
      </c>
      <c r="AG726" s="0" t="s">
        <v>88</v>
      </c>
      <c r="AH726" s="0" t="s">
        <v>90</v>
      </c>
      <c r="AI726" s="0" t="s">
        <v>90</v>
      </c>
      <c r="AJ726" s="0" t="s">
        <v>90</v>
      </c>
      <c r="AK726" s="0" t="str">
        <f aca="false">IF(AND($CF726&lt;&gt;"",IFERROR(INDEX(subsample_country_map!$B:$B,MATCH($CF726,subsample_country_map!$A:$A,0)),"")&lt;&gt;""),INDEX(subsample_country_map!$B:$B,MATCH($CF726,subsample_country_map!$A:$A,0)),INDEX(lookup!$AA:$AA,MATCH($A726,lookup!$A:$A,0)))</f>
        <v>99_NCE</v>
      </c>
      <c r="AL726" s="0" t="str">
        <f aca="false">IF(AND($CF726&lt;&gt;"",IFERROR(INDEX(subsample_country_map!$C:$C,MATCH($CF726,subsample_country_map!$A:$A,0)),"")&lt;&gt;""),INDEX(subsample_country_map!$C:$C,MATCH($CF726,subsample_country_map!$A:$A,0)),INDEX(lookup!$AB:$AB,MATCH($A726,lookup!$A:$A,0)))</f>
        <v>99_NCE</v>
      </c>
      <c r="AM726" s="0" t="str">
        <f aca="false">IF(AND($CF726&lt;&gt;"",IFERROR(INDEX(subsample_country_map!$D:$D,MATCH($CF726,subsample_country_map!$A:$A,0)),"")&lt;&gt;""),INDEX(subsample_country_map!$D:$D,MATCH($CF726,subsample_country_map!$A:$A,0)),INDEX(lookup!$AC:$AC,MATCH($A726,lookup!$A:$A,0)))</f>
        <v>99_NCE</v>
      </c>
      <c r="AN726" s="0" t="str">
        <f aca="false">IF(AND($CF726&lt;&gt;"",IFERROR(INDEX(subsample_country_map!$E:$E,MATCH($CF726,subsample_country_map!$A:$A,0)),"")&lt;&gt;""),INDEX(subsample_country_map!$E:$E,MATCH($CF726,subsample_country_map!$A:$A,0)),INDEX(lookup!$AD:$AD,MATCH($A726,lookup!$A:$A,0)))</f>
        <v>99_NCE</v>
      </c>
      <c r="AO726" s="0" t="str">
        <f aca="false">INDEX(lookup!$Y:$Y,MATCH($A726,lookup!$A:$A,0))</f>
        <v>0_published</v>
      </c>
      <c r="AP726" s="0" t="str">
        <f aca="false">INDEX(lookup!$Z:$Z,MATCH($A726,lookup!$A:$A,0))</f>
        <v>0_VHB low</v>
      </c>
      <c r="AQ726" s="0" t="str">
        <f aca="false">INDEX(lookup!$W:$W,MATCH($A726,lookup!$A:$A,0))</f>
        <v>2_sust</v>
      </c>
      <c r="AS726" s="0" t="s">
        <v>91</v>
      </c>
      <c r="AT726" s="0" t="s">
        <v>111</v>
      </c>
      <c r="AU726" s="0" t="s">
        <v>93</v>
      </c>
      <c r="AV726" s="0" t="s">
        <v>1533</v>
      </c>
      <c r="AW726" s="0" t="s">
        <v>2702</v>
      </c>
      <c r="BA726" s="0" t="n">
        <v>6029</v>
      </c>
      <c r="BB726" s="0" t="s">
        <v>2727</v>
      </c>
      <c r="BC726" s="0" t="s">
        <v>122</v>
      </c>
      <c r="BD726" s="0" t="s">
        <v>123</v>
      </c>
      <c r="BE726" s="0" t="s">
        <v>98</v>
      </c>
      <c r="BI726" s="0" t="s">
        <v>2728</v>
      </c>
      <c r="BJ726" s="0" t="s">
        <v>2731</v>
      </c>
      <c r="BK726" s="0" t="s">
        <v>460</v>
      </c>
      <c r="BL726" s="0" t="s">
        <v>2732</v>
      </c>
      <c r="BM726" s="0" t="s">
        <v>2649</v>
      </c>
      <c r="BN726" s="0" t="s">
        <v>2650</v>
      </c>
      <c r="BO726" s="0" t="s">
        <v>105</v>
      </c>
      <c r="BP726" s="0" t="s">
        <v>2645</v>
      </c>
      <c r="BQ726" s="0" t="s">
        <v>127</v>
      </c>
      <c r="BT726" s="0" t="n">
        <v>0</v>
      </c>
      <c r="BU726" s="0" t="s">
        <v>2651</v>
      </c>
      <c r="BW726" s="0" t="n">
        <v>2002</v>
      </c>
      <c r="BX726" s="0" t="n">
        <v>2018</v>
      </c>
      <c r="BY726" s="0" t="s">
        <v>2652</v>
      </c>
      <c r="BZ726" s="0" t="n">
        <v>2010</v>
      </c>
      <c r="CA726" s="0" t="n">
        <v>0.176470588235294</v>
      </c>
      <c r="CB726" s="0" t="n">
        <v>0</v>
      </c>
      <c r="CC726" s="0" t="n">
        <v>1</v>
      </c>
      <c r="CD726" s="0" t="n">
        <v>0.0346050240936762</v>
      </c>
      <c r="CE726" s="0" t="n">
        <v>1</v>
      </c>
    </row>
    <row r="727" customFormat="false" ht="15" hidden="false" customHeight="false" outlineLevel="0" collapsed="false">
      <c r="A727" s="0" t="s">
        <v>2645</v>
      </c>
      <c r="B727" s="0" t="n">
        <v>2032</v>
      </c>
      <c r="C727" s="0" t="n">
        <v>0.0593732220893375</v>
      </c>
      <c r="D727" s="0" t="n">
        <v>5538</v>
      </c>
      <c r="E727" s="0" t="n">
        <f aca="false">IF(ISNUMBER($BA727),$BA727,IF(AND(ISNUMBER($D727),ISNUMBER($BW727),ISNUMBER($BX727)),$D727*($BX727-$BW727+1),""))</f>
        <v>5538</v>
      </c>
      <c r="H727" s="0" t="s">
        <v>118</v>
      </c>
      <c r="I727" s="0" t="s">
        <v>344</v>
      </c>
      <c r="J727" s="0" t="n">
        <f aca="false">IF($BW727&lt;&gt;"",$BW727,"")</f>
        <v>2002</v>
      </c>
      <c r="K727" s="0" t="n">
        <f aca="false">IF($BX727&lt;&gt;"",$BX727,"")</f>
        <v>2018</v>
      </c>
      <c r="L727" s="0" t="n">
        <f aca="false">IF(AND(ISNUMBER($BW727),ISNUMBER($BX727)),($BW727+$BX727)/2,"")</f>
        <v>2010</v>
      </c>
      <c r="M727" s="0" t="n">
        <f aca="false">IF($L727&lt;&gt;"",$L727,"")</f>
        <v>2010</v>
      </c>
      <c r="N727" s="0" t="n">
        <f aca="false">IF(AND(ISNUMBER($BW727),ISNUMBER($BX727)),MIN(1,MAX(0,($BX727-2016+1)/($BX727-$BW727+1))),"")</f>
        <v>0.176470588235294</v>
      </c>
      <c r="O727" s="0" t="n">
        <f aca="false">IF(AND(ISNUMBER($BW727),ISNUMBER($BX727)),MIN(1,MAX(0,($BX727-2017+1)/($BX727-$BW727+1))),"")</f>
        <v>0.117647058823529</v>
      </c>
      <c r="P727" s="0" t="n">
        <f aca="false">IF(AND(ISNUMBER($BW727),ISNUMBER($BX727)),MIN(1,MAX(0,($BX727-2018+1)/($BX727-$BW727+1))),"")</f>
        <v>0.0588235294117647</v>
      </c>
      <c r="Q727" s="0" t="n">
        <f aca="false">IF(AND(ISNUMBER($BW727),ISNUMBER($BX727)),MIN(1,MAX(0,($BX727-2019+1)/($BX727-$BW727+1))),"")</f>
        <v>0</v>
      </c>
      <c r="R727" s="0" t="n">
        <f aca="false">IF(AND(ISNUMBER($BW727),ISNUMBER($BX727)),MIN(1,MAX(0,($BX727-2016+1)/($BX727-$BW727+1))),"")</f>
        <v>0.176470588235294</v>
      </c>
      <c r="S727" s="0" t="n">
        <f aca="false">IF($L727&lt;&gt;"",IF($L727&gt;=2015.5,1,0),"")</f>
        <v>0</v>
      </c>
      <c r="T727" s="0" t="n">
        <f aca="false">IF($L727&lt;&gt;"",IF($L727&gt;=2016,1,0),"")</f>
        <v>0</v>
      </c>
      <c r="U727" s="0" t="n">
        <f aca="false">IF(ISNUMBER($BX727),IF($BX727&gt;=2016,1,0),"")</f>
        <v>1</v>
      </c>
      <c r="V727" s="0" t="n">
        <f aca="false">IF(ISNUMBER($BW727),IF($BW727&gt;=2016,1,0),"")</f>
        <v>0</v>
      </c>
      <c r="W727" s="0" t="str">
        <f aca="false">IF(AND(ISNUMBER($BW727),ISNUMBER($BX727)),IF($BW727&gt;=2016,"post-only",IF($BX727&lt;2016,"pre-only","mixed")),"")</f>
        <v>mixed</v>
      </c>
      <c r="X727" s="0" t="n">
        <f aca="false">IF(AND(ISNUMBER($BW727),ISNUMBER($BX727)),MIN(1,MAX(0,($BX727-2017+1)/($BX727-$BW727+1))),"")</f>
        <v>0.117647058823529</v>
      </c>
      <c r="Y727" s="0" t="n">
        <f aca="false">IF(AND(ISNUMBER($BW727),ISNUMBER($BX727)),MIN(1,MAX(0,($BX727-2018+1)/($BX727-$BW727+1))),"")</f>
        <v>0.0588235294117647</v>
      </c>
      <c r="Z727" s="0" t="n">
        <f aca="false">IF(AND(ISNUMBER($BW727),ISNUMBER($BX727)),MIN(1,MAX(0,($BX727-2019+1)/($BX727-$BW727+1))),"")</f>
        <v>0</v>
      </c>
      <c r="AA727" s="0" t="n">
        <f aca="false">IF(ISNUMBER($BX727),IF($BX727&gt;=2017,1,0),"")</f>
        <v>1</v>
      </c>
      <c r="AB727" s="0" t="n">
        <f aca="false">IF(ISNUMBER($BX727),IF($BX727&gt;=2018,1,0),"")</f>
        <v>1</v>
      </c>
      <c r="AC727" s="0" t="n">
        <f aca="false">IF(ISNUMBER($BX727),IF($BX727&gt;=2019,1,0),"")</f>
        <v>0</v>
      </c>
      <c r="AD727" s="0" t="n">
        <f aca="false">IF($L727&lt;&gt;"",IF($L727&gt;2013,1,0),"")</f>
        <v>0</v>
      </c>
      <c r="AE727" s="0" t="n">
        <f aca="false">IF($L727&lt;&gt;"",1+IF($L727&gt;2011,1,0)+IF($L727&gt;2014,1,0),"")</f>
        <v>1</v>
      </c>
      <c r="AF727" s="0" t="s">
        <v>87</v>
      </c>
      <c r="AG727" s="0" t="s">
        <v>88</v>
      </c>
      <c r="AH727" s="0" t="s">
        <v>90</v>
      </c>
      <c r="AI727" s="0" t="s">
        <v>90</v>
      </c>
      <c r="AJ727" s="0" t="s">
        <v>90</v>
      </c>
      <c r="AK727" s="0" t="str">
        <f aca="false">IF(AND($CF727&lt;&gt;"",IFERROR(INDEX(subsample_country_map!$B:$B,MATCH($CF727,subsample_country_map!$A:$A,0)),"")&lt;&gt;""),INDEX(subsample_country_map!$B:$B,MATCH($CF727,subsample_country_map!$A:$A,0)),INDEX(lookup!$AA:$AA,MATCH($A727,lookup!$A:$A,0)))</f>
        <v>99_NCE</v>
      </c>
      <c r="AL727" s="0" t="str">
        <f aca="false">IF(AND($CF727&lt;&gt;"",IFERROR(INDEX(subsample_country_map!$C:$C,MATCH($CF727,subsample_country_map!$A:$A,0)),"")&lt;&gt;""),INDEX(subsample_country_map!$C:$C,MATCH($CF727,subsample_country_map!$A:$A,0)),INDEX(lookup!$AB:$AB,MATCH($A727,lookup!$A:$A,0)))</f>
        <v>99_NCE</v>
      </c>
      <c r="AM727" s="0" t="str">
        <f aca="false">IF(AND($CF727&lt;&gt;"",IFERROR(INDEX(subsample_country_map!$D:$D,MATCH($CF727,subsample_country_map!$A:$A,0)),"")&lt;&gt;""),INDEX(subsample_country_map!$D:$D,MATCH($CF727,subsample_country_map!$A:$A,0)),INDEX(lookup!$AC:$AC,MATCH($A727,lookup!$A:$A,0)))</f>
        <v>99_NCE</v>
      </c>
      <c r="AN727" s="0" t="str">
        <f aca="false">IF(AND($CF727&lt;&gt;"",IFERROR(INDEX(subsample_country_map!$E:$E,MATCH($CF727,subsample_country_map!$A:$A,0)),"")&lt;&gt;""),INDEX(subsample_country_map!$E:$E,MATCH($CF727,subsample_country_map!$A:$A,0)),INDEX(lookup!$AD:$AD,MATCH($A727,lookup!$A:$A,0)))</f>
        <v>99_NCE</v>
      </c>
      <c r="AO727" s="0" t="str">
        <f aca="false">INDEX(lookup!$Y:$Y,MATCH($A727,lookup!$A:$A,0))</f>
        <v>0_published</v>
      </c>
      <c r="AP727" s="0" t="str">
        <f aca="false">INDEX(lookup!$Z:$Z,MATCH($A727,lookup!$A:$A,0))</f>
        <v>0_VHB low</v>
      </c>
      <c r="AQ727" s="0" t="str">
        <f aca="false">INDEX(lookup!$W:$W,MATCH($A727,lookup!$A:$A,0))</f>
        <v>2_sust</v>
      </c>
      <c r="AS727" s="0" t="s">
        <v>91</v>
      </c>
      <c r="AT727" s="0" t="s">
        <v>111</v>
      </c>
      <c r="AU727" s="0" t="s">
        <v>93</v>
      </c>
      <c r="AV727" s="0" t="s">
        <v>2733</v>
      </c>
      <c r="AW727" s="0" t="s">
        <v>1672</v>
      </c>
      <c r="BA727" s="0" t="n">
        <v>5538</v>
      </c>
      <c r="BB727" s="0" t="s">
        <v>96</v>
      </c>
      <c r="BC727" s="0" t="s">
        <v>122</v>
      </c>
      <c r="BD727" s="0" t="s">
        <v>123</v>
      </c>
      <c r="BE727" s="0" t="s">
        <v>98</v>
      </c>
      <c r="BI727" s="0" t="s">
        <v>2728</v>
      </c>
      <c r="BJ727" s="0" t="s">
        <v>2734</v>
      </c>
      <c r="BK727" s="0" t="s">
        <v>460</v>
      </c>
      <c r="BL727" s="0" t="s">
        <v>2735</v>
      </c>
      <c r="BM727" s="0" t="s">
        <v>2649</v>
      </c>
      <c r="BN727" s="0" t="s">
        <v>2650</v>
      </c>
      <c r="BO727" s="0" t="s">
        <v>105</v>
      </c>
      <c r="BP727" s="0" t="s">
        <v>2645</v>
      </c>
      <c r="BQ727" s="0" t="s">
        <v>127</v>
      </c>
      <c r="BT727" s="0" t="n">
        <v>0</v>
      </c>
      <c r="BU727" s="0" t="s">
        <v>2651</v>
      </c>
      <c r="BW727" s="0" t="n">
        <v>2002</v>
      </c>
      <c r="BX727" s="0" t="n">
        <v>2018</v>
      </c>
      <c r="BY727" s="0" t="s">
        <v>2652</v>
      </c>
      <c r="BZ727" s="0" t="n">
        <v>2010</v>
      </c>
      <c r="CA727" s="0" t="n">
        <v>0.176470588235294</v>
      </c>
      <c r="CB727" s="0" t="n">
        <v>0</v>
      </c>
      <c r="CC727" s="0" t="n">
        <v>1</v>
      </c>
      <c r="CD727" s="0" t="n">
        <v>0.0594431371153094</v>
      </c>
      <c r="CE727" s="0" t="n">
        <v>1</v>
      </c>
    </row>
    <row r="728" customFormat="false" ht="15" hidden="false" customHeight="false" outlineLevel="0" collapsed="false">
      <c r="A728" s="0" t="s">
        <v>2645</v>
      </c>
      <c r="B728" s="0" t="n">
        <v>2033</v>
      </c>
      <c r="C728" s="0" t="n">
        <v>0.0512107676989537</v>
      </c>
      <c r="D728" s="0" t="n">
        <v>1977</v>
      </c>
      <c r="E728" s="0" t="n">
        <f aca="false">IF(ISNUMBER($BA728),$BA728,IF(AND(ISNUMBER($D728),ISNUMBER($BW728),ISNUMBER($BX728)),$D728*($BX728-$BW728+1),""))</f>
        <v>1977</v>
      </c>
      <c r="H728" s="0" t="s">
        <v>118</v>
      </c>
      <c r="I728" s="0" t="s">
        <v>344</v>
      </c>
      <c r="J728" s="0" t="n">
        <f aca="false">IF($BW728&lt;&gt;"",$BW728,"")</f>
        <v>2002</v>
      </c>
      <c r="K728" s="0" t="n">
        <f aca="false">IF($BX728&lt;&gt;"",$BX728,"")</f>
        <v>2018</v>
      </c>
      <c r="L728" s="0" t="n">
        <f aca="false">IF(AND(ISNUMBER($BW728),ISNUMBER($BX728)),($BW728+$BX728)/2,"")</f>
        <v>2010</v>
      </c>
      <c r="M728" s="0" t="n">
        <f aca="false">IF($L728&lt;&gt;"",$L728,"")</f>
        <v>2010</v>
      </c>
      <c r="N728" s="0" t="n">
        <f aca="false">IF(AND(ISNUMBER($BW728),ISNUMBER($BX728)),MIN(1,MAX(0,($BX728-2016+1)/($BX728-$BW728+1))),"")</f>
        <v>0.176470588235294</v>
      </c>
      <c r="O728" s="0" t="n">
        <f aca="false">IF(AND(ISNUMBER($BW728),ISNUMBER($BX728)),MIN(1,MAX(0,($BX728-2017+1)/($BX728-$BW728+1))),"")</f>
        <v>0.117647058823529</v>
      </c>
      <c r="P728" s="0" t="n">
        <f aca="false">IF(AND(ISNUMBER($BW728),ISNUMBER($BX728)),MIN(1,MAX(0,($BX728-2018+1)/($BX728-$BW728+1))),"")</f>
        <v>0.0588235294117647</v>
      </c>
      <c r="Q728" s="0" t="n">
        <f aca="false">IF(AND(ISNUMBER($BW728),ISNUMBER($BX728)),MIN(1,MAX(0,($BX728-2019+1)/($BX728-$BW728+1))),"")</f>
        <v>0</v>
      </c>
      <c r="R728" s="0" t="n">
        <f aca="false">IF(AND(ISNUMBER($BW728),ISNUMBER($BX728)),MIN(1,MAX(0,($BX728-2016+1)/($BX728-$BW728+1))),"")</f>
        <v>0.176470588235294</v>
      </c>
      <c r="S728" s="0" t="n">
        <f aca="false">IF($L728&lt;&gt;"",IF($L728&gt;=2015.5,1,0),"")</f>
        <v>0</v>
      </c>
      <c r="T728" s="0" t="n">
        <f aca="false">IF($L728&lt;&gt;"",IF($L728&gt;=2016,1,0),"")</f>
        <v>0</v>
      </c>
      <c r="U728" s="0" t="n">
        <f aca="false">IF(ISNUMBER($BX728),IF($BX728&gt;=2016,1,0),"")</f>
        <v>1</v>
      </c>
      <c r="V728" s="0" t="n">
        <f aca="false">IF(ISNUMBER($BW728),IF($BW728&gt;=2016,1,0),"")</f>
        <v>0</v>
      </c>
      <c r="W728" s="0" t="str">
        <f aca="false">IF(AND(ISNUMBER($BW728),ISNUMBER($BX728)),IF($BW728&gt;=2016,"post-only",IF($BX728&lt;2016,"pre-only","mixed")),"")</f>
        <v>mixed</v>
      </c>
      <c r="X728" s="0" t="n">
        <f aca="false">IF(AND(ISNUMBER($BW728),ISNUMBER($BX728)),MIN(1,MAX(0,($BX728-2017+1)/($BX728-$BW728+1))),"")</f>
        <v>0.117647058823529</v>
      </c>
      <c r="Y728" s="0" t="n">
        <f aca="false">IF(AND(ISNUMBER($BW728),ISNUMBER($BX728)),MIN(1,MAX(0,($BX728-2018+1)/($BX728-$BW728+1))),"")</f>
        <v>0.0588235294117647</v>
      </c>
      <c r="Z728" s="0" t="n">
        <f aca="false">IF(AND(ISNUMBER($BW728),ISNUMBER($BX728)),MIN(1,MAX(0,($BX728-2019+1)/($BX728-$BW728+1))),"")</f>
        <v>0</v>
      </c>
      <c r="AA728" s="0" t="n">
        <f aca="false">IF(ISNUMBER($BX728),IF($BX728&gt;=2017,1,0),"")</f>
        <v>1</v>
      </c>
      <c r="AB728" s="0" t="n">
        <f aca="false">IF(ISNUMBER($BX728),IF($BX728&gt;=2018,1,0),"")</f>
        <v>1</v>
      </c>
      <c r="AC728" s="0" t="n">
        <f aca="false">IF(ISNUMBER($BX728),IF($BX728&gt;=2019,1,0),"")</f>
        <v>0</v>
      </c>
      <c r="AD728" s="0" t="n">
        <f aca="false">IF($L728&lt;&gt;"",IF($L728&gt;2013,1,0),"")</f>
        <v>0</v>
      </c>
      <c r="AE728" s="0" t="n">
        <f aca="false">IF($L728&lt;&gt;"",1+IF($L728&gt;2011,1,0)+IF($L728&gt;2014,1,0),"")</f>
        <v>1</v>
      </c>
      <c r="AF728" s="0" t="s">
        <v>87</v>
      </c>
      <c r="AG728" s="0" t="s">
        <v>88</v>
      </c>
      <c r="AH728" s="0" t="s">
        <v>90</v>
      </c>
      <c r="AI728" s="0" t="s">
        <v>90</v>
      </c>
      <c r="AJ728" s="0" t="s">
        <v>90</v>
      </c>
      <c r="AK728" s="0" t="str">
        <f aca="false">IF(AND($CF728&lt;&gt;"",IFERROR(INDEX(subsample_country_map!$B:$B,MATCH($CF728,subsample_country_map!$A:$A,0)),"")&lt;&gt;""),INDEX(subsample_country_map!$B:$B,MATCH($CF728,subsample_country_map!$A:$A,0)),INDEX(lookup!$AA:$AA,MATCH($A728,lookup!$A:$A,0)))</f>
        <v>99_NCE</v>
      </c>
      <c r="AL728" s="0" t="str">
        <f aca="false">IF(AND($CF728&lt;&gt;"",IFERROR(INDEX(subsample_country_map!$C:$C,MATCH($CF728,subsample_country_map!$A:$A,0)),"")&lt;&gt;""),INDEX(subsample_country_map!$C:$C,MATCH($CF728,subsample_country_map!$A:$A,0)),INDEX(lookup!$AB:$AB,MATCH($A728,lookup!$A:$A,0)))</f>
        <v>99_NCE</v>
      </c>
      <c r="AM728" s="0" t="str">
        <f aca="false">IF(AND($CF728&lt;&gt;"",IFERROR(INDEX(subsample_country_map!$D:$D,MATCH($CF728,subsample_country_map!$A:$A,0)),"")&lt;&gt;""),INDEX(subsample_country_map!$D:$D,MATCH($CF728,subsample_country_map!$A:$A,0)),INDEX(lookup!$AC:$AC,MATCH($A728,lookup!$A:$A,0)))</f>
        <v>99_NCE</v>
      </c>
      <c r="AN728" s="0" t="str">
        <f aca="false">IF(AND($CF728&lt;&gt;"",IFERROR(INDEX(subsample_country_map!$E:$E,MATCH($CF728,subsample_country_map!$A:$A,0)),"")&lt;&gt;""),INDEX(subsample_country_map!$E:$E,MATCH($CF728,subsample_country_map!$A:$A,0)),INDEX(lookup!$AD:$AD,MATCH($A728,lookup!$A:$A,0)))</f>
        <v>99_NCE</v>
      </c>
      <c r="AO728" s="0" t="str">
        <f aca="false">INDEX(lookup!$Y:$Y,MATCH($A728,lookup!$A:$A,0))</f>
        <v>0_published</v>
      </c>
      <c r="AP728" s="0" t="str">
        <f aca="false">INDEX(lookup!$Z:$Z,MATCH($A728,lookup!$A:$A,0))</f>
        <v>0_VHB low</v>
      </c>
      <c r="AQ728" s="0" t="str">
        <f aca="false">INDEX(lookup!$W:$W,MATCH($A728,lookup!$A:$A,0))</f>
        <v>2_sust</v>
      </c>
      <c r="AS728" s="0" t="s">
        <v>91</v>
      </c>
      <c r="AT728" s="0" t="s">
        <v>111</v>
      </c>
      <c r="AU728" s="0" t="s">
        <v>93</v>
      </c>
      <c r="AV728" s="0" t="s">
        <v>2736</v>
      </c>
      <c r="AW728" s="0" t="s">
        <v>2737</v>
      </c>
      <c r="BA728" s="0" t="n">
        <v>1977</v>
      </c>
      <c r="BB728" s="0" t="s">
        <v>96</v>
      </c>
      <c r="BC728" s="0" t="s">
        <v>122</v>
      </c>
      <c r="BD728" s="0" t="s">
        <v>123</v>
      </c>
      <c r="BE728" s="0" t="s">
        <v>98</v>
      </c>
      <c r="BI728" s="0" t="s">
        <v>2728</v>
      </c>
      <c r="BJ728" s="0" t="s">
        <v>2738</v>
      </c>
      <c r="BK728" s="0" t="s">
        <v>460</v>
      </c>
      <c r="BL728" s="0" t="s">
        <v>2739</v>
      </c>
      <c r="BM728" s="0" t="s">
        <v>2649</v>
      </c>
      <c r="BN728" s="0" t="s">
        <v>2650</v>
      </c>
      <c r="BO728" s="0" t="s">
        <v>105</v>
      </c>
      <c r="BP728" s="0" t="s">
        <v>2645</v>
      </c>
      <c r="BQ728" s="0" t="s">
        <v>127</v>
      </c>
      <c r="BT728" s="0" t="n">
        <v>0</v>
      </c>
      <c r="BU728" s="0" t="s">
        <v>2651</v>
      </c>
      <c r="BW728" s="0" t="n">
        <v>2002</v>
      </c>
      <c r="BX728" s="0" t="n">
        <v>2018</v>
      </c>
      <c r="BY728" s="0" t="s">
        <v>2652</v>
      </c>
      <c r="BZ728" s="0" t="n">
        <v>2010</v>
      </c>
      <c r="CA728" s="0" t="n">
        <v>0.176470588235294</v>
      </c>
      <c r="CB728" s="0" t="n">
        <v>0</v>
      </c>
      <c r="CC728" s="0" t="n">
        <v>1</v>
      </c>
      <c r="CD728" s="0" t="n">
        <v>0.0512556057494305</v>
      </c>
      <c r="CE728" s="0" t="n">
        <v>1</v>
      </c>
    </row>
    <row r="729" customFormat="false" ht="15" hidden="false" customHeight="false" outlineLevel="0" collapsed="false">
      <c r="A729" s="0" t="s">
        <v>2645</v>
      </c>
      <c r="B729" s="0" t="n">
        <v>2034</v>
      </c>
      <c r="C729" s="0" t="n">
        <v>0.05525301068604</v>
      </c>
      <c r="D729" s="0" t="n">
        <v>6029</v>
      </c>
      <c r="E729" s="0" t="n">
        <f aca="false">IF(ISNUMBER($BA729),$BA729,IF(AND(ISNUMBER($D729),ISNUMBER($BW729),ISNUMBER($BX729)),$D729*($BX729-$BW729+1),""))</f>
        <v>6029</v>
      </c>
      <c r="H729" s="0" t="s">
        <v>118</v>
      </c>
      <c r="I729" s="0" t="s">
        <v>344</v>
      </c>
      <c r="J729" s="0" t="n">
        <f aca="false">IF($BW729&lt;&gt;"",$BW729,"")</f>
        <v>2002</v>
      </c>
      <c r="K729" s="0" t="n">
        <f aca="false">IF($BX729&lt;&gt;"",$BX729,"")</f>
        <v>2018</v>
      </c>
      <c r="L729" s="0" t="n">
        <f aca="false">IF(AND(ISNUMBER($BW729),ISNUMBER($BX729)),($BW729+$BX729)/2,"")</f>
        <v>2010</v>
      </c>
      <c r="M729" s="0" t="n">
        <f aca="false">IF($L729&lt;&gt;"",$L729,"")</f>
        <v>2010</v>
      </c>
      <c r="N729" s="0" t="n">
        <f aca="false">IF(AND(ISNUMBER($BW729),ISNUMBER($BX729)),MIN(1,MAX(0,($BX729-2016+1)/($BX729-$BW729+1))),"")</f>
        <v>0.176470588235294</v>
      </c>
      <c r="O729" s="0" t="n">
        <f aca="false">IF(AND(ISNUMBER($BW729),ISNUMBER($BX729)),MIN(1,MAX(0,($BX729-2017+1)/($BX729-$BW729+1))),"")</f>
        <v>0.117647058823529</v>
      </c>
      <c r="P729" s="0" t="n">
        <f aca="false">IF(AND(ISNUMBER($BW729),ISNUMBER($BX729)),MIN(1,MAX(0,($BX729-2018+1)/($BX729-$BW729+1))),"")</f>
        <v>0.0588235294117647</v>
      </c>
      <c r="Q729" s="0" t="n">
        <f aca="false">IF(AND(ISNUMBER($BW729),ISNUMBER($BX729)),MIN(1,MAX(0,($BX729-2019+1)/($BX729-$BW729+1))),"")</f>
        <v>0</v>
      </c>
      <c r="R729" s="0" t="n">
        <f aca="false">IF(AND(ISNUMBER($BW729),ISNUMBER($BX729)),MIN(1,MAX(0,($BX729-2016+1)/($BX729-$BW729+1))),"")</f>
        <v>0.176470588235294</v>
      </c>
      <c r="S729" s="0" t="n">
        <f aca="false">IF($L729&lt;&gt;"",IF($L729&gt;=2015.5,1,0),"")</f>
        <v>0</v>
      </c>
      <c r="T729" s="0" t="n">
        <f aca="false">IF($L729&lt;&gt;"",IF($L729&gt;=2016,1,0),"")</f>
        <v>0</v>
      </c>
      <c r="U729" s="0" t="n">
        <f aca="false">IF(ISNUMBER($BX729),IF($BX729&gt;=2016,1,0),"")</f>
        <v>1</v>
      </c>
      <c r="V729" s="0" t="n">
        <f aca="false">IF(ISNUMBER($BW729),IF($BW729&gt;=2016,1,0),"")</f>
        <v>0</v>
      </c>
      <c r="W729" s="0" t="str">
        <f aca="false">IF(AND(ISNUMBER($BW729),ISNUMBER($BX729)),IF($BW729&gt;=2016,"post-only",IF($BX729&lt;2016,"pre-only","mixed")),"")</f>
        <v>mixed</v>
      </c>
      <c r="X729" s="0" t="n">
        <f aca="false">IF(AND(ISNUMBER($BW729),ISNUMBER($BX729)),MIN(1,MAX(0,($BX729-2017+1)/($BX729-$BW729+1))),"")</f>
        <v>0.117647058823529</v>
      </c>
      <c r="Y729" s="0" t="n">
        <f aca="false">IF(AND(ISNUMBER($BW729),ISNUMBER($BX729)),MIN(1,MAX(0,($BX729-2018+1)/($BX729-$BW729+1))),"")</f>
        <v>0.0588235294117647</v>
      </c>
      <c r="Z729" s="0" t="n">
        <f aca="false">IF(AND(ISNUMBER($BW729),ISNUMBER($BX729)),MIN(1,MAX(0,($BX729-2019+1)/($BX729-$BW729+1))),"")</f>
        <v>0</v>
      </c>
      <c r="AA729" s="0" t="n">
        <f aca="false">IF(ISNUMBER($BX729),IF($BX729&gt;=2017,1,0),"")</f>
        <v>1</v>
      </c>
      <c r="AB729" s="0" t="n">
        <f aca="false">IF(ISNUMBER($BX729),IF($BX729&gt;=2018,1,0),"")</f>
        <v>1</v>
      </c>
      <c r="AC729" s="0" t="n">
        <f aca="false">IF(ISNUMBER($BX729),IF($BX729&gt;=2019,1,0),"")</f>
        <v>0</v>
      </c>
      <c r="AD729" s="0" t="n">
        <f aca="false">IF($L729&lt;&gt;"",IF($L729&gt;2013,1,0),"")</f>
        <v>0</v>
      </c>
      <c r="AE729" s="0" t="n">
        <f aca="false">IF($L729&lt;&gt;"",1+IF($L729&gt;2011,1,0)+IF($L729&gt;2014,1,0),"")</f>
        <v>1</v>
      </c>
      <c r="AF729" s="0" t="s">
        <v>87</v>
      </c>
      <c r="AG729" s="0" t="s">
        <v>88</v>
      </c>
      <c r="AH729" s="0" t="s">
        <v>90</v>
      </c>
      <c r="AI729" s="0" t="s">
        <v>90</v>
      </c>
      <c r="AJ729" s="0" t="s">
        <v>90</v>
      </c>
      <c r="AK729" s="0" t="str">
        <f aca="false">IF(AND($CF729&lt;&gt;"",IFERROR(INDEX(subsample_country_map!$B:$B,MATCH($CF729,subsample_country_map!$A:$A,0)),"")&lt;&gt;""),INDEX(subsample_country_map!$B:$B,MATCH($CF729,subsample_country_map!$A:$A,0)),INDEX(lookup!$AA:$AA,MATCH($A729,lookup!$A:$A,0)))</f>
        <v>99_NCE</v>
      </c>
      <c r="AL729" s="0" t="str">
        <f aca="false">IF(AND($CF729&lt;&gt;"",IFERROR(INDEX(subsample_country_map!$C:$C,MATCH($CF729,subsample_country_map!$A:$A,0)),"")&lt;&gt;""),INDEX(subsample_country_map!$C:$C,MATCH($CF729,subsample_country_map!$A:$A,0)),INDEX(lookup!$AB:$AB,MATCH($A729,lookup!$A:$A,0)))</f>
        <v>99_NCE</v>
      </c>
      <c r="AM729" s="0" t="str">
        <f aca="false">IF(AND($CF729&lt;&gt;"",IFERROR(INDEX(subsample_country_map!$D:$D,MATCH($CF729,subsample_country_map!$A:$A,0)),"")&lt;&gt;""),INDEX(subsample_country_map!$D:$D,MATCH($CF729,subsample_country_map!$A:$A,0)),INDEX(lookup!$AC:$AC,MATCH($A729,lookup!$A:$A,0)))</f>
        <v>99_NCE</v>
      </c>
      <c r="AN729" s="0" t="str">
        <f aca="false">IF(AND($CF729&lt;&gt;"",IFERROR(INDEX(subsample_country_map!$E:$E,MATCH($CF729,subsample_country_map!$A:$A,0)),"")&lt;&gt;""),INDEX(subsample_country_map!$E:$E,MATCH($CF729,subsample_country_map!$A:$A,0)),INDEX(lookup!$AD:$AD,MATCH($A729,lookup!$A:$A,0)))</f>
        <v>99_NCE</v>
      </c>
      <c r="AO729" s="0" t="str">
        <f aca="false">INDEX(lookup!$Y:$Y,MATCH($A729,lookup!$A:$A,0))</f>
        <v>0_published</v>
      </c>
      <c r="AP729" s="0" t="str">
        <f aca="false">INDEX(lookup!$Z:$Z,MATCH($A729,lookup!$A:$A,0))</f>
        <v>0_VHB low</v>
      </c>
      <c r="AQ729" s="0" t="str">
        <f aca="false">INDEX(lookup!$W:$W,MATCH($A729,lookup!$A:$A,0))</f>
        <v>2_sust</v>
      </c>
      <c r="AS729" s="0" t="s">
        <v>91</v>
      </c>
      <c r="AT729" s="0" t="s">
        <v>111</v>
      </c>
      <c r="AU729" s="0" t="s">
        <v>93</v>
      </c>
      <c r="AV729" s="0" t="s">
        <v>2740</v>
      </c>
      <c r="AW729" s="0" t="s">
        <v>1646</v>
      </c>
      <c r="BA729" s="0" t="n">
        <v>6029</v>
      </c>
      <c r="BB729" s="0" t="s">
        <v>96</v>
      </c>
      <c r="BC729" s="0" t="s">
        <v>122</v>
      </c>
      <c r="BD729" s="0" t="s">
        <v>123</v>
      </c>
      <c r="BE729" s="0" t="s">
        <v>98</v>
      </c>
      <c r="BI729" s="0" t="s">
        <v>2728</v>
      </c>
      <c r="BJ729" s="0" t="s">
        <v>2741</v>
      </c>
      <c r="BK729" s="0" t="s">
        <v>460</v>
      </c>
      <c r="BL729" s="0" t="s">
        <v>2742</v>
      </c>
      <c r="BM729" s="0" t="s">
        <v>2649</v>
      </c>
      <c r="BN729" s="0" t="s">
        <v>2650</v>
      </c>
      <c r="BO729" s="0" t="s">
        <v>105</v>
      </c>
      <c r="BP729" s="0" t="s">
        <v>2645</v>
      </c>
      <c r="BQ729" s="0" t="s">
        <v>127</v>
      </c>
      <c r="BT729" s="0" t="n">
        <v>0</v>
      </c>
      <c r="BU729" s="0" t="s">
        <v>2651</v>
      </c>
      <c r="BW729" s="0" t="n">
        <v>2002</v>
      </c>
      <c r="BX729" s="0" t="n">
        <v>2018</v>
      </c>
      <c r="BY729" s="0" t="s">
        <v>2652</v>
      </c>
      <c r="BZ729" s="0" t="n">
        <v>2010</v>
      </c>
      <c r="CA729" s="0" t="n">
        <v>0.176470588235294</v>
      </c>
      <c r="CB729" s="0" t="n">
        <v>0</v>
      </c>
      <c r="CC729" s="0" t="n">
        <v>1</v>
      </c>
      <c r="CD729" s="0" t="n">
        <v>0.0553093411214959</v>
      </c>
      <c r="CE729" s="0" t="n">
        <v>1</v>
      </c>
    </row>
    <row r="730" customFormat="false" ht="15" hidden="false" customHeight="false" outlineLevel="0" collapsed="false">
      <c r="A730" s="0" t="s">
        <v>2645</v>
      </c>
      <c r="B730" s="0" t="n">
        <v>2035</v>
      </c>
      <c r="C730" s="0" t="n">
        <v>0.0860110740665584</v>
      </c>
      <c r="D730" s="0" t="n">
        <v>1718</v>
      </c>
      <c r="E730" s="0" t="n">
        <f aca="false">IF(ISNUMBER($BA730),$BA730,IF(AND(ISNUMBER($D730),ISNUMBER($BW730),ISNUMBER($BX730)),$D730*($BX730-$BW730+1),""))</f>
        <v>1718</v>
      </c>
      <c r="H730" s="0" t="s">
        <v>118</v>
      </c>
      <c r="I730" s="0" t="s">
        <v>344</v>
      </c>
      <c r="J730" s="0" t="n">
        <f aca="false">IF($BW730&lt;&gt;"",$BW730,"")</f>
        <v>2002</v>
      </c>
      <c r="K730" s="0" t="n">
        <f aca="false">IF($BX730&lt;&gt;"",$BX730,"")</f>
        <v>2018</v>
      </c>
      <c r="L730" s="0" t="n">
        <f aca="false">IF(AND(ISNUMBER($BW730),ISNUMBER($BX730)),($BW730+$BX730)/2,"")</f>
        <v>2010</v>
      </c>
      <c r="M730" s="0" t="n">
        <f aca="false">IF($L730&lt;&gt;"",$L730,"")</f>
        <v>2010</v>
      </c>
      <c r="N730" s="0" t="n">
        <f aca="false">IF(AND(ISNUMBER($BW730),ISNUMBER($BX730)),MIN(1,MAX(0,($BX730-2016+1)/($BX730-$BW730+1))),"")</f>
        <v>0.176470588235294</v>
      </c>
      <c r="O730" s="0" t="n">
        <f aca="false">IF(AND(ISNUMBER($BW730),ISNUMBER($BX730)),MIN(1,MAX(0,($BX730-2017+1)/($BX730-$BW730+1))),"")</f>
        <v>0.117647058823529</v>
      </c>
      <c r="P730" s="0" t="n">
        <f aca="false">IF(AND(ISNUMBER($BW730),ISNUMBER($BX730)),MIN(1,MAX(0,($BX730-2018+1)/($BX730-$BW730+1))),"")</f>
        <v>0.0588235294117647</v>
      </c>
      <c r="Q730" s="0" t="n">
        <f aca="false">IF(AND(ISNUMBER($BW730),ISNUMBER($BX730)),MIN(1,MAX(0,($BX730-2019+1)/($BX730-$BW730+1))),"")</f>
        <v>0</v>
      </c>
      <c r="R730" s="0" t="n">
        <f aca="false">IF(AND(ISNUMBER($BW730),ISNUMBER($BX730)),MIN(1,MAX(0,($BX730-2016+1)/($BX730-$BW730+1))),"")</f>
        <v>0.176470588235294</v>
      </c>
      <c r="S730" s="0" t="n">
        <f aca="false">IF($L730&lt;&gt;"",IF($L730&gt;=2015.5,1,0),"")</f>
        <v>0</v>
      </c>
      <c r="T730" s="0" t="n">
        <f aca="false">IF($L730&lt;&gt;"",IF($L730&gt;=2016,1,0),"")</f>
        <v>0</v>
      </c>
      <c r="U730" s="0" t="n">
        <f aca="false">IF(ISNUMBER($BX730),IF($BX730&gt;=2016,1,0),"")</f>
        <v>1</v>
      </c>
      <c r="V730" s="0" t="n">
        <f aca="false">IF(ISNUMBER($BW730),IF($BW730&gt;=2016,1,0),"")</f>
        <v>0</v>
      </c>
      <c r="W730" s="0" t="str">
        <f aca="false">IF(AND(ISNUMBER($BW730),ISNUMBER($BX730)),IF($BW730&gt;=2016,"post-only",IF($BX730&lt;2016,"pre-only","mixed")),"")</f>
        <v>mixed</v>
      </c>
      <c r="X730" s="0" t="n">
        <f aca="false">IF(AND(ISNUMBER($BW730),ISNUMBER($BX730)),MIN(1,MAX(0,($BX730-2017+1)/($BX730-$BW730+1))),"")</f>
        <v>0.117647058823529</v>
      </c>
      <c r="Y730" s="0" t="n">
        <f aca="false">IF(AND(ISNUMBER($BW730),ISNUMBER($BX730)),MIN(1,MAX(0,($BX730-2018+1)/($BX730-$BW730+1))),"")</f>
        <v>0.0588235294117647</v>
      </c>
      <c r="Z730" s="0" t="n">
        <f aca="false">IF(AND(ISNUMBER($BW730),ISNUMBER($BX730)),MIN(1,MAX(0,($BX730-2019+1)/($BX730-$BW730+1))),"")</f>
        <v>0</v>
      </c>
      <c r="AA730" s="0" t="n">
        <f aca="false">IF(ISNUMBER($BX730),IF($BX730&gt;=2017,1,0),"")</f>
        <v>1</v>
      </c>
      <c r="AB730" s="0" t="n">
        <f aca="false">IF(ISNUMBER($BX730),IF($BX730&gt;=2018,1,0),"")</f>
        <v>1</v>
      </c>
      <c r="AC730" s="0" t="n">
        <f aca="false">IF(ISNUMBER($BX730),IF($BX730&gt;=2019,1,0),"")</f>
        <v>0</v>
      </c>
      <c r="AD730" s="0" t="n">
        <f aca="false">IF($L730&lt;&gt;"",IF($L730&gt;2013,1,0),"")</f>
        <v>0</v>
      </c>
      <c r="AE730" s="0" t="n">
        <f aca="false">IF($L730&lt;&gt;"",1+IF($L730&gt;2011,1,0)+IF($L730&gt;2014,1,0),"")</f>
        <v>1</v>
      </c>
      <c r="AF730" s="0" t="s">
        <v>87</v>
      </c>
      <c r="AG730" s="0" t="s">
        <v>88</v>
      </c>
      <c r="AH730" s="0" t="s">
        <v>90</v>
      </c>
      <c r="AI730" s="0" t="s">
        <v>90</v>
      </c>
      <c r="AJ730" s="0" t="s">
        <v>90</v>
      </c>
      <c r="AK730" s="0" t="str">
        <f aca="false">IF(AND($CF730&lt;&gt;"",IFERROR(INDEX(subsample_country_map!$B:$B,MATCH($CF730,subsample_country_map!$A:$A,0)),"")&lt;&gt;""),INDEX(subsample_country_map!$B:$B,MATCH($CF730,subsample_country_map!$A:$A,0)),INDEX(lookup!$AA:$AA,MATCH($A730,lookup!$A:$A,0)))</f>
        <v>99_NCE</v>
      </c>
      <c r="AL730" s="0" t="str">
        <f aca="false">IF(AND($CF730&lt;&gt;"",IFERROR(INDEX(subsample_country_map!$C:$C,MATCH($CF730,subsample_country_map!$A:$A,0)),"")&lt;&gt;""),INDEX(subsample_country_map!$C:$C,MATCH($CF730,subsample_country_map!$A:$A,0)),INDEX(lookup!$AB:$AB,MATCH($A730,lookup!$A:$A,0)))</f>
        <v>99_NCE</v>
      </c>
      <c r="AM730" s="0" t="str">
        <f aca="false">IF(AND($CF730&lt;&gt;"",IFERROR(INDEX(subsample_country_map!$D:$D,MATCH($CF730,subsample_country_map!$A:$A,0)),"")&lt;&gt;""),INDEX(subsample_country_map!$D:$D,MATCH($CF730,subsample_country_map!$A:$A,0)),INDEX(lookup!$AC:$AC,MATCH($A730,lookup!$A:$A,0)))</f>
        <v>99_NCE</v>
      </c>
      <c r="AN730" s="0" t="str">
        <f aca="false">IF(AND($CF730&lt;&gt;"",IFERROR(INDEX(subsample_country_map!$E:$E,MATCH($CF730,subsample_country_map!$A:$A,0)),"")&lt;&gt;""),INDEX(subsample_country_map!$E:$E,MATCH($CF730,subsample_country_map!$A:$A,0)),INDEX(lookup!$AD:$AD,MATCH($A730,lookup!$A:$A,0)))</f>
        <v>99_NCE</v>
      </c>
      <c r="AO730" s="0" t="str">
        <f aca="false">INDEX(lookup!$Y:$Y,MATCH($A730,lookup!$A:$A,0))</f>
        <v>0_published</v>
      </c>
      <c r="AP730" s="0" t="str">
        <f aca="false">INDEX(lookup!$Z:$Z,MATCH($A730,lookup!$A:$A,0))</f>
        <v>0_VHB low</v>
      </c>
      <c r="AQ730" s="0" t="str">
        <f aca="false">INDEX(lookup!$W:$W,MATCH($A730,lookup!$A:$A,0))</f>
        <v>2_sust</v>
      </c>
      <c r="AS730" s="0" t="s">
        <v>91</v>
      </c>
      <c r="AT730" s="0" t="s">
        <v>111</v>
      </c>
      <c r="AU730" s="0" t="s">
        <v>93</v>
      </c>
      <c r="AV730" s="0" t="s">
        <v>2743</v>
      </c>
      <c r="AW730" s="0" t="s">
        <v>2744</v>
      </c>
      <c r="BA730" s="0" t="n">
        <v>1718</v>
      </c>
      <c r="BB730" s="0" t="s">
        <v>96</v>
      </c>
      <c r="BC730" s="0" t="s">
        <v>122</v>
      </c>
      <c r="BD730" s="0" t="s">
        <v>123</v>
      </c>
      <c r="BE730" s="0" t="s">
        <v>206</v>
      </c>
      <c r="BF730" s="0" t="s">
        <v>2745</v>
      </c>
      <c r="BI730" s="0" t="s">
        <v>2728</v>
      </c>
      <c r="BJ730" s="0" t="s">
        <v>2746</v>
      </c>
      <c r="BK730" s="0" t="s">
        <v>460</v>
      </c>
      <c r="BL730" s="0" t="s">
        <v>2747</v>
      </c>
      <c r="BM730" s="0" t="s">
        <v>2649</v>
      </c>
      <c r="BN730" s="0" t="s">
        <v>2650</v>
      </c>
      <c r="BO730" s="0" t="s">
        <v>105</v>
      </c>
      <c r="BP730" s="0" t="s">
        <v>2645</v>
      </c>
      <c r="BQ730" s="0" t="s">
        <v>127</v>
      </c>
      <c r="BT730" s="0" t="n">
        <v>0</v>
      </c>
      <c r="BU730" s="0" t="s">
        <v>2651</v>
      </c>
      <c r="BW730" s="0" t="n">
        <v>2002</v>
      </c>
      <c r="BX730" s="0" t="n">
        <v>2018</v>
      </c>
      <c r="BY730" s="0" t="s">
        <v>2652</v>
      </c>
      <c r="BZ730" s="0" t="n">
        <v>2010</v>
      </c>
      <c r="CA730" s="0" t="n">
        <v>0.176470588235294</v>
      </c>
      <c r="CB730" s="0" t="n">
        <v>0</v>
      </c>
      <c r="CC730" s="0" t="n">
        <v>1</v>
      </c>
      <c r="CD730" s="0" t="n">
        <v>0.0862241211111989</v>
      </c>
      <c r="CE730" s="0" t="n">
        <v>1</v>
      </c>
    </row>
    <row r="731" customFormat="false" ht="15" hidden="false" customHeight="false" outlineLevel="0" collapsed="false">
      <c r="A731" s="0" t="s">
        <v>2645</v>
      </c>
      <c r="B731" s="0" t="n">
        <v>2036</v>
      </c>
      <c r="C731" s="0" t="n">
        <v>0.0213685438104876</v>
      </c>
      <c r="D731" s="0" t="n">
        <v>6029</v>
      </c>
      <c r="E731" s="0" t="n">
        <f aca="false">IF(ISNUMBER($BA731),$BA731,IF(AND(ISNUMBER($D731),ISNUMBER($BW731),ISNUMBER($BX731)),$D731*($BX731-$BW731+1),""))</f>
        <v>6029</v>
      </c>
      <c r="H731" s="0" t="s">
        <v>118</v>
      </c>
      <c r="I731" s="0" t="s">
        <v>344</v>
      </c>
      <c r="J731" s="0" t="n">
        <f aca="false">IF($BW731&lt;&gt;"",$BW731,"")</f>
        <v>2002</v>
      </c>
      <c r="K731" s="0" t="n">
        <f aca="false">IF($BX731&lt;&gt;"",$BX731,"")</f>
        <v>2018</v>
      </c>
      <c r="L731" s="0" t="n">
        <f aca="false">IF(AND(ISNUMBER($BW731),ISNUMBER($BX731)),($BW731+$BX731)/2,"")</f>
        <v>2010</v>
      </c>
      <c r="M731" s="0" t="n">
        <f aca="false">IF($L731&lt;&gt;"",$L731,"")</f>
        <v>2010</v>
      </c>
      <c r="N731" s="0" t="n">
        <f aca="false">IF(AND(ISNUMBER($BW731),ISNUMBER($BX731)),MIN(1,MAX(0,($BX731-2016+1)/($BX731-$BW731+1))),"")</f>
        <v>0.176470588235294</v>
      </c>
      <c r="O731" s="0" t="n">
        <f aca="false">IF(AND(ISNUMBER($BW731),ISNUMBER($BX731)),MIN(1,MAX(0,($BX731-2017+1)/($BX731-$BW731+1))),"")</f>
        <v>0.117647058823529</v>
      </c>
      <c r="P731" s="0" t="n">
        <f aca="false">IF(AND(ISNUMBER($BW731),ISNUMBER($BX731)),MIN(1,MAX(0,($BX731-2018+1)/($BX731-$BW731+1))),"")</f>
        <v>0.0588235294117647</v>
      </c>
      <c r="Q731" s="0" t="n">
        <f aca="false">IF(AND(ISNUMBER($BW731),ISNUMBER($BX731)),MIN(1,MAX(0,($BX731-2019+1)/($BX731-$BW731+1))),"")</f>
        <v>0</v>
      </c>
      <c r="R731" s="0" t="n">
        <f aca="false">IF(AND(ISNUMBER($BW731),ISNUMBER($BX731)),MIN(1,MAX(0,($BX731-2016+1)/($BX731-$BW731+1))),"")</f>
        <v>0.176470588235294</v>
      </c>
      <c r="S731" s="0" t="n">
        <f aca="false">IF($L731&lt;&gt;"",IF($L731&gt;=2015.5,1,0),"")</f>
        <v>0</v>
      </c>
      <c r="T731" s="0" t="n">
        <f aca="false">IF($L731&lt;&gt;"",IF($L731&gt;=2016,1,0),"")</f>
        <v>0</v>
      </c>
      <c r="U731" s="0" t="n">
        <f aca="false">IF(ISNUMBER($BX731),IF($BX731&gt;=2016,1,0),"")</f>
        <v>1</v>
      </c>
      <c r="V731" s="0" t="n">
        <f aca="false">IF(ISNUMBER($BW731),IF($BW731&gt;=2016,1,0),"")</f>
        <v>0</v>
      </c>
      <c r="W731" s="0" t="str">
        <f aca="false">IF(AND(ISNUMBER($BW731),ISNUMBER($BX731)),IF($BW731&gt;=2016,"post-only",IF($BX731&lt;2016,"pre-only","mixed")),"")</f>
        <v>mixed</v>
      </c>
      <c r="X731" s="0" t="n">
        <f aca="false">IF(AND(ISNUMBER($BW731),ISNUMBER($BX731)),MIN(1,MAX(0,($BX731-2017+1)/($BX731-$BW731+1))),"")</f>
        <v>0.117647058823529</v>
      </c>
      <c r="Y731" s="0" t="n">
        <f aca="false">IF(AND(ISNUMBER($BW731),ISNUMBER($BX731)),MIN(1,MAX(0,($BX731-2018+1)/($BX731-$BW731+1))),"")</f>
        <v>0.0588235294117647</v>
      </c>
      <c r="Z731" s="0" t="n">
        <f aca="false">IF(AND(ISNUMBER($BW731),ISNUMBER($BX731)),MIN(1,MAX(0,($BX731-2019+1)/($BX731-$BW731+1))),"")</f>
        <v>0</v>
      </c>
      <c r="AA731" s="0" t="n">
        <f aca="false">IF(ISNUMBER($BX731),IF($BX731&gt;=2017,1,0),"")</f>
        <v>1</v>
      </c>
      <c r="AB731" s="0" t="n">
        <f aca="false">IF(ISNUMBER($BX731),IF($BX731&gt;=2018,1,0),"")</f>
        <v>1</v>
      </c>
      <c r="AC731" s="0" t="n">
        <f aca="false">IF(ISNUMBER($BX731),IF($BX731&gt;=2019,1,0),"")</f>
        <v>0</v>
      </c>
      <c r="AD731" s="0" t="n">
        <f aca="false">IF($L731&lt;&gt;"",IF($L731&gt;2013,1,0),"")</f>
        <v>0</v>
      </c>
      <c r="AE731" s="0" t="n">
        <f aca="false">IF($L731&lt;&gt;"",1+IF($L731&gt;2011,1,0)+IF($L731&gt;2014,1,0),"")</f>
        <v>1</v>
      </c>
      <c r="AF731" s="0" t="s">
        <v>87</v>
      </c>
      <c r="AG731" s="0" t="s">
        <v>88</v>
      </c>
      <c r="AH731" s="0" t="s">
        <v>90</v>
      </c>
      <c r="AI731" s="0" t="s">
        <v>90</v>
      </c>
      <c r="AJ731" s="0" t="s">
        <v>90</v>
      </c>
      <c r="AK731" s="0" t="str">
        <f aca="false">IF(AND($CF731&lt;&gt;"",IFERROR(INDEX(subsample_country_map!$B:$B,MATCH($CF731,subsample_country_map!$A:$A,0)),"")&lt;&gt;""),INDEX(subsample_country_map!$B:$B,MATCH($CF731,subsample_country_map!$A:$A,0)),INDEX(lookup!$AA:$AA,MATCH($A731,lookup!$A:$A,0)))</f>
        <v>99_NCE</v>
      </c>
      <c r="AL731" s="0" t="str">
        <f aca="false">IF(AND($CF731&lt;&gt;"",IFERROR(INDEX(subsample_country_map!$C:$C,MATCH($CF731,subsample_country_map!$A:$A,0)),"")&lt;&gt;""),INDEX(subsample_country_map!$C:$C,MATCH($CF731,subsample_country_map!$A:$A,0)),INDEX(lookup!$AB:$AB,MATCH($A731,lookup!$A:$A,0)))</f>
        <v>99_NCE</v>
      </c>
      <c r="AM731" s="0" t="str">
        <f aca="false">IF(AND($CF731&lt;&gt;"",IFERROR(INDEX(subsample_country_map!$D:$D,MATCH($CF731,subsample_country_map!$A:$A,0)),"")&lt;&gt;""),INDEX(subsample_country_map!$D:$D,MATCH($CF731,subsample_country_map!$A:$A,0)),INDEX(lookup!$AC:$AC,MATCH($A731,lookup!$A:$A,0)))</f>
        <v>99_NCE</v>
      </c>
      <c r="AN731" s="0" t="str">
        <f aca="false">IF(AND($CF731&lt;&gt;"",IFERROR(INDEX(subsample_country_map!$E:$E,MATCH($CF731,subsample_country_map!$A:$A,0)),"")&lt;&gt;""),INDEX(subsample_country_map!$E:$E,MATCH($CF731,subsample_country_map!$A:$A,0)),INDEX(lookup!$AD:$AD,MATCH($A731,lookup!$A:$A,0)))</f>
        <v>99_NCE</v>
      </c>
      <c r="AO731" s="0" t="str">
        <f aca="false">INDEX(lookup!$Y:$Y,MATCH($A731,lookup!$A:$A,0))</f>
        <v>0_published</v>
      </c>
      <c r="AP731" s="0" t="str">
        <f aca="false">INDEX(lookup!$Z:$Z,MATCH($A731,lookup!$A:$A,0))</f>
        <v>0_VHB low</v>
      </c>
      <c r="AQ731" s="0" t="str">
        <f aca="false">INDEX(lookup!$W:$W,MATCH($A731,lookup!$A:$A,0))</f>
        <v>2_sust</v>
      </c>
      <c r="AS731" s="0" t="s">
        <v>91</v>
      </c>
      <c r="AT731" s="0" t="s">
        <v>111</v>
      </c>
      <c r="AU731" s="0" t="s">
        <v>93</v>
      </c>
      <c r="AV731" s="0" t="s">
        <v>1684</v>
      </c>
      <c r="AW731" s="0" t="s">
        <v>2659</v>
      </c>
      <c r="BA731" s="0" t="n">
        <v>6029</v>
      </c>
      <c r="BB731" s="0" t="s">
        <v>96</v>
      </c>
      <c r="BC731" s="0" t="s">
        <v>122</v>
      </c>
      <c r="BD731" s="0" t="s">
        <v>123</v>
      </c>
      <c r="BE731" s="0" t="s">
        <v>98</v>
      </c>
      <c r="BI731" s="0" t="s">
        <v>2728</v>
      </c>
      <c r="BJ731" s="0" t="s">
        <v>2748</v>
      </c>
      <c r="BK731" s="0" t="s">
        <v>460</v>
      </c>
      <c r="BL731" s="0" t="s">
        <v>2749</v>
      </c>
      <c r="BM731" s="0" t="s">
        <v>2649</v>
      </c>
      <c r="BN731" s="0" t="s">
        <v>2650</v>
      </c>
      <c r="BO731" s="0" t="s">
        <v>105</v>
      </c>
      <c r="BP731" s="0" t="s">
        <v>2645</v>
      </c>
      <c r="BQ731" s="0" t="s">
        <v>127</v>
      </c>
      <c r="BT731" s="0" t="n">
        <v>0</v>
      </c>
      <c r="BU731" s="0" t="s">
        <v>2651</v>
      </c>
      <c r="BW731" s="0" t="n">
        <v>2002</v>
      </c>
      <c r="BX731" s="0" t="n">
        <v>2018</v>
      </c>
      <c r="BY731" s="0" t="s">
        <v>2652</v>
      </c>
      <c r="BZ731" s="0" t="n">
        <v>2010</v>
      </c>
      <c r="CA731" s="0" t="n">
        <v>0.176470588235294</v>
      </c>
      <c r="CB731" s="0" t="n">
        <v>0</v>
      </c>
      <c r="CC731" s="0" t="n">
        <v>1</v>
      </c>
      <c r="CD731" s="0" t="n">
        <v>0.0213717970986551</v>
      </c>
      <c r="CE731" s="0" t="n">
        <v>1</v>
      </c>
    </row>
    <row r="732" customFormat="false" ht="15" hidden="false" customHeight="false" outlineLevel="0" collapsed="false">
      <c r="A732" s="0" t="s">
        <v>2645</v>
      </c>
      <c r="B732" s="0" t="n">
        <v>2037</v>
      </c>
      <c r="C732" s="0" t="n">
        <v>-0.01453317623914</v>
      </c>
      <c r="D732" s="0" t="n">
        <v>6029</v>
      </c>
      <c r="E732" s="0" t="n">
        <f aca="false">IF(ISNUMBER($BA732),$BA732,IF(AND(ISNUMBER($D732),ISNUMBER($BW732),ISNUMBER($BX732)),$D732*($BX732-$BW732+1),""))</f>
        <v>6029</v>
      </c>
      <c r="H732" s="0" t="s">
        <v>118</v>
      </c>
      <c r="I732" s="0" t="s">
        <v>344</v>
      </c>
      <c r="J732" s="0" t="n">
        <f aca="false">IF($BW732&lt;&gt;"",$BW732,"")</f>
        <v>2002</v>
      </c>
      <c r="K732" s="0" t="n">
        <f aca="false">IF($BX732&lt;&gt;"",$BX732,"")</f>
        <v>2018</v>
      </c>
      <c r="L732" s="0" t="n">
        <f aca="false">IF(AND(ISNUMBER($BW732),ISNUMBER($BX732)),($BW732+$BX732)/2,"")</f>
        <v>2010</v>
      </c>
      <c r="M732" s="0" t="n">
        <f aca="false">IF($L732&lt;&gt;"",$L732,"")</f>
        <v>2010</v>
      </c>
      <c r="N732" s="0" t="n">
        <f aca="false">IF(AND(ISNUMBER($BW732),ISNUMBER($BX732)),MIN(1,MAX(0,($BX732-2016+1)/($BX732-$BW732+1))),"")</f>
        <v>0.176470588235294</v>
      </c>
      <c r="O732" s="0" t="n">
        <f aca="false">IF(AND(ISNUMBER($BW732),ISNUMBER($BX732)),MIN(1,MAX(0,($BX732-2017+1)/($BX732-$BW732+1))),"")</f>
        <v>0.117647058823529</v>
      </c>
      <c r="P732" s="0" t="n">
        <f aca="false">IF(AND(ISNUMBER($BW732),ISNUMBER($BX732)),MIN(1,MAX(0,($BX732-2018+1)/($BX732-$BW732+1))),"")</f>
        <v>0.0588235294117647</v>
      </c>
      <c r="Q732" s="0" t="n">
        <f aca="false">IF(AND(ISNUMBER($BW732),ISNUMBER($BX732)),MIN(1,MAX(0,($BX732-2019+1)/($BX732-$BW732+1))),"")</f>
        <v>0</v>
      </c>
      <c r="R732" s="0" t="n">
        <f aca="false">IF(AND(ISNUMBER($BW732),ISNUMBER($BX732)),MIN(1,MAX(0,($BX732-2016+1)/($BX732-$BW732+1))),"")</f>
        <v>0.176470588235294</v>
      </c>
      <c r="S732" s="0" t="n">
        <f aca="false">IF($L732&lt;&gt;"",IF($L732&gt;=2015.5,1,0),"")</f>
        <v>0</v>
      </c>
      <c r="T732" s="0" t="n">
        <f aca="false">IF($L732&lt;&gt;"",IF($L732&gt;=2016,1,0),"")</f>
        <v>0</v>
      </c>
      <c r="U732" s="0" t="n">
        <f aca="false">IF(ISNUMBER($BX732),IF($BX732&gt;=2016,1,0),"")</f>
        <v>1</v>
      </c>
      <c r="V732" s="0" t="n">
        <f aca="false">IF(ISNUMBER($BW732),IF($BW732&gt;=2016,1,0),"")</f>
        <v>0</v>
      </c>
      <c r="W732" s="0" t="str">
        <f aca="false">IF(AND(ISNUMBER($BW732),ISNUMBER($BX732)),IF($BW732&gt;=2016,"post-only",IF($BX732&lt;2016,"pre-only","mixed")),"")</f>
        <v>mixed</v>
      </c>
      <c r="X732" s="0" t="n">
        <f aca="false">IF(AND(ISNUMBER($BW732),ISNUMBER($BX732)),MIN(1,MAX(0,($BX732-2017+1)/($BX732-$BW732+1))),"")</f>
        <v>0.117647058823529</v>
      </c>
      <c r="Y732" s="0" t="n">
        <f aca="false">IF(AND(ISNUMBER($BW732),ISNUMBER($BX732)),MIN(1,MAX(0,($BX732-2018+1)/($BX732-$BW732+1))),"")</f>
        <v>0.0588235294117647</v>
      </c>
      <c r="Z732" s="0" t="n">
        <f aca="false">IF(AND(ISNUMBER($BW732),ISNUMBER($BX732)),MIN(1,MAX(0,($BX732-2019+1)/($BX732-$BW732+1))),"")</f>
        <v>0</v>
      </c>
      <c r="AA732" s="0" t="n">
        <f aca="false">IF(ISNUMBER($BX732),IF($BX732&gt;=2017,1,0),"")</f>
        <v>1</v>
      </c>
      <c r="AB732" s="0" t="n">
        <f aca="false">IF(ISNUMBER($BX732),IF($BX732&gt;=2018,1,0),"")</f>
        <v>1</v>
      </c>
      <c r="AC732" s="0" t="n">
        <f aca="false">IF(ISNUMBER($BX732),IF($BX732&gt;=2019,1,0),"")</f>
        <v>0</v>
      </c>
      <c r="AD732" s="0" t="n">
        <f aca="false">IF($L732&lt;&gt;"",IF($L732&gt;2013,1,0),"")</f>
        <v>0</v>
      </c>
      <c r="AE732" s="0" t="n">
        <f aca="false">IF($L732&lt;&gt;"",1+IF($L732&gt;2011,1,0)+IF($L732&gt;2014,1,0),"")</f>
        <v>1</v>
      </c>
      <c r="AF732" s="0" t="s">
        <v>87</v>
      </c>
      <c r="AG732" s="0" t="s">
        <v>88</v>
      </c>
      <c r="AH732" s="0" t="s">
        <v>90</v>
      </c>
      <c r="AI732" s="0" t="s">
        <v>90</v>
      </c>
      <c r="AJ732" s="0" t="s">
        <v>90</v>
      </c>
      <c r="AK732" s="0" t="str">
        <f aca="false">IF(AND($CF732&lt;&gt;"",IFERROR(INDEX(subsample_country_map!$B:$B,MATCH($CF732,subsample_country_map!$A:$A,0)),"")&lt;&gt;""),INDEX(subsample_country_map!$B:$B,MATCH($CF732,subsample_country_map!$A:$A,0)),INDEX(lookup!$AA:$AA,MATCH($A732,lookup!$A:$A,0)))</f>
        <v>99_NCE</v>
      </c>
      <c r="AL732" s="0" t="str">
        <f aca="false">IF(AND($CF732&lt;&gt;"",IFERROR(INDEX(subsample_country_map!$C:$C,MATCH($CF732,subsample_country_map!$A:$A,0)),"")&lt;&gt;""),INDEX(subsample_country_map!$C:$C,MATCH($CF732,subsample_country_map!$A:$A,0)),INDEX(lookup!$AB:$AB,MATCH($A732,lookup!$A:$A,0)))</f>
        <v>99_NCE</v>
      </c>
      <c r="AM732" s="0" t="str">
        <f aca="false">IF(AND($CF732&lt;&gt;"",IFERROR(INDEX(subsample_country_map!$D:$D,MATCH($CF732,subsample_country_map!$A:$A,0)),"")&lt;&gt;""),INDEX(subsample_country_map!$D:$D,MATCH($CF732,subsample_country_map!$A:$A,0)),INDEX(lookup!$AC:$AC,MATCH($A732,lookup!$A:$A,0)))</f>
        <v>99_NCE</v>
      </c>
      <c r="AN732" s="0" t="str">
        <f aca="false">IF(AND($CF732&lt;&gt;"",IFERROR(INDEX(subsample_country_map!$E:$E,MATCH($CF732,subsample_country_map!$A:$A,0)),"")&lt;&gt;""),INDEX(subsample_country_map!$E:$E,MATCH($CF732,subsample_country_map!$A:$A,0)),INDEX(lookup!$AD:$AD,MATCH($A732,lookup!$A:$A,0)))</f>
        <v>99_NCE</v>
      </c>
      <c r="AO732" s="0" t="str">
        <f aca="false">INDEX(lookup!$Y:$Y,MATCH($A732,lookup!$A:$A,0))</f>
        <v>0_published</v>
      </c>
      <c r="AP732" s="0" t="str">
        <f aca="false">INDEX(lookup!$Z:$Z,MATCH($A732,lookup!$A:$A,0))</f>
        <v>0_VHB low</v>
      </c>
      <c r="AQ732" s="0" t="str">
        <f aca="false">INDEX(lookup!$W:$W,MATCH($A732,lookup!$A:$A,0))</f>
        <v>2_sust</v>
      </c>
      <c r="AS732" s="0" t="s">
        <v>91</v>
      </c>
      <c r="AT732" s="0" t="s">
        <v>397</v>
      </c>
      <c r="AU732" s="0" t="s">
        <v>93</v>
      </c>
      <c r="AV732" s="0" t="s">
        <v>2750</v>
      </c>
      <c r="AW732" s="0" t="s">
        <v>2751</v>
      </c>
      <c r="BA732" s="0" t="n">
        <v>6029</v>
      </c>
      <c r="BB732" s="0" t="s">
        <v>2727</v>
      </c>
      <c r="BC732" s="0" t="s">
        <v>122</v>
      </c>
      <c r="BD732" s="0" t="s">
        <v>123</v>
      </c>
      <c r="BE732" s="0" t="s">
        <v>98</v>
      </c>
      <c r="BI732" s="0" t="s">
        <v>2728</v>
      </c>
      <c r="BJ732" s="0" t="s">
        <v>2729</v>
      </c>
      <c r="BK732" s="0" t="s">
        <v>460</v>
      </c>
      <c r="BL732" s="0" t="s">
        <v>2752</v>
      </c>
      <c r="BM732" s="0" t="s">
        <v>2668</v>
      </c>
      <c r="BN732" s="0" t="s">
        <v>2650</v>
      </c>
      <c r="BO732" s="0" t="s">
        <v>105</v>
      </c>
      <c r="BP732" s="0" t="s">
        <v>2645</v>
      </c>
      <c r="BQ732" s="0" t="s">
        <v>127</v>
      </c>
      <c r="BT732" s="0" t="n">
        <v>0</v>
      </c>
      <c r="BU732" s="0" t="s">
        <v>2651</v>
      </c>
      <c r="BW732" s="0" t="n">
        <v>2002</v>
      </c>
      <c r="BX732" s="0" t="n">
        <v>2018</v>
      </c>
      <c r="BY732" s="0" t="s">
        <v>2652</v>
      </c>
      <c r="BZ732" s="0" t="n">
        <v>2010</v>
      </c>
      <c r="CA732" s="0" t="n">
        <v>0.176470588235294</v>
      </c>
      <c r="CB732" s="0" t="n">
        <v>0</v>
      </c>
      <c r="CC732" s="0" t="n">
        <v>1</v>
      </c>
      <c r="CD732" s="0" t="n">
        <v>-0.0145341995684369</v>
      </c>
      <c r="CE732" s="0" t="n">
        <v>1</v>
      </c>
    </row>
    <row r="733" customFormat="false" ht="15" hidden="false" customHeight="false" outlineLevel="0" collapsed="false">
      <c r="A733" s="0" t="s">
        <v>2645</v>
      </c>
      <c r="B733" s="0" t="n">
        <v>2038</v>
      </c>
      <c r="C733" s="0" t="n">
        <v>-0.00334848433306736</v>
      </c>
      <c r="D733" s="0" t="n">
        <v>6029</v>
      </c>
      <c r="E733" s="0" t="n">
        <f aca="false">IF(ISNUMBER($BA733),$BA733,IF(AND(ISNUMBER($D733),ISNUMBER($BW733),ISNUMBER($BX733)),$D733*($BX733-$BW733+1),""))</f>
        <v>6029</v>
      </c>
      <c r="H733" s="0" t="s">
        <v>118</v>
      </c>
      <c r="I733" s="0" t="s">
        <v>344</v>
      </c>
      <c r="J733" s="0" t="n">
        <f aca="false">IF($BW733&lt;&gt;"",$BW733,"")</f>
        <v>2002</v>
      </c>
      <c r="K733" s="0" t="n">
        <f aca="false">IF($BX733&lt;&gt;"",$BX733,"")</f>
        <v>2018</v>
      </c>
      <c r="L733" s="0" t="n">
        <f aca="false">IF(AND(ISNUMBER($BW733),ISNUMBER($BX733)),($BW733+$BX733)/2,"")</f>
        <v>2010</v>
      </c>
      <c r="M733" s="0" t="n">
        <f aca="false">IF($L733&lt;&gt;"",$L733,"")</f>
        <v>2010</v>
      </c>
      <c r="N733" s="0" t="n">
        <f aca="false">IF(AND(ISNUMBER($BW733),ISNUMBER($BX733)),MIN(1,MAX(0,($BX733-2016+1)/($BX733-$BW733+1))),"")</f>
        <v>0.176470588235294</v>
      </c>
      <c r="O733" s="0" t="n">
        <f aca="false">IF(AND(ISNUMBER($BW733),ISNUMBER($BX733)),MIN(1,MAX(0,($BX733-2017+1)/($BX733-$BW733+1))),"")</f>
        <v>0.117647058823529</v>
      </c>
      <c r="P733" s="0" t="n">
        <f aca="false">IF(AND(ISNUMBER($BW733),ISNUMBER($BX733)),MIN(1,MAX(0,($BX733-2018+1)/($BX733-$BW733+1))),"")</f>
        <v>0.0588235294117647</v>
      </c>
      <c r="Q733" s="0" t="n">
        <f aca="false">IF(AND(ISNUMBER($BW733),ISNUMBER($BX733)),MIN(1,MAX(0,($BX733-2019+1)/($BX733-$BW733+1))),"")</f>
        <v>0</v>
      </c>
      <c r="R733" s="0" t="n">
        <f aca="false">IF(AND(ISNUMBER($BW733),ISNUMBER($BX733)),MIN(1,MAX(0,($BX733-2016+1)/($BX733-$BW733+1))),"")</f>
        <v>0.176470588235294</v>
      </c>
      <c r="S733" s="0" t="n">
        <f aca="false">IF($L733&lt;&gt;"",IF($L733&gt;=2015.5,1,0),"")</f>
        <v>0</v>
      </c>
      <c r="T733" s="0" t="n">
        <f aca="false">IF($L733&lt;&gt;"",IF($L733&gt;=2016,1,0),"")</f>
        <v>0</v>
      </c>
      <c r="U733" s="0" t="n">
        <f aca="false">IF(ISNUMBER($BX733),IF($BX733&gt;=2016,1,0),"")</f>
        <v>1</v>
      </c>
      <c r="V733" s="0" t="n">
        <f aca="false">IF(ISNUMBER($BW733),IF($BW733&gt;=2016,1,0),"")</f>
        <v>0</v>
      </c>
      <c r="W733" s="0" t="str">
        <f aca="false">IF(AND(ISNUMBER($BW733),ISNUMBER($BX733)),IF($BW733&gt;=2016,"post-only",IF($BX733&lt;2016,"pre-only","mixed")),"")</f>
        <v>mixed</v>
      </c>
      <c r="X733" s="0" t="n">
        <f aca="false">IF(AND(ISNUMBER($BW733),ISNUMBER($BX733)),MIN(1,MAX(0,($BX733-2017+1)/($BX733-$BW733+1))),"")</f>
        <v>0.117647058823529</v>
      </c>
      <c r="Y733" s="0" t="n">
        <f aca="false">IF(AND(ISNUMBER($BW733),ISNUMBER($BX733)),MIN(1,MAX(0,($BX733-2018+1)/($BX733-$BW733+1))),"")</f>
        <v>0.0588235294117647</v>
      </c>
      <c r="Z733" s="0" t="n">
        <f aca="false">IF(AND(ISNUMBER($BW733),ISNUMBER($BX733)),MIN(1,MAX(0,($BX733-2019+1)/($BX733-$BW733+1))),"")</f>
        <v>0</v>
      </c>
      <c r="AA733" s="0" t="n">
        <f aca="false">IF(ISNUMBER($BX733),IF($BX733&gt;=2017,1,0),"")</f>
        <v>1</v>
      </c>
      <c r="AB733" s="0" t="n">
        <f aca="false">IF(ISNUMBER($BX733),IF($BX733&gt;=2018,1,0),"")</f>
        <v>1</v>
      </c>
      <c r="AC733" s="0" t="n">
        <f aca="false">IF(ISNUMBER($BX733),IF($BX733&gt;=2019,1,0),"")</f>
        <v>0</v>
      </c>
      <c r="AD733" s="0" t="n">
        <f aca="false">IF($L733&lt;&gt;"",IF($L733&gt;2013,1,0),"")</f>
        <v>0</v>
      </c>
      <c r="AE733" s="0" t="n">
        <f aca="false">IF($L733&lt;&gt;"",1+IF($L733&gt;2011,1,0)+IF($L733&gt;2014,1,0),"")</f>
        <v>1</v>
      </c>
      <c r="AF733" s="0" t="s">
        <v>87</v>
      </c>
      <c r="AG733" s="0" t="s">
        <v>88</v>
      </c>
      <c r="AH733" s="0" t="s">
        <v>90</v>
      </c>
      <c r="AI733" s="0" t="s">
        <v>90</v>
      </c>
      <c r="AJ733" s="0" t="s">
        <v>90</v>
      </c>
      <c r="AK733" s="0" t="str">
        <f aca="false">IF(AND($CF733&lt;&gt;"",IFERROR(INDEX(subsample_country_map!$B:$B,MATCH($CF733,subsample_country_map!$A:$A,0)),"")&lt;&gt;""),INDEX(subsample_country_map!$B:$B,MATCH($CF733,subsample_country_map!$A:$A,0)),INDEX(lookup!$AA:$AA,MATCH($A733,lookup!$A:$A,0)))</f>
        <v>99_NCE</v>
      </c>
      <c r="AL733" s="0" t="str">
        <f aca="false">IF(AND($CF733&lt;&gt;"",IFERROR(INDEX(subsample_country_map!$C:$C,MATCH($CF733,subsample_country_map!$A:$A,0)),"")&lt;&gt;""),INDEX(subsample_country_map!$C:$C,MATCH($CF733,subsample_country_map!$A:$A,0)),INDEX(lookup!$AB:$AB,MATCH($A733,lookup!$A:$A,0)))</f>
        <v>99_NCE</v>
      </c>
      <c r="AM733" s="0" t="str">
        <f aca="false">IF(AND($CF733&lt;&gt;"",IFERROR(INDEX(subsample_country_map!$D:$D,MATCH($CF733,subsample_country_map!$A:$A,0)),"")&lt;&gt;""),INDEX(subsample_country_map!$D:$D,MATCH($CF733,subsample_country_map!$A:$A,0)),INDEX(lookup!$AC:$AC,MATCH($A733,lookup!$A:$A,0)))</f>
        <v>99_NCE</v>
      </c>
      <c r="AN733" s="0" t="str">
        <f aca="false">IF(AND($CF733&lt;&gt;"",IFERROR(INDEX(subsample_country_map!$E:$E,MATCH($CF733,subsample_country_map!$A:$A,0)),"")&lt;&gt;""),INDEX(subsample_country_map!$E:$E,MATCH($CF733,subsample_country_map!$A:$A,0)),INDEX(lookup!$AD:$AD,MATCH($A733,lookup!$A:$A,0)))</f>
        <v>99_NCE</v>
      </c>
      <c r="AO733" s="0" t="str">
        <f aca="false">INDEX(lookup!$Y:$Y,MATCH($A733,lookup!$A:$A,0))</f>
        <v>0_published</v>
      </c>
      <c r="AP733" s="0" t="str">
        <f aca="false">INDEX(lookup!$Z:$Z,MATCH($A733,lookup!$A:$A,0))</f>
        <v>0_VHB low</v>
      </c>
      <c r="AQ733" s="0" t="str">
        <f aca="false">INDEX(lookup!$W:$W,MATCH($A733,lookup!$A:$A,0))</f>
        <v>2_sust</v>
      </c>
      <c r="AS733" s="0" t="s">
        <v>91</v>
      </c>
      <c r="AT733" s="0" t="s">
        <v>397</v>
      </c>
      <c r="AU733" s="0" t="s">
        <v>93</v>
      </c>
      <c r="AV733" s="0" t="s">
        <v>2753</v>
      </c>
      <c r="AW733" s="0" t="s">
        <v>2754</v>
      </c>
      <c r="BA733" s="0" t="n">
        <v>6029</v>
      </c>
      <c r="BB733" s="0" t="s">
        <v>2727</v>
      </c>
      <c r="BC733" s="0" t="s">
        <v>122</v>
      </c>
      <c r="BD733" s="0" t="s">
        <v>123</v>
      </c>
      <c r="BE733" s="0" t="s">
        <v>98</v>
      </c>
      <c r="BI733" s="0" t="s">
        <v>2728</v>
      </c>
      <c r="BJ733" s="0" t="s">
        <v>2731</v>
      </c>
      <c r="BK733" s="0" t="s">
        <v>460</v>
      </c>
      <c r="BL733" s="0" t="s">
        <v>2755</v>
      </c>
      <c r="BM733" s="0" t="s">
        <v>2668</v>
      </c>
      <c r="BN733" s="0" t="s">
        <v>2650</v>
      </c>
      <c r="BO733" s="0" t="s">
        <v>105</v>
      </c>
      <c r="BP733" s="0" t="s">
        <v>2645</v>
      </c>
      <c r="BQ733" s="0" t="s">
        <v>127</v>
      </c>
      <c r="BT733" s="0" t="n">
        <v>0</v>
      </c>
      <c r="BU733" s="0" t="s">
        <v>2651</v>
      </c>
      <c r="BW733" s="0" t="n">
        <v>2002</v>
      </c>
      <c r="BX733" s="0" t="n">
        <v>2018</v>
      </c>
      <c r="BY733" s="0" t="s">
        <v>2652</v>
      </c>
      <c r="BZ733" s="0" t="n">
        <v>2010</v>
      </c>
      <c r="CA733" s="0" t="n">
        <v>0.176470588235294</v>
      </c>
      <c r="CB733" s="0" t="n">
        <v>0</v>
      </c>
      <c r="CC733" s="0" t="n">
        <v>1</v>
      </c>
      <c r="CD733" s="0" t="n">
        <v>-0.00334849684794134</v>
      </c>
      <c r="CE733" s="0" t="n">
        <v>1</v>
      </c>
    </row>
    <row r="734" customFormat="false" ht="15" hidden="false" customHeight="false" outlineLevel="0" collapsed="false">
      <c r="A734" s="0" t="s">
        <v>2645</v>
      </c>
      <c r="B734" s="0" t="n">
        <v>2039</v>
      </c>
      <c r="C734" s="0" t="n">
        <v>0.02568550277608</v>
      </c>
      <c r="D734" s="0" t="n">
        <v>5538</v>
      </c>
      <c r="E734" s="0" t="n">
        <f aca="false">IF(ISNUMBER($BA734),$BA734,IF(AND(ISNUMBER($D734),ISNUMBER($BW734),ISNUMBER($BX734)),$D734*($BX734-$BW734+1),""))</f>
        <v>5538</v>
      </c>
      <c r="H734" s="0" t="s">
        <v>118</v>
      </c>
      <c r="I734" s="0" t="s">
        <v>344</v>
      </c>
      <c r="J734" s="0" t="n">
        <f aca="false">IF($BW734&lt;&gt;"",$BW734,"")</f>
        <v>2002</v>
      </c>
      <c r="K734" s="0" t="n">
        <f aca="false">IF($BX734&lt;&gt;"",$BX734,"")</f>
        <v>2018</v>
      </c>
      <c r="L734" s="0" t="n">
        <f aca="false">IF(AND(ISNUMBER($BW734),ISNUMBER($BX734)),($BW734+$BX734)/2,"")</f>
        <v>2010</v>
      </c>
      <c r="M734" s="0" t="n">
        <f aca="false">IF($L734&lt;&gt;"",$L734,"")</f>
        <v>2010</v>
      </c>
      <c r="N734" s="0" t="n">
        <f aca="false">IF(AND(ISNUMBER($BW734),ISNUMBER($BX734)),MIN(1,MAX(0,($BX734-2016+1)/($BX734-$BW734+1))),"")</f>
        <v>0.176470588235294</v>
      </c>
      <c r="O734" s="0" t="n">
        <f aca="false">IF(AND(ISNUMBER($BW734),ISNUMBER($BX734)),MIN(1,MAX(0,($BX734-2017+1)/($BX734-$BW734+1))),"")</f>
        <v>0.117647058823529</v>
      </c>
      <c r="P734" s="0" t="n">
        <f aca="false">IF(AND(ISNUMBER($BW734),ISNUMBER($BX734)),MIN(1,MAX(0,($BX734-2018+1)/($BX734-$BW734+1))),"")</f>
        <v>0.0588235294117647</v>
      </c>
      <c r="Q734" s="0" t="n">
        <f aca="false">IF(AND(ISNUMBER($BW734),ISNUMBER($BX734)),MIN(1,MAX(0,($BX734-2019+1)/($BX734-$BW734+1))),"")</f>
        <v>0</v>
      </c>
      <c r="R734" s="0" t="n">
        <f aca="false">IF(AND(ISNUMBER($BW734),ISNUMBER($BX734)),MIN(1,MAX(0,($BX734-2016+1)/($BX734-$BW734+1))),"")</f>
        <v>0.176470588235294</v>
      </c>
      <c r="S734" s="0" t="n">
        <f aca="false">IF($L734&lt;&gt;"",IF($L734&gt;=2015.5,1,0),"")</f>
        <v>0</v>
      </c>
      <c r="T734" s="0" t="n">
        <f aca="false">IF($L734&lt;&gt;"",IF($L734&gt;=2016,1,0),"")</f>
        <v>0</v>
      </c>
      <c r="U734" s="0" t="n">
        <f aca="false">IF(ISNUMBER($BX734),IF($BX734&gt;=2016,1,0),"")</f>
        <v>1</v>
      </c>
      <c r="V734" s="0" t="n">
        <f aca="false">IF(ISNUMBER($BW734),IF($BW734&gt;=2016,1,0),"")</f>
        <v>0</v>
      </c>
      <c r="W734" s="0" t="str">
        <f aca="false">IF(AND(ISNUMBER($BW734),ISNUMBER($BX734)),IF($BW734&gt;=2016,"post-only",IF($BX734&lt;2016,"pre-only","mixed")),"")</f>
        <v>mixed</v>
      </c>
      <c r="X734" s="0" t="n">
        <f aca="false">IF(AND(ISNUMBER($BW734),ISNUMBER($BX734)),MIN(1,MAX(0,($BX734-2017+1)/($BX734-$BW734+1))),"")</f>
        <v>0.117647058823529</v>
      </c>
      <c r="Y734" s="0" t="n">
        <f aca="false">IF(AND(ISNUMBER($BW734),ISNUMBER($BX734)),MIN(1,MAX(0,($BX734-2018+1)/($BX734-$BW734+1))),"")</f>
        <v>0.0588235294117647</v>
      </c>
      <c r="Z734" s="0" t="n">
        <f aca="false">IF(AND(ISNUMBER($BW734),ISNUMBER($BX734)),MIN(1,MAX(0,($BX734-2019+1)/($BX734-$BW734+1))),"")</f>
        <v>0</v>
      </c>
      <c r="AA734" s="0" t="n">
        <f aca="false">IF(ISNUMBER($BX734),IF($BX734&gt;=2017,1,0),"")</f>
        <v>1</v>
      </c>
      <c r="AB734" s="0" t="n">
        <f aca="false">IF(ISNUMBER($BX734),IF($BX734&gt;=2018,1,0),"")</f>
        <v>1</v>
      </c>
      <c r="AC734" s="0" t="n">
        <f aca="false">IF(ISNUMBER($BX734),IF($BX734&gt;=2019,1,0),"")</f>
        <v>0</v>
      </c>
      <c r="AD734" s="0" t="n">
        <f aca="false">IF($L734&lt;&gt;"",IF($L734&gt;2013,1,0),"")</f>
        <v>0</v>
      </c>
      <c r="AE734" s="0" t="n">
        <f aca="false">IF($L734&lt;&gt;"",1+IF($L734&gt;2011,1,0)+IF($L734&gt;2014,1,0),"")</f>
        <v>1</v>
      </c>
      <c r="AF734" s="0" t="s">
        <v>87</v>
      </c>
      <c r="AG734" s="0" t="s">
        <v>88</v>
      </c>
      <c r="AH734" s="0" t="s">
        <v>90</v>
      </c>
      <c r="AI734" s="0" t="s">
        <v>90</v>
      </c>
      <c r="AJ734" s="0" t="s">
        <v>90</v>
      </c>
      <c r="AK734" s="0" t="str">
        <f aca="false">IF(AND($CF734&lt;&gt;"",IFERROR(INDEX(subsample_country_map!$B:$B,MATCH($CF734,subsample_country_map!$A:$A,0)),"")&lt;&gt;""),INDEX(subsample_country_map!$B:$B,MATCH($CF734,subsample_country_map!$A:$A,0)),INDEX(lookup!$AA:$AA,MATCH($A734,lookup!$A:$A,0)))</f>
        <v>99_NCE</v>
      </c>
      <c r="AL734" s="0" t="str">
        <f aca="false">IF(AND($CF734&lt;&gt;"",IFERROR(INDEX(subsample_country_map!$C:$C,MATCH($CF734,subsample_country_map!$A:$A,0)),"")&lt;&gt;""),INDEX(subsample_country_map!$C:$C,MATCH($CF734,subsample_country_map!$A:$A,0)),INDEX(lookup!$AB:$AB,MATCH($A734,lookup!$A:$A,0)))</f>
        <v>99_NCE</v>
      </c>
      <c r="AM734" s="0" t="str">
        <f aca="false">IF(AND($CF734&lt;&gt;"",IFERROR(INDEX(subsample_country_map!$D:$D,MATCH($CF734,subsample_country_map!$A:$A,0)),"")&lt;&gt;""),INDEX(subsample_country_map!$D:$D,MATCH($CF734,subsample_country_map!$A:$A,0)),INDEX(lookup!$AC:$AC,MATCH($A734,lookup!$A:$A,0)))</f>
        <v>99_NCE</v>
      </c>
      <c r="AN734" s="0" t="str">
        <f aca="false">IF(AND($CF734&lt;&gt;"",IFERROR(INDEX(subsample_country_map!$E:$E,MATCH($CF734,subsample_country_map!$A:$A,0)),"")&lt;&gt;""),INDEX(subsample_country_map!$E:$E,MATCH($CF734,subsample_country_map!$A:$A,0)),INDEX(lookup!$AD:$AD,MATCH($A734,lookup!$A:$A,0)))</f>
        <v>99_NCE</v>
      </c>
      <c r="AO734" s="0" t="str">
        <f aca="false">INDEX(lookup!$Y:$Y,MATCH($A734,lookup!$A:$A,0))</f>
        <v>0_published</v>
      </c>
      <c r="AP734" s="0" t="str">
        <f aca="false">INDEX(lookup!$Z:$Z,MATCH($A734,lookup!$A:$A,0))</f>
        <v>0_VHB low</v>
      </c>
      <c r="AQ734" s="0" t="str">
        <f aca="false">INDEX(lookup!$W:$W,MATCH($A734,lookup!$A:$A,0))</f>
        <v>2_sust</v>
      </c>
      <c r="AS734" s="0" t="s">
        <v>91</v>
      </c>
      <c r="AT734" s="0" t="s">
        <v>397</v>
      </c>
      <c r="AU734" s="0" t="s">
        <v>93</v>
      </c>
      <c r="AV734" s="0" t="s">
        <v>2756</v>
      </c>
      <c r="AW734" s="0" t="s">
        <v>1574</v>
      </c>
      <c r="BA734" s="0" t="n">
        <v>5538</v>
      </c>
      <c r="BB734" s="0" t="s">
        <v>96</v>
      </c>
      <c r="BC734" s="0" t="s">
        <v>122</v>
      </c>
      <c r="BD734" s="0" t="s">
        <v>123</v>
      </c>
      <c r="BE734" s="0" t="s">
        <v>98</v>
      </c>
      <c r="BI734" s="0" t="s">
        <v>2728</v>
      </c>
      <c r="BJ734" s="0" t="s">
        <v>2734</v>
      </c>
      <c r="BK734" s="0" t="s">
        <v>460</v>
      </c>
      <c r="BL734" s="0" t="s">
        <v>2757</v>
      </c>
      <c r="BM734" s="0" t="s">
        <v>2668</v>
      </c>
      <c r="BN734" s="0" t="s">
        <v>2650</v>
      </c>
      <c r="BO734" s="0" t="s">
        <v>105</v>
      </c>
      <c r="BP734" s="0" t="s">
        <v>2645</v>
      </c>
      <c r="BQ734" s="0" t="s">
        <v>127</v>
      </c>
      <c r="BT734" s="0" t="n">
        <v>0</v>
      </c>
      <c r="BU734" s="0" t="s">
        <v>2651</v>
      </c>
      <c r="BW734" s="0" t="n">
        <v>2002</v>
      </c>
      <c r="BX734" s="0" t="n">
        <v>2018</v>
      </c>
      <c r="BY734" s="0" t="s">
        <v>2652</v>
      </c>
      <c r="BZ734" s="0" t="n">
        <v>2010</v>
      </c>
      <c r="CA734" s="0" t="n">
        <v>0.176470588235294</v>
      </c>
      <c r="CB734" s="0" t="n">
        <v>0</v>
      </c>
      <c r="CC734" s="0" t="n">
        <v>1</v>
      </c>
      <c r="CD734" s="0" t="n">
        <v>0.0256911536409224</v>
      </c>
      <c r="CE734" s="0" t="n">
        <v>1</v>
      </c>
    </row>
    <row r="735" customFormat="false" ht="15" hidden="false" customHeight="false" outlineLevel="0" collapsed="false">
      <c r="A735" s="0" t="s">
        <v>2645</v>
      </c>
      <c r="B735" s="0" t="n">
        <v>2040</v>
      </c>
      <c r="C735" s="0" t="n">
        <v>0.0364601253123921</v>
      </c>
      <c r="D735" s="0" t="n">
        <v>1977</v>
      </c>
      <c r="E735" s="0" t="n">
        <f aca="false">IF(ISNUMBER($BA735),$BA735,IF(AND(ISNUMBER($D735),ISNUMBER($BW735),ISNUMBER($BX735)),$D735*($BX735-$BW735+1),""))</f>
        <v>1977</v>
      </c>
      <c r="H735" s="0" t="s">
        <v>118</v>
      </c>
      <c r="I735" s="0" t="s">
        <v>344</v>
      </c>
      <c r="J735" s="0" t="n">
        <f aca="false">IF($BW735&lt;&gt;"",$BW735,"")</f>
        <v>2002</v>
      </c>
      <c r="K735" s="0" t="n">
        <f aca="false">IF($BX735&lt;&gt;"",$BX735,"")</f>
        <v>2018</v>
      </c>
      <c r="L735" s="0" t="n">
        <f aca="false">IF(AND(ISNUMBER($BW735),ISNUMBER($BX735)),($BW735+$BX735)/2,"")</f>
        <v>2010</v>
      </c>
      <c r="M735" s="0" t="n">
        <f aca="false">IF($L735&lt;&gt;"",$L735,"")</f>
        <v>2010</v>
      </c>
      <c r="N735" s="0" t="n">
        <f aca="false">IF(AND(ISNUMBER($BW735),ISNUMBER($BX735)),MIN(1,MAX(0,($BX735-2016+1)/($BX735-$BW735+1))),"")</f>
        <v>0.176470588235294</v>
      </c>
      <c r="O735" s="0" t="n">
        <f aca="false">IF(AND(ISNUMBER($BW735),ISNUMBER($BX735)),MIN(1,MAX(0,($BX735-2017+1)/($BX735-$BW735+1))),"")</f>
        <v>0.117647058823529</v>
      </c>
      <c r="P735" s="0" t="n">
        <f aca="false">IF(AND(ISNUMBER($BW735),ISNUMBER($BX735)),MIN(1,MAX(0,($BX735-2018+1)/($BX735-$BW735+1))),"")</f>
        <v>0.0588235294117647</v>
      </c>
      <c r="Q735" s="0" t="n">
        <f aca="false">IF(AND(ISNUMBER($BW735),ISNUMBER($BX735)),MIN(1,MAX(0,($BX735-2019+1)/($BX735-$BW735+1))),"")</f>
        <v>0</v>
      </c>
      <c r="R735" s="0" t="n">
        <f aca="false">IF(AND(ISNUMBER($BW735),ISNUMBER($BX735)),MIN(1,MAX(0,($BX735-2016+1)/($BX735-$BW735+1))),"")</f>
        <v>0.176470588235294</v>
      </c>
      <c r="S735" s="0" t="n">
        <f aca="false">IF($L735&lt;&gt;"",IF($L735&gt;=2015.5,1,0),"")</f>
        <v>0</v>
      </c>
      <c r="T735" s="0" t="n">
        <f aca="false">IF($L735&lt;&gt;"",IF($L735&gt;=2016,1,0),"")</f>
        <v>0</v>
      </c>
      <c r="U735" s="0" t="n">
        <f aca="false">IF(ISNUMBER($BX735),IF($BX735&gt;=2016,1,0),"")</f>
        <v>1</v>
      </c>
      <c r="V735" s="0" t="n">
        <f aca="false">IF(ISNUMBER($BW735),IF($BW735&gt;=2016,1,0),"")</f>
        <v>0</v>
      </c>
      <c r="W735" s="0" t="str">
        <f aca="false">IF(AND(ISNUMBER($BW735),ISNUMBER($BX735)),IF($BW735&gt;=2016,"post-only",IF($BX735&lt;2016,"pre-only","mixed")),"")</f>
        <v>mixed</v>
      </c>
      <c r="X735" s="0" t="n">
        <f aca="false">IF(AND(ISNUMBER($BW735),ISNUMBER($BX735)),MIN(1,MAX(0,($BX735-2017+1)/($BX735-$BW735+1))),"")</f>
        <v>0.117647058823529</v>
      </c>
      <c r="Y735" s="0" t="n">
        <f aca="false">IF(AND(ISNUMBER($BW735),ISNUMBER($BX735)),MIN(1,MAX(0,($BX735-2018+1)/($BX735-$BW735+1))),"")</f>
        <v>0.0588235294117647</v>
      </c>
      <c r="Z735" s="0" t="n">
        <f aca="false">IF(AND(ISNUMBER($BW735),ISNUMBER($BX735)),MIN(1,MAX(0,($BX735-2019+1)/($BX735-$BW735+1))),"")</f>
        <v>0</v>
      </c>
      <c r="AA735" s="0" t="n">
        <f aca="false">IF(ISNUMBER($BX735),IF($BX735&gt;=2017,1,0),"")</f>
        <v>1</v>
      </c>
      <c r="AB735" s="0" t="n">
        <f aca="false">IF(ISNUMBER($BX735),IF($BX735&gt;=2018,1,0),"")</f>
        <v>1</v>
      </c>
      <c r="AC735" s="0" t="n">
        <f aca="false">IF(ISNUMBER($BX735),IF($BX735&gt;=2019,1,0),"")</f>
        <v>0</v>
      </c>
      <c r="AD735" s="0" t="n">
        <f aca="false">IF($L735&lt;&gt;"",IF($L735&gt;2013,1,0),"")</f>
        <v>0</v>
      </c>
      <c r="AE735" s="0" t="n">
        <f aca="false">IF($L735&lt;&gt;"",1+IF($L735&gt;2011,1,0)+IF($L735&gt;2014,1,0),"")</f>
        <v>1</v>
      </c>
      <c r="AF735" s="0" t="s">
        <v>87</v>
      </c>
      <c r="AG735" s="0" t="s">
        <v>88</v>
      </c>
      <c r="AH735" s="0" t="s">
        <v>90</v>
      </c>
      <c r="AI735" s="0" t="s">
        <v>90</v>
      </c>
      <c r="AJ735" s="0" t="s">
        <v>90</v>
      </c>
      <c r="AK735" s="0" t="str">
        <f aca="false">IF(AND($CF735&lt;&gt;"",IFERROR(INDEX(subsample_country_map!$B:$B,MATCH($CF735,subsample_country_map!$A:$A,0)),"")&lt;&gt;""),INDEX(subsample_country_map!$B:$B,MATCH($CF735,subsample_country_map!$A:$A,0)),INDEX(lookup!$AA:$AA,MATCH($A735,lookup!$A:$A,0)))</f>
        <v>99_NCE</v>
      </c>
      <c r="AL735" s="0" t="str">
        <f aca="false">IF(AND($CF735&lt;&gt;"",IFERROR(INDEX(subsample_country_map!$C:$C,MATCH($CF735,subsample_country_map!$A:$A,0)),"")&lt;&gt;""),INDEX(subsample_country_map!$C:$C,MATCH($CF735,subsample_country_map!$A:$A,0)),INDEX(lookup!$AB:$AB,MATCH($A735,lookup!$A:$A,0)))</f>
        <v>99_NCE</v>
      </c>
      <c r="AM735" s="0" t="str">
        <f aca="false">IF(AND($CF735&lt;&gt;"",IFERROR(INDEX(subsample_country_map!$D:$D,MATCH($CF735,subsample_country_map!$A:$A,0)),"")&lt;&gt;""),INDEX(subsample_country_map!$D:$D,MATCH($CF735,subsample_country_map!$A:$A,0)),INDEX(lookup!$AC:$AC,MATCH($A735,lookup!$A:$A,0)))</f>
        <v>99_NCE</v>
      </c>
      <c r="AN735" s="0" t="str">
        <f aca="false">IF(AND($CF735&lt;&gt;"",IFERROR(INDEX(subsample_country_map!$E:$E,MATCH($CF735,subsample_country_map!$A:$A,0)),"")&lt;&gt;""),INDEX(subsample_country_map!$E:$E,MATCH($CF735,subsample_country_map!$A:$A,0)),INDEX(lookup!$AD:$AD,MATCH($A735,lookup!$A:$A,0)))</f>
        <v>99_NCE</v>
      </c>
      <c r="AO735" s="0" t="str">
        <f aca="false">INDEX(lookup!$Y:$Y,MATCH($A735,lookup!$A:$A,0))</f>
        <v>0_published</v>
      </c>
      <c r="AP735" s="0" t="str">
        <f aca="false">INDEX(lookup!$Z:$Z,MATCH($A735,lookup!$A:$A,0))</f>
        <v>0_VHB low</v>
      </c>
      <c r="AQ735" s="0" t="str">
        <f aca="false">INDEX(lookup!$W:$W,MATCH($A735,lookup!$A:$A,0))</f>
        <v>2_sust</v>
      </c>
      <c r="AS735" s="0" t="s">
        <v>91</v>
      </c>
      <c r="AT735" s="0" t="s">
        <v>397</v>
      </c>
      <c r="AU735" s="0" t="s">
        <v>93</v>
      </c>
      <c r="AV735" s="0" t="s">
        <v>2758</v>
      </c>
      <c r="AW735" s="0" t="s">
        <v>2722</v>
      </c>
      <c r="BA735" s="0" t="n">
        <v>1977</v>
      </c>
      <c r="BB735" s="0" t="s">
        <v>96</v>
      </c>
      <c r="BC735" s="0" t="s">
        <v>122</v>
      </c>
      <c r="BD735" s="0" t="s">
        <v>123</v>
      </c>
      <c r="BE735" s="0" t="s">
        <v>98</v>
      </c>
      <c r="BI735" s="0" t="s">
        <v>2728</v>
      </c>
      <c r="BJ735" s="0" t="s">
        <v>2738</v>
      </c>
      <c r="BK735" s="0" t="s">
        <v>460</v>
      </c>
      <c r="BL735" s="0" t="s">
        <v>2759</v>
      </c>
      <c r="BM735" s="0" t="s">
        <v>2668</v>
      </c>
      <c r="BN735" s="0" t="s">
        <v>2650</v>
      </c>
      <c r="BO735" s="0" t="s">
        <v>105</v>
      </c>
      <c r="BP735" s="0" t="s">
        <v>2645</v>
      </c>
      <c r="BQ735" s="0" t="s">
        <v>127</v>
      </c>
      <c r="BT735" s="0" t="n">
        <v>0</v>
      </c>
      <c r="BU735" s="0" t="s">
        <v>2651</v>
      </c>
      <c r="BW735" s="0" t="n">
        <v>2002</v>
      </c>
      <c r="BX735" s="0" t="n">
        <v>2018</v>
      </c>
      <c r="BY735" s="0" t="s">
        <v>2652</v>
      </c>
      <c r="BZ735" s="0" t="n">
        <v>2010</v>
      </c>
      <c r="CA735" s="0" t="n">
        <v>0.176470588235294</v>
      </c>
      <c r="CB735" s="0" t="n">
        <v>0</v>
      </c>
      <c r="CC735" s="0" t="n">
        <v>1</v>
      </c>
      <c r="CD735" s="0" t="n">
        <v>0.0364762941873468</v>
      </c>
      <c r="CE735" s="0" t="n">
        <v>1</v>
      </c>
    </row>
    <row r="736" customFormat="false" ht="15" hidden="false" customHeight="false" outlineLevel="0" collapsed="false">
      <c r="A736" s="0" t="s">
        <v>2645</v>
      </c>
      <c r="B736" s="0" t="n">
        <v>2041</v>
      </c>
      <c r="C736" s="0" t="n">
        <v>0.032771264930367</v>
      </c>
      <c r="D736" s="0" t="n">
        <v>6029</v>
      </c>
      <c r="E736" s="0" t="n">
        <f aca="false">IF(ISNUMBER($BA736),$BA736,IF(AND(ISNUMBER($D736),ISNUMBER($BW736),ISNUMBER($BX736)),$D736*($BX736-$BW736+1),""))</f>
        <v>6029</v>
      </c>
      <c r="H736" s="0" t="s">
        <v>118</v>
      </c>
      <c r="I736" s="0" t="s">
        <v>344</v>
      </c>
      <c r="J736" s="0" t="n">
        <f aca="false">IF($BW736&lt;&gt;"",$BW736,"")</f>
        <v>2002</v>
      </c>
      <c r="K736" s="0" t="n">
        <f aca="false">IF($BX736&lt;&gt;"",$BX736,"")</f>
        <v>2018</v>
      </c>
      <c r="L736" s="0" t="n">
        <f aca="false">IF(AND(ISNUMBER($BW736),ISNUMBER($BX736)),($BW736+$BX736)/2,"")</f>
        <v>2010</v>
      </c>
      <c r="M736" s="0" t="n">
        <f aca="false">IF($L736&lt;&gt;"",$L736,"")</f>
        <v>2010</v>
      </c>
      <c r="N736" s="0" t="n">
        <f aca="false">IF(AND(ISNUMBER($BW736),ISNUMBER($BX736)),MIN(1,MAX(0,($BX736-2016+1)/($BX736-$BW736+1))),"")</f>
        <v>0.176470588235294</v>
      </c>
      <c r="O736" s="0" t="n">
        <f aca="false">IF(AND(ISNUMBER($BW736),ISNUMBER($BX736)),MIN(1,MAX(0,($BX736-2017+1)/($BX736-$BW736+1))),"")</f>
        <v>0.117647058823529</v>
      </c>
      <c r="P736" s="0" t="n">
        <f aca="false">IF(AND(ISNUMBER($BW736),ISNUMBER($BX736)),MIN(1,MAX(0,($BX736-2018+1)/($BX736-$BW736+1))),"")</f>
        <v>0.0588235294117647</v>
      </c>
      <c r="Q736" s="0" t="n">
        <f aca="false">IF(AND(ISNUMBER($BW736),ISNUMBER($BX736)),MIN(1,MAX(0,($BX736-2019+1)/($BX736-$BW736+1))),"")</f>
        <v>0</v>
      </c>
      <c r="R736" s="0" t="n">
        <f aca="false">IF(AND(ISNUMBER($BW736),ISNUMBER($BX736)),MIN(1,MAX(0,($BX736-2016+1)/($BX736-$BW736+1))),"")</f>
        <v>0.176470588235294</v>
      </c>
      <c r="S736" s="0" t="n">
        <f aca="false">IF($L736&lt;&gt;"",IF($L736&gt;=2015.5,1,0),"")</f>
        <v>0</v>
      </c>
      <c r="T736" s="0" t="n">
        <f aca="false">IF($L736&lt;&gt;"",IF($L736&gt;=2016,1,0),"")</f>
        <v>0</v>
      </c>
      <c r="U736" s="0" t="n">
        <f aca="false">IF(ISNUMBER($BX736),IF($BX736&gt;=2016,1,0),"")</f>
        <v>1</v>
      </c>
      <c r="V736" s="0" t="n">
        <f aca="false">IF(ISNUMBER($BW736),IF($BW736&gt;=2016,1,0),"")</f>
        <v>0</v>
      </c>
      <c r="W736" s="0" t="str">
        <f aca="false">IF(AND(ISNUMBER($BW736),ISNUMBER($BX736)),IF($BW736&gt;=2016,"post-only",IF($BX736&lt;2016,"pre-only","mixed")),"")</f>
        <v>mixed</v>
      </c>
      <c r="X736" s="0" t="n">
        <f aca="false">IF(AND(ISNUMBER($BW736),ISNUMBER($BX736)),MIN(1,MAX(0,($BX736-2017+1)/($BX736-$BW736+1))),"")</f>
        <v>0.117647058823529</v>
      </c>
      <c r="Y736" s="0" t="n">
        <f aca="false">IF(AND(ISNUMBER($BW736),ISNUMBER($BX736)),MIN(1,MAX(0,($BX736-2018+1)/($BX736-$BW736+1))),"")</f>
        <v>0.0588235294117647</v>
      </c>
      <c r="Z736" s="0" t="n">
        <f aca="false">IF(AND(ISNUMBER($BW736),ISNUMBER($BX736)),MIN(1,MAX(0,($BX736-2019+1)/($BX736-$BW736+1))),"")</f>
        <v>0</v>
      </c>
      <c r="AA736" s="0" t="n">
        <f aca="false">IF(ISNUMBER($BX736),IF($BX736&gt;=2017,1,0),"")</f>
        <v>1</v>
      </c>
      <c r="AB736" s="0" t="n">
        <f aca="false">IF(ISNUMBER($BX736),IF($BX736&gt;=2018,1,0),"")</f>
        <v>1</v>
      </c>
      <c r="AC736" s="0" t="n">
        <f aca="false">IF(ISNUMBER($BX736),IF($BX736&gt;=2019,1,0),"")</f>
        <v>0</v>
      </c>
      <c r="AD736" s="0" t="n">
        <f aca="false">IF($L736&lt;&gt;"",IF($L736&gt;2013,1,0),"")</f>
        <v>0</v>
      </c>
      <c r="AE736" s="0" t="n">
        <f aca="false">IF($L736&lt;&gt;"",1+IF($L736&gt;2011,1,0)+IF($L736&gt;2014,1,0),"")</f>
        <v>1</v>
      </c>
      <c r="AF736" s="0" t="s">
        <v>87</v>
      </c>
      <c r="AG736" s="0" t="s">
        <v>88</v>
      </c>
      <c r="AH736" s="0" t="s">
        <v>90</v>
      </c>
      <c r="AI736" s="0" t="s">
        <v>90</v>
      </c>
      <c r="AJ736" s="0" t="s">
        <v>90</v>
      </c>
      <c r="AK736" s="0" t="str">
        <f aca="false">IF(AND($CF736&lt;&gt;"",IFERROR(INDEX(subsample_country_map!$B:$B,MATCH($CF736,subsample_country_map!$A:$A,0)),"")&lt;&gt;""),INDEX(subsample_country_map!$B:$B,MATCH($CF736,subsample_country_map!$A:$A,0)),INDEX(lookup!$AA:$AA,MATCH($A736,lookup!$A:$A,0)))</f>
        <v>99_NCE</v>
      </c>
      <c r="AL736" s="0" t="str">
        <f aca="false">IF(AND($CF736&lt;&gt;"",IFERROR(INDEX(subsample_country_map!$C:$C,MATCH($CF736,subsample_country_map!$A:$A,0)),"")&lt;&gt;""),INDEX(subsample_country_map!$C:$C,MATCH($CF736,subsample_country_map!$A:$A,0)),INDEX(lookup!$AB:$AB,MATCH($A736,lookup!$A:$A,0)))</f>
        <v>99_NCE</v>
      </c>
      <c r="AM736" s="0" t="str">
        <f aca="false">IF(AND($CF736&lt;&gt;"",IFERROR(INDEX(subsample_country_map!$D:$D,MATCH($CF736,subsample_country_map!$A:$A,0)),"")&lt;&gt;""),INDEX(subsample_country_map!$D:$D,MATCH($CF736,subsample_country_map!$A:$A,0)),INDEX(lookup!$AC:$AC,MATCH($A736,lookup!$A:$A,0)))</f>
        <v>99_NCE</v>
      </c>
      <c r="AN736" s="0" t="str">
        <f aca="false">IF(AND($CF736&lt;&gt;"",IFERROR(INDEX(subsample_country_map!$E:$E,MATCH($CF736,subsample_country_map!$A:$A,0)),"")&lt;&gt;""),INDEX(subsample_country_map!$E:$E,MATCH($CF736,subsample_country_map!$A:$A,0)),INDEX(lookup!$AD:$AD,MATCH($A736,lookup!$A:$A,0)))</f>
        <v>99_NCE</v>
      </c>
      <c r="AO736" s="0" t="str">
        <f aca="false">INDEX(lookup!$Y:$Y,MATCH($A736,lookup!$A:$A,0))</f>
        <v>0_published</v>
      </c>
      <c r="AP736" s="0" t="str">
        <f aca="false">INDEX(lookup!$Z:$Z,MATCH($A736,lookup!$A:$A,0))</f>
        <v>0_VHB low</v>
      </c>
      <c r="AQ736" s="0" t="str">
        <f aca="false">INDEX(lookup!$W:$W,MATCH($A736,lookup!$A:$A,0))</f>
        <v>2_sust</v>
      </c>
      <c r="AS736" s="0" t="s">
        <v>91</v>
      </c>
      <c r="AT736" s="0" t="s">
        <v>397</v>
      </c>
      <c r="AU736" s="0" t="s">
        <v>93</v>
      </c>
      <c r="AV736" s="0" t="s">
        <v>2760</v>
      </c>
      <c r="AW736" s="0" t="s">
        <v>1586</v>
      </c>
      <c r="BA736" s="0" t="n">
        <v>6029</v>
      </c>
      <c r="BB736" s="0" t="s">
        <v>96</v>
      </c>
      <c r="BC736" s="0" t="s">
        <v>122</v>
      </c>
      <c r="BD736" s="0" t="s">
        <v>123</v>
      </c>
      <c r="BE736" s="0" t="s">
        <v>98</v>
      </c>
      <c r="BI736" s="0" t="s">
        <v>2728</v>
      </c>
      <c r="BJ736" s="0" t="s">
        <v>2741</v>
      </c>
      <c r="BK736" s="0" t="s">
        <v>460</v>
      </c>
      <c r="BL736" s="0" t="s">
        <v>2761</v>
      </c>
      <c r="BM736" s="0" t="s">
        <v>2668</v>
      </c>
      <c r="BN736" s="0" t="s">
        <v>2650</v>
      </c>
      <c r="BO736" s="0" t="s">
        <v>105</v>
      </c>
      <c r="BP736" s="0" t="s">
        <v>2645</v>
      </c>
      <c r="BQ736" s="0" t="s">
        <v>127</v>
      </c>
      <c r="BT736" s="0" t="n">
        <v>0</v>
      </c>
      <c r="BU736" s="0" t="s">
        <v>2651</v>
      </c>
      <c r="BW736" s="0" t="n">
        <v>2002</v>
      </c>
      <c r="BX736" s="0" t="n">
        <v>2018</v>
      </c>
      <c r="BY736" s="0" t="s">
        <v>2652</v>
      </c>
      <c r="BZ736" s="0" t="n">
        <v>2010</v>
      </c>
      <c r="CA736" s="0" t="n">
        <v>0.176470588235294</v>
      </c>
      <c r="CB736" s="0" t="n">
        <v>0</v>
      </c>
      <c r="CC736" s="0" t="n">
        <v>1</v>
      </c>
      <c r="CD736" s="0" t="n">
        <v>0.0327830041257934</v>
      </c>
      <c r="CE736" s="0" t="n">
        <v>1</v>
      </c>
    </row>
    <row r="737" customFormat="false" ht="15" hidden="false" customHeight="false" outlineLevel="0" collapsed="false">
      <c r="A737" s="0" t="s">
        <v>2645</v>
      </c>
      <c r="B737" s="0" t="n">
        <v>2042</v>
      </c>
      <c r="C737" s="0" t="n">
        <v>-0.0216191446069368</v>
      </c>
      <c r="D737" s="0" t="n">
        <v>1718</v>
      </c>
      <c r="E737" s="0" t="n">
        <f aca="false">IF(ISNUMBER($BA737),$BA737,IF(AND(ISNUMBER($D737),ISNUMBER($BW737),ISNUMBER($BX737)),$D737*($BX737-$BW737+1),""))</f>
        <v>1718</v>
      </c>
      <c r="H737" s="0" t="s">
        <v>118</v>
      </c>
      <c r="I737" s="0" t="s">
        <v>344</v>
      </c>
      <c r="J737" s="0" t="n">
        <f aca="false">IF($BW737&lt;&gt;"",$BW737,"")</f>
        <v>2002</v>
      </c>
      <c r="K737" s="0" t="n">
        <f aca="false">IF($BX737&lt;&gt;"",$BX737,"")</f>
        <v>2018</v>
      </c>
      <c r="L737" s="0" t="n">
        <f aca="false">IF(AND(ISNUMBER($BW737),ISNUMBER($BX737)),($BW737+$BX737)/2,"")</f>
        <v>2010</v>
      </c>
      <c r="M737" s="0" t="n">
        <f aca="false">IF($L737&lt;&gt;"",$L737,"")</f>
        <v>2010</v>
      </c>
      <c r="N737" s="0" t="n">
        <f aca="false">IF(AND(ISNUMBER($BW737),ISNUMBER($BX737)),MIN(1,MAX(0,($BX737-2016+1)/($BX737-$BW737+1))),"")</f>
        <v>0.176470588235294</v>
      </c>
      <c r="O737" s="0" t="n">
        <f aca="false">IF(AND(ISNUMBER($BW737),ISNUMBER($BX737)),MIN(1,MAX(0,($BX737-2017+1)/($BX737-$BW737+1))),"")</f>
        <v>0.117647058823529</v>
      </c>
      <c r="P737" s="0" t="n">
        <f aca="false">IF(AND(ISNUMBER($BW737),ISNUMBER($BX737)),MIN(1,MAX(0,($BX737-2018+1)/($BX737-$BW737+1))),"")</f>
        <v>0.0588235294117647</v>
      </c>
      <c r="Q737" s="0" t="n">
        <f aca="false">IF(AND(ISNUMBER($BW737),ISNUMBER($BX737)),MIN(1,MAX(0,($BX737-2019+1)/($BX737-$BW737+1))),"")</f>
        <v>0</v>
      </c>
      <c r="R737" s="0" t="n">
        <f aca="false">IF(AND(ISNUMBER($BW737),ISNUMBER($BX737)),MIN(1,MAX(0,($BX737-2016+1)/($BX737-$BW737+1))),"")</f>
        <v>0.176470588235294</v>
      </c>
      <c r="S737" s="0" t="n">
        <f aca="false">IF($L737&lt;&gt;"",IF($L737&gt;=2015.5,1,0),"")</f>
        <v>0</v>
      </c>
      <c r="T737" s="0" t="n">
        <f aca="false">IF($L737&lt;&gt;"",IF($L737&gt;=2016,1,0),"")</f>
        <v>0</v>
      </c>
      <c r="U737" s="0" t="n">
        <f aca="false">IF(ISNUMBER($BX737),IF($BX737&gt;=2016,1,0),"")</f>
        <v>1</v>
      </c>
      <c r="V737" s="0" t="n">
        <f aca="false">IF(ISNUMBER($BW737),IF($BW737&gt;=2016,1,0),"")</f>
        <v>0</v>
      </c>
      <c r="W737" s="0" t="str">
        <f aca="false">IF(AND(ISNUMBER($BW737),ISNUMBER($BX737)),IF($BW737&gt;=2016,"post-only",IF($BX737&lt;2016,"pre-only","mixed")),"")</f>
        <v>mixed</v>
      </c>
      <c r="X737" s="0" t="n">
        <f aca="false">IF(AND(ISNUMBER($BW737),ISNUMBER($BX737)),MIN(1,MAX(0,($BX737-2017+1)/($BX737-$BW737+1))),"")</f>
        <v>0.117647058823529</v>
      </c>
      <c r="Y737" s="0" t="n">
        <f aca="false">IF(AND(ISNUMBER($BW737),ISNUMBER($BX737)),MIN(1,MAX(0,($BX737-2018+1)/($BX737-$BW737+1))),"")</f>
        <v>0.0588235294117647</v>
      </c>
      <c r="Z737" s="0" t="n">
        <f aca="false">IF(AND(ISNUMBER($BW737),ISNUMBER($BX737)),MIN(1,MAX(0,($BX737-2019+1)/($BX737-$BW737+1))),"")</f>
        <v>0</v>
      </c>
      <c r="AA737" s="0" t="n">
        <f aca="false">IF(ISNUMBER($BX737),IF($BX737&gt;=2017,1,0),"")</f>
        <v>1</v>
      </c>
      <c r="AB737" s="0" t="n">
        <f aca="false">IF(ISNUMBER($BX737),IF($BX737&gt;=2018,1,0),"")</f>
        <v>1</v>
      </c>
      <c r="AC737" s="0" t="n">
        <f aca="false">IF(ISNUMBER($BX737),IF($BX737&gt;=2019,1,0),"")</f>
        <v>0</v>
      </c>
      <c r="AD737" s="0" t="n">
        <f aca="false">IF($L737&lt;&gt;"",IF($L737&gt;2013,1,0),"")</f>
        <v>0</v>
      </c>
      <c r="AE737" s="0" t="n">
        <f aca="false">IF($L737&lt;&gt;"",1+IF($L737&gt;2011,1,0)+IF($L737&gt;2014,1,0),"")</f>
        <v>1</v>
      </c>
      <c r="AF737" s="0" t="s">
        <v>87</v>
      </c>
      <c r="AG737" s="0" t="s">
        <v>88</v>
      </c>
      <c r="AH737" s="0" t="s">
        <v>90</v>
      </c>
      <c r="AI737" s="0" t="s">
        <v>90</v>
      </c>
      <c r="AJ737" s="0" t="s">
        <v>90</v>
      </c>
      <c r="AK737" s="0" t="str">
        <f aca="false">IF(AND($CF737&lt;&gt;"",IFERROR(INDEX(subsample_country_map!$B:$B,MATCH($CF737,subsample_country_map!$A:$A,0)),"")&lt;&gt;""),INDEX(subsample_country_map!$B:$B,MATCH($CF737,subsample_country_map!$A:$A,0)),INDEX(lookup!$AA:$AA,MATCH($A737,lookup!$A:$A,0)))</f>
        <v>99_NCE</v>
      </c>
      <c r="AL737" s="0" t="str">
        <f aca="false">IF(AND($CF737&lt;&gt;"",IFERROR(INDEX(subsample_country_map!$C:$C,MATCH($CF737,subsample_country_map!$A:$A,0)),"")&lt;&gt;""),INDEX(subsample_country_map!$C:$C,MATCH($CF737,subsample_country_map!$A:$A,0)),INDEX(lookup!$AB:$AB,MATCH($A737,lookup!$A:$A,0)))</f>
        <v>99_NCE</v>
      </c>
      <c r="AM737" s="0" t="str">
        <f aca="false">IF(AND($CF737&lt;&gt;"",IFERROR(INDEX(subsample_country_map!$D:$D,MATCH($CF737,subsample_country_map!$A:$A,0)),"")&lt;&gt;""),INDEX(subsample_country_map!$D:$D,MATCH($CF737,subsample_country_map!$A:$A,0)),INDEX(lookup!$AC:$AC,MATCH($A737,lookup!$A:$A,0)))</f>
        <v>99_NCE</v>
      </c>
      <c r="AN737" s="0" t="str">
        <f aca="false">IF(AND($CF737&lt;&gt;"",IFERROR(INDEX(subsample_country_map!$E:$E,MATCH($CF737,subsample_country_map!$A:$A,0)),"")&lt;&gt;""),INDEX(subsample_country_map!$E:$E,MATCH($CF737,subsample_country_map!$A:$A,0)),INDEX(lookup!$AD:$AD,MATCH($A737,lookup!$A:$A,0)))</f>
        <v>99_NCE</v>
      </c>
      <c r="AO737" s="0" t="str">
        <f aca="false">INDEX(lookup!$Y:$Y,MATCH($A737,lookup!$A:$A,0))</f>
        <v>0_published</v>
      </c>
      <c r="AP737" s="0" t="str">
        <f aca="false">INDEX(lookup!$Z:$Z,MATCH($A737,lookup!$A:$A,0))</f>
        <v>0_VHB low</v>
      </c>
      <c r="AQ737" s="0" t="str">
        <f aca="false">INDEX(lookup!$W:$W,MATCH($A737,lookup!$A:$A,0))</f>
        <v>2_sust</v>
      </c>
      <c r="AS737" s="0" t="s">
        <v>91</v>
      </c>
      <c r="AT737" s="0" t="s">
        <v>397</v>
      </c>
      <c r="AU737" s="0" t="s">
        <v>93</v>
      </c>
      <c r="AV737" s="0" t="s">
        <v>2762</v>
      </c>
      <c r="AW737" s="0" t="s">
        <v>2763</v>
      </c>
      <c r="BA737" s="0" t="n">
        <v>1718</v>
      </c>
      <c r="BB737" s="0" t="s">
        <v>96</v>
      </c>
      <c r="BC737" s="0" t="s">
        <v>122</v>
      </c>
      <c r="BD737" s="0" t="s">
        <v>123</v>
      </c>
      <c r="BE737" s="0" t="s">
        <v>206</v>
      </c>
      <c r="BF737" s="0" t="s">
        <v>2745</v>
      </c>
      <c r="BI737" s="0" t="s">
        <v>2728</v>
      </c>
      <c r="BJ737" s="0" t="s">
        <v>2746</v>
      </c>
      <c r="BK737" s="0" t="s">
        <v>460</v>
      </c>
      <c r="BL737" s="0" t="s">
        <v>2764</v>
      </c>
      <c r="BM737" s="0" t="s">
        <v>2668</v>
      </c>
      <c r="BN737" s="0" t="s">
        <v>2650</v>
      </c>
      <c r="BO737" s="0" t="s">
        <v>105</v>
      </c>
      <c r="BP737" s="0" t="s">
        <v>2645</v>
      </c>
      <c r="BQ737" s="0" t="s">
        <v>127</v>
      </c>
      <c r="BT737" s="0" t="n">
        <v>0</v>
      </c>
      <c r="BU737" s="0" t="s">
        <v>2651</v>
      </c>
      <c r="BW737" s="0" t="n">
        <v>2002</v>
      </c>
      <c r="BX737" s="0" t="n">
        <v>2018</v>
      </c>
      <c r="BY737" s="0" t="s">
        <v>2652</v>
      </c>
      <c r="BZ737" s="0" t="n">
        <v>2010</v>
      </c>
      <c r="CA737" s="0" t="n">
        <v>0.176470588235294</v>
      </c>
      <c r="CB737" s="0" t="n">
        <v>0</v>
      </c>
      <c r="CC737" s="0" t="n">
        <v>1</v>
      </c>
      <c r="CD737" s="0" t="n">
        <v>-0.0216225137238238</v>
      </c>
      <c r="CE737" s="0" t="n">
        <v>1</v>
      </c>
    </row>
    <row r="738" customFormat="false" ht="15" hidden="false" customHeight="false" outlineLevel="0" collapsed="false">
      <c r="A738" s="0" t="s">
        <v>2645</v>
      </c>
      <c r="B738" s="0" t="n">
        <v>2043</v>
      </c>
      <c r="C738" s="0" t="n">
        <v>0.0117072504374459</v>
      </c>
      <c r="D738" s="0" t="n">
        <v>6029</v>
      </c>
      <c r="E738" s="0" t="n">
        <f aca="false">IF(ISNUMBER($BA738),$BA738,IF(AND(ISNUMBER($D738),ISNUMBER($BW738),ISNUMBER($BX738)),$D738*($BX738-$BW738+1),""))</f>
        <v>6029</v>
      </c>
      <c r="H738" s="0" t="s">
        <v>118</v>
      </c>
      <c r="I738" s="0" t="s">
        <v>344</v>
      </c>
      <c r="J738" s="0" t="n">
        <f aca="false">IF($BW738&lt;&gt;"",$BW738,"")</f>
        <v>2002</v>
      </c>
      <c r="K738" s="0" t="n">
        <f aca="false">IF($BX738&lt;&gt;"",$BX738,"")</f>
        <v>2018</v>
      </c>
      <c r="L738" s="0" t="n">
        <f aca="false">IF(AND(ISNUMBER($BW738),ISNUMBER($BX738)),($BW738+$BX738)/2,"")</f>
        <v>2010</v>
      </c>
      <c r="M738" s="0" t="n">
        <f aca="false">IF($L738&lt;&gt;"",$L738,"")</f>
        <v>2010</v>
      </c>
      <c r="N738" s="0" t="n">
        <f aca="false">IF(AND(ISNUMBER($BW738),ISNUMBER($BX738)),MIN(1,MAX(0,($BX738-2016+1)/($BX738-$BW738+1))),"")</f>
        <v>0.176470588235294</v>
      </c>
      <c r="O738" s="0" t="n">
        <f aca="false">IF(AND(ISNUMBER($BW738),ISNUMBER($BX738)),MIN(1,MAX(0,($BX738-2017+1)/($BX738-$BW738+1))),"")</f>
        <v>0.117647058823529</v>
      </c>
      <c r="P738" s="0" t="n">
        <f aca="false">IF(AND(ISNUMBER($BW738),ISNUMBER($BX738)),MIN(1,MAX(0,($BX738-2018+1)/($BX738-$BW738+1))),"")</f>
        <v>0.0588235294117647</v>
      </c>
      <c r="Q738" s="0" t="n">
        <f aca="false">IF(AND(ISNUMBER($BW738),ISNUMBER($BX738)),MIN(1,MAX(0,($BX738-2019+1)/($BX738-$BW738+1))),"")</f>
        <v>0</v>
      </c>
      <c r="R738" s="0" t="n">
        <f aca="false">IF(AND(ISNUMBER($BW738),ISNUMBER($BX738)),MIN(1,MAX(0,($BX738-2016+1)/($BX738-$BW738+1))),"")</f>
        <v>0.176470588235294</v>
      </c>
      <c r="S738" s="0" t="n">
        <f aca="false">IF($L738&lt;&gt;"",IF($L738&gt;=2015.5,1,0),"")</f>
        <v>0</v>
      </c>
      <c r="T738" s="0" t="n">
        <f aca="false">IF($L738&lt;&gt;"",IF($L738&gt;=2016,1,0),"")</f>
        <v>0</v>
      </c>
      <c r="U738" s="0" t="n">
        <f aca="false">IF(ISNUMBER($BX738),IF($BX738&gt;=2016,1,0),"")</f>
        <v>1</v>
      </c>
      <c r="V738" s="0" t="n">
        <f aca="false">IF(ISNUMBER($BW738),IF($BW738&gt;=2016,1,0),"")</f>
        <v>0</v>
      </c>
      <c r="W738" s="0" t="str">
        <f aca="false">IF(AND(ISNUMBER($BW738),ISNUMBER($BX738)),IF($BW738&gt;=2016,"post-only",IF($BX738&lt;2016,"pre-only","mixed")),"")</f>
        <v>mixed</v>
      </c>
      <c r="X738" s="0" t="n">
        <f aca="false">IF(AND(ISNUMBER($BW738),ISNUMBER($BX738)),MIN(1,MAX(0,($BX738-2017+1)/($BX738-$BW738+1))),"")</f>
        <v>0.117647058823529</v>
      </c>
      <c r="Y738" s="0" t="n">
        <f aca="false">IF(AND(ISNUMBER($BW738),ISNUMBER($BX738)),MIN(1,MAX(0,($BX738-2018+1)/($BX738-$BW738+1))),"")</f>
        <v>0.0588235294117647</v>
      </c>
      <c r="Z738" s="0" t="n">
        <f aca="false">IF(AND(ISNUMBER($BW738),ISNUMBER($BX738)),MIN(1,MAX(0,($BX738-2019+1)/($BX738-$BW738+1))),"")</f>
        <v>0</v>
      </c>
      <c r="AA738" s="0" t="n">
        <f aca="false">IF(ISNUMBER($BX738),IF($BX738&gt;=2017,1,0),"")</f>
        <v>1</v>
      </c>
      <c r="AB738" s="0" t="n">
        <f aca="false">IF(ISNUMBER($BX738),IF($BX738&gt;=2018,1,0),"")</f>
        <v>1</v>
      </c>
      <c r="AC738" s="0" t="n">
        <f aca="false">IF(ISNUMBER($BX738),IF($BX738&gt;=2019,1,0),"")</f>
        <v>0</v>
      </c>
      <c r="AD738" s="0" t="n">
        <f aca="false">IF($L738&lt;&gt;"",IF($L738&gt;2013,1,0),"")</f>
        <v>0</v>
      </c>
      <c r="AE738" s="0" t="n">
        <f aca="false">IF($L738&lt;&gt;"",1+IF($L738&gt;2011,1,0)+IF($L738&gt;2014,1,0),"")</f>
        <v>1</v>
      </c>
      <c r="AF738" s="0" t="s">
        <v>87</v>
      </c>
      <c r="AG738" s="0" t="s">
        <v>88</v>
      </c>
      <c r="AH738" s="0" t="s">
        <v>90</v>
      </c>
      <c r="AI738" s="0" t="s">
        <v>90</v>
      </c>
      <c r="AJ738" s="0" t="s">
        <v>90</v>
      </c>
      <c r="AK738" s="0" t="str">
        <f aca="false">IF(AND($CF738&lt;&gt;"",IFERROR(INDEX(subsample_country_map!$B:$B,MATCH($CF738,subsample_country_map!$A:$A,0)),"")&lt;&gt;""),INDEX(subsample_country_map!$B:$B,MATCH($CF738,subsample_country_map!$A:$A,0)),INDEX(lookup!$AA:$AA,MATCH($A738,lookup!$A:$A,0)))</f>
        <v>99_NCE</v>
      </c>
      <c r="AL738" s="0" t="str">
        <f aca="false">IF(AND($CF738&lt;&gt;"",IFERROR(INDEX(subsample_country_map!$C:$C,MATCH($CF738,subsample_country_map!$A:$A,0)),"")&lt;&gt;""),INDEX(subsample_country_map!$C:$C,MATCH($CF738,subsample_country_map!$A:$A,0)),INDEX(lookup!$AB:$AB,MATCH($A738,lookup!$A:$A,0)))</f>
        <v>99_NCE</v>
      </c>
      <c r="AM738" s="0" t="str">
        <f aca="false">IF(AND($CF738&lt;&gt;"",IFERROR(INDEX(subsample_country_map!$D:$D,MATCH($CF738,subsample_country_map!$A:$A,0)),"")&lt;&gt;""),INDEX(subsample_country_map!$D:$D,MATCH($CF738,subsample_country_map!$A:$A,0)),INDEX(lookup!$AC:$AC,MATCH($A738,lookup!$A:$A,0)))</f>
        <v>99_NCE</v>
      </c>
      <c r="AN738" s="0" t="str">
        <f aca="false">IF(AND($CF738&lt;&gt;"",IFERROR(INDEX(subsample_country_map!$E:$E,MATCH($CF738,subsample_country_map!$A:$A,0)),"")&lt;&gt;""),INDEX(subsample_country_map!$E:$E,MATCH($CF738,subsample_country_map!$A:$A,0)),INDEX(lookup!$AD:$AD,MATCH($A738,lookup!$A:$A,0)))</f>
        <v>99_NCE</v>
      </c>
      <c r="AO738" s="0" t="str">
        <f aca="false">INDEX(lookup!$Y:$Y,MATCH($A738,lookup!$A:$A,0))</f>
        <v>0_published</v>
      </c>
      <c r="AP738" s="0" t="str">
        <f aca="false">INDEX(lookup!$Z:$Z,MATCH($A738,lookup!$A:$A,0))</f>
        <v>0_VHB low</v>
      </c>
      <c r="AQ738" s="0" t="str">
        <f aca="false">INDEX(lookup!$W:$W,MATCH($A738,lookup!$A:$A,0))</f>
        <v>2_sust</v>
      </c>
      <c r="AS738" s="0" t="s">
        <v>91</v>
      </c>
      <c r="AT738" s="0" t="s">
        <v>397</v>
      </c>
      <c r="AU738" s="0" t="s">
        <v>93</v>
      </c>
      <c r="AV738" s="0" t="s">
        <v>2672</v>
      </c>
      <c r="AW738" s="0" t="s">
        <v>2669</v>
      </c>
      <c r="BA738" s="0" t="n">
        <v>6029</v>
      </c>
      <c r="BB738" s="0" t="s">
        <v>96</v>
      </c>
      <c r="BC738" s="0" t="s">
        <v>122</v>
      </c>
      <c r="BD738" s="0" t="s">
        <v>123</v>
      </c>
      <c r="BE738" s="0" t="s">
        <v>98</v>
      </c>
      <c r="BI738" s="0" t="s">
        <v>2728</v>
      </c>
      <c r="BJ738" s="0" t="s">
        <v>2748</v>
      </c>
      <c r="BK738" s="0" t="s">
        <v>460</v>
      </c>
      <c r="BL738" s="0" t="s">
        <v>2673</v>
      </c>
      <c r="BM738" s="0" t="s">
        <v>2668</v>
      </c>
      <c r="BN738" s="0" t="s">
        <v>2650</v>
      </c>
      <c r="BO738" s="0" t="s">
        <v>105</v>
      </c>
      <c r="BP738" s="0" t="s">
        <v>2645</v>
      </c>
      <c r="BQ738" s="0" t="s">
        <v>127</v>
      </c>
      <c r="BT738" s="0" t="n">
        <v>0</v>
      </c>
      <c r="BU738" s="0" t="s">
        <v>2651</v>
      </c>
      <c r="BW738" s="0" t="n">
        <v>2002</v>
      </c>
      <c r="BX738" s="0" t="n">
        <v>2018</v>
      </c>
      <c r="BY738" s="0" t="s">
        <v>2652</v>
      </c>
      <c r="BZ738" s="0" t="n">
        <v>2010</v>
      </c>
      <c r="CA738" s="0" t="n">
        <v>0.176470588235294</v>
      </c>
      <c r="CB738" s="0" t="n">
        <v>0</v>
      </c>
      <c r="CC738" s="0" t="n">
        <v>1</v>
      </c>
      <c r="CD738" s="0" t="n">
        <v>0.0117077853455628</v>
      </c>
      <c r="CE738" s="0" t="n">
        <v>1</v>
      </c>
    </row>
    <row r="739" customFormat="false" ht="15" hidden="false" customHeight="false" outlineLevel="0" collapsed="false">
      <c r="A739" s="0" t="s">
        <v>2645</v>
      </c>
      <c r="B739" s="0" t="n">
        <v>2044</v>
      </c>
      <c r="C739" s="0" t="n">
        <v>-0.00763169365465224</v>
      </c>
      <c r="D739" s="0" t="n">
        <v>6029</v>
      </c>
      <c r="E739" s="0" t="n">
        <f aca="false">IF(ISNUMBER($BA739),$BA739,IF(AND(ISNUMBER($D739),ISNUMBER($BW739),ISNUMBER($BX739)),$D739*($BX739-$BW739+1),""))</f>
        <v>102493</v>
      </c>
      <c r="H739" s="0" t="s">
        <v>118</v>
      </c>
      <c r="I739" s="0" t="s">
        <v>344</v>
      </c>
      <c r="J739" s="0" t="n">
        <f aca="false">IF($BW739&lt;&gt;"",$BW739,"")</f>
        <v>2002</v>
      </c>
      <c r="K739" s="0" t="n">
        <f aca="false">IF($BX739&lt;&gt;"",$BX739,"")</f>
        <v>2018</v>
      </c>
      <c r="L739" s="0" t="n">
        <f aca="false">IF(AND(ISNUMBER($BW739),ISNUMBER($BX739)),($BW739+$BX739)/2,"")</f>
        <v>2010</v>
      </c>
      <c r="M739" s="0" t="n">
        <f aca="false">IF($L739&lt;&gt;"",$L739,"")</f>
        <v>2010</v>
      </c>
      <c r="N739" s="0" t="n">
        <f aca="false">IF(AND(ISNUMBER($BW739),ISNUMBER($BX739)),MIN(1,MAX(0,($BX739-2016+1)/($BX739-$BW739+1))),"")</f>
        <v>0.176470588235294</v>
      </c>
      <c r="O739" s="0" t="n">
        <f aca="false">IF(AND(ISNUMBER($BW739),ISNUMBER($BX739)),MIN(1,MAX(0,($BX739-2017+1)/($BX739-$BW739+1))),"")</f>
        <v>0.117647058823529</v>
      </c>
      <c r="P739" s="0" t="n">
        <f aca="false">IF(AND(ISNUMBER($BW739),ISNUMBER($BX739)),MIN(1,MAX(0,($BX739-2018+1)/($BX739-$BW739+1))),"")</f>
        <v>0.0588235294117647</v>
      </c>
      <c r="Q739" s="0" t="n">
        <f aca="false">IF(AND(ISNUMBER($BW739),ISNUMBER($BX739)),MIN(1,MAX(0,($BX739-2019+1)/($BX739-$BW739+1))),"")</f>
        <v>0</v>
      </c>
      <c r="R739" s="0" t="n">
        <f aca="false">IF(AND(ISNUMBER($BW739),ISNUMBER($BX739)),MIN(1,MAX(0,($BX739-2016+1)/($BX739-$BW739+1))),"")</f>
        <v>0.176470588235294</v>
      </c>
      <c r="S739" s="0" t="n">
        <f aca="false">IF($L739&lt;&gt;"",IF($L739&gt;=2015.5,1,0),"")</f>
        <v>0</v>
      </c>
      <c r="T739" s="0" t="n">
        <f aca="false">IF($L739&lt;&gt;"",IF($L739&gt;=2016,1,0),"")</f>
        <v>0</v>
      </c>
      <c r="U739" s="0" t="n">
        <f aca="false">IF(ISNUMBER($BX739),IF($BX739&gt;=2016,1,0),"")</f>
        <v>1</v>
      </c>
      <c r="V739" s="0" t="n">
        <f aca="false">IF(ISNUMBER($BW739),IF($BW739&gt;=2016,1,0),"")</f>
        <v>0</v>
      </c>
      <c r="W739" s="0" t="str">
        <f aca="false">IF(AND(ISNUMBER($BW739),ISNUMBER($BX739)),IF($BW739&gt;=2016,"post-only",IF($BX739&lt;2016,"pre-only","mixed")),"")</f>
        <v>mixed</v>
      </c>
      <c r="X739" s="0" t="n">
        <f aca="false">IF(AND(ISNUMBER($BW739),ISNUMBER($BX739)),MIN(1,MAX(0,($BX739-2017+1)/($BX739-$BW739+1))),"")</f>
        <v>0.117647058823529</v>
      </c>
      <c r="Y739" s="0" t="n">
        <f aca="false">IF(AND(ISNUMBER($BW739),ISNUMBER($BX739)),MIN(1,MAX(0,($BX739-2018+1)/($BX739-$BW739+1))),"")</f>
        <v>0.0588235294117647</v>
      </c>
      <c r="Z739" s="0" t="n">
        <f aca="false">IF(AND(ISNUMBER($BW739),ISNUMBER($BX739)),MIN(1,MAX(0,($BX739-2019+1)/($BX739-$BW739+1))),"")</f>
        <v>0</v>
      </c>
      <c r="AA739" s="0" t="n">
        <f aca="false">IF(ISNUMBER($BX739),IF($BX739&gt;=2017,1,0),"")</f>
        <v>1</v>
      </c>
      <c r="AB739" s="0" t="n">
        <f aca="false">IF(ISNUMBER($BX739),IF($BX739&gt;=2018,1,0),"")</f>
        <v>1</v>
      </c>
      <c r="AC739" s="0" t="n">
        <f aca="false">IF(ISNUMBER($BX739),IF($BX739&gt;=2019,1,0),"")</f>
        <v>0</v>
      </c>
      <c r="AD739" s="0" t="n">
        <f aca="false">IF($L739&lt;&gt;"",IF($L739&gt;2013,1,0),"")</f>
        <v>0</v>
      </c>
      <c r="AE739" s="0" t="n">
        <f aca="false">IF($L739&lt;&gt;"",1+IF($L739&gt;2011,1,0)+IF($L739&gt;2014,1,0),"")</f>
        <v>1</v>
      </c>
      <c r="AF739" s="0" t="s">
        <v>87</v>
      </c>
      <c r="AG739" s="0" t="s">
        <v>88</v>
      </c>
      <c r="AH739" s="0" t="s">
        <v>90</v>
      </c>
      <c r="AI739" s="0" t="s">
        <v>90</v>
      </c>
      <c r="AJ739" s="0" t="s">
        <v>90</v>
      </c>
      <c r="AK739" s="0" t="str">
        <f aca="false">IF(AND($CF739&lt;&gt;"",IFERROR(INDEX(subsample_country_map!$B:$B,MATCH($CF739,subsample_country_map!$A:$A,0)),"")&lt;&gt;""),INDEX(subsample_country_map!$B:$B,MATCH($CF739,subsample_country_map!$A:$A,0)),INDEX(lookup!$AA:$AA,MATCH($A739,lookup!$A:$A,0)))</f>
        <v>99_NCE</v>
      </c>
      <c r="AL739" s="0" t="str">
        <f aca="false">IF(AND($CF739&lt;&gt;"",IFERROR(INDEX(subsample_country_map!$C:$C,MATCH($CF739,subsample_country_map!$A:$A,0)),"")&lt;&gt;""),INDEX(subsample_country_map!$C:$C,MATCH($CF739,subsample_country_map!$A:$A,0)),INDEX(lookup!$AB:$AB,MATCH($A739,lookup!$A:$A,0)))</f>
        <v>99_NCE</v>
      </c>
      <c r="AM739" s="0" t="str">
        <f aca="false">IF(AND($CF739&lt;&gt;"",IFERROR(INDEX(subsample_country_map!$D:$D,MATCH($CF739,subsample_country_map!$A:$A,0)),"")&lt;&gt;""),INDEX(subsample_country_map!$D:$D,MATCH($CF739,subsample_country_map!$A:$A,0)),INDEX(lookup!$AC:$AC,MATCH($A739,lookup!$A:$A,0)))</f>
        <v>99_NCE</v>
      </c>
      <c r="AN739" s="0" t="str">
        <f aca="false">IF(AND($CF739&lt;&gt;"",IFERROR(INDEX(subsample_country_map!$E:$E,MATCH($CF739,subsample_country_map!$A:$A,0)),"")&lt;&gt;""),INDEX(subsample_country_map!$E:$E,MATCH($CF739,subsample_country_map!$A:$A,0)),INDEX(lookup!$AD:$AD,MATCH($A739,lookup!$A:$A,0)))</f>
        <v>99_NCE</v>
      </c>
      <c r="AO739" s="0" t="str">
        <f aca="false">INDEX(lookup!$Y:$Y,MATCH($A739,lookup!$A:$A,0))</f>
        <v>0_published</v>
      </c>
      <c r="AP739" s="0" t="str">
        <f aca="false">INDEX(lookup!$Z:$Z,MATCH($A739,lookup!$A:$A,0))</f>
        <v>0_VHB low</v>
      </c>
      <c r="AQ739" s="0" t="str">
        <f aca="false">INDEX(lookup!$W:$W,MATCH($A739,lookup!$A:$A,0))</f>
        <v>2_sust</v>
      </c>
      <c r="AS739" s="0" t="s">
        <v>91</v>
      </c>
      <c r="AT739" s="0" t="s">
        <v>111</v>
      </c>
      <c r="AU739" s="0" t="s">
        <v>93</v>
      </c>
      <c r="AV739" s="0" t="s">
        <v>2765</v>
      </c>
      <c r="AW739" s="0" t="s">
        <v>1817</v>
      </c>
      <c r="BA739" s="0" t="s">
        <v>95</v>
      </c>
      <c r="BB739" s="0" t="s">
        <v>96</v>
      </c>
      <c r="BC739" s="0" t="s">
        <v>122</v>
      </c>
      <c r="BD739" s="0" t="s">
        <v>123</v>
      </c>
      <c r="BE739" s="0" t="s">
        <v>98</v>
      </c>
      <c r="BI739" s="0" t="s">
        <v>2766</v>
      </c>
      <c r="BJ739" s="0" t="s">
        <v>2767</v>
      </c>
      <c r="BK739" s="0" t="s">
        <v>486</v>
      </c>
      <c r="BL739" s="0" t="s">
        <v>2768</v>
      </c>
      <c r="BM739" s="0" t="s">
        <v>2769</v>
      </c>
      <c r="BN739" s="0" t="s">
        <v>2650</v>
      </c>
      <c r="BO739" s="0" t="s">
        <v>105</v>
      </c>
      <c r="BP739" s="0" t="s">
        <v>2645</v>
      </c>
      <c r="BQ739" s="0" t="s">
        <v>127</v>
      </c>
      <c r="BT739" s="0" t="n">
        <v>0</v>
      </c>
      <c r="BU739" s="0" t="s">
        <v>2651</v>
      </c>
      <c r="BW739" s="0" t="n">
        <v>2002</v>
      </c>
      <c r="BX739" s="0" t="n">
        <v>2018</v>
      </c>
      <c r="BY739" s="0" t="s">
        <v>2652</v>
      </c>
      <c r="BZ739" s="0" t="n">
        <v>2010</v>
      </c>
      <c r="CA739" s="0" t="n">
        <v>0.176470588235294</v>
      </c>
      <c r="CB739" s="0" t="n">
        <v>0</v>
      </c>
      <c r="CC739" s="0" t="n">
        <v>1</v>
      </c>
      <c r="CD739" s="0" t="n">
        <v>-0.00763184182343368</v>
      </c>
      <c r="CE739" s="0" t="n">
        <v>1</v>
      </c>
    </row>
    <row r="740" customFormat="false" ht="15" hidden="false" customHeight="false" outlineLevel="0" collapsed="false">
      <c r="A740" s="0" t="s">
        <v>2645</v>
      </c>
      <c r="B740" s="0" t="n">
        <v>2045</v>
      </c>
      <c r="C740" s="0" t="n">
        <v>0.0237996308723147</v>
      </c>
      <c r="D740" s="0" t="n">
        <v>6029</v>
      </c>
      <c r="E740" s="0" t="n">
        <f aca="false">IF(ISNUMBER($BA740),$BA740,IF(AND(ISNUMBER($D740),ISNUMBER($BW740),ISNUMBER($BX740)),$D740*($BX740-$BW740+1),""))</f>
        <v>102493</v>
      </c>
      <c r="H740" s="0" t="s">
        <v>118</v>
      </c>
      <c r="I740" s="0" t="s">
        <v>344</v>
      </c>
      <c r="J740" s="0" t="n">
        <f aca="false">IF($BW740&lt;&gt;"",$BW740,"")</f>
        <v>2002</v>
      </c>
      <c r="K740" s="0" t="n">
        <f aca="false">IF($BX740&lt;&gt;"",$BX740,"")</f>
        <v>2018</v>
      </c>
      <c r="L740" s="0" t="n">
        <f aca="false">IF(AND(ISNUMBER($BW740),ISNUMBER($BX740)),($BW740+$BX740)/2,"")</f>
        <v>2010</v>
      </c>
      <c r="M740" s="0" t="n">
        <f aca="false">IF($L740&lt;&gt;"",$L740,"")</f>
        <v>2010</v>
      </c>
      <c r="N740" s="0" t="n">
        <f aca="false">IF(AND(ISNUMBER($BW740),ISNUMBER($BX740)),MIN(1,MAX(0,($BX740-2016+1)/($BX740-$BW740+1))),"")</f>
        <v>0.176470588235294</v>
      </c>
      <c r="O740" s="0" t="n">
        <f aca="false">IF(AND(ISNUMBER($BW740),ISNUMBER($BX740)),MIN(1,MAX(0,($BX740-2017+1)/($BX740-$BW740+1))),"")</f>
        <v>0.117647058823529</v>
      </c>
      <c r="P740" s="0" t="n">
        <f aca="false">IF(AND(ISNUMBER($BW740),ISNUMBER($BX740)),MIN(1,MAX(0,($BX740-2018+1)/($BX740-$BW740+1))),"")</f>
        <v>0.0588235294117647</v>
      </c>
      <c r="Q740" s="0" t="n">
        <f aca="false">IF(AND(ISNUMBER($BW740),ISNUMBER($BX740)),MIN(1,MAX(0,($BX740-2019+1)/($BX740-$BW740+1))),"")</f>
        <v>0</v>
      </c>
      <c r="R740" s="0" t="n">
        <f aca="false">IF(AND(ISNUMBER($BW740),ISNUMBER($BX740)),MIN(1,MAX(0,($BX740-2016+1)/($BX740-$BW740+1))),"")</f>
        <v>0.176470588235294</v>
      </c>
      <c r="S740" s="0" t="n">
        <f aca="false">IF($L740&lt;&gt;"",IF($L740&gt;=2015.5,1,0),"")</f>
        <v>0</v>
      </c>
      <c r="T740" s="0" t="n">
        <f aca="false">IF($L740&lt;&gt;"",IF($L740&gt;=2016,1,0),"")</f>
        <v>0</v>
      </c>
      <c r="U740" s="0" t="n">
        <f aca="false">IF(ISNUMBER($BX740),IF($BX740&gt;=2016,1,0),"")</f>
        <v>1</v>
      </c>
      <c r="V740" s="0" t="n">
        <f aca="false">IF(ISNUMBER($BW740),IF($BW740&gt;=2016,1,0),"")</f>
        <v>0</v>
      </c>
      <c r="W740" s="0" t="str">
        <f aca="false">IF(AND(ISNUMBER($BW740),ISNUMBER($BX740)),IF($BW740&gt;=2016,"post-only",IF($BX740&lt;2016,"pre-only","mixed")),"")</f>
        <v>mixed</v>
      </c>
      <c r="X740" s="0" t="n">
        <f aca="false">IF(AND(ISNUMBER($BW740),ISNUMBER($BX740)),MIN(1,MAX(0,($BX740-2017+1)/($BX740-$BW740+1))),"")</f>
        <v>0.117647058823529</v>
      </c>
      <c r="Y740" s="0" t="n">
        <f aca="false">IF(AND(ISNUMBER($BW740),ISNUMBER($BX740)),MIN(1,MAX(0,($BX740-2018+1)/($BX740-$BW740+1))),"")</f>
        <v>0.0588235294117647</v>
      </c>
      <c r="Z740" s="0" t="n">
        <f aca="false">IF(AND(ISNUMBER($BW740),ISNUMBER($BX740)),MIN(1,MAX(0,($BX740-2019+1)/($BX740-$BW740+1))),"")</f>
        <v>0</v>
      </c>
      <c r="AA740" s="0" t="n">
        <f aca="false">IF(ISNUMBER($BX740),IF($BX740&gt;=2017,1,0),"")</f>
        <v>1</v>
      </c>
      <c r="AB740" s="0" t="n">
        <f aca="false">IF(ISNUMBER($BX740),IF($BX740&gt;=2018,1,0),"")</f>
        <v>1</v>
      </c>
      <c r="AC740" s="0" t="n">
        <f aca="false">IF(ISNUMBER($BX740),IF($BX740&gt;=2019,1,0),"")</f>
        <v>0</v>
      </c>
      <c r="AD740" s="0" t="n">
        <f aca="false">IF($L740&lt;&gt;"",IF($L740&gt;2013,1,0),"")</f>
        <v>0</v>
      </c>
      <c r="AE740" s="0" t="n">
        <f aca="false">IF($L740&lt;&gt;"",1+IF($L740&gt;2011,1,0)+IF($L740&gt;2014,1,0),"")</f>
        <v>1</v>
      </c>
      <c r="AF740" s="0" t="s">
        <v>87</v>
      </c>
      <c r="AG740" s="0" t="s">
        <v>88</v>
      </c>
      <c r="AH740" s="0" t="s">
        <v>90</v>
      </c>
      <c r="AI740" s="0" t="s">
        <v>90</v>
      </c>
      <c r="AJ740" s="0" t="s">
        <v>90</v>
      </c>
      <c r="AK740" s="0" t="str">
        <f aca="false">IF(AND($CF740&lt;&gt;"",IFERROR(INDEX(subsample_country_map!$B:$B,MATCH($CF740,subsample_country_map!$A:$A,0)),"")&lt;&gt;""),INDEX(subsample_country_map!$B:$B,MATCH($CF740,subsample_country_map!$A:$A,0)),INDEX(lookup!$AA:$AA,MATCH($A740,lookup!$A:$A,0)))</f>
        <v>99_NCE</v>
      </c>
      <c r="AL740" s="0" t="str">
        <f aca="false">IF(AND($CF740&lt;&gt;"",IFERROR(INDEX(subsample_country_map!$C:$C,MATCH($CF740,subsample_country_map!$A:$A,0)),"")&lt;&gt;""),INDEX(subsample_country_map!$C:$C,MATCH($CF740,subsample_country_map!$A:$A,0)),INDEX(lookup!$AB:$AB,MATCH($A740,lookup!$A:$A,0)))</f>
        <v>99_NCE</v>
      </c>
      <c r="AM740" s="0" t="str">
        <f aca="false">IF(AND($CF740&lt;&gt;"",IFERROR(INDEX(subsample_country_map!$D:$D,MATCH($CF740,subsample_country_map!$A:$A,0)),"")&lt;&gt;""),INDEX(subsample_country_map!$D:$D,MATCH($CF740,subsample_country_map!$A:$A,0)),INDEX(lookup!$AC:$AC,MATCH($A740,lookup!$A:$A,0)))</f>
        <v>99_NCE</v>
      </c>
      <c r="AN740" s="0" t="str">
        <f aca="false">IF(AND($CF740&lt;&gt;"",IFERROR(INDEX(subsample_country_map!$E:$E,MATCH($CF740,subsample_country_map!$A:$A,0)),"")&lt;&gt;""),INDEX(subsample_country_map!$E:$E,MATCH($CF740,subsample_country_map!$A:$A,0)),INDEX(lookup!$AD:$AD,MATCH($A740,lookup!$A:$A,0)))</f>
        <v>99_NCE</v>
      </c>
      <c r="AO740" s="0" t="str">
        <f aca="false">INDEX(lookup!$Y:$Y,MATCH($A740,lookup!$A:$A,0))</f>
        <v>0_published</v>
      </c>
      <c r="AP740" s="0" t="str">
        <f aca="false">INDEX(lookup!$Z:$Z,MATCH($A740,lookup!$A:$A,0))</f>
        <v>0_VHB low</v>
      </c>
      <c r="AQ740" s="0" t="str">
        <f aca="false">INDEX(lookup!$W:$W,MATCH($A740,lookup!$A:$A,0))</f>
        <v>2_sust</v>
      </c>
      <c r="AS740" s="0" t="s">
        <v>91</v>
      </c>
      <c r="AT740" s="0" t="s">
        <v>111</v>
      </c>
      <c r="AU740" s="0" t="s">
        <v>93</v>
      </c>
      <c r="AV740" s="0" t="s">
        <v>2770</v>
      </c>
      <c r="AW740" s="0" t="s">
        <v>1514</v>
      </c>
      <c r="BA740" s="0" t="s">
        <v>95</v>
      </c>
      <c r="BB740" s="0" t="s">
        <v>96</v>
      </c>
      <c r="BC740" s="0" t="s">
        <v>122</v>
      </c>
      <c r="BD740" s="0" t="s">
        <v>123</v>
      </c>
      <c r="BE740" s="0" t="s">
        <v>98</v>
      </c>
      <c r="BI740" s="0" t="s">
        <v>2766</v>
      </c>
      <c r="BJ740" s="0" t="s">
        <v>2771</v>
      </c>
      <c r="BK740" s="0" t="s">
        <v>486</v>
      </c>
      <c r="BL740" s="0" t="s">
        <v>2772</v>
      </c>
      <c r="BM740" s="0" t="s">
        <v>2769</v>
      </c>
      <c r="BN740" s="0" t="s">
        <v>2650</v>
      </c>
      <c r="BO740" s="0" t="s">
        <v>105</v>
      </c>
      <c r="BP740" s="0" t="s">
        <v>2645</v>
      </c>
      <c r="BQ740" s="0" t="s">
        <v>127</v>
      </c>
      <c r="BT740" s="0" t="n">
        <v>0</v>
      </c>
      <c r="BU740" s="0" t="s">
        <v>2651</v>
      </c>
      <c r="BW740" s="0" t="n">
        <v>2002</v>
      </c>
      <c r="BX740" s="0" t="n">
        <v>2018</v>
      </c>
      <c r="BY740" s="0" t="s">
        <v>2652</v>
      </c>
      <c r="BZ740" s="0" t="n">
        <v>2010</v>
      </c>
      <c r="CA740" s="0" t="n">
        <v>0.176470588235294</v>
      </c>
      <c r="CB740" s="0" t="n">
        <v>0</v>
      </c>
      <c r="CC740" s="0" t="n">
        <v>1</v>
      </c>
      <c r="CD740" s="0" t="n">
        <v>0.0238041259483286</v>
      </c>
      <c r="CE740" s="0" t="n">
        <v>1</v>
      </c>
    </row>
    <row r="741" customFormat="false" ht="15" hidden="false" customHeight="false" outlineLevel="0" collapsed="false">
      <c r="A741" s="0" t="s">
        <v>2645</v>
      </c>
      <c r="B741" s="0" t="n">
        <v>2046</v>
      </c>
      <c r="C741" s="0" t="n">
        <v>-0.00667777752595835</v>
      </c>
      <c r="D741" s="0" t="n">
        <v>6029</v>
      </c>
      <c r="E741" s="0" t="n">
        <f aca="false">IF(ISNUMBER($BA741),$BA741,IF(AND(ISNUMBER($D741),ISNUMBER($BW741),ISNUMBER($BX741)),$D741*($BX741-$BW741+1),""))</f>
        <v>102493</v>
      </c>
      <c r="H741" s="0" t="s">
        <v>118</v>
      </c>
      <c r="I741" s="0" t="s">
        <v>344</v>
      </c>
      <c r="J741" s="0" t="n">
        <f aca="false">IF($BW741&lt;&gt;"",$BW741,"")</f>
        <v>2002</v>
      </c>
      <c r="K741" s="0" t="n">
        <f aca="false">IF($BX741&lt;&gt;"",$BX741,"")</f>
        <v>2018</v>
      </c>
      <c r="L741" s="0" t="n">
        <f aca="false">IF(AND(ISNUMBER($BW741),ISNUMBER($BX741)),($BW741+$BX741)/2,"")</f>
        <v>2010</v>
      </c>
      <c r="M741" s="0" t="n">
        <f aca="false">IF($L741&lt;&gt;"",$L741,"")</f>
        <v>2010</v>
      </c>
      <c r="N741" s="0" t="n">
        <f aca="false">IF(AND(ISNUMBER($BW741),ISNUMBER($BX741)),MIN(1,MAX(0,($BX741-2016+1)/($BX741-$BW741+1))),"")</f>
        <v>0.176470588235294</v>
      </c>
      <c r="O741" s="0" t="n">
        <f aca="false">IF(AND(ISNUMBER($BW741),ISNUMBER($BX741)),MIN(1,MAX(0,($BX741-2017+1)/($BX741-$BW741+1))),"")</f>
        <v>0.117647058823529</v>
      </c>
      <c r="P741" s="0" t="n">
        <f aca="false">IF(AND(ISNUMBER($BW741),ISNUMBER($BX741)),MIN(1,MAX(0,($BX741-2018+1)/($BX741-$BW741+1))),"")</f>
        <v>0.0588235294117647</v>
      </c>
      <c r="Q741" s="0" t="n">
        <f aca="false">IF(AND(ISNUMBER($BW741),ISNUMBER($BX741)),MIN(1,MAX(0,($BX741-2019+1)/($BX741-$BW741+1))),"")</f>
        <v>0</v>
      </c>
      <c r="R741" s="0" t="n">
        <f aca="false">IF(AND(ISNUMBER($BW741),ISNUMBER($BX741)),MIN(1,MAX(0,($BX741-2016+1)/($BX741-$BW741+1))),"")</f>
        <v>0.176470588235294</v>
      </c>
      <c r="S741" s="0" t="n">
        <f aca="false">IF($L741&lt;&gt;"",IF($L741&gt;=2015.5,1,0),"")</f>
        <v>0</v>
      </c>
      <c r="T741" s="0" t="n">
        <f aca="false">IF($L741&lt;&gt;"",IF($L741&gt;=2016,1,0),"")</f>
        <v>0</v>
      </c>
      <c r="U741" s="0" t="n">
        <f aca="false">IF(ISNUMBER($BX741),IF($BX741&gt;=2016,1,0),"")</f>
        <v>1</v>
      </c>
      <c r="V741" s="0" t="n">
        <f aca="false">IF(ISNUMBER($BW741),IF($BW741&gt;=2016,1,0),"")</f>
        <v>0</v>
      </c>
      <c r="W741" s="0" t="str">
        <f aca="false">IF(AND(ISNUMBER($BW741),ISNUMBER($BX741)),IF($BW741&gt;=2016,"post-only",IF($BX741&lt;2016,"pre-only","mixed")),"")</f>
        <v>mixed</v>
      </c>
      <c r="X741" s="0" t="n">
        <f aca="false">IF(AND(ISNUMBER($BW741),ISNUMBER($BX741)),MIN(1,MAX(0,($BX741-2017+1)/($BX741-$BW741+1))),"")</f>
        <v>0.117647058823529</v>
      </c>
      <c r="Y741" s="0" t="n">
        <f aca="false">IF(AND(ISNUMBER($BW741),ISNUMBER($BX741)),MIN(1,MAX(0,($BX741-2018+1)/($BX741-$BW741+1))),"")</f>
        <v>0.0588235294117647</v>
      </c>
      <c r="Z741" s="0" t="n">
        <f aca="false">IF(AND(ISNUMBER($BW741),ISNUMBER($BX741)),MIN(1,MAX(0,($BX741-2019+1)/($BX741-$BW741+1))),"")</f>
        <v>0</v>
      </c>
      <c r="AA741" s="0" t="n">
        <f aca="false">IF(ISNUMBER($BX741),IF($BX741&gt;=2017,1,0),"")</f>
        <v>1</v>
      </c>
      <c r="AB741" s="0" t="n">
        <f aca="false">IF(ISNUMBER($BX741),IF($BX741&gt;=2018,1,0),"")</f>
        <v>1</v>
      </c>
      <c r="AC741" s="0" t="n">
        <f aca="false">IF(ISNUMBER($BX741),IF($BX741&gt;=2019,1,0),"")</f>
        <v>0</v>
      </c>
      <c r="AD741" s="0" t="n">
        <f aca="false">IF($L741&lt;&gt;"",IF($L741&gt;2013,1,0),"")</f>
        <v>0</v>
      </c>
      <c r="AE741" s="0" t="n">
        <f aca="false">IF($L741&lt;&gt;"",1+IF($L741&gt;2011,1,0)+IF($L741&gt;2014,1,0),"")</f>
        <v>1</v>
      </c>
      <c r="AF741" s="0" t="s">
        <v>87</v>
      </c>
      <c r="AG741" s="0" t="s">
        <v>88</v>
      </c>
      <c r="AH741" s="0" t="s">
        <v>90</v>
      </c>
      <c r="AI741" s="0" t="s">
        <v>90</v>
      </c>
      <c r="AJ741" s="0" t="s">
        <v>90</v>
      </c>
      <c r="AK741" s="0" t="str">
        <f aca="false">IF(AND($CF741&lt;&gt;"",IFERROR(INDEX(subsample_country_map!$B:$B,MATCH($CF741,subsample_country_map!$A:$A,0)),"")&lt;&gt;""),INDEX(subsample_country_map!$B:$B,MATCH($CF741,subsample_country_map!$A:$A,0)),INDEX(lookup!$AA:$AA,MATCH($A741,lookup!$A:$A,0)))</f>
        <v>99_NCE</v>
      </c>
      <c r="AL741" s="0" t="str">
        <f aca="false">IF(AND($CF741&lt;&gt;"",IFERROR(INDEX(subsample_country_map!$C:$C,MATCH($CF741,subsample_country_map!$A:$A,0)),"")&lt;&gt;""),INDEX(subsample_country_map!$C:$C,MATCH($CF741,subsample_country_map!$A:$A,0)),INDEX(lookup!$AB:$AB,MATCH($A741,lookup!$A:$A,0)))</f>
        <v>99_NCE</v>
      </c>
      <c r="AM741" s="0" t="str">
        <f aca="false">IF(AND($CF741&lt;&gt;"",IFERROR(INDEX(subsample_country_map!$D:$D,MATCH($CF741,subsample_country_map!$A:$A,0)),"")&lt;&gt;""),INDEX(subsample_country_map!$D:$D,MATCH($CF741,subsample_country_map!$A:$A,0)),INDEX(lookup!$AC:$AC,MATCH($A741,lookup!$A:$A,0)))</f>
        <v>99_NCE</v>
      </c>
      <c r="AN741" s="0" t="str">
        <f aca="false">IF(AND($CF741&lt;&gt;"",IFERROR(INDEX(subsample_country_map!$E:$E,MATCH($CF741,subsample_country_map!$A:$A,0)),"")&lt;&gt;""),INDEX(subsample_country_map!$E:$E,MATCH($CF741,subsample_country_map!$A:$A,0)),INDEX(lookup!$AD:$AD,MATCH($A741,lookup!$A:$A,0)))</f>
        <v>99_NCE</v>
      </c>
      <c r="AO741" s="0" t="str">
        <f aca="false">INDEX(lookup!$Y:$Y,MATCH($A741,lookup!$A:$A,0))</f>
        <v>0_published</v>
      </c>
      <c r="AP741" s="0" t="str">
        <f aca="false">INDEX(lookup!$Z:$Z,MATCH($A741,lookup!$A:$A,0))</f>
        <v>0_VHB low</v>
      </c>
      <c r="AQ741" s="0" t="str">
        <f aca="false">INDEX(lookup!$W:$W,MATCH($A741,lookup!$A:$A,0))</f>
        <v>2_sust</v>
      </c>
      <c r="AS741" s="0" t="s">
        <v>91</v>
      </c>
      <c r="AT741" s="0" t="s">
        <v>111</v>
      </c>
      <c r="AU741" s="0" t="s">
        <v>93</v>
      </c>
      <c r="AV741" s="0" t="s">
        <v>1696</v>
      </c>
      <c r="AW741" s="0" t="s">
        <v>1817</v>
      </c>
      <c r="BA741" s="0" t="s">
        <v>95</v>
      </c>
      <c r="BB741" s="0" t="s">
        <v>96</v>
      </c>
      <c r="BC741" s="0" t="s">
        <v>122</v>
      </c>
      <c r="BD741" s="0" t="s">
        <v>123</v>
      </c>
      <c r="BE741" s="0" t="s">
        <v>98</v>
      </c>
      <c r="BI741" s="0" t="s">
        <v>2766</v>
      </c>
      <c r="BJ741" s="0" t="s">
        <v>2773</v>
      </c>
      <c r="BK741" s="0" t="s">
        <v>486</v>
      </c>
      <c r="BL741" s="0" t="s">
        <v>2774</v>
      </c>
      <c r="BM741" s="0" t="s">
        <v>2769</v>
      </c>
      <c r="BN741" s="0" t="s">
        <v>2650</v>
      </c>
      <c r="BO741" s="0" t="s">
        <v>105</v>
      </c>
      <c r="BP741" s="0" t="s">
        <v>2645</v>
      </c>
      <c r="BQ741" s="0" t="s">
        <v>127</v>
      </c>
      <c r="BT741" s="0" t="n">
        <v>0</v>
      </c>
      <c r="BU741" s="0" t="s">
        <v>2651</v>
      </c>
      <c r="BW741" s="0" t="n">
        <v>2002</v>
      </c>
      <c r="BX741" s="0" t="n">
        <v>2018</v>
      </c>
      <c r="BY741" s="0" t="s">
        <v>2652</v>
      </c>
      <c r="BZ741" s="0" t="n">
        <v>2010</v>
      </c>
      <c r="CA741" s="0" t="n">
        <v>0.176470588235294</v>
      </c>
      <c r="CB741" s="0" t="n">
        <v>0</v>
      </c>
      <c r="CC741" s="0" t="n">
        <v>1</v>
      </c>
      <c r="CD741" s="0" t="n">
        <v>-0.00667787678868574</v>
      </c>
      <c r="CE741" s="0" t="n">
        <v>1</v>
      </c>
    </row>
    <row r="742" customFormat="false" ht="15" hidden="false" customHeight="false" outlineLevel="0" collapsed="false">
      <c r="A742" s="0" t="s">
        <v>2645</v>
      </c>
      <c r="B742" s="0" t="n">
        <v>2047</v>
      </c>
      <c r="C742" s="0" t="n">
        <v>0.0337234155506548</v>
      </c>
      <c r="D742" s="0" t="n">
        <v>6029</v>
      </c>
      <c r="E742" s="0" t="n">
        <f aca="false">IF(ISNUMBER($BA742),$BA742,IF(AND(ISNUMBER($D742),ISNUMBER($BW742),ISNUMBER($BX742)),$D742*($BX742-$BW742+1),""))</f>
        <v>102493</v>
      </c>
      <c r="H742" s="0" t="s">
        <v>118</v>
      </c>
      <c r="I742" s="0" t="s">
        <v>344</v>
      </c>
      <c r="J742" s="0" t="n">
        <f aca="false">IF($BW742&lt;&gt;"",$BW742,"")</f>
        <v>2002</v>
      </c>
      <c r="K742" s="0" t="n">
        <f aca="false">IF($BX742&lt;&gt;"",$BX742,"")</f>
        <v>2018</v>
      </c>
      <c r="L742" s="0" t="n">
        <f aca="false">IF(AND(ISNUMBER($BW742),ISNUMBER($BX742)),($BW742+$BX742)/2,"")</f>
        <v>2010</v>
      </c>
      <c r="M742" s="0" t="n">
        <f aca="false">IF($L742&lt;&gt;"",$L742,"")</f>
        <v>2010</v>
      </c>
      <c r="N742" s="0" t="n">
        <f aca="false">IF(AND(ISNUMBER($BW742),ISNUMBER($BX742)),MIN(1,MAX(0,($BX742-2016+1)/($BX742-$BW742+1))),"")</f>
        <v>0.176470588235294</v>
      </c>
      <c r="O742" s="0" t="n">
        <f aca="false">IF(AND(ISNUMBER($BW742),ISNUMBER($BX742)),MIN(1,MAX(0,($BX742-2017+1)/($BX742-$BW742+1))),"")</f>
        <v>0.117647058823529</v>
      </c>
      <c r="P742" s="0" t="n">
        <f aca="false">IF(AND(ISNUMBER($BW742),ISNUMBER($BX742)),MIN(1,MAX(0,($BX742-2018+1)/($BX742-$BW742+1))),"")</f>
        <v>0.0588235294117647</v>
      </c>
      <c r="Q742" s="0" t="n">
        <f aca="false">IF(AND(ISNUMBER($BW742),ISNUMBER($BX742)),MIN(1,MAX(0,($BX742-2019+1)/($BX742-$BW742+1))),"")</f>
        <v>0</v>
      </c>
      <c r="R742" s="0" t="n">
        <f aca="false">IF(AND(ISNUMBER($BW742),ISNUMBER($BX742)),MIN(1,MAX(0,($BX742-2016+1)/($BX742-$BW742+1))),"")</f>
        <v>0.176470588235294</v>
      </c>
      <c r="S742" s="0" t="n">
        <f aca="false">IF($L742&lt;&gt;"",IF($L742&gt;=2015.5,1,0),"")</f>
        <v>0</v>
      </c>
      <c r="T742" s="0" t="n">
        <f aca="false">IF($L742&lt;&gt;"",IF($L742&gt;=2016,1,0),"")</f>
        <v>0</v>
      </c>
      <c r="U742" s="0" t="n">
        <f aca="false">IF(ISNUMBER($BX742),IF($BX742&gt;=2016,1,0),"")</f>
        <v>1</v>
      </c>
      <c r="V742" s="0" t="n">
        <f aca="false">IF(ISNUMBER($BW742),IF($BW742&gt;=2016,1,0),"")</f>
        <v>0</v>
      </c>
      <c r="W742" s="0" t="str">
        <f aca="false">IF(AND(ISNUMBER($BW742),ISNUMBER($BX742)),IF($BW742&gt;=2016,"post-only",IF($BX742&lt;2016,"pre-only","mixed")),"")</f>
        <v>mixed</v>
      </c>
      <c r="X742" s="0" t="n">
        <f aca="false">IF(AND(ISNUMBER($BW742),ISNUMBER($BX742)),MIN(1,MAX(0,($BX742-2017+1)/($BX742-$BW742+1))),"")</f>
        <v>0.117647058823529</v>
      </c>
      <c r="Y742" s="0" t="n">
        <f aca="false">IF(AND(ISNUMBER($BW742),ISNUMBER($BX742)),MIN(1,MAX(0,($BX742-2018+1)/($BX742-$BW742+1))),"")</f>
        <v>0.0588235294117647</v>
      </c>
      <c r="Z742" s="0" t="n">
        <f aca="false">IF(AND(ISNUMBER($BW742),ISNUMBER($BX742)),MIN(1,MAX(0,($BX742-2019+1)/($BX742-$BW742+1))),"")</f>
        <v>0</v>
      </c>
      <c r="AA742" s="0" t="n">
        <f aca="false">IF(ISNUMBER($BX742),IF($BX742&gt;=2017,1,0),"")</f>
        <v>1</v>
      </c>
      <c r="AB742" s="0" t="n">
        <f aca="false">IF(ISNUMBER($BX742),IF($BX742&gt;=2018,1,0),"")</f>
        <v>1</v>
      </c>
      <c r="AC742" s="0" t="n">
        <f aca="false">IF(ISNUMBER($BX742),IF($BX742&gt;=2019,1,0),"")</f>
        <v>0</v>
      </c>
      <c r="AD742" s="0" t="n">
        <f aca="false">IF($L742&lt;&gt;"",IF($L742&gt;2013,1,0),"")</f>
        <v>0</v>
      </c>
      <c r="AE742" s="0" t="n">
        <f aca="false">IF($L742&lt;&gt;"",1+IF($L742&gt;2011,1,0)+IF($L742&gt;2014,1,0),"")</f>
        <v>1</v>
      </c>
      <c r="AF742" s="0" t="s">
        <v>87</v>
      </c>
      <c r="AG742" s="0" t="s">
        <v>88</v>
      </c>
      <c r="AH742" s="0" t="s">
        <v>90</v>
      </c>
      <c r="AI742" s="0" t="s">
        <v>90</v>
      </c>
      <c r="AJ742" s="0" t="s">
        <v>90</v>
      </c>
      <c r="AK742" s="0" t="str">
        <f aca="false">IF(AND($CF742&lt;&gt;"",IFERROR(INDEX(subsample_country_map!$B:$B,MATCH($CF742,subsample_country_map!$A:$A,0)),"")&lt;&gt;""),INDEX(subsample_country_map!$B:$B,MATCH($CF742,subsample_country_map!$A:$A,0)),INDEX(lookup!$AA:$AA,MATCH($A742,lookup!$A:$A,0)))</f>
        <v>99_NCE</v>
      </c>
      <c r="AL742" s="0" t="str">
        <f aca="false">IF(AND($CF742&lt;&gt;"",IFERROR(INDEX(subsample_country_map!$C:$C,MATCH($CF742,subsample_country_map!$A:$A,0)),"")&lt;&gt;""),INDEX(subsample_country_map!$C:$C,MATCH($CF742,subsample_country_map!$A:$A,0)),INDEX(lookup!$AB:$AB,MATCH($A742,lookup!$A:$A,0)))</f>
        <v>99_NCE</v>
      </c>
      <c r="AM742" s="0" t="str">
        <f aca="false">IF(AND($CF742&lt;&gt;"",IFERROR(INDEX(subsample_country_map!$D:$D,MATCH($CF742,subsample_country_map!$A:$A,0)),"")&lt;&gt;""),INDEX(subsample_country_map!$D:$D,MATCH($CF742,subsample_country_map!$A:$A,0)),INDEX(lookup!$AC:$AC,MATCH($A742,lookup!$A:$A,0)))</f>
        <v>99_NCE</v>
      </c>
      <c r="AN742" s="0" t="str">
        <f aca="false">IF(AND($CF742&lt;&gt;"",IFERROR(INDEX(subsample_country_map!$E:$E,MATCH($CF742,subsample_country_map!$A:$A,0)),"")&lt;&gt;""),INDEX(subsample_country_map!$E:$E,MATCH($CF742,subsample_country_map!$A:$A,0)),INDEX(lookup!$AD:$AD,MATCH($A742,lookup!$A:$A,0)))</f>
        <v>99_NCE</v>
      </c>
      <c r="AO742" s="0" t="str">
        <f aca="false">INDEX(lookup!$Y:$Y,MATCH($A742,lookup!$A:$A,0))</f>
        <v>0_published</v>
      </c>
      <c r="AP742" s="0" t="str">
        <f aca="false">INDEX(lookup!$Z:$Z,MATCH($A742,lookup!$A:$A,0))</f>
        <v>0_VHB low</v>
      </c>
      <c r="AQ742" s="0" t="str">
        <f aca="false">INDEX(lookup!$W:$W,MATCH($A742,lookup!$A:$A,0))</f>
        <v>2_sust</v>
      </c>
      <c r="AS742" s="0" t="s">
        <v>91</v>
      </c>
      <c r="AT742" s="0" t="s">
        <v>111</v>
      </c>
      <c r="AU742" s="0" t="s">
        <v>93</v>
      </c>
      <c r="AV742" s="0" t="s">
        <v>2775</v>
      </c>
      <c r="AW742" s="0" t="s">
        <v>2754</v>
      </c>
      <c r="BA742" s="0" t="s">
        <v>95</v>
      </c>
      <c r="BB742" s="0" t="s">
        <v>96</v>
      </c>
      <c r="BC742" s="0" t="s">
        <v>122</v>
      </c>
      <c r="BD742" s="0" t="s">
        <v>123</v>
      </c>
      <c r="BE742" s="0" t="s">
        <v>98</v>
      </c>
      <c r="BI742" s="0" t="s">
        <v>2766</v>
      </c>
      <c r="BJ742" s="0" t="s">
        <v>2776</v>
      </c>
      <c r="BK742" s="0" t="s">
        <v>486</v>
      </c>
      <c r="BL742" s="0" t="s">
        <v>2777</v>
      </c>
      <c r="BM742" s="0" t="s">
        <v>2769</v>
      </c>
      <c r="BN742" s="0" t="s">
        <v>2650</v>
      </c>
      <c r="BO742" s="0" t="s">
        <v>105</v>
      </c>
      <c r="BP742" s="0" t="s">
        <v>2645</v>
      </c>
      <c r="BQ742" s="0" t="s">
        <v>127</v>
      </c>
      <c r="BT742" s="0" t="n">
        <v>0</v>
      </c>
      <c r="BU742" s="0" t="s">
        <v>2651</v>
      </c>
      <c r="BW742" s="0" t="n">
        <v>2002</v>
      </c>
      <c r="BX742" s="0" t="n">
        <v>2018</v>
      </c>
      <c r="BY742" s="0" t="s">
        <v>2652</v>
      </c>
      <c r="BZ742" s="0" t="n">
        <v>2010</v>
      </c>
      <c r="CA742" s="0" t="n">
        <v>0.176470588235294</v>
      </c>
      <c r="CB742" s="0" t="n">
        <v>0</v>
      </c>
      <c r="CC742" s="0" t="n">
        <v>1</v>
      </c>
      <c r="CD742" s="0" t="n">
        <v>0.0337362084768089</v>
      </c>
      <c r="CE742" s="0" t="n">
        <v>1</v>
      </c>
    </row>
    <row r="743" customFormat="false" ht="15" hidden="false" customHeight="false" outlineLevel="0" collapsed="false">
      <c r="A743" s="0" t="s">
        <v>2645</v>
      </c>
      <c r="B743" s="0" t="n">
        <v>2048</v>
      </c>
      <c r="C743" s="0" t="n">
        <v>0.030474564578402</v>
      </c>
      <c r="D743" s="0" t="n">
        <v>6029</v>
      </c>
      <c r="E743" s="0" t="n">
        <f aca="false">IF(ISNUMBER($BA743),$BA743,IF(AND(ISNUMBER($D743),ISNUMBER($BW743),ISNUMBER($BX743)),$D743*($BX743-$BW743+1),""))</f>
        <v>102493</v>
      </c>
      <c r="H743" s="0" t="s">
        <v>118</v>
      </c>
      <c r="I743" s="0" t="s">
        <v>344</v>
      </c>
      <c r="J743" s="0" t="n">
        <f aca="false">IF($BW743&lt;&gt;"",$BW743,"")</f>
        <v>2002</v>
      </c>
      <c r="K743" s="0" t="n">
        <f aca="false">IF($BX743&lt;&gt;"",$BX743,"")</f>
        <v>2018</v>
      </c>
      <c r="L743" s="0" t="n">
        <f aca="false">IF(AND(ISNUMBER($BW743),ISNUMBER($BX743)),($BW743+$BX743)/2,"")</f>
        <v>2010</v>
      </c>
      <c r="M743" s="0" t="n">
        <f aca="false">IF($L743&lt;&gt;"",$L743,"")</f>
        <v>2010</v>
      </c>
      <c r="N743" s="0" t="n">
        <f aca="false">IF(AND(ISNUMBER($BW743),ISNUMBER($BX743)),MIN(1,MAX(0,($BX743-2016+1)/($BX743-$BW743+1))),"")</f>
        <v>0.176470588235294</v>
      </c>
      <c r="O743" s="0" t="n">
        <f aca="false">IF(AND(ISNUMBER($BW743),ISNUMBER($BX743)),MIN(1,MAX(0,($BX743-2017+1)/($BX743-$BW743+1))),"")</f>
        <v>0.117647058823529</v>
      </c>
      <c r="P743" s="0" t="n">
        <f aca="false">IF(AND(ISNUMBER($BW743),ISNUMBER($BX743)),MIN(1,MAX(0,($BX743-2018+1)/($BX743-$BW743+1))),"")</f>
        <v>0.0588235294117647</v>
      </c>
      <c r="Q743" s="0" t="n">
        <f aca="false">IF(AND(ISNUMBER($BW743),ISNUMBER($BX743)),MIN(1,MAX(0,($BX743-2019+1)/($BX743-$BW743+1))),"")</f>
        <v>0</v>
      </c>
      <c r="R743" s="0" t="n">
        <f aca="false">IF(AND(ISNUMBER($BW743),ISNUMBER($BX743)),MIN(1,MAX(0,($BX743-2016+1)/($BX743-$BW743+1))),"")</f>
        <v>0.176470588235294</v>
      </c>
      <c r="S743" s="0" t="n">
        <f aca="false">IF($L743&lt;&gt;"",IF($L743&gt;=2015.5,1,0),"")</f>
        <v>0</v>
      </c>
      <c r="T743" s="0" t="n">
        <f aca="false">IF($L743&lt;&gt;"",IF($L743&gt;=2016,1,0),"")</f>
        <v>0</v>
      </c>
      <c r="U743" s="0" t="n">
        <f aca="false">IF(ISNUMBER($BX743),IF($BX743&gt;=2016,1,0),"")</f>
        <v>1</v>
      </c>
      <c r="V743" s="0" t="n">
        <f aca="false">IF(ISNUMBER($BW743),IF($BW743&gt;=2016,1,0),"")</f>
        <v>0</v>
      </c>
      <c r="W743" s="0" t="str">
        <f aca="false">IF(AND(ISNUMBER($BW743),ISNUMBER($BX743)),IF($BW743&gt;=2016,"post-only",IF($BX743&lt;2016,"pre-only","mixed")),"")</f>
        <v>mixed</v>
      </c>
      <c r="X743" s="0" t="n">
        <f aca="false">IF(AND(ISNUMBER($BW743),ISNUMBER($BX743)),MIN(1,MAX(0,($BX743-2017+1)/($BX743-$BW743+1))),"")</f>
        <v>0.117647058823529</v>
      </c>
      <c r="Y743" s="0" t="n">
        <f aca="false">IF(AND(ISNUMBER($BW743),ISNUMBER($BX743)),MIN(1,MAX(0,($BX743-2018+1)/($BX743-$BW743+1))),"")</f>
        <v>0.0588235294117647</v>
      </c>
      <c r="Z743" s="0" t="n">
        <f aca="false">IF(AND(ISNUMBER($BW743),ISNUMBER($BX743)),MIN(1,MAX(0,($BX743-2019+1)/($BX743-$BW743+1))),"")</f>
        <v>0</v>
      </c>
      <c r="AA743" s="0" t="n">
        <f aca="false">IF(ISNUMBER($BX743),IF($BX743&gt;=2017,1,0),"")</f>
        <v>1</v>
      </c>
      <c r="AB743" s="0" t="n">
        <f aca="false">IF(ISNUMBER($BX743),IF($BX743&gt;=2018,1,0),"")</f>
        <v>1</v>
      </c>
      <c r="AC743" s="0" t="n">
        <f aca="false">IF(ISNUMBER($BX743),IF($BX743&gt;=2019,1,0),"")</f>
        <v>0</v>
      </c>
      <c r="AD743" s="0" t="n">
        <f aca="false">IF($L743&lt;&gt;"",IF($L743&gt;2013,1,0),"")</f>
        <v>0</v>
      </c>
      <c r="AE743" s="0" t="n">
        <f aca="false">IF($L743&lt;&gt;"",1+IF($L743&gt;2011,1,0)+IF($L743&gt;2014,1,0),"")</f>
        <v>1</v>
      </c>
      <c r="AF743" s="0" t="s">
        <v>87</v>
      </c>
      <c r="AG743" s="0" t="s">
        <v>88</v>
      </c>
      <c r="AH743" s="0" t="s">
        <v>90</v>
      </c>
      <c r="AI743" s="0" t="s">
        <v>90</v>
      </c>
      <c r="AJ743" s="0" t="s">
        <v>90</v>
      </c>
      <c r="AK743" s="0" t="str">
        <f aca="false">IF(AND($CF743&lt;&gt;"",IFERROR(INDEX(subsample_country_map!$B:$B,MATCH($CF743,subsample_country_map!$A:$A,0)),"")&lt;&gt;""),INDEX(subsample_country_map!$B:$B,MATCH($CF743,subsample_country_map!$A:$A,0)),INDEX(lookup!$AA:$AA,MATCH($A743,lookup!$A:$A,0)))</f>
        <v>99_NCE</v>
      </c>
      <c r="AL743" s="0" t="str">
        <f aca="false">IF(AND($CF743&lt;&gt;"",IFERROR(INDEX(subsample_country_map!$C:$C,MATCH($CF743,subsample_country_map!$A:$A,0)),"")&lt;&gt;""),INDEX(subsample_country_map!$C:$C,MATCH($CF743,subsample_country_map!$A:$A,0)),INDEX(lookup!$AB:$AB,MATCH($A743,lookup!$A:$A,0)))</f>
        <v>99_NCE</v>
      </c>
      <c r="AM743" s="0" t="str">
        <f aca="false">IF(AND($CF743&lt;&gt;"",IFERROR(INDEX(subsample_country_map!$D:$D,MATCH($CF743,subsample_country_map!$A:$A,0)),"")&lt;&gt;""),INDEX(subsample_country_map!$D:$D,MATCH($CF743,subsample_country_map!$A:$A,0)),INDEX(lookup!$AC:$AC,MATCH($A743,lookup!$A:$A,0)))</f>
        <v>99_NCE</v>
      </c>
      <c r="AN743" s="0" t="str">
        <f aca="false">IF(AND($CF743&lt;&gt;"",IFERROR(INDEX(subsample_country_map!$E:$E,MATCH($CF743,subsample_country_map!$A:$A,0)),"")&lt;&gt;""),INDEX(subsample_country_map!$E:$E,MATCH($CF743,subsample_country_map!$A:$A,0)),INDEX(lookup!$AD:$AD,MATCH($A743,lookup!$A:$A,0)))</f>
        <v>99_NCE</v>
      </c>
      <c r="AO743" s="0" t="str">
        <f aca="false">INDEX(lookup!$Y:$Y,MATCH($A743,lookup!$A:$A,0))</f>
        <v>0_published</v>
      </c>
      <c r="AP743" s="0" t="str">
        <f aca="false">INDEX(lookup!$Z:$Z,MATCH($A743,lookup!$A:$A,0))</f>
        <v>0_VHB low</v>
      </c>
      <c r="AQ743" s="0" t="str">
        <f aca="false">INDEX(lookup!$W:$W,MATCH($A743,lookup!$A:$A,0))</f>
        <v>2_sust</v>
      </c>
      <c r="AS743" s="0" t="s">
        <v>91</v>
      </c>
      <c r="AT743" s="0" t="s">
        <v>111</v>
      </c>
      <c r="AU743" s="0" t="s">
        <v>93</v>
      </c>
      <c r="AV743" s="0" t="s">
        <v>2778</v>
      </c>
      <c r="AW743" s="0" t="s">
        <v>2706</v>
      </c>
      <c r="BA743" s="0" t="s">
        <v>95</v>
      </c>
      <c r="BB743" s="0" t="s">
        <v>96</v>
      </c>
      <c r="BC743" s="0" t="s">
        <v>122</v>
      </c>
      <c r="BD743" s="0" t="s">
        <v>123</v>
      </c>
      <c r="BE743" s="0" t="s">
        <v>98</v>
      </c>
      <c r="BI743" s="0" t="s">
        <v>2766</v>
      </c>
      <c r="BJ743" s="0" t="s">
        <v>2779</v>
      </c>
      <c r="BK743" s="0" t="s">
        <v>486</v>
      </c>
      <c r="BL743" s="0" t="s">
        <v>2780</v>
      </c>
      <c r="BM743" s="0" t="s">
        <v>2769</v>
      </c>
      <c r="BN743" s="0" t="s">
        <v>2650</v>
      </c>
      <c r="BO743" s="0" t="s">
        <v>105</v>
      </c>
      <c r="BP743" s="0" t="s">
        <v>2645</v>
      </c>
      <c r="BQ743" s="0" t="s">
        <v>127</v>
      </c>
      <c r="BT743" s="0" t="n">
        <v>0</v>
      </c>
      <c r="BU743" s="0" t="s">
        <v>2651</v>
      </c>
      <c r="BW743" s="0" t="n">
        <v>2002</v>
      </c>
      <c r="BX743" s="0" t="n">
        <v>2018</v>
      </c>
      <c r="BY743" s="0" t="s">
        <v>2652</v>
      </c>
      <c r="BZ743" s="0" t="n">
        <v>2010</v>
      </c>
      <c r="CA743" s="0" t="n">
        <v>0.176470588235294</v>
      </c>
      <c r="CB743" s="0" t="n">
        <v>0</v>
      </c>
      <c r="CC743" s="0" t="n">
        <v>1</v>
      </c>
      <c r="CD743" s="0" t="n">
        <v>0.0304840037387368</v>
      </c>
      <c r="CE743" s="0" t="n">
        <v>1</v>
      </c>
    </row>
    <row r="744" customFormat="false" ht="15" hidden="false" customHeight="false" outlineLevel="0" collapsed="false">
      <c r="A744" s="0" t="s">
        <v>2645</v>
      </c>
      <c r="B744" s="0" t="n">
        <v>2049</v>
      </c>
      <c r="C744" s="0" t="n">
        <v>0</v>
      </c>
      <c r="D744" s="0" t="n">
        <v>6029</v>
      </c>
      <c r="E744" s="0" t="n">
        <f aca="false">IF(ISNUMBER($BA744),$BA744,IF(AND(ISNUMBER($D744),ISNUMBER($BW744),ISNUMBER($BX744)),$D744*($BX744-$BW744+1),""))</f>
        <v>102493</v>
      </c>
      <c r="H744" s="0" t="s">
        <v>118</v>
      </c>
      <c r="I744" s="0" t="s">
        <v>344</v>
      </c>
      <c r="J744" s="0" t="n">
        <f aca="false">IF($BW744&lt;&gt;"",$BW744,"")</f>
        <v>2002</v>
      </c>
      <c r="K744" s="0" t="n">
        <f aca="false">IF($BX744&lt;&gt;"",$BX744,"")</f>
        <v>2018</v>
      </c>
      <c r="L744" s="0" t="n">
        <f aca="false">IF(AND(ISNUMBER($BW744),ISNUMBER($BX744)),($BW744+$BX744)/2,"")</f>
        <v>2010</v>
      </c>
      <c r="M744" s="0" t="n">
        <f aca="false">IF($L744&lt;&gt;"",$L744,"")</f>
        <v>2010</v>
      </c>
      <c r="N744" s="0" t="n">
        <f aca="false">IF(AND(ISNUMBER($BW744),ISNUMBER($BX744)),MIN(1,MAX(0,($BX744-2016+1)/($BX744-$BW744+1))),"")</f>
        <v>0.176470588235294</v>
      </c>
      <c r="O744" s="0" t="n">
        <f aca="false">IF(AND(ISNUMBER($BW744),ISNUMBER($BX744)),MIN(1,MAX(0,($BX744-2017+1)/($BX744-$BW744+1))),"")</f>
        <v>0.117647058823529</v>
      </c>
      <c r="P744" s="0" t="n">
        <f aca="false">IF(AND(ISNUMBER($BW744),ISNUMBER($BX744)),MIN(1,MAX(0,($BX744-2018+1)/($BX744-$BW744+1))),"")</f>
        <v>0.0588235294117647</v>
      </c>
      <c r="Q744" s="0" t="n">
        <f aca="false">IF(AND(ISNUMBER($BW744),ISNUMBER($BX744)),MIN(1,MAX(0,($BX744-2019+1)/($BX744-$BW744+1))),"")</f>
        <v>0</v>
      </c>
      <c r="R744" s="0" t="n">
        <f aca="false">IF(AND(ISNUMBER($BW744),ISNUMBER($BX744)),MIN(1,MAX(0,($BX744-2016+1)/($BX744-$BW744+1))),"")</f>
        <v>0.176470588235294</v>
      </c>
      <c r="S744" s="0" t="n">
        <f aca="false">IF($L744&lt;&gt;"",IF($L744&gt;=2015.5,1,0),"")</f>
        <v>0</v>
      </c>
      <c r="T744" s="0" t="n">
        <f aca="false">IF($L744&lt;&gt;"",IF($L744&gt;=2016,1,0),"")</f>
        <v>0</v>
      </c>
      <c r="U744" s="0" t="n">
        <f aca="false">IF(ISNUMBER($BX744),IF($BX744&gt;=2016,1,0),"")</f>
        <v>1</v>
      </c>
      <c r="V744" s="0" t="n">
        <f aca="false">IF(ISNUMBER($BW744),IF($BW744&gt;=2016,1,0),"")</f>
        <v>0</v>
      </c>
      <c r="W744" s="0" t="str">
        <f aca="false">IF(AND(ISNUMBER($BW744),ISNUMBER($BX744)),IF($BW744&gt;=2016,"post-only",IF($BX744&lt;2016,"pre-only","mixed")),"")</f>
        <v>mixed</v>
      </c>
      <c r="X744" s="0" t="n">
        <f aca="false">IF(AND(ISNUMBER($BW744),ISNUMBER($BX744)),MIN(1,MAX(0,($BX744-2017+1)/($BX744-$BW744+1))),"")</f>
        <v>0.117647058823529</v>
      </c>
      <c r="Y744" s="0" t="n">
        <f aca="false">IF(AND(ISNUMBER($BW744),ISNUMBER($BX744)),MIN(1,MAX(0,($BX744-2018+1)/($BX744-$BW744+1))),"")</f>
        <v>0.0588235294117647</v>
      </c>
      <c r="Z744" s="0" t="n">
        <f aca="false">IF(AND(ISNUMBER($BW744),ISNUMBER($BX744)),MIN(1,MAX(0,($BX744-2019+1)/($BX744-$BW744+1))),"")</f>
        <v>0</v>
      </c>
      <c r="AA744" s="0" t="n">
        <f aca="false">IF(ISNUMBER($BX744),IF($BX744&gt;=2017,1,0),"")</f>
        <v>1</v>
      </c>
      <c r="AB744" s="0" t="n">
        <f aca="false">IF(ISNUMBER($BX744),IF($BX744&gt;=2018,1,0),"")</f>
        <v>1</v>
      </c>
      <c r="AC744" s="0" t="n">
        <f aca="false">IF(ISNUMBER($BX744),IF($BX744&gt;=2019,1,0),"")</f>
        <v>0</v>
      </c>
      <c r="AD744" s="0" t="n">
        <f aca="false">IF($L744&lt;&gt;"",IF($L744&gt;2013,1,0),"")</f>
        <v>0</v>
      </c>
      <c r="AE744" s="0" t="n">
        <f aca="false">IF($L744&lt;&gt;"",1+IF($L744&gt;2011,1,0)+IF($L744&gt;2014,1,0),"")</f>
        <v>1</v>
      </c>
      <c r="AF744" s="0" t="s">
        <v>87</v>
      </c>
      <c r="AG744" s="0" t="s">
        <v>88</v>
      </c>
      <c r="AH744" s="0" t="s">
        <v>90</v>
      </c>
      <c r="AI744" s="0" t="s">
        <v>90</v>
      </c>
      <c r="AJ744" s="0" t="s">
        <v>90</v>
      </c>
      <c r="AK744" s="0" t="str">
        <f aca="false">IF(AND($CF744&lt;&gt;"",IFERROR(INDEX(subsample_country_map!$B:$B,MATCH($CF744,subsample_country_map!$A:$A,0)),"")&lt;&gt;""),INDEX(subsample_country_map!$B:$B,MATCH($CF744,subsample_country_map!$A:$A,0)),INDEX(lookup!$AA:$AA,MATCH($A744,lookup!$A:$A,0)))</f>
        <v>99_NCE</v>
      </c>
      <c r="AL744" s="0" t="str">
        <f aca="false">IF(AND($CF744&lt;&gt;"",IFERROR(INDEX(subsample_country_map!$C:$C,MATCH($CF744,subsample_country_map!$A:$A,0)),"")&lt;&gt;""),INDEX(subsample_country_map!$C:$C,MATCH($CF744,subsample_country_map!$A:$A,0)),INDEX(lookup!$AB:$AB,MATCH($A744,lookup!$A:$A,0)))</f>
        <v>99_NCE</v>
      </c>
      <c r="AM744" s="0" t="str">
        <f aca="false">IF(AND($CF744&lt;&gt;"",IFERROR(INDEX(subsample_country_map!$D:$D,MATCH($CF744,subsample_country_map!$A:$A,0)),"")&lt;&gt;""),INDEX(subsample_country_map!$D:$D,MATCH($CF744,subsample_country_map!$A:$A,0)),INDEX(lookup!$AC:$AC,MATCH($A744,lookup!$A:$A,0)))</f>
        <v>99_NCE</v>
      </c>
      <c r="AN744" s="0" t="str">
        <f aca="false">IF(AND($CF744&lt;&gt;"",IFERROR(INDEX(subsample_country_map!$E:$E,MATCH($CF744,subsample_country_map!$A:$A,0)),"")&lt;&gt;""),INDEX(subsample_country_map!$E:$E,MATCH($CF744,subsample_country_map!$A:$A,0)),INDEX(lookup!$AD:$AD,MATCH($A744,lookup!$A:$A,0)))</f>
        <v>99_NCE</v>
      </c>
      <c r="AO744" s="0" t="str">
        <f aca="false">INDEX(lookup!$Y:$Y,MATCH($A744,lookup!$A:$A,0))</f>
        <v>0_published</v>
      </c>
      <c r="AP744" s="0" t="str">
        <f aca="false">INDEX(lookup!$Z:$Z,MATCH($A744,lookup!$A:$A,0))</f>
        <v>0_VHB low</v>
      </c>
      <c r="AQ744" s="0" t="str">
        <f aca="false">INDEX(lookup!$W:$W,MATCH($A744,lookup!$A:$A,0))</f>
        <v>2_sust</v>
      </c>
      <c r="AS744" s="0" t="s">
        <v>91</v>
      </c>
      <c r="AT744" s="0" t="s">
        <v>111</v>
      </c>
      <c r="AU744" s="0" t="s">
        <v>93</v>
      </c>
      <c r="AV744" s="0" t="s">
        <v>2242</v>
      </c>
      <c r="AW744" s="0" t="s">
        <v>2781</v>
      </c>
      <c r="BA744" s="0" t="s">
        <v>95</v>
      </c>
      <c r="BB744" s="0" t="s">
        <v>96</v>
      </c>
      <c r="BC744" s="0" t="s">
        <v>122</v>
      </c>
      <c r="BD744" s="0" t="s">
        <v>123</v>
      </c>
      <c r="BE744" s="0" t="s">
        <v>98</v>
      </c>
      <c r="BI744" s="0" t="s">
        <v>2766</v>
      </c>
      <c r="BJ744" s="0" t="s">
        <v>2782</v>
      </c>
      <c r="BK744" s="0" t="s">
        <v>486</v>
      </c>
      <c r="BL744" s="0" t="s">
        <v>2783</v>
      </c>
      <c r="BM744" s="0" t="s">
        <v>2784</v>
      </c>
      <c r="BN744" s="0" t="s">
        <v>2650</v>
      </c>
      <c r="BO744" s="0" t="s">
        <v>105</v>
      </c>
      <c r="BP744" s="0" t="s">
        <v>2645</v>
      </c>
      <c r="BQ744" s="0" t="s">
        <v>127</v>
      </c>
      <c r="BT744" s="0" t="n">
        <v>0</v>
      </c>
      <c r="BU744" s="0" t="s">
        <v>2651</v>
      </c>
      <c r="BW744" s="0" t="n">
        <v>2002</v>
      </c>
      <c r="BX744" s="0" t="n">
        <v>2018</v>
      </c>
      <c r="BY744" s="0" t="s">
        <v>2652</v>
      </c>
      <c r="BZ744" s="0" t="n">
        <v>2010</v>
      </c>
      <c r="CA744" s="0" t="n">
        <v>0.176470588235294</v>
      </c>
      <c r="CB744" s="0" t="n">
        <v>0</v>
      </c>
      <c r="CC744" s="0" t="n">
        <v>1</v>
      </c>
      <c r="CD744" s="0" t="n">
        <v>0</v>
      </c>
      <c r="CE744" s="0" t="n">
        <v>1</v>
      </c>
    </row>
    <row r="745" customFormat="false" ht="15" hidden="false" customHeight="false" outlineLevel="0" collapsed="false">
      <c r="A745" s="0" t="s">
        <v>2645</v>
      </c>
      <c r="B745" s="0" t="n">
        <v>2050</v>
      </c>
      <c r="C745" s="0" t="n">
        <v>0.0276166904561976</v>
      </c>
      <c r="D745" s="0" t="n">
        <v>6029</v>
      </c>
      <c r="E745" s="0" t="n">
        <f aca="false">IF(ISNUMBER($BA745),$BA745,IF(AND(ISNUMBER($D745),ISNUMBER($BW745),ISNUMBER($BX745)),$D745*($BX745-$BW745+1),""))</f>
        <v>102493</v>
      </c>
      <c r="H745" s="0" t="s">
        <v>118</v>
      </c>
      <c r="I745" s="0" t="s">
        <v>344</v>
      </c>
      <c r="J745" s="0" t="n">
        <f aca="false">IF($BW745&lt;&gt;"",$BW745,"")</f>
        <v>2002</v>
      </c>
      <c r="K745" s="0" t="n">
        <f aca="false">IF($BX745&lt;&gt;"",$BX745,"")</f>
        <v>2018</v>
      </c>
      <c r="L745" s="0" t="n">
        <f aca="false">IF(AND(ISNUMBER($BW745),ISNUMBER($BX745)),($BW745+$BX745)/2,"")</f>
        <v>2010</v>
      </c>
      <c r="M745" s="0" t="n">
        <f aca="false">IF($L745&lt;&gt;"",$L745,"")</f>
        <v>2010</v>
      </c>
      <c r="N745" s="0" t="n">
        <f aca="false">IF(AND(ISNUMBER($BW745),ISNUMBER($BX745)),MIN(1,MAX(0,($BX745-2016+1)/($BX745-$BW745+1))),"")</f>
        <v>0.176470588235294</v>
      </c>
      <c r="O745" s="0" t="n">
        <f aca="false">IF(AND(ISNUMBER($BW745),ISNUMBER($BX745)),MIN(1,MAX(0,($BX745-2017+1)/($BX745-$BW745+1))),"")</f>
        <v>0.117647058823529</v>
      </c>
      <c r="P745" s="0" t="n">
        <f aca="false">IF(AND(ISNUMBER($BW745),ISNUMBER($BX745)),MIN(1,MAX(0,($BX745-2018+1)/($BX745-$BW745+1))),"")</f>
        <v>0.0588235294117647</v>
      </c>
      <c r="Q745" s="0" t="n">
        <f aca="false">IF(AND(ISNUMBER($BW745),ISNUMBER($BX745)),MIN(1,MAX(0,($BX745-2019+1)/($BX745-$BW745+1))),"")</f>
        <v>0</v>
      </c>
      <c r="R745" s="0" t="n">
        <f aca="false">IF(AND(ISNUMBER($BW745),ISNUMBER($BX745)),MIN(1,MAX(0,($BX745-2016+1)/($BX745-$BW745+1))),"")</f>
        <v>0.176470588235294</v>
      </c>
      <c r="S745" s="0" t="n">
        <f aca="false">IF($L745&lt;&gt;"",IF($L745&gt;=2015.5,1,0),"")</f>
        <v>0</v>
      </c>
      <c r="T745" s="0" t="n">
        <f aca="false">IF($L745&lt;&gt;"",IF($L745&gt;=2016,1,0),"")</f>
        <v>0</v>
      </c>
      <c r="U745" s="0" t="n">
        <f aca="false">IF(ISNUMBER($BX745),IF($BX745&gt;=2016,1,0),"")</f>
        <v>1</v>
      </c>
      <c r="V745" s="0" t="n">
        <f aca="false">IF(ISNUMBER($BW745),IF($BW745&gt;=2016,1,0),"")</f>
        <v>0</v>
      </c>
      <c r="W745" s="0" t="str">
        <f aca="false">IF(AND(ISNUMBER($BW745),ISNUMBER($BX745)),IF($BW745&gt;=2016,"post-only",IF($BX745&lt;2016,"pre-only","mixed")),"")</f>
        <v>mixed</v>
      </c>
      <c r="X745" s="0" t="n">
        <f aca="false">IF(AND(ISNUMBER($BW745),ISNUMBER($BX745)),MIN(1,MAX(0,($BX745-2017+1)/($BX745-$BW745+1))),"")</f>
        <v>0.117647058823529</v>
      </c>
      <c r="Y745" s="0" t="n">
        <f aca="false">IF(AND(ISNUMBER($BW745),ISNUMBER($BX745)),MIN(1,MAX(0,($BX745-2018+1)/($BX745-$BW745+1))),"")</f>
        <v>0.0588235294117647</v>
      </c>
      <c r="Z745" s="0" t="n">
        <f aca="false">IF(AND(ISNUMBER($BW745),ISNUMBER($BX745)),MIN(1,MAX(0,($BX745-2019+1)/($BX745-$BW745+1))),"")</f>
        <v>0</v>
      </c>
      <c r="AA745" s="0" t="n">
        <f aca="false">IF(ISNUMBER($BX745),IF($BX745&gt;=2017,1,0),"")</f>
        <v>1</v>
      </c>
      <c r="AB745" s="0" t="n">
        <f aca="false">IF(ISNUMBER($BX745),IF($BX745&gt;=2018,1,0),"")</f>
        <v>1</v>
      </c>
      <c r="AC745" s="0" t="n">
        <f aca="false">IF(ISNUMBER($BX745),IF($BX745&gt;=2019,1,0),"")</f>
        <v>0</v>
      </c>
      <c r="AD745" s="0" t="n">
        <f aca="false">IF($L745&lt;&gt;"",IF($L745&gt;2013,1,0),"")</f>
        <v>0</v>
      </c>
      <c r="AE745" s="0" t="n">
        <f aca="false">IF($L745&lt;&gt;"",1+IF($L745&gt;2011,1,0)+IF($L745&gt;2014,1,0),"")</f>
        <v>1</v>
      </c>
      <c r="AF745" s="0" t="s">
        <v>87</v>
      </c>
      <c r="AG745" s="0" t="s">
        <v>88</v>
      </c>
      <c r="AH745" s="0" t="s">
        <v>90</v>
      </c>
      <c r="AI745" s="0" t="s">
        <v>90</v>
      </c>
      <c r="AJ745" s="0" t="s">
        <v>90</v>
      </c>
      <c r="AK745" s="0" t="str">
        <f aca="false">IF(AND($CF745&lt;&gt;"",IFERROR(INDEX(subsample_country_map!$B:$B,MATCH($CF745,subsample_country_map!$A:$A,0)),"")&lt;&gt;""),INDEX(subsample_country_map!$B:$B,MATCH($CF745,subsample_country_map!$A:$A,0)),INDEX(lookup!$AA:$AA,MATCH($A745,lookup!$A:$A,0)))</f>
        <v>99_NCE</v>
      </c>
      <c r="AL745" s="0" t="str">
        <f aca="false">IF(AND($CF745&lt;&gt;"",IFERROR(INDEX(subsample_country_map!$C:$C,MATCH($CF745,subsample_country_map!$A:$A,0)),"")&lt;&gt;""),INDEX(subsample_country_map!$C:$C,MATCH($CF745,subsample_country_map!$A:$A,0)),INDEX(lookup!$AB:$AB,MATCH($A745,lookup!$A:$A,0)))</f>
        <v>99_NCE</v>
      </c>
      <c r="AM745" s="0" t="str">
        <f aca="false">IF(AND($CF745&lt;&gt;"",IFERROR(INDEX(subsample_country_map!$D:$D,MATCH($CF745,subsample_country_map!$A:$A,0)),"")&lt;&gt;""),INDEX(subsample_country_map!$D:$D,MATCH($CF745,subsample_country_map!$A:$A,0)),INDEX(lookup!$AC:$AC,MATCH($A745,lookup!$A:$A,0)))</f>
        <v>99_NCE</v>
      </c>
      <c r="AN745" s="0" t="str">
        <f aca="false">IF(AND($CF745&lt;&gt;"",IFERROR(INDEX(subsample_country_map!$E:$E,MATCH($CF745,subsample_country_map!$A:$A,0)),"")&lt;&gt;""),INDEX(subsample_country_map!$E:$E,MATCH($CF745,subsample_country_map!$A:$A,0)),INDEX(lookup!$AD:$AD,MATCH($A745,lookup!$A:$A,0)))</f>
        <v>99_NCE</v>
      </c>
      <c r="AO745" s="0" t="str">
        <f aca="false">INDEX(lookup!$Y:$Y,MATCH($A745,lookup!$A:$A,0))</f>
        <v>0_published</v>
      </c>
      <c r="AP745" s="0" t="str">
        <f aca="false">INDEX(lookup!$Z:$Z,MATCH($A745,lookup!$A:$A,0))</f>
        <v>0_VHB low</v>
      </c>
      <c r="AQ745" s="0" t="str">
        <f aca="false">INDEX(lookup!$W:$W,MATCH($A745,lookup!$A:$A,0))</f>
        <v>2_sust</v>
      </c>
      <c r="AS745" s="0" t="s">
        <v>91</v>
      </c>
      <c r="AT745" s="0" t="s">
        <v>111</v>
      </c>
      <c r="AU745" s="0" t="s">
        <v>93</v>
      </c>
      <c r="AV745" s="0" t="s">
        <v>2785</v>
      </c>
      <c r="AW745" s="0" t="s">
        <v>2786</v>
      </c>
      <c r="BA745" s="0" t="s">
        <v>95</v>
      </c>
      <c r="BB745" s="0" t="s">
        <v>96</v>
      </c>
      <c r="BC745" s="0" t="s">
        <v>122</v>
      </c>
      <c r="BD745" s="0" t="s">
        <v>123</v>
      </c>
      <c r="BE745" s="0" t="s">
        <v>98</v>
      </c>
      <c r="BI745" s="0" t="s">
        <v>2766</v>
      </c>
      <c r="BJ745" s="0" t="s">
        <v>2787</v>
      </c>
      <c r="BK745" s="0" t="s">
        <v>486</v>
      </c>
      <c r="BL745" s="0" t="s">
        <v>2788</v>
      </c>
      <c r="BM745" s="0" t="s">
        <v>2784</v>
      </c>
      <c r="BN745" s="0" t="s">
        <v>2650</v>
      </c>
      <c r="BO745" s="0" t="s">
        <v>105</v>
      </c>
      <c r="BP745" s="0" t="s">
        <v>2645</v>
      </c>
      <c r="BQ745" s="0" t="s">
        <v>127</v>
      </c>
      <c r="BT745" s="0" t="n">
        <v>0</v>
      </c>
      <c r="BU745" s="0" t="s">
        <v>2651</v>
      </c>
      <c r="BW745" s="0" t="n">
        <v>2002</v>
      </c>
      <c r="BX745" s="0" t="n">
        <v>2018</v>
      </c>
      <c r="BY745" s="0" t="s">
        <v>2652</v>
      </c>
      <c r="BZ745" s="0" t="n">
        <v>2010</v>
      </c>
      <c r="CA745" s="0" t="n">
        <v>0.176470588235294</v>
      </c>
      <c r="CB745" s="0" t="n">
        <v>0</v>
      </c>
      <c r="CC745" s="0" t="n">
        <v>1</v>
      </c>
      <c r="CD745" s="0" t="n">
        <v>0.0276237145845939</v>
      </c>
      <c r="CE745" s="0" t="n">
        <v>1</v>
      </c>
    </row>
    <row r="746" customFormat="false" ht="15" hidden="false" customHeight="false" outlineLevel="0" collapsed="false">
      <c r="A746" s="0" t="s">
        <v>2645</v>
      </c>
      <c r="B746" s="0" t="n">
        <v>2051</v>
      </c>
      <c r="C746" s="0" t="n">
        <v>0.00708319425932583</v>
      </c>
      <c r="D746" s="0" t="n">
        <v>6029</v>
      </c>
      <c r="E746" s="0" t="n">
        <f aca="false">IF(ISNUMBER($BA746),$BA746,IF(AND(ISNUMBER($D746),ISNUMBER($BW746),ISNUMBER($BX746)),$D746*($BX746-$BW746+1),""))</f>
        <v>102493</v>
      </c>
      <c r="H746" s="0" t="s">
        <v>118</v>
      </c>
      <c r="I746" s="0" t="s">
        <v>344</v>
      </c>
      <c r="J746" s="0" t="n">
        <f aca="false">IF($BW746&lt;&gt;"",$BW746,"")</f>
        <v>2002</v>
      </c>
      <c r="K746" s="0" t="n">
        <f aca="false">IF($BX746&lt;&gt;"",$BX746,"")</f>
        <v>2018</v>
      </c>
      <c r="L746" s="0" t="n">
        <f aca="false">IF(AND(ISNUMBER($BW746),ISNUMBER($BX746)),($BW746+$BX746)/2,"")</f>
        <v>2010</v>
      </c>
      <c r="M746" s="0" t="n">
        <f aca="false">IF($L746&lt;&gt;"",$L746,"")</f>
        <v>2010</v>
      </c>
      <c r="N746" s="0" t="n">
        <f aca="false">IF(AND(ISNUMBER($BW746),ISNUMBER($BX746)),MIN(1,MAX(0,($BX746-2016+1)/($BX746-$BW746+1))),"")</f>
        <v>0.176470588235294</v>
      </c>
      <c r="O746" s="0" t="n">
        <f aca="false">IF(AND(ISNUMBER($BW746),ISNUMBER($BX746)),MIN(1,MAX(0,($BX746-2017+1)/($BX746-$BW746+1))),"")</f>
        <v>0.117647058823529</v>
      </c>
      <c r="P746" s="0" t="n">
        <f aca="false">IF(AND(ISNUMBER($BW746),ISNUMBER($BX746)),MIN(1,MAX(0,($BX746-2018+1)/($BX746-$BW746+1))),"")</f>
        <v>0.0588235294117647</v>
      </c>
      <c r="Q746" s="0" t="n">
        <f aca="false">IF(AND(ISNUMBER($BW746),ISNUMBER($BX746)),MIN(1,MAX(0,($BX746-2019+1)/($BX746-$BW746+1))),"")</f>
        <v>0</v>
      </c>
      <c r="R746" s="0" t="n">
        <f aca="false">IF(AND(ISNUMBER($BW746),ISNUMBER($BX746)),MIN(1,MAX(0,($BX746-2016+1)/($BX746-$BW746+1))),"")</f>
        <v>0.176470588235294</v>
      </c>
      <c r="S746" s="0" t="n">
        <f aca="false">IF($L746&lt;&gt;"",IF($L746&gt;=2015.5,1,0),"")</f>
        <v>0</v>
      </c>
      <c r="T746" s="0" t="n">
        <f aca="false">IF($L746&lt;&gt;"",IF($L746&gt;=2016,1,0),"")</f>
        <v>0</v>
      </c>
      <c r="U746" s="0" t="n">
        <f aca="false">IF(ISNUMBER($BX746),IF($BX746&gt;=2016,1,0),"")</f>
        <v>1</v>
      </c>
      <c r="V746" s="0" t="n">
        <f aca="false">IF(ISNUMBER($BW746),IF($BW746&gt;=2016,1,0),"")</f>
        <v>0</v>
      </c>
      <c r="W746" s="0" t="str">
        <f aca="false">IF(AND(ISNUMBER($BW746),ISNUMBER($BX746)),IF($BW746&gt;=2016,"post-only",IF($BX746&lt;2016,"pre-only","mixed")),"")</f>
        <v>mixed</v>
      </c>
      <c r="X746" s="0" t="n">
        <f aca="false">IF(AND(ISNUMBER($BW746),ISNUMBER($BX746)),MIN(1,MAX(0,($BX746-2017+1)/($BX746-$BW746+1))),"")</f>
        <v>0.117647058823529</v>
      </c>
      <c r="Y746" s="0" t="n">
        <f aca="false">IF(AND(ISNUMBER($BW746),ISNUMBER($BX746)),MIN(1,MAX(0,($BX746-2018+1)/($BX746-$BW746+1))),"")</f>
        <v>0.0588235294117647</v>
      </c>
      <c r="Z746" s="0" t="n">
        <f aca="false">IF(AND(ISNUMBER($BW746),ISNUMBER($BX746)),MIN(1,MAX(0,($BX746-2019+1)/($BX746-$BW746+1))),"")</f>
        <v>0</v>
      </c>
      <c r="AA746" s="0" t="n">
        <f aca="false">IF(ISNUMBER($BX746),IF($BX746&gt;=2017,1,0),"")</f>
        <v>1</v>
      </c>
      <c r="AB746" s="0" t="n">
        <f aca="false">IF(ISNUMBER($BX746),IF($BX746&gt;=2018,1,0),"")</f>
        <v>1</v>
      </c>
      <c r="AC746" s="0" t="n">
        <f aca="false">IF(ISNUMBER($BX746),IF($BX746&gt;=2019,1,0),"")</f>
        <v>0</v>
      </c>
      <c r="AD746" s="0" t="n">
        <f aca="false">IF($L746&lt;&gt;"",IF($L746&gt;2013,1,0),"")</f>
        <v>0</v>
      </c>
      <c r="AE746" s="0" t="n">
        <f aca="false">IF($L746&lt;&gt;"",1+IF($L746&gt;2011,1,0)+IF($L746&gt;2014,1,0),"")</f>
        <v>1</v>
      </c>
      <c r="AF746" s="0" t="s">
        <v>87</v>
      </c>
      <c r="AG746" s="0" t="s">
        <v>88</v>
      </c>
      <c r="AH746" s="0" t="s">
        <v>90</v>
      </c>
      <c r="AI746" s="0" t="s">
        <v>90</v>
      </c>
      <c r="AJ746" s="0" t="s">
        <v>90</v>
      </c>
      <c r="AK746" s="0" t="str">
        <f aca="false">IF(AND($CF746&lt;&gt;"",IFERROR(INDEX(subsample_country_map!$B:$B,MATCH($CF746,subsample_country_map!$A:$A,0)),"")&lt;&gt;""),INDEX(subsample_country_map!$B:$B,MATCH($CF746,subsample_country_map!$A:$A,0)),INDEX(lookup!$AA:$AA,MATCH($A746,lookup!$A:$A,0)))</f>
        <v>99_NCE</v>
      </c>
      <c r="AL746" s="0" t="str">
        <f aca="false">IF(AND($CF746&lt;&gt;"",IFERROR(INDEX(subsample_country_map!$C:$C,MATCH($CF746,subsample_country_map!$A:$A,0)),"")&lt;&gt;""),INDEX(subsample_country_map!$C:$C,MATCH($CF746,subsample_country_map!$A:$A,0)),INDEX(lookup!$AB:$AB,MATCH($A746,lookup!$A:$A,0)))</f>
        <v>99_NCE</v>
      </c>
      <c r="AM746" s="0" t="str">
        <f aca="false">IF(AND($CF746&lt;&gt;"",IFERROR(INDEX(subsample_country_map!$D:$D,MATCH($CF746,subsample_country_map!$A:$A,0)),"")&lt;&gt;""),INDEX(subsample_country_map!$D:$D,MATCH($CF746,subsample_country_map!$A:$A,0)),INDEX(lookup!$AC:$AC,MATCH($A746,lookup!$A:$A,0)))</f>
        <v>99_NCE</v>
      </c>
      <c r="AN746" s="0" t="str">
        <f aca="false">IF(AND($CF746&lt;&gt;"",IFERROR(INDEX(subsample_country_map!$E:$E,MATCH($CF746,subsample_country_map!$A:$A,0)),"")&lt;&gt;""),INDEX(subsample_country_map!$E:$E,MATCH($CF746,subsample_country_map!$A:$A,0)),INDEX(lookup!$AD:$AD,MATCH($A746,lookup!$A:$A,0)))</f>
        <v>99_NCE</v>
      </c>
      <c r="AO746" s="0" t="str">
        <f aca="false">INDEX(lookup!$Y:$Y,MATCH($A746,lookup!$A:$A,0))</f>
        <v>0_published</v>
      </c>
      <c r="AP746" s="0" t="str">
        <f aca="false">INDEX(lookup!$Z:$Z,MATCH($A746,lookup!$A:$A,0))</f>
        <v>0_VHB low</v>
      </c>
      <c r="AQ746" s="0" t="str">
        <f aca="false">INDEX(lookup!$W:$W,MATCH($A746,lookup!$A:$A,0))</f>
        <v>2_sust</v>
      </c>
      <c r="AS746" s="0" t="s">
        <v>91</v>
      </c>
      <c r="AT746" s="0" t="s">
        <v>111</v>
      </c>
      <c r="AU746" s="0" t="s">
        <v>93</v>
      </c>
      <c r="AV746" s="0" t="s">
        <v>1575</v>
      </c>
      <c r="AW746" s="0" t="s">
        <v>2781</v>
      </c>
      <c r="BA746" s="0" t="s">
        <v>95</v>
      </c>
      <c r="BB746" s="0" t="s">
        <v>96</v>
      </c>
      <c r="BC746" s="0" t="s">
        <v>122</v>
      </c>
      <c r="BD746" s="0" t="s">
        <v>123</v>
      </c>
      <c r="BE746" s="0" t="s">
        <v>98</v>
      </c>
      <c r="BI746" s="0" t="s">
        <v>2766</v>
      </c>
      <c r="BJ746" s="0" t="s">
        <v>2789</v>
      </c>
      <c r="BK746" s="0" t="s">
        <v>486</v>
      </c>
      <c r="BL746" s="0" t="s">
        <v>2790</v>
      </c>
      <c r="BM746" s="0" t="s">
        <v>2784</v>
      </c>
      <c r="BN746" s="0" t="s">
        <v>2650</v>
      </c>
      <c r="BO746" s="0" t="s">
        <v>105</v>
      </c>
      <c r="BP746" s="0" t="s">
        <v>2645</v>
      </c>
      <c r="BQ746" s="0" t="s">
        <v>127</v>
      </c>
      <c r="BT746" s="0" t="n">
        <v>0</v>
      </c>
      <c r="BU746" s="0" t="s">
        <v>2651</v>
      </c>
      <c r="BW746" s="0" t="n">
        <v>2002</v>
      </c>
      <c r="BX746" s="0" t="n">
        <v>2018</v>
      </c>
      <c r="BY746" s="0" t="s">
        <v>2652</v>
      </c>
      <c r="BZ746" s="0" t="n">
        <v>2010</v>
      </c>
      <c r="CA746" s="0" t="n">
        <v>0.176470588235294</v>
      </c>
      <c r="CB746" s="0" t="n">
        <v>0</v>
      </c>
      <c r="CC746" s="0" t="n">
        <v>1</v>
      </c>
      <c r="CD746" s="0" t="n">
        <v>0.00708331272138488</v>
      </c>
      <c r="CE746" s="0" t="n">
        <v>1</v>
      </c>
    </row>
    <row r="747" customFormat="false" ht="15" hidden="false" customHeight="false" outlineLevel="0" collapsed="false">
      <c r="A747" s="0" t="s">
        <v>2645</v>
      </c>
      <c r="B747" s="0" t="n">
        <v>2052</v>
      </c>
      <c r="C747" s="0" t="n">
        <v>0.0366086403682579</v>
      </c>
      <c r="D747" s="0" t="n">
        <v>6029</v>
      </c>
      <c r="E747" s="0" t="n">
        <f aca="false">IF(ISNUMBER($BA747),$BA747,IF(AND(ISNUMBER($D747),ISNUMBER($BW747),ISNUMBER($BX747)),$D747*($BX747-$BW747+1),""))</f>
        <v>102493</v>
      </c>
      <c r="H747" s="0" t="s">
        <v>118</v>
      </c>
      <c r="I747" s="0" t="s">
        <v>344</v>
      </c>
      <c r="J747" s="0" t="n">
        <f aca="false">IF($BW747&lt;&gt;"",$BW747,"")</f>
        <v>2002</v>
      </c>
      <c r="K747" s="0" t="n">
        <f aca="false">IF($BX747&lt;&gt;"",$BX747,"")</f>
        <v>2018</v>
      </c>
      <c r="L747" s="0" t="n">
        <f aca="false">IF(AND(ISNUMBER($BW747),ISNUMBER($BX747)),($BW747+$BX747)/2,"")</f>
        <v>2010</v>
      </c>
      <c r="M747" s="0" t="n">
        <f aca="false">IF($L747&lt;&gt;"",$L747,"")</f>
        <v>2010</v>
      </c>
      <c r="N747" s="0" t="n">
        <f aca="false">IF(AND(ISNUMBER($BW747),ISNUMBER($BX747)),MIN(1,MAX(0,($BX747-2016+1)/($BX747-$BW747+1))),"")</f>
        <v>0.176470588235294</v>
      </c>
      <c r="O747" s="0" t="n">
        <f aca="false">IF(AND(ISNUMBER($BW747),ISNUMBER($BX747)),MIN(1,MAX(0,($BX747-2017+1)/($BX747-$BW747+1))),"")</f>
        <v>0.117647058823529</v>
      </c>
      <c r="P747" s="0" t="n">
        <f aca="false">IF(AND(ISNUMBER($BW747),ISNUMBER($BX747)),MIN(1,MAX(0,($BX747-2018+1)/($BX747-$BW747+1))),"")</f>
        <v>0.0588235294117647</v>
      </c>
      <c r="Q747" s="0" t="n">
        <f aca="false">IF(AND(ISNUMBER($BW747),ISNUMBER($BX747)),MIN(1,MAX(0,($BX747-2019+1)/($BX747-$BW747+1))),"")</f>
        <v>0</v>
      </c>
      <c r="R747" s="0" t="n">
        <f aca="false">IF(AND(ISNUMBER($BW747),ISNUMBER($BX747)),MIN(1,MAX(0,($BX747-2016+1)/($BX747-$BW747+1))),"")</f>
        <v>0.176470588235294</v>
      </c>
      <c r="S747" s="0" t="n">
        <f aca="false">IF($L747&lt;&gt;"",IF($L747&gt;=2015.5,1,0),"")</f>
        <v>0</v>
      </c>
      <c r="T747" s="0" t="n">
        <f aca="false">IF($L747&lt;&gt;"",IF($L747&gt;=2016,1,0),"")</f>
        <v>0</v>
      </c>
      <c r="U747" s="0" t="n">
        <f aca="false">IF(ISNUMBER($BX747),IF($BX747&gt;=2016,1,0),"")</f>
        <v>1</v>
      </c>
      <c r="V747" s="0" t="n">
        <f aca="false">IF(ISNUMBER($BW747),IF($BW747&gt;=2016,1,0),"")</f>
        <v>0</v>
      </c>
      <c r="W747" s="0" t="str">
        <f aca="false">IF(AND(ISNUMBER($BW747),ISNUMBER($BX747)),IF($BW747&gt;=2016,"post-only",IF($BX747&lt;2016,"pre-only","mixed")),"")</f>
        <v>mixed</v>
      </c>
      <c r="X747" s="0" t="n">
        <f aca="false">IF(AND(ISNUMBER($BW747),ISNUMBER($BX747)),MIN(1,MAX(0,($BX747-2017+1)/($BX747-$BW747+1))),"")</f>
        <v>0.117647058823529</v>
      </c>
      <c r="Y747" s="0" t="n">
        <f aca="false">IF(AND(ISNUMBER($BW747),ISNUMBER($BX747)),MIN(1,MAX(0,($BX747-2018+1)/($BX747-$BW747+1))),"")</f>
        <v>0.0588235294117647</v>
      </c>
      <c r="Z747" s="0" t="n">
        <f aca="false">IF(AND(ISNUMBER($BW747),ISNUMBER($BX747)),MIN(1,MAX(0,($BX747-2019+1)/($BX747-$BW747+1))),"")</f>
        <v>0</v>
      </c>
      <c r="AA747" s="0" t="n">
        <f aca="false">IF(ISNUMBER($BX747),IF($BX747&gt;=2017,1,0),"")</f>
        <v>1</v>
      </c>
      <c r="AB747" s="0" t="n">
        <f aca="false">IF(ISNUMBER($BX747),IF($BX747&gt;=2018,1,0),"")</f>
        <v>1</v>
      </c>
      <c r="AC747" s="0" t="n">
        <f aca="false">IF(ISNUMBER($BX747),IF($BX747&gt;=2019,1,0),"")</f>
        <v>0</v>
      </c>
      <c r="AD747" s="0" t="n">
        <f aca="false">IF($L747&lt;&gt;"",IF($L747&gt;2013,1,0),"")</f>
        <v>0</v>
      </c>
      <c r="AE747" s="0" t="n">
        <f aca="false">IF($L747&lt;&gt;"",1+IF($L747&gt;2011,1,0)+IF($L747&gt;2014,1,0),"")</f>
        <v>1</v>
      </c>
      <c r="AF747" s="0" t="s">
        <v>87</v>
      </c>
      <c r="AG747" s="0" t="s">
        <v>88</v>
      </c>
      <c r="AH747" s="0" t="s">
        <v>90</v>
      </c>
      <c r="AI747" s="0" t="s">
        <v>90</v>
      </c>
      <c r="AJ747" s="0" t="s">
        <v>90</v>
      </c>
      <c r="AK747" s="0" t="str">
        <f aca="false">IF(AND($CF747&lt;&gt;"",IFERROR(INDEX(subsample_country_map!$B:$B,MATCH($CF747,subsample_country_map!$A:$A,0)),"")&lt;&gt;""),INDEX(subsample_country_map!$B:$B,MATCH($CF747,subsample_country_map!$A:$A,0)),INDEX(lookup!$AA:$AA,MATCH($A747,lookup!$A:$A,0)))</f>
        <v>99_NCE</v>
      </c>
      <c r="AL747" s="0" t="str">
        <f aca="false">IF(AND($CF747&lt;&gt;"",IFERROR(INDEX(subsample_country_map!$C:$C,MATCH($CF747,subsample_country_map!$A:$A,0)),"")&lt;&gt;""),INDEX(subsample_country_map!$C:$C,MATCH($CF747,subsample_country_map!$A:$A,0)),INDEX(lookup!$AB:$AB,MATCH($A747,lookup!$A:$A,0)))</f>
        <v>99_NCE</v>
      </c>
      <c r="AM747" s="0" t="str">
        <f aca="false">IF(AND($CF747&lt;&gt;"",IFERROR(INDEX(subsample_country_map!$D:$D,MATCH($CF747,subsample_country_map!$A:$A,0)),"")&lt;&gt;""),INDEX(subsample_country_map!$D:$D,MATCH($CF747,subsample_country_map!$A:$A,0)),INDEX(lookup!$AC:$AC,MATCH($A747,lookup!$A:$A,0)))</f>
        <v>99_NCE</v>
      </c>
      <c r="AN747" s="0" t="str">
        <f aca="false">IF(AND($CF747&lt;&gt;"",IFERROR(INDEX(subsample_country_map!$E:$E,MATCH($CF747,subsample_country_map!$A:$A,0)),"")&lt;&gt;""),INDEX(subsample_country_map!$E:$E,MATCH($CF747,subsample_country_map!$A:$A,0)),INDEX(lookup!$AD:$AD,MATCH($A747,lookup!$A:$A,0)))</f>
        <v>99_NCE</v>
      </c>
      <c r="AO747" s="0" t="str">
        <f aca="false">INDEX(lookup!$Y:$Y,MATCH($A747,lookup!$A:$A,0))</f>
        <v>0_published</v>
      </c>
      <c r="AP747" s="0" t="str">
        <f aca="false">INDEX(lookup!$Z:$Z,MATCH($A747,lookup!$A:$A,0))</f>
        <v>0_VHB low</v>
      </c>
      <c r="AQ747" s="0" t="str">
        <f aca="false">INDEX(lookup!$W:$W,MATCH($A747,lookup!$A:$A,0))</f>
        <v>2_sust</v>
      </c>
      <c r="AS747" s="0" t="s">
        <v>91</v>
      </c>
      <c r="AT747" s="0" t="s">
        <v>111</v>
      </c>
      <c r="AU747" s="0" t="s">
        <v>93</v>
      </c>
      <c r="AV747" s="0" t="s">
        <v>1649</v>
      </c>
      <c r="AW747" s="0" t="s">
        <v>2722</v>
      </c>
      <c r="BA747" s="0" t="s">
        <v>95</v>
      </c>
      <c r="BB747" s="0" t="s">
        <v>96</v>
      </c>
      <c r="BC747" s="0" t="s">
        <v>122</v>
      </c>
      <c r="BD747" s="0" t="s">
        <v>123</v>
      </c>
      <c r="BE747" s="0" t="s">
        <v>98</v>
      </c>
      <c r="BI747" s="0" t="s">
        <v>2766</v>
      </c>
      <c r="BJ747" s="0" t="s">
        <v>2791</v>
      </c>
      <c r="BK747" s="0" t="s">
        <v>486</v>
      </c>
      <c r="BL747" s="0" t="s">
        <v>2792</v>
      </c>
      <c r="BM747" s="0" t="s">
        <v>2784</v>
      </c>
      <c r="BN747" s="0" t="s">
        <v>2650</v>
      </c>
      <c r="BO747" s="0" t="s">
        <v>105</v>
      </c>
      <c r="BP747" s="0" t="s">
        <v>2645</v>
      </c>
      <c r="BQ747" s="0" t="s">
        <v>127</v>
      </c>
      <c r="BT747" s="0" t="n">
        <v>0</v>
      </c>
      <c r="BU747" s="0" t="s">
        <v>2651</v>
      </c>
      <c r="BW747" s="0" t="n">
        <v>2002</v>
      </c>
      <c r="BX747" s="0" t="n">
        <v>2018</v>
      </c>
      <c r="BY747" s="0" t="s">
        <v>2652</v>
      </c>
      <c r="BZ747" s="0" t="n">
        <v>2010</v>
      </c>
      <c r="CA747" s="0" t="n">
        <v>0.176470588235294</v>
      </c>
      <c r="CB747" s="0" t="n">
        <v>0</v>
      </c>
      <c r="CC747" s="0" t="n">
        <v>1</v>
      </c>
      <c r="CD747" s="0" t="n">
        <v>0.0366250077405577</v>
      </c>
      <c r="CE747" s="0" t="n">
        <v>1</v>
      </c>
    </row>
    <row r="748" customFormat="false" ht="15" hidden="false" customHeight="false" outlineLevel="0" collapsed="false">
      <c r="A748" s="0" t="s">
        <v>2645</v>
      </c>
      <c r="B748" s="0" t="n">
        <v>2053</v>
      </c>
      <c r="C748" s="0" t="n">
        <v>0.0277504028639563</v>
      </c>
      <c r="D748" s="0" t="n">
        <v>6029</v>
      </c>
      <c r="E748" s="0" t="n">
        <f aca="false">IF(ISNUMBER($BA748),$BA748,IF(AND(ISNUMBER($D748),ISNUMBER($BW748),ISNUMBER($BX748)),$D748*($BX748-$BW748+1),""))</f>
        <v>102493</v>
      </c>
      <c r="H748" s="0" t="s">
        <v>118</v>
      </c>
      <c r="I748" s="0" t="s">
        <v>344</v>
      </c>
      <c r="J748" s="0" t="n">
        <f aca="false">IF($BW748&lt;&gt;"",$BW748,"")</f>
        <v>2002</v>
      </c>
      <c r="K748" s="0" t="n">
        <f aca="false">IF($BX748&lt;&gt;"",$BX748,"")</f>
        <v>2018</v>
      </c>
      <c r="L748" s="0" t="n">
        <f aca="false">IF(AND(ISNUMBER($BW748),ISNUMBER($BX748)),($BW748+$BX748)/2,"")</f>
        <v>2010</v>
      </c>
      <c r="M748" s="0" t="n">
        <f aca="false">IF($L748&lt;&gt;"",$L748,"")</f>
        <v>2010</v>
      </c>
      <c r="N748" s="0" t="n">
        <f aca="false">IF(AND(ISNUMBER($BW748),ISNUMBER($BX748)),MIN(1,MAX(0,($BX748-2016+1)/($BX748-$BW748+1))),"")</f>
        <v>0.176470588235294</v>
      </c>
      <c r="O748" s="0" t="n">
        <f aca="false">IF(AND(ISNUMBER($BW748),ISNUMBER($BX748)),MIN(1,MAX(0,($BX748-2017+1)/($BX748-$BW748+1))),"")</f>
        <v>0.117647058823529</v>
      </c>
      <c r="P748" s="0" t="n">
        <f aca="false">IF(AND(ISNUMBER($BW748),ISNUMBER($BX748)),MIN(1,MAX(0,($BX748-2018+1)/($BX748-$BW748+1))),"")</f>
        <v>0.0588235294117647</v>
      </c>
      <c r="Q748" s="0" t="n">
        <f aca="false">IF(AND(ISNUMBER($BW748),ISNUMBER($BX748)),MIN(1,MAX(0,($BX748-2019+1)/($BX748-$BW748+1))),"")</f>
        <v>0</v>
      </c>
      <c r="R748" s="0" t="n">
        <f aca="false">IF(AND(ISNUMBER($BW748),ISNUMBER($BX748)),MIN(1,MAX(0,($BX748-2016+1)/($BX748-$BW748+1))),"")</f>
        <v>0.176470588235294</v>
      </c>
      <c r="S748" s="0" t="n">
        <f aca="false">IF($L748&lt;&gt;"",IF($L748&gt;=2015.5,1,0),"")</f>
        <v>0</v>
      </c>
      <c r="T748" s="0" t="n">
        <f aca="false">IF($L748&lt;&gt;"",IF($L748&gt;=2016,1,0),"")</f>
        <v>0</v>
      </c>
      <c r="U748" s="0" t="n">
        <f aca="false">IF(ISNUMBER($BX748),IF($BX748&gt;=2016,1,0),"")</f>
        <v>1</v>
      </c>
      <c r="V748" s="0" t="n">
        <f aca="false">IF(ISNUMBER($BW748),IF($BW748&gt;=2016,1,0),"")</f>
        <v>0</v>
      </c>
      <c r="W748" s="0" t="str">
        <f aca="false">IF(AND(ISNUMBER($BW748),ISNUMBER($BX748)),IF($BW748&gt;=2016,"post-only",IF($BX748&lt;2016,"pre-only","mixed")),"")</f>
        <v>mixed</v>
      </c>
      <c r="X748" s="0" t="n">
        <f aca="false">IF(AND(ISNUMBER($BW748),ISNUMBER($BX748)),MIN(1,MAX(0,($BX748-2017+1)/($BX748-$BW748+1))),"")</f>
        <v>0.117647058823529</v>
      </c>
      <c r="Y748" s="0" t="n">
        <f aca="false">IF(AND(ISNUMBER($BW748),ISNUMBER($BX748)),MIN(1,MAX(0,($BX748-2018+1)/($BX748-$BW748+1))),"")</f>
        <v>0.0588235294117647</v>
      </c>
      <c r="Z748" s="0" t="n">
        <f aca="false">IF(AND(ISNUMBER($BW748),ISNUMBER($BX748)),MIN(1,MAX(0,($BX748-2019+1)/($BX748-$BW748+1))),"")</f>
        <v>0</v>
      </c>
      <c r="AA748" s="0" t="n">
        <f aca="false">IF(ISNUMBER($BX748),IF($BX748&gt;=2017,1,0),"")</f>
        <v>1</v>
      </c>
      <c r="AB748" s="0" t="n">
        <f aca="false">IF(ISNUMBER($BX748),IF($BX748&gt;=2018,1,0),"")</f>
        <v>1</v>
      </c>
      <c r="AC748" s="0" t="n">
        <f aca="false">IF(ISNUMBER($BX748),IF($BX748&gt;=2019,1,0),"")</f>
        <v>0</v>
      </c>
      <c r="AD748" s="0" t="n">
        <f aca="false">IF($L748&lt;&gt;"",IF($L748&gt;2013,1,0),"")</f>
        <v>0</v>
      </c>
      <c r="AE748" s="0" t="n">
        <f aca="false">IF($L748&lt;&gt;"",1+IF($L748&gt;2011,1,0)+IF($L748&gt;2014,1,0),"")</f>
        <v>1</v>
      </c>
      <c r="AF748" s="0" t="s">
        <v>87</v>
      </c>
      <c r="AG748" s="0" t="s">
        <v>88</v>
      </c>
      <c r="AH748" s="0" t="s">
        <v>90</v>
      </c>
      <c r="AI748" s="0" t="s">
        <v>90</v>
      </c>
      <c r="AJ748" s="0" t="s">
        <v>90</v>
      </c>
      <c r="AK748" s="0" t="str">
        <f aca="false">IF(AND($CF748&lt;&gt;"",IFERROR(INDEX(subsample_country_map!$B:$B,MATCH($CF748,subsample_country_map!$A:$A,0)),"")&lt;&gt;""),INDEX(subsample_country_map!$B:$B,MATCH($CF748,subsample_country_map!$A:$A,0)),INDEX(lookup!$AA:$AA,MATCH($A748,lookup!$A:$A,0)))</f>
        <v>99_NCE</v>
      </c>
      <c r="AL748" s="0" t="str">
        <f aca="false">IF(AND($CF748&lt;&gt;"",IFERROR(INDEX(subsample_country_map!$C:$C,MATCH($CF748,subsample_country_map!$A:$A,0)),"")&lt;&gt;""),INDEX(subsample_country_map!$C:$C,MATCH($CF748,subsample_country_map!$A:$A,0)),INDEX(lookup!$AB:$AB,MATCH($A748,lookup!$A:$A,0)))</f>
        <v>99_NCE</v>
      </c>
      <c r="AM748" s="0" t="str">
        <f aca="false">IF(AND($CF748&lt;&gt;"",IFERROR(INDEX(subsample_country_map!$D:$D,MATCH($CF748,subsample_country_map!$A:$A,0)),"")&lt;&gt;""),INDEX(subsample_country_map!$D:$D,MATCH($CF748,subsample_country_map!$A:$A,0)),INDEX(lookup!$AC:$AC,MATCH($A748,lookup!$A:$A,0)))</f>
        <v>99_NCE</v>
      </c>
      <c r="AN748" s="0" t="str">
        <f aca="false">IF(AND($CF748&lt;&gt;"",IFERROR(INDEX(subsample_country_map!$E:$E,MATCH($CF748,subsample_country_map!$A:$A,0)),"")&lt;&gt;""),INDEX(subsample_country_map!$E:$E,MATCH($CF748,subsample_country_map!$A:$A,0)),INDEX(lookup!$AD:$AD,MATCH($A748,lookup!$A:$A,0)))</f>
        <v>99_NCE</v>
      </c>
      <c r="AO748" s="0" t="str">
        <f aca="false">INDEX(lookup!$Y:$Y,MATCH($A748,lookup!$A:$A,0))</f>
        <v>0_published</v>
      </c>
      <c r="AP748" s="0" t="str">
        <f aca="false">INDEX(lookup!$Z:$Z,MATCH($A748,lookup!$A:$A,0))</f>
        <v>0_VHB low</v>
      </c>
      <c r="AQ748" s="0" t="str">
        <f aca="false">INDEX(lookup!$W:$W,MATCH($A748,lookup!$A:$A,0))</f>
        <v>2_sust</v>
      </c>
      <c r="AS748" s="0" t="s">
        <v>91</v>
      </c>
      <c r="AT748" s="0" t="s">
        <v>111</v>
      </c>
      <c r="AU748" s="0" t="s">
        <v>93</v>
      </c>
      <c r="AV748" s="0" t="s">
        <v>1742</v>
      </c>
      <c r="AW748" s="0" t="s">
        <v>2722</v>
      </c>
      <c r="BA748" s="0" t="s">
        <v>95</v>
      </c>
      <c r="BB748" s="0" t="s">
        <v>96</v>
      </c>
      <c r="BC748" s="0" t="s">
        <v>122</v>
      </c>
      <c r="BD748" s="0" t="s">
        <v>123</v>
      </c>
      <c r="BE748" s="0" t="s">
        <v>98</v>
      </c>
      <c r="BI748" s="0" t="s">
        <v>2766</v>
      </c>
      <c r="BJ748" s="0" t="s">
        <v>2793</v>
      </c>
      <c r="BK748" s="0" t="s">
        <v>486</v>
      </c>
      <c r="BL748" s="0" t="s">
        <v>2794</v>
      </c>
      <c r="BM748" s="0" t="s">
        <v>2784</v>
      </c>
      <c r="BN748" s="0" t="s">
        <v>2650</v>
      </c>
      <c r="BO748" s="0" t="s">
        <v>105</v>
      </c>
      <c r="BP748" s="0" t="s">
        <v>2645</v>
      </c>
      <c r="BQ748" s="0" t="s">
        <v>127</v>
      </c>
      <c r="BT748" s="0" t="n">
        <v>0</v>
      </c>
      <c r="BU748" s="0" t="s">
        <v>2651</v>
      </c>
      <c r="BW748" s="0" t="n">
        <v>2002</v>
      </c>
      <c r="BX748" s="0" t="n">
        <v>2018</v>
      </c>
      <c r="BY748" s="0" t="s">
        <v>2652</v>
      </c>
      <c r="BZ748" s="0" t="n">
        <v>2010</v>
      </c>
      <c r="CA748" s="0" t="n">
        <v>0.176470588235294</v>
      </c>
      <c r="CB748" s="0" t="n">
        <v>0</v>
      </c>
      <c r="CC748" s="0" t="n">
        <v>1</v>
      </c>
      <c r="CD748" s="0" t="n">
        <v>0.0277575295454959</v>
      </c>
      <c r="CE748" s="0" t="n">
        <v>1</v>
      </c>
    </row>
    <row r="749" customFormat="false" ht="15" hidden="false" customHeight="false" outlineLevel="0" collapsed="false">
      <c r="A749" s="0" t="s">
        <v>2645</v>
      </c>
      <c r="B749" s="0" t="n">
        <v>2054</v>
      </c>
      <c r="C749" s="0" t="n">
        <v>0.00107323755671198</v>
      </c>
      <c r="D749" s="0" t="n">
        <v>6029</v>
      </c>
      <c r="E749" s="0" t="n">
        <f aca="false">IF(ISNUMBER($BA749),$BA749,IF(AND(ISNUMBER($D749),ISNUMBER($BW749),ISNUMBER($BX749)),$D749*($BX749-$BW749+1),""))</f>
        <v>102493</v>
      </c>
      <c r="H749" s="0" t="s">
        <v>118</v>
      </c>
      <c r="I749" s="0" t="s">
        <v>344</v>
      </c>
      <c r="J749" s="0" t="n">
        <f aca="false">IF($BW749&lt;&gt;"",$BW749,"")</f>
        <v>2002</v>
      </c>
      <c r="K749" s="0" t="n">
        <f aca="false">IF($BX749&lt;&gt;"",$BX749,"")</f>
        <v>2018</v>
      </c>
      <c r="L749" s="0" t="n">
        <f aca="false">IF(AND(ISNUMBER($BW749),ISNUMBER($BX749)),($BW749+$BX749)/2,"")</f>
        <v>2010</v>
      </c>
      <c r="M749" s="0" t="n">
        <f aca="false">IF($L749&lt;&gt;"",$L749,"")</f>
        <v>2010</v>
      </c>
      <c r="N749" s="0" t="n">
        <f aca="false">IF(AND(ISNUMBER($BW749),ISNUMBER($BX749)),MIN(1,MAX(0,($BX749-2016+1)/($BX749-$BW749+1))),"")</f>
        <v>0.176470588235294</v>
      </c>
      <c r="O749" s="0" t="n">
        <f aca="false">IF(AND(ISNUMBER($BW749),ISNUMBER($BX749)),MIN(1,MAX(0,($BX749-2017+1)/($BX749-$BW749+1))),"")</f>
        <v>0.117647058823529</v>
      </c>
      <c r="P749" s="0" t="n">
        <f aca="false">IF(AND(ISNUMBER($BW749),ISNUMBER($BX749)),MIN(1,MAX(0,($BX749-2018+1)/($BX749-$BW749+1))),"")</f>
        <v>0.0588235294117647</v>
      </c>
      <c r="Q749" s="0" t="n">
        <f aca="false">IF(AND(ISNUMBER($BW749),ISNUMBER($BX749)),MIN(1,MAX(0,($BX749-2019+1)/($BX749-$BW749+1))),"")</f>
        <v>0</v>
      </c>
      <c r="R749" s="0" t="n">
        <f aca="false">IF(AND(ISNUMBER($BW749),ISNUMBER($BX749)),MIN(1,MAX(0,($BX749-2016+1)/($BX749-$BW749+1))),"")</f>
        <v>0.176470588235294</v>
      </c>
      <c r="S749" s="0" t="n">
        <f aca="false">IF($L749&lt;&gt;"",IF($L749&gt;=2015.5,1,0),"")</f>
        <v>0</v>
      </c>
      <c r="T749" s="0" t="n">
        <f aca="false">IF($L749&lt;&gt;"",IF($L749&gt;=2016,1,0),"")</f>
        <v>0</v>
      </c>
      <c r="U749" s="0" t="n">
        <f aca="false">IF(ISNUMBER($BX749),IF($BX749&gt;=2016,1,0),"")</f>
        <v>1</v>
      </c>
      <c r="V749" s="0" t="n">
        <f aca="false">IF(ISNUMBER($BW749),IF($BW749&gt;=2016,1,0),"")</f>
        <v>0</v>
      </c>
      <c r="W749" s="0" t="str">
        <f aca="false">IF(AND(ISNUMBER($BW749),ISNUMBER($BX749)),IF($BW749&gt;=2016,"post-only",IF($BX749&lt;2016,"pre-only","mixed")),"")</f>
        <v>mixed</v>
      </c>
      <c r="X749" s="0" t="n">
        <f aca="false">IF(AND(ISNUMBER($BW749),ISNUMBER($BX749)),MIN(1,MAX(0,($BX749-2017+1)/($BX749-$BW749+1))),"")</f>
        <v>0.117647058823529</v>
      </c>
      <c r="Y749" s="0" t="n">
        <f aca="false">IF(AND(ISNUMBER($BW749),ISNUMBER($BX749)),MIN(1,MAX(0,($BX749-2018+1)/($BX749-$BW749+1))),"")</f>
        <v>0.0588235294117647</v>
      </c>
      <c r="Z749" s="0" t="n">
        <f aca="false">IF(AND(ISNUMBER($BW749),ISNUMBER($BX749)),MIN(1,MAX(0,($BX749-2019+1)/($BX749-$BW749+1))),"")</f>
        <v>0</v>
      </c>
      <c r="AA749" s="0" t="n">
        <f aca="false">IF(ISNUMBER($BX749),IF($BX749&gt;=2017,1,0),"")</f>
        <v>1</v>
      </c>
      <c r="AB749" s="0" t="n">
        <f aca="false">IF(ISNUMBER($BX749),IF($BX749&gt;=2018,1,0),"")</f>
        <v>1</v>
      </c>
      <c r="AC749" s="0" t="n">
        <f aca="false">IF(ISNUMBER($BX749),IF($BX749&gt;=2019,1,0),"")</f>
        <v>0</v>
      </c>
      <c r="AD749" s="0" t="n">
        <f aca="false">IF($L749&lt;&gt;"",IF($L749&gt;2013,1,0),"")</f>
        <v>0</v>
      </c>
      <c r="AE749" s="0" t="n">
        <f aca="false">IF($L749&lt;&gt;"",1+IF($L749&gt;2011,1,0)+IF($L749&gt;2014,1,0),"")</f>
        <v>1</v>
      </c>
      <c r="AF749" s="0" t="s">
        <v>87</v>
      </c>
      <c r="AG749" s="0" t="s">
        <v>88</v>
      </c>
      <c r="AH749" s="0" t="s">
        <v>90</v>
      </c>
      <c r="AI749" s="0" t="s">
        <v>90</v>
      </c>
      <c r="AJ749" s="0" t="s">
        <v>90</v>
      </c>
      <c r="AK749" s="0" t="str">
        <f aca="false">IF(AND($CF749&lt;&gt;"",IFERROR(INDEX(subsample_country_map!$B:$B,MATCH($CF749,subsample_country_map!$A:$A,0)),"")&lt;&gt;""),INDEX(subsample_country_map!$B:$B,MATCH($CF749,subsample_country_map!$A:$A,0)),INDEX(lookup!$AA:$AA,MATCH($A749,lookup!$A:$A,0)))</f>
        <v>99_NCE</v>
      </c>
      <c r="AL749" s="0" t="str">
        <f aca="false">IF(AND($CF749&lt;&gt;"",IFERROR(INDEX(subsample_country_map!$C:$C,MATCH($CF749,subsample_country_map!$A:$A,0)),"")&lt;&gt;""),INDEX(subsample_country_map!$C:$C,MATCH($CF749,subsample_country_map!$A:$A,0)),INDEX(lookup!$AB:$AB,MATCH($A749,lookup!$A:$A,0)))</f>
        <v>99_NCE</v>
      </c>
      <c r="AM749" s="0" t="str">
        <f aca="false">IF(AND($CF749&lt;&gt;"",IFERROR(INDEX(subsample_country_map!$D:$D,MATCH($CF749,subsample_country_map!$A:$A,0)),"")&lt;&gt;""),INDEX(subsample_country_map!$D:$D,MATCH($CF749,subsample_country_map!$A:$A,0)),INDEX(lookup!$AC:$AC,MATCH($A749,lookup!$A:$A,0)))</f>
        <v>99_NCE</v>
      </c>
      <c r="AN749" s="0" t="str">
        <f aca="false">IF(AND($CF749&lt;&gt;"",IFERROR(INDEX(subsample_country_map!$E:$E,MATCH($CF749,subsample_country_map!$A:$A,0)),"")&lt;&gt;""),INDEX(subsample_country_map!$E:$E,MATCH($CF749,subsample_country_map!$A:$A,0)),INDEX(lookup!$AD:$AD,MATCH($A749,lookup!$A:$A,0)))</f>
        <v>99_NCE</v>
      </c>
      <c r="AO749" s="0" t="str">
        <f aca="false">INDEX(lookup!$Y:$Y,MATCH($A749,lookup!$A:$A,0))</f>
        <v>0_published</v>
      </c>
      <c r="AP749" s="0" t="str">
        <f aca="false">INDEX(lookup!$Z:$Z,MATCH($A749,lookup!$A:$A,0))</f>
        <v>0_VHB low</v>
      </c>
      <c r="AQ749" s="0" t="str">
        <f aca="false">INDEX(lookup!$W:$W,MATCH($A749,lookup!$A:$A,0))</f>
        <v>2_sust</v>
      </c>
      <c r="AS749" s="0" t="s">
        <v>91</v>
      </c>
      <c r="AT749" s="0" t="s">
        <v>111</v>
      </c>
      <c r="AU749" s="0" t="s">
        <v>93</v>
      </c>
      <c r="AV749" s="0" t="s">
        <v>425</v>
      </c>
      <c r="AW749" s="0" t="s">
        <v>2646</v>
      </c>
      <c r="BA749" s="0" t="s">
        <v>95</v>
      </c>
      <c r="BB749" s="0" t="s">
        <v>96</v>
      </c>
      <c r="BC749" s="0" t="s">
        <v>122</v>
      </c>
      <c r="BD749" s="0" t="s">
        <v>123</v>
      </c>
      <c r="BE749" s="0" t="s">
        <v>98</v>
      </c>
      <c r="BI749" s="0" t="s">
        <v>2766</v>
      </c>
      <c r="BJ749" s="0" t="s">
        <v>2795</v>
      </c>
      <c r="BK749" s="0" t="s">
        <v>486</v>
      </c>
      <c r="BL749" s="0" t="s">
        <v>2796</v>
      </c>
      <c r="BM749" s="0" t="s">
        <v>2797</v>
      </c>
      <c r="BN749" s="0" t="s">
        <v>2650</v>
      </c>
      <c r="BO749" s="0" t="s">
        <v>105</v>
      </c>
      <c r="BP749" s="0" t="s">
        <v>2645</v>
      </c>
      <c r="BQ749" s="0" t="s">
        <v>127</v>
      </c>
      <c r="BT749" s="0" t="n">
        <v>0</v>
      </c>
      <c r="BU749" s="0" t="s">
        <v>2651</v>
      </c>
      <c r="BW749" s="0" t="n">
        <v>2002</v>
      </c>
      <c r="BX749" s="0" t="n">
        <v>2018</v>
      </c>
      <c r="BY749" s="0" t="s">
        <v>2652</v>
      </c>
      <c r="BZ749" s="0" t="n">
        <v>2010</v>
      </c>
      <c r="CA749" s="0" t="n">
        <v>0.176470588235294</v>
      </c>
      <c r="CB749" s="0" t="n">
        <v>0</v>
      </c>
      <c r="CC749" s="0" t="n">
        <v>1</v>
      </c>
      <c r="CD749" s="0" t="n">
        <v>0.00107323796877783</v>
      </c>
      <c r="CE749" s="0" t="n">
        <v>1</v>
      </c>
    </row>
    <row r="750" customFormat="false" ht="15" hidden="false" customHeight="false" outlineLevel="0" collapsed="false">
      <c r="A750" s="0" t="s">
        <v>2645</v>
      </c>
      <c r="B750" s="0" t="n">
        <v>2055</v>
      </c>
      <c r="C750" s="0" t="n">
        <v>0.0339152467089713</v>
      </c>
      <c r="D750" s="0" t="n">
        <v>6029</v>
      </c>
      <c r="E750" s="0" t="n">
        <f aca="false">IF(ISNUMBER($BA750),$BA750,IF(AND(ISNUMBER($D750),ISNUMBER($BW750),ISNUMBER($BX750)),$D750*($BX750-$BW750+1),""))</f>
        <v>102493</v>
      </c>
      <c r="H750" s="0" t="s">
        <v>118</v>
      </c>
      <c r="I750" s="0" t="s">
        <v>344</v>
      </c>
      <c r="J750" s="0" t="n">
        <f aca="false">IF($BW750&lt;&gt;"",$BW750,"")</f>
        <v>2002</v>
      </c>
      <c r="K750" s="0" t="n">
        <f aca="false">IF($BX750&lt;&gt;"",$BX750,"")</f>
        <v>2018</v>
      </c>
      <c r="L750" s="0" t="n">
        <f aca="false">IF(AND(ISNUMBER($BW750),ISNUMBER($BX750)),($BW750+$BX750)/2,"")</f>
        <v>2010</v>
      </c>
      <c r="M750" s="0" t="n">
        <f aca="false">IF($L750&lt;&gt;"",$L750,"")</f>
        <v>2010</v>
      </c>
      <c r="N750" s="0" t="n">
        <f aca="false">IF(AND(ISNUMBER($BW750),ISNUMBER($BX750)),MIN(1,MAX(0,($BX750-2016+1)/($BX750-$BW750+1))),"")</f>
        <v>0.176470588235294</v>
      </c>
      <c r="O750" s="0" t="n">
        <f aca="false">IF(AND(ISNUMBER($BW750),ISNUMBER($BX750)),MIN(1,MAX(0,($BX750-2017+1)/($BX750-$BW750+1))),"")</f>
        <v>0.117647058823529</v>
      </c>
      <c r="P750" s="0" t="n">
        <f aca="false">IF(AND(ISNUMBER($BW750),ISNUMBER($BX750)),MIN(1,MAX(0,($BX750-2018+1)/($BX750-$BW750+1))),"")</f>
        <v>0.0588235294117647</v>
      </c>
      <c r="Q750" s="0" t="n">
        <f aca="false">IF(AND(ISNUMBER($BW750),ISNUMBER($BX750)),MIN(1,MAX(0,($BX750-2019+1)/($BX750-$BW750+1))),"")</f>
        <v>0</v>
      </c>
      <c r="R750" s="0" t="n">
        <f aca="false">IF(AND(ISNUMBER($BW750),ISNUMBER($BX750)),MIN(1,MAX(0,($BX750-2016+1)/($BX750-$BW750+1))),"")</f>
        <v>0.176470588235294</v>
      </c>
      <c r="S750" s="0" t="n">
        <f aca="false">IF($L750&lt;&gt;"",IF($L750&gt;=2015.5,1,0),"")</f>
        <v>0</v>
      </c>
      <c r="T750" s="0" t="n">
        <f aca="false">IF($L750&lt;&gt;"",IF($L750&gt;=2016,1,0),"")</f>
        <v>0</v>
      </c>
      <c r="U750" s="0" t="n">
        <f aca="false">IF(ISNUMBER($BX750),IF($BX750&gt;=2016,1,0),"")</f>
        <v>1</v>
      </c>
      <c r="V750" s="0" t="n">
        <f aca="false">IF(ISNUMBER($BW750),IF($BW750&gt;=2016,1,0),"")</f>
        <v>0</v>
      </c>
      <c r="W750" s="0" t="str">
        <f aca="false">IF(AND(ISNUMBER($BW750),ISNUMBER($BX750)),IF($BW750&gt;=2016,"post-only",IF($BX750&lt;2016,"pre-only","mixed")),"")</f>
        <v>mixed</v>
      </c>
      <c r="X750" s="0" t="n">
        <f aca="false">IF(AND(ISNUMBER($BW750),ISNUMBER($BX750)),MIN(1,MAX(0,($BX750-2017+1)/($BX750-$BW750+1))),"")</f>
        <v>0.117647058823529</v>
      </c>
      <c r="Y750" s="0" t="n">
        <f aca="false">IF(AND(ISNUMBER($BW750),ISNUMBER($BX750)),MIN(1,MAX(0,($BX750-2018+1)/($BX750-$BW750+1))),"")</f>
        <v>0.0588235294117647</v>
      </c>
      <c r="Z750" s="0" t="n">
        <f aca="false">IF(AND(ISNUMBER($BW750),ISNUMBER($BX750)),MIN(1,MAX(0,($BX750-2019+1)/($BX750-$BW750+1))),"")</f>
        <v>0</v>
      </c>
      <c r="AA750" s="0" t="n">
        <f aca="false">IF(ISNUMBER($BX750),IF($BX750&gt;=2017,1,0),"")</f>
        <v>1</v>
      </c>
      <c r="AB750" s="0" t="n">
        <f aca="false">IF(ISNUMBER($BX750),IF($BX750&gt;=2018,1,0),"")</f>
        <v>1</v>
      </c>
      <c r="AC750" s="0" t="n">
        <f aca="false">IF(ISNUMBER($BX750),IF($BX750&gt;=2019,1,0),"")</f>
        <v>0</v>
      </c>
      <c r="AD750" s="0" t="n">
        <f aca="false">IF($L750&lt;&gt;"",IF($L750&gt;2013,1,0),"")</f>
        <v>0</v>
      </c>
      <c r="AE750" s="0" t="n">
        <f aca="false">IF($L750&lt;&gt;"",1+IF($L750&gt;2011,1,0)+IF($L750&gt;2014,1,0),"")</f>
        <v>1</v>
      </c>
      <c r="AF750" s="0" t="s">
        <v>87</v>
      </c>
      <c r="AG750" s="0" t="s">
        <v>88</v>
      </c>
      <c r="AH750" s="0" t="s">
        <v>90</v>
      </c>
      <c r="AI750" s="0" t="s">
        <v>90</v>
      </c>
      <c r="AJ750" s="0" t="s">
        <v>90</v>
      </c>
      <c r="AK750" s="0" t="str">
        <f aca="false">IF(AND($CF750&lt;&gt;"",IFERROR(INDEX(subsample_country_map!$B:$B,MATCH($CF750,subsample_country_map!$A:$A,0)),"")&lt;&gt;""),INDEX(subsample_country_map!$B:$B,MATCH($CF750,subsample_country_map!$A:$A,0)),INDEX(lookup!$AA:$AA,MATCH($A750,lookup!$A:$A,0)))</f>
        <v>99_NCE</v>
      </c>
      <c r="AL750" s="0" t="str">
        <f aca="false">IF(AND($CF750&lt;&gt;"",IFERROR(INDEX(subsample_country_map!$C:$C,MATCH($CF750,subsample_country_map!$A:$A,0)),"")&lt;&gt;""),INDEX(subsample_country_map!$C:$C,MATCH($CF750,subsample_country_map!$A:$A,0)),INDEX(lookup!$AB:$AB,MATCH($A750,lookup!$A:$A,0)))</f>
        <v>99_NCE</v>
      </c>
      <c r="AM750" s="0" t="str">
        <f aca="false">IF(AND($CF750&lt;&gt;"",IFERROR(INDEX(subsample_country_map!$D:$D,MATCH($CF750,subsample_country_map!$A:$A,0)),"")&lt;&gt;""),INDEX(subsample_country_map!$D:$D,MATCH($CF750,subsample_country_map!$A:$A,0)),INDEX(lookup!$AC:$AC,MATCH($A750,lookup!$A:$A,0)))</f>
        <v>99_NCE</v>
      </c>
      <c r="AN750" s="0" t="str">
        <f aca="false">IF(AND($CF750&lt;&gt;"",IFERROR(INDEX(subsample_country_map!$E:$E,MATCH($CF750,subsample_country_map!$A:$A,0)),"")&lt;&gt;""),INDEX(subsample_country_map!$E:$E,MATCH($CF750,subsample_country_map!$A:$A,0)),INDEX(lookup!$AD:$AD,MATCH($A750,lookup!$A:$A,0)))</f>
        <v>99_NCE</v>
      </c>
      <c r="AO750" s="0" t="str">
        <f aca="false">INDEX(lookup!$Y:$Y,MATCH($A750,lookup!$A:$A,0))</f>
        <v>0_published</v>
      </c>
      <c r="AP750" s="0" t="str">
        <f aca="false">INDEX(lookup!$Z:$Z,MATCH($A750,lookup!$A:$A,0))</f>
        <v>0_VHB low</v>
      </c>
      <c r="AQ750" s="0" t="str">
        <f aca="false">INDEX(lookup!$W:$W,MATCH($A750,lookup!$A:$A,0))</f>
        <v>2_sust</v>
      </c>
      <c r="AS750" s="0" t="s">
        <v>91</v>
      </c>
      <c r="AT750" s="0" t="s">
        <v>111</v>
      </c>
      <c r="AU750" s="0" t="s">
        <v>93</v>
      </c>
      <c r="AV750" s="0" t="s">
        <v>2798</v>
      </c>
      <c r="AW750" s="0" t="s">
        <v>1667</v>
      </c>
      <c r="BA750" s="0" t="s">
        <v>95</v>
      </c>
      <c r="BB750" s="0" t="s">
        <v>96</v>
      </c>
      <c r="BC750" s="0" t="s">
        <v>122</v>
      </c>
      <c r="BD750" s="0" t="s">
        <v>123</v>
      </c>
      <c r="BE750" s="0" t="s">
        <v>98</v>
      </c>
      <c r="BI750" s="0" t="s">
        <v>2766</v>
      </c>
      <c r="BJ750" s="0" t="s">
        <v>2799</v>
      </c>
      <c r="BK750" s="0" t="s">
        <v>486</v>
      </c>
      <c r="BL750" s="0" t="s">
        <v>2800</v>
      </c>
      <c r="BM750" s="0" t="s">
        <v>2797</v>
      </c>
      <c r="BN750" s="0" t="s">
        <v>2650</v>
      </c>
      <c r="BO750" s="0" t="s">
        <v>105</v>
      </c>
      <c r="BP750" s="0" t="s">
        <v>2645</v>
      </c>
      <c r="BQ750" s="0" t="s">
        <v>127</v>
      </c>
      <c r="BT750" s="0" t="n">
        <v>0</v>
      </c>
      <c r="BU750" s="0" t="s">
        <v>2651</v>
      </c>
      <c r="BW750" s="0" t="n">
        <v>2002</v>
      </c>
      <c r="BX750" s="0" t="n">
        <v>2018</v>
      </c>
      <c r="BY750" s="0" t="s">
        <v>2652</v>
      </c>
      <c r="BZ750" s="0" t="n">
        <v>2010</v>
      </c>
      <c r="CA750" s="0" t="n">
        <v>0.176470588235294</v>
      </c>
      <c r="CB750" s="0" t="n">
        <v>0</v>
      </c>
      <c r="CC750" s="0" t="n">
        <v>1</v>
      </c>
      <c r="CD750" s="0" t="n">
        <v>0.0339282592932925</v>
      </c>
      <c r="CE750" s="0" t="n">
        <v>1</v>
      </c>
    </row>
    <row r="751" customFormat="false" ht="15" hidden="false" customHeight="false" outlineLevel="0" collapsed="false">
      <c r="A751" s="0" t="s">
        <v>2645</v>
      </c>
      <c r="B751" s="0" t="n">
        <v>2056</v>
      </c>
      <c r="C751" s="0" t="n">
        <v>0.00321969783587785</v>
      </c>
      <c r="D751" s="0" t="n">
        <v>6029</v>
      </c>
      <c r="E751" s="0" t="n">
        <f aca="false">IF(ISNUMBER($BA751),$BA751,IF(AND(ISNUMBER($D751),ISNUMBER($BW751),ISNUMBER($BX751)),$D751*($BX751-$BW751+1),""))</f>
        <v>102493</v>
      </c>
      <c r="H751" s="0" t="s">
        <v>118</v>
      </c>
      <c r="I751" s="0" t="s">
        <v>344</v>
      </c>
      <c r="J751" s="0" t="n">
        <f aca="false">IF($BW751&lt;&gt;"",$BW751,"")</f>
        <v>2002</v>
      </c>
      <c r="K751" s="0" t="n">
        <f aca="false">IF($BX751&lt;&gt;"",$BX751,"")</f>
        <v>2018</v>
      </c>
      <c r="L751" s="0" t="n">
        <f aca="false">IF(AND(ISNUMBER($BW751),ISNUMBER($BX751)),($BW751+$BX751)/2,"")</f>
        <v>2010</v>
      </c>
      <c r="M751" s="0" t="n">
        <f aca="false">IF($L751&lt;&gt;"",$L751,"")</f>
        <v>2010</v>
      </c>
      <c r="N751" s="0" t="n">
        <f aca="false">IF(AND(ISNUMBER($BW751),ISNUMBER($BX751)),MIN(1,MAX(0,($BX751-2016+1)/($BX751-$BW751+1))),"")</f>
        <v>0.176470588235294</v>
      </c>
      <c r="O751" s="0" t="n">
        <f aca="false">IF(AND(ISNUMBER($BW751),ISNUMBER($BX751)),MIN(1,MAX(0,($BX751-2017+1)/($BX751-$BW751+1))),"")</f>
        <v>0.117647058823529</v>
      </c>
      <c r="P751" s="0" t="n">
        <f aca="false">IF(AND(ISNUMBER($BW751),ISNUMBER($BX751)),MIN(1,MAX(0,($BX751-2018+1)/($BX751-$BW751+1))),"")</f>
        <v>0.0588235294117647</v>
      </c>
      <c r="Q751" s="0" t="n">
        <f aca="false">IF(AND(ISNUMBER($BW751),ISNUMBER($BX751)),MIN(1,MAX(0,($BX751-2019+1)/($BX751-$BW751+1))),"")</f>
        <v>0</v>
      </c>
      <c r="R751" s="0" t="n">
        <f aca="false">IF(AND(ISNUMBER($BW751),ISNUMBER($BX751)),MIN(1,MAX(0,($BX751-2016+1)/($BX751-$BW751+1))),"")</f>
        <v>0.176470588235294</v>
      </c>
      <c r="S751" s="0" t="n">
        <f aca="false">IF($L751&lt;&gt;"",IF($L751&gt;=2015.5,1,0),"")</f>
        <v>0</v>
      </c>
      <c r="T751" s="0" t="n">
        <f aca="false">IF($L751&lt;&gt;"",IF($L751&gt;=2016,1,0),"")</f>
        <v>0</v>
      </c>
      <c r="U751" s="0" t="n">
        <f aca="false">IF(ISNUMBER($BX751),IF($BX751&gt;=2016,1,0),"")</f>
        <v>1</v>
      </c>
      <c r="V751" s="0" t="n">
        <f aca="false">IF(ISNUMBER($BW751),IF($BW751&gt;=2016,1,0),"")</f>
        <v>0</v>
      </c>
      <c r="W751" s="0" t="str">
        <f aca="false">IF(AND(ISNUMBER($BW751),ISNUMBER($BX751)),IF($BW751&gt;=2016,"post-only",IF($BX751&lt;2016,"pre-only","mixed")),"")</f>
        <v>mixed</v>
      </c>
      <c r="X751" s="0" t="n">
        <f aca="false">IF(AND(ISNUMBER($BW751),ISNUMBER($BX751)),MIN(1,MAX(0,($BX751-2017+1)/($BX751-$BW751+1))),"")</f>
        <v>0.117647058823529</v>
      </c>
      <c r="Y751" s="0" t="n">
        <f aca="false">IF(AND(ISNUMBER($BW751),ISNUMBER($BX751)),MIN(1,MAX(0,($BX751-2018+1)/($BX751-$BW751+1))),"")</f>
        <v>0.0588235294117647</v>
      </c>
      <c r="Z751" s="0" t="n">
        <f aca="false">IF(AND(ISNUMBER($BW751),ISNUMBER($BX751)),MIN(1,MAX(0,($BX751-2019+1)/($BX751-$BW751+1))),"")</f>
        <v>0</v>
      </c>
      <c r="AA751" s="0" t="n">
        <f aca="false">IF(ISNUMBER($BX751),IF($BX751&gt;=2017,1,0),"")</f>
        <v>1</v>
      </c>
      <c r="AB751" s="0" t="n">
        <f aca="false">IF(ISNUMBER($BX751),IF($BX751&gt;=2018,1,0),"")</f>
        <v>1</v>
      </c>
      <c r="AC751" s="0" t="n">
        <f aca="false">IF(ISNUMBER($BX751),IF($BX751&gt;=2019,1,0),"")</f>
        <v>0</v>
      </c>
      <c r="AD751" s="0" t="n">
        <f aca="false">IF($L751&lt;&gt;"",IF($L751&gt;2013,1,0),"")</f>
        <v>0</v>
      </c>
      <c r="AE751" s="0" t="n">
        <f aca="false">IF($L751&lt;&gt;"",1+IF($L751&gt;2011,1,0)+IF($L751&gt;2014,1,0),"")</f>
        <v>1</v>
      </c>
      <c r="AF751" s="0" t="s">
        <v>87</v>
      </c>
      <c r="AG751" s="0" t="s">
        <v>88</v>
      </c>
      <c r="AH751" s="0" t="s">
        <v>90</v>
      </c>
      <c r="AI751" s="0" t="s">
        <v>90</v>
      </c>
      <c r="AJ751" s="0" t="s">
        <v>90</v>
      </c>
      <c r="AK751" s="0" t="str">
        <f aca="false">IF(AND($CF751&lt;&gt;"",IFERROR(INDEX(subsample_country_map!$B:$B,MATCH($CF751,subsample_country_map!$A:$A,0)),"")&lt;&gt;""),INDEX(subsample_country_map!$B:$B,MATCH($CF751,subsample_country_map!$A:$A,0)),INDEX(lookup!$AA:$AA,MATCH($A751,lookup!$A:$A,0)))</f>
        <v>99_NCE</v>
      </c>
      <c r="AL751" s="0" t="str">
        <f aca="false">IF(AND($CF751&lt;&gt;"",IFERROR(INDEX(subsample_country_map!$C:$C,MATCH($CF751,subsample_country_map!$A:$A,0)),"")&lt;&gt;""),INDEX(subsample_country_map!$C:$C,MATCH($CF751,subsample_country_map!$A:$A,0)),INDEX(lookup!$AB:$AB,MATCH($A751,lookup!$A:$A,0)))</f>
        <v>99_NCE</v>
      </c>
      <c r="AM751" s="0" t="str">
        <f aca="false">IF(AND($CF751&lt;&gt;"",IFERROR(INDEX(subsample_country_map!$D:$D,MATCH($CF751,subsample_country_map!$A:$A,0)),"")&lt;&gt;""),INDEX(subsample_country_map!$D:$D,MATCH($CF751,subsample_country_map!$A:$A,0)),INDEX(lookup!$AC:$AC,MATCH($A751,lookup!$A:$A,0)))</f>
        <v>99_NCE</v>
      </c>
      <c r="AN751" s="0" t="str">
        <f aca="false">IF(AND($CF751&lt;&gt;"",IFERROR(INDEX(subsample_country_map!$E:$E,MATCH($CF751,subsample_country_map!$A:$A,0)),"")&lt;&gt;""),INDEX(subsample_country_map!$E:$E,MATCH($CF751,subsample_country_map!$A:$A,0)),INDEX(lookup!$AD:$AD,MATCH($A751,lookup!$A:$A,0)))</f>
        <v>99_NCE</v>
      </c>
      <c r="AO751" s="0" t="str">
        <f aca="false">INDEX(lookup!$Y:$Y,MATCH($A751,lookup!$A:$A,0))</f>
        <v>0_published</v>
      </c>
      <c r="AP751" s="0" t="str">
        <f aca="false">INDEX(lookup!$Z:$Z,MATCH($A751,lookup!$A:$A,0))</f>
        <v>0_VHB low</v>
      </c>
      <c r="AQ751" s="0" t="str">
        <f aca="false">INDEX(lookup!$W:$W,MATCH($A751,lookup!$A:$A,0))</f>
        <v>2_sust</v>
      </c>
      <c r="AS751" s="0" t="s">
        <v>91</v>
      </c>
      <c r="AT751" s="0" t="s">
        <v>111</v>
      </c>
      <c r="AU751" s="0" t="s">
        <v>93</v>
      </c>
      <c r="AV751" s="0" t="s">
        <v>432</v>
      </c>
      <c r="AW751" s="0" t="s">
        <v>2646</v>
      </c>
      <c r="BA751" s="0" t="s">
        <v>95</v>
      </c>
      <c r="BB751" s="0" t="s">
        <v>96</v>
      </c>
      <c r="BC751" s="0" t="s">
        <v>122</v>
      </c>
      <c r="BD751" s="0" t="s">
        <v>123</v>
      </c>
      <c r="BE751" s="0" t="s">
        <v>98</v>
      </c>
      <c r="BI751" s="0" t="s">
        <v>2766</v>
      </c>
      <c r="BJ751" s="0" t="s">
        <v>2801</v>
      </c>
      <c r="BK751" s="0" t="s">
        <v>486</v>
      </c>
      <c r="BL751" s="0" t="s">
        <v>2802</v>
      </c>
      <c r="BM751" s="0" t="s">
        <v>2797</v>
      </c>
      <c r="BN751" s="0" t="s">
        <v>2650</v>
      </c>
      <c r="BO751" s="0" t="s">
        <v>105</v>
      </c>
      <c r="BP751" s="0" t="s">
        <v>2645</v>
      </c>
      <c r="BQ751" s="0" t="s">
        <v>127</v>
      </c>
      <c r="BT751" s="0" t="n">
        <v>0</v>
      </c>
      <c r="BU751" s="0" t="s">
        <v>2651</v>
      </c>
      <c r="BW751" s="0" t="n">
        <v>2002</v>
      </c>
      <c r="BX751" s="0" t="n">
        <v>2018</v>
      </c>
      <c r="BY751" s="0" t="s">
        <v>2652</v>
      </c>
      <c r="BZ751" s="0" t="n">
        <v>2010</v>
      </c>
      <c r="CA751" s="0" t="n">
        <v>0.176470588235294</v>
      </c>
      <c r="CB751" s="0" t="n">
        <v>0</v>
      </c>
      <c r="CC751" s="0" t="n">
        <v>1</v>
      </c>
      <c r="CD751" s="0" t="n">
        <v>0.00321970896156372</v>
      </c>
      <c r="CE751" s="0" t="n">
        <v>1</v>
      </c>
    </row>
    <row r="752" customFormat="false" ht="15" hidden="false" customHeight="false" outlineLevel="0" collapsed="false">
      <c r="A752" s="0" t="s">
        <v>2645</v>
      </c>
      <c r="B752" s="0" t="n">
        <v>2057</v>
      </c>
      <c r="C752" s="0" t="n">
        <v>0.0448936853821319</v>
      </c>
      <c r="D752" s="0" t="n">
        <v>6029</v>
      </c>
      <c r="E752" s="0" t="n">
        <f aca="false">IF(ISNUMBER($BA752),$BA752,IF(AND(ISNUMBER($D752),ISNUMBER($BW752),ISNUMBER($BX752)),$D752*($BX752-$BW752+1),""))</f>
        <v>102493</v>
      </c>
      <c r="H752" s="0" t="s">
        <v>118</v>
      </c>
      <c r="I752" s="0" t="s">
        <v>344</v>
      </c>
      <c r="J752" s="0" t="n">
        <f aca="false">IF($BW752&lt;&gt;"",$BW752,"")</f>
        <v>2002</v>
      </c>
      <c r="K752" s="0" t="n">
        <f aca="false">IF($BX752&lt;&gt;"",$BX752,"")</f>
        <v>2018</v>
      </c>
      <c r="L752" s="0" t="n">
        <f aca="false">IF(AND(ISNUMBER($BW752),ISNUMBER($BX752)),($BW752+$BX752)/2,"")</f>
        <v>2010</v>
      </c>
      <c r="M752" s="0" t="n">
        <f aca="false">IF($L752&lt;&gt;"",$L752,"")</f>
        <v>2010</v>
      </c>
      <c r="N752" s="0" t="n">
        <f aca="false">IF(AND(ISNUMBER($BW752),ISNUMBER($BX752)),MIN(1,MAX(0,($BX752-2016+1)/($BX752-$BW752+1))),"")</f>
        <v>0.176470588235294</v>
      </c>
      <c r="O752" s="0" t="n">
        <f aca="false">IF(AND(ISNUMBER($BW752),ISNUMBER($BX752)),MIN(1,MAX(0,($BX752-2017+1)/($BX752-$BW752+1))),"")</f>
        <v>0.117647058823529</v>
      </c>
      <c r="P752" s="0" t="n">
        <f aca="false">IF(AND(ISNUMBER($BW752),ISNUMBER($BX752)),MIN(1,MAX(0,($BX752-2018+1)/($BX752-$BW752+1))),"")</f>
        <v>0.0588235294117647</v>
      </c>
      <c r="Q752" s="0" t="n">
        <f aca="false">IF(AND(ISNUMBER($BW752),ISNUMBER($BX752)),MIN(1,MAX(0,($BX752-2019+1)/($BX752-$BW752+1))),"")</f>
        <v>0</v>
      </c>
      <c r="R752" s="0" t="n">
        <f aca="false">IF(AND(ISNUMBER($BW752),ISNUMBER($BX752)),MIN(1,MAX(0,($BX752-2016+1)/($BX752-$BW752+1))),"")</f>
        <v>0.176470588235294</v>
      </c>
      <c r="S752" s="0" t="n">
        <f aca="false">IF($L752&lt;&gt;"",IF($L752&gt;=2015.5,1,0),"")</f>
        <v>0</v>
      </c>
      <c r="T752" s="0" t="n">
        <f aca="false">IF($L752&lt;&gt;"",IF($L752&gt;=2016,1,0),"")</f>
        <v>0</v>
      </c>
      <c r="U752" s="0" t="n">
        <f aca="false">IF(ISNUMBER($BX752),IF($BX752&gt;=2016,1,0),"")</f>
        <v>1</v>
      </c>
      <c r="V752" s="0" t="n">
        <f aca="false">IF(ISNUMBER($BW752),IF($BW752&gt;=2016,1,0),"")</f>
        <v>0</v>
      </c>
      <c r="W752" s="0" t="str">
        <f aca="false">IF(AND(ISNUMBER($BW752),ISNUMBER($BX752)),IF($BW752&gt;=2016,"post-only",IF($BX752&lt;2016,"pre-only","mixed")),"")</f>
        <v>mixed</v>
      </c>
      <c r="X752" s="0" t="n">
        <f aca="false">IF(AND(ISNUMBER($BW752),ISNUMBER($BX752)),MIN(1,MAX(0,($BX752-2017+1)/($BX752-$BW752+1))),"")</f>
        <v>0.117647058823529</v>
      </c>
      <c r="Y752" s="0" t="n">
        <f aca="false">IF(AND(ISNUMBER($BW752),ISNUMBER($BX752)),MIN(1,MAX(0,($BX752-2018+1)/($BX752-$BW752+1))),"")</f>
        <v>0.0588235294117647</v>
      </c>
      <c r="Z752" s="0" t="n">
        <f aca="false">IF(AND(ISNUMBER($BW752),ISNUMBER($BX752)),MIN(1,MAX(0,($BX752-2019+1)/($BX752-$BW752+1))),"")</f>
        <v>0</v>
      </c>
      <c r="AA752" s="0" t="n">
        <f aca="false">IF(ISNUMBER($BX752),IF($BX752&gt;=2017,1,0),"")</f>
        <v>1</v>
      </c>
      <c r="AB752" s="0" t="n">
        <f aca="false">IF(ISNUMBER($BX752),IF($BX752&gt;=2018,1,0),"")</f>
        <v>1</v>
      </c>
      <c r="AC752" s="0" t="n">
        <f aca="false">IF(ISNUMBER($BX752),IF($BX752&gt;=2019,1,0),"")</f>
        <v>0</v>
      </c>
      <c r="AD752" s="0" t="n">
        <f aca="false">IF($L752&lt;&gt;"",IF($L752&gt;2013,1,0),"")</f>
        <v>0</v>
      </c>
      <c r="AE752" s="0" t="n">
        <f aca="false">IF($L752&lt;&gt;"",1+IF($L752&gt;2011,1,0)+IF($L752&gt;2014,1,0),"")</f>
        <v>1</v>
      </c>
      <c r="AF752" s="0" t="s">
        <v>87</v>
      </c>
      <c r="AG752" s="0" t="s">
        <v>88</v>
      </c>
      <c r="AH752" s="0" t="s">
        <v>90</v>
      </c>
      <c r="AI752" s="0" t="s">
        <v>90</v>
      </c>
      <c r="AJ752" s="0" t="s">
        <v>90</v>
      </c>
      <c r="AK752" s="0" t="str">
        <f aca="false">IF(AND($CF752&lt;&gt;"",IFERROR(INDEX(subsample_country_map!$B:$B,MATCH($CF752,subsample_country_map!$A:$A,0)),"")&lt;&gt;""),INDEX(subsample_country_map!$B:$B,MATCH($CF752,subsample_country_map!$A:$A,0)),INDEX(lookup!$AA:$AA,MATCH($A752,lookup!$A:$A,0)))</f>
        <v>99_NCE</v>
      </c>
      <c r="AL752" s="0" t="str">
        <f aca="false">IF(AND($CF752&lt;&gt;"",IFERROR(INDEX(subsample_country_map!$C:$C,MATCH($CF752,subsample_country_map!$A:$A,0)),"")&lt;&gt;""),INDEX(subsample_country_map!$C:$C,MATCH($CF752,subsample_country_map!$A:$A,0)),INDEX(lookup!$AB:$AB,MATCH($A752,lookup!$A:$A,0)))</f>
        <v>99_NCE</v>
      </c>
      <c r="AM752" s="0" t="str">
        <f aca="false">IF(AND($CF752&lt;&gt;"",IFERROR(INDEX(subsample_country_map!$D:$D,MATCH($CF752,subsample_country_map!$A:$A,0)),"")&lt;&gt;""),INDEX(subsample_country_map!$D:$D,MATCH($CF752,subsample_country_map!$A:$A,0)),INDEX(lookup!$AC:$AC,MATCH($A752,lookup!$A:$A,0)))</f>
        <v>99_NCE</v>
      </c>
      <c r="AN752" s="0" t="str">
        <f aca="false">IF(AND($CF752&lt;&gt;"",IFERROR(INDEX(subsample_country_map!$E:$E,MATCH($CF752,subsample_country_map!$A:$A,0)),"")&lt;&gt;""),INDEX(subsample_country_map!$E:$E,MATCH($CF752,subsample_country_map!$A:$A,0)),INDEX(lookup!$AD:$AD,MATCH($A752,lookup!$A:$A,0)))</f>
        <v>99_NCE</v>
      </c>
      <c r="AO752" s="0" t="str">
        <f aca="false">INDEX(lookup!$Y:$Y,MATCH($A752,lookup!$A:$A,0))</f>
        <v>0_published</v>
      </c>
      <c r="AP752" s="0" t="str">
        <f aca="false">INDEX(lookup!$Z:$Z,MATCH($A752,lookup!$A:$A,0))</f>
        <v>0_VHB low</v>
      </c>
      <c r="AQ752" s="0" t="str">
        <f aca="false">INDEX(lookup!$W:$W,MATCH($A752,lookup!$A:$A,0))</f>
        <v>2_sust</v>
      </c>
      <c r="AS752" s="0" t="s">
        <v>91</v>
      </c>
      <c r="AT752" s="0" t="s">
        <v>111</v>
      </c>
      <c r="AU752" s="0" t="s">
        <v>93</v>
      </c>
      <c r="AV752" s="0" t="s">
        <v>2803</v>
      </c>
      <c r="AW752" s="0" t="s">
        <v>2659</v>
      </c>
      <c r="BA752" s="0" t="s">
        <v>95</v>
      </c>
      <c r="BB752" s="0" t="s">
        <v>96</v>
      </c>
      <c r="BC752" s="0" t="s">
        <v>122</v>
      </c>
      <c r="BD752" s="0" t="s">
        <v>123</v>
      </c>
      <c r="BE752" s="0" t="s">
        <v>98</v>
      </c>
      <c r="BI752" s="0" t="s">
        <v>2766</v>
      </c>
      <c r="BJ752" s="0" t="s">
        <v>2804</v>
      </c>
      <c r="BK752" s="0" t="s">
        <v>486</v>
      </c>
      <c r="BL752" s="0" t="s">
        <v>2805</v>
      </c>
      <c r="BM752" s="0" t="s">
        <v>2797</v>
      </c>
      <c r="BN752" s="0" t="s">
        <v>2650</v>
      </c>
      <c r="BO752" s="0" t="s">
        <v>105</v>
      </c>
      <c r="BP752" s="0" t="s">
        <v>2645</v>
      </c>
      <c r="BQ752" s="0" t="s">
        <v>127</v>
      </c>
      <c r="BT752" s="0" t="n">
        <v>0</v>
      </c>
      <c r="BU752" s="0" t="s">
        <v>2651</v>
      </c>
      <c r="BW752" s="0" t="n">
        <v>2002</v>
      </c>
      <c r="BX752" s="0" t="n">
        <v>2018</v>
      </c>
      <c r="BY752" s="0" t="s">
        <v>2652</v>
      </c>
      <c r="BZ752" s="0" t="n">
        <v>2010</v>
      </c>
      <c r="CA752" s="0" t="n">
        <v>0.176470588235294</v>
      </c>
      <c r="CB752" s="0" t="n">
        <v>0</v>
      </c>
      <c r="CC752" s="0" t="n">
        <v>1</v>
      </c>
      <c r="CD752" s="0" t="n">
        <v>0.044923882127567</v>
      </c>
      <c r="CE752" s="0" t="n">
        <v>1</v>
      </c>
    </row>
    <row r="753" customFormat="false" ht="15" hidden="false" customHeight="false" outlineLevel="0" collapsed="false">
      <c r="A753" s="0" t="s">
        <v>2645</v>
      </c>
      <c r="B753" s="0" t="n">
        <v>2058</v>
      </c>
      <c r="C753" s="0" t="n">
        <v>0.0388811699722924</v>
      </c>
      <c r="D753" s="0" t="n">
        <v>6029</v>
      </c>
      <c r="E753" s="0" t="n">
        <f aca="false">IF(ISNUMBER($BA753),$BA753,IF(AND(ISNUMBER($D753),ISNUMBER($BW753),ISNUMBER($BX753)),$D753*($BX753-$BW753+1),""))</f>
        <v>102493</v>
      </c>
      <c r="H753" s="0" t="s">
        <v>118</v>
      </c>
      <c r="I753" s="0" t="s">
        <v>344</v>
      </c>
      <c r="J753" s="0" t="n">
        <f aca="false">IF($BW753&lt;&gt;"",$BW753,"")</f>
        <v>2002</v>
      </c>
      <c r="K753" s="0" t="n">
        <f aca="false">IF($BX753&lt;&gt;"",$BX753,"")</f>
        <v>2018</v>
      </c>
      <c r="L753" s="0" t="n">
        <f aca="false">IF(AND(ISNUMBER($BW753),ISNUMBER($BX753)),($BW753+$BX753)/2,"")</f>
        <v>2010</v>
      </c>
      <c r="M753" s="0" t="n">
        <f aca="false">IF($L753&lt;&gt;"",$L753,"")</f>
        <v>2010</v>
      </c>
      <c r="N753" s="0" t="n">
        <f aca="false">IF(AND(ISNUMBER($BW753),ISNUMBER($BX753)),MIN(1,MAX(0,($BX753-2016+1)/($BX753-$BW753+1))),"")</f>
        <v>0.176470588235294</v>
      </c>
      <c r="O753" s="0" t="n">
        <f aca="false">IF(AND(ISNUMBER($BW753),ISNUMBER($BX753)),MIN(1,MAX(0,($BX753-2017+1)/($BX753-$BW753+1))),"")</f>
        <v>0.117647058823529</v>
      </c>
      <c r="P753" s="0" t="n">
        <f aca="false">IF(AND(ISNUMBER($BW753),ISNUMBER($BX753)),MIN(1,MAX(0,($BX753-2018+1)/($BX753-$BW753+1))),"")</f>
        <v>0.0588235294117647</v>
      </c>
      <c r="Q753" s="0" t="n">
        <f aca="false">IF(AND(ISNUMBER($BW753),ISNUMBER($BX753)),MIN(1,MAX(0,($BX753-2019+1)/($BX753-$BW753+1))),"")</f>
        <v>0</v>
      </c>
      <c r="R753" s="0" t="n">
        <f aca="false">IF(AND(ISNUMBER($BW753),ISNUMBER($BX753)),MIN(1,MAX(0,($BX753-2016+1)/($BX753-$BW753+1))),"")</f>
        <v>0.176470588235294</v>
      </c>
      <c r="S753" s="0" t="n">
        <f aca="false">IF($L753&lt;&gt;"",IF($L753&gt;=2015.5,1,0),"")</f>
        <v>0</v>
      </c>
      <c r="T753" s="0" t="n">
        <f aca="false">IF($L753&lt;&gt;"",IF($L753&gt;=2016,1,0),"")</f>
        <v>0</v>
      </c>
      <c r="U753" s="0" t="n">
        <f aca="false">IF(ISNUMBER($BX753),IF($BX753&gt;=2016,1,0),"")</f>
        <v>1</v>
      </c>
      <c r="V753" s="0" t="n">
        <f aca="false">IF(ISNUMBER($BW753),IF($BW753&gt;=2016,1,0),"")</f>
        <v>0</v>
      </c>
      <c r="W753" s="0" t="str">
        <f aca="false">IF(AND(ISNUMBER($BW753),ISNUMBER($BX753)),IF($BW753&gt;=2016,"post-only",IF($BX753&lt;2016,"pre-only","mixed")),"")</f>
        <v>mixed</v>
      </c>
      <c r="X753" s="0" t="n">
        <f aca="false">IF(AND(ISNUMBER($BW753),ISNUMBER($BX753)),MIN(1,MAX(0,($BX753-2017+1)/($BX753-$BW753+1))),"")</f>
        <v>0.117647058823529</v>
      </c>
      <c r="Y753" s="0" t="n">
        <f aca="false">IF(AND(ISNUMBER($BW753),ISNUMBER($BX753)),MIN(1,MAX(0,($BX753-2018+1)/($BX753-$BW753+1))),"")</f>
        <v>0.0588235294117647</v>
      </c>
      <c r="Z753" s="0" t="n">
        <f aca="false">IF(AND(ISNUMBER($BW753),ISNUMBER($BX753)),MIN(1,MAX(0,($BX753-2019+1)/($BX753-$BW753+1))),"")</f>
        <v>0</v>
      </c>
      <c r="AA753" s="0" t="n">
        <f aca="false">IF(ISNUMBER($BX753),IF($BX753&gt;=2017,1,0),"")</f>
        <v>1</v>
      </c>
      <c r="AB753" s="0" t="n">
        <f aca="false">IF(ISNUMBER($BX753),IF($BX753&gt;=2018,1,0),"")</f>
        <v>1</v>
      </c>
      <c r="AC753" s="0" t="n">
        <f aca="false">IF(ISNUMBER($BX753),IF($BX753&gt;=2019,1,0),"")</f>
        <v>0</v>
      </c>
      <c r="AD753" s="0" t="n">
        <f aca="false">IF($L753&lt;&gt;"",IF($L753&gt;2013,1,0),"")</f>
        <v>0</v>
      </c>
      <c r="AE753" s="0" t="n">
        <f aca="false">IF($L753&lt;&gt;"",1+IF($L753&gt;2011,1,0)+IF($L753&gt;2014,1,0),"")</f>
        <v>1</v>
      </c>
      <c r="AF753" s="0" t="s">
        <v>87</v>
      </c>
      <c r="AG753" s="0" t="s">
        <v>88</v>
      </c>
      <c r="AH753" s="0" t="s">
        <v>90</v>
      </c>
      <c r="AI753" s="0" t="s">
        <v>90</v>
      </c>
      <c r="AJ753" s="0" t="s">
        <v>90</v>
      </c>
      <c r="AK753" s="0" t="str">
        <f aca="false">IF(AND($CF753&lt;&gt;"",IFERROR(INDEX(subsample_country_map!$B:$B,MATCH($CF753,subsample_country_map!$A:$A,0)),"")&lt;&gt;""),INDEX(subsample_country_map!$B:$B,MATCH($CF753,subsample_country_map!$A:$A,0)),INDEX(lookup!$AA:$AA,MATCH($A753,lookup!$A:$A,0)))</f>
        <v>99_NCE</v>
      </c>
      <c r="AL753" s="0" t="str">
        <f aca="false">IF(AND($CF753&lt;&gt;"",IFERROR(INDEX(subsample_country_map!$C:$C,MATCH($CF753,subsample_country_map!$A:$A,0)),"")&lt;&gt;""),INDEX(subsample_country_map!$C:$C,MATCH($CF753,subsample_country_map!$A:$A,0)),INDEX(lookup!$AB:$AB,MATCH($A753,lookup!$A:$A,0)))</f>
        <v>99_NCE</v>
      </c>
      <c r="AM753" s="0" t="str">
        <f aca="false">IF(AND($CF753&lt;&gt;"",IFERROR(INDEX(subsample_country_map!$D:$D,MATCH($CF753,subsample_country_map!$A:$A,0)),"")&lt;&gt;""),INDEX(subsample_country_map!$D:$D,MATCH($CF753,subsample_country_map!$A:$A,0)),INDEX(lookup!$AC:$AC,MATCH($A753,lookup!$A:$A,0)))</f>
        <v>99_NCE</v>
      </c>
      <c r="AN753" s="0" t="str">
        <f aca="false">IF(AND($CF753&lt;&gt;"",IFERROR(INDEX(subsample_country_map!$E:$E,MATCH($CF753,subsample_country_map!$A:$A,0)),"")&lt;&gt;""),INDEX(subsample_country_map!$E:$E,MATCH($CF753,subsample_country_map!$A:$A,0)),INDEX(lookup!$AD:$AD,MATCH($A753,lookup!$A:$A,0)))</f>
        <v>99_NCE</v>
      </c>
      <c r="AO753" s="0" t="str">
        <f aca="false">INDEX(lookup!$Y:$Y,MATCH($A753,lookup!$A:$A,0))</f>
        <v>0_published</v>
      </c>
      <c r="AP753" s="0" t="str">
        <f aca="false">INDEX(lookup!$Z:$Z,MATCH($A753,lookup!$A:$A,0))</f>
        <v>0_VHB low</v>
      </c>
      <c r="AQ753" s="0" t="str">
        <f aca="false">INDEX(lookup!$W:$W,MATCH($A753,lookup!$A:$A,0))</f>
        <v>2_sust</v>
      </c>
      <c r="AS753" s="0" t="s">
        <v>91</v>
      </c>
      <c r="AT753" s="0" t="s">
        <v>111</v>
      </c>
      <c r="AU753" s="0" t="s">
        <v>93</v>
      </c>
      <c r="AV753" s="0" t="s">
        <v>2806</v>
      </c>
      <c r="AW753" s="0" t="s">
        <v>2659</v>
      </c>
      <c r="BA753" s="0" t="s">
        <v>95</v>
      </c>
      <c r="BB753" s="0" t="s">
        <v>96</v>
      </c>
      <c r="BC753" s="0" t="s">
        <v>122</v>
      </c>
      <c r="BD753" s="0" t="s">
        <v>123</v>
      </c>
      <c r="BE753" s="0" t="s">
        <v>98</v>
      </c>
      <c r="BI753" s="0" t="s">
        <v>2766</v>
      </c>
      <c r="BJ753" s="0" t="s">
        <v>2807</v>
      </c>
      <c r="BK753" s="0" t="s">
        <v>486</v>
      </c>
      <c r="BL753" s="0" t="s">
        <v>2808</v>
      </c>
      <c r="BM753" s="0" t="s">
        <v>2797</v>
      </c>
      <c r="BN753" s="0" t="s">
        <v>2650</v>
      </c>
      <c r="BO753" s="0" t="s">
        <v>105</v>
      </c>
      <c r="BP753" s="0" t="s">
        <v>2645</v>
      </c>
      <c r="BQ753" s="0" t="s">
        <v>127</v>
      </c>
      <c r="BT753" s="0" t="n">
        <v>0</v>
      </c>
      <c r="BU753" s="0" t="s">
        <v>2651</v>
      </c>
      <c r="BW753" s="0" t="n">
        <v>2002</v>
      </c>
      <c r="BX753" s="0" t="n">
        <v>2018</v>
      </c>
      <c r="BY753" s="0" t="s">
        <v>2652</v>
      </c>
      <c r="BZ753" s="0" t="n">
        <v>2010</v>
      </c>
      <c r="CA753" s="0" t="n">
        <v>0.176470588235294</v>
      </c>
      <c r="CB753" s="0" t="n">
        <v>0</v>
      </c>
      <c r="CC753" s="0" t="n">
        <v>1</v>
      </c>
      <c r="CD753" s="0" t="n">
        <v>0.0389007805727798</v>
      </c>
      <c r="CE753" s="0" t="n">
        <v>1</v>
      </c>
    </row>
    <row r="754" customFormat="false" ht="15" hidden="false" customHeight="false" outlineLevel="0" collapsed="false">
      <c r="A754" s="0" t="s">
        <v>2809</v>
      </c>
      <c r="B754" s="0" t="n">
        <v>2059</v>
      </c>
      <c r="C754" s="0" t="n">
        <v>0.0620803877007692</v>
      </c>
      <c r="D754" s="0" t="n">
        <v>10066</v>
      </c>
      <c r="E754" s="0" t="n">
        <f aca="false">IF(ISNUMBER($BA754),$BA754,IF(AND(ISNUMBER($D754),ISNUMBER($BW754),ISNUMBER($BX754)),$D754*($BX754-$BW754+1),""))</f>
        <v>10066</v>
      </c>
      <c r="H754" s="0" t="s">
        <v>118</v>
      </c>
      <c r="I754" s="0" t="s">
        <v>344</v>
      </c>
      <c r="J754" s="0" t="n">
        <f aca="false">IF($BW754&lt;&gt;"",$BW754,"")</f>
        <v>2007</v>
      </c>
      <c r="K754" s="0" t="n">
        <f aca="false">IF($BX754&lt;&gt;"",$BX754,"")</f>
        <v>2016</v>
      </c>
      <c r="L754" s="0" t="n">
        <f aca="false">IF(AND(ISNUMBER($BW754),ISNUMBER($BX754)),($BW754+$BX754)/2,"")</f>
        <v>2011.5</v>
      </c>
      <c r="M754" s="0" t="n">
        <f aca="false">IF($L754&lt;&gt;"",$L754,"")</f>
        <v>2011.5</v>
      </c>
      <c r="N754" s="0" t="n">
        <f aca="false">IF(AND(ISNUMBER($BW754),ISNUMBER($BX754)),MIN(1,MAX(0,($BX754-2016+1)/($BX754-$BW754+1))),"")</f>
        <v>0.1</v>
      </c>
      <c r="O754" s="0" t="n">
        <f aca="false">IF(AND(ISNUMBER($BW754),ISNUMBER($BX754)),MIN(1,MAX(0,($BX754-2017+1)/($BX754-$BW754+1))),"")</f>
        <v>0</v>
      </c>
      <c r="P754" s="0" t="n">
        <f aca="false">IF(AND(ISNUMBER($BW754),ISNUMBER($BX754)),MIN(1,MAX(0,($BX754-2018+1)/($BX754-$BW754+1))),"")</f>
        <v>0</v>
      </c>
      <c r="Q754" s="0" t="n">
        <f aca="false">IF(AND(ISNUMBER($BW754),ISNUMBER($BX754)),MIN(1,MAX(0,($BX754-2019+1)/($BX754-$BW754+1))),"")</f>
        <v>0</v>
      </c>
      <c r="R754" s="0" t="n">
        <f aca="false">IF(AND(ISNUMBER($BW754),ISNUMBER($BX754)),MIN(1,MAX(0,($BX754-2016+1)/($BX754-$BW754+1))),"")</f>
        <v>0.1</v>
      </c>
      <c r="S754" s="0" t="n">
        <f aca="false">IF($L754&lt;&gt;"",IF($L754&gt;=2015.5,1,0),"")</f>
        <v>0</v>
      </c>
      <c r="T754" s="0" t="n">
        <f aca="false">IF($L754&lt;&gt;"",IF($L754&gt;=2016,1,0),"")</f>
        <v>0</v>
      </c>
      <c r="U754" s="0" t="n">
        <f aca="false">IF(ISNUMBER($BX754),IF($BX754&gt;=2016,1,0),"")</f>
        <v>1</v>
      </c>
      <c r="V754" s="0" t="n">
        <f aca="false">IF(ISNUMBER($BW754),IF($BW754&gt;=2016,1,0),"")</f>
        <v>0</v>
      </c>
      <c r="W754" s="0" t="str">
        <f aca="false">IF(AND(ISNUMBER($BW754),ISNUMBER($BX754)),IF($BW754&gt;=2016,"post-only",IF($BX754&lt;2016,"pre-only","mixed")),"")</f>
        <v>mixed</v>
      </c>
      <c r="X754" s="0" t="n">
        <f aca="false">IF(AND(ISNUMBER($BW754),ISNUMBER($BX754)),MIN(1,MAX(0,($BX754-2017+1)/($BX754-$BW754+1))),"")</f>
        <v>0</v>
      </c>
      <c r="Y754" s="0" t="n">
        <f aca="false">IF(AND(ISNUMBER($BW754),ISNUMBER($BX754)),MIN(1,MAX(0,($BX754-2018+1)/($BX754-$BW754+1))),"")</f>
        <v>0</v>
      </c>
      <c r="Z754" s="0" t="n">
        <f aca="false">IF(AND(ISNUMBER($BW754),ISNUMBER($BX754)),MIN(1,MAX(0,($BX754-2019+1)/($BX754-$BW754+1))),"")</f>
        <v>0</v>
      </c>
      <c r="AA754" s="0" t="n">
        <f aca="false">IF(ISNUMBER($BX754),IF($BX754&gt;=2017,1,0),"")</f>
        <v>0</v>
      </c>
      <c r="AB754" s="0" t="n">
        <f aca="false">IF(ISNUMBER($BX754),IF($BX754&gt;=2018,1,0),"")</f>
        <v>0</v>
      </c>
      <c r="AC754" s="0" t="n">
        <f aca="false">IF(ISNUMBER($BX754),IF($BX754&gt;=2019,1,0),"")</f>
        <v>0</v>
      </c>
      <c r="AD754" s="0" t="n">
        <f aca="false">IF($L754&lt;&gt;"",IF($L754&gt;2013,1,0),"")</f>
        <v>0</v>
      </c>
      <c r="AE754" s="0" t="n">
        <f aca="false">IF($L754&lt;&gt;"",1+IF($L754&gt;2011,1,0)+IF($L754&gt;2014,1,0),"")</f>
        <v>2</v>
      </c>
      <c r="AF754" s="0" t="s">
        <v>87</v>
      </c>
      <c r="AG754" s="0" t="s">
        <v>88</v>
      </c>
      <c r="AH754" s="0" t="s">
        <v>89</v>
      </c>
      <c r="AI754" s="0" t="s">
        <v>90</v>
      </c>
      <c r="AJ754" s="0" t="s">
        <v>90</v>
      </c>
      <c r="AK754" s="0" t="str">
        <f aca="false">IF(AND($CF754&lt;&gt;"",IFERROR(INDEX(subsample_country_map!$B:$B,MATCH($CF754,subsample_country_map!$A:$A,0)),"")&lt;&gt;""),INDEX(subsample_country_map!$B:$B,MATCH($CF754,subsample_country_map!$A:$A,0)),INDEX(lookup!$AA:$AA,MATCH($A754,lookup!$A:$A,0)))</f>
        <v>99_NCE</v>
      </c>
      <c r="AL754" s="0" t="str">
        <f aca="false">IF(AND($CF754&lt;&gt;"",IFERROR(INDEX(subsample_country_map!$C:$C,MATCH($CF754,subsample_country_map!$A:$A,0)),"")&lt;&gt;""),INDEX(subsample_country_map!$C:$C,MATCH($CF754,subsample_country_map!$A:$A,0)),INDEX(lookup!$AB:$AB,MATCH($A754,lookup!$A:$A,0)))</f>
        <v>99_NCE</v>
      </c>
      <c r="AM754" s="0" t="str">
        <f aca="false">IF(AND($CF754&lt;&gt;"",IFERROR(INDEX(subsample_country_map!$D:$D,MATCH($CF754,subsample_country_map!$A:$A,0)),"")&lt;&gt;""),INDEX(subsample_country_map!$D:$D,MATCH($CF754,subsample_country_map!$A:$A,0)),INDEX(lookup!$AC:$AC,MATCH($A754,lookup!$A:$A,0)))</f>
        <v>99_NCE</v>
      </c>
      <c r="AN754" s="0" t="str">
        <f aca="false">IF(AND($CF754&lt;&gt;"",IFERROR(INDEX(subsample_country_map!$E:$E,MATCH($CF754,subsample_country_map!$A:$A,0)),"")&lt;&gt;""),INDEX(subsample_country_map!$E:$E,MATCH($CF754,subsample_country_map!$A:$A,0)),INDEX(lookup!$AD:$AD,MATCH($A754,lookup!$A:$A,0)))</f>
        <v>99_NCE</v>
      </c>
      <c r="AO754" s="0" t="str">
        <f aca="false">INDEX(lookup!$Y:$Y,MATCH($A754,lookup!$A:$A,0))</f>
        <v>0_published</v>
      </c>
      <c r="AP754" s="0" t="str">
        <f aca="false">INDEX(lookup!$Z:$Z,MATCH($A754,lookup!$A:$A,0))</f>
        <v>1_VHB high</v>
      </c>
      <c r="AQ754" s="0" t="str">
        <f aca="false">INDEX(lookup!$W:$W,MATCH($A754,lookup!$A:$A,0))</f>
        <v>1_fin/acc/econ</v>
      </c>
      <c r="AS754" s="0" t="s">
        <v>91</v>
      </c>
      <c r="AT754" s="0" t="s">
        <v>397</v>
      </c>
      <c r="AU754" s="0" t="s">
        <v>93</v>
      </c>
      <c r="AV754" s="0" t="s">
        <v>2810</v>
      </c>
      <c r="AW754" s="0" t="s">
        <v>2811</v>
      </c>
      <c r="BA754" s="0" t="n">
        <v>10066</v>
      </c>
      <c r="BB754" s="0" t="s">
        <v>96</v>
      </c>
      <c r="BC754" s="0" t="s">
        <v>122</v>
      </c>
      <c r="BD754" s="0" t="s">
        <v>43</v>
      </c>
      <c r="BE754" s="0" t="s">
        <v>98</v>
      </c>
      <c r="BI754" s="0" t="s">
        <v>336</v>
      </c>
      <c r="BJ754" s="0" t="s">
        <v>2812</v>
      </c>
      <c r="BK754" s="0" t="s">
        <v>1053</v>
      </c>
      <c r="BL754" s="0" t="s">
        <v>2813</v>
      </c>
      <c r="BM754" s="0" t="s">
        <v>2814</v>
      </c>
      <c r="BN754" s="0" t="s">
        <v>2815</v>
      </c>
      <c r="BO754" s="0" t="s">
        <v>769</v>
      </c>
      <c r="BP754" s="0" t="s">
        <v>2809</v>
      </c>
      <c r="BQ754" s="0" t="s">
        <v>127</v>
      </c>
      <c r="BT754" s="0" t="n">
        <v>0</v>
      </c>
      <c r="BU754" s="0" t="s">
        <v>2816</v>
      </c>
      <c r="BW754" s="0" t="n">
        <v>2007</v>
      </c>
      <c r="BX754" s="0" t="n">
        <v>2016</v>
      </c>
      <c r="BY754" s="0" t="s">
        <v>2817</v>
      </c>
      <c r="BZ754" s="0" t="n">
        <v>2011.5</v>
      </c>
      <c r="CA754" s="0" t="n">
        <v>0.1</v>
      </c>
      <c r="CB754" s="0" t="n">
        <v>0</v>
      </c>
      <c r="CC754" s="0" t="n">
        <v>1</v>
      </c>
      <c r="CD754" s="0" t="n">
        <v>0.0621603247052706</v>
      </c>
      <c r="CE754" s="0" t="n">
        <v>1</v>
      </c>
    </row>
    <row r="755" customFormat="false" ht="15" hidden="false" customHeight="false" outlineLevel="0" collapsed="false">
      <c r="A755" s="0" t="s">
        <v>2809</v>
      </c>
      <c r="B755" s="0" t="n">
        <v>2060</v>
      </c>
      <c r="C755" s="0" t="n">
        <v>0.0244228393077853</v>
      </c>
      <c r="D755" s="0" t="n">
        <v>10066</v>
      </c>
      <c r="E755" s="0" t="n">
        <f aca="false">IF(ISNUMBER($BA755),$BA755,IF(AND(ISNUMBER($D755),ISNUMBER($BW755),ISNUMBER($BX755)),$D755*($BX755-$BW755+1),""))</f>
        <v>10066</v>
      </c>
      <c r="H755" s="0" t="s">
        <v>118</v>
      </c>
      <c r="I755" s="0" t="s">
        <v>344</v>
      </c>
      <c r="J755" s="0" t="n">
        <f aca="false">IF($BW755&lt;&gt;"",$BW755,"")</f>
        <v>2007</v>
      </c>
      <c r="K755" s="0" t="n">
        <f aca="false">IF($BX755&lt;&gt;"",$BX755,"")</f>
        <v>2016</v>
      </c>
      <c r="L755" s="0" t="n">
        <f aca="false">IF(AND(ISNUMBER($BW755),ISNUMBER($BX755)),($BW755+$BX755)/2,"")</f>
        <v>2011.5</v>
      </c>
      <c r="M755" s="0" t="n">
        <f aca="false">IF($L755&lt;&gt;"",$L755,"")</f>
        <v>2011.5</v>
      </c>
      <c r="N755" s="0" t="n">
        <f aca="false">IF(AND(ISNUMBER($BW755),ISNUMBER($BX755)),MIN(1,MAX(0,($BX755-2016+1)/($BX755-$BW755+1))),"")</f>
        <v>0.1</v>
      </c>
      <c r="O755" s="0" t="n">
        <f aca="false">IF(AND(ISNUMBER($BW755),ISNUMBER($BX755)),MIN(1,MAX(0,($BX755-2017+1)/($BX755-$BW755+1))),"")</f>
        <v>0</v>
      </c>
      <c r="P755" s="0" t="n">
        <f aca="false">IF(AND(ISNUMBER($BW755),ISNUMBER($BX755)),MIN(1,MAX(0,($BX755-2018+1)/($BX755-$BW755+1))),"")</f>
        <v>0</v>
      </c>
      <c r="Q755" s="0" t="n">
        <f aca="false">IF(AND(ISNUMBER($BW755),ISNUMBER($BX755)),MIN(1,MAX(0,($BX755-2019+1)/($BX755-$BW755+1))),"")</f>
        <v>0</v>
      </c>
      <c r="R755" s="0" t="n">
        <f aca="false">IF(AND(ISNUMBER($BW755),ISNUMBER($BX755)),MIN(1,MAX(0,($BX755-2016+1)/($BX755-$BW755+1))),"")</f>
        <v>0.1</v>
      </c>
      <c r="S755" s="0" t="n">
        <f aca="false">IF($L755&lt;&gt;"",IF($L755&gt;=2015.5,1,0),"")</f>
        <v>0</v>
      </c>
      <c r="T755" s="0" t="n">
        <f aca="false">IF($L755&lt;&gt;"",IF($L755&gt;=2016,1,0),"")</f>
        <v>0</v>
      </c>
      <c r="U755" s="0" t="n">
        <f aca="false">IF(ISNUMBER($BX755),IF($BX755&gt;=2016,1,0),"")</f>
        <v>1</v>
      </c>
      <c r="V755" s="0" t="n">
        <f aca="false">IF(ISNUMBER($BW755),IF($BW755&gt;=2016,1,0),"")</f>
        <v>0</v>
      </c>
      <c r="W755" s="0" t="str">
        <f aca="false">IF(AND(ISNUMBER($BW755),ISNUMBER($BX755)),IF($BW755&gt;=2016,"post-only",IF($BX755&lt;2016,"pre-only","mixed")),"")</f>
        <v>mixed</v>
      </c>
      <c r="X755" s="0" t="n">
        <f aca="false">IF(AND(ISNUMBER($BW755),ISNUMBER($BX755)),MIN(1,MAX(0,($BX755-2017+1)/($BX755-$BW755+1))),"")</f>
        <v>0</v>
      </c>
      <c r="Y755" s="0" t="n">
        <f aca="false">IF(AND(ISNUMBER($BW755),ISNUMBER($BX755)),MIN(1,MAX(0,($BX755-2018+1)/($BX755-$BW755+1))),"")</f>
        <v>0</v>
      </c>
      <c r="Z755" s="0" t="n">
        <f aca="false">IF(AND(ISNUMBER($BW755),ISNUMBER($BX755)),MIN(1,MAX(0,($BX755-2019+1)/($BX755-$BW755+1))),"")</f>
        <v>0</v>
      </c>
      <c r="AA755" s="0" t="n">
        <f aca="false">IF(ISNUMBER($BX755),IF($BX755&gt;=2017,1,0),"")</f>
        <v>0</v>
      </c>
      <c r="AB755" s="0" t="n">
        <f aca="false">IF(ISNUMBER($BX755),IF($BX755&gt;=2018,1,0),"")</f>
        <v>0</v>
      </c>
      <c r="AC755" s="0" t="n">
        <f aca="false">IF(ISNUMBER($BX755),IF($BX755&gt;=2019,1,0),"")</f>
        <v>0</v>
      </c>
      <c r="AD755" s="0" t="n">
        <f aca="false">IF($L755&lt;&gt;"",IF($L755&gt;2013,1,0),"")</f>
        <v>0</v>
      </c>
      <c r="AE755" s="0" t="n">
        <f aca="false">IF($L755&lt;&gt;"",1+IF($L755&gt;2011,1,0)+IF($L755&gt;2014,1,0),"")</f>
        <v>2</v>
      </c>
      <c r="AF755" s="0" t="s">
        <v>87</v>
      </c>
      <c r="AG755" s="0" t="s">
        <v>88</v>
      </c>
      <c r="AH755" s="0" t="s">
        <v>89</v>
      </c>
      <c r="AI755" s="0" t="s">
        <v>90</v>
      </c>
      <c r="AJ755" s="0" t="s">
        <v>90</v>
      </c>
      <c r="AK755" s="0" t="str">
        <f aca="false">IF(AND($CF755&lt;&gt;"",IFERROR(INDEX(subsample_country_map!$B:$B,MATCH($CF755,subsample_country_map!$A:$A,0)),"")&lt;&gt;""),INDEX(subsample_country_map!$B:$B,MATCH($CF755,subsample_country_map!$A:$A,0)),INDEX(lookup!$AA:$AA,MATCH($A755,lookup!$A:$A,0)))</f>
        <v>99_NCE</v>
      </c>
      <c r="AL755" s="0" t="str">
        <f aca="false">IF(AND($CF755&lt;&gt;"",IFERROR(INDEX(subsample_country_map!$C:$C,MATCH($CF755,subsample_country_map!$A:$A,0)),"")&lt;&gt;""),INDEX(subsample_country_map!$C:$C,MATCH($CF755,subsample_country_map!$A:$A,0)),INDEX(lookup!$AB:$AB,MATCH($A755,lookup!$A:$A,0)))</f>
        <v>99_NCE</v>
      </c>
      <c r="AM755" s="0" t="str">
        <f aca="false">IF(AND($CF755&lt;&gt;"",IFERROR(INDEX(subsample_country_map!$D:$D,MATCH($CF755,subsample_country_map!$A:$A,0)),"")&lt;&gt;""),INDEX(subsample_country_map!$D:$D,MATCH($CF755,subsample_country_map!$A:$A,0)),INDEX(lookup!$AC:$AC,MATCH($A755,lookup!$A:$A,0)))</f>
        <v>99_NCE</v>
      </c>
      <c r="AN755" s="0" t="str">
        <f aca="false">IF(AND($CF755&lt;&gt;"",IFERROR(INDEX(subsample_country_map!$E:$E,MATCH($CF755,subsample_country_map!$A:$A,0)),"")&lt;&gt;""),INDEX(subsample_country_map!$E:$E,MATCH($CF755,subsample_country_map!$A:$A,0)),INDEX(lookup!$AD:$AD,MATCH($A755,lookup!$A:$A,0)))</f>
        <v>99_NCE</v>
      </c>
      <c r="AO755" s="0" t="str">
        <f aca="false">INDEX(lookup!$Y:$Y,MATCH($A755,lookup!$A:$A,0))</f>
        <v>0_published</v>
      </c>
      <c r="AP755" s="0" t="str">
        <f aca="false">INDEX(lookup!$Z:$Z,MATCH($A755,lookup!$A:$A,0))</f>
        <v>1_VHB high</v>
      </c>
      <c r="AQ755" s="0" t="str">
        <f aca="false">INDEX(lookup!$W:$W,MATCH($A755,lookup!$A:$A,0))</f>
        <v>1_fin/acc/econ</v>
      </c>
      <c r="AS755" s="0" t="s">
        <v>91</v>
      </c>
      <c r="AT755" s="0" t="s">
        <v>397</v>
      </c>
      <c r="AU755" s="0" t="s">
        <v>93</v>
      </c>
      <c r="AV755" s="0" t="s">
        <v>2818</v>
      </c>
      <c r="AW755" s="0" t="s">
        <v>2819</v>
      </c>
      <c r="BA755" s="0" t="n">
        <v>10066</v>
      </c>
      <c r="BB755" s="0" t="s">
        <v>96</v>
      </c>
      <c r="BC755" s="0" t="s">
        <v>122</v>
      </c>
      <c r="BD755" s="0" t="s">
        <v>43</v>
      </c>
      <c r="BE755" s="0" t="s">
        <v>98</v>
      </c>
      <c r="BI755" s="0" t="s">
        <v>336</v>
      </c>
      <c r="BJ755" s="0" t="s">
        <v>2820</v>
      </c>
      <c r="BK755" s="0" t="s">
        <v>1053</v>
      </c>
      <c r="BL755" s="0" t="s">
        <v>2821</v>
      </c>
      <c r="BM755" s="0" t="s">
        <v>2814</v>
      </c>
      <c r="BN755" s="0" t="s">
        <v>2815</v>
      </c>
      <c r="BO755" s="0" t="s">
        <v>769</v>
      </c>
      <c r="BP755" s="0" t="s">
        <v>2809</v>
      </c>
      <c r="BQ755" s="0" t="s">
        <v>127</v>
      </c>
      <c r="BT755" s="0" t="n">
        <v>0</v>
      </c>
      <c r="BU755" s="0" t="s">
        <v>2816</v>
      </c>
      <c r="BW755" s="0" t="n">
        <v>2007</v>
      </c>
      <c r="BX755" s="0" t="n">
        <v>2016</v>
      </c>
      <c r="BY755" s="0" t="s">
        <v>2817</v>
      </c>
      <c r="BZ755" s="0" t="n">
        <v>2011.5</v>
      </c>
      <c r="CA755" s="0" t="n">
        <v>0.1</v>
      </c>
      <c r="CB755" s="0" t="n">
        <v>0</v>
      </c>
      <c r="CC755" s="0" t="n">
        <v>1</v>
      </c>
      <c r="CD755" s="0" t="n">
        <v>0.0244276969180454</v>
      </c>
      <c r="CE755" s="0" t="n">
        <v>1</v>
      </c>
    </row>
    <row r="756" customFormat="false" ht="15" hidden="false" customHeight="false" outlineLevel="0" collapsed="false">
      <c r="A756" s="0" t="s">
        <v>2809</v>
      </c>
      <c r="B756" s="0" t="n">
        <v>2061</v>
      </c>
      <c r="C756" s="0" t="n">
        <v>0.025786381463962</v>
      </c>
      <c r="D756" s="0" t="n">
        <v>10461</v>
      </c>
      <c r="E756" s="0" t="n">
        <f aca="false">IF(ISNUMBER($BA756),$BA756,IF(AND(ISNUMBER($D756),ISNUMBER($BW756),ISNUMBER($BX756)),$D756*($BX756-$BW756+1),""))</f>
        <v>10461</v>
      </c>
      <c r="H756" s="0" t="s">
        <v>118</v>
      </c>
      <c r="I756" s="0" t="s">
        <v>344</v>
      </c>
      <c r="J756" s="0" t="n">
        <f aca="false">IF($BW756&lt;&gt;"",$BW756,"")</f>
        <v>2007</v>
      </c>
      <c r="K756" s="0" t="n">
        <f aca="false">IF($BX756&lt;&gt;"",$BX756,"")</f>
        <v>2016</v>
      </c>
      <c r="L756" s="0" t="n">
        <f aca="false">IF(AND(ISNUMBER($BW756),ISNUMBER($BX756)),($BW756+$BX756)/2,"")</f>
        <v>2011.5</v>
      </c>
      <c r="M756" s="0" t="n">
        <f aca="false">IF($L756&lt;&gt;"",$L756,"")</f>
        <v>2011.5</v>
      </c>
      <c r="N756" s="0" t="n">
        <f aca="false">IF(AND(ISNUMBER($BW756),ISNUMBER($BX756)),MIN(1,MAX(0,($BX756-2016+1)/($BX756-$BW756+1))),"")</f>
        <v>0.1</v>
      </c>
      <c r="O756" s="0" t="n">
        <f aca="false">IF(AND(ISNUMBER($BW756),ISNUMBER($BX756)),MIN(1,MAX(0,($BX756-2017+1)/($BX756-$BW756+1))),"")</f>
        <v>0</v>
      </c>
      <c r="P756" s="0" t="n">
        <f aca="false">IF(AND(ISNUMBER($BW756),ISNUMBER($BX756)),MIN(1,MAX(0,($BX756-2018+1)/($BX756-$BW756+1))),"")</f>
        <v>0</v>
      </c>
      <c r="Q756" s="0" t="n">
        <f aca="false">IF(AND(ISNUMBER($BW756),ISNUMBER($BX756)),MIN(1,MAX(0,($BX756-2019+1)/($BX756-$BW756+1))),"")</f>
        <v>0</v>
      </c>
      <c r="R756" s="0" t="n">
        <f aca="false">IF(AND(ISNUMBER($BW756),ISNUMBER($BX756)),MIN(1,MAX(0,($BX756-2016+1)/($BX756-$BW756+1))),"")</f>
        <v>0.1</v>
      </c>
      <c r="S756" s="0" t="n">
        <f aca="false">IF($L756&lt;&gt;"",IF($L756&gt;=2015.5,1,0),"")</f>
        <v>0</v>
      </c>
      <c r="T756" s="0" t="n">
        <f aca="false">IF($L756&lt;&gt;"",IF($L756&gt;=2016,1,0),"")</f>
        <v>0</v>
      </c>
      <c r="U756" s="0" t="n">
        <f aca="false">IF(ISNUMBER($BX756),IF($BX756&gt;=2016,1,0),"")</f>
        <v>1</v>
      </c>
      <c r="V756" s="0" t="n">
        <f aca="false">IF(ISNUMBER($BW756),IF($BW756&gt;=2016,1,0),"")</f>
        <v>0</v>
      </c>
      <c r="W756" s="0" t="str">
        <f aca="false">IF(AND(ISNUMBER($BW756),ISNUMBER($BX756)),IF($BW756&gt;=2016,"post-only",IF($BX756&lt;2016,"pre-only","mixed")),"")</f>
        <v>mixed</v>
      </c>
      <c r="X756" s="0" t="n">
        <f aca="false">IF(AND(ISNUMBER($BW756),ISNUMBER($BX756)),MIN(1,MAX(0,($BX756-2017+1)/($BX756-$BW756+1))),"")</f>
        <v>0</v>
      </c>
      <c r="Y756" s="0" t="n">
        <f aca="false">IF(AND(ISNUMBER($BW756),ISNUMBER($BX756)),MIN(1,MAX(0,($BX756-2018+1)/($BX756-$BW756+1))),"")</f>
        <v>0</v>
      </c>
      <c r="Z756" s="0" t="n">
        <f aca="false">IF(AND(ISNUMBER($BW756),ISNUMBER($BX756)),MIN(1,MAX(0,($BX756-2019+1)/($BX756-$BW756+1))),"")</f>
        <v>0</v>
      </c>
      <c r="AA756" s="0" t="n">
        <f aca="false">IF(ISNUMBER($BX756),IF($BX756&gt;=2017,1,0),"")</f>
        <v>0</v>
      </c>
      <c r="AB756" s="0" t="n">
        <f aca="false">IF(ISNUMBER($BX756),IF($BX756&gt;=2018,1,0),"")</f>
        <v>0</v>
      </c>
      <c r="AC756" s="0" t="n">
        <f aca="false">IF(ISNUMBER($BX756),IF($BX756&gt;=2019,1,0),"")</f>
        <v>0</v>
      </c>
      <c r="AD756" s="0" t="n">
        <f aca="false">IF($L756&lt;&gt;"",IF($L756&gt;2013,1,0),"")</f>
        <v>0</v>
      </c>
      <c r="AE756" s="0" t="n">
        <f aca="false">IF($L756&lt;&gt;"",1+IF($L756&gt;2011,1,0)+IF($L756&gt;2014,1,0),"")</f>
        <v>2</v>
      </c>
      <c r="AF756" s="0" t="s">
        <v>87</v>
      </c>
      <c r="AG756" s="0" t="s">
        <v>88</v>
      </c>
      <c r="AH756" s="0" t="s">
        <v>89</v>
      </c>
      <c r="AI756" s="0" t="s">
        <v>90</v>
      </c>
      <c r="AJ756" s="0" t="s">
        <v>90</v>
      </c>
      <c r="AK756" s="0" t="str">
        <f aca="false">IF(AND($CF756&lt;&gt;"",IFERROR(INDEX(subsample_country_map!$B:$B,MATCH($CF756,subsample_country_map!$A:$A,0)),"")&lt;&gt;""),INDEX(subsample_country_map!$B:$B,MATCH($CF756,subsample_country_map!$A:$A,0)),INDEX(lookup!$AA:$AA,MATCH($A756,lookup!$A:$A,0)))</f>
        <v>99_NCE</v>
      </c>
      <c r="AL756" s="0" t="str">
        <f aca="false">IF(AND($CF756&lt;&gt;"",IFERROR(INDEX(subsample_country_map!$C:$C,MATCH($CF756,subsample_country_map!$A:$A,0)),"")&lt;&gt;""),INDEX(subsample_country_map!$C:$C,MATCH($CF756,subsample_country_map!$A:$A,0)),INDEX(lookup!$AB:$AB,MATCH($A756,lookup!$A:$A,0)))</f>
        <v>99_NCE</v>
      </c>
      <c r="AM756" s="0" t="str">
        <f aca="false">IF(AND($CF756&lt;&gt;"",IFERROR(INDEX(subsample_country_map!$D:$D,MATCH($CF756,subsample_country_map!$A:$A,0)),"")&lt;&gt;""),INDEX(subsample_country_map!$D:$D,MATCH($CF756,subsample_country_map!$A:$A,0)),INDEX(lookup!$AC:$AC,MATCH($A756,lookup!$A:$A,0)))</f>
        <v>99_NCE</v>
      </c>
      <c r="AN756" s="0" t="str">
        <f aca="false">IF(AND($CF756&lt;&gt;"",IFERROR(INDEX(subsample_country_map!$E:$E,MATCH($CF756,subsample_country_map!$A:$A,0)),"")&lt;&gt;""),INDEX(subsample_country_map!$E:$E,MATCH($CF756,subsample_country_map!$A:$A,0)),INDEX(lookup!$AD:$AD,MATCH($A756,lookup!$A:$A,0)))</f>
        <v>99_NCE</v>
      </c>
      <c r="AO756" s="0" t="str">
        <f aca="false">INDEX(lookup!$Y:$Y,MATCH($A756,lookup!$A:$A,0))</f>
        <v>0_published</v>
      </c>
      <c r="AP756" s="0" t="str">
        <f aca="false">INDEX(lookup!$Z:$Z,MATCH($A756,lookup!$A:$A,0))</f>
        <v>1_VHB high</v>
      </c>
      <c r="AQ756" s="0" t="str">
        <f aca="false">INDEX(lookup!$W:$W,MATCH($A756,lookup!$A:$A,0))</f>
        <v>1_fin/acc/econ</v>
      </c>
      <c r="AS756" s="0" t="s">
        <v>91</v>
      </c>
      <c r="AT756" s="0" t="s">
        <v>397</v>
      </c>
      <c r="AU756" s="0" t="s">
        <v>93</v>
      </c>
      <c r="AV756" s="0" t="s">
        <v>2822</v>
      </c>
      <c r="AW756" s="0" t="s">
        <v>2823</v>
      </c>
      <c r="BA756" s="0" t="n">
        <v>10461</v>
      </c>
      <c r="BB756" s="0" t="s">
        <v>96</v>
      </c>
      <c r="BC756" s="0" t="s">
        <v>2824</v>
      </c>
      <c r="BD756" s="0" t="s">
        <v>43</v>
      </c>
      <c r="BE756" s="0" t="s">
        <v>98</v>
      </c>
      <c r="BI756" s="0" t="s">
        <v>336</v>
      </c>
      <c r="BJ756" s="0" t="s">
        <v>2825</v>
      </c>
      <c r="BK756" s="0" t="s">
        <v>1053</v>
      </c>
      <c r="BL756" s="0" t="s">
        <v>2826</v>
      </c>
      <c r="BM756" s="0" t="s">
        <v>2814</v>
      </c>
      <c r="BN756" s="0" t="s">
        <v>2815</v>
      </c>
      <c r="BO756" s="0" t="s">
        <v>769</v>
      </c>
      <c r="BP756" s="0" t="s">
        <v>2809</v>
      </c>
      <c r="BQ756" s="0" t="s">
        <v>127</v>
      </c>
      <c r="BT756" s="0" t="n">
        <v>0</v>
      </c>
      <c r="BU756" s="0" t="s">
        <v>2816</v>
      </c>
      <c r="BW756" s="0" t="n">
        <v>2007</v>
      </c>
      <c r="BX756" s="0" t="n">
        <v>2016</v>
      </c>
      <c r="BY756" s="0" t="s">
        <v>2817</v>
      </c>
      <c r="BZ756" s="0" t="n">
        <v>2011.5</v>
      </c>
      <c r="CA756" s="0" t="n">
        <v>0.1</v>
      </c>
      <c r="CB756" s="0" t="n">
        <v>0</v>
      </c>
      <c r="CC756" s="0" t="n">
        <v>1</v>
      </c>
      <c r="CD756" s="0" t="n">
        <v>0.025792099189035</v>
      </c>
      <c r="CE756" s="0" t="n">
        <v>1</v>
      </c>
    </row>
    <row r="757" customFormat="false" ht="15" hidden="false" customHeight="false" outlineLevel="0" collapsed="false">
      <c r="A757" s="0" t="s">
        <v>2809</v>
      </c>
      <c r="B757" s="0" t="n">
        <v>2062</v>
      </c>
      <c r="C757" s="0" t="n">
        <v>-0.0272319826330613</v>
      </c>
      <c r="D757" s="0" t="n">
        <v>19076</v>
      </c>
      <c r="E757" s="0" t="n">
        <f aca="false">IF(ISNUMBER($BA757),$BA757,IF(AND(ISNUMBER($D757),ISNUMBER($BW757),ISNUMBER($BX757)),$D757*($BX757-$BW757+1),""))</f>
        <v>19076</v>
      </c>
      <c r="H757" s="0" t="s">
        <v>118</v>
      </c>
      <c r="I757" s="0" t="s">
        <v>344</v>
      </c>
      <c r="J757" s="0" t="n">
        <f aca="false">IF($BW757&lt;&gt;"",$BW757,"")</f>
        <v>2007</v>
      </c>
      <c r="K757" s="0" t="n">
        <f aca="false">IF($BX757&lt;&gt;"",$BX757,"")</f>
        <v>2016</v>
      </c>
      <c r="L757" s="0" t="n">
        <f aca="false">IF(AND(ISNUMBER($BW757),ISNUMBER($BX757)),($BW757+$BX757)/2,"")</f>
        <v>2011.5</v>
      </c>
      <c r="M757" s="0" t="n">
        <f aca="false">IF($L757&lt;&gt;"",$L757,"")</f>
        <v>2011.5</v>
      </c>
      <c r="N757" s="0" t="n">
        <f aca="false">IF(AND(ISNUMBER($BW757),ISNUMBER($BX757)),MIN(1,MAX(0,($BX757-2016+1)/($BX757-$BW757+1))),"")</f>
        <v>0.1</v>
      </c>
      <c r="O757" s="0" t="n">
        <f aca="false">IF(AND(ISNUMBER($BW757),ISNUMBER($BX757)),MIN(1,MAX(0,($BX757-2017+1)/($BX757-$BW757+1))),"")</f>
        <v>0</v>
      </c>
      <c r="P757" s="0" t="n">
        <f aca="false">IF(AND(ISNUMBER($BW757),ISNUMBER($BX757)),MIN(1,MAX(0,($BX757-2018+1)/($BX757-$BW757+1))),"")</f>
        <v>0</v>
      </c>
      <c r="Q757" s="0" t="n">
        <f aca="false">IF(AND(ISNUMBER($BW757),ISNUMBER($BX757)),MIN(1,MAX(0,($BX757-2019+1)/($BX757-$BW757+1))),"")</f>
        <v>0</v>
      </c>
      <c r="R757" s="0" t="n">
        <f aca="false">IF(AND(ISNUMBER($BW757),ISNUMBER($BX757)),MIN(1,MAX(0,($BX757-2016+1)/($BX757-$BW757+1))),"")</f>
        <v>0.1</v>
      </c>
      <c r="S757" s="0" t="n">
        <f aca="false">IF($L757&lt;&gt;"",IF($L757&gt;=2015.5,1,0),"")</f>
        <v>0</v>
      </c>
      <c r="T757" s="0" t="n">
        <f aca="false">IF($L757&lt;&gt;"",IF($L757&gt;=2016,1,0),"")</f>
        <v>0</v>
      </c>
      <c r="U757" s="0" t="n">
        <f aca="false">IF(ISNUMBER($BX757),IF($BX757&gt;=2016,1,0),"")</f>
        <v>1</v>
      </c>
      <c r="V757" s="0" t="n">
        <f aca="false">IF(ISNUMBER($BW757),IF($BW757&gt;=2016,1,0),"")</f>
        <v>0</v>
      </c>
      <c r="W757" s="0" t="str">
        <f aca="false">IF(AND(ISNUMBER($BW757),ISNUMBER($BX757)),IF($BW757&gt;=2016,"post-only",IF($BX757&lt;2016,"pre-only","mixed")),"")</f>
        <v>mixed</v>
      </c>
      <c r="X757" s="0" t="n">
        <f aca="false">IF(AND(ISNUMBER($BW757),ISNUMBER($BX757)),MIN(1,MAX(0,($BX757-2017+1)/($BX757-$BW757+1))),"")</f>
        <v>0</v>
      </c>
      <c r="Y757" s="0" t="n">
        <f aca="false">IF(AND(ISNUMBER($BW757),ISNUMBER($BX757)),MIN(1,MAX(0,($BX757-2018+1)/($BX757-$BW757+1))),"")</f>
        <v>0</v>
      </c>
      <c r="Z757" s="0" t="n">
        <f aca="false">IF(AND(ISNUMBER($BW757),ISNUMBER($BX757)),MIN(1,MAX(0,($BX757-2019+1)/($BX757-$BW757+1))),"")</f>
        <v>0</v>
      </c>
      <c r="AA757" s="0" t="n">
        <f aca="false">IF(ISNUMBER($BX757),IF($BX757&gt;=2017,1,0),"")</f>
        <v>0</v>
      </c>
      <c r="AB757" s="0" t="n">
        <f aca="false">IF(ISNUMBER($BX757),IF($BX757&gt;=2018,1,0),"")</f>
        <v>0</v>
      </c>
      <c r="AC757" s="0" t="n">
        <f aca="false">IF(ISNUMBER($BX757),IF($BX757&gt;=2019,1,0),"")</f>
        <v>0</v>
      </c>
      <c r="AD757" s="0" t="n">
        <f aca="false">IF($L757&lt;&gt;"",IF($L757&gt;2013,1,0),"")</f>
        <v>0</v>
      </c>
      <c r="AE757" s="0" t="n">
        <f aca="false">IF($L757&lt;&gt;"",1+IF($L757&gt;2011,1,0)+IF($L757&gt;2014,1,0),"")</f>
        <v>2</v>
      </c>
      <c r="AF757" s="0" t="s">
        <v>87</v>
      </c>
      <c r="AG757" s="0" t="s">
        <v>88</v>
      </c>
      <c r="AH757" s="0" t="s">
        <v>89</v>
      </c>
      <c r="AI757" s="0" t="s">
        <v>90</v>
      </c>
      <c r="AJ757" s="0" t="s">
        <v>90</v>
      </c>
      <c r="AK757" s="0" t="str">
        <f aca="false">IF(AND($CF757&lt;&gt;"",IFERROR(INDEX(subsample_country_map!$B:$B,MATCH($CF757,subsample_country_map!$A:$A,0)),"")&lt;&gt;""),INDEX(subsample_country_map!$B:$B,MATCH($CF757,subsample_country_map!$A:$A,0)),INDEX(lookup!$AA:$AA,MATCH($A757,lookup!$A:$A,0)))</f>
        <v>99_NCE</v>
      </c>
      <c r="AL757" s="0" t="str">
        <f aca="false">IF(AND($CF757&lt;&gt;"",IFERROR(INDEX(subsample_country_map!$C:$C,MATCH($CF757,subsample_country_map!$A:$A,0)),"")&lt;&gt;""),INDEX(subsample_country_map!$C:$C,MATCH($CF757,subsample_country_map!$A:$A,0)),INDEX(lookup!$AB:$AB,MATCH($A757,lookup!$A:$A,0)))</f>
        <v>99_NCE</v>
      </c>
      <c r="AM757" s="0" t="str">
        <f aca="false">IF(AND($CF757&lt;&gt;"",IFERROR(INDEX(subsample_country_map!$D:$D,MATCH($CF757,subsample_country_map!$A:$A,0)),"")&lt;&gt;""),INDEX(subsample_country_map!$D:$D,MATCH($CF757,subsample_country_map!$A:$A,0)),INDEX(lookup!$AC:$AC,MATCH($A757,lookup!$A:$A,0)))</f>
        <v>99_NCE</v>
      </c>
      <c r="AN757" s="0" t="str">
        <f aca="false">IF(AND($CF757&lt;&gt;"",IFERROR(INDEX(subsample_country_map!$E:$E,MATCH($CF757,subsample_country_map!$A:$A,0)),"")&lt;&gt;""),INDEX(subsample_country_map!$E:$E,MATCH($CF757,subsample_country_map!$A:$A,0)),INDEX(lookup!$AD:$AD,MATCH($A757,lookup!$A:$A,0)))</f>
        <v>99_NCE</v>
      </c>
      <c r="AO757" s="0" t="str">
        <f aca="false">INDEX(lookup!$Y:$Y,MATCH($A757,lookup!$A:$A,0))</f>
        <v>0_published</v>
      </c>
      <c r="AP757" s="0" t="str">
        <f aca="false">INDEX(lookup!$Z:$Z,MATCH($A757,lookup!$A:$A,0))</f>
        <v>1_VHB high</v>
      </c>
      <c r="AQ757" s="0" t="str">
        <f aca="false">INDEX(lookup!$W:$W,MATCH($A757,lookup!$A:$A,0))</f>
        <v>1_fin/acc/econ</v>
      </c>
      <c r="AS757" s="0" t="s">
        <v>91</v>
      </c>
      <c r="AT757" s="0" t="s">
        <v>397</v>
      </c>
      <c r="AU757" s="0" t="s">
        <v>93</v>
      </c>
      <c r="AV757" s="0" t="s">
        <v>2827</v>
      </c>
      <c r="AW757" s="0" t="s">
        <v>2828</v>
      </c>
      <c r="BA757" s="0" t="n">
        <v>19076</v>
      </c>
      <c r="BB757" s="0" t="s">
        <v>96</v>
      </c>
      <c r="BC757" s="0" t="s">
        <v>1697</v>
      </c>
      <c r="BD757" s="0" t="s">
        <v>43</v>
      </c>
      <c r="BE757" s="0" t="s">
        <v>98</v>
      </c>
      <c r="BI757" s="0" t="s">
        <v>99</v>
      </c>
      <c r="BJ757" s="0" t="s">
        <v>2812</v>
      </c>
      <c r="BK757" s="0" t="s">
        <v>1077</v>
      </c>
      <c r="BL757" s="0" t="s">
        <v>2829</v>
      </c>
      <c r="BM757" s="0" t="s">
        <v>2814</v>
      </c>
      <c r="BN757" s="0" t="s">
        <v>2815</v>
      </c>
      <c r="BO757" s="0" t="s">
        <v>769</v>
      </c>
      <c r="BP757" s="0" t="s">
        <v>2809</v>
      </c>
      <c r="BQ757" s="0" t="s">
        <v>127</v>
      </c>
      <c r="BT757" s="0" t="n">
        <v>0</v>
      </c>
      <c r="BU757" s="0" t="s">
        <v>2816</v>
      </c>
      <c r="BW757" s="0" t="n">
        <v>2007</v>
      </c>
      <c r="BX757" s="0" t="n">
        <v>2016</v>
      </c>
      <c r="BY757" s="0" t="s">
        <v>2817</v>
      </c>
      <c r="BZ757" s="0" t="n">
        <v>2011.5</v>
      </c>
      <c r="CA757" s="0" t="n">
        <v>0.1</v>
      </c>
      <c r="CB757" s="0" t="n">
        <v>0</v>
      </c>
      <c r="CC757" s="0" t="n">
        <v>1</v>
      </c>
      <c r="CD757" s="0" t="n">
        <v>-0.0272387172023835</v>
      </c>
      <c r="CE757" s="0" t="n">
        <v>1</v>
      </c>
    </row>
    <row r="758" customFormat="false" ht="15" hidden="false" customHeight="false" outlineLevel="0" collapsed="false">
      <c r="A758" s="0" t="s">
        <v>2809</v>
      </c>
      <c r="B758" s="0" t="n">
        <v>2063</v>
      </c>
      <c r="C758" s="0" t="n">
        <v>-0.024525580915648</v>
      </c>
      <c r="D758" s="0" t="n">
        <v>19068</v>
      </c>
      <c r="E758" s="0" t="n">
        <f aca="false">IF(ISNUMBER($BA758),$BA758,IF(AND(ISNUMBER($D758),ISNUMBER($BW758),ISNUMBER($BX758)),$D758*($BX758-$BW758+1),""))</f>
        <v>19068</v>
      </c>
      <c r="H758" s="0" t="s">
        <v>118</v>
      </c>
      <c r="I758" s="0" t="s">
        <v>344</v>
      </c>
      <c r="J758" s="0" t="n">
        <f aca="false">IF($BW758&lt;&gt;"",$BW758,"")</f>
        <v>2007</v>
      </c>
      <c r="K758" s="0" t="n">
        <f aca="false">IF($BX758&lt;&gt;"",$BX758,"")</f>
        <v>2016</v>
      </c>
      <c r="L758" s="0" t="n">
        <f aca="false">IF(AND(ISNUMBER($BW758),ISNUMBER($BX758)),($BW758+$BX758)/2,"")</f>
        <v>2011.5</v>
      </c>
      <c r="M758" s="0" t="n">
        <f aca="false">IF($L758&lt;&gt;"",$L758,"")</f>
        <v>2011.5</v>
      </c>
      <c r="N758" s="0" t="n">
        <f aca="false">IF(AND(ISNUMBER($BW758),ISNUMBER($BX758)),MIN(1,MAX(0,($BX758-2016+1)/($BX758-$BW758+1))),"")</f>
        <v>0.1</v>
      </c>
      <c r="O758" s="0" t="n">
        <f aca="false">IF(AND(ISNUMBER($BW758),ISNUMBER($BX758)),MIN(1,MAX(0,($BX758-2017+1)/($BX758-$BW758+1))),"")</f>
        <v>0</v>
      </c>
      <c r="P758" s="0" t="n">
        <f aca="false">IF(AND(ISNUMBER($BW758),ISNUMBER($BX758)),MIN(1,MAX(0,($BX758-2018+1)/($BX758-$BW758+1))),"")</f>
        <v>0</v>
      </c>
      <c r="Q758" s="0" t="n">
        <f aca="false">IF(AND(ISNUMBER($BW758),ISNUMBER($BX758)),MIN(1,MAX(0,($BX758-2019+1)/($BX758-$BW758+1))),"")</f>
        <v>0</v>
      </c>
      <c r="R758" s="0" t="n">
        <f aca="false">IF(AND(ISNUMBER($BW758),ISNUMBER($BX758)),MIN(1,MAX(0,($BX758-2016+1)/($BX758-$BW758+1))),"")</f>
        <v>0.1</v>
      </c>
      <c r="S758" s="0" t="n">
        <f aca="false">IF($L758&lt;&gt;"",IF($L758&gt;=2015.5,1,0),"")</f>
        <v>0</v>
      </c>
      <c r="T758" s="0" t="n">
        <f aca="false">IF($L758&lt;&gt;"",IF($L758&gt;=2016,1,0),"")</f>
        <v>0</v>
      </c>
      <c r="U758" s="0" t="n">
        <f aca="false">IF(ISNUMBER($BX758),IF($BX758&gt;=2016,1,0),"")</f>
        <v>1</v>
      </c>
      <c r="V758" s="0" t="n">
        <f aca="false">IF(ISNUMBER($BW758),IF($BW758&gt;=2016,1,0),"")</f>
        <v>0</v>
      </c>
      <c r="W758" s="0" t="str">
        <f aca="false">IF(AND(ISNUMBER($BW758),ISNUMBER($BX758)),IF($BW758&gt;=2016,"post-only",IF($BX758&lt;2016,"pre-only","mixed")),"")</f>
        <v>mixed</v>
      </c>
      <c r="X758" s="0" t="n">
        <f aca="false">IF(AND(ISNUMBER($BW758),ISNUMBER($BX758)),MIN(1,MAX(0,($BX758-2017+1)/($BX758-$BW758+1))),"")</f>
        <v>0</v>
      </c>
      <c r="Y758" s="0" t="n">
        <f aca="false">IF(AND(ISNUMBER($BW758),ISNUMBER($BX758)),MIN(1,MAX(0,($BX758-2018+1)/($BX758-$BW758+1))),"")</f>
        <v>0</v>
      </c>
      <c r="Z758" s="0" t="n">
        <f aca="false">IF(AND(ISNUMBER($BW758),ISNUMBER($BX758)),MIN(1,MAX(0,($BX758-2019+1)/($BX758-$BW758+1))),"")</f>
        <v>0</v>
      </c>
      <c r="AA758" s="0" t="n">
        <f aca="false">IF(ISNUMBER($BX758),IF($BX758&gt;=2017,1,0),"")</f>
        <v>0</v>
      </c>
      <c r="AB758" s="0" t="n">
        <f aca="false">IF(ISNUMBER($BX758),IF($BX758&gt;=2018,1,0),"")</f>
        <v>0</v>
      </c>
      <c r="AC758" s="0" t="n">
        <f aca="false">IF(ISNUMBER($BX758),IF($BX758&gt;=2019,1,0),"")</f>
        <v>0</v>
      </c>
      <c r="AD758" s="0" t="n">
        <f aca="false">IF($L758&lt;&gt;"",IF($L758&gt;2013,1,0),"")</f>
        <v>0</v>
      </c>
      <c r="AE758" s="0" t="n">
        <f aca="false">IF($L758&lt;&gt;"",1+IF($L758&gt;2011,1,0)+IF($L758&gt;2014,1,0),"")</f>
        <v>2</v>
      </c>
      <c r="AF758" s="0" t="s">
        <v>87</v>
      </c>
      <c r="AG758" s="0" t="s">
        <v>88</v>
      </c>
      <c r="AH758" s="0" t="s">
        <v>89</v>
      </c>
      <c r="AI758" s="0" t="s">
        <v>90</v>
      </c>
      <c r="AJ758" s="0" t="s">
        <v>90</v>
      </c>
      <c r="AK758" s="0" t="str">
        <f aca="false">IF(AND($CF758&lt;&gt;"",IFERROR(INDEX(subsample_country_map!$B:$B,MATCH($CF758,subsample_country_map!$A:$A,0)),"")&lt;&gt;""),INDEX(subsample_country_map!$B:$B,MATCH($CF758,subsample_country_map!$A:$A,0)),INDEX(lookup!$AA:$AA,MATCH($A758,lookup!$A:$A,0)))</f>
        <v>99_NCE</v>
      </c>
      <c r="AL758" s="0" t="str">
        <f aca="false">IF(AND($CF758&lt;&gt;"",IFERROR(INDEX(subsample_country_map!$C:$C,MATCH($CF758,subsample_country_map!$A:$A,0)),"")&lt;&gt;""),INDEX(subsample_country_map!$C:$C,MATCH($CF758,subsample_country_map!$A:$A,0)),INDEX(lookup!$AB:$AB,MATCH($A758,lookup!$A:$A,0)))</f>
        <v>99_NCE</v>
      </c>
      <c r="AM758" s="0" t="str">
        <f aca="false">IF(AND($CF758&lt;&gt;"",IFERROR(INDEX(subsample_country_map!$D:$D,MATCH($CF758,subsample_country_map!$A:$A,0)),"")&lt;&gt;""),INDEX(subsample_country_map!$D:$D,MATCH($CF758,subsample_country_map!$A:$A,0)),INDEX(lookup!$AC:$AC,MATCH($A758,lookup!$A:$A,0)))</f>
        <v>99_NCE</v>
      </c>
      <c r="AN758" s="0" t="str">
        <f aca="false">IF(AND($CF758&lt;&gt;"",IFERROR(INDEX(subsample_country_map!$E:$E,MATCH($CF758,subsample_country_map!$A:$A,0)),"")&lt;&gt;""),INDEX(subsample_country_map!$E:$E,MATCH($CF758,subsample_country_map!$A:$A,0)),INDEX(lookup!$AD:$AD,MATCH($A758,lookup!$A:$A,0)))</f>
        <v>99_NCE</v>
      </c>
      <c r="AO758" s="0" t="str">
        <f aca="false">INDEX(lookup!$Y:$Y,MATCH($A758,lookup!$A:$A,0))</f>
        <v>0_published</v>
      </c>
      <c r="AP758" s="0" t="str">
        <f aca="false">INDEX(lookup!$Z:$Z,MATCH($A758,lookup!$A:$A,0))</f>
        <v>1_VHB high</v>
      </c>
      <c r="AQ758" s="0" t="str">
        <f aca="false">INDEX(lookup!$W:$W,MATCH($A758,lookup!$A:$A,0))</f>
        <v>1_fin/acc/econ</v>
      </c>
      <c r="AS758" s="0" t="s">
        <v>91</v>
      </c>
      <c r="AT758" s="0" t="s">
        <v>397</v>
      </c>
      <c r="AU758" s="0" t="s">
        <v>93</v>
      </c>
      <c r="AV758" s="0" t="s">
        <v>2830</v>
      </c>
      <c r="AW758" s="0" t="s">
        <v>2831</v>
      </c>
      <c r="BA758" s="0" t="n">
        <v>19068</v>
      </c>
      <c r="BB758" s="0" t="s">
        <v>96</v>
      </c>
      <c r="BC758" s="0" t="s">
        <v>1697</v>
      </c>
      <c r="BD758" s="0" t="s">
        <v>43</v>
      </c>
      <c r="BE758" s="0" t="s">
        <v>98</v>
      </c>
      <c r="BI758" s="0" t="s">
        <v>99</v>
      </c>
      <c r="BJ758" s="0" t="s">
        <v>2820</v>
      </c>
      <c r="BK758" s="0" t="s">
        <v>1077</v>
      </c>
      <c r="BL758" s="0" t="s">
        <v>2832</v>
      </c>
      <c r="BM758" s="0" t="s">
        <v>2814</v>
      </c>
      <c r="BN758" s="0" t="s">
        <v>2815</v>
      </c>
      <c r="BO758" s="0" t="s">
        <v>769</v>
      </c>
      <c r="BP758" s="0" t="s">
        <v>2809</v>
      </c>
      <c r="BQ758" s="0" t="s">
        <v>127</v>
      </c>
      <c r="BT758" s="0" t="n">
        <v>0</v>
      </c>
      <c r="BU758" s="0" t="s">
        <v>2816</v>
      </c>
      <c r="BW758" s="0" t="n">
        <v>2007</v>
      </c>
      <c r="BX758" s="0" t="n">
        <v>2016</v>
      </c>
      <c r="BY758" s="0" t="s">
        <v>2817</v>
      </c>
      <c r="BZ758" s="0" t="n">
        <v>2011.5</v>
      </c>
      <c r="CA758" s="0" t="n">
        <v>0.1</v>
      </c>
      <c r="CB758" s="0" t="n">
        <v>0</v>
      </c>
      <c r="CC758" s="0" t="n">
        <v>1</v>
      </c>
      <c r="CD758" s="0" t="n">
        <v>-0.0245305001037664</v>
      </c>
      <c r="CE758" s="0" t="n">
        <v>1</v>
      </c>
    </row>
    <row r="759" customFormat="false" ht="15" hidden="false" customHeight="false" outlineLevel="0" collapsed="false">
      <c r="A759" s="0" t="s">
        <v>2809</v>
      </c>
      <c r="B759" s="0" t="n">
        <v>2064</v>
      </c>
      <c r="C759" s="0" t="n">
        <v>-0.0144423334494553</v>
      </c>
      <c r="D759" s="0" t="n">
        <v>19068</v>
      </c>
      <c r="E759" s="0" t="n">
        <f aca="false">IF(ISNUMBER($BA759),$BA759,IF(AND(ISNUMBER($D759),ISNUMBER($BW759),ISNUMBER($BX759)),$D759*($BX759-$BW759+1),""))</f>
        <v>19068</v>
      </c>
      <c r="H759" s="0" t="s">
        <v>118</v>
      </c>
      <c r="I759" s="0" t="s">
        <v>344</v>
      </c>
      <c r="J759" s="0" t="n">
        <f aca="false">IF($BW759&lt;&gt;"",$BW759,"")</f>
        <v>2007</v>
      </c>
      <c r="K759" s="0" t="n">
        <f aca="false">IF($BX759&lt;&gt;"",$BX759,"")</f>
        <v>2016</v>
      </c>
      <c r="L759" s="0" t="n">
        <f aca="false">IF(AND(ISNUMBER($BW759),ISNUMBER($BX759)),($BW759+$BX759)/2,"")</f>
        <v>2011.5</v>
      </c>
      <c r="M759" s="0" t="n">
        <f aca="false">IF($L759&lt;&gt;"",$L759,"")</f>
        <v>2011.5</v>
      </c>
      <c r="N759" s="0" t="n">
        <f aca="false">IF(AND(ISNUMBER($BW759),ISNUMBER($BX759)),MIN(1,MAX(0,($BX759-2016+1)/($BX759-$BW759+1))),"")</f>
        <v>0.1</v>
      </c>
      <c r="O759" s="0" t="n">
        <f aca="false">IF(AND(ISNUMBER($BW759),ISNUMBER($BX759)),MIN(1,MAX(0,($BX759-2017+1)/($BX759-$BW759+1))),"")</f>
        <v>0</v>
      </c>
      <c r="P759" s="0" t="n">
        <f aca="false">IF(AND(ISNUMBER($BW759),ISNUMBER($BX759)),MIN(1,MAX(0,($BX759-2018+1)/($BX759-$BW759+1))),"")</f>
        <v>0</v>
      </c>
      <c r="Q759" s="0" t="n">
        <f aca="false">IF(AND(ISNUMBER($BW759),ISNUMBER($BX759)),MIN(1,MAX(0,($BX759-2019+1)/($BX759-$BW759+1))),"")</f>
        <v>0</v>
      </c>
      <c r="R759" s="0" t="n">
        <f aca="false">IF(AND(ISNUMBER($BW759),ISNUMBER($BX759)),MIN(1,MAX(0,($BX759-2016+1)/($BX759-$BW759+1))),"")</f>
        <v>0.1</v>
      </c>
      <c r="S759" s="0" t="n">
        <f aca="false">IF($L759&lt;&gt;"",IF($L759&gt;=2015.5,1,0),"")</f>
        <v>0</v>
      </c>
      <c r="T759" s="0" t="n">
        <f aca="false">IF($L759&lt;&gt;"",IF($L759&gt;=2016,1,0),"")</f>
        <v>0</v>
      </c>
      <c r="U759" s="0" t="n">
        <f aca="false">IF(ISNUMBER($BX759),IF($BX759&gt;=2016,1,0),"")</f>
        <v>1</v>
      </c>
      <c r="V759" s="0" t="n">
        <f aca="false">IF(ISNUMBER($BW759),IF($BW759&gt;=2016,1,0),"")</f>
        <v>0</v>
      </c>
      <c r="W759" s="0" t="str">
        <f aca="false">IF(AND(ISNUMBER($BW759),ISNUMBER($BX759)),IF($BW759&gt;=2016,"post-only",IF($BX759&lt;2016,"pre-only","mixed")),"")</f>
        <v>mixed</v>
      </c>
      <c r="X759" s="0" t="n">
        <f aca="false">IF(AND(ISNUMBER($BW759),ISNUMBER($BX759)),MIN(1,MAX(0,($BX759-2017+1)/($BX759-$BW759+1))),"")</f>
        <v>0</v>
      </c>
      <c r="Y759" s="0" t="n">
        <f aca="false">IF(AND(ISNUMBER($BW759),ISNUMBER($BX759)),MIN(1,MAX(0,($BX759-2018+1)/($BX759-$BW759+1))),"")</f>
        <v>0</v>
      </c>
      <c r="Z759" s="0" t="n">
        <f aca="false">IF(AND(ISNUMBER($BW759),ISNUMBER($BX759)),MIN(1,MAX(0,($BX759-2019+1)/($BX759-$BW759+1))),"")</f>
        <v>0</v>
      </c>
      <c r="AA759" s="0" t="n">
        <f aca="false">IF(ISNUMBER($BX759),IF($BX759&gt;=2017,1,0),"")</f>
        <v>0</v>
      </c>
      <c r="AB759" s="0" t="n">
        <f aca="false">IF(ISNUMBER($BX759),IF($BX759&gt;=2018,1,0),"")</f>
        <v>0</v>
      </c>
      <c r="AC759" s="0" t="n">
        <f aca="false">IF(ISNUMBER($BX759),IF($BX759&gt;=2019,1,0),"")</f>
        <v>0</v>
      </c>
      <c r="AD759" s="0" t="n">
        <f aca="false">IF($L759&lt;&gt;"",IF($L759&gt;2013,1,0),"")</f>
        <v>0</v>
      </c>
      <c r="AE759" s="0" t="n">
        <f aca="false">IF($L759&lt;&gt;"",1+IF($L759&gt;2011,1,0)+IF($L759&gt;2014,1,0),"")</f>
        <v>2</v>
      </c>
      <c r="AF759" s="0" t="s">
        <v>87</v>
      </c>
      <c r="AG759" s="0" t="s">
        <v>88</v>
      </c>
      <c r="AH759" s="0" t="s">
        <v>89</v>
      </c>
      <c r="AI759" s="0" t="s">
        <v>90</v>
      </c>
      <c r="AJ759" s="0" t="s">
        <v>90</v>
      </c>
      <c r="AK759" s="0" t="str">
        <f aca="false">IF(AND($CF759&lt;&gt;"",IFERROR(INDEX(subsample_country_map!$B:$B,MATCH($CF759,subsample_country_map!$A:$A,0)),"")&lt;&gt;""),INDEX(subsample_country_map!$B:$B,MATCH($CF759,subsample_country_map!$A:$A,0)),INDEX(lookup!$AA:$AA,MATCH($A759,lookup!$A:$A,0)))</f>
        <v>99_NCE</v>
      </c>
      <c r="AL759" s="0" t="str">
        <f aca="false">IF(AND($CF759&lt;&gt;"",IFERROR(INDEX(subsample_country_map!$C:$C,MATCH($CF759,subsample_country_map!$A:$A,0)),"")&lt;&gt;""),INDEX(subsample_country_map!$C:$C,MATCH($CF759,subsample_country_map!$A:$A,0)),INDEX(lookup!$AB:$AB,MATCH($A759,lookup!$A:$A,0)))</f>
        <v>99_NCE</v>
      </c>
      <c r="AM759" s="0" t="str">
        <f aca="false">IF(AND($CF759&lt;&gt;"",IFERROR(INDEX(subsample_country_map!$D:$D,MATCH($CF759,subsample_country_map!$A:$A,0)),"")&lt;&gt;""),INDEX(subsample_country_map!$D:$D,MATCH($CF759,subsample_country_map!$A:$A,0)),INDEX(lookup!$AC:$AC,MATCH($A759,lookup!$A:$A,0)))</f>
        <v>99_NCE</v>
      </c>
      <c r="AN759" s="0" t="str">
        <f aca="false">IF(AND($CF759&lt;&gt;"",IFERROR(INDEX(subsample_country_map!$E:$E,MATCH($CF759,subsample_country_map!$A:$A,0)),"")&lt;&gt;""),INDEX(subsample_country_map!$E:$E,MATCH($CF759,subsample_country_map!$A:$A,0)),INDEX(lookup!$AD:$AD,MATCH($A759,lookup!$A:$A,0)))</f>
        <v>99_NCE</v>
      </c>
      <c r="AO759" s="0" t="str">
        <f aca="false">INDEX(lookup!$Y:$Y,MATCH($A759,lookup!$A:$A,0))</f>
        <v>0_published</v>
      </c>
      <c r="AP759" s="0" t="str">
        <f aca="false">INDEX(lookup!$Z:$Z,MATCH($A759,lookup!$A:$A,0))</f>
        <v>1_VHB high</v>
      </c>
      <c r="AQ759" s="0" t="str">
        <f aca="false">INDEX(lookup!$W:$W,MATCH($A759,lookup!$A:$A,0))</f>
        <v>1_fin/acc/econ</v>
      </c>
      <c r="AS759" s="0" t="s">
        <v>91</v>
      </c>
      <c r="AT759" s="0" t="s">
        <v>397</v>
      </c>
      <c r="AU759" s="0" t="s">
        <v>93</v>
      </c>
      <c r="AV759" s="0" t="s">
        <v>2833</v>
      </c>
      <c r="AW759" s="0" t="s">
        <v>2834</v>
      </c>
      <c r="BA759" s="0" t="n">
        <v>19068</v>
      </c>
      <c r="BB759" s="0" t="s">
        <v>96</v>
      </c>
      <c r="BC759" s="0" t="s">
        <v>1697</v>
      </c>
      <c r="BD759" s="0" t="s">
        <v>43</v>
      </c>
      <c r="BE759" s="0" t="s">
        <v>98</v>
      </c>
      <c r="BI759" s="0" t="s">
        <v>99</v>
      </c>
      <c r="BJ759" s="0" t="s">
        <v>2835</v>
      </c>
      <c r="BK759" s="0" t="s">
        <v>1077</v>
      </c>
      <c r="BL759" s="0" t="s">
        <v>2836</v>
      </c>
      <c r="BM759" s="0" t="s">
        <v>2814</v>
      </c>
      <c r="BN759" s="0" t="s">
        <v>2815</v>
      </c>
      <c r="BO759" s="0" t="s">
        <v>769</v>
      </c>
      <c r="BP759" s="0" t="s">
        <v>2809</v>
      </c>
      <c r="BQ759" s="0" t="s">
        <v>127</v>
      </c>
      <c r="BT759" s="0" t="n">
        <v>0</v>
      </c>
      <c r="BU759" s="0" t="s">
        <v>2816</v>
      </c>
      <c r="BW759" s="0" t="n">
        <v>2007</v>
      </c>
      <c r="BX759" s="0" t="n">
        <v>2016</v>
      </c>
      <c r="BY759" s="0" t="s">
        <v>2817</v>
      </c>
      <c r="BZ759" s="0" t="n">
        <v>2011.5</v>
      </c>
      <c r="CA759" s="0" t="n">
        <v>0.1</v>
      </c>
      <c r="CB759" s="0" t="n">
        <v>0</v>
      </c>
      <c r="CC759" s="0" t="n">
        <v>1</v>
      </c>
      <c r="CD759" s="0" t="n">
        <v>-0.0144433377072356</v>
      </c>
      <c r="CE759" s="0" t="n">
        <v>1</v>
      </c>
    </row>
    <row r="760" customFormat="false" ht="15" hidden="false" customHeight="false" outlineLevel="0" collapsed="false">
      <c r="A760" s="0" t="s">
        <v>2809</v>
      </c>
      <c r="B760" s="0" t="n">
        <v>2065</v>
      </c>
      <c r="C760" s="0" t="n">
        <v>-0.0177262504469408</v>
      </c>
      <c r="D760" s="0" t="n">
        <v>19068</v>
      </c>
      <c r="E760" s="0" t="n">
        <f aca="false">IF(ISNUMBER($BA760),$BA760,IF(AND(ISNUMBER($D760),ISNUMBER($BW760),ISNUMBER($BX760)),$D760*($BX760-$BW760+1),""))</f>
        <v>19068</v>
      </c>
      <c r="H760" s="0" t="s">
        <v>118</v>
      </c>
      <c r="I760" s="0" t="s">
        <v>344</v>
      </c>
      <c r="J760" s="0" t="n">
        <f aca="false">IF($BW760&lt;&gt;"",$BW760,"")</f>
        <v>2007</v>
      </c>
      <c r="K760" s="0" t="n">
        <f aca="false">IF($BX760&lt;&gt;"",$BX760,"")</f>
        <v>2016</v>
      </c>
      <c r="L760" s="0" t="n">
        <f aca="false">IF(AND(ISNUMBER($BW760),ISNUMBER($BX760)),($BW760+$BX760)/2,"")</f>
        <v>2011.5</v>
      </c>
      <c r="M760" s="0" t="n">
        <f aca="false">IF($L760&lt;&gt;"",$L760,"")</f>
        <v>2011.5</v>
      </c>
      <c r="N760" s="0" t="n">
        <f aca="false">IF(AND(ISNUMBER($BW760),ISNUMBER($BX760)),MIN(1,MAX(0,($BX760-2016+1)/($BX760-$BW760+1))),"")</f>
        <v>0.1</v>
      </c>
      <c r="O760" s="0" t="n">
        <f aca="false">IF(AND(ISNUMBER($BW760),ISNUMBER($BX760)),MIN(1,MAX(0,($BX760-2017+1)/($BX760-$BW760+1))),"")</f>
        <v>0</v>
      </c>
      <c r="P760" s="0" t="n">
        <f aca="false">IF(AND(ISNUMBER($BW760),ISNUMBER($BX760)),MIN(1,MAX(0,($BX760-2018+1)/($BX760-$BW760+1))),"")</f>
        <v>0</v>
      </c>
      <c r="Q760" s="0" t="n">
        <f aca="false">IF(AND(ISNUMBER($BW760),ISNUMBER($BX760)),MIN(1,MAX(0,($BX760-2019+1)/($BX760-$BW760+1))),"")</f>
        <v>0</v>
      </c>
      <c r="R760" s="0" t="n">
        <f aca="false">IF(AND(ISNUMBER($BW760),ISNUMBER($BX760)),MIN(1,MAX(0,($BX760-2016+1)/($BX760-$BW760+1))),"")</f>
        <v>0.1</v>
      </c>
      <c r="S760" s="0" t="n">
        <f aca="false">IF($L760&lt;&gt;"",IF($L760&gt;=2015.5,1,0),"")</f>
        <v>0</v>
      </c>
      <c r="T760" s="0" t="n">
        <f aca="false">IF($L760&lt;&gt;"",IF($L760&gt;=2016,1,0),"")</f>
        <v>0</v>
      </c>
      <c r="U760" s="0" t="n">
        <f aca="false">IF(ISNUMBER($BX760),IF($BX760&gt;=2016,1,0),"")</f>
        <v>1</v>
      </c>
      <c r="V760" s="0" t="n">
        <f aca="false">IF(ISNUMBER($BW760),IF($BW760&gt;=2016,1,0),"")</f>
        <v>0</v>
      </c>
      <c r="W760" s="0" t="str">
        <f aca="false">IF(AND(ISNUMBER($BW760),ISNUMBER($BX760)),IF($BW760&gt;=2016,"post-only",IF($BX760&lt;2016,"pre-only","mixed")),"")</f>
        <v>mixed</v>
      </c>
      <c r="X760" s="0" t="n">
        <f aca="false">IF(AND(ISNUMBER($BW760),ISNUMBER($BX760)),MIN(1,MAX(0,($BX760-2017+1)/($BX760-$BW760+1))),"")</f>
        <v>0</v>
      </c>
      <c r="Y760" s="0" t="n">
        <f aca="false">IF(AND(ISNUMBER($BW760),ISNUMBER($BX760)),MIN(1,MAX(0,($BX760-2018+1)/($BX760-$BW760+1))),"")</f>
        <v>0</v>
      </c>
      <c r="Z760" s="0" t="n">
        <f aca="false">IF(AND(ISNUMBER($BW760),ISNUMBER($BX760)),MIN(1,MAX(0,($BX760-2019+1)/($BX760-$BW760+1))),"")</f>
        <v>0</v>
      </c>
      <c r="AA760" s="0" t="n">
        <f aca="false">IF(ISNUMBER($BX760),IF($BX760&gt;=2017,1,0),"")</f>
        <v>0</v>
      </c>
      <c r="AB760" s="0" t="n">
        <f aca="false">IF(ISNUMBER($BX760),IF($BX760&gt;=2018,1,0),"")</f>
        <v>0</v>
      </c>
      <c r="AC760" s="0" t="n">
        <f aca="false">IF(ISNUMBER($BX760),IF($BX760&gt;=2019,1,0),"")</f>
        <v>0</v>
      </c>
      <c r="AD760" s="0" t="n">
        <f aca="false">IF($L760&lt;&gt;"",IF($L760&gt;2013,1,0),"")</f>
        <v>0</v>
      </c>
      <c r="AE760" s="0" t="n">
        <f aca="false">IF($L760&lt;&gt;"",1+IF($L760&gt;2011,1,0)+IF($L760&gt;2014,1,0),"")</f>
        <v>2</v>
      </c>
      <c r="AF760" s="0" t="s">
        <v>87</v>
      </c>
      <c r="AG760" s="0" t="s">
        <v>88</v>
      </c>
      <c r="AH760" s="0" t="s">
        <v>89</v>
      </c>
      <c r="AI760" s="0" t="s">
        <v>90</v>
      </c>
      <c r="AJ760" s="0" t="s">
        <v>90</v>
      </c>
      <c r="AK760" s="0" t="str">
        <f aca="false">IF(AND($CF760&lt;&gt;"",IFERROR(INDEX(subsample_country_map!$B:$B,MATCH($CF760,subsample_country_map!$A:$A,0)),"")&lt;&gt;""),INDEX(subsample_country_map!$B:$B,MATCH($CF760,subsample_country_map!$A:$A,0)),INDEX(lookup!$AA:$AA,MATCH($A760,lookup!$A:$A,0)))</f>
        <v>99_NCE</v>
      </c>
      <c r="AL760" s="0" t="str">
        <f aca="false">IF(AND($CF760&lt;&gt;"",IFERROR(INDEX(subsample_country_map!$C:$C,MATCH($CF760,subsample_country_map!$A:$A,0)),"")&lt;&gt;""),INDEX(subsample_country_map!$C:$C,MATCH($CF760,subsample_country_map!$A:$A,0)),INDEX(lookup!$AB:$AB,MATCH($A760,lookup!$A:$A,0)))</f>
        <v>99_NCE</v>
      </c>
      <c r="AM760" s="0" t="str">
        <f aca="false">IF(AND($CF760&lt;&gt;"",IFERROR(INDEX(subsample_country_map!$D:$D,MATCH($CF760,subsample_country_map!$A:$A,0)),"")&lt;&gt;""),INDEX(subsample_country_map!$D:$D,MATCH($CF760,subsample_country_map!$A:$A,0)),INDEX(lookup!$AC:$AC,MATCH($A760,lookup!$A:$A,0)))</f>
        <v>99_NCE</v>
      </c>
      <c r="AN760" s="0" t="str">
        <f aca="false">IF(AND($CF760&lt;&gt;"",IFERROR(INDEX(subsample_country_map!$E:$E,MATCH($CF760,subsample_country_map!$A:$A,0)),"")&lt;&gt;""),INDEX(subsample_country_map!$E:$E,MATCH($CF760,subsample_country_map!$A:$A,0)),INDEX(lookup!$AD:$AD,MATCH($A760,lookup!$A:$A,0)))</f>
        <v>99_NCE</v>
      </c>
      <c r="AO760" s="0" t="str">
        <f aca="false">INDEX(lookup!$Y:$Y,MATCH($A760,lookup!$A:$A,0))</f>
        <v>0_published</v>
      </c>
      <c r="AP760" s="0" t="str">
        <f aca="false">INDEX(lookup!$Z:$Z,MATCH($A760,lookup!$A:$A,0))</f>
        <v>1_VHB high</v>
      </c>
      <c r="AQ760" s="0" t="str">
        <f aca="false">INDEX(lookup!$W:$W,MATCH($A760,lookup!$A:$A,0))</f>
        <v>1_fin/acc/econ</v>
      </c>
      <c r="AS760" s="0" t="s">
        <v>91</v>
      </c>
      <c r="AT760" s="0" t="s">
        <v>397</v>
      </c>
      <c r="AU760" s="0" t="s">
        <v>93</v>
      </c>
      <c r="AV760" s="0" t="s">
        <v>2837</v>
      </c>
      <c r="AW760" s="0" t="s">
        <v>2763</v>
      </c>
      <c r="BA760" s="0" t="n">
        <v>19068</v>
      </c>
      <c r="BB760" s="0" t="s">
        <v>96</v>
      </c>
      <c r="BC760" s="0" t="s">
        <v>1697</v>
      </c>
      <c r="BD760" s="0" t="s">
        <v>43</v>
      </c>
      <c r="BE760" s="0" t="s">
        <v>98</v>
      </c>
      <c r="BI760" s="0" t="s">
        <v>99</v>
      </c>
      <c r="BJ760" s="0" t="s">
        <v>2838</v>
      </c>
      <c r="BK760" s="0" t="s">
        <v>1077</v>
      </c>
      <c r="BL760" s="0" t="s">
        <v>2839</v>
      </c>
      <c r="BM760" s="0" t="s">
        <v>2814</v>
      </c>
      <c r="BN760" s="0" t="s">
        <v>2815</v>
      </c>
      <c r="BO760" s="0" t="s">
        <v>769</v>
      </c>
      <c r="BP760" s="0" t="s">
        <v>2809</v>
      </c>
      <c r="BQ760" s="0" t="s">
        <v>127</v>
      </c>
      <c r="BT760" s="0" t="n">
        <v>0</v>
      </c>
      <c r="BU760" s="0" t="s">
        <v>2816</v>
      </c>
      <c r="BW760" s="0" t="n">
        <v>2007</v>
      </c>
      <c r="BX760" s="0" t="n">
        <v>2016</v>
      </c>
      <c r="BY760" s="0" t="s">
        <v>2817</v>
      </c>
      <c r="BZ760" s="0" t="n">
        <v>2011.5</v>
      </c>
      <c r="CA760" s="0" t="n">
        <v>0.1</v>
      </c>
      <c r="CB760" s="0" t="n">
        <v>0</v>
      </c>
      <c r="CC760" s="0" t="n">
        <v>1</v>
      </c>
      <c r="CD760" s="0" t="n">
        <v>-0.0177281074442621</v>
      </c>
      <c r="CE760" s="0" t="n">
        <v>1</v>
      </c>
    </row>
    <row r="761" customFormat="false" ht="15" hidden="false" customHeight="false" outlineLevel="0" collapsed="false">
      <c r="A761" s="0" t="s">
        <v>2809</v>
      </c>
      <c r="B761" s="0" t="n">
        <v>2066</v>
      </c>
      <c r="C761" s="0" t="n">
        <v>-0.0182259394613141</v>
      </c>
      <c r="D761" s="0" t="n">
        <v>19068</v>
      </c>
      <c r="E761" s="0" t="n">
        <f aca="false">IF(ISNUMBER($BA761),$BA761,IF(AND(ISNUMBER($D761),ISNUMBER($BW761),ISNUMBER($BX761)),$D761*($BX761-$BW761+1),""))</f>
        <v>19068</v>
      </c>
      <c r="H761" s="0" t="s">
        <v>118</v>
      </c>
      <c r="I761" s="0" t="s">
        <v>344</v>
      </c>
      <c r="J761" s="0" t="n">
        <f aca="false">IF($BW761&lt;&gt;"",$BW761,"")</f>
        <v>2007</v>
      </c>
      <c r="K761" s="0" t="n">
        <f aca="false">IF($BX761&lt;&gt;"",$BX761,"")</f>
        <v>2016</v>
      </c>
      <c r="L761" s="0" t="n">
        <f aca="false">IF(AND(ISNUMBER($BW761),ISNUMBER($BX761)),($BW761+$BX761)/2,"")</f>
        <v>2011.5</v>
      </c>
      <c r="M761" s="0" t="n">
        <f aca="false">IF($L761&lt;&gt;"",$L761,"")</f>
        <v>2011.5</v>
      </c>
      <c r="N761" s="0" t="n">
        <f aca="false">IF(AND(ISNUMBER($BW761),ISNUMBER($BX761)),MIN(1,MAX(0,($BX761-2016+1)/($BX761-$BW761+1))),"")</f>
        <v>0.1</v>
      </c>
      <c r="O761" s="0" t="n">
        <f aca="false">IF(AND(ISNUMBER($BW761),ISNUMBER($BX761)),MIN(1,MAX(0,($BX761-2017+1)/($BX761-$BW761+1))),"")</f>
        <v>0</v>
      </c>
      <c r="P761" s="0" t="n">
        <f aca="false">IF(AND(ISNUMBER($BW761),ISNUMBER($BX761)),MIN(1,MAX(0,($BX761-2018+1)/($BX761-$BW761+1))),"")</f>
        <v>0</v>
      </c>
      <c r="Q761" s="0" t="n">
        <f aca="false">IF(AND(ISNUMBER($BW761),ISNUMBER($BX761)),MIN(1,MAX(0,($BX761-2019+1)/($BX761-$BW761+1))),"")</f>
        <v>0</v>
      </c>
      <c r="R761" s="0" t="n">
        <f aca="false">IF(AND(ISNUMBER($BW761),ISNUMBER($BX761)),MIN(1,MAX(0,($BX761-2016+1)/($BX761-$BW761+1))),"")</f>
        <v>0.1</v>
      </c>
      <c r="S761" s="0" t="n">
        <f aca="false">IF($L761&lt;&gt;"",IF($L761&gt;=2015.5,1,0),"")</f>
        <v>0</v>
      </c>
      <c r="T761" s="0" t="n">
        <f aca="false">IF($L761&lt;&gt;"",IF($L761&gt;=2016,1,0),"")</f>
        <v>0</v>
      </c>
      <c r="U761" s="0" t="n">
        <f aca="false">IF(ISNUMBER($BX761),IF($BX761&gt;=2016,1,0),"")</f>
        <v>1</v>
      </c>
      <c r="V761" s="0" t="n">
        <f aca="false">IF(ISNUMBER($BW761),IF($BW761&gt;=2016,1,0),"")</f>
        <v>0</v>
      </c>
      <c r="W761" s="0" t="str">
        <f aca="false">IF(AND(ISNUMBER($BW761),ISNUMBER($BX761)),IF($BW761&gt;=2016,"post-only",IF($BX761&lt;2016,"pre-only","mixed")),"")</f>
        <v>mixed</v>
      </c>
      <c r="X761" s="0" t="n">
        <f aca="false">IF(AND(ISNUMBER($BW761),ISNUMBER($BX761)),MIN(1,MAX(0,($BX761-2017+1)/($BX761-$BW761+1))),"")</f>
        <v>0</v>
      </c>
      <c r="Y761" s="0" t="n">
        <f aca="false">IF(AND(ISNUMBER($BW761),ISNUMBER($BX761)),MIN(1,MAX(0,($BX761-2018+1)/($BX761-$BW761+1))),"")</f>
        <v>0</v>
      </c>
      <c r="Z761" s="0" t="n">
        <f aca="false">IF(AND(ISNUMBER($BW761),ISNUMBER($BX761)),MIN(1,MAX(0,($BX761-2019+1)/($BX761-$BW761+1))),"")</f>
        <v>0</v>
      </c>
      <c r="AA761" s="0" t="n">
        <f aca="false">IF(ISNUMBER($BX761),IF($BX761&gt;=2017,1,0),"")</f>
        <v>0</v>
      </c>
      <c r="AB761" s="0" t="n">
        <f aca="false">IF(ISNUMBER($BX761),IF($BX761&gt;=2018,1,0),"")</f>
        <v>0</v>
      </c>
      <c r="AC761" s="0" t="n">
        <f aca="false">IF(ISNUMBER($BX761),IF($BX761&gt;=2019,1,0),"")</f>
        <v>0</v>
      </c>
      <c r="AD761" s="0" t="n">
        <f aca="false">IF($L761&lt;&gt;"",IF($L761&gt;2013,1,0),"")</f>
        <v>0</v>
      </c>
      <c r="AE761" s="0" t="n">
        <f aca="false">IF($L761&lt;&gt;"",1+IF($L761&gt;2011,1,0)+IF($L761&gt;2014,1,0),"")</f>
        <v>2</v>
      </c>
      <c r="AF761" s="0" t="s">
        <v>87</v>
      </c>
      <c r="AG761" s="0" t="s">
        <v>88</v>
      </c>
      <c r="AH761" s="0" t="s">
        <v>89</v>
      </c>
      <c r="AI761" s="0" t="s">
        <v>90</v>
      </c>
      <c r="AJ761" s="0" t="s">
        <v>90</v>
      </c>
      <c r="AK761" s="0" t="str">
        <f aca="false">IF(AND($CF761&lt;&gt;"",IFERROR(INDEX(subsample_country_map!$B:$B,MATCH($CF761,subsample_country_map!$A:$A,0)),"")&lt;&gt;""),INDEX(subsample_country_map!$B:$B,MATCH($CF761,subsample_country_map!$A:$A,0)),INDEX(lookup!$AA:$AA,MATCH($A761,lookup!$A:$A,0)))</f>
        <v>99_NCE</v>
      </c>
      <c r="AL761" s="0" t="str">
        <f aca="false">IF(AND($CF761&lt;&gt;"",IFERROR(INDEX(subsample_country_map!$C:$C,MATCH($CF761,subsample_country_map!$A:$A,0)),"")&lt;&gt;""),INDEX(subsample_country_map!$C:$C,MATCH($CF761,subsample_country_map!$A:$A,0)),INDEX(lookup!$AB:$AB,MATCH($A761,lookup!$A:$A,0)))</f>
        <v>99_NCE</v>
      </c>
      <c r="AM761" s="0" t="str">
        <f aca="false">IF(AND($CF761&lt;&gt;"",IFERROR(INDEX(subsample_country_map!$D:$D,MATCH($CF761,subsample_country_map!$A:$A,0)),"")&lt;&gt;""),INDEX(subsample_country_map!$D:$D,MATCH($CF761,subsample_country_map!$A:$A,0)),INDEX(lookup!$AC:$AC,MATCH($A761,lookup!$A:$A,0)))</f>
        <v>99_NCE</v>
      </c>
      <c r="AN761" s="0" t="str">
        <f aca="false">IF(AND($CF761&lt;&gt;"",IFERROR(INDEX(subsample_country_map!$E:$E,MATCH($CF761,subsample_country_map!$A:$A,0)),"")&lt;&gt;""),INDEX(subsample_country_map!$E:$E,MATCH($CF761,subsample_country_map!$A:$A,0)),INDEX(lookup!$AD:$AD,MATCH($A761,lookup!$A:$A,0)))</f>
        <v>99_NCE</v>
      </c>
      <c r="AO761" s="0" t="str">
        <f aca="false">INDEX(lookup!$Y:$Y,MATCH($A761,lookup!$A:$A,0))</f>
        <v>0_published</v>
      </c>
      <c r="AP761" s="0" t="str">
        <f aca="false">INDEX(lookup!$Z:$Z,MATCH($A761,lookup!$A:$A,0))</f>
        <v>1_VHB high</v>
      </c>
      <c r="AQ761" s="0" t="str">
        <f aca="false">INDEX(lookup!$W:$W,MATCH($A761,lookup!$A:$A,0))</f>
        <v>1_fin/acc/econ</v>
      </c>
      <c r="AS761" s="0" t="s">
        <v>91</v>
      </c>
      <c r="AT761" s="0" t="s">
        <v>397</v>
      </c>
      <c r="AU761" s="0" t="s">
        <v>93</v>
      </c>
      <c r="AV761" s="0" t="s">
        <v>2840</v>
      </c>
      <c r="AW761" s="0" t="s">
        <v>2841</v>
      </c>
      <c r="BA761" s="0" t="n">
        <v>19068</v>
      </c>
      <c r="BB761" s="0" t="s">
        <v>96</v>
      </c>
      <c r="BC761" s="0" t="s">
        <v>1697</v>
      </c>
      <c r="BD761" s="0" t="s">
        <v>43</v>
      </c>
      <c r="BE761" s="0" t="s">
        <v>98</v>
      </c>
      <c r="BI761" s="0" t="s">
        <v>99</v>
      </c>
      <c r="BJ761" s="0" t="s">
        <v>2842</v>
      </c>
      <c r="BK761" s="0" t="s">
        <v>1077</v>
      </c>
      <c r="BL761" s="0" t="s">
        <v>2843</v>
      </c>
      <c r="BM761" s="0" t="s">
        <v>2814</v>
      </c>
      <c r="BN761" s="0" t="s">
        <v>2815</v>
      </c>
      <c r="BO761" s="0" t="s">
        <v>769</v>
      </c>
      <c r="BP761" s="0" t="s">
        <v>2809</v>
      </c>
      <c r="BQ761" s="0" t="s">
        <v>127</v>
      </c>
      <c r="BT761" s="0" t="n">
        <v>0</v>
      </c>
      <c r="BU761" s="0" t="s">
        <v>2816</v>
      </c>
      <c r="BW761" s="0" t="n">
        <v>2007</v>
      </c>
      <c r="BX761" s="0" t="n">
        <v>2016</v>
      </c>
      <c r="BY761" s="0" t="s">
        <v>2817</v>
      </c>
      <c r="BZ761" s="0" t="n">
        <v>2011.5</v>
      </c>
      <c r="CA761" s="0" t="n">
        <v>0.1</v>
      </c>
      <c r="CB761" s="0" t="n">
        <v>0</v>
      </c>
      <c r="CC761" s="0" t="n">
        <v>1</v>
      </c>
      <c r="CD761" s="0" t="n">
        <v>-0.01822795799075</v>
      </c>
      <c r="CE761" s="0" t="n">
        <v>1</v>
      </c>
    </row>
    <row r="762" customFormat="false" ht="15" hidden="false" customHeight="false" outlineLevel="0" collapsed="false">
      <c r="A762" s="0" t="s">
        <v>2809</v>
      </c>
      <c r="B762" s="0" t="n">
        <v>2067</v>
      </c>
      <c r="C762" s="0" t="n">
        <v>-0.0338662847353722</v>
      </c>
      <c r="D762" s="0" t="n">
        <v>17903</v>
      </c>
      <c r="E762" s="0" t="n">
        <f aca="false">IF(ISNUMBER($BA762),$BA762,IF(AND(ISNUMBER($D762),ISNUMBER($BW762),ISNUMBER($BX762)),$D762*($BX762-$BW762+1),""))</f>
        <v>17903</v>
      </c>
      <c r="H762" s="0" t="s">
        <v>118</v>
      </c>
      <c r="I762" s="0" t="s">
        <v>344</v>
      </c>
      <c r="J762" s="0" t="n">
        <f aca="false">IF($BW762&lt;&gt;"",$BW762,"")</f>
        <v>2007</v>
      </c>
      <c r="K762" s="0" t="n">
        <f aca="false">IF($BX762&lt;&gt;"",$BX762,"")</f>
        <v>2016</v>
      </c>
      <c r="L762" s="0" t="n">
        <f aca="false">IF(AND(ISNUMBER($BW762),ISNUMBER($BX762)),($BW762+$BX762)/2,"")</f>
        <v>2011.5</v>
      </c>
      <c r="M762" s="0" t="n">
        <f aca="false">IF($L762&lt;&gt;"",$L762,"")</f>
        <v>2011.5</v>
      </c>
      <c r="N762" s="0" t="n">
        <f aca="false">IF(AND(ISNUMBER($BW762),ISNUMBER($BX762)),MIN(1,MAX(0,($BX762-2016+1)/($BX762-$BW762+1))),"")</f>
        <v>0.1</v>
      </c>
      <c r="O762" s="0" t="n">
        <f aca="false">IF(AND(ISNUMBER($BW762),ISNUMBER($BX762)),MIN(1,MAX(0,($BX762-2017+1)/($BX762-$BW762+1))),"")</f>
        <v>0</v>
      </c>
      <c r="P762" s="0" t="n">
        <f aca="false">IF(AND(ISNUMBER($BW762),ISNUMBER($BX762)),MIN(1,MAX(0,($BX762-2018+1)/($BX762-$BW762+1))),"")</f>
        <v>0</v>
      </c>
      <c r="Q762" s="0" t="n">
        <f aca="false">IF(AND(ISNUMBER($BW762),ISNUMBER($BX762)),MIN(1,MAX(0,($BX762-2019+1)/($BX762-$BW762+1))),"")</f>
        <v>0</v>
      </c>
      <c r="R762" s="0" t="n">
        <f aca="false">IF(AND(ISNUMBER($BW762),ISNUMBER($BX762)),MIN(1,MAX(0,($BX762-2016+1)/($BX762-$BW762+1))),"")</f>
        <v>0.1</v>
      </c>
      <c r="S762" s="0" t="n">
        <f aca="false">IF($L762&lt;&gt;"",IF($L762&gt;=2015.5,1,0),"")</f>
        <v>0</v>
      </c>
      <c r="T762" s="0" t="n">
        <f aca="false">IF($L762&lt;&gt;"",IF($L762&gt;=2016,1,0),"")</f>
        <v>0</v>
      </c>
      <c r="U762" s="0" t="n">
        <f aca="false">IF(ISNUMBER($BX762),IF($BX762&gt;=2016,1,0),"")</f>
        <v>1</v>
      </c>
      <c r="V762" s="0" t="n">
        <f aca="false">IF(ISNUMBER($BW762),IF($BW762&gt;=2016,1,0),"")</f>
        <v>0</v>
      </c>
      <c r="W762" s="0" t="str">
        <f aca="false">IF(AND(ISNUMBER($BW762),ISNUMBER($BX762)),IF($BW762&gt;=2016,"post-only",IF($BX762&lt;2016,"pre-only","mixed")),"")</f>
        <v>mixed</v>
      </c>
      <c r="X762" s="0" t="n">
        <f aca="false">IF(AND(ISNUMBER($BW762),ISNUMBER($BX762)),MIN(1,MAX(0,($BX762-2017+1)/($BX762-$BW762+1))),"")</f>
        <v>0</v>
      </c>
      <c r="Y762" s="0" t="n">
        <f aca="false">IF(AND(ISNUMBER($BW762),ISNUMBER($BX762)),MIN(1,MAX(0,($BX762-2018+1)/($BX762-$BW762+1))),"")</f>
        <v>0</v>
      </c>
      <c r="Z762" s="0" t="n">
        <f aca="false">IF(AND(ISNUMBER($BW762),ISNUMBER($BX762)),MIN(1,MAX(0,($BX762-2019+1)/($BX762-$BW762+1))),"")</f>
        <v>0</v>
      </c>
      <c r="AA762" s="0" t="n">
        <f aca="false">IF(ISNUMBER($BX762),IF($BX762&gt;=2017,1,0),"")</f>
        <v>0</v>
      </c>
      <c r="AB762" s="0" t="n">
        <f aca="false">IF(ISNUMBER($BX762),IF($BX762&gt;=2018,1,0),"")</f>
        <v>0</v>
      </c>
      <c r="AC762" s="0" t="n">
        <f aca="false">IF(ISNUMBER($BX762),IF($BX762&gt;=2019,1,0),"")</f>
        <v>0</v>
      </c>
      <c r="AD762" s="0" t="n">
        <f aca="false">IF($L762&lt;&gt;"",IF($L762&gt;2013,1,0),"")</f>
        <v>0</v>
      </c>
      <c r="AE762" s="0" t="n">
        <f aca="false">IF($L762&lt;&gt;"",1+IF($L762&gt;2011,1,0)+IF($L762&gt;2014,1,0),"")</f>
        <v>2</v>
      </c>
      <c r="AF762" s="0" t="s">
        <v>87</v>
      </c>
      <c r="AG762" s="0" t="s">
        <v>88</v>
      </c>
      <c r="AH762" s="0" t="s">
        <v>89</v>
      </c>
      <c r="AI762" s="0" t="s">
        <v>90</v>
      </c>
      <c r="AJ762" s="0" t="s">
        <v>90</v>
      </c>
      <c r="AK762" s="0" t="str">
        <f aca="false">IF(AND($CF762&lt;&gt;"",IFERROR(INDEX(subsample_country_map!$B:$B,MATCH($CF762,subsample_country_map!$A:$A,0)),"")&lt;&gt;""),INDEX(subsample_country_map!$B:$B,MATCH($CF762,subsample_country_map!$A:$A,0)),INDEX(lookup!$AA:$AA,MATCH($A762,lookup!$A:$A,0)))</f>
        <v>99_NCE</v>
      </c>
      <c r="AL762" s="0" t="str">
        <f aca="false">IF(AND($CF762&lt;&gt;"",IFERROR(INDEX(subsample_country_map!$C:$C,MATCH($CF762,subsample_country_map!$A:$A,0)),"")&lt;&gt;""),INDEX(subsample_country_map!$C:$C,MATCH($CF762,subsample_country_map!$A:$A,0)),INDEX(lookup!$AB:$AB,MATCH($A762,lookup!$A:$A,0)))</f>
        <v>99_NCE</v>
      </c>
      <c r="AM762" s="0" t="str">
        <f aca="false">IF(AND($CF762&lt;&gt;"",IFERROR(INDEX(subsample_country_map!$D:$D,MATCH($CF762,subsample_country_map!$A:$A,0)),"")&lt;&gt;""),INDEX(subsample_country_map!$D:$D,MATCH($CF762,subsample_country_map!$A:$A,0)),INDEX(lookup!$AC:$AC,MATCH($A762,lookup!$A:$A,0)))</f>
        <v>99_NCE</v>
      </c>
      <c r="AN762" s="0" t="str">
        <f aca="false">IF(AND($CF762&lt;&gt;"",IFERROR(INDEX(subsample_country_map!$E:$E,MATCH($CF762,subsample_country_map!$A:$A,0)),"")&lt;&gt;""),INDEX(subsample_country_map!$E:$E,MATCH($CF762,subsample_country_map!$A:$A,0)),INDEX(lookup!$AD:$AD,MATCH($A762,lookup!$A:$A,0)))</f>
        <v>99_NCE</v>
      </c>
      <c r="AO762" s="0" t="str">
        <f aca="false">INDEX(lookup!$Y:$Y,MATCH($A762,lookup!$A:$A,0))</f>
        <v>0_published</v>
      </c>
      <c r="AP762" s="0" t="str">
        <f aca="false">INDEX(lookup!$Z:$Z,MATCH($A762,lookup!$A:$A,0))</f>
        <v>1_VHB high</v>
      </c>
      <c r="AQ762" s="0" t="str">
        <f aca="false">INDEX(lookup!$W:$W,MATCH($A762,lookup!$A:$A,0))</f>
        <v>1_fin/acc/econ</v>
      </c>
      <c r="AS762" s="0" t="s">
        <v>91</v>
      </c>
      <c r="AT762" s="0" t="s">
        <v>397</v>
      </c>
      <c r="AU762" s="0" t="s">
        <v>93</v>
      </c>
      <c r="AV762" s="0" t="s">
        <v>2844</v>
      </c>
      <c r="AW762" s="0" t="s">
        <v>2845</v>
      </c>
      <c r="BA762" s="0" t="n">
        <v>17903</v>
      </c>
      <c r="BB762" s="0" t="s">
        <v>347</v>
      </c>
      <c r="BC762" s="0" t="s">
        <v>1697</v>
      </c>
      <c r="BD762" s="0" t="s">
        <v>43</v>
      </c>
      <c r="BE762" s="0" t="s">
        <v>98</v>
      </c>
      <c r="BI762" s="0" t="s">
        <v>124</v>
      </c>
      <c r="BJ762" s="0" t="s">
        <v>2812</v>
      </c>
      <c r="BK762" s="0" t="s">
        <v>1104</v>
      </c>
      <c r="BL762" s="0" t="s">
        <v>2846</v>
      </c>
      <c r="BM762" s="0" t="s">
        <v>2847</v>
      </c>
      <c r="BN762" s="0" t="s">
        <v>2815</v>
      </c>
      <c r="BO762" s="0" t="s">
        <v>769</v>
      </c>
      <c r="BP762" s="0" t="s">
        <v>2809</v>
      </c>
      <c r="BQ762" s="0" t="s">
        <v>127</v>
      </c>
      <c r="BT762" s="0" t="n">
        <v>0</v>
      </c>
      <c r="BU762" s="0" t="s">
        <v>2816</v>
      </c>
      <c r="BW762" s="0" t="n">
        <v>2007</v>
      </c>
      <c r="BX762" s="0" t="n">
        <v>2016</v>
      </c>
      <c r="BY762" s="0" t="s">
        <v>2817</v>
      </c>
      <c r="BZ762" s="0" t="n">
        <v>2011.5</v>
      </c>
      <c r="CA762" s="0" t="n">
        <v>0.1</v>
      </c>
      <c r="CB762" s="0" t="n">
        <v>0</v>
      </c>
      <c r="CC762" s="0" t="n">
        <v>1</v>
      </c>
      <c r="CD762" s="0" t="n">
        <v>-0.0338792410180769</v>
      </c>
      <c r="CE762" s="0" t="n">
        <v>1</v>
      </c>
    </row>
    <row r="763" customFormat="false" ht="15" hidden="false" customHeight="false" outlineLevel="0" collapsed="false">
      <c r="A763" s="0" t="s">
        <v>2809</v>
      </c>
      <c r="B763" s="0" t="n">
        <v>2068</v>
      </c>
      <c r="C763" s="0" t="n">
        <v>-0.0274883515383247</v>
      </c>
      <c r="D763" s="0" t="n">
        <v>17903</v>
      </c>
      <c r="E763" s="0" t="n">
        <f aca="false">IF(ISNUMBER($BA763),$BA763,IF(AND(ISNUMBER($D763),ISNUMBER($BW763),ISNUMBER($BX763)),$D763*($BX763-$BW763+1),""))</f>
        <v>17903</v>
      </c>
      <c r="H763" s="0" t="s">
        <v>118</v>
      </c>
      <c r="I763" s="0" t="s">
        <v>344</v>
      </c>
      <c r="J763" s="0" t="n">
        <f aca="false">IF($BW763&lt;&gt;"",$BW763,"")</f>
        <v>2007</v>
      </c>
      <c r="K763" s="0" t="n">
        <f aca="false">IF($BX763&lt;&gt;"",$BX763,"")</f>
        <v>2016</v>
      </c>
      <c r="L763" s="0" t="n">
        <f aca="false">IF(AND(ISNUMBER($BW763),ISNUMBER($BX763)),($BW763+$BX763)/2,"")</f>
        <v>2011.5</v>
      </c>
      <c r="M763" s="0" t="n">
        <f aca="false">IF($L763&lt;&gt;"",$L763,"")</f>
        <v>2011.5</v>
      </c>
      <c r="N763" s="0" t="n">
        <f aca="false">IF(AND(ISNUMBER($BW763),ISNUMBER($BX763)),MIN(1,MAX(0,($BX763-2016+1)/($BX763-$BW763+1))),"")</f>
        <v>0.1</v>
      </c>
      <c r="O763" s="0" t="n">
        <f aca="false">IF(AND(ISNUMBER($BW763),ISNUMBER($BX763)),MIN(1,MAX(0,($BX763-2017+1)/($BX763-$BW763+1))),"")</f>
        <v>0</v>
      </c>
      <c r="P763" s="0" t="n">
        <f aca="false">IF(AND(ISNUMBER($BW763),ISNUMBER($BX763)),MIN(1,MAX(0,($BX763-2018+1)/($BX763-$BW763+1))),"")</f>
        <v>0</v>
      </c>
      <c r="Q763" s="0" t="n">
        <f aca="false">IF(AND(ISNUMBER($BW763),ISNUMBER($BX763)),MIN(1,MAX(0,($BX763-2019+1)/($BX763-$BW763+1))),"")</f>
        <v>0</v>
      </c>
      <c r="R763" s="0" t="n">
        <f aca="false">IF(AND(ISNUMBER($BW763),ISNUMBER($BX763)),MIN(1,MAX(0,($BX763-2016+1)/($BX763-$BW763+1))),"")</f>
        <v>0.1</v>
      </c>
      <c r="S763" s="0" t="n">
        <f aca="false">IF($L763&lt;&gt;"",IF($L763&gt;=2015.5,1,0),"")</f>
        <v>0</v>
      </c>
      <c r="T763" s="0" t="n">
        <f aca="false">IF($L763&lt;&gt;"",IF($L763&gt;=2016,1,0),"")</f>
        <v>0</v>
      </c>
      <c r="U763" s="0" t="n">
        <f aca="false">IF(ISNUMBER($BX763),IF($BX763&gt;=2016,1,0),"")</f>
        <v>1</v>
      </c>
      <c r="V763" s="0" t="n">
        <f aca="false">IF(ISNUMBER($BW763),IF($BW763&gt;=2016,1,0),"")</f>
        <v>0</v>
      </c>
      <c r="W763" s="0" t="str">
        <f aca="false">IF(AND(ISNUMBER($BW763),ISNUMBER($BX763)),IF($BW763&gt;=2016,"post-only",IF($BX763&lt;2016,"pre-only","mixed")),"")</f>
        <v>mixed</v>
      </c>
      <c r="X763" s="0" t="n">
        <f aca="false">IF(AND(ISNUMBER($BW763),ISNUMBER($BX763)),MIN(1,MAX(0,($BX763-2017+1)/($BX763-$BW763+1))),"")</f>
        <v>0</v>
      </c>
      <c r="Y763" s="0" t="n">
        <f aca="false">IF(AND(ISNUMBER($BW763),ISNUMBER($BX763)),MIN(1,MAX(0,($BX763-2018+1)/($BX763-$BW763+1))),"")</f>
        <v>0</v>
      </c>
      <c r="Z763" s="0" t="n">
        <f aca="false">IF(AND(ISNUMBER($BW763),ISNUMBER($BX763)),MIN(1,MAX(0,($BX763-2019+1)/($BX763-$BW763+1))),"")</f>
        <v>0</v>
      </c>
      <c r="AA763" s="0" t="n">
        <f aca="false">IF(ISNUMBER($BX763),IF($BX763&gt;=2017,1,0),"")</f>
        <v>0</v>
      </c>
      <c r="AB763" s="0" t="n">
        <f aca="false">IF(ISNUMBER($BX763),IF($BX763&gt;=2018,1,0),"")</f>
        <v>0</v>
      </c>
      <c r="AC763" s="0" t="n">
        <f aca="false">IF(ISNUMBER($BX763),IF($BX763&gt;=2019,1,0),"")</f>
        <v>0</v>
      </c>
      <c r="AD763" s="0" t="n">
        <f aca="false">IF($L763&lt;&gt;"",IF($L763&gt;2013,1,0),"")</f>
        <v>0</v>
      </c>
      <c r="AE763" s="0" t="n">
        <f aca="false">IF($L763&lt;&gt;"",1+IF($L763&gt;2011,1,0)+IF($L763&gt;2014,1,0),"")</f>
        <v>2</v>
      </c>
      <c r="AF763" s="0" t="s">
        <v>87</v>
      </c>
      <c r="AG763" s="0" t="s">
        <v>88</v>
      </c>
      <c r="AH763" s="0" t="s">
        <v>89</v>
      </c>
      <c r="AI763" s="0" t="s">
        <v>90</v>
      </c>
      <c r="AJ763" s="0" t="s">
        <v>90</v>
      </c>
      <c r="AK763" s="0" t="str">
        <f aca="false">IF(AND($CF763&lt;&gt;"",IFERROR(INDEX(subsample_country_map!$B:$B,MATCH($CF763,subsample_country_map!$A:$A,0)),"")&lt;&gt;""),INDEX(subsample_country_map!$B:$B,MATCH($CF763,subsample_country_map!$A:$A,0)),INDEX(lookup!$AA:$AA,MATCH($A763,lookup!$A:$A,0)))</f>
        <v>99_NCE</v>
      </c>
      <c r="AL763" s="0" t="str">
        <f aca="false">IF(AND($CF763&lt;&gt;"",IFERROR(INDEX(subsample_country_map!$C:$C,MATCH($CF763,subsample_country_map!$A:$A,0)),"")&lt;&gt;""),INDEX(subsample_country_map!$C:$C,MATCH($CF763,subsample_country_map!$A:$A,0)),INDEX(lookup!$AB:$AB,MATCH($A763,lookup!$A:$A,0)))</f>
        <v>99_NCE</v>
      </c>
      <c r="AM763" s="0" t="str">
        <f aca="false">IF(AND($CF763&lt;&gt;"",IFERROR(INDEX(subsample_country_map!$D:$D,MATCH($CF763,subsample_country_map!$A:$A,0)),"")&lt;&gt;""),INDEX(subsample_country_map!$D:$D,MATCH($CF763,subsample_country_map!$A:$A,0)),INDEX(lookup!$AC:$AC,MATCH($A763,lookup!$A:$A,0)))</f>
        <v>99_NCE</v>
      </c>
      <c r="AN763" s="0" t="str">
        <f aca="false">IF(AND($CF763&lt;&gt;"",IFERROR(INDEX(subsample_country_map!$E:$E,MATCH($CF763,subsample_country_map!$A:$A,0)),"")&lt;&gt;""),INDEX(subsample_country_map!$E:$E,MATCH($CF763,subsample_country_map!$A:$A,0)),INDEX(lookup!$AD:$AD,MATCH($A763,lookup!$A:$A,0)))</f>
        <v>99_NCE</v>
      </c>
      <c r="AO763" s="0" t="str">
        <f aca="false">INDEX(lookup!$Y:$Y,MATCH($A763,lookup!$A:$A,0))</f>
        <v>0_published</v>
      </c>
      <c r="AP763" s="0" t="str">
        <f aca="false">INDEX(lookup!$Z:$Z,MATCH($A763,lookup!$A:$A,0))</f>
        <v>1_VHB high</v>
      </c>
      <c r="AQ763" s="0" t="str">
        <f aca="false">INDEX(lookup!$W:$W,MATCH($A763,lookup!$A:$A,0))</f>
        <v>1_fin/acc/econ</v>
      </c>
      <c r="AS763" s="0" t="s">
        <v>91</v>
      </c>
      <c r="AT763" s="0" t="s">
        <v>397</v>
      </c>
      <c r="AU763" s="0" t="s">
        <v>93</v>
      </c>
      <c r="AV763" s="0" t="s">
        <v>2848</v>
      </c>
      <c r="AW763" s="0" t="s">
        <v>2849</v>
      </c>
      <c r="BA763" s="0" t="n">
        <v>17903</v>
      </c>
      <c r="BB763" s="0" t="s">
        <v>347</v>
      </c>
      <c r="BC763" s="0" t="s">
        <v>1697</v>
      </c>
      <c r="BD763" s="0" t="s">
        <v>43</v>
      </c>
      <c r="BE763" s="0" t="s">
        <v>98</v>
      </c>
      <c r="BI763" s="0" t="s">
        <v>124</v>
      </c>
      <c r="BJ763" s="0" t="s">
        <v>2820</v>
      </c>
      <c r="BK763" s="0" t="s">
        <v>1104</v>
      </c>
      <c r="BL763" s="0" t="s">
        <v>2850</v>
      </c>
      <c r="BM763" s="0" t="s">
        <v>2847</v>
      </c>
      <c r="BN763" s="0" t="s">
        <v>2815</v>
      </c>
      <c r="BO763" s="0" t="s">
        <v>769</v>
      </c>
      <c r="BP763" s="0" t="s">
        <v>2809</v>
      </c>
      <c r="BQ763" s="0" t="s">
        <v>127</v>
      </c>
      <c r="BT763" s="0" t="n">
        <v>0</v>
      </c>
      <c r="BU763" s="0" t="s">
        <v>2816</v>
      </c>
      <c r="BW763" s="0" t="n">
        <v>2007</v>
      </c>
      <c r="BX763" s="0" t="n">
        <v>2016</v>
      </c>
      <c r="BY763" s="0" t="s">
        <v>2817</v>
      </c>
      <c r="BZ763" s="0" t="n">
        <v>2011.5</v>
      </c>
      <c r="CA763" s="0" t="n">
        <v>0.1</v>
      </c>
      <c r="CB763" s="0" t="n">
        <v>0</v>
      </c>
      <c r="CC763" s="0" t="n">
        <v>1</v>
      </c>
      <c r="CD763" s="0" t="n">
        <v>-0.0274952781651393</v>
      </c>
      <c r="CE763" s="0" t="n">
        <v>1</v>
      </c>
    </row>
    <row r="764" customFormat="false" ht="15" hidden="false" customHeight="false" outlineLevel="0" collapsed="false">
      <c r="A764" s="0" t="s">
        <v>2809</v>
      </c>
      <c r="B764" s="0" t="n">
        <v>2069</v>
      </c>
      <c r="C764" s="0" t="n">
        <v>-0.0187084956132018</v>
      </c>
      <c r="D764" s="0" t="n">
        <v>19068</v>
      </c>
      <c r="E764" s="0" t="n">
        <f aca="false">IF(ISNUMBER($BA764),$BA764,IF(AND(ISNUMBER($D764),ISNUMBER($BW764),ISNUMBER($BX764)),$D764*($BX764-$BW764+1),""))</f>
        <v>19068</v>
      </c>
      <c r="H764" s="0" t="s">
        <v>118</v>
      </c>
      <c r="I764" s="0" t="s">
        <v>344</v>
      </c>
      <c r="J764" s="0" t="n">
        <f aca="false">IF($BW764&lt;&gt;"",$BW764,"")</f>
        <v>2007</v>
      </c>
      <c r="K764" s="0" t="n">
        <f aca="false">IF($BX764&lt;&gt;"",$BX764,"")</f>
        <v>2016</v>
      </c>
      <c r="L764" s="0" t="n">
        <f aca="false">IF(AND(ISNUMBER($BW764),ISNUMBER($BX764)),($BW764+$BX764)/2,"")</f>
        <v>2011.5</v>
      </c>
      <c r="M764" s="0" t="n">
        <f aca="false">IF($L764&lt;&gt;"",$L764,"")</f>
        <v>2011.5</v>
      </c>
      <c r="N764" s="0" t="n">
        <f aca="false">IF(AND(ISNUMBER($BW764),ISNUMBER($BX764)),MIN(1,MAX(0,($BX764-2016+1)/($BX764-$BW764+1))),"")</f>
        <v>0.1</v>
      </c>
      <c r="O764" s="0" t="n">
        <f aca="false">IF(AND(ISNUMBER($BW764),ISNUMBER($BX764)),MIN(1,MAX(0,($BX764-2017+1)/($BX764-$BW764+1))),"")</f>
        <v>0</v>
      </c>
      <c r="P764" s="0" t="n">
        <f aca="false">IF(AND(ISNUMBER($BW764),ISNUMBER($BX764)),MIN(1,MAX(0,($BX764-2018+1)/($BX764-$BW764+1))),"")</f>
        <v>0</v>
      </c>
      <c r="Q764" s="0" t="n">
        <f aca="false">IF(AND(ISNUMBER($BW764),ISNUMBER($BX764)),MIN(1,MAX(0,($BX764-2019+1)/($BX764-$BW764+1))),"")</f>
        <v>0</v>
      </c>
      <c r="R764" s="0" t="n">
        <f aca="false">IF(AND(ISNUMBER($BW764),ISNUMBER($BX764)),MIN(1,MAX(0,($BX764-2016+1)/($BX764-$BW764+1))),"")</f>
        <v>0.1</v>
      </c>
      <c r="S764" s="0" t="n">
        <f aca="false">IF($L764&lt;&gt;"",IF($L764&gt;=2015.5,1,0),"")</f>
        <v>0</v>
      </c>
      <c r="T764" s="0" t="n">
        <f aca="false">IF($L764&lt;&gt;"",IF($L764&gt;=2016,1,0),"")</f>
        <v>0</v>
      </c>
      <c r="U764" s="0" t="n">
        <f aca="false">IF(ISNUMBER($BX764),IF($BX764&gt;=2016,1,0),"")</f>
        <v>1</v>
      </c>
      <c r="V764" s="0" t="n">
        <f aca="false">IF(ISNUMBER($BW764),IF($BW764&gt;=2016,1,0),"")</f>
        <v>0</v>
      </c>
      <c r="W764" s="0" t="str">
        <f aca="false">IF(AND(ISNUMBER($BW764),ISNUMBER($BX764)),IF($BW764&gt;=2016,"post-only",IF($BX764&lt;2016,"pre-only","mixed")),"")</f>
        <v>mixed</v>
      </c>
      <c r="X764" s="0" t="n">
        <f aca="false">IF(AND(ISNUMBER($BW764),ISNUMBER($BX764)),MIN(1,MAX(0,($BX764-2017+1)/($BX764-$BW764+1))),"")</f>
        <v>0</v>
      </c>
      <c r="Y764" s="0" t="n">
        <f aca="false">IF(AND(ISNUMBER($BW764),ISNUMBER($BX764)),MIN(1,MAX(0,($BX764-2018+1)/($BX764-$BW764+1))),"")</f>
        <v>0</v>
      </c>
      <c r="Z764" s="0" t="n">
        <f aca="false">IF(AND(ISNUMBER($BW764),ISNUMBER($BX764)),MIN(1,MAX(0,($BX764-2019+1)/($BX764-$BW764+1))),"")</f>
        <v>0</v>
      </c>
      <c r="AA764" s="0" t="n">
        <f aca="false">IF(ISNUMBER($BX764),IF($BX764&gt;=2017,1,0),"")</f>
        <v>0</v>
      </c>
      <c r="AB764" s="0" t="n">
        <f aca="false">IF(ISNUMBER($BX764),IF($BX764&gt;=2018,1,0),"")</f>
        <v>0</v>
      </c>
      <c r="AC764" s="0" t="n">
        <f aca="false">IF(ISNUMBER($BX764),IF($BX764&gt;=2019,1,0),"")</f>
        <v>0</v>
      </c>
      <c r="AD764" s="0" t="n">
        <f aca="false">IF($L764&lt;&gt;"",IF($L764&gt;2013,1,0),"")</f>
        <v>0</v>
      </c>
      <c r="AE764" s="0" t="n">
        <f aca="false">IF($L764&lt;&gt;"",1+IF($L764&gt;2011,1,0)+IF($L764&gt;2014,1,0),"")</f>
        <v>2</v>
      </c>
      <c r="AF764" s="0" t="s">
        <v>87</v>
      </c>
      <c r="AG764" s="0" t="s">
        <v>88</v>
      </c>
      <c r="AH764" s="0" t="s">
        <v>89</v>
      </c>
      <c r="AI764" s="0" t="s">
        <v>90</v>
      </c>
      <c r="AJ764" s="0" t="s">
        <v>90</v>
      </c>
      <c r="AK764" s="0" t="str">
        <f aca="false">IF(AND($CF764&lt;&gt;"",IFERROR(INDEX(subsample_country_map!$B:$B,MATCH($CF764,subsample_country_map!$A:$A,0)),"")&lt;&gt;""),INDEX(subsample_country_map!$B:$B,MATCH($CF764,subsample_country_map!$A:$A,0)),INDEX(lookup!$AA:$AA,MATCH($A764,lookup!$A:$A,0)))</f>
        <v>99_NCE</v>
      </c>
      <c r="AL764" s="0" t="str">
        <f aca="false">IF(AND($CF764&lt;&gt;"",IFERROR(INDEX(subsample_country_map!$C:$C,MATCH($CF764,subsample_country_map!$A:$A,0)),"")&lt;&gt;""),INDEX(subsample_country_map!$C:$C,MATCH($CF764,subsample_country_map!$A:$A,0)),INDEX(lookup!$AB:$AB,MATCH($A764,lookup!$A:$A,0)))</f>
        <v>99_NCE</v>
      </c>
      <c r="AM764" s="0" t="str">
        <f aca="false">IF(AND($CF764&lt;&gt;"",IFERROR(INDEX(subsample_country_map!$D:$D,MATCH($CF764,subsample_country_map!$A:$A,0)),"")&lt;&gt;""),INDEX(subsample_country_map!$D:$D,MATCH($CF764,subsample_country_map!$A:$A,0)),INDEX(lookup!$AC:$AC,MATCH($A764,lookup!$A:$A,0)))</f>
        <v>99_NCE</v>
      </c>
      <c r="AN764" s="0" t="str">
        <f aca="false">IF(AND($CF764&lt;&gt;"",IFERROR(INDEX(subsample_country_map!$E:$E,MATCH($CF764,subsample_country_map!$A:$A,0)),"")&lt;&gt;""),INDEX(subsample_country_map!$E:$E,MATCH($CF764,subsample_country_map!$A:$A,0)),INDEX(lookup!$AD:$AD,MATCH($A764,lookup!$A:$A,0)))</f>
        <v>99_NCE</v>
      </c>
      <c r="AO764" s="0" t="str">
        <f aca="false">INDEX(lookup!$Y:$Y,MATCH($A764,lookup!$A:$A,0))</f>
        <v>0_published</v>
      </c>
      <c r="AP764" s="0" t="str">
        <f aca="false">INDEX(lookup!$Z:$Z,MATCH($A764,lookup!$A:$A,0))</f>
        <v>1_VHB high</v>
      </c>
      <c r="AQ764" s="0" t="str">
        <f aca="false">INDEX(lookup!$W:$W,MATCH($A764,lookup!$A:$A,0))</f>
        <v>1_fin/acc/econ</v>
      </c>
      <c r="AS764" s="0" t="s">
        <v>91</v>
      </c>
      <c r="AT764" s="0" t="s">
        <v>397</v>
      </c>
      <c r="AU764" s="0" t="s">
        <v>93</v>
      </c>
      <c r="AV764" s="0" t="s">
        <v>2851</v>
      </c>
      <c r="AW764" s="0" t="s">
        <v>2852</v>
      </c>
      <c r="BA764" s="0" t="n">
        <v>19068</v>
      </c>
      <c r="BB764" s="0" t="s">
        <v>2853</v>
      </c>
      <c r="BC764" s="0" t="s">
        <v>1697</v>
      </c>
      <c r="BD764" s="0" t="s">
        <v>43</v>
      </c>
      <c r="BE764" s="0" t="s">
        <v>98</v>
      </c>
      <c r="BI764" s="0" t="s">
        <v>124</v>
      </c>
      <c r="BJ764" s="0" t="s">
        <v>2825</v>
      </c>
      <c r="BK764" s="0" t="s">
        <v>1104</v>
      </c>
      <c r="BL764" s="0" t="s">
        <v>2854</v>
      </c>
      <c r="BM764" s="0" t="s">
        <v>2855</v>
      </c>
      <c r="BN764" s="0" t="s">
        <v>2815</v>
      </c>
      <c r="BO764" s="0" t="s">
        <v>769</v>
      </c>
      <c r="BP764" s="0" t="s">
        <v>2809</v>
      </c>
      <c r="BQ764" s="0" t="s">
        <v>127</v>
      </c>
      <c r="BR764" s="0" t="s">
        <v>2856</v>
      </c>
      <c r="BT764" s="0" t="n">
        <v>0</v>
      </c>
      <c r="BU764" s="0" t="s">
        <v>2816</v>
      </c>
      <c r="BW764" s="0" t="n">
        <v>2007</v>
      </c>
      <c r="BX764" s="0" t="n">
        <v>2016</v>
      </c>
      <c r="BY764" s="0" t="s">
        <v>2817</v>
      </c>
      <c r="BZ764" s="0" t="n">
        <v>2011.5</v>
      </c>
      <c r="CA764" s="0" t="n">
        <v>0.1</v>
      </c>
      <c r="CB764" s="0" t="n">
        <v>0</v>
      </c>
      <c r="CC764" s="0" t="n">
        <v>1</v>
      </c>
      <c r="CD764" s="0" t="n">
        <v>-0.0187106787782092</v>
      </c>
      <c r="CE764" s="0" t="n">
        <v>1</v>
      </c>
    </row>
    <row r="765" customFormat="false" ht="15" hidden="false" customHeight="false" outlineLevel="0" collapsed="false">
      <c r="A765" s="0" t="s">
        <v>2809</v>
      </c>
      <c r="B765" s="0" t="n">
        <v>2070</v>
      </c>
      <c r="C765" s="0" t="n">
        <v>-0.0159829401266797</v>
      </c>
      <c r="D765" s="0" t="n">
        <v>19068</v>
      </c>
      <c r="E765" s="0" t="n">
        <f aca="false">IF(ISNUMBER($BA765),$BA765,IF(AND(ISNUMBER($D765),ISNUMBER($BW765),ISNUMBER($BX765)),$D765*($BX765-$BW765+1),""))</f>
        <v>19068</v>
      </c>
      <c r="H765" s="0" t="s">
        <v>118</v>
      </c>
      <c r="I765" s="0" t="s">
        <v>344</v>
      </c>
      <c r="J765" s="0" t="n">
        <f aca="false">IF($BW765&lt;&gt;"",$BW765,"")</f>
        <v>2007</v>
      </c>
      <c r="K765" s="0" t="n">
        <f aca="false">IF($BX765&lt;&gt;"",$BX765,"")</f>
        <v>2016</v>
      </c>
      <c r="L765" s="0" t="n">
        <f aca="false">IF(AND(ISNUMBER($BW765),ISNUMBER($BX765)),($BW765+$BX765)/2,"")</f>
        <v>2011.5</v>
      </c>
      <c r="M765" s="0" t="n">
        <f aca="false">IF($L765&lt;&gt;"",$L765,"")</f>
        <v>2011.5</v>
      </c>
      <c r="N765" s="0" t="n">
        <f aca="false">IF(AND(ISNUMBER($BW765),ISNUMBER($BX765)),MIN(1,MAX(0,($BX765-2016+1)/($BX765-$BW765+1))),"")</f>
        <v>0.1</v>
      </c>
      <c r="O765" s="0" t="n">
        <f aca="false">IF(AND(ISNUMBER($BW765),ISNUMBER($BX765)),MIN(1,MAX(0,($BX765-2017+1)/($BX765-$BW765+1))),"")</f>
        <v>0</v>
      </c>
      <c r="P765" s="0" t="n">
        <f aca="false">IF(AND(ISNUMBER($BW765),ISNUMBER($BX765)),MIN(1,MAX(0,($BX765-2018+1)/($BX765-$BW765+1))),"")</f>
        <v>0</v>
      </c>
      <c r="Q765" s="0" t="n">
        <f aca="false">IF(AND(ISNUMBER($BW765),ISNUMBER($BX765)),MIN(1,MAX(0,($BX765-2019+1)/($BX765-$BW765+1))),"")</f>
        <v>0</v>
      </c>
      <c r="R765" s="0" t="n">
        <f aca="false">IF(AND(ISNUMBER($BW765),ISNUMBER($BX765)),MIN(1,MAX(0,($BX765-2016+1)/($BX765-$BW765+1))),"")</f>
        <v>0.1</v>
      </c>
      <c r="S765" s="0" t="n">
        <f aca="false">IF($L765&lt;&gt;"",IF($L765&gt;=2015.5,1,0),"")</f>
        <v>0</v>
      </c>
      <c r="T765" s="0" t="n">
        <f aca="false">IF($L765&lt;&gt;"",IF($L765&gt;=2016,1,0),"")</f>
        <v>0</v>
      </c>
      <c r="U765" s="0" t="n">
        <f aca="false">IF(ISNUMBER($BX765),IF($BX765&gt;=2016,1,0),"")</f>
        <v>1</v>
      </c>
      <c r="V765" s="0" t="n">
        <f aca="false">IF(ISNUMBER($BW765),IF($BW765&gt;=2016,1,0),"")</f>
        <v>0</v>
      </c>
      <c r="W765" s="0" t="str">
        <f aca="false">IF(AND(ISNUMBER($BW765),ISNUMBER($BX765)),IF($BW765&gt;=2016,"post-only",IF($BX765&lt;2016,"pre-only","mixed")),"")</f>
        <v>mixed</v>
      </c>
      <c r="X765" s="0" t="n">
        <f aca="false">IF(AND(ISNUMBER($BW765),ISNUMBER($BX765)),MIN(1,MAX(0,($BX765-2017+1)/($BX765-$BW765+1))),"")</f>
        <v>0</v>
      </c>
      <c r="Y765" s="0" t="n">
        <f aca="false">IF(AND(ISNUMBER($BW765),ISNUMBER($BX765)),MIN(1,MAX(0,($BX765-2018+1)/($BX765-$BW765+1))),"")</f>
        <v>0</v>
      </c>
      <c r="Z765" s="0" t="n">
        <f aca="false">IF(AND(ISNUMBER($BW765),ISNUMBER($BX765)),MIN(1,MAX(0,($BX765-2019+1)/($BX765-$BW765+1))),"")</f>
        <v>0</v>
      </c>
      <c r="AA765" s="0" t="n">
        <f aca="false">IF(ISNUMBER($BX765),IF($BX765&gt;=2017,1,0),"")</f>
        <v>0</v>
      </c>
      <c r="AB765" s="0" t="n">
        <f aca="false">IF(ISNUMBER($BX765),IF($BX765&gt;=2018,1,0),"")</f>
        <v>0</v>
      </c>
      <c r="AC765" s="0" t="n">
        <f aca="false">IF(ISNUMBER($BX765),IF($BX765&gt;=2019,1,0),"")</f>
        <v>0</v>
      </c>
      <c r="AD765" s="0" t="n">
        <f aca="false">IF($L765&lt;&gt;"",IF($L765&gt;2013,1,0),"")</f>
        <v>0</v>
      </c>
      <c r="AE765" s="0" t="n">
        <f aca="false">IF($L765&lt;&gt;"",1+IF($L765&gt;2011,1,0)+IF($L765&gt;2014,1,0),"")</f>
        <v>2</v>
      </c>
      <c r="AF765" s="0" t="s">
        <v>87</v>
      </c>
      <c r="AG765" s="0" t="s">
        <v>88</v>
      </c>
      <c r="AH765" s="0" t="s">
        <v>89</v>
      </c>
      <c r="AI765" s="0" t="s">
        <v>90</v>
      </c>
      <c r="AJ765" s="0" t="s">
        <v>90</v>
      </c>
      <c r="AK765" s="0" t="str">
        <f aca="false">IF(AND($CF765&lt;&gt;"",IFERROR(INDEX(subsample_country_map!$B:$B,MATCH($CF765,subsample_country_map!$A:$A,0)),"")&lt;&gt;""),INDEX(subsample_country_map!$B:$B,MATCH($CF765,subsample_country_map!$A:$A,0)),INDEX(lookup!$AA:$AA,MATCH($A765,lookup!$A:$A,0)))</f>
        <v>99_NCE</v>
      </c>
      <c r="AL765" s="0" t="str">
        <f aca="false">IF(AND($CF765&lt;&gt;"",IFERROR(INDEX(subsample_country_map!$C:$C,MATCH($CF765,subsample_country_map!$A:$A,0)),"")&lt;&gt;""),INDEX(subsample_country_map!$C:$C,MATCH($CF765,subsample_country_map!$A:$A,0)),INDEX(lookup!$AB:$AB,MATCH($A765,lookup!$A:$A,0)))</f>
        <v>99_NCE</v>
      </c>
      <c r="AM765" s="0" t="str">
        <f aca="false">IF(AND($CF765&lt;&gt;"",IFERROR(INDEX(subsample_country_map!$D:$D,MATCH($CF765,subsample_country_map!$A:$A,0)),"")&lt;&gt;""),INDEX(subsample_country_map!$D:$D,MATCH($CF765,subsample_country_map!$A:$A,0)),INDEX(lookup!$AC:$AC,MATCH($A765,lookup!$A:$A,0)))</f>
        <v>99_NCE</v>
      </c>
      <c r="AN765" s="0" t="str">
        <f aca="false">IF(AND($CF765&lt;&gt;"",IFERROR(INDEX(subsample_country_map!$E:$E,MATCH($CF765,subsample_country_map!$A:$A,0)),"")&lt;&gt;""),INDEX(subsample_country_map!$E:$E,MATCH($CF765,subsample_country_map!$A:$A,0)),INDEX(lookup!$AD:$AD,MATCH($A765,lookup!$A:$A,0)))</f>
        <v>99_NCE</v>
      </c>
      <c r="AO765" s="0" t="str">
        <f aca="false">INDEX(lookup!$Y:$Y,MATCH($A765,lookup!$A:$A,0))</f>
        <v>0_published</v>
      </c>
      <c r="AP765" s="0" t="str">
        <f aca="false">INDEX(lookup!$Z:$Z,MATCH($A765,lookup!$A:$A,0))</f>
        <v>1_VHB high</v>
      </c>
      <c r="AQ765" s="0" t="str">
        <f aca="false">INDEX(lookup!$W:$W,MATCH($A765,lookup!$A:$A,0))</f>
        <v>1_fin/acc/econ</v>
      </c>
      <c r="AS765" s="0" t="s">
        <v>91</v>
      </c>
      <c r="AT765" s="0" t="s">
        <v>397</v>
      </c>
      <c r="AU765" s="0" t="s">
        <v>93</v>
      </c>
      <c r="AV765" s="0" t="s">
        <v>2857</v>
      </c>
      <c r="AW765" s="0" t="s">
        <v>2858</v>
      </c>
      <c r="BA765" s="0" t="n">
        <v>19068</v>
      </c>
      <c r="BB765" s="0" t="s">
        <v>2853</v>
      </c>
      <c r="BC765" s="0" t="s">
        <v>1697</v>
      </c>
      <c r="BD765" s="0" t="s">
        <v>43</v>
      </c>
      <c r="BE765" s="0" t="s">
        <v>98</v>
      </c>
      <c r="BI765" s="0" t="s">
        <v>124</v>
      </c>
      <c r="BJ765" s="0" t="s">
        <v>2859</v>
      </c>
      <c r="BK765" s="0" t="s">
        <v>1104</v>
      </c>
      <c r="BL765" s="0" t="s">
        <v>2860</v>
      </c>
      <c r="BM765" s="0" t="s">
        <v>2855</v>
      </c>
      <c r="BN765" s="0" t="s">
        <v>2815</v>
      </c>
      <c r="BO765" s="0" t="s">
        <v>769</v>
      </c>
      <c r="BP765" s="0" t="s">
        <v>2809</v>
      </c>
      <c r="BQ765" s="0" t="s">
        <v>127</v>
      </c>
      <c r="BR765" s="0" t="s">
        <v>2856</v>
      </c>
      <c r="BT765" s="0" t="n">
        <v>0</v>
      </c>
      <c r="BU765" s="0" t="s">
        <v>2816</v>
      </c>
      <c r="BW765" s="0" t="n">
        <v>2007</v>
      </c>
      <c r="BX765" s="0" t="n">
        <v>2016</v>
      </c>
      <c r="BY765" s="0" t="s">
        <v>2817</v>
      </c>
      <c r="BZ765" s="0" t="n">
        <v>2011.5</v>
      </c>
      <c r="CA765" s="0" t="n">
        <v>0.1</v>
      </c>
      <c r="CB765" s="0" t="n">
        <v>0</v>
      </c>
      <c r="CC765" s="0" t="n">
        <v>1</v>
      </c>
      <c r="CD765" s="0" t="n">
        <v>-0.0159843013059781</v>
      </c>
      <c r="CE765" s="0" t="n">
        <v>1</v>
      </c>
    </row>
    <row r="766" customFormat="false" ht="15" hidden="false" customHeight="false" outlineLevel="0" collapsed="false">
      <c r="A766" s="0" t="s">
        <v>2809</v>
      </c>
      <c r="B766" s="0" t="n">
        <v>2071</v>
      </c>
      <c r="C766" s="0" t="n">
        <v>-0.0672186321993842</v>
      </c>
      <c r="D766" s="0" t="n">
        <v>18286</v>
      </c>
      <c r="E766" s="0" t="n">
        <f aca="false">IF(ISNUMBER($BA766),$BA766,IF(AND(ISNUMBER($D766),ISNUMBER($BW766),ISNUMBER($BX766)),$D766*($BX766-$BW766+1),""))</f>
        <v>18286</v>
      </c>
      <c r="H766" s="0" t="s">
        <v>118</v>
      </c>
      <c r="I766" s="0" t="s">
        <v>344</v>
      </c>
      <c r="J766" s="0" t="n">
        <f aca="false">IF($BW766&lt;&gt;"",$BW766,"")</f>
        <v>2007</v>
      </c>
      <c r="K766" s="0" t="n">
        <f aca="false">IF($BX766&lt;&gt;"",$BX766,"")</f>
        <v>2016</v>
      </c>
      <c r="L766" s="0" t="n">
        <f aca="false">IF(AND(ISNUMBER($BW766),ISNUMBER($BX766)),($BW766+$BX766)/2,"")</f>
        <v>2011.5</v>
      </c>
      <c r="M766" s="0" t="n">
        <f aca="false">IF($L766&lt;&gt;"",$L766,"")</f>
        <v>2011.5</v>
      </c>
      <c r="N766" s="0" t="n">
        <f aca="false">IF(AND(ISNUMBER($BW766),ISNUMBER($BX766)),MIN(1,MAX(0,($BX766-2016+1)/($BX766-$BW766+1))),"")</f>
        <v>0.1</v>
      </c>
      <c r="O766" s="0" t="n">
        <f aca="false">IF(AND(ISNUMBER($BW766),ISNUMBER($BX766)),MIN(1,MAX(0,($BX766-2017+1)/($BX766-$BW766+1))),"")</f>
        <v>0</v>
      </c>
      <c r="P766" s="0" t="n">
        <f aca="false">IF(AND(ISNUMBER($BW766),ISNUMBER($BX766)),MIN(1,MAX(0,($BX766-2018+1)/($BX766-$BW766+1))),"")</f>
        <v>0</v>
      </c>
      <c r="Q766" s="0" t="n">
        <f aca="false">IF(AND(ISNUMBER($BW766),ISNUMBER($BX766)),MIN(1,MAX(0,($BX766-2019+1)/($BX766-$BW766+1))),"")</f>
        <v>0</v>
      </c>
      <c r="R766" s="0" t="n">
        <f aca="false">IF(AND(ISNUMBER($BW766),ISNUMBER($BX766)),MIN(1,MAX(0,($BX766-2016+1)/($BX766-$BW766+1))),"")</f>
        <v>0.1</v>
      </c>
      <c r="S766" s="0" t="n">
        <f aca="false">IF($L766&lt;&gt;"",IF($L766&gt;=2015.5,1,0),"")</f>
        <v>0</v>
      </c>
      <c r="T766" s="0" t="n">
        <f aca="false">IF($L766&lt;&gt;"",IF($L766&gt;=2016,1,0),"")</f>
        <v>0</v>
      </c>
      <c r="U766" s="0" t="n">
        <f aca="false">IF(ISNUMBER($BX766),IF($BX766&gt;=2016,1,0),"")</f>
        <v>1</v>
      </c>
      <c r="V766" s="0" t="n">
        <f aca="false">IF(ISNUMBER($BW766),IF($BW766&gt;=2016,1,0),"")</f>
        <v>0</v>
      </c>
      <c r="W766" s="0" t="str">
        <f aca="false">IF(AND(ISNUMBER($BW766),ISNUMBER($BX766)),IF($BW766&gt;=2016,"post-only",IF($BX766&lt;2016,"pre-only","mixed")),"")</f>
        <v>mixed</v>
      </c>
      <c r="X766" s="0" t="n">
        <f aca="false">IF(AND(ISNUMBER($BW766),ISNUMBER($BX766)),MIN(1,MAX(0,($BX766-2017+1)/($BX766-$BW766+1))),"")</f>
        <v>0</v>
      </c>
      <c r="Y766" s="0" t="n">
        <f aca="false">IF(AND(ISNUMBER($BW766),ISNUMBER($BX766)),MIN(1,MAX(0,($BX766-2018+1)/($BX766-$BW766+1))),"")</f>
        <v>0</v>
      </c>
      <c r="Z766" s="0" t="n">
        <f aca="false">IF(AND(ISNUMBER($BW766),ISNUMBER($BX766)),MIN(1,MAX(0,($BX766-2019+1)/($BX766-$BW766+1))),"")</f>
        <v>0</v>
      </c>
      <c r="AA766" s="0" t="n">
        <f aca="false">IF(ISNUMBER($BX766),IF($BX766&gt;=2017,1,0),"")</f>
        <v>0</v>
      </c>
      <c r="AB766" s="0" t="n">
        <f aca="false">IF(ISNUMBER($BX766),IF($BX766&gt;=2018,1,0),"")</f>
        <v>0</v>
      </c>
      <c r="AC766" s="0" t="n">
        <f aca="false">IF(ISNUMBER($BX766),IF($BX766&gt;=2019,1,0),"")</f>
        <v>0</v>
      </c>
      <c r="AD766" s="0" t="n">
        <f aca="false">IF($L766&lt;&gt;"",IF($L766&gt;2013,1,0),"")</f>
        <v>0</v>
      </c>
      <c r="AE766" s="0" t="n">
        <f aca="false">IF($L766&lt;&gt;"",1+IF($L766&gt;2011,1,0)+IF($L766&gt;2014,1,0),"")</f>
        <v>2</v>
      </c>
      <c r="AF766" s="0" t="s">
        <v>87</v>
      </c>
      <c r="AG766" s="0" t="s">
        <v>88</v>
      </c>
      <c r="AH766" s="0" t="s">
        <v>89</v>
      </c>
      <c r="AI766" s="0" t="s">
        <v>90</v>
      </c>
      <c r="AJ766" s="0" t="s">
        <v>90</v>
      </c>
      <c r="AK766" s="0" t="str">
        <f aca="false">IF(AND($CF766&lt;&gt;"",IFERROR(INDEX(subsample_country_map!$B:$B,MATCH($CF766,subsample_country_map!$A:$A,0)),"")&lt;&gt;""),INDEX(subsample_country_map!$B:$B,MATCH($CF766,subsample_country_map!$A:$A,0)),INDEX(lookup!$AA:$AA,MATCH($A766,lookup!$A:$A,0)))</f>
        <v>99_NCE</v>
      </c>
      <c r="AL766" s="0" t="str">
        <f aca="false">IF(AND($CF766&lt;&gt;"",IFERROR(INDEX(subsample_country_map!$C:$C,MATCH($CF766,subsample_country_map!$A:$A,0)),"")&lt;&gt;""),INDEX(subsample_country_map!$C:$C,MATCH($CF766,subsample_country_map!$A:$A,0)),INDEX(lookup!$AB:$AB,MATCH($A766,lookup!$A:$A,0)))</f>
        <v>99_NCE</v>
      </c>
      <c r="AM766" s="0" t="str">
        <f aca="false">IF(AND($CF766&lt;&gt;"",IFERROR(INDEX(subsample_country_map!$D:$D,MATCH($CF766,subsample_country_map!$A:$A,0)),"")&lt;&gt;""),INDEX(subsample_country_map!$D:$D,MATCH($CF766,subsample_country_map!$A:$A,0)),INDEX(lookup!$AC:$AC,MATCH($A766,lookup!$A:$A,0)))</f>
        <v>99_NCE</v>
      </c>
      <c r="AN766" s="0" t="str">
        <f aca="false">IF(AND($CF766&lt;&gt;"",IFERROR(INDEX(subsample_country_map!$E:$E,MATCH($CF766,subsample_country_map!$A:$A,0)),"")&lt;&gt;""),INDEX(subsample_country_map!$E:$E,MATCH($CF766,subsample_country_map!$A:$A,0)),INDEX(lookup!$AD:$AD,MATCH($A766,lookup!$A:$A,0)))</f>
        <v>99_NCE</v>
      </c>
      <c r="AO766" s="0" t="str">
        <f aca="false">INDEX(lookup!$Y:$Y,MATCH($A766,lookup!$A:$A,0))</f>
        <v>0_published</v>
      </c>
      <c r="AP766" s="0" t="str">
        <f aca="false">INDEX(lookup!$Z:$Z,MATCH($A766,lookup!$A:$A,0))</f>
        <v>1_VHB high</v>
      </c>
      <c r="AQ766" s="0" t="str">
        <f aca="false">INDEX(lookup!$W:$W,MATCH($A766,lookup!$A:$A,0))</f>
        <v>1_fin/acc/econ</v>
      </c>
      <c r="AS766" s="0" t="s">
        <v>91</v>
      </c>
      <c r="AT766" s="0" t="s">
        <v>397</v>
      </c>
      <c r="AU766" s="0" t="s">
        <v>93</v>
      </c>
      <c r="AV766" s="0" t="s">
        <v>2861</v>
      </c>
      <c r="AW766" s="0" t="s">
        <v>2862</v>
      </c>
      <c r="BA766" s="0" t="n">
        <v>18286</v>
      </c>
      <c r="BB766" s="0" t="s">
        <v>96</v>
      </c>
      <c r="BC766" s="0" t="s">
        <v>1697</v>
      </c>
      <c r="BD766" s="0" t="s">
        <v>43</v>
      </c>
      <c r="BE766" s="0" t="s">
        <v>98</v>
      </c>
      <c r="BI766" s="0" t="s">
        <v>143</v>
      </c>
      <c r="BJ766" s="0" t="s">
        <v>2812</v>
      </c>
      <c r="BK766" s="0" t="s">
        <v>1146</v>
      </c>
      <c r="BL766" s="0" t="s">
        <v>2863</v>
      </c>
      <c r="BM766" s="0" t="s">
        <v>2864</v>
      </c>
      <c r="BN766" s="0" t="s">
        <v>2815</v>
      </c>
      <c r="BO766" s="0" t="s">
        <v>769</v>
      </c>
      <c r="BP766" s="0" t="s">
        <v>2809</v>
      </c>
      <c r="BQ766" s="0" t="s">
        <v>127</v>
      </c>
      <c r="BT766" s="0" t="n">
        <v>0</v>
      </c>
      <c r="BU766" s="0" t="s">
        <v>2816</v>
      </c>
      <c r="BW766" s="0" t="n">
        <v>2007</v>
      </c>
      <c r="BX766" s="0" t="n">
        <v>2016</v>
      </c>
      <c r="BY766" s="0" t="s">
        <v>2817</v>
      </c>
      <c r="BZ766" s="0" t="n">
        <v>2011.5</v>
      </c>
      <c r="CA766" s="0" t="n">
        <v>0.1</v>
      </c>
      <c r="CB766" s="0" t="n">
        <v>0</v>
      </c>
      <c r="CC766" s="0" t="n">
        <v>1</v>
      </c>
      <c r="CD766" s="0" t="n">
        <v>-0.0673201465272111</v>
      </c>
      <c r="CE766" s="0" t="n">
        <v>1</v>
      </c>
    </row>
    <row r="767" customFormat="false" ht="15" hidden="false" customHeight="false" outlineLevel="0" collapsed="false">
      <c r="A767" s="0" t="s">
        <v>2809</v>
      </c>
      <c r="B767" s="0" t="n">
        <v>2072</v>
      </c>
      <c r="C767" s="0" t="n">
        <v>-0.0520928543158169</v>
      </c>
      <c r="D767" s="0" t="n">
        <v>18286</v>
      </c>
      <c r="E767" s="0" t="n">
        <f aca="false">IF(ISNUMBER($BA767),$BA767,IF(AND(ISNUMBER($D767),ISNUMBER($BW767),ISNUMBER($BX767)),$D767*($BX767-$BW767+1),""))</f>
        <v>18286</v>
      </c>
      <c r="H767" s="0" t="s">
        <v>118</v>
      </c>
      <c r="I767" s="0" t="s">
        <v>344</v>
      </c>
      <c r="J767" s="0" t="n">
        <f aca="false">IF($BW767&lt;&gt;"",$BW767,"")</f>
        <v>2007</v>
      </c>
      <c r="K767" s="0" t="n">
        <f aca="false">IF($BX767&lt;&gt;"",$BX767,"")</f>
        <v>2016</v>
      </c>
      <c r="L767" s="0" t="n">
        <f aca="false">IF(AND(ISNUMBER($BW767),ISNUMBER($BX767)),($BW767+$BX767)/2,"")</f>
        <v>2011.5</v>
      </c>
      <c r="M767" s="0" t="n">
        <f aca="false">IF($L767&lt;&gt;"",$L767,"")</f>
        <v>2011.5</v>
      </c>
      <c r="N767" s="0" t="n">
        <f aca="false">IF(AND(ISNUMBER($BW767),ISNUMBER($BX767)),MIN(1,MAX(0,($BX767-2016+1)/($BX767-$BW767+1))),"")</f>
        <v>0.1</v>
      </c>
      <c r="O767" s="0" t="n">
        <f aca="false">IF(AND(ISNUMBER($BW767),ISNUMBER($BX767)),MIN(1,MAX(0,($BX767-2017+1)/($BX767-$BW767+1))),"")</f>
        <v>0</v>
      </c>
      <c r="P767" s="0" t="n">
        <f aca="false">IF(AND(ISNUMBER($BW767),ISNUMBER($BX767)),MIN(1,MAX(0,($BX767-2018+1)/($BX767-$BW767+1))),"")</f>
        <v>0</v>
      </c>
      <c r="Q767" s="0" t="n">
        <f aca="false">IF(AND(ISNUMBER($BW767),ISNUMBER($BX767)),MIN(1,MAX(0,($BX767-2019+1)/($BX767-$BW767+1))),"")</f>
        <v>0</v>
      </c>
      <c r="R767" s="0" t="n">
        <f aca="false">IF(AND(ISNUMBER($BW767),ISNUMBER($BX767)),MIN(1,MAX(0,($BX767-2016+1)/($BX767-$BW767+1))),"")</f>
        <v>0.1</v>
      </c>
      <c r="S767" s="0" t="n">
        <f aca="false">IF($L767&lt;&gt;"",IF($L767&gt;=2015.5,1,0),"")</f>
        <v>0</v>
      </c>
      <c r="T767" s="0" t="n">
        <f aca="false">IF($L767&lt;&gt;"",IF($L767&gt;=2016,1,0),"")</f>
        <v>0</v>
      </c>
      <c r="U767" s="0" t="n">
        <f aca="false">IF(ISNUMBER($BX767),IF($BX767&gt;=2016,1,0),"")</f>
        <v>1</v>
      </c>
      <c r="V767" s="0" t="n">
        <f aca="false">IF(ISNUMBER($BW767),IF($BW767&gt;=2016,1,0),"")</f>
        <v>0</v>
      </c>
      <c r="W767" s="0" t="str">
        <f aca="false">IF(AND(ISNUMBER($BW767),ISNUMBER($BX767)),IF($BW767&gt;=2016,"post-only",IF($BX767&lt;2016,"pre-only","mixed")),"")</f>
        <v>mixed</v>
      </c>
      <c r="X767" s="0" t="n">
        <f aca="false">IF(AND(ISNUMBER($BW767),ISNUMBER($BX767)),MIN(1,MAX(0,($BX767-2017+1)/($BX767-$BW767+1))),"")</f>
        <v>0</v>
      </c>
      <c r="Y767" s="0" t="n">
        <f aca="false">IF(AND(ISNUMBER($BW767),ISNUMBER($BX767)),MIN(1,MAX(0,($BX767-2018+1)/($BX767-$BW767+1))),"")</f>
        <v>0</v>
      </c>
      <c r="Z767" s="0" t="n">
        <f aca="false">IF(AND(ISNUMBER($BW767),ISNUMBER($BX767)),MIN(1,MAX(0,($BX767-2019+1)/($BX767-$BW767+1))),"")</f>
        <v>0</v>
      </c>
      <c r="AA767" s="0" t="n">
        <f aca="false">IF(ISNUMBER($BX767),IF($BX767&gt;=2017,1,0),"")</f>
        <v>0</v>
      </c>
      <c r="AB767" s="0" t="n">
        <f aca="false">IF(ISNUMBER($BX767),IF($BX767&gt;=2018,1,0),"")</f>
        <v>0</v>
      </c>
      <c r="AC767" s="0" t="n">
        <f aca="false">IF(ISNUMBER($BX767),IF($BX767&gt;=2019,1,0),"")</f>
        <v>0</v>
      </c>
      <c r="AD767" s="0" t="n">
        <f aca="false">IF($L767&lt;&gt;"",IF($L767&gt;2013,1,0),"")</f>
        <v>0</v>
      </c>
      <c r="AE767" s="0" t="n">
        <f aca="false">IF($L767&lt;&gt;"",1+IF($L767&gt;2011,1,0)+IF($L767&gt;2014,1,0),"")</f>
        <v>2</v>
      </c>
      <c r="AF767" s="0" t="s">
        <v>87</v>
      </c>
      <c r="AG767" s="0" t="s">
        <v>88</v>
      </c>
      <c r="AH767" s="0" t="s">
        <v>89</v>
      </c>
      <c r="AI767" s="0" t="s">
        <v>90</v>
      </c>
      <c r="AJ767" s="0" t="s">
        <v>90</v>
      </c>
      <c r="AK767" s="0" t="str">
        <f aca="false">IF(AND($CF767&lt;&gt;"",IFERROR(INDEX(subsample_country_map!$B:$B,MATCH($CF767,subsample_country_map!$A:$A,0)),"")&lt;&gt;""),INDEX(subsample_country_map!$B:$B,MATCH($CF767,subsample_country_map!$A:$A,0)),INDEX(lookup!$AA:$AA,MATCH($A767,lookup!$A:$A,0)))</f>
        <v>99_NCE</v>
      </c>
      <c r="AL767" s="0" t="str">
        <f aca="false">IF(AND($CF767&lt;&gt;"",IFERROR(INDEX(subsample_country_map!$C:$C,MATCH($CF767,subsample_country_map!$A:$A,0)),"")&lt;&gt;""),INDEX(subsample_country_map!$C:$C,MATCH($CF767,subsample_country_map!$A:$A,0)),INDEX(lookup!$AB:$AB,MATCH($A767,lookup!$A:$A,0)))</f>
        <v>99_NCE</v>
      </c>
      <c r="AM767" s="0" t="str">
        <f aca="false">IF(AND($CF767&lt;&gt;"",IFERROR(INDEX(subsample_country_map!$D:$D,MATCH($CF767,subsample_country_map!$A:$A,0)),"")&lt;&gt;""),INDEX(subsample_country_map!$D:$D,MATCH($CF767,subsample_country_map!$A:$A,0)),INDEX(lookup!$AC:$AC,MATCH($A767,lookup!$A:$A,0)))</f>
        <v>99_NCE</v>
      </c>
      <c r="AN767" s="0" t="str">
        <f aca="false">IF(AND($CF767&lt;&gt;"",IFERROR(INDEX(subsample_country_map!$E:$E,MATCH($CF767,subsample_country_map!$A:$A,0)),"")&lt;&gt;""),INDEX(subsample_country_map!$E:$E,MATCH($CF767,subsample_country_map!$A:$A,0)),INDEX(lookup!$AD:$AD,MATCH($A767,lookup!$A:$A,0)))</f>
        <v>99_NCE</v>
      </c>
      <c r="AO767" s="0" t="str">
        <f aca="false">INDEX(lookup!$Y:$Y,MATCH($A767,lookup!$A:$A,0))</f>
        <v>0_published</v>
      </c>
      <c r="AP767" s="0" t="str">
        <f aca="false">INDEX(lookup!$Z:$Z,MATCH($A767,lookup!$A:$A,0))</f>
        <v>1_VHB high</v>
      </c>
      <c r="AQ767" s="0" t="str">
        <f aca="false">INDEX(lookup!$W:$W,MATCH($A767,lookup!$A:$A,0))</f>
        <v>1_fin/acc/econ</v>
      </c>
      <c r="AS767" s="0" t="s">
        <v>91</v>
      </c>
      <c r="AT767" s="0" t="s">
        <v>397</v>
      </c>
      <c r="AU767" s="0" t="s">
        <v>93</v>
      </c>
      <c r="AV767" s="0" t="s">
        <v>2865</v>
      </c>
      <c r="AW767" s="0" t="s">
        <v>2866</v>
      </c>
      <c r="BA767" s="0" t="n">
        <v>18286</v>
      </c>
      <c r="BB767" s="0" t="s">
        <v>96</v>
      </c>
      <c r="BC767" s="0" t="s">
        <v>1697</v>
      </c>
      <c r="BD767" s="0" t="s">
        <v>43</v>
      </c>
      <c r="BE767" s="0" t="s">
        <v>98</v>
      </c>
      <c r="BI767" s="0" t="s">
        <v>143</v>
      </c>
      <c r="BJ767" s="0" t="s">
        <v>2820</v>
      </c>
      <c r="BK767" s="0" t="s">
        <v>1146</v>
      </c>
      <c r="BL767" s="0" t="s">
        <v>2867</v>
      </c>
      <c r="BM767" s="0" t="s">
        <v>2864</v>
      </c>
      <c r="BN767" s="0" t="s">
        <v>2815</v>
      </c>
      <c r="BO767" s="0" t="s">
        <v>769</v>
      </c>
      <c r="BP767" s="0" t="s">
        <v>2809</v>
      </c>
      <c r="BQ767" s="0" t="s">
        <v>127</v>
      </c>
      <c r="BT767" s="0" t="n">
        <v>0</v>
      </c>
      <c r="BU767" s="0" t="s">
        <v>2816</v>
      </c>
      <c r="BW767" s="0" t="n">
        <v>2007</v>
      </c>
      <c r="BX767" s="0" t="n">
        <v>2016</v>
      </c>
      <c r="BY767" s="0" t="s">
        <v>2817</v>
      </c>
      <c r="BZ767" s="0" t="n">
        <v>2011.5</v>
      </c>
      <c r="CA767" s="0" t="n">
        <v>0.1</v>
      </c>
      <c r="CB767" s="0" t="n">
        <v>0</v>
      </c>
      <c r="CC767" s="0" t="n">
        <v>1</v>
      </c>
      <c r="CD767" s="0" t="n">
        <v>-0.0521400520470051</v>
      </c>
      <c r="CE767" s="0" t="n">
        <v>1</v>
      </c>
    </row>
    <row r="768" customFormat="false" ht="15" hidden="false" customHeight="false" outlineLevel="0" collapsed="false">
      <c r="A768" s="0" t="s">
        <v>2809</v>
      </c>
      <c r="B768" s="0" t="n">
        <v>2073</v>
      </c>
      <c r="C768" s="0" t="n">
        <v>-0.042835767141783</v>
      </c>
      <c r="D768" s="0" t="n">
        <v>18243</v>
      </c>
      <c r="E768" s="0" t="n">
        <f aca="false">IF(ISNUMBER($BA768),$BA768,IF(AND(ISNUMBER($D768),ISNUMBER($BW768),ISNUMBER($BX768)),$D768*($BX768-$BW768+1),""))</f>
        <v>18243</v>
      </c>
      <c r="H768" s="0" t="s">
        <v>118</v>
      </c>
      <c r="I768" s="0" t="s">
        <v>344</v>
      </c>
      <c r="J768" s="0" t="n">
        <f aca="false">IF($BW768&lt;&gt;"",$BW768,"")</f>
        <v>2007</v>
      </c>
      <c r="K768" s="0" t="n">
        <f aca="false">IF($BX768&lt;&gt;"",$BX768,"")</f>
        <v>2016</v>
      </c>
      <c r="L768" s="0" t="n">
        <f aca="false">IF(AND(ISNUMBER($BW768),ISNUMBER($BX768)),($BW768+$BX768)/2,"")</f>
        <v>2011.5</v>
      </c>
      <c r="M768" s="0" t="n">
        <f aca="false">IF($L768&lt;&gt;"",$L768,"")</f>
        <v>2011.5</v>
      </c>
      <c r="N768" s="0" t="n">
        <f aca="false">IF(AND(ISNUMBER($BW768),ISNUMBER($BX768)),MIN(1,MAX(0,($BX768-2016+1)/($BX768-$BW768+1))),"")</f>
        <v>0.1</v>
      </c>
      <c r="O768" s="0" t="n">
        <f aca="false">IF(AND(ISNUMBER($BW768),ISNUMBER($BX768)),MIN(1,MAX(0,($BX768-2017+1)/($BX768-$BW768+1))),"")</f>
        <v>0</v>
      </c>
      <c r="P768" s="0" t="n">
        <f aca="false">IF(AND(ISNUMBER($BW768),ISNUMBER($BX768)),MIN(1,MAX(0,($BX768-2018+1)/($BX768-$BW768+1))),"")</f>
        <v>0</v>
      </c>
      <c r="Q768" s="0" t="n">
        <f aca="false">IF(AND(ISNUMBER($BW768),ISNUMBER($BX768)),MIN(1,MAX(0,($BX768-2019+1)/($BX768-$BW768+1))),"")</f>
        <v>0</v>
      </c>
      <c r="R768" s="0" t="n">
        <f aca="false">IF(AND(ISNUMBER($BW768),ISNUMBER($BX768)),MIN(1,MAX(0,($BX768-2016+1)/($BX768-$BW768+1))),"")</f>
        <v>0.1</v>
      </c>
      <c r="S768" s="0" t="n">
        <f aca="false">IF($L768&lt;&gt;"",IF($L768&gt;=2015.5,1,0),"")</f>
        <v>0</v>
      </c>
      <c r="T768" s="0" t="n">
        <f aca="false">IF($L768&lt;&gt;"",IF($L768&gt;=2016,1,0),"")</f>
        <v>0</v>
      </c>
      <c r="U768" s="0" t="n">
        <f aca="false">IF(ISNUMBER($BX768),IF($BX768&gt;=2016,1,0),"")</f>
        <v>1</v>
      </c>
      <c r="V768" s="0" t="n">
        <f aca="false">IF(ISNUMBER($BW768),IF($BW768&gt;=2016,1,0),"")</f>
        <v>0</v>
      </c>
      <c r="W768" s="0" t="str">
        <f aca="false">IF(AND(ISNUMBER($BW768),ISNUMBER($BX768)),IF($BW768&gt;=2016,"post-only",IF($BX768&lt;2016,"pre-only","mixed")),"")</f>
        <v>mixed</v>
      </c>
      <c r="X768" s="0" t="n">
        <f aca="false">IF(AND(ISNUMBER($BW768),ISNUMBER($BX768)),MIN(1,MAX(0,($BX768-2017+1)/($BX768-$BW768+1))),"")</f>
        <v>0</v>
      </c>
      <c r="Y768" s="0" t="n">
        <f aca="false">IF(AND(ISNUMBER($BW768),ISNUMBER($BX768)),MIN(1,MAX(0,($BX768-2018+1)/($BX768-$BW768+1))),"")</f>
        <v>0</v>
      </c>
      <c r="Z768" s="0" t="n">
        <f aca="false">IF(AND(ISNUMBER($BW768),ISNUMBER($BX768)),MIN(1,MAX(0,($BX768-2019+1)/($BX768-$BW768+1))),"")</f>
        <v>0</v>
      </c>
      <c r="AA768" s="0" t="n">
        <f aca="false">IF(ISNUMBER($BX768),IF($BX768&gt;=2017,1,0),"")</f>
        <v>0</v>
      </c>
      <c r="AB768" s="0" t="n">
        <f aca="false">IF(ISNUMBER($BX768),IF($BX768&gt;=2018,1,0),"")</f>
        <v>0</v>
      </c>
      <c r="AC768" s="0" t="n">
        <f aca="false">IF(ISNUMBER($BX768),IF($BX768&gt;=2019,1,0),"")</f>
        <v>0</v>
      </c>
      <c r="AD768" s="0" t="n">
        <f aca="false">IF($L768&lt;&gt;"",IF($L768&gt;2013,1,0),"")</f>
        <v>0</v>
      </c>
      <c r="AE768" s="0" t="n">
        <f aca="false">IF($L768&lt;&gt;"",1+IF($L768&gt;2011,1,0)+IF($L768&gt;2014,1,0),"")</f>
        <v>2</v>
      </c>
      <c r="AF768" s="0" t="s">
        <v>87</v>
      </c>
      <c r="AG768" s="0" t="s">
        <v>88</v>
      </c>
      <c r="AH768" s="0" t="s">
        <v>89</v>
      </c>
      <c r="AI768" s="0" t="s">
        <v>90</v>
      </c>
      <c r="AJ768" s="0" t="s">
        <v>90</v>
      </c>
      <c r="AK768" s="0" t="str">
        <f aca="false">IF(AND($CF768&lt;&gt;"",IFERROR(INDEX(subsample_country_map!$B:$B,MATCH($CF768,subsample_country_map!$A:$A,0)),"")&lt;&gt;""),INDEX(subsample_country_map!$B:$B,MATCH($CF768,subsample_country_map!$A:$A,0)),INDEX(lookup!$AA:$AA,MATCH($A768,lookup!$A:$A,0)))</f>
        <v>99_NCE</v>
      </c>
      <c r="AL768" s="0" t="str">
        <f aca="false">IF(AND($CF768&lt;&gt;"",IFERROR(INDEX(subsample_country_map!$C:$C,MATCH($CF768,subsample_country_map!$A:$A,0)),"")&lt;&gt;""),INDEX(subsample_country_map!$C:$C,MATCH($CF768,subsample_country_map!$A:$A,0)),INDEX(lookup!$AB:$AB,MATCH($A768,lookup!$A:$A,0)))</f>
        <v>99_NCE</v>
      </c>
      <c r="AM768" s="0" t="str">
        <f aca="false">IF(AND($CF768&lt;&gt;"",IFERROR(INDEX(subsample_country_map!$D:$D,MATCH($CF768,subsample_country_map!$A:$A,0)),"")&lt;&gt;""),INDEX(subsample_country_map!$D:$D,MATCH($CF768,subsample_country_map!$A:$A,0)),INDEX(lookup!$AC:$AC,MATCH($A768,lookup!$A:$A,0)))</f>
        <v>99_NCE</v>
      </c>
      <c r="AN768" s="0" t="str">
        <f aca="false">IF(AND($CF768&lt;&gt;"",IFERROR(INDEX(subsample_country_map!$E:$E,MATCH($CF768,subsample_country_map!$A:$A,0)),"")&lt;&gt;""),INDEX(subsample_country_map!$E:$E,MATCH($CF768,subsample_country_map!$A:$A,0)),INDEX(lookup!$AD:$AD,MATCH($A768,lookup!$A:$A,0)))</f>
        <v>99_NCE</v>
      </c>
      <c r="AO768" s="0" t="str">
        <f aca="false">INDEX(lookup!$Y:$Y,MATCH($A768,lookup!$A:$A,0))</f>
        <v>0_published</v>
      </c>
      <c r="AP768" s="0" t="str">
        <f aca="false">INDEX(lookup!$Z:$Z,MATCH($A768,lookup!$A:$A,0))</f>
        <v>1_VHB high</v>
      </c>
      <c r="AQ768" s="0" t="str">
        <f aca="false">INDEX(lookup!$W:$W,MATCH($A768,lookup!$A:$A,0))</f>
        <v>1_fin/acc/econ</v>
      </c>
      <c r="AS768" s="0" t="s">
        <v>91</v>
      </c>
      <c r="AT768" s="0" t="s">
        <v>397</v>
      </c>
      <c r="AU768" s="0" t="s">
        <v>93</v>
      </c>
      <c r="AV768" s="0" t="s">
        <v>2868</v>
      </c>
      <c r="AW768" s="0" t="s">
        <v>2869</v>
      </c>
      <c r="BA768" s="0" t="n">
        <v>18243</v>
      </c>
      <c r="BB768" s="0" t="s">
        <v>96</v>
      </c>
      <c r="BC768" s="0" t="s">
        <v>1697</v>
      </c>
      <c r="BD768" s="0" t="s">
        <v>43</v>
      </c>
      <c r="BE768" s="0" t="s">
        <v>98</v>
      </c>
      <c r="BI768" s="0" t="s">
        <v>143</v>
      </c>
      <c r="BJ768" s="0" t="s">
        <v>2825</v>
      </c>
      <c r="BK768" s="0" t="s">
        <v>1146</v>
      </c>
      <c r="BL768" s="0" t="s">
        <v>2870</v>
      </c>
      <c r="BM768" s="0" t="s">
        <v>2871</v>
      </c>
      <c r="BN768" s="0" t="s">
        <v>2815</v>
      </c>
      <c r="BO768" s="0" t="s">
        <v>769</v>
      </c>
      <c r="BP768" s="0" t="s">
        <v>2809</v>
      </c>
      <c r="BQ768" s="0" t="s">
        <v>127</v>
      </c>
      <c r="BT768" s="0" t="n">
        <v>0</v>
      </c>
      <c r="BU768" s="0" t="s">
        <v>2816</v>
      </c>
      <c r="BW768" s="0" t="n">
        <v>2007</v>
      </c>
      <c r="BX768" s="0" t="n">
        <v>2016</v>
      </c>
      <c r="BY768" s="0" t="s">
        <v>2817</v>
      </c>
      <c r="BZ768" s="0" t="n">
        <v>2011.5</v>
      </c>
      <c r="CA768" s="0" t="n">
        <v>0.1</v>
      </c>
      <c r="CB768" s="0" t="n">
        <v>0</v>
      </c>
      <c r="CC768" s="0" t="n">
        <v>1</v>
      </c>
      <c r="CD768" s="0" t="n">
        <v>-0.0428619958492402</v>
      </c>
      <c r="CE768" s="0" t="n">
        <v>1</v>
      </c>
    </row>
    <row r="769" customFormat="false" ht="15" hidden="false" customHeight="false" outlineLevel="0" collapsed="false">
      <c r="A769" s="0" t="s">
        <v>2809</v>
      </c>
      <c r="B769" s="0" t="n">
        <v>2074</v>
      </c>
      <c r="C769" s="0" t="n">
        <v>-0.0368338666596014</v>
      </c>
      <c r="D769" s="0" t="n">
        <v>18243</v>
      </c>
      <c r="E769" s="0" t="n">
        <f aca="false">IF(ISNUMBER($BA769),$BA769,IF(AND(ISNUMBER($D769),ISNUMBER($BW769),ISNUMBER($BX769)),$D769*($BX769-$BW769+1),""))</f>
        <v>18243</v>
      </c>
      <c r="H769" s="0" t="s">
        <v>118</v>
      </c>
      <c r="I769" s="0" t="s">
        <v>344</v>
      </c>
      <c r="J769" s="0" t="n">
        <f aca="false">IF($BW769&lt;&gt;"",$BW769,"")</f>
        <v>2007</v>
      </c>
      <c r="K769" s="0" t="n">
        <f aca="false">IF($BX769&lt;&gt;"",$BX769,"")</f>
        <v>2016</v>
      </c>
      <c r="L769" s="0" t="n">
        <f aca="false">IF(AND(ISNUMBER($BW769),ISNUMBER($BX769)),($BW769+$BX769)/2,"")</f>
        <v>2011.5</v>
      </c>
      <c r="M769" s="0" t="n">
        <f aca="false">IF($L769&lt;&gt;"",$L769,"")</f>
        <v>2011.5</v>
      </c>
      <c r="N769" s="0" t="n">
        <f aca="false">IF(AND(ISNUMBER($BW769),ISNUMBER($BX769)),MIN(1,MAX(0,($BX769-2016+1)/($BX769-$BW769+1))),"")</f>
        <v>0.1</v>
      </c>
      <c r="O769" s="0" t="n">
        <f aca="false">IF(AND(ISNUMBER($BW769),ISNUMBER($BX769)),MIN(1,MAX(0,($BX769-2017+1)/($BX769-$BW769+1))),"")</f>
        <v>0</v>
      </c>
      <c r="P769" s="0" t="n">
        <f aca="false">IF(AND(ISNUMBER($BW769),ISNUMBER($BX769)),MIN(1,MAX(0,($BX769-2018+1)/($BX769-$BW769+1))),"")</f>
        <v>0</v>
      </c>
      <c r="Q769" s="0" t="n">
        <f aca="false">IF(AND(ISNUMBER($BW769),ISNUMBER($BX769)),MIN(1,MAX(0,($BX769-2019+1)/($BX769-$BW769+1))),"")</f>
        <v>0</v>
      </c>
      <c r="R769" s="0" t="n">
        <f aca="false">IF(AND(ISNUMBER($BW769),ISNUMBER($BX769)),MIN(1,MAX(0,($BX769-2016+1)/($BX769-$BW769+1))),"")</f>
        <v>0.1</v>
      </c>
      <c r="S769" s="0" t="n">
        <f aca="false">IF($L769&lt;&gt;"",IF($L769&gt;=2015.5,1,0),"")</f>
        <v>0</v>
      </c>
      <c r="T769" s="0" t="n">
        <f aca="false">IF($L769&lt;&gt;"",IF($L769&gt;=2016,1,0),"")</f>
        <v>0</v>
      </c>
      <c r="U769" s="0" t="n">
        <f aca="false">IF(ISNUMBER($BX769),IF($BX769&gt;=2016,1,0),"")</f>
        <v>1</v>
      </c>
      <c r="V769" s="0" t="n">
        <f aca="false">IF(ISNUMBER($BW769),IF($BW769&gt;=2016,1,0),"")</f>
        <v>0</v>
      </c>
      <c r="W769" s="0" t="str">
        <f aca="false">IF(AND(ISNUMBER($BW769),ISNUMBER($BX769)),IF($BW769&gt;=2016,"post-only",IF($BX769&lt;2016,"pre-only","mixed")),"")</f>
        <v>mixed</v>
      </c>
      <c r="X769" s="0" t="n">
        <f aca="false">IF(AND(ISNUMBER($BW769),ISNUMBER($BX769)),MIN(1,MAX(0,($BX769-2017+1)/($BX769-$BW769+1))),"")</f>
        <v>0</v>
      </c>
      <c r="Y769" s="0" t="n">
        <f aca="false">IF(AND(ISNUMBER($BW769),ISNUMBER($BX769)),MIN(1,MAX(0,($BX769-2018+1)/($BX769-$BW769+1))),"")</f>
        <v>0</v>
      </c>
      <c r="Z769" s="0" t="n">
        <f aca="false">IF(AND(ISNUMBER($BW769),ISNUMBER($BX769)),MIN(1,MAX(0,($BX769-2019+1)/($BX769-$BW769+1))),"")</f>
        <v>0</v>
      </c>
      <c r="AA769" s="0" t="n">
        <f aca="false">IF(ISNUMBER($BX769),IF($BX769&gt;=2017,1,0),"")</f>
        <v>0</v>
      </c>
      <c r="AB769" s="0" t="n">
        <f aca="false">IF(ISNUMBER($BX769),IF($BX769&gt;=2018,1,0),"")</f>
        <v>0</v>
      </c>
      <c r="AC769" s="0" t="n">
        <f aca="false">IF(ISNUMBER($BX769),IF($BX769&gt;=2019,1,0),"")</f>
        <v>0</v>
      </c>
      <c r="AD769" s="0" t="n">
        <f aca="false">IF($L769&lt;&gt;"",IF($L769&gt;2013,1,0),"")</f>
        <v>0</v>
      </c>
      <c r="AE769" s="0" t="n">
        <f aca="false">IF($L769&lt;&gt;"",1+IF($L769&gt;2011,1,0)+IF($L769&gt;2014,1,0),"")</f>
        <v>2</v>
      </c>
      <c r="AF769" s="0" t="s">
        <v>87</v>
      </c>
      <c r="AG769" s="0" t="s">
        <v>88</v>
      </c>
      <c r="AH769" s="0" t="s">
        <v>89</v>
      </c>
      <c r="AI769" s="0" t="s">
        <v>90</v>
      </c>
      <c r="AJ769" s="0" t="s">
        <v>90</v>
      </c>
      <c r="AK769" s="0" t="str">
        <f aca="false">IF(AND($CF769&lt;&gt;"",IFERROR(INDEX(subsample_country_map!$B:$B,MATCH($CF769,subsample_country_map!$A:$A,0)),"")&lt;&gt;""),INDEX(subsample_country_map!$B:$B,MATCH($CF769,subsample_country_map!$A:$A,0)),INDEX(lookup!$AA:$AA,MATCH($A769,lookup!$A:$A,0)))</f>
        <v>99_NCE</v>
      </c>
      <c r="AL769" s="0" t="str">
        <f aca="false">IF(AND($CF769&lt;&gt;"",IFERROR(INDEX(subsample_country_map!$C:$C,MATCH($CF769,subsample_country_map!$A:$A,0)),"")&lt;&gt;""),INDEX(subsample_country_map!$C:$C,MATCH($CF769,subsample_country_map!$A:$A,0)),INDEX(lookup!$AB:$AB,MATCH($A769,lookup!$A:$A,0)))</f>
        <v>99_NCE</v>
      </c>
      <c r="AM769" s="0" t="str">
        <f aca="false">IF(AND($CF769&lt;&gt;"",IFERROR(INDEX(subsample_country_map!$D:$D,MATCH($CF769,subsample_country_map!$A:$A,0)),"")&lt;&gt;""),INDEX(subsample_country_map!$D:$D,MATCH($CF769,subsample_country_map!$A:$A,0)),INDEX(lookup!$AC:$AC,MATCH($A769,lookup!$A:$A,0)))</f>
        <v>99_NCE</v>
      </c>
      <c r="AN769" s="0" t="str">
        <f aca="false">IF(AND($CF769&lt;&gt;"",IFERROR(INDEX(subsample_country_map!$E:$E,MATCH($CF769,subsample_country_map!$A:$A,0)),"")&lt;&gt;""),INDEX(subsample_country_map!$E:$E,MATCH($CF769,subsample_country_map!$A:$A,0)),INDEX(lookup!$AD:$AD,MATCH($A769,lookup!$A:$A,0)))</f>
        <v>99_NCE</v>
      </c>
      <c r="AO769" s="0" t="str">
        <f aca="false">INDEX(lookup!$Y:$Y,MATCH($A769,lookup!$A:$A,0))</f>
        <v>0_published</v>
      </c>
      <c r="AP769" s="0" t="str">
        <f aca="false">INDEX(lookup!$Z:$Z,MATCH($A769,lookup!$A:$A,0))</f>
        <v>1_VHB high</v>
      </c>
      <c r="AQ769" s="0" t="str">
        <f aca="false">INDEX(lookup!$W:$W,MATCH($A769,lookup!$A:$A,0))</f>
        <v>1_fin/acc/econ</v>
      </c>
      <c r="AS769" s="0" t="s">
        <v>91</v>
      </c>
      <c r="AT769" s="0" t="s">
        <v>397</v>
      </c>
      <c r="AU769" s="0" t="s">
        <v>93</v>
      </c>
      <c r="AV769" s="0" t="s">
        <v>2872</v>
      </c>
      <c r="AW769" s="0" t="s">
        <v>2873</v>
      </c>
      <c r="BA769" s="0" t="n">
        <v>18243</v>
      </c>
      <c r="BB769" s="0" t="s">
        <v>96</v>
      </c>
      <c r="BC769" s="0" t="s">
        <v>1697</v>
      </c>
      <c r="BD769" s="0" t="s">
        <v>43</v>
      </c>
      <c r="BE769" s="0" t="s">
        <v>98</v>
      </c>
      <c r="BI769" s="0" t="s">
        <v>143</v>
      </c>
      <c r="BJ769" s="0" t="s">
        <v>2859</v>
      </c>
      <c r="BK769" s="0" t="s">
        <v>1146</v>
      </c>
      <c r="BL769" s="0" t="s">
        <v>2874</v>
      </c>
      <c r="BM769" s="0" t="s">
        <v>2871</v>
      </c>
      <c r="BN769" s="0" t="s">
        <v>2815</v>
      </c>
      <c r="BO769" s="0" t="s">
        <v>769</v>
      </c>
      <c r="BP769" s="0" t="s">
        <v>2809</v>
      </c>
      <c r="BQ769" s="0" t="s">
        <v>127</v>
      </c>
      <c r="BT769" s="0" t="n">
        <v>0</v>
      </c>
      <c r="BU769" s="0" t="s">
        <v>2816</v>
      </c>
      <c r="BW769" s="0" t="n">
        <v>2007</v>
      </c>
      <c r="BX769" s="0" t="n">
        <v>2016</v>
      </c>
      <c r="BY769" s="0" t="s">
        <v>2817</v>
      </c>
      <c r="BZ769" s="0" t="n">
        <v>2011.5</v>
      </c>
      <c r="CA769" s="0" t="n">
        <v>0.1</v>
      </c>
      <c r="CB769" s="0" t="n">
        <v>0</v>
      </c>
      <c r="CC769" s="0" t="n">
        <v>1</v>
      </c>
      <c r="CD769" s="0" t="n">
        <v>-0.0368505381494432</v>
      </c>
      <c r="CE769" s="0" t="n">
        <v>1</v>
      </c>
    </row>
    <row r="770" customFormat="false" ht="15" hidden="false" customHeight="false" outlineLevel="0" collapsed="false">
      <c r="A770" s="0" t="s">
        <v>2809</v>
      </c>
      <c r="B770" s="0" t="n">
        <v>2075</v>
      </c>
      <c r="C770" s="0" t="n">
        <v>0.0114884936685324</v>
      </c>
      <c r="D770" s="0" t="n">
        <v>19068</v>
      </c>
      <c r="E770" s="0" t="n">
        <f aca="false">IF(ISNUMBER($BA770),$BA770,IF(AND(ISNUMBER($D770),ISNUMBER($BW770),ISNUMBER($BX770)),$D770*($BX770-$BW770+1),""))</f>
        <v>19068</v>
      </c>
      <c r="H770" s="0" t="s">
        <v>118</v>
      </c>
      <c r="I770" s="0" t="s">
        <v>344</v>
      </c>
      <c r="J770" s="0" t="n">
        <f aca="false">IF($BW770&lt;&gt;"",$BW770,"")</f>
        <v>2007</v>
      </c>
      <c r="K770" s="0" t="n">
        <f aca="false">IF($BX770&lt;&gt;"",$BX770,"")</f>
        <v>2016</v>
      </c>
      <c r="L770" s="0" t="n">
        <f aca="false">IF(AND(ISNUMBER($BW770),ISNUMBER($BX770)),($BW770+$BX770)/2,"")</f>
        <v>2011.5</v>
      </c>
      <c r="M770" s="0" t="n">
        <f aca="false">IF($L770&lt;&gt;"",$L770,"")</f>
        <v>2011.5</v>
      </c>
      <c r="N770" s="0" t="n">
        <f aca="false">IF(AND(ISNUMBER($BW770),ISNUMBER($BX770)),MIN(1,MAX(0,($BX770-2016+1)/($BX770-$BW770+1))),"")</f>
        <v>0.1</v>
      </c>
      <c r="O770" s="0" t="n">
        <f aca="false">IF(AND(ISNUMBER($BW770),ISNUMBER($BX770)),MIN(1,MAX(0,($BX770-2017+1)/($BX770-$BW770+1))),"")</f>
        <v>0</v>
      </c>
      <c r="P770" s="0" t="n">
        <f aca="false">IF(AND(ISNUMBER($BW770),ISNUMBER($BX770)),MIN(1,MAX(0,($BX770-2018+1)/($BX770-$BW770+1))),"")</f>
        <v>0</v>
      </c>
      <c r="Q770" s="0" t="n">
        <f aca="false">IF(AND(ISNUMBER($BW770),ISNUMBER($BX770)),MIN(1,MAX(0,($BX770-2019+1)/($BX770-$BW770+1))),"")</f>
        <v>0</v>
      </c>
      <c r="R770" s="0" t="n">
        <f aca="false">IF(AND(ISNUMBER($BW770),ISNUMBER($BX770)),MIN(1,MAX(0,($BX770-2016+1)/($BX770-$BW770+1))),"")</f>
        <v>0.1</v>
      </c>
      <c r="S770" s="0" t="n">
        <f aca="false">IF($L770&lt;&gt;"",IF($L770&gt;=2015.5,1,0),"")</f>
        <v>0</v>
      </c>
      <c r="T770" s="0" t="n">
        <f aca="false">IF($L770&lt;&gt;"",IF($L770&gt;=2016,1,0),"")</f>
        <v>0</v>
      </c>
      <c r="U770" s="0" t="n">
        <f aca="false">IF(ISNUMBER($BX770),IF($BX770&gt;=2016,1,0),"")</f>
        <v>1</v>
      </c>
      <c r="V770" s="0" t="n">
        <f aca="false">IF(ISNUMBER($BW770),IF($BW770&gt;=2016,1,0),"")</f>
        <v>0</v>
      </c>
      <c r="W770" s="0" t="str">
        <f aca="false">IF(AND(ISNUMBER($BW770),ISNUMBER($BX770)),IF($BW770&gt;=2016,"post-only",IF($BX770&lt;2016,"pre-only","mixed")),"")</f>
        <v>mixed</v>
      </c>
      <c r="X770" s="0" t="n">
        <f aca="false">IF(AND(ISNUMBER($BW770),ISNUMBER($BX770)),MIN(1,MAX(0,($BX770-2017+1)/($BX770-$BW770+1))),"")</f>
        <v>0</v>
      </c>
      <c r="Y770" s="0" t="n">
        <f aca="false">IF(AND(ISNUMBER($BW770),ISNUMBER($BX770)),MIN(1,MAX(0,($BX770-2018+1)/($BX770-$BW770+1))),"")</f>
        <v>0</v>
      </c>
      <c r="Z770" s="0" t="n">
        <f aca="false">IF(AND(ISNUMBER($BW770),ISNUMBER($BX770)),MIN(1,MAX(0,($BX770-2019+1)/($BX770-$BW770+1))),"")</f>
        <v>0</v>
      </c>
      <c r="AA770" s="0" t="n">
        <f aca="false">IF(ISNUMBER($BX770),IF($BX770&gt;=2017,1,0),"")</f>
        <v>0</v>
      </c>
      <c r="AB770" s="0" t="n">
        <f aca="false">IF(ISNUMBER($BX770),IF($BX770&gt;=2018,1,0),"")</f>
        <v>0</v>
      </c>
      <c r="AC770" s="0" t="n">
        <f aca="false">IF(ISNUMBER($BX770),IF($BX770&gt;=2019,1,0),"")</f>
        <v>0</v>
      </c>
      <c r="AD770" s="0" t="n">
        <f aca="false">IF($L770&lt;&gt;"",IF($L770&gt;2013,1,0),"")</f>
        <v>0</v>
      </c>
      <c r="AE770" s="0" t="n">
        <f aca="false">IF($L770&lt;&gt;"",1+IF($L770&gt;2011,1,0)+IF($L770&gt;2014,1,0),"")</f>
        <v>2</v>
      </c>
      <c r="AF770" s="0" t="s">
        <v>87</v>
      </c>
      <c r="AG770" s="0" t="s">
        <v>88</v>
      </c>
      <c r="AH770" s="0" t="s">
        <v>89</v>
      </c>
      <c r="AI770" s="0" t="s">
        <v>90</v>
      </c>
      <c r="AJ770" s="0" t="s">
        <v>90</v>
      </c>
      <c r="AK770" s="0" t="str">
        <f aca="false">IF(AND($CF770&lt;&gt;"",IFERROR(INDEX(subsample_country_map!$B:$B,MATCH($CF770,subsample_country_map!$A:$A,0)),"")&lt;&gt;""),INDEX(subsample_country_map!$B:$B,MATCH($CF770,subsample_country_map!$A:$A,0)),INDEX(lookup!$AA:$AA,MATCH($A770,lookup!$A:$A,0)))</f>
        <v>99_NCE</v>
      </c>
      <c r="AL770" s="0" t="str">
        <f aca="false">IF(AND($CF770&lt;&gt;"",IFERROR(INDEX(subsample_country_map!$C:$C,MATCH($CF770,subsample_country_map!$A:$A,0)),"")&lt;&gt;""),INDEX(subsample_country_map!$C:$C,MATCH($CF770,subsample_country_map!$A:$A,0)),INDEX(lookup!$AB:$AB,MATCH($A770,lookup!$A:$A,0)))</f>
        <v>99_NCE</v>
      </c>
      <c r="AM770" s="0" t="str">
        <f aca="false">IF(AND($CF770&lt;&gt;"",IFERROR(INDEX(subsample_country_map!$D:$D,MATCH($CF770,subsample_country_map!$A:$A,0)),"")&lt;&gt;""),INDEX(subsample_country_map!$D:$D,MATCH($CF770,subsample_country_map!$A:$A,0)),INDEX(lookup!$AC:$AC,MATCH($A770,lookup!$A:$A,0)))</f>
        <v>99_NCE</v>
      </c>
      <c r="AN770" s="0" t="str">
        <f aca="false">IF(AND($CF770&lt;&gt;"",IFERROR(INDEX(subsample_country_map!$E:$E,MATCH($CF770,subsample_country_map!$A:$A,0)),"")&lt;&gt;""),INDEX(subsample_country_map!$E:$E,MATCH($CF770,subsample_country_map!$A:$A,0)),INDEX(lookup!$AD:$AD,MATCH($A770,lookup!$A:$A,0)))</f>
        <v>99_NCE</v>
      </c>
      <c r="AO770" s="0" t="str">
        <f aca="false">INDEX(lookup!$Y:$Y,MATCH($A770,lookup!$A:$A,0))</f>
        <v>0_published</v>
      </c>
      <c r="AP770" s="0" t="str">
        <f aca="false">INDEX(lookup!$Z:$Z,MATCH($A770,lookup!$A:$A,0))</f>
        <v>1_VHB high</v>
      </c>
      <c r="AQ770" s="0" t="str">
        <f aca="false">INDEX(lookup!$W:$W,MATCH($A770,lookup!$A:$A,0))</f>
        <v>1_fin/acc/econ</v>
      </c>
      <c r="AS770" s="0" t="s">
        <v>91</v>
      </c>
      <c r="AT770" s="0" t="s">
        <v>397</v>
      </c>
      <c r="AU770" s="0" t="s">
        <v>93</v>
      </c>
      <c r="AV770" s="0" t="s">
        <v>2875</v>
      </c>
      <c r="AW770" s="0" t="s">
        <v>2876</v>
      </c>
      <c r="BA770" s="0" t="n">
        <v>19068</v>
      </c>
      <c r="BB770" s="0" t="s">
        <v>96</v>
      </c>
      <c r="BC770" s="0" t="s">
        <v>1697</v>
      </c>
      <c r="BD770" s="0" t="s">
        <v>43</v>
      </c>
      <c r="BE770" s="0" t="s">
        <v>98</v>
      </c>
      <c r="BI770" s="0" t="s">
        <v>189</v>
      </c>
      <c r="BJ770" s="0" t="s">
        <v>2812</v>
      </c>
      <c r="BK770" s="0" t="s">
        <v>1158</v>
      </c>
      <c r="BL770" s="0" t="s">
        <v>2877</v>
      </c>
      <c r="BM770" s="0" t="s">
        <v>2814</v>
      </c>
      <c r="BN770" s="0" t="s">
        <v>2815</v>
      </c>
      <c r="BO770" s="0" t="s">
        <v>769</v>
      </c>
      <c r="BP770" s="0" t="s">
        <v>2809</v>
      </c>
      <c r="BQ770" s="0" t="s">
        <v>127</v>
      </c>
      <c r="BT770" s="0" t="n">
        <v>0</v>
      </c>
      <c r="BU770" s="0" t="s">
        <v>2816</v>
      </c>
      <c r="BW770" s="0" t="n">
        <v>2007</v>
      </c>
      <c r="BX770" s="0" t="n">
        <v>2016</v>
      </c>
      <c r="BY770" s="0" t="s">
        <v>2817</v>
      </c>
      <c r="BZ770" s="0" t="n">
        <v>2011.5</v>
      </c>
      <c r="CA770" s="0" t="n">
        <v>0.1</v>
      </c>
      <c r="CB770" s="0" t="n">
        <v>0</v>
      </c>
      <c r="CC770" s="0" t="n">
        <v>1</v>
      </c>
      <c r="CD770" s="0" t="n">
        <v>0.0114889991467056</v>
      </c>
      <c r="CE770" s="0" t="n">
        <v>1</v>
      </c>
    </row>
    <row r="771" customFormat="false" ht="15" hidden="false" customHeight="false" outlineLevel="0" collapsed="false">
      <c r="A771" s="0" t="s">
        <v>2809</v>
      </c>
      <c r="B771" s="0" t="n">
        <v>2076</v>
      </c>
      <c r="C771" s="0" t="n">
        <v>0.0247270185596554</v>
      </c>
      <c r="D771" s="0" t="n">
        <v>19068</v>
      </c>
      <c r="E771" s="0" t="n">
        <f aca="false">IF(ISNUMBER($BA771),$BA771,IF(AND(ISNUMBER($D771),ISNUMBER($BW771),ISNUMBER($BX771)),$D771*($BX771-$BW771+1),""))</f>
        <v>19068</v>
      </c>
      <c r="H771" s="0" t="s">
        <v>118</v>
      </c>
      <c r="I771" s="0" t="s">
        <v>344</v>
      </c>
      <c r="J771" s="0" t="n">
        <f aca="false">IF($BW771&lt;&gt;"",$BW771,"")</f>
        <v>2007</v>
      </c>
      <c r="K771" s="0" t="n">
        <f aca="false">IF($BX771&lt;&gt;"",$BX771,"")</f>
        <v>2016</v>
      </c>
      <c r="L771" s="0" t="n">
        <f aca="false">IF(AND(ISNUMBER($BW771),ISNUMBER($BX771)),($BW771+$BX771)/2,"")</f>
        <v>2011.5</v>
      </c>
      <c r="M771" s="0" t="n">
        <f aca="false">IF($L771&lt;&gt;"",$L771,"")</f>
        <v>2011.5</v>
      </c>
      <c r="N771" s="0" t="n">
        <f aca="false">IF(AND(ISNUMBER($BW771),ISNUMBER($BX771)),MIN(1,MAX(0,($BX771-2016+1)/($BX771-$BW771+1))),"")</f>
        <v>0.1</v>
      </c>
      <c r="O771" s="0" t="n">
        <f aca="false">IF(AND(ISNUMBER($BW771),ISNUMBER($BX771)),MIN(1,MAX(0,($BX771-2017+1)/($BX771-$BW771+1))),"")</f>
        <v>0</v>
      </c>
      <c r="P771" s="0" t="n">
        <f aca="false">IF(AND(ISNUMBER($BW771),ISNUMBER($BX771)),MIN(1,MAX(0,($BX771-2018+1)/($BX771-$BW771+1))),"")</f>
        <v>0</v>
      </c>
      <c r="Q771" s="0" t="n">
        <f aca="false">IF(AND(ISNUMBER($BW771),ISNUMBER($BX771)),MIN(1,MAX(0,($BX771-2019+1)/($BX771-$BW771+1))),"")</f>
        <v>0</v>
      </c>
      <c r="R771" s="0" t="n">
        <f aca="false">IF(AND(ISNUMBER($BW771),ISNUMBER($BX771)),MIN(1,MAX(0,($BX771-2016+1)/($BX771-$BW771+1))),"")</f>
        <v>0.1</v>
      </c>
      <c r="S771" s="0" t="n">
        <f aca="false">IF($L771&lt;&gt;"",IF($L771&gt;=2015.5,1,0),"")</f>
        <v>0</v>
      </c>
      <c r="T771" s="0" t="n">
        <f aca="false">IF($L771&lt;&gt;"",IF($L771&gt;=2016,1,0),"")</f>
        <v>0</v>
      </c>
      <c r="U771" s="0" t="n">
        <f aca="false">IF(ISNUMBER($BX771),IF($BX771&gt;=2016,1,0),"")</f>
        <v>1</v>
      </c>
      <c r="V771" s="0" t="n">
        <f aca="false">IF(ISNUMBER($BW771),IF($BW771&gt;=2016,1,0),"")</f>
        <v>0</v>
      </c>
      <c r="W771" s="0" t="str">
        <f aca="false">IF(AND(ISNUMBER($BW771),ISNUMBER($BX771)),IF($BW771&gt;=2016,"post-only",IF($BX771&lt;2016,"pre-only","mixed")),"")</f>
        <v>mixed</v>
      </c>
      <c r="X771" s="0" t="n">
        <f aca="false">IF(AND(ISNUMBER($BW771),ISNUMBER($BX771)),MIN(1,MAX(0,($BX771-2017+1)/($BX771-$BW771+1))),"")</f>
        <v>0</v>
      </c>
      <c r="Y771" s="0" t="n">
        <f aca="false">IF(AND(ISNUMBER($BW771),ISNUMBER($BX771)),MIN(1,MAX(0,($BX771-2018+1)/($BX771-$BW771+1))),"")</f>
        <v>0</v>
      </c>
      <c r="Z771" s="0" t="n">
        <f aca="false">IF(AND(ISNUMBER($BW771),ISNUMBER($BX771)),MIN(1,MAX(0,($BX771-2019+1)/($BX771-$BW771+1))),"")</f>
        <v>0</v>
      </c>
      <c r="AA771" s="0" t="n">
        <f aca="false">IF(ISNUMBER($BX771),IF($BX771&gt;=2017,1,0),"")</f>
        <v>0</v>
      </c>
      <c r="AB771" s="0" t="n">
        <f aca="false">IF(ISNUMBER($BX771),IF($BX771&gt;=2018,1,0),"")</f>
        <v>0</v>
      </c>
      <c r="AC771" s="0" t="n">
        <f aca="false">IF(ISNUMBER($BX771),IF($BX771&gt;=2019,1,0),"")</f>
        <v>0</v>
      </c>
      <c r="AD771" s="0" t="n">
        <f aca="false">IF($L771&lt;&gt;"",IF($L771&gt;2013,1,0),"")</f>
        <v>0</v>
      </c>
      <c r="AE771" s="0" t="n">
        <f aca="false">IF($L771&lt;&gt;"",1+IF($L771&gt;2011,1,0)+IF($L771&gt;2014,1,0),"")</f>
        <v>2</v>
      </c>
      <c r="AF771" s="0" t="s">
        <v>87</v>
      </c>
      <c r="AG771" s="0" t="s">
        <v>88</v>
      </c>
      <c r="AH771" s="0" t="s">
        <v>89</v>
      </c>
      <c r="AI771" s="0" t="s">
        <v>90</v>
      </c>
      <c r="AJ771" s="0" t="s">
        <v>90</v>
      </c>
      <c r="AK771" s="0" t="str">
        <f aca="false">IF(AND($CF771&lt;&gt;"",IFERROR(INDEX(subsample_country_map!$B:$B,MATCH($CF771,subsample_country_map!$A:$A,0)),"")&lt;&gt;""),INDEX(subsample_country_map!$B:$B,MATCH($CF771,subsample_country_map!$A:$A,0)),INDEX(lookup!$AA:$AA,MATCH($A771,lookup!$A:$A,0)))</f>
        <v>99_NCE</v>
      </c>
      <c r="AL771" s="0" t="str">
        <f aca="false">IF(AND($CF771&lt;&gt;"",IFERROR(INDEX(subsample_country_map!$C:$C,MATCH($CF771,subsample_country_map!$A:$A,0)),"")&lt;&gt;""),INDEX(subsample_country_map!$C:$C,MATCH($CF771,subsample_country_map!$A:$A,0)),INDEX(lookup!$AB:$AB,MATCH($A771,lookup!$A:$A,0)))</f>
        <v>99_NCE</v>
      </c>
      <c r="AM771" s="0" t="str">
        <f aca="false">IF(AND($CF771&lt;&gt;"",IFERROR(INDEX(subsample_country_map!$D:$D,MATCH($CF771,subsample_country_map!$A:$A,0)),"")&lt;&gt;""),INDEX(subsample_country_map!$D:$D,MATCH($CF771,subsample_country_map!$A:$A,0)),INDEX(lookup!$AC:$AC,MATCH($A771,lookup!$A:$A,0)))</f>
        <v>99_NCE</v>
      </c>
      <c r="AN771" s="0" t="str">
        <f aca="false">IF(AND($CF771&lt;&gt;"",IFERROR(INDEX(subsample_country_map!$E:$E,MATCH($CF771,subsample_country_map!$A:$A,0)),"")&lt;&gt;""),INDEX(subsample_country_map!$E:$E,MATCH($CF771,subsample_country_map!$A:$A,0)),INDEX(lookup!$AD:$AD,MATCH($A771,lookup!$A:$A,0)))</f>
        <v>99_NCE</v>
      </c>
      <c r="AO771" s="0" t="str">
        <f aca="false">INDEX(lookup!$Y:$Y,MATCH($A771,lookup!$A:$A,0))</f>
        <v>0_published</v>
      </c>
      <c r="AP771" s="0" t="str">
        <f aca="false">INDEX(lookup!$Z:$Z,MATCH($A771,lookup!$A:$A,0))</f>
        <v>1_VHB high</v>
      </c>
      <c r="AQ771" s="0" t="str">
        <f aca="false">INDEX(lookup!$W:$W,MATCH($A771,lookup!$A:$A,0))</f>
        <v>1_fin/acc/econ</v>
      </c>
      <c r="AS771" s="0" t="s">
        <v>91</v>
      </c>
      <c r="AT771" s="0" t="s">
        <v>397</v>
      </c>
      <c r="AU771" s="0" t="s">
        <v>93</v>
      </c>
      <c r="AV771" s="0" t="s">
        <v>2878</v>
      </c>
      <c r="AW771" s="0" t="s">
        <v>2879</v>
      </c>
      <c r="BA771" s="0" t="n">
        <v>19068</v>
      </c>
      <c r="BB771" s="0" t="s">
        <v>96</v>
      </c>
      <c r="BC771" s="0" t="s">
        <v>1697</v>
      </c>
      <c r="BD771" s="0" t="s">
        <v>43</v>
      </c>
      <c r="BE771" s="0" t="s">
        <v>98</v>
      </c>
      <c r="BI771" s="0" t="s">
        <v>189</v>
      </c>
      <c r="BJ771" s="0" t="s">
        <v>2820</v>
      </c>
      <c r="BK771" s="0" t="s">
        <v>1158</v>
      </c>
      <c r="BL771" s="0" t="s">
        <v>2880</v>
      </c>
      <c r="BM771" s="0" t="s">
        <v>2814</v>
      </c>
      <c r="BN771" s="0" t="s">
        <v>2815</v>
      </c>
      <c r="BO771" s="0" t="s">
        <v>769</v>
      </c>
      <c r="BP771" s="0" t="s">
        <v>2809</v>
      </c>
      <c r="BQ771" s="0" t="s">
        <v>127</v>
      </c>
      <c r="BT771" s="0" t="n">
        <v>0</v>
      </c>
      <c r="BU771" s="0" t="s">
        <v>2816</v>
      </c>
      <c r="BW771" s="0" t="n">
        <v>2007</v>
      </c>
      <c r="BX771" s="0" t="n">
        <v>2016</v>
      </c>
      <c r="BY771" s="0" t="s">
        <v>2817</v>
      </c>
      <c r="BZ771" s="0" t="n">
        <v>2011.5</v>
      </c>
      <c r="CA771" s="0" t="n">
        <v>0.1</v>
      </c>
      <c r="CB771" s="0" t="n">
        <v>0</v>
      </c>
      <c r="CC771" s="0" t="n">
        <v>1</v>
      </c>
      <c r="CD771" s="0" t="n">
        <v>0.0247320599853823</v>
      </c>
      <c r="CE771" s="0" t="n">
        <v>1</v>
      </c>
    </row>
    <row r="772" customFormat="false" ht="15" hidden="false" customHeight="false" outlineLevel="0" collapsed="false">
      <c r="A772" s="0" t="s">
        <v>2809</v>
      </c>
      <c r="B772" s="0" t="n">
        <v>2077</v>
      </c>
      <c r="C772" s="0" t="n">
        <v>-0.02372571891342</v>
      </c>
      <c r="D772" s="0" t="n">
        <v>19199</v>
      </c>
      <c r="E772" s="0" t="n">
        <f aca="false">IF(ISNUMBER($BA772),$BA772,IF(AND(ISNUMBER($D772),ISNUMBER($BW772),ISNUMBER($BX772)),$D772*($BX772-$BW772+1),""))</f>
        <v>19199</v>
      </c>
      <c r="H772" s="0" t="s">
        <v>118</v>
      </c>
      <c r="I772" s="0" t="s">
        <v>344</v>
      </c>
      <c r="J772" s="0" t="n">
        <f aca="false">IF($BW772&lt;&gt;"",$BW772,"")</f>
        <v>2007</v>
      </c>
      <c r="K772" s="0" t="n">
        <f aca="false">IF($BX772&lt;&gt;"",$BX772,"")</f>
        <v>2016</v>
      </c>
      <c r="L772" s="0" t="n">
        <f aca="false">IF(AND(ISNUMBER($BW772),ISNUMBER($BX772)),($BW772+$BX772)/2,"")</f>
        <v>2011.5</v>
      </c>
      <c r="M772" s="0" t="n">
        <f aca="false">IF($L772&lt;&gt;"",$L772,"")</f>
        <v>2011.5</v>
      </c>
      <c r="N772" s="0" t="n">
        <f aca="false">IF(AND(ISNUMBER($BW772),ISNUMBER($BX772)),MIN(1,MAX(0,($BX772-2016+1)/($BX772-$BW772+1))),"")</f>
        <v>0.1</v>
      </c>
      <c r="O772" s="0" t="n">
        <f aca="false">IF(AND(ISNUMBER($BW772),ISNUMBER($BX772)),MIN(1,MAX(0,($BX772-2017+1)/($BX772-$BW772+1))),"")</f>
        <v>0</v>
      </c>
      <c r="P772" s="0" t="n">
        <f aca="false">IF(AND(ISNUMBER($BW772),ISNUMBER($BX772)),MIN(1,MAX(0,($BX772-2018+1)/($BX772-$BW772+1))),"")</f>
        <v>0</v>
      </c>
      <c r="Q772" s="0" t="n">
        <f aca="false">IF(AND(ISNUMBER($BW772),ISNUMBER($BX772)),MIN(1,MAX(0,($BX772-2019+1)/($BX772-$BW772+1))),"")</f>
        <v>0</v>
      </c>
      <c r="R772" s="0" t="n">
        <f aca="false">IF(AND(ISNUMBER($BW772),ISNUMBER($BX772)),MIN(1,MAX(0,($BX772-2016+1)/($BX772-$BW772+1))),"")</f>
        <v>0.1</v>
      </c>
      <c r="S772" s="0" t="n">
        <f aca="false">IF($L772&lt;&gt;"",IF($L772&gt;=2015.5,1,0),"")</f>
        <v>0</v>
      </c>
      <c r="T772" s="0" t="n">
        <f aca="false">IF($L772&lt;&gt;"",IF($L772&gt;=2016,1,0),"")</f>
        <v>0</v>
      </c>
      <c r="U772" s="0" t="n">
        <f aca="false">IF(ISNUMBER($BX772),IF($BX772&gt;=2016,1,0),"")</f>
        <v>1</v>
      </c>
      <c r="V772" s="0" t="n">
        <f aca="false">IF(ISNUMBER($BW772),IF($BW772&gt;=2016,1,0),"")</f>
        <v>0</v>
      </c>
      <c r="W772" s="0" t="str">
        <f aca="false">IF(AND(ISNUMBER($BW772),ISNUMBER($BX772)),IF($BW772&gt;=2016,"post-only",IF($BX772&lt;2016,"pre-only","mixed")),"")</f>
        <v>mixed</v>
      </c>
      <c r="X772" s="0" t="n">
        <f aca="false">IF(AND(ISNUMBER($BW772),ISNUMBER($BX772)),MIN(1,MAX(0,($BX772-2017+1)/($BX772-$BW772+1))),"")</f>
        <v>0</v>
      </c>
      <c r="Y772" s="0" t="n">
        <f aca="false">IF(AND(ISNUMBER($BW772),ISNUMBER($BX772)),MIN(1,MAX(0,($BX772-2018+1)/($BX772-$BW772+1))),"")</f>
        <v>0</v>
      </c>
      <c r="Z772" s="0" t="n">
        <f aca="false">IF(AND(ISNUMBER($BW772),ISNUMBER($BX772)),MIN(1,MAX(0,($BX772-2019+1)/($BX772-$BW772+1))),"")</f>
        <v>0</v>
      </c>
      <c r="AA772" s="0" t="n">
        <f aca="false">IF(ISNUMBER($BX772),IF($BX772&gt;=2017,1,0),"")</f>
        <v>0</v>
      </c>
      <c r="AB772" s="0" t="n">
        <f aca="false">IF(ISNUMBER($BX772),IF($BX772&gt;=2018,1,0),"")</f>
        <v>0</v>
      </c>
      <c r="AC772" s="0" t="n">
        <f aca="false">IF(ISNUMBER($BX772),IF($BX772&gt;=2019,1,0),"")</f>
        <v>0</v>
      </c>
      <c r="AD772" s="0" t="n">
        <f aca="false">IF($L772&lt;&gt;"",IF($L772&gt;2013,1,0),"")</f>
        <v>0</v>
      </c>
      <c r="AE772" s="0" t="n">
        <f aca="false">IF($L772&lt;&gt;"",1+IF($L772&gt;2011,1,0)+IF($L772&gt;2014,1,0),"")</f>
        <v>2</v>
      </c>
      <c r="AF772" s="0" t="s">
        <v>87</v>
      </c>
      <c r="AG772" s="0" t="s">
        <v>88</v>
      </c>
      <c r="AH772" s="0" t="s">
        <v>89</v>
      </c>
      <c r="AI772" s="0" t="s">
        <v>90</v>
      </c>
      <c r="AJ772" s="0" t="s">
        <v>90</v>
      </c>
      <c r="AK772" s="0" t="str">
        <f aca="false">IF(AND($CF772&lt;&gt;"",IFERROR(INDEX(subsample_country_map!$B:$B,MATCH($CF772,subsample_country_map!$A:$A,0)),"")&lt;&gt;""),INDEX(subsample_country_map!$B:$B,MATCH($CF772,subsample_country_map!$A:$A,0)),INDEX(lookup!$AA:$AA,MATCH($A772,lookup!$A:$A,0)))</f>
        <v>99_NCE</v>
      </c>
      <c r="AL772" s="0" t="str">
        <f aca="false">IF(AND($CF772&lt;&gt;"",IFERROR(INDEX(subsample_country_map!$C:$C,MATCH($CF772,subsample_country_map!$A:$A,0)),"")&lt;&gt;""),INDEX(subsample_country_map!$C:$C,MATCH($CF772,subsample_country_map!$A:$A,0)),INDEX(lookup!$AB:$AB,MATCH($A772,lookup!$A:$A,0)))</f>
        <v>99_NCE</v>
      </c>
      <c r="AM772" s="0" t="str">
        <f aca="false">IF(AND($CF772&lt;&gt;"",IFERROR(INDEX(subsample_country_map!$D:$D,MATCH($CF772,subsample_country_map!$A:$A,0)),"")&lt;&gt;""),INDEX(subsample_country_map!$D:$D,MATCH($CF772,subsample_country_map!$A:$A,0)),INDEX(lookup!$AC:$AC,MATCH($A772,lookup!$A:$A,0)))</f>
        <v>99_NCE</v>
      </c>
      <c r="AN772" s="0" t="str">
        <f aca="false">IF(AND($CF772&lt;&gt;"",IFERROR(INDEX(subsample_country_map!$E:$E,MATCH($CF772,subsample_country_map!$A:$A,0)),"")&lt;&gt;""),INDEX(subsample_country_map!$E:$E,MATCH($CF772,subsample_country_map!$A:$A,0)),INDEX(lookup!$AD:$AD,MATCH($A772,lookup!$A:$A,0)))</f>
        <v>99_NCE</v>
      </c>
      <c r="AO772" s="0" t="str">
        <f aca="false">INDEX(lookup!$Y:$Y,MATCH($A772,lookup!$A:$A,0))</f>
        <v>0_published</v>
      </c>
      <c r="AP772" s="0" t="str">
        <f aca="false">INDEX(lookup!$Z:$Z,MATCH($A772,lookup!$A:$A,0))</f>
        <v>1_VHB high</v>
      </c>
      <c r="AQ772" s="0" t="str">
        <f aca="false">INDEX(lookup!$W:$W,MATCH($A772,lookup!$A:$A,0))</f>
        <v>1_fin/acc/econ</v>
      </c>
      <c r="AS772" s="0" t="s">
        <v>91</v>
      </c>
      <c r="AT772" s="0" t="s">
        <v>397</v>
      </c>
      <c r="AU772" s="0" t="s">
        <v>93</v>
      </c>
      <c r="AV772" s="0" t="s">
        <v>2881</v>
      </c>
      <c r="AW772" s="0" t="s">
        <v>2882</v>
      </c>
      <c r="BA772" s="0" t="n">
        <v>19199</v>
      </c>
      <c r="BB772" s="0" t="s">
        <v>96</v>
      </c>
      <c r="BC772" s="0" t="s">
        <v>1697</v>
      </c>
      <c r="BD772" s="0" t="s">
        <v>43</v>
      </c>
      <c r="BE772" s="0" t="s">
        <v>98</v>
      </c>
      <c r="BI772" s="0" t="s">
        <v>316</v>
      </c>
      <c r="BJ772" s="0" t="s">
        <v>2812</v>
      </c>
      <c r="BK772" s="0" t="s">
        <v>558</v>
      </c>
      <c r="BL772" s="0" t="s">
        <v>2883</v>
      </c>
      <c r="BM772" s="0" t="s">
        <v>2814</v>
      </c>
      <c r="BN772" s="0" t="s">
        <v>2815</v>
      </c>
      <c r="BO772" s="0" t="s">
        <v>769</v>
      </c>
      <c r="BP772" s="0" t="s">
        <v>2809</v>
      </c>
      <c r="BQ772" s="0" t="s">
        <v>127</v>
      </c>
      <c r="BT772" s="0" t="n">
        <v>0</v>
      </c>
      <c r="BU772" s="0" t="s">
        <v>2816</v>
      </c>
      <c r="BW772" s="0" t="n">
        <v>2007</v>
      </c>
      <c r="BX772" s="0" t="n">
        <v>2016</v>
      </c>
      <c r="BY772" s="0" t="s">
        <v>2817</v>
      </c>
      <c r="BZ772" s="0" t="n">
        <v>2011.5</v>
      </c>
      <c r="CA772" s="0" t="n">
        <v>0.1</v>
      </c>
      <c r="CB772" s="0" t="n">
        <v>0</v>
      </c>
      <c r="CC772" s="0" t="n">
        <v>1</v>
      </c>
      <c r="CD772" s="0" t="n">
        <v>-0.0237301722303448</v>
      </c>
      <c r="CE772" s="0" t="n">
        <v>1</v>
      </c>
    </row>
    <row r="773" customFormat="false" ht="15" hidden="false" customHeight="false" outlineLevel="0" collapsed="false">
      <c r="A773" s="0" t="s">
        <v>2809</v>
      </c>
      <c r="B773" s="0" t="n">
        <v>2078</v>
      </c>
      <c r="C773" s="0" t="n">
        <v>0.0444767007939735</v>
      </c>
      <c r="D773" s="0" t="n">
        <v>19199</v>
      </c>
      <c r="E773" s="0" t="n">
        <f aca="false">IF(ISNUMBER($BA773),$BA773,IF(AND(ISNUMBER($D773),ISNUMBER($BW773),ISNUMBER($BX773)),$D773*($BX773-$BW773+1),""))</f>
        <v>19199</v>
      </c>
      <c r="H773" s="0" t="s">
        <v>118</v>
      </c>
      <c r="I773" s="0" t="s">
        <v>344</v>
      </c>
      <c r="J773" s="0" t="n">
        <f aca="false">IF($BW773&lt;&gt;"",$BW773,"")</f>
        <v>2007</v>
      </c>
      <c r="K773" s="0" t="n">
        <f aca="false">IF($BX773&lt;&gt;"",$BX773,"")</f>
        <v>2016</v>
      </c>
      <c r="L773" s="0" t="n">
        <f aca="false">IF(AND(ISNUMBER($BW773),ISNUMBER($BX773)),($BW773+$BX773)/2,"")</f>
        <v>2011.5</v>
      </c>
      <c r="M773" s="0" t="n">
        <f aca="false">IF($L773&lt;&gt;"",$L773,"")</f>
        <v>2011.5</v>
      </c>
      <c r="N773" s="0" t="n">
        <f aca="false">IF(AND(ISNUMBER($BW773),ISNUMBER($BX773)),MIN(1,MAX(0,($BX773-2016+1)/($BX773-$BW773+1))),"")</f>
        <v>0.1</v>
      </c>
      <c r="O773" s="0" t="n">
        <f aca="false">IF(AND(ISNUMBER($BW773),ISNUMBER($BX773)),MIN(1,MAX(0,($BX773-2017+1)/($BX773-$BW773+1))),"")</f>
        <v>0</v>
      </c>
      <c r="P773" s="0" t="n">
        <f aca="false">IF(AND(ISNUMBER($BW773),ISNUMBER($BX773)),MIN(1,MAX(0,($BX773-2018+1)/($BX773-$BW773+1))),"")</f>
        <v>0</v>
      </c>
      <c r="Q773" s="0" t="n">
        <f aca="false">IF(AND(ISNUMBER($BW773),ISNUMBER($BX773)),MIN(1,MAX(0,($BX773-2019+1)/($BX773-$BW773+1))),"")</f>
        <v>0</v>
      </c>
      <c r="R773" s="0" t="n">
        <f aca="false">IF(AND(ISNUMBER($BW773),ISNUMBER($BX773)),MIN(1,MAX(0,($BX773-2016+1)/($BX773-$BW773+1))),"")</f>
        <v>0.1</v>
      </c>
      <c r="S773" s="0" t="n">
        <f aca="false">IF($L773&lt;&gt;"",IF($L773&gt;=2015.5,1,0),"")</f>
        <v>0</v>
      </c>
      <c r="T773" s="0" t="n">
        <f aca="false">IF($L773&lt;&gt;"",IF($L773&gt;=2016,1,0),"")</f>
        <v>0</v>
      </c>
      <c r="U773" s="0" t="n">
        <f aca="false">IF(ISNUMBER($BX773),IF($BX773&gt;=2016,1,0),"")</f>
        <v>1</v>
      </c>
      <c r="V773" s="0" t="n">
        <f aca="false">IF(ISNUMBER($BW773),IF($BW773&gt;=2016,1,0),"")</f>
        <v>0</v>
      </c>
      <c r="W773" s="0" t="str">
        <f aca="false">IF(AND(ISNUMBER($BW773),ISNUMBER($BX773)),IF($BW773&gt;=2016,"post-only",IF($BX773&lt;2016,"pre-only","mixed")),"")</f>
        <v>mixed</v>
      </c>
      <c r="X773" s="0" t="n">
        <f aca="false">IF(AND(ISNUMBER($BW773),ISNUMBER($BX773)),MIN(1,MAX(0,($BX773-2017+1)/($BX773-$BW773+1))),"")</f>
        <v>0</v>
      </c>
      <c r="Y773" s="0" t="n">
        <f aca="false">IF(AND(ISNUMBER($BW773),ISNUMBER($BX773)),MIN(1,MAX(0,($BX773-2018+1)/($BX773-$BW773+1))),"")</f>
        <v>0</v>
      </c>
      <c r="Z773" s="0" t="n">
        <f aca="false">IF(AND(ISNUMBER($BW773),ISNUMBER($BX773)),MIN(1,MAX(0,($BX773-2019+1)/($BX773-$BW773+1))),"")</f>
        <v>0</v>
      </c>
      <c r="AA773" s="0" t="n">
        <f aca="false">IF(ISNUMBER($BX773),IF($BX773&gt;=2017,1,0),"")</f>
        <v>0</v>
      </c>
      <c r="AB773" s="0" t="n">
        <f aca="false">IF(ISNUMBER($BX773),IF($BX773&gt;=2018,1,0),"")</f>
        <v>0</v>
      </c>
      <c r="AC773" s="0" t="n">
        <f aca="false">IF(ISNUMBER($BX773),IF($BX773&gt;=2019,1,0),"")</f>
        <v>0</v>
      </c>
      <c r="AD773" s="0" t="n">
        <f aca="false">IF($L773&lt;&gt;"",IF($L773&gt;2013,1,0),"")</f>
        <v>0</v>
      </c>
      <c r="AE773" s="0" t="n">
        <f aca="false">IF($L773&lt;&gt;"",1+IF($L773&gt;2011,1,0)+IF($L773&gt;2014,1,0),"")</f>
        <v>2</v>
      </c>
      <c r="AF773" s="0" t="s">
        <v>87</v>
      </c>
      <c r="AG773" s="0" t="s">
        <v>88</v>
      </c>
      <c r="AH773" s="0" t="s">
        <v>89</v>
      </c>
      <c r="AI773" s="0" t="s">
        <v>90</v>
      </c>
      <c r="AJ773" s="0" t="s">
        <v>90</v>
      </c>
      <c r="AK773" s="0" t="str">
        <f aca="false">IF(AND($CF773&lt;&gt;"",IFERROR(INDEX(subsample_country_map!$B:$B,MATCH($CF773,subsample_country_map!$A:$A,0)),"")&lt;&gt;""),INDEX(subsample_country_map!$B:$B,MATCH($CF773,subsample_country_map!$A:$A,0)),INDEX(lookup!$AA:$AA,MATCH($A773,lookup!$A:$A,0)))</f>
        <v>99_NCE</v>
      </c>
      <c r="AL773" s="0" t="str">
        <f aca="false">IF(AND($CF773&lt;&gt;"",IFERROR(INDEX(subsample_country_map!$C:$C,MATCH($CF773,subsample_country_map!$A:$A,0)),"")&lt;&gt;""),INDEX(subsample_country_map!$C:$C,MATCH($CF773,subsample_country_map!$A:$A,0)),INDEX(lookup!$AB:$AB,MATCH($A773,lookup!$A:$A,0)))</f>
        <v>99_NCE</v>
      </c>
      <c r="AM773" s="0" t="str">
        <f aca="false">IF(AND($CF773&lt;&gt;"",IFERROR(INDEX(subsample_country_map!$D:$D,MATCH($CF773,subsample_country_map!$A:$A,0)),"")&lt;&gt;""),INDEX(subsample_country_map!$D:$D,MATCH($CF773,subsample_country_map!$A:$A,0)),INDEX(lookup!$AC:$AC,MATCH($A773,lookup!$A:$A,0)))</f>
        <v>99_NCE</v>
      </c>
      <c r="AN773" s="0" t="str">
        <f aca="false">IF(AND($CF773&lt;&gt;"",IFERROR(INDEX(subsample_country_map!$E:$E,MATCH($CF773,subsample_country_map!$A:$A,0)),"")&lt;&gt;""),INDEX(subsample_country_map!$E:$E,MATCH($CF773,subsample_country_map!$A:$A,0)),INDEX(lookup!$AD:$AD,MATCH($A773,lookup!$A:$A,0)))</f>
        <v>99_NCE</v>
      </c>
      <c r="AO773" s="0" t="str">
        <f aca="false">INDEX(lookup!$Y:$Y,MATCH($A773,lookup!$A:$A,0))</f>
        <v>0_published</v>
      </c>
      <c r="AP773" s="0" t="str">
        <f aca="false">INDEX(lookup!$Z:$Z,MATCH($A773,lookup!$A:$A,0))</f>
        <v>1_VHB high</v>
      </c>
      <c r="AQ773" s="0" t="str">
        <f aca="false">INDEX(lookup!$W:$W,MATCH($A773,lookup!$A:$A,0))</f>
        <v>1_fin/acc/econ</v>
      </c>
      <c r="AS773" s="0" t="s">
        <v>91</v>
      </c>
      <c r="AT773" s="0" t="s">
        <v>397</v>
      </c>
      <c r="AU773" s="0" t="s">
        <v>93</v>
      </c>
      <c r="AV773" s="0" t="s">
        <v>2884</v>
      </c>
      <c r="AW773" s="0" t="s">
        <v>2885</v>
      </c>
      <c r="BA773" s="0" t="n">
        <v>19199</v>
      </c>
      <c r="BB773" s="0" t="s">
        <v>96</v>
      </c>
      <c r="BC773" s="0" t="s">
        <v>1697</v>
      </c>
      <c r="BD773" s="0" t="s">
        <v>43</v>
      </c>
      <c r="BE773" s="0" t="s">
        <v>98</v>
      </c>
      <c r="BI773" s="0" t="s">
        <v>316</v>
      </c>
      <c r="BJ773" s="0" t="s">
        <v>2820</v>
      </c>
      <c r="BK773" s="0" t="s">
        <v>558</v>
      </c>
      <c r="BL773" s="0" t="s">
        <v>2886</v>
      </c>
      <c r="BM773" s="0" t="s">
        <v>2814</v>
      </c>
      <c r="BN773" s="0" t="s">
        <v>2815</v>
      </c>
      <c r="BO773" s="0" t="s">
        <v>769</v>
      </c>
      <c r="BP773" s="0" t="s">
        <v>2809</v>
      </c>
      <c r="BQ773" s="0" t="s">
        <v>127</v>
      </c>
      <c r="BT773" s="0" t="n">
        <v>0</v>
      </c>
      <c r="BU773" s="0" t="s">
        <v>2816</v>
      </c>
      <c r="BW773" s="0" t="n">
        <v>2007</v>
      </c>
      <c r="BX773" s="0" t="n">
        <v>2016</v>
      </c>
      <c r="BY773" s="0" t="s">
        <v>2817</v>
      </c>
      <c r="BZ773" s="0" t="n">
        <v>2011.5</v>
      </c>
      <c r="CA773" s="0" t="n">
        <v>0.1</v>
      </c>
      <c r="CB773" s="0" t="n">
        <v>0</v>
      </c>
      <c r="CC773" s="0" t="n">
        <v>1</v>
      </c>
      <c r="CD773" s="0" t="n">
        <v>0.0445060632465692</v>
      </c>
      <c r="CE773" s="0" t="n">
        <v>1</v>
      </c>
    </row>
    <row r="774" customFormat="false" ht="15" hidden="false" customHeight="false" outlineLevel="0" collapsed="false">
      <c r="A774" s="0" t="s">
        <v>2809</v>
      </c>
      <c r="B774" s="0" t="n">
        <v>2079</v>
      </c>
      <c r="C774" s="0" t="n">
        <v>-0.0155817607109588</v>
      </c>
      <c r="D774" s="0" t="n">
        <v>19068</v>
      </c>
      <c r="E774" s="0" t="n">
        <f aca="false">IF(ISNUMBER($BA774),$BA774,IF(AND(ISNUMBER($D774),ISNUMBER($BW774),ISNUMBER($BX774)),$D774*($BX774-$BW774+1),""))</f>
        <v>19068</v>
      </c>
      <c r="H774" s="0" t="s">
        <v>118</v>
      </c>
      <c r="I774" s="0" t="s">
        <v>344</v>
      </c>
      <c r="J774" s="0" t="n">
        <f aca="false">IF($BW774&lt;&gt;"",$BW774,"")</f>
        <v>2007</v>
      </c>
      <c r="K774" s="0" t="n">
        <f aca="false">IF($BX774&lt;&gt;"",$BX774,"")</f>
        <v>2016</v>
      </c>
      <c r="L774" s="0" t="n">
        <f aca="false">IF(AND(ISNUMBER($BW774),ISNUMBER($BX774)),($BW774+$BX774)/2,"")</f>
        <v>2011.5</v>
      </c>
      <c r="M774" s="0" t="n">
        <f aca="false">IF($L774&lt;&gt;"",$L774,"")</f>
        <v>2011.5</v>
      </c>
      <c r="N774" s="0" t="n">
        <f aca="false">IF(AND(ISNUMBER($BW774),ISNUMBER($BX774)),MIN(1,MAX(0,($BX774-2016+1)/($BX774-$BW774+1))),"")</f>
        <v>0.1</v>
      </c>
      <c r="O774" s="0" t="n">
        <f aca="false">IF(AND(ISNUMBER($BW774),ISNUMBER($BX774)),MIN(1,MAX(0,($BX774-2017+1)/($BX774-$BW774+1))),"")</f>
        <v>0</v>
      </c>
      <c r="P774" s="0" t="n">
        <f aca="false">IF(AND(ISNUMBER($BW774),ISNUMBER($BX774)),MIN(1,MAX(0,($BX774-2018+1)/($BX774-$BW774+1))),"")</f>
        <v>0</v>
      </c>
      <c r="Q774" s="0" t="n">
        <f aca="false">IF(AND(ISNUMBER($BW774),ISNUMBER($BX774)),MIN(1,MAX(0,($BX774-2019+1)/($BX774-$BW774+1))),"")</f>
        <v>0</v>
      </c>
      <c r="R774" s="0" t="n">
        <f aca="false">IF(AND(ISNUMBER($BW774),ISNUMBER($BX774)),MIN(1,MAX(0,($BX774-2016+1)/($BX774-$BW774+1))),"")</f>
        <v>0.1</v>
      </c>
      <c r="S774" s="0" t="n">
        <f aca="false">IF($L774&lt;&gt;"",IF($L774&gt;=2015.5,1,0),"")</f>
        <v>0</v>
      </c>
      <c r="T774" s="0" t="n">
        <f aca="false">IF($L774&lt;&gt;"",IF($L774&gt;=2016,1,0),"")</f>
        <v>0</v>
      </c>
      <c r="U774" s="0" t="n">
        <f aca="false">IF(ISNUMBER($BX774),IF($BX774&gt;=2016,1,0),"")</f>
        <v>1</v>
      </c>
      <c r="V774" s="0" t="n">
        <f aca="false">IF(ISNUMBER($BW774),IF($BW774&gt;=2016,1,0),"")</f>
        <v>0</v>
      </c>
      <c r="W774" s="0" t="str">
        <f aca="false">IF(AND(ISNUMBER($BW774),ISNUMBER($BX774)),IF($BW774&gt;=2016,"post-only",IF($BX774&lt;2016,"pre-only","mixed")),"")</f>
        <v>mixed</v>
      </c>
      <c r="X774" s="0" t="n">
        <f aca="false">IF(AND(ISNUMBER($BW774),ISNUMBER($BX774)),MIN(1,MAX(0,($BX774-2017+1)/($BX774-$BW774+1))),"")</f>
        <v>0</v>
      </c>
      <c r="Y774" s="0" t="n">
        <f aca="false">IF(AND(ISNUMBER($BW774),ISNUMBER($BX774)),MIN(1,MAX(0,($BX774-2018+1)/($BX774-$BW774+1))),"")</f>
        <v>0</v>
      </c>
      <c r="Z774" s="0" t="n">
        <f aca="false">IF(AND(ISNUMBER($BW774),ISNUMBER($BX774)),MIN(1,MAX(0,($BX774-2019+1)/($BX774-$BW774+1))),"")</f>
        <v>0</v>
      </c>
      <c r="AA774" s="0" t="n">
        <f aca="false">IF(ISNUMBER($BX774),IF($BX774&gt;=2017,1,0),"")</f>
        <v>0</v>
      </c>
      <c r="AB774" s="0" t="n">
        <f aca="false">IF(ISNUMBER($BX774),IF($BX774&gt;=2018,1,0),"")</f>
        <v>0</v>
      </c>
      <c r="AC774" s="0" t="n">
        <f aca="false">IF(ISNUMBER($BX774),IF($BX774&gt;=2019,1,0),"")</f>
        <v>0</v>
      </c>
      <c r="AD774" s="0" t="n">
        <f aca="false">IF($L774&lt;&gt;"",IF($L774&gt;2013,1,0),"")</f>
        <v>0</v>
      </c>
      <c r="AE774" s="0" t="n">
        <f aca="false">IF($L774&lt;&gt;"",1+IF($L774&gt;2011,1,0)+IF($L774&gt;2014,1,0),"")</f>
        <v>2</v>
      </c>
      <c r="AF774" s="0" t="s">
        <v>87</v>
      </c>
      <c r="AG774" s="0" t="s">
        <v>88</v>
      </c>
      <c r="AH774" s="0" t="s">
        <v>89</v>
      </c>
      <c r="AI774" s="0" t="s">
        <v>90</v>
      </c>
      <c r="AJ774" s="0" t="s">
        <v>90</v>
      </c>
      <c r="AK774" s="0" t="str">
        <f aca="false">IF(AND($CF774&lt;&gt;"",IFERROR(INDEX(subsample_country_map!$B:$B,MATCH($CF774,subsample_country_map!$A:$A,0)),"")&lt;&gt;""),INDEX(subsample_country_map!$B:$B,MATCH($CF774,subsample_country_map!$A:$A,0)),INDEX(lookup!$AA:$AA,MATCH($A774,lookup!$A:$A,0)))</f>
        <v>99_NCE</v>
      </c>
      <c r="AL774" s="0" t="str">
        <f aca="false">IF(AND($CF774&lt;&gt;"",IFERROR(INDEX(subsample_country_map!$C:$C,MATCH($CF774,subsample_country_map!$A:$A,0)),"")&lt;&gt;""),INDEX(subsample_country_map!$C:$C,MATCH($CF774,subsample_country_map!$A:$A,0)),INDEX(lookup!$AB:$AB,MATCH($A774,lookup!$A:$A,0)))</f>
        <v>99_NCE</v>
      </c>
      <c r="AM774" s="0" t="str">
        <f aca="false">IF(AND($CF774&lt;&gt;"",IFERROR(INDEX(subsample_country_map!$D:$D,MATCH($CF774,subsample_country_map!$A:$A,0)),"")&lt;&gt;""),INDEX(subsample_country_map!$D:$D,MATCH($CF774,subsample_country_map!$A:$A,0)),INDEX(lookup!$AC:$AC,MATCH($A774,lookup!$A:$A,0)))</f>
        <v>99_NCE</v>
      </c>
      <c r="AN774" s="0" t="str">
        <f aca="false">IF(AND($CF774&lt;&gt;"",IFERROR(INDEX(subsample_country_map!$E:$E,MATCH($CF774,subsample_country_map!$A:$A,0)),"")&lt;&gt;""),INDEX(subsample_country_map!$E:$E,MATCH($CF774,subsample_country_map!$A:$A,0)),INDEX(lookup!$AD:$AD,MATCH($A774,lookup!$A:$A,0)))</f>
        <v>99_NCE</v>
      </c>
      <c r="AO774" s="0" t="str">
        <f aca="false">INDEX(lookup!$Y:$Y,MATCH($A774,lookup!$A:$A,0))</f>
        <v>0_published</v>
      </c>
      <c r="AP774" s="0" t="str">
        <f aca="false">INDEX(lookup!$Z:$Z,MATCH($A774,lookup!$A:$A,0))</f>
        <v>1_VHB high</v>
      </c>
      <c r="AQ774" s="0" t="str">
        <f aca="false">INDEX(lookup!$W:$W,MATCH($A774,lookup!$A:$A,0))</f>
        <v>1_fin/acc/econ</v>
      </c>
      <c r="AS774" s="0" t="s">
        <v>91</v>
      </c>
      <c r="AT774" s="0" t="s">
        <v>397</v>
      </c>
      <c r="AU774" s="0" t="s">
        <v>93</v>
      </c>
      <c r="AV774" s="0" t="s">
        <v>2830</v>
      </c>
      <c r="AW774" s="0" t="s">
        <v>2887</v>
      </c>
      <c r="BA774" s="0" t="n">
        <v>19068</v>
      </c>
      <c r="BB774" s="0" t="s">
        <v>96</v>
      </c>
      <c r="BC774" s="0" t="s">
        <v>1697</v>
      </c>
      <c r="BD774" s="0" t="s">
        <v>2888</v>
      </c>
      <c r="BE774" s="0" t="s">
        <v>98</v>
      </c>
      <c r="BI774" s="0" t="s">
        <v>2889</v>
      </c>
      <c r="BJ774" s="0" t="s">
        <v>2812</v>
      </c>
      <c r="BK774" s="0" t="s">
        <v>2890</v>
      </c>
      <c r="BL774" s="0" t="s">
        <v>2891</v>
      </c>
      <c r="BM774" s="0" t="s">
        <v>2814</v>
      </c>
      <c r="BN774" s="0" t="s">
        <v>2815</v>
      </c>
      <c r="BO774" s="0" t="s">
        <v>769</v>
      </c>
      <c r="BP774" s="0" t="s">
        <v>2809</v>
      </c>
      <c r="BQ774" s="0" t="s">
        <v>127</v>
      </c>
      <c r="BT774" s="0" t="n">
        <v>0</v>
      </c>
      <c r="BU774" s="0" t="s">
        <v>2816</v>
      </c>
      <c r="BW774" s="0" t="n">
        <v>2007</v>
      </c>
      <c r="BX774" s="0" t="n">
        <v>2016</v>
      </c>
      <c r="BY774" s="0" t="s">
        <v>2817</v>
      </c>
      <c r="BZ774" s="0" t="n">
        <v>2011.5</v>
      </c>
      <c r="CA774" s="0" t="n">
        <v>0.1</v>
      </c>
      <c r="CB774" s="0" t="n">
        <v>0</v>
      </c>
      <c r="CC774" s="0" t="n">
        <v>1</v>
      </c>
      <c r="CD774" s="0" t="n">
        <v>-0.0155830219331664</v>
      </c>
      <c r="CE774" s="0" t="n">
        <v>1</v>
      </c>
    </row>
    <row r="775" customFormat="false" ht="15" hidden="false" customHeight="false" outlineLevel="0" collapsed="false">
      <c r="A775" s="0" t="s">
        <v>2809</v>
      </c>
      <c r="B775" s="0" t="n">
        <v>2080</v>
      </c>
      <c r="C775" s="0" t="n">
        <v>-0.35925616454718</v>
      </c>
      <c r="D775" s="0" t="n">
        <v>19068</v>
      </c>
      <c r="E775" s="0" t="n">
        <f aca="false">IF(ISNUMBER($BA775),$BA775,IF(AND(ISNUMBER($D775),ISNUMBER($BW775),ISNUMBER($BX775)),$D775*($BX775-$BW775+1),""))</f>
        <v>19068</v>
      </c>
      <c r="H775" s="0" t="s">
        <v>118</v>
      </c>
      <c r="I775" s="0" t="s">
        <v>344</v>
      </c>
      <c r="J775" s="0" t="n">
        <f aca="false">IF($BW775&lt;&gt;"",$BW775,"")</f>
        <v>2007</v>
      </c>
      <c r="K775" s="0" t="n">
        <f aca="false">IF($BX775&lt;&gt;"",$BX775,"")</f>
        <v>2016</v>
      </c>
      <c r="L775" s="0" t="n">
        <f aca="false">IF(AND(ISNUMBER($BW775),ISNUMBER($BX775)),($BW775+$BX775)/2,"")</f>
        <v>2011.5</v>
      </c>
      <c r="M775" s="0" t="n">
        <f aca="false">IF($L775&lt;&gt;"",$L775,"")</f>
        <v>2011.5</v>
      </c>
      <c r="N775" s="0" t="n">
        <f aca="false">IF(AND(ISNUMBER($BW775),ISNUMBER($BX775)),MIN(1,MAX(0,($BX775-2016+1)/($BX775-$BW775+1))),"")</f>
        <v>0.1</v>
      </c>
      <c r="O775" s="0" t="n">
        <f aca="false">IF(AND(ISNUMBER($BW775),ISNUMBER($BX775)),MIN(1,MAX(0,($BX775-2017+1)/($BX775-$BW775+1))),"")</f>
        <v>0</v>
      </c>
      <c r="P775" s="0" t="n">
        <f aca="false">IF(AND(ISNUMBER($BW775),ISNUMBER($BX775)),MIN(1,MAX(0,($BX775-2018+1)/($BX775-$BW775+1))),"")</f>
        <v>0</v>
      </c>
      <c r="Q775" s="0" t="n">
        <f aca="false">IF(AND(ISNUMBER($BW775),ISNUMBER($BX775)),MIN(1,MAX(0,($BX775-2019+1)/($BX775-$BW775+1))),"")</f>
        <v>0</v>
      </c>
      <c r="R775" s="0" t="n">
        <f aca="false">IF(AND(ISNUMBER($BW775),ISNUMBER($BX775)),MIN(1,MAX(0,($BX775-2016+1)/($BX775-$BW775+1))),"")</f>
        <v>0.1</v>
      </c>
      <c r="S775" s="0" t="n">
        <f aca="false">IF($L775&lt;&gt;"",IF($L775&gt;=2015.5,1,0),"")</f>
        <v>0</v>
      </c>
      <c r="T775" s="0" t="n">
        <f aca="false">IF($L775&lt;&gt;"",IF($L775&gt;=2016,1,0),"")</f>
        <v>0</v>
      </c>
      <c r="U775" s="0" t="n">
        <f aca="false">IF(ISNUMBER($BX775),IF($BX775&gt;=2016,1,0),"")</f>
        <v>1</v>
      </c>
      <c r="V775" s="0" t="n">
        <f aca="false">IF(ISNUMBER($BW775),IF($BW775&gt;=2016,1,0),"")</f>
        <v>0</v>
      </c>
      <c r="W775" s="0" t="str">
        <f aca="false">IF(AND(ISNUMBER($BW775),ISNUMBER($BX775)),IF($BW775&gt;=2016,"post-only",IF($BX775&lt;2016,"pre-only","mixed")),"")</f>
        <v>mixed</v>
      </c>
      <c r="X775" s="0" t="n">
        <f aca="false">IF(AND(ISNUMBER($BW775),ISNUMBER($BX775)),MIN(1,MAX(0,($BX775-2017+1)/($BX775-$BW775+1))),"")</f>
        <v>0</v>
      </c>
      <c r="Y775" s="0" t="n">
        <f aca="false">IF(AND(ISNUMBER($BW775),ISNUMBER($BX775)),MIN(1,MAX(0,($BX775-2018+1)/($BX775-$BW775+1))),"")</f>
        <v>0</v>
      </c>
      <c r="Z775" s="0" t="n">
        <f aca="false">IF(AND(ISNUMBER($BW775),ISNUMBER($BX775)),MIN(1,MAX(0,($BX775-2019+1)/($BX775-$BW775+1))),"")</f>
        <v>0</v>
      </c>
      <c r="AA775" s="0" t="n">
        <f aca="false">IF(ISNUMBER($BX775),IF($BX775&gt;=2017,1,0),"")</f>
        <v>0</v>
      </c>
      <c r="AB775" s="0" t="n">
        <f aca="false">IF(ISNUMBER($BX775),IF($BX775&gt;=2018,1,0),"")</f>
        <v>0</v>
      </c>
      <c r="AC775" s="0" t="n">
        <f aca="false">IF(ISNUMBER($BX775),IF($BX775&gt;=2019,1,0),"")</f>
        <v>0</v>
      </c>
      <c r="AD775" s="0" t="n">
        <f aca="false">IF($L775&lt;&gt;"",IF($L775&gt;2013,1,0),"")</f>
        <v>0</v>
      </c>
      <c r="AE775" s="0" t="n">
        <f aca="false">IF($L775&lt;&gt;"",1+IF($L775&gt;2011,1,0)+IF($L775&gt;2014,1,0),"")</f>
        <v>2</v>
      </c>
      <c r="AF775" s="0" t="s">
        <v>87</v>
      </c>
      <c r="AG775" s="0" t="s">
        <v>88</v>
      </c>
      <c r="AH775" s="0" t="s">
        <v>89</v>
      </c>
      <c r="AI775" s="0" t="s">
        <v>90</v>
      </c>
      <c r="AJ775" s="0" t="s">
        <v>90</v>
      </c>
      <c r="AK775" s="0" t="str">
        <f aca="false">IF(AND($CF775&lt;&gt;"",IFERROR(INDEX(subsample_country_map!$B:$B,MATCH($CF775,subsample_country_map!$A:$A,0)),"")&lt;&gt;""),INDEX(subsample_country_map!$B:$B,MATCH($CF775,subsample_country_map!$A:$A,0)),INDEX(lookup!$AA:$AA,MATCH($A775,lookup!$A:$A,0)))</f>
        <v>99_NCE</v>
      </c>
      <c r="AL775" s="0" t="str">
        <f aca="false">IF(AND($CF775&lt;&gt;"",IFERROR(INDEX(subsample_country_map!$C:$C,MATCH($CF775,subsample_country_map!$A:$A,0)),"")&lt;&gt;""),INDEX(subsample_country_map!$C:$C,MATCH($CF775,subsample_country_map!$A:$A,0)),INDEX(lookup!$AB:$AB,MATCH($A775,lookup!$A:$A,0)))</f>
        <v>99_NCE</v>
      </c>
      <c r="AM775" s="0" t="str">
        <f aca="false">IF(AND($CF775&lt;&gt;"",IFERROR(INDEX(subsample_country_map!$D:$D,MATCH($CF775,subsample_country_map!$A:$A,0)),"")&lt;&gt;""),INDEX(subsample_country_map!$D:$D,MATCH($CF775,subsample_country_map!$A:$A,0)),INDEX(lookup!$AC:$AC,MATCH($A775,lookup!$A:$A,0)))</f>
        <v>99_NCE</v>
      </c>
      <c r="AN775" s="0" t="str">
        <f aca="false">IF(AND($CF775&lt;&gt;"",IFERROR(INDEX(subsample_country_map!$E:$E,MATCH($CF775,subsample_country_map!$A:$A,0)),"")&lt;&gt;""),INDEX(subsample_country_map!$E:$E,MATCH($CF775,subsample_country_map!$A:$A,0)),INDEX(lookup!$AD:$AD,MATCH($A775,lookup!$A:$A,0)))</f>
        <v>99_NCE</v>
      </c>
      <c r="AO775" s="0" t="str">
        <f aca="false">INDEX(lookup!$Y:$Y,MATCH($A775,lookup!$A:$A,0))</f>
        <v>0_published</v>
      </c>
      <c r="AP775" s="0" t="str">
        <f aca="false">INDEX(lookup!$Z:$Z,MATCH($A775,lookup!$A:$A,0))</f>
        <v>1_VHB high</v>
      </c>
      <c r="AQ775" s="0" t="str">
        <f aca="false">INDEX(lookup!$W:$W,MATCH($A775,lookup!$A:$A,0))</f>
        <v>1_fin/acc/econ</v>
      </c>
      <c r="AS775" s="0" t="s">
        <v>91</v>
      </c>
      <c r="AT775" s="0" t="s">
        <v>397</v>
      </c>
      <c r="AU775" s="0" t="s">
        <v>93</v>
      </c>
      <c r="AV775" s="0" t="s">
        <v>2840</v>
      </c>
      <c r="AW775" s="0" t="s">
        <v>2892</v>
      </c>
      <c r="BA775" s="0" t="n">
        <v>19068</v>
      </c>
      <c r="BB775" s="0" t="s">
        <v>96</v>
      </c>
      <c r="BC775" s="0" t="s">
        <v>1697</v>
      </c>
      <c r="BD775" s="0" t="s">
        <v>2888</v>
      </c>
      <c r="BE775" s="0" t="s">
        <v>98</v>
      </c>
      <c r="BI775" s="0" t="s">
        <v>2889</v>
      </c>
      <c r="BJ775" s="0" t="s">
        <v>2820</v>
      </c>
      <c r="BK775" s="0" t="s">
        <v>2890</v>
      </c>
      <c r="BL775" s="0" t="s">
        <v>2893</v>
      </c>
      <c r="BM775" s="0" t="s">
        <v>2814</v>
      </c>
      <c r="BN775" s="0" t="s">
        <v>2815</v>
      </c>
      <c r="BO775" s="0" t="s">
        <v>769</v>
      </c>
      <c r="BP775" s="0" t="s">
        <v>2809</v>
      </c>
      <c r="BQ775" s="0" t="s">
        <v>2105</v>
      </c>
      <c r="BT775" s="0" t="n">
        <v>0</v>
      </c>
      <c r="BU775" s="0" t="s">
        <v>2816</v>
      </c>
      <c r="BW775" s="0" t="n">
        <v>2007</v>
      </c>
      <c r="BX775" s="0" t="n">
        <v>2016</v>
      </c>
      <c r="BY775" s="0" t="s">
        <v>2817</v>
      </c>
      <c r="BZ775" s="0" t="n">
        <v>2011.5</v>
      </c>
      <c r="CA775" s="0" t="n">
        <v>0.1</v>
      </c>
      <c r="CB775" s="0" t="n">
        <v>0</v>
      </c>
      <c r="CC775" s="0" t="n">
        <v>1</v>
      </c>
      <c r="CD775" s="0" t="n">
        <v>-0.376031573452371</v>
      </c>
      <c r="CE775" s="0" t="n">
        <v>1</v>
      </c>
    </row>
    <row r="776" customFormat="false" ht="15" hidden="false" customHeight="false" outlineLevel="0" collapsed="false">
      <c r="A776" s="0" t="s">
        <v>2809</v>
      </c>
      <c r="B776" s="0" t="n">
        <v>2081</v>
      </c>
      <c r="C776" s="0" t="n">
        <v>-0.0249420802529519</v>
      </c>
      <c r="D776" s="0" t="n">
        <v>19083</v>
      </c>
      <c r="E776" s="0" t="n">
        <f aca="false">IF(ISNUMBER($BA776),$BA776,IF(AND(ISNUMBER($D776),ISNUMBER($BW776),ISNUMBER($BX776)),$D776*($BX776-$BW776+1),""))</f>
        <v>19083</v>
      </c>
      <c r="H776" s="0" t="s">
        <v>118</v>
      </c>
      <c r="I776" s="0" t="s">
        <v>344</v>
      </c>
      <c r="J776" s="0" t="n">
        <f aca="false">IF($BW776&lt;&gt;"",$BW776,"")</f>
        <v>2007</v>
      </c>
      <c r="K776" s="0" t="n">
        <f aca="false">IF($BX776&lt;&gt;"",$BX776,"")</f>
        <v>2016</v>
      </c>
      <c r="L776" s="0" t="n">
        <f aca="false">IF(AND(ISNUMBER($BW776),ISNUMBER($BX776)),($BW776+$BX776)/2,"")</f>
        <v>2011.5</v>
      </c>
      <c r="M776" s="0" t="n">
        <f aca="false">IF($L776&lt;&gt;"",$L776,"")</f>
        <v>2011.5</v>
      </c>
      <c r="N776" s="0" t="n">
        <f aca="false">IF(AND(ISNUMBER($BW776),ISNUMBER($BX776)),MIN(1,MAX(0,($BX776-2016+1)/($BX776-$BW776+1))),"")</f>
        <v>0.1</v>
      </c>
      <c r="O776" s="0" t="n">
        <f aca="false">IF(AND(ISNUMBER($BW776),ISNUMBER($BX776)),MIN(1,MAX(0,($BX776-2017+1)/($BX776-$BW776+1))),"")</f>
        <v>0</v>
      </c>
      <c r="P776" s="0" t="n">
        <f aca="false">IF(AND(ISNUMBER($BW776),ISNUMBER($BX776)),MIN(1,MAX(0,($BX776-2018+1)/($BX776-$BW776+1))),"")</f>
        <v>0</v>
      </c>
      <c r="Q776" s="0" t="n">
        <f aca="false">IF(AND(ISNUMBER($BW776),ISNUMBER($BX776)),MIN(1,MAX(0,($BX776-2019+1)/($BX776-$BW776+1))),"")</f>
        <v>0</v>
      </c>
      <c r="R776" s="0" t="n">
        <f aca="false">IF(AND(ISNUMBER($BW776),ISNUMBER($BX776)),MIN(1,MAX(0,($BX776-2016+1)/($BX776-$BW776+1))),"")</f>
        <v>0.1</v>
      </c>
      <c r="S776" s="0" t="n">
        <f aca="false">IF($L776&lt;&gt;"",IF($L776&gt;=2015.5,1,0),"")</f>
        <v>0</v>
      </c>
      <c r="T776" s="0" t="n">
        <f aca="false">IF($L776&lt;&gt;"",IF($L776&gt;=2016,1,0),"")</f>
        <v>0</v>
      </c>
      <c r="U776" s="0" t="n">
        <f aca="false">IF(ISNUMBER($BX776),IF($BX776&gt;=2016,1,0),"")</f>
        <v>1</v>
      </c>
      <c r="V776" s="0" t="n">
        <f aca="false">IF(ISNUMBER($BW776),IF($BW776&gt;=2016,1,0),"")</f>
        <v>0</v>
      </c>
      <c r="W776" s="0" t="str">
        <f aca="false">IF(AND(ISNUMBER($BW776),ISNUMBER($BX776)),IF($BW776&gt;=2016,"post-only",IF($BX776&lt;2016,"pre-only","mixed")),"")</f>
        <v>mixed</v>
      </c>
      <c r="X776" s="0" t="n">
        <f aca="false">IF(AND(ISNUMBER($BW776),ISNUMBER($BX776)),MIN(1,MAX(0,($BX776-2017+1)/($BX776-$BW776+1))),"")</f>
        <v>0</v>
      </c>
      <c r="Y776" s="0" t="n">
        <f aca="false">IF(AND(ISNUMBER($BW776),ISNUMBER($BX776)),MIN(1,MAX(0,($BX776-2018+1)/($BX776-$BW776+1))),"")</f>
        <v>0</v>
      </c>
      <c r="Z776" s="0" t="n">
        <f aca="false">IF(AND(ISNUMBER($BW776),ISNUMBER($BX776)),MIN(1,MAX(0,($BX776-2019+1)/($BX776-$BW776+1))),"")</f>
        <v>0</v>
      </c>
      <c r="AA776" s="0" t="n">
        <f aca="false">IF(ISNUMBER($BX776),IF($BX776&gt;=2017,1,0),"")</f>
        <v>0</v>
      </c>
      <c r="AB776" s="0" t="n">
        <f aca="false">IF(ISNUMBER($BX776),IF($BX776&gt;=2018,1,0),"")</f>
        <v>0</v>
      </c>
      <c r="AC776" s="0" t="n">
        <f aca="false">IF(ISNUMBER($BX776),IF($BX776&gt;=2019,1,0),"")</f>
        <v>0</v>
      </c>
      <c r="AD776" s="0" t="n">
        <f aca="false">IF($L776&lt;&gt;"",IF($L776&gt;2013,1,0),"")</f>
        <v>0</v>
      </c>
      <c r="AE776" s="0" t="n">
        <f aca="false">IF($L776&lt;&gt;"",1+IF($L776&gt;2011,1,0)+IF($L776&gt;2014,1,0),"")</f>
        <v>2</v>
      </c>
      <c r="AF776" s="0" t="s">
        <v>87</v>
      </c>
      <c r="AG776" s="0" t="s">
        <v>88</v>
      </c>
      <c r="AH776" s="0" t="s">
        <v>89</v>
      </c>
      <c r="AI776" s="0" t="s">
        <v>90</v>
      </c>
      <c r="AJ776" s="0" t="s">
        <v>90</v>
      </c>
      <c r="AK776" s="0" t="str">
        <f aca="false">IF(AND($CF776&lt;&gt;"",IFERROR(INDEX(subsample_country_map!$B:$B,MATCH($CF776,subsample_country_map!$A:$A,0)),"")&lt;&gt;""),INDEX(subsample_country_map!$B:$B,MATCH($CF776,subsample_country_map!$A:$A,0)),INDEX(lookup!$AA:$AA,MATCH($A776,lookup!$A:$A,0)))</f>
        <v>99_NCE</v>
      </c>
      <c r="AL776" s="0" t="str">
        <f aca="false">IF(AND($CF776&lt;&gt;"",IFERROR(INDEX(subsample_country_map!$C:$C,MATCH($CF776,subsample_country_map!$A:$A,0)),"")&lt;&gt;""),INDEX(subsample_country_map!$C:$C,MATCH($CF776,subsample_country_map!$A:$A,0)),INDEX(lookup!$AB:$AB,MATCH($A776,lookup!$A:$A,0)))</f>
        <v>99_NCE</v>
      </c>
      <c r="AM776" s="0" t="str">
        <f aca="false">IF(AND($CF776&lt;&gt;"",IFERROR(INDEX(subsample_country_map!$D:$D,MATCH($CF776,subsample_country_map!$A:$A,0)),"")&lt;&gt;""),INDEX(subsample_country_map!$D:$D,MATCH($CF776,subsample_country_map!$A:$A,0)),INDEX(lookup!$AC:$AC,MATCH($A776,lookup!$A:$A,0)))</f>
        <v>99_NCE</v>
      </c>
      <c r="AN776" s="0" t="str">
        <f aca="false">IF(AND($CF776&lt;&gt;"",IFERROR(INDEX(subsample_country_map!$E:$E,MATCH($CF776,subsample_country_map!$A:$A,0)),"")&lt;&gt;""),INDEX(subsample_country_map!$E:$E,MATCH($CF776,subsample_country_map!$A:$A,0)),INDEX(lookup!$AD:$AD,MATCH($A776,lookup!$A:$A,0)))</f>
        <v>99_NCE</v>
      </c>
      <c r="AO776" s="0" t="str">
        <f aca="false">INDEX(lookup!$Y:$Y,MATCH($A776,lookup!$A:$A,0))</f>
        <v>0_published</v>
      </c>
      <c r="AP776" s="0" t="str">
        <f aca="false">INDEX(lookup!$Z:$Z,MATCH($A776,lookup!$A:$A,0))</f>
        <v>1_VHB high</v>
      </c>
      <c r="AQ776" s="0" t="str">
        <f aca="false">INDEX(lookup!$W:$W,MATCH($A776,lookup!$A:$A,0))</f>
        <v>1_fin/acc/econ</v>
      </c>
      <c r="AS776" s="0" t="s">
        <v>91</v>
      </c>
      <c r="AT776" s="0" t="s">
        <v>397</v>
      </c>
      <c r="AU776" s="0" t="s">
        <v>93</v>
      </c>
      <c r="AV776" s="0" t="s">
        <v>2894</v>
      </c>
      <c r="AW776" s="0" t="s">
        <v>2845</v>
      </c>
      <c r="BA776" s="0" t="n">
        <v>19083</v>
      </c>
      <c r="BB776" s="0" t="s">
        <v>96</v>
      </c>
      <c r="BC776" s="0" t="s">
        <v>1697</v>
      </c>
      <c r="BD776" s="0" t="s">
        <v>43</v>
      </c>
      <c r="BE776" s="0" t="s">
        <v>98</v>
      </c>
      <c r="BI776" s="0" t="s">
        <v>2895</v>
      </c>
      <c r="BJ776" s="0" t="s">
        <v>2812</v>
      </c>
      <c r="BK776" s="0" t="s">
        <v>2896</v>
      </c>
      <c r="BL776" s="0" t="s">
        <v>2897</v>
      </c>
      <c r="BM776" s="0" t="s">
        <v>2814</v>
      </c>
      <c r="BN776" s="0" t="s">
        <v>2815</v>
      </c>
      <c r="BO776" s="0" t="s">
        <v>769</v>
      </c>
      <c r="BP776" s="0" t="s">
        <v>2809</v>
      </c>
      <c r="BQ776" s="0" t="s">
        <v>127</v>
      </c>
      <c r="BT776" s="0" t="n">
        <v>0</v>
      </c>
      <c r="BU776" s="0" t="s">
        <v>2816</v>
      </c>
      <c r="BW776" s="0" t="n">
        <v>2007</v>
      </c>
      <c r="BX776" s="0" t="n">
        <v>2016</v>
      </c>
      <c r="BY776" s="0" t="s">
        <v>2817</v>
      </c>
      <c r="BZ776" s="0" t="n">
        <v>2011.5</v>
      </c>
      <c r="CA776" s="0" t="n">
        <v>0.1</v>
      </c>
      <c r="CB776" s="0" t="n">
        <v>0</v>
      </c>
      <c r="CC776" s="0" t="n">
        <v>1</v>
      </c>
      <c r="CD776" s="0" t="n">
        <v>-0.024947254401709</v>
      </c>
      <c r="CE776" s="0" t="n">
        <v>1</v>
      </c>
    </row>
    <row r="777" customFormat="false" ht="15" hidden="false" customHeight="false" outlineLevel="0" collapsed="false">
      <c r="A777" s="0" t="s">
        <v>2809</v>
      </c>
      <c r="B777" s="0" t="n">
        <v>2082</v>
      </c>
      <c r="C777" s="0" t="n">
        <v>-0.0174132319211369</v>
      </c>
      <c r="D777" s="0" t="n">
        <v>19083</v>
      </c>
      <c r="E777" s="0" t="n">
        <f aca="false">IF(ISNUMBER($BA777),$BA777,IF(AND(ISNUMBER($D777),ISNUMBER($BW777),ISNUMBER($BX777)),$D777*($BX777-$BW777+1),""))</f>
        <v>19083</v>
      </c>
      <c r="H777" s="0" t="s">
        <v>118</v>
      </c>
      <c r="I777" s="0" t="s">
        <v>344</v>
      </c>
      <c r="J777" s="0" t="n">
        <f aca="false">IF($BW777&lt;&gt;"",$BW777,"")</f>
        <v>2007</v>
      </c>
      <c r="K777" s="0" t="n">
        <f aca="false">IF($BX777&lt;&gt;"",$BX777,"")</f>
        <v>2016</v>
      </c>
      <c r="L777" s="0" t="n">
        <f aca="false">IF(AND(ISNUMBER($BW777),ISNUMBER($BX777)),($BW777+$BX777)/2,"")</f>
        <v>2011.5</v>
      </c>
      <c r="M777" s="0" t="n">
        <f aca="false">IF($L777&lt;&gt;"",$L777,"")</f>
        <v>2011.5</v>
      </c>
      <c r="N777" s="0" t="n">
        <f aca="false">IF(AND(ISNUMBER($BW777),ISNUMBER($BX777)),MIN(1,MAX(0,($BX777-2016+1)/($BX777-$BW777+1))),"")</f>
        <v>0.1</v>
      </c>
      <c r="O777" s="0" t="n">
        <f aca="false">IF(AND(ISNUMBER($BW777),ISNUMBER($BX777)),MIN(1,MAX(0,($BX777-2017+1)/($BX777-$BW777+1))),"")</f>
        <v>0</v>
      </c>
      <c r="P777" s="0" t="n">
        <f aca="false">IF(AND(ISNUMBER($BW777),ISNUMBER($BX777)),MIN(1,MAX(0,($BX777-2018+1)/($BX777-$BW777+1))),"")</f>
        <v>0</v>
      </c>
      <c r="Q777" s="0" t="n">
        <f aca="false">IF(AND(ISNUMBER($BW777),ISNUMBER($BX777)),MIN(1,MAX(0,($BX777-2019+1)/($BX777-$BW777+1))),"")</f>
        <v>0</v>
      </c>
      <c r="R777" s="0" t="n">
        <f aca="false">IF(AND(ISNUMBER($BW777),ISNUMBER($BX777)),MIN(1,MAX(0,($BX777-2016+1)/($BX777-$BW777+1))),"")</f>
        <v>0.1</v>
      </c>
      <c r="S777" s="0" t="n">
        <f aca="false">IF($L777&lt;&gt;"",IF($L777&gt;=2015.5,1,0),"")</f>
        <v>0</v>
      </c>
      <c r="T777" s="0" t="n">
        <f aca="false">IF($L777&lt;&gt;"",IF($L777&gt;=2016,1,0),"")</f>
        <v>0</v>
      </c>
      <c r="U777" s="0" t="n">
        <f aca="false">IF(ISNUMBER($BX777),IF($BX777&gt;=2016,1,0),"")</f>
        <v>1</v>
      </c>
      <c r="V777" s="0" t="n">
        <f aca="false">IF(ISNUMBER($BW777),IF($BW777&gt;=2016,1,0),"")</f>
        <v>0</v>
      </c>
      <c r="W777" s="0" t="str">
        <f aca="false">IF(AND(ISNUMBER($BW777),ISNUMBER($BX777)),IF($BW777&gt;=2016,"post-only",IF($BX777&lt;2016,"pre-only","mixed")),"")</f>
        <v>mixed</v>
      </c>
      <c r="X777" s="0" t="n">
        <f aca="false">IF(AND(ISNUMBER($BW777),ISNUMBER($BX777)),MIN(1,MAX(0,($BX777-2017+1)/($BX777-$BW777+1))),"")</f>
        <v>0</v>
      </c>
      <c r="Y777" s="0" t="n">
        <f aca="false">IF(AND(ISNUMBER($BW777),ISNUMBER($BX777)),MIN(1,MAX(0,($BX777-2018+1)/($BX777-$BW777+1))),"")</f>
        <v>0</v>
      </c>
      <c r="Z777" s="0" t="n">
        <f aca="false">IF(AND(ISNUMBER($BW777),ISNUMBER($BX777)),MIN(1,MAX(0,($BX777-2019+1)/($BX777-$BW777+1))),"")</f>
        <v>0</v>
      </c>
      <c r="AA777" s="0" t="n">
        <f aca="false">IF(ISNUMBER($BX777),IF($BX777&gt;=2017,1,0),"")</f>
        <v>0</v>
      </c>
      <c r="AB777" s="0" t="n">
        <f aca="false">IF(ISNUMBER($BX777),IF($BX777&gt;=2018,1,0),"")</f>
        <v>0</v>
      </c>
      <c r="AC777" s="0" t="n">
        <f aca="false">IF(ISNUMBER($BX777),IF($BX777&gt;=2019,1,0),"")</f>
        <v>0</v>
      </c>
      <c r="AD777" s="0" t="n">
        <f aca="false">IF($L777&lt;&gt;"",IF($L777&gt;2013,1,0),"")</f>
        <v>0</v>
      </c>
      <c r="AE777" s="0" t="n">
        <f aca="false">IF($L777&lt;&gt;"",1+IF($L777&gt;2011,1,0)+IF($L777&gt;2014,1,0),"")</f>
        <v>2</v>
      </c>
      <c r="AF777" s="0" t="s">
        <v>87</v>
      </c>
      <c r="AG777" s="0" t="s">
        <v>88</v>
      </c>
      <c r="AH777" s="0" t="s">
        <v>89</v>
      </c>
      <c r="AI777" s="0" t="s">
        <v>90</v>
      </c>
      <c r="AJ777" s="0" t="s">
        <v>90</v>
      </c>
      <c r="AK777" s="0" t="str">
        <f aca="false">IF(AND($CF777&lt;&gt;"",IFERROR(INDEX(subsample_country_map!$B:$B,MATCH($CF777,subsample_country_map!$A:$A,0)),"")&lt;&gt;""),INDEX(subsample_country_map!$B:$B,MATCH($CF777,subsample_country_map!$A:$A,0)),INDEX(lookup!$AA:$AA,MATCH($A777,lookup!$A:$A,0)))</f>
        <v>99_NCE</v>
      </c>
      <c r="AL777" s="0" t="str">
        <f aca="false">IF(AND($CF777&lt;&gt;"",IFERROR(INDEX(subsample_country_map!$C:$C,MATCH($CF777,subsample_country_map!$A:$A,0)),"")&lt;&gt;""),INDEX(subsample_country_map!$C:$C,MATCH($CF777,subsample_country_map!$A:$A,0)),INDEX(lookup!$AB:$AB,MATCH($A777,lookup!$A:$A,0)))</f>
        <v>99_NCE</v>
      </c>
      <c r="AM777" s="0" t="str">
        <f aca="false">IF(AND($CF777&lt;&gt;"",IFERROR(INDEX(subsample_country_map!$D:$D,MATCH($CF777,subsample_country_map!$A:$A,0)),"")&lt;&gt;""),INDEX(subsample_country_map!$D:$D,MATCH($CF777,subsample_country_map!$A:$A,0)),INDEX(lookup!$AC:$AC,MATCH($A777,lookup!$A:$A,0)))</f>
        <v>99_NCE</v>
      </c>
      <c r="AN777" s="0" t="str">
        <f aca="false">IF(AND($CF777&lt;&gt;"",IFERROR(INDEX(subsample_country_map!$E:$E,MATCH($CF777,subsample_country_map!$A:$A,0)),"")&lt;&gt;""),INDEX(subsample_country_map!$E:$E,MATCH($CF777,subsample_country_map!$A:$A,0)),INDEX(lookup!$AD:$AD,MATCH($A777,lookup!$A:$A,0)))</f>
        <v>99_NCE</v>
      </c>
      <c r="AO777" s="0" t="str">
        <f aca="false">INDEX(lookup!$Y:$Y,MATCH($A777,lookup!$A:$A,0))</f>
        <v>0_published</v>
      </c>
      <c r="AP777" s="0" t="str">
        <f aca="false">INDEX(lookup!$Z:$Z,MATCH($A777,lookup!$A:$A,0))</f>
        <v>1_VHB high</v>
      </c>
      <c r="AQ777" s="0" t="str">
        <f aca="false">INDEX(lookup!$W:$W,MATCH($A777,lookup!$A:$A,0))</f>
        <v>1_fin/acc/econ</v>
      </c>
      <c r="AS777" s="0" t="s">
        <v>91</v>
      </c>
      <c r="AT777" s="0" t="s">
        <v>397</v>
      </c>
      <c r="AU777" s="0" t="s">
        <v>93</v>
      </c>
      <c r="AV777" s="0" t="s">
        <v>2898</v>
      </c>
      <c r="AW777" s="0" t="s">
        <v>2899</v>
      </c>
      <c r="BA777" s="0" t="n">
        <v>19083</v>
      </c>
      <c r="BB777" s="0" t="s">
        <v>96</v>
      </c>
      <c r="BC777" s="0" t="s">
        <v>1697</v>
      </c>
      <c r="BD777" s="0" t="s">
        <v>43</v>
      </c>
      <c r="BE777" s="0" t="s">
        <v>98</v>
      </c>
      <c r="BI777" s="0" t="s">
        <v>2895</v>
      </c>
      <c r="BJ777" s="0" t="s">
        <v>2820</v>
      </c>
      <c r="BK777" s="0" t="s">
        <v>2896</v>
      </c>
      <c r="BL777" s="0" t="s">
        <v>2900</v>
      </c>
      <c r="BM777" s="0" t="s">
        <v>2814</v>
      </c>
      <c r="BN777" s="0" t="s">
        <v>2815</v>
      </c>
      <c r="BO777" s="0" t="s">
        <v>769</v>
      </c>
      <c r="BP777" s="0" t="s">
        <v>2809</v>
      </c>
      <c r="BQ777" s="0" t="s">
        <v>127</v>
      </c>
      <c r="BT777" s="0" t="n">
        <v>0</v>
      </c>
      <c r="BU777" s="0" t="s">
        <v>2816</v>
      </c>
      <c r="BW777" s="0" t="n">
        <v>2007</v>
      </c>
      <c r="BX777" s="0" t="n">
        <v>2016</v>
      </c>
      <c r="BY777" s="0" t="s">
        <v>2817</v>
      </c>
      <c r="BZ777" s="0" t="n">
        <v>2011.5</v>
      </c>
      <c r="CA777" s="0" t="n">
        <v>0.1</v>
      </c>
      <c r="CB777" s="0" t="n">
        <v>0</v>
      </c>
      <c r="CC777" s="0" t="n">
        <v>1</v>
      </c>
      <c r="CD777" s="0" t="n">
        <v>-0.017414992258554</v>
      </c>
      <c r="CE777" s="0" t="n">
        <v>1</v>
      </c>
    </row>
    <row r="778" customFormat="false" ht="15" hidden="false" customHeight="false" outlineLevel="0" collapsed="false">
      <c r="A778" s="0" t="s">
        <v>2809</v>
      </c>
      <c r="B778" s="0" t="n">
        <v>2083</v>
      </c>
      <c r="C778" s="0" t="n">
        <v>-0.0212286204138271</v>
      </c>
      <c r="D778" s="0" t="n">
        <v>19068</v>
      </c>
      <c r="E778" s="0" t="n">
        <f aca="false">IF(ISNUMBER($BA778),$BA778,IF(AND(ISNUMBER($D778),ISNUMBER($BW778),ISNUMBER($BX778)),$D778*($BX778-$BW778+1),""))</f>
        <v>19068</v>
      </c>
      <c r="H778" s="0" t="s">
        <v>118</v>
      </c>
      <c r="I778" s="0" t="s">
        <v>344</v>
      </c>
      <c r="J778" s="0" t="n">
        <f aca="false">IF($BW778&lt;&gt;"",$BW778,"")</f>
        <v>2007</v>
      </c>
      <c r="K778" s="0" t="n">
        <f aca="false">IF($BX778&lt;&gt;"",$BX778,"")</f>
        <v>2016</v>
      </c>
      <c r="L778" s="0" t="n">
        <f aca="false">IF(AND(ISNUMBER($BW778),ISNUMBER($BX778)),($BW778+$BX778)/2,"")</f>
        <v>2011.5</v>
      </c>
      <c r="M778" s="0" t="n">
        <f aca="false">IF($L778&lt;&gt;"",$L778,"")</f>
        <v>2011.5</v>
      </c>
      <c r="N778" s="0" t="n">
        <f aca="false">IF(AND(ISNUMBER($BW778),ISNUMBER($BX778)),MIN(1,MAX(0,($BX778-2016+1)/($BX778-$BW778+1))),"")</f>
        <v>0.1</v>
      </c>
      <c r="O778" s="0" t="n">
        <f aca="false">IF(AND(ISNUMBER($BW778),ISNUMBER($BX778)),MIN(1,MAX(0,($BX778-2017+1)/($BX778-$BW778+1))),"")</f>
        <v>0</v>
      </c>
      <c r="P778" s="0" t="n">
        <f aca="false">IF(AND(ISNUMBER($BW778),ISNUMBER($BX778)),MIN(1,MAX(0,($BX778-2018+1)/($BX778-$BW778+1))),"")</f>
        <v>0</v>
      </c>
      <c r="Q778" s="0" t="n">
        <f aca="false">IF(AND(ISNUMBER($BW778),ISNUMBER($BX778)),MIN(1,MAX(0,($BX778-2019+1)/($BX778-$BW778+1))),"")</f>
        <v>0</v>
      </c>
      <c r="R778" s="0" t="n">
        <f aca="false">IF(AND(ISNUMBER($BW778),ISNUMBER($BX778)),MIN(1,MAX(0,($BX778-2016+1)/($BX778-$BW778+1))),"")</f>
        <v>0.1</v>
      </c>
      <c r="S778" s="0" t="n">
        <f aca="false">IF($L778&lt;&gt;"",IF($L778&gt;=2015.5,1,0),"")</f>
        <v>0</v>
      </c>
      <c r="T778" s="0" t="n">
        <f aca="false">IF($L778&lt;&gt;"",IF($L778&gt;=2016,1,0),"")</f>
        <v>0</v>
      </c>
      <c r="U778" s="0" t="n">
        <f aca="false">IF(ISNUMBER($BX778),IF($BX778&gt;=2016,1,0),"")</f>
        <v>1</v>
      </c>
      <c r="V778" s="0" t="n">
        <f aca="false">IF(ISNUMBER($BW778),IF($BW778&gt;=2016,1,0),"")</f>
        <v>0</v>
      </c>
      <c r="W778" s="0" t="str">
        <f aca="false">IF(AND(ISNUMBER($BW778),ISNUMBER($BX778)),IF($BW778&gt;=2016,"post-only",IF($BX778&lt;2016,"pre-only","mixed")),"")</f>
        <v>mixed</v>
      </c>
      <c r="X778" s="0" t="n">
        <f aca="false">IF(AND(ISNUMBER($BW778),ISNUMBER($BX778)),MIN(1,MAX(0,($BX778-2017+1)/($BX778-$BW778+1))),"")</f>
        <v>0</v>
      </c>
      <c r="Y778" s="0" t="n">
        <f aca="false">IF(AND(ISNUMBER($BW778),ISNUMBER($BX778)),MIN(1,MAX(0,($BX778-2018+1)/($BX778-$BW778+1))),"")</f>
        <v>0</v>
      </c>
      <c r="Z778" s="0" t="n">
        <f aca="false">IF(AND(ISNUMBER($BW778),ISNUMBER($BX778)),MIN(1,MAX(0,($BX778-2019+1)/($BX778-$BW778+1))),"")</f>
        <v>0</v>
      </c>
      <c r="AA778" s="0" t="n">
        <f aca="false">IF(ISNUMBER($BX778),IF($BX778&gt;=2017,1,0),"")</f>
        <v>0</v>
      </c>
      <c r="AB778" s="0" t="n">
        <f aca="false">IF(ISNUMBER($BX778),IF($BX778&gt;=2018,1,0),"")</f>
        <v>0</v>
      </c>
      <c r="AC778" s="0" t="n">
        <f aca="false">IF(ISNUMBER($BX778),IF($BX778&gt;=2019,1,0),"")</f>
        <v>0</v>
      </c>
      <c r="AD778" s="0" t="n">
        <f aca="false">IF($L778&lt;&gt;"",IF($L778&gt;2013,1,0),"")</f>
        <v>0</v>
      </c>
      <c r="AE778" s="0" t="n">
        <f aca="false">IF($L778&lt;&gt;"",1+IF($L778&gt;2011,1,0)+IF($L778&gt;2014,1,0),"")</f>
        <v>2</v>
      </c>
      <c r="AF778" s="0" t="s">
        <v>87</v>
      </c>
      <c r="AG778" s="0" t="s">
        <v>88</v>
      </c>
      <c r="AH778" s="0" t="s">
        <v>89</v>
      </c>
      <c r="AI778" s="0" t="s">
        <v>90</v>
      </c>
      <c r="AJ778" s="0" t="s">
        <v>90</v>
      </c>
      <c r="AK778" s="0" t="str">
        <f aca="false">IF(AND($CF778&lt;&gt;"",IFERROR(INDEX(subsample_country_map!$B:$B,MATCH($CF778,subsample_country_map!$A:$A,0)),"")&lt;&gt;""),INDEX(subsample_country_map!$B:$B,MATCH($CF778,subsample_country_map!$A:$A,0)),INDEX(lookup!$AA:$AA,MATCH($A778,lookup!$A:$A,0)))</f>
        <v>99_NCE</v>
      </c>
      <c r="AL778" s="0" t="str">
        <f aca="false">IF(AND($CF778&lt;&gt;"",IFERROR(INDEX(subsample_country_map!$C:$C,MATCH($CF778,subsample_country_map!$A:$A,0)),"")&lt;&gt;""),INDEX(subsample_country_map!$C:$C,MATCH($CF778,subsample_country_map!$A:$A,0)),INDEX(lookup!$AB:$AB,MATCH($A778,lookup!$A:$A,0)))</f>
        <v>99_NCE</v>
      </c>
      <c r="AM778" s="0" t="str">
        <f aca="false">IF(AND($CF778&lt;&gt;"",IFERROR(INDEX(subsample_country_map!$D:$D,MATCH($CF778,subsample_country_map!$A:$A,0)),"")&lt;&gt;""),INDEX(subsample_country_map!$D:$D,MATCH($CF778,subsample_country_map!$A:$A,0)),INDEX(lookup!$AC:$AC,MATCH($A778,lookup!$A:$A,0)))</f>
        <v>99_NCE</v>
      </c>
      <c r="AN778" s="0" t="str">
        <f aca="false">IF(AND($CF778&lt;&gt;"",IFERROR(INDEX(subsample_country_map!$E:$E,MATCH($CF778,subsample_country_map!$A:$A,0)),"")&lt;&gt;""),INDEX(subsample_country_map!$E:$E,MATCH($CF778,subsample_country_map!$A:$A,0)),INDEX(lookup!$AD:$AD,MATCH($A778,lookup!$A:$A,0)))</f>
        <v>99_NCE</v>
      </c>
      <c r="AO778" s="0" t="str">
        <f aca="false">INDEX(lookup!$Y:$Y,MATCH($A778,lookup!$A:$A,0))</f>
        <v>0_published</v>
      </c>
      <c r="AP778" s="0" t="str">
        <f aca="false">INDEX(lookup!$Z:$Z,MATCH($A778,lookup!$A:$A,0))</f>
        <v>1_VHB high</v>
      </c>
      <c r="AQ778" s="0" t="str">
        <f aca="false">INDEX(lookup!$W:$W,MATCH($A778,lookup!$A:$A,0))</f>
        <v>1_fin/acc/econ</v>
      </c>
      <c r="AS778" s="0" t="s">
        <v>91</v>
      </c>
      <c r="AT778" s="0" t="s">
        <v>397</v>
      </c>
      <c r="AU778" s="0" t="s">
        <v>93</v>
      </c>
      <c r="AV778" s="0" t="s">
        <v>2901</v>
      </c>
      <c r="AW778" s="0" t="s">
        <v>2902</v>
      </c>
      <c r="BA778" s="0" t="n">
        <v>19068</v>
      </c>
      <c r="BB778" s="0" t="s">
        <v>96</v>
      </c>
      <c r="BC778" s="0" t="s">
        <v>1697</v>
      </c>
      <c r="BD778" s="0" t="s">
        <v>43</v>
      </c>
      <c r="BE778" s="0" t="s">
        <v>98</v>
      </c>
      <c r="BI778" s="0" t="s">
        <v>2903</v>
      </c>
      <c r="BJ778" s="0" t="s">
        <v>2812</v>
      </c>
      <c r="BK778" s="0" t="s">
        <v>2904</v>
      </c>
      <c r="BL778" s="0" t="s">
        <v>2905</v>
      </c>
      <c r="BM778" s="0" t="s">
        <v>2814</v>
      </c>
      <c r="BN778" s="0" t="s">
        <v>2815</v>
      </c>
      <c r="BO778" s="0" t="s">
        <v>769</v>
      </c>
      <c r="BP778" s="0" t="s">
        <v>2809</v>
      </c>
      <c r="BQ778" s="0" t="s">
        <v>127</v>
      </c>
      <c r="BT778" s="0" t="n">
        <v>0</v>
      </c>
      <c r="BU778" s="0" t="s">
        <v>2816</v>
      </c>
      <c r="BW778" s="0" t="n">
        <v>2007</v>
      </c>
      <c r="BX778" s="0" t="n">
        <v>2016</v>
      </c>
      <c r="BY778" s="0" t="s">
        <v>2817</v>
      </c>
      <c r="BZ778" s="0" t="n">
        <v>2011.5</v>
      </c>
      <c r="CA778" s="0" t="n">
        <v>0.1</v>
      </c>
      <c r="CB778" s="0" t="n">
        <v>0</v>
      </c>
      <c r="CC778" s="0" t="n">
        <v>1</v>
      </c>
      <c r="CD778" s="0" t="n">
        <v>-0.0212318101995648</v>
      </c>
      <c r="CE778" s="0" t="n">
        <v>1</v>
      </c>
    </row>
    <row r="779" customFormat="false" ht="15" hidden="false" customHeight="false" outlineLevel="0" collapsed="false">
      <c r="A779" s="0" t="s">
        <v>2809</v>
      </c>
      <c r="B779" s="0" t="n">
        <v>2084</v>
      </c>
      <c r="C779" s="0" t="n">
        <v>-0.0320695671036253</v>
      </c>
      <c r="D779" s="0" t="n">
        <v>19068</v>
      </c>
      <c r="E779" s="0" t="n">
        <f aca="false">IF(ISNUMBER($BA779),$BA779,IF(AND(ISNUMBER($D779),ISNUMBER($BW779),ISNUMBER($BX779)),$D779*($BX779-$BW779+1),""))</f>
        <v>19068</v>
      </c>
      <c r="H779" s="0" t="s">
        <v>118</v>
      </c>
      <c r="I779" s="0" t="s">
        <v>344</v>
      </c>
      <c r="J779" s="0" t="n">
        <f aca="false">IF($BW779&lt;&gt;"",$BW779,"")</f>
        <v>2007</v>
      </c>
      <c r="K779" s="0" t="n">
        <f aca="false">IF($BX779&lt;&gt;"",$BX779,"")</f>
        <v>2016</v>
      </c>
      <c r="L779" s="0" t="n">
        <f aca="false">IF(AND(ISNUMBER($BW779),ISNUMBER($BX779)),($BW779+$BX779)/2,"")</f>
        <v>2011.5</v>
      </c>
      <c r="M779" s="0" t="n">
        <f aca="false">IF($L779&lt;&gt;"",$L779,"")</f>
        <v>2011.5</v>
      </c>
      <c r="N779" s="0" t="n">
        <f aca="false">IF(AND(ISNUMBER($BW779),ISNUMBER($BX779)),MIN(1,MAX(0,($BX779-2016+1)/($BX779-$BW779+1))),"")</f>
        <v>0.1</v>
      </c>
      <c r="O779" s="0" t="n">
        <f aca="false">IF(AND(ISNUMBER($BW779),ISNUMBER($BX779)),MIN(1,MAX(0,($BX779-2017+1)/($BX779-$BW779+1))),"")</f>
        <v>0</v>
      </c>
      <c r="P779" s="0" t="n">
        <f aca="false">IF(AND(ISNUMBER($BW779),ISNUMBER($BX779)),MIN(1,MAX(0,($BX779-2018+1)/($BX779-$BW779+1))),"")</f>
        <v>0</v>
      </c>
      <c r="Q779" s="0" t="n">
        <f aca="false">IF(AND(ISNUMBER($BW779),ISNUMBER($BX779)),MIN(1,MAX(0,($BX779-2019+1)/($BX779-$BW779+1))),"")</f>
        <v>0</v>
      </c>
      <c r="R779" s="0" t="n">
        <f aca="false">IF(AND(ISNUMBER($BW779),ISNUMBER($BX779)),MIN(1,MAX(0,($BX779-2016+1)/($BX779-$BW779+1))),"")</f>
        <v>0.1</v>
      </c>
      <c r="S779" s="0" t="n">
        <f aca="false">IF($L779&lt;&gt;"",IF($L779&gt;=2015.5,1,0),"")</f>
        <v>0</v>
      </c>
      <c r="T779" s="0" t="n">
        <f aca="false">IF($L779&lt;&gt;"",IF($L779&gt;=2016,1,0),"")</f>
        <v>0</v>
      </c>
      <c r="U779" s="0" t="n">
        <f aca="false">IF(ISNUMBER($BX779),IF($BX779&gt;=2016,1,0),"")</f>
        <v>1</v>
      </c>
      <c r="V779" s="0" t="n">
        <f aca="false">IF(ISNUMBER($BW779),IF($BW779&gt;=2016,1,0),"")</f>
        <v>0</v>
      </c>
      <c r="W779" s="0" t="str">
        <f aca="false">IF(AND(ISNUMBER($BW779),ISNUMBER($BX779)),IF($BW779&gt;=2016,"post-only",IF($BX779&lt;2016,"pre-only","mixed")),"")</f>
        <v>mixed</v>
      </c>
      <c r="X779" s="0" t="n">
        <f aca="false">IF(AND(ISNUMBER($BW779),ISNUMBER($BX779)),MIN(1,MAX(0,($BX779-2017+1)/($BX779-$BW779+1))),"")</f>
        <v>0</v>
      </c>
      <c r="Y779" s="0" t="n">
        <f aca="false">IF(AND(ISNUMBER($BW779),ISNUMBER($BX779)),MIN(1,MAX(0,($BX779-2018+1)/($BX779-$BW779+1))),"")</f>
        <v>0</v>
      </c>
      <c r="Z779" s="0" t="n">
        <f aca="false">IF(AND(ISNUMBER($BW779),ISNUMBER($BX779)),MIN(1,MAX(0,($BX779-2019+1)/($BX779-$BW779+1))),"")</f>
        <v>0</v>
      </c>
      <c r="AA779" s="0" t="n">
        <f aca="false">IF(ISNUMBER($BX779),IF($BX779&gt;=2017,1,0),"")</f>
        <v>0</v>
      </c>
      <c r="AB779" s="0" t="n">
        <f aca="false">IF(ISNUMBER($BX779),IF($BX779&gt;=2018,1,0),"")</f>
        <v>0</v>
      </c>
      <c r="AC779" s="0" t="n">
        <f aca="false">IF(ISNUMBER($BX779),IF($BX779&gt;=2019,1,0),"")</f>
        <v>0</v>
      </c>
      <c r="AD779" s="0" t="n">
        <f aca="false">IF($L779&lt;&gt;"",IF($L779&gt;2013,1,0),"")</f>
        <v>0</v>
      </c>
      <c r="AE779" s="0" t="n">
        <f aca="false">IF($L779&lt;&gt;"",1+IF($L779&gt;2011,1,0)+IF($L779&gt;2014,1,0),"")</f>
        <v>2</v>
      </c>
      <c r="AF779" s="0" t="s">
        <v>87</v>
      </c>
      <c r="AG779" s="0" t="s">
        <v>88</v>
      </c>
      <c r="AH779" s="0" t="s">
        <v>89</v>
      </c>
      <c r="AI779" s="0" t="s">
        <v>90</v>
      </c>
      <c r="AJ779" s="0" t="s">
        <v>90</v>
      </c>
      <c r="AK779" s="0" t="str">
        <f aca="false">IF(AND($CF779&lt;&gt;"",IFERROR(INDEX(subsample_country_map!$B:$B,MATCH($CF779,subsample_country_map!$A:$A,0)),"")&lt;&gt;""),INDEX(subsample_country_map!$B:$B,MATCH($CF779,subsample_country_map!$A:$A,0)),INDEX(lookup!$AA:$AA,MATCH($A779,lookup!$A:$A,0)))</f>
        <v>99_NCE</v>
      </c>
      <c r="AL779" s="0" t="str">
        <f aca="false">IF(AND($CF779&lt;&gt;"",IFERROR(INDEX(subsample_country_map!$C:$C,MATCH($CF779,subsample_country_map!$A:$A,0)),"")&lt;&gt;""),INDEX(subsample_country_map!$C:$C,MATCH($CF779,subsample_country_map!$A:$A,0)),INDEX(lookup!$AB:$AB,MATCH($A779,lookup!$A:$A,0)))</f>
        <v>99_NCE</v>
      </c>
      <c r="AM779" s="0" t="str">
        <f aca="false">IF(AND($CF779&lt;&gt;"",IFERROR(INDEX(subsample_country_map!$D:$D,MATCH($CF779,subsample_country_map!$A:$A,0)),"")&lt;&gt;""),INDEX(subsample_country_map!$D:$D,MATCH($CF779,subsample_country_map!$A:$A,0)),INDEX(lookup!$AC:$AC,MATCH($A779,lookup!$A:$A,0)))</f>
        <v>99_NCE</v>
      </c>
      <c r="AN779" s="0" t="str">
        <f aca="false">IF(AND($CF779&lt;&gt;"",IFERROR(INDEX(subsample_country_map!$E:$E,MATCH($CF779,subsample_country_map!$A:$A,0)),"")&lt;&gt;""),INDEX(subsample_country_map!$E:$E,MATCH($CF779,subsample_country_map!$A:$A,0)),INDEX(lookup!$AD:$AD,MATCH($A779,lookup!$A:$A,0)))</f>
        <v>99_NCE</v>
      </c>
      <c r="AO779" s="0" t="str">
        <f aca="false">INDEX(lookup!$Y:$Y,MATCH($A779,lookup!$A:$A,0))</f>
        <v>0_published</v>
      </c>
      <c r="AP779" s="0" t="str">
        <f aca="false">INDEX(lookup!$Z:$Z,MATCH($A779,lookup!$A:$A,0))</f>
        <v>1_VHB high</v>
      </c>
      <c r="AQ779" s="0" t="str">
        <f aca="false">INDEX(lookup!$W:$W,MATCH($A779,lookup!$A:$A,0))</f>
        <v>1_fin/acc/econ</v>
      </c>
      <c r="AS779" s="0" t="s">
        <v>91</v>
      </c>
      <c r="AT779" s="0" t="s">
        <v>397</v>
      </c>
      <c r="AU779" s="0" t="s">
        <v>93</v>
      </c>
      <c r="AV779" s="0" t="s">
        <v>2906</v>
      </c>
      <c r="AW779" s="0" t="s">
        <v>2907</v>
      </c>
      <c r="BA779" s="0" t="n">
        <v>19068</v>
      </c>
      <c r="BB779" s="0" t="s">
        <v>96</v>
      </c>
      <c r="BC779" s="0" t="s">
        <v>1697</v>
      </c>
      <c r="BD779" s="0" t="s">
        <v>43</v>
      </c>
      <c r="BE779" s="0" t="s">
        <v>98</v>
      </c>
      <c r="BI779" s="0" t="s">
        <v>2903</v>
      </c>
      <c r="BJ779" s="0" t="s">
        <v>2820</v>
      </c>
      <c r="BK779" s="0" t="s">
        <v>2904</v>
      </c>
      <c r="BL779" s="0" t="s">
        <v>2908</v>
      </c>
      <c r="BM779" s="0" t="s">
        <v>2814</v>
      </c>
      <c r="BN779" s="0" t="s">
        <v>2815</v>
      </c>
      <c r="BO779" s="0" t="s">
        <v>769</v>
      </c>
      <c r="BP779" s="0" t="s">
        <v>2809</v>
      </c>
      <c r="BQ779" s="0" t="s">
        <v>2105</v>
      </c>
      <c r="BT779" s="0" t="n">
        <v>0</v>
      </c>
      <c r="BU779" s="0" t="s">
        <v>2816</v>
      </c>
      <c r="BW779" s="0" t="n">
        <v>2007</v>
      </c>
      <c r="BX779" s="0" t="n">
        <v>2016</v>
      </c>
      <c r="BY779" s="0" t="s">
        <v>2817</v>
      </c>
      <c r="BZ779" s="0" t="n">
        <v>2011.5</v>
      </c>
      <c r="CA779" s="0" t="n">
        <v>0.1</v>
      </c>
      <c r="CB779" s="0" t="n">
        <v>0</v>
      </c>
      <c r="CC779" s="0" t="n">
        <v>1</v>
      </c>
      <c r="CD779" s="0" t="n">
        <v>-0.0320805679511233</v>
      </c>
      <c r="CE779" s="0" t="n">
        <v>1</v>
      </c>
    </row>
    <row r="780" customFormat="false" ht="15" hidden="false" customHeight="false" outlineLevel="0" collapsed="false">
      <c r="A780" s="0" t="s">
        <v>2809</v>
      </c>
      <c r="B780" s="0" t="n">
        <v>2085</v>
      </c>
      <c r="C780" s="0" t="n">
        <v>-0.0245133576147329</v>
      </c>
      <c r="D780" s="0" t="n">
        <v>19060</v>
      </c>
      <c r="E780" s="0" t="n">
        <f aca="false">IF(ISNUMBER($BA780),$BA780,IF(AND(ISNUMBER($D780),ISNUMBER($BW780),ISNUMBER($BX780)),$D780*($BX780-$BW780+1),""))</f>
        <v>19060</v>
      </c>
      <c r="H780" s="0" t="s">
        <v>118</v>
      </c>
      <c r="I780" s="0" t="s">
        <v>344</v>
      </c>
      <c r="J780" s="0" t="n">
        <f aca="false">IF($BW780&lt;&gt;"",$BW780,"")</f>
        <v>2007</v>
      </c>
      <c r="K780" s="0" t="n">
        <f aca="false">IF($BX780&lt;&gt;"",$BX780,"")</f>
        <v>2016</v>
      </c>
      <c r="L780" s="0" t="n">
        <f aca="false">IF(AND(ISNUMBER($BW780),ISNUMBER($BX780)),($BW780+$BX780)/2,"")</f>
        <v>2011.5</v>
      </c>
      <c r="M780" s="0" t="n">
        <f aca="false">IF($L780&lt;&gt;"",$L780,"")</f>
        <v>2011.5</v>
      </c>
      <c r="N780" s="0" t="n">
        <f aca="false">IF(AND(ISNUMBER($BW780),ISNUMBER($BX780)),MIN(1,MAX(0,($BX780-2016+1)/($BX780-$BW780+1))),"")</f>
        <v>0.1</v>
      </c>
      <c r="O780" s="0" t="n">
        <f aca="false">IF(AND(ISNUMBER($BW780),ISNUMBER($BX780)),MIN(1,MAX(0,($BX780-2017+1)/($BX780-$BW780+1))),"")</f>
        <v>0</v>
      </c>
      <c r="P780" s="0" t="n">
        <f aca="false">IF(AND(ISNUMBER($BW780),ISNUMBER($BX780)),MIN(1,MAX(0,($BX780-2018+1)/($BX780-$BW780+1))),"")</f>
        <v>0</v>
      </c>
      <c r="Q780" s="0" t="n">
        <f aca="false">IF(AND(ISNUMBER($BW780),ISNUMBER($BX780)),MIN(1,MAX(0,($BX780-2019+1)/($BX780-$BW780+1))),"")</f>
        <v>0</v>
      </c>
      <c r="R780" s="0" t="n">
        <f aca="false">IF(AND(ISNUMBER($BW780),ISNUMBER($BX780)),MIN(1,MAX(0,($BX780-2016+1)/($BX780-$BW780+1))),"")</f>
        <v>0.1</v>
      </c>
      <c r="S780" s="0" t="n">
        <f aca="false">IF($L780&lt;&gt;"",IF($L780&gt;=2015.5,1,0),"")</f>
        <v>0</v>
      </c>
      <c r="T780" s="0" t="n">
        <f aca="false">IF($L780&lt;&gt;"",IF($L780&gt;=2016,1,0),"")</f>
        <v>0</v>
      </c>
      <c r="U780" s="0" t="n">
        <f aca="false">IF(ISNUMBER($BX780),IF($BX780&gt;=2016,1,0),"")</f>
        <v>1</v>
      </c>
      <c r="V780" s="0" t="n">
        <f aca="false">IF(ISNUMBER($BW780),IF($BW780&gt;=2016,1,0),"")</f>
        <v>0</v>
      </c>
      <c r="W780" s="0" t="str">
        <f aca="false">IF(AND(ISNUMBER($BW780),ISNUMBER($BX780)),IF($BW780&gt;=2016,"post-only",IF($BX780&lt;2016,"pre-only","mixed")),"")</f>
        <v>mixed</v>
      </c>
      <c r="X780" s="0" t="n">
        <f aca="false">IF(AND(ISNUMBER($BW780),ISNUMBER($BX780)),MIN(1,MAX(0,($BX780-2017+1)/($BX780-$BW780+1))),"")</f>
        <v>0</v>
      </c>
      <c r="Y780" s="0" t="n">
        <f aca="false">IF(AND(ISNUMBER($BW780),ISNUMBER($BX780)),MIN(1,MAX(0,($BX780-2018+1)/($BX780-$BW780+1))),"")</f>
        <v>0</v>
      </c>
      <c r="Z780" s="0" t="n">
        <f aca="false">IF(AND(ISNUMBER($BW780),ISNUMBER($BX780)),MIN(1,MAX(0,($BX780-2019+1)/($BX780-$BW780+1))),"")</f>
        <v>0</v>
      </c>
      <c r="AA780" s="0" t="n">
        <f aca="false">IF(ISNUMBER($BX780),IF($BX780&gt;=2017,1,0),"")</f>
        <v>0</v>
      </c>
      <c r="AB780" s="0" t="n">
        <f aca="false">IF(ISNUMBER($BX780),IF($BX780&gt;=2018,1,0),"")</f>
        <v>0</v>
      </c>
      <c r="AC780" s="0" t="n">
        <f aca="false">IF(ISNUMBER($BX780),IF($BX780&gt;=2019,1,0),"")</f>
        <v>0</v>
      </c>
      <c r="AD780" s="0" t="n">
        <f aca="false">IF($L780&lt;&gt;"",IF($L780&gt;2013,1,0),"")</f>
        <v>0</v>
      </c>
      <c r="AE780" s="0" t="n">
        <f aca="false">IF($L780&lt;&gt;"",1+IF($L780&gt;2011,1,0)+IF($L780&gt;2014,1,0),"")</f>
        <v>2</v>
      </c>
      <c r="AF780" s="0" t="s">
        <v>87</v>
      </c>
      <c r="AG780" s="0" t="s">
        <v>88</v>
      </c>
      <c r="AH780" s="0" t="s">
        <v>89</v>
      </c>
      <c r="AI780" s="0" t="s">
        <v>90</v>
      </c>
      <c r="AJ780" s="0" t="s">
        <v>90</v>
      </c>
      <c r="AK780" s="0" t="str">
        <f aca="false">IF(AND($CF780&lt;&gt;"",IFERROR(INDEX(subsample_country_map!$B:$B,MATCH($CF780,subsample_country_map!$A:$A,0)),"")&lt;&gt;""),INDEX(subsample_country_map!$B:$B,MATCH($CF780,subsample_country_map!$A:$A,0)),INDEX(lookup!$AA:$AA,MATCH($A780,lookup!$A:$A,0)))</f>
        <v>99_NCE</v>
      </c>
      <c r="AL780" s="0" t="str">
        <f aca="false">IF(AND($CF780&lt;&gt;"",IFERROR(INDEX(subsample_country_map!$C:$C,MATCH($CF780,subsample_country_map!$A:$A,0)),"")&lt;&gt;""),INDEX(subsample_country_map!$C:$C,MATCH($CF780,subsample_country_map!$A:$A,0)),INDEX(lookup!$AB:$AB,MATCH($A780,lookup!$A:$A,0)))</f>
        <v>99_NCE</v>
      </c>
      <c r="AM780" s="0" t="str">
        <f aca="false">IF(AND($CF780&lt;&gt;"",IFERROR(INDEX(subsample_country_map!$D:$D,MATCH($CF780,subsample_country_map!$A:$A,0)),"")&lt;&gt;""),INDEX(subsample_country_map!$D:$D,MATCH($CF780,subsample_country_map!$A:$A,0)),INDEX(lookup!$AC:$AC,MATCH($A780,lookup!$A:$A,0)))</f>
        <v>99_NCE</v>
      </c>
      <c r="AN780" s="0" t="str">
        <f aca="false">IF(AND($CF780&lt;&gt;"",IFERROR(INDEX(subsample_country_map!$E:$E,MATCH($CF780,subsample_country_map!$A:$A,0)),"")&lt;&gt;""),INDEX(subsample_country_map!$E:$E,MATCH($CF780,subsample_country_map!$A:$A,0)),INDEX(lookup!$AD:$AD,MATCH($A780,lookup!$A:$A,0)))</f>
        <v>99_NCE</v>
      </c>
      <c r="AO780" s="0" t="str">
        <f aca="false">INDEX(lookup!$Y:$Y,MATCH($A780,lookup!$A:$A,0))</f>
        <v>0_published</v>
      </c>
      <c r="AP780" s="0" t="str">
        <f aca="false">INDEX(lookup!$Z:$Z,MATCH($A780,lookup!$A:$A,0))</f>
        <v>1_VHB high</v>
      </c>
      <c r="AQ780" s="0" t="str">
        <f aca="false">INDEX(lookup!$W:$W,MATCH($A780,lookup!$A:$A,0))</f>
        <v>1_fin/acc/econ</v>
      </c>
      <c r="AS780" s="0" t="s">
        <v>91</v>
      </c>
      <c r="AT780" s="0" t="s">
        <v>397</v>
      </c>
      <c r="AU780" s="0" t="s">
        <v>93</v>
      </c>
      <c r="AV780" s="0" t="s">
        <v>2909</v>
      </c>
      <c r="AW780" s="0" t="s">
        <v>2910</v>
      </c>
      <c r="BA780" s="0" t="n">
        <v>19060</v>
      </c>
      <c r="BB780" s="0" t="s">
        <v>96</v>
      </c>
      <c r="BC780" s="0" t="s">
        <v>1697</v>
      </c>
      <c r="BD780" s="0" t="s">
        <v>43</v>
      </c>
      <c r="BE780" s="0" t="s">
        <v>98</v>
      </c>
      <c r="BI780" s="0" t="s">
        <v>2911</v>
      </c>
      <c r="BJ780" s="0" t="s">
        <v>2812</v>
      </c>
      <c r="BK780" s="0" t="s">
        <v>2362</v>
      </c>
      <c r="BL780" s="0" t="s">
        <v>2912</v>
      </c>
      <c r="BM780" s="0" t="s">
        <v>2814</v>
      </c>
      <c r="BN780" s="0" t="s">
        <v>2815</v>
      </c>
      <c r="BO780" s="0" t="s">
        <v>769</v>
      </c>
      <c r="BP780" s="0" t="s">
        <v>2809</v>
      </c>
      <c r="BQ780" s="0" t="s">
        <v>127</v>
      </c>
      <c r="BT780" s="0" t="n">
        <v>0</v>
      </c>
      <c r="BU780" s="0" t="s">
        <v>2816</v>
      </c>
      <c r="BW780" s="0" t="n">
        <v>2007</v>
      </c>
      <c r="BX780" s="0" t="n">
        <v>2016</v>
      </c>
      <c r="BY780" s="0" t="s">
        <v>2817</v>
      </c>
      <c r="BZ780" s="0" t="n">
        <v>2011.5</v>
      </c>
      <c r="CA780" s="0" t="n">
        <v>0.1</v>
      </c>
      <c r="CB780" s="0" t="n">
        <v>0</v>
      </c>
      <c r="CC780" s="0" t="n">
        <v>1</v>
      </c>
      <c r="CD780" s="0" t="n">
        <v>-0.0245182694497285</v>
      </c>
      <c r="CE780" s="0" t="n">
        <v>1</v>
      </c>
    </row>
    <row r="781" customFormat="false" ht="15" hidden="false" customHeight="false" outlineLevel="0" collapsed="false">
      <c r="A781" s="0" t="s">
        <v>2809</v>
      </c>
      <c r="B781" s="0" t="n">
        <v>2086</v>
      </c>
      <c r="C781" s="0" t="n">
        <v>-0.0181937875406756</v>
      </c>
      <c r="D781" s="0" t="n">
        <v>19060</v>
      </c>
      <c r="E781" s="0" t="n">
        <f aca="false">IF(ISNUMBER($BA781),$BA781,IF(AND(ISNUMBER($D781),ISNUMBER($BW781),ISNUMBER($BX781)),$D781*($BX781-$BW781+1),""))</f>
        <v>19060</v>
      </c>
      <c r="H781" s="0" t="s">
        <v>118</v>
      </c>
      <c r="I781" s="0" t="s">
        <v>344</v>
      </c>
      <c r="J781" s="0" t="n">
        <f aca="false">IF($BW781&lt;&gt;"",$BW781,"")</f>
        <v>2007</v>
      </c>
      <c r="K781" s="0" t="n">
        <f aca="false">IF($BX781&lt;&gt;"",$BX781,"")</f>
        <v>2016</v>
      </c>
      <c r="L781" s="0" t="n">
        <f aca="false">IF(AND(ISNUMBER($BW781),ISNUMBER($BX781)),($BW781+$BX781)/2,"")</f>
        <v>2011.5</v>
      </c>
      <c r="M781" s="0" t="n">
        <f aca="false">IF($L781&lt;&gt;"",$L781,"")</f>
        <v>2011.5</v>
      </c>
      <c r="N781" s="0" t="n">
        <f aca="false">IF(AND(ISNUMBER($BW781),ISNUMBER($BX781)),MIN(1,MAX(0,($BX781-2016+1)/($BX781-$BW781+1))),"")</f>
        <v>0.1</v>
      </c>
      <c r="O781" s="0" t="n">
        <f aca="false">IF(AND(ISNUMBER($BW781),ISNUMBER($BX781)),MIN(1,MAX(0,($BX781-2017+1)/($BX781-$BW781+1))),"")</f>
        <v>0</v>
      </c>
      <c r="P781" s="0" t="n">
        <f aca="false">IF(AND(ISNUMBER($BW781),ISNUMBER($BX781)),MIN(1,MAX(0,($BX781-2018+1)/($BX781-$BW781+1))),"")</f>
        <v>0</v>
      </c>
      <c r="Q781" s="0" t="n">
        <f aca="false">IF(AND(ISNUMBER($BW781),ISNUMBER($BX781)),MIN(1,MAX(0,($BX781-2019+1)/($BX781-$BW781+1))),"")</f>
        <v>0</v>
      </c>
      <c r="R781" s="0" t="n">
        <f aca="false">IF(AND(ISNUMBER($BW781),ISNUMBER($BX781)),MIN(1,MAX(0,($BX781-2016+1)/($BX781-$BW781+1))),"")</f>
        <v>0.1</v>
      </c>
      <c r="S781" s="0" t="n">
        <f aca="false">IF($L781&lt;&gt;"",IF($L781&gt;=2015.5,1,0),"")</f>
        <v>0</v>
      </c>
      <c r="T781" s="0" t="n">
        <f aca="false">IF($L781&lt;&gt;"",IF($L781&gt;=2016,1,0),"")</f>
        <v>0</v>
      </c>
      <c r="U781" s="0" t="n">
        <f aca="false">IF(ISNUMBER($BX781),IF($BX781&gt;=2016,1,0),"")</f>
        <v>1</v>
      </c>
      <c r="V781" s="0" t="n">
        <f aca="false">IF(ISNUMBER($BW781),IF($BW781&gt;=2016,1,0),"")</f>
        <v>0</v>
      </c>
      <c r="W781" s="0" t="str">
        <f aca="false">IF(AND(ISNUMBER($BW781),ISNUMBER($BX781)),IF($BW781&gt;=2016,"post-only",IF($BX781&lt;2016,"pre-only","mixed")),"")</f>
        <v>mixed</v>
      </c>
      <c r="X781" s="0" t="n">
        <f aca="false">IF(AND(ISNUMBER($BW781),ISNUMBER($BX781)),MIN(1,MAX(0,($BX781-2017+1)/($BX781-$BW781+1))),"")</f>
        <v>0</v>
      </c>
      <c r="Y781" s="0" t="n">
        <f aca="false">IF(AND(ISNUMBER($BW781),ISNUMBER($BX781)),MIN(1,MAX(0,($BX781-2018+1)/($BX781-$BW781+1))),"")</f>
        <v>0</v>
      </c>
      <c r="Z781" s="0" t="n">
        <f aca="false">IF(AND(ISNUMBER($BW781),ISNUMBER($BX781)),MIN(1,MAX(0,($BX781-2019+1)/($BX781-$BW781+1))),"")</f>
        <v>0</v>
      </c>
      <c r="AA781" s="0" t="n">
        <f aca="false">IF(ISNUMBER($BX781),IF($BX781&gt;=2017,1,0),"")</f>
        <v>0</v>
      </c>
      <c r="AB781" s="0" t="n">
        <f aca="false">IF(ISNUMBER($BX781),IF($BX781&gt;=2018,1,0),"")</f>
        <v>0</v>
      </c>
      <c r="AC781" s="0" t="n">
        <f aca="false">IF(ISNUMBER($BX781),IF($BX781&gt;=2019,1,0),"")</f>
        <v>0</v>
      </c>
      <c r="AD781" s="0" t="n">
        <f aca="false">IF($L781&lt;&gt;"",IF($L781&gt;2013,1,0),"")</f>
        <v>0</v>
      </c>
      <c r="AE781" s="0" t="n">
        <f aca="false">IF($L781&lt;&gt;"",1+IF($L781&gt;2011,1,0)+IF($L781&gt;2014,1,0),"")</f>
        <v>2</v>
      </c>
      <c r="AF781" s="0" t="s">
        <v>87</v>
      </c>
      <c r="AG781" s="0" t="s">
        <v>88</v>
      </c>
      <c r="AH781" s="0" t="s">
        <v>89</v>
      </c>
      <c r="AI781" s="0" t="s">
        <v>90</v>
      </c>
      <c r="AJ781" s="0" t="s">
        <v>90</v>
      </c>
      <c r="AK781" s="0" t="str">
        <f aca="false">IF(AND($CF781&lt;&gt;"",IFERROR(INDEX(subsample_country_map!$B:$B,MATCH($CF781,subsample_country_map!$A:$A,0)),"")&lt;&gt;""),INDEX(subsample_country_map!$B:$B,MATCH($CF781,subsample_country_map!$A:$A,0)),INDEX(lookup!$AA:$AA,MATCH($A781,lookup!$A:$A,0)))</f>
        <v>99_NCE</v>
      </c>
      <c r="AL781" s="0" t="str">
        <f aca="false">IF(AND($CF781&lt;&gt;"",IFERROR(INDEX(subsample_country_map!$C:$C,MATCH($CF781,subsample_country_map!$A:$A,0)),"")&lt;&gt;""),INDEX(subsample_country_map!$C:$C,MATCH($CF781,subsample_country_map!$A:$A,0)),INDEX(lookup!$AB:$AB,MATCH($A781,lookup!$A:$A,0)))</f>
        <v>99_NCE</v>
      </c>
      <c r="AM781" s="0" t="str">
        <f aca="false">IF(AND($CF781&lt;&gt;"",IFERROR(INDEX(subsample_country_map!$D:$D,MATCH($CF781,subsample_country_map!$A:$A,0)),"")&lt;&gt;""),INDEX(subsample_country_map!$D:$D,MATCH($CF781,subsample_country_map!$A:$A,0)),INDEX(lookup!$AC:$AC,MATCH($A781,lookup!$A:$A,0)))</f>
        <v>99_NCE</v>
      </c>
      <c r="AN781" s="0" t="str">
        <f aca="false">IF(AND($CF781&lt;&gt;"",IFERROR(INDEX(subsample_country_map!$E:$E,MATCH($CF781,subsample_country_map!$A:$A,0)),"")&lt;&gt;""),INDEX(subsample_country_map!$E:$E,MATCH($CF781,subsample_country_map!$A:$A,0)),INDEX(lookup!$AD:$AD,MATCH($A781,lookup!$A:$A,0)))</f>
        <v>99_NCE</v>
      </c>
      <c r="AO781" s="0" t="str">
        <f aca="false">INDEX(lookup!$Y:$Y,MATCH($A781,lookup!$A:$A,0))</f>
        <v>0_published</v>
      </c>
      <c r="AP781" s="0" t="str">
        <f aca="false">INDEX(lookup!$Z:$Z,MATCH($A781,lookup!$A:$A,0))</f>
        <v>1_VHB high</v>
      </c>
      <c r="AQ781" s="0" t="str">
        <f aca="false">INDEX(lookup!$W:$W,MATCH($A781,lookup!$A:$A,0))</f>
        <v>1_fin/acc/econ</v>
      </c>
      <c r="AS781" s="0" t="s">
        <v>91</v>
      </c>
      <c r="AT781" s="0" t="s">
        <v>397</v>
      </c>
      <c r="AU781" s="0" t="s">
        <v>93</v>
      </c>
      <c r="AV781" s="0" t="s">
        <v>2913</v>
      </c>
      <c r="AW781" s="0" t="s">
        <v>2914</v>
      </c>
      <c r="BA781" s="0" t="n">
        <v>19060</v>
      </c>
      <c r="BB781" s="0" t="s">
        <v>96</v>
      </c>
      <c r="BC781" s="0" t="s">
        <v>1697</v>
      </c>
      <c r="BD781" s="0" t="s">
        <v>43</v>
      </c>
      <c r="BE781" s="0" t="s">
        <v>98</v>
      </c>
      <c r="BI781" s="0" t="s">
        <v>2911</v>
      </c>
      <c r="BJ781" s="0" t="s">
        <v>2820</v>
      </c>
      <c r="BK781" s="0" t="s">
        <v>2362</v>
      </c>
      <c r="BL781" s="0" t="s">
        <v>2915</v>
      </c>
      <c r="BM781" s="0" t="s">
        <v>2814</v>
      </c>
      <c r="BN781" s="0" t="s">
        <v>2815</v>
      </c>
      <c r="BO781" s="0" t="s">
        <v>769</v>
      </c>
      <c r="BP781" s="0" t="s">
        <v>2809</v>
      </c>
      <c r="BQ781" s="0" t="s">
        <v>127</v>
      </c>
      <c r="BT781" s="0" t="n">
        <v>0</v>
      </c>
      <c r="BU781" s="0" t="s">
        <v>2816</v>
      </c>
      <c r="BW781" s="0" t="n">
        <v>2007</v>
      </c>
      <c r="BX781" s="0" t="n">
        <v>2016</v>
      </c>
      <c r="BY781" s="0" t="s">
        <v>2817</v>
      </c>
      <c r="BZ781" s="0" t="n">
        <v>2011.5</v>
      </c>
      <c r="CA781" s="0" t="n">
        <v>0.1</v>
      </c>
      <c r="CB781" s="0" t="n">
        <v>0</v>
      </c>
      <c r="CC781" s="0" t="n">
        <v>1</v>
      </c>
      <c r="CD781" s="0" t="n">
        <v>-0.0181957954050232</v>
      </c>
      <c r="CE781" s="0" t="n">
        <v>1</v>
      </c>
    </row>
    <row r="782" customFormat="false" ht="15" hidden="false" customHeight="false" outlineLevel="0" collapsed="false">
      <c r="A782" s="0" t="s">
        <v>2809</v>
      </c>
      <c r="B782" s="0" t="n">
        <v>2087</v>
      </c>
      <c r="C782" s="0" t="n">
        <v>-0.0308772135777997</v>
      </c>
      <c r="D782" s="0" t="n">
        <v>10098</v>
      </c>
      <c r="E782" s="0" t="n">
        <f aca="false">IF(ISNUMBER($BA782),$BA782,IF(AND(ISNUMBER($D782),ISNUMBER($BW782),ISNUMBER($BX782)),$D782*($BX782-$BW782+1),""))</f>
        <v>10098</v>
      </c>
      <c r="H782" s="0" t="s">
        <v>118</v>
      </c>
      <c r="I782" s="0" t="s">
        <v>344</v>
      </c>
      <c r="J782" s="0" t="n">
        <f aca="false">IF($BW782&lt;&gt;"",$BW782,"")</f>
        <v>2007</v>
      </c>
      <c r="K782" s="0" t="n">
        <f aca="false">IF($BX782&lt;&gt;"",$BX782,"")</f>
        <v>2016</v>
      </c>
      <c r="L782" s="0" t="n">
        <f aca="false">IF(AND(ISNUMBER($BW782),ISNUMBER($BX782)),($BW782+$BX782)/2,"")</f>
        <v>2011.5</v>
      </c>
      <c r="M782" s="0" t="n">
        <f aca="false">IF($L782&lt;&gt;"",$L782,"")</f>
        <v>2011.5</v>
      </c>
      <c r="N782" s="0" t="n">
        <f aca="false">IF(AND(ISNUMBER($BW782),ISNUMBER($BX782)),MIN(1,MAX(0,($BX782-2016+1)/($BX782-$BW782+1))),"")</f>
        <v>0.1</v>
      </c>
      <c r="O782" s="0" t="n">
        <f aca="false">IF(AND(ISNUMBER($BW782),ISNUMBER($BX782)),MIN(1,MAX(0,($BX782-2017+1)/($BX782-$BW782+1))),"")</f>
        <v>0</v>
      </c>
      <c r="P782" s="0" t="n">
        <f aca="false">IF(AND(ISNUMBER($BW782),ISNUMBER($BX782)),MIN(1,MAX(0,($BX782-2018+1)/($BX782-$BW782+1))),"")</f>
        <v>0</v>
      </c>
      <c r="Q782" s="0" t="n">
        <f aca="false">IF(AND(ISNUMBER($BW782),ISNUMBER($BX782)),MIN(1,MAX(0,($BX782-2019+1)/($BX782-$BW782+1))),"")</f>
        <v>0</v>
      </c>
      <c r="R782" s="0" t="n">
        <f aca="false">IF(AND(ISNUMBER($BW782),ISNUMBER($BX782)),MIN(1,MAX(0,($BX782-2016+1)/($BX782-$BW782+1))),"")</f>
        <v>0.1</v>
      </c>
      <c r="S782" s="0" t="n">
        <f aca="false">IF($L782&lt;&gt;"",IF($L782&gt;=2015.5,1,0),"")</f>
        <v>0</v>
      </c>
      <c r="T782" s="0" t="n">
        <f aca="false">IF($L782&lt;&gt;"",IF($L782&gt;=2016,1,0),"")</f>
        <v>0</v>
      </c>
      <c r="U782" s="0" t="n">
        <f aca="false">IF(ISNUMBER($BX782),IF($BX782&gt;=2016,1,0),"")</f>
        <v>1</v>
      </c>
      <c r="V782" s="0" t="n">
        <f aca="false">IF(ISNUMBER($BW782),IF($BW782&gt;=2016,1,0),"")</f>
        <v>0</v>
      </c>
      <c r="W782" s="0" t="str">
        <f aca="false">IF(AND(ISNUMBER($BW782),ISNUMBER($BX782)),IF($BW782&gt;=2016,"post-only",IF($BX782&lt;2016,"pre-only","mixed")),"")</f>
        <v>mixed</v>
      </c>
      <c r="X782" s="0" t="n">
        <f aca="false">IF(AND(ISNUMBER($BW782),ISNUMBER($BX782)),MIN(1,MAX(0,($BX782-2017+1)/($BX782-$BW782+1))),"")</f>
        <v>0</v>
      </c>
      <c r="Y782" s="0" t="n">
        <f aca="false">IF(AND(ISNUMBER($BW782),ISNUMBER($BX782)),MIN(1,MAX(0,($BX782-2018+1)/($BX782-$BW782+1))),"")</f>
        <v>0</v>
      </c>
      <c r="Z782" s="0" t="n">
        <f aca="false">IF(AND(ISNUMBER($BW782),ISNUMBER($BX782)),MIN(1,MAX(0,($BX782-2019+1)/($BX782-$BW782+1))),"")</f>
        <v>0</v>
      </c>
      <c r="AA782" s="0" t="n">
        <f aca="false">IF(ISNUMBER($BX782),IF($BX782&gt;=2017,1,0),"")</f>
        <v>0</v>
      </c>
      <c r="AB782" s="0" t="n">
        <f aca="false">IF(ISNUMBER($BX782),IF($BX782&gt;=2018,1,0),"")</f>
        <v>0</v>
      </c>
      <c r="AC782" s="0" t="n">
        <f aca="false">IF(ISNUMBER($BX782),IF($BX782&gt;=2019,1,0),"")</f>
        <v>0</v>
      </c>
      <c r="AD782" s="0" t="n">
        <f aca="false">IF($L782&lt;&gt;"",IF($L782&gt;2013,1,0),"")</f>
        <v>0</v>
      </c>
      <c r="AE782" s="0" t="n">
        <f aca="false">IF($L782&lt;&gt;"",1+IF($L782&gt;2011,1,0)+IF($L782&gt;2014,1,0),"")</f>
        <v>2</v>
      </c>
      <c r="AF782" s="0" t="s">
        <v>87</v>
      </c>
      <c r="AG782" s="0" t="s">
        <v>88</v>
      </c>
      <c r="AH782" s="0" t="s">
        <v>89</v>
      </c>
      <c r="AI782" s="0" t="s">
        <v>90</v>
      </c>
      <c r="AJ782" s="0" t="s">
        <v>90</v>
      </c>
      <c r="AK782" s="0" t="str">
        <f aca="false">IF(AND($CF782&lt;&gt;"",IFERROR(INDEX(subsample_country_map!$B:$B,MATCH($CF782,subsample_country_map!$A:$A,0)),"")&lt;&gt;""),INDEX(subsample_country_map!$B:$B,MATCH($CF782,subsample_country_map!$A:$A,0)),INDEX(lookup!$AA:$AA,MATCH($A782,lookup!$A:$A,0)))</f>
        <v>99_NCE</v>
      </c>
      <c r="AL782" s="0" t="str">
        <f aca="false">IF(AND($CF782&lt;&gt;"",IFERROR(INDEX(subsample_country_map!$C:$C,MATCH($CF782,subsample_country_map!$A:$A,0)),"")&lt;&gt;""),INDEX(subsample_country_map!$C:$C,MATCH($CF782,subsample_country_map!$A:$A,0)),INDEX(lookup!$AB:$AB,MATCH($A782,lookup!$A:$A,0)))</f>
        <v>99_NCE</v>
      </c>
      <c r="AM782" s="0" t="str">
        <f aca="false">IF(AND($CF782&lt;&gt;"",IFERROR(INDEX(subsample_country_map!$D:$D,MATCH($CF782,subsample_country_map!$A:$A,0)),"")&lt;&gt;""),INDEX(subsample_country_map!$D:$D,MATCH($CF782,subsample_country_map!$A:$A,0)),INDEX(lookup!$AC:$AC,MATCH($A782,lookup!$A:$A,0)))</f>
        <v>99_NCE</v>
      </c>
      <c r="AN782" s="0" t="str">
        <f aca="false">IF(AND($CF782&lt;&gt;"",IFERROR(INDEX(subsample_country_map!$E:$E,MATCH($CF782,subsample_country_map!$A:$A,0)),"")&lt;&gt;""),INDEX(subsample_country_map!$E:$E,MATCH($CF782,subsample_country_map!$A:$A,0)),INDEX(lookup!$AD:$AD,MATCH($A782,lookup!$A:$A,0)))</f>
        <v>99_NCE</v>
      </c>
      <c r="AO782" s="0" t="str">
        <f aca="false">INDEX(lookup!$Y:$Y,MATCH($A782,lookup!$A:$A,0))</f>
        <v>0_published</v>
      </c>
      <c r="AP782" s="0" t="str">
        <f aca="false">INDEX(lookup!$Z:$Z,MATCH($A782,lookup!$A:$A,0))</f>
        <v>1_VHB high</v>
      </c>
      <c r="AQ782" s="0" t="str">
        <f aca="false">INDEX(lookup!$W:$W,MATCH($A782,lookup!$A:$A,0))</f>
        <v>1_fin/acc/econ</v>
      </c>
      <c r="AS782" s="0" t="s">
        <v>91</v>
      </c>
      <c r="AT782" s="0" t="s">
        <v>397</v>
      </c>
      <c r="AU782" s="0" t="s">
        <v>93</v>
      </c>
      <c r="AV782" s="0" t="s">
        <v>2916</v>
      </c>
      <c r="AW782" s="0" t="s">
        <v>1556</v>
      </c>
      <c r="BA782" s="0" t="n">
        <v>10098</v>
      </c>
      <c r="BB782" s="0" t="s">
        <v>96</v>
      </c>
      <c r="BC782" s="0" t="s">
        <v>1697</v>
      </c>
      <c r="BD782" s="0" t="s">
        <v>43</v>
      </c>
      <c r="BE782" s="0" t="s">
        <v>98</v>
      </c>
      <c r="BI782" s="0" t="s">
        <v>2911</v>
      </c>
      <c r="BJ782" s="0" t="s">
        <v>2825</v>
      </c>
      <c r="BK782" s="0" t="s">
        <v>2362</v>
      </c>
      <c r="BL782" s="0" t="s">
        <v>2917</v>
      </c>
      <c r="BM782" s="0" t="s">
        <v>2814</v>
      </c>
      <c r="BN782" s="0" t="s">
        <v>2815</v>
      </c>
      <c r="BO782" s="0" t="s">
        <v>769</v>
      </c>
      <c r="BP782" s="0" t="s">
        <v>2809</v>
      </c>
      <c r="BQ782" s="0" t="s">
        <v>127</v>
      </c>
      <c r="BT782" s="0" t="n">
        <v>0</v>
      </c>
      <c r="BU782" s="0" t="s">
        <v>2816</v>
      </c>
      <c r="BW782" s="0" t="n">
        <v>2007</v>
      </c>
      <c r="BX782" s="0" t="n">
        <v>2016</v>
      </c>
      <c r="BY782" s="0" t="s">
        <v>2817</v>
      </c>
      <c r="BZ782" s="0" t="n">
        <v>2011.5</v>
      </c>
      <c r="CA782" s="0" t="n">
        <v>0.1</v>
      </c>
      <c r="CB782" s="0" t="n">
        <v>0</v>
      </c>
      <c r="CC782" s="0" t="n">
        <v>1</v>
      </c>
      <c r="CD782" s="0" t="n">
        <v>-0.0308870319972905</v>
      </c>
      <c r="CE782" s="0" t="n">
        <v>1</v>
      </c>
    </row>
    <row r="783" customFormat="false" ht="15" hidden="false" customHeight="false" outlineLevel="0" collapsed="false">
      <c r="A783" s="0" t="s">
        <v>2809</v>
      </c>
      <c r="B783" s="0" t="n">
        <v>2088</v>
      </c>
      <c r="C783" s="0" t="n">
        <v>-0.00688559051170728</v>
      </c>
      <c r="D783" s="0" t="n">
        <v>10052</v>
      </c>
      <c r="E783" s="0" t="n">
        <f aca="false">IF(ISNUMBER($BA783),$BA783,IF(AND(ISNUMBER($D783),ISNUMBER($BW783),ISNUMBER($BX783)),$D783*($BX783-$BW783+1),""))</f>
        <v>10052</v>
      </c>
      <c r="H783" s="0" t="s">
        <v>118</v>
      </c>
      <c r="I783" s="0" t="s">
        <v>344</v>
      </c>
      <c r="J783" s="0" t="n">
        <f aca="false">IF($BW783&lt;&gt;"",$BW783,"")</f>
        <v>2007</v>
      </c>
      <c r="K783" s="0" t="n">
        <f aca="false">IF($BX783&lt;&gt;"",$BX783,"")</f>
        <v>2016</v>
      </c>
      <c r="L783" s="0" t="n">
        <f aca="false">IF(AND(ISNUMBER($BW783),ISNUMBER($BX783)),($BW783+$BX783)/2,"")</f>
        <v>2011.5</v>
      </c>
      <c r="M783" s="0" t="n">
        <f aca="false">IF($L783&lt;&gt;"",$L783,"")</f>
        <v>2011.5</v>
      </c>
      <c r="N783" s="0" t="n">
        <f aca="false">IF(AND(ISNUMBER($BW783),ISNUMBER($BX783)),MIN(1,MAX(0,($BX783-2016+1)/($BX783-$BW783+1))),"")</f>
        <v>0.1</v>
      </c>
      <c r="O783" s="0" t="n">
        <f aca="false">IF(AND(ISNUMBER($BW783),ISNUMBER($BX783)),MIN(1,MAX(0,($BX783-2017+1)/($BX783-$BW783+1))),"")</f>
        <v>0</v>
      </c>
      <c r="P783" s="0" t="n">
        <f aca="false">IF(AND(ISNUMBER($BW783),ISNUMBER($BX783)),MIN(1,MAX(0,($BX783-2018+1)/($BX783-$BW783+1))),"")</f>
        <v>0</v>
      </c>
      <c r="Q783" s="0" t="n">
        <f aca="false">IF(AND(ISNUMBER($BW783),ISNUMBER($BX783)),MIN(1,MAX(0,($BX783-2019+1)/($BX783-$BW783+1))),"")</f>
        <v>0</v>
      </c>
      <c r="R783" s="0" t="n">
        <f aca="false">IF(AND(ISNUMBER($BW783),ISNUMBER($BX783)),MIN(1,MAX(0,($BX783-2016+1)/($BX783-$BW783+1))),"")</f>
        <v>0.1</v>
      </c>
      <c r="S783" s="0" t="n">
        <f aca="false">IF($L783&lt;&gt;"",IF($L783&gt;=2015.5,1,0),"")</f>
        <v>0</v>
      </c>
      <c r="T783" s="0" t="n">
        <f aca="false">IF($L783&lt;&gt;"",IF($L783&gt;=2016,1,0),"")</f>
        <v>0</v>
      </c>
      <c r="U783" s="0" t="n">
        <f aca="false">IF(ISNUMBER($BX783),IF($BX783&gt;=2016,1,0),"")</f>
        <v>1</v>
      </c>
      <c r="V783" s="0" t="n">
        <f aca="false">IF(ISNUMBER($BW783),IF($BW783&gt;=2016,1,0),"")</f>
        <v>0</v>
      </c>
      <c r="W783" s="0" t="str">
        <f aca="false">IF(AND(ISNUMBER($BW783),ISNUMBER($BX783)),IF($BW783&gt;=2016,"post-only",IF($BX783&lt;2016,"pre-only","mixed")),"")</f>
        <v>mixed</v>
      </c>
      <c r="X783" s="0" t="n">
        <f aca="false">IF(AND(ISNUMBER($BW783),ISNUMBER($BX783)),MIN(1,MAX(0,($BX783-2017+1)/($BX783-$BW783+1))),"")</f>
        <v>0</v>
      </c>
      <c r="Y783" s="0" t="n">
        <f aca="false">IF(AND(ISNUMBER($BW783),ISNUMBER($BX783)),MIN(1,MAX(0,($BX783-2018+1)/($BX783-$BW783+1))),"")</f>
        <v>0</v>
      </c>
      <c r="Z783" s="0" t="n">
        <f aca="false">IF(AND(ISNUMBER($BW783),ISNUMBER($BX783)),MIN(1,MAX(0,($BX783-2019+1)/($BX783-$BW783+1))),"")</f>
        <v>0</v>
      </c>
      <c r="AA783" s="0" t="n">
        <f aca="false">IF(ISNUMBER($BX783),IF($BX783&gt;=2017,1,0),"")</f>
        <v>0</v>
      </c>
      <c r="AB783" s="0" t="n">
        <f aca="false">IF(ISNUMBER($BX783),IF($BX783&gt;=2018,1,0),"")</f>
        <v>0</v>
      </c>
      <c r="AC783" s="0" t="n">
        <f aca="false">IF(ISNUMBER($BX783),IF($BX783&gt;=2019,1,0),"")</f>
        <v>0</v>
      </c>
      <c r="AD783" s="0" t="n">
        <f aca="false">IF($L783&lt;&gt;"",IF($L783&gt;2013,1,0),"")</f>
        <v>0</v>
      </c>
      <c r="AE783" s="0" t="n">
        <f aca="false">IF($L783&lt;&gt;"",1+IF($L783&gt;2011,1,0)+IF($L783&gt;2014,1,0),"")</f>
        <v>2</v>
      </c>
      <c r="AF783" s="0" t="s">
        <v>87</v>
      </c>
      <c r="AG783" s="0" t="s">
        <v>88</v>
      </c>
      <c r="AH783" s="0" t="s">
        <v>89</v>
      </c>
      <c r="AI783" s="0" t="s">
        <v>90</v>
      </c>
      <c r="AJ783" s="0" t="s">
        <v>90</v>
      </c>
      <c r="AK783" s="0" t="str">
        <f aca="false">IF(AND($CF783&lt;&gt;"",IFERROR(INDEX(subsample_country_map!$B:$B,MATCH($CF783,subsample_country_map!$A:$A,0)),"")&lt;&gt;""),INDEX(subsample_country_map!$B:$B,MATCH($CF783,subsample_country_map!$A:$A,0)),INDEX(lookup!$AA:$AA,MATCH($A783,lookup!$A:$A,0)))</f>
        <v>99_NCE</v>
      </c>
      <c r="AL783" s="0" t="str">
        <f aca="false">IF(AND($CF783&lt;&gt;"",IFERROR(INDEX(subsample_country_map!$C:$C,MATCH($CF783,subsample_country_map!$A:$A,0)),"")&lt;&gt;""),INDEX(subsample_country_map!$C:$C,MATCH($CF783,subsample_country_map!$A:$A,0)),INDEX(lookup!$AB:$AB,MATCH($A783,lookup!$A:$A,0)))</f>
        <v>99_NCE</v>
      </c>
      <c r="AM783" s="0" t="str">
        <f aca="false">IF(AND($CF783&lt;&gt;"",IFERROR(INDEX(subsample_country_map!$D:$D,MATCH($CF783,subsample_country_map!$A:$A,0)),"")&lt;&gt;""),INDEX(subsample_country_map!$D:$D,MATCH($CF783,subsample_country_map!$A:$A,0)),INDEX(lookup!$AC:$AC,MATCH($A783,lookup!$A:$A,0)))</f>
        <v>99_NCE</v>
      </c>
      <c r="AN783" s="0" t="str">
        <f aca="false">IF(AND($CF783&lt;&gt;"",IFERROR(INDEX(subsample_country_map!$E:$E,MATCH($CF783,subsample_country_map!$A:$A,0)),"")&lt;&gt;""),INDEX(subsample_country_map!$E:$E,MATCH($CF783,subsample_country_map!$A:$A,0)),INDEX(lookup!$AD:$AD,MATCH($A783,lookup!$A:$A,0)))</f>
        <v>99_NCE</v>
      </c>
      <c r="AO783" s="0" t="str">
        <f aca="false">INDEX(lookup!$Y:$Y,MATCH($A783,lookup!$A:$A,0))</f>
        <v>0_published</v>
      </c>
      <c r="AP783" s="0" t="str">
        <f aca="false">INDEX(lookup!$Z:$Z,MATCH($A783,lookup!$A:$A,0))</f>
        <v>1_VHB high</v>
      </c>
      <c r="AQ783" s="0" t="str">
        <f aca="false">INDEX(lookup!$W:$W,MATCH($A783,lookup!$A:$A,0))</f>
        <v>1_fin/acc/econ</v>
      </c>
      <c r="AS783" s="0" t="s">
        <v>91</v>
      </c>
      <c r="AT783" s="0" t="s">
        <v>397</v>
      </c>
      <c r="AU783" s="0" t="s">
        <v>93</v>
      </c>
      <c r="AV783" s="0" t="s">
        <v>2918</v>
      </c>
      <c r="AW783" s="0" t="s">
        <v>2919</v>
      </c>
      <c r="BA783" s="0" t="n">
        <v>10052</v>
      </c>
      <c r="BB783" s="0" t="s">
        <v>96</v>
      </c>
      <c r="BC783" s="0" t="s">
        <v>1697</v>
      </c>
      <c r="BD783" s="0" t="s">
        <v>43</v>
      </c>
      <c r="BE783" s="0" t="s">
        <v>98</v>
      </c>
      <c r="BI783" s="0" t="s">
        <v>2911</v>
      </c>
      <c r="BJ783" s="0" t="s">
        <v>2859</v>
      </c>
      <c r="BK783" s="0" t="s">
        <v>2362</v>
      </c>
      <c r="BL783" s="0" t="s">
        <v>2920</v>
      </c>
      <c r="BM783" s="0" t="s">
        <v>2814</v>
      </c>
      <c r="BN783" s="0" t="s">
        <v>2815</v>
      </c>
      <c r="BO783" s="0" t="s">
        <v>769</v>
      </c>
      <c r="BP783" s="0" t="s">
        <v>2809</v>
      </c>
      <c r="BQ783" s="0" t="s">
        <v>127</v>
      </c>
      <c r="BT783" s="0" t="n">
        <v>0</v>
      </c>
      <c r="BU783" s="0" t="s">
        <v>2816</v>
      </c>
      <c r="BW783" s="0" t="n">
        <v>2007</v>
      </c>
      <c r="BX783" s="0" t="n">
        <v>2016</v>
      </c>
      <c r="BY783" s="0" t="s">
        <v>2817</v>
      </c>
      <c r="BZ783" s="0" t="n">
        <v>2011.5</v>
      </c>
      <c r="CA783" s="0" t="n">
        <v>0.1</v>
      </c>
      <c r="CB783" s="0" t="n">
        <v>0</v>
      </c>
      <c r="CC783" s="0" t="n">
        <v>1</v>
      </c>
      <c r="CD783" s="0" t="n">
        <v>-0.00688569933319886</v>
      </c>
      <c r="CE783" s="0" t="n">
        <v>1</v>
      </c>
    </row>
    <row r="784" customFormat="false" ht="15" hidden="false" customHeight="false" outlineLevel="0" collapsed="false">
      <c r="A784" s="0" t="s">
        <v>2809</v>
      </c>
      <c r="B784" s="0" t="n">
        <v>2089</v>
      </c>
      <c r="C784" s="0" t="n">
        <v>0.0243879184541055</v>
      </c>
      <c r="D784" s="0" t="n">
        <v>11082</v>
      </c>
      <c r="E784" s="0" t="n">
        <f aca="false">IF(ISNUMBER($BA784),$BA784,IF(AND(ISNUMBER($D784),ISNUMBER($BW784),ISNUMBER($BX784)),$D784*($BX784-$BW784+1),""))</f>
        <v>11082</v>
      </c>
      <c r="H784" s="0" t="s">
        <v>118</v>
      </c>
      <c r="I784" s="0" t="s">
        <v>344</v>
      </c>
      <c r="J784" s="0" t="n">
        <f aca="false">IF($BW784&lt;&gt;"",$BW784,"")</f>
        <v>2007</v>
      </c>
      <c r="K784" s="0" t="n">
        <f aca="false">IF($BX784&lt;&gt;"",$BX784,"")</f>
        <v>2016</v>
      </c>
      <c r="L784" s="0" t="n">
        <f aca="false">IF(AND(ISNUMBER($BW784),ISNUMBER($BX784)),($BW784+$BX784)/2,"")</f>
        <v>2011.5</v>
      </c>
      <c r="M784" s="0" t="n">
        <f aca="false">IF($L784&lt;&gt;"",$L784,"")</f>
        <v>2011.5</v>
      </c>
      <c r="N784" s="0" t="n">
        <f aca="false">IF(AND(ISNUMBER($BW784),ISNUMBER($BX784)),MIN(1,MAX(0,($BX784-2016+1)/($BX784-$BW784+1))),"")</f>
        <v>0.1</v>
      </c>
      <c r="O784" s="0" t="n">
        <f aca="false">IF(AND(ISNUMBER($BW784),ISNUMBER($BX784)),MIN(1,MAX(0,($BX784-2017+1)/($BX784-$BW784+1))),"")</f>
        <v>0</v>
      </c>
      <c r="P784" s="0" t="n">
        <f aca="false">IF(AND(ISNUMBER($BW784),ISNUMBER($BX784)),MIN(1,MAX(0,($BX784-2018+1)/($BX784-$BW784+1))),"")</f>
        <v>0</v>
      </c>
      <c r="Q784" s="0" t="n">
        <f aca="false">IF(AND(ISNUMBER($BW784),ISNUMBER($BX784)),MIN(1,MAX(0,($BX784-2019+1)/($BX784-$BW784+1))),"")</f>
        <v>0</v>
      </c>
      <c r="R784" s="0" t="n">
        <f aca="false">IF(AND(ISNUMBER($BW784),ISNUMBER($BX784)),MIN(1,MAX(0,($BX784-2016+1)/($BX784-$BW784+1))),"")</f>
        <v>0.1</v>
      </c>
      <c r="S784" s="0" t="n">
        <f aca="false">IF($L784&lt;&gt;"",IF($L784&gt;=2015.5,1,0),"")</f>
        <v>0</v>
      </c>
      <c r="T784" s="0" t="n">
        <f aca="false">IF($L784&lt;&gt;"",IF($L784&gt;=2016,1,0),"")</f>
        <v>0</v>
      </c>
      <c r="U784" s="0" t="n">
        <f aca="false">IF(ISNUMBER($BX784),IF($BX784&gt;=2016,1,0),"")</f>
        <v>1</v>
      </c>
      <c r="V784" s="0" t="n">
        <f aca="false">IF(ISNUMBER($BW784),IF($BW784&gt;=2016,1,0),"")</f>
        <v>0</v>
      </c>
      <c r="W784" s="0" t="str">
        <f aca="false">IF(AND(ISNUMBER($BW784),ISNUMBER($BX784)),IF($BW784&gt;=2016,"post-only",IF($BX784&lt;2016,"pre-only","mixed")),"")</f>
        <v>mixed</v>
      </c>
      <c r="X784" s="0" t="n">
        <f aca="false">IF(AND(ISNUMBER($BW784),ISNUMBER($BX784)),MIN(1,MAX(0,($BX784-2017+1)/($BX784-$BW784+1))),"")</f>
        <v>0</v>
      </c>
      <c r="Y784" s="0" t="n">
        <f aca="false">IF(AND(ISNUMBER($BW784),ISNUMBER($BX784)),MIN(1,MAX(0,($BX784-2018+1)/($BX784-$BW784+1))),"")</f>
        <v>0</v>
      </c>
      <c r="Z784" s="0" t="n">
        <f aca="false">IF(AND(ISNUMBER($BW784),ISNUMBER($BX784)),MIN(1,MAX(0,($BX784-2019+1)/($BX784-$BW784+1))),"")</f>
        <v>0</v>
      </c>
      <c r="AA784" s="0" t="n">
        <f aca="false">IF(ISNUMBER($BX784),IF($BX784&gt;=2017,1,0),"")</f>
        <v>0</v>
      </c>
      <c r="AB784" s="0" t="n">
        <f aca="false">IF(ISNUMBER($BX784),IF($BX784&gt;=2018,1,0),"")</f>
        <v>0</v>
      </c>
      <c r="AC784" s="0" t="n">
        <f aca="false">IF(ISNUMBER($BX784),IF($BX784&gt;=2019,1,0),"")</f>
        <v>0</v>
      </c>
      <c r="AD784" s="0" t="n">
        <f aca="false">IF($L784&lt;&gt;"",IF($L784&gt;2013,1,0),"")</f>
        <v>0</v>
      </c>
      <c r="AE784" s="0" t="n">
        <f aca="false">IF($L784&lt;&gt;"",1+IF($L784&gt;2011,1,0)+IF($L784&gt;2014,1,0),"")</f>
        <v>2</v>
      </c>
      <c r="AF784" s="0" t="s">
        <v>87</v>
      </c>
      <c r="AG784" s="0" t="s">
        <v>88</v>
      </c>
      <c r="AH784" s="0" t="s">
        <v>89</v>
      </c>
      <c r="AI784" s="0" t="s">
        <v>90</v>
      </c>
      <c r="AJ784" s="0" t="s">
        <v>90</v>
      </c>
      <c r="AK784" s="0" t="str">
        <f aca="false">IF(AND($CF784&lt;&gt;"",IFERROR(INDEX(subsample_country_map!$B:$B,MATCH($CF784,subsample_country_map!$A:$A,0)),"")&lt;&gt;""),INDEX(subsample_country_map!$B:$B,MATCH($CF784,subsample_country_map!$A:$A,0)),INDEX(lookup!$AA:$AA,MATCH($A784,lookup!$A:$A,0)))</f>
        <v>99_NCE</v>
      </c>
      <c r="AL784" s="0" t="str">
        <f aca="false">IF(AND($CF784&lt;&gt;"",IFERROR(INDEX(subsample_country_map!$C:$C,MATCH($CF784,subsample_country_map!$A:$A,0)),"")&lt;&gt;""),INDEX(subsample_country_map!$C:$C,MATCH($CF784,subsample_country_map!$A:$A,0)),INDEX(lookup!$AB:$AB,MATCH($A784,lookup!$A:$A,0)))</f>
        <v>99_NCE</v>
      </c>
      <c r="AM784" s="0" t="str">
        <f aca="false">IF(AND($CF784&lt;&gt;"",IFERROR(INDEX(subsample_country_map!$D:$D,MATCH($CF784,subsample_country_map!$A:$A,0)),"")&lt;&gt;""),INDEX(subsample_country_map!$D:$D,MATCH($CF784,subsample_country_map!$A:$A,0)),INDEX(lookup!$AC:$AC,MATCH($A784,lookup!$A:$A,0)))</f>
        <v>99_NCE</v>
      </c>
      <c r="AN784" s="0" t="str">
        <f aca="false">IF(AND($CF784&lt;&gt;"",IFERROR(INDEX(subsample_country_map!$E:$E,MATCH($CF784,subsample_country_map!$A:$A,0)),"")&lt;&gt;""),INDEX(subsample_country_map!$E:$E,MATCH($CF784,subsample_country_map!$A:$A,0)),INDEX(lookup!$AD:$AD,MATCH($A784,lookup!$A:$A,0)))</f>
        <v>99_NCE</v>
      </c>
      <c r="AO784" s="0" t="str">
        <f aca="false">INDEX(lookup!$Y:$Y,MATCH($A784,lookup!$A:$A,0))</f>
        <v>0_published</v>
      </c>
      <c r="AP784" s="0" t="str">
        <f aca="false">INDEX(lookup!$Z:$Z,MATCH($A784,lookup!$A:$A,0))</f>
        <v>1_VHB high</v>
      </c>
      <c r="AQ784" s="0" t="str">
        <f aca="false">INDEX(lookup!$W:$W,MATCH($A784,lookup!$A:$A,0))</f>
        <v>1_fin/acc/econ</v>
      </c>
      <c r="AS784" s="0" t="s">
        <v>91</v>
      </c>
      <c r="AT784" s="0" t="s">
        <v>397</v>
      </c>
      <c r="AU784" s="0" t="s">
        <v>93</v>
      </c>
      <c r="AV784" s="0" t="s">
        <v>2921</v>
      </c>
      <c r="AW784" s="0" t="s">
        <v>1738</v>
      </c>
      <c r="BA784" s="0" t="n">
        <v>11082</v>
      </c>
      <c r="BB784" s="0" t="s">
        <v>96</v>
      </c>
      <c r="BC784" s="0" t="s">
        <v>1697</v>
      </c>
      <c r="BD784" s="0" t="s">
        <v>43</v>
      </c>
      <c r="BE784" s="0" t="s">
        <v>98</v>
      </c>
      <c r="BI784" s="0" t="s">
        <v>2922</v>
      </c>
      <c r="BJ784" s="0" t="s">
        <v>2812</v>
      </c>
      <c r="BK784" s="0" t="s">
        <v>2375</v>
      </c>
      <c r="BL784" s="0" t="s">
        <v>2923</v>
      </c>
      <c r="BM784" s="0" t="s">
        <v>2814</v>
      </c>
      <c r="BN784" s="0" t="s">
        <v>2815</v>
      </c>
      <c r="BO784" s="0" t="s">
        <v>769</v>
      </c>
      <c r="BP784" s="0" t="s">
        <v>2809</v>
      </c>
      <c r="BQ784" s="0" t="s">
        <v>127</v>
      </c>
      <c r="BT784" s="0" t="n">
        <v>0</v>
      </c>
      <c r="BU784" s="0" t="s">
        <v>2816</v>
      </c>
      <c r="BW784" s="0" t="n">
        <v>2007</v>
      </c>
      <c r="BX784" s="0" t="n">
        <v>2016</v>
      </c>
      <c r="BY784" s="0" t="s">
        <v>2817</v>
      </c>
      <c r="BZ784" s="0" t="n">
        <v>2011.5</v>
      </c>
      <c r="CA784" s="0" t="n">
        <v>0.1</v>
      </c>
      <c r="CB784" s="0" t="n">
        <v>0</v>
      </c>
      <c r="CC784" s="0" t="n">
        <v>1</v>
      </c>
      <c r="CD784" s="0" t="n">
        <v>0.0243927552523191</v>
      </c>
      <c r="CE784" s="0" t="n">
        <v>1</v>
      </c>
    </row>
    <row r="785" customFormat="false" ht="15" hidden="false" customHeight="false" outlineLevel="0" collapsed="false">
      <c r="A785" s="0" t="s">
        <v>2809</v>
      </c>
      <c r="B785" s="0" t="n">
        <v>2090</v>
      </c>
      <c r="C785" s="0" t="n">
        <v>0.035205918326216</v>
      </c>
      <c r="D785" s="0" t="n">
        <v>11082</v>
      </c>
      <c r="E785" s="0" t="n">
        <f aca="false">IF(ISNUMBER($BA785),$BA785,IF(AND(ISNUMBER($D785),ISNUMBER($BW785),ISNUMBER($BX785)),$D785*($BX785-$BW785+1),""))</f>
        <v>11082</v>
      </c>
      <c r="H785" s="0" t="s">
        <v>118</v>
      </c>
      <c r="I785" s="0" t="s">
        <v>344</v>
      </c>
      <c r="J785" s="0" t="n">
        <f aca="false">IF($BW785&lt;&gt;"",$BW785,"")</f>
        <v>2007</v>
      </c>
      <c r="K785" s="0" t="n">
        <f aca="false">IF($BX785&lt;&gt;"",$BX785,"")</f>
        <v>2016</v>
      </c>
      <c r="L785" s="0" t="n">
        <f aca="false">IF(AND(ISNUMBER($BW785),ISNUMBER($BX785)),($BW785+$BX785)/2,"")</f>
        <v>2011.5</v>
      </c>
      <c r="M785" s="0" t="n">
        <f aca="false">IF($L785&lt;&gt;"",$L785,"")</f>
        <v>2011.5</v>
      </c>
      <c r="N785" s="0" t="n">
        <f aca="false">IF(AND(ISNUMBER($BW785),ISNUMBER($BX785)),MIN(1,MAX(0,($BX785-2016+1)/($BX785-$BW785+1))),"")</f>
        <v>0.1</v>
      </c>
      <c r="O785" s="0" t="n">
        <f aca="false">IF(AND(ISNUMBER($BW785),ISNUMBER($BX785)),MIN(1,MAX(0,($BX785-2017+1)/($BX785-$BW785+1))),"")</f>
        <v>0</v>
      </c>
      <c r="P785" s="0" t="n">
        <f aca="false">IF(AND(ISNUMBER($BW785),ISNUMBER($BX785)),MIN(1,MAX(0,($BX785-2018+1)/($BX785-$BW785+1))),"")</f>
        <v>0</v>
      </c>
      <c r="Q785" s="0" t="n">
        <f aca="false">IF(AND(ISNUMBER($BW785),ISNUMBER($BX785)),MIN(1,MAX(0,($BX785-2019+1)/($BX785-$BW785+1))),"")</f>
        <v>0</v>
      </c>
      <c r="R785" s="0" t="n">
        <f aca="false">IF(AND(ISNUMBER($BW785),ISNUMBER($BX785)),MIN(1,MAX(0,($BX785-2016+1)/($BX785-$BW785+1))),"")</f>
        <v>0.1</v>
      </c>
      <c r="S785" s="0" t="n">
        <f aca="false">IF($L785&lt;&gt;"",IF($L785&gt;=2015.5,1,0),"")</f>
        <v>0</v>
      </c>
      <c r="T785" s="0" t="n">
        <f aca="false">IF($L785&lt;&gt;"",IF($L785&gt;=2016,1,0),"")</f>
        <v>0</v>
      </c>
      <c r="U785" s="0" t="n">
        <f aca="false">IF(ISNUMBER($BX785),IF($BX785&gt;=2016,1,0),"")</f>
        <v>1</v>
      </c>
      <c r="V785" s="0" t="n">
        <f aca="false">IF(ISNUMBER($BW785),IF($BW785&gt;=2016,1,0),"")</f>
        <v>0</v>
      </c>
      <c r="W785" s="0" t="str">
        <f aca="false">IF(AND(ISNUMBER($BW785),ISNUMBER($BX785)),IF($BW785&gt;=2016,"post-only",IF($BX785&lt;2016,"pre-only","mixed")),"")</f>
        <v>mixed</v>
      </c>
      <c r="X785" s="0" t="n">
        <f aca="false">IF(AND(ISNUMBER($BW785),ISNUMBER($BX785)),MIN(1,MAX(0,($BX785-2017+1)/($BX785-$BW785+1))),"")</f>
        <v>0</v>
      </c>
      <c r="Y785" s="0" t="n">
        <f aca="false">IF(AND(ISNUMBER($BW785),ISNUMBER($BX785)),MIN(1,MAX(0,($BX785-2018+1)/($BX785-$BW785+1))),"")</f>
        <v>0</v>
      </c>
      <c r="Z785" s="0" t="n">
        <f aca="false">IF(AND(ISNUMBER($BW785),ISNUMBER($BX785)),MIN(1,MAX(0,($BX785-2019+1)/($BX785-$BW785+1))),"")</f>
        <v>0</v>
      </c>
      <c r="AA785" s="0" t="n">
        <f aca="false">IF(ISNUMBER($BX785),IF($BX785&gt;=2017,1,0),"")</f>
        <v>0</v>
      </c>
      <c r="AB785" s="0" t="n">
        <f aca="false">IF(ISNUMBER($BX785),IF($BX785&gt;=2018,1,0),"")</f>
        <v>0</v>
      </c>
      <c r="AC785" s="0" t="n">
        <f aca="false">IF(ISNUMBER($BX785),IF($BX785&gt;=2019,1,0),"")</f>
        <v>0</v>
      </c>
      <c r="AD785" s="0" t="n">
        <f aca="false">IF($L785&lt;&gt;"",IF($L785&gt;2013,1,0),"")</f>
        <v>0</v>
      </c>
      <c r="AE785" s="0" t="n">
        <f aca="false">IF($L785&lt;&gt;"",1+IF($L785&gt;2011,1,0)+IF($L785&gt;2014,1,0),"")</f>
        <v>2</v>
      </c>
      <c r="AF785" s="0" t="s">
        <v>87</v>
      </c>
      <c r="AG785" s="0" t="s">
        <v>88</v>
      </c>
      <c r="AH785" s="0" t="s">
        <v>89</v>
      </c>
      <c r="AI785" s="0" t="s">
        <v>90</v>
      </c>
      <c r="AJ785" s="0" t="s">
        <v>90</v>
      </c>
      <c r="AK785" s="0" t="str">
        <f aca="false">IF(AND($CF785&lt;&gt;"",IFERROR(INDEX(subsample_country_map!$B:$B,MATCH($CF785,subsample_country_map!$A:$A,0)),"")&lt;&gt;""),INDEX(subsample_country_map!$B:$B,MATCH($CF785,subsample_country_map!$A:$A,0)),INDEX(lookup!$AA:$AA,MATCH($A785,lookup!$A:$A,0)))</f>
        <v>99_NCE</v>
      </c>
      <c r="AL785" s="0" t="str">
        <f aca="false">IF(AND($CF785&lt;&gt;"",IFERROR(INDEX(subsample_country_map!$C:$C,MATCH($CF785,subsample_country_map!$A:$A,0)),"")&lt;&gt;""),INDEX(subsample_country_map!$C:$C,MATCH($CF785,subsample_country_map!$A:$A,0)),INDEX(lookup!$AB:$AB,MATCH($A785,lookup!$A:$A,0)))</f>
        <v>99_NCE</v>
      </c>
      <c r="AM785" s="0" t="str">
        <f aca="false">IF(AND($CF785&lt;&gt;"",IFERROR(INDEX(subsample_country_map!$D:$D,MATCH($CF785,subsample_country_map!$A:$A,0)),"")&lt;&gt;""),INDEX(subsample_country_map!$D:$D,MATCH($CF785,subsample_country_map!$A:$A,0)),INDEX(lookup!$AC:$AC,MATCH($A785,lookup!$A:$A,0)))</f>
        <v>99_NCE</v>
      </c>
      <c r="AN785" s="0" t="str">
        <f aca="false">IF(AND($CF785&lt;&gt;"",IFERROR(INDEX(subsample_country_map!$E:$E,MATCH($CF785,subsample_country_map!$A:$A,0)),"")&lt;&gt;""),INDEX(subsample_country_map!$E:$E,MATCH($CF785,subsample_country_map!$A:$A,0)),INDEX(lookup!$AD:$AD,MATCH($A785,lookup!$A:$A,0)))</f>
        <v>99_NCE</v>
      </c>
      <c r="AO785" s="0" t="str">
        <f aca="false">INDEX(lookup!$Y:$Y,MATCH($A785,lookup!$A:$A,0))</f>
        <v>0_published</v>
      </c>
      <c r="AP785" s="0" t="str">
        <f aca="false">INDEX(lookup!$Z:$Z,MATCH($A785,lookup!$A:$A,0))</f>
        <v>1_VHB high</v>
      </c>
      <c r="AQ785" s="0" t="str">
        <f aca="false">INDEX(lookup!$W:$W,MATCH($A785,lookup!$A:$A,0))</f>
        <v>1_fin/acc/econ</v>
      </c>
      <c r="AS785" s="0" t="s">
        <v>91</v>
      </c>
      <c r="AT785" s="0" t="s">
        <v>397</v>
      </c>
      <c r="AU785" s="0" t="s">
        <v>93</v>
      </c>
      <c r="AV785" s="0" t="s">
        <v>2924</v>
      </c>
      <c r="AW785" s="0" t="s">
        <v>2925</v>
      </c>
      <c r="BA785" s="0" t="n">
        <v>11082</v>
      </c>
      <c r="BB785" s="0" t="s">
        <v>96</v>
      </c>
      <c r="BC785" s="0" t="s">
        <v>1697</v>
      </c>
      <c r="BD785" s="0" t="s">
        <v>43</v>
      </c>
      <c r="BE785" s="0" t="s">
        <v>98</v>
      </c>
      <c r="BI785" s="0" t="s">
        <v>2922</v>
      </c>
      <c r="BJ785" s="0" t="s">
        <v>2820</v>
      </c>
      <c r="BK785" s="0" t="s">
        <v>2375</v>
      </c>
      <c r="BL785" s="0" t="s">
        <v>2926</v>
      </c>
      <c r="BM785" s="0" t="s">
        <v>2814</v>
      </c>
      <c r="BN785" s="0" t="s">
        <v>2815</v>
      </c>
      <c r="BO785" s="0" t="s">
        <v>769</v>
      </c>
      <c r="BP785" s="0" t="s">
        <v>2809</v>
      </c>
      <c r="BQ785" s="0" t="s">
        <v>127</v>
      </c>
      <c r="BT785" s="0" t="n">
        <v>0</v>
      </c>
      <c r="BU785" s="0" t="s">
        <v>2816</v>
      </c>
      <c r="BW785" s="0" t="n">
        <v>2007</v>
      </c>
      <c r="BX785" s="0" t="n">
        <v>2016</v>
      </c>
      <c r="BY785" s="0" t="s">
        <v>2817</v>
      </c>
      <c r="BZ785" s="0" t="n">
        <v>2011.5</v>
      </c>
      <c r="CA785" s="0" t="n">
        <v>0.1</v>
      </c>
      <c r="CB785" s="0" t="n">
        <v>0</v>
      </c>
      <c r="CC785" s="0" t="n">
        <v>1</v>
      </c>
      <c r="CD785" s="0" t="n">
        <v>0.0352204745564497</v>
      </c>
      <c r="CE785" s="0" t="n">
        <v>1</v>
      </c>
    </row>
    <row r="786" customFormat="false" ht="15" hidden="false" customHeight="false" outlineLevel="0" collapsed="false">
      <c r="A786" s="0" t="s">
        <v>2927</v>
      </c>
      <c r="B786" s="0" t="n">
        <v>2091</v>
      </c>
      <c r="C786" s="0" t="n">
        <v>0.34</v>
      </c>
      <c r="D786" s="0" t="n">
        <v>948</v>
      </c>
      <c r="E786" s="0" t="n">
        <f aca="false">IF(ISNUMBER($BA786),$BA786,IF(AND(ISNUMBER($D786),ISNUMBER($BW786),ISNUMBER($BX786)),$D786*($BX786-$BW786+1),""))</f>
        <v>2844</v>
      </c>
      <c r="H786" s="0" t="s">
        <v>85</v>
      </c>
      <c r="I786" s="0" t="s">
        <v>86</v>
      </c>
      <c r="J786" s="0" t="n">
        <f aca="false">IF($BW786&lt;&gt;"",$BW786,"")</f>
        <v>2014</v>
      </c>
      <c r="K786" s="0" t="n">
        <f aca="false">IF($BX786&lt;&gt;"",$BX786,"")</f>
        <v>2016</v>
      </c>
      <c r="L786" s="0" t="n">
        <f aca="false">IF(AND(ISNUMBER($BW786),ISNUMBER($BX786)),($BW786+$BX786)/2,"")</f>
        <v>2015</v>
      </c>
      <c r="M786" s="0" t="n">
        <f aca="false">IF($L786&lt;&gt;"",$L786,"")</f>
        <v>2015</v>
      </c>
      <c r="N786" s="0" t="n">
        <f aca="false">IF(AND(ISNUMBER($BW786),ISNUMBER($BX786)),MIN(1,MAX(0,($BX786-2016+1)/($BX786-$BW786+1))),"")</f>
        <v>0.333333333333333</v>
      </c>
      <c r="O786" s="0" t="n">
        <f aca="false">IF(AND(ISNUMBER($BW786),ISNUMBER($BX786)),MIN(1,MAX(0,($BX786-2017+1)/($BX786-$BW786+1))),"")</f>
        <v>0</v>
      </c>
      <c r="P786" s="0" t="n">
        <f aca="false">IF(AND(ISNUMBER($BW786),ISNUMBER($BX786)),MIN(1,MAX(0,($BX786-2018+1)/($BX786-$BW786+1))),"")</f>
        <v>0</v>
      </c>
      <c r="Q786" s="0" t="n">
        <f aca="false">IF(AND(ISNUMBER($BW786),ISNUMBER($BX786)),MIN(1,MAX(0,($BX786-2019+1)/($BX786-$BW786+1))),"")</f>
        <v>0</v>
      </c>
      <c r="R786" s="0" t="n">
        <f aca="false">IF(AND(ISNUMBER($BW786),ISNUMBER($BX786)),MIN(1,MAX(0,($BX786-2016+1)/($BX786-$BW786+1))),"")</f>
        <v>0.333333333333333</v>
      </c>
      <c r="S786" s="0" t="n">
        <f aca="false">IF($L786&lt;&gt;"",IF($L786&gt;=2015.5,1,0),"")</f>
        <v>0</v>
      </c>
      <c r="T786" s="0" t="n">
        <f aca="false">IF($L786&lt;&gt;"",IF($L786&gt;=2016,1,0),"")</f>
        <v>0</v>
      </c>
      <c r="U786" s="0" t="n">
        <f aca="false">IF(ISNUMBER($BX786),IF($BX786&gt;=2016,1,0),"")</f>
        <v>1</v>
      </c>
      <c r="V786" s="0" t="n">
        <f aca="false">IF(ISNUMBER($BW786),IF($BW786&gt;=2016,1,0),"")</f>
        <v>0</v>
      </c>
      <c r="W786" s="0" t="str">
        <f aca="false">IF(AND(ISNUMBER($BW786),ISNUMBER($BX786)),IF($BW786&gt;=2016,"post-only",IF($BX786&lt;2016,"pre-only","mixed")),"")</f>
        <v>mixed</v>
      </c>
      <c r="X786" s="0" t="n">
        <f aca="false">IF(AND(ISNUMBER($BW786),ISNUMBER($BX786)),MIN(1,MAX(0,($BX786-2017+1)/($BX786-$BW786+1))),"")</f>
        <v>0</v>
      </c>
      <c r="Y786" s="0" t="n">
        <f aca="false">IF(AND(ISNUMBER($BW786),ISNUMBER($BX786)),MIN(1,MAX(0,($BX786-2018+1)/($BX786-$BW786+1))),"")</f>
        <v>0</v>
      </c>
      <c r="Z786" s="0" t="n">
        <f aca="false">IF(AND(ISNUMBER($BW786),ISNUMBER($BX786)),MIN(1,MAX(0,($BX786-2019+1)/($BX786-$BW786+1))),"")</f>
        <v>0</v>
      </c>
      <c r="AA786" s="0" t="n">
        <f aca="false">IF(ISNUMBER($BX786),IF($BX786&gt;=2017,1,0),"")</f>
        <v>0</v>
      </c>
      <c r="AB786" s="0" t="n">
        <f aca="false">IF(ISNUMBER($BX786),IF($BX786&gt;=2018,1,0),"")</f>
        <v>0</v>
      </c>
      <c r="AC786" s="0" t="n">
        <f aca="false">IF(ISNUMBER($BX786),IF($BX786&gt;=2019,1,0),"")</f>
        <v>0</v>
      </c>
      <c r="AD786" s="0" t="n">
        <f aca="false">IF($L786&lt;&gt;"",IF($L786&gt;2013,1,0),"")</f>
        <v>1</v>
      </c>
      <c r="AE786" s="0" t="n">
        <f aca="false">IF($L786&lt;&gt;"",1+IF($L786&gt;2011,1,0)+IF($L786&gt;2014,1,0),"")</f>
        <v>3</v>
      </c>
      <c r="AF786" s="0" t="s">
        <v>87</v>
      </c>
      <c r="AG786" s="0" t="s">
        <v>88</v>
      </c>
      <c r="AH786" s="0" t="s">
        <v>89</v>
      </c>
      <c r="AI786" s="0" t="s">
        <v>497</v>
      </c>
      <c r="AJ786" s="0" t="s">
        <v>497</v>
      </c>
      <c r="AK786" s="0" t="str">
        <f aca="false">IF(AND($CF786&lt;&gt;"",IFERROR(INDEX(subsample_country_map!$B:$B,MATCH($CF786,subsample_country_map!$A:$A,0)),"")&lt;&gt;""),INDEX(subsample_country_map!$B:$B,MATCH($CF786,subsample_country_map!$A:$A,0)),INDEX(lookup!$AA:$AA,MATCH($A786,lookup!$A:$A,0)))</f>
        <v>3_AsiaPac</v>
      </c>
      <c r="AL786" s="0" t="str">
        <f aca="false">IF(AND($CF786&lt;&gt;"",IFERROR(INDEX(subsample_country_map!$C:$C,MATCH($CF786,subsample_country_map!$A:$A,0)),"")&lt;&gt;""),INDEX(subsample_country_map!$C:$C,MATCH($CF786,subsample_country_map!$A:$A,0)),INDEX(lookup!$AB:$AB,MATCH($A786,lookup!$A:$A,0)))</f>
        <v>2_developing</v>
      </c>
      <c r="AM786" s="0" t="str">
        <f aca="false">IF(AND($CF786&lt;&gt;"",IFERROR(INDEX(subsample_country_map!$D:$D,MATCH($CF786,subsample_country_map!$A:$A,0)),"")&lt;&gt;""),INDEX(subsample_country_map!$D:$D,MATCH($CF786,subsample_country_map!$A:$A,0)),INDEX(lookup!$AC:$AC,MATCH($A786,lookup!$A:$A,0)))</f>
        <v>2_non_western</v>
      </c>
      <c r="AN786" s="0" t="str">
        <f aca="false">IF(AND($CF786&lt;&gt;"",IFERROR(INDEX(subsample_country_map!$E:$E,MATCH($CF786,subsample_country_map!$A:$A,0)),"")&lt;&gt;""),INDEX(subsample_country_map!$E:$E,MATCH($CF786,subsample_country_map!$A:$A,0)),INDEX(lookup!$AD:$AD,MATCH($A786,lookup!$A:$A,0)))</f>
        <v>2_civil law</v>
      </c>
      <c r="AO786" s="0" t="str">
        <f aca="false">INDEX(lookup!$Y:$Y,MATCH($A786,lookup!$A:$A,0))</f>
        <v>0_published</v>
      </c>
      <c r="AP786" s="0" t="str">
        <f aca="false">INDEX(lookup!$Z:$Z,MATCH($A786,lookup!$A:$A,0))</f>
        <v>1_VHB high</v>
      </c>
      <c r="AQ786" s="0" t="str">
        <f aca="false">INDEX(lookup!$W:$W,MATCH($A786,lookup!$A:$A,0))</f>
        <v>2_sust</v>
      </c>
      <c r="AS786" s="0" t="s">
        <v>91</v>
      </c>
      <c r="AT786" s="0" t="s">
        <v>397</v>
      </c>
      <c r="AU786" s="0" t="s">
        <v>93</v>
      </c>
      <c r="AZ786" s="0" t="s">
        <v>2928</v>
      </c>
      <c r="BA786" s="0" t="s">
        <v>95</v>
      </c>
      <c r="BB786" s="0" t="s">
        <v>347</v>
      </c>
      <c r="BC786" s="0" t="s">
        <v>97</v>
      </c>
      <c r="BD786" s="0" t="s">
        <v>97</v>
      </c>
      <c r="BE786" s="0" t="s">
        <v>98</v>
      </c>
      <c r="BI786" s="0" t="s">
        <v>99</v>
      </c>
      <c r="BJ786" s="0" t="s">
        <v>2929</v>
      </c>
      <c r="BK786" s="0" t="s">
        <v>750</v>
      </c>
      <c r="BL786" s="0" t="s">
        <v>2930</v>
      </c>
      <c r="BM786" s="0" t="s">
        <v>2931</v>
      </c>
      <c r="BN786" s="0" t="s">
        <v>2932</v>
      </c>
      <c r="BO786" s="0" t="s">
        <v>769</v>
      </c>
      <c r="BP786" s="0" t="s">
        <v>2927</v>
      </c>
      <c r="BQ786" s="0" t="s">
        <v>85</v>
      </c>
      <c r="BT786" s="0" t="n">
        <v>0</v>
      </c>
      <c r="BU786" s="0" t="s">
        <v>2933</v>
      </c>
      <c r="BW786" s="0" t="n">
        <v>2014</v>
      </c>
      <c r="BX786" s="0" t="n">
        <v>2016</v>
      </c>
      <c r="BY786" s="0" t="s">
        <v>2934</v>
      </c>
      <c r="BZ786" s="0" t="n">
        <v>2015</v>
      </c>
      <c r="CA786" s="0" t="n">
        <v>0.333333333333333</v>
      </c>
      <c r="CB786" s="0" t="n">
        <v>0</v>
      </c>
      <c r="CC786" s="0" t="n">
        <v>1</v>
      </c>
      <c r="CD786" s="0" t="n">
        <v>0.354092528962243</v>
      </c>
      <c r="CE786" s="0" t="n">
        <v>1</v>
      </c>
    </row>
    <row r="787" customFormat="false" ht="15" hidden="false" customHeight="false" outlineLevel="0" collapsed="false">
      <c r="A787" s="0" t="s">
        <v>2927</v>
      </c>
      <c r="B787" s="0" t="n">
        <v>2092</v>
      </c>
      <c r="C787" s="0" t="n">
        <v>-0.053</v>
      </c>
      <c r="D787" s="0" t="n">
        <v>948</v>
      </c>
      <c r="E787" s="0" t="n">
        <f aca="false">IF(ISNUMBER($BA787),$BA787,IF(AND(ISNUMBER($D787),ISNUMBER($BW787),ISNUMBER($BX787)),$D787*($BX787-$BW787+1),""))</f>
        <v>2844</v>
      </c>
      <c r="H787" s="0" t="s">
        <v>85</v>
      </c>
      <c r="I787" s="0" t="s">
        <v>86</v>
      </c>
      <c r="J787" s="0" t="n">
        <f aca="false">IF($BW787&lt;&gt;"",$BW787,"")</f>
        <v>2014</v>
      </c>
      <c r="K787" s="0" t="n">
        <f aca="false">IF($BX787&lt;&gt;"",$BX787,"")</f>
        <v>2016</v>
      </c>
      <c r="L787" s="0" t="n">
        <f aca="false">IF(AND(ISNUMBER($BW787),ISNUMBER($BX787)),($BW787+$BX787)/2,"")</f>
        <v>2015</v>
      </c>
      <c r="M787" s="0" t="n">
        <f aca="false">IF($L787&lt;&gt;"",$L787,"")</f>
        <v>2015</v>
      </c>
      <c r="N787" s="0" t="n">
        <f aca="false">IF(AND(ISNUMBER($BW787),ISNUMBER($BX787)),MIN(1,MAX(0,($BX787-2016+1)/($BX787-$BW787+1))),"")</f>
        <v>0.333333333333333</v>
      </c>
      <c r="O787" s="0" t="n">
        <f aca="false">IF(AND(ISNUMBER($BW787),ISNUMBER($BX787)),MIN(1,MAX(0,($BX787-2017+1)/($BX787-$BW787+1))),"")</f>
        <v>0</v>
      </c>
      <c r="P787" s="0" t="n">
        <f aca="false">IF(AND(ISNUMBER($BW787),ISNUMBER($BX787)),MIN(1,MAX(0,($BX787-2018+1)/($BX787-$BW787+1))),"")</f>
        <v>0</v>
      </c>
      <c r="Q787" s="0" t="n">
        <f aca="false">IF(AND(ISNUMBER($BW787),ISNUMBER($BX787)),MIN(1,MAX(0,($BX787-2019+1)/($BX787-$BW787+1))),"")</f>
        <v>0</v>
      </c>
      <c r="R787" s="0" t="n">
        <f aca="false">IF(AND(ISNUMBER($BW787),ISNUMBER($BX787)),MIN(1,MAX(0,($BX787-2016+1)/($BX787-$BW787+1))),"")</f>
        <v>0.333333333333333</v>
      </c>
      <c r="S787" s="0" t="n">
        <f aca="false">IF($L787&lt;&gt;"",IF($L787&gt;=2015.5,1,0),"")</f>
        <v>0</v>
      </c>
      <c r="T787" s="0" t="n">
        <f aca="false">IF($L787&lt;&gt;"",IF($L787&gt;=2016,1,0),"")</f>
        <v>0</v>
      </c>
      <c r="U787" s="0" t="n">
        <f aca="false">IF(ISNUMBER($BX787),IF($BX787&gt;=2016,1,0),"")</f>
        <v>1</v>
      </c>
      <c r="V787" s="0" t="n">
        <f aca="false">IF(ISNUMBER($BW787),IF($BW787&gt;=2016,1,0),"")</f>
        <v>0</v>
      </c>
      <c r="W787" s="0" t="str">
        <f aca="false">IF(AND(ISNUMBER($BW787),ISNUMBER($BX787)),IF($BW787&gt;=2016,"post-only",IF($BX787&lt;2016,"pre-only","mixed")),"")</f>
        <v>mixed</v>
      </c>
      <c r="X787" s="0" t="n">
        <f aca="false">IF(AND(ISNUMBER($BW787),ISNUMBER($BX787)),MIN(1,MAX(0,($BX787-2017+1)/($BX787-$BW787+1))),"")</f>
        <v>0</v>
      </c>
      <c r="Y787" s="0" t="n">
        <f aca="false">IF(AND(ISNUMBER($BW787),ISNUMBER($BX787)),MIN(1,MAX(0,($BX787-2018+1)/($BX787-$BW787+1))),"")</f>
        <v>0</v>
      </c>
      <c r="Z787" s="0" t="n">
        <f aca="false">IF(AND(ISNUMBER($BW787),ISNUMBER($BX787)),MIN(1,MAX(0,($BX787-2019+1)/($BX787-$BW787+1))),"")</f>
        <v>0</v>
      </c>
      <c r="AA787" s="0" t="n">
        <f aca="false">IF(ISNUMBER($BX787),IF($BX787&gt;=2017,1,0),"")</f>
        <v>0</v>
      </c>
      <c r="AB787" s="0" t="n">
        <f aca="false">IF(ISNUMBER($BX787),IF($BX787&gt;=2018,1,0),"")</f>
        <v>0</v>
      </c>
      <c r="AC787" s="0" t="n">
        <f aca="false">IF(ISNUMBER($BX787),IF($BX787&gt;=2019,1,0),"")</f>
        <v>0</v>
      </c>
      <c r="AD787" s="0" t="n">
        <f aca="false">IF($L787&lt;&gt;"",IF($L787&gt;2013,1,0),"")</f>
        <v>1</v>
      </c>
      <c r="AE787" s="0" t="n">
        <f aca="false">IF($L787&lt;&gt;"",1+IF($L787&gt;2011,1,0)+IF($L787&gt;2014,1,0),"")</f>
        <v>3</v>
      </c>
      <c r="AF787" s="0" t="s">
        <v>87</v>
      </c>
      <c r="AG787" s="0" t="s">
        <v>436</v>
      </c>
      <c r="AH787" s="0" t="s">
        <v>89</v>
      </c>
      <c r="AI787" s="0" t="s">
        <v>497</v>
      </c>
      <c r="AJ787" s="0" t="s">
        <v>497</v>
      </c>
      <c r="AK787" s="0" t="str">
        <f aca="false">IF(AND($CF787&lt;&gt;"",IFERROR(INDEX(subsample_country_map!$B:$B,MATCH($CF787,subsample_country_map!$A:$A,0)),"")&lt;&gt;""),INDEX(subsample_country_map!$B:$B,MATCH($CF787,subsample_country_map!$A:$A,0)),INDEX(lookup!$AA:$AA,MATCH($A787,lookup!$A:$A,0)))</f>
        <v>3_AsiaPac</v>
      </c>
      <c r="AL787" s="0" t="str">
        <f aca="false">IF(AND($CF787&lt;&gt;"",IFERROR(INDEX(subsample_country_map!$C:$C,MATCH($CF787,subsample_country_map!$A:$A,0)),"")&lt;&gt;""),INDEX(subsample_country_map!$C:$C,MATCH($CF787,subsample_country_map!$A:$A,0)),INDEX(lookup!$AB:$AB,MATCH($A787,lookup!$A:$A,0)))</f>
        <v>2_developing</v>
      </c>
      <c r="AM787" s="0" t="str">
        <f aca="false">IF(AND($CF787&lt;&gt;"",IFERROR(INDEX(subsample_country_map!$D:$D,MATCH($CF787,subsample_country_map!$A:$A,0)),"")&lt;&gt;""),INDEX(subsample_country_map!$D:$D,MATCH($CF787,subsample_country_map!$A:$A,0)),INDEX(lookup!$AC:$AC,MATCH($A787,lookup!$A:$A,0)))</f>
        <v>2_non_western</v>
      </c>
      <c r="AN787" s="0" t="str">
        <f aca="false">IF(AND($CF787&lt;&gt;"",IFERROR(INDEX(subsample_country_map!$E:$E,MATCH($CF787,subsample_country_map!$A:$A,0)),"")&lt;&gt;""),INDEX(subsample_country_map!$E:$E,MATCH($CF787,subsample_country_map!$A:$A,0)),INDEX(lookup!$AD:$AD,MATCH($A787,lookup!$A:$A,0)))</f>
        <v>2_civil law</v>
      </c>
      <c r="AO787" s="0" t="str">
        <f aca="false">INDEX(lookup!$Y:$Y,MATCH($A787,lookup!$A:$A,0))</f>
        <v>0_published</v>
      </c>
      <c r="AP787" s="0" t="str">
        <f aca="false">INDEX(lookup!$Z:$Z,MATCH($A787,lookup!$A:$A,0))</f>
        <v>1_VHB high</v>
      </c>
      <c r="AQ787" s="0" t="str">
        <f aca="false">INDEX(lookup!$W:$W,MATCH($A787,lookup!$A:$A,0))</f>
        <v>2_sust</v>
      </c>
      <c r="AS787" s="0" t="s">
        <v>91</v>
      </c>
      <c r="AT787" s="0" t="s">
        <v>111</v>
      </c>
      <c r="AU787" s="0" t="s">
        <v>93</v>
      </c>
      <c r="AZ787" s="0" t="s">
        <v>2935</v>
      </c>
      <c r="BA787" s="0" t="s">
        <v>95</v>
      </c>
      <c r="BB787" s="0" t="s">
        <v>95</v>
      </c>
      <c r="BC787" s="0" t="s">
        <v>97</v>
      </c>
      <c r="BD787" s="0" t="s">
        <v>97</v>
      </c>
      <c r="BE787" s="0" t="s">
        <v>98</v>
      </c>
      <c r="BI787" s="0" t="s">
        <v>99</v>
      </c>
      <c r="BJ787" s="0" t="s">
        <v>2936</v>
      </c>
      <c r="BK787" s="0" t="s">
        <v>750</v>
      </c>
      <c r="BL787" s="0" t="s">
        <v>2937</v>
      </c>
      <c r="BM787" s="0" t="s">
        <v>2938</v>
      </c>
      <c r="BN787" s="0" t="s">
        <v>2932</v>
      </c>
      <c r="BO787" s="0" t="s">
        <v>769</v>
      </c>
      <c r="BP787" s="0" t="s">
        <v>2927</v>
      </c>
      <c r="BQ787" s="0" t="s">
        <v>85</v>
      </c>
      <c r="BT787" s="0" t="n">
        <v>0</v>
      </c>
      <c r="BU787" s="0" t="s">
        <v>2933</v>
      </c>
      <c r="BW787" s="0" t="n">
        <v>2014</v>
      </c>
      <c r="BX787" s="0" t="n">
        <v>2016</v>
      </c>
      <c r="BY787" s="0" t="s">
        <v>2934</v>
      </c>
      <c r="BZ787" s="0" t="n">
        <v>2015</v>
      </c>
      <c r="CA787" s="0" t="n">
        <v>0.333333333333333</v>
      </c>
      <c r="CB787" s="0" t="n">
        <v>0</v>
      </c>
      <c r="CC787" s="0" t="n">
        <v>1</v>
      </c>
      <c r="CD787" s="0" t="n">
        <v>-0.0530497094739486</v>
      </c>
      <c r="CE787" s="0" t="n">
        <v>1</v>
      </c>
    </row>
    <row r="788" customFormat="false" ht="15" hidden="false" customHeight="false" outlineLevel="0" collapsed="false">
      <c r="A788" s="0" t="s">
        <v>2927</v>
      </c>
      <c r="B788" s="0" t="n">
        <v>2093</v>
      </c>
      <c r="C788" s="0" t="n">
        <v>-0.04</v>
      </c>
      <c r="D788" s="0" t="n">
        <v>948</v>
      </c>
      <c r="E788" s="0" t="n">
        <f aca="false">IF(ISNUMBER($BA788),$BA788,IF(AND(ISNUMBER($D788),ISNUMBER($BW788),ISNUMBER($BX788)),$D788*($BX788-$BW788+1),""))</f>
        <v>2844</v>
      </c>
      <c r="H788" s="0" t="s">
        <v>85</v>
      </c>
      <c r="I788" s="0" t="s">
        <v>86</v>
      </c>
      <c r="J788" s="0" t="n">
        <f aca="false">IF($BW788&lt;&gt;"",$BW788,"")</f>
        <v>2014</v>
      </c>
      <c r="K788" s="0" t="n">
        <f aca="false">IF($BX788&lt;&gt;"",$BX788,"")</f>
        <v>2016</v>
      </c>
      <c r="L788" s="0" t="n">
        <f aca="false">IF(AND(ISNUMBER($BW788),ISNUMBER($BX788)),($BW788+$BX788)/2,"")</f>
        <v>2015</v>
      </c>
      <c r="M788" s="0" t="n">
        <f aca="false">IF($L788&lt;&gt;"",$L788,"")</f>
        <v>2015</v>
      </c>
      <c r="N788" s="0" t="n">
        <f aca="false">IF(AND(ISNUMBER($BW788),ISNUMBER($BX788)),MIN(1,MAX(0,($BX788-2016+1)/($BX788-$BW788+1))),"")</f>
        <v>0.333333333333333</v>
      </c>
      <c r="O788" s="0" t="n">
        <f aca="false">IF(AND(ISNUMBER($BW788),ISNUMBER($BX788)),MIN(1,MAX(0,($BX788-2017+1)/($BX788-$BW788+1))),"")</f>
        <v>0</v>
      </c>
      <c r="P788" s="0" t="n">
        <f aca="false">IF(AND(ISNUMBER($BW788),ISNUMBER($BX788)),MIN(1,MAX(0,($BX788-2018+1)/($BX788-$BW788+1))),"")</f>
        <v>0</v>
      </c>
      <c r="Q788" s="0" t="n">
        <f aca="false">IF(AND(ISNUMBER($BW788),ISNUMBER($BX788)),MIN(1,MAX(0,($BX788-2019+1)/($BX788-$BW788+1))),"")</f>
        <v>0</v>
      </c>
      <c r="R788" s="0" t="n">
        <f aca="false">IF(AND(ISNUMBER($BW788),ISNUMBER($BX788)),MIN(1,MAX(0,($BX788-2016+1)/($BX788-$BW788+1))),"")</f>
        <v>0.333333333333333</v>
      </c>
      <c r="S788" s="0" t="n">
        <f aca="false">IF($L788&lt;&gt;"",IF($L788&gt;=2015.5,1,0),"")</f>
        <v>0</v>
      </c>
      <c r="T788" s="0" t="n">
        <f aca="false">IF($L788&lt;&gt;"",IF($L788&gt;=2016,1,0),"")</f>
        <v>0</v>
      </c>
      <c r="U788" s="0" t="n">
        <f aca="false">IF(ISNUMBER($BX788),IF($BX788&gt;=2016,1,0),"")</f>
        <v>1</v>
      </c>
      <c r="V788" s="0" t="n">
        <f aca="false">IF(ISNUMBER($BW788),IF($BW788&gt;=2016,1,0),"")</f>
        <v>0</v>
      </c>
      <c r="W788" s="0" t="str">
        <f aca="false">IF(AND(ISNUMBER($BW788),ISNUMBER($BX788)),IF($BW788&gt;=2016,"post-only",IF($BX788&lt;2016,"pre-only","mixed")),"")</f>
        <v>mixed</v>
      </c>
      <c r="X788" s="0" t="n">
        <f aca="false">IF(AND(ISNUMBER($BW788),ISNUMBER($BX788)),MIN(1,MAX(0,($BX788-2017+1)/($BX788-$BW788+1))),"")</f>
        <v>0</v>
      </c>
      <c r="Y788" s="0" t="n">
        <f aca="false">IF(AND(ISNUMBER($BW788),ISNUMBER($BX788)),MIN(1,MAX(0,($BX788-2018+1)/($BX788-$BW788+1))),"")</f>
        <v>0</v>
      </c>
      <c r="Z788" s="0" t="n">
        <f aca="false">IF(AND(ISNUMBER($BW788),ISNUMBER($BX788)),MIN(1,MAX(0,($BX788-2019+1)/($BX788-$BW788+1))),"")</f>
        <v>0</v>
      </c>
      <c r="AA788" s="0" t="n">
        <f aca="false">IF(ISNUMBER($BX788),IF($BX788&gt;=2017,1,0),"")</f>
        <v>0</v>
      </c>
      <c r="AB788" s="0" t="n">
        <f aca="false">IF(ISNUMBER($BX788),IF($BX788&gt;=2018,1,0),"")</f>
        <v>0</v>
      </c>
      <c r="AC788" s="0" t="n">
        <f aca="false">IF(ISNUMBER($BX788),IF($BX788&gt;=2019,1,0),"")</f>
        <v>0</v>
      </c>
      <c r="AD788" s="0" t="n">
        <f aca="false">IF($L788&lt;&gt;"",IF($L788&gt;2013,1,0),"")</f>
        <v>1</v>
      </c>
      <c r="AE788" s="0" t="n">
        <f aca="false">IF($L788&lt;&gt;"",1+IF($L788&gt;2011,1,0)+IF($L788&gt;2014,1,0),"")</f>
        <v>3</v>
      </c>
      <c r="AF788" s="0" t="s">
        <v>87</v>
      </c>
      <c r="AG788" s="0" t="s">
        <v>436</v>
      </c>
      <c r="AH788" s="0" t="s">
        <v>89</v>
      </c>
      <c r="AI788" s="0" t="s">
        <v>497</v>
      </c>
      <c r="AJ788" s="0" t="s">
        <v>497</v>
      </c>
      <c r="AK788" s="0" t="str">
        <f aca="false">IF(AND($CF788&lt;&gt;"",IFERROR(INDEX(subsample_country_map!$B:$B,MATCH($CF788,subsample_country_map!$A:$A,0)),"")&lt;&gt;""),INDEX(subsample_country_map!$B:$B,MATCH($CF788,subsample_country_map!$A:$A,0)),INDEX(lookup!$AA:$AA,MATCH($A788,lookup!$A:$A,0)))</f>
        <v>3_AsiaPac</v>
      </c>
      <c r="AL788" s="0" t="str">
        <f aca="false">IF(AND($CF788&lt;&gt;"",IFERROR(INDEX(subsample_country_map!$C:$C,MATCH($CF788,subsample_country_map!$A:$A,0)),"")&lt;&gt;""),INDEX(subsample_country_map!$C:$C,MATCH($CF788,subsample_country_map!$A:$A,0)),INDEX(lookup!$AB:$AB,MATCH($A788,lookup!$A:$A,0)))</f>
        <v>2_developing</v>
      </c>
      <c r="AM788" s="0" t="str">
        <f aca="false">IF(AND($CF788&lt;&gt;"",IFERROR(INDEX(subsample_country_map!$D:$D,MATCH($CF788,subsample_country_map!$A:$A,0)),"")&lt;&gt;""),INDEX(subsample_country_map!$D:$D,MATCH($CF788,subsample_country_map!$A:$A,0)),INDEX(lookup!$AC:$AC,MATCH($A788,lookup!$A:$A,0)))</f>
        <v>2_non_western</v>
      </c>
      <c r="AN788" s="0" t="str">
        <f aca="false">IF(AND($CF788&lt;&gt;"",IFERROR(INDEX(subsample_country_map!$E:$E,MATCH($CF788,subsample_country_map!$A:$A,0)),"")&lt;&gt;""),INDEX(subsample_country_map!$E:$E,MATCH($CF788,subsample_country_map!$A:$A,0)),INDEX(lookup!$AD:$AD,MATCH($A788,lookup!$A:$A,0)))</f>
        <v>2_civil law</v>
      </c>
      <c r="AO788" s="0" t="str">
        <f aca="false">INDEX(lookup!$Y:$Y,MATCH($A788,lookup!$A:$A,0))</f>
        <v>0_published</v>
      </c>
      <c r="AP788" s="0" t="str">
        <f aca="false">INDEX(lookup!$Z:$Z,MATCH($A788,lookup!$A:$A,0))</f>
        <v>1_VHB high</v>
      </c>
      <c r="AQ788" s="0" t="str">
        <f aca="false">INDEX(lookup!$W:$W,MATCH($A788,lookup!$A:$A,0))</f>
        <v>2_sust</v>
      </c>
      <c r="AS788" s="0" t="s">
        <v>91</v>
      </c>
      <c r="AT788" s="0" t="s">
        <v>111</v>
      </c>
      <c r="AU788" s="0" t="s">
        <v>93</v>
      </c>
      <c r="AZ788" s="0" t="s">
        <v>2939</v>
      </c>
      <c r="BA788" s="0" t="s">
        <v>95</v>
      </c>
      <c r="BB788" s="0" t="s">
        <v>95</v>
      </c>
      <c r="BC788" s="0" t="s">
        <v>97</v>
      </c>
      <c r="BD788" s="0" t="s">
        <v>97</v>
      </c>
      <c r="BE788" s="0" t="s">
        <v>98</v>
      </c>
      <c r="BI788" s="0" t="s">
        <v>99</v>
      </c>
      <c r="BJ788" s="0" t="s">
        <v>2940</v>
      </c>
      <c r="BK788" s="0" t="s">
        <v>750</v>
      </c>
      <c r="BL788" s="0" t="s">
        <v>2941</v>
      </c>
      <c r="BM788" s="0" t="s">
        <v>2942</v>
      </c>
      <c r="BN788" s="0" t="s">
        <v>2932</v>
      </c>
      <c r="BO788" s="0" t="s">
        <v>769</v>
      </c>
      <c r="BP788" s="0" t="s">
        <v>2927</v>
      </c>
      <c r="BQ788" s="0" t="s">
        <v>85</v>
      </c>
      <c r="BT788" s="0" t="n">
        <v>0</v>
      </c>
      <c r="BU788" s="0" t="s">
        <v>2933</v>
      </c>
      <c r="BW788" s="0" t="n">
        <v>2014</v>
      </c>
      <c r="BX788" s="0" t="n">
        <v>2016</v>
      </c>
      <c r="BY788" s="0" t="s">
        <v>2934</v>
      </c>
      <c r="BZ788" s="0" t="n">
        <v>2015</v>
      </c>
      <c r="CA788" s="0" t="n">
        <v>0.333333333333333</v>
      </c>
      <c r="CB788" s="0" t="n">
        <v>0</v>
      </c>
      <c r="CC788" s="0" t="n">
        <v>1</v>
      </c>
      <c r="CD788" s="0" t="n">
        <v>-0.0400213538367682</v>
      </c>
      <c r="CE788" s="0" t="n">
        <v>1</v>
      </c>
    </row>
    <row r="789" customFormat="false" ht="17.15" hidden="false" customHeight="false" outlineLevel="0" collapsed="false">
      <c r="A789" s="0" t="s">
        <v>2927</v>
      </c>
      <c r="B789" s="0" t="n">
        <v>2094</v>
      </c>
      <c r="C789" s="0" t="n">
        <v>-0.148515058134438</v>
      </c>
      <c r="D789" s="0" t="n">
        <v>948</v>
      </c>
      <c r="E789" s="0" t="n">
        <f aca="false">IF(ISNUMBER($BA789),$BA789,IF(AND(ISNUMBER($D789),ISNUMBER($BW789),ISNUMBER($BX789)),$D789*($BX789-$BW789+1),""))</f>
        <v>948</v>
      </c>
      <c r="H789" s="0" t="s">
        <v>118</v>
      </c>
      <c r="I789" s="0" t="s">
        <v>119</v>
      </c>
      <c r="J789" s="0" t="n">
        <f aca="false">IF($BW789&lt;&gt;"",$BW789,"")</f>
        <v>2014</v>
      </c>
      <c r="K789" s="0" t="n">
        <f aca="false">IF($BX789&lt;&gt;"",$BX789,"")</f>
        <v>2016</v>
      </c>
      <c r="L789" s="0" t="n">
        <f aca="false">IF(AND(ISNUMBER($BW789),ISNUMBER($BX789)),($BW789+$BX789)/2,"")</f>
        <v>2015</v>
      </c>
      <c r="M789" s="0" t="n">
        <f aca="false">IF($L789&lt;&gt;"",$L789,"")</f>
        <v>2015</v>
      </c>
      <c r="N789" s="0" t="n">
        <f aca="false">IF(AND(ISNUMBER($BW789),ISNUMBER($BX789)),MIN(1,MAX(0,($BX789-2016+1)/($BX789-$BW789+1))),"")</f>
        <v>0.333333333333333</v>
      </c>
      <c r="O789" s="0" t="n">
        <f aca="false">IF(AND(ISNUMBER($BW789),ISNUMBER($BX789)),MIN(1,MAX(0,($BX789-2017+1)/($BX789-$BW789+1))),"")</f>
        <v>0</v>
      </c>
      <c r="P789" s="0" t="n">
        <f aca="false">IF(AND(ISNUMBER($BW789),ISNUMBER($BX789)),MIN(1,MAX(0,($BX789-2018+1)/($BX789-$BW789+1))),"")</f>
        <v>0</v>
      </c>
      <c r="Q789" s="0" t="n">
        <f aca="false">IF(AND(ISNUMBER($BW789),ISNUMBER($BX789)),MIN(1,MAX(0,($BX789-2019+1)/($BX789-$BW789+1))),"")</f>
        <v>0</v>
      </c>
      <c r="R789" s="0" t="n">
        <f aca="false">IF(AND(ISNUMBER($BW789),ISNUMBER($BX789)),MIN(1,MAX(0,($BX789-2016+1)/($BX789-$BW789+1))),"")</f>
        <v>0.333333333333333</v>
      </c>
      <c r="S789" s="0" t="n">
        <f aca="false">IF($L789&lt;&gt;"",IF($L789&gt;=2015.5,1,0),"")</f>
        <v>0</v>
      </c>
      <c r="T789" s="0" t="n">
        <f aca="false">IF($L789&lt;&gt;"",IF($L789&gt;=2016,1,0),"")</f>
        <v>0</v>
      </c>
      <c r="U789" s="0" t="n">
        <f aca="false">IF(ISNUMBER($BX789),IF($BX789&gt;=2016,1,0),"")</f>
        <v>1</v>
      </c>
      <c r="V789" s="0" t="n">
        <f aca="false">IF(ISNUMBER($BW789),IF($BW789&gt;=2016,1,0),"")</f>
        <v>0</v>
      </c>
      <c r="W789" s="0" t="str">
        <f aca="false">IF(AND(ISNUMBER($BW789),ISNUMBER($BX789)),IF($BW789&gt;=2016,"post-only",IF($BX789&lt;2016,"pre-only","mixed")),"")</f>
        <v>mixed</v>
      </c>
      <c r="X789" s="0" t="n">
        <f aca="false">IF(AND(ISNUMBER($BW789),ISNUMBER($BX789)),MIN(1,MAX(0,($BX789-2017+1)/($BX789-$BW789+1))),"")</f>
        <v>0</v>
      </c>
      <c r="Y789" s="0" t="n">
        <f aca="false">IF(AND(ISNUMBER($BW789),ISNUMBER($BX789)),MIN(1,MAX(0,($BX789-2018+1)/($BX789-$BW789+1))),"")</f>
        <v>0</v>
      </c>
      <c r="Z789" s="0" t="n">
        <f aca="false">IF(AND(ISNUMBER($BW789),ISNUMBER($BX789)),MIN(1,MAX(0,($BX789-2019+1)/($BX789-$BW789+1))),"")</f>
        <v>0</v>
      </c>
      <c r="AA789" s="0" t="n">
        <f aca="false">IF(ISNUMBER($BX789),IF($BX789&gt;=2017,1,0),"")</f>
        <v>0</v>
      </c>
      <c r="AB789" s="0" t="n">
        <f aca="false">IF(ISNUMBER($BX789),IF($BX789&gt;=2018,1,0),"")</f>
        <v>0</v>
      </c>
      <c r="AC789" s="0" t="n">
        <f aca="false">IF(ISNUMBER($BX789),IF($BX789&gt;=2019,1,0),"")</f>
        <v>0</v>
      </c>
      <c r="AD789" s="0" t="n">
        <f aca="false">IF($L789&lt;&gt;"",IF($L789&gt;2013,1,0),"")</f>
        <v>1</v>
      </c>
      <c r="AE789" s="0" t="n">
        <f aca="false">IF($L789&lt;&gt;"",1+IF($L789&gt;2011,1,0)+IF($L789&gt;2014,1,0),"")</f>
        <v>3</v>
      </c>
      <c r="AF789" s="0" t="s">
        <v>87</v>
      </c>
      <c r="AG789" s="0" t="s">
        <v>88</v>
      </c>
      <c r="AH789" s="0" t="s">
        <v>89</v>
      </c>
      <c r="AI789" s="0" t="s">
        <v>497</v>
      </c>
      <c r="AJ789" s="0" t="s">
        <v>497</v>
      </c>
      <c r="AK789" s="0" t="str">
        <f aca="false">IF(AND($CF789&lt;&gt;"",IFERROR(INDEX(subsample_country_map!$B:$B,MATCH($CF789,subsample_country_map!$A:$A,0)),"")&lt;&gt;""),INDEX(subsample_country_map!$B:$B,MATCH($CF789,subsample_country_map!$A:$A,0)),INDEX(lookup!$AA:$AA,MATCH($A789,lookup!$A:$A,0)))</f>
        <v>3_AsiaPac</v>
      </c>
      <c r="AL789" s="0" t="str">
        <f aca="false">IF(AND($CF789&lt;&gt;"",IFERROR(INDEX(subsample_country_map!$C:$C,MATCH($CF789,subsample_country_map!$A:$A,0)),"")&lt;&gt;""),INDEX(subsample_country_map!$C:$C,MATCH($CF789,subsample_country_map!$A:$A,0)),INDEX(lookup!$AB:$AB,MATCH($A789,lookup!$A:$A,0)))</f>
        <v>2_developing</v>
      </c>
      <c r="AM789" s="0" t="str">
        <f aca="false">IF(AND($CF789&lt;&gt;"",IFERROR(INDEX(subsample_country_map!$D:$D,MATCH($CF789,subsample_country_map!$A:$A,0)),"")&lt;&gt;""),INDEX(subsample_country_map!$D:$D,MATCH($CF789,subsample_country_map!$A:$A,0)),INDEX(lookup!$AC:$AC,MATCH($A789,lookup!$A:$A,0)))</f>
        <v>2_non_western</v>
      </c>
      <c r="AN789" s="0" t="str">
        <f aca="false">IF(AND($CF789&lt;&gt;"",IFERROR(INDEX(subsample_country_map!$E:$E,MATCH($CF789,subsample_country_map!$A:$A,0)),"")&lt;&gt;""),INDEX(subsample_country_map!$E:$E,MATCH($CF789,subsample_country_map!$A:$A,0)),INDEX(lookup!$AD:$AD,MATCH($A789,lookup!$A:$A,0)))</f>
        <v>2_civil law</v>
      </c>
      <c r="AO789" s="0" t="str">
        <f aca="false">INDEX(lookup!$Y:$Y,MATCH($A789,lookup!$A:$A,0))</f>
        <v>0_published</v>
      </c>
      <c r="AP789" s="0" t="str">
        <f aca="false">INDEX(lookup!$Z:$Z,MATCH($A789,lookup!$A:$A,0))</f>
        <v>1_VHB high</v>
      </c>
      <c r="AQ789" s="0" t="str">
        <f aca="false">INDEX(lookup!$W:$W,MATCH($A789,lookup!$A:$A,0))</f>
        <v>2_sust</v>
      </c>
      <c r="AS789" s="0" t="s">
        <v>91</v>
      </c>
      <c r="AT789" s="0" t="s">
        <v>397</v>
      </c>
      <c r="AU789" s="0" t="s">
        <v>93</v>
      </c>
      <c r="AV789" s="0" t="s">
        <v>1306</v>
      </c>
      <c r="AX789" s="0" t="s">
        <v>2943</v>
      </c>
      <c r="BA789" s="0" t="n">
        <v>948</v>
      </c>
      <c r="BB789" s="0" t="s">
        <v>347</v>
      </c>
      <c r="BC789" s="0" t="s">
        <v>2944</v>
      </c>
      <c r="BD789" s="0" t="s">
        <v>142</v>
      </c>
      <c r="BE789" s="0" t="s">
        <v>98</v>
      </c>
      <c r="BI789" s="0" t="s">
        <v>124</v>
      </c>
      <c r="BJ789" s="0" t="s">
        <v>2945</v>
      </c>
      <c r="BK789" s="0" t="s">
        <v>750</v>
      </c>
      <c r="BL789" s="0" t="s">
        <v>2946</v>
      </c>
      <c r="BM789" s="0" t="s">
        <v>2931</v>
      </c>
      <c r="BN789" s="0" t="s">
        <v>2932</v>
      </c>
      <c r="BO789" s="0" t="s">
        <v>769</v>
      </c>
      <c r="BP789" s="0" t="s">
        <v>2927</v>
      </c>
      <c r="BQ789" s="0" t="s">
        <v>127</v>
      </c>
      <c r="BT789" s="0" t="n">
        <v>0</v>
      </c>
      <c r="BU789" s="0" t="s">
        <v>2933</v>
      </c>
      <c r="BW789" s="0" t="n">
        <v>2014</v>
      </c>
      <c r="BX789" s="0" t="n">
        <v>2016</v>
      </c>
      <c r="BY789" s="0" t="s">
        <v>2934</v>
      </c>
      <c r="BZ789" s="0" t="n">
        <v>2015</v>
      </c>
      <c r="CA789" s="0" t="n">
        <v>0.333333333333333</v>
      </c>
      <c r="CB789" s="0" t="n">
        <v>0</v>
      </c>
      <c r="CC789" s="0" t="n">
        <v>1</v>
      </c>
      <c r="CD789" s="0" t="n">
        <v>-0.14962165873652</v>
      </c>
      <c r="CE789" s="0" t="n">
        <v>1</v>
      </c>
    </row>
    <row r="790" customFormat="false" ht="17.15" hidden="false" customHeight="false" outlineLevel="0" collapsed="false">
      <c r="A790" s="0" t="s">
        <v>2927</v>
      </c>
      <c r="B790" s="0" t="n">
        <v>2095</v>
      </c>
      <c r="C790" s="0" t="n">
        <v>-0.143578222704159</v>
      </c>
      <c r="D790" s="0" t="n">
        <v>948</v>
      </c>
      <c r="E790" s="0" t="n">
        <f aca="false">IF(ISNUMBER($BA790),$BA790,IF(AND(ISNUMBER($D790),ISNUMBER($BW790),ISNUMBER($BX790)),$D790*($BX790-$BW790+1),""))</f>
        <v>948</v>
      </c>
      <c r="H790" s="0" t="s">
        <v>118</v>
      </c>
      <c r="I790" s="0" t="s">
        <v>119</v>
      </c>
      <c r="J790" s="0" t="n">
        <f aca="false">IF($BW790&lt;&gt;"",$BW790,"")</f>
        <v>2014</v>
      </c>
      <c r="K790" s="0" t="n">
        <f aca="false">IF($BX790&lt;&gt;"",$BX790,"")</f>
        <v>2016</v>
      </c>
      <c r="L790" s="0" t="n">
        <f aca="false">IF(AND(ISNUMBER($BW790),ISNUMBER($BX790)),($BW790+$BX790)/2,"")</f>
        <v>2015</v>
      </c>
      <c r="M790" s="0" t="n">
        <f aca="false">IF($L790&lt;&gt;"",$L790,"")</f>
        <v>2015</v>
      </c>
      <c r="N790" s="0" t="n">
        <f aca="false">IF(AND(ISNUMBER($BW790),ISNUMBER($BX790)),MIN(1,MAX(0,($BX790-2016+1)/($BX790-$BW790+1))),"")</f>
        <v>0.333333333333333</v>
      </c>
      <c r="O790" s="0" t="n">
        <f aca="false">IF(AND(ISNUMBER($BW790),ISNUMBER($BX790)),MIN(1,MAX(0,($BX790-2017+1)/($BX790-$BW790+1))),"")</f>
        <v>0</v>
      </c>
      <c r="P790" s="0" t="n">
        <f aca="false">IF(AND(ISNUMBER($BW790),ISNUMBER($BX790)),MIN(1,MAX(0,($BX790-2018+1)/($BX790-$BW790+1))),"")</f>
        <v>0</v>
      </c>
      <c r="Q790" s="0" t="n">
        <f aca="false">IF(AND(ISNUMBER($BW790),ISNUMBER($BX790)),MIN(1,MAX(0,($BX790-2019+1)/($BX790-$BW790+1))),"")</f>
        <v>0</v>
      </c>
      <c r="R790" s="0" t="n">
        <f aca="false">IF(AND(ISNUMBER($BW790),ISNUMBER($BX790)),MIN(1,MAX(0,($BX790-2016+1)/($BX790-$BW790+1))),"")</f>
        <v>0.333333333333333</v>
      </c>
      <c r="S790" s="0" t="n">
        <f aca="false">IF($L790&lt;&gt;"",IF($L790&gt;=2015.5,1,0),"")</f>
        <v>0</v>
      </c>
      <c r="T790" s="0" t="n">
        <f aca="false">IF($L790&lt;&gt;"",IF($L790&gt;=2016,1,0),"")</f>
        <v>0</v>
      </c>
      <c r="U790" s="0" t="n">
        <f aca="false">IF(ISNUMBER($BX790),IF($BX790&gt;=2016,1,0),"")</f>
        <v>1</v>
      </c>
      <c r="V790" s="0" t="n">
        <f aca="false">IF(ISNUMBER($BW790),IF($BW790&gt;=2016,1,0),"")</f>
        <v>0</v>
      </c>
      <c r="W790" s="0" t="str">
        <f aca="false">IF(AND(ISNUMBER($BW790),ISNUMBER($BX790)),IF($BW790&gt;=2016,"post-only",IF($BX790&lt;2016,"pre-only","mixed")),"")</f>
        <v>mixed</v>
      </c>
      <c r="X790" s="0" t="n">
        <f aca="false">IF(AND(ISNUMBER($BW790),ISNUMBER($BX790)),MIN(1,MAX(0,($BX790-2017+1)/($BX790-$BW790+1))),"")</f>
        <v>0</v>
      </c>
      <c r="Y790" s="0" t="n">
        <f aca="false">IF(AND(ISNUMBER($BW790),ISNUMBER($BX790)),MIN(1,MAX(0,($BX790-2018+1)/($BX790-$BW790+1))),"")</f>
        <v>0</v>
      </c>
      <c r="Z790" s="0" t="n">
        <f aca="false">IF(AND(ISNUMBER($BW790),ISNUMBER($BX790)),MIN(1,MAX(0,($BX790-2019+1)/($BX790-$BW790+1))),"")</f>
        <v>0</v>
      </c>
      <c r="AA790" s="0" t="n">
        <f aca="false">IF(ISNUMBER($BX790),IF($BX790&gt;=2017,1,0),"")</f>
        <v>0</v>
      </c>
      <c r="AB790" s="0" t="n">
        <f aca="false">IF(ISNUMBER($BX790),IF($BX790&gt;=2018,1,0),"")</f>
        <v>0</v>
      </c>
      <c r="AC790" s="0" t="n">
        <f aca="false">IF(ISNUMBER($BX790),IF($BX790&gt;=2019,1,0),"")</f>
        <v>0</v>
      </c>
      <c r="AD790" s="0" t="n">
        <f aca="false">IF($L790&lt;&gt;"",IF($L790&gt;2013,1,0),"")</f>
        <v>1</v>
      </c>
      <c r="AE790" s="0" t="n">
        <f aca="false">IF($L790&lt;&gt;"",1+IF($L790&gt;2011,1,0)+IF($L790&gt;2014,1,0),"")</f>
        <v>3</v>
      </c>
      <c r="AF790" s="0" t="s">
        <v>87</v>
      </c>
      <c r="AG790" s="0" t="s">
        <v>88</v>
      </c>
      <c r="AH790" s="0" t="s">
        <v>89</v>
      </c>
      <c r="AI790" s="0" t="s">
        <v>497</v>
      </c>
      <c r="AJ790" s="0" t="s">
        <v>497</v>
      </c>
      <c r="AK790" s="0" t="str">
        <f aca="false">IF(AND($CF790&lt;&gt;"",IFERROR(INDEX(subsample_country_map!$B:$B,MATCH($CF790,subsample_country_map!$A:$A,0)),"")&lt;&gt;""),INDEX(subsample_country_map!$B:$B,MATCH($CF790,subsample_country_map!$A:$A,0)),INDEX(lookup!$AA:$AA,MATCH($A790,lookup!$A:$A,0)))</f>
        <v>3_AsiaPac</v>
      </c>
      <c r="AL790" s="0" t="str">
        <f aca="false">IF(AND($CF790&lt;&gt;"",IFERROR(INDEX(subsample_country_map!$C:$C,MATCH($CF790,subsample_country_map!$A:$A,0)),"")&lt;&gt;""),INDEX(subsample_country_map!$C:$C,MATCH($CF790,subsample_country_map!$A:$A,0)),INDEX(lookup!$AB:$AB,MATCH($A790,lookup!$A:$A,0)))</f>
        <v>2_developing</v>
      </c>
      <c r="AM790" s="0" t="str">
        <f aca="false">IF(AND($CF790&lt;&gt;"",IFERROR(INDEX(subsample_country_map!$D:$D,MATCH($CF790,subsample_country_map!$A:$A,0)),"")&lt;&gt;""),INDEX(subsample_country_map!$D:$D,MATCH($CF790,subsample_country_map!$A:$A,0)),INDEX(lookup!$AC:$AC,MATCH($A790,lookup!$A:$A,0)))</f>
        <v>2_non_western</v>
      </c>
      <c r="AN790" s="0" t="str">
        <f aca="false">IF(AND($CF790&lt;&gt;"",IFERROR(INDEX(subsample_country_map!$E:$E,MATCH($CF790,subsample_country_map!$A:$A,0)),"")&lt;&gt;""),INDEX(subsample_country_map!$E:$E,MATCH($CF790,subsample_country_map!$A:$A,0)),INDEX(lookup!$AD:$AD,MATCH($A790,lookup!$A:$A,0)))</f>
        <v>2_civil law</v>
      </c>
      <c r="AO790" s="0" t="str">
        <f aca="false">INDEX(lookup!$Y:$Y,MATCH($A790,lookup!$A:$A,0))</f>
        <v>0_published</v>
      </c>
      <c r="AP790" s="0" t="str">
        <f aca="false">INDEX(lookup!$Z:$Z,MATCH($A790,lookup!$A:$A,0))</f>
        <v>1_VHB high</v>
      </c>
      <c r="AQ790" s="0" t="str">
        <f aca="false">INDEX(lookup!$W:$W,MATCH($A790,lookup!$A:$A,0))</f>
        <v>2_sust</v>
      </c>
      <c r="AS790" s="0" t="s">
        <v>91</v>
      </c>
      <c r="AT790" s="0" t="s">
        <v>397</v>
      </c>
      <c r="AU790" s="0" t="s">
        <v>93</v>
      </c>
      <c r="AV790" s="0" t="s">
        <v>2947</v>
      </c>
      <c r="AX790" s="0" t="s">
        <v>2948</v>
      </c>
      <c r="BA790" s="0" t="n">
        <v>948</v>
      </c>
      <c r="BB790" s="0" t="s">
        <v>347</v>
      </c>
      <c r="BC790" s="0" t="s">
        <v>2944</v>
      </c>
      <c r="BD790" s="0" t="s">
        <v>142</v>
      </c>
      <c r="BE790" s="0" t="s">
        <v>98</v>
      </c>
      <c r="BI790" s="0" t="s">
        <v>124</v>
      </c>
      <c r="BJ790" s="0" t="s">
        <v>2949</v>
      </c>
      <c r="BK790" s="0" t="s">
        <v>750</v>
      </c>
      <c r="BL790" s="0" t="s">
        <v>2950</v>
      </c>
      <c r="BM790" s="0" t="s">
        <v>2931</v>
      </c>
      <c r="BN790" s="0" t="s">
        <v>2932</v>
      </c>
      <c r="BO790" s="0" t="s">
        <v>769</v>
      </c>
      <c r="BP790" s="0" t="s">
        <v>2927</v>
      </c>
      <c r="BQ790" s="0" t="s">
        <v>127</v>
      </c>
      <c r="BT790" s="0" t="n">
        <v>0</v>
      </c>
      <c r="BU790" s="0" t="s">
        <v>2933</v>
      </c>
      <c r="BW790" s="0" t="n">
        <v>2014</v>
      </c>
      <c r="BX790" s="0" t="n">
        <v>2016</v>
      </c>
      <c r="BY790" s="0" t="s">
        <v>2934</v>
      </c>
      <c r="BZ790" s="0" t="n">
        <v>2015</v>
      </c>
      <c r="CA790" s="0" t="n">
        <v>0.333333333333333</v>
      </c>
      <c r="CB790" s="0" t="n">
        <v>0</v>
      </c>
      <c r="CC790" s="0" t="n">
        <v>1</v>
      </c>
      <c r="CD790" s="0" t="n">
        <v>-0.14457721611752</v>
      </c>
      <c r="CE790" s="0" t="n">
        <v>1</v>
      </c>
    </row>
    <row r="791" customFormat="false" ht="17.15" hidden="false" customHeight="false" outlineLevel="0" collapsed="false">
      <c r="A791" s="0" t="s">
        <v>2927</v>
      </c>
      <c r="B791" s="0" t="n">
        <v>2096</v>
      </c>
      <c r="C791" s="0" t="n">
        <v>-0.0469121902717256</v>
      </c>
      <c r="D791" s="0" t="n">
        <v>948</v>
      </c>
      <c r="E791" s="0" t="n">
        <f aca="false">IF(ISNUMBER($BA791),$BA791,IF(AND(ISNUMBER($D791),ISNUMBER($BW791),ISNUMBER($BX791)),$D791*($BX791-$BW791+1),""))</f>
        <v>948</v>
      </c>
      <c r="H791" s="0" t="s">
        <v>118</v>
      </c>
      <c r="I791" s="0" t="s">
        <v>119</v>
      </c>
      <c r="J791" s="0" t="n">
        <f aca="false">IF($BW791&lt;&gt;"",$BW791,"")</f>
        <v>2014</v>
      </c>
      <c r="K791" s="0" t="n">
        <f aca="false">IF($BX791&lt;&gt;"",$BX791,"")</f>
        <v>2016</v>
      </c>
      <c r="L791" s="0" t="n">
        <f aca="false">IF(AND(ISNUMBER($BW791),ISNUMBER($BX791)),($BW791+$BX791)/2,"")</f>
        <v>2015</v>
      </c>
      <c r="M791" s="0" t="n">
        <f aca="false">IF($L791&lt;&gt;"",$L791,"")</f>
        <v>2015</v>
      </c>
      <c r="N791" s="0" t="n">
        <f aca="false">IF(AND(ISNUMBER($BW791),ISNUMBER($BX791)),MIN(1,MAX(0,($BX791-2016+1)/($BX791-$BW791+1))),"")</f>
        <v>0.333333333333333</v>
      </c>
      <c r="O791" s="0" t="n">
        <f aca="false">IF(AND(ISNUMBER($BW791),ISNUMBER($BX791)),MIN(1,MAX(0,($BX791-2017+1)/($BX791-$BW791+1))),"")</f>
        <v>0</v>
      </c>
      <c r="P791" s="0" t="n">
        <f aca="false">IF(AND(ISNUMBER($BW791),ISNUMBER($BX791)),MIN(1,MAX(0,($BX791-2018+1)/($BX791-$BW791+1))),"")</f>
        <v>0</v>
      </c>
      <c r="Q791" s="0" t="n">
        <f aca="false">IF(AND(ISNUMBER($BW791),ISNUMBER($BX791)),MIN(1,MAX(0,($BX791-2019+1)/($BX791-$BW791+1))),"")</f>
        <v>0</v>
      </c>
      <c r="R791" s="0" t="n">
        <f aca="false">IF(AND(ISNUMBER($BW791),ISNUMBER($BX791)),MIN(1,MAX(0,($BX791-2016+1)/($BX791-$BW791+1))),"")</f>
        <v>0.333333333333333</v>
      </c>
      <c r="S791" s="0" t="n">
        <f aca="false">IF($L791&lt;&gt;"",IF($L791&gt;=2015.5,1,0),"")</f>
        <v>0</v>
      </c>
      <c r="T791" s="0" t="n">
        <f aca="false">IF($L791&lt;&gt;"",IF($L791&gt;=2016,1,0),"")</f>
        <v>0</v>
      </c>
      <c r="U791" s="0" t="n">
        <f aca="false">IF(ISNUMBER($BX791),IF($BX791&gt;=2016,1,0),"")</f>
        <v>1</v>
      </c>
      <c r="V791" s="0" t="n">
        <f aca="false">IF(ISNUMBER($BW791),IF($BW791&gt;=2016,1,0),"")</f>
        <v>0</v>
      </c>
      <c r="W791" s="0" t="str">
        <f aca="false">IF(AND(ISNUMBER($BW791),ISNUMBER($BX791)),IF($BW791&gt;=2016,"post-only",IF($BX791&lt;2016,"pre-only","mixed")),"")</f>
        <v>mixed</v>
      </c>
      <c r="X791" s="0" t="n">
        <f aca="false">IF(AND(ISNUMBER($BW791),ISNUMBER($BX791)),MIN(1,MAX(0,($BX791-2017+1)/($BX791-$BW791+1))),"")</f>
        <v>0</v>
      </c>
      <c r="Y791" s="0" t="n">
        <f aca="false">IF(AND(ISNUMBER($BW791),ISNUMBER($BX791)),MIN(1,MAX(0,($BX791-2018+1)/($BX791-$BW791+1))),"")</f>
        <v>0</v>
      </c>
      <c r="Z791" s="0" t="n">
        <f aca="false">IF(AND(ISNUMBER($BW791),ISNUMBER($BX791)),MIN(1,MAX(0,($BX791-2019+1)/($BX791-$BW791+1))),"")</f>
        <v>0</v>
      </c>
      <c r="AA791" s="0" t="n">
        <f aca="false">IF(ISNUMBER($BX791),IF($BX791&gt;=2017,1,0),"")</f>
        <v>0</v>
      </c>
      <c r="AB791" s="0" t="n">
        <f aca="false">IF(ISNUMBER($BX791),IF($BX791&gt;=2018,1,0),"")</f>
        <v>0</v>
      </c>
      <c r="AC791" s="0" t="n">
        <f aca="false">IF(ISNUMBER($BX791),IF($BX791&gt;=2019,1,0),"")</f>
        <v>0</v>
      </c>
      <c r="AD791" s="0" t="n">
        <f aca="false">IF($L791&lt;&gt;"",IF($L791&gt;2013,1,0),"")</f>
        <v>1</v>
      </c>
      <c r="AE791" s="0" t="n">
        <f aca="false">IF($L791&lt;&gt;"",1+IF($L791&gt;2011,1,0)+IF($L791&gt;2014,1,0),"")</f>
        <v>3</v>
      </c>
      <c r="AF791" s="0" t="s">
        <v>87</v>
      </c>
      <c r="AG791" s="0" t="s">
        <v>436</v>
      </c>
      <c r="AH791" s="0" t="s">
        <v>89</v>
      </c>
      <c r="AI791" s="0" t="s">
        <v>497</v>
      </c>
      <c r="AJ791" s="0" t="s">
        <v>497</v>
      </c>
      <c r="AK791" s="0" t="str">
        <f aca="false">IF(AND($CF791&lt;&gt;"",IFERROR(INDEX(subsample_country_map!$B:$B,MATCH($CF791,subsample_country_map!$A:$A,0)),"")&lt;&gt;""),INDEX(subsample_country_map!$B:$B,MATCH($CF791,subsample_country_map!$A:$A,0)),INDEX(lookup!$AA:$AA,MATCH($A791,lookup!$A:$A,0)))</f>
        <v>3_AsiaPac</v>
      </c>
      <c r="AL791" s="0" t="str">
        <f aca="false">IF(AND($CF791&lt;&gt;"",IFERROR(INDEX(subsample_country_map!$C:$C,MATCH($CF791,subsample_country_map!$A:$A,0)),"")&lt;&gt;""),INDEX(subsample_country_map!$C:$C,MATCH($CF791,subsample_country_map!$A:$A,0)),INDEX(lookup!$AB:$AB,MATCH($A791,lookup!$A:$A,0)))</f>
        <v>2_developing</v>
      </c>
      <c r="AM791" s="0" t="str">
        <f aca="false">IF(AND($CF791&lt;&gt;"",IFERROR(INDEX(subsample_country_map!$D:$D,MATCH($CF791,subsample_country_map!$A:$A,0)),"")&lt;&gt;""),INDEX(subsample_country_map!$D:$D,MATCH($CF791,subsample_country_map!$A:$A,0)),INDEX(lookup!$AC:$AC,MATCH($A791,lookup!$A:$A,0)))</f>
        <v>2_non_western</v>
      </c>
      <c r="AN791" s="0" t="str">
        <f aca="false">IF(AND($CF791&lt;&gt;"",IFERROR(INDEX(subsample_country_map!$E:$E,MATCH($CF791,subsample_country_map!$A:$A,0)),"")&lt;&gt;""),INDEX(subsample_country_map!$E:$E,MATCH($CF791,subsample_country_map!$A:$A,0)),INDEX(lookup!$AD:$AD,MATCH($A791,lookup!$A:$A,0)))</f>
        <v>2_civil law</v>
      </c>
      <c r="AO791" s="0" t="str">
        <f aca="false">INDEX(lookup!$Y:$Y,MATCH($A791,lookup!$A:$A,0))</f>
        <v>0_published</v>
      </c>
      <c r="AP791" s="0" t="str">
        <f aca="false">INDEX(lookup!$Z:$Z,MATCH($A791,lookup!$A:$A,0))</f>
        <v>1_VHB high</v>
      </c>
      <c r="AQ791" s="0" t="str">
        <f aca="false">INDEX(lookup!$W:$W,MATCH($A791,lookup!$A:$A,0))</f>
        <v>2_sust</v>
      </c>
      <c r="AS791" s="0" t="s">
        <v>91</v>
      </c>
      <c r="AT791" s="0" t="s">
        <v>111</v>
      </c>
      <c r="AU791" s="0" t="s">
        <v>93</v>
      </c>
      <c r="AV791" s="0" t="s">
        <v>2951</v>
      </c>
      <c r="AX791" s="0" t="s">
        <v>2952</v>
      </c>
      <c r="BA791" s="0" t="n">
        <v>948</v>
      </c>
      <c r="BB791" s="0" t="s">
        <v>95</v>
      </c>
      <c r="BC791" s="0" t="s">
        <v>2944</v>
      </c>
      <c r="BD791" s="0" t="s">
        <v>142</v>
      </c>
      <c r="BE791" s="0" t="s">
        <v>98</v>
      </c>
      <c r="BI791" s="0" t="s">
        <v>124</v>
      </c>
      <c r="BJ791" s="0" t="s">
        <v>2949</v>
      </c>
      <c r="BK791" s="0" t="s">
        <v>750</v>
      </c>
      <c r="BL791" s="0" t="s">
        <v>2953</v>
      </c>
      <c r="BM791" s="0" t="s">
        <v>2942</v>
      </c>
      <c r="BN791" s="0" t="s">
        <v>2932</v>
      </c>
      <c r="BO791" s="0" t="s">
        <v>769</v>
      </c>
      <c r="BP791" s="0" t="s">
        <v>2927</v>
      </c>
      <c r="BQ791" s="0" t="s">
        <v>127</v>
      </c>
      <c r="BT791" s="0" t="n">
        <v>0</v>
      </c>
      <c r="BU791" s="0" t="s">
        <v>2933</v>
      </c>
      <c r="BW791" s="0" t="n">
        <v>2014</v>
      </c>
      <c r="BX791" s="0" t="n">
        <v>2016</v>
      </c>
      <c r="BY791" s="0" t="s">
        <v>2934</v>
      </c>
      <c r="BZ791" s="0" t="n">
        <v>2015</v>
      </c>
      <c r="CA791" s="0" t="n">
        <v>0.333333333333333</v>
      </c>
      <c r="CB791" s="0" t="n">
        <v>0</v>
      </c>
      <c r="CC791" s="0" t="n">
        <v>1</v>
      </c>
      <c r="CD791" s="0" t="n">
        <v>-0.0469466498425446</v>
      </c>
      <c r="CE791" s="0" t="n">
        <v>1</v>
      </c>
    </row>
    <row r="792" customFormat="false" ht="17.15" hidden="false" customHeight="false" outlineLevel="0" collapsed="false">
      <c r="A792" s="0" t="s">
        <v>2927</v>
      </c>
      <c r="B792" s="0" t="n">
        <v>2097</v>
      </c>
      <c r="C792" s="0" t="n">
        <v>-0.131363916824089</v>
      </c>
      <c r="D792" s="0" t="n">
        <v>948</v>
      </c>
      <c r="E792" s="0" t="n">
        <f aca="false">IF(ISNUMBER($BA792),$BA792,IF(AND(ISNUMBER($D792),ISNUMBER($BW792),ISNUMBER($BX792)),$D792*($BX792-$BW792+1),""))</f>
        <v>948</v>
      </c>
      <c r="H792" s="0" t="s">
        <v>118</v>
      </c>
      <c r="I792" s="0" t="s">
        <v>119</v>
      </c>
      <c r="J792" s="0" t="n">
        <f aca="false">IF($BW792&lt;&gt;"",$BW792,"")</f>
        <v>2014</v>
      </c>
      <c r="K792" s="0" t="n">
        <f aca="false">IF($BX792&lt;&gt;"",$BX792,"")</f>
        <v>2016</v>
      </c>
      <c r="L792" s="0" t="n">
        <f aca="false">IF(AND(ISNUMBER($BW792),ISNUMBER($BX792)),($BW792+$BX792)/2,"")</f>
        <v>2015</v>
      </c>
      <c r="M792" s="0" t="n">
        <f aca="false">IF($L792&lt;&gt;"",$L792,"")</f>
        <v>2015</v>
      </c>
      <c r="N792" s="0" t="n">
        <f aca="false">IF(AND(ISNUMBER($BW792),ISNUMBER($BX792)),MIN(1,MAX(0,($BX792-2016+1)/($BX792-$BW792+1))),"")</f>
        <v>0.333333333333333</v>
      </c>
      <c r="O792" s="0" t="n">
        <f aca="false">IF(AND(ISNUMBER($BW792),ISNUMBER($BX792)),MIN(1,MAX(0,($BX792-2017+1)/($BX792-$BW792+1))),"")</f>
        <v>0</v>
      </c>
      <c r="P792" s="0" t="n">
        <f aca="false">IF(AND(ISNUMBER($BW792),ISNUMBER($BX792)),MIN(1,MAX(0,($BX792-2018+1)/($BX792-$BW792+1))),"")</f>
        <v>0</v>
      </c>
      <c r="Q792" s="0" t="n">
        <f aca="false">IF(AND(ISNUMBER($BW792),ISNUMBER($BX792)),MIN(1,MAX(0,($BX792-2019+1)/($BX792-$BW792+1))),"")</f>
        <v>0</v>
      </c>
      <c r="R792" s="0" t="n">
        <f aca="false">IF(AND(ISNUMBER($BW792),ISNUMBER($BX792)),MIN(1,MAX(0,($BX792-2016+1)/($BX792-$BW792+1))),"")</f>
        <v>0.333333333333333</v>
      </c>
      <c r="S792" s="0" t="n">
        <f aca="false">IF($L792&lt;&gt;"",IF($L792&gt;=2015.5,1,0),"")</f>
        <v>0</v>
      </c>
      <c r="T792" s="0" t="n">
        <f aca="false">IF($L792&lt;&gt;"",IF($L792&gt;=2016,1,0),"")</f>
        <v>0</v>
      </c>
      <c r="U792" s="0" t="n">
        <f aca="false">IF(ISNUMBER($BX792),IF($BX792&gt;=2016,1,0),"")</f>
        <v>1</v>
      </c>
      <c r="V792" s="0" t="n">
        <f aca="false">IF(ISNUMBER($BW792),IF($BW792&gt;=2016,1,0),"")</f>
        <v>0</v>
      </c>
      <c r="W792" s="0" t="str">
        <f aca="false">IF(AND(ISNUMBER($BW792),ISNUMBER($BX792)),IF($BW792&gt;=2016,"post-only",IF($BX792&lt;2016,"pre-only","mixed")),"")</f>
        <v>mixed</v>
      </c>
      <c r="X792" s="0" t="n">
        <f aca="false">IF(AND(ISNUMBER($BW792),ISNUMBER($BX792)),MIN(1,MAX(0,($BX792-2017+1)/($BX792-$BW792+1))),"")</f>
        <v>0</v>
      </c>
      <c r="Y792" s="0" t="n">
        <f aca="false">IF(AND(ISNUMBER($BW792),ISNUMBER($BX792)),MIN(1,MAX(0,($BX792-2018+1)/($BX792-$BW792+1))),"")</f>
        <v>0</v>
      </c>
      <c r="Z792" s="0" t="n">
        <f aca="false">IF(AND(ISNUMBER($BW792),ISNUMBER($BX792)),MIN(1,MAX(0,($BX792-2019+1)/($BX792-$BW792+1))),"")</f>
        <v>0</v>
      </c>
      <c r="AA792" s="0" t="n">
        <f aca="false">IF(ISNUMBER($BX792),IF($BX792&gt;=2017,1,0),"")</f>
        <v>0</v>
      </c>
      <c r="AB792" s="0" t="n">
        <f aca="false">IF(ISNUMBER($BX792),IF($BX792&gt;=2018,1,0),"")</f>
        <v>0</v>
      </c>
      <c r="AC792" s="0" t="n">
        <f aca="false">IF(ISNUMBER($BX792),IF($BX792&gt;=2019,1,0),"")</f>
        <v>0</v>
      </c>
      <c r="AD792" s="0" t="n">
        <f aca="false">IF($L792&lt;&gt;"",IF($L792&gt;2013,1,0),"")</f>
        <v>1</v>
      </c>
      <c r="AE792" s="0" t="n">
        <f aca="false">IF($L792&lt;&gt;"",1+IF($L792&gt;2011,1,0)+IF($L792&gt;2014,1,0),"")</f>
        <v>3</v>
      </c>
      <c r="AF792" s="0" t="s">
        <v>87</v>
      </c>
      <c r="AG792" s="0" t="s">
        <v>88</v>
      </c>
      <c r="AH792" s="0" t="s">
        <v>89</v>
      </c>
      <c r="AI792" s="0" t="s">
        <v>497</v>
      </c>
      <c r="AJ792" s="0" t="s">
        <v>497</v>
      </c>
      <c r="AK792" s="0" t="str">
        <f aca="false">IF(AND($CF792&lt;&gt;"",IFERROR(INDEX(subsample_country_map!$B:$B,MATCH($CF792,subsample_country_map!$A:$A,0)),"")&lt;&gt;""),INDEX(subsample_country_map!$B:$B,MATCH($CF792,subsample_country_map!$A:$A,0)),INDEX(lookup!$AA:$AA,MATCH($A792,lookup!$A:$A,0)))</f>
        <v>3_AsiaPac</v>
      </c>
      <c r="AL792" s="0" t="str">
        <f aca="false">IF(AND($CF792&lt;&gt;"",IFERROR(INDEX(subsample_country_map!$C:$C,MATCH($CF792,subsample_country_map!$A:$A,0)),"")&lt;&gt;""),INDEX(subsample_country_map!$C:$C,MATCH($CF792,subsample_country_map!$A:$A,0)),INDEX(lookup!$AB:$AB,MATCH($A792,lookup!$A:$A,0)))</f>
        <v>2_developing</v>
      </c>
      <c r="AM792" s="0" t="str">
        <f aca="false">IF(AND($CF792&lt;&gt;"",IFERROR(INDEX(subsample_country_map!$D:$D,MATCH($CF792,subsample_country_map!$A:$A,0)),"")&lt;&gt;""),INDEX(subsample_country_map!$D:$D,MATCH($CF792,subsample_country_map!$A:$A,0)),INDEX(lookup!$AC:$AC,MATCH($A792,lookup!$A:$A,0)))</f>
        <v>2_non_western</v>
      </c>
      <c r="AN792" s="0" t="str">
        <f aca="false">IF(AND($CF792&lt;&gt;"",IFERROR(INDEX(subsample_country_map!$E:$E,MATCH($CF792,subsample_country_map!$A:$A,0)),"")&lt;&gt;""),INDEX(subsample_country_map!$E:$E,MATCH($CF792,subsample_country_map!$A:$A,0)),INDEX(lookup!$AD:$AD,MATCH($A792,lookup!$A:$A,0)))</f>
        <v>2_civil law</v>
      </c>
      <c r="AO792" s="0" t="str">
        <f aca="false">INDEX(lookup!$Y:$Y,MATCH($A792,lookup!$A:$A,0))</f>
        <v>0_published</v>
      </c>
      <c r="AP792" s="0" t="str">
        <f aca="false">INDEX(lookup!$Z:$Z,MATCH($A792,lookup!$A:$A,0))</f>
        <v>1_VHB high</v>
      </c>
      <c r="AQ792" s="0" t="str">
        <f aca="false">INDEX(lookup!$W:$W,MATCH($A792,lookup!$A:$A,0))</f>
        <v>2_sust</v>
      </c>
      <c r="AS792" s="0" t="s">
        <v>91</v>
      </c>
      <c r="AT792" s="0" t="s">
        <v>397</v>
      </c>
      <c r="AU792" s="0" t="s">
        <v>93</v>
      </c>
      <c r="AV792" s="0" t="s">
        <v>2954</v>
      </c>
      <c r="AX792" s="0" t="s">
        <v>1019</v>
      </c>
      <c r="BA792" s="0" t="n">
        <v>948</v>
      </c>
      <c r="BB792" s="0" t="s">
        <v>347</v>
      </c>
      <c r="BC792" s="0" t="s">
        <v>2944</v>
      </c>
      <c r="BD792" s="0" t="s">
        <v>142</v>
      </c>
      <c r="BE792" s="0" t="s">
        <v>98</v>
      </c>
      <c r="BI792" s="0" t="s">
        <v>143</v>
      </c>
      <c r="BJ792" s="0" t="s">
        <v>2955</v>
      </c>
      <c r="BK792" s="0" t="s">
        <v>101</v>
      </c>
      <c r="BL792" s="0" t="s">
        <v>2956</v>
      </c>
      <c r="BM792" s="0" t="s">
        <v>2931</v>
      </c>
      <c r="BN792" s="0" t="s">
        <v>2932</v>
      </c>
      <c r="BO792" s="0" t="s">
        <v>769</v>
      </c>
      <c r="BP792" s="0" t="s">
        <v>2927</v>
      </c>
      <c r="BQ792" s="0" t="s">
        <v>127</v>
      </c>
      <c r="BT792" s="0" t="n">
        <v>0</v>
      </c>
      <c r="BU792" s="0" t="s">
        <v>2933</v>
      </c>
      <c r="BW792" s="0" t="n">
        <v>2014</v>
      </c>
      <c r="BX792" s="0" t="n">
        <v>2016</v>
      </c>
      <c r="BY792" s="0" t="s">
        <v>2934</v>
      </c>
      <c r="BZ792" s="0" t="n">
        <v>2015</v>
      </c>
      <c r="CA792" s="0" t="n">
        <v>0.333333333333333</v>
      </c>
      <c r="CB792" s="0" t="n">
        <v>0</v>
      </c>
      <c r="CC792" s="0" t="n">
        <v>1</v>
      </c>
      <c r="CD792" s="0" t="n">
        <v>-0.132127464448845</v>
      </c>
      <c r="CE792" s="0" t="n">
        <v>1</v>
      </c>
    </row>
    <row r="793" customFormat="false" ht="17.15" hidden="false" customHeight="false" outlineLevel="0" collapsed="false">
      <c r="A793" s="0" t="s">
        <v>2927</v>
      </c>
      <c r="B793" s="0" t="n">
        <v>2098</v>
      </c>
      <c r="C793" s="0" t="n">
        <v>-0.130794306114171</v>
      </c>
      <c r="D793" s="0" t="n">
        <v>948</v>
      </c>
      <c r="E793" s="0" t="n">
        <f aca="false">IF(ISNUMBER($BA793),$BA793,IF(AND(ISNUMBER($D793),ISNUMBER($BW793),ISNUMBER($BX793)),$D793*($BX793-$BW793+1),""))</f>
        <v>948</v>
      </c>
      <c r="H793" s="0" t="s">
        <v>118</v>
      </c>
      <c r="I793" s="0" t="s">
        <v>119</v>
      </c>
      <c r="J793" s="0" t="n">
        <f aca="false">IF($BW793&lt;&gt;"",$BW793,"")</f>
        <v>2014</v>
      </c>
      <c r="K793" s="0" t="n">
        <f aca="false">IF($BX793&lt;&gt;"",$BX793,"")</f>
        <v>2016</v>
      </c>
      <c r="L793" s="0" t="n">
        <f aca="false">IF(AND(ISNUMBER($BW793),ISNUMBER($BX793)),($BW793+$BX793)/2,"")</f>
        <v>2015</v>
      </c>
      <c r="M793" s="0" t="n">
        <f aca="false">IF($L793&lt;&gt;"",$L793,"")</f>
        <v>2015</v>
      </c>
      <c r="N793" s="0" t="n">
        <f aca="false">IF(AND(ISNUMBER($BW793),ISNUMBER($BX793)),MIN(1,MAX(0,($BX793-2016+1)/($BX793-$BW793+1))),"")</f>
        <v>0.333333333333333</v>
      </c>
      <c r="O793" s="0" t="n">
        <f aca="false">IF(AND(ISNUMBER($BW793),ISNUMBER($BX793)),MIN(1,MAX(0,($BX793-2017+1)/($BX793-$BW793+1))),"")</f>
        <v>0</v>
      </c>
      <c r="P793" s="0" t="n">
        <f aca="false">IF(AND(ISNUMBER($BW793),ISNUMBER($BX793)),MIN(1,MAX(0,($BX793-2018+1)/($BX793-$BW793+1))),"")</f>
        <v>0</v>
      </c>
      <c r="Q793" s="0" t="n">
        <f aca="false">IF(AND(ISNUMBER($BW793),ISNUMBER($BX793)),MIN(1,MAX(0,($BX793-2019+1)/($BX793-$BW793+1))),"")</f>
        <v>0</v>
      </c>
      <c r="R793" s="0" t="n">
        <f aca="false">IF(AND(ISNUMBER($BW793),ISNUMBER($BX793)),MIN(1,MAX(0,($BX793-2016+1)/($BX793-$BW793+1))),"")</f>
        <v>0.333333333333333</v>
      </c>
      <c r="S793" s="0" t="n">
        <f aca="false">IF($L793&lt;&gt;"",IF($L793&gt;=2015.5,1,0),"")</f>
        <v>0</v>
      </c>
      <c r="T793" s="0" t="n">
        <f aca="false">IF($L793&lt;&gt;"",IF($L793&gt;=2016,1,0),"")</f>
        <v>0</v>
      </c>
      <c r="U793" s="0" t="n">
        <f aca="false">IF(ISNUMBER($BX793),IF($BX793&gt;=2016,1,0),"")</f>
        <v>1</v>
      </c>
      <c r="V793" s="0" t="n">
        <f aca="false">IF(ISNUMBER($BW793),IF($BW793&gt;=2016,1,0),"")</f>
        <v>0</v>
      </c>
      <c r="W793" s="0" t="str">
        <f aca="false">IF(AND(ISNUMBER($BW793),ISNUMBER($BX793)),IF($BW793&gt;=2016,"post-only",IF($BX793&lt;2016,"pre-only","mixed")),"")</f>
        <v>mixed</v>
      </c>
      <c r="X793" s="0" t="n">
        <f aca="false">IF(AND(ISNUMBER($BW793),ISNUMBER($BX793)),MIN(1,MAX(0,($BX793-2017+1)/($BX793-$BW793+1))),"")</f>
        <v>0</v>
      </c>
      <c r="Y793" s="0" t="n">
        <f aca="false">IF(AND(ISNUMBER($BW793),ISNUMBER($BX793)),MIN(1,MAX(0,($BX793-2018+1)/($BX793-$BW793+1))),"")</f>
        <v>0</v>
      </c>
      <c r="Z793" s="0" t="n">
        <f aca="false">IF(AND(ISNUMBER($BW793),ISNUMBER($BX793)),MIN(1,MAX(0,($BX793-2019+1)/($BX793-$BW793+1))),"")</f>
        <v>0</v>
      </c>
      <c r="AA793" s="0" t="n">
        <f aca="false">IF(ISNUMBER($BX793),IF($BX793&gt;=2017,1,0),"")</f>
        <v>0</v>
      </c>
      <c r="AB793" s="0" t="n">
        <f aca="false">IF(ISNUMBER($BX793),IF($BX793&gt;=2018,1,0),"")</f>
        <v>0</v>
      </c>
      <c r="AC793" s="0" t="n">
        <f aca="false">IF(ISNUMBER($BX793),IF($BX793&gt;=2019,1,0),"")</f>
        <v>0</v>
      </c>
      <c r="AD793" s="0" t="n">
        <f aca="false">IF($L793&lt;&gt;"",IF($L793&gt;2013,1,0),"")</f>
        <v>1</v>
      </c>
      <c r="AE793" s="0" t="n">
        <f aca="false">IF($L793&lt;&gt;"",1+IF($L793&gt;2011,1,0)+IF($L793&gt;2014,1,0),"")</f>
        <v>3</v>
      </c>
      <c r="AF793" s="0" t="s">
        <v>87</v>
      </c>
      <c r="AG793" s="0" t="s">
        <v>436</v>
      </c>
      <c r="AH793" s="0" t="s">
        <v>89</v>
      </c>
      <c r="AI793" s="0" t="s">
        <v>497</v>
      </c>
      <c r="AJ793" s="0" t="s">
        <v>497</v>
      </c>
      <c r="AK793" s="0" t="str">
        <f aca="false">IF(AND($CF793&lt;&gt;"",IFERROR(INDEX(subsample_country_map!$B:$B,MATCH($CF793,subsample_country_map!$A:$A,0)),"")&lt;&gt;""),INDEX(subsample_country_map!$B:$B,MATCH($CF793,subsample_country_map!$A:$A,0)),INDEX(lookup!$AA:$AA,MATCH($A793,lookup!$A:$A,0)))</f>
        <v>3_AsiaPac</v>
      </c>
      <c r="AL793" s="0" t="str">
        <f aca="false">IF(AND($CF793&lt;&gt;"",IFERROR(INDEX(subsample_country_map!$C:$C,MATCH($CF793,subsample_country_map!$A:$A,0)),"")&lt;&gt;""),INDEX(subsample_country_map!$C:$C,MATCH($CF793,subsample_country_map!$A:$A,0)),INDEX(lookup!$AB:$AB,MATCH($A793,lookup!$A:$A,0)))</f>
        <v>2_developing</v>
      </c>
      <c r="AM793" s="0" t="str">
        <f aca="false">IF(AND($CF793&lt;&gt;"",IFERROR(INDEX(subsample_country_map!$D:$D,MATCH($CF793,subsample_country_map!$A:$A,0)),"")&lt;&gt;""),INDEX(subsample_country_map!$D:$D,MATCH($CF793,subsample_country_map!$A:$A,0)),INDEX(lookup!$AC:$AC,MATCH($A793,lookup!$A:$A,0)))</f>
        <v>2_non_western</v>
      </c>
      <c r="AN793" s="0" t="str">
        <f aca="false">IF(AND($CF793&lt;&gt;"",IFERROR(INDEX(subsample_country_map!$E:$E,MATCH($CF793,subsample_country_map!$A:$A,0)),"")&lt;&gt;""),INDEX(subsample_country_map!$E:$E,MATCH($CF793,subsample_country_map!$A:$A,0)),INDEX(lookup!$AD:$AD,MATCH($A793,lookup!$A:$A,0)))</f>
        <v>2_civil law</v>
      </c>
      <c r="AO793" s="0" t="str">
        <f aca="false">INDEX(lookup!$Y:$Y,MATCH($A793,lookup!$A:$A,0))</f>
        <v>0_published</v>
      </c>
      <c r="AP793" s="0" t="str">
        <f aca="false">INDEX(lookup!$Z:$Z,MATCH($A793,lookup!$A:$A,0))</f>
        <v>1_VHB high</v>
      </c>
      <c r="AQ793" s="0" t="str">
        <f aca="false">INDEX(lookup!$W:$W,MATCH($A793,lookup!$A:$A,0))</f>
        <v>2_sust</v>
      </c>
      <c r="AS793" s="0" t="s">
        <v>91</v>
      </c>
      <c r="AT793" s="0" t="s">
        <v>111</v>
      </c>
      <c r="AU793" s="0" t="s">
        <v>93</v>
      </c>
      <c r="AV793" s="0" t="s">
        <v>2957</v>
      </c>
      <c r="AX793" s="0" t="s">
        <v>2958</v>
      </c>
      <c r="BA793" s="0" t="n">
        <v>948</v>
      </c>
      <c r="BB793" s="0" t="s">
        <v>95</v>
      </c>
      <c r="BC793" s="0" t="s">
        <v>2944</v>
      </c>
      <c r="BD793" s="0" t="s">
        <v>142</v>
      </c>
      <c r="BE793" s="0" t="s">
        <v>98</v>
      </c>
      <c r="BI793" s="0" t="s">
        <v>143</v>
      </c>
      <c r="BJ793" s="0" t="s">
        <v>2955</v>
      </c>
      <c r="BK793" s="0" t="s">
        <v>101</v>
      </c>
      <c r="BL793" s="0" t="s">
        <v>2959</v>
      </c>
      <c r="BM793" s="0" t="s">
        <v>2938</v>
      </c>
      <c r="BN793" s="0" t="s">
        <v>2932</v>
      </c>
      <c r="BO793" s="0" t="s">
        <v>769</v>
      </c>
      <c r="BP793" s="0" t="s">
        <v>2927</v>
      </c>
      <c r="BQ793" s="0" t="s">
        <v>127</v>
      </c>
      <c r="BT793" s="0" t="n">
        <v>0</v>
      </c>
      <c r="BU793" s="0" t="s">
        <v>2933</v>
      </c>
      <c r="BW793" s="0" t="n">
        <v>2014</v>
      </c>
      <c r="BX793" s="0" t="n">
        <v>2016</v>
      </c>
      <c r="BY793" s="0" t="s">
        <v>2934</v>
      </c>
      <c r="BZ793" s="0" t="n">
        <v>2015</v>
      </c>
      <c r="CA793" s="0" t="n">
        <v>0.333333333333333</v>
      </c>
      <c r="CB793" s="0" t="n">
        <v>0</v>
      </c>
      <c r="CC793" s="0" t="n">
        <v>1</v>
      </c>
      <c r="CD793" s="0" t="n">
        <v>-0.131547895726856</v>
      </c>
      <c r="CE793" s="0" t="n">
        <v>1</v>
      </c>
    </row>
    <row r="794" customFormat="false" ht="15" hidden="false" customHeight="false" outlineLevel="0" collapsed="false">
      <c r="A794" s="0" t="s">
        <v>2960</v>
      </c>
      <c r="B794" s="0" t="n">
        <v>2099</v>
      </c>
      <c r="C794" s="0" t="n">
        <v>-0.154974023842548</v>
      </c>
      <c r="D794" s="0" t="n">
        <v>1101</v>
      </c>
      <c r="E794" s="0" t="n">
        <f aca="false">IF(ISNUMBER($BA794),$BA794,IF(AND(ISNUMBER($D794),ISNUMBER($BW794),ISNUMBER($BX794)),$D794*($BX794-$BW794+1),""))</f>
        <v>1101</v>
      </c>
      <c r="H794" s="0" t="s">
        <v>118</v>
      </c>
      <c r="I794" s="0" t="s">
        <v>344</v>
      </c>
      <c r="J794" s="0" t="n">
        <f aca="false">IF($BW794&lt;&gt;"",$BW794,"")</f>
        <v>2006</v>
      </c>
      <c r="K794" s="0" t="n">
        <f aca="false">IF($BX794&lt;&gt;"",$BX794,"")</f>
        <v>2015</v>
      </c>
      <c r="L794" s="0" t="n">
        <f aca="false">IF(AND(ISNUMBER($BW794),ISNUMBER($BX794)),($BW794+$BX794)/2,"")</f>
        <v>2010.5</v>
      </c>
      <c r="M794" s="0" t="n">
        <f aca="false">IF($L794&lt;&gt;"",$L794,"")</f>
        <v>2010.5</v>
      </c>
      <c r="N794" s="0" t="n">
        <f aca="false">IF(AND(ISNUMBER($BW794),ISNUMBER($BX794)),MIN(1,MAX(0,($BX794-2016+1)/($BX794-$BW794+1))),"")</f>
        <v>0</v>
      </c>
      <c r="O794" s="0" t="n">
        <f aca="false">IF(AND(ISNUMBER($BW794),ISNUMBER($BX794)),MIN(1,MAX(0,($BX794-2017+1)/($BX794-$BW794+1))),"")</f>
        <v>0</v>
      </c>
      <c r="P794" s="0" t="n">
        <f aca="false">IF(AND(ISNUMBER($BW794),ISNUMBER($BX794)),MIN(1,MAX(0,($BX794-2018+1)/($BX794-$BW794+1))),"")</f>
        <v>0</v>
      </c>
      <c r="Q794" s="0" t="n">
        <f aca="false">IF(AND(ISNUMBER($BW794),ISNUMBER($BX794)),MIN(1,MAX(0,($BX794-2019+1)/($BX794-$BW794+1))),"")</f>
        <v>0</v>
      </c>
      <c r="R794" s="0" t="n">
        <f aca="false">IF(AND(ISNUMBER($BW794),ISNUMBER($BX794)),MIN(1,MAX(0,($BX794-2016+1)/($BX794-$BW794+1))),"")</f>
        <v>0</v>
      </c>
      <c r="S794" s="0" t="n">
        <f aca="false">IF($L794&lt;&gt;"",IF($L794&gt;=2015.5,1,0),"")</f>
        <v>0</v>
      </c>
      <c r="T794" s="0" t="n">
        <f aca="false">IF($L794&lt;&gt;"",IF($L794&gt;=2016,1,0),"")</f>
        <v>0</v>
      </c>
      <c r="U794" s="0" t="n">
        <f aca="false">IF(ISNUMBER($BX794),IF($BX794&gt;=2016,1,0),"")</f>
        <v>0</v>
      </c>
      <c r="V794" s="0" t="n">
        <f aca="false">IF(ISNUMBER($BW794),IF($BW794&gt;=2016,1,0),"")</f>
        <v>0</v>
      </c>
      <c r="W794" s="0" t="str">
        <f aca="false">IF(AND(ISNUMBER($BW794),ISNUMBER($BX794)),IF($BW794&gt;=2016,"post-only",IF($BX794&lt;2016,"pre-only","mixed")),"")</f>
        <v>pre-only</v>
      </c>
      <c r="X794" s="0" t="n">
        <f aca="false">IF(AND(ISNUMBER($BW794),ISNUMBER($BX794)),MIN(1,MAX(0,($BX794-2017+1)/($BX794-$BW794+1))),"")</f>
        <v>0</v>
      </c>
      <c r="Y794" s="0" t="n">
        <f aca="false">IF(AND(ISNUMBER($BW794),ISNUMBER($BX794)),MIN(1,MAX(0,($BX794-2018+1)/($BX794-$BW794+1))),"")</f>
        <v>0</v>
      </c>
      <c r="Z794" s="0" t="n">
        <f aca="false">IF(AND(ISNUMBER($BW794),ISNUMBER($BX794)),MIN(1,MAX(0,($BX794-2019+1)/($BX794-$BW794+1))),"")</f>
        <v>0</v>
      </c>
      <c r="AA794" s="0" t="n">
        <f aca="false">IF(ISNUMBER($BX794),IF($BX794&gt;=2017,1,0),"")</f>
        <v>0</v>
      </c>
      <c r="AB794" s="0" t="n">
        <f aca="false">IF(ISNUMBER($BX794),IF($BX794&gt;=2018,1,0),"")</f>
        <v>0</v>
      </c>
      <c r="AC794" s="0" t="n">
        <f aca="false">IF(ISNUMBER($BX794),IF($BX794&gt;=2019,1,0),"")</f>
        <v>0</v>
      </c>
      <c r="AD794" s="0" t="n">
        <f aca="false">IF($L794&lt;&gt;"",IF($L794&gt;2013,1,0),"")</f>
        <v>0</v>
      </c>
      <c r="AE794" s="0" t="n">
        <f aca="false">IF($L794&lt;&gt;"",1+IF($L794&gt;2011,1,0)+IF($L794&gt;2014,1,0),"")</f>
        <v>1</v>
      </c>
      <c r="AF794" s="0" t="s">
        <v>87</v>
      </c>
      <c r="AG794" s="0" t="s">
        <v>88</v>
      </c>
      <c r="AH794" s="0" t="s">
        <v>89</v>
      </c>
      <c r="AI794" s="0" t="s">
        <v>497</v>
      </c>
      <c r="AJ794" s="0" t="s">
        <v>497</v>
      </c>
      <c r="AK794" s="0" t="str">
        <f aca="false">IF(AND($CF794&lt;&gt;"",IFERROR(INDEX(subsample_country_map!$B:$B,MATCH($CF794,subsample_country_map!$A:$A,0)),"")&lt;&gt;""),INDEX(subsample_country_map!$B:$B,MATCH($CF794,subsample_country_map!$A:$A,0)),INDEX(lookup!$AA:$AA,MATCH($A794,lookup!$A:$A,0)))</f>
        <v>2_Europe</v>
      </c>
      <c r="AL794" s="0" t="str">
        <f aca="false">IF(AND($CF794&lt;&gt;"",IFERROR(INDEX(subsample_country_map!$C:$C,MATCH($CF794,subsample_country_map!$A:$A,0)),"")&lt;&gt;""),INDEX(subsample_country_map!$C:$C,MATCH($CF794,subsample_country_map!$A:$A,0)),INDEX(lookup!$AB:$AB,MATCH($A794,lookup!$A:$A,0)))</f>
        <v>99_NCE</v>
      </c>
      <c r="AM794" s="0" t="str">
        <f aca="false">IF(AND($CF794&lt;&gt;"",IFERROR(INDEX(subsample_country_map!$D:$D,MATCH($CF794,subsample_country_map!$A:$A,0)),"")&lt;&gt;""),INDEX(subsample_country_map!$D:$D,MATCH($CF794,subsample_country_map!$A:$A,0)),INDEX(lookup!$AC:$AC,MATCH($A794,lookup!$A:$A,0)))</f>
        <v>1_western</v>
      </c>
      <c r="AN794" s="0" t="str">
        <f aca="false">IF(AND($CF794&lt;&gt;"",IFERROR(INDEX(subsample_country_map!$E:$E,MATCH($CF794,subsample_country_map!$A:$A,0)),"")&lt;&gt;""),INDEX(subsample_country_map!$E:$E,MATCH($CF794,subsample_country_map!$A:$A,0)),INDEX(lookup!$AD:$AD,MATCH($A794,lookup!$A:$A,0)))</f>
        <v>1_common law</v>
      </c>
      <c r="AO794" s="0" t="str">
        <f aca="false">INDEX(lookup!$Y:$Y,MATCH($A794,lookup!$A:$A,0))</f>
        <v>0_published</v>
      </c>
      <c r="AP794" s="0" t="str">
        <f aca="false">INDEX(lookup!$Z:$Z,MATCH($A794,lookup!$A:$A,0))</f>
        <v>0_VHB low</v>
      </c>
      <c r="AQ794" s="0" t="str">
        <f aca="false">INDEX(lookup!$W:$W,MATCH($A794,lookup!$A:$A,0))</f>
        <v>2_sust</v>
      </c>
      <c r="AS794" s="0" t="s">
        <v>91</v>
      </c>
      <c r="AT794" s="0" t="s">
        <v>111</v>
      </c>
      <c r="AU794" s="0" t="s">
        <v>93</v>
      </c>
      <c r="AV794" s="0" t="s">
        <v>2961</v>
      </c>
      <c r="AW794" s="0" t="s">
        <v>1684</v>
      </c>
      <c r="BA794" s="0" t="n">
        <v>1101</v>
      </c>
      <c r="BB794" s="0" t="s">
        <v>347</v>
      </c>
      <c r="BC794" s="0" t="s">
        <v>122</v>
      </c>
      <c r="BD794" s="0" t="s">
        <v>348</v>
      </c>
      <c r="BE794" s="0" t="s">
        <v>98</v>
      </c>
      <c r="BI794" s="0" t="s">
        <v>2962</v>
      </c>
      <c r="BJ794" s="0" t="s">
        <v>2825</v>
      </c>
      <c r="BK794" s="0" t="s">
        <v>1584</v>
      </c>
      <c r="BL794" s="0" t="s">
        <v>2963</v>
      </c>
      <c r="BM794" s="0" t="s">
        <v>2964</v>
      </c>
      <c r="BN794" s="0" t="s">
        <v>2965</v>
      </c>
      <c r="BO794" s="0" t="s">
        <v>769</v>
      </c>
      <c r="BP794" s="0" t="s">
        <v>2960</v>
      </c>
      <c r="BQ794" s="0" t="s">
        <v>127</v>
      </c>
      <c r="BT794" s="0" t="n">
        <v>0</v>
      </c>
      <c r="BU794" s="0" t="s">
        <v>2966</v>
      </c>
      <c r="BW794" s="0" t="n">
        <v>2006</v>
      </c>
      <c r="BX794" s="0" t="n">
        <v>2015</v>
      </c>
      <c r="BY794" s="0" t="s">
        <v>2967</v>
      </c>
      <c r="BZ794" s="0" t="n">
        <v>2010.5</v>
      </c>
      <c r="CA794" s="0" t="n">
        <v>0</v>
      </c>
      <c r="CB794" s="0" t="n">
        <v>0</v>
      </c>
      <c r="CC794" s="0" t="n">
        <v>0</v>
      </c>
      <c r="CD794" s="0" t="n">
        <v>-0.15623288231198</v>
      </c>
      <c r="CE794" s="0" t="n">
        <v>1</v>
      </c>
    </row>
    <row r="795" customFormat="false" ht="15" hidden="false" customHeight="false" outlineLevel="0" collapsed="false">
      <c r="A795" s="0" t="s">
        <v>2968</v>
      </c>
      <c r="B795" s="0" t="n">
        <v>2100</v>
      </c>
      <c r="C795" s="0" t="n">
        <v>-0.0909512319579922</v>
      </c>
      <c r="D795" s="0" t="n">
        <v>1304</v>
      </c>
      <c r="E795" s="0" t="n">
        <f aca="false">IF(ISNUMBER($BA795),$BA795,IF(AND(ISNUMBER($D795),ISNUMBER($BW795),ISNUMBER($BX795)),$D795*($BX795-$BW795+1),""))</f>
        <v>1304</v>
      </c>
      <c r="H795" s="0" t="s">
        <v>118</v>
      </c>
      <c r="I795" s="0" t="s">
        <v>842</v>
      </c>
      <c r="J795" s="0" t="n">
        <f aca="false">IF($BW795&lt;&gt;"",$BW795,"")</f>
        <v>2007</v>
      </c>
      <c r="K795" s="0" t="n">
        <f aca="false">IF($BX795&lt;&gt;"",$BX795,"")</f>
        <v>2017</v>
      </c>
      <c r="L795" s="0" t="n">
        <f aca="false">IF(AND(ISNUMBER($BW795),ISNUMBER($BX795)),($BW795+$BX795)/2,"")</f>
        <v>2012</v>
      </c>
      <c r="M795" s="0" t="n">
        <f aca="false">IF($L795&lt;&gt;"",$L795,"")</f>
        <v>2012</v>
      </c>
      <c r="N795" s="0" t="n">
        <f aca="false">IF(AND(ISNUMBER($BW795),ISNUMBER($BX795)),MIN(1,MAX(0,($BX795-2016+1)/($BX795-$BW795+1))),"")</f>
        <v>0.181818181818182</v>
      </c>
      <c r="O795" s="0" t="n">
        <f aca="false">IF(AND(ISNUMBER($BW795),ISNUMBER($BX795)),MIN(1,MAX(0,($BX795-2017+1)/($BX795-$BW795+1))),"")</f>
        <v>0.0909090909090909</v>
      </c>
      <c r="P795" s="0" t="n">
        <f aca="false">IF(AND(ISNUMBER($BW795),ISNUMBER($BX795)),MIN(1,MAX(0,($BX795-2018+1)/($BX795-$BW795+1))),"")</f>
        <v>0</v>
      </c>
      <c r="Q795" s="0" t="n">
        <f aca="false">IF(AND(ISNUMBER($BW795),ISNUMBER($BX795)),MIN(1,MAX(0,($BX795-2019+1)/($BX795-$BW795+1))),"")</f>
        <v>0</v>
      </c>
      <c r="R795" s="0" t="n">
        <f aca="false">IF(AND(ISNUMBER($BW795),ISNUMBER($BX795)),MIN(1,MAX(0,($BX795-2016+1)/($BX795-$BW795+1))),"")</f>
        <v>0.181818181818182</v>
      </c>
      <c r="S795" s="0" t="n">
        <f aca="false">IF($L795&lt;&gt;"",IF($L795&gt;=2015.5,1,0),"")</f>
        <v>0</v>
      </c>
      <c r="T795" s="0" t="n">
        <f aca="false">IF($L795&lt;&gt;"",IF($L795&gt;=2016,1,0),"")</f>
        <v>0</v>
      </c>
      <c r="U795" s="0" t="n">
        <f aca="false">IF(ISNUMBER($BX795),IF($BX795&gt;=2016,1,0),"")</f>
        <v>1</v>
      </c>
      <c r="V795" s="0" t="n">
        <f aca="false">IF(ISNUMBER($BW795),IF($BW795&gt;=2016,1,0),"")</f>
        <v>0</v>
      </c>
      <c r="W795" s="0" t="str">
        <f aca="false">IF(AND(ISNUMBER($BW795),ISNUMBER($BX795)),IF($BW795&gt;=2016,"post-only",IF($BX795&lt;2016,"pre-only","mixed")),"")</f>
        <v>mixed</v>
      </c>
      <c r="X795" s="0" t="n">
        <f aca="false">IF(AND(ISNUMBER($BW795),ISNUMBER($BX795)),MIN(1,MAX(0,($BX795-2017+1)/($BX795-$BW795+1))),"")</f>
        <v>0.0909090909090909</v>
      </c>
      <c r="Y795" s="0" t="n">
        <f aca="false">IF(AND(ISNUMBER($BW795),ISNUMBER($BX795)),MIN(1,MAX(0,($BX795-2018+1)/($BX795-$BW795+1))),"")</f>
        <v>0</v>
      </c>
      <c r="Z795" s="0" t="n">
        <f aca="false">IF(AND(ISNUMBER($BW795),ISNUMBER($BX795)),MIN(1,MAX(0,($BX795-2019+1)/($BX795-$BW795+1))),"")</f>
        <v>0</v>
      </c>
      <c r="AA795" s="0" t="n">
        <f aca="false">IF(ISNUMBER($BX795),IF($BX795&gt;=2017,1,0),"")</f>
        <v>1</v>
      </c>
      <c r="AB795" s="0" t="n">
        <f aca="false">IF(ISNUMBER($BX795),IF($BX795&gt;=2018,1,0),"")</f>
        <v>0</v>
      </c>
      <c r="AC795" s="0" t="n">
        <f aca="false">IF(ISNUMBER($BX795),IF($BX795&gt;=2019,1,0),"")</f>
        <v>0</v>
      </c>
      <c r="AD795" s="0" t="n">
        <f aca="false">IF($L795&lt;&gt;"",IF($L795&gt;2013,1,0),"")</f>
        <v>0</v>
      </c>
      <c r="AE795" s="0" t="n">
        <f aca="false">IF($L795&lt;&gt;"",1+IF($L795&gt;2011,1,0)+IF($L795&gt;2014,1,0),"")</f>
        <v>2</v>
      </c>
      <c r="AF795" s="0" t="s">
        <v>761</v>
      </c>
      <c r="AG795" s="0" t="s">
        <v>88</v>
      </c>
      <c r="AH795" s="0" t="s">
        <v>89</v>
      </c>
      <c r="AI795" s="0" t="s">
        <v>497</v>
      </c>
      <c r="AJ795" s="0" t="s">
        <v>497</v>
      </c>
      <c r="AK795" s="0" t="str">
        <f aca="false">IF(AND($CF795&lt;&gt;"",IFERROR(INDEX(subsample_country_map!$B:$B,MATCH($CF795,subsample_country_map!$A:$A,0)),"")&lt;&gt;""),INDEX(subsample_country_map!$B:$B,MATCH($CF795,subsample_country_map!$A:$A,0)),INDEX(lookup!$AA:$AA,MATCH($A795,lookup!$A:$A,0)))</f>
        <v>2_Europe</v>
      </c>
      <c r="AL795" s="0" t="str">
        <f aca="false">IF(AND($CF795&lt;&gt;"",IFERROR(INDEX(subsample_country_map!$C:$C,MATCH($CF795,subsample_country_map!$A:$A,0)),"")&lt;&gt;""),INDEX(subsample_country_map!$C:$C,MATCH($CF795,subsample_country_map!$A:$A,0)),INDEX(lookup!$AB:$AB,MATCH($A795,lookup!$A:$A,0)))</f>
        <v>99_NCE</v>
      </c>
      <c r="AM795" s="0" t="str">
        <f aca="false">IF(AND($CF795&lt;&gt;"",IFERROR(INDEX(subsample_country_map!$D:$D,MATCH($CF795,subsample_country_map!$A:$A,0)),"")&lt;&gt;""),INDEX(subsample_country_map!$D:$D,MATCH($CF795,subsample_country_map!$A:$A,0)),INDEX(lookup!$AC:$AC,MATCH($A795,lookup!$A:$A,0)))</f>
        <v>1_western</v>
      </c>
      <c r="AN795" s="0" t="str">
        <f aca="false">IF(AND($CF795&lt;&gt;"",IFERROR(INDEX(subsample_country_map!$E:$E,MATCH($CF795,subsample_country_map!$A:$A,0)),"")&lt;&gt;""),INDEX(subsample_country_map!$E:$E,MATCH($CF795,subsample_country_map!$A:$A,0)),INDEX(lookup!$AD:$AD,MATCH($A795,lookup!$A:$A,0)))</f>
        <v>1_common law</v>
      </c>
      <c r="AO795" s="0" t="str">
        <f aca="false">INDEX(lookup!$Y:$Y,MATCH($A795,lookup!$A:$A,0))</f>
        <v>0_published</v>
      </c>
      <c r="AP795" s="0" t="str">
        <f aca="false">INDEX(lookup!$Z:$Z,MATCH($A795,lookup!$A:$A,0))</f>
        <v>1_VHB high</v>
      </c>
      <c r="AQ795" s="0" t="str">
        <f aca="false">INDEX(lookup!$W:$W,MATCH($A795,lookup!$A:$A,0))</f>
        <v>2_sust</v>
      </c>
      <c r="AS795" s="0" t="s">
        <v>91</v>
      </c>
      <c r="AT795" s="0" t="s">
        <v>111</v>
      </c>
      <c r="AU795" s="0" t="s">
        <v>93</v>
      </c>
      <c r="AV795" s="0" t="s">
        <v>2969</v>
      </c>
      <c r="AY795" s="0" t="s">
        <v>406</v>
      </c>
      <c r="BA795" s="0" t="n">
        <v>1304</v>
      </c>
      <c r="BB795" s="0" t="s">
        <v>2970</v>
      </c>
      <c r="BC795" s="0" t="s">
        <v>1697</v>
      </c>
      <c r="BD795" s="0" t="s">
        <v>348</v>
      </c>
      <c r="BE795" s="0" t="s">
        <v>98</v>
      </c>
      <c r="BI795" s="0" t="s">
        <v>124</v>
      </c>
      <c r="BJ795" s="0" t="s">
        <v>2971</v>
      </c>
      <c r="BK795" s="0" t="s">
        <v>2972</v>
      </c>
      <c r="BL795" s="0" t="s">
        <v>2973</v>
      </c>
      <c r="BM795" s="0" t="s">
        <v>2964</v>
      </c>
      <c r="BN795" s="0" t="s">
        <v>2974</v>
      </c>
      <c r="BO795" s="0" t="s">
        <v>769</v>
      </c>
      <c r="BP795" s="0" t="s">
        <v>2968</v>
      </c>
      <c r="BQ795" s="0" t="s">
        <v>127</v>
      </c>
      <c r="BT795" s="0" t="n">
        <v>0</v>
      </c>
      <c r="BU795" s="0" t="s">
        <v>2975</v>
      </c>
      <c r="BW795" s="0" t="n">
        <v>2007</v>
      </c>
      <c r="BX795" s="0" t="n">
        <v>2017</v>
      </c>
      <c r="BY795" s="0" t="s">
        <v>2976</v>
      </c>
      <c r="BZ795" s="0" t="n">
        <v>2012</v>
      </c>
      <c r="CA795" s="0" t="n">
        <v>0.181818181818182</v>
      </c>
      <c r="CB795" s="0" t="n">
        <v>0</v>
      </c>
      <c r="CC795" s="0" t="n">
        <v>1</v>
      </c>
      <c r="CD795" s="0" t="n">
        <v>-0.0912032707854568</v>
      </c>
      <c r="CE795" s="0" t="n">
        <v>1</v>
      </c>
    </row>
    <row r="796" customFormat="false" ht="15" hidden="false" customHeight="false" outlineLevel="0" collapsed="false">
      <c r="A796" s="0" t="s">
        <v>2977</v>
      </c>
      <c r="B796" s="0" t="n">
        <v>2101</v>
      </c>
      <c r="C796" s="0" t="n">
        <v>-0.0531912411730562</v>
      </c>
      <c r="D796" s="0" t="n">
        <v>1599</v>
      </c>
      <c r="E796" s="0" t="n">
        <f aca="false">IF(ISNUMBER($BA796),$BA796,IF(AND(ISNUMBER($D796),ISNUMBER($BW796),ISNUMBER($BX796)),$D796*($BX796-$BW796+1),""))</f>
        <v>1599</v>
      </c>
      <c r="H796" s="0" t="s">
        <v>118</v>
      </c>
      <c r="I796" s="0" t="s">
        <v>86</v>
      </c>
      <c r="J796" s="0" t="n">
        <f aca="false">IF($BW796&lt;&gt;"",$BW796,"")</f>
        <v>2009</v>
      </c>
      <c r="K796" s="0" t="n">
        <f aca="false">IF($BX796&lt;&gt;"",$BX796,"")</f>
        <v>2011</v>
      </c>
      <c r="L796" s="0" t="n">
        <f aca="false">IF(AND(ISNUMBER($BW796),ISNUMBER($BX796)),($BW796+$BX796)/2,"")</f>
        <v>2010</v>
      </c>
      <c r="M796" s="0" t="n">
        <f aca="false">IF($L796&lt;&gt;"",$L796,"")</f>
        <v>2010</v>
      </c>
      <c r="N796" s="0" t="n">
        <f aca="false">IF(AND(ISNUMBER($BW796),ISNUMBER($BX796)),MIN(1,MAX(0,($BX796-2016+1)/($BX796-$BW796+1))),"")</f>
        <v>0</v>
      </c>
      <c r="O796" s="0" t="n">
        <f aca="false">IF(AND(ISNUMBER($BW796),ISNUMBER($BX796)),MIN(1,MAX(0,($BX796-2017+1)/($BX796-$BW796+1))),"")</f>
        <v>0</v>
      </c>
      <c r="P796" s="0" t="n">
        <f aca="false">IF(AND(ISNUMBER($BW796),ISNUMBER($BX796)),MIN(1,MAX(0,($BX796-2018+1)/($BX796-$BW796+1))),"")</f>
        <v>0</v>
      </c>
      <c r="Q796" s="0" t="n">
        <f aca="false">IF(AND(ISNUMBER($BW796),ISNUMBER($BX796)),MIN(1,MAX(0,($BX796-2019+1)/($BX796-$BW796+1))),"")</f>
        <v>0</v>
      </c>
      <c r="R796" s="0" t="n">
        <f aca="false">IF(AND(ISNUMBER($BW796),ISNUMBER($BX796)),MIN(1,MAX(0,($BX796-2016+1)/($BX796-$BW796+1))),"")</f>
        <v>0</v>
      </c>
      <c r="S796" s="0" t="n">
        <f aca="false">IF($L796&lt;&gt;"",IF($L796&gt;=2015.5,1,0),"")</f>
        <v>0</v>
      </c>
      <c r="T796" s="0" t="n">
        <f aca="false">IF($L796&lt;&gt;"",IF($L796&gt;=2016,1,0),"")</f>
        <v>0</v>
      </c>
      <c r="U796" s="0" t="n">
        <f aca="false">IF(ISNUMBER($BX796),IF($BX796&gt;=2016,1,0),"")</f>
        <v>0</v>
      </c>
      <c r="V796" s="0" t="n">
        <f aca="false">IF(ISNUMBER($BW796),IF($BW796&gt;=2016,1,0),"")</f>
        <v>0</v>
      </c>
      <c r="W796" s="0" t="str">
        <f aca="false">IF(AND(ISNUMBER($BW796),ISNUMBER($BX796)),IF($BW796&gt;=2016,"post-only",IF($BX796&lt;2016,"pre-only","mixed")),"")</f>
        <v>pre-only</v>
      </c>
      <c r="X796" s="0" t="n">
        <f aca="false">IF(AND(ISNUMBER($BW796),ISNUMBER($BX796)),MIN(1,MAX(0,($BX796-2017+1)/($BX796-$BW796+1))),"")</f>
        <v>0</v>
      </c>
      <c r="Y796" s="0" t="n">
        <f aca="false">IF(AND(ISNUMBER($BW796),ISNUMBER($BX796)),MIN(1,MAX(0,($BX796-2018+1)/($BX796-$BW796+1))),"")</f>
        <v>0</v>
      </c>
      <c r="Z796" s="0" t="n">
        <f aca="false">IF(AND(ISNUMBER($BW796),ISNUMBER($BX796)),MIN(1,MAX(0,($BX796-2019+1)/($BX796-$BW796+1))),"")</f>
        <v>0</v>
      </c>
      <c r="AA796" s="0" t="n">
        <f aca="false">IF(ISNUMBER($BX796),IF($BX796&gt;=2017,1,0),"")</f>
        <v>0</v>
      </c>
      <c r="AB796" s="0" t="n">
        <f aca="false">IF(ISNUMBER($BX796),IF($BX796&gt;=2018,1,0),"")</f>
        <v>0</v>
      </c>
      <c r="AC796" s="0" t="n">
        <f aca="false">IF(ISNUMBER($BX796),IF($BX796&gt;=2019,1,0),"")</f>
        <v>0</v>
      </c>
      <c r="AD796" s="0" t="n">
        <f aca="false">IF($L796&lt;&gt;"",IF($L796&gt;2013,1,0),"")</f>
        <v>0</v>
      </c>
      <c r="AE796" s="0" t="n">
        <f aca="false">IF($L796&lt;&gt;"",1+IF($L796&gt;2011,1,0)+IF($L796&gt;2014,1,0),"")</f>
        <v>1</v>
      </c>
      <c r="AF796" s="0" t="s">
        <v>87</v>
      </c>
      <c r="AG796" s="0" t="s">
        <v>88</v>
      </c>
      <c r="AH796" s="0" t="s">
        <v>89</v>
      </c>
      <c r="AI796" s="0" t="s">
        <v>334</v>
      </c>
      <c r="AJ796" s="0" t="s">
        <v>334</v>
      </c>
      <c r="AK796" s="0" t="str">
        <f aca="false">IF(AND($CF796&lt;&gt;"",IFERROR(INDEX(subsample_country_map!$B:$B,MATCH($CF796,subsample_country_map!$A:$A,0)),"")&lt;&gt;""),INDEX(subsample_country_map!$B:$B,MATCH($CF796,subsample_country_map!$A:$A,0)),INDEX(lookup!$AA:$AA,MATCH($A796,lookup!$A:$A,0)))</f>
        <v>3_AsiaPac</v>
      </c>
      <c r="AL796" s="0" t="str">
        <f aca="false">IF(AND($CF796&lt;&gt;"",IFERROR(INDEX(subsample_country_map!$C:$C,MATCH($CF796,subsample_country_map!$A:$A,0)),"")&lt;&gt;""),INDEX(subsample_country_map!$C:$C,MATCH($CF796,subsample_country_map!$A:$A,0)),INDEX(lookup!$AB:$AB,MATCH($A796,lookup!$A:$A,0)))</f>
        <v>2_developing</v>
      </c>
      <c r="AM796" s="0" t="str">
        <f aca="false">IF(AND($CF796&lt;&gt;"",IFERROR(INDEX(subsample_country_map!$D:$D,MATCH($CF796,subsample_country_map!$A:$A,0)),"")&lt;&gt;""),INDEX(subsample_country_map!$D:$D,MATCH($CF796,subsample_country_map!$A:$A,0)),INDEX(lookup!$AC:$AC,MATCH($A796,lookup!$A:$A,0)))</f>
        <v>2_non_western</v>
      </c>
      <c r="AN796" s="0" t="str">
        <f aca="false">IF(AND($CF796&lt;&gt;"",IFERROR(INDEX(subsample_country_map!$E:$E,MATCH($CF796,subsample_country_map!$A:$A,0)),"")&lt;&gt;""),INDEX(subsample_country_map!$E:$E,MATCH($CF796,subsample_country_map!$A:$A,0)),INDEX(lookup!$AD:$AD,MATCH($A796,lookup!$A:$A,0)))</f>
        <v>2_civil law</v>
      </c>
      <c r="AO796" s="0" t="str">
        <f aca="false">INDEX(lookup!$Y:$Y,MATCH($A796,lookup!$A:$A,0))</f>
        <v>0_published</v>
      </c>
      <c r="AP796" s="0" t="str">
        <f aca="false">INDEX(lookup!$Z:$Z,MATCH($A796,lookup!$A:$A,0))</f>
        <v>1_VHB high</v>
      </c>
      <c r="AQ796" s="0" t="str">
        <f aca="false">INDEX(lookup!$W:$W,MATCH($A796,lookup!$A:$A,0))</f>
        <v>3_mgmt</v>
      </c>
      <c r="AS796" s="0" t="s">
        <v>91</v>
      </c>
      <c r="AT796" s="0" t="s">
        <v>111</v>
      </c>
      <c r="AU796" s="0" t="s">
        <v>93</v>
      </c>
      <c r="AY796" s="0" t="s">
        <v>652</v>
      </c>
      <c r="AZ796" s="0" t="s">
        <v>2978</v>
      </c>
      <c r="BA796" s="0" t="n">
        <v>1599</v>
      </c>
      <c r="BB796" s="0" t="s">
        <v>347</v>
      </c>
      <c r="BC796" s="0" t="s">
        <v>1464</v>
      </c>
      <c r="BD796" s="0" t="s">
        <v>97</v>
      </c>
      <c r="BE796" s="0" t="s">
        <v>98</v>
      </c>
      <c r="BI796" s="0" t="s">
        <v>336</v>
      </c>
      <c r="BJ796" s="0" t="s">
        <v>2979</v>
      </c>
      <c r="BK796" s="0" t="s">
        <v>2980</v>
      </c>
      <c r="BL796" s="0" t="s">
        <v>2981</v>
      </c>
      <c r="BM796" s="0" t="s">
        <v>2982</v>
      </c>
      <c r="BN796" s="0" t="s">
        <v>2983</v>
      </c>
      <c r="BO796" s="0" t="s">
        <v>769</v>
      </c>
      <c r="BP796" s="0" t="s">
        <v>2977</v>
      </c>
      <c r="BQ796" s="0" t="s">
        <v>2105</v>
      </c>
      <c r="BT796" s="0" t="n">
        <v>0</v>
      </c>
      <c r="BU796" s="0" t="s">
        <v>2984</v>
      </c>
      <c r="BW796" s="0" t="n">
        <v>2009</v>
      </c>
      <c r="BX796" s="0" t="n">
        <v>2011</v>
      </c>
      <c r="BY796" s="0" t="s">
        <v>2985</v>
      </c>
      <c r="BZ796" s="0" t="n">
        <v>2010</v>
      </c>
      <c r="CA796" s="0" t="n">
        <v>0</v>
      </c>
      <c r="CB796" s="0" t="n">
        <v>0</v>
      </c>
      <c r="CC796" s="0" t="n">
        <v>0</v>
      </c>
      <c r="CD796" s="0" t="n">
        <v>-0.0532414913083813</v>
      </c>
      <c r="CE796" s="0" t="n">
        <v>1</v>
      </c>
    </row>
    <row r="797" customFormat="false" ht="15" hidden="false" customHeight="false" outlineLevel="0" collapsed="false">
      <c r="A797" s="0" t="s">
        <v>2977</v>
      </c>
      <c r="B797" s="0" t="n">
        <v>2102</v>
      </c>
      <c r="C797" s="0" t="n">
        <v>-0.0676160816225359</v>
      </c>
      <c r="D797" s="0" t="n">
        <v>1599</v>
      </c>
      <c r="E797" s="0" t="n">
        <f aca="false">IF(ISNUMBER($BA797),$BA797,IF(AND(ISNUMBER($D797),ISNUMBER($BW797),ISNUMBER($BX797)),$D797*($BX797-$BW797+1),""))</f>
        <v>1599</v>
      </c>
      <c r="H797" s="0" t="s">
        <v>118</v>
      </c>
      <c r="I797" s="0" t="s">
        <v>119</v>
      </c>
      <c r="J797" s="0" t="n">
        <f aca="false">IF($BW797&lt;&gt;"",$BW797,"")</f>
        <v>2009</v>
      </c>
      <c r="K797" s="0" t="n">
        <f aca="false">IF($BX797&lt;&gt;"",$BX797,"")</f>
        <v>2011</v>
      </c>
      <c r="L797" s="0" t="n">
        <f aca="false">IF(AND(ISNUMBER($BW797),ISNUMBER($BX797)),($BW797+$BX797)/2,"")</f>
        <v>2010</v>
      </c>
      <c r="M797" s="0" t="n">
        <f aca="false">IF($L797&lt;&gt;"",$L797,"")</f>
        <v>2010</v>
      </c>
      <c r="N797" s="0" t="n">
        <f aca="false">IF(AND(ISNUMBER($BW797),ISNUMBER($BX797)),MIN(1,MAX(0,($BX797-2016+1)/($BX797-$BW797+1))),"")</f>
        <v>0</v>
      </c>
      <c r="O797" s="0" t="n">
        <f aca="false">IF(AND(ISNUMBER($BW797),ISNUMBER($BX797)),MIN(1,MAX(0,($BX797-2017+1)/($BX797-$BW797+1))),"")</f>
        <v>0</v>
      </c>
      <c r="P797" s="0" t="n">
        <f aca="false">IF(AND(ISNUMBER($BW797),ISNUMBER($BX797)),MIN(1,MAX(0,($BX797-2018+1)/($BX797-$BW797+1))),"")</f>
        <v>0</v>
      </c>
      <c r="Q797" s="0" t="n">
        <f aca="false">IF(AND(ISNUMBER($BW797),ISNUMBER($BX797)),MIN(1,MAX(0,($BX797-2019+1)/($BX797-$BW797+1))),"")</f>
        <v>0</v>
      </c>
      <c r="R797" s="0" t="n">
        <f aca="false">IF(AND(ISNUMBER($BW797),ISNUMBER($BX797)),MIN(1,MAX(0,($BX797-2016+1)/($BX797-$BW797+1))),"")</f>
        <v>0</v>
      </c>
      <c r="S797" s="0" t="n">
        <f aca="false">IF($L797&lt;&gt;"",IF($L797&gt;=2015.5,1,0),"")</f>
        <v>0</v>
      </c>
      <c r="T797" s="0" t="n">
        <f aca="false">IF($L797&lt;&gt;"",IF($L797&gt;=2016,1,0),"")</f>
        <v>0</v>
      </c>
      <c r="U797" s="0" t="n">
        <f aca="false">IF(ISNUMBER($BX797),IF($BX797&gt;=2016,1,0),"")</f>
        <v>0</v>
      </c>
      <c r="V797" s="0" t="n">
        <f aca="false">IF(ISNUMBER($BW797),IF($BW797&gt;=2016,1,0),"")</f>
        <v>0</v>
      </c>
      <c r="W797" s="0" t="str">
        <f aca="false">IF(AND(ISNUMBER($BW797),ISNUMBER($BX797)),IF($BW797&gt;=2016,"post-only",IF($BX797&lt;2016,"pre-only","mixed")),"")</f>
        <v>pre-only</v>
      </c>
      <c r="X797" s="0" t="n">
        <f aca="false">IF(AND(ISNUMBER($BW797),ISNUMBER($BX797)),MIN(1,MAX(0,($BX797-2017+1)/($BX797-$BW797+1))),"")</f>
        <v>0</v>
      </c>
      <c r="Y797" s="0" t="n">
        <f aca="false">IF(AND(ISNUMBER($BW797),ISNUMBER($BX797)),MIN(1,MAX(0,($BX797-2018+1)/($BX797-$BW797+1))),"")</f>
        <v>0</v>
      </c>
      <c r="Z797" s="0" t="n">
        <f aca="false">IF(AND(ISNUMBER($BW797),ISNUMBER($BX797)),MIN(1,MAX(0,($BX797-2019+1)/($BX797-$BW797+1))),"")</f>
        <v>0</v>
      </c>
      <c r="AA797" s="0" t="n">
        <f aca="false">IF(ISNUMBER($BX797),IF($BX797&gt;=2017,1,0),"")</f>
        <v>0</v>
      </c>
      <c r="AB797" s="0" t="n">
        <f aca="false">IF(ISNUMBER($BX797),IF($BX797&gt;=2018,1,0),"")</f>
        <v>0</v>
      </c>
      <c r="AC797" s="0" t="n">
        <f aca="false">IF(ISNUMBER($BX797),IF($BX797&gt;=2019,1,0),"")</f>
        <v>0</v>
      </c>
      <c r="AD797" s="0" t="n">
        <f aca="false">IF($L797&lt;&gt;"",IF($L797&gt;2013,1,0),"")</f>
        <v>0</v>
      </c>
      <c r="AE797" s="0" t="n">
        <f aca="false">IF($L797&lt;&gt;"",1+IF($L797&gt;2011,1,0)+IF($L797&gt;2014,1,0),"")</f>
        <v>1</v>
      </c>
      <c r="AF797" s="0" t="s">
        <v>87</v>
      </c>
      <c r="AG797" s="0" t="s">
        <v>88</v>
      </c>
      <c r="AH797" s="0" t="s">
        <v>89</v>
      </c>
      <c r="AI797" s="0" t="s">
        <v>334</v>
      </c>
      <c r="AJ797" s="0" t="s">
        <v>334</v>
      </c>
      <c r="AK797" s="0" t="str">
        <f aca="false">IF(AND($CF797&lt;&gt;"",IFERROR(INDEX(subsample_country_map!$B:$B,MATCH($CF797,subsample_country_map!$A:$A,0)),"")&lt;&gt;""),INDEX(subsample_country_map!$B:$B,MATCH($CF797,subsample_country_map!$A:$A,0)),INDEX(lookup!$AA:$AA,MATCH($A797,lookup!$A:$A,0)))</f>
        <v>3_AsiaPac</v>
      </c>
      <c r="AL797" s="0" t="str">
        <f aca="false">IF(AND($CF797&lt;&gt;"",IFERROR(INDEX(subsample_country_map!$C:$C,MATCH($CF797,subsample_country_map!$A:$A,0)),"")&lt;&gt;""),INDEX(subsample_country_map!$C:$C,MATCH($CF797,subsample_country_map!$A:$A,0)),INDEX(lookup!$AB:$AB,MATCH($A797,lookup!$A:$A,0)))</f>
        <v>2_developing</v>
      </c>
      <c r="AM797" s="0" t="str">
        <f aca="false">IF(AND($CF797&lt;&gt;"",IFERROR(INDEX(subsample_country_map!$D:$D,MATCH($CF797,subsample_country_map!$A:$A,0)),"")&lt;&gt;""),INDEX(subsample_country_map!$D:$D,MATCH($CF797,subsample_country_map!$A:$A,0)),INDEX(lookup!$AC:$AC,MATCH($A797,lookup!$A:$A,0)))</f>
        <v>2_non_western</v>
      </c>
      <c r="AN797" s="0" t="str">
        <f aca="false">IF(AND($CF797&lt;&gt;"",IFERROR(INDEX(subsample_country_map!$E:$E,MATCH($CF797,subsample_country_map!$A:$A,0)),"")&lt;&gt;""),INDEX(subsample_country_map!$E:$E,MATCH($CF797,subsample_country_map!$A:$A,0)),INDEX(lookup!$AD:$AD,MATCH($A797,lookup!$A:$A,0)))</f>
        <v>2_civil law</v>
      </c>
      <c r="AO797" s="0" t="str">
        <f aca="false">INDEX(lookup!$Y:$Y,MATCH($A797,lookup!$A:$A,0))</f>
        <v>0_published</v>
      </c>
      <c r="AP797" s="0" t="str">
        <f aca="false">INDEX(lookup!$Z:$Z,MATCH($A797,lookup!$A:$A,0))</f>
        <v>1_VHB high</v>
      </c>
      <c r="AQ797" s="0" t="str">
        <f aca="false">INDEX(lookup!$W:$W,MATCH($A797,lookup!$A:$A,0))</f>
        <v>3_mgmt</v>
      </c>
      <c r="AS797" s="0" t="s">
        <v>91</v>
      </c>
      <c r="AT797" s="0" t="s">
        <v>111</v>
      </c>
      <c r="AU797" s="0" t="s">
        <v>93</v>
      </c>
      <c r="AV797" s="0" t="s">
        <v>2986</v>
      </c>
      <c r="AX797" s="0" t="s">
        <v>2987</v>
      </c>
      <c r="BA797" s="0" t="n">
        <v>1599</v>
      </c>
      <c r="BB797" s="0" t="s">
        <v>347</v>
      </c>
      <c r="BC797" s="0" t="s">
        <v>122</v>
      </c>
      <c r="BD797" s="0" t="s">
        <v>2988</v>
      </c>
      <c r="BE797" s="0" t="s">
        <v>98</v>
      </c>
      <c r="BI797" s="0" t="s">
        <v>99</v>
      </c>
      <c r="BJ797" s="0" t="s">
        <v>2820</v>
      </c>
      <c r="BK797" s="0" t="s">
        <v>2989</v>
      </c>
      <c r="BL797" s="0" t="s">
        <v>2990</v>
      </c>
      <c r="BM797" s="0" t="s">
        <v>2982</v>
      </c>
      <c r="BN797" s="0" t="s">
        <v>2991</v>
      </c>
      <c r="BO797" s="0" t="s">
        <v>769</v>
      </c>
      <c r="BP797" s="0" t="s">
        <v>2977</v>
      </c>
      <c r="BQ797" s="0" t="s">
        <v>127</v>
      </c>
      <c r="BT797" s="0" t="n">
        <v>0</v>
      </c>
      <c r="BU797" s="0" t="s">
        <v>2984</v>
      </c>
      <c r="BW797" s="0" t="n">
        <v>2009</v>
      </c>
      <c r="BX797" s="0" t="n">
        <v>2011</v>
      </c>
      <c r="BY797" s="0" t="s">
        <v>2985</v>
      </c>
      <c r="BZ797" s="0" t="n">
        <v>2010</v>
      </c>
      <c r="CA797" s="0" t="n">
        <v>0</v>
      </c>
      <c r="CB797" s="0" t="n">
        <v>0</v>
      </c>
      <c r="CC797" s="0" t="n">
        <v>0</v>
      </c>
      <c r="CD797" s="0" t="n">
        <v>-0.0677194106510893</v>
      </c>
      <c r="CE797" s="0" t="n">
        <v>1</v>
      </c>
    </row>
    <row r="798" customFormat="false" ht="15" hidden="false" customHeight="false" outlineLevel="0" collapsed="false">
      <c r="A798" s="0" t="s">
        <v>2977</v>
      </c>
      <c r="B798" s="0" t="n">
        <v>2103</v>
      </c>
      <c r="C798" s="0" t="n">
        <v>-0.057920731799584</v>
      </c>
      <c r="D798" s="0" t="n">
        <v>1599</v>
      </c>
      <c r="E798" s="0" t="n">
        <f aca="false">IF(ISNUMBER($BA798),$BA798,IF(AND(ISNUMBER($D798),ISNUMBER($BW798),ISNUMBER($BX798)),$D798*($BX798-$BW798+1),""))</f>
        <v>1599</v>
      </c>
      <c r="H798" s="0" t="s">
        <v>118</v>
      </c>
      <c r="I798" s="0" t="s">
        <v>119</v>
      </c>
      <c r="J798" s="0" t="n">
        <f aca="false">IF($BW798&lt;&gt;"",$BW798,"")</f>
        <v>2009</v>
      </c>
      <c r="K798" s="0" t="n">
        <f aca="false">IF($BX798&lt;&gt;"",$BX798,"")</f>
        <v>2011</v>
      </c>
      <c r="L798" s="0" t="n">
        <f aca="false">IF(AND(ISNUMBER($BW798),ISNUMBER($BX798)),($BW798+$BX798)/2,"")</f>
        <v>2010</v>
      </c>
      <c r="M798" s="0" t="n">
        <f aca="false">IF($L798&lt;&gt;"",$L798,"")</f>
        <v>2010</v>
      </c>
      <c r="N798" s="0" t="n">
        <f aca="false">IF(AND(ISNUMBER($BW798),ISNUMBER($BX798)),MIN(1,MAX(0,($BX798-2016+1)/($BX798-$BW798+1))),"")</f>
        <v>0</v>
      </c>
      <c r="O798" s="0" t="n">
        <f aca="false">IF(AND(ISNUMBER($BW798),ISNUMBER($BX798)),MIN(1,MAX(0,($BX798-2017+1)/($BX798-$BW798+1))),"")</f>
        <v>0</v>
      </c>
      <c r="P798" s="0" t="n">
        <f aca="false">IF(AND(ISNUMBER($BW798),ISNUMBER($BX798)),MIN(1,MAX(0,($BX798-2018+1)/($BX798-$BW798+1))),"")</f>
        <v>0</v>
      </c>
      <c r="Q798" s="0" t="n">
        <f aca="false">IF(AND(ISNUMBER($BW798),ISNUMBER($BX798)),MIN(1,MAX(0,($BX798-2019+1)/($BX798-$BW798+1))),"")</f>
        <v>0</v>
      </c>
      <c r="R798" s="0" t="n">
        <f aca="false">IF(AND(ISNUMBER($BW798),ISNUMBER($BX798)),MIN(1,MAX(0,($BX798-2016+1)/($BX798-$BW798+1))),"")</f>
        <v>0</v>
      </c>
      <c r="S798" s="0" t="n">
        <f aca="false">IF($L798&lt;&gt;"",IF($L798&gt;=2015.5,1,0),"")</f>
        <v>0</v>
      </c>
      <c r="T798" s="0" t="n">
        <f aca="false">IF($L798&lt;&gt;"",IF($L798&gt;=2016,1,0),"")</f>
        <v>0</v>
      </c>
      <c r="U798" s="0" t="n">
        <f aca="false">IF(ISNUMBER($BX798),IF($BX798&gt;=2016,1,0),"")</f>
        <v>0</v>
      </c>
      <c r="V798" s="0" t="n">
        <f aca="false">IF(ISNUMBER($BW798),IF($BW798&gt;=2016,1,0),"")</f>
        <v>0</v>
      </c>
      <c r="W798" s="0" t="str">
        <f aca="false">IF(AND(ISNUMBER($BW798),ISNUMBER($BX798)),IF($BW798&gt;=2016,"post-only",IF($BX798&lt;2016,"pre-only","mixed")),"")</f>
        <v>pre-only</v>
      </c>
      <c r="X798" s="0" t="n">
        <f aca="false">IF(AND(ISNUMBER($BW798),ISNUMBER($BX798)),MIN(1,MAX(0,($BX798-2017+1)/($BX798-$BW798+1))),"")</f>
        <v>0</v>
      </c>
      <c r="Y798" s="0" t="n">
        <f aca="false">IF(AND(ISNUMBER($BW798),ISNUMBER($BX798)),MIN(1,MAX(0,($BX798-2018+1)/($BX798-$BW798+1))),"")</f>
        <v>0</v>
      </c>
      <c r="Z798" s="0" t="n">
        <f aca="false">IF(AND(ISNUMBER($BW798),ISNUMBER($BX798)),MIN(1,MAX(0,($BX798-2019+1)/($BX798-$BW798+1))),"")</f>
        <v>0</v>
      </c>
      <c r="AA798" s="0" t="n">
        <f aca="false">IF(ISNUMBER($BX798),IF($BX798&gt;=2017,1,0),"")</f>
        <v>0</v>
      </c>
      <c r="AB798" s="0" t="n">
        <f aca="false">IF(ISNUMBER($BX798),IF($BX798&gt;=2018,1,0),"")</f>
        <v>0</v>
      </c>
      <c r="AC798" s="0" t="n">
        <f aca="false">IF(ISNUMBER($BX798),IF($BX798&gt;=2019,1,0),"")</f>
        <v>0</v>
      </c>
      <c r="AD798" s="0" t="n">
        <f aca="false">IF($L798&lt;&gt;"",IF($L798&gt;2013,1,0),"")</f>
        <v>0</v>
      </c>
      <c r="AE798" s="0" t="n">
        <f aca="false">IF($L798&lt;&gt;"",1+IF($L798&gt;2011,1,0)+IF($L798&gt;2014,1,0),"")</f>
        <v>1</v>
      </c>
      <c r="AF798" s="0" t="s">
        <v>87</v>
      </c>
      <c r="AG798" s="0" t="s">
        <v>88</v>
      </c>
      <c r="AH798" s="0" t="s">
        <v>89</v>
      </c>
      <c r="AI798" s="0" t="s">
        <v>334</v>
      </c>
      <c r="AJ798" s="0" t="s">
        <v>334</v>
      </c>
      <c r="AK798" s="0" t="str">
        <f aca="false">IF(AND($CF798&lt;&gt;"",IFERROR(INDEX(subsample_country_map!$B:$B,MATCH($CF798,subsample_country_map!$A:$A,0)),"")&lt;&gt;""),INDEX(subsample_country_map!$B:$B,MATCH($CF798,subsample_country_map!$A:$A,0)),INDEX(lookup!$AA:$AA,MATCH($A798,lookup!$A:$A,0)))</f>
        <v>3_AsiaPac</v>
      </c>
      <c r="AL798" s="0" t="str">
        <f aca="false">IF(AND($CF798&lt;&gt;"",IFERROR(INDEX(subsample_country_map!$C:$C,MATCH($CF798,subsample_country_map!$A:$A,0)),"")&lt;&gt;""),INDEX(subsample_country_map!$C:$C,MATCH($CF798,subsample_country_map!$A:$A,0)),INDEX(lookup!$AB:$AB,MATCH($A798,lookup!$A:$A,0)))</f>
        <v>2_developing</v>
      </c>
      <c r="AM798" s="0" t="str">
        <f aca="false">IF(AND($CF798&lt;&gt;"",IFERROR(INDEX(subsample_country_map!$D:$D,MATCH($CF798,subsample_country_map!$A:$A,0)),"")&lt;&gt;""),INDEX(subsample_country_map!$D:$D,MATCH($CF798,subsample_country_map!$A:$A,0)),INDEX(lookup!$AC:$AC,MATCH($A798,lookup!$A:$A,0)))</f>
        <v>2_non_western</v>
      </c>
      <c r="AN798" s="0" t="str">
        <f aca="false">IF(AND($CF798&lt;&gt;"",IFERROR(INDEX(subsample_country_map!$E:$E,MATCH($CF798,subsample_country_map!$A:$A,0)),"")&lt;&gt;""),INDEX(subsample_country_map!$E:$E,MATCH($CF798,subsample_country_map!$A:$A,0)),INDEX(lookup!$AD:$AD,MATCH($A798,lookup!$A:$A,0)))</f>
        <v>2_civil law</v>
      </c>
      <c r="AO798" s="0" t="str">
        <f aca="false">INDEX(lookup!$Y:$Y,MATCH($A798,lookup!$A:$A,0))</f>
        <v>0_published</v>
      </c>
      <c r="AP798" s="0" t="str">
        <f aca="false">INDEX(lookup!$Z:$Z,MATCH($A798,lookup!$A:$A,0))</f>
        <v>1_VHB high</v>
      </c>
      <c r="AQ798" s="0" t="str">
        <f aca="false">INDEX(lookup!$W:$W,MATCH($A798,lookup!$A:$A,0))</f>
        <v>3_mgmt</v>
      </c>
      <c r="AS798" s="0" t="s">
        <v>91</v>
      </c>
      <c r="AT798" s="0" t="s">
        <v>111</v>
      </c>
      <c r="AU798" s="0" t="s">
        <v>93</v>
      </c>
      <c r="AV798" s="0" t="s">
        <v>2992</v>
      </c>
      <c r="AX798" s="0" t="s">
        <v>198</v>
      </c>
      <c r="BA798" s="0" t="n">
        <v>1599</v>
      </c>
      <c r="BB798" s="0" t="s">
        <v>347</v>
      </c>
      <c r="BC798" s="0" t="s">
        <v>122</v>
      </c>
      <c r="BD798" s="0" t="s">
        <v>2988</v>
      </c>
      <c r="BE798" s="0" t="s">
        <v>98</v>
      </c>
      <c r="BI798" s="0" t="s">
        <v>99</v>
      </c>
      <c r="BJ798" s="0" t="s">
        <v>2825</v>
      </c>
      <c r="BK798" s="0" t="s">
        <v>2989</v>
      </c>
      <c r="BL798" s="0" t="s">
        <v>2993</v>
      </c>
      <c r="BM798" s="0" t="s">
        <v>2982</v>
      </c>
      <c r="BN798" s="0" t="s">
        <v>2991</v>
      </c>
      <c r="BO798" s="0" t="s">
        <v>769</v>
      </c>
      <c r="BP798" s="0" t="s">
        <v>2977</v>
      </c>
      <c r="BQ798" s="0" t="s">
        <v>127</v>
      </c>
      <c r="BT798" s="0" t="n">
        <v>0</v>
      </c>
      <c r="BU798" s="0" t="s">
        <v>2984</v>
      </c>
      <c r="BW798" s="0" t="n">
        <v>2009</v>
      </c>
      <c r="BX798" s="0" t="n">
        <v>2011</v>
      </c>
      <c r="BY798" s="0" t="s">
        <v>2985</v>
      </c>
      <c r="BZ798" s="0" t="n">
        <v>2010</v>
      </c>
      <c r="CA798" s="0" t="n">
        <v>0</v>
      </c>
      <c r="CB798" s="0" t="n">
        <v>0</v>
      </c>
      <c r="CC798" s="0" t="n">
        <v>0</v>
      </c>
      <c r="CD798" s="0" t="n">
        <v>-0.0579856335289675</v>
      </c>
      <c r="CE798" s="0" t="n">
        <v>1</v>
      </c>
    </row>
    <row r="799" customFormat="false" ht="15" hidden="false" customHeight="false" outlineLevel="0" collapsed="false">
      <c r="A799" s="0" t="s">
        <v>2977</v>
      </c>
      <c r="B799" s="0" t="n">
        <v>2104</v>
      </c>
      <c r="C799" s="0" t="n">
        <v>-0.0574230687319514</v>
      </c>
      <c r="D799" s="0" t="n">
        <v>1599</v>
      </c>
      <c r="E799" s="0" t="n">
        <f aca="false">IF(ISNUMBER($BA799),$BA799,IF(AND(ISNUMBER($D799),ISNUMBER($BW799),ISNUMBER($BX799)),$D799*($BX799-$BW799+1),""))</f>
        <v>1599</v>
      </c>
      <c r="H799" s="0" t="s">
        <v>118</v>
      </c>
      <c r="I799" s="0" t="s">
        <v>119</v>
      </c>
      <c r="J799" s="0" t="n">
        <f aca="false">IF($BW799&lt;&gt;"",$BW799,"")</f>
        <v>2009</v>
      </c>
      <c r="K799" s="0" t="n">
        <f aca="false">IF($BX799&lt;&gt;"",$BX799,"")</f>
        <v>2011</v>
      </c>
      <c r="L799" s="0" t="n">
        <f aca="false">IF(AND(ISNUMBER($BW799),ISNUMBER($BX799)),($BW799+$BX799)/2,"")</f>
        <v>2010</v>
      </c>
      <c r="M799" s="0" t="n">
        <f aca="false">IF($L799&lt;&gt;"",$L799,"")</f>
        <v>2010</v>
      </c>
      <c r="N799" s="0" t="n">
        <f aca="false">IF(AND(ISNUMBER($BW799),ISNUMBER($BX799)),MIN(1,MAX(0,($BX799-2016+1)/($BX799-$BW799+1))),"")</f>
        <v>0</v>
      </c>
      <c r="O799" s="0" t="n">
        <f aca="false">IF(AND(ISNUMBER($BW799),ISNUMBER($BX799)),MIN(1,MAX(0,($BX799-2017+1)/($BX799-$BW799+1))),"")</f>
        <v>0</v>
      </c>
      <c r="P799" s="0" t="n">
        <f aca="false">IF(AND(ISNUMBER($BW799),ISNUMBER($BX799)),MIN(1,MAX(0,($BX799-2018+1)/($BX799-$BW799+1))),"")</f>
        <v>0</v>
      </c>
      <c r="Q799" s="0" t="n">
        <f aca="false">IF(AND(ISNUMBER($BW799),ISNUMBER($BX799)),MIN(1,MAX(0,($BX799-2019+1)/($BX799-$BW799+1))),"")</f>
        <v>0</v>
      </c>
      <c r="R799" s="0" t="n">
        <f aca="false">IF(AND(ISNUMBER($BW799),ISNUMBER($BX799)),MIN(1,MAX(0,($BX799-2016+1)/($BX799-$BW799+1))),"")</f>
        <v>0</v>
      </c>
      <c r="S799" s="0" t="n">
        <f aca="false">IF($L799&lt;&gt;"",IF($L799&gt;=2015.5,1,0),"")</f>
        <v>0</v>
      </c>
      <c r="T799" s="0" t="n">
        <f aca="false">IF($L799&lt;&gt;"",IF($L799&gt;=2016,1,0),"")</f>
        <v>0</v>
      </c>
      <c r="U799" s="0" t="n">
        <f aca="false">IF(ISNUMBER($BX799),IF($BX799&gt;=2016,1,0),"")</f>
        <v>0</v>
      </c>
      <c r="V799" s="0" t="n">
        <f aca="false">IF(ISNUMBER($BW799),IF($BW799&gt;=2016,1,0),"")</f>
        <v>0</v>
      </c>
      <c r="W799" s="0" t="str">
        <f aca="false">IF(AND(ISNUMBER($BW799),ISNUMBER($BX799)),IF($BW799&gt;=2016,"post-only",IF($BX799&lt;2016,"pre-only","mixed")),"")</f>
        <v>pre-only</v>
      </c>
      <c r="X799" s="0" t="n">
        <f aca="false">IF(AND(ISNUMBER($BW799),ISNUMBER($BX799)),MIN(1,MAX(0,($BX799-2017+1)/($BX799-$BW799+1))),"")</f>
        <v>0</v>
      </c>
      <c r="Y799" s="0" t="n">
        <f aca="false">IF(AND(ISNUMBER($BW799),ISNUMBER($BX799)),MIN(1,MAX(0,($BX799-2018+1)/($BX799-$BW799+1))),"")</f>
        <v>0</v>
      </c>
      <c r="Z799" s="0" t="n">
        <f aca="false">IF(AND(ISNUMBER($BW799),ISNUMBER($BX799)),MIN(1,MAX(0,($BX799-2019+1)/($BX799-$BW799+1))),"")</f>
        <v>0</v>
      </c>
      <c r="AA799" s="0" t="n">
        <f aca="false">IF(ISNUMBER($BX799),IF($BX799&gt;=2017,1,0),"")</f>
        <v>0</v>
      </c>
      <c r="AB799" s="0" t="n">
        <f aca="false">IF(ISNUMBER($BX799),IF($BX799&gt;=2018,1,0),"")</f>
        <v>0</v>
      </c>
      <c r="AC799" s="0" t="n">
        <f aca="false">IF(ISNUMBER($BX799),IF($BX799&gt;=2019,1,0),"")</f>
        <v>0</v>
      </c>
      <c r="AD799" s="0" t="n">
        <f aca="false">IF($L799&lt;&gt;"",IF($L799&gt;2013,1,0),"")</f>
        <v>0</v>
      </c>
      <c r="AE799" s="0" t="n">
        <f aca="false">IF($L799&lt;&gt;"",1+IF($L799&gt;2011,1,0)+IF($L799&gt;2014,1,0),"")</f>
        <v>1</v>
      </c>
      <c r="AF799" s="0" t="s">
        <v>87</v>
      </c>
      <c r="AG799" s="0" t="s">
        <v>88</v>
      </c>
      <c r="AH799" s="0" t="s">
        <v>89</v>
      </c>
      <c r="AI799" s="0" t="s">
        <v>334</v>
      </c>
      <c r="AJ799" s="0" t="s">
        <v>334</v>
      </c>
      <c r="AK799" s="0" t="str">
        <f aca="false">IF(AND($CF799&lt;&gt;"",IFERROR(INDEX(subsample_country_map!$B:$B,MATCH($CF799,subsample_country_map!$A:$A,0)),"")&lt;&gt;""),INDEX(subsample_country_map!$B:$B,MATCH($CF799,subsample_country_map!$A:$A,0)),INDEX(lookup!$AA:$AA,MATCH($A799,lookup!$A:$A,0)))</f>
        <v>3_AsiaPac</v>
      </c>
      <c r="AL799" s="0" t="str">
        <f aca="false">IF(AND($CF799&lt;&gt;"",IFERROR(INDEX(subsample_country_map!$C:$C,MATCH($CF799,subsample_country_map!$A:$A,0)),"")&lt;&gt;""),INDEX(subsample_country_map!$C:$C,MATCH($CF799,subsample_country_map!$A:$A,0)),INDEX(lookup!$AB:$AB,MATCH($A799,lookup!$A:$A,0)))</f>
        <v>2_developing</v>
      </c>
      <c r="AM799" s="0" t="str">
        <f aca="false">IF(AND($CF799&lt;&gt;"",IFERROR(INDEX(subsample_country_map!$D:$D,MATCH($CF799,subsample_country_map!$A:$A,0)),"")&lt;&gt;""),INDEX(subsample_country_map!$D:$D,MATCH($CF799,subsample_country_map!$A:$A,0)),INDEX(lookup!$AC:$AC,MATCH($A799,lookup!$A:$A,0)))</f>
        <v>2_non_western</v>
      </c>
      <c r="AN799" s="0" t="str">
        <f aca="false">IF(AND($CF799&lt;&gt;"",IFERROR(INDEX(subsample_country_map!$E:$E,MATCH($CF799,subsample_country_map!$A:$A,0)),"")&lt;&gt;""),INDEX(subsample_country_map!$E:$E,MATCH($CF799,subsample_country_map!$A:$A,0)),INDEX(lookup!$AD:$AD,MATCH($A799,lookup!$A:$A,0)))</f>
        <v>2_civil law</v>
      </c>
      <c r="AO799" s="0" t="str">
        <f aca="false">INDEX(lookup!$Y:$Y,MATCH($A799,lookup!$A:$A,0))</f>
        <v>0_published</v>
      </c>
      <c r="AP799" s="0" t="str">
        <f aca="false">INDEX(lookup!$Z:$Z,MATCH($A799,lookup!$A:$A,0))</f>
        <v>1_VHB high</v>
      </c>
      <c r="AQ799" s="0" t="str">
        <f aca="false">INDEX(lookup!$W:$W,MATCH($A799,lookup!$A:$A,0))</f>
        <v>3_mgmt</v>
      </c>
      <c r="AS799" s="0" t="s">
        <v>91</v>
      </c>
      <c r="AT799" s="0" t="s">
        <v>111</v>
      </c>
      <c r="AU799" s="0" t="s">
        <v>93</v>
      </c>
      <c r="AV799" s="0" t="s">
        <v>2994</v>
      </c>
      <c r="AX799" s="0" t="s">
        <v>2995</v>
      </c>
      <c r="BA799" s="0" t="n">
        <v>1599</v>
      </c>
      <c r="BB799" s="0" t="s">
        <v>347</v>
      </c>
      <c r="BC799" s="0" t="s">
        <v>122</v>
      </c>
      <c r="BD799" s="0" t="s">
        <v>2988</v>
      </c>
      <c r="BE799" s="0" t="s">
        <v>98</v>
      </c>
      <c r="BI799" s="0" t="s">
        <v>99</v>
      </c>
      <c r="BJ799" s="0" t="s">
        <v>2859</v>
      </c>
      <c r="BK799" s="0" t="s">
        <v>2989</v>
      </c>
      <c r="BL799" s="0" t="s">
        <v>2996</v>
      </c>
      <c r="BM799" s="0" t="s">
        <v>2982</v>
      </c>
      <c r="BN799" s="0" t="s">
        <v>2991</v>
      </c>
      <c r="BO799" s="0" t="s">
        <v>769</v>
      </c>
      <c r="BP799" s="0" t="s">
        <v>2977</v>
      </c>
      <c r="BQ799" s="0" t="s">
        <v>127</v>
      </c>
      <c r="BT799" s="0" t="n">
        <v>0</v>
      </c>
      <c r="BU799" s="0" t="s">
        <v>2984</v>
      </c>
      <c r="BW799" s="0" t="n">
        <v>2009</v>
      </c>
      <c r="BX799" s="0" t="n">
        <v>2011</v>
      </c>
      <c r="BY799" s="0" t="s">
        <v>2985</v>
      </c>
      <c r="BZ799" s="0" t="n">
        <v>2010</v>
      </c>
      <c r="CA799" s="0" t="n">
        <v>0</v>
      </c>
      <c r="CB799" s="0" t="n">
        <v>0</v>
      </c>
      <c r="CC799" s="0" t="n">
        <v>0</v>
      </c>
      <c r="CD799" s="0" t="n">
        <v>-0.0574863096757483</v>
      </c>
      <c r="CE799" s="0" t="n">
        <v>1</v>
      </c>
    </row>
    <row r="800" customFormat="false" ht="15" hidden="false" customHeight="false" outlineLevel="0" collapsed="false">
      <c r="A800" s="0" t="s">
        <v>2977</v>
      </c>
      <c r="B800" s="0" t="n">
        <v>2105</v>
      </c>
      <c r="C800" s="0" t="n">
        <v>-0.0681127866455029</v>
      </c>
      <c r="D800" s="0" t="n">
        <v>1599</v>
      </c>
      <c r="E800" s="0" t="n">
        <f aca="false">IF(ISNUMBER($BA800),$BA800,IF(AND(ISNUMBER($D800),ISNUMBER($BW800),ISNUMBER($BX800)),$D800*($BX800-$BW800+1),""))</f>
        <v>1599</v>
      </c>
      <c r="H800" s="0" t="s">
        <v>118</v>
      </c>
      <c r="I800" s="0" t="s">
        <v>119</v>
      </c>
      <c r="J800" s="0" t="n">
        <f aca="false">IF($BW800&lt;&gt;"",$BW800,"")</f>
        <v>2009</v>
      </c>
      <c r="K800" s="0" t="n">
        <f aca="false">IF($BX800&lt;&gt;"",$BX800,"")</f>
        <v>2011</v>
      </c>
      <c r="L800" s="0" t="n">
        <f aca="false">IF(AND(ISNUMBER($BW800),ISNUMBER($BX800)),($BW800+$BX800)/2,"")</f>
        <v>2010</v>
      </c>
      <c r="M800" s="0" t="n">
        <f aca="false">IF($L800&lt;&gt;"",$L800,"")</f>
        <v>2010</v>
      </c>
      <c r="N800" s="0" t="n">
        <f aca="false">IF(AND(ISNUMBER($BW800),ISNUMBER($BX800)),MIN(1,MAX(0,($BX800-2016+1)/($BX800-$BW800+1))),"")</f>
        <v>0</v>
      </c>
      <c r="O800" s="0" t="n">
        <f aca="false">IF(AND(ISNUMBER($BW800),ISNUMBER($BX800)),MIN(1,MAX(0,($BX800-2017+1)/($BX800-$BW800+1))),"")</f>
        <v>0</v>
      </c>
      <c r="P800" s="0" t="n">
        <f aca="false">IF(AND(ISNUMBER($BW800),ISNUMBER($BX800)),MIN(1,MAX(0,($BX800-2018+1)/($BX800-$BW800+1))),"")</f>
        <v>0</v>
      </c>
      <c r="Q800" s="0" t="n">
        <f aca="false">IF(AND(ISNUMBER($BW800),ISNUMBER($BX800)),MIN(1,MAX(0,($BX800-2019+1)/($BX800-$BW800+1))),"")</f>
        <v>0</v>
      </c>
      <c r="R800" s="0" t="n">
        <f aca="false">IF(AND(ISNUMBER($BW800),ISNUMBER($BX800)),MIN(1,MAX(0,($BX800-2016+1)/($BX800-$BW800+1))),"")</f>
        <v>0</v>
      </c>
      <c r="S800" s="0" t="n">
        <f aca="false">IF($L800&lt;&gt;"",IF($L800&gt;=2015.5,1,0),"")</f>
        <v>0</v>
      </c>
      <c r="T800" s="0" t="n">
        <f aca="false">IF($L800&lt;&gt;"",IF($L800&gt;=2016,1,0),"")</f>
        <v>0</v>
      </c>
      <c r="U800" s="0" t="n">
        <f aca="false">IF(ISNUMBER($BX800),IF($BX800&gt;=2016,1,0),"")</f>
        <v>0</v>
      </c>
      <c r="V800" s="0" t="n">
        <f aca="false">IF(ISNUMBER($BW800),IF($BW800&gt;=2016,1,0),"")</f>
        <v>0</v>
      </c>
      <c r="W800" s="0" t="str">
        <f aca="false">IF(AND(ISNUMBER($BW800),ISNUMBER($BX800)),IF($BW800&gt;=2016,"post-only",IF($BX800&lt;2016,"pre-only","mixed")),"")</f>
        <v>pre-only</v>
      </c>
      <c r="X800" s="0" t="n">
        <f aca="false">IF(AND(ISNUMBER($BW800),ISNUMBER($BX800)),MIN(1,MAX(0,($BX800-2017+1)/($BX800-$BW800+1))),"")</f>
        <v>0</v>
      </c>
      <c r="Y800" s="0" t="n">
        <f aca="false">IF(AND(ISNUMBER($BW800),ISNUMBER($BX800)),MIN(1,MAX(0,($BX800-2018+1)/($BX800-$BW800+1))),"")</f>
        <v>0</v>
      </c>
      <c r="Z800" s="0" t="n">
        <f aca="false">IF(AND(ISNUMBER($BW800),ISNUMBER($BX800)),MIN(1,MAX(0,($BX800-2019+1)/($BX800-$BW800+1))),"")</f>
        <v>0</v>
      </c>
      <c r="AA800" s="0" t="n">
        <f aca="false">IF(ISNUMBER($BX800),IF($BX800&gt;=2017,1,0),"")</f>
        <v>0</v>
      </c>
      <c r="AB800" s="0" t="n">
        <f aca="false">IF(ISNUMBER($BX800),IF($BX800&gt;=2018,1,0),"")</f>
        <v>0</v>
      </c>
      <c r="AC800" s="0" t="n">
        <f aca="false">IF(ISNUMBER($BX800),IF($BX800&gt;=2019,1,0),"")</f>
        <v>0</v>
      </c>
      <c r="AD800" s="0" t="n">
        <f aca="false">IF($L800&lt;&gt;"",IF($L800&gt;2013,1,0),"")</f>
        <v>0</v>
      </c>
      <c r="AE800" s="0" t="n">
        <f aca="false">IF($L800&lt;&gt;"",1+IF($L800&gt;2011,1,0)+IF($L800&gt;2014,1,0),"")</f>
        <v>1</v>
      </c>
      <c r="AF800" s="0" t="s">
        <v>87</v>
      </c>
      <c r="AG800" s="0" t="s">
        <v>88</v>
      </c>
      <c r="AH800" s="0" t="s">
        <v>89</v>
      </c>
      <c r="AI800" s="0" t="s">
        <v>334</v>
      </c>
      <c r="AJ800" s="0" t="s">
        <v>334</v>
      </c>
      <c r="AK800" s="0" t="str">
        <f aca="false">IF(AND($CF800&lt;&gt;"",IFERROR(INDEX(subsample_country_map!$B:$B,MATCH($CF800,subsample_country_map!$A:$A,0)),"")&lt;&gt;""),INDEX(subsample_country_map!$B:$B,MATCH($CF800,subsample_country_map!$A:$A,0)),INDEX(lookup!$AA:$AA,MATCH($A800,lookup!$A:$A,0)))</f>
        <v>3_AsiaPac</v>
      </c>
      <c r="AL800" s="0" t="str">
        <f aca="false">IF(AND($CF800&lt;&gt;"",IFERROR(INDEX(subsample_country_map!$C:$C,MATCH($CF800,subsample_country_map!$A:$A,0)),"")&lt;&gt;""),INDEX(subsample_country_map!$C:$C,MATCH($CF800,subsample_country_map!$A:$A,0)),INDEX(lookup!$AB:$AB,MATCH($A800,lookup!$A:$A,0)))</f>
        <v>2_developing</v>
      </c>
      <c r="AM800" s="0" t="str">
        <f aca="false">IF(AND($CF800&lt;&gt;"",IFERROR(INDEX(subsample_country_map!$D:$D,MATCH($CF800,subsample_country_map!$A:$A,0)),"")&lt;&gt;""),INDEX(subsample_country_map!$D:$D,MATCH($CF800,subsample_country_map!$A:$A,0)),INDEX(lookup!$AC:$AC,MATCH($A800,lookup!$A:$A,0)))</f>
        <v>2_non_western</v>
      </c>
      <c r="AN800" s="0" t="str">
        <f aca="false">IF(AND($CF800&lt;&gt;"",IFERROR(INDEX(subsample_country_map!$E:$E,MATCH($CF800,subsample_country_map!$A:$A,0)),"")&lt;&gt;""),INDEX(subsample_country_map!$E:$E,MATCH($CF800,subsample_country_map!$A:$A,0)),INDEX(lookup!$AD:$AD,MATCH($A800,lookup!$A:$A,0)))</f>
        <v>2_civil law</v>
      </c>
      <c r="AO800" s="0" t="str">
        <f aca="false">INDEX(lookup!$Y:$Y,MATCH($A800,lookup!$A:$A,0))</f>
        <v>0_published</v>
      </c>
      <c r="AP800" s="0" t="str">
        <f aca="false">INDEX(lookup!$Z:$Z,MATCH($A800,lookup!$A:$A,0))</f>
        <v>1_VHB high</v>
      </c>
      <c r="AQ800" s="0" t="str">
        <f aca="false">INDEX(lookup!$W:$W,MATCH($A800,lookup!$A:$A,0))</f>
        <v>3_mgmt</v>
      </c>
      <c r="AS800" s="0" t="s">
        <v>91</v>
      </c>
      <c r="AT800" s="0" t="s">
        <v>111</v>
      </c>
      <c r="AU800" s="0" t="s">
        <v>93</v>
      </c>
      <c r="AV800" s="0" t="s">
        <v>2986</v>
      </c>
      <c r="AX800" s="0" t="s">
        <v>2997</v>
      </c>
      <c r="BA800" s="0" t="n">
        <v>1599</v>
      </c>
      <c r="BB800" s="0" t="s">
        <v>347</v>
      </c>
      <c r="BC800" s="0" t="s">
        <v>122</v>
      </c>
      <c r="BD800" s="0" t="s">
        <v>2988</v>
      </c>
      <c r="BE800" s="0" t="s">
        <v>98</v>
      </c>
      <c r="BI800" s="0" t="s">
        <v>124</v>
      </c>
      <c r="BJ800" s="0" t="s">
        <v>2820</v>
      </c>
      <c r="BK800" s="0" t="s">
        <v>2998</v>
      </c>
      <c r="BL800" s="0" t="s">
        <v>2999</v>
      </c>
      <c r="BM800" s="0" t="s">
        <v>2982</v>
      </c>
      <c r="BN800" s="0" t="s">
        <v>3000</v>
      </c>
      <c r="BO800" s="0" t="s">
        <v>769</v>
      </c>
      <c r="BP800" s="0" t="s">
        <v>2977</v>
      </c>
      <c r="BQ800" s="0" t="s">
        <v>127</v>
      </c>
      <c r="BT800" s="0" t="n">
        <v>0</v>
      </c>
      <c r="BU800" s="0" t="s">
        <v>2984</v>
      </c>
      <c r="BW800" s="0" t="n">
        <v>2009</v>
      </c>
      <c r="BX800" s="0" t="n">
        <v>2011</v>
      </c>
      <c r="BY800" s="0" t="s">
        <v>2985</v>
      </c>
      <c r="BZ800" s="0" t="n">
        <v>2010</v>
      </c>
      <c r="CA800" s="0" t="n">
        <v>0</v>
      </c>
      <c r="CB800" s="0" t="n">
        <v>0</v>
      </c>
      <c r="CC800" s="0" t="n">
        <v>0</v>
      </c>
      <c r="CD800" s="0" t="n">
        <v>-0.0682184138845261</v>
      </c>
      <c r="CE800" s="0" t="n">
        <v>1</v>
      </c>
    </row>
    <row r="801" customFormat="false" ht="15" hidden="false" customHeight="false" outlineLevel="0" collapsed="false">
      <c r="A801" s="0" t="s">
        <v>2977</v>
      </c>
      <c r="B801" s="0" t="n">
        <v>2106</v>
      </c>
      <c r="C801" s="0" t="n">
        <v>-0.0574230687319514</v>
      </c>
      <c r="D801" s="0" t="n">
        <v>1599</v>
      </c>
      <c r="E801" s="0" t="n">
        <f aca="false">IF(ISNUMBER($BA801),$BA801,IF(AND(ISNUMBER($D801),ISNUMBER($BW801),ISNUMBER($BX801)),$D801*($BX801-$BW801+1),""))</f>
        <v>1599</v>
      </c>
      <c r="H801" s="0" t="s">
        <v>118</v>
      </c>
      <c r="I801" s="0" t="s">
        <v>119</v>
      </c>
      <c r="J801" s="0" t="n">
        <f aca="false">IF($BW801&lt;&gt;"",$BW801,"")</f>
        <v>2009</v>
      </c>
      <c r="K801" s="0" t="n">
        <f aca="false">IF($BX801&lt;&gt;"",$BX801,"")</f>
        <v>2011</v>
      </c>
      <c r="L801" s="0" t="n">
        <f aca="false">IF(AND(ISNUMBER($BW801),ISNUMBER($BX801)),($BW801+$BX801)/2,"")</f>
        <v>2010</v>
      </c>
      <c r="M801" s="0" t="n">
        <f aca="false">IF($L801&lt;&gt;"",$L801,"")</f>
        <v>2010</v>
      </c>
      <c r="N801" s="0" t="n">
        <f aca="false">IF(AND(ISNUMBER($BW801),ISNUMBER($BX801)),MIN(1,MAX(0,($BX801-2016+1)/($BX801-$BW801+1))),"")</f>
        <v>0</v>
      </c>
      <c r="O801" s="0" t="n">
        <f aca="false">IF(AND(ISNUMBER($BW801),ISNUMBER($BX801)),MIN(1,MAX(0,($BX801-2017+1)/($BX801-$BW801+1))),"")</f>
        <v>0</v>
      </c>
      <c r="P801" s="0" t="n">
        <f aca="false">IF(AND(ISNUMBER($BW801),ISNUMBER($BX801)),MIN(1,MAX(0,($BX801-2018+1)/($BX801-$BW801+1))),"")</f>
        <v>0</v>
      </c>
      <c r="Q801" s="0" t="n">
        <f aca="false">IF(AND(ISNUMBER($BW801),ISNUMBER($BX801)),MIN(1,MAX(0,($BX801-2019+1)/($BX801-$BW801+1))),"")</f>
        <v>0</v>
      </c>
      <c r="R801" s="0" t="n">
        <f aca="false">IF(AND(ISNUMBER($BW801),ISNUMBER($BX801)),MIN(1,MAX(0,($BX801-2016+1)/($BX801-$BW801+1))),"")</f>
        <v>0</v>
      </c>
      <c r="S801" s="0" t="n">
        <f aca="false">IF($L801&lt;&gt;"",IF($L801&gt;=2015.5,1,0),"")</f>
        <v>0</v>
      </c>
      <c r="T801" s="0" t="n">
        <f aca="false">IF($L801&lt;&gt;"",IF($L801&gt;=2016,1,0),"")</f>
        <v>0</v>
      </c>
      <c r="U801" s="0" t="n">
        <f aca="false">IF(ISNUMBER($BX801),IF($BX801&gt;=2016,1,0),"")</f>
        <v>0</v>
      </c>
      <c r="V801" s="0" t="n">
        <f aca="false">IF(ISNUMBER($BW801),IF($BW801&gt;=2016,1,0),"")</f>
        <v>0</v>
      </c>
      <c r="W801" s="0" t="str">
        <f aca="false">IF(AND(ISNUMBER($BW801),ISNUMBER($BX801)),IF($BW801&gt;=2016,"post-only",IF($BX801&lt;2016,"pre-only","mixed")),"")</f>
        <v>pre-only</v>
      </c>
      <c r="X801" s="0" t="n">
        <f aca="false">IF(AND(ISNUMBER($BW801),ISNUMBER($BX801)),MIN(1,MAX(0,($BX801-2017+1)/($BX801-$BW801+1))),"")</f>
        <v>0</v>
      </c>
      <c r="Y801" s="0" t="n">
        <f aca="false">IF(AND(ISNUMBER($BW801),ISNUMBER($BX801)),MIN(1,MAX(0,($BX801-2018+1)/($BX801-$BW801+1))),"")</f>
        <v>0</v>
      </c>
      <c r="Z801" s="0" t="n">
        <f aca="false">IF(AND(ISNUMBER($BW801),ISNUMBER($BX801)),MIN(1,MAX(0,($BX801-2019+1)/($BX801-$BW801+1))),"")</f>
        <v>0</v>
      </c>
      <c r="AA801" s="0" t="n">
        <f aca="false">IF(ISNUMBER($BX801),IF($BX801&gt;=2017,1,0),"")</f>
        <v>0</v>
      </c>
      <c r="AB801" s="0" t="n">
        <f aca="false">IF(ISNUMBER($BX801),IF($BX801&gt;=2018,1,0),"")</f>
        <v>0</v>
      </c>
      <c r="AC801" s="0" t="n">
        <f aca="false">IF(ISNUMBER($BX801),IF($BX801&gt;=2019,1,0),"")</f>
        <v>0</v>
      </c>
      <c r="AD801" s="0" t="n">
        <f aca="false">IF($L801&lt;&gt;"",IF($L801&gt;2013,1,0),"")</f>
        <v>0</v>
      </c>
      <c r="AE801" s="0" t="n">
        <f aca="false">IF($L801&lt;&gt;"",1+IF($L801&gt;2011,1,0)+IF($L801&gt;2014,1,0),"")</f>
        <v>1</v>
      </c>
      <c r="AF801" s="0" t="s">
        <v>87</v>
      </c>
      <c r="AG801" s="0" t="s">
        <v>88</v>
      </c>
      <c r="AH801" s="0" t="s">
        <v>89</v>
      </c>
      <c r="AI801" s="0" t="s">
        <v>334</v>
      </c>
      <c r="AJ801" s="0" t="s">
        <v>334</v>
      </c>
      <c r="AK801" s="0" t="str">
        <f aca="false">IF(AND($CF801&lt;&gt;"",IFERROR(INDEX(subsample_country_map!$B:$B,MATCH($CF801,subsample_country_map!$A:$A,0)),"")&lt;&gt;""),INDEX(subsample_country_map!$B:$B,MATCH($CF801,subsample_country_map!$A:$A,0)),INDEX(lookup!$AA:$AA,MATCH($A801,lookup!$A:$A,0)))</f>
        <v>3_AsiaPac</v>
      </c>
      <c r="AL801" s="0" t="str">
        <f aca="false">IF(AND($CF801&lt;&gt;"",IFERROR(INDEX(subsample_country_map!$C:$C,MATCH($CF801,subsample_country_map!$A:$A,0)),"")&lt;&gt;""),INDEX(subsample_country_map!$C:$C,MATCH($CF801,subsample_country_map!$A:$A,0)),INDEX(lookup!$AB:$AB,MATCH($A801,lookup!$A:$A,0)))</f>
        <v>2_developing</v>
      </c>
      <c r="AM801" s="0" t="str">
        <f aca="false">IF(AND($CF801&lt;&gt;"",IFERROR(INDEX(subsample_country_map!$D:$D,MATCH($CF801,subsample_country_map!$A:$A,0)),"")&lt;&gt;""),INDEX(subsample_country_map!$D:$D,MATCH($CF801,subsample_country_map!$A:$A,0)),INDEX(lookup!$AC:$AC,MATCH($A801,lookup!$A:$A,0)))</f>
        <v>2_non_western</v>
      </c>
      <c r="AN801" s="0" t="str">
        <f aca="false">IF(AND($CF801&lt;&gt;"",IFERROR(INDEX(subsample_country_map!$E:$E,MATCH($CF801,subsample_country_map!$A:$A,0)),"")&lt;&gt;""),INDEX(subsample_country_map!$E:$E,MATCH($CF801,subsample_country_map!$A:$A,0)),INDEX(lookup!$AD:$AD,MATCH($A801,lookup!$A:$A,0)))</f>
        <v>2_civil law</v>
      </c>
      <c r="AO801" s="0" t="str">
        <f aca="false">INDEX(lookup!$Y:$Y,MATCH($A801,lookup!$A:$A,0))</f>
        <v>0_published</v>
      </c>
      <c r="AP801" s="0" t="str">
        <f aca="false">INDEX(lookup!$Z:$Z,MATCH($A801,lookup!$A:$A,0))</f>
        <v>1_VHB high</v>
      </c>
      <c r="AQ801" s="0" t="str">
        <f aca="false">INDEX(lookup!$W:$W,MATCH($A801,lookup!$A:$A,0))</f>
        <v>3_mgmt</v>
      </c>
      <c r="AS801" s="0" t="s">
        <v>91</v>
      </c>
      <c r="AT801" s="0" t="s">
        <v>111</v>
      </c>
      <c r="AU801" s="0" t="s">
        <v>93</v>
      </c>
      <c r="AV801" s="0" t="s">
        <v>3001</v>
      </c>
      <c r="AX801" s="0" t="s">
        <v>1189</v>
      </c>
      <c r="BA801" s="0" t="n">
        <v>1599</v>
      </c>
      <c r="BB801" s="0" t="s">
        <v>347</v>
      </c>
      <c r="BC801" s="0" t="s">
        <v>122</v>
      </c>
      <c r="BD801" s="0" t="s">
        <v>2988</v>
      </c>
      <c r="BE801" s="0" t="s">
        <v>98</v>
      </c>
      <c r="BI801" s="0" t="s">
        <v>124</v>
      </c>
      <c r="BJ801" s="0" t="s">
        <v>2825</v>
      </c>
      <c r="BK801" s="0" t="s">
        <v>2998</v>
      </c>
      <c r="BL801" s="0" t="s">
        <v>3002</v>
      </c>
      <c r="BM801" s="0" t="s">
        <v>2982</v>
      </c>
      <c r="BN801" s="0" t="s">
        <v>3000</v>
      </c>
      <c r="BO801" s="0" t="s">
        <v>769</v>
      </c>
      <c r="BP801" s="0" t="s">
        <v>2977</v>
      </c>
      <c r="BQ801" s="0" t="s">
        <v>2105</v>
      </c>
      <c r="BT801" s="0" t="n">
        <v>0</v>
      </c>
      <c r="BU801" s="0" t="s">
        <v>2984</v>
      </c>
      <c r="BW801" s="0" t="n">
        <v>2009</v>
      </c>
      <c r="BX801" s="0" t="n">
        <v>2011</v>
      </c>
      <c r="BY801" s="0" t="s">
        <v>2985</v>
      </c>
      <c r="BZ801" s="0" t="n">
        <v>2010</v>
      </c>
      <c r="CA801" s="0" t="n">
        <v>0</v>
      </c>
      <c r="CB801" s="0" t="n">
        <v>0</v>
      </c>
      <c r="CC801" s="0" t="n">
        <v>0</v>
      </c>
      <c r="CD801" s="0" t="n">
        <v>-0.0574863096757483</v>
      </c>
      <c r="CE801" s="0" t="n">
        <v>1</v>
      </c>
    </row>
    <row r="802" customFormat="false" ht="15" hidden="false" customHeight="false" outlineLevel="0" collapsed="false">
      <c r="A802" s="0" t="s">
        <v>2977</v>
      </c>
      <c r="B802" s="0" t="n">
        <v>2107</v>
      </c>
      <c r="C802" s="0" t="n">
        <v>-0.0586671453306741</v>
      </c>
      <c r="D802" s="0" t="n">
        <v>1599</v>
      </c>
      <c r="E802" s="0" t="n">
        <f aca="false">IF(ISNUMBER($BA802),$BA802,IF(AND(ISNUMBER($D802),ISNUMBER($BW802),ISNUMBER($BX802)),$D802*($BX802-$BW802+1),""))</f>
        <v>1599</v>
      </c>
      <c r="H802" s="0" t="s">
        <v>118</v>
      </c>
      <c r="I802" s="0" t="s">
        <v>119</v>
      </c>
      <c r="J802" s="0" t="n">
        <f aca="false">IF($BW802&lt;&gt;"",$BW802,"")</f>
        <v>2009</v>
      </c>
      <c r="K802" s="0" t="n">
        <f aca="false">IF($BX802&lt;&gt;"",$BX802,"")</f>
        <v>2011</v>
      </c>
      <c r="L802" s="0" t="n">
        <f aca="false">IF(AND(ISNUMBER($BW802),ISNUMBER($BX802)),($BW802+$BX802)/2,"")</f>
        <v>2010</v>
      </c>
      <c r="M802" s="0" t="n">
        <f aca="false">IF($L802&lt;&gt;"",$L802,"")</f>
        <v>2010</v>
      </c>
      <c r="N802" s="0" t="n">
        <f aca="false">IF(AND(ISNUMBER($BW802),ISNUMBER($BX802)),MIN(1,MAX(0,($BX802-2016+1)/($BX802-$BW802+1))),"")</f>
        <v>0</v>
      </c>
      <c r="O802" s="0" t="n">
        <f aca="false">IF(AND(ISNUMBER($BW802),ISNUMBER($BX802)),MIN(1,MAX(0,($BX802-2017+1)/($BX802-$BW802+1))),"")</f>
        <v>0</v>
      </c>
      <c r="P802" s="0" t="n">
        <f aca="false">IF(AND(ISNUMBER($BW802),ISNUMBER($BX802)),MIN(1,MAX(0,($BX802-2018+1)/($BX802-$BW802+1))),"")</f>
        <v>0</v>
      </c>
      <c r="Q802" s="0" t="n">
        <f aca="false">IF(AND(ISNUMBER($BW802),ISNUMBER($BX802)),MIN(1,MAX(0,($BX802-2019+1)/($BX802-$BW802+1))),"")</f>
        <v>0</v>
      </c>
      <c r="R802" s="0" t="n">
        <f aca="false">IF(AND(ISNUMBER($BW802),ISNUMBER($BX802)),MIN(1,MAX(0,($BX802-2016+1)/($BX802-$BW802+1))),"")</f>
        <v>0</v>
      </c>
      <c r="S802" s="0" t="n">
        <f aca="false">IF($L802&lt;&gt;"",IF($L802&gt;=2015.5,1,0),"")</f>
        <v>0</v>
      </c>
      <c r="T802" s="0" t="n">
        <f aca="false">IF($L802&lt;&gt;"",IF($L802&gt;=2016,1,0),"")</f>
        <v>0</v>
      </c>
      <c r="U802" s="0" t="n">
        <f aca="false">IF(ISNUMBER($BX802),IF($BX802&gt;=2016,1,0),"")</f>
        <v>0</v>
      </c>
      <c r="V802" s="0" t="n">
        <f aca="false">IF(ISNUMBER($BW802),IF($BW802&gt;=2016,1,0),"")</f>
        <v>0</v>
      </c>
      <c r="W802" s="0" t="str">
        <f aca="false">IF(AND(ISNUMBER($BW802),ISNUMBER($BX802)),IF($BW802&gt;=2016,"post-only",IF($BX802&lt;2016,"pre-only","mixed")),"")</f>
        <v>pre-only</v>
      </c>
      <c r="X802" s="0" t="n">
        <f aca="false">IF(AND(ISNUMBER($BW802),ISNUMBER($BX802)),MIN(1,MAX(0,($BX802-2017+1)/($BX802-$BW802+1))),"")</f>
        <v>0</v>
      </c>
      <c r="Y802" s="0" t="n">
        <f aca="false">IF(AND(ISNUMBER($BW802),ISNUMBER($BX802)),MIN(1,MAX(0,($BX802-2018+1)/($BX802-$BW802+1))),"")</f>
        <v>0</v>
      </c>
      <c r="Z802" s="0" t="n">
        <f aca="false">IF(AND(ISNUMBER($BW802),ISNUMBER($BX802)),MIN(1,MAX(0,($BX802-2019+1)/($BX802-$BW802+1))),"")</f>
        <v>0</v>
      </c>
      <c r="AA802" s="0" t="n">
        <f aca="false">IF(ISNUMBER($BX802),IF($BX802&gt;=2017,1,0),"")</f>
        <v>0</v>
      </c>
      <c r="AB802" s="0" t="n">
        <f aca="false">IF(ISNUMBER($BX802),IF($BX802&gt;=2018,1,0),"")</f>
        <v>0</v>
      </c>
      <c r="AC802" s="0" t="n">
        <f aca="false">IF(ISNUMBER($BX802),IF($BX802&gt;=2019,1,0),"")</f>
        <v>0</v>
      </c>
      <c r="AD802" s="0" t="n">
        <f aca="false">IF($L802&lt;&gt;"",IF($L802&gt;2013,1,0),"")</f>
        <v>0</v>
      </c>
      <c r="AE802" s="0" t="n">
        <f aca="false">IF($L802&lt;&gt;"",1+IF($L802&gt;2011,1,0)+IF($L802&gt;2014,1,0),"")</f>
        <v>1</v>
      </c>
      <c r="AF802" s="0" t="s">
        <v>87</v>
      </c>
      <c r="AG802" s="0" t="s">
        <v>88</v>
      </c>
      <c r="AH802" s="0" t="s">
        <v>89</v>
      </c>
      <c r="AI802" s="0" t="s">
        <v>334</v>
      </c>
      <c r="AJ802" s="0" t="s">
        <v>334</v>
      </c>
      <c r="AK802" s="0" t="str">
        <f aca="false">IF(AND($CF802&lt;&gt;"",IFERROR(INDEX(subsample_country_map!$B:$B,MATCH($CF802,subsample_country_map!$A:$A,0)),"")&lt;&gt;""),INDEX(subsample_country_map!$B:$B,MATCH($CF802,subsample_country_map!$A:$A,0)),INDEX(lookup!$AA:$AA,MATCH($A802,lookup!$A:$A,0)))</f>
        <v>3_AsiaPac</v>
      </c>
      <c r="AL802" s="0" t="str">
        <f aca="false">IF(AND($CF802&lt;&gt;"",IFERROR(INDEX(subsample_country_map!$C:$C,MATCH($CF802,subsample_country_map!$A:$A,0)),"")&lt;&gt;""),INDEX(subsample_country_map!$C:$C,MATCH($CF802,subsample_country_map!$A:$A,0)),INDEX(lookup!$AB:$AB,MATCH($A802,lookup!$A:$A,0)))</f>
        <v>2_developing</v>
      </c>
      <c r="AM802" s="0" t="str">
        <f aca="false">IF(AND($CF802&lt;&gt;"",IFERROR(INDEX(subsample_country_map!$D:$D,MATCH($CF802,subsample_country_map!$A:$A,0)),"")&lt;&gt;""),INDEX(subsample_country_map!$D:$D,MATCH($CF802,subsample_country_map!$A:$A,0)),INDEX(lookup!$AC:$AC,MATCH($A802,lookup!$A:$A,0)))</f>
        <v>2_non_western</v>
      </c>
      <c r="AN802" s="0" t="str">
        <f aca="false">IF(AND($CF802&lt;&gt;"",IFERROR(INDEX(subsample_country_map!$E:$E,MATCH($CF802,subsample_country_map!$A:$A,0)),"")&lt;&gt;""),INDEX(subsample_country_map!$E:$E,MATCH($CF802,subsample_country_map!$A:$A,0)),INDEX(lookup!$AD:$AD,MATCH($A802,lookup!$A:$A,0)))</f>
        <v>2_civil law</v>
      </c>
      <c r="AO802" s="0" t="str">
        <f aca="false">INDEX(lookup!$Y:$Y,MATCH($A802,lookup!$A:$A,0))</f>
        <v>0_published</v>
      </c>
      <c r="AP802" s="0" t="str">
        <f aca="false">INDEX(lookup!$Z:$Z,MATCH($A802,lookup!$A:$A,0))</f>
        <v>1_VHB high</v>
      </c>
      <c r="AQ802" s="0" t="str">
        <f aca="false">INDEX(lookup!$W:$W,MATCH($A802,lookup!$A:$A,0))</f>
        <v>3_mgmt</v>
      </c>
      <c r="AS802" s="0" t="s">
        <v>91</v>
      </c>
      <c r="AT802" s="0" t="s">
        <v>111</v>
      </c>
      <c r="AU802" s="0" t="s">
        <v>93</v>
      </c>
      <c r="AV802" s="0" t="s">
        <v>3003</v>
      </c>
      <c r="AX802" s="0" t="s">
        <v>3004</v>
      </c>
      <c r="BA802" s="0" t="n">
        <v>1599</v>
      </c>
      <c r="BB802" s="0" t="s">
        <v>347</v>
      </c>
      <c r="BC802" s="0" t="s">
        <v>122</v>
      </c>
      <c r="BD802" s="0" t="s">
        <v>2988</v>
      </c>
      <c r="BE802" s="0" t="s">
        <v>98</v>
      </c>
      <c r="BI802" s="0" t="s">
        <v>124</v>
      </c>
      <c r="BJ802" s="0" t="s">
        <v>2859</v>
      </c>
      <c r="BK802" s="0" t="s">
        <v>2998</v>
      </c>
      <c r="BL802" s="0" t="s">
        <v>3005</v>
      </c>
      <c r="BM802" s="0" t="s">
        <v>2982</v>
      </c>
      <c r="BN802" s="0" t="s">
        <v>3000</v>
      </c>
      <c r="BO802" s="0" t="s">
        <v>769</v>
      </c>
      <c r="BP802" s="0" t="s">
        <v>2977</v>
      </c>
      <c r="BQ802" s="0" t="s">
        <v>2105</v>
      </c>
      <c r="BT802" s="0" t="n">
        <v>0</v>
      </c>
      <c r="BU802" s="0" t="s">
        <v>2984</v>
      </c>
      <c r="BW802" s="0" t="n">
        <v>2009</v>
      </c>
      <c r="BX802" s="0" t="n">
        <v>2011</v>
      </c>
      <c r="BY802" s="0" t="s">
        <v>2985</v>
      </c>
      <c r="BZ802" s="0" t="n">
        <v>2010</v>
      </c>
      <c r="CA802" s="0" t="n">
        <v>0</v>
      </c>
      <c r="CB802" s="0" t="n">
        <v>0</v>
      </c>
      <c r="CC802" s="0" t="n">
        <v>0</v>
      </c>
      <c r="CD802" s="0" t="n">
        <v>-0.0587345921941127</v>
      </c>
      <c r="CE802" s="0" t="n">
        <v>1</v>
      </c>
    </row>
    <row r="803" customFormat="false" ht="15" hidden="false" customHeight="false" outlineLevel="0" collapsed="false">
      <c r="A803" s="0" t="s">
        <v>2977</v>
      </c>
      <c r="B803" s="0" t="n">
        <v>2108</v>
      </c>
      <c r="C803" s="0" t="n">
        <v>-0.0958369196687162</v>
      </c>
      <c r="D803" s="0" t="n">
        <v>1599</v>
      </c>
      <c r="E803" s="0" t="n">
        <f aca="false">IF(ISNUMBER($BA803),$BA803,IF(AND(ISNUMBER($D803),ISNUMBER($BW803),ISNUMBER($BX803)),$D803*($BX803-$BW803+1),""))</f>
        <v>1599</v>
      </c>
      <c r="H803" s="0" t="s">
        <v>118</v>
      </c>
      <c r="I803" s="0" t="s">
        <v>119</v>
      </c>
      <c r="J803" s="0" t="n">
        <f aca="false">IF($BW803&lt;&gt;"",$BW803,"")</f>
        <v>2009</v>
      </c>
      <c r="K803" s="0" t="n">
        <f aca="false">IF($BX803&lt;&gt;"",$BX803,"")</f>
        <v>2011</v>
      </c>
      <c r="L803" s="0" t="n">
        <f aca="false">IF(AND(ISNUMBER($BW803),ISNUMBER($BX803)),($BW803+$BX803)/2,"")</f>
        <v>2010</v>
      </c>
      <c r="M803" s="0" t="n">
        <f aca="false">IF($L803&lt;&gt;"",$L803,"")</f>
        <v>2010</v>
      </c>
      <c r="N803" s="0" t="n">
        <f aca="false">IF(AND(ISNUMBER($BW803),ISNUMBER($BX803)),MIN(1,MAX(0,($BX803-2016+1)/($BX803-$BW803+1))),"")</f>
        <v>0</v>
      </c>
      <c r="O803" s="0" t="n">
        <f aca="false">IF(AND(ISNUMBER($BW803),ISNUMBER($BX803)),MIN(1,MAX(0,($BX803-2017+1)/($BX803-$BW803+1))),"")</f>
        <v>0</v>
      </c>
      <c r="P803" s="0" t="n">
        <f aca="false">IF(AND(ISNUMBER($BW803),ISNUMBER($BX803)),MIN(1,MAX(0,($BX803-2018+1)/($BX803-$BW803+1))),"")</f>
        <v>0</v>
      </c>
      <c r="Q803" s="0" t="n">
        <f aca="false">IF(AND(ISNUMBER($BW803),ISNUMBER($BX803)),MIN(1,MAX(0,($BX803-2019+1)/($BX803-$BW803+1))),"")</f>
        <v>0</v>
      </c>
      <c r="R803" s="0" t="n">
        <f aca="false">IF(AND(ISNUMBER($BW803),ISNUMBER($BX803)),MIN(1,MAX(0,($BX803-2016+1)/($BX803-$BW803+1))),"")</f>
        <v>0</v>
      </c>
      <c r="S803" s="0" t="n">
        <f aca="false">IF($L803&lt;&gt;"",IF($L803&gt;=2015.5,1,0),"")</f>
        <v>0</v>
      </c>
      <c r="T803" s="0" t="n">
        <f aca="false">IF($L803&lt;&gt;"",IF($L803&gt;=2016,1,0),"")</f>
        <v>0</v>
      </c>
      <c r="U803" s="0" t="n">
        <f aca="false">IF(ISNUMBER($BX803),IF($BX803&gt;=2016,1,0),"")</f>
        <v>0</v>
      </c>
      <c r="V803" s="0" t="n">
        <f aca="false">IF(ISNUMBER($BW803),IF($BW803&gt;=2016,1,0),"")</f>
        <v>0</v>
      </c>
      <c r="W803" s="0" t="str">
        <f aca="false">IF(AND(ISNUMBER($BW803),ISNUMBER($BX803)),IF($BW803&gt;=2016,"post-only",IF($BX803&lt;2016,"pre-only","mixed")),"")</f>
        <v>pre-only</v>
      </c>
      <c r="X803" s="0" t="n">
        <f aca="false">IF(AND(ISNUMBER($BW803),ISNUMBER($BX803)),MIN(1,MAX(0,($BX803-2017+1)/($BX803-$BW803+1))),"")</f>
        <v>0</v>
      </c>
      <c r="Y803" s="0" t="n">
        <f aca="false">IF(AND(ISNUMBER($BW803),ISNUMBER($BX803)),MIN(1,MAX(0,($BX803-2018+1)/($BX803-$BW803+1))),"")</f>
        <v>0</v>
      </c>
      <c r="Z803" s="0" t="n">
        <f aca="false">IF(AND(ISNUMBER($BW803),ISNUMBER($BX803)),MIN(1,MAX(0,($BX803-2019+1)/($BX803-$BW803+1))),"")</f>
        <v>0</v>
      </c>
      <c r="AA803" s="0" t="n">
        <f aca="false">IF(ISNUMBER($BX803),IF($BX803&gt;=2017,1,0),"")</f>
        <v>0</v>
      </c>
      <c r="AB803" s="0" t="n">
        <f aca="false">IF(ISNUMBER($BX803),IF($BX803&gt;=2018,1,0),"")</f>
        <v>0</v>
      </c>
      <c r="AC803" s="0" t="n">
        <f aca="false">IF(ISNUMBER($BX803),IF($BX803&gt;=2019,1,0),"")</f>
        <v>0</v>
      </c>
      <c r="AD803" s="0" t="n">
        <f aca="false">IF($L803&lt;&gt;"",IF($L803&gt;2013,1,0),"")</f>
        <v>0</v>
      </c>
      <c r="AE803" s="0" t="n">
        <f aca="false">IF($L803&lt;&gt;"",1+IF($L803&gt;2011,1,0)+IF($L803&gt;2014,1,0),"")</f>
        <v>1</v>
      </c>
      <c r="AF803" s="0" t="s">
        <v>87</v>
      </c>
      <c r="AG803" s="0" t="s">
        <v>88</v>
      </c>
      <c r="AH803" s="0" t="s">
        <v>89</v>
      </c>
      <c r="AI803" s="0" t="s">
        <v>334</v>
      </c>
      <c r="AJ803" s="0" t="s">
        <v>334</v>
      </c>
      <c r="AK803" s="0" t="str">
        <f aca="false">IF(AND($CF803&lt;&gt;"",IFERROR(INDEX(subsample_country_map!$B:$B,MATCH($CF803,subsample_country_map!$A:$A,0)),"")&lt;&gt;""),INDEX(subsample_country_map!$B:$B,MATCH($CF803,subsample_country_map!$A:$A,0)),INDEX(lookup!$AA:$AA,MATCH($A803,lookup!$A:$A,0)))</f>
        <v>3_AsiaPac</v>
      </c>
      <c r="AL803" s="0" t="str">
        <f aca="false">IF(AND($CF803&lt;&gt;"",IFERROR(INDEX(subsample_country_map!$C:$C,MATCH($CF803,subsample_country_map!$A:$A,0)),"")&lt;&gt;""),INDEX(subsample_country_map!$C:$C,MATCH($CF803,subsample_country_map!$A:$A,0)),INDEX(lookup!$AB:$AB,MATCH($A803,lookup!$A:$A,0)))</f>
        <v>2_developing</v>
      </c>
      <c r="AM803" s="0" t="str">
        <f aca="false">IF(AND($CF803&lt;&gt;"",IFERROR(INDEX(subsample_country_map!$D:$D,MATCH($CF803,subsample_country_map!$A:$A,0)),"")&lt;&gt;""),INDEX(subsample_country_map!$D:$D,MATCH($CF803,subsample_country_map!$A:$A,0)),INDEX(lookup!$AC:$AC,MATCH($A803,lookup!$A:$A,0)))</f>
        <v>2_non_western</v>
      </c>
      <c r="AN803" s="0" t="str">
        <f aca="false">IF(AND($CF803&lt;&gt;"",IFERROR(INDEX(subsample_country_map!$E:$E,MATCH($CF803,subsample_country_map!$A:$A,0)),"")&lt;&gt;""),INDEX(subsample_country_map!$E:$E,MATCH($CF803,subsample_country_map!$A:$A,0)),INDEX(lookup!$AD:$AD,MATCH($A803,lookup!$A:$A,0)))</f>
        <v>2_civil law</v>
      </c>
      <c r="AO803" s="0" t="str">
        <f aca="false">INDEX(lookup!$Y:$Y,MATCH($A803,lookup!$A:$A,0))</f>
        <v>0_published</v>
      </c>
      <c r="AP803" s="0" t="str">
        <f aca="false">INDEX(lookup!$Z:$Z,MATCH($A803,lookup!$A:$A,0))</f>
        <v>1_VHB high</v>
      </c>
      <c r="AQ803" s="0" t="str">
        <f aca="false">INDEX(lookup!$W:$W,MATCH($A803,lookup!$A:$A,0))</f>
        <v>3_mgmt</v>
      </c>
      <c r="AS803" s="0" t="s">
        <v>91</v>
      </c>
      <c r="AT803" s="0" t="s">
        <v>111</v>
      </c>
      <c r="AU803" s="0" t="s">
        <v>93</v>
      </c>
      <c r="AV803" s="0" t="s">
        <v>880</v>
      </c>
      <c r="AX803" s="0" t="s">
        <v>1290</v>
      </c>
      <c r="BA803" s="0" t="n">
        <v>1599</v>
      </c>
      <c r="BB803" s="0" t="s">
        <v>347</v>
      </c>
      <c r="BC803" s="0" t="s">
        <v>122</v>
      </c>
      <c r="BD803" s="0" t="s">
        <v>2988</v>
      </c>
      <c r="BE803" s="0" t="s">
        <v>98</v>
      </c>
      <c r="BI803" s="0" t="s">
        <v>143</v>
      </c>
      <c r="BJ803" s="0" t="s">
        <v>2812</v>
      </c>
      <c r="BK803" s="0" t="s">
        <v>3006</v>
      </c>
      <c r="BL803" s="0" t="s">
        <v>3007</v>
      </c>
      <c r="BM803" s="0" t="s">
        <v>3008</v>
      </c>
      <c r="BN803" s="0" t="s">
        <v>2991</v>
      </c>
      <c r="BO803" s="0" t="s">
        <v>769</v>
      </c>
      <c r="BP803" s="0" t="s">
        <v>2977</v>
      </c>
      <c r="BQ803" s="0" t="s">
        <v>127</v>
      </c>
      <c r="BT803" s="0" t="n">
        <v>0</v>
      </c>
      <c r="BU803" s="0" t="s">
        <v>2984</v>
      </c>
      <c r="BW803" s="0" t="n">
        <v>2009</v>
      </c>
      <c r="BX803" s="0" t="n">
        <v>2011</v>
      </c>
      <c r="BY803" s="0" t="s">
        <v>2985</v>
      </c>
      <c r="BZ803" s="0" t="n">
        <v>2010</v>
      </c>
      <c r="CA803" s="0" t="n">
        <v>0</v>
      </c>
      <c r="CB803" s="0" t="n">
        <v>0</v>
      </c>
      <c r="CC803" s="0" t="n">
        <v>0</v>
      </c>
      <c r="CD803" s="0" t="n">
        <v>-0.0961319588975929</v>
      </c>
      <c r="CE803" s="0" t="n">
        <v>1</v>
      </c>
    </row>
    <row r="804" customFormat="false" ht="15" hidden="false" customHeight="false" outlineLevel="0" collapsed="false">
      <c r="A804" s="0" t="s">
        <v>2977</v>
      </c>
      <c r="B804" s="0" t="n">
        <v>2109</v>
      </c>
      <c r="C804" s="0" t="n">
        <v>-0.0876884265849418</v>
      </c>
      <c r="D804" s="0" t="n">
        <v>1599</v>
      </c>
      <c r="E804" s="0" t="n">
        <f aca="false">IF(ISNUMBER($BA804),$BA804,IF(AND(ISNUMBER($D804),ISNUMBER($BW804),ISNUMBER($BX804)),$D804*($BX804-$BW804+1),""))</f>
        <v>1599</v>
      </c>
      <c r="H804" s="0" t="s">
        <v>118</v>
      </c>
      <c r="I804" s="0" t="s">
        <v>119</v>
      </c>
      <c r="J804" s="0" t="n">
        <f aca="false">IF($BW804&lt;&gt;"",$BW804,"")</f>
        <v>2009</v>
      </c>
      <c r="K804" s="0" t="n">
        <f aca="false">IF($BX804&lt;&gt;"",$BX804,"")</f>
        <v>2011</v>
      </c>
      <c r="L804" s="0" t="n">
        <f aca="false">IF(AND(ISNUMBER($BW804),ISNUMBER($BX804)),($BW804+$BX804)/2,"")</f>
        <v>2010</v>
      </c>
      <c r="M804" s="0" t="n">
        <f aca="false">IF($L804&lt;&gt;"",$L804,"")</f>
        <v>2010</v>
      </c>
      <c r="N804" s="0" t="n">
        <f aca="false">IF(AND(ISNUMBER($BW804),ISNUMBER($BX804)),MIN(1,MAX(0,($BX804-2016+1)/($BX804-$BW804+1))),"")</f>
        <v>0</v>
      </c>
      <c r="O804" s="0" t="n">
        <f aca="false">IF(AND(ISNUMBER($BW804),ISNUMBER($BX804)),MIN(1,MAX(0,($BX804-2017+1)/($BX804-$BW804+1))),"")</f>
        <v>0</v>
      </c>
      <c r="P804" s="0" t="n">
        <f aca="false">IF(AND(ISNUMBER($BW804),ISNUMBER($BX804)),MIN(1,MAX(0,($BX804-2018+1)/($BX804-$BW804+1))),"")</f>
        <v>0</v>
      </c>
      <c r="Q804" s="0" t="n">
        <f aca="false">IF(AND(ISNUMBER($BW804),ISNUMBER($BX804)),MIN(1,MAX(0,($BX804-2019+1)/($BX804-$BW804+1))),"")</f>
        <v>0</v>
      </c>
      <c r="R804" s="0" t="n">
        <f aca="false">IF(AND(ISNUMBER($BW804),ISNUMBER($BX804)),MIN(1,MAX(0,($BX804-2016+1)/($BX804-$BW804+1))),"")</f>
        <v>0</v>
      </c>
      <c r="S804" s="0" t="n">
        <f aca="false">IF($L804&lt;&gt;"",IF($L804&gt;=2015.5,1,0),"")</f>
        <v>0</v>
      </c>
      <c r="T804" s="0" t="n">
        <f aca="false">IF($L804&lt;&gt;"",IF($L804&gt;=2016,1,0),"")</f>
        <v>0</v>
      </c>
      <c r="U804" s="0" t="n">
        <f aca="false">IF(ISNUMBER($BX804),IF($BX804&gt;=2016,1,0),"")</f>
        <v>0</v>
      </c>
      <c r="V804" s="0" t="n">
        <f aca="false">IF(ISNUMBER($BW804),IF($BW804&gt;=2016,1,0),"")</f>
        <v>0</v>
      </c>
      <c r="W804" s="0" t="str">
        <f aca="false">IF(AND(ISNUMBER($BW804),ISNUMBER($BX804)),IF($BW804&gt;=2016,"post-only",IF($BX804&lt;2016,"pre-only","mixed")),"")</f>
        <v>pre-only</v>
      </c>
      <c r="X804" s="0" t="n">
        <f aca="false">IF(AND(ISNUMBER($BW804),ISNUMBER($BX804)),MIN(1,MAX(0,($BX804-2017+1)/($BX804-$BW804+1))),"")</f>
        <v>0</v>
      </c>
      <c r="Y804" s="0" t="n">
        <f aca="false">IF(AND(ISNUMBER($BW804),ISNUMBER($BX804)),MIN(1,MAX(0,($BX804-2018+1)/($BX804-$BW804+1))),"")</f>
        <v>0</v>
      </c>
      <c r="Z804" s="0" t="n">
        <f aca="false">IF(AND(ISNUMBER($BW804),ISNUMBER($BX804)),MIN(1,MAX(0,($BX804-2019+1)/($BX804-$BW804+1))),"")</f>
        <v>0</v>
      </c>
      <c r="AA804" s="0" t="n">
        <f aca="false">IF(ISNUMBER($BX804),IF($BX804&gt;=2017,1,0),"")</f>
        <v>0</v>
      </c>
      <c r="AB804" s="0" t="n">
        <f aca="false">IF(ISNUMBER($BX804),IF($BX804&gt;=2018,1,0),"")</f>
        <v>0</v>
      </c>
      <c r="AC804" s="0" t="n">
        <f aca="false">IF(ISNUMBER($BX804),IF($BX804&gt;=2019,1,0),"")</f>
        <v>0</v>
      </c>
      <c r="AD804" s="0" t="n">
        <f aca="false">IF($L804&lt;&gt;"",IF($L804&gt;2013,1,0),"")</f>
        <v>0</v>
      </c>
      <c r="AE804" s="0" t="n">
        <f aca="false">IF($L804&lt;&gt;"",1+IF($L804&gt;2011,1,0)+IF($L804&gt;2014,1,0),"")</f>
        <v>1</v>
      </c>
      <c r="AF804" s="0" t="s">
        <v>87</v>
      </c>
      <c r="AG804" s="0" t="s">
        <v>88</v>
      </c>
      <c r="AH804" s="0" t="s">
        <v>89</v>
      </c>
      <c r="AI804" s="0" t="s">
        <v>334</v>
      </c>
      <c r="AJ804" s="0" t="s">
        <v>334</v>
      </c>
      <c r="AK804" s="0" t="str">
        <f aca="false">IF(AND($CF804&lt;&gt;"",IFERROR(INDEX(subsample_country_map!$B:$B,MATCH($CF804,subsample_country_map!$A:$A,0)),"")&lt;&gt;""),INDEX(subsample_country_map!$B:$B,MATCH($CF804,subsample_country_map!$A:$A,0)),INDEX(lookup!$AA:$AA,MATCH($A804,lookup!$A:$A,0)))</f>
        <v>3_AsiaPac</v>
      </c>
      <c r="AL804" s="0" t="str">
        <f aca="false">IF(AND($CF804&lt;&gt;"",IFERROR(INDEX(subsample_country_map!$C:$C,MATCH($CF804,subsample_country_map!$A:$A,0)),"")&lt;&gt;""),INDEX(subsample_country_map!$C:$C,MATCH($CF804,subsample_country_map!$A:$A,0)),INDEX(lookup!$AB:$AB,MATCH($A804,lookup!$A:$A,0)))</f>
        <v>2_developing</v>
      </c>
      <c r="AM804" s="0" t="str">
        <f aca="false">IF(AND($CF804&lt;&gt;"",IFERROR(INDEX(subsample_country_map!$D:$D,MATCH($CF804,subsample_country_map!$A:$A,0)),"")&lt;&gt;""),INDEX(subsample_country_map!$D:$D,MATCH($CF804,subsample_country_map!$A:$A,0)),INDEX(lookup!$AC:$AC,MATCH($A804,lookup!$A:$A,0)))</f>
        <v>2_non_western</v>
      </c>
      <c r="AN804" s="0" t="str">
        <f aca="false">IF(AND($CF804&lt;&gt;"",IFERROR(INDEX(subsample_country_map!$E:$E,MATCH($CF804,subsample_country_map!$A:$A,0)),"")&lt;&gt;""),INDEX(subsample_country_map!$E:$E,MATCH($CF804,subsample_country_map!$A:$A,0)),INDEX(lookup!$AD:$AD,MATCH($A804,lookup!$A:$A,0)))</f>
        <v>2_civil law</v>
      </c>
      <c r="AO804" s="0" t="str">
        <f aca="false">INDEX(lookup!$Y:$Y,MATCH($A804,lookup!$A:$A,0))</f>
        <v>0_published</v>
      </c>
      <c r="AP804" s="0" t="str">
        <f aca="false">INDEX(lookup!$Z:$Z,MATCH($A804,lookup!$A:$A,0))</f>
        <v>1_VHB high</v>
      </c>
      <c r="AQ804" s="0" t="str">
        <f aca="false">INDEX(lookup!$W:$W,MATCH($A804,lookup!$A:$A,0))</f>
        <v>3_mgmt</v>
      </c>
      <c r="AS804" s="0" t="s">
        <v>91</v>
      </c>
      <c r="AT804" s="0" t="s">
        <v>111</v>
      </c>
      <c r="AU804" s="0" t="s">
        <v>93</v>
      </c>
      <c r="AV804" s="0" t="s">
        <v>3009</v>
      </c>
      <c r="AX804" s="0" t="s">
        <v>3010</v>
      </c>
      <c r="BA804" s="0" t="n">
        <v>1599</v>
      </c>
      <c r="BB804" s="0" t="s">
        <v>347</v>
      </c>
      <c r="BC804" s="0" t="s">
        <v>122</v>
      </c>
      <c r="BD804" s="0" t="s">
        <v>2988</v>
      </c>
      <c r="BE804" s="0" t="s">
        <v>98</v>
      </c>
      <c r="BI804" s="0" t="s">
        <v>143</v>
      </c>
      <c r="BJ804" s="0" t="s">
        <v>2820</v>
      </c>
      <c r="BK804" s="0" t="s">
        <v>3006</v>
      </c>
      <c r="BL804" s="0" t="s">
        <v>3011</v>
      </c>
      <c r="BM804" s="0" t="s">
        <v>3008</v>
      </c>
      <c r="BN804" s="0" t="s">
        <v>2991</v>
      </c>
      <c r="BO804" s="0" t="s">
        <v>769</v>
      </c>
      <c r="BP804" s="0" t="s">
        <v>2977</v>
      </c>
      <c r="BQ804" s="0" t="s">
        <v>127</v>
      </c>
      <c r="BT804" s="0" t="n">
        <v>0</v>
      </c>
      <c r="BU804" s="0" t="s">
        <v>2984</v>
      </c>
      <c r="BW804" s="0" t="n">
        <v>2009</v>
      </c>
      <c r="BX804" s="0" t="n">
        <v>2011</v>
      </c>
      <c r="BY804" s="0" t="s">
        <v>2985</v>
      </c>
      <c r="BZ804" s="0" t="n">
        <v>2010</v>
      </c>
      <c r="CA804" s="0" t="n">
        <v>0</v>
      </c>
      <c r="CB804" s="0" t="n">
        <v>0</v>
      </c>
      <c r="CC804" s="0" t="n">
        <v>0</v>
      </c>
      <c r="CD804" s="0" t="n">
        <v>-0.0879142222666246</v>
      </c>
      <c r="CE804" s="0" t="n">
        <v>1</v>
      </c>
    </row>
    <row r="805" customFormat="false" ht="15" hidden="false" customHeight="false" outlineLevel="0" collapsed="false">
      <c r="A805" s="0" t="s">
        <v>2977</v>
      </c>
      <c r="B805" s="0" t="n">
        <v>2110</v>
      </c>
      <c r="C805" s="0" t="n">
        <v>-0.0921353473728706</v>
      </c>
      <c r="D805" s="0" t="n">
        <v>1599</v>
      </c>
      <c r="E805" s="0" t="n">
        <f aca="false">IF(ISNUMBER($BA805),$BA805,IF(AND(ISNUMBER($D805),ISNUMBER($BW805),ISNUMBER($BX805)),$D805*($BX805-$BW805+1),""))</f>
        <v>1599</v>
      </c>
      <c r="H805" s="0" t="s">
        <v>118</v>
      </c>
      <c r="I805" s="0" t="s">
        <v>119</v>
      </c>
      <c r="J805" s="0" t="n">
        <f aca="false">IF($BW805&lt;&gt;"",$BW805,"")</f>
        <v>2009</v>
      </c>
      <c r="K805" s="0" t="n">
        <f aca="false">IF($BX805&lt;&gt;"",$BX805,"")</f>
        <v>2011</v>
      </c>
      <c r="L805" s="0" t="n">
        <f aca="false">IF(AND(ISNUMBER($BW805),ISNUMBER($BX805)),($BW805+$BX805)/2,"")</f>
        <v>2010</v>
      </c>
      <c r="M805" s="0" t="n">
        <f aca="false">IF($L805&lt;&gt;"",$L805,"")</f>
        <v>2010</v>
      </c>
      <c r="N805" s="0" t="n">
        <f aca="false">IF(AND(ISNUMBER($BW805),ISNUMBER($BX805)),MIN(1,MAX(0,($BX805-2016+1)/($BX805-$BW805+1))),"")</f>
        <v>0</v>
      </c>
      <c r="O805" s="0" t="n">
        <f aca="false">IF(AND(ISNUMBER($BW805),ISNUMBER($BX805)),MIN(1,MAX(0,($BX805-2017+1)/($BX805-$BW805+1))),"")</f>
        <v>0</v>
      </c>
      <c r="P805" s="0" t="n">
        <f aca="false">IF(AND(ISNUMBER($BW805),ISNUMBER($BX805)),MIN(1,MAX(0,($BX805-2018+1)/($BX805-$BW805+1))),"")</f>
        <v>0</v>
      </c>
      <c r="Q805" s="0" t="n">
        <f aca="false">IF(AND(ISNUMBER($BW805),ISNUMBER($BX805)),MIN(1,MAX(0,($BX805-2019+1)/($BX805-$BW805+1))),"")</f>
        <v>0</v>
      </c>
      <c r="R805" s="0" t="n">
        <f aca="false">IF(AND(ISNUMBER($BW805),ISNUMBER($BX805)),MIN(1,MAX(0,($BX805-2016+1)/($BX805-$BW805+1))),"")</f>
        <v>0</v>
      </c>
      <c r="S805" s="0" t="n">
        <f aca="false">IF($L805&lt;&gt;"",IF($L805&gt;=2015.5,1,0),"")</f>
        <v>0</v>
      </c>
      <c r="T805" s="0" t="n">
        <f aca="false">IF($L805&lt;&gt;"",IF($L805&gt;=2016,1,0),"")</f>
        <v>0</v>
      </c>
      <c r="U805" s="0" t="n">
        <f aca="false">IF(ISNUMBER($BX805),IF($BX805&gt;=2016,1,0),"")</f>
        <v>0</v>
      </c>
      <c r="V805" s="0" t="n">
        <f aca="false">IF(ISNUMBER($BW805),IF($BW805&gt;=2016,1,0),"")</f>
        <v>0</v>
      </c>
      <c r="W805" s="0" t="str">
        <f aca="false">IF(AND(ISNUMBER($BW805),ISNUMBER($BX805)),IF($BW805&gt;=2016,"post-only",IF($BX805&lt;2016,"pre-only","mixed")),"")</f>
        <v>pre-only</v>
      </c>
      <c r="X805" s="0" t="n">
        <f aca="false">IF(AND(ISNUMBER($BW805),ISNUMBER($BX805)),MIN(1,MAX(0,($BX805-2017+1)/($BX805-$BW805+1))),"")</f>
        <v>0</v>
      </c>
      <c r="Y805" s="0" t="n">
        <f aca="false">IF(AND(ISNUMBER($BW805),ISNUMBER($BX805)),MIN(1,MAX(0,($BX805-2018+1)/($BX805-$BW805+1))),"")</f>
        <v>0</v>
      </c>
      <c r="Z805" s="0" t="n">
        <f aca="false">IF(AND(ISNUMBER($BW805),ISNUMBER($BX805)),MIN(1,MAX(0,($BX805-2019+1)/($BX805-$BW805+1))),"")</f>
        <v>0</v>
      </c>
      <c r="AA805" s="0" t="n">
        <f aca="false">IF(ISNUMBER($BX805),IF($BX805&gt;=2017,1,0),"")</f>
        <v>0</v>
      </c>
      <c r="AB805" s="0" t="n">
        <f aca="false">IF(ISNUMBER($BX805),IF($BX805&gt;=2018,1,0),"")</f>
        <v>0</v>
      </c>
      <c r="AC805" s="0" t="n">
        <f aca="false">IF(ISNUMBER($BX805),IF($BX805&gt;=2019,1,0),"")</f>
        <v>0</v>
      </c>
      <c r="AD805" s="0" t="n">
        <f aca="false">IF($L805&lt;&gt;"",IF($L805&gt;2013,1,0),"")</f>
        <v>0</v>
      </c>
      <c r="AE805" s="0" t="n">
        <f aca="false">IF($L805&lt;&gt;"",1+IF($L805&gt;2011,1,0)+IF($L805&gt;2014,1,0),"")</f>
        <v>1</v>
      </c>
      <c r="AF805" s="0" t="s">
        <v>87</v>
      </c>
      <c r="AG805" s="0" t="s">
        <v>88</v>
      </c>
      <c r="AH805" s="0" t="s">
        <v>89</v>
      </c>
      <c r="AI805" s="0" t="s">
        <v>334</v>
      </c>
      <c r="AJ805" s="0" t="s">
        <v>334</v>
      </c>
      <c r="AK805" s="0" t="str">
        <f aca="false">IF(AND($CF805&lt;&gt;"",IFERROR(INDEX(subsample_country_map!$B:$B,MATCH($CF805,subsample_country_map!$A:$A,0)),"")&lt;&gt;""),INDEX(subsample_country_map!$B:$B,MATCH($CF805,subsample_country_map!$A:$A,0)),INDEX(lookup!$AA:$AA,MATCH($A805,lookup!$A:$A,0)))</f>
        <v>3_AsiaPac</v>
      </c>
      <c r="AL805" s="0" t="str">
        <f aca="false">IF(AND($CF805&lt;&gt;"",IFERROR(INDEX(subsample_country_map!$C:$C,MATCH($CF805,subsample_country_map!$A:$A,0)),"")&lt;&gt;""),INDEX(subsample_country_map!$C:$C,MATCH($CF805,subsample_country_map!$A:$A,0)),INDEX(lookup!$AB:$AB,MATCH($A805,lookup!$A:$A,0)))</f>
        <v>2_developing</v>
      </c>
      <c r="AM805" s="0" t="str">
        <f aca="false">IF(AND($CF805&lt;&gt;"",IFERROR(INDEX(subsample_country_map!$D:$D,MATCH($CF805,subsample_country_map!$A:$A,0)),"")&lt;&gt;""),INDEX(subsample_country_map!$D:$D,MATCH($CF805,subsample_country_map!$A:$A,0)),INDEX(lookup!$AC:$AC,MATCH($A805,lookup!$A:$A,0)))</f>
        <v>2_non_western</v>
      </c>
      <c r="AN805" s="0" t="str">
        <f aca="false">IF(AND($CF805&lt;&gt;"",IFERROR(INDEX(subsample_country_map!$E:$E,MATCH($CF805,subsample_country_map!$A:$A,0)),"")&lt;&gt;""),INDEX(subsample_country_map!$E:$E,MATCH($CF805,subsample_country_map!$A:$A,0)),INDEX(lookup!$AD:$AD,MATCH($A805,lookup!$A:$A,0)))</f>
        <v>2_civil law</v>
      </c>
      <c r="AO805" s="0" t="str">
        <f aca="false">INDEX(lookup!$Y:$Y,MATCH($A805,lookup!$A:$A,0))</f>
        <v>0_published</v>
      </c>
      <c r="AP805" s="0" t="str">
        <f aca="false">INDEX(lookup!$Z:$Z,MATCH($A805,lookup!$A:$A,0))</f>
        <v>1_VHB high</v>
      </c>
      <c r="AQ805" s="0" t="str">
        <f aca="false">INDEX(lookup!$W:$W,MATCH($A805,lookup!$A:$A,0))</f>
        <v>3_mgmt</v>
      </c>
      <c r="AS805" s="0" t="s">
        <v>91</v>
      </c>
      <c r="AT805" s="0" t="s">
        <v>111</v>
      </c>
      <c r="AU805" s="0" t="s">
        <v>93</v>
      </c>
      <c r="AV805" s="0" t="s">
        <v>3012</v>
      </c>
      <c r="AX805" s="0" t="s">
        <v>3013</v>
      </c>
      <c r="BA805" s="0" t="n">
        <v>1599</v>
      </c>
      <c r="BB805" s="0" t="s">
        <v>347</v>
      </c>
      <c r="BC805" s="0" t="s">
        <v>122</v>
      </c>
      <c r="BD805" s="0" t="s">
        <v>2988</v>
      </c>
      <c r="BE805" s="0" t="s">
        <v>98</v>
      </c>
      <c r="BI805" s="0" t="s">
        <v>143</v>
      </c>
      <c r="BJ805" s="0" t="s">
        <v>2825</v>
      </c>
      <c r="BK805" s="0" t="s">
        <v>3006</v>
      </c>
      <c r="BL805" s="0" t="s">
        <v>3014</v>
      </c>
      <c r="BM805" s="0" t="s">
        <v>3008</v>
      </c>
      <c r="BN805" s="0" t="s">
        <v>2991</v>
      </c>
      <c r="BO805" s="0" t="s">
        <v>769</v>
      </c>
      <c r="BP805" s="0" t="s">
        <v>2977</v>
      </c>
      <c r="BQ805" s="0" t="s">
        <v>127</v>
      </c>
      <c r="BT805" s="0" t="n">
        <v>0</v>
      </c>
      <c r="BU805" s="0" t="s">
        <v>2984</v>
      </c>
      <c r="BW805" s="0" t="n">
        <v>2009</v>
      </c>
      <c r="BX805" s="0" t="n">
        <v>2011</v>
      </c>
      <c r="BY805" s="0" t="s">
        <v>2985</v>
      </c>
      <c r="BZ805" s="0" t="n">
        <v>2010</v>
      </c>
      <c r="CA805" s="0" t="n">
        <v>0</v>
      </c>
      <c r="CB805" s="0" t="n">
        <v>0</v>
      </c>
      <c r="CC805" s="0" t="n">
        <v>0</v>
      </c>
      <c r="CD805" s="0" t="n">
        <v>-0.0923973932988777</v>
      </c>
      <c r="CE805" s="0" t="n">
        <v>1</v>
      </c>
    </row>
    <row r="806" customFormat="false" ht="15" hidden="false" customHeight="false" outlineLevel="0" collapsed="false">
      <c r="A806" s="0" t="s">
        <v>2977</v>
      </c>
      <c r="B806" s="0" t="n">
        <v>2111</v>
      </c>
      <c r="C806" s="0" t="n">
        <v>-0.106917218878366</v>
      </c>
      <c r="D806" s="0" t="n">
        <v>1599</v>
      </c>
      <c r="E806" s="0" t="n">
        <f aca="false">IF(ISNUMBER($BA806),$BA806,IF(AND(ISNUMBER($D806),ISNUMBER($BW806),ISNUMBER($BX806)),$D806*($BX806-$BW806+1),""))</f>
        <v>1599</v>
      </c>
      <c r="H806" s="0" t="s">
        <v>118</v>
      </c>
      <c r="I806" s="0" t="s">
        <v>119</v>
      </c>
      <c r="J806" s="0" t="n">
        <f aca="false">IF($BW806&lt;&gt;"",$BW806,"")</f>
        <v>2009</v>
      </c>
      <c r="K806" s="0" t="n">
        <f aca="false">IF($BX806&lt;&gt;"",$BX806,"")</f>
        <v>2011</v>
      </c>
      <c r="L806" s="0" t="n">
        <f aca="false">IF(AND(ISNUMBER($BW806),ISNUMBER($BX806)),($BW806+$BX806)/2,"")</f>
        <v>2010</v>
      </c>
      <c r="M806" s="0" t="n">
        <f aca="false">IF($L806&lt;&gt;"",$L806,"")</f>
        <v>2010</v>
      </c>
      <c r="N806" s="0" t="n">
        <f aca="false">IF(AND(ISNUMBER($BW806),ISNUMBER($BX806)),MIN(1,MAX(0,($BX806-2016+1)/($BX806-$BW806+1))),"")</f>
        <v>0</v>
      </c>
      <c r="O806" s="0" t="n">
        <f aca="false">IF(AND(ISNUMBER($BW806),ISNUMBER($BX806)),MIN(1,MAX(0,($BX806-2017+1)/($BX806-$BW806+1))),"")</f>
        <v>0</v>
      </c>
      <c r="P806" s="0" t="n">
        <f aca="false">IF(AND(ISNUMBER($BW806),ISNUMBER($BX806)),MIN(1,MAX(0,($BX806-2018+1)/($BX806-$BW806+1))),"")</f>
        <v>0</v>
      </c>
      <c r="Q806" s="0" t="n">
        <f aca="false">IF(AND(ISNUMBER($BW806),ISNUMBER($BX806)),MIN(1,MAX(0,($BX806-2019+1)/($BX806-$BW806+1))),"")</f>
        <v>0</v>
      </c>
      <c r="R806" s="0" t="n">
        <f aca="false">IF(AND(ISNUMBER($BW806),ISNUMBER($BX806)),MIN(1,MAX(0,($BX806-2016+1)/($BX806-$BW806+1))),"")</f>
        <v>0</v>
      </c>
      <c r="S806" s="0" t="n">
        <f aca="false">IF($L806&lt;&gt;"",IF($L806&gt;=2015.5,1,0),"")</f>
        <v>0</v>
      </c>
      <c r="T806" s="0" t="n">
        <f aca="false">IF($L806&lt;&gt;"",IF($L806&gt;=2016,1,0),"")</f>
        <v>0</v>
      </c>
      <c r="U806" s="0" t="n">
        <f aca="false">IF(ISNUMBER($BX806),IF($BX806&gt;=2016,1,0),"")</f>
        <v>0</v>
      </c>
      <c r="V806" s="0" t="n">
        <f aca="false">IF(ISNUMBER($BW806),IF($BW806&gt;=2016,1,0),"")</f>
        <v>0</v>
      </c>
      <c r="W806" s="0" t="str">
        <f aca="false">IF(AND(ISNUMBER($BW806),ISNUMBER($BX806)),IF($BW806&gt;=2016,"post-only",IF($BX806&lt;2016,"pre-only","mixed")),"")</f>
        <v>pre-only</v>
      </c>
      <c r="X806" s="0" t="n">
        <f aca="false">IF(AND(ISNUMBER($BW806),ISNUMBER($BX806)),MIN(1,MAX(0,($BX806-2017+1)/($BX806-$BW806+1))),"")</f>
        <v>0</v>
      </c>
      <c r="Y806" s="0" t="n">
        <f aca="false">IF(AND(ISNUMBER($BW806),ISNUMBER($BX806)),MIN(1,MAX(0,($BX806-2018+1)/($BX806-$BW806+1))),"")</f>
        <v>0</v>
      </c>
      <c r="Z806" s="0" t="n">
        <f aca="false">IF(AND(ISNUMBER($BW806),ISNUMBER($BX806)),MIN(1,MAX(0,($BX806-2019+1)/($BX806-$BW806+1))),"")</f>
        <v>0</v>
      </c>
      <c r="AA806" s="0" t="n">
        <f aca="false">IF(ISNUMBER($BX806),IF($BX806&gt;=2017,1,0),"")</f>
        <v>0</v>
      </c>
      <c r="AB806" s="0" t="n">
        <f aca="false">IF(ISNUMBER($BX806),IF($BX806&gt;=2018,1,0),"")</f>
        <v>0</v>
      </c>
      <c r="AC806" s="0" t="n">
        <f aca="false">IF(ISNUMBER($BX806),IF($BX806&gt;=2019,1,0),"")</f>
        <v>0</v>
      </c>
      <c r="AD806" s="0" t="n">
        <f aca="false">IF($L806&lt;&gt;"",IF($L806&gt;2013,1,0),"")</f>
        <v>0</v>
      </c>
      <c r="AE806" s="0" t="n">
        <f aca="false">IF($L806&lt;&gt;"",1+IF($L806&gt;2011,1,0)+IF($L806&gt;2014,1,0),"")</f>
        <v>1</v>
      </c>
      <c r="AF806" s="0" t="s">
        <v>87</v>
      </c>
      <c r="AG806" s="0" t="s">
        <v>88</v>
      </c>
      <c r="AH806" s="0" t="s">
        <v>89</v>
      </c>
      <c r="AI806" s="0" t="s">
        <v>334</v>
      </c>
      <c r="AJ806" s="0" t="s">
        <v>334</v>
      </c>
      <c r="AK806" s="0" t="str">
        <f aca="false">IF(AND($CF806&lt;&gt;"",IFERROR(INDEX(subsample_country_map!$B:$B,MATCH($CF806,subsample_country_map!$A:$A,0)),"")&lt;&gt;""),INDEX(subsample_country_map!$B:$B,MATCH($CF806,subsample_country_map!$A:$A,0)),INDEX(lookup!$AA:$AA,MATCH($A806,lookup!$A:$A,0)))</f>
        <v>3_AsiaPac</v>
      </c>
      <c r="AL806" s="0" t="str">
        <f aca="false">IF(AND($CF806&lt;&gt;"",IFERROR(INDEX(subsample_country_map!$C:$C,MATCH($CF806,subsample_country_map!$A:$A,0)),"")&lt;&gt;""),INDEX(subsample_country_map!$C:$C,MATCH($CF806,subsample_country_map!$A:$A,0)),INDEX(lookup!$AB:$AB,MATCH($A806,lookup!$A:$A,0)))</f>
        <v>2_developing</v>
      </c>
      <c r="AM806" s="0" t="str">
        <f aca="false">IF(AND($CF806&lt;&gt;"",IFERROR(INDEX(subsample_country_map!$D:$D,MATCH($CF806,subsample_country_map!$A:$A,0)),"")&lt;&gt;""),INDEX(subsample_country_map!$D:$D,MATCH($CF806,subsample_country_map!$A:$A,0)),INDEX(lookup!$AC:$AC,MATCH($A806,lookup!$A:$A,0)))</f>
        <v>2_non_western</v>
      </c>
      <c r="AN806" s="0" t="str">
        <f aca="false">IF(AND($CF806&lt;&gt;"",IFERROR(INDEX(subsample_country_map!$E:$E,MATCH($CF806,subsample_country_map!$A:$A,0)),"")&lt;&gt;""),INDEX(subsample_country_map!$E:$E,MATCH($CF806,subsample_country_map!$A:$A,0)),INDEX(lookup!$AD:$AD,MATCH($A806,lookup!$A:$A,0)))</f>
        <v>2_civil law</v>
      </c>
      <c r="AO806" s="0" t="str">
        <f aca="false">INDEX(lookup!$Y:$Y,MATCH($A806,lookup!$A:$A,0))</f>
        <v>0_published</v>
      </c>
      <c r="AP806" s="0" t="str">
        <f aca="false">INDEX(lookup!$Z:$Z,MATCH($A806,lookup!$A:$A,0))</f>
        <v>1_VHB high</v>
      </c>
      <c r="AQ806" s="0" t="str">
        <f aca="false">INDEX(lookup!$W:$W,MATCH($A806,lookup!$A:$A,0))</f>
        <v>3_mgmt</v>
      </c>
      <c r="AS806" s="0" t="s">
        <v>91</v>
      </c>
      <c r="AT806" s="0" t="s">
        <v>111</v>
      </c>
      <c r="AU806" s="0" t="s">
        <v>93</v>
      </c>
      <c r="AV806" s="0" t="s">
        <v>3015</v>
      </c>
      <c r="AX806" s="0" t="s">
        <v>3016</v>
      </c>
      <c r="BA806" s="0" t="n">
        <v>1599</v>
      </c>
      <c r="BB806" s="0" t="s">
        <v>347</v>
      </c>
      <c r="BC806" s="0" t="s">
        <v>122</v>
      </c>
      <c r="BD806" s="0" t="s">
        <v>2988</v>
      </c>
      <c r="BE806" s="0" t="s">
        <v>98</v>
      </c>
      <c r="BI806" s="0" t="s">
        <v>143</v>
      </c>
      <c r="BJ806" s="0" t="s">
        <v>2859</v>
      </c>
      <c r="BK806" s="0" t="s">
        <v>3006</v>
      </c>
      <c r="BL806" s="0" t="s">
        <v>3017</v>
      </c>
      <c r="BM806" s="0" t="s">
        <v>3018</v>
      </c>
      <c r="BN806" s="0" t="s">
        <v>2991</v>
      </c>
      <c r="BO806" s="0" t="s">
        <v>769</v>
      </c>
      <c r="BP806" s="0" t="s">
        <v>2977</v>
      </c>
      <c r="BQ806" s="0" t="s">
        <v>127</v>
      </c>
      <c r="BT806" s="0" t="n">
        <v>0</v>
      </c>
      <c r="BU806" s="0" t="s">
        <v>2984</v>
      </c>
      <c r="BW806" s="0" t="n">
        <v>2009</v>
      </c>
      <c r="BX806" s="0" t="n">
        <v>2011</v>
      </c>
      <c r="BY806" s="0" t="s">
        <v>2985</v>
      </c>
      <c r="BZ806" s="0" t="n">
        <v>2010</v>
      </c>
      <c r="CA806" s="0" t="n">
        <v>0</v>
      </c>
      <c r="CB806" s="0" t="n">
        <v>0</v>
      </c>
      <c r="CC806" s="0" t="n">
        <v>0</v>
      </c>
      <c r="CD806" s="0" t="n">
        <v>-0.107327436806906</v>
      </c>
      <c r="CE806" s="0" t="n">
        <v>1</v>
      </c>
    </row>
    <row r="807" customFormat="false" ht="15" hidden="false" customHeight="false" outlineLevel="0" collapsed="false">
      <c r="A807" s="0" t="s">
        <v>2977</v>
      </c>
      <c r="B807" s="0" t="n">
        <v>2112</v>
      </c>
      <c r="C807" s="0" t="n">
        <v>-0.0958369196687162</v>
      </c>
      <c r="D807" s="0" t="n">
        <v>1599</v>
      </c>
      <c r="E807" s="0" t="n">
        <f aca="false">IF(ISNUMBER($BA807),$BA807,IF(AND(ISNUMBER($D807),ISNUMBER($BW807),ISNUMBER($BX807)),$D807*($BX807-$BW807+1),""))</f>
        <v>1599</v>
      </c>
      <c r="H807" s="0" t="s">
        <v>118</v>
      </c>
      <c r="I807" s="0" t="s">
        <v>119</v>
      </c>
      <c r="J807" s="0" t="n">
        <f aca="false">IF($BW807&lt;&gt;"",$BW807,"")</f>
        <v>2009</v>
      </c>
      <c r="K807" s="0" t="n">
        <f aca="false">IF($BX807&lt;&gt;"",$BX807,"")</f>
        <v>2011</v>
      </c>
      <c r="L807" s="0" t="n">
        <f aca="false">IF(AND(ISNUMBER($BW807),ISNUMBER($BX807)),($BW807+$BX807)/2,"")</f>
        <v>2010</v>
      </c>
      <c r="M807" s="0" t="n">
        <f aca="false">IF($L807&lt;&gt;"",$L807,"")</f>
        <v>2010</v>
      </c>
      <c r="N807" s="0" t="n">
        <f aca="false">IF(AND(ISNUMBER($BW807),ISNUMBER($BX807)),MIN(1,MAX(0,($BX807-2016+1)/($BX807-$BW807+1))),"")</f>
        <v>0</v>
      </c>
      <c r="O807" s="0" t="n">
        <f aca="false">IF(AND(ISNUMBER($BW807),ISNUMBER($BX807)),MIN(1,MAX(0,($BX807-2017+1)/($BX807-$BW807+1))),"")</f>
        <v>0</v>
      </c>
      <c r="P807" s="0" t="n">
        <f aca="false">IF(AND(ISNUMBER($BW807),ISNUMBER($BX807)),MIN(1,MAX(0,($BX807-2018+1)/($BX807-$BW807+1))),"")</f>
        <v>0</v>
      </c>
      <c r="Q807" s="0" t="n">
        <f aca="false">IF(AND(ISNUMBER($BW807),ISNUMBER($BX807)),MIN(1,MAX(0,($BX807-2019+1)/($BX807-$BW807+1))),"")</f>
        <v>0</v>
      </c>
      <c r="R807" s="0" t="n">
        <f aca="false">IF(AND(ISNUMBER($BW807),ISNUMBER($BX807)),MIN(1,MAX(0,($BX807-2016+1)/($BX807-$BW807+1))),"")</f>
        <v>0</v>
      </c>
      <c r="S807" s="0" t="n">
        <f aca="false">IF($L807&lt;&gt;"",IF($L807&gt;=2015.5,1,0),"")</f>
        <v>0</v>
      </c>
      <c r="T807" s="0" t="n">
        <f aca="false">IF($L807&lt;&gt;"",IF($L807&gt;=2016,1,0),"")</f>
        <v>0</v>
      </c>
      <c r="U807" s="0" t="n">
        <f aca="false">IF(ISNUMBER($BX807),IF($BX807&gt;=2016,1,0),"")</f>
        <v>0</v>
      </c>
      <c r="V807" s="0" t="n">
        <f aca="false">IF(ISNUMBER($BW807),IF($BW807&gt;=2016,1,0),"")</f>
        <v>0</v>
      </c>
      <c r="W807" s="0" t="str">
        <f aca="false">IF(AND(ISNUMBER($BW807),ISNUMBER($BX807)),IF($BW807&gt;=2016,"post-only",IF($BX807&lt;2016,"pre-only","mixed")),"")</f>
        <v>pre-only</v>
      </c>
      <c r="X807" s="0" t="n">
        <f aca="false">IF(AND(ISNUMBER($BW807),ISNUMBER($BX807)),MIN(1,MAX(0,($BX807-2017+1)/($BX807-$BW807+1))),"")</f>
        <v>0</v>
      </c>
      <c r="Y807" s="0" t="n">
        <f aca="false">IF(AND(ISNUMBER($BW807),ISNUMBER($BX807)),MIN(1,MAX(0,($BX807-2018+1)/($BX807-$BW807+1))),"")</f>
        <v>0</v>
      </c>
      <c r="Z807" s="0" t="n">
        <f aca="false">IF(AND(ISNUMBER($BW807),ISNUMBER($BX807)),MIN(1,MAX(0,($BX807-2019+1)/($BX807-$BW807+1))),"")</f>
        <v>0</v>
      </c>
      <c r="AA807" s="0" t="n">
        <f aca="false">IF(ISNUMBER($BX807),IF($BX807&gt;=2017,1,0),"")</f>
        <v>0</v>
      </c>
      <c r="AB807" s="0" t="n">
        <f aca="false">IF(ISNUMBER($BX807),IF($BX807&gt;=2018,1,0),"")</f>
        <v>0</v>
      </c>
      <c r="AC807" s="0" t="n">
        <f aca="false">IF(ISNUMBER($BX807),IF($BX807&gt;=2019,1,0),"")</f>
        <v>0</v>
      </c>
      <c r="AD807" s="0" t="n">
        <f aca="false">IF($L807&lt;&gt;"",IF($L807&gt;2013,1,0),"")</f>
        <v>0</v>
      </c>
      <c r="AE807" s="0" t="n">
        <f aca="false">IF($L807&lt;&gt;"",1+IF($L807&gt;2011,1,0)+IF($L807&gt;2014,1,0),"")</f>
        <v>1</v>
      </c>
      <c r="AF807" s="0" t="s">
        <v>87</v>
      </c>
      <c r="AG807" s="0" t="s">
        <v>88</v>
      </c>
      <c r="AH807" s="0" t="s">
        <v>89</v>
      </c>
      <c r="AI807" s="0" t="s">
        <v>334</v>
      </c>
      <c r="AJ807" s="0" t="s">
        <v>334</v>
      </c>
      <c r="AK807" s="0" t="str">
        <f aca="false">IF(AND($CF807&lt;&gt;"",IFERROR(INDEX(subsample_country_map!$B:$B,MATCH($CF807,subsample_country_map!$A:$A,0)),"")&lt;&gt;""),INDEX(subsample_country_map!$B:$B,MATCH($CF807,subsample_country_map!$A:$A,0)),INDEX(lookup!$AA:$AA,MATCH($A807,lookup!$A:$A,0)))</f>
        <v>3_AsiaPac</v>
      </c>
      <c r="AL807" s="0" t="str">
        <f aca="false">IF(AND($CF807&lt;&gt;"",IFERROR(INDEX(subsample_country_map!$C:$C,MATCH($CF807,subsample_country_map!$A:$A,0)),"")&lt;&gt;""),INDEX(subsample_country_map!$C:$C,MATCH($CF807,subsample_country_map!$A:$A,0)),INDEX(lookup!$AB:$AB,MATCH($A807,lookup!$A:$A,0)))</f>
        <v>2_developing</v>
      </c>
      <c r="AM807" s="0" t="str">
        <f aca="false">IF(AND($CF807&lt;&gt;"",IFERROR(INDEX(subsample_country_map!$D:$D,MATCH($CF807,subsample_country_map!$A:$A,0)),"")&lt;&gt;""),INDEX(subsample_country_map!$D:$D,MATCH($CF807,subsample_country_map!$A:$A,0)),INDEX(lookup!$AC:$AC,MATCH($A807,lookup!$A:$A,0)))</f>
        <v>2_non_western</v>
      </c>
      <c r="AN807" s="0" t="str">
        <f aca="false">IF(AND($CF807&lt;&gt;"",IFERROR(INDEX(subsample_country_map!$E:$E,MATCH($CF807,subsample_country_map!$A:$A,0)),"")&lt;&gt;""),INDEX(subsample_country_map!$E:$E,MATCH($CF807,subsample_country_map!$A:$A,0)),INDEX(lookup!$AD:$AD,MATCH($A807,lookup!$A:$A,0)))</f>
        <v>2_civil law</v>
      </c>
      <c r="AO807" s="0" t="str">
        <f aca="false">INDEX(lookup!$Y:$Y,MATCH($A807,lookup!$A:$A,0))</f>
        <v>0_published</v>
      </c>
      <c r="AP807" s="0" t="str">
        <f aca="false">INDEX(lookup!$Z:$Z,MATCH($A807,lookup!$A:$A,0))</f>
        <v>1_VHB high</v>
      </c>
      <c r="AQ807" s="0" t="str">
        <f aca="false">INDEX(lookup!$W:$W,MATCH($A807,lookup!$A:$A,0))</f>
        <v>3_mgmt</v>
      </c>
      <c r="AS807" s="0" t="s">
        <v>91</v>
      </c>
      <c r="AT807" s="0" t="s">
        <v>111</v>
      </c>
      <c r="AU807" s="0" t="s">
        <v>93</v>
      </c>
      <c r="AV807" s="0" t="s">
        <v>3019</v>
      </c>
      <c r="AX807" s="0" t="s">
        <v>1290</v>
      </c>
      <c r="BA807" s="0" t="n">
        <v>1599</v>
      </c>
      <c r="BB807" s="0" t="s">
        <v>347</v>
      </c>
      <c r="BC807" s="0" t="s">
        <v>122</v>
      </c>
      <c r="BD807" s="0" t="s">
        <v>2988</v>
      </c>
      <c r="BE807" s="0" t="s">
        <v>98</v>
      </c>
      <c r="BI807" s="0" t="s">
        <v>143</v>
      </c>
      <c r="BJ807" s="0" t="s">
        <v>3020</v>
      </c>
      <c r="BK807" s="0" t="s">
        <v>3006</v>
      </c>
      <c r="BL807" s="0" t="s">
        <v>3021</v>
      </c>
      <c r="BM807" s="0" t="s">
        <v>3018</v>
      </c>
      <c r="BN807" s="0" t="s">
        <v>2991</v>
      </c>
      <c r="BO807" s="0" t="s">
        <v>769</v>
      </c>
      <c r="BP807" s="0" t="s">
        <v>2977</v>
      </c>
      <c r="BQ807" s="0" t="s">
        <v>127</v>
      </c>
      <c r="BT807" s="0" t="n">
        <v>0</v>
      </c>
      <c r="BU807" s="0" t="s">
        <v>2984</v>
      </c>
      <c r="BW807" s="0" t="n">
        <v>2009</v>
      </c>
      <c r="BX807" s="0" t="n">
        <v>2011</v>
      </c>
      <c r="BY807" s="0" t="s">
        <v>2985</v>
      </c>
      <c r="BZ807" s="0" t="n">
        <v>2010</v>
      </c>
      <c r="CA807" s="0" t="n">
        <v>0</v>
      </c>
      <c r="CB807" s="0" t="n">
        <v>0</v>
      </c>
      <c r="CC807" s="0" t="n">
        <v>0</v>
      </c>
      <c r="CD807" s="0" t="n">
        <v>-0.0961319588975929</v>
      </c>
      <c r="CE807" s="0" t="n">
        <v>1</v>
      </c>
    </row>
    <row r="808" customFormat="false" ht="15" hidden="false" customHeight="false" outlineLevel="0" collapsed="false">
      <c r="A808" s="0" t="s">
        <v>2977</v>
      </c>
      <c r="B808" s="0" t="n">
        <v>2113</v>
      </c>
      <c r="C808" s="0" t="n">
        <v>-0.0857103172541448</v>
      </c>
      <c r="D808" s="0" t="n">
        <v>1599</v>
      </c>
      <c r="E808" s="0" t="n">
        <f aca="false">IF(ISNUMBER($BA808),$BA808,IF(AND(ISNUMBER($D808),ISNUMBER($BW808),ISNUMBER($BX808)),$D808*($BX808-$BW808+1),""))</f>
        <v>1599</v>
      </c>
      <c r="H808" s="0" t="s">
        <v>118</v>
      </c>
      <c r="I808" s="0" t="s">
        <v>119</v>
      </c>
      <c r="J808" s="0" t="n">
        <f aca="false">IF($BW808&lt;&gt;"",$BW808,"")</f>
        <v>2009</v>
      </c>
      <c r="K808" s="0" t="n">
        <f aca="false">IF($BX808&lt;&gt;"",$BX808,"")</f>
        <v>2011</v>
      </c>
      <c r="L808" s="0" t="n">
        <f aca="false">IF(AND(ISNUMBER($BW808),ISNUMBER($BX808)),($BW808+$BX808)/2,"")</f>
        <v>2010</v>
      </c>
      <c r="M808" s="0" t="n">
        <f aca="false">IF($L808&lt;&gt;"",$L808,"")</f>
        <v>2010</v>
      </c>
      <c r="N808" s="0" t="n">
        <f aca="false">IF(AND(ISNUMBER($BW808),ISNUMBER($BX808)),MIN(1,MAX(0,($BX808-2016+1)/($BX808-$BW808+1))),"")</f>
        <v>0</v>
      </c>
      <c r="O808" s="0" t="n">
        <f aca="false">IF(AND(ISNUMBER($BW808),ISNUMBER($BX808)),MIN(1,MAX(0,($BX808-2017+1)/($BX808-$BW808+1))),"")</f>
        <v>0</v>
      </c>
      <c r="P808" s="0" t="n">
        <f aca="false">IF(AND(ISNUMBER($BW808),ISNUMBER($BX808)),MIN(1,MAX(0,($BX808-2018+1)/($BX808-$BW808+1))),"")</f>
        <v>0</v>
      </c>
      <c r="Q808" s="0" t="n">
        <f aca="false">IF(AND(ISNUMBER($BW808),ISNUMBER($BX808)),MIN(1,MAX(0,($BX808-2019+1)/($BX808-$BW808+1))),"")</f>
        <v>0</v>
      </c>
      <c r="R808" s="0" t="n">
        <f aca="false">IF(AND(ISNUMBER($BW808),ISNUMBER($BX808)),MIN(1,MAX(0,($BX808-2016+1)/($BX808-$BW808+1))),"")</f>
        <v>0</v>
      </c>
      <c r="S808" s="0" t="n">
        <f aca="false">IF($L808&lt;&gt;"",IF($L808&gt;=2015.5,1,0),"")</f>
        <v>0</v>
      </c>
      <c r="T808" s="0" t="n">
        <f aca="false">IF($L808&lt;&gt;"",IF($L808&gt;=2016,1,0),"")</f>
        <v>0</v>
      </c>
      <c r="U808" s="0" t="n">
        <f aca="false">IF(ISNUMBER($BX808),IF($BX808&gt;=2016,1,0),"")</f>
        <v>0</v>
      </c>
      <c r="V808" s="0" t="n">
        <f aca="false">IF(ISNUMBER($BW808),IF($BW808&gt;=2016,1,0),"")</f>
        <v>0</v>
      </c>
      <c r="W808" s="0" t="str">
        <f aca="false">IF(AND(ISNUMBER($BW808),ISNUMBER($BX808)),IF($BW808&gt;=2016,"post-only",IF($BX808&lt;2016,"pre-only","mixed")),"")</f>
        <v>pre-only</v>
      </c>
      <c r="X808" s="0" t="n">
        <f aca="false">IF(AND(ISNUMBER($BW808),ISNUMBER($BX808)),MIN(1,MAX(0,($BX808-2017+1)/($BX808-$BW808+1))),"")</f>
        <v>0</v>
      </c>
      <c r="Y808" s="0" t="n">
        <f aca="false">IF(AND(ISNUMBER($BW808),ISNUMBER($BX808)),MIN(1,MAX(0,($BX808-2018+1)/($BX808-$BW808+1))),"")</f>
        <v>0</v>
      </c>
      <c r="Z808" s="0" t="n">
        <f aca="false">IF(AND(ISNUMBER($BW808),ISNUMBER($BX808)),MIN(1,MAX(0,($BX808-2019+1)/($BX808-$BW808+1))),"")</f>
        <v>0</v>
      </c>
      <c r="AA808" s="0" t="n">
        <f aca="false">IF(ISNUMBER($BX808),IF($BX808&gt;=2017,1,0),"")</f>
        <v>0</v>
      </c>
      <c r="AB808" s="0" t="n">
        <f aca="false">IF(ISNUMBER($BX808),IF($BX808&gt;=2018,1,0),"")</f>
        <v>0</v>
      </c>
      <c r="AC808" s="0" t="n">
        <f aca="false">IF(ISNUMBER($BX808),IF($BX808&gt;=2019,1,0),"")</f>
        <v>0</v>
      </c>
      <c r="AD808" s="0" t="n">
        <f aca="false">IF($L808&lt;&gt;"",IF($L808&gt;2013,1,0),"")</f>
        <v>0</v>
      </c>
      <c r="AE808" s="0" t="n">
        <f aca="false">IF($L808&lt;&gt;"",1+IF($L808&gt;2011,1,0)+IF($L808&gt;2014,1,0),"")</f>
        <v>1</v>
      </c>
      <c r="AF808" s="0" t="s">
        <v>87</v>
      </c>
      <c r="AG808" s="0" t="s">
        <v>88</v>
      </c>
      <c r="AH808" s="0" t="s">
        <v>89</v>
      </c>
      <c r="AI808" s="0" t="s">
        <v>334</v>
      </c>
      <c r="AJ808" s="0" t="s">
        <v>334</v>
      </c>
      <c r="AK808" s="0" t="str">
        <f aca="false">IF(AND($CF808&lt;&gt;"",IFERROR(INDEX(subsample_country_map!$B:$B,MATCH($CF808,subsample_country_map!$A:$A,0)),"")&lt;&gt;""),INDEX(subsample_country_map!$B:$B,MATCH($CF808,subsample_country_map!$A:$A,0)),INDEX(lookup!$AA:$AA,MATCH($A808,lookup!$A:$A,0)))</f>
        <v>3_AsiaPac</v>
      </c>
      <c r="AL808" s="0" t="str">
        <f aca="false">IF(AND($CF808&lt;&gt;"",IFERROR(INDEX(subsample_country_map!$C:$C,MATCH($CF808,subsample_country_map!$A:$A,0)),"")&lt;&gt;""),INDEX(subsample_country_map!$C:$C,MATCH($CF808,subsample_country_map!$A:$A,0)),INDEX(lookup!$AB:$AB,MATCH($A808,lookup!$A:$A,0)))</f>
        <v>2_developing</v>
      </c>
      <c r="AM808" s="0" t="str">
        <f aca="false">IF(AND($CF808&lt;&gt;"",IFERROR(INDEX(subsample_country_map!$D:$D,MATCH($CF808,subsample_country_map!$A:$A,0)),"")&lt;&gt;""),INDEX(subsample_country_map!$D:$D,MATCH($CF808,subsample_country_map!$A:$A,0)),INDEX(lookup!$AC:$AC,MATCH($A808,lookup!$A:$A,0)))</f>
        <v>2_non_western</v>
      </c>
      <c r="AN808" s="0" t="str">
        <f aca="false">IF(AND($CF808&lt;&gt;"",IFERROR(INDEX(subsample_country_map!$E:$E,MATCH($CF808,subsample_country_map!$A:$A,0)),"")&lt;&gt;""),INDEX(subsample_country_map!$E:$E,MATCH($CF808,subsample_country_map!$A:$A,0)),INDEX(lookup!$AD:$AD,MATCH($A808,lookup!$A:$A,0)))</f>
        <v>2_civil law</v>
      </c>
      <c r="AO808" s="0" t="str">
        <f aca="false">INDEX(lookup!$Y:$Y,MATCH($A808,lookup!$A:$A,0))</f>
        <v>0_published</v>
      </c>
      <c r="AP808" s="0" t="str">
        <f aca="false">INDEX(lookup!$Z:$Z,MATCH($A808,lookup!$A:$A,0))</f>
        <v>1_VHB high</v>
      </c>
      <c r="AQ808" s="0" t="str">
        <f aca="false">INDEX(lookup!$W:$W,MATCH($A808,lookup!$A:$A,0))</f>
        <v>3_mgmt</v>
      </c>
      <c r="AS808" s="0" t="s">
        <v>91</v>
      </c>
      <c r="AT808" s="0" t="s">
        <v>111</v>
      </c>
      <c r="AU808" s="0" t="s">
        <v>93</v>
      </c>
      <c r="AV808" s="0" t="s">
        <v>3022</v>
      </c>
      <c r="AX808" s="0" t="s">
        <v>3023</v>
      </c>
      <c r="BA808" s="0" t="n">
        <v>1599</v>
      </c>
      <c r="BB808" s="0" t="s">
        <v>347</v>
      </c>
      <c r="BC808" s="0" t="s">
        <v>122</v>
      </c>
      <c r="BD808" s="0" t="s">
        <v>2988</v>
      </c>
      <c r="BE808" s="0" t="s">
        <v>98</v>
      </c>
      <c r="BI808" s="0" t="s">
        <v>143</v>
      </c>
      <c r="BJ808" s="0" t="s">
        <v>3024</v>
      </c>
      <c r="BK808" s="0" t="s">
        <v>3006</v>
      </c>
      <c r="BL808" s="0" t="s">
        <v>3025</v>
      </c>
      <c r="BM808" s="0" t="s">
        <v>3018</v>
      </c>
      <c r="BN808" s="0" t="s">
        <v>2991</v>
      </c>
      <c r="BO808" s="0" t="s">
        <v>769</v>
      </c>
      <c r="BP808" s="0" t="s">
        <v>2977</v>
      </c>
      <c r="BQ808" s="0" t="s">
        <v>127</v>
      </c>
      <c r="BT808" s="0" t="n">
        <v>0</v>
      </c>
      <c r="BU808" s="0" t="s">
        <v>2984</v>
      </c>
      <c r="BW808" s="0" t="n">
        <v>2009</v>
      </c>
      <c r="BX808" s="0" t="n">
        <v>2011</v>
      </c>
      <c r="BY808" s="0" t="s">
        <v>2985</v>
      </c>
      <c r="BZ808" s="0" t="n">
        <v>2010</v>
      </c>
      <c r="CA808" s="0" t="n">
        <v>0</v>
      </c>
      <c r="CB808" s="0" t="n">
        <v>0</v>
      </c>
      <c r="CC808" s="0" t="n">
        <v>0</v>
      </c>
      <c r="CD808" s="0" t="n">
        <v>-0.0859211306327319</v>
      </c>
      <c r="CE808" s="0" t="n">
        <v>1</v>
      </c>
    </row>
    <row r="809" customFormat="false" ht="15" hidden="false" customHeight="false" outlineLevel="0" collapsed="false">
      <c r="A809" s="0" t="s">
        <v>2977</v>
      </c>
      <c r="B809" s="0" t="n">
        <v>2114</v>
      </c>
      <c r="C809" s="0" t="n">
        <v>-0.0866995001009894</v>
      </c>
      <c r="D809" s="0" t="n">
        <v>1296</v>
      </c>
      <c r="E809" s="0" t="n">
        <f aca="false">IF(ISNUMBER($BA809),$BA809,IF(AND(ISNUMBER($D809),ISNUMBER($BW809),ISNUMBER($BX809)),$D809*($BX809-$BW809+1),""))</f>
        <v>1296</v>
      </c>
      <c r="H809" s="0" t="s">
        <v>118</v>
      </c>
      <c r="I809" s="0" t="s">
        <v>119</v>
      </c>
      <c r="J809" s="0" t="n">
        <f aca="false">IF($BW809&lt;&gt;"",$BW809,"")</f>
        <v>2009</v>
      </c>
      <c r="K809" s="0" t="n">
        <f aca="false">IF($BX809&lt;&gt;"",$BX809,"")</f>
        <v>2011</v>
      </c>
      <c r="L809" s="0" t="n">
        <f aca="false">IF(AND(ISNUMBER($BW809),ISNUMBER($BX809)),($BW809+$BX809)/2,"")</f>
        <v>2010</v>
      </c>
      <c r="M809" s="0" t="n">
        <f aca="false">IF($L809&lt;&gt;"",$L809,"")</f>
        <v>2010</v>
      </c>
      <c r="N809" s="0" t="n">
        <f aca="false">IF(AND(ISNUMBER($BW809),ISNUMBER($BX809)),MIN(1,MAX(0,($BX809-2016+1)/($BX809-$BW809+1))),"")</f>
        <v>0</v>
      </c>
      <c r="O809" s="0" t="n">
        <f aca="false">IF(AND(ISNUMBER($BW809),ISNUMBER($BX809)),MIN(1,MAX(0,($BX809-2017+1)/($BX809-$BW809+1))),"")</f>
        <v>0</v>
      </c>
      <c r="P809" s="0" t="n">
        <f aca="false">IF(AND(ISNUMBER($BW809),ISNUMBER($BX809)),MIN(1,MAX(0,($BX809-2018+1)/($BX809-$BW809+1))),"")</f>
        <v>0</v>
      </c>
      <c r="Q809" s="0" t="n">
        <f aca="false">IF(AND(ISNUMBER($BW809),ISNUMBER($BX809)),MIN(1,MAX(0,($BX809-2019+1)/($BX809-$BW809+1))),"")</f>
        <v>0</v>
      </c>
      <c r="R809" s="0" t="n">
        <f aca="false">IF(AND(ISNUMBER($BW809),ISNUMBER($BX809)),MIN(1,MAX(0,($BX809-2016+1)/($BX809-$BW809+1))),"")</f>
        <v>0</v>
      </c>
      <c r="S809" s="0" t="n">
        <f aca="false">IF($L809&lt;&gt;"",IF($L809&gt;=2015.5,1,0),"")</f>
        <v>0</v>
      </c>
      <c r="T809" s="0" t="n">
        <f aca="false">IF($L809&lt;&gt;"",IF($L809&gt;=2016,1,0),"")</f>
        <v>0</v>
      </c>
      <c r="U809" s="0" t="n">
        <f aca="false">IF(ISNUMBER($BX809),IF($BX809&gt;=2016,1,0),"")</f>
        <v>0</v>
      </c>
      <c r="V809" s="0" t="n">
        <f aca="false">IF(ISNUMBER($BW809),IF($BW809&gt;=2016,1,0),"")</f>
        <v>0</v>
      </c>
      <c r="W809" s="0" t="str">
        <f aca="false">IF(AND(ISNUMBER($BW809),ISNUMBER($BX809)),IF($BW809&gt;=2016,"post-only",IF($BX809&lt;2016,"pre-only","mixed")),"")</f>
        <v>pre-only</v>
      </c>
      <c r="X809" s="0" t="n">
        <f aca="false">IF(AND(ISNUMBER($BW809),ISNUMBER($BX809)),MIN(1,MAX(0,($BX809-2017+1)/($BX809-$BW809+1))),"")</f>
        <v>0</v>
      </c>
      <c r="Y809" s="0" t="n">
        <f aca="false">IF(AND(ISNUMBER($BW809),ISNUMBER($BX809)),MIN(1,MAX(0,($BX809-2018+1)/($BX809-$BW809+1))),"")</f>
        <v>0</v>
      </c>
      <c r="Z809" s="0" t="n">
        <f aca="false">IF(AND(ISNUMBER($BW809),ISNUMBER($BX809)),MIN(1,MAX(0,($BX809-2019+1)/($BX809-$BW809+1))),"")</f>
        <v>0</v>
      </c>
      <c r="AA809" s="0" t="n">
        <f aca="false">IF(ISNUMBER($BX809),IF($BX809&gt;=2017,1,0),"")</f>
        <v>0</v>
      </c>
      <c r="AB809" s="0" t="n">
        <f aca="false">IF(ISNUMBER($BX809),IF($BX809&gt;=2018,1,0),"")</f>
        <v>0</v>
      </c>
      <c r="AC809" s="0" t="n">
        <f aca="false">IF(ISNUMBER($BX809),IF($BX809&gt;=2019,1,0),"")</f>
        <v>0</v>
      </c>
      <c r="AD809" s="0" t="n">
        <f aca="false">IF($L809&lt;&gt;"",IF($L809&gt;2013,1,0),"")</f>
        <v>0</v>
      </c>
      <c r="AE809" s="0" t="n">
        <f aca="false">IF($L809&lt;&gt;"",1+IF($L809&gt;2011,1,0)+IF($L809&gt;2014,1,0),"")</f>
        <v>1</v>
      </c>
      <c r="AF809" s="0" t="s">
        <v>87</v>
      </c>
      <c r="AG809" s="0" t="s">
        <v>88</v>
      </c>
      <c r="AH809" s="0" t="s">
        <v>89</v>
      </c>
      <c r="AI809" s="0" t="s">
        <v>334</v>
      </c>
      <c r="AJ809" s="0" t="s">
        <v>334</v>
      </c>
      <c r="AK809" s="0" t="str">
        <f aca="false">IF(AND($CF809&lt;&gt;"",IFERROR(INDEX(subsample_country_map!$B:$B,MATCH($CF809,subsample_country_map!$A:$A,0)),"")&lt;&gt;""),INDEX(subsample_country_map!$B:$B,MATCH($CF809,subsample_country_map!$A:$A,0)),INDEX(lookup!$AA:$AA,MATCH($A809,lookup!$A:$A,0)))</f>
        <v>3_AsiaPac</v>
      </c>
      <c r="AL809" s="0" t="str">
        <f aca="false">IF(AND($CF809&lt;&gt;"",IFERROR(INDEX(subsample_country_map!$C:$C,MATCH($CF809,subsample_country_map!$A:$A,0)),"")&lt;&gt;""),INDEX(subsample_country_map!$C:$C,MATCH($CF809,subsample_country_map!$A:$A,0)),INDEX(lookup!$AB:$AB,MATCH($A809,lookup!$A:$A,0)))</f>
        <v>2_developing</v>
      </c>
      <c r="AM809" s="0" t="str">
        <f aca="false">IF(AND($CF809&lt;&gt;"",IFERROR(INDEX(subsample_country_map!$D:$D,MATCH($CF809,subsample_country_map!$A:$A,0)),"")&lt;&gt;""),INDEX(subsample_country_map!$D:$D,MATCH($CF809,subsample_country_map!$A:$A,0)),INDEX(lookup!$AC:$AC,MATCH($A809,lookup!$A:$A,0)))</f>
        <v>2_non_western</v>
      </c>
      <c r="AN809" s="0" t="str">
        <f aca="false">IF(AND($CF809&lt;&gt;"",IFERROR(INDEX(subsample_country_map!$E:$E,MATCH($CF809,subsample_country_map!$A:$A,0)),"")&lt;&gt;""),INDEX(subsample_country_map!$E:$E,MATCH($CF809,subsample_country_map!$A:$A,0)),INDEX(lookup!$AD:$AD,MATCH($A809,lookup!$A:$A,0)))</f>
        <v>2_civil law</v>
      </c>
      <c r="AO809" s="0" t="str">
        <f aca="false">INDEX(lookup!$Y:$Y,MATCH($A809,lookup!$A:$A,0))</f>
        <v>0_published</v>
      </c>
      <c r="AP809" s="0" t="str">
        <f aca="false">INDEX(lookup!$Z:$Z,MATCH($A809,lookup!$A:$A,0))</f>
        <v>1_VHB high</v>
      </c>
      <c r="AQ809" s="0" t="str">
        <f aca="false">INDEX(lookup!$W:$W,MATCH($A809,lookup!$A:$A,0))</f>
        <v>3_mgmt</v>
      </c>
      <c r="AS809" s="0" t="s">
        <v>91</v>
      </c>
      <c r="AT809" s="0" t="s">
        <v>111</v>
      </c>
      <c r="AU809" s="0" t="s">
        <v>93</v>
      </c>
      <c r="AV809" s="0" t="s">
        <v>703</v>
      </c>
      <c r="AX809" s="0" t="s">
        <v>3026</v>
      </c>
      <c r="BA809" s="0" t="n">
        <v>1296</v>
      </c>
      <c r="BB809" s="0" t="s">
        <v>347</v>
      </c>
      <c r="BC809" s="0" t="s">
        <v>122</v>
      </c>
      <c r="BD809" s="0" t="s">
        <v>2988</v>
      </c>
      <c r="BE809" s="0" t="s">
        <v>3027</v>
      </c>
      <c r="BF809" s="0" t="s">
        <v>3028</v>
      </c>
      <c r="BI809" s="0" t="s">
        <v>208</v>
      </c>
      <c r="BJ809" s="0" t="s">
        <v>2820</v>
      </c>
      <c r="BK809" s="0" t="s">
        <v>3029</v>
      </c>
      <c r="BL809" s="0" t="s">
        <v>3030</v>
      </c>
      <c r="BM809" s="0" t="s">
        <v>2982</v>
      </c>
      <c r="BN809" s="0" t="s">
        <v>2991</v>
      </c>
      <c r="BO809" s="0" t="s">
        <v>769</v>
      </c>
      <c r="BP809" s="0" t="s">
        <v>2977</v>
      </c>
      <c r="BQ809" s="0" t="s">
        <v>2105</v>
      </c>
      <c r="BT809" s="0" t="n">
        <v>0</v>
      </c>
      <c r="BU809" s="0" t="s">
        <v>2984</v>
      </c>
      <c r="BW809" s="0" t="n">
        <v>2009</v>
      </c>
      <c r="BX809" s="0" t="n">
        <v>2011</v>
      </c>
      <c r="BY809" s="0" t="s">
        <v>2985</v>
      </c>
      <c r="BZ809" s="0" t="n">
        <v>2010</v>
      </c>
      <c r="CA809" s="0" t="n">
        <v>0</v>
      </c>
      <c r="CB809" s="0" t="n">
        <v>0</v>
      </c>
      <c r="CC809" s="0" t="n">
        <v>0</v>
      </c>
      <c r="CD809" s="0" t="n">
        <v>-0.0869177195004518</v>
      </c>
      <c r="CE809" s="0" t="n">
        <v>1</v>
      </c>
    </row>
    <row r="810" customFormat="false" ht="15" hidden="false" customHeight="false" outlineLevel="0" collapsed="false">
      <c r="A810" s="0" t="s">
        <v>2977</v>
      </c>
      <c r="B810" s="0" t="n">
        <v>2115</v>
      </c>
      <c r="C810" s="0" t="n">
        <v>-0.114772623588519</v>
      </c>
      <c r="D810" s="0" t="n">
        <v>1296</v>
      </c>
      <c r="E810" s="0" t="n">
        <f aca="false">IF(ISNUMBER($BA810),$BA810,IF(AND(ISNUMBER($D810),ISNUMBER($BW810),ISNUMBER($BX810)),$D810*($BX810-$BW810+1),""))</f>
        <v>1296</v>
      </c>
      <c r="H810" s="0" t="s">
        <v>118</v>
      </c>
      <c r="I810" s="0" t="s">
        <v>119</v>
      </c>
      <c r="J810" s="0" t="n">
        <f aca="false">IF($BW810&lt;&gt;"",$BW810,"")</f>
        <v>2009</v>
      </c>
      <c r="K810" s="0" t="n">
        <f aca="false">IF($BX810&lt;&gt;"",$BX810,"")</f>
        <v>2011</v>
      </c>
      <c r="L810" s="0" t="n">
        <f aca="false">IF(AND(ISNUMBER($BW810),ISNUMBER($BX810)),($BW810+$BX810)/2,"")</f>
        <v>2010</v>
      </c>
      <c r="M810" s="0" t="n">
        <f aca="false">IF($L810&lt;&gt;"",$L810,"")</f>
        <v>2010</v>
      </c>
      <c r="N810" s="0" t="n">
        <f aca="false">IF(AND(ISNUMBER($BW810),ISNUMBER($BX810)),MIN(1,MAX(0,($BX810-2016+1)/($BX810-$BW810+1))),"")</f>
        <v>0</v>
      </c>
      <c r="O810" s="0" t="n">
        <f aca="false">IF(AND(ISNUMBER($BW810),ISNUMBER($BX810)),MIN(1,MAX(0,($BX810-2017+1)/($BX810-$BW810+1))),"")</f>
        <v>0</v>
      </c>
      <c r="P810" s="0" t="n">
        <f aca="false">IF(AND(ISNUMBER($BW810),ISNUMBER($BX810)),MIN(1,MAX(0,($BX810-2018+1)/($BX810-$BW810+1))),"")</f>
        <v>0</v>
      </c>
      <c r="Q810" s="0" t="n">
        <f aca="false">IF(AND(ISNUMBER($BW810),ISNUMBER($BX810)),MIN(1,MAX(0,($BX810-2019+1)/($BX810-$BW810+1))),"")</f>
        <v>0</v>
      </c>
      <c r="R810" s="0" t="n">
        <f aca="false">IF(AND(ISNUMBER($BW810),ISNUMBER($BX810)),MIN(1,MAX(0,($BX810-2016+1)/($BX810-$BW810+1))),"")</f>
        <v>0</v>
      </c>
      <c r="S810" s="0" t="n">
        <f aca="false">IF($L810&lt;&gt;"",IF($L810&gt;=2015.5,1,0),"")</f>
        <v>0</v>
      </c>
      <c r="T810" s="0" t="n">
        <f aca="false">IF($L810&lt;&gt;"",IF($L810&gt;=2016,1,0),"")</f>
        <v>0</v>
      </c>
      <c r="U810" s="0" t="n">
        <f aca="false">IF(ISNUMBER($BX810),IF($BX810&gt;=2016,1,0),"")</f>
        <v>0</v>
      </c>
      <c r="V810" s="0" t="n">
        <f aca="false">IF(ISNUMBER($BW810),IF($BW810&gt;=2016,1,0),"")</f>
        <v>0</v>
      </c>
      <c r="W810" s="0" t="str">
        <f aca="false">IF(AND(ISNUMBER($BW810),ISNUMBER($BX810)),IF($BW810&gt;=2016,"post-only",IF($BX810&lt;2016,"pre-only","mixed")),"")</f>
        <v>pre-only</v>
      </c>
      <c r="X810" s="0" t="n">
        <f aca="false">IF(AND(ISNUMBER($BW810),ISNUMBER($BX810)),MIN(1,MAX(0,($BX810-2017+1)/($BX810-$BW810+1))),"")</f>
        <v>0</v>
      </c>
      <c r="Y810" s="0" t="n">
        <f aca="false">IF(AND(ISNUMBER($BW810),ISNUMBER($BX810)),MIN(1,MAX(0,($BX810-2018+1)/($BX810-$BW810+1))),"")</f>
        <v>0</v>
      </c>
      <c r="Z810" s="0" t="n">
        <f aca="false">IF(AND(ISNUMBER($BW810),ISNUMBER($BX810)),MIN(1,MAX(0,($BX810-2019+1)/($BX810-$BW810+1))),"")</f>
        <v>0</v>
      </c>
      <c r="AA810" s="0" t="n">
        <f aca="false">IF(ISNUMBER($BX810),IF($BX810&gt;=2017,1,0),"")</f>
        <v>0</v>
      </c>
      <c r="AB810" s="0" t="n">
        <f aca="false">IF(ISNUMBER($BX810),IF($BX810&gt;=2018,1,0),"")</f>
        <v>0</v>
      </c>
      <c r="AC810" s="0" t="n">
        <f aca="false">IF(ISNUMBER($BX810),IF($BX810&gt;=2019,1,0),"")</f>
        <v>0</v>
      </c>
      <c r="AD810" s="0" t="n">
        <f aca="false">IF($L810&lt;&gt;"",IF($L810&gt;2013,1,0),"")</f>
        <v>0</v>
      </c>
      <c r="AE810" s="0" t="n">
        <f aca="false">IF($L810&lt;&gt;"",1+IF($L810&gt;2011,1,0)+IF($L810&gt;2014,1,0),"")</f>
        <v>1</v>
      </c>
      <c r="AF810" s="0" t="s">
        <v>87</v>
      </c>
      <c r="AG810" s="0" t="s">
        <v>88</v>
      </c>
      <c r="AH810" s="0" t="s">
        <v>89</v>
      </c>
      <c r="AI810" s="0" t="s">
        <v>334</v>
      </c>
      <c r="AJ810" s="0" t="s">
        <v>334</v>
      </c>
      <c r="AK810" s="0" t="str">
        <f aca="false">IF(AND($CF810&lt;&gt;"",IFERROR(INDEX(subsample_country_map!$B:$B,MATCH($CF810,subsample_country_map!$A:$A,0)),"")&lt;&gt;""),INDEX(subsample_country_map!$B:$B,MATCH($CF810,subsample_country_map!$A:$A,0)),INDEX(lookup!$AA:$AA,MATCH($A810,lookup!$A:$A,0)))</f>
        <v>3_AsiaPac</v>
      </c>
      <c r="AL810" s="0" t="str">
        <f aca="false">IF(AND($CF810&lt;&gt;"",IFERROR(INDEX(subsample_country_map!$C:$C,MATCH($CF810,subsample_country_map!$A:$A,0)),"")&lt;&gt;""),INDEX(subsample_country_map!$C:$C,MATCH($CF810,subsample_country_map!$A:$A,0)),INDEX(lookup!$AB:$AB,MATCH($A810,lookup!$A:$A,0)))</f>
        <v>2_developing</v>
      </c>
      <c r="AM810" s="0" t="str">
        <f aca="false">IF(AND($CF810&lt;&gt;"",IFERROR(INDEX(subsample_country_map!$D:$D,MATCH($CF810,subsample_country_map!$A:$A,0)),"")&lt;&gt;""),INDEX(subsample_country_map!$D:$D,MATCH($CF810,subsample_country_map!$A:$A,0)),INDEX(lookup!$AC:$AC,MATCH($A810,lookup!$A:$A,0)))</f>
        <v>2_non_western</v>
      </c>
      <c r="AN810" s="0" t="str">
        <f aca="false">IF(AND($CF810&lt;&gt;"",IFERROR(INDEX(subsample_country_map!$E:$E,MATCH($CF810,subsample_country_map!$A:$A,0)),"")&lt;&gt;""),INDEX(subsample_country_map!$E:$E,MATCH($CF810,subsample_country_map!$A:$A,0)),INDEX(lookup!$AD:$AD,MATCH($A810,lookup!$A:$A,0)))</f>
        <v>2_civil law</v>
      </c>
      <c r="AO810" s="0" t="str">
        <f aca="false">INDEX(lookup!$Y:$Y,MATCH($A810,lookup!$A:$A,0))</f>
        <v>0_published</v>
      </c>
      <c r="AP810" s="0" t="str">
        <f aca="false">INDEX(lookup!$Z:$Z,MATCH($A810,lookup!$A:$A,0))</f>
        <v>1_VHB high</v>
      </c>
      <c r="AQ810" s="0" t="str">
        <f aca="false">INDEX(lookup!$W:$W,MATCH($A810,lookup!$A:$A,0))</f>
        <v>3_mgmt</v>
      </c>
      <c r="AS810" s="0" t="s">
        <v>91</v>
      </c>
      <c r="AT810" s="0" t="s">
        <v>111</v>
      </c>
      <c r="AU810" s="0" t="s">
        <v>93</v>
      </c>
      <c r="AV810" s="0" t="s">
        <v>3031</v>
      </c>
      <c r="AX810" s="0" t="s">
        <v>3032</v>
      </c>
      <c r="BA810" s="0" t="n">
        <v>1296</v>
      </c>
      <c r="BB810" s="0" t="s">
        <v>347</v>
      </c>
      <c r="BC810" s="0" t="s">
        <v>122</v>
      </c>
      <c r="BD810" s="0" t="s">
        <v>2988</v>
      </c>
      <c r="BE810" s="0" t="s">
        <v>3027</v>
      </c>
      <c r="BF810" s="0" t="s">
        <v>3028</v>
      </c>
      <c r="BI810" s="0" t="s">
        <v>208</v>
      </c>
      <c r="BJ810" s="0" t="s">
        <v>2825</v>
      </c>
      <c r="BK810" s="0" t="s">
        <v>3029</v>
      </c>
      <c r="BL810" s="0" t="s">
        <v>3033</v>
      </c>
      <c r="BM810" s="0" t="s">
        <v>2982</v>
      </c>
      <c r="BN810" s="0" t="s">
        <v>2991</v>
      </c>
      <c r="BO810" s="0" t="s">
        <v>769</v>
      </c>
      <c r="BP810" s="0" t="s">
        <v>2977</v>
      </c>
      <c r="BQ810" s="0" t="s">
        <v>2105</v>
      </c>
      <c r="BT810" s="0" t="n">
        <v>0</v>
      </c>
      <c r="BU810" s="0" t="s">
        <v>2984</v>
      </c>
      <c r="BW810" s="0" t="n">
        <v>2009</v>
      </c>
      <c r="BX810" s="0" t="n">
        <v>2011</v>
      </c>
      <c r="BY810" s="0" t="s">
        <v>2985</v>
      </c>
      <c r="BZ810" s="0" t="n">
        <v>2010</v>
      </c>
      <c r="CA810" s="0" t="n">
        <v>0</v>
      </c>
      <c r="CB810" s="0" t="n">
        <v>0</v>
      </c>
      <c r="CC810" s="0" t="n">
        <v>0</v>
      </c>
      <c r="CD810" s="0" t="n">
        <v>-0.11528060177906</v>
      </c>
      <c r="CE810" s="0" t="n">
        <v>1</v>
      </c>
    </row>
    <row r="811" customFormat="false" ht="15" hidden="false" customHeight="false" outlineLevel="0" collapsed="false">
      <c r="A811" s="0" t="s">
        <v>2977</v>
      </c>
      <c r="B811" s="0" t="n">
        <v>2116</v>
      </c>
      <c r="C811" s="0" t="n">
        <v>-0.108287964603825</v>
      </c>
      <c r="D811" s="0" t="n">
        <v>642</v>
      </c>
      <c r="E811" s="0" t="n">
        <f aca="false">IF(ISNUMBER($BA811),$BA811,IF(AND(ISNUMBER($D811),ISNUMBER($BW811),ISNUMBER($BX811)),$D811*($BX811-$BW811+1),""))</f>
        <v>642</v>
      </c>
      <c r="H811" s="0" t="s">
        <v>118</v>
      </c>
      <c r="I811" s="0" t="s">
        <v>119</v>
      </c>
      <c r="J811" s="0" t="n">
        <f aca="false">IF($BW811&lt;&gt;"",$BW811,"")</f>
        <v>2009</v>
      </c>
      <c r="K811" s="0" t="n">
        <f aca="false">IF($BX811&lt;&gt;"",$BX811,"")</f>
        <v>2011</v>
      </c>
      <c r="L811" s="0" t="n">
        <f aca="false">IF(AND(ISNUMBER($BW811),ISNUMBER($BX811)),($BW811+$BX811)/2,"")</f>
        <v>2010</v>
      </c>
      <c r="M811" s="0" t="n">
        <f aca="false">IF($L811&lt;&gt;"",$L811,"")</f>
        <v>2010</v>
      </c>
      <c r="N811" s="0" t="n">
        <f aca="false">IF(AND(ISNUMBER($BW811),ISNUMBER($BX811)),MIN(1,MAX(0,($BX811-2016+1)/($BX811-$BW811+1))),"")</f>
        <v>0</v>
      </c>
      <c r="O811" s="0" t="n">
        <f aca="false">IF(AND(ISNUMBER($BW811),ISNUMBER($BX811)),MIN(1,MAX(0,($BX811-2017+1)/($BX811-$BW811+1))),"")</f>
        <v>0</v>
      </c>
      <c r="P811" s="0" t="n">
        <f aca="false">IF(AND(ISNUMBER($BW811),ISNUMBER($BX811)),MIN(1,MAX(0,($BX811-2018+1)/($BX811-$BW811+1))),"")</f>
        <v>0</v>
      </c>
      <c r="Q811" s="0" t="n">
        <f aca="false">IF(AND(ISNUMBER($BW811),ISNUMBER($BX811)),MIN(1,MAX(0,($BX811-2019+1)/($BX811-$BW811+1))),"")</f>
        <v>0</v>
      </c>
      <c r="R811" s="0" t="n">
        <f aca="false">IF(AND(ISNUMBER($BW811),ISNUMBER($BX811)),MIN(1,MAX(0,($BX811-2016+1)/($BX811-$BW811+1))),"")</f>
        <v>0</v>
      </c>
      <c r="S811" s="0" t="n">
        <f aca="false">IF($L811&lt;&gt;"",IF($L811&gt;=2015.5,1,0),"")</f>
        <v>0</v>
      </c>
      <c r="T811" s="0" t="n">
        <f aca="false">IF($L811&lt;&gt;"",IF($L811&gt;=2016,1,0),"")</f>
        <v>0</v>
      </c>
      <c r="U811" s="0" t="n">
        <f aca="false">IF(ISNUMBER($BX811),IF($BX811&gt;=2016,1,0),"")</f>
        <v>0</v>
      </c>
      <c r="V811" s="0" t="n">
        <f aca="false">IF(ISNUMBER($BW811),IF($BW811&gt;=2016,1,0),"")</f>
        <v>0</v>
      </c>
      <c r="W811" s="0" t="str">
        <f aca="false">IF(AND(ISNUMBER($BW811),ISNUMBER($BX811)),IF($BW811&gt;=2016,"post-only",IF($BX811&lt;2016,"pre-only","mixed")),"")</f>
        <v>pre-only</v>
      </c>
      <c r="X811" s="0" t="n">
        <f aca="false">IF(AND(ISNUMBER($BW811),ISNUMBER($BX811)),MIN(1,MAX(0,($BX811-2017+1)/($BX811-$BW811+1))),"")</f>
        <v>0</v>
      </c>
      <c r="Y811" s="0" t="n">
        <f aca="false">IF(AND(ISNUMBER($BW811),ISNUMBER($BX811)),MIN(1,MAX(0,($BX811-2018+1)/($BX811-$BW811+1))),"")</f>
        <v>0</v>
      </c>
      <c r="Z811" s="0" t="n">
        <f aca="false">IF(AND(ISNUMBER($BW811),ISNUMBER($BX811)),MIN(1,MAX(0,($BX811-2019+1)/($BX811-$BW811+1))),"")</f>
        <v>0</v>
      </c>
      <c r="AA811" s="0" t="n">
        <f aca="false">IF(ISNUMBER($BX811),IF($BX811&gt;=2017,1,0),"")</f>
        <v>0</v>
      </c>
      <c r="AB811" s="0" t="n">
        <f aca="false">IF(ISNUMBER($BX811),IF($BX811&gt;=2018,1,0),"")</f>
        <v>0</v>
      </c>
      <c r="AC811" s="0" t="n">
        <f aca="false">IF(ISNUMBER($BX811),IF($BX811&gt;=2019,1,0),"")</f>
        <v>0</v>
      </c>
      <c r="AD811" s="0" t="n">
        <f aca="false">IF($L811&lt;&gt;"",IF($L811&gt;2013,1,0),"")</f>
        <v>0</v>
      </c>
      <c r="AE811" s="0" t="n">
        <f aca="false">IF($L811&lt;&gt;"",1+IF($L811&gt;2011,1,0)+IF($L811&gt;2014,1,0),"")</f>
        <v>1</v>
      </c>
      <c r="AF811" s="0" t="s">
        <v>87</v>
      </c>
      <c r="AG811" s="0" t="s">
        <v>88</v>
      </c>
      <c r="AH811" s="0" t="s">
        <v>89</v>
      </c>
      <c r="AI811" s="0" t="s">
        <v>334</v>
      </c>
      <c r="AJ811" s="0" t="s">
        <v>334</v>
      </c>
      <c r="AK811" s="0" t="str">
        <f aca="false">IF(AND($CF811&lt;&gt;"",IFERROR(INDEX(subsample_country_map!$B:$B,MATCH($CF811,subsample_country_map!$A:$A,0)),"")&lt;&gt;""),INDEX(subsample_country_map!$B:$B,MATCH($CF811,subsample_country_map!$A:$A,0)),INDEX(lookup!$AA:$AA,MATCH($A811,lookup!$A:$A,0)))</f>
        <v>3_AsiaPac</v>
      </c>
      <c r="AL811" s="0" t="str">
        <f aca="false">IF(AND($CF811&lt;&gt;"",IFERROR(INDEX(subsample_country_map!$C:$C,MATCH($CF811,subsample_country_map!$A:$A,0)),"")&lt;&gt;""),INDEX(subsample_country_map!$C:$C,MATCH($CF811,subsample_country_map!$A:$A,0)),INDEX(lookup!$AB:$AB,MATCH($A811,lookup!$A:$A,0)))</f>
        <v>2_developing</v>
      </c>
      <c r="AM811" s="0" t="str">
        <f aca="false">IF(AND($CF811&lt;&gt;"",IFERROR(INDEX(subsample_country_map!$D:$D,MATCH($CF811,subsample_country_map!$A:$A,0)),"")&lt;&gt;""),INDEX(subsample_country_map!$D:$D,MATCH($CF811,subsample_country_map!$A:$A,0)),INDEX(lookup!$AC:$AC,MATCH($A811,lookup!$A:$A,0)))</f>
        <v>2_non_western</v>
      </c>
      <c r="AN811" s="0" t="str">
        <f aca="false">IF(AND($CF811&lt;&gt;"",IFERROR(INDEX(subsample_country_map!$E:$E,MATCH($CF811,subsample_country_map!$A:$A,0)),"")&lt;&gt;""),INDEX(subsample_country_map!$E:$E,MATCH($CF811,subsample_country_map!$A:$A,0)),INDEX(lookup!$AD:$AD,MATCH($A811,lookup!$A:$A,0)))</f>
        <v>2_civil law</v>
      </c>
      <c r="AO811" s="0" t="str">
        <f aca="false">INDEX(lookup!$Y:$Y,MATCH($A811,lookup!$A:$A,0))</f>
        <v>0_published</v>
      </c>
      <c r="AP811" s="0" t="str">
        <f aca="false">INDEX(lookup!$Z:$Z,MATCH($A811,lookup!$A:$A,0))</f>
        <v>1_VHB high</v>
      </c>
      <c r="AQ811" s="0" t="str">
        <f aca="false">INDEX(lookup!$W:$W,MATCH($A811,lookup!$A:$A,0))</f>
        <v>3_mgmt</v>
      </c>
      <c r="AS811" s="0" t="s">
        <v>91</v>
      </c>
      <c r="AT811" s="0" t="s">
        <v>111</v>
      </c>
      <c r="AU811" s="0" t="s">
        <v>93</v>
      </c>
      <c r="AV811" s="0" t="s">
        <v>3034</v>
      </c>
      <c r="AX811" s="0" t="s">
        <v>3035</v>
      </c>
      <c r="BA811" s="0" t="n">
        <v>642</v>
      </c>
      <c r="BB811" s="0" t="s">
        <v>347</v>
      </c>
      <c r="BC811" s="0" t="s">
        <v>122</v>
      </c>
      <c r="BD811" s="0" t="s">
        <v>2988</v>
      </c>
      <c r="BE811" s="0" t="s">
        <v>3036</v>
      </c>
      <c r="BF811" s="0" t="s">
        <v>3037</v>
      </c>
      <c r="BI811" s="0" t="s">
        <v>316</v>
      </c>
      <c r="BJ811" s="0" t="s">
        <v>2812</v>
      </c>
      <c r="BK811" s="0" t="s">
        <v>3038</v>
      </c>
      <c r="BL811" s="0" t="s">
        <v>3039</v>
      </c>
      <c r="BM811" s="0" t="s">
        <v>3040</v>
      </c>
      <c r="BN811" s="0" t="s">
        <v>2991</v>
      </c>
      <c r="BO811" s="0" t="s">
        <v>769</v>
      </c>
      <c r="BP811" s="0" t="s">
        <v>2977</v>
      </c>
      <c r="BQ811" s="0" t="s">
        <v>127</v>
      </c>
      <c r="BT811" s="0" t="n">
        <v>0</v>
      </c>
      <c r="BU811" s="0" t="s">
        <v>2984</v>
      </c>
      <c r="BW811" s="0" t="n">
        <v>2009</v>
      </c>
      <c r="BX811" s="0" t="n">
        <v>2011</v>
      </c>
      <c r="BY811" s="0" t="s">
        <v>2985</v>
      </c>
      <c r="BZ811" s="0" t="n">
        <v>2010</v>
      </c>
      <c r="CA811" s="0" t="n">
        <v>0</v>
      </c>
      <c r="CB811" s="0" t="n">
        <v>0</v>
      </c>
      <c r="CC811" s="0" t="n">
        <v>0</v>
      </c>
      <c r="CD811" s="0" t="n">
        <v>-0.108714239603114</v>
      </c>
      <c r="CE811" s="0" t="n">
        <v>1</v>
      </c>
    </row>
    <row r="812" customFormat="false" ht="15" hidden="false" customHeight="false" outlineLevel="0" collapsed="false">
      <c r="A812" s="0" t="s">
        <v>2977</v>
      </c>
      <c r="B812" s="0" t="n">
        <v>2117</v>
      </c>
      <c r="C812" s="0" t="n">
        <v>-0.179379348353422</v>
      </c>
      <c r="D812" s="0" t="n">
        <v>642</v>
      </c>
      <c r="E812" s="0" t="n">
        <f aca="false">IF(ISNUMBER($BA812),$BA812,IF(AND(ISNUMBER($D812),ISNUMBER($BW812),ISNUMBER($BX812)),$D812*($BX812-$BW812+1),""))</f>
        <v>642</v>
      </c>
      <c r="H812" s="0" t="s">
        <v>118</v>
      </c>
      <c r="I812" s="0" t="s">
        <v>119</v>
      </c>
      <c r="J812" s="0" t="n">
        <f aca="false">IF($BW812&lt;&gt;"",$BW812,"")</f>
        <v>2009</v>
      </c>
      <c r="K812" s="0" t="n">
        <f aca="false">IF($BX812&lt;&gt;"",$BX812,"")</f>
        <v>2011</v>
      </c>
      <c r="L812" s="0" t="n">
        <f aca="false">IF(AND(ISNUMBER($BW812),ISNUMBER($BX812)),($BW812+$BX812)/2,"")</f>
        <v>2010</v>
      </c>
      <c r="M812" s="0" t="n">
        <f aca="false">IF($L812&lt;&gt;"",$L812,"")</f>
        <v>2010</v>
      </c>
      <c r="N812" s="0" t="n">
        <f aca="false">IF(AND(ISNUMBER($BW812),ISNUMBER($BX812)),MIN(1,MAX(0,($BX812-2016+1)/($BX812-$BW812+1))),"")</f>
        <v>0</v>
      </c>
      <c r="O812" s="0" t="n">
        <f aca="false">IF(AND(ISNUMBER($BW812),ISNUMBER($BX812)),MIN(1,MAX(0,($BX812-2017+1)/($BX812-$BW812+1))),"")</f>
        <v>0</v>
      </c>
      <c r="P812" s="0" t="n">
        <f aca="false">IF(AND(ISNUMBER($BW812),ISNUMBER($BX812)),MIN(1,MAX(0,($BX812-2018+1)/($BX812-$BW812+1))),"")</f>
        <v>0</v>
      </c>
      <c r="Q812" s="0" t="n">
        <f aca="false">IF(AND(ISNUMBER($BW812),ISNUMBER($BX812)),MIN(1,MAX(0,($BX812-2019+1)/($BX812-$BW812+1))),"")</f>
        <v>0</v>
      </c>
      <c r="R812" s="0" t="n">
        <f aca="false">IF(AND(ISNUMBER($BW812),ISNUMBER($BX812)),MIN(1,MAX(0,($BX812-2016+1)/($BX812-$BW812+1))),"")</f>
        <v>0</v>
      </c>
      <c r="S812" s="0" t="n">
        <f aca="false">IF($L812&lt;&gt;"",IF($L812&gt;=2015.5,1,0),"")</f>
        <v>0</v>
      </c>
      <c r="T812" s="0" t="n">
        <f aca="false">IF($L812&lt;&gt;"",IF($L812&gt;=2016,1,0),"")</f>
        <v>0</v>
      </c>
      <c r="U812" s="0" t="n">
        <f aca="false">IF(ISNUMBER($BX812),IF($BX812&gt;=2016,1,0),"")</f>
        <v>0</v>
      </c>
      <c r="V812" s="0" t="n">
        <f aca="false">IF(ISNUMBER($BW812),IF($BW812&gt;=2016,1,0),"")</f>
        <v>0</v>
      </c>
      <c r="W812" s="0" t="str">
        <f aca="false">IF(AND(ISNUMBER($BW812),ISNUMBER($BX812)),IF($BW812&gt;=2016,"post-only",IF($BX812&lt;2016,"pre-only","mixed")),"")</f>
        <v>pre-only</v>
      </c>
      <c r="X812" s="0" t="n">
        <f aca="false">IF(AND(ISNUMBER($BW812),ISNUMBER($BX812)),MIN(1,MAX(0,($BX812-2017+1)/($BX812-$BW812+1))),"")</f>
        <v>0</v>
      </c>
      <c r="Y812" s="0" t="n">
        <f aca="false">IF(AND(ISNUMBER($BW812),ISNUMBER($BX812)),MIN(1,MAX(0,($BX812-2018+1)/($BX812-$BW812+1))),"")</f>
        <v>0</v>
      </c>
      <c r="Z812" s="0" t="n">
        <f aca="false">IF(AND(ISNUMBER($BW812),ISNUMBER($BX812)),MIN(1,MAX(0,($BX812-2019+1)/($BX812-$BW812+1))),"")</f>
        <v>0</v>
      </c>
      <c r="AA812" s="0" t="n">
        <f aca="false">IF(ISNUMBER($BX812),IF($BX812&gt;=2017,1,0),"")</f>
        <v>0</v>
      </c>
      <c r="AB812" s="0" t="n">
        <f aca="false">IF(ISNUMBER($BX812),IF($BX812&gt;=2018,1,0),"")</f>
        <v>0</v>
      </c>
      <c r="AC812" s="0" t="n">
        <f aca="false">IF(ISNUMBER($BX812),IF($BX812&gt;=2019,1,0),"")</f>
        <v>0</v>
      </c>
      <c r="AD812" s="0" t="n">
        <f aca="false">IF($L812&lt;&gt;"",IF($L812&gt;2013,1,0),"")</f>
        <v>0</v>
      </c>
      <c r="AE812" s="0" t="n">
        <f aca="false">IF($L812&lt;&gt;"",1+IF($L812&gt;2011,1,0)+IF($L812&gt;2014,1,0),"")</f>
        <v>1</v>
      </c>
      <c r="AF812" s="0" t="s">
        <v>87</v>
      </c>
      <c r="AG812" s="0" t="s">
        <v>88</v>
      </c>
      <c r="AH812" s="0" t="s">
        <v>89</v>
      </c>
      <c r="AI812" s="0" t="s">
        <v>334</v>
      </c>
      <c r="AJ812" s="0" t="s">
        <v>334</v>
      </c>
      <c r="AK812" s="0" t="str">
        <f aca="false">IF(AND($CF812&lt;&gt;"",IFERROR(INDEX(subsample_country_map!$B:$B,MATCH($CF812,subsample_country_map!$A:$A,0)),"")&lt;&gt;""),INDEX(subsample_country_map!$B:$B,MATCH($CF812,subsample_country_map!$A:$A,0)),INDEX(lookup!$AA:$AA,MATCH($A812,lookup!$A:$A,0)))</f>
        <v>3_AsiaPac</v>
      </c>
      <c r="AL812" s="0" t="str">
        <f aca="false">IF(AND($CF812&lt;&gt;"",IFERROR(INDEX(subsample_country_map!$C:$C,MATCH($CF812,subsample_country_map!$A:$A,0)),"")&lt;&gt;""),INDEX(subsample_country_map!$C:$C,MATCH($CF812,subsample_country_map!$A:$A,0)),INDEX(lookup!$AB:$AB,MATCH($A812,lookup!$A:$A,0)))</f>
        <v>2_developing</v>
      </c>
      <c r="AM812" s="0" t="str">
        <f aca="false">IF(AND($CF812&lt;&gt;"",IFERROR(INDEX(subsample_country_map!$D:$D,MATCH($CF812,subsample_country_map!$A:$A,0)),"")&lt;&gt;""),INDEX(subsample_country_map!$D:$D,MATCH($CF812,subsample_country_map!$A:$A,0)),INDEX(lookup!$AC:$AC,MATCH($A812,lookup!$A:$A,0)))</f>
        <v>2_non_western</v>
      </c>
      <c r="AN812" s="0" t="str">
        <f aca="false">IF(AND($CF812&lt;&gt;"",IFERROR(INDEX(subsample_country_map!$E:$E,MATCH($CF812,subsample_country_map!$A:$A,0)),"")&lt;&gt;""),INDEX(subsample_country_map!$E:$E,MATCH($CF812,subsample_country_map!$A:$A,0)),INDEX(lookup!$AD:$AD,MATCH($A812,lookup!$A:$A,0)))</f>
        <v>2_civil law</v>
      </c>
      <c r="AO812" s="0" t="str">
        <f aca="false">INDEX(lookup!$Y:$Y,MATCH($A812,lookup!$A:$A,0))</f>
        <v>0_published</v>
      </c>
      <c r="AP812" s="0" t="str">
        <f aca="false">INDEX(lookup!$Z:$Z,MATCH($A812,lookup!$A:$A,0))</f>
        <v>1_VHB high</v>
      </c>
      <c r="AQ812" s="0" t="str">
        <f aca="false">INDEX(lookup!$W:$W,MATCH($A812,lookup!$A:$A,0))</f>
        <v>3_mgmt</v>
      </c>
      <c r="AS812" s="0" t="s">
        <v>91</v>
      </c>
      <c r="AT812" s="0" t="s">
        <v>111</v>
      </c>
      <c r="AU812" s="0" t="s">
        <v>93</v>
      </c>
      <c r="AV812" s="0" t="s">
        <v>3041</v>
      </c>
      <c r="AX812" s="0" t="s">
        <v>3042</v>
      </c>
      <c r="BA812" s="0" t="n">
        <v>642</v>
      </c>
      <c r="BB812" s="0" t="s">
        <v>347</v>
      </c>
      <c r="BC812" s="0" t="s">
        <v>122</v>
      </c>
      <c r="BD812" s="0" t="s">
        <v>2988</v>
      </c>
      <c r="BE812" s="0" t="s">
        <v>3036</v>
      </c>
      <c r="BF812" s="0" t="s">
        <v>3037</v>
      </c>
      <c r="BI812" s="0" t="s">
        <v>316</v>
      </c>
      <c r="BJ812" s="0" t="s">
        <v>2820</v>
      </c>
      <c r="BK812" s="0" t="s">
        <v>3038</v>
      </c>
      <c r="BL812" s="0" t="s">
        <v>3043</v>
      </c>
      <c r="BM812" s="0" t="s">
        <v>3040</v>
      </c>
      <c r="BN812" s="0" t="s">
        <v>2991</v>
      </c>
      <c r="BO812" s="0" t="s">
        <v>769</v>
      </c>
      <c r="BP812" s="0" t="s">
        <v>2977</v>
      </c>
      <c r="BQ812" s="0" t="s">
        <v>127</v>
      </c>
      <c r="BT812" s="0" t="n">
        <v>0</v>
      </c>
      <c r="BU812" s="0" t="s">
        <v>2984</v>
      </c>
      <c r="BW812" s="0" t="n">
        <v>2009</v>
      </c>
      <c r="BX812" s="0" t="n">
        <v>2011</v>
      </c>
      <c r="BY812" s="0" t="s">
        <v>2985</v>
      </c>
      <c r="BZ812" s="0" t="n">
        <v>2010</v>
      </c>
      <c r="CA812" s="0" t="n">
        <v>0</v>
      </c>
      <c r="CB812" s="0" t="n">
        <v>0</v>
      </c>
      <c r="CC812" s="0" t="n">
        <v>0</v>
      </c>
      <c r="CD812" s="0" t="n">
        <v>-0.181341328451206</v>
      </c>
      <c r="CE812" s="0" t="n">
        <v>1</v>
      </c>
    </row>
    <row r="813" customFormat="false" ht="15" hidden="false" customHeight="false" outlineLevel="0" collapsed="false">
      <c r="A813" s="0" t="s">
        <v>2977</v>
      </c>
      <c r="B813" s="0" t="n">
        <v>2118</v>
      </c>
      <c r="C813" s="0" t="n">
        <v>-0.100519857643691</v>
      </c>
      <c r="D813" s="0" t="n">
        <v>456</v>
      </c>
      <c r="E813" s="0" t="n">
        <f aca="false">IF(ISNUMBER($BA813),$BA813,IF(AND(ISNUMBER($D813),ISNUMBER($BW813),ISNUMBER($BX813)),$D813*($BX813-$BW813+1),""))</f>
        <v>456</v>
      </c>
      <c r="H813" s="0" t="s">
        <v>118</v>
      </c>
      <c r="I813" s="0" t="s">
        <v>119</v>
      </c>
      <c r="J813" s="0" t="n">
        <f aca="false">IF($BW813&lt;&gt;"",$BW813,"")</f>
        <v>2009</v>
      </c>
      <c r="K813" s="0" t="n">
        <f aca="false">IF($BX813&lt;&gt;"",$BX813,"")</f>
        <v>2011</v>
      </c>
      <c r="L813" s="0" t="n">
        <f aca="false">IF(AND(ISNUMBER($BW813),ISNUMBER($BX813)),($BW813+$BX813)/2,"")</f>
        <v>2010</v>
      </c>
      <c r="M813" s="0" t="n">
        <f aca="false">IF($L813&lt;&gt;"",$L813,"")</f>
        <v>2010</v>
      </c>
      <c r="N813" s="0" t="n">
        <f aca="false">IF(AND(ISNUMBER($BW813),ISNUMBER($BX813)),MIN(1,MAX(0,($BX813-2016+1)/($BX813-$BW813+1))),"")</f>
        <v>0</v>
      </c>
      <c r="O813" s="0" t="n">
        <f aca="false">IF(AND(ISNUMBER($BW813),ISNUMBER($BX813)),MIN(1,MAX(0,($BX813-2017+1)/($BX813-$BW813+1))),"")</f>
        <v>0</v>
      </c>
      <c r="P813" s="0" t="n">
        <f aca="false">IF(AND(ISNUMBER($BW813),ISNUMBER($BX813)),MIN(1,MAX(0,($BX813-2018+1)/($BX813-$BW813+1))),"")</f>
        <v>0</v>
      </c>
      <c r="Q813" s="0" t="n">
        <f aca="false">IF(AND(ISNUMBER($BW813),ISNUMBER($BX813)),MIN(1,MAX(0,($BX813-2019+1)/($BX813-$BW813+1))),"")</f>
        <v>0</v>
      </c>
      <c r="R813" s="0" t="n">
        <f aca="false">IF(AND(ISNUMBER($BW813),ISNUMBER($BX813)),MIN(1,MAX(0,($BX813-2016+1)/($BX813-$BW813+1))),"")</f>
        <v>0</v>
      </c>
      <c r="S813" s="0" t="n">
        <f aca="false">IF($L813&lt;&gt;"",IF($L813&gt;=2015.5,1,0),"")</f>
        <v>0</v>
      </c>
      <c r="T813" s="0" t="n">
        <f aca="false">IF($L813&lt;&gt;"",IF($L813&gt;=2016,1,0),"")</f>
        <v>0</v>
      </c>
      <c r="U813" s="0" t="n">
        <f aca="false">IF(ISNUMBER($BX813),IF($BX813&gt;=2016,1,0),"")</f>
        <v>0</v>
      </c>
      <c r="V813" s="0" t="n">
        <f aca="false">IF(ISNUMBER($BW813),IF($BW813&gt;=2016,1,0),"")</f>
        <v>0</v>
      </c>
      <c r="W813" s="0" t="str">
        <f aca="false">IF(AND(ISNUMBER($BW813),ISNUMBER($BX813)),IF($BW813&gt;=2016,"post-only",IF($BX813&lt;2016,"pre-only","mixed")),"")</f>
        <v>pre-only</v>
      </c>
      <c r="X813" s="0" t="n">
        <f aca="false">IF(AND(ISNUMBER($BW813),ISNUMBER($BX813)),MIN(1,MAX(0,($BX813-2017+1)/($BX813-$BW813+1))),"")</f>
        <v>0</v>
      </c>
      <c r="Y813" s="0" t="n">
        <f aca="false">IF(AND(ISNUMBER($BW813),ISNUMBER($BX813)),MIN(1,MAX(0,($BX813-2018+1)/($BX813-$BW813+1))),"")</f>
        <v>0</v>
      </c>
      <c r="Z813" s="0" t="n">
        <f aca="false">IF(AND(ISNUMBER($BW813),ISNUMBER($BX813)),MIN(1,MAX(0,($BX813-2019+1)/($BX813-$BW813+1))),"")</f>
        <v>0</v>
      </c>
      <c r="AA813" s="0" t="n">
        <f aca="false">IF(ISNUMBER($BX813),IF($BX813&gt;=2017,1,0),"")</f>
        <v>0</v>
      </c>
      <c r="AB813" s="0" t="n">
        <f aca="false">IF(ISNUMBER($BX813),IF($BX813&gt;=2018,1,0),"")</f>
        <v>0</v>
      </c>
      <c r="AC813" s="0" t="n">
        <f aca="false">IF(ISNUMBER($BX813),IF($BX813&gt;=2019,1,0),"")</f>
        <v>0</v>
      </c>
      <c r="AD813" s="0" t="n">
        <f aca="false">IF($L813&lt;&gt;"",IF($L813&gt;2013,1,0),"")</f>
        <v>0</v>
      </c>
      <c r="AE813" s="0" t="n">
        <f aca="false">IF($L813&lt;&gt;"",1+IF($L813&gt;2011,1,0)+IF($L813&gt;2014,1,0),"")</f>
        <v>1</v>
      </c>
      <c r="AF813" s="0" t="s">
        <v>87</v>
      </c>
      <c r="AG813" s="0" t="s">
        <v>88</v>
      </c>
      <c r="AH813" s="0" t="s">
        <v>89</v>
      </c>
      <c r="AI813" s="0" t="s">
        <v>334</v>
      </c>
      <c r="AJ813" s="0" t="s">
        <v>334</v>
      </c>
      <c r="AK813" s="0" t="str">
        <f aca="false">IF(AND($CF813&lt;&gt;"",IFERROR(INDEX(subsample_country_map!$B:$B,MATCH($CF813,subsample_country_map!$A:$A,0)),"")&lt;&gt;""),INDEX(subsample_country_map!$B:$B,MATCH($CF813,subsample_country_map!$A:$A,0)),INDEX(lookup!$AA:$AA,MATCH($A813,lookup!$A:$A,0)))</f>
        <v>3_AsiaPac</v>
      </c>
      <c r="AL813" s="0" t="str">
        <f aca="false">IF(AND($CF813&lt;&gt;"",IFERROR(INDEX(subsample_country_map!$C:$C,MATCH($CF813,subsample_country_map!$A:$A,0)),"")&lt;&gt;""),INDEX(subsample_country_map!$C:$C,MATCH($CF813,subsample_country_map!$A:$A,0)),INDEX(lookup!$AB:$AB,MATCH($A813,lookup!$A:$A,0)))</f>
        <v>2_developing</v>
      </c>
      <c r="AM813" s="0" t="str">
        <f aca="false">IF(AND($CF813&lt;&gt;"",IFERROR(INDEX(subsample_country_map!$D:$D,MATCH($CF813,subsample_country_map!$A:$A,0)),"")&lt;&gt;""),INDEX(subsample_country_map!$D:$D,MATCH($CF813,subsample_country_map!$A:$A,0)),INDEX(lookup!$AC:$AC,MATCH($A813,lookup!$A:$A,0)))</f>
        <v>2_non_western</v>
      </c>
      <c r="AN813" s="0" t="str">
        <f aca="false">IF(AND($CF813&lt;&gt;"",IFERROR(INDEX(subsample_country_map!$E:$E,MATCH($CF813,subsample_country_map!$A:$A,0)),"")&lt;&gt;""),INDEX(subsample_country_map!$E:$E,MATCH($CF813,subsample_country_map!$A:$A,0)),INDEX(lookup!$AD:$AD,MATCH($A813,lookup!$A:$A,0)))</f>
        <v>2_civil law</v>
      </c>
      <c r="AO813" s="0" t="str">
        <f aca="false">INDEX(lookup!$Y:$Y,MATCH($A813,lookup!$A:$A,0))</f>
        <v>0_published</v>
      </c>
      <c r="AP813" s="0" t="str">
        <f aca="false">INDEX(lookup!$Z:$Z,MATCH($A813,lookup!$A:$A,0))</f>
        <v>1_VHB high</v>
      </c>
      <c r="AQ813" s="0" t="str">
        <f aca="false">INDEX(lookup!$W:$W,MATCH($A813,lookup!$A:$A,0))</f>
        <v>3_mgmt</v>
      </c>
      <c r="AS813" s="0" t="s">
        <v>91</v>
      </c>
      <c r="AT813" s="0" t="s">
        <v>111</v>
      </c>
      <c r="AU813" s="0" t="s">
        <v>93</v>
      </c>
      <c r="AV813" s="0" t="s">
        <v>3044</v>
      </c>
      <c r="AX813" s="0" t="s">
        <v>3045</v>
      </c>
      <c r="BA813" s="0" t="n">
        <v>456</v>
      </c>
      <c r="BB813" s="0" t="s">
        <v>347</v>
      </c>
      <c r="BC813" s="0" t="s">
        <v>122</v>
      </c>
      <c r="BD813" s="0" t="s">
        <v>2988</v>
      </c>
      <c r="BE813" s="0" t="s">
        <v>3046</v>
      </c>
      <c r="BF813" s="0" t="s">
        <v>3047</v>
      </c>
      <c r="BI813" s="0" t="s">
        <v>316</v>
      </c>
      <c r="BJ813" s="0" t="s">
        <v>2859</v>
      </c>
      <c r="BK813" s="0" t="s">
        <v>3038</v>
      </c>
      <c r="BL813" s="0" t="s">
        <v>3048</v>
      </c>
      <c r="BM813" s="0" t="s">
        <v>3040</v>
      </c>
      <c r="BN813" s="0" t="s">
        <v>2991</v>
      </c>
      <c r="BO813" s="0" t="s">
        <v>769</v>
      </c>
      <c r="BP813" s="0" t="s">
        <v>2977</v>
      </c>
      <c r="BQ813" s="0" t="s">
        <v>2105</v>
      </c>
      <c r="BT813" s="0" t="n">
        <v>0</v>
      </c>
      <c r="BU813" s="0" t="s">
        <v>2984</v>
      </c>
      <c r="BW813" s="0" t="n">
        <v>2009</v>
      </c>
      <c r="BX813" s="0" t="n">
        <v>2011</v>
      </c>
      <c r="BY813" s="0" t="s">
        <v>2985</v>
      </c>
      <c r="BZ813" s="0" t="n">
        <v>2010</v>
      </c>
      <c r="CA813" s="0" t="n">
        <v>0</v>
      </c>
      <c r="CB813" s="0" t="n">
        <v>0</v>
      </c>
      <c r="CC813" s="0" t="n">
        <v>0</v>
      </c>
      <c r="CD813" s="0" t="n">
        <v>-0.100860484085715</v>
      </c>
      <c r="CE813" s="0" t="n">
        <v>1</v>
      </c>
    </row>
    <row r="814" customFormat="false" ht="15" hidden="false" customHeight="false" outlineLevel="0" collapsed="false">
      <c r="A814" s="0" t="s">
        <v>2977</v>
      </c>
      <c r="B814" s="0" t="n">
        <v>2119</v>
      </c>
      <c r="C814" s="0" t="n">
        <v>-0.105706911785682</v>
      </c>
      <c r="D814" s="0" t="n">
        <v>456</v>
      </c>
      <c r="E814" s="0" t="n">
        <f aca="false">IF(ISNUMBER($BA814),$BA814,IF(AND(ISNUMBER($D814),ISNUMBER($BW814),ISNUMBER($BX814)),$D814*($BX814-$BW814+1),""))</f>
        <v>456</v>
      </c>
      <c r="H814" s="0" t="s">
        <v>118</v>
      </c>
      <c r="I814" s="0" t="s">
        <v>119</v>
      </c>
      <c r="J814" s="0" t="n">
        <f aca="false">IF($BW814&lt;&gt;"",$BW814,"")</f>
        <v>2009</v>
      </c>
      <c r="K814" s="0" t="n">
        <f aca="false">IF($BX814&lt;&gt;"",$BX814,"")</f>
        <v>2011</v>
      </c>
      <c r="L814" s="0" t="n">
        <f aca="false">IF(AND(ISNUMBER($BW814),ISNUMBER($BX814)),($BW814+$BX814)/2,"")</f>
        <v>2010</v>
      </c>
      <c r="M814" s="0" t="n">
        <f aca="false">IF($L814&lt;&gt;"",$L814,"")</f>
        <v>2010</v>
      </c>
      <c r="N814" s="0" t="n">
        <f aca="false">IF(AND(ISNUMBER($BW814),ISNUMBER($BX814)),MIN(1,MAX(0,($BX814-2016+1)/($BX814-$BW814+1))),"")</f>
        <v>0</v>
      </c>
      <c r="O814" s="0" t="n">
        <f aca="false">IF(AND(ISNUMBER($BW814),ISNUMBER($BX814)),MIN(1,MAX(0,($BX814-2017+1)/($BX814-$BW814+1))),"")</f>
        <v>0</v>
      </c>
      <c r="P814" s="0" t="n">
        <f aca="false">IF(AND(ISNUMBER($BW814),ISNUMBER($BX814)),MIN(1,MAX(0,($BX814-2018+1)/($BX814-$BW814+1))),"")</f>
        <v>0</v>
      </c>
      <c r="Q814" s="0" t="n">
        <f aca="false">IF(AND(ISNUMBER($BW814),ISNUMBER($BX814)),MIN(1,MAX(0,($BX814-2019+1)/($BX814-$BW814+1))),"")</f>
        <v>0</v>
      </c>
      <c r="R814" s="0" t="n">
        <f aca="false">IF(AND(ISNUMBER($BW814),ISNUMBER($BX814)),MIN(1,MAX(0,($BX814-2016+1)/($BX814-$BW814+1))),"")</f>
        <v>0</v>
      </c>
      <c r="S814" s="0" t="n">
        <f aca="false">IF($L814&lt;&gt;"",IF($L814&gt;=2015.5,1,0),"")</f>
        <v>0</v>
      </c>
      <c r="T814" s="0" t="n">
        <f aca="false">IF($L814&lt;&gt;"",IF($L814&gt;=2016,1,0),"")</f>
        <v>0</v>
      </c>
      <c r="U814" s="0" t="n">
        <f aca="false">IF(ISNUMBER($BX814),IF($BX814&gt;=2016,1,0),"")</f>
        <v>0</v>
      </c>
      <c r="V814" s="0" t="n">
        <f aca="false">IF(ISNUMBER($BW814),IF($BW814&gt;=2016,1,0),"")</f>
        <v>0</v>
      </c>
      <c r="W814" s="0" t="str">
        <f aca="false">IF(AND(ISNUMBER($BW814),ISNUMBER($BX814)),IF($BW814&gt;=2016,"post-only",IF($BX814&lt;2016,"pre-only","mixed")),"")</f>
        <v>pre-only</v>
      </c>
      <c r="X814" s="0" t="n">
        <f aca="false">IF(AND(ISNUMBER($BW814),ISNUMBER($BX814)),MIN(1,MAX(0,($BX814-2017+1)/($BX814-$BW814+1))),"")</f>
        <v>0</v>
      </c>
      <c r="Y814" s="0" t="n">
        <f aca="false">IF(AND(ISNUMBER($BW814),ISNUMBER($BX814)),MIN(1,MAX(0,($BX814-2018+1)/($BX814-$BW814+1))),"")</f>
        <v>0</v>
      </c>
      <c r="Z814" s="0" t="n">
        <f aca="false">IF(AND(ISNUMBER($BW814),ISNUMBER($BX814)),MIN(1,MAX(0,($BX814-2019+1)/($BX814-$BW814+1))),"")</f>
        <v>0</v>
      </c>
      <c r="AA814" s="0" t="n">
        <f aca="false">IF(ISNUMBER($BX814),IF($BX814&gt;=2017,1,0),"")</f>
        <v>0</v>
      </c>
      <c r="AB814" s="0" t="n">
        <f aca="false">IF(ISNUMBER($BX814),IF($BX814&gt;=2018,1,0),"")</f>
        <v>0</v>
      </c>
      <c r="AC814" s="0" t="n">
        <f aca="false">IF(ISNUMBER($BX814),IF($BX814&gt;=2019,1,0),"")</f>
        <v>0</v>
      </c>
      <c r="AD814" s="0" t="n">
        <f aca="false">IF($L814&lt;&gt;"",IF($L814&gt;2013,1,0),"")</f>
        <v>0</v>
      </c>
      <c r="AE814" s="0" t="n">
        <f aca="false">IF($L814&lt;&gt;"",1+IF($L814&gt;2011,1,0)+IF($L814&gt;2014,1,0),"")</f>
        <v>1</v>
      </c>
      <c r="AF814" s="0" t="s">
        <v>87</v>
      </c>
      <c r="AG814" s="0" t="s">
        <v>88</v>
      </c>
      <c r="AH814" s="0" t="s">
        <v>89</v>
      </c>
      <c r="AI814" s="0" t="s">
        <v>334</v>
      </c>
      <c r="AJ814" s="0" t="s">
        <v>334</v>
      </c>
      <c r="AK814" s="0" t="str">
        <f aca="false">IF(AND($CF814&lt;&gt;"",IFERROR(INDEX(subsample_country_map!$B:$B,MATCH($CF814,subsample_country_map!$A:$A,0)),"")&lt;&gt;""),INDEX(subsample_country_map!$B:$B,MATCH($CF814,subsample_country_map!$A:$A,0)),INDEX(lookup!$AA:$AA,MATCH($A814,lookup!$A:$A,0)))</f>
        <v>3_AsiaPac</v>
      </c>
      <c r="AL814" s="0" t="str">
        <f aca="false">IF(AND($CF814&lt;&gt;"",IFERROR(INDEX(subsample_country_map!$C:$C,MATCH($CF814,subsample_country_map!$A:$A,0)),"")&lt;&gt;""),INDEX(subsample_country_map!$C:$C,MATCH($CF814,subsample_country_map!$A:$A,0)),INDEX(lookup!$AB:$AB,MATCH($A814,lookup!$A:$A,0)))</f>
        <v>2_developing</v>
      </c>
      <c r="AM814" s="0" t="str">
        <f aca="false">IF(AND($CF814&lt;&gt;"",IFERROR(INDEX(subsample_country_map!$D:$D,MATCH($CF814,subsample_country_map!$A:$A,0)),"")&lt;&gt;""),INDEX(subsample_country_map!$D:$D,MATCH($CF814,subsample_country_map!$A:$A,0)),INDEX(lookup!$AC:$AC,MATCH($A814,lookup!$A:$A,0)))</f>
        <v>2_non_western</v>
      </c>
      <c r="AN814" s="0" t="str">
        <f aca="false">IF(AND($CF814&lt;&gt;"",IFERROR(INDEX(subsample_country_map!$E:$E,MATCH($CF814,subsample_country_map!$A:$A,0)),"")&lt;&gt;""),INDEX(subsample_country_map!$E:$E,MATCH($CF814,subsample_country_map!$A:$A,0)),INDEX(lookup!$AD:$AD,MATCH($A814,lookup!$A:$A,0)))</f>
        <v>2_civil law</v>
      </c>
      <c r="AO814" s="0" t="str">
        <f aca="false">INDEX(lookup!$Y:$Y,MATCH($A814,lookup!$A:$A,0))</f>
        <v>0_published</v>
      </c>
      <c r="AP814" s="0" t="str">
        <f aca="false">INDEX(lookup!$Z:$Z,MATCH($A814,lookup!$A:$A,0))</f>
        <v>1_VHB high</v>
      </c>
      <c r="AQ814" s="0" t="str">
        <f aca="false">INDEX(lookup!$W:$W,MATCH($A814,lookup!$A:$A,0))</f>
        <v>3_mgmt</v>
      </c>
      <c r="AS814" s="0" t="s">
        <v>91</v>
      </c>
      <c r="AT814" s="0" t="s">
        <v>111</v>
      </c>
      <c r="AU814" s="0" t="s">
        <v>93</v>
      </c>
      <c r="AV814" s="0" t="s">
        <v>3049</v>
      </c>
      <c r="AX814" s="0" t="s">
        <v>3050</v>
      </c>
      <c r="BA814" s="0" t="n">
        <v>456</v>
      </c>
      <c r="BB814" s="0" t="s">
        <v>347</v>
      </c>
      <c r="BC814" s="0" t="s">
        <v>122</v>
      </c>
      <c r="BD814" s="0" t="s">
        <v>2988</v>
      </c>
      <c r="BE814" s="0" t="s">
        <v>3046</v>
      </c>
      <c r="BF814" s="0" t="s">
        <v>3047</v>
      </c>
      <c r="BI814" s="0" t="s">
        <v>316</v>
      </c>
      <c r="BJ814" s="0" t="s">
        <v>3020</v>
      </c>
      <c r="BK814" s="0" t="s">
        <v>3038</v>
      </c>
      <c r="BL814" s="0" t="s">
        <v>3051</v>
      </c>
      <c r="BM814" s="0" t="s">
        <v>3040</v>
      </c>
      <c r="BN814" s="0" t="s">
        <v>2991</v>
      </c>
      <c r="BO814" s="0" t="s">
        <v>769</v>
      </c>
      <c r="BP814" s="0" t="s">
        <v>2977</v>
      </c>
      <c r="BQ814" s="0" t="s">
        <v>127</v>
      </c>
      <c r="BT814" s="0" t="n">
        <v>0</v>
      </c>
      <c r="BU814" s="0" t="s">
        <v>2984</v>
      </c>
      <c r="BW814" s="0" t="n">
        <v>2009</v>
      </c>
      <c r="BX814" s="0" t="n">
        <v>2011</v>
      </c>
      <c r="BY814" s="0" t="s">
        <v>2985</v>
      </c>
      <c r="BZ814" s="0" t="n">
        <v>2010</v>
      </c>
      <c r="CA814" s="0" t="n">
        <v>0</v>
      </c>
      <c r="CB814" s="0" t="n">
        <v>0</v>
      </c>
      <c r="CC814" s="0" t="n">
        <v>0</v>
      </c>
      <c r="CD814" s="0" t="n">
        <v>-0.106103293983322</v>
      </c>
      <c r="CE814" s="0" t="n">
        <v>1</v>
      </c>
    </row>
    <row r="815" customFormat="false" ht="15" hidden="false" customHeight="false" outlineLevel="0" collapsed="false">
      <c r="A815" s="0" t="s">
        <v>3052</v>
      </c>
      <c r="B815" s="0" t="n">
        <v>2120</v>
      </c>
      <c r="C815" s="0" t="n">
        <v>0.036</v>
      </c>
      <c r="D815" s="0" t="n">
        <v>4636</v>
      </c>
      <c r="E815" s="0" t="n">
        <f aca="false">IF(ISNUMBER($BA815),$BA815,IF(AND(ISNUMBER($D815),ISNUMBER($BW815),ISNUMBER($BX815)),$D815*($BX815-$BW815+1),""))</f>
        <v>4636</v>
      </c>
      <c r="H815" s="0" t="s">
        <v>85</v>
      </c>
      <c r="I815" s="0" t="s">
        <v>86</v>
      </c>
      <c r="J815" s="0" t="n">
        <f aca="false">IF($BW815&lt;&gt;"",$BW815,"")</f>
        <v>2014</v>
      </c>
      <c r="K815" s="0" t="n">
        <f aca="false">IF($BX815&lt;&gt;"",$BX815,"")</f>
        <v>2018</v>
      </c>
      <c r="L815" s="0" t="n">
        <f aca="false">IF(AND(ISNUMBER($BW815),ISNUMBER($BX815)),($BW815+$BX815)/2,"")</f>
        <v>2016</v>
      </c>
      <c r="M815" s="0" t="n">
        <f aca="false">IF($L815&lt;&gt;"",$L815,"")</f>
        <v>2016</v>
      </c>
      <c r="N815" s="0" t="n">
        <f aca="false">IF(AND(ISNUMBER($BW815),ISNUMBER($BX815)),MIN(1,MAX(0,($BX815-2016+1)/($BX815-$BW815+1))),"")</f>
        <v>0.6</v>
      </c>
      <c r="O815" s="0" t="n">
        <f aca="false">IF(AND(ISNUMBER($BW815),ISNUMBER($BX815)),MIN(1,MAX(0,($BX815-2017+1)/($BX815-$BW815+1))),"")</f>
        <v>0.4</v>
      </c>
      <c r="P815" s="0" t="n">
        <f aca="false">IF(AND(ISNUMBER($BW815),ISNUMBER($BX815)),MIN(1,MAX(0,($BX815-2018+1)/($BX815-$BW815+1))),"")</f>
        <v>0.2</v>
      </c>
      <c r="Q815" s="0" t="n">
        <f aca="false">IF(AND(ISNUMBER($BW815),ISNUMBER($BX815)),MIN(1,MAX(0,($BX815-2019+1)/($BX815-$BW815+1))),"")</f>
        <v>0</v>
      </c>
      <c r="R815" s="0" t="n">
        <f aca="false">IF(AND(ISNUMBER($BW815),ISNUMBER($BX815)),MIN(1,MAX(0,($BX815-2016+1)/($BX815-$BW815+1))),"")</f>
        <v>0.6</v>
      </c>
      <c r="S815" s="0" t="n">
        <f aca="false">IF($L815&lt;&gt;"",IF($L815&gt;=2015.5,1,0),"")</f>
        <v>1</v>
      </c>
      <c r="T815" s="0" t="n">
        <f aca="false">IF($L815&lt;&gt;"",IF($L815&gt;=2016,1,0),"")</f>
        <v>1</v>
      </c>
      <c r="U815" s="0" t="n">
        <f aca="false">IF(ISNUMBER($BX815),IF($BX815&gt;=2016,1,0),"")</f>
        <v>1</v>
      </c>
      <c r="V815" s="0" t="n">
        <f aca="false">IF(ISNUMBER($BW815),IF($BW815&gt;=2016,1,0),"")</f>
        <v>0</v>
      </c>
      <c r="W815" s="0" t="str">
        <f aca="false">IF(AND(ISNUMBER($BW815),ISNUMBER($BX815)),IF($BW815&gt;=2016,"post-only",IF($BX815&lt;2016,"pre-only","mixed")),"")</f>
        <v>mixed</v>
      </c>
      <c r="X815" s="0" t="n">
        <f aca="false">IF(AND(ISNUMBER($BW815),ISNUMBER($BX815)),MIN(1,MAX(0,($BX815-2017+1)/($BX815-$BW815+1))),"")</f>
        <v>0.4</v>
      </c>
      <c r="Y815" s="0" t="n">
        <f aca="false">IF(AND(ISNUMBER($BW815),ISNUMBER($BX815)),MIN(1,MAX(0,($BX815-2018+1)/($BX815-$BW815+1))),"")</f>
        <v>0.2</v>
      </c>
      <c r="Z815" s="0" t="n">
        <f aca="false">IF(AND(ISNUMBER($BW815),ISNUMBER($BX815)),MIN(1,MAX(0,($BX815-2019+1)/($BX815-$BW815+1))),"")</f>
        <v>0</v>
      </c>
      <c r="AA815" s="0" t="n">
        <f aca="false">IF(ISNUMBER($BX815),IF($BX815&gt;=2017,1,0),"")</f>
        <v>1</v>
      </c>
      <c r="AB815" s="0" t="n">
        <f aca="false">IF(ISNUMBER($BX815),IF($BX815&gt;=2018,1,0),"")</f>
        <v>1</v>
      </c>
      <c r="AC815" s="0" t="n">
        <f aca="false">IF(ISNUMBER($BX815),IF($BX815&gt;=2019,1,0),"")</f>
        <v>0</v>
      </c>
      <c r="AD815" s="0" t="n">
        <f aca="false">IF($L815&lt;&gt;"",IF($L815&gt;2013,1,0),"")</f>
        <v>1</v>
      </c>
      <c r="AE815" s="0" t="n">
        <f aca="false">IF($L815&lt;&gt;"",1+IF($L815&gt;2011,1,0)+IF($L815&gt;2014,1,0),"")</f>
        <v>3</v>
      </c>
      <c r="AF815" s="0" t="s">
        <v>87</v>
      </c>
      <c r="AG815" s="0" t="s">
        <v>436</v>
      </c>
      <c r="AH815" s="0" t="s">
        <v>2080</v>
      </c>
      <c r="AI815" s="0" t="s">
        <v>497</v>
      </c>
      <c r="AJ815" s="0" t="s">
        <v>497</v>
      </c>
      <c r="AK815" s="0" t="str">
        <f aca="false">IF(AND($CF815&lt;&gt;"",IFERROR(INDEX(subsample_country_map!$B:$B,MATCH($CF815,subsample_country_map!$A:$A,0)),"")&lt;&gt;""),INDEX(subsample_country_map!$B:$B,MATCH($CF815,subsample_country_map!$A:$A,0)),INDEX(lookup!$AA:$AA,MATCH($A815,lookup!$A:$A,0)))</f>
        <v>3_AsiaPac</v>
      </c>
      <c r="AL815" s="0" t="str">
        <f aca="false">IF(AND($CF815&lt;&gt;"",IFERROR(INDEX(subsample_country_map!$C:$C,MATCH($CF815,subsample_country_map!$A:$A,0)),"")&lt;&gt;""),INDEX(subsample_country_map!$C:$C,MATCH($CF815,subsample_country_map!$A:$A,0)),INDEX(lookup!$AB:$AB,MATCH($A815,lookup!$A:$A,0)))</f>
        <v>2_developing</v>
      </c>
      <c r="AM815" s="0" t="str">
        <f aca="false">IF(AND($CF815&lt;&gt;"",IFERROR(INDEX(subsample_country_map!$D:$D,MATCH($CF815,subsample_country_map!$A:$A,0)),"")&lt;&gt;""),INDEX(subsample_country_map!$D:$D,MATCH($CF815,subsample_country_map!$A:$A,0)),INDEX(lookup!$AC:$AC,MATCH($A815,lookup!$A:$A,0)))</f>
        <v>2_non_western</v>
      </c>
      <c r="AN815" s="0" t="str">
        <f aca="false">IF(AND($CF815&lt;&gt;"",IFERROR(INDEX(subsample_country_map!$E:$E,MATCH($CF815,subsample_country_map!$A:$A,0)),"")&lt;&gt;""),INDEX(subsample_country_map!$E:$E,MATCH($CF815,subsample_country_map!$A:$A,0)),INDEX(lookup!$AD:$AD,MATCH($A815,lookup!$A:$A,0)))</f>
        <v>2_civil law</v>
      </c>
      <c r="AO815" s="0" t="str">
        <f aca="false">INDEX(lookup!$Y:$Y,MATCH($A815,lookup!$A:$A,0))</f>
        <v>0_published</v>
      </c>
      <c r="AP815" s="0" t="str">
        <f aca="false">INDEX(lookup!$Z:$Z,MATCH($A815,lookup!$A:$A,0))</f>
        <v>0_VHB low</v>
      </c>
      <c r="AQ815" s="0" t="str">
        <f aca="false">INDEX(lookup!$W:$W,MATCH($A815,lookup!$A:$A,0))</f>
        <v>2_sust</v>
      </c>
      <c r="AS815" s="0" t="s">
        <v>91</v>
      </c>
      <c r="AT815" s="0" t="s">
        <v>111</v>
      </c>
      <c r="AU815" s="0" t="s">
        <v>93</v>
      </c>
      <c r="AZ815" s="0" t="s">
        <v>1650</v>
      </c>
      <c r="BA815" s="0" t="n">
        <v>4636</v>
      </c>
      <c r="BB815" s="0" t="s">
        <v>96</v>
      </c>
      <c r="BC815" s="0" t="s">
        <v>97</v>
      </c>
      <c r="BD815" s="0" t="s">
        <v>97</v>
      </c>
      <c r="BE815" s="0" t="s">
        <v>98</v>
      </c>
      <c r="BI815" s="0" t="s">
        <v>99</v>
      </c>
      <c r="BJ815" s="0" t="s">
        <v>3053</v>
      </c>
      <c r="BK815" s="0" t="s">
        <v>750</v>
      </c>
      <c r="BL815" s="0" t="s">
        <v>3054</v>
      </c>
      <c r="BM815" s="0" t="s">
        <v>3055</v>
      </c>
      <c r="BN815" s="0" t="s">
        <v>3056</v>
      </c>
      <c r="BO815" s="0" t="s">
        <v>769</v>
      </c>
      <c r="BP815" s="0" t="s">
        <v>3052</v>
      </c>
      <c r="BQ815" s="0" t="s">
        <v>85</v>
      </c>
      <c r="BT815" s="0" t="n">
        <v>0</v>
      </c>
      <c r="BU815" s="0" t="s">
        <v>3057</v>
      </c>
      <c r="BW815" s="0" t="n">
        <v>2014</v>
      </c>
      <c r="BX815" s="0" t="n">
        <v>2018</v>
      </c>
      <c r="BY815" s="0" t="s">
        <v>3058</v>
      </c>
      <c r="BZ815" s="0" t="n">
        <v>2016</v>
      </c>
      <c r="CA815" s="0" t="n">
        <v>0.6</v>
      </c>
      <c r="CB815" s="0" t="n">
        <v>1</v>
      </c>
      <c r="CC815" s="0" t="n">
        <v>1</v>
      </c>
      <c r="CD815" s="0" t="n">
        <v>0.0360155641044414</v>
      </c>
      <c r="CE815" s="0" t="n">
        <v>1</v>
      </c>
    </row>
    <row r="816" customFormat="false" ht="15" hidden="false" customHeight="false" outlineLevel="0" collapsed="false">
      <c r="A816" s="0" t="s">
        <v>3052</v>
      </c>
      <c r="B816" s="0" t="n">
        <v>2121</v>
      </c>
      <c r="C816" s="0" t="n">
        <v>0.0129233375841604</v>
      </c>
      <c r="D816" s="0" t="n">
        <v>4636</v>
      </c>
      <c r="E816" s="0" t="n">
        <f aca="false">IF(ISNUMBER($BA816),$BA816,IF(AND(ISNUMBER($D816),ISNUMBER($BW816),ISNUMBER($BX816)),$D816*($BX816-$BW816+1),""))</f>
        <v>4636</v>
      </c>
      <c r="H816" s="0" t="s">
        <v>118</v>
      </c>
      <c r="I816" s="0" t="s">
        <v>119</v>
      </c>
      <c r="J816" s="0" t="n">
        <f aca="false">IF($BW816&lt;&gt;"",$BW816,"")</f>
        <v>2014</v>
      </c>
      <c r="K816" s="0" t="n">
        <f aca="false">IF($BX816&lt;&gt;"",$BX816,"")</f>
        <v>2018</v>
      </c>
      <c r="L816" s="0" t="n">
        <f aca="false">IF(AND(ISNUMBER($BW816),ISNUMBER($BX816)),($BW816+$BX816)/2,"")</f>
        <v>2016</v>
      </c>
      <c r="M816" s="0" t="n">
        <f aca="false">IF($L816&lt;&gt;"",$L816,"")</f>
        <v>2016</v>
      </c>
      <c r="N816" s="0" t="n">
        <f aca="false">IF(AND(ISNUMBER($BW816),ISNUMBER($BX816)),MIN(1,MAX(0,($BX816-2016+1)/($BX816-$BW816+1))),"")</f>
        <v>0.6</v>
      </c>
      <c r="O816" s="0" t="n">
        <f aca="false">IF(AND(ISNUMBER($BW816),ISNUMBER($BX816)),MIN(1,MAX(0,($BX816-2017+1)/($BX816-$BW816+1))),"")</f>
        <v>0.4</v>
      </c>
      <c r="P816" s="0" t="n">
        <f aca="false">IF(AND(ISNUMBER($BW816),ISNUMBER($BX816)),MIN(1,MAX(0,($BX816-2018+1)/($BX816-$BW816+1))),"")</f>
        <v>0.2</v>
      </c>
      <c r="Q816" s="0" t="n">
        <f aca="false">IF(AND(ISNUMBER($BW816),ISNUMBER($BX816)),MIN(1,MAX(0,($BX816-2019+1)/($BX816-$BW816+1))),"")</f>
        <v>0</v>
      </c>
      <c r="R816" s="0" t="n">
        <f aca="false">IF(AND(ISNUMBER($BW816),ISNUMBER($BX816)),MIN(1,MAX(0,($BX816-2016+1)/($BX816-$BW816+1))),"")</f>
        <v>0.6</v>
      </c>
      <c r="S816" s="0" t="n">
        <f aca="false">IF($L816&lt;&gt;"",IF($L816&gt;=2015.5,1,0),"")</f>
        <v>1</v>
      </c>
      <c r="T816" s="0" t="n">
        <f aca="false">IF($L816&lt;&gt;"",IF($L816&gt;=2016,1,0),"")</f>
        <v>1</v>
      </c>
      <c r="U816" s="0" t="n">
        <f aca="false">IF(ISNUMBER($BX816),IF($BX816&gt;=2016,1,0),"")</f>
        <v>1</v>
      </c>
      <c r="V816" s="0" t="n">
        <f aca="false">IF(ISNUMBER($BW816),IF($BW816&gt;=2016,1,0),"")</f>
        <v>0</v>
      </c>
      <c r="W816" s="0" t="str">
        <f aca="false">IF(AND(ISNUMBER($BW816),ISNUMBER($BX816)),IF($BW816&gt;=2016,"post-only",IF($BX816&lt;2016,"pre-only","mixed")),"")</f>
        <v>mixed</v>
      </c>
      <c r="X816" s="0" t="n">
        <f aca="false">IF(AND(ISNUMBER($BW816),ISNUMBER($BX816)),MIN(1,MAX(0,($BX816-2017+1)/($BX816-$BW816+1))),"")</f>
        <v>0.4</v>
      </c>
      <c r="Y816" s="0" t="n">
        <f aca="false">IF(AND(ISNUMBER($BW816),ISNUMBER($BX816)),MIN(1,MAX(0,($BX816-2018+1)/($BX816-$BW816+1))),"")</f>
        <v>0.2</v>
      </c>
      <c r="Z816" s="0" t="n">
        <f aca="false">IF(AND(ISNUMBER($BW816),ISNUMBER($BX816)),MIN(1,MAX(0,($BX816-2019+1)/($BX816-$BW816+1))),"")</f>
        <v>0</v>
      </c>
      <c r="AA816" s="0" t="n">
        <f aca="false">IF(ISNUMBER($BX816),IF($BX816&gt;=2017,1,0),"")</f>
        <v>1</v>
      </c>
      <c r="AB816" s="0" t="n">
        <f aca="false">IF(ISNUMBER($BX816),IF($BX816&gt;=2018,1,0),"")</f>
        <v>1</v>
      </c>
      <c r="AC816" s="0" t="n">
        <f aca="false">IF(ISNUMBER($BX816),IF($BX816&gt;=2019,1,0),"")</f>
        <v>0</v>
      </c>
      <c r="AD816" s="0" t="n">
        <f aca="false">IF($L816&lt;&gt;"",IF($L816&gt;2013,1,0),"")</f>
        <v>1</v>
      </c>
      <c r="AE816" s="0" t="n">
        <f aca="false">IF($L816&lt;&gt;"",1+IF($L816&gt;2011,1,0)+IF($L816&gt;2014,1,0),"")</f>
        <v>3</v>
      </c>
      <c r="AF816" s="0" t="s">
        <v>87</v>
      </c>
      <c r="AG816" s="0" t="s">
        <v>436</v>
      </c>
      <c r="AH816" s="0" t="s">
        <v>2080</v>
      </c>
      <c r="AI816" s="0" t="s">
        <v>497</v>
      </c>
      <c r="AJ816" s="0" t="s">
        <v>497</v>
      </c>
      <c r="AK816" s="0" t="str">
        <f aca="false">IF(AND($CF816&lt;&gt;"",IFERROR(INDEX(subsample_country_map!$B:$B,MATCH($CF816,subsample_country_map!$A:$A,0)),"")&lt;&gt;""),INDEX(subsample_country_map!$B:$B,MATCH($CF816,subsample_country_map!$A:$A,0)),INDEX(lookup!$AA:$AA,MATCH($A816,lookup!$A:$A,0)))</f>
        <v>3_AsiaPac</v>
      </c>
      <c r="AL816" s="0" t="str">
        <f aca="false">IF(AND($CF816&lt;&gt;"",IFERROR(INDEX(subsample_country_map!$C:$C,MATCH($CF816,subsample_country_map!$A:$A,0)),"")&lt;&gt;""),INDEX(subsample_country_map!$C:$C,MATCH($CF816,subsample_country_map!$A:$A,0)),INDEX(lookup!$AB:$AB,MATCH($A816,lookup!$A:$A,0)))</f>
        <v>2_developing</v>
      </c>
      <c r="AM816" s="0" t="str">
        <f aca="false">IF(AND($CF816&lt;&gt;"",IFERROR(INDEX(subsample_country_map!$D:$D,MATCH($CF816,subsample_country_map!$A:$A,0)),"")&lt;&gt;""),INDEX(subsample_country_map!$D:$D,MATCH($CF816,subsample_country_map!$A:$A,0)),INDEX(lookup!$AC:$AC,MATCH($A816,lookup!$A:$A,0)))</f>
        <v>2_non_western</v>
      </c>
      <c r="AN816" s="0" t="str">
        <f aca="false">IF(AND($CF816&lt;&gt;"",IFERROR(INDEX(subsample_country_map!$E:$E,MATCH($CF816,subsample_country_map!$A:$A,0)),"")&lt;&gt;""),INDEX(subsample_country_map!$E:$E,MATCH($CF816,subsample_country_map!$A:$A,0)),INDEX(lookup!$AD:$AD,MATCH($A816,lookup!$A:$A,0)))</f>
        <v>2_civil law</v>
      </c>
      <c r="AO816" s="0" t="str">
        <f aca="false">INDEX(lookup!$Y:$Y,MATCH($A816,lookup!$A:$A,0))</f>
        <v>0_published</v>
      </c>
      <c r="AP816" s="0" t="str">
        <f aca="false">INDEX(lookup!$Z:$Z,MATCH($A816,lookup!$A:$A,0))</f>
        <v>0_VHB low</v>
      </c>
      <c r="AQ816" s="0" t="str">
        <f aca="false">INDEX(lookup!$W:$W,MATCH($A816,lookup!$A:$A,0))</f>
        <v>2_sust</v>
      </c>
      <c r="AS816" s="0" t="s">
        <v>91</v>
      </c>
      <c r="AT816" s="0" t="s">
        <v>111</v>
      </c>
      <c r="AU816" s="0" t="s">
        <v>93</v>
      </c>
      <c r="AV816" s="0" t="s">
        <v>3059</v>
      </c>
      <c r="AX816" s="0" t="s">
        <v>3060</v>
      </c>
      <c r="BA816" s="0" t="n">
        <v>4636</v>
      </c>
      <c r="BB816" s="0" t="s">
        <v>96</v>
      </c>
      <c r="BC816" s="0" t="s">
        <v>358</v>
      </c>
      <c r="BD816" s="0" t="s">
        <v>142</v>
      </c>
      <c r="BE816" s="0" t="s">
        <v>98</v>
      </c>
      <c r="BI816" s="0" t="s">
        <v>143</v>
      </c>
      <c r="BJ816" s="0" t="s">
        <v>490</v>
      </c>
      <c r="BK816" s="0" t="s">
        <v>144</v>
      </c>
      <c r="BL816" s="0" t="s">
        <v>3061</v>
      </c>
      <c r="BM816" s="0" t="s">
        <v>3055</v>
      </c>
      <c r="BN816" s="0" t="s">
        <v>3056</v>
      </c>
      <c r="BO816" s="0" t="s">
        <v>769</v>
      </c>
      <c r="BP816" s="0" t="s">
        <v>3052</v>
      </c>
      <c r="BQ816" s="0" t="s">
        <v>127</v>
      </c>
      <c r="BT816" s="0" t="n">
        <v>0</v>
      </c>
      <c r="BU816" s="0" t="s">
        <v>3057</v>
      </c>
      <c r="BW816" s="0" t="n">
        <v>2014</v>
      </c>
      <c r="BX816" s="0" t="n">
        <v>2018</v>
      </c>
      <c r="BY816" s="0" t="s">
        <v>3058</v>
      </c>
      <c r="BZ816" s="0" t="n">
        <v>2016</v>
      </c>
      <c r="CA816" s="0" t="n">
        <v>0.6</v>
      </c>
      <c r="CB816" s="0" t="n">
        <v>1</v>
      </c>
      <c r="CC816" s="0" t="n">
        <v>1</v>
      </c>
      <c r="CD816" s="0" t="n">
        <v>0.0129240571099012</v>
      </c>
      <c r="CE816" s="0" t="n">
        <v>1</v>
      </c>
    </row>
    <row r="817" customFormat="false" ht="15" hidden="false" customHeight="false" outlineLevel="0" collapsed="false">
      <c r="A817" s="0" t="s">
        <v>3062</v>
      </c>
      <c r="B817" s="0" t="n">
        <v>2122</v>
      </c>
      <c r="C817" s="0" t="n">
        <v>-0.0513552591013095</v>
      </c>
      <c r="D817" s="0" t="n">
        <v>54456</v>
      </c>
      <c r="E817" s="0" t="n">
        <f aca="false">IF(ISNUMBER($BA817),$BA817,IF(AND(ISNUMBER($D817),ISNUMBER($BW817),ISNUMBER($BX817)),$D817*($BX817-$BW817+1),""))</f>
        <v>54456</v>
      </c>
      <c r="H817" s="0" t="s">
        <v>118</v>
      </c>
      <c r="I817" s="0" t="s">
        <v>344</v>
      </c>
      <c r="J817" s="0" t="n">
        <f aca="false">IF($BW817&lt;&gt;"",$BW817,"")</f>
        <v>2007</v>
      </c>
      <c r="K817" s="0" t="n">
        <f aca="false">IF($BX817&lt;&gt;"",$BX817,"")</f>
        <v>2020</v>
      </c>
      <c r="L817" s="0" t="n">
        <f aca="false">IF(AND(ISNUMBER($BW817),ISNUMBER($BX817)),($BW817+$BX817)/2,"")</f>
        <v>2013.5</v>
      </c>
      <c r="M817" s="0" t="n">
        <f aca="false">IF($L817&lt;&gt;"",$L817,"")</f>
        <v>2013.5</v>
      </c>
      <c r="N817" s="0" t="n">
        <f aca="false">IF(AND(ISNUMBER($BW817),ISNUMBER($BX817)),MIN(1,MAX(0,($BX817-2016+1)/($BX817-$BW817+1))),"")</f>
        <v>0.357142857142857</v>
      </c>
      <c r="O817" s="0" t="n">
        <f aca="false">IF(AND(ISNUMBER($BW817),ISNUMBER($BX817)),MIN(1,MAX(0,($BX817-2017+1)/($BX817-$BW817+1))),"")</f>
        <v>0.285714285714286</v>
      </c>
      <c r="P817" s="0" t="n">
        <f aca="false">IF(AND(ISNUMBER($BW817),ISNUMBER($BX817)),MIN(1,MAX(0,($BX817-2018+1)/($BX817-$BW817+1))),"")</f>
        <v>0.214285714285714</v>
      </c>
      <c r="Q817" s="0" t="n">
        <f aca="false">IF(AND(ISNUMBER($BW817),ISNUMBER($BX817)),MIN(1,MAX(0,($BX817-2019+1)/($BX817-$BW817+1))),"")</f>
        <v>0.142857142857143</v>
      </c>
      <c r="R817" s="0" t="n">
        <f aca="false">IF(AND(ISNUMBER($BW817),ISNUMBER($BX817)),MIN(1,MAX(0,($BX817-2016+1)/($BX817-$BW817+1))),"")</f>
        <v>0.357142857142857</v>
      </c>
      <c r="S817" s="0" t="n">
        <f aca="false">IF($L817&lt;&gt;"",IF($L817&gt;=2015.5,1,0),"")</f>
        <v>0</v>
      </c>
      <c r="T817" s="0" t="n">
        <f aca="false">IF($L817&lt;&gt;"",IF($L817&gt;=2016,1,0),"")</f>
        <v>0</v>
      </c>
      <c r="U817" s="0" t="n">
        <f aca="false">IF(ISNUMBER($BX817),IF($BX817&gt;=2016,1,0),"")</f>
        <v>1</v>
      </c>
      <c r="V817" s="0" t="n">
        <f aca="false">IF(ISNUMBER($BW817),IF($BW817&gt;=2016,1,0),"")</f>
        <v>0</v>
      </c>
      <c r="W817" s="0" t="str">
        <f aca="false">IF(AND(ISNUMBER($BW817),ISNUMBER($BX817)),IF($BW817&gt;=2016,"post-only",IF($BX817&lt;2016,"pre-only","mixed")),"")</f>
        <v>mixed</v>
      </c>
      <c r="X817" s="0" t="n">
        <f aca="false">IF(AND(ISNUMBER($BW817),ISNUMBER($BX817)),MIN(1,MAX(0,($BX817-2017+1)/($BX817-$BW817+1))),"")</f>
        <v>0.285714285714286</v>
      </c>
      <c r="Y817" s="0" t="n">
        <f aca="false">IF(AND(ISNUMBER($BW817),ISNUMBER($BX817)),MIN(1,MAX(0,($BX817-2018+1)/($BX817-$BW817+1))),"")</f>
        <v>0.214285714285714</v>
      </c>
      <c r="Z817" s="0" t="n">
        <f aca="false">IF(AND(ISNUMBER($BW817),ISNUMBER($BX817)),MIN(1,MAX(0,($BX817-2019+1)/($BX817-$BW817+1))),"")</f>
        <v>0.142857142857143</v>
      </c>
      <c r="AA817" s="0" t="n">
        <f aca="false">IF(ISNUMBER($BX817),IF($BX817&gt;=2017,1,0),"")</f>
        <v>1</v>
      </c>
      <c r="AB817" s="0" t="n">
        <f aca="false">IF(ISNUMBER($BX817),IF($BX817&gt;=2018,1,0),"")</f>
        <v>1</v>
      </c>
      <c r="AC817" s="0" t="n">
        <f aca="false">IF(ISNUMBER($BX817),IF($BX817&gt;=2019,1,0),"")</f>
        <v>1</v>
      </c>
      <c r="AD817" s="0" t="n">
        <f aca="false">IF($L817&lt;&gt;"",IF($L817&gt;2013,1,0),"")</f>
        <v>1</v>
      </c>
      <c r="AE817" s="0" t="n">
        <f aca="false">IF($L817&lt;&gt;"",1+IF($L817&gt;2011,1,0)+IF($L817&gt;2014,1,0),"")</f>
        <v>2</v>
      </c>
      <c r="AF817" s="0" t="s">
        <v>747</v>
      </c>
      <c r="AG817" s="0" t="s">
        <v>88</v>
      </c>
      <c r="AH817" s="0" t="s">
        <v>89</v>
      </c>
      <c r="AI817" s="0" t="s">
        <v>90</v>
      </c>
      <c r="AJ817" s="0" t="s">
        <v>90</v>
      </c>
      <c r="AK817" s="0" t="str">
        <f aca="false">IF(AND($CF817&lt;&gt;"",IFERROR(INDEX(subsample_country_map!$B:$B,MATCH($CF817,subsample_country_map!$A:$A,0)),"")&lt;&gt;""),INDEX(subsample_country_map!$B:$B,MATCH($CF817,subsample_country_map!$A:$A,0)),INDEX(lookup!$AA:$AA,MATCH($A817,lookup!$A:$A,0)))</f>
        <v>99_NCE</v>
      </c>
      <c r="AL817" s="0" t="str">
        <f aca="false">IF(AND($CF817&lt;&gt;"",IFERROR(INDEX(subsample_country_map!$C:$C,MATCH($CF817,subsample_country_map!$A:$A,0)),"")&lt;&gt;""),INDEX(subsample_country_map!$C:$C,MATCH($CF817,subsample_country_map!$A:$A,0)),INDEX(lookup!$AB:$AB,MATCH($A817,lookup!$A:$A,0)))</f>
        <v>99_NCE</v>
      </c>
      <c r="AM817" s="0" t="str">
        <f aca="false">IF(AND($CF817&lt;&gt;"",IFERROR(INDEX(subsample_country_map!$D:$D,MATCH($CF817,subsample_country_map!$A:$A,0)),"")&lt;&gt;""),INDEX(subsample_country_map!$D:$D,MATCH($CF817,subsample_country_map!$A:$A,0)),INDEX(lookup!$AC:$AC,MATCH($A817,lookup!$A:$A,0)))</f>
        <v>99_NCE</v>
      </c>
      <c r="AN817" s="0" t="str">
        <f aca="false">IF(AND($CF817&lt;&gt;"",IFERROR(INDEX(subsample_country_map!$E:$E,MATCH($CF817,subsample_country_map!$A:$A,0)),"")&lt;&gt;""),INDEX(subsample_country_map!$E:$E,MATCH($CF817,subsample_country_map!$A:$A,0)),INDEX(lookup!$AD:$AD,MATCH($A817,lookup!$A:$A,0)))</f>
        <v>99_NCE</v>
      </c>
      <c r="AO817" s="0" t="str">
        <f aca="false">INDEX(lookup!$Y:$Y,MATCH($A817,lookup!$A:$A,0))</f>
        <v>0_published</v>
      </c>
      <c r="AP817" s="0" t="str">
        <f aca="false">INDEX(lookup!$Z:$Z,MATCH($A817,lookup!$A:$A,0))</f>
        <v>1_VHB high</v>
      </c>
      <c r="AQ817" s="0" t="str">
        <f aca="false">INDEX(lookup!$W:$W,MATCH($A817,lookup!$A:$A,0))</f>
        <v>1_fin/acc/econ</v>
      </c>
      <c r="AS817" s="0" t="s">
        <v>91</v>
      </c>
      <c r="AT817" s="0" t="s">
        <v>111</v>
      </c>
      <c r="AU817" s="0" t="s">
        <v>93</v>
      </c>
      <c r="AV817" s="0" t="s">
        <v>3063</v>
      </c>
      <c r="AW817" s="0" t="s">
        <v>214</v>
      </c>
      <c r="BA817" s="0" t="n">
        <v>54456</v>
      </c>
      <c r="BB817" s="0" t="s">
        <v>96</v>
      </c>
      <c r="BC817" s="0" t="s">
        <v>122</v>
      </c>
      <c r="BD817" s="0" t="s">
        <v>3064</v>
      </c>
      <c r="BE817" s="0" t="s">
        <v>98</v>
      </c>
      <c r="BI817" s="0" t="s">
        <v>336</v>
      </c>
      <c r="BJ817" s="0" t="s">
        <v>3065</v>
      </c>
      <c r="BK817" s="0" t="s">
        <v>855</v>
      </c>
      <c r="BL817" s="0" t="s">
        <v>3066</v>
      </c>
      <c r="BM817" s="0" t="s">
        <v>2103</v>
      </c>
      <c r="BN817" s="0" t="s">
        <v>3067</v>
      </c>
      <c r="BO817" s="0" t="s">
        <v>105</v>
      </c>
      <c r="BP817" s="0" t="s">
        <v>3062</v>
      </c>
      <c r="BQ817" s="0" t="s">
        <v>127</v>
      </c>
      <c r="BT817" s="0" t="n">
        <v>0</v>
      </c>
      <c r="BU817" s="0" t="s">
        <v>3068</v>
      </c>
      <c r="BW817" s="0" t="n">
        <v>2007</v>
      </c>
      <c r="BX817" s="0" t="n">
        <v>2020</v>
      </c>
      <c r="BY817" s="0" t="s">
        <v>3069</v>
      </c>
      <c r="BZ817" s="0" t="n">
        <v>2013.5</v>
      </c>
      <c r="CA817" s="0" t="n">
        <v>0.357142857142857</v>
      </c>
      <c r="CB817" s="0" t="n">
        <v>0</v>
      </c>
      <c r="CC817" s="0" t="n">
        <v>1</v>
      </c>
      <c r="CD817" s="0" t="n">
        <v>-0.0514004781588668</v>
      </c>
      <c r="CE817" s="0" t="n">
        <v>1</v>
      </c>
    </row>
    <row r="818" customFormat="false" ht="15" hidden="false" customHeight="false" outlineLevel="0" collapsed="false">
      <c r="A818" s="0" t="s">
        <v>3062</v>
      </c>
      <c r="B818" s="0" t="n">
        <v>2123</v>
      </c>
      <c r="C818" s="0" t="n">
        <v>-0.0768804405723151</v>
      </c>
      <c r="D818" s="0" t="n">
        <v>43056</v>
      </c>
      <c r="E818" s="0" t="n">
        <f aca="false">IF(ISNUMBER($BA818),$BA818,IF(AND(ISNUMBER($D818),ISNUMBER($BW818),ISNUMBER($BX818)),$D818*($BX818-$BW818+1),""))</f>
        <v>43056</v>
      </c>
      <c r="H818" s="0" t="s">
        <v>118</v>
      </c>
      <c r="I818" s="0" t="s">
        <v>344</v>
      </c>
      <c r="J818" s="0" t="n">
        <f aca="false">IF($BW818&lt;&gt;"",$BW818,"")</f>
        <v>2007</v>
      </c>
      <c r="K818" s="0" t="n">
        <f aca="false">IF($BX818&lt;&gt;"",$BX818,"")</f>
        <v>2020</v>
      </c>
      <c r="L818" s="0" t="n">
        <f aca="false">IF(AND(ISNUMBER($BW818),ISNUMBER($BX818)),($BW818+$BX818)/2,"")</f>
        <v>2013.5</v>
      </c>
      <c r="M818" s="0" t="n">
        <f aca="false">IF($L818&lt;&gt;"",$L818,"")</f>
        <v>2013.5</v>
      </c>
      <c r="N818" s="0" t="n">
        <f aca="false">IF(AND(ISNUMBER($BW818),ISNUMBER($BX818)),MIN(1,MAX(0,($BX818-2016+1)/($BX818-$BW818+1))),"")</f>
        <v>0.357142857142857</v>
      </c>
      <c r="O818" s="0" t="n">
        <f aca="false">IF(AND(ISNUMBER($BW818),ISNUMBER($BX818)),MIN(1,MAX(0,($BX818-2017+1)/($BX818-$BW818+1))),"")</f>
        <v>0.285714285714286</v>
      </c>
      <c r="P818" s="0" t="n">
        <f aca="false">IF(AND(ISNUMBER($BW818),ISNUMBER($BX818)),MIN(1,MAX(0,($BX818-2018+1)/($BX818-$BW818+1))),"")</f>
        <v>0.214285714285714</v>
      </c>
      <c r="Q818" s="0" t="n">
        <f aca="false">IF(AND(ISNUMBER($BW818),ISNUMBER($BX818)),MIN(1,MAX(0,($BX818-2019+1)/($BX818-$BW818+1))),"")</f>
        <v>0.142857142857143</v>
      </c>
      <c r="R818" s="0" t="n">
        <f aca="false">IF(AND(ISNUMBER($BW818),ISNUMBER($BX818)),MIN(1,MAX(0,($BX818-2016+1)/($BX818-$BW818+1))),"")</f>
        <v>0.357142857142857</v>
      </c>
      <c r="S818" s="0" t="n">
        <f aca="false">IF($L818&lt;&gt;"",IF($L818&gt;=2015.5,1,0),"")</f>
        <v>0</v>
      </c>
      <c r="T818" s="0" t="n">
        <f aca="false">IF($L818&lt;&gt;"",IF($L818&gt;=2016,1,0),"")</f>
        <v>0</v>
      </c>
      <c r="U818" s="0" t="n">
        <f aca="false">IF(ISNUMBER($BX818),IF($BX818&gt;=2016,1,0),"")</f>
        <v>1</v>
      </c>
      <c r="V818" s="0" t="n">
        <f aca="false">IF(ISNUMBER($BW818),IF($BW818&gt;=2016,1,0),"")</f>
        <v>0</v>
      </c>
      <c r="W818" s="0" t="str">
        <f aca="false">IF(AND(ISNUMBER($BW818),ISNUMBER($BX818)),IF($BW818&gt;=2016,"post-only",IF($BX818&lt;2016,"pre-only","mixed")),"")</f>
        <v>mixed</v>
      </c>
      <c r="X818" s="0" t="n">
        <f aca="false">IF(AND(ISNUMBER($BW818),ISNUMBER($BX818)),MIN(1,MAX(0,($BX818-2017+1)/($BX818-$BW818+1))),"")</f>
        <v>0.285714285714286</v>
      </c>
      <c r="Y818" s="0" t="n">
        <f aca="false">IF(AND(ISNUMBER($BW818),ISNUMBER($BX818)),MIN(1,MAX(0,($BX818-2018+1)/($BX818-$BW818+1))),"")</f>
        <v>0.214285714285714</v>
      </c>
      <c r="Z818" s="0" t="n">
        <f aca="false">IF(AND(ISNUMBER($BW818),ISNUMBER($BX818)),MIN(1,MAX(0,($BX818-2019+1)/($BX818-$BW818+1))),"")</f>
        <v>0.142857142857143</v>
      </c>
      <c r="AA818" s="0" t="n">
        <f aca="false">IF(ISNUMBER($BX818),IF($BX818&gt;=2017,1,0),"")</f>
        <v>1</v>
      </c>
      <c r="AB818" s="0" t="n">
        <f aca="false">IF(ISNUMBER($BX818),IF($BX818&gt;=2018,1,0),"")</f>
        <v>1</v>
      </c>
      <c r="AC818" s="0" t="n">
        <f aca="false">IF(ISNUMBER($BX818),IF($BX818&gt;=2019,1,0),"")</f>
        <v>1</v>
      </c>
      <c r="AD818" s="0" t="n">
        <f aca="false">IF($L818&lt;&gt;"",IF($L818&gt;2013,1,0),"")</f>
        <v>1</v>
      </c>
      <c r="AE818" s="0" t="n">
        <f aca="false">IF($L818&lt;&gt;"",1+IF($L818&gt;2011,1,0)+IF($L818&gt;2014,1,0),"")</f>
        <v>2</v>
      </c>
      <c r="AF818" s="0" t="s">
        <v>747</v>
      </c>
      <c r="AG818" s="0" t="s">
        <v>88</v>
      </c>
      <c r="AH818" s="0" t="s">
        <v>89</v>
      </c>
      <c r="AI818" s="0" t="s">
        <v>90</v>
      </c>
      <c r="AJ818" s="0" t="s">
        <v>90</v>
      </c>
      <c r="AK818" s="0" t="str">
        <f aca="false">IF(AND($CF818&lt;&gt;"",IFERROR(INDEX(subsample_country_map!$B:$B,MATCH($CF818,subsample_country_map!$A:$A,0)),"")&lt;&gt;""),INDEX(subsample_country_map!$B:$B,MATCH($CF818,subsample_country_map!$A:$A,0)),INDEX(lookup!$AA:$AA,MATCH($A818,lookup!$A:$A,0)))</f>
        <v>99_NCE</v>
      </c>
      <c r="AL818" s="0" t="str">
        <f aca="false">IF(AND($CF818&lt;&gt;"",IFERROR(INDEX(subsample_country_map!$C:$C,MATCH($CF818,subsample_country_map!$A:$A,0)),"")&lt;&gt;""),INDEX(subsample_country_map!$C:$C,MATCH($CF818,subsample_country_map!$A:$A,0)),INDEX(lookup!$AB:$AB,MATCH($A818,lookup!$A:$A,0)))</f>
        <v>99_NCE</v>
      </c>
      <c r="AM818" s="0" t="str">
        <f aca="false">IF(AND($CF818&lt;&gt;"",IFERROR(INDEX(subsample_country_map!$D:$D,MATCH($CF818,subsample_country_map!$A:$A,0)),"")&lt;&gt;""),INDEX(subsample_country_map!$D:$D,MATCH($CF818,subsample_country_map!$A:$A,0)),INDEX(lookup!$AC:$AC,MATCH($A818,lookup!$A:$A,0)))</f>
        <v>99_NCE</v>
      </c>
      <c r="AN818" s="0" t="str">
        <f aca="false">IF(AND($CF818&lt;&gt;"",IFERROR(INDEX(subsample_country_map!$E:$E,MATCH($CF818,subsample_country_map!$A:$A,0)),"")&lt;&gt;""),INDEX(subsample_country_map!$E:$E,MATCH($CF818,subsample_country_map!$A:$A,0)),INDEX(lookup!$AD:$AD,MATCH($A818,lookup!$A:$A,0)))</f>
        <v>99_NCE</v>
      </c>
      <c r="AO818" s="0" t="str">
        <f aca="false">INDEX(lookup!$Y:$Y,MATCH($A818,lookup!$A:$A,0))</f>
        <v>0_published</v>
      </c>
      <c r="AP818" s="0" t="str">
        <f aca="false">INDEX(lookup!$Z:$Z,MATCH($A818,lookup!$A:$A,0))</f>
        <v>1_VHB high</v>
      </c>
      <c r="AQ818" s="0" t="str">
        <f aca="false">INDEX(lookup!$W:$W,MATCH($A818,lookup!$A:$A,0))</f>
        <v>1_fin/acc/econ</v>
      </c>
      <c r="AS818" s="0" t="s">
        <v>91</v>
      </c>
      <c r="AT818" s="0" t="s">
        <v>111</v>
      </c>
      <c r="AU818" s="0" t="s">
        <v>93</v>
      </c>
      <c r="AV818" s="0" t="s">
        <v>3070</v>
      </c>
      <c r="AW818" s="0" t="s">
        <v>214</v>
      </c>
      <c r="BA818" s="0" t="n">
        <v>43056</v>
      </c>
      <c r="BB818" s="0" t="s">
        <v>96</v>
      </c>
      <c r="BC818" s="0" t="s">
        <v>122</v>
      </c>
      <c r="BD818" s="0" t="s">
        <v>3064</v>
      </c>
      <c r="BE818" s="0" t="s">
        <v>98</v>
      </c>
      <c r="BI818" s="0" t="s">
        <v>336</v>
      </c>
      <c r="BJ818" s="0" t="s">
        <v>3071</v>
      </c>
      <c r="BK818" s="0" t="s">
        <v>855</v>
      </c>
      <c r="BL818" s="0" t="s">
        <v>3072</v>
      </c>
      <c r="BM818" s="0" t="s">
        <v>3073</v>
      </c>
      <c r="BN818" s="0" t="s">
        <v>3067</v>
      </c>
      <c r="BO818" s="0" t="s">
        <v>105</v>
      </c>
      <c r="BP818" s="0" t="s">
        <v>3062</v>
      </c>
      <c r="BQ818" s="0" t="s">
        <v>127</v>
      </c>
      <c r="BT818" s="0" t="n">
        <v>0</v>
      </c>
      <c r="BU818" s="0" t="s">
        <v>3068</v>
      </c>
      <c r="BW818" s="0" t="n">
        <v>2007</v>
      </c>
      <c r="BX818" s="0" t="n">
        <v>2020</v>
      </c>
      <c r="BY818" s="0" t="s">
        <v>3069</v>
      </c>
      <c r="BZ818" s="0" t="n">
        <v>2013.5</v>
      </c>
      <c r="CA818" s="0" t="n">
        <v>0.357142857142857</v>
      </c>
      <c r="CB818" s="0" t="n">
        <v>0</v>
      </c>
      <c r="CC818" s="0" t="n">
        <v>1</v>
      </c>
      <c r="CD818" s="0" t="n">
        <v>-0.0770324499165434</v>
      </c>
      <c r="CE818" s="0" t="n">
        <v>1</v>
      </c>
    </row>
    <row r="819" customFormat="false" ht="15" hidden="false" customHeight="false" outlineLevel="0" collapsed="false">
      <c r="A819" s="0" t="s">
        <v>3062</v>
      </c>
      <c r="B819" s="0" t="n">
        <v>2124</v>
      </c>
      <c r="C819" s="0" t="n">
        <v>-0.0432107448233943</v>
      </c>
      <c r="D819" s="0" t="n">
        <v>21896</v>
      </c>
      <c r="E819" s="0" t="n">
        <f aca="false">IF(ISNUMBER($BA819),$BA819,IF(AND(ISNUMBER($D819),ISNUMBER($BW819),ISNUMBER($BX819)),$D819*($BX819-$BW819+1),""))</f>
        <v>21896</v>
      </c>
      <c r="H819" s="0" t="s">
        <v>118</v>
      </c>
      <c r="I819" s="0" t="s">
        <v>344</v>
      </c>
      <c r="J819" s="0" t="n">
        <f aca="false">IF($BW819&lt;&gt;"",$BW819,"")</f>
        <v>2007</v>
      </c>
      <c r="K819" s="0" t="n">
        <f aca="false">IF($BX819&lt;&gt;"",$BX819,"")</f>
        <v>2020</v>
      </c>
      <c r="L819" s="0" t="n">
        <f aca="false">IF(AND(ISNUMBER($BW819),ISNUMBER($BX819)),($BW819+$BX819)/2,"")</f>
        <v>2013.5</v>
      </c>
      <c r="M819" s="0" t="n">
        <f aca="false">IF($L819&lt;&gt;"",$L819,"")</f>
        <v>2013.5</v>
      </c>
      <c r="N819" s="0" t="n">
        <f aca="false">IF(AND(ISNUMBER($BW819),ISNUMBER($BX819)),MIN(1,MAX(0,($BX819-2016+1)/($BX819-$BW819+1))),"")</f>
        <v>0.357142857142857</v>
      </c>
      <c r="O819" s="0" t="n">
        <f aca="false">IF(AND(ISNUMBER($BW819),ISNUMBER($BX819)),MIN(1,MAX(0,($BX819-2017+1)/($BX819-$BW819+1))),"")</f>
        <v>0.285714285714286</v>
      </c>
      <c r="P819" s="0" t="n">
        <f aca="false">IF(AND(ISNUMBER($BW819),ISNUMBER($BX819)),MIN(1,MAX(0,($BX819-2018+1)/($BX819-$BW819+1))),"")</f>
        <v>0.214285714285714</v>
      </c>
      <c r="Q819" s="0" t="n">
        <f aca="false">IF(AND(ISNUMBER($BW819),ISNUMBER($BX819)),MIN(1,MAX(0,($BX819-2019+1)/($BX819-$BW819+1))),"")</f>
        <v>0.142857142857143</v>
      </c>
      <c r="R819" s="0" t="n">
        <f aca="false">IF(AND(ISNUMBER($BW819),ISNUMBER($BX819)),MIN(1,MAX(0,($BX819-2016+1)/($BX819-$BW819+1))),"")</f>
        <v>0.357142857142857</v>
      </c>
      <c r="S819" s="0" t="n">
        <f aca="false">IF($L819&lt;&gt;"",IF($L819&gt;=2015.5,1,0),"")</f>
        <v>0</v>
      </c>
      <c r="T819" s="0" t="n">
        <f aca="false">IF($L819&lt;&gt;"",IF($L819&gt;=2016,1,0),"")</f>
        <v>0</v>
      </c>
      <c r="U819" s="0" t="n">
        <f aca="false">IF(ISNUMBER($BX819),IF($BX819&gt;=2016,1,0),"")</f>
        <v>1</v>
      </c>
      <c r="V819" s="0" t="n">
        <f aca="false">IF(ISNUMBER($BW819),IF($BW819&gt;=2016,1,0),"")</f>
        <v>0</v>
      </c>
      <c r="W819" s="0" t="str">
        <f aca="false">IF(AND(ISNUMBER($BW819),ISNUMBER($BX819)),IF($BW819&gt;=2016,"post-only",IF($BX819&lt;2016,"pre-only","mixed")),"")</f>
        <v>mixed</v>
      </c>
      <c r="X819" s="0" t="n">
        <f aca="false">IF(AND(ISNUMBER($BW819),ISNUMBER($BX819)),MIN(1,MAX(0,($BX819-2017+1)/($BX819-$BW819+1))),"")</f>
        <v>0.285714285714286</v>
      </c>
      <c r="Y819" s="0" t="n">
        <f aca="false">IF(AND(ISNUMBER($BW819),ISNUMBER($BX819)),MIN(1,MAX(0,($BX819-2018+1)/($BX819-$BW819+1))),"")</f>
        <v>0.214285714285714</v>
      </c>
      <c r="Z819" s="0" t="n">
        <f aca="false">IF(AND(ISNUMBER($BW819),ISNUMBER($BX819)),MIN(1,MAX(0,($BX819-2019+1)/($BX819-$BW819+1))),"")</f>
        <v>0.142857142857143</v>
      </c>
      <c r="AA819" s="0" t="n">
        <f aca="false">IF(ISNUMBER($BX819),IF($BX819&gt;=2017,1,0),"")</f>
        <v>1</v>
      </c>
      <c r="AB819" s="0" t="n">
        <f aca="false">IF(ISNUMBER($BX819),IF($BX819&gt;=2018,1,0),"")</f>
        <v>1</v>
      </c>
      <c r="AC819" s="0" t="n">
        <f aca="false">IF(ISNUMBER($BX819),IF($BX819&gt;=2019,1,0),"")</f>
        <v>1</v>
      </c>
      <c r="AD819" s="0" t="n">
        <f aca="false">IF($L819&lt;&gt;"",IF($L819&gt;2013,1,0),"")</f>
        <v>1</v>
      </c>
      <c r="AE819" s="0" t="n">
        <f aca="false">IF($L819&lt;&gt;"",1+IF($L819&gt;2011,1,0)+IF($L819&gt;2014,1,0),"")</f>
        <v>2</v>
      </c>
      <c r="AF819" s="0" t="s">
        <v>747</v>
      </c>
      <c r="AG819" s="0" t="s">
        <v>88</v>
      </c>
      <c r="AH819" s="0" t="s">
        <v>89</v>
      </c>
      <c r="AI819" s="0" t="s">
        <v>90</v>
      </c>
      <c r="AJ819" s="0" t="s">
        <v>90</v>
      </c>
      <c r="AK819" s="0" t="str">
        <f aca="false">IF(AND($CF819&lt;&gt;"",IFERROR(INDEX(subsample_country_map!$B:$B,MATCH($CF819,subsample_country_map!$A:$A,0)),"")&lt;&gt;""),INDEX(subsample_country_map!$B:$B,MATCH($CF819,subsample_country_map!$A:$A,0)),INDEX(lookup!$AA:$AA,MATCH($A819,lookup!$A:$A,0)))</f>
        <v>99_NCE</v>
      </c>
      <c r="AL819" s="0" t="str">
        <f aca="false">IF(AND($CF819&lt;&gt;"",IFERROR(INDEX(subsample_country_map!$C:$C,MATCH($CF819,subsample_country_map!$A:$A,0)),"")&lt;&gt;""),INDEX(subsample_country_map!$C:$C,MATCH($CF819,subsample_country_map!$A:$A,0)),INDEX(lookup!$AB:$AB,MATCH($A819,lookup!$A:$A,0)))</f>
        <v>99_NCE</v>
      </c>
      <c r="AM819" s="0" t="str">
        <f aca="false">IF(AND($CF819&lt;&gt;"",IFERROR(INDEX(subsample_country_map!$D:$D,MATCH($CF819,subsample_country_map!$A:$A,0)),"")&lt;&gt;""),INDEX(subsample_country_map!$D:$D,MATCH($CF819,subsample_country_map!$A:$A,0)),INDEX(lookup!$AC:$AC,MATCH($A819,lookup!$A:$A,0)))</f>
        <v>99_NCE</v>
      </c>
      <c r="AN819" s="0" t="str">
        <f aca="false">IF(AND($CF819&lt;&gt;"",IFERROR(INDEX(subsample_country_map!$E:$E,MATCH($CF819,subsample_country_map!$A:$A,0)),"")&lt;&gt;""),INDEX(subsample_country_map!$E:$E,MATCH($CF819,subsample_country_map!$A:$A,0)),INDEX(lookup!$AD:$AD,MATCH($A819,lookup!$A:$A,0)))</f>
        <v>99_NCE</v>
      </c>
      <c r="AO819" s="0" t="str">
        <f aca="false">INDEX(lookup!$Y:$Y,MATCH($A819,lookup!$A:$A,0))</f>
        <v>0_published</v>
      </c>
      <c r="AP819" s="0" t="str">
        <f aca="false">INDEX(lookup!$Z:$Z,MATCH($A819,lookup!$A:$A,0))</f>
        <v>1_VHB high</v>
      </c>
      <c r="AQ819" s="0" t="str">
        <f aca="false">INDEX(lookup!$W:$W,MATCH($A819,lookup!$A:$A,0))</f>
        <v>1_fin/acc/econ</v>
      </c>
      <c r="AS819" s="0" t="s">
        <v>91</v>
      </c>
      <c r="AT819" s="0" t="s">
        <v>111</v>
      </c>
      <c r="AU819" s="0" t="s">
        <v>93</v>
      </c>
      <c r="AV819" s="0" t="s">
        <v>488</v>
      </c>
      <c r="AW819" s="0" t="s">
        <v>3074</v>
      </c>
      <c r="BA819" s="0" t="n">
        <v>21896</v>
      </c>
      <c r="BB819" s="0" t="s">
        <v>96</v>
      </c>
      <c r="BC819" s="0" t="s">
        <v>122</v>
      </c>
      <c r="BD819" s="0" t="s">
        <v>3064</v>
      </c>
      <c r="BE819" s="0" t="s">
        <v>3075</v>
      </c>
      <c r="BF819" s="0" t="s">
        <v>3076</v>
      </c>
      <c r="BI819" s="0" t="s">
        <v>336</v>
      </c>
      <c r="BJ819" s="0" t="s">
        <v>3077</v>
      </c>
      <c r="BK819" s="0" t="s">
        <v>855</v>
      </c>
      <c r="BL819" s="0" t="s">
        <v>3078</v>
      </c>
      <c r="BM819" s="0" t="s">
        <v>3073</v>
      </c>
      <c r="BN819" s="0" t="s">
        <v>3067</v>
      </c>
      <c r="BO819" s="0" t="s">
        <v>105</v>
      </c>
      <c r="BP819" s="0" t="s">
        <v>3062</v>
      </c>
      <c r="BQ819" s="0" t="s">
        <v>127</v>
      </c>
      <c r="BT819" s="0" t="n">
        <v>0</v>
      </c>
      <c r="BU819" s="0" t="s">
        <v>3068</v>
      </c>
      <c r="BW819" s="0" t="n">
        <v>2007</v>
      </c>
      <c r="BX819" s="0" t="n">
        <v>2020</v>
      </c>
      <c r="BY819" s="0" t="s">
        <v>3069</v>
      </c>
      <c r="BZ819" s="0" t="n">
        <v>2013.5</v>
      </c>
      <c r="CA819" s="0" t="n">
        <v>0.357142857142857</v>
      </c>
      <c r="CB819" s="0" t="n">
        <v>0</v>
      </c>
      <c r="CC819" s="0" t="n">
        <v>1</v>
      </c>
      <c r="CD819" s="0" t="n">
        <v>-0.0432376689063233</v>
      </c>
      <c r="CE819" s="0" t="n">
        <v>1</v>
      </c>
    </row>
    <row r="820" customFormat="false" ht="15" hidden="false" customHeight="false" outlineLevel="0" collapsed="false">
      <c r="A820" s="0" t="s">
        <v>3062</v>
      </c>
      <c r="B820" s="0" t="n">
        <v>2125</v>
      </c>
      <c r="C820" s="0" t="n">
        <v>-0.0794920420846756</v>
      </c>
      <c r="D820" s="0" t="n">
        <v>21160</v>
      </c>
      <c r="E820" s="0" t="n">
        <f aca="false">IF(ISNUMBER($BA820),$BA820,IF(AND(ISNUMBER($D820),ISNUMBER($BW820),ISNUMBER($BX820)),$D820*($BX820-$BW820+1),""))</f>
        <v>21160</v>
      </c>
      <c r="H820" s="0" t="s">
        <v>118</v>
      </c>
      <c r="I820" s="0" t="s">
        <v>344</v>
      </c>
      <c r="J820" s="0" t="n">
        <f aca="false">IF($BW820&lt;&gt;"",$BW820,"")</f>
        <v>2007</v>
      </c>
      <c r="K820" s="0" t="n">
        <f aca="false">IF($BX820&lt;&gt;"",$BX820,"")</f>
        <v>2020</v>
      </c>
      <c r="L820" s="0" t="n">
        <f aca="false">IF(AND(ISNUMBER($BW820),ISNUMBER($BX820)),($BW820+$BX820)/2,"")</f>
        <v>2013.5</v>
      </c>
      <c r="M820" s="0" t="n">
        <f aca="false">IF($L820&lt;&gt;"",$L820,"")</f>
        <v>2013.5</v>
      </c>
      <c r="N820" s="0" t="n">
        <f aca="false">IF(AND(ISNUMBER($BW820),ISNUMBER($BX820)),MIN(1,MAX(0,($BX820-2016+1)/($BX820-$BW820+1))),"")</f>
        <v>0.357142857142857</v>
      </c>
      <c r="O820" s="0" t="n">
        <f aca="false">IF(AND(ISNUMBER($BW820),ISNUMBER($BX820)),MIN(1,MAX(0,($BX820-2017+1)/($BX820-$BW820+1))),"")</f>
        <v>0.285714285714286</v>
      </c>
      <c r="P820" s="0" t="n">
        <f aca="false">IF(AND(ISNUMBER($BW820),ISNUMBER($BX820)),MIN(1,MAX(0,($BX820-2018+1)/($BX820-$BW820+1))),"")</f>
        <v>0.214285714285714</v>
      </c>
      <c r="Q820" s="0" t="n">
        <f aca="false">IF(AND(ISNUMBER($BW820),ISNUMBER($BX820)),MIN(1,MAX(0,($BX820-2019+1)/($BX820-$BW820+1))),"")</f>
        <v>0.142857142857143</v>
      </c>
      <c r="R820" s="0" t="n">
        <f aca="false">IF(AND(ISNUMBER($BW820),ISNUMBER($BX820)),MIN(1,MAX(0,($BX820-2016+1)/($BX820-$BW820+1))),"")</f>
        <v>0.357142857142857</v>
      </c>
      <c r="S820" s="0" t="n">
        <f aca="false">IF($L820&lt;&gt;"",IF($L820&gt;=2015.5,1,0),"")</f>
        <v>0</v>
      </c>
      <c r="T820" s="0" t="n">
        <f aca="false">IF($L820&lt;&gt;"",IF($L820&gt;=2016,1,0),"")</f>
        <v>0</v>
      </c>
      <c r="U820" s="0" t="n">
        <f aca="false">IF(ISNUMBER($BX820),IF($BX820&gt;=2016,1,0),"")</f>
        <v>1</v>
      </c>
      <c r="V820" s="0" t="n">
        <f aca="false">IF(ISNUMBER($BW820),IF($BW820&gt;=2016,1,0),"")</f>
        <v>0</v>
      </c>
      <c r="W820" s="0" t="str">
        <f aca="false">IF(AND(ISNUMBER($BW820),ISNUMBER($BX820)),IF($BW820&gt;=2016,"post-only",IF($BX820&lt;2016,"pre-only","mixed")),"")</f>
        <v>mixed</v>
      </c>
      <c r="X820" s="0" t="n">
        <f aca="false">IF(AND(ISNUMBER($BW820),ISNUMBER($BX820)),MIN(1,MAX(0,($BX820-2017+1)/($BX820-$BW820+1))),"")</f>
        <v>0.285714285714286</v>
      </c>
      <c r="Y820" s="0" t="n">
        <f aca="false">IF(AND(ISNUMBER($BW820),ISNUMBER($BX820)),MIN(1,MAX(0,($BX820-2018+1)/($BX820-$BW820+1))),"")</f>
        <v>0.214285714285714</v>
      </c>
      <c r="Z820" s="0" t="n">
        <f aca="false">IF(AND(ISNUMBER($BW820),ISNUMBER($BX820)),MIN(1,MAX(0,($BX820-2019+1)/($BX820-$BW820+1))),"")</f>
        <v>0.142857142857143</v>
      </c>
      <c r="AA820" s="0" t="n">
        <f aca="false">IF(ISNUMBER($BX820),IF($BX820&gt;=2017,1,0),"")</f>
        <v>1</v>
      </c>
      <c r="AB820" s="0" t="n">
        <f aca="false">IF(ISNUMBER($BX820),IF($BX820&gt;=2018,1,0),"")</f>
        <v>1</v>
      </c>
      <c r="AC820" s="0" t="n">
        <f aca="false">IF(ISNUMBER($BX820),IF($BX820&gt;=2019,1,0),"")</f>
        <v>1</v>
      </c>
      <c r="AD820" s="0" t="n">
        <f aca="false">IF($L820&lt;&gt;"",IF($L820&gt;2013,1,0),"")</f>
        <v>1</v>
      </c>
      <c r="AE820" s="0" t="n">
        <f aca="false">IF($L820&lt;&gt;"",1+IF($L820&gt;2011,1,0)+IF($L820&gt;2014,1,0),"")</f>
        <v>2</v>
      </c>
      <c r="AF820" s="0" t="s">
        <v>747</v>
      </c>
      <c r="AG820" s="0" t="s">
        <v>88</v>
      </c>
      <c r="AH820" s="0" t="s">
        <v>89</v>
      </c>
      <c r="AI820" s="0" t="s">
        <v>90</v>
      </c>
      <c r="AJ820" s="0" t="s">
        <v>90</v>
      </c>
      <c r="AK820" s="0" t="str">
        <f aca="false">IF(AND($CF820&lt;&gt;"",IFERROR(INDEX(subsample_country_map!$B:$B,MATCH($CF820,subsample_country_map!$A:$A,0)),"")&lt;&gt;""),INDEX(subsample_country_map!$B:$B,MATCH($CF820,subsample_country_map!$A:$A,0)),INDEX(lookup!$AA:$AA,MATCH($A820,lookup!$A:$A,0)))</f>
        <v>99_NCE</v>
      </c>
      <c r="AL820" s="0" t="str">
        <f aca="false">IF(AND($CF820&lt;&gt;"",IFERROR(INDEX(subsample_country_map!$C:$C,MATCH($CF820,subsample_country_map!$A:$A,0)),"")&lt;&gt;""),INDEX(subsample_country_map!$C:$C,MATCH($CF820,subsample_country_map!$A:$A,0)),INDEX(lookup!$AB:$AB,MATCH($A820,lookup!$A:$A,0)))</f>
        <v>99_NCE</v>
      </c>
      <c r="AM820" s="0" t="str">
        <f aca="false">IF(AND($CF820&lt;&gt;"",IFERROR(INDEX(subsample_country_map!$D:$D,MATCH($CF820,subsample_country_map!$A:$A,0)),"")&lt;&gt;""),INDEX(subsample_country_map!$D:$D,MATCH($CF820,subsample_country_map!$A:$A,0)),INDEX(lookup!$AC:$AC,MATCH($A820,lookup!$A:$A,0)))</f>
        <v>99_NCE</v>
      </c>
      <c r="AN820" s="0" t="str">
        <f aca="false">IF(AND($CF820&lt;&gt;"",IFERROR(INDEX(subsample_country_map!$E:$E,MATCH($CF820,subsample_country_map!$A:$A,0)),"")&lt;&gt;""),INDEX(subsample_country_map!$E:$E,MATCH($CF820,subsample_country_map!$A:$A,0)),INDEX(lookup!$AD:$AD,MATCH($A820,lookup!$A:$A,0)))</f>
        <v>99_NCE</v>
      </c>
      <c r="AO820" s="0" t="str">
        <f aca="false">INDEX(lookup!$Y:$Y,MATCH($A820,lookup!$A:$A,0))</f>
        <v>0_published</v>
      </c>
      <c r="AP820" s="0" t="str">
        <f aca="false">INDEX(lookup!$Z:$Z,MATCH($A820,lookup!$A:$A,0))</f>
        <v>1_VHB high</v>
      </c>
      <c r="AQ820" s="0" t="str">
        <f aca="false">INDEX(lookup!$W:$W,MATCH($A820,lookup!$A:$A,0))</f>
        <v>1_fin/acc/econ</v>
      </c>
      <c r="AS820" s="0" t="s">
        <v>91</v>
      </c>
      <c r="AT820" s="0" t="s">
        <v>111</v>
      </c>
      <c r="AU820" s="0" t="s">
        <v>93</v>
      </c>
      <c r="AV820" s="0" t="s">
        <v>3079</v>
      </c>
      <c r="AW820" s="0" t="s">
        <v>3074</v>
      </c>
      <c r="BA820" s="0" t="n">
        <v>21160</v>
      </c>
      <c r="BB820" s="0" t="s">
        <v>96</v>
      </c>
      <c r="BC820" s="0" t="s">
        <v>122</v>
      </c>
      <c r="BD820" s="0" t="s">
        <v>3064</v>
      </c>
      <c r="BE820" s="0" t="s">
        <v>3075</v>
      </c>
      <c r="BF820" s="0" t="s">
        <v>3080</v>
      </c>
      <c r="BI820" s="0" t="s">
        <v>336</v>
      </c>
      <c r="BJ820" s="0" t="s">
        <v>3081</v>
      </c>
      <c r="BK820" s="0" t="s">
        <v>855</v>
      </c>
      <c r="BL820" s="0" t="s">
        <v>3082</v>
      </c>
      <c r="BM820" s="0" t="s">
        <v>3073</v>
      </c>
      <c r="BN820" s="0" t="s">
        <v>3067</v>
      </c>
      <c r="BO820" s="0" t="s">
        <v>105</v>
      </c>
      <c r="BP820" s="0" t="s">
        <v>3062</v>
      </c>
      <c r="BQ820" s="0" t="s">
        <v>127</v>
      </c>
      <c r="BT820" s="0" t="n">
        <v>0</v>
      </c>
      <c r="BU820" s="0" t="s">
        <v>3068</v>
      </c>
      <c r="BW820" s="0" t="n">
        <v>2007</v>
      </c>
      <c r="BX820" s="0" t="n">
        <v>2020</v>
      </c>
      <c r="BY820" s="0" t="s">
        <v>3069</v>
      </c>
      <c r="BZ820" s="0" t="n">
        <v>2013.5</v>
      </c>
      <c r="CA820" s="0" t="n">
        <v>0.357142857142857</v>
      </c>
      <c r="CB820" s="0" t="n">
        <v>0</v>
      </c>
      <c r="CC820" s="0" t="n">
        <v>1</v>
      </c>
      <c r="CD820" s="0" t="n">
        <v>-0.0796601161147194</v>
      </c>
      <c r="CE820" s="0" t="n">
        <v>1</v>
      </c>
    </row>
    <row r="821" customFormat="false" ht="15" hidden="false" customHeight="false" outlineLevel="0" collapsed="false">
      <c r="A821" s="0" t="s">
        <v>3062</v>
      </c>
      <c r="B821" s="0" t="n">
        <v>2126</v>
      </c>
      <c r="C821" s="0" t="n">
        <v>-0.0361210959607306</v>
      </c>
      <c r="D821" s="0" t="n">
        <v>43056</v>
      </c>
      <c r="E821" s="0" t="n">
        <f aca="false">IF(ISNUMBER($BA821),$BA821,IF(AND(ISNUMBER($D821),ISNUMBER($BW821),ISNUMBER($BX821)),$D821*($BX821-$BW821+1),""))</f>
        <v>43056</v>
      </c>
      <c r="H821" s="0" t="s">
        <v>118</v>
      </c>
      <c r="I821" s="0" t="s">
        <v>344</v>
      </c>
      <c r="J821" s="0" t="n">
        <f aca="false">IF($BW821&lt;&gt;"",$BW821,"")</f>
        <v>2007</v>
      </c>
      <c r="K821" s="0" t="n">
        <f aca="false">IF($BX821&lt;&gt;"",$BX821,"")</f>
        <v>2020</v>
      </c>
      <c r="L821" s="0" t="n">
        <f aca="false">IF(AND(ISNUMBER($BW821),ISNUMBER($BX821)),($BW821+$BX821)/2,"")</f>
        <v>2013.5</v>
      </c>
      <c r="M821" s="0" t="n">
        <f aca="false">IF($L821&lt;&gt;"",$L821,"")</f>
        <v>2013.5</v>
      </c>
      <c r="N821" s="0" t="n">
        <f aca="false">IF(AND(ISNUMBER($BW821),ISNUMBER($BX821)),MIN(1,MAX(0,($BX821-2016+1)/($BX821-$BW821+1))),"")</f>
        <v>0.357142857142857</v>
      </c>
      <c r="O821" s="0" t="n">
        <f aca="false">IF(AND(ISNUMBER($BW821),ISNUMBER($BX821)),MIN(1,MAX(0,($BX821-2017+1)/($BX821-$BW821+1))),"")</f>
        <v>0.285714285714286</v>
      </c>
      <c r="P821" s="0" t="n">
        <f aca="false">IF(AND(ISNUMBER($BW821),ISNUMBER($BX821)),MIN(1,MAX(0,($BX821-2018+1)/($BX821-$BW821+1))),"")</f>
        <v>0.214285714285714</v>
      </c>
      <c r="Q821" s="0" t="n">
        <f aca="false">IF(AND(ISNUMBER($BW821),ISNUMBER($BX821)),MIN(1,MAX(0,($BX821-2019+1)/($BX821-$BW821+1))),"")</f>
        <v>0.142857142857143</v>
      </c>
      <c r="R821" s="0" t="n">
        <f aca="false">IF(AND(ISNUMBER($BW821),ISNUMBER($BX821)),MIN(1,MAX(0,($BX821-2016+1)/($BX821-$BW821+1))),"")</f>
        <v>0.357142857142857</v>
      </c>
      <c r="S821" s="0" t="n">
        <f aca="false">IF($L821&lt;&gt;"",IF($L821&gt;=2015.5,1,0),"")</f>
        <v>0</v>
      </c>
      <c r="T821" s="0" t="n">
        <f aca="false">IF($L821&lt;&gt;"",IF($L821&gt;=2016,1,0),"")</f>
        <v>0</v>
      </c>
      <c r="U821" s="0" t="n">
        <f aca="false">IF(ISNUMBER($BX821),IF($BX821&gt;=2016,1,0),"")</f>
        <v>1</v>
      </c>
      <c r="V821" s="0" t="n">
        <f aca="false">IF(ISNUMBER($BW821),IF($BW821&gt;=2016,1,0),"")</f>
        <v>0</v>
      </c>
      <c r="W821" s="0" t="str">
        <f aca="false">IF(AND(ISNUMBER($BW821),ISNUMBER($BX821)),IF($BW821&gt;=2016,"post-only",IF($BX821&lt;2016,"pre-only","mixed")),"")</f>
        <v>mixed</v>
      </c>
      <c r="X821" s="0" t="n">
        <f aca="false">IF(AND(ISNUMBER($BW821),ISNUMBER($BX821)),MIN(1,MAX(0,($BX821-2017+1)/($BX821-$BW821+1))),"")</f>
        <v>0.285714285714286</v>
      </c>
      <c r="Y821" s="0" t="n">
        <f aca="false">IF(AND(ISNUMBER($BW821),ISNUMBER($BX821)),MIN(1,MAX(0,($BX821-2018+1)/($BX821-$BW821+1))),"")</f>
        <v>0.214285714285714</v>
      </c>
      <c r="Z821" s="0" t="n">
        <f aca="false">IF(AND(ISNUMBER($BW821),ISNUMBER($BX821)),MIN(1,MAX(0,($BX821-2019+1)/($BX821-$BW821+1))),"")</f>
        <v>0.142857142857143</v>
      </c>
      <c r="AA821" s="0" t="n">
        <f aca="false">IF(ISNUMBER($BX821),IF($BX821&gt;=2017,1,0),"")</f>
        <v>1</v>
      </c>
      <c r="AB821" s="0" t="n">
        <f aca="false">IF(ISNUMBER($BX821),IF($BX821&gt;=2018,1,0),"")</f>
        <v>1</v>
      </c>
      <c r="AC821" s="0" t="n">
        <f aca="false">IF(ISNUMBER($BX821),IF($BX821&gt;=2019,1,0),"")</f>
        <v>1</v>
      </c>
      <c r="AD821" s="0" t="n">
        <f aca="false">IF($L821&lt;&gt;"",IF($L821&gt;2013,1,0),"")</f>
        <v>1</v>
      </c>
      <c r="AE821" s="0" t="n">
        <f aca="false">IF($L821&lt;&gt;"",1+IF($L821&gt;2011,1,0)+IF($L821&gt;2014,1,0),"")</f>
        <v>2</v>
      </c>
      <c r="AF821" s="0" t="s">
        <v>747</v>
      </c>
      <c r="AG821" s="0" t="s">
        <v>88</v>
      </c>
      <c r="AH821" s="0" t="s">
        <v>89</v>
      </c>
      <c r="AI821" s="0" t="s">
        <v>90</v>
      </c>
      <c r="AJ821" s="0" t="s">
        <v>90</v>
      </c>
      <c r="AK821" s="0" t="str">
        <f aca="false">IF(AND($CF821&lt;&gt;"",IFERROR(INDEX(subsample_country_map!$B:$B,MATCH($CF821,subsample_country_map!$A:$A,0)),"")&lt;&gt;""),INDEX(subsample_country_map!$B:$B,MATCH($CF821,subsample_country_map!$A:$A,0)),INDEX(lookup!$AA:$AA,MATCH($A821,lookup!$A:$A,0)))</f>
        <v>99_NCE</v>
      </c>
      <c r="AL821" s="0" t="str">
        <f aca="false">IF(AND($CF821&lt;&gt;"",IFERROR(INDEX(subsample_country_map!$C:$C,MATCH($CF821,subsample_country_map!$A:$A,0)),"")&lt;&gt;""),INDEX(subsample_country_map!$C:$C,MATCH($CF821,subsample_country_map!$A:$A,0)),INDEX(lookup!$AB:$AB,MATCH($A821,lookup!$A:$A,0)))</f>
        <v>99_NCE</v>
      </c>
      <c r="AM821" s="0" t="str">
        <f aca="false">IF(AND($CF821&lt;&gt;"",IFERROR(INDEX(subsample_country_map!$D:$D,MATCH($CF821,subsample_country_map!$A:$A,0)),"")&lt;&gt;""),INDEX(subsample_country_map!$D:$D,MATCH($CF821,subsample_country_map!$A:$A,0)),INDEX(lookup!$AC:$AC,MATCH($A821,lookup!$A:$A,0)))</f>
        <v>99_NCE</v>
      </c>
      <c r="AN821" s="0" t="str">
        <f aca="false">IF(AND($CF821&lt;&gt;"",IFERROR(INDEX(subsample_country_map!$E:$E,MATCH($CF821,subsample_country_map!$A:$A,0)),"")&lt;&gt;""),INDEX(subsample_country_map!$E:$E,MATCH($CF821,subsample_country_map!$A:$A,0)),INDEX(lookup!$AD:$AD,MATCH($A821,lookup!$A:$A,0)))</f>
        <v>99_NCE</v>
      </c>
      <c r="AO821" s="0" t="str">
        <f aca="false">INDEX(lookup!$Y:$Y,MATCH($A821,lookup!$A:$A,0))</f>
        <v>0_published</v>
      </c>
      <c r="AP821" s="0" t="str">
        <f aca="false">INDEX(lookup!$Z:$Z,MATCH($A821,lookup!$A:$A,0))</f>
        <v>1_VHB high</v>
      </c>
      <c r="AQ821" s="0" t="str">
        <f aca="false">INDEX(lookup!$W:$W,MATCH($A821,lookup!$A:$A,0))</f>
        <v>1_fin/acc/econ</v>
      </c>
      <c r="AS821" s="0" t="s">
        <v>91</v>
      </c>
      <c r="AT821" s="0" t="s">
        <v>111</v>
      </c>
      <c r="AU821" s="0" t="s">
        <v>93</v>
      </c>
      <c r="AV821" s="0" t="s">
        <v>2672</v>
      </c>
      <c r="AW821" s="0" t="s">
        <v>417</v>
      </c>
      <c r="BA821" s="0" t="n">
        <v>43056</v>
      </c>
      <c r="BB821" s="0" t="s">
        <v>96</v>
      </c>
      <c r="BC821" s="0" t="s">
        <v>122</v>
      </c>
      <c r="BD821" s="0" t="s">
        <v>3064</v>
      </c>
      <c r="BE821" s="0" t="s">
        <v>98</v>
      </c>
      <c r="BI821" s="0" t="s">
        <v>336</v>
      </c>
      <c r="BJ821" s="0" t="s">
        <v>3083</v>
      </c>
      <c r="BK821" s="0" t="s">
        <v>855</v>
      </c>
      <c r="BL821" s="0" t="s">
        <v>3084</v>
      </c>
      <c r="BM821" s="0" t="s">
        <v>3073</v>
      </c>
      <c r="BN821" s="0" t="s">
        <v>3067</v>
      </c>
      <c r="BO821" s="0" t="s">
        <v>105</v>
      </c>
      <c r="BP821" s="0" t="s">
        <v>3062</v>
      </c>
      <c r="BQ821" s="0" t="s">
        <v>127</v>
      </c>
      <c r="BT821" s="0" t="n">
        <v>0</v>
      </c>
      <c r="BU821" s="0" t="s">
        <v>3068</v>
      </c>
      <c r="BW821" s="0" t="n">
        <v>2007</v>
      </c>
      <c r="BX821" s="0" t="n">
        <v>2020</v>
      </c>
      <c r="BY821" s="0" t="s">
        <v>3069</v>
      </c>
      <c r="BZ821" s="0" t="n">
        <v>2013.5</v>
      </c>
      <c r="CA821" s="0" t="n">
        <v>0.357142857142857</v>
      </c>
      <c r="CB821" s="0" t="n">
        <v>0</v>
      </c>
      <c r="CC821" s="0" t="n">
        <v>1</v>
      </c>
      <c r="CD821" s="0" t="n">
        <v>-0.0361368177390757</v>
      </c>
      <c r="CE821" s="0" t="n">
        <v>1</v>
      </c>
    </row>
    <row r="822" customFormat="false" ht="15" hidden="false" customHeight="false" outlineLevel="0" collapsed="false">
      <c r="A822" s="0" t="s">
        <v>3062</v>
      </c>
      <c r="B822" s="0" t="n">
        <v>2127</v>
      </c>
      <c r="C822" s="0" t="n">
        <v>-0.0470855725117375</v>
      </c>
      <c r="D822" s="0" t="n">
        <v>54456</v>
      </c>
      <c r="E822" s="0" t="n">
        <f aca="false">IF(ISNUMBER($BA822),$BA822,IF(AND(ISNUMBER($D822),ISNUMBER($BW822),ISNUMBER($BX822)),$D822*($BX822-$BW822+1),""))</f>
        <v>54456</v>
      </c>
      <c r="H822" s="0" t="s">
        <v>118</v>
      </c>
      <c r="I822" s="0" t="s">
        <v>344</v>
      </c>
      <c r="J822" s="0" t="n">
        <f aca="false">IF($BW822&lt;&gt;"",$BW822,"")</f>
        <v>2007</v>
      </c>
      <c r="K822" s="0" t="n">
        <f aca="false">IF($BX822&lt;&gt;"",$BX822,"")</f>
        <v>2020</v>
      </c>
      <c r="L822" s="0" t="n">
        <f aca="false">IF(AND(ISNUMBER($BW822),ISNUMBER($BX822)),($BW822+$BX822)/2,"")</f>
        <v>2013.5</v>
      </c>
      <c r="M822" s="0" t="n">
        <f aca="false">IF($L822&lt;&gt;"",$L822,"")</f>
        <v>2013.5</v>
      </c>
      <c r="N822" s="0" t="n">
        <f aca="false">IF(AND(ISNUMBER($BW822),ISNUMBER($BX822)),MIN(1,MAX(0,($BX822-2016+1)/($BX822-$BW822+1))),"")</f>
        <v>0.357142857142857</v>
      </c>
      <c r="O822" s="0" t="n">
        <f aca="false">IF(AND(ISNUMBER($BW822),ISNUMBER($BX822)),MIN(1,MAX(0,($BX822-2017+1)/($BX822-$BW822+1))),"")</f>
        <v>0.285714285714286</v>
      </c>
      <c r="P822" s="0" t="n">
        <f aca="false">IF(AND(ISNUMBER($BW822),ISNUMBER($BX822)),MIN(1,MAX(0,($BX822-2018+1)/($BX822-$BW822+1))),"")</f>
        <v>0.214285714285714</v>
      </c>
      <c r="Q822" s="0" t="n">
        <f aca="false">IF(AND(ISNUMBER($BW822),ISNUMBER($BX822)),MIN(1,MAX(0,($BX822-2019+1)/($BX822-$BW822+1))),"")</f>
        <v>0.142857142857143</v>
      </c>
      <c r="R822" s="0" t="n">
        <f aca="false">IF(AND(ISNUMBER($BW822),ISNUMBER($BX822)),MIN(1,MAX(0,($BX822-2016+1)/($BX822-$BW822+1))),"")</f>
        <v>0.357142857142857</v>
      </c>
      <c r="S822" s="0" t="n">
        <f aca="false">IF($L822&lt;&gt;"",IF($L822&gt;=2015.5,1,0),"")</f>
        <v>0</v>
      </c>
      <c r="T822" s="0" t="n">
        <f aca="false">IF($L822&lt;&gt;"",IF($L822&gt;=2016,1,0),"")</f>
        <v>0</v>
      </c>
      <c r="U822" s="0" t="n">
        <f aca="false">IF(ISNUMBER($BX822),IF($BX822&gt;=2016,1,0),"")</f>
        <v>1</v>
      </c>
      <c r="V822" s="0" t="n">
        <f aca="false">IF(ISNUMBER($BW822),IF($BW822&gt;=2016,1,0),"")</f>
        <v>0</v>
      </c>
      <c r="W822" s="0" t="str">
        <f aca="false">IF(AND(ISNUMBER($BW822),ISNUMBER($BX822)),IF($BW822&gt;=2016,"post-only",IF($BX822&lt;2016,"pre-only","mixed")),"")</f>
        <v>mixed</v>
      </c>
      <c r="X822" s="0" t="n">
        <f aca="false">IF(AND(ISNUMBER($BW822),ISNUMBER($BX822)),MIN(1,MAX(0,($BX822-2017+1)/($BX822-$BW822+1))),"")</f>
        <v>0.285714285714286</v>
      </c>
      <c r="Y822" s="0" t="n">
        <f aca="false">IF(AND(ISNUMBER($BW822),ISNUMBER($BX822)),MIN(1,MAX(0,($BX822-2018+1)/($BX822-$BW822+1))),"")</f>
        <v>0.214285714285714</v>
      </c>
      <c r="Z822" s="0" t="n">
        <f aca="false">IF(AND(ISNUMBER($BW822),ISNUMBER($BX822)),MIN(1,MAX(0,($BX822-2019+1)/($BX822-$BW822+1))),"")</f>
        <v>0.142857142857143</v>
      </c>
      <c r="AA822" s="0" t="n">
        <f aca="false">IF(ISNUMBER($BX822),IF($BX822&gt;=2017,1,0),"")</f>
        <v>1</v>
      </c>
      <c r="AB822" s="0" t="n">
        <f aca="false">IF(ISNUMBER($BX822),IF($BX822&gt;=2018,1,0),"")</f>
        <v>1</v>
      </c>
      <c r="AC822" s="0" t="n">
        <f aca="false">IF(ISNUMBER($BX822),IF($BX822&gt;=2019,1,0),"")</f>
        <v>1</v>
      </c>
      <c r="AD822" s="0" t="n">
        <f aca="false">IF($L822&lt;&gt;"",IF($L822&gt;2013,1,0),"")</f>
        <v>1</v>
      </c>
      <c r="AE822" s="0" t="n">
        <f aca="false">IF($L822&lt;&gt;"",1+IF($L822&gt;2011,1,0)+IF($L822&gt;2014,1,0),"")</f>
        <v>2</v>
      </c>
      <c r="AF822" s="0" t="s">
        <v>747</v>
      </c>
      <c r="AG822" s="0" t="s">
        <v>88</v>
      </c>
      <c r="AH822" s="0" t="s">
        <v>89</v>
      </c>
      <c r="AI822" s="0" t="s">
        <v>90</v>
      </c>
      <c r="AJ822" s="0" t="s">
        <v>90</v>
      </c>
      <c r="AK822" s="0" t="str">
        <f aca="false">IF(AND($CF822&lt;&gt;"",IFERROR(INDEX(subsample_country_map!$B:$B,MATCH($CF822,subsample_country_map!$A:$A,0)),"")&lt;&gt;""),INDEX(subsample_country_map!$B:$B,MATCH($CF822,subsample_country_map!$A:$A,0)),INDEX(lookup!$AA:$AA,MATCH($A822,lookup!$A:$A,0)))</f>
        <v>99_NCE</v>
      </c>
      <c r="AL822" s="0" t="str">
        <f aca="false">IF(AND($CF822&lt;&gt;"",IFERROR(INDEX(subsample_country_map!$C:$C,MATCH($CF822,subsample_country_map!$A:$A,0)),"")&lt;&gt;""),INDEX(subsample_country_map!$C:$C,MATCH($CF822,subsample_country_map!$A:$A,0)),INDEX(lookup!$AB:$AB,MATCH($A822,lookup!$A:$A,0)))</f>
        <v>99_NCE</v>
      </c>
      <c r="AM822" s="0" t="str">
        <f aca="false">IF(AND($CF822&lt;&gt;"",IFERROR(INDEX(subsample_country_map!$D:$D,MATCH($CF822,subsample_country_map!$A:$A,0)),"")&lt;&gt;""),INDEX(subsample_country_map!$D:$D,MATCH($CF822,subsample_country_map!$A:$A,0)),INDEX(lookup!$AC:$AC,MATCH($A822,lookup!$A:$A,0)))</f>
        <v>99_NCE</v>
      </c>
      <c r="AN822" s="0" t="str">
        <f aca="false">IF(AND($CF822&lt;&gt;"",IFERROR(INDEX(subsample_country_map!$E:$E,MATCH($CF822,subsample_country_map!$A:$A,0)),"")&lt;&gt;""),INDEX(subsample_country_map!$E:$E,MATCH($CF822,subsample_country_map!$A:$A,0)),INDEX(lookup!$AD:$AD,MATCH($A822,lookup!$A:$A,0)))</f>
        <v>99_NCE</v>
      </c>
      <c r="AO822" s="0" t="str">
        <f aca="false">INDEX(lookup!$Y:$Y,MATCH($A822,lookup!$A:$A,0))</f>
        <v>0_published</v>
      </c>
      <c r="AP822" s="0" t="str">
        <f aca="false">INDEX(lookup!$Z:$Z,MATCH($A822,lookup!$A:$A,0))</f>
        <v>1_VHB high</v>
      </c>
      <c r="AQ822" s="0" t="str">
        <f aca="false">INDEX(lookup!$W:$W,MATCH($A822,lookup!$A:$A,0))</f>
        <v>1_fin/acc/econ</v>
      </c>
      <c r="AS822" s="0" t="s">
        <v>91</v>
      </c>
      <c r="AT822" s="0" t="s">
        <v>111</v>
      </c>
      <c r="AU822" s="0" t="s">
        <v>93</v>
      </c>
      <c r="AV822" s="0" t="s">
        <v>483</v>
      </c>
      <c r="AW822" s="0" t="s">
        <v>214</v>
      </c>
      <c r="BA822" s="0" t="n">
        <v>54456</v>
      </c>
      <c r="BB822" s="0" t="s">
        <v>96</v>
      </c>
      <c r="BC822" s="0" t="s">
        <v>122</v>
      </c>
      <c r="BD822" s="0" t="s">
        <v>3064</v>
      </c>
      <c r="BE822" s="0" t="s">
        <v>98</v>
      </c>
      <c r="BI822" s="0" t="s">
        <v>99</v>
      </c>
      <c r="BJ822" s="0" t="s">
        <v>3065</v>
      </c>
      <c r="BK822" s="0" t="s">
        <v>1712</v>
      </c>
      <c r="BL822" s="0" t="s">
        <v>3085</v>
      </c>
      <c r="BM822" s="0" t="s">
        <v>2103</v>
      </c>
      <c r="BN822" s="0" t="s">
        <v>3067</v>
      </c>
      <c r="BO822" s="0" t="s">
        <v>105</v>
      </c>
      <c r="BP822" s="0" t="s">
        <v>3062</v>
      </c>
      <c r="BQ822" s="0" t="s">
        <v>127</v>
      </c>
      <c r="BT822" s="0" t="n">
        <v>0</v>
      </c>
      <c r="BU822" s="0" t="s">
        <v>3068</v>
      </c>
      <c r="BW822" s="0" t="n">
        <v>2007</v>
      </c>
      <c r="BX822" s="0" t="n">
        <v>2020</v>
      </c>
      <c r="BY822" s="0" t="s">
        <v>3069</v>
      </c>
      <c r="BZ822" s="0" t="n">
        <v>2013.5</v>
      </c>
      <c r="CA822" s="0" t="n">
        <v>0.357142857142857</v>
      </c>
      <c r="CB822" s="0" t="n">
        <v>0</v>
      </c>
      <c r="CC822" s="0" t="n">
        <v>1</v>
      </c>
      <c r="CD822" s="0" t="n">
        <v>-0.0471204159139763</v>
      </c>
      <c r="CE822" s="0" t="n">
        <v>1</v>
      </c>
    </row>
    <row r="823" customFormat="false" ht="15" hidden="false" customHeight="false" outlineLevel="0" collapsed="false">
      <c r="A823" s="0" t="s">
        <v>3062</v>
      </c>
      <c r="B823" s="0" t="n">
        <v>2128</v>
      </c>
      <c r="C823" s="0" t="n">
        <v>-0.0745759447691468</v>
      </c>
      <c r="D823" s="0" t="n">
        <v>23647</v>
      </c>
      <c r="E823" s="0" t="n">
        <f aca="false">IF(ISNUMBER($BA823),$BA823,IF(AND(ISNUMBER($D823),ISNUMBER($BW823),ISNUMBER($BX823)),$D823*($BX823-$BW823+1),""))</f>
        <v>23647</v>
      </c>
      <c r="H823" s="0" t="s">
        <v>118</v>
      </c>
      <c r="I823" s="0" t="s">
        <v>344</v>
      </c>
      <c r="J823" s="0" t="n">
        <f aca="false">IF($BW823&lt;&gt;"",$BW823,"")</f>
        <v>2007</v>
      </c>
      <c r="K823" s="0" t="n">
        <f aca="false">IF($BX823&lt;&gt;"",$BX823,"")</f>
        <v>2020</v>
      </c>
      <c r="L823" s="0" t="n">
        <f aca="false">IF(AND(ISNUMBER($BW823),ISNUMBER($BX823)),($BW823+$BX823)/2,"")</f>
        <v>2013.5</v>
      </c>
      <c r="M823" s="0" t="n">
        <f aca="false">IF($L823&lt;&gt;"",$L823,"")</f>
        <v>2013.5</v>
      </c>
      <c r="N823" s="0" t="n">
        <f aca="false">IF(AND(ISNUMBER($BW823),ISNUMBER($BX823)),MIN(1,MAX(0,($BX823-2016+1)/($BX823-$BW823+1))),"")</f>
        <v>0.357142857142857</v>
      </c>
      <c r="O823" s="0" t="n">
        <f aca="false">IF(AND(ISNUMBER($BW823),ISNUMBER($BX823)),MIN(1,MAX(0,($BX823-2017+1)/($BX823-$BW823+1))),"")</f>
        <v>0.285714285714286</v>
      </c>
      <c r="P823" s="0" t="n">
        <f aca="false">IF(AND(ISNUMBER($BW823),ISNUMBER($BX823)),MIN(1,MAX(0,($BX823-2018+1)/($BX823-$BW823+1))),"")</f>
        <v>0.214285714285714</v>
      </c>
      <c r="Q823" s="0" t="n">
        <f aca="false">IF(AND(ISNUMBER($BW823),ISNUMBER($BX823)),MIN(1,MAX(0,($BX823-2019+1)/($BX823-$BW823+1))),"")</f>
        <v>0.142857142857143</v>
      </c>
      <c r="R823" s="0" t="n">
        <f aca="false">IF(AND(ISNUMBER($BW823),ISNUMBER($BX823)),MIN(1,MAX(0,($BX823-2016+1)/($BX823-$BW823+1))),"")</f>
        <v>0.357142857142857</v>
      </c>
      <c r="S823" s="0" t="n">
        <f aca="false">IF($L823&lt;&gt;"",IF($L823&gt;=2015.5,1,0),"")</f>
        <v>0</v>
      </c>
      <c r="T823" s="0" t="n">
        <f aca="false">IF($L823&lt;&gt;"",IF($L823&gt;=2016,1,0),"")</f>
        <v>0</v>
      </c>
      <c r="U823" s="0" t="n">
        <f aca="false">IF(ISNUMBER($BX823),IF($BX823&gt;=2016,1,0),"")</f>
        <v>1</v>
      </c>
      <c r="V823" s="0" t="n">
        <f aca="false">IF(ISNUMBER($BW823),IF($BW823&gt;=2016,1,0),"")</f>
        <v>0</v>
      </c>
      <c r="W823" s="0" t="str">
        <f aca="false">IF(AND(ISNUMBER($BW823),ISNUMBER($BX823)),IF($BW823&gt;=2016,"post-only",IF($BX823&lt;2016,"pre-only","mixed")),"")</f>
        <v>mixed</v>
      </c>
      <c r="X823" s="0" t="n">
        <f aca="false">IF(AND(ISNUMBER($BW823),ISNUMBER($BX823)),MIN(1,MAX(0,($BX823-2017+1)/($BX823-$BW823+1))),"")</f>
        <v>0.285714285714286</v>
      </c>
      <c r="Y823" s="0" t="n">
        <f aca="false">IF(AND(ISNUMBER($BW823),ISNUMBER($BX823)),MIN(1,MAX(0,($BX823-2018+1)/($BX823-$BW823+1))),"")</f>
        <v>0.214285714285714</v>
      </c>
      <c r="Z823" s="0" t="n">
        <f aca="false">IF(AND(ISNUMBER($BW823),ISNUMBER($BX823)),MIN(1,MAX(0,($BX823-2019+1)/($BX823-$BW823+1))),"")</f>
        <v>0.142857142857143</v>
      </c>
      <c r="AA823" s="0" t="n">
        <f aca="false">IF(ISNUMBER($BX823),IF($BX823&gt;=2017,1,0),"")</f>
        <v>1</v>
      </c>
      <c r="AB823" s="0" t="n">
        <f aca="false">IF(ISNUMBER($BX823),IF($BX823&gt;=2018,1,0),"")</f>
        <v>1</v>
      </c>
      <c r="AC823" s="0" t="n">
        <f aca="false">IF(ISNUMBER($BX823),IF($BX823&gt;=2019,1,0),"")</f>
        <v>1</v>
      </c>
      <c r="AD823" s="0" t="n">
        <f aca="false">IF($L823&lt;&gt;"",IF($L823&gt;2013,1,0),"")</f>
        <v>1</v>
      </c>
      <c r="AE823" s="0" t="n">
        <f aca="false">IF($L823&lt;&gt;"",1+IF($L823&gt;2011,1,0)+IF($L823&gt;2014,1,0),"")</f>
        <v>2</v>
      </c>
      <c r="AF823" s="0" t="s">
        <v>747</v>
      </c>
      <c r="AG823" s="0" t="s">
        <v>88</v>
      </c>
      <c r="AH823" s="0" t="s">
        <v>89</v>
      </c>
      <c r="AI823" s="0" t="s">
        <v>90</v>
      </c>
      <c r="AJ823" s="0" t="s">
        <v>90</v>
      </c>
      <c r="AK823" s="0" t="str">
        <f aca="false">IF(AND($CF823&lt;&gt;"",IFERROR(INDEX(subsample_country_map!$B:$B,MATCH($CF823,subsample_country_map!$A:$A,0)),"")&lt;&gt;""),INDEX(subsample_country_map!$B:$B,MATCH($CF823,subsample_country_map!$A:$A,0)),INDEX(lookup!$AA:$AA,MATCH($A823,lookup!$A:$A,0)))</f>
        <v>99_NCE</v>
      </c>
      <c r="AL823" s="0" t="str">
        <f aca="false">IF(AND($CF823&lt;&gt;"",IFERROR(INDEX(subsample_country_map!$C:$C,MATCH($CF823,subsample_country_map!$A:$A,0)),"")&lt;&gt;""),INDEX(subsample_country_map!$C:$C,MATCH($CF823,subsample_country_map!$A:$A,0)),INDEX(lookup!$AB:$AB,MATCH($A823,lookup!$A:$A,0)))</f>
        <v>99_NCE</v>
      </c>
      <c r="AM823" s="0" t="str">
        <f aca="false">IF(AND($CF823&lt;&gt;"",IFERROR(INDEX(subsample_country_map!$D:$D,MATCH($CF823,subsample_country_map!$A:$A,0)),"")&lt;&gt;""),INDEX(subsample_country_map!$D:$D,MATCH($CF823,subsample_country_map!$A:$A,0)),INDEX(lookup!$AC:$AC,MATCH($A823,lookup!$A:$A,0)))</f>
        <v>99_NCE</v>
      </c>
      <c r="AN823" s="0" t="str">
        <f aca="false">IF(AND($CF823&lt;&gt;"",IFERROR(INDEX(subsample_country_map!$E:$E,MATCH($CF823,subsample_country_map!$A:$A,0)),"")&lt;&gt;""),INDEX(subsample_country_map!$E:$E,MATCH($CF823,subsample_country_map!$A:$A,0)),INDEX(lookup!$AD:$AD,MATCH($A823,lookup!$A:$A,0)))</f>
        <v>99_NCE</v>
      </c>
      <c r="AO823" s="0" t="str">
        <f aca="false">INDEX(lookup!$Y:$Y,MATCH($A823,lookup!$A:$A,0))</f>
        <v>0_published</v>
      </c>
      <c r="AP823" s="0" t="str">
        <f aca="false">INDEX(lookup!$Z:$Z,MATCH($A823,lookup!$A:$A,0))</f>
        <v>1_VHB high</v>
      </c>
      <c r="AQ823" s="0" t="str">
        <f aca="false">INDEX(lookup!$W:$W,MATCH($A823,lookup!$A:$A,0))</f>
        <v>1_fin/acc/econ</v>
      </c>
      <c r="AS823" s="0" t="s">
        <v>91</v>
      </c>
      <c r="AT823" s="0" t="s">
        <v>111</v>
      </c>
      <c r="AU823" s="0" t="s">
        <v>93</v>
      </c>
      <c r="AV823" s="0" t="s">
        <v>3086</v>
      </c>
      <c r="AW823" s="0" t="s">
        <v>417</v>
      </c>
      <c r="BA823" s="0" t="n">
        <v>23647</v>
      </c>
      <c r="BB823" s="0" t="s">
        <v>96</v>
      </c>
      <c r="BC823" s="0" t="s">
        <v>122</v>
      </c>
      <c r="BD823" s="0" t="s">
        <v>3064</v>
      </c>
      <c r="BE823" s="0" t="s">
        <v>3087</v>
      </c>
      <c r="BF823" s="0" t="s">
        <v>3088</v>
      </c>
      <c r="BI823" s="0" t="s">
        <v>99</v>
      </c>
      <c r="BJ823" s="0" t="s">
        <v>3089</v>
      </c>
      <c r="BK823" s="0" t="s">
        <v>1712</v>
      </c>
      <c r="BL823" s="0" t="s">
        <v>3090</v>
      </c>
      <c r="BM823" s="0" t="s">
        <v>3073</v>
      </c>
      <c r="BN823" s="0" t="s">
        <v>3067</v>
      </c>
      <c r="BO823" s="0" t="s">
        <v>105</v>
      </c>
      <c r="BP823" s="0" t="s">
        <v>3062</v>
      </c>
      <c r="BQ823" s="0" t="s">
        <v>127</v>
      </c>
      <c r="BT823" s="0" t="n">
        <v>0</v>
      </c>
      <c r="BU823" s="0" t="s">
        <v>3068</v>
      </c>
      <c r="BW823" s="0" t="n">
        <v>2007</v>
      </c>
      <c r="BX823" s="0" t="n">
        <v>2020</v>
      </c>
      <c r="BY823" s="0" t="s">
        <v>3069</v>
      </c>
      <c r="BZ823" s="0" t="n">
        <v>2013.5</v>
      </c>
      <c r="CA823" s="0" t="n">
        <v>0.357142857142857</v>
      </c>
      <c r="CB823" s="0" t="n">
        <v>0</v>
      </c>
      <c r="CC823" s="0" t="n">
        <v>1</v>
      </c>
      <c r="CD823" s="0" t="n">
        <v>-0.0747146611033125</v>
      </c>
      <c r="CE823" s="0" t="n">
        <v>1</v>
      </c>
    </row>
    <row r="824" customFormat="false" ht="15" hidden="false" customHeight="false" outlineLevel="0" collapsed="false">
      <c r="A824" s="0" t="s">
        <v>3062</v>
      </c>
      <c r="B824" s="0" t="n">
        <v>2129</v>
      </c>
      <c r="C824" s="0" t="n">
        <v>-0.0911375679936502</v>
      </c>
      <c r="D824" s="0" t="n">
        <v>19409</v>
      </c>
      <c r="E824" s="0" t="n">
        <f aca="false">IF(ISNUMBER($BA824),$BA824,IF(AND(ISNUMBER($D824),ISNUMBER($BW824),ISNUMBER($BX824)),$D824*($BX824-$BW824+1),""))</f>
        <v>19409</v>
      </c>
      <c r="H824" s="0" t="s">
        <v>118</v>
      </c>
      <c r="I824" s="0" t="s">
        <v>344</v>
      </c>
      <c r="J824" s="0" t="n">
        <f aca="false">IF($BW824&lt;&gt;"",$BW824,"")</f>
        <v>2007</v>
      </c>
      <c r="K824" s="0" t="n">
        <f aca="false">IF($BX824&lt;&gt;"",$BX824,"")</f>
        <v>2020</v>
      </c>
      <c r="L824" s="0" t="n">
        <f aca="false">IF(AND(ISNUMBER($BW824),ISNUMBER($BX824)),($BW824+$BX824)/2,"")</f>
        <v>2013.5</v>
      </c>
      <c r="M824" s="0" t="n">
        <f aca="false">IF($L824&lt;&gt;"",$L824,"")</f>
        <v>2013.5</v>
      </c>
      <c r="N824" s="0" t="n">
        <f aca="false">IF(AND(ISNUMBER($BW824),ISNUMBER($BX824)),MIN(1,MAX(0,($BX824-2016+1)/($BX824-$BW824+1))),"")</f>
        <v>0.357142857142857</v>
      </c>
      <c r="O824" s="0" t="n">
        <f aca="false">IF(AND(ISNUMBER($BW824),ISNUMBER($BX824)),MIN(1,MAX(0,($BX824-2017+1)/($BX824-$BW824+1))),"")</f>
        <v>0.285714285714286</v>
      </c>
      <c r="P824" s="0" t="n">
        <f aca="false">IF(AND(ISNUMBER($BW824),ISNUMBER($BX824)),MIN(1,MAX(0,($BX824-2018+1)/($BX824-$BW824+1))),"")</f>
        <v>0.214285714285714</v>
      </c>
      <c r="Q824" s="0" t="n">
        <f aca="false">IF(AND(ISNUMBER($BW824),ISNUMBER($BX824)),MIN(1,MAX(0,($BX824-2019+1)/($BX824-$BW824+1))),"")</f>
        <v>0.142857142857143</v>
      </c>
      <c r="R824" s="0" t="n">
        <f aca="false">IF(AND(ISNUMBER($BW824),ISNUMBER($BX824)),MIN(1,MAX(0,($BX824-2016+1)/($BX824-$BW824+1))),"")</f>
        <v>0.357142857142857</v>
      </c>
      <c r="S824" s="0" t="n">
        <f aca="false">IF($L824&lt;&gt;"",IF($L824&gt;=2015.5,1,0),"")</f>
        <v>0</v>
      </c>
      <c r="T824" s="0" t="n">
        <f aca="false">IF($L824&lt;&gt;"",IF($L824&gt;=2016,1,0),"")</f>
        <v>0</v>
      </c>
      <c r="U824" s="0" t="n">
        <f aca="false">IF(ISNUMBER($BX824),IF($BX824&gt;=2016,1,0),"")</f>
        <v>1</v>
      </c>
      <c r="V824" s="0" t="n">
        <f aca="false">IF(ISNUMBER($BW824),IF($BW824&gt;=2016,1,0),"")</f>
        <v>0</v>
      </c>
      <c r="W824" s="0" t="str">
        <f aca="false">IF(AND(ISNUMBER($BW824),ISNUMBER($BX824)),IF($BW824&gt;=2016,"post-only",IF($BX824&lt;2016,"pre-only","mixed")),"")</f>
        <v>mixed</v>
      </c>
      <c r="X824" s="0" t="n">
        <f aca="false">IF(AND(ISNUMBER($BW824),ISNUMBER($BX824)),MIN(1,MAX(0,($BX824-2017+1)/($BX824-$BW824+1))),"")</f>
        <v>0.285714285714286</v>
      </c>
      <c r="Y824" s="0" t="n">
        <f aca="false">IF(AND(ISNUMBER($BW824),ISNUMBER($BX824)),MIN(1,MAX(0,($BX824-2018+1)/($BX824-$BW824+1))),"")</f>
        <v>0.214285714285714</v>
      </c>
      <c r="Z824" s="0" t="n">
        <f aca="false">IF(AND(ISNUMBER($BW824),ISNUMBER($BX824)),MIN(1,MAX(0,($BX824-2019+1)/($BX824-$BW824+1))),"")</f>
        <v>0.142857142857143</v>
      </c>
      <c r="AA824" s="0" t="n">
        <f aca="false">IF(ISNUMBER($BX824),IF($BX824&gt;=2017,1,0),"")</f>
        <v>1</v>
      </c>
      <c r="AB824" s="0" t="n">
        <f aca="false">IF(ISNUMBER($BX824),IF($BX824&gt;=2018,1,0),"")</f>
        <v>1</v>
      </c>
      <c r="AC824" s="0" t="n">
        <f aca="false">IF(ISNUMBER($BX824),IF($BX824&gt;=2019,1,0),"")</f>
        <v>1</v>
      </c>
      <c r="AD824" s="0" t="n">
        <f aca="false">IF($L824&lt;&gt;"",IF($L824&gt;2013,1,0),"")</f>
        <v>1</v>
      </c>
      <c r="AE824" s="0" t="n">
        <f aca="false">IF($L824&lt;&gt;"",1+IF($L824&gt;2011,1,0)+IF($L824&gt;2014,1,0),"")</f>
        <v>2</v>
      </c>
      <c r="AF824" s="0" t="s">
        <v>747</v>
      </c>
      <c r="AG824" s="0" t="s">
        <v>88</v>
      </c>
      <c r="AH824" s="0" t="s">
        <v>89</v>
      </c>
      <c r="AI824" s="0" t="s">
        <v>90</v>
      </c>
      <c r="AJ824" s="0" t="s">
        <v>90</v>
      </c>
      <c r="AK824" s="0" t="str">
        <f aca="false">IF(AND($CF824&lt;&gt;"",IFERROR(INDEX(subsample_country_map!$B:$B,MATCH($CF824,subsample_country_map!$A:$A,0)),"")&lt;&gt;""),INDEX(subsample_country_map!$B:$B,MATCH($CF824,subsample_country_map!$A:$A,0)),INDEX(lookup!$AA:$AA,MATCH($A824,lookup!$A:$A,0)))</f>
        <v>99_NCE</v>
      </c>
      <c r="AL824" s="0" t="str">
        <f aca="false">IF(AND($CF824&lt;&gt;"",IFERROR(INDEX(subsample_country_map!$C:$C,MATCH($CF824,subsample_country_map!$A:$A,0)),"")&lt;&gt;""),INDEX(subsample_country_map!$C:$C,MATCH($CF824,subsample_country_map!$A:$A,0)),INDEX(lookup!$AB:$AB,MATCH($A824,lookup!$A:$A,0)))</f>
        <v>99_NCE</v>
      </c>
      <c r="AM824" s="0" t="str">
        <f aca="false">IF(AND($CF824&lt;&gt;"",IFERROR(INDEX(subsample_country_map!$D:$D,MATCH($CF824,subsample_country_map!$A:$A,0)),"")&lt;&gt;""),INDEX(subsample_country_map!$D:$D,MATCH($CF824,subsample_country_map!$A:$A,0)),INDEX(lookup!$AC:$AC,MATCH($A824,lookup!$A:$A,0)))</f>
        <v>99_NCE</v>
      </c>
      <c r="AN824" s="0" t="str">
        <f aca="false">IF(AND($CF824&lt;&gt;"",IFERROR(INDEX(subsample_country_map!$E:$E,MATCH($CF824,subsample_country_map!$A:$A,0)),"")&lt;&gt;""),INDEX(subsample_country_map!$E:$E,MATCH($CF824,subsample_country_map!$A:$A,0)),INDEX(lookup!$AD:$AD,MATCH($A824,lookup!$A:$A,0)))</f>
        <v>99_NCE</v>
      </c>
      <c r="AO824" s="0" t="str">
        <f aca="false">INDEX(lookup!$Y:$Y,MATCH($A824,lookup!$A:$A,0))</f>
        <v>0_published</v>
      </c>
      <c r="AP824" s="0" t="str">
        <f aca="false">INDEX(lookup!$Z:$Z,MATCH($A824,lookup!$A:$A,0))</f>
        <v>1_VHB high</v>
      </c>
      <c r="AQ824" s="0" t="str">
        <f aca="false">INDEX(lookup!$W:$W,MATCH($A824,lookup!$A:$A,0))</f>
        <v>1_fin/acc/econ</v>
      </c>
      <c r="AS824" s="0" t="s">
        <v>91</v>
      </c>
      <c r="AT824" s="0" t="s">
        <v>111</v>
      </c>
      <c r="AU824" s="0" t="s">
        <v>93</v>
      </c>
      <c r="AV824" s="0" t="s">
        <v>3091</v>
      </c>
      <c r="AW824" s="0" t="s">
        <v>417</v>
      </c>
      <c r="BA824" s="0" t="n">
        <v>19409</v>
      </c>
      <c r="BB824" s="0" t="s">
        <v>96</v>
      </c>
      <c r="BC824" s="0" t="s">
        <v>122</v>
      </c>
      <c r="BD824" s="0" t="s">
        <v>3064</v>
      </c>
      <c r="BE824" s="0" t="s">
        <v>3087</v>
      </c>
      <c r="BF824" s="0" t="s">
        <v>3092</v>
      </c>
      <c r="BI824" s="0" t="s">
        <v>99</v>
      </c>
      <c r="BJ824" s="0" t="s">
        <v>3093</v>
      </c>
      <c r="BK824" s="0" t="s">
        <v>1712</v>
      </c>
      <c r="BL824" s="0" t="s">
        <v>3094</v>
      </c>
      <c r="BM824" s="0" t="s">
        <v>3073</v>
      </c>
      <c r="BN824" s="0" t="s">
        <v>3067</v>
      </c>
      <c r="BO824" s="0" t="s">
        <v>105</v>
      </c>
      <c r="BP824" s="0" t="s">
        <v>3062</v>
      </c>
      <c r="BQ824" s="0" t="s">
        <v>127</v>
      </c>
      <c r="BT824" s="0" t="n">
        <v>0</v>
      </c>
      <c r="BU824" s="0" t="s">
        <v>3068</v>
      </c>
      <c r="BW824" s="0" t="n">
        <v>2007</v>
      </c>
      <c r="BX824" s="0" t="n">
        <v>2020</v>
      </c>
      <c r="BY824" s="0" t="s">
        <v>3069</v>
      </c>
      <c r="BZ824" s="0" t="n">
        <v>2013.5</v>
      </c>
      <c r="CA824" s="0" t="n">
        <v>0.357142857142857</v>
      </c>
      <c r="CB824" s="0" t="n">
        <v>0</v>
      </c>
      <c r="CC824" s="0" t="n">
        <v>1</v>
      </c>
      <c r="CD824" s="0" t="n">
        <v>-0.0913911642864578</v>
      </c>
      <c r="CE824" s="0" t="n">
        <v>1</v>
      </c>
    </row>
    <row r="825" customFormat="false" ht="15" hidden="false" customHeight="false" outlineLevel="0" collapsed="false">
      <c r="A825" s="0" t="s">
        <v>3062</v>
      </c>
      <c r="B825" s="0" t="n">
        <v>2130</v>
      </c>
      <c r="C825" s="0" t="n">
        <v>-0.0505378937760907</v>
      </c>
      <c r="D825" s="0" t="n">
        <v>43056</v>
      </c>
      <c r="E825" s="0" t="n">
        <f aca="false">IF(ISNUMBER($BA825),$BA825,IF(AND(ISNUMBER($D825),ISNUMBER($BW825),ISNUMBER($BX825)),$D825*($BX825-$BW825+1),""))</f>
        <v>43056</v>
      </c>
      <c r="H825" s="0" t="s">
        <v>118</v>
      </c>
      <c r="I825" s="0" t="s">
        <v>344</v>
      </c>
      <c r="J825" s="0" t="n">
        <f aca="false">IF($BW825&lt;&gt;"",$BW825,"")</f>
        <v>2007</v>
      </c>
      <c r="K825" s="0" t="n">
        <f aca="false">IF($BX825&lt;&gt;"",$BX825,"")</f>
        <v>2020</v>
      </c>
      <c r="L825" s="0" t="n">
        <f aca="false">IF(AND(ISNUMBER($BW825),ISNUMBER($BX825)),($BW825+$BX825)/2,"")</f>
        <v>2013.5</v>
      </c>
      <c r="M825" s="0" t="n">
        <f aca="false">IF($L825&lt;&gt;"",$L825,"")</f>
        <v>2013.5</v>
      </c>
      <c r="N825" s="0" t="n">
        <f aca="false">IF(AND(ISNUMBER($BW825),ISNUMBER($BX825)),MIN(1,MAX(0,($BX825-2016+1)/($BX825-$BW825+1))),"")</f>
        <v>0.357142857142857</v>
      </c>
      <c r="O825" s="0" t="n">
        <f aca="false">IF(AND(ISNUMBER($BW825),ISNUMBER($BX825)),MIN(1,MAX(0,($BX825-2017+1)/($BX825-$BW825+1))),"")</f>
        <v>0.285714285714286</v>
      </c>
      <c r="P825" s="0" t="n">
        <f aca="false">IF(AND(ISNUMBER($BW825),ISNUMBER($BX825)),MIN(1,MAX(0,($BX825-2018+1)/($BX825-$BW825+1))),"")</f>
        <v>0.214285714285714</v>
      </c>
      <c r="Q825" s="0" t="n">
        <f aca="false">IF(AND(ISNUMBER($BW825),ISNUMBER($BX825)),MIN(1,MAX(0,($BX825-2019+1)/($BX825-$BW825+1))),"")</f>
        <v>0.142857142857143</v>
      </c>
      <c r="R825" s="0" t="n">
        <f aca="false">IF(AND(ISNUMBER($BW825),ISNUMBER($BX825)),MIN(1,MAX(0,($BX825-2016+1)/($BX825-$BW825+1))),"")</f>
        <v>0.357142857142857</v>
      </c>
      <c r="S825" s="0" t="n">
        <f aca="false">IF($L825&lt;&gt;"",IF($L825&gt;=2015.5,1,0),"")</f>
        <v>0</v>
      </c>
      <c r="T825" s="0" t="n">
        <f aca="false">IF($L825&lt;&gt;"",IF($L825&gt;=2016,1,0),"")</f>
        <v>0</v>
      </c>
      <c r="U825" s="0" t="n">
        <f aca="false">IF(ISNUMBER($BX825),IF($BX825&gt;=2016,1,0),"")</f>
        <v>1</v>
      </c>
      <c r="V825" s="0" t="n">
        <f aca="false">IF(ISNUMBER($BW825),IF($BW825&gt;=2016,1,0),"")</f>
        <v>0</v>
      </c>
      <c r="W825" s="0" t="str">
        <f aca="false">IF(AND(ISNUMBER($BW825),ISNUMBER($BX825)),IF($BW825&gt;=2016,"post-only",IF($BX825&lt;2016,"pre-only","mixed")),"")</f>
        <v>mixed</v>
      </c>
      <c r="X825" s="0" t="n">
        <f aca="false">IF(AND(ISNUMBER($BW825),ISNUMBER($BX825)),MIN(1,MAX(0,($BX825-2017+1)/($BX825-$BW825+1))),"")</f>
        <v>0.285714285714286</v>
      </c>
      <c r="Y825" s="0" t="n">
        <f aca="false">IF(AND(ISNUMBER($BW825),ISNUMBER($BX825)),MIN(1,MAX(0,($BX825-2018+1)/($BX825-$BW825+1))),"")</f>
        <v>0.214285714285714</v>
      </c>
      <c r="Z825" s="0" t="n">
        <f aca="false">IF(AND(ISNUMBER($BW825),ISNUMBER($BX825)),MIN(1,MAX(0,($BX825-2019+1)/($BX825-$BW825+1))),"")</f>
        <v>0.142857142857143</v>
      </c>
      <c r="AA825" s="0" t="n">
        <f aca="false">IF(ISNUMBER($BX825),IF($BX825&gt;=2017,1,0),"")</f>
        <v>1</v>
      </c>
      <c r="AB825" s="0" t="n">
        <f aca="false">IF(ISNUMBER($BX825),IF($BX825&gt;=2018,1,0),"")</f>
        <v>1</v>
      </c>
      <c r="AC825" s="0" t="n">
        <f aca="false">IF(ISNUMBER($BX825),IF($BX825&gt;=2019,1,0),"")</f>
        <v>1</v>
      </c>
      <c r="AD825" s="0" t="n">
        <f aca="false">IF($L825&lt;&gt;"",IF($L825&gt;2013,1,0),"")</f>
        <v>1</v>
      </c>
      <c r="AE825" s="0" t="n">
        <f aca="false">IF($L825&lt;&gt;"",1+IF($L825&gt;2011,1,0)+IF($L825&gt;2014,1,0),"")</f>
        <v>2</v>
      </c>
      <c r="AF825" s="0" t="s">
        <v>747</v>
      </c>
      <c r="AG825" s="0" t="s">
        <v>88</v>
      </c>
      <c r="AH825" s="0" t="s">
        <v>89</v>
      </c>
      <c r="AI825" s="0" t="s">
        <v>90</v>
      </c>
      <c r="AJ825" s="0" t="s">
        <v>90</v>
      </c>
      <c r="AK825" s="0" t="str">
        <f aca="false">IF(AND($CF825&lt;&gt;"",IFERROR(INDEX(subsample_country_map!$B:$B,MATCH($CF825,subsample_country_map!$A:$A,0)),"")&lt;&gt;""),INDEX(subsample_country_map!$B:$B,MATCH($CF825,subsample_country_map!$A:$A,0)),INDEX(lookup!$AA:$AA,MATCH($A825,lookup!$A:$A,0)))</f>
        <v>99_NCE</v>
      </c>
      <c r="AL825" s="0" t="str">
        <f aca="false">IF(AND($CF825&lt;&gt;"",IFERROR(INDEX(subsample_country_map!$C:$C,MATCH($CF825,subsample_country_map!$A:$A,0)),"")&lt;&gt;""),INDEX(subsample_country_map!$C:$C,MATCH($CF825,subsample_country_map!$A:$A,0)),INDEX(lookup!$AB:$AB,MATCH($A825,lookup!$A:$A,0)))</f>
        <v>99_NCE</v>
      </c>
      <c r="AM825" s="0" t="str">
        <f aca="false">IF(AND($CF825&lt;&gt;"",IFERROR(INDEX(subsample_country_map!$D:$D,MATCH($CF825,subsample_country_map!$A:$A,0)),"")&lt;&gt;""),INDEX(subsample_country_map!$D:$D,MATCH($CF825,subsample_country_map!$A:$A,0)),INDEX(lookup!$AC:$AC,MATCH($A825,lookup!$A:$A,0)))</f>
        <v>99_NCE</v>
      </c>
      <c r="AN825" s="0" t="str">
        <f aca="false">IF(AND($CF825&lt;&gt;"",IFERROR(INDEX(subsample_country_map!$E:$E,MATCH($CF825,subsample_country_map!$A:$A,0)),"")&lt;&gt;""),INDEX(subsample_country_map!$E:$E,MATCH($CF825,subsample_country_map!$A:$A,0)),INDEX(lookup!$AD:$AD,MATCH($A825,lookup!$A:$A,0)))</f>
        <v>99_NCE</v>
      </c>
      <c r="AO825" s="0" t="str">
        <f aca="false">INDEX(lookup!$Y:$Y,MATCH($A825,lookup!$A:$A,0))</f>
        <v>0_published</v>
      </c>
      <c r="AP825" s="0" t="str">
        <f aca="false">INDEX(lookup!$Z:$Z,MATCH($A825,lookup!$A:$A,0))</f>
        <v>1_VHB high</v>
      </c>
      <c r="AQ825" s="0" t="str">
        <f aca="false">INDEX(lookup!$W:$W,MATCH($A825,lookup!$A:$A,0))</f>
        <v>1_fin/acc/econ</v>
      </c>
      <c r="AS825" s="0" t="s">
        <v>91</v>
      </c>
      <c r="AT825" s="0" t="s">
        <v>111</v>
      </c>
      <c r="AU825" s="0" t="s">
        <v>93</v>
      </c>
      <c r="AV825" s="0" t="s">
        <v>2301</v>
      </c>
      <c r="AW825" s="0" t="s">
        <v>417</v>
      </c>
      <c r="BA825" s="0" t="n">
        <v>43056</v>
      </c>
      <c r="BB825" s="0" t="s">
        <v>96</v>
      </c>
      <c r="BC825" s="0" t="s">
        <v>122</v>
      </c>
      <c r="BD825" s="0" t="s">
        <v>3064</v>
      </c>
      <c r="BE825" s="0" t="s">
        <v>98</v>
      </c>
      <c r="BI825" s="0" t="s">
        <v>99</v>
      </c>
      <c r="BJ825" s="0" t="s">
        <v>3095</v>
      </c>
      <c r="BK825" s="0" t="s">
        <v>1712</v>
      </c>
      <c r="BL825" s="0" t="s">
        <v>3096</v>
      </c>
      <c r="BM825" s="0" t="s">
        <v>3073</v>
      </c>
      <c r="BN825" s="0" t="s">
        <v>3067</v>
      </c>
      <c r="BO825" s="0" t="s">
        <v>105</v>
      </c>
      <c r="BP825" s="0" t="s">
        <v>3062</v>
      </c>
      <c r="BQ825" s="0" t="s">
        <v>127</v>
      </c>
      <c r="BT825" s="0" t="n">
        <v>0</v>
      </c>
      <c r="BU825" s="0" t="s">
        <v>3068</v>
      </c>
      <c r="BW825" s="0" t="n">
        <v>2007</v>
      </c>
      <c r="BX825" s="0" t="n">
        <v>2020</v>
      </c>
      <c r="BY825" s="0" t="s">
        <v>3069</v>
      </c>
      <c r="BZ825" s="0" t="n">
        <v>2013.5</v>
      </c>
      <c r="CA825" s="0" t="n">
        <v>0.357142857142857</v>
      </c>
      <c r="CB825" s="0" t="n">
        <v>0</v>
      </c>
      <c r="CC825" s="0" t="n">
        <v>1</v>
      </c>
      <c r="CD825" s="0" t="n">
        <v>-0.0505809857510378</v>
      </c>
      <c r="CE825" s="0" t="n">
        <v>1</v>
      </c>
    </row>
    <row r="826" customFormat="false" ht="15" hidden="false" customHeight="false" outlineLevel="0" collapsed="false">
      <c r="A826" s="0" t="s">
        <v>3062</v>
      </c>
      <c r="B826" s="0" t="n">
        <v>2131</v>
      </c>
      <c r="C826" s="0" t="n">
        <v>-0.0456411987208584</v>
      </c>
      <c r="D826" s="0" t="n">
        <v>38803</v>
      </c>
      <c r="E826" s="0" t="n">
        <f aca="false">IF(ISNUMBER($BA826),$BA826,IF(AND(ISNUMBER($D826),ISNUMBER($BW826),ISNUMBER($BX826)),$D826*($BX826-$BW826+1),""))</f>
        <v>38803</v>
      </c>
      <c r="H826" s="0" t="s">
        <v>118</v>
      </c>
      <c r="I826" s="0" t="s">
        <v>344</v>
      </c>
      <c r="J826" s="0" t="n">
        <f aca="false">IF($BW826&lt;&gt;"",$BW826,"")</f>
        <v>2007</v>
      </c>
      <c r="K826" s="0" t="n">
        <f aca="false">IF($BX826&lt;&gt;"",$BX826,"")</f>
        <v>2020</v>
      </c>
      <c r="L826" s="0" t="n">
        <f aca="false">IF(AND(ISNUMBER($BW826),ISNUMBER($BX826)),($BW826+$BX826)/2,"")</f>
        <v>2013.5</v>
      </c>
      <c r="M826" s="0" t="n">
        <f aca="false">IF($L826&lt;&gt;"",$L826,"")</f>
        <v>2013.5</v>
      </c>
      <c r="N826" s="0" t="n">
        <f aca="false">IF(AND(ISNUMBER($BW826),ISNUMBER($BX826)),MIN(1,MAX(0,($BX826-2016+1)/($BX826-$BW826+1))),"")</f>
        <v>0.357142857142857</v>
      </c>
      <c r="O826" s="0" t="n">
        <f aca="false">IF(AND(ISNUMBER($BW826),ISNUMBER($BX826)),MIN(1,MAX(0,($BX826-2017+1)/($BX826-$BW826+1))),"")</f>
        <v>0.285714285714286</v>
      </c>
      <c r="P826" s="0" t="n">
        <f aca="false">IF(AND(ISNUMBER($BW826),ISNUMBER($BX826)),MIN(1,MAX(0,($BX826-2018+1)/($BX826-$BW826+1))),"")</f>
        <v>0.214285714285714</v>
      </c>
      <c r="Q826" s="0" t="n">
        <f aca="false">IF(AND(ISNUMBER($BW826),ISNUMBER($BX826)),MIN(1,MAX(0,($BX826-2019+1)/($BX826-$BW826+1))),"")</f>
        <v>0.142857142857143</v>
      </c>
      <c r="R826" s="0" t="n">
        <f aca="false">IF(AND(ISNUMBER($BW826),ISNUMBER($BX826)),MIN(1,MAX(0,($BX826-2016+1)/($BX826-$BW826+1))),"")</f>
        <v>0.357142857142857</v>
      </c>
      <c r="S826" s="0" t="n">
        <f aca="false">IF($L826&lt;&gt;"",IF($L826&gt;=2015.5,1,0),"")</f>
        <v>0</v>
      </c>
      <c r="T826" s="0" t="n">
        <f aca="false">IF($L826&lt;&gt;"",IF($L826&gt;=2016,1,0),"")</f>
        <v>0</v>
      </c>
      <c r="U826" s="0" t="n">
        <f aca="false">IF(ISNUMBER($BX826),IF($BX826&gt;=2016,1,0),"")</f>
        <v>1</v>
      </c>
      <c r="V826" s="0" t="n">
        <f aca="false">IF(ISNUMBER($BW826),IF($BW826&gt;=2016,1,0),"")</f>
        <v>0</v>
      </c>
      <c r="W826" s="0" t="str">
        <f aca="false">IF(AND(ISNUMBER($BW826),ISNUMBER($BX826)),IF($BW826&gt;=2016,"post-only",IF($BX826&lt;2016,"pre-only","mixed")),"")</f>
        <v>mixed</v>
      </c>
      <c r="X826" s="0" t="n">
        <f aca="false">IF(AND(ISNUMBER($BW826),ISNUMBER($BX826)),MIN(1,MAX(0,($BX826-2017+1)/($BX826-$BW826+1))),"")</f>
        <v>0.285714285714286</v>
      </c>
      <c r="Y826" s="0" t="n">
        <f aca="false">IF(AND(ISNUMBER($BW826),ISNUMBER($BX826)),MIN(1,MAX(0,($BX826-2018+1)/($BX826-$BW826+1))),"")</f>
        <v>0.214285714285714</v>
      </c>
      <c r="Z826" s="0" t="n">
        <f aca="false">IF(AND(ISNUMBER($BW826),ISNUMBER($BX826)),MIN(1,MAX(0,($BX826-2019+1)/($BX826-$BW826+1))),"")</f>
        <v>0.142857142857143</v>
      </c>
      <c r="AA826" s="0" t="n">
        <f aca="false">IF(ISNUMBER($BX826),IF($BX826&gt;=2017,1,0),"")</f>
        <v>1</v>
      </c>
      <c r="AB826" s="0" t="n">
        <f aca="false">IF(ISNUMBER($BX826),IF($BX826&gt;=2018,1,0),"")</f>
        <v>1</v>
      </c>
      <c r="AC826" s="0" t="n">
        <f aca="false">IF(ISNUMBER($BX826),IF($BX826&gt;=2019,1,0),"")</f>
        <v>1</v>
      </c>
      <c r="AD826" s="0" t="n">
        <f aca="false">IF($L826&lt;&gt;"",IF($L826&gt;2013,1,0),"")</f>
        <v>1</v>
      </c>
      <c r="AE826" s="0" t="n">
        <f aca="false">IF($L826&lt;&gt;"",1+IF($L826&gt;2011,1,0)+IF($L826&gt;2014,1,0),"")</f>
        <v>2</v>
      </c>
      <c r="AF826" s="0" t="s">
        <v>747</v>
      </c>
      <c r="AG826" s="0" t="s">
        <v>88</v>
      </c>
      <c r="AH826" s="0" t="s">
        <v>89</v>
      </c>
      <c r="AI826" s="0" t="s">
        <v>90</v>
      </c>
      <c r="AJ826" s="0" t="s">
        <v>90</v>
      </c>
      <c r="AK826" s="0" t="str">
        <f aca="false">IF(AND($CF826&lt;&gt;"",IFERROR(INDEX(subsample_country_map!$B:$B,MATCH($CF826,subsample_country_map!$A:$A,0)),"")&lt;&gt;""),INDEX(subsample_country_map!$B:$B,MATCH($CF826,subsample_country_map!$A:$A,0)),INDEX(lookup!$AA:$AA,MATCH($A826,lookup!$A:$A,0)))</f>
        <v>99_NCE</v>
      </c>
      <c r="AL826" s="0" t="str">
        <f aca="false">IF(AND($CF826&lt;&gt;"",IFERROR(INDEX(subsample_country_map!$C:$C,MATCH($CF826,subsample_country_map!$A:$A,0)),"")&lt;&gt;""),INDEX(subsample_country_map!$C:$C,MATCH($CF826,subsample_country_map!$A:$A,0)),INDEX(lookup!$AB:$AB,MATCH($A826,lookup!$A:$A,0)))</f>
        <v>99_NCE</v>
      </c>
      <c r="AM826" s="0" t="str">
        <f aca="false">IF(AND($CF826&lt;&gt;"",IFERROR(INDEX(subsample_country_map!$D:$D,MATCH($CF826,subsample_country_map!$A:$A,0)),"")&lt;&gt;""),INDEX(subsample_country_map!$D:$D,MATCH($CF826,subsample_country_map!$A:$A,0)),INDEX(lookup!$AC:$AC,MATCH($A826,lookup!$A:$A,0)))</f>
        <v>99_NCE</v>
      </c>
      <c r="AN826" s="0" t="str">
        <f aca="false">IF(AND($CF826&lt;&gt;"",IFERROR(INDEX(subsample_country_map!$E:$E,MATCH($CF826,subsample_country_map!$A:$A,0)),"")&lt;&gt;""),INDEX(subsample_country_map!$E:$E,MATCH($CF826,subsample_country_map!$A:$A,0)),INDEX(lookup!$AD:$AD,MATCH($A826,lookup!$A:$A,0)))</f>
        <v>99_NCE</v>
      </c>
      <c r="AO826" s="0" t="str">
        <f aca="false">INDEX(lookup!$Y:$Y,MATCH($A826,lookup!$A:$A,0))</f>
        <v>0_published</v>
      </c>
      <c r="AP826" s="0" t="str">
        <f aca="false">INDEX(lookup!$Z:$Z,MATCH($A826,lookup!$A:$A,0))</f>
        <v>1_VHB high</v>
      </c>
      <c r="AQ826" s="0" t="str">
        <f aca="false">INDEX(lookup!$W:$W,MATCH($A826,lookup!$A:$A,0))</f>
        <v>1_fin/acc/econ</v>
      </c>
      <c r="AS826" s="0" t="s">
        <v>91</v>
      </c>
      <c r="AT826" s="0" t="s">
        <v>111</v>
      </c>
      <c r="AU826" s="0" t="s">
        <v>93</v>
      </c>
      <c r="AV826" s="0" t="s">
        <v>3097</v>
      </c>
      <c r="AW826" s="0" t="s">
        <v>214</v>
      </c>
      <c r="BA826" s="0" t="n">
        <v>38803</v>
      </c>
      <c r="BB826" s="0" t="s">
        <v>96</v>
      </c>
      <c r="BC826" s="0" t="s">
        <v>122</v>
      </c>
      <c r="BD826" s="0" t="s">
        <v>3064</v>
      </c>
      <c r="BE826" s="0" t="s">
        <v>3098</v>
      </c>
      <c r="BF826" s="0" t="s">
        <v>3099</v>
      </c>
      <c r="BI826" s="0" t="s">
        <v>3100</v>
      </c>
      <c r="BJ826" s="0" t="s">
        <v>3065</v>
      </c>
      <c r="BK826" s="0" t="s">
        <v>144</v>
      </c>
      <c r="BL826" s="0" t="s">
        <v>3101</v>
      </c>
      <c r="BM826" s="0" t="s">
        <v>2103</v>
      </c>
      <c r="BN826" s="0" t="s">
        <v>3067</v>
      </c>
      <c r="BO826" s="0" t="s">
        <v>105</v>
      </c>
      <c r="BP826" s="0" t="s">
        <v>3062</v>
      </c>
      <c r="BQ826" s="0" t="s">
        <v>127</v>
      </c>
      <c r="BT826" s="0" t="n">
        <v>0</v>
      </c>
      <c r="BU826" s="0" t="s">
        <v>3068</v>
      </c>
      <c r="BW826" s="0" t="n">
        <v>2007</v>
      </c>
      <c r="BX826" s="0" t="n">
        <v>2020</v>
      </c>
      <c r="BY826" s="0" t="s">
        <v>3069</v>
      </c>
      <c r="BZ826" s="0" t="n">
        <v>2013.5</v>
      </c>
      <c r="CA826" s="0" t="n">
        <v>0.357142857142857</v>
      </c>
      <c r="CB826" s="0" t="n">
        <v>0</v>
      </c>
      <c r="CC826" s="0" t="n">
        <v>1</v>
      </c>
      <c r="CD826" s="0" t="n">
        <v>-0.0456729304072321</v>
      </c>
      <c r="CE826" s="0" t="n">
        <v>1</v>
      </c>
    </row>
    <row r="827" customFormat="false" ht="15" hidden="false" customHeight="false" outlineLevel="0" collapsed="false">
      <c r="A827" s="0" t="s">
        <v>3062</v>
      </c>
      <c r="B827" s="0" t="n">
        <v>2132</v>
      </c>
      <c r="C827" s="0" t="n">
        <v>-0.0472493847735735</v>
      </c>
      <c r="D827" s="0" t="n">
        <v>30419</v>
      </c>
      <c r="E827" s="0" t="n">
        <f aca="false">IF(ISNUMBER($BA827),$BA827,IF(AND(ISNUMBER($D827),ISNUMBER($BW827),ISNUMBER($BX827)),$D827*($BX827-$BW827+1),""))</f>
        <v>30419</v>
      </c>
      <c r="H827" s="0" t="s">
        <v>118</v>
      </c>
      <c r="I827" s="0" t="s">
        <v>344</v>
      </c>
      <c r="J827" s="0" t="n">
        <f aca="false">IF($BW827&lt;&gt;"",$BW827,"")</f>
        <v>2007</v>
      </c>
      <c r="K827" s="0" t="n">
        <f aca="false">IF($BX827&lt;&gt;"",$BX827,"")</f>
        <v>2020</v>
      </c>
      <c r="L827" s="0" t="n">
        <f aca="false">IF(AND(ISNUMBER($BW827),ISNUMBER($BX827)),($BW827+$BX827)/2,"")</f>
        <v>2013.5</v>
      </c>
      <c r="M827" s="0" t="n">
        <f aca="false">IF($L827&lt;&gt;"",$L827,"")</f>
        <v>2013.5</v>
      </c>
      <c r="N827" s="0" t="n">
        <f aca="false">IF(AND(ISNUMBER($BW827),ISNUMBER($BX827)),MIN(1,MAX(0,($BX827-2016+1)/($BX827-$BW827+1))),"")</f>
        <v>0.357142857142857</v>
      </c>
      <c r="O827" s="0" t="n">
        <f aca="false">IF(AND(ISNUMBER($BW827),ISNUMBER($BX827)),MIN(1,MAX(0,($BX827-2017+1)/($BX827-$BW827+1))),"")</f>
        <v>0.285714285714286</v>
      </c>
      <c r="P827" s="0" t="n">
        <f aca="false">IF(AND(ISNUMBER($BW827),ISNUMBER($BX827)),MIN(1,MAX(0,($BX827-2018+1)/($BX827-$BW827+1))),"")</f>
        <v>0.214285714285714</v>
      </c>
      <c r="Q827" s="0" t="n">
        <f aca="false">IF(AND(ISNUMBER($BW827),ISNUMBER($BX827)),MIN(1,MAX(0,($BX827-2019+1)/($BX827-$BW827+1))),"")</f>
        <v>0.142857142857143</v>
      </c>
      <c r="R827" s="0" t="n">
        <f aca="false">IF(AND(ISNUMBER($BW827),ISNUMBER($BX827)),MIN(1,MAX(0,($BX827-2016+1)/($BX827-$BW827+1))),"")</f>
        <v>0.357142857142857</v>
      </c>
      <c r="S827" s="0" t="n">
        <f aca="false">IF($L827&lt;&gt;"",IF($L827&gt;=2015.5,1,0),"")</f>
        <v>0</v>
      </c>
      <c r="T827" s="0" t="n">
        <f aca="false">IF($L827&lt;&gt;"",IF($L827&gt;=2016,1,0),"")</f>
        <v>0</v>
      </c>
      <c r="U827" s="0" t="n">
        <f aca="false">IF(ISNUMBER($BX827),IF($BX827&gt;=2016,1,0),"")</f>
        <v>1</v>
      </c>
      <c r="V827" s="0" t="n">
        <f aca="false">IF(ISNUMBER($BW827),IF($BW827&gt;=2016,1,0),"")</f>
        <v>0</v>
      </c>
      <c r="W827" s="0" t="str">
        <f aca="false">IF(AND(ISNUMBER($BW827),ISNUMBER($BX827)),IF($BW827&gt;=2016,"post-only",IF($BX827&lt;2016,"pre-only","mixed")),"")</f>
        <v>mixed</v>
      </c>
      <c r="X827" s="0" t="n">
        <f aca="false">IF(AND(ISNUMBER($BW827),ISNUMBER($BX827)),MIN(1,MAX(0,($BX827-2017+1)/($BX827-$BW827+1))),"")</f>
        <v>0.285714285714286</v>
      </c>
      <c r="Y827" s="0" t="n">
        <f aca="false">IF(AND(ISNUMBER($BW827),ISNUMBER($BX827)),MIN(1,MAX(0,($BX827-2018+1)/($BX827-$BW827+1))),"")</f>
        <v>0.214285714285714</v>
      </c>
      <c r="Z827" s="0" t="n">
        <f aca="false">IF(AND(ISNUMBER($BW827),ISNUMBER($BX827)),MIN(1,MAX(0,($BX827-2019+1)/($BX827-$BW827+1))),"")</f>
        <v>0.142857142857143</v>
      </c>
      <c r="AA827" s="0" t="n">
        <f aca="false">IF(ISNUMBER($BX827),IF($BX827&gt;=2017,1,0),"")</f>
        <v>1</v>
      </c>
      <c r="AB827" s="0" t="n">
        <f aca="false">IF(ISNUMBER($BX827),IF($BX827&gt;=2018,1,0),"")</f>
        <v>1</v>
      </c>
      <c r="AC827" s="0" t="n">
        <f aca="false">IF(ISNUMBER($BX827),IF($BX827&gt;=2019,1,0),"")</f>
        <v>1</v>
      </c>
      <c r="AD827" s="0" t="n">
        <f aca="false">IF($L827&lt;&gt;"",IF($L827&gt;2013,1,0),"")</f>
        <v>1</v>
      </c>
      <c r="AE827" s="0" t="n">
        <f aca="false">IF($L827&lt;&gt;"",1+IF($L827&gt;2011,1,0)+IF($L827&gt;2014,1,0),"")</f>
        <v>2</v>
      </c>
      <c r="AF827" s="0" t="s">
        <v>747</v>
      </c>
      <c r="AG827" s="0" t="s">
        <v>88</v>
      </c>
      <c r="AH827" s="0" t="s">
        <v>89</v>
      </c>
      <c r="AI827" s="0" t="s">
        <v>90</v>
      </c>
      <c r="AJ827" s="0" t="s">
        <v>90</v>
      </c>
      <c r="AK827" s="0" t="str">
        <f aca="false">IF(AND($CF827&lt;&gt;"",IFERROR(INDEX(subsample_country_map!$B:$B,MATCH($CF827,subsample_country_map!$A:$A,0)),"")&lt;&gt;""),INDEX(subsample_country_map!$B:$B,MATCH($CF827,subsample_country_map!$A:$A,0)),INDEX(lookup!$AA:$AA,MATCH($A827,lookup!$A:$A,0)))</f>
        <v>99_NCE</v>
      </c>
      <c r="AL827" s="0" t="str">
        <f aca="false">IF(AND($CF827&lt;&gt;"",IFERROR(INDEX(subsample_country_map!$C:$C,MATCH($CF827,subsample_country_map!$A:$A,0)),"")&lt;&gt;""),INDEX(subsample_country_map!$C:$C,MATCH($CF827,subsample_country_map!$A:$A,0)),INDEX(lookup!$AB:$AB,MATCH($A827,lookup!$A:$A,0)))</f>
        <v>99_NCE</v>
      </c>
      <c r="AM827" s="0" t="str">
        <f aca="false">IF(AND($CF827&lt;&gt;"",IFERROR(INDEX(subsample_country_map!$D:$D,MATCH($CF827,subsample_country_map!$A:$A,0)),"")&lt;&gt;""),INDEX(subsample_country_map!$D:$D,MATCH($CF827,subsample_country_map!$A:$A,0)),INDEX(lookup!$AC:$AC,MATCH($A827,lookup!$A:$A,0)))</f>
        <v>99_NCE</v>
      </c>
      <c r="AN827" s="0" t="str">
        <f aca="false">IF(AND($CF827&lt;&gt;"",IFERROR(INDEX(subsample_country_map!$E:$E,MATCH($CF827,subsample_country_map!$A:$A,0)),"")&lt;&gt;""),INDEX(subsample_country_map!$E:$E,MATCH($CF827,subsample_country_map!$A:$A,0)),INDEX(lookup!$AD:$AD,MATCH($A827,lookup!$A:$A,0)))</f>
        <v>99_NCE</v>
      </c>
      <c r="AO827" s="0" t="str">
        <f aca="false">INDEX(lookup!$Y:$Y,MATCH($A827,lookup!$A:$A,0))</f>
        <v>0_published</v>
      </c>
      <c r="AP827" s="0" t="str">
        <f aca="false">INDEX(lookup!$Z:$Z,MATCH($A827,lookup!$A:$A,0))</f>
        <v>1_VHB high</v>
      </c>
      <c r="AQ827" s="0" t="str">
        <f aca="false">INDEX(lookup!$W:$W,MATCH($A827,lookup!$A:$A,0))</f>
        <v>1_fin/acc/econ</v>
      </c>
      <c r="AS827" s="0" t="s">
        <v>91</v>
      </c>
      <c r="AT827" s="0" t="s">
        <v>111</v>
      </c>
      <c r="AU827" s="0" t="s">
        <v>93</v>
      </c>
      <c r="AV827" s="0" t="s">
        <v>483</v>
      </c>
      <c r="AW827" s="0" t="s">
        <v>417</v>
      </c>
      <c r="BA827" s="0" t="n">
        <v>30419</v>
      </c>
      <c r="BB827" s="0" t="s">
        <v>96</v>
      </c>
      <c r="BC827" s="0" t="s">
        <v>122</v>
      </c>
      <c r="BD827" s="0" t="s">
        <v>3064</v>
      </c>
      <c r="BE827" s="0" t="s">
        <v>3098</v>
      </c>
      <c r="BF827" s="0" t="s">
        <v>3099</v>
      </c>
      <c r="BI827" s="0" t="s">
        <v>3100</v>
      </c>
      <c r="BJ827" s="0" t="s">
        <v>3071</v>
      </c>
      <c r="BK827" s="0" t="s">
        <v>144</v>
      </c>
      <c r="BL827" s="0" t="s">
        <v>3102</v>
      </c>
      <c r="BM827" s="0" t="s">
        <v>3073</v>
      </c>
      <c r="BN827" s="0" t="s">
        <v>3067</v>
      </c>
      <c r="BO827" s="0" t="s">
        <v>105</v>
      </c>
      <c r="BP827" s="0" t="s">
        <v>3062</v>
      </c>
      <c r="BQ827" s="0" t="s">
        <v>127</v>
      </c>
      <c r="BT827" s="0" t="n">
        <v>0</v>
      </c>
      <c r="BU827" s="0" t="s">
        <v>3068</v>
      </c>
      <c r="BW827" s="0" t="n">
        <v>2007</v>
      </c>
      <c r="BX827" s="0" t="n">
        <v>2020</v>
      </c>
      <c r="BY827" s="0" t="s">
        <v>3069</v>
      </c>
      <c r="BZ827" s="0" t="n">
        <v>2013.5</v>
      </c>
      <c r="CA827" s="0" t="n">
        <v>0.357142857142857</v>
      </c>
      <c r="CB827" s="0" t="n">
        <v>0</v>
      </c>
      <c r="CC827" s="0" t="n">
        <v>1</v>
      </c>
      <c r="CD827" s="0" t="n">
        <v>-0.047284593433574</v>
      </c>
      <c r="CE827" s="0" t="n">
        <v>1</v>
      </c>
    </row>
    <row r="828" customFormat="false" ht="15" hidden="false" customHeight="false" outlineLevel="0" collapsed="false">
      <c r="A828" s="0" t="s">
        <v>3062</v>
      </c>
      <c r="B828" s="0" t="n">
        <v>2133</v>
      </c>
      <c r="C828" s="0" t="n">
        <v>-0.0374307467622482</v>
      </c>
      <c r="D828" s="0" t="n">
        <v>15522</v>
      </c>
      <c r="E828" s="0" t="n">
        <f aca="false">IF(ISNUMBER($BA828),$BA828,IF(AND(ISNUMBER($D828),ISNUMBER($BW828),ISNUMBER($BX828)),$D828*($BX828-$BW828+1),""))</f>
        <v>15522</v>
      </c>
      <c r="H828" s="0" t="s">
        <v>118</v>
      </c>
      <c r="I828" s="0" t="s">
        <v>344</v>
      </c>
      <c r="J828" s="0" t="n">
        <f aca="false">IF($BW828&lt;&gt;"",$BW828,"")</f>
        <v>2007</v>
      </c>
      <c r="K828" s="0" t="n">
        <f aca="false">IF($BX828&lt;&gt;"",$BX828,"")</f>
        <v>2020</v>
      </c>
      <c r="L828" s="0" t="n">
        <f aca="false">IF(AND(ISNUMBER($BW828),ISNUMBER($BX828)),($BW828+$BX828)/2,"")</f>
        <v>2013.5</v>
      </c>
      <c r="M828" s="0" t="n">
        <f aca="false">IF($L828&lt;&gt;"",$L828,"")</f>
        <v>2013.5</v>
      </c>
      <c r="N828" s="0" t="n">
        <f aca="false">IF(AND(ISNUMBER($BW828),ISNUMBER($BX828)),MIN(1,MAX(0,($BX828-2016+1)/($BX828-$BW828+1))),"")</f>
        <v>0.357142857142857</v>
      </c>
      <c r="O828" s="0" t="n">
        <f aca="false">IF(AND(ISNUMBER($BW828),ISNUMBER($BX828)),MIN(1,MAX(0,($BX828-2017+1)/($BX828-$BW828+1))),"")</f>
        <v>0.285714285714286</v>
      </c>
      <c r="P828" s="0" t="n">
        <f aca="false">IF(AND(ISNUMBER($BW828),ISNUMBER($BX828)),MIN(1,MAX(0,($BX828-2018+1)/($BX828-$BW828+1))),"")</f>
        <v>0.214285714285714</v>
      </c>
      <c r="Q828" s="0" t="n">
        <f aca="false">IF(AND(ISNUMBER($BW828),ISNUMBER($BX828)),MIN(1,MAX(0,($BX828-2019+1)/($BX828-$BW828+1))),"")</f>
        <v>0.142857142857143</v>
      </c>
      <c r="R828" s="0" t="n">
        <f aca="false">IF(AND(ISNUMBER($BW828),ISNUMBER($BX828)),MIN(1,MAX(0,($BX828-2016+1)/($BX828-$BW828+1))),"")</f>
        <v>0.357142857142857</v>
      </c>
      <c r="S828" s="0" t="n">
        <f aca="false">IF($L828&lt;&gt;"",IF($L828&gt;=2015.5,1,0),"")</f>
        <v>0</v>
      </c>
      <c r="T828" s="0" t="n">
        <f aca="false">IF($L828&lt;&gt;"",IF($L828&gt;=2016,1,0),"")</f>
        <v>0</v>
      </c>
      <c r="U828" s="0" t="n">
        <f aca="false">IF(ISNUMBER($BX828),IF($BX828&gt;=2016,1,0),"")</f>
        <v>1</v>
      </c>
      <c r="V828" s="0" t="n">
        <f aca="false">IF(ISNUMBER($BW828),IF($BW828&gt;=2016,1,0),"")</f>
        <v>0</v>
      </c>
      <c r="W828" s="0" t="str">
        <f aca="false">IF(AND(ISNUMBER($BW828),ISNUMBER($BX828)),IF($BW828&gt;=2016,"post-only",IF($BX828&lt;2016,"pre-only","mixed")),"")</f>
        <v>mixed</v>
      </c>
      <c r="X828" s="0" t="n">
        <f aca="false">IF(AND(ISNUMBER($BW828),ISNUMBER($BX828)),MIN(1,MAX(0,($BX828-2017+1)/($BX828-$BW828+1))),"")</f>
        <v>0.285714285714286</v>
      </c>
      <c r="Y828" s="0" t="n">
        <f aca="false">IF(AND(ISNUMBER($BW828),ISNUMBER($BX828)),MIN(1,MAX(0,($BX828-2018+1)/($BX828-$BW828+1))),"")</f>
        <v>0.214285714285714</v>
      </c>
      <c r="Z828" s="0" t="n">
        <f aca="false">IF(AND(ISNUMBER($BW828),ISNUMBER($BX828)),MIN(1,MAX(0,($BX828-2019+1)/($BX828-$BW828+1))),"")</f>
        <v>0.142857142857143</v>
      </c>
      <c r="AA828" s="0" t="n">
        <f aca="false">IF(ISNUMBER($BX828),IF($BX828&gt;=2017,1,0),"")</f>
        <v>1</v>
      </c>
      <c r="AB828" s="0" t="n">
        <f aca="false">IF(ISNUMBER($BX828),IF($BX828&gt;=2018,1,0),"")</f>
        <v>1</v>
      </c>
      <c r="AC828" s="0" t="n">
        <f aca="false">IF(ISNUMBER($BX828),IF($BX828&gt;=2019,1,0),"")</f>
        <v>1</v>
      </c>
      <c r="AD828" s="0" t="n">
        <f aca="false">IF($L828&lt;&gt;"",IF($L828&gt;2013,1,0),"")</f>
        <v>1</v>
      </c>
      <c r="AE828" s="0" t="n">
        <f aca="false">IF($L828&lt;&gt;"",1+IF($L828&gt;2011,1,0)+IF($L828&gt;2014,1,0),"")</f>
        <v>2</v>
      </c>
      <c r="AF828" s="0" t="s">
        <v>747</v>
      </c>
      <c r="AG828" s="0" t="s">
        <v>88</v>
      </c>
      <c r="AH828" s="0" t="s">
        <v>89</v>
      </c>
      <c r="AI828" s="0" t="s">
        <v>90</v>
      </c>
      <c r="AJ828" s="0" t="s">
        <v>90</v>
      </c>
      <c r="AK828" s="0" t="str">
        <f aca="false">IF(AND($CF828&lt;&gt;"",IFERROR(INDEX(subsample_country_map!$B:$B,MATCH($CF828,subsample_country_map!$A:$A,0)),"")&lt;&gt;""),INDEX(subsample_country_map!$B:$B,MATCH($CF828,subsample_country_map!$A:$A,0)),INDEX(lookup!$AA:$AA,MATCH($A828,lookup!$A:$A,0)))</f>
        <v>99_NCE</v>
      </c>
      <c r="AL828" s="0" t="str">
        <f aca="false">IF(AND($CF828&lt;&gt;"",IFERROR(INDEX(subsample_country_map!$C:$C,MATCH($CF828,subsample_country_map!$A:$A,0)),"")&lt;&gt;""),INDEX(subsample_country_map!$C:$C,MATCH($CF828,subsample_country_map!$A:$A,0)),INDEX(lookup!$AB:$AB,MATCH($A828,lookup!$A:$A,0)))</f>
        <v>99_NCE</v>
      </c>
      <c r="AM828" s="0" t="str">
        <f aca="false">IF(AND($CF828&lt;&gt;"",IFERROR(INDEX(subsample_country_map!$D:$D,MATCH($CF828,subsample_country_map!$A:$A,0)),"")&lt;&gt;""),INDEX(subsample_country_map!$D:$D,MATCH($CF828,subsample_country_map!$A:$A,0)),INDEX(lookup!$AC:$AC,MATCH($A828,lookup!$A:$A,0)))</f>
        <v>99_NCE</v>
      </c>
      <c r="AN828" s="0" t="str">
        <f aca="false">IF(AND($CF828&lt;&gt;"",IFERROR(INDEX(subsample_country_map!$E:$E,MATCH($CF828,subsample_country_map!$A:$A,0)),"")&lt;&gt;""),INDEX(subsample_country_map!$E:$E,MATCH($CF828,subsample_country_map!$A:$A,0)),INDEX(lookup!$AD:$AD,MATCH($A828,lookup!$A:$A,0)))</f>
        <v>99_NCE</v>
      </c>
      <c r="AO828" s="0" t="str">
        <f aca="false">INDEX(lookup!$Y:$Y,MATCH($A828,lookup!$A:$A,0))</f>
        <v>0_published</v>
      </c>
      <c r="AP828" s="0" t="str">
        <f aca="false">INDEX(lookup!$Z:$Z,MATCH($A828,lookup!$A:$A,0))</f>
        <v>1_VHB high</v>
      </c>
      <c r="AQ828" s="0" t="str">
        <f aca="false">INDEX(lookup!$W:$W,MATCH($A828,lookup!$A:$A,0))</f>
        <v>1_fin/acc/econ</v>
      </c>
      <c r="AS828" s="0" t="s">
        <v>91</v>
      </c>
      <c r="AT828" s="0" t="s">
        <v>111</v>
      </c>
      <c r="AU828" s="0" t="s">
        <v>93</v>
      </c>
      <c r="AV828" s="0" t="s">
        <v>2698</v>
      </c>
      <c r="AW828" s="0" t="s">
        <v>432</v>
      </c>
      <c r="BA828" s="0" t="n">
        <v>15522</v>
      </c>
      <c r="BB828" s="0" t="s">
        <v>96</v>
      </c>
      <c r="BC828" s="0" t="s">
        <v>122</v>
      </c>
      <c r="BD828" s="0" t="s">
        <v>3064</v>
      </c>
      <c r="BE828" s="0" t="s">
        <v>3103</v>
      </c>
      <c r="BF828" s="0" t="s">
        <v>3076</v>
      </c>
      <c r="BI828" s="0" t="s">
        <v>3100</v>
      </c>
      <c r="BJ828" s="0" t="s">
        <v>3077</v>
      </c>
      <c r="BK828" s="0" t="s">
        <v>144</v>
      </c>
      <c r="BL828" s="0" t="s">
        <v>3104</v>
      </c>
      <c r="BM828" s="0" t="s">
        <v>3073</v>
      </c>
      <c r="BN828" s="0" t="s">
        <v>3067</v>
      </c>
      <c r="BO828" s="0" t="s">
        <v>105</v>
      </c>
      <c r="BP828" s="0" t="s">
        <v>3062</v>
      </c>
      <c r="BQ828" s="0" t="s">
        <v>127</v>
      </c>
      <c r="BT828" s="0" t="n">
        <v>0</v>
      </c>
      <c r="BU828" s="0" t="s">
        <v>3068</v>
      </c>
      <c r="BW828" s="0" t="n">
        <v>2007</v>
      </c>
      <c r="BX828" s="0" t="n">
        <v>2020</v>
      </c>
      <c r="BY828" s="0" t="s">
        <v>3069</v>
      </c>
      <c r="BZ828" s="0" t="n">
        <v>2013.5</v>
      </c>
      <c r="CA828" s="0" t="n">
        <v>0.357142857142857</v>
      </c>
      <c r="CB828" s="0" t="n">
        <v>0</v>
      </c>
      <c r="CC828" s="0" t="n">
        <v>1</v>
      </c>
      <c r="CD828" s="0" t="n">
        <v>-0.0374482423894414</v>
      </c>
      <c r="CE828" s="0" t="n">
        <v>1</v>
      </c>
    </row>
    <row r="829" customFormat="false" ht="15" hidden="false" customHeight="false" outlineLevel="0" collapsed="false">
      <c r="A829" s="0" t="s">
        <v>3062</v>
      </c>
      <c r="B829" s="0" t="n">
        <v>2134</v>
      </c>
      <c r="C829" s="0" t="n">
        <v>-0.0531800766726983</v>
      </c>
      <c r="D829" s="0" t="n">
        <v>14897</v>
      </c>
      <c r="E829" s="0" t="n">
        <f aca="false">IF(ISNUMBER($BA829),$BA829,IF(AND(ISNUMBER($D829),ISNUMBER($BW829),ISNUMBER($BX829)),$D829*($BX829-$BW829+1),""))</f>
        <v>14897</v>
      </c>
      <c r="H829" s="0" t="s">
        <v>118</v>
      </c>
      <c r="I829" s="0" t="s">
        <v>344</v>
      </c>
      <c r="J829" s="0" t="n">
        <f aca="false">IF($BW829&lt;&gt;"",$BW829,"")</f>
        <v>2007</v>
      </c>
      <c r="K829" s="0" t="n">
        <f aca="false">IF($BX829&lt;&gt;"",$BX829,"")</f>
        <v>2020</v>
      </c>
      <c r="L829" s="0" t="n">
        <f aca="false">IF(AND(ISNUMBER($BW829),ISNUMBER($BX829)),($BW829+$BX829)/2,"")</f>
        <v>2013.5</v>
      </c>
      <c r="M829" s="0" t="n">
        <f aca="false">IF($L829&lt;&gt;"",$L829,"")</f>
        <v>2013.5</v>
      </c>
      <c r="N829" s="0" t="n">
        <f aca="false">IF(AND(ISNUMBER($BW829),ISNUMBER($BX829)),MIN(1,MAX(0,($BX829-2016+1)/($BX829-$BW829+1))),"")</f>
        <v>0.357142857142857</v>
      </c>
      <c r="O829" s="0" t="n">
        <f aca="false">IF(AND(ISNUMBER($BW829),ISNUMBER($BX829)),MIN(1,MAX(0,($BX829-2017+1)/($BX829-$BW829+1))),"")</f>
        <v>0.285714285714286</v>
      </c>
      <c r="P829" s="0" t="n">
        <f aca="false">IF(AND(ISNUMBER($BW829),ISNUMBER($BX829)),MIN(1,MAX(0,($BX829-2018+1)/($BX829-$BW829+1))),"")</f>
        <v>0.214285714285714</v>
      </c>
      <c r="Q829" s="0" t="n">
        <f aca="false">IF(AND(ISNUMBER($BW829),ISNUMBER($BX829)),MIN(1,MAX(0,($BX829-2019+1)/($BX829-$BW829+1))),"")</f>
        <v>0.142857142857143</v>
      </c>
      <c r="R829" s="0" t="n">
        <f aca="false">IF(AND(ISNUMBER($BW829),ISNUMBER($BX829)),MIN(1,MAX(0,($BX829-2016+1)/($BX829-$BW829+1))),"")</f>
        <v>0.357142857142857</v>
      </c>
      <c r="S829" s="0" t="n">
        <f aca="false">IF($L829&lt;&gt;"",IF($L829&gt;=2015.5,1,0),"")</f>
        <v>0</v>
      </c>
      <c r="T829" s="0" t="n">
        <f aca="false">IF($L829&lt;&gt;"",IF($L829&gt;=2016,1,0),"")</f>
        <v>0</v>
      </c>
      <c r="U829" s="0" t="n">
        <f aca="false">IF(ISNUMBER($BX829),IF($BX829&gt;=2016,1,0),"")</f>
        <v>1</v>
      </c>
      <c r="V829" s="0" t="n">
        <f aca="false">IF(ISNUMBER($BW829),IF($BW829&gt;=2016,1,0),"")</f>
        <v>0</v>
      </c>
      <c r="W829" s="0" t="str">
        <f aca="false">IF(AND(ISNUMBER($BW829),ISNUMBER($BX829)),IF($BW829&gt;=2016,"post-only",IF($BX829&lt;2016,"pre-only","mixed")),"")</f>
        <v>mixed</v>
      </c>
      <c r="X829" s="0" t="n">
        <f aca="false">IF(AND(ISNUMBER($BW829),ISNUMBER($BX829)),MIN(1,MAX(0,($BX829-2017+1)/($BX829-$BW829+1))),"")</f>
        <v>0.285714285714286</v>
      </c>
      <c r="Y829" s="0" t="n">
        <f aca="false">IF(AND(ISNUMBER($BW829),ISNUMBER($BX829)),MIN(1,MAX(0,($BX829-2018+1)/($BX829-$BW829+1))),"")</f>
        <v>0.214285714285714</v>
      </c>
      <c r="Z829" s="0" t="n">
        <f aca="false">IF(AND(ISNUMBER($BW829),ISNUMBER($BX829)),MIN(1,MAX(0,($BX829-2019+1)/($BX829-$BW829+1))),"")</f>
        <v>0.142857142857143</v>
      </c>
      <c r="AA829" s="0" t="n">
        <f aca="false">IF(ISNUMBER($BX829),IF($BX829&gt;=2017,1,0),"")</f>
        <v>1</v>
      </c>
      <c r="AB829" s="0" t="n">
        <f aca="false">IF(ISNUMBER($BX829),IF($BX829&gt;=2018,1,0),"")</f>
        <v>1</v>
      </c>
      <c r="AC829" s="0" t="n">
        <f aca="false">IF(ISNUMBER($BX829),IF($BX829&gt;=2019,1,0),"")</f>
        <v>1</v>
      </c>
      <c r="AD829" s="0" t="n">
        <f aca="false">IF($L829&lt;&gt;"",IF($L829&gt;2013,1,0),"")</f>
        <v>1</v>
      </c>
      <c r="AE829" s="0" t="n">
        <f aca="false">IF($L829&lt;&gt;"",1+IF($L829&gt;2011,1,0)+IF($L829&gt;2014,1,0),"")</f>
        <v>2</v>
      </c>
      <c r="AF829" s="0" t="s">
        <v>747</v>
      </c>
      <c r="AG829" s="0" t="s">
        <v>88</v>
      </c>
      <c r="AH829" s="0" t="s">
        <v>89</v>
      </c>
      <c r="AI829" s="0" t="s">
        <v>90</v>
      </c>
      <c r="AJ829" s="0" t="s">
        <v>90</v>
      </c>
      <c r="AK829" s="0" t="str">
        <f aca="false">IF(AND($CF829&lt;&gt;"",IFERROR(INDEX(subsample_country_map!$B:$B,MATCH($CF829,subsample_country_map!$A:$A,0)),"")&lt;&gt;""),INDEX(subsample_country_map!$B:$B,MATCH($CF829,subsample_country_map!$A:$A,0)),INDEX(lookup!$AA:$AA,MATCH($A829,lookup!$A:$A,0)))</f>
        <v>99_NCE</v>
      </c>
      <c r="AL829" s="0" t="str">
        <f aca="false">IF(AND($CF829&lt;&gt;"",IFERROR(INDEX(subsample_country_map!$C:$C,MATCH($CF829,subsample_country_map!$A:$A,0)),"")&lt;&gt;""),INDEX(subsample_country_map!$C:$C,MATCH($CF829,subsample_country_map!$A:$A,0)),INDEX(lookup!$AB:$AB,MATCH($A829,lookup!$A:$A,0)))</f>
        <v>99_NCE</v>
      </c>
      <c r="AM829" s="0" t="str">
        <f aca="false">IF(AND($CF829&lt;&gt;"",IFERROR(INDEX(subsample_country_map!$D:$D,MATCH($CF829,subsample_country_map!$A:$A,0)),"")&lt;&gt;""),INDEX(subsample_country_map!$D:$D,MATCH($CF829,subsample_country_map!$A:$A,0)),INDEX(lookup!$AC:$AC,MATCH($A829,lookup!$A:$A,0)))</f>
        <v>99_NCE</v>
      </c>
      <c r="AN829" s="0" t="str">
        <f aca="false">IF(AND($CF829&lt;&gt;"",IFERROR(INDEX(subsample_country_map!$E:$E,MATCH($CF829,subsample_country_map!$A:$A,0)),"")&lt;&gt;""),INDEX(subsample_country_map!$E:$E,MATCH($CF829,subsample_country_map!$A:$A,0)),INDEX(lookup!$AD:$AD,MATCH($A829,lookup!$A:$A,0)))</f>
        <v>99_NCE</v>
      </c>
      <c r="AO829" s="0" t="str">
        <f aca="false">INDEX(lookup!$Y:$Y,MATCH($A829,lookup!$A:$A,0))</f>
        <v>0_published</v>
      </c>
      <c r="AP829" s="0" t="str">
        <f aca="false">INDEX(lookup!$Z:$Z,MATCH($A829,lookup!$A:$A,0))</f>
        <v>1_VHB high</v>
      </c>
      <c r="AQ829" s="0" t="str">
        <f aca="false">INDEX(lookup!$W:$W,MATCH($A829,lookup!$A:$A,0))</f>
        <v>1_fin/acc/econ</v>
      </c>
      <c r="AS829" s="0" t="s">
        <v>91</v>
      </c>
      <c r="AT829" s="0" t="s">
        <v>111</v>
      </c>
      <c r="AU829" s="0" t="s">
        <v>93</v>
      </c>
      <c r="AV829" s="0" t="s">
        <v>2674</v>
      </c>
      <c r="AW829" s="0" t="s">
        <v>432</v>
      </c>
      <c r="BA829" s="0" t="n">
        <v>14897</v>
      </c>
      <c r="BB829" s="0" t="s">
        <v>96</v>
      </c>
      <c r="BC829" s="0" t="s">
        <v>122</v>
      </c>
      <c r="BD829" s="0" t="s">
        <v>3064</v>
      </c>
      <c r="BE829" s="0" t="s">
        <v>3103</v>
      </c>
      <c r="BF829" s="0" t="s">
        <v>3080</v>
      </c>
      <c r="BI829" s="0" t="s">
        <v>3100</v>
      </c>
      <c r="BJ829" s="0" t="s">
        <v>3081</v>
      </c>
      <c r="BK829" s="0" t="s">
        <v>144</v>
      </c>
      <c r="BL829" s="0" t="s">
        <v>3105</v>
      </c>
      <c r="BM829" s="0" t="s">
        <v>3073</v>
      </c>
      <c r="BN829" s="0" t="s">
        <v>3067</v>
      </c>
      <c r="BO829" s="0" t="s">
        <v>105</v>
      </c>
      <c r="BP829" s="0" t="s">
        <v>3062</v>
      </c>
      <c r="BQ829" s="0" t="s">
        <v>127</v>
      </c>
      <c r="BT829" s="0" t="n">
        <v>0</v>
      </c>
      <c r="BU829" s="0" t="s">
        <v>3068</v>
      </c>
      <c r="BW829" s="0" t="n">
        <v>2007</v>
      </c>
      <c r="BX829" s="0" t="n">
        <v>2020</v>
      </c>
      <c r="BY829" s="0" t="s">
        <v>3069</v>
      </c>
      <c r="BZ829" s="0" t="n">
        <v>2013.5</v>
      </c>
      <c r="CA829" s="0" t="n">
        <v>0.357142857142857</v>
      </c>
      <c r="CB829" s="0" t="n">
        <v>0</v>
      </c>
      <c r="CC829" s="0" t="n">
        <v>1</v>
      </c>
      <c r="CD829" s="0" t="n">
        <v>-0.0532302951372537</v>
      </c>
      <c r="CE829" s="0" t="n">
        <v>1</v>
      </c>
    </row>
    <row r="830" customFormat="false" ht="15" hidden="false" customHeight="false" outlineLevel="0" collapsed="false">
      <c r="A830" s="0" t="s">
        <v>3062</v>
      </c>
      <c r="B830" s="0" t="n">
        <v>2135</v>
      </c>
      <c r="C830" s="0" t="n">
        <v>-0.0194905432772499</v>
      </c>
      <c r="D830" s="0" t="n">
        <v>30419</v>
      </c>
      <c r="E830" s="0" t="n">
        <f aca="false">IF(ISNUMBER($BA830),$BA830,IF(AND(ISNUMBER($D830),ISNUMBER($BW830),ISNUMBER($BX830)),$D830*($BX830-$BW830+1),""))</f>
        <v>30419</v>
      </c>
      <c r="H830" s="0" t="s">
        <v>118</v>
      </c>
      <c r="I830" s="0" t="s">
        <v>344</v>
      </c>
      <c r="J830" s="0" t="n">
        <f aca="false">IF($BW830&lt;&gt;"",$BW830,"")</f>
        <v>2007</v>
      </c>
      <c r="K830" s="0" t="n">
        <f aca="false">IF($BX830&lt;&gt;"",$BX830,"")</f>
        <v>2020</v>
      </c>
      <c r="L830" s="0" t="n">
        <f aca="false">IF(AND(ISNUMBER($BW830),ISNUMBER($BX830)),($BW830+$BX830)/2,"")</f>
        <v>2013.5</v>
      </c>
      <c r="M830" s="0" t="n">
        <f aca="false">IF($L830&lt;&gt;"",$L830,"")</f>
        <v>2013.5</v>
      </c>
      <c r="N830" s="0" t="n">
        <f aca="false">IF(AND(ISNUMBER($BW830),ISNUMBER($BX830)),MIN(1,MAX(0,($BX830-2016+1)/($BX830-$BW830+1))),"")</f>
        <v>0.357142857142857</v>
      </c>
      <c r="O830" s="0" t="n">
        <f aca="false">IF(AND(ISNUMBER($BW830),ISNUMBER($BX830)),MIN(1,MAX(0,($BX830-2017+1)/($BX830-$BW830+1))),"")</f>
        <v>0.285714285714286</v>
      </c>
      <c r="P830" s="0" t="n">
        <f aca="false">IF(AND(ISNUMBER($BW830),ISNUMBER($BX830)),MIN(1,MAX(0,($BX830-2018+1)/($BX830-$BW830+1))),"")</f>
        <v>0.214285714285714</v>
      </c>
      <c r="Q830" s="0" t="n">
        <f aca="false">IF(AND(ISNUMBER($BW830),ISNUMBER($BX830)),MIN(1,MAX(0,($BX830-2019+1)/($BX830-$BW830+1))),"")</f>
        <v>0.142857142857143</v>
      </c>
      <c r="R830" s="0" t="n">
        <f aca="false">IF(AND(ISNUMBER($BW830),ISNUMBER($BX830)),MIN(1,MAX(0,($BX830-2016+1)/($BX830-$BW830+1))),"")</f>
        <v>0.357142857142857</v>
      </c>
      <c r="S830" s="0" t="n">
        <f aca="false">IF($L830&lt;&gt;"",IF($L830&gt;=2015.5,1,0),"")</f>
        <v>0</v>
      </c>
      <c r="T830" s="0" t="n">
        <f aca="false">IF($L830&lt;&gt;"",IF($L830&gt;=2016,1,0),"")</f>
        <v>0</v>
      </c>
      <c r="U830" s="0" t="n">
        <f aca="false">IF(ISNUMBER($BX830),IF($BX830&gt;=2016,1,0),"")</f>
        <v>1</v>
      </c>
      <c r="V830" s="0" t="n">
        <f aca="false">IF(ISNUMBER($BW830),IF($BW830&gt;=2016,1,0),"")</f>
        <v>0</v>
      </c>
      <c r="W830" s="0" t="str">
        <f aca="false">IF(AND(ISNUMBER($BW830),ISNUMBER($BX830)),IF($BW830&gt;=2016,"post-only",IF($BX830&lt;2016,"pre-only","mixed")),"")</f>
        <v>mixed</v>
      </c>
      <c r="X830" s="0" t="n">
        <f aca="false">IF(AND(ISNUMBER($BW830),ISNUMBER($BX830)),MIN(1,MAX(0,($BX830-2017+1)/($BX830-$BW830+1))),"")</f>
        <v>0.285714285714286</v>
      </c>
      <c r="Y830" s="0" t="n">
        <f aca="false">IF(AND(ISNUMBER($BW830),ISNUMBER($BX830)),MIN(1,MAX(0,($BX830-2018+1)/($BX830-$BW830+1))),"")</f>
        <v>0.214285714285714</v>
      </c>
      <c r="Z830" s="0" t="n">
        <f aca="false">IF(AND(ISNUMBER($BW830),ISNUMBER($BX830)),MIN(1,MAX(0,($BX830-2019+1)/($BX830-$BW830+1))),"")</f>
        <v>0.142857142857143</v>
      </c>
      <c r="AA830" s="0" t="n">
        <f aca="false">IF(ISNUMBER($BX830),IF($BX830&gt;=2017,1,0),"")</f>
        <v>1</v>
      </c>
      <c r="AB830" s="0" t="n">
        <f aca="false">IF(ISNUMBER($BX830),IF($BX830&gt;=2018,1,0),"")</f>
        <v>1</v>
      </c>
      <c r="AC830" s="0" t="n">
        <f aca="false">IF(ISNUMBER($BX830),IF($BX830&gt;=2019,1,0),"")</f>
        <v>1</v>
      </c>
      <c r="AD830" s="0" t="n">
        <f aca="false">IF($L830&lt;&gt;"",IF($L830&gt;2013,1,0),"")</f>
        <v>1</v>
      </c>
      <c r="AE830" s="0" t="n">
        <f aca="false">IF($L830&lt;&gt;"",1+IF($L830&gt;2011,1,0)+IF($L830&gt;2014,1,0),"")</f>
        <v>2</v>
      </c>
      <c r="AF830" s="0" t="s">
        <v>747</v>
      </c>
      <c r="AG830" s="0" t="s">
        <v>88</v>
      </c>
      <c r="AH830" s="0" t="s">
        <v>89</v>
      </c>
      <c r="AI830" s="0" t="s">
        <v>90</v>
      </c>
      <c r="AJ830" s="0" t="s">
        <v>90</v>
      </c>
      <c r="AK830" s="0" t="str">
        <f aca="false">IF(AND($CF830&lt;&gt;"",IFERROR(INDEX(subsample_country_map!$B:$B,MATCH($CF830,subsample_country_map!$A:$A,0)),"")&lt;&gt;""),INDEX(subsample_country_map!$B:$B,MATCH($CF830,subsample_country_map!$A:$A,0)),INDEX(lookup!$AA:$AA,MATCH($A830,lookup!$A:$A,0)))</f>
        <v>99_NCE</v>
      </c>
      <c r="AL830" s="0" t="str">
        <f aca="false">IF(AND($CF830&lt;&gt;"",IFERROR(INDEX(subsample_country_map!$C:$C,MATCH($CF830,subsample_country_map!$A:$A,0)),"")&lt;&gt;""),INDEX(subsample_country_map!$C:$C,MATCH($CF830,subsample_country_map!$A:$A,0)),INDEX(lookup!$AB:$AB,MATCH($A830,lookup!$A:$A,0)))</f>
        <v>99_NCE</v>
      </c>
      <c r="AM830" s="0" t="str">
        <f aca="false">IF(AND($CF830&lt;&gt;"",IFERROR(INDEX(subsample_country_map!$D:$D,MATCH($CF830,subsample_country_map!$A:$A,0)),"")&lt;&gt;""),INDEX(subsample_country_map!$D:$D,MATCH($CF830,subsample_country_map!$A:$A,0)),INDEX(lookup!$AC:$AC,MATCH($A830,lookup!$A:$A,0)))</f>
        <v>99_NCE</v>
      </c>
      <c r="AN830" s="0" t="str">
        <f aca="false">IF(AND($CF830&lt;&gt;"",IFERROR(INDEX(subsample_country_map!$E:$E,MATCH($CF830,subsample_country_map!$A:$A,0)),"")&lt;&gt;""),INDEX(subsample_country_map!$E:$E,MATCH($CF830,subsample_country_map!$A:$A,0)),INDEX(lookup!$AD:$AD,MATCH($A830,lookup!$A:$A,0)))</f>
        <v>99_NCE</v>
      </c>
      <c r="AO830" s="0" t="str">
        <f aca="false">INDEX(lookup!$Y:$Y,MATCH($A830,lookup!$A:$A,0))</f>
        <v>0_published</v>
      </c>
      <c r="AP830" s="0" t="str">
        <f aca="false">INDEX(lookup!$Z:$Z,MATCH($A830,lookup!$A:$A,0))</f>
        <v>1_VHB high</v>
      </c>
      <c r="AQ830" s="0" t="str">
        <f aca="false">INDEX(lookup!$W:$W,MATCH($A830,lookup!$A:$A,0))</f>
        <v>1_fin/acc/econ</v>
      </c>
      <c r="AS830" s="0" t="s">
        <v>91</v>
      </c>
      <c r="AT830" s="0" t="s">
        <v>111</v>
      </c>
      <c r="AU830" s="0" t="s">
        <v>93</v>
      </c>
      <c r="AV830" s="0" t="s">
        <v>446</v>
      </c>
      <c r="AW830" s="0" t="s">
        <v>3074</v>
      </c>
      <c r="BA830" s="0" t="n">
        <v>30419</v>
      </c>
      <c r="BB830" s="0" t="s">
        <v>96</v>
      </c>
      <c r="BC830" s="0" t="s">
        <v>122</v>
      </c>
      <c r="BD830" s="0" t="s">
        <v>3064</v>
      </c>
      <c r="BE830" s="0" t="s">
        <v>3098</v>
      </c>
      <c r="BF830" s="0" t="s">
        <v>3099</v>
      </c>
      <c r="BI830" s="0" t="s">
        <v>3100</v>
      </c>
      <c r="BJ830" s="0" t="s">
        <v>3083</v>
      </c>
      <c r="BK830" s="0" t="s">
        <v>144</v>
      </c>
      <c r="BL830" s="0" t="s">
        <v>3106</v>
      </c>
      <c r="BM830" s="0" t="s">
        <v>3073</v>
      </c>
      <c r="BN830" s="0" t="s">
        <v>3067</v>
      </c>
      <c r="BO830" s="0" t="s">
        <v>105</v>
      </c>
      <c r="BP830" s="0" t="s">
        <v>3062</v>
      </c>
      <c r="BQ830" s="0" t="s">
        <v>127</v>
      </c>
      <c r="BT830" s="0" t="n">
        <v>0</v>
      </c>
      <c r="BU830" s="0" t="s">
        <v>3068</v>
      </c>
      <c r="BW830" s="0" t="n">
        <v>2007</v>
      </c>
      <c r="BX830" s="0" t="n">
        <v>2020</v>
      </c>
      <c r="BY830" s="0" t="s">
        <v>3069</v>
      </c>
      <c r="BZ830" s="0" t="n">
        <v>2013.5</v>
      </c>
      <c r="CA830" s="0" t="n">
        <v>0.357142857142857</v>
      </c>
      <c r="CB830" s="0" t="n">
        <v>0</v>
      </c>
      <c r="CC830" s="0" t="n">
        <v>1</v>
      </c>
      <c r="CD830" s="0" t="n">
        <v>-0.0194930118707626</v>
      </c>
      <c r="CE830" s="0" t="n">
        <v>1</v>
      </c>
    </row>
    <row r="831" customFormat="false" ht="15" hidden="false" customHeight="false" outlineLevel="0" collapsed="false">
      <c r="A831" s="0" t="s">
        <v>3062</v>
      </c>
      <c r="B831" s="0" t="n">
        <v>2136</v>
      </c>
      <c r="C831" s="0" t="n">
        <v>-0.0405788258753805</v>
      </c>
      <c r="D831" s="0" t="n">
        <v>38803</v>
      </c>
      <c r="E831" s="0" t="n">
        <f aca="false">IF(ISNUMBER($BA831),$BA831,IF(AND(ISNUMBER($D831),ISNUMBER($BW831),ISNUMBER($BX831)),$D831*($BX831-$BW831+1),""))</f>
        <v>38803</v>
      </c>
      <c r="H831" s="0" t="s">
        <v>118</v>
      </c>
      <c r="I831" s="0" t="s">
        <v>344</v>
      </c>
      <c r="J831" s="0" t="n">
        <f aca="false">IF($BW831&lt;&gt;"",$BW831,"")</f>
        <v>2007</v>
      </c>
      <c r="K831" s="0" t="n">
        <f aca="false">IF($BX831&lt;&gt;"",$BX831,"")</f>
        <v>2020</v>
      </c>
      <c r="L831" s="0" t="n">
        <f aca="false">IF(AND(ISNUMBER($BW831),ISNUMBER($BX831)),($BW831+$BX831)/2,"")</f>
        <v>2013.5</v>
      </c>
      <c r="M831" s="0" t="n">
        <f aca="false">IF($L831&lt;&gt;"",$L831,"")</f>
        <v>2013.5</v>
      </c>
      <c r="N831" s="0" t="n">
        <f aca="false">IF(AND(ISNUMBER($BW831),ISNUMBER($BX831)),MIN(1,MAX(0,($BX831-2016+1)/($BX831-$BW831+1))),"")</f>
        <v>0.357142857142857</v>
      </c>
      <c r="O831" s="0" t="n">
        <f aca="false">IF(AND(ISNUMBER($BW831),ISNUMBER($BX831)),MIN(1,MAX(0,($BX831-2017+1)/($BX831-$BW831+1))),"")</f>
        <v>0.285714285714286</v>
      </c>
      <c r="P831" s="0" t="n">
        <f aca="false">IF(AND(ISNUMBER($BW831),ISNUMBER($BX831)),MIN(1,MAX(0,($BX831-2018+1)/($BX831-$BW831+1))),"")</f>
        <v>0.214285714285714</v>
      </c>
      <c r="Q831" s="0" t="n">
        <f aca="false">IF(AND(ISNUMBER($BW831),ISNUMBER($BX831)),MIN(1,MAX(0,($BX831-2019+1)/($BX831-$BW831+1))),"")</f>
        <v>0.142857142857143</v>
      </c>
      <c r="R831" s="0" t="n">
        <f aca="false">IF(AND(ISNUMBER($BW831),ISNUMBER($BX831)),MIN(1,MAX(0,($BX831-2016+1)/($BX831-$BW831+1))),"")</f>
        <v>0.357142857142857</v>
      </c>
      <c r="S831" s="0" t="n">
        <f aca="false">IF($L831&lt;&gt;"",IF($L831&gt;=2015.5,1,0),"")</f>
        <v>0</v>
      </c>
      <c r="T831" s="0" t="n">
        <f aca="false">IF($L831&lt;&gt;"",IF($L831&gt;=2016,1,0),"")</f>
        <v>0</v>
      </c>
      <c r="U831" s="0" t="n">
        <f aca="false">IF(ISNUMBER($BX831),IF($BX831&gt;=2016,1,0),"")</f>
        <v>1</v>
      </c>
      <c r="V831" s="0" t="n">
        <f aca="false">IF(ISNUMBER($BW831),IF($BW831&gt;=2016,1,0),"")</f>
        <v>0</v>
      </c>
      <c r="W831" s="0" t="str">
        <f aca="false">IF(AND(ISNUMBER($BW831),ISNUMBER($BX831)),IF($BW831&gt;=2016,"post-only",IF($BX831&lt;2016,"pre-only","mixed")),"")</f>
        <v>mixed</v>
      </c>
      <c r="X831" s="0" t="n">
        <f aca="false">IF(AND(ISNUMBER($BW831),ISNUMBER($BX831)),MIN(1,MAX(0,($BX831-2017+1)/($BX831-$BW831+1))),"")</f>
        <v>0.285714285714286</v>
      </c>
      <c r="Y831" s="0" t="n">
        <f aca="false">IF(AND(ISNUMBER($BW831),ISNUMBER($BX831)),MIN(1,MAX(0,($BX831-2018+1)/($BX831-$BW831+1))),"")</f>
        <v>0.214285714285714</v>
      </c>
      <c r="Z831" s="0" t="n">
        <f aca="false">IF(AND(ISNUMBER($BW831),ISNUMBER($BX831)),MIN(1,MAX(0,($BX831-2019+1)/($BX831-$BW831+1))),"")</f>
        <v>0.142857142857143</v>
      </c>
      <c r="AA831" s="0" t="n">
        <f aca="false">IF(ISNUMBER($BX831),IF($BX831&gt;=2017,1,0),"")</f>
        <v>1</v>
      </c>
      <c r="AB831" s="0" t="n">
        <f aca="false">IF(ISNUMBER($BX831),IF($BX831&gt;=2018,1,0),"")</f>
        <v>1</v>
      </c>
      <c r="AC831" s="0" t="n">
        <f aca="false">IF(ISNUMBER($BX831),IF($BX831&gt;=2019,1,0),"")</f>
        <v>1</v>
      </c>
      <c r="AD831" s="0" t="n">
        <f aca="false">IF($L831&lt;&gt;"",IF($L831&gt;2013,1,0),"")</f>
        <v>1</v>
      </c>
      <c r="AE831" s="0" t="n">
        <f aca="false">IF($L831&lt;&gt;"",1+IF($L831&gt;2011,1,0)+IF($L831&gt;2014,1,0),"")</f>
        <v>2</v>
      </c>
      <c r="AF831" s="0" t="s">
        <v>747</v>
      </c>
      <c r="AG831" s="0" t="s">
        <v>88</v>
      </c>
      <c r="AH831" s="0" t="s">
        <v>89</v>
      </c>
      <c r="AI831" s="0" t="s">
        <v>90</v>
      </c>
      <c r="AJ831" s="0" t="s">
        <v>90</v>
      </c>
      <c r="AK831" s="0" t="str">
        <f aca="false">IF(AND($CF831&lt;&gt;"",IFERROR(INDEX(subsample_country_map!$B:$B,MATCH($CF831,subsample_country_map!$A:$A,0)),"")&lt;&gt;""),INDEX(subsample_country_map!$B:$B,MATCH($CF831,subsample_country_map!$A:$A,0)),INDEX(lookup!$AA:$AA,MATCH($A831,lookup!$A:$A,0)))</f>
        <v>99_NCE</v>
      </c>
      <c r="AL831" s="0" t="str">
        <f aca="false">IF(AND($CF831&lt;&gt;"",IFERROR(INDEX(subsample_country_map!$C:$C,MATCH($CF831,subsample_country_map!$A:$A,0)),"")&lt;&gt;""),INDEX(subsample_country_map!$C:$C,MATCH($CF831,subsample_country_map!$A:$A,0)),INDEX(lookup!$AB:$AB,MATCH($A831,lookup!$A:$A,0)))</f>
        <v>99_NCE</v>
      </c>
      <c r="AM831" s="0" t="str">
        <f aca="false">IF(AND($CF831&lt;&gt;"",IFERROR(INDEX(subsample_country_map!$D:$D,MATCH($CF831,subsample_country_map!$A:$A,0)),"")&lt;&gt;""),INDEX(subsample_country_map!$D:$D,MATCH($CF831,subsample_country_map!$A:$A,0)),INDEX(lookup!$AC:$AC,MATCH($A831,lookup!$A:$A,0)))</f>
        <v>99_NCE</v>
      </c>
      <c r="AN831" s="0" t="str">
        <f aca="false">IF(AND($CF831&lt;&gt;"",IFERROR(INDEX(subsample_country_map!$E:$E,MATCH($CF831,subsample_country_map!$A:$A,0)),"")&lt;&gt;""),INDEX(subsample_country_map!$E:$E,MATCH($CF831,subsample_country_map!$A:$A,0)),INDEX(lookup!$AD:$AD,MATCH($A831,lookup!$A:$A,0)))</f>
        <v>99_NCE</v>
      </c>
      <c r="AO831" s="0" t="str">
        <f aca="false">INDEX(lookup!$Y:$Y,MATCH($A831,lookup!$A:$A,0))</f>
        <v>0_published</v>
      </c>
      <c r="AP831" s="0" t="str">
        <f aca="false">INDEX(lookup!$Z:$Z,MATCH($A831,lookup!$A:$A,0))</f>
        <v>1_VHB high</v>
      </c>
      <c r="AQ831" s="0" t="str">
        <f aca="false">INDEX(lookup!$W:$W,MATCH($A831,lookup!$A:$A,0))</f>
        <v>1_fin/acc/econ</v>
      </c>
      <c r="AS831" s="0" t="s">
        <v>91</v>
      </c>
      <c r="AT831" s="0" t="s">
        <v>111</v>
      </c>
      <c r="AU831" s="0" t="s">
        <v>93</v>
      </c>
      <c r="AV831" s="0" t="s">
        <v>136</v>
      </c>
      <c r="AW831" s="0" t="s">
        <v>214</v>
      </c>
      <c r="BA831" s="0" t="n">
        <v>38803</v>
      </c>
      <c r="BB831" s="0" t="s">
        <v>96</v>
      </c>
      <c r="BC831" s="0" t="s">
        <v>122</v>
      </c>
      <c r="BD831" s="0" t="s">
        <v>3064</v>
      </c>
      <c r="BE831" s="0" t="s">
        <v>3098</v>
      </c>
      <c r="BF831" s="0" t="s">
        <v>3099</v>
      </c>
      <c r="BI831" s="0" t="s">
        <v>3107</v>
      </c>
      <c r="BJ831" s="0" t="s">
        <v>3065</v>
      </c>
      <c r="BK831" s="0" t="s">
        <v>144</v>
      </c>
      <c r="BL831" s="0" t="s">
        <v>3108</v>
      </c>
      <c r="BM831" s="0" t="s">
        <v>2103</v>
      </c>
      <c r="BN831" s="0" t="s">
        <v>3067</v>
      </c>
      <c r="BO831" s="0" t="s">
        <v>105</v>
      </c>
      <c r="BP831" s="0" t="s">
        <v>3062</v>
      </c>
      <c r="BQ831" s="0" t="s">
        <v>127</v>
      </c>
      <c r="BT831" s="0" t="n">
        <v>0</v>
      </c>
      <c r="BU831" s="0" t="s">
        <v>3068</v>
      </c>
      <c r="BW831" s="0" t="n">
        <v>2007</v>
      </c>
      <c r="BX831" s="0" t="n">
        <v>2020</v>
      </c>
      <c r="BY831" s="0" t="s">
        <v>3069</v>
      </c>
      <c r="BZ831" s="0" t="n">
        <v>2013.5</v>
      </c>
      <c r="CA831" s="0" t="n">
        <v>0.357142857142857</v>
      </c>
      <c r="CB831" s="0" t="n">
        <v>0</v>
      </c>
      <c r="CC831" s="0" t="n">
        <v>1</v>
      </c>
      <c r="CD831" s="0" t="n">
        <v>-0.0406011208275529</v>
      </c>
      <c r="CE831" s="0" t="n">
        <v>1</v>
      </c>
    </row>
    <row r="832" customFormat="false" ht="15" hidden="false" customHeight="false" outlineLevel="0" collapsed="false">
      <c r="A832" s="0" t="s">
        <v>3062</v>
      </c>
      <c r="B832" s="0" t="n">
        <v>2137</v>
      </c>
      <c r="C832" s="0" t="n">
        <v>-0.0494744085103334</v>
      </c>
      <c r="D832" s="0" t="n">
        <v>16693</v>
      </c>
      <c r="E832" s="0" t="n">
        <f aca="false">IF(ISNUMBER($BA832),$BA832,IF(AND(ISNUMBER($D832),ISNUMBER($BW832),ISNUMBER($BX832)),$D832*($BX832-$BW832+1),""))</f>
        <v>16693</v>
      </c>
      <c r="H832" s="0" t="s">
        <v>118</v>
      </c>
      <c r="I832" s="0" t="s">
        <v>344</v>
      </c>
      <c r="J832" s="0" t="n">
        <f aca="false">IF($BW832&lt;&gt;"",$BW832,"")</f>
        <v>2007</v>
      </c>
      <c r="K832" s="0" t="n">
        <f aca="false">IF($BX832&lt;&gt;"",$BX832,"")</f>
        <v>2020</v>
      </c>
      <c r="L832" s="0" t="n">
        <f aca="false">IF(AND(ISNUMBER($BW832),ISNUMBER($BX832)),($BW832+$BX832)/2,"")</f>
        <v>2013.5</v>
      </c>
      <c r="M832" s="0" t="n">
        <f aca="false">IF($L832&lt;&gt;"",$L832,"")</f>
        <v>2013.5</v>
      </c>
      <c r="N832" s="0" t="n">
        <f aca="false">IF(AND(ISNUMBER($BW832),ISNUMBER($BX832)),MIN(1,MAX(0,($BX832-2016+1)/($BX832-$BW832+1))),"")</f>
        <v>0.357142857142857</v>
      </c>
      <c r="O832" s="0" t="n">
        <f aca="false">IF(AND(ISNUMBER($BW832),ISNUMBER($BX832)),MIN(1,MAX(0,($BX832-2017+1)/($BX832-$BW832+1))),"")</f>
        <v>0.285714285714286</v>
      </c>
      <c r="P832" s="0" t="n">
        <f aca="false">IF(AND(ISNUMBER($BW832),ISNUMBER($BX832)),MIN(1,MAX(0,($BX832-2018+1)/($BX832-$BW832+1))),"")</f>
        <v>0.214285714285714</v>
      </c>
      <c r="Q832" s="0" t="n">
        <f aca="false">IF(AND(ISNUMBER($BW832),ISNUMBER($BX832)),MIN(1,MAX(0,($BX832-2019+1)/($BX832-$BW832+1))),"")</f>
        <v>0.142857142857143</v>
      </c>
      <c r="R832" s="0" t="n">
        <f aca="false">IF(AND(ISNUMBER($BW832),ISNUMBER($BX832)),MIN(1,MAX(0,($BX832-2016+1)/($BX832-$BW832+1))),"")</f>
        <v>0.357142857142857</v>
      </c>
      <c r="S832" s="0" t="n">
        <f aca="false">IF($L832&lt;&gt;"",IF($L832&gt;=2015.5,1,0),"")</f>
        <v>0</v>
      </c>
      <c r="T832" s="0" t="n">
        <f aca="false">IF($L832&lt;&gt;"",IF($L832&gt;=2016,1,0),"")</f>
        <v>0</v>
      </c>
      <c r="U832" s="0" t="n">
        <f aca="false">IF(ISNUMBER($BX832),IF($BX832&gt;=2016,1,0),"")</f>
        <v>1</v>
      </c>
      <c r="V832" s="0" t="n">
        <f aca="false">IF(ISNUMBER($BW832),IF($BW832&gt;=2016,1,0),"")</f>
        <v>0</v>
      </c>
      <c r="W832" s="0" t="str">
        <f aca="false">IF(AND(ISNUMBER($BW832),ISNUMBER($BX832)),IF($BW832&gt;=2016,"post-only",IF($BX832&lt;2016,"pre-only","mixed")),"")</f>
        <v>mixed</v>
      </c>
      <c r="X832" s="0" t="n">
        <f aca="false">IF(AND(ISNUMBER($BW832),ISNUMBER($BX832)),MIN(1,MAX(0,($BX832-2017+1)/($BX832-$BW832+1))),"")</f>
        <v>0.285714285714286</v>
      </c>
      <c r="Y832" s="0" t="n">
        <f aca="false">IF(AND(ISNUMBER($BW832),ISNUMBER($BX832)),MIN(1,MAX(0,($BX832-2018+1)/($BX832-$BW832+1))),"")</f>
        <v>0.214285714285714</v>
      </c>
      <c r="Z832" s="0" t="n">
        <f aca="false">IF(AND(ISNUMBER($BW832),ISNUMBER($BX832)),MIN(1,MAX(0,($BX832-2019+1)/($BX832-$BW832+1))),"")</f>
        <v>0.142857142857143</v>
      </c>
      <c r="AA832" s="0" t="n">
        <f aca="false">IF(ISNUMBER($BX832),IF($BX832&gt;=2017,1,0),"")</f>
        <v>1</v>
      </c>
      <c r="AB832" s="0" t="n">
        <f aca="false">IF(ISNUMBER($BX832),IF($BX832&gt;=2018,1,0),"")</f>
        <v>1</v>
      </c>
      <c r="AC832" s="0" t="n">
        <f aca="false">IF(ISNUMBER($BX832),IF($BX832&gt;=2019,1,0),"")</f>
        <v>1</v>
      </c>
      <c r="AD832" s="0" t="n">
        <f aca="false">IF($L832&lt;&gt;"",IF($L832&gt;2013,1,0),"")</f>
        <v>1</v>
      </c>
      <c r="AE832" s="0" t="n">
        <f aca="false">IF($L832&lt;&gt;"",1+IF($L832&gt;2011,1,0)+IF($L832&gt;2014,1,0),"")</f>
        <v>2</v>
      </c>
      <c r="AF832" s="0" t="s">
        <v>747</v>
      </c>
      <c r="AG832" s="0" t="s">
        <v>88</v>
      </c>
      <c r="AH832" s="0" t="s">
        <v>89</v>
      </c>
      <c r="AI832" s="0" t="s">
        <v>90</v>
      </c>
      <c r="AJ832" s="0" t="s">
        <v>90</v>
      </c>
      <c r="AK832" s="0" t="str">
        <f aca="false">IF(AND($CF832&lt;&gt;"",IFERROR(INDEX(subsample_country_map!$B:$B,MATCH($CF832,subsample_country_map!$A:$A,0)),"")&lt;&gt;""),INDEX(subsample_country_map!$B:$B,MATCH($CF832,subsample_country_map!$A:$A,0)),INDEX(lookup!$AA:$AA,MATCH($A832,lookup!$A:$A,0)))</f>
        <v>99_NCE</v>
      </c>
      <c r="AL832" s="0" t="str">
        <f aca="false">IF(AND($CF832&lt;&gt;"",IFERROR(INDEX(subsample_country_map!$C:$C,MATCH($CF832,subsample_country_map!$A:$A,0)),"")&lt;&gt;""),INDEX(subsample_country_map!$C:$C,MATCH($CF832,subsample_country_map!$A:$A,0)),INDEX(lookup!$AB:$AB,MATCH($A832,lookup!$A:$A,0)))</f>
        <v>99_NCE</v>
      </c>
      <c r="AM832" s="0" t="str">
        <f aca="false">IF(AND($CF832&lt;&gt;"",IFERROR(INDEX(subsample_country_map!$D:$D,MATCH($CF832,subsample_country_map!$A:$A,0)),"")&lt;&gt;""),INDEX(subsample_country_map!$D:$D,MATCH($CF832,subsample_country_map!$A:$A,0)),INDEX(lookup!$AC:$AC,MATCH($A832,lookup!$A:$A,0)))</f>
        <v>99_NCE</v>
      </c>
      <c r="AN832" s="0" t="str">
        <f aca="false">IF(AND($CF832&lt;&gt;"",IFERROR(INDEX(subsample_country_map!$E:$E,MATCH($CF832,subsample_country_map!$A:$A,0)),"")&lt;&gt;""),INDEX(subsample_country_map!$E:$E,MATCH($CF832,subsample_country_map!$A:$A,0)),INDEX(lookup!$AD:$AD,MATCH($A832,lookup!$A:$A,0)))</f>
        <v>99_NCE</v>
      </c>
      <c r="AO832" s="0" t="str">
        <f aca="false">INDEX(lookup!$Y:$Y,MATCH($A832,lookup!$A:$A,0))</f>
        <v>0_published</v>
      </c>
      <c r="AP832" s="0" t="str">
        <f aca="false">INDEX(lookup!$Z:$Z,MATCH($A832,lookup!$A:$A,0))</f>
        <v>1_VHB high</v>
      </c>
      <c r="AQ832" s="0" t="str">
        <f aca="false">INDEX(lookup!$W:$W,MATCH($A832,lookup!$A:$A,0))</f>
        <v>1_fin/acc/econ</v>
      </c>
      <c r="AS832" s="0" t="s">
        <v>91</v>
      </c>
      <c r="AT832" s="0" t="s">
        <v>111</v>
      </c>
      <c r="AU832" s="0" t="s">
        <v>93</v>
      </c>
      <c r="AV832" s="0" t="s">
        <v>488</v>
      </c>
      <c r="AW832" s="0" t="s">
        <v>3074</v>
      </c>
      <c r="BA832" s="0" t="n">
        <v>16693</v>
      </c>
      <c r="BB832" s="0" t="s">
        <v>96</v>
      </c>
      <c r="BC832" s="0" t="s">
        <v>122</v>
      </c>
      <c r="BD832" s="0" t="s">
        <v>3064</v>
      </c>
      <c r="BE832" s="0" t="s">
        <v>3109</v>
      </c>
      <c r="BF832" s="0" t="s">
        <v>3088</v>
      </c>
      <c r="BI832" s="0" t="s">
        <v>3107</v>
      </c>
      <c r="BJ832" s="0" t="s">
        <v>3089</v>
      </c>
      <c r="BK832" s="0" t="s">
        <v>144</v>
      </c>
      <c r="BL832" s="0" t="s">
        <v>3078</v>
      </c>
      <c r="BM832" s="0" t="s">
        <v>3073</v>
      </c>
      <c r="BN832" s="0" t="s">
        <v>3067</v>
      </c>
      <c r="BO832" s="0" t="s">
        <v>105</v>
      </c>
      <c r="BP832" s="0" t="s">
        <v>3062</v>
      </c>
      <c r="BQ832" s="0" t="s">
        <v>127</v>
      </c>
      <c r="BT832" s="0" t="n">
        <v>0</v>
      </c>
      <c r="BU832" s="0" t="s">
        <v>3068</v>
      </c>
      <c r="BW832" s="0" t="n">
        <v>2007</v>
      </c>
      <c r="BX832" s="0" t="n">
        <v>2020</v>
      </c>
      <c r="BY832" s="0" t="s">
        <v>3069</v>
      </c>
      <c r="BZ832" s="0" t="n">
        <v>2013.5</v>
      </c>
      <c r="CA832" s="0" t="n">
        <v>0.357142857142857</v>
      </c>
      <c r="CB832" s="0" t="n">
        <v>0</v>
      </c>
      <c r="CC832" s="0" t="n">
        <v>1</v>
      </c>
      <c r="CD832" s="0" t="n">
        <v>-0.0495148343494386</v>
      </c>
      <c r="CE832" s="0" t="n">
        <v>1</v>
      </c>
    </row>
    <row r="833" customFormat="false" ht="15" hidden="false" customHeight="false" outlineLevel="0" collapsed="false">
      <c r="A833" s="0" t="s">
        <v>3062</v>
      </c>
      <c r="B833" s="0" t="n">
        <v>2138</v>
      </c>
      <c r="C833" s="0" t="n">
        <v>-0.0579437530887705</v>
      </c>
      <c r="D833" s="0" t="n">
        <v>13726</v>
      </c>
      <c r="E833" s="0" t="n">
        <f aca="false">IF(ISNUMBER($BA833),$BA833,IF(AND(ISNUMBER($D833),ISNUMBER($BW833),ISNUMBER($BX833)),$D833*($BX833-$BW833+1),""))</f>
        <v>13726</v>
      </c>
      <c r="H833" s="0" t="s">
        <v>118</v>
      </c>
      <c r="I833" s="0" t="s">
        <v>344</v>
      </c>
      <c r="J833" s="0" t="n">
        <f aca="false">IF($BW833&lt;&gt;"",$BW833,"")</f>
        <v>2007</v>
      </c>
      <c r="K833" s="0" t="n">
        <f aca="false">IF($BX833&lt;&gt;"",$BX833,"")</f>
        <v>2020</v>
      </c>
      <c r="L833" s="0" t="n">
        <f aca="false">IF(AND(ISNUMBER($BW833),ISNUMBER($BX833)),($BW833+$BX833)/2,"")</f>
        <v>2013.5</v>
      </c>
      <c r="M833" s="0" t="n">
        <f aca="false">IF($L833&lt;&gt;"",$L833,"")</f>
        <v>2013.5</v>
      </c>
      <c r="N833" s="0" t="n">
        <f aca="false">IF(AND(ISNUMBER($BW833),ISNUMBER($BX833)),MIN(1,MAX(0,($BX833-2016+1)/($BX833-$BW833+1))),"")</f>
        <v>0.357142857142857</v>
      </c>
      <c r="O833" s="0" t="n">
        <f aca="false">IF(AND(ISNUMBER($BW833),ISNUMBER($BX833)),MIN(1,MAX(0,($BX833-2017+1)/($BX833-$BW833+1))),"")</f>
        <v>0.285714285714286</v>
      </c>
      <c r="P833" s="0" t="n">
        <f aca="false">IF(AND(ISNUMBER($BW833),ISNUMBER($BX833)),MIN(1,MAX(0,($BX833-2018+1)/($BX833-$BW833+1))),"")</f>
        <v>0.214285714285714</v>
      </c>
      <c r="Q833" s="0" t="n">
        <f aca="false">IF(AND(ISNUMBER($BW833),ISNUMBER($BX833)),MIN(1,MAX(0,($BX833-2019+1)/($BX833-$BW833+1))),"")</f>
        <v>0.142857142857143</v>
      </c>
      <c r="R833" s="0" t="n">
        <f aca="false">IF(AND(ISNUMBER($BW833),ISNUMBER($BX833)),MIN(1,MAX(0,($BX833-2016+1)/($BX833-$BW833+1))),"")</f>
        <v>0.357142857142857</v>
      </c>
      <c r="S833" s="0" t="n">
        <f aca="false">IF($L833&lt;&gt;"",IF($L833&gt;=2015.5,1,0),"")</f>
        <v>0</v>
      </c>
      <c r="T833" s="0" t="n">
        <f aca="false">IF($L833&lt;&gt;"",IF($L833&gt;=2016,1,0),"")</f>
        <v>0</v>
      </c>
      <c r="U833" s="0" t="n">
        <f aca="false">IF(ISNUMBER($BX833),IF($BX833&gt;=2016,1,0),"")</f>
        <v>1</v>
      </c>
      <c r="V833" s="0" t="n">
        <f aca="false">IF(ISNUMBER($BW833),IF($BW833&gt;=2016,1,0),"")</f>
        <v>0</v>
      </c>
      <c r="W833" s="0" t="str">
        <f aca="false">IF(AND(ISNUMBER($BW833),ISNUMBER($BX833)),IF($BW833&gt;=2016,"post-only",IF($BX833&lt;2016,"pre-only","mixed")),"")</f>
        <v>mixed</v>
      </c>
      <c r="X833" s="0" t="n">
        <f aca="false">IF(AND(ISNUMBER($BW833),ISNUMBER($BX833)),MIN(1,MAX(0,($BX833-2017+1)/($BX833-$BW833+1))),"")</f>
        <v>0.285714285714286</v>
      </c>
      <c r="Y833" s="0" t="n">
        <f aca="false">IF(AND(ISNUMBER($BW833),ISNUMBER($BX833)),MIN(1,MAX(0,($BX833-2018+1)/($BX833-$BW833+1))),"")</f>
        <v>0.214285714285714</v>
      </c>
      <c r="Z833" s="0" t="n">
        <f aca="false">IF(AND(ISNUMBER($BW833),ISNUMBER($BX833)),MIN(1,MAX(0,($BX833-2019+1)/($BX833-$BW833+1))),"")</f>
        <v>0.142857142857143</v>
      </c>
      <c r="AA833" s="0" t="n">
        <f aca="false">IF(ISNUMBER($BX833),IF($BX833&gt;=2017,1,0),"")</f>
        <v>1</v>
      </c>
      <c r="AB833" s="0" t="n">
        <f aca="false">IF(ISNUMBER($BX833),IF($BX833&gt;=2018,1,0),"")</f>
        <v>1</v>
      </c>
      <c r="AC833" s="0" t="n">
        <f aca="false">IF(ISNUMBER($BX833),IF($BX833&gt;=2019,1,0),"")</f>
        <v>1</v>
      </c>
      <c r="AD833" s="0" t="n">
        <f aca="false">IF($L833&lt;&gt;"",IF($L833&gt;2013,1,0),"")</f>
        <v>1</v>
      </c>
      <c r="AE833" s="0" t="n">
        <f aca="false">IF($L833&lt;&gt;"",1+IF($L833&gt;2011,1,0)+IF($L833&gt;2014,1,0),"")</f>
        <v>2</v>
      </c>
      <c r="AF833" s="0" t="s">
        <v>747</v>
      </c>
      <c r="AG833" s="0" t="s">
        <v>88</v>
      </c>
      <c r="AH833" s="0" t="s">
        <v>89</v>
      </c>
      <c r="AI833" s="0" t="s">
        <v>90</v>
      </c>
      <c r="AJ833" s="0" t="s">
        <v>90</v>
      </c>
      <c r="AK833" s="0" t="str">
        <f aca="false">IF(AND($CF833&lt;&gt;"",IFERROR(INDEX(subsample_country_map!$B:$B,MATCH($CF833,subsample_country_map!$A:$A,0)),"")&lt;&gt;""),INDEX(subsample_country_map!$B:$B,MATCH($CF833,subsample_country_map!$A:$A,0)),INDEX(lookup!$AA:$AA,MATCH($A833,lookup!$A:$A,0)))</f>
        <v>99_NCE</v>
      </c>
      <c r="AL833" s="0" t="str">
        <f aca="false">IF(AND($CF833&lt;&gt;"",IFERROR(INDEX(subsample_country_map!$C:$C,MATCH($CF833,subsample_country_map!$A:$A,0)),"")&lt;&gt;""),INDEX(subsample_country_map!$C:$C,MATCH($CF833,subsample_country_map!$A:$A,0)),INDEX(lookup!$AB:$AB,MATCH($A833,lookup!$A:$A,0)))</f>
        <v>99_NCE</v>
      </c>
      <c r="AM833" s="0" t="str">
        <f aca="false">IF(AND($CF833&lt;&gt;"",IFERROR(INDEX(subsample_country_map!$D:$D,MATCH($CF833,subsample_country_map!$A:$A,0)),"")&lt;&gt;""),INDEX(subsample_country_map!$D:$D,MATCH($CF833,subsample_country_map!$A:$A,0)),INDEX(lookup!$AC:$AC,MATCH($A833,lookup!$A:$A,0)))</f>
        <v>99_NCE</v>
      </c>
      <c r="AN833" s="0" t="str">
        <f aca="false">IF(AND($CF833&lt;&gt;"",IFERROR(INDEX(subsample_country_map!$E:$E,MATCH($CF833,subsample_country_map!$A:$A,0)),"")&lt;&gt;""),INDEX(subsample_country_map!$E:$E,MATCH($CF833,subsample_country_map!$A:$A,0)),INDEX(lookup!$AD:$AD,MATCH($A833,lookup!$A:$A,0)))</f>
        <v>99_NCE</v>
      </c>
      <c r="AO833" s="0" t="str">
        <f aca="false">INDEX(lookup!$Y:$Y,MATCH($A833,lookup!$A:$A,0))</f>
        <v>0_published</v>
      </c>
      <c r="AP833" s="0" t="str">
        <f aca="false">INDEX(lookup!$Z:$Z,MATCH($A833,lookup!$A:$A,0))</f>
        <v>1_VHB high</v>
      </c>
      <c r="AQ833" s="0" t="str">
        <f aca="false">INDEX(lookup!$W:$W,MATCH($A833,lookup!$A:$A,0))</f>
        <v>1_fin/acc/econ</v>
      </c>
      <c r="AS833" s="0" t="s">
        <v>91</v>
      </c>
      <c r="AT833" s="0" t="s">
        <v>111</v>
      </c>
      <c r="AU833" s="0" t="s">
        <v>93</v>
      </c>
      <c r="AV833" s="0" t="s">
        <v>2637</v>
      </c>
      <c r="AW833" s="0" t="s">
        <v>3074</v>
      </c>
      <c r="BA833" s="0" t="n">
        <v>13726</v>
      </c>
      <c r="BB833" s="0" t="s">
        <v>96</v>
      </c>
      <c r="BC833" s="0" t="s">
        <v>122</v>
      </c>
      <c r="BD833" s="0" t="s">
        <v>3064</v>
      </c>
      <c r="BE833" s="0" t="s">
        <v>3109</v>
      </c>
      <c r="BF833" s="0" t="s">
        <v>3092</v>
      </c>
      <c r="BI833" s="0" t="s">
        <v>3107</v>
      </c>
      <c r="BJ833" s="0" t="s">
        <v>3093</v>
      </c>
      <c r="BK833" s="0" t="s">
        <v>144</v>
      </c>
      <c r="BL833" s="0" t="s">
        <v>3110</v>
      </c>
      <c r="BM833" s="0" t="s">
        <v>3073</v>
      </c>
      <c r="BN833" s="0" t="s">
        <v>3067</v>
      </c>
      <c r="BO833" s="0" t="s">
        <v>105</v>
      </c>
      <c r="BP833" s="0" t="s">
        <v>3062</v>
      </c>
      <c r="BQ833" s="0" t="s">
        <v>127</v>
      </c>
      <c r="BT833" s="0" t="n">
        <v>0</v>
      </c>
      <c r="BU833" s="0" t="s">
        <v>3068</v>
      </c>
      <c r="BW833" s="0" t="n">
        <v>2007</v>
      </c>
      <c r="BX833" s="0" t="n">
        <v>2020</v>
      </c>
      <c r="BY833" s="0" t="s">
        <v>3069</v>
      </c>
      <c r="BZ833" s="0" t="n">
        <v>2013.5</v>
      </c>
      <c r="CA833" s="0" t="n">
        <v>0.357142857142857</v>
      </c>
      <c r="CB833" s="0" t="n">
        <v>0</v>
      </c>
      <c r="CC833" s="0" t="n">
        <v>1</v>
      </c>
      <c r="CD833" s="0" t="n">
        <v>-0.0580087323411113</v>
      </c>
      <c r="CE833" s="0" t="n">
        <v>1</v>
      </c>
    </row>
    <row r="834" customFormat="false" ht="15" hidden="false" customHeight="false" outlineLevel="0" collapsed="false">
      <c r="A834" s="0" t="s">
        <v>3062</v>
      </c>
      <c r="B834" s="0" t="n">
        <v>2139</v>
      </c>
      <c r="C834" s="0" t="n">
        <v>-0.031519142197535</v>
      </c>
      <c r="D834" s="0" t="n">
        <v>30419</v>
      </c>
      <c r="E834" s="0" t="n">
        <f aca="false">IF(ISNUMBER($BA834),$BA834,IF(AND(ISNUMBER($D834),ISNUMBER($BW834),ISNUMBER($BX834)),$D834*($BX834-$BW834+1),""))</f>
        <v>30419</v>
      </c>
      <c r="H834" s="0" t="s">
        <v>118</v>
      </c>
      <c r="I834" s="0" t="s">
        <v>344</v>
      </c>
      <c r="J834" s="0" t="n">
        <f aca="false">IF($BW834&lt;&gt;"",$BW834,"")</f>
        <v>2007</v>
      </c>
      <c r="K834" s="0" t="n">
        <f aca="false">IF($BX834&lt;&gt;"",$BX834,"")</f>
        <v>2020</v>
      </c>
      <c r="L834" s="0" t="n">
        <f aca="false">IF(AND(ISNUMBER($BW834),ISNUMBER($BX834)),($BW834+$BX834)/2,"")</f>
        <v>2013.5</v>
      </c>
      <c r="M834" s="0" t="n">
        <f aca="false">IF($L834&lt;&gt;"",$L834,"")</f>
        <v>2013.5</v>
      </c>
      <c r="N834" s="0" t="n">
        <f aca="false">IF(AND(ISNUMBER($BW834),ISNUMBER($BX834)),MIN(1,MAX(0,($BX834-2016+1)/($BX834-$BW834+1))),"")</f>
        <v>0.357142857142857</v>
      </c>
      <c r="O834" s="0" t="n">
        <f aca="false">IF(AND(ISNUMBER($BW834),ISNUMBER($BX834)),MIN(1,MAX(0,($BX834-2017+1)/($BX834-$BW834+1))),"")</f>
        <v>0.285714285714286</v>
      </c>
      <c r="P834" s="0" t="n">
        <f aca="false">IF(AND(ISNUMBER($BW834),ISNUMBER($BX834)),MIN(1,MAX(0,($BX834-2018+1)/($BX834-$BW834+1))),"")</f>
        <v>0.214285714285714</v>
      </c>
      <c r="Q834" s="0" t="n">
        <f aca="false">IF(AND(ISNUMBER($BW834),ISNUMBER($BX834)),MIN(1,MAX(0,($BX834-2019+1)/($BX834-$BW834+1))),"")</f>
        <v>0.142857142857143</v>
      </c>
      <c r="R834" s="0" t="n">
        <f aca="false">IF(AND(ISNUMBER($BW834),ISNUMBER($BX834)),MIN(1,MAX(0,($BX834-2016+1)/($BX834-$BW834+1))),"")</f>
        <v>0.357142857142857</v>
      </c>
      <c r="S834" s="0" t="n">
        <f aca="false">IF($L834&lt;&gt;"",IF($L834&gt;=2015.5,1,0),"")</f>
        <v>0</v>
      </c>
      <c r="T834" s="0" t="n">
        <f aca="false">IF($L834&lt;&gt;"",IF($L834&gt;=2016,1,0),"")</f>
        <v>0</v>
      </c>
      <c r="U834" s="0" t="n">
        <f aca="false">IF(ISNUMBER($BX834),IF($BX834&gt;=2016,1,0),"")</f>
        <v>1</v>
      </c>
      <c r="V834" s="0" t="n">
        <f aca="false">IF(ISNUMBER($BW834),IF($BW834&gt;=2016,1,0),"")</f>
        <v>0</v>
      </c>
      <c r="W834" s="0" t="str">
        <f aca="false">IF(AND(ISNUMBER($BW834),ISNUMBER($BX834)),IF($BW834&gt;=2016,"post-only",IF($BX834&lt;2016,"pre-only","mixed")),"")</f>
        <v>mixed</v>
      </c>
      <c r="X834" s="0" t="n">
        <f aca="false">IF(AND(ISNUMBER($BW834),ISNUMBER($BX834)),MIN(1,MAX(0,($BX834-2017+1)/($BX834-$BW834+1))),"")</f>
        <v>0.285714285714286</v>
      </c>
      <c r="Y834" s="0" t="n">
        <f aca="false">IF(AND(ISNUMBER($BW834),ISNUMBER($BX834)),MIN(1,MAX(0,($BX834-2018+1)/($BX834-$BW834+1))),"")</f>
        <v>0.214285714285714</v>
      </c>
      <c r="Z834" s="0" t="n">
        <f aca="false">IF(AND(ISNUMBER($BW834),ISNUMBER($BX834)),MIN(1,MAX(0,($BX834-2019+1)/($BX834-$BW834+1))),"")</f>
        <v>0.142857142857143</v>
      </c>
      <c r="AA834" s="0" t="n">
        <f aca="false">IF(ISNUMBER($BX834),IF($BX834&gt;=2017,1,0),"")</f>
        <v>1</v>
      </c>
      <c r="AB834" s="0" t="n">
        <f aca="false">IF(ISNUMBER($BX834),IF($BX834&gt;=2018,1,0),"")</f>
        <v>1</v>
      </c>
      <c r="AC834" s="0" t="n">
        <f aca="false">IF(ISNUMBER($BX834),IF($BX834&gt;=2019,1,0),"")</f>
        <v>1</v>
      </c>
      <c r="AD834" s="0" t="n">
        <f aca="false">IF($L834&lt;&gt;"",IF($L834&gt;2013,1,0),"")</f>
        <v>1</v>
      </c>
      <c r="AE834" s="0" t="n">
        <f aca="false">IF($L834&lt;&gt;"",1+IF($L834&gt;2011,1,0)+IF($L834&gt;2014,1,0),"")</f>
        <v>2</v>
      </c>
      <c r="AF834" s="0" t="s">
        <v>747</v>
      </c>
      <c r="AG834" s="0" t="s">
        <v>88</v>
      </c>
      <c r="AH834" s="0" t="s">
        <v>89</v>
      </c>
      <c r="AI834" s="0" t="s">
        <v>90</v>
      </c>
      <c r="AJ834" s="0" t="s">
        <v>90</v>
      </c>
      <c r="AK834" s="0" t="str">
        <f aca="false">IF(AND($CF834&lt;&gt;"",IFERROR(INDEX(subsample_country_map!$B:$B,MATCH($CF834,subsample_country_map!$A:$A,0)),"")&lt;&gt;""),INDEX(subsample_country_map!$B:$B,MATCH($CF834,subsample_country_map!$A:$A,0)),INDEX(lookup!$AA:$AA,MATCH($A834,lookup!$A:$A,0)))</f>
        <v>99_NCE</v>
      </c>
      <c r="AL834" s="0" t="str">
        <f aca="false">IF(AND($CF834&lt;&gt;"",IFERROR(INDEX(subsample_country_map!$C:$C,MATCH($CF834,subsample_country_map!$A:$A,0)),"")&lt;&gt;""),INDEX(subsample_country_map!$C:$C,MATCH($CF834,subsample_country_map!$A:$A,0)),INDEX(lookup!$AB:$AB,MATCH($A834,lookup!$A:$A,0)))</f>
        <v>99_NCE</v>
      </c>
      <c r="AM834" s="0" t="str">
        <f aca="false">IF(AND($CF834&lt;&gt;"",IFERROR(INDEX(subsample_country_map!$D:$D,MATCH($CF834,subsample_country_map!$A:$A,0)),"")&lt;&gt;""),INDEX(subsample_country_map!$D:$D,MATCH($CF834,subsample_country_map!$A:$A,0)),INDEX(lookup!$AC:$AC,MATCH($A834,lookup!$A:$A,0)))</f>
        <v>99_NCE</v>
      </c>
      <c r="AN834" s="0" t="str">
        <f aca="false">IF(AND($CF834&lt;&gt;"",IFERROR(INDEX(subsample_country_map!$E:$E,MATCH($CF834,subsample_country_map!$A:$A,0)),"")&lt;&gt;""),INDEX(subsample_country_map!$E:$E,MATCH($CF834,subsample_country_map!$A:$A,0)),INDEX(lookup!$AD:$AD,MATCH($A834,lookup!$A:$A,0)))</f>
        <v>99_NCE</v>
      </c>
      <c r="AO834" s="0" t="str">
        <f aca="false">INDEX(lookup!$Y:$Y,MATCH($A834,lookup!$A:$A,0))</f>
        <v>0_published</v>
      </c>
      <c r="AP834" s="0" t="str">
        <f aca="false">INDEX(lookup!$Z:$Z,MATCH($A834,lookup!$A:$A,0))</f>
        <v>1_VHB high</v>
      </c>
      <c r="AQ834" s="0" t="str">
        <f aca="false">INDEX(lookup!$W:$W,MATCH($A834,lookup!$A:$A,0))</f>
        <v>1_fin/acc/econ</v>
      </c>
      <c r="AS834" s="0" t="s">
        <v>91</v>
      </c>
      <c r="AT834" s="0" t="s">
        <v>111</v>
      </c>
      <c r="AU834" s="0" t="s">
        <v>93</v>
      </c>
      <c r="AV834" s="0" t="s">
        <v>132</v>
      </c>
      <c r="AW834" s="0" t="s">
        <v>417</v>
      </c>
      <c r="BA834" s="0" t="n">
        <v>30419</v>
      </c>
      <c r="BB834" s="0" t="s">
        <v>96</v>
      </c>
      <c r="BC834" s="0" t="s">
        <v>122</v>
      </c>
      <c r="BD834" s="0" t="s">
        <v>3064</v>
      </c>
      <c r="BE834" s="0" t="s">
        <v>3098</v>
      </c>
      <c r="BF834" s="0" t="s">
        <v>3099</v>
      </c>
      <c r="BI834" s="0" t="s">
        <v>3107</v>
      </c>
      <c r="BJ834" s="0" t="s">
        <v>3095</v>
      </c>
      <c r="BK834" s="0" t="s">
        <v>144</v>
      </c>
      <c r="BL834" s="0" t="s">
        <v>3111</v>
      </c>
      <c r="BM834" s="0" t="s">
        <v>3073</v>
      </c>
      <c r="BN834" s="0" t="s">
        <v>3067</v>
      </c>
      <c r="BO834" s="0" t="s">
        <v>105</v>
      </c>
      <c r="BP834" s="0" t="s">
        <v>3062</v>
      </c>
      <c r="BQ834" s="0" t="s">
        <v>127</v>
      </c>
      <c r="BT834" s="0" t="n">
        <v>0</v>
      </c>
      <c r="BU834" s="0" t="s">
        <v>3068</v>
      </c>
      <c r="BW834" s="0" t="n">
        <v>2007</v>
      </c>
      <c r="BX834" s="0" t="n">
        <v>2020</v>
      </c>
      <c r="BY834" s="0" t="s">
        <v>3069</v>
      </c>
      <c r="BZ834" s="0" t="n">
        <v>2013.5</v>
      </c>
      <c r="CA834" s="0" t="n">
        <v>0.357142857142857</v>
      </c>
      <c r="CB834" s="0" t="n">
        <v>0</v>
      </c>
      <c r="CC834" s="0" t="n">
        <v>1</v>
      </c>
      <c r="CD834" s="0" t="n">
        <v>-0.0315295860539414</v>
      </c>
      <c r="CE834" s="0" t="n">
        <v>1</v>
      </c>
    </row>
    <row r="835" customFormat="false" ht="15" hidden="false" customHeight="false" outlineLevel="0" collapsed="false">
      <c r="A835" s="0" t="s">
        <v>3062</v>
      </c>
      <c r="B835" s="0" t="n">
        <v>2140</v>
      </c>
      <c r="C835" s="0" t="n">
        <v>-0.0322732282477174</v>
      </c>
      <c r="D835" s="0" t="n">
        <v>26796</v>
      </c>
      <c r="E835" s="0" t="n">
        <f aca="false">IF(ISNUMBER($BA835),$BA835,IF(AND(ISNUMBER($D835),ISNUMBER($BW835),ISNUMBER($BX835)),$D835*($BX835-$BW835+1),""))</f>
        <v>26796</v>
      </c>
      <c r="H835" s="0" t="s">
        <v>118</v>
      </c>
      <c r="I835" s="0" t="s">
        <v>344</v>
      </c>
      <c r="J835" s="0" t="n">
        <f aca="false">IF($BW835&lt;&gt;"",$BW835,"")</f>
        <v>2007</v>
      </c>
      <c r="K835" s="0" t="n">
        <f aca="false">IF($BX835&lt;&gt;"",$BX835,"")</f>
        <v>2020</v>
      </c>
      <c r="L835" s="0" t="n">
        <f aca="false">IF(AND(ISNUMBER($BW835),ISNUMBER($BX835)),($BW835+$BX835)/2,"")</f>
        <v>2013.5</v>
      </c>
      <c r="M835" s="0" t="n">
        <f aca="false">IF($L835&lt;&gt;"",$L835,"")</f>
        <v>2013.5</v>
      </c>
      <c r="N835" s="0" t="n">
        <f aca="false">IF(AND(ISNUMBER($BW835),ISNUMBER($BX835)),MIN(1,MAX(0,($BX835-2016+1)/($BX835-$BW835+1))),"")</f>
        <v>0.357142857142857</v>
      </c>
      <c r="O835" s="0" t="n">
        <f aca="false">IF(AND(ISNUMBER($BW835),ISNUMBER($BX835)),MIN(1,MAX(0,($BX835-2017+1)/($BX835-$BW835+1))),"")</f>
        <v>0.285714285714286</v>
      </c>
      <c r="P835" s="0" t="n">
        <f aca="false">IF(AND(ISNUMBER($BW835),ISNUMBER($BX835)),MIN(1,MAX(0,($BX835-2018+1)/($BX835-$BW835+1))),"")</f>
        <v>0.214285714285714</v>
      </c>
      <c r="Q835" s="0" t="n">
        <f aca="false">IF(AND(ISNUMBER($BW835),ISNUMBER($BX835)),MIN(1,MAX(0,($BX835-2019+1)/($BX835-$BW835+1))),"")</f>
        <v>0.142857142857143</v>
      </c>
      <c r="R835" s="0" t="n">
        <f aca="false">IF(AND(ISNUMBER($BW835),ISNUMBER($BX835)),MIN(1,MAX(0,($BX835-2016+1)/($BX835-$BW835+1))),"")</f>
        <v>0.357142857142857</v>
      </c>
      <c r="S835" s="0" t="n">
        <f aca="false">IF($L835&lt;&gt;"",IF($L835&gt;=2015.5,1,0),"")</f>
        <v>0</v>
      </c>
      <c r="T835" s="0" t="n">
        <f aca="false">IF($L835&lt;&gt;"",IF($L835&gt;=2016,1,0),"")</f>
        <v>0</v>
      </c>
      <c r="U835" s="0" t="n">
        <f aca="false">IF(ISNUMBER($BX835),IF($BX835&gt;=2016,1,0),"")</f>
        <v>1</v>
      </c>
      <c r="V835" s="0" t="n">
        <f aca="false">IF(ISNUMBER($BW835),IF($BW835&gt;=2016,1,0),"")</f>
        <v>0</v>
      </c>
      <c r="W835" s="0" t="str">
        <f aca="false">IF(AND(ISNUMBER($BW835),ISNUMBER($BX835)),IF($BW835&gt;=2016,"post-only",IF($BX835&lt;2016,"pre-only","mixed")),"")</f>
        <v>mixed</v>
      </c>
      <c r="X835" s="0" t="n">
        <f aca="false">IF(AND(ISNUMBER($BW835),ISNUMBER($BX835)),MIN(1,MAX(0,($BX835-2017+1)/($BX835-$BW835+1))),"")</f>
        <v>0.285714285714286</v>
      </c>
      <c r="Y835" s="0" t="n">
        <f aca="false">IF(AND(ISNUMBER($BW835),ISNUMBER($BX835)),MIN(1,MAX(0,($BX835-2018+1)/($BX835-$BW835+1))),"")</f>
        <v>0.214285714285714</v>
      </c>
      <c r="Z835" s="0" t="n">
        <f aca="false">IF(AND(ISNUMBER($BW835),ISNUMBER($BX835)),MIN(1,MAX(0,($BX835-2019+1)/($BX835-$BW835+1))),"")</f>
        <v>0.142857142857143</v>
      </c>
      <c r="AA835" s="0" t="n">
        <f aca="false">IF(ISNUMBER($BX835),IF($BX835&gt;=2017,1,0),"")</f>
        <v>1</v>
      </c>
      <c r="AB835" s="0" t="n">
        <f aca="false">IF(ISNUMBER($BX835),IF($BX835&gt;=2018,1,0),"")</f>
        <v>1</v>
      </c>
      <c r="AC835" s="0" t="n">
        <f aca="false">IF(ISNUMBER($BX835),IF($BX835&gt;=2019,1,0),"")</f>
        <v>1</v>
      </c>
      <c r="AD835" s="0" t="n">
        <f aca="false">IF($L835&lt;&gt;"",IF($L835&gt;2013,1,0),"")</f>
        <v>1</v>
      </c>
      <c r="AE835" s="0" t="n">
        <f aca="false">IF($L835&lt;&gt;"",1+IF($L835&gt;2011,1,0)+IF($L835&gt;2014,1,0),"")</f>
        <v>2</v>
      </c>
      <c r="AF835" s="0" t="s">
        <v>747</v>
      </c>
      <c r="AG835" s="0" t="s">
        <v>88</v>
      </c>
      <c r="AH835" s="0" t="s">
        <v>89</v>
      </c>
      <c r="AI835" s="0" t="s">
        <v>90</v>
      </c>
      <c r="AJ835" s="0" t="s">
        <v>90</v>
      </c>
      <c r="AK835" s="0" t="str">
        <f aca="false">IF(AND($CF835&lt;&gt;"",IFERROR(INDEX(subsample_country_map!$B:$B,MATCH($CF835,subsample_country_map!$A:$A,0)),"")&lt;&gt;""),INDEX(subsample_country_map!$B:$B,MATCH($CF835,subsample_country_map!$A:$A,0)),INDEX(lookup!$AA:$AA,MATCH($A835,lookup!$A:$A,0)))</f>
        <v>99_NCE</v>
      </c>
      <c r="AL835" s="0" t="str">
        <f aca="false">IF(AND($CF835&lt;&gt;"",IFERROR(INDEX(subsample_country_map!$C:$C,MATCH($CF835,subsample_country_map!$A:$A,0)),"")&lt;&gt;""),INDEX(subsample_country_map!$C:$C,MATCH($CF835,subsample_country_map!$A:$A,0)),INDEX(lookup!$AB:$AB,MATCH($A835,lookup!$A:$A,0)))</f>
        <v>99_NCE</v>
      </c>
      <c r="AM835" s="0" t="str">
        <f aca="false">IF(AND($CF835&lt;&gt;"",IFERROR(INDEX(subsample_country_map!$D:$D,MATCH($CF835,subsample_country_map!$A:$A,0)),"")&lt;&gt;""),INDEX(subsample_country_map!$D:$D,MATCH($CF835,subsample_country_map!$A:$A,0)),INDEX(lookup!$AC:$AC,MATCH($A835,lookup!$A:$A,0)))</f>
        <v>99_NCE</v>
      </c>
      <c r="AN835" s="0" t="str">
        <f aca="false">IF(AND($CF835&lt;&gt;"",IFERROR(INDEX(subsample_country_map!$E:$E,MATCH($CF835,subsample_country_map!$A:$A,0)),"")&lt;&gt;""),INDEX(subsample_country_map!$E:$E,MATCH($CF835,subsample_country_map!$A:$A,0)),INDEX(lookup!$AD:$AD,MATCH($A835,lookup!$A:$A,0)))</f>
        <v>99_NCE</v>
      </c>
      <c r="AO835" s="0" t="str">
        <f aca="false">INDEX(lookup!$Y:$Y,MATCH($A835,lookup!$A:$A,0))</f>
        <v>0_published</v>
      </c>
      <c r="AP835" s="0" t="str">
        <f aca="false">INDEX(lookup!$Z:$Z,MATCH($A835,lookup!$A:$A,0))</f>
        <v>1_VHB high</v>
      </c>
      <c r="AQ835" s="0" t="str">
        <f aca="false">INDEX(lookup!$W:$W,MATCH($A835,lookup!$A:$A,0))</f>
        <v>1_fin/acc/econ</v>
      </c>
      <c r="AS835" s="0" t="s">
        <v>91</v>
      </c>
      <c r="AT835" s="0" t="s">
        <v>397</v>
      </c>
      <c r="AU835" s="0" t="s">
        <v>93</v>
      </c>
      <c r="AV835" s="0" t="s">
        <v>236</v>
      </c>
      <c r="AW835" s="0" t="s">
        <v>229</v>
      </c>
      <c r="BA835" s="0" t="n">
        <v>26796</v>
      </c>
      <c r="BB835" s="0" t="s">
        <v>96</v>
      </c>
      <c r="BC835" s="0" t="s">
        <v>122</v>
      </c>
      <c r="BD835" s="0" t="s">
        <v>3064</v>
      </c>
      <c r="BE835" s="0" t="s">
        <v>98</v>
      </c>
      <c r="BI835" s="0" t="s">
        <v>3112</v>
      </c>
      <c r="BJ835" s="0" t="s">
        <v>3113</v>
      </c>
      <c r="BK835" s="0" t="s">
        <v>399</v>
      </c>
      <c r="BL835" s="0" t="s">
        <v>3114</v>
      </c>
      <c r="BM835" s="0" t="s">
        <v>3115</v>
      </c>
      <c r="BN835" s="0" t="s">
        <v>3067</v>
      </c>
      <c r="BO835" s="0" t="s">
        <v>105</v>
      </c>
      <c r="BP835" s="0" t="s">
        <v>3062</v>
      </c>
      <c r="BQ835" s="0" t="s">
        <v>127</v>
      </c>
      <c r="BT835" s="0" t="n">
        <v>0</v>
      </c>
      <c r="BU835" s="0" t="s">
        <v>3068</v>
      </c>
      <c r="BW835" s="0" t="n">
        <v>2007</v>
      </c>
      <c r="BX835" s="0" t="n">
        <v>2020</v>
      </c>
      <c r="BY835" s="0" t="s">
        <v>3069</v>
      </c>
      <c r="BZ835" s="0" t="n">
        <v>2013.5</v>
      </c>
      <c r="CA835" s="0" t="n">
        <v>0.357142857142857</v>
      </c>
      <c r="CB835" s="0" t="n">
        <v>0</v>
      </c>
      <c r="CC835" s="0" t="n">
        <v>1</v>
      </c>
      <c r="CD835" s="0" t="n">
        <v>-0.0322844401033617</v>
      </c>
      <c r="CE835" s="0" t="n">
        <v>1</v>
      </c>
    </row>
    <row r="836" customFormat="false" ht="15" hidden="false" customHeight="false" outlineLevel="0" collapsed="false">
      <c r="A836" s="0" t="s">
        <v>3062</v>
      </c>
      <c r="B836" s="0" t="n">
        <v>2141</v>
      </c>
      <c r="C836" s="0" t="n">
        <v>-0.0427234519990728</v>
      </c>
      <c r="D836" s="0" t="n">
        <v>26796</v>
      </c>
      <c r="E836" s="0" t="n">
        <f aca="false">IF(ISNUMBER($BA836),$BA836,IF(AND(ISNUMBER($D836),ISNUMBER($BW836),ISNUMBER($BX836)),$D836*($BX836-$BW836+1),""))</f>
        <v>26796</v>
      </c>
      <c r="H836" s="0" t="s">
        <v>118</v>
      </c>
      <c r="I836" s="0" t="s">
        <v>344</v>
      </c>
      <c r="J836" s="0" t="n">
        <f aca="false">IF($BW836&lt;&gt;"",$BW836,"")</f>
        <v>2007</v>
      </c>
      <c r="K836" s="0" t="n">
        <f aca="false">IF($BX836&lt;&gt;"",$BX836,"")</f>
        <v>2020</v>
      </c>
      <c r="L836" s="0" t="n">
        <f aca="false">IF(AND(ISNUMBER($BW836),ISNUMBER($BX836)),($BW836+$BX836)/2,"")</f>
        <v>2013.5</v>
      </c>
      <c r="M836" s="0" t="n">
        <f aca="false">IF($L836&lt;&gt;"",$L836,"")</f>
        <v>2013.5</v>
      </c>
      <c r="N836" s="0" t="n">
        <f aca="false">IF(AND(ISNUMBER($BW836),ISNUMBER($BX836)),MIN(1,MAX(0,($BX836-2016+1)/($BX836-$BW836+1))),"")</f>
        <v>0.357142857142857</v>
      </c>
      <c r="O836" s="0" t="n">
        <f aca="false">IF(AND(ISNUMBER($BW836),ISNUMBER($BX836)),MIN(1,MAX(0,($BX836-2017+1)/($BX836-$BW836+1))),"")</f>
        <v>0.285714285714286</v>
      </c>
      <c r="P836" s="0" t="n">
        <f aca="false">IF(AND(ISNUMBER($BW836),ISNUMBER($BX836)),MIN(1,MAX(0,($BX836-2018+1)/($BX836-$BW836+1))),"")</f>
        <v>0.214285714285714</v>
      </c>
      <c r="Q836" s="0" t="n">
        <f aca="false">IF(AND(ISNUMBER($BW836),ISNUMBER($BX836)),MIN(1,MAX(0,($BX836-2019+1)/($BX836-$BW836+1))),"")</f>
        <v>0.142857142857143</v>
      </c>
      <c r="R836" s="0" t="n">
        <f aca="false">IF(AND(ISNUMBER($BW836),ISNUMBER($BX836)),MIN(1,MAX(0,($BX836-2016+1)/($BX836-$BW836+1))),"")</f>
        <v>0.357142857142857</v>
      </c>
      <c r="S836" s="0" t="n">
        <f aca="false">IF($L836&lt;&gt;"",IF($L836&gt;=2015.5,1,0),"")</f>
        <v>0</v>
      </c>
      <c r="T836" s="0" t="n">
        <f aca="false">IF($L836&lt;&gt;"",IF($L836&gt;=2016,1,0),"")</f>
        <v>0</v>
      </c>
      <c r="U836" s="0" t="n">
        <f aca="false">IF(ISNUMBER($BX836),IF($BX836&gt;=2016,1,0),"")</f>
        <v>1</v>
      </c>
      <c r="V836" s="0" t="n">
        <f aca="false">IF(ISNUMBER($BW836),IF($BW836&gt;=2016,1,0),"")</f>
        <v>0</v>
      </c>
      <c r="W836" s="0" t="str">
        <f aca="false">IF(AND(ISNUMBER($BW836),ISNUMBER($BX836)),IF($BW836&gt;=2016,"post-only",IF($BX836&lt;2016,"pre-only","mixed")),"")</f>
        <v>mixed</v>
      </c>
      <c r="X836" s="0" t="n">
        <f aca="false">IF(AND(ISNUMBER($BW836),ISNUMBER($BX836)),MIN(1,MAX(0,($BX836-2017+1)/($BX836-$BW836+1))),"")</f>
        <v>0.285714285714286</v>
      </c>
      <c r="Y836" s="0" t="n">
        <f aca="false">IF(AND(ISNUMBER($BW836),ISNUMBER($BX836)),MIN(1,MAX(0,($BX836-2018+1)/($BX836-$BW836+1))),"")</f>
        <v>0.214285714285714</v>
      </c>
      <c r="Z836" s="0" t="n">
        <f aca="false">IF(AND(ISNUMBER($BW836),ISNUMBER($BX836)),MIN(1,MAX(0,($BX836-2019+1)/($BX836-$BW836+1))),"")</f>
        <v>0.142857142857143</v>
      </c>
      <c r="AA836" s="0" t="n">
        <f aca="false">IF(ISNUMBER($BX836),IF($BX836&gt;=2017,1,0),"")</f>
        <v>1</v>
      </c>
      <c r="AB836" s="0" t="n">
        <f aca="false">IF(ISNUMBER($BX836),IF($BX836&gt;=2018,1,0),"")</f>
        <v>1</v>
      </c>
      <c r="AC836" s="0" t="n">
        <f aca="false">IF(ISNUMBER($BX836),IF($BX836&gt;=2019,1,0),"")</f>
        <v>1</v>
      </c>
      <c r="AD836" s="0" t="n">
        <f aca="false">IF($L836&lt;&gt;"",IF($L836&gt;2013,1,0),"")</f>
        <v>1</v>
      </c>
      <c r="AE836" s="0" t="n">
        <f aca="false">IF($L836&lt;&gt;"",1+IF($L836&gt;2011,1,0)+IF($L836&gt;2014,1,0),"")</f>
        <v>2</v>
      </c>
      <c r="AF836" s="0" t="s">
        <v>747</v>
      </c>
      <c r="AG836" s="0" t="s">
        <v>88</v>
      </c>
      <c r="AH836" s="0" t="s">
        <v>89</v>
      </c>
      <c r="AI836" s="0" t="s">
        <v>90</v>
      </c>
      <c r="AJ836" s="0" t="s">
        <v>90</v>
      </c>
      <c r="AK836" s="0" t="str">
        <f aca="false">IF(AND($CF836&lt;&gt;"",IFERROR(INDEX(subsample_country_map!$B:$B,MATCH($CF836,subsample_country_map!$A:$A,0)),"")&lt;&gt;""),INDEX(subsample_country_map!$B:$B,MATCH($CF836,subsample_country_map!$A:$A,0)),INDEX(lookup!$AA:$AA,MATCH($A836,lookup!$A:$A,0)))</f>
        <v>99_NCE</v>
      </c>
      <c r="AL836" s="0" t="str">
        <f aca="false">IF(AND($CF836&lt;&gt;"",IFERROR(INDEX(subsample_country_map!$C:$C,MATCH($CF836,subsample_country_map!$A:$A,0)),"")&lt;&gt;""),INDEX(subsample_country_map!$C:$C,MATCH($CF836,subsample_country_map!$A:$A,0)),INDEX(lookup!$AB:$AB,MATCH($A836,lookup!$A:$A,0)))</f>
        <v>99_NCE</v>
      </c>
      <c r="AM836" s="0" t="str">
        <f aca="false">IF(AND($CF836&lt;&gt;"",IFERROR(INDEX(subsample_country_map!$D:$D,MATCH($CF836,subsample_country_map!$A:$A,0)),"")&lt;&gt;""),INDEX(subsample_country_map!$D:$D,MATCH($CF836,subsample_country_map!$A:$A,0)),INDEX(lookup!$AC:$AC,MATCH($A836,lookup!$A:$A,0)))</f>
        <v>99_NCE</v>
      </c>
      <c r="AN836" s="0" t="str">
        <f aca="false">IF(AND($CF836&lt;&gt;"",IFERROR(INDEX(subsample_country_map!$E:$E,MATCH($CF836,subsample_country_map!$A:$A,0)),"")&lt;&gt;""),INDEX(subsample_country_map!$E:$E,MATCH($CF836,subsample_country_map!$A:$A,0)),INDEX(lookup!$AD:$AD,MATCH($A836,lookup!$A:$A,0)))</f>
        <v>99_NCE</v>
      </c>
      <c r="AO836" s="0" t="str">
        <f aca="false">INDEX(lookup!$Y:$Y,MATCH($A836,lookup!$A:$A,0))</f>
        <v>0_published</v>
      </c>
      <c r="AP836" s="0" t="str">
        <f aca="false">INDEX(lookup!$Z:$Z,MATCH($A836,lookup!$A:$A,0))</f>
        <v>1_VHB high</v>
      </c>
      <c r="AQ836" s="0" t="str">
        <f aca="false">INDEX(lookup!$W:$W,MATCH($A836,lookup!$A:$A,0))</f>
        <v>1_fin/acc/econ</v>
      </c>
      <c r="AS836" s="0" t="s">
        <v>91</v>
      </c>
      <c r="AT836" s="0" t="s">
        <v>111</v>
      </c>
      <c r="AU836" s="0" t="s">
        <v>93</v>
      </c>
      <c r="AV836" s="0" t="s">
        <v>2698</v>
      </c>
      <c r="AW836" s="0" t="s">
        <v>417</v>
      </c>
      <c r="BA836" s="0" t="n">
        <v>26796</v>
      </c>
      <c r="BB836" s="0" t="s">
        <v>96</v>
      </c>
      <c r="BC836" s="0" t="s">
        <v>122</v>
      </c>
      <c r="BD836" s="0" t="s">
        <v>3064</v>
      </c>
      <c r="BE836" s="0" t="s">
        <v>98</v>
      </c>
      <c r="BI836" s="0" t="s">
        <v>3112</v>
      </c>
      <c r="BJ836" s="0" t="s">
        <v>3113</v>
      </c>
      <c r="BK836" s="0" t="s">
        <v>399</v>
      </c>
      <c r="BL836" s="0" t="s">
        <v>3116</v>
      </c>
      <c r="BM836" s="0" t="s">
        <v>3073</v>
      </c>
      <c r="BN836" s="0" t="s">
        <v>3067</v>
      </c>
      <c r="BO836" s="0" t="s">
        <v>105</v>
      </c>
      <c r="BP836" s="0" t="s">
        <v>3062</v>
      </c>
      <c r="BQ836" s="0" t="s">
        <v>127</v>
      </c>
      <c r="BT836" s="0" t="n">
        <v>0</v>
      </c>
      <c r="BU836" s="0" t="s">
        <v>3068</v>
      </c>
      <c r="BW836" s="0" t="n">
        <v>2007</v>
      </c>
      <c r="BX836" s="0" t="n">
        <v>2020</v>
      </c>
      <c r="BY836" s="0" t="s">
        <v>3069</v>
      </c>
      <c r="BZ836" s="0" t="n">
        <v>2013.5</v>
      </c>
      <c r="CA836" s="0" t="n">
        <v>0.357142857142857</v>
      </c>
      <c r="CB836" s="0" t="n">
        <v>0</v>
      </c>
      <c r="CC836" s="0" t="n">
        <v>1</v>
      </c>
      <c r="CD836" s="0" t="n">
        <v>-0.0427494747821692</v>
      </c>
      <c r="CE836" s="0" t="n">
        <v>1</v>
      </c>
    </row>
    <row r="837" customFormat="false" ht="15" hidden="false" customHeight="false" outlineLevel="0" collapsed="false">
      <c r="A837" s="0" t="s">
        <v>3062</v>
      </c>
      <c r="B837" s="0" t="n">
        <v>2142</v>
      </c>
      <c r="C837" s="0" t="n">
        <v>-0.0432107448233943</v>
      </c>
      <c r="D837" s="0" t="n">
        <v>21896</v>
      </c>
      <c r="E837" s="0" t="n">
        <f aca="false">IF(ISNUMBER($BA837),$BA837,IF(AND(ISNUMBER($D837),ISNUMBER($BW837),ISNUMBER($BX837)),$D837*($BX837-$BW837+1),""))</f>
        <v>21896</v>
      </c>
      <c r="H837" s="0" t="s">
        <v>118</v>
      </c>
      <c r="I837" s="0" t="s">
        <v>344</v>
      </c>
      <c r="J837" s="0" t="n">
        <f aca="false">IF($BW837&lt;&gt;"",$BW837,"")</f>
        <v>2007</v>
      </c>
      <c r="K837" s="0" t="n">
        <f aca="false">IF($BX837&lt;&gt;"",$BX837,"")</f>
        <v>2020</v>
      </c>
      <c r="L837" s="0" t="n">
        <f aca="false">IF(AND(ISNUMBER($BW837),ISNUMBER($BX837)),($BW837+$BX837)/2,"")</f>
        <v>2013.5</v>
      </c>
      <c r="M837" s="0" t="n">
        <f aca="false">IF($L837&lt;&gt;"",$L837,"")</f>
        <v>2013.5</v>
      </c>
      <c r="N837" s="0" t="n">
        <f aca="false">IF(AND(ISNUMBER($BW837),ISNUMBER($BX837)),MIN(1,MAX(0,($BX837-2016+1)/($BX837-$BW837+1))),"")</f>
        <v>0.357142857142857</v>
      </c>
      <c r="O837" s="0" t="n">
        <f aca="false">IF(AND(ISNUMBER($BW837),ISNUMBER($BX837)),MIN(1,MAX(0,($BX837-2017+1)/($BX837-$BW837+1))),"")</f>
        <v>0.285714285714286</v>
      </c>
      <c r="P837" s="0" t="n">
        <f aca="false">IF(AND(ISNUMBER($BW837),ISNUMBER($BX837)),MIN(1,MAX(0,($BX837-2018+1)/($BX837-$BW837+1))),"")</f>
        <v>0.214285714285714</v>
      </c>
      <c r="Q837" s="0" t="n">
        <f aca="false">IF(AND(ISNUMBER($BW837),ISNUMBER($BX837)),MIN(1,MAX(0,($BX837-2019+1)/($BX837-$BW837+1))),"")</f>
        <v>0.142857142857143</v>
      </c>
      <c r="R837" s="0" t="n">
        <f aca="false">IF(AND(ISNUMBER($BW837),ISNUMBER($BX837)),MIN(1,MAX(0,($BX837-2016+1)/($BX837-$BW837+1))),"")</f>
        <v>0.357142857142857</v>
      </c>
      <c r="S837" s="0" t="n">
        <f aca="false">IF($L837&lt;&gt;"",IF($L837&gt;=2015.5,1,0),"")</f>
        <v>0</v>
      </c>
      <c r="T837" s="0" t="n">
        <f aca="false">IF($L837&lt;&gt;"",IF($L837&gt;=2016,1,0),"")</f>
        <v>0</v>
      </c>
      <c r="U837" s="0" t="n">
        <f aca="false">IF(ISNUMBER($BX837),IF($BX837&gt;=2016,1,0),"")</f>
        <v>1</v>
      </c>
      <c r="V837" s="0" t="n">
        <f aca="false">IF(ISNUMBER($BW837),IF($BW837&gt;=2016,1,0),"")</f>
        <v>0</v>
      </c>
      <c r="W837" s="0" t="str">
        <f aca="false">IF(AND(ISNUMBER($BW837),ISNUMBER($BX837)),IF($BW837&gt;=2016,"post-only",IF($BX837&lt;2016,"pre-only","mixed")),"")</f>
        <v>mixed</v>
      </c>
      <c r="X837" s="0" t="n">
        <f aca="false">IF(AND(ISNUMBER($BW837),ISNUMBER($BX837)),MIN(1,MAX(0,($BX837-2017+1)/($BX837-$BW837+1))),"")</f>
        <v>0.285714285714286</v>
      </c>
      <c r="Y837" s="0" t="n">
        <f aca="false">IF(AND(ISNUMBER($BW837),ISNUMBER($BX837)),MIN(1,MAX(0,($BX837-2018+1)/($BX837-$BW837+1))),"")</f>
        <v>0.214285714285714</v>
      </c>
      <c r="Z837" s="0" t="n">
        <f aca="false">IF(AND(ISNUMBER($BW837),ISNUMBER($BX837)),MIN(1,MAX(0,($BX837-2019+1)/($BX837-$BW837+1))),"")</f>
        <v>0.142857142857143</v>
      </c>
      <c r="AA837" s="0" t="n">
        <f aca="false">IF(ISNUMBER($BX837),IF($BX837&gt;=2017,1,0),"")</f>
        <v>1</v>
      </c>
      <c r="AB837" s="0" t="n">
        <f aca="false">IF(ISNUMBER($BX837),IF($BX837&gt;=2018,1,0),"")</f>
        <v>1</v>
      </c>
      <c r="AC837" s="0" t="n">
        <f aca="false">IF(ISNUMBER($BX837),IF($BX837&gt;=2019,1,0),"")</f>
        <v>1</v>
      </c>
      <c r="AD837" s="0" t="n">
        <f aca="false">IF($L837&lt;&gt;"",IF($L837&gt;2013,1,0),"")</f>
        <v>1</v>
      </c>
      <c r="AE837" s="0" t="n">
        <f aca="false">IF($L837&lt;&gt;"",1+IF($L837&gt;2011,1,0)+IF($L837&gt;2014,1,0),"")</f>
        <v>2</v>
      </c>
      <c r="AF837" s="0" t="s">
        <v>747</v>
      </c>
      <c r="AG837" s="0" t="s">
        <v>88</v>
      </c>
      <c r="AH837" s="0" t="s">
        <v>89</v>
      </c>
      <c r="AI837" s="0" t="s">
        <v>90</v>
      </c>
      <c r="AJ837" s="0" t="s">
        <v>90</v>
      </c>
      <c r="AK837" s="0" t="str">
        <f aca="false">IF(AND($CF837&lt;&gt;"",IFERROR(INDEX(subsample_country_map!$B:$B,MATCH($CF837,subsample_country_map!$A:$A,0)),"")&lt;&gt;""),INDEX(subsample_country_map!$B:$B,MATCH($CF837,subsample_country_map!$A:$A,0)),INDEX(lookup!$AA:$AA,MATCH($A837,lookup!$A:$A,0)))</f>
        <v>99_NCE</v>
      </c>
      <c r="AL837" s="0" t="str">
        <f aca="false">IF(AND($CF837&lt;&gt;"",IFERROR(INDEX(subsample_country_map!$C:$C,MATCH($CF837,subsample_country_map!$A:$A,0)),"")&lt;&gt;""),INDEX(subsample_country_map!$C:$C,MATCH($CF837,subsample_country_map!$A:$A,0)),INDEX(lookup!$AB:$AB,MATCH($A837,lookup!$A:$A,0)))</f>
        <v>99_NCE</v>
      </c>
      <c r="AM837" s="0" t="str">
        <f aca="false">IF(AND($CF837&lt;&gt;"",IFERROR(INDEX(subsample_country_map!$D:$D,MATCH($CF837,subsample_country_map!$A:$A,0)),"")&lt;&gt;""),INDEX(subsample_country_map!$D:$D,MATCH($CF837,subsample_country_map!$A:$A,0)),INDEX(lookup!$AC:$AC,MATCH($A837,lookup!$A:$A,0)))</f>
        <v>99_NCE</v>
      </c>
      <c r="AN837" s="0" t="str">
        <f aca="false">IF(AND($CF837&lt;&gt;"",IFERROR(INDEX(subsample_country_map!$E:$E,MATCH($CF837,subsample_country_map!$A:$A,0)),"")&lt;&gt;""),INDEX(subsample_country_map!$E:$E,MATCH($CF837,subsample_country_map!$A:$A,0)),INDEX(lookup!$AD:$AD,MATCH($A837,lookup!$A:$A,0)))</f>
        <v>99_NCE</v>
      </c>
      <c r="AO837" s="0" t="str">
        <f aca="false">INDEX(lookup!$Y:$Y,MATCH($A837,lookup!$A:$A,0))</f>
        <v>0_published</v>
      </c>
      <c r="AP837" s="0" t="str">
        <f aca="false">INDEX(lookup!$Z:$Z,MATCH($A837,lookup!$A:$A,0))</f>
        <v>1_VHB high</v>
      </c>
      <c r="AQ837" s="0" t="str">
        <f aca="false">INDEX(lookup!$W:$W,MATCH($A837,lookup!$A:$A,0))</f>
        <v>1_fin/acc/econ</v>
      </c>
      <c r="AS837" s="0" t="s">
        <v>91</v>
      </c>
      <c r="AT837" s="0" t="s">
        <v>111</v>
      </c>
      <c r="AU837" s="0" t="s">
        <v>93</v>
      </c>
      <c r="AV837" s="0" t="s">
        <v>488</v>
      </c>
      <c r="AW837" s="0" t="s">
        <v>3074</v>
      </c>
      <c r="BA837" s="0" t="n">
        <v>21896</v>
      </c>
      <c r="BB837" s="0" t="s">
        <v>96</v>
      </c>
      <c r="BC837" s="0" t="s">
        <v>122</v>
      </c>
      <c r="BD837" s="0" t="s">
        <v>3064</v>
      </c>
      <c r="BE837" s="0" t="s">
        <v>3117</v>
      </c>
      <c r="BF837" s="0" t="s">
        <v>3118</v>
      </c>
      <c r="BI837" s="0" t="s">
        <v>3112</v>
      </c>
      <c r="BJ837" s="0" t="s">
        <v>3119</v>
      </c>
      <c r="BK837" s="0" t="s">
        <v>399</v>
      </c>
      <c r="BL837" s="0" t="s">
        <v>3078</v>
      </c>
      <c r="BM837" s="0" t="s">
        <v>3073</v>
      </c>
      <c r="BN837" s="0" t="s">
        <v>3067</v>
      </c>
      <c r="BO837" s="0" t="s">
        <v>105</v>
      </c>
      <c r="BP837" s="0" t="s">
        <v>3062</v>
      </c>
      <c r="BQ837" s="0" t="s">
        <v>127</v>
      </c>
      <c r="BT837" s="0" t="n">
        <v>0</v>
      </c>
      <c r="BU837" s="0" t="s">
        <v>3068</v>
      </c>
      <c r="BW837" s="0" t="n">
        <v>2007</v>
      </c>
      <c r="BX837" s="0" t="n">
        <v>2020</v>
      </c>
      <c r="BY837" s="0" t="s">
        <v>3069</v>
      </c>
      <c r="BZ837" s="0" t="n">
        <v>2013.5</v>
      </c>
      <c r="CA837" s="0" t="n">
        <v>0.357142857142857</v>
      </c>
      <c r="CB837" s="0" t="n">
        <v>0</v>
      </c>
      <c r="CC837" s="0" t="n">
        <v>1</v>
      </c>
      <c r="CD837" s="0" t="n">
        <v>-0.0432376689063233</v>
      </c>
      <c r="CE837" s="0" t="n">
        <v>1</v>
      </c>
    </row>
    <row r="838" customFormat="false" ht="15" hidden="false" customHeight="false" outlineLevel="0" collapsed="false">
      <c r="A838" s="0" t="s">
        <v>3062</v>
      </c>
      <c r="B838" s="0" t="n">
        <v>2143</v>
      </c>
      <c r="C838" s="0" t="n">
        <v>-0.0794920420846756</v>
      </c>
      <c r="D838" s="0" t="n">
        <v>21160</v>
      </c>
      <c r="E838" s="0" t="n">
        <f aca="false">IF(ISNUMBER($BA838),$BA838,IF(AND(ISNUMBER($D838),ISNUMBER($BW838),ISNUMBER($BX838)),$D838*($BX838-$BW838+1),""))</f>
        <v>21160</v>
      </c>
      <c r="H838" s="0" t="s">
        <v>118</v>
      </c>
      <c r="I838" s="0" t="s">
        <v>344</v>
      </c>
      <c r="J838" s="0" t="n">
        <f aca="false">IF($BW838&lt;&gt;"",$BW838,"")</f>
        <v>2007</v>
      </c>
      <c r="K838" s="0" t="n">
        <f aca="false">IF($BX838&lt;&gt;"",$BX838,"")</f>
        <v>2020</v>
      </c>
      <c r="L838" s="0" t="n">
        <f aca="false">IF(AND(ISNUMBER($BW838),ISNUMBER($BX838)),($BW838+$BX838)/2,"")</f>
        <v>2013.5</v>
      </c>
      <c r="M838" s="0" t="n">
        <f aca="false">IF($L838&lt;&gt;"",$L838,"")</f>
        <v>2013.5</v>
      </c>
      <c r="N838" s="0" t="n">
        <f aca="false">IF(AND(ISNUMBER($BW838),ISNUMBER($BX838)),MIN(1,MAX(0,($BX838-2016+1)/($BX838-$BW838+1))),"")</f>
        <v>0.357142857142857</v>
      </c>
      <c r="O838" s="0" t="n">
        <f aca="false">IF(AND(ISNUMBER($BW838),ISNUMBER($BX838)),MIN(1,MAX(0,($BX838-2017+1)/($BX838-$BW838+1))),"")</f>
        <v>0.285714285714286</v>
      </c>
      <c r="P838" s="0" t="n">
        <f aca="false">IF(AND(ISNUMBER($BW838),ISNUMBER($BX838)),MIN(1,MAX(0,($BX838-2018+1)/($BX838-$BW838+1))),"")</f>
        <v>0.214285714285714</v>
      </c>
      <c r="Q838" s="0" t="n">
        <f aca="false">IF(AND(ISNUMBER($BW838),ISNUMBER($BX838)),MIN(1,MAX(0,($BX838-2019+1)/($BX838-$BW838+1))),"")</f>
        <v>0.142857142857143</v>
      </c>
      <c r="R838" s="0" t="n">
        <f aca="false">IF(AND(ISNUMBER($BW838),ISNUMBER($BX838)),MIN(1,MAX(0,($BX838-2016+1)/($BX838-$BW838+1))),"")</f>
        <v>0.357142857142857</v>
      </c>
      <c r="S838" s="0" t="n">
        <f aca="false">IF($L838&lt;&gt;"",IF($L838&gt;=2015.5,1,0),"")</f>
        <v>0</v>
      </c>
      <c r="T838" s="0" t="n">
        <f aca="false">IF($L838&lt;&gt;"",IF($L838&gt;=2016,1,0),"")</f>
        <v>0</v>
      </c>
      <c r="U838" s="0" t="n">
        <f aca="false">IF(ISNUMBER($BX838),IF($BX838&gt;=2016,1,0),"")</f>
        <v>1</v>
      </c>
      <c r="V838" s="0" t="n">
        <f aca="false">IF(ISNUMBER($BW838),IF($BW838&gt;=2016,1,0),"")</f>
        <v>0</v>
      </c>
      <c r="W838" s="0" t="str">
        <f aca="false">IF(AND(ISNUMBER($BW838),ISNUMBER($BX838)),IF($BW838&gt;=2016,"post-only",IF($BX838&lt;2016,"pre-only","mixed")),"")</f>
        <v>mixed</v>
      </c>
      <c r="X838" s="0" t="n">
        <f aca="false">IF(AND(ISNUMBER($BW838),ISNUMBER($BX838)),MIN(1,MAX(0,($BX838-2017+1)/($BX838-$BW838+1))),"")</f>
        <v>0.285714285714286</v>
      </c>
      <c r="Y838" s="0" t="n">
        <f aca="false">IF(AND(ISNUMBER($BW838),ISNUMBER($BX838)),MIN(1,MAX(0,($BX838-2018+1)/($BX838-$BW838+1))),"")</f>
        <v>0.214285714285714</v>
      </c>
      <c r="Z838" s="0" t="n">
        <f aca="false">IF(AND(ISNUMBER($BW838),ISNUMBER($BX838)),MIN(1,MAX(0,($BX838-2019+1)/($BX838-$BW838+1))),"")</f>
        <v>0.142857142857143</v>
      </c>
      <c r="AA838" s="0" t="n">
        <f aca="false">IF(ISNUMBER($BX838),IF($BX838&gt;=2017,1,0),"")</f>
        <v>1</v>
      </c>
      <c r="AB838" s="0" t="n">
        <f aca="false">IF(ISNUMBER($BX838),IF($BX838&gt;=2018,1,0),"")</f>
        <v>1</v>
      </c>
      <c r="AC838" s="0" t="n">
        <f aca="false">IF(ISNUMBER($BX838),IF($BX838&gt;=2019,1,0),"")</f>
        <v>1</v>
      </c>
      <c r="AD838" s="0" t="n">
        <f aca="false">IF($L838&lt;&gt;"",IF($L838&gt;2013,1,0),"")</f>
        <v>1</v>
      </c>
      <c r="AE838" s="0" t="n">
        <f aca="false">IF($L838&lt;&gt;"",1+IF($L838&gt;2011,1,0)+IF($L838&gt;2014,1,0),"")</f>
        <v>2</v>
      </c>
      <c r="AF838" s="0" t="s">
        <v>747</v>
      </c>
      <c r="AG838" s="0" t="s">
        <v>88</v>
      </c>
      <c r="AH838" s="0" t="s">
        <v>89</v>
      </c>
      <c r="AI838" s="0" t="s">
        <v>90</v>
      </c>
      <c r="AJ838" s="0" t="s">
        <v>90</v>
      </c>
      <c r="AK838" s="0" t="str">
        <f aca="false">IF(AND($CF838&lt;&gt;"",IFERROR(INDEX(subsample_country_map!$B:$B,MATCH($CF838,subsample_country_map!$A:$A,0)),"")&lt;&gt;""),INDEX(subsample_country_map!$B:$B,MATCH($CF838,subsample_country_map!$A:$A,0)),INDEX(lookup!$AA:$AA,MATCH($A838,lookup!$A:$A,0)))</f>
        <v>99_NCE</v>
      </c>
      <c r="AL838" s="0" t="str">
        <f aca="false">IF(AND($CF838&lt;&gt;"",IFERROR(INDEX(subsample_country_map!$C:$C,MATCH($CF838,subsample_country_map!$A:$A,0)),"")&lt;&gt;""),INDEX(subsample_country_map!$C:$C,MATCH($CF838,subsample_country_map!$A:$A,0)),INDEX(lookup!$AB:$AB,MATCH($A838,lookup!$A:$A,0)))</f>
        <v>99_NCE</v>
      </c>
      <c r="AM838" s="0" t="str">
        <f aca="false">IF(AND($CF838&lt;&gt;"",IFERROR(INDEX(subsample_country_map!$D:$D,MATCH($CF838,subsample_country_map!$A:$A,0)),"")&lt;&gt;""),INDEX(subsample_country_map!$D:$D,MATCH($CF838,subsample_country_map!$A:$A,0)),INDEX(lookup!$AC:$AC,MATCH($A838,lookup!$A:$A,0)))</f>
        <v>99_NCE</v>
      </c>
      <c r="AN838" s="0" t="str">
        <f aca="false">IF(AND($CF838&lt;&gt;"",IFERROR(INDEX(subsample_country_map!$E:$E,MATCH($CF838,subsample_country_map!$A:$A,0)),"")&lt;&gt;""),INDEX(subsample_country_map!$E:$E,MATCH($CF838,subsample_country_map!$A:$A,0)),INDEX(lookup!$AD:$AD,MATCH($A838,lookup!$A:$A,0)))</f>
        <v>99_NCE</v>
      </c>
      <c r="AO838" s="0" t="str">
        <f aca="false">INDEX(lookup!$Y:$Y,MATCH($A838,lookup!$A:$A,0))</f>
        <v>0_published</v>
      </c>
      <c r="AP838" s="0" t="str">
        <f aca="false">INDEX(lookup!$Z:$Z,MATCH($A838,lookup!$A:$A,0))</f>
        <v>1_VHB high</v>
      </c>
      <c r="AQ838" s="0" t="str">
        <f aca="false">INDEX(lookup!$W:$W,MATCH($A838,lookup!$A:$A,0))</f>
        <v>1_fin/acc/econ</v>
      </c>
      <c r="AS838" s="0" t="s">
        <v>91</v>
      </c>
      <c r="AT838" s="0" t="s">
        <v>111</v>
      </c>
      <c r="AU838" s="0" t="s">
        <v>93</v>
      </c>
      <c r="AV838" s="0" t="s">
        <v>3079</v>
      </c>
      <c r="AW838" s="0" t="s">
        <v>3074</v>
      </c>
      <c r="BA838" s="0" t="n">
        <v>21160</v>
      </c>
      <c r="BB838" s="0" t="s">
        <v>96</v>
      </c>
      <c r="BC838" s="0" t="s">
        <v>122</v>
      </c>
      <c r="BD838" s="0" t="s">
        <v>3064</v>
      </c>
      <c r="BE838" s="0" t="s">
        <v>3117</v>
      </c>
      <c r="BF838" s="0" t="s">
        <v>3120</v>
      </c>
      <c r="BI838" s="0" t="s">
        <v>3112</v>
      </c>
      <c r="BJ838" s="0" t="s">
        <v>3121</v>
      </c>
      <c r="BK838" s="0" t="s">
        <v>399</v>
      </c>
      <c r="BL838" s="0" t="s">
        <v>3082</v>
      </c>
      <c r="BM838" s="0" t="s">
        <v>3073</v>
      </c>
      <c r="BN838" s="0" t="s">
        <v>3067</v>
      </c>
      <c r="BO838" s="0" t="s">
        <v>105</v>
      </c>
      <c r="BP838" s="0" t="s">
        <v>3062</v>
      </c>
      <c r="BQ838" s="0" t="s">
        <v>127</v>
      </c>
      <c r="BT838" s="0" t="n">
        <v>0</v>
      </c>
      <c r="BU838" s="0" t="s">
        <v>3068</v>
      </c>
      <c r="BW838" s="0" t="n">
        <v>2007</v>
      </c>
      <c r="BX838" s="0" t="n">
        <v>2020</v>
      </c>
      <c r="BY838" s="0" t="s">
        <v>3069</v>
      </c>
      <c r="BZ838" s="0" t="n">
        <v>2013.5</v>
      </c>
      <c r="CA838" s="0" t="n">
        <v>0.357142857142857</v>
      </c>
      <c r="CB838" s="0" t="n">
        <v>0</v>
      </c>
      <c r="CC838" s="0" t="n">
        <v>1</v>
      </c>
      <c r="CD838" s="0" t="n">
        <v>-0.0796601161147194</v>
      </c>
      <c r="CE838" s="0" t="n">
        <v>1</v>
      </c>
    </row>
    <row r="839" customFormat="false" ht="15" hidden="false" customHeight="false" outlineLevel="0" collapsed="false">
      <c r="A839" s="0" t="s">
        <v>3062</v>
      </c>
      <c r="B839" s="0" t="n">
        <v>2144</v>
      </c>
      <c r="C839" s="0" t="n">
        <v>-0.0134384282786096</v>
      </c>
      <c r="D839" s="0" t="n">
        <v>26796</v>
      </c>
      <c r="E839" s="0" t="n">
        <f aca="false">IF(ISNUMBER($BA839),$BA839,IF(AND(ISNUMBER($D839),ISNUMBER($BW839),ISNUMBER($BX839)),$D839*($BX839-$BW839+1),""))</f>
        <v>26796</v>
      </c>
      <c r="H839" s="0" t="s">
        <v>118</v>
      </c>
      <c r="I839" s="0" t="s">
        <v>344</v>
      </c>
      <c r="J839" s="0" t="n">
        <f aca="false">IF($BW839&lt;&gt;"",$BW839,"")</f>
        <v>2007</v>
      </c>
      <c r="K839" s="0" t="n">
        <f aca="false">IF($BX839&lt;&gt;"",$BX839,"")</f>
        <v>2020</v>
      </c>
      <c r="L839" s="0" t="n">
        <f aca="false">IF(AND(ISNUMBER($BW839),ISNUMBER($BX839)),($BW839+$BX839)/2,"")</f>
        <v>2013.5</v>
      </c>
      <c r="M839" s="0" t="n">
        <f aca="false">IF($L839&lt;&gt;"",$L839,"")</f>
        <v>2013.5</v>
      </c>
      <c r="N839" s="0" t="n">
        <f aca="false">IF(AND(ISNUMBER($BW839),ISNUMBER($BX839)),MIN(1,MAX(0,($BX839-2016+1)/($BX839-$BW839+1))),"")</f>
        <v>0.357142857142857</v>
      </c>
      <c r="O839" s="0" t="n">
        <f aca="false">IF(AND(ISNUMBER($BW839),ISNUMBER($BX839)),MIN(1,MAX(0,($BX839-2017+1)/($BX839-$BW839+1))),"")</f>
        <v>0.285714285714286</v>
      </c>
      <c r="P839" s="0" t="n">
        <f aca="false">IF(AND(ISNUMBER($BW839),ISNUMBER($BX839)),MIN(1,MAX(0,($BX839-2018+1)/($BX839-$BW839+1))),"")</f>
        <v>0.214285714285714</v>
      </c>
      <c r="Q839" s="0" t="n">
        <f aca="false">IF(AND(ISNUMBER($BW839),ISNUMBER($BX839)),MIN(1,MAX(0,($BX839-2019+1)/($BX839-$BW839+1))),"")</f>
        <v>0.142857142857143</v>
      </c>
      <c r="R839" s="0" t="n">
        <f aca="false">IF(AND(ISNUMBER($BW839),ISNUMBER($BX839)),MIN(1,MAX(0,($BX839-2016+1)/($BX839-$BW839+1))),"")</f>
        <v>0.357142857142857</v>
      </c>
      <c r="S839" s="0" t="n">
        <f aca="false">IF($L839&lt;&gt;"",IF($L839&gt;=2015.5,1,0),"")</f>
        <v>0</v>
      </c>
      <c r="T839" s="0" t="n">
        <f aca="false">IF($L839&lt;&gt;"",IF($L839&gt;=2016,1,0),"")</f>
        <v>0</v>
      </c>
      <c r="U839" s="0" t="n">
        <f aca="false">IF(ISNUMBER($BX839),IF($BX839&gt;=2016,1,0),"")</f>
        <v>1</v>
      </c>
      <c r="V839" s="0" t="n">
        <f aca="false">IF(ISNUMBER($BW839),IF($BW839&gt;=2016,1,0),"")</f>
        <v>0</v>
      </c>
      <c r="W839" s="0" t="str">
        <f aca="false">IF(AND(ISNUMBER($BW839),ISNUMBER($BX839)),IF($BW839&gt;=2016,"post-only",IF($BX839&lt;2016,"pre-only","mixed")),"")</f>
        <v>mixed</v>
      </c>
      <c r="X839" s="0" t="n">
        <f aca="false">IF(AND(ISNUMBER($BW839),ISNUMBER($BX839)),MIN(1,MAX(0,($BX839-2017+1)/($BX839-$BW839+1))),"")</f>
        <v>0.285714285714286</v>
      </c>
      <c r="Y839" s="0" t="n">
        <f aca="false">IF(AND(ISNUMBER($BW839),ISNUMBER($BX839)),MIN(1,MAX(0,($BX839-2018+1)/($BX839-$BW839+1))),"")</f>
        <v>0.214285714285714</v>
      </c>
      <c r="Z839" s="0" t="n">
        <f aca="false">IF(AND(ISNUMBER($BW839),ISNUMBER($BX839)),MIN(1,MAX(0,($BX839-2019+1)/($BX839-$BW839+1))),"")</f>
        <v>0.142857142857143</v>
      </c>
      <c r="AA839" s="0" t="n">
        <f aca="false">IF(ISNUMBER($BX839),IF($BX839&gt;=2017,1,0),"")</f>
        <v>1</v>
      </c>
      <c r="AB839" s="0" t="n">
        <f aca="false">IF(ISNUMBER($BX839),IF($BX839&gt;=2018,1,0),"")</f>
        <v>1</v>
      </c>
      <c r="AC839" s="0" t="n">
        <f aca="false">IF(ISNUMBER($BX839),IF($BX839&gt;=2019,1,0),"")</f>
        <v>1</v>
      </c>
      <c r="AD839" s="0" t="n">
        <f aca="false">IF($L839&lt;&gt;"",IF($L839&gt;2013,1,0),"")</f>
        <v>1</v>
      </c>
      <c r="AE839" s="0" t="n">
        <f aca="false">IF($L839&lt;&gt;"",1+IF($L839&gt;2011,1,0)+IF($L839&gt;2014,1,0),"")</f>
        <v>2</v>
      </c>
      <c r="AF839" s="0" t="s">
        <v>747</v>
      </c>
      <c r="AG839" s="0" t="s">
        <v>88</v>
      </c>
      <c r="AH839" s="0" t="s">
        <v>89</v>
      </c>
      <c r="AI839" s="0" t="s">
        <v>90</v>
      </c>
      <c r="AJ839" s="0" t="s">
        <v>90</v>
      </c>
      <c r="AK839" s="0" t="str">
        <f aca="false">IF(AND($CF839&lt;&gt;"",IFERROR(INDEX(subsample_country_map!$B:$B,MATCH($CF839,subsample_country_map!$A:$A,0)),"")&lt;&gt;""),INDEX(subsample_country_map!$B:$B,MATCH($CF839,subsample_country_map!$A:$A,0)),INDEX(lookup!$AA:$AA,MATCH($A839,lookup!$A:$A,0)))</f>
        <v>99_NCE</v>
      </c>
      <c r="AL839" s="0" t="str">
        <f aca="false">IF(AND($CF839&lt;&gt;"",IFERROR(INDEX(subsample_country_map!$C:$C,MATCH($CF839,subsample_country_map!$A:$A,0)),"")&lt;&gt;""),INDEX(subsample_country_map!$C:$C,MATCH($CF839,subsample_country_map!$A:$A,0)),INDEX(lookup!$AB:$AB,MATCH($A839,lookup!$A:$A,0)))</f>
        <v>99_NCE</v>
      </c>
      <c r="AM839" s="0" t="str">
        <f aca="false">IF(AND($CF839&lt;&gt;"",IFERROR(INDEX(subsample_country_map!$D:$D,MATCH($CF839,subsample_country_map!$A:$A,0)),"")&lt;&gt;""),INDEX(subsample_country_map!$D:$D,MATCH($CF839,subsample_country_map!$A:$A,0)),INDEX(lookup!$AC:$AC,MATCH($A839,lookup!$A:$A,0)))</f>
        <v>99_NCE</v>
      </c>
      <c r="AN839" s="0" t="str">
        <f aca="false">IF(AND($CF839&lt;&gt;"",IFERROR(INDEX(subsample_country_map!$E:$E,MATCH($CF839,subsample_country_map!$A:$A,0)),"")&lt;&gt;""),INDEX(subsample_country_map!$E:$E,MATCH($CF839,subsample_country_map!$A:$A,0)),INDEX(lookup!$AD:$AD,MATCH($A839,lookup!$A:$A,0)))</f>
        <v>99_NCE</v>
      </c>
      <c r="AO839" s="0" t="str">
        <f aca="false">INDEX(lookup!$Y:$Y,MATCH($A839,lookup!$A:$A,0))</f>
        <v>0_published</v>
      </c>
      <c r="AP839" s="0" t="str">
        <f aca="false">INDEX(lookup!$Z:$Z,MATCH($A839,lookup!$A:$A,0))</f>
        <v>1_VHB high</v>
      </c>
      <c r="AQ839" s="0" t="str">
        <f aca="false">INDEX(lookup!$W:$W,MATCH($A839,lookup!$A:$A,0))</f>
        <v>1_fin/acc/econ</v>
      </c>
      <c r="AS839" s="0" t="s">
        <v>91</v>
      </c>
      <c r="AT839" s="0" t="s">
        <v>111</v>
      </c>
      <c r="AU839" s="0" t="s">
        <v>93</v>
      </c>
      <c r="AV839" s="0" t="s">
        <v>3122</v>
      </c>
      <c r="AW839" s="0" t="s">
        <v>3074</v>
      </c>
      <c r="BA839" s="0" t="n">
        <v>26796</v>
      </c>
      <c r="BB839" s="0" t="s">
        <v>96</v>
      </c>
      <c r="BC839" s="0" t="s">
        <v>122</v>
      </c>
      <c r="BD839" s="0" t="s">
        <v>3064</v>
      </c>
      <c r="BE839" s="0" t="s">
        <v>98</v>
      </c>
      <c r="BI839" s="0" t="s">
        <v>3112</v>
      </c>
      <c r="BJ839" s="0" t="s">
        <v>3123</v>
      </c>
      <c r="BK839" s="0" t="s">
        <v>399</v>
      </c>
      <c r="BL839" s="0" t="s">
        <v>3124</v>
      </c>
      <c r="BM839" s="0" t="s">
        <v>3073</v>
      </c>
      <c r="BN839" s="0" t="s">
        <v>3067</v>
      </c>
      <c r="BO839" s="0" t="s">
        <v>105</v>
      </c>
      <c r="BP839" s="0" t="s">
        <v>3062</v>
      </c>
      <c r="BQ839" s="0" t="s">
        <v>127</v>
      </c>
      <c r="BT839" s="0" t="n">
        <v>0</v>
      </c>
      <c r="BU839" s="0" t="s">
        <v>3068</v>
      </c>
      <c r="BW839" s="0" t="n">
        <v>2007</v>
      </c>
      <c r="BX839" s="0" t="n">
        <v>2020</v>
      </c>
      <c r="BY839" s="0" t="s">
        <v>3069</v>
      </c>
      <c r="BZ839" s="0" t="n">
        <v>2013.5</v>
      </c>
      <c r="CA839" s="0" t="n">
        <v>0.357142857142857</v>
      </c>
      <c r="CB839" s="0" t="n">
        <v>0</v>
      </c>
      <c r="CC839" s="0" t="n">
        <v>1</v>
      </c>
      <c r="CD839" s="0" t="n">
        <v>-0.0134392373209305</v>
      </c>
      <c r="CE839" s="0" t="n">
        <v>1</v>
      </c>
    </row>
    <row r="840" customFormat="false" ht="15" hidden="false" customHeight="false" outlineLevel="0" collapsed="false">
      <c r="A840" s="0" t="s">
        <v>3062</v>
      </c>
      <c r="B840" s="0" t="n">
        <v>2145</v>
      </c>
      <c r="C840" s="0" t="n">
        <v>-0.0447776348765414</v>
      </c>
      <c r="D840" s="0" t="n">
        <v>13287</v>
      </c>
      <c r="E840" s="0" t="n">
        <f aca="false">IF(ISNUMBER($BA840),$BA840,IF(AND(ISNUMBER($D840),ISNUMBER($BW840),ISNUMBER($BX840)),$D840*($BX840-$BW840+1),""))</f>
        <v>13287</v>
      </c>
      <c r="H840" s="0" t="s">
        <v>118</v>
      </c>
      <c r="I840" s="0" t="s">
        <v>344</v>
      </c>
      <c r="J840" s="0" t="n">
        <f aca="false">IF($BW840&lt;&gt;"",$BW840,"")</f>
        <v>2007</v>
      </c>
      <c r="K840" s="0" t="n">
        <f aca="false">IF($BX840&lt;&gt;"",$BX840,"")</f>
        <v>2020</v>
      </c>
      <c r="L840" s="0" t="n">
        <f aca="false">IF(AND(ISNUMBER($BW840),ISNUMBER($BX840)),($BW840+$BX840)/2,"")</f>
        <v>2013.5</v>
      </c>
      <c r="M840" s="0" t="n">
        <f aca="false">IF($L840&lt;&gt;"",$L840,"")</f>
        <v>2013.5</v>
      </c>
      <c r="N840" s="0" t="n">
        <f aca="false">IF(AND(ISNUMBER($BW840),ISNUMBER($BX840)),MIN(1,MAX(0,($BX840-2016+1)/($BX840-$BW840+1))),"")</f>
        <v>0.357142857142857</v>
      </c>
      <c r="O840" s="0" t="n">
        <f aca="false">IF(AND(ISNUMBER($BW840),ISNUMBER($BX840)),MIN(1,MAX(0,($BX840-2017+1)/($BX840-$BW840+1))),"")</f>
        <v>0.285714285714286</v>
      </c>
      <c r="P840" s="0" t="n">
        <f aca="false">IF(AND(ISNUMBER($BW840),ISNUMBER($BX840)),MIN(1,MAX(0,($BX840-2018+1)/($BX840-$BW840+1))),"")</f>
        <v>0.214285714285714</v>
      </c>
      <c r="Q840" s="0" t="n">
        <f aca="false">IF(AND(ISNUMBER($BW840),ISNUMBER($BX840)),MIN(1,MAX(0,($BX840-2019+1)/($BX840-$BW840+1))),"")</f>
        <v>0.142857142857143</v>
      </c>
      <c r="R840" s="0" t="n">
        <f aca="false">IF(AND(ISNUMBER($BW840),ISNUMBER($BX840)),MIN(1,MAX(0,($BX840-2016+1)/($BX840-$BW840+1))),"")</f>
        <v>0.357142857142857</v>
      </c>
      <c r="S840" s="0" t="n">
        <f aca="false">IF($L840&lt;&gt;"",IF($L840&gt;=2015.5,1,0),"")</f>
        <v>0</v>
      </c>
      <c r="T840" s="0" t="n">
        <f aca="false">IF($L840&lt;&gt;"",IF($L840&gt;=2016,1,0),"")</f>
        <v>0</v>
      </c>
      <c r="U840" s="0" t="n">
        <f aca="false">IF(ISNUMBER($BX840),IF($BX840&gt;=2016,1,0),"")</f>
        <v>1</v>
      </c>
      <c r="V840" s="0" t="n">
        <f aca="false">IF(ISNUMBER($BW840),IF($BW840&gt;=2016,1,0),"")</f>
        <v>0</v>
      </c>
      <c r="W840" s="0" t="str">
        <f aca="false">IF(AND(ISNUMBER($BW840),ISNUMBER($BX840)),IF($BW840&gt;=2016,"post-only",IF($BX840&lt;2016,"pre-only","mixed")),"")</f>
        <v>mixed</v>
      </c>
      <c r="X840" s="0" t="n">
        <f aca="false">IF(AND(ISNUMBER($BW840),ISNUMBER($BX840)),MIN(1,MAX(0,($BX840-2017+1)/($BX840-$BW840+1))),"")</f>
        <v>0.285714285714286</v>
      </c>
      <c r="Y840" s="0" t="n">
        <f aca="false">IF(AND(ISNUMBER($BW840),ISNUMBER($BX840)),MIN(1,MAX(0,($BX840-2018+1)/($BX840-$BW840+1))),"")</f>
        <v>0.214285714285714</v>
      </c>
      <c r="Z840" s="0" t="n">
        <f aca="false">IF(AND(ISNUMBER($BW840),ISNUMBER($BX840)),MIN(1,MAX(0,($BX840-2019+1)/($BX840-$BW840+1))),"")</f>
        <v>0.142857142857143</v>
      </c>
      <c r="AA840" s="0" t="n">
        <f aca="false">IF(ISNUMBER($BX840),IF($BX840&gt;=2017,1,0),"")</f>
        <v>1</v>
      </c>
      <c r="AB840" s="0" t="n">
        <f aca="false">IF(ISNUMBER($BX840),IF($BX840&gt;=2018,1,0),"")</f>
        <v>1</v>
      </c>
      <c r="AC840" s="0" t="n">
        <f aca="false">IF(ISNUMBER($BX840),IF($BX840&gt;=2019,1,0),"")</f>
        <v>1</v>
      </c>
      <c r="AD840" s="0" t="n">
        <f aca="false">IF($L840&lt;&gt;"",IF($L840&gt;2013,1,0),"")</f>
        <v>1</v>
      </c>
      <c r="AE840" s="0" t="n">
        <f aca="false">IF($L840&lt;&gt;"",1+IF($L840&gt;2011,1,0)+IF($L840&gt;2014,1,0),"")</f>
        <v>2</v>
      </c>
      <c r="AF840" s="0" t="s">
        <v>747</v>
      </c>
      <c r="AG840" s="0" t="s">
        <v>88</v>
      </c>
      <c r="AH840" s="0" t="s">
        <v>89</v>
      </c>
      <c r="AI840" s="0" t="s">
        <v>90</v>
      </c>
      <c r="AJ840" s="0" t="s">
        <v>90</v>
      </c>
      <c r="AK840" s="0" t="str">
        <f aca="false">IF(AND($CF840&lt;&gt;"",IFERROR(INDEX(subsample_country_map!$B:$B,MATCH($CF840,subsample_country_map!$A:$A,0)),"")&lt;&gt;""),INDEX(subsample_country_map!$B:$B,MATCH($CF840,subsample_country_map!$A:$A,0)),INDEX(lookup!$AA:$AA,MATCH($A840,lookup!$A:$A,0)))</f>
        <v>99_NCE</v>
      </c>
      <c r="AL840" s="0" t="str">
        <f aca="false">IF(AND($CF840&lt;&gt;"",IFERROR(INDEX(subsample_country_map!$C:$C,MATCH($CF840,subsample_country_map!$A:$A,0)),"")&lt;&gt;""),INDEX(subsample_country_map!$C:$C,MATCH($CF840,subsample_country_map!$A:$A,0)),INDEX(lookup!$AB:$AB,MATCH($A840,lookup!$A:$A,0)))</f>
        <v>99_NCE</v>
      </c>
      <c r="AM840" s="0" t="str">
        <f aca="false">IF(AND($CF840&lt;&gt;"",IFERROR(INDEX(subsample_country_map!$D:$D,MATCH($CF840,subsample_country_map!$A:$A,0)),"")&lt;&gt;""),INDEX(subsample_country_map!$D:$D,MATCH($CF840,subsample_country_map!$A:$A,0)),INDEX(lookup!$AC:$AC,MATCH($A840,lookup!$A:$A,0)))</f>
        <v>99_NCE</v>
      </c>
      <c r="AN840" s="0" t="str">
        <f aca="false">IF(AND($CF840&lt;&gt;"",IFERROR(INDEX(subsample_country_map!$E:$E,MATCH($CF840,subsample_country_map!$A:$A,0)),"")&lt;&gt;""),INDEX(subsample_country_map!$E:$E,MATCH($CF840,subsample_country_map!$A:$A,0)),INDEX(lookup!$AD:$AD,MATCH($A840,lookup!$A:$A,0)))</f>
        <v>99_NCE</v>
      </c>
      <c r="AO840" s="0" t="str">
        <f aca="false">INDEX(lookup!$Y:$Y,MATCH($A840,lookup!$A:$A,0))</f>
        <v>0_published</v>
      </c>
      <c r="AP840" s="0" t="str">
        <f aca="false">INDEX(lookup!$Z:$Z,MATCH($A840,lookup!$A:$A,0))</f>
        <v>1_VHB high</v>
      </c>
      <c r="AQ840" s="0" t="str">
        <f aca="false">INDEX(lookup!$W:$W,MATCH($A840,lookup!$A:$A,0))</f>
        <v>1_fin/acc/econ</v>
      </c>
      <c r="AS840" s="0" t="s">
        <v>91</v>
      </c>
      <c r="AT840" s="0" t="s">
        <v>397</v>
      </c>
      <c r="AU840" s="0" t="s">
        <v>93</v>
      </c>
      <c r="AV840" s="0" t="s">
        <v>1704</v>
      </c>
      <c r="AW840" s="0" t="s">
        <v>432</v>
      </c>
      <c r="BA840" s="0" t="n">
        <v>13287</v>
      </c>
      <c r="BB840" s="0" t="s">
        <v>96</v>
      </c>
      <c r="BC840" s="0" t="s">
        <v>122</v>
      </c>
      <c r="BD840" s="0" t="s">
        <v>3064</v>
      </c>
      <c r="BE840" s="0" t="s">
        <v>3087</v>
      </c>
      <c r="BF840" s="0" t="s">
        <v>3125</v>
      </c>
      <c r="BI840" s="0" t="s">
        <v>3126</v>
      </c>
      <c r="BJ840" s="0" t="s">
        <v>3127</v>
      </c>
      <c r="BK840" s="0" t="s">
        <v>191</v>
      </c>
      <c r="BL840" s="0" t="s">
        <v>3128</v>
      </c>
      <c r="BM840" s="0" t="s">
        <v>3115</v>
      </c>
      <c r="BN840" s="0" t="s">
        <v>3067</v>
      </c>
      <c r="BO840" s="0" t="s">
        <v>105</v>
      </c>
      <c r="BP840" s="0" t="s">
        <v>3062</v>
      </c>
      <c r="BQ840" s="0" t="s">
        <v>127</v>
      </c>
      <c r="BT840" s="0" t="n">
        <v>0</v>
      </c>
      <c r="BU840" s="0" t="s">
        <v>3068</v>
      </c>
      <c r="BW840" s="0" t="n">
        <v>2007</v>
      </c>
      <c r="BX840" s="0" t="n">
        <v>2020</v>
      </c>
      <c r="BY840" s="0" t="s">
        <v>3069</v>
      </c>
      <c r="BZ840" s="0" t="n">
        <v>2013.5</v>
      </c>
      <c r="CA840" s="0" t="n">
        <v>0.357142857142857</v>
      </c>
      <c r="CB840" s="0" t="n">
        <v>0</v>
      </c>
      <c r="CC840" s="0" t="n">
        <v>1</v>
      </c>
      <c r="CD840" s="0" t="n">
        <v>-0.0448075978629813</v>
      </c>
      <c r="CE840" s="0" t="n">
        <v>1</v>
      </c>
    </row>
    <row r="841" customFormat="false" ht="15" hidden="false" customHeight="false" outlineLevel="0" collapsed="false">
      <c r="A841" s="0" t="s">
        <v>3062</v>
      </c>
      <c r="B841" s="0" t="n">
        <v>2146</v>
      </c>
      <c r="C841" s="0" t="n">
        <v>-0.0411729248550135</v>
      </c>
      <c r="D841" s="0" t="n">
        <v>13287</v>
      </c>
      <c r="E841" s="0" t="n">
        <f aca="false">IF(ISNUMBER($BA841),$BA841,IF(AND(ISNUMBER($D841),ISNUMBER($BW841),ISNUMBER($BX841)),$D841*($BX841-$BW841+1),""))</f>
        <v>13287</v>
      </c>
      <c r="H841" s="0" t="s">
        <v>118</v>
      </c>
      <c r="I841" s="0" t="s">
        <v>344</v>
      </c>
      <c r="J841" s="0" t="n">
        <f aca="false">IF($BW841&lt;&gt;"",$BW841,"")</f>
        <v>2007</v>
      </c>
      <c r="K841" s="0" t="n">
        <f aca="false">IF($BX841&lt;&gt;"",$BX841,"")</f>
        <v>2020</v>
      </c>
      <c r="L841" s="0" t="n">
        <f aca="false">IF(AND(ISNUMBER($BW841),ISNUMBER($BX841)),($BW841+$BX841)/2,"")</f>
        <v>2013.5</v>
      </c>
      <c r="M841" s="0" t="n">
        <f aca="false">IF($L841&lt;&gt;"",$L841,"")</f>
        <v>2013.5</v>
      </c>
      <c r="N841" s="0" t="n">
        <f aca="false">IF(AND(ISNUMBER($BW841),ISNUMBER($BX841)),MIN(1,MAX(0,($BX841-2016+1)/($BX841-$BW841+1))),"")</f>
        <v>0.357142857142857</v>
      </c>
      <c r="O841" s="0" t="n">
        <f aca="false">IF(AND(ISNUMBER($BW841),ISNUMBER($BX841)),MIN(1,MAX(0,($BX841-2017+1)/($BX841-$BW841+1))),"")</f>
        <v>0.285714285714286</v>
      </c>
      <c r="P841" s="0" t="n">
        <f aca="false">IF(AND(ISNUMBER($BW841),ISNUMBER($BX841)),MIN(1,MAX(0,($BX841-2018+1)/($BX841-$BW841+1))),"")</f>
        <v>0.214285714285714</v>
      </c>
      <c r="Q841" s="0" t="n">
        <f aca="false">IF(AND(ISNUMBER($BW841),ISNUMBER($BX841)),MIN(1,MAX(0,($BX841-2019+1)/($BX841-$BW841+1))),"")</f>
        <v>0.142857142857143</v>
      </c>
      <c r="R841" s="0" t="n">
        <f aca="false">IF(AND(ISNUMBER($BW841),ISNUMBER($BX841)),MIN(1,MAX(0,($BX841-2016+1)/($BX841-$BW841+1))),"")</f>
        <v>0.357142857142857</v>
      </c>
      <c r="S841" s="0" t="n">
        <f aca="false">IF($L841&lt;&gt;"",IF($L841&gt;=2015.5,1,0),"")</f>
        <v>0</v>
      </c>
      <c r="T841" s="0" t="n">
        <f aca="false">IF($L841&lt;&gt;"",IF($L841&gt;=2016,1,0),"")</f>
        <v>0</v>
      </c>
      <c r="U841" s="0" t="n">
        <f aca="false">IF(ISNUMBER($BX841),IF($BX841&gt;=2016,1,0),"")</f>
        <v>1</v>
      </c>
      <c r="V841" s="0" t="n">
        <f aca="false">IF(ISNUMBER($BW841),IF($BW841&gt;=2016,1,0),"")</f>
        <v>0</v>
      </c>
      <c r="W841" s="0" t="str">
        <f aca="false">IF(AND(ISNUMBER($BW841),ISNUMBER($BX841)),IF($BW841&gt;=2016,"post-only",IF($BX841&lt;2016,"pre-only","mixed")),"")</f>
        <v>mixed</v>
      </c>
      <c r="X841" s="0" t="n">
        <f aca="false">IF(AND(ISNUMBER($BW841),ISNUMBER($BX841)),MIN(1,MAX(0,($BX841-2017+1)/($BX841-$BW841+1))),"")</f>
        <v>0.285714285714286</v>
      </c>
      <c r="Y841" s="0" t="n">
        <f aca="false">IF(AND(ISNUMBER($BW841),ISNUMBER($BX841)),MIN(1,MAX(0,($BX841-2018+1)/($BX841-$BW841+1))),"")</f>
        <v>0.214285714285714</v>
      </c>
      <c r="Z841" s="0" t="n">
        <f aca="false">IF(AND(ISNUMBER($BW841),ISNUMBER($BX841)),MIN(1,MAX(0,($BX841-2019+1)/($BX841-$BW841+1))),"")</f>
        <v>0.142857142857143</v>
      </c>
      <c r="AA841" s="0" t="n">
        <f aca="false">IF(ISNUMBER($BX841),IF($BX841&gt;=2017,1,0),"")</f>
        <v>1</v>
      </c>
      <c r="AB841" s="0" t="n">
        <f aca="false">IF(ISNUMBER($BX841),IF($BX841&gt;=2018,1,0),"")</f>
        <v>1</v>
      </c>
      <c r="AC841" s="0" t="n">
        <f aca="false">IF(ISNUMBER($BX841),IF($BX841&gt;=2019,1,0),"")</f>
        <v>1</v>
      </c>
      <c r="AD841" s="0" t="n">
        <f aca="false">IF($L841&lt;&gt;"",IF($L841&gt;2013,1,0),"")</f>
        <v>1</v>
      </c>
      <c r="AE841" s="0" t="n">
        <f aca="false">IF($L841&lt;&gt;"",1+IF($L841&gt;2011,1,0)+IF($L841&gt;2014,1,0),"")</f>
        <v>2</v>
      </c>
      <c r="AF841" s="0" t="s">
        <v>747</v>
      </c>
      <c r="AG841" s="0" t="s">
        <v>88</v>
      </c>
      <c r="AH841" s="0" t="s">
        <v>89</v>
      </c>
      <c r="AI841" s="0" t="s">
        <v>90</v>
      </c>
      <c r="AJ841" s="0" t="s">
        <v>90</v>
      </c>
      <c r="AK841" s="0" t="str">
        <f aca="false">IF(AND($CF841&lt;&gt;"",IFERROR(INDEX(subsample_country_map!$B:$B,MATCH($CF841,subsample_country_map!$A:$A,0)),"")&lt;&gt;""),INDEX(subsample_country_map!$B:$B,MATCH($CF841,subsample_country_map!$A:$A,0)),INDEX(lookup!$AA:$AA,MATCH($A841,lookup!$A:$A,0)))</f>
        <v>99_NCE</v>
      </c>
      <c r="AL841" s="0" t="str">
        <f aca="false">IF(AND($CF841&lt;&gt;"",IFERROR(INDEX(subsample_country_map!$C:$C,MATCH($CF841,subsample_country_map!$A:$A,0)),"")&lt;&gt;""),INDEX(subsample_country_map!$C:$C,MATCH($CF841,subsample_country_map!$A:$A,0)),INDEX(lookup!$AB:$AB,MATCH($A841,lookup!$A:$A,0)))</f>
        <v>99_NCE</v>
      </c>
      <c r="AM841" s="0" t="str">
        <f aca="false">IF(AND($CF841&lt;&gt;"",IFERROR(INDEX(subsample_country_map!$D:$D,MATCH($CF841,subsample_country_map!$A:$A,0)),"")&lt;&gt;""),INDEX(subsample_country_map!$D:$D,MATCH($CF841,subsample_country_map!$A:$A,0)),INDEX(lookup!$AC:$AC,MATCH($A841,lookup!$A:$A,0)))</f>
        <v>99_NCE</v>
      </c>
      <c r="AN841" s="0" t="str">
        <f aca="false">IF(AND($CF841&lt;&gt;"",IFERROR(INDEX(subsample_country_map!$E:$E,MATCH($CF841,subsample_country_map!$A:$A,0)),"")&lt;&gt;""),INDEX(subsample_country_map!$E:$E,MATCH($CF841,subsample_country_map!$A:$A,0)),INDEX(lookup!$AD:$AD,MATCH($A841,lookup!$A:$A,0)))</f>
        <v>99_NCE</v>
      </c>
      <c r="AO841" s="0" t="str">
        <f aca="false">INDEX(lookup!$Y:$Y,MATCH($A841,lookup!$A:$A,0))</f>
        <v>0_published</v>
      </c>
      <c r="AP841" s="0" t="str">
        <f aca="false">INDEX(lookup!$Z:$Z,MATCH($A841,lookup!$A:$A,0))</f>
        <v>1_VHB high</v>
      </c>
      <c r="AQ841" s="0" t="str">
        <f aca="false">INDEX(lookup!$W:$W,MATCH($A841,lookup!$A:$A,0))</f>
        <v>1_fin/acc/econ</v>
      </c>
      <c r="AS841" s="0" t="s">
        <v>91</v>
      </c>
      <c r="AT841" s="0" t="s">
        <v>111</v>
      </c>
      <c r="AU841" s="0" t="s">
        <v>93</v>
      </c>
      <c r="AV841" s="0" t="s">
        <v>454</v>
      </c>
      <c r="AW841" s="0" t="s">
        <v>417</v>
      </c>
      <c r="BA841" s="0" t="n">
        <v>13287</v>
      </c>
      <c r="BB841" s="0" t="s">
        <v>96</v>
      </c>
      <c r="BC841" s="0" t="s">
        <v>122</v>
      </c>
      <c r="BD841" s="0" t="s">
        <v>3064</v>
      </c>
      <c r="BE841" s="0" t="s">
        <v>3087</v>
      </c>
      <c r="BF841" s="0" t="s">
        <v>3125</v>
      </c>
      <c r="BI841" s="0" t="s">
        <v>3126</v>
      </c>
      <c r="BJ841" s="0" t="s">
        <v>3127</v>
      </c>
      <c r="BK841" s="0" t="s">
        <v>191</v>
      </c>
      <c r="BL841" s="0" t="s">
        <v>3129</v>
      </c>
      <c r="BM841" s="0" t="s">
        <v>3073</v>
      </c>
      <c r="BN841" s="0" t="s">
        <v>3067</v>
      </c>
      <c r="BO841" s="0" t="s">
        <v>105</v>
      </c>
      <c r="BP841" s="0" t="s">
        <v>3062</v>
      </c>
      <c r="BQ841" s="0" t="s">
        <v>127</v>
      </c>
      <c r="BT841" s="0" t="n">
        <v>0</v>
      </c>
      <c r="BU841" s="0" t="s">
        <v>3068</v>
      </c>
      <c r="BW841" s="0" t="n">
        <v>2007</v>
      </c>
      <c r="BX841" s="0" t="n">
        <v>2020</v>
      </c>
      <c r="BY841" s="0" t="s">
        <v>3069</v>
      </c>
      <c r="BZ841" s="0" t="n">
        <v>2013.5</v>
      </c>
      <c r="CA841" s="0" t="n">
        <v>0.357142857142857</v>
      </c>
      <c r="CB841" s="0" t="n">
        <v>0</v>
      </c>
      <c r="CC841" s="0" t="n">
        <v>1</v>
      </c>
      <c r="CD841" s="0" t="n">
        <v>-0.0411962141288239</v>
      </c>
      <c r="CE841" s="0" t="n">
        <v>1</v>
      </c>
    </row>
    <row r="842" customFormat="false" ht="15" hidden="false" customHeight="false" outlineLevel="0" collapsed="false">
      <c r="A842" s="0" t="s">
        <v>3062</v>
      </c>
      <c r="B842" s="0" t="n">
        <v>2147</v>
      </c>
      <c r="C842" s="0" t="n">
        <v>-0.0429790605450802</v>
      </c>
      <c r="D842" s="0" t="n">
        <v>13509</v>
      </c>
      <c r="E842" s="0" t="n">
        <f aca="false">IF(ISNUMBER($BA842),$BA842,IF(AND(ISNUMBER($D842),ISNUMBER($BW842),ISNUMBER($BX842)),$D842*($BX842-$BW842+1),""))</f>
        <v>13509</v>
      </c>
      <c r="H842" s="0" t="s">
        <v>118</v>
      </c>
      <c r="I842" s="0" t="s">
        <v>344</v>
      </c>
      <c r="J842" s="0" t="n">
        <f aca="false">IF($BW842&lt;&gt;"",$BW842,"")</f>
        <v>2007</v>
      </c>
      <c r="K842" s="0" t="n">
        <f aca="false">IF($BX842&lt;&gt;"",$BX842,"")</f>
        <v>2020</v>
      </c>
      <c r="L842" s="0" t="n">
        <f aca="false">IF(AND(ISNUMBER($BW842),ISNUMBER($BX842)),($BW842+$BX842)/2,"")</f>
        <v>2013.5</v>
      </c>
      <c r="M842" s="0" t="n">
        <f aca="false">IF($L842&lt;&gt;"",$L842,"")</f>
        <v>2013.5</v>
      </c>
      <c r="N842" s="0" t="n">
        <f aca="false">IF(AND(ISNUMBER($BW842),ISNUMBER($BX842)),MIN(1,MAX(0,($BX842-2016+1)/($BX842-$BW842+1))),"")</f>
        <v>0.357142857142857</v>
      </c>
      <c r="O842" s="0" t="n">
        <f aca="false">IF(AND(ISNUMBER($BW842),ISNUMBER($BX842)),MIN(1,MAX(0,($BX842-2017+1)/($BX842-$BW842+1))),"")</f>
        <v>0.285714285714286</v>
      </c>
      <c r="P842" s="0" t="n">
        <f aca="false">IF(AND(ISNUMBER($BW842),ISNUMBER($BX842)),MIN(1,MAX(0,($BX842-2018+1)/($BX842-$BW842+1))),"")</f>
        <v>0.214285714285714</v>
      </c>
      <c r="Q842" s="0" t="n">
        <f aca="false">IF(AND(ISNUMBER($BW842),ISNUMBER($BX842)),MIN(1,MAX(0,($BX842-2019+1)/($BX842-$BW842+1))),"")</f>
        <v>0.142857142857143</v>
      </c>
      <c r="R842" s="0" t="n">
        <f aca="false">IF(AND(ISNUMBER($BW842),ISNUMBER($BX842)),MIN(1,MAX(0,($BX842-2016+1)/($BX842-$BW842+1))),"")</f>
        <v>0.357142857142857</v>
      </c>
      <c r="S842" s="0" t="n">
        <f aca="false">IF($L842&lt;&gt;"",IF($L842&gt;=2015.5,1,0),"")</f>
        <v>0</v>
      </c>
      <c r="T842" s="0" t="n">
        <f aca="false">IF($L842&lt;&gt;"",IF($L842&gt;=2016,1,0),"")</f>
        <v>0</v>
      </c>
      <c r="U842" s="0" t="n">
        <f aca="false">IF(ISNUMBER($BX842),IF($BX842&gt;=2016,1,0),"")</f>
        <v>1</v>
      </c>
      <c r="V842" s="0" t="n">
        <f aca="false">IF(ISNUMBER($BW842),IF($BW842&gt;=2016,1,0),"")</f>
        <v>0</v>
      </c>
      <c r="W842" s="0" t="str">
        <f aca="false">IF(AND(ISNUMBER($BW842),ISNUMBER($BX842)),IF($BW842&gt;=2016,"post-only",IF($BX842&lt;2016,"pre-only","mixed")),"")</f>
        <v>mixed</v>
      </c>
      <c r="X842" s="0" t="n">
        <f aca="false">IF(AND(ISNUMBER($BW842),ISNUMBER($BX842)),MIN(1,MAX(0,($BX842-2017+1)/($BX842-$BW842+1))),"")</f>
        <v>0.285714285714286</v>
      </c>
      <c r="Y842" s="0" t="n">
        <f aca="false">IF(AND(ISNUMBER($BW842),ISNUMBER($BX842)),MIN(1,MAX(0,($BX842-2018+1)/($BX842-$BW842+1))),"")</f>
        <v>0.214285714285714</v>
      </c>
      <c r="Z842" s="0" t="n">
        <f aca="false">IF(AND(ISNUMBER($BW842),ISNUMBER($BX842)),MIN(1,MAX(0,($BX842-2019+1)/($BX842-$BW842+1))),"")</f>
        <v>0.142857142857143</v>
      </c>
      <c r="AA842" s="0" t="n">
        <f aca="false">IF(ISNUMBER($BX842),IF($BX842&gt;=2017,1,0),"")</f>
        <v>1</v>
      </c>
      <c r="AB842" s="0" t="n">
        <f aca="false">IF(ISNUMBER($BX842),IF($BX842&gt;=2018,1,0),"")</f>
        <v>1</v>
      </c>
      <c r="AC842" s="0" t="n">
        <f aca="false">IF(ISNUMBER($BX842),IF($BX842&gt;=2019,1,0),"")</f>
        <v>1</v>
      </c>
      <c r="AD842" s="0" t="n">
        <f aca="false">IF($L842&lt;&gt;"",IF($L842&gt;2013,1,0),"")</f>
        <v>1</v>
      </c>
      <c r="AE842" s="0" t="n">
        <f aca="false">IF($L842&lt;&gt;"",1+IF($L842&gt;2011,1,0)+IF($L842&gt;2014,1,0),"")</f>
        <v>2</v>
      </c>
      <c r="AF842" s="0" t="s">
        <v>747</v>
      </c>
      <c r="AG842" s="0" t="s">
        <v>88</v>
      </c>
      <c r="AH842" s="0" t="s">
        <v>89</v>
      </c>
      <c r="AI842" s="0" t="s">
        <v>90</v>
      </c>
      <c r="AJ842" s="0" t="s">
        <v>90</v>
      </c>
      <c r="AK842" s="0" t="str">
        <f aca="false">IF(AND($CF842&lt;&gt;"",IFERROR(INDEX(subsample_country_map!$B:$B,MATCH($CF842,subsample_country_map!$A:$A,0)),"")&lt;&gt;""),INDEX(subsample_country_map!$B:$B,MATCH($CF842,subsample_country_map!$A:$A,0)),INDEX(lookup!$AA:$AA,MATCH($A842,lookup!$A:$A,0)))</f>
        <v>99_NCE</v>
      </c>
      <c r="AL842" s="0" t="str">
        <f aca="false">IF(AND($CF842&lt;&gt;"",IFERROR(INDEX(subsample_country_map!$C:$C,MATCH($CF842,subsample_country_map!$A:$A,0)),"")&lt;&gt;""),INDEX(subsample_country_map!$C:$C,MATCH($CF842,subsample_country_map!$A:$A,0)),INDEX(lookup!$AB:$AB,MATCH($A842,lookup!$A:$A,0)))</f>
        <v>99_NCE</v>
      </c>
      <c r="AM842" s="0" t="str">
        <f aca="false">IF(AND($CF842&lt;&gt;"",IFERROR(INDEX(subsample_country_map!$D:$D,MATCH($CF842,subsample_country_map!$A:$A,0)),"")&lt;&gt;""),INDEX(subsample_country_map!$D:$D,MATCH($CF842,subsample_country_map!$A:$A,0)),INDEX(lookup!$AC:$AC,MATCH($A842,lookup!$A:$A,0)))</f>
        <v>99_NCE</v>
      </c>
      <c r="AN842" s="0" t="str">
        <f aca="false">IF(AND($CF842&lt;&gt;"",IFERROR(INDEX(subsample_country_map!$E:$E,MATCH($CF842,subsample_country_map!$A:$A,0)),"")&lt;&gt;""),INDEX(subsample_country_map!$E:$E,MATCH($CF842,subsample_country_map!$A:$A,0)),INDEX(lookup!$AD:$AD,MATCH($A842,lookup!$A:$A,0)))</f>
        <v>99_NCE</v>
      </c>
      <c r="AO842" s="0" t="str">
        <f aca="false">INDEX(lookup!$Y:$Y,MATCH($A842,lookup!$A:$A,0))</f>
        <v>0_published</v>
      </c>
      <c r="AP842" s="0" t="str">
        <f aca="false">INDEX(lookup!$Z:$Z,MATCH($A842,lookup!$A:$A,0))</f>
        <v>1_VHB high</v>
      </c>
      <c r="AQ842" s="0" t="str">
        <f aca="false">INDEX(lookup!$W:$W,MATCH($A842,lookup!$A:$A,0))</f>
        <v>1_fin/acc/econ</v>
      </c>
      <c r="AS842" s="0" t="s">
        <v>91</v>
      </c>
      <c r="AT842" s="0" t="s">
        <v>397</v>
      </c>
      <c r="AU842" s="0" t="s">
        <v>93</v>
      </c>
      <c r="AV842" s="0" t="s">
        <v>2722</v>
      </c>
      <c r="AW842" s="0" t="s">
        <v>1689</v>
      </c>
      <c r="BA842" s="0" t="n">
        <v>13509</v>
      </c>
      <c r="BB842" s="0" t="s">
        <v>96</v>
      </c>
      <c r="BC842" s="0" t="s">
        <v>122</v>
      </c>
      <c r="BD842" s="0" t="s">
        <v>3064</v>
      </c>
      <c r="BE842" s="0" t="s">
        <v>3087</v>
      </c>
      <c r="BF842" s="0" t="s">
        <v>3130</v>
      </c>
      <c r="BI842" s="0" t="s">
        <v>3126</v>
      </c>
      <c r="BJ842" s="0" t="s">
        <v>3131</v>
      </c>
      <c r="BK842" s="0" t="s">
        <v>191</v>
      </c>
      <c r="BL842" s="0" t="s">
        <v>3132</v>
      </c>
      <c r="BM842" s="0" t="s">
        <v>3115</v>
      </c>
      <c r="BN842" s="0" t="s">
        <v>3067</v>
      </c>
      <c r="BO842" s="0" t="s">
        <v>105</v>
      </c>
      <c r="BP842" s="0" t="s">
        <v>3062</v>
      </c>
      <c r="BQ842" s="0" t="s">
        <v>127</v>
      </c>
      <c r="BT842" s="0" t="n">
        <v>0</v>
      </c>
      <c r="BU842" s="0" t="s">
        <v>3068</v>
      </c>
      <c r="BW842" s="0" t="n">
        <v>2007</v>
      </c>
      <c r="BX842" s="0" t="n">
        <v>2020</v>
      </c>
      <c r="BY842" s="0" t="s">
        <v>3069</v>
      </c>
      <c r="BZ842" s="0" t="n">
        <v>2013.5</v>
      </c>
      <c r="CA842" s="0" t="n">
        <v>0.357142857142857</v>
      </c>
      <c r="CB842" s="0" t="n">
        <v>0</v>
      </c>
      <c r="CC842" s="0" t="n">
        <v>1</v>
      </c>
      <c r="CD842" s="0" t="n">
        <v>-0.0430055535491373</v>
      </c>
      <c r="CE842" s="0" t="n">
        <v>1</v>
      </c>
    </row>
    <row r="843" customFormat="false" ht="15" hidden="false" customHeight="false" outlineLevel="0" collapsed="false">
      <c r="A843" s="0" t="s">
        <v>3062</v>
      </c>
      <c r="B843" s="0" t="n">
        <v>2148</v>
      </c>
      <c r="C843" s="0" t="n">
        <v>-0.0618285697770056</v>
      </c>
      <c r="D843" s="0" t="n">
        <v>13509</v>
      </c>
      <c r="E843" s="0" t="n">
        <f aca="false">IF(ISNUMBER($BA843),$BA843,IF(AND(ISNUMBER($D843),ISNUMBER($BW843),ISNUMBER($BX843)),$D843*($BX843-$BW843+1),""))</f>
        <v>13509</v>
      </c>
      <c r="H843" s="0" t="s">
        <v>118</v>
      </c>
      <c r="I843" s="0" t="s">
        <v>344</v>
      </c>
      <c r="J843" s="0" t="n">
        <f aca="false">IF($BW843&lt;&gt;"",$BW843,"")</f>
        <v>2007</v>
      </c>
      <c r="K843" s="0" t="n">
        <f aca="false">IF($BX843&lt;&gt;"",$BX843,"")</f>
        <v>2020</v>
      </c>
      <c r="L843" s="0" t="n">
        <f aca="false">IF(AND(ISNUMBER($BW843),ISNUMBER($BX843)),($BW843+$BX843)/2,"")</f>
        <v>2013.5</v>
      </c>
      <c r="M843" s="0" t="n">
        <f aca="false">IF($L843&lt;&gt;"",$L843,"")</f>
        <v>2013.5</v>
      </c>
      <c r="N843" s="0" t="n">
        <f aca="false">IF(AND(ISNUMBER($BW843),ISNUMBER($BX843)),MIN(1,MAX(0,($BX843-2016+1)/($BX843-$BW843+1))),"")</f>
        <v>0.357142857142857</v>
      </c>
      <c r="O843" s="0" t="n">
        <f aca="false">IF(AND(ISNUMBER($BW843),ISNUMBER($BX843)),MIN(1,MAX(0,($BX843-2017+1)/($BX843-$BW843+1))),"")</f>
        <v>0.285714285714286</v>
      </c>
      <c r="P843" s="0" t="n">
        <f aca="false">IF(AND(ISNUMBER($BW843),ISNUMBER($BX843)),MIN(1,MAX(0,($BX843-2018+1)/($BX843-$BW843+1))),"")</f>
        <v>0.214285714285714</v>
      </c>
      <c r="Q843" s="0" t="n">
        <f aca="false">IF(AND(ISNUMBER($BW843),ISNUMBER($BX843)),MIN(1,MAX(0,($BX843-2019+1)/($BX843-$BW843+1))),"")</f>
        <v>0.142857142857143</v>
      </c>
      <c r="R843" s="0" t="n">
        <f aca="false">IF(AND(ISNUMBER($BW843),ISNUMBER($BX843)),MIN(1,MAX(0,($BX843-2016+1)/($BX843-$BW843+1))),"")</f>
        <v>0.357142857142857</v>
      </c>
      <c r="S843" s="0" t="n">
        <f aca="false">IF($L843&lt;&gt;"",IF($L843&gt;=2015.5,1,0),"")</f>
        <v>0</v>
      </c>
      <c r="T843" s="0" t="n">
        <f aca="false">IF($L843&lt;&gt;"",IF($L843&gt;=2016,1,0),"")</f>
        <v>0</v>
      </c>
      <c r="U843" s="0" t="n">
        <f aca="false">IF(ISNUMBER($BX843),IF($BX843&gt;=2016,1,0),"")</f>
        <v>1</v>
      </c>
      <c r="V843" s="0" t="n">
        <f aca="false">IF(ISNUMBER($BW843),IF($BW843&gt;=2016,1,0),"")</f>
        <v>0</v>
      </c>
      <c r="W843" s="0" t="str">
        <f aca="false">IF(AND(ISNUMBER($BW843),ISNUMBER($BX843)),IF($BW843&gt;=2016,"post-only",IF($BX843&lt;2016,"pre-only","mixed")),"")</f>
        <v>mixed</v>
      </c>
      <c r="X843" s="0" t="n">
        <f aca="false">IF(AND(ISNUMBER($BW843),ISNUMBER($BX843)),MIN(1,MAX(0,($BX843-2017+1)/($BX843-$BW843+1))),"")</f>
        <v>0.285714285714286</v>
      </c>
      <c r="Y843" s="0" t="n">
        <f aca="false">IF(AND(ISNUMBER($BW843),ISNUMBER($BX843)),MIN(1,MAX(0,($BX843-2018+1)/($BX843-$BW843+1))),"")</f>
        <v>0.214285714285714</v>
      </c>
      <c r="Z843" s="0" t="n">
        <f aca="false">IF(AND(ISNUMBER($BW843),ISNUMBER($BX843)),MIN(1,MAX(0,($BX843-2019+1)/($BX843-$BW843+1))),"")</f>
        <v>0.142857142857143</v>
      </c>
      <c r="AA843" s="0" t="n">
        <f aca="false">IF(ISNUMBER($BX843),IF($BX843&gt;=2017,1,0),"")</f>
        <v>1</v>
      </c>
      <c r="AB843" s="0" t="n">
        <f aca="false">IF(ISNUMBER($BX843),IF($BX843&gt;=2018,1,0),"")</f>
        <v>1</v>
      </c>
      <c r="AC843" s="0" t="n">
        <f aca="false">IF(ISNUMBER($BX843),IF($BX843&gt;=2019,1,0),"")</f>
        <v>1</v>
      </c>
      <c r="AD843" s="0" t="n">
        <f aca="false">IF($L843&lt;&gt;"",IF($L843&gt;2013,1,0),"")</f>
        <v>1</v>
      </c>
      <c r="AE843" s="0" t="n">
        <f aca="false">IF($L843&lt;&gt;"",1+IF($L843&gt;2011,1,0)+IF($L843&gt;2014,1,0),"")</f>
        <v>2</v>
      </c>
      <c r="AF843" s="0" t="s">
        <v>747</v>
      </c>
      <c r="AG843" s="0" t="s">
        <v>88</v>
      </c>
      <c r="AH843" s="0" t="s">
        <v>89</v>
      </c>
      <c r="AI843" s="0" t="s">
        <v>90</v>
      </c>
      <c r="AJ843" s="0" t="s">
        <v>90</v>
      </c>
      <c r="AK843" s="0" t="str">
        <f aca="false">IF(AND($CF843&lt;&gt;"",IFERROR(INDEX(subsample_country_map!$B:$B,MATCH($CF843,subsample_country_map!$A:$A,0)),"")&lt;&gt;""),INDEX(subsample_country_map!$B:$B,MATCH($CF843,subsample_country_map!$A:$A,0)),INDEX(lookup!$AA:$AA,MATCH($A843,lookup!$A:$A,0)))</f>
        <v>99_NCE</v>
      </c>
      <c r="AL843" s="0" t="str">
        <f aca="false">IF(AND($CF843&lt;&gt;"",IFERROR(INDEX(subsample_country_map!$C:$C,MATCH($CF843,subsample_country_map!$A:$A,0)),"")&lt;&gt;""),INDEX(subsample_country_map!$C:$C,MATCH($CF843,subsample_country_map!$A:$A,0)),INDEX(lookup!$AB:$AB,MATCH($A843,lookup!$A:$A,0)))</f>
        <v>99_NCE</v>
      </c>
      <c r="AM843" s="0" t="str">
        <f aca="false">IF(AND($CF843&lt;&gt;"",IFERROR(INDEX(subsample_country_map!$D:$D,MATCH($CF843,subsample_country_map!$A:$A,0)),"")&lt;&gt;""),INDEX(subsample_country_map!$D:$D,MATCH($CF843,subsample_country_map!$A:$A,0)),INDEX(lookup!$AC:$AC,MATCH($A843,lookup!$A:$A,0)))</f>
        <v>99_NCE</v>
      </c>
      <c r="AN843" s="0" t="str">
        <f aca="false">IF(AND($CF843&lt;&gt;"",IFERROR(INDEX(subsample_country_map!$E:$E,MATCH($CF843,subsample_country_map!$A:$A,0)),"")&lt;&gt;""),INDEX(subsample_country_map!$E:$E,MATCH($CF843,subsample_country_map!$A:$A,0)),INDEX(lookup!$AD:$AD,MATCH($A843,lookup!$A:$A,0)))</f>
        <v>99_NCE</v>
      </c>
      <c r="AO843" s="0" t="str">
        <f aca="false">INDEX(lookup!$Y:$Y,MATCH($A843,lookup!$A:$A,0))</f>
        <v>0_published</v>
      </c>
      <c r="AP843" s="0" t="str">
        <f aca="false">INDEX(lookup!$Z:$Z,MATCH($A843,lookup!$A:$A,0))</f>
        <v>1_VHB high</v>
      </c>
      <c r="AQ843" s="0" t="str">
        <f aca="false">INDEX(lookup!$W:$W,MATCH($A843,lookup!$A:$A,0))</f>
        <v>1_fin/acc/econ</v>
      </c>
      <c r="AS843" s="0" t="s">
        <v>91</v>
      </c>
      <c r="AT843" s="0" t="s">
        <v>111</v>
      </c>
      <c r="AU843" s="0" t="s">
        <v>93</v>
      </c>
      <c r="AV843" s="0" t="s">
        <v>3063</v>
      </c>
      <c r="AW843" s="0" t="s">
        <v>3074</v>
      </c>
      <c r="BA843" s="0" t="n">
        <v>13509</v>
      </c>
      <c r="BB843" s="0" t="s">
        <v>96</v>
      </c>
      <c r="BC843" s="0" t="s">
        <v>122</v>
      </c>
      <c r="BD843" s="0" t="s">
        <v>3064</v>
      </c>
      <c r="BE843" s="0" t="s">
        <v>3087</v>
      </c>
      <c r="BF843" s="0" t="s">
        <v>3130</v>
      </c>
      <c r="BI843" s="0" t="s">
        <v>3126</v>
      </c>
      <c r="BJ843" s="0" t="s">
        <v>3131</v>
      </c>
      <c r="BK843" s="0" t="s">
        <v>191</v>
      </c>
      <c r="BL843" s="0" t="s">
        <v>3133</v>
      </c>
      <c r="BM843" s="0" t="s">
        <v>3073</v>
      </c>
      <c r="BN843" s="0" t="s">
        <v>3067</v>
      </c>
      <c r="BO843" s="0" t="s">
        <v>105</v>
      </c>
      <c r="BP843" s="0" t="s">
        <v>3062</v>
      </c>
      <c r="BQ843" s="0" t="s">
        <v>127</v>
      </c>
      <c r="BT843" s="0" t="n">
        <v>0</v>
      </c>
      <c r="BU843" s="0" t="s">
        <v>3068</v>
      </c>
      <c r="BW843" s="0" t="n">
        <v>2007</v>
      </c>
      <c r="BX843" s="0" t="n">
        <v>2020</v>
      </c>
      <c r="BY843" s="0" t="s">
        <v>3069</v>
      </c>
      <c r="BZ843" s="0" t="n">
        <v>2013.5</v>
      </c>
      <c r="CA843" s="0" t="n">
        <v>0.357142857142857</v>
      </c>
      <c r="CB843" s="0" t="n">
        <v>0</v>
      </c>
      <c r="CC843" s="0" t="n">
        <v>1</v>
      </c>
      <c r="CD843" s="0" t="n">
        <v>-0.0619075364886195</v>
      </c>
      <c r="CE843" s="0" t="n">
        <v>1</v>
      </c>
    </row>
    <row r="844" customFormat="false" ht="15" hidden="false" customHeight="false" outlineLevel="0" collapsed="false">
      <c r="A844" s="0" t="s">
        <v>3062</v>
      </c>
      <c r="B844" s="0" t="n">
        <v>2149</v>
      </c>
      <c r="C844" s="0" t="n">
        <v>-0.0331445320361469</v>
      </c>
      <c r="D844" s="0" t="n">
        <v>26796</v>
      </c>
      <c r="E844" s="0" t="n">
        <f aca="false">IF(ISNUMBER($BA844),$BA844,IF(AND(ISNUMBER($D844),ISNUMBER($BW844),ISNUMBER($BX844)),$D844*($BX844-$BW844+1),""))</f>
        <v>26796</v>
      </c>
      <c r="H844" s="0" t="s">
        <v>118</v>
      </c>
      <c r="I844" s="0" t="s">
        <v>344</v>
      </c>
      <c r="J844" s="0" t="n">
        <f aca="false">IF($BW844&lt;&gt;"",$BW844,"")</f>
        <v>2007</v>
      </c>
      <c r="K844" s="0" t="n">
        <f aca="false">IF($BX844&lt;&gt;"",$BX844,"")</f>
        <v>2020</v>
      </c>
      <c r="L844" s="0" t="n">
        <f aca="false">IF(AND(ISNUMBER($BW844),ISNUMBER($BX844)),($BW844+$BX844)/2,"")</f>
        <v>2013.5</v>
      </c>
      <c r="M844" s="0" t="n">
        <f aca="false">IF($L844&lt;&gt;"",$L844,"")</f>
        <v>2013.5</v>
      </c>
      <c r="N844" s="0" t="n">
        <f aca="false">IF(AND(ISNUMBER($BW844),ISNUMBER($BX844)),MIN(1,MAX(0,($BX844-2016+1)/($BX844-$BW844+1))),"")</f>
        <v>0.357142857142857</v>
      </c>
      <c r="O844" s="0" t="n">
        <f aca="false">IF(AND(ISNUMBER($BW844),ISNUMBER($BX844)),MIN(1,MAX(0,($BX844-2017+1)/($BX844-$BW844+1))),"")</f>
        <v>0.285714285714286</v>
      </c>
      <c r="P844" s="0" t="n">
        <f aca="false">IF(AND(ISNUMBER($BW844),ISNUMBER($BX844)),MIN(1,MAX(0,($BX844-2018+1)/($BX844-$BW844+1))),"")</f>
        <v>0.214285714285714</v>
      </c>
      <c r="Q844" s="0" t="n">
        <f aca="false">IF(AND(ISNUMBER($BW844),ISNUMBER($BX844)),MIN(1,MAX(0,($BX844-2019+1)/($BX844-$BW844+1))),"")</f>
        <v>0.142857142857143</v>
      </c>
      <c r="R844" s="0" t="n">
        <f aca="false">IF(AND(ISNUMBER($BW844),ISNUMBER($BX844)),MIN(1,MAX(0,($BX844-2016+1)/($BX844-$BW844+1))),"")</f>
        <v>0.357142857142857</v>
      </c>
      <c r="S844" s="0" t="n">
        <f aca="false">IF($L844&lt;&gt;"",IF($L844&gt;=2015.5,1,0),"")</f>
        <v>0</v>
      </c>
      <c r="T844" s="0" t="n">
        <f aca="false">IF($L844&lt;&gt;"",IF($L844&gt;=2016,1,0),"")</f>
        <v>0</v>
      </c>
      <c r="U844" s="0" t="n">
        <f aca="false">IF(ISNUMBER($BX844),IF($BX844&gt;=2016,1,0),"")</f>
        <v>1</v>
      </c>
      <c r="V844" s="0" t="n">
        <f aca="false">IF(ISNUMBER($BW844),IF($BW844&gt;=2016,1,0),"")</f>
        <v>0</v>
      </c>
      <c r="W844" s="0" t="str">
        <f aca="false">IF(AND(ISNUMBER($BW844),ISNUMBER($BX844)),IF($BW844&gt;=2016,"post-only",IF($BX844&lt;2016,"pre-only","mixed")),"")</f>
        <v>mixed</v>
      </c>
      <c r="X844" s="0" t="n">
        <f aca="false">IF(AND(ISNUMBER($BW844),ISNUMBER($BX844)),MIN(1,MAX(0,($BX844-2017+1)/($BX844-$BW844+1))),"")</f>
        <v>0.285714285714286</v>
      </c>
      <c r="Y844" s="0" t="n">
        <f aca="false">IF(AND(ISNUMBER($BW844),ISNUMBER($BX844)),MIN(1,MAX(0,($BX844-2018+1)/($BX844-$BW844+1))),"")</f>
        <v>0.214285714285714</v>
      </c>
      <c r="Z844" s="0" t="n">
        <f aca="false">IF(AND(ISNUMBER($BW844),ISNUMBER($BX844)),MIN(1,MAX(0,($BX844-2019+1)/($BX844-$BW844+1))),"")</f>
        <v>0.142857142857143</v>
      </c>
      <c r="AA844" s="0" t="n">
        <f aca="false">IF(ISNUMBER($BX844),IF($BX844&gt;=2017,1,0),"")</f>
        <v>1</v>
      </c>
      <c r="AB844" s="0" t="n">
        <f aca="false">IF(ISNUMBER($BX844),IF($BX844&gt;=2018,1,0),"")</f>
        <v>1</v>
      </c>
      <c r="AC844" s="0" t="n">
        <f aca="false">IF(ISNUMBER($BX844),IF($BX844&gt;=2019,1,0),"")</f>
        <v>1</v>
      </c>
      <c r="AD844" s="0" t="n">
        <f aca="false">IF($L844&lt;&gt;"",IF($L844&gt;2013,1,0),"")</f>
        <v>1</v>
      </c>
      <c r="AE844" s="0" t="n">
        <f aca="false">IF($L844&lt;&gt;"",1+IF($L844&gt;2011,1,0)+IF($L844&gt;2014,1,0),"")</f>
        <v>2</v>
      </c>
      <c r="AF844" s="0" t="s">
        <v>747</v>
      </c>
      <c r="AG844" s="0" t="s">
        <v>88</v>
      </c>
      <c r="AH844" s="0" t="s">
        <v>89</v>
      </c>
      <c r="AI844" s="0" t="s">
        <v>90</v>
      </c>
      <c r="AJ844" s="0" t="s">
        <v>90</v>
      </c>
      <c r="AK844" s="0" t="str">
        <f aca="false">IF(AND($CF844&lt;&gt;"",IFERROR(INDEX(subsample_country_map!$B:$B,MATCH($CF844,subsample_country_map!$A:$A,0)),"")&lt;&gt;""),INDEX(subsample_country_map!$B:$B,MATCH($CF844,subsample_country_map!$A:$A,0)),INDEX(lookup!$AA:$AA,MATCH($A844,lookup!$A:$A,0)))</f>
        <v>99_NCE</v>
      </c>
      <c r="AL844" s="0" t="str">
        <f aca="false">IF(AND($CF844&lt;&gt;"",IFERROR(INDEX(subsample_country_map!$C:$C,MATCH($CF844,subsample_country_map!$A:$A,0)),"")&lt;&gt;""),INDEX(subsample_country_map!$C:$C,MATCH($CF844,subsample_country_map!$A:$A,0)),INDEX(lookup!$AB:$AB,MATCH($A844,lookup!$A:$A,0)))</f>
        <v>99_NCE</v>
      </c>
      <c r="AM844" s="0" t="str">
        <f aca="false">IF(AND($CF844&lt;&gt;"",IFERROR(INDEX(subsample_country_map!$D:$D,MATCH($CF844,subsample_country_map!$A:$A,0)),"")&lt;&gt;""),INDEX(subsample_country_map!$D:$D,MATCH($CF844,subsample_country_map!$A:$A,0)),INDEX(lookup!$AC:$AC,MATCH($A844,lookup!$A:$A,0)))</f>
        <v>99_NCE</v>
      </c>
      <c r="AN844" s="0" t="str">
        <f aca="false">IF(AND($CF844&lt;&gt;"",IFERROR(INDEX(subsample_country_map!$E:$E,MATCH($CF844,subsample_country_map!$A:$A,0)),"")&lt;&gt;""),INDEX(subsample_country_map!$E:$E,MATCH($CF844,subsample_country_map!$A:$A,0)),INDEX(lookup!$AD:$AD,MATCH($A844,lookup!$A:$A,0)))</f>
        <v>99_NCE</v>
      </c>
      <c r="AO844" s="0" t="str">
        <f aca="false">INDEX(lookup!$Y:$Y,MATCH($A844,lookup!$A:$A,0))</f>
        <v>0_published</v>
      </c>
      <c r="AP844" s="0" t="str">
        <f aca="false">INDEX(lookup!$Z:$Z,MATCH($A844,lookup!$A:$A,0))</f>
        <v>1_VHB high</v>
      </c>
      <c r="AQ844" s="0" t="str">
        <f aca="false">INDEX(lookup!$W:$W,MATCH($A844,lookup!$A:$A,0))</f>
        <v>1_fin/acc/econ</v>
      </c>
      <c r="AS844" s="0" t="s">
        <v>91</v>
      </c>
      <c r="AT844" s="0" t="s">
        <v>397</v>
      </c>
      <c r="AU844" s="0" t="s">
        <v>93</v>
      </c>
      <c r="AV844" s="0" t="s">
        <v>1549</v>
      </c>
      <c r="AW844" s="0" t="s">
        <v>229</v>
      </c>
      <c r="BA844" s="0" t="n">
        <v>26796</v>
      </c>
      <c r="BB844" s="0" t="s">
        <v>96</v>
      </c>
      <c r="BC844" s="0" t="s">
        <v>122</v>
      </c>
      <c r="BD844" s="0" t="s">
        <v>3064</v>
      </c>
      <c r="BE844" s="0" t="s">
        <v>98</v>
      </c>
      <c r="BI844" s="0" t="s">
        <v>3126</v>
      </c>
      <c r="BJ844" s="0" t="s">
        <v>3134</v>
      </c>
      <c r="BK844" s="0" t="s">
        <v>191</v>
      </c>
      <c r="BL844" s="0" t="s">
        <v>3135</v>
      </c>
      <c r="BM844" s="0" t="s">
        <v>3115</v>
      </c>
      <c r="BN844" s="0" t="s">
        <v>3067</v>
      </c>
      <c r="BO844" s="0" t="s">
        <v>105</v>
      </c>
      <c r="BP844" s="0" t="s">
        <v>3062</v>
      </c>
      <c r="BQ844" s="0" t="s">
        <v>127</v>
      </c>
      <c r="BT844" s="0" t="n">
        <v>0</v>
      </c>
      <c r="BU844" s="0" t="s">
        <v>3068</v>
      </c>
      <c r="BW844" s="0" t="n">
        <v>2007</v>
      </c>
      <c r="BX844" s="0" t="n">
        <v>2020</v>
      </c>
      <c r="BY844" s="0" t="s">
        <v>3069</v>
      </c>
      <c r="BZ844" s="0" t="n">
        <v>2013.5</v>
      </c>
      <c r="CA844" s="0" t="n">
        <v>0.357142857142857</v>
      </c>
      <c r="CB844" s="0" t="n">
        <v>0</v>
      </c>
      <c r="CC844" s="0" t="n">
        <v>1</v>
      </c>
      <c r="CD844" s="0" t="n">
        <v>-0.0331566771281675</v>
      </c>
      <c r="CE844" s="0" t="n">
        <v>1</v>
      </c>
    </row>
    <row r="845" customFormat="false" ht="15" hidden="false" customHeight="false" outlineLevel="0" collapsed="false">
      <c r="A845" s="0" t="s">
        <v>3062</v>
      </c>
      <c r="B845" s="0" t="n">
        <v>2150</v>
      </c>
      <c r="C845" s="0" t="n">
        <v>-0.0213763628104284</v>
      </c>
      <c r="D845" s="0" t="n">
        <v>26796</v>
      </c>
      <c r="E845" s="0" t="n">
        <f aca="false">IF(ISNUMBER($BA845),$BA845,IF(AND(ISNUMBER($D845),ISNUMBER($BW845),ISNUMBER($BX845)),$D845*($BX845-$BW845+1),""))</f>
        <v>26796</v>
      </c>
      <c r="H845" s="0" t="s">
        <v>118</v>
      </c>
      <c r="I845" s="0" t="s">
        <v>344</v>
      </c>
      <c r="J845" s="0" t="n">
        <f aca="false">IF($BW845&lt;&gt;"",$BW845,"")</f>
        <v>2007</v>
      </c>
      <c r="K845" s="0" t="n">
        <f aca="false">IF($BX845&lt;&gt;"",$BX845,"")</f>
        <v>2020</v>
      </c>
      <c r="L845" s="0" t="n">
        <f aca="false">IF(AND(ISNUMBER($BW845),ISNUMBER($BX845)),($BW845+$BX845)/2,"")</f>
        <v>2013.5</v>
      </c>
      <c r="M845" s="0" t="n">
        <f aca="false">IF($L845&lt;&gt;"",$L845,"")</f>
        <v>2013.5</v>
      </c>
      <c r="N845" s="0" t="n">
        <f aca="false">IF(AND(ISNUMBER($BW845),ISNUMBER($BX845)),MIN(1,MAX(0,($BX845-2016+1)/($BX845-$BW845+1))),"")</f>
        <v>0.357142857142857</v>
      </c>
      <c r="O845" s="0" t="n">
        <f aca="false">IF(AND(ISNUMBER($BW845),ISNUMBER($BX845)),MIN(1,MAX(0,($BX845-2017+1)/($BX845-$BW845+1))),"")</f>
        <v>0.285714285714286</v>
      </c>
      <c r="P845" s="0" t="n">
        <f aca="false">IF(AND(ISNUMBER($BW845),ISNUMBER($BX845)),MIN(1,MAX(0,($BX845-2018+1)/($BX845-$BW845+1))),"")</f>
        <v>0.214285714285714</v>
      </c>
      <c r="Q845" s="0" t="n">
        <f aca="false">IF(AND(ISNUMBER($BW845),ISNUMBER($BX845)),MIN(1,MAX(0,($BX845-2019+1)/($BX845-$BW845+1))),"")</f>
        <v>0.142857142857143</v>
      </c>
      <c r="R845" s="0" t="n">
        <f aca="false">IF(AND(ISNUMBER($BW845),ISNUMBER($BX845)),MIN(1,MAX(0,($BX845-2016+1)/($BX845-$BW845+1))),"")</f>
        <v>0.357142857142857</v>
      </c>
      <c r="S845" s="0" t="n">
        <f aca="false">IF($L845&lt;&gt;"",IF($L845&gt;=2015.5,1,0),"")</f>
        <v>0</v>
      </c>
      <c r="T845" s="0" t="n">
        <f aca="false">IF($L845&lt;&gt;"",IF($L845&gt;=2016,1,0),"")</f>
        <v>0</v>
      </c>
      <c r="U845" s="0" t="n">
        <f aca="false">IF(ISNUMBER($BX845),IF($BX845&gt;=2016,1,0),"")</f>
        <v>1</v>
      </c>
      <c r="V845" s="0" t="n">
        <f aca="false">IF(ISNUMBER($BW845),IF($BW845&gt;=2016,1,0),"")</f>
        <v>0</v>
      </c>
      <c r="W845" s="0" t="str">
        <f aca="false">IF(AND(ISNUMBER($BW845),ISNUMBER($BX845)),IF($BW845&gt;=2016,"post-only",IF($BX845&lt;2016,"pre-only","mixed")),"")</f>
        <v>mixed</v>
      </c>
      <c r="X845" s="0" t="n">
        <f aca="false">IF(AND(ISNUMBER($BW845),ISNUMBER($BX845)),MIN(1,MAX(0,($BX845-2017+1)/($BX845-$BW845+1))),"")</f>
        <v>0.285714285714286</v>
      </c>
      <c r="Y845" s="0" t="n">
        <f aca="false">IF(AND(ISNUMBER($BW845),ISNUMBER($BX845)),MIN(1,MAX(0,($BX845-2018+1)/($BX845-$BW845+1))),"")</f>
        <v>0.214285714285714</v>
      </c>
      <c r="Z845" s="0" t="n">
        <f aca="false">IF(AND(ISNUMBER($BW845),ISNUMBER($BX845)),MIN(1,MAX(0,($BX845-2019+1)/($BX845-$BW845+1))),"")</f>
        <v>0.142857142857143</v>
      </c>
      <c r="AA845" s="0" t="n">
        <f aca="false">IF(ISNUMBER($BX845),IF($BX845&gt;=2017,1,0),"")</f>
        <v>1</v>
      </c>
      <c r="AB845" s="0" t="n">
        <f aca="false">IF(ISNUMBER($BX845),IF($BX845&gt;=2018,1,0),"")</f>
        <v>1</v>
      </c>
      <c r="AC845" s="0" t="n">
        <f aca="false">IF(ISNUMBER($BX845),IF($BX845&gt;=2019,1,0),"")</f>
        <v>1</v>
      </c>
      <c r="AD845" s="0" t="n">
        <f aca="false">IF($L845&lt;&gt;"",IF($L845&gt;2013,1,0),"")</f>
        <v>1</v>
      </c>
      <c r="AE845" s="0" t="n">
        <f aca="false">IF($L845&lt;&gt;"",1+IF($L845&gt;2011,1,0)+IF($L845&gt;2014,1,0),"")</f>
        <v>2</v>
      </c>
      <c r="AF845" s="0" t="s">
        <v>747</v>
      </c>
      <c r="AG845" s="0" t="s">
        <v>88</v>
      </c>
      <c r="AH845" s="0" t="s">
        <v>89</v>
      </c>
      <c r="AI845" s="0" t="s">
        <v>90</v>
      </c>
      <c r="AJ845" s="0" t="s">
        <v>90</v>
      </c>
      <c r="AK845" s="0" t="str">
        <f aca="false">IF(AND($CF845&lt;&gt;"",IFERROR(INDEX(subsample_country_map!$B:$B,MATCH($CF845,subsample_country_map!$A:$A,0)),"")&lt;&gt;""),INDEX(subsample_country_map!$B:$B,MATCH($CF845,subsample_country_map!$A:$A,0)),INDEX(lookup!$AA:$AA,MATCH($A845,lookup!$A:$A,0)))</f>
        <v>99_NCE</v>
      </c>
      <c r="AL845" s="0" t="str">
        <f aca="false">IF(AND($CF845&lt;&gt;"",IFERROR(INDEX(subsample_country_map!$C:$C,MATCH($CF845,subsample_country_map!$A:$A,0)),"")&lt;&gt;""),INDEX(subsample_country_map!$C:$C,MATCH($CF845,subsample_country_map!$A:$A,0)),INDEX(lookup!$AB:$AB,MATCH($A845,lookup!$A:$A,0)))</f>
        <v>99_NCE</v>
      </c>
      <c r="AM845" s="0" t="str">
        <f aca="false">IF(AND($CF845&lt;&gt;"",IFERROR(INDEX(subsample_country_map!$D:$D,MATCH($CF845,subsample_country_map!$A:$A,0)),"")&lt;&gt;""),INDEX(subsample_country_map!$D:$D,MATCH($CF845,subsample_country_map!$A:$A,0)),INDEX(lookup!$AC:$AC,MATCH($A845,lookup!$A:$A,0)))</f>
        <v>99_NCE</v>
      </c>
      <c r="AN845" s="0" t="str">
        <f aca="false">IF(AND($CF845&lt;&gt;"",IFERROR(INDEX(subsample_country_map!$E:$E,MATCH($CF845,subsample_country_map!$A:$A,0)),"")&lt;&gt;""),INDEX(subsample_country_map!$E:$E,MATCH($CF845,subsample_country_map!$A:$A,0)),INDEX(lookup!$AD:$AD,MATCH($A845,lookup!$A:$A,0)))</f>
        <v>99_NCE</v>
      </c>
      <c r="AO845" s="0" t="str">
        <f aca="false">INDEX(lookup!$Y:$Y,MATCH($A845,lookup!$A:$A,0))</f>
        <v>0_published</v>
      </c>
      <c r="AP845" s="0" t="str">
        <f aca="false">INDEX(lookup!$Z:$Z,MATCH($A845,lookup!$A:$A,0))</f>
        <v>1_VHB high</v>
      </c>
      <c r="AQ845" s="0" t="str">
        <f aca="false">INDEX(lookup!$W:$W,MATCH($A845,lookup!$A:$A,0))</f>
        <v>1_fin/acc/econ</v>
      </c>
      <c r="AS845" s="0" t="s">
        <v>91</v>
      </c>
      <c r="AT845" s="0" t="s">
        <v>111</v>
      </c>
      <c r="AU845" s="0" t="s">
        <v>93</v>
      </c>
      <c r="AV845" s="0" t="s">
        <v>1696</v>
      </c>
      <c r="AW845" s="0" t="s">
        <v>417</v>
      </c>
      <c r="BA845" s="0" t="n">
        <v>26796</v>
      </c>
      <c r="BB845" s="0" t="s">
        <v>96</v>
      </c>
      <c r="BC845" s="0" t="s">
        <v>122</v>
      </c>
      <c r="BD845" s="0" t="s">
        <v>3064</v>
      </c>
      <c r="BE845" s="0" t="s">
        <v>98</v>
      </c>
      <c r="BI845" s="0" t="s">
        <v>3126</v>
      </c>
      <c r="BJ845" s="0" t="s">
        <v>3134</v>
      </c>
      <c r="BK845" s="0" t="s">
        <v>191</v>
      </c>
      <c r="BL845" s="0" t="s">
        <v>3136</v>
      </c>
      <c r="BM845" s="0" t="s">
        <v>3073</v>
      </c>
      <c r="BN845" s="0" t="s">
        <v>3067</v>
      </c>
      <c r="BO845" s="0" t="s">
        <v>105</v>
      </c>
      <c r="BP845" s="0" t="s">
        <v>3062</v>
      </c>
      <c r="BQ845" s="0" t="s">
        <v>127</v>
      </c>
      <c r="BT845" s="0" t="n">
        <v>0</v>
      </c>
      <c r="BU845" s="0" t="s">
        <v>3068</v>
      </c>
      <c r="BW845" s="0" t="n">
        <v>2007</v>
      </c>
      <c r="BX845" s="0" t="n">
        <v>2020</v>
      </c>
      <c r="BY845" s="0" t="s">
        <v>3069</v>
      </c>
      <c r="BZ845" s="0" t="n">
        <v>2013.5</v>
      </c>
      <c r="CA845" s="0" t="n">
        <v>0.357142857142857</v>
      </c>
      <c r="CB845" s="0" t="n">
        <v>0</v>
      </c>
      <c r="CC845" s="0" t="n">
        <v>1</v>
      </c>
      <c r="CD845" s="0" t="n">
        <v>-0.0213796196718047</v>
      </c>
      <c r="CE845" s="0" t="n">
        <v>1</v>
      </c>
    </row>
    <row r="846" customFormat="false" ht="15" hidden="false" customHeight="false" outlineLevel="0" collapsed="false">
      <c r="A846" s="0" t="s">
        <v>3062</v>
      </c>
      <c r="B846" s="0" t="n">
        <v>2151</v>
      </c>
      <c r="C846" s="0" t="n">
        <v>-0.32</v>
      </c>
      <c r="D846" s="0" t="n">
        <v>54456</v>
      </c>
      <c r="E846" s="0" t="n">
        <f aca="false">IF(ISNUMBER($BA846),$BA846,IF(AND(ISNUMBER($D846),ISNUMBER($BW846),ISNUMBER($BX846)),$D846*($BX846-$BW846+1),""))</f>
        <v>762384</v>
      </c>
      <c r="H846" s="0" t="s">
        <v>85</v>
      </c>
      <c r="I846" s="0" t="s">
        <v>86</v>
      </c>
      <c r="J846" s="0" t="n">
        <f aca="false">IF($BW846&lt;&gt;"",$BW846,"")</f>
        <v>2007</v>
      </c>
      <c r="K846" s="0" t="n">
        <f aca="false">IF($BX846&lt;&gt;"",$BX846,"")</f>
        <v>2020</v>
      </c>
      <c r="L846" s="0" t="n">
        <f aca="false">IF(AND(ISNUMBER($BW846),ISNUMBER($BX846)),($BW846+$BX846)/2,"")</f>
        <v>2013.5</v>
      </c>
      <c r="M846" s="0" t="n">
        <f aca="false">IF($L846&lt;&gt;"",$L846,"")</f>
        <v>2013.5</v>
      </c>
      <c r="N846" s="0" t="n">
        <f aca="false">IF(AND(ISNUMBER($BW846),ISNUMBER($BX846)),MIN(1,MAX(0,($BX846-2016+1)/($BX846-$BW846+1))),"")</f>
        <v>0.357142857142857</v>
      </c>
      <c r="O846" s="0" t="n">
        <f aca="false">IF(AND(ISNUMBER($BW846),ISNUMBER($BX846)),MIN(1,MAX(0,($BX846-2017+1)/($BX846-$BW846+1))),"")</f>
        <v>0.285714285714286</v>
      </c>
      <c r="P846" s="0" t="n">
        <f aca="false">IF(AND(ISNUMBER($BW846),ISNUMBER($BX846)),MIN(1,MAX(0,($BX846-2018+1)/($BX846-$BW846+1))),"")</f>
        <v>0.214285714285714</v>
      </c>
      <c r="Q846" s="0" t="n">
        <f aca="false">IF(AND(ISNUMBER($BW846),ISNUMBER($BX846)),MIN(1,MAX(0,($BX846-2019+1)/($BX846-$BW846+1))),"")</f>
        <v>0.142857142857143</v>
      </c>
      <c r="R846" s="0" t="n">
        <f aca="false">IF(AND(ISNUMBER($BW846),ISNUMBER($BX846)),MIN(1,MAX(0,($BX846-2016+1)/($BX846-$BW846+1))),"")</f>
        <v>0.357142857142857</v>
      </c>
      <c r="S846" s="0" t="n">
        <f aca="false">IF($L846&lt;&gt;"",IF($L846&gt;=2015.5,1,0),"")</f>
        <v>0</v>
      </c>
      <c r="T846" s="0" t="n">
        <f aca="false">IF($L846&lt;&gt;"",IF($L846&gt;=2016,1,0),"")</f>
        <v>0</v>
      </c>
      <c r="U846" s="0" t="n">
        <f aca="false">IF(ISNUMBER($BX846),IF($BX846&gt;=2016,1,0),"")</f>
        <v>1</v>
      </c>
      <c r="V846" s="0" t="n">
        <f aca="false">IF(ISNUMBER($BW846),IF($BW846&gt;=2016,1,0),"")</f>
        <v>0</v>
      </c>
      <c r="W846" s="0" t="str">
        <f aca="false">IF(AND(ISNUMBER($BW846),ISNUMBER($BX846)),IF($BW846&gt;=2016,"post-only",IF($BX846&lt;2016,"pre-only","mixed")),"")</f>
        <v>mixed</v>
      </c>
      <c r="X846" s="0" t="n">
        <f aca="false">IF(AND(ISNUMBER($BW846),ISNUMBER($BX846)),MIN(1,MAX(0,($BX846-2017+1)/($BX846-$BW846+1))),"")</f>
        <v>0.285714285714286</v>
      </c>
      <c r="Y846" s="0" t="n">
        <f aca="false">IF(AND(ISNUMBER($BW846),ISNUMBER($BX846)),MIN(1,MAX(0,($BX846-2018+1)/($BX846-$BW846+1))),"")</f>
        <v>0.214285714285714</v>
      </c>
      <c r="Z846" s="0" t="n">
        <f aca="false">IF(AND(ISNUMBER($BW846),ISNUMBER($BX846)),MIN(1,MAX(0,($BX846-2019+1)/($BX846-$BW846+1))),"")</f>
        <v>0.142857142857143</v>
      </c>
      <c r="AA846" s="0" t="n">
        <f aca="false">IF(ISNUMBER($BX846),IF($BX846&gt;=2017,1,0),"")</f>
        <v>1</v>
      </c>
      <c r="AB846" s="0" t="n">
        <f aca="false">IF(ISNUMBER($BX846),IF($BX846&gt;=2018,1,0),"")</f>
        <v>1</v>
      </c>
      <c r="AC846" s="0" t="n">
        <f aca="false">IF(ISNUMBER($BX846),IF($BX846&gt;=2019,1,0),"")</f>
        <v>1</v>
      </c>
      <c r="AD846" s="0" t="n">
        <f aca="false">IF($L846&lt;&gt;"",IF($L846&gt;2013,1,0),"")</f>
        <v>1</v>
      </c>
      <c r="AE846" s="0" t="n">
        <f aca="false">IF($L846&lt;&gt;"",1+IF($L846&gt;2011,1,0)+IF($L846&gt;2014,1,0),"")</f>
        <v>2</v>
      </c>
      <c r="AF846" s="0" t="s">
        <v>747</v>
      </c>
      <c r="AG846" s="0" t="s">
        <v>88</v>
      </c>
      <c r="AH846" s="0" t="s">
        <v>89</v>
      </c>
      <c r="AI846" s="0" t="s">
        <v>90</v>
      </c>
      <c r="AJ846" s="0" t="s">
        <v>90</v>
      </c>
      <c r="AK846" s="0" t="str">
        <f aca="false">IF(AND($CF846&lt;&gt;"",IFERROR(INDEX(subsample_country_map!$B:$B,MATCH($CF846,subsample_country_map!$A:$A,0)),"")&lt;&gt;""),INDEX(subsample_country_map!$B:$B,MATCH($CF846,subsample_country_map!$A:$A,0)),INDEX(lookup!$AA:$AA,MATCH($A846,lookup!$A:$A,0)))</f>
        <v>99_NCE</v>
      </c>
      <c r="AL846" s="0" t="str">
        <f aca="false">IF(AND($CF846&lt;&gt;"",IFERROR(INDEX(subsample_country_map!$C:$C,MATCH($CF846,subsample_country_map!$A:$A,0)),"")&lt;&gt;""),INDEX(subsample_country_map!$C:$C,MATCH($CF846,subsample_country_map!$A:$A,0)),INDEX(lookup!$AB:$AB,MATCH($A846,lookup!$A:$A,0)))</f>
        <v>99_NCE</v>
      </c>
      <c r="AM846" s="0" t="str">
        <f aca="false">IF(AND($CF846&lt;&gt;"",IFERROR(INDEX(subsample_country_map!$D:$D,MATCH($CF846,subsample_country_map!$A:$A,0)),"")&lt;&gt;""),INDEX(subsample_country_map!$D:$D,MATCH($CF846,subsample_country_map!$A:$A,0)),INDEX(lookup!$AC:$AC,MATCH($A846,lookup!$A:$A,0)))</f>
        <v>99_NCE</v>
      </c>
      <c r="AN846" s="0" t="str">
        <f aca="false">IF(AND($CF846&lt;&gt;"",IFERROR(INDEX(subsample_country_map!$E:$E,MATCH($CF846,subsample_country_map!$A:$A,0)),"")&lt;&gt;""),INDEX(subsample_country_map!$E:$E,MATCH($CF846,subsample_country_map!$A:$A,0)),INDEX(lookup!$AD:$AD,MATCH($A846,lookup!$A:$A,0)))</f>
        <v>99_NCE</v>
      </c>
      <c r="AO846" s="0" t="str">
        <f aca="false">INDEX(lookup!$Y:$Y,MATCH($A846,lookup!$A:$A,0))</f>
        <v>0_published</v>
      </c>
      <c r="AP846" s="0" t="str">
        <f aca="false">INDEX(lookup!$Z:$Z,MATCH($A846,lookup!$A:$A,0))</f>
        <v>1_VHB high</v>
      </c>
      <c r="AQ846" s="0" t="str">
        <f aca="false">INDEX(lookup!$W:$W,MATCH($A846,lookup!$A:$A,0))</f>
        <v>1_fin/acc/econ</v>
      </c>
      <c r="AS846" s="0" t="s">
        <v>91</v>
      </c>
      <c r="AT846" s="0" t="s">
        <v>111</v>
      </c>
      <c r="AU846" s="0" t="s">
        <v>93</v>
      </c>
      <c r="AZ846" s="0" t="s">
        <v>3137</v>
      </c>
      <c r="BA846" s="0" t="s">
        <v>95</v>
      </c>
      <c r="BB846" s="0" t="s">
        <v>96</v>
      </c>
      <c r="BC846" s="0" t="s">
        <v>97</v>
      </c>
      <c r="BD846" s="0" t="s">
        <v>97</v>
      </c>
      <c r="BE846" s="0" t="s">
        <v>98</v>
      </c>
      <c r="BI846" s="0" t="s">
        <v>3138</v>
      </c>
      <c r="BJ846" s="0" t="s">
        <v>3139</v>
      </c>
      <c r="BK846" s="0" t="s">
        <v>101</v>
      </c>
      <c r="BL846" s="0" t="s">
        <v>3140</v>
      </c>
      <c r="BM846" s="0" t="s">
        <v>3141</v>
      </c>
      <c r="BN846" s="0" t="s">
        <v>3067</v>
      </c>
      <c r="BO846" s="0" t="s">
        <v>105</v>
      </c>
      <c r="BP846" s="0" t="s">
        <v>3062</v>
      </c>
      <c r="BQ846" s="0" t="s">
        <v>85</v>
      </c>
      <c r="BT846" s="0" t="n">
        <v>0</v>
      </c>
      <c r="BU846" s="0" t="s">
        <v>3068</v>
      </c>
      <c r="BW846" s="0" t="n">
        <v>2007</v>
      </c>
      <c r="BX846" s="0" t="n">
        <v>2020</v>
      </c>
      <c r="BY846" s="0" t="s">
        <v>3069</v>
      </c>
      <c r="BZ846" s="0" t="n">
        <v>2013.5</v>
      </c>
      <c r="CA846" s="0" t="n">
        <v>0.357142857142857</v>
      </c>
      <c r="CB846" s="0" t="n">
        <v>0</v>
      </c>
      <c r="CC846" s="0" t="n">
        <v>1</v>
      </c>
      <c r="CD846" s="0" t="n">
        <v>-0.331647108705132</v>
      </c>
      <c r="CE846" s="0" t="n">
        <v>1</v>
      </c>
    </row>
    <row r="847" customFormat="false" ht="15" hidden="false" customHeight="false" outlineLevel="0" collapsed="false">
      <c r="A847" s="0" t="s">
        <v>3062</v>
      </c>
      <c r="B847" s="0" t="n">
        <v>2152</v>
      </c>
      <c r="C847" s="0" t="n">
        <v>-0.34</v>
      </c>
      <c r="D847" s="0" t="n">
        <v>54456</v>
      </c>
      <c r="E847" s="0" t="n">
        <f aca="false">IF(ISNUMBER($BA847),$BA847,IF(AND(ISNUMBER($D847),ISNUMBER($BW847),ISNUMBER($BX847)),$D847*($BX847-$BW847+1),""))</f>
        <v>762384</v>
      </c>
      <c r="H847" s="0" t="s">
        <v>85</v>
      </c>
      <c r="I847" s="0" t="s">
        <v>86</v>
      </c>
      <c r="J847" s="0" t="n">
        <f aca="false">IF($BW847&lt;&gt;"",$BW847,"")</f>
        <v>2007</v>
      </c>
      <c r="K847" s="0" t="n">
        <f aca="false">IF($BX847&lt;&gt;"",$BX847,"")</f>
        <v>2020</v>
      </c>
      <c r="L847" s="0" t="n">
        <f aca="false">IF(AND(ISNUMBER($BW847),ISNUMBER($BX847)),($BW847+$BX847)/2,"")</f>
        <v>2013.5</v>
      </c>
      <c r="M847" s="0" t="n">
        <f aca="false">IF($L847&lt;&gt;"",$L847,"")</f>
        <v>2013.5</v>
      </c>
      <c r="N847" s="0" t="n">
        <f aca="false">IF(AND(ISNUMBER($BW847),ISNUMBER($BX847)),MIN(1,MAX(0,($BX847-2016+1)/($BX847-$BW847+1))),"")</f>
        <v>0.357142857142857</v>
      </c>
      <c r="O847" s="0" t="n">
        <f aca="false">IF(AND(ISNUMBER($BW847),ISNUMBER($BX847)),MIN(1,MAX(0,($BX847-2017+1)/($BX847-$BW847+1))),"")</f>
        <v>0.285714285714286</v>
      </c>
      <c r="P847" s="0" t="n">
        <f aca="false">IF(AND(ISNUMBER($BW847),ISNUMBER($BX847)),MIN(1,MAX(0,($BX847-2018+1)/($BX847-$BW847+1))),"")</f>
        <v>0.214285714285714</v>
      </c>
      <c r="Q847" s="0" t="n">
        <f aca="false">IF(AND(ISNUMBER($BW847),ISNUMBER($BX847)),MIN(1,MAX(0,($BX847-2019+1)/($BX847-$BW847+1))),"")</f>
        <v>0.142857142857143</v>
      </c>
      <c r="R847" s="0" t="n">
        <f aca="false">IF(AND(ISNUMBER($BW847),ISNUMBER($BX847)),MIN(1,MAX(0,($BX847-2016+1)/($BX847-$BW847+1))),"")</f>
        <v>0.357142857142857</v>
      </c>
      <c r="S847" s="0" t="n">
        <f aca="false">IF($L847&lt;&gt;"",IF($L847&gt;=2015.5,1,0),"")</f>
        <v>0</v>
      </c>
      <c r="T847" s="0" t="n">
        <f aca="false">IF($L847&lt;&gt;"",IF($L847&gt;=2016,1,0),"")</f>
        <v>0</v>
      </c>
      <c r="U847" s="0" t="n">
        <f aca="false">IF(ISNUMBER($BX847),IF($BX847&gt;=2016,1,0),"")</f>
        <v>1</v>
      </c>
      <c r="V847" s="0" t="n">
        <f aca="false">IF(ISNUMBER($BW847),IF($BW847&gt;=2016,1,0),"")</f>
        <v>0</v>
      </c>
      <c r="W847" s="0" t="str">
        <f aca="false">IF(AND(ISNUMBER($BW847),ISNUMBER($BX847)),IF($BW847&gt;=2016,"post-only",IF($BX847&lt;2016,"pre-only","mixed")),"")</f>
        <v>mixed</v>
      </c>
      <c r="X847" s="0" t="n">
        <f aca="false">IF(AND(ISNUMBER($BW847),ISNUMBER($BX847)),MIN(1,MAX(0,($BX847-2017+1)/($BX847-$BW847+1))),"")</f>
        <v>0.285714285714286</v>
      </c>
      <c r="Y847" s="0" t="n">
        <f aca="false">IF(AND(ISNUMBER($BW847),ISNUMBER($BX847)),MIN(1,MAX(0,($BX847-2018+1)/($BX847-$BW847+1))),"")</f>
        <v>0.214285714285714</v>
      </c>
      <c r="Z847" s="0" t="n">
        <f aca="false">IF(AND(ISNUMBER($BW847),ISNUMBER($BX847)),MIN(1,MAX(0,($BX847-2019+1)/($BX847-$BW847+1))),"")</f>
        <v>0.142857142857143</v>
      </c>
      <c r="AA847" s="0" t="n">
        <f aca="false">IF(ISNUMBER($BX847),IF($BX847&gt;=2017,1,0),"")</f>
        <v>1</v>
      </c>
      <c r="AB847" s="0" t="n">
        <f aca="false">IF(ISNUMBER($BX847),IF($BX847&gt;=2018,1,0),"")</f>
        <v>1</v>
      </c>
      <c r="AC847" s="0" t="n">
        <f aca="false">IF(ISNUMBER($BX847),IF($BX847&gt;=2019,1,0),"")</f>
        <v>1</v>
      </c>
      <c r="AD847" s="0" t="n">
        <f aca="false">IF($L847&lt;&gt;"",IF($L847&gt;2013,1,0),"")</f>
        <v>1</v>
      </c>
      <c r="AE847" s="0" t="n">
        <f aca="false">IF($L847&lt;&gt;"",1+IF($L847&gt;2011,1,0)+IF($L847&gt;2014,1,0),"")</f>
        <v>2</v>
      </c>
      <c r="AF847" s="0" t="s">
        <v>747</v>
      </c>
      <c r="AG847" s="0" t="s">
        <v>88</v>
      </c>
      <c r="AH847" s="0" t="s">
        <v>89</v>
      </c>
      <c r="AI847" s="0" t="s">
        <v>90</v>
      </c>
      <c r="AJ847" s="0" t="s">
        <v>90</v>
      </c>
      <c r="AK847" s="0" t="str">
        <f aca="false">IF(AND($CF847&lt;&gt;"",IFERROR(INDEX(subsample_country_map!$B:$B,MATCH($CF847,subsample_country_map!$A:$A,0)),"")&lt;&gt;""),INDEX(subsample_country_map!$B:$B,MATCH($CF847,subsample_country_map!$A:$A,0)),INDEX(lookup!$AA:$AA,MATCH($A847,lookup!$A:$A,0)))</f>
        <v>99_NCE</v>
      </c>
      <c r="AL847" s="0" t="str">
        <f aca="false">IF(AND($CF847&lt;&gt;"",IFERROR(INDEX(subsample_country_map!$C:$C,MATCH($CF847,subsample_country_map!$A:$A,0)),"")&lt;&gt;""),INDEX(subsample_country_map!$C:$C,MATCH($CF847,subsample_country_map!$A:$A,0)),INDEX(lookup!$AB:$AB,MATCH($A847,lookup!$A:$A,0)))</f>
        <v>99_NCE</v>
      </c>
      <c r="AM847" s="0" t="str">
        <f aca="false">IF(AND($CF847&lt;&gt;"",IFERROR(INDEX(subsample_country_map!$D:$D,MATCH($CF847,subsample_country_map!$A:$A,0)),"")&lt;&gt;""),INDEX(subsample_country_map!$D:$D,MATCH($CF847,subsample_country_map!$A:$A,0)),INDEX(lookup!$AC:$AC,MATCH($A847,lookup!$A:$A,0)))</f>
        <v>99_NCE</v>
      </c>
      <c r="AN847" s="0" t="str">
        <f aca="false">IF(AND($CF847&lt;&gt;"",IFERROR(INDEX(subsample_country_map!$E:$E,MATCH($CF847,subsample_country_map!$A:$A,0)),"")&lt;&gt;""),INDEX(subsample_country_map!$E:$E,MATCH($CF847,subsample_country_map!$A:$A,0)),INDEX(lookup!$AD:$AD,MATCH($A847,lookup!$A:$A,0)))</f>
        <v>99_NCE</v>
      </c>
      <c r="AO847" s="0" t="str">
        <f aca="false">INDEX(lookup!$Y:$Y,MATCH($A847,lookup!$A:$A,0))</f>
        <v>0_published</v>
      </c>
      <c r="AP847" s="0" t="str">
        <f aca="false">INDEX(lookup!$Z:$Z,MATCH($A847,lookup!$A:$A,0))</f>
        <v>1_VHB high</v>
      </c>
      <c r="AQ847" s="0" t="str">
        <f aca="false">INDEX(lookup!$W:$W,MATCH($A847,lookup!$A:$A,0))</f>
        <v>1_fin/acc/econ</v>
      </c>
      <c r="AS847" s="0" t="s">
        <v>91</v>
      </c>
      <c r="AT847" s="0" t="s">
        <v>111</v>
      </c>
      <c r="AU847" s="0" t="s">
        <v>93</v>
      </c>
      <c r="AZ847" s="0" t="s">
        <v>3142</v>
      </c>
      <c r="BA847" s="0" t="s">
        <v>95</v>
      </c>
      <c r="BB847" s="0" t="s">
        <v>96</v>
      </c>
      <c r="BC847" s="0" t="s">
        <v>97</v>
      </c>
      <c r="BD847" s="0" t="s">
        <v>97</v>
      </c>
      <c r="BE847" s="0" t="s">
        <v>98</v>
      </c>
      <c r="BI847" s="0" t="s">
        <v>3138</v>
      </c>
      <c r="BJ847" s="0" t="s">
        <v>3143</v>
      </c>
      <c r="BK847" s="0" t="s">
        <v>101</v>
      </c>
      <c r="BL847" s="0" t="s">
        <v>3144</v>
      </c>
      <c r="BM847" s="0" t="s">
        <v>3145</v>
      </c>
      <c r="BN847" s="0" t="s">
        <v>3067</v>
      </c>
      <c r="BO847" s="0" t="s">
        <v>105</v>
      </c>
      <c r="BP847" s="0" t="s">
        <v>3062</v>
      </c>
      <c r="BQ847" s="0" t="s">
        <v>85</v>
      </c>
      <c r="BT847" s="0" t="n">
        <v>0</v>
      </c>
      <c r="BU847" s="0" t="s">
        <v>3068</v>
      </c>
      <c r="BW847" s="0" t="n">
        <v>2007</v>
      </c>
      <c r="BX847" s="0" t="n">
        <v>2020</v>
      </c>
      <c r="BY847" s="0" t="s">
        <v>3069</v>
      </c>
      <c r="BZ847" s="0" t="n">
        <v>2013.5</v>
      </c>
      <c r="CA847" s="0" t="n">
        <v>0.357142857142857</v>
      </c>
      <c r="CB847" s="0" t="n">
        <v>0</v>
      </c>
      <c r="CC847" s="0" t="n">
        <v>1</v>
      </c>
      <c r="CD847" s="0" t="n">
        <v>-0.354092528962243</v>
      </c>
      <c r="CE847" s="0" t="n">
        <v>1</v>
      </c>
    </row>
    <row r="848" customFormat="false" ht="15" hidden="false" customHeight="false" outlineLevel="0" collapsed="false">
      <c r="A848" s="0" t="s">
        <v>3146</v>
      </c>
      <c r="B848" s="0" t="n">
        <v>2153</v>
      </c>
      <c r="C848" s="0" t="n">
        <v>-0.062</v>
      </c>
      <c r="D848" s="0" t="n">
        <v>3858</v>
      </c>
      <c r="E848" s="0" t="n">
        <f aca="false">IF(ISNUMBER($BA848),$BA848,IF(AND(ISNUMBER($D848),ISNUMBER($BW848),ISNUMBER($BX848)),$D848*($BX848-$BW848+1),""))</f>
        <v>38580</v>
      </c>
      <c r="H848" s="0" t="s">
        <v>85</v>
      </c>
      <c r="I848" s="0" t="s">
        <v>86</v>
      </c>
      <c r="J848" s="0" t="n">
        <f aca="false">IF($BW848&lt;&gt;"",$BW848,"")</f>
        <v>2009</v>
      </c>
      <c r="K848" s="0" t="n">
        <f aca="false">IF($BX848&lt;&gt;"",$BX848,"")</f>
        <v>2018</v>
      </c>
      <c r="L848" s="0" t="n">
        <f aca="false">IF(AND(ISNUMBER($BW848),ISNUMBER($BX848)),($BW848+$BX848)/2,"")</f>
        <v>2013.5</v>
      </c>
      <c r="M848" s="0" t="n">
        <f aca="false">IF($L848&lt;&gt;"",$L848,"")</f>
        <v>2013.5</v>
      </c>
      <c r="N848" s="0" t="n">
        <f aca="false">IF(AND(ISNUMBER($BW848),ISNUMBER($BX848)),MIN(1,MAX(0,($BX848-2016+1)/($BX848-$BW848+1))),"")</f>
        <v>0.3</v>
      </c>
      <c r="O848" s="0" t="n">
        <f aca="false">IF(AND(ISNUMBER($BW848),ISNUMBER($BX848)),MIN(1,MAX(0,($BX848-2017+1)/($BX848-$BW848+1))),"")</f>
        <v>0.2</v>
      </c>
      <c r="P848" s="0" t="n">
        <f aca="false">IF(AND(ISNUMBER($BW848),ISNUMBER($BX848)),MIN(1,MAX(0,($BX848-2018+1)/($BX848-$BW848+1))),"")</f>
        <v>0.1</v>
      </c>
      <c r="Q848" s="0" t="n">
        <f aca="false">IF(AND(ISNUMBER($BW848),ISNUMBER($BX848)),MIN(1,MAX(0,($BX848-2019+1)/($BX848-$BW848+1))),"")</f>
        <v>0</v>
      </c>
      <c r="R848" s="0" t="n">
        <f aca="false">IF(AND(ISNUMBER($BW848),ISNUMBER($BX848)),MIN(1,MAX(0,($BX848-2016+1)/($BX848-$BW848+1))),"")</f>
        <v>0.3</v>
      </c>
      <c r="S848" s="0" t="n">
        <f aca="false">IF($L848&lt;&gt;"",IF($L848&gt;=2015.5,1,0),"")</f>
        <v>0</v>
      </c>
      <c r="T848" s="0" t="n">
        <f aca="false">IF($L848&lt;&gt;"",IF($L848&gt;=2016,1,0),"")</f>
        <v>0</v>
      </c>
      <c r="U848" s="0" t="n">
        <f aca="false">IF(ISNUMBER($BX848),IF($BX848&gt;=2016,1,0),"")</f>
        <v>1</v>
      </c>
      <c r="V848" s="0" t="n">
        <f aca="false">IF(ISNUMBER($BW848),IF($BW848&gt;=2016,1,0),"")</f>
        <v>0</v>
      </c>
      <c r="W848" s="0" t="str">
        <f aca="false">IF(AND(ISNUMBER($BW848),ISNUMBER($BX848)),IF($BW848&gt;=2016,"post-only",IF($BX848&lt;2016,"pre-only","mixed")),"")</f>
        <v>mixed</v>
      </c>
      <c r="X848" s="0" t="n">
        <f aca="false">IF(AND(ISNUMBER($BW848),ISNUMBER($BX848)),MIN(1,MAX(0,($BX848-2017+1)/($BX848-$BW848+1))),"")</f>
        <v>0.2</v>
      </c>
      <c r="Y848" s="0" t="n">
        <f aca="false">IF(AND(ISNUMBER($BW848),ISNUMBER($BX848)),MIN(1,MAX(0,($BX848-2018+1)/($BX848-$BW848+1))),"")</f>
        <v>0.1</v>
      </c>
      <c r="Z848" s="0" t="n">
        <f aca="false">IF(AND(ISNUMBER($BW848),ISNUMBER($BX848)),MIN(1,MAX(0,($BX848-2019+1)/($BX848-$BW848+1))),"")</f>
        <v>0</v>
      </c>
      <c r="AA848" s="0" t="n">
        <f aca="false">IF(ISNUMBER($BX848),IF($BX848&gt;=2017,1,0),"")</f>
        <v>1</v>
      </c>
      <c r="AB848" s="0" t="n">
        <f aca="false">IF(ISNUMBER($BX848),IF($BX848&gt;=2018,1,0),"")</f>
        <v>1</v>
      </c>
      <c r="AC848" s="0" t="n">
        <f aca="false">IF(ISNUMBER($BX848),IF($BX848&gt;=2019,1,0),"")</f>
        <v>0</v>
      </c>
      <c r="AD848" s="0" t="n">
        <f aca="false">IF($L848&lt;&gt;"",IF($L848&gt;2013,1,0),"")</f>
        <v>1</v>
      </c>
      <c r="AE848" s="0" t="n">
        <f aca="false">IF($L848&lt;&gt;"",1+IF($L848&gt;2011,1,0)+IF($L848&gt;2014,1,0),"")</f>
        <v>2</v>
      </c>
      <c r="AF848" s="0" t="s">
        <v>761</v>
      </c>
      <c r="AG848" s="0" t="s">
        <v>88</v>
      </c>
      <c r="AH848" s="0" t="s">
        <v>90</v>
      </c>
      <c r="AI848" s="0" t="s">
        <v>334</v>
      </c>
      <c r="AJ848" s="0" t="s">
        <v>334</v>
      </c>
      <c r="AK848" s="0" t="str">
        <f aca="false">IF(AND($CF848&lt;&gt;"",IFERROR(INDEX(subsample_country_map!$B:$B,MATCH($CF848,subsample_country_map!$A:$A,0)),"")&lt;&gt;""),INDEX(subsample_country_map!$B:$B,MATCH($CF848,subsample_country_map!$A:$A,0)),INDEX(lookup!$AA:$AA,MATCH($A848,lookup!$A:$A,0)))</f>
        <v>1_US</v>
      </c>
      <c r="AL848" s="0" t="str">
        <f aca="false">IF(AND($CF848&lt;&gt;"",IFERROR(INDEX(subsample_country_map!$C:$C,MATCH($CF848,subsample_country_map!$A:$A,0)),"")&lt;&gt;""),INDEX(subsample_country_map!$C:$C,MATCH($CF848,subsample_country_map!$A:$A,0)),INDEX(lookup!$AB:$AB,MATCH($A848,lookup!$A:$A,0)))</f>
        <v>1_developed</v>
      </c>
      <c r="AM848" s="0" t="str">
        <f aca="false">IF(AND($CF848&lt;&gt;"",IFERROR(INDEX(subsample_country_map!$D:$D,MATCH($CF848,subsample_country_map!$A:$A,0)),"")&lt;&gt;""),INDEX(subsample_country_map!$D:$D,MATCH($CF848,subsample_country_map!$A:$A,0)),INDEX(lookup!$AC:$AC,MATCH($A848,lookup!$A:$A,0)))</f>
        <v>1_western</v>
      </c>
      <c r="AN848" s="0" t="str">
        <f aca="false">IF(AND($CF848&lt;&gt;"",IFERROR(INDEX(subsample_country_map!$E:$E,MATCH($CF848,subsample_country_map!$A:$A,0)),"")&lt;&gt;""),INDEX(subsample_country_map!$E:$E,MATCH($CF848,subsample_country_map!$A:$A,0)),INDEX(lookup!$AD:$AD,MATCH($A848,lookup!$A:$A,0)))</f>
        <v>1_common law</v>
      </c>
      <c r="AO848" s="0" t="str">
        <f aca="false">INDEX(lookup!$Y:$Y,MATCH($A848,lookup!$A:$A,0))</f>
        <v>0_published</v>
      </c>
      <c r="AP848" s="0" t="str">
        <f aca="false">INDEX(lookup!$Z:$Z,MATCH($A848,lookup!$A:$A,0))</f>
        <v>1_VHB high</v>
      </c>
      <c r="AQ848" s="0" t="str">
        <f aca="false">INDEX(lookup!$W:$W,MATCH($A848,lookup!$A:$A,0))</f>
        <v>1_fin/acc/econ</v>
      </c>
      <c r="AS848" s="0" t="s">
        <v>91</v>
      </c>
      <c r="AT848" s="0" t="s">
        <v>111</v>
      </c>
      <c r="AU848" s="0" t="s">
        <v>93</v>
      </c>
      <c r="AZ848" s="0" t="s">
        <v>232</v>
      </c>
      <c r="BA848" s="0" t="s">
        <v>95</v>
      </c>
      <c r="BB848" s="0" t="s">
        <v>96</v>
      </c>
      <c r="BC848" s="0" t="s">
        <v>97</v>
      </c>
      <c r="BD848" s="0" t="s">
        <v>97</v>
      </c>
      <c r="BE848" s="0" t="s">
        <v>98</v>
      </c>
      <c r="BI848" s="0" t="s">
        <v>502</v>
      </c>
      <c r="BJ848" s="0" t="s">
        <v>3147</v>
      </c>
      <c r="BK848" s="0" t="s">
        <v>750</v>
      </c>
      <c r="BL848" s="0" t="s">
        <v>3148</v>
      </c>
      <c r="BM848" s="0" t="s">
        <v>3149</v>
      </c>
      <c r="BN848" s="0" t="s">
        <v>3150</v>
      </c>
      <c r="BO848" s="0" t="s">
        <v>105</v>
      </c>
      <c r="BP848" s="0" t="s">
        <v>3146</v>
      </c>
      <c r="BQ848" s="0" t="s">
        <v>85</v>
      </c>
      <c r="BT848" s="0" t="n">
        <v>0</v>
      </c>
      <c r="BU848" s="0" t="s">
        <v>3151</v>
      </c>
      <c r="BW848" s="0" t="n">
        <v>2009</v>
      </c>
      <c r="BX848" s="0" t="n">
        <v>2018</v>
      </c>
      <c r="BY848" s="0" t="s">
        <v>1526</v>
      </c>
      <c r="BZ848" s="0" t="n">
        <v>2013.5</v>
      </c>
      <c r="CA848" s="0" t="n">
        <v>0.3</v>
      </c>
      <c r="CB848" s="0" t="n">
        <v>0</v>
      </c>
      <c r="CC848" s="0" t="n">
        <v>1</v>
      </c>
      <c r="CD848" s="0" t="n">
        <v>-0.0620796263978297</v>
      </c>
      <c r="CE848" s="0" t="n">
        <v>1</v>
      </c>
    </row>
    <row r="849" customFormat="false" ht="15" hidden="false" customHeight="false" outlineLevel="0" collapsed="false">
      <c r="A849" s="0" t="s">
        <v>3146</v>
      </c>
      <c r="B849" s="0" t="n">
        <v>2154</v>
      </c>
      <c r="C849" s="0" t="n">
        <v>-0.105</v>
      </c>
      <c r="D849" s="0" t="n">
        <v>3858</v>
      </c>
      <c r="E849" s="0" t="n">
        <f aca="false">IF(ISNUMBER($BA849),$BA849,IF(AND(ISNUMBER($D849),ISNUMBER($BW849),ISNUMBER($BX849)),$D849*($BX849-$BW849+1),""))</f>
        <v>38580</v>
      </c>
      <c r="H849" s="0" t="s">
        <v>85</v>
      </c>
      <c r="I849" s="0" t="s">
        <v>86</v>
      </c>
      <c r="J849" s="0" t="n">
        <f aca="false">IF($BW849&lt;&gt;"",$BW849,"")</f>
        <v>2009</v>
      </c>
      <c r="K849" s="0" t="n">
        <f aca="false">IF($BX849&lt;&gt;"",$BX849,"")</f>
        <v>2018</v>
      </c>
      <c r="L849" s="0" t="n">
        <f aca="false">IF(AND(ISNUMBER($BW849),ISNUMBER($BX849)),($BW849+$BX849)/2,"")</f>
        <v>2013.5</v>
      </c>
      <c r="M849" s="0" t="n">
        <f aca="false">IF($L849&lt;&gt;"",$L849,"")</f>
        <v>2013.5</v>
      </c>
      <c r="N849" s="0" t="n">
        <f aca="false">IF(AND(ISNUMBER($BW849),ISNUMBER($BX849)),MIN(1,MAX(0,($BX849-2016+1)/($BX849-$BW849+1))),"")</f>
        <v>0.3</v>
      </c>
      <c r="O849" s="0" t="n">
        <f aca="false">IF(AND(ISNUMBER($BW849),ISNUMBER($BX849)),MIN(1,MAX(0,($BX849-2017+1)/($BX849-$BW849+1))),"")</f>
        <v>0.2</v>
      </c>
      <c r="P849" s="0" t="n">
        <f aca="false">IF(AND(ISNUMBER($BW849),ISNUMBER($BX849)),MIN(1,MAX(0,($BX849-2018+1)/($BX849-$BW849+1))),"")</f>
        <v>0.1</v>
      </c>
      <c r="Q849" s="0" t="n">
        <f aca="false">IF(AND(ISNUMBER($BW849),ISNUMBER($BX849)),MIN(1,MAX(0,($BX849-2019+1)/($BX849-$BW849+1))),"")</f>
        <v>0</v>
      </c>
      <c r="R849" s="0" t="n">
        <f aca="false">IF(AND(ISNUMBER($BW849),ISNUMBER($BX849)),MIN(1,MAX(0,($BX849-2016+1)/($BX849-$BW849+1))),"")</f>
        <v>0.3</v>
      </c>
      <c r="S849" s="0" t="n">
        <f aca="false">IF($L849&lt;&gt;"",IF($L849&gt;=2015.5,1,0),"")</f>
        <v>0</v>
      </c>
      <c r="T849" s="0" t="n">
        <f aca="false">IF($L849&lt;&gt;"",IF($L849&gt;=2016,1,0),"")</f>
        <v>0</v>
      </c>
      <c r="U849" s="0" t="n">
        <f aca="false">IF(ISNUMBER($BX849),IF($BX849&gt;=2016,1,0),"")</f>
        <v>1</v>
      </c>
      <c r="V849" s="0" t="n">
        <f aca="false">IF(ISNUMBER($BW849),IF($BW849&gt;=2016,1,0),"")</f>
        <v>0</v>
      </c>
      <c r="W849" s="0" t="str">
        <f aca="false">IF(AND(ISNUMBER($BW849),ISNUMBER($BX849)),IF($BW849&gt;=2016,"post-only",IF($BX849&lt;2016,"pre-only","mixed")),"")</f>
        <v>mixed</v>
      </c>
      <c r="X849" s="0" t="n">
        <f aca="false">IF(AND(ISNUMBER($BW849),ISNUMBER($BX849)),MIN(1,MAX(0,($BX849-2017+1)/($BX849-$BW849+1))),"")</f>
        <v>0.2</v>
      </c>
      <c r="Y849" s="0" t="n">
        <f aca="false">IF(AND(ISNUMBER($BW849),ISNUMBER($BX849)),MIN(1,MAX(0,($BX849-2018+1)/($BX849-$BW849+1))),"")</f>
        <v>0.1</v>
      </c>
      <c r="Z849" s="0" t="n">
        <f aca="false">IF(AND(ISNUMBER($BW849),ISNUMBER($BX849)),MIN(1,MAX(0,($BX849-2019+1)/($BX849-$BW849+1))),"")</f>
        <v>0</v>
      </c>
      <c r="AA849" s="0" t="n">
        <f aca="false">IF(ISNUMBER($BX849),IF($BX849&gt;=2017,1,0),"")</f>
        <v>1</v>
      </c>
      <c r="AB849" s="0" t="n">
        <f aca="false">IF(ISNUMBER($BX849),IF($BX849&gt;=2018,1,0),"")</f>
        <v>1</v>
      </c>
      <c r="AC849" s="0" t="n">
        <f aca="false">IF(ISNUMBER($BX849),IF($BX849&gt;=2019,1,0),"")</f>
        <v>0</v>
      </c>
      <c r="AD849" s="0" t="n">
        <f aca="false">IF($L849&lt;&gt;"",IF($L849&gt;2013,1,0),"")</f>
        <v>1</v>
      </c>
      <c r="AE849" s="0" t="n">
        <f aca="false">IF($L849&lt;&gt;"",1+IF($L849&gt;2011,1,0)+IF($L849&gt;2014,1,0),"")</f>
        <v>2</v>
      </c>
      <c r="AF849" s="0" t="s">
        <v>761</v>
      </c>
      <c r="AG849" s="0" t="s">
        <v>88</v>
      </c>
      <c r="AH849" s="0" t="s">
        <v>90</v>
      </c>
      <c r="AI849" s="0" t="s">
        <v>334</v>
      </c>
      <c r="AJ849" s="0" t="s">
        <v>334</v>
      </c>
      <c r="AK849" s="0" t="str">
        <f aca="false">IF(AND($CF849&lt;&gt;"",IFERROR(INDEX(subsample_country_map!$B:$B,MATCH($CF849,subsample_country_map!$A:$A,0)),"")&lt;&gt;""),INDEX(subsample_country_map!$B:$B,MATCH($CF849,subsample_country_map!$A:$A,0)),INDEX(lookup!$AA:$AA,MATCH($A849,lookup!$A:$A,0)))</f>
        <v>1_US</v>
      </c>
      <c r="AL849" s="0" t="str">
        <f aca="false">IF(AND($CF849&lt;&gt;"",IFERROR(INDEX(subsample_country_map!$C:$C,MATCH($CF849,subsample_country_map!$A:$A,0)),"")&lt;&gt;""),INDEX(subsample_country_map!$C:$C,MATCH($CF849,subsample_country_map!$A:$A,0)),INDEX(lookup!$AB:$AB,MATCH($A849,lookup!$A:$A,0)))</f>
        <v>1_developed</v>
      </c>
      <c r="AM849" s="0" t="str">
        <f aca="false">IF(AND($CF849&lt;&gt;"",IFERROR(INDEX(subsample_country_map!$D:$D,MATCH($CF849,subsample_country_map!$A:$A,0)),"")&lt;&gt;""),INDEX(subsample_country_map!$D:$D,MATCH($CF849,subsample_country_map!$A:$A,0)),INDEX(lookup!$AC:$AC,MATCH($A849,lookup!$A:$A,0)))</f>
        <v>1_western</v>
      </c>
      <c r="AN849" s="0" t="str">
        <f aca="false">IF(AND($CF849&lt;&gt;"",IFERROR(INDEX(subsample_country_map!$E:$E,MATCH($CF849,subsample_country_map!$A:$A,0)),"")&lt;&gt;""),INDEX(subsample_country_map!$E:$E,MATCH($CF849,subsample_country_map!$A:$A,0)),INDEX(lookup!$AD:$AD,MATCH($A849,lookup!$A:$A,0)))</f>
        <v>1_common law</v>
      </c>
      <c r="AO849" s="0" t="str">
        <f aca="false">INDEX(lookup!$Y:$Y,MATCH($A849,lookup!$A:$A,0))</f>
        <v>0_published</v>
      </c>
      <c r="AP849" s="0" t="str">
        <f aca="false">INDEX(lookup!$Z:$Z,MATCH($A849,lookup!$A:$A,0))</f>
        <v>1_VHB high</v>
      </c>
      <c r="AQ849" s="0" t="str">
        <f aca="false">INDEX(lookup!$W:$W,MATCH($A849,lookup!$A:$A,0))</f>
        <v>1_fin/acc/econ</v>
      </c>
      <c r="AS849" s="0" t="s">
        <v>91</v>
      </c>
      <c r="AT849" s="0" t="s">
        <v>111</v>
      </c>
      <c r="AU849" s="0" t="s">
        <v>93</v>
      </c>
      <c r="AZ849" s="0" t="s">
        <v>3152</v>
      </c>
      <c r="BA849" s="0" t="s">
        <v>95</v>
      </c>
      <c r="BB849" s="0" t="s">
        <v>96</v>
      </c>
      <c r="BC849" s="0" t="s">
        <v>97</v>
      </c>
      <c r="BD849" s="0" t="s">
        <v>97</v>
      </c>
      <c r="BE849" s="0" t="s">
        <v>98</v>
      </c>
      <c r="BI849" s="0" t="s">
        <v>502</v>
      </c>
      <c r="BJ849" s="0" t="s">
        <v>3153</v>
      </c>
      <c r="BK849" s="0" t="s">
        <v>750</v>
      </c>
      <c r="BL849" s="0" t="s">
        <v>3154</v>
      </c>
      <c r="BM849" s="0" t="s">
        <v>3149</v>
      </c>
      <c r="BN849" s="0" t="s">
        <v>3155</v>
      </c>
      <c r="BO849" s="0" t="s">
        <v>105</v>
      </c>
      <c r="BP849" s="0" t="s">
        <v>3146</v>
      </c>
      <c r="BQ849" s="0" t="s">
        <v>85</v>
      </c>
      <c r="BT849" s="0" t="n">
        <v>0</v>
      </c>
      <c r="BU849" s="0" t="s">
        <v>3151</v>
      </c>
      <c r="BW849" s="0" t="n">
        <v>2009</v>
      </c>
      <c r="BX849" s="0" t="n">
        <v>2018</v>
      </c>
      <c r="BY849" s="0" t="s">
        <v>1526</v>
      </c>
      <c r="BZ849" s="0" t="n">
        <v>2013.5</v>
      </c>
      <c r="CA849" s="0" t="n">
        <v>0.3</v>
      </c>
      <c r="CB849" s="0" t="n">
        <v>0</v>
      </c>
      <c r="CC849" s="0" t="n">
        <v>1</v>
      </c>
      <c r="CD849" s="0" t="n">
        <v>-0.105388447838499</v>
      </c>
      <c r="CE849" s="0" t="n">
        <v>1</v>
      </c>
    </row>
    <row r="850" customFormat="false" ht="15" hidden="false" customHeight="false" outlineLevel="0" collapsed="false">
      <c r="A850" s="0" t="s">
        <v>3146</v>
      </c>
      <c r="B850" s="0" t="n">
        <v>2155</v>
      </c>
      <c r="C850" s="0" t="n">
        <v>-0.116</v>
      </c>
      <c r="D850" s="0" t="n">
        <v>3858</v>
      </c>
      <c r="E850" s="0" t="n">
        <f aca="false">IF(ISNUMBER($BA850),$BA850,IF(AND(ISNUMBER($D850),ISNUMBER($BW850),ISNUMBER($BX850)),$D850*($BX850-$BW850+1),""))</f>
        <v>38580</v>
      </c>
      <c r="H850" s="0" t="s">
        <v>85</v>
      </c>
      <c r="I850" s="0" t="s">
        <v>86</v>
      </c>
      <c r="J850" s="0" t="n">
        <f aca="false">IF($BW850&lt;&gt;"",$BW850,"")</f>
        <v>2009</v>
      </c>
      <c r="K850" s="0" t="n">
        <f aca="false">IF($BX850&lt;&gt;"",$BX850,"")</f>
        <v>2018</v>
      </c>
      <c r="L850" s="0" t="n">
        <f aca="false">IF(AND(ISNUMBER($BW850),ISNUMBER($BX850)),($BW850+$BX850)/2,"")</f>
        <v>2013.5</v>
      </c>
      <c r="M850" s="0" t="n">
        <f aca="false">IF($L850&lt;&gt;"",$L850,"")</f>
        <v>2013.5</v>
      </c>
      <c r="N850" s="0" t="n">
        <f aca="false">IF(AND(ISNUMBER($BW850),ISNUMBER($BX850)),MIN(1,MAX(0,($BX850-2016+1)/($BX850-$BW850+1))),"")</f>
        <v>0.3</v>
      </c>
      <c r="O850" s="0" t="n">
        <f aca="false">IF(AND(ISNUMBER($BW850),ISNUMBER($BX850)),MIN(1,MAX(0,($BX850-2017+1)/($BX850-$BW850+1))),"")</f>
        <v>0.2</v>
      </c>
      <c r="P850" s="0" t="n">
        <f aca="false">IF(AND(ISNUMBER($BW850),ISNUMBER($BX850)),MIN(1,MAX(0,($BX850-2018+1)/($BX850-$BW850+1))),"")</f>
        <v>0.1</v>
      </c>
      <c r="Q850" s="0" t="n">
        <f aca="false">IF(AND(ISNUMBER($BW850),ISNUMBER($BX850)),MIN(1,MAX(0,($BX850-2019+1)/($BX850-$BW850+1))),"")</f>
        <v>0</v>
      </c>
      <c r="R850" s="0" t="n">
        <f aca="false">IF(AND(ISNUMBER($BW850),ISNUMBER($BX850)),MIN(1,MAX(0,($BX850-2016+1)/($BX850-$BW850+1))),"")</f>
        <v>0.3</v>
      </c>
      <c r="S850" s="0" t="n">
        <f aca="false">IF($L850&lt;&gt;"",IF($L850&gt;=2015.5,1,0),"")</f>
        <v>0</v>
      </c>
      <c r="T850" s="0" t="n">
        <f aca="false">IF($L850&lt;&gt;"",IF($L850&gt;=2016,1,0),"")</f>
        <v>0</v>
      </c>
      <c r="U850" s="0" t="n">
        <f aca="false">IF(ISNUMBER($BX850),IF($BX850&gt;=2016,1,0),"")</f>
        <v>1</v>
      </c>
      <c r="V850" s="0" t="n">
        <f aca="false">IF(ISNUMBER($BW850),IF($BW850&gt;=2016,1,0),"")</f>
        <v>0</v>
      </c>
      <c r="W850" s="0" t="str">
        <f aca="false">IF(AND(ISNUMBER($BW850),ISNUMBER($BX850)),IF($BW850&gt;=2016,"post-only",IF($BX850&lt;2016,"pre-only","mixed")),"")</f>
        <v>mixed</v>
      </c>
      <c r="X850" s="0" t="n">
        <f aca="false">IF(AND(ISNUMBER($BW850),ISNUMBER($BX850)),MIN(1,MAX(0,($BX850-2017+1)/($BX850-$BW850+1))),"")</f>
        <v>0.2</v>
      </c>
      <c r="Y850" s="0" t="n">
        <f aca="false">IF(AND(ISNUMBER($BW850),ISNUMBER($BX850)),MIN(1,MAX(0,($BX850-2018+1)/($BX850-$BW850+1))),"")</f>
        <v>0.1</v>
      </c>
      <c r="Z850" s="0" t="n">
        <f aca="false">IF(AND(ISNUMBER($BW850),ISNUMBER($BX850)),MIN(1,MAX(0,($BX850-2019+1)/($BX850-$BW850+1))),"")</f>
        <v>0</v>
      </c>
      <c r="AA850" s="0" t="n">
        <f aca="false">IF(ISNUMBER($BX850),IF($BX850&gt;=2017,1,0),"")</f>
        <v>1</v>
      </c>
      <c r="AB850" s="0" t="n">
        <f aca="false">IF(ISNUMBER($BX850),IF($BX850&gt;=2018,1,0),"")</f>
        <v>1</v>
      </c>
      <c r="AC850" s="0" t="n">
        <f aca="false">IF(ISNUMBER($BX850),IF($BX850&gt;=2019,1,0),"")</f>
        <v>0</v>
      </c>
      <c r="AD850" s="0" t="n">
        <f aca="false">IF($L850&lt;&gt;"",IF($L850&gt;2013,1,0),"")</f>
        <v>1</v>
      </c>
      <c r="AE850" s="0" t="n">
        <f aca="false">IF($L850&lt;&gt;"",1+IF($L850&gt;2011,1,0)+IF($L850&gt;2014,1,0),"")</f>
        <v>2</v>
      </c>
      <c r="AF850" s="0" t="s">
        <v>761</v>
      </c>
      <c r="AG850" s="0" t="s">
        <v>88</v>
      </c>
      <c r="AH850" s="0" t="s">
        <v>90</v>
      </c>
      <c r="AI850" s="0" t="s">
        <v>334</v>
      </c>
      <c r="AJ850" s="0" t="s">
        <v>334</v>
      </c>
      <c r="AK850" s="0" t="str">
        <f aca="false">IF(AND($CF850&lt;&gt;"",IFERROR(INDEX(subsample_country_map!$B:$B,MATCH($CF850,subsample_country_map!$A:$A,0)),"")&lt;&gt;""),INDEX(subsample_country_map!$B:$B,MATCH($CF850,subsample_country_map!$A:$A,0)),INDEX(lookup!$AA:$AA,MATCH($A850,lookup!$A:$A,0)))</f>
        <v>1_US</v>
      </c>
      <c r="AL850" s="0" t="str">
        <f aca="false">IF(AND($CF850&lt;&gt;"",IFERROR(INDEX(subsample_country_map!$C:$C,MATCH($CF850,subsample_country_map!$A:$A,0)),"")&lt;&gt;""),INDEX(subsample_country_map!$C:$C,MATCH($CF850,subsample_country_map!$A:$A,0)),INDEX(lookup!$AB:$AB,MATCH($A850,lookup!$A:$A,0)))</f>
        <v>1_developed</v>
      </c>
      <c r="AM850" s="0" t="str">
        <f aca="false">IF(AND($CF850&lt;&gt;"",IFERROR(INDEX(subsample_country_map!$D:$D,MATCH($CF850,subsample_country_map!$A:$A,0)),"")&lt;&gt;""),INDEX(subsample_country_map!$D:$D,MATCH($CF850,subsample_country_map!$A:$A,0)),INDEX(lookup!$AC:$AC,MATCH($A850,lookup!$A:$A,0)))</f>
        <v>1_western</v>
      </c>
      <c r="AN850" s="0" t="str">
        <f aca="false">IF(AND($CF850&lt;&gt;"",IFERROR(INDEX(subsample_country_map!$E:$E,MATCH($CF850,subsample_country_map!$A:$A,0)),"")&lt;&gt;""),INDEX(subsample_country_map!$E:$E,MATCH($CF850,subsample_country_map!$A:$A,0)),INDEX(lookup!$AD:$AD,MATCH($A850,lookup!$A:$A,0)))</f>
        <v>1_common law</v>
      </c>
      <c r="AO850" s="0" t="str">
        <f aca="false">INDEX(lookup!$Y:$Y,MATCH($A850,lookup!$A:$A,0))</f>
        <v>0_published</v>
      </c>
      <c r="AP850" s="0" t="str">
        <f aca="false">INDEX(lookup!$Z:$Z,MATCH($A850,lookup!$A:$A,0))</f>
        <v>1_VHB high</v>
      </c>
      <c r="AQ850" s="0" t="str">
        <f aca="false">INDEX(lookup!$W:$W,MATCH($A850,lookup!$A:$A,0))</f>
        <v>1_fin/acc/econ</v>
      </c>
      <c r="AS850" s="0" t="s">
        <v>91</v>
      </c>
      <c r="AT850" s="0" t="s">
        <v>111</v>
      </c>
      <c r="AU850" s="0" t="s">
        <v>93</v>
      </c>
      <c r="AZ850" s="0" t="s">
        <v>3156</v>
      </c>
      <c r="BA850" s="0" t="s">
        <v>95</v>
      </c>
      <c r="BB850" s="0" t="s">
        <v>96</v>
      </c>
      <c r="BC850" s="0" t="s">
        <v>97</v>
      </c>
      <c r="BD850" s="0" t="s">
        <v>97</v>
      </c>
      <c r="BE850" s="0" t="s">
        <v>98</v>
      </c>
      <c r="BI850" s="0" t="s">
        <v>502</v>
      </c>
      <c r="BJ850" s="0" t="s">
        <v>3157</v>
      </c>
      <c r="BK850" s="0" t="s">
        <v>750</v>
      </c>
      <c r="BL850" s="0" t="s">
        <v>3158</v>
      </c>
      <c r="BM850" s="0" t="s">
        <v>3149</v>
      </c>
      <c r="BN850" s="0" t="s">
        <v>3159</v>
      </c>
      <c r="BO850" s="0" t="s">
        <v>105</v>
      </c>
      <c r="BP850" s="0" t="s">
        <v>3146</v>
      </c>
      <c r="BQ850" s="0" t="s">
        <v>85</v>
      </c>
      <c r="BT850" s="0" t="n">
        <v>0</v>
      </c>
      <c r="BU850" s="0" t="s">
        <v>3151</v>
      </c>
      <c r="BW850" s="0" t="n">
        <v>2009</v>
      </c>
      <c r="BX850" s="0" t="n">
        <v>2018</v>
      </c>
      <c r="BY850" s="0" t="s">
        <v>1526</v>
      </c>
      <c r="BZ850" s="0" t="n">
        <v>2013.5</v>
      </c>
      <c r="CA850" s="0" t="n">
        <v>0.3</v>
      </c>
      <c r="CB850" s="0" t="n">
        <v>0</v>
      </c>
      <c r="CC850" s="0" t="n">
        <v>1</v>
      </c>
      <c r="CD850" s="0" t="n">
        <v>-0.116524540151806</v>
      </c>
      <c r="CE850" s="0" t="n">
        <v>1</v>
      </c>
    </row>
    <row r="851" customFormat="false" ht="15" hidden="false" customHeight="false" outlineLevel="0" collapsed="false">
      <c r="A851" s="0" t="s">
        <v>3146</v>
      </c>
      <c r="B851" s="0" t="n">
        <v>2156</v>
      </c>
      <c r="C851" s="0" t="n">
        <v>-0.122</v>
      </c>
      <c r="D851" s="0" t="n">
        <v>3858</v>
      </c>
      <c r="E851" s="0" t="n">
        <f aca="false">IF(ISNUMBER($BA851),$BA851,IF(AND(ISNUMBER($D851),ISNUMBER($BW851),ISNUMBER($BX851)),$D851*($BX851-$BW851+1),""))</f>
        <v>38580</v>
      </c>
      <c r="H851" s="0" t="s">
        <v>85</v>
      </c>
      <c r="I851" s="0" t="s">
        <v>86</v>
      </c>
      <c r="J851" s="0" t="n">
        <f aca="false">IF($BW851&lt;&gt;"",$BW851,"")</f>
        <v>2009</v>
      </c>
      <c r="K851" s="0" t="n">
        <f aca="false">IF($BX851&lt;&gt;"",$BX851,"")</f>
        <v>2018</v>
      </c>
      <c r="L851" s="0" t="n">
        <f aca="false">IF(AND(ISNUMBER($BW851),ISNUMBER($BX851)),($BW851+$BX851)/2,"")</f>
        <v>2013.5</v>
      </c>
      <c r="M851" s="0" t="n">
        <f aca="false">IF($L851&lt;&gt;"",$L851,"")</f>
        <v>2013.5</v>
      </c>
      <c r="N851" s="0" t="n">
        <f aca="false">IF(AND(ISNUMBER($BW851),ISNUMBER($BX851)),MIN(1,MAX(0,($BX851-2016+1)/($BX851-$BW851+1))),"")</f>
        <v>0.3</v>
      </c>
      <c r="O851" s="0" t="n">
        <f aca="false">IF(AND(ISNUMBER($BW851),ISNUMBER($BX851)),MIN(1,MAX(0,($BX851-2017+1)/($BX851-$BW851+1))),"")</f>
        <v>0.2</v>
      </c>
      <c r="P851" s="0" t="n">
        <f aca="false">IF(AND(ISNUMBER($BW851),ISNUMBER($BX851)),MIN(1,MAX(0,($BX851-2018+1)/($BX851-$BW851+1))),"")</f>
        <v>0.1</v>
      </c>
      <c r="Q851" s="0" t="n">
        <f aca="false">IF(AND(ISNUMBER($BW851),ISNUMBER($BX851)),MIN(1,MAX(0,($BX851-2019+1)/($BX851-$BW851+1))),"")</f>
        <v>0</v>
      </c>
      <c r="R851" s="0" t="n">
        <f aca="false">IF(AND(ISNUMBER($BW851),ISNUMBER($BX851)),MIN(1,MAX(0,($BX851-2016+1)/($BX851-$BW851+1))),"")</f>
        <v>0.3</v>
      </c>
      <c r="S851" s="0" t="n">
        <f aca="false">IF($L851&lt;&gt;"",IF($L851&gt;=2015.5,1,0),"")</f>
        <v>0</v>
      </c>
      <c r="T851" s="0" t="n">
        <f aca="false">IF($L851&lt;&gt;"",IF($L851&gt;=2016,1,0),"")</f>
        <v>0</v>
      </c>
      <c r="U851" s="0" t="n">
        <f aca="false">IF(ISNUMBER($BX851),IF($BX851&gt;=2016,1,0),"")</f>
        <v>1</v>
      </c>
      <c r="V851" s="0" t="n">
        <f aca="false">IF(ISNUMBER($BW851),IF($BW851&gt;=2016,1,0),"")</f>
        <v>0</v>
      </c>
      <c r="W851" s="0" t="str">
        <f aca="false">IF(AND(ISNUMBER($BW851),ISNUMBER($BX851)),IF($BW851&gt;=2016,"post-only",IF($BX851&lt;2016,"pre-only","mixed")),"")</f>
        <v>mixed</v>
      </c>
      <c r="X851" s="0" t="n">
        <f aca="false">IF(AND(ISNUMBER($BW851),ISNUMBER($BX851)),MIN(1,MAX(0,($BX851-2017+1)/($BX851-$BW851+1))),"")</f>
        <v>0.2</v>
      </c>
      <c r="Y851" s="0" t="n">
        <f aca="false">IF(AND(ISNUMBER($BW851),ISNUMBER($BX851)),MIN(1,MAX(0,($BX851-2018+1)/($BX851-$BW851+1))),"")</f>
        <v>0.1</v>
      </c>
      <c r="Z851" s="0" t="n">
        <f aca="false">IF(AND(ISNUMBER($BW851),ISNUMBER($BX851)),MIN(1,MAX(0,($BX851-2019+1)/($BX851-$BW851+1))),"")</f>
        <v>0</v>
      </c>
      <c r="AA851" s="0" t="n">
        <f aca="false">IF(ISNUMBER($BX851),IF($BX851&gt;=2017,1,0),"")</f>
        <v>1</v>
      </c>
      <c r="AB851" s="0" t="n">
        <f aca="false">IF(ISNUMBER($BX851),IF($BX851&gt;=2018,1,0),"")</f>
        <v>1</v>
      </c>
      <c r="AC851" s="0" t="n">
        <f aca="false">IF(ISNUMBER($BX851),IF($BX851&gt;=2019,1,0),"")</f>
        <v>0</v>
      </c>
      <c r="AD851" s="0" t="n">
        <f aca="false">IF($L851&lt;&gt;"",IF($L851&gt;2013,1,0),"")</f>
        <v>1</v>
      </c>
      <c r="AE851" s="0" t="n">
        <f aca="false">IF($L851&lt;&gt;"",1+IF($L851&gt;2011,1,0)+IF($L851&gt;2014,1,0),"")</f>
        <v>2</v>
      </c>
      <c r="AF851" s="0" t="s">
        <v>761</v>
      </c>
      <c r="AG851" s="0" t="s">
        <v>88</v>
      </c>
      <c r="AH851" s="0" t="s">
        <v>90</v>
      </c>
      <c r="AI851" s="0" t="s">
        <v>334</v>
      </c>
      <c r="AJ851" s="0" t="s">
        <v>334</v>
      </c>
      <c r="AK851" s="0" t="str">
        <f aca="false">IF(AND($CF851&lt;&gt;"",IFERROR(INDEX(subsample_country_map!$B:$B,MATCH($CF851,subsample_country_map!$A:$A,0)),"")&lt;&gt;""),INDEX(subsample_country_map!$B:$B,MATCH($CF851,subsample_country_map!$A:$A,0)),INDEX(lookup!$AA:$AA,MATCH($A851,lookup!$A:$A,0)))</f>
        <v>1_US</v>
      </c>
      <c r="AL851" s="0" t="str">
        <f aca="false">IF(AND($CF851&lt;&gt;"",IFERROR(INDEX(subsample_country_map!$C:$C,MATCH($CF851,subsample_country_map!$A:$A,0)),"")&lt;&gt;""),INDEX(subsample_country_map!$C:$C,MATCH($CF851,subsample_country_map!$A:$A,0)),INDEX(lookup!$AB:$AB,MATCH($A851,lookup!$A:$A,0)))</f>
        <v>1_developed</v>
      </c>
      <c r="AM851" s="0" t="str">
        <f aca="false">IF(AND($CF851&lt;&gt;"",IFERROR(INDEX(subsample_country_map!$D:$D,MATCH($CF851,subsample_country_map!$A:$A,0)),"")&lt;&gt;""),INDEX(subsample_country_map!$D:$D,MATCH($CF851,subsample_country_map!$A:$A,0)),INDEX(lookup!$AC:$AC,MATCH($A851,lookup!$A:$A,0)))</f>
        <v>1_western</v>
      </c>
      <c r="AN851" s="0" t="str">
        <f aca="false">IF(AND($CF851&lt;&gt;"",IFERROR(INDEX(subsample_country_map!$E:$E,MATCH($CF851,subsample_country_map!$A:$A,0)),"")&lt;&gt;""),INDEX(subsample_country_map!$E:$E,MATCH($CF851,subsample_country_map!$A:$A,0)),INDEX(lookup!$AD:$AD,MATCH($A851,lookup!$A:$A,0)))</f>
        <v>1_common law</v>
      </c>
      <c r="AO851" s="0" t="str">
        <f aca="false">INDEX(lookup!$Y:$Y,MATCH($A851,lookup!$A:$A,0))</f>
        <v>0_published</v>
      </c>
      <c r="AP851" s="0" t="str">
        <f aca="false">INDEX(lookup!$Z:$Z,MATCH($A851,lookup!$A:$A,0))</f>
        <v>1_VHB high</v>
      </c>
      <c r="AQ851" s="0" t="str">
        <f aca="false">INDEX(lookup!$W:$W,MATCH($A851,lookup!$A:$A,0))</f>
        <v>1_fin/acc/econ</v>
      </c>
      <c r="AS851" s="0" t="s">
        <v>91</v>
      </c>
      <c r="AT851" s="0" t="s">
        <v>111</v>
      </c>
      <c r="AU851" s="0" t="s">
        <v>93</v>
      </c>
      <c r="AZ851" s="0" t="s">
        <v>295</v>
      </c>
      <c r="BA851" s="0" t="s">
        <v>95</v>
      </c>
      <c r="BB851" s="0" t="s">
        <v>96</v>
      </c>
      <c r="BC851" s="0" t="s">
        <v>97</v>
      </c>
      <c r="BD851" s="0" t="s">
        <v>97</v>
      </c>
      <c r="BE851" s="0" t="s">
        <v>98</v>
      </c>
      <c r="BI851" s="0" t="s">
        <v>502</v>
      </c>
      <c r="BJ851" s="0" t="s">
        <v>3160</v>
      </c>
      <c r="BK851" s="0" t="s">
        <v>750</v>
      </c>
      <c r="BL851" s="0" t="s">
        <v>3161</v>
      </c>
      <c r="BM851" s="0" t="s">
        <v>3149</v>
      </c>
      <c r="BN851" s="0" t="s">
        <v>3162</v>
      </c>
      <c r="BO851" s="0" t="s">
        <v>105</v>
      </c>
      <c r="BP851" s="0" t="s">
        <v>3146</v>
      </c>
      <c r="BQ851" s="0" t="s">
        <v>85</v>
      </c>
      <c r="BT851" s="0" t="n">
        <v>0</v>
      </c>
      <c r="BU851" s="0" t="s">
        <v>3151</v>
      </c>
      <c r="BW851" s="0" t="n">
        <v>2009</v>
      </c>
      <c r="BX851" s="0" t="n">
        <v>2018</v>
      </c>
      <c r="BY851" s="0" t="s">
        <v>1526</v>
      </c>
      <c r="BZ851" s="0" t="n">
        <v>2013.5</v>
      </c>
      <c r="CA851" s="0" t="n">
        <v>0.3</v>
      </c>
      <c r="CB851" s="0" t="n">
        <v>0</v>
      </c>
      <c r="CC851" s="0" t="n">
        <v>1</v>
      </c>
      <c r="CD851" s="0" t="n">
        <v>-0.122610746223763</v>
      </c>
      <c r="CE851" s="0" t="n">
        <v>1</v>
      </c>
    </row>
    <row r="852" customFormat="false" ht="15" hidden="false" customHeight="false" outlineLevel="0" collapsed="false">
      <c r="A852" s="0" t="s">
        <v>3146</v>
      </c>
      <c r="B852" s="0" t="n">
        <v>2157</v>
      </c>
      <c r="C852" s="0" t="n">
        <v>-0.0451245365896787</v>
      </c>
      <c r="D852" s="0" t="n">
        <v>2357</v>
      </c>
      <c r="E852" s="0" t="n">
        <f aca="false">IF(ISNUMBER($BA852),$BA852,IF(AND(ISNUMBER($D852),ISNUMBER($BW852),ISNUMBER($BX852)),$D852*($BX852-$BW852+1),""))</f>
        <v>2357</v>
      </c>
      <c r="H852" s="0" t="s">
        <v>118</v>
      </c>
      <c r="I852" s="0" t="s">
        <v>344</v>
      </c>
      <c r="J852" s="0" t="n">
        <f aca="false">IF($BW852&lt;&gt;"",$BW852,"")</f>
        <v>2009</v>
      </c>
      <c r="K852" s="0" t="n">
        <f aca="false">IF($BX852&lt;&gt;"",$BX852,"")</f>
        <v>2018</v>
      </c>
      <c r="L852" s="0" t="n">
        <f aca="false">IF(AND(ISNUMBER($BW852),ISNUMBER($BX852)),($BW852+$BX852)/2,"")</f>
        <v>2013.5</v>
      </c>
      <c r="M852" s="0" t="n">
        <f aca="false">IF($L852&lt;&gt;"",$L852,"")</f>
        <v>2013.5</v>
      </c>
      <c r="N852" s="0" t="n">
        <f aca="false">IF(AND(ISNUMBER($BW852),ISNUMBER($BX852)),MIN(1,MAX(0,($BX852-2016+1)/($BX852-$BW852+1))),"")</f>
        <v>0.3</v>
      </c>
      <c r="O852" s="0" t="n">
        <f aca="false">IF(AND(ISNUMBER($BW852),ISNUMBER($BX852)),MIN(1,MAX(0,($BX852-2017+1)/($BX852-$BW852+1))),"")</f>
        <v>0.2</v>
      </c>
      <c r="P852" s="0" t="n">
        <f aca="false">IF(AND(ISNUMBER($BW852),ISNUMBER($BX852)),MIN(1,MAX(0,($BX852-2018+1)/($BX852-$BW852+1))),"")</f>
        <v>0.1</v>
      </c>
      <c r="Q852" s="0" t="n">
        <f aca="false">IF(AND(ISNUMBER($BW852),ISNUMBER($BX852)),MIN(1,MAX(0,($BX852-2019+1)/($BX852-$BW852+1))),"")</f>
        <v>0</v>
      </c>
      <c r="R852" s="0" t="n">
        <f aca="false">IF(AND(ISNUMBER($BW852),ISNUMBER($BX852)),MIN(1,MAX(0,($BX852-2016+1)/($BX852-$BW852+1))),"")</f>
        <v>0.3</v>
      </c>
      <c r="S852" s="0" t="n">
        <f aca="false">IF($L852&lt;&gt;"",IF($L852&gt;=2015.5,1,0),"")</f>
        <v>0</v>
      </c>
      <c r="T852" s="0" t="n">
        <f aca="false">IF($L852&lt;&gt;"",IF($L852&gt;=2016,1,0),"")</f>
        <v>0</v>
      </c>
      <c r="U852" s="0" t="n">
        <f aca="false">IF(ISNUMBER($BX852),IF($BX852&gt;=2016,1,0),"")</f>
        <v>1</v>
      </c>
      <c r="V852" s="0" t="n">
        <f aca="false">IF(ISNUMBER($BW852),IF($BW852&gt;=2016,1,0),"")</f>
        <v>0</v>
      </c>
      <c r="W852" s="0" t="str">
        <f aca="false">IF(AND(ISNUMBER($BW852),ISNUMBER($BX852)),IF($BW852&gt;=2016,"post-only",IF($BX852&lt;2016,"pre-only","mixed")),"")</f>
        <v>mixed</v>
      </c>
      <c r="X852" s="0" t="n">
        <f aca="false">IF(AND(ISNUMBER($BW852),ISNUMBER($BX852)),MIN(1,MAX(0,($BX852-2017+1)/($BX852-$BW852+1))),"")</f>
        <v>0.2</v>
      </c>
      <c r="Y852" s="0" t="n">
        <f aca="false">IF(AND(ISNUMBER($BW852),ISNUMBER($BX852)),MIN(1,MAX(0,($BX852-2018+1)/($BX852-$BW852+1))),"")</f>
        <v>0.1</v>
      </c>
      <c r="Z852" s="0" t="n">
        <f aca="false">IF(AND(ISNUMBER($BW852),ISNUMBER($BX852)),MIN(1,MAX(0,($BX852-2019+1)/($BX852-$BW852+1))),"")</f>
        <v>0</v>
      </c>
      <c r="AA852" s="0" t="n">
        <f aca="false">IF(ISNUMBER($BX852),IF($BX852&gt;=2017,1,0),"")</f>
        <v>1</v>
      </c>
      <c r="AB852" s="0" t="n">
        <f aca="false">IF(ISNUMBER($BX852),IF($BX852&gt;=2018,1,0),"")</f>
        <v>1</v>
      </c>
      <c r="AC852" s="0" t="n">
        <f aca="false">IF(ISNUMBER($BX852),IF($BX852&gt;=2019,1,0),"")</f>
        <v>0</v>
      </c>
      <c r="AD852" s="0" t="n">
        <f aca="false">IF($L852&lt;&gt;"",IF($L852&gt;2013,1,0),"")</f>
        <v>1</v>
      </c>
      <c r="AE852" s="0" t="n">
        <f aca="false">IF($L852&lt;&gt;"",1+IF($L852&gt;2011,1,0)+IF($L852&gt;2014,1,0),"")</f>
        <v>2</v>
      </c>
      <c r="AF852" s="0" t="s">
        <v>761</v>
      </c>
      <c r="AG852" s="0" t="s">
        <v>88</v>
      </c>
      <c r="AH852" s="0" t="s">
        <v>90</v>
      </c>
      <c r="AI852" s="0" t="s">
        <v>334</v>
      </c>
      <c r="AJ852" s="0" t="s">
        <v>334</v>
      </c>
      <c r="AK852" s="0" t="str">
        <f aca="false">IF(AND($CF852&lt;&gt;"",IFERROR(INDEX(subsample_country_map!$B:$B,MATCH($CF852,subsample_country_map!$A:$A,0)),"")&lt;&gt;""),INDEX(subsample_country_map!$B:$B,MATCH($CF852,subsample_country_map!$A:$A,0)),INDEX(lookup!$AA:$AA,MATCH($A852,lookup!$A:$A,0)))</f>
        <v>1_US</v>
      </c>
      <c r="AL852" s="0" t="str">
        <f aca="false">IF(AND($CF852&lt;&gt;"",IFERROR(INDEX(subsample_country_map!$C:$C,MATCH($CF852,subsample_country_map!$A:$A,0)),"")&lt;&gt;""),INDEX(subsample_country_map!$C:$C,MATCH($CF852,subsample_country_map!$A:$A,0)),INDEX(lookup!$AB:$AB,MATCH($A852,lookup!$A:$A,0)))</f>
        <v>1_developed</v>
      </c>
      <c r="AM852" s="0" t="str">
        <f aca="false">IF(AND($CF852&lt;&gt;"",IFERROR(INDEX(subsample_country_map!$D:$D,MATCH($CF852,subsample_country_map!$A:$A,0)),"")&lt;&gt;""),INDEX(subsample_country_map!$D:$D,MATCH($CF852,subsample_country_map!$A:$A,0)),INDEX(lookup!$AC:$AC,MATCH($A852,lookup!$A:$A,0)))</f>
        <v>1_western</v>
      </c>
      <c r="AN852" s="0" t="str">
        <f aca="false">IF(AND($CF852&lt;&gt;"",IFERROR(INDEX(subsample_country_map!$E:$E,MATCH($CF852,subsample_country_map!$A:$A,0)),"")&lt;&gt;""),INDEX(subsample_country_map!$E:$E,MATCH($CF852,subsample_country_map!$A:$A,0)),INDEX(lookup!$AD:$AD,MATCH($A852,lookup!$A:$A,0)))</f>
        <v>1_common law</v>
      </c>
      <c r="AO852" s="0" t="str">
        <f aca="false">INDEX(lookup!$Y:$Y,MATCH($A852,lookup!$A:$A,0))</f>
        <v>0_published</v>
      </c>
      <c r="AP852" s="0" t="str">
        <f aca="false">INDEX(lookup!$Z:$Z,MATCH($A852,lookup!$A:$A,0))</f>
        <v>1_VHB high</v>
      </c>
      <c r="AQ852" s="0" t="str">
        <f aca="false">INDEX(lookup!$W:$W,MATCH($A852,lookup!$A:$A,0))</f>
        <v>1_fin/acc/econ</v>
      </c>
      <c r="AS852" s="0" t="s">
        <v>91</v>
      </c>
      <c r="AT852" s="0" t="s">
        <v>111</v>
      </c>
      <c r="AU852" s="0" t="s">
        <v>93</v>
      </c>
      <c r="AV852" s="0" t="s">
        <v>219</v>
      </c>
      <c r="AW852" s="0" t="s">
        <v>1534</v>
      </c>
      <c r="BA852" s="0" t="n">
        <v>2357</v>
      </c>
      <c r="BB852" s="0" t="s">
        <v>3163</v>
      </c>
      <c r="BC852" s="0" t="s">
        <v>358</v>
      </c>
      <c r="BD852" s="0" t="s">
        <v>3164</v>
      </c>
      <c r="BE852" s="0" t="s">
        <v>98</v>
      </c>
      <c r="BI852" s="0" t="s">
        <v>336</v>
      </c>
      <c r="BJ852" s="0" t="s">
        <v>3165</v>
      </c>
      <c r="BK852" s="0" t="s">
        <v>144</v>
      </c>
      <c r="BL852" s="0" t="s">
        <v>3166</v>
      </c>
      <c r="BM852" s="0" t="s">
        <v>3167</v>
      </c>
      <c r="BN852" s="0" t="s">
        <v>3155</v>
      </c>
      <c r="BO852" s="0" t="s">
        <v>105</v>
      </c>
      <c r="BP852" s="0" t="s">
        <v>3146</v>
      </c>
      <c r="BQ852" s="0" t="s">
        <v>127</v>
      </c>
      <c r="BT852" s="0" t="n">
        <v>0</v>
      </c>
      <c r="BU852" s="0" t="s">
        <v>3151</v>
      </c>
      <c r="BW852" s="0" t="n">
        <v>2009</v>
      </c>
      <c r="BX852" s="0" t="n">
        <v>2018</v>
      </c>
      <c r="BY852" s="0" t="s">
        <v>1526</v>
      </c>
      <c r="BZ852" s="0" t="n">
        <v>2013.5</v>
      </c>
      <c r="CA852" s="0" t="n">
        <v>0.3</v>
      </c>
      <c r="CB852" s="0" t="n">
        <v>0</v>
      </c>
      <c r="CC852" s="0" t="n">
        <v>1</v>
      </c>
      <c r="CD852" s="0" t="n">
        <v>-0.0451552019484856</v>
      </c>
      <c r="CE852" s="0" t="n">
        <v>1</v>
      </c>
    </row>
    <row r="853" customFormat="false" ht="15" hidden="false" customHeight="false" outlineLevel="0" collapsed="false">
      <c r="A853" s="0" t="s">
        <v>3146</v>
      </c>
      <c r="B853" s="0" t="n">
        <v>2158</v>
      </c>
      <c r="C853" s="0" t="n">
        <v>-0.0422508431181185</v>
      </c>
      <c r="D853" s="0" t="n">
        <v>2356</v>
      </c>
      <c r="E853" s="0" t="n">
        <f aca="false">IF(ISNUMBER($BA853),$BA853,IF(AND(ISNUMBER($D853),ISNUMBER($BW853),ISNUMBER($BX853)),$D853*($BX853-$BW853+1),""))</f>
        <v>2356</v>
      </c>
      <c r="H853" s="0" t="s">
        <v>118</v>
      </c>
      <c r="I853" s="0" t="s">
        <v>344</v>
      </c>
      <c r="J853" s="0" t="n">
        <f aca="false">IF($BW853&lt;&gt;"",$BW853,"")</f>
        <v>2009</v>
      </c>
      <c r="K853" s="0" t="n">
        <f aca="false">IF($BX853&lt;&gt;"",$BX853,"")</f>
        <v>2018</v>
      </c>
      <c r="L853" s="0" t="n">
        <f aca="false">IF(AND(ISNUMBER($BW853),ISNUMBER($BX853)),($BW853+$BX853)/2,"")</f>
        <v>2013.5</v>
      </c>
      <c r="M853" s="0" t="n">
        <f aca="false">IF($L853&lt;&gt;"",$L853,"")</f>
        <v>2013.5</v>
      </c>
      <c r="N853" s="0" t="n">
        <f aca="false">IF(AND(ISNUMBER($BW853),ISNUMBER($BX853)),MIN(1,MAX(0,($BX853-2016+1)/($BX853-$BW853+1))),"")</f>
        <v>0.3</v>
      </c>
      <c r="O853" s="0" t="n">
        <f aca="false">IF(AND(ISNUMBER($BW853),ISNUMBER($BX853)),MIN(1,MAX(0,($BX853-2017+1)/($BX853-$BW853+1))),"")</f>
        <v>0.2</v>
      </c>
      <c r="P853" s="0" t="n">
        <f aca="false">IF(AND(ISNUMBER($BW853),ISNUMBER($BX853)),MIN(1,MAX(0,($BX853-2018+1)/($BX853-$BW853+1))),"")</f>
        <v>0.1</v>
      </c>
      <c r="Q853" s="0" t="n">
        <f aca="false">IF(AND(ISNUMBER($BW853),ISNUMBER($BX853)),MIN(1,MAX(0,($BX853-2019+1)/($BX853-$BW853+1))),"")</f>
        <v>0</v>
      </c>
      <c r="R853" s="0" t="n">
        <f aca="false">IF(AND(ISNUMBER($BW853),ISNUMBER($BX853)),MIN(1,MAX(0,($BX853-2016+1)/($BX853-$BW853+1))),"")</f>
        <v>0.3</v>
      </c>
      <c r="S853" s="0" t="n">
        <f aca="false">IF($L853&lt;&gt;"",IF($L853&gt;=2015.5,1,0),"")</f>
        <v>0</v>
      </c>
      <c r="T853" s="0" t="n">
        <f aca="false">IF($L853&lt;&gt;"",IF($L853&gt;=2016,1,0),"")</f>
        <v>0</v>
      </c>
      <c r="U853" s="0" t="n">
        <f aca="false">IF(ISNUMBER($BX853),IF($BX853&gt;=2016,1,0),"")</f>
        <v>1</v>
      </c>
      <c r="V853" s="0" t="n">
        <f aca="false">IF(ISNUMBER($BW853),IF($BW853&gt;=2016,1,0),"")</f>
        <v>0</v>
      </c>
      <c r="W853" s="0" t="str">
        <f aca="false">IF(AND(ISNUMBER($BW853),ISNUMBER($BX853)),IF($BW853&gt;=2016,"post-only",IF($BX853&lt;2016,"pre-only","mixed")),"")</f>
        <v>mixed</v>
      </c>
      <c r="X853" s="0" t="n">
        <f aca="false">IF(AND(ISNUMBER($BW853),ISNUMBER($BX853)),MIN(1,MAX(0,($BX853-2017+1)/($BX853-$BW853+1))),"")</f>
        <v>0.2</v>
      </c>
      <c r="Y853" s="0" t="n">
        <f aca="false">IF(AND(ISNUMBER($BW853),ISNUMBER($BX853)),MIN(1,MAX(0,($BX853-2018+1)/($BX853-$BW853+1))),"")</f>
        <v>0.1</v>
      </c>
      <c r="Z853" s="0" t="n">
        <f aca="false">IF(AND(ISNUMBER($BW853),ISNUMBER($BX853)),MIN(1,MAX(0,($BX853-2019+1)/($BX853-$BW853+1))),"")</f>
        <v>0</v>
      </c>
      <c r="AA853" s="0" t="n">
        <f aca="false">IF(ISNUMBER($BX853),IF($BX853&gt;=2017,1,0),"")</f>
        <v>1</v>
      </c>
      <c r="AB853" s="0" t="n">
        <f aca="false">IF(ISNUMBER($BX853),IF($BX853&gt;=2018,1,0),"")</f>
        <v>1</v>
      </c>
      <c r="AC853" s="0" t="n">
        <f aca="false">IF(ISNUMBER($BX853),IF($BX853&gt;=2019,1,0),"")</f>
        <v>0</v>
      </c>
      <c r="AD853" s="0" t="n">
        <f aca="false">IF($L853&lt;&gt;"",IF($L853&gt;2013,1,0),"")</f>
        <v>1</v>
      </c>
      <c r="AE853" s="0" t="n">
        <f aca="false">IF($L853&lt;&gt;"",1+IF($L853&gt;2011,1,0)+IF($L853&gt;2014,1,0),"")</f>
        <v>2</v>
      </c>
      <c r="AF853" s="0" t="s">
        <v>761</v>
      </c>
      <c r="AG853" s="0" t="s">
        <v>88</v>
      </c>
      <c r="AH853" s="0" t="s">
        <v>90</v>
      </c>
      <c r="AI853" s="0" t="s">
        <v>334</v>
      </c>
      <c r="AJ853" s="0" t="s">
        <v>334</v>
      </c>
      <c r="AK853" s="0" t="str">
        <f aca="false">IF(AND($CF853&lt;&gt;"",IFERROR(INDEX(subsample_country_map!$B:$B,MATCH($CF853,subsample_country_map!$A:$A,0)),"")&lt;&gt;""),INDEX(subsample_country_map!$B:$B,MATCH($CF853,subsample_country_map!$A:$A,0)),INDEX(lookup!$AA:$AA,MATCH($A853,lookup!$A:$A,0)))</f>
        <v>1_US</v>
      </c>
      <c r="AL853" s="0" t="str">
        <f aca="false">IF(AND($CF853&lt;&gt;"",IFERROR(INDEX(subsample_country_map!$C:$C,MATCH($CF853,subsample_country_map!$A:$A,0)),"")&lt;&gt;""),INDEX(subsample_country_map!$C:$C,MATCH($CF853,subsample_country_map!$A:$A,0)),INDEX(lookup!$AB:$AB,MATCH($A853,lookup!$A:$A,0)))</f>
        <v>1_developed</v>
      </c>
      <c r="AM853" s="0" t="str">
        <f aca="false">IF(AND($CF853&lt;&gt;"",IFERROR(INDEX(subsample_country_map!$D:$D,MATCH($CF853,subsample_country_map!$A:$A,0)),"")&lt;&gt;""),INDEX(subsample_country_map!$D:$D,MATCH($CF853,subsample_country_map!$A:$A,0)),INDEX(lookup!$AC:$AC,MATCH($A853,lookup!$A:$A,0)))</f>
        <v>1_western</v>
      </c>
      <c r="AN853" s="0" t="str">
        <f aca="false">IF(AND($CF853&lt;&gt;"",IFERROR(INDEX(subsample_country_map!$E:$E,MATCH($CF853,subsample_country_map!$A:$A,0)),"")&lt;&gt;""),INDEX(subsample_country_map!$E:$E,MATCH($CF853,subsample_country_map!$A:$A,0)),INDEX(lookup!$AD:$AD,MATCH($A853,lookup!$A:$A,0)))</f>
        <v>1_common law</v>
      </c>
      <c r="AO853" s="0" t="str">
        <f aca="false">INDEX(lookup!$Y:$Y,MATCH($A853,lookup!$A:$A,0))</f>
        <v>0_published</v>
      </c>
      <c r="AP853" s="0" t="str">
        <f aca="false">INDEX(lookup!$Z:$Z,MATCH($A853,lookup!$A:$A,0))</f>
        <v>1_VHB high</v>
      </c>
      <c r="AQ853" s="0" t="str">
        <f aca="false">INDEX(lookup!$W:$W,MATCH($A853,lookup!$A:$A,0))</f>
        <v>1_fin/acc/econ</v>
      </c>
      <c r="AS853" s="0" t="s">
        <v>91</v>
      </c>
      <c r="AT853" s="0" t="s">
        <v>111</v>
      </c>
      <c r="AU853" s="0" t="s">
        <v>93</v>
      </c>
      <c r="AV853" s="0" t="s">
        <v>3168</v>
      </c>
      <c r="AW853" s="0" t="s">
        <v>1534</v>
      </c>
      <c r="BA853" s="0" t="n">
        <v>2356</v>
      </c>
      <c r="BB853" s="0" t="s">
        <v>3163</v>
      </c>
      <c r="BC853" s="0" t="s">
        <v>358</v>
      </c>
      <c r="BD853" s="0" t="s">
        <v>3164</v>
      </c>
      <c r="BE853" s="0" t="s">
        <v>98</v>
      </c>
      <c r="BI853" s="0" t="s">
        <v>336</v>
      </c>
      <c r="BJ853" s="0" t="s">
        <v>3169</v>
      </c>
      <c r="BK853" s="0" t="s">
        <v>144</v>
      </c>
      <c r="BL853" s="0" t="s">
        <v>3170</v>
      </c>
      <c r="BM853" s="0" t="s">
        <v>3167</v>
      </c>
      <c r="BN853" s="0" t="s">
        <v>3155</v>
      </c>
      <c r="BO853" s="0" t="s">
        <v>105</v>
      </c>
      <c r="BP853" s="0" t="s">
        <v>3146</v>
      </c>
      <c r="BQ853" s="0" t="s">
        <v>127</v>
      </c>
      <c r="BT853" s="0" t="n">
        <v>0</v>
      </c>
      <c r="BU853" s="0" t="s">
        <v>3151</v>
      </c>
      <c r="BW853" s="0" t="n">
        <v>2009</v>
      </c>
      <c r="BX853" s="0" t="n">
        <v>2018</v>
      </c>
      <c r="BY853" s="0" t="s">
        <v>1526</v>
      </c>
      <c r="BZ853" s="0" t="n">
        <v>2013.5</v>
      </c>
      <c r="CA853" s="0" t="n">
        <v>0.3</v>
      </c>
      <c r="CB853" s="0" t="n">
        <v>0</v>
      </c>
      <c r="CC853" s="0" t="n">
        <v>1</v>
      </c>
      <c r="CD853" s="0" t="n">
        <v>-0.0422760112159325</v>
      </c>
      <c r="CE853" s="0" t="n">
        <v>1</v>
      </c>
    </row>
    <row r="854" customFormat="false" ht="15" hidden="false" customHeight="false" outlineLevel="0" collapsed="false">
      <c r="A854" s="0" t="s">
        <v>3146</v>
      </c>
      <c r="B854" s="0" t="n">
        <v>2159</v>
      </c>
      <c r="C854" s="0" t="n">
        <v>-0.0362398590745936</v>
      </c>
      <c r="D854" s="0" t="n">
        <v>2357</v>
      </c>
      <c r="E854" s="0" t="n">
        <f aca="false">IF(ISNUMBER($BA854),$BA854,IF(AND(ISNUMBER($D854),ISNUMBER($BW854),ISNUMBER($BX854)),$D854*($BX854-$BW854+1),""))</f>
        <v>2357</v>
      </c>
      <c r="H854" s="0" t="s">
        <v>118</v>
      </c>
      <c r="I854" s="0" t="s">
        <v>344</v>
      </c>
      <c r="J854" s="0" t="n">
        <f aca="false">IF($BW854&lt;&gt;"",$BW854,"")</f>
        <v>2009</v>
      </c>
      <c r="K854" s="0" t="n">
        <f aca="false">IF($BX854&lt;&gt;"",$BX854,"")</f>
        <v>2018</v>
      </c>
      <c r="L854" s="0" t="n">
        <f aca="false">IF(AND(ISNUMBER($BW854),ISNUMBER($BX854)),($BW854+$BX854)/2,"")</f>
        <v>2013.5</v>
      </c>
      <c r="M854" s="0" t="n">
        <f aca="false">IF($L854&lt;&gt;"",$L854,"")</f>
        <v>2013.5</v>
      </c>
      <c r="N854" s="0" t="n">
        <f aca="false">IF(AND(ISNUMBER($BW854),ISNUMBER($BX854)),MIN(1,MAX(0,($BX854-2016+1)/($BX854-$BW854+1))),"")</f>
        <v>0.3</v>
      </c>
      <c r="O854" s="0" t="n">
        <f aca="false">IF(AND(ISNUMBER($BW854),ISNUMBER($BX854)),MIN(1,MAX(0,($BX854-2017+1)/($BX854-$BW854+1))),"")</f>
        <v>0.2</v>
      </c>
      <c r="P854" s="0" t="n">
        <f aca="false">IF(AND(ISNUMBER($BW854),ISNUMBER($BX854)),MIN(1,MAX(0,($BX854-2018+1)/($BX854-$BW854+1))),"")</f>
        <v>0.1</v>
      </c>
      <c r="Q854" s="0" t="n">
        <f aca="false">IF(AND(ISNUMBER($BW854),ISNUMBER($BX854)),MIN(1,MAX(0,($BX854-2019+1)/($BX854-$BW854+1))),"")</f>
        <v>0</v>
      </c>
      <c r="R854" s="0" t="n">
        <f aca="false">IF(AND(ISNUMBER($BW854),ISNUMBER($BX854)),MIN(1,MAX(0,($BX854-2016+1)/($BX854-$BW854+1))),"")</f>
        <v>0.3</v>
      </c>
      <c r="S854" s="0" t="n">
        <f aca="false">IF($L854&lt;&gt;"",IF($L854&gt;=2015.5,1,0),"")</f>
        <v>0</v>
      </c>
      <c r="T854" s="0" t="n">
        <f aca="false">IF($L854&lt;&gt;"",IF($L854&gt;=2016,1,0),"")</f>
        <v>0</v>
      </c>
      <c r="U854" s="0" t="n">
        <f aca="false">IF(ISNUMBER($BX854),IF($BX854&gt;=2016,1,0),"")</f>
        <v>1</v>
      </c>
      <c r="V854" s="0" t="n">
        <f aca="false">IF(ISNUMBER($BW854),IF($BW854&gt;=2016,1,0),"")</f>
        <v>0</v>
      </c>
      <c r="W854" s="0" t="str">
        <f aca="false">IF(AND(ISNUMBER($BW854),ISNUMBER($BX854)),IF($BW854&gt;=2016,"post-only",IF($BX854&lt;2016,"pre-only","mixed")),"")</f>
        <v>mixed</v>
      </c>
      <c r="X854" s="0" t="n">
        <f aca="false">IF(AND(ISNUMBER($BW854),ISNUMBER($BX854)),MIN(1,MAX(0,($BX854-2017+1)/($BX854-$BW854+1))),"")</f>
        <v>0.2</v>
      </c>
      <c r="Y854" s="0" t="n">
        <f aca="false">IF(AND(ISNUMBER($BW854),ISNUMBER($BX854)),MIN(1,MAX(0,($BX854-2018+1)/($BX854-$BW854+1))),"")</f>
        <v>0.1</v>
      </c>
      <c r="Z854" s="0" t="n">
        <f aca="false">IF(AND(ISNUMBER($BW854),ISNUMBER($BX854)),MIN(1,MAX(0,($BX854-2019+1)/($BX854-$BW854+1))),"")</f>
        <v>0</v>
      </c>
      <c r="AA854" s="0" t="n">
        <f aca="false">IF(ISNUMBER($BX854),IF($BX854&gt;=2017,1,0),"")</f>
        <v>1</v>
      </c>
      <c r="AB854" s="0" t="n">
        <f aca="false">IF(ISNUMBER($BX854),IF($BX854&gt;=2018,1,0),"")</f>
        <v>1</v>
      </c>
      <c r="AC854" s="0" t="n">
        <f aca="false">IF(ISNUMBER($BX854),IF($BX854&gt;=2019,1,0),"")</f>
        <v>0</v>
      </c>
      <c r="AD854" s="0" t="n">
        <f aca="false">IF($L854&lt;&gt;"",IF($L854&gt;2013,1,0),"")</f>
        <v>1</v>
      </c>
      <c r="AE854" s="0" t="n">
        <f aca="false">IF($L854&lt;&gt;"",1+IF($L854&gt;2011,1,0)+IF($L854&gt;2014,1,0),"")</f>
        <v>2</v>
      </c>
      <c r="AF854" s="0" t="s">
        <v>761</v>
      </c>
      <c r="AG854" s="0" t="s">
        <v>88</v>
      </c>
      <c r="AH854" s="0" t="s">
        <v>90</v>
      </c>
      <c r="AI854" s="0" t="s">
        <v>334</v>
      </c>
      <c r="AJ854" s="0" t="s">
        <v>334</v>
      </c>
      <c r="AK854" s="0" t="str">
        <f aca="false">IF(AND($CF854&lt;&gt;"",IFERROR(INDEX(subsample_country_map!$B:$B,MATCH($CF854,subsample_country_map!$A:$A,0)),"")&lt;&gt;""),INDEX(subsample_country_map!$B:$B,MATCH($CF854,subsample_country_map!$A:$A,0)),INDEX(lookup!$AA:$AA,MATCH($A854,lookup!$A:$A,0)))</f>
        <v>1_US</v>
      </c>
      <c r="AL854" s="0" t="str">
        <f aca="false">IF(AND($CF854&lt;&gt;"",IFERROR(INDEX(subsample_country_map!$C:$C,MATCH($CF854,subsample_country_map!$A:$A,0)),"")&lt;&gt;""),INDEX(subsample_country_map!$C:$C,MATCH($CF854,subsample_country_map!$A:$A,0)),INDEX(lookup!$AB:$AB,MATCH($A854,lookup!$A:$A,0)))</f>
        <v>1_developed</v>
      </c>
      <c r="AM854" s="0" t="str">
        <f aca="false">IF(AND($CF854&lt;&gt;"",IFERROR(INDEX(subsample_country_map!$D:$D,MATCH($CF854,subsample_country_map!$A:$A,0)),"")&lt;&gt;""),INDEX(subsample_country_map!$D:$D,MATCH($CF854,subsample_country_map!$A:$A,0)),INDEX(lookup!$AC:$AC,MATCH($A854,lookup!$A:$A,0)))</f>
        <v>1_western</v>
      </c>
      <c r="AN854" s="0" t="str">
        <f aca="false">IF(AND($CF854&lt;&gt;"",IFERROR(INDEX(subsample_country_map!$E:$E,MATCH($CF854,subsample_country_map!$A:$A,0)),"")&lt;&gt;""),INDEX(subsample_country_map!$E:$E,MATCH($CF854,subsample_country_map!$A:$A,0)),INDEX(lookup!$AD:$AD,MATCH($A854,lookup!$A:$A,0)))</f>
        <v>1_common law</v>
      </c>
      <c r="AO854" s="0" t="str">
        <f aca="false">INDEX(lookup!$Y:$Y,MATCH($A854,lookup!$A:$A,0))</f>
        <v>0_published</v>
      </c>
      <c r="AP854" s="0" t="str">
        <f aca="false">INDEX(lookup!$Z:$Z,MATCH($A854,lookup!$A:$A,0))</f>
        <v>1_VHB high</v>
      </c>
      <c r="AQ854" s="0" t="str">
        <f aca="false">INDEX(lookup!$W:$W,MATCH($A854,lookup!$A:$A,0))</f>
        <v>1_fin/acc/econ</v>
      </c>
      <c r="AS854" s="0" t="s">
        <v>91</v>
      </c>
      <c r="AT854" s="0" t="s">
        <v>111</v>
      </c>
      <c r="AU854" s="0" t="s">
        <v>93</v>
      </c>
      <c r="AV854" s="0" t="s">
        <v>219</v>
      </c>
      <c r="AW854" s="0" t="s">
        <v>2532</v>
      </c>
      <c r="BA854" s="0" t="n">
        <v>2357</v>
      </c>
      <c r="BB854" s="0" t="s">
        <v>3163</v>
      </c>
      <c r="BC854" s="0" t="s">
        <v>358</v>
      </c>
      <c r="BD854" s="0" t="s">
        <v>3171</v>
      </c>
      <c r="BE854" s="0" t="s">
        <v>98</v>
      </c>
      <c r="BI854" s="0" t="s">
        <v>336</v>
      </c>
      <c r="BJ854" s="0" t="s">
        <v>3172</v>
      </c>
      <c r="BK854" s="0" t="s">
        <v>144</v>
      </c>
      <c r="BL854" s="0" t="s">
        <v>3173</v>
      </c>
      <c r="BM854" s="0" t="s">
        <v>3167</v>
      </c>
      <c r="BN854" s="0" t="s">
        <v>3155</v>
      </c>
      <c r="BO854" s="0" t="s">
        <v>105</v>
      </c>
      <c r="BP854" s="0" t="s">
        <v>3146</v>
      </c>
      <c r="BQ854" s="0" t="s">
        <v>127</v>
      </c>
      <c r="BT854" s="0" t="n">
        <v>0</v>
      </c>
      <c r="BU854" s="0" t="s">
        <v>3151</v>
      </c>
      <c r="BW854" s="0" t="n">
        <v>2009</v>
      </c>
      <c r="BX854" s="0" t="n">
        <v>2018</v>
      </c>
      <c r="BY854" s="0" t="s">
        <v>1526</v>
      </c>
      <c r="BZ854" s="0" t="n">
        <v>2013.5</v>
      </c>
      <c r="CA854" s="0" t="n">
        <v>0.3</v>
      </c>
      <c r="CB854" s="0" t="n">
        <v>0</v>
      </c>
      <c r="CC854" s="0" t="n">
        <v>1</v>
      </c>
      <c r="CD854" s="0" t="n">
        <v>-0.0362557365209699</v>
      </c>
      <c r="CE854" s="0" t="n">
        <v>1</v>
      </c>
    </row>
    <row r="855" customFormat="false" ht="15" hidden="false" customHeight="false" outlineLevel="0" collapsed="false">
      <c r="A855" s="0" t="s">
        <v>3146</v>
      </c>
      <c r="B855" s="0" t="n">
        <v>2160</v>
      </c>
      <c r="C855" s="0" t="n">
        <v>-0.033930458598695</v>
      </c>
      <c r="D855" s="0" t="n">
        <v>2356</v>
      </c>
      <c r="E855" s="0" t="n">
        <f aca="false">IF(ISNUMBER($BA855),$BA855,IF(AND(ISNUMBER($D855),ISNUMBER($BW855),ISNUMBER($BX855)),$D855*($BX855-$BW855+1),""))</f>
        <v>2356</v>
      </c>
      <c r="H855" s="0" t="s">
        <v>118</v>
      </c>
      <c r="I855" s="0" t="s">
        <v>344</v>
      </c>
      <c r="J855" s="0" t="n">
        <f aca="false">IF($BW855&lt;&gt;"",$BW855,"")</f>
        <v>2009</v>
      </c>
      <c r="K855" s="0" t="n">
        <f aca="false">IF($BX855&lt;&gt;"",$BX855,"")</f>
        <v>2018</v>
      </c>
      <c r="L855" s="0" t="n">
        <f aca="false">IF(AND(ISNUMBER($BW855),ISNUMBER($BX855)),($BW855+$BX855)/2,"")</f>
        <v>2013.5</v>
      </c>
      <c r="M855" s="0" t="n">
        <f aca="false">IF($L855&lt;&gt;"",$L855,"")</f>
        <v>2013.5</v>
      </c>
      <c r="N855" s="0" t="n">
        <f aca="false">IF(AND(ISNUMBER($BW855),ISNUMBER($BX855)),MIN(1,MAX(0,($BX855-2016+1)/($BX855-$BW855+1))),"")</f>
        <v>0.3</v>
      </c>
      <c r="O855" s="0" t="n">
        <f aca="false">IF(AND(ISNUMBER($BW855),ISNUMBER($BX855)),MIN(1,MAX(0,($BX855-2017+1)/($BX855-$BW855+1))),"")</f>
        <v>0.2</v>
      </c>
      <c r="P855" s="0" t="n">
        <f aca="false">IF(AND(ISNUMBER($BW855),ISNUMBER($BX855)),MIN(1,MAX(0,($BX855-2018+1)/($BX855-$BW855+1))),"")</f>
        <v>0.1</v>
      </c>
      <c r="Q855" s="0" t="n">
        <f aca="false">IF(AND(ISNUMBER($BW855),ISNUMBER($BX855)),MIN(1,MAX(0,($BX855-2019+1)/($BX855-$BW855+1))),"")</f>
        <v>0</v>
      </c>
      <c r="R855" s="0" t="n">
        <f aca="false">IF(AND(ISNUMBER($BW855),ISNUMBER($BX855)),MIN(1,MAX(0,($BX855-2016+1)/($BX855-$BW855+1))),"")</f>
        <v>0.3</v>
      </c>
      <c r="S855" s="0" t="n">
        <f aca="false">IF($L855&lt;&gt;"",IF($L855&gt;=2015.5,1,0),"")</f>
        <v>0</v>
      </c>
      <c r="T855" s="0" t="n">
        <f aca="false">IF($L855&lt;&gt;"",IF($L855&gt;=2016,1,0),"")</f>
        <v>0</v>
      </c>
      <c r="U855" s="0" t="n">
        <f aca="false">IF(ISNUMBER($BX855),IF($BX855&gt;=2016,1,0),"")</f>
        <v>1</v>
      </c>
      <c r="V855" s="0" t="n">
        <f aca="false">IF(ISNUMBER($BW855),IF($BW855&gt;=2016,1,0),"")</f>
        <v>0</v>
      </c>
      <c r="W855" s="0" t="str">
        <f aca="false">IF(AND(ISNUMBER($BW855),ISNUMBER($BX855)),IF($BW855&gt;=2016,"post-only",IF($BX855&lt;2016,"pre-only","mixed")),"")</f>
        <v>mixed</v>
      </c>
      <c r="X855" s="0" t="n">
        <f aca="false">IF(AND(ISNUMBER($BW855),ISNUMBER($BX855)),MIN(1,MAX(0,($BX855-2017+1)/($BX855-$BW855+1))),"")</f>
        <v>0.2</v>
      </c>
      <c r="Y855" s="0" t="n">
        <f aca="false">IF(AND(ISNUMBER($BW855),ISNUMBER($BX855)),MIN(1,MAX(0,($BX855-2018+1)/($BX855-$BW855+1))),"")</f>
        <v>0.1</v>
      </c>
      <c r="Z855" s="0" t="n">
        <f aca="false">IF(AND(ISNUMBER($BW855),ISNUMBER($BX855)),MIN(1,MAX(0,($BX855-2019+1)/($BX855-$BW855+1))),"")</f>
        <v>0</v>
      </c>
      <c r="AA855" s="0" t="n">
        <f aca="false">IF(ISNUMBER($BX855),IF($BX855&gt;=2017,1,0),"")</f>
        <v>1</v>
      </c>
      <c r="AB855" s="0" t="n">
        <f aca="false">IF(ISNUMBER($BX855),IF($BX855&gt;=2018,1,0),"")</f>
        <v>1</v>
      </c>
      <c r="AC855" s="0" t="n">
        <f aca="false">IF(ISNUMBER($BX855),IF($BX855&gt;=2019,1,0),"")</f>
        <v>0</v>
      </c>
      <c r="AD855" s="0" t="n">
        <f aca="false">IF($L855&lt;&gt;"",IF($L855&gt;2013,1,0),"")</f>
        <v>1</v>
      </c>
      <c r="AE855" s="0" t="n">
        <f aca="false">IF($L855&lt;&gt;"",1+IF($L855&gt;2011,1,0)+IF($L855&gt;2014,1,0),"")</f>
        <v>2</v>
      </c>
      <c r="AF855" s="0" t="s">
        <v>761</v>
      </c>
      <c r="AG855" s="0" t="s">
        <v>88</v>
      </c>
      <c r="AH855" s="0" t="s">
        <v>90</v>
      </c>
      <c r="AI855" s="0" t="s">
        <v>334</v>
      </c>
      <c r="AJ855" s="0" t="s">
        <v>334</v>
      </c>
      <c r="AK855" s="0" t="str">
        <f aca="false">IF(AND($CF855&lt;&gt;"",IFERROR(INDEX(subsample_country_map!$B:$B,MATCH($CF855,subsample_country_map!$A:$A,0)),"")&lt;&gt;""),INDEX(subsample_country_map!$B:$B,MATCH($CF855,subsample_country_map!$A:$A,0)),INDEX(lookup!$AA:$AA,MATCH($A855,lookup!$A:$A,0)))</f>
        <v>1_US</v>
      </c>
      <c r="AL855" s="0" t="str">
        <f aca="false">IF(AND($CF855&lt;&gt;"",IFERROR(INDEX(subsample_country_map!$C:$C,MATCH($CF855,subsample_country_map!$A:$A,0)),"")&lt;&gt;""),INDEX(subsample_country_map!$C:$C,MATCH($CF855,subsample_country_map!$A:$A,0)),INDEX(lookup!$AB:$AB,MATCH($A855,lookup!$A:$A,0)))</f>
        <v>1_developed</v>
      </c>
      <c r="AM855" s="0" t="str">
        <f aca="false">IF(AND($CF855&lt;&gt;"",IFERROR(INDEX(subsample_country_map!$D:$D,MATCH($CF855,subsample_country_map!$A:$A,0)),"")&lt;&gt;""),INDEX(subsample_country_map!$D:$D,MATCH($CF855,subsample_country_map!$A:$A,0)),INDEX(lookup!$AC:$AC,MATCH($A855,lookup!$A:$A,0)))</f>
        <v>1_western</v>
      </c>
      <c r="AN855" s="0" t="str">
        <f aca="false">IF(AND($CF855&lt;&gt;"",IFERROR(INDEX(subsample_country_map!$E:$E,MATCH($CF855,subsample_country_map!$A:$A,0)),"")&lt;&gt;""),INDEX(subsample_country_map!$E:$E,MATCH($CF855,subsample_country_map!$A:$A,0)),INDEX(lookup!$AD:$AD,MATCH($A855,lookup!$A:$A,0)))</f>
        <v>1_common law</v>
      </c>
      <c r="AO855" s="0" t="str">
        <f aca="false">INDEX(lookup!$Y:$Y,MATCH($A855,lookup!$A:$A,0))</f>
        <v>0_published</v>
      </c>
      <c r="AP855" s="0" t="str">
        <f aca="false">INDEX(lookup!$Z:$Z,MATCH($A855,lookup!$A:$A,0))</f>
        <v>1_VHB high</v>
      </c>
      <c r="AQ855" s="0" t="str">
        <f aca="false">INDEX(lookup!$W:$W,MATCH($A855,lookup!$A:$A,0))</f>
        <v>1_fin/acc/econ</v>
      </c>
      <c r="AS855" s="0" t="s">
        <v>91</v>
      </c>
      <c r="AT855" s="0" t="s">
        <v>111</v>
      </c>
      <c r="AU855" s="0" t="s">
        <v>93</v>
      </c>
      <c r="AV855" s="0" t="s">
        <v>3168</v>
      </c>
      <c r="AW855" s="0" t="s">
        <v>2532</v>
      </c>
      <c r="BA855" s="0" t="n">
        <v>2356</v>
      </c>
      <c r="BB855" s="0" t="s">
        <v>3163</v>
      </c>
      <c r="BC855" s="0" t="s">
        <v>358</v>
      </c>
      <c r="BD855" s="0" t="s">
        <v>3171</v>
      </c>
      <c r="BE855" s="0" t="s">
        <v>98</v>
      </c>
      <c r="BI855" s="0" t="s">
        <v>336</v>
      </c>
      <c r="BJ855" s="0" t="s">
        <v>3174</v>
      </c>
      <c r="BK855" s="0" t="s">
        <v>144</v>
      </c>
      <c r="BL855" s="0" t="s">
        <v>3175</v>
      </c>
      <c r="BM855" s="0" t="s">
        <v>3167</v>
      </c>
      <c r="BN855" s="0" t="s">
        <v>3155</v>
      </c>
      <c r="BO855" s="0" t="s">
        <v>105</v>
      </c>
      <c r="BP855" s="0" t="s">
        <v>3146</v>
      </c>
      <c r="BQ855" s="0" t="s">
        <v>127</v>
      </c>
      <c r="BT855" s="0" t="n">
        <v>0</v>
      </c>
      <c r="BU855" s="0" t="s">
        <v>3151</v>
      </c>
      <c r="BW855" s="0" t="n">
        <v>2009</v>
      </c>
      <c r="BX855" s="0" t="n">
        <v>2018</v>
      </c>
      <c r="BY855" s="0" t="s">
        <v>1526</v>
      </c>
      <c r="BZ855" s="0" t="n">
        <v>2013.5</v>
      </c>
      <c r="CA855" s="0" t="n">
        <v>0.3</v>
      </c>
      <c r="CB855" s="0" t="n">
        <v>0</v>
      </c>
      <c r="CC855" s="0" t="n">
        <v>1</v>
      </c>
      <c r="CD855" s="0" t="n">
        <v>-0.0339434887084172</v>
      </c>
      <c r="CE855" s="0" t="n">
        <v>1</v>
      </c>
    </row>
    <row r="856" customFormat="false" ht="15" hidden="false" customHeight="false" outlineLevel="0" collapsed="false">
      <c r="A856" s="0" t="s">
        <v>3146</v>
      </c>
      <c r="B856" s="0" t="n">
        <v>2161</v>
      </c>
      <c r="C856" s="0" t="n">
        <v>0.00376423617666342</v>
      </c>
      <c r="D856" s="0" t="n">
        <v>2333</v>
      </c>
      <c r="E856" s="0" t="n">
        <f aca="false">IF(ISNUMBER($BA856),$BA856,IF(AND(ISNUMBER($D856),ISNUMBER($BW856),ISNUMBER($BX856)),$D856*($BX856-$BW856+1),""))</f>
        <v>2333</v>
      </c>
      <c r="H856" s="0" t="s">
        <v>118</v>
      </c>
      <c r="I856" s="0" t="s">
        <v>344</v>
      </c>
      <c r="J856" s="0" t="n">
        <f aca="false">IF($BW856&lt;&gt;"",$BW856,"")</f>
        <v>2009</v>
      </c>
      <c r="K856" s="0" t="n">
        <f aca="false">IF($BX856&lt;&gt;"",$BX856,"")</f>
        <v>2018</v>
      </c>
      <c r="L856" s="0" t="n">
        <f aca="false">IF(AND(ISNUMBER($BW856),ISNUMBER($BX856)),($BW856+$BX856)/2,"")</f>
        <v>2013.5</v>
      </c>
      <c r="M856" s="0" t="n">
        <f aca="false">IF($L856&lt;&gt;"",$L856,"")</f>
        <v>2013.5</v>
      </c>
      <c r="N856" s="0" t="n">
        <f aca="false">IF(AND(ISNUMBER($BW856),ISNUMBER($BX856)),MIN(1,MAX(0,($BX856-2016+1)/($BX856-$BW856+1))),"")</f>
        <v>0.3</v>
      </c>
      <c r="O856" s="0" t="n">
        <f aca="false">IF(AND(ISNUMBER($BW856),ISNUMBER($BX856)),MIN(1,MAX(0,($BX856-2017+1)/($BX856-$BW856+1))),"")</f>
        <v>0.2</v>
      </c>
      <c r="P856" s="0" t="n">
        <f aca="false">IF(AND(ISNUMBER($BW856),ISNUMBER($BX856)),MIN(1,MAX(0,($BX856-2018+1)/($BX856-$BW856+1))),"")</f>
        <v>0.1</v>
      </c>
      <c r="Q856" s="0" t="n">
        <f aca="false">IF(AND(ISNUMBER($BW856),ISNUMBER($BX856)),MIN(1,MAX(0,($BX856-2019+1)/($BX856-$BW856+1))),"")</f>
        <v>0</v>
      </c>
      <c r="R856" s="0" t="n">
        <f aca="false">IF(AND(ISNUMBER($BW856),ISNUMBER($BX856)),MIN(1,MAX(0,($BX856-2016+1)/($BX856-$BW856+1))),"")</f>
        <v>0.3</v>
      </c>
      <c r="S856" s="0" t="n">
        <f aca="false">IF($L856&lt;&gt;"",IF($L856&gt;=2015.5,1,0),"")</f>
        <v>0</v>
      </c>
      <c r="T856" s="0" t="n">
        <f aca="false">IF($L856&lt;&gt;"",IF($L856&gt;=2016,1,0),"")</f>
        <v>0</v>
      </c>
      <c r="U856" s="0" t="n">
        <f aca="false">IF(ISNUMBER($BX856),IF($BX856&gt;=2016,1,0),"")</f>
        <v>1</v>
      </c>
      <c r="V856" s="0" t="n">
        <f aca="false">IF(ISNUMBER($BW856),IF($BW856&gt;=2016,1,0),"")</f>
        <v>0</v>
      </c>
      <c r="W856" s="0" t="str">
        <f aca="false">IF(AND(ISNUMBER($BW856),ISNUMBER($BX856)),IF($BW856&gt;=2016,"post-only",IF($BX856&lt;2016,"pre-only","mixed")),"")</f>
        <v>mixed</v>
      </c>
      <c r="X856" s="0" t="n">
        <f aca="false">IF(AND(ISNUMBER($BW856),ISNUMBER($BX856)),MIN(1,MAX(0,($BX856-2017+1)/($BX856-$BW856+1))),"")</f>
        <v>0.2</v>
      </c>
      <c r="Y856" s="0" t="n">
        <f aca="false">IF(AND(ISNUMBER($BW856),ISNUMBER($BX856)),MIN(1,MAX(0,($BX856-2018+1)/($BX856-$BW856+1))),"")</f>
        <v>0.1</v>
      </c>
      <c r="Z856" s="0" t="n">
        <f aca="false">IF(AND(ISNUMBER($BW856),ISNUMBER($BX856)),MIN(1,MAX(0,($BX856-2019+1)/($BX856-$BW856+1))),"")</f>
        <v>0</v>
      </c>
      <c r="AA856" s="0" t="n">
        <f aca="false">IF(ISNUMBER($BX856),IF($BX856&gt;=2017,1,0),"")</f>
        <v>1</v>
      </c>
      <c r="AB856" s="0" t="n">
        <f aca="false">IF(ISNUMBER($BX856),IF($BX856&gt;=2018,1,0),"")</f>
        <v>1</v>
      </c>
      <c r="AC856" s="0" t="n">
        <f aca="false">IF(ISNUMBER($BX856),IF($BX856&gt;=2019,1,0),"")</f>
        <v>0</v>
      </c>
      <c r="AD856" s="0" t="n">
        <f aca="false">IF($L856&lt;&gt;"",IF($L856&gt;2013,1,0),"")</f>
        <v>1</v>
      </c>
      <c r="AE856" s="0" t="n">
        <f aca="false">IF($L856&lt;&gt;"",1+IF($L856&gt;2011,1,0)+IF($L856&gt;2014,1,0),"")</f>
        <v>2</v>
      </c>
      <c r="AF856" s="0" t="s">
        <v>761</v>
      </c>
      <c r="AG856" s="0" t="s">
        <v>88</v>
      </c>
      <c r="AH856" s="0" t="s">
        <v>90</v>
      </c>
      <c r="AI856" s="0" t="s">
        <v>334</v>
      </c>
      <c r="AJ856" s="0" t="s">
        <v>334</v>
      </c>
      <c r="AK856" s="0" t="str">
        <f aca="false">IF(AND($CF856&lt;&gt;"",IFERROR(INDEX(subsample_country_map!$B:$B,MATCH($CF856,subsample_country_map!$A:$A,0)),"")&lt;&gt;""),INDEX(subsample_country_map!$B:$B,MATCH($CF856,subsample_country_map!$A:$A,0)),INDEX(lookup!$AA:$AA,MATCH($A856,lookup!$A:$A,0)))</f>
        <v>1_US</v>
      </c>
      <c r="AL856" s="0" t="str">
        <f aca="false">IF(AND($CF856&lt;&gt;"",IFERROR(INDEX(subsample_country_map!$C:$C,MATCH($CF856,subsample_country_map!$A:$A,0)),"")&lt;&gt;""),INDEX(subsample_country_map!$C:$C,MATCH($CF856,subsample_country_map!$A:$A,0)),INDEX(lookup!$AB:$AB,MATCH($A856,lookup!$A:$A,0)))</f>
        <v>1_developed</v>
      </c>
      <c r="AM856" s="0" t="str">
        <f aca="false">IF(AND($CF856&lt;&gt;"",IFERROR(INDEX(subsample_country_map!$D:$D,MATCH($CF856,subsample_country_map!$A:$A,0)),"")&lt;&gt;""),INDEX(subsample_country_map!$D:$D,MATCH($CF856,subsample_country_map!$A:$A,0)),INDEX(lookup!$AC:$AC,MATCH($A856,lookup!$A:$A,0)))</f>
        <v>1_western</v>
      </c>
      <c r="AN856" s="0" t="str">
        <f aca="false">IF(AND($CF856&lt;&gt;"",IFERROR(INDEX(subsample_country_map!$E:$E,MATCH($CF856,subsample_country_map!$A:$A,0)),"")&lt;&gt;""),INDEX(subsample_country_map!$E:$E,MATCH($CF856,subsample_country_map!$A:$A,0)),INDEX(lookup!$AD:$AD,MATCH($A856,lookup!$A:$A,0)))</f>
        <v>1_common law</v>
      </c>
      <c r="AO856" s="0" t="str">
        <f aca="false">INDEX(lookup!$Y:$Y,MATCH($A856,lookup!$A:$A,0))</f>
        <v>0_published</v>
      </c>
      <c r="AP856" s="0" t="str">
        <f aca="false">INDEX(lookup!$Z:$Z,MATCH($A856,lookup!$A:$A,0))</f>
        <v>1_VHB high</v>
      </c>
      <c r="AQ856" s="0" t="str">
        <f aca="false">INDEX(lookup!$W:$W,MATCH($A856,lookup!$A:$A,0))</f>
        <v>1_fin/acc/econ</v>
      </c>
      <c r="AS856" s="0" t="s">
        <v>91</v>
      </c>
      <c r="AT856" s="0" t="s">
        <v>397</v>
      </c>
      <c r="AU856" s="0" t="s">
        <v>93</v>
      </c>
      <c r="AV856" s="0" t="s">
        <v>3176</v>
      </c>
      <c r="AW856" s="0" t="s">
        <v>2669</v>
      </c>
      <c r="BA856" s="0" t="n">
        <v>2333</v>
      </c>
      <c r="BB856" s="0" t="s">
        <v>3163</v>
      </c>
      <c r="BC856" s="0" t="s">
        <v>358</v>
      </c>
      <c r="BD856" s="0" t="s">
        <v>3164</v>
      </c>
      <c r="BE856" s="0" t="s">
        <v>98</v>
      </c>
      <c r="BI856" s="0" t="s">
        <v>336</v>
      </c>
      <c r="BJ856" s="0" t="s">
        <v>3177</v>
      </c>
      <c r="BK856" s="0" t="s">
        <v>144</v>
      </c>
      <c r="BL856" s="0" t="s">
        <v>3178</v>
      </c>
      <c r="BM856" s="0" t="s">
        <v>3179</v>
      </c>
      <c r="BN856" s="0" t="s">
        <v>3155</v>
      </c>
      <c r="BO856" s="0" t="s">
        <v>105</v>
      </c>
      <c r="BP856" s="0" t="s">
        <v>3146</v>
      </c>
      <c r="BQ856" s="0" t="s">
        <v>127</v>
      </c>
      <c r="BT856" s="0" t="n">
        <v>0</v>
      </c>
      <c r="BU856" s="0" t="s">
        <v>3151</v>
      </c>
      <c r="BW856" s="0" t="n">
        <v>2009</v>
      </c>
      <c r="BX856" s="0" t="n">
        <v>2018</v>
      </c>
      <c r="BY856" s="0" t="s">
        <v>1526</v>
      </c>
      <c r="BZ856" s="0" t="n">
        <v>2013.5</v>
      </c>
      <c r="CA856" s="0" t="n">
        <v>0.3</v>
      </c>
      <c r="CB856" s="0" t="n">
        <v>0</v>
      </c>
      <c r="CC856" s="0" t="n">
        <v>1</v>
      </c>
      <c r="CD856" s="0" t="n">
        <v>0.00376425395589678</v>
      </c>
      <c r="CE856" s="0" t="n">
        <v>1</v>
      </c>
    </row>
    <row r="857" customFormat="false" ht="15" hidden="false" customHeight="false" outlineLevel="0" collapsed="false">
      <c r="A857" s="0" t="s">
        <v>3146</v>
      </c>
      <c r="B857" s="0" t="n">
        <v>2162</v>
      </c>
      <c r="C857" s="0" t="n">
        <v>0.0100735946500019</v>
      </c>
      <c r="D857" s="0" t="n">
        <v>2332</v>
      </c>
      <c r="E857" s="0" t="n">
        <f aca="false">IF(ISNUMBER($BA857),$BA857,IF(AND(ISNUMBER($D857),ISNUMBER($BW857),ISNUMBER($BX857)),$D857*($BX857-$BW857+1),""))</f>
        <v>2332</v>
      </c>
      <c r="H857" s="0" t="s">
        <v>118</v>
      </c>
      <c r="I857" s="0" t="s">
        <v>344</v>
      </c>
      <c r="J857" s="0" t="n">
        <f aca="false">IF($BW857&lt;&gt;"",$BW857,"")</f>
        <v>2009</v>
      </c>
      <c r="K857" s="0" t="n">
        <f aca="false">IF($BX857&lt;&gt;"",$BX857,"")</f>
        <v>2018</v>
      </c>
      <c r="L857" s="0" t="n">
        <f aca="false">IF(AND(ISNUMBER($BW857),ISNUMBER($BX857)),($BW857+$BX857)/2,"")</f>
        <v>2013.5</v>
      </c>
      <c r="M857" s="0" t="n">
        <f aca="false">IF($L857&lt;&gt;"",$L857,"")</f>
        <v>2013.5</v>
      </c>
      <c r="N857" s="0" t="n">
        <f aca="false">IF(AND(ISNUMBER($BW857),ISNUMBER($BX857)),MIN(1,MAX(0,($BX857-2016+1)/($BX857-$BW857+1))),"")</f>
        <v>0.3</v>
      </c>
      <c r="O857" s="0" t="n">
        <f aca="false">IF(AND(ISNUMBER($BW857),ISNUMBER($BX857)),MIN(1,MAX(0,($BX857-2017+1)/($BX857-$BW857+1))),"")</f>
        <v>0.2</v>
      </c>
      <c r="P857" s="0" t="n">
        <f aca="false">IF(AND(ISNUMBER($BW857),ISNUMBER($BX857)),MIN(1,MAX(0,($BX857-2018+1)/($BX857-$BW857+1))),"")</f>
        <v>0.1</v>
      </c>
      <c r="Q857" s="0" t="n">
        <f aca="false">IF(AND(ISNUMBER($BW857),ISNUMBER($BX857)),MIN(1,MAX(0,($BX857-2019+1)/($BX857-$BW857+1))),"")</f>
        <v>0</v>
      </c>
      <c r="R857" s="0" t="n">
        <f aca="false">IF(AND(ISNUMBER($BW857),ISNUMBER($BX857)),MIN(1,MAX(0,($BX857-2016+1)/($BX857-$BW857+1))),"")</f>
        <v>0.3</v>
      </c>
      <c r="S857" s="0" t="n">
        <f aca="false">IF($L857&lt;&gt;"",IF($L857&gt;=2015.5,1,0),"")</f>
        <v>0</v>
      </c>
      <c r="T857" s="0" t="n">
        <f aca="false">IF($L857&lt;&gt;"",IF($L857&gt;=2016,1,0),"")</f>
        <v>0</v>
      </c>
      <c r="U857" s="0" t="n">
        <f aca="false">IF(ISNUMBER($BX857),IF($BX857&gt;=2016,1,0),"")</f>
        <v>1</v>
      </c>
      <c r="V857" s="0" t="n">
        <f aca="false">IF(ISNUMBER($BW857),IF($BW857&gt;=2016,1,0),"")</f>
        <v>0</v>
      </c>
      <c r="W857" s="0" t="str">
        <f aca="false">IF(AND(ISNUMBER($BW857),ISNUMBER($BX857)),IF($BW857&gt;=2016,"post-only",IF($BX857&lt;2016,"pre-only","mixed")),"")</f>
        <v>mixed</v>
      </c>
      <c r="X857" s="0" t="n">
        <f aca="false">IF(AND(ISNUMBER($BW857),ISNUMBER($BX857)),MIN(1,MAX(0,($BX857-2017+1)/($BX857-$BW857+1))),"")</f>
        <v>0.2</v>
      </c>
      <c r="Y857" s="0" t="n">
        <f aca="false">IF(AND(ISNUMBER($BW857),ISNUMBER($BX857)),MIN(1,MAX(0,($BX857-2018+1)/($BX857-$BW857+1))),"")</f>
        <v>0.1</v>
      </c>
      <c r="Z857" s="0" t="n">
        <f aca="false">IF(AND(ISNUMBER($BW857),ISNUMBER($BX857)),MIN(1,MAX(0,($BX857-2019+1)/($BX857-$BW857+1))),"")</f>
        <v>0</v>
      </c>
      <c r="AA857" s="0" t="n">
        <f aca="false">IF(ISNUMBER($BX857),IF($BX857&gt;=2017,1,0),"")</f>
        <v>1</v>
      </c>
      <c r="AB857" s="0" t="n">
        <f aca="false">IF(ISNUMBER($BX857),IF($BX857&gt;=2018,1,0),"")</f>
        <v>1</v>
      </c>
      <c r="AC857" s="0" t="n">
        <f aca="false">IF(ISNUMBER($BX857),IF($BX857&gt;=2019,1,0),"")</f>
        <v>0</v>
      </c>
      <c r="AD857" s="0" t="n">
        <f aca="false">IF($L857&lt;&gt;"",IF($L857&gt;2013,1,0),"")</f>
        <v>1</v>
      </c>
      <c r="AE857" s="0" t="n">
        <f aca="false">IF($L857&lt;&gt;"",1+IF($L857&gt;2011,1,0)+IF($L857&gt;2014,1,0),"")</f>
        <v>2</v>
      </c>
      <c r="AF857" s="0" t="s">
        <v>761</v>
      </c>
      <c r="AG857" s="0" t="s">
        <v>88</v>
      </c>
      <c r="AH857" s="0" t="s">
        <v>90</v>
      </c>
      <c r="AI857" s="0" t="s">
        <v>334</v>
      </c>
      <c r="AJ857" s="0" t="s">
        <v>334</v>
      </c>
      <c r="AK857" s="0" t="str">
        <f aca="false">IF(AND($CF857&lt;&gt;"",IFERROR(INDEX(subsample_country_map!$B:$B,MATCH($CF857,subsample_country_map!$A:$A,0)),"")&lt;&gt;""),INDEX(subsample_country_map!$B:$B,MATCH($CF857,subsample_country_map!$A:$A,0)),INDEX(lookup!$AA:$AA,MATCH($A857,lookup!$A:$A,0)))</f>
        <v>1_US</v>
      </c>
      <c r="AL857" s="0" t="str">
        <f aca="false">IF(AND($CF857&lt;&gt;"",IFERROR(INDEX(subsample_country_map!$C:$C,MATCH($CF857,subsample_country_map!$A:$A,0)),"")&lt;&gt;""),INDEX(subsample_country_map!$C:$C,MATCH($CF857,subsample_country_map!$A:$A,0)),INDEX(lookup!$AB:$AB,MATCH($A857,lookup!$A:$A,0)))</f>
        <v>1_developed</v>
      </c>
      <c r="AM857" s="0" t="str">
        <f aca="false">IF(AND($CF857&lt;&gt;"",IFERROR(INDEX(subsample_country_map!$D:$D,MATCH($CF857,subsample_country_map!$A:$A,0)),"")&lt;&gt;""),INDEX(subsample_country_map!$D:$D,MATCH($CF857,subsample_country_map!$A:$A,0)),INDEX(lookup!$AC:$AC,MATCH($A857,lookup!$A:$A,0)))</f>
        <v>1_western</v>
      </c>
      <c r="AN857" s="0" t="str">
        <f aca="false">IF(AND($CF857&lt;&gt;"",IFERROR(INDEX(subsample_country_map!$E:$E,MATCH($CF857,subsample_country_map!$A:$A,0)),"")&lt;&gt;""),INDEX(subsample_country_map!$E:$E,MATCH($CF857,subsample_country_map!$A:$A,0)),INDEX(lookup!$AD:$AD,MATCH($A857,lookup!$A:$A,0)))</f>
        <v>1_common law</v>
      </c>
      <c r="AO857" s="0" t="str">
        <f aca="false">INDEX(lookup!$Y:$Y,MATCH($A857,lookup!$A:$A,0))</f>
        <v>0_published</v>
      </c>
      <c r="AP857" s="0" t="str">
        <f aca="false">INDEX(lookup!$Z:$Z,MATCH($A857,lookup!$A:$A,0))</f>
        <v>1_VHB high</v>
      </c>
      <c r="AQ857" s="0" t="str">
        <f aca="false">INDEX(lookup!$W:$W,MATCH($A857,lookup!$A:$A,0))</f>
        <v>1_fin/acc/econ</v>
      </c>
      <c r="AS857" s="0" t="s">
        <v>91</v>
      </c>
      <c r="AT857" s="0" t="s">
        <v>397</v>
      </c>
      <c r="AU857" s="0" t="s">
        <v>93</v>
      </c>
      <c r="AV857" s="0" t="s">
        <v>201</v>
      </c>
      <c r="AW857" s="0" t="s">
        <v>236</v>
      </c>
      <c r="BA857" s="0" t="n">
        <v>2332</v>
      </c>
      <c r="BB857" s="0" t="s">
        <v>3163</v>
      </c>
      <c r="BC857" s="0" t="s">
        <v>358</v>
      </c>
      <c r="BD857" s="0" t="s">
        <v>3164</v>
      </c>
      <c r="BE857" s="0" t="s">
        <v>98</v>
      </c>
      <c r="BI857" s="0" t="s">
        <v>336</v>
      </c>
      <c r="BJ857" s="0" t="s">
        <v>3180</v>
      </c>
      <c r="BK857" s="0" t="s">
        <v>144</v>
      </c>
      <c r="BL857" s="0" t="s">
        <v>3181</v>
      </c>
      <c r="BM857" s="0" t="s">
        <v>3179</v>
      </c>
      <c r="BN857" s="0" t="s">
        <v>3155</v>
      </c>
      <c r="BO857" s="0" t="s">
        <v>105</v>
      </c>
      <c r="BP857" s="0" t="s">
        <v>3146</v>
      </c>
      <c r="BQ857" s="0" t="s">
        <v>127</v>
      </c>
      <c r="BT857" s="0" t="n">
        <v>0</v>
      </c>
      <c r="BU857" s="0" t="s">
        <v>3151</v>
      </c>
      <c r="BW857" s="0" t="n">
        <v>2009</v>
      </c>
      <c r="BX857" s="0" t="n">
        <v>2018</v>
      </c>
      <c r="BY857" s="0" t="s">
        <v>1526</v>
      </c>
      <c r="BZ857" s="0" t="n">
        <v>2013.5</v>
      </c>
      <c r="CA857" s="0" t="n">
        <v>0.3</v>
      </c>
      <c r="CB857" s="0" t="n">
        <v>0</v>
      </c>
      <c r="CC857" s="0" t="n">
        <v>1</v>
      </c>
      <c r="CD857" s="0" t="n">
        <v>0.0100739354178432</v>
      </c>
      <c r="CE857" s="0" t="n">
        <v>1</v>
      </c>
    </row>
    <row r="858" customFormat="false" ht="15" hidden="false" customHeight="false" outlineLevel="0" collapsed="false">
      <c r="A858" s="0" t="s">
        <v>3146</v>
      </c>
      <c r="B858" s="0" t="n">
        <v>2163</v>
      </c>
      <c r="C858" s="0" t="n">
        <v>-0.0329385494695838</v>
      </c>
      <c r="D858" s="0" t="n">
        <v>2357</v>
      </c>
      <c r="E858" s="0" t="n">
        <f aca="false">IF(ISNUMBER($BA858),$BA858,IF(AND(ISNUMBER($D858),ISNUMBER($BW858),ISNUMBER($BX858)),$D858*($BX858-$BW858+1),""))</f>
        <v>2357</v>
      </c>
      <c r="H858" s="0" t="s">
        <v>118</v>
      </c>
      <c r="I858" s="0" t="s">
        <v>344</v>
      </c>
      <c r="J858" s="0" t="n">
        <f aca="false">IF($BW858&lt;&gt;"",$BW858,"")</f>
        <v>2009</v>
      </c>
      <c r="K858" s="0" t="n">
        <f aca="false">IF($BX858&lt;&gt;"",$BX858,"")</f>
        <v>2018</v>
      </c>
      <c r="L858" s="0" t="n">
        <f aca="false">IF(AND(ISNUMBER($BW858),ISNUMBER($BX858)),($BW858+$BX858)/2,"")</f>
        <v>2013.5</v>
      </c>
      <c r="M858" s="0" t="n">
        <f aca="false">IF($L858&lt;&gt;"",$L858,"")</f>
        <v>2013.5</v>
      </c>
      <c r="N858" s="0" t="n">
        <f aca="false">IF(AND(ISNUMBER($BW858),ISNUMBER($BX858)),MIN(1,MAX(0,($BX858-2016+1)/($BX858-$BW858+1))),"")</f>
        <v>0.3</v>
      </c>
      <c r="O858" s="0" t="n">
        <f aca="false">IF(AND(ISNUMBER($BW858),ISNUMBER($BX858)),MIN(1,MAX(0,($BX858-2017+1)/($BX858-$BW858+1))),"")</f>
        <v>0.2</v>
      </c>
      <c r="P858" s="0" t="n">
        <f aca="false">IF(AND(ISNUMBER($BW858),ISNUMBER($BX858)),MIN(1,MAX(0,($BX858-2018+1)/($BX858-$BW858+1))),"")</f>
        <v>0.1</v>
      </c>
      <c r="Q858" s="0" t="n">
        <f aca="false">IF(AND(ISNUMBER($BW858),ISNUMBER($BX858)),MIN(1,MAX(0,($BX858-2019+1)/($BX858-$BW858+1))),"")</f>
        <v>0</v>
      </c>
      <c r="R858" s="0" t="n">
        <f aca="false">IF(AND(ISNUMBER($BW858),ISNUMBER($BX858)),MIN(1,MAX(0,($BX858-2016+1)/($BX858-$BW858+1))),"")</f>
        <v>0.3</v>
      </c>
      <c r="S858" s="0" t="n">
        <f aca="false">IF($L858&lt;&gt;"",IF($L858&gt;=2015.5,1,0),"")</f>
        <v>0</v>
      </c>
      <c r="T858" s="0" t="n">
        <f aca="false">IF($L858&lt;&gt;"",IF($L858&gt;=2016,1,0),"")</f>
        <v>0</v>
      </c>
      <c r="U858" s="0" t="n">
        <f aca="false">IF(ISNUMBER($BX858),IF($BX858&gt;=2016,1,0),"")</f>
        <v>1</v>
      </c>
      <c r="V858" s="0" t="n">
        <f aca="false">IF(ISNUMBER($BW858),IF($BW858&gt;=2016,1,0),"")</f>
        <v>0</v>
      </c>
      <c r="W858" s="0" t="str">
        <f aca="false">IF(AND(ISNUMBER($BW858),ISNUMBER($BX858)),IF($BW858&gt;=2016,"post-only",IF($BX858&lt;2016,"pre-only","mixed")),"")</f>
        <v>mixed</v>
      </c>
      <c r="X858" s="0" t="n">
        <f aca="false">IF(AND(ISNUMBER($BW858),ISNUMBER($BX858)),MIN(1,MAX(0,($BX858-2017+1)/($BX858-$BW858+1))),"")</f>
        <v>0.2</v>
      </c>
      <c r="Y858" s="0" t="n">
        <f aca="false">IF(AND(ISNUMBER($BW858),ISNUMBER($BX858)),MIN(1,MAX(0,($BX858-2018+1)/($BX858-$BW858+1))),"")</f>
        <v>0.1</v>
      </c>
      <c r="Z858" s="0" t="n">
        <f aca="false">IF(AND(ISNUMBER($BW858),ISNUMBER($BX858)),MIN(1,MAX(0,($BX858-2019+1)/($BX858-$BW858+1))),"")</f>
        <v>0</v>
      </c>
      <c r="AA858" s="0" t="n">
        <f aca="false">IF(ISNUMBER($BX858),IF($BX858&gt;=2017,1,0),"")</f>
        <v>1</v>
      </c>
      <c r="AB858" s="0" t="n">
        <f aca="false">IF(ISNUMBER($BX858),IF($BX858&gt;=2018,1,0),"")</f>
        <v>1</v>
      </c>
      <c r="AC858" s="0" t="n">
        <f aca="false">IF(ISNUMBER($BX858),IF($BX858&gt;=2019,1,0),"")</f>
        <v>0</v>
      </c>
      <c r="AD858" s="0" t="n">
        <f aca="false">IF($L858&lt;&gt;"",IF($L858&gt;2013,1,0),"")</f>
        <v>1</v>
      </c>
      <c r="AE858" s="0" t="n">
        <f aca="false">IF($L858&lt;&gt;"",1+IF($L858&gt;2011,1,0)+IF($L858&gt;2014,1,0),"")</f>
        <v>2</v>
      </c>
      <c r="AF858" s="0" t="s">
        <v>761</v>
      </c>
      <c r="AG858" s="0" t="s">
        <v>88</v>
      </c>
      <c r="AH858" s="0" t="s">
        <v>90</v>
      </c>
      <c r="AI858" s="0" t="s">
        <v>334</v>
      </c>
      <c r="AJ858" s="0" t="s">
        <v>334</v>
      </c>
      <c r="AK858" s="0" t="str">
        <f aca="false">IF(AND($CF858&lt;&gt;"",IFERROR(INDEX(subsample_country_map!$B:$B,MATCH($CF858,subsample_country_map!$A:$A,0)),"")&lt;&gt;""),INDEX(subsample_country_map!$B:$B,MATCH($CF858,subsample_country_map!$A:$A,0)),INDEX(lookup!$AA:$AA,MATCH($A858,lookup!$A:$A,0)))</f>
        <v>1_US</v>
      </c>
      <c r="AL858" s="0" t="str">
        <f aca="false">IF(AND($CF858&lt;&gt;"",IFERROR(INDEX(subsample_country_map!$C:$C,MATCH($CF858,subsample_country_map!$A:$A,0)),"")&lt;&gt;""),INDEX(subsample_country_map!$C:$C,MATCH($CF858,subsample_country_map!$A:$A,0)),INDEX(lookup!$AB:$AB,MATCH($A858,lookup!$A:$A,0)))</f>
        <v>1_developed</v>
      </c>
      <c r="AM858" s="0" t="str">
        <f aca="false">IF(AND($CF858&lt;&gt;"",IFERROR(INDEX(subsample_country_map!$D:$D,MATCH($CF858,subsample_country_map!$A:$A,0)),"")&lt;&gt;""),INDEX(subsample_country_map!$D:$D,MATCH($CF858,subsample_country_map!$A:$A,0)),INDEX(lookup!$AC:$AC,MATCH($A858,lookup!$A:$A,0)))</f>
        <v>1_western</v>
      </c>
      <c r="AN858" s="0" t="str">
        <f aca="false">IF(AND($CF858&lt;&gt;"",IFERROR(INDEX(subsample_country_map!$E:$E,MATCH($CF858,subsample_country_map!$A:$A,0)),"")&lt;&gt;""),INDEX(subsample_country_map!$E:$E,MATCH($CF858,subsample_country_map!$A:$A,0)),INDEX(lookup!$AD:$AD,MATCH($A858,lookup!$A:$A,0)))</f>
        <v>1_common law</v>
      </c>
      <c r="AO858" s="0" t="str">
        <f aca="false">INDEX(lookup!$Y:$Y,MATCH($A858,lookup!$A:$A,0))</f>
        <v>0_published</v>
      </c>
      <c r="AP858" s="0" t="str">
        <f aca="false">INDEX(lookup!$Z:$Z,MATCH($A858,lookup!$A:$A,0))</f>
        <v>1_VHB high</v>
      </c>
      <c r="AQ858" s="0" t="str">
        <f aca="false">INDEX(lookup!$W:$W,MATCH($A858,lookup!$A:$A,0))</f>
        <v>1_fin/acc/econ</v>
      </c>
      <c r="AS858" s="0" t="s">
        <v>91</v>
      </c>
      <c r="AT858" s="0" t="s">
        <v>397</v>
      </c>
      <c r="AU858" s="0" t="s">
        <v>93</v>
      </c>
      <c r="AV858" s="0" t="s">
        <v>1521</v>
      </c>
      <c r="AW858" s="0" t="s">
        <v>3182</v>
      </c>
      <c r="BA858" s="0" t="n">
        <v>2357</v>
      </c>
      <c r="BB858" s="0" t="s">
        <v>3163</v>
      </c>
      <c r="BC858" s="0" t="s">
        <v>358</v>
      </c>
      <c r="BD858" s="0" t="s">
        <v>3164</v>
      </c>
      <c r="BE858" s="0" t="s">
        <v>98</v>
      </c>
      <c r="BI858" s="0" t="s">
        <v>336</v>
      </c>
      <c r="BJ858" s="0" t="s">
        <v>3165</v>
      </c>
      <c r="BK858" s="0" t="s">
        <v>144</v>
      </c>
      <c r="BL858" s="0" t="s">
        <v>3183</v>
      </c>
      <c r="BM858" s="0" t="s">
        <v>3179</v>
      </c>
      <c r="BN858" s="0" t="s">
        <v>3155</v>
      </c>
      <c r="BO858" s="0" t="s">
        <v>105</v>
      </c>
      <c r="BP858" s="0" t="s">
        <v>3146</v>
      </c>
      <c r="BQ858" s="0" t="s">
        <v>127</v>
      </c>
      <c r="BT858" s="0" t="n">
        <v>0</v>
      </c>
      <c r="BU858" s="0" t="s">
        <v>3151</v>
      </c>
      <c r="BW858" s="0" t="n">
        <v>2009</v>
      </c>
      <c r="BX858" s="0" t="n">
        <v>2018</v>
      </c>
      <c r="BY858" s="0" t="s">
        <v>1526</v>
      </c>
      <c r="BZ858" s="0" t="n">
        <v>2013.5</v>
      </c>
      <c r="CA858" s="0" t="n">
        <v>0.3</v>
      </c>
      <c r="CB858" s="0" t="n">
        <v>0</v>
      </c>
      <c r="CC858" s="0" t="n">
        <v>1</v>
      </c>
      <c r="CD858" s="0" t="n">
        <v>-0.0329504694349809</v>
      </c>
      <c r="CE858" s="0" t="n">
        <v>1</v>
      </c>
    </row>
    <row r="859" customFormat="false" ht="15" hidden="false" customHeight="false" outlineLevel="0" collapsed="false">
      <c r="A859" s="0" t="s">
        <v>3146</v>
      </c>
      <c r="B859" s="0" t="n">
        <v>2164</v>
      </c>
      <c r="C859" s="0" t="n">
        <v>-0.030888465774888</v>
      </c>
      <c r="D859" s="0" t="n">
        <v>2356</v>
      </c>
      <c r="E859" s="0" t="n">
        <f aca="false">IF(ISNUMBER($BA859),$BA859,IF(AND(ISNUMBER($D859),ISNUMBER($BW859),ISNUMBER($BX859)),$D859*($BX859-$BW859+1),""))</f>
        <v>2356</v>
      </c>
      <c r="H859" s="0" t="s">
        <v>118</v>
      </c>
      <c r="I859" s="0" t="s">
        <v>344</v>
      </c>
      <c r="J859" s="0" t="n">
        <f aca="false">IF($BW859&lt;&gt;"",$BW859,"")</f>
        <v>2009</v>
      </c>
      <c r="K859" s="0" t="n">
        <f aca="false">IF($BX859&lt;&gt;"",$BX859,"")</f>
        <v>2018</v>
      </c>
      <c r="L859" s="0" t="n">
        <f aca="false">IF(AND(ISNUMBER($BW859),ISNUMBER($BX859)),($BW859+$BX859)/2,"")</f>
        <v>2013.5</v>
      </c>
      <c r="M859" s="0" t="n">
        <f aca="false">IF($L859&lt;&gt;"",$L859,"")</f>
        <v>2013.5</v>
      </c>
      <c r="N859" s="0" t="n">
        <f aca="false">IF(AND(ISNUMBER($BW859),ISNUMBER($BX859)),MIN(1,MAX(0,($BX859-2016+1)/($BX859-$BW859+1))),"")</f>
        <v>0.3</v>
      </c>
      <c r="O859" s="0" t="n">
        <f aca="false">IF(AND(ISNUMBER($BW859),ISNUMBER($BX859)),MIN(1,MAX(0,($BX859-2017+1)/($BX859-$BW859+1))),"")</f>
        <v>0.2</v>
      </c>
      <c r="P859" s="0" t="n">
        <f aca="false">IF(AND(ISNUMBER($BW859),ISNUMBER($BX859)),MIN(1,MAX(0,($BX859-2018+1)/($BX859-$BW859+1))),"")</f>
        <v>0.1</v>
      </c>
      <c r="Q859" s="0" t="n">
        <f aca="false">IF(AND(ISNUMBER($BW859),ISNUMBER($BX859)),MIN(1,MAX(0,($BX859-2019+1)/($BX859-$BW859+1))),"")</f>
        <v>0</v>
      </c>
      <c r="R859" s="0" t="n">
        <f aca="false">IF(AND(ISNUMBER($BW859),ISNUMBER($BX859)),MIN(1,MAX(0,($BX859-2016+1)/($BX859-$BW859+1))),"")</f>
        <v>0.3</v>
      </c>
      <c r="S859" s="0" t="n">
        <f aca="false">IF($L859&lt;&gt;"",IF($L859&gt;=2015.5,1,0),"")</f>
        <v>0</v>
      </c>
      <c r="T859" s="0" t="n">
        <f aca="false">IF($L859&lt;&gt;"",IF($L859&gt;=2016,1,0),"")</f>
        <v>0</v>
      </c>
      <c r="U859" s="0" t="n">
        <f aca="false">IF(ISNUMBER($BX859),IF($BX859&gt;=2016,1,0),"")</f>
        <v>1</v>
      </c>
      <c r="V859" s="0" t="n">
        <f aca="false">IF(ISNUMBER($BW859),IF($BW859&gt;=2016,1,0),"")</f>
        <v>0</v>
      </c>
      <c r="W859" s="0" t="str">
        <f aca="false">IF(AND(ISNUMBER($BW859),ISNUMBER($BX859)),IF($BW859&gt;=2016,"post-only",IF($BX859&lt;2016,"pre-only","mixed")),"")</f>
        <v>mixed</v>
      </c>
      <c r="X859" s="0" t="n">
        <f aca="false">IF(AND(ISNUMBER($BW859),ISNUMBER($BX859)),MIN(1,MAX(0,($BX859-2017+1)/($BX859-$BW859+1))),"")</f>
        <v>0.2</v>
      </c>
      <c r="Y859" s="0" t="n">
        <f aca="false">IF(AND(ISNUMBER($BW859),ISNUMBER($BX859)),MIN(1,MAX(0,($BX859-2018+1)/($BX859-$BW859+1))),"")</f>
        <v>0.1</v>
      </c>
      <c r="Z859" s="0" t="n">
        <f aca="false">IF(AND(ISNUMBER($BW859),ISNUMBER($BX859)),MIN(1,MAX(0,($BX859-2019+1)/($BX859-$BW859+1))),"")</f>
        <v>0</v>
      </c>
      <c r="AA859" s="0" t="n">
        <f aca="false">IF(ISNUMBER($BX859),IF($BX859&gt;=2017,1,0),"")</f>
        <v>1</v>
      </c>
      <c r="AB859" s="0" t="n">
        <f aca="false">IF(ISNUMBER($BX859),IF($BX859&gt;=2018,1,0),"")</f>
        <v>1</v>
      </c>
      <c r="AC859" s="0" t="n">
        <f aca="false">IF(ISNUMBER($BX859),IF($BX859&gt;=2019,1,0),"")</f>
        <v>0</v>
      </c>
      <c r="AD859" s="0" t="n">
        <f aca="false">IF($L859&lt;&gt;"",IF($L859&gt;2013,1,0),"")</f>
        <v>1</v>
      </c>
      <c r="AE859" s="0" t="n">
        <f aca="false">IF($L859&lt;&gt;"",1+IF($L859&gt;2011,1,0)+IF($L859&gt;2014,1,0),"")</f>
        <v>2</v>
      </c>
      <c r="AF859" s="0" t="s">
        <v>761</v>
      </c>
      <c r="AG859" s="0" t="s">
        <v>88</v>
      </c>
      <c r="AH859" s="0" t="s">
        <v>90</v>
      </c>
      <c r="AI859" s="0" t="s">
        <v>334</v>
      </c>
      <c r="AJ859" s="0" t="s">
        <v>334</v>
      </c>
      <c r="AK859" s="0" t="str">
        <f aca="false">IF(AND($CF859&lt;&gt;"",IFERROR(INDEX(subsample_country_map!$B:$B,MATCH($CF859,subsample_country_map!$A:$A,0)),"")&lt;&gt;""),INDEX(subsample_country_map!$B:$B,MATCH($CF859,subsample_country_map!$A:$A,0)),INDEX(lookup!$AA:$AA,MATCH($A859,lookup!$A:$A,0)))</f>
        <v>1_US</v>
      </c>
      <c r="AL859" s="0" t="str">
        <f aca="false">IF(AND($CF859&lt;&gt;"",IFERROR(INDEX(subsample_country_map!$C:$C,MATCH($CF859,subsample_country_map!$A:$A,0)),"")&lt;&gt;""),INDEX(subsample_country_map!$C:$C,MATCH($CF859,subsample_country_map!$A:$A,0)),INDEX(lookup!$AB:$AB,MATCH($A859,lookup!$A:$A,0)))</f>
        <v>1_developed</v>
      </c>
      <c r="AM859" s="0" t="str">
        <f aca="false">IF(AND($CF859&lt;&gt;"",IFERROR(INDEX(subsample_country_map!$D:$D,MATCH($CF859,subsample_country_map!$A:$A,0)),"")&lt;&gt;""),INDEX(subsample_country_map!$D:$D,MATCH($CF859,subsample_country_map!$A:$A,0)),INDEX(lookup!$AC:$AC,MATCH($A859,lookup!$A:$A,0)))</f>
        <v>1_western</v>
      </c>
      <c r="AN859" s="0" t="str">
        <f aca="false">IF(AND($CF859&lt;&gt;"",IFERROR(INDEX(subsample_country_map!$E:$E,MATCH($CF859,subsample_country_map!$A:$A,0)),"")&lt;&gt;""),INDEX(subsample_country_map!$E:$E,MATCH($CF859,subsample_country_map!$A:$A,0)),INDEX(lookup!$AD:$AD,MATCH($A859,lookup!$A:$A,0)))</f>
        <v>1_common law</v>
      </c>
      <c r="AO859" s="0" t="str">
        <f aca="false">INDEX(lookup!$Y:$Y,MATCH($A859,lookup!$A:$A,0))</f>
        <v>0_published</v>
      </c>
      <c r="AP859" s="0" t="str">
        <f aca="false">INDEX(lookup!$Z:$Z,MATCH($A859,lookup!$A:$A,0))</f>
        <v>1_VHB high</v>
      </c>
      <c r="AQ859" s="0" t="str">
        <f aca="false">INDEX(lookup!$W:$W,MATCH($A859,lookup!$A:$A,0))</f>
        <v>1_fin/acc/econ</v>
      </c>
      <c r="AS859" s="0" t="s">
        <v>91</v>
      </c>
      <c r="AT859" s="0" t="s">
        <v>397</v>
      </c>
      <c r="AU859" s="0" t="s">
        <v>93</v>
      </c>
      <c r="AV859" s="0" t="s">
        <v>3184</v>
      </c>
      <c r="AW859" s="0" t="s">
        <v>2717</v>
      </c>
      <c r="BA859" s="0" t="n">
        <v>2356</v>
      </c>
      <c r="BB859" s="0" t="s">
        <v>3163</v>
      </c>
      <c r="BC859" s="0" t="s">
        <v>358</v>
      </c>
      <c r="BD859" s="0" t="s">
        <v>3164</v>
      </c>
      <c r="BE859" s="0" t="s">
        <v>98</v>
      </c>
      <c r="BI859" s="0" t="s">
        <v>336</v>
      </c>
      <c r="BJ859" s="0" t="s">
        <v>3169</v>
      </c>
      <c r="BK859" s="0" t="s">
        <v>144</v>
      </c>
      <c r="BL859" s="0" t="s">
        <v>3185</v>
      </c>
      <c r="BM859" s="0" t="s">
        <v>3179</v>
      </c>
      <c r="BN859" s="0" t="s">
        <v>3155</v>
      </c>
      <c r="BO859" s="0" t="s">
        <v>105</v>
      </c>
      <c r="BP859" s="0" t="s">
        <v>3146</v>
      </c>
      <c r="BQ859" s="0" t="s">
        <v>127</v>
      </c>
      <c r="BT859" s="0" t="n">
        <v>0</v>
      </c>
      <c r="BU859" s="0" t="s">
        <v>3151</v>
      </c>
      <c r="BW859" s="0" t="n">
        <v>2009</v>
      </c>
      <c r="BX859" s="0" t="n">
        <v>2018</v>
      </c>
      <c r="BY859" s="0" t="s">
        <v>1526</v>
      </c>
      <c r="BZ859" s="0" t="n">
        <v>2013.5</v>
      </c>
      <c r="CA859" s="0" t="n">
        <v>0.3</v>
      </c>
      <c r="CB859" s="0" t="n">
        <v>0</v>
      </c>
      <c r="CC859" s="0" t="n">
        <v>1</v>
      </c>
      <c r="CD859" s="0" t="n">
        <v>-0.0308982949364047</v>
      </c>
      <c r="CE859" s="0" t="n">
        <v>1</v>
      </c>
    </row>
    <row r="860" customFormat="false" ht="15" hidden="false" customHeight="false" outlineLevel="0" collapsed="false">
      <c r="A860" s="0" t="s">
        <v>3146</v>
      </c>
      <c r="B860" s="0" t="n">
        <v>2165</v>
      </c>
      <c r="C860" s="0" t="n">
        <v>-0.0392036865979187</v>
      </c>
      <c r="D860" s="0" t="n">
        <v>2357</v>
      </c>
      <c r="E860" s="0" t="n">
        <f aca="false">IF(ISNUMBER($BA860),$BA860,IF(AND(ISNUMBER($D860),ISNUMBER($BW860),ISNUMBER($BX860)),$D860*($BX860-$BW860+1),""))</f>
        <v>2357</v>
      </c>
      <c r="H860" s="0" t="s">
        <v>118</v>
      </c>
      <c r="I860" s="0" t="s">
        <v>344</v>
      </c>
      <c r="J860" s="0" t="n">
        <f aca="false">IF($BW860&lt;&gt;"",$BW860,"")</f>
        <v>2009</v>
      </c>
      <c r="K860" s="0" t="n">
        <f aca="false">IF($BX860&lt;&gt;"",$BX860,"")</f>
        <v>2018</v>
      </c>
      <c r="L860" s="0" t="n">
        <f aca="false">IF(AND(ISNUMBER($BW860),ISNUMBER($BX860)),($BW860+$BX860)/2,"")</f>
        <v>2013.5</v>
      </c>
      <c r="M860" s="0" t="n">
        <f aca="false">IF($L860&lt;&gt;"",$L860,"")</f>
        <v>2013.5</v>
      </c>
      <c r="N860" s="0" t="n">
        <f aca="false">IF(AND(ISNUMBER($BW860),ISNUMBER($BX860)),MIN(1,MAX(0,($BX860-2016+1)/($BX860-$BW860+1))),"")</f>
        <v>0.3</v>
      </c>
      <c r="O860" s="0" t="n">
        <f aca="false">IF(AND(ISNUMBER($BW860),ISNUMBER($BX860)),MIN(1,MAX(0,($BX860-2017+1)/($BX860-$BW860+1))),"")</f>
        <v>0.2</v>
      </c>
      <c r="P860" s="0" t="n">
        <f aca="false">IF(AND(ISNUMBER($BW860),ISNUMBER($BX860)),MIN(1,MAX(0,($BX860-2018+1)/($BX860-$BW860+1))),"")</f>
        <v>0.1</v>
      </c>
      <c r="Q860" s="0" t="n">
        <f aca="false">IF(AND(ISNUMBER($BW860),ISNUMBER($BX860)),MIN(1,MAX(0,($BX860-2019+1)/($BX860-$BW860+1))),"")</f>
        <v>0</v>
      </c>
      <c r="R860" s="0" t="n">
        <f aca="false">IF(AND(ISNUMBER($BW860),ISNUMBER($BX860)),MIN(1,MAX(0,($BX860-2016+1)/($BX860-$BW860+1))),"")</f>
        <v>0.3</v>
      </c>
      <c r="S860" s="0" t="n">
        <f aca="false">IF($L860&lt;&gt;"",IF($L860&gt;=2015.5,1,0),"")</f>
        <v>0</v>
      </c>
      <c r="T860" s="0" t="n">
        <f aca="false">IF($L860&lt;&gt;"",IF($L860&gt;=2016,1,0),"")</f>
        <v>0</v>
      </c>
      <c r="U860" s="0" t="n">
        <f aca="false">IF(ISNUMBER($BX860),IF($BX860&gt;=2016,1,0),"")</f>
        <v>1</v>
      </c>
      <c r="V860" s="0" t="n">
        <f aca="false">IF(ISNUMBER($BW860),IF($BW860&gt;=2016,1,0),"")</f>
        <v>0</v>
      </c>
      <c r="W860" s="0" t="str">
        <f aca="false">IF(AND(ISNUMBER($BW860),ISNUMBER($BX860)),IF($BW860&gt;=2016,"post-only",IF($BX860&lt;2016,"pre-only","mixed")),"")</f>
        <v>mixed</v>
      </c>
      <c r="X860" s="0" t="n">
        <f aca="false">IF(AND(ISNUMBER($BW860),ISNUMBER($BX860)),MIN(1,MAX(0,($BX860-2017+1)/($BX860-$BW860+1))),"")</f>
        <v>0.2</v>
      </c>
      <c r="Y860" s="0" t="n">
        <f aca="false">IF(AND(ISNUMBER($BW860),ISNUMBER($BX860)),MIN(1,MAX(0,($BX860-2018+1)/($BX860-$BW860+1))),"")</f>
        <v>0.1</v>
      </c>
      <c r="Z860" s="0" t="n">
        <f aca="false">IF(AND(ISNUMBER($BW860),ISNUMBER($BX860)),MIN(1,MAX(0,($BX860-2019+1)/($BX860-$BW860+1))),"")</f>
        <v>0</v>
      </c>
      <c r="AA860" s="0" t="n">
        <f aca="false">IF(ISNUMBER($BX860),IF($BX860&gt;=2017,1,0),"")</f>
        <v>1</v>
      </c>
      <c r="AB860" s="0" t="n">
        <f aca="false">IF(ISNUMBER($BX860),IF($BX860&gt;=2018,1,0),"")</f>
        <v>1</v>
      </c>
      <c r="AC860" s="0" t="n">
        <f aca="false">IF(ISNUMBER($BX860),IF($BX860&gt;=2019,1,0),"")</f>
        <v>0</v>
      </c>
      <c r="AD860" s="0" t="n">
        <f aca="false">IF($L860&lt;&gt;"",IF($L860&gt;2013,1,0),"")</f>
        <v>1</v>
      </c>
      <c r="AE860" s="0" t="n">
        <f aca="false">IF($L860&lt;&gt;"",1+IF($L860&gt;2011,1,0)+IF($L860&gt;2014,1,0),"")</f>
        <v>2</v>
      </c>
      <c r="AF860" s="0" t="s">
        <v>761</v>
      </c>
      <c r="AG860" s="0" t="s">
        <v>88</v>
      </c>
      <c r="AH860" s="0" t="s">
        <v>90</v>
      </c>
      <c r="AI860" s="0" t="s">
        <v>334</v>
      </c>
      <c r="AJ860" s="0" t="s">
        <v>334</v>
      </c>
      <c r="AK860" s="0" t="str">
        <f aca="false">IF(AND($CF860&lt;&gt;"",IFERROR(INDEX(subsample_country_map!$B:$B,MATCH($CF860,subsample_country_map!$A:$A,0)),"")&lt;&gt;""),INDEX(subsample_country_map!$B:$B,MATCH($CF860,subsample_country_map!$A:$A,0)),INDEX(lookup!$AA:$AA,MATCH($A860,lookup!$A:$A,0)))</f>
        <v>1_US</v>
      </c>
      <c r="AL860" s="0" t="str">
        <f aca="false">IF(AND($CF860&lt;&gt;"",IFERROR(INDEX(subsample_country_map!$C:$C,MATCH($CF860,subsample_country_map!$A:$A,0)),"")&lt;&gt;""),INDEX(subsample_country_map!$C:$C,MATCH($CF860,subsample_country_map!$A:$A,0)),INDEX(lookup!$AB:$AB,MATCH($A860,lookup!$A:$A,0)))</f>
        <v>1_developed</v>
      </c>
      <c r="AM860" s="0" t="str">
        <f aca="false">IF(AND($CF860&lt;&gt;"",IFERROR(INDEX(subsample_country_map!$D:$D,MATCH($CF860,subsample_country_map!$A:$A,0)),"")&lt;&gt;""),INDEX(subsample_country_map!$D:$D,MATCH($CF860,subsample_country_map!$A:$A,0)),INDEX(lookup!$AC:$AC,MATCH($A860,lookup!$A:$A,0)))</f>
        <v>1_western</v>
      </c>
      <c r="AN860" s="0" t="str">
        <f aca="false">IF(AND($CF860&lt;&gt;"",IFERROR(INDEX(subsample_country_map!$E:$E,MATCH($CF860,subsample_country_map!$A:$A,0)),"")&lt;&gt;""),INDEX(subsample_country_map!$E:$E,MATCH($CF860,subsample_country_map!$A:$A,0)),INDEX(lookup!$AD:$AD,MATCH($A860,lookup!$A:$A,0)))</f>
        <v>1_common law</v>
      </c>
      <c r="AO860" s="0" t="str">
        <f aca="false">INDEX(lookup!$Y:$Y,MATCH($A860,lookup!$A:$A,0))</f>
        <v>0_published</v>
      </c>
      <c r="AP860" s="0" t="str">
        <f aca="false">INDEX(lookup!$Z:$Z,MATCH($A860,lookup!$A:$A,0))</f>
        <v>1_VHB high</v>
      </c>
      <c r="AQ860" s="0" t="str">
        <f aca="false">INDEX(lookup!$W:$W,MATCH($A860,lookup!$A:$A,0))</f>
        <v>1_fin/acc/econ</v>
      </c>
      <c r="AS860" s="0" t="s">
        <v>91</v>
      </c>
      <c r="AT860" s="0" t="s">
        <v>397</v>
      </c>
      <c r="AU860" s="0" t="s">
        <v>93</v>
      </c>
      <c r="AV860" s="0" t="s">
        <v>1521</v>
      </c>
      <c r="AW860" s="0" t="s">
        <v>2665</v>
      </c>
      <c r="BA860" s="0" t="n">
        <v>2357</v>
      </c>
      <c r="BB860" s="0" t="s">
        <v>3163</v>
      </c>
      <c r="BC860" s="0" t="s">
        <v>358</v>
      </c>
      <c r="BD860" s="0" t="s">
        <v>3171</v>
      </c>
      <c r="BE860" s="0" t="s">
        <v>98</v>
      </c>
      <c r="BI860" s="0" t="s">
        <v>336</v>
      </c>
      <c r="BJ860" s="0" t="s">
        <v>3172</v>
      </c>
      <c r="BK860" s="0" t="s">
        <v>144</v>
      </c>
      <c r="BL860" s="0" t="s">
        <v>3186</v>
      </c>
      <c r="BM860" s="0" t="s">
        <v>3179</v>
      </c>
      <c r="BN860" s="0" t="s">
        <v>3155</v>
      </c>
      <c r="BO860" s="0" t="s">
        <v>105</v>
      </c>
      <c r="BP860" s="0" t="s">
        <v>3146</v>
      </c>
      <c r="BQ860" s="0" t="s">
        <v>127</v>
      </c>
      <c r="BT860" s="0" t="n">
        <v>0</v>
      </c>
      <c r="BU860" s="0" t="s">
        <v>3151</v>
      </c>
      <c r="BW860" s="0" t="n">
        <v>2009</v>
      </c>
      <c r="BX860" s="0" t="n">
        <v>2018</v>
      </c>
      <c r="BY860" s="0" t="s">
        <v>1526</v>
      </c>
      <c r="BZ860" s="0" t="n">
        <v>2013.5</v>
      </c>
      <c r="CA860" s="0" t="n">
        <v>0.3</v>
      </c>
      <c r="CB860" s="0" t="n">
        <v>0</v>
      </c>
      <c r="CC860" s="0" t="n">
        <v>1</v>
      </c>
      <c r="CD860" s="0" t="n">
        <v>-0.0392237895674534</v>
      </c>
      <c r="CE860" s="0" t="n">
        <v>1</v>
      </c>
    </row>
    <row r="861" customFormat="false" ht="15" hidden="false" customHeight="false" outlineLevel="0" collapsed="false">
      <c r="A861" s="0" t="s">
        <v>3146</v>
      </c>
      <c r="B861" s="0" t="n">
        <v>2166</v>
      </c>
      <c r="C861" s="0" t="n">
        <v>-0.0422508431181185</v>
      </c>
      <c r="D861" s="0" t="n">
        <v>2356</v>
      </c>
      <c r="E861" s="0" t="n">
        <f aca="false">IF(ISNUMBER($BA861),$BA861,IF(AND(ISNUMBER($D861),ISNUMBER($BW861),ISNUMBER($BX861)),$D861*($BX861-$BW861+1),""))</f>
        <v>2356</v>
      </c>
      <c r="H861" s="0" t="s">
        <v>118</v>
      </c>
      <c r="I861" s="0" t="s">
        <v>344</v>
      </c>
      <c r="J861" s="0" t="n">
        <f aca="false">IF($BW861&lt;&gt;"",$BW861,"")</f>
        <v>2009</v>
      </c>
      <c r="K861" s="0" t="n">
        <f aca="false">IF($BX861&lt;&gt;"",$BX861,"")</f>
        <v>2018</v>
      </c>
      <c r="L861" s="0" t="n">
        <f aca="false">IF(AND(ISNUMBER($BW861),ISNUMBER($BX861)),($BW861+$BX861)/2,"")</f>
        <v>2013.5</v>
      </c>
      <c r="M861" s="0" t="n">
        <f aca="false">IF($L861&lt;&gt;"",$L861,"")</f>
        <v>2013.5</v>
      </c>
      <c r="N861" s="0" t="n">
        <f aca="false">IF(AND(ISNUMBER($BW861),ISNUMBER($BX861)),MIN(1,MAX(0,($BX861-2016+1)/($BX861-$BW861+1))),"")</f>
        <v>0.3</v>
      </c>
      <c r="O861" s="0" t="n">
        <f aca="false">IF(AND(ISNUMBER($BW861),ISNUMBER($BX861)),MIN(1,MAX(0,($BX861-2017+1)/($BX861-$BW861+1))),"")</f>
        <v>0.2</v>
      </c>
      <c r="P861" s="0" t="n">
        <f aca="false">IF(AND(ISNUMBER($BW861),ISNUMBER($BX861)),MIN(1,MAX(0,($BX861-2018+1)/($BX861-$BW861+1))),"")</f>
        <v>0.1</v>
      </c>
      <c r="Q861" s="0" t="n">
        <f aca="false">IF(AND(ISNUMBER($BW861),ISNUMBER($BX861)),MIN(1,MAX(0,($BX861-2019+1)/($BX861-$BW861+1))),"")</f>
        <v>0</v>
      </c>
      <c r="R861" s="0" t="n">
        <f aca="false">IF(AND(ISNUMBER($BW861),ISNUMBER($BX861)),MIN(1,MAX(0,($BX861-2016+1)/($BX861-$BW861+1))),"")</f>
        <v>0.3</v>
      </c>
      <c r="S861" s="0" t="n">
        <f aca="false">IF($L861&lt;&gt;"",IF($L861&gt;=2015.5,1,0),"")</f>
        <v>0</v>
      </c>
      <c r="T861" s="0" t="n">
        <f aca="false">IF($L861&lt;&gt;"",IF($L861&gt;=2016,1,0),"")</f>
        <v>0</v>
      </c>
      <c r="U861" s="0" t="n">
        <f aca="false">IF(ISNUMBER($BX861),IF($BX861&gt;=2016,1,0),"")</f>
        <v>1</v>
      </c>
      <c r="V861" s="0" t="n">
        <f aca="false">IF(ISNUMBER($BW861),IF($BW861&gt;=2016,1,0),"")</f>
        <v>0</v>
      </c>
      <c r="W861" s="0" t="str">
        <f aca="false">IF(AND(ISNUMBER($BW861),ISNUMBER($BX861)),IF($BW861&gt;=2016,"post-only",IF($BX861&lt;2016,"pre-only","mixed")),"")</f>
        <v>mixed</v>
      </c>
      <c r="X861" s="0" t="n">
        <f aca="false">IF(AND(ISNUMBER($BW861),ISNUMBER($BX861)),MIN(1,MAX(0,($BX861-2017+1)/($BX861-$BW861+1))),"")</f>
        <v>0.2</v>
      </c>
      <c r="Y861" s="0" t="n">
        <f aca="false">IF(AND(ISNUMBER($BW861),ISNUMBER($BX861)),MIN(1,MAX(0,($BX861-2018+1)/($BX861-$BW861+1))),"")</f>
        <v>0.1</v>
      </c>
      <c r="Z861" s="0" t="n">
        <f aca="false">IF(AND(ISNUMBER($BW861),ISNUMBER($BX861)),MIN(1,MAX(0,($BX861-2019+1)/($BX861-$BW861+1))),"")</f>
        <v>0</v>
      </c>
      <c r="AA861" s="0" t="n">
        <f aca="false">IF(ISNUMBER($BX861),IF($BX861&gt;=2017,1,0),"")</f>
        <v>1</v>
      </c>
      <c r="AB861" s="0" t="n">
        <f aca="false">IF(ISNUMBER($BX861),IF($BX861&gt;=2018,1,0),"")</f>
        <v>1</v>
      </c>
      <c r="AC861" s="0" t="n">
        <f aca="false">IF(ISNUMBER($BX861),IF($BX861&gt;=2019,1,0),"")</f>
        <v>0</v>
      </c>
      <c r="AD861" s="0" t="n">
        <f aca="false">IF($L861&lt;&gt;"",IF($L861&gt;2013,1,0),"")</f>
        <v>1</v>
      </c>
      <c r="AE861" s="0" t="n">
        <f aca="false">IF($L861&lt;&gt;"",1+IF($L861&gt;2011,1,0)+IF($L861&gt;2014,1,0),"")</f>
        <v>2</v>
      </c>
      <c r="AF861" s="0" t="s">
        <v>761</v>
      </c>
      <c r="AG861" s="0" t="s">
        <v>88</v>
      </c>
      <c r="AH861" s="0" t="s">
        <v>90</v>
      </c>
      <c r="AI861" s="0" t="s">
        <v>334</v>
      </c>
      <c r="AJ861" s="0" t="s">
        <v>334</v>
      </c>
      <c r="AK861" s="0" t="str">
        <f aca="false">IF(AND($CF861&lt;&gt;"",IFERROR(INDEX(subsample_country_map!$B:$B,MATCH($CF861,subsample_country_map!$A:$A,0)),"")&lt;&gt;""),INDEX(subsample_country_map!$B:$B,MATCH($CF861,subsample_country_map!$A:$A,0)),INDEX(lookup!$AA:$AA,MATCH($A861,lookup!$A:$A,0)))</f>
        <v>1_US</v>
      </c>
      <c r="AL861" s="0" t="str">
        <f aca="false">IF(AND($CF861&lt;&gt;"",IFERROR(INDEX(subsample_country_map!$C:$C,MATCH($CF861,subsample_country_map!$A:$A,0)),"")&lt;&gt;""),INDEX(subsample_country_map!$C:$C,MATCH($CF861,subsample_country_map!$A:$A,0)),INDEX(lookup!$AB:$AB,MATCH($A861,lookup!$A:$A,0)))</f>
        <v>1_developed</v>
      </c>
      <c r="AM861" s="0" t="str">
        <f aca="false">IF(AND($CF861&lt;&gt;"",IFERROR(INDEX(subsample_country_map!$D:$D,MATCH($CF861,subsample_country_map!$A:$A,0)),"")&lt;&gt;""),INDEX(subsample_country_map!$D:$D,MATCH($CF861,subsample_country_map!$A:$A,0)),INDEX(lookup!$AC:$AC,MATCH($A861,lookup!$A:$A,0)))</f>
        <v>1_western</v>
      </c>
      <c r="AN861" s="0" t="str">
        <f aca="false">IF(AND($CF861&lt;&gt;"",IFERROR(INDEX(subsample_country_map!$E:$E,MATCH($CF861,subsample_country_map!$A:$A,0)),"")&lt;&gt;""),INDEX(subsample_country_map!$E:$E,MATCH($CF861,subsample_country_map!$A:$A,0)),INDEX(lookup!$AD:$AD,MATCH($A861,lookup!$A:$A,0)))</f>
        <v>1_common law</v>
      </c>
      <c r="AO861" s="0" t="str">
        <f aca="false">INDEX(lookup!$Y:$Y,MATCH($A861,lookup!$A:$A,0))</f>
        <v>0_published</v>
      </c>
      <c r="AP861" s="0" t="str">
        <f aca="false">INDEX(lookup!$Z:$Z,MATCH($A861,lookup!$A:$A,0))</f>
        <v>1_VHB high</v>
      </c>
      <c r="AQ861" s="0" t="str">
        <f aca="false">INDEX(lookup!$W:$W,MATCH($A861,lookup!$A:$A,0))</f>
        <v>1_fin/acc/econ</v>
      </c>
      <c r="AS861" s="0" t="s">
        <v>91</v>
      </c>
      <c r="AT861" s="0" t="s">
        <v>397</v>
      </c>
      <c r="AU861" s="0" t="s">
        <v>93</v>
      </c>
      <c r="AV861" s="0" t="s">
        <v>3184</v>
      </c>
      <c r="AW861" s="0" t="s">
        <v>1522</v>
      </c>
      <c r="BA861" s="0" t="n">
        <v>2356</v>
      </c>
      <c r="BB861" s="0" t="s">
        <v>3163</v>
      </c>
      <c r="BC861" s="0" t="s">
        <v>358</v>
      </c>
      <c r="BD861" s="0" t="s">
        <v>3171</v>
      </c>
      <c r="BE861" s="0" t="s">
        <v>98</v>
      </c>
      <c r="BI861" s="0" t="s">
        <v>336</v>
      </c>
      <c r="BJ861" s="0" t="s">
        <v>3174</v>
      </c>
      <c r="BK861" s="0" t="s">
        <v>144</v>
      </c>
      <c r="BL861" s="0" t="s">
        <v>3187</v>
      </c>
      <c r="BM861" s="0" t="s">
        <v>3179</v>
      </c>
      <c r="BN861" s="0" t="s">
        <v>3155</v>
      </c>
      <c r="BO861" s="0" t="s">
        <v>105</v>
      </c>
      <c r="BP861" s="0" t="s">
        <v>3146</v>
      </c>
      <c r="BQ861" s="0" t="s">
        <v>127</v>
      </c>
      <c r="BT861" s="0" t="n">
        <v>0</v>
      </c>
      <c r="BU861" s="0" t="s">
        <v>3151</v>
      </c>
      <c r="BW861" s="0" t="n">
        <v>2009</v>
      </c>
      <c r="BX861" s="0" t="n">
        <v>2018</v>
      </c>
      <c r="BY861" s="0" t="s">
        <v>1526</v>
      </c>
      <c r="BZ861" s="0" t="n">
        <v>2013.5</v>
      </c>
      <c r="CA861" s="0" t="n">
        <v>0.3</v>
      </c>
      <c r="CB861" s="0" t="n">
        <v>0</v>
      </c>
      <c r="CC861" s="0" t="n">
        <v>1</v>
      </c>
      <c r="CD861" s="0" t="n">
        <v>-0.0422760112159325</v>
      </c>
      <c r="CE861" s="0" t="n">
        <v>1</v>
      </c>
    </row>
    <row r="862" customFormat="false" ht="15" hidden="false" customHeight="false" outlineLevel="0" collapsed="false">
      <c r="A862" s="0" t="s">
        <v>3146</v>
      </c>
      <c r="B862" s="0" t="n">
        <v>2167</v>
      </c>
      <c r="C862" s="0" t="n">
        <v>-0.0606732176733113</v>
      </c>
      <c r="D862" s="0" t="n">
        <v>2382</v>
      </c>
      <c r="E862" s="0" t="n">
        <f aca="false">IF(ISNUMBER($BA862),$BA862,IF(AND(ISNUMBER($D862),ISNUMBER($BW862),ISNUMBER($BX862)),$D862*($BX862-$BW862+1),""))</f>
        <v>2382</v>
      </c>
      <c r="H862" s="0" t="s">
        <v>118</v>
      </c>
      <c r="I862" s="0" t="s">
        <v>344</v>
      </c>
      <c r="J862" s="0" t="n">
        <f aca="false">IF($BW862&lt;&gt;"",$BW862,"")</f>
        <v>2009</v>
      </c>
      <c r="K862" s="0" t="n">
        <f aca="false">IF($BX862&lt;&gt;"",$BX862,"")</f>
        <v>2018</v>
      </c>
      <c r="L862" s="0" t="n">
        <f aca="false">IF(AND(ISNUMBER($BW862),ISNUMBER($BX862)),($BW862+$BX862)/2,"")</f>
        <v>2013.5</v>
      </c>
      <c r="M862" s="0" t="n">
        <f aca="false">IF($L862&lt;&gt;"",$L862,"")</f>
        <v>2013.5</v>
      </c>
      <c r="N862" s="0" t="n">
        <f aca="false">IF(AND(ISNUMBER($BW862),ISNUMBER($BX862)),MIN(1,MAX(0,($BX862-2016+1)/($BX862-$BW862+1))),"")</f>
        <v>0.3</v>
      </c>
      <c r="O862" s="0" t="n">
        <f aca="false">IF(AND(ISNUMBER($BW862),ISNUMBER($BX862)),MIN(1,MAX(0,($BX862-2017+1)/($BX862-$BW862+1))),"")</f>
        <v>0.2</v>
      </c>
      <c r="P862" s="0" t="n">
        <f aca="false">IF(AND(ISNUMBER($BW862),ISNUMBER($BX862)),MIN(1,MAX(0,($BX862-2018+1)/($BX862-$BW862+1))),"")</f>
        <v>0.1</v>
      </c>
      <c r="Q862" s="0" t="n">
        <f aca="false">IF(AND(ISNUMBER($BW862),ISNUMBER($BX862)),MIN(1,MAX(0,($BX862-2019+1)/($BX862-$BW862+1))),"")</f>
        <v>0</v>
      </c>
      <c r="R862" s="0" t="n">
        <f aca="false">IF(AND(ISNUMBER($BW862),ISNUMBER($BX862)),MIN(1,MAX(0,($BX862-2016+1)/($BX862-$BW862+1))),"")</f>
        <v>0.3</v>
      </c>
      <c r="S862" s="0" t="n">
        <f aca="false">IF($L862&lt;&gt;"",IF($L862&gt;=2015.5,1,0),"")</f>
        <v>0</v>
      </c>
      <c r="T862" s="0" t="n">
        <f aca="false">IF($L862&lt;&gt;"",IF($L862&gt;=2016,1,0),"")</f>
        <v>0</v>
      </c>
      <c r="U862" s="0" t="n">
        <f aca="false">IF(ISNUMBER($BX862),IF($BX862&gt;=2016,1,0),"")</f>
        <v>1</v>
      </c>
      <c r="V862" s="0" t="n">
        <f aca="false">IF(ISNUMBER($BW862),IF($BW862&gt;=2016,1,0),"")</f>
        <v>0</v>
      </c>
      <c r="W862" s="0" t="str">
        <f aca="false">IF(AND(ISNUMBER($BW862),ISNUMBER($BX862)),IF($BW862&gt;=2016,"post-only",IF($BX862&lt;2016,"pre-only","mixed")),"")</f>
        <v>mixed</v>
      </c>
      <c r="X862" s="0" t="n">
        <f aca="false">IF(AND(ISNUMBER($BW862),ISNUMBER($BX862)),MIN(1,MAX(0,($BX862-2017+1)/($BX862-$BW862+1))),"")</f>
        <v>0.2</v>
      </c>
      <c r="Y862" s="0" t="n">
        <f aca="false">IF(AND(ISNUMBER($BW862),ISNUMBER($BX862)),MIN(1,MAX(0,($BX862-2018+1)/($BX862-$BW862+1))),"")</f>
        <v>0.1</v>
      </c>
      <c r="Z862" s="0" t="n">
        <f aca="false">IF(AND(ISNUMBER($BW862),ISNUMBER($BX862)),MIN(1,MAX(0,($BX862-2019+1)/($BX862-$BW862+1))),"")</f>
        <v>0</v>
      </c>
      <c r="AA862" s="0" t="n">
        <f aca="false">IF(ISNUMBER($BX862),IF($BX862&gt;=2017,1,0),"")</f>
        <v>1</v>
      </c>
      <c r="AB862" s="0" t="n">
        <f aca="false">IF(ISNUMBER($BX862),IF($BX862&gt;=2018,1,0),"")</f>
        <v>1</v>
      </c>
      <c r="AC862" s="0" t="n">
        <f aca="false">IF(ISNUMBER($BX862),IF($BX862&gt;=2019,1,0),"")</f>
        <v>0</v>
      </c>
      <c r="AD862" s="0" t="n">
        <f aca="false">IF($L862&lt;&gt;"",IF($L862&gt;2013,1,0),"")</f>
        <v>1</v>
      </c>
      <c r="AE862" s="0" t="n">
        <f aca="false">IF($L862&lt;&gt;"",1+IF($L862&gt;2011,1,0)+IF($L862&gt;2014,1,0),"")</f>
        <v>2</v>
      </c>
      <c r="AF862" s="0" t="s">
        <v>761</v>
      </c>
      <c r="AG862" s="0" t="s">
        <v>88</v>
      </c>
      <c r="AH862" s="0" t="s">
        <v>90</v>
      </c>
      <c r="AI862" s="0" t="s">
        <v>334</v>
      </c>
      <c r="AJ862" s="0" t="s">
        <v>334</v>
      </c>
      <c r="AK862" s="0" t="str">
        <f aca="false">IF(AND($CF862&lt;&gt;"",IFERROR(INDEX(subsample_country_map!$B:$B,MATCH($CF862,subsample_country_map!$A:$A,0)),"")&lt;&gt;""),INDEX(subsample_country_map!$B:$B,MATCH($CF862,subsample_country_map!$A:$A,0)),INDEX(lookup!$AA:$AA,MATCH($A862,lookup!$A:$A,0)))</f>
        <v>1_US</v>
      </c>
      <c r="AL862" s="0" t="str">
        <f aca="false">IF(AND($CF862&lt;&gt;"",IFERROR(INDEX(subsample_country_map!$C:$C,MATCH($CF862,subsample_country_map!$A:$A,0)),"")&lt;&gt;""),INDEX(subsample_country_map!$C:$C,MATCH($CF862,subsample_country_map!$A:$A,0)),INDEX(lookup!$AB:$AB,MATCH($A862,lookup!$A:$A,0)))</f>
        <v>1_developed</v>
      </c>
      <c r="AM862" s="0" t="str">
        <f aca="false">IF(AND($CF862&lt;&gt;"",IFERROR(INDEX(subsample_country_map!$D:$D,MATCH($CF862,subsample_country_map!$A:$A,0)),"")&lt;&gt;""),INDEX(subsample_country_map!$D:$D,MATCH($CF862,subsample_country_map!$A:$A,0)),INDEX(lookup!$AC:$AC,MATCH($A862,lookup!$A:$A,0)))</f>
        <v>1_western</v>
      </c>
      <c r="AN862" s="0" t="str">
        <f aca="false">IF(AND($CF862&lt;&gt;"",IFERROR(INDEX(subsample_country_map!$E:$E,MATCH($CF862,subsample_country_map!$A:$A,0)),"")&lt;&gt;""),INDEX(subsample_country_map!$E:$E,MATCH($CF862,subsample_country_map!$A:$A,0)),INDEX(lookup!$AD:$AD,MATCH($A862,lookup!$A:$A,0)))</f>
        <v>1_common law</v>
      </c>
      <c r="AO862" s="0" t="str">
        <f aca="false">INDEX(lookup!$Y:$Y,MATCH($A862,lookup!$A:$A,0))</f>
        <v>0_published</v>
      </c>
      <c r="AP862" s="0" t="str">
        <f aca="false">INDEX(lookup!$Z:$Z,MATCH($A862,lookup!$A:$A,0))</f>
        <v>1_VHB high</v>
      </c>
      <c r="AQ862" s="0" t="str">
        <f aca="false">INDEX(lookup!$W:$W,MATCH($A862,lookup!$A:$A,0))</f>
        <v>1_fin/acc/econ</v>
      </c>
      <c r="AS862" s="0" t="s">
        <v>91</v>
      </c>
      <c r="AT862" s="0" t="s">
        <v>111</v>
      </c>
      <c r="AU862" s="0" t="s">
        <v>93</v>
      </c>
      <c r="AV862" s="0" t="s">
        <v>3188</v>
      </c>
      <c r="AW862" s="0" t="s">
        <v>1579</v>
      </c>
      <c r="BA862" s="0" t="n">
        <v>2382</v>
      </c>
      <c r="BB862" s="0" t="s">
        <v>3163</v>
      </c>
      <c r="BC862" s="0" t="s">
        <v>358</v>
      </c>
      <c r="BD862" s="0" t="s">
        <v>3164</v>
      </c>
      <c r="BE862" s="0" t="s">
        <v>98</v>
      </c>
      <c r="BI862" s="0" t="s">
        <v>99</v>
      </c>
      <c r="BJ862" s="0" t="s">
        <v>3189</v>
      </c>
      <c r="BK862" s="0" t="s">
        <v>209</v>
      </c>
      <c r="BL862" s="0" t="s">
        <v>3190</v>
      </c>
      <c r="BM862" s="0" t="s">
        <v>3191</v>
      </c>
      <c r="BN862" s="0" t="s">
        <v>3155</v>
      </c>
      <c r="BO862" s="0" t="s">
        <v>105</v>
      </c>
      <c r="BP862" s="0" t="s">
        <v>3146</v>
      </c>
      <c r="BQ862" s="0" t="s">
        <v>127</v>
      </c>
      <c r="BT862" s="0" t="n">
        <v>0</v>
      </c>
      <c r="BU862" s="0" t="s">
        <v>3151</v>
      </c>
      <c r="BW862" s="0" t="n">
        <v>2009</v>
      </c>
      <c r="BX862" s="0" t="n">
        <v>2018</v>
      </c>
      <c r="BY862" s="0" t="s">
        <v>1526</v>
      </c>
      <c r="BZ862" s="0" t="n">
        <v>2013.5</v>
      </c>
      <c r="CA862" s="0" t="n">
        <v>0.3</v>
      </c>
      <c r="CB862" s="0" t="n">
        <v>0</v>
      </c>
      <c r="CC862" s="0" t="n">
        <v>1</v>
      </c>
      <c r="CD862" s="0" t="n">
        <v>-0.0607478334285025</v>
      </c>
      <c r="CE862" s="0" t="n">
        <v>1</v>
      </c>
    </row>
    <row r="863" customFormat="false" ht="15" hidden="false" customHeight="false" outlineLevel="0" collapsed="false">
      <c r="A863" s="0" t="s">
        <v>3146</v>
      </c>
      <c r="B863" s="0" t="n">
        <v>2168</v>
      </c>
      <c r="C863" s="0" t="n">
        <v>-0.0630416234867589</v>
      </c>
      <c r="D863" s="0" t="n">
        <v>2087</v>
      </c>
      <c r="E863" s="0" t="n">
        <f aca="false">IF(ISNUMBER($BA863),$BA863,IF(AND(ISNUMBER($D863),ISNUMBER($BW863),ISNUMBER($BX863)),$D863*($BX863-$BW863+1),""))</f>
        <v>2087</v>
      </c>
      <c r="H863" s="0" t="s">
        <v>118</v>
      </c>
      <c r="I863" s="0" t="s">
        <v>344</v>
      </c>
      <c r="J863" s="0" t="n">
        <f aca="false">IF($BW863&lt;&gt;"",$BW863,"")</f>
        <v>2009</v>
      </c>
      <c r="K863" s="0" t="n">
        <f aca="false">IF($BX863&lt;&gt;"",$BX863,"")</f>
        <v>2018</v>
      </c>
      <c r="L863" s="0" t="n">
        <f aca="false">IF(AND(ISNUMBER($BW863),ISNUMBER($BX863)),($BW863+$BX863)/2,"")</f>
        <v>2013.5</v>
      </c>
      <c r="M863" s="0" t="n">
        <f aca="false">IF($L863&lt;&gt;"",$L863,"")</f>
        <v>2013.5</v>
      </c>
      <c r="N863" s="0" t="n">
        <f aca="false">IF(AND(ISNUMBER($BW863),ISNUMBER($BX863)),MIN(1,MAX(0,($BX863-2016+1)/($BX863-$BW863+1))),"")</f>
        <v>0.3</v>
      </c>
      <c r="O863" s="0" t="n">
        <f aca="false">IF(AND(ISNUMBER($BW863),ISNUMBER($BX863)),MIN(1,MAX(0,($BX863-2017+1)/($BX863-$BW863+1))),"")</f>
        <v>0.2</v>
      </c>
      <c r="P863" s="0" t="n">
        <f aca="false">IF(AND(ISNUMBER($BW863),ISNUMBER($BX863)),MIN(1,MAX(0,($BX863-2018+1)/($BX863-$BW863+1))),"")</f>
        <v>0.1</v>
      </c>
      <c r="Q863" s="0" t="n">
        <f aca="false">IF(AND(ISNUMBER($BW863),ISNUMBER($BX863)),MIN(1,MAX(0,($BX863-2019+1)/($BX863-$BW863+1))),"")</f>
        <v>0</v>
      </c>
      <c r="R863" s="0" t="n">
        <f aca="false">IF(AND(ISNUMBER($BW863),ISNUMBER($BX863)),MIN(1,MAX(0,($BX863-2016+1)/($BX863-$BW863+1))),"")</f>
        <v>0.3</v>
      </c>
      <c r="S863" s="0" t="n">
        <f aca="false">IF($L863&lt;&gt;"",IF($L863&gt;=2015.5,1,0),"")</f>
        <v>0</v>
      </c>
      <c r="T863" s="0" t="n">
        <f aca="false">IF($L863&lt;&gt;"",IF($L863&gt;=2016,1,0),"")</f>
        <v>0</v>
      </c>
      <c r="U863" s="0" t="n">
        <f aca="false">IF(ISNUMBER($BX863),IF($BX863&gt;=2016,1,0),"")</f>
        <v>1</v>
      </c>
      <c r="V863" s="0" t="n">
        <f aca="false">IF(ISNUMBER($BW863),IF($BW863&gt;=2016,1,0),"")</f>
        <v>0</v>
      </c>
      <c r="W863" s="0" t="str">
        <f aca="false">IF(AND(ISNUMBER($BW863),ISNUMBER($BX863)),IF($BW863&gt;=2016,"post-only",IF($BX863&lt;2016,"pre-only","mixed")),"")</f>
        <v>mixed</v>
      </c>
      <c r="X863" s="0" t="n">
        <f aca="false">IF(AND(ISNUMBER($BW863),ISNUMBER($BX863)),MIN(1,MAX(0,($BX863-2017+1)/($BX863-$BW863+1))),"")</f>
        <v>0.2</v>
      </c>
      <c r="Y863" s="0" t="n">
        <f aca="false">IF(AND(ISNUMBER($BW863),ISNUMBER($BX863)),MIN(1,MAX(0,($BX863-2018+1)/($BX863-$BW863+1))),"")</f>
        <v>0.1</v>
      </c>
      <c r="Z863" s="0" t="n">
        <f aca="false">IF(AND(ISNUMBER($BW863),ISNUMBER($BX863)),MIN(1,MAX(0,($BX863-2019+1)/($BX863-$BW863+1))),"")</f>
        <v>0</v>
      </c>
      <c r="AA863" s="0" t="n">
        <f aca="false">IF(ISNUMBER($BX863),IF($BX863&gt;=2017,1,0),"")</f>
        <v>1</v>
      </c>
      <c r="AB863" s="0" t="n">
        <f aca="false">IF(ISNUMBER($BX863),IF($BX863&gt;=2018,1,0),"")</f>
        <v>1</v>
      </c>
      <c r="AC863" s="0" t="n">
        <f aca="false">IF(ISNUMBER($BX863),IF($BX863&gt;=2019,1,0),"")</f>
        <v>0</v>
      </c>
      <c r="AD863" s="0" t="n">
        <f aca="false">IF($L863&lt;&gt;"",IF($L863&gt;2013,1,0),"")</f>
        <v>1</v>
      </c>
      <c r="AE863" s="0" t="n">
        <f aca="false">IF($L863&lt;&gt;"",1+IF($L863&gt;2011,1,0)+IF($L863&gt;2014,1,0),"")</f>
        <v>2</v>
      </c>
      <c r="AF863" s="0" t="s">
        <v>761</v>
      </c>
      <c r="AG863" s="0" t="s">
        <v>88</v>
      </c>
      <c r="AH863" s="0" t="s">
        <v>90</v>
      </c>
      <c r="AI863" s="0" t="s">
        <v>334</v>
      </c>
      <c r="AJ863" s="0" t="s">
        <v>334</v>
      </c>
      <c r="AK863" s="0" t="str">
        <f aca="false">IF(AND($CF863&lt;&gt;"",IFERROR(INDEX(subsample_country_map!$B:$B,MATCH($CF863,subsample_country_map!$A:$A,0)),"")&lt;&gt;""),INDEX(subsample_country_map!$B:$B,MATCH($CF863,subsample_country_map!$A:$A,0)),INDEX(lookup!$AA:$AA,MATCH($A863,lookup!$A:$A,0)))</f>
        <v>1_US</v>
      </c>
      <c r="AL863" s="0" t="str">
        <f aca="false">IF(AND($CF863&lt;&gt;"",IFERROR(INDEX(subsample_country_map!$C:$C,MATCH($CF863,subsample_country_map!$A:$A,0)),"")&lt;&gt;""),INDEX(subsample_country_map!$C:$C,MATCH($CF863,subsample_country_map!$A:$A,0)),INDEX(lookup!$AB:$AB,MATCH($A863,lookup!$A:$A,0)))</f>
        <v>1_developed</v>
      </c>
      <c r="AM863" s="0" t="str">
        <f aca="false">IF(AND($CF863&lt;&gt;"",IFERROR(INDEX(subsample_country_map!$D:$D,MATCH($CF863,subsample_country_map!$A:$A,0)),"")&lt;&gt;""),INDEX(subsample_country_map!$D:$D,MATCH($CF863,subsample_country_map!$A:$A,0)),INDEX(lookup!$AC:$AC,MATCH($A863,lookup!$A:$A,0)))</f>
        <v>1_western</v>
      </c>
      <c r="AN863" s="0" t="str">
        <f aca="false">IF(AND($CF863&lt;&gt;"",IFERROR(INDEX(subsample_country_map!$E:$E,MATCH($CF863,subsample_country_map!$A:$A,0)),"")&lt;&gt;""),INDEX(subsample_country_map!$E:$E,MATCH($CF863,subsample_country_map!$A:$A,0)),INDEX(lookup!$AD:$AD,MATCH($A863,lookup!$A:$A,0)))</f>
        <v>1_common law</v>
      </c>
      <c r="AO863" s="0" t="str">
        <f aca="false">INDEX(lookup!$Y:$Y,MATCH($A863,lookup!$A:$A,0))</f>
        <v>0_published</v>
      </c>
      <c r="AP863" s="0" t="str">
        <f aca="false">INDEX(lookup!$Z:$Z,MATCH($A863,lookup!$A:$A,0))</f>
        <v>1_VHB high</v>
      </c>
      <c r="AQ863" s="0" t="str">
        <f aca="false">INDEX(lookup!$W:$W,MATCH($A863,lookup!$A:$A,0))</f>
        <v>1_fin/acc/econ</v>
      </c>
      <c r="AS863" s="0" t="s">
        <v>91</v>
      </c>
      <c r="AT863" s="0" t="s">
        <v>111</v>
      </c>
      <c r="AU863" s="0" t="s">
        <v>93</v>
      </c>
      <c r="AV863" s="0" t="s">
        <v>3192</v>
      </c>
      <c r="AW863" s="0" t="s">
        <v>2751</v>
      </c>
      <c r="BA863" s="0" t="n">
        <v>2087</v>
      </c>
      <c r="BB863" s="0" t="s">
        <v>3163</v>
      </c>
      <c r="BC863" s="0" t="s">
        <v>358</v>
      </c>
      <c r="BD863" s="0" t="s">
        <v>3164</v>
      </c>
      <c r="BE863" s="0" t="s">
        <v>98</v>
      </c>
      <c r="BI863" s="0" t="s">
        <v>99</v>
      </c>
      <c r="BJ863" s="0" t="s">
        <v>3193</v>
      </c>
      <c r="BK863" s="0" t="s">
        <v>209</v>
      </c>
      <c r="BL863" s="0" t="s">
        <v>3194</v>
      </c>
      <c r="BM863" s="0" t="s">
        <v>3195</v>
      </c>
      <c r="BN863" s="0" t="s">
        <v>3155</v>
      </c>
      <c r="BO863" s="0" t="s">
        <v>105</v>
      </c>
      <c r="BP863" s="0" t="s">
        <v>3146</v>
      </c>
      <c r="BQ863" s="0" t="s">
        <v>127</v>
      </c>
      <c r="BT863" s="0" t="n">
        <v>0</v>
      </c>
      <c r="BU863" s="0" t="s">
        <v>3151</v>
      </c>
      <c r="BW863" s="0" t="n">
        <v>2009</v>
      </c>
      <c r="BX863" s="0" t="n">
        <v>2018</v>
      </c>
      <c r="BY863" s="0" t="s">
        <v>1526</v>
      </c>
      <c r="BZ863" s="0" t="n">
        <v>2013.5</v>
      </c>
      <c r="CA863" s="0" t="n">
        <v>0.3</v>
      </c>
      <c r="CB863" s="0" t="n">
        <v>0</v>
      </c>
      <c r="CC863" s="0" t="n">
        <v>1</v>
      </c>
      <c r="CD863" s="0" t="n">
        <v>-0.0631253375104913</v>
      </c>
      <c r="CE863" s="0" t="n">
        <v>1</v>
      </c>
    </row>
    <row r="864" customFormat="false" ht="15" hidden="false" customHeight="false" outlineLevel="0" collapsed="false">
      <c r="A864" s="0" t="s">
        <v>3146</v>
      </c>
      <c r="B864" s="0" t="n">
        <v>2169</v>
      </c>
      <c r="C864" s="0" t="n">
        <v>-0.0268232469022772</v>
      </c>
      <c r="D864" s="0" t="n">
        <v>3858</v>
      </c>
      <c r="E864" s="0" t="n">
        <f aca="false">IF(ISNUMBER($BA864),$BA864,IF(AND(ISNUMBER($D864),ISNUMBER($BW864),ISNUMBER($BX864)),$D864*($BX864-$BW864+1),""))</f>
        <v>3858</v>
      </c>
      <c r="H864" s="0" t="s">
        <v>118</v>
      </c>
      <c r="I864" s="0" t="s">
        <v>344</v>
      </c>
      <c r="J864" s="0" t="n">
        <f aca="false">IF($BW864&lt;&gt;"",$BW864,"")</f>
        <v>2009</v>
      </c>
      <c r="K864" s="0" t="n">
        <f aca="false">IF($BX864&lt;&gt;"",$BX864,"")</f>
        <v>2018</v>
      </c>
      <c r="L864" s="0" t="n">
        <f aca="false">IF(AND(ISNUMBER($BW864),ISNUMBER($BX864)),($BW864+$BX864)/2,"")</f>
        <v>2013.5</v>
      </c>
      <c r="M864" s="0" t="n">
        <f aca="false">IF($L864&lt;&gt;"",$L864,"")</f>
        <v>2013.5</v>
      </c>
      <c r="N864" s="0" t="n">
        <f aca="false">IF(AND(ISNUMBER($BW864),ISNUMBER($BX864)),MIN(1,MAX(0,($BX864-2016+1)/($BX864-$BW864+1))),"")</f>
        <v>0.3</v>
      </c>
      <c r="O864" s="0" t="n">
        <f aca="false">IF(AND(ISNUMBER($BW864),ISNUMBER($BX864)),MIN(1,MAX(0,($BX864-2017+1)/($BX864-$BW864+1))),"")</f>
        <v>0.2</v>
      </c>
      <c r="P864" s="0" t="n">
        <f aca="false">IF(AND(ISNUMBER($BW864),ISNUMBER($BX864)),MIN(1,MAX(0,($BX864-2018+1)/($BX864-$BW864+1))),"")</f>
        <v>0.1</v>
      </c>
      <c r="Q864" s="0" t="n">
        <f aca="false">IF(AND(ISNUMBER($BW864),ISNUMBER($BX864)),MIN(1,MAX(0,($BX864-2019+1)/($BX864-$BW864+1))),"")</f>
        <v>0</v>
      </c>
      <c r="R864" s="0" t="n">
        <f aca="false">IF(AND(ISNUMBER($BW864),ISNUMBER($BX864)),MIN(1,MAX(0,($BX864-2016+1)/($BX864-$BW864+1))),"")</f>
        <v>0.3</v>
      </c>
      <c r="S864" s="0" t="n">
        <f aca="false">IF($L864&lt;&gt;"",IF($L864&gt;=2015.5,1,0),"")</f>
        <v>0</v>
      </c>
      <c r="T864" s="0" t="n">
        <f aca="false">IF($L864&lt;&gt;"",IF($L864&gt;=2016,1,0),"")</f>
        <v>0</v>
      </c>
      <c r="U864" s="0" t="n">
        <f aca="false">IF(ISNUMBER($BX864),IF($BX864&gt;=2016,1,0),"")</f>
        <v>1</v>
      </c>
      <c r="V864" s="0" t="n">
        <f aca="false">IF(ISNUMBER($BW864),IF($BW864&gt;=2016,1,0),"")</f>
        <v>0</v>
      </c>
      <c r="W864" s="0" t="str">
        <f aca="false">IF(AND(ISNUMBER($BW864),ISNUMBER($BX864)),IF($BW864&gt;=2016,"post-only",IF($BX864&lt;2016,"pre-only","mixed")),"")</f>
        <v>mixed</v>
      </c>
      <c r="X864" s="0" t="n">
        <f aca="false">IF(AND(ISNUMBER($BW864),ISNUMBER($BX864)),MIN(1,MAX(0,($BX864-2017+1)/($BX864-$BW864+1))),"")</f>
        <v>0.2</v>
      </c>
      <c r="Y864" s="0" t="n">
        <f aca="false">IF(AND(ISNUMBER($BW864),ISNUMBER($BX864)),MIN(1,MAX(0,($BX864-2018+1)/($BX864-$BW864+1))),"")</f>
        <v>0.1</v>
      </c>
      <c r="Z864" s="0" t="n">
        <f aca="false">IF(AND(ISNUMBER($BW864),ISNUMBER($BX864)),MIN(1,MAX(0,($BX864-2019+1)/($BX864-$BW864+1))),"")</f>
        <v>0</v>
      </c>
      <c r="AA864" s="0" t="n">
        <f aca="false">IF(ISNUMBER($BX864),IF($BX864&gt;=2017,1,0),"")</f>
        <v>1</v>
      </c>
      <c r="AB864" s="0" t="n">
        <f aca="false">IF(ISNUMBER($BX864),IF($BX864&gt;=2018,1,0),"")</f>
        <v>1</v>
      </c>
      <c r="AC864" s="0" t="n">
        <f aca="false">IF(ISNUMBER($BX864),IF($BX864&gt;=2019,1,0),"")</f>
        <v>0</v>
      </c>
      <c r="AD864" s="0" t="n">
        <f aca="false">IF($L864&lt;&gt;"",IF($L864&gt;2013,1,0),"")</f>
        <v>1</v>
      </c>
      <c r="AE864" s="0" t="n">
        <f aca="false">IF($L864&lt;&gt;"",1+IF($L864&gt;2011,1,0)+IF($L864&gt;2014,1,0),"")</f>
        <v>2</v>
      </c>
      <c r="AF864" s="0" t="s">
        <v>761</v>
      </c>
      <c r="AG864" s="0" t="s">
        <v>88</v>
      </c>
      <c r="AH864" s="0" t="s">
        <v>90</v>
      </c>
      <c r="AI864" s="0" t="s">
        <v>334</v>
      </c>
      <c r="AJ864" s="0" t="s">
        <v>334</v>
      </c>
      <c r="AK864" s="0" t="str">
        <f aca="false">IF(AND($CF864&lt;&gt;"",IFERROR(INDEX(subsample_country_map!$B:$B,MATCH($CF864,subsample_country_map!$A:$A,0)),"")&lt;&gt;""),INDEX(subsample_country_map!$B:$B,MATCH($CF864,subsample_country_map!$A:$A,0)),INDEX(lookup!$AA:$AA,MATCH($A864,lookup!$A:$A,0)))</f>
        <v>1_US</v>
      </c>
      <c r="AL864" s="0" t="str">
        <f aca="false">IF(AND($CF864&lt;&gt;"",IFERROR(INDEX(subsample_country_map!$C:$C,MATCH($CF864,subsample_country_map!$A:$A,0)),"")&lt;&gt;""),INDEX(subsample_country_map!$C:$C,MATCH($CF864,subsample_country_map!$A:$A,0)),INDEX(lookup!$AB:$AB,MATCH($A864,lookup!$A:$A,0)))</f>
        <v>1_developed</v>
      </c>
      <c r="AM864" s="0" t="str">
        <f aca="false">IF(AND($CF864&lt;&gt;"",IFERROR(INDEX(subsample_country_map!$D:$D,MATCH($CF864,subsample_country_map!$A:$A,0)),"")&lt;&gt;""),INDEX(subsample_country_map!$D:$D,MATCH($CF864,subsample_country_map!$A:$A,0)),INDEX(lookup!$AC:$AC,MATCH($A864,lookup!$A:$A,0)))</f>
        <v>1_western</v>
      </c>
      <c r="AN864" s="0" t="str">
        <f aca="false">IF(AND($CF864&lt;&gt;"",IFERROR(INDEX(subsample_country_map!$E:$E,MATCH($CF864,subsample_country_map!$A:$A,0)),"")&lt;&gt;""),INDEX(subsample_country_map!$E:$E,MATCH($CF864,subsample_country_map!$A:$A,0)),INDEX(lookup!$AD:$AD,MATCH($A864,lookup!$A:$A,0)))</f>
        <v>1_common law</v>
      </c>
      <c r="AO864" s="0" t="str">
        <f aca="false">INDEX(lookup!$Y:$Y,MATCH($A864,lookup!$A:$A,0))</f>
        <v>0_published</v>
      </c>
      <c r="AP864" s="0" t="str">
        <f aca="false">INDEX(lookup!$Z:$Z,MATCH($A864,lookup!$A:$A,0))</f>
        <v>1_VHB high</v>
      </c>
      <c r="AQ864" s="0" t="str">
        <f aca="false">INDEX(lookup!$W:$W,MATCH($A864,lookup!$A:$A,0))</f>
        <v>1_fin/acc/econ</v>
      </c>
      <c r="AS864" s="0" t="s">
        <v>91</v>
      </c>
      <c r="AT864" s="0" t="s">
        <v>397</v>
      </c>
      <c r="AU864" s="0" t="s">
        <v>93</v>
      </c>
      <c r="AV864" s="0" t="s">
        <v>3182</v>
      </c>
      <c r="AW864" s="0" t="s">
        <v>239</v>
      </c>
      <c r="BA864" s="0" t="n">
        <v>3858</v>
      </c>
      <c r="BB864" s="0" t="s">
        <v>3196</v>
      </c>
      <c r="BC864" s="0" t="s">
        <v>3197</v>
      </c>
      <c r="BD864" s="0" t="s">
        <v>3198</v>
      </c>
      <c r="BE864" s="0" t="s">
        <v>98</v>
      </c>
      <c r="BI864" s="0" t="s">
        <v>124</v>
      </c>
      <c r="BJ864" s="0" t="s">
        <v>3199</v>
      </c>
      <c r="BK864" s="0" t="s">
        <v>318</v>
      </c>
      <c r="BL864" s="0" t="s">
        <v>3200</v>
      </c>
      <c r="BM864" s="0" t="s">
        <v>3179</v>
      </c>
      <c r="BN864" s="0" t="s">
        <v>3201</v>
      </c>
      <c r="BO864" s="0" t="s">
        <v>105</v>
      </c>
      <c r="BP864" s="0" t="s">
        <v>3146</v>
      </c>
      <c r="BQ864" s="0" t="s">
        <v>127</v>
      </c>
      <c r="BT864" s="0" t="n">
        <v>0</v>
      </c>
      <c r="BU864" s="0" t="s">
        <v>3151</v>
      </c>
      <c r="BW864" s="0" t="n">
        <v>2009</v>
      </c>
      <c r="BX864" s="0" t="n">
        <v>2018</v>
      </c>
      <c r="BY864" s="0" t="s">
        <v>1526</v>
      </c>
      <c r="BZ864" s="0" t="n">
        <v>2013.5</v>
      </c>
      <c r="CA864" s="0" t="n">
        <v>0.3</v>
      </c>
      <c r="CB864" s="0" t="n">
        <v>0</v>
      </c>
      <c r="CC864" s="0" t="n">
        <v>1</v>
      </c>
      <c r="CD864" s="0" t="n">
        <v>-0.0268296826694504</v>
      </c>
      <c r="CE864" s="0" t="n">
        <v>1</v>
      </c>
    </row>
    <row r="865" customFormat="false" ht="15" hidden="false" customHeight="false" outlineLevel="0" collapsed="false">
      <c r="A865" s="0" t="s">
        <v>3146</v>
      </c>
      <c r="B865" s="0" t="n">
        <v>2170</v>
      </c>
      <c r="C865" s="0" t="n">
        <v>-0.0204889335678216</v>
      </c>
      <c r="D865" s="0" t="n">
        <v>3857</v>
      </c>
      <c r="E865" s="0" t="n">
        <f aca="false">IF(ISNUMBER($BA865),$BA865,IF(AND(ISNUMBER($D865),ISNUMBER($BW865),ISNUMBER($BX865)),$D865*($BX865-$BW865+1),""))</f>
        <v>3857</v>
      </c>
      <c r="H865" s="0" t="s">
        <v>118</v>
      </c>
      <c r="I865" s="0" t="s">
        <v>344</v>
      </c>
      <c r="J865" s="0" t="n">
        <f aca="false">IF($BW865&lt;&gt;"",$BW865,"")</f>
        <v>2009</v>
      </c>
      <c r="K865" s="0" t="n">
        <f aca="false">IF($BX865&lt;&gt;"",$BX865,"")</f>
        <v>2018</v>
      </c>
      <c r="L865" s="0" t="n">
        <f aca="false">IF(AND(ISNUMBER($BW865),ISNUMBER($BX865)),($BW865+$BX865)/2,"")</f>
        <v>2013.5</v>
      </c>
      <c r="M865" s="0" t="n">
        <f aca="false">IF($L865&lt;&gt;"",$L865,"")</f>
        <v>2013.5</v>
      </c>
      <c r="N865" s="0" t="n">
        <f aca="false">IF(AND(ISNUMBER($BW865),ISNUMBER($BX865)),MIN(1,MAX(0,($BX865-2016+1)/($BX865-$BW865+1))),"")</f>
        <v>0.3</v>
      </c>
      <c r="O865" s="0" t="n">
        <f aca="false">IF(AND(ISNUMBER($BW865),ISNUMBER($BX865)),MIN(1,MAX(0,($BX865-2017+1)/($BX865-$BW865+1))),"")</f>
        <v>0.2</v>
      </c>
      <c r="P865" s="0" t="n">
        <f aca="false">IF(AND(ISNUMBER($BW865),ISNUMBER($BX865)),MIN(1,MAX(0,($BX865-2018+1)/($BX865-$BW865+1))),"")</f>
        <v>0.1</v>
      </c>
      <c r="Q865" s="0" t="n">
        <f aca="false">IF(AND(ISNUMBER($BW865),ISNUMBER($BX865)),MIN(1,MAX(0,($BX865-2019+1)/($BX865-$BW865+1))),"")</f>
        <v>0</v>
      </c>
      <c r="R865" s="0" t="n">
        <f aca="false">IF(AND(ISNUMBER($BW865),ISNUMBER($BX865)),MIN(1,MAX(0,($BX865-2016+1)/($BX865-$BW865+1))),"")</f>
        <v>0.3</v>
      </c>
      <c r="S865" s="0" t="n">
        <f aca="false">IF($L865&lt;&gt;"",IF($L865&gt;=2015.5,1,0),"")</f>
        <v>0</v>
      </c>
      <c r="T865" s="0" t="n">
        <f aca="false">IF($L865&lt;&gt;"",IF($L865&gt;=2016,1,0),"")</f>
        <v>0</v>
      </c>
      <c r="U865" s="0" t="n">
        <f aca="false">IF(ISNUMBER($BX865),IF($BX865&gt;=2016,1,0),"")</f>
        <v>1</v>
      </c>
      <c r="V865" s="0" t="n">
        <f aca="false">IF(ISNUMBER($BW865),IF($BW865&gt;=2016,1,0),"")</f>
        <v>0</v>
      </c>
      <c r="W865" s="0" t="str">
        <f aca="false">IF(AND(ISNUMBER($BW865),ISNUMBER($BX865)),IF($BW865&gt;=2016,"post-only",IF($BX865&lt;2016,"pre-only","mixed")),"")</f>
        <v>mixed</v>
      </c>
      <c r="X865" s="0" t="n">
        <f aca="false">IF(AND(ISNUMBER($BW865),ISNUMBER($BX865)),MIN(1,MAX(0,($BX865-2017+1)/($BX865-$BW865+1))),"")</f>
        <v>0.2</v>
      </c>
      <c r="Y865" s="0" t="n">
        <f aca="false">IF(AND(ISNUMBER($BW865),ISNUMBER($BX865)),MIN(1,MAX(0,($BX865-2018+1)/($BX865-$BW865+1))),"")</f>
        <v>0.1</v>
      </c>
      <c r="Z865" s="0" t="n">
        <f aca="false">IF(AND(ISNUMBER($BW865),ISNUMBER($BX865)),MIN(1,MAX(0,($BX865-2019+1)/($BX865-$BW865+1))),"")</f>
        <v>0</v>
      </c>
      <c r="AA865" s="0" t="n">
        <f aca="false">IF(ISNUMBER($BX865),IF($BX865&gt;=2017,1,0),"")</f>
        <v>1</v>
      </c>
      <c r="AB865" s="0" t="n">
        <f aca="false">IF(ISNUMBER($BX865),IF($BX865&gt;=2018,1,0),"")</f>
        <v>1</v>
      </c>
      <c r="AC865" s="0" t="n">
        <f aca="false">IF(ISNUMBER($BX865),IF($BX865&gt;=2019,1,0),"")</f>
        <v>0</v>
      </c>
      <c r="AD865" s="0" t="n">
        <f aca="false">IF($L865&lt;&gt;"",IF($L865&gt;2013,1,0),"")</f>
        <v>1</v>
      </c>
      <c r="AE865" s="0" t="n">
        <f aca="false">IF($L865&lt;&gt;"",1+IF($L865&gt;2011,1,0)+IF($L865&gt;2014,1,0),"")</f>
        <v>2</v>
      </c>
      <c r="AF865" s="0" t="s">
        <v>761</v>
      </c>
      <c r="AG865" s="0" t="s">
        <v>88</v>
      </c>
      <c r="AH865" s="0" t="s">
        <v>90</v>
      </c>
      <c r="AI865" s="0" t="s">
        <v>334</v>
      </c>
      <c r="AJ865" s="0" t="s">
        <v>334</v>
      </c>
      <c r="AK865" s="0" t="str">
        <f aca="false">IF(AND($CF865&lt;&gt;"",IFERROR(INDEX(subsample_country_map!$B:$B,MATCH($CF865,subsample_country_map!$A:$A,0)),"")&lt;&gt;""),INDEX(subsample_country_map!$B:$B,MATCH($CF865,subsample_country_map!$A:$A,0)),INDEX(lookup!$AA:$AA,MATCH($A865,lookup!$A:$A,0)))</f>
        <v>1_US</v>
      </c>
      <c r="AL865" s="0" t="str">
        <f aca="false">IF(AND($CF865&lt;&gt;"",IFERROR(INDEX(subsample_country_map!$C:$C,MATCH($CF865,subsample_country_map!$A:$A,0)),"")&lt;&gt;""),INDEX(subsample_country_map!$C:$C,MATCH($CF865,subsample_country_map!$A:$A,0)),INDEX(lookup!$AB:$AB,MATCH($A865,lookup!$A:$A,0)))</f>
        <v>1_developed</v>
      </c>
      <c r="AM865" s="0" t="str">
        <f aca="false">IF(AND($CF865&lt;&gt;"",IFERROR(INDEX(subsample_country_map!$D:$D,MATCH($CF865,subsample_country_map!$A:$A,0)),"")&lt;&gt;""),INDEX(subsample_country_map!$D:$D,MATCH($CF865,subsample_country_map!$A:$A,0)),INDEX(lookup!$AC:$AC,MATCH($A865,lookup!$A:$A,0)))</f>
        <v>1_western</v>
      </c>
      <c r="AN865" s="0" t="str">
        <f aca="false">IF(AND($CF865&lt;&gt;"",IFERROR(INDEX(subsample_country_map!$E:$E,MATCH($CF865,subsample_country_map!$A:$A,0)),"")&lt;&gt;""),INDEX(subsample_country_map!$E:$E,MATCH($CF865,subsample_country_map!$A:$A,0)),INDEX(lookup!$AD:$AD,MATCH($A865,lookup!$A:$A,0)))</f>
        <v>1_common law</v>
      </c>
      <c r="AO865" s="0" t="str">
        <f aca="false">INDEX(lookup!$Y:$Y,MATCH($A865,lookup!$A:$A,0))</f>
        <v>0_published</v>
      </c>
      <c r="AP865" s="0" t="str">
        <f aca="false">INDEX(lookup!$Z:$Z,MATCH($A865,lookup!$A:$A,0))</f>
        <v>1_VHB high</v>
      </c>
      <c r="AQ865" s="0" t="str">
        <f aca="false">INDEX(lookup!$W:$W,MATCH($A865,lookup!$A:$A,0))</f>
        <v>1_fin/acc/econ</v>
      </c>
      <c r="AS865" s="0" t="s">
        <v>91</v>
      </c>
      <c r="AT865" s="0" t="s">
        <v>397</v>
      </c>
      <c r="AU865" s="0" t="s">
        <v>93</v>
      </c>
      <c r="AV865" s="0" t="s">
        <v>2471</v>
      </c>
      <c r="AW865" s="0" t="s">
        <v>1575</v>
      </c>
      <c r="BA865" s="0" t="n">
        <v>3857</v>
      </c>
      <c r="BB865" s="0" t="s">
        <v>3196</v>
      </c>
      <c r="BC865" s="0" t="s">
        <v>3197</v>
      </c>
      <c r="BD865" s="0" t="s">
        <v>3198</v>
      </c>
      <c r="BE865" s="0" t="s">
        <v>98</v>
      </c>
      <c r="BI865" s="0" t="s">
        <v>124</v>
      </c>
      <c r="BJ865" s="0" t="s">
        <v>3202</v>
      </c>
      <c r="BK865" s="0" t="s">
        <v>318</v>
      </c>
      <c r="BL865" s="0" t="s">
        <v>3203</v>
      </c>
      <c r="BM865" s="0" t="s">
        <v>3179</v>
      </c>
      <c r="BN865" s="0" t="s">
        <v>3201</v>
      </c>
      <c r="BO865" s="0" t="s">
        <v>105</v>
      </c>
      <c r="BP865" s="0" t="s">
        <v>3146</v>
      </c>
      <c r="BQ865" s="0" t="s">
        <v>127</v>
      </c>
      <c r="BT865" s="0" t="n">
        <v>0</v>
      </c>
      <c r="BU865" s="0" t="s">
        <v>3151</v>
      </c>
      <c r="BW865" s="0" t="n">
        <v>2009</v>
      </c>
      <c r="BX865" s="0" t="n">
        <v>2018</v>
      </c>
      <c r="BY865" s="0" t="s">
        <v>1526</v>
      </c>
      <c r="BZ865" s="0" t="n">
        <v>2013.5</v>
      </c>
      <c r="CA865" s="0" t="n">
        <v>0.3</v>
      </c>
      <c r="CB865" s="0" t="n">
        <v>0</v>
      </c>
      <c r="CC865" s="0" t="n">
        <v>1</v>
      </c>
      <c r="CD865" s="0" t="n">
        <v>-0.0204918013503625</v>
      </c>
      <c r="CE865" s="0" t="n">
        <v>1</v>
      </c>
    </row>
    <row r="866" customFormat="false" ht="15" hidden="false" customHeight="false" outlineLevel="0" collapsed="false">
      <c r="A866" s="0" t="s">
        <v>3146</v>
      </c>
      <c r="B866" s="0" t="n">
        <v>2171</v>
      </c>
      <c r="C866" s="0" t="n">
        <v>0.030539591506683</v>
      </c>
      <c r="D866" s="0" t="n">
        <v>3148</v>
      </c>
      <c r="E866" s="0" t="n">
        <f aca="false">IF(ISNUMBER($BA866),$BA866,IF(AND(ISNUMBER($D866),ISNUMBER($BW866),ISNUMBER($BX866)),$D866*($BX866-$BW866+1),""))</f>
        <v>3148</v>
      </c>
      <c r="H866" s="0" t="s">
        <v>118</v>
      </c>
      <c r="I866" s="0" t="s">
        <v>344</v>
      </c>
      <c r="J866" s="0" t="n">
        <f aca="false">IF($BW866&lt;&gt;"",$BW866,"")</f>
        <v>2009</v>
      </c>
      <c r="K866" s="0" t="n">
        <f aca="false">IF($BX866&lt;&gt;"",$BX866,"")</f>
        <v>2018</v>
      </c>
      <c r="L866" s="0" t="n">
        <f aca="false">IF(AND(ISNUMBER($BW866),ISNUMBER($BX866)),($BW866+$BX866)/2,"")</f>
        <v>2013.5</v>
      </c>
      <c r="M866" s="0" t="n">
        <f aca="false">IF($L866&lt;&gt;"",$L866,"")</f>
        <v>2013.5</v>
      </c>
      <c r="N866" s="0" t="n">
        <f aca="false">IF(AND(ISNUMBER($BW866),ISNUMBER($BX866)),MIN(1,MAX(0,($BX866-2016+1)/($BX866-$BW866+1))),"")</f>
        <v>0.3</v>
      </c>
      <c r="O866" s="0" t="n">
        <f aca="false">IF(AND(ISNUMBER($BW866),ISNUMBER($BX866)),MIN(1,MAX(0,($BX866-2017+1)/($BX866-$BW866+1))),"")</f>
        <v>0.2</v>
      </c>
      <c r="P866" s="0" t="n">
        <f aca="false">IF(AND(ISNUMBER($BW866),ISNUMBER($BX866)),MIN(1,MAX(0,($BX866-2018+1)/($BX866-$BW866+1))),"")</f>
        <v>0.1</v>
      </c>
      <c r="Q866" s="0" t="n">
        <f aca="false">IF(AND(ISNUMBER($BW866),ISNUMBER($BX866)),MIN(1,MAX(0,($BX866-2019+1)/($BX866-$BW866+1))),"")</f>
        <v>0</v>
      </c>
      <c r="R866" s="0" t="n">
        <f aca="false">IF(AND(ISNUMBER($BW866),ISNUMBER($BX866)),MIN(1,MAX(0,($BX866-2016+1)/($BX866-$BW866+1))),"")</f>
        <v>0.3</v>
      </c>
      <c r="S866" s="0" t="n">
        <f aca="false">IF($L866&lt;&gt;"",IF($L866&gt;=2015.5,1,0),"")</f>
        <v>0</v>
      </c>
      <c r="T866" s="0" t="n">
        <f aca="false">IF($L866&lt;&gt;"",IF($L866&gt;=2016,1,0),"")</f>
        <v>0</v>
      </c>
      <c r="U866" s="0" t="n">
        <f aca="false">IF(ISNUMBER($BX866),IF($BX866&gt;=2016,1,0),"")</f>
        <v>1</v>
      </c>
      <c r="V866" s="0" t="n">
        <f aca="false">IF(ISNUMBER($BW866),IF($BW866&gt;=2016,1,0),"")</f>
        <v>0</v>
      </c>
      <c r="W866" s="0" t="str">
        <f aca="false">IF(AND(ISNUMBER($BW866),ISNUMBER($BX866)),IF($BW866&gt;=2016,"post-only",IF($BX866&lt;2016,"pre-only","mixed")),"")</f>
        <v>mixed</v>
      </c>
      <c r="X866" s="0" t="n">
        <f aca="false">IF(AND(ISNUMBER($BW866),ISNUMBER($BX866)),MIN(1,MAX(0,($BX866-2017+1)/($BX866-$BW866+1))),"")</f>
        <v>0.2</v>
      </c>
      <c r="Y866" s="0" t="n">
        <f aca="false">IF(AND(ISNUMBER($BW866),ISNUMBER($BX866)),MIN(1,MAX(0,($BX866-2018+1)/($BX866-$BW866+1))),"")</f>
        <v>0.1</v>
      </c>
      <c r="Z866" s="0" t="n">
        <f aca="false">IF(AND(ISNUMBER($BW866),ISNUMBER($BX866)),MIN(1,MAX(0,($BX866-2019+1)/($BX866-$BW866+1))),"")</f>
        <v>0</v>
      </c>
      <c r="AA866" s="0" t="n">
        <f aca="false">IF(ISNUMBER($BX866),IF($BX866&gt;=2017,1,0),"")</f>
        <v>1</v>
      </c>
      <c r="AB866" s="0" t="n">
        <f aca="false">IF(ISNUMBER($BX866),IF($BX866&gt;=2018,1,0),"")</f>
        <v>1</v>
      </c>
      <c r="AC866" s="0" t="n">
        <f aca="false">IF(ISNUMBER($BX866),IF($BX866&gt;=2019,1,0),"")</f>
        <v>0</v>
      </c>
      <c r="AD866" s="0" t="n">
        <f aca="false">IF($L866&lt;&gt;"",IF($L866&gt;2013,1,0),"")</f>
        <v>1</v>
      </c>
      <c r="AE866" s="0" t="n">
        <f aca="false">IF($L866&lt;&gt;"",1+IF($L866&gt;2011,1,0)+IF($L866&gt;2014,1,0),"")</f>
        <v>2</v>
      </c>
      <c r="AF866" s="0" t="s">
        <v>761</v>
      </c>
      <c r="AG866" s="0" t="s">
        <v>88</v>
      </c>
      <c r="AH866" s="0" t="s">
        <v>90</v>
      </c>
      <c r="AI866" s="0" t="s">
        <v>334</v>
      </c>
      <c r="AJ866" s="0" t="s">
        <v>334</v>
      </c>
      <c r="AK866" s="0" t="str">
        <f aca="false">IF(AND($CF866&lt;&gt;"",IFERROR(INDEX(subsample_country_map!$B:$B,MATCH($CF866,subsample_country_map!$A:$A,0)),"")&lt;&gt;""),INDEX(subsample_country_map!$B:$B,MATCH($CF866,subsample_country_map!$A:$A,0)),INDEX(lookup!$AA:$AA,MATCH($A866,lookup!$A:$A,0)))</f>
        <v>1_US</v>
      </c>
      <c r="AL866" s="0" t="str">
        <f aca="false">IF(AND($CF866&lt;&gt;"",IFERROR(INDEX(subsample_country_map!$C:$C,MATCH($CF866,subsample_country_map!$A:$A,0)),"")&lt;&gt;""),INDEX(subsample_country_map!$C:$C,MATCH($CF866,subsample_country_map!$A:$A,0)),INDEX(lookup!$AB:$AB,MATCH($A866,lookup!$A:$A,0)))</f>
        <v>1_developed</v>
      </c>
      <c r="AM866" s="0" t="str">
        <f aca="false">IF(AND($CF866&lt;&gt;"",IFERROR(INDEX(subsample_country_map!$D:$D,MATCH($CF866,subsample_country_map!$A:$A,0)),"")&lt;&gt;""),INDEX(subsample_country_map!$D:$D,MATCH($CF866,subsample_country_map!$A:$A,0)),INDEX(lookup!$AC:$AC,MATCH($A866,lookup!$A:$A,0)))</f>
        <v>1_western</v>
      </c>
      <c r="AN866" s="0" t="str">
        <f aca="false">IF(AND($CF866&lt;&gt;"",IFERROR(INDEX(subsample_country_map!$E:$E,MATCH($CF866,subsample_country_map!$A:$A,0)),"")&lt;&gt;""),INDEX(subsample_country_map!$E:$E,MATCH($CF866,subsample_country_map!$A:$A,0)),INDEX(lookup!$AD:$AD,MATCH($A866,lookup!$A:$A,0)))</f>
        <v>1_common law</v>
      </c>
      <c r="AO866" s="0" t="str">
        <f aca="false">INDEX(lookup!$Y:$Y,MATCH($A866,lookup!$A:$A,0))</f>
        <v>0_published</v>
      </c>
      <c r="AP866" s="0" t="str">
        <f aca="false">INDEX(lookup!$Z:$Z,MATCH($A866,lookup!$A:$A,0))</f>
        <v>1_VHB high</v>
      </c>
      <c r="AQ866" s="0" t="str">
        <f aca="false">INDEX(lookup!$W:$W,MATCH($A866,lookup!$A:$A,0))</f>
        <v>1_fin/acc/econ</v>
      </c>
      <c r="AS866" s="0" t="s">
        <v>91</v>
      </c>
      <c r="AT866" s="0" t="s">
        <v>397</v>
      </c>
      <c r="AU866" s="0" t="s">
        <v>93</v>
      </c>
      <c r="AV866" s="0" t="s">
        <v>3063</v>
      </c>
      <c r="AW866" s="0" t="s">
        <v>2665</v>
      </c>
      <c r="BA866" s="0" t="n">
        <v>3148</v>
      </c>
      <c r="BB866" s="0" t="s">
        <v>3196</v>
      </c>
      <c r="BC866" s="0" t="s">
        <v>3197</v>
      </c>
      <c r="BD866" s="0" t="s">
        <v>3198</v>
      </c>
      <c r="BE866" s="0" t="s">
        <v>98</v>
      </c>
      <c r="BI866" s="0" t="s">
        <v>124</v>
      </c>
      <c r="BJ866" s="0" t="s">
        <v>3204</v>
      </c>
      <c r="BK866" s="0" t="s">
        <v>318</v>
      </c>
      <c r="BL866" s="0" t="s">
        <v>3205</v>
      </c>
      <c r="BM866" s="0" t="s">
        <v>3179</v>
      </c>
      <c r="BN866" s="0" t="s">
        <v>3201</v>
      </c>
      <c r="BO866" s="0" t="s">
        <v>105</v>
      </c>
      <c r="BP866" s="0" t="s">
        <v>3146</v>
      </c>
      <c r="BQ866" s="0" t="s">
        <v>127</v>
      </c>
      <c r="BT866" s="0" t="n">
        <v>0</v>
      </c>
      <c r="BU866" s="0" t="s">
        <v>3151</v>
      </c>
      <c r="BW866" s="0" t="n">
        <v>2009</v>
      </c>
      <c r="BX866" s="0" t="n">
        <v>2018</v>
      </c>
      <c r="BY866" s="0" t="s">
        <v>1526</v>
      </c>
      <c r="BZ866" s="0" t="n">
        <v>2013.5</v>
      </c>
      <c r="CA866" s="0" t="n">
        <v>0.3</v>
      </c>
      <c r="CB866" s="0" t="n">
        <v>0</v>
      </c>
      <c r="CC866" s="0" t="n">
        <v>1</v>
      </c>
      <c r="CD866" s="0" t="n">
        <v>0.0305490912427969</v>
      </c>
      <c r="CE866" s="0" t="n">
        <v>1</v>
      </c>
    </row>
    <row r="867" customFormat="false" ht="15" hidden="false" customHeight="false" outlineLevel="0" collapsed="false">
      <c r="A867" s="0" t="s">
        <v>3146</v>
      </c>
      <c r="B867" s="0" t="n">
        <v>2172</v>
      </c>
      <c r="C867" s="0" t="n">
        <v>0.0048615534600773</v>
      </c>
      <c r="D867" s="0" t="n">
        <v>3147</v>
      </c>
      <c r="E867" s="0" t="n">
        <f aca="false">IF(ISNUMBER($BA867),$BA867,IF(AND(ISNUMBER($D867),ISNUMBER($BW867),ISNUMBER($BX867)),$D867*($BX867-$BW867+1),""))</f>
        <v>3147</v>
      </c>
      <c r="H867" s="0" t="s">
        <v>118</v>
      </c>
      <c r="I867" s="0" t="s">
        <v>344</v>
      </c>
      <c r="J867" s="0" t="n">
        <f aca="false">IF($BW867&lt;&gt;"",$BW867,"")</f>
        <v>2009</v>
      </c>
      <c r="K867" s="0" t="n">
        <f aca="false">IF($BX867&lt;&gt;"",$BX867,"")</f>
        <v>2018</v>
      </c>
      <c r="L867" s="0" t="n">
        <f aca="false">IF(AND(ISNUMBER($BW867),ISNUMBER($BX867)),($BW867+$BX867)/2,"")</f>
        <v>2013.5</v>
      </c>
      <c r="M867" s="0" t="n">
        <f aca="false">IF($L867&lt;&gt;"",$L867,"")</f>
        <v>2013.5</v>
      </c>
      <c r="N867" s="0" t="n">
        <f aca="false">IF(AND(ISNUMBER($BW867),ISNUMBER($BX867)),MIN(1,MAX(0,($BX867-2016+1)/($BX867-$BW867+1))),"")</f>
        <v>0.3</v>
      </c>
      <c r="O867" s="0" t="n">
        <f aca="false">IF(AND(ISNUMBER($BW867),ISNUMBER($BX867)),MIN(1,MAX(0,($BX867-2017+1)/($BX867-$BW867+1))),"")</f>
        <v>0.2</v>
      </c>
      <c r="P867" s="0" t="n">
        <f aca="false">IF(AND(ISNUMBER($BW867),ISNUMBER($BX867)),MIN(1,MAX(0,($BX867-2018+1)/($BX867-$BW867+1))),"")</f>
        <v>0.1</v>
      </c>
      <c r="Q867" s="0" t="n">
        <f aca="false">IF(AND(ISNUMBER($BW867),ISNUMBER($BX867)),MIN(1,MAX(0,($BX867-2019+1)/($BX867-$BW867+1))),"")</f>
        <v>0</v>
      </c>
      <c r="R867" s="0" t="n">
        <f aca="false">IF(AND(ISNUMBER($BW867),ISNUMBER($BX867)),MIN(1,MAX(0,($BX867-2016+1)/($BX867-$BW867+1))),"")</f>
        <v>0.3</v>
      </c>
      <c r="S867" s="0" t="n">
        <f aca="false">IF($L867&lt;&gt;"",IF($L867&gt;=2015.5,1,0),"")</f>
        <v>0</v>
      </c>
      <c r="T867" s="0" t="n">
        <f aca="false">IF($L867&lt;&gt;"",IF($L867&gt;=2016,1,0),"")</f>
        <v>0</v>
      </c>
      <c r="U867" s="0" t="n">
        <f aca="false">IF(ISNUMBER($BX867),IF($BX867&gt;=2016,1,0),"")</f>
        <v>1</v>
      </c>
      <c r="V867" s="0" t="n">
        <f aca="false">IF(ISNUMBER($BW867),IF($BW867&gt;=2016,1,0),"")</f>
        <v>0</v>
      </c>
      <c r="W867" s="0" t="str">
        <f aca="false">IF(AND(ISNUMBER($BW867),ISNUMBER($BX867)),IF($BW867&gt;=2016,"post-only",IF($BX867&lt;2016,"pre-only","mixed")),"")</f>
        <v>mixed</v>
      </c>
      <c r="X867" s="0" t="n">
        <f aca="false">IF(AND(ISNUMBER($BW867),ISNUMBER($BX867)),MIN(1,MAX(0,($BX867-2017+1)/($BX867-$BW867+1))),"")</f>
        <v>0.2</v>
      </c>
      <c r="Y867" s="0" t="n">
        <f aca="false">IF(AND(ISNUMBER($BW867),ISNUMBER($BX867)),MIN(1,MAX(0,($BX867-2018+1)/($BX867-$BW867+1))),"")</f>
        <v>0.1</v>
      </c>
      <c r="Z867" s="0" t="n">
        <f aca="false">IF(AND(ISNUMBER($BW867),ISNUMBER($BX867)),MIN(1,MAX(0,($BX867-2019+1)/($BX867-$BW867+1))),"")</f>
        <v>0</v>
      </c>
      <c r="AA867" s="0" t="n">
        <f aca="false">IF(ISNUMBER($BX867),IF($BX867&gt;=2017,1,0),"")</f>
        <v>1</v>
      </c>
      <c r="AB867" s="0" t="n">
        <f aca="false">IF(ISNUMBER($BX867),IF($BX867&gt;=2018,1,0),"")</f>
        <v>1</v>
      </c>
      <c r="AC867" s="0" t="n">
        <f aca="false">IF(ISNUMBER($BX867),IF($BX867&gt;=2019,1,0),"")</f>
        <v>0</v>
      </c>
      <c r="AD867" s="0" t="n">
        <f aca="false">IF($L867&lt;&gt;"",IF($L867&gt;2013,1,0),"")</f>
        <v>1</v>
      </c>
      <c r="AE867" s="0" t="n">
        <f aca="false">IF($L867&lt;&gt;"",1+IF($L867&gt;2011,1,0)+IF($L867&gt;2014,1,0),"")</f>
        <v>2</v>
      </c>
      <c r="AF867" s="0" t="s">
        <v>761</v>
      </c>
      <c r="AG867" s="0" t="s">
        <v>88</v>
      </c>
      <c r="AH867" s="0" t="s">
        <v>90</v>
      </c>
      <c r="AI867" s="0" t="s">
        <v>334</v>
      </c>
      <c r="AJ867" s="0" t="s">
        <v>334</v>
      </c>
      <c r="AK867" s="0" t="str">
        <f aca="false">IF(AND($CF867&lt;&gt;"",IFERROR(INDEX(subsample_country_map!$B:$B,MATCH($CF867,subsample_country_map!$A:$A,0)),"")&lt;&gt;""),INDEX(subsample_country_map!$B:$B,MATCH($CF867,subsample_country_map!$A:$A,0)),INDEX(lookup!$AA:$AA,MATCH($A867,lookup!$A:$A,0)))</f>
        <v>1_US</v>
      </c>
      <c r="AL867" s="0" t="str">
        <f aca="false">IF(AND($CF867&lt;&gt;"",IFERROR(INDEX(subsample_country_map!$C:$C,MATCH($CF867,subsample_country_map!$A:$A,0)),"")&lt;&gt;""),INDEX(subsample_country_map!$C:$C,MATCH($CF867,subsample_country_map!$A:$A,0)),INDEX(lookup!$AB:$AB,MATCH($A867,lookup!$A:$A,0)))</f>
        <v>1_developed</v>
      </c>
      <c r="AM867" s="0" t="str">
        <f aca="false">IF(AND($CF867&lt;&gt;"",IFERROR(INDEX(subsample_country_map!$D:$D,MATCH($CF867,subsample_country_map!$A:$A,0)),"")&lt;&gt;""),INDEX(subsample_country_map!$D:$D,MATCH($CF867,subsample_country_map!$A:$A,0)),INDEX(lookup!$AC:$AC,MATCH($A867,lookup!$A:$A,0)))</f>
        <v>1_western</v>
      </c>
      <c r="AN867" s="0" t="str">
        <f aca="false">IF(AND($CF867&lt;&gt;"",IFERROR(INDEX(subsample_country_map!$E:$E,MATCH($CF867,subsample_country_map!$A:$A,0)),"")&lt;&gt;""),INDEX(subsample_country_map!$E:$E,MATCH($CF867,subsample_country_map!$A:$A,0)),INDEX(lookup!$AD:$AD,MATCH($A867,lookup!$A:$A,0)))</f>
        <v>1_common law</v>
      </c>
      <c r="AO867" s="0" t="str">
        <f aca="false">INDEX(lookup!$Y:$Y,MATCH($A867,lookup!$A:$A,0))</f>
        <v>0_published</v>
      </c>
      <c r="AP867" s="0" t="str">
        <f aca="false">INDEX(lookup!$Z:$Z,MATCH($A867,lookup!$A:$A,0))</f>
        <v>1_VHB high</v>
      </c>
      <c r="AQ867" s="0" t="str">
        <f aca="false">INDEX(lookup!$W:$W,MATCH($A867,lookup!$A:$A,0))</f>
        <v>1_fin/acc/econ</v>
      </c>
      <c r="AS867" s="0" t="s">
        <v>91</v>
      </c>
      <c r="AT867" s="0" t="s">
        <v>397</v>
      </c>
      <c r="AU867" s="0" t="s">
        <v>93</v>
      </c>
      <c r="AV867" s="0" t="s">
        <v>3206</v>
      </c>
      <c r="AW867" s="0" t="s">
        <v>1575</v>
      </c>
      <c r="BA867" s="0" t="n">
        <v>3147</v>
      </c>
      <c r="BB867" s="0" t="s">
        <v>3196</v>
      </c>
      <c r="BC867" s="0" t="s">
        <v>3197</v>
      </c>
      <c r="BD867" s="0" t="s">
        <v>3198</v>
      </c>
      <c r="BE867" s="0" t="s">
        <v>98</v>
      </c>
      <c r="BI867" s="0" t="s">
        <v>124</v>
      </c>
      <c r="BJ867" s="0" t="s">
        <v>3207</v>
      </c>
      <c r="BK867" s="0" t="s">
        <v>318</v>
      </c>
      <c r="BL867" s="0" t="s">
        <v>3208</v>
      </c>
      <c r="BM867" s="0" t="s">
        <v>3179</v>
      </c>
      <c r="BN867" s="0" t="s">
        <v>3201</v>
      </c>
      <c r="BO867" s="0" t="s">
        <v>105</v>
      </c>
      <c r="BP867" s="0" t="s">
        <v>3146</v>
      </c>
      <c r="BQ867" s="0" t="s">
        <v>127</v>
      </c>
      <c r="BT867" s="0" t="n">
        <v>0</v>
      </c>
      <c r="BU867" s="0" t="s">
        <v>3151</v>
      </c>
      <c r="BW867" s="0" t="n">
        <v>2009</v>
      </c>
      <c r="BX867" s="0" t="n">
        <v>2018</v>
      </c>
      <c r="BY867" s="0" t="s">
        <v>1526</v>
      </c>
      <c r="BZ867" s="0" t="n">
        <v>2013.5</v>
      </c>
      <c r="CA867" s="0" t="n">
        <v>0.3</v>
      </c>
      <c r="CB867" s="0" t="n">
        <v>0</v>
      </c>
      <c r="CC867" s="0" t="n">
        <v>1</v>
      </c>
      <c r="CD867" s="0" t="n">
        <v>0.00486159176107628</v>
      </c>
      <c r="CE867" s="0" t="n">
        <v>1</v>
      </c>
    </row>
    <row r="868" customFormat="false" ht="15" hidden="false" customHeight="false" outlineLevel="0" collapsed="false">
      <c r="A868" s="0" t="s">
        <v>3146</v>
      </c>
      <c r="B868" s="0" t="n">
        <v>2173</v>
      </c>
      <c r="C868" s="0" t="n">
        <v>0.00419494679026902</v>
      </c>
      <c r="D868" s="0" t="n">
        <v>2273</v>
      </c>
      <c r="E868" s="0" t="n">
        <f aca="false">IF(ISNUMBER($BA868),$BA868,IF(AND(ISNUMBER($D868),ISNUMBER($BW868),ISNUMBER($BX868)),$D868*($BX868-$BW868+1),""))</f>
        <v>2273</v>
      </c>
      <c r="H868" s="0" t="s">
        <v>118</v>
      </c>
      <c r="I868" s="0" t="s">
        <v>344</v>
      </c>
      <c r="J868" s="0" t="n">
        <f aca="false">IF($BW868&lt;&gt;"",$BW868,"")</f>
        <v>2009</v>
      </c>
      <c r="K868" s="0" t="n">
        <f aca="false">IF($BX868&lt;&gt;"",$BX868,"")</f>
        <v>2018</v>
      </c>
      <c r="L868" s="0" t="n">
        <f aca="false">IF(AND(ISNUMBER($BW868),ISNUMBER($BX868)),($BW868+$BX868)/2,"")</f>
        <v>2013.5</v>
      </c>
      <c r="M868" s="0" t="n">
        <f aca="false">IF($L868&lt;&gt;"",$L868,"")</f>
        <v>2013.5</v>
      </c>
      <c r="N868" s="0" t="n">
        <f aca="false">IF(AND(ISNUMBER($BW868),ISNUMBER($BX868)),MIN(1,MAX(0,($BX868-2016+1)/($BX868-$BW868+1))),"")</f>
        <v>0.3</v>
      </c>
      <c r="O868" s="0" t="n">
        <f aca="false">IF(AND(ISNUMBER($BW868),ISNUMBER($BX868)),MIN(1,MAX(0,($BX868-2017+1)/($BX868-$BW868+1))),"")</f>
        <v>0.2</v>
      </c>
      <c r="P868" s="0" t="n">
        <f aca="false">IF(AND(ISNUMBER($BW868),ISNUMBER($BX868)),MIN(1,MAX(0,($BX868-2018+1)/($BX868-$BW868+1))),"")</f>
        <v>0.1</v>
      </c>
      <c r="Q868" s="0" t="n">
        <f aca="false">IF(AND(ISNUMBER($BW868),ISNUMBER($BX868)),MIN(1,MAX(0,($BX868-2019+1)/($BX868-$BW868+1))),"")</f>
        <v>0</v>
      </c>
      <c r="R868" s="0" t="n">
        <f aca="false">IF(AND(ISNUMBER($BW868),ISNUMBER($BX868)),MIN(1,MAX(0,($BX868-2016+1)/($BX868-$BW868+1))),"")</f>
        <v>0.3</v>
      </c>
      <c r="S868" s="0" t="n">
        <f aca="false">IF($L868&lt;&gt;"",IF($L868&gt;=2015.5,1,0),"")</f>
        <v>0</v>
      </c>
      <c r="T868" s="0" t="n">
        <f aca="false">IF($L868&lt;&gt;"",IF($L868&gt;=2016,1,0),"")</f>
        <v>0</v>
      </c>
      <c r="U868" s="0" t="n">
        <f aca="false">IF(ISNUMBER($BX868),IF($BX868&gt;=2016,1,0),"")</f>
        <v>1</v>
      </c>
      <c r="V868" s="0" t="n">
        <f aca="false">IF(ISNUMBER($BW868),IF($BW868&gt;=2016,1,0),"")</f>
        <v>0</v>
      </c>
      <c r="W868" s="0" t="str">
        <f aca="false">IF(AND(ISNUMBER($BW868),ISNUMBER($BX868)),IF($BW868&gt;=2016,"post-only",IF($BX868&lt;2016,"pre-only","mixed")),"")</f>
        <v>mixed</v>
      </c>
      <c r="X868" s="0" t="n">
        <f aca="false">IF(AND(ISNUMBER($BW868),ISNUMBER($BX868)),MIN(1,MAX(0,($BX868-2017+1)/($BX868-$BW868+1))),"")</f>
        <v>0.2</v>
      </c>
      <c r="Y868" s="0" t="n">
        <f aca="false">IF(AND(ISNUMBER($BW868),ISNUMBER($BX868)),MIN(1,MAX(0,($BX868-2018+1)/($BX868-$BW868+1))),"")</f>
        <v>0.1</v>
      </c>
      <c r="Z868" s="0" t="n">
        <f aca="false">IF(AND(ISNUMBER($BW868),ISNUMBER($BX868)),MIN(1,MAX(0,($BX868-2019+1)/($BX868-$BW868+1))),"")</f>
        <v>0</v>
      </c>
      <c r="AA868" s="0" t="n">
        <f aca="false">IF(ISNUMBER($BX868),IF($BX868&gt;=2017,1,0),"")</f>
        <v>1</v>
      </c>
      <c r="AB868" s="0" t="n">
        <f aca="false">IF(ISNUMBER($BX868),IF($BX868&gt;=2018,1,0),"")</f>
        <v>1</v>
      </c>
      <c r="AC868" s="0" t="n">
        <f aca="false">IF(ISNUMBER($BX868),IF($BX868&gt;=2019,1,0),"")</f>
        <v>0</v>
      </c>
      <c r="AD868" s="0" t="n">
        <f aca="false">IF($L868&lt;&gt;"",IF($L868&gt;2013,1,0),"")</f>
        <v>1</v>
      </c>
      <c r="AE868" s="0" t="n">
        <f aca="false">IF($L868&lt;&gt;"",1+IF($L868&gt;2011,1,0)+IF($L868&gt;2014,1,0),"")</f>
        <v>2</v>
      </c>
      <c r="AF868" s="0" t="s">
        <v>761</v>
      </c>
      <c r="AG868" s="0" t="s">
        <v>88</v>
      </c>
      <c r="AH868" s="0" t="s">
        <v>90</v>
      </c>
      <c r="AI868" s="0" t="s">
        <v>334</v>
      </c>
      <c r="AJ868" s="0" t="s">
        <v>334</v>
      </c>
      <c r="AK868" s="0" t="str">
        <f aca="false">IF(AND($CF868&lt;&gt;"",IFERROR(INDEX(subsample_country_map!$B:$B,MATCH($CF868,subsample_country_map!$A:$A,0)),"")&lt;&gt;""),INDEX(subsample_country_map!$B:$B,MATCH($CF868,subsample_country_map!$A:$A,0)),INDEX(lookup!$AA:$AA,MATCH($A868,lookup!$A:$A,0)))</f>
        <v>1_US</v>
      </c>
      <c r="AL868" s="0" t="str">
        <f aca="false">IF(AND($CF868&lt;&gt;"",IFERROR(INDEX(subsample_country_map!$C:$C,MATCH($CF868,subsample_country_map!$A:$A,0)),"")&lt;&gt;""),INDEX(subsample_country_map!$C:$C,MATCH($CF868,subsample_country_map!$A:$A,0)),INDEX(lookup!$AB:$AB,MATCH($A868,lookup!$A:$A,0)))</f>
        <v>1_developed</v>
      </c>
      <c r="AM868" s="0" t="str">
        <f aca="false">IF(AND($CF868&lt;&gt;"",IFERROR(INDEX(subsample_country_map!$D:$D,MATCH($CF868,subsample_country_map!$A:$A,0)),"")&lt;&gt;""),INDEX(subsample_country_map!$D:$D,MATCH($CF868,subsample_country_map!$A:$A,0)),INDEX(lookup!$AC:$AC,MATCH($A868,lookup!$A:$A,0)))</f>
        <v>1_western</v>
      </c>
      <c r="AN868" s="0" t="str">
        <f aca="false">IF(AND($CF868&lt;&gt;"",IFERROR(INDEX(subsample_country_map!$E:$E,MATCH($CF868,subsample_country_map!$A:$A,0)),"")&lt;&gt;""),INDEX(subsample_country_map!$E:$E,MATCH($CF868,subsample_country_map!$A:$A,0)),INDEX(lookup!$AD:$AD,MATCH($A868,lookup!$A:$A,0)))</f>
        <v>1_common law</v>
      </c>
      <c r="AO868" s="0" t="str">
        <f aca="false">INDEX(lookup!$Y:$Y,MATCH($A868,lookup!$A:$A,0))</f>
        <v>0_published</v>
      </c>
      <c r="AP868" s="0" t="str">
        <f aca="false">INDEX(lookup!$Z:$Z,MATCH($A868,lookup!$A:$A,0))</f>
        <v>1_VHB high</v>
      </c>
      <c r="AQ868" s="0" t="str">
        <f aca="false">INDEX(lookup!$W:$W,MATCH($A868,lookup!$A:$A,0))</f>
        <v>1_fin/acc/econ</v>
      </c>
      <c r="AS868" s="0" t="s">
        <v>91</v>
      </c>
      <c r="AT868" s="0" t="s">
        <v>111</v>
      </c>
      <c r="AU868" s="0" t="s">
        <v>93</v>
      </c>
      <c r="AV868" s="0" t="s">
        <v>425</v>
      </c>
      <c r="AW868" s="0" t="s">
        <v>2465</v>
      </c>
      <c r="BA868" s="0" t="n">
        <v>2273</v>
      </c>
      <c r="BB868" s="0" t="s">
        <v>3163</v>
      </c>
      <c r="BC868" s="0" t="s">
        <v>358</v>
      </c>
      <c r="BD868" s="0" t="s">
        <v>3164</v>
      </c>
      <c r="BE868" s="0" t="s">
        <v>98</v>
      </c>
      <c r="BI868" s="0" t="s">
        <v>208</v>
      </c>
      <c r="BJ868" s="0" t="s">
        <v>3209</v>
      </c>
      <c r="BK868" s="0" t="s">
        <v>1546</v>
      </c>
      <c r="BL868" s="0" t="s">
        <v>3210</v>
      </c>
      <c r="BM868" s="0" t="s">
        <v>3211</v>
      </c>
      <c r="BN868" s="0" t="s">
        <v>3155</v>
      </c>
      <c r="BO868" s="0" t="s">
        <v>105</v>
      </c>
      <c r="BP868" s="0" t="s">
        <v>3146</v>
      </c>
      <c r="BQ868" s="0" t="s">
        <v>127</v>
      </c>
      <c r="BT868" s="0" t="n">
        <v>0</v>
      </c>
      <c r="BU868" s="0" t="s">
        <v>3151</v>
      </c>
      <c r="BW868" s="0" t="n">
        <v>2009</v>
      </c>
      <c r="BX868" s="0" t="n">
        <v>2018</v>
      </c>
      <c r="BY868" s="0" t="s">
        <v>1526</v>
      </c>
      <c r="BZ868" s="0" t="n">
        <v>2013.5</v>
      </c>
      <c r="CA868" s="0" t="n">
        <v>0.3</v>
      </c>
      <c r="CB868" s="0" t="n">
        <v>0</v>
      </c>
      <c r="CC868" s="0" t="n">
        <v>1</v>
      </c>
      <c r="CD868" s="0" t="n">
        <v>0.00419497139749742</v>
      </c>
      <c r="CE868" s="0" t="n">
        <v>1</v>
      </c>
    </row>
    <row r="869" customFormat="false" ht="15" hidden="false" customHeight="false" outlineLevel="0" collapsed="false">
      <c r="A869" s="0" t="s">
        <v>3146</v>
      </c>
      <c r="B869" s="0" t="n">
        <v>2174</v>
      </c>
      <c r="C869" s="0" t="n">
        <v>0.0251619331252328</v>
      </c>
      <c r="D869" s="0" t="n">
        <v>2273</v>
      </c>
      <c r="E869" s="0" t="n">
        <f aca="false">IF(ISNUMBER($BA869),$BA869,IF(AND(ISNUMBER($D869),ISNUMBER($BW869),ISNUMBER($BX869)),$D869*($BX869-$BW869+1),""))</f>
        <v>2273</v>
      </c>
      <c r="H869" s="0" t="s">
        <v>118</v>
      </c>
      <c r="I869" s="0" t="s">
        <v>344</v>
      </c>
      <c r="J869" s="0" t="n">
        <f aca="false">IF($BW869&lt;&gt;"",$BW869,"")</f>
        <v>2009</v>
      </c>
      <c r="K869" s="0" t="n">
        <f aca="false">IF($BX869&lt;&gt;"",$BX869,"")</f>
        <v>2018</v>
      </c>
      <c r="L869" s="0" t="n">
        <f aca="false">IF(AND(ISNUMBER($BW869),ISNUMBER($BX869)),($BW869+$BX869)/2,"")</f>
        <v>2013.5</v>
      </c>
      <c r="M869" s="0" t="n">
        <f aca="false">IF($L869&lt;&gt;"",$L869,"")</f>
        <v>2013.5</v>
      </c>
      <c r="N869" s="0" t="n">
        <f aca="false">IF(AND(ISNUMBER($BW869),ISNUMBER($BX869)),MIN(1,MAX(0,($BX869-2016+1)/($BX869-$BW869+1))),"")</f>
        <v>0.3</v>
      </c>
      <c r="O869" s="0" t="n">
        <f aca="false">IF(AND(ISNUMBER($BW869),ISNUMBER($BX869)),MIN(1,MAX(0,($BX869-2017+1)/($BX869-$BW869+1))),"")</f>
        <v>0.2</v>
      </c>
      <c r="P869" s="0" t="n">
        <f aca="false">IF(AND(ISNUMBER($BW869),ISNUMBER($BX869)),MIN(1,MAX(0,($BX869-2018+1)/($BX869-$BW869+1))),"")</f>
        <v>0.1</v>
      </c>
      <c r="Q869" s="0" t="n">
        <f aca="false">IF(AND(ISNUMBER($BW869),ISNUMBER($BX869)),MIN(1,MAX(0,($BX869-2019+1)/($BX869-$BW869+1))),"")</f>
        <v>0</v>
      </c>
      <c r="R869" s="0" t="n">
        <f aca="false">IF(AND(ISNUMBER($BW869),ISNUMBER($BX869)),MIN(1,MAX(0,($BX869-2016+1)/($BX869-$BW869+1))),"")</f>
        <v>0.3</v>
      </c>
      <c r="S869" s="0" t="n">
        <f aca="false">IF($L869&lt;&gt;"",IF($L869&gt;=2015.5,1,0),"")</f>
        <v>0</v>
      </c>
      <c r="T869" s="0" t="n">
        <f aca="false">IF($L869&lt;&gt;"",IF($L869&gt;=2016,1,0),"")</f>
        <v>0</v>
      </c>
      <c r="U869" s="0" t="n">
        <f aca="false">IF(ISNUMBER($BX869),IF($BX869&gt;=2016,1,0),"")</f>
        <v>1</v>
      </c>
      <c r="V869" s="0" t="n">
        <f aca="false">IF(ISNUMBER($BW869),IF($BW869&gt;=2016,1,0),"")</f>
        <v>0</v>
      </c>
      <c r="W869" s="0" t="str">
        <f aca="false">IF(AND(ISNUMBER($BW869),ISNUMBER($BX869)),IF($BW869&gt;=2016,"post-only",IF($BX869&lt;2016,"pre-only","mixed")),"")</f>
        <v>mixed</v>
      </c>
      <c r="X869" s="0" t="n">
        <f aca="false">IF(AND(ISNUMBER($BW869),ISNUMBER($BX869)),MIN(1,MAX(0,($BX869-2017+1)/($BX869-$BW869+1))),"")</f>
        <v>0.2</v>
      </c>
      <c r="Y869" s="0" t="n">
        <f aca="false">IF(AND(ISNUMBER($BW869),ISNUMBER($BX869)),MIN(1,MAX(0,($BX869-2018+1)/($BX869-$BW869+1))),"")</f>
        <v>0.1</v>
      </c>
      <c r="Z869" s="0" t="n">
        <f aca="false">IF(AND(ISNUMBER($BW869),ISNUMBER($BX869)),MIN(1,MAX(0,($BX869-2019+1)/($BX869-$BW869+1))),"")</f>
        <v>0</v>
      </c>
      <c r="AA869" s="0" t="n">
        <f aca="false">IF(ISNUMBER($BX869),IF($BX869&gt;=2017,1,0),"")</f>
        <v>1</v>
      </c>
      <c r="AB869" s="0" t="n">
        <f aca="false">IF(ISNUMBER($BX869),IF($BX869&gt;=2018,1,0),"")</f>
        <v>1</v>
      </c>
      <c r="AC869" s="0" t="n">
        <f aca="false">IF(ISNUMBER($BX869),IF($BX869&gt;=2019,1,0),"")</f>
        <v>0</v>
      </c>
      <c r="AD869" s="0" t="n">
        <f aca="false">IF($L869&lt;&gt;"",IF($L869&gt;2013,1,0),"")</f>
        <v>1</v>
      </c>
      <c r="AE869" s="0" t="n">
        <f aca="false">IF($L869&lt;&gt;"",1+IF($L869&gt;2011,1,0)+IF($L869&gt;2014,1,0),"")</f>
        <v>2</v>
      </c>
      <c r="AF869" s="0" t="s">
        <v>761</v>
      </c>
      <c r="AG869" s="0" t="s">
        <v>88</v>
      </c>
      <c r="AH869" s="0" t="s">
        <v>90</v>
      </c>
      <c r="AI869" s="0" t="s">
        <v>334</v>
      </c>
      <c r="AJ869" s="0" t="s">
        <v>334</v>
      </c>
      <c r="AK869" s="0" t="str">
        <f aca="false">IF(AND($CF869&lt;&gt;"",IFERROR(INDEX(subsample_country_map!$B:$B,MATCH($CF869,subsample_country_map!$A:$A,0)),"")&lt;&gt;""),INDEX(subsample_country_map!$B:$B,MATCH($CF869,subsample_country_map!$A:$A,0)),INDEX(lookup!$AA:$AA,MATCH($A869,lookup!$A:$A,0)))</f>
        <v>1_US</v>
      </c>
      <c r="AL869" s="0" t="str">
        <f aca="false">IF(AND($CF869&lt;&gt;"",IFERROR(INDEX(subsample_country_map!$C:$C,MATCH($CF869,subsample_country_map!$A:$A,0)),"")&lt;&gt;""),INDEX(subsample_country_map!$C:$C,MATCH($CF869,subsample_country_map!$A:$A,0)),INDEX(lookup!$AB:$AB,MATCH($A869,lookup!$A:$A,0)))</f>
        <v>1_developed</v>
      </c>
      <c r="AM869" s="0" t="str">
        <f aca="false">IF(AND($CF869&lt;&gt;"",IFERROR(INDEX(subsample_country_map!$D:$D,MATCH($CF869,subsample_country_map!$A:$A,0)),"")&lt;&gt;""),INDEX(subsample_country_map!$D:$D,MATCH($CF869,subsample_country_map!$A:$A,0)),INDEX(lookup!$AC:$AC,MATCH($A869,lookup!$A:$A,0)))</f>
        <v>1_western</v>
      </c>
      <c r="AN869" s="0" t="str">
        <f aca="false">IF(AND($CF869&lt;&gt;"",IFERROR(INDEX(subsample_country_map!$E:$E,MATCH($CF869,subsample_country_map!$A:$A,0)),"")&lt;&gt;""),INDEX(subsample_country_map!$E:$E,MATCH($CF869,subsample_country_map!$A:$A,0)),INDEX(lookup!$AD:$AD,MATCH($A869,lookup!$A:$A,0)))</f>
        <v>1_common law</v>
      </c>
      <c r="AO869" s="0" t="str">
        <f aca="false">INDEX(lookup!$Y:$Y,MATCH($A869,lookup!$A:$A,0))</f>
        <v>0_published</v>
      </c>
      <c r="AP869" s="0" t="str">
        <f aca="false">INDEX(lookup!$Z:$Z,MATCH($A869,lookup!$A:$A,0))</f>
        <v>1_VHB high</v>
      </c>
      <c r="AQ869" s="0" t="str">
        <f aca="false">INDEX(lookup!$W:$W,MATCH($A869,lookup!$A:$A,0))</f>
        <v>1_fin/acc/econ</v>
      </c>
      <c r="AS869" s="0" t="s">
        <v>91</v>
      </c>
      <c r="AT869" s="0" t="s">
        <v>111</v>
      </c>
      <c r="AU869" s="0" t="s">
        <v>93</v>
      </c>
      <c r="AV869" s="0" t="s">
        <v>1762</v>
      </c>
      <c r="AW869" s="0" t="s">
        <v>2465</v>
      </c>
      <c r="BA869" s="0" t="n">
        <v>2273</v>
      </c>
      <c r="BB869" s="0" t="s">
        <v>3163</v>
      </c>
      <c r="BC869" s="0" t="s">
        <v>358</v>
      </c>
      <c r="BD869" s="0" t="s">
        <v>3164</v>
      </c>
      <c r="BE869" s="0" t="s">
        <v>98</v>
      </c>
      <c r="BI869" s="0" t="s">
        <v>208</v>
      </c>
      <c r="BJ869" s="0" t="s">
        <v>3212</v>
      </c>
      <c r="BK869" s="0" t="s">
        <v>1546</v>
      </c>
      <c r="BL869" s="0" t="s">
        <v>3213</v>
      </c>
      <c r="BM869" s="0" t="s">
        <v>3211</v>
      </c>
      <c r="BN869" s="0" t="s">
        <v>3155</v>
      </c>
      <c r="BO869" s="0" t="s">
        <v>105</v>
      </c>
      <c r="BP869" s="0" t="s">
        <v>3146</v>
      </c>
      <c r="BQ869" s="0" t="s">
        <v>127</v>
      </c>
      <c r="BT869" s="0" t="n">
        <v>0</v>
      </c>
      <c r="BU869" s="0" t="s">
        <v>3151</v>
      </c>
      <c r="BW869" s="0" t="n">
        <v>2009</v>
      </c>
      <c r="BX869" s="0" t="n">
        <v>2018</v>
      </c>
      <c r="BY869" s="0" t="s">
        <v>1526</v>
      </c>
      <c r="BZ869" s="0" t="n">
        <v>2013.5</v>
      </c>
      <c r="CA869" s="0" t="n">
        <v>0.3</v>
      </c>
      <c r="CB869" s="0" t="n">
        <v>0</v>
      </c>
      <c r="CC869" s="0" t="n">
        <v>1</v>
      </c>
      <c r="CD869" s="0" t="n">
        <v>0.0251672453418609</v>
      </c>
      <c r="CE869" s="0" t="n">
        <v>1</v>
      </c>
    </row>
    <row r="870" customFormat="false" ht="15" hidden="false" customHeight="false" outlineLevel="0" collapsed="false">
      <c r="A870" s="0" t="s">
        <v>3146</v>
      </c>
      <c r="B870" s="0" t="n">
        <v>2175</v>
      </c>
      <c r="C870" s="0" t="n">
        <v>-0.0189648190399516</v>
      </c>
      <c r="D870" s="0" t="n">
        <v>2297</v>
      </c>
      <c r="E870" s="0" t="n">
        <f aca="false">IF(ISNUMBER($BA870),$BA870,IF(AND(ISNUMBER($D870),ISNUMBER($BW870),ISNUMBER($BX870)),$D870*($BX870-$BW870+1),""))</f>
        <v>2297</v>
      </c>
      <c r="H870" s="0" t="s">
        <v>118</v>
      </c>
      <c r="I870" s="0" t="s">
        <v>344</v>
      </c>
      <c r="J870" s="0" t="n">
        <f aca="false">IF($BW870&lt;&gt;"",$BW870,"")</f>
        <v>2009</v>
      </c>
      <c r="K870" s="0" t="n">
        <f aca="false">IF($BX870&lt;&gt;"",$BX870,"")</f>
        <v>2018</v>
      </c>
      <c r="L870" s="0" t="n">
        <f aca="false">IF(AND(ISNUMBER($BW870),ISNUMBER($BX870)),($BW870+$BX870)/2,"")</f>
        <v>2013.5</v>
      </c>
      <c r="M870" s="0" t="n">
        <f aca="false">IF($L870&lt;&gt;"",$L870,"")</f>
        <v>2013.5</v>
      </c>
      <c r="N870" s="0" t="n">
        <f aca="false">IF(AND(ISNUMBER($BW870),ISNUMBER($BX870)),MIN(1,MAX(0,($BX870-2016+1)/($BX870-$BW870+1))),"")</f>
        <v>0.3</v>
      </c>
      <c r="O870" s="0" t="n">
        <f aca="false">IF(AND(ISNUMBER($BW870),ISNUMBER($BX870)),MIN(1,MAX(0,($BX870-2017+1)/($BX870-$BW870+1))),"")</f>
        <v>0.2</v>
      </c>
      <c r="P870" s="0" t="n">
        <f aca="false">IF(AND(ISNUMBER($BW870),ISNUMBER($BX870)),MIN(1,MAX(0,($BX870-2018+1)/($BX870-$BW870+1))),"")</f>
        <v>0.1</v>
      </c>
      <c r="Q870" s="0" t="n">
        <f aca="false">IF(AND(ISNUMBER($BW870),ISNUMBER($BX870)),MIN(1,MAX(0,($BX870-2019+1)/($BX870-$BW870+1))),"")</f>
        <v>0</v>
      </c>
      <c r="R870" s="0" t="n">
        <f aca="false">IF(AND(ISNUMBER($BW870),ISNUMBER($BX870)),MIN(1,MAX(0,($BX870-2016+1)/($BX870-$BW870+1))),"")</f>
        <v>0.3</v>
      </c>
      <c r="S870" s="0" t="n">
        <f aca="false">IF($L870&lt;&gt;"",IF($L870&gt;=2015.5,1,0),"")</f>
        <v>0</v>
      </c>
      <c r="T870" s="0" t="n">
        <f aca="false">IF($L870&lt;&gt;"",IF($L870&gt;=2016,1,0),"")</f>
        <v>0</v>
      </c>
      <c r="U870" s="0" t="n">
        <f aca="false">IF(ISNUMBER($BX870),IF($BX870&gt;=2016,1,0),"")</f>
        <v>1</v>
      </c>
      <c r="V870" s="0" t="n">
        <f aca="false">IF(ISNUMBER($BW870),IF($BW870&gt;=2016,1,0),"")</f>
        <v>0</v>
      </c>
      <c r="W870" s="0" t="str">
        <f aca="false">IF(AND(ISNUMBER($BW870),ISNUMBER($BX870)),IF($BW870&gt;=2016,"post-only",IF($BX870&lt;2016,"pre-only","mixed")),"")</f>
        <v>mixed</v>
      </c>
      <c r="X870" s="0" t="n">
        <f aca="false">IF(AND(ISNUMBER($BW870),ISNUMBER($BX870)),MIN(1,MAX(0,($BX870-2017+1)/($BX870-$BW870+1))),"")</f>
        <v>0.2</v>
      </c>
      <c r="Y870" s="0" t="n">
        <f aca="false">IF(AND(ISNUMBER($BW870),ISNUMBER($BX870)),MIN(1,MAX(0,($BX870-2018+1)/($BX870-$BW870+1))),"")</f>
        <v>0.1</v>
      </c>
      <c r="Z870" s="0" t="n">
        <f aca="false">IF(AND(ISNUMBER($BW870),ISNUMBER($BX870)),MIN(1,MAX(0,($BX870-2019+1)/($BX870-$BW870+1))),"")</f>
        <v>0</v>
      </c>
      <c r="AA870" s="0" t="n">
        <f aca="false">IF(ISNUMBER($BX870),IF($BX870&gt;=2017,1,0),"")</f>
        <v>1</v>
      </c>
      <c r="AB870" s="0" t="n">
        <f aca="false">IF(ISNUMBER($BX870),IF($BX870&gt;=2018,1,0),"")</f>
        <v>1</v>
      </c>
      <c r="AC870" s="0" t="n">
        <f aca="false">IF(ISNUMBER($BX870),IF($BX870&gt;=2019,1,0),"")</f>
        <v>0</v>
      </c>
      <c r="AD870" s="0" t="n">
        <f aca="false">IF($L870&lt;&gt;"",IF($L870&gt;2013,1,0),"")</f>
        <v>1</v>
      </c>
      <c r="AE870" s="0" t="n">
        <f aca="false">IF($L870&lt;&gt;"",1+IF($L870&gt;2011,1,0)+IF($L870&gt;2014,1,0),"")</f>
        <v>2</v>
      </c>
      <c r="AF870" s="0" t="s">
        <v>761</v>
      </c>
      <c r="AG870" s="0" t="s">
        <v>88</v>
      </c>
      <c r="AH870" s="0" t="s">
        <v>90</v>
      </c>
      <c r="AI870" s="0" t="s">
        <v>334</v>
      </c>
      <c r="AJ870" s="0" t="s">
        <v>334</v>
      </c>
      <c r="AK870" s="0" t="str">
        <f aca="false">IF(AND($CF870&lt;&gt;"",IFERROR(INDEX(subsample_country_map!$B:$B,MATCH($CF870,subsample_country_map!$A:$A,0)),"")&lt;&gt;""),INDEX(subsample_country_map!$B:$B,MATCH($CF870,subsample_country_map!$A:$A,0)),INDEX(lookup!$AA:$AA,MATCH($A870,lookup!$A:$A,0)))</f>
        <v>1_US</v>
      </c>
      <c r="AL870" s="0" t="str">
        <f aca="false">IF(AND($CF870&lt;&gt;"",IFERROR(INDEX(subsample_country_map!$C:$C,MATCH($CF870,subsample_country_map!$A:$A,0)),"")&lt;&gt;""),INDEX(subsample_country_map!$C:$C,MATCH($CF870,subsample_country_map!$A:$A,0)),INDEX(lookup!$AB:$AB,MATCH($A870,lookup!$A:$A,0)))</f>
        <v>1_developed</v>
      </c>
      <c r="AM870" s="0" t="str">
        <f aca="false">IF(AND($CF870&lt;&gt;"",IFERROR(INDEX(subsample_country_map!$D:$D,MATCH($CF870,subsample_country_map!$A:$A,0)),"")&lt;&gt;""),INDEX(subsample_country_map!$D:$D,MATCH($CF870,subsample_country_map!$A:$A,0)),INDEX(lookup!$AC:$AC,MATCH($A870,lookup!$A:$A,0)))</f>
        <v>1_western</v>
      </c>
      <c r="AN870" s="0" t="str">
        <f aca="false">IF(AND($CF870&lt;&gt;"",IFERROR(INDEX(subsample_country_map!$E:$E,MATCH($CF870,subsample_country_map!$A:$A,0)),"")&lt;&gt;""),INDEX(subsample_country_map!$E:$E,MATCH($CF870,subsample_country_map!$A:$A,0)),INDEX(lookup!$AD:$AD,MATCH($A870,lookup!$A:$A,0)))</f>
        <v>1_common law</v>
      </c>
      <c r="AO870" s="0" t="str">
        <f aca="false">INDEX(lookup!$Y:$Y,MATCH($A870,lookup!$A:$A,0))</f>
        <v>0_published</v>
      </c>
      <c r="AP870" s="0" t="str">
        <f aca="false">INDEX(lookup!$Z:$Z,MATCH($A870,lookup!$A:$A,0))</f>
        <v>1_VHB high</v>
      </c>
      <c r="AQ870" s="0" t="str">
        <f aca="false">INDEX(lookup!$W:$W,MATCH($A870,lookup!$A:$A,0))</f>
        <v>1_fin/acc/econ</v>
      </c>
      <c r="AS870" s="0" t="s">
        <v>91</v>
      </c>
      <c r="AT870" s="0" t="s">
        <v>111</v>
      </c>
      <c r="AU870" s="0" t="s">
        <v>93</v>
      </c>
      <c r="AV870" s="0" t="s">
        <v>1703</v>
      </c>
      <c r="AW870" s="0" t="s">
        <v>1575</v>
      </c>
      <c r="BA870" s="0" t="n">
        <v>2297</v>
      </c>
      <c r="BB870" s="0" t="s">
        <v>3163</v>
      </c>
      <c r="BC870" s="0" t="s">
        <v>358</v>
      </c>
      <c r="BD870" s="0" t="s">
        <v>3164</v>
      </c>
      <c r="BE870" s="0" t="s">
        <v>98</v>
      </c>
      <c r="BI870" s="0" t="s">
        <v>208</v>
      </c>
      <c r="BJ870" s="0" t="s">
        <v>3214</v>
      </c>
      <c r="BK870" s="0" t="s">
        <v>1546</v>
      </c>
      <c r="BL870" s="0" t="s">
        <v>3215</v>
      </c>
      <c r="BM870" s="0" t="s">
        <v>3211</v>
      </c>
      <c r="BN870" s="0" t="s">
        <v>3155</v>
      </c>
      <c r="BO870" s="0" t="s">
        <v>105</v>
      </c>
      <c r="BP870" s="0" t="s">
        <v>3146</v>
      </c>
      <c r="BQ870" s="0" t="s">
        <v>127</v>
      </c>
      <c r="BT870" s="0" t="n">
        <v>0</v>
      </c>
      <c r="BU870" s="0" t="s">
        <v>3151</v>
      </c>
      <c r="BW870" s="0" t="n">
        <v>2009</v>
      </c>
      <c r="BX870" s="0" t="n">
        <v>2018</v>
      </c>
      <c r="BY870" s="0" t="s">
        <v>1526</v>
      </c>
      <c r="BZ870" s="0" t="n">
        <v>2013.5</v>
      </c>
      <c r="CA870" s="0" t="n">
        <v>0.3</v>
      </c>
      <c r="CB870" s="0" t="n">
        <v>0</v>
      </c>
      <c r="CC870" s="0" t="n">
        <v>1</v>
      </c>
      <c r="CD870" s="0" t="n">
        <v>-0.0189670931872382</v>
      </c>
      <c r="CE870" s="0" t="n">
        <v>1</v>
      </c>
    </row>
    <row r="871" customFormat="false" ht="15" hidden="false" customHeight="false" outlineLevel="0" collapsed="false">
      <c r="A871" s="0" t="s">
        <v>3146</v>
      </c>
      <c r="B871" s="0" t="n">
        <v>2176</v>
      </c>
      <c r="C871" s="0" t="n">
        <v>0.015172837546966</v>
      </c>
      <c r="D871" s="0" t="n">
        <v>2297</v>
      </c>
      <c r="E871" s="0" t="n">
        <f aca="false">IF(ISNUMBER($BA871),$BA871,IF(AND(ISNUMBER($D871),ISNUMBER($BW871),ISNUMBER($BX871)),$D871*($BX871-$BW871+1),""))</f>
        <v>2297</v>
      </c>
      <c r="H871" s="0" t="s">
        <v>118</v>
      </c>
      <c r="I871" s="0" t="s">
        <v>344</v>
      </c>
      <c r="J871" s="0" t="n">
        <f aca="false">IF($BW871&lt;&gt;"",$BW871,"")</f>
        <v>2009</v>
      </c>
      <c r="K871" s="0" t="n">
        <f aca="false">IF($BX871&lt;&gt;"",$BX871,"")</f>
        <v>2018</v>
      </c>
      <c r="L871" s="0" t="n">
        <f aca="false">IF(AND(ISNUMBER($BW871),ISNUMBER($BX871)),($BW871+$BX871)/2,"")</f>
        <v>2013.5</v>
      </c>
      <c r="M871" s="0" t="n">
        <f aca="false">IF($L871&lt;&gt;"",$L871,"")</f>
        <v>2013.5</v>
      </c>
      <c r="N871" s="0" t="n">
        <f aca="false">IF(AND(ISNUMBER($BW871),ISNUMBER($BX871)),MIN(1,MAX(0,($BX871-2016+1)/($BX871-$BW871+1))),"")</f>
        <v>0.3</v>
      </c>
      <c r="O871" s="0" t="n">
        <f aca="false">IF(AND(ISNUMBER($BW871),ISNUMBER($BX871)),MIN(1,MAX(0,($BX871-2017+1)/($BX871-$BW871+1))),"")</f>
        <v>0.2</v>
      </c>
      <c r="P871" s="0" t="n">
        <f aca="false">IF(AND(ISNUMBER($BW871),ISNUMBER($BX871)),MIN(1,MAX(0,($BX871-2018+1)/($BX871-$BW871+1))),"")</f>
        <v>0.1</v>
      </c>
      <c r="Q871" s="0" t="n">
        <f aca="false">IF(AND(ISNUMBER($BW871),ISNUMBER($BX871)),MIN(1,MAX(0,($BX871-2019+1)/($BX871-$BW871+1))),"")</f>
        <v>0</v>
      </c>
      <c r="R871" s="0" t="n">
        <f aca="false">IF(AND(ISNUMBER($BW871),ISNUMBER($BX871)),MIN(1,MAX(0,($BX871-2016+1)/($BX871-$BW871+1))),"")</f>
        <v>0.3</v>
      </c>
      <c r="S871" s="0" t="n">
        <f aca="false">IF($L871&lt;&gt;"",IF($L871&gt;=2015.5,1,0),"")</f>
        <v>0</v>
      </c>
      <c r="T871" s="0" t="n">
        <f aca="false">IF($L871&lt;&gt;"",IF($L871&gt;=2016,1,0),"")</f>
        <v>0</v>
      </c>
      <c r="U871" s="0" t="n">
        <f aca="false">IF(ISNUMBER($BX871),IF($BX871&gt;=2016,1,0),"")</f>
        <v>1</v>
      </c>
      <c r="V871" s="0" t="n">
        <f aca="false">IF(ISNUMBER($BW871),IF($BW871&gt;=2016,1,0),"")</f>
        <v>0</v>
      </c>
      <c r="W871" s="0" t="str">
        <f aca="false">IF(AND(ISNUMBER($BW871),ISNUMBER($BX871)),IF($BW871&gt;=2016,"post-only",IF($BX871&lt;2016,"pre-only","mixed")),"")</f>
        <v>mixed</v>
      </c>
      <c r="X871" s="0" t="n">
        <f aca="false">IF(AND(ISNUMBER($BW871),ISNUMBER($BX871)),MIN(1,MAX(0,($BX871-2017+1)/($BX871-$BW871+1))),"")</f>
        <v>0.2</v>
      </c>
      <c r="Y871" s="0" t="n">
        <f aca="false">IF(AND(ISNUMBER($BW871),ISNUMBER($BX871)),MIN(1,MAX(0,($BX871-2018+1)/($BX871-$BW871+1))),"")</f>
        <v>0.1</v>
      </c>
      <c r="Z871" s="0" t="n">
        <f aca="false">IF(AND(ISNUMBER($BW871),ISNUMBER($BX871)),MIN(1,MAX(0,($BX871-2019+1)/($BX871-$BW871+1))),"")</f>
        <v>0</v>
      </c>
      <c r="AA871" s="0" t="n">
        <f aca="false">IF(ISNUMBER($BX871),IF($BX871&gt;=2017,1,0),"")</f>
        <v>1</v>
      </c>
      <c r="AB871" s="0" t="n">
        <f aca="false">IF(ISNUMBER($BX871),IF($BX871&gt;=2018,1,0),"")</f>
        <v>1</v>
      </c>
      <c r="AC871" s="0" t="n">
        <f aca="false">IF(ISNUMBER($BX871),IF($BX871&gt;=2019,1,0),"")</f>
        <v>0</v>
      </c>
      <c r="AD871" s="0" t="n">
        <f aca="false">IF($L871&lt;&gt;"",IF($L871&gt;2013,1,0),"")</f>
        <v>1</v>
      </c>
      <c r="AE871" s="0" t="n">
        <f aca="false">IF($L871&lt;&gt;"",1+IF($L871&gt;2011,1,0)+IF($L871&gt;2014,1,0),"")</f>
        <v>2</v>
      </c>
      <c r="AF871" s="0" t="s">
        <v>761</v>
      </c>
      <c r="AG871" s="0" t="s">
        <v>88</v>
      </c>
      <c r="AH871" s="0" t="s">
        <v>90</v>
      </c>
      <c r="AI871" s="0" t="s">
        <v>334</v>
      </c>
      <c r="AJ871" s="0" t="s">
        <v>334</v>
      </c>
      <c r="AK871" s="0" t="str">
        <f aca="false">IF(AND($CF871&lt;&gt;"",IFERROR(INDEX(subsample_country_map!$B:$B,MATCH($CF871,subsample_country_map!$A:$A,0)),"")&lt;&gt;""),INDEX(subsample_country_map!$B:$B,MATCH($CF871,subsample_country_map!$A:$A,0)),INDEX(lookup!$AA:$AA,MATCH($A871,lookup!$A:$A,0)))</f>
        <v>1_US</v>
      </c>
      <c r="AL871" s="0" t="str">
        <f aca="false">IF(AND($CF871&lt;&gt;"",IFERROR(INDEX(subsample_country_map!$C:$C,MATCH($CF871,subsample_country_map!$A:$A,0)),"")&lt;&gt;""),INDEX(subsample_country_map!$C:$C,MATCH($CF871,subsample_country_map!$A:$A,0)),INDEX(lookup!$AB:$AB,MATCH($A871,lookup!$A:$A,0)))</f>
        <v>1_developed</v>
      </c>
      <c r="AM871" s="0" t="str">
        <f aca="false">IF(AND($CF871&lt;&gt;"",IFERROR(INDEX(subsample_country_map!$D:$D,MATCH($CF871,subsample_country_map!$A:$A,0)),"")&lt;&gt;""),INDEX(subsample_country_map!$D:$D,MATCH($CF871,subsample_country_map!$A:$A,0)),INDEX(lookup!$AC:$AC,MATCH($A871,lookup!$A:$A,0)))</f>
        <v>1_western</v>
      </c>
      <c r="AN871" s="0" t="str">
        <f aca="false">IF(AND($CF871&lt;&gt;"",IFERROR(INDEX(subsample_country_map!$E:$E,MATCH($CF871,subsample_country_map!$A:$A,0)),"")&lt;&gt;""),INDEX(subsample_country_map!$E:$E,MATCH($CF871,subsample_country_map!$A:$A,0)),INDEX(lookup!$AD:$AD,MATCH($A871,lookup!$A:$A,0)))</f>
        <v>1_common law</v>
      </c>
      <c r="AO871" s="0" t="str">
        <f aca="false">INDEX(lookup!$Y:$Y,MATCH($A871,lookup!$A:$A,0))</f>
        <v>0_published</v>
      </c>
      <c r="AP871" s="0" t="str">
        <f aca="false">INDEX(lookup!$Z:$Z,MATCH($A871,lookup!$A:$A,0))</f>
        <v>1_VHB high</v>
      </c>
      <c r="AQ871" s="0" t="str">
        <f aca="false">INDEX(lookup!$W:$W,MATCH($A871,lookup!$A:$A,0))</f>
        <v>1_fin/acc/econ</v>
      </c>
      <c r="AS871" s="0" t="s">
        <v>91</v>
      </c>
      <c r="AT871" s="0" t="s">
        <v>111</v>
      </c>
      <c r="AU871" s="0" t="s">
        <v>93</v>
      </c>
      <c r="AV871" s="0" t="s">
        <v>1718</v>
      </c>
      <c r="AW871" s="0" t="s">
        <v>1575</v>
      </c>
      <c r="BA871" s="0" t="n">
        <v>2297</v>
      </c>
      <c r="BB871" s="0" t="s">
        <v>3163</v>
      </c>
      <c r="BC871" s="0" t="s">
        <v>358</v>
      </c>
      <c r="BD871" s="0" t="s">
        <v>3164</v>
      </c>
      <c r="BE871" s="0" t="s">
        <v>98</v>
      </c>
      <c r="BI871" s="0" t="s">
        <v>208</v>
      </c>
      <c r="BJ871" s="0" t="s">
        <v>3216</v>
      </c>
      <c r="BK871" s="0" t="s">
        <v>1546</v>
      </c>
      <c r="BL871" s="0" t="s">
        <v>3217</v>
      </c>
      <c r="BM871" s="0" t="s">
        <v>3211</v>
      </c>
      <c r="BN871" s="0" t="s">
        <v>3155</v>
      </c>
      <c r="BO871" s="0" t="s">
        <v>105</v>
      </c>
      <c r="BP871" s="0" t="s">
        <v>3146</v>
      </c>
      <c r="BQ871" s="0" t="s">
        <v>127</v>
      </c>
      <c r="BT871" s="0" t="n">
        <v>0</v>
      </c>
      <c r="BU871" s="0" t="s">
        <v>3151</v>
      </c>
      <c r="BW871" s="0" t="n">
        <v>2009</v>
      </c>
      <c r="BX871" s="0" t="n">
        <v>2018</v>
      </c>
      <c r="BY871" s="0" t="s">
        <v>1526</v>
      </c>
      <c r="BZ871" s="0" t="n">
        <v>2013.5</v>
      </c>
      <c r="CA871" s="0" t="n">
        <v>0.3</v>
      </c>
      <c r="CB871" s="0" t="n">
        <v>0</v>
      </c>
      <c r="CC871" s="0" t="n">
        <v>1</v>
      </c>
      <c r="CD871" s="0" t="n">
        <v>0.0151740020460827</v>
      </c>
      <c r="CE871" s="0" t="n">
        <v>1</v>
      </c>
    </row>
    <row r="872" customFormat="false" ht="15" hidden="false" customHeight="false" outlineLevel="0" collapsed="false">
      <c r="A872" s="0" t="s">
        <v>3146</v>
      </c>
      <c r="B872" s="0" t="n">
        <v>2177</v>
      </c>
      <c r="C872" s="0" t="n">
        <v>0.00515046695606394</v>
      </c>
      <c r="D872" s="0" t="n">
        <v>2356</v>
      </c>
      <c r="E872" s="0" t="n">
        <f aca="false">IF(ISNUMBER($BA872),$BA872,IF(AND(ISNUMBER($D872),ISNUMBER($BW872),ISNUMBER($BX872)),$D872*($BX872-$BW872+1),""))</f>
        <v>2356</v>
      </c>
      <c r="H872" s="0" t="s">
        <v>118</v>
      </c>
      <c r="I872" s="0" t="s">
        <v>344</v>
      </c>
      <c r="J872" s="0" t="n">
        <f aca="false">IF($BW872&lt;&gt;"",$BW872,"")</f>
        <v>2009</v>
      </c>
      <c r="K872" s="0" t="n">
        <f aca="false">IF($BX872&lt;&gt;"",$BX872,"")</f>
        <v>2018</v>
      </c>
      <c r="L872" s="0" t="n">
        <f aca="false">IF(AND(ISNUMBER($BW872),ISNUMBER($BX872)),($BW872+$BX872)/2,"")</f>
        <v>2013.5</v>
      </c>
      <c r="M872" s="0" t="n">
        <f aca="false">IF($L872&lt;&gt;"",$L872,"")</f>
        <v>2013.5</v>
      </c>
      <c r="N872" s="0" t="n">
        <f aca="false">IF(AND(ISNUMBER($BW872),ISNUMBER($BX872)),MIN(1,MAX(0,($BX872-2016+1)/($BX872-$BW872+1))),"")</f>
        <v>0.3</v>
      </c>
      <c r="O872" s="0" t="n">
        <f aca="false">IF(AND(ISNUMBER($BW872),ISNUMBER($BX872)),MIN(1,MAX(0,($BX872-2017+1)/($BX872-$BW872+1))),"")</f>
        <v>0.2</v>
      </c>
      <c r="P872" s="0" t="n">
        <f aca="false">IF(AND(ISNUMBER($BW872),ISNUMBER($BX872)),MIN(1,MAX(0,($BX872-2018+1)/($BX872-$BW872+1))),"")</f>
        <v>0.1</v>
      </c>
      <c r="Q872" s="0" t="n">
        <f aca="false">IF(AND(ISNUMBER($BW872),ISNUMBER($BX872)),MIN(1,MAX(0,($BX872-2019+1)/($BX872-$BW872+1))),"")</f>
        <v>0</v>
      </c>
      <c r="R872" s="0" t="n">
        <f aca="false">IF(AND(ISNUMBER($BW872),ISNUMBER($BX872)),MIN(1,MAX(0,($BX872-2016+1)/($BX872-$BW872+1))),"")</f>
        <v>0.3</v>
      </c>
      <c r="S872" s="0" t="n">
        <f aca="false">IF($L872&lt;&gt;"",IF($L872&gt;=2015.5,1,0),"")</f>
        <v>0</v>
      </c>
      <c r="T872" s="0" t="n">
        <f aca="false">IF($L872&lt;&gt;"",IF($L872&gt;=2016,1,0),"")</f>
        <v>0</v>
      </c>
      <c r="U872" s="0" t="n">
        <f aca="false">IF(ISNUMBER($BX872),IF($BX872&gt;=2016,1,0),"")</f>
        <v>1</v>
      </c>
      <c r="V872" s="0" t="n">
        <f aca="false">IF(ISNUMBER($BW872),IF($BW872&gt;=2016,1,0),"")</f>
        <v>0</v>
      </c>
      <c r="W872" s="0" t="str">
        <f aca="false">IF(AND(ISNUMBER($BW872),ISNUMBER($BX872)),IF($BW872&gt;=2016,"post-only",IF($BX872&lt;2016,"pre-only","mixed")),"")</f>
        <v>mixed</v>
      </c>
      <c r="X872" s="0" t="n">
        <f aca="false">IF(AND(ISNUMBER($BW872),ISNUMBER($BX872)),MIN(1,MAX(0,($BX872-2017+1)/($BX872-$BW872+1))),"")</f>
        <v>0.2</v>
      </c>
      <c r="Y872" s="0" t="n">
        <f aca="false">IF(AND(ISNUMBER($BW872),ISNUMBER($BX872)),MIN(1,MAX(0,($BX872-2018+1)/($BX872-$BW872+1))),"")</f>
        <v>0.1</v>
      </c>
      <c r="Z872" s="0" t="n">
        <f aca="false">IF(AND(ISNUMBER($BW872),ISNUMBER($BX872)),MIN(1,MAX(0,($BX872-2019+1)/($BX872-$BW872+1))),"")</f>
        <v>0</v>
      </c>
      <c r="AA872" s="0" t="n">
        <f aca="false">IF(ISNUMBER($BX872),IF($BX872&gt;=2017,1,0),"")</f>
        <v>1</v>
      </c>
      <c r="AB872" s="0" t="n">
        <f aca="false">IF(ISNUMBER($BX872),IF($BX872&gt;=2018,1,0),"")</f>
        <v>1</v>
      </c>
      <c r="AC872" s="0" t="n">
        <f aca="false">IF(ISNUMBER($BX872),IF($BX872&gt;=2019,1,0),"")</f>
        <v>0</v>
      </c>
      <c r="AD872" s="0" t="n">
        <f aca="false">IF($L872&lt;&gt;"",IF($L872&gt;2013,1,0),"")</f>
        <v>1</v>
      </c>
      <c r="AE872" s="0" t="n">
        <f aca="false">IF($L872&lt;&gt;"",1+IF($L872&gt;2011,1,0)+IF($L872&gt;2014,1,0),"")</f>
        <v>2</v>
      </c>
      <c r="AF872" s="0" t="s">
        <v>761</v>
      </c>
      <c r="AG872" s="0" t="s">
        <v>88</v>
      </c>
      <c r="AH872" s="0" t="s">
        <v>90</v>
      </c>
      <c r="AI872" s="0" t="s">
        <v>334</v>
      </c>
      <c r="AJ872" s="0" t="s">
        <v>334</v>
      </c>
      <c r="AK872" s="0" t="str">
        <f aca="false">IF(AND($CF872&lt;&gt;"",IFERROR(INDEX(subsample_country_map!$B:$B,MATCH($CF872,subsample_country_map!$A:$A,0)),"")&lt;&gt;""),INDEX(subsample_country_map!$B:$B,MATCH($CF872,subsample_country_map!$A:$A,0)),INDEX(lookup!$AA:$AA,MATCH($A872,lookup!$A:$A,0)))</f>
        <v>1_US</v>
      </c>
      <c r="AL872" s="0" t="str">
        <f aca="false">IF(AND($CF872&lt;&gt;"",IFERROR(INDEX(subsample_country_map!$C:$C,MATCH($CF872,subsample_country_map!$A:$A,0)),"")&lt;&gt;""),INDEX(subsample_country_map!$C:$C,MATCH($CF872,subsample_country_map!$A:$A,0)),INDEX(lookup!$AB:$AB,MATCH($A872,lookup!$A:$A,0)))</f>
        <v>1_developed</v>
      </c>
      <c r="AM872" s="0" t="str">
        <f aca="false">IF(AND($CF872&lt;&gt;"",IFERROR(INDEX(subsample_country_map!$D:$D,MATCH($CF872,subsample_country_map!$A:$A,0)),"")&lt;&gt;""),INDEX(subsample_country_map!$D:$D,MATCH($CF872,subsample_country_map!$A:$A,0)),INDEX(lookup!$AC:$AC,MATCH($A872,lookup!$A:$A,0)))</f>
        <v>1_western</v>
      </c>
      <c r="AN872" s="0" t="str">
        <f aca="false">IF(AND($CF872&lt;&gt;"",IFERROR(INDEX(subsample_country_map!$E:$E,MATCH($CF872,subsample_country_map!$A:$A,0)),"")&lt;&gt;""),INDEX(subsample_country_map!$E:$E,MATCH($CF872,subsample_country_map!$A:$A,0)),INDEX(lookup!$AD:$AD,MATCH($A872,lookup!$A:$A,0)))</f>
        <v>1_common law</v>
      </c>
      <c r="AO872" s="0" t="str">
        <f aca="false">INDEX(lookup!$Y:$Y,MATCH($A872,lookup!$A:$A,0))</f>
        <v>0_published</v>
      </c>
      <c r="AP872" s="0" t="str">
        <f aca="false">INDEX(lookup!$Z:$Z,MATCH($A872,lookup!$A:$A,0))</f>
        <v>1_VHB high</v>
      </c>
      <c r="AQ872" s="0" t="str">
        <f aca="false">INDEX(lookup!$W:$W,MATCH($A872,lookup!$A:$A,0))</f>
        <v>1_fin/acc/econ</v>
      </c>
      <c r="AS872" s="0" t="s">
        <v>91</v>
      </c>
      <c r="AT872" s="0" t="s">
        <v>111</v>
      </c>
      <c r="AU872" s="0" t="s">
        <v>93</v>
      </c>
      <c r="AV872" s="0" t="s">
        <v>2646</v>
      </c>
      <c r="AW872" s="0" t="s">
        <v>3218</v>
      </c>
      <c r="BA872" s="0" t="n">
        <v>2356</v>
      </c>
      <c r="BB872" s="0" t="s">
        <v>3219</v>
      </c>
      <c r="BC872" s="0" t="s">
        <v>358</v>
      </c>
      <c r="BD872" s="0" t="s">
        <v>3164</v>
      </c>
      <c r="BE872" s="0" t="s">
        <v>98</v>
      </c>
      <c r="BI872" s="0" t="s">
        <v>316</v>
      </c>
      <c r="BJ872" s="0" t="s">
        <v>3220</v>
      </c>
      <c r="BK872" s="0" t="s">
        <v>1546</v>
      </c>
      <c r="BL872" s="0" t="s">
        <v>3221</v>
      </c>
      <c r="BM872" s="0" t="s">
        <v>3167</v>
      </c>
      <c r="BN872" s="0" t="s">
        <v>3150</v>
      </c>
      <c r="BO872" s="0" t="s">
        <v>105</v>
      </c>
      <c r="BP872" s="0" t="s">
        <v>3146</v>
      </c>
      <c r="BQ872" s="0" t="s">
        <v>127</v>
      </c>
      <c r="BT872" s="0" t="n">
        <v>0</v>
      </c>
      <c r="BU872" s="0" t="s">
        <v>3151</v>
      </c>
      <c r="BW872" s="0" t="n">
        <v>2009</v>
      </c>
      <c r="BX872" s="0" t="n">
        <v>2018</v>
      </c>
      <c r="BY872" s="0" t="s">
        <v>1526</v>
      </c>
      <c r="BZ872" s="0" t="n">
        <v>2013.5</v>
      </c>
      <c r="CA872" s="0" t="n">
        <v>0.3</v>
      </c>
      <c r="CB872" s="0" t="n">
        <v>0</v>
      </c>
      <c r="CC872" s="0" t="n">
        <v>1</v>
      </c>
      <c r="CD872" s="0" t="n">
        <v>0.00515051249946646</v>
      </c>
      <c r="CE872" s="0" t="n">
        <v>1</v>
      </c>
    </row>
    <row r="873" customFormat="false" ht="15" hidden="false" customHeight="false" outlineLevel="0" collapsed="false">
      <c r="A873" s="0" t="s">
        <v>3146</v>
      </c>
      <c r="B873" s="0" t="n">
        <v>2178</v>
      </c>
      <c r="C873" s="0" t="n">
        <v>-0.023792288101373</v>
      </c>
      <c r="D873" s="0" t="n">
        <v>2356</v>
      </c>
      <c r="E873" s="0" t="n">
        <f aca="false">IF(ISNUMBER($BA873),$BA873,IF(AND(ISNUMBER($D873),ISNUMBER($BW873),ISNUMBER($BX873)),$D873*($BX873-$BW873+1),""))</f>
        <v>2356</v>
      </c>
      <c r="H873" s="0" t="s">
        <v>118</v>
      </c>
      <c r="I873" s="0" t="s">
        <v>344</v>
      </c>
      <c r="J873" s="0" t="n">
        <f aca="false">IF($BW873&lt;&gt;"",$BW873,"")</f>
        <v>2009</v>
      </c>
      <c r="K873" s="0" t="n">
        <f aca="false">IF($BX873&lt;&gt;"",$BX873,"")</f>
        <v>2018</v>
      </c>
      <c r="L873" s="0" t="n">
        <f aca="false">IF(AND(ISNUMBER($BW873),ISNUMBER($BX873)),($BW873+$BX873)/2,"")</f>
        <v>2013.5</v>
      </c>
      <c r="M873" s="0" t="n">
        <f aca="false">IF($L873&lt;&gt;"",$L873,"")</f>
        <v>2013.5</v>
      </c>
      <c r="N873" s="0" t="n">
        <f aca="false">IF(AND(ISNUMBER($BW873),ISNUMBER($BX873)),MIN(1,MAX(0,($BX873-2016+1)/($BX873-$BW873+1))),"")</f>
        <v>0.3</v>
      </c>
      <c r="O873" s="0" t="n">
        <f aca="false">IF(AND(ISNUMBER($BW873),ISNUMBER($BX873)),MIN(1,MAX(0,($BX873-2017+1)/($BX873-$BW873+1))),"")</f>
        <v>0.2</v>
      </c>
      <c r="P873" s="0" t="n">
        <f aca="false">IF(AND(ISNUMBER($BW873),ISNUMBER($BX873)),MIN(1,MAX(0,($BX873-2018+1)/($BX873-$BW873+1))),"")</f>
        <v>0.1</v>
      </c>
      <c r="Q873" s="0" t="n">
        <f aca="false">IF(AND(ISNUMBER($BW873),ISNUMBER($BX873)),MIN(1,MAX(0,($BX873-2019+1)/($BX873-$BW873+1))),"")</f>
        <v>0</v>
      </c>
      <c r="R873" s="0" t="n">
        <f aca="false">IF(AND(ISNUMBER($BW873),ISNUMBER($BX873)),MIN(1,MAX(0,($BX873-2016+1)/($BX873-$BW873+1))),"")</f>
        <v>0.3</v>
      </c>
      <c r="S873" s="0" t="n">
        <f aca="false">IF($L873&lt;&gt;"",IF($L873&gt;=2015.5,1,0),"")</f>
        <v>0</v>
      </c>
      <c r="T873" s="0" t="n">
        <f aca="false">IF($L873&lt;&gt;"",IF($L873&gt;=2016,1,0),"")</f>
        <v>0</v>
      </c>
      <c r="U873" s="0" t="n">
        <f aca="false">IF(ISNUMBER($BX873),IF($BX873&gt;=2016,1,0),"")</f>
        <v>1</v>
      </c>
      <c r="V873" s="0" t="n">
        <f aca="false">IF(ISNUMBER($BW873),IF($BW873&gt;=2016,1,0),"")</f>
        <v>0</v>
      </c>
      <c r="W873" s="0" t="str">
        <f aca="false">IF(AND(ISNUMBER($BW873),ISNUMBER($BX873)),IF($BW873&gt;=2016,"post-only",IF($BX873&lt;2016,"pre-only","mixed")),"")</f>
        <v>mixed</v>
      </c>
      <c r="X873" s="0" t="n">
        <f aca="false">IF(AND(ISNUMBER($BW873),ISNUMBER($BX873)),MIN(1,MAX(0,($BX873-2017+1)/($BX873-$BW873+1))),"")</f>
        <v>0.2</v>
      </c>
      <c r="Y873" s="0" t="n">
        <f aca="false">IF(AND(ISNUMBER($BW873),ISNUMBER($BX873)),MIN(1,MAX(0,($BX873-2018+1)/($BX873-$BW873+1))),"")</f>
        <v>0.1</v>
      </c>
      <c r="Z873" s="0" t="n">
        <f aca="false">IF(AND(ISNUMBER($BW873),ISNUMBER($BX873)),MIN(1,MAX(0,($BX873-2019+1)/($BX873-$BW873+1))),"")</f>
        <v>0</v>
      </c>
      <c r="AA873" s="0" t="n">
        <f aca="false">IF(ISNUMBER($BX873),IF($BX873&gt;=2017,1,0),"")</f>
        <v>1</v>
      </c>
      <c r="AB873" s="0" t="n">
        <f aca="false">IF(ISNUMBER($BX873),IF($BX873&gt;=2018,1,0),"")</f>
        <v>1</v>
      </c>
      <c r="AC873" s="0" t="n">
        <f aca="false">IF(ISNUMBER($BX873),IF($BX873&gt;=2019,1,0),"")</f>
        <v>0</v>
      </c>
      <c r="AD873" s="0" t="n">
        <f aca="false">IF($L873&lt;&gt;"",IF($L873&gt;2013,1,0),"")</f>
        <v>1</v>
      </c>
      <c r="AE873" s="0" t="n">
        <f aca="false">IF($L873&lt;&gt;"",1+IF($L873&gt;2011,1,0)+IF($L873&gt;2014,1,0),"")</f>
        <v>2</v>
      </c>
      <c r="AF873" s="0" t="s">
        <v>761</v>
      </c>
      <c r="AG873" s="0" t="s">
        <v>88</v>
      </c>
      <c r="AH873" s="0" t="s">
        <v>90</v>
      </c>
      <c r="AI873" s="0" t="s">
        <v>334</v>
      </c>
      <c r="AJ873" s="0" t="s">
        <v>334</v>
      </c>
      <c r="AK873" s="0" t="str">
        <f aca="false">IF(AND($CF873&lt;&gt;"",IFERROR(INDEX(subsample_country_map!$B:$B,MATCH($CF873,subsample_country_map!$A:$A,0)),"")&lt;&gt;""),INDEX(subsample_country_map!$B:$B,MATCH($CF873,subsample_country_map!$A:$A,0)),INDEX(lookup!$AA:$AA,MATCH($A873,lookup!$A:$A,0)))</f>
        <v>1_US</v>
      </c>
      <c r="AL873" s="0" t="str">
        <f aca="false">IF(AND($CF873&lt;&gt;"",IFERROR(INDEX(subsample_country_map!$C:$C,MATCH($CF873,subsample_country_map!$A:$A,0)),"")&lt;&gt;""),INDEX(subsample_country_map!$C:$C,MATCH($CF873,subsample_country_map!$A:$A,0)),INDEX(lookup!$AB:$AB,MATCH($A873,lookup!$A:$A,0)))</f>
        <v>1_developed</v>
      </c>
      <c r="AM873" s="0" t="str">
        <f aca="false">IF(AND($CF873&lt;&gt;"",IFERROR(INDEX(subsample_country_map!$D:$D,MATCH($CF873,subsample_country_map!$A:$A,0)),"")&lt;&gt;""),INDEX(subsample_country_map!$D:$D,MATCH($CF873,subsample_country_map!$A:$A,0)),INDEX(lookup!$AC:$AC,MATCH($A873,lookup!$A:$A,0)))</f>
        <v>1_western</v>
      </c>
      <c r="AN873" s="0" t="str">
        <f aca="false">IF(AND($CF873&lt;&gt;"",IFERROR(INDEX(subsample_country_map!$E:$E,MATCH($CF873,subsample_country_map!$A:$A,0)),"")&lt;&gt;""),INDEX(subsample_country_map!$E:$E,MATCH($CF873,subsample_country_map!$A:$A,0)),INDEX(lookup!$AD:$AD,MATCH($A873,lookup!$A:$A,0)))</f>
        <v>1_common law</v>
      </c>
      <c r="AO873" s="0" t="str">
        <f aca="false">INDEX(lookup!$Y:$Y,MATCH($A873,lookup!$A:$A,0))</f>
        <v>0_published</v>
      </c>
      <c r="AP873" s="0" t="str">
        <f aca="false">INDEX(lookup!$Z:$Z,MATCH($A873,lookup!$A:$A,0))</f>
        <v>1_VHB high</v>
      </c>
      <c r="AQ873" s="0" t="str">
        <f aca="false">INDEX(lookup!$W:$W,MATCH($A873,lookup!$A:$A,0))</f>
        <v>1_fin/acc/econ</v>
      </c>
      <c r="AS873" s="0" t="s">
        <v>91</v>
      </c>
      <c r="AT873" s="0" t="s">
        <v>111</v>
      </c>
      <c r="AU873" s="0" t="s">
        <v>93</v>
      </c>
      <c r="AV873" s="0" t="s">
        <v>3222</v>
      </c>
      <c r="AW873" s="0" t="s">
        <v>1494</v>
      </c>
      <c r="BA873" s="0" t="n">
        <v>2356</v>
      </c>
      <c r="BB873" s="0" t="s">
        <v>3223</v>
      </c>
      <c r="BC873" s="0" t="s">
        <v>358</v>
      </c>
      <c r="BD873" s="0" t="s">
        <v>3164</v>
      </c>
      <c r="BE873" s="0" t="s">
        <v>98</v>
      </c>
      <c r="BI873" s="0" t="s">
        <v>316</v>
      </c>
      <c r="BJ873" s="0" t="s">
        <v>3224</v>
      </c>
      <c r="BK873" s="0" t="s">
        <v>1546</v>
      </c>
      <c r="BL873" s="0" t="s">
        <v>3225</v>
      </c>
      <c r="BM873" s="0" t="s">
        <v>3167</v>
      </c>
      <c r="BN873" s="0" t="s">
        <v>3159</v>
      </c>
      <c r="BO873" s="0" t="s">
        <v>105</v>
      </c>
      <c r="BP873" s="0" t="s">
        <v>3146</v>
      </c>
      <c r="BQ873" s="0" t="s">
        <v>127</v>
      </c>
      <c r="BT873" s="0" t="n">
        <v>0</v>
      </c>
      <c r="BU873" s="0" t="s">
        <v>3151</v>
      </c>
      <c r="BW873" s="0" t="n">
        <v>2009</v>
      </c>
      <c r="BX873" s="0" t="n">
        <v>2018</v>
      </c>
      <c r="BY873" s="0" t="s">
        <v>1526</v>
      </c>
      <c r="BZ873" s="0" t="n">
        <v>2013.5</v>
      </c>
      <c r="CA873" s="0" t="n">
        <v>0.3</v>
      </c>
      <c r="CB873" s="0" t="n">
        <v>0</v>
      </c>
      <c r="CC873" s="0" t="n">
        <v>1</v>
      </c>
      <c r="CD873" s="0" t="n">
        <v>-0.0237967790172041</v>
      </c>
      <c r="CE873" s="0" t="n">
        <v>1</v>
      </c>
    </row>
    <row r="874" customFormat="false" ht="15" hidden="false" customHeight="false" outlineLevel="0" collapsed="false">
      <c r="A874" s="0" t="s">
        <v>3146</v>
      </c>
      <c r="B874" s="0" t="n">
        <v>2179</v>
      </c>
      <c r="C874" s="0" t="n">
        <v>-0.0250090609357647</v>
      </c>
      <c r="D874" s="0" t="n">
        <v>2356</v>
      </c>
      <c r="E874" s="0" t="n">
        <f aca="false">IF(ISNUMBER($BA874),$BA874,IF(AND(ISNUMBER($D874),ISNUMBER($BW874),ISNUMBER($BX874)),$D874*($BX874-$BW874+1),""))</f>
        <v>2356</v>
      </c>
      <c r="H874" s="0" t="s">
        <v>118</v>
      </c>
      <c r="I874" s="0" t="s">
        <v>344</v>
      </c>
      <c r="J874" s="0" t="n">
        <f aca="false">IF($BW874&lt;&gt;"",$BW874,"")</f>
        <v>2009</v>
      </c>
      <c r="K874" s="0" t="n">
        <f aca="false">IF($BX874&lt;&gt;"",$BX874,"")</f>
        <v>2018</v>
      </c>
      <c r="L874" s="0" t="n">
        <f aca="false">IF(AND(ISNUMBER($BW874),ISNUMBER($BX874)),($BW874+$BX874)/2,"")</f>
        <v>2013.5</v>
      </c>
      <c r="M874" s="0" t="n">
        <f aca="false">IF($L874&lt;&gt;"",$L874,"")</f>
        <v>2013.5</v>
      </c>
      <c r="N874" s="0" t="n">
        <f aca="false">IF(AND(ISNUMBER($BW874),ISNUMBER($BX874)),MIN(1,MAX(0,($BX874-2016+1)/($BX874-$BW874+1))),"")</f>
        <v>0.3</v>
      </c>
      <c r="O874" s="0" t="n">
        <f aca="false">IF(AND(ISNUMBER($BW874),ISNUMBER($BX874)),MIN(1,MAX(0,($BX874-2017+1)/($BX874-$BW874+1))),"")</f>
        <v>0.2</v>
      </c>
      <c r="P874" s="0" t="n">
        <f aca="false">IF(AND(ISNUMBER($BW874),ISNUMBER($BX874)),MIN(1,MAX(0,($BX874-2018+1)/($BX874-$BW874+1))),"")</f>
        <v>0.1</v>
      </c>
      <c r="Q874" s="0" t="n">
        <f aca="false">IF(AND(ISNUMBER($BW874),ISNUMBER($BX874)),MIN(1,MAX(0,($BX874-2019+1)/($BX874-$BW874+1))),"")</f>
        <v>0</v>
      </c>
      <c r="R874" s="0" t="n">
        <f aca="false">IF(AND(ISNUMBER($BW874),ISNUMBER($BX874)),MIN(1,MAX(0,($BX874-2016+1)/($BX874-$BW874+1))),"")</f>
        <v>0.3</v>
      </c>
      <c r="S874" s="0" t="n">
        <f aca="false">IF($L874&lt;&gt;"",IF($L874&gt;=2015.5,1,0),"")</f>
        <v>0</v>
      </c>
      <c r="T874" s="0" t="n">
        <f aca="false">IF($L874&lt;&gt;"",IF($L874&gt;=2016,1,0),"")</f>
        <v>0</v>
      </c>
      <c r="U874" s="0" t="n">
        <f aca="false">IF(ISNUMBER($BX874),IF($BX874&gt;=2016,1,0),"")</f>
        <v>1</v>
      </c>
      <c r="V874" s="0" t="n">
        <f aca="false">IF(ISNUMBER($BW874),IF($BW874&gt;=2016,1,0),"")</f>
        <v>0</v>
      </c>
      <c r="W874" s="0" t="str">
        <f aca="false">IF(AND(ISNUMBER($BW874),ISNUMBER($BX874)),IF($BW874&gt;=2016,"post-only",IF($BX874&lt;2016,"pre-only","mixed")),"")</f>
        <v>mixed</v>
      </c>
      <c r="X874" s="0" t="n">
        <f aca="false">IF(AND(ISNUMBER($BW874),ISNUMBER($BX874)),MIN(1,MAX(0,($BX874-2017+1)/($BX874-$BW874+1))),"")</f>
        <v>0.2</v>
      </c>
      <c r="Y874" s="0" t="n">
        <f aca="false">IF(AND(ISNUMBER($BW874),ISNUMBER($BX874)),MIN(1,MAX(0,($BX874-2018+1)/($BX874-$BW874+1))),"")</f>
        <v>0.1</v>
      </c>
      <c r="Z874" s="0" t="n">
        <f aca="false">IF(AND(ISNUMBER($BW874),ISNUMBER($BX874)),MIN(1,MAX(0,($BX874-2019+1)/($BX874-$BW874+1))),"")</f>
        <v>0</v>
      </c>
      <c r="AA874" s="0" t="n">
        <f aca="false">IF(ISNUMBER($BX874),IF($BX874&gt;=2017,1,0),"")</f>
        <v>1</v>
      </c>
      <c r="AB874" s="0" t="n">
        <f aca="false">IF(ISNUMBER($BX874),IF($BX874&gt;=2018,1,0),"")</f>
        <v>1</v>
      </c>
      <c r="AC874" s="0" t="n">
        <f aca="false">IF(ISNUMBER($BX874),IF($BX874&gt;=2019,1,0),"")</f>
        <v>0</v>
      </c>
      <c r="AD874" s="0" t="n">
        <f aca="false">IF($L874&lt;&gt;"",IF($L874&gt;2013,1,0),"")</f>
        <v>1</v>
      </c>
      <c r="AE874" s="0" t="n">
        <f aca="false">IF($L874&lt;&gt;"",1+IF($L874&gt;2011,1,0)+IF($L874&gt;2014,1,0),"")</f>
        <v>2</v>
      </c>
      <c r="AF874" s="0" t="s">
        <v>761</v>
      </c>
      <c r="AG874" s="0" t="s">
        <v>88</v>
      </c>
      <c r="AH874" s="0" t="s">
        <v>90</v>
      </c>
      <c r="AI874" s="0" t="s">
        <v>334</v>
      </c>
      <c r="AJ874" s="0" t="s">
        <v>334</v>
      </c>
      <c r="AK874" s="0" t="str">
        <f aca="false">IF(AND($CF874&lt;&gt;"",IFERROR(INDEX(subsample_country_map!$B:$B,MATCH($CF874,subsample_country_map!$A:$A,0)),"")&lt;&gt;""),INDEX(subsample_country_map!$B:$B,MATCH($CF874,subsample_country_map!$A:$A,0)),INDEX(lookup!$AA:$AA,MATCH($A874,lookup!$A:$A,0)))</f>
        <v>1_US</v>
      </c>
      <c r="AL874" s="0" t="str">
        <f aca="false">IF(AND($CF874&lt;&gt;"",IFERROR(INDEX(subsample_country_map!$C:$C,MATCH($CF874,subsample_country_map!$A:$A,0)),"")&lt;&gt;""),INDEX(subsample_country_map!$C:$C,MATCH($CF874,subsample_country_map!$A:$A,0)),INDEX(lookup!$AB:$AB,MATCH($A874,lookup!$A:$A,0)))</f>
        <v>1_developed</v>
      </c>
      <c r="AM874" s="0" t="str">
        <f aca="false">IF(AND($CF874&lt;&gt;"",IFERROR(INDEX(subsample_country_map!$D:$D,MATCH($CF874,subsample_country_map!$A:$A,0)),"")&lt;&gt;""),INDEX(subsample_country_map!$D:$D,MATCH($CF874,subsample_country_map!$A:$A,0)),INDEX(lookup!$AC:$AC,MATCH($A874,lookup!$A:$A,0)))</f>
        <v>1_western</v>
      </c>
      <c r="AN874" s="0" t="str">
        <f aca="false">IF(AND($CF874&lt;&gt;"",IFERROR(INDEX(subsample_country_map!$E:$E,MATCH($CF874,subsample_country_map!$A:$A,0)),"")&lt;&gt;""),INDEX(subsample_country_map!$E:$E,MATCH($CF874,subsample_country_map!$A:$A,0)),INDEX(lookup!$AD:$AD,MATCH($A874,lookup!$A:$A,0)))</f>
        <v>1_common law</v>
      </c>
      <c r="AO874" s="0" t="str">
        <f aca="false">INDEX(lookup!$Y:$Y,MATCH($A874,lookup!$A:$A,0))</f>
        <v>0_published</v>
      </c>
      <c r="AP874" s="0" t="str">
        <f aca="false">INDEX(lookup!$Z:$Z,MATCH($A874,lookup!$A:$A,0))</f>
        <v>1_VHB high</v>
      </c>
      <c r="AQ874" s="0" t="str">
        <f aca="false">INDEX(lookup!$W:$W,MATCH($A874,lookup!$A:$A,0))</f>
        <v>1_fin/acc/econ</v>
      </c>
      <c r="AS874" s="0" t="s">
        <v>91</v>
      </c>
      <c r="AT874" s="0" t="s">
        <v>111</v>
      </c>
      <c r="AU874" s="0" t="s">
        <v>93</v>
      </c>
      <c r="AV874" s="0" t="s">
        <v>2467</v>
      </c>
      <c r="AW874" s="0" t="s">
        <v>2433</v>
      </c>
      <c r="BA874" s="0" t="n">
        <v>2356</v>
      </c>
      <c r="BB874" s="0" t="s">
        <v>3226</v>
      </c>
      <c r="BC874" s="0" t="s">
        <v>358</v>
      </c>
      <c r="BD874" s="0" t="s">
        <v>3164</v>
      </c>
      <c r="BE874" s="0" t="s">
        <v>98</v>
      </c>
      <c r="BI874" s="0" t="s">
        <v>316</v>
      </c>
      <c r="BJ874" s="0" t="s">
        <v>3227</v>
      </c>
      <c r="BK874" s="0" t="s">
        <v>1546</v>
      </c>
      <c r="BL874" s="0" t="s">
        <v>3228</v>
      </c>
      <c r="BM874" s="0" t="s">
        <v>3167</v>
      </c>
      <c r="BN874" s="0" t="s">
        <v>3162</v>
      </c>
      <c r="BO874" s="0" t="s">
        <v>105</v>
      </c>
      <c r="BP874" s="0" t="s">
        <v>3146</v>
      </c>
      <c r="BQ874" s="0" t="s">
        <v>127</v>
      </c>
      <c r="BT874" s="0" t="n">
        <v>0</v>
      </c>
      <c r="BU874" s="0" t="s">
        <v>3151</v>
      </c>
      <c r="BW874" s="0" t="n">
        <v>2009</v>
      </c>
      <c r="BX874" s="0" t="n">
        <v>2018</v>
      </c>
      <c r="BY874" s="0" t="s">
        <v>1526</v>
      </c>
      <c r="BZ874" s="0" t="n">
        <v>2013.5</v>
      </c>
      <c r="CA874" s="0" t="n">
        <v>0.3</v>
      </c>
      <c r="CB874" s="0" t="n">
        <v>0</v>
      </c>
      <c r="CC874" s="0" t="n">
        <v>1</v>
      </c>
      <c r="CD874" s="0" t="n">
        <v>-0.0250142768917772</v>
      </c>
      <c r="CE874" s="0" t="n">
        <v>1</v>
      </c>
    </row>
    <row r="875" customFormat="false" ht="15" hidden="false" customHeight="false" outlineLevel="0" collapsed="false">
      <c r="A875" s="0" t="s">
        <v>3146</v>
      </c>
      <c r="B875" s="0" t="n">
        <v>2180</v>
      </c>
      <c r="C875" s="0" t="n">
        <v>0.0108034829561346</v>
      </c>
      <c r="D875" s="0" t="n">
        <v>2332</v>
      </c>
      <c r="E875" s="0" t="n">
        <f aca="false">IF(ISNUMBER($BA875),$BA875,IF(AND(ISNUMBER($D875),ISNUMBER($BW875),ISNUMBER($BX875)),$D875*($BX875-$BW875+1),""))</f>
        <v>2332</v>
      </c>
      <c r="H875" s="0" t="s">
        <v>118</v>
      </c>
      <c r="I875" s="0" t="s">
        <v>344</v>
      </c>
      <c r="J875" s="0" t="n">
        <f aca="false">IF($BW875&lt;&gt;"",$BW875,"")</f>
        <v>2009</v>
      </c>
      <c r="K875" s="0" t="n">
        <f aca="false">IF($BX875&lt;&gt;"",$BX875,"")</f>
        <v>2018</v>
      </c>
      <c r="L875" s="0" t="n">
        <f aca="false">IF(AND(ISNUMBER($BW875),ISNUMBER($BX875)),($BW875+$BX875)/2,"")</f>
        <v>2013.5</v>
      </c>
      <c r="M875" s="0" t="n">
        <f aca="false">IF($L875&lt;&gt;"",$L875,"")</f>
        <v>2013.5</v>
      </c>
      <c r="N875" s="0" t="n">
        <f aca="false">IF(AND(ISNUMBER($BW875),ISNUMBER($BX875)),MIN(1,MAX(0,($BX875-2016+1)/($BX875-$BW875+1))),"")</f>
        <v>0.3</v>
      </c>
      <c r="O875" s="0" t="n">
        <f aca="false">IF(AND(ISNUMBER($BW875),ISNUMBER($BX875)),MIN(1,MAX(0,($BX875-2017+1)/($BX875-$BW875+1))),"")</f>
        <v>0.2</v>
      </c>
      <c r="P875" s="0" t="n">
        <f aca="false">IF(AND(ISNUMBER($BW875),ISNUMBER($BX875)),MIN(1,MAX(0,($BX875-2018+1)/($BX875-$BW875+1))),"")</f>
        <v>0.1</v>
      </c>
      <c r="Q875" s="0" t="n">
        <f aca="false">IF(AND(ISNUMBER($BW875),ISNUMBER($BX875)),MIN(1,MAX(0,($BX875-2019+1)/($BX875-$BW875+1))),"")</f>
        <v>0</v>
      </c>
      <c r="R875" s="0" t="n">
        <f aca="false">IF(AND(ISNUMBER($BW875),ISNUMBER($BX875)),MIN(1,MAX(0,($BX875-2016+1)/($BX875-$BW875+1))),"")</f>
        <v>0.3</v>
      </c>
      <c r="S875" s="0" t="n">
        <f aca="false">IF($L875&lt;&gt;"",IF($L875&gt;=2015.5,1,0),"")</f>
        <v>0</v>
      </c>
      <c r="T875" s="0" t="n">
        <f aca="false">IF($L875&lt;&gt;"",IF($L875&gt;=2016,1,0),"")</f>
        <v>0</v>
      </c>
      <c r="U875" s="0" t="n">
        <f aca="false">IF(ISNUMBER($BX875),IF($BX875&gt;=2016,1,0),"")</f>
        <v>1</v>
      </c>
      <c r="V875" s="0" t="n">
        <f aca="false">IF(ISNUMBER($BW875),IF($BW875&gt;=2016,1,0),"")</f>
        <v>0</v>
      </c>
      <c r="W875" s="0" t="str">
        <f aca="false">IF(AND(ISNUMBER($BW875),ISNUMBER($BX875)),IF($BW875&gt;=2016,"post-only",IF($BX875&lt;2016,"pre-only","mixed")),"")</f>
        <v>mixed</v>
      </c>
      <c r="X875" s="0" t="n">
        <f aca="false">IF(AND(ISNUMBER($BW875),ISNUMBER($BX875)),MIN(1,MAX(0,($BX875-2017+1)/($BX875-$BW875+1))),"")</f>
        <v>0.2</v>
      </c>
      <c r="Y875" s="0" t="n">
        <f aca="false">IF(AND(ISNUMBER($BW875),ISNUMBER($BX875)),MIN(1,MAX(0,($BX875-2018+1)/($BX875-$BW875+1))),"")</f>
        <v>0.1</v>
      </c>
      <c r="Z875" s="0" t="n">
        <f aca="false">IF(AND(ISNUMBER($BW875),ISNUMBER($BX875)),MIN(1,MAX(0,($BX875-2019+1)/($BX875-$BW875+1))),"")</f>
        <v>0</v>
      </c>
      <c r="AA875" s="0" t="n">
        <f aca="false">IF(ISNUMBER($BX875),IF($BX875&gt;=2017,1,0),"")</f>
        <v>1</v>
      </c>
      <c r="AB875" s="0" t="n">
        <f aca="false">IF(ISNUMBER($BX875),IF($BX875&gt;=2018,1,0),"")</f>
        <v>1</v>
      </c>
      <c r="AC875" s="0" t="n">
        <f aca="false">IF(ISNUMBER($BX875),IF($BX875&gt;=2019,1,0),"")</f>
        <v>0</v>
      </c>
      <c r="AD875" s="0" t="n">
        <f aca="false">IF($L875&lt;&gt;"",IF($L875&gt;2013,1,0),"")</f>
        <v>1</v>
      </c>
      <c r="AE875" s="0" t="n">
        <f aca="false">IF($L875&lt;&gt;"",1+IF($L875&gt;2011,1,0)+IF($L875&gt;2014,1,0),"")</f>
        <v>2</v>
      </c>
      <c r="AF875" s="0" t="s">
        <v>761</v>
      </c>
      <c r="AG875" s="0" t="s">
        <v>88</v>
      </c>
      <c r="AH875" s="0" t="s">
        <v>90</v>
      </c>
      <c r="AI875" s="0" t="s">
        <v>334</v>
      </c>
      <c r="AJ875" s="0" t="s">
        <v>334</v>
      </c>
      <c r="AK875" s="0" t="str">
        <f aca="false">IF(AND($CF875&lt;&gt;"",IFERROR(INDEX(subsample_country_map!$B:$B,MATCH($CF875,subsample_country_map!$A:$A,0)),"")&lt;&gt;""),INDEX(subsample_country_map!$B:$B,MATCH($CF875,subsample_country_map!$A:$A,0)),INDEX(lookup!$AA:$AA,MATCH($A875,lookup!$A:$A,0)))</f>
        <v>1_US</v>
      </c>
      <c r="AL875" s="0" t="str">
        <f aca="false">IF(AND($CF875&lt;&gt;"",IFERROR(INDEX(subsample_country_map!$C:$C,MATCH($CF875,subsample_country_map!$A:$A,0)),"")&lt;&gt;""),INDEX(subsample_country_map!$C:$C,MATCH($CF875,subsample_country_map!$A:$A,0)),INDEX(lookup!$AB:$AB,MATCH($A875,lookup!$A:$A,0)))</f>
        <v>1_developed</v>
      </c>
      <c r="AM875" s="0" t="str">
        <f aca="false">IF(AND($CF875&lt;&gt;"",IFERROR(INDEX(subsample_country_map!$D:$D,MATCH($CF875,subsample_country_map!$A:$A,0)),"")&lt;&gt;""),INDEX(subsample_country_map!$D:$D,MATCH($CF875,subsample_country_map!$A:$A,0)),INDEX(lookup!$AC:$AC,MATCH($A875,lookup!$A:$A,0)))</f>
        <v>1_western</v>
      </c>
      <c r="AN875" s="0" t="str">
        <f aca="false">IF(AND($CF875&lt;&gt;"",IFERROR(INDEX(subsample_country_map!$E:$E,MATCH($CF875,subsample_country_map!$A:$A,0)),"")&lt;&gt;""),INDEX(subsample_country_map!$E:$E,MATCH($CF875,subsample_country_map!$A:$A,0)),INDEX(lookup!$AD:$AD,MATCH($A875,lookup!$A:$A,0)))</f>
        <v>1_common law</v>
      </c>
      <c r="AO875" s="0" t="str">
        <f aca="false">INDEX(lookup!$Y:$Y,MATCH($A875,lookup!$A:$A,0))</f>
        <v>0_published</v>
      </c>
      <c r="AP875" s="0" t="str">
        <f aca="false">INDEX(lookup!$Z:$Z,MATCH($A875,lookup!$A:$A,0))</f>
        <v>1_VHB high</v>
      </c>
      <c r="AQ875" s="0" t="str">
        <f aca="false">INDEX(lookup!$W:$W,MATCH($A875,lookup!$A:$A,0))</f>
        <v>1_fin/acc/econ</v>
      </c>
      <c r="AS875" s="0" t="s">
        <v>91</v>
      </c>
      <c r="AT875" s="0" t="s">
        <v>397</v>
      </c>
      <c r="AU875" s="0" t="s">
        <v>93</v>
      </c>
      <c r="AV875" s="0" t="s">
        <v>136</v>
      </c>
      <c r="AW875" s="0" t="s">
        <v>2429</v>
      </c>
      <c r="BA875" s="0" t="n">
        <v>2332</v>
      </c>
      <c r="BB875" s="0" t="s">
        <v>3219</v>
      </c>
      <c r="BC875" s="0" t="s">
        <v>358</v>
      </c>
      <c r="BD875" s="0" t="s">
        <v>3164</v>
      </c>
      <c r="BE875" s="0" t="s">
        <v>98</v>
      </c>
      <c r="BI875" s="0" t="s">
        <v>316</v>
      </c>
      <c r="BJ875" s="0" t="s">
        <v>3229</v>
      </c>
      <c r="BK875" s="0" t="s">
        <v>1546</v>
      </c>
      <c r="BL875" s="0" t="s">
        <v>3230</v>
      </c>
      <c r="BM875" s="0" t="s">
        <v>3179</v>
      </c>
      <c r="BN875" s="0" t="s">
        <v>3150</v>
      </c>
      <c r="BO875" s="0" t="s">
        <v>105</v>
      </c>
      <c r="BP875" s="0" t="s">
        <v>3146</v>
      </c>
      <c r="BQ875" s="0" t="s">
        <v>127</v>
      </c>
      <c r="BT875" s="0" t="n">
        <v>0</v>
      </c>
      <c r="BU875" s="0" t="s">
        <v>3151</v>
      </c>
      <c r="BW875" s="0" t="n">
        <v>2009</v>
      </c>
      <c r="BX875" s="0" t="n">
        <v>2018</v>
      </c>
      <c r="BY875" s="0" t="s">
        <v>1526</v>
      </c>
      <c r="BZ875" s="0" t="n">
        <v>2013.5</v>
      </c>
      <c r="CA875" s="0" t="n">
        <v>0.3</v>
      </c>
      <c r="CB875" s="0" t="n">
        <v>0</v>
      </c>
      <c r="CC875" s="0" t="n">
        <v>1</v>
      </c>
      <c r="CD875" s="0" t="n">
        <v>0.0108039032959541</v>
      </c>
      <c r="CE875" s="0" t="n">
        <v>1</v>
      </c>
    </row>
    <row r="876" customFormat="false" ht="15" hidden="false" customHeight="false" outlineLevel="0" collapsed="false">
      <c r="A876" s="0" t="s">
        <v>3146</v>
      </c>
      <c r="B876" s="0" t="n">
        <v>2181</v>
      </c>
      <c r="C876" s="0" t="n">
        <v>-0.018725935080912</v>
      </c>
      <c r="D876" s="0" t="n">
        <v>2356</v>
      </c>
      <c r="E876" s="0" t="n">
        <f aca="false">IF(ISNUMBER($BA876),$BA876,IF(AND(ISNUMBER($D876),ISNUMBER($BW876),ISNUMBER($BX876)),$D876*($BX876-$BW876+1),""))</f>
        <v>2356</v>
      </c>
      <c r="H876" s="0" t="s">
        <v>118</v>
      </c>
      <c r="I876" s="0" t="s">
        <v>344</v>
      </c>
      <c r="J876" s="0" t="n">
        <f aca="false">IF($BW876&lt;&gt;"",$BW876,"")</f>
        <v>2009</v>
      </c>
      <c r="K876" s="0" t="n">
        <f aca="false">IF($BX876&lt;&gt;"",$BX876,"")</f>
        <v>2018</v>
      </c>
      <c r="L876" s="0" t="n">
        <f aca="false">IF(AND(ISNUMBER($BW876),ISNUMBER($BX876)),($BW876+$BX876)/2,"")</f>
        <v>2013.5</v>
      </c>
      <c r="M876" s="0" t="n">
        <f aca="false">IF($L876&lt;&gt;"",$L876,"")</f>
        <v>2013.5</v>
      </c>
      <c r="N876" s="0" t="n">
        <f aca="false">IF(AND(ISNUMBER($BW876),ISNUMBER($BX876)),MIN(1,MAX(0,($BX876-2016+1)/($BX876-$BW876+1))),"")</f>
        <v>0.3</v>
      </c>
      <c r="O876" s="0" t="n">
        <f aca="false">IF(AND(ISNUMBER($BW876),ISNUMBER($BX876)),MIN(1,MAX(0,($BX876-2017+1)/($BX876-$BW876+1))),"")</f>
        <v>0.2</v>
      </c>
      <c r="P876" s="0" t="n">
        <f aca="false">IF(AND(ISNUMBER($BW876),ISNUMBER($BX876)),MIN(1,MAX(0,($BX876-2018+1)/($BX876-$BW876+1))),"")</f>
        <v>0.1</v>
      </c>
      <c r="Q876" s="0" t="n">
        <f aca="false">IF(AND(ISNUMBER($BW876),ISNUMBER($BX876)),MIN(1,MAX(0,($BX876-2019+1)/($BX876-$BW876+1))),"")</f>
        <v>0</v>
      </c>
      <c r="R876" s="0" t="n">
        <f aca="false">IF(AND(ISNUMBER($BW876),ISNUMBER($BX876)),MIN(1,MAX(0,($BX876-2016+1)/($BX876-$BW876+1))),"")</f>
        <v>0.3</v>
      </c>
      <c r="S876" s="0" t="n">
        <f aca="false">IF($L876&lt;&gt;"",IF($L876&gt;=2015.5,1,0),"")</f>
        <v>0</v>
      </c>
      <c r="T876" s="0" t="n">
        <f aca="false">IF($L876&lt;&gt;"",IF($L876&gt;=2016,1,0),"")</f>
        <v>0</v>
      </c>
      <c r="U876" s="0" t="n">
        <f aca="false">IF(ISNUMBER($BX876),IF($BX876&gt;=2016,1,0),"")</f>
        <v>1</v>
      </c>
      <c r="V876" s="0" t="n">
        <f aca="false">IF(ISNUMBER($BW876),IF($BW876&gt;=2016,1,0),"")</f>
        <v>0</v>
      </c>
      <c r="W876" s="0" t="str">
        <f aca="false">IF(AND(ISNUMBER($BW876),ISNUMBER($BX876)),IF($BW876&gt;=2016,"post-only",IF($BX876&lt;2016,"pre-only","mixed")),"")</f>
        <v>mixed</v>
      </c>
      <c r="X876" s="0" t="n">
        <f aca="false">IF(AND(ISNUMBER($BW876),ISNUMBER($BX876)),MIN(1,MAX(0,($BX876-2017+1)/($BX876-$BW876+1))),"")</f>
        <v>0.2</v>
      </c>
      <c r="Y876" s="0" t="n">
        <f aca="false">IF(AND(ISNUMBER($BW876),ISNUMBER($BX876)),MIN(1,MAX(0,($BX876-2018+1)/($BX876-$BW876+1))),"")</f>
        <v>0.1</v>
      </c>
      <c r="Z876" s="0" t="n">
        <f aca="false">IF(AND(ISNUMBER($BW876),ISNUMBER($BX876)),MIN(1,MAX(0,($BX876-2019+1)/($BX876-$BW876+1))),"")</f>
        <v>0</v>
      </c>
      <c r="AA876" s="0" t="n">
        <f aca="false">IF(ISNUMBER($BX876),IF($BX876&gt;=2017,1,0),"")</f>
        <v>1</v>
      </c>
      <c r="AB876" s="0" t="n">
        <f aca="false">IF(ISNUMBER($BX876),IF($BX876&gt;=2018,1,0),"")</f>
        <v>1</v>
      </c>
      <c r="AC876" s="0" t="n">
        <f aca="false">IF(ISNUMBER($BX876),IF($BX876&gt;=2019,1,0),"")</f>
        <v>0</v>
      </c>
      <c r="AD876" s="0" t="n">
        <f aca="false">IF($L876&lt;&gt;"",IF($L876&gt;2013,1,0),"")</f>
        <v>1</v>
      </c>
      <c r="AE876" s="0" t="n">
        <f aca="false">IF($L876&lt;&gt;"",1+IF($L876&gt;2011,1,0)+IF($L876&gt;2014,1,0),"")</f>
        <v>2</v>
      </c>
      <c r="AF876" s="0" t="s">
        <v>761</v>
      </c>
      <c r="AG876" s="0" t="s">
        <v>88</v>
      </c>
      <c r="AH876" s="0" t="s">
        <v>90</v>
      </c>
      <c r="AI876" s="0" t="s">
        <v>334</v>
      </c>
      <c r="AJ876" s="0" t="s">
        <v>334</v>
      </c>
      <c r="AK876" s="0" t="str">
        <f aca="false">IF(AND($CF876&lt;&gt;"",IFERROR(INDEX(subsample_country_map!$B:$B,MATCH($CF876,subsample_country_map!$A:$A,0)),"")&lt;&gt;""),INDEX(subsample_country_map!$B:$B,MATCH($CF876,subsample_country_map!$A:$A,0)),INDEX(lookup!$AA:$AA,MATCH($A876,lookup!$A:$A,0)))</f>
        <v>1_US</v>
      </c>
      <c r="AL876" s="0" t="str">
        <f aca="false">IF(AND($CF876&lt;&gt;"",IFERROR(INDEX(subsample_country_map!$C:$C,MATCH($CF876,subsample_country_map!$A:$A,0)),"")&lt;&gt;""),INDEX(subsample_country_map!$C:$C,MATCH($CF876,subsample_country_map!$A:$A,0)),INDEX(lookup!$AB:$AB,MATCH($A876,lookup!$A:$A,0)))</f>
        <v>1_developed</v>
      </c>
      <c r="AM876" s="0" t="str">
        <f aca="false">IF(AND($CF876&lt;&gt;"",IFERROR(INDEX(subsample_country_map!$D:$D,MATCH($CF876,subsample_country_map!$A:$A,0)),"")&lt;&gt;""),INDEX(subsample_country_map!$D:$D,MATCH($CF876,subsample_country_map!$A:$A,0)),INDEX(lookup!$AC:$AC,MATCH($A876,lookup!$A:$A,0)))</f>
        <v>1_western</v>
      </c>
      <c r="AN876" s="0" t="str">
        <f aca="false">IF(AND($CF876&lt;&gt;"",IFERROR(INDEX(subsample_country_map!$E:$E,MATCH($CF876,subsample_country_map!$A:$A,0)),"")&lt;&gt;""),INDEX(subsample_country_map!$E:$E,MATCH($CF876,subsample_country_map!$A:$A,0)),INDEX(lookup!$AD:$AD,MATCH($A876,lookup!$A:$A,0)))</f>
        <v>1_common law</v>
      </c>
      <c r="AO876" s="0" t="str">
        <f aca="false">INDEX(lookup!$Y:$Y,MATCH($A876,lookup!$A:$A,0))</f>
        <v>0_published</v>
      </c>
      <c r="AP876" s="0" t="str">
        <f aca="false">INDEX(lookup!$Z:$Z,MATCH($A876,lookup!$A:$A,0))</f>
        <v>1_VHB high</v>
      </c>
      <c r="AQ876" s="0" t="str">
        <f aca="false">INDEX(lookup!$W:$W,MATCH($A876,lookup!$A:$A,0))</f>
        <v>1_fin/acc/econ</v>
      </c>
      <c r="AS876" s="0" t="s">
        <v>91</v>
      </c>
      <c r="AT876" s="0" t="s">
        <v>397</v>
      </c>
      <c r="AU876" s="0" t="s">
        <v>93</v>
      </c>
      <c r="AV876" s="0" t="s">
        <v>1676</v>
      </c>
      <c r="AW876" s="0" t="s">
        <v>2669</v>
      </c>
      <c r="BA876" s="0" t="n">
        <v>2356</v>
      </c>
      <c r="BB876" s="0" t="s">
        <v>3219</v>
      </c>
      <c r="BC876" s="0" t="s">
        <v>358</v>
      </c>
      <c r="BD876" s="0" t="s">
        <v>3164</v>
      </c>
      <c r="BE876" s="0" t="s">
        <v>98</v>
      </c>
      <c r="BI876" s="0" t="s">
        <v>316</v>
      </c>
      <c r="BJ876" s="0" t="s">
        <v>3220</v>
      </c>
      <c r="BK876" s="0" t="s">
        <v>1546</v>
      </c>
      <c r="BL876" s="0" t="s">
        <v>3231</v>
      </c>
      <c r="BM876" s="0" t="s">
        <v>3179</v>
      </c>
      <c r="BN876" s="0" t="s">
        <v>3150</v>
      </c>
      <c r="BO876" s="0" t="s">
        <v>105</v>
      </c>
      <c r="BP876" s="0" t="s">
        <v>3146</v>
      </c>
      <c r="BQ876" s="0" t="s">
        <v>127</v>
      </c>
      <c r="BT876" s="0" t="n">
        <v>0</v>
      </c>
      <c r="BU876" s="0" t="s">
        <v>3151</v>
      </c>
      <c r="BW876" s="0" t="n">
        <v>2009</v>
      </c>
      <c r="BX876" s="0" t="n">
        <v>2018</v>
      </c>
      <c r="BY876" s="0" t="s">
        <v>1526</v>
      </c>
      <c r="BZ876" s="0" t="n">
        <v>2013.5</v>
      </c>
      <c r="CA876" s="0" t="n">
        <v>0.3</v>
      </c>
      <c r="CB876" s="0" t="n">
        <v>0</v>
      </c>
      <c r="CC876" s="0" t="n">
        <v>1</v>
      </c>
      <c r="CD876" s="0" t="n">
        <v>-0.0187281243577021</v>
      </c>
      <c r="CE876" s="0" t="n">
        <v>1</v>
      </c>
    </row>
    <row r="877" customFormat="false" ht="15" hidden="false" customHeight="false" outlineLevel="0" collapsed="false">
      <c r="A877" s="0" t="s">
        <v>3146</v>
      </c>
      <c r="B877" s="0" t="n">
        <v>2182</v>
      </c>
      <c r="C877" s="0" t="n">
        <v>0.00621224537428597</v>
      </c>
      <c r="D877" s="0" t="n">
        <v>2332</v>
      </c>
      <c r="E877" s="0" t="n">
        <f aca="false">IF(ISNUMBER($BA877),$BA877,IF(AND(ISNUMBER($D877),ISNUMBER($BW877),ISNUMBER($BX877)),$D877*($BX877-$BW877+1),""))</f>
        <v>2332</v>
      </c>
      <c r="H877" s="0" t="s">
        <v>118</v>
      </c>
      <c r="I877" s="0" t="s">
        <v>344</v>
      </c>
      <c r="J877" s="0" t="n">
        <f aca="false">IF($BW877&lt;&gt;"",$BW877,"")</f>
        <v>2009</v>
      </c>
      <c r="K877" s="0" t="n">
        <f aca="false">IF($BX877&lt;&gt;"",$BX877,"")</f>
        <v>2018</v>
      </c>
      <c r="L877" s="0" t="n">
        <f aca="false">IF(AND(ISNUMBER($BW877),ISNUMBER($BX877)),($BW877+$BX877)/2,"")</f>
        <v>2013.5</v>
      </c>
      <c r="M877" s="0" t="n">
        <f aca="false">IF($L877&lt;&gt;"",$L877,"")</f>
        <v>2013.5</v>
      </c>
      <c r="N877" s="0" t="n">
        <f aca="false">IF(AND(ISNUMBER($BW877),ISNUMBER($BX877)),MIN(1,MAX(0,($BX877-2016+1)/($BX877-$BW877+1))),"")</f>
        <v>0.3</v>
      </c>
      <c r="O877" s="0" t="n">
        <f aca="false">IF(AND(ISNUMBER($BW877),ISNUMBER($BX877)),MIN(1,MAX(0,($BX877-2017+1)/($BX877-$BW877+1))),"")</f>
        <v>0.2</v>
      </c>
      <c r="P877" s="0" t="n">
        <f aca="false">IF(AND(ISNUMBER($BW877),ISNUMBER($BX877)),MIN(1,MAX(0,($BX877-2018+1)/($BX877-$BW877+1))),"")</f>
        <v>0.1</v>
      </c>
      <c r="Q877" s="0" t="n">
        <f aca="false">IF(AND(ISNUMBER($BW877),ISNUMBER($BX877)),MIN(1,MAX(0,($BX877-2019+1)/($BX877-$BW877+1))),"")</f>
        <v>0</v>
      </c>
      <c r="R877" s="0" t="n">
        <f aca="false">IF(AND(ISNUMBER($BW877),ISNUMBER($BX877)),MIN(1,MAX(0,($BX877-2016+1)/($BX877-$BW877+1))),"")</f>
        <v>0.3</v>
      </c>
      <c r="S877" s="0" t="n">
        <f aca="false">IF($L877&lt;&gt;"",IF($L877&gt;=2015.5,1,0),"")</f>
        <v>0</v>
      </c>
      <c r="T877" s="0" t="n">
        <f aca="false">IF($L877&lt;&gt;"",IF($L877&gt;=2016,1,0),"")</f>
        <v>0</v>
      </c>
      <c r="U877" s="0" t="n">
        <f aca="false">IF(ISNUMBER($BX877),IF($BX877&gt;=2016,1,0),"")</f>
        <v>1</v>
      </c>
      <c r="V877" s="0" t="n">
        <f aca="false">IF(ISNUMBER($BW877),IF($BW877&gt;=2016,1,0),"")</f>
        <v>0</v>
      </c>
      <c r="W877" s="0" t="str">
        <f aca="false">IF(AND(ISNUMBER($BW877),ISNUMBER($BX877)),IF($BW877&gt;=2016,"post-only",IF($BX877&lt;2016,"pre-only","mixed")),"")</f>
        <v>mixed</v>
      </c>
      <c r="X877" s="0" t="n">
        <f aca="false">IF(AND(ISNUMBER($BW877),ISNUMBER($BX877)),MIN(1,MAX(0,($BX877-2017+1)/($BX877-$BW877+1))),"")</f>
        <v>0.2</v>
      </c>
      <c r="Y877" s="0" t="n">
        <f aca="false">IF(AND(ISNUMBER($BW877),ISNUMBER($BX877)),MIN(1,MAX(0,($BX877-2018+1)/($BX877-$BW877+1))),"")</f>
        <v>0.1</v>
      </c>
      <c r="Z877" s="0" t="n">
        <f aca="false">IF(AND(ISNUMBER($BW877),ISNUMBER($BX877)),MIN(1,MAX(0,($BX877-2019+1)/($BX877-$BW877+1))),"")</f>
        <v>0</v>
      </c>
      <c r="AA877" s="0" t="n">
        <f aca="false">IF(ISNUMBER($BX877),IF($BX877&gt;=2017,1,0),"")</f>
        <v>1</v>
      </c>
      <c r="AB877" s="0" t="n">
        <f aca="false">IF(ISNUMBER($BX877),IF($BX877&gt;=2018,1,0),"")</f>
        <v>1</v>
      </c>
      <c r="AC877" s="0" t="n">
        <f aca="false">IF(ISNUMBER($BX877),IF($BX877&gt;=2019,1,0),"")</f>
        <v>0</v>
      </c>
      <c r="AD877" s="0" t="n">
        <f aca="false">IF($L877&lt;&gt;"",IF($L877&gt;2013,1,0),"")</f>
        <v>1</v>
      </c>
      <c r="AE877" s="0" t="n">
        <f aca="false">IF($L877&lt;&gt;"",1+IF($L877&gt;2011,1,0)+IF($L877&gt;2014,1,0),"")</f>
        <v>2</v>
      </c>
      <c r="AF877" s="0" t="s">
        <v>761</v>
      </c>
      <c r="AG877" s="0" t="s">
        <v>88</v>
      </c>
      <c r="AH877" s="0" t="s">
        <v>90</v>
      </c>
      <c r="AI877" s="0" t="s">
        <v>334</v>
      </c>
      <c r="AJ877" s="0" t="s">
        <v>334</v>
      </c>
      <c r="AK877" s="0" t="str">
        <f aca="false">IF(AND($CF877&lt;&gt;"",IFERROR(INDEX(subsample_country_map!$B:$B,MATCH($CF877,subsample_country_map!$A:$A,0)),"")&lt;&gt;""),INDEX(subsample_country_map!$B:$B,MATCH($CF877,subsample_country_map!$A:$A,0)),INDEX(lookup!$AA:$AA,MATCH($A877,lookup!$A:$A,0)))</f>
        <v>1_US</v>
      </c>
      <c r="AL877" s="0" t="str">
        <f aca="false">IF(AND($CF877&lt;&gt;"",IFERROR(INDEX(subsample_country_map!$C:$C,MATCH($CF877,subsample_country_map!$A:$A,0)),"")&lt;&gt;""),INDEX(subsample_country_map!$C:$C,MATCH($CF877,subsample_country_map!$A:$A,0)),INDEX(lookup!$AB:$AB,MATCH($A877,lookup!$A:$A,0)))</f>
        <v>1_developed</v>
      </c>
      <c r="AM877" s="0" t="str">
        <f aca="false">IF(AND($CF877&lt;&gt;"",IFERROR(INDEX(subsample_country_map!$D:$D,MATCH($CF877,subsample_country_map!$A:$A,0)),"")&lt;&gt;""),INDEX(subsample_country_map!$D:$D,MATCH($CF877,subsample_country_map!$A:$A,0)),INDEX(lookup!$AC:$AC,MATCH($A877,lookup!$A:$A,0)))</f>
        <v>1_western</v>
      </c>
      <c r="AN877" s="0" t="str">
        <f aca="false">IF(AND($CF877&lt;&gt;"",IFERROR(INDEX(subsample_country_map!$E:$E,MATCH($CF877,subsample_country_map!$A:$A,0)),"")&lt;&gt;""),INDEX(subsample_country_map!$E:$E,MATCH($CF877,subsample_country_map!$A:$A,0)),INDEX(lookup!$AD:$AD,MATCH($A877,lookup!$A:$A,0)))</f>
        <v>1_common law</v>
      </c>
      <c r="AO877" s="0" t="str">
        <f aca="false">INDEX(lookup!$Y:$Y,MATCH($A877,lookup!$A:$A,0))</f>
        <v>0_published</v>
      </c>
      <c r="AP877" s="0" t="str">
        <f aca="false">INDEX(lookup!$Z:$Z,MATCH($A877,lookup!$A:$A,0))</f>
        <v>1_VHB high</v>
      </c>
      <c r="AQ877" s="0" t="str">
        <f aca="false">INDEX(lookup!$W:$W,MATCH($A877,lookup!$A:$A,0))</f>
        <v>1_fin/acc/econ</v>
      </c>
      <c r="AS877" s="0" t="s">
        <v>91</v>
      </c>
      <c r="AT877" s="0" t="s">
        <v>397</v>
      </c>
      <c r="AU877" s="0" t="s">
        <v>93</v>
      </c>
      <c r="AV877" s="0" t="s">
        <v>3232</v>
      </c>
      <c r="AW877" s="0" t="s">
        <v>1676</v>
      </c>
      <c r="BA877" s="0" t="n">
        <v>2332</v>
      </c>
      <c r="BB877" s="0" t="s">
        <v>3223</v>
      </c>
      <c r="BC877" s="0" t="s">
        <v>358</v>
      </c>
      <c r="BD877" s="0" t="s">
        <v>3164</v>
      </c>
      <c r="BE877" s="0" t="s">
        <v>98</v>
      </c>
      <c r="BI877" s="0" t="s">
        <v>316</v>
      </c>
      <c r="BJ877" s="0" t="s">
        <v>3233</v>
      </c>
      <c r="BK877" s="0" t="s">
        <v>1546</v>
      </c>
      <c r="BL877" s="0" t="s">
        <v>3234</v>
      </c>
      <c r="BM877" s="0" t="s">
        <v>3179</v>
      </c>
      <c r="BN877" s="0" t="s">
        <v>3159</v>
      </c>
      <c r="BO877" s="0" t="s">
        <v>105</v>
      </c>
      <c r="BP877" s="0" t="s">
        <v>3146</v>
      </c>
      <c r="BQ877" s="0" t="s">
        <v>127</v>
      </c>
      <c r="BT877" s="0" t="n">
        <v>0</v>
      </c>
      <c r="BU877" s="0" t="s">
        <v>3151</v>
      </c>
      <c r="BW877" s="0" t="n">
        <v>2009</v>
      </c>
      <c r="BX877" s="0" t="n">
        <v>2018</v>
      </c>
      <c r="BY877" s="0" t="s">
        <v>1526</v>
      </c>
      <c r="BZ877" s="0" t="n">
        <v>2013.5</v>
      </c>
      <c r="CA877" s="0" t="n">
        <v>0.3</v>
      </c>
      <c r="CB877" s="0" t="n">
        <v>0</v>
      </c>
      <c r="CC877" s="0" t="n">
        <v>1</v>
      </c>
      <c r="CD877" s="0" t="n">
        <v>0.0062123252904456</v>
      </c>
      <c r="CE877" s="0" t="n">
        <v>1</v>
      </c>
    </row>
    <row r="878" customFormat="false" ht="15" hidden="false" customHeight="false" outlineLevel="0" collapsed="false">
      <c r="A878" s="0" t="s">
        <v>3146</v>
      </c>
      <c r="B878" s="0" t="n">
        <v>2183</v>
      </c>
      <c r="C878" s="0" t="n">
        <v>-0.0430372916171508</v>
      </c>
      <c r="D878" s="0" t="n">
        <v>2356</v>
      </c>
      <c r="E878" s="0" t="n">
        <f aca="false">IF(ISNUMBER($BA878),$BA878,IF(AND(ISNUMBER($D878),ISNUMBER($BW878),ISNUMBER($BX878)),$D878*($BX878-$BW878+1),""))</f>
        <v>2356</v>
      </c>
      <c r="H878" s="0" t="s">
        <v>118</v>
      </c>
      <c r="I878" s="0" t="s">
        <v>344</v>
      </c>
      <c r="J878" s="0" t="n">
        <f aca="false">IF($BW878&lt;&gt;"",$BW878,"")</f>
        <v>2009</v>
      </c>
      <c r="K878" s="0" t="n">
        <f aca="false">IF($BX878&lt;&gt;"",$BX878,"")</f>
        <v>2018</v>
      </c>
      <c r="L878" s="0" t="n">
        <f aca="false">IF(AND(ISNUMBER($BW878),ISNUMBER($BX878)),($BW878+$BX878)/2,"")</f>
        <v>2013.5</v>
      </c>
      <c r="M878" s="0" t="n">
        <f aca="false">IF($L878&lt;&gt;"",$L878,"")</f>
        <v>2013.5</v>
      </c>
      <c r="N878" s="0" t="n">
        <f aca="false">IF(AND(ISNUMBER($BW878),ISNUMBER($BX878)),MIN(1,MAX(0,($BX878-2016+1)/($BX878-$BW878+1))),"")</f>
        <v>0.3</v>
      </c>
      <c r="O878" s="0" t="n">
        <f aca="false">IF(AND(ISNUMBER($BW878),ISNUMBER($BX878)),MIN(1,MAX(0,($BX878-2017+1)/($BX878-$BW878+1))),"")</f>
        <v>0.2</v>
      </c>
      <c r="P878" s="0" t="n">
        <f aca="false">IF(AND(ISNUMBER($BW878),ISNUMBER($BX878)),MIN(1,MAX(0,($BX878-2018+1)/($BX878-$BW878+1))),"")</f>
        <v>0.1</v>
      </c>
      <c r="Q878" s="0" t="n">
        <f aca="false">IF(AND(ISNUMBER($BW878),ISNUMBER($BX878)),MIN(1,MAX(0,($BX878-2019+1)/($BX878-$BW878+1))),"")</f>
        <v>0</v>
      </c>
      <c r="R878" s="0" t="n">
        <f aca="false">IF(AND(ISNUMBER($BW878),ISNUMBER($BX878)),MIN(1,MAX(0,($BX878-2016+1)/($BX878-$BW878+1))),"")</f>
        <v>0.3</v>
      </c>
      <c r="S878" s="0" t="n">
        <f aca="false">IF($L878&lt;&gt;"",IF($L878&gt;=2015.5,1,0),"")</f>
        <v>0</v>
      </c>
      <c r="T878" s="0" t="n">
        <f aca="false">IF($L878&lt;&gt;"",IF($L878&gt;=2016,1,0),"")</f>
        <v>0</v>
      </c>
      <c r="U878" s="0" t="n">
        <f aca="false">IF(ISNUMBER($BX878),IF($BX878&gt;=2016,1,0),"")</f>
        <v>1</v>
      </c>
      <c r="V878" s="0" t="n">
        <f aca="false">IF(ISNUMBER($BW878),IF($BW878&gt;=2016,1,0),"")</f>
        <v>0</v>
      </c>
      <c r="W878" s="0" t="str">
        <f aca="false">IF(AND(ISNUMBER($BW878),ISNUMBER($BX878)),IF($BW878&gt;=2016,"post-only",IF($BX878&lt;2016,"pre-only","mixed")),"")</f>
        <v>mixed</v>
      </c>
      <c r="X878" s="0" t="n">
        <f aca="false">IF(AND(ISNUMBER($BW878),ISNUMBER($BX878)),MIN(1,MAX(0,($BX878-2017+1)/($BX878-$BW878+1))),"")</f>
        <v>0.2</v>
      </c>
      <c r="Y878" s="0" t="n">
        <f aca="false">IF(AND(ISNUMBER($BW878),ISNUMBER($BX878)),MIN(1,MAX(0,($BX878-2018+1)/($BX878-$BW878+1))),"")</f>
        <v>0.1</v>
      </c>
      <c r="Z878" s="0" t="n">
        <f aca="false">IF(AND(ISNUMBER($BW878),ISNUMBER($BX878)),MIN(1,MAX(0,($BX878-2019+1)/($BX878-$BW878+1))),"")</f>
        <v>0</v>
      </c>
      <c r="AA878" s="0" t="n">
        <f aca="false">IF(ISNUMBER($BX878),IF($BX878&gt;=2017,1,0),"")</f>
        <v>1</v>
      </c>
      <c r="AB878" s="0" t="n">
        <f aca="false">IF(ISNUMBER($BX878),IF($BX878&gt;=2018,1,0),"")</f>
        <v>1</v>
      </c>
      <c r="AC878" s="0" t="n">
        <f aca="false">IF(ISNUMBER($BX878),IF($BX878&gt;=2019,1,0),"")</f>
        <v>0</v>
      </c>
      <c r="AD878" s="0" t="n">
        <f aca="false">IF($L878&lt;&gt;"",IF($L878&gt;2013,1,0),"")</f>
        <v>1</v>
      </c>
      <c r="AE878" s="0" t="n">
        <f aca="false">IF($L878&lt;&gt;"",1+IF($L878&gt;2011,1,0)+IF($L878&gt;2014,1,0),"")</f>
        <v>2</v>
      </c>
      <c r="AF878" s="0" t="s">
        <v>761</v>
      </c>
      <c r="AG878" s="0" t="s">
        <v>88</v>
      </c>
      <c r="AH878" s="0" t="s">
        <v>90</v>
      </c>
      <c r="AI878" s="0" t="s">
        <v>334</v>
      </c>
      <c r="AJ878" s="0" t="s">
        <v>334</v>
      </c>
      <c r="AK878" s="0" t="str">
        <f aca="false">IF(AND($CF878&lt;&gt;"",IFERROR(INDEX(subsample_country_map!$B:$B,MATCH($CF878,subsample_country_map!$A:$A,0)),"")&lt;&gt;""),INDEX(subsample_country_map!$B:$B,MATCH($CF878,subsample_country_map!$A:$A,0)),INDEX(lookup!$AA:$AA,MATCH($A878,lookup!$A:$A,0)))</f>
        <v>1_US</v>
      </c>
      <c r="AL878" s="0" t="str">
        <f aca="false">IF(AND($CF878&lt;&gt;"",IFERROR(INDEX(subsample_country_map!$C:$C,MATCH($CF878,subsample_country_map!$A:$A,0)),"")&lt;&gt;""),INDEX(subsample_country_map!$C:$C,MATCH($CF878,subsample_country_map!$A:$A,0)),INDEX(lookup!$AB:$AB,MATCH($A878,lookup!$A:$A,0)))</f>
        <v>1_developed</v>
      </c>
      <c r="AM878" s="0" t="str">
        <f aca="false">IF(AND($CF878&lt;&gt;"",IFERROR(INDEX(subsample_country_map!$D:$D,MATCH($CF878,subsample_country_map!$A:$A,0)),"")&lt;&gt;""),INDEX(subsample_country_map!$D:$D,MATCH($CF878,subsample_country_map!$A:$A,0)),INDEX(lookup!$AC:$AC,MATCH($A878,lookup!$A:$A,0)))</f>
        <v>1_western</v>
      </c>
      <c r="AN878" s="0" t="str">
        <f aca="false">IF(AND($CF878&lt;&gt;"",IFERROR(INDEX(subsample_country_map!$E:$E,MATCH($CF878,subsample_country_map!$A:$A,0)),"")&lt;&gt;""),INDEX(subsample_country_map!$E:$E,MATCH($CF878,subsample_country_map!$A:$A,0)),INDEX(lookup!$AD:$AD,MATCH($A878,lookup!$A:$A,0)))</f>
        <v>1_common law</v>
      </c>
      <c r="AO878" s="0" t="str">
        <f aca="false">INDEX(lookup!$Y:$Y,MATCH($A878,lookup!$A:$A,0))</f>
        <v>0_published</v>
      </c>
      <c r="AP878" s="0" t="str">
        <f aca="false">INDEX(lookup!$Z:$Z,MATCH($A878,lookup!$A:$A,0))</f>
        <v>1_VHB high</v>
      </c>
      <c r="AQ878" s="0" t="str">
        <f aca="false">INDEX(lookup!$W:$W,MATCH($A878,lookup!$A:$A,0))</f>
        <v>1_fin/acc/econ</v>
      </c>
      <c r="AS878" s="0" t="s">
        <v>91</v>
      </c>
      <c r="AT878" s="0" t="s">
        <v>397</v>
      </c>
      <c r="AU878" s="0" t="s">
        <v>93</v>
      </c>
      <c r="AV878" s="0" t="s">
        <v>2429</v>
      </c>
      <c r="AW878" s="0" t="s">
        <v>3235</v>
      </c>
      <c r="BA878" s="0" t="n">
        <v>2356</v>
      </c>
      <c r="BB878" s="0" t="s">
        <v>3223</v>
      </c>
      <c r="BC878" s="0" t="s">
        <v>358</v>
      </c>
      <c r="BD878" s="0" t="s">
        <v>3164</v>
      </c>
      <c r="BE878" s="0" t="s">
        <v>98</v>
      </c>
      <c r="BI878" s="0" t="s">
        <v>316</v>
      </c>
      <c r="BJ878" s="0" t="s">
        <v>3224</v>
      </c>
      <c r="BK878" s="0" t="s">
        <v>1546</v>
      </c>
      <c r="BL878" s="0" t="s">
        <v>3236</v>
      </c>
      <c r="BM878" s="0" t="s">
        <v>3179</v>
      </c>
      <c r="BN878" s="0" t="s">
        <v>3159</v>
      </c>
      <c r="BO878" s="0" t="s">
        <v>105</v>
      </c>
      <c r="BP878" s="0" t="s">
        <v>3146</v>
      </c>
      <c r="BQ878" s="0" t="s">
        <v>127</v>
      </c>
      <c r="BT878" s="0" t="n">
        <v>0</v>
      </c>
      <c r="BU878" s="0" t="s">
        <v>3151</v>
      </c>
      <c r="BW878" s="0" t="n">
        <v>2009</v>
      </c>
      <c r="BX878" s="0" t="n">
        <v>2018</v>
      </c>
      <c r="BY878" s="0" t="s">
        <v>1526</v>
      </c>
      <c r="BZ878" s="0" t="n">
        <v>2013.5</v>
      </c>
      <c r="CA878" s="0" t="n">
        <v>0.3</v>
      </c>
      <c r="CB878" s="0" t="n">
        <v>0</v>
      </c>
      <c r="CC878" s="0" t="n">
        <v>1</v>
      </c>
      <c r="CD878" s="0" t="n">
        <v>-0.0430638925310266</v>
      </c>
      <c r="CE878" s="0" t="n">
        <v>1</v>
      </c>
    </row>
    <row r="879" customFormat="false" ht="15" hidden="false" customHeight="false" outlineLevel="0" collapsed="false">
      <c r="A879" s="0" t="s">
        <v>3146</v>
      </c>
      <c r="B879" s="0" t="n">
        <v>2184</v>
      </c>
      <c r="C879" s="0" t="n">
        <v>-0.00230086992779973</v>
      </c>
      <c r="D879" s="0" t="n">
        <v>2332</v>
      </c>
      <c r="E879" s="0" t="n">
        <f aca="false">IF(ISNUMBER($BA879),$BA879,IF(AND(ISNUMBER($D879),ISNUMBER($BW879),ISNUMBER($BX879)),$D879*($BX879-$BW879+1),""))</f>
        <v>2332</v>
      </c>
      <c r="H879" s="0" t="s">
        <v>118</v>
      </c>
      <c r="I879" s="0" t="s">
        <v>344</v>
      </c>
      <c r="J879" s="0" t="n">
        <f aca="false">IF($BW879&lt;&gt;"",$BW879,"")</f>
        <v>2009</v>
      </c>
      <c r="K879" s="0" t="n">
        <f aca="false">IF($BX879&lt;&gt;"",$BX879,"")</f>
        <v>2018</v>
      </c>
      <c r="L879" s="0" t="n">
        <f aca="false">IF(AND(ISNUMBER($BW879),ISNUMBER($BX879)),($BW879+$BX879)/2,"")</f>
        <v>2013.5</v>
      </c>
      <c r="M879" s="0" t="n">
        <f aca="false">IF($L879&lt;&gt;"",$L879,"")</f>
        <v>2013.5</v>
      </c>
      <c r="N879" s="0" t="n">
        <f aca="false">IF(AND(ISNUMBER($BW879),ISNUMBER($BX879)),MIN(1,MAX(0,($BX879-2016+1)/($BX879-$BW879+1))),"")</f>
        <v>0.3</v>
      </c>
      <c r="O879" s="0" t="n">
        <f aca="false">IF(AND(ISNUMBER($BW879),ISNUMBER($BX879)),MIN(1,MAX(0,($BX879-2017+1)/($BX879-$BW879+1))),"")</f>
        <v>0.2</v>
      </c>
      <c r="P879" s="0" t="n">
        <f aca="false">IF(AND(ISNUMBER($BW879),ISNUMBER($BX879)),MIN(1,MAX(0,($BX879-2018+1)/($BX879-$BW879+1))),"")</f>
        <v>0.1</v>
      </c>
      <c r="Q879" s="0" t="n">
        <f aca="false">IF(AND(ISNUMBER($BW879),ISNUMBER($BX879)),MIN(1,MAX(0,($BX879-2019+1)/($BX879-$BW879+1))),"")</f>
        <v>0</v>
      </c>
      <c r="R879" s="0" t="n">
        <f aca="false">IF(AND(ISNUMBER($BW879),ISNUMBER($BX879)),MIN(1,MAX(0,($BX879-2016+1)/($BX879-$BW879+1))),"")</f>
        <v>0.3</v>
      </c>
      <c r="S879" s="0" t="n">
        <f aca="false">IF($L879&lt;&gt;"",IF($L879&gt;=2015.5,1,0),"")</f>
        <v>0</v>
      </c>
      <c r="T879" s="0" t="n">
        <f aca="false">IF($L879&lt;&gt;"",IF($L879&gt;=2016,1,0),"")</f>
        <v>0</v>
      </c>
      <c r="U879" s="0" t="n">
        <f aca="false">IF(ISNUMBER($BX879),IF($BX879&gt;=2016,1,0),"")</f>
        <v>1</v>
      </c>
      <c r="V879" s="0" t="n">
        <f aca="false">IF(ISNUMBER($BW879),IF($BW879&gt;=2016,1,0),"")</f>
        <v>0</v>
      </c>
      <c r="W879" s="0" t="str">
        <f aca="false">IF(AND(ISNUMBER($BW879),ISNUMBER($BX879)),IF($BW879&gt;=2016,"post-only",IF($BX879&lt;2016,"pre-only","mixed")),"")</f>
        <v>mixed</v>
      </c>
      <c r="X879" s="0" t="n">
        <f aca="false">IF(AND(ISNUMBER($BW879),ISNUMBER($BX879)),MIN(1,MAX(0,($BX879-2017+1)/($BX879-$BW879+1))),"")</f>
        <v>0.2</v>
      </c>
      <c r="Y879" s="0" t="n">
        <f aca="false">IF(AND(ISNUMBER($BW879),ISNUMBER($BX879)),MIN(1,MAX(0,($BX879-2018+1)/($BX879-$BW879+1))),"")</f>
        <v>0.1</v>
      </c>
      <c r="Z879" s="0" t="n">
        <f aca="false">IF(AND(ISNUMBER($BW879),ISNUMBER($BX879)),MIN(1,MAX(0,($BX879-2019+1)/($BX879-$BW879+1))),"")</f>
        <v>0</v>
      </c>
      <c r="AA879" s="0" t="n">
        <f aca="false">IF(ISNUMBER($BX879),IF($BX879&gt;=2017,1,0),"")</f>
        <v>1</v>
      </c>
      <c r="AB879" s="0" t="n">
        <f aca="false">IF(ISNUMBER($BX879),IF($BX879&gt;=2018,1,0),"")</f>
        <v>1</v>
      </c>
      <c r="AC879" s="0" t="n">
        <f aca="false">IF(ISNUMBER($BX879),IF($BX879&gt;=2019,1,0),"")</f>
        <v>0</v>
      </c>
      <c r="AD879" s="0" t="n">
        <f aca="false">IF($L879&lt;&gt;"",IF($L879&gt;2013,1,0),"")</f>
        <v>1</v>
      </c>
      <c r="AE879" s="0" t="n">
        <f aca="false">IF($L879&lt;&gt;"",1+IF($L879&gt;2011,1,0)+IF($L879&gt;2014,1,0),"")</f>
        <v>2</v>
      </c>
      <c r="AF879" s="0" t="s">
        <v>761</v>
      </c>
      <c r="AG879" s="0" t="s">
        <v>88</v>
      </c>
      <c r="AH879" s="0" t="s">
        <v>90</v>
      </c>
      <c r="AI879" s="0" t="s">
        <v>334</v>
      </c>
      <c r="AJ879" s="0" t="s">
        <v>334</v>
      </c>
      <c r="AK879" s="0" t="str">
        <f aca="false">IF(AND($CF879&lt;&gt;"",IFERROR(INDEX(subsample_country_map!$B:$B,MATCH($CF879,subsample_country_map!$A:$A,0)),"")&lt;&gt;""),INDEX(subsample_country_map!$B:$B,MATCH($CF879,subsample_country_map!$A:$A,0)),INDEX(lookup!$AA:$AA,MATCH($A879,lookup!$A:$A,0)))</f>
        <v>1_US</v>
      </c>
      <c r="AL879" s="0" t="str">
        <f aca="false">IF(AND($CF879&lt;&gt;"",IFERROR(INDEX(subsample_country_map!$C:$C,MATCH($CF879,subsample_country_map!$A:$A,0)),"")&lt;&gt;""),INDEX(subsample_country_map!$C:$C,MATCH($CF879,subsample_country_map!$A:$A,0)),INDEX(lookup!$AB:$AB,MATCH($A879,lookup!$A:$A,0)))</f>
        <v>1_developed</v>
      </c>
      <c r="AM879" s="0" t="str">
        <f aca="false">IF(AND($CF879&lt;&gt;"",IFERROR(INDEX(subsample_country_map!$D:$D,MATCH($CF879,subsample_country_map!$A:$A,0)),"")&lt;&gt;""),INDEX(subsample_country_map!$D:$D,MATCH($CF879,subsample_country_map!$A:$A,0)),INDEX(lookup!$AC:$AC,MATCH($A879,lookup!$A:$A,0)))</f>
        <v>1_western</v>
      </c>
      <c r="AN879" s="0" t="str">
        <f aca="false">IF(AND($CF879&lt;&gt;"",IFERROR(INDEX(subsample_country_map!$E:$E,MATCH($CF879,subsample_country_map!$A:$A,0)),"")&lt;&gt;""),INDEX(subsample_country_map!$E:$E,MATCH($CF879,subsample_country_map!$A:$A,0)),INDEX(lookup!$AD:$AD,MATCH($A879,lookup!$A:$A,0)))</f>
        <v>1_common law</v>
      </c>
      <c r="AO879" s="0" t="str">
        <f aca="false">INDEX(lookup!$Y:$Y,MATCH($A879,lookup!$A:$A,0))</f>
        <v>0_published</v>
      </c>
      <c r="AP879" s="0" t="str">
        <f aca="false">INDEX(lookup!$Z:$Z,MATCH($A879,lookup!$A:$A,0))</f>
        <v>1_VHB high</v>
      </c>
      <c r="AQ879" s="0" t="str">
        <f aca="false">INDEX(lookup!$W:$W,MATCH($A879,lookup!$A:$A,0))</f>
        <v>1_fin/acc/econ</v>
      </c>
      <c r="AS879" s="0" t="s">
        <v>91</v>
      </c>
      <c r="AT879" s="0" t="s">
        <v>397</v>
      </c>
      <c r="AU879" s="0" t="s">
        <v>93</v>
      </c>
      <c r="AV879" s="0" t="s">
        <v>214</v>
      </c>
      <c r="AW879" s="0" t="s">
        <v>1817</v>
      </c>
      <c r="BA879" s="0" t="n">
        <v>2332</v>
      </c>
      <c r="BB879" s="0" t="s">
        <v>3226</v>
      </c>
      <c r="BC879" s="0" t="s">
        <v>358</v>
      </c>
      <c r="BD879" s="0" t="s">
        <v>3164</v>
      </c>
      <c r="BE879" s="0" t="s">
        <v>98</v>
      </c>
      <c r="BI879" s="0" t="s">
        <v>316</v>
      </c>
      <c r="BJ879" s="0" t="s">
        <v>3237</v>
      </c>
      <c r="BK879" s="0" t="s">
        <v>1546</v>
      </c>
      <c r="BL879" s="0" t="s">
        <v>3238</v>
      </c>
      <c r="BM879" s="0" t="s">
        <v>3179</v>
      </c>
      <c r="BN879" s="0" t="s">
        <v>3162</v>
      </c>
      <c r="BO879" s="0" t="s">
        <v>105</v>
      </c>
      <c r="BP879" s="0" t="s">
        <v>3146</v>
      </c>
      <c r="BQ879" s="0" t="s">
        <v>127</v>
      </c>
      <c r="BT879" s="0" t="n">
        <v>0</v>
      </c>
      <c r="BU879" s="0" t="s">
        <v>3151</v>
      </c>
      <c r="BW879" s="0" t="n">
        <v>2009</v>
      </c>
      <c r="BX879" s="0" t="n">
        <v>2018</v>
      </c>
      <c r="BY879" s="0" t="s">
        <v>1526</v>
      </c>
      <c r="BZ879" s="0" t="n">
        <v>2013.5</v>
      </c>
      <c r="CA879" s="0" t="n">
        <v>0.3</v>
      </c>
      <c r="CB879" s="0" t="n">
        <v>0</v>
      </c>
      <c r="CC879" s="0" t="n">
        <v>1</v>
      </c>
      <c r="CD879" s="0" t="n">
        <v>-0.00230087398808295</v>
      </c>
      <c r="CE879" s="0" t="n">
        <v>1</v>
      </c>
    </row>
    <row r="880" customFormat="false" ht="15" hidden="false" customHeight="false" outlineLevel="0" collapsed="false">
      <c r="A880" s="0" t="s">
        <v>3146</v>
      </c>
      <c r="B880" s="0" t="n">
        <v>2185</v>
      </c>
      <c r="C880" s="0" t="n">
        <v>-0.042147849967269</v>
      </c>
      <c r="D880" s="0" t="n">
        <v>2356</v>
      </c>
      <c r="E880" s="0" t="n">
        <f aca="false">IF(ISNUMBER($BA880),$BA880,IF(AND(ISNUMBER($D880),ISNUMBER($BW880),ISNUMBER($BX880)),$D880*($BX880-$BW880+1),""))</f>
        <v>2356</v>
      </c>
      <c r="H880" s="0" t="s">
        <v>118</v>
      </c>
      <c r="I880" s="0" t="s">
        <v>344</v>
      </c>
      <c r="J880" s="0" t="n">
        <f aca="false">IF($BW880&lt;&gt;"",$BW880,"")</f>
        <v>2009</v>
      </c>
      <c r="K880" s="0" t="n">
        <f aca="false">IF($BX880&lt;&gt;"",$BX880,"")</f>
        <v>2018</v>
      </c>
      <c r="L880" s="0" t="n">
        <f aca="false">IF(AND(ISNUMBER($BW880),ISNUMBER($BX880)),($BW880+$BX880)/2,"")</f>
        <v>2013.5</v>
      </c>
      <c r="M880" s="0" t="n">
        <f aca="false">IF($L880&lt;&gt;"",$L880,"")</f>
        <v>2013.5</v>
      </c>
      <c r="N880" s="0" t="n">
        <f aca="false">IF(AND(ISNUMBER($BW880),ISNUMBER($BX880)),MIN(1,MAX(0,($BX880-2016+1)/($BX880-$BW880+1))),"")</f>
        <v>0.3</v>
      </c>
      <c r="O880" s="0" t="n">
        <f aca="false">IF(AND(ISNUMBER($BW880),ISNUMBER($BX880)),MIN(1,MAX(0,($BX880-2017+1)/($BX880-$BW880+1))),"")</f>
        <v>0.2</v>
      </c>
      <c r="P880" s="0" t="n">
        <f aca="false">IF(AND(ISNUMBER($BW880),ISNUMBER($BX880)),MIN(1,MAX(0,($BX880-2018+1)/($BX880-$BW880+1))),"")</f>
        <v>0.1</v>
      </c>
      <c r="Q880" s="0" t="n">
        <f aca="false">IF(AND(ISNUMBER($BW880),ISNUMBER($BX880)),MIN(1,MAX(0,($BX880-2019+1)/($BX880-$BW880+1))),"")</f>
        <v>0</v>
      </c>
      <c r="R880" s="0" t="n">
        <f aca="false">IF(AND(ISNUMBER($BW880),ISNUMBER($BX880)),MIN(1,MAX(0,($BX880-2016+1)/($BX880-$BW880+1))),"")</f>
        <v>0.3</v>
      </c>
      <c r="S880" s="0" t="n">
        <f aca="false">IF($L880&lt;&gt;"",IF($L880&gt;=2015.5,1,0),"")</f>
        <v>0</v>
      </c>
      <c r="T880" s="0" t="n">
        <f aca="false">IF($L880&lt;&gt;"",IF($L880&gt;=2016,1,0),"")</f>
        <v>0</v>
      </c>
      <c r="U880" s="0" t="n">
        <f aca="false">IF(ISNUMBER($BX880),IF($BX880&gt;=2016,1,0),"")</f>
        <v>1</v>
      </c>
      <c r="V880" s="0" t="n">
        <f aca="false">IF(ISNUMBER($BW880),IF($BW880&gt;=2016,1,0),"")</f>
        <v>0</v>
      </c>
      <c r="W880" s="0" t="str">
        <f aca="false">IF(AND(ISNUMBER($BW880),ISNUMBER($BX880)),IF($BW880&gt;=2016,"post-only",IF($BX880&lt;2016,"pre-only","mixed")),"")</f>
        <v>mixed</v>
      </c>
      <c r="X880" s="0" t="n">
        <f aca="false">IF(AND(ISNUMBER($BW880),ISNUMBER($BX880)),MIN(1,MAX(0,($BX880-2017+1)/($BX880-$BW880+1))),"")</f>
        <v>0.2</v>
      </c>
      <c r="Y880" s="0" t="n">
        <f aca="false">IF(AND(ISNUMBER($BW880),ISNUMBER($BX880)),MIN(1,MAX(0,($BX880-2018+1)/($BX880-$BW880+1))),"")</f>
        <v>0.1</v>
      </c>
      <c r="Z880" s="0" t="n">
        <f aca="false">IF(AND(ISNUMBER($BW880),ISNUMBER($BX880)),MIN(1,MAX(0,($BX880-2019+1)/($BX880-$BW880+1))),"")</f>
        <v>0</v>
      </c>
      <c r="AA880" s="0" t="n">
        <f aca="false">IF(ISNUMBER($BX880),IF($BX880&gt;=2017,1,0),"")</f>
        <v>1</v>
      </c>
      <c r="AB880" s="0" t="n">
        <f aca="false">IF(ISNUMBER($BX880),IF($BX880&gt;=2018,1,0),"")</f>
        <v>1</v>
      </c>
      <c r="AC880" s="0" t="n">
        <f aca="false">IF(ISNUMBER($BX880),IF($BX880&gt;=2019,1,0),"")</f>
        <v>0</v>
      </c>
      <c r="AD880" s="0" t="n">
        <f aca="false">IF($L880&lt;&gt;"",IF($L880&gt;2013,1,0),"")</f>
        <v>1</v>
      </c>
      <c r="AE880" s="0" t="n">
        <f aca="false">IF($L880&lt;&gt;"",1+IF($L880&gt;2011,1,0)+IF($L880&gt;2014,1,0),"")</f>
        <v>2</v>
      </c>
      <c r="AF880" s="0" t="s">
        <v>761</v>
      </c>
      <c r="AG880" s="0" t="s">
        <v>88</v>
      </c>
      <c r="AH880" s="0" t="s">
        <v>90</v>
      </c>
      <c r="AI880" s="0" t="s">
        <v>334</v>
      </c>
      <c r="AJ880" s="0" t="s">
        <v>334</v>
      </c>
      <c r="AK880" s="0" t="str">
        <f aca="false">IF(AND($CF880&lt;&gt;"",IFERROR(INDEX(subsample_country_map!$B:$B,MATCH($CF880,subsample_country_map!$A:$A,0)),"")&lt;&gt;""),INDEX(subsample_country_map!$B:$B,MATCH($CF880,subsample_country_map!$A:$A,0)),INDEX(lookup!$AA:$AA,MATCH($A880,lookup!$A:$A,0)))</f>
        <v>1_US</v>
      </c>
      <c r="AL880" s="0" t="str">
        <f aca="false">IF(AND($CF880&lt;&gt;"",IFERROR(INDEX(subsample_country_map!$C:$C,MATCH($CF880,subsample_country_map!$A:$A,0)),"")&lt;&gt;""),INDEX(subsample_country_map!$C:$C,MATCH($CF880,subsample_country_map!$A:$A,0)),INDEX(lookup!$AB:$AB,MATCH($A880,lookup!$A:$A,0)))</f>
        <v>1_developed</v>
      </c>
      <c r="AM880" s="0" t="str">
        <f aca="false">IF(AND($CF880&lt;&gt;"",IFERROR(INDEX(subsample_country_map!$D:$D,MATCH($CF880,subsample_country_map!$A:$A,0)),"")&lt;&gt;""),INDEX(subsample_country_map!$D:$D,MATCH($CF880,subsample_country_map!$A:$A,0)),INDEX(lookup!$AC:$AC,MATCH($A880,lookup!$A:$A,0)))</f>
        <v>1_western</v>
      </c>
      <c r="AN880" s="0" t="str">
        <f aca="false">IF(AND($CF880&lt;&gt;"",IFERROR(INDEX(subsample_country_map!$E:$E,MATCH($CF880,subsample_country_map!$A:$A,0)),"")&lt;&gt;""),INDEX(subsample_country_map!$E:$E,MATCH($CF880,subsample_country_map!$A:$A,0)),INDEX(lookup!$AD:$AD,MATCH($A880,lookup!$A:$A,0)))</f>
        <v>1_common law</v>
      </c>
      <c r="AO880" s="0" t="str">
        <f aca="false">INDEX(lookup!$Y:$Y,MATCH($A880,lookup!$A:$A,0))</f>
        <v>0_published</v>
      </c>
      <c r="AP880" s="0" t="str">
        <f aca="false">INDEX(lookup!$Z:$Z,MATCH($A880,lookup!$A:$A,0))</f>
        <v>1_VHB high</v>
      </c>
      <c r="AQ880" s="0" t="str">
        <f aca="false">INDEX(lookup!$W:$W,MATCH($A880,lookup!$A:$A,0))</f>
        <v>1_fin/acc/econ</v>
      </c>
      <c r="AS880" s="0" t="s">
        <v>91</v>
      </c>
      <c r="AT880" s="0" t="s">
        <v>397</v>
      </c>
      <c r="AU880" s="0" t="s">
        <v>93</v>
      </c>
      <c r="AV880" s="0" t="s">
        <v>1530</v>
      </c>
      <c r="AW880" s="0" t="s">
        <v>2665</v>
      </c>
      <c r="BA880" s="0" t="n">
        <v>2356</v>
      </c>
      <c r="BB880" s="0" t="s">
        <v>3226</v>
      </c>
      <c r="BC880" s="0" t="s">
        <v>358</v>
      </c>
      <c r="BD880" s="0" t="s">
        <v>3164</v>
      </c>
      <c r="BE880" s="0" t="s">
        <v>98</v>
      </c>
      <c r="BI880" s="0" t="s">
        <v>316</v>
      </c>
      <c r="BJ880" s="0" t="s">
        <v>3227</v>
      </c>
      <c r="BK880" s="0" t="s">
        <v>1546</v>
      </c>
      <c r="BL880" s="0" t="s">
        <v>3239</v>
      </c>
      <c r="BM880" s="0" t="s">
        <v>3179</v>
      </c>
      <c r="BN880" s="0" t="s">
        <v>3162</v>
      </c>
      <c r="BO880" s="0" t="s">
        <v>105</v>
      </c>
      <c r="BP880" s="0" t="s">
        <v>3146</v>
      </c>
      <c r="BQ880" s="0" t="s">
        <v>127</v>
      </c>
      <c r="BT880" s="0" t="n">
        <v>0</v>
      </c>
      <c r="BU880" s="0" t="s">
        <v>3151</v>
      </c>
      <c r="BW880" s="0" t="n">
        <v>2009</v>
      </c>
      <c r="BX880" s="0" t="n">
        <v>2018</v>
      </c>
      <c r="BY880" s="0" t="s">
        <v>1526</v>
      </c>
      <c r="BZ880" s="0" t="n">
        <v>2013.5</v>
      </c>
      <c r="CA880" s="0" t="n">
        <v>0.3</v>
      </c>
      <c r="CB880" s="0" t="n">
        <v>0</v>
      </c>
      <c r="CC880" s="0" t="n">
        <v>1</v>
      </c>
      <c r="CD880" s="0" t="n">
        <v>-0.0421728343291544</v>
      </c>
      <c r="CE880" s="0" t="n">
        <v>1</v>
      </c>
    </row>
    <row r="881" customFormat="false" ht="15" hidden="false" customHeight="false" outlineLevel="0" collapsed="false">
      <c r="A881" s="0" t="s">
        <v>3146</v>
      </c>
      <c r="B881" s="0" t="n">
        <v>2186</v>
      </c>
      <c r="C881" s="0" t="n">
        <v>-0.0293203350336539</v>
      </c>
      <c r="D881" s="0" t="n">
        <v>2192</v>
      </c>
      <c r="E881" s="0" t="n">
        <f aca="false">IF(ISNUMBER($BA881),$BA881,IF(AND(ISNUMBER($D881),ISNUMBER($BW881),ISNUMBER($BX881)),$D881*($BX881-$BW881+1),""))</f>
        <v>2192</v>
      </c>
      <c r="H881" s="0" t="s">
        <v>118</v>
      </c>
      <c r="I881" s="0" t="s">
        <v>344</v>
      </c>
      <c r="J881" s="0" t="n">
        <f aca="false">IF($BW881&lt;&gt;"",$BW881,"")</f>
        <v>2009</v>
      </c>
      <c r="K881" s="0" t="n">
        <f aca="false">IF($BX881&lt;&gt;"",$BX881,"")</f>
        <v>2018</v>
      </c>
      <c r="L881" s="0" t="n">
        <f aca="false">IF(AND(ISNUMBER($BW881),ISNUMBER($BX881)),($BW881+$BX881)/2,"")</f>
        <v>2013.5</v>
      </c>
      <c r="M881" s="0" t="n">
        <f aca="false">IF($L881&lt;&gt;"",$L881,"")</f>
        <v>2013.5</v>
      </c>
      <c r="N881" s="0" t="n">
        <f aca="false">IF(AND(ISNUMBER($BW881),ISNUMBER($BX881)),MIN(1,MAX(0,($BX881-2016+1)/($BX881-$BW881+1))),"")</f>
        <v>0.3</v>
      </c>
      <c r="O881" s="0" t="n">
        <f aca="false">IF(AND(ISNUMBER($BW881),ISNUMBER($BX881)),MIN(1,MAX(0,($BX881-2017+1)/($BX881-$BW881+1))),"")</f>
        <v>0.2</v>
      </c>
      <c r="P881" s="0" t="n">
        <f aca="false">IF(AND(ISNUMBER($BW881),ISNUMBER($BX881)),MIN(1,MAX(0,($BX881-2018+1)/($BX881-$BW881+1))),"")</f>
        <v>0.1</v>
      </c>
      <c r="Q881" s="0" t="n">
        <f aca="false">IF(AND(ISNUMBER($BW881),ISNUMBER($BX881)),MIN(1,MAX(0,($BX881-2019+1)/($BX881-$BW881+1))),"")</f>
        <v>0</v>
      </c>
      <c r="R881" s="0" t="n">
        <f aca="false">IF(AND(ISNUMBER($BW881),ISNUMBER($BX881)),MIN(1,MAX(0,($BX881-2016+1)/($BX881-$BW881+1))),"")</f>
        <v>0.3</v>
      </c>
      <c r="S881" s="0" t="n">
        <f aca="false">IF($L881&lt;&gt;"",IF($L881&gt;=2015.5,1,0),"")</f>
        <v>0</v>
      </c>
      <c r="T881" s="0" t="n">
        <f aca="false">IF($L881&lt;&gt;"",IF($L881&gt;=2016,1,0),"")</f>
        <v>0</v>
      </c>
      <c r="U881" s="0" t="n">
        <f aca="false">IF(ISNUMBER($BX881),IF($BX881&gt;=2016,1,0),"")</f>
        <v>1</v>
      </c>
      <c r="V881" s="0" t="n">
        <f aca="false">IF(ISNUMBER($BW881),IF($BW881&gt;=2016,1,0),"")</f>
        <v>0</v>
      </c>
      <c r="W881" s="0" t="str">
        <f aca="false">IF(AND(ISNUMBER($BW881),ISNUMBER($BX881)),IF($BW881&gt;=2016,"post-only",IF($BX881&lt;2016,"pre-only","mixed")),"")</f>
        <v>mixed</v>
      </c>
      <c r="X881" s="0" t="n">
        <f aca="false">IF(AND(ISNUMBER($BW881),ISNUMBER($BX881)),MIN(1,MAX(0,($BX881-2017+1)/($BX881-$BW881+1))),"")</f>
        <v>0.2</v>
      </c>
      <c r="Y881" s="0" t="n">
        <f aca="false">IF(AND(ISNUMBER($BW881),ISNUMBER($BX881)),MIN(1,MAX(0,($BX881-2018+1)/($BX881-$BW881+1))),"")</f>
        <v>0.1</v>
      </c>
      <c r="Z881" s="0" t="n">
        <f aca="false">IF(AND(ISNUMBER($BW881),ISNUMBER($BX881)),MIN(1,MAX(0,($BX881-2019+1)/($BX881-$BW881+1))),"")</f>
        <v>0</v>
      </c>
      <c r="AA881" s="0" t="n">
        <f aca="false">IF(ISNUMBER($BX881),IF($BX881&gt;=2017,1,0),"")</f>
        <v>1</v>
      </c>
      <c r="AB881" s="0" t="n">
        <f aca="false">IF(ISNUMBER($BX881),IF($BX881&gt;=2018,1,0),"")</f>
        <v>1</v>
      </c>
      <c r="AC881" s="0" t="n">
        <f aca="false">IF(ISNUMBER($BX881),IF($BX881&gt;=2019,1,0),"")</f>
        <v>0</v>
      </c>
      <c r="AD881" s="0" t="n">
        <f aca="false">IF($L881&lt;&gt;"",IF($L881&gt;2013,1,0),"")</f>
        <v>1</v>
      </c>
      <c r="AE881" s="0" t="n">
        <f aca="false">IF($L881&lt;&gt;"",1+IF($L881&gt;2011,1,0)+IF($L881&gt;2014,1,0),"")</f>
        <v>2</v>
      </c>
      <c r="AF881" s="0" t="s">
        <v>761</v>
      </c>
      <c r="AG881" s="0" t="s">
        <v>88</v>
      </c>
      <c r="AH881" s="0" t="s">
        <v>90</v>
      </c>
      <c r="AI881" s="0" t="s">
        <v>334</v>
      </c>
      <c r="AJ881" s="0" t="s">
        <v>334</v>
      </c>
      <c r="AK881" s="0" t="str">
        <f aca="false">IF(AND($CF881&lt;&gt;"",IFERROR(INDEX(subsample_country_map!$B:$B,MATCH($CF881,subsample_country_map!$A:$A,0)),"")&lt;&gt;""),INDEX(subsample_country_map!$B:$B,MATCH($CF881,subsample_country_map!$A:$A,0)),INDEX(lookup!$AA:$AA,MATCH($A881,lookup!$A:$A,0)))</f>
        <v>1_US</v>
      </c>
      <c r="AL881" s="0" t="str">
        <f aca="false">IF(AND($CF881&lt;&gt;"",IFERROR(INDEX(subsample_country_map!$C:$C,MATCH($CF881,subsample_country_map!$A:$A,0)),"")&lt;&gt;""),INDEX(subsample_country_map!$C:$C,MATCH($CF881,subsample_country_map!$A:$A,0)),INDEX(lookup!$AB:$AB,MATCH($A881,lookup!$A:$A,0)))</f>
        <v>1_developed</v>
      </c>
      <c r="AM881" s="0" t="str">
        <f aca="false">IF(AND($CF881&lt;&gt;"",IFERROR(INDEX(subsample_country_map!$D:$D,MATCH($CF881,subsample_country_map!$A:$A,0)),"")&lt;&gt;""),INDEX(subsample_country_map!$D:$D,MATCH($CF881,subsample_country_map!$A:$A,0)),INDEX(lookup!$AC:$AC,MATCH($A881,lookup!$A:$A,0)))</f>
        <v>1_western</v>
      </c>
      <c r="AN881" s="0" t="str">
        <f aca="false">IF(AND($CF881&lt;&gt;"",IFERROR(INDEX(subsample_country_map!$E:$E,MATCH($CF881,subsample_country_map!$A:$A,0)),"")&lt;&gt;""),INDEX(subsample_country_map!$E:$E,MATCH($CF881,subsample_country_map!$A:$A,0)),INDEX(lookup!$AD:$AD,MATCH($A881,lookup!$A:$A,0)))</f>
        <v>1_common law</v>
      </c>
      <c r="AO881" s="0" t="str">
        <f aca="false">INDEX(lookup!$Y:$Y,MATCH($A881,lookup!$A:$A,0))</f>
        <v>0_published</v>
      </c>
      <c r="AP881" s="0" t="str">
        <f aca="false">INDEX(lookup!$Z:$Z,MATCH($A881,lookup!$A:$A,0))</f>
        <v>1_VHB high</v>
      </c>
      <c r="AQ881" s="0" t="str">
        <f aca="false">INDEX(lookup!$W:$W,MATCH($A881,lookup!$A:$A,0))</f>
        <v>1_fin/acc/econ</v>
      </c>
      <c r="AS881" s="0" t="s">
        <v>91</v>
      </c>
      <c r="AT881" s="0" t="s">
        <v>111</v>
      </c>
      <c r="AU881" s="0" t="s">
        <v>93</v>
      </c>
      <c r="AV881" s="0" t="s">
        <v>510</v>
      </c>
      <c r="AW881" s="0" t="s">
        <v>1663</v>
      </c>
      <c r="BA881" s="0" t="n">
        <v>2192</v>
      </c>
      <c r="BB881" s="0" t="s">
        <v>3163</v>
      </c>
      <c r="BC881" s="0" t="s">
        <v>358</v>
      </c>
      <c r="BD881" s="0" t="s">
        <v>3164</v>
      </c>
      <c r="BE881" s="0" t="s">
        <v>98</v>
      </c>
      <c r="BI881" s="0" t="s">
        <v>774</v>
      </c>
      <c r="BJ881" s="0" t="s">
        <v>3240</v>
      </c>
      <c r="BK881" s="0" t="s">
        <v>3241</v>
      </c>
      <c r="BL881" s="0" t="s">
        <v>3242</v>
      </c>
      <c r="BM881" s="0" t="s">
        <v>3243</v>
      </c>
      <c r="BN881" s="0" t="s">
        <v>3155</v>
      </c>
      <c r="BO881" s="0" t="s">
        <v>105</v>
      </c>
      <c r="BP881" s="0" t="s">
        <v>3146</v>
      </c>
      <c r="BQ881" s="0" t="s">
        <v>127</v>
      </c>
      <c r="BT881" s="0" t="n">
        <v>0</v>
      </c>
      <c r="BU881" s="0" t="s">
        <v>3151</v>
      </c>
      <c r="BW881" s="0" t="n">
        <v>2009</v>
      </c>
      <c r="BX881" s="0" t="n">
        <v>2018</v>
      </c>
      <c r="BY881" s="0" t="s">
        <v>1526</v>
      </c>
      <c r="BZ881" s="0" t="n">
        <v>2013.5</v>
      </c>
      <c r="CA881" s="0" t="n">
        <v>0.3</v>
      </c>
      <c r="CB881" s="0" t="n">
        <v>0</v>
      </c>
      <c r="CC881" s="0" t="n">
        <v>1</v>
      </c>
      <c r="CD881" s="0" t="n">
        <v>-0.029328741425383</v>
      </c>
      <c r="CE881" s="0" t="n">
        <v>1</v>
      </c>
    </row>
    <row r="882" customFormat="false" ht="15" hidden="false" customHeight="false" outlineLevel="0" collapsed="false">
      <c r="A882" s="0" t="s">
        <v>3146</v>
      </c>
      <c r="B882" s="0" t="n">
        <v>2187</v>
      </c>
      <c r="C882" s="0" t="n">
        <v>-0.0197306978089636</v>
      </c>
      <c r="D882" s="0" t="n">
        <v>1958</v>
      </c>
      <c r="E882" s="0" t="n">
        <f aca="false">IF(ISNUMBER($BA882),$BA882,IF(AND(ISNUMBER($D882),ISNUMBER($BW882),ISNUMBER($BX882)),$D882*($BX882-$BW882+1),""))</f>
        <v>1958</v>
      </c>
      <c r="H882" s="0" t="s">
        <v>118</v>
      </c>
      <c r="I882" s="0" t="s">
        <v>344</v>
      </c>
      <c r="J882" s="0" t="n">
        <f aca="false">IF($BW882&lt;&gt;"",$BW882,"")</f>
        <v>2009</v>
      </c>
      <c r="K882" s="0" t="n">
        <f aca="false">IF($BX882&lt;&gt;"",$BX882,"")</f>
        <v>2018</v>
      </c>
      <c r="L882" s="0" t="n">
        <f aca="false">IF(AND(ISNUMBER($BW882),ISNUMBER($BX882)),($BW882+$BX882)/2,"")</f>
        <v>2013.5</v>
      </c>
      <c r="M882" s="0" t="n">
        <f aca="false">IF($L882&lt;&gt;"",$L882,"")</f>
        <v>2013.5</v>
      </c>
      <c r="N882" s="0" t="n">
        <f aca="false">IF(AND(ISNUMBER($BW882),ISNUMBER($BX882)),MIN(1,MAX(0,($BX882-2016+1)/($BX882-$BW882+1))),"")</f>
        <v>0.3</v>
      </c>
      <c r="O882" s="0" t="n">
        <f aca="false">IF(AND(ISNUMBER($BW882),ISNUMBER($BX882)),MIN(1,MAX(0,($BX882-2017+1)/($BX882-$BW882+1))),"")</f>
        <v>0.2</v>
      </c>
      <c r="P882" s="0" t="n">
        <f aca="false">IF(AND(ISNUMBER($BW882),ISNUMBER($BX882)),MIN(1,MAX(0,($BX882-2018+1)/($BX882-$BW882+1))),"")</f>
        <v>0.1</v>
      </c>
      <c r="Q882" s="0" t="n">
        <f aca="false">IF(AND(ISNUMBER($BW882),ISNUMBER($BX882)),MIN(1,MAX(0,($BX882-2019+1)/($BX882-$BW882+1))),"")</f>
        <v>0</v>
      </c>
      <c r="R882" s="0" t="n">
        <f aca="false">IF(AND(ISNUMBER($BW882),ISNUMBER($BX882)),MIN(1,MAX(0,($BX882-2016+1)/($BX882-$BW882+1))),"")</f>
        <v>0.3</v>
      </c>
      <c r="S882" s="0" t="n">
        <f aca="false">IF($L882&lt;&gt;"",IF($L882&gt;=2015.5,1,0),"")</f>
        <v>0</v>
      </c>
      <c r="T882" s="0" t="n">
        <f aca="false">IF($L882&lt;&gt;"",IF($L882&gt;=2016,1,0),"")</f>
        <v>0</v>
      </c>
      <c r="U882" s="0" t="n">
        <f aca="false">IF(ISNUMBER($BX882),IF($BX882&gt;=2016,1,0),"")</f>
        <v>1</v>
      </c>
      <c r="V882" s="0" t="n">
        <f aca="false">IF(ISNUMBER($BW882),IF($BW882&gt;=2016,1,0),"")</f>
        <v>0</v>
      </c>
      <c r="W882" s="0" t="str">
        <f aca="false">IF(AND(ISNUMBER($BW882),ISNUMBER($BX882)),IF($BW882&gt;=2016,"post-only",IF($BX882&lt;2016,"pre-only","mixed")),"")</f>
        <v>mixed</v>
      </c>
      <c r="X882" s="0" t="n">
        <f aca="false">IF(AND(ISNUMBER($BW882),ISNUMBER($BX882)),MIN(1,MAX(0,($BX882-2017+1)/($BX882-$BW882+1))),"")</f>
        <v>0.2</v>
      </c>
      <c r="Y882" s="0" t="n">
        <f aca="false">IF(AND(ISNUMBER($BW882),ISNUMBER($BX882)),MIN(1,MAX(0,($BX882-2018+1)/($BX882-$BW882+1))),"")</f>
        <v>0.1</v>
      </c>
      <c r="Z882" s="0" t="n">
        <f aca="false">IF(AND(ISNUMBER($BW882),ISNUMBER($BX882)),MIN(1,MAX(0,($BX882-2019+1)/($BX882-$BW882+1))),"")</f>
        <v>0</v>
      </c>
      <c r="AA882" s="0" t="n">
        <f aca="false">IF(ISNUMBER($BX882),IF($BX882&gt;=2017,1,0),"")</f>
        <v>1</v>
      </c>
      <c r="AB882" s="0" t="n">
        <f aca="false">IF(ISNUMBER($BX882),IF($BX882&gt;=2018,1,0),"")</f>
        <v>1</v>
      </c>
      <c r="AC882" s="0" t="n">
        <f aca="false">IF(ISNUMBER($BX882),IF($BX882&gt;=2019,1,0),"")</f>
        <v>0</v>
      </c>
      <c r="AD882" s="0" t="n">
        <f aca="false">IF($L882&lt;&gt;"",IF($L882&gt;2013,1,0),"")</f>
        <v>1</v>
      </c>
      <c r="AE882" s="0" t="n">
        <f aca="false">IF($L882&lt;&gt;"",1+IF($L882&gt;2011,1,0)+IF($L882&gt;2014,1,0),"")</f>
        <v>2</v>
      </c>
      <c r="AF882" s="0" t="s">
        <v>761</v>
      </c>
      <c r="AG882" s="0" t="s">
        <v>88</v>
      </c>
      <c r="AH882" s="0" t="s">
        <v>90</v>
      </c>
      <c r="AI882" s="0" t="s">
        <v>334</v>
      </c>
      <c r="AJ882" s="0" t="s">
        <v>334</v>
      </c>
      <c r="AK882" s="0" t="str">
        <f aca="false">IF(AND($CF882&lt;&gt;"",IFERROR(INDEX(subsample_country_map!$B:$B,MATCH($CF882,subsample_country_map!$A:$A,0)),"")&lt;&gt;""),INDEX(subsample_country_map!$B:$B,MATCH($CF882,subsample_country_map!$A:$A,0)),INDEX(lookup!$AA:$AA,MATCH($A882,lookup!$A:$A,0)))</f>
        <v>1_US</v>
      </c>
      <c r="AL882" s="0" t="str">
        <f aca="false">IF(AND($CF882&lt;&gt;"",IFERROR(INDEX(subsample_country_map!$C:$C,MATCH($CF882,subsample_country_map!$A:$A,0)),"")&lt;&gt;""),INDEX(subsample_country_map!$C:$C,MATCH($CF882,subsample_country_map!$A:$A,0)),INDEX(lookup!$AB:$AB,MATCH($A882,lookup!$A:$A,0)))</f>
        <v>1_developed</v>
      </c>
      <c r="AM882" s="0" t="str">
        <f aca="false">IF(AND($CF882&lt;&gt;"",IFERROR(INDEX(subsample_country_map!$D:$D,MATCH($CF882,subsample_country_map!$A:$A,0)),"")&lt;&gt;""),INDEX(subsample_country_map!$D:$D,MATCH($CF882,subsample_country_map!$A:$A,0)),INDEX(lookup!$AC:$AC,MATCH($A882,lookup!$A:$A,0)))</f>
        <v>1_western</v>
      </c>
      <c r="AN882" s="0" t="str">
        <f aca="false">IF(AND($CF882&lt;&gt;"",IFERROR(INDEX(subsample_country_map!$E:$E,MATCH($CF882,subsample_country_map!$A:$A,0)),"")&lt;&gt;""),INDEX(subsample_country_map!$E:$E,MATCH($CF882,subsample_country_map!$A:$A,0)),INDEX(lookup!$AD:$AD,MATCH($A882,lookup!$A:$A,0)))</f>
        <v>1_common law</v>
      </c>
      <c r="AO882" s="0" t="str">
        <f aca="false">INDEX(lookup!$Y:$Y,MATCH($A882,lookup!$A:$A,0))</f>
        <v>0_published</v>
      </c>
      <c r="AP882" s="0" t="str">
        <f aca="false">INDEX(lookup!$Z:$Z,MATCH($A882,lookup!$A:$A,0))</f>
        <v>1_VHB high</v>
      </c>
      <c r="AQ882" s="0" t="str">
        <f aca="false">INDEX(lookup!$W:$W,MATCH($A882,lookup!$A:$A,0))</f>
        <v>1_fin/acc/econ</v>
      </c>
      <c r="AS882" s="0" t="s">
        <v>91</v>
      </c>
      <c r="AT882" s="0" t="s">
        <v>111</v>
      </c>
      <c r="AU882" s="0" t="s">
        <v>93</v>
      </c>
      <c r="AV882" s="0" t="s">
        <v>232</v>
      </c>
      <c r="AW882" s="0" t="s">
        <v>2532</v>
      </c>
      <c r="BA882" s="0" t="n">
        <v>1958</v>
      </c>
      <c r="BB882" s="0" t="s">
        <v>3163</v>
      </c>
      <c r="BC882" s="0" t="s">
        <v>358</v>
      </c>
      <c r="BD882" s="0" t="s">
        <v>3164</v>
      </c>
      <c r="BE882" s="0" t="s">
        <v>98</v>
      </c>
      <c r="BI882" s="0" t="s">
        <v>774</v>
      </c>
      <c r="BJ882" s="0" t="s">
        <v>3169</v>
      </c>
      <c r="BK882" s="0" t="s">
        <v>3241</v>
      </c>
      <c r="BL882" s="0" t="s">
        <v>3244</v>
      </c>
      <c r="BM882" s="0" t="s">
        <v>3245</v>
      </c>
      <c r="BN882" s="0" t="s">
        <v>3155</v>
      </c>
      <c r="BO882" s="0" t="s">
        <v>105</v>
      </c>
      <c r="BP882" s="0" t="s">
        <v>3146</v>
      </c>
      <c r="BQ882" s="0" t="s">
        <v>127</v>
      </c>
      <c r="BT882" s="0" t="n">
        <v>0</v>
      </c>
      <c r="BU882" s="0" t="s">
        <v>3151</v>
      </c>
      <c r="BW882" s="0" t="n">
        <v>2009</v>
      </c>
      <c r="BX882" s="0" t="n">
        <v>2018</v>
      </c>
      <c r="BY882" s="0" t="s">
        <v>1526</v>
      </c>
      <c r="BZ882" s="0" t="n">
        <v>2013.5</v>
      </c>
      <c r="CA882" s="0" t="n">
        <v>0.3</v>
      </c>
      <c r="CB882" s="0" t="n">
        <v>0</v>
      </c>
      <c r="CC882" s="0" t="n">
        <v>1</v>
      </c>
      <c r="CD882" s="0" t="n">
        <v>-0.0197332587969399</v>
      </c>
      <c r="CE882" s="0" t="n">
        <v>1</v>
      </c>
    </row>
    <row r="883" customFormat="false" ht="15" hidden="false" customHeight="false" outlineLevel="0" collapsed="false">
      <c r="A883" s="0" t="s">
        <v>3246</v>
      </c>
      <c r="B883" s="0" t="n">
        <v>2188</v>
      </c>
      <c r="C883" s="0" t="n">
        <v>-0.049</v>
      </c>
      <c r="D883" s="0" t="n">
        <v>1099</v>
      </c>
      <c r="E883" s="0" t="n">
        <f aca="false">IF(ISNUMBER($BA883),$BA883,IF(AND(ISNUMBER($D883),ISNUMBER($BW883),ISNUMBER($BX883)),$D883*($BX883-$BW883+1),""))</f>
        <v>14287</v>
      </c>
      <c r="H883" s="0" t="s">
        <v>85</v>
      </c>
      <c r="I883" s="0" t="s">
        <v>86</v>
      </c>
      <c r="J883" s="0" t="n">
        <f aca="false">IF($BW883&lt;&gt;"",$BW883,"")</f>
        <v>2006</v>
      </c>
      <c r="K883" s="0" t="n">
        <f aca="false">IF($BX883&lt;&gt;"",$BX883,"")</f>
        <v>2018</v>
      </c>
      <c r="L883" s="0" t="n">
        <f aca="false">IF(AND(ISNUMBER($BW883),ISNUMBER($BX883)),($BW883+$BX883)/2,"")</f>
        <v>2012</v>
      </c>
      <c r="M883" s="0" t="n">
        <f aca="false">IF($L883&lt;&gt;"",$L883,"")</f>
        <v>2012</v>
      </c>
      <c r="N883" s="0" t="n">
        <f aca="false">IF(AND(ISNUMBER($BW883),ISNUMBER($BX883)),MIN(1,MAX(0,($BX883-2016+1)/($BX883-$BW883+1))),"")</f>
        <v>0.230769230769231</v>
      </c>
      <c r="O883" s="0" t="n">
        <f aca="false">IF(AND(ISNUMBER($BW883),ISNUMBER($BX883)),MIN(1,MAX(0,($BX883-2017+1)/($BX883-$BW883+1))),"")</f>
        <v>0.153846153846154</v>
      </c>
      <c r="P883" s="0" t="n">
        <f aca="false">IF(AND(ISNUMBER($BW883),ISNUMBER($BX883)),MIN(1,MAX(0,($BX883-2018+1)/($BX883-$BW883+1))),"")</f>
        <v>0.0769230769230769</v>
      </c>
      <c r="Q883" s="0" t="n">
        <f aca="false">IF(AND(ISNUMBER($BW883),ISNUMBER($BX883)),MIN(1,MAX(0,($BX883-2019+1)/($BX883-$BW883+1))),"")</f>
        <v>0</v>
      </c>
      <c r="R883" s="0" t="n">
        <f aca="false">IF(AND(ISNUMBER($BW883),ISNUMBER($BX883)),MIN(1,MAX(0,($BX883-2016+1)/($BX883-$BW883+1))),"")</f>
        <v>0.230769230769231</v>
      </c>
      <c r="S883" s="0" t="n">
        <f aca="false">IF($L883&lt;&gt;"",IF($L883&gt;=2015.5,1,0),"")</f>
        <v>0</v>
      </c>
      <c r="T883" s="0" t="n">
        <f aca="false">IF($L883&lt;&gt;"",IF($L883&gt;=2016,1,0),"")</f>
        <v>0</v>
      </c>
      <c r="U883" s="0" t="n">
        <f aca="false">IF(ISNUMBER($BX883),IF($BX883&gt;=2016,1,0),"")</f>
        <v>1</v>
      </c>
      <c r="V883" s="0" t="n">
        <f aca="false">IF(ISNUMBER($BW883),IF($BW883&gt;=2016,1,0),"")</f>
        <v>0</v>
      </c>
      <c r="W883" s="0" t="str">
        <f aca="false">IF(AND(ISNUMBER($BW883),ISNUMBER($BX883)),IF($BW883&gt;=2016,"post-only",IF($BX883&lt;2016,"pre-only","mixed")),"")</f>
        <v>mixed</v>
      </c>
      <c r="X883" s="0" t="n">
        <f aca="false">IF(AND(ISNUMBER($BW883),ISNUMBER($BX883)),MIN(1,MAX(0,($BX883-2017+1)/($BX883-$BW883+1))),"")</f>
        <v>0.153846153846154</v>
      </c>
      <c r="Y883" s="0" t="n">
        <f aca="false">IF(AND(ISNUMBER($BW883),ISNUMBER($BX883)),MIN(1,MAX(0,($BX883-2018+1)/($BX883-$BW883+1))),"")</f>
        <v>0.0769230769230769</v>
      </c>
      <c r="Z883" s="0" t="n">
        <f aca="false">IF(AND(ISNUMBER($BW883),ISNUMBER($BX883)),MIN(1,MAX(0,($BX883-2019+1)/($BX883-$BW883+1))),"")</f>
        <v>0</v>
      </c>
      <c r="AA883" s="0" t="n">
        <f aca="false">IF(ISNUMBER($BX883),IF($BX883&gt;=2017,1,0),"")</f>
        <v>1</v>
      </c>
      <c r="AB883" s="0" t="n">
        <f aca="false">IF(ISNUMBER($BX883),IF($BX883&gt;=2018,1,0),"")</f>
        <v>1</v>
      </c>
      <c r="AC883" s="0" t="n">
        <f aca="false">IF(ISNUMBER($BX883),IF($BX883&gt;=2019,1,0),"")</f>
        <v>0</v>
      </c>
      <c r="AD883" s="0" t="n">
        <f aca="false">IF($L883&lt;&gt;"",IF($L883&gt;2013,1,0),"")</f>
        <v>0</v>
      </c>
      <c r="AE883" s="0" t="n">
        <f aca="false">IF($L883&lt;&gt;"",1+IF($L883&gt;2011,1,0)+IF($L883&gt;2014,1,0),"")</f>
        <v>2</v>
      </c>
      <c r="AF883" s="0" t="s">
        <v>310</v>
      </c>
      <c r="AG883" s="0" t="s">
        <v>88</v>
      </c>
      <c r="AH883" s="0" t="s">
        <v>89</v>
      </c>
      <c r="AI883" s="0" t="s">
        <v>90</v>
      </c>
      <c r="AJ883" s="0" t="s">
        <v>90</v>
      </c>
      <c r="AK883" s="0" t="str">
        <f aca="false">IF(AND($CF883&lt;&gt;"",IFERROR(INDEX(subsample_country_map!$B:$B,MATCH($CF883,subsample_country_map!$A:$A,0)),"")&lt;&gt;""),INDEX(subsample_country_map!$B:$B,MATCH($CF883,subsample_country_map!$A:$A,0)),INDEX(lookup!$AA:$AA,MATCH($A883,lookup!$A:$A,0)))</f>
        <v>99_NCE</v>
      </c>
      <c r="AL883" s="0" t="str">
        <f aca="false">IF(AND($CF883&lt;&gt;"",IFERROR(INDEX(subsample_country_map!$C:$C,MATCH($CF883,subsample_country_map!$A:$A,0)),"")&lt;&gt;""),INDEX(subsample_country_map!$C:$C,MATCH($CF883,subsample_country_map!$A:$A,0)),INDEX(lookup!$AB:$AB,MATCH($A883,lookup!$A:$A,0)))</f>
        <v>99_NCE</v>
      </c>
      <c r="AM883" s="0" t="str">
        <f aca="false">IF(AND($CF883&lt;&gt;"",IFERROR(INDEX(subsample_country_map!$D:$D,MATCH($CF883,subsample_country_map!$A:$A,0)),"")&lt;&gt;""),INDEX(subsample_country_map!$D:$D,MATCH($CF883,subsample_country_map!$A:$A,0)),INDEX(lookup!$AC:$AC,MATCH($A883,lookup!$A:$A,0)))</f>
        <v>99_NCE</v>
      </c>
      <c r="AN883" s="0" t="str">
        <f aca="false">IF(AND($CF883&lt;&gt;"",IFERROR(INDEX(subsample_country_map!$E:$E,MATCH($CF883,subsample_country_map!$A:$A,0)),"")&lt;&gt;""),INDEX(subsample_country_map!$E:$E,MATCH($CF883,subsample_country_map!$A:$A,0)),INDEX(lookup!$AD:$AD,MATCH($A883,lookup!$A:$A,0)))</f>
        <v>99_NCE</v>
      </c>
      <c r="AO883" s="0" t="str">
        <f aca="false">INDEX(lookup!$Y:$Y,MATCH($A883,lookup!$A:$A,0))</f>
        <v>0_published</v>
      </c>
      <c r="AP883" s="0" t="str">
        <f aca="false">INDEX(lookup!$Z:$Z,MATCH($A883,lookup!$A:$A,0))</f>
        <v>1_VHB high</v>
      </c>
      <c r="AQ883" s="0" t="str">
        <f aca="false">INDEX(lookup!$W:$W,MATCH($A883,lookup!$A:$A,0))</f>
        <v>1_fin/acc/econ</v>
      </c>
      <c r="AS883" s="0" t="s">
        <v>91</v>
      </c>
      <c r="AT883" s="0" t="s">
        <v>397</v>
      </c>
      <c r="AU883" s="0" t="s">
        <v>311</v>
      </c>
      <c r="AZ883" s="0" t="s">
        <v>3247</v>
      </c>
      <c r="BA883" s="0" t="s">
        <v>95</v>
      </c>
      <c r="BB883" s="0" t="s">
        <v>95</v>
      </c>
      <c r="BC883" s="0" t="s">
        <v>97</v>
      </c>
      <c r="BD883" s="0" t="s">
        <v>97</v>
      </c>
      <c r="BE883" s="0" t="s">
        <v>98</v>
      </c>
      <c r="BI883" s="0" t="s">
        <v>3248</v>
      </c>
      <c r="BJ883" s="0" t="s">
        <v>3249</v>
      </c>
      <c r="BK883" s="0" t="s">
        <v>399</v>
      </c>
      <c r="BL883" s="0" t="s">
        <v>3250</v>
      </c>
      <c r="BM883" s="0" t="s">
        <v>3251</v>
      </c>
      <c r="BN883" s="0" t="s">
        <v>3252</v>
      </c>
      <c r="BO883" s="0" t="s">
        <v>105</v>
      </c>
      <c r="BP883" s="0" t="s">
        <v>3246</v>
      </c>
      <c r="BQ883" s="0" t="s">
        <v>85</v>
      </c>
      <c r="BT883" s="0" t="n">
        <v>0</v>
      </c>
      <c r="BU883" s="0" t="s">
        <v>3253</v>
      </c>
      <c r="BW883" s="0" t="n">
        <v>2006</v>
      </c>
      <c r="BX883" s="0" t="n">
        <v>2018</v>
      </c>
      <c r="BY883" s="0" t="s">
        <v>3254</v>
      </c>
      <c r="BZ883" s="0" t="n">
        <v>2012</v>
      </c>
      <c r="CA883" s="0" t="n">
        <v>0.230769230769231</v>
      </c>
      <c r="CB883" s="0" t="n">
        <v>0</v>
      </c>
      <c r="CC883" s="0" t="n">
        <v>1</v>
      </c>
      <c r="CD883" s="0" t="n">
        <v>-0.0490392729254534</v>
      </c>
      <c r="CE883" s="0" t="n">
        <v>1</v>
      </c>
    </row>
    <row r="884" customFormat="false" ht="15" hidden="false" customHeight="false" outlineLevel="0" collapsed="false">
      <c r="A884" s="0" t="s">
        <v>3246</v>
      </c>
      <c r="B884" s="0" t="n">
        <v>2189</v>
      </c>
      <c r="C884" s="0" t="n">
        <v>0.0250253916054409</v>
      </c>
      <c r="D884" s="0" t="n">
        <v>1098</v>
      </c>
      <c r="E884" s="0" t="n">
        <f aca="false">IF(ISNUMBER($BA884),$BA884,IF(AND(ISNUMBER($D884),ISNUMBER($BW884),ISNUMBER($BX884)),$D884*($BX884-$BW884+1),""))</f>
        <v>1098</v>
      </c>
      <c r="H884" s="0" t="s">
        <v>118</v>
      </c>
      <c r="I884" s="0" t="s">
        <v>842</v>
      </c>
      <c r="J884" s="0" t="n">
        <f aca="false">IF($BW884&lt;&gt;"",$BW884,"")</f>
        <v>2006</v>
      </c>
      <c r="K884" s="0" t="n">
        <f aca="false">IF($BX884&lt;&gt;"",$BX884,"")</f>
        <v>2018</v>
      </c>
      <c r="L884" s="0" t="n">
        <f aca="false">IF(AND(ISNUMBER($BW884),ISNUMBER($BX884)),($BW884+$BX884)/2,"")</f>
        <v>2012</v>
      </c>
      <c r="M884" s="0" t="n">
        <f aca="false">IF($L884&lt;&gt;"",$L884,"")</f>
        <v>2012</v>
      </c>
      <c r="N884" s="0" t="n">
        <f aca="false">IF(AND(ISNUMBER($BW884),ISNUMBER($BX884)),MIN(1,MAX(0,($BX884-2016+1)/($BX884-$BW884+1))),"")</f>
        <v>0.230769230769231</v>
      </c>
      <c r="O884" s="0" t="n">
        <f aca="false">IF(AND(ISNUMBER($BW884),ISNUMBER($BX884)),MIN(1,MAX(0,($BX884-2017+1)/($BX884-$BW884+1))),"")</f>
        <v>0.153846153846154</v>
      </c>
      <c r="P884" s="0" t="n">
        <f aca="false">IF(AND(ISNUMBER($BW884),ISNUMBER($BX884)),MIN(1,MAX(0,($BX884-2018+1)/($BX884-$BW884+1))),"")</f>
        <v>0.0769230769230769</v>
      </c>
      <c r="Q884" s="0" t="n">
        <f aca="false">IF(AND(ISNUMBER($BW884),ISNUMBER($BX884)),MIN(1,MAX(0,($BX884-2019+1)/($BX884-$BW884+1))),"")</f>
        <v>0</v>
      </c>
      <c r="R884" s="0" t="n">
        <f aca="false">IF(AND(ISNUMBER($BW884),ISNUMBER($BX884)),MIN(1,MAX(0,($BX884-2016+1)/($BX884-$BW884+1))),"")</f>
        <v>0.230769230769231</v>
      </c>
      <c r="S884" s="0" t="n">
        <f aca="false">IF($L884&lt;&gt;"",IF($L884&gt;=2015.5,1,0),"")</f>
        <v>0</v>
      </c>
      <c r="T884" s="0" t="n">
        <f aca="false">IF($L884&lt;&gt;"",IF($L884&gt;=2016,1,0),"")</f>
        <v>0</v>
      </c>
      <c r="U884" s="0" t="n">
        <f aca="false">IF(ISNUMBER($BX884),IF($BX884&gt;=2016,1,0),"")</f>
        <v>1</v>
      </c>
      <c r="V884" s="0" t="n">
        <f aca="false">IF(ISNUMBER($BW884),IF($BW884&gt;=2016,1,0),"")</f>
        <v>0</v>
      </c>
      <c r="W884" s="0" t="str">
        <f aca="false">IF(AND(ISNUMBER($BW884),ISNUMBER($BX884)),IF($BW884&gt;=2016,"post-only",IF($BX884&lt;2016,"pre-only","mixed")),"")</f>
        <v>mixed</v>
      </c>
      <c r="X884" s="0" t="n">
        <f aca="false">IF(AND(ISNUMBER($BW884),ISNUMBER($BX884)),MIN(1,MAX(0,($BX884-2017+1)/($BX884-$BW884+1))),"")</f>
        <v>0.153846153846154</v>
      </c>
      <c r="Y884" s="0" t="n">
        <f aca="false">IF(AND(ISNUMBER($BW884),ISNUMBER($BX884)),MIN(1,MAX(0,($BX884-2018+1)/($BX884-$BW884+1))),"")</f>
        <v>0.0769230769230769</v>
      </c>
      <c r="Z884" s="0" t="n">
        <f aca="false">IF(AND(ISNUMBER($BW884),ISNUMBER($BX884)),MIN(1,MAX(0,($BX884-2019+1)/($BX884-$BW884+1))),"")</f>
        <v>0</v>
      </c>
      <c r="AA884" s="0" t="n">
        <f aca="false">IF(ISNUMBER($BX884),IF($BX884&gt;=2017,1,0),"")</f>
        <v>1</v>
      </c>
      <c r="AB884" s="0" t="n">
        <f aca="false">IF(ISNUMBER($BX884),IF($BX884&gt;=2018,1,0),"")</f>
        <v>1</v>
      </c>
      <c r="AC884" s="0" t="n">
        <f aca="false">IF(ISNUMBER($BX884),IF($BX884&gt;=2019,1,0),"")</f>
        <v>0</v>
      </c>
      <c r="AD884" s="0" t="n">
        <f aca="false">IF($L884&lt;&gt;"",IF($L884&gt;2013,1,0),"")</f>
        <v>0</v>
      </c>
      <c r="AE884" s="0" t="n">
        <f aca="false">IF($L884&lt;&gt;"",1+IF($L884&gt;2011,1,0)+IF($L884&gt;2014,1,0),"")</f>
        <v>2</v>
      </c>
      <c r="AF884" s="0" t="s">
        <v>87</v>
      </c>
      <c r="AG884" s="0" t="s">
        <v>88</v>
      </c>
      <c r="AH884" s="0" t="s">
        <v>89</v>
      </c>
      <c r="AI884" s="0" t="s">
        <v>90</v>
      </c>
      <c r="AJ884" s="0" t="s">
        <v>90</v>
      </c>
      <c r="AK884" s="0" t="str">
        <f aca="false">IF(AND($CF884&lt;&gt;"",IFERROR(INDEX(subsample_country_map!$B:$B,MATCH($CF884,subsample_country_map!$A:$A,0)),"")&lt;&gt;""),INDEX(subsample_country_map!$B:$B,MATCH($CF884,subsample_country_map!$A:$A,0)),INDEX(lookup!$AA:$AA,MATCH($A884,lookup!$A:$A,0)))</f>
        <v>99_NCE</v>
      </c>
      <c r="AL884" s="0" t="str">
        <f aca="false">IF(AND($CF884&lt;&gt;"",IFERROR(INDEX(subsample_country_map!$C:$C,MATCH($CF884,subsample_country_map!$A:$A,0)),"")&lt;&gt;""),INDEX(subsample_country_map!$C:$C,MATCH($CF884,subsample_country_map!$A:$A,0)),INDEX(lookup!$AB:$AB,MATCH($A884,lookup!$A:$A,0)))</f>
        <v>99_NCE</v>
      </c>
      <c r="AM884" s="0" t="str">
        <f aca="false">IF(AND($CF884&lt;&gt;"",IFERROR(INDEX(subsample_country_map!$D:$D,MATCH($CF884,subsample_country_map!$A:$A,0)),"")&lt;&gt;""),INDEX(subsample_country_map!$D:$D,MATCH($CF884,subsample_country_map!$A:$A,0)),INDEX(lookup!$AC:$AC,MATCH($A884,lookup!$A:$A,0)))</f>
        <v>99_NCE</v>
      </c>
      <c r="AN884" s="0" t="str">
        <f aca="false">IF(AND($CF884&lt;&gt;"",IFERROR(INDEX(subsample_country_map!$E:$E,MATCH($CF884,subsample_country_map!$A:$A,0)),"")&lt;&gt;""),INDEX(subsample_country_map!$E:$E,MATCH($CF884,subsample_country_map!$A:$A,0)),INDEX(lookup!$AD:$AD,MATCH($A884,lookup!$A:$A,0)))</f>
        <v>99_NCE</v>
      </c>
      <c r="AO884" s="0" t="str">
        <f aca="false">INDEX(lookup!$Y:$Y,MATCH($A884,lookup!$A:$A,0))</f>
        <v>0_published</v>
      </c>
      <c r="AP884" s="0" t="str">
        <f aca="false">INDEX(lookup!$Z:$Z,MATCH($A884,lookup!$A:$A,0))</f>
        <v>1_VHB high</v>
      </c>
      <c r="AQ884" s="0" t="str">
        <f aca="false">INDEX(lookup!$W:$W,MATCH($A884,lookup!$A:$A,0))</f>
        <v>1_fin/acc/econ</v>
      </c>
      <c r="AS884" s="0" t="s">
        <v>91</v>
      </c>
      <c r="AT884" s="0" t="s">
        <v>397</v>
      </c>
      <c r="AU884" s="0" t="s">
        <v>93</v>
      </c>
      <c r="AV884" s="0" t="s">
        <v>3255</v>
      </c>
      <c r="AY884" s="0" t="s">
        <v>3256</v>
      </c>
      <c r="BA884" s="0" t="n">
        <v>1098</v>
      </c>
      <c r="BB884" s="0" t="s">
        <v>347</v>
      </c>
      <c r="BC884" s="0" t="s">
        <v>358</v>
      </c>
      <c r="BD884" s="0" t="s">
        <v>3257</v>
      </c>
      <c r="BE884" s="0" t="s">
        <v>98</v>
      </c>
      <c r="BI884" s="0" t="s">
        <v>336</v>
      </c>
      <c r="BJ884" s="0" t="s">
        <v>2825</v>
      </c>
      <c r="BK884" s="0" t="s">
        <v>191</v>
      </c>
      <c r="BL884" s="0" t="s">
        <v>3258</v>
      </c>
      <c r="BM884" s="0" t="s">
        <v>3259</v>
      </c>
      <c r="BN884" s="0" t="s">
        <v>3260</v>
      </c>
      <c r="BO884" s="0" t="s">
        <v>105</v>
      </c>
      <c r="BP884" s="0" t="s">
        <v>3246</v>
      </c>
      <c r="BQ884" s="0" t="s">
        <v>127</v>
      </c>
      <c r="BT884" s="0" t="n">
        <v>0</v>
      </c>
      <c r="BU884" s="0" t="s">
        <v>3253</v>
      </c>
      <c r="BW884" s="0" t="n">
        <v>2006</v>
      </c>
      <c r="BX884" s="0" t="n">
        <v>2018</v>
      </c>
      <c r="BY884" s="0" t="s">
        <v>3254</v>
      </c>
      <c r="BZ884" s="0" t="n">
        <v>2012</v>
      </c>
      <c r="CA884" s="0" t="n">
        <v>0.230769230769231</v>
      </c>
      <c r="CB884" s="0" t="n">
        <v>0</v>
      </c>
      <c r="CC884" s="0" t="n">
        <v>1</v>
      </c>
      <c r="CD884" s="0" t="n">
        <v>0.0250306177885938</v>
      </c>
      <c r="CE884" s="0" t="n">
        <v>1</v>
      </c>
    </row>
    <row r="885" customFormat="false" ht="15" hidden="false" customHeight="false" outlineLevel="0" collapsed="false">
      <c r="A885" s="0" t="s">
        <v>3246</v>
      </c>
      <c r="B885" s="0" t="n">
        <v>2190</v>
      </c>
      <c r="C885" s="0" t="n">
        <v>0.0414999148583337</v>
      </c>
      <c r="D885" s="0" t="n">
        <v>1098</v>
      </c>
      <c r="E885" s="0" t="n">
        <f aca="false">IF(ISNUMBER($BA885),$BA885,IF(AND(ISNUMBER($D885),ISNUMBER($BW885),ISNUMBER($BX885)),$D885*($BX885-$BW885+1),""))</f>
        <v>1098</v>
      </c>
      <c r="H885" s="0" t="s">
        <v>118</v>
      </c>
      <c r="I885" s="0" t="s">
        <v>842</v>
      </c>
      <c r="J885" s="0" t="n">
        <f aca="false">IF($BW885&lt;&gt;"",$BW885,"")</f>
        <v>2006</v>
      </c>
      <c r="K885" s="0" t="n">
        <f aca="false">IF($BX885&lt;&gt;"",$BX885,"")</f>
        <v>2018</v>
      </c>
      <c r="L885" s="0" t="n">
        <f aca="false">IF(AND(ISNUMBER($BW885),ISNUMBER($BX885)),($BW885+$BX885)/2,"")</f>
        <v>2012</v>
      </c>
      <c r="M885" s="0" t="n">
        <f aca="false">IF($L885&lt;&gt;"",$L885,"")</f>
        <v>2012</v>
      </c>
      <c r="N885" s="0" t="n">
        <f aca="false">IF(AND(ISNUMBER($BW885),ISNUMBER($BX885)),MIN(1,MAX(0,($BX885-2016+1)/($BX885-$BW885+1))),"")</f>
        <v>0.230769230769231</v>
      </c>
      <c r="O885" s="0" t="n">
        <f aca="false">IF(AND(ISNUMBER($BW885),ISNUMBER($BX885)),MIN(1,MAX(0,($BX885-2017+1)/($BX885-$BW885+1))),"")</f>
        <v>0.153846153846154</v>
      </c>
      <c r="P885" s="0" t="n">
        <f aca="false">IF(AND(ISNUMBER($BW885),ISNUMBER($BX885)),MIN(1,MAX(0,($BX885-2018+1)/($BX885-$BW885+1))),"")</f>
        <v>0.0769230769230769</v>
      </c>
      <c r="Q885" s="0" t="n">
        <f aca="false">IF(AND(ISNUMBER($BW885),ISNUMBER($BX885)),MIN(1,MAX(0,($BX885-2019+1)/($BX885-$BW885+1))),"")</f>
        <v>0</v>
      </c>
      <c r="R885" s="0" t="n">
        <f aca="false">IF(AND(ISNUMBER($BW885),ISNUMBER($BX885)),MIN(1,MAX(0,($BX885-2016+1)/($BX885-$BW885+1))),"")</f>
        <v>0.230769230769231</v>
      </c>
      <c r="S885" s="0" t="n">
        <f aca="false">IF($L885&lt;&gt;"",IF($L885&gt;=2015.5,1,0),"")</f>
        <v>0</v>
      </c>
      <c r="T885" s="0" t="n">
        <f aca="false">IF($L885&lt;&gt;"",IF($L885&gt;=2016,1,0),"")</f>
        <v>0</v>
      </c>
      <c r="U885" s="0" t="n">
        <f aca="false">IF(ISNUMBER($BX885),IF($BX885&gt;=2016,1,0),"")</f>
        <v>1</v>
      </c>
      <c r="V885" s="0" t="n">
        <f aca="false">IF(ISNUMBER($BW885),IF($BW885&gt;=2016,1,0),"")</f>
        <v>0</v>
      </c>
      <c r="W885" s="0" t="str">
        <f aca="false">IF(AND(ISNUMBER($BW885),ISNUMBER($BX885)),IF($BW885&gt;=2016,"post-only",IF($BX885&lt;2016,"pre-only","mixed")),"")</f>
        <v>mixed</v>
      </c>
      <c r="X885" s="0" t="n">
        <f aca="false">IF(AND(ISNUMBER($BW885),ISNUMBER($BX885)),MIN(1,MAX(0,($BX885-2017+1)/($BX885-$BW885+1))),"")</f>
        <v>0.153846153846154</v>
      </c>
      <c r="Y885" s="0" t="n">
        <f aca="false">IF(AND(ISNUMBER($BW885),ISNUMBER($BX885)),MIN(1,MAX(0,($BX885-2018+1)/($BX885-$BW885+1))),"")</f>
        <v>0.0769230769230769</v>
      </c>
      <c r="Z885" s="0" t="n">
        <f aca="false">IF(AND(ISNUMBER($BW885),ISNUMBER($BX885)),MIN(1,MAX(0,($BX885-2019+1)/($BX885-$BW885+1))),"")</f>
        <v>0</v>
      </c>
      <c r="AA885" s="0" t="n">
        <f aca="false">IF(ISNUMBER($BX885),IF($BX885&gt;=2017,1,0),"")</f>
        <v>1</v>
      </c>
      <c r="AB885" s="0" t="n">
        <f aca="false">IF(ISNUMBER($BX885),IF($BX885&gt;=2018,1,0),"")</f>
        <v>1</v>
      </c>
      <c r="AC885" s="0" t="n">
        <f aca="false">IF(ISNUMBER($BX885),IF($BX885&gt;=2019,1,0),"")</f>
        <v>0</v>
      </c>
      <c r="AD885" s="0" t="n">
        <f aca="false">IF($L885&lt;&gt;"",IF($L885&gt;2013,1,0),"")</f>
        <v>0</v>
      </c>
      <c r="AE885" s="0" t="n">
        <f aca="false">IF($L885&lt;&gt;"",1+IF($L885&gt;2011,1,0)+IF($L885&gt;2014,1,0),"")</f>
        <v>2</v>
      </c>
      <c r="AF885" s="0" t="s">
        <v>87</v>
      </c>
      <c r="AG885" s="0" t="s">
        <v>88</v>
      </c>
      <c r="AH885" s="0" t="s">
        <v>89</v>
      </c>
      <c r="AI885" s="0" t="s">
        <v>90</v>
      </c>
      <c r="AJ885" s="0" t="s">
        <v>90</v>
      </c>
      <c r="AK885" s="0" t="str">
        <f aca="false">IF(AND($CF885&lt;&gt;"",IFERROR(INDEX(subsample_country_map!$B:$B,MATCH($CF885,subsample_country_map!$A:$A,0)),"")&lt;&gt;""),INDEX(subsample_country_map!$B:$B,MATCH($CF885,subsample_country_map!$A:$A,0)),INDEX(lookup!$AA:$AA,MATCH($A885,lookup!$A:$A,0)))</f>
        <v>99_NCE</v>
      </c>
      <c r="AL885" s="0" t="str">
        <f aca="false">IF(AND($CF885&lt;&gt;"",IFERROR(INDEX(subsample_country_map!$C:$C,MATCH($CF885,subsample_country_map!$A:$A,0)),"")&lt;&gt;""),INDEX(subsample_country_map!$C:$C,MATCH($CF885,subsample_country_map!$A:$A,0)),INDEX(lookup!$AB:$AB,MATCH($A885,lookup!$A:$A,0)))</f>
        <v>99_NCE</v>
      </c>
      <c r="AM885" s="0" t="str">
        <f aca="false">IF(AND($CF885&lt;&gt;"",IFERROR(INDEX(subsample_country_map!$D:$D,MATCH($CF885,subsample_country_map!$A:$A,0)),"")&lt;&gt;""),INDEX(subsample_country_map!$D:$D,MATCH($CF885,subsample_country_map!$A:$A,0)),INDEX(lookup!$AC:$AC,MATCH($A885,lookup!$A:$A,0)))</f>
        <v>99_NCE</v>
      </c>
      <c r="AN885" s="0" t="str">
        <f aca="false">IF(AND($CF885&lt;&gt;"",IFERROR(INDEX(subsample_country_map!$E:$E,MATCH($CF885,subsample_country_map!$A:$A,0)),"")&lt;&gt;""),INDEX(subsample_country_map!$E:$E,MATCH($CF885,subsample_country_map!$A:$A,0)),INDEX(lookup!$AD:$AD,MATCH($A885,lookup!$A:$A,0)))</f>
        <v>99_NCE</v>
      </c>
      <c r="AO885" s="0" t="str">
        <f aca="false">INDEX(lookup!$Y:$Y,MATCH($A885,lookup!$A:$A,0))</f>
        <v>0_published</v>
      </c>
      <c r="AP885" s="0" t="str">
        <f aca="false">INDEX(lookup!$Z:$Z,MATCH($A885,lookup!$A:$A,0))</f>
        <v>1_VHB high</v>
      </c>
      <c r="AQ885" s="0" t="str">
        <f aca="false">INDEX(lookup!$W:$W,MATCH($A885,lookup!$A:$A,0))</f>
        <v>1_fin/acc/econ</v>
      </c>
      <c r="AS885" s="0" t="s">
        <v>91</v>
      </c>
      <c r="AT885" s="0" t="s">
        <v>397</v>
      </c>
      <c r="AU885" s="0" t="s">
        <v>93</v>
      </c>
      <c r="AV885" s="0" t="s">
        <v>3261</v>
      </c>
      <c r="AY885" s="0" t="s">
        <v>3262</v>
      </c>
      <c r="BA885" s="0" t="n">
        <v>1098</v>
      </c>
      <c r="BB885" s="0" t="s">
        <v>347</v>
      </c>
      <c r="BC885" s="0" t="s">
        <v>358</v>
      </c>
      <c r="BD885" s="0" t="s">
        <v>3257</v>
      </c>
      <c r="BE885" s="0" t="s">
        <v>98</v>
      </c>
      <c r="BI885" s="0" t="s">
        <v>336</v>
      </c>
      <c r="BJ885" s="0" t="s">
        <v>2859</v>
      </c>
      <c r="BK885" s="0" t="s">
        <v>191</v>
      </c>
      <c r="BL885" s="0" t="s">
        <v>3263</v>
      </c>
      <c r="BM885" s="0" t="s">
        <v>3259</v>
      </c>
      <c r="BN885" s="0" t="s">
        <v>3260</v>
      </c>
      <c r="BO885" s="0" t="s">
        <v>105</v>
      </c>
      <c r="BP885" s="0" t="s">
        <v>3246</v>
      </c>
      <c r="BQ885" s="0" t="s">
        <v>127</v>
      </c>
      <c r="BT885" s="0" t="n">
        <v>0</v>
      </c>
      <c r="BU885" s="0" t="s">
        <v>3253</v>
      </c>
      <c r="BW885" s="0" t="n">
        <v>2006</v>
      </c>
      <c r="BX885" s="0" t="n">
        <v>2018</v>
      </c>
      <c r="BY885" s="0" t="s">
        <v>3254</v>
      </c>
      <c r="BZ885" s="0" t="n">
        <v>2012</v>
      </c>
      <c r="CA885" s="0" t="n">
        <v>0.230769230769231</v>
      </c>
      <c r="CB885" s="0" t="n">
        <v>0</v>
      </c>
      <c r="CC885" s="0" t="n">
        <v>1</v>
      </c>
      <c r="CD885" s="0" t="n">
        <v>0.0415237638191095</v>
      </c>
      <c r="CE885" s="0" t="n">
        <v>1</v>
      </c>
    </row>
    <row r="886" customFormat="false" ht="15" hidden="false" customHeight="false" outlineLevel="0" collapsed="false">
      <c r="A886" s="0" t="s">
        <v>3246</v>
      </c>
      <c r="B886" s="0" t="n">
        <v>2191</v>
      </c>
      <c r="C886" s="0" t="n">
        <v>0.043010780864249</v>
      </c>
      <c r="D886" s="0" t="n">
        <v>1098</v>
      </c>
      <c r="E886" s="0" t="n">
        <f aca="false">IF(ISNUMBER($BA886),$BA886,IF(AND(ISNUMBER($D886),ISNUMBER($BW886),ISNUMBER($BX886)),$D886*($BX886-$BW886+1),""))</f>
        <v>1098</v>
      </c>
      <c r="H886" s="0" t="s">
        <v>118</v>
      </c>
      <c r="I886" s="0" t="s">
        <v>842</v>
      </c>
      <c r="J886" s="0" t="n">
        <f aca="false">IF($BW886&lt;&gt;"",$BW886,"")</f>
        <v>2006</v>
      </c>
      <c r="K886" s="0" t="n">
        <f aca="false">IF($BX886&lt;&gt;"",$BX886,"")</f>
        <v>2018</v>
      </c>
      <c r="L886" s="0" t="n">
        <f aca="false">IF(AND(ISNUMBER($BW886),ISNUMBER($BX886)),($BW886+$BX886)/2,"")</f>
        <v>2012</v>
      </c>
      <c r="M886" s="0" t="n">
        <f aca="false">IF($L886&lt;&gt;"",$L886,"")</f>
        <v>2012</v>
      </c>
      <c r="N886" s="0" t="n">
        <f aca="false">IF(AND(ISNUMBER($BW886),ISNUMBER($BX886)),MIN(1,MAX(0,($BX886-2016+1)/($BX886-$BW886+1))),"")</f>
        <v>0.230769230769231</v>
      </c>
      <c r="O886" s="0" t="n">
        <f aca="false">IF(AND(ISNUMBER($BW886),ISNUMBER($BX886)),MIN(1,MAX(0,($BX886-2017+1)/($BX886-$BW886+1))),"")</f>
        <v>0.153846153846154</v>
      </c>
      <c r="P886" s="0" t="n">
        <f aca="false">IF(AND(ISNUMBER($BW886),ISNUMBER($BX886)),MIN(1,MAX(0,($BX886-2018+1)/($BX886-$BW886+1))),"")</f>
        <v>0.0769230769230769</v>
      </c>
      <c r="Q886" s="0" t="n">
        <f aca="false">IF(AND(ISNUMBER($BW886),ISNUMBER($BX886)),MIN(1,MAX(0,($BX886-2019+1)/($BX886-$BW886+1))),"")</f>
        <v>0</v>
      </c>
      <c r="R886" s="0" t="n">
        <f aca="false">IF(AND(ISNUMBER($BW886),ISNUMBER($BX886)),MIN(1,MAX(0,($BX886-2016+1)/($BX886-$BW886+1))),"")</f>
        <v>0.230769230769231</v>
      </c>
      <c r="S886" s="0" t="n">
        <f aca="false">IF($L886&lt;&gt;"",IF($L886&gt;=2015.5,1,0),"")</f>
        <v>0</v>
      </c>
      <c r="T886" s="0" t="n">
        <f aca="false">IF($L886&lt;&gt;"",IF($L886&gt;=2016,1,0),"")</f>
        <v>0</v>
      </c>
      <c r="U886" s="0" t="n">
        <f aca="false">IF(ISNUMBER($BX886),IF($BX886&gt;=2016,1,0),"")</f>
        <v>1</v>
      </c>
      <c r="V886" s="0" t="n">
        <f aca="false">IF(ISNUMBER($BW886),IF($BW886&gt;=2016,1,0),"")</f>
        <v>0</v>
      </c>
      <c r="W886" s="0" t="str">
        <f aca="false">IF(AND(ISNUMBER($BW886),ISNUMBER($BX886)),IF($BW886&gt;=2016,"post-only",IF($BX886&lt;2016,"pre-only","mixed")),"")</f>
        <v>mixed</v>
      </c>
      <c r="X886" s="0" t="n">
        <f aca="false">IF(AND(ISNUMBER($BW886),ISNUMBER($BX886)),MIN(1,MAX(0,($BX886-2017+1)/($BX886-$BW886+1))),"")</f>
        <v>0.153846153846154</v>
      </c>
      <c r="Y886" s="0" t="n">
        <f aca="false">IF(AND(ISNUMBER($BW886),ISNUMBER($BX886)),MIN(1,MAX(0,($BX886-2018+1)/($BX886-$BW886+1))),"")</f>
        <v>0.0769230769230769</v>
      </c>
      <c r="Z886" s="0" t="n">
        <f aca="false">IF(AND(ISNUMBER($BW886),ISNUMBER($BX886)),MIN(1,MAX(0,($BX886-2019+1)/($BX886-$BW886+1))),"")</f>
        <v>0</v>
      </c>
      <c r="AA886" s="0" t="n">
        <f aca="false">IF(ISNUMBER($BX886),IF($BX886&gt;=2017,1,0),"")</f>
        <v>1</v>
      </c>
      <c r="AB886" s="0" t="n">
        <f aca="false">IF(ISNUMBER($BX886),IF($BX886&gt;=2018,1,0),"")</f>
        <v>1</v>
      </c>
      <c r="AC886" s="0" t="n">
        <f aca="false">IF(ISNUMBER($BX886),IF($BX886&gt;=2019,1,0),"")</f>
        <v>0</v>
      </c>
      <c r="AD886" s="0" t="n">
        <f aca="false">IF($L886&lt;&gt;"",IF($L886&gt;2013,1,0),"")</f>
        <v>0</v>
      </c>
      <c r="AE886" s="0" t="n">
        <f aca="false">IF($L886&lt;&gt;"",1+IF($L886&gt;2011,1,0)+IF($L886&gt;2014,1,0),"")</f>
        <v>2</v>
      </c>
      <c r="AF886" s="0" t="s">
        <v>87</v>
      </c>
      <c r="AG886" s="0" t="s">
        <v>88</v>
      </c>
      <c r="AH886" s="0" t="s">
        <v>89</v>
      </c>
      <c r="AI886" s="0" t="s">
        <v>90</v>
      </c>
      <c r="AJ886" s="0" t="s">
        <v>90</v>
      </c>
      <c r="AK886" s="0" t="str">
        <f aca="false">IF(AND($CF886&lt;&gt;"",IFERROR(INDEX(subsample_country_map!$B:$B,MATCH($CF886,subsample_country_map!$A:$A,0)),"")&lt;&gt;""),INDEX(subsample_country_map!$B:$B,MATCH($CF886,subsample_country_map!$A:$A,0)),INDEX(lookup!$AA:$AA,MATCH($A886,lookup!$A:$A,0)))</f>
        <v>99_NCE</v>
      </c>
      <c r="AL886" s="0" t="str">
        <f aca="false">IF(AND($CF886&lt;&gt;"",IFERROR(INDEX(subsample_country_map!$C:$C,MATCH($CF886,subsample_country_map!$A:$A,0)),"")&lt;&gt;""),INDEX(subsample_country_map!$C:$C,MATCH($CF886,subsample_country_map!$A:$A,0)),INDEX(lookup!$AB:$AB,MATCH($A886,lookup!$A:$A,0)))</f>
        <v>99_NCE</v>
      </c>
      <c r="AM886" s="0" t="str">
        <f aca="false">IF(AND($CF886&lt;&gt;"",IFERROR(INDEX(subsample_country_map!$D:$D,MATCH($CF886,subsample_country_map!$A:$A,0)),"")&lt;&gt;""),INDEX(subsample_country_map!$D:$D,MATCH($CF886,subsample_country_map!$A:$A,0)),INDEX(lookup!$AC:$AC,MATCH($A886,lookup!$A:$A,0)))</f>
        <v>99_NCE</v>
      </c>
      <c r="AN886" s="0" t="str">
        <f aca="false">IF(AND($CF886&lt;&gt;"",IFERROR(INDEX(subsample_country_map!$E:$E,MATCH($CF886,subsample_country_map!$A:$A,0)),"")&lt;&gt;""),INDEX(subsample_country_map!$E:$E,MATCH($CF886,subsample_country_map!$A:$A,0)),INDEX(lookup!$AD:$AD,MATCH($A886,lookup!$A:$A,0)))</f>
        <v>99_NCE</v>
      </c>
      <c r="AO886" s="0" t="str">
        <f aca="false">INDEX(lookup!$Y:$Y,MATCH($A886,lookup!$A:$A,0))</f>
        <v>0_published</v>
      </c>
      <c r="AP886" s="0" t="str">
        <f aca="false">INDEX(lookup!$Z:$Z,MATCH($A886,lookup!$A:$A,0))</f>
        <v>1_VHB high</v>
      </c>
      <c r="AQ886" s="0" t="str">
        <f aca="false">INDEX(lookup!$W:$W,MATCH($A886,lookup!$A:$A,0))</f>
        <v>1_fin/acc/econ</v>
      </c>
      <c r="AS886" s="0" t="s">
        <v>91</v>
      </c>
      <c r="AT886" s="0" t="s">
        <v>397</v>
      </c>
      <c r="AU886" s="0" t="s">
        <v>93</v>
      </c>
      <c r="AV886" s="0" t="s">
        <v>3264</v>
      </c>
      <c r="AY886" s="0" t="s">
        <v>1643</v>
      </c>
      <c r="BA886" s="0" t="n">
        <v>1098</v>
      </c>
      <c r="BB886" s="0" t="s">
        <v>347</v>
      </c>
      <c r="BC886" s="0" t="s">
        <v>358</v>
      </c>
      <c r="BD886" s="0" t="s">
        <v>3257</v>
      </c>
      <c r="BE886" s="0" t="s">
        <v>98</v>
      </c>
      <c r="BI886" s="0" t="s">
        <v>336</v>
      </c>
      <c r="BJ886" s="0" t="s">
        <v>3020</v>
      </c>
      <c r="BK886" s="0" t="s">
        <v>191</v>
      </c>
      <c r="BL886" s="0" t="s">
        <v>3265</v>
      </c>
      <c r="BM886" s="0" t="s">
        <v>3259</v>
      </c>
      <c r="BN886" s="0" t="s">
        <v>3260</v>
      </c>
      <c r="BO886" s="0" t="s">
        <v>105</v>
      </c>
      <c r="BP886" s="0" t="s">
        <v>3246</v>
      </c>
      <c r="BQ886" s="0" t="s">
        <v>127</v>
      </c>
      <c r="BT886" s="0" t="n">
        <v>0</v>
      </c>
      <c r="BU886" s="0" t="s">
        <v>3253</v>
      </c>
      <c r="BW886" s="0" t="n">
        <v>2006</v>
      </c>
      <c r="BX886" s="0" t="n">
        <v>2018</v>
      </c>
      <c r="BY886" s="0" t="s">
        <v>3254</v>
      </c>
      <c r="BZ886" s="0" t="n">
        <v>2012</v>
      </c>
      <c r="CA886" s="0" t="n">
        <v>0.230769230769231</v>
      </c>
      <c r="CB886" s="0" t="n">
        <v>0</v>
      </c>
      <c r="CC886" s="0" t="n">
        <v>1</v>
      </c>
      <c r="CD886" s="0" t="n">
        <v>0.0430373326139187</v>
      </c>
      <c r="CE886" s="0" t="n">
        <v>1</v>
      </c>
    </row>
    <row r="887" customFormat="false" ht="15" hidden="false" customHeight="false" outlineLevel="0" collapsed="false">
      <c r="A887" s="0" t="s">
        <v>3246</v>
      </c>
      <c r="B887" s="0" t="n">
        <v>2192</v>
      </c>
      <c r="C887" s="0" t="n">
        <v>0.0679649787837248</v>
      </c>
      <c r="D887" s="0" t="n">
        <v>845</v>
      </c>
      <c r="E887" s="0" t="n">
        <f aca="false">IF(ISNUMBER($BA887),$BA887,IF(AND(ISNUMBER($D887),ISNUMBER($BW887),ISNUMBER($BX887)),$D887*($BX887-$BW887+1),""))</f>
        <v>845</v>
      </c>
      <c r="H887" s="0" t="s">
        <v>118</v>
      </c>
      <c r="I887" s="0" t="s">
        <v>842</v>
      </c>
      <c r="J887" s="0" t="n">
        <f aca="false">IF($BW887&lt;&gt;"",$BW887,"")</f>
        <v>2006</v>
      </c>
      <c r="K887" s="0" t="n">
        <f aca="false">IF($BX887&lt;&gt;"",$BX887,"")</f>
        <v>2018</v>
      </c>
      <c r="L887" s="0" t="n">
        <f aca="false">IF(AND(ISNUMBER($BW887),ISNUMBER($BX887)),($BW887+$BX887)/2,"")</f>
        <v>2012</v>
      </c>
      <c r="M887" s="0" t="n">
        <f aca="false">IF($L887&lt;&gt;"",$L887,"")</f>
        <v>2012</v>
      </c>
      <c r="N887" s="0" t="n">
        <f aca="false">IF(AND(ISNUMBER($BW887),ISNUMBER($BX887)),MIN(1,MAX(0,($BX887-2016+1)/($BX887-$BW887+1))),"")</f>
        <v>0.230769230769231</v>
      </c>
      <c r="O887" s="0" t="n">
        <f aca="false">IF(AND(ISNUMBER($BW887),ISNUMBER($BX887)),MIN(1,MAX(0,($BX887-2017+1)/($BX887-$BW887+1))),"")</f>
        <v>0.153846153846154</v>
      </c>
      <c r="P887" s="0" t="n">
        <f aca="false">IF(AND(ISNUMBER($BW887),ISNUMBER($BX887)),MIN(1,MAX(0,($BX887-2018+1)/($BX887-$BW887+1))),"")</f>
        <v>0.0769230769230769</v>
      </c>
      <c r="Q887" s="0" t="n">
        <f aca="false">IF(AND(ISNUMBER($BW887),ISNUMBER($BX887)),MIN(1,MAX(0,($BX887-2019+1)/($BX887-$BW887+1))),"")</f>
        <v>0</v>
      </c>
      <c r="R887" s="0" t="n">
        <f aca="false">IF(AND(ISNUMBER($BW887),ISNUMBER($BX887)),MIN(1,MAX(0,($BX887-2016+1)/($BX887-$BW887+1))),"")</f>
        <v>0.230769230769231</v>
      </c>
      <c r="S887" s="0" t="n">
        <f aca="false">IF($L887&lt;&gt;"",IF($L887&gt;=2015.5,1,0),"")</f>
        <v>0</v>
      </c>
      <c r="T887" s="0" t="n">
        <f aca="false">IF($L887&lt;&gt;"",IF($L887&gt;=2016,1,0),"")</f>
        <v>0</v>
      </c>
      <c r="U887" s="0" t="n">
        <f aca="false">IF(ISNUMBER($BX887),IF($BX887&gt;=2016,1,0),"")</f>
        <v>1</v>
      </c>
      <c r="V887" s="0" t="n">
        <f aca="false">IF(ISNUMBER($BW887),IF($BW887&gt;=2016,1,0),"")</f>
        <v>0</v>
      </c>
      <c r="W887" s="0" t="str">
        <f aca="false">IF(AND(ISNUMBER($BW887),ISNUMBER($BX887)),IF($BW887&gt;=2016,"post-only",IF($BX887&lt;2016,"pre-only","mixed")),"")</f>
        <v>mixed</v>
      </c>
      <c r="X887" s="0" t="n">
        <f aca="false">IF(AND(ISNUMBER($BW887),ISNUMBER($BX887)),MIN(1,MAX(0,($BX887-2017+1)/($BX887-$BW887+1))),"")</f>
        <v>0.153846153846154</v>
      </c>
      <c r="Y887" s="0" t="n">
        <f aca="false">IF(AND(ISNUMBER($BW887),ISNUMBER($BX887)),MIN(1,MAX(0,($BX887-2018+1)/($BX887-$BW887+1))),"")</f>
        <v>0.0769230769230769</v>
      </c>
      <c r="Z887" s="0" t="n">
        <f aca="false">IF(AND(ISNUMBER($BW887),ISNUMBER($BX887)),MIN(1,MAX(0,($BX887-2019+1)/($BX887-$BW887+1))),"")</f>
        <v>0</v>
      </c>
      <c r="AA887" s="0" t="n">
        <f aca="false">IF(ISNUMBER($BX887),IF($BX887&gt;=2017,1,0),"")</f>
        <v>1</v>
      </c>
      <c r="AB887" s="0" t="n">
        <f aca="false">IF(ISNUMBER($BX887),IF($BX887&gt;=2018,1,0),"")</f>
        <v>1</v>
      </c>
      <c r="AC887" s="0" t="n">
        <f aca="false">IF(ISNUMBER($BX887),IF($BX887&gt;=2019,1,0),"")</f>
        <v>0</v>
      </c>
      <c r="AD887" s="0" t="n">
        <f aca="false">IF($L887&lt;&gt;"",IF($L887&gt;2013,1,0),"")</f>
        <v>0</v>
      </c>
      <c r="AE887" s="0" t="n">
        <f aca="false">IF($L887&lt;&gt;"",1+IF($L887&gt;2011,1,0)+IF($L887&gt;2014,1,0),"")</f>
        <v>2</v>
      </c>
      <c r="AF887" s="0" t="s">
        <v>87</v>
      </c>
      <c r="AG887" s="0" t="s">
        <v>88</v>
      </c>
      <c r="AH887" s="0" t="s">
        <v>89</v>
      </c>
      <c r="AI887" s="0" t="s">
        <v>90</v>
      </c>
      <c r="AJ887" s="0" t="s">
        <v>90</v>
      </c>
      <c r="AK887" s="0" t="str">
        <f aca="false">IF(AND($CF887&lt;&gt;"",IFERROR(INDEX(subsample_country_map!$B:$B,MATCH($CF887,subsample_country_map!$A:$A,0)),"")&lt;&gt;""),INDEX(subsample_country_map!$B:$B,MATCH($CF887,subsample_country_map!$A:$A,0)),INDEX(lookup!$AA:$AA,MATCH($A887,lookup!$A:$A,0)))</f>
        <v>99_NCE</v>
      </c>
      <c r="AL887" s="0" t="str">
        <f aca="false">IF(AND($CF887&lt;&gt;"",IFERROR(INDEX(subsample_country_map!$C:$C,MATCH($CF887,subsample_country_map!$A:$A,0)),"")&lt;&gt;""),INDEX(subsample_country_map!$C:$C,MATCH($CF887,subsample_country_map!$A:$A,0)),INDEX(lookup!$AB:$AB,MATCH($A887,lookup!$A:$A,0)))</f>
        <v>99_NCE</v>
      </c>
      <c r="AM887" s="0" t="str">
        <f aca="false">IF(AND($CF887&lt;&gt;"",IFERROR(INDEX(subsample_country_map!$D:$D,MATCH($CF887,subsample_country_map!$A:$A,0)),"")&lt;&gt;""),INDEX(subsample_country_map!$D:$D,MATCH($CF887,subsample_country_map!$A:$A,0)),INDEX(lookup!$AC:$AC,MATCH($A887,lookup!$A:$A,0)))</f>
        <v>99_NCE</v>
      </c>
      <c r="AN887" s="0" t="str">
        <f aca="false">IF(AND($CF887&lt;&gt;"",IFERROR(INDEX(subsample_country_map!$E:$E,MATCH($CF887,subsample_country_map!$A:$A,0)),"")&lt;&gt;""),INDEX(subsample_country_map!$E:$E,MATCH($CF887,subsample_country_map!$A:$A,0)),INDEX(lookup!$AD:$AD,MATCH($A887,lookup!$A:$A,0)))</f>
        <v>99_NCE</v>
      </c>
      <c r="AO887" s="0" t="str">
        <f aca="false">INDEX(lookup!$Y:$Y,MATCH($A887,lookup!$A:$A,0))</f>
        <v>0_published</v>
      </c>
      <c r="AP887" s="0" t="str">
        <f aca="false">INDEX(lookup!$Z:$Z,MATCH($A887,lookup!$A:$A,0))</f>
        <v>1_VHB high</v>
      </c>
      <c r="AQ887" s="0" t="str">
        <f aca="false">INDEX(lookup!$W:$W,MATCH($A887,lookup!$A:$A,0))</f>
        <v>1_fin/acc/econ</v>
      </c>
      <c r="AS887" s="0" t="s">
        <v>91</v>
      </c>
      <c r="AT887" s="0" t="s">
        <v>397</v>
      </c>
      <c r="AU887" s="0" t="s">
        <v>93</v>
      </c>
      <c r="AV887" s="0" t="s">
        <v>3266</v>
      </c>
      <c r="AY887" s="0" t="s">
        <v>2702</v>
      </c>
      <c r="BA887" s="0" t="n">
        <v>845</v>
      </c>
      <c r="BB887" s="0" t="s">
        <v>347</v>
      </c>
      <c r="BC887" s="0" t="s">
        <v>358</v>
      </c>
      <c r="BD887" s="0" t="s">
        <v>3257</v>
      </c>
      <c r="BE887" s="0" t="s">
        <v>98</v>
      </c>
      <c r="BI887" s="0" t="s">
        <v>336</v>
      </c>
      <c r="BJ887" s="0" t="s">
        <v>3024</v>
      </c>
      <c r="BK887" s="0" t="s">
        <v>191</v>
      </c>
      <c r="BL887" s="0" t="s">
        <v>3267</v>
      </c>
      <c r="BM887" s="0" t="s">
        <v>3259</v>
      </c>
      <c r="BN887" s="0" t="s">
        <v>3260</v>
      </c>
      <c r="BO887" s="0" t="s">
        <v>105</v>
      </c>
      <c r="BP887" s="0" t="s">
        <v>3246</v>
      </c>
      <c r="BQ887" s="0" t="s">
        <v>127</v>
      </c>
      <c r="BT887" s="0" t="n">
        <v>0</v>
      </c>
      <c r="BU887" s="0" t="s">
        <v>3253</v>
      </c>
      <c r="BW887" s="0" t="n">
        <v>2006</v>
      </c>
      <c r="BX887" s="0" t="n">
        <v>2018</v>
      </c>
      <c r="BY887" s="0" t="s">
        <v>3254</v>
      </c>
      <c r="BZ887" s="0" t="n">
        <v>2012</v>
      </c>
      <c r="CA887" s="0" t="n">
        <v>0.230769230769231</v>
      </c>
      <c r="CB887" s="0" t="n">
        <v>0</v>
      </c>
      <c r="CC887" s="0" t="n">
        <v>1</v>
      </c>
      <c r="CD887" s="0" t="n">
        <v>0.0680699185947779</v>
      </c>
      <c r="CE887" s="0" t="n">
        <v>1</v>
      </c>
    </row>
    <row r="888" customFormat="false" ht="15" hidden="false" customHeight="false" outlineLevel="0" collapsed="false">
      <c r="A888" s="0" t="s">
        <v>3246</v>
      </c>
      <c r="B888" s="0" t="n">
        <v>2193</v>
      </c>
      <c r="C888" s="0" t="n">
        <v>0.0271359650489815</v>
      </c>
      <c r="D888" s="0" t="n">
        <v>1038</v>
      </c>
      <c r="E888" s="0" t="n">
        <f aca="false">IF(ISNUMBER($BA888),$BA888,IF(AND(ISNUMBER($D888),ISNUMBER($BW888),ISNUMBER($BX888)),$D888*($BX888-$BW888+1),""))</f>
        <v>1038</v>
      </c>
      <c r="H888" s="0" t="s">
        <v>118</v>
      </c>
      <c r="I888" s="0" t="s">
        <v>842</v>
      </c>
      <c r="J888" s="0" t="n">
        <f aca="false">IF($BW888&lt;&gt;"",$BW888,"")</f>
        <v>2006</v>
      </c>
      <c r="K888" s="0" t="n">
        <f aca="false">IF($BX888&lt;&gt;"",$BX888,"")</f>
        <v>2018</v>
      </c>
      <c r="L888" s="0" t="n">
        <f aca="false">IF(AND(ISNUMBER($BW888),ISNUMBER($BX888)),($BW888+$BX888)/2,"")</f>
        <v>2012</v>
      </c>
      <c r="M888" s="0" t="n">
        <f aca="false">IF($L888&lt;&gt;"",$L888,"")</f>
        <v>2012</v>
      </c>
      <c r="N888" s="0" t="n">
        <f aca="false">IF(AND(ISNUMBER($BW888),ISNUMBER($BX888)),MIN(1,MAX(0,($BX888-2016+1)/($BX888-$BW888+1))),"")</f>
        <v>0.230769230769231</v>
      </c>
      <c r="O888" s="0" t="n">
        <f aca="false">IF(AND(ISNUMBER($BW888),ISNUMBER($BX888)),MIN(1,MAX(0,($BX888-2017+1)/($BX888-$BW888+1))),"")</f>
        <v>0.153846153846154</v>
      </c>
      <c r="P888" s="0" t="n">
        <f aca="false">IF(AND(ISNUMBER($BW888),ISNUMBER($BX888)),MIN(1,MAX(0,($BX888-2018+1)/($BX888-$BW888+1))),"")</f>
        <v>0.0769230769230769</v>
      </c>
      <c r="Q888" s="0" t="n">
        <f aca="false">IF(AND(ISNUMBER($BW888),ISNUMBER($BX888)),MIN(1,MAX(0,($BX888-2019+1)/($BX888-$BW888+1))),"")</f>
        <v>0</v>
      </c>
      <c r="R888" s="0" t="n">
        <f aca="false">IF(AND(ISNUMBER($BW888),ISNUMBER($BX888)),MIN(1,MAX(0,($BX888-2016+1)/($BX888-$BW888+1))),"")</f>
        <v>0.230769230769231</v>
      </c>
      <c r="S888" s="0" t="n">
        <f aca="false">IF($L888&lt;&gt;"",IF($L888&gt;=2015.5,1,0),"")</f>
        <v>0</v>
      </c>
      <c r="T888" s="0" t="n">
        <f aca="false">IF($L888&lt;&gt;"",IF($L888&gt;=2016,1,0),"")</f>
        <v>0</v>
      </c>
      <c r="U888" s="0" t="n">
        <f aca="false">IF(ISNUMBER($BX888),IF($BX888&gt;=2016,1,0),"")</f>
        <v>1</v>
      </c>
      <c r="V888" s="0" t="n">
        <f aca="false">IF(ISNUMBER($BW888),IF($BW888&gt;=2016,1,0),"")</f>
        <v>0</v>
      </c>
      <c r="W888" s="0" t="str">
        <f aca="false">IF(AND(ISNUMBER($BW888),ISNUMBER($BX888)),IF($BW888&gt;=2016,"post-only",IF($BX888&lt;2016,"pre-only","mixed")),"")</f>
        <v>mixed</v>
      </c>
      <c r="X888" s="0" t="n">
        <f aca="false">IF(AND(ISNUMBER($BW888),ISNUMBER($BX888)),MIN(1,MAX(0,($BX888-2017+1)/($BX888-$BW888+1))),"")</f>
        <v>0.153846153846154</v>
      </c>
      <c r="Y888" s="0" t="n">
        <f aca="false">IF(AND(ISNUMBER($BW888),ISNUMBER($BX888)),MIN(1,MAX(0,($BX888-2018+1)/($BX888-$BW888+1))),"")</f>
        <v>0.0769230769230769</v>
      </c>
      <c r="Z888" s="0" t="n">
        <f aca="false">IF(AND(ISNUMBER($BW888),ISNUMBER($BX888)),MIN(1,MAX(0,($BX888-2019+1)/($BX888-$BW888+1))),"")</f>
        <v>0</v>
      </c>
      <c r="AA888" s="0" t="n">
        <f aca="false">IF(ISNUMBER($BX888),IF($BX888&gt;=2017,1,0),"")</f>
        <v>1</v>
      </c>
      <c r="AB888" s="0" t="n">
        <f aca="false">IF(ISNUMBER($BX888),IF($BX888&gt;=2018,1,0),"")</f>
        <v>1</v>
      </c>
      <c r="AC888" s="0" t="n">
        <f aca="false">IF(ISNUMBER($BX888),IF($BX888&gt;=2019,1,0),"")</f>
        <v>0</v>
      </c>
      <c r="AD888" s="0" t="n">
        <f aca="false">IF($L888&lt;&gt;"",IF($L888&gt;2013,1,0),"")</f>
        <v>0</v>
      </c>
      <c r="AE888" s="0" t="n">
        <f aca="false">IF($L888&lt;&gt;"",1+IF($L888&gt;2011,1,0)+IF($L888&gt;2014,1,0),"")</f>
        <v>2</v>
      </c>
      <c r="AF888" s="0" t="s">
        <v>87</v>
      </c>
      <c r="AG888" s="0" t="s">
        <v>88</v>
      </c>
      <c r="AH888" s="0" t="s">
        <v>89</v>
      </c>
      <c r="AI888" s="0" t="s">
        <v>90</v>
      </c>
      <c r="AJ888" s="0" t="s">
        <v>90</v>
      </c>
      <c r="AK888" s="0" t="str">
        <f aca="false">IF(AND($CF888&lt;&gt;"",IFERROR(INDEX(subsample_country_map!$B:$B,MATCH($CF888,subsample_country_map!$A:$A,0)),"")&lt;&gt;""),INDEX(subsample_country_map!$B:$B,MATCH($CF888,subsample_country_map!$A:$A,0)),INDEX(lookup!$AA:$AA,MATCH($A888,lookup!$A:$A,0)))</f>
        <v>99_NCE</v>
      </c>
      <c r="AL888" s="0" t="str">
        <f aca="false">IF(AND($CF888&lt;&gt;"",IFERROR(INDEX(subsample_country_map!$C:$C,MATCH($CF888,subsample_country_map!$A:$A,0)),"")&lt;&gt;""),INDEX(subsample_country_map!$C:$C,MATCH($CF888,subsample_country_map!$A:$A,0)),INDEX(lookup!$AB:$AB,MATCH($A888,lookup!$A:$A,0)))</f>
        <v>99_NCE</v>
      </c>
      <c r="AM888" s="0" t="str">
        <f aca="false">IF(AND($CF888&lt;&gt;"",IFERROR(INDEX(subsample_country_map!$D:$D,MATCH($CF888,subsample_country_map!$A:$A,0)),"")&lt;&gt;""),INDEX(subsample_country_map!$D:$D,MATCH($CF888,subsample_country_map!$A:$A,0)),INDEX(lookup!$AC:$AC,MATCH($A888,lookup!$A:$A,0)))</f>
        <v>99_NCE</v>
      </c>
      <c r="AN888" s="0" t="str">
        <f aca="false">IF(AND($CF888&lt;&gt;"",IFERROR(INDEX(subsample_country_map!$E:$E,MATCH($CF888,subsample_country_map!$A:$A,0)),"")&lt;&gt;""),INDEX(subsample_country_map!$E:$E,MATCH($CF888,subsample_country_map!$A:$A,0)),INDEX(lookup!$AD:$AD,MATCH($A888,lookup!$A:$A,0)))</f>
        <v>99_NCE</v>
      </c>
      <c r="AO888" s="0" t="str">
        <f aca="false">INDEX(lookup!$Y:$Y,MATCH($A888,lookup!$A:$A,0))</f>
        <v>0_published</v>
      </c>
      <c r="AP888" s="0" t="str">
        <f aca="false">INDEX(lookup!$Z:$Z,MATCH($A888,lookup!$A:$A,0))</f>
        <v>1_VHB high</v>
      </c>
      <c r="AQ888" s="0" t="str">
        <f aca="false">INDEX(lookup!$W:$W,MATCH($A888,lookup!$A:$A,0))</f>
        <v>1_fin/acc/econ</v>
      </c>
      <c r="AS888" s="0" t="s">
        <v>91</v>
      </c>
      <c r="AT888" s="0" t="s">
        <v>397</v>
      </c>
      <c r="AU888" s="0" t="s">
        <v>93</v>
      </c>
      <c r="AV888" s="0" t="s">
        <v>3268</v>
      </c>
      <c r="AY888" s="0" t="s">
        <v>3269</v>
      </c>
      <c r="BA888" s="0" t="n">
        <v>1038</v>
      </c>
      <c r="BB888" s="0" t="s">
        <v>347</v>
      </c>
      <c r="BC888" s="0" t="s">
        <v>358</v>
      </c>
      <c r="BD888" s="0" t="s">
        <v>3257</v>
      </c>
      <c r="BE888" s="0" t="s">
        <v>98</v>
      </c>
      <c r="BI888" s="0" t="s">
        <v>336</v>
      </c>
      <c r="BJ888" s="0" t="s">
        <v>3270</v>
      </c>
      <c r="BK888" s="0" t="s">
        <v>191</v>
      </c>
      <c r="BL888" s="0" t="s">
        <v>3271</v>
      </c>
      <c r="BM888" s="0" t="s">
        <v>3259</v>
      </c>
      <c r="BN888" s="0" t="s">
        <v>3260</v>
      </c>
      <c r="BO888" s="0" t="s">
        <v>105</v>
      </c>
      <c r="BP888" s="0" t="s">
        <v>3246</v>
      </c>
      <c r="BQ888" s="0" t="s">
        <v>127</v>
      </c>
      <c r="BT888" s="0" t="n">
        <v>0</v>
      </c>
      <c r="BU888" s="0" t="s">
        <v>3253</v>
      </c>
      <c r="BW888" s="0" t="n">
        <v>2006</v>
      </c>
      <c r="BX888" s="0" t="n">
        <v>2018</v>
      </c>
      <c r="BY888" s="0" t="s">
        <v>3254</v>
      </c>
      <c r="BZ888" s="0" t="n">
        <v>2012</v>
      </c>
      <c r="CA888" s="0" t="n">
        <v>0.230769230769231</v>
      </c>
      <c r="CB888" s="0" t="n">
        <v>0</v>
      </c>
      <c r="CC888" s="0" t="n">
        <v>1</v>
      </c>
      <c r="CD888" s="0" t="n">
        <v>0.0271426286117943</v>
      </c>
      <c r="CE888" s="0" t="n">
        <v>1</v>
      </c>
    </row>
    <row r="889" customFormat="false" ht="15" hidden="false" customHeight="false" outlineLevel="0" collapsed="false">
      <c r="A889" s="0" t="s">
        <v>3246</v>
      </c>
      <c r="B889" s="0" t="n">
        <v>2194</v>
      </c>
      <c r="C889" s="0" t="n">
        <v>-0.0422925096008201</v>
      </c>
      <c r="D889" s="0" t="n">
        <v>1098</v>
      </c>
      <c r="E889" s="0" t="n">
        <f aca="false">IF(ISNUMBER($BA889),$BA889,IF(AND(ISNUMBER($D889),ISNUMBER($BW889),ISNUMBER($BX889)),$D889*($BX889-$BW889+1),""))</f>
        <v>1098</v>
      </c>
      <c r="H889" s="0" t="s">
        <v>118</v>
      </c>
      <c r="I889" s="0" t="s">
        <v>842</v>
      </c>
      <c r="J889" s="0" t="n">
        <f aca="false">IF($BW889&lt;&gt;"",$BW889,"")</f>
        <v>2006</v>
      </c>
      <c r="K889" s="0" t="n">
        <f aca="false">IF($BX889&lt;&gt;"",$BX889,"")</f>
        <v>2018</v>
      </c>
      <c r="L889" s="0" t="n">
        <f aca="false">IF(AND(ISNUMBER($BW889),ISNUMBER($BX889)),($BW889+$BX889)/2,"")</f>
        <v>2012</v>
      </c>
      <c r="M889" s="0" t="n">
        <f aca="false">IF($L889&lt;&gt;"",$L889,"")</f>
        <v>2012</v>
      </c>
      <c r="N889" s="0" t="n">
        <f aca="false">IF(AND(ISNUMBER($BW889),ISNUMBER($BX889)),MIN(1,MAX(0,($BX889-2016+1)/($BX889-$BW889+1))),"")</f>
        <v>0.230769230769231</v>
      </c>
      <c r="O889" s="0" t="n">
        <f aca="false">IF(AND(ISNUMBER($BW889),ISNUMBER($BX889)),MIN(1,MAX(0,($BX889-2017+1)/($BX889-$BW889+1))),"")</f>
        <v>0.153846153846154</v>
      </c>
      <c r="P889" s="0" t="n">
        <f aca="false">IF(AND(ISNUMBER($BW889),ISNUMBER($BX889)),MIN(1,MAX(0,($BX889-2018+1)/($BX889-$BW889+1))),"")</f>
        <v>0.0769230769230769</v>
      </c>
      <c r="Q889" s="0" t="n">
        <f aca="false">IF(AND(ISNUMBER($BW889),ISNUMBER($BX889)),MIN(1,MAX(0,($BX889-2019+1)/($BX889-$BW889+1))),"")</f>
        <v>0</v>
      </c>
      <c r="R889" s="0" t="n">
        <f aca="false">IF(AND(ISNUMBER($BW889),ISNUMBER($BX889)),MIN(1,MAX(0,($BX889-2016+1)/($BX889-$BW889+1))),"")</f>
        <v>0.230769230769231</v>
      </c>
      <c r="S889" s="0" t="n">
        <f aca="false">IF($L889&lt;&gt;"",IF($L889&gt;=2015.5,1,0),"")</f>
        <v>0</v>
      </c>
      <c r="T889" s="0" t="n">
        <f aca="false">IF($L889&lt;&gt;"",IF($L889&gt;=2016,1,0),"")</f>
        <v>0</v>
      </c>
      <c r="U889" s="0" t="n">
        <f aca="false">IF(ISNUMBER($BX889),IF($BX889&gt;=2016,1,0),"")</f>
        <v>1</v>
      </c>
      <c r="V889" s="0" t="n">
        <f aca="false">IF(ISNUMBER($BW889),IF($BW889&gt;=2016,1,0),"")</f>
        <v>0</v>
      </c>
      <c r="W889" s="0" t="str">
        <f aca="false">IF(AND(ISNUMBER($BW889),ISNUMBER($BX889)),IF($BW889&gt;=2016,"post-only",IF($BX889&lt;2016,"pre-only","mixed")),"")</f>
        <v>mixed</v>
      </c>
      <c r="X889" s="0" t="n">
        <f aca="false">IF(AND(ISNUMBER($BW889),ISNUMBER($BX889)),MIN(1,MAX(0,($BX889-2017+1)/($BX889-$BW889+1))),"")</f>
        <v>0.153846153846154</v>
      </c>
      <c r="Y889" s="0" t="n">
        <f aca="false">IF(AND(ISNUMBER($BW889),ISNUMBER($BX889)),MIN(1,MAX(0,($BX889-2018+1)/($BX889-$BW889+1))),"")</f>
        <v>0.0769230769230769</v>
      </c>
      <c r="Z889" s="0" t="n">
        <f aca="false">IF(AND(ISNUMBER($BW889),ISNUMBER($BX889)),MIN(1,MAX(0,($BX889-2019+1)/($BX889-$BW889+1))),"")</f>
        <v>0</v>
      </c>
      <c r="AA889" s="0" t="n">
        <f aca="false">IF(ISNUMBER($BX889),IF($BX889&gt;=2017,1,0),"")</f>
        <v>1</v>
      </c>
      <c r="AB889" s="0" t="n">
        <f aca="false">IF(ISNUMBER($BX889),IF($BX889&gt;=2018,1,0),"")</f>
        <v>1</v>
      </c>
      <c r="AC889" s="0" t="n">
        <f aca="false">IF(ISNUMBER($BX889),IF($BX889&gt;=2019,1,0),"")</f>
        <v>0</v>
      </c>
      <c r="AD889" s="0" t="n">
        <f aca="false">IF($L889&lt;&gt;"",IF($L889&gt;2013,1,0),"")</f>
        <v>0</v>
      </c>
      <c r="AE889" s="0" t="n">
        <f aca="false">IF($L889&lt;&gt;"",1+IF($L889&gt;2011,1,0)+IF($L889&gt;2014,1,0),"")</f>
        <v>2</v>
      </c>
      <c r="AF889" s="0" t="s">
        <v>87</v>
      </c>
      <c r="AG889" s="0" t="s">
        <v>88</v>
      </c>
      <c r="AH889" s="0" t="s">
        <v>89</v>
      </c>
      <c r="AI889" s="0" t="s">
        <v>90</v>
      </c>
      <c r="AJ889" s="0" t="s">
        <v>90</v>
      </c>
      <c r="AK889" s="0" t="str">
        <f aca="false">IF(AND($CF889&lt;&gt;"",IFERROR(INDEX(subsample_country_map!$B:$B,MATCH($CF889,subsample_country_map!$A:$A,0)),"")&lt;&gt;""),INDEX(subsample_country_map!$B:$B,MATCH($CF889,subsample_country_map!$A:$A,0)),INDEX(lookup!$AA:$AA,MATCH($A889,lookup!$A:$A,0)))</f>
        <v>99_NCE</v>
      </c>
      <c r="AL889" s="0" t="str">
        <f aca="false">IF(AND($CF889&lt;&gt;"",IFERROR(INDEX(subsample_country_map!$C:$C,MATCH($CF889,subsample_country_map!$A:$A,0)),"")&lt;&gt;""),INDEX(subsample_country_map!$C:$C,MATCH($CF889,subsample_country_map!$A:$A,0)),INDEX(lookup!$AB:$AB,MATCH($A889,lookup!$A:$A,0)))</f>
        <v>99_NCE</v>
      </c>
      <c r="AM889" s="0" t="str">
        <f aca="false">IF(AND($CF889&lt;&gt;"",IFERROR(INDEX(subsample_country_map!$D:$D,MATCH($CF889,subsample_country_map!$A:$A,0)),"")&lt;&gt;""),INDEX(subsample_country_map!$D:$D,MATCH($CF889,subsample_country_map!$A:$A,0)),INDEX(lookup!$AC:$AC,MATCH($A889,lookup!$A:$A,0)))</f>
        <v>99_NCE</v>
      </c>
      <c r="AN889" s="0" t="str">
        <f aca="false">IF(AND($CF889&lt;&gt;"",IFERROR(INDEX(subsample_country_map!$E:$E,MATCH($CF889,subsample_country_map!$A:$A,0)),"")&lt;&gt;""),INDEX(subsample_country_map!$E:$E,MATCH($CF889,subsample_country_map!$A:$A,0)),INDEX(lookup!$AD:$AD,MATCH($A889,lookup!$A:$A,0)))</f>
        <v>99_NCE</v>
      </c>
      <c r="AO889" s="0" t="str">
        <f aca="false">INDEX(lookup!$Y:$Y,MATCH($A889,lookup!$A:$A,0))</f>
        <v>0_published</v>
      </c>
      <c r="AP889" s="0" t="str">
        <f aca="false">INDEX(lookup!$Z:$Z,MATCH($A889,lookup!$A:$A,0))</f>
        <v>1_VHB high</v>
      </c>
      <c r="AQ889" s="0" t="str">
        <f aca="false">INDEX(lookup!$W:$W,MATCH($A889,lookup!$A:$A,0))</f>
        <v>1_fin/acc/econ</v>
      </c>
      <c r="AS889" s="0" t="s">
        <v>91</v>
      </c>
      <c r="AT889" s="0" t="s">
        <v>397</v>
      </c>
      <c r="AU889" s="0" t="s">
        <v>93</v>
      </c>
      <c r="AV889" s="0" t="s">
        <v>3272</v>
      </c>
      <c r="AY889" s="0" t="s">
        <v>3273</v>
      </c>
      <c r="BA889" s="0" t="n">
        <v>1098</v>
      </c>
      <c r="BB889" s="0" t="s">
        <v>347</v>
      </c>
      <c r="BC889" s="0" t="s">
        <v>358</v>
      </c>
      <c r="BD889" s="0" t="s">
        <v>3257</v>
      </c>
      <c r="BE889" s="0" t="s">
        <v>98</v>
      </c>
      <c r="BI889" s="0" t="s">
        <v>336</v>
      </c>
      <c r="BJ889" s="0" t="s">
        <v>3274</v>
      </c>
      <c r="BK889" s="0" t="s">
        <v>191</v>
      </c>
      <c r="BL889" s="0" t="s">
        <v>3275</v>
      </c>
      <c r="BM889" s="0" t="s">
        <v>3259</v>
      </c>
      <c r="BN889" s="0" t="s">
        <v>3260</v>
      </c>
      <c r="BO889" s="0" t="s">
        <v>105</v>
      </c>
      <c r="BP889" s="0" t="s">
        <v>3246</v>
      </c>
      <c r="BQ889" s="0" t="s">
        <v>127</v>
      </c>
      <c r="BT889" s="0" t="n">
        <v>0</v>
      </c>
      <c r="BU889" s="0" t="s">
        <v>3253</v>
      </c>
      <c r="BW889" s="0" t="n">
        <v>2006</v>
      </c>
      <c r="BX889" s="0" t="n">
        <v>2018</v>
      </c>
      <c r="BY889" s="0" t="s">
        <v>3254</v>
      </c>
      <c r="BZ889" s="0" t="n">
        <v>2012</v>
      </c>
      <c r="CA889" s="0" t="n">
        <v>0.230769230769231</v>
      </c>
      <c r="CB889" s="0" t="n">
        <v>0</v>
      </c>
      <c r="CC889" s="0" t="n">
        <v>1</v>
      </c>
      <c r="CD889" s="0" t="n">
        <v>-0.0423177522855329</v>
      </c>
      <c r="CE889" s="0" t="n">
        <v>1</v>
      </c>
    </row>
    <row r="890" customFormat="false" ht="15" hidden="false" customHeight="false" outlineLevel="0" collapsed="false">
      <c r="A890" s="0" t="s">
        <v>3246</v>
      </c>
      <c r="B890" s="0" t="n">
        <v>2195</v>
      </c>
      <c r="C890" s="0" t="n">
        <v>0.042906676571602</v>
      </c>
      <c r="D890" s="0" t="n">
        <v>1098</v>
      </c>
      <c r="E890" s="0" t="n">
        <f aca="false">IF(ISNUMBER($BA890),$BA890,IF(AND(ISNUMBER($D890),ISNUMBER($BW890),ISNUMBER($BX890)),$D890*($BX890-$BW890+1),""))</f>
        <v>1098</v>
      </c>
      <c r="H890" s="0" t="s">
        <v>118</v>
      </c>
      <c r="I890" s="0" t="s">
        <v>842</v>
      </c>
      <c r="J890" s="0" t="n">
        <f aca="false">IF($BW890&lt;&gt;"",$BW890,"")</f>
        <v>2006</v>
      </c>
      <c r="K890" s="0" t="n">
        <f aca="false">IF($BX890&lt;&gt;"",$BX890,"")</f>
        <v>2018</v>
      </c>
      <c r="L890" s="0" t="n">
        <f aca="false">IF(AND(ISNUMBER($BW890),ISNUMBER($BX890)),($BW890+$BX890)/2,"")</f>
        <v>2012</v>
      </c>
      <c r="M890" s="0" t="n">
        <f aca="false">IF($L890&lt;&gt;"",$L890,"")</f>
        <v>2012</v>
      </c>
      <c r="N890" s="0" t="n">
        <f aca="false">IF(AND(ISNUMBER($BW890),ISNUMBER($BX890)),MIN(1,MAX(0,($BX890-2016+1)/($BX890-$BW890+1))),"")</f>
        <v>0.230769230769231</v>
      </c>
      <c r="O890" s="0" t="n">
        <f aca="false">IF(AND(ISNUMBER($BW890),ISNUMBER($BX890)),MIN(1,MAX(0,($BX890-2017+1)/($BX890-$BW890+1))),"")</f>
        <v>0.153846153846154</v>
      </c>
      <c r="P890" s="0" t="n">
        <f aca="false">IF(AND(ISNUMBER($BW890),ISNUMBER($BX890)),MIN(1,MAX(0,($BX890-2018+1)/($BX890-$BW890+1))),"")</f>
        <v>0.0769230769230769</v>
      </c>
      <c r="Q890" s="0" t="n">
        <f aca="false">IF(AND(ISNUMBER($BW890),ISNUMBER($BX890)),MIN(1,MAX(0,($BX890-2019+1)/($BX890-$BW890+1))),"")</f>
        <v>0</v>
      </c>
      <c r="R890" s="0" t="n">
        <f aca="false">IF(AND(ISNUMBER($BW890),ISNUMBER($BX890)),MIN(1,MAX(0,($BX890-2016+1)/($BX890-$BW890+1))),"")</f>
        <v>0.230769230769231</v>
      </c>
      <c r="S890" s="0" t="n">
        <f aca="false">IF($L890&lt;&gt;"",IF($L890&gt;=2015.5,1,0),"")</f>
        <v>0</v>
      </c>
      <c r="T890" s="0" t="n">
        <f aca="false">IF($L890&lt;&gt;"",IF($L890&gt;=2016,1,0),"")</f>
        <v>0</v>
      </c>
      <c r="U890" s="0" t="n">
        <f aca="false">IF(ISNUMBER($BX890),IF($BX890&gt;=2016,1,0),"")</f>
        <v>1</v>
      </c>
      <c r="V890" s="0" t="n">
        <f aca="false">IF(ISNUMBER($BW890),IF($BW890&gt;=2016,1,0),"")</f>
        <v>0</v>
      </c>
      <c r="W890" s="0" t="str">
        <f aca="false">IF(AND(ISNUMBER($BW890),ISNUMBER($BX890)),IF($BW890&gt;=2016,"post-only",IF($BX890&lt;2016,"pre-only","mixed")),"")</f>
        <v>mixed</v>
      </c>
      <c r="X890" s="0" t="n">
        <f aca="false">IF(AND(ISNUMBER($BW890),ISNUMBER($BX890)),MIN(1,MAX(0,($BX890-2017+1)/($BX890-$BW890+1))),"")</f>
        <v>0.153846153846154</v>
      </c>
      <c r="Y890" s="0" t="n">
        <f aca="false">IF(AND(ISNUMBER($BW890),ISNUMBER($BX890)),MIN(1,MAX(0,($BX890-2018+1)/($BX890-$BW890+1))),"")</f>
        <v>0.0769230769230769</v>
      </c>
      <c r="Z890" s="0" t="n">
        <f aca="false">IF(AND(ISNUMBER($BW890),ISNUMBER($BX890)),MIN(1,MAX(0,($BX890-2019+1)/($BX890-$BW890+1))),"")</f>
        <v>0</v>
      </c>
      <c r="AA890" s="0" t="n">
        <f aca="false">IF(ISNUMBER($BX890),IF($BX890&gt;=2017,1,0),"")</f>
        <v>1</v>
      </c>
      <c r="AB890" s="0" t="n">
        <f aca="false">IF(ISNUMBER($BX890),IF($BX890&gt;=2018,1,0),"")</f>
        <v>1</v>
      </c>
      <c r="AC890" s="0" t="n">
        <f aca="false">IF(ISNUMBER($BX890),IF($BX890&gt;=2019,1,0),"")</f>
        <v>0</v>
      </c>
      <c r="AD890" s="0" t="n">
        <f aca="false">IF($L890&lt;&gt;"",IF($L890&gt;2013,1,0),"")</f>
        <v>0</v>
      </c>
      <c r="AE890" s="0" t="n">
        <f aca="false">IF($L890&lt;&gt;"",1+IF($L890&gt;2011,1,0)+IF($L890&gt;2014,1,0),"")</f>
        <v>2</v>
      </c>
      <c r="AF890" s="0" t="s">
        <v>87</v>
      </c>
      <c r="AG890" s="0" t="s">
        <v>88</v>
      </c>
      <c r="AH890" s="0" t="s">
        <v>89</v>
      </c>
      <c r="AI890" s="0" t="s">
        <v>90</v>
      </c>
      <c r="AJ890" s="0" t="s">
        <v>90</v>
      </c>
      <c r="AK890" s="0" t="str">
        <f aca="false">IF(AND($CF890&lt;&gt;"",IFERROR(INDEX(subsample_country_map!$B:$B,MATCH($CF890,subsample_country_map!$A:$A,0)),"")&lt;&gt;""),INDEX(subsample_country_map!$B:$B,MATCH($CF890,subsample_country_map!$A:$A,0)),INDEX(lookup!$AA:$AA,MATCH($A890,lookup!$A:$A,0)))</f>
        <v>99_NCE</v>
      </c>
      <c r="AL890" s="0" t="str">
        <f aca="false">IF(AND($CF890&lt;&gt;"",IFERROR(INDEX(subsample_country_map!$C:$C,MATCH($CF890,subsample_country_map!$A:$A,0)),"")&lt;&gt;""),INDEX(subsample_country_map!$C:$C,MATCH($CF890,subsample_country_map!$A:$A,0)),INDEX(lookup!$AB:$AB,MATCH($A890,lookup!$A:$A,0)))</f>
        <v>99_NCE</v>
      </c>
      <c r="AM890" s="0" t="str">
        <f aca="false">IF(AND($CF890&lt;&gt;"",IFERROR(INDEX(subsample_country_map!$D:$D,MATCH($CF890,subsample_country_map!$A:$A,0)),"")&lt;&gt;""),INDEX(subsample_country_map!$D:$D,MATCH($CF890,subsample_country_map!$A:$A,0)),INDEX(lookup!$AC:$AC,MATCH($A890,lookup!$A:$A,0)))</f>
        <v>99_NCE</v>
      </c>
      <c r="AN890" s="0" t="str">
        <f aca="false">IF(AND($CF890&lt;&gt;"",IFERROR(INDEX(subsample_country_map!$E:$E,MATCH($CF890,subsample_country_map!$A:$A,0)),"")&lt;&gt;""),INDEX(subsample_country_map!$E:$E,MATCH($CF890,subsample_country_map!$A:$A,0)),INDEX(lookup!$AD:$AD,MATCH($A890,lookup!$A:$A,0)))</f>
        <v>99_NCE</v>
      </c>
      <c r="AO890" s="0" t="str">
        <f aca="false">INDEX(lookup!$Y:$Y,MATCH($A890,lookup!$A:$A,0))</f>
        <v>0_published</v>
      </c>
      <c r="AP890" s="0" t="str">
        <f aca="false">INDEX(lookup!$Z:$Z,MATCH($A890,lookup!$A:$A,0))</f>
        <v>1_VHB high</v>
      </c>
      <c r="AQ890" s="0" t="str">
        <f aca="false">INDEX(lookup!$W:$W,MATCH($A890,lookup!$A:$A,0))</f>
        <v>1_fin/acc/econ</v>
      </c>
      <c r="AS890" s="0" t="s">
        <v>91</v>
      </c>
      <c r="AT890" s="0" t="s">
        <v>397</v>
      </c>
      <c r="AU890" s="0" t="s">
        <v>93</v>
      </c>
      <c r="AV890" s="0" t="s">
        <v>3264</v>
      </c>
      <c r="AY890" s="0" t="s">
        <v>1646</v>
      </c>
      <c r="BA890" s="0" t="n">
        <v>1098</v>
      </c>
      <c r="BB890" s="0" t="s">
        <v>347</v>
      </c>
      <c r="BC890" s="0" t="s">
        <v>358</v>
      </c>
      <c r="BD890" s="0" t="s">
        <v>3276</v>
      </c>
      <c r="BE890" s="0" t="s">
        <v>98</v>
      </c>
      <c r="BI890" s="0" t="s">
        <v>99</v>
      </c>
      <c r="BJ890" s="0" t="s">
        <v>2812</v>
      </c>
      <c r="BK890" s="0" t="s">
        <v>460</v>
      </c>
      <c r="BL890" s="0" t="s">
        <v>3277</v>
      </c>
      <c r="BM890" s="0" t="s">
        <v>3259</v>
      </c>
      <c r="BN890" s="0" t="s">
        <v>3278</v>
      </c>
      <c r="BO890" s="0" t="s">
        <v>105</v>
      </c>
      <c r="BP890" s="0" t="s">
        <v>3246</v>
      </c>
      <c r="BQ890" s="0" t="s">
        <v>127</v>
      </c>
      <c r="BT890" s="0" t="n">
        <v>0</v>
      </c>
      <c r="BU890" s="0" t="s">
        <v>3253</v>
      </c>
      <c r="BW890" s="0" t="n">
        <v>2006</v>
      </c>
      <c r="BX890" s="0" t="n">
        <v>2018</v>
      </c>
      <c r="BY890" s="0" t="s">
        <v>3254</v>
      </c>
      <c r="BZ890" s="0" t="n">
        <v>2012</v>
      </c>
      <c r="CA890" s="0" t="n">
        <v>0.230769230769231</v>
      </c>
      <c r="CB890" s="0" t="n">
        <v>0</v>
      </c>
      <c r="CC890" s="0" t="n">
        <v>1</v>
      </c>
      <c r="CD890" s="0" t="n">
        <v>0.0429330358464599</v>
      </c>
      <c r="CE890" s="0" t="n">
        <v>1</v>
      </c>
    </row>
    <row r="891" customFormat="false" ht="15" hidden="false" customHeight="false" outlineLevel="0" collapsed="false">
      <c r="A891" s="0" t="s">
        <v>3246</v>
      </c>
      <c r="B891" s="0" t="n">
        <v>2196</v>
      </c>
      <c r="C891" s="0" t="n">
        <v>0.043010780864249</v>
      </c>
      <c r="D891" s="0" t="n">
        <v>1098</v>
      </c>
      <c r="E891" s="0" t="n">
        <f aca="false">IF(ISNUMBER($BA891),$BA891,IF(AND(ISNUMBER($D891),ISNUMBER($BW891),ISNUMBER($BX891)),$D891*($BX891-$BW891+1),""))</f>
        <v>1098</v>
      </c>
      <c r="H891" s="0" t="s">
        <v>118</v>
      </c>
      <c r="I891" s="0" t="s">
        <v>842</v>
      </c>
      <c r="J891" s="0" t="n">
        <f aca="false">IF($BW891&lt;&gt;"",$BW891,"")</f>
        <v>2006</v>
      </c>
      <c r="K891" s="0" t="n">
        <f aca="false">IF($BX891&lt;&gt;"",$BX891,"")</f>
        <v>2018</v>
      </c>
      <c r="L891" s="0" t="n">
        <f aca="false">IF(AND(ISNUMBER($BW891),ISNUMBER($BX891)),($BW891+$BX891)/2,"")</f>
        <v>2012</v>
      </c>
      <c r="M891" s="0" t="n">
        <f aca="false">IF($L891&lt;&gt;"",$L891,"")</f>
        <v>2012</v>
      </c>
      <c r="N891" s="0" t="n">
        <f aca="false">IF(AND(ISNUMBER($BW891),ISNUMBER($BX891)),MIN(1,MAX(0,($BX891-2016+1)/($BX891-$BW891+1))),"")</f>
        <v>0.230769230769231</v>
      </c>
      <c r="O891" s="0" t="n">
        <f aca="false">IF(AND(ISNUMBER($BW891),ISNUMBER($BX891)),MIN(1,MAX(0,($BX891-2017+1)/($BX891-$BW891+1))),"")</f>
        <v>0.153846153846154</v>
      </c>
      <c r="P891" s="0" t="n">
        <f aca="false">IF(AND(ISNUMBER($BW891),ISNUMBER($BX891)),MIN(1,MAX(0,($BX891-2018+1)/($BX891-$BW891+1))),"")</f>
        <v>0.0769230769230769</v>
      </c>
      <c r="Q891" s="0" t="n">
        <f aca="false">IF(AND(ISNUMBER($BW891),ISNUMBER($BX891)),MIN(1,MAX(0,($BX891-2019+1)/($BX891-$BW891+1))),"")</f>
        <v>0</v>
      </c>
      <c r="R891" s="0" t="n">
        <f aca="false">IF(AND(ISNUMBER($BW891),ISNUMBER($BX891)),MIN(1,MAX(0,($BX891-2016+1)/($BX891-$BW891+1))),"")</f>
        <v>0.230769230769231</v>
      </c>
      <c r="S891" s="0" t="n">
        <f aca="false">IF($L891&lt;&gt;"",IF($L891&gt;=2015.5,1,0),"")</f>
        <v>0</v>
      </c>
      <c r="T891" s="0" t="n">
        <f aca="false">IF($L891&lt;&gt;"",IF($L891&gt;=2016,1,0),"")</f>
        <v>0</v>
      </c>
      <c r="U891" s="0" t="n">
        <f aca="false">IF(ISNUMBER($BX891),IF($BX891&gt;=2016,1,0),"")</f>
        <v>1</v>
      </c>
      <c r="V891" s="0" t="n">
        <f aca="false">IF(ISNUMBER($BW891),IF($BW891&gt;=2016,1,0),"")</f>
        <v>0</v>
      </c>
      <c r="W891" s="0" t="str">
        <f aca="false">IF(AND(ISNUMBER($BW891),ISNUMBER($BX891)),IF($BW891&gt;=2016,"post-only",IF($BX891&lt;2016,"pre-only","mixed")),"")</f>
        <v>mixed</v>
      </c>
      <c r="X891" s="0" t="n">
        <f aca="false">IF(AND(ISNUMBER($BW891),ISNUMBER($BX891)),MIN(1,MAX(0,($BX891-2017+1)/($BX891-$BW891+1))),"")</f>
        <v>0.153846153846154</v>
      </c>
      <c r="Y891" s="0" t="n">
        <f aca="false">IF(AND(ISNUMBER($BW891),ISNUMBER($BX891)),MIN(1,MAX(0,($BX891-2018+1)/($BX891-$BW891+1))),"")</f>
        <v>0.0769230769230769</v>
      </c>
      <c r="Z891" s="0" t="n">
        <f aca="false">IF(AND(ISNUMBER($BW891),ISNUMBER($BX891)),MIN(1,MAX(0,($BX891-2019+1)/($BX891-$BW891+1))),"")</f>
        <v>0</v>
      </c>
      <c r="AA891" s="0" t="n">
        <f aca="false">IF(ISNUMBER($BX891),IF($BX891&gt;=2017,1,0),"")</f>
        <v>1</v>
      </c>
      <c r="AB891" s="0" t="n">
        <f aca="false">IF(ISNUMBER($BX891),IF($BX891&gt;=2018,1,0),"")</f>
        <v>1</v>
      </c>
      <c r="AC891" s="0" t="n">
        <f aca="false">IF(ISNUMBER($BX891),IF($BX891&gt;=2019,1,0),"")</f>
        <v>0</v>
      </c>
      <c r="AD891" s="0" t="n">
        <f aca="false">IF($L891&lt;&gt;"",IF($L891&gt;2013,1,0),"")</f>
        <v>0</v>
      </c>
      <c r="AE891" s="0" t="n">
        <f aca="false">IF($L891&lt;&gt;"",1+IF($L891&gt;2011,1,0)+IF($L891&gt;2014,1,0),"")</f>
        <v>2</v>
      </c>
      <c r="AF891" s="0" t="s">
        <v>87</v>
      </c>
      <c r="AG891" s="0" t="s">
        <v>88</v>
      </c>
      <c r="AH891" s="0" t="s">
        <v>89</v>
      </c>
      <c r="AI891" s="0" t="s">
        <v>90</v>
      </c>
      <c r="AJ891" s="0" t="s">
        <v>90</v>
      </c>
      <c r="AK891" s="0" t="str">
        <f aca="false">IF(AND($CF891&lt;&gt;"",IFERROR(INDEX(subsample_country_map!$B:$B,MATCH($CF891,subsample_country_map!$A:$A,0)),"")&lt;&gt;""),INDEX(subsample_country_map!$B:$B,MATCH($CF891,subsample_country_map!$A:$A,0)),INDEX(lookup!$AA:$AA,MATCH($A891,lookup!$A:$A,0)))</f>
        <v>99_NCE</v>
      </c>
      <c r="AL891" s="0" t="str">
        <f aca="false">IF(AND($CF891&lt;&gt;"",IFERROR(INDEX(subsample_country_map!$C:$C,MATCH($CF891,subsample_country_map!$A:$A,0)),"")&lt;&gt;""),INDEX(subsample_country_map!$C:$C,MATCH($CF891,subsample_country_map!$A:$A,0)),INDEX(lookup!$AB:$AB,MATCH($A891,lookup!$A:$A,0)))</f>
        <v>99_NCE</v>
      </c>
      <c r="AM891" s="0" t="str">
        <f aca="false">IF(AND($CF891&lt;&gt;"",IFERROR(INDEX(subsample_country_map!$D:$D,MATCH($CF891,subsample_country_map!$A:$A,0)),"")&lt;&gt;""),INDEX(subsample_country_map!$D:$D,MATCH($CF891,subsample_country_map!$A:$A,0)),INDEX(lookup!$AC:$AC,MATCH($A891,lookup!$A:$A,0)))</f>
        <v>99_NCE</v>
      </c>
      <c r="AN891" s="0" t="str">
        <f aca="false">IF(AND($CF891&lt;&gt;"",IFERROR(INDEX(subsample_country_map!$E:$E,MATCH($CF891,subsample_country_map!$A:$A,0)),"")&lt;&gt;""),INDEX(subsample_country_map!$E:$E,MATCH($CF891,subsample_country_map!$A:$A,0)),INDEX(lookup!$AD:$AD,MATCH($A891,lookup!$A:$A,0)))</f>
        <v>99_NCE</v>
      </c>
      <c r="AO891" s="0" t="str">
        <f aca="false">INDEX(lookup!$Y:$Y,MATCH($A891,lookup!$A:$A,0))</f>
        <v>0_published</v>
      </c>
      <c r="AP891" s="0" t="str">
        <f aca="false">INDEX(lookup!$Z:$Z,MATCH($A891,lookup!$A:$A,0))</f>
        <v>1_VHB high</v>
      </c>
      <c r="AQ891" s="0" t="str">
        <f aca="false">INDEX(lookup!$W:$W,MATCH($A891,lookup!$A:$A,0))</f>
        <v>1_fin/acc/econ</v>
      </c>
      <c r="AS891" s="0" t="s">
        <v>91</v>
      </c>
      <c r="AT891" s="0" t="s">
        <v>397</v>
      </c>
      <c r="AU891" s="0" t="s">
        <v>93</v>
      </c>
      <c r="AV891" s="0" t="s">
        <v>3279</v>
      </c>
      <c r="AY891" s="0" t="s">
        <v>1643</v>
      </c>
      <c r="BA891" s="0" t="n">
        <v>1098</v>
      </c>
      <c r="BB891" s="0" t="s">
        <v>347</v>
      </c>
      <c r="BC891" s="0" t="s">
        <v>358</v>
      </c>
      <c r="BD891" s="0" t="s">
        <v>3276</v>
      </c>
      <c r="BE891" s="0" t="s">
        <v>98</v>
      </c>
      <c r="BI891" s="0" t="s">
        <v>99</v>
      </c>
      <c r="BJ891" s="0" t="s">
        <v>2820</v>
      </c>
      <c r="BK891" s="0" t="s">
        <v>460</v>
      </c>
      <c r="BL891" s="0" t="s">
        <v>3280</v>
      </c>
      <c r="BM891" s="0" t="s">
        <v>3259</v>
      </c>
      <c r="BN891" s="0" t="s">
        <v>3278</v>
      </c>
      <c r="BO891" s="0" t="s">
        <v>105</v>
      </c>
      <c r="BP891" s="0" t="s">
        <v>3246</v>
      </c>
      <c r="BQ891" s="0" t="s">
        <v>127</v>
      </c>
      <c r="BT891" s="0" t="n">
        <v>0</v>
      </c>
      <c r="BU891" s="0" t="s">
        <v>3253</v>
      </c>
      <c r="BW891" s="0" t="n">
        <v>2006</v>
      </c>
      <c r="BX891" s="0" t="n">
        <v>2018</v>
      </c>
      <c r="BY891" s="0" t="s">
        <v>3254</v>
      </c>
      <c r="BZ891" s="0" t="n">
        <v>2012</v>
      </c>
      <c r="CA891" s="0" t="n">
        <v>0.230769230769231</v>
      </c>
      <c r="CB891" s="0" t="n">
        <v>0</v>
      </c>
      <c r="CC891" s="0" t="n">
        <v>1</v>
      </c>
      <c r="CD891" s="0" t="n">
        <v>0.0430373326139187</v>
      </c>
      <c r="CE891" s="0" t="n">
        <v>1</v>
      </c>
    </row>
    <row r="892" customFormat="false" ht="15" hidden="false" customHeight="false" outlineLevel="0" collapsed="false">
      <c r="A892" s="0" t="s">
        <v>3246</v>
      </c>
      <c r="B892" s="0" t="n">
        <v>2197</v>
      </c>
      <c r="C892" s="0" t="n">
        <v>0.0433262055883854</v>
      </c>
      <c r="D892" s="0" t="n">
        <v>1098</v>
      </c>
      <c r="E892" s="0" t="n">
        <f aca="false">IF(ISNUMBER($BA892),$BA892,IF(AND(ISNUMBER($D892),ISNUMBER($BW892),ISNUMBER($BX892)),$D892*($BX892-$BW892+1),""))</f>
        <v>1098</v>
      </c>
      <c r="H892" s="0" t="s">
        <v>118</v>
      </c>
      <c r="I892" s="0" t="s">
        <v>842</v>
      </c>
      <c r="J892" s="0" t="n">
        <f aca="false">IF($BW892&lt;&gt;"",$BW892,"")</f>
        <v>2006</v>
      </c>
      <c r="K892" s="0" t="n">
        <f aca="false">IF($BX892&lt;&gt;"",$BX892,"")</f>
        <v>2018</v>
      </c>
      <c r="L892" s="0" t="n">
        <f aca="false">IF(AND(ISNUMBER($BW892),ISNUMBER($BX892)),($BW892+$BX892)/2,"")</f>
        <v>2012</v>
      </c>
      <c r="M892" s="0" t="n">
        <f aca="false">IF($L892&lt;&gt;"",$L892,"")</f>
        <v>2012</v>
      </c>
      <c r="N892" s="0" t="n">
        <f aca="false">IF(AND(ISNUMBER($BW892),ISNUMBER($BX892)),MIN(1,MAX(0,($BX892-2016+1)/($BX892-$BW892+1))),"")</f>
        <v>0.230769230769231</v>
      </c>
      <c r="O892" s="0" t="n">
        <f aca="false">IF(AND(ISNUMBER($BW892),ISNUMBER($BX892)),MIN(1,MAX(0,($BX892-2017+1)/($BX892-$BW892+1))),"")</f>
        <v>0.153846153846154</v>
      </c>
      <c r="P892" s="0" t="n">
        <f aca="false">IF(AND(ISNUMBER($BW892),ISNUMBER($BX892)),MIN(1,MAX(0,($BX892-2018+1)/($BX892-$BW892+1))),"")</f>
        <v>0.0769230769230769</v>
      </c>
      <c r="Q892" s="0" t="n">
        <f aca="false">IF(AND(ISNUMBER($BW892),ISNUMBER($BX892)),MIN(1,MAX(0,($BX892-2019+1)/($BX892-$BW892+1))),"")</f>
        <v>0</v>
      </c>
      <c r="R892" s="0" t="n">
        <f aca="false">IF(AND(ISNUMBER($BW892),ISNUMBER($BX892)),MIN(1,MAX(0,($BX892-2016+1)/($BX892-$BW892+1))),"")</f>
        <v>0.230769230769231</v>
      </c>
      <c r="S892" s="0" t="n">
        <f aca="false">IF($L892&lt;&gt;"",IF($L892&gt;=2015.5,1,0),"")</f>
        <v>0</v>
      </c>
      <c r="T892" s="0" t="n">
        <f aca="false">IF($L892&lt;&gt;"",IF($L892&gt;=2016,1,0),"")</f>
        <v>0</v>
      </c>
      <c r="U892" s="0" t="n">
        <f aca="false">IF(ISNUMBER($BX892),IF($BX892&gt;=2016,1,0),"")</f>
        <v>1</v>
      </c>
      <c r="V892" s="0" t="n">
        <f aca="false">IF(ISNUMBER($BW892),IF($BW892&gt;=2016,1,0),"")</f>
        <v>0</v>
      </c>
      <c r="W892" s="0" t="str">
        <f aca="false">IF(AND(ISNUMBER($BW892),ISNUMBER($BX892)),IF($BW892&gt;=2016,"post-only",IF($BX892&lt;2016,"pre-only","mixed")),"")</f>
        <v>mixed</v>
      </c>
      <c r="X892" s="0" t="n">
        <f aca="false">IF(AND(ISNUMBER($BW892),ISNUMBER($BX892)),MIN(1,MAX(0,($BX892-2017+1)/($BX892-$BW892+1))),"")</f>
        <v>0.153846153846154</v>
      </c>
      <c r="Y892" s="0" t="n">
        <f aca="false">IF(AND(ISNUMBER($BW892),ISNUMBER($BX892)),MIN(1,MAX(0,($BX892-2018+1)/($BX892-$BW892+1))),"")</f>
        <v>0.0769230769230769</v>
      </c>
      <c r="Z892" s="0" t="n">
        <f aca="false">IF(AND(ISNUMBER($BW892),ISNUMBER($BX892)),MIN(1,MAX(0,($BX892-2019+1)/($BX892-$BW892+1))),"")</f>
        <v>0</v>
      </c>
      <c r="AA892" s="0" t="n">
        <f aca="false">IF(ISNUMBER($BX892),IF($BX892&gt;=2017,1,0),"")</f>
        <v>1</v>
      </c>
      <c r="AB892" s="0" t="n">
        <f aca="false">IF(ISNUMBER($BX892),IF($BX892&gt;=2018,1,0),"")</f>
        <v>1</v>
      </c>
      <c r="AC892" s="0" t="n">
        <f aca="false">IF(ISNUMBER($BX892),IF($BX892&gt;=2019,1,0),"")</f>
        <v>0</v>
      </c>
      <c r="AD892" s="0" t="n">
        <f aca="false">IF($L892&lt;&gt;"",IF($L892&gt;2013,1,0),"")</f>
        <v>0</v>
      </c>
      <c r="AE892" s="0" t="n">
        <f aca="false">IF($L892&lt;&gt;"",1+IF($L892&gt;2011,1,0)+IF($L892&gt;2014,1,0),"")</f>
        <v>2</v>
      </c>
      <c r="AF892" s="0" t="s">
        <v>87</v>
      </c>
      <c r="AG892" s="0" t="s">
        <v>88</v>
      </c>
      <c r="AH892" s="0" t="s">
        <v>89</v>
      </c>
      <c r="AI892" s="0" t="s">
        <v>90</v>
      </c>
      <c r="AJ892" s="0" t="s">
        <v>90</v>
      </c>
      <c r="AK892" s="0" t="str">
        <f aca="false">IF(AND($CF892&lt;&gt;"",IFERROR(INDEX(subsample_country_map!$B:$B,MATCH($CF892,subsample_country_map!$A:$A,0)),"")&lt;&gt;""),INDEX(subsample_country_map!$B:$B,MATCH($CF892,subsample_country_map!$A:$A,0)),INDEX(lookup!$AA:$AA,MATCH($A892,lookup!$A:$A,0)))</f>
        <v>99_NCE</v>
      </c>
      <c r="AL892" s="0" t="str">
        <f aca="false">IF(AND($CF892&lt;&gt;"",IFERROR(INDEX(subsample_country_map!$C:$C,MATCH($CF892,subsample_country_map!$A:$A,0)),"")&lt;&gt;""),INDEX(subsample_country_map!$C:$C,MATCH($CF892,subsample_country_map!$A:$A,0)),INDEX(lookup!$AB:$AB,MATCH($A892,lookup!$A:$A,0)))</f>
        <v>99_NCE</v>
      </c>
      <c r="AM892" s="0" t="str">
        <f aca="false">IF(AND($CF892&lt;&gt;"",IFERROR(INDEX(subsample_country_map!$D:$D,MATCH($CF892,subsample_country_map!$A:$A,0)),"")&lt;&gt;""),INDEX(subsample_country_map!$D:$D,MATCH($CF892,subsample_country_map!$A:$A,0)),INDEX(lookup!$AC:$AC,MATCH($A892,lookup!$A:$A,0)))</f>
        <v>99_NCE</v>
      </c>
      <c r="AN892" s="0" t="str">
        <f aca="false">IF(AND($CF892&lt;&gt;"",IFERROR(INDEX(subsample_country_map!$E:$E,MATCH($CF892,subsample_country_map!$A:$A,0)),"")&lt;&gt;""),INDEX(subsample_country_map!$E:$E,MATCH($CF892,subsample_country_map!$A:$A,0)),INDEX(lookup!$AD:$AD,MATCH($A892,lookup!$A:$A,0)))</f>
        <v>99_NCE</v>
      </c>
      <c r="AO892" s="0" t="str">
        <f aca="false">INDEX(lookup!$Y:$Y,MATCH($A892,lookup!$A:$A,0))</f>
        <v>0_published</v>
      </c>
      <c r="AP892" s="0" t="str">
        <f aca="false">INDEX(lookup!$Z:$Z,MATCH($A892,lookup!$A:$A,0))</f>
        <v>1_VHB high</v>
      </c>
      <c r="AQ892" s="0" t="str">
        <f aca="false">INDEX(lookup!$W:$W,MATCH($A892,lookup!$A:$A,0))</f>
        <v>1_fin/acc/econ</v>
      </c>
      <c r="AS892" s="0" t="s">
        <v>91</v>
      </c>
      <c r="AT892" s="0" t="s">
        <v>397</v>
      </c>
      <c r="AU892" s="0" t="s">
        <v>93</v>
      </c>
      <c r="AV892" s="0" t="s">
        <v>3279</v>
      </c>
      <c r="AY892" s="0" t="s">
        <v>1671</v>
      </c>
      <c r="BA892" s="0" t="n">
        <v>1098</v>
      </c>
      <c r="BB892" s="0" t="s">
        <v>347</v>
      </c>
      <c r="BC892" s="0" t="s">
        <v>358</v>
      </c>
      <c r="BD892" s="0" t="s">
        <v>3276</v>
      </c>
      <c r="BE892" s="0" t="s">
        <v>98</v>
      </c>
      <c r="BI892" s="0" t="s">
        <v>99</v>
      </c>
      <c r="BJ892" s="0" t="s">
        <v>2825</v>
      </c>
      <c r="BK892" s="0" t="s">
        <v>460</v>
      </c>
      <c r="BL892" s="0" t="s">
        <v>3281</v>
      </c>
      <c r="BM892" s="0" t="s">
        <v>3259</v>
      </c>
      <c r="BN892" s="0" t="s">
        <v>3278</v>
      </c>
      <c r="BO892" s="0" t="s">
        <v>105</v>
      </c>
      <c r="BP892" s="0" t="s">
        <v>3246</v>
      </c>
      <c r="BQ892" s="0" t="s">
        <v>127</v>
      </c>
      <c r="BT892" s="0" t="n">
        <v>0</v>
      </c>
      <c r="BU892" s="0" t="s">
        <v>3253</v>
      </c>
      <c r="BW892" s="0" t="n">
        <v>2006</v>
      </c>
      <c r="BX892" s="0" t="n">
        <v>2018</v>
      </c>
      <c r="BY892" s="0" t="s">
        <v>3254</v>
      </c>
      <c r="BZ892" s="0" t="n">
        <v>2012</v>
      </c>
      <c r="CA892" s="0" t="n">
        <v>0.230769230769231</v>
      </c>
      <c r="CB892" s="0" t="n">
        <v>0</v>
      </c>
      <c r="CC892" s="0" t="n">
        <v>1</v>
      </c>
      <c r="CD892" s="0" t="n">
        <v>0.0433533462380267</v>
      </c>
      <c r="CE892" s="0" t="n">
        <v>1</v>
      </c>
    </row>
    <row r="893" customFormat="false" ht="15" hidden="false" customHeight="false" outlineLevel="0" collapsed="false">
      <c r="A893" s="0" t="s">
        <v>3246</v>
      </c>
      <c r="B893" s="0" t="n">
        <v>2198</v>
      </c>
      <c r="C893" s="0" t="n">
        <v>0.0431153995226042</v>
      </c>
      <c r="D893" s="0" t="n">
        <v>1098</v>
      </c>
      <c r="E893" s="0" t="n">
        <f aca="false">IF(ISNUMBER($BA893),$BA893,IF(AND(ISNUMBER($D893),ISNUMBER($BW893),ISNUMBER($BX893)),$D893*($BX893-$BW893+1),""))</f>
        <v>1098</v>
      </c>
      <c r="H893" s="0" t="s">
        <v>118</v>
      </c>
      <c r="I893" s="0" t="s">
        <v>842</v>
      </c>
      <c r="J893" s="0" t="n">
        <f aca="false">IF($BW893&lt;&gt;"",$BW893,"")</f>
        <v>2006</v>
      </c>
      <c r="K893" s="0" t="n">
        <f aca="false">IF($BX893&lt;&gt;"",$BX893,"")</f>
        <v>2018</v>
      </c>
      <c r="L893" s="0" t="n">
        <f aca="false">IF(AND(ISNUMBER($BW893),ISNUMBER($BX893)),($BW893+$BX893)/2,"")</f>
        <v>2012</v>
      </c>
      <c r="M893" s="0" t="n">
        <f aca="false">IF($L893&lt;&gt;"",$L893,"")</f>
        <v>2012</v>
      </c>
      <c r="N893" s="0" t="n">
        <f aca="false">IF(AND(ISNUMBER($BW893),ISNUMBER($BX893)),MIN(1,MAX(0,($BX893-2016+1)/($BX893-$BW893+1))),"")</f>
        <v>0.230769230769231</v>
      </c>
      <c r="O893" s="0" t="n">
        <f aca="false">IF(AND(ISNUMBER($BW893),ISNUMBER($BX893)),MIN(1,MAX(0,($BX893-2017+1)/($BX893-$BW893+1))),"")</f>
        <v>0.153846153846154</v>
      </c>
      <c r="P893" s="0" t="n">
        <f aca="false">IF(AND(ISNUMBER($BW893),ISNUMBER($BX893)),MIN(1,MAX(0,($BX893-2018+1)/($BX893-$BW893+1))),"")</f>
        <v>0.0769230769230769</v>
      </c>
      <c r="Q893" s="0" t="n">
        <f aca="false">IF(AND(ISNUMBER($BW893),ISNUMBER($BX893)),MIN(1,MAX(0,($BX893-2019+1)/($BX893-$BW893+1))),"")</f>
        <v>0</v>
      </c>
      <c r="R893" s="0" t="n">
        <f aca="false">IF(AND(ISNUMBER($BW893),ISNUMBER($BX893)),MIN(1,MAX(0,($BX893-2016+1)/($BX893-$BW893+1))),"")</f>
        <v>0.230769230769231</v>
      </c>
      <c r="S893" s="0" t="n">
        <f aca="false">IF($L893&lt;&gt;"",IF($L893&gt;=2015.5,1,0),"")</f>
        <v>0</v>
      </c>
      <c r="T893" s="0" t="n">
        <f aca="false">IF($L893&lt;&gt;"",IF($L893&gt;=2016,1,0),"")</f>
        <v>0</v>
      </c>
      <c r="U893" s="0" t="n">
        <f aca="false">IF(ISNUMBER($BX893),IF($BX893&gt;=2016,1,0),"")</f>
        <v>1</v>
      </c>
      <c r="V893" s="0" t="n">
        <f aca="false">IF(ISNUMBER($BW893),IF($BW893&gt;=2016,1,0),"")</f>
        <v>0</v>
      </c>
      <c r="W893" s="0" t="str">
        <f aca="false">IF(AND(ISNUMBER($BW893),ISNUMBER($BX893)),IF($BW893&gt;=2016,"post-only",IF($BX893&lt;2016,"pre-only","mixed")),"")</f>
        <v>mixed</v>
      </c>
      <c r="X893" s="0" t="n">
        <f aca="false">IF(AND(ISNUMBER($BW893),ISNUMBER($BX893)),MIN(1,MAX(0,($BX893-2017+1)/($BX893-$BW893+1))),"")</f>
        <v>0.153846153846154</v>
      </c>
      <c r="Y893" s="0" t="n">
        <f aca="false">IF(AND(ISNUMBER($BW893),ISNUMBER($BX893)),MIN(1,MAX(0,($BX893-2018+1)/($BX893-$BW893+1))),"")</f>
        <v>0.0769230769230769</v>
      </c>
      <c r="Z893" s="0" t="n">
        <f aca="false">IF(AND(ISNUMBER($BW893),ISNUMBER($BX893)),MIN(1,MAX(0,($BX893-2019+1)/($BX893-$BW893+1))),"")</f>
        <v>0</v>
      </c>
      <c r="AA893" s="0" t="n">
        <f aca="false">IF(ISNUMBER($BX893),IF($BX893&gt;=2017,1,0),"")</f>
        <v>1</v>
      </c>
      <c r="AB893" s="0" t="n">
        <f aca="false">IF(ISNUMBER($BX893),IF($BX893&gt;=2018,1,0),"")</f>
        <v>1</v>
      </c>
      <c r="AC893" s="0" t="n">
        <f aca="false">IF(ISNUMBER($BX893),IF($BX893&gt;=2019,1,0),"")</f>
        <v>0</v>
      </c>
      <c r="AD893" s="0" t="n">
        <f aca="false">IF($L893&lt;&gt;"",IF($L893&gt;2013,1,0),"")</f>
        <v>0</v>
      </c>
      <c r="AE893" s="0" t="n">
        <f aca="false">IF($L893&lt;&gt;"",1+IF($L893&gt;2011,1,0)+IF($L893&gt;2014,1,0),"")</f>
        <v>2</v>
      </c>
      <c r="AF893" s="0" t="s">
        <v>87</v>
      </c>
      <c r="AG893" s="0" t="s">
        <v>88</v>
      </c>
      <c r="AH893" s="0" t="s">
        <v>89</v>
      </c>
      <c r="AI893" s="0" t="s">
        <v>90</v>
      </c>
      <c r="AJ893" s="0" t="s">
        <v>90</v>
      </c>
      <c r="AK893" s="0" t="str">
        <f aca="false">IF(AND($CF893&lt;&gt;"",IFERROR(INDEX(subsample_country_map!$B:$B,MATCH($CF893,subsample_country_map!$A:$A,0)),"")&lt;&gt;""),INDEX(subsample_country_map!$B:$B,MATCH($CF893,subsample_country_map!$A:$A,0)),INDEX(lookup!$AA:$AA,MATCH($A893,lookup!$A:$A,0)))</f>
        <v>99_NCE</v>
      </c>
      <c r="AL893" s="0" t="str">
        <f aca="false">IF(AND($CF893&lt;&gt;"",IFERROR(INDEX(subsample_country_map!$C:$C,MATCH($CF893,subsample_country_map!$A:$A,0)),"")&lt;&gt;""),INDEX(subsample_country_map!$C:$C,MATCH($CF893,subsample_country_map!$A:$A,0)),INDEX(lookup!$AB:$AB,MATCH($A893,lookup!$A:$A,0)))</f>
        <v>99_NCE</v>
      </c>
      <c r="AM893" s="0" t="str">
        <f aca="false">IF(AND($CF893&lt;&gt;"",IFERROR(INDEX(subsample_country_map!$D:$D,MATCH($CF893,subsample_country_map!$A:$A,0)),"")&lt;&gt;""),INDEX(subsample_country_map!$D:$D,MATCH($CF893,subsample_country_map!$A:$A,0)),INDEX(lookup!$AC:$AC,MATCH($A893,lookup!$A:$A,0)))</f>
        <v>99_NCE</v>
      </c>
      <c r="AN893" s="0" t="str">
        <f aca="false">IF(AND($CF893&lt;&gt;"",IFERROR(INDEX(subsample_country_map!$E:$E,MATCH($CF893,subsample_country_map!$A:$A,0)),"")&lt;&gt;""),INDEX(subsample_country_map!$E:$E,MATCH($CF893,subsample_country_map!$A:$A,0)),INDEX(lookup!$AD:$AD,MATCH($A893,lookup!$A:$A,0)))</f>
        <v>99_NCE</v>
      </c>
      <c r="AO893" s="0" t="str">
        <f aca="false">INDEX(lookup!$Y:$Y,MATCH($A893,lookup!$A:$A,0))</f>
        <v>0_published</v>
      </c>
      <c r="AP893" s="0" t="str">
        <f aca="false">INDEX(lookup!$Z:$Z,MATCH($A893,lookup!$A:$A,0))</f>
        <v>1_VHB high</v>
      </c>
      <c r="AQ893" s="0" t="str">
        <f aca="false">INDEX(lookup!$W:$W,MATCH($A893,lookup!$A:$A,0))</f>
        <v>1_fin/acc/econ</v>
      </c>
      <c r="AS893" s="0" t="s">
        <v>91</v>
      </c>
      <c r="AT893" s="0" t="s">
        <v>397</v>
      </c>
      <c r="AU893" s="0" t="s">
        <v>93</v>
      </c>
      <c r="AV893" s="0" t="s">
        <v>3282</v>
      </c>
      <c r="AY893" s="0" t="s">
        <v>1639</v>
      </c>
      <c r="BA893" s="0" t="n">
        <v>1098</v>
      </c>
      <c r="BB893" s="0" t="s">
        <v>347</v>
      </c>
      <c r="BC893" s="0" t="s">
        <v>358</v>
      </c>
      <c r="BD893" s="0" t="s">
        <v>3276</v>
      </c>
      <c r="BE893" s="0" t="s">
        <v>98</v>
      </c>
      <c r="BI893" s="0" t="s">
        <v>99</v>
      </c>
      <c r="BJ893" s="0" t="s">
        <v>2859</v>
      </c>
      <c r="BK893" s="0" t="s">
        <v>460</v>
      </c>
      <c r="BL893" s="0" t="s">
        <v>3283</v>
      </c>
      <c r="BM893" s="0" t="s">
        <v>3259</v>
      </c>
      <c r="BN893" s="0" t="s">
        <v>3278</v>
      </c>
      <c r="BO893" s="0" t="s">
        <v>105</v>
      </c>
      <c r="BP893" s="0" t="s">
        <v>3246</v>
      </c>
      <c r="BQ893" s="0" t="s">
        <v>127</v>
      </c>
      <c r="BT893" s="0" t="n">
        <v>0</v>
      </c>
      <c r="BU893" s="0" t="s">
        <v>3253</v>
      </c>
      <c r="BW893" s="0" t="n">
        <v>2006</v>
      </c>
      <c r="BX893" s="0" t="n">
        <v>2018</v>
      </c>
      <c r="BY893" s="0" t="s">
        <v>3254</v>
      </c>
      <c r="BZ893" s="0" t="n">
        <v>2012</v>
      </c>
      <c r="CA893" s="0" t="n">
        <v>0.230769230769231</v>
      </c>
      <c r="CB893" s="0" t="n">
        <v>0</v>
      </c>
      <c r="CC893" s="0" t="n">
        <v>1</v>
      </c>
      <c r="CD893" s="0" t="n">
        <v>0.043142145640764</v>
      </c>
      <c r="CE893" s="0" t="n">
        <v>1</v>
      </c>
    </row>
    <row r="894" customFormat="false" ht="15" hidden="false" customHeight="false" outlineLevel="0" collapsed="false">
      <c r="A894" s="0" t="s">
        <v>3246</v>
      </c>
      <c r="B894" s="0" t="n">
        <v>2199</v>
      </c>
      <c r="C894" s="0" t="n">
        <v>0.0426999861409841</v>
      </c>
      <c r="D894" s="0" t="n">
        <v>1098</v>
      </c>
      <c r="E894" s="0" t="n">
        <f aca="false">IF(ISNUMBER($BA894),$BA894,IF(AND(ISNUMBER($D894),ISNUMBER($BW894),ISNUMBER($BX894)),$D894*($BX894-$BW894+1),""))</f>
        <v>1098</v>
      </c>
      <c r="H894" s="0" t="s">
        <v>118</v>
      </c>
      <c r="I894" s="0" t="s">
        <v>842</v>
      </c>
      <c r="J894" s="0" t="n">
        <f aca="false">IF($BW894&lt;&gt;"",$BW894,"")</f>
        <v>2006</v>
      </c>
      <c r="K894" s="0" t="n">
        <f aca="false">IF($BX894&lt;&gt;"",$BX894,"")</f>
        <v>2018</v>
      </c>
      <c r="L894" s="0" t="n">
        <f aca="false">IF(AND(ISNUMBER($BW894),ISNUMBER($BX894)),($BW894+$BX894)/2,"")</f>
        <v>2012</v>
      </c>
      <c r="M894" s="0" t="n">
        <f aca="false">IF($L894&lt;&gt;"",$L894,"")</f>
        <v>2012</v>
      </c>
      <c r="N894" s="0" t="n">
        <f aca="false">IF(AND(ISNUMBER($BW894),ISNUMBER($BX894)),MIN(1,MAX(0,($BX894-2016+1)/($BX894-$BW894+1))),"")</f>
        <v>0.230769230769231</v>
      </c>
      <c r="O894" s="0" t="n">
        <f aca="false">IF(AND(ISNUMBER($BW894),ISNUMBER($BX894)),MIN(1,MAX(0,($BX894-2017+1)/($BX894-$BW894+1))),"")</f>
        <v>0.153846153846154</v>
      </c>
      <c r="P894" s="0" t="n">
        <f aca="false">IF(AND(ISNUMBER($BW894),ISNUMBER($BX894)),MIN(1,MAX(0,($BX894-2018+1)/($BX894-$BW894+1))),"")</f>
        <v>0.0769230769230769</v>
      </c>
      <c r="Q894" s="0" t="n">
        <f aca="false">IF(AND(ISNUMBER($BW894),ISNUMBER($BX894)),MIN(1,MAX(0,($BX894-2019+1)/($BX894-$BW894+1))),"")</f>
        <v>0</v>
      </c>
      <c r="R894" s="0" t="n">
        <f aca="false">IF(AND(ISNUMBER($BW894),ISNUMBER($BX894)),MIN(1,MAX(0,($BX894-2016+1)/($BX894-$BW894+1))),"")</f>
        <v>0.230769230769231</v>
      </c>
      <c r="S894" s="0" t="n">
        <f aca="false">IF($L894&lt;&gt;"",IF($L894&gt;=2015.5,1,0),"")</f>
        <v>0</v>
      </c>
      <c r="T894" s="0" t="n">
        <f aca="false">IF($L894&lt;&gt;"",IF($L894&gt;=2016,1,0),"")</f>
        <v>0</v>
      </c>
      <c r="U894" s="0" t="n">
        <f aca="false">IF(ISNUMBER($BX894),IF($BX894&gt;=2016,1,0),"")</f>
        <v>1</v>
      </c>
      <c r="V894" s="0" t="n">
        <f aca="false">IF(ISNUMBER($BW894),IF($BW894&gt;=2016,1,0),"")</f>
        <v>0</v>
      </c>
      <c r="W894" s="0" t="str">
        <f aca="false">IF(AND(ISNUMBER($BW894),ISNUMBER($BX894)),IF($BW894&gt;=2016,"post-only",IF($BX894&lt;2016,"pre-only","mixed")),"")</f>
        <v>mixed</v>
      </c>
      <c r="X894" s="0" t="n">
        <f aca="false">IF(AND(ISNUMBER($BW894),ISNUMBER($BX894)),MIN(1,MAX(0,($BX894-2017+1)/($BX894-$BW894+1))),"")</f>
        <v>0.153846153846154</v>
      </c>
      <c r="Y894" s="0" t="n">
        <f aca="false">IF(AND(ISNUMBER($BW894),ISNUMBER($BX894)),MIN(1,MAX(0,($BX894-2018+1)/($BX894-$BW894+1))),"")</f>
        <v>0.0769230769230769</v>
      </c>
      <c r="Z894" s="0" t="n">
        <f aca="false">IF(AND(ISNUMBER($BW894),ISNUMBER($BX894)),MIN(1,MAX(0,($BX894-2019+1)/($BX894-$BW894+1))),"")</f>
        <v>0</v>
      </c>
      <c r="AA894" s="0" t="n">
        <f aca="false">IF(ISNUMBER($BX894),IF($BX894&gt;=2017,1,0),"")</f>
        <v>1</v>
      </c>
      <c r="AB894" s="0" t="n">
        <f aca="false">IF(ISNUMBER($BX894),IF($BX894&gt;=2018,1,0),"")</f>
        <v>1</v>
      </c>
      <c r="AC894" s="0" t="n">
        <f aca="false">IF(ISNUMBER($BX894),IF($BX894&gt;=2019,1,0),"")</f>
        <v>0</v>
      </c>
      <c r="AD894" s="0" t="n">
        <f aca="false">IF($L894&lt;&gt;"",IF($L894&gt;2013,1,0),"")</f>
        <v>0</v>
      </c>
      <c r="AE894" s="0" t="n">
        <f aca="false">IF($L894&lt;&gt;"",1+IF($L894&gt;2011,1,0)+IF($L894&gt;2014,1,0),"")</f>
        <v>2</v>
      </c>
      <c r="AF894" s="0" t="s">
        <v>87</v>
      </c>
      <c r="AG894" s="0" t="s">
        <v>88</v>
      </c>
      <c r="AH894" s="0" t="s">
        <v>89</v>
      </c>
      <c r="AI894" s="0" t="s">
        <v>90</v>
      </c>
      <c r="AJ894" s="0" t="s">
        <v>90</v>
      </c>
      <c r="AK894" s="0" t="str">
        <f aca="false">IF(AND($CF894&lt;&gt;"",IFERROR(INDEX(subsample_country_map!$B:$B,MATCH($CF894,subsample_country_map!$A:$A,0)),"")&lt;&gt;""),INDEX(subsample_country_map!$B:$B,MATCH($CF894,subsample_country_map!$A:$A,0)),INDEX(lookup!$AA:$AA,MATCH($A894,lookup!$A:$A,0)))</f>
        <v>99_NCE</v>
      </c>
      <c r="AL894" s="0" t="str">
        <f aca="false">IF(AND($CF894&lt;&gt;"",IFERROR(INDEX(subsample_country_map!$C:$C,MATCH($CF894,subsample_country_map!$A:$A,0)),"")&lt;&gt;""),INDEX(subsample_country_map!$C:$C,MATCH($CF894,subsample_country_map!$A:$A,0)),INDEX(lookup!$AB:$AB,MATCH($A894,lookup!$A:$A,0)))</f>
        <v>99_NCE</v>
      </c>
      <c r="AM894" s="0" t="str">
        <f aca="false">IF(AND($CF894&lt;&gt;"",IFERROR(INDEX(subsample_country_map!$D:$D,MATCH($CF894,subsample_country_map!$A:$A,0)),"")&lt;&gt;""),INDEX(subsample_country_map!$D:$D,MATCH($CF894,subsample_country_map!$A:$A,0)),INDEX(lookup!$AC:$AC,MATCH($A894,lookup!$A:$A,0)))</f>
        <v>99_NCE</v>
      </c>
      <c r="AN894" s="0" t="str">
        <f aca="false">IF(AND($CF894&lt;&gt;"",IFERROR(INDEX(subsample_country_map!$E:$E,MATCH($CF894,subsample_country_map!$A:$A,0)),"")&lt;&gt;""),INDEX(subsample_country_map!$E:$E,MATCH($CF894,subsample_country_map!$A:$A,0)),INDEX(lookup!$AD:$AD,MATCH($A894,lookup!$A:$A,0)))</f>
        <v>99_NCE</v>
      </c>
      <c r="AO894" s="0" t="str">
        <f aca="false">INDEX(lookup!$Y:$Y,MATCH($A894,lookup!$A:$A,0))</f>
        <v>0_published</v>
      </c>
      <c r="AP894" s="0" t="str">
        <f aca="false">INDEX(lookup!$Z:$Z,MATCH($A894,lookup!$A:$A,0))</f>
        <v>1_VHB high</v>
      </c>
      <c r="AQ894" s="0" t="str">
        <f aca="false">INDEX(lookup!$W:$W,MATCH($A894,lookup!$A:$A,0))</f>
        <v>1_fin/acc/econ</v>
      </c>
      <c r="AS894" s="0" t="s">
        <v>91</v>
      </c>
      <c r="AT894" s="0" t="s">
        <v>397</v>
      </c>
      <c r="AU894" s="0" t="s">
        <v>93</v>
      </c>
      <c r="AV894" s="0" t="s">
        <v>3284</v>
      </c>
      <c r="AY894" s="0" t="s">
        <v>2695</v>
      </c>
      <c r="BA894" s="0" t="n">
        <v>1098</v>
      </c>
      <c r="BB894" s="0" t="s">
        <v>347</v>
      </c>
      <c r="BC894" s="0" t="s">
        <v>358</v>
      </c>
      <c r="BD894" s="0" t="s">
        <v>3276</v>
      </c>
      <c r="BE894" s="0" t="s">
        <v>98</v>
      </c>
      <c r="BI894" s="0" t="s">
        <v>99</v>
      </c>
      <c r="BJ894" s="0" t="s">
        <v>3020</v>
      </c>
      <c r="BK894" s="0" t="s">
        <v>460</v>
      </c>
      <c r="BL894" s="0" t="s">
        <v>3285</v>
      </c>
      <c r="BM894" s="0" t="s">
        <v>3259</v>
      </c>
      <c r="BN894" s="0" t="s">
        <v>3278</v>
      </c>
      <c r="BO894" s="0" t="s">
        <v>105</v>
      </c>
      <c r="BP894" s="0" t="s">
        <v>3246</v>
      </c>
      <c r="BQ894" s="0" t="s">
        <v>127</v>
      </c>
      <c r="BT894" s="0" t="n">
        <v>0</v>
      </c>
      <c r="BU894" s="0" t="s">
        <v>3253</v>
      </c>
      <c r="BW894" s="0" t="n">
        <v>2006</v>
      </c>
      <c r="BX894" s="0" t="n">
        <v>2018</v>
      </c>
      <c r="BY894" s="0" t="s">
        <v>3254</v>
      </c>
      <c r="BZ894" s="0" t="n">
        <v>2012</v>
      </c>
      <c r="CA894" s="0" t="n">
        <v>0.230769230769231</v>
      </c>
      <c r="CB894" s="0" t="n">
        <v>0</v>
      </c>
      <c r="CC894" s="0" t="n">
        <v>1</v>
      </c>
      <c r="CD894" s="0" t="n">
        <v>0.0427259660372889</v>
      </c>
      <c r="CE894" s="0" t="n">
        <v>1</v>
      </c>
    </row>
    <row r="895" customFormat="false" ht="15" hidden="false" customHeight="false" outlineLevel="0" collapsed="false">
      <c r="A895" s="0" t="s">
        <v>3246</v>
      </c>
      <c r="B895" s="0" t="n">
        <v>2200</v>
      </c>
      <c r="C895" s="0" t="n">
        <v>0.0440812085590579</v>
      </c>
      <c r="D895" s="0" t="n">
        <v>1098</v>
      </c>
      <c r="E895" s="0" t="n">
        <f aca="false">IF(ISNUMBER($BA895),$BA895,IF(AND(ISNUMBER($D895),ISNUMBER($BW895),ISNUMBER($BX895)),$D895*($BX895-$BW895+1),""))</f>
        <v>1098</v>
      </c>
      <c r="H895" s="0" t="s">
        <v>118</v>
      </c>
      <c r="I895" s="0" t="s">
        <v>842</v>
      </c>
      <c r="J895" s="0" t="n">
        <f aca="false">IF($BW895&lt;&gt;"",$BW895,"")</f>
        <v>2006</v>
      </c>
      <c r="K895" s="0" t="n">
        <f aca="false">IF($BX895&lt;&gt;"",$BX895,"")</f>
        <v>2018</v>
      </c>
      <c r="L895" s="0" t="n">
        <f aca="false">IF(AND(ISNUMBER($BW895),ISNUMBER($BX895)),($BW895+$BX895)/2,"")</f>
        <v>2012</v>
      </c>
      <c r="M895" s="0" t="n">
        <f aca="false">IF($L895&lt;&gt;"",$L895,"")</f>
        <v>2012</v>
      </c>
      <c r="N895" s="0" t="n">
        <f aca="false">IF(AND(ISNUMBER($BW895),ISNUMBER($BX895)),MIN(1,MAX(0,($BX895-2016+1)/($BX895-$BW895+1))),"")</f>
        <v>0.230769230769231</v>
      </c>
      <c r="O895" s="0" t="n">
        <f aca="false">IF(AND(ISNUMBER($BW895),ISNUMBER($BX895)),MIN(1,MAX(0,($BX895-2017+1)/($BX895-$BW895+1))),"")</f>
        <v>0.153846153846154</v>
      </c>
      <c r="P895" s="0" t="n">
        <f aca="false">IF(AND(ISNUMBER($BW895),ISNUMBER($BX895)),MIN(1,MAX(0,($BX895-2018+1)/($BX895-$BW895+1))),"")</f>
        <v>0.0769230769230769</v>
      </c>
      <c r="Q895" s="0" t="n">
        <f aca="false">IF(AND(ISNUMBER($BW895),ISNUMBER($BX895)),MIN(1,MAX(0,($BX895-2019+1)/($BX895-$BW895+1))),"")</f>
        <v>0</v>
      </c>
      <c r="R895" s="0" t="n">
        <f aca="false">IF(AND(ISNUMBER($BW895),ISNUMBER($BX895)),MIN(1,MAX(0,($BX895-2016+1)/($BX895-$BW895+1))),"")</f>
        <v>0.230769230769231</v>
      </c>
      <c r="S895" s="0" t="n">
        <f aca="false">IF($L895&lt;&gt;"",IF($L895&gt;=2015.5,1,0),"")</f>
        <v>0</v>
      </c>
      <c r="T895" s="0" t="n">
        <f aca="false">IF($L895&lt;&gt;"",IF($L895&gt;=2016,1,0),"")</f>
        <v>0</v>
      </c>
      <c r="U895" s="0" t="n">
        <f aca="false">IF(ISNUMBER($BX895),IF($BX895&gt;=2016,1,0),"")</f>
        <v>1</v>
      </c>
      <c r="V895" s="0" t="n">
        <f aca="false">IF(ISNUMBER($BW895),IF($BW895&gt;=2016,1,0),"")</f>
        <v>0</v>
      </c>
      <c r="W895" s="0" t="str">
        <f aca="false">IF(AND(ISNUMBER($BW895),ISNUMBER($BX895)),IF($BW895&gt;=2016,"post-only",IF($BX895&lt;2016,"pre-only","mixed")),"")</f>
        <v>mixed</v>
      </c>
      <c r="X895" s="0" t="n">
        <f aca="false">IF(AND(ISNUMBER($BW895),ISNUMBER($BX895)),MIN(1,MAX(0,($BX895-2017+1)/($BX895-$BW895+1))),"")</f>
        <v>0.153846153846154</v>
      </c>
      <c r="Y895" s="0" t="n">
        <f aca="false">IF(AND(ISNUMBER($BW895),ISNUMBER($BX895)),MIN(1,MAX(0,($BX895-2018+1)/($BX895-$BW895+1))),"")</f>
        <v>0.0769230769230769</v>
      </c>
      <c r="Z895" s="0" t="n">
        <f aca="false">IF(AND(ISNUMBER($BW895),ISNUMBER($BX895)),MIN(1,MAX(0,($BX895-2019+1)/($BX895-$BW895+1))),"")</f>
        <v>0</v>
      </c>
      <c r="AA895" s="0" t="n">
        <f aca="false">IF(ISNUMBER($BX895),IF($BX895&gt;=2017,1,0),"")</f>
        <v>1</v>
      </c>
      <c r="AB895" s="0" t="n">
        <f aca="false">IF(ISNUMBER($BX895),IF($BX895&gt;=2018,1,0),"")</f>
        <v>1</v>
      </c>
      <c r="AC895" s="0" t="n">
        <f aca="false">IF(ISNUMBER($BX895),IF($BX895&gt;=2019,1,0),"")</f>
        <v>0</v>
      </c>
      <c r="AD895" s="0" t="n">
        <f aca="false">IF($L895&lt;&gt;"",IF($L895&gt;2013,1,0),"")</f>
        <v>0</v>
      </c>
      <c r="AE895" s="0" t="n">
        <f aca="false">IF($L895&lt;&gt;"",1+IF($L895&gt;2011,1,0)+IF($L895&gt;2014,1,0),"")</f>
        <v>2</v>
      </c>
      <c r="AF895" s="0" t="s">
        <v>87</v>
      </c>
      <c r="AG895" s="0" t="s">
        <v>88</v>
      </c>
      <c r="AH895" s="0" t="s">
        <v>89</v>
      </c>
      <c r="AI895" s="0" t="s">
        <v>90</v>
      </c>
      <c r="AJ895" s="0" t="s">
        <v>90</v>
      </c>
      <c r="AK895" s="0" t="str">
        <f aca="false">IF(AND($CF895&lt;&gt;"",IFERROR(INDEX(subsample_country_map!$B:$B,MATCH($CF895,subsample_country_map!$A:$A,0)),"")&lt;&gt;""),INDEX(subsample_country_map!$B:$B,MATCH($CF895,subsample_country_map!$A:$A,0)),INDEX(lookup!$AA:$AA,MATCH($A895,lookup!$A:$A,0)))</f>
        <v>99_NCE</v>
      </c>
      <c r="AL895" s="0" t="str">
        <f aca="false">IF(AND($CF895&lt;&gt;"",IFERROR(INDEX(subsample_country_map!$C:$C,MATCH($CF895,subsample_country_map!$A:$A,0)),"")&lt;&gt;""),INDEX(subsample_country_map!$C:$C,MATCH($CF895,subsample_country_map!$A:$A,0)),INDEX(lookup!$AB:$AB,MATCH($A895,lookup!$A:$A,0)))</f>
        <v>99_NCE</v>
      </c>
      <c r="AM895" s="0" t="str">
        <f aca="false">IF(AND($CF895&lt;&gt;"",IFERROR(INDEX(subsample_country_map!$D:$D,MATCH($CF895,subsample_country_map!$A:$A,0)),"")&lt;&gt;""),INDEX(subsample_country_map!$D:$D,MATCH($CF895,subsample_country_map!$A:$A,0)),INDEX(lookup!$AC:$AC,MATCH($A895,lookup!$A:$A,0)))</f>
        <v>99_NCE</v>
      </c>
      <c r="AN895" s="0" t="str">
        <f aca="false">IF(AND($CF895&lt;&gt;"",IFERROR(INDEX(subsample_country_map!$E:$E,MATCH($CF895,subsample_country_map!$A:$A,0)),"")&lt;&gt;""),INDEX(subsample_country_map!$E:$E,MATCH($CF895,subsample_country_map!$A:$A,0)),INDEX(lookup!$AD:$AD,MATCH($A895,lookup!$A:$A,0)))</f>
        <v>99_NCE</v>
      </c>
      <c r="AO895" s="0" t="str">
        <f aca="false">INDEX(lookup!$Y:$Y,MATCH($A895,lookup!$A:$A,0))</f>
        <v>0_published</v>
      </c>
      <c r="AP895" s="0" t="str">
        <f aca="false">INDEX(lookup!$Z:$Z,MATCH($A895,lookup!$A:$A,0))</f>
        <v>1_VHB high</v>
      </c>
      <c r="AQ895" s="0" t="str">
        <f aca="false">INDEX(lookup!$W:$W,MATCH($A895,lookup!$A:$A,0))</f>
        <v>1_fin/acc/econ</v>
      </c>
      <c r="AS895" s="0" t="s">
        <v>91</v>
      </c>
      <c r="AT895" s="0" t="s">
        <v>397</v>
      </c>
      <c r="AU895" s="0" t="s">
        <v>93</v>
      </c>
      <c r="AV895" s="0" t="s">
        <v>3286</v>
      </c>
      <c r="AY895" s="0" t="s">
        <v>2383</v>
      </c>
      <c r="BA895" s="0" t="n">
        <v>1098</v>
      </c>
      <c r="BB895" s="0" t="s">
        <v>347</v>
      </c>
      <c r="BC895" s="0" t="s">
        <v>358</v>
      </c>
      <c r="BD895" s="0" t="s">
        <v>3276</v>
      </c>
      <c r="BE895" s="0" t="s">
        <v>98</v>
      </c>
      <c r="BI895" s="0" t="s">
        <v>189</v>
      </c>
      <c r="BJ895" s="0" t="s">
        <v>2812</v>
      </c>
      <c r="BK895" s="0" t="s">
        <v>2557</v>
      </c>
      <c r="BL895" s="0" t="s">
        <v>3287</v>
      </c>
      <c r="BM895" s="0" t="s">
        <v>3259</v>
      </c>
      <c r="BN895" s="0" t="s">
        <v>3278</v>
      </c>
      <c r="BO895" s="0" t="s">
        <v>105</v>
      </c>
      <c r="BP895" s="0" t="s">
        <v>3246</v>
      </c>
      <c r="BQ895" s="0" t="s">
        <v>127</v>
      </c>
      <c r="BT895" s="0" t="n">
        <v>0</v>
      </c>
      <c r="BU895" s="0" t="s">
        <v>3253</v>
      </c>
      <c r="BW895" s="0" t="n">
        <v>2006</v>
      </c>
      <c r="BX895" s="0" t="n">
        <v>2018</v>
      </c>
      <c r="BY895" s="0" t="s">
        <v>3254</v>
      </c>
      <c r="BZ895" s="0" t="n">
        <v>2012</v>
      </c>
      <c r="CA895" s="0" t="n">
        <v>0.230769230769231</v>
      </c>
      <c r="CB895" s="0" t="n">
        <v>0</v>
      </c>
      <c r="CC895" s="0" t="n">
        <v>1</v>
      </c>
      <c r="CD895" s="0" t="n">
        <v>0.0441097940708674</v>
      </c>
      <c r="CE895" s="0" t="n">
        <v>1</v>
      </c>
    </row>
    <row r="896" customFormat="false" ht="15" hidden="false" customHeight="false" outlineLevel="0" collapsed="false">
      <c r="A896" s="0" t="s">
        <v>3246</v>
      </c>
      <c r="B896" s="0" t="n">
        <v>2201</v>
      </c>
      <c r="C896" s="0" t="n">
        <v>0.04375427924911</v>
      </c>
      <c r="D896" s="0" t="n">
        <v>1098</v>
      </c>
      <c r="E896" s="0" t="n">
        <f aca="false">IF(ISNUMBER($BA896),$BA896,IF(AND(ISNUMBER($D896),ISNUMBER($BW896),ISNUMBER($BX896)),$D896*($BX896-$BW896+1),""))</f>
        <v>1098</v>
      </c>
      <c r="H896" s="0" t="s">
        <v>118</v>
      </c>
      <c r="I896" s="0" t="s">
        <v>842</v>
      </c>
      <c r="J896" s="0" t="n">
        <f aca="false">IF($BW896&lt;&gt;"",$BW896,"")</f>
        <v>2006</v>
      </c>
      <c r="K896" s="0" t="n">
        <f aca="false">IF($BX896&lt;&gt;"",$BX896,"")</f>
        <v>2018</v>
      </c>
      <c r="L896" s="0" t="n">
        <f aca="false">IF(AND(ISNUMBER($BW896),ISNUMBER($BX896)),($BW896+$BX896)/2,"")</f>
        <v>2012</v>
      </c>
      <c r="M896" s="0" t="n">
        <f aca="false">IF($L896&lt;&gt;"",$L896,"")</f>
        <v>2012</v>
      </c>
      <c r="N896" s="0" t="n">
        <f aca="false">IF(AND(ISNUMBER($BW896),ISNUMBER($BX896)),MIN(1,MAX(0,($BX896-2016+1)/($BX896-$BW896+1))),"")</f>
        <v>0.230769230769231</v>
      </c>
      <c r="O896" s="0" t="n">
        <f aca="false">IF(AND(ISNUMBER($BW896),ISNUMBER($BX896)),MIN(1,MAX(0,($BX896-2017+1)/($BX896-$BW896+1))),"")</f>
        <v>0.153846153846154</v>
      </c>
      <c r="P896" s="0" t="n">
        <f aca="false">IF(AND(ISNUMBER($BW896),ISNUMBER($BX896)),MIN(1,MAX(0,($BX896-2018+1)/($BX896-$BW896+1))),"")</f>
        <v>0.0769230769230769</v>
      </c>
      <c r="Q896" s="0" t="n">
        <f aca="false">IF(AND(ISNUMBER($BW896),ISNUMBER($BX896)),MIN(1,MAX(0,($BX896-2019+1)/($BX896-$BW896+1))),"")</f>
        <v>0</v>
      </c>
      <c r="R896" s="0" t="n">
        <f aca="false">IF(AND(ISNUMBER($BW896),ISNUMBER($BX896)),MIN(1,MAX(0,($BX896-2016+1)/($BX896-$BW896+1))),"")</f>
        <v>0.230769230769231</v>
      </c>
      <c r="S896" s="0" t="n">
        <f aca="false">IF($L896&lt;&gt;"",IF($L896&gt;=2015.5,1,0),"")</f>
        <v>0</v>
      </c>
      <c r="T896" s="0" t="n">
        <f aca="false">IF($L896&lt;&gt;"",IF($L896&gt;=2016,1,0),"")</f>
        <v>0</v>
      </c>
      <c r="U896" s="0" t="n">
        <f aca="false">IF(ISNUMBER($BX896),IF($BX896&gt;=2016,1,0),"")</f>
        <v>1</v>
      </c>
      <c r="V896" s="0" t="n">
        <f aca="false">IF(ISNUMBER($BW896),IF($BW896&gt;=2016,1,0),"")</f>
        <v>0</v>
      </c>
      <c r="W896" s="0" t="str">
        <f aca="false">IF(AND(ISNUMBER($BW896),ISNUMBER($BX896)),IF($BW896&gt;=2016,"post-only",IF($BX896&lt;2016,"pre-only","mixed")),"")</f>
        <v>mixed</v>
      </c>
      <c r="X896" s="0" t="n">
        <f aca="false">IF(AND(ISNUMBER($BW896),ISNUMBER($BX896)),MIN(1,MAX(0,($BX896-2017+1)/($BX896-$BW896+1))),"")</f>
        <v>0.153846153846154</v>
      </c>
      <c r="Y896" s="0" t="n">
        <f aca="false">IF(AND(ISNUMBER($BW896),ISNUMBER($BX896)),MIN(1,MAX(0,($BX896-2018+1)/($BX896-$BW896+1))),"")</f>
        <v>0.0769230769230769</v>
      </c>
      <c r="Z896" s="0" t="n">
        <f aca="false">IF(AND(ISNUMBER($BW896),ISNUMBER($BX896)),MIN(1,MAX(0,($BX896-2019+1)/($BX896-$BW896+1))),"")</f>
        <v>0</v>
      </c>
      <c r="AA896" s="0" t="n">
        <f aca="false">IF(ISNUMBER($BX896),IF($BX896&gt;=2017,1,0),"")</f>
        <v>1</v>
      </c>
      <c r="AB896" s="0" t="n">
        <f aca="false">IF(ISNUMBER($BX896),IF($BX896&gt;=2018,1,0),"")</f>
        <v>1</v>
      </c>
      <c r="AC896" s="0" t="n">
        <f aca="false">IF(ISNUMBER($BX896),IF($BX896&gt;=2019,1,0),"")</f>
        <v>0</v>
      </c>
      <c r="AD896" s="0" t="n">
        <f aca="false">IF($L896&lt;&gt;"",IF($L896&gt;2013,1,0),"")</f>
        <v>0</v>
      </c>
      <c r="AE896" s="0" t="n">
        <f aca="false">IF($L896&lt;&gt;"",1+IF($L896&gt;2011,1,0)+IF($L896&gt;2014,1,0),"")</f>
        <v>2</v>
      </c>
      <c r="AF896" s="0" t="s">
        <v>87</v>
      </c>
      <c r="AG896" s="0" t="s">
        <v>88</v>
      </c>
      <c r="AH896" s="0" t="s">
        <v>89</v>
      </c>
      <c r="AI896" s="0" t="s">
        <v>90</v>
      </c>
      <c r="AJ896" s="0" t="s">
        <v>90</v>
      </c>
      <c r="AK896" s="0" t="str">
        <f aca="false">IF(AND($CF896&lt;&gt;"",IFERROR(INDEX(subsample_country_map!$B:$B,MATCH($CF896,subsample_country_map!$A:$A,0)),"")&lt;&gt;""),INDEX(subsample_country_map!$B:$B,MATCH($CF896,subsample_country_map!$A:$A,0)),INDEX(lookup!$AA:$AA,MATCH($A896,lookup!$A:$A,0)))</f>
        <v>99_NCE</v>
      </c>
      <c r="AL896" s="0" t="str">
        <f aca="false">IF(AND($CF896&lt;&gt;"",IFERROR(INDEX(subsample_country_map!$C:$C,MATCH($CF896,subsample_country_map!$A:$A,0)),"")&lt;&gt;""),INDEX(subsample_country_map!$C:$C,MATCH($CF896,subsample_country_map!$A:$A,0)),INDEX(lookup!$AB:$AB,MATCH($A896,lookup!$A:$A,0)))</f>
        <v>99_NCE</v>
      </c>
      <c r="AM896" s="0" t="str">
        <f aca="false">IF(AND($CF896&lt;&gt;"",IFERROR(INDEX(subsample_country_map!$D:$D,MATCH($CF896,subsample_country_map!$A:$A,0)),"")&lt;&gt;""),INDEX(subsample_country_map!$D:$D,MATCH($CF896,subsample_country_map!$A:$A,0)),INDEX(lookup!$AC:$AC,MATCH($A896,lookup!$A:$A,0)))</f>
        <v>99_NCE</v>
      </c>
      <c r="AN896" s="0" t="str">
        <f aca="false">IF(AND($CF896&lt;&gt;"",IFERROR(INDEX(subsample_country_map!$E:$E,MATCH($CF896,subsample_country_map!$A:$A,0)),"")&lt;&gt;""),INDEX(subsample_country_map!$E:$E,MATCH($CF896,subsample_country_map!$A:$A,0)),INDEX(lookup!$AD:$AD,MATCH($A896,lookup!$A:$A,0)))</f>
        <v>99_NCE</v>
      </c>
      <c r="AO896" s="0" t="str">
        <f aca="false">INDEX(lookup!$Y:$Y,MATCH($A896,lookup!$A:$A,0))</f>
        <v>0_published</v>
      </c>
      <c r="AP896" s="0" t="str">
        <f aca="false">INDEX(lookup!$Z:$Z,MATCH($A896,lookup!$A:$A,0))</f>
        <v>1_VHB high</v>
      </c>
      <c r="AQ896" s="0" t="str">
        <f aca="false">INDEX(lookup!$W:$W,MATCH($A896,lookup!$A:$A,0))</f>
        <v>1_fin/acc/econ</v>
      </c>
      <c r="AS896" s="0" t="s">
        <v>91</v>
      </c>
      <c r="AT896" s="0" t="s">
        <v>397</v>
      </c>
      <c r="AU896" s="0" t="s">
        <v>93</v>
      </c>
      <c r="AV896" s="0" t="s">
        <v>3288</v>
      </c>
      <c r="AY896" s="0" t="s">
        <v>1566</v>
      </c>
      <c r="BA896" s="0" t="n">
        <v>1098</v>
      </c>
      <c r="BB896" s="0" t="s">
        <v>347</v>
      </c>
      <c r="BC896" s="0" t="s">
        <v>358</v>
      </c>
      <c r="BD896" s="0" t="s">
        <v>3276</v>
      </c>
      <c r="BE896" s="0" t="s">
        <v>98</v>
      </c>
      <c r="BI896" s="0" t="s">
        <v>189</v>
      </c>
      <c r="BJ896" s="0" t="s">
        <v>2820</v>
      </c>
      <c r="BK896" s="0" t="s">
        <v>2557</v>
      </c>
      <c r="BL896" s="0" t="s">
        <v>3289</v>
      </c>
      <c r="BM896" s="0" t="s">
        <v>3259</v>
      </c>
      <c r="BN896" s="0" t="s">
        <v>3278</v>
      </c>
      <c r="BO896" s="0" t="s">
        <v>105</v>
      </c>
      <c r="BP896" s="0" t="s">
        <v>3246</v>
      </c>
      <c r="BQ896" s="0" t="s">
        <v>127</v>
      </c>
      <c r="BT896" s="0" t="n">
        <v>0</v>
      </c>
      <c r="BU896" s="0" t="s">
        <v>3253</v>
      </c>
      <c r="BW896" s="0" t="n">
        <v>2006</v>
      </c>
      <c r="BX896" s="0" t="n">
        <v>2018</v>
      </c>
      <c r="BY896" s="0" t="s">
        <v>3254</v>
      </c>
      <c r="BZ896" s="0" t="n">
        <v>2012</v>
      </c>
      <c r="CA896" s="0" t="n">
        <v>0.230769230769231</v>
      </c>
      <c r="CB896" s="0" t="n">
        <v>0</v>
      </c>
      <c r="CC896" s="0" t="n">
        <v>1</v>
      </c>
      <c r="CD896" s="0" t="n">
        <v>0.043782232968532</v>
      </c>
      <c r="CE896" s="0" t="n">
        <v>1</v>
      </c>
    </row>
    <row r="897" customFormat="false" ht="15" hidden="false" customHeight="false" outlineLevel="0" collapsed="false">
      <c r="A897" s="0" t="s">
        <v>3246</v>
      </c>
      <c r="B897" s="0" t="n">
        <v>2202</v>
      </c>
      <c r="C897" s="0" t="n">
        <v>0.0439716581527027</v>
      </c>
      <c r="D897" s="0" t="n">
        <v>1098</v>
      </c>
      <c r="E897" s="0" t="n">
        <f aca="false">IF(ISNUMBER($BA897),$BA897,IF(AND(ISNUMBER($D897),ISNUMBER($BW897),ISNUMBER($BX897)),$D897*($BX897-$BW897+1),""))</f>
        <v>1098</v>
      </c>
      <c r="H897" s="0" t="s">
        <v>118</v>
      </c>
      <c r="I897" s="0" t="s">
        <v>842</v>
      </c>
      <c r="J897" s="0" t="n">
        <f aca="false">IF($BW897&lt;&gt;"",$BW897,"")</f>
        <v>2006</v>
      </c>
      <c r="K897" s="0" t="n">
        <f aca="false">IF($BX897&lt;&gt;"",$BX897,"")</f>
        <v>2018</v>
      </c>
      <c r="L897" s="0" t="n">
        <f aca="false">IF(AND(ISNUMBER($BW897),ISNUMBER($BX897)),($BW897+$BX897)/2,"")</f>
        <v>2012</v>
      </c>
      <c r="M897" s="0" t="n">
        <f aca="false">IF($L897&lt;&gt;"",$L897,"")</f>
        <v>2012</v>
      </c>
      <c r="N897" s="0" t="n">
        <f aca="false">IF(AND(ISNUMBER($BW897),ISNUMBER($BX897)),MIN(1,MAX(0,($BX897-2016+1)/($BX897-$BW897+1))),"")</f>
        <v>0.230769230769231</v>
      </c>
      <c r="O897" s="0" t="n">
        <f aca="false">IF(AND(ISNUMBER($BW897),ISNUMBER($BX897)),MIN(1,MAX(0,($BX897-2017+1)/($BX897-$BW897+1))),"")</f>
        <v>0.153846153846154</v>
      </c>
      <c r="P897" s="0" t="n">
        <f aca="false">IF(AND(ISNUMBER($BW897),ISNUMBER($BX897)),MIN(1,MAX(0,($BX897-2018+1)/($BX897-$BW897+1))),"")</f>
        <v>0.0769230769230769</v>
      </c>
      <c r="Q897" s="0" t="n">
        <f aca="false">IF(AND(ISNUMBER($BW897),ISNUMBER($BX897)),MIN(1,MAX(0,($BX897-2019+1)/($BX897-$BW897+1))),"")</f>
        <v>0</v>
      </c>
      <c r="R897" s="0" t="n">
        <f aca="false">IF(AND(ISNUMBER($BW897),ISNUMBER($BX897)),MIN(1,MAX(0,($BX897-2016+1)/($BX897-$BW897+1))),"")</f>
        <v>0.230769230769231</v>
      </c>
      <c r="S897" s="0" t="n">
        <f aca="false">IF($L897&lt;&gt;"",IF($L897&gt;=2015.5,1,0),"")</f>
        <v>0</v>
      </c>
      <c r="T897" s="0" t="n">
        <f aca="false">IF($L897&lt;&gt;"",IF($L897&gt;=2016,1,0),"")</f>
        <v>0</v>
      </c>
      <c r="U897" s="0" t="n">
        <f aca="false">IF(ISNUMBER($BX897),IF($BX897&gt;=2016,1,0),"")</f>
        <v>1</v>
      </c>
      <c r="V897" s="0" t="n">
        <f aca="false">IF(ISNUMBER($BW897),IF($BW897&gt;=2016,1,0),"")</f>
        <v>0</v>
      </c>
      <c r="W897" s="0" t="str">
        <f aca="false">IF(AND(ISNUMBER($BW897),ISNUMBER($BX897)),IF($BW897&gt;=2016,"post-only",IF($BX897&lt;2016,"pre-only","mixed")),"")</f>
        <v>mixed</v>
      </c>
      <c r="X897" s="0" t="n">
        <f aca="false">IF(AND(ISNUMBER($BW897),ISNUMBER($BX897)),MIN(1,MAX(0,($BX897-2017+1)/($BX897-$BW897+1))),"")</f>
        <v>0.153846153846154</v>
      </c>
      <c r="Y897" s="0" t="n">
        <f aca="false">IF(AND(ISNUMBER($BW897),ISNUMBER($BX897)),MIN(1,MAX(0,($BX897-2018+1)/($BX897-$BW897+1))),"")</f>
        <v>0.0769230769230769</v>
      </c>
      <c r="Z897" s="0" t="n">
        <f aca="false">IF(AND(ISNUMBER($BW897),ISNUMBER($BX897)),MIN(1,MAX(0,($BX897-2019+1)/($BX897-$BW897+1))),"")</f>
        <v>0</v>
      </c>
      <c r="AA897" s="0" t="n">
        <f aca="false">IF(ISNUMBER($BX897),IF($BX897&gt;=2017,1,0),"")</f>
        <v>1</v>
      </c>
      <c r="AB897" s="0" t="n">
        <f aca="false">IF(ISNUMBER($BX897),IF($BX897&gt;=2018,1,0),"")</f>
        <v>1</v>
      </c>
      <c r="AC897" s="0" t="n">
        <f aca="false">IF(ISNUMBER($BX897),IF($BX897&gt;=2019,1,0),"")</f>
        <v>0</v>
      </c>
      <c r="AD897" s="0" t="n">
        <f aca="false">IF($L897&lt;&gt;"",IF($L897&gt;2013,1,0),"")</f>
        <v>0</v>
      </c>
      <c r="AE897" s="0" t="n">
        <f aca="false">IF($L897&lt;&gt;"",1+IF($L897&gt;2011,1,0)+IF($L897&gt;2014,1,0),"")</f>
        <v>2</v>
      </c>
      <c r="AF897" s="0" t="s">
        <v>87</v>
      </c>
      <c r="AG897" s="0" t="s">
        <v>88</v>
      </c>
      <c r="AH897" s="0" t="s">
        <v>89</v>
      </c>
      <c r="AI897" s="0" t="s">
        <v>90</v>
      </c>
      <c r="AJ897" s="0" t="s">
        <v>90</v>
      </c>
      <c r="AK897" s="0" t="str">
        <f aca="false">IF(AND($CF897&lt;&gt;"",IFERROR(INDEX(subsample_country_map!$B:$B,MATCH($CF897,subsample_country_map!$A:$A,0)),"")&lt;&gt;""),INDEX(subsample_country_map!$B:$B,MATCH($CF897,subsample_country_map!$A:$A,0)),INDEX(lookup!$AA:$AA,MATCH($A897,lookup!$A:$A,0)))</f>
        <v>99_NCE</v>
      </c>
      <c r="AL897" s="0" t="str">
        <f aca="false">IF(AND($CF897&lt;&gt;"",IFERROR(INDEX(subsample_country_map!$C:$C,MATCH($CF897,subsample_country_map!$A:$A,0)),"")&lt;&gt;""),INDEX(subsample_country_map!$C:$C,MATCH($CF897,subsample_country_map!$A:$A,0)),INDEX(lookup!$AB:$AB,MATCH($A897,lookup!$A:$A,0)))</f>
        <v>99_NCE</v>
      </c>
      <c r="AM897" s="0" t="str">
        <f aca="false">IF(AND($CF897&lt;&gt;"",IFERROR(INDEX(subsample_country_map!$D:$D,MATCH($CF897,subsample_country_map!$A:$A,0)),"")&lt;&gt;""),INDEX(subsample_country_map!$D:$D,MATCH($CF897,subsample_country_map!$A:$A,0)),INDEX(lookup!$AC:$AC,MATCH($A897,lookup!$A:$A,0)))</f>
        <v>99_NCE</v>
      </c>
      <c r="AN897" s="0" t="str">
        <f aca="false">IF(AND($CF897&lt;&gt;"",IFERROR(INDEX(subsample_country_map!$E:$E,MATCH($CF897,subsample_country_map!$A:$A,0)),"")&lt;&gt;""),INDEX(subsample_country_map!$E:$E,MATCH($CF897,subsample_country_map!$A:$A,0)),INDEX(lookup!$AD:$AD,MATCH($A897,lookup!$A:$A,0)))</f>
        <v>99_NCE</v>
      </c>
      <c r="AO897" s="0" t="str">
        <f aca="false">INDEX(lookup!$Y:$Y,MATCH($A897,lookup!$A:$A,0))</f>
        <v>0_published</v>
      </c>
      <c r="AP897" s="0" t="str">
        <f aca="false">INDEX(lookup!$Z:$Z,MATCH($A897,lookup!$A:$A,0))</f>
        <v>1_VHB high</v>
      </c>
      <c r="AQ897" s="0" t="str">
        <f aca="false">INDEX(lookup!$W:$W,MATCH($A897,lookup!$A:$A,0))</f>
        <v>1_fin/acc/econ</v>
      </c>
      <c r="AS897" s="0" t="s">
        <v>91</v>
      </c>
      <c r="AT897" s="0" t="s">
        <v>397</v>
      </c>
      <c r="AU897" s="0" t="s">
        <v>93</v>
      </c>
      <c r="AV897" s="0" t="s">
        <v>3290</v>
      </c>
      <c r="AY897" s="0" t="s">
        <v>3291</v>
      </c>
      <c r="BA897" s="0" t="n">
        <v>1098</v>
      </c>
      <c r="BB897" s="0" t="s">
        <v>347</v>
      </c>
      <c r="BC897" s="0" t="s">
        <v>358</v>
      </c>
      <c r="BD897" s="0" t="s">
        <v>3276</v>
      </c>
      <c r="BE897" s="0" t="s">
        <v>98</v>
      </c>
      <c r="BI897" s="0" t="s">
        <v>189</v>
      </c>
      <c r="BJ897" s="0" t="s">
        <v>2825</v>
      </c>
      <c r="BK897" s="0" t="s">
        <v>2557</v>
      </c>
      <c r="BL897" s="0" t="s">
        <v>3292</v>
      </c>
      <c r="BM897" s="0" t="s">
        <v>3259</v>
      </c>
      <c r="BN897" s="0" t="s">
        <v>3278</v>
      </c>
      <c r="BO897" s="0" t="s">
        <v>105</v>
      </c>
      <c r="BP897" s="0" t="s">
        <v>3246</v>
      </c>
      <c r="BQ897" s="0" t="s">
        <v>127</v>
      </c>
      <c r="BT897" s="0" t="n">
        <v>0</v>
      </c>
      <c r="BU897" s="0" t="s">
        <v>3253</v>
      </c>
      <c r="BW897" s="0" t="n">
        <v>2006</v>
      </c>
      <c r="BX897" s="0" t="n">
        <v>2018</v>
      </c>
      <c r="BY897" s="0" t="s">
        <v>3254</v>
      </c>
      <c r="BZ897" s="0" t="n">
        <v>2012</v>
      </c>
      <c r="CA897" s="0" t="n">
        <v>0.230769230769231</v>
      </c>
      <c r="CB897" s="0" t="n">
        <v>0</v>
      </c>
      <c r="CC897" s="0" t="n">
        <v>1</v>
      </c>
      <c r="CD897" s="0" t="n">
        <v>0.0440000309075167</v>
      </c>
      <c r="CE897" s="0" t="n">
        <v>1</v>
      </c>
    </row>
    <row r="898" customFormat="false" ht="15" hidden="false" customHeight="false" outlineLevel="0" collapsed="false">
      <c r="A898" s="0" t="s">
        <v>3246</v>
      </c>
      <c r="B898" s="0" t="n">
        <v>2203</v>
      </c>
      <c r="C898" s="0" t="n">
        <v>0.0394559316946709</v>
      </c>
      <c r="D898" s="0" t="n">
        <v>1098</v>
      </c>
      <c r="E898" s="0" t="n">
        <f aca="false">IF(ISNUMBER($BA898),$BA898,IF(AND(ISNUMBER($D898),ISNUMBER($BW898),ISNUMBER($BX898)),$D898*($BX898-$BW898+1),""))</f>
        <v>1098</v>
      </c>
      <c r="H898" s="0" t="s">
        <v>118</v>
      </c>
      <c r="I898" s="0" t="s">
        <v>842</v>
      </c>
      <c r="J898" s="0" t="n">
        <f aca="false">IF($BW898&lt;&gt;"",$BW898,"")</f>
        <v>2006</v>
      </c>
      <c r="K898" s="0" t="n">
        <f aca="false">IF($BX898&lt;&gt;"",$BX898,"")</f>
        <v>2018</v>
      </c>
      <c r="L898" s="0" t="n">
        <f aca="false">IF(AND(ISNUMBER($BW898),ISNUMBER($BX898)),($BW898+$BX898)/2,"")</f>
        <v>2012</v>
      </c>
      <c r="M898" s="0" t="n">
        <f aca="false">IF($L898&lt;&gt;"",$L898,"")</f>
        <v>2012</v>
      </c>
      <c r="N898" s="0" t="n">
        <f aca="false">IF(AND(ISNUMBER($BW898),ISNUMBER($BX898)),MIN(1,MAX(0,($BX898-2016+1)/($BX898-$BW898+1))),"")</f>
        <v>0.230769230769231</v>
      </c>
      <c r="O898" s="0" t="n">
        <f aca="false">IF(AND(ISNUMBER($BW898),ISNUMBER($BX898)),MIN(1,MAX(0,($BX898-2017+1)/($BX898-$BW898+1))),"")</f>
        <v>0.153846153846154</v>
      </c>
      <c r="P898" s="0" t="n">
        <f aca="false">IF(AND(ISNUMBER($BW898),ISNUMBER($BX898)),MIN(1,MAX(0,($BX898-2018+1)/($BX898-$BW898+1))),"")</f>
        <v>0.0769230769230769</v>
      </c>
      <c r="Q898" s="0" t="n">
        <f aca="false">IF(AND(ISNUMBER($BW898),ISNUMBER($BX898)),MIN(1,MAX(0,($BX898-2019+1)/($BX898-$BW898+1))),"")</f>
        <v>0</v>
      </c>
      <c r="R898" s="0" t="n">
        <f aca="false">IF(AND(ISNUMBER($BW898),ISNUMBER($BX898)),MIN(1,MAX(0,($BX898-2016+1)/($BX898-$BW898+1))),"")</f>
        <v>0.230769230769231</v>
      </c>
      <c r="S898" s="0" t="n">
        <f aca="false">IF($L898&lt;&gt;"",IF($L898&gt;=2015.5,1,0),"")</f>
        <v>0</v>
      </c>
      <c r="T898" s="0" t="n">
        <f aca="false">IF($L898&lt;&gt;"",IF($L898&gt;=2016,1,0),"")</f>
        <v>0</v>
      </c>
      <c r="U898" s="0" t="n">
        <f aca="false">IF(ISNUMBER($BX898),IF($BX898&gt;=2016,1,0),"")</f>
        <v>1</v>
      </c>
      <c r="V898" s="0" t="n">
        <f aca="false">IF(ISNUMBER($BW898),IF($BW898&gt;=2016,1,0),"")</f>
        <v>0</v>
      </c>
      <c r="W898" s="0" t="str">
        <f aca="false">IF(AND(ISNUMBER($BW898),ISNUMBER($BX898)),IF($BW898&gt;=2016,"post-only",IF($BX898&lt;2016,"pre-only","mixed")),"")</f>
        <v>mixed</v>
      </c>
      <c r="X898" s="0" t="n">
        <f aca="false">IF(AND(ISNUMBER($BW898),ISNUMBER($BX898)),MIN(1,MAX(0,($BX898-2017+1)/($BX898-$BW898+1))),"")</f>
        <v>0.153846153846154</v>
      </c>
      <c r="Y898" s="0" t="n">
        <f aca="false">IF(AND(ISNUMBER($BW898),ISNUMBER($BX898)),MIN(1,MAX(0,($BX898-2018+1)/($BX898-$BW898+1))),"")</f>
        <v>0.0769230769230769</v>
      </c>
      <c r="Z898" s="0" t="n">
        <f aca="false">IF(AND(ISNUMBER($BW898),ISNUMBER($BX898)),MIN(1,MAX(0,($BX898-2019+1)/($BX898-$BW898+1))),"")</f>
        <v>0</v>
      </c>
      <c r="AA898" s="0" t="n">
        <f aca="false">IF(ISNUMBER($BX898),IF($BX898&gt;=2017,1,0),"")</f>
        <v>1</v>
      </c>
      <c r="AB898" s="0" t="n">
        <f aca="false">IF(ISNUMBER($BX898),IF($BX898&gt;=2018,1,0),"")</f>
        <v>1</v>
      </c>
      <c r="AC898" s="0" t="n">
        <f aca="false">IF(ISNUMBER($BX898),IF($BX898&gt;=2019,1,0),"")</f>
        <v>0</v>
      </c>
      <c r="AD898" s="0" t="n">
        <f aca="false">IF($L898&lt;&gt;"",IF($L898&gt;2013,1,0),"")</f>
        <v>0</v>
      </c>
      <c r="AE898" s="0" t="n">
        <f aca="false">IF($L898&lt;&gt;"",1+IF($L898&gt;2011,1,0)+IF($L898&gt;2014,1,0),"")</f>
        <v>2</v>
      </c>
      <c r="AF898" s="0" t="s">
        <v>87</v>
      </c>
      <c r="AG898" s="0" t="s">
        <v>88</v>
      </c>
      <c r="AH898" s="0" t="s">
        <v>89</v>
      </c>
      <c r="AI898" s="0" t="s">
        <v>90</v>
      </c>
      <c r="AJ898" s="0" t="s">
        <v>90</v>
      </c>
      <c r="AK898" s="0" t="str">
        <f aca="false">IF(AND($CF898&lt;&gt;"",IFERROR(INDEX(subsample_country_map!$B:$B,MATCH($CF898,subsample_country_map!$A:$A,0)),"")&lt;&gt;""),INDEX(subsample_country_map!$B:$B,MATCH($CF898,subsample_country_map!$A:$A,0)),INDEX(lookup!$AA:$AA,MATCH($A898,lookup!$A:$A,0)))</f>
        <v>99_NCE</v>
      </c>
      <c r="AL898" s="0" t="str">
        <f aca="false">IF(AND($CF898&lt;&gt;"",IFERROR(INDEX(subsample_country_map!$C:$C,MATCH($CF898,subsample_country_map!$A:$A,0)),"")&lt;&gt;""),INDEX(subsample_country_map!$C:$C,MATCH($CF898,subsample_country_map!$A:$A,0)),INDEX(lookup!$AB:$AB,MATCH($A898,lookup!$A:$A,0)))</f>
        <v>99_NCE</v>
      </c>
      <c r="AM898" s="0" t="str">
        <f aca="false">IF(AND($CF898&lt;&gt;"",IFERROR(INDEX(subsample_country_map!$D:$D,MATCH($CF898,subsample_country_map!$A:$A,0)),"")&lt;&gt;""),INDEX(subsample_country_map!$D:$D,MATCH($CF898,subsample_country_map!$A:$A,0)),INDEX(lookup!$AC:$AC,MATCH($A898,lookup!$A:$A,0)))</f>
        <v>99_NCE</v>
      </c>
      <c r="AN898" s="0" t="str">
        <f aca="false">IF(AND($CF898&lt;&gt;"",IFERROR(INDEX(subsample_country_map!$E:$E,MATCH($CF898,subsample_country_map!$A:$A,0)),"")&lt;&gt;""),INDEX(subsample_country_map!$E:$E,MATCH($CF898,subsample_country_map!$A:$A,0)),INDEX(lookup!$AD:$AD,MATCH($A898,lookup!$A:$A,0)))</f>
        <v>99_NCE</v>
      </c>
      <c r="AO898" s="0" t="str">
        <f aca="false">INDEX(lookup!$Y:$Y,MATCH($A898,lookup!$A:$A,0))</f>
        <v>0_published</v>
      </c>
      <c r="AP898" s="0" t="str">
        <f aca="false">INDEX(lookup!$Z:$Z,MATCH($A898,lookup!$A:$A,0))</f>
        <v>1_VHB high</v>
      </c>
      <c r="AQ898" s="0" t="str">
        <f aca="false">INDEX(lookup!$W:$W,MATCH($A898,lookup!$A:$A,0))</f>
        <v>1_fin/acc/econ</v>
      </c>
      <c r="AS898" s="0" t="s">
        <v>91</v>
      </c>
      <c r="AT898" s="0" t="s">
        <v>397</v>
      </c>
      <c r="AU898" s="0" t="s">
        <v>93</v>
      </c>
      <c r="AV898" s="0" t="s">
        <v>3293</v>
      </c>
      <c r="AY898" s="0" t="s">
        <v>1630</v>
      </c>
      <c r="BA898" s="0" t="n">
        <v>1098</v>
      </c>
      <c r="BB898" s="0" t="s">
        <v>95</v>
      </c>
      <c r="BC898" s="0" t="s">
        <v>358</v>
      </c>
      <c r="BD898" s="0" t="s">
        <v>3276</v>
      </c>
      <c r="BE898" s="0" t="s">
        <v>98</v>
      </c>
      <c r="BI898" s="0" t="s">
        <v>208</v>
      </c>
      <c r="BJ898" s="0" t="s">
        <v>2820</v>
      </c>
      <c r="BK898" s="0" t="s">
        <v>1442</v>
      </c>
      <c r="BL898" s="0" t="s">
        <v>3294</v>
      </c>
      <c r="BM898" s="0" t="s">
        <v>3295</v>
      </c>
      <c r="BN898" s="0" t="s">
        <v>3278</v>
      </c>
      <c r="BO898" s="0" t="s">
        <v>105</v>
      </c>
      <c r="BP898" s="0" t="s">
        <v>3246</v>
      </c>
      <c r="BQ898" s="0" t="s">
        <v>127</v>
      </c>
      <c r="BT898" s="0" t="n">
        <v>0</v>
      </c>
      <c r="BU898" s="0" t="s">
        <v>3253</v>
      </c>
      <c r="BW898" s="0" t="n">
        <v>2006</v>
      </c>
      <c r="BX898" s="0" t="n">
        <v>2018</v>
      </c>
      <c r="BY898" s="0" t="s">
        <v>3254</v>
      </c>
      <c r="BZ898" s="0" t="n">
        <v>2012</v>
      </c>
      <c r="CA898" s="0" t="n">
        <v>0.230769230769231</v>
      </c>
      <c r="CB898" s="0" t="n">
        <v>0</v>
      </c>
      <c r="CC898" s="0" t="n">
        <v>1</v>
      </c>
      <c r="CD898" s="0" t="n">
        <v>0.0394764254512997</v>
      </c>
      <c r="CE898" s="0" t="n">
        <v>1</v>
      </c>
    </row>
    <row r="899" customFormat="false" ht="15" hidden="false" customHeight="false" outlineLevel="0" collapsed="false">
      <c r="A899" s="0" t="s">
        <v>3246</v>
      </c>
      <c r="B899" s="0" t="n">
        <v>2204</v>
      </c>
      <c r="C899" s="0" t="n">
        <v>0.0386697468889957</v>
      </c>
      <c r="D899" s="0" t="n">
        <v>1098</v>
      </c>
      <c r="E899" s="0" t="n">
        <f aca="false">IF(ISNUMBER($BA899),$BA899,IF(AND(ISNUMBER($D899),ISNUMBER($BW899),ISNUMBER($BX899)),$D899*($BX899-$BW899+1),""))</f>
        <v>1098</v>
      </c>
      <c r="H899" s="0" t="s">
        <v>118</v>
      </c>
      <c r="I899" s="0" t="s">
        <v>842</v>
      </c>
      <c r="J899" s="0" t="n">
        <f aca="false">IF($BW899&lt;&gt;"",$BW899,"")</f>
        <v>2006</v>
      </c>
      <c r="K899" s="0" t="n">
        <f aca="false">IF($BX899&lt;&gt;"",$BX899,"")</f>
        <v>2018</v>
      </c>
      <c r="L899" s="0" t="n">
        <f aca="false">IF(AND(ISNUMBER($BW899),ISNUMBER($BX899)),($BW899+$BX899)/2,"")</f>
        <v>2012</v>
      </c>
      <c r="M899" s="0" t="n">
        <f aca="false">IF($L899&lt;&gt;"",$L899,"")</f>
        <v>2012</v>
      </c>
      <c r="N899" s="0" t="n">
        <f aca="false">IF(AND(ISNUMBER($BW899),ISNUMBER($BX899)),MIN(1,MAX(0,($BX899-2016+1)/($BX899-$BW899+1))),"")</f>
        <v>0.230769230769231</v>
      </c>
      <c r="O899" s="0" t="n">
        <f aca="false">IF(AND(ISNUMBER($BW899),ISNUMBER($BX899)),MIN(1,MAX(0,($BX899-2017+1)/($BX899-$BW899+1))),"")</f>
        <v>0.153846153846154</v>
      </c>
      <c r="P899" s="0" t="n">
        <f aca="false">IF(AND(ISNUMBER($BW899),ISNUMBER($BX899)),MIN(1,MAX(0,($BX899-2018+1)/($BX899-$BW899+1))),"")</f>
        <v>0.0769230769230769</v>
      </c>
      <c r="Q899" s="0" t="n">
        <f aca="false">IF(AND(ISNUMBER($BW899),ISNUMBER($BX899)),MIN(1,MAX(0,($BX899-2019+1)/($BX899-$BW899+1))),"")</f>
        <v>0</v>
      </c>
      <c r="R899" s="0" t="n">
        <f aca="false">IF(AND(ISNUMBER($BW899),ISNUMBER($BX899)),MIN(1,MAX(0,($BX899-2016+1)/($BX899-$BW899+1))),"")</f>
        <v>0.230769230769231</v>
      </c>
      <c r="S899" s="0" t="n">
        <f aca="false">IF($L899&lt;&gt;"",IF($L899&gt;=2015.5,1,0),"")</f>
        <v>0</v>
      </c>
      <c r="T899" s="0" t="n">
        <f aca="false">IF($L899&lt;&gt;"",IF($L899&gt;=2016,1,0),"")</f>
        <v>0</v>
      </c>
      <c r="U899" s="0" t="n">
        <f aca="false">IF(ISNUMBER($BX899),IF($BX899&gt;=2016,1,0),"")</f>
        <v>1</v>
      </c>
      <c r="V899" s="0" t="n">
        <f aca="false">IF(ISNUMBER($BW899),IF($BW899&gt;=2016,1,0),"")</f>
        <v>0</v>
      </c>
      <c r="W899" s="0" t="str">
        <f aca="false">IF(AND(ISNUMBER($BW899),ISNUMBER($BX899)),IF($BW899&gt;=2016,"post-only",IF($BX899&lt;2016,"pre-only","mixed")),"")</f>
        <v>mixed</v>
      </c>
      <c r="X899" s="0" t="n">
        <f aca="false">IF(AND(ISNUMBER($BW899),ISNUMBER($BX899)),MIN(1,MAX(0,($BX899-2017+1)/($BX899-$BW899+1))),"")</f>
        <v>0.153846153846154</v>
      </c>
      <c r="Y899" s="0" t="n">
        <f aca="false">IF(AND(ISNUMBER($BW899),ISNUMBER($BX899)),MIN(1,MAX(0,($BX899-2018+1)/($BX899-$BW899+1))),"")</f>
        <v>0.0769230769230769</v>
      </c>
      <c r="Z899" s="0" t="n">
        <f aca="false">IF(AND(ISNUMBER($BW899),ISNUMBER($BX899)),MIN(1,MAX(0,($BX899-2019+1)/($BX899-$BW899+1))),"")</f>
        <v>0</v>
      </c>
      <c r="AA899" s="0" t="n">
        <f aca="false">IF(ISNUMBER($BX899),IF($BX899&gt;=2017,1,0),"")</f>
        <v>1</v>
      </c>
      <c r="AB899" s="0" t="n">
        <f aca="false">IF(ISNUMBER($BX899),IF($BX899&gt;=2018,1,0),"")</f>
        <v>1</v>
      </c>
      <c r="AC899" s="0" t="n">
        <f aca="false">IF(ISNUMBER($BX899),IF($BX899&gt;=2019,1,0),"")</f>
        <v>0</v>
      </c>
      <c r="AD899" s="0" t="n">
        <f aca="false">IF($L899&lt;&gt;"",IF($L899&gt;2013,1,0),"")</f>
        <v>0</v>
      </c>
      <c r="AE899" s="0" t="n">
        <f aca="false">IF($L899&lt;&gt;"",1+IF($L899&gt;2011,1,0)+IF($L899&gt;2014,1,0),"")</f>
        <v>2</v>
      </c>
      <c r="AF899" s="0" t="s">
        <v>87</v>
      </c>
      <c r="AG899" s="0" t="s">
        <v>88</v>
      </c>
      <c r="AH899" s="0" t="s">
        <v>89</v>
      </c>
      <c r="AI899" s="0" t="s">
        <v>90</v>
      </c>
      <c r="AJ899" s="0" t="s">
        <v>90</v>
      </c>
      <c r="AK899" s="0" t="str">
        <f aca="false">IF(AND($CF899&lt;&gt;"",IFERROR(INDEX(subsample_country_map!$B:$B,MATCH($CF899,subsample_country_map!$A:$A,0)),"")&lt;&gt;""),INDEX(subsample_country_map!$B:$B,MATCH($CF899,subsample_country_map!$A:$A,0)),INDEX(lookup!$AA:$AA,MATCH($A899,lookup!$A:$A,0)))</f>
        <v>99_NCE</v>
      </c>
      <c r="AL899" s="0" t="str">
        <f aca="false">IF(AND($CF899&lt;&gt;"",IFERROR(INDEX(subsample_country_map!$C:$C,MATCH($CF899,subsample_country_map!$A:$A,0)),"")&lt;&gt;""),INDEX(subsample_country_map!$C:$C,MATCH($CF899,subsample_country_map!$A:$A,0)),INDEX(lookup!$AB:$AB,MATCH($A899,lookup!$A:$A,0)))</f>
        <v>99_NCE</v>
      </c>
      <c r="AM899" s="0" t="str">
        <f aca="false">IF(AND($CF899&lt;&gt;"",IFERROR(INDEX(subsample_country_map!$D:$D,MATCH($CF899,subsample_country_map!$A:$A,0)),"")&lt;&gt;""),INDEX(subsample_country_map!$D:$D,MATCH($CF899,subsample_country_map!$A:$A,0)),INDEX(lookup!$AC:$AC,MATCH($A899,lookup!$A:$A,0)))</f>
        <v>99_NCE</v>
      </c>
      <c r="AN899" s="0" t="str">
        <f aca="false">IF(AND($CF899&lt;&gt;"",IFERROR(INDEX(subsample_country_map!$E:$E,MATCH($CF899,subsample_country_map!$A:$A,0)),"")&lt;&gt;""),INDEX(subsample_country_map!$E:$E,MATCH($CF899,subsample_country_map!$A:$A,0)),INDEX(lookup!$AD:$AD,MATCH($A899,lookup!$A:$A,0)))</f>
        <v>99_NCE</v>
      </c>
      <c r="AO899" s="0" t="str">
        <f aca="false">INDEX(lookup!$Y:$Y,MATCH($A899,lookup!$A:$A,0))</f>
        <v>0_published</v>
      </c>
      <c r="AP899" s="0" t="str">
        <f aca="false">INDEX(lookup!$Z:$Z,MATCH($A899,lookup!$A:$A,0))</f>
        <v>1_VHB high</v>
      </c>
      <c r="AQ899" s="0" t="str">
        <f aca="false">INDEX(lookup!$W:$W,MATCH($A899,lookup!$A:$A,0))</f>
        <v>1_fin/acc/econ</v>
      </c>
      <c r="AS899" s="0" t="s">
        <v>91</v>
      </c>
      <c r="AT899" s="0" t="s">
        <v>397</v>
      </c>
      <c r="AU899" s="0" t="s">
        <v>93</v>
      </c>
      <c r="AV899" s="0" t="s">
        <v>3296</v>
      </c>
      <c r="AY899" s="0" t="s">
        <v>3297</v>
      </c>
      <c r="BA899" s="0" t="n">
        <v>1098</v>
      </c>
      <c r="BB899" s="0" t="s">
        <v>95</v>
      </c>
      <c r="BC899" s="0" t="s">
        <v>358</v>
      </c>
      <c r="BD899" s="0" t="s">
        <v>3276</v>
      </c>
      <c r="BE899" s="0" t="s">
        <v>98</v>
      </c>
      <c r="BI899" s="0" t="s">
        <v>208</v>
      </c>
      <c r="BJ899" s="0" t="s">
        <v>2825</v>
      </c>
      <c r="BK899" s="0" t="s">
        <v>1442</v>
      </c>
      <c r="BL899" s="0" t="s">
        <v>3298</v>
      </c>
      <c r="BM899" s="0" t="s">
        <v>3299</v>
      </c>
      <c r="BN899" s="0" t="s">
        <v>3278</v>
      </c>
      <c r="BO899" s="0" t="s">
        <v>105</v>
      </c>
      <c r="BP899" s="0" t="s">
        <v>3246</v>
      </c>
      <c r="BQ899" s="0" t="s">
        <v>127</v>
      </c>
      <c r="BT899" s="0" t="n">
        <v>0</v>
      </c>
      <c r="BU899" s="0" t="s">
        <v>3253</v>
      </c>
      <c r="BW899" s="0" t="n">
        <v>2006</v>
      </c>
      <c r="BX899" s="0" t="n">
        <v>2018</v>
      </c>
      <c r="BY899" s="0" t="s">
        <v>3254</v>
      </c>
      <c r="BZ899" s="0" t="n">
        <v>2012</v>
      </c>
      <c r="CA899" s="0" t="n">
        <v>0.230769230769231</v>
      </c>
      <c r="CB899" s="0" t="n">
        <v>0</v>
      </c>
      <c r="CC899" s="0" t="n">
        <v>1</v>
      </c>
      <c r="CD899" s="0" t="n">
        <v>0.038689039127767</v>
      </c>
      <c r="CE899" s="0" t="n">
        <v>1</v>
      </c>
    </row>
    <row r="900" customFormat="false" ht="15" hidden="false" customHeight="false" outlineLevel="0" collapsed="false">
      <c r="A900" s="0" t="s">
        <v>3246</v>
      </c>
      <c r="B900" s="0" t="n">
        <v>2205</v>
      </c>
      <c r="C900" s="0" t="n">
        <v>0.0282053896062707</v>
      </c>
      <c r="D900" s="0" t="n">
        <v>1098</v>
      </c>
      <c r="E900" s="0" t="n">
        <f aca="false">IF(ISNUMBER($BA900),$BA900,IF(AND(ISNUMBER($D900),ISNUMBER($BW900),ISNUMBER($BX900)),$D900*($BX900-$BW900+1),""))</f>
        <v>1098</v>
      </c>
      <c r="H900" s="0" t="s">
        <v>118</v>
      </c>
      <c r="I900" s="0" t="s">
        <v>842</v>
      </c>
      <c r="J900" s="0" t="n">
        <f aca="false">IF($BW900&lt;&gt;"",$BW900,"")</f>
        <v>2006</v>
      </c>
      <c r="K900" s="0" t="n">
        <f aca="false">IF($BX900&lt;&gt;"",$BX900,"")</f>
        <v>2018</v>
      </c>
      <c r="L900" s="0" t="n">
        <f aca="false">IF(AND(ISNUMBER($BW900),ISNUMBER($BX900)),($BW900+$BX900)/2,"")</f>
        <v>2012</v>
      </c>
      <c r="M900" s="0" t="n">
        <f aca="false">IF($L900&lt;&gt;"",$L900,"")</f>
        <v>2012</v>
      </c>
      <c r="N900" s="0" t="n">
        <f aca="false">IF(AND(ISNUMBER($BW900),ISNUMBER($BX900)),MIN(1,MAX(0,($BX900-2016+1)/($BX900-$BW900+1))),"")</f>
        <v>0.230769230769231</v>
      </c>
      <c r="O900" s="0" t="n">
        <f aca="false">IF(AND(ISNUMBER($BW900),ISNUMBER($BX900)),MIN(1,MAX(0,($BX900-2017+1)/($BX900-$BW900+1))),"")</f>
        <v>0.153846153846154</v>
      </c>
      <c r="P900" s="0" t="n">
        <f aca="false">IF(AND(ISNUMBER($BW900),ISNUMBER($BX900)),MIN(1,MAX(0,($BX900-2018+1)/($BX900-$BW900+1))),"")</f>
        <v>0.0769230769230769</v>
      </c>
      <c r="Q900" s="0" t="n">
        <f aca="false">IF(AND(ISNUMBER($BW900),ISNUMBER($BX900)),MIN(1,MAX(0,($BX900-2019+1)/($BX900-$BW900+1))),"")</f>
        <v>0</v>
      </c>
      <c r="R900" s="0" t="n">
        <f aca="false">IF(AND(ISNUMBER($BW900),ISNUMBER($BX900)),MIN(1,MAX(0,($BX900-2016+1)/($BX900-$BW900+1))),"")</f>
        <v>0.230769230769231</v>
      </c>
      <c r="S900" s="0" t="n">
        <f aca="false">IF($L900&lt;&gt;"",IF($L900&gt;=2015.5,1,0),"")</f>
        <v>0</v>
      </c>
      <c r="T900" s="0" t="n">
        <f aca="false">IF($L900&lt;&gt;"",IF($L900&gt;=2016,1,0),"")</f>
        <v>0</v>
      </c>
      <c r="U900" s="0" t="n">
        <f aca="false">IF(ISNUMBER($BX900),IF($BX900&gt;=2016,1,0),"")</f>
        <v>1</v>
      </c>
      <c r="V900" s="0" t="n">
        <f aca="false">IF(ISNUMBER($BW900),IF($BW900&gt;=2016,1,0),"")</f>
        <v>0</v>
      </c>
      <c r="W900" s="0" t="str">
        <f aca="false">IF(AND(ISNUMBER($BW900),ISNUMBER($BX900)),IF($BW900&gt;=2016,"post-only",IF($BX900&lt;2016,"pre-only","mixed")),"")</f>
        <v>mixed</v>
      </c>
      <c r="X900" s="0" t="n">
        <f aca="false">IF(AND(ISNUMBER($BW900),ISNUMBER($BX900)),MIN(1,MAX(0,($BX900-2017+1)/($BX900-$BW900+1))),"")</f>
        <v>0.153846153846154</v>
      </c>
      <c r="Y900" s="0" t="n">
        <f aca="false">IF(AND(ISNUMBER($BW900),ISNUMBER($BX900)),MIN(1,MAX(0,($BX900-2018+1)/($BX900-$BW900+1))),"")</f>
        <v>0.0769230769230769</v>
      </c>
      <c r="Z900" s="0" t="n">
        <f aca="false">IF(AND(ISNUMBER($BW900),ISNUMBER($BX900)),MIN(1,MAX(0,($BX900-2019+1)/($BX900-$BW900+1))),"")</f>
        <v>0</v>
      </c>
      <c r="AA900" s="0" t="n">
        <f aca="false">IF(ISNUMBER($BX900),IF($BX900&gt;=2017,1,0),"")</f>
        <v>1</v>
      </c>
      <c r="AB900" s="0" t="n">
        <f aca="false">IF(ISNUMBER($BX900),IF($BX900&gt;=2018,1,0),"")</f>
        <v>1</v>
      </c>
      <c r="AC900" s="0" t="n">
        <f aca="false">IF(ISNUMBER($BX900),IF($BX900&gt;=2019,1,0),"")</f>
        <v>0</v>
      </c>
      <c r="AD900" s="0" t="n">
        <f aca="false">IF($L900&lt;&gt;"",IF($L900&gt;2013,1,0),"")</f>
        <v>0</v>
      </c>
      <c r="AE900" s="0" t="n">
        <f aca="false">IF($L900&lt;&gt;"",1+IF($L900&gt;2011,1,0)+IF($L900&gt;2014,1,0),"")</f>
        <v>2</v>
      </c>
      <c r="AF900" s="0" t="s">
        <v>87</v>
      </c>
      <c r="AG900" s="0" t="s">
        <v>88</v>
      </c>
      <c r="AH900" s="0" t="s">
        <v>89</v>
      </c>
      <c r="AI900" s="0" t="s">
        <v>90</v>
      </c>
      <c r="AJ900" s="0" t="s">
        <v>90</v>
      </c>
      <c r="AK900" s="0" t="str">
        <f aca="false">IF(AND($CF900&lt;&gt;"",IFERROR(INDEX(subsample_country_map!$B:$B,MATCH($CF900,subsample_country_map!$A:$A,0)),"")&lt;&gt;""),INDEX(subsample_country_map!$B:$B,MATCH($CF900,subsample_country_map!$A:$A,0)),INDEX(lookup!$AA:$AA,MATCH($A900,lookup!$A:$A,0)))</f>
        <v>99_NCE</v>
      </c>
      <c r="AL900" s="0" t="str">
        <f aca="false">IF(AND($CF900&lt;&gt;"",IFERROR(INDEX(subsample_country_map!$C:$C,MATCH($CF900,subsample_country_map!$A:$A,0)),"")&lt;&gt;""),INDEX(subsample_country_map!$C:$C,MATCH($CF900,subsample_country_map!$A:$A,0)),INDEX(lookup!$AB:$AB,MATCH($A900,lookup!$A:$A,0)))</f>
        <v>99_NCE</v>
      </c>
      <c r="AM900" s="0" t="str">
        <f aca="false">IF(AND($CF900&lt;&gt;"",IFERROR(INDEX(subsample_country_map!$D:$D,MATCH($CF900,subsample_country_map!$A:$A,0)),"")&lt;&gt;""),INDEX(subsample_country_map!$D:$D,MATCH($CF900,subsample_country_map!$A:$A,0)),INDEX(lookup!$AC:$AC,MATCH($A900,lookup!$A:$A,0)))</f>
        <v>99_NCE</v>
      </c>
      <c r="AN900" s="0" t="str">
        <f aca="false">IF(AND($CF900&lt;&gt;"",IFERROR(INDEX(subsample_country_map!$E:$E,MATCH($CF900,subsample_country_map!$A:$A,0)),"")&lt;&gt;""),INDEX(subsample_country_map!$E:$E,MATCH($CF900,subsample_country_map!$A:$A,0)),INDEX(lookup!$AD:$AD,MATCH($A900,lookup!$A:$A,0)))</f>
        <v>99_NCE</v>
      </c>
      <c r="AO900" s="0" t="str">
        <f aca="false">INDEX(lookup!$Y:$Y,MATCH($A900,lookup!$A:$A,0))</f>
        <v>0_published</v>
      </c>
      <c r="AP900" s="0" t="str">
        <f aca="false">INDEX(lookup!$Z:$Z,MATCH($A900,lookup!$A:$A,0))</f>
        <v>1_VHB high</v>
      </c>
      <c r="AQ900" s="0" t="str">
        <f aca="false">INDEX(lookup!$W:$W,MATCH($A900,lookup!$A:$A,0))</f>
        <v>1_fin/acc/econ</v>
      </c>
      <c r="AS900" s="0" t="s">
        <v>91</v>
      </c>
      <c r="AT900" s="0" t="s">
        <v>397</v>
      </c>
      <c r="AU900" s="0" t="s">
        <v>93</v>
      </c>
      <c r="AV900" s="0" t="s">
        <v>3300</v>
      </c>
      <c r="AY900" s="0" t="s">
        <v>3301</v>
      </c>
      <c r="BA900" s="0" t="n">
        <v>1098</v>
      </c>
      <c r="BB900" s="0" t="s">
        <v>347</v>
      </c>
      <c r="BC900" s="0" t="s">
        <v>358</v>
      </c>
      <c r="BD900" s="0" t="s">
        <v>3276</v>
      </c>
      <c r="BE900" s="0" t="s">
        <v>98</v>
      </c>
      <c r="BI900" s="0" t="s">
        <v>208</v>
      </c>
      <c r="BJ900" s="0" t="s">
        <v>3302</v>
      </c>
      <c r="BK900" s="0" t="s">
        <v>1442</v>
      </c>
      <c r="BL900" s="0" t="s">
        <v>3303</v>
      </c>
      <c r="BM900" s="0" t="s">
        <v>3304</v>
      </c>
      <c r="BN900" s="0" t="s">
        <v>3278</v>
      </c>
      <c r="BO900" s="0" t="s">
        <v>105</v>
      </c>
      <c r="BP900" s="0" t="s">
        <v>3246</v>
      </c>
      <c r="BQ900" s="0" t="s">
        <v>127</v>
      </c>
      <c r="BT900" s="0" t="n">
        <v>0</v>
      </c>
      <c r="BU900" s="0" t="s">
        <v>3253</v>
      </c>
      <c r="BW900" s="0" t="n">
        <v>2006</v>
      </c>
      <c r="BX900" s="0" t="n">
        <v>2018</v>
      </c>
      <c r="BY900" s="0" t="s">
        <v>3254</v>
      </c>
      <c r="BZ900" s="0" t="n">
        <v>2012</v>
      </c>
      <c r="CA900" s="0" t="n">
        <v>0.230769230769231</v>
      </c>
      <c r="CB900" s="0" t="n">
        <v>0</v>
      </c>
      <c r="CC900" s="0" t="n">
        <v>1</v>
      </c>
      <c r="CD900" s="0" t="n">
        <v>0.0282128727213337</v>
      </c>
      <c r="CE900" s="0" t="n">
        <v>1</v>
      </c>
    </row>
    <row r="901" customFormat="false" ht="15" hidden="false" customHeight="false" outlineLevel="0" collapsed="false">
      <c r="A901" s="0" t="s">
        <v>3246</v>
      </c>
      <c r="B901" s="0" t="n">
        <v>2206</v>
      </c>
      <c r="C901" s="0" t="n">
        <v>0.0666813614526138</v>
      </c>
      <c r="D901" s="0" t="n">
        <v>1098</v>
      </c>
      <c r="E901" s="0" t="n">
        <f aca="false">IF(ISNUMBER($BA901),$BA901,IF(AND(ISNUMBER($D901),ISNUMBER($BW901),ISNUMBER($BX901)),$D901*($BX901-$BW901+1),""))</f>
        <v>1098</v>
      </c>
      <c r="H901" s="0" t="s">
        <v>118</v>
      </c>
      <c r="I901" s="0" t="s">
        <v>842</v>
      </c>
      <c r="J901" s="0" t="n">
        <f aca="false">IF($BW901&lt;&gt;"",$BW901,"")</f>
        <v>2006</v>
      </c>
      <c r="K901" s="0" t="n">
        <f aca="false">IF($BX901&lt;&gt;"",$BX901,"")</f>
        <v>2018</v>
      </c>
      <c r="L901" s="0" t="n">
        <f aca="false">IF(AND(ISNUMBER($BW901),ISNUMBER($BX901)),($BW901+$BX901)/2,"")</f>
        <v>2012</v>
      </c>
      <c r="M901" s="0" t="n">
        <f aca="false">IF($L901&lt;&gt;"",$L901,"")</f>
        <v>2012</v>
      </c>
      <c r="N901" s="0" t="n">
        <f aca="false">IF(AND(ISNUMBER($BW901),ISNUMBER($BX901)),MIN(1,MAX(0,($BX901-2016+1)/($BX901-$BW901+1))),"")</f>
        <v>0.230769230769231</v>
      </c>
      <c r="O901" s="0" t="n">
        <f aca="false">IF(AND(ISNUMBER($BW901),ISNUMBER($BX901)),MIN(1,MAX(0,($BX901-2017+1)/($BX901-$BW901+1))),"")</f>
        <v>0.153846153846154</v>
      </c>
      <c r="P901" s="0" t="n">
        <f aca="false">IF(AND(ISNUMBER($BW901),ISNUMBER($BX901)),MIN(1,MAX(0,($BX901-2018+1)/($BX901-$BW901+1))),"")</f>
        <v>0.0769230769230769</v>
      </c>
      <c r="Q901" s="0" t="n">
        <f aca="false">IF(AND(ISNUMBER($BW901),ISNUMBER($BX901)),MIN(1,MAX(0,($BX901-2019+1)/($BX901-$BW901+1))),"")</f>
        <v>0</v>
      </c>
      <c r="R901" s="0" t="n">
        <f aca="false">IF(AND(ISNUMBER($BW901),ISNUMBER($BX901)),MIN(1,MAX(0,($BX901-2016+1)/($BX901-$BW901+1))),"")</f>
        <v>0.230769230769231</v>
      </c>
      <c r="S901" s="0" t="n">
        <f aca="false">IF($L901&lt;&gt;"",IF($L901&gt;=2015.5,1,0),"")</f>
        <v>0</v>
      </c>
      <c r="T901" s="0" t="n">
        <f aca="false">IF($L901&lt;&gt;"",IF($L901&gt;=2016,1,0),"")</f>
        <v>0</v>
      </c>
      <c r="U901" s="0" t="n">
        <f aca="false">IF(ISNUMBER($BX901),IF($BX901&gt;=2016,1,0),"")</f>
        <v>1</v>
      </c>
      <c r="V901" s="0" t="n">
        <f aca="false">IF(ISNUMBER($BW901),IF($BW901&gt;=2016,1,0),"")</f>
        <v>0</v>
      </c>
      <c r="W901" s="0" t="str">
        <f aca="false">IF(AND(ISNUMBER($BW901),ISNUMBER($BX901)),IF($BW901&gt;=2016,"post-only",IF($BX901&lt;2016,"pre-only","mixed")),"")</f>
        <v>mixed</v>
      </c>
      <c r="X901" s="0" t="n">
        <f aca="false">IF(AND(ISNUMBER($BW901),ISNUMBER($BX901)),MIN(1,MAX(0,($BX901-2017+1)/($BX901-$BW901+1))),"")</f>
        <v>0.153846153846154</v>
      </c>
      <c r="Y901" s="0" t="n">
        <f aca="false">IF(AND(ISNUMBER($BW901),ISNUMBER($BX901)),MIN(1,MAX(0,($BX901-2018+1)/($BX901-$BW901+1))),"")</f>
        <v>0.0769230769230769</v>
      </c>
      <c r="Z901" s="0" t="n">
        <f aca="false">IF(AND(ISNUMBER($BW901),ISNUMBER($BX901)),MIN(1,MAX(0,($BX901-2019+1)/($BX901-$BW901+1))),"")</f>
        <v>0</v>
      </c>
      <c r="AA901" s="0" t="n">
        <f aca="false">IF(ISNUMBER($BX901),IF($BX901&gt;=2017,1,0),"")</f>
        <v>1</v>
      </c>
      <c r="AB901" s="0" t="n">
        <f aca="false">IF(ISNUMBER($BX901),IF($BX901&gt;=2018,1,0),"")</f>
        <v>1</v>
      </c>
      <c r="AC901" s="0" t="n">
        <f aca="false">IF(ISNUMBER($BX901),IF($BX901&gt;=2019,1,0),"")</f>
        <v>0</v>
      </c>
      <c r="AD901" s="0" t="n">
        <f aca="false">IF($L901&lt;&gt;"",IF($L901&gt;2013,1,0),"")</f>
        <v>0</v>
      </c>
      <c r="AE901" s="0" t="n">
        <f aca="false">IF($L901&lt;&gt;"",1+IF($L901&gt;2011,1,0)+IF($L901&gt;2014,1,0),"")</f>
        <v>2</v>
      </c>
      <c r="AF901" s="0" t="s">
        <v>87</v>
      </c>
      <c r="AG901" s="0" t="s">
        <v>88</v>
      </c>
      <c r="AH901" s="0" t="s">
        <v>89</v>
      </c>
      <c r="AI901" s="0" t="s">
        <v>90</v>
      </c>
      <c r="AJ901" s="0" t="s">
        <v>90</v>
      </c>
      <c r="AK901" s="0" t="str">
        <f aca="false">IF(AND($CF901&lt;&gt;"",IFERROR(INDEX(subsample_country_map!$B:$B,MATCH($CF901,subsample_country_map!$A:$A,0)),"")&lt;&gt;""),INDEX(subsample_country_map!$B:$B,MATCH($CF901,subsample_country_map!$A:$A,0)),INDEX(lookup!$AA:$AA,MATCH($A901,lookup!$A:$A,0)))</f>
        <v>99_NCE</v>
      </c>
      <c r="AL901" s="0" t="str">
        <f aca="false">IF(AND($CF901&lt;&gt;"",IFERROR(INDEX(subsample_country_map!$C:$C,MATCH($CF901,subsample_country_map!$A:$A,0)),"")&lt;&gt;""),INDEX(subsample_country_map!$C:$C,MATCH($CF901,subsample_country_map!$A:$A,0)),INDEX(lookup!$AB:$AB,MATCH($A901,lookup!$A:$A,0)))</f>
        <v>99_NCE</v>
      </c>
      <c r="AM901" s="0" t="str">
        <f aca="false">IF(AND($CF901&lt;&gt;"",IFERROR(INDEX(subsample_country_map!$D:$D,MATCH($CF901,subsample_country_map!$A:$A,0)),"")&lt;&gt;""),INDEX(subsample_country_map!$D:$D,MATCH($CF901,subsample_country_map!$A:$A,0)),INDEX(lookup!$AC:$AC,MATCH($A901,lookup!$A:$A,0)))</f>
        <v>99_NCE</v>
      </c>
      <c r="AN901" s="0" t="str">
        <f aca="false">IF(AND($CF901&lt;&gt;"",IFERROR(INDEX(subsample_country_map!$E:$E,MATCH($CF901,subsample_country_map!$A:$A,0)),"")&lt;&gt;""),INDEX(subsample_country_map!$E:$E,MATCH($CF901,subsample_country_map!$A:$A,0)),INDEX(lookup!$AD:$AD,MATCH($A901,lookup!$A:$A,0)))</f>
        <v>99_NCE</v>
      </c>
      <c r="AO901" s="0" t="str">
        <f aca="false">INDEX(lookup!$Y:$Y,MATCH($A901,lookup!$A:$A,0))</f>
        <v>0_published</v>
      </c>
      <c r="AP901" s="0" t="str">
        <f aca="false">INDEX(lookup!$Z:$Z,MATCH($A901,lookup!$A:$A,0))</f>
        <v>1_VHB high</v>
      </c>
      <c r="AQ901" s="0" t="str">
        <f aca="false">INDEX(lookup!$W:$W,MATCH($A901,lookup!$A:$A,0))</f>
        <v>1_fin/acc/econ</v>
      </c>
      <c r="AS901" s="0" t="s">
        <v>91</v>
      </c>
      <c r="AT901" s="0" t="s">
        <v>397</v>
      </c>
      <c r="AU901" s="0" t="s">
        <v>93</v>
      </c>
      <c r="AV901" s="0" t="s">
        <v>3305</v>
      </c>
      <c r="AY901" s="0" t="s">
        <v>3306</v>
      </c>
      <c r="BA901" s="0" t="n">
        <v>1098</v>
      </c>
      <c r="BB901" s="0" t="s">
        <v>95</v>
      </c>
      <c r="BC901" s="0" t="s">
        <v>358</v>
      </c>
      <c r="BD901" s="0" t="s">
        <v>3276</v>
      </c>
      <c r="BE901" s="0" t="s">
        <v>98</v>
      </c>
      <c r="BI901" s="0" t="s">
        <v>208</v>
      </c>
      <c r="BJ901" s="0" t="s">
        <v>3307</v>
      </c>
      <c r="BK901" s="0" t="s">
        <v>1442</v>
      </c>
      <c r="BL901" s="0" t="s">
        <v>3308</v>
      </c>
      <c r="BM901" s="0" t="s">
        <v>3309</v>
      </c>
      <c r="BN901" s="0" t="s">
        <v>3278</v>
      </c>
      <c r="BO901" s="0" t="s">
        <v>105</v>
      </c>
      <c r="BP901" s="0" t="s">
        <v>3246</v>
      </c>
      <c r="BQ901" s="0" t="s">
        <v>127</v>
      </c>
      <c r="BT901" s="0" t="n">
        <v>0</v>
      </c>
      <c r="BU901" s="0" t="s">
        <v>3253</v>
      </c>
      <c r="BW901" s="0" t="n">
        <v>2006</v>
      </c>
      <c r="BX901" s="0" t="n">
        <v>2018</v>
      </c>
      <c r="BY901" s="0" t="s">
        <v>3254</v>
      </c>
      <c r="BZ901" s="0" t="n">
        <v>2012</v>
      </c>
      <c r="CA901" s="0" t="n">
        <v>0.230769230769231</v>
      </c>
      <c r="CB901" s="0" t="n">
        <v>0</v>
      </c>
      <c r="CC901" s="0" t="n">
        <v>1</v>
      </c>
      <c r="CD901" s="0" t="n">
        <v>0.0667804567144571</v>
      </c>
      <c r="CE901" s="0" t="n">
        <v>1</v>
      </c>
    </row>
    <row r="902" customFormat="false" ht="15" hidden="false" customHeight="false" outlineLevel="0" collapsed="false">
      <c r="A902" s="0" t="s">
        <v>3246</v>
      </c>
      <c r="B902" s="0" t="n">
        <v>2207</v>
      </c>
      <c r="C902" s="0" t="n">
        <v>0.0313423142057592</v>
      </c>
      <c r="D902" s="0" t="n">
        <v>1098</v>
      </c>
      <c r="E902" s="0" t="n">
        <f aca="false">IF(ISNUMBER($BA902),$BA902,IF(AND(ISNUMBER($D902),ISNUMBER($BW902),ISNUMBER($BX902)),$D902*($BX902-$BW902+1),""))</f>
        <v>1098</v>
      </c>
      <c r="H902" s="0" t="s">
        <v>118</v>
      </c>
      <c r="I902" s="0" t="s">
        <v>842</v>
      </c>
      <c r="J902" s="0" t="n">
        <f aca="false">IF($BW902&lt;&gt;"",$BW902,"")</f>
        <v>2006</v>
      </c>
      <c r="K902" s="0" t="n">
        <f aca="false">IF($BX902&lt;&gt;"",$BX902,"")</f>
        <v>2018</v>
      </c>
      <c r="L902" s="0" t="n">
        <f aca="false">IF(AND(ISNUMBER($BW902),ISNUMBER($BX902)),($BW902+$BX902)/2,"")</f>
        <v>2012</v>
      </c>
      <c r="M902" s="0" t="n">
        <f aca="false">IF($L902&lt;&gt;"",$L902,"")</f>
        <v>2012</v>
      </c>
      <c r="N902" s="0" t="n">
        <f aca="false">IF(AND(ISNUMBER($BW902),ISNUMBER($BX902)),MIN(1,MAX(0,($BX902-2016+1)/($BX902-$BW902+1))),"")</f>
        <v>0.230769230769231</v>
      </c>
      <c r="O902" s="0" t="n">
        <f aca="false">IF(AND(ISNUMBER($BW902),ISNUMBER($BX902)),MIN(1,MAX(0,($BX902-2017+1)/($BX902-$BW902+1))),"")</f>
        <v>0.153846153846154</v>
      </c>
      <c r="P902" s="0" t="n">
        <f aca="false">IF(AND(ISNUMBER($BW902),ISNUMBER($BX902)),MIN(1,MAX(0,($BX902-2018+1)/($BX902-$BW902+1))),"")</f>
        <v>0.0769230769230769</v>
      </c>
      <c r="Q902" s="0" t="n">
        <f aca="false">IF(AND(ISNUMBER($BW902),ISNUMBER($BX902)),MIN(1,MAX(0,($BX902-2019+1)/($BX902-$BW902+1))),"")</f>
        <v>0</v>
      </c>
      <c r="R902" s="0" t="n">
        <f aca="false">IF(AND(ISNUMBER($BW902),ISNUMBER($BX902)),MIN(1,MAX(0,($BX902-2016+1)/($BX902-$BW902+1))),"")</f>
        <v>0.230769230769231</v>
      </c>
      <c r="S902" s="0" t="n">
        <f aca="false">IF($L902&lt;&gt;"",IF($L902&gt;=2015.5,1,0),"")</f>
        <v>0</v>
      </c>
      <c r="T902" s="0" t="n">
        <f aca="false">IF($L902&lt;&gt;"",IF($L902&gt;=2016,1,0),"")</f>
        <v>0</v>
      </c>
      <c r="U902" s="0" t="n">
        <f aca="false">IF(ISNUMBER($BX902),IF($BX902&gt;=2016,1,0),"")</f>
        <v>1</v>
      </c>
      <c r="V902" s="0" t="n">
        <f aca="false">IF(ISNUMBER($BW902),IF($BW902&gt;=2016,1,0),"")</f>
        <v>0</v>
      </c>
      <c r="W902" s="0" t="str">
        <f aca="false">IF(AND(ISNUMBER($BW902),ISNUMBER($BX902)),IF($BW902&gt;=2016,"post-only",IF($BX902&lt;2016,"pre-only","mixed")),"")</f>
        <v>mixed</v>
      </c>
      <c r="X902" s="0" t="n">
        <f aca="false">IF(AND(ISNUMBER($BW902),ISNUMBER($BX902)),MIN(1,MAX(0,($BX902-2017+1)/($BX902-$BW902+1))),"")</f>
        <v>0.153846153846154</v>
      </c>
      <c r="Y902" s="0" t="n">
        <f aca="false">IF(AND(ISNUMBER($BW902),ISNUMBER($BX902)),MIN(1,MAX(0,($BX902-2018+1)/($BX902-$BW902+1))),"")</f>
        <v>0.0769230769230769</v>
      </c>
      <c r="Z902" s="0" t="n">
        <f aca="false">IF(AND(ISNUMBER($BW902),ISNUMBER($BX902)),MIN(1,MAX(0,($BX902-2019+1)/($BX902-$BW902+1))),"")</f>
        <v>0</v>
      </c>
      <c r="AA902" s="0" t="n">
        <f aca="false">IF(ISNUMBER($BX902),IF($BX902&gt;=2017,1,0),"")</f>
        <v>1</v>
      </c>
      <c r="AB902" s="0" t="n">
        <f aca="false">IF(ISNUMBER($BX902),IF($BX902&gt;=2018,1,0),"")</f>
        <v>1</v>
      </c>
      <c r="AC902" s="0" t="n">
        <f aca="false">IF(ISNUMBER($BX902),IF($BX902&gt;=2019,1,0),"")</f>
        <v>0</v>
      </c>
      <c r="AD902" s="0" t="n">
        <f aca="false">IF($L902&lt;&gt;"",IF($L902&gt;2013,1,0),"")</f>
        <v>0</v>
      </c>
      <c r="AE902" s="0" t="n">
        <f aca="false">IF($L902&lt;&gt;"",1+IF($L902&gt;2011,1,0)+IF($L902&gt;2014,1,0),"")</f>
        <v>2</v>
      </c>
      <c r="AF902" s="0" t="s">
        <v>87</v>
      </c>
      <c r="AG902" s="0" t="s">
        <v>88</v>
      </c>
      <c r="AH902" s="0" t="s">
        <v>89</v>
      </c>
      <c r="AI902" s="0" t="s">
        <v>90</v>
      </c>
      <c r="AJ902" s="0" t="s">
        <v>90</v>
      </c>
      <c r="AK902" s="0" t="str">
        <f aca="false">IF(AND($CF902&lt;&gt;"",IFERROR(INDEX(subsample_country_map!$B:$B,MATCH($CF902,subsample_country_map!$A:$A,0)),"")&lt;&gt;""),INDEX(subsample_country_map!$B:$B,MATCH($CF902,subsample_country_map!$A:$A,0)),INDEX(lookup!$AA:$AA,MATCH($A902,lookup!$A:$A,0)))</f>
        <v>99_NCE</v>
      </c>
      <c r="AL902" s="0" t="str">
        <f aca="false">IF(AND($CF902&lt;&gt;"",IFERROR(INDEX(subsample_country_map!$C:$C,MATCH($CF902,subsample_country_map!$A:$A,0)),"")&lt;&gt;""),INDEX(subsample_country_map!$C:$C,MATCH($CF902,subsample_country_map!$A:$A,0)),INDEX(lookup!$AB:$AB,MATCH($A902,lookup!$A:$A,0)))</f>
        <v>99_NCE</v>
      </c>
      <c r="AM902" s="0" t="str">
        <f aca="false">IF(AND($CF902&lt;&gt;"",IFERROR(INDEX(subsample_country_map!$D:$D,MATCH($CF902,subsample_country_map!$A:$A,0)),"")&lt;&gt;""),INDEX(subsample_country_map!$D:$D,MATCH($CF902,subsample_country_map!$A:$A,0)),INDEX(lookup!$AC:$AC,MATCH($A902,lookup!$A:$A,0)))</f>
        <v>99_NCE</v>
      </c>
      <c r="AN902" s="0" t="str">
        <f aca="false">IF(AND($CF902&lt;&gt;"",IFERROR(INDEX(subsample_country_map!$E:$E,MATCH($CF902,subsample_country_map!$A:$A,0)),"")&lt;&gt;""),INDEX(subsample_country_map!$E:$E,MATCH($CF902,subsample_country_map!$A:$A,0)),INDEX(lookup!$AD:$AD,MATCH($A902,lookup!$A:$A,0)))</f>
        <v>99_NCE</v>
      </c>
      <c r="AO902" s="0" t="str">
        <f aca="false">INDEX(lookup!$Y:$Y,MATCH($A902,lookup!$A:$A,0))</f>
        <v>0_published</v>
      </c>
      <c r="AP902" s="0" t="str">
        <f aca="false">INDEX(lookup!$Z:$Z,MATCH($A902,lookup!$A:$A,0))</f>
        <v>1_VHB high</v>
      </c>
      <c r="AQ902" s="0" t="str">
        <f aca="false">INDEX(lookup!$W:$W,MATCH($A902,lookup!$A:$A,0))</f>
        <v>1_fin/acc/econ</v>
      </c>
      <c r="AS902" s="0" t="s">
        <v>91</v>
      </c>
      <c r="AT902" s="0" t="s">
        <v>397</v>
      </c>
      <c r="AU902" s="0" t="s">
        <v>93</v>
      </c>
      <c r="AV902" s="0" t="s">
        <v>3310</v>
      </c>
      <c r="AY902" s="0" t="s">
        <v>3311</v>
      </c>
      <c r="BA902" s="0" t="n">
        <v>1098</v>
      </c>
      <c r="BB902" s="0" t="s">
        <v>95</v>
      </c>
      <c r="BC902" s="0" t="s">
        <v>358</v>
      </c>
      <c r="BD902" s="0" t="s">
        <v>3276</v>
      </c>
      <c r="BE902" s="0" t="s">
        <v>98</v>
      </c>
      <c r="BI902" s="0" t="s">
        <v>208</v>
      </c>
      <c r="BJ902" s="0" t="s">
        <v>3312</v>
      </c>
      <c r="BK902" s="0" t="s">
        <v>1442</v>
      </c>
      <c r="BL902" s="0" t="s">
        <v>3313</v>
      </c>
      <c r="BM902" s="0" t="s">
        <v>3314</v>
      </c>
      <c r="BN902" s="0" t="s">
        <v>3278</v>
      </c>
      <c r="BO902" s="0" t="s">
        <v>105</v>
      </c>
      <c r="BP902" s="0" t="s">
        <v>3246</v>
      </c>
      <c r="BQ902" s="0" t="s">
        <v>127</v>
      </c>
      <c r="BT902" s="0" t="n">
        <v>0</v>
      </c>
      <c r="BU902" s="0" t="s">
        <v>3253</v>
      </c>
      <c r="BW902" s="0" t="n">
        <v>2006</v>
      </c>
      <c r="BX902" s="0" t="n">
        <v>2018</v>
      </c>
      <c r="BY902" s="0" t="s">
        <v>3254</v>
      </c>
      <c r="BZ902" s="0" t="n">
        <v>2012</v>
      </c>
      <c r="CA902" s="0" t="n">
        <v>0.230769230769231</v>
      </c>
      <c r="CB902" s="0" t="n">
        <v>0</v>
      </c>
      <c r="CC902" s="0" t="n">
        <v>1</v>
      </c>
      <c r="CD902" s="0" t="n">
        <v>0.0313525832022359</v>
      </c>
      <c r="CE902" s="0" t="n">
        <v>1</v>
      </c>
    </row>
    <row r="903" customFormat="false" ht="15" hidden="false" customHeight="false" outlineLevel="0" collapsed="false">
      <c r="A903" s="0" t="s">
        <v>3246</v>
      </c>
      <c r="B903" s="0" t="n">
        <v>2208</v>
      </c>
      <c r="C903" s="0" t="n">
        <v>0.0435193440407078</v>
      </c>
      <c r="D903" s="0" t="n">
        <v>1099</v>
      </c>
      <c r="E903" s="0" t="n">
        <f aca="false">IF(ISNUMBER($BA903),$BA903,IF(AND(ISNUMBER($D903),ISNUMBER($BW903),ISNUMBER($BX903)),$D903*($BX903-$BW903+1),""))</f>
        <v>1099</v>
      </c>
      <c r="H903" s="0" t="s">
        <v>118</v>
      </c>
      <c r="I903" s="0" t="s">
        <v>842</v>
      </c>
      <c r="J903" s="0" t="n">
        <f aca="false">IF($BW903&lt;&gt;"",$BW903,"")</f>
        <v>2006</v>
      </c>
      <c r="K903" s="0" t="n">
        <f aca="false">IF($BX903&lt;&gt;"",$BX903,"")</f>
        <v>2018</v>
      </c>
      <c r="L903" s="0" t="n">
        <f aca="false">IF(AND(ISNUMBER($BW903),ISNUMBER($BX903)),($BW903+$BX903)/2,"")</f>
        <v>2012</v>
      </c>
      <c r="M903" s="0" t="n">
        <f aca="false">IF($L903&lt;&gt;"",$L903,"")</f>
        <v>2012</v>
      </c>
      <c r="N903" s="0" t="n">
        <f aca="false">IF(AND(ISNUMBER($BW903),ISNUMBER($BX903)),MIN(1,MAX(0,($BX903-2016+1)/($BX903-$BW903+1))),"")</f>
        <v>0.230769230769231</v>
      </c>
      <c r="O903" s="0" t="n">
        <f aca="false">IF(AND(ISNUMBER($BW903),ISNUMBER($BX903)),MIN(1,MAX(0,($BX903-2017+1)/($BX903-$BW903+1))),"")</f>
        <v>0.153846153846154</v>
      </c>
      <c r="P903" s="0" t="n">
        <f aca="false">IF(AND(ISNUMBER($BW903),ISNUMBER($BX903)),MIN(1,MAX(0,($BX903-2018+1)/($BX903-$BW903+1))),"")</f>
        <v>0.0769230769230769</v>
      </c>
      <c r="Q903" s="0" t="n">
        <f aca="false">IF(AND(ISNUMBER($BW903),ISNUMBER($BX903)),MIN(1,MAX(0,($BX903-2019+1)/($BX903-$BW903+1))),"")</f>
        <v>0</v>
      </c>
      <c r="R903" s="0" t="n">
        <f aca="false">IF(AND(ISNUMBER($BW903),ISNUMBER($BX903)),MIN(1,MAX(0,($BX903-2016+1)/($BX903-$BW903+1))),"")</f>
        <v>0.230769230769231</v>
      </c>
      <c r="S903" s="0" t="n">
        <f aca="false">IF($L903&lt;&gt;"",IF($L903&gt;=2015.5,1,0),"")</f>
        <v>0</v>
      </c>
      <c r="T903" s="0" t="n">
        <f aca="false">IF($L903&lt;&gt;"",IF($L903&gt;=2016,1,0),"")</f>
        <v>0</v>
      </c>
      <c r="U903" s="0" t="n">
        <f aca="false">IF(ISNUMBER($BX903),IF($BX903&gt;=2016,1,0),"")</f>
        <v>1</v>
      </c>
      <c r="V903" s="0" t="n">
        <f aca="false">IF(ISNUMBER($BW903),IF($BW903&gt;=2016,1,0),"")</f>
        <v>0</v>
      </c>
      <c r="W903" s="0" t="str">
        <f aca="false">IF(AND(ISNUMBER($BW903),ISNUMBER($BX903)),IF($BW903&gt;=2016,"post-only",IF($BX903&lt;2016,"pre-only","mixed")),"")</f>
        <v>mixed</v>
      </c>
      <c r="X903" s="0" t="n">
        <f aca="false">IF(AND(ISNUMBER($BW903),ISNUMBER($BX903)),MIN(1,MAX(0,($BX903-2017+1)/($BX903-$BW903+1))),"")</f>
        <v>0.153846153846154</v>
      </c>
      <c r="Y903" s="0" t="n">
        <f aca="false">IF(AND(ISNUMBER($BW903),ISNUMBER($BX903)),MIN(1,MAX(0,($BX903-2018+1)/($BX903-$BW903+1))),"")</f>
        <v>0.0769230769230769</v>
      </c>
      <c r="Z903" s="0" t="n">
        <f aca="false">IF(AND(ISNUMBER($BW903),ISNUMBER($BX903)),MIN(1,MAX(0,($BX903-2019+1)/($BX903-$BW903+1))),"")</f>
        <v>0</v>
      </c>
      <c r="AA903" s="0" t="n">
        <f aca="false">IF(ISNUMBER($BX903),IF($BX903&gt;=2017,1,0),"")</f>
        <v>1</v>
      </c>
      <c r="AB903" s="0" t="n">
        <f aca="false">IF(ISNUMBER($BX903),IF($BX903&gt;=2018,1,0),"")</f>
        <v>1</v>
      </c>
      <c r="AC903" s="0" t="n">
        <f aca="false">IF(ISNUMBER($BX903),IF($BX903&gt;=2019,1,0),"")</f>
        <v>0</v>
      </c>
      <c r="AD903" s="0" t="n">
        <f aca="false">IF($L903&lt;&gt;"",IF($L903&gt;2013,1,0),"")</f>
        <v>0</v>
      </c>
      <c r="AE903" s="0" t="n">
        <f aca="false">IF($L903&lt;&gt;"",1+IF($L903&gt;2011,1,0)+IF($L903&gt;2014,1,0),"")</f>
        <v>2</v>
      </c>
      <c r="AF903" s="0" t="s">
        <v>87</v>
      </c>
      <c r="AG903" s="0" t="s">
        <v>88</v>
      </c>
      <c r="AH903" s="0" t="s">
        <v>89</v>
      </c>
      <c r="AI903" s="0" t="s">
        <v>90</v>
      </c>
      <c r="AJ903" s="0" t="s">
        <v>90</v>
      </c>
      <c r="AK903" s="0" t="str">
        <f aca="false">IF(AND($CF903&lt;&gt;"",IFERROR(INDEX(subsample_country_map!$B:$B,MATCH($CF903,subsample_country_map!$A:$A,0)),"")&lt;&gt;""),INDEX(subsample_country_map!$B:$B,MATCH($CF903,subsample_country_map!$A:$A,0)),INDEX(lookup!$AA:$AA,MATCH($A903,lookup!$A:$A,0)))</f>
        <v>99_NCE</v>
      </c>
      <c r="AL903" s="0" t="str">
        <f aca="false">IF(AND($CF903&lt;&gt;"",IFERROR(INDEX(subsample_country_map!$C:$C,MATCH($CF903,subsample_country_map!$A:$A,0)),"")&lt;&gt;""),INDEX(subsample_country_map!$C:$C,MATCH($CF903,subsample_country_map!$A:$A,0)),INDEX(lookup!$AB:$AB,MATCH($A903,lookup!$A:$A,0)))</f>
        <v>99_NCE</v>
      </c>
      <c r="AM903" s="0" t="str">
        <f aca="false">IF(AND($CF903&lt;&gt;"",IFERROR(INDEX(subsample_country_map!$D:$D,MATCH($CF903,subsample_country_map!$A:$A,0)),"")&lt;&gt;""),INDEX(subsample_country_map!$D:$D,MATCH($CF903,subsample_country_map!$A:$A,0)),INDEX(lookup!$AC:$AC,MATCH($A903,lookup!$A:$A,0)))</f>
        <v>99_NCE</v>
      </c>
      <c r="AN903" s="0" t="str">
        <f aca="false">IF(AND($CF903&lt;&gt;"",IFERROR(INDEX(subsample_country_map!$E:$E,MATCH($CF903,subsample_country_map!$A:$A,0)),"")&lt;&gt;""),INDEX(subsample_country_map!$E:$E,MATCH($CF903,subsample_country_map!$A:$A,0)),INDEX(lookup!$AD:$AD,MATCH($A903,lookup!$A:$A,0)))</f>
        <v>99_NCE</v>
      </c>
      <c r="AO903" s="0" t="str">
        <f aca="false">INDEX(lookup!$Y:$Y,MATCH($A903,lookup!$A:$A,0))</f>
        <v>0_published</v>
      </c>
      <c r="AP903" s="0" t="str">
        <f aca="false">INDEX(lookup!$Z:$Z,MATCH($A903,lookup!$A:$A,0))</f>
        <v>1_VHB high</v>
      </c>
      <c r="AQ903" s="0" t="str">
        <f aca="false">INDEX(lookup!$W:$W,MATCH($A903,lookup!$A:$A,0))</f>
        <v>1_fin/acc/econ</v>
      </c>
      <c r="AS903" s="0" t="s">
        <v>91</v>
      </c>
      <c r="AT903" s="0" t="s">
        <v>397</v>
      </c>
      <c r="AU903" s="0" t="s">
        <v>93</v>
      </c>
      <c r="AV903" s="0" t="s">
        <v>3315</v>
      </c>
      <c r="AY903" s="0" t="s">
        <v>1607</v>
      </c>
      <c r="BA903" s="0" t="n">
        <v>1099</v>
      </c>
      <c r="BB903" s="0" t="s">
        <v>347</v>
      </c>
      <c r="BC903" s="0" t="s">
        <v>358</v>
      </c>
      <c r="BD903" s="0" t="s">
        <v>3276</v>
      </c>
      <c r="BE903" s="0" t="s">
        <v>98</v>
      </c>
      <c r="BI903" s="0" t="s">
        <v>763</v>
      </c>
      <c r="BJ903" s="0" t="s">
        <v>3316</v>
      </c>
      <c r="BK903" s="0" t="s">
        <v>1584</v>
      </c>
      <c r="BL903" s="0" t="s">
        <v>3317</v>
      </c>
      <c r="BM903" s="0" t="s">
        <v>3259</v>
      </c>
      <c r="BN903" s="0" t="s">
        <v>3318</v>
      </c>
      <c r="BO903" s="0" t="s">
        <v>105</v>
      </c>
      <c r="BP903" s="0" t="s">
        <v>3246</v>
      </c>
      <c r="BQ903" s="0" t="s">
        <v>127</v>
      </c>
      <c r="BT903" s="0" t="n">
        <v>0</v>
      </c>
      <c r="BU903" s="0" t="s">
        <v>3253</v>
      </c>
      <c r="BW903" s="0" t="n">
        <v>2006</v>
      </c>
      <c r="BX903" s="0" t="n">
        <v>2018</v>
      </c>
      <c r="BY903" s="0" t="s">
        <v>3254</v>
      </c>
      <c r="BZ903" s="0" t="n">
        <v>2012</v>
      </c>
      <c r="CA903" s="0" t="n">
        <v>0.230769230769231</v>
      </c>
      <c r="CB903" s="0" t="n">
        <v>0</v>
      </c>
      <c r="CC903" s="0" t="n">
        <v>1</v>
      </c>
      <c r="CD903" s="0" t="n">
        <v>0.0435468495486791</v>
      </c>
      <c r="CE903" s="0" t="n">
        <v>1</v>
      </c>
    </row>
    <row r="904" customFormat="false" ht="15" hidden="false" customHeight="false" outlineLevel="0" collapsed="false">
      <c r="A904" s="0" t="s">
        <v>3246</v>
      </c>
      <c r="B904" s="0" t="n">
        <v>2209</v>
      </c>
      <c r="C904" s="0" t="n">
        <v>0.0408105710814164</v>
      </c>
      <c r="D904" s="0" t="n">
        <v>1099</v>
      </c>
      <c r="E904" s="0" t="n">
        <f aca="false">IF(ISNUMBER($BA904),$BA904,IF(AND(ISNUMBER($D904),ISNUMBER($BW904),ISNUMBER($BX904)),$D904*($BX904-$BW904+1),""))</f>
        <v>1099</v>
      </c>
      <c r="H904" s="0" t="s">
        <v>118</v>
      </c>
      <c r="I904" s="0" t="s">
        <v>842</v>
      </c>
      <c r="J904" s="0" t="n">
        <f aca="false">IF($BW904&lt;&gt;"",$BW904,"")</f>
        <v>2006</v>
      </c>
      <c r="K904" s="0" t="n">
        <f aca="false">IF($BX904&lt;&gt;"",$BX904,"")</f>
        <v>2018</v>
      </c>
      <c r="L904" s="0" t="n">
        <f aca="false">IF(AND(ISNUMBER($BW904),ISNUMBER($BX904)),($BW904+$BX904)/2,"")</f>
        <v>2012</v>
      </c>
      <c r="M904" s="0" t="n">
        <f aca="false">IF($L904&lt;&gt;"",$L904,"")</f>
        <v>2012</v>
      </c>
      <c r="N904" s="0" t="n">
        <f aca="false">IF(AND(ISNUMBER($BW904),ISNUMBER($BX904)),MIN(1,MAX(0,($BX904-2016+1)/($BX904-$BW904+1))),"")</f>
        <v>0.230769230769231</v>
      </c>
      <c r="O904" s="0" t="n">
        <f aca="false">IF(AND(ISNUMBER($BW904),ISNUMBER($BX904)),MIN(1,MAX(0,($BX904-2017+1)/($BX904-$BW904+1))),"")</f>
        <v>0.153846153846154</v>
      </c>
      <c r="P904" s="0" t="n">
        <f aca="false">IF(AND(ISNUMBER($BW904),ISNUMBER($BX904)),MIN(1,MAX(0,($BX904-2018+1)/($BX904-$BW904+1))),"")</f>
        <v>0.0769230769230769</v>
      </c>
      <c r="Q904" s="0" t="n">
        <f aca="false">IF(AND(ISNUMBER($BW904),ISNUMBER($BX904)),MIN(1,MAX(0,($BX904-2019+1)/($BX904-$BW904+1))),"")</f>
        <v>0</v>
      </c>
      <c r="R904" s="0" t="n">
        <f aca="false">IF(AND(ISNUMBER($BW904),ISNUMBER($BX904)),MIN(1,MAX(0,($BX904-2016+1)/($BX904-$BW904+1))),"")</f>
        <v>0.230769230769231</v>
      </c>
      <c r="S904" s="0" t="n">
        <f aca="false">IF($L904&lt;&gt;"",IF($L904&gt;=2015.5,1,0),"")</f>
        <v>0</v>
      </c>
      <c r="T904" s="0" t="n">
        <f aca="false">IF($L904&lt;&gt;"",IF($L904&gt;=2016,1,0),"")</f>
        <v>0</v>
      </c>
      <c r="U904" s="0" t="n">
        <f aca="false">IF(ISNUMBER($BX904),IF($BX904&gt;=2016,1,0),"")</f>
        <v>1</v>
      </c>
      <c r="V904" s="0" t="n">
        <f aca="false">IF(ISNUMBER($BW904),IF($BW904&gt;=2016,1,0),"")</f>
        <v>0</v>
      </c>
      <c r="W904" s="0" t="str">
        <f aca="false">IF(AND(ISNUMBER($BW904),ISNUMBER($BX904)),IF($BW904&gt;=2016,"post-only",IF($BX904&lt;2016,"pre-only","mixed")),"")</f>
        <v>mixed</v>
      </c>
      <c r="X904" s="0" t="n">
        <f aca="false">IF(AND(ISNUMBER($BW904),ISNUMBER($BX904)),MIN(1,MAX(0,($BX904-2017+1)/($BX904-$BW904+1))),"")</f>
        <v>0.153846153846154</v>
      </c>
      <c r="Y904" s="0" t="n">
        <f aca="false">IF(AND(ISNUMBER($BW904),ISNUMBER($BX904)),MIN(1,MAX(0,($BX904-2018+1)/($BX904-$BW904+1))),"")</f>
        <v>0.0769230769230769</v>
      </c>
      <c r="Z904" s="0" t="n">
        <f aca="false">IF(AND(ISNUMBER($BW904),ISNUMBER($BX904)),MIN(1,MAX(0,($BX904-2019+1)/($BX904-$BW904+1))),"")</f>
        <v>0</v>
      </c>
      <c r="AA904" s="0" t="n">
        <f aca="false">IF(ISNUMBER($BX904),IF($BX904&gt;=2017,1,0),"")</f>
        <v>1</v>
      </c>
      <c r="AB904" s="0" t="n">
        <f aca="false">IF(ISNUMBER($BX904),IF($BX904&gt;=2018,1,0),"")</f>
        <v>1</v>
      </c>
      <c r="AC904" s="0" t="n">
        <f aca="false">IF(ISNUMBER($BX904),IF($BX904&gt;=2019,1,0),"")</f>
        <v>0</v>
      </c>
      <c r="AD904" s="0" t="n">
        <f aca="false">IF($L904&lt;&gt;"",IF($L904&gt;2013,1,0),"")</f>
        <v>0</v>
      </c>
      <c r="AE904" s="0" t="n">
        <f aca="false">IF($L904&lt;&gt;"",1+IF($L904&gt;2011,1,0)+IF($L904&gt;2014,1,0),"")</f>
        <v>2</v>
      </c>
      <c r="AF904" s="0" t="s">
        <v>87</v>
      </c>
      <c r="AG904" s="0" t="s">
        <v>88</v>
      </c>
      <c r="AH904" s="0" t="s">
        <v>89</v>
      </c>
      <c r="AI904" s="0" t="s">
        <v>90</v>
      </c>
      <c r="AJ904" s="0" t="s">
        <v>90</v>
      </c>
      <c r="AK904" s="0" t="str">
        <f aca="false">IF(AND($CF904&lt;&gt;"",IFERROR(INDEX(subsample_country_map!$B:$B,MATCH($CF904,subsample_country_map!$A:$A,0)),"")&lt;&gt;""),INDEX(subsample_country_map!$B:$B,MATCH($CF904,subsample_country_map!$A:$A,0)),INDEX(lookup!$AA:$AA,MATCH($A904,lookup!$A:$A,0)))</f>
        <v>99_NCE</v>
      </c>
      <c r="AL904" s="0" t="str">
        <f aca="false">IF(AND($CF904&lt;&gt;"",IFERROR(INDEX(subsample_country_map!$C:$C,MATCH($CF904,subsample_country_map!$A:$A,0)),"")&lt;&gt;""),INDEX(subsample_country_map!$C:$C,MATCH($CF904,subsample_country_map!$A:$A,0)),INDEX(lookup!$AB:$AB,MATCH($A904,lookup!$A:$A,0)))</f>
        <v>99_NCE</v>
      </c>
      <c r="AM904" s="0" t="str">
        <f aca="false">IF(AND($CF904&lt;&gt;"",IFERROR(INDEX(subsample_country_map!$D:$D,MATCH($CF904,subsample_country_map!$A:$A,0)),"")&lt;&gt;""),INDEX(subsample_country_map!$D:$D,MATCH($CF904,subsample_country_map!$A:$A,0)),INDEX(lookup!$AC:$AC,MATCH($A904,lookup!$A:$A,0)))</f>
        <v>99_NCE</v>
      </c>
      <c r="AN904" s="0" t="str">
        <f aca="false">IF(AND($CF904&lt;&gt;"",IFERROR(INDEX(subsample_country_map!$E:$E,MATCH($CF904,subsample_country_map!$A:$A,0)),"")&lt;&gt;""),INDEX(subsample_country_map!$E:$E,MATCH($CF904,subsample_country_map!$A:$A,0)),INDEX(lookup!$AD:$AD,MATCH($A904,lookup!$A:$A,0)))</f>
        <v>99_NCE</v>
      </c>
      <c r="AO904" s="0" t="str">
        <f aca="false">INDEX(lookup!$Y:$Y,MATCH($A904,lookup!$A:$A,0))</f>
        <v>0_published</v>
      </c>
      <c r="AP904" s="0" t="str">
        <f aca="false">INDEX(lookup!$Z:$Z,MATCH($A904,lookup!$A:$A,0))</f>
        <v>1_VHB high</v>
      </c>
      <c r="AQ904" s="0" t="str">
        <f aca="false">INDEX(lookup!$W:$W,MATCH($A904,lookup!$A:$A,0))</f>
        <v>1_fin/acc/econ</v>
      </c>
      <c r="AS904" s="0" t="s">
        <v>91</v>
      </c>
      <c r="AT904" s="0" t="s">
        <v>397</v>
      </c>
      <c r="AU904" s="0" t="s">
        <v>93</v>
      </c>
      <c r="AV904" s="0" t="s">
        <v>3319</v>
      </c>
      <c r="AY904" s="0" t="s">
        <v>3320</v>
      </c>
      <c r="BA904" s="0" t="n">
        <v>1099</v>
      </c>
      <c r="BB904" s="0" t="s">
        <v>347</v>
      </c>
      <c r="BC904" s="0" t="s">
        <v>358</v>
      </c>
      <c r="BD904" s="0" t="s">
        <v>3276</v>
      </c>
      <c r="BE904" s="0" t="s">
        <v>98</v>
      </c>
      <c r="BI904" s="0" t="s">
        <v>763</v>
      </c>
      <c r="BJ904" s="0" t="s">
        <v>3321</v>
      </c>
      <c r="BK904" s="0" t="s">
        <v>1584</v>
      </c>
      <c r="BL904" s="0" t="s">
        <v>3322</v>
      </c>
      <c r="BM904" s="0" t="s">
        <v>3259</v>
      </c>
      <c r="BN904" s="0" t="s">
        <v>3318</v>
      </c>
      <c r="BO904" s="0" t="s">
        <v>105</v>
      </c>
      <c r="BP904" s="0" t="s">
        <v>3246</v>
      </c>
      <c r="BQ904" s="0" t="s">
        <v>127</v>
      </c>
      <c r="BT904" s="0" t="n">
        <v>0</v>
      </c>
      <c r="BU904" s="0" t="s">
        <v>3253</v>
      </c>
      <c r="BW904" s="0" t="n">
        <v>2006</v>
      </c>
      <c r="BX904" s="0" t="n">
        <v>2018</v>
      </c>
      <c r="BY904" s="0" t="s">
        <v>3254</v>
      </c>
      <c r="BZ904" s="0" t="n">
        <v>2012</v>
      </c>
      <c r="CA904" s="0" t="n">
        <v>0.230769230769231</v>
      </c>
      <c r="CB904" s="0" t="n">
        <v>0</v>
      </c>
      <c r="CC904" s="0" t="n">
        <v>1</v>
      </c>
      <c r="CD904" s="0" t="n">
        <v>0.0408332504548734</v>
      </c>
      <c r="CE904" s="0" t="n">
        <v>1</v>
      </c>
    </row>
    <row r="905" customFormat="false" ht="15" hidden="false" customHeight="false" outlineLevel="0" collapsed="false">
      <c r="A905" s="0" t="s">
        <v>3323</v>
      </c>
      <c r="B905" s="0" t="n">
        <v>2210</v>
      </c>
      <c r="C905" s="0" t="n">
        <v>-0.121603541079187</v>
      </c>
      <c r="D905" s="0" t="n">
        <v>240</v>
      </c>
      <c r="E905" s="0" t="n">
        <f aca="false">IF(ISNUMBER($BA905),$BA905,IF(AND(ISNUMBER($D905),ISNUMBER($BW905),ISNUMBER($BX905)),$D905*($BX905-$BW905+1),""))</f>
        <v>240</v>
      </c>
      <c r="H905" s="0" t="s">
        <v>118</v>
      </c>
      <c r="I905" s="0" t="s">
        <v>344</v>
      </c>
      <c r="J905" s="0" t="n">
        <f aca="false">IF($BW905&lt;&gt;"",$BW905,"")</f>
        <v>2006</v>
      </c>
      <c r="K905" s="0" t="n">
        <f aca="false">IF($BX905&lt;&gt;"",$BX905,"")</f>
        <v>2015</v>
      </c>
      <c r="L905" s="0" t="n">
        <f aca="false">IF(AND(ISNUMBER($BW905),ISNUMBER($BX905)),($BW905+$BX905)/2,"")</f>
        <v>2010.5</v>
      </c>
      <c r="M905" s="0" t="n">
        <f aca="false">IF($L905&lt;&gt;"",$L905,"")</f>
        <v>2010.5</v>
      </c>
      <c r="N905" s="0" t="n">
        <f aca="false">IF(AND(ISNUMBER($BW905),ISNUMBER($BX905)),MIN(1,MAX(0,($BX905-2016+1)/($BX905-$BW905+1))),"")</f>
        <v>0</v>
      </c>
      <c r="O905" s="0" t="n">
        <f aca="false">IF(AND(ISNUMBER($BW905),ISNUMBER($BX905)),MIN(1,MAX(0,($BX905-2017+1)/($BX905-$BW905+1))),"")</f>
        <v>0</v>
      </c>
      <c r="P905" s="0" t="n">
        <f aca="false">IF(AND(ISNUMBER($BW905),ISNUMBER($BX905)),MIN(1,MAX(0,($BX905-2018+1)/($BX905-$BW905+1))),"")</f>
        <v>0</v>
      </c>
      <c r="Q905" s="0" t="n">
        <f aca="false">IF(AND(ISNUMBER($BW905),ISNUMBER($BX905)),MIN(1,MAX(0,($BX905-2019+1)/($BX905-$BW905+1))),"")</f>
        <v>0</v>
      </c>
      <c r="R905" s="0" t="n">
        <f aca="false">IF(AND(ISNUMBER($BW905),ISNUMBER($BX905)),MIN(1,MAX(0,($BX905-2016+1)/($BX905-$BW905+1))),"")</f>
        <v>0</v>
      </c>
      <c r="S905" s="0" t="n">
        <f aca="false">IF($L905&lt;&gt;"",IF($L905&gt;=2015.5,1,0),"")</f>
        <v>0</v>
      </c>
      <c r="T905" s="0" t="n">
        <f aca="false">IF($L905&lt;&gt;"",IF($L905&gt;=2016,1,0),"")</f>
        <v>0</v>
      </c>
      <c r="U905" s="0" t="n">
        <f aca="false">IF(ISNUMBER($BX905),IF($BX905&gt;=2016,1,0),"")</f>
        <v>0</v>
      </c>
      <c r="V905" s="0" t="n">
        <f aca="false">IF(ISNUMBER($BW905),IF($BW905&gt;=2016,1,0),"")</f>
        <v>0</v>
      </c>
      <c r="W905" s="0" t="str">
        <f aca="false">IF(AND(ISNUMBER($BW905),ISNUMBER($BX905)),IF($BW905&gt;=2016,"post-only",IF($BX905&lt;2016,"pre-only","mixed")),"")</f>
        <v>pre-only</v>
      </c>
      <c r="X905" s="0" t="n">
        <f aca="false">IF(AND(ISNUMBER($BW905),ISNUMBER($BX905)),MIN(1,MAX(0,($BX905-2017+1)/($BX905-$BW905+1))),"")</f>
        <v>0</v>
      </c>
      <c r="Y905" s="0" t="n">
        <f aca="false">IF(AND(ISNUMBER($BW905),ISNUMBER($BX905)),MIN(1,MAX(0,($BX905-2018+1)/($BX905-$BW905+1))),"")</f>
        <v>0</v>
      </c>
      <c r="Z905" s="0" t="n">
        <f aca="false">IF(AND(ISNUMBER($BW905),ISNUMBER($BX905)),MIN(1,MAX(0,($BX905-2019+1)/($BX905-$BW905+1))),"")</f>
        <v>0</v>
      </c>
      <c r="AA905" s="0" t="n">
        <f aca="false">IF(ISNUMBER($BX905),IF($BX905&gt;=2017,1,0),"")</f>
        <v>0</v>
      </c>
      <c r="AB905" s="0" t="n">
        <f aca="false">IF(ISNUMBER($BX905),IF($BX905&gt;=2018,1,0),"")</f>
        <v>0</v>
      </c>
      <c r="AC905" s="0" t="n">
        <f aca="false">IF(ISNUMBER($BX905),IF($BX905&gt;=2019,1,0),"")</f>
        <v>0</v>
      </c>
      <c r="AD905" s="0" t="n">
        <f aca="false">IF($L905&lt;&gt;"",IF($L905&gt;2013,1,0),"")</f>
        <v>0</v>
      </c>
      <c r="AE905" s="0" t="n">
        <f aca="false">IF($L905&lt;&gt;"",1+IF($L905&gt;2011,1,0)+IF($L905&gt;2014,1,0),"")</f>
        <v>1</v>
      </c>
      <c r="AF905" s="0" t="s">
        <v>747</v>
      </c>
      <c r="AG905" s="0" t="s">
        <v>88</v>
      </c>
      <c r="AH905" s="0" t="s">
        <v>89</v>
      </c>
      <c r="AI905" s="0" t="s">
        <v>497</v>
      </c>
      <c r="AJ905" s="0" t="s">
        <v>334</v>
      </c>
      <c r="AK905" s="0" t="str">
        <f aca="false">IF(AND($CF905&lt;&gt;"",IFERROR(INDEX(subsample_country_map!$B:$B,MATCH($CF905,subsample_country_map!$A:$A,0)),"")&lt;&gt;""),INDEX(subsample_country_map!$B:$B,MATCH($CF905,subsample_country_map!$A:$A,0)),INDEX(lookup!$AA:$AA,MATCH($A905,lookup!$A:$A,0)))</f>
        <v>1_US</v>
      </c>
      <c r="AL905" s="0" t="str">
        <f aca="false">IF(AND($CF905&lt;&gt;"",IFERROR(INDEX(subsample_country_map!$C:$C,MATCH($CF905,subsample_country_map!$A:$A,0)),"")&lt;&gt;""),INDEX(subsample_country_map!$C:$C,MATCH($CF905,subsample_country_map!$A:$A,0)),INDEX(lookup!$AB:$AB,MATCH($A905,lookup!$A:$A,0)))</f>
        <v>1_developed</v>
      </c>
      <c r="AM905" s="0" t="str">
        <f aca="false">IF(AND($CF905&lt;&gt;"",IFERROR(INDEX(subsample_country_map!$D:$D,MATCH($CF905,subsample_country_map!$A:$A,0)),"")&lt;&gt;""),INDEX(subsample_country_map!$D:$D,MATCH($CF905,subsample_country_map!$A:$A,0)),INDEX(lookup!$AC:$AC,MATCH($A905,lookup!$A:$A,0)))</f>
        <v>1_western</v>
      </c>
      <c r="AN905" s="0" t="str">
        <f aca="false">IF(AND($CF905&lt;&gt;"",IFERROR(INDEX(subsample_country_map!$E:$E,MATCH($CF905,subsample_country_map!$A:$A,0)),"")&lt;&gt;""),INDEX(subsample_country_map!$E:$E,MATCH($CF905,subsample_country_map!$A:$A,0)),INDEX(lookup!$AD:$AD,MATCH($A905,lookup!$A:$A,0)))</f>
        <v>1_common law</v>
      </c>
      <c r="AO905" s="0" t="str">
        <f aca="false">INDEX(lookup!$Y:$Y,MATCH($A905,lookup!$A:$A,0))</f>
        <v>0_published</v>
      </c>
      <c r="AP905" s="0" t="str">
        <f aca="false">INDEX(lookup!$Z:$Z,MATCH($A905,lookup!$A:$A,0))</f>
        <v>1_VHB high</v>
      </c>
      <c r="AQ905" s="0" t="str">
        <f aca="false">INDEX(lookup!$W:$W,MATCH($A905,lookup!$A:$A,0))</f>
        <v>1_fin/acc/econ</v>
      </c>
      <c r="AS905" s="0" t="s">
        <v>91</v>
      </c>
      <c r="AT905" s="0" t="s">
        <v>111</v>
      </c>
      <c r="AU905" s="0" t="s">
        <v>93</v>
      </c>
      <c r="AV905" s="0" t="s">
        <v>3324</v>
      </c>
      <c r="AW905" s="0" t="s">
        <v>2706</v>
      </c>
      <c r="BA905" s="0" t="n">
        <v>240</v>
      </c>
      <c r="BB905" s="0" t="s">
        <v>96</v>
      </c>
      <c r="BC905" s="0" t="s">
        <v>122</v>
      </c>
      <c r="BD905" s="0" t="s">
        <v>348</v>
      </c>
      <c r="BE905" s="0" t="s">
        <v>3325</v>
      </c>
      <c r="BF905" s="0" t="s">
        <v>3326</v>
      </c>
      <c r="BI905" s="0" t="s">
        <v>336</v>
      </c>
      <c r="BJ905" s="0" t="s">
        <v>3327</v>
      </c>
      <c r="BK905" s="0" t="s">
        <v>3328</v>
      </c>
      <c r="BL905" s="0" t="s">
        <v>3329</v>
      </c>
      <c r="BM905" s="0" t="s">
        <v>3330</v>
      </c>
      <c r="BN905" s="0" t="s">
        <v>3331</v>
      </c>
      <c r="BO905" s="0" t="s">
        <v>769</v>
      </c>
      <c r="BP905" s="0" t="s">
        <v>3323</v>
      </c>
      <c r="BQ905" s="0" t="s">
        <v>127</v>
      </c>
      <c r="BS905" s="0" t="s">
        <v>3332</v>
      </c>
      <c r="BT905" s="0" t="n">
        <v>0</v>
      </c>
      <c r="BU905" s="0" t="s">
        <v>3333</v>
      </c>
      <c r="BW905" s="0" t="n">
        <v>2006</v>
      </c>
      <c r="BX905" s="0" t="n">
        <v>2015</v>
      </c>
      <c r="BY905" s="0" t="s">
        <v>2087</v>
      </c>
      <c r="BZ905" s="0" t="n">
        <v>2010.5</v>
      </c>
      <c r="CA905" s="0" t="n">
        <v>0</v>
      </c>
      <c r="CB905" s="0" t="n">
        <v>0</v>
      </c>
      <c r="CC905" s="0" t="n">
        <v>0</v>
      </c>
      <c r="CD905" s="0" t="n">
        <v>-0.122208316989517</v>
      </c>
      <c r="CE905" s="0" t="n">
        <v>1</v>
      </c>
    </row>
    <row r="906" customFormat="false" ht="15" hidden="false" customHeight="false" outlineLevel="0" collapsed="false">
      <c r="A906" s="0" t="s">
        <v>3323</v>
      </c>
      <c r="B906" s="0" t="n">
        <v>2211</v>
      </c>
      <c r="C906" s="0" t="n">
        <v>-0.1128804205247</v>
      </c>
      <c r="D906" s="0" t="n">
        <v>240</v>
      </c>
      <c r="E906" s="0" t="n">
        <f aca="false">IF(ISNUMBER($BA906),$BA906,IF(AND(ISNUMBER($D906),ISNUMBER($BW906),ISNUMBER($BX906)),$D906*($BX906-$BW906+1),""))</f>
        <v>240</v>
      </c>
      <c r="H906" s="0" t="s">
        <v>118</v>
      </c>
      <c r="I906" s="0" t="s">
        <v>344</v>
      </c>
      <c r="J906" s="0" t="n">
        <f aca="false">IF($BW906&lt;&gt;"",$BW906,"")</f>
        <v>2006</v>
      </c>
      <c r="K906" s="0" t="n">
        <f aca="false">IF($BX906&lt;&gt;"",$BX906,"")</f>
        <v>2015</v>
      </c>
      <c r="L906" s="0" t="n">
        <f aca="false">IF(AND(ISNUMBER($BW906),ISNUMBER($BX906)),($BW906+$BX906)/2,"")</f>
        <v>2010.5</v>
      </c>
      <c r="M906" s="0" t="n">
        <f aca="false">IF($L906&lt;&gt;"",$L906,"")</f>
        <v>2010.5</v>
      </c>
      <c r="N906" s="0" t="n">
        <f aca="false">IF(AND(ISNUMBER($BW906),ISNUMBER($BX906)),MIN(1,MAX(0,($BX906-2016+1)/($BX906-$BW906+1))),"")</f>
        <v>0</v>
      </c>
      <c r="O906" s="0" t="n">
        <f aca="false">IF(AND(ISNUMBER($BW906),ISNUMBER($BX906)),MIN(1,MAX(0,($BX906-2017+1)/($BX906-$BW906+1))),"")</f>
        <v>0</v>
      </c>
      <c r="P906" s="0" t="n">
        <f aca="false">IF(AND(ISNUMBER($BW906),ISNUMBER($BX906)),MIN(1,MAX(0,($BX906-2018+1)/($BX906-$BW906+1))),"")</f>
        <v>0</v>
      </c>
      <c r="Q906" s="0" t="n">
        <f aca="false">IF(AND(ISNUMBER($BW906),ISNUMBER($BX906)),MIN(1,MAX(0,($BX906-2019+1)/($BX906-$BW906+1))),"")</f>
        <v>0</v>
      </c>
      <c r="R906" s="0" t="n">
        <f aca="false">IF(AND(ISNUMBER($BW906),ISNUMBER($BX906)),MIN(1,MAX(0,($BX906-2016+1)/($BX906-$BW906+1))),"")</f>
        <v>0</v>
      </c>
      <c r="S906" s="0" t="n">
        <f aca="false">IF($L906&lt;&gt;"",IF($L906&gt;=2015.5,1,0),"")</f>
        <v>0</v>
      </c>
      <c r="T906" s="0" t="n">
        <f aca="false">IF($L906&lt;&gt;"",IF($L906&gt;=2016,1,0),"")</f>
        <v>0</v>
      </c>
      <c r="U906" s="0" t="n">
        <f aca="false">IF(ISNUMBER($BX906),IF($BX906&gt;=2016,1,0),"")</f>
        <v>0</v>
      </c>
      <c r="V906" s="0" t="n">
        <f aca="false">IF(ISNUMBER($BW906),IF($BW906&gt;=2016,1,0),"")</f>
        <v>0</v>
      </c>
      <c r="W906" s="0" t="str">
        <f aca="false">IF(AND(ISNUMBER($BW906),ISNUMBER($BX906)),IF($BW906&gt;=2016,"post-only",IF($BX906&lt;2016,"pre-only","mixed")),"")</f>
        <v>pre-only</v>
      </c>
      <c r="X906" s="0" t="n">
        <f aca="false">IF(AND(ISNUMBER($BW906),ISNUMBER($BX906)),MIN(1,MAX(0,($BX906-2017+1)/($BX906-$BW906+1))),"")</f>
        <v>0</v>
      </c>
      <c r="Y906" s="0" t="n">
        <f aca="false">IF(AND(ISNUMBER($BW906),ISNUMBER($BX906)),MIN(1,MAX(0,($BX906-2018+1)/($BX906-$BW906+1))),"")</f>
        <v>0</v>
      </c>
      <c r="Z906" s="0" t="n">
        <f aca="false">IF(AND(ISNUMBER($BW906),ISNUMBER($BX906)),MIN(1,MAX(0,($BX906-2019+1)/($BX906-$BW906+1))),"")</f>
        <v>0</v>
      </c>
      <c r="AA906" s="0" t="n">
        <f aca="false">IF(ISNUMBER($BX906),IF($BX906&gt;=2017,1,0),"")</f>
        <v>0</v>
      </c>
      <c r="AB906" s="0" t="n">
        <f aca="false">IF(ISNUMBER($BX906),IF($BX906&gt;=2018,1,0),"")</f>
        <v>0</v>
      </c>
      <c r="AC906" s="0" t="n">
        <f aca="false">IF(ISNUMBER($BX906),IF($BX906&gt;=2019,1,0),"")</f>
        <v>0</v>
      </c>
      <c r="AD906" s="0" t="n">
        <f aca="false">IF($L906&lt;&gt;"",IF($L906&gt;2013,1,0),"")</f>
        <v>0</v>
      </c>
      <c r="AE906" s="0" t="n">
        <f aca="false">IF($L906&lt;&gt;"",1+IF($L906&gt;2011,1,0)+IF($L906&gt;2014,1,0),"")</f>
        <v>1</v>
      </c>
      <c r="AF906" s="0" t="s">
        <v>747</v>
      </c>
      <c r="AG906" s="0" t="s">
        <v>88</v>
      </c>
      <c r="AH906" s="0" t="s">
        <v>89</v>
      </c>
      <c r="AI906" s="0" t="s">
        <v>497</v>
      </c>
      <c r="AJ906" s="0" t="s">
        <v>334</v>
      </c>
      <c r="AK906" s="0" t="str">
        <f aca="false">IF(AND($CF906&lt;&gt;"",IFERROR(INDEX(subsample_country_map!$B:$B,MATCH($CF906,subsample_country_map!$A:$A,0)),"")&lt;&gt;""),INDEX(subsample_country_map!$B:$B,MATCH($CF906,subsample_country_map!$A:$A,0)),INDEX(lookup!$AA:$AA,MATCH($A906,lookup!$A:$A,0)))</f>
        <v>1_US</v>
      </c>
      <c r="AL906" s="0" t="str">
        <f aca="false">IF(AND($CF906&lt;&gt;"",IFERROR(INDEX(subsample_country_map!$C:$C,MATCH($CF906,subsample_country_map!$A:$A,0)),"")&lt;&gt;""),INDEX(subsample_country_map!$C:$C,MATCH($CF906,subsample_country_map!$A:$A,0)),INDEX(lookup!$AB:$AB,MATCH($A906,lookup!$A:$A,0)))</f>
        <v>1_developed</v>
      </c>
      <c r="AM906" s="0" t="str">
        <f aca="false">IF(AND($CF906&lt;&gt;"",IFERROR(INDEX(subsample_country_map!$D:$D,MATCH($CF906,subsample_country_map!$A:$A,0)),"")&lt;&gt;""),INDEX(subsample_country_map!$D:$D,MATCH($CF906,subsample_country_map!$A:$A,0)),INDEX(lookup!$AC:$AC,MATCH($A906,lookup!$A:$A,0)))</f>
        <v>1_western</v>
      </c>
      <c r="AN906" s="0" t="str">
        <f aca="false">IF(AND($CF906&lt;&gt;"",IFERROR(INDEX(subsample_country_map!$E:$E,MATCH($CF906,subsample_country_map!$A:$A,0)),"")&lt;&gt;""),INDEX(subsample_country_map!$E:$E,MATCH($CF906,subsample_country_map!$A:$A,0)),INDEX(lookup!$AD:$AD,MATCH($A906,lookup!$A:$A,0)))</f>
        <v>1_common law</v>
      </c>
      <c r="AO906" s="0" t="str">
        <f aca="false">INDEX(lookup!$Y:$Y,MATCH($A906,lookup!$A:$A,0))</f>
        <v>0_published</v>
      </c>
      <c r="AP906" s="0" t="str">
        <f aca="false">INDEX(lookup!$Z:$Z,MATCH($A906,lookup!$A:$A,0))</f>
        <v>1_VHB high</v>
      </c>
      <c r="AQ906" s="0" t="str">
        <f aca="false">INDEX(lookup!$W:$W,MATCH($A906,lookup!$A:$A,0))</f>
        <v>1_fin/acc/econ</v>
      </c>
      <c r="AS906" s="0" t="s">
        <v>91</v>
      </c>
      <c r="AT906" s="0" t="s">
        <v>397</v>
      </c>
      <c r="AU906" s="0" t="s">
        <v>93</v>
      </c>
      <c r="AV906" s="0" t="s">
        <v>3334</v>
      </c>
      <c r="AW906" s="0" t="s">
        <v>3335</v>
      </c>
      <c r="BA906" s="0" t="n">
        <v>240</v>
      </c>
      <c r="BB906" s="0" t="s">
        <v>96</v>
      </c>
      <c r="BC906" s="0" t="s">
        <v>122</v>
      </c>
      <c r="BD906" s="0" t="s">
        <v>348</v>
      </c>
      <c r="BE906" s="0" t="s">
        <v>3325</v>
      </c>
      <c r="BF906" s="0" t="s">
        <v>3326</v>
      </c>
      <c r="BI906" s="0" t="s">
        <v>336</v>
      </c>
      <c r="BJ906" s="0" t="s">
        <v>3327</v>
      </c>
      <c r="BK906" s="0" t="s">
        <v>3328</v>
      </c>
      <c r="BL906" s="0" t="s">
        <v>3336</v>
      </c>
      <c r="BM906" s="0" t="s">
        <v>3337</v>
      </c>
      <c r="BN906" s="0" t="s">
        <v>3331</v>
      </c>
      <c r="BO906" s="0" t="s">
        <v>769</v>
      </c>
      <c r="BP906" s="0" t="s">
        <v>3323</v>
      </c>
      <c r="BQ906" s="0" t="s">
        <v>2105</v>
      </c>
      <c r="BS906" s="0" t="s">
        <v>3332</v>
      </c>
      <c r="BT906" s="0" t="n">
        <v>0</v>
      </c>
      <c r="BU906" s="0" t="s">
        <v>3333</v>
      </c>
      <c r="BW906" s="0" t="n">
        <v>2006</v>
      </c>
      <c r="BX906" s="0" t="n">
        <v>2015</v>
      </c>
      <c r="BY906" s="0" t="s">
        <v>2087</v>
      </c>
      <c r="BZ906" s="0" t="n">
        <v>2010.5</v>
      </c>
      <c r="CA906" s="0" t="n">
        <v>0</v>
      </c>
      <c r="CB906" s="0" t="n">
        <v>0</v>
      </c>
      <c r="CC906" s="0" t="n">
        <v>0</v>
      </c>
      <c r="CD906" s="0" t="n">
        <v>-0.113363560005335</v>
      </c>
      <c r="CE906" s="0" t="n">
        <v>1</v>
      </c>
    </row>
    <row r="907" customFormat="false" ht="15" hidden="false" customHeight="false" outlineLevel="0" collapsed="false">
      <c r="A907" s="0" t="s">
        <v>3323</v>
      </c>
      <c r="B907" s="0" t="n">
        <v>2212</v>
      </c>
      <c r="C907" s="0" t="n">
        <v>-0.091360886633488</v>
      </c>
      <c r="D907" s="0" t="n">
        <v>1628</v>
      </c>
      <c r="E907" s="0" t="n">
        <f aca="false">IF(ISNUMBER($BA907),$BA907,IF(AND(ISNUMBER($D907),ISNUMBER($BW907),ISNUMBER($BX907)),$D907*($BX907-$BW907+1),""))</f>
        <v>1628</v>
      </c>
      <c r="H907" s="0" t="s">
        <v>118</v>
      </c>
      <c r="I907" s="0" t="s">
        <v>344</v>
      </c>
      <c r="J907" s="0" t="n">
        <f aca="false">IF($BW907&lt;&gt;"",$BW907,"")</f>
        <v>2006</v>
      </c>
      <c r="K907" s="0" t="n">
        <f aca="false">IF($BX907&lt;&gt;"",$BX907,"")</f>
        <v>2015</v>
      </c>
      <c r="L907" s="0" t="n">
        <f aca="false">IF(AND(ISNUMBER($BW907),ISNUMBER($BX907)),($BW907+$BX907)/2,"")</f>
        <v>2010.5</v>
      </c>
      <c r="M907" s="0" t="n">
        <f aca="false">IF($L907&lt;&gt;"",$L907,"")</f>
        <v>2010.5</v>
      </c>
      <c r="N907" s="0" t="n">
        <f aca="false">IF(AND(ISNUMBER($BW907),ISNUMBER($BX907)),MIN(1,MAX(0,($BX907-2016+1)/($BX907-$BW907+1))),"")</f>
        <v>0</v>
      </c>
      <c r="O907" s="0" t="n">
        <f aca="false">IF(AND(ISNUMBER($BW907),ISNUMBER($BX907)),MIN(1,MAX(0,($BX907-2017+1)/($BX907-$BW907+1))),"")</f>
        <v>0</v>
      </c>
      <c r="P907" s="0" t="n">
        <f aca="false">IF(AND(ISNUMBER($BW907),ISNUMBER($BX907)),MIN(1,MAX(0,($BX907-2018+1)/($BX907-$BW907+1))),"")</f>
        <v>0</v>
      </c>
      <c r="Q907" s="0" t="n">
        <f aca="false">IF(AND(ISNUMBER($BW907),ISNUMBER($BX907)),MIN(1,MAX(0,($BX907-2019+1)/($BX907-$BW907+1))),"")</f>
        <v>0</v>
      </c>
      <c r="R907" s="0" t="n">
        <f aca="false">IF(AND(ISNUMBER($BW907),ISNUMBER($BX907)),MIN(1,MAX(0,($BX907-2016+1)/($BX907-$BW907+1))),"")</f>
        <v>0</v>
      </c>
      <c r="S907" s="0" t="n">
        <f aca="false">IF($L907&lt;&gt;"",IF($L907&gt;=2015.5,1,0),"")</f>
        <v>0</v>
      </c>
      <c r="T907" s="0" t="n">
        <f aca="false">IF($L907&lt;&gt;"",IF($L907&gt;=2016,1,0),"")</f>
        <v>0</v>
      </c>
      <c r="U907" s="0" t="n">
        <f aca="false">IF(ISNUMBER($BX907),IF($BX907&gt;=2016,1,0),"")</f>
        <v>0</v>
      </c>
      <c r="V907" s="0" t="n">
        <f aca="false">IF(ISNUMBER($BW907),IF($BW907&gt;=2016,1,0),"")</f>
        <v>0</v>
      </c>
      <c r="W907" s="0" t="str">
        <f aca="false">IF(AND(ISNUMBER($BW907),ISNUMBER($BX907)),IF($BW907&gt;=2016,"post-only",IF($BX907&lt;2016,"pre-only","mixed")),"")</f>
        <v>pre-only</v>
      </c>
      <c r="X907" s="0" t="n">
        <f aca="false">IF(AND(ISNUMBER($BW907),ISNUMBER($BX907)),MIN(1,MAX(0,($BX907-2017+1)/($BX907-$BW907+1))),"")</f>
        <v>0</v>
      </c>
      <c r="Y907" s="0" t="n">
        <f aca="false">IF(AND(ISNUMBER($BW907),ISNUMBER($BX907)),MIN(1,MAX(0,($BX907-2018+1)/($BX907-$BW907+1))),"")</f>
        <v>0</v>
      </c>
      <c r="Z907" s="0" t="n">
        <f aca="false">IF(AND(ISNUMBER($BW907),ISNUMBER($BX907)),MIN(1,MAX(0,($BX907-2019+1)/($BX907-$BW907+1))),"")</f>
        <v>0</v>
      </c>
      <c r="AA907" s="0" t="n">
        <f aca="false">IF(ISNUMBER($BX907),IF($BX907&gt;=2017,1,0),"")</f>
        <v>0</v>
      </c>
      <c r="AB907" s="0" t="n">
        <f aca="false">IF(ISNUMBER($BX907),IF($BX907&gt;=2018,1,0),"")</f>
        <v>0</v>
      </c>
      <c r="AC907" s="0" t="n">
        <f aca="false">IF(ISNUMBER($BX907),IF($BX907&gt;=2019,1,0),"")</f>
        <v>0</v>
      </c>
      <c r="AD907" s="0" t="n">
        <f aca="false">IF($L907&lt;&gt;"",IF($L907&gt;2013,1,0),"")</f>
        <v>0</v>
      </c>
      <c r="AE907" s="0" t="n">
        <f aca="false">IF($L907&lt;&gt;"",1+IF($L907&gt;2011,1,0)+IF($L907&gt;2014,1,0),"")</f>
        <v>1</v>
      </c>
      <c r="AF907" s="0" t="s">
        <v>747</v>
      </c>
      <c r="AG907" s="0" t="s">
        <v>88</v>
      </c>
      <c r="AH907" s="0" t="s">
        <v>89</v>
      </c>
      <c r="AI907" s="0" t="s">
        <v>497</v>
      </c>
      <c r="AJ907" s="0" t="s">
        <v>334</v>
      </c>
      <c r="AK907" s="0" t="str">
        <f aca="false">IF(AND($CF907&lt;&gt;"",IFERROR(INDEX(subsample_country_map!$B:$B,MATCH($CF907,subsample_country_map!$A:$A,0)),"")&lt;&gt;""),INDEX(subsample_country_map!$B:$B,MATCH($CF907,subsample_country_map!$A:$A,0)),INDEX(lookup!$AA:$AA,MATCH($A907,lookup!$A:$A,0)))</f>
        <v>1_US</v>
      </c>
      <c r="AL907" s="0" t="str">
        <f aca="false">IF(AND($CF907&lt;&gt;"",IFERROR(INDEX(subsample_country_map!$C:$C,MATCH($CF907,subsample_country_map!$A:$A,0)),"")&lt;&gt;""),INDEX(subsample_country_map!$C:$C,MATCH($CF907,subsample_country_map!$A:$A,0)),INDEX(lookup!$AB:$AB,MATCH($A907,lookup!$A:$A,0)))</f>
        <v>1_developed</v>
      </c>
      <c r="AM907" s="0" t="str">
        <f aca="false">IF(AND($CF907&lt;&gt;"",IFERROR(INDEX(subsample_country_map!$D:$D,MATCH($CF907,subsample_country_map!$A:$A,0)),"")&lt;&gt;""),INDEX(subsample_country_map!$D:$D,MATCH($CF907,subsample_country_map!$A:$A,0)),INDEX(lookup!$AC:$AC,MATCH($A907,lookup!$A:$A,0)))</f>
        <v>1_western</v>
      </c>
      <c r="AN907" s="0" t="str">
        <f aca="false">IF(AND($CF907&lt;&gt;"",IFERROR(INDEX(subsample_country_map!$E:$E,MATCH($CF907,subsample_country_map!$A:$A,0)),"")&lt;&gt;""),INDEX(subsample_country_map!$E:$E,MATCH($CF907,subsample_country_map!$A:$A,0)),INDEX(lookup!$AD:$AD,MATCH($A907,lookup!$A:$A,0)))</f>
        <v>1_common law</v>
      </c>
      <c r="AO907" s="0" t="str">
        <f aca="false">INDEX(lookup!$Y:$Y,MATCH($A907,lookup!$A:$A,0))</f>
        <v>0_published</v>
      </c>
      <c r="AP907" s="0" t="str">
        <f aca="false">INDEX(lookup!$Z:$Z,MATCH($A907,lookup!$A:$A,0))</f>
        <v>1_VHB high</v>
      </c>
      <c r="AQ907" s="0" t="str">
        <f aca="false">INDEX(lookup!$W:$W,MATCH($A907,lookup!$A:$A,0))</f>
        <v>1_fin/acc/econ</v>
      </c>
      <c r="AS907" s="0" t="s">
        <v>91</v>
      </c>
      <c r="AT907" s="0" t="s">
        <v>111</v>
      </c>
      <c r="AU907" s="0" t="s">
        <v>93</v>
      </c>
      <c r="AV907" s="0" t="s">
        <v>2569</v>
      </c>
      <c r="AW907" s="0" t="s">
        <v>1534</v>
      </c>
      <c r="BA907" s="0" t="n">
        <v>1628</v>
      </c>
      <c r="BB907" s="0" t="s">
        <v>96</v>
      </c>
      <c r="BC907" s="0" t="s">
        <v>122</v>
      </c>
      <c r="BD907" s="0" t="s">
        <v>3338</v>
      </c>
      <c r="BE907" s="0" t="s">
        <v>3339</v>
      </c>
      <c r="BF907" s="0" t="s">
        <v>3340</v>
      </c>
      <c r="BI907" s="0" t="s">
        <v>336</v>
      </c>
      <c r="BJ907" s="0" t="s">
        <v>3341</v>
      </c>
      <c r="BK907" s="0" t="s">
        <v>3328</v>
      </c>
      <c r="BL907" s="0" t="s">
        <v>3342</v>
      </c>
      <c r="BM907" s="0" t="s">
        <v>3330</v>
      </c>
      <c r="BN907" s="0" t="s">
        <v>3331</v>
      </c>
      <c r="BO907" s="0" t="s">
        <v>769</v>
      </c>
      <c r="BP907" s="0" t="s">
        <v>3323</v>
      </c>
      <c r="BQ907" s="0" t="s">
        <v>127</v>
      </c>
      <c r="BS907" s="0" t="s">
        <v>3332</v>
      </c>
      <c r="BT907" s="0" t="n">
        <v>0</v>
      </c>
      <c r="BU907" s="0" t="s">
        <v>3333</v>
      </c>
      <c r="BW907" s="0" t="n">
        <v>2006</v>
      </c>
      <c r="BX907" s="0" t="n">
        <v>2015</v>
      </c>
      <c r="BY907" s="0" t="s">
        <v>2087</v>
      </c>
      <c r="BZ907" s="0" t="n">
        <v>2010.5</v>
      </c>
      <c r="CA907" s="0" t="n">
        <v>0</v>
      </c>
      <c r="CB907" s="0" t="n">
        <v>0</v>
      </c>
      <c r="CC907" s="0" t="n">
        <v>0</v>
      </c>
      <c r="CD907" s="0" t="n">
        <v>-0.0916163579849121</v>
      </c>
      <c r="CE907" s="0" t="n">
        <v>1</v>
      </c>
    </row>
    <row r="908" customFormat="false" ht="15" hidden="false" customHeight="false" outlineLevel="0" collapsed="false">
      <c r="A908" s="0" t="s">
        <v>3323</v>
      </c>
      <c r="B908" s="0" t="n">
        <v>2213</v>
      </c>
      <c r="C908" s="0" t="n">
        <v>-0.0534889097777282</v>
      </c>
      <c r="D908" s="0" t="n">
        <v>1628</v>
      </c>
      <c r="E908" s="0" t="n">
        <f aca="false">IF(ISNUMBER($BA908),$BA908,IF(AND(ISNUMBER($D908),ISNUMBER($BW908),ISNUMBER($BX908)),$D908*($BX908-$BW908+1),""))</f>
        <v>1628</v>
      </c>
      <c r="H908" s="0" t="s">
        <v>118</v>
      </c>
      <c r="I908" s="0" t="s">
        <v>344</v>
      </c>
      <c r="J908" s="0" t="n">
        <f aca="false">IF($BW908&lt;&gt;"",$BW908,"")</f>
        <v>2006</v>
      </c>
      <c r="K908" s="0" t="n">
        <f aca="false">IF($BX908&lt;&gt;"",$BX908,"")</f>
        <v>2015</v>
      </c>
      <c r="L908" s="0" t="n">
        <f aca="false">IF(AND(ISNUMBER($BW908),ISNUMBER($BX908)),($BW908+$BX908)/2,"")</f>
        <v>2010.5</v>
      </c>
      <c r="M908" s="0" t="n">
        <f aca="false">IF($L908&lt;&gt;"",$L908,"")</f>
        <v>2010.5</v>
      </c>
      <c r="N908" s="0" t="n">
        <f aca="false">IF(AND(ISNUMBER($BW908),ISNUMBER($BX908)),MIN(1,MAX(0,($BX908-2016+1)/($BX908-$BW908+1))),"")</f>
        <v>0</v>
      </c>
      <c r="O908" s="0" t="n">
        <f aca="false">IF(AND(ISNUMBER($BW908),ISNUMBER($BX908)),MIN(1,MAX(0,($BX908-2017+1)/($BX908-$BW908+1))),"")</f>
        <v>0</v>
      </c>
      <c r="P908" s="0" t="n">
        <f aca="false">IF(AND(ISNUMBER($BW908),ISNUMBER($BX908)),MIN(1,MAX(0,($BX908-2018+1)/($BX908-$BW908+1))),"")</f>
        <v>0</v>
      </c>
      <c r="Q908" s="0" t="n">
        <f aca="false">IF(AND(ISNUMBER($BW908),ISNUMBER($BX908)),MIN(1,MAX(0,($BX908-2019+1)/($BX908-$BW908+1))),"")</f>
        <v>0</v>
      </c>
      <c r="R908" s="0" t="n">
        <f aca="false">IF(AND(ISNUMBER($BW908),ISNUMBER($BX908)),MIN(1,MAX(0,($BX908-2016+1)/($BX908-$BW908+1))),"")</f>
        <v>0</v>
      </c>
      <c r="S908" s="0" t="n">
        <f aca="false">IF($L908&lt;&gt;"",IF($L908&gt;=2015.5,1,0),"")</f>
        <v>0</v>
      </c>
      <c r="T908" s="0" t="n">
        <f aca="false">IF($L908&lt;&gt;"",IF($L908&gt;=2016,1,0),"")</f>
        <v>0</v>
      </c>
      <c r="U908" s="0" t="n">
        <f aca="false">IF(ISNUMBER($BX908),IF($BX908&gt;=2016,1,0),"")</f>
        <v>0</v>
      </c>
      <c r="V908" s="0" t="n">
        <f aca="false">IF(ISNUMBER($BW908),IF($BW908&gt;=2016,1,0),"")</f>
        <v>0</v>
      </c>
      <c r="W908" s="0" t="str">
        <f aca="false">IF(AND(ISNUMBER($BW908),ISNUMBER($BX908)),IF($BW908&gt;=2016,"post-only",IF($BX908&lt;2016,"pre-only","mixed")),"")</f>
        <v>pre-only</v>
      </c>
      <c r="X908" s="0" t="n">
        <f aca="false">IF(AND(ISNUMBER($BW908),ISNUMBER($BX908)),MIN(1,MAX(0,($BX908-2017+1)/($BX908-$BW908+1))),"")</f>
        <v>0</v>
      </c>
      <c r="Y908" s="0" t="n">
        <f aca="false">IF(AND(ISNUMBER($BW908),ISNUMBER($BX908)),MIN(1,MAX(0,($BX908-2018+1)/($BX908-$BW908+1))),"")</f>
        <v>0</v>
      </c>
      <c r="Z908" s="0" t="n">
        <f aca="false">IF(AND(ISNUMBER($BW908),ISNUMBER($BX908)),MIN(1,MAX(0,($BX908-2019+1)/($BX908-$BW908+1))),"")</f>
        <v>0</v>
      </c>
      <c r="AA908" s="0" t="n">
        <f aca="false">IF(ISNUMBER($BX908),IF($BX908&gt;=2017,1,0),"")</f>
        <v>0</v>
      </c>
      <c r="AB908" s="0" t="n">
        <f aca="false">IF(ISNUMBER($BX908),IF($BX908&gt;=2018,1,0),"")</f>
        <v>0</v>
      </c>
      <c r="AC908" s="0" t="n">
        <f aca="false">IF(ISNUMBER($BX908),IF($BX908&gt;=2019,1,0),"")</f>
        <v>0</v>
      </c>
      <c r="AD908" s="0" t="n">
        <f aca="false">IF($L908&lt;&gt;"",IF($L908&gt;2013,1,0),"")</f>
        <v>0</v>
      </c>
      <c r="AE908" s="0" t="n">
        <f aca="false">IF($L908&lt;&gt;"",1+IF($L908&gt;2011,1,0)+IF($L908&gt;2014,1,0),"")</f>
        <v>1</v>
      </c>
      <c r="AF908" s="0" t="s">
        <v>747</v>
      </c>
      <c r="AG908" s="0" t="s">
        <v>88</v>
      </c>
      <c r="AH908" s="0" t="s">
        <v>89</v>
      </c>
      <c r="AI908" s="0" t="s">
        <v>497</v>
      </c>
      <c r="AJ908" s="0" t="s">
        <v>334</v>
      </c>
      <c r="AK908" s="0" t="str">
        <f aca="false">IF(AND($CF908&lt;&gt;"",IFERROR(INDEX(subsample_country_map!$B:$B,MATCH($CF908,subsample_country_map!$A:$A,0)),"")&lt;&gt;""),INDEX(subsample_country_map!$B:$B,MATCH($CF908,subsample_country_map!$A:$A,0)),INDEX(lookup!$AA:$AA,MATCH($A908,lookup!$A:$A,0)))</f>
        <v>1_US</v>
      </c>
      <c r="AL908" s="0" t="str">
        <f aca="false">IF(AND($CF908&lt;&gt;"",IFERROR(INDEX(subsample_country_map!$C:$C,MATCH($CF908,subsample_country_map!$A:$A,0)),"")&lt;&gt;""),INDEX(subsample_country_map!$C:$C,MATCH($CF908,subsample_country_map!$A:$A,0)),INDEX(lookup!$AB:$AB,MATCH($A908,lookup!$A:$A,0)))</f>
        <v>1_developed</v>
      </c>
      <c r="AM908" s="0" t="str">
        <f aca="false">IF(AND($CF908&lt;&gt;"",IFERROR(INDEX(subsample_country_map!$D:$D,MATCH($CF908,subsample_country_map!$A:$A,0)),"")&lt;&gt;""),INDEX(subsample_country_map!$D:$D,MATCH($CF908,subsample_country_map!$A:$A,0)),INDEX(lookup!$AC:$AC,MATCH($A908,lookup!$A:$A,0)))</f>
        <v>1_western</v>
      </c>
      <c r="AN908" s="0" t="str">
        <f aca="false">IF(AND($CF908&lt;&gt;"",IFERROR(INDEX(subsample_country_map!$E:$E,MATCH($CF908,subsample_country_map!$A:$A,0)),"")&lt;&gt;""),INDEX(subsample_country_map!$E:$E,MATCH($CF908,subsample_country_map!$A:$A,0)),INDEX(lookup!$AD:$AD,MATCH($A908,lookup!$A:$A,0)))</f>
        <v>1_common law</v>
      </c>
      <c r="AO908" s="0" t="str">
        <f aca="false">INDEX(lookup!$Y:$Y,MATCH($A908,lookup!$A:$A,0))</f>
        <v>0_published</v>
      </c>
      <c r="AP908" s="0" t="str">
        <f aca="false">INDEX(lookup!$Z:$Z,MATCH($A908,lookup!$A:$A,0))</f>
        <v>1_VHB high</v>
      </c>
      <c r="AQ908" s="0" t="str">
        <f aca="false">INDEX(lookup!$W:$W,MATCH($A908,lookup!$A:$A,0))</f>
        <v>1_fin/acc/econ</v>
      </c>
      <c r="AS908" s="0" t="s">
        <v>91</v>
      </c>
      <c r="AT908" s="0" t="s">
        <v>397</v>
      </c>
      <c r="AU908" s="0" t="s">
        <v>93</v>
      </c>
      <c r="AV908" s="0" t="s">
        <v>3343</v>
      </c>
      <c r="AW908" s="0" t="s">
        <v>3344</v>
      </c>
      <c r="BA908" s="0" t="n">
        <v>1628</v>
      </c>
      <c r="BB908" s="0" t="s">
        <v>96</v>
      </c>
      <c r="BC908" s="0" t="s">
        <v>122</v>
      </c>
      <c r="BD908" s="0" t="s">
        <v>3338</v>
      </c>
      <c r="BE908" s="0" t="s">
        <v>3339</v>
      </c>
      <c r="BF908" s="0" t="s">
        <v>3340</v>
      </c>
      <c r="BI908" s="0" t="s">
        <v>336</v>
      </c>
      <c r="BJ908" s="0" t="s">
        <v>3341</v>
      </c>
      <c r="BK908" s="0" t="s">
        <v>3328</v>
      </c>
      <c r="BL908" s="0" t="s">
        <v>3345</v>
      </c>
      <c r="BM908" s="0" t="s">
        <v>3337</v>
      </c>
      <c r="BN908" s="0" t="s">
        <v>3331</v>
      </c>
      <c r="BO908" s="0" t="s">
        <v>769</v>
      </c>
      <c r="BP908" s="0" t="s">
        <v>3323</v>
      </c>
      <c r="BQ908" s="0" t="s">
        <v>2105</v>
      </c>
      <c r="BS908" s="0" t="s">
        <v>3332</v>
      </c>
      <c r="BT908" s="0" t="n">
        <v>0</v>
      </c>
      <c r="BU908" s="0" t="s">
        <v>3333</v>
      </c>
      <c r="BW908" s="0" t="n">
        <v>2006</v>
      </c>
      <c r="BX908" s="0" t="n">
        <v>2015</v>
      </c>
      <c r="BY908" s="0" t="s">
        <v>2087</v>
      </c>
      <c r="BZ908" s="0" t="n">
        <v>2010.5</v>
      </c>
      <c r="CA908" s="0" t="n">
        <v>0</v>
      </c>
      <c r="CB908" s="0" t="n">
        <v>0</v>
      </c>
      <c r="CC908" s="0" t="n">
        <v>0</v>
      </c>
      <c r="CD908" s="0" t="n">
        <v>-0.0535400092476729</v>
      </c>
      <c r="CE908" s="0" t="n">
        <v>1</v>
      </c>
    </row>
    <row r="909" customFormat="false" ht="15" hidden="false" customHeight="false" outlineLevel="0" collapsed="false">
      <c r="A909" s="0" t="s">
        <v>3323</v>
      </c>
      <c r="B909" s="0" t="n">
        <v>2214</v>
      </c>
      <c r="C909" s="0" t="n">
        <v>-0.211440486692044</v>
      </c>
      <c r="D909" s="0" t="n">
        <v>1018</v>
      </c>
      <c r="E909" s="0" t="n">
        <f aca="false">IF(ISNUMBER($BA909),$BA909,IF(AND(ISNUMBER($D909),ISNUMBER($BW909),ISNUMBER($BX909)),$D909*($BX909-$BW909+1),""))</f>
        <v>1018</v>
      </c>
      <c r="H909" s="0" t="s">
        <v>118</v>
      </c>
      <c r="I909" s="0" t="s">
        <v>344</v>
      </c>
      <c r="J909" s="0" t="n">
        <f aca="false">IF($BW909&lt;&gt;"",$BW909,"")</f>
        <v>2006</v>
      </c>
      <c r="K909" s="0" t="n">
        <f aca="false">IF($BX909&lt;&gt;"",$BX909,"")</f>
        <v>2015</v>
      </c>
      <c r="L909" s="0" t="n">
        <f aca="false">IF(AND(ISNUMBER($BW909),ISNUMBER($BX909)),($BW909+$BX909)/2,"")</f>
        <v>2010.5</v>
      </c>
      <c r="M909" s="0" t="n">
        <f aca="false">IF($L909&lt;&gt;"",$L909,"")</f>
        <v>2010.5</v>
      </c>
      <c r="N909" s="0" t="n">
        <f aca="false">IF(AND(ISNUMBER($BW909),ISNUMBER($BX909)),MIN(1,MAX(0,($BX909-2016+1)/($BX909-$BW909+1))),"")</f>
        <v>0</v>
      </c>
      <c r="O909" s="0" t="n">
        <f aca="false">IF(AND(ISNUMBER($BW909),ISNUMBER($BX909)),MIN(1,MAX(0,($BX909-2017+1)/($BX909-$BW909+1))),"")</f>
        <v>0</v>
      </c>
      <c r="P909" s="0" t="n">
        <f aca="false">IF(AND(ISNUMBER($BW909),ISNUMBER($BX909)),MIN(1,MAX(0,($BX909-2018+1)/($BX909-$BW909+1))),"")</f>
        <v>0</v>
      </c>
      <c r="Q909" s="0" t="n">
        <f aca="false">IF(AND(ISNUMBER($BW909),ISNUMBER($BX909)),MIN(1,MAX(0,($BX909-2019+1)/($BX909-$BW909+1))),"")</f>
        <v>0</v>
      </c>
      <c r="R909" s="0" t="n">
        <f aca="false">IF(AND(ISNUMBER($BW909),ISNUMBER($BX909)),MIN(1,MAX(0,($BX909-2016+1)/($BX909-$BW909+1))),"")</f>
        <v>0</v>
      </c>
      <c r="S909" s="0" t="n">
        <f aca="false">IF($L909&lt;&gt;"",IF($L909&gt;=2015.5,1,0),"")</f>
        <v>0</v>
      </c>
      <c r="T909" s="0" t="n">
        <f aca="false">IF($L909&lt;&gt;"",IF($L909&gt;=2016,1,0),"")</f>
        <v>0</v>
      </c>
      <c r="U909" s="0" t="n">
        <f aca="false">IF(ISNUMBER($BX909),IF($BX909&gt;=2016,1,0),"")</f>
        <v>0</v>
      </c>
      <c r="V909" s="0" t="n">
        <f aca="false">IF(ISNUMBER($BW909),IF($BW909&gt;=2016,1,0),"")</f>
        <v>0</v>
      </c>
      <c r="W909" s="0" t="str">
        <f aca="false">IF(AND(ISNUMBER($BW909),ISNUMBER($BX909)),IF($BW909&gt;=2016,"post-only",IF($BX909&lt;2016,"pre-only","mixed")),"")</f>
        <v>pre-only</v>
      </c>
      <c r="X909" s="0" t="n">
        <f aca="false">IF(AND(ISNUMBER($BW909),ISNUMBER($BX909)),MIN(1,MAX(0,($BX909-2017+1)/($BX909-$BW909+1))),"")</f>
        <v>0</v>
      </c>
      <c r="Y909" s="0" t="n">
        <f aca="false">IF(AND(ISNUMBER($BW909),ISNUMBER($BX909)),MIN(1,MAX(0,($BX909-2018+1)/($BX909-$BW909+1))),"")</f>
        <v>0</v>
      </c>
      <c r="Z909" s="0" t="n">
        <f aca="false">IF(AND(ISNUMBER($BW909),ISNUMBER($BX909)),MIN(1,MAX(0,($BX909-2019+1)/($BX909-$BW909+1))),"")</f>
        <v>0</v>
      </c>
      <c r="AA909" s="0" t="n">
        <f aca="false">IF(ISNUMBER($BX909),IF($BX909&gt;=2017,1,0),"")</f>
        <v>0</v>
      </c>
      <c r="AB909" s="0" t="n">
        <f aca="false">IF(ISNUMBER($BX909),IF($BX909&gt;=2018,1,0),"")</f>
        <v>0</v>
      </c>
      <c r="AC909" s="0" t="n">
        <f aca="false">IF(ISNUMBER($BX909),IF($BX909&gt;=2019,1,0),"")</f>
        <v>0</v>
      </c>
      <c r="AD909" s="0" t="n">
        <f aca="false">IF($L909&lt;&gt;"",IF($L909&gt;2013,1,0),"")</f>
        <v>0</v>
      </c>
      <c r="AE909" s="0" t="n">
        <f aca="false">IF($L909&lt;&gt;"",1+IF($L909&gt;2011,1,0)+IF($L909&gt;2014,1,0),"")</f>
        <v>1</v>
      </c>
      <c r="AF909" s="0" t="s">
        <v>747</v>
      </c>
      <c r="AG909" s="0" t="s">
        <v>88</v>
      </c>
      <c r="AH909" s="0" t="s">
        <v>89</v>
      </c>
      <c r="AI909" s="0" t="s">
        <v>497</v>
      </c>
      <c r="AJ909" s="0" t="s">
        <v>334</v>
      </c>
      <c r="AK909" s="0" t="str">
        <f aca="false">IF(AND($CF909&lt;&gt;"",IFERROR(INDEX(subsample_country_map!$B:$B,MATCH($CF909,subsample_country_map!$A:$A,0)),"")&lt;&gt;""),INDEX(subsample_country_map!$B:$B,MATCH($CF909,subsample_country_map!$A:$A,0)),INDEX(lookup!$AA:$AA,MATCH($A909,lookup!$A:$A,0)))</f>
        <v>1_US</v>
      </c>
      <c r="AL909" s="0" t="str">
        <f aca="false">IF(AND($CF909&lt;&gt;"",IFERROR(INDEX(subsample_country_map!$C:$C,MATCH($CF909,subsample_country_map!$A:$A,0)),"")&lt;&gt;""),INDEX(subsample_country_map!$C:$C,MATCH($CF909,subsample_country_map!$A:$A,0)),INDEX(lookup!$AB:$AB,MATCH($A909,lookup!$A:$A,0)))</f>
        <v>1_developed</v>
      </c>
      <c r="AM909" s="0" t="str">
        <f aca="false">IF(AND($CF909&lt;&gt;"",IFERROR(INDEX(subsample_country_map!$D:$D,MATCH($CF909,subsample_country_map!$A:$A,0)),"")&lt;&gt;""),INDEX(subsample_country_map!$D:$D,MATCH($CF909,subsample_country_map!$A:$A,0)),INDEX(lookup!$AC:$AC,MATCH($A909,lookup!$A:$A,0)))</f>
        <v>1_western</v>
      </c>
      <c r="AN909" s="0" t="str">
        <f aca="false">IF(AND($CF909&lt;&gt;"",IFERROR(INDEX(subsample_country_map!$E:$E,MATCH($CF909,subsample_country_map!$A:$A,0)),"")&lt;&gt;""),INDEX(subsample_country_map!$E:$E,MATCH($CF909,subsample_country_map!$A:$A,0)),INDEX(lookup!$AD:$AD,MATCH($A909,lookup!$A:$A,0)))</f>
        <v>1_common law</v>
      </c>
      <c r="AO909" s="0" t="str">
        <f aca="false">INDEX(lookup!$Y:$Y,MATCH($A909,lookup!$A:$A,0))</f>
        <v>0_published</v>
      </c>
      <c r="AP909" s="0" t="str">
        <f aca="false">INDEX(lookup!$Z:$Z,MATCH($A909,lookup!$A:$A,0))</f>
        <v>1_VHB high</v>
      </c>
      <c r="AQ909" s="0" t="str">
        <f aca="false">INDEX(lookup!$W:$W,MATCH($A909,lookup!$A:$A,0))</f>
        <v>1_fin/acc/econ</v>
      </c>
      <c r="AS909" s="0" t="s">
        <v>91</v>
      </c>
      <c r="AT909" s="0" t="s">
        <v>111</v>
      </c>
      <c r="AU909" s="0" t="s">
        <v>93</v>
      </c>
      <c r="AV909" s="0" t="s">
        <v>2690</v>
      </c>
      <c r="AW909" s="0" t="s">
        <v>3346</v>
      </c>
      <c r="BA909" s="0" t="n">
        <v>1018</v>
      </c>
      <c r="BB909" s="0" t="s">
        <v>96</v>
      </c>
      <c r="BC909" s="0" t="s">
        <v>3347</v>
      </c>
      <c r="BD909" s="0" t="s">
        <v>3338</v>
      </c>
      <c r="BE909" s="0" t="s">
        <v>3339</v>
      </c>
      <c r="BF909" s="0" t="s">
        <v>3340</v>
      </c>
      <c r="BI909" s="0" t="s">
        <v>336</v>
      </c>
      <c r="BJ909" s="0" t="s">
        <v>3348</v>
      </c>
      <c r="BK909" s="0" t="s">
        <v>3328</v>
      </c>
      <c r="BL909" s="0" t="s">
        <v>3349</v>
      </c>
      <c r="BM909" s="0" t="s">
        <v>3330</v>
      </c>
      <c r="BN909" s="0" t="s">
        <v>3331</v>
      </c>
      <c r="BO909" s="0" t="s">
        <v>769</v>
      </c>
      <c r="BP909" s="0" t="s">
        <v>3323</v>
      </c>
      <c r="BQ909" s="0" t="s">
        <v>127</v>
      </c>
      <c r="BS909" s="0" t="s">
        <v>3332</v>
      </c>
      <c r="BT909" s="0" t="n">
        <v>0</v>
      </c>
      <c r="BU909" s="0" t="s">
        <v>3333</v>
      </c>
      <c r="BW909" s="0" t="n">
        <v>2006</v>
      </c>
      <c r="BX909" s="0" t="n">
        <v>2015</v>
      </c>
      <c r="BY909" s="0" t="s">
        <v>2087</v>
      </c>
      <c r="BZ909" s="0" t="n">
        <v>2010.5</v>
      </c>
      <c r="CA909" s="0" t="n">
        <v>0</v>
      </c>
      <c r="CB909" s="0" t="n">
        <v>0</v>
      </c>
      <c r="CC909" s="0" t="n">
        <v>0</v>
      </c>
      <c r="CD909" s="0" t="n">
        <v>-0.214678767614465</v>
      </c>
      <c r="CE909" s="0" t="n">
        <v>1</v>
      </c>
    </row>
    <row r="910" customFormat="false" ht="15" hidden="false" customHeight="false" outlineLevel="0" collapsed="false">
      <c r="A910" s="0" t="s">
        <v>3323</v>
      </c>
      <c r="B910" s="0" t="n">
        <v>2215</v>
      </c>
      <c r="C910" s="0" t="n">
        <v>-0.0354720261301051</v>
      </c>
      <c r="D910" s="0" t="n">
        <v>1628</v>
      </c>
      <c r="E910" s="0" t="n">
        <f aca="false">IF(ISNUMBER($BA910),$BA910,IF(AND(ISNUMBER($D910),ISNUMBER($BW910),ISNUMBER($BX910)),$D910*($BX910-$BW910+1),""))</f>
        <v>1628</v>
      </c>
      <c r="H910" s="0" t="s">
        <v>118</v>
      </c>
      <c r="I910" s="0" t="s">
        <v>344</v>
      </c>
      <c r="J910" s="0" t="n">
        <f aca="false">IF($BW910&lt;&gt;"",$BW910,"")</f>
        <v>2006</v>
      </c>
      <c r="K910" s="0" t="n">
        <f aca="false">IF($BX910&lt;&gt;"",$BX910,"")</f>
        <v>2015</v>
      </c>
      <c r="L910" s="0" t="n">
        <f aca="false">IF(AND(ISNUMBER($BW910),ISNUMBER($BX910)),($BW910+$BX910)/2,"")</f>
        <v>2010.5</v>
      </c>
      <c r="M910" s="0" t="n">
        <f aca="false">IF($L910&lt;&gt;"",$L910,"")</f>
        <v>2010.5</v>
      </c>
      <c r="N910" s="0" t="n">
        <f aca="false">IF(AND(ISNUMBER($BW910),ISNUMBER($BX910)),MIN(1,MAX(0,($BX910-2016+1)/($BX910-$BW910+1))),"")</f>
        <v>0</v>
      </c>
      <c r="O910" s="0" t="n">
        <f aca="false">IF(AND(ISNUMBER($BW910),ISNUMBER($BX910)),MIN(1,MAX(0,($BX910-2017+1)/($BX910-$BW910+1))),"")</f>
        <v>0</v>
      </c>
      <c r="P910" s="0" t="n">
        <f aca="false">IF(AND(ISNUMBER($BW910),ISNUMBER($BX910)),MIN(1,MAX(0,($BX910-2018+1)/($BX910-$BW910+1))),"")</f>
        <v>0</v>
      </c>
      <c r="Q910" s="0" t="n">
        <f aca="false">IF(AND(ISNUMBER($BW910),ISNUMBER($BX910)),MIN(1,MAX(0,($BX910-2019+1)/($BX910-$BW910+1))),"")</f>
        <v>0</v>
      </c>
      <c r="R910" s="0" t="n">
        <f aca="false">IF(AND(ISNUMBER($BW910),ISNUMBER($BX910)),MIN(1,MAX(0,($BX910-2016+1)/($BX910-$BW910+1))),"")</f>
        <v>0</v>
      </c>
      <c r="S910" s="0" t="n">
        <f aca="false">IF($L910&lt;&gt;"",IF($L910&gt;=2015.5,1,0),"")</f>
        <v>0</v>
      </c>
      <c r="T910" s="0" t="n">
        <f aca="false">IF($L910&lt;&gt;"",IF($L910&gt;=2016,1,0),"")</f>
        <v>0</v>
      </c>
      <c r="U910" s="0" t="n">
        <f aca="false">IF(ISNUMBER($BX910),IF($BX910&gt;=2016,1,0),"")</f>
        <v>0</v>
      </c>
      <c r="V910" s="0" t="n">
        <f aca="false">IF(ISNUMBER($BW910),IF($BW910&gt;=2016,1,0),"")</f>
        <v>0</v>
      </c>
      <c r="W910" s="0" t="str">
        <f aca="false">IF(AND(ISNUMBER($BW910),ISNUMBER($BX910)),IF($BW910&gt;=2016,"post-only",IF($BX910&lt;2016,"pre-only","mixed")),"")</f>
        <v>pre-only</v>
      </c>
      <c r="X910" s="0" t="n">
        <f aca="false">IF(AND(ISNUMBER($BW910),ISNUMBER($BX910)),MIN(1,MAX(0,($BX910-2017+1)/($BX910-$BW910+1))),"")</f>
        <v>0</v>
      </c>
      <c r="Y910" s="0" t="n">
        <f aca="false">IF(AND(ISNUMBER($BW910),ISNUMBER($BX910)),MIN(1,MAX(0,($BX910-2018+1)/($BX910-$BW910+1))),"")</f>
        <v>0</v>
      </c>
      <c r="Z910" s="0" t="n">
        <f aca="false">IF(AND(ISNUMBER($BW910),ISNUMBER($BX910)),MIN(1,MAX(0,($BX910-2019+1)/($BX910-$BW910+1))),"")</f>
        <v>0</v>
      </c>
      <c r="AA910" s="0" t="n">
        <f aca="false">IF(ISNUMBER($BX910),IF($BX910&gt;=2017,1,0),"")</f>
        <v>0</v>
      </c>
      <c r="AB910" s="0" t="n">
        <f aca="false">IF(ISNUMBER($BX910),IF($BX910&gt;=2018,1,0),"")</f>
        <v>0</v>
      </c>
      <c r="AC910" s="0" t="n">
        <f aca="false">IF(ISNUMBER($BX910),IF($BX910&gt;=2019,1,0),"")</f>
        <v>0</v>
      </c>
      <c r="AD910" s="0" t="n">
        <f aca="false">IF($L910&lt;&gt;"",IF($L910&gt;2013,1,0),"")</f>
        <v>0</v>
      </c>
      <c r="AE910" s="0" t="n">
        <f aca="false">IF($L910&lt;&gt;"",1+IF($L910&gt;2011,1,0)+IF($L910&gt;2014,1,0),"")</f>
        <v>1</v>
      </c>
      <c r="AF910" s="0" t="s">
        <v>747</v>
      </c>
      <c r="AG910" s="0" t="s">
        <v>88</v>
      </c>
      <c r="AH910" s="0" t="s">
        <v>89</v>
      </c>
      <c r="AI910" s="0" t="s">
        <v>497</v>
      </c>
      <c r="AJ910" s="0" t="s">
        <v>334</v>
      </c>
      <c r="AK910" s="0" t="str">
        <f aca="false">IF(AND($CF910&lt;&gt;"",IFERROR(INDEX(subsample_country_map!$B:$B,MATCH($CF910,subsample_country_map!$A:$A,0)),"")&lt;&gt;""),INDEX(subsample_country_map!$B:$B,MATCH($CF910,subsample_country_map!$A:$A,0)),INDEX(lookup!$AA:$AA,MATCH($A910,lookup!$A:$A,0)))</f>
        <v>1_US</v>
      </c>
      <c r="AL910" s="0" t="str">
        <f aca="false">IF(AND($CF910&lt;&gt;"",IFERROR(INDEX(subsample_country_map!$C:$C,MATCH($CF910,subsample_country_map!$A:$A,0)),"")&lt;&gt;""),INDEX(subsample_country_map!$C:$C,MATCH($CF910,subsample_country_map!$A:$A,0)),INDEX(lookup!$AB:$AB,MATCH($A910,lookup!$A:$A,0)))</f>
        <v>1_developed</v>
      </c>
      <c r="AM910" s="0" t="str">
        <f aca="false">IF(AND($CF910&lt;&gt;"",IFERROR(INDEX(subsample_country_map!$D:$D,MATCH($CF910,subsample_country_map!$A:$A,0)),"")&lt;&gt;""),INDEX(subsample_country_map!$D:$D,MATCH($CF910,subsample_country_map!$A:$A,0)),INDEX(lookup!$AC:$AC,MATCH($A910,lookup!$A:$A,0)))</f>
        <v>1_western</v>
      </c>
      <c r="AN910" s="0" t="str">
        <f aca="false">IF(AND($CF910&lt;&gt;"",IFERROR(INDEX(subsample_country_map!$E:$E,MATCH($CF910,subsample_country_map!$A:$A,0)),"")&lt;&gt;""),INDEX(subsample_country_map!$E:$E,MATCH($CF910,subsample_country_map!$A:$A,0)),INDEX(lookup!$AD:$AD,MATCH($A910,lookup!$A:$A,0)))</f>
        <v>1_common law</v>
      </c>
      <c r="AO910" s="0" t="str">
        <f aca="false">INDEX(lookup!$Y:$Y,MATCH($A910,lookup!$A:$A,0))</f>
        <v>0_published</v>
      </c>
      <c r="AP910" s="0" t="str">
        <f aca="false">INDEX(lookup!$Z:$Z,MATCH($A910,lookup!$A:$A,0))</f>
        <v>1_VHB high</v>
      </c>
      <c r="AQ910" s="0" t="str">
        <f aca="false">INDEX(lookup!$W:$W,MATCH($A910,lookup!$A:$A,0))</f>
        <v>1_fin/acc/econ</v>
      </c>
      <c r="AS910" s="0" t="s">
        <v>91</v>
      </c>
      <c r="AT910" s="0" t="s">
        <v>111</v>
      </c>
      <c r="AU910" s="0" t="s">
        <v>93</v>
      </c>
      <c r="AV910" s="0" t="s">
        <v>3222</v>
      </c>
      <c r="AW910" s="0" t="s">
        <v>1704</v>
      </c>
      <c r="BA910" s="0" t="n">
        <v>1628</v>
      </c>
      <c r="BB910" s="0" t="s">
        <v>96</v>
      </c>
      <c r="BC910" s="0" t="s">
        <v>122</v>
      </c>
      <c r="BD910" s="0" t="s">
        <v>3338</v>
      </c>
      <c r="BE910" s="0" t="s">
        <v>3339</v>
      </c>
      <c r="BF910" s="0" t="s">
        <v>3340</v>
      </c>
      <c r="BI910" s="0" t="s">
        <v>99</v>
      </c>
      <c r="BJ910" s="0" t="s">
        <v>3350</v>
      </c>
      <c r="BK910" s="0" t="s">
        <v>1453</v>
      </c>
      <c r="BL910" s="0" t="s">
        <v>3351</v>
      </c>
      <c r="BM910" s="0" t="s">
        <v>3352</v>
      </c>
      <c r="BN910" s="0" t="s">
        <v>3331</v>
      </c>
      <c r="BO910" s="0" t="s">
        <v>769</v>
      </c>
      <c r="BP910" s="0" t="s">
        <v>3323</v>
      </c>
      <c r="BQ910" s="0" t="s">
        <v>2105</v>
      </c>
      <c r="BS910" s="0" t="s">
        <v>3332</v>
      </c>
      <c r="BT910" s="0" t="n">
        <v>0</v>
      </c>
      <c r="BU910" s="0" t="s">
        <v>3333</v>
      </c>
      <c r="BW910" s="0" t="n">
        <v>2006</v>
      </c>
      <c r="BX910" s="0" t="n">
        <v>2015</v>
      </c>
      <c r="BY910" s="0" t="s">
        <v>2087</v>
      </c>
      <c r="BZ910" s="0" t="n">
        <v>2010.5</v>
      </c>
      <c r="CA910" s="0" t="n">
        <v>0</v>
      </c>
      <c r="CB910" s="0" t="n">
        <v>0</v>
      </c>
      <c r="CC910" s="0" t="n">
        <v>0</v>
      </c>
      <c r="CD910" s="0" t="n">
        <v>-0.035486915104321</v>
      </c>
      <c r="CE910" s="0" t="n">
        <v>1</v>
      </c>
    </row>
    <row r="911" customFormat="false" ht="15" hidden="false" customHeight="false" outlineLevel="0" collapsed="false">
      <c r="A911" s="0" t="s">
        <v>3323</v>
      </c>
      <c r="B911" s="0" t="n">
        <v>2216</v>
      </c>
      <c r="C911" s="0" t="n">
        <v>-0.0931194105988358</v>
      </c>
      <c r="D911" s="0" t="n">
        <v>1628</v>
      </c>
      <c r="E911" s="0" t="n">
        <f aca="false">IF(ISNUMBER($BA911),$BA911,IF(AND(ISNUMBER($D911),ISNUMBER($BW911),ISNUMBER($BX911)),$D911*($BX911-$BW911+1),""))</f>
        <v>1628</v>
      </c>
      <c r="H911" s="0" t="s">
        <v>118</v>
      </c>
      <c r="I911" s="0" t="s">
        <v>344</v>
      </c>
      <c r="J911" s="0" t="n">
        <f aca="false">IF($BW911&lt;&gt;"",$BW911,"")</f>
        <v>2006</v>
      </c>
      <c r="K911" s="0" t="n">
        <f aca="false">IF($BX911&lt;&gt;"",$BX911,"")</f>
        <v>2015</v>
      </c>
      <c r="L911" s="0" t="n">
        <f aca="false">IF(AND(ISNUMBER($BW911),ISNUMBER($BX911)),($BW911+$BX911)/2,"")</f>
        <v>2010.5</v>
      </c>
      <c r="M911" s="0" t="n">
        <f aca="false">IF($L911&lt;&gt;"",$L911,"")</f>
        <v>2010.5</v>
      </c>
      <c r="N911" s="0" t="n">
        <f aca="false">IF(AND(ISNUMBER($BW911),ISNUMBER($BX911)),MIN(1,MAX(0,($BX911-2016+1)/($BX911-$BW911+1))),"")</f>
        <v>0</v>
      </c>
      <c r="O911" s="0" t="n">
        <f aca="false">IF(AND(ISNUMBER($BW911),ISNUMBER($BX911)),MIN(1,MAX(0,($BX911-2017+1)/($BX911-$BW911+1))),"")</f>
        <v>0</v>
      </c>
      <c r="P911" s="0" t="n">
        <f aca="false">IF(AND(ISNUMBER($BW911),ISNUMBER($BX911)),MIN(1,MAX(0,($BX911-2018+1)/($BX911-$BW911+1))),"")</f>
        <v>0</v>
      </c>
      <c r="Q911" s="0" t="n">
        <f aca="false">IF(AND(ISNUMBER($BW911),ISNUMBER($BX911)),MIN(1,MAX(0,($BX911-2019+1)/($BX911-$BW911+1))),"")</f>
        <v>0</v>
      </c>
      <c r="R911" s="0" t="n">
        <f aca="false">IF(AND(ISNUMBER($BW911),ISNUMBER($BX911)),MIN(1,MAX(0,($BX911-2016+1)/($BX911-$BW911+1))),"")</f>
        <v>0</v>
      </c>
      <c r="S911" s="0" t="n">
        <f aca="false">IF($L911&lt;&gt;"",IF($L911&gt;=2015.5,1,0),"")</f>
        <v>0</v>
      </c>
      <c r="T911" s="0" t="n">
        <f aca="false">IF($L911&lt;&gt;"",IF($L911&gt;=2016,1,0),"")</f>
        <v>0</v>
      </c>
      <c r="U911" s="0" t="n">
        <f aca="false">IF(ISNUMBER($BX911),IF($BX911&gt;=2016,1,0),"")</f>
        <v>0</v>
      </c>
      <c r="V911" s="0" t="n">
        <f aca="false">IF(ISNUMBER($BW911),IF($BW911&gt;=2016,1,0),"")</f>
        <v>0</v>
      </c>
      <c r="W911" s="0" t="str">
        <f aca="false">IF(AND(ISNUMBER($BW911),ISNUMBER($BX911)),IF($BW911&gt;=2016,"post-only",IF($BX911&lt;2016,"pre-only","mixed")),"")</f>
        <v>pre-only</v>
      </c>
      <c r="X911" s="0" t="n">
        <f aca="false">IF(AND(ISNUMBER($BW911),ISNUMBER($BX911)),MIN(1,MAX(0,($BX911-2017+1)/($BX911-$BW911+1))),"")</f>
        <v>0</v>
      </c>
      <c r="Y911" s="0" t="n">
        <f aca="false">IF(AND(ISNUMBER($BW911),ISNUMBER($BX911)),MIN(1,MAX(0,($BX911-2018+1)/($BX911-$BW911+1))),"")</f>
        <v>0</v>
      </c>
      <c r="Z911" s="0" t="n">
        <f aca="false">IF(AND(ISNUMBER($BW911),ISNUMBER($BX911)),MIN(1,MAX(0,($BX911-2019+1)/($BX911-$BW911+1))),"")</f>
        <v>0</v>
      </c>
      <c r="AA911" s="0" t="n">
        <f aca="false">IF(ISNUMBER($BX911),IF($BX911&gt;=2017,1,0),"")</f>
        <v>0</v>
      </c>
      <c r="AB911" s="0" t="n">
        <f aca="false">IF(ISNUMBER($BX911),IF($BX911&gt;=2018,1,0),"")</f>
        <v>0</v>
      </c>
      <c r="AC911" s="0" t="n">
        <f aca="false">IF(ISNUMBER($BX911),IF($BX911&gt;=2019,1,0),"")</f>
        <v>0</v>
      </c>
      <c r="AD911" s="0" t="n">
        <f aca="false">IF($L911&lt;&gt;"",IF($L911&gt;2013,1,0),"")</f>
        <v>0</v>
      </c>
      <c r="AE911" s="0" t="n">
        <f aca="false">IF($L911&lt;&gt;"",1+IF($L911&gt;2011,1,0)+IF($L911&gt;2014,1,0),"")</f>
        <v>1</v>
      </c>
      <c r="AF911" s="0" t="s">
        <v>747</v>
      </c>
      <c r="AG911" s="0" t="s">
        <v>88</v>
      </c>
      <c r="AH911" s="0" t="s">
        <v>89</v>
      </c>
      <c r="AI911" s="0" t="s">
        <v>497</v>
      </c>
      <c r="AJ911" s="0" t="s">
        <v>334</v>
      </c>
      <c r="AK911" s="0" t="str">
        <f aca="false">IF(AND($CF911&lt;&gt;"",IFERROR(INDEX(subsample_country_map!$B:$B,MATCH($CF911,subsample_country_map!$A:$A,0)),"")&lt;&gt;""),INDEX(subsample_country_map!$B:$B,MATCH($CF911,subsample_country_map!$A:$A,0)),INDEX(lookup!$AA:$AA,MATCH($A911,lookup!$A:$A,0)))</f>
        <v>1_US</v>
      </c>
      <c r="AL911" s="0" t="str">
        <f aca="false">IF(AND($CF911&lt;&gt;"",IFERROR(INDEX(subsample_country_map!$C:$C,MATCH($CF911,subsample_country_map!$A:$A,0)),"")&lt;&gt;""),INDEX(subsample_country_map!$C:$C,MATCH($CF911,subsample_country_map!$A:$A,0)),INDEX(lookup!$AB:$AB,MATCH($A911,lookup!$A:$A,0)))</f>
        <v>1_developed</v>
      </c>
      <c r="AM911" s="0" t="str">
        <f aca="false">IF(AND($CF911&lt;&gt;"",IFERROR(INDEX(subsample_country_map!$D:$D,MATCH($CF911,subsample_country_map!$A:$A,0)),"")&lt;&gt;""),INDEX(subsample_country_map!$D:$D,MATCH($CF911,subsample_country_map!$A:$A,0)),INDEX(lookup!$AC:$AC,MATCH($A911,lookup!$A:$A,0)))</f>
        <v>1_western</v>
      </c>
      <c r="AN911" s="0" t="str">
        <f aca="false">IF(AND($CF911&lt;&gt;"",IFERROR(INDEX(subsample_country_map!$E:$E,MATCH($CF911,subsample_country_map!$A:$A,0)),"")&lt;&gt;""),INDEX(subsample_country_map!$E:$E,MATCH($CF911,subsample_country_map!$A:$A,0)),INDEX(lookup!$AD:$AD,MATCH($A911,lookup!$A:$A,0)))</f>
        <v>1_common law</v>
      </c>
      <c r="AO911" s="0" t="str">
        <f aca="false">INDEX(lookup!$Y:$Y,MATCH($A911,lookup!$A:$A,0))</f>
        <v>0_published</v>
      </c>
      <c r="AP911" s="0" t="str">
        <f aca="false">INDEX(lookup!$Z:$Z,MATCH($A911,lookup!$A:$A,0))</f>
        <v>1_VHB high</v>
      </c>
      <c r="AQ911" s="0" t="str">
        <f aca="false">INDEX(lookup!$W:$W,MATCH($A911,lookup!$A:$A,0))</f>
        <v>1_fin/acc/econ</v>
      </c>
      <c r="AS911" s="0" t="s">
        <v>91</v>
      </c>
      <c r="AT911" s="0" t="s">
        <v>397</v>
      </c>
      <c r="AU911" s="0" t="s">
        <v>93</v>
      </c>
      <c r="AV911" s="0" t="s">
        <v>3353</v>
      </c>
      <c r="AW911" s="0" t="s">
        <v>3354</v>
      </c>
      <c r="BA911" s="0" t="n">
        <v>1628</v>
      </c>
      <c r="BB911" s="0" t="s">
        <v>96</v>
      </c>
      <c r="BC911" s="0" t="s">
        <v>122</v>
      </c>
      <c r="BD911" s="0" t="s">
        <v>3338</v>
      </c>
      <c r="BE911" s="0" t="s">
        <v>3339</v>
      </c>
      <c r="BF911" s="0" t="s">
        <v>3340</v>
      </c>
      <c r="BI911" s="0" t="s">
        <v>99</v>
      </c>
      <c r="BJ911" s="0" t="s">
        <v>3350</v>
      </c>
      <c r="BK911" s="0" t="s">
        <v>1453</v>
      </c>
      <c r="BL911" s="0" t="s">
        <v>3355</v>
      </c>
      <c r="BM911" s="0" t="s">
        <v>3356</v>
      </c>
      <c r="BN911" s="0" t="s">
        <v>3331</v>
      </c>
      <c r="BO911" s="0" t="s">
        <v>769</v>
      </c>
      <c r="BP911" s="0" t="s">
        <v>3323</v>
      </c>
      <c r="BQ911" s="0" t="s">
        <v>2105</v>
      </c>
      <c r="BS911" s="0" t="s">
        <v>3332</v>
      </c>
      <c r="BT911" s="0" t="n">
        <v>0</v>
      </c>
      <c r="BU911" s="0" t="s">
        <v>3333</v>
      </c>
      <c r="BW911" s="0" t="n">
        <v>2006</v>
      </c>
      <c r="BX911" s="0" t="n">
        <v>2015</v>
      </c>
      <c r="BY911" s="0" t="s">
        <v>2087</v>
      </c>
      <c r="BZ911" s="0" t="n">
        <v>2010.5</v>
      </c>
      <c r="CA911" s="0" t="n">
        <v>0</v>
      </c>
      <c r="CB911" s="0" t="n">
        <v>0</v>
      </c>
      <c r="CC911" s="0" t="n">
        <v>0</v>
      </c>
      <c r="CD911" s="0" t="n">
        <v>-0.0933899727721855</v>
      </c>
      <c r="CE911" s="0" t="n">
        <v>1</v>
      </c>
    </row>
    <row r="912" customFormat="false" ht="15" hidden="false" customHeight="false" outlineLevel="0" collapsed="false">
      <c r="A912" s="0" t="s">
        <v>3323</v>
      </c>
      <c r="B912" s="0" t="n">
        <v>2217</v>
      </c>
      <c r="C912" s="0" t="n">
        <v>-0.0398358954392103</v>
      </c>
      <c r="D912" s="0" t="n">
        <v>1628</v>
      </c>
      <c r="E912" s="0" t="n">
        <f aca="false">IF(ISNUMBER($BA912),$BA912,IF(AND(ISNUMBER($D912),ISNUMBER($BW912),ISNUMBER($BX912)),$D912*($BX912-$BW912+1),""))</f>
        <v>1628</v>
      </c>
      <c r="H912" s="0" t="s">
        <v>118</v>
      </c>
      <c r="I912" s="0" t="s">
        <v>344</v>
      </c>
      <c r="J912" s="0" t="n">
        <f aca="false">IF($BW912&lt;&gt;"",$BW912,"")</f>
        <v>2006</v>
      </c>
      <c r="K912" s="0" t="n">
        <f aca="false">IF($BX912&lt;&gt;"",$BX912,"")</f>
        <v>2015</v>
      </c>
      <c r="L912" s="0" t="n">
        <f aca="false">IF(AND(ISNUMBER($BW912),ISNUMBER($BX912)),($BW912+$BX912)/2,"")</f>
        <v>2010.5</v>
      </c>
      <c r="M912" s="0" t="n">
        <f aca="false">IF($L912&lt;&gt;"",$L912,"")</f>
        <v>2010.5</v>
      </c>
      <c r="N912" s="0" t="n">
        <f aca="false">IF(AND(ISNUMBER($BW912),ISNUMBER($BX912)),MIN(1,MAX(0,($BX912-2016+1)/($BX912-$BW912+1))),"")</f>
        <v>0</v>
      </c>
      <c r="O912" s="0" t="n">
        <f aca="false">IF(AND(ISNUMBER($BW912),ISNUMBER($BX912)),MIN(1,MAX(0,($BX912-2017+1)/($BX912-$BW912+1))),"")</f>
        <v>0</v>
      </c>
      <c r="P912" s="0" t="n">
        <f aca="false">IF(AND(ISNUMBER($BW912),ISNUMBER($BX912)),MIN(1,MAX(0,($BX912-2018+1)/($BX912-$BW912+1))),"")</f>
        <v>0</v>
      </c>
      <c r="Q912" s="0" t="n">
        <f aca="false">IF(AND(ISNUMBER($BW912),ISNUMBER($BX912)),MIN(1,MAX(0,($BX912-2019+1)/($BX912-$BW912+1))),"")</f>
        <v>0</v>
      </c>
      <c r="R912" s="0" t="n">
        <f aca="false">IF(AND(ISNUMBER($BW912),ISNUMBER($BX912)),MIN(1,MAX(0,($BX912-2016+1)/($BX912-$BW912+1))),"")</f>
        <v>0</v>
      </c>
      <c r="S912" s="0" t="n">
        <f aca="false">IF($L912&lt;&gt;"",IF($L912&gt;=2015.5,1,0),"")</f>
        <v>0</v>
      </c>
      <c r="T912" s="0" t="n">
        <f aca="false">IF($L912&lt;&gt;"",IF($L912&gt;=2016,1,0),"")</f>
        <v>0</v>
      </c>
      <c r="U912" s="0" t="n">
        <f aca="false">IF(ISNUMBER($BX912),IF($BX912&gt;=2016,1,0),"")</f>
        <v>0</v>
      </c>
      <c r="V912" s="0" t="n">
        <f aca="false">IF(ISNUMBER($BW912),IF($BW912&gt;=2016,1,0),"")</f>
        <v>0</v>
      </c>
      <c r="W912" s="0" t="str">
        <f aca="false">IF(AND(ISNUMBER($BW912),ISNUMBER($BX912)),IF($BW912&gt;=2016,"post-only",IF($BX912&lt;2016,"pre-only","mixed")),"")</f>
        <v>pre-only</v>
      </c>
      <c r="X912" s="0" t="n">
        <f aca="false">IF(AND(ISNUMBER($BW912),ISNUMBER($BX912)),MIN(1,MAX(0,($BX912-2017+1)/($BX912-$BW912+1))),"")</f>
        <v>0</v>
      </c>
      <c r="Y912" s="0" t="n">
        <f aca="false">IF(AND(ISNUMBER($BW912),ISNUMBER($BX912)),MIN(1,MAX(0,($BX912-2018+1)/($BX912-$BW912+1))),"")</f>
        <v>0</v>
      </c>
      <c r="Z912" s="0" t="n">
        <f aca="false">IF(AND(ISNUMBER($BW912),ISNUMBER($BX912)),MIN(1,MAX(0,($BX912-2019+1)/($BX912-$BW912+1))),"")</f>
        <v>0</v>
      </c>
      <c r="AA912" s="0" t="n">
        <f aca="false">IF(ISNUMBER($BX912),IF($BX912&gt;=2017,1,0),"")</f>
        <v>0</v>
      </c>
      <c r="AB912" s="0" t="n">
        <f aca="false">IF(ISNUMBER($BX912),IF($BX912&gt;=2018,1,0),"")</f>
        <v>0</v>
      </c>
      <c r="AC912" s="0" t="n">
        <f aca="false">IF(ISNUMBER($BX912),IF($BX912&gt;=2019,1,0),"")</f>
        <v>0</v>
      </c>
      <c r="AD912" s="0" t="n">
        <f aca="false">IF($L912&lt;&gt;"",IF($L912&gt;2013,1,0),"")</f>
        <v>0</v>
      </c>
      <c r="AE912" s="0" t="n">
        <f aca="false">IF($L912&lt;&gt;"",1+IF($L912&gt;2011,1,0)+IF($L912&gt;2014,1,0),"")</f>
        <v>1</v>
      </c>
      <c r="AF912" s="0" t="s">
        <v>747</v>
      </c>
      <c r="AG912" s="0" t="s">
        <v>88</v>
      </c>
      <c r="AH912" s="0" t="s">
        <v>89</v>
      </c>
      <c r="AI912" s="0" t="s">
        <v>497</v>
      </c>
      <c r="AJ912" s="0" t="s">
        <v>334</v>
      </c>
      <c r="AK912" s="0" t="str">
        <f aca="false">IF(AND($CF912&lt;&gt;"",IFERROR(INDEX(subsample_country_map!$B:$B,MATCH($CF912,subsample_country_map!$A:$A,0)),"")&lt;&gt;""),INDEX(subsample_country_map!$B:$B,MATCH($CF912,subsample_country_map!$A:$A,0)),INDEX(lookup!$AA:$AA,MATCH($A912,lookup!$A:$A,0)))</f>
        <v>1_US</v>
      </c>
      <c r="AL912" s="0" t="str">
        <f aca="false">IF(AND($CF912&lt;&gt;"",IFERROR(INDEX(subsample_country_map!$C:$C,MATCH($CF912,subsample_country_map!$A:$A,0)),"")&lt;&gt;""),INDEX(subsample_country_map!$C:$C,MATCH($CF912,subsample_country_map!$A:$A,0)),INDEX(lookup!$AB:$AB,MATCH($A912,lookup!$A:$A,0)))</f>
        <v>1_developed</v>
      </c>
      <c r="AM912" s="0" t="str">
        <f aca="false">IF(AND($CF912&lt;&gt;"",IFERROR(INDEX(subsample_country_map!$D:$D,MATCH($CF912,subsample_country_map!$A:$A,0)),"")&lt;&gt;""),INDEX(subsample_country_map!$D:$D,MATCH($CF912,subsample_country_map!$A:$A,0)),INDEX(lookup!$AC:$AC,MATCH($A912,lookup!$A:$A,0)))</f>
        <v>1_western</v>
      </c>
      <c r="AN912" s="0" t="str">
        <f aca="false">IF(AND($CF912&lt;&gt;"",IFERROR(INDEX(subsample_country_map!$E:$E,MATCH($CF912,subsample_country_map!$A:$A,0)),"")&lt;&gt;""),INDEX(subsample_country_map!$E:$E,MATCH($CF912,subsample_country_map!$A:$A,0)),INDEX(lookup!$AD:$AD,MATCH($A912,lookup!$A:$A,0)))</f>
        <v>1_common law</v>
      </c>
      <c r="AO912" s="0" t="str">
        <f aca="false">INDEX(lookup!$Y:$Y,MATCH($A912,lookup!$A:$A,0))</f>
        <v>0_published</v>
      </c>
      <c r="AP912" s="0" t="str">
        <f aca="false">INDEX(lookup!$Z:$Z,MATCH($A912,lookup!$A:$A,0))</f>
        <v>1_VHB high</v>
      </c>
      <c r="AQ912" s="0" t="str">
        <f aca="false">INDEX(lookup!$W:$W,MATCH($A912,lookup!$A:$A,0))</f>
        <v>1_fin/acc/econ</v>
      </c>
      <c r="AS912" s="0" t="s">
        <v>91</v>
      </c>
      <c r="AT912" s="0" t="s">
        <v>111</v>
      </c>
      <c r="AU912" s="0" t="s">
        <v>93</v>
      </c>
      <c r="AV912" s="0" t="s">
        <v>3357</v>
      </c>
      <c r="AW912" s="0" t="s">
        <v>1672</v>
      </c>
      <c r="BA912" s="0" t="n">
        <v>1628</v>
      </c>
      <c r="BB912" s="0" t="s">
        <v>96</v>
      </c>
      <c r="BC912" s="0" t="s">
        <v>122</v>
      </c>
      <c r="BD912" s="0" t="s">
        <v>3338</v>
      </c>
      <c r="BE912" s="0" t="s">
        <v>3339</v>
      </c>
      <c r="BF912" s="0" t="s">
        <v>3340</v>
      </c>
      <c r="BI912" s="0" t="s">
        <v>99</v>
      </c>
      <c r="BJ912" s="0" t="s">
        <v>3358</v>
      </c>
      <c r="BK912" s="0" t="s">
        <v>1453</v>
      </c>
      <c r="BL912" s="0" t="s">
        <v>3359</v>
      </c>
      <c r="BM912" s="0" t="s">
        <v>3360</v>
      </c>
      <c r="BN912" s="0" t="s">
        <v>3331</v>
      </c>
      <c r="BO912" s="0" t="s">
        <v>769</v>
      </c>
      <c r="BP912" s="0" t="s">
        <v>3323</v>
      </c>
      <c r="BQ912" s="0" t="s">
        <v>2105</v>
      </c>
      <c r="BS912" s="0" t="s">
        <v>3332</v>
      </c>
      <c r="BT912" s="0" t="n">
        <v>0</v>
      </c>
      <c r="BU912" s="0" t="s">
        <v>3333</v>
      </c>
      <c r="BW912" s="0" t="n">
        <v>2006</v>
      </c>
      <c r="BX912" s="0" t="n">
        <v>2015</v>
      </c>
      <c r="BY912" s="0" t="s">
        <v>2087</v>
      </c>
      <c r="BZ912" s="0" t="n">
        <v>2010.5</v>
      </c>
      <c r="CA912" s="0" t="n">
        <v>0</v>
      </c>
      <c r="CB912" s="0" t="n">
        <v>0</v>
      </c>
      <c r="CC912" s="0" t="n">
        <v>0</v>
      </c>
      <c r="CD912" s="0" t="n">
        <v>-0.0398569873670807</v>
      </c>
      <c r="CE912" s="0" t="n">
        <v>1</v>
      </c>
    </row>
    <row r="913" customFormat="false" ht="15" hidden="false" customHeight="false" outlineLevel="0" collapsed="false">
      <c r="A913" s="0" t="s">
        <v>3323</v>
      </c>
      <c r="B913" s="0" t="n">
        <v>2218</v>
      </c>
      <c r="C913" s="0" t="n">
        <v>-0.0351670993030856</v>
      </c>
      <c r="D913" s="0" t="n">
        <v>1628</v>
      </c>
      <c r="E913" s="0" t="n">
        <f aca="false">IF(ISNUMBER($BA913),$BA913,IF(AND(ISNUMBER($D913),ISNUMBER($BW913),ISNUMBER($BX913)),$D913*($BX913-$BW913+1),""))</f>
        <v>1628</v>
      </c>
      <c r="H913" s="0" t="s">
        <v>118</v>
      </c>
      <c r="I913" s="0" t="s">
        <v>344</v>
      </c>
      <c r="J913" s="0" t="n">
        <f aca="false">IF($BW913&lt;&gt;"",$BW913,"")</f>
        <v>2006</v>
      </c>
      <c r="K913" s="0" t="n">
        <f aca="false">IF($BX913&lt;&gt;"",$BX913,"")</f>
        <v>2015</v>
      </c>
      <c r="L913" s="0" t="n">
        <f aca="false">IF(AND(ISNUMBER($BW913),ISNUMBER($BX913)),($BW913+$BX913)/2,"")</f>
        <v>2010.5</v>
      </c>
      <c r="M913" s="0" t="n">
        <f aca="false">IF($L913&lt;&gt;"",$L913,"")</f>
        <v>2010.5</v>
      </c>
      <c r="N913" s="0" t="n">
        <f aca="false">IF(AND(ISNUMBER($BW913),ISNUMBER($BX913)),MIN(1,MAX(0,($BX913-2016+1)/($BX913-$BW913+1))),"")</f>
        <v>0</v>
      </c>
      <c r="O913" s="0" t="n">
        <f aca="false">IF(AND(ISNUMBER($BW913),ISNUMBER($BX913)),MIN(1,MAX(0,($BX913-2017+1)/($BX913-$BW913+1))),"")</f>
        <v>0</v>
      </c>
      <c r="P913" s="0" t="n">
        <f aca="false">IF(AND(ISNUMBER($BW913),ISNUMBER($BX913)),MIN(1,MAX(0,($BX913-2018+1)/($BX913-$BW913+1))),"")</f>
        <v>0</v>
      </c>
      <c r="Q913" s="0" t="n">
        <f aca="false">IF(AND(ISNUMBER($BW913),ISNUMBER($BX913)),MIN(1,MAX(0,($BX913-2019+1)/($BX913-$BW913+1))),"")</f>
        <v>0</v>
      </c>
      <c r="R913" s="0" t="n">
        <f aca="false">IF(AND(ISNUMBER($BW913),ISNUMBER($BX913)),MIN(1,MAX(0,($BX913-2016+1)/($BX913-$BW913+1))),"")</f>
        <v>0</v>
      </c>
      <c r="S913" s="0" t="n">
        <f aca="false">IF($L913&lt;&gt;"",IF($L913&gt;=2015.5,1,0),"")</f>
        <v>0</v>
      </c>
      <c r="T913" s="0" t="n">
        <f aca="false">IF($L913&lt;&gt;"",IF($L913&gt;=2016,1,0),"")</f>
        <v>0</v>
      </c>
      <c r="U913" s="0" t="n">
        <f aca="false">IF(ISNUMBER($BX913),IF($BX913&gt;=2016,1,0),"")</f>
        <v>0</v>
      </c>
      <c r="V913" s="0" t="n">
        <f aca="false">IF(ISNUMBER($BW913),IF($BW913&gt;=2016,1,0),"")</f>
        <v>0</v>
      </c>
      <c r="W913" s="0" t="str">
        <f aca="false">IF(AND(ISNUMBER($BW913),ISNUMBER($BX913)),IF($BW913&gt;=2016,"post-only",IF($BX913&lt;2016,"pre-only","mixed")),"")</f>
        <v>pre-only</v>
      </c>
      <c r="X913" s="0" t="n">
        <f aca="false">IF(AND(ISNUMBER($BW913),ISNUMBER($BX913)),MIN(1,MAX(0,($BX913-2017+1)/($BX913-$BW913+1))),"")</f>
        <v>0</v>
      </c>
      <c r="Y913" s="0" t="n">
        <f aca="false">IF(AND(ISNUMBER($BW913),ISNUMBER($BX913)),MIN(1,MAX(0,($BX913-2018+1)/($BX913-$BW913+1))),"")</f>
        <v>0</v>
      </c>
      <c r="Z913" s="0" t="n">
        <f aca="false">IF(AND(ISNUMBER($BW913),ISNUMBER($BX913)),MIN(1,MAX(0,($BX913-2019+1)/($BX913-$BW913+1))),"")</f>
        <v>0</v>
      </c>
      <c r="AA913" s="0" t="n">
        <f aca="false">IF(ISNUMBER($BX913),IF($BX913&gt;=2017,1,0),"")</f>
        <v>0</v>
      </c>
      <c r="AB913" s="0" t="n">
        <f aca="false">IF(ISNUMBER($BX913),IF($BX913&gt;=2018,1,0),"")</f>
        <v>0</v>
      </c>
      <c r="AC913" s="0" t="n">
        <f aca="false">IF(ISNUMBER($BX913),IF($BX913&gt;=2019,1,0),"")</f>
        <v>0</v>
      </c>
      <c r="AD913" s="0" t="n">
        <f aca="false">IF($L913&lt;&gt;"",IF($L913&gt;2013,1,0),"")</f>
        <v>0</v>
      </c>
      <c r="AE913" s="0" t="n">
        <f aca="false">IF($L913&lt;&gt;"",1+IF($L913&gt;2011,1,0)+IF($L913&gt;2014,1,0),"")</f>
        <v>1</v>
      </c>
      <c r="AF913" s="0" t="s">
        <v>747</v>
      </c>
      <c r="AG913" s="0" t="s">
        <v>88</v>
      </c>
      <c r="AH913" s="0" t="s">
        <v>89</v>
      </c>
      <c r="AI913" s="0" t="s">
        <v>497</v>
      </c>
      <c r="AJ913" s="0" t="s">
        <v>334</v>
      </c>
      <c r="AK913" s="0" t="str">
        <f aca="false">IF(AND($CF913&lt;&gt;"",IFERROR(INDEX(subsample_country_map!$B:$B,MATCH($CF913,subsample_country_map!$A:$A,0)),"")&lt;&gt;""),INDEX(subsample_country_map!$B:$B,MATCH($CF913,subsample_country_map!$A:$A,0)),INDEX(lookup!$AA:$AA,MATCH($A913,lookup!$A:$A,0)))</f>
        <v>1_US</v>
      </c>
      <c r="AL913" s="0" t="str">
        <f aca="false">IF(AND($CF913&lt;&gt;"",IFERROR(INDEX(subsample_country_map!$C:$C,MATCH($CF913,subsample_country_map!$A:$A,0)),"")&lt;&gt;""),INDEX(subsample_country_map!$C:$C,MATCH($CF913,subsample_country_map!$A:$A,0)),INDEX(lookup!$AB:$AB,MATCH($A913,lookup!$A:$A,0)))</f>
        <v>1_developed</v>
      </c>
      <c r="AM913" s="0" t="str">
        <f aca="false">IF(AND($CF913&lt;&gt;"",IFERROR(INDEX(subsample_country_map!$D:$D,MATCH($CF913,subsample_country_map!$A:$A,0)),"")&lt;&gt;""),INDEX(subsample_country_map!$D:$D,MATCH($CF913,subsample_country_map!$A:$A,0)),INDEX(lookup!$AC:$AC,MATCH($A913,lookup!$A:$A,0)))</f>
        <v>1_western</v>
      </c>
      <c r="AN913" s="0" t="str">
        <f aca="false">IF(AND($CF913&lt;&gt;"",IFERROR(INDEX(subsample_country_map!$E:$E,MATCH($CF913,subsample_country_map!$A:$A,0)),"")&lt;&gt;""),INDEX(subsample_country_map!$E:$E,MATCH($CF913,subsample_country_map!$A:$A,0)),INDEX(lookup!$AD:$AD,MATCH($A913,lookup!$A:$A,0)))</f>
        <v>1_common law</v>
      </c>
      <c r="AO913" s="0" t="str">
        <f aca="false">INDEX(lookup!$Y:$Y,MATCH($A913,lookup!$A:$A,0))</f>
        <v>0_published</v>
      </c>
      <c r="AP913" s="0" t="str">
        <f aca="false">INDEX(lookup!$Z:$Z,MATCH($A913,lookup!$A:$A,0))</f>
        <v>1_VHB high</v>
      </c>
      <c r="AQ913" s="0" t="str">
        <f aca="false">INDEX(lookup!$W:$W,MATCH($A913,lookup!$A:$A,0))</f>
        <v>1_fin/acc/econ</v>
      </c>
      <c r="AS913" s="0" t="s">
        <v>91</v>
      </c>
      <c r="AT913" s="0" t="s">
        <v>397</v>
      </c>
      <c r="AU913" s="0" t="s">
        <v>93</v>
      </c>
      <c r="AV913" s="0" t="s">
        <v>3361</v>
      </c>
      <c r="AW913" s="0" t="s">
        <v>3362</v>
      </c>
      <c r="BA913" s="0" t="n">
        <v>1628</v>
      </c>
      <c r="BB913" s="0" t="s">
        <v>96</v>
      </c>
      <c r="BC913" s="0" t="s">
        <v>122</v>
      </c>
      <c r="BD913" s="0" t="s">
        <v>3338</v>
      </c>
      <c r="BE913" s="0" t="s">
        <v>3339</v>
      </c>
      <c r="BF913" s="0" t="s">
        <v>3340</v>
      </c>
      <c r="BI913" s="0" t="s">
        <v>99</v>
      </c>
      <c r="BJ913" s="0" t="s">
        <v>3358</v>
      </c>
      <c r="BK913" s="0" t="s">
        <v>1453</v>
      </c>
      <c r="BL913" s="0" t="s">
        <v>3363</v>
      </c>
      <c r="BM913" s="0" t="s">
        <v>3364</v>
      </c>
      <c r="BN913" s="0" t="s">
        <v>3331</v>
      </c>
      <c r="BO913" s="0" t="s">
        <v>769</v>
      </c>
      <c r="BP913" s="0" t="s">
        <v>3323</v>
      </c>
      <c r="BQ913" s="0" t="s">
        <v>2105</v>
      </c>
      <c r="BS913" s="0" t="s">
        <v>3332</v>
      </c>
      <c r="BT913" s="0" t="n">
        <v>0</v>
      </c>
      <c r="BU913" s="0" t="s">
        <v>3333</v>
      </c>
      <c r="BW913" s="0" t="n">
        <v>2006</v>
      </c>
      <c r="BX913" s="0" t="n">
        <v>2015</v>
      </c>
      <c r="BY913" s="0" t="s">
        <v>2087</v>
      </c>
      <c r="BZ913" s="0" t="n">
        <v>2010.5</v>
      </c>
      <c r="CA913" s="0" t="n">
        <v>0</v>
      </c>
      <c r="CB913" s="0" t="n">
        <v>0</v>
      </c>
      <c r="CC913" s="0" t="n">
        <v>0</v>
      </c>
      <c r="CD913" s="0" t="n">
        <v>-0.0351816074122763</v>
      </c>
      <c r="CE913" s="0" t="n">
        <v>1</v>
      </c>
    </row>
    <row r="914" customFormat="false" ht="15" hidden="false" customHeight="false" outlineLevel="0" collapsed="false">
      <c r="A914" s="0" t="s">
        <v>3323</v>
      </c>
      <c r="B914" s="0" t="n">
        <v>2219</v>
      </c>
      <c r="C914" s="0" t="n">
        <v>-0.251910365829588</v>
      </c>
      <c r="D914" s="0" t="n">
        <v>758</v>
      </c>
      <c r="E914" s="0" t="n">
        <f aca="false">IF(ISNUMBER($BA914),$BA914,IF(AND(ISNUMBER($D914),ISNUMBER($BW914),ISNUMBER($BX914)),$D914*($BX914-$BW914+1),""))</f>
        <v>758</v>
      </c>
      <c r="H914" s="0" t="s">
        <v>118</v>
      </c>
      <c r="I914" s="0" t="s">
        <v>344</v>
      </c>
      <c r="J914" s="0" t="n">
        <f aca="false">IF($BW914&lt;&gt;"",$BW914,"")</f>
        <v>2006</v>
      </c>
      <c r="K914" s="0" t="n">
        <f aca="false">IF($BX914&lt;&gt;"",$BX914,"")</f>
        <v>2015</v>
      </c>
      <c r="L914" s="0" t="n">
        <f aca="false">IF(AND(ISNUMBER($BW914),ISNUMBER($BX914)),($BW914+$BX914)/2,"")</f>
        <v>2010.5</v>
      </c>
      <c r="M914" s="0" t="n">
        <f aca="false">IF($L914&lt;&gt;"",$L914,"")</f>
        <v>2010.5</v>
      </c>
      <c r="N914" s="0" t="n">
        <f aca="false">IF(AND(ISNUMBER($BW914),ISNUMBER($BX914)),MIN(1,MAX(0,($BX914-2016+1)/($BX914-$BW914+1))),"")</f>
        <v>0</v>
      </c>
      <c r="O914" s="0" t="n">
        <f aca="false">IF(AND(ISNUMBER($BW914),ISNUMBER($BX914)),MIN(1,MAX(0,($BX914-2017+1)/($BX914-$BW914+1))),"")</f>
        <v>0</v>
      </c>
      <c r="P914" s="0" t="n">
        <f aca="false">IF(AND(ISNUMBER($BW914),ISNUMBER($BX914)),MIN(1,MAX(0,($BX914-2018+1)/($BX914-$BW914+1))),"")</f>
        <v>0</v>
      </c>
      <c r="Q914" s="0" t="n">
        <f aca="false">IF(AND(ISNUMBER($BW914),ISNUMBER($BX914)),MIN(1,MAX(0,($BX914-2019+1)/($BX914-$BW914+1))),"")</f>
        <v>0</v>
      </c>
      <c r="R914" s="0" t="n">
        <f aca="false">IF(AND(ISNUMBER($BW914),ISNUMBER($BX914)),MIN(1,MAX(0,($BX914-2016+1)/($BX914-$BW914+1))),"")</f>
        <v>0</v>
      </c>
      <c r="S914" s="0" t="n">
        <f aca="false">IF($L914&lt;&gt;"",IF($L914&gt;=2015.5,1,0),"")</f>
        <v>0</v>
      </c>
      <c r="T914" s="0" t="n">
        <f aca="false">IF($L914&lt;&gt;"",IF($L914&gt;=2016,1,0),"")</f>
        <v>0</v>
      </c>
      <c r="U914" s="0" t="n">
        <f aca="false">IF(ISNUMBER($BX914),IF($BX914&gt;=2016,1,0),"")</f>
        <v>0</v>
      </c>
      <c r="V914" s="0" t="n">
        <f aca="false">IF(ISNUMBER($BW914),IF($BW914&gt;=2016,1,0),"")</f>
        <v>0</v>
      </c>
      <c r="W914" s="0" t="str">
        <f aca="false">IF(AND(ISNUMBER($BW914),ISNUMBER($BX914)),IF($BW914&gt;=2016,"post-only",IF($BX914&lt;2016,"pre-only","mixed")),"")</f>
        <v>pre-only</v>
      </c>
      <c r="X914" s="0" t="n">
        <f aca="false">IF(AND(ISNUMBER($BW914),ISNUMBER($BX914)),MIN(1,MAX(0,($BX914-2017+1)/($BX914-$BW914+1))),"")</f>
        <v>0</v>
      </c>
      <c r="Y914" s="0" t="n">
        <f aca="false">IF(AND(ISNUMBER($BW914),ISNUMBER($BX914)),MIN(1,MAX(0,($BX914-2018+1)/($BX914-$BW914+1))),"")</f>
        <v>0</v>
      </c>
      <c r="Z914" s="0" t="n">
        <f aca="false">IF(AND(ISNUMBER($BW914),ISNUMBER($BX914)),MIN(1,MAX(0,($BX914-2019+1)/($BX914-$BW914+1))),"")</f>
        <v>0</v>
      </c>
      <c r="AA914" s="0" t="n">
        <f aca="false">IF(ISNUMBER($BX914),IF($BX914&gt;=2017,1,0),"")</f>
        <v>0</v>
      </c>
      <c r="AB914" s="0" t="n">
        <f aca="false">IF(ISNUMBER($BX914),IF($BX914&gt;=2018,1,0),"")</f>
        <v>0</v>
      </c>
      <c r="AC914" s="0" t="n">
        <f aca="false">IF(ISNUMBER($BX914),IF($BX914&gt;=2019,1,0),"")</f>
        <v>0</v>
      </c>
      <c r="AD914" s="0" t="n">
        <f aca="false">IF($L914&lt;&gt;"",IF($L914&gt;2013,1,0),"")</f>
        <v>0</v>
      </c>
      <c r="AE914" s="0" t="n">
        <f aca="false">IF($L914&lt;&gt;"",1+IF($L914&gt;2011,1,0)+IF($L914&gt;2014,1,0),"")</f>
        <v>1</v>
      </c>
      <c r="AF914" s="0" t="s">
        <v>747</v>
      </c>
      <c r="AG914" s="0" t="s">
        <v>88</v>
      </c>
      <c r="AH914" s="0" t="s">
        <v>89</v>
      </c>
      <c r="AI914" s="0" t="s">
        <v>497</v>
      </c>
      <c r="AJ914" s="0" t="s">
        <v>334</v>
      </c>
      <c r="AK914" s="0" t="str">
        <f aca="false">IF(AND($CF914&lt;&gt;"",IFERROR(INDEX(subsample_country_map!$B:$B,MATCH($CF914,subsample_country_map!$A:$A,0)),"")&lt;&gt;""),INDEX(subsample_country_map!$B:$B,MATCH($CF914,subsample_country_map!$A:$A,0)),INDEX(lookup!$AA:$AA,MATCH($A914,lookup!$A:$A,0)))</f>
        <v>1_US</v>
      </c>
      <c r="AL914" s="0" t="str">
        <f aca="false">IF(AND($CF914&lt;&gt;"",IFERROR(INDEX(subsample_country_map!$C:$C,MATCH($CF914,subsample_country_map!$A:$A,0)),"")&lt;&gt;""),INDEX(subsample_country_map!$C:$C,MATCH($CF914,subsample_country_map!$A:$A,0)),INDEX(lookup!$AB:$AB,MATCH($A914,lookup!$A:$A,0)))</f>
        <v>1_developed</v>
      </c>
      <c r="AM914" s="0" t="str">
        <f aca="false">IF(AND($CF914&lt;&gt;"",IFERROR(INDEX(subsample_country_map!$D:$D,MATCH($CF914,subsample_country_map!$A:$A,0)),"")&lt;&gt;""),INDEX(subsample_country_map!$D:$D,MATCH($CF914,subsample_country_map!$A:$A,0)),INDEX(lookup!$AC:$AC,MATCH($A914,lookup!$A:$A,0)))</f>
        <v>1_western</v>
      </c>
      <c r="AN914" s="0" t="str">
        <f aca="false">IF(AND($CF914&lt;&gt;"",IFERROR(INDEX(subsample_country_map!$E:$E,MATCH($CF914,subsample_country_map!$A:$A,0)),"")&lt;&gt;""),INDEX(subsample_country_map!$E:$E,MATCH($CF914,subsample_country_map!$A:$A,0)),INDEX(lookup!$AD:$AD,MATCH($A914,lookup!$A:$A,0)))</f>
        <v>1_common law</v>
      </c>
      <c r="AO914" s="0" t="str">
        <f aca="false">INDEX(lookup!$Y:$Y,MATCH($A914,lookup!$A:$A,0))</f>
        <v>0_published</v>
      </c>
      <c r="AP914" s="0" t="str">
        <f aca="false">INDEX(lookup!$Z:$Z,MATCH($A914,lookup!$A:$A,0))</f>
        <v>1_VHB high</v>
      </c>
      <c r="AQ914" s="0" t="str">
        <f aca="false">INDEX(lookup!$W:$W,MATCH($A914,lookup!$A:$A,0))</f>
        <v>1_fin/acc/econ</v>
      </c>
      <c r="AS914" s="0" t="s">
        <v>91</v>
      </c>
      <c r="AT914" s="0" t="s">
        <v>111</v>
      </c>
      <c r="AU914" s="0" t="s">
        <v>93</v>
      </c>
      <c r="AV914" s="0" t="s">
        <v>278</v>
      </c>
      <c r="AW914" s="0" t="s">
        <v>1539</v>
      </c>
      <c r="BA914" s="0" t="n">
        <v>758</v>
      </c>
      <c r="BB914" s="0" t="s">
        <v>96</v>
      </c>
      <c r="BC914" s="0" t="s">
        <v>3347</v>
      </c>
      <c r="BD914" s="0" t="s">
        <v>3338</v>
      </c>
      <c r="BE914" s="0" t="s">
        <v>3339</v>
      </c>
      <c r="BF914" s="0" t="s">
        <v>3340</v>
      </c>
      <c r="BI914" s="0" t="s">
        <v>99</v>
      </c>
      <c r="BJ914" s="0" t="s">
        <v>3365</v>
      </c>
      <c r="BK914" s="0" t="s">
        <v>1453</v>
      </c>
      <c r="BL914" s="0" t="s">
        <v>3366</v>
      </c>
      <c r="BM914" s="0" t="s">
        <v>3352</v>
      </c>
      <c r="BN914" s="0" t="s">
        <v>3331</v>
      </c>
      <c r="BO914" s="0" t="s">
        <v>769</v>
      </c>
      <c r="BP914" s="0" t="s">
        <v>3323</v>
      </c>
      <c r="BQ914" s="0" t="s">
        <v>127</v>
      </c>
      <c r="BS914" s="0" t="s">
        <v>3332</v>
      </c>
      <c r="BT914" s="0" t="n">
        <v>0</v>
      </c>
      <c r="BU914" s="0" t="s">
        <v>3333</v>
      </c>
      <c r="BW914" s="0" t="n">
        <v>2006</v>
      </c>
      <c r="BX914" s="0" t="n">
        <v>2015</v>
      </c>
      <c r="BY914" s="0" t="s">
        <v>2087</v>
      </c>
      <c r="BZ914" s="0" t="n">
        <v>2010.5</v>
      </c>
      <c r="CA914" s="0" t="n">
        <v>0</v>
      </c>
      <c r="CB914" s="0" t="n">
        <v>0</v>
      </c>
      <c r="CC914" s="0" t="n">
        <v>0</v>
      </c>
      <c r="CD914" s="0" t="n">
        <v>-0.25745157686772</v>
      </c>
      <c r="CE914" s="0" t="n">
        <v>1</v>
      </c>
    </row>
    <row r="915" customFormat="false" ht="15" hidden="false" customHeight="false" outlineLevel="0" collapsed="false">
      <c r="A915" s="0" t="s">
        <v>3323</v>
      </c>
      <c r="B915" s="0" t="n">
        <v>2220</v>
      </c>
      <c r="C915" s="0" t="n">
        <v>-0.201098633996281</v>
      </c>
      <c r="D915" s="0" t="n">
        <v>847</v>
      </c>
      <c r="E915" s="0" t="n">
        <f aca="false">IF(ISNUMBER($BA915),$BA915,IF(AND(ISNUMBER($D915),ISNUMBER($BW915),ISNUMBER($BX915)),$D915*($BX915-$BW915+1),""))</f>
        <v>847</v>
      </c>
      <c r="H915" s="0" t="s">
        <v>118</v>
      </c>
      <c r="I915" s="0" t="s">
        <v>344</v>
      </c>
      <c r="J915" s="0" t="n">
        <f aca="false">IF($BW915&lt;&gt;"",$BW915,"")</f>
        <v>2006</v>
      </c>
      <c r="K915" s="0" t="n">
        <f aca="false">IF($BX915&lt;&gt;"",$BX915,"")</f>
        <v>2015</v>
      </c>
      <c r="L915" s="0" t="n">
        <f aca="false">IF(AND(ISNUMBER($BW915),ISNUMBER($BX915)),($BW915+$BX915)/2,"")</f>
        <v>2010.5</v>
      </c>
      <c r="M915" s="0" t="n">
        <f aca="false">IF($L915&lt;&gt;"",$L915,"")</f>
        <v>2010.5</v>
      </c>
      <c r="N915" s="0" t="n">
        <f aca="false">IF(AND(ISNUMBER($BW915),ISNUMBER($BX915)),MIN(1,MAX(0,($BX915-2016+1)/($BX915-$BW915+1))),"")</f>
        <v>0</v>
      </c>
      <c r="O915" s="0" t="n">
        <f aca="false">IF(AND(ISNUMBER($BW915),ISNUMBER($BX915)),MIN(1,MAX(0,($BX915-2017+1)/($BX915-$BW915+1))),"")</f>
        <v>0</v>
      </c>
      <c r="P915" s="0" t="n">
        <f aca="false">IF(AND(ISNUMBER($BW915),ISNUMBER($BX915)),MIN(1,MAX(0,($BX915-2018+1)/($BX915-$BW915+1))),"")</f>
        <v>0</v>
      </c>
      <c r="Q915" s="0" t="n">
        <f aca="false">IF(AND(ISNUMBER($BW915),ISNUMBER($BX915)),MIN(1,MAX(0,($BX915-2019+1)/($BX915-$BW915+1))),"")</f>
        <v>0</v>
      </c>
      <c r="R915" s="0" t="n">
        <f aca="false">IF(AND(ISNUMBER($BW915),ISNUMBER($BX915)),MIN(1,MAX(0,($BX915-2016+1)/($BX915-$BW915+1))),"")</f>
        <v>0</v>
      </c>
      <c r="S915" s="0" t="n">
        <f aca="false">IF($L915&lt;&gt;"",IF($L915&gt;=2015.5,1,0),"")</f>
        <v>0</v>
      </c>
      <c r="T915" s="0" t="n">
        <f aca="false">IF($L915&lt;&gt;"",IF($L915&gt;=2016,1,0),"")</f>
        <v>0</v>
      </c>
      <c r="U915" s="0" t="n">
        <f aca="false">IF(ISNUMBER($BX915),IF($BX915&gt;=2016,1,0),"")</f>
        <v>0</v>
      </c>
      <c r="V915" s="0" t="n">
        <f aca="false">IF(ISNUMBER($BW915),IF($BW915&gt;=2016,1,0),"")</f>
        <v>0</v>
      </c>
      <c r="W915" s="0" t="str">
        <f aca="false">IF(AND(ISNUMBER($BW915),ISNUMBER($BX915)),IF($BW915&gt;=2016,"post-only",IF($BX915&lt;2016,"pre-only","mixed")),"")</f>
        <v>pre-only</v>
      </c>
      <c r="X915" s="0" t="n">
        <f aca="false">IF(AND(ISNUMBER($BW915),ISNUMBER($BX915)),MIN(1,MAX(0,($BX915-2017+1)/($BX915-$BW915+1))),"")</f>
        <v>0</v>
      </c>
      <c r="Y915" s="0" t="n">
        <f aca="false">IF(AND(ISNUMBER($BW915),ISNUMBER($BX915)),MIN(1,MAX(0,($BX915-2018+1)/($BX915-$BW915+1))),"")</f>
        <v>0</v>
      </c>
      <c r="Z915" s="0" t="n">
        <f aca="false">IF(AND(ISNUMBER($BW915),ISNUMBER($BX915)),MIN(1,MAX(0,($BX915-2019+1)/($BX915-$BW915+1))),"")</f>
        <v>0</v>
      </c>
      <c r="AA915" s="0" t="n">
        <f aca="false">IF(ISNUMBER($BX915),IF($BX915&gt;=2017,1,0),"")</f>
        <v>0</v>
      </c>
      <c r="AB915" s="0" t="n">
        <f aca="false">IF(ISNUMBER($BX915),IF($BX915&gt;=2018,1,0),"")</f>
        <v>0</v>
      </c>
      <c r="AC915" s="0" t="n">
        <f aca="false">IF(ISNUMBER($BX915),IF($BX915&gt;=2019,1,0),"")</f>
        <v>0</v>
      </c>
      <c r="AD915" s="0" t="n">
        <f aca="false">IF($L915&lt;&gt;"",IF($L915&gt;2013,1,0),"")</f>
        <v>0</v>
      </c>
      <c r="AE915" s="0" t="n">
        <f aca="false">IF($L915&lt;&gt;"",1+IF($L915&gt;2011,1,0)+IF($L915&gt;2014,1,0),"")</f>
        <v>1</v>
      </c>
      <c r="AF915" s="0" t="s">
        <v>747</v>
      </c>
      <c r="AG915" s="0" t="s">
        <v>88</v>
      </c>
      <c r="AH915" s="0" t="s">
        <v>89</v>
      </c>
      <c r="AI915" s="0" t="s">
        <v>497</v>
      </c>
      <c r="AJ915" s="0" t="s">
        <v>334</v>
      </c>
      <c r="AK915" s="0" t="str">
        <f aca="false">IF(AND($CF915&lt;&gt;"",IFERROR(INDEX(subsample_country_map!$B:$B,MATCH($CF915,subsample_country_map!$A:$A,0)),"")&lt;&gt;""),INDEX(subsample_country_map!$B:$B,MATCH($CF915,subsample_country_map!$A:$A,0)),INDEX(lookup!$AA:$AA,MATCH($A915,lookup!$A:$A,0)))</f>
        <v>1_US</v>
      </c>
      <c r="AL915" s="0" t="str">
        <f aca="false">IF(AND($CF915&lt;&gt;"",IFERROR(INDEX(subsample_country_map!$C:$C,MATCH($CF915,subsample_country_map!$A:$A,0)),"")&lt;&gt;""),INDEX(subsample_country_map!$C:$C,MATCH($CF915,subsample_country_map!$A:$A,0)),INDEX(lookup!$AB:$AB,MATCH($A915,lookup!$A:$A,0)))</f>
        <v>1_developed</v>
      </c>
      <c r="AM915" s="0" t="str">
        <f aca="false">IF(AND($CF915&lt;&gt;"",IFERROR(INDEX(subsample_country_map!$D:$D,MATCH($CF915,subsample_country_map!$A:$A,0)),"")&lt;&gt;""),INDEX(subsample_country_map!$D:$D,MATCH($CF915,subsample_country_map!$A:$A,0)),INDEX(lookup!$AC:$AC,MATCH($A915,lookup!$A:$A,0)))</f>
        <v>1_western</v>
      </c>
      <c r="AN915" s="0" t="str">
        <f aca="false">IF(AND($CF915&lt;&gt;"",IFERROR(INDEX(subsample_country_map!$E:$E,MATCH($CF915,subsample_country_map!$A:$A,0)),"")&lt;&gt;""),INDEX(subsample_country_map!$E:$E,MATCH($CF915,subsample_country_map!$A:$A,0)),INDEX(lookup!$AD:$AD,MATCH($A915,lookup!$A:$A,0)))</f>
        <v>1_common law</v>
      </c>
      <c r="AO915" s="0" t="str">
        <f aca="false">INDEX(lookup!$Y:$Y,MATCH($A915,lookup!$A:$A,0))</f>
        <v>0_published</v>
      </c>
      <c r="AP915" s="0" t="str">
        <f aca="false">INDEX(lookup!$Z:$Z,MATCH($A915,lookup!$A:$A,0))</f>
        <v>1_VHB high</v>
      </c>
      <c r="AQ915" s="0" t="str">
        <f aca="false">INDEX(lookup!$W:$W,MATCH($A915,lookup!$A:$A,0))</f>
        <v>1_fin/acc/econ</v>
      </c>
      <c r="AS915" s="0" t="s">
        <v>91</v>
      </c>
      <c r="AT915" s="0" t="s">
        <v>111</v>
      </c>
      <c r="AU915" s="0" t="s">
        <v>93</v>
      </c>
      <c r="AV915" s="0" t="s">
        <v>3367</v>
      </c>
      <c r="AW915" s="0" t="s">
        <v>1620</v>
      </c>
      <c r="BA915" s="0" t="n">
        <v>847</v>
      </c>
      <c r="BB915" s="0" t="s">
        <v>96</v>
      </c>
      <c r="BC915" s="0" t="s">
        <v>3347</v>
      </c>
      <c r="BD915" s="0" t="s">
        <v>3338</v>
      </c>
      <c r="BE915" s="0" t="s">
        <v>3339</v>
      </c>
      <c r="BF915" s="0" t="s">
        <v>3340</v>
      </c>
      <c r="BI915" s="0" t="s">
        <v>99</v>
      </c>
      <c r="BJ915" s="0" t="s">
        <v>3368</v>
      </c>
      <c r="BK915" s="0" t="s">
        <v>1453</v>
      </c>
      <c r="BL915" s="0" t="s">
        <v>3369</v>
      </c>
      <c r="BM915" s="0" t="s">
        <v>3360</v>
      </c>
      <c r="BN915" s="0" t="s">
        <v>3331</v>
      </c>
      <c r="BO915" s="0" t="s">
        <v>769</v>
      </c>
      <c r="BP915" s="0" t="s">
        <v>3323</v>
      </c>
      <c r="BQ915" s="0" t="s">
        <v>127</v>
      </c>
      <c r="BS915" s="0" t="s">
        <v>3332</v>
      </c>
      <c r="BT915" s="0" t="n">
        <v>0</v>
      </c>
      <c r="BU915" s="0" t="s">
        <v>3333</v>
      </c>
      <c r="BW915" s="0" t="n">
        <v>2006</v>
      </c>
      <c r="BX915" s="0" t="n">
        <v>2015</v>
      </c>
      <c r="BY915" s="0" t="s">
        <v>2087</v>
      </c>
      <c r="BZ915" s="0" t="n">
        <v>2010.5</v>
      </c>
      <c r="CA915" s="0" t="n">
        <v>0</v>
      </c>
      <c r="CB915" s="0" t="n">
        <v>0</v>
      </c>
      <c r="CC915" s="0" t="n">
        <v>0</v>
      </c>
      <c r="CD915" s="0" t="n">
        <v>-0.203877226961825</v>
      </c>
      <c r="CE915" s="0" t="n">
        <v>1</v>
      </c>
    </row>
    <row r="916" customFormat="false" ht="15" hidden="false" customHeight="false" outlineLevel="0" collapsed="false">
      <c r="A916" s="0" t="s">
        <v>3370</v>
      </c>
      <c r="B916" s="0" t="n">
        <v>2221</v>
      </c>
      <c r="C916" s="0" t="n">
        <v>-0.0439146186647926</v>
      </c>
      <c r="D916" s="0" t="n">
        <v>6018</v>
      </c>
      <c r="E916" s="0" t="n">
        <f aca="false">IF(ISNUMBER($BA916),$BA916,IF(AND(ISNUMBER($D916),ISNUMBER($BW916),ISNUMBER($BX916)),$D916*($BX916-$BW916+1),""))</f>
        <v>6018</v>
      </c>
      <c r="H916" s="0" t="s">
        <v>118</v>
      </c>
      <c r="I916" s="0" t="s">
        <v>119</v>
      </c>
      <c r="J916" s="0" t="n">
        <f aca="false">IF($BW916&lt;&gt;"",$BW916,"")</f>
        <v>2005</v>
      </c>
      <c r="K916" s="0" t="n">
        <f aca="false">IF($BX916&lt;&gt;"",$BX916,"")</f>
        <v>2016</v>
      </c>
      <c r="L916" s="0" t="n">
        <f aca="false">IF(AND(ISNUMBER($BW916),ISNUMBER($BX916)),($BW916+$BX916)/2,"")</f>
        <v>2010.5</v>
      </c>
      <c r="M916" s="0" t="n">
        <f aca="false">IF($L916&lt;&gt;"",$L916,"")</f>
        <v>2010.5</v>
      </c>
      <c r="N916" s="0" t="n">
        <f aca="false">IF(AND(ISNUMBER($BW916),ISNUMBER($BX916)),MIN(1,MAX(0,($BX916-2016+1)/($BX916-$BW916+1))),"")</f>
        <v>0.0833333333333333</v>
      </c>
      <c r="O916" s="0" t="n">
        <f aca="false">IF(AND(ISNUMBER($BW916),ISNUMBER($BX916)),MIN(1,MAX(0,($BX916-2017+1)/($BX916-$BW916+1))),"")</f>
        <v>0</v>
      </c>
      <c r="P916" s="0" t="n">
        <f aca="false">IF(AND(ISNUMBER($BW916),ISNUMBER($BX916)),MIN(1,MAX(0,($BX916-2018+1)/($BX916-$BW916+1))),"")</f>
        <v>0</v>
      </c>
      <c r="Q916" s="0" t="n">
        <f aca="false">IF(AND(ISNUMBER($BW916),ISNUMBER($BX916)),MIN(1,MAX(0,($BX916-2019+1)/($BX916-$BW916+1))),"")</f>
        <v>0</v>
      </c>
      <c r="R916" s="0" t="n">
        <f aca="false">IF(AND(ISNUMBER($BW916),ISNUMBER($BX916)),MIN(1,MAX(0,($BX916-2016+1)/($BX916-$BW916+1))),"")</f>
        <v>0.0833333333333333</v>
      </c>
      <c r="S916" s="0" t="n">
        <f aca="false">IF($L916&lt;&gt;"",IF($L916&gt;=2015.5,1,0),"")</f>
        <v>0</v>
      </c>
      <c r="T916" s="0" t="n">
        <f aca="false">IF($L916&lt;&gt;"",IF($L916&gt;=2016,1,0),"")</f>
        <v>0</v>
      </c>
      <c r="U916" s="0" t="n">
        <f aca="false">IF(ISNUMBER($BX916),IF($BX916&gt;=2016,1,0),"")</f>
        <v>1</v>
      </c>
      <c r="V916" s="0" t="n">
        <f aca="false">IF(ISNUMBER($BW916),IF($BW916&gt;=2016,1,0),"")</f>
        <v>0</v>
      </c>
      <c r="W916" s="0" t="str">
        <f aca="false">IF(AND(ISNUMBER($BW916),ISNUMBER($BX916)),IF($BW916&gt;=2016,"post-only",IF($BX916&lt;2016,"pre-only","mixed")),"")</f>
        <v>mixed</v>
      </c>
      <c r="X916" s="0" t="n">
        <f aca="false">IF(AND(ISNUMBER($BW916),ISNUMBER($BX916)),MIN(1,MAX(0,($BX916-2017+1)/($BX916-$BW916+1))),"")</f>
        <v>0</v>
      </c>
      <c r="Y916" s="0" t="n">
        <f aca="false">IF(AND(ISNUMBER($BW916),ISNUMBER($BX916)),MIN(1,MAX(0,($BX916-2018+1)/($BX916-$BW916+1))),"")</f>
        <v>0</v>
      </c>
      <c r="Z916" s="0" t="n">
        <f aca="false">IF(AND(ISNUMBER($BW916),ISNUMBER($BX916)),MIN(1,MAX(0,($BX916-2019+1)/($BX916-$BW916+1))),"")</f>
        <v>0</v>
      </c>
      <c r="AA916" s="0" t="n">
        <f aca="false">IF(ISNUMBER($BX916),IF($BX916&gt;=2017,1,0),"")</f>
        <v>0</v>
      </c>
      <c r="AB916" s="0" t="n">
        <f aca="false">IF(ISNUMBER($BX916),IF($BX916&gt;=2018,1,0),"")</f>
        <v>0</v>
      </c>
      <c r="AC916" s="0" t="n">
        <f aca="false">IF(ISNUMBER($BX916),IF($BX916&gt;=2019,1,0),"")</f>
        <v>0</v>
      </c>
      <c r="AD916" s="0" t="n">
        <f aca="false">IF($L916&lt;&gt;"",IF($L916&gt;2013,1,0),"")</f>
        <v>0</v>
      </c>
      <c r="AE916" s="0" t="n">
        <f aca="false">IF($L916&lt;&gt;"",1+IF($L916&gt;2011,1,0)+IF($L916&gt;2014,1,0),"")</f>
        <v>1</v>
      </c>
      <c r="AF916" s="0" t="s">
        <v>87</v>
      </c>
      <c r="AG916" s="0" t="s">
        <v>88</v>
      </c>
      <c r="AH916" s="0" t="s">
        <v>89</v>
      </c>
      <c r="AI916" s="0" t="s">
        <v>497</v>
      </c>
      <c r="AJ916" s="0" t="s">
        <v>497</v>
      </c>
      <c r="AK916" s="0" t="str">
        <f aca="false">IF(AND($CF916&lt;&gt;"",IFERROR(INDEX(subsample_country_map!$B:$B,MATCH($CF916,subsample_country_map!$A:$A,0)),"")&lt;&gt;""),INDEX(subsample_country_map!$B:$B,MATCH($CF916,subsample_country_map!$A:$A,0)),INDEX(lookup!$AA:$AA,MATCH($A916,lookup!$A:$A,0)))</f>
        <v>2_Europe</v>
      </c>
      <c r="AL916" s="0" t="str">
        <f aca="false">IF(AND($CF916&lt;&gt;"",IFERROR(INDEX(subsample_country_map!$C:$C,MATCH($CF916,subsample_country_map!$A:$A,0)),"")&lt;&gt;""),INDEX(subsample_country_map!$C:$C,MATCH($CF916,subsample_country_map!$A:$A,0)),INDEX(lookup!$AB:$AB,MATCH($A916,lookup!$A:$A,0)))</f>
        <v>1_developed</v>
      </c>
      <c r="AM916" s="0" t="str">
        <f aca="false">IF(AND($CF916&lt;&gt;"",IFERROR(INDEX(subsample_country_map!$D:$D,MATCH($CF916,subsample_country_map!$A:$A,0)),"")&lt;&gt;""),INDEX(subsample_country_map!$D:$D,MATCH($CF916,subsample_country_map!$A:$A,0)),INDEX(lookup!$AC:$AC,MATCH($A916,lookup!$A:$A,0)))</f>
        <v>1_western</v>
      </c>
      <c r="AN916" s="0" t="str">
        <f aca="false">IF(AND($CF916&lt;&gt;"",IFERROR(INDEX(subsample_country_map!$E:$E,MATCH($CF916,subsample_country_map!$A:$A,0)),"")&lt;&gt;""),INDEX(subsample_country_map!$E:$E,MATCH($CF916,subsample_country_map!$A:$A,0)),INDEX(lookup!$AD:$AD,MATCH($A916,lookup!$A:$A,0)))</f>
        <v>1_common law</v>
      </c>
      <c r="AO916" s="0" t="str">
        <f aca="false">INDEX(lookup!$Y:$Y,MATCH($A916,lookup!$A:$A,0))</f>
        <v>0_published</v>
      </c>
      <c r="AP916" s="0" t="str">
        <f aca="false">INDEX(lookup!$Z:$Z,MATCH($A916,lookup!$A:$A,0))</f>
        <v>1_VHB high</v>
      </c>
      <c r="AQ916" s="0" t="str">
        <f aca="false">INDEX(lookup!$W:$W,MATCH($A916,lookup!$A:$A,0))</f>
        <v>1_fin/acc/econ</v>
      </c>
      <c r="AS916" s="0" t="s">
        <v>91</v>
      </c>
      <c r="AT916" s="0" t="s">
        <v>111</v>
      </c>
      <c r="AU916" s="0" t="s">
        <v>93</v>
      </c>
      <c r="AV916" s="0" t="s">
        <v>197</v>
      </c>
      <c r="AX916" s="0" t="s">
        <v>3371</v>
      </c>
      <c r="BA916" s="0" t="n">
        <v>6018</v>
      </c>
      <c r="BB916" s="0" t="s">
        <v>96</v>
      </c>
      <c r="BC916" s="0" t="s">
        <v>122</v>
      </c>
      <c r="BD916" s="0" t="s">
        <v>142</v>
      </c>
      <c r="BE916" s="0" t="s">
        <v>98</v>
      </c>
      <c r="BI916" s="0" t="s">
        <v>124</v>
      </c>
      <c r="BJ916" s="0" t="s">
        <v>125</v>
      </c>
      <c r="BK916" s="0" t="s">
        <v>209</v>
      </c>
      <c r="BL916" s="0" t="s">
        <v>3372</v>
      </c>
      <c r="BM916" s="0" t="s">
        <v>3373</v>
      </c>
      <c r="BN916" s="0" t="s">
        <v>3374</v>
      </c>
      <c r="BO916" s="0" t="s">
        <v>769</v>
      </c>
      <c r="BP916" s="0" t="s">
        <v>3370</v>
      </c>
      <c r="BQ916" s="0" t="s">
        <v>127</v>
      </c>
      <c r="BT916" s="0" t="n">
        <v>0</v>
      </c>
      <c r="BU916" s="0" t="s">
        <v>3375</v>
      </c>
      <c r="BW916" s="0" t="n">
        <v>2005</v>
      </c>
      <c r="BX916" s="0" t="n">
        <v>2016</v>
      </c>
      <c r="BY916" s="0" t="s">
        <v>206</v>
      </c>
      <c r="BZ916" s="0" t="n">
        <v>2010.5</v>
      </c>
      <c r="CA916" s="0" t="n">
        <v>0.0833333333333333</v>
      </c>
      <c r="CB916" s="0" t="n">
        <v>0</v>
      </c>
      <c r="CC916" s="0" t="n">
        <v>1</v>
      </c>
      <c r="CD916" s="0" t="n">
        <v>-0.0439428810632753</v>
      </c>
      <c r="CE916" s="0" t="n">
        <v>1</v>
      </c>
    </row>
    <row r="917" customFormat="false" ht="15" hidden="false" customHeight="false" outlineLevel="0" collapsed="false">
      <c r="A917" s="0" t="s">
        <v>3370</v>
      </c>
      <c r="B917" s="0" t="n">
        <v>2222</v>
      </c>
      <c r="C917" s="0" t="n">
        <v>-0.0427920990998674</v>
      </c>
      <c r="D917" s="0" t="n">
        <v>3166</v>
      </c>
      <c r="E917" s="0" t="n">
        <f aca="false">IF(ISNUMBER($BA917),$BA917,IF(AND(ISNUMBER($D917),ISNUMBER($BW917),ISNUMBER($BX917)),$D917*($BX917-$BW917+1),""))</f>
        <v>3166</v>
      </c>
      <c r="H917" s="0" t="s">
        <v>118</v>
      </c>
      <c r="I917" s="0" t="s">
        <v>119</v>
      </c>
      <c r="J917" s="0" t="n">
        <f aca="false">IF($BW917&lt;&gt;"",$BW917,"")</f>
        <v>2005</v>
      </c>
      <c r="K917" s="0" t="n">
        <f aca="false">IF($BX917&lt;&gt;"",$BX917,"")</f>
        <v>2016</v>
      </c>
      <c r="L917" s="0" t="n">
        <f aca="false">IF(AND(ISNUMBER($BW917),ISNUMBER($BX917)),($BW917+$BX917)/2,"")</f>
        <v>2010.5</v>
      </c>
      <c r="M917" s="0" t="n">
        <f aca="false">IF($L917&lt;&gt;"",$L917,"")</f>
        <v>2010.5</v>
      </c>
      <c r="N917" s="0" t="n">
        <f aca="false">IF(AND(ISNUMBER($BW917),ISNUMBER($BX917)),MIN(1,MAX(0,($BX917-2016+1)/($BX917-$BW917+1))),"")</f>
        <v>0.0833333333333333</v>
      </c>
      <c r="O917" s="0" t="n">
        <f aca="false">IF(AND(ISNUMBER($BW917),ISNUMBER($BX917)),MIN(1,MAX(0,($BX917-2017+1)/($BX917-$BW917+1))),"")</f>
        <v>0</v>
      </c>
      <c r="P917" s="0" t="n">
        <f aca="false">IF(AND(ISNUMBER($BW917),ISNUMBER($BX917)),MIN(1,MAX(0,($BX917-2018+1)/($BX917-$BW917+1))),"")</f>
        <v>0</v>
      </c>
      <c r="Q917" s="0" t="n">
        <f aca="false">IF(AND(ISNUMBER($BW917),ISNUMBER($BX917)),MIN(1,MAX(0,($BX917-2019+1)/($BX917-$BW917+1))),"")</f>
        <v>0</v>
      </c>
      <c r="R917" s="0" t="n">
        <f aca="false">IF(AND(ISNUMBER($BW917),ISNUMBER($BX917)),MIN(1,MAX(0,($BX917-2016+1)/($BX917-$BW917+1))),"")</f>
        <v>0.0833333333333333</v>
      </c>
      <c r="S917" s="0" t="n">
        <f aca="false">IF($L917&lt;&gt;"",IF($L917&gt;=2015.5,1,0),"")</f>
        <v>0</v>
      </c>
      <c r="T917" s="0" t="n">
        <f aca="false">IF($L917&lt;&gt;"",IF($L917&gt;=2016,1,0),"")</f>
        <v>0</v>
      </c>
      <c r="U917" s="0" t="n">
        <f aca="false">IF(ISNUMBER($BX917),IF($BX917&gt;=2016,1,0),"")</f>
        <v>1</v>
      </c>
      <c r="V917" s="0" t="n">
        <f aca="false">IF(ISNUMBER($BW917),IF($BW917&gt;=2016,1,0),"")</f>
        <v>0</v>
      </c>
      <c r="W917" s="0" t="str">
        <f aca="false">IF(AND(ISNUMBER($BW917),ISNUMBER($BX917)),IF($BW917&gt;=2016,"post-only",IF($BX917&lt;2016,"pre-only","mixed")),"")</f>
        <v>mixed</v>
      </c>
      <c r="X917" s="0" t="n">
        <f aca="false">IF(AND(ISNUMBER($BW917),ISNUMBER($BX917)),MIN(1,MAX(0,($BX917-2017+1)/($BX917-$BW917+1))),"")</f>
        <v>0</v>
      </c>
      <c r="Y917" s="0" t="n">
        <f aca="false">IF(AND(ISNUMBER($BW917),ISNUMBER($BX917)),MIN(1,MAX(0,($BX917-2018+1)/($BX917-$BW917+1))),"")</f>
        <v>0</v>
      </c>
      <c r="Z917" s="0" t="n">
        <f aca="false">IF(AND(ISNUMBER($BW917),ISNUMBER($BX917)),MIN(1,MAX(0,($BX917-2019+1)/($BX917-$BW917+1))),"")</f>
        <v>0</v>
      </c>
      <c r="AA917" s="0" t="n">
        <f aca="false">IF(ISNUMBER($BX917),IF($BX917&gt;=2017,1,0),"")</f>
        <v>0</v>
      </c>
      <c r="AB917" s="0" t="n">
        <f aca="false">IF(ISNUMBER($BX917),IF($BX917&gt;=2018,1,0),"")</f>
        <v>0</v>
      </c>
      <c r="AC917" s="0" t="n">
        <f aca="false">IF(ISNUMBER($BX917),IF($BX917&gt;=2019,1,0),"")</f>
        <v>0</v>
      </c>
      <c r="AD917" s="0" t="n">
        <f aca="false">IF($L917&lt;&gt;"",IF($L917&gt;2013,1,0),"")</f>
        <v>0</v>
      </c>
      <c r="AE917" s="0" t="n">
        <f aca="false">IF($L917&lt;&gt;"",1+IF($L917&gt;2011,1,0)+IF($L917&gt;2014,1,0),"")</f>
        <v>1</v>
      </c>
      <c r="AF917" s="0" t="s">
        <v>87</v>
      </c>
      <c r="AG917" s="0" t="s">
        <v>436</v>
      </c>
      <c r="AH917" s="0" t="s">
        <v>89</v>
      </c>
      <c r="AI917" s="0" t="s">
        <v>497</v>
      </c>
      <c r="AJ917" s="0" t="s">
        <v>497</v>
      </c>
      <c r="AK917" s="0" t="str">
        <f aca="false">IF(AND($CF917&lt;&gt;"",IFERROR(INDEX(subsample_country_map!$B:$B,MATCH($CF917,subsample_country_map!$A:$A,0)),"")&lt;&gt;""),INDEX(subsample_country_map!$B:$B,MATCH($CF917,subsample_country_map!$A:$A,0)),INDEX(lookup!$AA:$AA,MATCH($A917,lookup!$A:$A,0)))</f>
        <v>2_Europe</v>
      </c>
      <c r="AL917" s="0" t="str">
        <f aca="false">IF(AND($CF917&lt;&gt;"",IFERROR(INDEX(subsample_country_map!$C:$C,MATCH($CF917,subsample_country_map!$A:$A,0)),"")&lt;&gt;""),INDEX(subsample_country_map!$C:$C,MATCH($CF917,subsample_country_map!$A:$A,0)),INDEX(lookup!$AB:$AB,MATCH($A917,lookup!$A:$A,0)))</f>
        <v>1_developed</v>
      </c>
      <c r="AM917" s="0" t="str">
        <f aca="false">IF(AND($CF917&lt;&gt;"",IFERROR(INDEX(subsample_country_map!$D:$D,MATCH($CF917,subsample_country_map!$A:$A,0)),"")&lt;&gt;""),INDEX(subsample_country_map!$D:$D,MATCH($CF917,subsample_country_map!$A:$A,0)),INDEX(lookup!$AC:$AC,MATCH($A917,lookup!$A:$A,0)))</f>
        <v>1_western</v>
      </c>
      <c r="AN917" s="0" t="str">
        <f aca="false">IF(AND($CF917&lt;&gt;"",IFERROR(INDEX(subsample_country_map!$E:$E,MATCH($CF917,subsample_country_map!$A:$A,0)),"")&lt;&gt;""),INDEX(subsample_country_map!$E:$E,MATCH($CF917,subsample_country_map!$A:$A,0)),INDEX(lookup!$AD:$AD,MATCH($A917,lookup!$A:$A,0)))</f>
        <v>1_common law</v>
      </c>
      <c r="AO917" s="0" t="str">
        <f aca="false">INDEX(lookup!$Y:$Y,MATCH($A917,lookup!$A:$A,0))</f>
        <v>0_published</v>
      </c>
      <c r="AP917" s="0" t="str">
        <f aca="false">INDEX(lookup!$Z:$Z,MATCH($A917,lookup!$A:$A,0))</f>
        <v>1_VHB high</v>
      </c>
      <c r="AQ917" s="0" t="str">
        <f aca="false">INDEX(lookup!$W:$W,MATCH($A917,lookup!$A:$A,0))</f>
        <v>1_fin/acc/econ</v>
      </c>
      <c r="AS917" s="0" t="s">
        <v>91</v>
      </c>
      <c r="AT917" s="0" t="s">
        <v>111</v>
      </c>
      <c r="AU917" s="0" t="s">
        <v>93</v>
      </c>
      <c r="AV917" s="0" t="s">
        <v>201</v>
      </c>
      <c r="AX917" s="0" t="s">
        <v>3376</v>
      </c>
      <c r="BA917" s="0" t="n">
        <v>3166</v>
      </c>
      <c r="BB917" s="0" t="s">
        <v>96</v>
      </c>
      <c r="BC917" s="0" t="s">
        <v>122</v>
      </c>
      <c r="BD917" s="0" t="s">
        <v>142</v>
      </c>
      <c r="BE917" s="0" t="s">
        <v>98</v>
      </c>
      <c r="BI917" s="0" t="s">
        <v>124</v>
      </c>
      <c r="BJ917" s="0" t="s">
        <v>157</v>
      </c>
      <c r="BK917" s="0" t="s">
        <v>209</v>
      </c>
      <c r="BL917" s="0" t="s">
        <v>3377</v>
      </c>
      <c r="BM917" s="0" t="s">
        <v>3378</v>
      </c>
      <c r="BN917" s="0" t="s">
        <v>3374</v>
      </c>
      <c r="BO917" s="0" t="s">
        <v>769</v>
      </c>
      <c r="BP917" s="0" t="s">
        <v>3370</v>
      </c>
      <c r="BQ917" s="0" t="s">
        <v>127</v>
      </c>
      <c r="BT917" s="0" t="n">
        <v>0</v>
      </c>
      <c r="BU917" s="0" t="s">
        <v>3375</v>
      </c>
      <c r="BW917" s="0" t="n">
        <v>2005</v>
      </c>
      <c r="BX917" s="0" t="n">
        <v>2016</v>
      </c>
      <c r="BY917" s="0" t="s">
        <v>206</v>
      </c>
      <c r="BZ917" s="0" t="n">
        <v>2010.5</v>
      </c>
      <c r="CA917" s="0" t="n">
        <v>0.0833333333333333</v>
      </c>
      <c r="CB917" s="0" t="n">
        <v>0</v>
      </c>
      <c r="CC917" s="0" t="n">
        <v>1</v>
      </c>
      <c r="CD917" s="0" t="n">
        <v>-0.0428182476153668</v>
      </c>
      <c r="CE917" s="0" t="n">
        <v>1</v>
      </c>
    </row>
    <row r="918" customFormat="false" ht="15" hidden="false" customHeight="false" outlineLevel="0" collapsed="false">
      <c r="A918" s="0" t="s">
        <v>3379</v>
      </c>
      <c r="B918" s="0" t="n">
        <v>2223</v>
      </c>
      <c r="C918" s="0" t="n">
        <v>-0.0483621678558855</v>
      </c>
      <c r="D918" s="0" t="n">
        <v>1641</v>
      </c>
      <c r="E918" s="0" t="n">
        <f aca="false">IF(ISNUMBER($BA918),$BA918,IF(AND(ISNUMBER($D918),ISNUMBER($BW918),ISNUMBER($BX918)),$D918*($BX918-$BW918+1),""))</f>
        <v>1641</v>
      </c>
      <c r="H918" s="0" t="s">
        <v>118</v>
      </c>
      <c r="I918" s="0" t="s">
        <v>746</v>
      </c>
      <c r="J918" s="0" t="n">
        <f aca="false">IF($BW918&lt;&gt;"",$BW918,"")</f>
        <v>2000</v>
      </c>
      <c r="K918" s="0" t="n">
        <f aca="false">IF($BX918&lt;&gt;"",$BX918,"")</f>
        <v>2011</v>
      </c>
      <c r="L918" s="0" t="n">
        <f aca="false">IF(AND(ISNUMBER($BW918),ISNUMBER($BX918)),($BW918+$BX918)/2,"")</f>
        <v>2005.5</v>
      </c>
      <c r="M918" s="0" t="n">
        <f aca="false">IF($L918&lt;&gt;"",$L918,"")</f>
        <v>2005.5</v>
      </c>
      <c r="N918" s="0" t="n">
        <f aca="false">IF(AND(ISNUMBER($BW918),ISNUMBER($BX918)),MIN(1,MAX(0,($BX918-2016+1)/($BX918-$BW918+1))),"")</f>
        <v>0</v>
      </c>
      <c r="O918" s="0" t="n">
        <f aca="false">IF(AND(ISNUMBER($BW918),ISNUMBER($BX918)),MIN(1,MAX(0,($BX918-2017+1)/($BX918-$BW918+1))),"")</f>
        <v>0</v>
      </c>
      <c r="P918" s="0" t="n">
        <f aca="false">IF(AND(ISNUMBER($BW918),ISNUMBER($BX918)),MIN(1,MAX(0,($BX918-2018+1)/($BX918-$BW918+1))),"")</f>
        <v>0</v>
      </c>
      <c r="Q918" s="0" t="n">
        <f aca="false">IF(AND(ISNUMBER($BW918),ISNUMBER($BX918)),MIN(1,MAX(0,($BX918-2019+1)/($BX918-$BW918+1))),"")</f>
        <v>0</v>
      </c>
      <c r="R918" s="0" t="n">
        <f aca="false">IF(AND(ISNUMBER($BW918),ISNUMBER($BX918)),MIN(1,MAX(0,($BX918-2016+1)/($BX918-$BW918+1))),"")</f>
        <v>0</v>
      </c>
      <c r="S918" s="0" t="n">
        <f aca="false">IF($L918&lt;&gt;"",IF($L918&gt;=2015.5,1,0),"")</f>
        <v>0</v>
      </c>
      <c r="T918" s="0" t="n">
        <f aca="false">IF($L918&lt;&gt;"",IF($L918&gt;=2016,1,0),"")</f>
        <v>0</v>
      </c>
      <c r="U918" s="0" t="n">
        <f aca="false">IF(ISNUMBER($BX918),IF($BX918&gt;=2016,1,0),"")</f>
        <v>0</v>
      </c>
      <c r="V918" s="0" t="n">
        <f aca="false">IF(ISNUMBER($BW918),IF($BW918&gt;=2016,1,0),"")</f>
        <v>0</v>
      </c>
      <c r="W918" s="0" t="str">
        <f aca="false">IF(AND(ISNUMBER($BW918),ISNUMBER($BX918)),IF($BW918&gt;=2016,"post-only",IF($BX918&lt;2016,"pre-only","mixed")),"")</f>
        <v>pre-only</v>
      </c>
      <c r="X918" s="0" t="n">
        <f aca="false">IF(AND(ISNUMBER($BW918),ISNUMBER($BX918)),MIN(1,MAX(0,($BX918-2017+1)/($BX918-$BW918+1))),"")</f>
        <v>0</v>
      </c>
      <c r="Y918" s="0" t="n">
        <f aca="false">IF(AND(ISNUMBER($BW918),ISNUMBER($BX918)),MIN(1,MAX(0,($BX918-2018+1)/($BX918-$BW918+1))),"")</f>
        <v>0</v>
      </c>
      <c r="Z918" s="0" t="n">
        <f aca="false">IF(AND(ISNUMBER($BW918),ISNUMBER($BX918)),MIN(1,MAX(0,($BX918-2019+1)/($BX918-$BW918+1))),"")</f>
        <v>0</v>
      </c>
      <c r="AA918" s="0" t="n">
        <f aca="false">IF(ISNUMBER($BX918),IF($BX918&gt;=2017,1,0),"")</f>
        <v>0</v>
      </c>
      <c r="AB918" s="0" t="n">
        <f aca="false">IF(ISNUMBER($BX918),IF($BX918&gt;=2018,1,0),"")</f>
        <v>0</v>
      </c>
      <c r="AC918" s="0" t="n">
        <f aca="false">IF(ISNUMBER($BX918),IF($BX918&gt;=2019,1,0),"")</f>
        <v>0</v>
      </c>
      <c r="AD918" s="0" t="n">
        <f aca="false">IF($L918&lt;&gt;"",IF($L918&gt;2013,1,0),"")</f>
        <v>0</v>
      </c>
      <c r="AE918" s="0" t="n">
        <f aca="false">IF($L918&lt;&gt;"",1+IF($L918&gt;2011,1,0)+IF($L918&gt;2014,1,0),"")</f>
        <v>1</v>
      </c>
      <c r="AF918" s="0" t="s">
        <v>87</v>
      </c>
      <c r="AG918" s="0" t="s">
        <v>88</v>
      </c>
      <c r="AH918" s="0" t="s">
        <v>90</v>
      </c>
      <c r="AI918" s="0" t="s">
        <v>334</v>
      </c>
      <c r="AJ918" s="0" t="s">
        <v>334</v>
      </c>
      <c r="AK918" s="0" t="str">
        <f aca="false">IF(AND($CF918&lt;&gt;"",IFERROR(INDEX(subsample_country_map!$B:$B,MATCH($CF918,subsample_country_map!$A:$A,0)),"")&lt;&gt;""),INDEX(subsample_country_map!$B:$B,MATCH($CF918,subsample_country_map!$A:$A,0)),INDEX(lookup!$AA:$AA,MATCH($A918,lookup!$A:$A,0)))</f>
        <v>1_US</v>
      </c>
      <c r="AL918" s="0" t="str">
        <f aca="false">IF(AND($CF918&lt;&gt;"",IFERROR(INDEX(subsample_country_map!$C:$C,MATCH($CF918,subsample_country_map!$A:$A,0)),"")&lt;&gt;""),INDEX(subsample_country_map!$C:$C,MATCH($CF918,subsample_country_map!$A:$A,0)),INDEX(lookup!$AB:$AB,MATCH($A918,lookup!$A:$A,0)))</f>
        <v>1_developed</v>
      </c>
      <c r="AM918" s="0" t="str">
        <f aca="false">IF(AND($CF918&lt;&gt;"",IFERROR(INDEX(subsample_country_map!$D:$D,MATCH($CF918,subsample_country_map!$A:$A,0)),"")&lt;&gt;""),INDEX(subsample_country_map!$D:$D,MATCH($CF918,subsample_country_map!$A:$A,0)),INDEX(lookup!$AC:$AC,MATCH($A918,lookup!$A:$A,0)))</f>
        <v>1_western</v>
      </c>
      <c r="AN918" s="0" t="str">
        <f aca="false">IF(AND($CF918&lt;&gt;"",IFERROR(INDEX(subsample_country_map!$E:$E,MATCH($CF918,subsample_country_map!$A:$A,0)),"")&lt;&gt;""),INDEX(subsample_country_map!$E:$E,MATCH($CF918,subsample_country_map!$A:$A,0)),INDEX(lookup!$AD:$AD,MATCH($A918,lookup!$A:$A,0)))</f>
        <v>1_common law</v>
      </c>
      <c r="AO918" s="0" t="str">
        <f aca="false">INDEX(lookup!$Y:$Y,MATCH($A918,lookup!$A:$A,0))</f>
        <v>0_published</v>
      </c>
      <c r="AP918" s="0" t="str">
        <f aca="false">INDEX(lookup!$Z:$Z,MATCH($A918,lookup!$A:$A,0))</f>
        <v>1_VHB high</v>
      </c>
      <c r="AQ918" s="0" t="str">
        <f aca="false">INDEX(lookup!$W:$W,MATCH($A918,lookup!$A:$A,0))</f>
        <v>1_fin/acc/econ</v>
      </c>
      <c r="AS918" s="0" t="s">
        <v>91</v>
      </c>
      <c r="AT918" s="0" t="s">
        <v>111</v>
      </c>
      <c r="AU918" s="0" t="s">
        <v>93</v>
      </c>
      <c r="AV918" s="0" t="s">
        <v>3380</v>
      </c>
      <c r="BA918" s="0" t="n">
        <v>1641</v>
      </c>
      <c r="BB918" s="0" t="s">
        <v>347</v>
      </c>
      <c r="BC918" s="0" t="s">
        <v>358</v>
      </c>
      <c r="BD918" s="0" t="s">
        <v>142</v>
      </c>
      <c r="BE918" s="0" t="s">
        <v>98</v>
      </c>
      <c r="BI918" s="0" t="s">
        <v>124</v>
      </c>
      <c r="BJ918" s="0" t="s">
        <v>3381</v>
      </c>
      <c r="BK918" s="0" t="s">
        <v>3382</v>
      </c>
      <c r="BL918" s="0" t="s">
        <v>3383</v>
      </c>
      <c r="BM918" s="0" t="s">
        <v>3384</v>
      </c>
      <c r="BN918" s="0" t="s">
        <v>3385</v>
      </c>
      <c r="BO918" s="0" t="s">
        <v>754</v>
      </c>
      <c r="BP918" s="0" t="s">
        <v>3379</v>
      </c>
      <c r="BQ918" s="0" t="s">
        <v>755</v>
      </c>
      <c r="BT918" s="0" t="n">
        <v>0</v>
      </c>
      <c r="BU918" s="0" t="s">
        <v>3386</v>
      </c>
      <c r="BW918" s="0" t="n">
        <v>2000</v>
      </c>
      <c r="BX918" s="0" t="n">
        <v>2011</v>
      </c>
      <c r="BY918" s="0" t="s">
        <v>1526</v>
      </c>
      <c r="BZ918" s="0" t="n">
        <v>2005.5</v>
      </c>
      <c r="CA918" s="0" t="n">
        <v>0</v>
      </c>
      <c r="CB918" s="0" t="n">
        <v>0</v>
      </c>
      <c r="CC918" s="0" t="n">
        <v>0</v>
      </c>
      <c r="CD918" s="0" t="n">
        <v>-0.0483999256035286</v>
      </c>
      <c r="CE918" s="0" t="n">
        <v>1</v>
      </c>
    </row>
    <row r="919" customFormat="false" ht="15" hidden="false" customHeight="false" outlineLevel="0" collapsed="false">
      <c r="A919" s="0" t="s">
        <v>3379</v>
      </c>
      <c r="B919" s="0" t="n">
        <v>2224</v>
      </c>
      <c r="C919" s="0" t="n">
        <v>-0.0635316242824463</v>
      </c>
      <c r="D919" s="0" t="n">
        <v>1641</v>
      </c>
      <c r="E919" s="0" t="n">
        <f aca="false">IF(ISNUMBER($BA919),$BA919,IF(AND(ISNUMBER($D919),ISNUMBER($BW919),ISNUMBER($BX919)),$D919*($BX919-$BW919+1),""))</f>
        <v>1641</v>
      </c>
      <c r="H919" s="0" t="s">
        <v>118</v>
      </c>
      <c r="I919" s="0" t="s">
        <v>746</v>
      </c>
      <c r="J919" s="0" t="n">
        <f aca="false">IF($BW919&lt;&gt;"",$BW919,"")</f>
        <v>2000</v>
      </c>
      <c r="K919" s="0" t="n">
        <f aca="false">IF($BX919&lt;&gt;"",$BX919,"")</f>
        <v>2011</v>
      </c>
      <c r="L919" s="0" t="n">
        <f aca="false">IF(AND(ISNUMBER($BW919),ISNUMBER($BX919)),($BW919+$BX919)/2,"")</f>
        <v>2005.5</v>
      </c>
      <c r="M919" s="0" t="n">
        <f aca="false">IF($L919&lt;&gt;"",$L919,"")</f>
        <v>2005.5</v>
      </c>
      <c r="N919" s="0" t="n">
        <f aca="false">IF(AND(ISNUMBER($BW919),ISNUMBER($BX919)),MIN(1,MAX(0,($BX919-2016+1)/($BX919-$BW919+1))),"")</f>
        <v>0</v>
      </c>
      <c r="O919" s="0" t="n">
        <f aca="false">IF(AND(ISNUMBER($BW919),ISNUMBER($BX919)),MIN(1,MAX(0,($BX919-2017+1)/($BX919-$BW919+1))),"")</f>
        <v>0</v>
      </c>
      <c r="P919" s="0" t="n">
        <f aca="false">IF(AND(ISNUMBER($BW919),ISNUMBER($BX919)),MIN(1,MAX(0,($BX919-2018+1)/($BX919-$BW919+1))),"")</f>
        <v>0</v>
      </c>
      <c r="Q919" s="0" t="n">
        <f aca="false">IF(AND(ISNUMBER($BW919),ISNUMBER($BX919)),MIN(1,MAX(0,($BX919-2019+1)/($BX919-$BW919+1))),"")</f>
        <v>0</v>
      </c>
      <c r="R919" s="0" t="n">
        <f aca="false">IF(AND(ISNUMBER($BW919),ISNUMBER($BX919)),MIN(1,MAX(0,($BX919-2016+1)/($BX919-$BW919+1))),"")</f>
        <v>0</v>
      </c>
      <c r="S919" s="0" t="n">
        <f aca="false">IF($L919&lt;&gt;"",IF($L919&gt;=2015.5,1,0),"")</f>
        <v>0</v>
      </c>
      <c r="T919" s="0" t="n">
        <f aca="false">IF($L919&lt;&gt;"",IF($L919&gt;=2016,1,0),"")</f>
        <v>0</v>
      </c>
      <c r="U919" s="0" t="n">
        <f aca="false">IF(ISNUMBER($BX919),IF($BX919&gt;=2016,1,0),"")</f>
        <v>0</v>
      </c>
      <c r="V919" s="0" t="n">
        <f aca="false">IF(ISNUMBER($BW919),IF($BW919&gt;=2016,1,0),"")</f>
        <v>0</v>
      </c>
      <c r="W919" s="0" t="str">
        <f aca="false">IF(AND(ISNUMBER($BW919),ISNUMBER($BX919)),IF($BW919&gt;=2016,"post-only",IF($BX919&lt;2016,"pre-only","mixed")),"")</f>
        <v>pre-only</v>
      </c>
      <c r="X919" s="0" t="n">
        <f aca="false">IF(AND(ISNUMBER($BW919),ISNUMBER($BX919)),MIN(1,MAX(0,($BX919-2017+1)/($BX919-$BW919+1))),"")</f>
        <v>0</v>
      </c>
      <c r="Y919" s="0" t="n">
        <f aca="false">IF(AND(ISNUMBER($BW919),ISNUMBER($BX919)),MIN(1,MAX(0,($BX919-2018+1)/($BX919-$BW919+1))),"")</f>
        <v>0</v>
      </c>
      <c r="Z919" s="0" t="n">
        <f aca="false">IF(AND(ISNUMBER($BW919),ISNUMBER($BX919)),MIN(1,MAX(0,($BX919-2019+1)/($BX919-$BW919+1))),"")</f>
        <v>0</v>
      </c>
      <c r="AA919" s="0" t="n">
        <f aca="false">IF(ISNUMBER($BX919),IF($BX919&gt;=2017,1,0),"")</f>
        <v>0</v>
      </c>
      <c r="AB919" s="0" t="n">
        <f aca="false">IF(ISNUMBER($BX919),IF($BX919&gt;=2018,1,0),"")</f>
        <v>0</v>
      </c>
      <c r="AC919" s="0" t="n">
        <f aca="false">IF(ISNUMBER($BX919),IF($BX919&gt;=2019,1,0),"")</f>
        <v>0</v>
      </c>
      <c r="AD919" s="0" t="n">
        <f aca="false">IF($L919&lt;&gt;"",IF($L919&gt;2013,1,0),"")</f>
        <v>0</v>
      </c>
      <c r="AE919" s="0" t="n">
        <f aca="false">IF($L919&lt;&gt;"",1+IF($L919&gt;2011,1,0)+IF($L919&gt;2014,1,0),"")</f>
        <v>1</v>
      </c>
      <c r="AF919" s="0" t="s">
        <v>87</v>
      </c>
      <c r="AG919" s="0" t="s">
        <v>88</v>
      </c>
      <c r="AH919" s="0" t="s">
        <v>90</v>
      </c>
      <c r="AI919" s="0" t="s">
        <v>334</v>
      </c>
      <c r="AJ919" s="0" t="s">
        <v>334</v>
      </c>
      <c r="AK919" s="0" t="str">
        <f aca="false">IF(AND($CF919&lt;&gt;"",IFERROR(INDEX(subsample_country_map!$B:$B,MATCH($CF919,subsample_country_map!$A:$A,0)),"")&lt;&gt;""),INDEX(subsample_country_map!$B:$B,MATCH($CF919,subsample_country_map!$A:$A,0)),INDEX(lookup!$AA:$AA,MATCH($A919,lookup!$A:$A,0)))</f>
        <v>1_US</v>
      </c>
      <c r="AL919" s="0" t="str">
        <f aca="false">IF(AND($CF919&lt;&gt;"",IFERROR(INDEX(subsample_country_map!$C:$C,MATCH($CF919,subsample_country_map!$A:$A,0)),"")&lt;&gt;""),INDEX(subsample_country_map!$C:$C,MATCH($CF919,subsample_country_map!$A:$A,0)),INDEX(lookup!$AB:$AB,MATCH($A919,lookup!$A:$A,0)))</f>
        <v>1_developed</v>
      </c>
      <c r="AM919" s="0" t="str">
        <f aca="false">IF(AND($CF919&lt;&gt;"",IFERROR(INDEX(subsample_country_map!$D:$D,MATCH($CF919,subsample_country_map!$A:$A,0)),"")&lt;&gt;""),INDEX(subsample_country_map!$D:$D,MATCH($CF919,subsample_country_map!$A:$A,0)),INDEX(lookup!$AC:$AC,MATCH($A919,lookup!$A:$A,0)))</f>
        <v>1_western</v>
      </c>
      <c r="AN919" s="0" t="str">
        <f aca="false">IF(AND($CF919&lt;&gt;"",IFERROR(INDEX(subsample_country_map!$E:$E,MATCH($CF919,subsample_country_map!$A:$A,0)),"")&lt;&gt;""),INDEX(subsample_country_map!$E:$E,MATCH($CF919,subsample_country_map!$A:$A,0)),INDEX(lookup!$AD:$AD,MATCH($A919,lookup!$A:$A,0)))</f>
        <v>1_common law</v>
      </c>
      <c r="AO919" s="0" t="str">
        <f aca="false">INDEX(lookup!$Y:$Y,MATCH($A919,lookup!$A:$A,0))</f>
        <v>0_published</v>
      </c>
      <c r="AP919" s="0" t="str">
        <f aca="false">INDEX(lookup!$Z:$Z,MATCH($A919,lookup!$A:$A,0))</f>
        <v>1_VHB high</v>
      </c>
      <c r="AQ919" s="0" t="str">
        <f aca="false">INDEX(lookup!$W:$W,MATCH($A919,lookup!$A:$A,0))</f>
        <v>1_fin/acc/econ</v>
      </c>
      <c r="AS919" s="0" t="s">
        <v>91</v>
      </c>
      <c r="AT919" s="0" t="s">
        <v>397</v>
      </c>
      <c r="AU919" s="0" t="s">
        <v>93</v>
      </c>
      <c r="AV919" s="0" t="s">
        <v>229</v>
      </c>
      <c r="BA919" s="0" t="n">
        <v>1641</v>
      </c>
      <c r="BB919" s="0" t="s">
        <v>347</v>
      </c>
      <c r="BC919" s="0" t="s">
        <v>358</v>
      </c>
      <c r="BD919" s="0" t="s">
        <v>142</v>
      </c>
      <c r="BE919" s="0" t="s">
        <v>98</v>
      </c>
      <c r="BI919" s="0" t="s">
        <v>124</v>
      </c>
      <c r="BJ919" s="0" t="s">
        <v>3381</v>
      </c>
      <c r="BK919" s="0" t="s">
        <v>3382</v>
      </c>
      <c r="BL919" s="0" t="s">
        <v>3387</v>
      </c>
      <c r="BM919" s="0" t="s">
        <v>3388</v>
      </c>
      <c r="BN919" s="0" t="s">
        <v>3385</v>
      </c>
      <c r="BO919" s="0" t="s">
        <v>754</v>
      </c>
      <c r="BP919" s="0" t="s">
        <v>3379</v>
      </c>
      <c r="BQ919" s="0" t="s">
        <v>755</v>
      </c>
      <c r="BT919" s="0" t="n">
        <v>0</v>
      </c>
      <c r="BU919" s="0" t="s">
        <v>3386</v>
      </c>
      <c r="BW919" s="0" t="n">
        <v>2000</v>
      </c>
      <c r="BX919" s="0" t="n">
        <v>2011</v>
      </c>
      <c r="BY919" s="0" t="s">
        <v>1526</v>
      </c>
      <c r="BZ919" s="0" t="n">
        <v>2005.5</v>
      </c>
      <c r="CA919" s="0" t="n">
        <v>0</v>
      </c>
      <c r="CB919" s="0" t="n">
        <v>0</v>
      </c>
      <c r="CC919" s="0" t="n">
        <v>0</v>
      </c>
      <c r="CD919" s="0" t="n">
        <v>-0.0636173087578278</v>
      </c>
      <c r="CE919" s="0" t="n">
        <v>1</v>
      </c>
    </row>
    <row r="920" customFormat="false" ht="15" hidden="false" customHeight="false" outlineLevel="0" collapsed="false">
      <c r="A920" s="0" t="s">
        <v>3379</v>
      </c>
      <c r="B920" s="0" t="n">
        <v>2225</v>
      </c>
      <c r="C920" s="0" t="n">
        <v>-0.0674166842482767</v>
      </c>
      <c r="D920" s="0" t="n">
        <v>1457</v>
      </c>
      <c r="E920" s="0" t="n">
        <f aca="false">IF(ISNUMBER($BA920),$BA920,IF(AND(ISNUMBER($D920),ISNUMBER($BW920),ISNUMBER($BX920)),$D920*($BX920-$BW920+1),""))</f>
        <v>1457</v>
      </c>
      <c r="H920" s="0" t="s">
        <v>118</v>
      </c>
      <c r="I920" s="0" t="s">
        <v>746</v>
      </c>
      <c r="J920" s="0" t="n">
        <f aca="false">IF($BW920&lt;&gt;"",$BW920,"")</f>
        <v>2000</v>
      </c>
      <c r="K920" s="0" t="n">
        <f aca="false">IF($BX920&lt;&gt;"",$BX920,"")</f>
        <v>2011</v>
      </c>
      <c r="L920" s="0" t="n">
        <f aca="false">IF(AND(ISNUMBER($BW920),ISNUMBER($BX920)),($BW920+$BX920)/2,"")</f>
        <v>2005.5</v>
      </c>
      <c r="M920" s="0" t="n">
        <f aca="false">IF($L920&lt;&gt;"",$L920,"")</f>
        <v>2005.5</v>
      </c>
      <c r="N920" s="0" t="n">
        <f aca="false">IF(AND(ISNUMBER($BW920),ISNUMBER($BX920)),MIN(1,MAX(0,($BX920-2016+1)/($BX920-$BW920+1))),"")</f>
        <v>0</v>
      </c>
      <c r="O920" s="0" t="n">
        <f aca="false">IF(AND(ISNUMBER($BW920),ISNUMBER($BX920)),MIN(1,MAX(0,($BX920-2017+1)/($BX920-$BW920+1))),"")</f>
        <v>0</v>
      </c>
      <c r="P920" s="0" t="n">
        <f aca="false">IF(AND(ISNUMBER($BW920),ISNUMBER($BX920)),MIN(1,MAX(0,($BX920-2018+1)/($BX920-$BW920+1))),"")</f>
        <v>0</v>
      </c>
      <c r="Q920" s="0" t="n">
        <f aca="false">IF(AND(ISNUMBER($BW920),ISNUMBER($BX920)),MIN(1,MAX(0,($BX920-2019+1)/($BX920-$BW920+1))),"")</f>
        <v>0</v>
      </c>
      <c r="R920" s="0" t="n">
        <f aca="false">IF(AND(ISNUMBER($BW920),ISNUMBER($BX920)),MIN(1,MAX(0,($BX920-2016+1)/($BX920-$BW920+1))),"")</f>
        <v>0</v>
      </c>
      <c r="S920" s="0" t="n">
        <f aca="false">IF($L920&lt;&gt;"",IF($L920&gt;=2015.5,1,0),"")</f>
        <v>0</v>
      </c>
      <c r="T920" s="0" t="n">
        <f aca="false">IF($L920&lt;&gt;"",IF($L920&gt;=2016,1,0),"")</f>
        <v>0</v>
      </c>
      <c r="U920" s="0" t="n">
        <f aca="false">IF(ISNUMBER($BX920),IF($BX920&gt;=2016,1,0),"")</f>
        <v>0</v>
      </c>
      <c r="V920" s="0" t="n">
        <f aca="false">IF(ISNUMBER($BW920),IF($BW920&gt;=2016,1,0),"")</f>
        <v>0</v>
      </c>
      <c r="W920" s="0" t="str">
        <f aca="false">IF(AND(ISNUMBER($BW920),ISNUMBER($BX920)),IF($BW920&gt;=2016,"post-only",IF($BX920&lt;2016,"pre-only","mixed")),"")</f>
        <v>pre-only</v>
      </c>
      <c r="X920" s="0" t="n">
        <f aca="false">IF(AND(ISNUMBER($BW920),ISNUMBER($BX920)),MIN(1,MAX(0,($BX920-2017+1)/($BX920-$BW920+1))),"")</f>
        <v>0</v>
      </c>
      <c r="Y920" s="0" t="n">
        <f aca="false">IF(AND(ISNUMBER($BW920),ISNUMBER($BX920)),MIN(1,MAX(0,($BX920-2018+1)/($BX920-$BW920+1))),"")</f>
        <v>0</v>
      </c>
      <c r="Z920" s="0" t="n">
        <f aca="false">IF(AND(ISNUMBER($BW920),ISNUMBER($BX920)),MIN(1,MAX(0,($BX920-2019+1)/($BX920-$BW920+1))),"")</f>
        <v>0</v>
      </c>
      <c r="AA920" s="0" t="n">
        <f aca="false">IF(ISNUMBER($BX920),IF($BX920&gt;=2017,1,0),"")</f>
        <v>0</v>
      </c>
      <c r="AB920" s="0" t="n">
        <f aca="false">IF(ISNUMBER($BX920),IF($BX920&gt;=2018,1,0),"")</f>
        <v>0</v>
      </c>
      <c r="AC920" s="0" t="n">
        <f aca="false">IF(ISNUMBER($BX920),IF($BX920&gt;=2019,1,0),"")</f>
        <v>0</v>
      </c>
      <c r="AD920" s="0" t="n">
        <f aca="false">IF($L920&lt;&gt;"",IF($L920&gt;2013,1,0),"")</f>
        <v>0</v>
      </c>
      <c r="AE920" s="0" t="n">
        <f aca="false">IF($L920&lt;&gt;"",1+IF($L920&gt;2011,1,0)+IF($L920&gt;2014,1,0),"")</f>
        <v>1</v>
      </c>
      <c r="AF920" s="0" t="s">
        <v>87</v>
      </c>
      <c r="AG920" s="0" t="s">
        <v>88</v>
      </c>
      <c r="AH920" s="0" t="s">
        <v>90</v>
      </c>
      <c r="AI920" s="0" t="s">
        <v>334</v>
      </c>
      <c r="AJ920" s="0" t="s">
        <v>334</v>
      </c>
      <c r="AK920" s="0" t="str">
        <f aca="false">IF(AND($CF920&lt;&gt;"",IFERROR(INDEX(subsample_country_map!$B:$B,MATCH($CF920,subsample_country_map!$A:$A,0)),"")&lt;&gt;""),INDEX(subsample_country_map!$B:$B,MATCH($CF920,subsample_country_map!$A:$A,0)),INDEX(lookup!$AA:$AA,MATCH($A920,lookup!$A:$A,0)))</f>
        <v>1_US</v>
      </c>
      <c r="AL920" s="0" t="str">
        <f aca="false">IF(AND($CF920&lt;&gt;"",IFERROR(INDEX(subsample_country_map!$C:$C,MATCH($CF920,subsample_country_map!$A:$A,0)),"")&lt;&gt;""),INDEX(subsample_country_map!$C:$C,MATCH($CF920,subsample_country_map!$A:$A,0)),INDEX(lookup!$AB:$AB,MATCH($A920,lookup!$A:$A,0)))</f>
        <v>1_developed</v>
      </c>
      <c r="AM920" s="0" t="str">
        <f aca="false">IF(AND($CF920&lt;&gt;"",IFERROR(INDEX(subsample_country_map!$D:$D,MATCH($CF920,subsample_country_map!$A:$A,0)),"")&lt;&gt;""),INDEX(subsample_country_map!$D:$D,MATCH($CF920,subsample_country_map!$A:$A,0)),INDEX(lookup!$AC:$AC,MATCH($A920,lookup!$A:$A,0)))</f>
        <v>1_western</v>
      </c>
      <c r="AN920" s="0" t="str">
        <f aca="false">IF(AND($CF920&lt;&gt;"",IFERROR(INDEX(subsample_country_map!$E:$E,MATCH($CF920,subsample_country_map!$A:$A,0)),"")&lt;&gt;""),INDEX(subsample_country_map!$E:$E,MATCH($CF920,subsample_country_map!$A:$A,0)),INDEX(lookup!$AD:$AD,MATCH($A920,lookup!$A:$A,0)))</f>
        <v>1_common law</v>
      </c>
      <c r="AO920" s="0" t="str">
        <f aca="false">INDEX(lookup!$Y:$Y,MATCH($A920,lookup!$A:$A,0))</f>
        <v>0_published</v>
      </c>
      <c r="AP920" s="0" t="str">
        <f aca="false">INDEX(lookup!$Z:$Z,MATCH($A920,lookup!$A:$A,0))</f>
        <v>1_VHB high</v>
      </c>
      <c r="AQ920" s="0" t="str">
        <f aca="false">INDEX(lookup!$W:$W,MATCH($A920,lookup!$A:$A,0))</f>
        <v>1_fin/acc/econ</v>
      </c>
      <c r="AS920" s="0" t="s">
        <v>91</v>
      </c>
      <c r="AT920" s="0" t="s">
        <v>111</v>
      </c>
      <c r="AU920" s="0" t="s">
        <v>93</v>
      </c>
      <c r="AV920" s="0" t="s">
        <v>772</v>
      </c>
      <c r="BA920" s="0" t="n">
        <v>1457</v>
      </c>
      <c r="BB920" s="0" t="s">
        <v>347</v>
      </c>
      <c r="BC920" s="0" t="s">
        <v>1697</v>
      </c>
      <c r="BD920" s="0" t="s">
        <v>142</v>
      </c>
      <c r="BE920" s="0" t="s">
        <v>98</v>
      </c>
      <c r="BI920" s="0" t="s">
        <v>143</v>
      </c>
      <c r="BJ920" s="0" t="s">
        <v>3389</v>
      </c>
      <c r="BK920" s="0" t="s">
        <v>3390</v>
      </c>
      <c r="BL920" s="0" t="s">
        <v>3391</v>
      </c>
      <c r="BM920" s="0" t="s">
        <v>3384</v>
      </c>
      <c r="BN920" s="0" t="s">
        <v>3385</v>
      </c>
      <c r="BO920" s="0" t="s">
        <v>754</v>
      </c>
      <c r="BP920" s="0" t="s">
        <v>3379</v>
      </c>
      <c r="BQ920" s="0" t="s">
        <v>755</v>
      </c>
      <c r="BT920" s="0" t="n">
        <v>0</v>
      </c>
      <c r="BU920" s="0" t="s">
        <v>3386</v>
      </c>
      <c r="BW920" s="0" t="n">
        <v>2000</v>
      </c>
      <c r="BX920" s="0" t="n">
        <v>2011</v>
      </c>
      <c r="BY920" s="0" t="s">
        <v>1526</v>
      </c>
      <c r="BZ920" s="0" t="n">
        <v>2005.5</v>
      </c>
      <c r="CA920" s="0" t="n">
        <v>0</v>
      </c>
      <c r="CB920" s="0" t="n">
        <v>0</v>
      </c>
      <c r="CC920" s="0" t="n">
        <v>0</v>
      </c>
      <c r="CD920" s="0" t="n">
        <v>-0.0675191001684379</v>
      </c>
      <c r="CE920" s="0" t="n">
        <v>1</v>
      </c>
    </row>
    <row r="921" customFormat="false" ht="15" hidden="false" customHeight="false" outlineLevel="0" collapsed="false">
      <c r="A921" s="0" t="s">
        <v>3379</v>
      </c>
      <c r="B921" s="0" t="n">
        <v>2226</v>
      </c>
      <c r="C921" s="0" t="n">
        <v>-0.0674166842482767</v>
      </c>
      <c r="D921" s="0" t="n">
        <v>1457</v>
      </c>
      <c r="E921" s="0" t="n">
        <f aca="false">IF(ISNUMBER($BA921),$BA921,IF(AND(ISNUMBER($D921),ISNUMBER($BW921),ISNUMBER($BX921)),$D921*($BX921-$BW921+1),""))</f>
        <v>1457</v>
      </c>
      <c r="H921" s="0" t="s">
        <v>118</v>
      </c>
      <c r="I921" s="0" t="s">
        <v>746</v>
      </c>
      <c r="J921" s="0" t="n">
        <f aca="false">IF($BW921&lt;&gt;"",$BW921,"")</f>
        <v>2000</v>
      </c>
      <c r="K921" s="0" t="n">
        <f aca="false">IF($BX921&lt;&gt;"",$BX921,"")</f>
        <v>2011</v>
      </c>
      <c r="L921" s="0" t="n">
        <f aca="false">IF(AND(ISNUMBER($BW921),ISNUMBER($BX921)),($BW921+$BX921)/2,"")</f>
        <v>2005.5</v>
      </c>
      <c r="M921" s="0" t="n">
        <f aca="false">IF($L921&lt;&gt;"",$L921,"")</f>
        <v>2005.5</v>
      </c>
      <c r="N921" s="0" t="n">
        <f aca="false">IF(AND(ISNUMBER($BW921),ISNUMBER($BX921)),MIN(1,MAX(0,($BX921-2016+1)/($BX921-$BW921+1))),"")</f>
        <v>0</v>
      </c>
      <c r="O921" s="0" t="n">
        <f aca="false">IF(AND(ISNUMBER($BW921),ISNUMBER($BX921)),MIN(1,MAX(0,($BX921-2017+1)/($BX921-$BW921+1))),"")</f>
        <v>0</v>
      </c>
      <c r="P921" s="0" t="n">
        <f aca="false">IF(AND(ISNUMBER($BW921),ISNUMBER($BX921)),MIN(1,MAX(0,($BX921-2018+1)/($BX921-$BW921+1))),"")</f>
        <v>0</v>
      </c>
      <c r="Q921" s="0" t="n">
        <f aca="false">IF(AND(ISNUMBER($BW921),ISNUMBER($BX921)),MIN(1,MAX(0,($BX921-2019+1)/($BX921-$BW921+1))),"")</f>
        <v>0</v>
      </c>
      <c r="R921" s="0" t="n">
        <f aca="false">IF(AND(ISNUMBER($BW921),ISNUMBER($BX921)),MIN(1,MAX(0,($BX921-2016+1)/($BX921-$BW921+1))),"")</f>
        <v>0</v>
      </c>
      <c r="S921" s="0" t="n">
        <f aca="false">IF($L921&lt;&gt;"",IF($L921&gt;=2015.5,1,0),"")</f>
        <v>0</v>
      </c>
      <c r="T921" s="0" t="n">
        <f aca="false">IF($L921&lt;&gt;"",IF($L921&gt;=2016,1,0),"")</f>
        <v>0</v>
      </c>
      <c r="U921" s="0" t="n">
        <f aca="false">IF(ISNUMBER($BX921),IF($BX921&gt;=2016,1,0),"")</f>
        <v>0</v>
      </c>
      <c r="V921" s="0" t="n">
        <f aca="false">IF(ISNUMBER($BW921),IF($BW921&gt;=2016,1,0),"")</f>
        <v>0</v>
      </c>
      <c r="W921" s="0" t="str">
        <f aca="false">IF(AND(ISNUMBER($BW921),ISNUMBER($BX921)),IF($BW921&gt;=2016,"post-only",IF($BX921&lt;2016,"pre-only","mixed")),"")</f>
        <v>pre-only</v>
      </c>
      <c r="X921" s="0" t="n">
        <f aca="false">IF(AND(ISNUMBER($BW921),ISNUMBER($BX921)),MIN(1,MAX(0,($BX921-2017+1)/($BX921-$BW921+1))),"")</f>
        <v>0</v>
      </c>
      <c r="Y921" s="0" t="n">
        <f aca="false">IF(AND(ISNUMBER($BW921),ISNUMBER($BX921)),MIN(1,MAX(0,($BX921-2018+1)/($BX921-$BW921+1))),"")</f>
        <v>0</v>
      </c>
      <c r="Z921" s="0" t="n">
        <f aca="false">IF(AND(ISNUMBER($BW921),ISNUMBER($BX921)),MIN(1,MAX(0,($BX921-2019+1)/($BX921-$BW921+1))),"")</f>
        <v>0</v>
      </c>
      <c r="AA921" s="0" t="n">
        <f aca="false">IF(ISNUMBER($BX921),IF($BX921&gt;=2017,1,0),"")</f>
        <v>0</v>
      </c>
      <c r="AB921" s="0" t="n">
        <f aca="false">IF(ISNUMBER($BX921),IF($BX921&gt;=2018,1,0),"")</f>
        <v>0</v>
      </c>
      <c r="AC921" s="0" t="n">
        <f aca="false">IF(ISNUMBER($BX921),IF($BX921&gt;=2019,1,0),"")</f>
        <v>0</v>
      </c>
      <c r="AD921" s="0" t="n">
        <f aca="false">IF($L921&lt;&gt;"",IF($L921&gt;2013,1,0),"")</f>
        <v>0</v>
      </c>
      <c r="AE921" s="0" t="n">
        <f aca="false">IF($L921&lt;&gt;"",1+IF($L921&gt;2011,1,0)+IF($L921&gt;2014,1,0),"")</f>
        <v>1</v>
      </c>
      <c r="AF921" s="0" t="s">
        <v>87</v>
      </c>
      <c r="AG921" s="0" t="s">
        <v>88</v>
      </c>
      <c r="AH921" s="0" t="s">
        <v>90</v>
      </c>
      <c r="AI921" s="0" t="s">
        <v>334</v>
      </c>
      <c r="AJ921" s="0" t="s">
        <v>334</v>
      </c>
      <c r="AK921" s="0" t="str">
        <f aca="false">IF(AND($CF921&lt;&gt;"",IFERROR(INDEX(subsample_country_map!$B:$B,MATCH($CF921,subsample_country_map!$A:$A,0)),"")&lt;&gt;""),INDEX(subsample_country_map!$B:$B,MATCH($CF921,subsample_country_map!$A:$A,0)),INDEX(lookup!$AA:$AA,MATCH($A921,lookup!$A:$A,0)))</f>
        <v>1_US</v>
      </c>
      <c r="AL921" s="0" t="str">
        <f aca="false">IF(AND($CF921&lt;&gt;"",IFERROR(INDEX(subsample_country_map!$C:$C,MATCH($CF921,subsample_country_map!$A:$A,0)),"")&lt;&gt;""),INDEX(subsample_country_map!$C:$C,MATCH($CF921,subsample_country_map!$A:$A,0)),INDEX(lookup!$AB:$AB,MATCH($A921,lookup!$A:$A,0)))</f>
        <v>1_developed</v>
      </c>
      <c r="AM921" s="0" t="str">
        <f aca="false">IF(AND($CF921&lt;&gt;"",IFERROR(INDEX(subsample_country_map!$D:$D,MATCH($CF921,subsample_country_map!$A:$A,0)),"")&lt;&gt;""),INDEX(subsample_country_map!$D:$D,MATCH($CF921,subsample_country_map!$A:$A,0)),INDEX(lookup!$AC:$AC,MATCH($A921,lookup!$A:$A,0)))</f>
        <v>1_western</v>
      </c>
      <c r="AN921" s="0" t="str">
        <f aca="false">IF(AND($CF921&lt;&gt;"",IFERROR(INDEX(subsample_country_map!$E:$E,MATCH($CF921,subsample_country_map!$A:$A,0)),"")&lt;&gt;""),INDEX(subsample_country_map!$E:$E,MATCH($CF921,subsample_country_map!$A:$A,0)),INDEX(lookup!$AD:$AD,MATCH($A921,lookup!$A:$A,0)))</f>
        <v>1_common law</v>
      </c>
      <c r="AO921" s="0" t="str">
        <f aca="false">INDEX(lookup!$Y:$Y,MATCH($A921,lookup!$A:$A,0))</f>
        <v>0_published</v>
      </c>
      <c r="AP921" s="0" t="str">
        <f aca="false">INDEX(lookup!$Z:$Z,MATCH($A921,lookup!$A:$A,0))</f>
        <v>1_VHB high</v>
      </c>
      <c r="AQ921" s="0" t="str">
        <f aca="false">INDEX(lookup!$W:$W,MATCH($A921,lookup!$A:$A,0))</f>
        <v>1_fin/acc/econ</v>
      </c>
      <c r="AS921" s="0" t="s">
        <v>91</v>
      </c>
      <c r="AT921" s="0" t="s">
        <v>397</v>
      </c>
      <c r="AU921" s="0" t="s">
        <v>93</v>
      </c>
      <c r="AV921" s="0" t="s">
        <v>432</v>
      </c>
      <c r="BA921" s="0" t="n">
        <v>1457</v>
      </c>
      <c r="BB921" s="0" t="s">
        <v>347</v>
      </c>
      <c r="BC921" s="0" t="s">
        <v>1697</v>
      </c>
      <c r="BD921" s="0" t="s">
        <v>142</v>
      </c>
      <c r="BE921" s="0" t="s">
        <v>98</v>
      </c>
      <c r="BI921" s="0" t="s">
        <v>143</v>
      </c>
      <c r="BJ921" s="0" t="s">
        <v>3389</v>
      </c>
      <c r="BK921" s="0" t="s">
        <v>3390</v>
      </c>
      <c r="BL921" s="0" t="s">
        <v>3392</v>
      </c>
      <c r="BM921" s="0" t="s">
        <v>3388</v>
      </c>
      <c r="BN921" s="0" t="s">
        <v>3385</v>
      </c>
      <c r="BO921" s="0" t="s">
        <v>754</v>
      </c>
      <c r="BP921" s="0" t="s">
        <v>3379</v>
      </c>
      <c r="BQ921" s="0" t="s">
        <v>755</v>
      </c>
      <c r="BT921" s="0" t="n">
        <v>0</v>
      </c>
      <c r="BU921" s="0" t="s">
        <v>3386</v>
      </c>
      <c r="BW921" s="0" t="n">
        <v>2000</v>
      </c>
      <c r="BX921" s="0" t="n">
        <v>2011</v>
      </c>
      <c r="BY921" s="0" t="s">
        <v>1526</v>
      </c>
      <c r="BZ921" s="0" t="n">
        <v>2005.5</v>
      </c>
      <c r="CA921" s="0" t="n">
        <v>0</v>
      </c>
      <c r="CB921" s="0" t="n">
        <v>0</v>
      </c>
      <c r="CC921" s="0" t="n">
        <v>0</v>
      </c>
      <c r="CD921" s="0" t="n">
        <v>-0.0675191001684379</v>
      </c>
      <c r="CE921" s="0" t="n">
        <v>1</v>
      </c>
    </row>
    <row r="922" customFormat="false" ht="15" hidden="false" customHeight="false" outlineLevel="0" collapsed="false">
      <c r="A922" s="0" t="s">
        <v>3393</v>
      </c>
      <c r="B922" s="0" t="n">
        <v>2227</v>
      </c>
      <c r="C922" s="0" t="n">
        <v>0.36</v>
      </c>
      <c r="D922" s="0" t="n">
        <v>743</v>
      </c>
      <c r="E922" s="0" t="n">
        <f aca="false">IF(ISNUMBER($BA922),$BA922,IF(AND(ISNUMBER($D922),ISNUMBER($BW922),ISNUMBER($BX922)),$D922*($BX922-$BW922+1),""))</f>
        <v>743</v>
      </c>
      <c r="H922" s="0" t="s">
        <v>85</v>
      </c>
      <c r="I922" s="0" t="s">
        <v>86</v>
      </c>
      <c r="J922" s="0" t="n">
        <f aca="false">IF($BW922&lt;&gt;"",$BW922,"")</f>
        <v>2020</v>
      </c>
      <c r="K922" s="0" t="n">
        <f aca="false">IF($BX922&lt;&gt;"",$BX922,"")</f>
        <v>2020</v>
      </c>
      <c r="L922" s="0" t="n">
        <f aca="false">IF(AND(ISNUMBER($BW922),ISNUMBER($BX922)),($BW922+$BX922)/2,"")</f>
        <v>2020</v>
      </c>
      <c r="M922" s="0" t="n">
        <f aca="false">IF($L922&lt;&gt;"",$L922,"")</f>
        <v>2020</v>
      </c>
      <c r="N922" s="0" t="n">
        <f aca="false">IF(AND(ISNUMBER($BW922),ISNUMBER($BX922)),MIN(1,MAX(0,($BX922-2016+1)/($BX922-$BW922+1))),"")</f>
        <v>1</v>
      </c>
      <c r="O922" s="0" t="n">
        <f aca="false">IF(AND(ISNUMBER($BW922),ISNUMBER($BX922)),MIN(1,MAX(0,($BX922-2017+1)/($BX922-$BW922+1))),"")</f>
        <v>1</v>
      </c>
      <c r="P922" s="0" t="n">
        <f aca="false">IF(AND(ISNUMBER($BW922),ISNUMBER($BX922)),MIN(1,MAX(0,($BX922-2018+1)/($BX922-$BW922+1))),"")</f>
        <v>1</v>
      </c>
      <c r="Q922" s="0" t="n">
        <f aca="false">IF(AND(ISNUMBER($BW922),ISNUMBER($BX922)),MIN(1,MAX(0,($BX922-2019+1)/($BX922-$BW922+1))),"")</f>
        <v>1</v>
      </c>
      <c r="R922" s="0" t="n">
        <f aca="false">IF(AND(ISNUMBER($BW922),ISNUMBER($BX922)),MIN(1,MAX(0,($BX922-2016+1)/($BX922-$BW922+1))),"")</f>
        <v>1</v>
      </c>
      <c r="S922" s="0" t="n">
        <f aca="false">IF($L922&lt;&gt;"",IF($L922&gt;=2015.5,1,0),"")</f>
        <v>1</v>
      </c>
      <c r="T922" s="0" t="n">
        <f aca="false">IF($L922&lt;&gt;"",IF($L922&gt;=2016,1,0),"")</f>
        <v>1</v>
      </c>
      <c r="U922" s="0" t="n">
        <f aca="false">IF(ISNUMBER($BX922),IF($BX922&gt;=2016,1,0),"")</f>
        <v>1</v>
      </c>
      <c r="V922" s="0" t="n">
        <f aca="false">IF(ISNUMBER($BW922),IF($BW922&gt;=2016,1,0),"")</f>
        <v>1</v>
      </c>
      <c r="W922" s="0" t="str">
        <f aca="false">IF(AND(ISNUMBER($BW922),ISNUMBER($BX922)),IF($BW922&gt;=2016,"post-only",IF($BX922&lt;2016,"pre-only","mixed")),"")</f>
        <v>post-only</v>
      </c>
      <c r="X922" s="0" t="n">
        <f aca="false">IF(AND(ISNUMBER($BW922),ISNUMBER($BX922)),MIN(1,MAX(0,($BX922-2017+1)/($BX922-$BW922+1))),"")</f>
        <v>1</v>
      </c>
      <c r="Y922" s="0" t="n">
        <f aca="false">IF(AND(ISNUMBER($BW922),ISNUMBER($BX922)),MIN(1,MAX(0,($BX922-2018+1)/($BX922-$BW922+1))),"")</f>
        <v>1</v>
      </c>
      <c r="Z922" s="0" t="n">
        <f aca="false">IF(AND(ISNUMBER($BW922),ISNUMBER($BX922)),MIN(1,MAX(0,($BX922-2019+1)/($BX922-$BW922+1))),"")</f>
        <v>1</v>
      </c>
      <c r="AA922" s="0" t="n">
        <f aca="false">IF(ISNUMBER($BX922),IF($BX922&gt;=2017,1,0),"")</f>
        <v>1</v>
      </c>
      <c r="AB922" s="0" t="n">
        <f aca="false">IF(ISNUMBER($BX922),IF($BX922&gt;=2018,1,0),"")</f>
        <v>1</v>
      </c>
      <c r="AC922" s="0" t="n">
        <f aca="false">IF(ISNUMBER($BX922),IF($BX922&gt;=2019,1,0),"")</f>
        <v>1</v>
      </c>
      <c r="AD922" s="0" t="n">
        <f aca="false">IF($L922&lt;&gt;"",IF($L922&gt;2013,1,0),"")</f>
        <v>1</v>
      </c>
      <c r="AE922" s="0" t="n">
        <f aca="false">IF($L922&lt;&gt;"",1+IF($L922&gt;2011,1,0)+IF($L922&gt;2014,1,0),"")</f>
        <v>3</v>
      </c>
      <c r="AF922" s="0" t="s">
        <v>310</v>
      </c>
      <c r="AG922" s="0" t="s">
        <v>88</v>
      </c>
      <c r="AH922" s="0" t="s">
        <v>89</v>
      </c>
      <c r="AI922" s="0" t="s">
        <v>90</v>
      </c>
      <c r="AJ922" s="0" t="s">
        <v>90</v>
      </c>
      <c r="AK922" s="0" t="str">
        <f aca="false">IF(AND($CF922&lt;&gt;"",IFERROR(INDEX(subsample_country_map!$B:$B,MATCH($CF922,subsample_country_map!$A:$A,0)),"")&lt;&gt;""),INDEX(subsample_country_map!$B:$B,MATCH($CF922,subsample_country_map!$A:$A,0)),INDEX(lookup!$AA:$AA,MATCH($A922,lookup!$A:$A,0)))</f>
        <v>99_NCE</v>
      </c>
      <c r="AL922" s="0" t="str">
        <f aca="false">IF(AND($CF922&lt;&gt;"",IFERROR(INDEX(subsample_country_map!$C:$C,MATCH($CF922,subsample_country_map!$A:$A,0)),"")&lt;&gt;""),INDEX(subsample_country_map!$C:$C,MATCH($CF922,subsample_country_map!$A:$A,0)),INDEX(lookup!$AB:$AB,MATCH($A922,lookup!$A:$A,0)))</f>
        <v>99_NCE</v>
      </c>
      <c r="AM922" s="0" t="str">
        <f aca="false">IF(AND($CF922&lt;&gt;"",IFERROR(INDEX(subsample_country_map!$D:$D,MATCH($CF922,subsample_country_map!$A:$A,0)),"")&lt;&gt;""),INDEX(subsample_country_map!$D:$D,MATCH($CF922,subsample_country_map!$A:$A,0)),INDEX(lookup!$AC:$AC,MATCH($A922,lookup!$A:$A,0)))</f>
        <v>99_NCE</v>
      </c>
      <c r="AN922" s="0" t="str">
        <f aca="false">IF(AND($CF922&lt;&gt;"",IFERROR(INDEX(subsample_country_map!$E:$E,MATCH($CF922,subsample_country_map!$A:$A,0)),"")&lt;&gt;""),INDEX(subsample_country_map!$E:$E,MATCH($CF922,subsample_country_map!$A:$A,0)),INDEX(lookup!$AD:$AD,MATCH($A922,lookup!$A:$A,0)))</f>
        <v>99_NCE</v>
      </c>
      <c r="AO922" s="0" t="str">
        <f aca="false">INDEX(lookup!$Y:$Y,MATCH($A922,lookup!$A:$A,0))</f>
        <v>0_published</v>
      </c>
      <c r="AP922" s="0" t="str">
        <f aca="false">INDEX(lookup!$Z:$Z,MATCH($A922,lookup!$A:$A,0))</f>
        <v>1_VHB high</v>
      </c>
      <c r="AQ922" s="0" t="str">
        <f aca="false">INDEX(lookup!$W:$W,MATCH($A922,lookup!$A:$A,0))</f>
        <v>1_fin/acc/econ</v>
      </c>
      <c r="AS922" s="0" t="s">
        <v>91</v>
      </c>
      <c r="AT922" s="0" t="s">
        <v>111</v>
      </c>
      <c r="AU922" s="0" t="s">
        <v>311</v>
      </c>
      <c r="AZ922" s="0" t="s">
        <v>3394</v>
      </c>
      <c r="BA922" s="0" t="s">
        <v>95</v>
      </c>
      <c r="BB922" s="0" t="s">
        <v>3395</v>
      </c>
      <c r="BC922" s="0" t="s">
        <v>97</v>
      </c>
      <c r="BD922" s="0" t="s">
        <v>97</v>
      </c>
      <c r="BE922" s="0" t="s">
        <v>98</v>
      </c>
      <c r="BI922" s="0" t="s">
        <v>502</v>
      </c>
      <c r="BJ922" s="0" t="s">
        <v>3396</v>
      </c>
      <c r="BK922" s="0" t="s">
        <v>191</v>
      </c>
      <c r="BL922" s="0" t="s">
        <v>3397</v>
      </c>
      <c r="BM922" s="0" t="s">
        <v>3398</v>
      </c>
      <c r="BN922" s="0" t="s">
        <v>3399</v>
      </c>
      <c r="BO922" s="0" t="s">
        <v>769</v>
      </c>
      <c r="BP922" s="0" t="s">
        <v>3393</v>
      </c>
      <c r="BQ922" s="0" t="s">
        <v>85</v>
      </c>
      <c r="BT922" s="0" t="n">
        <v>0</v>
      </c>
      <c r="BU922" s="0" t="s">
        <v>3400</v>
      </c>
      <c r="BW922" s="0" t="n">
        <v>2020</v>
      </c>
      <c r="BX922" s="0" t="n">
        <v>2020</v>
      </c>
      <c r="BY922" s="0" t="s">
        <v>3401</v>
      </c>
      <c r="BZ922" s="0" t="n">
        <v>2020</v>
      </c>
      <c r="CA922" s="0" t="n">
        <v>1</v>
      </c>
      <c r="CB922" s="0" t="n">
        <v>1</v>
      </c>
      <c r="CC922" s="0" t="n">
        <v>1</v>
      </c>
      <c r="CD922" s="0" t="n">
        <v>0.37688590118819</v>
      </c>
      <c r="CE922" s="0" t="n">
        <v>1</v>
      </c>
    </row>
    <row r="923" customFormat="false" ht="15" hidden="false" customHeight="false" outlineLevel="0" collapsed="false">
      <c r="A923" s="0" t="s">
        <v>3393</v>
      </c>
      <c r="B923" s="0" t="n">
        <v>2228</v>
      </c>
      <c r="C923" s="0" t="n">
        <v>0.2</v>
      </c>
      <c r="D923" s="0" t="n">
        <v>743</v>
      </c>
      <c r="E923" s="0" t="n">
        <f aca="false">IF(ISNUMBER($BA923),$BA923,IF(AND(ISNUMBER($D923),ISNUMBER($BW923),ISNUMBER($BX923)),$D923*($BX923-$BW923+1),""))</f>
        <v>743</v>
      </c>
      <c r="H923" s="0" t="s">
        <v>85</v>
      </c>
      <c r="I923" s="0" t="s">
        <v>86</v>
      </c>
      <c r="J923" s="0" t="n">
        <f aca="false">IF($BW923&lt;&gt;"",$BW923,"")</f>
        <v>2020</v>
      </c>
      <c r="K923" s="0" t="n">
        <f aca="false">IF($BX923&lt;&gt;"",$BX923,"")</f>
        <v>2020</v>
      </c>
      <c r="L923" s="0" t="n">
        <f aca="false">IF(AND(ISNUMBER($BW923),ISNUMBER($BX923)),($BW923+$BX923)/2,"")</f>
        <v>2020</v>
      </c>
      <c r="M923" s="0" t="n">
        <f aca="false">IF($L923&lt;&gt;"",$L923,"")</f>
        <v>2020</v>
      </c>
      <c r="N923" s="0" t="n">
        <f aca="false">IF(AND(ISNUMBER($BW923),ISNUMBER($BX923)),MIN(1,MAX(0,($BX923-2016+1)/($BX923-$BW923+1))),"")</f>
        <v>1</v>
      </c>
      <c r="O923" s="0" t="n">
        <f aca="false">IF(AND(ISNUMBER($BW923),ISNUMBER($BX923)),MIN(1,MAX(0,($BX923-2017+1)/($BX923-$BW923+1))),"")</f>
        <v>1</v>
      </c>
      <c r="P923" s="0" t="n">
        <f aca="false">IF(AND(ISNUMBER($BW923),ISNUMBER($BX923)),MIN(1,MAX(0,($BX923-2018+1)/($BX923-$BW923+1))),"")</f>
        <v>1</v>
      </c>
      <c r="Q923" s="0" t="n">
        <f aca="false">IF(AND(ISNUMBER($BW923),ISNUMBER($BX923)),MIN(1,MAX(0,($BX923-2019+1)/($BX923-$BW923+1))),"")</f>
        <v>1</v>
      </c>
      <c r="R923" s="0" t="n">
        <f aca="false">IF(AND(ISNUMBER($BW923),ISNUMBER($BX923)),MIN(1,MAX(0,($BX923-2016+1)/($BX923-$BW923+1))),"")</f>
        <v>1</v>
      </c>
      <c r="S923" s="0" t="n">
        <f aca="false">IF($L923&lt;&gt;"",IF($L923&gt;=2015.5,1,0),"")</f>
        <v>1</v>
      </c>
      <c r="T923" s="0" t="n">
        <f aca="false">IF($L923&lt;&gt;"",IF($L923&gt;=2016,1,0),"")</f>
        <v>1</v>
      </c>
      <c r="U923" s="0" t="n">
        <f aca="false">IF(ISNUMBER($BX923),IF($BX923&gt;=2016,1,0),"")</f>
        <v>1</v>
      </c>
      <c r="V923" s="0" t="n">
        <f aca="false">IF(ISNUMBER($BW923),IF($BW923&gt;=2016,1,0),"")</f>
        <v>1</v>
      </c>
      <c r="W923" s="0" t="str">
        <f aca="false">IF(AND(ISNUMBER($BW923),ISNUMBER($BX923)),IF($BW923&gt;=2016,"post-only",IF($BX923&lt;2016,"pre-only","mixed")),"")</f>
        <v>post-only</v>
      </c>
      <c r="X923" s="0" t="n">
        <f aca="false">IF(AND(ISNUMBER($BW923),ISNUMBER($BX923)),MIN(1,MAX(0,($BX923-2017+1)/($BX923-$BW923+1))),"")</f>
        <v>1</v>
      </c>
      <c r="Y923" s="0" t="n">
        <f aca="false">IF(AND(ISNUMBER($BW923),ISNUMBER($BX923)),MIN(1,MAX(0,($BX923-2018+1)/($BX923-$BW923+1))),"")</f>
        <v>1</v>
      </c>
      <c r="Z923" s="0" t="n">
        <f aca="false">IF(AND(ISNUMBER($BW923),ISNUMBER($BX923)),MIN(1,MAX(0,($BX923-2019+1)/($BX923-$BW923+1))),"")</f>
        <v>1</v>
      </c>
      <c r="AA923" s="0" t="n">
        <f aca="false">IF(ISNUMBER($BX923),IF($BX923&gt;=2017,1,0),"")</f>
        <v>1</v>
      </c>
      <c r="AB923" s="0" t="n">
        <f aca="false">IF(ISNUMBER($BX923),IF($BX923&gt;=2018,1,0),"")</f>
        <v>1</v>
      </c>
      <c r="AC923" s="0" t="n">
        <f aca="false">IF(ISNUMBER($BX923),IF($BX923&gt;=2019,1,0),"")</f>
        <v>1</v>
      </c>
      <c r="AD923" s="0" t="n">
        <f aca="false">IF($L923&lt;&gt;"",IF($L923&gt;2013,1,0),"")</f>
        <v>1</v>
      </c>
      <c r="AE923" s="0" t="n">
        <f aca="false">IF($L923&lt;&gt;"",1+IF($L923&gt;2011,1,0)+IF($L923&gt;2014,1,0),"")</f>
        <v>3</v>
      </c>
      <c r="AF923" s="0" t="s">
        <v>310</v>
      </c>
      <c r="AG923" s="0" t="s">
        <v>88</v>
      </c>
      <c r="AH923" s="0" t="s">
        <v>89</v>
      </c>
      <c r="AI923" s="0" t="s">
        <v>90</v>
      </c>
      <c r="AJ923" s="0" t="s">
        <v>90</v>
      </c>
      <c r="AK923" s="0" t="str">
        <f aca="false">IF(AND($CF923&lt;&gt;"",IFERROR(INDEX(subsample_country_map!$B:$B,MATCH($CF923,subsample_country_map!$A:$A,0)),"")&lt;&gt;""),INDEX(subsample_country_map!$B:$B,MATCH($CF923,subsample_country_map!$A:$A,0)),INDEX(lookup!$AA:$AA,MATCH($A923,lookup!$A:$A,0)))</f>
        <v>99_NCE</v>
      </c>
      <c r="AL923" s="0" t="str">
        <f aca="false">IF(AND($CF923&lt;&gt;"",IFERROR(INDEX(subsample_country_map!$C:$C,MATCH($CF923,subsample_country_map!$A:$A,0)),"")&lt;&gt;""),INDEX(subsample_country_map!$C:$C,MATCH($CF923,subsample_country_map!$A:$A,0)),INDEX(lookup!$AB:$AB,MATCH($A923,lookup!$A:$A,0)))</f>
        <v>99_NCE</v>
      </c>
      <c r="AM923" s="0" t="str">
        <f aca="false">IF(AND($CF923&lt;&gt;"",IFERROR(INDEX(subsample_country_map!$D:$D,MATCH($CF923,subsample_country_map!$A:$A,0)),"")&lt;&gt;""),INDEX(subsample_country_map!$D:$D,MATCH($CF923,subsample_country_map!$A:$A,0)),INDEX(lookup!$AC:$AC,MATCH($A923,lookup!$A:$A,0)))</f>
        <v>99_NCE</v>
      </c>
      <c r="AN923" s="0" t="str">
        <f aca="false">IF(AND($CF923&lt;&gt;"",IFERROR(INDEX(subsample_country_map!$E:$E,MATCH($CF923,subsample_country_map!$A:$A,0)),"")&lt;&gt;""),INDEX(subsample_country_map!$E:$E,MATCH($CF923,subsample_country_map!$A:$A,0)),INDEX(lookup!$AD:$AD,MATCH($A923,lookup!$A:$A,0)))</f>
        <v>99_NCE</v>
      </c>
      <c r="AO923" s="0" t="str">
        <f aca="false">INDEX(lookup!$Y:$Y,MATCH($A923,lookup!$A:$A,0))</f>
        <v>0_published</v>
      </c>
      <c r="AP923" s="0" t="str">
        <f aca="false">INDEX(lookup!$Z:$Z,MATCH($A923,lookup!$A:$A,0))</f>
        <v>1_VHB high</v>
      </c>
      <c r="AQ923" s="0" t="str">
        <f aca="false">INDEX(lookup!$W:$W,MATCH($A923,lookup!$A:$A,0))</f>
        <v>1_fin/acc/econ</v>
      </c>
      <c r="AS923" s="0" t="s">
        <v>91</v>
      </c>
      <c r="AT923" s="0" t="s">
        <v>111</v>
      </c>
      <c r="AU923" s="0" t="s">
        <v>311</v>
      </c>
      <c r="AZ923" s="0" t="s">
        <v>3402</v>
      </c>
      <c r="BA923" s="0" t="s">
        <v>95</v>
      </c>
      <c r="BB923" s="0" t="s">
        <v>3395</v>
      </c>
      <c r="BC923" s="0" t="s">
        <v>97</v>
      </c>
      <c r="BD923" s="0" t="s">
        <v>97</v>
      </c>
      <c r="BE923" s="0" t="s">
        <v>98</v>
      </c>
      <c r="BI923" s="0" t="s">
        <v>502</v>
      </c>
      <c r="BJ923" s="0" t="s">
        <v>3403</v>
      </c>
      <c r="BK923" s="0" t="s">
        <v>191</v>
      </c>
      <c r="BL923" s="0" t="s">
        <v>3404</v>
      </c>
      <c r="BM923" s="0" t="s">
        <v>3405</v>
      </c>
      <c r="BN923" s="0" t="s">
        <v>3399</v>
      </c>
      <c r="BO923" s="0" t="s">
        <v>769</v>
      </c>
      <c r="BP923" s="0" t="s">
        <v>3393</v>
      </c>
      <c r="BQ923" s="0" t="s">
        <v>85</v>
      </c>
      <c r="BT923" s="0" t="n">
        <v>0</v>
      </c>
      <c r="BU923" s="0" t="s">
        <v>3400</v>
      </c>
      <c r="BW923" s="0" t="n">
        <v>2020</v>
      </c>
      <c r="BX923" s="0" t="n">
        <v>2020</v>
      </c>
      <c r="BY923" s="0" t="s">
        <v>3401</v>
      </c>
      <c r="BZ923" s="0" t="n">
        <v>2020</v>
      </c>
      <c r="CA923" s="0" t="n">
        <v>1</v>
      </c>
      <c r="CB923" s="0" t="n">
        <v>1</v>
      </c>
      <c r="CC923" s="0" t="n">
        <v>1</v>
      </c>
      <c r="CD923" s="0" t="n">
        <v>0.202732554054082</v>
      </c>
      <c r="CE923" s="0" t="n">
        <v>1</v>
      </c>
    </row>
    <row r="924" customFormat="false" ht="15" hidden="false" customHeight="false" outlineLevel="0" collapsed="false">
      <c r="A924" s="0" t="s">
        <v>3393</v>
      </c>
      <c r="B924" s="0" t="n">
        <v>2229</v>
      </c>
      <c r="C924" s="0" t="n">
        <v>0.15</v>
      </c>
      <c r="D924" s="0" t="n">
        <v>743</v>
      </c>
      <c r="E924" s="0" t="n">
        <f aca="false">IF(ISNUMBER($BA924),$BA924,IF(AND(ISNUMBER($D924),ISNUMBER($BW924),ISNUMBER($BX924)),$D924*($BX924-$BW924+1),""))</f>
        <v>743</v>
      </c>
      <c r="H924" s="0" t="s">
        <v>85</v>
      </c>
      <c r="I924" s="0" t="s">
        <v>86</v>
      </c>
      <c r="J924" s="0" t="n">
        <f aca="false">IF($BW924&lt;&gt;"",$BW924,"")</f>
        <v>2020</v>
      </c>
      <c r="K924" s="0" t="n">
        <f aca="false">IF($BX924&lt;&gt;"",$BX924,"")</f>
        <v>2020</v>
      </c>
      <c r="L924" s="0" t="n">
        <f aca="false">IF(AND(ISNUMBER($BW924),ISNUMBER($BX924)),($BW924+$BX924)/2,"")</f>
        <v>2020</v>
      </c>
      <c r="M924" s="0" t="n">
        <f aca="false">IF($L924&lt;&gt;"",$L924,"")</f>
        <v>2020</v>
      </c>
      <c r="N924" s="0" t="n">
        <f aca="false">IF(AND(ISNUMBER($BW924),ISNUMBER($BX924)),MIN(1,MAX(0,($BX924-2016+1)/($BX924-$BW924+1))),"")</f>
        <v>1</v>
      </c>
      <c r="O924" s="0" t="n">
        <f aca="false">IF(AND(ISNUMBER($BW924),ISNUMBER($BX924)),MIN(1,MAX(0,($BX924-2017+1)/($BX924-$BW924+1))),"")</f>
        <v>1</v>
      </c>
      <c r="P924" s="0" t="n">
        <f aca="false">IF(AND(ISNUMBER($BW924),ISNUMBER($BX924)),MIN(1,MAX(0,($BX924-2018+1)/($BX924-$BW924+1))),"")</f>
        <v>1</v>
      </c>
      <c r="Q924" s="0" t="n">
        <f aca="false">IF(AND(ISNUMBER($BW924),ISNUMBER($BX924)),MIN(1,MAX(0,($BX924-2019+1)/($BX924-$BW924+1))),"")</f>
        <v>1</v>
      </c>
      <c r="R924" s="0" t="n">
        <f aca="false">IF(AND(ISNUMBER($BW924),ISNUMBER($BX924)),MIN(1,MAX(0,($BX924-2016+1)/($BX924-$BW924+1))),"")</f>
        <v>1</v>
      </c>
      <c r="S924" s="0" t="n">
        <f aca="false">IF($L924&lt;&gt;"",IF($L924&gt;=2015.5,1,0),"")</f>
        <v>1</v>
      </c>
      <c r="T924" s="0" t="n">
        <f aca="false">IF($L924&lt;&gt;"",IF($L924&gt;=2016,1,0),"")</f>
        <v>1</v>
      </c>
      <c r="U924" s="0" t="n">
        <f aca="false">IF(ISNUMBER($BX924),IF($BX924&gt;=2016,1,0),"")</f>
        <v>1</v>
      </c>
      <c r="V924" s="0" t="n">
        <f aca="false">IF(ISNUMBER($BW924),IF($BW924&gt;=2016,1,0),"")</f>
        <v>1</v>
      </c>
      <c r="W924" s="0" t="str">
        <f aca="false">IF(AND(ISNUMBER($BW924),ISNUMBER($BX924)),IF($BW924&gt;=2016,"post-only",IF($BX924&lt;2016,"pre-only","mixed")),"")</f>
        <v>post-only</v>
      </c>
      <c r="X924" s="0" t="n">
        <f aca="false">IF(AND(ISNUMBER($BW924),ISNUMBER($BX924)),MIN(1,MAX(0,($BX924-2017+1)/($BX924-$BW924+1))),"")</f>
        <v>1</v>
      </c>
      <c r="Y924" s="0" t="n">
        <f aca="false">IF(AND(ISNUMBER($BW924),ISNUMBER($BX924)),MIN(1,MAX(0,($BX924-2018+1)/($BX924-$BW924+1))),"")</f>
        <v>1</v>
      </c>
      <c r="Z924" s="0" t="n">
        <f aca="false">IF(AND(ISNUMBER($BW924),ISNUMBER($BX924)),MIN(1,MAX(0,($BX924-2019+1)/($BX924-$BW924+1))),"")</f>
        <v>1</v>
      </c>
      <c r="AA924" s="0" t="n">
        <f aca="false">IF(ISNUMBER($BX924),IF($BX924&gt;=2017,1,0),"")</f>
        <v>1</v>
      </c>
      <c r="AB924" s="0" t="n">
        <f aca="false">IF(ISNUMBER($BX924),IF($BX924&gt;=2018,1,0),"")</f>
        <v>1</v>
      </c>
      <c r="AC924" s="0" t="n">
        <f aca="false">IF(ISNUMBER($BX924),IF($BX924&gt;=2019,1,0),"")</f>
        <v>1</v>
      </c>
      <c r="AD924" s="0" t="n">
        <f aca="false">IF($L924&lt;&gt;"",IF($L924&gt;2013,1,0),"")</f>
        <v>1</v>
      </c>
      <c r="AE924" s="0" t="n">
        <f aca="false">IF($L924&lt;&gt;"",1+IF($L924&gt;2011,1,0)+IF($L924&gt;2014,1,0),"")</f>
        <v>3</v>
      </c>
      <c r="AF924" s="0" t="s">
        <v>310</v>
      </c>
      <c r="AG924" s="0" t="s">
        <v>88</v>
      </c>
      <c r="AH924" s="0" t="s">
        <v>89</v>
      </c>
      <c r="AI924" s="0" t="s">
        <v>90</v>
      </c>
      <c r="AJ924" s="0" t="s">
        <v>90</v>
      </c>
      <c r="AK924" s="0" t="str">
        <f aca="false">IF(AND($CF924&lt;&gt;"",IFERROR(INDEX(subsample_country_map!$B:$B,MATCH($CF924,subsample_country_map!$A:$A,0)),"")&lt;&gt;""),INDEX(subsample_country_map!$B:$B,MATCH($CF924,subsample_country_map!$A:$A,0)),INDEX(lookup!$AA:$AA,MATCH($A924,lookup!$A:$A,0)))</f>
        <v>99_NCE</v>
      </c>
      <c r="AL924" s="0" t="str">
        <f aca="false">IF(AND($CF924&lt;&gt;"",IFERROR(INDEX(subsample_country_map!$C:$C,MATCH($CF924,subsample_country_map!$A:$A,0)),"")&lt;&gt;""),INDEX(subsample_country_map!$C:$C,MATCH($CF924,subsample_country_map!$A:$A,0)),INDEX(lookup!$AB:$AB,MATCH($A924,lookup!$A:$A,0)))</f>
        <v>99_NCE</v>
      </c>
      <c r="AM924" s="0" t="str">
        <f aca="false">IF(AND($CF924&lt;&gt;"",IFERROR(INDEX(subsample_country_map!$D:$D,MATCH($CF924,subsample_country_map!$A:$A,0)),"")&lt;&gt;""),INDEX(subsample_country_map!$D:$D,MATCH($CF924,subsample_country_map!$A:$A,0)),INDEX(lookup!$AC:$AC,MATCH($A924,lookup!$A:$A,0)))</f>
        <v>99_NCE</v>
      </c>
      <c r="AN924" s="0" t="str">
        <f aca="false">IF(AND($CF924&lt;&gt;"",IFERROR(INDEX(subsample_country_map!$E:$E,MATCH($CF924,subsample_country_map!$A:$A,0)),"")&lt;&gt;""),INDEX(subsample_country_map!$E:$E,MATCH($CF924,subsample_country_map!$A:$A,0)),INDEX(lookup!$AD:$AD,MATCH($A924,lookup!$A:$A,0)))</f>
        <v>99_NCE</v>
      </c>
      <c r="AO924" s="0" t="str">
        <f aca="false">INDEX(lookup!$Y:$Y,MATCH($A924,lookup!$A:$A,0))</f>
        <v>0_published</v>
      </c>
      <c r="AP924" s="0" t="str">
        <f aca="false">INDEX(lookup!$Z:$Z,MATCH($A924,lookup!$A:$A,0))</f>
        <v>1_VHB high</v>
      </c>
      <c r="AQ924" s="0" t="str">
        <f aca="false">INDEX(lookup!$W:$W,MATCH($A924,lookup!$A:$A,0))</f>
        <v>1_fin/acc/econ</v>
      </c>
      <c r="AS924" s="0" t="s">
        <v>91</v>
      </c>
      <c r="AT924" s="0" t="s">
        <v>111</v>
      </c>
      <c r="AU924" s="0" t="s">
        <v>311</v>
      </c>
      <c r="AZ924" s="0" t="s">
        <v>986</v>
      </c>
      <c r="BA924" s="0" t="s">
        <v>95</v>
      </c>
      <c r="BB924" s="0" t="s">
        <v>3395</v>
      </c>
      <c r="BC924" s="0" t="s">
        <v>97</v>
      </c>
      <c r="BD924" s="0" t="s">
        <v>97</v>
      </c>
      <c r="BE924" s="0" t="s">
        <v>98</v>
      </c>
      <c r="BI924" s="0" t="s">
        <v>502</v>
      </c>
      <c r="BJ924" s="0" t="s">
        <v>3406</v>
      </c>
      <c r="BK924" s="0" t="s">
        <v>191</v>
      </c>
      <c r="BL924" s="0" t="s">
        <v>3407</v>
      </c>
      <c r="BM924" s="0" t="s">
        <v>3408</v>
      </c>
      <c r="BN924" s="0" t="s">
        <v>3399</v>
      </c>
      <c r="BO924" s="0" t="s">
        <v>769</v>
      </c>
      <c r="BP924" s="0" t="s">
        <v>3393</v>
      </c>
      <c r="BQ924" s="0" t="s">
        <v>85</v>
      </c>
      <c r="BT924" s="0" t="n">
        <v>0</v>
      </c>
      <c r="BU924" s="0" t="s">
        <v>3400</v>
      </c>
      <c r="BW924" s="0" t="n">
        <v>2020</v>
      </c>
      <c r="BX924" s="0" t="n">
        <v>2020</v>
      </c>
      <c r="BY924" s="0" t="s">
        <v>3401</v>
      </c>
      <c r="BZ924" s="0" t="n">
        <v>2020</v>
      </c>
      <c r="CA924" s="0" t="n">
        <v>1</v>
      </c>
      <c r="CB924" s="0" t="n">
        <v>1</v>
      </c>
      <c r="CC924" s="0" t="n">
        <v>1</v>
      </c>
      <c r="CD924" s="0" t="n">
        <v>0.151140435936467</v>
      </c>
      <c r="CE924" s="0" t="n">
        <v>1</v>
      </c>
    </row>
    <row r="925" customFormat="false" ht="15" hidden="false" customHeight="false" outlineLevel="0" collapsed="false">
      <c r="A925" s="0" t="s">
        <v>3393</v>
      </c>
      <c r="B925" s="0" t="n">
        <v>2230</v>
      </c>
      <c r="C925" s="0" t="n">
        <v>-0.00097274610563431</v>
      </c>
      <c r="D925" s="0" t="n">
        <v>743</v>
      </c>
      <c r="E925" s="0" t="n">
        <f aca="false">IF(ISNUMBER($BA925),$BA925,IF(AND(ISNUMBER($D925),ISNUMBER($BW925),ISNUMBER($BX925)),$D925*($BX925-$BW925+1),""))</f>
        <v>743</v>
      </c>
      <c r="H925" s="0" t="s">
        <v>118</v>
      </c>
      <c r="I925" s="0" t="s">
        <v>119</v>
      </c>
      <c r="J925" s="0" t="n">
        <f aca="false">IF($BW925&lt;&gt;"",$BW925,"")</f>
        <v>2020</v>
      </c>
      <c r="K925" s="0" t="n">
        <f aca="false">IF($BX925&lt;&gt;"",$BX925,"")</f>
        <v>2020</v>
      </c>
      <c r="L925" s="0" t="n">
        <f aca="false">IF(AND(ISNUMBER($BW925),ISNUMBER($BX925)),($BW925+$BX925)/2,"")</f>
        <v>2020</v>
      </c>
      <c r="M925" s="0" t="n">
        <f aca="false">IF($L925&lt;&gt;"",$L925,"")</f>
        <v>2020</v>
      </c>
      <c r="N925" s="0" t="n">
        <f aca="false">IF(AND(ISNUMBER($BW925),ISNUMBER($BX925)),MIN(1,MAX(0,($BX925-2016+1)/($BX925-$BW925+1))),"")</f>
        <v>1</v>
      </c>
      <c r="O925" s="0" t="n">
        <f aca="false">IF(AND(ISNUMBER($BW925),ISNUMBER($BX925)),MIN(1,MAX(0,($BX925-2017+1)/($BX925-$BW925+1))),"")</f>
        <v>1</v>
      </c>
      <c r="P925" s="0" t="n">
        <f aca="false">IF(AND(ISNUMBER($BW925),ISNUMBER($BX925)),MIN(1,MAX(0,($BX925-2018+1)/($BX925-$BW925+1))),"")</f>
        <v>1</v>
      </c>
      <c r="Q925" s="0" t="n">
        <f aca="false">IF(AND(ISNUMBER($BW925),ISNUMBER($BX925)),MIN(1,MAX(0,($BX925-2019+1)/($BX925-$BW925+1))),"")</f>
        <v>1</v>
      </c>
      <c r="R925" s="0" t="n">
        <f aca="false">IF(AND(ISNUMBER($BW925),ISNUMBER($BX925)),MIN(1,MAX(0,($BX925-2016+1)/($BX925-$BW925+1))),"")</f>
        <v>1</v>
      </c>
      <c r="S925" s="0" t="n">
        <f aca="false">IF($L925&lt;&gt;"",IF($L925&gt;=2015.5,1,0),"")</f>
        <v>1</v>
      </c>
      <c r="T925" s="0" t="n">
        <f aca="false">IF($L925&lt;&gt;"",IF($L925&gt;=2016,1,0),"")</f>
        <v>1</v>
      </c>
      <c r="U925" s="0" t="n">
        <f aca="false">IF(ISNUMBER($BX925),IF($BX925&gt;=2016,1,0),"")</f>
        <v>1</v>
      </c>
      <c r="V925" s="0" t="n">
        <f aca="false">IF(ISNUMBER($BW925),IF($BW925&gt;=2016,1,0),"")</f>
        <v>1</v>
      </c>
      <c r="W925" s="0" t="str">
        <f aca="false">IF(AND(ISNUMBER($BW925),ISNUMBER($BX925)),IF($BW925&gt;=2016,"post-only",IF($BX925&lt;2016,"pre-only","mixed")),"")</f>
        <v>post-only</v>
      </c>
      <c r="X925" s="0" t="n">
        <f aca="false">IF(AND(ISNUMBER($BW925),ISNUMBER($BX925)),MIN(1,MAX(0,($BX925-2017+1)/($BX925-$BW925+1))),"")</f>
        <v>1</v>
      </c>
      <c r="Y925" s="0" t="n">
        <f aca="false">IF(AND(ISNUMBER($BW925),ISNUMBER($BX925)),MIN(1,MAX(0,($BX925-2018+1)/($BX925-$BW925+1))),"")</f>
        <v>1</v>
      </c>
      <c r="Z925" s="0" t="n">
        <f aca="false">IF(AND(ISNUMBER($BW925),ISNUMBER($BX925)),MIN(1,MAX(0,($BX925-2019+1)/($BX925-$BW925+1))),"")</f>
        <v>1</v>
      </c>
      <c r="AA925" s="0" t="n">
        <f aca="false">IF(ISNUMBER($BX925),IF($BX925&gt;=2017,1,0),"")</f>
        <v>1</v>
      </c>
      <c r="AB925" s="0" t="n">
        <f aca="false">IF(ISNUMBER($BX925),IF($BX925&gt;=2018,1,0),"")</f>
        <v>1</v>
      </c>
      <c r="AC925" s="0" t="n">
        <f aca="false">IF(ISNUMBER($BX925),IF($BX925&gt;=2019,1,0),"")</f>
        <v>1</v>
      </c>
      <c r="AD925" s="0" t="n">
        <f aca="false">IF($L925&lt;&gt;"",IF($L925&gt;2013,1,0),"")</f>
        <v>1</v>
      </c>
      <c r="AE925" s="0" t="n">
        <f aca="false">IF($L925&lt;&gt;"",1+IF($L925&gt;2011,1,0)+IF($L925&gt;2014,1,0),"")</f>
        <v>3</v>
      </c>
      <c r="AF925" s="0" t="s">
        <v>747</v>
      </c>
      <c r="AG925" s="0" t="s">
        <v>88</v>
      </c>
      <c r="AH925" s="0" t="s">
        <v>89</v>
      </c>
      <c r="AI925" s="0" t="s">
        <v>90</v>
      </c>
      <c r="AJ925" s="0" t="s">
        <v>90</v>
      </c>
      <c r="AK925" s="0" t="str">
        <f aca="false">IF(AND($CF925&lt;&gt;"",IFERROR(INDEX(subsample_country_map!$B:$B,MATCH($CF925,subsample_country_map!$A:$A,0)),"")&lt;&gt;""),INDEX(subsample_country_map!$B:$B,MATCH($CF925,subsample_country_map!$A:$A,0)),INDEX(lookup!$AA:$AA,MATCH($A925,lookup!$A:$A,0)))</f>
        <v>99_NCE</v>
      </c>
      <c r="AL925" s="0" t="str">
        <f aca="false">IF(AND($CF925&lt;&gt;"",IFERROR(INDEX(subsample_country_map!$C:$C,MATCH($CF925,subsample_country_map!$A:$A,0)),"")&lt;&gt;""),INDEX(subsample_country_map!$C:$C,MATCH($CF925,subsample_country_map!$A:$A,0)),INDEX(lookup!$AB:$AB,MATCH($A925,lookup!$A:$A,0)))</f>
        <v>99_NCE</v>
      </c>
      <c r="AM925" s="0" t="str">
        <f aca="false">IF(AND($CF925&lt;&gt;"",IFERROR(INDEX(subsample_country_map!$D:$D,MATCH($CF925,subsample_country_map!$A:$A,0)),"")&lt;&gt;""),INDEX(subsample_country_map!$D:$D,MATCH($CF925,subsample_country_map!$A:$A,0)),INDEX(lookup!$AC:$AC,MATCH($A925,lookup!$A:$A,0)))</f>
        <v>99_NCE</v>
      </c>
      <c r="AN925" s="0" t="str">
        <f aca="false">IF(AND($CF925&lt;&gt;"",IFERROR(INDEX(subsample_country_map!$E:$E,MATCH($CF925,subsample_country_map!$A:$A,0)),"")&lt;&gt;""),INDEX(subsample_country_map!$E:$E,MATCH($CF925,subsample_country_map!$A:$A,0)),INDEX(lookup!$AD:$AD,MATCH($A925,lookup!$A:$A,0)))</f>
        <v>99_NCE</v>
      </c>
      <c r="AO925" s="0" t="str">
        <f aca="false">INDEX(lookup!$Y:$Y,MATCH($A925,lookup!$A:$A,0))</f>
        <v>0_published</v>
      </c>
      <c r="AP925" s="0" t="str">
        <f aca="false">INDEX(lookup!$Z:$Z,MATCH($A925,lookup!$A:$A,0))</f>
        <v>1_VHB high</v>
      </c>
      <c r="AQ925" s="0" t="str">
        <f aca="false">INDEX(lookup!$W:$W,MATCH($A925,lookup!$A:$A,0))</f>
        <v>1_fin/acc/econ</v>
      </c>
      <c r="AS925" s="0" t="s">
        <v>91</v>
      </c>
      <c r="AT925" s="0" t="s">
        <v>111</v>
      </c>
      <c r="AU925" s="0" t="s">
        <v>93</v>
      </c>
      <c r="AV925" s="0" t="s">
        <v>772</v>
      </c>
      <c r="AX925" s="0" t="s">
        <v>3409</v>
      </c>
      <c r="BA925" s="0" t="n">
        <v>743</v>
      </c>
      <c r="BB925" s="0" t="s">
        <v>3395</v>
      </c>
      <c r="BC925" s="0" t="s">
        <v>3410</v>
      </c>
      <c r="BD925" s="0" t="s">
        <v>3411</v>
      </c>
      <c r="BE925" s="0" t="s">
        <v>98</v>
      </c>
      <c r="BI925" s="0" t="s">
        <v>208</v>
      </c>
      <c r="BJ925" s="0" t="s">
        <v>2812</v>
      </c>
      <c r="BK925" s="0" t="s">
        <v>2082</v>
      </c>
      <c r="BL925" s="0" t="s">
        <v>3412</v>
      </c>
      <c r="BM925" s="0" t="s">
        <v>3413</v>
      </c>
      <c r="BN925" s="0" t="s">
        <v>3414</v>
      </c>
      <c r="BO925" s="0" t="s">
        <v>769</v>
      </c>
      <c r="BP925" s="0" t="s">
        <v>3393</v>
      </c>
      <c r="BQ925" s="0" t="s">
        <v>2105</v>
      </c>
      <c r="BT925" s="0" t="n">
        <v>0</v>
      </c>
      <c r="BU925" s="0" t="s">
        <v>3400</v>
      </c>
      <c r="BW925" s="0" t="n">
        <v>2020</v>
      </c>
      <c r="BX925" s="0" t="n">
        <v>2020</v>
      </c>
      <c r="BY925" s="0" t="s">
        <v>3401</v>
      </c>
      <c r="BZ925" s="0" t="n">
        <v>2020</v>
      </c>
      <c r="CA925" s="0" t="n">
        <v>1</v>
      </c>
      <c r="CB925" s="0" t="n">
        <v>1</v>
      </c>
      <c r="CC925" s="0" t="n">
        <v>1</v>
      </c>
      <c r="CD925" s="0" t="n">
        <v>-0.00097274641244995</v>
      </c>
      <c r="CE925" s="0" t="n">
        <v>1</v>
      </c>
    </row>
    <row r="926" customFormat="false" ht="15" hidden="false" customHeight="false" outlineLevel="0" collapsed="false">
      <c r="A926" s="0" t="s">
        <v>3393</v>
      </c>
      <c r="B926" s="0" t="n">
        <v>2231</v>
      </c>
      <c r="C926" s="0" t="n">
        <v>-0.0243931069582098</v>
      </c>
      <c r="D926" s="0" t="n">
        <v>725</v>
      </c>
      <c r="E926" s="0" t="n">
        <f aca="false">IF(ISNUMBER($BA926),$BA926,IF(AND(ISNUMBER($D926),ISNUMBER($BW926),ISNUMBER($BX926)),$D926*($BX926-$BW926+1),""))</f>
        <v>725</v>
      </c>
      <c r="H926" s="0" t="s">
        <v>118</v>
      </c>
      <c r="I926" s="0" t="s">
        <v>119</v>
      </c>
      <c r="J926" s="0" t="n">
        <f aca="false">IF($BW926&lt;&gt;"",$BW926,"")</f>
        <v>2020</v>
      </c>
      <c r="K926" s="0" t="n">
        <f aca="false">IF($BX926&lt;&gt;"",$BX926,"")</f>
        <v>2020</v>
      </c>
      <c r="L926" s="0" t="n">
        <f aca="false">IF(AND(ISNUMBER($BW926),ISNUMBER($BX926)),($BW926+$BX926)/2,"")</f>
        <v>2020</v>
      </c>
      <c r="M926" s="0" t="n">
        <f aca="false">IF($L926&lt;&gt;"",$L926,"")</f>
        <v>2020</v>
      </c>
      <c r="N926" s="0" t="n">
        <f aca="false">IF(AND(ISNUMBER($BW926),ISNUMBER($BX926)),MIN(1,MAX(0,($BX926-2016+1)/($BX926-$BW926+1))),"")</f>
        <v>1</v>
      </c>
      <c r="O926" s="0" t="n">
        <f aca="false">IF(AND(ISNUMBER($BW926),ISNUMBER($BX926)),MIN(1,MAX(0,($BX926-2017+1)/($BX926-$BW926+1))),"")</f>
        <v>1</v>
      </c>
      <c r="P926" s="0" t="n">
        <f aca="false">IF(AND(ISNUMBER($BW926),ISNUMBER($BX926)),MIN(1,MAX(0,($BX926-2018+1)/($BX926-$BW926+1))),"")</f>
        <v>1</v>
      </c>
      <c r="Q926" s="0" t="n">
        <f aca="false">IF(AND(ISNUMBER($BW926),ISNUMBER($BX926)),MIN(1,MAX(0,($BX926-2019+1)/($BX926-$BW926+1))),"")</f>
        <v>1</v>
      </c>
      <c r="R926" s="0" t="n">
        <f aca="false">IF(AND(ISNUMBER($BW926),ISNUMBER($BX926)),MIN(1,MAX(0,($BX926-2016+1)/($BX926-$BW926+1))),"")</f>
        <v>1</v>
      </c>
      <c r="S926" s="0" t="n">
        <f aca="false">IF($L926&lt;&gt;"",IF($L926&gt;=2015.5,1,0),"")</f>
        <v>1</v>
      </c>
      <c r="T926" s="0" t="n">
        <f aca="false">IF($L926&lt;&gt;"",IF($L926&gt;=2016,1,0),"")</f>
        <v>1</v>
      </c>
      <c r="U926" s="0" t="n">
        <f aca="false">IF(ISNUMBER($BX926),IF($BX926&gt;=2016,1,0),"")</f>
        <v>1</v>
      </c>
      <c r="V926" s="0" t="n">
        <f aca="false">IF(ISNUMBER($BW926),IF($BW926&gt;=2016,1,0),"")</f>
        <v>1</v>
      </c>
      <c r="W926" s="0" t="str">
        <f aca="false">IF(AND(ISNUMBER($BW926),ISNUMBER($BX926)),IF($BW926&gt;=2016,"post-only",IF($BX926&lt;2016,"pre-only","mixed")),"")</f>
        <v>post-only</v>
      </c>
      <c r="X926" s="0" t="n">
        <f aca="false">IF(AND(ISNUMBER($BW926),ISNUMBER($BX926)),MIN(1,MAX(0,($BX926-2017+1)/($BX926-$BW926+1))),"")</f>
        <v>1</v>
      </c>
      <c r="Y926" s="0" t="n">
        <f aca="false">IF(AND(ISNUMBER($BW926),ISNUMBER($BX926)),MIN(1,MAX(0,($BX926-2018+1)/($BX926-$BW926+1))),"")</f>
        <v>1</v>
      </c>
      <c r="Z926" s="0" t="n">
        <f aca="false">IF(AND(ISNUMBER($BW926),ISNUMBER($BX926)),MIN(1,MAX(0,($BX926-2019+1)/($BX926-$BW926+1))),"")</f>
        <v>1</v>
      </c>
      <c r="AA926" s="0" t="n">
        <f aca="false">IF(ISNUMBER($BX926),IF($BX926&gt;=2017,1,0),"")</f>
        <v>1</v>
      </c>
      <c r="AB926" s="0" t="n">
        <f aca="false">IF(ISNUMBER($BX926),IF($BX926&gt;=2018,1,0),"")</f>
        <v>1</v>
      </c>
      <c r="AC926" s="0" t="n">
        <f aca="false">IF(ISNUMBER($BX926),IF($BX926&gt;=2019,1,0),"")</f>
        <v>1</v>
      </c>
      <c r="AD926" s="0" t="n">
        <f aca="false">IF($L926&lt;&gt;"",IF($L926&gt;2013,1,0),"")</f>
        <v>1</v>
      </c>
      <c r="AE926" s="0" t="n">
        <f aca="false">IF($L926&lt;&gt;"",1+IF($L926&gt;2011,1,0)+IF($L926&gt;2014,1,0),"")</f>
        <v>3</v>
      </c>
      <c r="AF926" s="0" t="s">
        <v>747</v>
      </c>
      <c r="AG926" s="0" t="s">
        <v>88</v>
      </c>
      <c r="AH926" s="0" t="s">
        <v>89</v>
      </c>
      <c r="AI926" s="0" t="s">
        <v>90</v>
      </c>
      <c r="AJ926" s="0" t="s">
        <v>90</v>
      </c>
      <c r="AK926" s="0" t="str">
        <f aca="false">IF(AND($CF926&lt;&gt;"",IFERROR(INDEX(subsample_country_map!$B:$B,MATCH($CF926,subsample_country_map!$A:$A,0)),"")&lt;&gt;""),INDEX(subsample_country_map!$B:$B,MATCH($CF926,subsample_country_map!$A:$A,0)),INDEX(lookup!$AA:$AA,MATCH($A926,lookup!$A:$A,0)))</f>
        <v>99_NCE</v>
      </c>
      <c r="AL926" s="0" t="str">
        <f aca="false">IF(AND($CF926&lt;&gt;"",IFERROR(INDEX(subsample_country_map!$C:$C,MATCH($CF926,subsample_country_map!$A:$A,0)),"")&lt;&gt;""),INDEX(subsample_country_map!$C:$C,MATCH($CF926,subsample_country_map!$A:$A,0)),INDEX(lookup!$AB:$AB,MATCH($A926,lookup!$A:$A,0)))</f>
        <v>99_NCE</v>
      </c>
      <c r="AM926" s="0" t="str">
        <f aca="false">IF(AND($CF926&lt;&gt;"",IFERROR(INDEX(subsample_country_map!$D:$D,MATCH($CF926,subsample_country_map!$A:$A,0)),"")&lt;&gt;""),INDEX(subsample_country_map!$D:$D,MATCH($CF926,subsample_country_map!$A:$A,0)),INDEX(lookup!$AC:$AC,MATCH($A926,lookup!$A:$A,0)))</f>
        <v>99_NCE</v>
      </c>
      <c r="AN926" s="0" t="str">
        <f aca="false">IF(AND($CF926&lt;&gt;"",IFERROR(INDEX(subsample_country_map!$E:$E,MATCH($CF926,subsample_country_map!$A:$A,0)),"")&lt;&gt;""),INDEX(subsample_country_map!$E:$E,MATCH($CF926,subsample_country_map!$A:$A,0)),INDEX(lookup!$AD:$AD,MATCH($A926,lookup!$A:$A,0)))</f>
        <v>99_NCE</v>
      </c>
      <c r="AO926" s="0" t="str">
        <f aca="false">INDEX(lookup!$Y:$Y,MATCH($A926,lookup!$A:$A,0))</f>
        <v>0_published</v>
      </c>
      <c r="AP926" s="0" t="str">
        <f aca="false">INDEX(lookup!$Z:$Z,MATCH($A926,lookup!$A:$A,0))</f>
        <v>1_VHB high</v>
      </c>
      <c r="AQ926" s="0" t="str">
        <f aca="false">INDEX(lookup!$W:$W,MATCH($A926,lookup!$A:$A,0))</f>
        <v>1_fin/acc/econ</v>
      </c>
      <c r="AS926" s="0" t="s">
        <v>91</v>
      </c>
      <c r="AT926" s="0" t="s">
        <v>111</v>
      </c>
      <c r="AU926" s="0" t="s">
        <v>93</v>
      </c>
      <c r="AV926" s="0" t="s">
        <v>136</v>
      </c>
      <c r="AX926" s="0" t="s">
        <v>3415</v>
      </c>
      <c r="BA926" s="0" t="n">
        <v>725</v>
      </c>
      <c r="BB926" s="0" t="s">
        <v>3395</v>
      </c>
      <c r="BC926" s="0" t="s">
        <v>3410</v>
      </c>
      <c r="BD926" s="0" t="s">
        <v>3411</v>
      </c>
      <c r="BE926" s="0" t="s">
        <v>98</v>
      </c>
      <c r="BI926" s="0" t="s">
        <v>208</v>
      </c>
      <c r="BJ926" s="0" t="s">
        <v>2825</v>
      </c>
      <c r="BK926" s="0" t="s">
        <v>2082</v>
      </c>
      <c r="BL926" s="0" t="s">
        <v>3416</v>
      </c>
      <c r="BM926" s="0" t="s">
        <v>3417</v>
      </c>
      <c r="BN926" s="0" t="s">
        <v>3414</v>
      </c>
      <c r="BO926" s="0" t="s">
        <v>769</v>
      </c>
      <c r="BP926" s="0" t="s">
        <v>3393</v>
      </c>
      <c r="BQ926" s="0" t="s">
        <v>127</v>
      </c>
      <c r="BT926" s="0" t="n">
        <v>0</v>
      </c>
      <c r="BU926" s="0" t="s">
        <v>3400</v>
      </c>
      <c r="BW926" s="0" t="n">
        <v>2020</v>
      </c>
      <c r="BX926" s="0" t="n">
        <v>2020</v>
      </c>
      <c r="BY926" s="0" t="s">
        <v>3401</v>
      </c>
      <c r="BZ926" s="0" t="n">
        <v>2020</v>
      </c>
      <c r="CA926" s="0" t="n">
        <v>1</v>
      </c>
      <c r="CB926" s="0" t="n">
        <v>1</v>
      </c>
      <c r="CC926" s="0" t="n">
        <v>1</v>
      </c>
      <c r="CD926" s="0" t="n">
        <v>-0.0243979468448868</v>
      </c>
      <c r="CE926" s="0" t="n">
        <v>1</v>
      </c>
    </row>
    <row r="927" customFormat="false" ht="15" hidden="false" customHeight="false" outlineLevel="0" collapsed="false">
      <c r="A927" s="0" t="s">
        <v>3393</v>
      </c>
      <c r="B927" s="0" t="n">
        <v>2232</v>
      </c>
      <c r="C927" s="0" t="n">
        <v>-0.188519139547939</v>
      </c>
      <c r="D927" s="0" t="n">
        <v>694</v>
      </c>
      <c r="E927" s="0" t="n">
        <f aca="false">IF(ISNUMBER($BA927),$BA927,IF(AND(ISNUMBER($D927),ISNUMBER($BW927),ISNUMBER($BX927)),$D927*($BX927-$BW927+1),""))</f>
        <v>694</v>
      </c>
      <c r="H927" s="0" t="s">
        <v>118</v>
      </c>
      <c r="I927" s="0" t="s">
        <v>119</v>
      </c>
      <c r="J927" s="0" t="n">
        <f aca="false">IF($BW927&lt;&gt;"",$BW927,"")</f>
        <v>2020</v>
      </c>
      <c r="K927" s="0" t="n">
        <f aca="false">IF($BX927&lt;&gt;"",$BX927,"")</f>
        <v>2020</v>
      </c>
      <c r="L927" s="0" t="n">
        <f aca="false">IF(AND(ISNUMBER($BW927),ISNUMBER($BX927)),($BW927+$BX927)/2,"")</f>
        <v>2020</v>
      </c>
      <c r="M927" s="0" t="n">
        <f aca="false">IF($L927&lt;&gt;"",$L927,"")</f>
        <v>2020</v>
      </c>
      <c r="N927" s="0" t="n">
        <f aca="false">IF(AND(ISNUMBER($BW927),ISNUMBER($BX927)),MIN(1,MAX(0,($BX927-2016+1)/($BX927-$BW927+1))),"")</f>
        <v>1</v>
      </c>
      <c r="O927" s="0" t="n">
        <f aca="false">IF(AND(ISNUMBER($BW927),ISNUMBER($BX927)),MIN(1,MAX(0,($BX927-2017+1)/($BX927-$BW927+1))),"")</f>
        <v>1</v>
      </c>
      <c r="P927" s="0" t="n">
        <f aca="false">IF(AND(ISNUMBER($BW927),ISNUMBER($BX927)),MIN(1,MAX(0,($BX927-2018+1)/($BX927-$BW927+1))),"")</f>
        <v>1</v>
      </c>
      <c r="Q927" s="0" t="n">
        <f aca="false">IF(AND(ISNUMBER($BW927),ISNUMBER($BX927)),MIN(1,MAX(0,($BX927-2019+1)/($BX927-$BW927+1))),"")</f>
        <v>1</v>
      </c>
      <c r="R927" s="0" t="n">
        <f aca="false">IF(AND(ISNUMBER($BW927),ISNUMBER($BX927)),MIN(1,MAX(0,($BX927-2016+1)/($BX927-$BW927+1))),"")</f>
        <v>1</v>
      </c>
      <c r="S927" s="0" t="n">
        <f aca="false">IF($L927&lt;&gt;"",IF($L927&gt;=2015.5,1,0),"")</f>
        <v>1</v>
      </c>
      <c r="T927" s="0" t="n">
        <f aca="false">IF($L927&lt;&gt;"",IF($L927&gt;=2016,1,0),"")</f>
        <v>1</v>
      </c>
      <c r="U927" s="0" t="n">
        <f aca="false">IF(ISNUMBER($BX927),IF($BX927&gt;=2016,1,0),"")</f>
        <v>1</v>
      </c>
      <c r="V927" s="0" t="n">
        <f aca="false">IF(ISNUMBER($BW927),IF($BW927&gt;=2016,1,0),"")</f>
        <v>1</v>
      </c>
      <c r="W927" s="0" t="str">
        <f aca="false">IF(AND(ISNUMBER($BW927),ISNUMBER($BX927)),IF($BW927&gt;=2016,"post-only",IF($BX927&lt;2016,"pre-only","mixed")),"")</f>
        <v>post-only</v>
      </c>
      <c r="X927" s="0" t="n">
        <f aca="false">IF(AND(ISNUMBER($BW927),ISNUMBER($BX927)),MIN(1,MAX(0,($BX927-2017+1)/($BX927-$BW927+1))),"")</f>
        <v>1</v>
      </c>
      <c r="Y927" s="0" t="n">
        <f aca="false">IF(AND(ISNUMBER($BW927),ISNUMBER($BX927)),MIN(1,MAX(0,($BX927-2018+1)/($BX927-$BW927+1))),"")</f>
        <v>1</v>
      </c>
      <c r="Z927" s="0" t="n">
        <f aca="false">IF(AND(ISNUMBER($BW927),ISNUMBER($BX927)),MIN(1,MAX(0,($BX927-2019+1)/($BX927-$BW927+1))),"")</f>
        <v>1</v>
      </c>
      <c r="AA927" s="0" t="n">
        <f aca="false">IF(ISNUMBER($BX927),IF($BX927&gt;=2017,1,0),"")</f>
        <v>1</v>
      </c>
      <c r="AB927" s="0" t="n">
        <f aca="false">IF(ISNUMBER($BX927),IF($BX927&gt;=2018,1,0),"")</f>
        <v>1</v>
      </c>
      <c r="AC927" s="0" t="n">
        <f aca="false">IF(ISNUMBER($BX927),IF($BX927&gt;=2019,1,0),"")</f>
        <v>1</v>
      </c>
      <c r="AD927" s="0" t="n">
        <f aca="false">IF($L927&lt;&gt;"",IF($L927&gt;2013,1,0),"")</f>
        <v>1</v>
      </c>
      <c r="AE927" s="0" t="n">
        <f aca="false">IF($L927&lt;&gt;"",1+IF($L927&gt;2011,1,0)+IF($L927&gt;2014,1,0),"")</f>
        <v>3</v>
      </c>
      <c r="AF927" s="0" t="s">
        <v>747</v>
      </c>
      <c r="AG927" s="0" t="s">
        <v>88</v>
      </c>
      <c r="AH927" s="0" t="s">
        <v>89</v>
      </c>
      <c r="AI927" s="0" t="s">
        <v>90</v>
      </c>
      <c r="AJ927" s="0" t="s">
        <v>90</v>
      </c>
      <c r="AK927" s="0" t="str">
        <f aca="false">IF(AND($CF927&lt;&gt;"",IFERROR(INDEX(subsample_country_map!$B:$B,MATCH($CF927,subsample_country_map!$A:$A,0)),"")&lt;&gt;""),INDEX(subsample_country_map!$B:$B,MATCH($CF927,subsample_country_map!$A:$A,0)),INDEX(lookup!$AA:$AA,MATCH($A927,lookup!$A:$A,0)))</f>
        <v>99_NCE</v>
      </c>
      <c r="AL927" s="0" t="str">
        <f aca="false">IF(AND($CF927&lt;&gt;"",IFERROR(INDEX(subsample_country_map!$C:$C,MATCH($CF927,subsample_country_map!$A:$A,0)),"")&lt;&gt;""),INDEX(subsample_country_map!$C:$C,MATCH($CF927,subsample_country_map!$A:$A,0)),INDEX(lookup!$AB:$AB,MATCH($A927,lookup!$A:$A,0)))</f>
        <v>99_NCE</v>
      </c>
      <c r="AM927" s="0" t="str">
        <f aca="false">IF(AND($CF927&lt;&gt;"",IFERROR(INDEX(subsample_country_map!$D:$D,MATCH($CF927,subsample_country_map!$A:$A,0)),"")&lt;&gt;""),INDEX(subsample_country_map!$D:$D,MATCH($CF927,subsample_country_map!$A:$A,0)),INDEX(lookup!$AC:$AC,MATCH($A927,lookup!$A:$A,0)))</f>
        <v>99_NCE</v>
      </c>
      <c r="AN927" s="0" t="str">
        <f aca="false">IF(AND($CF927&lt;&gt;"",IFERROR(INDEX(subsample_country_map!$E:$E,MATCH($CF927,subsample_country_map!$A:$A,0)),"")&lt;&gt;""),INDEX(subsample_country_map!$E:$E,MATCH($CF927,subsample_country_map!$A:$A,0)),INDEX(lookup!$AD:$AD,MATCH($A927,lookup!$A:$A,0)))</f>
        <v>99_NCE</v>
      </c>
      <c r="AO927" s="0" t="str">
        <f aca="false">INDEX(lookup!$Y:$Y,MATCH($A927,lookup!$A:$A,0))</f>
        <v>0_published</v>
      </c>
      <c r="AP927" s="0" t="str">
        <f aca="false">INDEX(lookup!$Z:$Z,MATCH($A927,lookup!$A:$A,0))</f>
        <v>1_VHB high</v>
      </c>
      <c r="AQ927" s="0" t="str">
        <f aca="false">INDEX(lookup!$W:$W,MATCH($A927,lookup!$A:$A,0))</f>
        <v>1_fin/acc/econ</v>
      </c>
      <c r="AS927" s="0" t="s">
        <v>91</v>
      </c>
      <c r="AT927" s="0" t="s">
        <v>111</v>
      </c>
      <c r="AU927" s="0" t="s">
        <v>93</v>
      </c>
      <c r="AV927" s="0" t="s">
        <v>2392</v>
      </c>
      <c r="AX927" s="0" t="s">
        <v>3418</v>
      </c>
      <c r="BA927" s="0" t="n">
        <v>694</v>
      </c>
      <c r="BB927" s="0" t="s">
        <v>3395</v>
      </c>
      <c r="BC927" s="0" t="s">
        <v>3410</v>
      </c>
      <c r="BD927" s="0" t="s">
        <v>3411</v>
      </c>
      <c r="BE927" s="0" t="s">
        <v>98</v>
      </c>
      <c r="BI927" s="0" t="s">
        <v>208</v>
      </c>
      <c r="BJ927" s="0" t="s">
        <v>3020</v>
      </c>
      <c r="BK927" s="0" t="s">
        <v>2082</v>
      </c>
      <c r="BL927" s="0" t="s">
        <v>3419</v>
      </c>
      <c r="BM927" s="0" t="s">
        <v>3420</v>
      </c>
      <c r="BN927" s="0" t="s">
        <v>3414</v>
      </c>
      <c r="BO927" s="0" t="s">
        <v>769</v>
      </c>
      <c r="BP927" s="0" t="s">
        <v>3393</v>
      </c>
      <c r="BQ927" s="0" t="s">
        <v>127</v>
      </c>
      <c r="BT927" s="0" t="n">
        <v>0</v>
      </c>
      <c r="BU927" s="0" t="s">
        <v>3400</v>
      </c>
      <c r="BW927" s="0" t="n">
        <v>2020</v>
      </c>
      <c r="BX927" s="0" t="n">
        <v>2020</v>
      </c>
      <c r="BY927" s="0" t="s">
        <v>3401</v>
      </c>
      <c r="BZ927" s="0" t="n">
        <v>2020</v>
      </c>
      <c r="CA927" s="0" t="n">
        <v>1</v>
      </c>
      <c r="CB927" s="0" t="n">
        <v>1</v>
      </c>
      <c r="CC927" s="0" t="n">
        <v>1</v>
      </c>
      <c r="CD927" s="0" t="n">
        <v>-0.190801294670889</v>
      </c>
      <c r="CE927" s="0" t="n">
        <v>1</v>
      </c>
    </row>
    <row r="928" customFormat="false" ht="15" hidden="false" customHeight="false" outlineLevel="0" collapsed="false">
      <c r="A928" s="0" t="s">
        <v>3393</v>
      </c>
      <c r="B928" s="0" t="n">
        <v>2233</v>
      </c>
      <c r="C928" s="0" t="n">
        <v>-0.0773984226407206</v>
      </c>
      <c r="D928" s="0" t="n">
        <v>642</v>
      </c>
      <c r="E928" s="0" t="n">
        <f aca="false">IF(ISNUMBER($BA928),$BA928,IF(AND(ISNUMBER($D928),ISNUMBER($BW928),ISNUMBER($BX928)),$D928*($BX928-$BW928+1),""))</f>
        <v>642</v>
      </c>
      <c r="H928" s="0" t="s">
        <v>118</v>
      </c>
      <c r="I928" s="0" t="s">
        <v>119</v>
      </c>
      <c r="J928" s="0" t="n">
        <f aca="false">IF($BW928&lt;&gt;"",$BW928,"")</f>
        <v>2020</v>
      </c>
      <c r="K928" s="0" t="n">
        <f aca="false">IF($BX928&lt;&gt;"",$BX928,"")</f>
        <v>2020</v>
      </c>
      <c r="L928" s="0" t="n">
        <f aca="false">IF(AND(ISNUMBER($BW928),ISNUMBER($BX928)),($BW928+$BX928)/2,"")</f>
        <v>2020</v>
      </c>
      <c r="M928" s="0" t="n">
        <f aca="false">IF($L928&lt;&gt;"",$L928,"")</f>
        <v>2020</v>
      </c>
      <c r="N928" s="0" t="n">
        <f aca="false">IF(AND(ISNUMBER($BW928),ISNUMBER($BX928)),MIN(1,MAX(0,($BX928-2016+1)/($BX928-$BW928+1))),"")</f>
        <v>1</v>
      </c>
      <c r="O928" s="0" t="n">
        <f aca="false">IF(AND(ISNUMBER($BW928),ISNUMBER($BX928)),MIN(1,MAX(0,($BX928-2017+1)/($BX928-$BW928+1))),"")</f>
        <v>1</v>
      </c>
      <c r="P928" s="0" t="n">
        <f aca="false">IF(AND(ISNUMBER($BW928),ISNUMBER($BX928)),MIN(1,MAX(0,($BX928-2018+1)/($BX928-$BW928+1))),"")</f>
        <v>1</v>
      </c>
      <c r="Q928" s="0" t="n">
        <f aca="false">IF(AND(ISNUMBER($BW928),ISNUMBER($BX928)),MIN(1,MAX(0,($BX928-2019+1)/($BX928-$BW928+1))),"")</f>
        <v>1</v>
      </c>
      <c r="R928" s="0" t="n">
        <f aca="false">IF(AND(ISNUMBER($BW928),ISNUMBER($BX928)),MIN(1,MAX(0,($BX928-2016+1)/($BX928-$BW928+1))),"")</f>
        <v>1</v>
      </c>
      <c r="S928" s="0" t="n">
        <f aca="false">IF($L928&lt;&gt;"",IF($L928&gt;=2015.5,1,0),"")</f>
        <v>1</v>
      </c>
      <c r="T928" s="0" t="n">
        <f aca="false">IF($L928&lt;&gt;"",IF($L928&gt;=2016,1,0),"")</f>
        <v>1</v>
      </c>
      <c r="U928" s="0" t="n">
        <f aca="false">IF(ISNUMBER($BX928),IF($BX928&gt;=2016,1,0),"")</f>
        <v>1</v>
      </c>
      <c r="V928" s="0" t="n">
        <f aca="false">IF(ISNUMBER($BW928),IF($BW928&gt;=2016,1,0),"")</f>
        <v>1</v>
      </c>
      <c r="W928" s="0" t="str">
        <f aca="false">IF(AND(ISNUMBER($BW928),ISNUMBER($BX928)),IF($BW928&gt;=2016,"post-only",IF($BX928&lt;2016,"pre-only","mixed")),"")</f>
        <v>post-only</v>
      </c>
      <c r="X928" s="0" t="n">
        <f aca="false">IF(AND(ISNUMBER($BW928),ISNUMBER($BX928)),MIN(1,MAX(0,($BX928-2017+1)/($BX928-$BW928+1))),"")</f>
        <v>1</v>
      </c>
      <c r="Y928" s="0" t="n">
        <f aca="false">IF(AND(ISNUMBER($BW928),ISNUMBER($BX928)),MIN(1,MAX(0,($BX928-2018+1)/($BX928-$BW928+1))),"")</f>
        <v>1</v>
      </c>
      <c r="Z928" s="0" t="n">
        <f aca="false">IF(AND(ISNUMBER($BW928),ISNUMBER($BX928)),MIN(1,MAX(0,($BX928-2019+1)/($BX928-$BW928+1))),"")</f>
        <v>1</v>
      </c>
      <c r="AA928" s="0" t="n">
        <f aca="false">IF(ISNUMBER($BX928),IF($BX928&gt;=2017,1,0),"")</f>
        <v>1</v>
      </c>
      <c r="AB928" s="0" t="n">
        <f aca="false">IF(ISNUMBER($BX928),IF($BX928&gt;=2018,1,0),"")</f>
        <v>1</v>
      </c>
      <c r="AC928" s="0" t="n">
        <f aca="false">IF(ISNUMBER($BX928),IF($BX928&gt;=2019,1,0),"")</f>
        <v>1</v>
      </c>
      <c r="AD928" s="0" t="n">
        <f aca="false">IF($L928&lt;&gt;"",IF($L928&gt;2013,1,0),"")</f>
        <v>1</v>
      </c>
      <c r="AE928" s="0" t="n">
        <f aca="false">IF($L928&lt;&gt;"",1+IF($L928&gt;2011,1,0)+IF($L928&gt;2014,1,0),"")</f>
        <v>3</v>
      </c>
      <c r="AF928" s="0" t="s">
        <v>747</v>
      </c>
      <c r="AG928" s="0" t="s">
        <v>88</v>
      </c>
      <c r="AH928" s="0" t="s">
        <v>89</v>
      </c>
      <c r="AI928" s="0" t="s">
        <v>90</v>
      </c>
      <c r="AJ928" s="0" t="s">
        <v>90</v>
      </c>
      <c r="AK928" s="0" t="str">
        <f aca="false">IF(AND($CF928&lt;&gt;"",IFERROR(INDEX(subsample_country_map!$B:$B,MATCH($CF928,subsample_country_map!$A:$A,0)),"")&lt;&gt;""),INDEX(subsample_country_map!$B:$B,MATCH($CF928,subsample_country_map!$A:$A,0)),INDEX(lookup!$AA:$AA,MATCH($A928,lookup!$A:$A,0)))</f>
        <v>99_NCE</v>
      </c>
      <c r="AL928" s="0" t="str">
        <f aca="false">IF(AND($CF928&lt;&gt;"",IFERROR(INDEX(subsample_country_map!$C:$C,MATCH($CF928,subsample_country_map!$A:$A,0)),"")&lt;&gt;""),INDEX(subsample_country_map!$C:$C,MATCH($CF928,subsample_country_map!$A:$A,0)),INDEX(lookup!$AB:$AB,MATCH($A928,lookup!$A:$A,0)))</f>
        <v>99_NCE</v>
      </c>
      <c r="AM928" s="0" t="str">
        <f aca="false">IF(AND($CF928&lt;&gt;"",IFERROR(INDEX(subsample_country_map!$D:$D,MATCH($CF928,subsample_country_map!$A:$A,0)),"")&lt;&gt;""),INDEX(subsample_country_map!$D:$D,MATCH($CF928,subsample_country_map!$A:$A,0)),INDEX(lookup!$AC:$AC,MATCH($A928,lookup!$A:$A,0)))</f>
        <v>99_NCE</v>
      </c>
      <c r="AN928" s="0" t="str">
        <f aca="false">IF(AND($CF928&lt;&gt;"",IFERROR(INDEX(subsample_country_map!$E:$E,MATCH($CF928,subsample_country_map!$A:$A,0)),"")&lt;&gt;""),INDEX(subsample_country_map!$E:$E,MATCH($CF928,subsample_country_map!$A:$A,0)),INDEX(lookup!$AD:$AD,MATCH($A928,lookup!$A:$A,0)))</f>
        <v>99_NCE</v>
      </c>
      <c r="AO928" s="0" t="str">
        <f aca="false">INDEX(lookup!$Y:$Y,MATCH($A928,lookup!$A:$A,0))</f>
        <v>0_published</v>
      </c>
      <c r="AP928" s="0" t="str">
        <f aca="false">INDEX(lookup!$Z:$Z,MATCH($A928,lookup!$A:$A,0))</f>
        <v>1_VHB high</v>
      </c>
      <c r="AQ928" s="0" t="str">
        <f aca="false">INDEX(lookup!$W:$W,MATCH($A928,lookup!$A:$A,0))</f>
        <v>1_fin/acc/econ</v>
      </c>
      <c r="AS928" s="0" t="s">
        <v>91</v>
      </c>
      <c r="AT928" s="0" t="s">
        <v>397</v>
      </c>
      <c r="AU928" s="0" t="s">
        <v>93</v>
      </c>
      <c r="AV928" s="0" t="s">
        <v>1632</v>
      </c>
      <c r="AX928" s="0" t="s">
        <v>3421</v>
      </c>
      <c r="BA928" s="0" t="n">
        <v>642</v>
      </c>
      <c r="BB928" s="0" t="s">
        <v>3422</v>
      </c>
      <c r="BC928" s="0" t="s">
        <v>3410</v>
      </c>
      <c r="BD928" s="0" t="s">
        <v>3411</v>
      </c>
      <c r="BE928" s="0" t="s">
        <v>98</v>
      </c>
      <c r="BI928" s="0" t="s">
        <v>316</v>
      </c>
      <c r="BJ928" s="0" t="s">
        <v>2812</v>
      </c>
      <c r="BK928" s="0" t="s">
        <v>1584</v>
      </c>
      <c r="BL928" s="0" t="s">
        <v>3423</v>
      </c>
      <c r="BM928" s="0" t="s">
        <v>3424</v>
      </c>
      <c r="BN928" s="0" t="s">
        <v>3414</v>
      </c>
      <c r="BO928" s="0" t="s">
        <v>769</v>
      </c>
      <c r="BP928" s="0" t="s">
        <v>3393</v>
      </c>
      <c r="BQ928" s="0" t="s">
        <v>127</v>
      </c>
      <c r="BT928" s="0" t="n">
        <v>0</v>
      </c>
      <c r="BU928" s="0" t="s">
        <v>3400</v>
      </c>
      <c r="BW928" s="0" t="n">
        <v>2020</v>
      </c>
      <c r="BX928" s="0" t="n">
        <v>2020</v>
      </c>
      <c r="BY928" s="0" t="s">
        <v>3401</v>
      </c>
      <c r="BZ928" s="0" t="n">
        <v>2020</v>
      </c>
      <c r="CA928" s="0" t="n">
        <v>1</v>
      </c>
      <c r="CB928" s="0" t="n">
        <v>1</v>
      </c>
      <c r="CC928" s="0" t="n">
        <v>1</v>
      </c>
      <c r="CD928" s="0" t="n">
        <v>-0.0775535326957399</v>
      </c>
      <c r="CE928" s="0" t="n">
        <v>1</v>
      </c>
    </row>
    <row r="929" customFormat="false" ht="15" hidden="false" customHeight="false" outlineLevel="0" collapsed="false">
      <c r="A929" s="0" t="s">
        <v>3393</v>
      </c>
      <c r="B929" s="0" t="n">
        <v>2234</v>
      </c>
      <c r="C929" s="0" t="n">
        <v>-0.0692555066730452</v>
      </c>
      <c r="D929" s="0" t="n">
        <v>642</v>
      </c>
      <c r="E929" s="0" t="n">
        <f aca="false">IF(ISNUMBER($BA929),$BA929,IF(AND(ISNUMBER($D929),ISNUMBER($BW929),ISNUMBER($BX929)),$D929*($BX929-$BW929+1),""))</f>
        <v>642</v>
      </c>
      <c r="H929" s="0" t="s">
        <v>118</v>
      </c>
      <c r="I929" s="0" t="s">
        <v>119</v>
      </c>
      <c r="J929" s="0" t="n">
        <f aca="false">IF($BW929&lt;&gt;"",$BW929,"")</f>
        <v>2020</v>
      </c>
      <c r="K929" s="0" t="n">
        <f aca="false">IF($BX929&lt;&gt;"",$BX929,"")</f>
        <v>2020</v>
      </c>
      <c r="L929" s="0" t="n">
        <f aca="false">IF(AND(ISNUMBER($BW929),ISNUMBER($BX929)),($BW929+$BX929)/2,"")</f>
        <v>2020</v>
      </c>
      <c r="M929" s="0" t="n">
        <f aca="false">IF($L929&lt;&gt;"",$L929,"")</f>
        <v>2020</v>
      </c>
      <c r="N929" s="0" t="n">
        <f aca="false">IF(AND(ISNUMBER($BW929),ISNUMBER($BX929)),MIN(1,MAX(0,($BX929-2016+1)/($BX929-$BW929+1))),"")</f>
        <v>1</v>
      </c>
      <c r="O929" s="0" t="n">
        <f aca="false">IF(AND(ISNUMBER($BW929),ISNUMBER($BX929)),MIN(1,MAX(0,($BX929-2017+1)/($BX929-$BW929+1))),"")</f>
        <v>1</v>
      </c>
      <c r="P929" s="0" t="n">
        <f aca="false">IF(AND(ISNUMBER($BW929),ISNUMBER($BX929)),MIN(1,MAX(0,($BX929-2018+1)/($BX929-$BW929+1))),"")</f>
        <v>1</v>
      </c>
      <c r="Q929" s="0" t="n">
        <f aca="false">IF(AND(ISNUMBER($BW929),ISNUMBER($BX929)),MIN(1,MAX(0,($BX929-2019+1)/($BX929-$BW929+1))),"")</f>
        <v>1</v>
      </c>
      <c r="R929" s="0" t="n">
        <f aca="false">IF(AND(ISNUMBER($BW929),ISNUMBER($BX929)),MIN(1,MAX(0,($BX929-2016+1)/($BX929-$BW929+1))),"")</f>
        <v>1</v>
      </c>
      <c r="S929" s="0" t="n">
        <f aca="false">IF($L929&lt;&gt;"",IF($L929&gt;=2015.5,1,0),"")</f>
        <v>1</v>
      </c>
      <c r="T929" s="0" t="n">
        <f aca="false">IF($L929&lt;&gt;"",IF($L929&gt;=2016,1,0),"")</f>
        <v>1</v>
      </c>
      <c r="U929" s="0" t="n">
        <f aca="false">IF(ISNUMBER($BX929),IF($BX929&gt;=2016,1,0),"")</f>
        <v>1</v>
      </c>
      <c r="V929" s="0" t="n">
        <f aca="false">IF(ISNUMBER($BW929),IF($BW929&gt;=2016,1,0),"")</f>
        <v>1</v>
      </c>
      <c r="W929" s="0" t="str">
        <f aca="false">IF(AND(ISNUMBER($BW929),ISNUMBER($BX929)),IF($BW929&gt;=2016,"post-only",IF($BX929&lt;2016,"pre-only","mixed")),"")</f>
        <v>post-only</v>
      </c>
      <c r="X929" s="0" t="n">
        <f aca="false">IF(AND(ISNUMBER($BW929),ISNUMBER($BX929)),MIN(1,MAX(0,($BX929-2017+1)/($BX929-$BW929+1))),"")</f>
        <v>1</v>
      </c>
      <c r="Y929" s="0" t="n">
        <f aca="false">IF(AND(ISNUMBER($BW929),ISNUMBER($BX929)),MIN(1,MAX(0,($BX929-2018+1)/($BX929-$BW929+1))),"")</f>
        <v>1</v>
      </c>
      <c r="Z929" s="0" t="n">
        <f aca="false">IF(AND(ISNUMBER($BW929),ISNUMBER($BX929)),MIN(1,MAX(0,($BX929-2019+1)/($BX929-$BW929+1))),"")</f>
        <v>1</v>
      </c>
      <c r="AA929" s="0" t="n">
        <f aca="false">IF(ISNUMBER($BX929),IF($BX929&gt;=2017,1,0),"")</f>
        <v>1</v>
      </c>
      <c r="AB929" s="0" t="n">
        <f aca="false">IF(ISNUMBER($BX929),IF($BX929&gt;=2018,1,0),"")</f>
        <v>1</v>
      </c>
      <c r="AC929" s="0" t="n">
        <f aca="false">IF(ISNUMBER($BX929),IF($BX929&gt;=2019,1,0),"")</f>
        <v>1</v>
      </c>
      <c r="AD929" s="0" t="n">
        <f aca="false">IF($L929&lt;&gt;"",IF($L929&gt;2013,1,0),"")</f>
        <v>1</v>
      </c>
      <c r="AE929" s="0" t="n">
        <f aca="false">IF($L929&lt;&gt;"",1+IF($L929&gt;2011,1,0)+IF($L929&gt;2014,1,0),"")</f>
        <v>3</v>
      </c>
      <c r="AF929" s="0" t="s">
        <v>747</v>
      </c>
      <c r="AG929" s="0" t="s">
        <v>88</v>
      </c>
      <c r="AH929" s="0" t="s">
        <v>89</v>
      </c>
      <c r="AI929" s="0" t="s">
        <v>90</v>
      </c>
      <c r="AJ929" s="0" t="s">
        <v>90</v>
      </c>
      <c r="AK929" s="0" t="str">
        <f aca="false">IF(AND($CF929&lt;&gt;"",IFERROR(INDEX(subsample_country_map!$B:$B,MATCH($CF929,subsample_country_map!$A:$A,0)),"")&lt;&gt;""),INDEX(subsample_country_map!$B:$B,MATCH($CF929,subsample_country_map!$A:$A,0)),INDEX(lookup!$AA:$AA,MATCH($A929,lookup!$A:$A,0)))</f>
        <v>99_NCE</v>
      </c>
      <c r="AL929" s="0" t="str">
        <f aca="false">IF(AND($CF929&lt;&gt;"",IFERROR(INDEX(subsample_country_map!$C:$C,MATCH($CF929,subsample_country_map!$A:$A,0)),"")&lt;&gt;""),INDEX(subsample_country_map!$C:$C,MATCH($CF929,subsample_country_map!$A:$A,0)),INDEX(lookup!$AB:$AB,MATCH($A929,lookup!$A:$A,0)))</f>
        <v>99_NCE</v>
      </c>
      <c r="AM929" s="0" t="str">
        <f aca="false">IF(AND($CF929&lt;&gt;"",IFERROR(INDEX(subsample_country_map!$D:$D,MATCH($CF929,subsample_country_map!$A:$A,0)),"")&lt;&gt;""),INDEX(subsample_country_map!$D:$D,MATCH($CF929,subsample_country_map!$A:$A,0)),INDEX(lookup!$AC:$AC,MATCH($A929,lookup!$A:$A,0)))</f>
        <v>99_NCE</v>
      </c>
      <c r="AN929" s="0" t="str">
        <f aca="false">IF(AND($CF929&lt;&gt;"",IFERROR(INDEX(subsample_country_map!$E:$E,MATCH($CF929,subsample_country_map!$A:$A,0)),"")&lt;&gt;""),INDEX(subsample_country_map!$E:$E,MATCH($CF929,subsample_country_map!$A:$A,0)),INDEX(lookup!$AD:$AD,MATCH($A929,lookup!$A:$A,0)))</f>
        <v>99_NCE</v>
      </c>
      <c r="AO929" s="0" t="str">
        <f aca="false">INDEX(lookup!$Y:$Y,MATCH($A929,lookup!$A:$A,0))</f>
        <v>0_published</v>
      </c>
      <c r="AP929" s="0" t="str">
        <f aca="false">INDEX(lookup!$Z:$Z,MATCH($A929,lookup!$A:$A,0))</f>
        <v>1_VHB high</v>
      </c>
      <c r="AQ929" s="0" t="str">
        <f aca="false">INDEX(lookup!$W:$W,MATCH($A929,lookup!$A:$A,0))</f>
        <v>1_fin/acc/econ</v>
      </c>
      <c r="AS929" s="0" t="s">
        <v>91</v>
      </c>
      <c r="AT929" s="0" t="s">
        <v>397</v>
      </c>
      <c r="AU929" s="0" t="s">
        <v>93</v>
      </c>
      <c r="AV929" s="0" t="s">
        <v>1494</v>
      </c>
      <c r="AX929" s="0" t="s">
        <v>3425</v>
      </c>
      <c r="BA929" s="0" t="n">
        <v>642</v>
      </c>
      <c r="BB929" s="0" t="s">
        <v>3422</v>
      </c>
      <c r="BC929" s="0" t="s">
        <v>3410</v>
      </c>
      <c r="BD929" s="0" t="s">
        <v>3411</v>
      </c>
      <c r="BE929" s="0" t="s">
        <v>98</v>
      </c>
      <c r="BI929" s="0" t="s">
        <v>316</v>
      </c>
      <c r="BJ929" s="0" t="s">
        <v>2820</v>
      </c>
      <c r="BK929" s="0" t="s">
        <v>1584</v>
      </c>
      <c r="BL929" s="0" t="s">
        <v>3426</v>
      </c>
      <c r="BM929" s="0" t="s">
        <v>3427</v>
      </c>
      <c r="BN929" s="0" t="s">
        <v>3414</v>
      </c>
      <c r="BO929" s="0" t="s">
        <v>769</v>
      </c>
      <c r="BP929" s="0" t="s">
        <v>3393</v>
      </c>
      <c r="BQ929" s="0" t="s">
        <v>127</v>
      </c>
      <c r="BT929" s="0" t="n">
        <v>0</v>
      </c>
      <c r="BU929" s="0" t="s">
        <v>3400</v>
      </c>
      <c r="BW929" s="0" t="n">
        <v>2020</v>
      </c>
      <c r="BX929" s="0" t="n">
        <v>2020</v>
      </c>
      <c r="BY929" s="0" t="s">
        <v>3401</v>
      </c>
      <c r="BZ929" s="0" t="n">
        <v>2020</v>
      </c>
      <c r="CA929" s="0" t="n">
        <v>1</v>
      </c>
      <c r="CB929" s="0" t="n">
        <v>1</v>
      </c>
      <c r="CC929" s="0" t="n">
        <v>1</v>
      </c>
      <c r="CD929" s="0" t="n">
        <v>-0.0693665503871055</v>
      </c>
      <c r="CE929" s="0" t="n">
        <v>1</v>
      </c>
    </row>
    <row r="930" customFormat="false" ht="15" hidden="false" customHeight="false" outlineLevel="0" collapsed="false">
      <c r="A930" s="0" t="s">
        <v>3393</v>
      </c>
      <c r="B930" s="0" t="n">
        <v>2235</v>
      </c>
      <c r="C930" s="0" t="n">
        <v>-0.0872547704453204</v>
      </c>
      <c r="D930" s="0" t="n">
        <v>524</v>
      </c>
      <c r="E930" s="0" t="n">
        <f aca="false">IF(ISNUMBER($BA930),$BA930,IF(AND(ISNUMBER($D930),ISNUMBER($BW930),ISNUMBER($BX930)),$D930*($BX930-$BW930+1),""))</f>
        <v>524</v>
      </c>
      <c r="H930" s="0" t="s">
        <v>118</v>
      </c>
      <c r="I930" s="0" t="s">
        <v>119</v>
      </c>
      <c r="J930" s="0" t="n">
        <f aca="false">IF($BW930&lt;&gt;"",$BW930,"")</f>
        <v>2020</v>
      </c>
      <c r="K930" s="0" t="n">
        <f aca="false">IF($BX930&lt;&gt;"",$BX930,"")</f>
        <v>2020</v>
      </c>
      <c r="L930" s="0" t="n">
        <f aca="false">IF(AND(ISNUMBER($BW930),ISNUMBER($BX930)),($BW930+$BX930)/2,"")</f>
        <v>2020</v>
      </c>
      <c r="M930" s="0" t="n">
        <f aca="false">IF($L930&lt;&gt;"",$L930,"")</f>
        <v>2020</v>
      </c>
      <c r="N930" s="0" t="n">
        <f aca="false">IF(AND(ISNUMBER($BW930),ISNUMBER($BX930)),MIN(1,MAX(0,($BX930-2016+1)/($BX930-$BW930+1))),"")</f>
        <v>1</v>
      </c>
      <c r="O930" s="0" t="n">
        <f aca="false">IF(AND(ISNUMBER($BW930),ISNUMBER($BX930)),MIN(1,MAX(0,($BX930-2017+1)/($BX930-$BW930+1))),"")</f>
        <v>1</v>
      </c>
      <c r="P930" s="0" t="n">
        <f aca="false">IF(AND(ISNUMBER($BW930),ISNUMBER($BX930)),MIN(1,MAX(0,($BX930-2018+1)/($BX930-$BW930+1))),"")</f>
        <v>1</v>
      </c>
      <c r="Q930" s="0" t="n">
        <f aca="false">IF(AND(ISNUMBER($BW930),ISNUMBER($BX930)),MIN(1,MAX(0,($BX930-2019+1)/($BX930-$BW930+1))),"")</f>
        <v>1</v>
      </c>
      <c r="R930" s="0" t="n">
        <f aca="false">IF(AND(ISNUMBER($BW930),ISNUMBER($BX930)),MIN(1,MAX(0,($BX930-2016+1)/($BX930-$BW930+1))),"")</f>
        <v>1</v>
      </c>
      <c r="S930" s="0" t="n">
        <f aca="false">IF($L930&lt;&gt;"",IF($L930&gt;=2015.5,1,0),"")</f>
        <v>1</v>
      </c>
      <c r="T930" s="0" t="n">
        <f aca="false">IF($L930&lt;&gt;"",IF($L930&gt;=2016,1,0),"")</f>
        <v>1</v>
      </c>
      <c r="U930" s="0" t="n">
        <f aca="false">IF(ISNUMBER($BX930),IF($BX930&gt;=2016,1,0),"")</f>
        <v>1</v>
      </c>
      <c r="V930" s="0" t="n">
        <f aca="false">IF(ISNUMBER($BW930),IF($BW930&gt;=2016,1,0),"")</f>
        <v>1</v>
      </c>
      <c r="W930" s="0" t="str">
        <f aca="false">IF(AND(ISNUMBER($BW930),ISNUMBER($BX930)),IF($BW930&gt;=2016,"post-only",IF($BX930&lt;2016,"pre-only","mixed")),"")</f>
        <v>post-only</v>
      </c>
      <c r="X930" s="0" t="n">
        <f aca="false">IF(AND(ISNUMBER($BW930),ISNUMBER($BX930)),MIN(1,MAX(0,($BX930-2017+1)/($BX930-$BW930+1))),"")</f>
        <v>1</v>
      </c>
      <c r="Y930" s="0" t="n">
        <f aca="false">IF(AND(ISNUMBER($BW930),ISNUMBER($BX930)),MIN(1,MAX(0,($BX930-2018+1)/($BX930-$BW930+1))),"")</f>
        <v>1</v>
      </c>
      <c r="Z930" s="0" t="n">
        <f aca="false">IF(AND(ISNUMBER($BW930),ISNUMBER($BX930)),MIN(1,MAX(0,($BX930-2019+1)/($BX930-$BW930+1))),"")</f>
        <v>1</v>
      </c>
      <c r="AA930" s="0" t="n">
        <f aca="false">IF(ISNUMBER($BX930),IF($BX930&gt;=2017,1,0),"")</f>
        <v>1</v>
      </c>
      <c r="AB930" s="0" t="n">
        <f aca="false">IF(ISNUMBER($BX930),IF($BX930&gt;=2018,1,0),"")</f>
        <v>1</v>
      </c>
      <c r="AC930" s="0" t="n">
        <f aca="false">IF(ISNUMBER($BX930),IF($BX930&gt;=2019,1,0),"")</f>
        <v>1</v>
      </c>
      <c r="AD930" s="0" t="n">
        <f aca="false">IF($L930&lt;&gt;"",IF($L930&gt;2013,1,0),"")</f>
        <v>1</v>
      </c>
      <c r="AE930" s="0" t="n">
        <f aca="false">IF($L930&lt;&gt;"",1+IF($L930&gt;2011,1,0)+IF($L930&gt;2014,1,0),"")</f>
        <v>3</v>
      </c>
      <c r="AF930" s="0" t="s">
        <v>747</v>
      </c>
      <c r="AG930" s="0" t="s">
        <v>88</v>
      </c>
      <c r="AH930" s="0" t="s">
        <v>89</v>
      </c>
      <c r="AI930" s="0" t="s">
        <v>90</v>
      </c>
      <c r="AJ930" s="0" t="s">
        <v>90</v>
      </c>
      <c r="AK930" s="0" t="str">
        <f aca="false">IF(AND($CF930&lt;&gt;"",IFERROR(INDEX(subsample_country_map!$B:$B,MATCH($CF930,subsample_country_map!$A:$A,0)),"")&lt;&gt;""),INDEX(subsample_country_map!$B:$B,MATCH($CF930,subsample_country_map!$A:$A,0)),INDEX(lookup!$AA:$AA,MATCH($A930,lookup!$A:$A,0)))</f>
        <v>99_NCE</v>
      </c>
      <c r="AL930" s="0" t="str">
        <f aca="false">IF(AND($CF930&lt;&gt;"",IFERROR(INDEX(subsample_country_map!$C:$C,MATCH($CF930,subsample_country_map!$A:$A,0)),"")&lt;&gt;""),INDEX(subsample_country_map!$C:$C,MATCH($CF930,subsample_country_map!$A:$A,0)),INDEX(lookup!$AB:$AB,MATCH($A930,lookup!$A:$A,0)))</f>
        <v>99_NCE</v>
      </c>
      <c r="AM930" s="0" t="str">
        <f aca="false">IF(AND($CF930&lt;&gt;"",IFERROR(INDEX(subsample_country_map!$D:$D,MATCH($CF930,subsample_country_map!$A:$A,0)),"")&lt;&gt;""),INDEX(subsample_country_map!$D:$D,MATCH($CF930,subsample_country_map!$A:$A,0)),INDEX(lookup!$AC:$AC,MATCH($A930,lookup!$A:$A,0)))</f>
        <v>99_NCE</v>
      </c>
      <c r="AN930" s="0" t="str">
        <f aca="false">IF(AND($CF930&lt;&gt;"",IFERROR(INDEX(subsample_country_map!$E:$E,MATCH($CF930,subsample_country_map!$A:$A,0)),"")&lt;&gt;""),INDEX(subsample_country_map!$E:$E,MATCH($CF930,subsample_country_map!$A:$A,0)),INDEX(lookup!$AD:$AD,MATCH($A930,lookup!$A:$A,0)))</f>
        <v>99_NCE</v>
      </c>
      <c r="AO930" s="0" t="str">
        <f aca="false">INDEX(lookup!$Y:$Y,MATCH($A930,lookup!$A:$A,0))</f>
        <v>0_published</v>
      </c>
      <c r="AP930" s="0" t="str">
        <f aca="false">INDEX(lookup!$Z:$Z,MATCH($A930,lookup!$A:$A,0))</f>
        <v>1_VHB high</v>
      </c>
      <c r="AQ930" s="0" t="str">
        <f aca="false">INDEX(lookup!$W:$W,MATCH($A930,lookup!$A:$A,0))</f>
        <v>1_fin/acc/econ</v>
      </c>
      <c r="AS930" s="0" t="s">
        <v>91</v>
      </c>
      <c r="AT930" s="0" t="s">
        <v>397</v>
      </c>
      <c r="AU930" s="0" t="s">
        <v>93</v>
      </c>
      <c r="AV930" s="0" t="s">
        <v>1663</v>
      </c>
      <c r="AX930" s="0" t="s">
        <v>3428</v>
      </c>
      <c r="BA930" s="0" t="n">
        <v>524</v>
      </c>
      <c r="BB930" s="0" t="s">
        <v>3422</v>
      </c>
      <c r="BC930" s="0" t="s">
        <v>3410</v>
      </c>
      <c r="BD930" s="0" t="s">
        <v>348</v>
      </c>
      <c r="BE930" s="0" t="s">
        <v>33</v>
      </c>
      <c r="BF930" s="0" t="s">
        <v>3429</v>
      </c>
      <c r="BI930" s="0" t="s">
        <v>427</v>
      </c>
      <c r="BJ930" s="0" t="s">
        <v>2812</v>
      </c>
      <c r="BK930" s="0" t="s">
        <v>3430</v>
      </c>
      <c r="BL930" s="0" t="s">
        <v>3431</v>
      </c>
      <c r="BM930" s="0" t="s">
        <v>3424</v>
      </c>
      <c r="BN930" s="0" t="s">
        <v>3414</v>
      </c>
      <c r="BO930" s="0" t="s">
        <v>769</v>
      </c>
      <c r="BP930" s="0" t="s">
        <v>3393</v>
      </c>
      <c r="BQ930" s="0" t="s">
        <v>127</v>
      </c>
      <c r="BT930" s="0" t="n">
        <v>0</v>
      </c>
      <c r="BU930" s="0" t="s">
        <v>3400</v>
      </c>
      <c r="BW930" s="0" t="n">
        <v>2020</v>
      </c>
      <c r="BX930" s="0" t="n">
        <v>2020</v>
      </c>
      <c r="BY930" s="0" t="s">
        <v>3401</v>
      </c>
      <c r="BZ930" s="0" t="n">
        <v>2020</v>
      </c>
      <c r="CA930" s="0" t="n">
        <v>1</v>
      </c>
      <c r="CB930" s="0" t="n">
        <v>1</v>
      </c>
      <c r="CC930" s="0" t="n">
        <v>1</v>
      </c>
      <c r="CD930" s="0" t="n">
        <v>-0.0874772225122238</v>
      </c>
      <c r="CE930" s="0" t="n">
        <v>1</v>
      </c>
    </row>
    <row r="931" customFormat="false" ht="15" hidden="false" customHeight="false" outlineLevel="0" collapsed="false">
      <c r="A931" s="0" t="s">
        <v>3393</v>
      </c>
      <c r="B931" s="0" t="n">
        <v>2236</v>
      </c>
      <c r="C931" s="0" t="n">
        <v>-0.0780451042519301</v>
      </c>
      <c r="D931" s="0" t="n">
        <v>524</v>
      </c>
      <c r="E931" s="0" t="n">
        <f aca="false">IF(ISNUMBER($BA931),$BA931,IF(AND(ISNUMBER($D931),ISNUMBER($BW931),ISNUMBER($BX931)),$D931*($BX931-$BW931+1),""))</f>
        <v>524</v>
      </c>
      <c r="H931" s="0" t="s">
        <v>118</v>
      </c>
      <c r="I931" s="0" t="s">
        <v>119</v>
      </c>
      <c r="J931" s="0" t="n">
        <f aca="false">IF($BW931&lt;&gt;"",$BW931,"")</f>
        <v>2020</v>
      </c>
      <c r="K931" s="0" t="n">
        <f aca="false">IF($BX931&lt;&gt;"",$BX931,"")</f>
        <v>2020</v>
      </c>
      <c r="L931" s="0" t="n">
        <f aca="false">IF(AND(ISNUMBER($BW931),ISNUMBER($BX931)),($BW931+$BX931)/2,"")</f>
        <v>2020</v>
      </c>
      <c r="M931" s="0" t="n">
        <f aca="false">IF($L931&lt;&gt;"",$L931,"")</f>
        <v>2020</v>
      </c>
      <c r="N931" s="0" t="n">
        <f aca="false">IF(AND(ISNUMBER($BW931),ISNUMBER($BX931)),MIN(1,MAX(0,($BX931-2016+1)/($BX931-$BW931+1))),"")</f>
        <v>1</v>
      </c>
      <c r="O931" s="0" t="n">
        <f aca="false">IF(AND(ISNUMBER($BW931),ISNUMBER($BX931)),MIN(1,MAX(0,($BX931-2017+1)/($BX931-$BW931+1))),"")</f>
        <v>1</v>
      </c>
      <c r="P931" s="0" t="n">
        <f aca="false">IF(AND(ISNUMBER($BW931),ISNUMBER($BX931)),MIN(1,MAX(0,($BX931-2018+1)/($BX931-$BW931+1))),"")</f>
        <v>1</v>
      </c>
      <c r="Q931" s="0" t="n">
        <f aca="false">IF(AND(ISNUMBER($BW931),ISNUMBER($BX931)),MIN(1,MAX(0,($BX931-2019+1)/($BX931-$BW931+1))),"")</f>
        <v>1</v>
      </c>
      <c r="R931" s="0" t="n">
        <f aca="false">IF(AND(ISNUMBER($BW931),ISNUMBER($BX931)),MIN(1,MAX(0,($BX931-2016+1)/($BX931-$BW931+1))),"")</f>
        <v>1</v>
      </c>
      <c r="S931" s="0" t="n">
        <f aca="false">IF($L931&lt;&gt;"",IF($L931&gt;=2015.5,1,0),"")</f>
        <v>1</v>
      </c>
      <c r="T931" s="0" t="n">
        <f aca="false">IF($L931&lt;&gt;"",IF($L931&gt;=2016,1,0),"")</f>
        <v>1</v>
      </c>
      <c r="U931" s="0" t="n">
        <f aca="false">IF(ISNUMBER($BX931),IF($BX931&gt;=2016,1,0),"")</f>
        <v>1</v>
      </c>
      <c r="V931" s="0" t="n">
        <f aca="false">IF(ISNUMBER($BW931),IF($BW931&gt;=2016,1,0),"")</f>
        <v>1</v>
      </c>
      <c r="W931" s="0" t="str">
        <f aca="false">IF(AND(ISNUMBER($BW931),ISNUMBER($BX931)),IF($BW931&gt;=2016,"post-only",IF($BX931&lt;2016,"pre-only","mixed")),"")</f>
        <v>post-only</v>
      </c>
      <c r="X931" s="0" t="n">
        <f aca="false">IF(AND(ISNUMBER($BW931),ISNUMBER($BX931)),MIN(1,MAX(0,($BX931-2017+1)/($BX931-$BW931+1))),"")</f>
        <v>1</v>
      </c>
      <c r="Y931" s="0" t="n">
        <f aca="false">IF(AND(ISNUMBER($BW931),ISNUMBER($BX931)),MIN(1,MAX(0,($BX931-2018+1)/($BX931-$BW931+1))),"")</f>
        <v>1</v>
      </c>
      <c r="Z931" s="0" t="n">
        <f aca="false">IF(AND(ISNUMBER($BW931),ISNUMBER($BX931)),MIN(1,MAX(0,($BX931-2019+1)/($BX931-$BW931+1))),"")</f>
        <v>1</v>
      </c>
      <c r="AA931" s="0" t="n">
        <f aca="false">IF(ISNUMBER($BX931),IF($BX931&gt;=2017,1,0),"")</f>
        <v>1</v>
      </c>
      <c r="AB931" s="0" t="n">
        <f aca="false">IF(ISNUMBER($BX931),IF($BX931&gt;=2018,1,0),"")</f>
        <v>1</v>
      </c>
      <c r="AC931" s="0" t="n">
        <f aca="false">IF(ISNUMBER($BX931),IF($BX931&gt;=2019,1,0),"")</f>
        <v>1</v>
      </c>
      <c r="AD931" s="0" t="n">
        <f aca="false">IF($L931&lt;&gt;"",IF($L931&gt;2013,1,0),"")</f>
        <v>1</v>
      </c>
      <c r="AE931" s="0" t="n">
        <f aca="false">IF($L931&lt;&gt;"",1+IF($L931&gt;2011,1,0)+IF($L931&gt;2014,1,0),"")</f>
        <v>3</v>
      </c>
      <c r="AF931" s="0" t="s">
        <v>747</v>
      </c>
      <c r="AG931" s="0" t="s">
        <v>88</v>
      </c>
      <c r="AH931" s="0" t="s">
        <v>89</v>
      </c>
      <c r="AI931" s="0" t="s">
        <v>90</v>
      </c>
      <c r="AJ931" s="0" t="s">
        <v>90</v>
      </c>
      <c r="AK931" s="0" t="str">
        <f aca="false">IF(AND($CF931&lt;&gt;"",IFERROR(INDEX(subsample_country_map!$B:$B,MATCH($CF931,subsample_country_map!$A:$A,0)),"")&lt;&gt;""),INDEX(subsample_country_map!$B:$B,MATCH($CF931,subsample_country_map!$A:$A,0)),INDEX(lookup!$AA:$AA,MATCH($A931,lookup!$A:$A,0)))</f>
        <v>99_NCE</v>
      </c>
      <c r="AL931" s="0" t="str">
        <f aca="false">IF(AND($CF931&lt;&gt;"",IFERROR(INDEX(subsample_country_map!$C:$C,MATCH($CF931,subsample_country_map!$A:$A,0)),"")&lt;&gt;""),INDEX(subsample_country_map!$C:$C,MATCH($CF931,subsample_country_map!$A:$A,0)),INDEX(lookup!$AB:$AB,MATCH($A931,lookup!$A:$A,0)))</f>
        <v>99_NCE</v>
      </c>
      <c r="AM931" s="0" t="str">
        <f aca="false">IF(AND($CF931&lt;&gt;"",IFERROR(INDEX(subsample_country_map!$D:$D,MATCH($CF931,subsample_country_map!$A:$A,0)),"")&lt;&gt;""),INDEX(subsample_country_map!$D:$D,MATCH($CF931,subsample_country_map!$A:$A,0)),INDEX(lookup!$AC:$AC,MATCH($A931,lookup!$A:$A,0)))</f>
        <v>99_NCE</v>
      </c>
      <c r="AN931" s="0" t="str">
        <f aca="false">IF(AND($CF931&lt;&gt;"",IFERROR(INDEX(subsample_country_map!$E:$E,MATCH($CF931,subsample_country_map!$A:$A,0)),"")&lt;&gt;""),INDEX(subsample_country_map!$E:$E,MATCH($CF931,subsample_country_map!$A:$A,0)),INDEX(lookup!$AD:$AD,MATCH($A931,lookup!$A:$A,0)))</f>
        <v>99_NCE</v>
      </c>
      <c r="AO931" s="0" t="str">
        <f aca="false">INDEX(lookup!$Y:$Y,MATCH($A931,lookup!$A:$A,0))</f>
        <v>0_published</v>
      </c>
      <c r="AP931" s="0" t="str">
        <f aca="false">INDEX(lookup!$Z:$Z,MATCH($A931,lookup!$A:$A,0))</f>
        <v>1_VHB high</v>
      </c>
      <c r="AQ931" s="0" t="str">
        <f aca="false">INDEX(lookup!$W:$W,MATCH($A931,lookup!$A:$A,0))</f>
        <v>1_fin/acc/econ</v>
      </c>
      <c r="AS931" s="0" t="s">
        <v>91</v>
      </c>
      <c r="AT931" s="0" t="s">
        <v>397</v>
      </c>
      <c r="AU931" s="0" t="s">
        <v>93</v>
      </c>
      <c r="AV931" s="0" t="s">
        <v>1514</v>
      </c>
      <c r="AX931" s="0" t="s">
        <v>3432</v>
      </c>
      <c r="BA931" s="0" t="n">
        <v>524</v>
      </c>
      <c r="BB931" s="0" t="s">
        <v>3422</v>
      </c>
      <c r="BC931" s="0" t="s">
        <v>3410</v>
      </c>
      <c r="BD931" s="0" t="s">
        <v>348</v>
      </c>
      <c r="BE931" s="0" t="s">
        <v>33</v>
      </c>
      <c r="BF931" s="0" t="s">
        <v>3429</v>
      </c>
      <c r="BI931" s="0" t="s">
        <v>427</v>
      </c>
      <c r="BJ931" s="0" t="s">
        <v>2820</v>
      </c>
      <c r="BK931" s="0" t="s">
        <v>3430</v>
      </c>
      <c r="BL931" s="0" t="s">
        <v>3433</v>
      </c>
      <c r="BM931" s="0" t="s">
        <v>3427</v>
      </c>
      <c r="BN931" s="0" t="s">
        <v>3414</v>
      </c>
      <c r="BO931" s="0" t="s">
        <v>769</v>
      </c>
      <c r="BP931" s="0" t="s">
        <v>3393</v>
      </c>
      <c r="BQ931" s="0" t="s">
        <v>127</v>
      </c>
      <c r="BT931" s="0" t="n">
        <v>0</v>
      </c>
      <c r="BU931" s="0" t="s">
        <v>3400</v>
      </c>
      <c r="BW931" s="0" t="n">
        <v>2020</v>
      </c>
      <c r="BX931" s="0" t="n">
        <v>2020</v>
      </c>
      <c r="BY931" s="0" t="s">
        <v>3401</v>
      </c>
      <c r="BZ931" s="0" t="n">
        <v>2020</v>
      </c>
      <c r="CA931" s="0" t="n">
        <v>1</v>
      </c>
      <c r="CB931" s="0" t="n">
        <v>1</v>
      </c>
      <c r="CC931" s="0" t="n">
        <v>1</v>
      </c>
      <c r="CD931" s="0" t="n">
        <v>-0.0782041444627923</v>
      </c>
      <c r="CE931" s="0" t="n">
        <v>1</v>
      </c>
    </row>
    <row r="932" customFormat="false" ht="15" hidden="false" customHeight="false" outlineLevel="0" collapsed="false">
      <c r="A932" s="0" t="s">
        <v>3434</v>
      </c>
      <c r="B932" s="0" t="n">
        <v>2237</v>
      </c>
      <c r="C932" s="0" t="n">
        <v>-0.036</v>
      </c>
      <c r="D932" s="0" t="n">
        <v>514</v>
      </c>
      <c r="E932" s="0" t="n">
        <f aca="false">IF(ISNUMBER($BA932),$BA932,IF(AND(ISNUMBER($D932),ISNUMBER($BW932),ISNUMBER($BX932)),$D932*($BX932-$BW932+1),""))</f>
        <v>514</v>
      </c>
      <c r="H932" s="0" t="s">
        <v>85</v>
      </c>
      <c r="I932" s="0" t="s">
        <v>86</v>
      </c>
      <c r="J932" s="0" t="n">
        <f aca="false">IF($BW932&lt;&gt;"",$BW932,"")</f>
        <v>2008</v>
      </c>
      <c r="K932" s="0" t="n">
        <f aca="false">IF($BX932&lt;&gt;"",$BX932,"")</f>
        <v>2014</v>
      </c>
      <c r="L932" s="0" t="n">
        <f aca="false">IF(AND(ISNUMBER($BW932),ISNUMBER($BX932)),($BW932+$BX932)/2,"")</f>
        <v>2011</v>
      </c>
      <c r="M932" s="0" t="n">
        <f aca="false">IF($L932&lt;&gt;"",$L932,"")</f>
        <v>2011</v>
      </c>
      <c r="N932" s="0" t="n">
        <f aca="false">IF(AND(ISNUMBER($BW932),ISNUMBER($BX932)),MIN(1,MAX(0,($BX932-2016+1)/($BX932-$BW932+1))),"")</f>
        <v>0</v>
      </c>
      <c r="O932" s="0" t="n">
        <f aca="false">IF(AND(ISNUMBER($BW932),ISNUMBER($BX932)),MIN(1,MAX(0,($BX932-2017+1)/($BX932-$BW932+1))),"")</f>
        <v>0</v>
      </c>
      <c r="P932" s="0" t="n">
        <f aca="false">IF(AND(ISNUMBER($BW932),ISNUMBER($BX932)),MIN(1,MAX(0,($BX932-2018+1)/($BX932-$BW932+1))),"")</f>
        <v>0</v>
      </c>
      <c r="Q932" s="0" t="n">
        <f aca="false">IF(AND(ISNUMBER($BW932),ISNUMBER($BX932)),MIN(1,MAX(0,($BX932-2019+1)/($BX932-$BW932+1))),"")</f>
        <v>0</v>
      </c>
      <c r="R932" s="0" t="n">
        <f aca="false">IF(AND(ISNUMBER($BW932),ISNUMBER($BX932)),MIN(1,MAX(0,($BX932-2016+1)/($BX932-$BW932+1))),"")</f>
        <v>0</v>
      </c>
      <c r="S932" s="0" t="n">
        <f aca="false">IF($L932&lt;&gt;"",IF($L932&gt;=2015.5,1,0),"")</f>
        <v>0</v>
      </c>
      <c r="T932" s="0" t="n">
        <f aca="false">IF($L932&lt;&gt;"",IF($L932&gt;=2016,1,0),"")</f>
        <v>0</v>
      </c>
      <c r="U932" s="0" t="n">
        <f aca="false">IF(ISNUMBER($BX932),IF($BX932&gt;=2016,1,0),"")</f>
        <v>0</v>
      </c>
      <c r="V932" s="0" t="n">
        <f aca="false">IF(ISNUMBER($BW932),IF($BW932&gt;=2016,1,0),"")</f>
        <v>0</v>
      </c>
      <c r="W932" s="0" t="str">
        <f aca="false">IF(AND(ISNUMBER($BW932),ISNUMBER($BX932)),IF($BW932&gt;=2016,"post-only",IF($BX932&lt;2016,"pre-only","mixed")),"")</f>
        <v>pre-only</v>
      </c>
      <c r="X932" s="0" t="n">
        <f aca="false">IF(AND(ISNUMBER($BW932),ISNUMBER($BX932)),MIN(1,MAX(0,($BX932-2017+1)/($BX932-$BW932+1))),"")</f>
        <v>0</v>
      </c>
      <c r="Y932" s="0" t="n">
        <f aca="false">IF(AND(ISNUMBER($BW932),ISNUMBER($BX932)),MIN(1,MAX(0,($BX932-2018+1)/($BX932-$BW932+1))),"")</f>
        <v>0</v>
      </c>
      <c r="Z932" s="0" t="n">
        <f aca="false">IF(AND(ISNUMBER($BW932),ISNUMBER($BX932)),MIN(1,MAX(0,($BX932-2019+1)/($BX932-$BW932+1))),"")</f>
        <v>0</v>
      </c>
      <c r="AA932" s="0" t="n">
        <f aca="false">IF(ISNUMBER($BX932),IF($BX932&gt;=2017,1,0),"")</f>
        <v>0</v>
      </c>
      <c r="AB932" s="0" t="n">
        <f aca="false">IF(ISNUMBER($BX932),IF($BX932&gt;=2018,1,0),"")</f>
        <v>0</v>
      </c>
      <c r="AC932" s="0" t="n">
        <f aca="false">IF(ISNUMBER($BX932),IF($BX932&gt;=2019,1,0),"")</f>
        <v>0</v>
      </c>
      <c r="AD932" s="0" t="n">
        <f aca="false">IF($L932&lt;&gt;"",IF($L932&gt;2013,1,0),"")</f>
        <v>0</v>
      </c>
      <c r="AE932" s="0" t="n">
        <f aca="false">IF($L932&lt;&gt;"",1+IF($L932&gt;2011,1,0)+IF($L932&gt;2014,1,0),"")</f>
        <v>1</v>
      </c>
      <c r="AF932" s="0" t="s">
        <v>87</v>
      </c>
      <c r="AG932" s="0" t="s">
        <v>436</v>
      </c>
      <c r="AH932" s="0" t="s">
        <v>2080</v>
      </c>
      <c r="AI932" s="0" t="s">
        <v>497</v>
      </c>
      <c r="AJ932" s="0" t="s">
        <v>334</v>
      </c>
      <c r="AK932" s="0" t="str">
        <f aca="false">IF(AND($CF932&lt;&gt;"",IFERROR(INDEX(subsample_country_map!$B:$B,MATCH($CF932,subsample_country_map!$A:$A,0)),"")&lt;&gt;""),INDEX(subsample_country_map!$B:$B,MATCH($CF932,subsample_country_map!$A:$A,0)),INDEX(lookup!$AA:$AA,MATCH($A932,lookup!$A:$A,0)))</f>
        <v>3_AsiaPac</v>
      </c>
      <c r="AL932" s="0" t="str">
        <f aca="false">IF(AND($CF932&lt;&gt;"",IFERROR(INDEX(subsample_country_map!$C:$C,MATCH($CF932,subsample_country_map!$A:$A,0)),"")&lt;&gt;""),INDEX(subsample_country_map!$C:$C,MATCH($CF932,subsample_country_map!$A:$A,0)),INDEX(lookup!$AB:$AB,MATCH($A932,lookup!$A:$A,0)))</f>
        <v>2_developing</v>
      </c>
      <c r="AM932" s="0" t="str">
        <f aca="false">IF(AND($CF932&lt;&gt;"",IFERROR(INDEX(subsample_country_map!$D:$D,MATCH($CF932,subsample_country_map!$A:$A,0)),"")&lt;&gt;""),INDEX(subsample_country_map!$D:$D,MATCH($CF932,subsample_country_map!$A:$A,0)),INDEX(lookup!$AC:$AC,MATCH($A932,lookup!$A:$A,0)))</f>
        <v>2_non_western</v>
      </c>
      <c r="AN932" s="0" t="str">
        <f aca="false">IF(AND($CF932&lt;&gt;"",IFERROR(INDEX(subsample_country_map!$E:$E,MATCH($CF932,subsample_country_map!$A:$A,0)),"")&lt;&gt;""),INDEX(subsample_country_map!$E:$E,MATCH($CF932,subsample_country_map!$A:$A,0)),INDEX(lookup!$AD:$AD,MATCH($A932,lookup!$A:$A,0)))</f>
        <v>2_civil law</v>
      </c>
      <c r="AO932" s="0" t="str">
        <f aca="false">INDEX(lookup!$Y:$Y,MATCH($A932,lookup!$A:$A,0))</f>
        <v>0_published</v>
      </c>
      <c r="AP932" s="0" t="str">
        <f aca="false">INDEX(lookup!$Z:$Z,MATCH($A932,lookup!$A:$A,0))</f>
        <v>1_VHB high</v>
      </c>
      <c r="AQ932" s="0" t="str">
        <f aca="false">INDEX(lookup!$W:$W,MATCH($A932,lookup!$A:$A,0))</f>
        <v>1_fin/acc/econ</v>
      </c>
      <c r="AS932" s="0" t="s">
        <v>91</v>
      </c>
      <c r="AT932" s="0" t="s">
        <v>111</v>
      </c>
      <c r="AU932" s="0" t="s">
        <v>93</v>
      </c>
      <c r="AZ932" s="0" t="s">
        <v>3063</v>
      </c>
      <c r="BA932" s="0" t="n">
        <v>514</v>
      </c>
      <c r="BC932" s="0" t="s">
        <v>97</v>
      </c>
      <c r="BD932" s="0" t="s">
        <v>97</v>
      </c>
      <c r="BE932" s="0" t="s">
        <v>98</v>
      </c>
      <c r="BI932" s="0" t="s">
        <v>336</v>
      </c>
      <c r="BJ932" s="0" t="s">
        <v>3435</v>
      </c>
      <c r="BK932" s="0" t="s">
        <v>3436</v>
      </c>
      <c r="BL932" s="0" t="s">
        <v>3437</v>
      </c>
      <c r="BM932" s="0" t="s">
        <v>3055</v>
      </c>
      <c r="BN932" s="0" t="s">
        <v>3438</v>
      </c>
      <c r="BO932" s="0" t="s">
        <v>769</v>
      </c>
      <c r="BP932" s="0" t="s">
        <v>3434</v>
      </c>
      <c r="BQ932" s="0" t="s">
        <v>85</v>
      </c>
      <c r="BT932" s="0" t="n">
        <v>0</v>
      </c>
      <c r="BU932" s="0" t="s">
        <v>3439</v>
      </c>
      <c r="BW932" s="0" t="n">
        <v>2008</v>
      </c>
      <c r="BX932" s="0" t="n">
        <v>2014</v>
      </c>
      <c r="BY932" s="0" t="s">
        <v>2985</v>
      </c>
      <c r="BZ932" s="0" t="n">
        <v>2011</v>
      </c>
      <c r="CA932" s="0" t="n">
        <v>0</v>
      </c>
      <c r="CB932" s="0" t="n">
        <v>0</v>
      </c>
      <c r="CC932" s="0" t="n">
        <v>0</v>
      </c>
      <c r="CD932" s="0" t="n">
        <v>-0.0360155641044414</v>
      </c>
      <c r="CE932" s="0" t="n">
        <v>1</v>
      </c>
    </row>
    <row r="933" customFormat="false" ht="15" hidden="false" customHeight="false" outlineLevel="0" collapsed="false">
      <c r="A933" s="0" t="s">
        <v>3434</v>
      </c>
      <c r="B933" s="0" t="n">
        <v>2238</v>
      </c>
      <c r="C933" s="0" t="n">
        <v>-0.113303980063078</v>
      </c>
      <c r="D933" s="0" t="n">
        <v>514</v>
      </c>
      <c r="E933" s="0" t="n">
        <f aca="false">IF(ISNUMBER($BA933),$BA933,IF(AND(ISNUMBER($D933),ISNUMBER($BW933),ISNUMBER($BX933)),$D933*($BX933-$BW933+1),""))</f>
        <v>514</v>
      </c>
      <c r="H933" s="0" t="s">
        <v>118</v>
      </c>
      <c r="I933" s="0" t="s">
        <v>344</v>
      </c>
      <c r="J933" s="0" t="n">
        <f aca="false">IF($BW933&lt;&gt;"",$BW933,"")</f>
        <v>2008</v>
      </c>
      <c r="K933" s="0" t="n">
        <f aca="false">IF($BX933&lt;&gt;"",$BX933,"")</f>
        <v>2014</v>
      </c>
      <c r="L933" s="0" t="n">
        <f aca="false">IF(AND(ISNUMBER($BW933),ISNUMBER($BX933)),($BW933+$BX933)/2,"")</f>
        <v>2011</v>
      </c>
      <c r="M933" s="0" t="n">
        <f aca="false">IF($L933&lt;&gt;"",$L933,"")</f>
        <v>2011</v>
      </c>
      <c r="N933" s="0" t="n">
        <f aca="false">IF(AND(ISNUMBER($BW933),ISNUMBER($BX933)),MIN(1,MAX(0,($BX933-2016+1)/($BX933-$BW933+1))),"")</f>
        <v>0</v>
      </c>
      <c r="O933" s="0" t="n">
        <f aca="false">IF(AND(ISNUMBER($BW933),ISNUMBER($BX933)),MIN(1,MAX(0,($BX933-2017+1)/($BX933-$BW933+1))),"")</f>
        <v>0</v>
      </c>
      <c r="P933" s="0" t="n">
        <f aca="false">IF(AND(ISNUMBER($BW933),ISNUMBER($BX933)),MIN(1,MAX(0,($BX933-2018+1)/($BX933-$BW933+1))),"")</f>
        <v>0</v>
      </c>
      <c r="Q933" s="0" t="n">
        <f aca="false">IF(AND(ISNUMBER($BW933),ISNUMBER($BX933)),MIN(1,MAX(0,($BX933-2019+1)/($BX933-$BW933+1))),"")</f>
        <v>0</v>
      </c>
      <c r="R933" s="0" t="n">
        <f aca="false">IF(AND(ISNUMBER($BW933),ISNUMBER($BX933)),MIN(1,MAX(0,($BX933-2016+1)/($BX933-$BW933+1))),"")</f>
        <v>0</v>
      </c>
      <c r="S933" s="0" t="n">
        <f aca="false">IF($L933&lt;&gt;"",IF($L933&gt;=2015.5,1,0),"")</f>
        <v>0</v>
      </c>
      <c r="T933" s="0" t="n">
        <f aca="false">IF($L933&lt;&gt;"",IF($L933&gt;=2016,1,0),"")</f>
        <v>0</v>
      </c>
      <c r="U933" s="0" t="n">
        <f aca="false">IF(ISNUMBER($BX933),IF($BX933&gt;=2016,1,0),"")</f>
        <v>0</v>
      </c>
      <c r="V933" s="0" t="n">
        <f aca="false">IF(ISNUMBER($BW933),IF($BW933&gt;=2016,1,0),"")</f>
        <v>0</v>
      </c>
      <c r="W933" s="0" t="str">
        <f aca="false">IF(AND(ISNUMBER($BW933),ISNUMBER($BX933)),IF($BW933&gt;=2016,"post-only",IF($BX933&lt;2016,"pre-only","mixed")),"")</f>
        <v>pre-only</v>
      </c>
      <c r="X933" s="0" t="n">
        <f aca="false">IF(AND(ISNUMBER($BW933),ISNUMBER($BX933)),MIN(1,MAX(0,($BX933-2017+1)/($BX933-$BW933+1))),"")</f>
        <v>0</v>
      </c>
      <c r="Y933" s="0" t="n">
        <f aca="false">IF(AND(ISNUMBER($BW933),ISNUMBER($BX933)),MIN(1,MAX(0,($BX933-2018+1)/($BX933-$BW933+1))),"")</f>
        <v>0</v>
      </c>
      <c r="Z933" s="0" t="n">
        <f aca="false">IF(AND(ISNUMBER($BW933),ISNUMBER($BX933)),MIN(1,MAX(0,($BX933-2019+1)/($BX933-$BW933+1))),"")</f>
        <v>0</v>
      </c>
      <c r="AA933" s="0" t="n">
        <f aca="false">IF(ISNUMBER($BX933),IF($BX933&gt;=2017,1,0),"")</f>
        <v>0</v>
      </c>
      <c r="AB933" s="0" t="n">
        <f aca="false">IF(ISNUMBER($BX933),IF($BX933&gt;=2018,1,0),"")</f>
        <v>0</v>
      </c>
      <c r="AC933" s="0" t="n">
        <f aca="false">IF(ISNUMBER($BX933),IF($BX933&gt;=2019,1,0),"")</f>
        <v>0</v>
      </c>
      <c r="AD933" s="0" t="n">
        <f aca="false">IF($L933&lt;&gt;"",IF($L933&gt;2013,1,0),"")</f>
        <v>0</v>
      </c>
      <c r="AE933" s="0" t="n">
        <f aca="false">IF($L933&lt;&gt;"",1+IF($L933&gt;2011,1,0)+IF($L933&gt;2014,1,0),"")</f>
        <v>1</v>
      </c>
      <c r="AF933" s="0" t="s">
        <v>87</v>
      </c>
      <c r="AG933" s="0" t="s">
        <v>436</v>
      </c>
      <c r="AH933" s="0" t="s">
        <v>2080</v>
      </c>
      <c r="AI933" s="0" t="s">
        <v>497</v>
      </c>
      <c r="AJ933" s="0" t="s">
        <v>334</v>
      </c>
      <c r="AK933" s="0" t="str">
        <f aca="false">IF(AND($CF933&lt;&gt;"",IFERROR(INDEX(subsample_country_map!$B:$B,MATCH($CF933,subsample_country_map!$A:$A,0)),"")&lt;&gt;""),INDEX(subsample_country_map!$B:$B,MATCH($CF933,subsample_country_map!$A:$A,0)),INDEX(lookup!$AA:$AA,MATCH($A933,lookup!$A:$A,0)))</f>
        <v>3_AsiaPac</v>
      </c>
      <c r="AL933" s="0" t="str">
        <f aca="false">IF(AND($CF933&lt;&gt;"",IFERROR(INDEX(subsample_country_map!$C:$C,MATCH($CF933,subsample_country_map!$A:$A,0)),"")&lt;&gt;""),INDEX(subsample_country_map!$C:$C,MATCH($CF933,subsample_country_map!$A:$A,0)),INDEX(lookup!$AB:$AB,MATCH($A933,lookup!$A:$A,0)))</f>
        <v>2_developing</v>
      </c>
      <c r="AM933" s="0" t="str">
        <f aca="false">IF(AND($CF933&lt;&gt;"",IFERROR(INDEX(subsample_country_map!$D:$D,MATCH($CF933,subsample_country_map!$A:$A,0)),"")&lt;&gt;""),INDEX(subsample_country_map!$D:$D,MATCH($CF933,subsample_country_map!$A:$A,0)),INDEX(lookup!$AC:$AC,MATCH($A933,lookup!$A:$A,0)))</f>
        <v>2_non_western</v>
      </c>
      <c r="AN933" s="0" t="str">
        <f aca="false">IF(AND($CF933&lt;&gt;"",IFERROR(INDEX(subsample_country_map!$E:$E,MATCH($CF933,subsample_country_map!$A:$A,0)),"")&lt;&gt;""),INDEX(subsample_country_map!$E:$E,MATCH($CF933,subsample_country_map!$A:$A,0)),INDEX(lookup!$AD:$AD,MATCH($A933,lookup!$A:$A,0)))</f>
        <v>2_civil law</v>
      </c>
      <c r="AO933" s="0" t="str">
        <f aca="false">INDEX(lookup!$Y:$Y,MATCH($A933,lookup!$A:$A,0))</f>
        <v>0_published</v>
      </c>
      <c r="AP933" s="0" t="str">
        <f aca="false">INDEX(lookup!$Z:$Z,MATCH($A933,lookup!$A:$A,0))</f>
        <v>1_VHB high</v>
      </c>
      <c r="AQ933" s="0" t="str">
        <f aca="false">INDEX(lookup!$W:$W,MATCH($A933,lookup!$A:$A,0))</f>
        <v>1_fin/acc/econ</v>
      </c>
      <c r="AS933" s="0" t="s">
        <v>91</v>
      </c>
      <c r="AT933" s="0" t="s">
        <v>111</v>
      </c>
      <c r="AU933" s="0" t="s">
        <v>93</v>
      </c>
      <c r="AV933" s="0" t="s">
        <v>3440</v>
      </c>
      <c r="AW933" s="0" t="s">
        <v>2242</v>
      </c>
      <c r="BA933" s="0" t="n">
        <v>514</v>
      </c>
      <c r="BB933" s="0" t="s">
        <v>3441</v>
      </c>
      <c r="BC933" s="0" t="s">
        <v>3442</v>
      </c>
      <c r="BD933" s="0" t="s">
        <v>123</v>
      </c>
      <c r="BE933" s="0" t="s">
        <v>98</v>
      </c>
      <c r="BI933" s="0" t="s">
        <v>99</v>
      </c>
      <c r="BJ933" s="0" t="s">
        <v>3443</v>
      </c>
      <c r="BK933" s="0" t="s">
        <v>3444</v>
      </c>
      <c r="BL933" s="0" t="s">
        <v>3445</v>
      </c>
      <c r="BM933" s="0" t="s">
        <v>3055</v>
      </c>
      <c r="BN933" s="0" t="s">
        <v>3438</v>
      </c>
      <c r="BO933" s="0" t="s">
        <v>769</v>
      </c>
      <c r="BP933" s="0" t="s">
        <v>3434</v>
      </c>
      <c r="BQ933" s="0" t="s">
        <v>755</v>
      </c>
      <c r="BT933" s="0" t="n">
        <v>0</v>
      </c>
      <c r="BU933" s="0" t="s">
        <v>3439</v>
      </c>
      <c r="BW933" s="0" t="n">
        <v>2008</v>
      </c>
      <c r="BX933" s="0" t="n">
        <v>2014</v>
      </c>
      <c r="BY933" s="0" t="s">
        <v>2985</v>
      </c>
      <c r="BZ933" s="0" t="n">
        <v>2011</v>
      </c>
      <c r="CA933" s="0" t="n">
        <v>0</v>
      </c>
      <c r="CB933" s="0" t="n">
        <v>0</v>
      </c>
      <c r="CC933" s="0" t="n">
        <v>0</v>
      </c>
      <c r="CD933" s="0" t="n">
        <v>-0.113792606995288</v>
      </c>
      <c r="CE933" s="0" t="n">
        <v>1</v>
      </c>
    </row>
    <row r="934" customFormat="false" ht="15" hidden="false" customHeight="false" outlineLevel="0" collapsed="false">
      <c r="A934" s="0" t="s">
        <v>3434</v>
      </c>
      <c r="B934" s="0" t="n">
        <v>2239</v>
      </c>
      <c r="C934" s="0" t="n">
        <v>-0.0863308282694872</v>
      </c>
      <c r="D934" s="0" t="n">
        <v>514</v>
      </c>
      <c r="E934" s="0" t="n">
        <f aca="false">IF(ISNUMBER($BA934),$BA934,IF(AND(ISNUMBER($D934),ISNUMBER($BW934),ISNUMBER($BX934)),$D934*($BX934-$BW934+1),""))</f>
        <v>514</v>
      </c>
      <c r="H934" s="0" t="s">
        <v>118</v>
      </c>
      <c r="I934" s="0" t="s">
        <v>344</v>
      </c>
      <c r="J934" s="0" t="n">
        <f aca="false">IF($BW934&lt;&gt;"",$BW934,"")</f>
        <v>2008</v>
      </c>
      <c r="K934" s="0" t="n">
        <f aca="false">IF($BX934&lt;&gt;"",$BX934,"")</f>
        <v>2014</v>
      </c>
      <c r="L934" s="0" t="n">
        <f aca="false">IF(AND(ISNUMBER($BW934),ISNUMBER($BX934)),($BW934+$BX934)/2,"")</f>
        <v>2011</v>
      </c>
      <c r="M934" s="0" t="n">
        <f aca="false">IF($L934&lt;&gt;"",$L934,"")</f>
        <v>2011</v>
      </c>
      <c r="N934" s="0" t="n">
        <f aca="false">IF(AND(ISNUMBER($BW934),ISNUMBER($BX934)),MIN(1,MAX(0,($BX934-2016+1)/($BX934-$BW934+1))),"")</f>
        <v>0</v>
      </c>
      <c r="O934" s="0" t="n">
        <f aca="false">IF(AND(ISNUMBER($BW934),ISNUMBER($BX934)),MIN(1,MAX(0,($BX934-2017+1)/($BX934-$BW934+1))),"")</f>
        <v>0</v>
      </c>
      <c r="P934" s="0" t="n">
        <f aca="false">IF(AND(ISNUMBER($BW934),ISNUMBER($BX934)),MIN(1,MAX(0,($BX934-2018+1)/($BX934-$BW934+1))),"")</f>
        <v>0</v>
      </c>
      <c r="Q934" s="0" t="n">
        <f aca="false">IF(AND(ISNUMBER($BW934),ISNUMBER($BX934)),MIN(1,MAX(0,($BX934-2019+1)/($BX934-$BW934+1))),"")</f>
        <v>0</v>
      </c>
      <c r="R934" s="0" t="n">
        <f aca="false">IF(AND(ISNUMBER($BW934),ISNUMBER($BX934)),MIN(1,MAX(0,($BX934-2016+1)/($BX934-$BW934+1))),"")</f>
        <v>0</v>
      </c>
      <c r="S934" s="0" t="n">
        <f aca="false">IF($L934&lt;&gt;"",IF($L934&gt;=2015.5,1,0),"")</f>
        <v>0</v>
      </c>
      <c r="T934" s="0" t="n">
        <f aca="false">IF($L934&lt;&gt;"",IF($L934&gt;=2016,1,0),"")</f>
        <v>0</v>
      </c>
      <c r="U934" s="0" t="n">
        <f aca="false">IF(ISNUMBER($BX934),IF($BX934&gt;=2016,1,0),"")</f>
        <v>0</v>
      </c>
      <c r="V934" s="0" t="n">
        <f aca="false">IF(ISNUMBER($BW934),IF($BW934&gt;=2016,1,0),"")</f>
        <v>0</v>
      </c>
      <c r="W934" s="0" t="str">
        <f aca="false">IF(AND(ISNUMBER($BW934),ISNUMBER($BX934)),IF($BW934&gt;=2016,"post-only",IF($BX934&lt;2016,"pre-only","mixed")),"")</f>
        <v>pre-only</v>
      </c>
      <c r="X934" s="0" t="n">
        <f aca="false">IF(AND(ISNUMBER($BW934),ISNUMBER($BX934)),MIN(1,MAX(0,($BX934-2017+1)/($BX934-$BW934+1))),"")</f>
        <v>0</v>
      </c>
      <c r="Y934" s="0" t="n">
        <f aca="false">IF(AND(ISNUMBER($BW934),ISNUMBER($BX934)),MIN(1,MAX(0,($BX934-2018+1)/($BX934-$BW934+1))),"")</f>
        <v>0</v>
      </c>
      <c r="Z934" s="0" t="n">
        <f aca="false">IF(AND(ISNUMBER($BW934),ISNUMBER($BX934)),MIN(1,MAX(0,($BX934-2019+1)/($BX934-$BW934+1))),"")</f>
        <v>0</v>
      </c>
      <c r="AA934" s="0" t="n">
        <f aca="false">IF(ISNUMBER($BX934),IF($BX934&gt;=2017,1,0),"")</f>
        <v>0</v>
      </c>
      <c r="AB934" s="0" t="n">
        <f aca="false">IF(ISNUMBER($BX934),IF($BX934&gt;=2018,1,0),"")</f>
        <v>0</v>
      </c>
      <c r="AC934" s="0" t="n">
        <f aca="false">IF(ISNUMBER($BX934),IF($BX934&gt;=2019,1,0),"")</f>
        <v>0</v>
      </c>
      <c r="AD934" s="0" t="n">
        <f aca="false">IF($L934&lt;&gt;"",IF($L934&gt;2013,1,0),"")</f>
        <v>0</v>
      </c>
      <c r="AE934" s="0" t="n">
        <f aca="false">IF($L934&lt;&gt;"",1+IF($L934&gt;2011,1,0)+IF($L934&gt;2014,1,0),"")</f>
        <v>1</v>
      </c>
      <c r="AF934" s="0" t="s">
        <v>87</v>
      </c>
      <c r="AG934" s="0" t="s">
        <v>436</v>
      </c>
      <c r="AH934" s="0" t="s">
        <v>2080</v>
      </c>
      <c r="AI934" s="0" t="s">
        <v>497</v>
      </c>
      <c r="AJ934" s="0" t="s">
        <v>334</v>
      </c>
      <c r="AK934" s="0" t="str">
        <f aca="false">IF(AND($CF934&lt;&gt;"",IFERROR(INDEX(subsample_country_map!$B:$B,MATCH($CF934,subsample_country_map!$A:$A,0)),"")&lt;&gt;""),INDEX(subsample_country_map!$B:$B,MATCH($CF934,subsample_country_map!$A:$A,0)),INDEX(lookup!$AA:$AA,MATCH($A934,lookup!$A:$A,0)))</f>
        <v>3_AsiaPac</v>
      </c>
      <c r="AL934" s="0" t="str">
        <f aca="false">IF(AND($CF934&lt;&gt;"",IFERROR(INDEX(subsample_country_map!$C:$C,MATCH($CF934,subsample_country_map!$A:$A,0)),"")&lt;&gt;""),INDEX(subsample_country_map!$C:$C,MATCH($CF934,subsample_country_map!$A:$A,0)),INDEX(lookup!$AB:$AB,MATCH($A934,lookup!$A:$A,0)))</f>
        <v>2_developing</v>
      </c>
      <c r="AM934" s="0" t="str">
        <f aca="false">IF(AND($CF934&lt;&gt;"",IFERROR(INDEX(subsample_country_map!$D:$D,MATCH($CF934,subsample_country_map!$A:$A,0)),"")&lt;&gt;""),INDEX(subsample_country_map!$D:$D,MATCH($CF934,subsample_country_map!$A:$A,0)),INDEX(lookup!$AC:$AC,MATCH($A934,lookup!$A:$A,0)))</f>
        <v>2_non_western</v>
      </c>
      <c r="AN934" s="0" t="str">
        <f aca="false">IF(AND($CF934&lt;&gt;"",IFERROR(INDEX(subsample_country_map!$E:$E,MATCH($CF934,subsample_country_map!$A:$A,0)),"")&lt;&gt;""),INDEX(subsample_country_map!$E:$E,MATCH($CF934,subsample_country_map!$A:$A,0)),INDEX(lookup!$AD:$AD,MATCH($A934,lookup!$A:$A,0)))</f>
        <v>2_civil law</v>
      </c>
      <c r="AO934" s="0" t="str">
        <f aca="false">INDEX(lookup!$Y:$Y,MATCH($A934,lookup!$A:$A,0))</f>
        <v>0_published</v>
      </c>
      <c r="AP934" s="0" t="str">
        <f aca="false">INDEX(lookup!$Z:$Z,MATCH($A934,lookup!$A:$A,0))</f>
        <v>1_VHB high</v>
      </c>
      <c r="AQ934" s="0" t="str">
        <f aca="false">INDEX(lookup!$W:$W,MATCH($A934,lookup!$A:$A,0))</f>
        <v>1_fin/acc/econ</v>
      </c>
      <c r="AS934" s="0" t="s">
        <v>91</v>
      </c>
      <c r="AT934" s="0" t="s">
        <v>111</v>
      </c>
      <c r="AU934" s="0" t="s">
        <v>93</v>
      </c>
      <c r="AV934" s="0" t="s">
        <v>3440</v>
      </c>
      <c r="AW934" s="0" t="s">
        <v>2242</v>
      </c>
      <c r="BA934" s="0" t="n">
        <v>514</v>
      </c>
      <c r="BB934" s="0" t="s">
        <v>3441</v>
      </c>
      <c r="BC934" s="0" t="s">
        <v>3446</v>
      </c>
      <c r="BD934" s="0" t="s">
        <v>123</v>
      </c>
      <c r="BE934" s="0" t="s">
        <v>98</v>
      </c>
      <c r="BI934" s="0" t="s">
        <v>99</v>
      </c>
      <c r="BJ934" s="0" t="s">
        <v>3447</v>
      </c>
      <c r="BK934" s="0" t="s">
        <v>3444</v>
      </c>
      <c r="BL934" s="0" t="s">
        <v>3448</v>
      </c>
      <c r="BM934" s="0" t="s">
        <v>3055</v>
      </c>
      <c r="BN934" s="0" t="s">
        <v>3438</v>
      </c>
      <c r="BO934" s="0" t="s">
        <v>769</v>
      </c>
      <c r="BP934" s="0" t="s">
        <v>3434</v>
      </c>
      <c r="BQ934" s="0" t="s">
        <v>755</v>
      </c>
      <c r="BT934" s="0" t="n">
        <v>0</v>
      </c>
      <c r="BU934" s="0" t="s">
        <v>3439</v>
      </c>
      <c r="BW934" s="0" t="n">
        <v>2008</v>
      </c>
      <c r="BX934" s="0" t="n">
        <v>2014</v>
      </c>
      <c r="BY934" s="0" t="s">
        <v>2985</v>
      </c>
      <c r="BZ934" s="0" t="n">
        <v>2011</v>
      </c>
      <c r="CA934" s="0" t="n">
        <v>0</v>
      </c>
      <c r="CB934" s="0" t="n">
        <v>0</v>
      </c>
      <c r="CC934" s="0" t="n">
        <v>0</v>
      </c>
      <c r="CD934" s="0" t="n">
        <v>-0.0865462673925266</v>
      </c>
      <c r="CE934" s="0" t="n">
        <v>1</v>
      </c>
    </row>
    <row r="935" customFormat="false" ht="15" hidden="false" customHeight="false" outlineLevel="0" collapsed="false">
      <c r="A935" s="0" t="s">
        <v>3434</v>
      </c>
      <c r="B935" s="0" t="n">
        <v>2240</v>
      </c>
      <c r="C935" s="0" t="n">
        <v>-0.113303980063078</v>
      </c>
      <c r="D935" s="0" t="n">
        <v>514</v>
      </c>
      <c r="E935" s="0" t="n">
        <f aca="false">IF(ISNUMBER($BA935),$BA935,IF(AND(ISNUMBER($D935),ISNUMBER($BW935),ISNUMBER($BX935)),$D935*($BX935-$BW935+1),""))</f>
        <v>514</v>
      </c>
      <c r="H935" s="0" t="s">
        <v>118</v>
      </c>
      <c r="I935" s="0" t="s">
        <v>344</v>
      </c>
      <c r="J935" s="0" t="n">
        <f aca="false">IF($BW935&lt;&gt;"",$BW935,"")</f>
        <v>2008</v>
      </c>
      <c r="K935" s="0" t="n">
        <f aca="false">IF($BX935&lt;&gt;"",$BX935,"")</f>
        <v>2014</v>
      </c>
      <c r="L935" s="0" t="n">
        <f aca="false">IF(AND(ISNUMBER($BW935),ISNUMBER($BX935)),($BW935+$BX935)/2,"")</f>
        <v>2011</v>
      </c>
      <c r="M935" s="0" t="n">
        <f aca="false">IF($L935&lt;&gt;"",$L935,"")</f>
        <v>2011</v>
      </c>
      <c r="N935" s="0" t="n">
        <f aca="false">IF(AND(ISNUMBER($BW935),ISNUMBER($BX935)),MIN(1,MAX(0,($BX935-2016+1)/($BX935-$BW935+1))),"")</f>
        <v>0</v>
      </c>
      <c r="O935" s="0" t="n">
        <f aca="false">IF(AND(ISNUMBER($BW935),ISNUMBER($BX935)),MIN(1,MAX(0,($BX935-2017+1)/($BX935-$BW935+1))),"")</f>
        <v>0</v>
      </c>
      <c r="P935" s="0" t="n">
        <f aca="false">IF(AND(ISNUMBER($BW935),ISNUMBER($BX935)),MIN(1,MAX(0,($BX935-2018+1)/($BX935-$BW935+1))),"")</f>
        <v>0</v>
      </c>
      <c r="Q935" s="0" t="n">
        <f aca="false">IF(AND(ISNUMBER($BW935),ISNUMBER($BX935)),MIN(1,MAX(0,($BX935-2019+1)/($BX935-$BW935+1))),"")</f>
        <v>0</v>
      </c>
      <c r="R935" s="0" t="n">
        <f aca="false">IF(AND(ISNUMBER($BW935),ISNUMBER($BX935)),MIN(1,MAX(0,($BX935-2016+1)/($BX935-$BW935+1))),"")</f>
        <v>0</v>
      </c>
      <c r="S935" s="0" t="n">
        <f aca="false">IF($L935&lt;&gt;"",IF($L935&gt;=2015.5,1,0),"")</f>
        <v>0</v>
      </c>
      <c r="T935" s="0" t="n">
        <f aca="false">IF($L935&lt;&gt;"",IF($L935&gt;=2016,1,0),"")</f>
        <v>0</v>
      </c>
      <c r="U935" s="0" t="n">
        <f aca="false">IF(ISNUMBER($BX935),IF($BX935&gt;=2016,1,0),"")</f>
        <v>0</v>
      </c>
      <c r="V935" s="0" t="n">
        <f aca="false">IF(ISNUMBER($BW935),IF($BW935&gt;=2016,1,0),"")</f>
        <v>0</v>
      </c>
      <c r="W935" s="0" t="str">
        <f aca="false">IF(AND(ISNUMBER($BW935),ISNUMBER($BX935)),IF($BW935&gt;=2016,"post-only",IF($BX935&lt;2016,"pre-only","mixed")),"")</f>
        <v>pre-only</v>
      </c>
      <c r="X935" s="0" t="n">
        <f aca="false">IF(AND(ISNUMBER($BW935),ISNUMBER($BX935)),MIN(1,MAX(0,($BX935-2017+1)/($BX935-$BW935+1))),"")</f>
        <v>0</v>
      </c>
      <c r="Y935" s="0" t="n">
        <f aca="false">IF(AND(ISNUMBER($BW935),ISNUMBER($BX935)),MIN(1,MAX(0,($BX935-2018+1)/($BX935-$BW935+1))),"")</f>
        <v>0</v>
      </c>
      <c r="Z935" s="0" t="n">
        <f aca="false">IF(AND(ISNUMBER($BW935),ISNUMBER($BX935)),MIN(1,MAX(0,($BX935-2019+1)/($BX935-$BW935+1))),"")</f>
        <v>0</v>
      </c>
      <c r="AA935" s="0" t="n">
        <f aca="false">IF(ISNUMBER($BX935),IF($BX935&gt;=2017,1,0),"")</f>
        <v>0</v>
      </c>
      <c r="AB935" s="0" t="n">
        <f aca="false">IF(ISNUMBER($BX935),IF($BX935&gt;=2018,1,0),"")</f>
        <v>0</v>
      </c>
      <c r="AC935" s="0" t="n">
        <f aca="false">IF(ISNUMBER($BX935),IF($BX935&gt;=2019,1,0),"")</f>
        <v>0</v>
      </c>
      <c r="AD935" s="0" t="n">
        <f aca="false">IF($L935&lt;&gt;"",IF($L935&gt;2013,1,0),"")</f>
        <v>0</v>
      </c>
      <c r="AE935" s="0" t="n">
        <f aca="false">IF($L935&lt;&gt;"",1+IF($L935&gt;2011,1,0)+IF($L935&gt;2014,1,0),"")</f>
        <v>1</v>
      </c>
      <c r="AF935" s="0" t="s">
        <v>87</v>
      </c>
      <c r="AG935" s="0" t="s">
        <v>436</v>
      </c>
      <c r="AH935" s="0" t="s">
        <v>2080</v>
      </c>
      <c r="AI935" s="0" t="s">
        <v>497</v>
      </c>
      <c r="AJ935" s="0" t="s">
        <v>334</v>
      </c>
      <c r="AK935" s="0" t="str">
        <f aca="false">IF(AND($CF935&lt;&gt;"",IFERROR(INDEX(subsample_country_map!$B:$B,MATCH($CF935,subsample_country_map!$A:$A,0)),"")&lt;&gt;""),INDEX(subsample_country_map!$B:$B,MATCH($CF935,subsample_country_map!$A:$A,0)),INDEX(lookup!$AA:$AA,MATCH($A935,lookup!$A:$A,0)))</f>
        <v>3_AsiaPac</v>
      </c>
      <c r="AL935" s="0" t="str">
        <f aca="false">IF(AND($CF935&lt;&gt;"",IFERROR(INDEX(subsample_country_map!$C:$C,MATCH($CF935,subsample_country_map!$A:$A,0)),"")&lt;&gt;""),INDEX(subsample_country_map!$C:$C,MATCH($CF935,subsample_country_map!$A:$A,0)),INDEX(lookup!$AB:$AB,MATCH($A935,lookup!$A:$A,0)))</f>
        <v>2_developing</v>
      </c>
      <c r="AM935" s="0" t="str">
        <f aca="false">IF(AND($CF935&lt;&gt;"",IFERROR(INDEX(subsample_country_map!$D:$D,MATCH($CF935,subsample_country_map!$A:$A,0)),"")&lt;&gt;""),INDEX(subsample_country_map!$D:$D,MATCH($CF935,subsample_country_map!$A:$A,0)),INDEX(lookup!$AC:$AC,MATCH($A935,lookup!$A:$A,0)))</f>
        <v>2_non_western</v>
      </c>
      <c r="AN935" s="0" t="str">
        <f aca="false">IF(AND($CF935&lt;&gt;"",IFERROR(INDEX(subsample_country_map!$E:$E,MATCH($CF935,subsample_country_map!$A:$A,0)),"")&lt;&gt;""),INDEX(subsample_country_map!$E:$E,MATCH($CF935,subsample_country_map!$A:$A,0)),INDEX(lookup!$AD:$AD,MATCH($A935,lookup!$A:$A,0)))</f>
        <v>2_civil law</v>
      </c>
      <c r="AO935" s="0" t="str">
        <f aca="false">INDEX(lookup!$Y:$Y,MATCH($A935,lookup!$A:$A,0))</f>
        <v>0_published</v>
      </c>
      <c r="AP935" s="0" t="str">
        <f aca="false">INDEX(lookup!$Z:$Z,MATCH($A935,lookup!$A:$A,0))</f>
        <v>1_VHB high</v>
      </c>
      <c r="AQ935" s="0" t="str">
        <f aca="false">INDEX(lookup!$W:$W,MATCH($A935,lookup!$A:$A,0))</f>
        <v>1_fin/acc/econ</v>
      </c>
      <c r="AS935" s="0" t="s">
        <v>91</v>
      </c>
      <c r="AT935" s="0" t="s">
        <v>111</v>
      </c>
      <c r="AU935" s="0" t="s">
        <v>93</v>
      </c>
      <c r="AV935" s="0" t="s">
        <v>3440</v>
      </c>
      <c r="AW935" s="0" t="s">
        <v>2242</v>
      </c>
      <c r="BA935" s="0" t="n">
        <v>514</v>
      </c>
      <c r="BB935" s="0" t="s">
        <v>3441</v>
      </c>
      <c r="BC935" s="0" t="s">
        <v>122</v>
      </c>
      <c r="BD935" s="0" t="s">
        <v>123</v>
      </c>
      <c r="BE935" s="0" t="s">
        <v>98</v>
      </c>
      <c r="BI935" s="0" t="s">
        <v>99</v>
      </c>
      <c r="BJ935" s="0" t="s">
        <v>3449</v>
      </c>
      <c r="BK935" s="0" t="s">
        <v>3444</v>
      </c>
      <c r="BL935" s="0" t="s">
        <v>3445</v>
      </c>
      <c r="BM935" s="0" t="s">
        <v>3055</v>
      </c>
      <c r="BN935" s="0" t="s">
        <v>3438</v>
      </c>
      <c r="BO935" s="0" t="s">
        <v>769</v>
      </c>
      <c r="BP935" s="0" t="s">
        <v>3434</v>
      </c>
      <c r="BQ935" s="0" t="s">
        <v>755</v>
      </c>
      <c r="BT935" s="0" t="n">
        <v>0</v>
      </c>
      <c r="BU935" s="0" t="s">
        <v>3439</v>
      </c>
      <c r="BW935" s="0" t="n">
        <v>2008</v>
      </c>
      <c r="BX935" s="0" t="n">
        <v>2014</v>
      </c>
      <c r="BY935" s="0" t="s">
        <v>2985</v>
      </c>
      <c r="BZ935" s="0" t="n">
        <v>2011</v>
      </c>
      <c r="CA935" s="0" t="n">
        <v>0</v>
      </c>
      <c r="CB935" s="0" t="n">
        <v>0</v>
      </c>
      <c r="CC935" s="0" t="n">
        <v>0</v>
      </c>
      <c r="CD935" s="0" t="n">
        <v>-0.113792606995288</v>
      </c>
      <c r="CE935" s="0" t="n">
        <v>1</v>
      </c>
    </row>
    <row r="936" customFormat="false" ht="15" hidden="false" customHeight="false" outlineLevel="0" collapsed="false">
      <c r="A936" s="0" t="s">
        <v>3434</v>
      </c>
      <c r="B936" s="0" t="n">
        <v>2241</v>
      </c>
      <c r="D936" s="0" t="n">
        <v>514</v>
      </c>
      <c r="E936" s="0" t="n">
        <f aca="false">IF(ISNUMBER($BA936),$BA936,IF(AND(ISNUMBER($D936),ISNUMBER($BW936),ISNUMBER($BX936)),$D936*($BX936-$BW936+1),""))</f>
        <v>514</v>
      </c>
      <c r="H936" s="0" t="s">
        <v>118</v>
      </c>
      <c r="I936" s="0" t="s">
        <v>344</v>
      </c>
      <c r="J936" s="0" t="n">
        <f aca="false">IF($BW936&lt;&gt;"",$BW936,"")</f>
        <v>2008</v>
      </c>
      <c r="K936" s="0" t="n">
        <f aca="false">IF($BX936&lt;&gt;"",$BX936,"")</f>
        <v>2014</v>
      </c>
      <c r="L936" s="0" t="n">
        <f aca="false">IF(AND(ISNUMBER($BW936),ISNUMBER($BX936)),($BW936+$BX936)/2,"")</f>
        <v>2011</v>
      </c>
      <c r="M936" s="0" t="n">
        <f aca="false">IF($L936&lt;&gt;"",$L936,"")</f>
        <v>2011</v>
      </c>
      <c r="N936" s="0" t="n">
        <f aca="false">IF(AND(ISNUMBER($BW936),ISNUMBER($BX936)),MIN(1,MAX(0,($BX936-2016+1)/($BX936-$BW936+1))),"")</f>
        <v>0</v>
      </c>
      <c r="O936" s="0" t="n">
        <f aca="false">IF(AND(ISNUMBER($BW936),ISNUMBER($BX936)),MIN(1,MAX(0,($BX936-2017+1)/($BX936-$BW936+1))),"")</f>
        <v>0</v>
      </c>
      <c r="P936" s="0" t="n">
        <f aca="false">IF(AND(ISNUMBER($BW936),ISNUMBER($BX936)),MIN(1,MAX(0,($BX936-2018+1)/($BX936-$BW936+1))),"")</f>
        <v>0</v>
      </c>
      <c r="Q936" s="0" t="n">
        <f aca="false">IF(AND(ISNUMBER($BW936),ISNUMBER($BX936)),MIN(1,MAX(0,($BX936-2019+1)/($BX936-$BW936+1))),"")</f>
        <v>0</v>
      </c>
      <c r="R936" s="0" t="n">
        <f aca="false">IF(AND(ISNUMBER($BW936),ISNUMBER($BX936)),MIN(1,MAX(0,($BX936-2016+1)/($BX936-$BW936+1))),"")</f>
        <v>0</v>
      </c>
      <c r="S936" s="0" t="n">
        <f aca="false">IF($L936&lt;&gt;"",IF($L936&gt;=2015.5,1,0),"")</f>
        <v>0</v>
      </c>
      <c r="T936" s="0" t="n">
        <f aca="false">IF($L936&lt;&gt;"",IF($L936&gt;=2016,1,0),"")</f>
        <v>0</v>
      </c>
      <c r="U936" s="0" t="n">
        <f aca="false">IF(ISNUMBER($BX936),IF($BX936&gt;=2016,1,0),"")</f>
        <v>0</v>
      </c>
      <c r="V936" s="0" t="n">
        <f aca="false">IF(ISNUMBER($BW936),IF($BW936&gt;=2016,1,0),"")</f>
        <v>0</v>
      </c>
      <c r="W936" s="0" t="str">
        <f aca="false">IF(AND(ISNUMBER($BW936),ISNUMBER($BX936)),IF($BW936&gt;=2016,"post-only",IF($BX936&lt;2016,"pre-only","mixed")),"")</f>
        <v>pre-only</v>
      </c>
      <c r="X936" s="0" t="n">
        <f aca="false">IF(AND(ISNUMBER($BW936),ISNUMBER($BX936)),MIN(1,MAX(0,($BX936-2017+1)/($BX936-$BW936+1))),"")</f>
        <v>0</v>
      </c>
      <c r="Y936" s="0" t="n">
        <f aca="false">IF(AND(ISNUMBER($BW936),ISNUMBER($BX936)),MIN(1,MAX(0,($BX936-2018+1)/($BX936-$BW936+1))),"")</f>
        <v>0</v>
      </c>
      <c r="Z936" s="0" t="n">
        <f aca="false">IF(AND(ISNUMBER($BW936),ISNUMBER($BX936)),MIN(1,MAX(0,($BX936-2019+1)/($BX936-$BW936+1))),"")</f>
        <v>0</v>
      </c>
      <c r="AA936" s="0" t="n">
        <f aca="false">IF(ISNUMBER($BX936),IF($BX936&gt;=2017,1,0),"")</f>
        <v>0</v>
      </c>
      <c r="AB936" s="0" t="n">
        <f aca="false">IF(ISNUMBER($BX936),IF($BX936&gt;=2018,1,0),"")</f>
        <v>0</v>
      </c>
      <c r="AC936" s="0" t="n">
        <f aca="false">IF(ISNUMBER($BX936),IF($BX936&gt;=2019,1,0),"")</f>
        <v>0</v>
      </c>
      <c r="AD936" s="0" t="n">
        <f aca="false">IF($L936&lt;&gt;"",IF($L936&gt;2013,1,0),"")</f>
        <v>0</v>
      </c>
      <c r="AE936" s="0" t="n">
        <f aca="false">IF($L936&lt;&gt;"",1+IF($L936&gt;2011,1,0)+IF($L936&gt;2014,1,0),"")</f>
        <v>1</v>
      </c>
      <c r="AF936" s="0" t="s">
        <v>87</v>
      </c>
      <c r="AG936" s="0" t="s">
        <v>436</v>
      </c>
      <c r="AH936" s="0" t="s">
        <v>2080</v>
      </c>
      <c r="AI936" s="0" t="s">
        <v>497</v>
      </c>
      <c r="AJ936" s="0" t="s">
        <v>334</v>
      </c>
      <c r="AK936" s="0" t="str">
        <f aca="false">IF(AND($CF936&lt;&gt;"",IFERROR(INDEX(subsample_country_map!$B:$B,MATCH($CF936,subsample_country_map!$A:$A,0)),"")&lt;&gt;""),INDEX(subsample_country_map!$B:$B,MATCH($CF936,subsample_country_map!$A:$A,0)),INDEX(lookup!$AA:$AA,MATCH($A936,lookup!$A:$A,0)))</f>
        <v>3_AsiaPac</v>
      </c>
      <c r="AL936" s="0" t="str">
        <f aca="false">IF(AND($CF936&lt;&gt;"",IFERROR(INDEX(subsample_country_map!$C:$C,MATCH($CF936,subsample_country_map!$A:$A,0)),"")&lt;&gt;""),INDEX(subsample_country_map!$C:$C,MATCH($CF936,subsample_country_map!$A:$A,0)),INDEX(lookup!$AB:$AB,MATCH($A936,lookup!$A:$A,0)))</f>
        <v>2_developing</v>
      </c>
      <c r="AM936" s="0" t="str">
        <f aca="false">IF(AND($CF936&lt;&gt;"",IFERROR(INDEX(subsample_country_map!$D:$D,MATCH($CF936,subsample_country_map!$A:$A,0)),"")&lt;&gt;""),INDEX(subsample_country_map!$D:$D,MATCH($CF936,subsample_country_map!$A:$A,0)),INDEX(lookup!$AC:$AC,MATCH($A936,lookup!$A:$A,0)))</f>
        <v>2_non_western</v>
      </c>
      <c r="AN936" s="0" t="str">
        <f aca="false">IF(AND($CF936&lt;&gt;"",IFERROR(INDEX(subsample_country_map!$E:$E,MATCH($CF936,subsample_country_map!$A:$A,0)),"")&lt;&gt;""),INDEX(subsample_country_map!$E:$E,MATCH($CF936,subsample_country_map!$A:$A,0)),INDEX(lookup!$AD:$AD,MATCH($A936,lookup!$A:$A,0)))</f>
        <v>2_civil law</v>
      </c>
      <c r="AO936" s="0" t="str">
        <f aca="false">INDEX(lookup!$Y:$Y,MATCH($A936,lookup!$A:$A,0))</f>
        <v>0_published</v>
      </c>
      <c r="AP936" s="0" t="str">
        <f aca="false">INDEX(lookup!$Z:$Z,MATCH($A936,lookup!$A:$A,0))</f>
        <v>1_VHB high</v>
      </c>
      <c r="AQ936" s="0" t="str">
        <f aca="false">INDEX(lookup!$W:$W,MATCH($A936,lookup!$A:$A,0))</f>
        <v>1_fin/acc/econ</v>
      </c>
      <c r="AS936" s="0" t="s">
        <v>91</v>
      </c>
      <c r="AT936" s="0" t="s">
        <v>111</v>
      </c>
      <c r="AU936" s="0" t="s">
        <v>93</v>
      </c>
      <c r="AV936" s="0" t="s">
        <v>3450</v>
      </c>
      <c r="AW936" s="0" t="s">
        <v>1801</v>
      </c>
      <c r="BA936" s="0" t="n">
        <v>514</v>
      </c>
      <c r="BB936" s="0" t="s">
        <v>3441</v>
      </c>
      <c r="BC936" s="0" t="s">
        <v>3442</v>
      </c>
      <c r="BD936" s="0" t="s">
        <v>123</v>
      </c>
      <c r="BE936" s="0" t="s">
        <v>98</v>
      </c>
      <c r="BI936" s="0" t="s">
        <v>124</v>
      </c>
      <c r="BJ936" s="0" t="s">
        <v>3451</v>
      </c>
      <c r="BK936" s="0" t="s">
        <v>3452</v>
      </c>
      <c r="BL936" s="0" t="s">
        <v>3453</v>
      </c>
      <c r="BM936" s="0" t="s">
        <v>3454</v>
      </c>
      <c r="BN936" s="0" t="s">
        <v>3438</v>
      </c>
      <c r="BO936" s="0" t="s">
        <v>769</v>
      </c>
      <c r="BP936" s="0" t="s">
        <v>3434</v>
      </c>
      <c r="BQ936" s="0" t="s">
        <v>2442</v>
      </c>
      <c r="BT936" s="0" t="n">
        <v>0</v>
      </c>
      <c r="BU936" s="0" t="s">
        <v>3439</v>
      </c>
      <c r="BW936" s="0" t="n">
        <v>2008</v>
      </c>
      <c r="BX936" s="0" t="n">
        <v>2014</v>
      </c>
      <c r="BY936" s="0" t="s">
        <v>2985</v>
      </c>
      <c r="BZ936" s="0" t="n">
        <v>2011</v>
      </c>
      <c r="CA936" s="0" t="n">
        <v>0</v>
      </c>
      <c r="CB936" s="0" t="n">
        <v>0</v>
      </c>
      <c r="CC936" s="0" t="n">
        <v>0</v>
      </c>
      <c r="CE936" s="0" t="n">
        <v>0</v>
      </c>
    </row>
    <row r="937" customFormat="false" ht="15" hidden="false" customHeight="false" outlineLevel="0" collapsed="false">
      <c r="A937" s="0" t="s">
        <v>3434</v>
      </c>
      <c r="B937" s="0" t="n">
        <v>2242</v>
      </c>
      <c r="C937" s="0" t="n">
        <v>-0.576599976125158</v>
      </c>
      <c r="D937" s="0" t="n">
        <v>514</v>
      </c>
      <c r="E937" s="0" t="n">
        <f aca="false">IF(ISNUMBER($BA937),$BA937,IF(AND(ISNUMBER($D937),ISNUMBER($BW937),ISNUMBER($BX937)),$D937*($BX937-$BW937+1),""))</f>
        <v>514</v>
      </c>
      <c r="H937" s="0" t="s">
        <v>118</v>
      </c>
      <c r="I937" s="0" t="s">
        <v>344</v>
      </c>
      <c r="J937" s="0" t="n">
        <f aca="false">IF($BW937&lt;&gt;"",$BW937,"")</f>
        <v>2008</v>
      </c>
      <c r="K937" s="0" t="n">
        <f aca="false">IF($BX937&lt;&gt;"",$BX937,"")</f>
        <v>2014</v>
      </c>
      <c r="L937" s="0" t="n">
        <f aca="false">IF(AND(ISNUMBER($BW937),ISNUMBER($BX937)),($BW937+$BX937)/2,"")</f>
        <v>2011</v>
      </c>
      <c r="M937" s="0" t="n">
        <f aca="false">IF($L937&lt;&gt;"",$L937,"")</f>
        <v>2011</v>
      </c>
      <c r="N937" s="0" t="n">
        <f aca="false">IF(AND(ISNUMBER($BW937),ISNUMBER($BX937)),MIN(1,MAX(0,($BX937-2016+1)/($BX937-$BW937+1))),"")</f>
        <v>0</v>
      </c>
      <c r="O937" s="0" t="n">
        <f aca="false">IF(AND(ISNUMBER($BW937),ISNUMBER($BX937)),MIN(1,MAX(0,($BX937-2017+1)/($BX937-$BW937+1))),"")</f>
        <v>0</v>
      </c>
      <c r="P937" s="0" t="n">
        <f aca="false">IF(AND(ISNUMBER($BW937),ISNUMBER($BX937)),MIN(1,MAX(0,($BX937-2018+1)/($BX937-$BW937+1))),"")</f>
        <v>0</v>
      </c>
      <c r="Q937" s="0" t="n">
        <f aca="false">IF(AND(ISNUMBER($BW937),ISNUMBER($BX937)),MIN(1,MAX(0,($BX937-2019+1)/($BX937-$BW937+1))),"")</f>
        <v>0</v>
      </c>
      <c r="R937" s="0" t="n">
        <f aca="false">IF(AND(ISNUMBER($BW937),ISNUMBER($BX937)),MIN(1,MAX(0,($BX937-2016+1)/($BX937-$BW937+1))),"")</f>
        <v>0</v>
      </c>
      <c r="S937" s="0" t="n">
        <f aca="false">IF($L937&lt;&gt;"",IF($L937&gt;=2015.5,1,0),"")</f>
        <v>0</v>
      </c>
      <c r="T937" s="0" t="n">
        <f aca="false">IF($L937&lt;&gt;"",IF($L937&gt;=2016,1,0),"")</f>
        <v>0</v>
      </c>
      <c r="U937" s="0" t="n">
        <f aca="false">IF(ISNUMBER($BX937),IF($BX937&gt;=2016,1,0),"")</f>
        <v>0</v>
      </c>
      <c r="V937" s="0" t="n">
        <f aca="false">IF(ISNUMBER($BW937),IF($BW937&gt;=2016,1,0),"")</f>
        <v>0</v>
      </c>
      <c r="W937" s="0" t="str">
        <f aca="false">IF(AND(ISNUMBER($BW937),ISNUMBER($BX937)),IF($BW937&gt;=2016,"post-only",IF($BX937&lt;2016,"pre-only","mixed")),"")</f>
        <v>pre-only</v>
      </c>
      <c r="X937" s="0" t="n">
        <f aca="false">IF(AND(ISNUMBER($BW937),ISNUMBER($BX937)),MIN(1,MAX(0,($BX937-2017+1)/($BX937-$BW937+1))),"")</f>
        <v>0</v>
      </c>
      <c r="Y937" s="0" t="n">
        <f aca="false">IF(AND(ISNUMBER($BW937),ISNUMBER($BX937)),MIN(1,MAX(0,($BX937-2018+1)/($BX937-$BW937+1))),"")</f>
        <v>0</v>
      </c>
      <c r="Z937" s="0" t="n">
        <f aca="false">IF(AND(ISNUMBER($BW937),ISNUMBER($BX937)),MIN(1,MAX(0,($BX937-2019+1)/($BX937-$BW937+1))),"")</f>
        <v>0</v>
      </c>
      <c r="AA937" s="0" t="n">
        <f aca="false">IF(ISNUMBER($BX937),IF($BX937&gt;=2017,1,0),"")</f>
        <v>0</v>
      </c>
      <c r="AB937" s="0" t="n">
        <f aca="false">IF(ISNUMBER($BX937),IF($BX937&gt;=2018,1,0),"")</f>
        <v>0</v>
      </c>
      <c r="AC937" s="0" t="n">
        <f aca="false">IF(ISNUMBER($BX937),IF($BX937&gt;=2019,1,0),"")</f>
        <v>0</v>
      </c>
      <c r="AD937" s="0" t="n">
        <f aca="false">IF($L937&lt;&gt;"",IF($L937&gt;2013,1,0),"")</f>
        <v>0</v>
      </c>
      <c r="AE937" s="0" t="n">
        <f aca="false">IF($L937&lt;&gt;"",1+IF($L937&gt;2011,1,0)+IF($L937&gt;2014,1,0),"")</f>
        <v>1</v>
      </c>
      <c r="AF937" s="0" t="s">
        <v>87</v>
      </c>
      <c r="AG937" s="0" t="s">
        <v>436</v>
      </c>
      <c r="AH937" s="0" t="s">
        <v>2080</v>
      </c>
      <c r="AI937" s="0" t="s">
        <v>497</v>
      </c>
      <c r="AJ937" s="0" t="s">
        <v>334</v>
      </c>
      <c r="AK937" s="0" t="str">
        <f aca="false">IF(AND($CF937&lt;&gt;"",IFERROR(INDEX(subsample_country_map!$B:$B,MATCH($CF937,subsample_country_map!$A:$A,0)),"")&lt;&gt;""),INDEX(subsample_country_map!$B:$B,MATCH($CF937,subsample_country_map!$A:$A,0)),INDEX(lookup!$AA:$AA,MATCH($A937,lookup!$A:$A,0)))</f>
        <v>3_AsiaPac</v>
      </c>
      <c r="AL937" s="0" t="str">
        <f aca="false">IF(AND($CF937&lt;&gt;"",IFERROR(INDEX(subsample_country_map!$C:$C,MATCH($CF937,subsample_country_map!$A:$A,0)),"")&lt;&gt;""),INDEX(subsample_country_map!$C:$C,MATCH($CF937,subsample_country_map!$A:$A,0)),INDEX(lookup!$AB:$AB,MATCH($A937,lookup!$A:$A,0)))</f>
        <v>2_developing</v>
      </c>
      <c r="AM937" s="0" t="str">
        <f aca="false">IF(AND($CF937&lt;&gt;"",IFERROR(INDEX(subsample_country_map!$D:$D,MATCH($CF937,subsample_country_map!$A:$A,0)),"")&lt;&gt;""),INDEX(subsample_country_map!$D:$D,MATCH($CF937,subsample_country_map!$A:$A,0)),INDEX(lookup!$AC:$AC,MATCH($A937,lookup!$A:$A,0)))</f>
        <v>2_non_western</v>
      </c>
      <c r="AN937" s="0" t="str">
        <f aca="false">IF(AND($CF937&lt;&gt;"",IFERROR(INDEX(subsample_country_map!$E:$E,MATCH($CF937,subsample_country_map!$A:$A,0)),"")&lt;&gt;""),INDEX(subsample_country_map!$E:$E,MATCH($CF937,subsample_country_map!$A:$A,0)),INDEX(lookup!$AD:$AD,MATCH($A937,lookup!$A:$A,0)))</f>
        <v>2_civil law</v>
      </c>
      <c r="AO937" s="0" t="str">
        <f aca="false">INDEX(lookup!$Y:$Y,MATCH($A937,lookup!$A:$A,0))</f>
        <v>0_published</v>
      </c>
      <c r="AP937" s="0" t="str">
        <f aca="false">INDEX(lookup!$Z:$Z,MATCH($A937,lookup!$A:$A,0))</f>
        <v>1_VHB high</v>
      </c>
      <c r="AQ937" s="0" t="str">
        <f aca="false">INDEX(lookup!$W:$W,MATCH($A937,lookup!$A:$A,0))</f>
        <v>1_fin/acc/econ</v>
      </c>
      <c r="AS937" s="0" t="s">
        <v>91</v>
      </c>
      <c r="AT937" s="0" t="s">
        <v>111</v>
      </c>
      <c r="AU937" s="0" t="s">
        <v>93</v>
      </c>
      <c r="AV937" s="0" t="s">
        <v>3455</v>
      </c>
      <c r="AW937" s="0" t="s">
        <v>1316</v>
      </c>
      <c r="BA937" s="0" t="n">
        <v>514</v>
      </c>
      <c r="BB937" s="0" t="s">
        <v>3441</v>
      </c>
      <c r="BC937" s="0" t="s">
        <v>3442</v>
      </c>
      <c r="BD937" s="0" t="s">
        <v>123</v>
      </c>
      <c r="BE937" s="0" t="s">
        <v>98</v>
      </c>
      <c r="BI937" s="0" t="s">
        <v>124</v>
      </c>
      <c r="BJ937" s="0" t="s">
        <v>3451</v>
      </c>
      <c r="BK937" s="0" t="s">
        <v>3452</v>
      </c>
      <c r="BL937" s="0" t="s">
        <v>3456</v>
      </c>
      <c r="BM937" s="0" t="s">
        <v>3457</v>
      </c>
      <c r="BN937" s="0" t="s">
        <v>3438</v>
      </c>
      <c r="BO937" s="0" t="s">
        <v>769</v>
      </c>
      <c r="BP937" s="0" t="s">
        <v>3434</v>
      </c>
      <c r="BQ937" s="0" t="s">
        <v>127</v>
      </c>
      <c r="BT937" s="0" t="n">
        <v>0</v>
      </c>
      <c r="BU937" s="0" t="s">
        <v>3439</v>
      </c>
      <c r="BW937" s="0" t="n">
        <v>2008</v>
      </c>
      <c r="BX937" s="0" t="n">
        <v>2014</v>
      </c>
      <c r="BY937" s="0" t="s">
        <v>2985</v>
      </c>
      <c r="BZ937" s="0" t="n">
        <v>2011</v>
      </c>
      <c r="CA937" s="0" t="n">
        <v>0</v>
      </c>
      <c r="CB937" s="0" t="n">
        <v>0</v>
      </c>
      <c r="CC937" s="0" t="n">
        <v>0</v>
      </c>
      <c r="CD937" s="0" t="n">
        <v>-0.657354239196706</v>
      </c>
      <c r="CE937" s="0" t="n">
        <v>1</v>
      </c>
    </row>
    <row r="938" customFormat="false" ht="15" hidden="false" customHeight="false" outlineLevel="0" collapsed="false">
      <c r="A938" s="0" t="s">
        <v>3434</v>
      </c>
      <c r="B938" s="0" t="n">
        <v>2243</v>
      </c>
      <c r="C938" s="0" t="n">
        <v>-0.00630103335969018</v>
      </c>
      <c r="D938" s="0" t="n">
        <v>514</v>
      </c>
      <c r="E938" s="0" t="n">
        <f aca="false">IF(ISNUMBER($BA938),$BA938,IF(AND(ISNUMBER($D938),ISNUMBER($BW938),ISNUMBER($BX938)),$D938*($BX938-$BW938+1),""))</f>
        <v>514</v>
      </c>
      <c r="H938" s="0" t="s">
        <v>118</v>
      </c>
      <c r="I938" s="0" t="s">
        <v>344</v>
      </c>
      <c r="J938" s="0" t="n">
        <f aca="false">IF($BW938&lt;&gt;"",$BW938,"")</f>
        <v>2008</v>
      </c>
      <c r="K938" s="0" t="n">
        <f aca="false">IF($BX938&lt;&gt;"",$BX938,"")</f>
        <v>2014</v>
      </c>
      <c r="L938" s="0" t="n">
        <f aca="false">IF(AND(ISNUMBER($BW938),ISNUMBER($BX938)),($BW938+$BX938)/2,"")</f>
        <v>2011</v>
      </c>
      <c r="M938" s="0" t="n">
        <f aca="false">IF($L938&lt;&gt;"",$L938,"")</f>
        <v>2011</v>
      </c>
      <c r="N938" s="0" t="n">
        <f aca="false">IF(AND(ISNUMBER($BW938),ISNUMBER($BX938)),MIN(1,MAX(0,($BX938-2016+1)/($BX938-$BW938+1))),"")</f>
        <v>0</v>
      </c>
      <c r="O938" s="0" t="n">
        <f aca="false">IF(AND(ISNUMBER($BW938),ISNUMBER($BX938)),MIN(1,MAX(0,($BX938-2017+1)/($BX938-$BW938+1))),"")</f>
        <v>0</v>
      </c>
      <c r="P938" s="0" t="n">
        <f aca="false">IF(AND(ISNUMBER($BW938),ISNUMBER($BX938)),MIN(1,MAX(0,($BX938-2018+1)/($BX938-$BW938+1))),"")</f>
        <v>0</v>
      </c>
      <c r="Q938" s="0" t="n">
        <f aca="false">IF(AND(ISNUMBER($BW938),ISNUMBER($BX938)),MIN(1,MAX(0,($BX938-2019+1)/($BX938-$BW938+1))),"")</f>
        <v>0</v>
      </c>
      <c r="R938" s="0" t="n">
        <f aca="false">IF(AND(ISNUMBER($BW938),ISNUMBER($BX938)),MIN(1,MAX(0,($BX938-2016+1)/($BX938-$BW938+1))),"")</f>
        <v>0</v>
      </c>
      <c r="S938" s="0" t="n">
        <f aca="false">IF($L938&lt;&gt;"",IF($L938&gt;=2015.5,1,0),"")</f>
        <v>0</v>
      </c>
      <c r="T938" s="0" t="n">
        <f aca="false">IF($L938&lt;&gt;"",IF($L938&gt;=2016,1,0),"")</f>
        <v>0</v>
      </c>
      <c r="U938" s="0" t="n">
        <f aca="false">IF(ISNUMBER($BX938),IF($BX938&gt;=2016,1,0),"")</f>
        <v>0</v>
      </c>
      <c r="V938" s="0" t="n">
        <f aca="false">IF(ISNUMBER($BW938),IF($BW938&gt;=2016,1,0),"")</f>
        <v>0</v>
      </c>
      <c r="W938" s="0" t="str">
        <f aca="false">IF(AND(ISNUMBER($BW938),ISNUMBER($BX938)),IF($BW938&gt;=2016,"post-only",IF($BX938&lt;2016,"pre-only","mixed")),"")</f>
        <v>pre-only</v>
      </c>
      <c r="X938" s="0" t="n">
        <f aca="false">IF(AND(ISNUMBER($BW938),ISNUMBER($BX938)),MIN(1,MAX(0,($BX938-2017+1)/($BX938-$BW938+1))),"")</f>
        <v>0</v>
      </c>
      <c r="Y938" s="0" t="n">
        <f aca="false">IF(AND(ISNUMBER($BW938),ISNUMBER($BX938)),MIN(1,MAX(0,($BX938-2018+1)/($BX938-$BW938+1))),"")</f>
        <v>0</v>
      </c>
      <c r="Z938" s="0" t="n">
        <f aca="false">IF(AND(ISNUMBER($BW938),ISNUMBER($BX938)),MIN(1,MAX(0,($BX938-2019+1)/($BX938-$BW938+1))),"")</f>
        <v>0</v>
      </c>
      <c r="AA938" s="0" t="n">
        <f aca="false">IF(ISNUMBER($BX938),IF($BX938&gt;=2017,1,0),"")</f>
        <v>0</v>
      </c>
      <c r="AB938" s="0" t="n">
        <f aca="false">IF(ISNUMBER($BX938),IF($BX938&gt;=2018,1,0),"")</f>
        <v>0</v>
      </c>
      <c r="AC938" s="0" t="n">
        <f aca="false">IF(ISNUMBER($BX938),IF($BX938&gt;=2019,1,0),"")</f>
        <v>0</v>
      </c>
      <c r="AD938" s="0" t="n">
        <f aca="false">IF($L938&lt;&gt;"",IF($L938&gt;2013,1,0),"")</f>
        <v>0</v>
      </c>
      <c r="AE938" s="0" t="n">
        <f aca="false">IF($L938&lt;&gt;"",1+IF($L938&gt;2011,1,0)+IF($L938&gt;2014,1,0),"")</f>
        <v>1</v>
      </c>
      <c r="AF938" s="0" t="s">
        <v>87</v>
      </c>
      <c r="AG938" s="0" t="s">
        <v>436</v>
      </c>
      <c r="AH938" s="0" t="s">
        <v>2080</v>
      </c>
      <c r="AI938" s="0" t="s">
        <v>497</v>
      </c>
      <c r="AJ938" s="0" t="s">
        <v>334</v>
      </c>
      <c r="AK938" s="0" t="str">
        <f aca="false">IF(AND($CF938&lt;&gt;"",IFERROR(INDEX(subsample_country_map!$B:$B,MATCH($CF938,subsample_country_map!$A:$A,0)),"")&lt;&gt;""),INDEX(subsample_country_map!$B:$B,MATCH($CF938,subsample_country_map!$A:$A,0)),INDEX(lookup!$AA:$AA,MATCH($A938,lookup!$A:$A,0)))</f>
        <v>3_AsiaPac</v>
      </c>
      <c r="AL938" s="0" t="str">
        <f aca="false">IF(AND($CF938&lt;&gt;"",IFERROR(INDEX(subsample_country_map!$C:$C,MATCH($CF938,subsample_country_map!$A:$A,0)),"")&lt;&gt;""),INDEX(subsample_country_map!$C:$C,MATCH($CF938,subsample_country_map!$A:$A,0)),INDEX(lookup!$AB:$AB,MATCH($A938,lookup!$A:$A,0)))</f>
        <v>2_developing</v>
      </c>
      <c r="AM938" s="0" t="str">
        <f aca="false">IF(AND($CF938&lt;&gt;"",IFERROR(INDEX(subsample_country_map!$D:$D,MATCH($CF938,subsample_country_map!$A:$A,0)),"")&lt;&gt;""),INDEX(subsample_country_map!$D:$D,MATCH($CF938,subsample_country_map!$A:$A,0)),INDEX(lookup!$AC:$AC,MATCH($A938,lookup!$A:$A,0)))</f>
        <v>2_non_western</v>
      </c>
      <c r="AN938" s="0" t="str">
        <f aca="false">IF(AND($CF938&lt;&gt;"",IFERROR(INDEX(subsample_country_map!$E:$E,MATCH($CF938,subsample_country_map!$A:$A,0)),"")&lt;&gt;""),INDEX(subsample_country_map!$E:$E,MATCH($CF938,subsample_country_map!$A:$A,0)),INDEX(lookup!$AD:$AD,MATCH($A938,lookup!$A:$A,0)))</f>
        <v>2_civil law</v>
      </c>
      <c r="AO938" s="0" t="str">
        <f aca="false">INDEX(lookup!$Y:$Y,MATCH($A938,lookup!$A:$A,0))</f>
        <v>0_published</v>
      </c>
      <c r="AP938" s="0" t="str">
        <f aca="false">INDEX(lookup!$Z:$Z,MATCH($A938,lookup!$A:$A,0))</f>
        <v>1_VHB high</v>
      </c>
      <c r="AQ938" s="0" t="str">
        <f aca="false">INDEX(lookup!$W:$W,MATCH($A938,lookup!$A:$A,0))</f>
        <v>1_fin/acc/econ</v>
      </c>
      <c r="AS938" s="0" t="s">
        <v>91</v>
      </c>
      <c r="AT938" s="0" t="s">
        <v>111</v>
      </c>
      <c r="AU938" s="0" t="s">
        <v>93</v>
      </c>
      <c r="AV938" s="0" t="s">
        <v>889</v>
      </c>
      <c r="AW938" s="0" t="s">
        <v>890</v>
      </c>
      <c r="BA938" s="0" t="n">
        <v>514</v>
      </c>
      <c r="BB938" s="0" t="s">
        <v>3441</v>
      </c>
      <c r="BC938" s="0" t="s">
        <v>3442</v>
      </c>
      <c r="BD938" s="0" t="s">
        <v>123</v>
      </c>
      <c r="BE938" s="0" t="s">
        <v>98</v>
      </c>
      <c r="BI938" s="0" t="s">
        <v>124</v>
      </c>
      <c r="BJ938" s="0" t="s">
        <v>3458</v>
      </c>
      <c r="BK938" s="0" t="s">
        <v>3452</v>
      </c>
      <c r="BL938" s="0" t="s">
        <v>3459</v>
      </c>
      <c r="BM938" s="0" t="s">
        <v>3460</v>
      </c>
      <c r="BN938" s="0" t="s">
        <v>3438</v>
      </c>
      <c r="BO938" s="0" t="s">
        <v>769</v>
      </c>
      <c r="BP938" s="0" t="s">
        <v>3434</v>
      </c>
      <c r="BQ938" s="0" t="s">
        <v>127</v>
      </c>
      <c r="BT938" s="0" t="n">
        <v>0</v>
      </c>
      <c r="BU938" s="0" t="s">
        <v>3439</v>
      </c>
      <c r="BW938" s="0" t="n">
        <v>2008</v>
      </c>
      <c r="BX938" s="0" t="n">
        <v>2014</v>
      </c>
      <c r="BY938" s="0" t="s">
        <v>2985</v>
      </c>
      <c r="BZ938" s="0" t="n">
        <v>2011</v>
      </c>
      <c r="CA938" s="0" t="n">
        <v>0</v>
      </c>
      <c r="CB938" s="0" t="n">
        <v>0</v>
      </c>
      <c r="CC938" s="0" t="n">
        <v>0</v>
      </c>
      <c r="CD938" s="0" t="n">
        <v>-0.00630111675169751</v>
      </c>
      <c r="CE938" s="0" t="n">
        <v>1</v>
      </c>
    </row>
    <row r="939" customFormat="false" ht="15" hidden="false" customHeight="false" outlineLevel="0" collapsed="false">
      <c r="A939" s="0" t="s">
        <v>3434</v>
      </c>
      <c r="B939" s="0" t="n">
        <v>2244</v>
      </c>
      <c r="C939" s="0" t="n">
        <v>-0.35105688736487</v>
      </c>
      <c r="D939" s="0" t="n">
        <v>514</v>
      </c>
      <c r="E939" s="0" t="n">
        <f aca="false">IF(ISNUMBER($BA939),$BA939,IF(AND(ISNUMBER($D939),ISNUMBER($BW939),ISNUMBER($BX939)),$D939*($BX939-$BW939+1),""))</f>
        <v>514</v>
      </c>
      <c r="H939" s="0" t="s">
        <v>118</v>
      </c>
      <c r="I939" s="0" t="s">
        <v>344</v>
      </c>
      <c r="J939" s="0" t="n">
        <f aca="false">IF($BW939&lt;&gt;"",$BW939,"")</f>
        <v>2008</v>
      </c>
      <c r="K939" s="0" t="n">
        <f aca="false">IF($BX939&lt;&gt;"",$BX939,"")</f>
        <v>2014</v>
      </c>
      <c r="L939" s="0" t="n">
        <f aca="false">IF(AND(ISNUMBER($BW939),ISNUMBER($BX939)),($BW939+$BX939)/2,"")</f>
        <v>2011</v>
      </c>
      <c r="M939" s="0" t="n">
        <f aca="false">IF($L939&lt;&gt;"",$L939,"")</f>
        <v>2011</v>
      </c>
      <c r="N939" s="0" t="n">
        <f aca="false">IF(AND(ISNUMBER($BW939),ISNUMBER($BX939)),MIN(1,MAX(0,($BX939-2016+1)/($BX939-$BW939+1))),"")</f>
        <v>0</v>
      </c>
      <c r="O939" s="0" t="n">
        <f aca="false">IF(AND(ISNUMBER($BW939),ISNUMBER($BX939)),MIN(1,MAX(0,($BX939-2017+1)/($BX939-$BW939+1))),"")</f>
        <v>0</v>
      </c>
      <c r="P939" s="0" t="n">
        <f aca="false">IF(AND(ISNUMBER($BW939),ISNUMBER($BX939)),MIN(1,MAX(0,($BX939-2018+1)/($BX939-$BW939+1))),"")</f>
        <v>0</v>
      </c>
      <c r="Q939" s="0" t="n">
        <f aca="false">IF(AND(ISNUMBER($BW939),ISNUMBER($BX939)),MIN(1,MAX(0,($BX939-2019+1)/($BX939-$BW939+1))),"")</f>
        <v>0</v>
      </c>
      <c r="R939" s="0" t="n">
        <f aca="false">IF(AND(ISNUMBER($BW939),ISNUMBER($BX939)),MIN(1,MAX(0,($BX939-2016+1)/($BX939-$BW939+1))),"")</f>
        <v>0</v>
      </c>
      <c r="S939" s="0" t="n">
        <f aca="false">IF($L939&lt;&gt;"",IF($L939&gt;=2015.5,1,0),"")</f>
        <v>0</v>
      </c>
      <c r="T939" s="0" t="n">
        <f aca="false">IF($L939&lt;&gt;"",IF($L939&gt;=2016,1,0),"")</f>
        <v>0</v>
      </c>
      <c r="U939" s="0" t="n">
        <f aca="false">IF(ISNUMBER($BX939),IF($BX939&gt;=2016,1,0),"")</f>
        <v>0</v>
      </c>
      <c r="V939" s="0" t="n">
        <f aca="false">IF(ISNUMBER($BW939),IF($BW939&gt;=2016,1,0),"")</f>
        <v>0</v>
      </c>
      <c r="W939" s="0" t="str">
        <f aca="false">IF(AND(ISNUMBER($BW939),ISNUMBER($BX939)),IF($BW939&gt;=2016,"post-only",IF($BX939&lt;2016,"pre-only","mixed")),"")</f>
        <v>pre-only</v>
      </c>
      <c r="X939" s="0" t="n">
        <f aca="false">IF(AND(ISNUMBER($BW939),ISNUMBER($BX939)),MIN(1,MAX(0,($BX939-2017+1)/($BX939-$BW939+1))),"")</f>
        <v>0</v>
      </c>
      <c r="Y939" s="0" t="n">
        <f aca="false">IF(AND(ISNUMBER($BW939),ISNUMBER($BX939)),MIN(1,MAX(0,($BX939-2018+1)/($BX939-$BW939+1))),"")</f>
        <v>0</v>
      </c>
      <c r="Z939" s="0" t="n">
        <f aca="false">IF(AND(ISNUMBER($BW939),ISNUMBER($BX939)),MIN(1,MAX(0,($BX939-2019+1)/($BX939-$BW939+1))),"")</f>
        <v>0</v>
      </c>
      <c r="AA939" s="0" t="n">
        <f aca="false">IF(ISNUMBER($BX939),IF($BX939&gt;=2017,1,0),"")</f>
        <v>0</v>
      </c>
      <c r="AB939" s="0" t="n">
        <f aca="false">IF(ISNUMBER($BX939),IF($BX939&gt;=2018,1,0),"")</f>
        <v>0</v>
      </c>
      <c r="AC939" s="0" t="n">
        <f aca="false">IF(ISNUMBER($BX939),IF($BX939&gt;=2019,1,0),"")</f>
        <v>0</v>
      </c>
      <c r="AD939" s="0" t="n">
        <f aca="false">IF($L939&lt;&gt;"",IF($L939&gt;2013,1,0),"")</f>
        <v>0</v>
      </c>
      <c r="AE939" s="0" t="n">
        <f aca="false">IF($L939&lt;&gt;"",1+IF($L939&gt;2011,1,0)+IF($L939&gt;2014,1,0),"")</f>
        <v>1</v>
      </c>
      <c r="AF939" s="0" t="s">
        <v>87</v>
      </c>
      <c r="AG939" s="0" t="s">
        <v>436</v>
      </c>
      <c r="AH939" s="0" t="s">
        <v>2080</v>
      </c>
      <c r="AI939" s="0" t="s">
        <v>497</v>
      </c>
      <c r="AJ939" s="0" t="s">
        <v>334</v>
      </c>
      <c r="AK939" s="0" t="str">
        <f aca="false">IF(AND($CF939&lt;&gt;"",IFERROR(INDEX(subsample_country_map!$B:$B,MATCH($CF939,subsample_country_map!$A:$A,0)),"")&lt;&gt;""),INDEX(subsample_country_map!$B:$B,MATCH($CF939,subsample_country_map!$A:$A,0)),INDEX(lookup!$AA:$AA,MATCH($A939,lookup!$A:$A,0)))</f>
        <v>3_AsiaPac</v>
      </c>
      <c r="AL939" s="0" t="str">
        <f aca="false">IF(AND($CF939&lt;&gt;"",IFERROR(INDEX(subsample_country_map!$C:$C,MATCH($CF939,subsample_country_map!$A:$A,0)),"")&lt;&gt;""),INDEX(subsample_country_map!$C:$C,MATCH($CF939,subsample_country_map!$A:$A,0)),INDEX(lookup!$AB:$AB,MATCH($A939,lookup!$A:$A,0)))</f>
        <v>2_developing</v>
      </c>
      <c r="AM939" s="0" t="str">
        <f aca="false">IF(AND($CF939&lt;&gt;"",IFERROR(INDEX(subsample_country_map!$D:$D,MATCH($CF939,subsample_country_map!$A:$A,0)),"")&lt;&gt;""),INDEX(subsample_country_map!$D:$D,MATCH($CF939,subsample_country_map!$A:$A,0)),INDEX(lookup!$AC:$AC,MATCH($A939,lookup!$A:$A,0)))</f>
        <v>2_non_western</v>
      </c>
      <c r="AN939" s="0" t="str">
        <f aca="false">IF(AND($CF939&lt;&gt;"",IFERROR(INDEX(subsample_country_map!$E:$E,MATCH($CF939,subsample_country_map!$A:$A,0)),"")&lt;&gt;""),INDEX(subsample_country_map!$E:$E,MATCH($CF939,subsample_country_map!$A:$A,0)),INDEX(lookup!$AD:$AD,MATCH($A939,lookup!$A:$A,0)))</f>
        <v>2_civil law</v>
      </c>
      <c r="AO939" s="0" t="str">
        <f aca="false">INDEX(lookup!$Y:$Y,MATCH($A939,lookup!$A:$A,0))</f>
        <v>0_published</v>
      </c>
      <c r="AP939" s="0" t="str">
        <f aca="false">INDEX(lookup!$Z:$Z,MATCH($A939,lookup!$A:$A,0))</f>
        <v>1_VHB high</v>
      </c>
      <c r="AQ939" s="0" t="str">
        <f aca="false">INDEX(lookup!$W:$W,MATCH($A939,lookup!$A:$A,0))</f>
        <v>1_fin/acc/econ</v>
      </c>
      <c r="AS939" s="0" t="s">
        <v>91</v>
      </c>
      <c r="AT939" s="0" t="s">
        <v>111</v>
      </c>
      <c r="AU939" s="0" t="s">
        <v>93</v>
      </c>
      <c r="AV939" s="0" t="s">
        <v>3461</v>
      </c>
      <c r="AW939" s="0" t="s">
        <v>1784</v>
      </c>
      <c r="BA939" s="0" t="n">
        <v>514</v>
      </c>
      <c r="BB939" s="0" t="s">
        <v>3441</v>
      </c>
      <c r="BC939" s="0" t="s">
        <v>3442</v>
      </c>
      <c r="BD939" s="0" t="s">
        <v>123</v>
      </c>
      <c r="BE939" s="0" t="s">
        <v>98</v>
      </c>
      <c r="BI939" s="0" t="s">
        <v>124</v>
      </c>
      <c r="BJ939" s="0" t="s">
        <v>3458</v>
      </c>
      <c r="BK939" s="0" t="s">
        <v>3452</v>
      </c>
      <c r="BL939" s="0" t="s">
        <v>3462</v>
      </c>
      <c r="BM939" s="0" t="s">
        <v>3457</v>
      </c>
      <c r="BN939" s="0" t="s">
        <v>3438</v>
      </c>
      <c r="BO939" s="0" t="s">
        <v>769</v>
      </c>
      <c r="BP939" s="0" t="s">
        <v>3434</v>
      </c>
      <c r="BQ939" s="0" t="s">
        <v>127</v>
      </c>
      <c r="BT939" s="0" t="n">
        <v>0</v>
      </c>
      <c r="BU939" s="0" t="s">
        <v>3439</v>
      </c>
      <c r="BW939" s="0" t="n">
        <v>2008</v>
      </c>
      <c r="BX939" s="0" t="n">
        <v>2014</v>
      </c>
      <c r="BY939" s="0" t="s">
        <v>2985</v>
      </c>
      <c r="BZ939" s="0" t="n">
        <v>2011</v>
      </c>
      <c r="CA939" s="0" t="n">
        <v>0</v>
      </c>
      <c r="CB939" s="0" t="n">
        <v>0</v>
      </c>
      <c r="CC939" s="0" t="n">
        <v>0</v>
      </c>
      <c r="CD939" s="0" t="n">
        <v>-0.366648692842203</v>
      </c>
      <c r="CE939" s="0" t="n">
        <v>1</v>
      </c>
    </row>
    <row r="940" customFormat="false" ht="15" hidden="false" customHeight="false" outlineLevel="0" collapsed="false">
      <c r="A940" s="0" t="s">
        <v>3434</v>
      </c>
      <c r="B940" s="0" t="n">
        <v>2245</v>
      </c>
      <c r="C940" s="0" t="n">
        <v>0.131180840833988</v>
      </c>
      <c r="D940" s="0" t="n">
        <v>514</v>
      </c>
      <c r="E940" s="0" t="n">
        <f aca="false">IF(ISNUMBER($BA940),$BA940,IF(AND(ISNUMBER($D940),ISNUMBER($BW940),ISNUMBER($BX940)),$D940*($BX940-$BW940+1),""))</f>
        <v>514</v>
      </c>
      <c r="H940" s="0" t="s">
        <v>118</v>
      </c>
      <c r="I940" s="0" t="s">
        <v>344</v>
      </c>
      <c r="J940" s="0" t="n">
        <f aca="false">IF($BW940&lt;&gt;"",$BW940,"")</f>
        <v>2008</v>
      </c>
      <c r="K940" s="0" t="n">
        <f aca="false">IF($BX940&lt;&gt;"",$BX940,"")</f>
        <v>2014</v>
      </c>
      <c r="L940" s="0" t="n">
        <f aca="false">IF(AND(ISNUMBER($BW940),ISNUMBER($BX940)),($BW940+$BX940)/2,"")</f>
        <v>2011</v>
      </c>
      <c r="M940" s="0" t="n">
        <f aca="false">IF($L940&lt;&gt;"",$L940,"")</f>
        <v>2011</v>
      </c>
      <c r="N940" s="0" t="n">
        <f aca="false">IF(AND(ISNUMBER($BW940),ISNUMBER($BX940)),MIN(1,MAX(0,($BX940-2016+1)/($BX940-$BW940+1))),"")</f>
        <v>0</v>
      </c>
      <c r="O940" s="0" t="n">
        <f aca="false">IF(AND(ISNUMBER($BW940),ISNUMBER($BX940)),MIN(1,MAX(0,($BX940-2017+1)/($BX940-$BW940+1))),"")</f>
        <v>0</v>
      </c>
      <c r="P940" s="0" t="n">
        <f aca="false">IF(AND(ISNUMBER($BW940),ISNUMBER($BX940)),MIN(1,MAX(0,($BX940-2018+1)/($BX940-$BW940+1))),"")</f>
        <v>0</v>
      </c>
      <c r="Q940" s="0" t="n">
        <f aca="false">IF(AND(ISNUMBER($BW940),ISNUMBER($BX940)),MIN(1,MAX(0,($BX940-2019+1)/($BX940-$BW940+1))),"")</f>
        <v>0</v>
      </c>
      <c r="R940" s="0" t="n">
        <f aca="false">IF(AND(ISNUMBER($BW940),ISNUMBER($BX940)),MIN(1,MAX(0,($BX940-2016+1)/($BX940-$BW940+1))),"")</f>
        <v>0</v>
      </c>
      <c r="S940" s="0" t="n">
        <f aca="false">IF($L940&lt;&gt;"",IF($L940&gt;=2015.5,1,0),"")</f>
        <v>0</v>
      </c>
      <c r="T940" s="0" t="n">
        <f aca="false">IF($L940&lt;&gt;"",IF($L940&gt;=2016,1,0),"")</f>
        <v>0</v>
      </c>
      <c r="U940" s="0" t="n">
        <f aca="false">IF(ISNUMBER($BX940),IF($BX940&gt;=2016,1,0),"")</f>
        <v>0</v>
      </c>
      <c r="V940" s="0" t="n">
        <f aca="false">IF(ISNUMBER($BW940),IF($BW940&gt;=2016,1,0),"")</f>
        <v>0</v>
      </c>
      <c r="W940" s="0" t="str">
        <f aca="false">IF(AND(ISNUMBER($BW940),ISNUMBER($BX940)),IF($BW940&gt;=2016,"post-only",IF($BX940&lt;2016,"pre-only","mixed")),"")</f>
        <v>pre-only</v>
      </c>
      <c r="X940" s="0" t="n">
        <f aca="false">IF(AND(ISNUMBER($BW940),ISNUMBER($BX940)),MIN(1,MAX(0,($BX940-2017+1)/($BX940-$BW940+1))),"")</f>
        <v>0</v>
      </c>
      <c r="Y940" s="0" t="n">
        <f aca="false">IF(AND(ISNUMBER($BW940),ISNUMBER($BX940)),MIN(1,MAX(0,($BX940-2018+1)/($BX940-$BW940+1))),"")</f>
        <v>0</v>
      </c>
      <c r="Z940" s="0" t="n">
        <f aca="false">IF(AND(ISNUMBER($BW940),ISNUMBER($BX940)),MIN(1,MAX(0,($BX940-2019+1)/($BX940-$BW940+1))),"")</f>
        <v>0</v>
      </c>
      <c r="AA940" s="0" t="n">
        <f aca="false">IF(ISNUMBER($BX940),IF($BX940&gt;=2017,1,0),"")</f>
        <v>0</v>
      </c>
      <c r="AB940" s="0" t="n">
        <f aca="false">IF(ISNUMBER($BX940),IF($BX940&gt;=2018,1,0),"")</f>
        <v>0</v>
      </c>
      <c r="AC940" s="0" t="n">
        <f aca="false">IF(ISNUMBER($BX940),IF($BX940&gt;=2019,1,0),"")</f>
        <v>0</v>
      </c>
      <c r="AD940" s="0" t="n">
        <f aca="false">IF($L940&lt;&gt;"",IF($L940&gt;2013,1,0),"")</f>
        <v>0</v>
      </c>
      <c r="AE940" s="0" t="n">
        <f aca="false">IF($L940&lt;&gt;"",1+IF($L940&gt;2011,1,0)+IF($L940&gt;2014,1,0),"")</f>
        <v>1</v>
      </c>
      <c r="AF940" s="0" t="s">
        <v>87</v>
      </c>
      <c r="AG940" s="0" t="s">
        <v>436</v>
      </c>
      <c r="AH940" s="0" t="s">
        <v>2080</v>
      </c>
      <c r="AI940" s="0" t="s">
        <v>497</v>
      </c>
      <c r="AJ940" s="0" t="s">
        <v>334</v>
      </c>
      <c r="AK940" s="0" t="str">
        <f aca="false">IF(AND($CF940&lt;&gt;"",IFERROR(INDEX(subsample_country_map!$B:$B,MATCH($CF940,subsample_country_map!$A:$A,0)),"")&lt;&gt;""),INDEX(subsample_country_map!$B:$B,MATCH($CF940,subsample_country_map!$A:$A,0)),INDEX(lookup!$AA:$AA,MATCH($A940,lookup!$A:$A,0)))</f>
        <v>3_AsiaPac</v>
      </c>
      <c r="AL940" s="0" t="str">
        <f aca="false">IF(AND($CF940&lt;&gt;"",IFERROR(INDEX(subsample_country_map!$C:$C,MATCH($CF940,subsample_country_map!$A:$A,0)),"")&lt;&gt;""),INDEX(subsample_country_map!$C:$C,MATCH($CF940,subsample_country_map!$A:$A,0)),INDEX(lookup!$AB:$AB,MATCH($A940,lookup!$A:$A,0)))</f>
        <v>2_developing</v>
      </c>
      <c r="AM940" s="0" t="str">
        <f aca="false">IF(AND($CF940&lt;&gt;"",IFERROR(INDEX(subsample_country_map!$D:$D,MATCH($CF940,subsample_country_map!$A:$A,0)),"")&lt;&gt;""),INDEX(subsample_country_map!$D:$D,MATCH($CF940,subsample_country_map!$A:$A,0)),INDEX(lookup!$AC:$AC,MATCH($A940,lookup!$A:$A,0)))</f>
        <v>2_non_western</v>
      </c>
      <c r="AN940" s="0" t="str">
        <f aca="false">IF(AND($CF940&lt;&gt;"",IFERROR(INDEX(subsample_country_map!$E:$E,MATCH($CF940,subsample_country_map!$A:$A,0)),"")&lt;&gt;""),INDEX(subsample_country_map!$E:$E,MATCH($CF940,subsample_country_map!$A:$A,0)),INDEX(lookup!$AD:$AD,MATCH($A940,lookup!$A:$A,0)))</f>
        <v>2_civil law</v>
      </c>
      <c r="AO940" s="0" t="str">
        <f aca="false">INDEX(lookup!$Y:$Y,MATCH($A940,lookup!$A:$A,0))</f>
        <v>0_published</v>
      </c>
      <c r="AP940" s="0" t="str">
        <f aca="false">INDEX(lookup!$Z:$Z,MATCH($A940,lookup!$A:$A,0))</f>
        <v>1_VHB high</v>
      </c>
      <c r="AQ940" s="0" t="str">
        <f aca="false">INDEX(lookup!$W:$W,MATCH($A940,lookup!$A:$A,0))</f>
        <v>1_fin/acc/econ</v>
      </c>
      <c r="AS940" s="0" t="s">
        <v>91</v>
      </c>
      <c r="AT940" s="0" t="s">
        <v>111</v>
      </c>
      <c r="AU940" s="0" t="s">
        <v>93</v>
      </c>
      <c r="AV940" s="0" t="s">
        <v>3463</v>
      </c>
      <c r="AW940" s="0" t="s">
        <v>1316</v>
      </c>
      <c r="BA940" s="0" t="n">
        <v>514</v>
      </c>
      <c r="BB940" s="0" t="s">
        <v>3441</v>
      </c>
      <c r="BC940" s="0" t="s">
        <v>3442</v>
      </c>
      <c r="BD940" s="0" t="s">
        <v>123</v>
      </c>
      <c r="BE940" s="0" t="s">
        <v>98</v>
      </c>
      <c r="BI940" s="0" t="s">
        <v>124</v>
      </c>
      <c r="BJ940" s="0" t="s">
        <v>3464</v>
      </c>
      <c r="BK940" s="0" t="s">
        <v>3452</v>
      </c>
      <c r="BL940" s="0" t="s">
        <v>3465</v>
      </c>
      <c r="BM940" s="0" t="s">
        <v>3466</v>
      </c>
      <c r="BN940" s="0" t="s">
        <v>3438</v>
      </c>
      <c r="BO940" s="0" t="s">
        <v>769</v>
      </c>
      <c r="BP940" s="0" t="s">
        <v>3434</v>
      </c>
      <c r="BQ940" s="0" t="s">
        <v>127</v>
      </c>
      <c r="BT940" s="0" t="n">
        <v>0</v>
      </c>
      <c r="BU940" s="0" t="s">
        <v>3439</v>
      </c>
      <c r="BW940" s="0" t="n">
        <v>2008</v>
      </c>
      <c r="BX940" s="0" t="n">
        <v>2014</v>
      </c>
      <c r="BY940" s="0" t="s">
        <v>2985</v>
      </c>
      <c r="BZ940" s="0" t="n">
        <v>2011</v>
      </c>
      <c r="CA940" s="0" t="n">
        <v>0</v>
      </c>
      <c r="CB940" s="0" t="n">
        <v>0</v>
      </c>
      <c r="CC940" s="0" t="n">
        <v>0</v>
      </c>
      <c r="CD940" s="0" t="n">
        <v>0.131941178293671</v>
      </c>
      <c r="CE940" s="0" t="n">
        <v>1</v>
      </c>
    </row>
    <row r="941" customFormat="false" ht="15" hidden="false" customHeight="false" outlineLevel="0" collapsed="false">
      <c r="A941" s="0" t="s">
        <v>3434</v>
      </c>
      <c r="B941" s="0" t="n">
        <v>2246</v>
      </c>
      <c r="C941" s="0" t="n">
        <v>-0.139760646474848</v>
      </c>
      <c r="D941" s="0" t="n">
        <v>514</v>
      </c>
      <c r="E941" s="0" t="n">
        <f aca="false">IF(ISNUMBER($BA941),$BA941,IF(AND(ISNUMBER($D941),ISNUMBER($BW941),ISNUMBER($BX941)),$D941*($BX941-$BW941+1),""))</f>
        <v>514</v>
      </c>
      <c r="H941" s="0" t="s">
        <v>118</v>
      </c>
      <c r="I941" s="0" t="s">
        <v>344</v>
      </c>
      <c r="J941" s="0" t="n">
        <f aca="false">IF($BW941&lt;&gt;"",$BW941,"")</f>
        <v>2008</v>
      </c>
      <c r="K941" s="0" t="n">
        <f aca="false">IF($BX941&lt;&gt;"",$BX941,"")</f>
        <v>2014</v>
      </c>
      <c r="L941" s="0" t="n">
        <f aca="false">IF(AND(ISNUMBER($BW941),ISNUMBER($BX941)),($BW941+$BX941)/2,"")</f>
        <v>2011</v>
      </c>
      <c r="M941" s="0" t="n">
        <f aca="false">IF($L941&lt;&gt;"",$L941,"")</f>
        <v>2011</v>
      </c>
      <c r="N941" s="0" t="n">
        <f aca="false">IF(AND(ISNUMBER($BW941),ISNUMBER($BX941)),MIN(1,MAX(0,($BX941-2016+1)/($BX941-$BW941+1))),"")</f>
        <v>0</v>
      </c>
      <c r="O941" s="0" t="n">
        <f aca="false">IF(AND(ISNUMBER($BW941),ISNUMBER($BX941)),MIN(1,MAX(0,($BX941-2017+1)/($BX941-$BW941+1))),"")</f>
        <v>0</v>
      </c>
      <c r="P941" s="0" t="n">
        <f aca="false">IF(AND(ISNUMBER($BW941),ISNUMBER($BX941)),MIN(1,MAX(0,($BX941-2018+1)/($BX941-$BW941+1))),"")</f>
        <v>0</v>
      </c>
      <c r="Q941" s="0" t="n">
        <f aca="false">IF(AND(ISNUMBER($BW941),ISNUMBER($BX941)),MIN(1,MAX(0,($BX941-2019+1)/($BX941-$BW941+1))),"")</f>
        <v>0</v>
      </c>
      <c r="R941" s="0" t="n">
        <f aca="false">IF(AND(ISNUMBER($BW941),ISNUMBER($BX941)),MIN(1,MAX(0,($BX941-2016+1)/($BX941-$BW941+1))),"")</f>
        <v>0</v>
      </c>
      <c r="S941" s="0" t="n">
        <f aca="false">IF($L941&lt;&gt;"",IF($L941&gt;=2015.5,1,0),"")</f>
        <v>0</v>
      </c>
      <c r="T941" s="0" t="n">
        <f aca="false">IF($L941&lt;&gt;"",IF($L941&gt;=2016,1,0),"")</f>
        <v>0</v>
      </c>
      <c r="U941" s="0" t="n">
        <f aca="false">IF(ISNUMBER($BX941),IF($BX941&gt;=2016,1,0),"")</f>
        <v>0</v>
      </c>
      <c r="V941" s="0" t="n">
        <f aca="false">IF(ISNUMBER($BW941),IF($BW941&gt;=2016,1,0),"")</f>
        <v>0</v>
      </c>
      <c r="W941" s="0" t="str">
        <f aca="false">IF(AND(ISNUMBER($BW941),ISNUMBER($BX941)),IF($BW941&gt;=2016,"post-only",IF($BX941&lt;2016,"pre-only","mixed")),"")</f>
        <v>pre-only</v>
      </c>
      <c r="X941" s="0" t="n">
        <f aca="false">IF(AND(ISNUMBER($BW941),ISNUMBER($BX941)),MIN(1,MAX(0,($BX941-2017+1)/($BX941-$BW941+1))),"")</f>
        <v>0</v>
      </c>
      <c r="Y941" s="0" t="n">
        <f aca="false">IF(AND(ISNUMBER($BW941),ISNUMBER($BX941)),MIN(1,MAX(0,($BX941-2018+1)/($BX941-$BW941+1))),"")</f>
        <v>0</v>
      </c>
      <c r="Z941" s="0" t="n">
        <f aca="false">IF(AND(ISNUMBER($BW941),ISNUMBER($BX941)),MIN(1,MAX(0,($BX941-2019+1)/($BX941-$BW941+1))),"")</f>
        <v>0</v>
      </c>
      <c r="AA941" s="0" t="n">
        <f aca="false">IF(ISNUMBER($BX941),IF($BX941&gt;=2017,1,0),"")</f>
        <v>0</v>
      </c>
      <c r="AB941" s="0" t="n">
        <f aca="false">IF(ISNUMBER($BX941),IF($BX941&gt;=2018,1,0),"")</f>
        <v>0</v>
      </c>
      <c r="AC941" s="0" t="n">
        <f aca="false">IF(ISNUMBER($BX941),IF($BX941&gt;=2019,1,0),"")</f>
        <v>0</v>
      </c>
      <c r="AD941" s="0" t="n">
        <f aca="false">IF($L941&lt;&gt;"",IF($L941&gt;2013,1,0),"")</f>
        <v>0</v>
      </c>
      <c r="AE941" s="0" t="n">
        <f aca="false">IF($L941&lt;&gt;"",1+IF($L941&gt;2011,1,0)+IF($L941&gt;2014,1,0),"")</f>
        <v>1</v>
      </c>
      <c r="AF941" s="0" t="s">
        <v>87</v>
      </c>
      <c r="AG941" s="0" t="s">
        <v>436</v>
      </c>
      <c r="AH941" s="0" t="s">
        <v>2080</v>
      </c>
      <c r="AI941" s="0" t="s">
        <v>497</v>
      </c>
      <c r="AJ941" s="0" t="s">
        <v>334</v>
      </c>
      <c r="AK941" s="0" t="str">
        <f aca="false">IF(AND($CF941&lt;&gt;"",IFERROR(INDEX(subsample_country_map!$B:$B,MATCH($CF941,subsample_country_map!$A:$A,0)),"")&lt;&gt;""),INDEX(subsample_country_map!$B:$B,MATCH($CF941,subsample_country_map!$A:$A,0)),INDEX(lookup!$AA:$AA,MATCH($A941,lookup!$A:$A,0)))</f>
        <v>3_AsiaPac</v>
      </c>
      <c r="AL941" s="0" t="str">
        <f aca="false">IF(AND($CF941&lt;&gt;"",IFERROR(INDEX(subsample_country_map!$C:$C,MATCH($CF941,subsample_country_map!$A:$A,0)),"")&lt;&gt;""),INDEX(subsample_country_map!$C:$C,MATCH($CF941,subsample_country_map!$A:$A,0)),INDEX(lookup!$AB:$AB,MATCH($A941,lookup!$A:$A,0)))</f>
        <v>2_developing</v>
      </c>
      <c r="AM941" s="0" t="str">
        <f aca="false">IF(AND($CF941&lt;&gt;"",IFERROR(INDEX(subsample_country_map!$D:$D,MATCH($CF941,subsample_country_map!$A:$A,0)),"")&lt;&gt;""),INDEX(subsample_country_map!$D:$D,MATCH($CF941,subsample_country_map!$A:$A,0)),INDEX(lookup!$AC:$AC,MATCH($A941,lookup!$A:$A,0)))</f>
        <v>2_non_western</v>
      </c>
      <c r="AN941" s="0" t="str">
        <f aca="false">IF(AND($CF941&lt;&gt;"",IFERROR(INDEX(subsample_country_map!$E:$E,MATCH($CF941,subsample_country_map!$A:$A,0)),"")&lt;&gt;""),INDEX(subsample_country_map!$E:$E,MATCH($CF941,subsample_country_map!$A:$A,0)),INDEX(lookup!$AD:$AD,MATCH($A941,lookup!$A:$A,0)))</f>
        <v>2_civil law</v>
      </c>
      <c r="AO941" s="0" t="str">
        <f aca="false">INDEX(lookup!$Y:$Y,MATCH($A941,lookup!$A:$A,0))</f>
        <v>0_published</v>
      </c>
      <c r="AP941" s="0" t="str">
        <f aca="false">INDEX(lookup!$Z:$Z,MATCH($A941,lookup!$A:$A,0))</f>
        <v>1_VHB high</v>
      </c>
      <c r="AQ941" s="0" t="str">
        <f aca="false">INDEX(lookup!$W:$W,MATCH($A941,lookup!$A:$A,0))</f>
        <v>1_fin/acc/econ</v>
      </c>
      <c r="AS941" s="0" t="s">
        <v>91</v>
      </c>
      <c r="AT941" s="0" t="s">
        <v>111</v>
      </c>
      <c r="AU941" s="0" t="s">
        <v>93</v>
      </c>
      <c r="AV941" s="0" t="s">
        <v>3455</v>
      </c>
      <c r="AW941" s="0" t="s">
        <v>1789</v>
      </c>
      <c r="BA941" s="0" t="n">
        <v>514</v>
      </c>
      <c r="BB941" s="0" t="s">
        <v>3441</v>
      </c>
      <c r="BC941" s="0" t="s">
        <v>3442</v>
      </c>
      <c r="BD941" s="0" t="s">
        <v>123</v>
      </c>
      <c r="BE941" s="0" t="s">
        <v>98</v>
      </c>
      <c r="BI941" s="0" t="s">
        <v>124</v>
      </c>
      <c r="BJ941" s="0" t="s">
        <v>3464</v>
      </c>
      <c r="BK941" s="0" t="s">
        <v>3452</v>
      </c>
      <c r="BL941" s="0" t="s">
        <v>3467</v>
      </c>
      <c r="BM941" s="0" t="s">
        <v>3457</v>
      </c>
      <c r="BN941" s="0" t="s">
        <v>3438</v>
      </c>
      <c r="BO941" s="0" t="s">
        <v>769</v>
      </c>
      <c r="BP941" s="0" t="s">
        <v>3434</v>
      </c>
      <c r="BQ941" s="0" t="s">
        <v>127</v>
      </c>
      <c r="BT941" s="0" t="n">
        <v>0</v>
      </c>
      <c r="BU941" s="0" t="s">
        <v>3439</v>
      </c>
      <c r="BW941" s="0" t="n">
        <v>2008</v>
      </c>
      <c r="BX941" s="0" t="n">
        <v>2014</v>
      </c>
      <c r="BY941" s="0" t="s">
        <v>2985</v>
      </c>
      <c r="BZ941" s="0" t="n">
        <v>2011</v>
      </c>
      <c r="CA941" s="0" t="n">
        <v>0</v>
      </c>
      <c r="CB941" s="0" t="n">
        <v>0</v>
      </c>
      <c r="CC941" s="0" t="n">
        <v>0</v>
      </c>
      <c r="CD941" s="0" t="n">
        <v>-0.140681445767327</v>
      </c>
      <c r="CE941" s="0" t="n">
        <v>1</v>
      </c>
    </row>
    <row r="942" customFormat="false" ht="15" hidden="false" customHeight="false" outlineLevel="0" collapsed="false">
      <c r="A942" s="0" t="s">
        <v>3434</v>
      </c>
      <c r="B942" s="0" t="n">
        <v>2247</v>
      </c>
      <c r="C942" s="0" t="n">
        <v>-0.00490084215956232</v>
      </c>
      <c r="D942" s="0" t="n">
        <v>514</v>
      </c>
      <c r="E942" s="0" t="n">
        <f aca="false">IF(ISNUMBER($BA942),$BA942,IF(AND(ISNUMBER($D942),ISNUMBER($BW942),ISNUMBER($BX942)),$D942*($BX942-$BW942+1),""))</f>
        <v>514</v>
      </c>
      <c r="H942" s="0" t="s">
        <v>118</v>
      </c>
      <c r="I942" s="0" t="s">
        <v>344</v>
      </c>
      <c r="J942" s="0" t="n">
        <f aca="false">IF($BW942&lt;&gt;"",$BW942,"")</f>
        <v>2008</v>
      </c>
      <c r="K942" s="0" t="n">
        <f aca="false">IF($BX942&lt;&gt;"",$BX942,"")</f>
        <v>2014</v>
      </c>
      <c r="L942" s="0" t="n">
        <f aca="false">IF(AND(ISNUMBER($BW942),ISNUMBER($BX942)),($BW942+$BX942)/2,"")</f>
        <v>2011</v>
      </c>
      <c r="M942" s="0" t="n">
        <f aca="false">IF($L942&lt;&gt;"",$L942,"")</f>
        <v>2011</v>
      </c>
      <c r="N942" s="0" t="n">
        <f aca="false">IF(AND(ISNUMBER($BW942),ISNUMBER($BX942)),MIN(1,MAX(0,($BX942-2016+1)/($BX942-$BW942+1))),"")</f>
        <v>0</v>
      </c>
      <c r="O942" s="0" t="n">
        <f aca="false">IF(AND(ISNUMBER($BW942),ISNUMBER($BX942)),MIN(1,MAX(0,($BX942-2017+1)/($BX942-$BW942+1))),"")</f>
        <v>0</v>
      </c>
      <c r="P942" s="0" t="n">
        <f aca="false">IF(AND(ISNUMBER($BW942),ISNUMBER($BX942)),MIN(1,MAX(0,($BX942-2018+1)/($BX942-$BW942+1))),"")</f>
        <v>0</v>
      </c>
      <c r="Q942" s="0" t="n">
        <f aca="false">IF(AND(ISNUMBER($BW942),ISNUMBER($BX942)),MIN(1,MAX(0,($BX942-2019+1)/($BX942-$BW942+1))),"")</f>
        <v>0</v>
      </c>
      <c r="R942" s="0" t="n">
        <f aca="false">IF(AND(ISNUMBER($BW942),ISNUMBER($BX942)),MIN(1,MAX(0,($BX942-2016+1)/($BX942-$BW942+1))),"")</f>
        <v>0</v>
      </c>
      <c r="S942" s="0" t="n">
        <f aca="false">IF($L942&lt;&gt;"",IF($L942&gt;=2015.5,1,0),"")</f>
        <v>0</v>
      </c>
      <c r="T942" s="0" t="n">
        <f aca="false">IF($L942&lt;&gt;"",IF($L942&gt;=2016,1,0),"")</f>
        <v>0</v>
      </c>
      <c r="U942" s="0" t="n">
        <f aca="false">IF(ISNUMBER($BX942),IF($BX942&gt;=2016,1,0),"")</f>
        <v>0</v>
      </c>
      <c r="V942" s="0" t="n">
        <f aca="false">IF(ISNUMBER($BW942),IF($BW942&gt;=2016,1,0),"")</f>
        <v>0</v>
      </c>
      <c r="W942" s="0" t="str">
        <f aca="false">IF(AND(ISNUMBER($BW942),ISNUMBER($BX942)),IF($BW942&gt;=2016,"post-only",IF($BX942&lt;2016,"pre-only","mixed")),"")</f>
        <v>pre-only</v>
      </c>
      <c r="X942" s="0" t="n">
        <f aca="false">IF(AND(ISNUMBER($BW942),ISNUMBER($BX942)),MIN(1,MAX(0,($BX942-2017+1)/($BX942-$BW942+1))),"")</f>
        <v>0</v>
      </c>
      <c r="Y942" s="0" t="n">
        <f aca="false">IF(AND(ISNUMBER($BW942),ISNUMBER($BX942)),MIN(1,MAX(0,($BX942-2018+1)/($BX942-$BW942+1))),"")</f>
        <v>0</v>
      </c>
      <c r="Z942" s="0" t="n">
        <f aca="false">IF(AND(ISNUMBER($BW942),ISNUMBER($BX942)),MIN(1,MAX(0,($BX942-2019+1)/($BX942-$BW942+1))),"")</f>
        <v>0</v>
      </c>
      <c r="AA942" s="0" t="n">
        <f aca="false">IF(ISNUMBER($BX942),IF($BX942&gt;=2017,1,0),"")</f>
        <v>0</v>
      </c>
      <c r="AB942" s="0" t="n">
        <f aca="false">IF(ISNUMBER($BX942),IF($BX942&gt;=2018,1,0),"")</f>
        <v>0</v>
      </c>
      <c r="AC942" s="0" t="n">
        <f aca="false">IF(ISNUMBER($BX942),IF($BX942&gt;=2019,1,0),"")</f>
        <v>0</v>
      </c>
      <c r="AD942" s="0" t="n">
        <f aca="false">IF($L942&lt;&gt;"",IF($L942&gt;2013,1,0),"")</f>
        <v>0</v>
      </c>
      <c r="AE942" s="0" t="n">
        <f aca="false">IF($L942&lt;&gt;"",1+IF($L942&gt;2011,1,0)+IF($L942&gt;2014,1,0),"")</f>
        <v>1</v>
      </c>
      <c r="AF942" s="0" t="s">
        <v>87</v>
      </c>
      <c r="AG942" s="0" t="s">
        <v>436</v>
      </c>
      <c r="AH942" s="0" t="s">
        <v>2080</v>
      </c>
      <c r="AI942" s="0" t="s">
        <v>497</v>
      </c>
      <c r="AJ942" s="0" t="s">
        <v>334</v>
      </c>
      <c r="AK942" s="0" t="str">
        <f aca="false">IF(AND($CF942&lt;&gt;"",IFERROR(INDEX(subsample_country_map!$B:$B,MATCH($CF942,subsample_country_map!$A:$A,0)),"")&lt;&gt;""),INDEX(subsample_country_map!$B:$B,MATCH($CF942,subsample_country_map!$A:$A,0)),INDEX(lookup!$AA:$AA,MATCH($A942,lookup!$A:$A,0)))</f>
        <v>3_AsiaPac</v>
      </c>
      <c r="AL942" s="0" t="str">
        <f aca="false">IF(AND($CF942&lt;&gt;"",IFERROR(INDEX(subsample_country_map!$C:$C,MATCH($CF942,subsample_country_map!$A:$A,0)),"")&lt;&gt;""),INDEX(subsample_country_map!$C:$C,MATCH($CF942,subsample_country_map!$A:$A,0)),INDEX(lookup!$AB:$AB,MATCH($A942,lookup!$A:$A,0)))</f>
        <v>2_developing</v>
      </c>
      <c r="AM942" s="0" t="str">
        <f aca="false">IF(AND($CF942&lt;&gt;"",IFERROR(INDEX(subsample_country_map!$D:$D,MATCH($CF942,subsample_country_map!$A:$A,0)),"")&lt;&gt;""),INDEX(subsample_country_map!$D:$D,MATCH($CF942,subsample_country_map!$A:$A,0)),INDEX(lookup!$AC:$AC,MATCH($A942,lookup!$A:$A,0)))</f>
        <v>2_non_western</v>
      </c>
      <c r="AN942" s="0" t="str">
        <f aca="false">IF(AND($CF942&lt;&gt;"",IFERROR(INDEX(subsample_country_map!$E:$E,MATCH($CF942,subsample_country_map!$A:$A,0)),"")&lt;&gt;""),INDEX(subsample_country_map!$E:$E,MATCH($CF942,subsample_country_map!$A:$A,0)),INDEX(lookup!$AD:$AD,MATCH($A942,lookup!$A:$A,0)))</f>
        <v>2_civil law</v>
      </c>
      <c r="AO942" s="0" t="str">
        <f aca="false">INDEX(lookup!$Y:$Y,MATCH($A942,lookup!$A:$A,0))</f>
        <v>0_published</v>
      </c>
      <c r="AP942" s="0" t="str">
        <f aca="false">INDEX(lookup!$Z:$Z,MATCH($A942,lookup!$A:$A,0))</f>
        <v>1_VHB high</v>
      </c>
      <c r="AQ942" s="0" t="str">
        <f aca="false">INDEX(lookup!$W:$W,MATCH($A942,lookup!$A:$A,0))</f>
        <v>1_fin/acc/econ</v>
      </c>
      <c r="AS942" s="0" t="s">
        <v>91</v>
      </c>
      <c r="AT942" s="0" t="s">
        <v>111</v>
      </c>
      <c r="AU942" s="0" t="s">
        <v>93</v>
      </c>
      <c r="AV942" s="0" t="s">
        <v>3468</v>
      </c>
      <c r="AW942" s="0" t="s">
        <v>3469</v>
      </c>
      <c r="BA942" s="0" t="n">
        <v>514</v>
      </c>
      <c r="BB942" s="0" t="s">
        <v>3441</v>
      </c>
      <c r="BC942" s="0" t="s">
        <v>3442</v>
      </c>
      <c r="BD942" s="0" t="s">
        <v>123</v>
      </c>
      <c r="BE942" s="0" t="s">
        <v>98</v>
      </c>
      <c r="BI942" s="0" t="s">
        <v>124</v>
      </c>
      <c r="BJ942" s="0" t="s">
        <v>3470</v>
      </c>
      <c r="BK942" s="0" t="s">
        <v>3452</v>
      </c>
      <c r="BL942" s="0" t="s">
        <v>3471</v>
      </c>
      <c r="BM942" s="0" t="s">
        <v>3472</v>
      </c>
      <c r="BN942" s="0" t="s">
        <v>3438</v>
      </c>
      <c r="BO942" s="0" t="s">
        <v>769</v>
      </c>
      <c r="BP942" s="0" t="s">
        <v>3434</v>
      </c>
      <c r="BQ942" s="0" t="s">
        <v>127</v>
      </c>
      <c r="BT942" s="0" t="n">
        <v>0</v>
      </c>
      <c r="BU942" s="0" t="s">
        <v>3439</v>
      </c>
      <c r="BW942" s="0" t="n">
        <v>2008</v>
      </c>
      <c r="BX942" s="0" t="n">
        <v>2014</v>
      </c>
      <c r="BY942" s="0" t="s">
        <v>2985</v>
      </c>
      <c r="BZ942" s="0" t="n">
        <v>2011</v>
      </c>
      <c r="CA942" s="0" t="n">
        <v>0</v>
      </c>
      <c r="CB942" s="0" t="n">
        <v>0</v>
      </c>
      <c r="CC942" s="0" t="n">
        <v>0</v>
      </c>
      <c r="CD942" s="0" t="n">
        <v>-0.00490088139668482</v>
      </c>
      <c r="CE942" s="0" t="n">
        <v>1</v>
      </c>
    </row>
    <row r="943" customFormat="false" ht="15" hidden="false" customHeight="false" outlineLevel="0" collapsed="false">
      <c r="A943" s="0" t="s">
        <v>3434</v>
      </c>
      <c r="B943" s="0" t="n">
        <v>2248</v>
      </c>
      <c r="C943" s="0" t="n">
        <v>-0.31407156342638</v>
      </c>
      <c r="D943" s="0" t="n">
        <v>514</v>
      </c>
      <c r="E943" s="0" t="n">
        <f aca="false">IF(ISNUMBER($BA943),$BA943,IF(AND(ISNUMBER($D943),ISNUMBER($BW943),ISNUMBER($BX943)),$D943*($BX943-$BW943+1),""))</f>
        <v>514</v>
      </c>
      <c r="H943" s="0" t="s">
        <v>118</v>
      </c>
      <c r="I943" s="0" t="s">
        <v>344</v>
      </c>
      <c r="J943" s="0" t="n">
        <f aca="false">IF($BW943&lt;&gt;"",$BW943,"")</f>
        <v>2008</v>
      </c>
      <c r="K943" s="0" t="n">
        <f aca="false">IF($BX943&lt;&gt;"",$BX943,"")</f>
        <v>2014</v>
      </c>
      <c r="L943" s="0" t="n">
        <f aca="false">IF(AND(ISNUMBER($BW943),ISNUMBER($BX943)),($BW943+$BX943)/2,"")</f>
        <v>2011</v>
      </c>
      <c r="M943" s="0" t="n">
        <f aca="false">IF($L943&lt;&gt;"",$L943,"")</f>
        <v>2011</v>
      </c>
      <c r="N943" s="0" t="n">
        <f aca="false">IF(AND(ISNUMBER($BW943),ISNUMBER($BX943)),MIN(1,MAX(0,($BX943-2016+1)/($BX943-$BW943+1))),"")</f>
        <v>0</v>
      </c>
      <c r="O943" s="0" t="n">
        <f aca="false">IF(AND(ISNUMBER($BW943),ISNUMBER($BX943)),MIN(1,MAX(0,($BX943-2017+1)/($BX943-$BW943+1))),"")</f>
        <v>0</v>
      </c>
      <c r="P943" s="0" t="n">
        <f aca="false">IF(AND(ISNUMBER($BW943),ISNUMBER($BX943)),MIN(1,MAX(0,($BX943-2018+1)/($BX943-$BW943+1))),"")</f>
        <v>0</v>
      </c>
      <c r="Q943" s="0" t="n">
        <f aca="false">IF(AND(ISNUMBER($BW943),ISNUMBER($BX943)),MIN(1,MAX(0,($BX943-2019+1)/($BX943-$BW943+1))),"")</f>
        <v>0</v>
      </c>
      <c r="R943" s="0" t="n">
        <f aca="false">IF(AND(ISNUMBER($BW943),ISNUMBER($BX943)),MIN(1,MAX(0,($BX943-2016+1)/($BX943-$BW943+1))),"")</f>
        <v>0</v>
      </c>
      <c r="S943" s="0" t="n">
        <f aca="false">IF($L943&lt;&gt;"",IF($L943&gt;=2015.5,1,0),"")</f>
        <v>0</v>
      </c>
      <c r="T943" s="0" t="n">
        <f aca="false">IF($L943&lt;&gt;"",IF($L943&gt;=2016,1,0),"")</f>
        <v>0</v>
      </c>
      <c r="U943" s="0" t="n">
        <f aca="false">IF(ISNUMBER($BX943),IF($BX943&gt;=2016,1,0),"")</f>
        <v>0</v>
      </c>
      <c r="V943" s="0" t="n">
        <f aca="false">IF(ISNUMBER($BW943),IF($BW943&gt;=2016,1,0),"")</f>
        <v>0</v>
      </c>
      <c r="W943" s="0" t="str">
        <f aca="false">IF(AND(ISNUMBER($BW943),ISNUMBER($BX943)),IF($BW943&gt;=2016,"post-only",IF($BX943&lt;2016,"pre-only","mixed")),"")</f>
        <v>pre-only</v>
      </c>
      <c r="X943" s="0" t="n">
        <f aca="false">IF(AND(ISNUMBER($BW943),ISNUMBER($BX943)),MIN(1,MAX(0,($BX943-2017+1)/($BX943-$BW943+1))),"")</f>
        <v>0</v>
      </c>
      <c r="Y943" s="0" t="n">
        <f aca="false">IF(AND(ISNUMBER($BW943),ISNUMBER($BX943)),MIN(1,MAX(0,($BX943-2018+1)/($BX943-$BW943+1))),"")</f>
        <v>0</v>
      </c>
      <c r="Z943" s="0" t="n">
        <f aca="false">IF(AND(ISNUMBER($BW943),ISNUMBER($BX943)),MIN(1,MAX(0,($BX943-2019+1)/($BX943-$BW943+1))),"")</f>
        <v>0</v>
      </c>
      <c r="AA943" s="0" t="n">
        <f aca="false">IF(ISNUMBER($BX943),IF($BX943&gt;=2017,1,0),"")</f>
        <v>0</v>
      </c>
      <c r="AB943" s="0" t="n">
        <f aca="false">IF(ISNUMBER($BX943),IF($BX943&gt;=2018,1,0),"")</f>
        <v>0</v>
      </c>
      <c r="AC943" s="0" t="n">
        <f aca="false">IF(ISNUMBER($BX943),IF($BX943&gt;=2019,1,0),"")</f>
        <v>0</v>
      </c>
      <c r="AD943" s="0" t="n">
        <f aca="false">IF($L943&lt;&gt;"",IF($L943&gt;2013,1,0),"")</f>
        <v>0</v>
      </c>
      <c r="AE943" s="0" t="n">
        <f aca="false">IF($L943&lt;&gt;"",1+IF($L943&gt;2011,1,0)+IF($L943&gt;2014,1,0),"")</f>
        <v>1</v>
      </c>
      <c r="AF943" s="0" t="s">
        <v>87</v>
      </c>
      <c r="AG943" s="0" t="s">
        <v>436</v>
      </c>
      <c r="AH943" s="0" t="s">
        <v>2080</v>
      </c>
      <c r="AI943" s="0" t="s">
        <v>497</v>
      </c>
      <c r="AJ943" s="0" t="s">
        <v>334</v>
      </c>
      <c r="AK943" s="0" t="str">
        <f aca="false">IF(AND($CF943&lt;&gt;"",IFERROR(INDEX(subsample_country_map!$B:$B,MATCH($CF943,subsample_country_map!$A:$A,0)),"")&lt;&gt;""),INDEX(subsample_country_map!$B:$B,MATCH($CF943,subsample_country_map!$A:$A,0)),INDEX(lookup!$AA:$AA,MATCH($A943,lookup!$A:$A,0)))</f>
        <v>3_AsiaPac</v>
      </c>
      <c r="AL943" s="0" t="str">
        <f aca="false">IF(AND($CF943&lt;&gt;"",IFERROR(INDEX(subsample_country_map!$C:$C,MATCH($CF943,subsample_country_map!$A:$A,0)),"")&lt;&gt;""),INDEX(subsample_country_map!$C:$C,MATCH($CF943,subsample_country_map!$A:$A,0)),INDEX(lookup!$AB:$AB,MATCH($A943,lookup!$A:$A,0)))</f>
        <v>2_developing</v>
      </c>
      <c r="AM943" s="0" t="str">
        <f aca="false">IF(AND($CF943&lt;&gt;"",IFERROR(INDEX(subsample_country_map!$D:$D,MATCH($CF943,subsample_country_map!$A:$A,0)),"")&lt;&gt;""),INDEX(subsample_country_map!$D:$D,MATCH($CF943,subsample_country_map!$A:$A,0)),INDEX(lookup!$AC:$AC,MATCH($A943,lookup!$A:$A,0)))</f>
        <v>2_non_western</v>
      </c>
      <c r="AN943" s="0" t="str">
        <f aca="false">IF(AND($CF943&lt;&gt;"",IFERROR(INDEX(subsample_country_map!$E:$E,MATCH($CF943,subsample_country_map!$A:$A,0)),"")&lt;&gt;""),INDEX(subsample_country_map!$E:$E,MATCH($CF943,subsample_country_map!$A:$A,0)),INDEX(lookup!$AD:$AD,MATCH($A943,lookup!$A:$A,0)))</f>
        <v>2_civil law</v>
      </c>
      <c r="AO943" s="0" t="str">
        <f aca="false">INDEX(lookup!$Y:$Y,MATCH($A943,lookup!$A:$A,0))</f>
        <v>0_published</v>
      </c>
      <c r="AP943" s="0" t="str">
        <f aca="false">INDEX(lookup!$Z:$Z,MATCH($A943,lookup!$A:$A,0))</f>
        <v>1_VHB high</v>
      </c>
      <c r="AQ943" s="0" t="str">
        <f aca="false">INDEX(lookup!$W:$W,MATCH($A943,lookup!$A:$A,0))</f>
        <v>1_fin/acc/econ</v>
      </c>
      <c r="AS943" s="0" t="s">
        <v>91</v>
      </c>
      <c r="AT943" s="0" t="s">
        <v>111</v>
      </c>
      <c r="AU943" s="0" t="s">
        <v>93</v>
      </c>
      <c r="AV943" s="0" t="s">
        <v>2077</v>
      </c>
      <c r="AW943" s="0" t="s">
        <v>1784</v>
      </c>
      <c r="BA943" s="0" t="n">
        <v>514</v>
      </c>
      <c r="BB943" s="0" t="s">
        <v>3441</v>
      </c>
      <c r="BC943" s="0" t="s">
        <v>3442</v>
      </c>
      <c r="BD943" s="0" t="s">
        <v>123</v>
      </c>
      <c r="BE943" s="0" t="s">
        <v>98</v>
      </c>
      <c r="BI943" s="0" t="s">
        <v>124</v>
      </c>
      <c r="BJ943" s="0" t="s">
        <v>3470</v>
      </c>
      <c r="BK943" s="0" t="s">
        <v>3452</v>
      </c>
      <c r="BL943" s="0" t="s">
        <v>3473</v>
      </c>
      <c r="BM943" s="0" t="s">
        <v>3457</v>
      </c>
      <c r="BN943" s="0" t="s">
        <v>3438</v>
      </c>
      <c r="BO943" s="0" t="s">
        <v>769</v>
      </c>
      <c r="BP943" s="0" t="s">
        <v>3434</v>
      </c>
      <c r="BQ943" s="0" t="s">
        <v>127</v>
      </c>
      <c r="BT943" s="0" t="n">
        <v>0</v>
      </c>
      <c r="BU943" s="0" t="s">
        <v>3439</v>
      </c>
      <c r="BW943" s="0" t="n">
        <v>2008</v>
      </c>
      <c r="BX943" s="0" t="n">
        <v>2014</v>
      </c>
      <c r="BY943" s="0" t="s">
        <v>2985</v>
      </c>
      <c r="BZ943" s="0" t="n">
        <v>2011</v>
      </c>
      <c r="CA943" s="0" t="n">
        <v>0</v>
      </c>
      <c r="CB943" s="0" t="n">
        <v>0</v>
      </c>
      <c r="CC943" s="0" t="n">
        <v>0</v>
      </c>
      <c r="CD943" s="0" t="n">
        <v>-0.325056178706809</v>
      </c>
      <c r="CE943" s="0" t="n">
        <v>1</v>
      </c>
    </row>
    <row r="944" customFormat="false" ht="15" hidden="false" customHeight="false" outlineLevel="0" collapsed="false">
      <c r="A944" s="0" t="s">
        <v>3434</v>
      </c>
      <c r="B944" s="0" t="n">
        <v>2249</v>
      </c>
      <c r="C944" s="0" t="n">
        <v>-0.0878749550327494</v>
      </c>
      <c r="D944" s="0" t="n">
        <v>514</v>
      </c>
      <c r="E944" s="0" t="n">
        <f aca="false">IF(ISNUMBER($BA944),$BA944,IF(AND(ISNUMBER($D944),ISNUMBER($BW944),ISNUMBER($BX944)),$D944*($BX944-$BW944+1),""))</f>
        <v>514</v>
      </c>
      <c r="H944" s="0" t="s">
        <v>118</v>
      </c>
      <c r="I944" s="0" t="s">
        <v>344</v>
      </c>
      <c r="J944" s="0" t="n">
        <f aca="false">IF($BW944&lt;&gt;"",$BW944,"")</f>
        <v>2008</v>
      </c>
      <c r="K944" s="0" t="n">
        <f aca="false">IF($BX944&lt;&gt;"",$BX944,"")</f>
        <v>2014</v>
      </c>
      <c r="L944" s="0" t="n">
        <f aca="false">IF(AND(ISNUMBER($BW944),ISNUMBER($BX944)),($BW944+$BX944)/2,"")</f>
        <v>2011</v>
      </c>
      <c r="M944" s="0" t="n">
        <f aca="false">IF($L944&lt;&gt;"",$L944,"")</f>
        <v>2011</v>
      </c>
      <c r="N944" s="0" t="n">
        <f aca="false">IF(AND(ISNUMBER($BW944),ISNUMBER($BX944)),MIN(1,MAX(0,($BX944-2016+1)/($BX944-$BW944+1))),"")</f>
        <v>0</v>
      </c>
      <c r="O944" s="0" t="n">
        <f aca="false">IF(AND(ISNUMBER($BW944),ISNUMBER($BX944)),MIN(1,MAX(0,($BX944-2017+1)/($BX944-$BW944+1))),"")</f>
        <v>0</v>
      </c>
      <c r="P944" s="0" t="n">
        <f aca="false">IF(AND(ISNUMBER($BW944),ISNUMBER($BX944)),MIN(1,MAX(0,($BX944-2018+1)/($BX944-$BW944+1))),"")</f>
        <v>0</v>
      </c>
      <c r="Q944" s="0" t="n">
        <f aca="false">IF(AND(ISNUMBER($BW944),ISNUMBER($BX944)),MIN(1,MAX(0,($BX944-2019+1)/($BX944-$BW944+1))),"")</f>
        <v>0</v>
      </c>
      <c r="R944" s="0" t="n">
        <f aca="false">IF(AND(ISNUMBER($BW944),ISNUMBER($BX944)),MIN(1,MAX(0,($BX944-2016+1)/($BX944-$BW944+1))),"")</f>
        <v>0</v>
      </c>
      <c r="S944" s="0" t="n">
        <f aca="false">IF($L944&lt;&gt;"",IF($L944&gt;=2015.5,1,0),"")</f>
        <v>0</v>
      </c>
      <c r="T944" s="0" t="n">
        <f aca="false">IF($L944&lt;&gt;"",IF($L944&gt;=2016,1,0),"")</f>
        <v>0</v>
      </c>
      <c r="U944" s="0" t="n">
        <f aca="false">IF(ISNUMBER($BX944),IF($BX944&gt;=2016,1,0),"")</f>
        <v>0</v>
      </c>
      <c r="V944" s="0" t="n">
        <f aca="false">IF(ISNUMBER($BW944),IF($BW944&gt;=2016,1,0),"")</f>
        <v>0</v>
      </c>
      <c r="W944" s="0" t="str">
        <f aca="false">IF(AND(ISNUMBER($BW944),ISNUMBER($BX944)),IF($BW944&gt;=2016,"post-only",IF($BX944&lt;2016,"pre-only","mixed")),"")</f>
        <v>pre-only</v>
      </c>
      <c r="X944" s="0" t="n">
        <f aca="false">IF(AND(ISNUMBER($BW944),ISNUMBER($BX944)),MIN(1,MAX(0,($BX944-2017+1)/($BX944-$BW944+1))),"")</f>
        <v>0</v>
      </c>
      <c r="Y944" s="0" t="n">
        <f aca="false">IF(AND(ISNUMBER($BW944),ISNUMBER($BX944)),MIN(1,MAX(0,($BX944-2018+1)/($BX944-$BW944+1))),"")</f>
        <v>0</v>
      </c>
      <c r="Z944" s="0" t="n">
        <f aca="false">IF(AND(ISNUMBER($BW944),ISNUMBER($BX944)),MIN(1,MAX(0,($BX944-2019+1)/($BX944-$BW944+1))),"")</f>
        <v>0</v>
      </c>
      <c r="AA944" s="0" t="n">
        <f aca="false">IF(ISNUMBER($BX944),IF($BX944&gt;=2017,1,0),"")</f>
        <v>0</v>
      </c>
      <c r="AB944" s="0" t="n">
        <f aca="false">IF(ISNUMBER($BX944),IF($BX944&gt;=2018,1,0),"")</f>
        <v>0</v>
      </c>
      <c r="AC944" s="0" t="n">
        <f aca="false">IF(ISNUMBER($BX944),IF($BX944&gt;=2019,1,0),"")</f>
        <v>0</v>
      </c>
      <c r="AD944" s="0" t="n">
        <f aca="false">IF($L944&lt;&gt;"",IF($L944&gt;2013,1,0),"")</f>
        <v>0</v>
      </c>
      <c r="AE944" s="0" t="n">
        <f aca="false">IF($L944&lt;&gt;"",1+IF($L944&gt;2011,1,0)+IF($L944&gt;2014,1,0),"")</f>
        <v>1</v>
      </c>
      <c r="AF944" s="0" t="s">
        <v>87</v>
      </c>
      <c r="AG944" s="0" t="s">
        <v>436</v>
      </c>
      <c r="AH944" s="0" t="s">
        <v>2080</v>
      </c>
      <c r="AI944" s="0" t="s">
        <v>497</v>
      </c>
      <c r="AJ944" s="0" t="s">
        <v>334</v>
      </c>
      <c r="AK944" s="0" t="str">
        <f aca="false">IF(AND($CF944&lt;&gt;"",IFERROR(INDEX(subsample_country_map!$B:$B,MATCH($CF944,subsample_country_map!$A:$A,0)),"")&lt;&gt;""),INDEX(subsample_country_map!$B:$B,MATCH($CF944,subsample_country_map!$A:$A,0)),INDEX(lookup!$AA:$AA,MATCH($A944,lookup!$A:$A,0)))</f>
        <v>3_AsiaPac</v>
      </c>
      <c r="AL944" s="0" t="str">
        <f aca="false">IF(AND($CF944&lt;&gt;"",IFERROR(INDEX(subsample_country_map!$C:$C,MATCH($CF944,subsample_country_map!$A:$A,0)),"")&lt;&gt;""),INDEX(subsample_country_map!$C:$C,MATCH($CF944,subsample_country_map!$A:$A,0)),INDEX(lookup!$AB:$AB,MATCH($A944,lookup!$A:$A,0)))</f>
        <v>2_developing</v>
      </c>
      <c r="AM944" s="0" t="str">
        <f aca="false">IF(AND($CF944&lt;&gt;"",IFERROR(INDEX(subsample_country_map!$D:$D,MATCH($CF944,subsample_country_map!$A:$A,0)),"")&lt;&gt;""),INDEX(subsample_country_map!$D:$D,MATCH($CF944,subsample_country_map!$A:$A,0)),INDEX(lookup!$AC:$AC,MATCH($A944,lookup!$A:$A,0)))</f>
        <v>2_non_western</v>
      </c>
      <c r="AN944" s="0" t="str">
        <f aca="false">IF(AND($CF944&lt;&gt;"",IFERROR(INDEX(subsample_country_map!$E:$E,MATCH($CF944,subsample_country_map!$A:$A,0)),"")&lt;&gt;""),INDEX(subsample_country_map!$E:$E,MATCH($CF944,subsample_country_map!$A:$A,0)),INDEX(lookup!$AD:$AD,MATCH($A944,lookup!$A:$A,0)))</f>
        <v>2_civil law</v>
      </c>
      <c r="AO944" s="0" t="str">
        <f aca="false">INDEX(lookup!$Y:$Y,MATCH($A944,lookup!$A:$A,0))</f>
        <v>0_published</v>
      </c>
      <c r="AP944" s="0" t="str">
        <f aca="false">INDEX(lookup!$Z:$Z,MATCH($A944,lookup!$A:$A,0))</f>
        <v>1_VHB high</v>
      </c>
      <c r="AQ944" s="0" t="str">
        <f aca="false">INDEX(lookup!$W:$W,MATCH($A944,lookup!$A:$A,0))</f>
        <v>1_fin/acc/econ</v>
      </c>
      <c r="AS944" s="0" t="s">
        <v>91</v>
      </c>
      <c r="AT944" s="0" t="s">
        <v>111</v>
      </c>
      <c r="AU944" s="0" t="s">
        <v>93</v>
      </c>
      <c r="AV944" s="0" t="s">
        <v>3474</v>
      </c>
      <c r="AW944" s="0" t="s">
        <v>3475</v>
      </c>
      <c r="BA944" s="0" t="n">
        <v>514</v>
      </c>
      <c r="BB944" s="0" t="s">
        <v>3441</v>
      </c>
      <c r="BC944" s="0" t="s">
        <v>3442</v>
      </c>
      <c r="BD944" s="0" t="s">
        <v>123</v>
      </c>
      <c r="BE944" s="0" t="s">
        <v>98</v>
      </c>
      <c r="BI944" s="0" t="s">
        <v>124</v>
      </c>
      <c r="BJ944" s="0" t="s">
        <v>3476</v>
      </c>
      <c r="BK944" s="0" t="s">
        <v>3452</v>
      </c>
      <c r="BL944" s="0" t="s">
        <v>3477</v>
      </c>
      <c r="BM944" s="0" t="s">
        <v>3478</v>
      </c>
      <c r="BN944" s="0" t="s">
        <v>3438</v>
      </c>
      <c r="BO944" s="0" t="s">
        <v>769</v>
      </c>
      <c r="BP944" s="0" t="s">
        <v>3434</v>
      </c>
      <c r="BQ944" s="0" t="s">
        <v>127</v>
      </c>
      <c r="BT944" s="0" t="n">
        <v>0</v>
      </c>
      <c r="BU944" s="0" t="s">
        <v>3439</v>
      </c>
      <c r="BW944" s="0" t="n">
        <v>2008</v>
      </c>
      <c r="BX944" s="0" t="n">
        <v>2014</v>
      </c>
      <c r="BY944" s="0" t="s">
        <v>2985</v>
      </c>
      <c r="BZ944" s="0" t="n">
        <v>2011</v>
      </c>
      <c r="CA944" s="0" t="n">
        <v>0</v>
      </c>
      <c r="CB944" s="0" t="n">
        <v>0</v>
      </c>
      <c r="CC944" s="0" t="n">
        <v>0</v>
      </c>
      <c r="CD944" s="0" t="n">
        <v>-0.0881021991947563</v>
      </c>
      <c r="CE944" s="0" t="n">
        <v>1</v>
      </c>
    </row>
    <row r="945" customFormat="false" ht="15" hidden="false" customHeight="false" outlineLevel="0" collapsed="false">
      <c r="A945" s="0" t="s">
        <v>3434</v>
      </c>
      <c r="B945" s="0" t="n">
        <v>2250</v>
      </c>
      <c r="C945" s="0" t="n">
        <v>-0.184250045883208</v>
      </c>
      <c r="D945" s="0" t="n">
        <v>514</v>
      </c>
      <c r="E945" s="0" t="n">
        <f aca="false">IF(ISNUMBER($BA945),$BA945,IF(AND(ISNUMBER($D945),ISNUMBER($BW945),ISNUMBER($BX945)),$D945*($BX945-$BW945+1),""))</f>
        <v>514</v>
      </c>
      <c r="H945" s="0" t="s">
        <v>118</v>
      </c>
      <c r="I945" s="0" t="s">
        <v>344</v>
      </c>
      <c r="J945" s="0" t="n">
        <f aca="false">IF($BW945&lt;&gt;"",$BW945,"")</f>
        <v>2008</v>
      </c>
      <c r="K945" s="0" t="n">
        <f aca="false">IF($BX945&lt;&gt;"",$BX945,"")</f>
        <v>2014</v>
      </c>
      <c r="L945" s="0" t="n">
        <f aca="false">IF(AND(ISNUMBER($BW945),ISNUMBER($BX945)),($BW945+$BX945)/2,"")</f>
        <v>2011</v>
      </c>
      <c r="M945" s="0" t="n">
        <f aca="false">IF($L945&lt;&gt;"",$L945,"")</f>
        <v>2011</v>
      </c>
      <c r="N945" s="0" t="n">
        <f aca="false">IF(AND(ISNUMBER($BW945),ISNUMBER($BX945)),MIN(1,MAX(0,($BX945-2016+1)/($BX945-$BW945+1))),"")</f>
        <v>0</v>
      </c>
      <c r="O945" s="0" t="n">
        <f aca="false">IF(AND(ISNUMBER($BW945),ISNUMBER($BX945)),MIN(1,MAX(0,($BX945-2017+1)/($BX945-$BW945+1))),"")</f>
        <v>0</v>
      </c>
      <c r="P945" s="0" t="n">
        <f aca="false">IF(AND(ISNUMBER($BW945),ISNUMBER($BX945)),MIN(1,MAX(0,($BX945-2018+1)/($BX945-$BW945+1))),"")</f>
        <v>0</v>
      </c>
      <c r="Q945" s="0" t="n">
        <f aca="false">IF(AND(ISNUMBER($BW945),ISNUMBER($BX945)),MIN(1,MAX(0,($BX945-2019+1)/($BX945-$BW945+1))),"")</f>
        <v>0</v>
      </c>
      <c r="R945" s="0" t="n">
        <f aca="false">IF(AND(ISNUMBER($BW945),ISNUMBER($BX945)),MIN(1,MAX(0,($BX945-2016+1)/($BX945-$BW945+1))),"")</f>
        <v>0</v>
      </c>
      <c r="S945" s="0" t="n">
        <f aca="false">IF($L945&lt;&gt;"",IF($L945&gt;=2015.5,1,0),"")</f>
        <v>0</v>
      </c>
      <c r="T945" s="0" t="n">
        <f aca="false">IF($L945&lt;&gt;"",IF($L945&gt;=2016,1,0),"")</f>
        <v>0</v>
      </c>
      <c r="U945" s="0" t="n">
        <f aca="false">IF(ISNUMBER($BX945),IF($BX945&gt;=2016,1,0),"")</f>
        <v>0</v>
      </c>
      <c r="V945" s="0" t="n">
        <f aca="false">IF(ISNUMBER($BW945),IF($BW945&gt;=2016,1,0),"")</f>
        <v>0</v>
      </c>
      <c r="W945" s="0" t="str">
        <f aca="false">IF(AND(ISNUMBER($BW945),ISNUMBER($BX945)),IF($BW945&gt;=2016,"post-only",IF($BX945&lt;2016,"pre-only","mixed")),"")</f>
        <v>pre-only</v>
      </c>
      <c r="X945" s="0" t="n">
        <f aca="false">IF(AND(ISNUMBER($BW945),ISNUMBER($BX945)),MIN(1,MAX(0,($BX945-2017+1)/($BX945-$BW945+1))),"")</f>
        <v>0</v>
      </c>
      <c r="Y945" s="0" t="n">
        <f aca="false">IF(AND(ISNUMBER($BW945),ISNUMBER($BX945)),MIN(1,MAX(0,($BX945-2018+1)/($BX945-$BW945+1))),"")</f>
        <v>0</v>
      </c>
      <c r="Z945" s="0" t="n">
        <f aca="false">IF(AND(ISNUMBER($BW945),ISNUMBER($BX945)),MIN(1,MAX(0,($BX945-2019+1)/($BX945-$BW945+1))),"")</f>
        <v>0</v>
      </c>
      <c r="AA945" s="0" t="n">
        <f aca="false">IF(ISNUMBER($BX945),IF($BX945&gt;=2017,1,0),"")</f>
        <v>0</v>
      </c>
      <c r="AB945" s="0" t="n">
        <f aca="false">IF(ISNUMBER($BX945),IF($BX945&gt;=2018,1,0),"")</f>
        <v>0</v>
      </c>
      <c r="AC945" s="0" t="n">
        <f aca="false">IF(ISNUMBER($BX945),IF($BX945&gt;=2019,1,0),"")</f>
        <v>0</v>
      </c>
      <c r="AD945" s="0" t="n">
        <f aca="false">IF($L945&lt;&gt;"",IF($L945&gt;2013,1,0),"")</f>
        <v>0</v>
      </c>
      <c r="AE945" s="0" t="n">
        <f aca="false">IF($L945&lt;&gt;"",1+IF($L945&gt;2011,1,0)+IF($L945&gt;2014,1,0),"")</f>
        <v>1</v>
      </c>
      <c r="AF945" s="0" t="s">
        <v>87</v>
      </c>
      <c r="AG945" s="0" t="s">
        <v>436</v>
      </c>
      <c r="AH945" s="0" t="s">
        <v>2080</v>
      </c>
      <c r="AI945" s="0" t="s">
        <v>497</v>
      </c>
      <c r="AJ945" s="0" t="s">
        <v>334</v>
      </c>
      <c r="AK945" s="0" t="str">
        <f aca="false">IF(AND($CF945&lt;&gt;"",IFERROR(INDEX(subsample_country_map!$B:$B,MATCH($CF945,subsample_country_map!$A:$A,0)),"")&lt;&gt;""),INDEX(subsample_country_map!$B:$B,MATCH($CF945,subsample_country_map!$A:$A,0)),INDEX(lookup!$AA:$AA,MATCH($A945,lookup!$A:$A,0)))</f>
        <v>3_AsiaPac</v>
      </c>
      <c r="AL945" s="0" t="str">
        <f aca="false">IF(AND($CF945&lt;&gt;"",IFERROR(INDEX(subsample_country_map!$C:$C,MATCH($CF945,subsample_country_map!$A:$A,0)),"")&lt;&gt;""),INDEX(subsample_country_map!$C:$C,MATCH($CF945,subsample_country_map!$A:$A,0)),INDEX(lookup!$AB:$AB,MATCH($A945,lookup!$A:$A,0)))</f>
        <v>2_developing</v>
      </c>
      <c r="AM945" s="0" t="str">
        <f aca="false">IF(AND($CF945&lt;&gt;"",IFERROR(INDEX(subsample_country_map!$D:$D,MATCH($CF945,subsample_country_map!$A:$A,0)),"")&lt;&gt;""),INDEX(subsample_country_map!$D:$D,MATCH($CF945,subsample_country_map!$A:$A,0)),INDEX(lookup!$AC:$AC,MATCH($A945,lookup!$A:$A,0)))</f>
        <v>2_non_western</v>
      </c>
      <c r="AN945" s="0" t="str">
        <f aca="false">IF(AND($CF945&lt;&gt;"",IFERROR(INDEX(subsample_country_map!$E:$E,MATCH($CF945,subsample_country_map!$A:$A,0)),"")&lt;&gt;""),INDEX(subsample_country_map!$E:$E,MATCH($CF945,subsample_country_map!$A:$A,0)),INDEX(lookup!$AD:$AD,MATCH($A945,lookup!$A:$A,0)))</f>
        <v>2_civil law</v>
      </c>
      <c r="AO945" s="0" t="str">
        <f aca="false">INDEX(lookup!$Y:$Y,MATCH($A945,lookup!$A:$A,0))</f>
        <v>0_published</v>
      </c>
      <c r="AP945" s="0" t="str">
        <f aca="false">INDEX(lookup!$Z:$Z,MATCH($A945,lookup!$A:$A,0))</f>
        <v>1_VHB high</v>
      </c>
      <c r="AQ945" s="0" t="str">
        <f aca="false">INDEX(lookup!$W:$W,MATCH($A945,lookup!$A:$A,0))</f>
        <v>1_fin/acc/econ</v>
      </c>
      <c r="AS945" s="0" t="s">
        <v>91</v>
      </c>
      <c r="AT945" s="0" t="s">
        <v>111</v>
      </c>
      <c r="AU945" s="0" t="s">
        <v>93</v>
      </c>
      <c r="AV945" s="0" t="s">
        <v>3461</v>
      </c>
      <c r="AW945" s="0" t="s">
        <v>3475</v>
      </c>
      <c r="BA945" s="0" t="n">
        <v>514</v>
      </c>
      <c r="BB945" s="0" t="s">
        <v>3441</v>
      </c>
      <c r="BC945" s="0" t="s">
        <v>3442</v>
      </c>
      <c r="BD945" s="0" t="s">
        <v>123</v>
      </c>
      <c r="BE945" s="0" t="s">
        <v>98</v>
      </c>
      <c r="BI945" s="0" t="s">
        <v>124</v>
      </c>
      <c r="BJ945" s="0" t="s">
        <v>3476</v>
      </c>
      <c r="BK945" s="0" t="s">
        <v>3452</v>
      </c>
      <c r="BL945" s="0" t="s">
        <v>3479</v>
      </c>
      <c r="BM945" s="0" t="s">
        <v>3457</v>
      </c>
      <c r="BN945" s="0" t="s">
        <v>3438</v>
      </c>
      <c r="BO945" s="0" t="s">
        <v>769</v>
      </c>
      <c r="BP945" s="0" t="s">
        <v>3434</v>
      </c>
      <c r="BQ945" s="0" t="s">
        <v>127</v>
      </c>
      <c r="BT945" s="0" t="n">
        <v>0</v>
      </c>
      <c r="BU945" s="0" t="s">
        <v>3439</v>
      </c>
      <c r="BW945" s="0" t="n">
        <v>2008</v>
      </c>
      <c r="BX945" s="0" t="n">
        <v>2014</v>
      </c>
      <c r="BY945" s="0" t="s">
        <v>2985</v>
      </c>
      <c r="BZ945" s="0" t="n">
        <v>2011</v>
      </c>
      <c r="CA945" s="0" t="n">
        <v>0</v>
      </c>
      <c r="CB945" s="0" t="n">
        <v>0</v>
      </c>
      <c r="CC945" s="0" t="n">
        <v>0</v>
      </c>
      <c r="CD945" s="0" t="n">
        <v>-0.186378550660807</v>
      </c>
      <c r="CE945" s="0" t="n">
        <v>1</v>
      </c>
    </row>
    <row r="946" customFormat="false" ht="15" hidden="false" customHeight="false" outlineLevel="0" collapsed="false">
      <c r="A946" s="0" t="s">
        <v>3434</v>
      </c>
      <c r="B946" s="0" t="n">
        <v>2251</v>
      </c>
      <c r="C946" s="0" t="n">
        <v>-0.102378139377798</v>
      </c>
      <c r="D946" s="0" t="n">
        <v>514</v>
      </c>
      <c r="E946" s="0" t="n">
        <f aca="false">IF(ISNUMBER($BA946),$BA946,IF(AND(ISNUMBER($D946),ISNUMBER($BW946),ISNUMBER($BX946)),$D946*($BX946-$BW946+1),""))</f>
        <v>514</v>
      </c>
      <c r="H946" s="0" t="s">
        <v>118</v>
      </c>
      <c r="I946" s="0" t="s">
        <v>344</v>
      </c>
      <c r="J946" s="0" t="n">
        <f aca="false">IF($BW946&lt;&gt;"",$BW946,"")</f>
        <v>2008</v>
      </c>
      <c r="K946" s="0" t="n">
        <f aca="false">IF($BX946&lt;&gt;"",$BX946,"")</f>
        <v>2014</v>
      </c>
      <c r="L946" s="0" t="n">
        <f aca="false">IF(AND(ISNUMBER($BW946),ISNUMBER($BX946)),($BW946+$BX946)/2,"")</f>
        <v>2011</v>
      </c>
      <c r="M946" s="0" t="n">
        <f aca="false">IF($L946&lt;&gt;"",$L946,"")</f>
        <v>2011</v>
      </c>
      <c r="N946" s="0" t="n">
        <f aca="false">IF(AND(ISNUMBER($BW946),ISNUMBER($BX946)),MIN(1,MAX(0,($BX946-2016+1)/($BX946-$BW946+1))),"")</f>
        <v>0</v>
      </c>
      <c r="O946" s="0" t="n">
        <f aca="false">IF(AND(ISNUMBER($BW946),ISNUMBER($BX946)),MIN(1,MAX(0,($BX946-2017+1)/($BX946-$BW946+1))),"")</f>
        <v>0</v>
      </c>
      <c r="P946" s="0" t="n">
        <f aca="false">IF(AND(ISNUMBER($BW946),ISNUMBER($BX946)),MIN(1,MAX(0,($BX946-2018+1)/($BX946-$BW946+1))),"")</f>
        <v>0</v>
      </c>
      <c r="Q946" s="0" t="n">
        <f aca="false">IF(AND(ISNUMBER($BW946),ISNUMBER($BX946)),MIN(1,MAX(0,($BX946-2019+1)/($BX946-$BW946+1))),"")</f>
        <v>0</v>
      </c>
      <c r="R946" s="0" t="n">
        <f aca="false">IF(AND(ISNUMBER($BW946),ISNUMBER($BX946)),MIN(1,MAX(0,($BX946-2016+1)/($BX946-$BW946+1))),"")</f>
        <v>0</v>
      </c>
      <c r="S946" s="0" t="n">
        <f aca="false">IF($L946&lt;&gt;"",IF($L946&gt;=2015.5,1,0),"")</f>
        <v>0</v>
      </c>
      <c r="T946" s="0" t="n">
        <f aca="false">IF($L946&lt;&gt;"",IF($L946&gt;=2016,1,0),"")</f>
        <v>0</v>
      </c>
      <c r="U946" s="0" t="n">
        <f aca="false">IF(ISNUMBER($BX946),IF($BX946&gt;=2016,1,0),"")</f>
        <v>0</v>
      </c>
      <c r="V946" s="0" t="n">
        <f aca="false">IF(ISNUMBER($BW946),IF($BW946&gt;=2016,1,0),"")</f>
        <v>0</v>
      </c>
      <c r="W946" s="0" t="str">
        <f aca="false">IF(AND(ISNUMBER($BW946),ISNUMBER($BX946)),IF($BW946&gt;=2016,"post-only",IF($BX946&lt;2016,"pre-only","mixed")),"")</f>
        <v>pre-only</v>
      </c>
      <c r="X946" s="0" t="n">
        <f aca="false">IF(AND(ISNUMBER($BW946),ISNUMBER($BX946)),MIN(1,MAX(0,($BX946-2017+1)/($BX946-$BW946+1))),"")</f>
        <v>0</v>
      </c>
      <c r="Y946" s="0" t="n">
        <f aca="false">IF(AND(ISNUMBER($BW946),ISNUMBER($BX946)),MIN(1,MAX(0,($BX946-2018+1)/($BX946-$BW946+1))),"")</f>
        <v>0</v>
      </c>
      <c r="Z946" s="0" t="n">
        <f aca="false">IF(AND(ISNUMBER($BW946),ISNUMBER($BX946)),MIN(1,MAX(0,($BX946-2019+1)/($BX946-$BW946+1))),"")</f>
        <v>0</v>
      </c>
      <c r="AA946" s="0" t="n">
        <f aca="false">IF(ISNUMBER($BX946),IF($BX946&gt;=2017,1,0),"")</f>
        <v>0</v>
      </c>
      <c r="AB946" s="0" t="n">
        <f aca="false">IF(ISNUMBER($BX946),IF($BX946&gt;=2018,1,0),"")</f>
        <v>0</v>
      </c>
      <c r="AC946" s="0" t="n">
        <f aca="false">IF(ISNUMBER($BX946),IF($BX946&gt;=2019,1,0),"")</f>
        <v>0</v>
      </c>
      <c r="AD946" s="0" t="n">
        <f aca="false">IF($L946&lt;&gt;"",IF($L946&gt;2013,1,0),"")</f>
        <v>0</v>
      </c>
      <c r="AE946" s="0" t="n">
        <f aca="false">IF($L946&lt;&gt;"",1+IF($L946&gt;2011,1,0)+IF($L946&gt;2014,1,0),"")</f>
        <v>1</v>
      </c>
      <c r="AF946" s="0" t="s">
        <v>87</v>
      </c>
      <c r="AG946" s="0" t="s">
        <v>436</v>
      </c>
      <c r="AH946" s="0" t="s">
        <v>2080</v>
      </c>
      <c r="AI946" s="0" t="s">
        <v>497</v>
      </c>
      <c r="AJ946" s="0" t="s">
        <v>334</v>
      </c>
      <c r="AK946" s="0" t="str">
        <f aca="false">IF(AND($CF946&lt;&gt;"",IFERROR(INDEX(subsample_country_map!$B:$B,MATCH($CF946,subsample_country_map!$A:$A,0)),"")&lt;&gt;""),INDEX(subsample_country_map!$B:$B,MATCH($CF946,subsample_country_map!$A:$A,0)),INDEX(lookup!$AA:$AA,MATCH($A946,lookup!$A:$A,0)))</f>
        <v>3_AsiaPac</v>
      </c>
      <c r="AL946" s="0" t="str">
        <f aca="false">IF(AND($CF946&lt;&gt;"",IFERROR(INDEX(subsample_country_map!$C:$C,MATCH($CF946,subsample_country_map!$A:$A,0)),"")&lt;&gt;""),INDEX(subsample_country_map!$C:$C,MATCH($CF946,subsample_country_map!$A:$A,0)),INDEX(lookup!$AB:$AB,MATCH($A946,lookup!$A:$A,0)))</f>
        <v>2_developing</v>
      </c>
      <c r="AM946" s="0" t="str">
        <f aca="false">IF(AND($CF946&lt;&gt;"",IFERROR(INDEX(subsample_country_map!$D:$D,MATCH($CF946,subsample_country_map!$A:$A,0)),"")&lt;&gt;""),INDEX(subsample_country_map!$D:$D,MATCH($CF946,subsample_country_map!$A:$A,0)),INDEX(lookup!$AC:$AC,MATCH($A946,lookup!$A:$A,0)))</f>
        <v>2_non_western</v>
      </c>
      <c r="AN946" s="0" t="str">
        <f aca="false">IF(AND($CF946&lt;&gt;"",IFERROR(INDEX(subsample_country_map!$E:$E,MATCH($CF946,subsample_country_map!$A:$A,0)),"")&lt;&gt;""),INDEX(subsample_country_map!$E:$E,MATCH($CF946,subsample_country_map!$A:$A,0)),INDEX(lookup!$AD:$AD,MATCH($A946,lookup!$A:$A,0)))</f>
        <v>2_civil law</v>
      </c>
      <c r="AO946" s="0" t="str">
        <f aca="false">INDEX(lookup!$Y:$Y,MATCH($A946,lookup!$A:$A,0))</f>
        <v>0_published</v>
      </c>
      <c r="AP946" s="0" t="str">
        <f aca="false">INDEX(lookup!$Z:$Z,MATCH($A946,lookup!$A:$A,0))</f>
        <v>1_VHB high</v>
      </c>
      <c r="AQ946" s="0" t="str">
        <f aca="false">INDEX(lookup!$W:$W,MATCH($A946,lookup!$A:$A,0))</f>
        <v>1_fin/acc/econ</v>
      </c>
      <c r="AS946" s="0" t="s">
        <v>91</v>
      </c>
      <c r="AT946" s="0" t="s">
        <v>111</v>
      </c>
      <c r="AU946" s="0" t="s">
        <v>93</v>
      </c>
      <c r="AV946" s="0" t="s">
        <v>3480</v>
      </c>
      <c r="AW946" s="0" t="s">
        <v>3463</v>
      </c>
      <c r="BA946" s="0" t="n">
        <v>514</v>
      </c>
      <c r="BB946" s="0" t="s">
        <v>3441</v>
      </c>
      <c r="BC946" s="0" t="s">
        <v>3442</v>
      </c>
      <c r="BD946" s="0" t="s">
        <v>123</v>
      </c>
      <c r="BE946" s="0" t="s">
        <v>98</v>
      </c>
      <c r="BI946" s="0" t="s">
        <v>124</v>
      </c>
      <c r="BJ946" s="0" t="s">
        <v>3481</v>
      </c>
      <c r="BK946" s="0" t="s">
        <v>3452</v>
      </c>
      <c r="BL946" s="0" t="s">
        <v>3482</v>
      </c>
      <c r="BM946" s="0" t="s">
        <v>3483</v>
      </c>
      <c r="BN946" s="0" t="s">
        <v>3438</v>
      </c>
      <c r="BO946" s="0" t="s">
        <v>769</v>
      </c>
      <c r="BP946" s="0" t="s">
        <v>3434</v>
      </c>
      <c r="BQ946" s="0" t="s">
        <v>127</v>
      </c>
      <c r="BT946" s="0" t="n">
        <v>0</v>
      </c>
      <c r="BU946" s="0" t="s">
        <v>3439</v>
      </c>
      <c r="BW946" s="0" t="n">
        <v>2008</v>
      </c>
      <c r="BX946" s="0" t="n">
        <v>2014</v>
      </c>
      <c r="BY946" s="0" t="s">
        <v>2985</v>
      </c>
      <c r="BZ946" s="0" t="n">
        <v>2011</v>
      </c>
      <c r="CA946" s="0" t="n">
        <v>0</v>
      </c>
      <c r="CB946" s="0" t="n">
        <v>0</v>
      </c>
      <c r="CC946" s="0" t="n">
        <v>0</v>
      </c>
      <c r="CD946" s="0" t="n">
        <v>-0.102738090518945</v>
      </c>
      <c r="CE946" s="0" t="n">
        <v>1</v>
      </c>
    </row>
    <row r="947" customFormat="false" ht="15" hidden="false" customHeight="false" outlineLevel="0" collapsed="false">
      <c r="A947" s="0" t="s">
        <v>3434</v>
      </c>
      <c r="B947" s="0" t="n">
        <v>2252</v>
      </c>
      <c r="C947" s="0" t="n">
        <v>-0.139760646474848</v>
      </c>
      <c r="D947" s="0" t="n">
        <v>514</v>
      </c>
      <c r="E947" s="0" t="n">
        <f aca="false">IF(ISNUMBER($BA947),$BA947,IF(AND(ISNUMBER($D947),ISNUMBER($BW947),ISNUMBER($BX947)),$D947*($BX947-$BW947+1),""))</f>
        <v>514</v>
      </c>
      <c r="H947" s="0" t="s">
        <v>118</v>
      </c>
      <c r="I947" s="0" t="s">
        <v>344</v>
      </c>
      <c r="J947" s="0" t="n">
        <f aca="false">IF($BW947&lt;&gt;"",$BW947,"")</f>
        <v>2008</v>
      </c>
      <c r="K947" s="0" t="n">
        <f aca="false">IF($BX947&lt;&gt;"",$BX947,"")</f>
        <v>2014</v>
      </c>
      <c r="L947" s="0" t="n">
        <f aca="false">IF(AND(ISNUMBER($BW947),ISNUMBER($BX947)),($BW947+$BX947)/2,"")</f>
        <v>2011</v>
      </c>
      <c r="M947" s="0" t="n">
        <f aca="false">IF($L947&lt;&gt;"",$L947,"")</f>
        <v>2011</v>
      </c>
      <c r="N947" s="0" t="n">
        <f aca="false">IF(AND(ISNUMBER($BW947),ISNUMBER($BX947)),MIN(1,MAX(0,($BX947-2016+1)/($BX947-$BW947+1))),"")</f>
        <v>0</v>
      </c>
      <c r="O947" s="0" t="n">
        <f aca="false">IF(AND(ISNUMBER($BW947),ISNUMBER($BX947)),MIN(1,MAX(0,($BX947-2017+1)/($BX947-$BW947+1))),"")</f>
        <v>0</v>
      </c>
      <c r="P947" s="0" t="n">
        <f aca="false">IF(AND(ISNUMBER($BW947),ISNUMBER($BX947)),MIN(1,MAX(0,($BX947-2018+1)/($BX947-$BW947+1))),"")</f>
        <v>0</v>
      </c>
      <c r="Q947" s="0" t="n">
        <f aca="false">IF(AND(ISNUMBER($BW947),ISNUMBER($BX947)),MIN(1,MAX(0,($BX947-2019+1)/($BX947-$BW947+1))),"")</f>
        <v>0</v>
      </c>
      <c r="R947" s="0" t="n">
        <f aca="false">IF(AND(ISNUMBER($BW947),ISNUMBER($BX947)),MIN(1,MAX(0,($BX947-2016+1)/($BX947-$BW947+1))),"")</f>
        <v>0</v>
      </c>
      <c r="S947" s="0" t="n">
        <f aca="false">IF($L947&lt;&gt;"",IF($L947&gt;=2015.5,1,0),"")</f>
        <v>0</v>
      </c>
      <c r="T947" s="0" t="n">
        <f aca="false">IF($L947&lt;&gt;"",IF($L947&gt;=2016,1,0),"")</f>
        <v>0</v>
      </c>
      <c r="U947" s="0" t="n">
        <f aca="false">IF(ISNUMBER($BX947),IF($BX947&gt;=2016,1,0),"")</f>
        <v>0</v>
      </c>
      <c r="V947" s="0" t="n">
        <f aca="false">IF(ISNUMBER($BW947),IF($BW947&gt;=2016,1,0),"")</f>
        <v>0</v>
      </c>
      <c r="W947" s="0" t="str">
        <f aca="false">IF(AND(ISNUMBER($BW947),ISNUMBER($BX947)),IF($BW947&gt;=2016,"post-only",IF($BX947&lt;2016,"pre-only","mixed")),"")</f>
        <v>pre-only</v>
      </c>
      <c r="X947" s="0" t="n">
        <f aca="false">IF(AND(ISNUMBER($BW947),ISNUMBER($BX947)),MIN(1,MAX(0,($BX947-2017+1)/($BX947-$BW947+1))),"")</f>
        <v>0</v>
      </c>
      <c r="Y947" s="0" t="n">
        <f aca="false">IF(AND(ISNUMBER($BW947),ISNUMBER($BX947)),MIN(1,MAX(0,($BX947-2018+1)/($BX947-$BW947+1))),"")</f>
        <v>0</v>
      </c>
      <c r="Z947" s="0" t="n">
        <f aca="false">IF(AND(ISNUMBER($BW947),ISNUMBER($BX947)),MIN(1,MAX(0,($BX947-2019+1)/($BX947-$BW947+1))),"")</f>
        <v>0</v>
      </c>
      <c r="AA947" s="0" t="n">
        <f aca="false">IF(ISNUMBER($BX947),IF($BX947&gt;=2017,1,0),"")</f>
        <v>0</v>
      </c>
      <c r="AB947" s="0" t="n">
        <f aca="false">IF(ISNUMBER($BX947),IF($BX947&gt;=2018,1,0),"")</f>
        <v>0</v>
      </c>
      <c r="AC947" s="0" t="n">
        <f aca="false">IF(ISNUMBER($BX947),IF($BX947&gt;=2019,1,0),"")</f>
        <v>0</v>
      </c>
      <c r="AD947" s="0" t="n">
        <f aca="false">IF($L947&lt;&gt;"",IF($L947&gt;2013,1,0),"")</f>
        <v>0</v>
      </c>
      <c r="AE947" s="0" t="n">
        <f aca="false">IF($L947&lt;&gt;"",1+IF($L947&gt;2011,1,0)+IF($L947&gt;2014,1,0),"")</f>
        <v>1</v>
      </c>
      <c r="AF947" s="0" t="s">
        <v>87</v>
      </c>
      <c r="AG947" s="0" t="s">
        <v>436</v>
      </c>
      <c r="AH947" s="0" t="s">
        <v>2080</v>
      </c>
      <c r="AI947" s="0" t="s">
        <v>497</v>
      </c>
      <c r="AJ947" s="0" t="s">
        <v>334</v>
      </c>
      <c r="AK947" s="0" t="str">
        <f aca="false">IF(AND($CF947&lt;&gt;"",IFERROR(INDEX(subsample_country_map!$B:$B,MATCH($CF947,subsample_country_map!$A:$A,0)),"")&lt;&gt;""),INDEX(subsample_country_map!$B:$B,MATCH($CF947,subsample_country_map!$A:$A,0)),INDEX(lookup!$AA:$AA,MATCH($A947,lookup!$A:$A,0)))</f>
        <v>3_AsiaPac</v>
      </c>
      <c r="AL947" s="0" t="str">
        <f aca="false">IF(AND($CF947&lt;&gt;"",IFERROR(INDEX(subsample_country_map!$C:$C,MATCH($CF947,subsample_country_map!$A:$A,0)),"")&lt;&gt;""),INDEX(subsample_country_map!$C:$C,MATCH($CF947,subsample_country_map!$A:$A,0)),INDEX(lookup!$AB:$AB,MATCH($A947,lookup!$A:$A,0)))</f>
        <v>2_developing</v>
      </c>
      <c r="AM947" s="0" t="str">
        <f aca="false">IF(AND($CF947&lt;&gt;"",IFERROR(INDEX(subsample_country_map!$D:$D,MATCH($CF947,subsample_country_map!$A:$A,0)),"")&lt;&gt;""),INDEX(subsample_country_map!$D:$D,MATCH($CF947,subsample_country_map!$A:$A,0)),INDEX(lookup!$AC:$AC,MATCH($A947,lookup!$A:$A,0)))</f>
        <v>2_non_western</v>
      </c>
      <c r="AN947" s="0" t="str">
        <f aca="false">IF(AND($CF947&lt;&gt;"",IFERROR(INDEX(subsample_country_map!$E:$E,MATCH($CF947,subsample_country_map!$A:$A,0)),"")&lt;&gt;""),INDEX(subsample_country_map!$E:$E,MATCH($CF947,subsample_country_map!$A:$A,0)),INDEX(lookup!$AD:$AD,MATCH($A947,lookup!$A:$A,0)))</f>
        <v>2_civil law</v>
      </c>
      <c r="AO947" s="0" t="str">
        <f aca="false">INDEX(lookup!$Y:$Y,MATCH($A947,lookup!$A:$A,0))</f>
        <v>0_published</v>
      </c>
      <c r="AP947" s="0" t="str">
        <f aca="false">INDEX(lookup!$Z:$Z,MATCH($A947,lookup!$A:$A,0))</f>
        <v>1_VHB high</v>
      </c>
      <c r="AQ947" s="0" t="str">
        <f aca="false">INDEX(lookup!$W:$W,MATCH($A947,lookup!$A:$A,0))</f>
        <v>1_fin/acc/econ</v>
      </c>
      <c r="AS947" s="0" t="s">
        <v>91</v>
      </c>
      <c r="AT947" s="0" t="s">
        <v>111</v>
      </c>
      <c r="AU947" s="0" t="s">
        <v>93</v>
      </c>
      <c r="AV947" s="0" t="s">
        <v>3455</v>
      </c>
      <c r="AW947" s="0" t="s">
        <v>1789</v>
      </c>
      <c r="BA947" s="0" t="n">
        <v>514</v>
      </c>
      <c r="BB947" s="0" t="s">
        <v>3441</v>
      </c>
      <c r="BC947" s="0" t="s">
        <v>3442</v>
      </c>
      <c r="BD947" s="0" t="s">
        <v>123</v>
      </c>
      <c r="BE947" s="0" t="s">
        <v>98</v>
      </c>
      <c r="BI947" s="0" t="s">
        <v>124</v>
      </c>
      <c r="BJ947" s="0" t="s">
        <v>3481</v>
      </c>
      <c r="BK947" s="0" t="s">
        <v>3452</v>
      </c>
      <c r="BL947" s="0" t="s">
        <v>3467</v>
      </c>
      <c r="BM947" s="0" t="s">
        <v>3457</v>
      </c>
      <c r="BN947" s="0" t="s">
        <v>3438</v>
      </c>
      <c r="BO947" s="0" t="s">
        <v>769</v>
      </c>
      <c r="BP947" s="0" t="s">
        <v>3434</v>
      </c>
      <c r="BQ947" s="0" t="s">
        <v>127</v>
      </c>
      <c r="BT947" s="0" t="n">
        <v>0</v>
      </c>
      <c r="BU947" s="0" t="s">
        <v>3439</v>
      </c>
      <c r="BW947" s="0" t="n">
        <v>2008</v>
      </c>
      <c r="BX947" s="0" t="n">
        <v>2014</v>
      </c>
      <c r="BY947" s="0" t="s">
        <v>2985</v>
      </c>
      <c r="BZ947" s="0" t="n">
        <v>2011</v>
      </c>
      <c r="CA947" s="0" t="n">
        <v>0</v>
      </c>
      <c r="CB947" s="0" t="n">
        <v>0</v>
      </c>
      <c r="CC947" s="0" t="n">
        <v>0</v>
      </c>
      <c r="CD947" s="0" t="n">
        <v>-0.140681445767327</v>
      </c>
      <c r="CE947" s="0" t="n">
        <v>1</v>
      </c>
    </row>
    <row r="948" customFormat="false" ht="15" hidden="false" customHeight="false" outlineLevel="0" collapsed="false">
      <c r="A948" s="0" t="s">
        <v>3434</v>
      </c>
      <c r="B948" s="0" t="n">
        <v>2253</v>
      </c>
      <c r="C948" s="0" t="n">
        <v>-0.0147011141661572</v>
      </c>
      <c r="D948" s="0" t="n">
        <v>514</v>
      </c>
      <c r="E948" s="0" t="n">
        <f aca="false">IF(ISNUMBER($BA948),$BA948,IF(AND(ISNUMBER($D948),ISNUMBER($BW948),ISNUMBER($BX948)),$D948*($BX948-$BW948+1),""))</f>
        <v>514</v>
      </c>
      <c r="H948" s="0" t="s">
        <v>118</v>
      </c>
      <c r="I948" s="0" t="s">
        <v>344</v>
      </c>
      <c r="J948" s="0" t="n">
        <f aca="false">IF($BW948&lt;&gt;"",$BW948,"")</f>
        <v>2008</v>
      </c>
      <c r="K948" s="0" t="n">
        <f aca="false">IF($BX948&lt;&gt;"",$BX948,"")</f>
        <v>2014</v>
      </c>
      <c r="L948" s="0" t="n">
        <f aca="false">IF(AND(ISNUMBER($BW948),ISNUMBER($BX948)),($BW948+$BX948)/2,"")</f>
        <v>2011</v>
      </c>
      <c r="M948" s="0" t="n">
        <f aca="false">IF($L948&lt;&gt;"",$L948,"")</f>
        <v>2011</v>
      </c>
      <c r="N948" s="0" t="n">
        <f aca="false">IF(AND(ISNUMBER($BW948),ISNUMBER($BX948)),MIN(1,MAX(0,($BX948-2016+1)/($BX948-$BW948+1))),"")</f>
        <v>0</v>
      </c>
      <c r="O948" s="0" t="n">
        <f aca="false">IF(AND(ISNUMBER($BW948),ISNUMBER($BX948)),MIN(1,MAX(0,($BX948-2017+1)/($BX948-$BW948+1))),"")</f>
        <v>0</v>
      </c>
      <c r="P948" s="0" t="n">
        <f aca="false">IF(AND(ISNUMBER($BW948),ISNUMBER($BX948)),MIN(1,MAX(0,($BX948-2018+1)/($BX948-$BW948+1))),"")</f>
        <v>0</v>
      </c>
      <c r="Q948" s="0" t="n">
        <f aca="false">IF(AND(ISNUMBER($BW948),ISNUMBER($BX948)),MIN(1,MAX(0,($BX948-2019+1)/($BX948-$BW948+1))),"")</f>
        <v>0</v>
      </c>
      <c r="R948" s="0" t="n">
        <f aca="false">IF(AND(ISNUMBER($BW948),ISNUMBER($BX948)),MIN(1,MAX(0,($BX948-2016+1)/($BX948-$BW948+1))),"")</f>
        <v>0</v>
      </c>
      <c r="S948" s="0" t="n">
        <f aca="false">IF($L948&lt;&gt;"",IF($L948&gt;=2015.5,1,0),"")</f>
        <v>0</v>
      </c>
      <c r="T948" s="0" t="n">
        <f aca="false">IF($L948&lt;&gt;"",IF($L948&gt;=2016,1,0),"")</f>
        <v>0</v>
      </c>
      <c r="U948" s="0" t="n">
        <f aca="false">IF(ISNUMBER($BX948),IF($BX948&gt;=2016,1,0),"")</f>
        <v>0</v>
      </c>
      <c r="V948" s="0" t="n">
        <f aca="false">IF(ISNUMBER($BW948),IF($BW948&gt;=2016,1,0),"")</f>
        <v>0</v>
      </c>
      <c r="W948" s="0" t="str">
        <f aca="false">IF(AND(ISNUMBER($BW948),ISNUMBER($BX948)),IF($BW948&gt;=2016,"post-only",IF($BX948&lt;2016,"pre-only","mixed")),"")</f>
        <v>pre-only</v>
      </c>
      <c r="X948" s="0" t="n">
        <f aca="false">IF(AND(ISNUMBER($BW948),ISNUMBER($BX948)),MIN(1,MAX(0,($BX948-2017+1)/($BX948-$BW948+1))),"")</f>
        <v>0</v>
      </c>
      <c r="Y948" s="0" t="n">
        <f aca="false">IF(AND(ISNUMBER($BW948),ISNUMBER($BX948)),MIN(1,MAX(0,($BX948-2018+1)/($BX948-$BW948+1))),"")</f>
        <v>0</v>
      </c>
      <c r="Z948" s="0" t="n">
        <f aca="false">IF(AND(ISNUMBER($BW948),ISNUMBER($BX948)),MIN(1,MAX(0,($BX948-2019+1)/($BX948-$BW948+1))),"")</f>
        <v>0</v>
      </c>
      <c r="AA948" s="0" t="n">
        <f aca="false">IF(ISNUMBER($BX948),IF($BX948&gt;=2017,1,0),"")</f>
        <v>0</v>
      </c>
      <c r="AB948" s="0" t="n">
        <f aca="false">IF(ISNUMBER($BX948),IF($BX948&gt;=2018,1,0),"")</f>
        <v>0</v>
      </c>
      <c r="AC948" s="0" t="n">
        <f aca="false">IF(ISNUMBER($BX948),IF($BX948&gt;=2019,1,0),"")</f>
        <v>0</v>
      </c>
      <c r="AD948" s="0" t="n">
        <f aca="false">IF($L948&lt;&gt;"",IF($L948&gt;2013,1,0),"")</f>
        <v>0</v>
      </c>
      <c r="AE948" s="0" t="n">
        <f aca="false">IF($L948&lt;&gt;"",1+IF($L948&gt;2011,1,0)+IF($L948&gt;2014,1,0),"")</f>
        <v>1</v>
      </c>
      <c r="AF948" s="0" t="s">
        <v>87</v>
      </c>
      <c r="AG948" s="0" t="s">
        <v>436</v>
      </c>
      <c r="AH948" s="0" t="s">
        <v>2080</v>
      </c>
      <c r="AI948" s="0" t="s">
        <v>497</v>
      </c>
      <c r="AJ948" s="0" t="s">
        <v>334</v>
      </c>
      <c r="AK948" s="0" t="str">
        <f aca="false">IF(AND($CF948&lt;&gt;"",IFERROR(INDEX(subsample_country_map!$B:$B,MATCH($CF948,subsample_country_map!$A:$A,0)),"")&lt;&gt;""),INDEX(subsample_country_map!$B:$B,MATCH($CF948,subsample_country_map!$A:$A,0)),INDEX(lookup!$AA:$AA,MATCH($A948,lookup!$A:$A,0)))</f>
        <v>3_AsiaPac</v>
      </c>
      <c r="AL948" s="0" t="str">
        <f aca="false">IF(AND($CF948&lt;&gt;"",IFERROR(INDEX(subsample_country_map!$C:$C,MATCH($CF948,subsample_country_map!$A:$A,0)),"")&lt;&gt;""),INDEX(subsample_country_map!$C:$C,MATCH($CF948,subsample_country_map!$A:$A,0)),INDEX(lookup!$AB:$AB,MATCH($A948,lookup!$A:$A,0)))</f>
        <v>2_developing</v>
      </c>
      <c r="AM948" s="0" t="str">
        <f aca="false">IF(AND($CF948&lt;&gt;"",IFERROR(INDEX(subsample_country_map!$D:$D,MATCH($CF948,subsample_country_map!$A:$A,0)),"")&lt;&gt;""),INDEX(subsample_country_map!$D:$D,MATCH($CF948,subsample_country_map!$A:$A,0)),INDEX(lookup!$AC:$AC,MATCH($A948,lookup!$A:$A,0)))</f>
        <v>2_non_western</v>
      </c>
      <c r="AN948" s="0" t="str">
        <f aca="false">IF(AND($CF948&lt;&gt;"",IFERROR(INDEX(subsample_country_map!$E:$E,MATCH($CF948,subsample_country_map!$A:$A,0)),"")&lt;&gt;""),INDEX(subsample_country_map!$E:$E,MATCH($CF948,subsample_country_map!$A:$A,0)),INDEX(lookup!$AD:$AD,MATCH($A948,lookup!$A:$A,0)))</f>
        <v>2_civil law</v>
      </c>
      <c r="AO948" s="0" t="str">
        <f aca="false">INDEX(lookup!$Y:$Y,MATCH($A948,lookup!$A:$A,0))</f>
        <v>0_published</v>
      </c>
      <c r="AP948" s="0" t="str">
        <f aca="false">INDEX(lookup!$Z:$Z,MATCH($A948,lookup!$A:$A,0))</f>
        <v>1_VHB high</v>
      </c>
      <c r="AQ948" s="0" t="str">
        <f aca="false">INDEX(lookup!$W:$W,MATCH($A948,lookup!$A:$A,0))</f>
        <v>1_fin/acc/econ</v>
      </c>
      <c r="AS948" s="0" t="s">
        <v>91</v>
      </c>
      <c r="AT948" s="0" t="s">
        <v>111</v>
      </c>
      <c r="AU948" s="0" t="s">
        <v>93</v>
      </c>
      <c r="AV948" s="0" t="s">
        <v>3468</v>
      </c>
      <c r="AW948" s="0" t="s">
        <v>3484</v>
      </c>
      <c r="BA948" s="0" t="n">
        <v>514</v>
      </c>
      <c r="BB948" s="0" t="s">
        <v>3441</v>
      </c>
      <c r="BC948" s="0" t="s">
        <v>3442</v>
      </c>
      <c r="BD948" s="0" t="s">
        <v>123</v>
      </c>
      <c r="BE948" s="0" t="s">
        <v>98</v>
      </c>
      <c r="BI948" s="0" t="s">
        <v>124</v>
      </c>
      <c r="BJ948" s="0" t="s">
        <v>3485</v>
      </c>
      <c r="BK948" s="0" t="s">
        <v>3452</v>
      </c>
      <c r="BL948" s="0" t="s">
        <v>3486</v>
      </c>
      <c r="BM948" s="0" t="s">
        <v>3487</v>
      </c>
      <c r="BN948" s="0" t="s">
        <v>3438</v>
      </c>
      <c r="BO948" s="0" t="s">
        <v>769</v>
      </c>
      <c r="BP948" s="0" t="s">
        <v>3434</v>
      </c>
      <c r="BQ948" s="0" t="s">
        <v>127</v>
      </c>
      <c r="BT948" s="0" t="n">
        <v>0</v>
      </c>
      <c r="BU948" s="0" t="s">
        <v>3439</v>
      </c>
      <c r="BW948" s="0" t="n">
        <v>2008</v>
      </c>
      <c r="BX948" s="0" t="n">
        <v>2014</v>
      </c>
      <c r="BY948" s="0" t="s">
        <v>2985</v>
      </c>
      <c r="BZ948" s="0" t="n">
        <v>2011</v>
      </c>
      <c r="CA948" s="0" t="n">
        <v>0</v>
      </c>
      <c r="CB948" s="0" t="n">
        <v>0</v>
      </c>
      <c r="CC948" s="0" t="n">
        <v>0</v>
      </c>
      <c r="CD948" s="0" t="n">
        <v>-0.0147021733852919</v>
      </c>
      <c r="CE948" s="0" t="n">
        <v>1</v>
      </c>
    </row>
    <row r="949" customFormat="false" ht="15" hidden="false" customHeight="false" outlineLevel="0" collapsed="false">
      <c r="A949" s="0" t="s">
        <v>3434</v>
      </c>
      <c r="B949" s="0" t="n">
        <v>2254</v>
      </c>
      <c r="C949" s="0" t="n">
        <v>-0.403567156135631</v>
      </c>
      <c r="D949" s="0" t="n">
        <v>514</v>
      </c>
      <c r="E949" s="0" t="n">
        <f aca="false">IF(ISNUMBER($BA949),$BA949,IF(AND(ISNUMBER($D949),ISNUMBER($BW949),ISNUMBER($BX949)),$D949*($BX949-$BW949+1),""))</f>
        <v>514</v>
      </c>
      <c r="H949" s="0" t="s">
        <v>118</v>
      </c>
      <c r="I949" s="0" t="s">
        <v>344</v>
      </c>
      <c r="J949" s="0" t="n">
        <f aca="false">IF($BW949&lt;&gt;"",$BW949,"")</f>
        <v>2008</v>
      </c>
      <c r="K949" s="0" t="n">
        <f aca="false">IF($BX949&lt;&gt;"",$BX949,"")</f>
        <v>2014</v>
      </c>
      <c r="L949" s="0" t="n">
        <f aca="false">IF(AND(ISNUMBER($BW949),ISNUMBER($BX949)),($BW949+$BX949)/2,"")</f>
        <v>2011</v>
      </c>
      <c r="M949" s="0" t="n">
        <f aca="false">IF($L949&lt;&gt;"",$L949,"")</f>
        <v>2011</v>
      </c>
      <c r="N949" s="0" t="n">
        <f aca="false">IF(AND(ISNUMBER($BW949),ISNUMBER($BX949)),MIN(1,MAX(0,($BX949-2016+1)/($BX949-$BW949+1))),"")</f>
        <v>0</v>
      </c>
      <c r="O949" s="0" t="n">
        <f aca="false">IF(AND(ISNUMBER($BW949),ISNUMBER($BX949)),MIN(1,MAX(0,($BX949-2017+1)/($BX949-$BW949+1))),"")</f>
        <v>0</v>
      </c>
      <c r="P949" s="0" t="n">
        <f aca="false">IF(AND(ISNUMBER($BW949),ISNUMBER($BX949)),MIN(1,MAX(0,($BX949-2018+1)/($BX949-$BW949+1))),"")</f>
        <v>0</v>
      </c>
      <c r="Q949" s="0" t="n">
        <f aca="false">IF(AND(ISNUMBER($BW949),ISNUMBER($BX949)),MIN(1,MAX(0,($BX949-2019+1)/($BX949-$BW949+1))),"")</f>
        <v>0</v>
      </c>
      <c r="R949" s="0" t="n">
        <f aca="false">IF(AND(ISNUMBER($BW949),ISNUMBER($BX949)),MIN(1,MAX(0,($BX949-2016+1)/($BX949-$BW949+1))),"")</f>
        <v>0</v>
      </c>
      <c r="S949" s="0" t="n">
        <f aca="false">IF($L949&lt;&gt;"",IF($L949&gt;=2015.5,1,0),"")</f>
        <v>0</v>
      </c>
      <c r="T949" s="0" t="n">
        <f aca="false">IF($L949&lt;&gt;"",IF($L949&gt;=2016,1,0),"")</f>
        <v>0</v>
      </c>
      <c r="U949" s="0" t="n">
        <f aca="false">IF(ISNUMBER($BX949),IF($BX949&gt;=2016,1,0),"")</f>
        <v>0</v>
      </c>
      <c r="V949" s="0" t="n">
        <f aca="false">IF(ISNUMBER($BW949),IF($BW949&gt;=2016,1,0),"")</f>
        <v>0</v>
      </c>
      <c r="W949" s="0" t="str">
        <f aca="false">IF(AND(ISNUMBER($BW949),ISNUMBER($BX949)),IF($BW949&gt;=2016,"post-only",IF($BX949&lt;2016,"pre-only","mixed")),"")</f>
        <v>pre-only</v>
      </c>
      <c r="X949" s="0" t="n">
        <f aca="false">IF(AND(ISNUMBER($BW949),ISNUMBER($BX949)),MIN(1,MAX(0,($BX949-2017+1)/($BX949-$BW949+1))),"")</f>
        <v>0</v>
      </c>
      <c r="Y949" s="0" t="n">
        <f aca="false">IF(AND(ISNUMBER($BW949),ISNUMBER($BX949)),MIN(1,MAX(0,($BX949-2018+1)/($BX949-$BW949+1))),"")</f>
        <v>0</v>
      </c>
      <c r="Z949" s="0" t="n">
        <f aca="false">IF(AND(ISNUMBER($BW949),ISNUMBER($BX949)),MIN(1,MAX(0,($BX949-2019+1)/($BX949-$BW949+1))),"")</f>
        <v>0</v>
      </c>
      <c r="AA949" s="0" t="n">
        <f aca="false">IF(ISNUMBER($BX949),IF($BX949&gt;=2017,1,0),"")</f>
        <v>0</v>
      </c>
      <c r="AB949" s="0" t="n">
        <f aca="false">IF(ISNUMBER($BX949),IF($BX949&gt;=2018,1,0),"")</f>
        <v>0</v>
      </c>
      <c r="AC949" s="0" t="n">
        <f aca="false">IF(ISNUMBER($BX949),IF($BX949&gt;=2019,1,0),"")</f>
        <v>0</v>
      </c>
      <c r="AD949" s="0" t="n">
        <f aca="false">IF($L949&lt;&gt;"",IF($L949&gt;2013,1,0),"")</f>
        <v>0</v>
      </c>
      <c r="AE949" s="0" t="n">
        <f aca="false">IF($L949&lt;&gt;"",1+IF($L949&gt;2011,1,0)+IF($L949&gt;2014,1,0),"")</f>
        <v>1</v>
      </c>
      <c r="AF949" s="0" t="s">
        <v>87</v>
      </c>
      <c r="AG949" s="0" t="s">
        <v>436</v>
      </c>
      <c r="AH949" s="0" t="s">
        <v>2080</v>
      </c>
      <c r="AI949" s="0" t="s">
        <v>497</v>
      </c>
      <c r="AJ949" s="0" t="s">
        <v>334</v>
      </c>
      <c r="AK949" s="0" t="str">
        <f aca="false">IF(AND($CF949&lt;&gt;"",IFERROR(INDEX(subsample_country_map!$B:$B,MATCH($CF949,subsample_country_map!$A:$A,0)),"")&lt;&gt;""),INDEX(subsample_country_map!$B:$B,MATCH($CF949,subsample_country_map!$A:$A,0)),INDEX(lookup!$AA:$AA,MATCH($A949,lookup!$A:$A,0)))</f>
        <v>3_AsiaPac</v>
      </c>
      <c r="AL949" s="0" t="str">
        <f aca="false">IF(AND($CF949&lt;&gt;"",IFERROR(INDEX(subsample_country_map!$C:$C,MATCH($CF949,subsample_country_map!$A:$A,0)),"")&lt;&gt;""),INDEX(subsample_country_map!$C:$C,MATCH($CF949,subsample_country_map!$A:$A,0)),INDEX(lookup!$AB:$AB,MATCH($A949,lookup!$A:$A,0)))</f>
        <v>2_developing</v>
      </c>
      <c r="AM949" s="0" t="str">
        <f aca="false">IF(AND($CF949&lt;&gt;"",IFERROR(INDEX(subsample_country_map!$D:$D,MATCH($CF949,subsample_country_map!$A:$A,0)),"")&lt;&gt;""),INDEX(subsample_country_map!$D:$D,MATCH($CF949,subsample_country_map!$A:$A,0)),INDEX(lookup!$AC:$AC,MATCH($A949,lookup!$A:$A,0)))</f>
        <v>2_non_western</v>
      </c>
      <c r="AN949" s="0" t="str">
        <f aca="false">IF(AND($CF949&lt;&gt;"",IFERROR(INDEX(subsample_country_map!$E:$E,MATCH($CF949,subsample_country_map!$A:$A,0)),"")&lt;&gt;""),INDEX(subsample_country_map!$E:$E,MATCH($CF949,subsample_country_map!$A:$A,0)),INDEX(lookup!$AD:$AD,MATCH($A949,lookup!$A:$A,0)))</f>
        <v>2_civil law</v>
      </c>
      <c r="AO949" s="0" t="str">
        <f aca="false">INDEX(lookup!$Y:$Y,MATCH($A949,lookup!$A:$A,0))</f>
        <v>0_published</v>
      </c>
      <c r="AP949" s="0" t="str">
        <f aca="false">INDEX(lookup!$Z:$Z,MATCH($A949,lookup!$A:$A,0))</f>
        <v>1_VHB high</v>
      </c>
      <c r="AQ949" s="0" t="str">
        <f aca="false">INDEX(lookup!$W:$W,MATCH($A949,lookup!$A:$A,0))</f>
        <v>1_fin/acc/econ</v>
      </c>
      <c r="AS949" s="0" t="s">
        <v>91</v>
      </c>
      <c r="AT949" s="0" t="s">
        <v>111</v>
      </c>
      <c r="AU949" s="0" t="s">
        <v>93</v>
      </c>
      <c r="AV949" s="0" t="s">
        <v>3488</v>
      </c>
      <c r="AW949" s="0" t="s">
        <v>1784</v>
      </c>
      <c r="BA949" s="0" t="n">
        <v>514</v>
      </c>
      <c r="BB949" s="0" t="s">
        <v>3441</v>
      </c>
      <c r="BC949" s="0" t="s">
        <v>3442</v>
      </c>
      <c r="BD949" s="0" t="s">
        <v>123</v>
      </c>
      <c r="BE949" s="0" t="s">
        <v>98</v>
      </c>
      <c r="BI949" s="0" t="s">
        <v>124</v>
      </c>
      <c r="BJ949" s="0" t="s">
        <v>3485</v>
      </c>
      <c r="BK949" s="0" t="s">
        <v>3452</v>
      </c>
      <c r="BL949" s="0" t="s">
        <v>3489</v>
      </c>
      <c r="BM949" s="0" t="s">
        <v>3457</v>
      </c>
      <c r="BN949" s="0" t="s">
        <v>3438</v>
      </c>
      <c r="BO949" s="0" t="s">
        <v>769</v>
      </c>
      <c r="BP949" s="0" t="s">
        <v>3434</v>
      </c>
      <c r="BQ949" s="0" t="s">
        <v>2105</v>
      </c>
      <c r="BT949" s="0" t="n">
        <v>0</v>
      </c>
      <c r="BU949" s="0" t="s">
        <v>3439</v>
      </c>
      <c r="BW949" s="0" t="n">
        <v>2008</v>
      </c>
      <c r="BX949" s="0" t="n">
        <v>2014</v>
      </c>
      <c r="BY949" s="0" t="s">
        <v>2985</v>
      </c>
      <c r="BZ949" s="0" t="n">
        <v>2011</v>
      </c>
      <c r="CA949" s="0" t="n">
        <v>0</v>
      </c>
      <c r="CB949" s="0" t="n">
        <v>0</v>
      </c>
      <c r="CC949" s="0" t="n">
        <v>0</v>
      </c>
      <c r="CD949" s="0" t="n">
        <v>-0.427902796066753</v>
      </c>
      <c r="CE949" s="0" t="n">
        <v>1</v>
      </c>
    </row>
    <row r="950" customFormat="false" ht="15" hidden="false" customHeight="false" outlineLevel="0" collapsed="false">
      <c r="A950" s="0" t="s">
        <v>3434</v>
      </c>
      <c r="B950" s="0" t="n">
        <v>2255</v>
      </c>
      <c r="C950" s="0" t="n">
        <v>0.00400979586749087</v>
      </c>
      <c r="D950" s="0" t="n">
        <v>514</v>
      </c>
      <c r="E950" s="0" t="n">
        <f aca="false">IF(ISNUMBER($BA950),$BA950,IF(AND(ISNUMBER($D950),ISNUMBER($BW950),ISNUMBER($BX950)),$D950*($BX950-$BW950+1),""))</f>
        <v>514</v>
      </c>
      <c r="H950" s="0" t="s">
        <v>118</v>
      </c>
      <c r="I950" s="0" t="s">
        <v>344</v>
      </c>
      <c r="J950" s="0" t="n">
        <f aca="false">IF($BW950&lt;&gt;"",$BW950,"")</f>
        <v>2008</v>
      </c>
      <c r="K950" s="0" t="n">
        <f aca="false">IF($BX950&lt;&gt;"",$BX950,"")</f>
        <v>2014</v>
      </c>
      <c r="L950" s="0" t="n">
        <f aca="false">IF(AND(ISNUMBER($BW950),ISNUMBER($BX950)),($BW950+$BX950)/2,"")</f>
        <v>2011</v>
      </c>
      <c r="M950" s="0" t="n">
        <f aca="false">IF($L950&lt;&gt;"",$L950,"")</f>
        <v>2011</v>
      </c>
      <c r="N950" s="0" t="n">
        <f aca="false">IF(AND(ISNUMBER($BW950),ISNUMBER($BX950)),MIN(1,MAX(0,($BX950-2016+1)/($BX950-$BW950+1))),"")</f>
        <v>0</v>
      </c>
      <c r="O950" s="0" t="n">
        <f aca="false">IF(AND(ISNUMBER($BW950),ISNUMBER($BX950)),MIN(1,MAX(0,($BX950-2017+1)/($BX950-$BW950+1))),"")</f>
        <v>0</v>
      </c>
      <c r="P950" s="0" t="n">
        <f aca="false">IF(AND(ISNUMBER($BW950),ISNUMBER($BX950)),MIN(1,MAX(0,($BX950-2018+1)/($BX950-$BW950+1))),"")</f>
        <v>0</v>
      </c>
      <c r="Q950" s="0" t="n">
        <f aca="false">IF(AND(ISNUMBER($BW950),ISNUMBER($BX950)),MIN(1,MAX(0,($BX950-2019+1)/($BX950-$BW950+1))),"")</f>
        <v>0</v>
      </c>
      <c r="R950" s="0" t="n">
        <f aca="false">IF(AND(ISNUMBER($BW950),ISNUMBER($BX950)),MIN(1,MAX(0,($BX950-2016+1)/($BX950-$BW950+1))),"")</f>
        <v>0</v>
      </c>
      <c r="S950" s="0" t="n">
        <f aca="false">IF($L950&lt;&gt;"",IF($L950&gt;=2015.5,1,0),"")</f>
        <v>0</v>
      </c>
      <c r="T950" s="0" t="n">
        <f aca="false">IF($L950&lt;&gt;"",IF($L950&gt;=2016,1,0),"")</f>
        <v>0</v>
      </c>
      <c r="U950" s="0" t="n">
        <f aca="false">IF(ISNUMBER($BX950),IF($BX950&gt;=2016,1,0),"")</f>
        <v>0</v>
      </c>
      <c r="V950" s="0" t="n">
        <f aca="false">IF(ISNUMBER($BW950),IF($BW950&gt;=2016,1,0),"")</f>
        <v>0</v>
      </c>
      <c r="W950" s="0" t="str">
        <f aca="false">IF(AND(ISNUMBER($BW950),ISNUMBER($BX950)),IF($BW950&gt;=2016,"post-only",IF($BX950&lt;2016,"pre-only","mixed")),"")</f>
        <v>pre-only</v>
      </c>
      <c r="X950" s="0" t="n">
        <f aca="false">IF(AND(ISNUMBER($BW950),ISNUMBER($BX950)),MIN(1,MAX(0,($BX950-2017+1)/($BX950-$BW950+1))),"")</f>
        <v>0</v>
      </c>
      <c r="Y950" s="0" t="n">
        <f aca="false">IF(AND(ISNUMBER($BW950),ISNUMBER($BX950)),MIN(1,MAX(0,($BX950-2018+1)/($BX950-$BW950+1))),"")</f>
        <v>0</v>
      </c>
      <c r="Z950" s="0" t="n">
        <f aca="false">IF(AND(ISNUMBER($BW950),ISNUMBER($BX950)),MIN(1,MAX(0,($BX950-2019+1)/($BX950-$BW950+1))),"")</f>
        <v>0</v>
      </c>
      <c r="AA950" s="0" t="n">
        <f aca="false">IF(ISNUMBER($BX950),IF($BX950&gt;=2017,1,0),"")</f>
        <v>0</v>
      </c>
      <c r="AB950" s="0" t="n">
        <f aca="false">IF(ISNUMBER($BX950),IF($BX950&gt;=2018,1,0),"")</f>
        <v>0</v>
      </c>
      <c r="AC950" s="0" t="n">
        <f aca="false">IF(ISNUMBER($BX950),IF($BX950&gt;=2019,1,0),"")</f>
        <v>0</v>
      </c>
      <c r="AD950" s="0" t="n">
        <f aca="false">IF($L950&lt;&gt;"",IF($L950&gt;2013,1,0),"")</f>
        <v>0</v>
      </c>
      <c r="AE950" s="0" t="n">
        <f aca="false">IF($L950&lt;&gt;"",1+IF($L950&gt;2011,1,0)+IF($L950&gt;2014,1,0),"")</f>
        <v>1</v>
      </c>
      <c r="AF950" s="0" t="s">
        <v>87</v>
      </c>
      <c r="AG950" s="0" t="s">
        <v>436</v>
      </c>
      <c r="AH950" s="0" t="s">
        <v>2080</v>
      </c>
      <c r="AI950" s="0" t="s">
        <v>497</v>
      </c>
      <c r="AJ950" s="0" t="s">
        <v>334</v>
      </c>
      <c r="AK950" s="0" t="str">
        <f aca="false">IF(AND($CF950&lt;&gt;"",IFERROR(INDEX(subsample_country_map!$B:$B,MATCH($CF950,subsample_country_map!$A:$A,0)),"")&lt;&gt;""),INDEX(subsample_country_map!$B:$B,MATCH($CF950,subsample_country_map!$A:$A,0)),INDEX(lookup!$AA:$AA,MATCH($A950,lookup!$A:$A,0)))</f>
        <v>3_AsiaPac</v>
      </c>
      <c r="AL950" s="0" t="str">
        <f aca="false">IF(AND($CF950&lt;&gt;"",IFERROR(INDEX(subsample_country_map!$C:$C,MATCH($CF950,subsample_country_map!$A:$A,0)),"")&lt;&gt;""),INDEX(subsample_country_map!$C:$C,MATCH($CF950,subsample_country_map!$A:$A,0)),INDEX(lookup!$AB:$AB,MATCH($A950,lookup!$A:$A,0)))</f>
        <v>2_developing</v>
      </c>
      <c r="AM950" s="0" t="str">
        <f aca="false">IF(AND($CF950&lt;&gt;"",IFERROR(INDEX(subsample_country_map!$D:$D,MATCH($CF950,subsample_country_map!$A:$A,0)),"")&lt;&gt;""),INDEX(subsample_country_map!$D:$D,MATCH($CF950,subsample_country_map!$A:$A,0)),INDEX(lookup!$AC:$AC,MATCH($A950,lookup!$A:$A,0)))</f>
        <v>2_non_western</v>
      </c>
      <c r="AN950" s="0" t="str">
        <f aca="false">IF(AND($CF950&lt;&gt;"",IFERROR(INDEX(subsample_country_map!$E:$E,MATCH($CF950,subsample_country_map!$A:$A,0)),"")&lt;&gt;""),INDEX(subsample_country_map!$E:$E,MATCH($CF950,subsample_country_map!$A:$A,0)),INDEX(lookup!$AD:$AD,MATCH($A950,lookup!$A:$A,0)))</f>
        <v>2_civil law</v>
      </c>
      <c r="AO950" s="0" t="str">
        <f aca="false">INDEX(lookup!$Y:$Y,MATCH($A950,lookup!$A:$A,0))</f>
        <v>0_published</v>
      </c>
      <c r="AP950" s="0" t="str">
        <f aca="false">INDEX(lookup!$Z:$Z,MATCH($A950,lookup!$A:$A,0))</f>
        <v>1_VHB high</v>
      </c>
      <c r="AQ950" s="0" t="str">
        <f aca="false">INDEX(lookup!$W:$W,MATCH($A950,lookup!$A:$A,0))</f>
        <v>1_fin/acc/econ</v>
      </c>
      <c r="AS950" s="0" t="s">
        <v>91</v>
      </c>
      <c r="AT950" s="0" t="s">
        <v>111</v>
      </c>
      <c r="AU950" s="0" t="s">
        <v>93</v>
      </c>
      <c r="AV950" s="0" t="s">
        <v>1784</v>
      </c>
      <c r="AW950" s="0" t="s">
        <v>881</v>
      </c>
      <c r="BA950" s="0" t="n">
        <v>514</v>
      </c>
      <c r="BB950" s="0" t="s">
        <v>3441</v>
      </c>
      <c r="BC950" s="0" t="s">
        <v>3442</v>
      </c>
      <c r="BD950" s="0" t="s">
        <v>123</v>
      </c>
      <c r="BE950" s="0" t="s">
        <v>98</v>
      </c>
      <c r="BI950" s="0" t="s">
        <v>124</v>
      </c>
      <c r="BJ950" s="0" t="s">
        <v>3490</v>
      </c>
      <c r="BK950" s="0" t="s">
        <v>3452</v>
      </c>
      <c r="BL950" s="0" t="s">
        <v>3491</v>
      </c>
      <c r="BM950" s="0" t="s">
        <v>3492</v>
      </c>
      <c r="BN950" s="0" t="s">
        <v>3438</v>
      </c>
      <c r="BO950" s="0" t="s">
        <v>769</v>
      </c>
      <c r="BP950" s="0" t="s">
        <v>3434</v>
      </c>
      <c r="BQ950" s="0" t="s">
        <v>127</v>
      </c>
      <c r="BT950" s="0" t="n">
        <v>0</v>
      </c>
      <c r="BU950" s="0" t="s">
        <v>3439</v>
      </c>
      <c r="BW950" s="0" t="n">
        <v>2008</v>
      </c>
      <c r="BX950" s="0" t="n">
        <v>2014</v>
      </c>
      <c r="BY950" s="0" t="s">
        <v>2985</v>
      </c>
      <c r="BZ950" s="0" t="n">
        <v>2011</v>
      </c>
      <c r="CA950" s="0" t="n">
        <v>0</v>
      </c>
      <c r="CB950" s="0" t="n">
        <v>0</v>
      </c>
      <c r="CC950" s="0" t="n">
        <v>0</v>
      </c>
      <c r="CD950" s="0" t="n">
        <v>0.00400981735814956</v>
      </c>
      <c r="CE950" s="0" t="n">
        <v>1</v>
      </c>
    </row>
    <row r="951" customFormat="false" ht="15" hidden="false" customHeight="false" outlineLevel="0" collapsed="false">
      <c r="A951" s="0" t="s">
        <v>3434</v>
      </c>
      <c r="B951" s="0" t="n">
        <v>2256</v>
      </c>
      <c r="C951" s="0" t="n">
        <v>-0.31407156342638</v>
      </c>
      <c r="D951" s="0" t="n">
        <v>514</v>
      </c>
      <c r="E951" s="0" t="n">
        <f aca="false">IF(ISNUMBER($BA951),$BA951,IF(AND(ISNUMBER($D951),ISNUMBER($BW951),ISNUMBER($BX951)),$D951*($BX951-$BW951+1),""))</f>
        <v>514</v>
      </c>
      <c r="H951" s="0" t="s">
        <v>118</v>
      </c>
      <c r="I951" s="0" t="s">
        <v>344</v>
      </c>
      <c r="J951" s="0" t="n">
        <f aca="false">IF($BW951&lt;&gt;"",$BW951,"")</f>
        <v>2008</v>
      </c>
      <c r="K951" s="0" t="n">
        <f aca="false">IF($BX951&lt;&gt;"",$BX951,"")</f>
        <v>2014</v>
      </c>
      <c r="L951" s="0" t="n">
        <f aca="false">IF(AND(ISNUMBER($BW951),ISNUMBER($BX951)),($BW951+$BX951)/2,"")</f>
        <v>2011</v>
      </c>
      <c r="M951" s="0" t="n">
        <f aca="false">IF($L951&lt;&gt;"",$L951,"")</f>
        <v>2011</v>
      </c>
      <c r="N951" s="0" t="n">
        <f aca="false">IF(AND(ISNUMBER($BW951),ISNUMBER($BX951)),MIN(1,MAX(0,($BX951-2016+1)/($BX951-$BW951+1))),"")</f>
        <v>0</v>
      </c>
      <c r="O951" s="0" t="n">
        <f aca="false">IF(AND(ISNUMBER($BW951),ISNUMBER($BX951)),MIN(1,MAX(0,($BX951-2017+1)/($BX951-$BW951+1))),"")</f>
        <v>0</v>
      </c>
      <c r="P951" s="0" t="n">
        <f aca="false">IF(AND(ISNUMBER($BW951),ISNUMBER($BX951)),MIN(1,MAX(0,($BX951-2018+1)/($BX951-$BW951+1))),"")</f>
        <v>0</v>
      </c>
      <c r="Q951" s="0" t="n">
        <f aca="false">IF(AND(ISNUMBER($BW951),ISNUMBER($BX951)),MIN(1,MAX(0,($BX951-2019+1)/($BX951-$BW951+1))),"")</f>
        <v>0</v>
      </c>
      <c r="R951" s="0" t="n">
        <f aca="false">IF(AND(ISNUMBER($BW951),ISNUMBER($BX951)),MIN(1,MAX(0,($BX951-2016+1)/($BX951-$BW951+1))),"")</f>
        <v>0</v>
      </c>
      <c r="S951" s="0" t="n">
        <f aca="false">IF($L951&lt;&gt;"",IF($L951&gt;=2015.5,1,0),"")</f>
        <v>0</v>
      </c>
      <c r="T951" s="0" t="n">
        <f aca="false">IF($L951&lt;&gt;"",IF($L951&gt;=2016,1,0),"")</f>
        <v>0</v>
      </c>
      <c r="U951" s="0" t="n">
        <f aca="false">IF(ISNUMBER($BX951),IF($BX951&gt;=2016,1,0),"")</f>
        <v>0</v>
      </c>
      <c r="V951" s="0" t="n">
        <f aca="false">IF(ISNUMBER($BW951),IF($BW951&gt;=2016,1,0),"")</f>
        <v>0</v>
      </c>
      <c r="W951" s="0" t="str">
        <f aca="false">IF(AND(ISNUMBER($BW951),ISNUMBER($BX951)),IF($BW951&gt;=2016,"post-only",IF($BX951&lt;2016,"pre-only","mixed")),"")</f>
        <v>pre-only</v>
      </c>
      <c r="X951" s="0" t="n">
        <f aca="false">IF(AND(ISNUMBER($BW951),ISNUMBER($BX951)),MIN(1,MAX(0,($BX951-2017+1)/($BX951-$BW951+1))),"")</f>
        <v>0</v>
      </c>
      <c r="Y951" s="0" t="n">
        <f aca="false">IF(AND(ISNUMBER($BW951),ISNUMBER($BX951)),MIN(1,MAX(0,($BX951-2018+1)/($BX951-$BW951+1))),"")</f>
        <v>0</v>
      </c>
      <c r="Z951" s="0" t="n">
        <f aca="false">IF(AND(ISNUMBER($BW951),ISNUMBER($BX951)),MIN(1,MAX(0,($BX951-2019+1)/($BX951-$BW951+1))),"")</f>
        <v>0</v>
      </c>
      <c r="AA951" s="0" t="n">
        <f aca="false">IF(ISNUMBER($BX951),IF($BX951&gt;=2017,1,0),"")</f>
        <v>0</v>
      </c>
      <c r="AB951" s="0" t="n">
        <f aca="false">IF(ISNUMBER($BX951),IF($BX951&gt;=2018,1,0),"")</f>
        <v>0</v>
      </c>
      <c r="AC951" s="0" t="n">
        <f aca="false">IF(ISNUMBER($BX951),IF($BX951&gt;=2019,1,0),"")</f>
        <v>0</v>
      </c>
      <c r="AD951" s="0" t="n">
        <f aca="false">IF($L951&lt;&gt;"",IF($L951&gt;2013,1,0),"")</f>
        <v>0</v>
      </c>
      <c r="AE951" s="0" t="n">
        <f aca="false">IF($L951&lt;&gt;"",1+IF($L951&gt;2011,1,0)+IF($L951&gt;2014,1,0),"")</f>
        <v>1</v>
      </c>
      <c r="AF951" s="0" t="s">
        <v>87</v>
      </c>
      <c r="AG951" s="0" t="s">
        <v>436</v>
      </c>
      <c r="AH951" s="0" t="s">
        <v>2080</v>
      </c>
      <c r="AI951" s="0" t="s">
        <v>497</v>
      </c>
      <c r="AJ951" s="0" t="s">
        <v>334</v>
      </c>
      <c r="AK951" s="0" t="str">
        <f aca="false">IF(AND($CF951&lt;&gt;"",IFERROR(INDEX(subsample_country_map!$B:$B,MATCH($CF951,subsample_country_map!$A:$A,0)),"")&lt;&gt;""),INDEX(subsample_country_map!$B:$B,MATCH($CF951,subsample_country_map!$A:$A,0)),INDEX(lookup!$AA:$AA,MATCH($A951,lookup!$A:$A,0)))</f>
        <v>3_AsiaPac</v>
      </c>
      <c r="AL951" s="0" t="str">
        <f aca="false">IF(AND($CF951&lt;&gt;"",IFERROR(INDEX(subsample_country_map!$C:$C,MATCH($CF951,subsample_country_map!$A:$A,0)),"")&lt;&gt;""),INDEX(subsample_country_map!$C:$C,MATCH($CF951,subsample_country_map!$A:$A,0)),INDEX(lookup!$AB:$AB,MATCH($A951,lookup!$A:$A,0)))</f>
        <v>2_developing</v>
      </c>
      <c r="AM951" s="0" t="str">
        <f aca="false">IF(AND($CF951&lt;&gt;"",IFERROR(INDEX(subsample_country_map!$D:$D,MATCH($CF951,subsample_country_map!$A:$A,0)),"")&lt;&gt;""),INDEX(subsample_country_map!$D:$D,MATCH($CF951,subsample_country_map!$A:$A,0)),INDEX(lookup!$AC:$AC,MATCH($A951,lookup!$A:$A,0)))</f>
        <v>2_non_western</v>
      </c>
      <c r="AN951" s="0" t="str">
        <f aca="false">IF(AND($CF951&lt;&gt;"",IFERROR(INDEX(subsample_country_map!$E:$E,MATCH($CF951,subsample_country_map!$A:$A,0)),"")&lt;&gt;""),INDEX(subsample_country_map!$E:$E,MATCH($CF951,subsample_country_map!$A:$A,0)),INDEX(lookup!$AD:$AD,MATCH($A951,lookup!$A:$A,0)))</f>
        <v>2_civil law</v>
      </c>
      <c r="AO951" s="0" t="str">
        <f aca="false">INDEX(lookup!$Y:$Y,MATCH($A951,lookup!$A:$A,0))</f>
        <v>0_published</v>
      </c>
      <c r="AP951" s="0" t="str">
        <f aca="false">INDEX(lookup!$Z:$Z,MATCH($A951,lookup!$A:$A,0))</f>
        <v>1_VHB high</v>
      </c>
      <c r="AQ951" s="0" t="str">
        <f aca="false">INDEX(lookup!$W:$W,MATCH($A951,lookup!$A:$A,0))</f>
        <v>1_fin/acc/econ</v>
      </c>
      <c r="AS951" s="0" t="s">
        <v>91</v>
      </c>
      <c r="AT951" s="0" t="s">
        <v>111</v>
      </c>
      <c r="AU951" s="0" t="s">
        <v>93</v>
      </c>
      <c r="AV951" s="0" t="s">
        <v>2077</v>
      </c>
      <c r="AW951" s="0" t="s">
        <v>1784</v>
      </c>
      <c r="BA951" s="0" t="n">
        <v>514</v>
      </c>
      <c r="BB951" s="0" t="s">
        <v>3441</v>
      </c>
      <c r="BC951" s="0" t="s">
        <v>3442</v>
      </c>
      <c r="BD951" s="0" t="s">
        <v>123</v>
      </c>
      <c r="BE951" s="0" t="s">
        <v>98</v>
      </c>
      <c r="BI951" s="0" t="s">
        <v>124</v>
      </c>
      <c r="BJ951" s="0" t="s">
        <v>3490</v>
      </c>
      <c r="BK951" s="0" t="s">
        <v>3452</v>
      </c>
      <c r="BL951" s="0" t="s">
        <v>3493</v>
      </c>
      <c r="BM951" s="0" t="s">
        <v>3457</v>
      </c>
      <c r="BN951" s="0" t="s">
        <v>3438</v>
      </c>
      <c r="BO951" s="0" t="s">
        <v>769</v>
      </c>
      <c r="BP951" s="0" t="s">
        <v>3434</v>
      </c>
      <c r="BQ951" s="0" t="s">
        <v>127</v>
      </c>
      <c r="BT951" s="0" t="n">
        <v>0</v>
      </c>
      <c r="BU951" s="0" t="s">
        <v>3439</v>
      </c>
      <c r="BW951" s="0" t="n">
        <v>2008</v>
      </c>
      <c r="BX951" s="0" t="n">
        <v>2014</v>
      </c>
      <c r="BY951" s="0" t="s">
        <v>2985</v>
      </c>
      <c r="BZ951" s="0" t="n">
        <v>2011</v>
      </c>
      <c r="CA951" s="0" t="n">
        <v>0</v>
      </c>
      <c r="CB951" s="0" t="n">
        <v>0</v>
      </c>
      <c r="CC951" s="0" t="n">
        <v>0</v>
      </c>
      <c r="CD951" s="0" t="n">
        <v>-0.325056178706809</v>
      </c>
      <c r="CE951" s="0" t="n">
        <v>1</v>
      </c>
    </row>
    <row r="952" customFormat="false" ht="15" hidden="false" customHeight="false" outlineLevel="0" collapsed="false">
      <c r="A952" s="0" t="s">
        <v>3434</v>
      </c>
      <c r="B952" s="0" t="n">
        <v>2257</v>
      </c>
      <c r="D952" s="0" t="n">
        <v>514</v>
      </c>
      <c r="E952" s="0" t="n">
        <f aca="false">IF(ISNUMBER($BA952),$BA952,IF(AND(ISNUMBER($D952),ISNUMBER($BW952),ISNUMBER($BX952)),$D952*($BX952-$BW952+1),""))</f>
        <v>514</v>
      </c>
      <c r="H952" s="0" t="s">
        <v>118</v>
      </c>
      <c r="I952" s="0" t="s">
        <v>344</v>
      </c>
      <c r="J952" s="0" t="n">
        <f aca="false">IF($BW952&lt;&gt;"",$BW952,"")</f>
        <v>2008</v>
      </c>
      <c r="K952" s="0" t="n">
        <f aca="false">IF($BX952&lt;&gt;"",$BX952,"")</f>
        <v>2014</v>
      </c>
      <c r="L952" s="0" t="n">
        <f aca="false">IF(AND(ISNUMBER($BW952),ISNUMBER($BX952)),($BW952+$BX952)/2,"")</f>
        <v>2011</v>
      </c>
      <c r="M952" s="0" t="n">
        <f aca="false">IF($L952&lt;&gt;"",$L952,"")</f>
        <v>2011</v>
      </c>
      <c r="N952" s="0" t="n">
        <f aca="false">IF(AND(ISNUMBER($BW952),ISNUMBER($BX952)),MIN(1,MAX(0,($BX952-2016+1)/($BX952-$BW952+1))),"")</f>
        <v>0</v>
      </c>
      <c r="O952" s="0" t="n">
        <f aca="false">IF(AND(ISNUMBER($BW952),ISNUMBER($BX952)),MIN(1,MAX(0,($BX952-2017+1)/($BX952-$BW952+1))),"")</f>
        <v>0</v>
      </c>
      <c r="P952" s="0" t="n">
        <f aca="false">IF(AND(ISNUMBER($BW952),ISNUMBER($BX952)),MIN(1,MAX(0,($BX952-2018+1)/($BX952-$BW952+1))),"")</f>
        <v>0</v>
      </c>
      <c r="Q952" s="0" t="n">
        <f aca="false">IF(AND(ISNUMBER($BW952),ISNUMBER($BX952)),MIN(1,MAX(0,($BX952-2019+1)/($BX952-$BW952+1))),"")</f>
        <v>0</v>
      </c>
      <c r="R952" s="0" t="n">
        <f aca="false">IF(AND(ISNUMBER($BW952),ISNUMBER($BX952)),MIN(1,MAX(0,($BX952-2016+1)/($BX952-$BW952+1))),"")</f>
        <v>0</v>
      </c>
      <c r="S952" s="0" t="n">
        <f aca="false">IF($L952&lt;&gt;"",IF($L952&gt;=2015.5,1,0),"")</f>
        <v>0</v>
      </c>
      <c r="T952" s="0" t="n">
        <f aca="false">IF($L952&lt;&gt;"",IF($L952&gt;=2016,1,0),"")</f>
        <v>0</v>
      </c>
      <c r="U952" s="0" t="n">
        <f aca="false">IF(ISNUMBER($BX952),IF($BX952&gt;=2016,1,0),"")</f>
        <v>0</v>
      </c>
      <c r="V952" s="0" t="n">
        <f aca="false">IF(ISNUMBER($BW952),IF($BW952&gt;=2016,1,0),"")</f>
        <v>0</v>
      </c>
      <c r="W952" s="0" t="str">
        <f aca="false">IF(AND(ISNUMBER($BW952),ISNUMBER($BX952)),IF($BW952&gt;=2016,"post-only",IF($BX952&lt;2016,"pre-only","mixed")),"")</f>
        <v>pre-only</v>
      </c>
      <c r="X952" s="0" t="n">
        <f aca="false">IF(AND(ISNUMBER($BW952),ISNUMBER($BX952)),MIN(1,MAX(0,($BX952-2017+1)/($BX952-$BW952+1))),"")</f>
        <v>0</v>
      </c>
      <c r="Y952" s="0" t="n">
        <f aca="false">IF(AND(ISNUMBER($BW952),ISNUMBER($BX952)),MIN(1,MAX(0,($BX952-2018+1)/($BX952-$BW952+1))),"")</f>
        <v>0</v>
      </c>
      <c r="Z952" s="0" t="n">
        <f aca="false">IF(AND(ISNUMBER($BW952),ISNUMBER($BX952)),MIN(1,MAX(0,($BX952-2019+1)/($BX952-$BW952+1))),"")</f>
        <v>0</v>
      </c>
      <c r="AA952" s="0" t="n">
        <f aca="false">IF(ISNUMBER($BX952),IF($BX952&gt;=2017,1,0),"")</f>
        <v>0</v>
      </c>
      <c r="AB952" s="0" t="n">
        <f aca="false">IF(ISNUMBER($BX952),IF($BX952&gt;=2018,1,0),"")</f>
        <v>0</v>
      </c>
      <c r="AC952" s="0" t="n">
        <f aca="false">IF(ISNUMBER($BX952),IF($BX952&gt;=2019,1,0),"")</f>
        <v>0</v>
      </c>
      <c r="AD952" s="0" t="n">
        <f aca="false">IF($L952&lt;&gt;"",IF($L952&gt;2013,1,0),"")</f>
        <v>0</v>
      </c>
      <c r="AE952" s="0" t="n">
        <f aca="false">IF($L952&lt;&gt;"",1+IF($L952&gt;2011,1,0)+IF($L952&gt;2014,1,0),"")</f>
        <v>1</v>
      </c>
      <c r="AF952" s="0" t="s">
        <v>87</v>
      </c>
      <c r="AG952" s="0" t="s">
        <v>436</v>
      </c>
      <c r="AH952" s="0" t="s">
        <v>2080</v>
      </c>
      <c r="AI952" s="0" t="s">
        <v>497</v>
      </c>
      <c r="AJ952" s="0" t="s">
        <v>334</v>
      </c>
      <c r="AK952" s="0" t="str">
        <f aca="false">IF(AND($CF952&lt;&gt;"",IFERROR(INDEX(subsample_country_map!$B:$B,MATCH($CF952,subsample_country_map!$A:$A,0)),"")&lt;&gt;""),INDEX(subsample_country_map!$B:$B,MATCH($CF952,subsample_country_map!$A:$A,0)),INDEX(lookup!$AA:$AA,MATCH($A952,lookup!$A:$A,0)))</f>
        <v>3_AsiaPac</v>
      </c>
      <c r="AL952" s="0" t="str">
        <f aca="false">IF(AND($CF952&lt;&gt;"",IFERROR(INDEX(subsample_country_map!$C:$C,MATCH($CF952,subsample_country_map!$A:$A,0)),"")&lt;&gt;""),INDEX(subsample_country_map!$C:$C,MATCH($CF952,subsample_country_map!$A:$A,0)),INDEX(lookup!$AB:$AB,MATCH($A952,lookup!$A:$A,0)))</f>
        <v>2_developing</v>
      </c>
      <c r="AM952" s="0" t="str">
        <f aca="false">IF(AND($CF952&lt;&gt;"",IFERROR(INDEX(subsample_country_map!$D:$D,MATCH($CF952,subsample_country_map!$A:$A,0)),"")&lt;&gt;""),INDEX(subsample_country_map!$D:$D,MATCH($CF952,subsample_country_map!$A:$A,0)),INDEX(lookup!$AC:$AC,MATCH($A952,lookup!$A:$A,0)))</f>
        <v>2_non_western</v>
      </c>
      <c r="AN952" s="0" t="str">
        <f aca="false">IF(AND($CF952&lt;&gt;"",IFERROR(INDEX(subsample_country_map!$E:$E,MATCH($CF952,subsample_country_map!$A:$A,0)),"")&lt;&gt;""),INDEX(subsample_country_map!$E:$E,MATCH($CF952,subsample_country_map!$A:$A,0)),INDEX(lookup!$AD:$AD,MATCH($A952,lookup!$A:$A,0)))</f>
        <v>2_civil law</v>
      </c>
      <c r="AO952" s="0" t="str">
        <f aca="false">INDEX(lookup!$Y:$Y,MATCH($A952,lookup!$A:$A,0))</f>
        <v>0_published</v>
      </c>
      <c r="AP952" s="0" t="str">
        <f aca="false">INDEX(lookup!$Z:$Z,MATCH($A952,lookup!$A:$A,0))</f>
        <v>1_VHB high</v>
      </c>
      <c r="AQ952" s="0" t="str">
        <f aca="false">INDEX(lookup!$W:$W,MATCH($A952,lookup!$A:$A,0))</f>
        <v>1_fin/acc/econ</v>
      </c>
      <c r="AS952" s="0" t="s">
        <v>91</v>
      </c>
      <c r="AT952" s="0" t="s">
        <v>111</v>
      </c>
      <c r="AU952" s="0" t="s">
        <v>93</v>
      </c>
      <c r="AV952" s="0" t="s">
        <v>3494</v>
      </c>
      <c r="AW952" s="0" t="s">
        <v>1801</v>
      </c>
      <c r="BA952" s="0" t="n">
        <v>514</v>
      </c>
      <c r="BB952" s="0" t="s">
        <v>3441</v>
      </c>
      <c r="BC952" s="0" t="s">
        <v>3442</v>
      </c>
      <c r="BD952" s="0" t="s">
        <v>123</v>
      </c>
      <c r="BE952" s="0" t="s">
        <v>98</v>
      </c>
      <c r="BI952" s="0" t="s">
        <v>124</v>
      </c>
      <c r="BJ952" s="0" t="s">
        <v>3495</v>
      </c>
      <c r="BK952" s="0" t="s">
        <v>3452</v>
      </c>
      <c r="BL952" s="0" t="s">
        <v>3496</v>
      </c>
      <c r="BM952" s="0" t="s">
        <v>3497</v>
      </c>
      <c r="BN952" s="0" t="s">
        <v>3438</v>
      </c>
      <c r="BO952" s="0" t="s">
        <v>769</v>
      </c>
      <c r="BP952" s="0" t="s">
        <v>3434</v>
      </c>
      <c r="BQ952" s="0" t="s">
        <v>2442</v>
      </c>
      <c r="BT952" s="0" t="n">
        <v>0</v>
      </c>
      <c r="BU952" s="0" t="s">
        <v>3439</v>
      </c>
      <c r="BW952" s="0" t="n">
        <v>2008</v>
      </c>
      <c r="BX952" s="0" t="n">
        <v>2014</v>
      </c>
      <c r="BY952" s="0" t="s">
        <v>2985</v>
      </c>
      <c r="BZ952" s="0" t="n">
        <v>2011</v>
      </c>
      <c r="CA952" s="0" t="n">
        <v>0</v>
      </c>
      <c r="CB952" s="0" t="n">
        <v>0</v>
      </c>
      <c r="CC952" s="0" t="n">
        <v>0</v>
      </c>
      <c r="CE952" s="0" t="n">
        <v>0</v>
      </c>
    </row>
    <row r="953" customFormat="false" ht="15" hidden="false" customHeight="false" outlineLevel="0" collapsed="false">
      <c r="A953" s="0" t="s">
        <v>3434</v>
      </c>
      <c r="B953" s="0" t="n">
        <v>2258</v>
      </c>
      <c r="C953" s="0" t="n">
        <v>-0.215365246126974</v>
      </c>
      <c r="D953" s="0" t="n">
        <v>514</v>
      </c>
      <c r="E953" s="0" t="n">
        <f aca="false">IF(ISNUMBER($BA953),$BA953,IF(AND(ISNUMBER($D953),ISNUMBER($BW953),ISNUMBER($BX953)),$D953*($BX953-$BW953+1),""))</f>
        <v>514</v>
      </c>
      <c r="H953" s="0" t="s">
        <v>118</v>
      </c>
      <c r="I953" s="0" t="s">
        <v>344</v>
      </c>
      <c r="J953" s="0" t="n">
        <f aca="false">IF($BW953&lt;&gt;"",$BW953,"")</f>
        <v>2008</v>
      </c>
      <c r="K953" s="0" t="n">
        <f aca="false">IF($BX953&lt;&gt;"",$BX953,"")</f>
        <v>2014</v>
      </c>
      <c r="L953" s="0" t="n">
        <f aca="false">IF(AND(ISNUMBER($BW953),ISNUMBER($BX953)),($BW953+$BX953)/2,"")</f>
        <v>2011</v>
      </c>
      <c r="M953" s="0" t="n">
        <f aca="false">IF($L953&lt;&gt;"",$L953,"")</f>
        <v>2011</v>
      </c>
      <c r="N953" s="0" t="n">
        <f aca="false">IF(AND(ISNUMBER($BW953),ISNUMBER($BX953)),MIN(1,MAX(0,($BX953-2016+1)/($BX953-$BW953+1))),"")</f>
        <v>0</v>
      </c>
      <c r="O953" s="0" t="n">
        <f aca="false">IF(AND(ISNUMBER($BW953),ISNUMBER($BX953)),MIN(1,MAX(0,($BX953-2017+1)/($BX953-$BW953+1))),"")</f>
        <v>0</v>
      </c>
      <c r="P953" s="0" t="n">
        <f aca="false">IF(AND(ISNUMBER($BW953),ISNUMBER($BX953)),MIN(1,MAX(0,($BX953-2018+1)/($BX953-$BW953+1))),"")</f>
        <v>0</v>
      </c>
      <c r="Q953" s="0" t="n">
        <f aca="false">IF(AND(ISNUMBER($BW953),ISNUMBER($BX953)),MIN(1,MAX(0,($BX953-2019+1)/($BX953-$BW953+1))),"")</f>
        <v>0</v>
      </c>
      <c r="R953" s="0" t="n">
        <f aca="false">IF(AND(ISNUMBER($BW953),ISNUMBER($BX953)),MIN(1,MAX(0,($BX953-2016+1)/($BX953-$BW953+1))),"")</f>
        <v>0</v>
      </c>
      <c r="S953" s="0" t="n">
        <f aca="false">IF($L953&lt;&gt;"",IF($L953&gt;=2015.5,1,0),"")</f>
        <v>0</v>
      </c>
      <c r="T953" s="0" t="n">
        <f aca="false">IF($L953&lt;&gt;"",IF($L953&gt;=2016,1,0),"")</f>
        <v>0</v>
      </c>
      <c r="U953" s="0" t="n">
        <f aca="false">IF(ISNUMBER($BX953),IF($BX953&gt;=2016,1,0),"")</f>
        <v>0</v>
      </c>
      <c r="V953" s="0" t="n">
        <f aca="false">IF(ISNUMBER($BW953),IF($BW953&gt;=2016,1,0),"")</f>
        <v>0</v>
      </c>
      <c r="W953" s="0" t="str">
        <f aca="false">IF(AND(ISNUMBER($BW953),ISNUMBER($BX953)),IF($BW953&gt;=2016,"post-only",IF($BX953&lt;2016,"pre-only","mixed")),"")</f>
        <v>pre-only</v>
      </c>
      <c r="X953" s="0" t="n">
        <f aca="false">IF(AND(ISNUMBER($BW953),ISNUMBER($BX953)),MIN(1,MAX(0,($BX953-2017+1)/($BX953-$BW953+1))),"")</f>
        <v>0</v>
      </c>
      <c r="Y953" s="0" t="n">
        <f aca="false">IF(AND(ISNUMBER($BW953),ISNUMBER($BX953)),MIN(1,MAX(0,($BX953-2018+1)/($BX953-$BW953+1))),"")</f>
        <v>0</v>
      </c>
      <c r="Z953" s="0" t="n">
        <f aca="false">IF(AND(ISNUMBER($BW953),ISNUMBER($BX953)),MIN(1,MAX(0,($BX953-2019+1)/($BX953-$BW953+1))),"")</f>
        <v>0</v>
      </c>
      <c r="AA953" s="0" t="n">
        <f aca="false">IF(ISNUMBER($BX953),IF($BX953&gt;=2017,1,0),"")</f>
        <v>0</v>
      </c>
      <c r="AB953" s="0" t="n">
        <f aca="false">IF(ISNUMBER($BX953),IF($BX953&gt;=2018,1,0),"")</f>
        <v>0</v>
      </c>
      <c r="AC953" s="0" t="n">
        <f aca="false">IF(ISNUMBER($BX953),IF($BX953&gt;=2019,1,0),"")</f>
        <v>0</v>
      </c>
      <c r="AD953" s="0" t="n">
        <f aca="false">IF($L953&lt;&gt;"",IF($L953&gt;2013,1,0),"")</f>
        <v>0</v>
      </c>
      <c r="AE953" s="0" t="n">
        <f aca="false">IF($L953&lt;&gt;"",1+IF($L953&gt;2011,1,0)+IF($L953&gt;2014,1,0),"")</f>
        <v>1</v>
      </c>
      <c r="AF953" s="0" t="s">
        <v>87</v>
      </c>
      <c r="AG953" s="0" t="s">
        <v>436</v>
      </c>
      <c r="AH953" s="0" t="s">
        <v>2080</v>
      </c>
      <c r="AI953" s="0" t="s">
        <v>497</v>
      </c>
      <c r="AJ953" s="0" t="s">
        <v>334</v>
      </c>
      <c r="AK953" s="0" t="str">
        <f aca="false">IF(AND($CF953&lt;&gt;"",IFERROR(INDEX(subsample_country_map!$B:$B,MATCH($CF953,subsample_country_map!$A:$A,0)),"")&lt;&gt;""),INDEX(subsample_country_map!$B:$B,MATCH($CF953,subsample_country_map!$A:$A,0)),INDEX(lookup!$AA:$AA,MATCH($A953,lookup!$A:$A,0)))</f>
        <v>3_AsiaPac</v>
      </c>
      <c r="AL953" s="0" t="str">
        <f aca="false">IF(AND($CF953&lt;&gt;"",IFERROR(INDEX(subsample_country_map!$C:$C,MATCH($CF953,subsample_country_map!$A:$A,0)),"")&lt;&gt;""),INDEX(subsample_country_map!$C:$C,MATCH($CF953,subsample_country_map!$A:$A,0)),INDEX(lookup!$AB:$AB,MATCH($A953,lookup!$A:$A,0)))</f>
        <v>2_developing</v>
      </c>
      <c r="AM953" s="0" t="str">
        <f aca="false">IF(AND($CF953&lt;&gt;"",IFERROR(INDEX(subsample_country_map!$D:$D,MATCH($CF953,subsample_country_map!$A:$A,0)),"")&lt;&gt;""),INDEX(subsample_country_map!$D:$D,MATCH($CF953,subsample_country_map!$A:$A,0)),INDEX(lookup!$AC:$AC,MATCH($A953,lookup!$A:$A,0)))</f>
        <v>2_non_western</v>
      </c>
      <c r="AN953" s="0" t="str">
        <f aca="false">IF(AND($CF953&lt;&gt;"",IFERROR(INDEX(subsample_country_map!$E:$E,MATCH($CF953,subsample_country_map!$A:$A,0)),"")&lt;&gt;""),INDEX(subsample_country_map!$E:$E,MATCH($CF953,subsample_country_map!$A:$A,0)),INDEX(lookup!$AD:$AD,MATCH($A953,lookup!$A:$A,0)))</f>
        <v>2_civil law</v>
      </c>
      <c r="AO953" s="0" t="str">
        <f aca="false">INDEX(lookup!$Y:$Y,MATCH($A953,lookup!$A:$A,0))</f>
        <v>0_published</v>
      </c>
      <c r="AP953" s="0" t="str">
        <f aca="false">INDEX(lookup!$Z:$Z,MATCH($A953,lookup!$A:$A,0))</f>
        <v>1_VHB high</v>
      </c>
      <c r="AQ953" s="0" t="str">
        <f aca="false">INDEX(lookup!$W:$W,MATCH($A953,lookup!$A:$A,0))</f>
        <v>1_fin/acc/econ</v>
      </c>
      <c r="AS953" s="0" t="s">
        <v>91</v>
      </c>
      <c r="AT953" s="0" t="s">
        <v>111</v>
      </c>
      <c r="AU953" s="0" t="s">
        <v>93</v>
      </c>
      <c r="AV953" s="0" t="s">
        <v>2077</v>
      </c>
      <c r="AW953" s="0" t="s">
        <v>3463</v>
      </c>
      <c r="BA953" s="0" t="n">
        <v>514</v>
      </c>
      <c r="BB953" s="0" t="s">
        <v>3441</v>
      </c>
      <c r="BC953" s="0" t="s">
        <v>3442</v>
      </c>
      <c r="BD953" s="0" t="s">
        <v>123</v>
      </c>
      <c r="BE953" s="0" t="s">
        <v>98</v>
      </c>
      <c r="BI953" s="0" t="s">
        <v>124</v>
      </c>
      <c r="BJ953" s="0" t="s">
        <v>3495</v>
      </c>
      <c r="BK953" s="0" t="s">
        <v>3452</v>
      </c>
      <c r="BL953" s="0" t="s">
        <v>3498</v>
      </c>
      <c r="BM953" s="0" t="s">
        <v>3457</v>
      </c>
      <c r="BN953" s="0" t="s">
        <v>3438</v>
      </c>
      <c r="BO953" s="0" t="s">
        <v>769</v>
      </c>
      <c r="BP953" s="0" t="s">
        <v>3434</v>
      </c>
      <c r="BQ953" s="0" t="s">
        <v>127</v>
      </c>
      <c r="BT953" s="0" t="n">
        <v>0</v>
      </c>
      <c r="BU953" s="0" t="s">
        <v>3439</v>
      </c>
      <c r="BW953" s="0" t="n">
        <v>2008</v>
      </c>
      <c r="BX953" s="0" t="n">
        <v>2014</v>
      </c>
      <c r="BY953" s="0" t="s">
        <v>2985</v>
      </c>
      <c r="BZ953" s="0" t="n">
        <v>2011</v>
      </c>
      <c r="CA953" s="0" t="n">
        <v>0</v>
      </c>
      <c r="CB953" s="0" t="n">
        <v>0</v>
      </c>
      <c r="CC953" s="0" t="n">
        <v>0</v>
      </c>
      <c r="CD953" s="0" t="n">
        <v>-0.218790798440339</v>
      </c>
      <c r="CE953" s="0" t="n">
        <v>1</v>
      </c>
    </row>
    <row r="954" customFormat="false" ht="15" hidden="false" customHeight="false" outlineLevel="0" collapsed="false">
      <c r="A954" s="0" t="s">
        <v>3434</v>
      </c>
      <c r="B954" s="0" t="n">
        <v>2259</v>
      </c>
      <c r="C954" s="0" t="n">
        <v>-0.00352862676309387</v>
      </c>
      <c r="D954" s="0" t="n">
        <v>514</v>
      </c>
      <c r="E954" s="0" t="n">
        <f aca="false">IF(ISNUMBER($BA954),$BA954,IF(AND(ISNUMBER($D954),ISNUMBER($BW954),ISNUMBER($BX954)),$D954*($BX954-$BW954+1),""))</f>
        <v>514</v>
      </c>
      <c r="H954" s="0" t="s">
        <v>118</v>
      </c>
      <c r="I954" s="0" t="s">
        <v>344</v>
      </c>
      <c r="J954" s="0" t="n">
        <f aca="false">IF($BW954&lt;&gt;"",$BW954,"")</f>
        <v>2008</v>
      </c>
      <c r="K954" s="0" t="n">
        <f aca="false">IF($BX954&lt;&gt;"",$BX954,"")</f>
        <v>2014</v>
      </c>
      <c r="L954" s="0" t="n">
        <f aca="false">IF(AND(ISNUMBER($BW954),ISNUMBER($BX954)),($BW954+$BX954)/2,"")</f>
        <v>2011</v>
      </c>
      <c r="M954" s="0" t="n">
        <f aca="false">IF($L954&lt;&gt;"",$L954,"")</f>
        <v>2011</v>
      </c>
      <c r="N954" s="0" t="n">
        <f aca="false">IF(AND(ISNUMBER($BW954),ISNUMBER($BX954)),MIN(1,MAX(0,($BX954-2016+1)/($BX954-$BW954+1))),"")</f>
        <v>0</v>
      </c>
      <c r="O954" s="0" t="n">
        <f aca="false">IF(AND(ISNUMBER($BW954),ISNUMBER($BX954)),MIN(1,MAX(0,($BX954-2017+1)/($BX954-$BW954+1))),"")</f>
        <v>0</v>
      </c>
      <c r="P954" s="0" t="n">
        <f aca="false">IF(AND(ISNUMBER($BW954),ISNUMBER($BX954)),MIN(1,MAX(0,($BX954-2018+1)/($BX954-$BW954+1))),"")</f>
        <v>0</v>
      </c>
      <c r="Q954" s="0" t="n">
        <f aca="false">IF(AND(ISNUMBER($BW954),ISNUMBER($BX954)),MIN(1,MAX(0,($BX954-2019+1)/($BX954-$BW954+1))),"")</f>
        <v>0</v>
      </c>
      <c r="R954" s="0" t="n">
        <f aca="false">IF(AND(ISNUMBER($BW954),ISNUMBER($BX954)),MIN(1,MAX(0,($BX954-2016+1)/($BX954-$BW954+1))),"")</f>
        <v>0</v>
      </c>
      <c r="S954" s="0" t="n">
        <f aca="false">IF($L954&lt;&gt;"",IF($L954&gt;=2015.5,1,0),"")</f>
        <v>0</v>
      </c>
      <c r="T954" s="0" t="n">
        <f aca="false">IF($L954&lt;&gt;"",IF($L954&gt;=2016,1,0),"")</f>
        <v>0</v>
      </c>
      <c r="U954" s="0" t="n">
        <f aca="false">IF(ISNUMBER($BX954),IF($BX954&gt;=2016,1,0),"")</f>
        <v>0</v>
      </c>
      <c r="V954" s="0" t="n">
        <f aca="false">IF(ISNUMBER($BW954),IF($BW954&gt;=2016,1,0),"")</f>
        <v>0</v>
      </c>
      <c r="W954" s="0" t="str">
        <f aca="false">IF(AND(ISNUMBER($BW954),ISNUMBER($BX954)),IF($BW954&gt;=2016,"post-only",IF($BX954&lt;2016,"pre-only","mixed")),"")</f>
        <v>pre-only</v>
      </c>
      <c r="X954" s="0" t="n">
        <f aca="false">IF(AND(ISNUMBER($BW954),ISNUMBER($BX954)),MIN(1,MAX(0,($BX954-2017+1)/($BX954-$BW954+1))),"")</f>
        <v>0</v>
      </c>
      <c r="Y954" s="0" t="n">
        <f aca="false">IF(AND(ISNUMBER($BW954),ISNUMBER($BX954)),MIN(1,MAX(0,($BX954-2018+1)/($BX954-$BW954+1))),"")</f>
        <v>0</v>
      </c>
      <c r="Z954" s="0" t="n">
        <f aca="false">IF(AND(ISNUMBER($BW954),ISNUMBER($BX954)),MIN(1,MAX(0,($BX954-2019+1)/($BX954-$BW954+1))),"")</f>
        <v>0</v>
      </c>
      <c r="AA954" s="0" t="n">
        <f aca="false">IF(ISNUMBER($BX954),IF($BX954&gt;=2017,1,0),"")</f>
        <v>0</v>
      </c>
      <c r="AB954" s="0" t="n">
        <f aca="false">IF(ISNUMBER($BX954),IF($BX954&gt;=2018,1,0),"")</f>
        <v>0</v>
      </c>
      <c r="AC954" s="0" t="n">
        <f aca="false">IF(ISNUMBER($BX954),IF($BX954&gt;=2019,1,0),"")</f>
        <v>0</v>
      </c>
      <c r="AD954" s="0" t="n">
        <f aca="false">IF($L954&lt;&gt;"",IF($L954&gt;2013,1,0),"")</f>
        <v>0</v>
      </c>
      <c r="AE954" s="0" t="n">
        <f aca="false">IF($L954&lt;&gt;"",1+IF($L954&gt;2011,1,0)+IF($L954&gt;2014,1,0),"")</f>
        <v>1</v>
      </c>
      <c r="AF954" s="0" t="s">
        <v>87</v>
      </c>
      <c r="AG954" s="0" t="s">
        <v>436</v>
      </c>
      <c r="AH954" s="0" t="s">
        <v>2080</v>
      </c>
      <c r="AI954" s="0" t="s">
        <v>497</v>
      </c>
      <c r="AJ954" s="0" t="s">
        <v>334</v>
      </c>
      <c r="AK954" s="0" t="str">
        <f aca="false">IF(AND($CF954&lt;&gt;"",IFERROR(INDEX(subsample_country_map!$B:$B,MATCH($CF954,subsample_country_map!$A:$A,0)),"")&lt;&gt;""),INDEX(subsample_country_map!$B:$B,MATCH($CF954,subsample_country_map!$A:$A,0)),INDEX(lookup!$AA:$AA,MATCH($A954,lookup!$A:$A,0)))</f>
        <v>3_AsiaPac</v>
      </c>
      <c r="AL954" s="0" t="str">
        <f aca="false">IF(AND($CF954&lt;&gt;"",IFERROR(INDEX(subsample_country_map!$C:$C,MATCH($CF954,subsample_country_map!$A:$A,0)),"")&lt;&gt;""),INDEX(subsample_country_map!$C:$C,MATCH($CF954,subsample_country_map!$A:$A,0)),INDEX(lookup!$AB:$AB,MATCH($A954,lookup!$A:$A,0)))</f>
        <v>2_developing</v>
      </c>
      <c r="AM954" s="0" t="str">
        <f aca="false">IF(AND($CF954&lt;&gt;"",IFERROR(INDEX(subsample_country_map!$D:$D,MATCH($CF954,subsample_country_map!$A:$A,0)),"")&lt;&gt;""),INDEX(subsample_country_map!$D:$D,MATCH($CF954,subsample_country_map!$A:$A,0)),INDEX(lookup!$AC:$AC,MATCH($A954,lookup!$A:$A,0)))</f>
        <v>2_non_western</v>
      </c>
      <c r="AN954" s="0" t="str">
        <f aca="false">IF(AND($CF954&lt;&gt;"",IFERROR(INDEX(subsample_country_map!$E:$E,MATCH($CF954,subsample_country_map!$A:$A,0)),"")&lt;&gt;""),INDEX(subsample_country_map!$E:$E,MATCH($CF954,subsample_country_map!$A:$A,0)),INDEX(lookup!$AD:$AD,MATCH($A954,lookup!$A:$A,0)))</f>
        <v>2_civil law</v>
      </c>
      <c r="AO954" s="0" t="str">
        <f aca="false">INDEX(lookup!$Y:$Y,MATCH($A954,lookup!$A:$A,0))</f>
        <v>0_published</v>
      </c>
      <c r="AP954" s="0" t="str">
        <f aca="false">INDEX(lookup!$Z:$Z,MATCH($A954,lookup!$A:$A,0))</f>
        <v>1_VHB high</v>
      </c>
      <c r="AQ954" s="0" t="str">
        <f aca="false">INDEX(lookup!$W:$W,MATCH($A954,lookup!$A:$A,0))</f>
        <v>1_fin/acc/econ</v>
      </c>
      <c r="AS954" s="0" t="s">
        <v>91</v>
      </c>
      <c r="AT954" s="0" t="s">
        <v>111</v>
      </c>
      <c r="AU954" s="0" t="s">
        <v>93</v>
      </c>
      <c r="AV954" s="0" t="s">
        <v>3494</v>
      </c>
      <c r="AW954" s="0" t="s">
        <v>3499</v>
      </c>
      <c r="BA954" s="0" t="n">
        <v>514</v>
      </c>
      <c r="BB954" s="0" t="s">
        <v>3441</v>
      </c>
      <c r="BC954" s="0" t="s">
        <v>3442</v>
      </c>
      <c r="BD954" s="0" t="s">
        <v>123</v>
      </c>
      <c r="BE954" s="0" t="s">
        <v>98</v>
      </c>
      <c r="BI954" s="0" t="s">
        <v>124</v>
      </c>
      <c r="BJ954" s="0" t="s">
        <v>3500</v>
      </c>
      <c r="BK954" s="0" t="s">
        <v>3452</v>
      </c>
      <c r="BL954" s="0" t="s">
        <v>3501</v>
      </c>
      <c r="BM954" s="0" t="s">
        <v>3502</v>
      </c>
      <c r="BN954" s="0" t="s">
        <v>3438</v>
      </c>
      <c r="BO954" s="0" t="s">
        <v>769</v>
      </c>
      <c r="BP954" s="0" t="s">
        <v>3434</v>
      </c>
      <c r="BQ954" s="0" t="s">
        <v>127</v>
      </c>
      <c r="BT954" s="0" t="n">
        <v>0</v>
      </c>
      <c r="BU954" s="0" t="s">
        <v>3439</v>
      </c>
      <c r="BW954" s="0" t="n">
        <v>2008</v>
      </c>
      <c r="BX954" s="0" t="n">
        <v>2014</v>
      </c>
      <c r="BY954" s="0" t="s">
        <v>2985</v>
      </c>
      <c r="BZ954" s="0" t="n">
        <v>2011</v>
      </c>
      <c r="CA954" s="0" t="n">
        <v>0</v>
      </c>
      <c r="CB954" s="0" t="n">
        <v>0</v>
      </c>
      <c r="CC954" s="0" t="n">
        <v>0</v>
      </c>
      <c r="CD954" s="0" t="n">
        <v>-0.00352864140842383</v>
      </c>
      <c r="CE954" s="0" t="n">
        <v>1</v>
      </c>
    </row>
    <row r="955" customFormat="false" ht="15" hidden="false" customHeight="false" outlineLevel="0" collapsed="false">
      <c r="A955" s="0" t="s">
        <v>3434</v>
      </c>
      <c r="B955" s="0" t="n">
        <v>2260</v>
      </c>
      <c r="C955" s="0" t="n">
        <v>-0.194688477270821</v>
      </c>
      <c r="D955" s="0" t="n">
        <v>514</v>
      </c>
      <c r="E955" s="0" t="n">
        <f aca="false">IF(ISNUMBER($BA955),$BA955,IF(AND(ISNUMBER($D955),ISNUMBER($BW955),ISNUMBER($BX955)),$D955*($BX955-$BW955+1),""))</f>
        <v>514</v>
      </c>
      <c r="H955" s="0" t="s">
        <v>118</v>
      </c>
      <c r="I955" s="0" t="s">
        <v>344</v>
      </c>
      <c r="J955" s="0" t="n">
        <f aca="false">IF($BW955&lt;&gt;"",$BW955,"")</f>
        <v>2008</v>
      </c>
      <c r="K955" s="0" t="n">
        <f aca="false">IF($BX955&lt;&gt;"",$BX955,"")</f>
        <v>2014</v>
      </c>
      <c r="L955" s="0" t="n">
        <f aca="false">IF(AND(ISNUMBER($BW955),ISNUMBER($BX955)),($BW955+$BX955)/2,"")</f>
        <v>2011</v>
      </c>
      <c r="M955" s="0" t="n">
        <f aca="false">IF($L955&lt;&gt;"",$L955,"")</f>
        <v>2011</v>
      </c>
      <c r="N955" s="0" t="n">
        <f aca="false">IF(AND(ISNUMBER($BW955),ISNUMBER($BX955)),MIN(1,MAX(0,($BX955-2016+1)/($BX955-$BW955+1))),"")</f>
        <v>0</v>
      </c>
      <c r="O955" s="0" t="n">
        <f aca="false">IF(AND(ISNUMBER($BW955),ISNUMBER($BX955)),MIN(1,MAX(0,($BX955-2017+1)/($BX955-$BW955+1))),"")</f>
        <v>0</v>
      </c>
      <c r="P955" s="0" t="n">
        <f aca="false">IF(AND(ISNUMBER($BW955),ISNUMBER($BX955)),MIN(1,MAX(0,($BX955-2018+1)/($BX955-$BW955+1))),"")</f>
        <v>0</v>
      </c>
      <c r="Q955" s="0" t="n">
        <f aca="false">IF(AND(ISNUMBER($BW955),ISNUMBER($BX955)),MIN(1,MAX(0,($BX955-2019+1)/($BX955-$BW955+1))),"")</f>
        <v>0</v>
      </c>
      <c r="R955" s="0" t="n">
        <f aca="false">IF(AND(ISNUMBER($BW955),ISNUMBER($BX955)),MIN(1,MAX(0,($BX955-2016+1)/($BX955-$BW955+1))),"")</f>
        <v>0</v>
      </c>
      <c r="S955" s="0" t="n">
        <f aca="false">IF($L955&lt;&gt;"",IF($L955&gt;=2015.5,1,0),"")</f>
        <v>0</v>
      </c>
      <c r="T955" s="0" t="n">
        <f aca="false">IF($L955&lt;&gt;"",IF($L955&gt;=2016,1,0),"")</f>
        <v>0</v>
      </c>
      <c r="U955" s="0" t="n">
        <f aca="false">IF(ISNUMBER($BX955),IF($BX955&gt;=2016,1,0),"")</f>
        <v>0</v>
      </c>
      <c r="V955" s="0" t="n">
        <f aca="false">IF(ISNUMBER($BW955),IF($BW955&gt;=2016,1,0),"")</f>
        <v>0</v>
      </c>
      <c r="W955" s="0" t="str">
        <f aca="false">IF(AND(ISNUMBER($BW955),ISNUMBER($BX955)),IF($BW955&gt;=2016,"post-only",IF($BX955&lt;2016,"pre-only","mixed")),"")</f>
        <v>pre-only</v>
      </c>
      <c r="X955" s="0" t="n">
        <f aca="false">IF(AND(ISNUMBER($BW955),ISNUMBER($BX955)),MIN(1,MAX(0,($BX955-2017+1)/($BX955-$BW955+1))),"")</f>
        <v>0</v>
      </c>
      <c r="Y955" s="0" t="n">
        <f aca="false">IF(AND(ISNUMBER($BW955),ISNUMBER($BX955)),MIN(1,MAX(0,($BX955-2018+1)/($BX955-$BW955+1))),"")</f>
        <v>0</v>
      </c>
      <c r="Z955" s="0" t="n">
        <f aca="false">IF(AND(ISNUMBER($BW955),ISNUMBER($BX955)),MIN(1,MAX(0,($BX955-2019+1)/($BX955-$BW955+1))),"")</f>
        <v>0</v>
      </c>
      <c r="AA955" s="0" t="n">
        <f aca="false">IF(ISNUMBER($BX955),IF($BX955&gt;=2017,1,0),"")</f>
        <v>0</v>
      </c>
      <c r="AB955" s="0" t="n">
        <f aca="false">IF(ISNUMBER($BX955),IF($BX955&gt;=2018,1,0),"")</f>
        <v>0</v>
      </c>
      <c r="AC955" s="0" t="n">
        <f aca="false">IF(ISNUMBER($BX955),IF($BX955&gt;=2019,1,0),"")</f>
        <v>0</v>
      </c>
      <c r="AD955" s="0" t="n">
        <f aca="false">IF($L955&lt;&gt;"",IF($L955&gt;2013,1,0),"")</f>
        <v>0</v>
      </c>
      <c r="AE955" s="0" t="n">
        <f aca="false">IF($L955&lt;&gt;"",1+IF($L955&gt;2011,1,0)+IF($L955&gt;2014,1,0),"")</f>
        <v>1</v>
      </c>
      <c r="AF955" s="0" t="s">
        <v>87</v>
      </c>
      <c r="AG955" s="0" t="s">
        <v>436</v>
      </c>
      <c r="AH955" s="0" t="s">
        <v>2080</v>
      </c>
      <c r="AI955" s="0" t="s">
        <v>497</v>
      </c>
      <c r="AJ955" s="0" t="s">
        <v>334</v>
      </c>
      <c r="AK955" s="0" t="str">
        <f aca="false">IF(AND($CF955&lt;&gt;"",IFERROR(INDEX(subsample_country_map!$B:$B,MATCH($CF955,subsample_country_map!$A:$A,0)),"")&lt;&gt;""),INDEX(subsample_country_map!$B:$B,MATCH($CF955,subsample_country_map!$A:$A,0)),INDEX(lookup!$AA:$AA,MATCH($A955,lookup!$A:$A,0)))</f>
        <v>3_AsiaPac</v>
      </c>
      <c r="AL955" s="0" t="str">
        <f aca="false">IF(AND($CF955&lt;&gt;"",IFERROR(INDEX(subsample_country_map!$C:$C,MATCH($CF955,subsample_country_map!$A:$A,0)),"")&lt;&gt;""),INDEX(subsample_country_map!$C:$C,MATCH($CF955,subsample_country_map!$A:$A,0)),INDEX(lookup!$AB:$AB,MATCH($A955,lookup!$A:$A,0)))</f>
        <v>2_developing</v>
      </c>
      <c r="AM955" s="0" t="str">
        <f aca="false">IF(AND($CF955&lt;&gt;"",IFERROR(INDEX(subsample_country_map!$D:$D,MATCH($CF955,subsample_country_map!$A:$A,0)),"")&lt;&gt;""),INDEX(subsample_country_map!$D:$D,MATCH($CF955,subsample_country_map!$A:$A,0)),INDEX(lookup!$AC:$AC,MATCH($A955,lookup!$A:$A,0)))</f>
        <v>2_non_western</v>
      </c>
      <c r="AN955" s="0" t="str">
        <f aca="false">IF(AND($CF955&lt;&gt;"",IFERROR(INDEX(subsample_country_map!$E:$E,MATCH($CF955,subsample_country_map!$A:$A,0)),"")&lt;&gt;""),INDEX(subsample_country_map!$E:$E,MATCH($CF955,subsample_country_map!$A:$A,0)),INDEX(lookup!$AD:$AD,MATCH($A955,lookup!$A:$A,0)))</f>
        <v>2_civil law</v>
      </c>
      <c r="AO955" s="0" t="str">
        <f aca="false">INDEX(lookup!$Y:$Y,MATCH($A955,lookup!$A:$A,0))</f>
        <v>0_published</v>
      </c>
      <c r="AP955" s="0" t="str">
        <f aca="false">INDEX(lookup!$Z:$Z,MATCH($A955,lookup!$A:$A,0))</f>
        <v>1_VHB high</v>
      </c>
      <c r="AQ955" s="0" t="str">
        <f aca="false">INDEX(lookup!$W:$W,MATCH($A955,lookup!$A:$A,0))</f>
        <v>1_fin/acc/econ</v>
      </c>
      <c r="AS955" s="0" t="s">
        <v>91</v>
      </c>
      <c r="AT955" s="0" t="s">
        <v>111</v>
      </c>
      <c r="AU955" s="0" t="s">
        <v>93</v>
      </c>
      <c r="AV955" s="0" t="s">
        <v>3503</v>
      </c>
      <c r="AW955" s="0" t="s">
        <v>3475</v>
      </c>
      <c r="BA955" s="0" t="n">
        <v>514</v>
      </c>
      <c r="BB955" s="0" t="s">
        <v>3441</v>
      </c>
      <c r="BC955" s="0" t="s">
        <v>3442</v>
      </c>
      <c r="BD955" s="0" t="s">
        <v>123</v>
      </c>
      <c r="BE955" s="0" t="s">
        <v>98</v>
      </c>
      <c r="BI955" s="0" t="s">
        <v>124</v>
      </c>
      <c r="BJ955" s="0" t="s">
        <v>3500</v>
      </c>
      <c r="BK955" s="0" t="s">
        <v>3452</v>
      </c>
      <c r="BL955" s="0" t="s">
        <v>3504</v>
      </c>
      <c r="BM955" s="0" t="s">
        <v>3457</v>
      </c>
      <c r="BN955" s="0" t="s">
        <v>3438</v>
      </c>
      <c r="BO955" s="0" t="s">
        <v>769</v>
      </c>
      <c r="BP955" s="0" t="s">
        <v>3434</v>
      </c>
      <c r="BQ955" s="0" t="s">
        <v>127</v>
      </c>
      <c r="BT955" s="0" t="n">
        <v>0</v>
      </c>
      <c r="BU955" s="0" t="s">
        <v>3439</v>
      </c>
      <c r="BW955" s="0" t="n">
        <v>2008</v>
      </c>
      <c r="BX955" s="0" t="n">
        <v>2014</v>
      </c>
      <c r="BY955" s="0" t="s">
        <v>2985</v>
      </c>
      <c r="BZ955" s="0" t="n">
        <v>2011</v>
      </c>
      <c r="CA955" s="0" t="n">
        <v>0</v>
      </c>
      <c r="CB955" s="0" t="n">
        <v>0</v>
      </c>
      <c r="CC955" s="0" t="n">
        <v>0</v>
      </c>
      <c r="CD955" s="0" t="n">
        <v>-0.197205777294072</v>
      </c>
      <c r="CE955" s="0" t="n">
        <v>1</v>
      </c>
    </row>
    <row r="956" customFormat="false" ht="15" hidden="false" customHeight="false" outlineLevel="0" collapsed="false">
      <c r="A956" s="0" t="s">
        <v>3434</v>
      </c>
      <c r="B956" s="0" t="n">
        <v>2261</v>
      </c>
      <c r="C956" s="0" t="n">
        <v>-0.173748897105228</v>
      </c>
      <c r="D956" s="0" t="n">
        <v>514</v>
      </c>
      <c r="E956" s="0" t="n">
        <f aca="false">IF(ISNUMBER($BA956),$BA956,IF(AND(ISNUMBER($D956),ISNUMBER($BW956),ISNUMBER($BX956)),$D956*($BX956-$BW956+1),""))</f>
        <v>514</v>
      </c>
      <c r="H956" s="0" t="s">
        <v>118</v>
      </c>
      <c r="I956" s="0" t="s">
        <v>344</v>
      </c>
      <c r="J956" s="0" t="n">
        <f aca="false">IF($BW956&lt;&gt;"",$BW956,"")</f>
        <v>2008</v>
      </c>
      <c r="K956" s="0" t="n">
        <f aca="false">IF($BX956&lt;&gt;"",$BX956,"")</f>
        <v>2014</v>
      </c>
      <c r="L956" s="0" t="n">
        <f aca="false">IF(AND(ISNUMBER($BW956),ISNUMBER($BX956)),($BW956+$BX956)/2,"")</f>
        <v>2011</v>
      </c>
      <c r="M956" s="0" t="n">
        <f aca="false">IF($L956&lt;&gt;"",$L956,"")</f>
        <v>2011</v>
      </c>
      <c r="N956" s="0" t="n">
        <f aca="false">IF(AND(ISNUMBER($BW956),ISNUMBER($BX956)),MIN(1,MAX(0,($BX956-2016+1)/($BX956-$BW956+1))),"")</f>
        <v>0</v>
      </c>
      <c r="O956" s="0" t="n">
        <f aca="false">IF(AND(ISNUMBER($BW956),ISNUMBER($BX956)),MIN(1,MAX(0,($BX956-2017+1)/($BX956-$BW956+1))),"")</f>
        <v>0</v>
      </c>
      <c r="P956" s="0" t="n">
        <f aca="false">IF(AND(ISNUMBER($BW956),ISNUMBER($BX956)),MIN(1,MAX(0,($BX956-2018+1)/($BX956-$BW956+1))),"")</f>
        <v>0</v>
      </c>
      <c r="Q956" s="0" t="n">
        <f aca="false">IF(AND(ISNUMBER($BW956),ISNUMBER($BX956)),MIN(1,MAX(0,($BX956-2019+1)/($BX956-$BW956+1))),"")</f>
        <v>0</v>
      </c>
      <c r="R956" s="0" t="n">
        <f aca="false">IF(AND(ISNUMBER($BW956),ISNUMBER($BX956)),MIN(1,MAX(0,($BX956-2016+1)/($BX956-$BW956+1))),"")</f>
        <v>0</v>
      </c>
      <c r="S956" s="0" t="n">
        <f aca="false">IF($L956&lt;&gt;"",IF($L956&gt;=2015.5,1,0),"")</f>
        <v>0</v>
      </c>
      <c r="T956" s="0" t="n">
        <f aca="false">IF($L956&lt;&gt;"",IF($L956&gt;=2016,1,0),"")</f>
        <v>0</v>
      </c>
      <c r="U956" s="0" t="n">
        <f aca="false">IF(ISNUMBER($BX956),IF($BX956&gt;=2016,1,0),"")</f>
        <v>0</v>
      </c>
      <c r="V956" s="0" t="n">
        <f aca="false">IF(ISNUMBER($BW956),IF($BW956&gt;=2016,1,0),"")</f>
        <v>0</v>
      </c>
      <c r="W956" s="0" t="str">
        <f aca="false">IF(AND(ISNUMBER($BW956),ISNUMBER($BX956)),IF($BW956&gt;=2016,"post-only",IF($BX956&lt;2016,"pre-only","mixed")),"")</f>
        <v>pre-only</v>
      </c>
      <c r="X956" s="0" t="n">
        <f aca="false">IF(AND(ISNUMBER($BW956),ISNUMBER($BX956)),MIN(1,MAX(0,($BX956-2017+1)/($BX956-$BW956+1))),"")</f>
        <v>0</v>
      </c>
      <c r="Y956" s="0" t="n">
        <f aca="false">IF(AND(ISNUMBER($BW956),ISNUMBER($BX956)),MIN(1,MAX(0,($BX956-2018+1)/($BX956-$BW956+1))),"")</f>
        <v>0</v>
      </c>
      <c r="Z956" s="0" t="n">
        <f aca="false">IF(AND(ISNUMBER($BW956),ISNUMBER($BX956)),MIN(1,MAX(0,($BX956-2019+1)/($BX956-$BW956+1))),"")</f>
        <v>0</v>
      </c>
      <c r="AA956" s="0" t="n">
        <f aca="false">IF(ISNUMBER($BX956),IF($BX956&gt;=2017,1,0),"")</f>
        <v>0</v>
      </c>
      <c r="AB956" s="0" t="n">
        <f aca="false">IF(ISNUMBER($BX956),IF($BX956&gt;=2018,1,0),"")</f>
        <v>0</v>
      </c>
      <c r="AC956" s="0" t="n">
        <f aca="false">IF(ISNUMBER($BX956),IF($BX956&gt;=2019,1,0),"")</f>
        <v>0</v>
      </c>
      <c r="AD956" s="0" t="n">
        <f aca="false">IF($L956&lt;&gt;"",IF($L956&gt;2013,1,0),"")</f>
        <v>0</v>
      </c>
      <c r="AE956" s="0" t="n">
        <f aca="false">IF($L956&lt;&gt;"",1+IF($L956&gt;2011,1,0)+IF($L956&gt;2014,1,0),"")</f>
        <v>1</v>
      </c>
      <c r="AF956" s="0" t="s">
        <v>87</v>
      </c>
      <c r="AG956" s="0" t="s">
        <v>436</v>
      </c>
      <c r="AH956" s="0" t="s">
        <v>2080</v>
      </c>
      <c r="AI956" s="0" t="s">
        <v>497</v>
      </c>
      <c r="AJ956" s="0" t="s">
        <v>334</v>
      </c>
      <c r="AK956" s="0" t="str">
        <f aca="false">IF(AND($CF956&lt;&gt;"",IFERROR(INDEX(subsample_country_map!$B:$B,MATCH($CF956,subsample_country_map!$A:$A,0)),"")&lt;&gt;""),INDEX(subsample_country_map!$B:$B,MATCH($CF956,subsample_country_map!$A:$A,0)),INDEX(lookup!$AA:$AA,MATCH($A956,lookup!$A:$A,0)))</f>
        <v>3_AsiaPac</v>
      </c>
      <c r="AL956" s="0" t="str">
        <f aca="false">IF(AND($CF956&lt;&gt;"",IFERROR(INDEX(subsample_country_map!$C:$C,MATCH($CF956,subsample_country_map!$A:$A,0)),"")&lt;&gt;""),INDEX(subsample_country_map!$C:$C,MATCH($CF956,subsample_country_map!$A:$A,0)),INDEX(lookup!$AB:$AB,MATCH($A956,lookup!$A:$A,0)))</f>
        <v>2_developing</v>
      </c>
      <c r="AM956" s="0" t="str">
        <f aca="false">IF(AND($CF956&lt;&gt;"",IFERROR(INDEX(subsample_country_map!$D:$D,MATCH($CF956,subsample_country_map!$A:$A,0)),"")&lt;&gt;""),INDEX(subsample_country_map!$D:$D,MATCH($CF956,subsample_country_map!$A:$A,0)),INDEX(lookup!$AC:$AC,MATCH($A956,lookup!$A:$A,0)))</f>
        <v>2_non_western</v>
      </c>
      <c r="AN956" s="0" t="str">
        <f aca="false">IF(AND($CF956&lt;&gt;"",IFERROR(INDEX(subsample_country_map!$E:$E,MATCH($CF956,subsample_country_map!$A:$A,0)),"")&lt;&gt;""),INDEX(subsample_country_map!$E:$E,MATCH($CF956,subsample_country_map!$A:$A,0)),INDEX(lookup!$AD:$AD,MATCH($A956,lookup!$A:$A,0)))</f>
        <v>2_civil law</v>
      </c>
      <c r="AO956" s="0" t="str">
        <f aca="false">INDEX(lookup!$Y:$Y,MATCH($A956,lookup!$A:$A,0))</f>
        <v>0_published</v>
      </c>
      <c r="AP956" s="0" t="str">
        <f aca="false">INDEX(lookup!$Z:$Z,MATCH($A956,lookup!$A:$A,0))</f>
        <v>1_VHB high</v>
      </c>
      <c r="AQ956" s="0" t="str">
        <f aca="false">INDEX(lookup!$W:$W,MATCH($A956,lookup!$A:$A,0))</f>
        <v>1_fin/acc/econ</v>
      </c>
      <c r="AS956" s="0" t="s">
        <v>91</v>
      </c>
      <c r="AT956" s="0" t="s">
        <v>111</v>
      </c>
      <c r="AU956" s="0" t="s">
        <v>93</v>
      </c>
      <c r="AV956" s="0" t="s">
        <v>3468</v>
      </c>
      <c r="AW956" s="0" t="s">
        <v>1316</v>
      </c>
      <c r="BA956" s="0" t="n">
        <v>514</v>
      </c>
      <c r="BB956" s="0" t="s">
        <v>3441</v>
      </c>
      <c r="BC956" s="0" t="s">
        <v>3446</v>
      </c>
      <c r="BD956" s="0" t="s">
        <v>123</v>
      </c>
      <c r="BE956" s="0" t="s">
        <v>98</v>
      </c>
      <c r="BI956" s="0" t="s">
        <v>124</v>
      </c>
      <c r="BJ956" s="0" t="s">
        <v>3505</v>
      </c>
      <c r="BK956" s="0" t="s">
        <v>3506</v>
      </c>
      <c r="BL956" s="0" t="s">
        <v>3507</v>
      </c>
      <c r="BM956" s="0" t="s">
        <v>3454</v>
      </c>
      <c r="BN956" s="0" t="s">
        <v>3438</v>
      </c>
      <c r="BO956" s="0" t="s">
        <v>769</v>
      </c>
      <c r="BP956" s="0" t="s">
        <v>3434</v>
      </c>
      <c r="BQ956" s="0" t="s">
        <v>127</v>
      </c>
      <c r="BT956" s="0" t="n">
        <v>0</v>
      </c>
      <c r="BU956" s="0" t="s">
        <v>3439</v>
      </c>
      <c r="BW956" s="0" t="n">
        <v>2008</v>
      </c>
      <c r="BX956" s="0" t="n">
        <v>2014</v>
      </c>
      <c r="BY956" s="0" t="s">
        <v>2985</v>
      </c>
      <c r="BZ956" s="0" t="n">
        <v>2011</v>
      </c>
      <c r="CA956" s="0" t="n">
        <v>0</v>
      </c>
      <c r="CB956" s="0" t="n">
        <v>0</v>
      </c>
      <c r="CC956" s="0" t="n">
        <v>0</v>
      </c>
      <c r="CD956" s="0" t="n">
        <v>-0.175529682451937</v>
      </c>
      <c r="CE956" s="0" t="n">
        <v>1</v>
      </c>
    </row>
    <row r="957" customFormat="false" ht="15" hidden="false" customHeight="false" outlineLevel="0" collapsed="false">
      <c r="A957" s="0" t="s">
        <v>3434</v>
      </c>
      <c r="B957" s="0" t="n">
        <v>2262</v>
      </c>
      <c r="C957" s="0" t="n">
        <v>-0.131180840833988</v>
      </c>
      <c r="D957" s="0" t="n">
        <v>514</v>
      </c>
      <c r="E957" s="0" t="n">
        <f aca="false">IF(ISNUMBER($BA957),$BA957,IF(AND(ISNUMBER($D957),ISNUMBER($BW957),ISNUMBER($BX957)),$D957*($BX957-$BW957+1),""))</f>
        <v>514</v>
      </c>
      <c r="H957" s="0" t="s">
        <v>118</v>
      </c>
      <c r="I957" s="0" t="s">
        <v>344</v>
      </c>
      <c r="J957" s="0" t="n">
        <f aca="false">IF($BW957&lt;&gt;"",$BW957,"")</f>
        <v>2008</v>
      </c>
      <c r="K957" s="0" t="n">
        <f aca="false">IF($BX957&lt;&gt;"",$BX957,"")</f>
        <v>2014</v>
      </c>
      <c r="L957" s="0" t="n">
        <f aca="false">IF(AND(ISNUMBER($BW957),ISNUMBER($BX957)),($BW957+$BX957)/2,"")</f>
        <v>2011</v>
      </c>
      <c r="M957" s="0" t="n">
        <f aca="false">IF($L957&lt;&gt;"",$L957,"")</f>
        <v>2011</v>
      </c>
      <c r="N957" s="0" t="n">
        <f aca="false">IF(AND(ISNUMBER($BW957),ISNUMBER($BX957)),MIN(1,MAX(0,($BX957-2016+1)/($BX957-$BW957+1))),"")</f>
        <v>0</v>
      </c>
      <c r="O957" s="0" t="n">
        <f aca="false">IF(AND(ISNUMBER($BW957),ISNUMBER($BX957)),MIN(1,MAX(0,($BX957-2017+1)/($BX957-$BW957+1))),"")</f>
        <v>0</v>
      </c>
      <c r="P957" s="0" t="n">
        <f aca="false">IF(AND(ISNUMBER($BW957),ISNUMBER($BX957)),MIN(1,MAX(0,($BX957-2018+1)/($BX957-$BW957+1))),"")</f>
        <v>0</v>
      </c>
      <c r="Q957" s="0" t="n">
        <f aca="false">IF(AND(ISNUMBER($BW957),ISNUMBER($BX957)),MIN(1,MAX(0,($BX957-2019+1)/($BX957-$BW957+1))),"")</f>
        <v>0</v>
      </c>
      <c r="R957" s="0" t="n">
        <f aca="false">IF(AND(ISNUMBER($BW957),ISNUMBER($BX957)),MIN(1,MAX(0,($BX957-2016+1)/($BX957-$BW957+1))),"")</f>
        <v>0</v>
      </c>
      <c r="S957" s="0" t="n">
        <f aca="false">IF($L957&lt;&gt;"",IF($L957&gt;=2015.5,1,0),"")</f>
        <v>0</v>
      </c>
      <c r="T957" s="0" t="n">
        <f aca="false">IF($L957&lt;&gt;"",IF($L957&gt;=2016,1,0),"")</f>
        <v>0</v>
      </c>
      <c r="U957" s="0" t="n">
        <f aca="false">IF(ISNUMBER($BX957),IF($BX957&gt;=2016,1,0),"")</f>
        <v>0</v>
      </c>
      <c r="V957" s="0" t="n">
        <f aca="false">IF(ISNUMBER($BW957),IF($BW957&gt;=2016,1,0),"")</f>
        <v>0</v>
      </c>
      <c r="W957" s="0" t="str">
        <f aca="false">IF(AND(ISNUMBER($BW957),ISNUMBER($BX957)),IF($BW957&gt;=2016,"post-only",IF($BX957&lt;2016,"pre-only","mixed")),"")</f>
        <v>pre-only</v>
      </c>
      <c r="X957" s="0" t="n">
        <f aca="false">IF(AND(ISNUMBER($BW957),ISNUMBER($BX957)),MIN(1,MAX(0,($BX957-2017+1)/($BX957-$BW957+1))),"")</f>
        <v>0</v>
      </c>
      <c r="Y957" s="0" t="n">
        <f aca="false">IF(AND(ISNUMBER($BW957),ISNUMBER($BX957)),MIN(1,MAX(0,($BX957-2018+1)/($BX957-$BW957+1))),"")</f>
        <v>0</v>
      </c>
      <c r="Z957" s="0" t="n">
        <f aca="false">IF(AND(ISNUMBER($BW957),ISNUMBER($BX957)),MIN(1,MAX(0,($BX957-2019+1)/($BX957-$BW957+1))),"")</f>
        <v>0</v>
      </c>
      <c r="AA957" s="0" t="n">
        <f aca="false">IF(ISNUMBER($BX957),IF($BX957&gt;=2017,1,0),"")</f>
        <v>0</v>
      </c>
      <c r="AB957" s="0" t="n">
        <f aca="false">IF(ISNUMBER($BX957),IF($BX957&gt;=2018,1,0),"")</f>
        <v>0</v>
      </c>
      <c r="AC957" s="0" t="n">
        <f aca="false">IF(ISNUMBER($BX957),IF($BX957&gt;=2019,1,0),"")</f>
        <v>0</v>
      </c>
      <c r="AD957" s="0" t="n">
        <f aca="false">IF($L957&lt;&gt;"",IF($L957&gt;2013,1,0),"")</f>
        <v>0</v>
      </c>
      <c r="AE957" s="0" t="n">
        <f aca="false">IF($L957&lt;&gt;"",1+IF($L957&gt;2011,1,0)+IF($L957&gt;2014,1,0),"")</f>
        <v>1</v>
      </c>
      <c r="AF957" s="0" t="s">
        <v>87</v>
      </c>
      <c r="AG957" s="0" t="s">
        <v>436</v>
      </c>
      <c r="AH957" s="0" t="s">
        <v>2080</v>
      </c>
      <c r="AI957" s="0" t="s">
        <v>497</v>
      </c>
      <c r="AJ957" s="0" t="s">
        <v>334</v>
      </c>
      <c r="AK957" s="0" t="str">
        <f aca="false">IF(AND($CF957&lt;&gt;"",IFERROR(INDEX(subsample_country_map!$B:$B,MATCH($CF957,subsample_country_map!$A:$A,0)),"")&lt;&gt;""),INDEX(subsample_country_map!$B:$B,MATCH($CF957,subsample_country_map!$A:$A,0)),INDEX(lookup!$AA:$AA,MATCH($A957,lookup!$A:$A,0)))</f>
        <v>3_AsiaPac</v>
      </c>
      <c r="AL957" s="0" t="str">
        <f aca="false">IF(AND($CF957&lt;&gt;"",IFERROR(INDEX(subsample_country_map!$C:$C,MATCH($CF957,subsample_country_map!$A:$A,0)),"")&lt;&gt;""),INDEX(subsample_country_map!$C:$C,MATCH($CF957,subsample_country_map!$A:$A,0)),INDEX(lookup!$AB:$AB,MATCH($A957,lookup!$A:$A,0)))</f>
        <v>2_developing</v>
      </c>
      <c r="AM957" s="0" t="str">
        <f aca="false">IF(AND($CF957&lt;&gt;"",IFERROR(INDEX(subsample_country_map!$D:$D,MATCH($CF957,subsample_country_map!$A:$A,0)),"")&lt;&gt;""),INDEX(subsample_country_map!$D:$D,MATCH($CF957,subsample_country_map!$A:$A,0)),INDEX(lookup!$AC:$AC,MATCH($A957,lookup!$A:$A,0)))</f>
        <v>2_non_western</v>
      </c>
      <c r="AN957" s="0" t="str">
        <f aca="false">IF(AND($CF957&lt;&gt;"",IFERROR(INDEX(subsample_country_map!$E:$E,MATCH($CF957,subsample_country_map!$A:$A,0)),"")&lt;&gt;""),INDEX(subsample_country_map!$E:$E,MATCH($CF957,subsample_country_map!$A:$A,0)),INDEX(lookup!$AD:$AD,MATCH($A957,lookup!$A:$A,0)))</f>
        <v>2_civil law</v>
      </c>
      <c r="AO957" s="0" t="str">
        <f aca="false">INDEX(lookup!$Y:$Y,MATCH($A957,lookup!$A:$A,0))</f>
        <v>0_published</v>
      </c>
      <c r="AP957" s="0" t="str">
        <f aca="false">INDEX(lookup!$Z:$Z,MATCH($A957,lookup!$A:$A,0))</f>
        <v>1_VHB high</v>
      </c>
      <c r="AQ957" s="0" t="str">
        <f aca="false">INDEX(lookup!$W:$W,MATCH($A957,lookup!$A:$A,0))</f>
        <v>1_fin/acc/econ</v>
      </c>
      <c r="AS957" s="0" t="s">
        <v>91</v>
      </c>
      <c r="AT957" s="0" t="s">
        <v>111</v>
      </c>
      <c r="AU957" s="0" t="s">
        <v>93</v>
      </c>
      <c r="AV957" s="0" t="s">
        <v>3508</v>
      </c>
      <c r="AW957" s="0" t="s">
        <v>1784</v>
      </c>
      <c r="BA957" s="0" t="n">
        <v>514</v>
      </c>
      <c r="BB957" s="0" t="s">
        <v>3441</v>
      </c>
      <c r="BC957" s="0" t="s">
        <v>3446</v>
      </c>
      <c r="BD957" s="0" t="s">
        <v>123</v>
      </c>
      <c r="BE957" s="0" t="s">
        <v>98</v>
      </c>
      <c r="BI957" s="0" t="s">
        <v>124</v>
      </c>
      <c r="BJ957" s="0" t="s">
        <v>3505</v>
      </c>
      <c r="BK957" s="0" t="s">
        <v>3506</v>
      </c>
      <c r="BL957" s="0" t="s">
        <v>3509</v>
      </c>
      <c r="BM957" s="0" t="s">
        <v>3457</v>
      </c>
      <c r="BN957" s="0" t="s">
        <v>3438</v>
      </c>
      <c r="BO957" s="0" t="s">
        <v>769</v>
      </c>
      <c r="BP957" s="0" t="s">
        <v>3434</v>
      </c>
      <c r="BQ957" s="0" t="s">
        <v>127</v>
      </c>
      <c r="BT957" s="0" t="n">
        <v>0</v>
      </c>
      <c r="BU957" s="0" t="s">
        <v>3439</v>
      </c>
      <c r="BW957" s="0" t="n">
        <v>2008</v>
      </c>
      <c r="BX957" s="0" t="n">
        <v>2014</v>
      </c>
      <c r="BY957" s="0" t="s">
        <v>2985</v>
      </c>
      <c r="BZ957" s="0" t="n">
        <v>2011</v>
      </c>
      <c r="CA957" s="0" t="n">
        <v>0</v>
      </c>
      <c r="CB957" s="0" t="n">
        <v>0</v>
      </c>
      <c r="CC957" s="0" t="n">
        <v>0</v>
      </c>
      <c r="CD957" s="0" t="n">
        <v>-0.131941178293671</v>
      </c>
      <c r="CE957" s="0" t="n">
        <v>1</v>
      </c>
    </row>
    <row r="958" customFormat="false" ht="15" hidden="false" customHeight="false" outlineLevel="0" collapsed="false">
      <c r="A958" s="0" t="s">
        <v>3434</v>
      </c>
      <c r="B958" s="0" t="n">
        <v>2263</v>
      </c>
      <c r="C958" s="0" t="n">
        <v>-0.0264556024972352</v>
      </c>
      <c r="D958" s="0" t="n">
        <v>514</v>
      </c>
      <c r="E958" s="0" t="n">
        <f aca="false">IF(ISNUMBER($BA958),$BA958,IF(AND(ISNUMBER($D958),ISNUMBER($BW958),ISNUMBER($BX958)),$D958*($BX958-$BW958+1),""))</f>
        <v>514</v>
      </c>
      <c r="H958" s="0" t="s">
        <v>118</v>
      </c>
      <c r="I958" s="0" t="s">
        <v>344</v>
      </c>
      <c r="J958" s="0" t="n">
        <f aca="false">IF($BW958&lt;&gt;"",$BW958,"")</f>
        <v>2008</v>
      </c>
      <c r="K958" s="0" t="n">
        <f aca="false">IF($BX958&lt;&gt;"",$BX958,"")</f>
        <v>2014</v>
      </c>
      <c r="L958" s="0" t="n">
        <f aca="false">IF(AND(ISNUMBER($BW958),ISNUMBER($BX958)),($BW958+$BX958)/2,"")</f>
        <v>2011</v>
      </c>
      <c r="M958" s="0" t="n">
        <f aca="false">IF($L958&lt;&gt;"",$L958,"")</f>
        <v>2011</v>
      </c>
      <c r="N958" s="0" t="n">
        <f aca="false">IF(AND(ISNUMBER($BW958),ISNUMBER($BX958)),MIN(1,MAX(0,($BX958-2016+1)/($BX958-$BW958+1))),"")</f>
        <v>0</v>
      </c>
      <c r="O958" s="0" t="n">
        <f aca="false">IF(AND(ISNUMBER($BW958),ISNUMBER($BX958)),MIN(1,MAX(0,($BX958-2017+1)/($BX958-$BW958+1))),"")</f>
        <v>0</v>
      </c>
      <c r="P958" s="0" t="n">
        <f aca="false">IF(AND(ISNUMBER($BW958),ISNUMBER($BX958)),MIN(1,MAX(0,($BX958-2018+1)/($BX958-$BW958+1))),"")</f>
        <v>0</v>
      </c>
      <c r="Q958" s="0" t="n">
        <f aca="false">IF(AND(ISNUMBER($BW958),ISNUMBER($BX958)),MIN(1,MAX(0,($BX958-2019+1)/($BX958-$BW958+1))),"")</f>
        <v>0</v>
      </c>
      <c r="R958" s="0" t="n">
        <f aca="false">IF(AND(ISNUMBER($BW958),ISNUMBER($BX958)),MIN(1,MAX(0,($BX958-2016+1)/($BX958-$BW958+1))),"")</f>
        <v>0</v>
      </c>
      <c r="S958" s="0" t="n">
        <f aca="false">IF($L958&lt;&gt;"",IF($L958&gt;=2015.5,1,0),"")</f>
        <v>0</v>
      </c>
      <c r="T958" s="0" t="n">
        <f aca="false">IF($L958&lt;&gt;"",IF($L958&gt;=2016,1,0),"")</f>
        <v>0</v>
      </c>
      <c r="U958" s="0" t="n">
        <f aca="false">IF(ISNUMBER($BX958),IF($BX958&gt;=2016,1,0),"")</f>
        <v>0</v>
      </c>
      <c r="V958" s="0" t="n">
        <f aca="false">IF(ISNUMBER($BW958),IF($BW958&gt;=2016,1,0),"")</f>
        <v>0</v>
      </c>
      <c r="W958" s="0" t="str">
        <f aca="false">IF(AND(ISNUMBER($BW958),ISNUMBER($BX958)),IF($BW958&gt;=2016,"post-only",IF($BX958&lt;2016,"pre-only","mixed")),"")</f>
        <v>pre-only</v>
      </c>
      <c r="X958" s="0" t="n">
        <f aca="false">IF(AND(ISNUMBER($BW958),ISNUMBER($BX958)),MIN(1,MAX(0,($BX958-2017+1)/($BX958-$BW958+1))),"")</f>
        <v>0</v>
      </c>
      <c r="Y958" s="0" t="n">
        <f aca="false">IF(AND(ISNUMBER($BW958),ISNUMBER($BX958)),MIN(1,MAX(0,($BX958-2018+1)/($BX958-$BW958+1))),"")</f>
        <v>0</v>
      </c>
      <c r="Z958" s="0" t="n">
        <f aca="false">IF(AND(ISNUMBER($BW958),ISNUMBER($BX958)),MIN(1,MAX(0,($BX958-2019+1)/($BX958-$BW958+1))),"")</f>
        <v>0</v>
      </c>
      <c r="AA958" s="0" t="n">
        <f aca="false">IF(ISNUMBER($BX958),IF($BX958&gt;=2017,1,0),"")</f>
        <v>0</v>
      </c>
      <c r="AB958" s="0" t="n">
        <f aca="false">IF(ISNUMBER($BX958),IF($BX958&gt;=2018,1,0),"")</f>
        <v>0</v>
      </c>
      <c r="AC958" s="0" t="n">
        <f aca="false">IF(ISNUMBER($BX958),IF($BX958&gt;=2019,1,0),"")</f>
        <v>0</v>
      </c>
      <c r="AD958" s="0" t="n">
        <f aca="false">IF($L958&lt;&gt;"",IF($L958&gt;2013,1,0),"")</f>
        <v>0</v>
      </c>
      <c r="AE958" s="0" t="n">
        <f aca="false">IF($L958&lt;&gt;"",1+IF($L958&gt;2011,1,0)+IF($L958&gt;2014,1,0),"")</f>
        <v>1</v>
      </c>
      <c r="AF958" s="0" t="s">
        <v>87</v>
      </c>
      <c r="AG958" s="0" t="s">
        <v>436</v>
      </c>
      <c r="AH958" s="0" t="s">
        <v>2080</v>
      </c>
      <c r="AI958" s="0" t="s">
        <v>497</v>
      </c>
      <c r="AJ958" s="0" t="s">
        <v>334</v>
      </c>
      <c r="AK958" s="0" t="str">
        <f aca="false">IF(AND($CF958&lt;&gt;"",IFERROR(INDEX(subsample_country_map!$B:$B,MATCH($CF958,subsample_country_map!$A:$A,0)),"")&lt;&gt;""),INDEX(subsample_country_map!$B:$B,MATCH($CF958,subsample_country_map!$A:$A,0)),INDEX(lookup!$AA:$AA,MATCH($A958,lookup!$A:$A,0)))</f>
        <v>3_AsiaPac</v>
      </c>
      <c r="AL958" s="0" t="str">
        <f aca="false">IF(AND($CF958&lt;&gt;"",IFERROR(INDEX(subsample_country_map!$C:$C,MATCH($CF958,subsample_country_map!$A:$A,0)),"")&lt;&gt;""),INDEX(subsample_country_map!$C:$C,MATCH($CF958,subsample_country_map!$A:$A,0)),INDEX(lookup!$AB:$AB,MATCH($A958,lookup!$A:$A,0)))</f>
        <v>2_developing</v>
      </c>
      <c r="AM958" s="0" t="str">
        <f aca="false">IF(AND($CF958&lt;&gt;"",IFERROR(INDEX(subsample_country_map!$D:$D,MATCH($CF958,subsample_country_map!$A:$A,0)),"")&lt;&gt;""),INDEX(subsample_country_map!$D:$D,MATCH($CF958,subsample_country_map!$A:$A,0)),INDEX(lookup!$AC:$AC,MATCH($A958,lookup!$A:$A,0)))</f>
        <v>2_non_western</v>
      </c>
      <c r="AN958" s="0" t="str">
        <f aca="false">IF(AND($CF958&lt;&gt;"",IFERROR(INDEX(subsample_country_map!$E:$E,MATCH($CF958,subsample_country_map!$A:$A,0)),"")&lt;&gt;""),INDEX(subsample_country_map!$E:$E,MATCH($CF958,subsample_country_map!$A:$A,0)),INDEX(lookup!$AD:$AD,MATCH($A958,lookup!$A:$A,0)))</f>
        <v>2_civil law</v>
      </c>
      <c r="AO958" s="0" t="str">
        <f aca="false">INDEX(lookup!$Y:$Y,MATCH($A958,lookup!$A:$A,0))</f>
        <v>0_published</v>
      </c>
      <c r="AP958" s="0" t="str">
        <f aca="false">INDEX(lookup!$Z:$Z,MATCH($A958,lookup!$A:$A,0))</f>
        <v>1_VHB high</v>
      </c>
      <c r="AQ958" s="0" t="str">
        <f aca="false">INDEX(lookup!$W:$W,MATCH($A958,lookup!$A:$A,0))</f>
        <v>1_fin/acc/econ</v>
      </c>
      <c r="AS958" s="0" t="s">
        <v>91</v>
      </c>
      <c r="AT958" s="0" t="s">
        <v>111</v>
      </c>
      <c r="AU958" s="0" t="s">
        <v>93</v>
      </c>
      <c r="AV958" s="0" t="s">
        <v>889</v>
      </c>
      <c r="AW958" s="0" t="s">
        <v>1789</v>
      </c>
      <c r="BA958" s="0" t="n">
        <v>514</v>
      </c>
      <c r="BB958" s="0" t="s">
        <v>3441</v>
      </c>
      <c r="BC958" s="0" t="s">
        <v>3446</v>
      </c>
      <c r="BD958" s="0" t="s">
        <v>123</v>
      </c>
      <c r="BE958" s="0" t="s">
        <v>98</v>
      </c>
      <c r="BI958" s="0" t="s">
        <v>124</v>
      </c>
      <c r="BJ958" s="0" t="s">
        <v>3510</v>
      </c>
      <c r="BK958" s="0" t="s">
        <v>3506</v>
      </c>
      <c r="BL958" s="0" t="s">
        <v>3511</v>
      </c>
      <c r="BM958" s="0" t="s">
        <v>3460</v>
      </c>
      <c r="BN958" s="0" t="s">
        <v>3438</v>
      </c>
      <c r="BO958" s="0" t="s">
        <v>769</v>
      </c>
      <c r="BP958" s="0" t="s">
        <v>3434</v>
      </c>
      <c r="BQ958" s="0" t="s">
        <v>127</v>
      </c>
      <c r="BT958" s="0" t="n">
        <v>0</v>
      </c>
      <c r="BU958" s="0" t="s">
        <v>3439</v>
      </c>
      <c r="BW958" s="0" t="n">
        <v>2008</v>
      </c>
      <c r="BX958" s="0" t="n">
        <v>2014</v>
      </c>
      <c r="BY958" s="0" t="s">
        <v>2985</v>
      </c>
      <c r="BZ958" s="0" t="n">
        <v>2011</v>
      </c>
      <c r="CA958" s="0" t="n">
        <v>0</v>
      </c>
      <c r="CB958" s="0" t="n">
        <v>0</v>
      </c>
      <c r="CC958" s="0" t="n">
        <v>0</v>
      </c>
      <c r="CD958" s="0" t="n">
        <v>-0.0264617771728249</v>
      </c>
      <c r="CE958" s="0" t="n">
        <v>1</v>
      </c>
    </row>
    <row r="959" customFormat="false" ht="15" hidden="false" customHeight="false" outlineLevel="0" collapsed="false">
      <c r="A959" s="0" t="s">
        <v>3434</v>
      </c>
      <c r="B959" s="0" t="n">
        <v>2264</v>
      </c>
      <c r="C959" s="0" t="n">
        <v>-0.0878749550327494</v>
      </c>
      <c r="D959" s="0" t="n">
        <v>514</v>
      </c>
      <c r="E959" s="0" t="n">
        <f aca="false">IF(ISNUMBER($BA959),$BA959,IF(AND(ISNUMBER($D959),ISNUMBER($BW959),ISNUMBER($BX959)),$D959*($BX959-$BW959+1),""))</f>
        <v>514</v>
      </c>
      <c r="H959" s="0" t="s">
        <v>118</v>
      </c>
      <c r="I959" s="0" t="s">
        <v>344</v>
      </c>
      <c r="J959" s="0" t="n">
        <f aca="false">IF($BW959&lt;&gt;"",$BW959,"")</f>
        <v>2008</v>
      </c>
      <c r="K959" s="0" t="n">
        <f aca="false">IF($BX959&lt;&gt;"",$BX959,"")</f>
        <v>2014</v>
      </c>
      <c r="L959" s="0" t="n">
        <f aca="false">IF(AND(ISNUMBER($BW959),ISNUMBER($BX959)),($BW959+$BX959)/2,"")</f>
        <v>2011</v>
      </c>
      <c r="M959" s="0" t="n">
        <f aca="false">IF($L959&lt;&gt;"",$L959,"")</f>
        <v>2011</v>
      </c>
      <c r="N959" s="0" t="n">
        <f aca="false">IF(AND(ISNUMBER($BW959),ISNUMBER($BX959)),MIN(1,MAX(0,($BX959-2016+1)/($BX959-$BW959+1))),"")</f>
        <v>0</v>
      </c>
      <c r="O959" s="0" t="n">
        <f aca="false">IF(AND(ISNUMBER($BW959),ISNUMBER($BX959)),MIN(1,MAX(0,($BX959-2017+1)/($BX959-$BW959+1))),"")</f>
        <v>0</v>
      </c>
      <c r="P959" s="0" t="n">
        <f aca="false">IF(AND(ISNUMBER($BW959),ISNUMBER($BX959)),MIN(1,MAX(0,($BX959-2018+1)/($BX959-$BW959+1))),"")</f>
        <v>0</v>
      </c>
      <c r="Q959" s="0" t="n">
        <f aca="false">IF(AND(ISNUMBER($BW959),ISNUMBER($BX959)),MIN(1,MAX(0,($BX959-2019+1)/($BX959-$BW959+1))),"")</f>
        <v>0</v>
      </c>
      <c r="R959" s="0" t="n">
        <f aca="false">IF(AND(ISNUMBER($BW959),ISNUMBER($BX959)),MIN(1,MAX(0,($BX959-2016+1)/($BX959-$BW959+1))),"")</f>
        <v>0</v>
      </c>
      <c r="S959" s="0" t="n">
        <f aca="false">IF($L959&lt;&gt;"",IF($L959&gt;=2015.5,1,0),"")</f>
        <v>0</v>
      </c>
      <c r="T959" s="0" t="n">
        <f aca="false">IF($L959&lt;&gt;"",IF($L959&gt;=2016,1,0),"")</f>
        <v>0</v>
      </c>
      <c r="U959" s="0" t="n">
        <f aca="false">IF(ISNUMBER($BX959),IF($BX959&gt;=2016,1,0),"")</f>
        <v>0</v>
      </c>
      <c r="V959" s="0" t="n">
        <f aca="false">IF(ISNUMBER($BW959),IF($BW959&gt;=2016,1,0),"")</f>
        <v>0</v>
      </c>
      <c r="W959" s="0" t="str">
        <f aca="false">IF(AND(ISNUMBER($BW959),ISNUMBER($BX959)),IF($BW959&gt;=2016,"post-only",IF($BX959&lt;2016,"pre-only","mixed")),"")</f>
        <v>pre-only</v>
      </c>
      <c r="X959" s="0" t="n">
        <f aca="false">IF(AND(ISNUMBER($BW959),ISNUMBER($BX959)),MIN(1,MAX(0,($BX959-2017+1)/($BX959-$BW959+1))),"")</f>
        <v>0</v>
      </c>
      <c r="Y959" s="0" t="n">
        <f aca="false">IF(AND(ISNUMBER($BW959),ISNUMBER($BX959)),MIN(1,MAX(0,($BX959-2018+1)/($BX959-$BW959+1))),"")</f>
        <v>0</v>
      </c>
      <c r="Z959" s="0" t="n">
        <f aca="false">IF(AND(ISNUMBER($BW959),ISNUMBER($BX959)),MIN(1,MAX(0,($BX959-2019+1)/($BX959-$BW959+1))),"")</f>
        <v>0</v>
      </c>
      <c r="AA959" s="0" t="n">
        <f aca="false">IF(ISNUMBER($BX959),IF($BX959&gt;=2017,1,0),"")</f>
        <v>0</v>
      </c>
      <c r="AB959" s="0" t="n">
        <f aca="false">IF(ISNUMBER($BX959),IF($BX959&gt;=2018,1,0),"")</f>
        <v>0</v>
      </c>
      <c r="AC959" s="0" t="n">
        <f aca="false">IF(ISNUMBER($BX959),IF($BX959&gt;=2019,1,0),"")</f>
        <v>0</v>
      </c>
      <c r="AD959" s="0" t="n">
        <f aca="false">IF($L959&lt;&gt;"",IF($L959&gt;2013,1,0),"")</f>
        <v>0</v>
      </c>
      <c r="AE959" s="0" t="n">
        <f aca="false">IF($L959&lt;&gt;"",1+IF($L959&gt;2011,1,0)+IF($L959&gt;2014,1,0),"")</f>
        <v>1</v>
      </c>
      <c r="AF959" s="0" t="s">
        <v>87</v>
      </c>
      <c r="AG959" s="0" t="s">
        <v>436</v>
      </c>
      <c r="AH959" s="0" t="s">
        <v>2080</v>
      </c>
      <c r="AI959" s="0" t="s">
        <v>497</v>
      </c>
      <c r="AJ959" s="0" t="s">
        <v>334</v>
      </c>
      <c r="AK959" s="0" t="str">
        <f aca="false">IF(AND($CF959&lt;&gt;"",IFERROR(INDEX(subsample_country_map!$B:$B,MATCH($CF959,subsample_country_map!$A:$A,0)),"")&lt;&gt;""),INDEX(subsample_country_map!$B:$B,MATCH($CF959,subsample_country_map!$A:$A,0)),INDEX(lookup!$AA:$AA,MATCH($A959,lookup!$A:$A,0)))</f>
        <v>3_AsiaPac</v>
      </c>
      <c r="AL959" s="0" t="str">
        <f aca="false">IF(AND($CF959&lt;&gt;"",IFERROR(INDEX(subsample_country_map!$C:$C,MATCH($CF959,subsample_country_map!$A:$A,0)),"")&lt;&gt;""),INDEX(subsample_country_map!$C:$C,MATCH($CF959,subsample_country_map!$A:$A,0)),INDEX(lookup!$AB:$AB,MATCH($A959,lookup!$A:$A,0)))</f>
        <v>2_developing</v>
      </c>
      <c r="AM959" s="0" t="str">
        <f aca="false">IF(AND($CF959&lt;&gt;"",IFERROR(INDEX(subsample_country_map!$D:$D,MATCH($CF959,subsample_country_map!$A:$A,0)),"")&lt;&gt;""),INDEX(subsample_country_map!$D:$D,MATCH($CF959,subsample_country_map!$A:$A,0)),INDEX(lookup!$AC:$AC,MATCH($A959,lookup!$A:$A,0)))</f>
        <v>2_non_western</v>
      </c>
      <c r="AN959" s="0" t="str">
        <f aca="false">IF(AND($CF959&lt;&gt;"",IFERROR(INDEX(subsample_country_map!$E:$E,MATCH($CF959,subsample_country_map!$A:$A,0)),"")&lt;&gt;""),INDEX(subsample_country_map!$E:$E,MATCH($CF959,subsample_country_map!$A:$A,0)),INDEX(lookup!$AD:$AD,MATCH($A959,lookup!$A:$A,0)))</f>
        <v>2_civil law</v>
      </c>
      <c r="AO959" s="0" t="str">
        <f aca="false">INDEX(lookup!$Y:$Y,MATCH($A959,lookup!$A:$A,0))</f>
        <v>0_published</v>
      </c>
      <c r="AP959" s="0" t="str">
        <f aca="false">INDEX(lookup!$Z:$Z,MATCH($A959,lookup!$A:$A,0))</f>
        <v>1_VHB high</v>
      </c>
      <c r="AQ959" s="0" t="str">
        <f aca="false">INDEX(lookup!$W:$W,MATCH($A959,lookup!$A:$A,0))</f>
        <v>1_fin/acc/econ</v>
      </c>
      <c r="AS959" s="0" t="s">
        <v>91</v>
      </c>
      <c r="AT959" s="0" t="s">
        <v>111</v>
      </c>
      <c r="AU959" s="0" t="s">
        <v>93</v>
      </c>
      <c r="AV959" s="0" t="s">
        <v>3480</v>
      </c>
      <c r="AW959" s="0" t="s">
        <v>3463</v>
      </c>
      <c r="BA959" s="0" t="n">
        <v>514</v>
      </c>
      <c r="BB959" s="0" t="s">
        <v>3441</v>
      </c>
      <c r="BC959" s="0" t="s">
        <v>3446</v>
      </c>
      <c r="BD959" s="0" t="s">
        <v>123</v>
      </c>
      <c r="BE959" s="0" t="s">
        <v>98</v>
      </c>
      <c r="BI959" s="0" t="s">
        <v>124</v>
      </c>
      <c r="BJ959" s="0" t="s">
        <v>3510</v>
      </c>
      <c r="BK959" s="0" t="s">
        <v>3506</v>
      </c>
      <c r="BL959" s="0" t="s">
        <v>3512</v>
      </c>
      <c r="BM959" s="0" t="s">
        <v>3457</v>
      </c>
      <c r="BN959" s="0" t="s">
        <v>3438</v>
      </c>
      <c r="BO959" s="0" t="s">
        <v>769</v>
      </c>
      <c r="BP959" s="0" t="s">
        <v>3434</v>
      </c>
      <c r="BQ959" s="0" t="s">
        <v>2105</v>
      </c>
      <c r="BT959" s="0" t="n">
        <v>0</v>
      </c>
      <c r="BU959" s="0" t="s">
        <v>3439</v>
      </c>
      <c r="BW959" s="0" t="n">
        <v>2008</v>
      </c>
      <c r="BX959" s="0" t="n">
        <v>2014</v>
      </c>
      <c r="BY959" s="0" t="s">
        <v>2985</v>
      </c>
      <c r="BZ959" s="0" t="n">
        <v>2011</v>
      </c>
      <c r="CA959" s="0" t="n">
        <v>0</v>
      </c>
      <c r="CB959" s="0" t="n">
        <v>0</v>
      </c>
      <c r="CC959" s="0" t="n">
        <v>0</v>
      </c>
      <c r="CD959" s="0" t="n">
        <v>-0.0881021991947563</v>
      </c>
      <c r="CE959" s="0" t="n">
        <v>1</v>
      </c>
    </row>
    <row r="960" customFormat="false" ht="15" hidden="false" customHeight="false" outlineLevel="0" collapsed="false">
      <c r="A960" s="0" t="s">
        <v>3434</v>
      </c>
      <c r="B960" s="0" t="n">
        <v>2265</v>
      </c>
      <c r="C960" s="0" t="n">
        <v>-0.173748897105228</v>
      </c>
      <c r="D960" s="0" t="n">
        <v>514</v>
      </c>
      <c r="E960" s="0" t="n">
        <f aca="false">IF(ISNUMBER($BA960),$BA960,IF(AND(ISNUMBER($D960),ISNUMBER($BW960),ISNUMBER($BX960)),$D960*($BX960-$BW960+1),""))</f>
        <v>514</v>
      </c>
      <c r="H960" s="0" t="s">
        <v>118</v>
      </c>
      <c r="I960" s="0" t="s">
        <v>344</v>
      </c>
      <c r="J960" s="0" t="n">
        <f aca="false">IF($BW960&lt;&gt;"",$BW960,"")</f>
        <v>2008</v>
      </c>
      <c r="K960" s="0" t="n">
        <f aca="false">IF($BX960&lt;&gt;"",$BX960,"")</f>
        <v>2014</v>
      </c>
      <c r="L960" s="0" t="n">
        <f aca="false">IF(AND(ISNUMBER($BW960),ISNUMBER($BX960)),($BW960+$BX960)/2,"")</f>
        <v>2011</v>
      </c>
      <c r="M960" s="0" t="n">
        <f aca="false">IF($L960&lt;&gt;"",$L960,"")</f>
        <v>2011</v>
      </c>
      <c r="N960" s="0" t="n">
        <f aca="false">IF(AND(ISNUMBER($BW960),ISNUMBER($BX960)),MIN(1,MAX(0,($BX960-2016+1)/($BX960-$BW960+1))),"")</f>
        <v>0</v>
      </c>
      <c r="O960" s="0" t="n">
        <f aca="false">IF(AND(ISNUMBER($BW960),ISNUMBER($BX960)),MIN(1,MAX(0,($BX960-2017+1)/($BX960-$BW960+1))),"")</f>
        <v>0</v>
      </c>
      <c r="P960" s="0" t="n">
        <f aca="false">IF(AND(ISNUMBER($BW960),ISNUMBER($BX960)),MIN(1,MAX(0,($BX960-2018+1)/($BX960-$BW960+1))),"")</f>
        <v>0</v>
      </c>
      <c r="Q960" s="0" t="n">
        <f aca="false">IF(AND(ISNUMBER($BW960),ISNUMBER($BX960)),MIN(1,MAX(0,($BX960-2019+1)/($BX960-$BW960+1))),"")</f>
        <v>0</v>
      </c>
      <c r="R960" s="0" t="n">
        <f aca="false">IF(AND(ISNUMBER($BW960),ISNUMBER($BX960)),MIN(1,MAX(0,($BX960-2016+1)/($BX960-$BW960+1))),"")</f>
        <v>0</v>
      </c>
      <c r="S960" s="0" t="n">
        <f aca="false">IF($L960&lt;&gt;"",IF($L960&gt;=2015.5,1,0),"")</f>
        <v>0</v>
      </c>
      <c r="T960" s="0" t="n">
        <f aca="false">IF($L960&lt;&gt;"",IF($L960&gt;=2016,1,0),"")</f>
        <v>0</v>
      </c>
      <c r="U960" s="0" t="n">
        <f aca="false">IF(ISNUMBER($BX960),IF($BX960&gt;=2016,1,0),"")</f>
        <v>0</v>
      </c>
      <c r="V960" s="0" t="n">
        <f aca="false">IF(ISNUMBER($BW960),IF($BW960&gt;=2016,1,0),"")</f>
        <v>0</v>
      </c>
      <c r="W960" s="0" t="str">
        <f aca="false">IF(AND(ISNUMBER($BW960),ISNUMBER($BX960)),IF($BW960&gt;=2016,"post-only",IF($BX960&lt;2016,"pre-only","mixed")),"")</f>
        <v>pre-only</v>
      </c>
      <c r="X960" s="0" t="n">
        <f aca="false">IF(AND(ISNUMBER($BW960),ISNUMBER($BX960)),MIN(1,MAX(0,($BX960-2017+1)/($BX960-$BW960+1))),"")</f>
        <v>0</v>
      </c>
      <c r="Y960" s="0" t="n">
        <f aca="false">IF(AND(ISNUMBER($BW960),ISNUMBER($BX960)),MIN(1,MAX(0,($BX960-2018+1)/($BX960-$BW960+1))),"")</f>
        <v>0</v>
      </c>
      <c r="Z960" s="0" t="n">
        <f aca="false">IF(AND(ISNUMBER($BW960),ISNUMBER($BX960)),MIN(1,MAX(0,($BX960-2019+1)/($BX960-$BW960+1))),"")</f>
        <v>0</v>
      </c>
      <c r="AA960" s="0" t="n">
        <f aca="false">IF(ISNUMBER($BX960),IF($BX960&gt;=2017,1,0),"")</f>
        <v>0</v>
      </c>
      <c r="AB960" s="0" t="n">
        <f aca="false">IF(ISNUMBER($BX960),IF($BX960&gt;=2018,1,0),"")</f>
        <v>0</v>
      </c>
      <c r="AC960" s="0" t="n">
        <f aca="false">IF(ISNUMBER($BX960),IF($BX960&gt;=2019,1,0),"")</f>
        <v>0</v>
      </c>
      <c r="AD960" s="0" t="n">
        <f aca="false">IF($L960&lt;&gt;"",IF($L960&gt;2013,1,0),"")</f>
        <v>0</v>
      </c>
      <c r="AE960" s="0" t="n">
        <f aca="false">IF($L960&lt;&gt;"",1+IF($L960&gt;2011,1,0)+IF($L960&gt;2014,1,0),"")</f>
        <v>1</v>
      </c>
      <c r="AF960" s="0" t="s">
        <v>87</v>
      </c>
      <c r="AG960" s="0" t="s">
        <v>436</v>
      </c>
      <c r="AH960" s="0" t="s">
        <v>2080</v>
      </c>
      <c r="AI960" s="0" t="s">
        <v>497</v>
      </c>
      <c r="AJ960" s="0" t="s">
        <v>334</v>
      </c>
      <c r="AK960" s="0" t="str">
        <f aca="false">IF(AND($CF960&lt;&gt;"",IFERROR(INDEX(subsample_country_map!$B:$B,MATCH($CF960,subsample_country_map!$A:$A,0)),"")&lt;&gt;""),INDEX(subsample_country_map!$B:$B,MATCH($CF960,subsample_country_map!$A:$A,0)),INDEX(lookup!$AA:$AA,MATCH($A960,lookup!$A:$A,0)))</f>
        <v>3_AsiaPac</v>
      </c>
      <c r="AL960" s="0" t="str">
        <f aca="false">IF(AND($CF960&lt;&gt;"",IFERROR(INDEX(subsample_country_map!$C:$C,MATCH($CF960,subsample_country_map!$A:$A,0)),"")&lt;&gt;""),INDEX(subsample_country_map!$C:$C,MATCH($CF960,subsample_country_map!$A:$A,0)),INDEX(lookup!$AB:$AB,MATCH($A960,lookup!$A:$A,0)))</f>
        <v>2_developing</v>
      </c>
      <c r="AM960" s="0" t="str">
        <f aca="false">IF(AND($CF960&lt;&gt;"",IFERROR(INDEX(subsample_country_map!$D:$D,MATCH($CF960,subsample_country_map!$A:$A,0)),"")&lt;&gt;""),INDEX(subsample_country_map!$D:$D,MATCH($CF960,subsample_country_map!$A:$A,0)),INDEX(lookup!$AC:$AC,MATCH($A960,lookup!$A:$A,0)))</f>
        <v>2_non_western</v>
      </c>
      <c r="AN960" s="0" t="str">
        <f aca="false">IF(AND($CF960&lt;&gt;"",IFERROR(INDEX(subsample_country_map!$E:$E,MATCH($CF960,subsample_country_map!$A:$A,0)),"")&lt;&gt;""),INDEX(subsample_country_map!$E:$E,MATCH($CF960,subsample_country_map!$A:$A,0)),INDEX(lookup!$AD:$AD,MATCH($A960,lookup!$A:$A,0)))</f>
        <v>2_civil law</v>
      </c>
      <c r="AO960" s="0" t="str">
        <f aca="false">INDEX(lookup!$Y:$Y,MATCH($A960,lookup!$A:$A,0))</f>
        <v>0_published</v>
      </c>
      <c r="AP960" s="0" t="str">
        <f aca="false">INDEX(lookup!$Z:$Z,MATCH($A960,lookup!$A:$A,0))</f>
        <v>1_VHB high</v>
      </c>
      <c r="AQ960" s="0" t="str">
        <f aca="false">INDEX(lookup!$W:$W,MATCH($A960,lookup!$A:$A,0))</f>
        <v>1_fin/acc/econ</v>
      </c>
      <c r="AS960" s="0" t="s">
        <v>91</v>
      </c>
      <c r="AT960" s="0" t="s">
        <v>111</v>
      </c>
      <c r="AU960" s="0" t="s">
        <v>93</v>
      </c>
      <c r="AV960" s="0" t="s">
        <v>3468</v>
      </c>
      <c r="AW960" s="0" t="s">
        <v>1316</v>
      </c>
      <c r="BA960" s="0" t="n">
        <v>514</v>
      </c>
      <c r="BB960" s="0" t="s">
        <v>3441</v>
      </c>
      <c r="BC960" s="0" t="s">
        <v>3446</v>
      </c>
      <c r="BD960" s="0" t="s">
        <v>123</v>
      </c>
      <c r="BE960" s="0" t="s">
        <v>98</v>
      </c>
      <c r="BI960" s="0" t="s">
        <v>124</v>
      </c>
      <c r="BJ960" s="0" t="s">
        <v>3513</v>
      </c>
      <c r="BK960" s="0" t="s">
        <v>3506</v>
      </c>
      <c r="BL960" s="0" t="s">
        <v>3514</v>
      </c>
      <c r="BM960" s="0" t="s">
        <v>3466</v>
      </c>
      <c r="BN960" s="0" t="s">
        <v>3438</v>
      </c>
      <c r="BO960" s="0" t="s">
        <v>769</v>
      </c>
      <c r="BP960" s="0" t="s">
        <v>3434</v>
      </c>
      <c r="BQ960" s="0" t="s">
        <v>127</v>
      </c>
      <c r="BT960" s="0" t="n">
        <v>0</v>
      </c>
      <c r="BU960" s="0" t="s">
        <v>3439</v>
      </c>
      <c r="BW960" s="0" t="n">
        <v>2008</v>
      </c>
      <c r="BX960" s="0" t="n">
        <v>2014</v>
      </c>
      <c r="BY960" s="0" t="s">
        <v>2985</v>
      </c>
      <c r="BZ960" s="0" t="n">
        <v>2011</v>
      </c>
      <c r="CA960" s="0" t="n">
        <v>0</v>
      </c>
      <c r="CB960" s="0" t="n">
        <v>0</v>
      </c>
      <c r="CC960" s="0" t="n">
        <v>0</v>
      </c>
      <c r="CD960" s="0" t="n">
        <v>-0.175529682451937</v>
      </c>
      <c r="CE960" s="0" t="n">
        <v>1</v>
      </c>
    </row>
    <row r="961" customFormat="false" ht="15" hidden="false" customHeight="false" outlineLevel="0" collapsed="false">
      <c r="A961" s="0" t="s">
        <v>3434</v>
      </c>
      <c r="B961" s="0" t="n">
        <v>2266</v>
      </c>
      <c r="D961" s="0" t="n">
        <v>514</v>
      </c>
      <c r="E961" s="0" t="n">
        <f aca="false">IF(ISNUMBER($BA961),$BA961,IF(AND(ISNUMBER($D961),ISNUMBER($BW961),ISNUMBER($BX961)),$D961*($BX961-$BW961+1),""))</f>
        <v>514</v>
      </c>
      <c r="H961" s="0" t="s">
        <v>118</v>
      </c>
      <c r="I961" s="0" t="s">
        <v>344</v>
      </c>
      <c r="J961" s="0" t="n">
        <f aca="false">IF($BW961&lt;&gt;"",$BW961,"")</f>
        <v>2008</v>
      </c>
      <c r="K961" s="0" t="n">
        <f aca="false">IF($BX961&lt;&gt;"",$BX961,"")</f>
        <v>2014</v>
      </c>
      <c r="L961" s="0" t="n">
        <f aca="false">IF(AND(ISNUMBER($BW961),ISNUMBER($BX961)),($BW961+$BX961)/2,"")</f>
        <v>2011</v>
      </c>
      <c r="M961" s="0" t="n">
        <f aca="false">IF($L961&lt;&gt;"",$L961,"")</f>
        <v>2011</v>
      </c>
      <c r="N961" s="0" t="n">
        <f aca="false">IF(AND(ISNUMBER($BW961),ISNUMBER($BX961)),MIN(1,MAX(0,($BX961-2016+1)/($BX961-$BW961+1))),"")</f>
        <v>0</v>
      </c>
      <c r="O961" s="0" t="n">
        <f aca="false">IF(AND(ISNUMBER($BW961),ISNUMBER($BX961)),MIN(1,MAX(0,($BX961-2017+1)/($BX961-$BW961+1))),"")</f>
        <v>0</v>
      </c>
      <c r="P961" s="0" t="n">
        <f aca="false">IF(AND(ISNUMBER($BW961),ISNUMBER($BX961)),MIN(1,MAX(0,($BX961-2018+1)/($BX961-$BW961+1))),"")</f>
        <v>0</v>
      </c>
      <c r="Q961" s="0" t="n">
        <f aca="false">IF(AND(ISNUMBER($BW961),ISNUMBER($BX961)),MIN(1,MAX(0,($BX961-2019+1)/($BX961-$BW961+1))),"")</f>
        <v>0</v>
      </c>
      <c r="R961" s="0" t="n">
        <f aca="false">IF(AND(ISNUMBER($BW961),ISNUMBER($BX961)),MIN(1,MAX(0,($BX961-2016+1)/($BX961-$BW961+1))),"")</f>
        <v>0</v>
      </c>
      <c r="S961" s="0" t="n">
        <f aca="false">IF($L961&lt;&gt;"",IF($L961&gt;=2015.5,1,0),"")</f>
        <v>0</v>
      </c>
      <c r="T961" s="0" t="n">
        <f aca="false">IF($L961&lt;&gt;"",IF($L961&gt;=2016,1,0),"")</f>
        <v>0</v>
      </c>
      <c r="U961" s="0" t="n">
        <f aca="false">IF(ISNUMBER($BX961),IF($BX961&gt;=2016,1,0),"")</f>
        <v>0</v>
      </c>
      <c r="V961" s="0" t="n">
        <f aca="false">IF(ISNUMBER($BW961),IF($BW961&gt;=2016,1,0),"")</f>
        <v>0</v>
      </c>
      <c r="W961" s="0" t="str">
        <f aca="false">IF(AND(ISNUMBER($BW961),ISNUMBER($BX961)),IF($BW961&gt;=2016,"post-only",IF($BX961&lt;2016,"pre-only","mixed")),"")</f>
        <v>pre-only</v>
      </c>
      <c r="X961" s="0" t="n">
        <f aca="false">IF(AND(ISNUMBER($BW961),ISNUMBER($BX961)),MIN(1,MAX(0,($BX961-2017+1)/($BX961-$BW961+1))),"")</f>
        <v>0</v>
      </c>
      <c r="Y961" s="0" t="n">
        <f aca="false">IF(AND(ISNUMBER($BW961),ISNUMBER($BX961)),MIN(1,MAX(0,($BX961-2018+1)/($BX961-$BW961+1))),"")</f>
        <v>0</v>
      </c>
      <c r="Z961" s="0" t="n">
        <f aca="false">IF(AND(ISNUMBER($BW961),ISNUMBER($BX961)),MIN(1,MAX(0,($BX961-2019+1)/($BX961-$BW961+1))),"")</f>
        <v>0</v>
      </c>
      <c r="AA961" s="0" t="n">
        <f aca="false">IF(ISNUMBER($BX961),IF($BX961&gt;=2017,1,0),"")</f>
        <v>0</v>
      </c>
      <c r="AB961" s="0" t="n">
        <f aca="false">IF(ISNUMBER($BX961),IF($BX961&gt;=2018,1,0),"")</f>
        <v>0</v>
      </c>
      <c r="AC961" s="0" t="n">
        <f aca="false">IF(ISNUMBER($BX961),IF($BX961&gt;=2019,1,0),"")</f>
        <v>0</v>
      </c>
      <c r="AD961" s="0" t="n">
        <f aca="false">IF($L961&lt;&gt;"",IF($L961&gt;2013,1,0),"")</f>
        <v>0</v>
      </c>
      <c r="AE961" s="0" t="n">
        <f aca="false">IF($L961&lt;&gt;"",1+IF($L961&gt;2011,1,0)+IF($L961&gt;2014,1,0),"")</f>
        <v>1</v>
      </c>
      <c r="AF961" s="0" t="s">
        <v>87</v>
      </c>
      <c r="AG961" s="0" t="s">
        <v>436</v>
      </c>
      <c r="AH961" s="0" t="s">
        <v>2080</v>
      </c>
      <c r="AI961" s="0" t="s">
        <v>497</v>
      </c>
      <c r="AJ961" s="0" t="s">
        <v>334</v>
      </c>
      <c r="AK961" s="0" t="str">
        <f aca="false">IF(AND($CF961&lt;&gt;"",IFERROR(INDEX(subsample_country_map!$B:$B,MATCH($CF961,subsample_country_map!$A:$A,0)),"")&lt;&gt;""),INDEX(subsample_country_map!$B:$B,MATCH($CF961,subsample_country_map!$A:$A,0)),INDEX(lookup!$AA:$AA,MATCH($A961,lookup!$A:$A,0)))</f>
        <v>3_AsiaPac</v>
      </c>
      <c r="AL961" s="0" t="str">
        <f aca="false">IF(AND($CF961&lt;&gt;"",IFERROR(INDEX(subsample_country_map!$C:$C,MATCH($CF961,subsample_country_map!$A:$A,0)),"")&lt;&gt;""),INDEX(subsample_country_map!$C:$C,MATCH($CF961,subsample_country_map!$A:$A,0)),INDEX(lookup!$AB:$AB,MATCH($A961,lookup!$A:$A,0)))</f>
        <v>2_developing</v>
      </c>
      <c r="AM961" s="0" t="str">
        <f aca="false">IF(AND($CF961&lt;&gt;"",IFERROR(INDEX(subsample_country_map!$D:$D,MATCH($CF961,subsample_country_map!$A:$A,0)),"")&lt;&gt;""),INDEX(subsample_country_map!$D:$D,MATCH($CF961,subsample_country_map!$A:$A,0)),INDEX(lookup!$AC:$AC,MATCH($A961,lookup!$A:$A,0)))</f>
        <v>2_non_western</v>
      </c>
      <c r="AN961" s="0" t="str">
        <f aca="false">IF(AND($CF961&lt;&gt;"",IFERROR(INDEX(subsample_country_map!$E:$E,MATCH($CF961,subsample_country_map!$A:$A,0)),"")&lt;&gt;""),INDEX(subsample_country_map!$E:$E,MATCH($CF961,subsample_country_map!$A:$A,0)),INDEX(lookup!$AD:$AD,MATCH($A961,lookup!$A:$A,0)))</f>
        <v>2_civil law</v>
      </c>
      <c r="AO961" s="0" t="str">
        <f aca="false">INDEX(lookup!$Y:$Y,MATCH($A961,lookup!$A:$A,0))</f>
        <v>0_published</v>
      </c>
      <c r="AP961" s="0" t="str">
        <f aca="false">INDEX(lookup!$Z:$Z,MATCH($A961,lookup!$A:$A,0))</f>
        <v>1_VHB high</v>
      </c>
      <c r="AQ961" s="0" t="str">
        <f aca="false">INDEX(lookup!$W:$W,MATCH($A961,lookup!$A:$A,0))</f>
        <v>1_fin/acc/econ</v>
      </c>
      <c r="AS961" s="0" t="s">
        <v>91</v>
      </c>
      <c r="AT961" s="0" t="s">
        <v>111</v>
      </c>
      <c r="AU961" s="0" t="s">
        <v>93</v>
      </c>
      <c r="AV961" s="0" t="s">
        <v>3515</v>
      </c>
      <c r="AW961" s="0" t="s">
        <v>1801</v>
      </c>
      <c r="BA961" s="0" t="n">
        <v>514</v>
      </c>
      <c r="BB961" s="0" t="s">
        <v>3441</v>
      </c>
      <c r="BC961" s="0" t="s">
        <v>3446</v>
      </c>
      <c r="BD961" s="0" t="s">
        <v>123</v>
      </c>
      <c r="BE961" s="0" t="s">
        <v>98</v>
      </c>
      <c r="BI961" s="0" t="s">
        <v>124</v>
      </c>
      <c r="BJ961" s="0" t="s">
        <v>3513</v>
      </c>
      <c r="BK961" s="0" t="s">
        <v>3506</v>
      </c>
      <c r="BL961" s="0" t="s">
        <v>3516</v>
      </c>
      <c r="BM961" s="0" t="s">
        <v>3457</v>
      </c>
      <c r="BN961" s="0" t="s">
        <v>3438</v>
      </c>
      <c r="BO961" s="0" t="s">
        <v>769</v>
      </c>
      <c r="BP961" s="0" t="s">
        <v>3434</v>
      </c>
      <c r="BQ961" s="0" t="s">
        <v>2442</v>
      </c>
      <c r="BT961" s="0" t="n">
        <v>0</v>
      </c>
      <c r="BU961" s="0" t="s">
        <v>3439</v>
      </c>
      <c r="BW961" s="0" t="n">
        <v>2008</v>
      </c>
      <c r="BX961" s="0" t="n">
        <v>2014</v>
      </c>
      <c r="BY961" s="0" t="s">
        <v>2985</v>
      </c>
      <c r="BZ961" s="0" t="n">
        <v>2011</v>
      </c>
      <c r="CA961" s="0" t="n">
        <v>0</v>
      </c>
      <c r="CB961" s="0" t="n">
        <v>0</v>
      </c>
      <c r="CC961" s="0" t="n">
        <v>0</v>
      </c>
      <c r="CE961" s="0" t="n">
        <v>0</v>
      </c>
    </row>
    <row r="962" customFormat="false" ht="15" hidden="false" customHeight="false" outlineLevel="0" collapsed="false">
      <c r="A962" s="0" t="s">
        <v>3434</v>
      </c>
      <c r="B962" s="0" t="n">
        <v>2267</v>
      </c>
      <c r="C962" s="0" t="n">
        <v>-0.00601463336025291</v>
      </c>
      <c r="D962" s="0" t="n">
        <v>514</v>
      </c>
      <c r="E962" s="0" t="n">
        <f aca="false">IF(ISNUMBER($BA962),$BA962,IF(AND(ISNUMBER($D962),ISNUMBER($BW962),ISNUMBER($BX962)),$D962*($BX962-$BW962+1),""))</f>
        <v>514</v>
      </c>
      <c r="H962" s="0" t="s">
        <v>118</v>
      </c>
      <c r="I962" s="0" t="s">
        <v>344</v>
      </c>
      <c r="J962" s="0" t="n">
        <f aca="false">IF($BW962&lt;&gt;"",$BW962,"")</f>
        <v>2008</v>
      </c>
      <c r="K962" s="0" t="n">
        <f aca="false">IF($BX962&lt;&gt;"",$BX962,"")</f>
        <v>2014</v>
      </c>
      <c r="L962" s="0" t="n">
        <f aca="false">IF(AND(ISNUMBER($BW962),ISNUMBER($BX962)),($BW962+$BX962)/2,"")</f>
        <v>2011</v>
      </c>
      <c r="M962" s="0" t="n">
        <f aca="false">IF($L962&lt;&gt;"",$L962,"")</f>
        <v>2011</v>
      </c>
      <c r="N962" s="0" t="n">
        <f aca="false">IF(AND(ISNUMBER($BW962),ISNUMBER($BX962)),MIN(1,MAX(0,($BX962-2016+1)/($BX962-$BW962+1))),"")</f>
        <v>0</v>
      </c>
      <c r="O962" s="0" t="n">
        <f aca="false">IF(AND(ISNUMBER($BW962),ISNUMBER($BX962)),MIN(1,MAX(0,($BX962-2017+1)/($BX962-$BW962+1))),"")</f>
        <v>0</v>
      </c>
      <c r="P962" s="0" t="n">
        <f aca="false">IF(AND(ISNUMBER($BW962),ISNUMBER($BX962)),MIN(1,MAX(0,($BX962-2018+1)/($BX962-$BW962+1))),"")</f>
        <v>0</v>
      </c>
      <c r="Q962" s="0" t="n">
        <f aca="false">IF(AND(ISNUMBER($BW962),ISNUMBER($BX962)),MIN(1,MAX(0,($BX962-2019+1)/($BX962-$BW962+1))),"")</f>
        <v>0</v>
      </c>
      <c r="R962" s="0" t="n">
        <f aca="false">IF(AND(ISNUMBER($BW962),ISNUMBER($BX962)),MIN(1,MAX(0,($BX962-2016+1)/($BX962-$BW962+1))),"")</f>
        <v>0</v>
      </c>
      <c r="S962" s="0" t="n">
        <f aca="false">IF($L962&lt;&gt;"",IF($L962&gt;=2015.5,1,0),"")</f>
        <v>0</v>
      </c>
      <c r="T962" s="0" t="n">
        <f aca="false">IF($L962&lt;&gt;"",IF($L962&gt;=2016,1,0),"")</f>
        <v>0</v>
      </c>
      <c r="U962" s="0" t="n">
        <f aca="false">IF(ISNUMBER($BX962),IF($BX962&gt;=2016,1,0),"")</f>
        <v>0</v>
      </c>
      <c r="V962" s="0" t="n">
        <f aca="false">IF(ISNUMBER($BW962),IF($BW962&gt;=2016,1,0),"")</f>
        <v>0</v>
      </c>
      <c r="W962" s="0" t="str">
        <f aca="false">IF(AND(ISNUMBER($BW962),ISNUMBER($BX962)),IF($BW962&gt;=2016,"post-only",IF($BX962&lt;2016,"pre-only","mixed")),"")</f>
        <v>pre-only</v>
      </c>
      <c r="X962" s="0" t="n">
        <f aca="false">IF(AND(ISNUMBER($BW962),ISNUMBER($BX962)),MIN(1,MAX(0,($BX962-2017+1)/($BX962-$BW962+1))),"")</f>
        <v>0</v>
      </c>
      <c r="Y962" s="0" t="n">
        <f aca="false">IF(AND(ISNUMBER($BW962),ISNUMBER($BX962)),MIN(1,MAX(0,($BX962-2018+1)/($BX962-$BW962+1))),"")</f>
        <v>0</v>
      </c>
      <c r="Z962" s="0" t="n">
        <f aca="false">IF(AND(ISNUMBER($BW962),ISNUMBER($BX962)),MIN(1,MAX(0,($BX962-2019+1)/($BX962-$BW962+1))),"")</f>
        <v>0</v>
      </c>
      <c r="AA962" s="0" t="n">
        <f aca="false">IF(ISNUMBER($BX962),IF($BX962&gt;=2017,1,0),"")</f>
        <v>0</v>
      </c>
      <c r="AB962" s="0" t="n">
        <f aca="false">IF(ISNUMBER($BX962),IF($BX962&gt;=2018,1,0),"")</f>
        <v>0</v>
      </c>
      <c r="AC962" s="0" t="n">
        <f aca="false">IF(ISNUMBER($BX962),IF($BX962&gt;=2019,1,0),"")</f>
        <v>0</v>
      </c>
      <c r="AD962" s="0" t="n">
        <f aca="false">IF($L962&lt;&gt;"",IF($L962&gt;2013,1,0),"")</f>
        <v>0</v>
      </c>
      <c r="AE962" s="0" t="n">
        <f aca="false">IF($L962&lt;&gt;"",1+IF($L962&gt;2011,1,0)+IF($L962&gt;2014,1,0),"")</f>
        <v>1</v>
      </c>
      <c r="AF962" s="0" t="s">
        <v>87</v>
      </c>
      <c r="AG962" s="0" t="s">
        <v>436</v>
      </c>
      <c r="AH962" s="0" t="s">
        <v>2080</v>
      </c>
      <c r="AI962" s="0" t="s">
        <v>497</v>
      </c>
      <c r="AJ962" s="0" t="s">
        <v>334</v>
      </c>
      <c r="AK962" s="0" t="str">
        <f aca="false">IF(AND($CF962&lt;&gt;"",IFERROR(INDEX(subsample_country_map!$B:$B,MATCH($CF962,subsample_country_map!$A:$A,0)),"")&lt;&gt;""),INDEX(subsample_country_map!$B:$B,MATCH($CF962,subsample_country_map!$A:$A,0)),INDEX(lookup!$AA:$AA,MATCH($A962,lookup!$A:$A,0)))</f>
        <v>3_AsiaPac</v>
      </c>
      <c r="AL962" s="0" t="str">
        <f aca="false">IF(AND($CF962&lt;&gt;"",IFERROR(INDEX(subsample_country_map!$C:$C,MATCH($CF962,subsample_country_map!$A:$A,0)),"")&lt;&gt;""),INDEX(subsample_country_map!$C:$C,MATCH($CF962,subsample_country_map!$A:$A,0)),INDEX(lookup!$AB:$AB,MATCH($A962,lookup!$A:$A,0)))</f>
        <v>2_developing</v>
      </c>
      <c r="AM962" s="0" t="str">
        <f aca="false">IF(AND($CF962&lt;&gt;"",IFERROR(INDEX(subsample_country_map!$D:$D,MATCH($CF962,subsample_country_map!$A:$A,0)),"")&lt;&gt;""),INDEX(subsample_country_map!$D:$D,MATCH($CF962,subsample_country_map!$A:$A,0)),INDEX(lookup!$AC:$AC,MATCH($A962,lookup!$A:$A,0)))</f>
        <v>2_non_western</v>
      </c>
      <c r="AN962" s="0" t="str">
        <f aca="false">IF(AND($CF962&lt;&gt;"",IFERROR(INDEX(subsample_country_map!$E:$E,MATCH($CF962,subsample_country_map!$A:$A,0)),"")&lt;&gt;""),INDEX(subsample_country_map!$E:$E,MATCH($CF962,subsample_country_map!$A:$A,0)),INDEX(lookup!$AD:$AD,MATCH($A962,lookup!$A:$A,0)))</f>
        <v>2_civil law</v>
      </c>
      <c r="AO962" s="0" t="str">
        <f aca="false">INDEX(lookup!$Y:$Y,MATCH($A962,lookup!$A:$A,0))</f>
        <v>0_published</v>
      </c>
      <c r="AP962" s="0" t="str">
        <f aca="false">INDEX(lookup!$Z:$Z,MATCH($A962,lookup!$A:$A,0))</f>
        <v>1_VHB high</v>
      </c>
      <c r="AQ962" s="0" t="str">
        <f aca="false">INDEX(lookup!$W:$W,MATCH($A962,lookup!$A:$A,0))</f>
        <v>1_fin/acc/econ</v>
      </c>
      <c r="AS962" s="0" t="s">
        <v>91</v>
      </c>
      <c r="AT962" s="0" t="s">
        <v>111</v>
      </c>
      <c r="AU962" s="0" t="s">
        <v>93</v>
      </c>
      <c r="AV962" s="0" t="s">
        <v>889</v>
      </c>
      <c r="AW962" s="0" t="s">
        <v>881</v>
      </c>
      <c r="BA962" s="0" t="n">
        <v>514</v>
      </c>
      <c r="BB962" s="0" t="s">
        <v>3441</v>
      </c>
      <c r="BC962" s="0" t="s">
        <v>3446</v>
      </c>
      <c r="BD962" s="0" t="s">
        <v>123</v>
      </c>
      <c r="BE962" s="0" t="s">
        <v>98</v>
      </c>
      <c r="BI962" s="0" t="s">
        <v>124</v>
      </c>
      <c r="BJ962" s="0" t="s">
        <v>3517</v>
      </c>
      <c r="BK962" s="0" t="s">
        <v>3506</v>
      </c>
      <c r="BL962" s="0" t="s">
        <v>3518</v>
      </c>
      <c r="BM962" s="0" t="s">
        <v>3472</v>
      </c>
      <c r="BN962" s="0" t="s">
        <v>3438</v>
      </c>
      <c r="BO962" s="0" t="s">
        <v>769</v>
      </c>
      <c r="BP962" s="0" t="s">
        <v>3434</v>
      </c>
      <c r="BQ962" s="0" t="s">
        <v>127</v>
      </c>
      <c r="BT962" s="0" t="n">
        <v>0</v>
      </c>
      <c r="BU962" s="0" t="s">
        <v>3439</v>
      </c>
      <c r="BW962" s="0" t="n">
        <v>2008</v>
      </c>
      <c r="BX962" s="0" t="n">
        <v>2014</v>
      </c>
      <c r="BY962" s="0" t="s">
        <v>2985</v>
      </c>
      <c r="BZ962" s="0" t="n">
        <v>2011</v>
      </c>
      <c r="CA962" s="0" t="n">
        <v>0</v>
      </c>
      <c r="CB962" s="0" t="n">
        <v>0</v>
      </c>
      <c r="CC962" s="0" t="n">
        <v>0</v>
      </c>
      <c r="CD962" s="0" t="n">
        <v>-0.00601470588991403</v>
      </c>
      <c r="CE962" s="0" t="n">
        <v>1</v>
      </c>
    </row>
    <row r="963" customFormat="false" ht="15" hidden="false" customHeight="false" outlineLevel="0" collapsed="false">
      <c r="A963" s="0" t="s">
        <v>3434</v>
      </c>
      <c r="B963" s="0" t="n">
        <v>2268</v>
      </c>
      <c r="C963" s="0" t="n">
        <v>-0.255840859626733</v>
      </c>
      <c r="D963" s="0" t="n">
        <v>514</v>
      </c>
      <c r="E963" s="0" t="n">
        <f aca="false">IF(ISNUMBER($BA963),$BA963,IF(AND(ISNUMBER($D963),ISNUMBER($BW963),ISNUMBER($BX963)),$D963*($BX963-$BW963+1),""))</f>
        <v>514</v>
      </c>
      <c r="H963" s="0" t="s">
        <v>118</v>
      </c>
      <c r="I963" s="0" t="s">
        <v>344</v>
      </c>
      <c r="J963" s="0" t="n">
        <f aca="false">IF($BW963&lt;&gt;"",$BW963,"")</f>
        <v>2008</v>
      </c>
      <c r="K963" s="0" t="n">
        <f aca="false">IF($BX963&lt;&gt;"",$BX963,"")</f>
        <v>2014</v>
      </c>
      <c r="L963" s="0" t="n">
        <f aca="false">IF(AND(ISNUMBER($BW963),ISNUMBER($BX963)),($BW963+$BX963)/2,"")</f>
        <v>2011</v>
      </c>
      <c r="M963" s="0" t="n">
        <f aca="false">IF($L963&lt;&gt;"",$L963,"")</f>
        <v>2011</v>
      </c>
      <c r="N963" s="0" t="n">
        <f aca="false">IF(AND(ISNUMBER($BW963),ISNUMBER($BX963)),MIN(1,MAX(0,($BX963-2016+1)/($BX963-$BW963+1))),"")</f>
        <v>0</v>
      </c>
      <c r="O963" s="0" t="n">
        <f aca="false">IF(AND(ISNUMBER($BW963),ISNUMBER($BX963)),MIN(1,MAX(0,($BX963-2017+1)/($BX963-$BW963+1))),"")</f>
        <v>0</v>
      </c>
      <c r="P963" s="0" t="n">
        <f aca="false">IF(AND(ISNUMBER($BW963),ISNUMBER($BX963)),MIN(1,MAX(0,($BX963-2018+1)/($BX963-$BW963+1))),"")</f>
        <v>0</v>
      </c>
      <c r="Q963" s="0" t="n">
        <f aca="false">IF(AND(ISNUMBER($BW963),ISNUMBER($BX963)),MIN(1,MAX(0,($BX963-2019+1)/($BX963-$BW963+1))),"")</f>
        <v>0</v>
      </c>
      <c r="R963" s="0" t="n">
        <f aca="false">IF(AND(ISNUMBER($BW963),ISNUMBER($BX963)),MIN(1,MAX(0,($BX963-2016+1)/($BX963-$BW963+1))),"")</f>
        <v>0</v>
      </c>
      <c r="S963" s="0" t="n">
        <f aca="false">IF($L963&lt;&gt;"",IF($L963&gt;=2015.5,1,0),"")</f>
        <v>0</v>
      </c>
      <c r="T963" s="0" t="n">
        <f aca="false">IF($L963&lt;&gt;"",IF($L963&gt;=2016,1,0),"")</f>
        <v>0</v>
      </c>
      <c r="U963" s="0" t="n">
        <f aca="false">IF(ISNUMBER($BX963),IF($BX963&gt;=2016,1,0),"")</f>
        <v>0</v>
      </c>
      <c r="V963" s="0" t="n">
        <f aca="false">IF(ISNUMBER($BW963),IF($BW963&gt;=2016,1,0),"")</f>
        <v>0</v>
      </c>
      <c r="W963" s="0" t="str">
        <f aca="false">IF(AND(ISNUMBER($BW963),ISNUMBER($BX963)),IF($BW963&gt;=2016,"post-only",IF($BX963&lt;2016,"pre-only","mixed")),"")</f>
        <v>pre-only</v>
      </c>
      <c r="X963" s="0" t="n">
        <f aca="false">IF(AND(ISNUMBER($BW963),ISNUMBER($BX963)),MIN(1,MAX(0,($BX963-2017+1)/($BX963-$BW963+1))),"")</f>
        <v>0</v>
      </c>
      <c r="Y963" s="0" t="n">
        <f aca="false">IF(AND(ISNUMBER($BW963),ISNUMBER($BX963)),MIN(1,MAX(0,($BX963-2018+1)/($BX963-$BW963+1))),"")</f>
        <v>0</v>
      </c>
      <c r="Z963" s="0" t="n">
        <f aca="false">IF(AND(ISNUMBER($BW963),ISNUMBER($BX963)),MIN(1,MAX(0,($BX963-2019+1)/($BX963-$BW963+1))),"")</f>
        <v>0</v>
      </c>
      <c r="AA963" s="0" t="n">
        <f aca="false">IF(ISNUMBER($BX963),IF($BX963&gt;=2017,1,0),"")</f>
        <v>0</v>
      </c>
      <c r="AB963" s="0" t="n">
        <f aca="false">IF(ISNUMBER($BX963),IF($BX963&gt;=2018,1,0),"")</f>
        <v>0</v>
      </c>
      <c r="AC963" s="0" t="n">
        <f aca="false">IF(ISNUMBER($BX963),IF($BX963&gt;=2019,1,0),"")</f>
        <v>0</v>
      </c>
      <c r="AD963" s="0" t="n">
        <f aca="false">IF($L963&lt;&gt;"",IF($L963&gt;2013,1,0),"")</f>
        <v>0</v>
      </c>
      <c r="AE963" s="0" t="n">
        <f aca="false">IF($L963&lt;&gt;"",1+IF($L963&gt;2011,1,0)+IF($L963&gt;2014,1,0),"")</f>
        <v>1</v>
      </c>
      <c r="AF963" s="0" t="s">
        <v>87</v>
      </c>
      <c r="AG963" s="0" t="s">
        <v>436</v>
      </c>
      <c r="AH963" s="0" t="s">
        <v>2080</v>
      </c>
      <c r="AI963" s="0" t="s">
        <v>497</v>
      </c>
      <c r="AJ963" s="0" t="s">
        <v>334</v>
      </c>
      <c r="AK963" s="0" t="str">
        <f aca="false">IF(AND($CF963&lt;&gt;"",IFERROR(INDEX(subsample_country_map!$B:$B,MATCH($CF963,subsample_country_map!$A:$A,0)),"")&lt;&gt;""),INDEX(subsample_country_map!$B:$B,MATCH($CF963,subsample_country_map!$A:$A,0)),INDEX(lookup!$AA:$AA,MATCH($A963,lookup!$A:$A,0)))</f>
        <v>3_AsiaPac</v>
      </c>
      <c r="AL963" s="0" t="str">
        <f aca="false">IF(AND($CF963&lt;&gt;"",IFERROR(INDEX(subsample_country_map!$C:$C,MATCH($CF963,subsample_country_map!$A:$A,0)),"")&lt;&gt;""),INDEX(subsample_country_map!$C:$C,MATCH($CF963,subsample_country_map!$A:$A,0)),INDEX(lookup!$AB:$AB,MATCH($A963,lookup!$A:$A,0)))</f>
        <v>2_developing</v>
      </c>
      <c r="AM963" s="0" t="str">
        <f aca="false">IF(AND($CF963&lt;&gt;"",IFERROR(INDEX(subsample_country_map!$D:$D,MATCH($CF963,subsample_country_map!$A:$A,0)),"")&lt;&gt;""),INDEX(subsample_country_map!$D:$D,MATCH($CF963,subsample_country_map!$A:$A,0)),INDEX(lookup!$AC:$AC,MATCH($A963,lookup!$A:$A,0)))</f>
        <v>2_non_western</v>
      </c>
      <c r="AN963" s="0" t="str">
        <f aca="false">IF(AND($CF963&lt;&gt;"",IFERROR(INDEX(subsample_country_map!$E:$E,MATCH($CF963,subsample_country_map!$A:$A,0)),"")&lt;&gt;""),INDEX(subsample_country_map!$E:$E,MATCH($CF963,subsample_country_map!$A:$A,0)),INDEX(lookup!$AD:$AD,MATCH($A963,lookup!$A:$A,0)))</f>
        <v>2_civil law</v>
      </c>
      <c r="AO963" s="0" t="str">
        <f aca="false">INDEX(lookup!$Y:$Y,MATCH($A963,lookup!$A:$A,0))</f>
        <v>0_published</v>
      </c>
      <c r="AP963" s="0" t="str">
        <f aca="false">INDEX(lookup!$Z:$Z,MATCH($A963,lookup!$A:$A,0))</f>
        <v>1_VHB high</v>
      </c>
      <c r="AQ963" s="0" t="str">
        <f aca="false">INDEX(lookup!$W:$W,MATCH($A963,lookup!$A:$A,0))</f>
        <v>1_fin/acc/econ</v>
      </c>
      <c r="AS963" s="0" t="s">
        <v>91</v>
      </c>
      <c r="AT963" s="0" t="s">
        <v>111</v>
      </c>
      <c r="AU963" s="0" t="s">
        <v>93</v>
      </c>
      <c r="AV963" s="0" t="s">
        <v>3519</v>
      </c>
      <c r="AW963" s="0" t="s">
        <v>1784</v>
      </c>
      <c r="BA963" s="0" t="n">
        <v>514</v>
      </c>
      <c r="BB963" s="0" t="s">
        <v>3441</v>
      </c>
      <c r="BC963" s="0" t="s">
        <v>3446</v>
      </c>
      <c r="BD963" s="0" t="s">
        <v>123</v>
      </c>
      <c r="BE963" s="0" t="s">
        <v>98</v>
      </c>
      <c r="BI963" s="0" t="s">
        <v>124</v>
      </c>
      <c r="BJ963" s="0" t="s">
        <v>3517</v>
      </c>
      <c r="BK963" s="0" t="s">
        <v>3506</v>
      </c>
      <c r="BL963" s="0" t="s">
        <v>3520</v>
      </c>
      <c r="BM963" s="0" t="s">
        <v>3457</v>
      </c>
      <c r="BN963" s="0" t="s">
        <v>3438</v>
      </c>
      <c r="BO963" s="0" t="s">
        <v>769</v>
      </c>
      <c r="BP963" s="0" t="s">
        <v>3434</v>
      </c>
      <c r="BQ963" s="0" t="s">
        <v>127</v>
      </c>
      <c r="BT963" s="0" t="n">
        <v>0</v>
      </c>
      <c r="BU963" s="0" t="s">
        <v>3439</v>
      </c>
      <c r="BW963" s="0" t="n">
        <v>2008</v>
      </c>
      <c r="BX963" s="0" t="n">
        <v>2014</v>
      </c>
      <c r="BY963" s="0" t="s">
        <v>2985</v>
      </c>
      <c r="BZ963" s="0" t="n">
        <v>2011</v>
      </c>
      <c r="CA963" s="0" t="n">
        <v>0</v>
      </c>
      <c r="CB963" s="0" t="n">
        <v>0</v>
      </c>
      <c r="CC963" s="0" t="n">
        <v>0</v>
      </c>
      <c r="CD963" s="0" t="n">
        <v>-0.261652862285194</v>
      </c>
      <c r="CE963" s="0" t="n">
        <v>1</v>
      </c>
    </row>
    <row r="964" customFormat="false" ht="15" hidden="false" customHeight="false" outlineLevel="0" collapsed="false">
      <c r="A964" s="0" t="s">
        <v>3434</v>
      </c>
      <c r="B964" s="0" t="n">
        <v>2269</v>
      </c>
      <c r="D964" s="0" t="n">
        <v>514</v>
      </c>
      <c r="E964" s="0" t="n">
        <f aca="false">IF(ISNUMBER($BA964),$BA964,IF(AND(ISNUMBER($D964),ISNUMBER($BW964),ISNUMBER($BX964)),$D964*($BX964-$BW964+1),""))</f>
        <v>514</v>
      </c>
      <c r="H964" s="0" t="s">
        <v>118</v>
      </c>
      <c r="I964" s="0" t="s">
        <v>344</v>
      </c>
      <c r="J964" s="0" t="n">
        <f aca="false">IF($BW964&lt;&gt;"",$BW964,"")</f>
        <v>2008</v>
      </c>
      <c r="K964" s="0" t="n">
        <f aca="false">IF($BX964&lt;&gt;"",$BX964,"")</f>
        <v>2014</v>
      </c>
      <c r="L964" s="0" t="n">
        <f aca="false">IF(AND(ISNUMBER($BW964),ISNUMBER($BX964)),($BW964+$BX964)/2,"")</f>
        <v>2011</v>
      </c>
      <c r="M964" s="0" t="n">
        <f aca="false">IF($L964&lt;&gt;"",$L964,"")</f>
        <v>2011</v>
      </c>
      <c r="N964" s="0" t="n">
        <f aca="false">IF(AND(ISNUMBER($BW964),ISNUMBER($BX964)),MIN(1,MAX(0,($BX964-2016+1)/($BX964-$BW964+1))),"")</f>
        <v>0</v>
      </c>
      <c r="O964" s="0" t="n">
        <f aca="false">IF(AND(ISNUMBER($BW964),ISNUMBER($BX964)),MIN(1,MAX(0,($BX964-2017+1)/($BX964-$BW964+1))),"")</f>
        <v>0</v>
      </c>
      <c r="P964" s="0" t="n">
        <f aca="false">IF(AND(ISNUMBER($BW964),ISNUMBER($BX964)),MIN(1,MAX(0,($BX964-2018+1)/($BX964-$BW964+1))),"")</f>
        <v>0</v>
      </c>
      <c r="Q964" s="0" t="n">
        <f aca="false">IF(AND(ISNUMBER($BW964),ISNUMBER($BX964)),MIN(1,MAX(0,($BX964-2019+1)/($BX964-$BW964+1))),"")</f>
        <v>0</v>
      </c>
      <c r="R964" s="0" t="n">
        <f aca="false">IF(AND(ISNUMBER($BW964),ISNUMBER($BX964)),MIN(1,MAX(0,($BX964-2016+1)/($BX964-$BW964+1))),"")</f>
        <v>0</v>
      </c>
      <c r="S964" s="0" t="n">
        <f aca="false">IF($L964&lt;&gt;"",IF($L964&gt;=2015.5,1,0),"")</f>
        <v>0</v>
      </c>
      <c r="T964" s="0" t="n">
        <f aca="false">IF($L964&lt;&gt;"",IF($L964&gt;=2016,1,0),"")</f>
        <v>0</v>
      </c>
      <c r="U964" s="0" t="n">
        <f aca="false">IF(ISNUMBER($BX964),IF($BX964&gt;=2016,1,0),"")</f>
        <v>0</v>
      </c>
      <c r="V964" s="0" t="n">
        <f aca="false">IF(ISNUMBER($BW964),IF($BW964&gt;=2016,1,0),"")</f>
        <v>0</v>
      </c>
      <c r="W964" s="0" t="str">
        <f aca="false">IF(AND(ISNUMBER($BW964),ISNUMBER($BX964)),IF($BW964&gt;=2016,"post-only",IF($BX964&lt;2016,"pre-only","mixed")),"")</f>
        <v>pre-only</v>
      </c>
      <c r="X964" s="0" t="n">
        <f aca="false">IF(AND(ISNUMBER($BW964),ISNUMBER($BX964)),MIN(1,MAX(0,($BX964-2017+1)/($BX964-$BW964+1))),"")</f>
        <v>0</v>
      </c>
      <c r="Y964" s="0" t="n">
        <f aca="false">IF(AND(ISNUMBER($BW964),ISNUMBER($BX964)),MIN(1,MAX(0,($BX964-2018+1)/($BX964-$BW964+1))),"")</f>
        <v>0</v>
      </c>
      <c r="Z964" s="0" t="n">
        <f aca="false">IF(AND(ISNUMBER($BW964),ISNUMBER($BX964)),MIN(1,MAX(0,($BX964-2019+1)/($BX964-$BW964+1))),"")</f>
        <v>0</v>
      </c>
      <c r="AA964" s="0" t="n">
        <f aca="false">IF(ISNUMBER($BX964),IF($BX964&gt;=2017,1,0),"")</f>
        <v>0</v>
      </c>
      <c r="AB964" s="0" t="n">
        <f aca="false">IF(ISNUMBER($BX964),IF($BX964&gt;=2018,1,0),"")</f>
        <v>0</v>
      </c>
      <c r="AC964" s="0" t="n">
        <f aca="false">IF(ISNUMBER($BX964),IF($BX964&gt;=2019,1,0),"")</f>
        <v>0</v>
      </c>
      <c r="AD964" s="0" t="n">
        <f aca="false">IF($L964&lt;&gt;"",IF($L964&gt;2013,1,0),"")</f>
        <v>0</v>
      </c>
      <c r="AE964" s="0" t="n">
        <f aca="false">IF($L964&lt;&gt;"",1+IF($L964&gt;2011,1,0)+IF($L964&gt;2014,1,0),"")</f>
        <v>1</v>
      </c>
      <c r="AF964" s="0" t="s">
        <v>87</v>
      </c>
      <c r="AG964" s="0" t="s">
        <v>436</v>
      </c>
      <c r="AH964" s="0" t="s">
        <v>2080</v>
      </c>
      <c r="AI964" s="0" t="s">
        <v>497</v>
      </c>
      <c r="AJ964" s="0" t="s">
        <v>334</v>
      </c>
      <c r="AK964" s="0" t="str">
        <f aca="false">IF(AND($CF964&lt;&gt;"",IFERROR(INDEX(subsample_country_map!$B:$B,MATCH($CF964,subsample_country_map!$A:$A,0)),"")&lt;&gt;""),INDEX(subsample_country_map!$B:$B,MATCH($CF964,subsample_country_map!$A:$A,0)),INDEX(lookup!$AA:$AA,MATCH($A964,lookup!$A:$A,0)))</f>
        <v>3_AsiaPac</v>
      </c>
      <c r="AL964" s="0" t="str">
        <f aca="false">IF(AND($CF964&lt;&gt;"",IFERROR(INDEX(subsample_country_map!$C:$C,MATCH($CF964,subsample_country_map!$A:$A,0)),"")&lt;&gt;""),INDEX(subsample_country_map!$C:$C,MATCH($CF964,subsample_country_map!$A:$A,0)),INDEX(lookup!$AB:$AB,MATCH($A964,lookup!$A:$A,0)))</f>
        <v>2_developing</v>
      </c>
      <c r="AM964" s="0" t="str">
        <f aca="false">IF(AND($CF964&lt;&gt;"",IFERROR(INDEX(subsample_country_map!$D:$D,MATCH($CF964,subsample_country_map!$A:$A,0)),"")&lt;&gt;""),INDEX(subsample_country_map!$D:$D,MATCH($CF964,subsample_country_map!$A:$A,0)),INDEX(lookup!$AC:$AC,MATCH($A964,lookup!$A:$A,0)))</f>
        <v>2_non_western</v>
      </c>
      <c r="AN964" s="0" t="str">
        <f aca="false">IF(AND($CF964&lt;&gt;"",IFERROR(INDEX(subsample_country_map!$E:$E,MATCH($CF964,subsample_country_map!$A:$A,0)),"")&lt;&gt;""),INDEX(subsample_country_map!$E:$E,MATCH($CF964,subsample_country_map!$A:$A,0)),INDEX(lookup!$AD:$AD,MATCH($A964,lookup!$A:$A,0)))</f>
        <v>2_civil law</v>
      </c>
      <c r="AO964" s="0" t="str">
        <f aca="false">INDEX(lookup!$Y:$Y,MATCH($A964,lookup!$A:$A,0))</f>
        <v>0_published</v>
      </c>
      <c r="AP964" s="0" t="str">
        <f aca="false">INDEX(lookup!$Z:$Z,MATCH($A964,lookup!$A:$A,0))</f>
        <v>1_VHB high</v>
      </c>
      <c r="AQ964" s="0" t="str">
        <f aca="false">INDEX(lookup!$W:$W,MATCH($A964,lookup!$A:$A,0))</f>
        <v>1_fin/acc/econ</v>
      </c>
      <c r="AS964" s="0" t="s">
        <v>91</v>
      </c>
      <c r="AT964" s="0" t="s">
        <v>111</v>
      </c>
      <c r="AU964" s="0" t="s">
        <v>93</v>
      </c>
      <c r="AV964" s="0" t="s">
        <v>3521</v>
      </c>
      <c r="AW964" s="0" t="s">
        <v>1801</v>
      </c>
      <c r="BA964" s="0" t="n">
        <v>514</v>
      </c>
      <c r="BB964" s="0" t="s">
        <v>3441</v>
      </c>
      <c r="BC964" s="0" t="s">
        <v>3446</v>
      </c>
      <c r="BD964" s="0" t="s">
        <v>123</v>
      </c>
      <c r="BE964" s="0" t="s">
        <v>98</v>
      </c>
      <c r="BI964" s="0" t="s">
        <v>124</v>
      </c>
      <c r="BJ964" s="0" t="s">
        <v>3522</v>
      </c>
      <c r="BK964" s="0" t="s">
        <v>3506</v>
      </c>
      <c r="BL964" s="0" t="s">
        <v>3523</v>
      </c>
      <c r="BM964" s="0" t="s">
        <v>3478</v>
      </c>
      <c r="BN964" s="0" t="s">
        <v>3438</v>
      </c>
      <c r="BO964" s="0" t="s">
        <v>769</v>
      </c>
      <c r="BP964" s="0" t="s">
        <v>3434</v>
      </c>
      <c r="BQ964" s="0" t="s">
        <v>2442</v>
      </c>
      <c r="BT964" s="0" t="n">
        <v>0</v>
      </c>
      <c r="BU964" s="0" t="s">
        <v>3439</v>
      </c>
      <c r="BW964" s="0" t="n">
        <v>2008</v>
      </c>
      <c r="BX964" s="0" t="n">
        <v>2014</v>
      </c>
      <c r="BY964" s="0" t="s">
        <v>2985</v>
      </c>
      <c r="BZ964" s="0" t="n">
        <v>2011</v>
      </c>
      <c r="CA964" s="0" t="n">
        <v>0</v>
      </c>
      <c r="CB964" s="0" t="n">
        <v>0</v>
      </c>
      <c r="CC964" s="0" t="n">
        <v>0</v>
      </c>
      <c r="CE964" s="0" t="n">
        <v>0</v>
      </c>
    </row>
    <row r="965" customFormat="false" ht="15" hidden="false" customHeight="false" outlineLevel="0" collapsed="false">
      <c r="A965" s="0" t="s">
        <v>3434</v>
      </c>
      <c r="B965" s="0" t="n">
        <v>2270</v>
      </c>
      <c r="C965" s="0" t="n">
        <v>0.194688477270821</v>
      </c>
      <c r="D965" s="0" t="n">
        <v>514</v>
      </c>
      <c r="E965" s="0" t="n">
        <f aca="false">IF(ISNUMBER($BA965),$BA965,IF(AND(ISNUMBER($D965),ISNUMBER($BW965),ISNUMBER($BX965)),$D965*($BX965-$BW965+1),""))</f>
        <v>514</v>
      </c>
      <c r="H965" s="0" t="s">
        <v>118</v>
      </c>
      <c r="I965" s="0" t="s">
        <v>344</v>
      </c>
      <c r="J965" s="0" t="n">
        <f aca="false">IF($BW965&lt;&gt;"",$BW965,"")</f>
        <v>2008</v>
      </c>
      <c r="K965" s="0" t="n">
        <f aca="false">IF($BX965&lt;&gt;"",$BX965,"")</f>
        <v>2014</v>
      </c>
      <c r="L965" s="0" t="n">
        <f aca="false">IF(AND(ISNUMBER($BW965),ISNUMBER($BX965)),($BW965+$BX965)/2,"")</f>
        <v>2011</v>
      </c>
      <c r="M965" s="0" t="n">
        <f aca="false">IF($L965&lt;&gt;"",$L965,"")</f>
        <v>2011</v>
      </c>
      <c r="N965" s="0" t="n">
        <f aca="false">IF(AND(ISNUMBER($BW965),ISNUMBER($BX965)),MIN(1,MAX(0,($BX965-2016+1)/($BX965-$BW965+1))),"")</f>
        <v>0</v>
      </c>
      <c r="O965" s="0" t="n">
        <f aca="false">IF(AND(ISNUMBER($BW965),ISNUMBER($BX965)),MIN(1,MAX(0,($BX965-2017+1)/($BX965-$BW965+1))),"")</f>
        <v>0</v>
      </c>
      <c r="P965" s="0" t="n">
        <f aca="false">IF(AND(ISNUMBER($BW965),ISNUMBER($BX965)),MIN(1,MAX(0,($BX965-2018+1)/($BX965-$BW965+1))),"")</f>
        <v>0</v>
      </c>
      <c r="Q965" s="0" t="n">
        <f aca="false">IF(AND(ISNUMBER($BW965),ISNUMBER($BX965)),MIN(1,MAX(0,($BX965-2019+1)/($BX965-$BW965+1))),"")</f>
        <v>0</v>
      </c>
      <c r="R965" s="0" t="n">
        <f aca="false">IF(AND(ISNUMBER($BW965),ISNUMBER($BX965)),MIN(1,MAX(0,($BX965-2016+1)/($BX965-$BW965+1))),"")</f>
        <v>0</v>
      </c>
      <c r="S965" s="0" t="n">
        <f aca="false">IF($L965&lt;&gt;"",IF($L965&gt;=2015.5,1,0),"")</f>
        <v>0</v>
      </c>
      <c r="T965" s="0" t="n">
        <f aca="false">IF($L965&lt;&gt;"",IF($L965&gt;=2016,1,0),"")</f>
        <v>0</v>
      </c>
      <c r="U965" s="0" t="n">
        <f aca="false">IF(ISNUMBER($BX965),IF($BX965&gt;=2016,1,0),"")</f>
        <v>0</v>
      </c>
      <c r="V965" s="0" t="n">
        <f aca="false">IF(ISNUMBER($BW965),IF($BW965&gt;=2016,1,0),"")</f>
        <v>0</v>
      </c>
      <c r="W965" s="0" t="str">
        <f aca="false">IF(AND(ISNUMBER($BW965),ISNUMBER($BX965)),IF($BW965&gt;=2016,"post-only",IF($BX965&lt;2016,"pre-only","mixed")),"")</f>
        <v>pre-only</v>
      </c>
      <c r="X965" s="0" t="n">
        <f aca="false">IF(AND(ISNUMBER($BW965),ISNUMBER($BX965)),MIN(1,MAX(0,($BX965-2017+1)/($BX965-$BW965+1))),"")</f>
        <v>0</v>
      </c>
      <c r="Y965" s="0" t="n">
        <f aca="false">IF(AND(ISNUMBER($BW965),ISNUMBER($BX965)),MIN(1,MAX(0,($BX965-2018+1)/($BX965-$BW965+1))),"")</f>
        <v>0</v>
      </c>
      <c r="Z965" s="0" t="n">
        <f aca="false">IF(AND(ISNUMBER($BW965),ISNUMBER($BX965)),MIN(1,MAX(0,($BX965-2019+1)/($BX965-$BW965+1))),"")</f>
        <v>0</v>
      </c>
      <c r="AA965" s="0" t="n">
        <f aca="false">IF(ISNUMBER($BX965),IF($BX965&gt;=2017,1,0),"")</f>
        <v>0</v>
      </c>
      <c r="AB965" s="0" t="n">
        <f aca="false">IF(ISNUMBER($BX965),IF($BX965&gt;=2018,1,0),"")</f>
        <v>0</v>
      </c>
      <c r="AC965" s="0" t="n">
        <f aca="false">IF(ISNUMBER($BX965),IF($BX965&gt;=2019,1,0),"")</f>
        <v>0</v>
      </c>
      <c r="AD965" s="0" t="n">
        <f aca="false">IF($L965&lt;&gt;"",IF($L965&gt;2013,1,0),"")</f>
        <v>0</v>
      </c>
      <c r="AE965" s="0" t="n">
        <f aca="false">IF($L965&lt;&gt;"",1+IF($L965&gt;2011,1,0)+IF($L965&gt;2014,1,0),"")</f>
        <v>1</v>
      </c>
      <c r="AF965" s="0" t="s">
        <v>87</v>
      </c>
      <c r="AG965" s="0" t="s">
        <v>436</v>
      </c>
      <c r="AH965" s="0" t="s">
        <v>2080</v>
      </c>
      <c r="AI965" s="0" t="s">
        <v>497</v>
      </c>
      <c r="AJ965" s="0" t="s">
        <v>334</v>
      </c>
      <c r="AK965" s="0" t="str">
        <f aca="false">IF(AND($CF965&lt;&gt;"",IFERROR(INDEX(subsample_country_map!$B:$B,MATCH($CF965,subsample_country_map!$A:$A,0)),"")&lt;&gt;""),INDEX(subsample_country_map!$B:$B,MATCH($CF965,subsample_country_map!$A:$A,0)),INDEX(lookup!$AA:$AA,MATCH($A965,lookup!$A:$A,0)))</f>
        <v>3_AsiaPac</v>
      </c>
      <c r="AL965" s="0" t="str">
        <f aca="false">IF(AND($CF965&lt;&gt;"",IFERROR(INDEX(subsample_country_map!$C:$C,MATCH($CF965,subsample_country_map!$A:$A,0)),"")&lt;&gt;""),INDEX(subsample_country_map!$C:$C,MATCH($CF965,subsample_country_map!$A:$A,0)),INDEX(lookup!$AB:$AB,MATCH($A965,lookup!$A:$A,0)))</f>
        <v>2_developing</v>
      </c>
      <c r="AM965" s="0" t="str">
        <f aca="false">IF(AND($CF965&lt;&gt;"",IFERROR(INDEX(subsample_country_map!$D:$D,MATCH($CF965,subsample_country_map!$A:$A,0)),"")&lt;&gt;""),INDEX(subsample_country_map!$D:$D,MATCH($CF965,subsample_country_map!$A:$A,0)),INDEX(lookup!$AC:$AC,MATCH($A965,lookup!$A:$A,0)))</f>
        <v>2_non_western</v>
      </c>
      <c r="AN965" s="0" t="str">
        <f aca="false">IF(AND($CF965&lt;&gt;"",IFERROR(INDEX(subsample_country_map!$E:$E,MATCH($CF965,subsample_country_map!$A:$A,0)),"")&lt;&gt;""),INDEX(subsample_country_map!$E:$E,MATCH($CF965,subsample_country_map!$A:$A,0)),INDEX(lookup!$AD:$AD,MATCH($A965,lookup!$A:$A,0)))</f>
        <v>2_civil law</v>
      </c>
      <c r="AO965" s="0" t="str">
        <f aca="false">INDEX(lookup!$Y:$Y,MATCH($A965,lookup!$A:$A,0))</f>
        <v>0_published</v>
      </c>
      <c r="AP965" s="0" t="str">
        <f aca="false">INDEX(lookup!$Z:$Z,MATCH($A965,lookup!$A:$A,0))</f>
        <v>1_VHB high</v>
      </c>
      <c r="AQ965" s="0" t="str">
        <f aca="false">INDEX(lookup!$W:$W,MATCH($A965,lookup!$A:$A,0))</f>
        <v>1_fin/acc/econ</v>
      </c>
      <c r="AS965" s="0" t="s">
        <v>91</v>
      </c>
      <c r="AT965" s="0" t="s">
        <v>111</v>
      </c>
      <c r="AU965" s="0" t="s">
        <v>93</v>
      </c>
      <c r="AV965" s="0" t="s">
        <v>3524</v>
      </c>
      <c r="AW965" s="0" t="s">
        <v>1784</v>
      </c>
      <c r="BA965" s="0" t="n">
        <v>514</v>
      </c>
      <c r="BB965" s="0" t="s">
        <v>3441</v>
      </c>
      <c r="BC965" s="0" t="s">
        <v>3446</v>
      </c>
      <c r="BD965" s="0" t="s">
        <v>123</v>
      </c>
      <c r="BE965" s="0" t="s">
        <v>98</v>
      </c>
      <c r="BI965" s="0" t="s">
        <v>124</v>
      </c>
      <c r="BJ965" s="0" t="s">
        <v>3522</v>
      </c>
      <c r="BK965" s="0" t="s">
        <v>3506</v>
      </c>
      <c r="BL965" s="0" t="s">
        <v>3525</v>
      </c>
      <c r="BM965" s="0" t="s">
        <v>3457</v>
      </c>
      <c r="BN965" s="0" t="s">
        <v>3438</v>
      </c>
      <c r="BO965" s="0" t="s">
        <v>769</v>
      </c>
      <c r="BP965" s="0" t="s">
        <v>3434</v>
      </c>
      <c r="BQ965" s="0" t="s">
        <v>127</v>
      </c>
      <c r="BT965" s="0" t="n">
        <v>0</v>
      </c>
      <c r="BU965" s="0" t="s">
        <v>3439</v>
      </c>
      <c r="BW965" s="0" t="n">
        <v>2008</v>
      </c>
      <c r="BX965" s="0" t="n">
        <v>2014</v>
      </c>
      <c r="BY965" s="0" t="s">
        <v>2985</v>
      </c>
      <c r="BZ965" s="0" t="n">
        <v>2011</v>
      </c>
      <c r="CA965" s="0" t="n">
        <v>0</v>
      </c>
      <c r="CB965" s="0" t="n">
        <v>0</v>
      </c>
      <c r="CC965" s="0" t="n">
        <v>0</v>
      </c>
      <c r="CD965" s="0" t="n">
        <v>0.197205777294072</v>
      </c>
      <c r="CE965" s="0" t="n">
        <v>1</v>
      </c>
    </row>
    <row r="966" customFormat="false" ht="15" hidden="false" customHeight="false" outlineLevel="0" collapsed="false">
      <c r="A966" s="0" t="s">
        <v>3434</v>
      </c>
      <c r="B966" s="0" t="n">
        <v>2271</v>
      </c>
      <c r="C966" s="0" t="n">
        <v>0.173748897105228</v>
      </c>
      <c r="D966" s="0" t="n">
        <v>514</v>
      </c>
      <c r="E966" s="0" t="n">
        <f aca="false">IF(ISNUMBER($BA966),$BA966,IF(AND(ISNUMBER($D966),ISNUMBER($BW966),ISNUMBER($BX966)),$D966*($BX966-$BW966+1),""))</f>
        <v>514</v>
      </c>
      <c r="H966" s="0" t="s">
        <v>118</v>
      </c>
      <c r="I966" s="0" t="s">
        <v>344</v>
      </c>
      <c r="J966" s="0" t="n">
        <f aca="false">IF($BW966&lt;&gt;"",$BW966,"")</f>
        <v>2008</v>
      </c>
      <c r="K966" s="0" t="n">
        <f aca="false">IF($BX966&lt;&gt;"",$BX966,"")</f>
        <v>2014</v>
      </c>
      <c r="L966" s="0" t="n">
        <f aca="false">IF(AND(ISNUMBER($BW966),ISNUMBER($BX966)),($BW966+$BX966)/2,"")</f>
        <v>2011</v>
      </c>
      <c r="M966" s="0" t="n">
        <f aca="false">IF($L966&lt;&gt;"",$L966,"")</f>
        <v>2011</v>
      </c>
      <c r="N966" s="0" t="n">
        <f aca="false">IF(AND(ISNUMBER($BW966),ISNUMBER($BX966)),MIN(1,MAX(0,($BX966-2016+1)/($BX966-$BW966+1))),"")</f>
        <v>0</v>
      </c>
      <c r="O966" s="0" t="n">
        <f aca="false">IF(AND(ISNUMBER($BW966),ISNUMBER($BX966)),MIN(1,MAX(0,($BX966-2017+1)/($BX966-$BW966+1))),"")</f>
        <v>0</v>
      </c>
      <c r="P966" s="0" t="n">
        <f aca="false">IF(AND(ISNUMBER($BW966),ISNUMBER($BX966)),MIN(1,MAX(0,($BX966-2018+1)/($BX966-$BW966+1))),"")</f>
        <v>0</v>
      </c>
      <c r="Q966" s="0" t="n">
        <f aca="false">IF(AND(ISNUMBER($BW966),ISNUMBER($BX966)),MIN(1,MAX(0,($BX966-2019+1)/($BX966-$BW966+1))),"")</f>
        <v>0</v>
      </c>
      <c r="R966" s="0" t="n">
        <f aca="false">IF(AND(ISNUMBER($BW966),ISNUMBER($BX966)),MIN(1,MAX(0,($BX966-2016+1)/($BX966-$BW966+1))),"")</f>
        <v>0</v>
      </c>
      <c r="S966" s="0" t="n">
        <f aca="false">IF($L966&lt;&gt;"",IF($L966&gt;=2015.5,1,0),"")</f>
        <v>0</v>
      </c>
      <c r="T966" s="0" t="n">
        <f aca="false">IF($L966&lt;&gt;"",IF($L966&gt;=2016,1,0),"")</f>
        <v>0</v>
      </c>
      <c r="U966" s="0" t="n">
        <f aca="false">IF(ISNUMBER($BX966),IF($BX966&gt;=2016,1,0),"")</f>
        <v>0</v>
      </c>
      <c r="V966" s="0" t="n">
        <f aca="false">IF(ISNUMBER($BW966),IF($BW966&gt;=2016,1,0),"")</f>
        <v>0</v>
      </c>
      <c r="W966" s="0" t="str">
        <f aca="false">IF(AND(ISNUMBER($BW966),ISNUMBER($BX966)),IF($BW966&gt;=2016,"post-only",IF($BX966&lt;2016,"pre-only","mixed")),"")</f>
        <v>pre-only</v>
      </c>
      <c r="X966" s="0" t="n">
        <f aca="false">IF(AND(ISNUMBER($BW966),ISNUMBER($BX966)),MIN(1,MAX(0,($BX966-2017+1)/($BX966-$BW966+1))),"")</f>
        <v>0</v>
      </c>
      <c r="Y966" s="0" t="n">
        <f aca="false">IF(AND(ISNUMBER($BW966),ISNUMBER($BX966)),MIN(1,MAX(0,($BX966-2018+1)/($BX966-$BW966+1))),"")</f>
        <v>0</v>
      </c>
      <c r="Z966" s="0" t="n">
        <f aca="false">IF(AND(ISNUMBER($BW966),ISNUMBER($BX966)),MIN(1,MAX(0,($BX966-2019+1)/($BX966-$BW966+1))),"")</f>
        <v>0</v>
      </c>
      <c r="AA966" s="0" t="n">
        <f aca="false">IF(ISNUMBER($BX966),IF($BX966&gt;=2017,1,0),"")</f>
        <v>0</v>
      </c>
      <c r="AB966" s="0" t="n">
        <f aca="false">IF(ISNUMBER($BX966),IF($BX966&gt;=2018,1,0),"")</f>
        <v>0</v>
      </c>
      <c r="AC966" s="0" t="n">
        <f aca="false">IF(ISNUMBER($BX966),IF($BX966&gt;=2019,1,0),"")</f>
        <v>0</v>
      </c>
      <c r="AD966" s="0" t="n">
        <f aca="false">IF($L966&lt;&gt;"",IF($L966&gt;2013,1,0),"")</f>
        <v>0</v>
      </c>
      <c r="AE966" s="0" t="n">
        <f aca="false">IF($L966&lt;&gt;"",1+IF($L966&gt;2011,1,0)+IF($L966&gt;2014,1,0),"")</f>
        <v>1</v>
      </c>
      <c r="AF966" s="0" t="s">
        <v>87</v>
      </c>
      <c r="AG966" s="0" t="s">
        <v>436</v>
      </c>
      <c r="AH966" s="0" t="s">
        <v>2080</v>
      </c>
      <c r="AI966" s="0" t="s">
        <v>497</v>
      </c>
      <c r="AJ966" s="0" t="s">
        <v>334</v>
      </c>
      <c r="AK966" s="0" t="str">
        <f aca="false">IF(AND($CF966&lt;&gt;"",IFERROR(INDEX(subsample_country_map!$B:$B,MATCH($CF966,subsample_country_map!$A:$A,0)),"")&lt;&gt;""),INDEX(subsample_country_map!$B:$B,MATCH($CF966,subsample_country_map!$A:$A,0)),INDEX(lookup!$AA:$AA,MATCH($A966,lookup!$A:$A,0)))</f>
        <v>3_AsiaPac</v>
      </c>
      <c r="AL966" s="0" t="str">
        <f aca="false">IF(AND($CF966&lt;&gt;"",IFERROR(INDEX(subsample_country_map!$C:$C,MATCH($CF966,subsample_country_map!$A:$A,0)),"")&lt;&gt;""),INDEX(subsample_country_map!$C:$C,MATCH($CF966,subsample_country_map!$A:$A,0)),INDEX(lookup!$AB:$AB,MATCH($A966,lookup!$A:$A,0)))</f>
        <v>2_developing</v>
      </c>
      <c r="AM966" s="0" t="str">
        <f aca="false">IF(AND($CF966&lt;&gt;"",IFERROR(INDEX(subsample_country_map!$D:$D,MATCH($CF966,subsample_country_map!$A:$A,0)),"")&lt;&gt;""),INDEX(subsample_country_map!$D:$D,MATCH($CF966,subsample_country_map!$A:$A,0)),INDEX(lookup!$AC:$AC,MATCH($A966,lookup!$A:$A,0)))</f>
        <v>2_non_western</v>
      </c>
      <c r="AN966" s="0" t="str">
        <f aca="false">IF(AND($CF966&lt;&gt;"",IFERROR(INDEX(subsample_country_map!$E:$E,MATCH($CF966,subsample_country_map!$A:$A,0)),"")&lt;&gt;""),INDEX(subsample_country_map!$E:$E,MATCH($CF966,subsample_country_map!$A:$A,0)),INDEX(lookup!$AD:$AD,MATCH($A966,lookup!$A:$A,0)))</f>
        <v>2_civil law</v>
      </c>
      <c r="AO966" s="0" t="str">
        <f aca="false">INDEX(lookup!$Y:$Y,MATCH($A966,lookup!$A:$A,0))</f>
        <v>0_published</v>
      </c>
      <c r="AP966" s="0" t="str">
        <f aca="false">INDEX(lookup!$Z:$Z,MATCH($A966,lookup!$A:$A,0))</f>
        <v>1_VHB high</v>
      </c>
      <c r="AQ966" s="0" t="str">
        <f aca="false">INDEX(lookup!$W:$W,MATCH($A966,lookup!$A:$A,0))</f>
        <v>1_fin/acc/econ</v>
      </c>
      <c r="AS966" s="0" t="s">
        <v>91</v>
      </c>
      <c r="AT966" s="0" t="s">
        <v>111</v>
      </c>
      <c r="AU966" s="0" t="s">
        <v>93</v>
      </c>
      <c r="AV966" s="0" t="s">
        <v>3475</v>
      </c>
      <c r="AW966" s="0" t="s">
        <v>1316</v>
      </c>
      <c r="BA966" s="0" t="n">
        <v>514</v>
      </c>
      <c r="BB966" s="0" t="s">
        <v>3441</v>
      </c>
      <c r="BC966" s="0" t="s">
        <v>3446</v>
      </c>
      <c r="BD966" s="0" t="s">
        <v>123</v>
      </c>
      <c r="BE966" s="0" t="s">
        <v>98</v>
      </c>
      <c r="BI966" s="0" t="s">
        <v>124</v>
      </c>
      <c r="BJ966" s="0" t="s">
        <v>3526</v>
      </c>
      <c r="BK966" s="0" t="s">
        <v>3506</v>
      </c>
      <c r="BL966" s="0" t="s">
        <v>3527</v>
      </c>
      <c r="BM966" s="0" t="s">
        <v>3483</v>
      </c>
      <c r="BN966" s="0" t="s">
        <v>3438</v>
      </c>
      <c r="BO966" s="0" t="s">
        <v>769</v>
      </c>
      <c r="BP966" s="0" t="s">
        <v>3434</v>
      </c>
      <c r="BQ966" s="0" t="s">
        <v>127</v>
      </c>
      <c r="BT966" s="0" t="n">
        <v>0</v>
      </c>
      <c r="BU966" s="0" t="s">
        <v>3439</v>
      </c>
      <c r="BW966" s="0" t="n">
        <v>2008</v>
      </c>
      <c r="BX966" s="0" t="n">
        <v>2014</v>
      </c>
      <c r="BY966" s="0" t="s">
        <v>2985</v>
      </c>
      <c r="BZ966" s="0" t="n">
        <v>2011</v>
      </c>
      <c r="CA966" s="0" t="n">
        <v>0</v>
      </c>
      <c r="CB966" s="0" t="n">
        <v>0</v>
      </c>
      <c r="CC966" s="0" t="n">
        <v>0</v>
      </c>
      <c r="CD966" s="0" t="n">
        <v>0.175529682451937</v>
      </c>
      <c r="CE966" s="0" t="n">
        <v>1</v>
      </c>
    </row>
    <row r="967" customFormat="false" ht="15" hidden="false" customHeight="false" outlineLevel="0" collapsed="false">
      <c r="A967" s="0" t="s">
        <v>3434</v>
      </c>
      <c r="B967" s="0" t="n">
        <v>2272</v>
      </c>
      <c r="C967" s="0" t="n">
        <v>-0.215365246126974</v>
      </c>
      <c r="D967" s="0" t="n">
        <v>514</v>
      </c>
      <c r="E967" s="0" t="n">
        <f aca="false">IF(ISNUMBER($BA967),$BA967,IF(AND(ISNUMBER($D967),ISNUMBER($BW967),ISNUMBER($BX967)),$D967*($BX967-$BW967+1),""))</f>
        <v>514</v>
      </c>
      <c r="H967" s="0" t="s">
        <v>118</v>
      </c>
      <c r="I967" s="0" t="s">
        <v>344</v>
      </c>
      <c r="J967" s="0" t="n">
        <f aca="false">IF($BW967&lt;&gt;"",$BW967,"")</f>
        <v>2008</v>
      </c>
      <c r="K967" s="0" t="n">
        <f aca="false">IF($BX967&lt;&gt;"",$BX967,"")</f>
        <v>2014</v>
      </c>
      <c r="L967" s="0" t="n">
        <f aca="false">IF(AND(ISNUMBER($BW967),ISNUMBER($BX967)),($BW967+$BX967)/2,"")</f>
        <v>2011</v>
      </c>
      <c r="M967" s="0" t="n">
        <f aca="false">IF($L967&lt;&gt;"",$L967,"")</f>
        <v>2011</v>
      </c>
      <c r="N967" s="0" t="n">
        <f aca="false">IF(AND(ISNUMBER($BW967),ISNUMBER($BX967)),MIN(1,MAX(0,($BX967-2016+1)/($BX967-$BW967+1))),"")</f>
        <v>0</v>
      </c>
      <c r="O967" s="0" t="n">
        <f aca="false">IF(AND(ISNUMBER($BW967),ISNUMBER($BX967)),MIN(1,MAX(0,($BX967-2017+1)/($BX967-$BW967+1))),"")</f>
        <v>0</v>
      </c>
      <c r="P967" s="0" t="n">
        <f aca="false">IF(AND(ISNUMBER($BW967),ISNUMBER($BX967)),MIN(1,MAX(0,($BX967-2018+1)/($BX967-$BW967+1))),"")</f>
        <v>0</v>
      </c>
      <c r="Q967" s="0" t="n">
        <f aca="false">IF(AND(ISNUMBER($BW967),ISNUMBER($BX967)),MIN(1,MAX(0,($BX967-2019+1)/($BX967-$BW967+1))),"")</f>
        <v>0</v>
      </c>
      <c r="R967" s="0" t="n">
        <f aca="false">IF(AND(ISNUMBER($BW967),ISNUMBER($BX967)),MIN(1,MAX(0,($BX967-2016+1)/($BX967-$BW967+1))),"")</f>
        <v>0</v>
      </c>
      <c r="S967" s="0" t="n">
        <f aca="false">IF($L967&lt;&gt;"",IF($L967&gt;=2015.5,1,0),"")</f>
        <v>0</v>
      </c>
      <c r="T967" s="0" t="n">
        <f aca="false">IF($L967&lt;&gt;"",IF($L967&gt;=2016,1,0),"")</f>
        <v>0</v>
      </c>
      <c r="U967" s="0" t="n">
        <f aca="false">IF(ISNUMBER($BX967),IF($BX967&gt;=2016,1,0),"")</f>
        <v>0</v>
      </c>
      <c r="V967" s="0" t="n">
        <f aca="false">IF(ISNUMBER($BW967),IF($BW967&gt;=2016,1,0),"")</f>
        <v>0</v>
      </c>
      <c r="W967" s="0" t="str">
        <f aca="false">IF(AND(ISNUMBER($BW967),ISNUMBER($BX967)),IF($BW967&gt;=2016,"post-only",IF($BX967&lt;2016,"pre-only","mixed")),"")</f>
        <v>pre-only</v>
      </c>
      <c r="X967" s="0" t="n">
        <f aca="false">IF(AND(ISNUMBER($BW967),ISNUMBER($BX967)),MIN(1,MAX(0,($BX967-2017+1)/($BX967-$BW967+1))),"")</f>
        <v>0</v>
      </c>
      <c r="Y967" s="0" t="n">
        <f aca="false">IF(AND(ISNUMBER($BW967),ISNUMBER($BX967)),MIN(1,MAX(0,($BX967-2018+1)/($BX967-$BW967+1))),"")</f>
        <v>0</v>
      </c>
      <c r="Z967" s="0" t="n">
        <f aca="false">IF(AND(ISNUMBER($BW967),ISNUMBER($BX967)),MIN(1,MAX(0,($BX967-2019+1)/($BX967-$BW967+1))),"")</f>
        <v>0</v>
      </c>
      <c r="AA967" s="0" t="n">
        <f aca="false">IF(ISNUMBER($BX967),IF($BX967&gt;=2017,1,0),"")</f>
        <v>0</v>
      </c>
      <c r="AB967" s="0" t="n">
        <f aca="false">IF(ISNUMBER($BX967),IF($BX967&gt;=2018,1,0),"")</f>
        <v>0</v>
      </c>
      <c r="AC967" s="0" t="n">
        <f aca="false">IF(ISNUMBER($BX967),IF($BX967&gt;=2019,1,0),"")</f>
        <v>0</v>
      </c>
      <c r="AD967" s="0" t="n">
        <f aca="false">IF($L967&lt;&gt;"",IF($L967&gt;2013,1,0),"")</f>
        <v>0</v>
      </c>
      <c r="AE967" s="0" t="n">
        <f aca="false">IF($L967&lt;&gt;"",1+IF($L967&gt;2011,1,0)+IF($L967&gt;2014,1,0),"")</f>
        <v>1</v>
      </c>
      <c r="AF967" s="0" t="s">
        <v>87</v>
      </c>
      <c r="AG967" s="0" t="s">
        <v>436</v>
      </c>
      <c r="AH967" s="0" t="s">
        <v>2080</v>
      </c>
      <c r="AI967" s="0" t="s">
        <v>497</v>
      </c>
      <c r="AJ967" s="0" t="s">
        <v>334</v>
      </c>
      <c r="AK967" s="0" t="str">
        <f aca="false">IF(AND($CF967&lt;&gt;"",IFERROR(INDEX(subsample_country_map!$B:$B,MATCH($CF967,subsample_country_map!$A:$A,0)),"")&lt;&gt;""),INDEX(subsample_country_map!$B:$B,MATCH($CF967,subsample_country_map!$A:$A,0)),INDEX(lookup!$AA:$AA,MATCH($A967,lookup!$A:$A,0)))</f>
        <v>3_AsiaPac</v>
      </c>
      <c r="AL967" s="0" t="str">
        <f aca="false">IF(AND($CF967&lt;&gt;"",IFERROR(INDEX(subsample_country_map!$C:$C,MATCH($CF967,subsample_country_map!$A:$A,0)),"")&lt;&gt;""),INDEX(subsample_country_map!$C:$C,MATCH($CF967,subsample_country_map!$A:$A,0)),INDEX(lookup!$AB:$AB,MATCH($A967,lookup!$A:$A,0)))</f>
        <v>2_developing</v>
      </c>
      <c r="AM967" s="0" t="str">
        <f aca="false">IF(AND($CF967&lt;&gt;"",IFERROR(INDEX(subsample_country_map!$D:$D,MATCH($CF967,subsample_country_map!$A:$A,0)),"")&lt;&gt;""),INDEX(subsample_country_map!$D:$D,MATCH($CF967,subsample_country_map!$A:$A,0)),INDEX(lookup!$AC:$AC,MATCH($A967,lookup!$A:$A,0)))</f>
        <v>2_non_western</v>
      </c>
      <c r="AN967" s="0" t="str">
        <f aca="false">IF(AND($CF967&lt;&gt;"",IFERROR(INDEX(subsample_country_map!$E:$E,MATCH($CF967,subsample_country_map!$A:$A,0)),"")&lt;&gt;""),INDEX(subsample_country_map!$E:$E,MATCH($CF967,subsample_country_map!$A:$A,0)),INDEX(lookup!$AD:$AD,MATCH($A967,lookup!$A:$A,0)))</f>
        <v>2_civil law</v>
      </c>
      <c r="AO967" s="0" t="str">
        <f aca="false">INDEX(lookup!$Y:$Y,MATCH($A967,lookup!$A:$A,0))</f>
        <v>0_published</v>
      </c>
      <c r="AP967" s="0" t="str">
        <f aca="false">INDEX(lookup!$Z:$Z,MATCH($A967,lookup!$A:$A,0))</f>
        <v>1_VHB high</v>
      </c>
      <c r="AQ967" s="0" t="str">
        <f aca="false">INDEX(lookup!$W:$W,MATCH($A967,lookup!$A:$A,0))</f>
        <v>1_fin/acc/econ</v>
      </c>
      <c r="AS967" s="0" t="s">
        <v>91</v>
      </c>
      <c r="AT967" s="0" t="s">
        <v>111</v>
      </c>
      <c r="AU967" s="0" t="s">
        <v>93</v>
      </c>
      <c r="AV967" s="0" t="s">
        <v>3528</v>
      </c>
      <c r="AW967" s="0" t="s">
        <v>1784</v>
      </c>
      <c r="BA967" s="0" t="n">
        <v>514</v>
      </c>
      <c r="BB967" s="0" t="s">
        <v>3441</v>
      </c>
      <c r="BC967" s="0" t="s">
        <v>3446</v>
      </c>
      <c r="BD967" s="0" t="s">
        <v>123</v>
      </c>
      <c r="BE967" s="0" t="s">
        <v>98</v>
      </c>
      <c r="BI967" s="0" t="s">
        <v>124</v>
      </c>
      <c r="BJ967" s="0" t="s">
        <v>3526</v>
      </c>
      <c r="BK967" s="0" t="s">
        <v>3506</v>
      </c>
      <c r="BL967" s="0" t="s">
        <v>3529</v>
      </c>
      <c r="BM967" s="0" t="s">
        <v>3457</v>
      </c>
      <c r="BN967" s="0" t="s">
        <v>3438</v>
      </c>
      <c r="BO967" s="0" t="s">
        <v>769</v>
      </c>
      <c r="BP967" s="0" t="s">
        <v>3434</v>
      </c>
      <c r="BQ967" s="0" t="s">
        <v>127</v>
      </c>
      <c r="BT967" s="0" t="n">
        <v>0</v>
      </c>
      <c r="BU967" s="0" t="s">
        <v>3439</v>
      </c>
      <c r="BW967" s="0" t="n">
        <v>2008</v>
      </c>
      <c r="BX967" s="0" t="n">
        <v>2014</v>
      </c>
      <c r="BY967" s="0" t="s">
        <v>2985</v>
      </c>
      <c r="BZ967" s="0" t="n">
        <v>2011</v>
      </c>
      <c r="CA967" s="0" t="n">
        <v>0</v>
      </c>
      <c r="CB967" s="0" t="n">
        <v>0</v>
      </c>
      <c r="CC967" s="0" t="n">
        <v>0</v>
      </c>
      <c r="CD967" s="0" t="n">
        <v>-0.218790798440339</v>
      </c>
      <c r="CE967" s="0" t="n">
        <v>1</v>
      </c>
    </row>
    <row r="968" customFormat="false" ht="15" hidden="false" customHeight="false" outlineLevel="0" collapsed="false">
      <c r="A968" s="0" t="s">
        <v>3434</v>
      </c>
      <c r="B968" s="0" t="n">
        <v>2273</v>
      </c>
      <c r="C968" s="0" t="n">
        <v>0.0264556024972352</v>
      </c>
      <c r="D968" s="0" t="n">
        <v>514</v>
      </c>
      <c r="E968" s="0" t="n">
        <f aca="false">IF(ISNUMBER($BA968),$BA968,IF(AND(ISNUMBER($D968),ISNUMBER($BW968),ISNUMBER($BX968)),$D968*($BX968-$BW968+1),""))</f>
        <v>514</v>
      </c>
      <c r="H968" s="0" t="s">
        <v>118</v>
      </c>
      <c r="I968" s="0" t="s">
        <v>344</v>
      </c>
      <c r="J968" s="0" t="n">
        <f aca="false">IF($BW968&lt;&gt;"",$BW968,"")</f>
        <v>2008</v>
      </c>
      <c r="K968" s="0" t="n">
        <f aca="false">IF($BX968&lt;&gt;"",$BX968,"")</f>
        <v>2014</v>
      </c>
      <c r="L968" s="0" t="n">
        <f aca="false">IF(AND(ISNUMBER($BW968),ISNUMBER($BX968)),($BW968+$BX968)/2,"")</f>
        <v>2011</v>
      </c>
      <c r="M968" s="0" t="n">
        <f aca="false">IF($L968&lt;&gt;"",$L968,"")</f>
        <v>2011</v>
      </c>
      <c r="N968" s="0" t="n">
        <f aca="false">IF(AND(ISNUMBER($BW968),ISNUMBER($BX968)),MIN(1,MAX(0,($BX968-2016+1)/($BX968-$BW968+1))),"")</f>
        <v>0</v>
      </c>
      <c r="O968" s="0" t="n">
        <f aca="false">IF(AND(ISNUMBER($BW968),ISNUMBER($BX968)),MIN(1,MAX(0,($BX968-2017+1)/($BX968-$BW968+1))),"")</f>
        <v>0</v>
      </c>
      <c r="P968" s="0" t="n">
        <f aca="false">IF(AND(ISNUMBER($BW968),ISNUMBER($BX968)),MIN(1,MAX(0,($BX968-2018+1)/($BX968-$BW968+1))),"")</f>
        <v>0</v>
      </c>
      <c r="Q968" s="0" t="n">
        <f aca="false">IF(AND(ISNUMBER($BW968),ISNUMBER($BX968)),MIN(1,MAX(0,($BX968-2019+1)/($BX968-$BW968+1))),"")</f>
        <v>0</v>
      </c>
      <c r="R968" s="0" t="n">
        <f aca="false">IF(AND(ISNUMBER($BW968),ISNUMBER($BX968)),MIN(1,MAX(0,($BX968-2016+1)/($BX968-$BW968+1))),"")</f>
        <v>0</v>
      </c>
      <c r="S968" s="0" t="n">
        <f aca="false">IF($L968&lt;&gt;"",IF($L968&gt;=2015.5,1,0),"")</f>
        <v>0</v>
      </c>
      <c r="T968" s="0" t="n">
        <f aca="false">IF($L968&lt;&gt;"",IF($L968&gt;=2016,1,0),"")</f>
        <v>0</v>
      </c>
      <c r="U968" s="0" t="n">
        <f aca="false">IF(ISNUMBER($BX968),IF($BX968&gt;=2016,1,0),"")</f>
        <v>0</v>
      </c>
      <c r="V968" s="0" t="n">
        <f aca="false">IF(ISNUMBER($BW968),IF($BW968&gt;=2016,1,0),"")</f>
        <v>0</v>
      </c>
      <c r="W968" s="0" t="str">
        <f aca="false">IF(AND(ISNUMBER($BW968),ISNUMBER($BX968)),IF($BW968&gt;=2016,"post-only",IF($BX968&lt;2016,"pre-only","mixed")),"")</f>
        <v>pre-only</v>
      </c>
      <c r="X968" s="0" t="n">
        <f aca="false">IF(AND(ISNUMBER($BW968),ISNUMBER($BX968)),MIN(1,MAX(0,($BX968-2017+1)/($BX968-$BW968+1))),"")</f>
        <v>0</v>
      </c>
      <c r="Y968" s="0" t="n">
        <f aca="false">IF(AND(ISNUMBER($BW968),ISNUMBER($BX968)),MIN(1,MAX(0,($BX968-2018+1)/($BX968-$BW968+1))),"")</f>
        <v>0</v>
      </c>
      <c r="Z968" s="0" t="n">
        <f aca="false">IF(AND(ISNUMBER($BW968),ISNUMBER($BX968)),MIN(1,MAX(0,($BX968-2019+1)/($BX968-$BW968+1))),"")</f>
        <v>0</v>
      </c>
      <c r="AA968" s="0" t="n">
        <f aca="false">IF(ISNUMBER($BX968),IF($BX968&gt;=2017,1,0),"")</f>
        <v>0</v>
      </c>
      <c r="AB968" s="0" t="n">
        <f aca="false">IF(ISNUMBER($BX968),IF($BX968&gt;=2018,1,0),"")</f>
        <v>0</v>
      </c>
      <c r="AC968" s="0" t="n">
        <f aca="false">IF(ISNUMBER($BX968),IF($BX968&gt;=2019,1,0),"")</f>
        <v>0</v>
      </c>
      <c r="AD968" s="0" t="n">
        <f aca="false">IF($L968&lt;&gt;"",IF($L968&gt;2013,1,0),"")</f>
        <v>0</v>
      </c>
      <c r="AE968" s="0" t="n">
        <f aca="false">IF($L968&lt;&gt;"",1+IF($L968&gt;2011,1,0)+IF($L968&gt;2014,1,0),"")</f>
        <v>1</v>
      </c>
      <c r="AF968" s="0" t="s">
        <v>87</v>
      </c>
      <c r="AG968" s="0" t="s">
        <v>436</v>
      </c>
      <c r="AH968" s="0" t="s">
        <v>2080</v>
      </c>
      <c r="AI968" s="0" t="s">
        <v>497</v>
      </c>
      <c r="AJ968" s="0" t="s">
        <v>334</v>
      </c>
      <c r="AK968" s="0" t="str">
        <f aca="false">IF(AND($CF968&lt;&gt;"",IFERROR(INDEX(subsample_country_map!$B:$B,MATCH($CF968,subsample_country_map!$A:$A,0)),"")&lt;&gt;""),INDEX(subsample_country_map!$B:$B,MATCH($CF968,subsample_country_map!$A:$A,0)),INDEX(lookup!$AA:$AA,MATCH($A968,lookup!$A:$A,0)))</f>
        <v>3_AsiaPac</v>
      </c>
      <c r="AL968" s="0" t="str">
        <f aca="false">IF(AND($CF968&lt;&gt;"",IFERROR(INDEX(subsample_country_map!$C:$C,MATCH($CF968,subsample_country_map!$A:$A,0)),"")&lt;&gt;""),INDEX(subsample_country_map!$C:$C,MATCH($CF968,subsample_country_map!$A:$A,0)),INDEX(lookup!$AB:$AB,MATCH($A968,lookup!$A:$A,0)))</f>
        <v>2_developing</v>
      </c>
      <c r="AM968" s="0" t="str">
        <f aca="false">IF(AND($CF968&lt;&gt;"",IFERROR(INDEX(subsample_country_map!$D:$D,MATCH($CF968,subsample_country_map!$A:$A,0)),"")&lt;&gt;""),INDEX(subsample_country_map!$D:$D,MATCH($CF968,subsample_country_map!$A:$A,0)),INDEX(lookup!$AC:$AC,MATCH($A968,lookup!$A:$A,0)))</f>
        <v>2_non_western</v>
      </c>
      <c r="AN968" s="0" t="str">
        <f aca="false">IF(AND($CF968&lt;&gt;"",IFERROR(INDEX(subsample_country_map!$E:$E,MATCH($CF968,subsample_country_map!$A:$A,0)),"")&lt;&gt;""),INDEX(subsample_country_map!$E:$E,MATCH($CF968,subsample_country_map!$A:$A,0)),INDEX(lookup!$AD:$AD,MATCH($A968,lookup!$A:$A,0)))</f>
        <v>2_civil law</v>
      </c>
      <c r="AO968" s="0" t="str">
        <f aca="false">INDEX(lookup!$Y:$Y,MATCH($A968,lookup!$A:$A,0))</f>
        <v>0_published</v>
      </c>
      <c r="AP968" s="0" t="str">
        <f aca="false">INDEX(lookup!$Z:$Z,MATCH($A968,lookup!$A:$A,0))</f>
        <v>1_VHB high</v>
      </c>
      <c r="AQ968" s="0" t="str">
        <f aca="false">INDEX(lookup!$W:$W,MATCH($A968,lookup!$A:$A,0))</f>
        <v>1_fin/acc/econ</v>
      </c>
      <c r="AS968" s="0" t="s">
        <v>91</v>
      </c>
      <c r="AT968" s="0" t="s">
        <v>111</v>
      </c>
      <c r="AU968" s="0" t="s">
        <v>93</v>
      </c>
      <c r="AV968" s="0" t="s">
        <v>3530</v>
      </c>
      <c r="AW968" s="0" t="s">
        <v>3531</v>
      </c>
      <c r="BA968" s="0" t="n">
        <v>514</v>
      </c>
      <c r="BB968" s="0" t="s">
        <v>3441</v>
      </c>
      <c r="BC968" s="0" t="s">
        <v>3446</v>
      </c>
      <c r="BD968" s="0" t="s">
        <v>123</v>
      </c>
      <c r="BE968" s="0" t="s">
        <v>98</v>
      </c>
      <c r="BI968" s="0" t="s">
        <v>124</v>
      </c>
      <c r="BJ968" s="0" t="s">
        <v>3532</v>
      </c>
      <c r="BK968" s="0" t="s">
        <v>3506</v>
      </c>
      <c r="BL968" s="0" t="s">
        <v>3533</v>
      </c>
      <c r="BM968" s="0" t="s">
        <v>3487</v>
      </c>
      <c r="BN968" s="0" t="s">
        <v>3438</v>
      </c>
      <c r="BO968" s="0" t="s">
        <v>769</v>
      </c>
      <c r="BP968" s="0" t="s">
        <v>3434</v>
      </c>
      <c r="BQ968" s="0" t="s">
        <v>127</v>
      </c>
      <c r="BT968" s="0" t="n">
        <v>0</v>
      </c>
      <c r="BU968" s="0" t="s">
        <v>3439</v>
      </c>
      <c r="BW968" s="0" t="n">
        <v>2008</v>
      </c>
      <c r="BX968" s="0" t="n">
        <v>2014</v>
      </c>
      <c r="BY968" s="0" t="s">
        <v>2985</v>
      </c>
      <c r="BZ968" s="0" t="n">
        <v>2011</v>
      </c>
      <c r="CA968" s="0" t="n">
        <v>0</v>
      </c>
      <c r="CB968" s="0" t="n">
        <v>0</v>
      </c>
      <c r="CC968" s="0" t="n">
        <v>0</v>
      </c>
      <c r="CD968" s="0" t="n">
        <v>0.0264617771728249</v>
      </c>
      <c r="CE968" s="0" t="n">
        <v>1</v>
      </c>
    </row>
    <row r="969" customFormat="false" ht="15" hidden="false" customHeight="false" outlineLevel="0" collapsed="false">
      <c r="A969" s="0" t="s">
        <v>3434</v>
      </c>
      <c r="B969" s="0" t="n">
        <v>2274</v>
      </c>
      <c r="C969" s="0" t="n">
        <v>-0.173748897105228</v>
      </c>
      <c r="D969" s="0" t="n">
        <v>514</v>
      </c>
      <c r="E969" s="0" t="n">
        <f aca="false">IF(ISNUMBER($BA969),$BA969,IF(AND(ISNUMBER($D969),ISNUMBER($BW969),ISNUMBER($BX969)),$D969*($BX969-$BW969+1),""))</f>
        <v>514</v>
      </c>
      <c r="H969" s="0" t="s">
        <v>118</v>
      </c>
      <c r="I969" s="0" t="s">
        <v>344</v>
      </c>
      <c r="J969" s="0" t="n">
        <f aca="false">IF($BW969&lt;&gt;"",$BW969,"")</f>
        <v>2008</v>
      </c>
      <c r="K969" s="0" t="n">
        <f aca="false">IF($BX969&lt;&gt;"",$BX969,"")</f>
        <v>2014</v>
      </c>
      <c r="L969" s="0" t="n">
        <f aca="false">IF(AND(ISNUMBER($BW969),ISNUMBER($BX969)),($BW969+$BX969)/2,"")</f>
        <v>2011</v>
      </c>
      <c r="M969" s="0" t="n">
        <f aca="false">IF($L969&lt;&gt;"",$L969,"")</f>
        <v>2011</v>
      </c>
      <c r="N969" s="0" t="n">
        <f aca="false">IF(AND(ISNUMBER($BW969),ISNUMBER($BX969)),MIN(1,MAX(0,($BX969-2016+1)/($BX969-$BW969+1))),"")</f>
        <v>0</v>
      </c>
      <c r="O969" s="0" t="n">
        <f aca="false">IF(AND(ISNUMBER($BW969),ISNUMBER($BX969)),MIN(1,MAX(0,($BX969-2017+1)/($BX969-$BW969+1))),"")</f>
        <v>0</v>
      </c>
      <c r="P969" s="0" t="n">
        <f aca="false">IF(AND(ISNUMBER($BW969),ISNUMBER($BX969)),MIN(1,MAX(0,($BX969-2018+1)/($BX969-$BW969+1))),"")</f>
        <v>0</v>
      </c>
      <c r="Q969" s="0" t="n">
        <f aca="false">IF(AND(ISNUMBER($BW969),ISNUMBER($BX969)),MIN(1,MAX(0,($BX969-2019+1)/($BX969-$BW969+1))),"")</f>
        <v>0</v>
      </c>
      <c r="R969" s="0" t="n">
        <f aca="false">IF(AND(ISNUMBER($BW969),ISNUMBER($BX969)),MIN(1,MAX(0,($BX969-2016+1)/($BX969-$BW969+1))),"")</f>
        <v>0</v>
      </c>
      <c r="S969" s="0" t="n">
        <f aca="false">IF($L969&lt;&gt;"",IF($L969&gt;=2015.5,1,0),"")</f>
        <v>0</v>
      </c>
      <c r="T969" s="0" t="n">
        <f aca="false">IF($L969&lt;&gt;"",IF($L969&gt;=2016,1,0),"")</f>
        <v>0</v>
      </c>
      <c r="U969" s="0" t="n">
        <f aca="false">IF(ISNUMBER($BX969),IF($BX969&gt;=2016,1,0),"")</f>
        <v>0</v>
      </c>
      <c r="V969" s="0" t="n">
        <f aca="false">IF(ISNUMBER($BW969),IF($BW969&gt;=2016,1,0),"")</f>
        <v>0</v>
      </c>
      <c r="W969" s="0" t="str">
        <f aca="false">IF(AND(ISNUMBER($BW969),ISNUMBER($BX969)),IF($BW969&gt;=2016,"post-only",IF($BX969&lt;2016,"pre-only","mixed")),"")</f>
        <v>pre-only</v>
      </c>
      <c r="X969" s="0" t="n">
        <f aca="false">IF(AND(ISNUMBER($BW969),ISNUMBER($BX969)),MIN(1,MAX(0,($BX969-2017+1)/($BX969-$BW969+1))),"")</f>
        <v>0</v>
      </c>
      <c r="Y969" s="0" t="n">
        <f aca="false">IF(AND(ISNUMBER($BW969),ISNUMBER($BX969)),MIN(1,MAX(0,($BX969-2018+1)/($BX969-$BW969+1))),"")</f>
        <v>0</v>
      </c>
      <c r="Z969" s="0" t="n">
        <f aca="false">IF(AND(ISNUMBER($BW969),ISNUMBER($BX969)),MIN(1,MAX(0,($BX969-2019+1)/($BX969-$BW969+1))),"")</f>
        <v>0</v>
      </c>
      <c r="AA969" s="0" t="n">
        <f aca="false">IF(ISNUMBER($BX969),IF($BX969&gt;=2017,1,0),"")</f>
        <v>0</v>
      </c>
      <c r="AB969" s="0" t="n">
        <f aca="false">IF(ISNUMBER($BX969),IF($BX969&gt;=2018,1,0),"")</f>
        <v>0</v>
      </c>
      <c r="AC969" s="0" t="n">
        <f aca="false">IF(ISNUMBER($BX969),IF($BX969&gt;=2019,1,0),"")</f>
        <v>0</v>
      </c>
      <c r="AD969" s="0" t="n">
        <f aca="false">IF($L969&lt;&gt;"",IF($L969&gt;2013,1,0),"")</f>
        <v>0</v>
      </c>
      <c r="AE969" s="0" t="n">
        <f aca="false">IF($L969&lt;&gt;"",1+IF($L969&gt;2011,1,0)+IF($L969&gt;2014,1,0),"")</f>
        <v>1</v>
      </c>
      <c r="AF969" s="0" t="s">
        <v>87</v>
      </c>
      <c r="AG969" s="0" t="s">
        <v>436</v>
      </c>
      <c r="AH969" s="0" t="s">
        <v>2080</v>
      </c>
      <c r="AI969" s="0" t="s">
        <v>497</v>
      </c>
      <c r="AJ969" s="0" t="s">
        <v>334</v>
      </c>
      <c r="AK969" s="0" t="str">
        <f aca="false">IF(AND($CF969&lt;&gt;"",IFERROR(INDEX(subsample_country_map!$B:$B,MATCH($CF969,subsample_country_map!$A:$A,0)),"")&lt;&gt;""),INDEX(subsample_country_map!$B:$B,MATCH($CF969,subsample_country_map!$A:$A,0)),INDEX(lookup!$AA:$AA,MATCH($A969,lookup!$A:$A,0)))</f>
        <v>3_AsiaPac</v>
      </c>
      <c r="AL969" s="0" t="str">
        <f aca="false">IF(AND($CF969&lt;&gt;"",IFERROR(INDEX(subsample_country_map!$C:$C,MATCH($CF969,subsample_country_map!$A:$A,0)),"")&lt;&gt;""),INDEX(subsample_country_map!$C:$C,MATCH($CF969,subsample_country_map!$A:$A,0)),INDEX(lookup!$AB:$AB,MATCH($A969,lookup!$A:$A,0)))</f>
        <v>2_developing</v>
      </c>
      <c r="AM969" s="0" t="str">
        <f aca="false">IF(AND($CF969&lt;&gt;"",IFERROR(INDEX(subsample_country_map!$D:$D,MATCH($CF969,subsample_country_map!$A:$A,0)),"")&lt;&gt;""),INDEX(subsample_country_map!$D:$D,MATCH($CF969,subsample_country_map!$A:$A,0)),INDEX(lookup!$AC:$AC,MATCH($A969,lookup!$A:$A,0)))</f>
        <v>2_non_western</v>
      </c>
      <c r="AN969" s="0" t="str">
        <f aca="false">IF(AND($CF969&lt;&gt;"",IFERROR(INDEX(subsample_country_map!$E:$E,MATCH($CF969,subsample_country_map!$A:$A,0)),"")&lt;&gt;""),INDEX(subsample_country_map!$E:$E,MATCH($CF969,subsample_country_map!$A:$A,0)),INDEX(lookup!$AD:$AD,MATCH($A969,lookup!$A:$A,0)))</f>
        <v>2_civil law</v>
      </c>
      <c r="AO969" s="0" t="str">
        <f aca="false">INDEX(lookup!$Y:$Y,MATCH($A969,lookup!$A:$A,0))</f>
        <v>0_published</v>
      </c>
      <c r="AP969" s="0" t="str">
        <f aca="false">INDEX(lookup!$Z:$Z,MATCH($A969,lookup!$A:$A,0))</f>
        <v>1_VHB high</v>
      </c>
      <c r="AQ969" s="0" t="str">
        <f aca="false">INDEX(lookup!$W:$W,MATCH($A969,lookup!$A:$A,0))</f>
        <v>1_fin/acc/econ</v>
      </c>
      <c r="AS969" s="0" t="s">
        <v>91</v>
      </c>
      <c r="AT969" s="0" t="s">
        <v>111</v>
      </c>
      <c r="AU969" s="0" t="s">
        <v>93</v>
      </c>
      <c r="AV969" s="0" t="s">
        <v>3474</v>
      </c>
      <c r="AW969" s="0" t="s">
        <v>1784</v>
      </c>
      <c r="BA969" s="0" t="n">
        <v>514</v>
      </c>
      <c r="BB969" s="0" t="s">
        <v>3441</v>
      </c>
      <c r="BC969" s="0" t="s">
        <v>3446</v>
      </c>
      <c r="BD969" s="0" t="s">
        <v>123</v>
      </c>
      <c r="BE969" s="0" t="s">
        <v>98</v>
      </c>
      <c r="BI969" s="0" t="s">
        <v>124</v>
      </c>
      <c r="BJ969" s="0" t="s">
        <v>3532</v>
      </c>
      <c r="BK969" s="0" t="s">
        <v>3506</v>
      </c>
      <c r="BL969" s="0" t="s">
        <v>3534</v>
      </c>
      <c r="BM969" s="0" t="s">
        <v>3457</v>
      </c>
      <c r="BN969" s="0" t="s">
        <v>3438</v>
      </c>
      <c r="BO969" s="0" t="s">
        <v>769</v>
      </c>
      <c r="BP969" s="0" t="s">
        <v>3434</v>
      </c>
      <c r="BQ969" s="0" t="s">
        <v>127</v>
      </c>
      <c r="BT969" s="0" t="n">
        <v>0</v>
      </c>
      <c r="BU969" s="0" t="s">
        <v>3439</v>
      </c>
      <c r="BW969" s="0" t="n">
        <v>2008</v>
      </c>
      <c r="BX969" s="0" t="n">
        <v>2014</v>
      </c>
      <c r="BY969" s="0" t="s">
        <v>2985</v>
      </c>
      <c r="BZ969" s="0" t="n">
        <v>2011</v>
      </c>
      <c r="CA969" s="0" t="n">
        <v>0</v>
      </c>
      <c r="CB969" s="0" t="n">
        <v>0</v>
      </c>
      <c r="CC969" s="0" t="n">
        <v>0</v>
      </c>
      <c r="CD969" s="0" t="n">
        <v>-0.175529682451937</v>
      </c>
      <c r="CE969" s="0" t="n">
        <v>1</v>
      </c>
    </row>
    <row r="970" customFormat="false" ht="15" hidden="false" customHeight="false" outlineLevel="0" collapsed="false">
      <c r="A970" s="0" t="s">
        <v>3434</v>
      </c>
      <c r="B970" s="0" t="n">
        <v>2275</v>
      </c>
      <c r="C970" s="0" t="n">
        <v>0.0251966316874495</v>
      </c>
      <c r="D970" s="0" t="n">
        <v>514</v>
      </c>
      <c r="E970" s="0" t="n">
        <f aca="false">IF(ISNUMBER($BA970),$BA970,IF(AND(ISNUMBER($D970),ISNUMBER($BW970),ISNUMBER($BX970)),$D970*($BX970-$BW970+1),""))</f>
        <v>514</v>
      </c>
      <c r="H970" s="0" t="s">
        <v>118</v>
      </c>
      <c r="I970" s="0" t="s">
        <v>344</v>
      </c>
      <c r="J970" s="0" t="n">
        <f aca="false">IF($BW970&lt;&gt;"",$BW970,"")</f>
        <v>2008</v>
      </c>
      <c r="K970" s="0" t="n">
        <f aca="false">IF($BX970&lt;&gt;"",$BX970,"")</f>
        <v>2014</v>
      </c>
      <c r="L970" s="0" t="n">
        <f aca="false">IF(AND(ISNUMBER($BW970),ISNUMBER($BX970)),($BW970+$BX970)/2,"")</f>
        <v>2011</v>
      </c>
      <c r="M970" s="0" t="n">
        <f aca="false">IF($L970&lt;&gt;"",$L970,"")</f>
        <v>2011</v>
      </c>
      <c r="N970" s="0" t="n">
        <f aca="false">IF(AND(ISNUMBER($BW970),ISNUMBER($BX970)),MIN(1,MAX(0,($BX970-2016+1)/($BX970-$BW970+1))),"")</f>
        <v>0</v>
      </c>
      <c r="O970" s="0" t="n">
        <f aca="false">IF(AND(ISNUMBER($BW970),ISNUMBER($BX970)),MIN(1,MAX(0,($BX970-2017+1)/($BX970-$BW970+1))),"")</f>
        <v>0</v>
      </c>
      <c r="P970" s="0" t="n">
        <f aca="false">IF(AND(ISNUMBER($BW970),ISNUMBER($BX970)),MIN(1,MAX(0,($BX970-2018+1)/($BX970-$BW970+1))),"")</f>
        <v>0</v>
      </c>
      <c r="Q970" s="0" t="n">
        <f aca="false">IF(AND(ISNUMBER($BW970),ISNUMBER($BX970)),MIN(1,MAX(0,($BX970-2019+1)/($BX970-$BW970+1))),"")</f>
        <v>0</v>
      </c>
      <c r="R970" s="0" t="n">
        <f aca="false">IF(AND(ISNUMBER($BW970),ISNUMBER($BX970)),MIN(1,MAX(0,($BX970-2016+1)/($BX970-$BW970+1))),"")</f>
        <v>0</v>
      </c>
      <c r="S970" s="0" t="n">
        <f aca="false">IF($L970&lt;&gt;"",IF($L970&gt;=2015.5,1,0),"")</f>
        <v>0</v>
      </c>
      <c r="T970" s="0" t="n">
        <f aca="false">IF($L970&lt;&gt;"",IF($L970&gt;=2016,1,0),"")</f>
        <v>0</v>
      </c>
      <c r="U970" s="0" t="n">
        <f aca="false">IF(ISNUMBER($BX970),IF($BX970&gt;=2016,1,0),"")</f>
        <v>0</v>
      </c>
      <c r="V970" s="0" t="n">
        <f aca="false">IF(ISNUMBER($BW970),IF($BW970&gt;=2016,1,0),"")</f>
        <v>0</v>
      </c>
      <c r="W970" s="0" t="str">
        <f aca="false">IF(AND(ISNUMBER($BW970),ISNUMBER($BX970)),IF($BW970&gt;=2016,"post-only",IF($BX970&lt;2016,"pre-only","mixed")),"")</f>
        <v>pre-only</v>
      </c>
      <c r="X970" s="0" t="n">
        <f aca="false">IF(AND(ISNUMBER($BW970),ISNUMBER($BX970)),MIN(1,MAX(0,($BX970-2017+1)/($BX970-$BW970+1))),"")</f>
        <v>0</v>
      </c>
      <c r="Y970" s="0" t="n">
        <f aca="false">IF(AND(ISNUMBER($BW970),ISNUMBER($BX970)),MIN(1,MAX(0,($BX970-2018+1)/($BX970-$BW970+1))),"")</f>
        <v>0</v>
      </c>
      <c r="Z970" s="0" t="n">
        <f aca="false">IF(AND(ISNUMBER($BW970),ISNUMBER($BX970)),MIN(1,MAX(0,($BX970-2019+1)/($BX970-$BW970+1))),"")</f>
        <v>0</v>
      </c>
      <c r="AA970" s="0" t="n">
        <f aca="false">IF(ISNUMBER($BX970),IF($BX970&gt;=2017,1,0),"")</f>
        <v>0</v>
      </c>
      <c r="AB970" s="0" t="n">
        <f aca="false">IF(ISNUMBER($BX970),IF($BX970&gt;=2018,1,0),"")</f>
        <v>0</v>
      </c>
      <c r="AC970" s="0" t="n">
        <f aca="false">IF(ISNUMBER($BX970),IF($BX970&gt;=2019,1,0),"")</f>
        <v>0</v>
      </c>
      <c r="AD970" s="0" t="n">
        <f aca="false">IF($L970&lt;&gt;"",IF($L970&gt;2013,1,0),"")</f>
        <v>0</v>
      </c>
      <c r="AE970" s="0" t="n">
        <f aca="false">IF($L970&lt;&gt;"",1+IF($L970&gt;2011,1,0)+IF($L970&gt;2014,1,0),"")</f>
        <v>1</v>
      </c>
      <c r="AF970" s="0" t="s">
        <v>87</v>
      </c>
      <c r="AG970" s="0" t="s">
        <v>436</v>
      </c>
      <c r="AH970" s="0" t="s">
        <v>2080</v>
      </c>
      <c r="AI970" s="0" t="s">
        <v>497</v>
      </c>
      <c r="AJ970" s="0" t="s">
        <v>334</v>
      </c>
      <c r="AK970" s="0" t="str">
        <f aca="false">IF(AND($CF970&lt;&gt;"",IFERROR(INDEX(subsample_country_map!$B:$B,MATCH($CF970,subsample_country_map!$A:$A,0)),"")&lt;&gt;""),INDEX(subsample_country_map!$B:$B,MATCH($CF970,subsample_country_map!$A:$A,0)),INDEX(lookup!$AA:$AA,MATCH($A970,lookup!$A:$A,0)))</f>
        <v>3_AsiaPac</v>
      </c>
      <c r="AL970" s="0" t="str">
        <f aca="false">IF(AND($CF970&lt;&gt;"",IFERROR(INDEX(subsample_country_map!$C:$C,MATCH($CF970,subsample_country_map!$A:$A,0)),"")&lt;&gt;""),INDEX(subsample_country_map!$C:$C,MATCH($CF970,subsample_country_map!$A:$A,0)),INDEX(lookup!$AB:$AB,MATCH($A970,lookup!$A:$A,0)))</f>
        <v>2_developing</v>
      </c>
      <c r="AM970" s="0" t="str">
        <f aca="false">IF(AND($CF970&lt;&gt;"",IFERROR(INDEX(subsample_country_map!$D:$D,MATCH($CF970,subsample_country_map!$A:$A,0)),"")&lt;&gt;""),INDEX(subsample_country_map!$D:$D,MATCH($CF970,subsample_country_map!$A:$A,0)),INDEX(lookup!$AC:$AC,MATCH($A970,lookup!$A:$A,0)))</f>
        <v>2_non_western</v>
      </c>
      <c r="AN970" s="0" t="str">
        <f aca="false">IF(AND($CF970&lt;&gt;"",IFERROR(INDEX(subsample_country_map!$E:$E,MATCH($CF970,subsample_country_map!$A:$A,0)),"")&lt;&gt;""),INDEX(subsample_country_map!$E:$E,MATCH($CF970,subsample_country_map!$A:$A,0)),INDEX(lookup!$AD:$AD,MATCH($A970,lookup!$A:$A,0)))</f>
        <v>2_civil law</v>
      </c>
      <c r="AO970" s="0" t="str">
        <f aca="false">INDEX(lookup!$Y:$Y,MATCH($A970,lookup!$A:$A,0))</f>
        <v>0_published</v>
      </c>
      <c r="AP970" s="0" t="str">
        <f aca="false">INDEX(lookup!$Z:$Z,MATCH($A970,lookup!$A:$A,0))</f>
        <v>1_VHB high</v>
      </c>
      <c r="AQ970" s="0" t="str">
        <f aca="false">INDEX(lookup!$W:$W,MATCH($A970,lookup!$A:$A,0))</f>
        <v>1_fin/acc/econ</v>
      </c>
      <c r="AS970" s="0" t="s">
        <v>91</v>
      </c>
      <c r="AT970" s="0" t="s">
        <v>111</v>
      </c>
      <c r="AU970" s="0" t="s">
        <v>93</v>
      </c>
      <c r="AV970" s="0" t="s">
        <v>3475</v>
      </c>
      <c r="AW970" s="0" t="s">
        <v>3535</v>
      </c>
      <c r="BA970" s="0" t="n">
        <v>514</v>
      </c>
      <c r="BB970" s="0" t="s">
        <v>3441</v>
      </c>
      <c r="BC970" s="0" t="s">
        <v>3446</v>
      </c>
      <c r="BD970" s="0" t="s">
        <v>123</v>
      </c>
      <c r="BE970" s="0" t="s">
        <v>98</v>
      </c>
      <c r="BI970" s="0" t="s">
        <v>124</v>
      </c>
      <c r="BJ970" s="0" t="s">
        <v>3536</v>
      </c>
      <c r="BK970" s="0" t="s">
        <v>3506</v>
      </c>
      <c r="BL970" s="0" t="s">
        <v>3537</v>
      </c>
      <c r="BM970" s="0" t="s">
        <v>3492</v>
      </c>
      <c r="BN970" s="0" t="s">
        <v>3438</v>
      </c>
      <c r="BO970" s="0" t="s">
        <v>769</v>
      </c>
      <c r="BP970" s="0" t="s">
        <v>3434</v>
      </c>
      <c r="BQ970" s="0" t="s">
        <v>127</v>
      </c>
      <c r="BT970" s="0" t="n">
        <v>0</v>
      </c>
      <c r="BU970" s="0" t="s">
        <v>3439</v>
      </c>
      <c r="BW970" s="0" t="n">
        <v>2008</v>
      </c>
      <c r="BX970" s="0" t="n">
        <v>2014</v>
      </c>
      <c r="BY970" s="0" t="s">
        <v>2985</v>
      </c>
      <c r="BZ970" s="0" t="n">
        <v>2011</v>
      </c>
      <c r="CA970" s="0" t="n">
        <v>0</v>
      </c>
      <c r="CB970" s="0" t="n">
        <v>0</v>
      </c>
      <c r="CC970" s="0" t="n">
        <v>0</v>
      </c>
      <c r="CD970" s="0" t="n">
        <v>0.0252019659167958</v>
      </c>
      <c r="CE970" s="0" t="n">
        <v>1</v>
      </c>
    </row>
    <row r="971" customFormat="false" ht="15" hidden="false" customHeight="false" outlineLevel="0" collapsed="false">
      <c r="A971" s="0" t="s">
        <v>3434</v>
      </c>
      <c r="B971" s="0" t="n">
        <v>2276</v>
      </c>
      <c r="C971" s="0" t="n">
        <v>-0.194688477270821</v>
      </c>
      <c r="D971" s="0" t="n">
        <v>514</v>
      </c>
      <c r="E971" s="0" t="n">
        <f aca="false">IF(ISNUMBER($BA971),$BA971,IF(AND(ISNUMBER($D971),ISNUMBER($BW971),ISNUMBER($BX971)),$D971*($BX971-$BW971+1),""))</f>
        <v>514</v>
      </c>
      <c r="H971" s="0" t="s">
        <v>118</v>
      </c>
      <c r="I971" s="0" t="s">
        <v>344</v>
      </c>
      <c r="J971" s="0" t="n">
        <f aca="false">IF($BW971&lt;&gt;"",$BW971,"")</f>
        <v>2008</v>
      </c>
      <c r="K971" s="0" t="n">
        <f aca="false">IF($BX971&lt;&gt;"",$BX971,"")</f>
        <v>2014</v>
      </c>
      <c r="L971" s="0" t="n">
        <f aca="false">IF(AND(ISNUMBER($BW971),ISNUMBER($BX971)),($BW971+$BX971)/2,"")</f>
        <v>2011</v>
      </c>
      <c r="M971" s="0" t="n">
        <f aca="false">IF($L971&lt;&gt;"",$L971,"")</f>
        <v>2011</v>
      </c>
      <c r="N971" s="0" t="n">
        <f aca="false">IF(AND(ISNUMBER($BW971),ISNUMBER($BX971)),MIN(1,MAX(0,($BX971-2016+1)/($BX971-$BW971+1))),"")</f>
        <v>0</v>
      </c>
      <c r="O971" s="0" t="n">
        <f aca="false">IF(AND(ISNUMBER($BW971),ISNUMBER($BX971)),MIN(1,MAX(0,($BX971-2017+1)/($BX971-$BW971+1))),"")</f>
        <v>0</v>
      </c>
      <c r="P971" s="0" t="n">
        <f aca="false">IF(AND(ISNUMBER($BW971),ISNUMBER($BX971)),MIN(1,MAX(0,($BX971-2018+1)/($BX971-$BW971+1))),"")</f>
        <v>0</v>
      </c>
      <c r="Q971" s="0" t="n">
        <f aca="false">IF(AND(ISNUMBER($BW971),ISNUMBER($BX971)),MIN(1,MAX(0,($BX971-2019+1)/($BX971-$BW971+1))),"")</f>
        <v>0</v>
      </c>
      <c r="R971" s="0" t="n">
        <f aca="false">IF(AND(ISNUMBER($BW971),ISNUMBER($BX971)),MIN(1,MAX(0,($BX971-2016+1)/($BX971-$BW971+1))),"")</f>
        <v>0</v>
      </c>
      <c r="S971" s="0" t="n">
        <f aca="false">IF($L971&lt;&gt;"",IF($L971&gt;=2015.5,1,0),"")</f>
        <v>0</v>
      </c>
      <c r="T971" s="0" t="n">
        <f aca="false">IF($L971&lt;&gt;"",IF($L971&gt;=2016,1,0),"")</f>
        <v>0</v>
      </c>
      <c r="U971" s="0" t="n">
        <f aca="false">IF(ISNUMBER($BX971),IF($BX971&gt;=2016,1,0),"")</f>
        <v>0</v>
      </c>
      <c r="V971" s="0" t="n">
        <f aca="false">IF(ISNUMBER($BW971),IF($BW971&gt;=2016,1,0),"")</f>
        <v>0</v>
      </c>
      <c r="W971" s="0" t="str">
        <f aca="false">IF(AND(ISNUMBER($BW971),ISNUMBER($BX971)),IF($BW971&gt;=2016,"post-only",IF($BX971&lt;2016,"pre-only","mixed")),"")</f>
        <v>pre-only</v>
      </c>
      <c r="X971" s="0" t="n">
        <f aca="false">IF(AND(ISNUMBER($BW971),ISNUMBER($BX971)),MIN(1,MAX(0,($BX971-2017+1)/($BX971-$BW971+1))),"")</f>
        <v>0</v>
      </c>
      <c r="Y971" s="0" t="n">
        <f aca="false">IF(AND(ISNUMBER($BW971),ISNUMBER($BX971)),MIN(1,MAX(0,($BX971-2018+1)/($BX971-$BW971+1))),"")</f>
        <v>0</v>
      </c>
      <c r="Z971" s="0" t="n">
        <f aca="false">IF(AND(ISNUMBER($BW971),ISNUMBER($BX971)),MIN(1,MAX(0,($BX971-2019+1)/($BX971-$BW971+1))),"")</f>
        <v>0</v>
      </c>
      <c r="AA971" s="0" t="n">
        <f aca="false">IF(ISNUMBER($BX971),IF($BX971&gt;=2017,1,0),"")</f>
        <v>0</v>
      </c>
      <c r="AB971" s="0" t="n">
        <f aca="false">IF(ISNUMBER($BX971),IF($BX971&gt;=2018,1,0),"")</f>
        <v>0</v>
      </c>
      <c r="AC971" s="0" t="n">
        <f aca="false">IF(ISNUMBER($BX971),IF($BX971&gt;=2019,1,0),"")</f>
        <v>0</v>
      </c>
      <c r="AD971" s="0" t="n">
        <f aca="false">IF($L971&lt;&gt;"",IF($L971&gt;2013,1,0),"")</f>
        <v>0</v>
      </c>
      <c r="AE971" s="0" t="n">
        <f aca="false">IF($L971&lt;&gt;"",1+IF($L971&gt;2011,1,0)+IF($L971&gt;2014,1,0),"")</f>
        <v>1</v>
      </c>
      <c r="AF971" s="0" t="s">
        <v>87</v>
      </c>
      <c r="AG971" s="0" t="s">
        <v>436</v>
      </c>
      <c r="AH971" s="0" t="s">
        <v>2080</v>
      </c>
      <c r="AI971" s="0" t="s">
        <v>497</v>
      </c>
      <c r="AJ971" s="0" t="s">
        <v>334</v>
      </c>
      <c r="AK971" s="0" t="str">
        <f aca="false">IF(AND($CF971&lt;&gt;"",IFERROR(INDEX(subsample_country_map!$B:$B,MATCH($CF971,subsample_country_map!$A:$A,0)),"")&lt;&gt;""),INDEX(subsample_country_map!$B:$B,MATCH($CF971,subsample_country_map!$A:$A,0)),INDEX(lookup!$AA:$AA,MATCH($A971,lookup!$A:$A,0)))</f>
        <v>3_AsiaPac</v>
      </c>
      <c r="AL971" s="0" t="str">
        <f aca="false">IF(AND($CF971&lt;&gt;"",IFERROR(INDEX(subsample_country_map!$C:$C,MATCH($CF971,subsample_country_map!$A:$A,0)),"")&lt;&gt;""),INDEX(subsample_country_map!$C:$C,MATCH($CF971,subsample_country_map!$A:$A,0)),INDEX(lookup!$AB:$AB,MATCH($A971,lookup!$A:$A,0)))</f>
        <v>2_developing</v>
      </c>
      <c r="AM971" s="0" t="str">
        <f aca="false">IF(AND($CF971&lt;&gt;"",IFERROR(INDEX(subsample_country_map!$D:$D,MATCH($CF971,subsample_country_map!$A:$A,0)),"")&lt;&gt;""),INDEX(subsample_country_map!$D:$D,MATCH($CF971,subsample_country_map!$A:$A,0)),INDEX(lookup!$AC:$AC,MATCH($A971,lookup!$A:$A,0)))</f>
        <v>2_non_western</v>
      </c>
      <c r="AN971" s="0" t="str">
        <f aca="false">IF(AND($CF971&lt;&gt;"",IFERROR(INDEX(subsample_country_map!$E:$E,MATCH($CF971,subsample_country_map!$A:$A,0)),"")&lt;&gt;""),INDEX(subsample_country_map!$E:$E,MATCH($CF971,subsample_country_map!$A:$A,0)),INDEX(lookup!$AD:$AD,MATCH($A971,lookup!$A:$A,0)))</f>
        <v>2_civil law</v>
      </c>
      <c r="AO971" s="0" t="str">
        <f aca="false">INDEX(lookup!$Y:$Y,MATCH($A971,lookup!$A:$A,0))</f>
        <v>0_published</v>
      </c>
      <c r="AP971" s="0" t="str">
        <f aca="false">INDEX(lookup!$Z:$Z,MATCH($A971,lookup!$A:$A,0))</f>
        <v>1_VHB high</v>
      </c>
      <c r="AQ971" s="0" t="str">
        <f aca="false">INDEX(lookup!$W:$W,MATCH($A971,lookup!$A:$A,0))</f>
        <v>1_fin/acc/econ</v>
      </c>
      <c r="AS971" s="0" t="s">
        <v>91</v>
      </c>
      <c r="AT971" s="0" t="s">
        <v>111</v>
      </c>
      <c r="AU971" s="0" t="s">
        <v>93</v>
      </c>
      <c r="AV971" s="0" t="s">
        <v>3538</v>
      </c>
      <c r="AW971" s="0" t="s">
        <v>1784</v>
      </c>
      <c r="BA971" s="0" t="n">
        <v>514</v>
      </c>
      <c r="BB971" s="0" t="s">
        <v>3441</v>
      </c>
      <c r="BC971" s="0" t="s">
        <v>3446</v>
      </c>
      <c r="BD971" s="0" t="s">
        <v>123</v>
      </c>
      <c r="BE971" s="0" t="s">
        <v>98</v>
      </c>
      <c r="BI971" s="0" t="s">
        <v>124</v>
      </c>
      <c r="BJ971" s="0" t="s">
        <v>3536</v>
      </c>
      <c r="BK971" s="0" t="s">
        <v>3506</v>
      </c>
      <c r="BL971" s="0" t="s">
        <v>3539</v>
      </c>
      <c r="BM971" s="0" t="s">
        <v>3457</v>
      </c>
      <c r="BN971" s="0" t="s">
        <v>3438</v>
      </c>
      <c r="BO971" s="0" t="s">
        <v>769</v>
      </c>
      <c r="BP971" s="0" t="s">
        <v>3434</v>
      </c>
      <c r="BQ971" s="0" t="s">
        <v>127</v>
      </c>
      <c r="BT971" s="0" t="n">
        <v>0</v>
      </c>
      <c r="BU971" s="0" t="s">
        <v>3439</v>
      </c>
      <c r="BW971" s="0" t="n">
        <v>2008</v>
      </c>
      <c r="BX971" s="0" t="n">
        <v>2014</v>
      </c>
      <c r="BY971" s="0" t="s">
        <v>2985</v>
      </c>
      <c r="BZ971" s="0" t="n">
        <v>2011</v>
      </c>
      <c r="CA971" s="0" t="n">
        <v>0</v>
      </c>
      <c r="CB971" s="0" t="n">
        <v>0</v>
      </c>
      <c r="CC971" s="0" t="n">
        <v>0</v>
      </c>
      <c r="CD971" s="0" t="n">
        <v>-0.197205777294072</v>
      </c>
      <c r="CE971" s="0" t="n">
        <v>1</v>
      </c>
    </row>
    <row r="972" customFormat="false" ht="15" hidden="false" customHeight="false" outlineLevel="0" collapsed="false">
      <c r="A972" s="0" t="s">
        <v>3434</v>
      </c>
      <c r="B972" s="0" t="n">
        <v>2277</v>
      </c>
      <c r="C972" s="0" t="n">
        <v>-0.0878749550327494</v>
      </c>
      <c r="D972" s="0" t="n">
        <v>514</v>
      </c>
      <c r="E972" s="0" t="n">
        <f aca="false">IF(ISNUMBER($BA972),$BA972,IF(AND(ISNUMBER($D972),ISNUMBER($BW972),ISNUMBER($BX972)),$D972*($BX972-$BW972+1),""))</f>
        <v>514</v>
      </c>
      <c r="H972" s="0" t="s">
        <v>118</v>
      </c>
      <c r="I972" s="0" t="s">
        <v>344</v>
      </c>
      <c r="J972" s="0" t="n">
        <f aca="false">IF($BW972&lt;&gt;"",$BW972,"")</f>
        <v>2008</v>
      </c>
      <c r="K972" s="0" t="n">
        <f aca="false">IF($BX972&lt;&gt;"",$BX972,"")</f>
        <v>2014</v>
      </c>
      <c r="L972" s="0" t="n">
        <f aca="false">IF(AND(ISNUMBER($BW972),ISNUMBER($BX972)),($BW972+$BX972)/2,"")</f>
        <v>2011</v>
      </c>
      <c r="M972" s="0" t="n">
        <f aca="false">IF($L972&lt;&gt;"",$L972,"")</f>
        <v>2011</v>
      </c>
      <c r="N972" s="0" t="n">
        <f aca="false">IF(AND(ISNUMBER($BW972),ISNUMBER($BX972)),MIN(1,MAX(0,($BX972-2016+1)/($BX972-$BW972+1))),"")</f>
        <v>0</v>
      </c>
      <c r="O972" s="0" t="n">
        <f aca="false">IF(AND(ISNUMBER($BW972),ISNUMBER($BX972)),MIN(1,MAX(0,($BX972-2017+1)/($BX972-$BW972+1))),"")</f>
        <v>0</v>
      </c>
      <c r="P972" s="0" t="n">
        <f aca="false">IF(AND(ISNUMBER($BW972),ISNUMBER($BX972)),MIN(1,MAX(0,($BX972-2018+1)/($BX972-$BW972+1))),"")</f>
        <v>0</v>
      </c>
      <c r="Q972" s="0" t="n">
        <f aca="false">IF(AND(ISNUMBER($BW972),ISNUMBER($BX972)),MIN(1,MAX(0,($BX972-2019+1)/($BX972-$BW972+1))),"")</f>
        <v>0</v>
      </c>
      <c r="R972" s="0" t="n">
        <f aca="false">IF(AND(ISNUMBER($BW972),ISNUMBER($BX972)),MIN(1,MAX(0,($BX972-2016+1)/($BX972-$BW972+1))),"")</f>
        <v>0</v>
      </c>
      <c r="S972" s="0" t="n">
        <f aca="false">IF($L972&lt;&gt;"",IF($L972&gt;=2015.5,1,0),"")</f>
        <v>0</v>
      </c>
      <c r="T972" s="0" t="n">
        <f aca="false">IF($L972&lt;&gt;"",IF($L972&gt;=2016,1,0),"")</f>
        <v>0</v>
      </c>
      <c r="U972" s="0" t="n">
        <f aca="false">IF(ISNUMBER($BX972),IF($BX972&gt;=2016,1,0),"")</f>
        <v>0</v>
      </c>
      <c r="V972" s="0" t="n">
        <f aca="false">IF(ISNUMBER($BW972),IF($BW972&gt;=2016,1,0),"")</f>
        <v>0</v>
      </c>
      <c r="W972" s="0" t="str">
        <f aca="false">IF(AND(ISNUMBER($BW972),ISNUMBER($BX972)),IF($BW972&gt;=2016,"post-only",IF($BX972&lt;2016,"pre-only","mixed")),"")</f>
        <v>pre-only</v>
      </c>
      <c r="X972" s="0" t="n">
        <f aca="false">IF(AND(ISNUMBER($BW972),ISNUMBER($BX972)),MIN(1,MAX(0,($BX972-2017+1)/($BX972-$BW972+1))),"")</f>
        <v>0</v>
      </c>
      <c r="Y972" s="0" t="n">
        <f aca="false">IF(AND(ISNUMBER($BW972),ISNUMBER($BX972)),MIN(1,MAX(0,($BX972-2018+1)/($BX972-$BW972+1))),"")</f>
        <v>0</v>
      </c>
      <c r="Z972" s="0" t="n">
        <f aca="false">IF(AND(ISNUMBER($BW972),ISNUMBER($BX972)),MIN(1,MAX(0,($BX972-2019+1)/($BX972-$BW972+1))),"")</f>
        <v>0</v>
      </c>
      <c r="AA972" s="0" t="n">
        <f aca="false">IF(ISNUMBER($BX972),IF($BX972&gt;=2017,1,0),"")</f>
        <v>0</v>
      </c>
      <c r="AB972" s="0" t="n">
        <f aca="false">IF(ISNUMBER($BX972),IF($BX972&gt;=2018,1,0),"")</f>
        <v>0</v>
      </c>
      <c r="AC972" s="0" t="n">
        <f aca="false">IF(ISNUMBER($BX972),IF($BX972&gt;=2019,1,0),"")</f>
        <v>0</v>
      </c>
      <c r="AD972" s="0" t="n">
        <f aca="false">IF($L972&lt;&gt;"",IF($L972&gt;2013,1,0),"")</f>
        <v>0</v>
      </c>
      <c r="AE972" s="0" t="n">
        <f aca="false">IF($L972&lt;&gt;"",1+IF($L972&gt;2011,1,0)+IF($L972&gt;2014,1,0),"")</f>
        <v>1</v>
      </c>
      <c r="AF972" s="0" t="s">
        <v>87</v>
      </c>
      <c r="AG972" s="0" t="s">
        <v>436</v>
      </c>
      <c r="AH972" s="0" t="s">
        <v>2080</v>
      </c>
      <c r="AI972" s="0" t="s">
        <v>497</v>
      </c>
      <c r="AJ972" s="0" t="s">
        <v>334</v>
      </c>
      <c r="AK972" s="0" t="str">
        <f aca="false">IF(AND($CF972&lt;&gt;"",IFERROR(INDEX(subsample_country_map!$B:$B,MATCH($CF972,subsample_country_map!$A:$A,0)),"")&lt;&gt;""),INDEX(subsample_country_map!$B:$B,MATCH($CF972,subsample_country_map!$A:$A,0)),INDEX(lookup!$AA:$AA,MATCH($A972,lookup!$A:$A,0)))</f>
        <v>3_AsiaPac</v>
      </c>
      <c r="AL972" s="0" t="str">
        <f aca="false">IF(AND($CF972&lt;&gt;"",IFERROR(INDEX(subsample_country_map!$C:$C,MATCH($CF972,subsample_country_map!$A:$A,0)),"")&lt;&gt;""),INDEX(subsample_country_map!$C:$C,MATCH($CF972,subsample_country_map!$A:$A,0)),INDEX(lookup!$AB:$AB,MATCH($A972,lookup!$A:$A,0)))</f>
        <v>2_developing</v>
      </c>
      <c r="AM972" s="0" t="str">
        <f aca="false">IF(AND($CF972&lt;&gt;"",IFERROR(INDEX(subsample_country_map!$D:$D,MATCH($CF972,subsample_country_map!$A:$A,0)),"")&lt;&gt;""),INDEX(subsample_country_map!$D:$D,MATCH($CF972,subsample_country_map!$A:$A,0)),INDEX(lookup!$AC:$AC,MATCH($A972,lookup!$A:$A,0)))</f>
        <v>2_non_western</v>
      </c>
      <c r="AN972" s="0" t="str">
        <f aca="false">IF(AND($CF972&lt;&gt;"",IFERROR(INDEX(subsample_country_map!$E:$E,MATCH($CF972,subsample_country_map!$A:$A,0)),"")&lt;&gt;""),INDEX(subsample_country_map!$E:$E,MATCH($CF972,subsample_country_map!$A:$A,0)),INDEX(lookup!$AD:$AD,MATCH($A972,lookup!$A:$A,0)))</f>
        <v>2_civil law</v>
      </c>
      <c r="AO972" s="0" t="str">
        <f aca="false">INDEX(lookup!$Y:$Y,MATCH($A972,lookup!$A:$A,0))</f>
        <v>0_published</v>
      </c>
      <c r="AP972" s="0" t="str">
        <f aca="false">INDEX(lookup!$Z:$Z,MATCH($A972,lookup!$A:$A,0))</f>
        <v>1_VHB high</v>
      </c>
      <c r="AQ972" s="0" t="str">
        <f aca="false">INDEX(lookup!$W:$W,MATCH($A972,lookup!$A:$A,0))</f>
        <v>1_fin/acc/econ</v>
      </c>
      <c r="AS972" s="0" t="s">
        <v>91</v>
      </c>
      <c r="AT972" s="0" t="s">
        <v>111</v>
      </c>
      <c r="AU972" s="0" t="s">
        <v>93</v>
      </c>
      <c r="AV972" s="0" t="s">
        <v>3494</v>
      </c>
      <c r="AW972" s="0" t="s">
        <v>1316</v>
      </c>
      <c r="BA972" s="0" t="n">
        <v>514</v>
      </c>
      <c r="BB972" s="0" t="s">
        <v>3441</v>
      </c>
      <c r="BC972" s="0" t="s">
        <v>3446</v>
      </c>
      <c r="BD972" s="0" t="s">
        <v>123</v>
      </c>
      <c r="BE972" s="0" t="s">
        <v>98</v>
      </c>
      <c r="BI972" s="0" t="s">
        <v>124</v>
      </c>
      <c r="BJ972" s="0" t="s">
        <v>3540</v>
      </c>
      <c r="BK972" s="0" t="s">
        <v>3506</v>
      </c>
      <c r="BL972" s="0" t="s">
        <v>3541</v>
      </c>
      <c r="BM972" s="0" t="s">
        <v>3497</v>
      </c>
      <c r="BN972" s="0" t="s">
        <v>3438</v>
      </c>
      <c r="BO972" s="0" t="s">
        <v>769</v>
      </c>
      <c r="BP972" s="0" t="s">
        <v>3434</v>
      </c>
      <c r="BQ972" s="0" t="s">
        <v>127</v>
      </c>
      <c r="BT972" s="0" t="n">
        <v>0</v>
      </c>
      <c r="BU972" s="0" t="s">
        <v>3439</v>
      </c>
      <c r="BW972" s="0" t="n">
        <v>2008</v>
      </c>
      <c r="BX972" s="0" t="n">
        <v>2014</v>
      </c>
      <c r="BY972" s="0" t="s">
        <v>2985</v>
      </c>
      <c r="BZ972" s="0" t="n">
        <v>2011</v>
      </c>
      <c r="CA972" s="0" t="n">
        <v>0</v>
      </c>
      <c r="CB972" s="0" t="n">
        <v>0</v>
      </c>
      <c r="CC972" s="0" t="n">
        <v>0</v>
      </c>
      <c r="CD972" s="0" t="n">
        <v>-0.0881021991947563</v>
      </c>
      <c r="CE972" s="0" t="n">
        <v>1</v>
      </c>
    </row>
    <row r="973" customFormat="false" ht="15" hidden="false" customHeight="false" outlineLevel="0" collapsed="false">
      <c r="A973" s="0" t="s">
        <v>3434</v>
      </c>
      <c r="B973" s="0" t="n">
        <v>2278</v>
      </c>
      <c r="C973" s="0" t="n">
        <v>-0.102378139377798</v>
      </c>
      <c r="D973" s="0" t="n">
        <v>514</v>
      </c>
      <c r="E973" s="0" t="n">
        <f aca="false">IF(ISNUMBER($BA973),$BA973,IF(AND(ISNUMBER($D973),ISNUMBER($BW973),ISNUMBER($BX973)),$D973*($BX973-$BW973+1),""))</f>
        <v>514</v>
      </c>
      <c r="H973" s="0" t="s">
        <v>118</v>
      </c>
      <c r="I973" s="0" t="s">
        <v>344</v>
      </c>
      <c r="J973" s="0" t="n">
        <f aca="false">IF($BW973&lt;&gt;"",$BW973,"")</f>
        <v>2008</v>
      </c>
      <c r="K973" s="0" t="n">
        <f aca="false">IF($BX973&lt;&gt;"",$BX973,"")</f>
        <v>2014</v>
      </c>
      <c r="L973" s="0" t="n">
        <f aca="false">IF(AND(ISNUMBER($BW973),ISNUMBER($BX973)),($BW973+$BX973)/2,"")</f>
        <v>2011</v>
      </c>
      <c r="M973" s="0" t="n">
        <f aca="false">IF($L973&lt;&gt;"",$L973,"")</f>
        <v>2011</v>
      </c>
      <c r="N973" s="0" t="n">
        <f aca="false">IF(AND(ISNUMBER($BW973),ISNUMBER($BX973)),MIN(1,MAX(0,($BX973-2016+1)/($BX973-$BW973+1))),"")</f>
        <v>0</v>
      </c>
      <c r="O973" s="0" t="n">
        <f aca="false">IF(AND(ISNUMBER($BW973),ISNUMBER($BX973)),MIN(1,MAX(0,($BX973-2017+1)/($BX973-$BW973+1))),"")</f>
        <v>0</v>
      </c>
      <c r="P973" s="0" t="n">
        <f aca="false">IF(AND(ISNUMBER($BW973),ISNUMBER($BX973)),MIN(1,MAX(0,($BX973-2018+1)/($BX973-$BW973+1))),"")</f>
        <v>0</v>
      </c>
      <c r="Q973" s="0" t="n">
        <f aca="false">IF(AND(ISNUMBER($BW973),ISNUMBER($BX973)),MIN(1,MAX(0,($BX973-2019+1)/($BX973-$BW973+1))),"")</f>
        <v>0</v>
      </c>
      <c r="R973" s="0" t="n">
        <f aca="false">IF(AND(ISNUMBER($BW973),ISNUMBER($BX973)),MIN(1,MAX(0,($BX973-2016+1)/($BX973-$BW973+1))),"")</f>
        <v>0</v>
      </c>
      <c r="S973" s="0" t="n">
        <f aca="false">IF($L973&lt;&gt;"",IF($L973&gt;=2015.5,1,0),"")</f>
        <v>0</v>
      </c>
      <c r="T973" s="0" t="n">
        <f aca="false">IF($L973&lt;&gt;"",IF($L973&gt;=2016,1,0),"")</f>
        <v>0</v>
      </c>
      <c r="U973" s="0" t="n">
        <f aca="false">IF(ISNUMBER($BX973),IF($BX973&gt;=2016,1,0),"")</f>
        <v>0</v>
      </c>
      <c r="V973" s="0" t="n">
        <f aca="false">IF(ISNUMBER($BW973),IF($BW973&gt;=2016,1,0),"")</f>
        <v>0</v>
      </c>
      <c r="W973" s="0" t="str">
        <f aca="false">IF(AND(ISNUMBER($BW973),ISNUMBER($BX973)),IF($BW973&gt;=2016,"post-only",IF($BX973&lt;2016,"pre-only","mixed")),"")</f>
        <v>pre-only</v>
      </c>
      <c r="X973" s="0" t="n">
        <f aca="false">IF(AND(ISNUMBER($BW973),ISNUMBER($BX973)),MIN(1,MAX(0,($BX973-2017+1)/($BX973-$BW973+1))),"")</f>
        <v>0</v>
      </c>
      <c r="Y973" s="0" t="n">
        <f aca="false">IF(AND(ISNUMBER($BW973),ISNUMBER($BX973)),MIN(1,MAX(0,($BX973-2018+1)/($BX973-$BW973+1))),"")</f>
        <v>0</v>
      </c>
      <c r="Z973" s="0" t="n">
        <f aca="false">IF(AND(ISNUMBER($BW973),ISNUMBER($BX973)),MIN(1,MAX(0,($BX973-2019+1)/($BX973-$BW973+1))),"")</f>
        <v>0</v>
      </c>
      <c r="AA973" s="0" t="n">
        <f aca="false">IF(ISNUMBER($BX973),IF($BX973&gt;=2017,1,0),"")</f>
        <v>0</v>
      </c>
      <c r="AB973" s="0" t="n">
        <f aca="false">IF(ISNUMBER($BX973),IF($BX973&gt;=2018,1,0),"")</f>
        <v>0</v>
      </c>
      <c r="AC973" s="0" t="n">
        <f aca="false">IF(ISNUMBER($BX973),IF($BX973&gt;=2019,1,0),"")</f>
        <v>0</v>
      </c>
      <c r="AD973" s="0" t="n">
        <f aca="false">IF($L973&lt;&gt;"",IF($L973&gt;2013,1,0),"")</f>
        <v>0</v>
      </c>
      <c r="AE973" s="0" t="n">
        <f aca="false">IF($L973&lt;&gt;"",1+IF($L973&gt;2011,1,0)+IF($L973&gt;2014,1,0),"")</f>
        <v>1</v>
      </c>
      <c r="AF973" s="0" t="s">
        <v>87</v>
      </c>
      <c r="AG973" s="0" t="s">
        <v>436</v>
      </c>
      <c r="AH973" s="0" t="s">
        <v>2080</v>
      </c>
      <c r="AI973" s="0" t="s">
        <v>497</v>
      </c>
      <c r="AJ973" s="0" t="s">
        <v>334</v>
      </c>
      <c r="AK973" s="0" t="str">
        <f aca="false">IF(AND($CF973&lt;&gt;"",IFERROR(INDEX(subsample_country_map!$B:$B,MATCH($CF973,subsample_country_map!$A:$A,0)),"")&lt;&gt;""),INDEX(subsample_country_map!$B:$B,MATCH($CF973,subsample_country_map!$A:$A,0)),INDEX(lookup!$AA:$AA,MATCH($A973,lookup!$A:$A,0)))</f>
        <v>3_AsiaPac</v>
      </c>
      <c r="AL973" s="0" t="str">
        <f aca="false">IF(AND($CF973&lt;&gt;"",IFERROR(INDEX(subsample_country_map!$C:$C,MATCH($CF973,subsample_country_map!$A:$A,0)),"")&lt;&gt;""),INDEX(subsample_country_map!$C:$C,MATCH($CF973,subsample_country_map!$A:$A,0)),INDEX(lookup!$AB:$AB,MATCH($A973,lookup!$A:$A,0)))</f>
        <v>2_developing</v>
      </c>
      <c r="AM973" s="0" t="str">
        <f aca="false">IF(AND($CF973&lt;&gt;"",IFERROR(INDEX(subsample_country_map!$D:$D,MATCH($CF973,subsample_country_map!$A:$A,0)),"")&lt;&gt;""),INDEX(subsample_country_map!$D:$D,MATCH($CF973,subsample_country_map!$A:$A,0)),INDEX(lookup!$AC:$AC,MATCH($A973,lookup!$A:$A,0)))</f>
        <v>2_non_western</v>
      </c>
      <c r="AN973" s="0" t="str">
        <f aca="false">IF(AND($CF973&lt;&gt;"",IFERROR(INDEX(subsample_country_map!$E:$E,MATCH($CF973,subsample_country_map!$A:$A,0)),"")&lt;&gt;""),INDEX(subsample_country_map!$E:$E,MATCH($CF973,subsample_country_map!$A:$A,0)),INDEX(lookup!$AD:$AD,MATCH($A973,lookup!$A:$A,0)))</f>
        <v>2_civil law</v>
      </c>
      <c r="AO973" s="0" t="str">
        <f aca="false">INDEX(lookup!$Y:$Y,MATCH($A973,lookup!$A:$A,0))</f>
        <v>0_published</v>
      </c>
      <c r="AP973" s="0" t="str">
        <f aca="false">INDEX(lookup!$Z:$Z,MATCH($A973,lookup!$A:$A,0))</f>
        <v>1_VHB high</v>
      </c>
      <c r="AQ973" s="0" t="str">
        <f aca="false">INDEX(lookup!$W:$W,MATCH($A973,lookup!$A:$A,0))</f>
        <v>1_fin/acc/econ</v>
      </c>
      <c r="AS973" s="0" t="s">
        <v>91</v>
      </c>
      <c r="AT973" s="0" t="s">
        <v>111</v>
      </c>
      <c r="AU973" s="0" t="s">
        <v>93</v>
      </c>
      <c r="AV973" s="0" t="s">
        <v>3480</v>
      </c>
      <c r="AW973" s="0" t="s">
        <v>3463</v>
      </c>
      <c r="BA973" s="0" t="n">
        <v>514</v>
      </c>
      <c r="BB973" s="0" t="s">
        <v>3441</v>
      </c>
      <c r="BC973" s="0" t="s">
        <v>3446</v>
      </c>
      <c r="BD973" s="0" t="s">
        <v>123</v>
      </c>
      <c r="BE973" s="0" t="s">
        <v>98</v>
      </c>
      <c r="BI973" s="0" t="s">
        <v>124</v>
      </c>
      <c r="BJ973" s="0" t="s">
        <v>3540</v>
      </c>
      <c r="BK973" s="0" t="s">
        <v>3506</v>
      </c>
      <c r="BL973" s="0" t="s">
        <v>3542</v>
      </c>
      <c r="BM973" s="0" t="s">
        <v>3457</v>
      </c>
      <c r="BN973" s="0" t="s">
        <v>3438</v>
      </c>
      <c r="BO973" s="0" t="s">
        <v>769</v>
      </c>
      <c r="BP973" s="0" t="s">
        <v>3434</v>
      </c>
      <c r="BQ973" s="0" t="s">
        <v>127</v>
      </c>
      <c r="BT973" s="0" t="n">
        <v>0</v>
      </c>
      <c r="BU973" s="0" t="s">
        <v>3439</v>
      </c>
      <c r="BW973" s="0" t="n">
        <v>2008</v>
      </c>
      <c r="BX973" s="0" t="n">
        <v>2014</v>
      </c>
      <c r="BY973" s="0" t="s">
        <v>2985</v>
      </c>
      <c r="BZ973" s="0" t="n">
        <v>2011</v>
      </c>
      <c r="CA973" s="0" t="n">
        <v>0</v>
      </c>
      <c r="CB973" s="0" t="n">
        <v>0</v>
      </c>
      <c r="CC973" s="0" t="n">
        <v>0</v>
      </c>
      <c r="CD973" s="0" t="n">
        <v>-0.102738090518945</v>
      </c>
      <c r="CE973" s="0" t="n">
        <v>1</v>
      </c>
    </row>
    <row r="974" customFormat="false" ht="15" hidden="false" customHeight="false" outlineLevel="0" collapsed="false">
      <c r="A974" s="0" t="s">
        <v>3434</v>
      </c>
      <c r="B974" s="0" t="n">
        <v>2279</v>
      </c>
      <c r="C974" s="0" t="n">
        <v>-0.0110263569283994</v>
      </c>
      <c r="D974" s="0" t="n">
        <v>514</v>
      </c>
      <c r="E974" s="0" t="n">
        <f aca="false">IF(ISNUMBER($BA974),$BA974,IF(AND(ISNUMBER($D974),ISNUMBER($BW974),ISNUMBER($BX974)),$D974*($BX974-$BW974+1),""))</f>
        <v>514</v>
      </c>
      <c r="H974" s="0" t="s">
        <v>118</v>
      </c>
      <c r="I974" s="0" t="s">
        <v>344</v>
      </c>
      <c r="J974" s="0" t="n">
        <f aca="false">IF($BW974&lt;&gt;"",$BW974,"")</f>
        <v>2008</v>
      </c>
      <c r="K974" s="0" t="n">
        <f aca="false">IF($BX974&lt;&gt;"",$BX974,"")</f>
        <v>2014</v>
      </c>
      <c r="L974" s="0" t="n">
        <f aca="false">IF(AND(ISNUMBER($BW974),ISNUMBER($BX974)),($BW974+$BX974)/2,"")</f>
        <v>2011</v>
      </c>
      <c r="M974" s="0" t="n">
        <f aca="false">IF($L974&lt;&gt;"",$L974,"")</f>
        <v>2011</v>
      </c>
      <c r="N974" s="0" t="n">
        <f aca="false">IF(AND(ISNUMBER($BW974),ISNUMBER($BX974)),MIN(1,MAX(0,($BX974-2016+1)/($BX974-$BW974+1))),"")</f>
        <v>0</v>
      </c>
      <c r="O974" s="0" t="n">
        <f aca="false">IF(AND(ISNUMBER($BW974),ISNUMBER($BX974)),MIN(1,MAX(0,($BX974-2017+1)/($BX974-$BW974+1))),"")</f>
        <v>0</v>
      </c>
      <c r="P974" s="0" t="n">
        <f aca="false">IF(AND(ISNUMBER($BW974),ISNUMBER($BX974)),MIN(1,MAX(0,($BX974-2018+1)/($BX974-$BW974+1))),"")</f>
        <v>0</v>
      </c>
      <c r="Q974" s="0" t="n">
        <f aca="false">IF(AND(ISNUMBER($BW974),ISNUMBER($BX974)),MIN(1,MAX(0,($BX974-2019+1)/($BX974-$BW974+1))),"")</f>
        <v>0</v>
      </c>
      <c r="R974" s="0" t="n">
        <f aca="false">IF(AND(ISNUMBER($BW974),ISNUMBER($BX974)),MIN(1,MAX(0,($BX974-2016+1)/($BX974-$BW974+1))),"")</f>
        <v>0</v>
      </c>
      <c r="S974" s="0" t="n">
        <f aca="false">IF($L974&lt;&gt;"",IF($L974&gt;=2015.5,1,0),"")</f>
        <v>0</v>
      </c>
      <c r="T974" s="0" t="n">
        <f aca="false">IF($L974&lt;&gt;"",IF($L974&gt;=2016,1,0),"")</f>
        <v>0</v>
      </c>
      <c r="U974" s="0" t="n">
        <f aca="false">IF(ISNUMBER($BX974),IF($BX974&gt;=2016,1,0),"")</f>
        <v>0</v>
      </c>
      <c r="V974" s="0" t="n">
        <f aca="false">IF(ISNUMBER($BW974),IF($BW974&gt;=2016,1,0),"")</f>
        <v>0</v>
      </c>
      <c r="W974" s="0" t="str">
        <f aca="false">IF(AND(ISNUMBER($BW974),ISNUMBER($BX974)),IF($BW974&gt;=2016,"post-only",IF($BX974&lt;2016,"pre-only","mixed")),"")</f>
        <v>pre-only</v>
      </c>
      <c r="X974" s="0" t="n">
        <f aca="false">IF(AND(ISNUMBER($BW974),ISNUMBER($BX974)),MIN(1,MAX(0,($BX974-2017+1)/($BX974-$BW974+1))),"")</f>
        <v>0</v>
      </c>
      <c r="Y974" s="0" t="n">
        <f aca="false">IF(AND(ISNUMBER($BW974),ISNUMBER($BX974)),MIN(1,MAX(0,($BX974-2018+1)/($BX974-$BW974+1))),"")</f>
        <v>0</v>
      </c>
      <c r="Z974" s="0" t="n">
        <f aca="false">IF(AND(ISNUMBER($BW974),ISNUMBER($BX974)),MIN(1,MAX(0,($BX974-2019+1)/($BX974-$BW974+1))),"")</f>
        <v>0</v>
      </c>
      <c r="AA974" s="0" t="n">
        <f aca="false">IF(ISNUMBER($BX974),IF($BX974&gt;=2017,1,0),"")</f>
        <v>0</v>
      </c>
      <c r="AB974" s="0" t="n">
        <f aca="false">IF(ISNUMBER($BX974),IF($BX974&gt;=2018,1,0),"")</f>
        <v>0</v>
      </c>
      <c r="AC974" s="0" t="n">
        <f aca="false">IF(ISNUMBER($BX974),IF($BX974&gt;=2019,1,0),"")</f>
        <v>0</v>
      </c>
      <c r="AD974" s="0" t="n">
        <f aca="false">IF($L974&lt;&gt;"",IF($L974&gt;2013,1,0),"")</f>
        <v>0</v>
      </c>
      <c r="AE974" s="0" t="n">
        <f aca="false">IF($L974&lt;&gt;"",1+IF($L974&gt;2011,1,0)+IF($L974&gt;2014,1,0),"")</f>
        <v>1</v>
      </c>
      <c r="AF974" s="0" t="s">
        <v>87</v>
      </c>
      <c r="AG974" s="0" t="s">
        <v>436</v>
      </c>
      <c r="AH974" s="0" t="s">
        <v>2080</v>
      </c>
      <c r="AI974" s="0" t="s">
        <v>497</v>
      </c>
      <c r="AJ974" s="0" t="s">
        <v>334</v>
      </c>
      <c r="AK974" s="0" t="str">
        <f aca="false">IF(AND($CF974&lt;&gt;"",IFERROR(INDEX(subsample_country_map!$B:$B,MATCH($CF974,subsample_country_map!$A:$A,0)),"")&lt;&gt;""),INDEX(subsample_country_map!$B:$B,MATCH($CF974,subsample_country_map!$A:$A,0)),INDEX(lookup!$AA:$AA,MATCH($A974,lookup!$A:$A,0)))</f>
        <v>3_AsiaPac</v>
      </c>
      <c r="AL974" s="0" t="str">
        <f aca="false">IF(AND($CF974&lt;&gt;"",IFERROR(INDEX(subsample_country_map!$C:$C,MATCH($CF974,subsample_country_map!$A:$A,0)),"")&lt;&gt;""),INDEX(subsample_country_map!$C:$C,MATCH($CF974,subsample_country_map!$A:$A,0)),INDEX(lookup!$AB:$AB,MATCH($A974,lookup!$A:$A,0)))</f>
        <v>2_developing</v>
      </c>
      <c r="AM974" s="0" t="str">
        <f aca="false">IF(AND($CF974&lt;&gt;"",IFERROR(INDEX(subsample_country_map!$D:$D,MATCH($CF974,subsample_country_map!$A:$A,0)),"")&lt;&gt;""),INDEX(subsample_country_map!$D:$D,MATCH($CF974,subsample_country_map!$A:$A,0)),INDEX(lookup!$AC:$AC,MATCH($A974,lookup!$A:$A,0)))</f>
        <v>2_non_western</v>
      </c>
      <c r="AN974" s="0" t="str">
        <f aca="false">IF(AND($CF974&lt;&gt;"",IFERROR(INDEX(subsample_country_map!$E:$E,MATCH($CF974,subsample_country_map!$A:$A,0)),"")&lt;&gt;""),INDEX(subsample_country_map!$E:$E,MATCH($CF974,subsample_country_map!$A:$A,0)),INDEX(lookup!$AD:$AD,MATCH($A974,lookup!$A:$A,0)))</f>
        <v>2_civil law</v>
      </c>
      <c r="AO974" s="0" t="str">
        <f aca="false">INDEX(lookup!$Y:$Y,MATCH($A974,lookup!$A:$A,0))</f>
        <v>0_published</v>
      </c>
      <c r="AP974" s="0" t="str">
        <f aca="false">INDEX(lookup!$Z:$Z,MATCH($A974,lookup!$A:$A,0))</f>
        <v>1_VHB high</v>
      </c>
      <c r="AQ974" s="0" t="str">
        <f aca="false">INDEX(lookup!$W:$W,MATCH($A974,lookup!$A:$A,0))</f>
        <v>1_fin/acc/econ</v>
      </c>
      <c r="AS974" s="0" t="s">
        <v>91</v>
      </c>
      <c r="AT974" s="0" t="s">
        <v>111</v>
      </c>
      <c r="AU974" s="0" t="s">
        <v>93</v>
      </c>
      <c r="AV974" s="0" t="s">
        <v>3494</v>
      </c>
      <c r="AW974" s="0" t="s">
        <v>3543</v>
      </c>
      <c r="BA974" s="0" t="n">
        <v>514</v>
      </c>
      <c r="BB974" s="0" t="s">
        <v>3441</v>
      </c>
      <c r="BC974" s="0" t="s">
        <v>3446</v>
      </c>
      <c r="BD974" s="0" t="s">
        <v>123</v>
      </c>
      <c r="BE974" s="0" t="s">
        <v>98</v>
      </c>
      <c r="BI974" s="0" t="s">
        <v>124</v>
      </c>
      <c r="BJ974" s="0" t="s">
        <v>3544</v>
      </c>
      <c r="BK974" s="0" t="s">
        <v>3506</v>
      </c>
      <c r="BL974" s="0" t="s">
        <v>3545</v>
      </c>
      <c r="BM974" s="0" t="s">
        <v>3502</v>
      </c>
      <c r="BN974" s="0" t="s">
        <v>3438</v>
      </c>
      <c r="BO974" s="0" t="s">
        <v>769</v>
      </c>
      <c r="BP974" s="0" t="s">
        <v>3434</v>
      </c>
      <c r="BQ974" s="0" t="s">
        <v>127</v>
      </c>
      <c r="BT974" s="0" t="n">
        <v>0</v>
      </c>
      <c r="BU974" s="0" t="s">
        <v>3439</v>
      </c>
      <c r="BW974" s="0" t="n">
        <v>2008</v>
      </c>
      <c r="BX974" s="0" t="n">
        <v>2014</v>
      </c>
      <c r="BY974" s="0" t="s">
        <v>2985</v>
      </c>
      <c r="BZ974" s="0" t="n">
        <v>2011</v>
      </c>
      <c r="CA974" s="0" t="n">
        <v>0</v>
      </c>
      <c r="CB974" s="0" t="n">
        <v>0</v>
      </c>
      <c r="CC974" s="0" t="n">
        <v>0</v>
      </c>
      <c r="CD974" s="0" t="n">
        <v>-0.0110268038245029</v>
      </c>
      <c r="CE974" s="0" t="n">
        <v>1</v>
      </c>
    </row>
    <row r="975" customFormat="false" ht="15" hidden="false" customHeight="false" outlineLevel="0" collapsed="false">
      <c r="A975" s="0" t="s">
        <v>3434</v>
      </c>
      <c r="B975" s="0" t="n">
        <v>2280</v>
      </c>
      <c r="C975" s="0" t="n">
        <v>-0.194688477270821</v>
      </c>
      <c r="D975" s="0" t="n">
        <v>514</v>
      </c>
      <c r="E975" s="0" t="n">
        <f aca="false">IF(ISNUMBER($BA975),$BA975,IF(AND(ISNUMBER($D975),ISNUMBER($BW975),ISNUMBER($BX975)),$D975*($BX975-$BW975+1),""))</f>
        <v>514</v>
      </c>
      <c r="H975" s="0" t="s">
        <v>118</v>
      </c>
      <c r="I975" s="0" t="s">
        <v>344</v>
      </c>
      <c r="J975" s="0" t="n">
        <f aca="false">IF($BW975&lt;&gt;"",$BW975,"")</f>
        <v>2008</v>
      </c>
      <c r="K975" s="0" t="n">
        <f aca="false">IF($BX975&lt;&gt;"",$BX975,"")</f>
        <v>2014</v>
      </c>
      <c r="L975" s="0" t="n">
        <f aca="false">IF(AND(ISNUMBER($BW975),ISNUMBER($BX975)),($BW975+$BX975)/2,"")</f>
        <v>2011</v>
      </c>
      <c r="M975" s="0" t="n">
        <f aca="false">IF($L975&lt;&gt;"",$L975,"")</f>
        <v>2011</v>
      </c>
      <c r="N975" s="0" t="n">
        <f aca="false">IF(AND(ISNUMBER($BW975),ISNUMBER($BX975)),MIN(1,MAX(0,($BX975-2016+1)/($BX975-$BW975+1))),"")</f>
        <v>0</v>
      </c>
      <c r="O975" s="0" t="n">
        <f aca="false">IF(AND(ISNUMBER($BW975),ISNUMBER($BX975)),MIN(1,MAX(0,($BX975-2017+1)/($BX975-$BW975+1))),"")</f>
        <v>0</v>
      </c>
      <c r="P975" s="0" t="n">
        <f aca="false">IF(AND(ISNUMBER($BW975),ISNUMBER($BX975)),MIN(1,MAX(0,($BX975-2018+1)/($BX975-$BW975+1))),"")</f>
        <v>0</v>
      </c>
      <c r="Q975" s="0" t="n">
        <f aca="false">IF(AND(ISNUMBER($BW975),ISNUMBER($BX975)),MIN(1,MAX(0,($BX975-2019+1)/($BX975-$BW975+1))),"")</f>
        <v>0</v>
      </c>
      <c r="R975" s="0" t="n">
        <f aca="false">IF(AND(ISNUMBER($BW975),ISNUMBER($BX975)),MIN(1,MAX(0,($BX975-2016+1)/($BX975-$BW975+1))),"")</f>
        <v>0</v>
      </c>
      <c r="S975" s="0" t="n">
        <f aca="false">IF($L975&lt;&gt;"",IF($L975&gt;=2015.5,1,0),"")</f>
        <v>0</v>
      </c>
      <c r="T975" s="0" t="n">
        <f aca="false">IF($L975&lt;&gt;"",IF($L975&gt;=2016,1,0),"")</f>
        <v>0</v>
      </c>
      <c r="U975" s="0" t="n">
        <f aca="false">IF(ISNUMBER($BX975),IF($BX975&gt;=2016,1,0),"")</f>
        <v>0</v>
      </c>
      <c r="V975" s="0" t="n">
        <f aca="false">IF(ISNUMBER($BW975),IF($BW975&gt;=2016,1,0),"")</f>
        <v>0</v>
      </c>
      <c r="W975" s="0" t="str">
        <f aca="false">IF(AND(ISNUMBER($BW975),ISNUMBER($BX975)),IF($BW975&gt;=2016,"post-only",IF($BX975&lt;2016,"pre-only","mixed")),"")</f>
        <v>pre-only</v>
      </c>
      <c r="X975" s="0" t="n">
        <f aca="false">IF(AND(ISNUMBER($BW975),ISNUMBER($BX975)),MIN(1,MAX(0,($BX975-2017+1)/($BX975-$BW975+1))),"")</f>
        <v>0</v>
      </c>
      <c r="Y975" s="0" t="n">
        <f aca="false">IF(AND(ISNUMBER($BW975),ISNUMBER($BX975)),MIN(1,MAX(0,($BX975-2018+1)/($BX975-$BW975+1))),"")</f>
        <v>0</v>
      </c>
      <c r="Z975" s="0" t="n">
        <f aca="false">IF(AND(ISNUMBER($BW975),ISNUMBER($BX975)),MIN(1,MAX(0,($BX975-2019+1)/($BX975-$BW975+1))),"")</f>
        <v>0</v>
      </c>
      <c r="AA975" s="0" t="n">
        <f aca="false">IF(ISNUMBER($BX975),IF($BX975&gt;=2017,1,0),"")</f>
        <v>0</v>
      </c>
      <c r="AB975" s="0" t="n">
        <f aca="false">IF(ISNUMBER($BX975),IF($BX975&gt;=2018,1,0),"")</f>
        <v>0</v>
      </c>
      <c r="AC975" s="0" t="n">
        <f aca="false">IF(ISNUMBER($BX975),IF($BX975&gt;=2019,1,0),"")</f>
        <v>0</v>
      </c>
      <c r="AD975" s="0" t="n">
        <f aca="false">IF($L975&lt;&gt;"",IF($L975&gt;2013,1,0),"")</f>
        <v>0</v>
      </c>
      <c r="AE975" s="0" t="n">
        <f aca="false">IF($L975&lt;&gt;"",1+IF($L975&gt;2011,1,0)+IF($L975&gt;2014,1,0),"")</f>
        <v>1</v>
      </c>
      <c r="AF975" s="0" t="s">
        <v>87</v>
      </c>
      <c r="AG975" s="0" t="s">
        <v>436</v>
      </c>
      <c r="AH975" s="0" t="s">
        <v>2080</v>
      </c>
      <c r="AI975" s="0" t="s">
        <v>497</v>
      </c>
      <c r="AJ975" s="0" t="s">
        <v>334</v>
      </c>
      <c r="AK975" s="0" t="str">
        <f aca="false">IF(AND($CF975&lt;&gt;"",IFERROR(INDEX(subsample_country_map!$B:$B,MATCH($CF975,subsample_country_map!$A:$A,0)),"")&lt;&gt;""),INDEX(subsample_country_map!$B:$B,MATCH($CF975,subsample_country_map!$A:$A,0)),INDEX(lookup!$AA:$AA,MATCH($A975,lookup!$A:$A,0)))</f>
        <v>3_AsiaPac</v>
      </c>
      <c r="AL975" s="0" t="str">
        <f aca="false">IF(AND($CF975&lt;&gt;"",IFERROR(INDEX(subsample_country_map!$C:$C,MATCH($CF975,subsample_country_map!$A:$A,0)),"")&lt;&gt;""),INDEX(subsample_country_map!$C:$C,MATCH($CF975,subsample_country_map!$A:$A,0)),INDEX(lookup!$AB:$AB,MATCH($A975,lookup!$A:$A,0)))</f>
        <v>2_developing</v>
      </c>
      <c r="AM975" s="0" t="str">
        <f aca="false">IF(AND($CF975&lt;&gt;"",IFERROR(INDEX(subsample_country_map!$D:$D,MATCH($CF975,subsample_country_map!$A:$A,0)),"")&lt;&gt;""),INDEX(subsample_country_map!$D:$D,MATCH($CF975,subsample_country_map!$A:$A,0)),INDEX(lookup!$AC:$AC,MATCH($A975,lookup!$A:$A,0)))</f>
        <v>2_non_western</v>
      </c>
      <c r="AN975" s="0" t="str">
        <f aca="false">IF(AND($CF975&lt;&gt;"",IFERROR(INDEX(subsample_country_map!$E:$E,MATCH($CF975,subsample_country_map!$A:$A,0)),"")&lt;&gt;""),INDEX(subsample_country_map!$E:$E,MATCH($CF975,subsample_country_map!$A:$A,0)),INDEX(lookup!$AD:$AD,MATCH($A975,lookup!$A:$A,0)))</f>
        <v>2_civil law</v>
      </c>
      <c r="AO975" s="0" t="str">
        <f aca="false">INDEX(lookup!$Y:$Y,MATCH($A975,lookup!$A:$A,0))</f>
        <v>0_published</v>
      </c>
      <c r="AP975" s="0" t="str">
        <f aca="false">INDEX(lookup!$Z:$Z,MATCH($A975,lookup!$A:$A,0))</f>
        <v>1_VHB high</v>
      </c>
      <c r="AQ975" s="0" t="str">
        <f aca="false">INDEX(lookup!$W:$W,MATCH($A975,lookup!$A:$A,0))</f>
        <v>1_fin/acc/econ</v>
      </c>
      <c r="AS975" s="0" t="s">
        <v>91</v>
      </c>
      <c r="AT975" s="0" t="s">
        <v>111</v>
      </c>
      <c r="AU975" s="0" t="s">
        <v>93</v>
      </c>
      <c r="AV975" s="0" t="s">
        <v>3538</v>
      </c>
      <c r="AW975" s="0" t="s">
        <v>1784</v>
      </c>
      <c r="BA975" s="0" t="n">
        <v>514</v>
      </c>
      <c r="BB975" s="0" t="s">
        <v>3441</v>
      </c>
      <c r="BC975" s="0" t="s">
        <v>3446</v>
      </c>
      <c r="BD975" s="0" t="s">
        <v>123</v>
      </c>
      <c r="BE975" s="0" t="s">
        <v>98</v>
      </c>
      <c r="BI975" s="0" t="s">
        <v>124</v>
      </c>
      <c r="BJ975" s="0" t="s">
        <v>3544</v>
      </c>
      <c r="BK975" s="0" t="s">
        <v>3506</v>
      </c>
      <c r="BL975" s="0" t="s">
        <v>3539</v>
      </c>
      <c r="BM975" s="0" t="s">
        <v>3457</v>
      </c>
      <c r="BN975" s="0" t="s">
        <v>3438</v>
      </c>
      <c r="BO975" s="0" t="s">
        <v>769</v>
      </c>
      <c r="BP975" s="0" t="s">
        <v>3434</v>
      </c>
      <c r="BQ975" s="0" t="s">
        <v>127</v>
      </c>
      <c r="BT975" s="0" t="n">
        <v>0</v>
      </c>
      <c r="BU975" s="0" t="s">
        <v>3439</v>
      </c>
      <c r="BW975" s="0" t="n">
        <v>2008</v>
      </c>
      <c r="BX975" s="0" t="n">
        <v>2014</v>
      </c>
      <c r="BY975" s="0" t="s">
        <v>2985</v>
      </c>
      <c r="BZ975" s="0" t="n">
        <v>2011</v>
      </c>
      <c r="CA975" s="0" t="n">
        <v>0</v>
      </c>
      <c r="CB975" s="0" t="n">
        <v>0</v>
      </c>
      <c r="CC975" s="0" t="n">
        <v>0</v>
      </c>
      <c r="CD975" s="0" t="n">
        <v>-0.197205777294072</v>
      </c>
      <c r="CE975" s="0" t="n">
        <v>1</v>
      </c>
    </row>
    <row r="976" customFormat="false" ht="15" hidden="false" customHeight="false" outlineLevel="0" collapsed="false">
      <c r="A976" s="0" t="s">
        <v>3434</v>
      </c>
      <c r="B976" s="0" t="n">
        <v>2281</v>
      </c>
      <c r="C976" s="0" t="n">
        <v>-0.131180840833988</v>
      </c>
      <c r="D976" s="0" t="n">
        <v>514</v>
      </c>
      <c r="E976" s="0" t="n">
        <f aca="false">IF(ISNUMBER($BA976),$BA976,IF(AND(ISNUMBER($D976),ISNUMBER($BW976),ISNUMBER($BX976)),$D976*($BX976-$BW976+1),""))</f>
        <v>514</v>
      </c>
      <c r="H976" s="0" t="s">
        <v>118</v>
      </c>
      <c r="I976" s="0" t="s">
        <v>344</v>
      </c>
      <c r="J976" s="0" t="n">
        <f aca="false">IF($BW976&lt;&gt;"",$BW976,"")</f>
        <v>2008</v>
      </c>
      <c r="K976" s="0" t="n">
        <f aca="false">IF($BX976&lt;&gt;"",$BX976,"")</f>
        <v>2014</v>
      </c>
      <c r="L976" s="0" t="n">
        <f aca="false">IF(AND(ISNUMBER($BW976),ISNUMBER($BX976)),($BW976+$BX976)/2,"")</f>
        <v>2011</v>
      </c>
      <c r="M976" s="0" t="n">
        <f aca="false">IF($L976&lt;&gt;"",$L976,"")</f>
        <v>2011</v>
      </c>
      <c r="N976" s="0" t="n">
        <f aca="false">IF(AND(ISNUMBER($BW976),ISNUMBER($BX976)),MIN(1,MAX(0,($BX976-2016+1)/($BX976-$BW976+1))),"")</f>
        <v>0</v>
      </c>
      <c r="O976" s="0" t="n">
        <f aca="false">IF(AND(ISNUMBER($BW976),ISNUMBER($BX976)),MIN(1,MAX(0,($BX976-2017+1)/($BX976-$BW976+1))),"")</f>
        <v>0</v>
      </c>
      <c r="P976" s="0" t="n">
        <f aca="false">IF(AND(ISNUMBER($BW976),ISNUMBER($BX976)),MIN(1,MAX(0,($BX976-2018+1)/($BX976-$BW976+1))),"")</f>
        <v>0</v>
      </c>
      <c r="Q976" s="0" t="n">
        <f aca="false">IF(AND(ISNUMBER($BW976),ISNUMBER($BX976)),MIN(1,MAX(0,($BX976-2019+1)/($BX976-$BW976+1))),"")</f>
        <v>0</v>
      </c>
      <c r="R976" s="0" t="n">
        <f aca="false">IF(AND(ISNUMBER($BW976),ISNUMBER($BX976)),MIN(1,MAX(0,($BX976-2016+1)/($BX976-$BW976+1))),"")</f>
        <v>0</v>
      </c>
      <c r="S976" s="0" t="n">
        <f aca="false">IF($L976&lt;&gt;"",IF($L976&gt;=2015.5,1,0),"")</f>
        <v>0</v>
      </c>
      <c r="T976" s="0" t="n">
        <f aca="false">IF($L976&lt;&gt;"",IF($L976&gt;=2016,1,0),"")</f>
        <v>0</v>
      </c>
      <c r="U976" s="0" t="n">
        <f aca="false">IF(ISNUMBER($BX976),IF($BX976&gt;=2016,1,0),"")</f>
        <v>0</v>
      </c>
      <c r="V976" s="0" t="n">
        <f aca="false">IF(ISNUMBER($BW976),IF($BW976&gt;=2016,1,0),"")</f>
        <v>0</v>
      </c>
      <c r="W976" s="0" t="str">
        <f aca="false">IF(AND(ISNUMBER($BW976),ISNUMBER($BX976)),IF($BW976&gt;=2016,"post-only",IF($BX976&lt;2016,"pre-only","mixed")),"")</f>
        <v>pre-only</v>
      </c>
      <c r="X976" s="0" t="n">
        <f aca="false">IF(AND(ISNUMBER($BW976),ISNUMBER($BX976)),MIN(1,MAX(0,($BX976-2017+1)/($BX976-$BW976+1))),"")</f>
        <v>0</v>
      </c>
      <c r="Y976" s="0" t="n">
        <f aca="false">IF(AND(ISNUMBER($BW976),ISNUMBER($BX976)),MIN(1,MAX(0,($BX976-2018+1)/($BX976-$BW976+1))),"")</f>
        <v>0</v>
      </c>
      <c r="Z976" s="0" t="n">
        <f aca="false">IF(AND(ISNUMBER($BW976),ISNUMBER($BX976)),MIN(1,MAX(0,($BX976-2019+1)/($BX976-$BW976+1))),"")</f>
        <v>0</v>
      </c>
      <c r="AA976" s="0" t="n">
        <f aca="false">IF(ISNUMBER($BX976),IF($BX976&gt;=2017,1,0),"")</f>
        <v>0</v>
      </c>
      <c r="AB976" s="0" t="n">
        <f aca="false">IF(ISNUMBER($BX976),IF($BX976&gt;=2018,1,0),"")</f>
        <v>0</v>
      </c>
      <c r="AC976" s="0" t="n">
        <f aca="false">IF(ISNUMBER($BX976),IF($BX976&gt;=2019,1,0),"")</f>
        <v>0</v>
      </c>
      <c r="AD976" s="0" t="n">
        <f aca="false">IF($L976&lt;&gt;"",IF($L976&gt;2013,1,0),"")</f>
        <v>0</v>
      </c>
      <c r="AE976" s="0" t="n">
        <f aca="false">IF($L976&lt;&gt;"",1+IF($L976&gt;2011,1,0)+IF($L976&gt;2014,1,0),"")</f>
        <v>1</v>
      </c>
      <c r="AF976" s="0" t="s">
        <v>87</v>
      </c>
      <c r="AG976" s="0" t="s">
        <v>436</v>
      </c>
      <c r="AH976" s="0" t="s">
        <v>2080</v>
      </c>
      <c r="AI976" s="0" t="s">
        <v>497</v>
      </c>
      <c r="AJ976" s="0" t="s">
        <v>334</v>
      </c>
      <c r="AK976" s="0" t="str">
        <f aca="false">IF(AND($CF976&lt;&gt;"",IFERROR(INDEX(subsample_country_map!$B:$B,MATCH($CF976,subsample_country_map!$A:$A,0)),"")&lt;&gt;""),INDEX(subsample_country_map!$B:$B,MATCH($CF976,subsample_country_map!$A:$A,0)),INDEX(lookup!$AA:$AA,MATCH($A976,lookup!$A:$A,0)))</f>
        <v>3_AsiaPac</v>
      </c>
      <c r="AL976" s="0" t="str">
        <f aca="false">IF(AND($CF976&lt;&gt;"",IFERROR(INDEX(subsample_country_map!$C:$C,MATCH($CF976,subsample_country_map!$A:$A,0)),"")&lt;&gt;""),INDEX(subsample_country_map!$C:$C,MATCH($CF976,subsample_country_map!$A:$A,0)),INDEX(lookup!$AB:$AB,MATCH($A976,lookup!$A:$A,0)))</f>
        <v>2_developing</v>
      </c>
      <c r="AM976" s="0" t="str">
        <f aca="false">IF(AND($CF976&lt;&gt;"",IFERROR(INDEX(subsample_country_map!$D:$D,MATCH($CF976,subsample_country_map!$A:$A,0)),"")&lt;&gt;""),INDEX(subsample_country_map!$D:$D,MATCH($CF976,subsample_country_map!$A:$A,0)),INDEX(lookup!$AC:$AC,MATCH($A976,lookup!$A:$A,0)))</f>
        <v>2_non_western</v>
      </c>
      <c r="AN976" s="0" t="str">
        <f aca="false">IF(AND($CF976&lt;&gt;"",IFERROR(INDEX(subsample_country_map!$E:$E,MATCH($CF976,subsample_country_map!$A:$A,0)),"")&lt;&gt;""),INDEX(subsample_country_map!$E:$E,MATCH($CF976,subsample_country_map!$A:$A,0)),INDEX(lookup!$AD:$AD,MATCH($A976,lookup!$A:$A,0)))</f>
        <v>2_civil law</v>
      </c>
      <c r="AO976" s="0" t="str">
        <f aca="false">INDEX(lookup!$Y:$Y,MATCH($A976,lookup!$A:$A,0))</f>
        <v>0_published</v>
      </c>
      <c r="AP976" s="0" t="str">
        <f aca="false">INDEX(lookup!$Z:$Z,MATCH($A976,lookup!$A:$A,0))</f>
        <v>1_VHB high</v>
      </c>
      <c r="AQ976" s="0" t="str">
        <f aca="false">INDEX(lookup!$W:$W,MATCH($A976,lookup!$A:$A,0))</f>
        <v>1_fin/acc/econ</v>
      </c>
      <c r="AS976" s="0" t="s">
        <v>91</v>
      </c>
      <c r="AT976" s="0" t="s">
        <v>111</v>
      </c>
      <c r="AU976" s="0" t="s">
        <v>93</v>
      </c>
      <c r="AV976" s="0" t="s">
        <v>889</v>
      </c>
      <c r="AW976" s="0" t="s">
        <v>1316</v>
      </c>
      <c r="BA976" s="0" t="n">
        <v>514</v>
      </c>
      <c r="BB976" s="0" t="s">
        <v>3441</v>
      </c>
      <c r="BC976" s="0" t="s">
        <v>122</v>
      </c>
      <c r="BD976" s="0" t="s">
        <v>123</v>
      </c>
      <c r="BE976" s="0" t="s">
        <v>98</v>
      </c>
      <c r="BI976" s="0" t="s">
        <v>124</v>
      </c>
      <c r="BJ976" s="0" t="s">
        <v>3546</v>
      </c>
      <c r="BK976" s="0" t="s">
        <v>3547</v>
      </c>
      <c r="BL976" s="0" t="s">
        <v>3548</v>
      </c>
      <c r="BM976" s="0" t="s">
        <v>3454</v>
      </c>
      <c r="BN976" s="0" t="s">
        <v>3438</v>
      </c>
      <c r="BO976" s="0" t="s">
        <v>769</v>
      </c>
      <c r="BP976" s="0" t="s">
        <v>3434</v>
      </c>
      <c r="BQ976" s="0" t="s">
        <v>127</v>
      </c>
      <c r="BT976" s="0" t="n">
        <v>0</v>
      </c>
      <c r="BU976" s="0" t="s">
        <v>3439</v>
      </c>
      <c r="BW976" s="0" t="n">
        <v>2008</v>
      </c>
      <c r="BX976" s="0" t="n">
        <v>2014</v>
      </c>
      <c r="BY976" s="0" t="s">
        <v>2985</v>
      </c>
      <c r="BZ976" s="0" t="n">
        <v>2011</v>
      </c>
      <c r="CA976" s="0" t="n">
        <v>0</v>
      </c>
      <c r="CB976" s="0" t="n">
        <v>0</v>
      </c>
      <c r="CC976" s="0" t="n">
        <v>0</v>
      </c>
      <c r="CD976" s="0" t="n">
        <v>-0.131941178293671</v>
      </c>
      <c r="CE976" s="0" t="n">
        <v>1</v>
      </c>
    </row>
    <row r="977" customFormat="false" ht="15" hidden="false" customHeight="false" outlineLevel="0" collapsed="false">
      <c r="A977" s="0" t="s">
        <v>3434</v>
      </c>
      <c r="B977" s="0" t="n">
        <v>2282</v>
      </c>
      <c r="C977" s="0" t="n">
        <v>-0.201611096980175</v>
      </c>
      <c r="D977" s="0" t="n">
        <v>514</v>
      </c>
      <c r="E977" s="0" t="n">
        <f aca="false">IF(ISNUMBER($BA977),$BA977,IF(AND(ISNUMBER($D977),ISNUMBER($BW977),ISNUMBER($BX977)),$D977*($BX977-$BW977+1),""))</f>
        <v>514</v>
      </c>
      <c r="H977" s="0" t="s">
        <v>118</v>
      </c>
      <c r="I977" s="0" t="s">
        <v>344</v>
      </c>
      <c r="J977" s="0" t="n">
        <f aca="false">IF($BW977&lt;&gt;"",$BW977,"")</f>
        <v>2008</v>
      </c>
      <c r="K977" s="0" t="n">
        <f aca="false">IF($BX977&lt;&gt;"",$BX977,"")</f>
        <v>2014</v>
      </c>
      <c r="L977" s="0" t="n">
        <f aca="false">IF(AND(ISNUMBER($BW977),ISNUMBER($BX977)),($BW977+$BX977)/2,"")</f>
        <v>2011</v>
      </c>
      <c r="M977" s="0" t="n">
        <f aca="false">IF($L977&lt;&gt;"",$L977,"")</f>
        <v>2011</v>
      </c>
      <c r="N977" s="0" t="n">
        <f aca="false">IF(AND(ISNUMBER($BW977),ISNUMBER($BX977)),MIN(1,MAX(0,($BX977-2016+1)/($BX977-$BW977+1))),"")</f>
        <v>0</v>
      </c>
      <c r="O977" s="0" t="n">
        <f aca="false">IF(AND(ISNUMBER($BW977),ISNUMBER($BX977)),MIN(1,MAX(0,($BX977-2017+1)/($BX977-$BW977+1))),"")</f>
        <v>0</v>
      </c>
      <c r="P977" s="0" t="n">
        <f aca="false">IF(AND(ISNUMBER($BW977),ISNUMBER($BX977)),MIN(1,MAX(0,($BX977-2018+1)/($BX977-$BW977+1))),"")</f>
        <v>0</v>
      </c>
      <c r="Q977" s="0" t="n">
        <f aca="false">IF(AND(ISNUMBER($BW977),ISNUMBER($BX977)),MIN(1,MAX(0,($BX977-2019+1)/($BX977-$BW977+1))),"")</f>
        <v>0</v>
      </c>
      <c r="R977" s="0" t="n">
        <f aca="false">IF(AND(ISNUMBER($BW977),ISNUMBER($BX977)),MIN(1,MAX(0,($BX977-2016+1)/($BX977-$BW977+1))),"")</f>
        <v>0</v>
      </c>
      <c r="S977" s="0" t="n">
        <f aca="false">IF($L977&lt;&gt;"",IF($L977&gt;=2015.5,1,0),"")</f>
        <v>0</v>
      </c>
      <c r="T977" s="0" t="n">
        <f aca="false">IF($L977&lt;&gt;"",IF($L977&gt;=2016,1,0),"")</f>
        <v>0</v>
      </c>
      <c r="U977" s="0" t="n">
        <f aca="false">IF(ISNUMBER($BX977),IF($BX977&gt;=2016,1,0),"")</f>
        <v>0</v>
      </c>
      <c r="V977" s="0" t="n">
        <f aca="false">IF(ISNUMBER($BW977),IF($BW977&gt;=2016,1,0),"")</f>
        <v>0</v>
      </c>
      <c r="W977" s="0" t="str">
        <f aca="false">IF(AND(ISNUMBER($BW977),ISNUMBER($BX977)),IF($BW977&gt;=2016,"post-only",IF($BX977&lt;2016,"pre-only","mixed")),"")</f>
        <v>pre-only</v>
      </c>
      <c r="X977" s="0" t="n">
        <f aca="false">IF(AND(ISNUMBER($BW977),ISNUMBER($BX977)),MIN(1,MAX(0,($BX977-2017+1)/($BX977-$BW977+1))),"")</f>
        <v>0</v>
      </c>
      <c r="Y977" s="0" t="n">
        <f aca="false">IF(AND(ISNUMBER($BW977),ISNUMBER($BX977)),MIN(1,MAX(0,($BX977-2018+1)/($BX977-$BW977+1))),"")</f>
        <v>0</v>
      </c>
      <c r="Z977" s="0" t="n">
        <f aca="false">IF(AND(ISNUMBER($BW977),ISNUMBER($BX977)),MIN(1,MAX(0,($BX977-2019+1)/($BX977-$BW977+1))),"")</f>
        <v>0</v>
      </c>
      <c r="AA977" s="0" t="n">
        <f aca="false">IF(ISNUMBER($BX977),IF($BX977&gt;=2017,1,0),"")</f>
        <v>0</v>
      </c>
      <c r="AB977" s="0" t="n">
        <f aca="false">IF(ISNUMBER($BX977),IF($BX977&gt;=2018,1,0),"")</f>
        <v>0</v>
      </c>
      <c r="AC977" s="0" t="n">
        <f aca="false">IF(ISNUMBER($BX977),IF($BX977&gt;=2019,1,0),"")</f>
        <v>0</v>
      </c>
      <c r="AD977" s="0" t="n">
        <f aca="false">IF($L977&lt;&gt;"",IF($L977&gt;2013,1,0),"")</f>
        <v>0</v>
      </c>
      <c r="AE977" s="0" t="n">
        <f aca="false">IF($L977&lt;&gt;"",1+IF($L977&gt;2011,1,0)+IF($L977&gt;2014,1,0),"")</f>
        <v>1</v>
      </c>
      <c r="AF977" s="0" t="s">
        <v>87</v>
      </c>
      <c r="AG977" s="0" t="s">
        <v>436</v>
      </c>
      <c r="AH977" s="0" t="s">
        <v>2080</v>
      </c>
      <c r="AI977" s="0" t="s">
        <v>497</v>
      </c>
      <c r="AJ977" s="0" t="s">
        <v>334</v>
      </c>
      <c r="AK977" s="0" t="str">
        <f aca="false">IF(AND($CF977&lt;&gt;"",IFERROR(INDEX(subsample_country_map!$B:$B,MATCH($CF977,subsample_country_map!$A:$A,0)),"")&lt;&gt;""),INDEX(subsample_country_map!$B:$B,MATCH($CF977,subsample_country_map!$A:$A,0)),INDEX(lookup!$AA:$AA,MATCH($A977,lookup!$A:$A,0)))</f>
        <v>3_AsiaPac</v>
      </c>
      <c r="AL977" s="0" t="str">
        <f aca="false">IF(AND($CF977&lt;&gt;"",IFERROR(INDEX(subsample_country_map!$C:$C,MATCH($CF977,subsample_country_map!$A:$A,0)),"")&lt;&gt;""),INDEX(subsample_country_map!$C:$C,MATCH($CF977,subsample_country_map!$A:$A,0)),INDEX(lookup!$AB:$AB,MATCH($A977,lookup!$A:$A,0)))</f>
        <v>2_developing</v>
      </c>
      <c r="AM977" s="0" t="str">
        <f aca="false">IF(AND($CF977&lt;&gt;"",IFERROR(INDEX(subsample_country_map!$D:$D,MATCH($CF977,subsample_country_map!$A:$A,0)),"")&lt;&gt;""),INDEX(subsample_country_map!$D:$D,MATCH($CF977,subsample_country_map!$A:$A,0)),INDEX(lookup!$AC:$AC,MATCH($A977,lookup!$A:$A,0)))</f>
        <v>2_non_western</v>
      </c>
      <c r="AN977" s="0" t="str">
        <f aca="false">IF(AND($CF977&lt;&gt;"",IFERROR(INDEX(subsample_country_map!$E:$E,MATCH($CF977,subsample_country_map!$A:$A,0)),"")&lt;&gt;""),INDEX(subsample_country_map!$E:$E,MATCH($CF977,subsample_country_map!$A:$A,0)),INDEX(lookup!$AD:$AD,MATCH($A977,lookup!$A:$A,0)))</f>
        <v>2_civil law</v>
      </c>
      <c r="AO977" s="0" t="str">
        <f aca="false">INDEX(lookup!$Y:$Y,MATCH($A977,lookup!$A:$A,0))</f>
        <v>0_published</v>
      </c>
      <c r="AP977" s="0" t="str">
        <f aca="false">INDEX(lookup!$Z:$Z,MATCH($A977,lookup!$A:$A,0))</f>
        <v>1_VHB high</v>
      </c>
      <c r="AQ977" s="0" t="str">
        <f aca="false">INDEX(lookup!$W:$W,MATCH($A977,lookup!$A:$A,0))</f>
        <v>1_fin/acc/econ</v>
      </c>
      <c r="AS977" s="0" t="s">
        <v>91</v>
      </c>
      <c r="AT977" s="0" t="s">
        <v>111</v>
      </c>
      <c r="AU977" s="0" t="s">
        <v>93</v>
      </c>
      <c r="AV977" s="0" t="s">
        <v>3549</v>
      </c>
      <c r="AW977" s="0" t="s">
        <v>3463</v>
      </c>
      <c r="BA977" s="0" t="n">
        <v>514</v>
      </c>
      <c r="BB977" s="0" t="s">
        <v>3441</v>
      </c>
      <c r="BC977" s="0" t="s">
        <v>122</v>
      </c>
      <c r="BD977" s="0" t="s">
        <v>123</v>
      </c>
      <c r="BE977" s="0" t="s">
        <v>98</v>
      </c>
      <c r="BI977" s="0" t="s">
        <v>124</v>
      </c>
      <c r="BJ977" s="0" t="s">
        <v>3546</v>
      </c>
      <c r="BK977" s="0" t="s">
        <v>3547</v>
      </c>
      <c r="BL977" s="0" t="s">
        <v>3550</v>
      </c>
      <c r="BM977" s="0" t="s">
        <v>3457</v>
      </c>
      <c r="BN977" s="0" t="s">
        <v>3438</v>
      </c>
      <c r="BO977" s="0" t="s">
        <v>769</v>
      </c>
      <c r="BP977" s="0" t="s">
        <v>3434</v>
      </c>
      <c r="BQ977" s="0" t="s">
        <v>127</v>
      </c>
      <c r="BT977" s="0" t="n">
        <v>0</v>
      </c>
      <c r="BU977" s="0" t="s">
        <v>3439</v>
      </c>
      <c r="BW977" s="0" t="n">
        <v>2008</v>
      </c>
      <c r="BX977" s="0" t="n">
        <v>2014</v>
      </c>
      <c r="BY977" s="0" t="s">
        <v>2985</v>
      </c>
      <c r="BZ977" s="0" t="n">
        <v>2011</v>
      </c>
      <c r="CA977" s="0" t="n">
        <v>0</v>
      </c>
      <c r="CB977" s="0" t="n">
        <v>0</v>
      </c>
      <c r="CC977" s="0" t="n">
        <v>0</v>
      </c>
      <c r="CD977" s="0" t="n">
        <v>-0.204411345129875</v>
      </c>
      <c r="CE977" s="0" t="n">
        <v>1</v>
      </c>
    </row>
    <row r="978" customFormat="false" ht="15" hidden="false" customHeight="false" outlineLevel="0" collapsed="false">
      <c r="A978" s="0" t="s">
        <v>3434</v>
      </c>
      <c r="B978" s="0" t="n">
        <v>2283</v>
      </c>
      <c r="C978" s="0" t="n">
        <v>-0.00575313641415968</v>
      </c>
      <c r="D978" s="0" t="n">
        <v>514</v>
      </c>
      <c r="E978" s="0" t="n">
        <f aca="false">IF(ISNUMBER($BA978),$BA978,IF(AND(ISNUMBER($D978),ISNUMBER($BW978),ISNUMBER($BX978)),$D978*($BX978-$BW978+1),""))</f>
        <v>514</v>
      </c>
      <c r="H978" s="0" t="s">
        <v>118</v>
      </c>
      <c r="I978" s="0" t="s">
        <v>344</v>
      </c>
      <c r="J978" s="0" t="n">
        <f aca="false">IF($BW978&lt;&gt;"",$BW978,"")</f>
        <v>2008</v>
      </c>
      <c r="K978" s="0" t="n">
        <f aca="false">IF($BX978&lt;&gt;"",$BX978,"")</f>
        <v>2014</v>
      </c>
      <c r="L978" s="0" t="n">
        <f aca="false">IF(AND(ISNUMBER($BW978),ISNUMBER($BX978)),($BW978+$BX978)/2,"")</f>
        <v>2011</v>
      </c>
      <c r="M978" s="0" t="n">
        <f aca="false">IF($L978&lt;&gt;"",$L978,"")</f>
        <v>2011</v>
      </c>
      <c r="N978" s="0" t="n">
        <f aca="false">IF(AND(ISNUMBER($BW978),ISNUMBER($BX978)),MIN(1,MAX(0,($BX978-2016+1)/($BX978-$BW978+1))),"")</f>
        <v>0</v>
      </c>
      <c r="O978" s="0" t="n">
        <f aca="false">IF(AND(ISNUMBER($BW978),ISNUMBER($BX978)),MIN(1,MAX(0,($BX978-2017+1)/($BX978-$BW978+1))),"")</f>
        <v>0</v>
      </c>
      <c r="P978" s="0" t="n">
        <f aca="false">IF(AND(ISNUMBER($BW978),ISNUMBER($BX978)),MIN(1,MAX(0,($BX978-2018+1)/($BX978-$BW978+1))),"")</f>
        <v>0</v>
      </c>
      <c r="Q978" s="0" t="n">
        <f aca="false">IF(AND(ISNUMBER($BW978),ISNUMBER($BX978)),MIN(1,MAX(0,($BX978-2019+1)/($BX978-$BW978+1))),"")</f>
        <v>0</v>
      </c>
      <c r="R978" s="0" t="n">
        <f aca="false">IF(AND(ISNUMBER($BW978),ISNUMBER($BX978)),MIN(1,MAX(0,($BX978-2016+1)/($BX978-$BW978+1))),"")</f>
        <v>0</v>
      </c>
      <c r="S978" s="0" t="n">
        <f aca="false">IF($L978&lt;&gt;"",IF($L978&gt;=2015.5,1,0),"")</f>
        <v>0</v>
      </c>
      <c r="T978" s="0" t="n">
        <f aca="false">IF($L978&lt;&gt;"",IF($L978&gt;=2016,1,0),"")</f>
        <v>0</v>
      </c>
      <c r="U978" s="0" t="n">
        <f aca="false">IF(ISNUMBER($BX978),IF($BX978&gt;=2016,1,0),"")</f>
        <v>0</v>
      </c>
      <c r="V978" s="0" t="n">
        <f aca="false">IF(ISNUMBER($BW978),IF($BW978&gt;=2016,1,0),"")</f>
        <v>0</v>
      </c>
      <c r="W978" s="0" t="str">
        <f aca="false">IF(AND(ISNUMBER($BW978),ISNUMBER($BX978)),IF($BW978&gt;=2016,"post-only",IF($BX978&lt;2016,"pre-only","mixed")),"")</f>
        <v>pre-only</v>
      </c>
      <c r="X978" s="0" t="n">
        <f aca="false">IF(AND(ISNUMBER($BW978),ISNUMBER($BX978)),MIN(1,MAX(0,($BX978-2017+1)/($BX978-$BW978+1))),"")</f>
        <v>0</v>
      </c>
      <c r="Y978" s="0" t="n">
        <f aca="false">IF(AND(ISNUMBER($BW978),ISNUMBER($BX978)),MIN(1,MAX(0,($BX978-2018+1)/($BX978-$BW978+1))),"")</f>
        <v>0</v>
      </c>
      <c r="Z978" s="0" t="n">
        <f aca="false">IF(AND(ISNUMBER($BW978),ISNUMBER($BX978)),MIN(1,MAX(0,($BX978-2019+1)/($BX978-$BW978+1))),"")</f>
        <v>0</v>
      </c>
      <c r="AA978" s="0" t="n">
        <f aca="false">IF(ISNUMBER($BX978),IF($BX978&gt;=2017,1,0),"")</f>
        <v>0</v>
      </c>
      <c r="AB978" s="0" t="n">
        <f aca="false">IF(ISNUMBER($BX978),IF($BX978&gt;=2018,1,0),"")</f>
        <v>0</v>
      </c>
      <c r="AC978" s="0" t="n">
        <f aca="false">IF(ISNUMBER($BX978),IF($BX978&gt;=2019,1,0),"")</f>
        <v>0</v>
      </c>
      <c r="AD978" s="0" t="n">
        <f aca="false">IF($L978&lt;&gt;"",IF($L978&gt;2013,1,0),"")</f>
        <v>0</v>
      </c>
      <c r="AE978" s="0" t="n">
        <f aca="false">IF($L978&lt;&gt;"",1+IF($L978&gt;2011,1,0)+IF($L978&gt;2014,1,0),"")</f>
        <v>1</v>
      </c>
      <c r="AF978" s="0" t="s">
        <v>87</v>
      </c>
      <c r="AG978" s="0" t="s">
        <v>436</v>
      </c>
      <c r="AH978" s="0" t="s">
        <v>2080</v>
      </c>
      <c r="AI978" s="0" t="s">
        <v>497</v>
      </c>
      <c r="AJ978" s="0" t="s">
        <v>334</v>
      </c>
      <c r="AK978" s="0" t="str">
        <f aca="false">IF(AND($CF978&lt;&gt;"",IFERROR(INDEX(subsample_country_map!$B:$B,MATCH($CF978,subsample_country_map!$A:$A,0)),"")&lt;&gt;""),INDEX(subsample_country_map!$B:$B,MATCH($CF978,subsample_country_map!$A:$A,0)),INDEX(lookup!$AA:$AA,MATCH($A978,lookup!$A:$A,0)))</f>
        <v>3_AsiaPac</v>
      </c>
      <c r="AL978" s="0" t="str">
        <f aca="false">IF(AND($CF978&lt;&gt;"",IFERROR(INDEX(subsample_country_map!$C:$C,MATCH($CF978,subsample_country_map!$A:$A,0)),"")&lt;&gt;""),INDEX(subsample_country_map!$C:$C,MATCH($CF978,subsample_country_map!$A:$A,0)),INDEX(lookup!$AB:$AB,MATCH($A978,lookup!$A:$A,0)))</f>
        <v>2_developing</v>
      </c>
      <c r="AM978" s="0" t="str">
        <f aca="false">IF(AND($CF978&lt;&gt;"",IFERROR(INDEX(subsample_country_map!$D:$D,MATCH($CF978,subsample_country_map!$A:$A,0)),"")&lt;&gt;""),INDEX(subsample_country_map!$D:$D,MATCH($CF978,subsample_country_map!$A:$A,0)),INDEX(lookup!$AC:$AC,MATCH($A978,lookup!$A:$A,0)))</f>
        <v>2_non_western</v>
      </c>
      <c r="AN978" s="0" t="str">
        <f aca="false">IF(AND($CF978&lt;&gt;"",IFERROR(INDEX(subsample_country_map!$E:$E,MATCH($CF978,subsample_country_map!$A:$A,0)),"")&lt;&gt;""),INDEX(subsample_country_map!$E:$E,MATCH($CF978,subsample_country_map!$A:$A,0)),INDEX(lookup!$AD:$AD,MATCH($A978,lookup!$A:$A,0)))</f>
        <v>2_civil law</v>
      </c>
      <c r="AO978" s="0" t="str">
        <f aca="false">INDEX(lookup!$Y:$Y,MATCH($A978,lookup!$A:$A,0))</f>
        <v>0_published</v>
      </c>
      <c r="AP978" s="0" t="str">
        <f aca="false">INDEX(lookup!$Z:$Z,MATCH($A978,lookup!$A:$A,0))</f>
        <v>1_VHB high</v>
      </c>
      <c r="AQ978" s="0" t="str">
        <f aca="false">INDEX(lookup!$W:$W,MATCH($A978,lookup!$A:$A,0))</f>
        <v>1_fin/acc/econ</v>
      </c>
      <c r="AS978" s="0" t="s">
        <v>91</v>
      </c>
      <c r="AT978" s="0" t="s">
        <v>111</v>
      </c>
      <c r="AU978" s="0" t="s">
        <v>93</v>
      </c>
      <c r="AV978" s="0" t="s">
        <v>889</v>
      </c>
      <c r="AW978" s="0" t="s">
        <v>893</v>
      </c>
      <c r="BA978" s="0" t="n">
        <v>514</v>
      </c>
      <c r="BB978" s="0" t="s">
        <v>3441</v>
      </c>
      <c r="BC978" s="0" t="s">
        <v>122</v>
      </c>
      <c r="BD978" s="0" t="s">
        <v>123</v>
      </c>
      <c r="BE978" s="0" t="s">
        <v>98</v>
      </c>
      <c r="BI978" s="0" t="s">
        <v>124</v>
      </c>
      <c r="BJ978" s="0" t="s">
        <v>3551</v>
      </c>
      <c r="BK978" s="0" t="s">
        <v>3547</v>
      </c>
      <c r="BL978" s="0" t="s">
        <v>3552</v>
      </c>
      <c r="BM978" s="0" t="s">
        <v>3460</v>
      </c>
      <c r="BN978" s="0" t="s">
        <v>3438</v>
      </c>
      <c r="BO978" s="0" t="s">
        <v>769</v>
      </c>
      <c r="BP978" s="0" t="s">
        <v>3434</v>
      </c>
      <c r="BQ978" s="0" t="s">
        <v>127</v>
      </c>
      <c r="BT978" s="0" t="n">
        <v>0</v>
      </c>
      <c r="BU978" s="0" t="s">
        <v>3439</v>
      </c>
      <c r="BW978" s="0" t="n">
        <v>2008</v>
      </c>
      <c r="BX978" s="0" t="n">
        <v>2014</v>
      </c>
      <c r="BY978" s="0" t="s">
        <v>2985</v>
      </c>
      <c r="BZ978" s="0" t="n">
        <v>2011</v>
      </c>
      <c r="CA978" s="0" t="n">
        <v>0</v>
      </c>
      <c r="CB978" s="0" t="n">
        <v>0</v>
      </c>
      <c r="CC978" s="0" t="n">
        <v>0</v>
      </c>
      <c r="CD978" s="0" t="n">
        <v>-0.00575319988896618</v>
      </c>
      <c r="CE978" s="0" t="n">
        <v>1</v>
      </c>
    </row>
    <row r="979" customFormat="false" ht="15" hidden="false" customHeight="false" outlineLevel="0" collapsed="false">
      <c r="A979" s="0" t="s">
        <v>3434</v>
      </c>
      <c r="B979" s="0" t="n">
        <v>2284</v>
      </c>
      <c r="C979" s="0" t="n">
        <v>-0.215365246126974</v>
      </c>
      <c r="D979" s="0" t="n">
        <v>514</v>
      </c>
      <c r="E979" s="0" t="n">
        <f aca="false">IF(ISNUMBER($BA979),$BA979,IF(AND(ISNUMBER($D979),ISNUMBER($BW979),ISNUMBER($BX979)),$D979*($BX979-$BW979+1),""))</f>
        <v>514</v>
      </c>
      <c r="H979" s="0" t="s">
        <v>118</v>
      </c>
      <c r="I979" s="0" t="s">
        <v>344</v>
      </c>
      <c r="J979" s="0" t="n">
        <f aca="false">IF($BW979&lt;&gt;"",$BW979,"")</f>
        <v>2008</v>
      </c>
      <c r="K979" s="0" t="n">
        <f aca="false">IF($BX979&lt;&gt;"",$BX979,"")</f>
        <v>2014</v>
      </c>
      <c r="L979" s="0" t="n">
        <f aca="false">IF(AND(ISNUMBER($BW979),ISNUMBER($BX979)),($BW979+$BX979)/2,"")</f>
        <v>2011</v>
      </c>
      <c r="M979" s="0" t="n">
        <f aca="false">IF($L979&lt;&gt;"",$L979,"")</f>
        <v>2011</v>
      </c>
      <c r="N979" s="0" t="n">
        <f aca="false">IF(AND(ISNUMBER($BW979),ISNUMBER($BX979)),MIN(1,MAX(0,($BX979-2016+1)/($BX979-$BW979+1))),"")</f>
        <v>0</v>
      </c>
      <c r="O979" s="0" t="n">
        <f aca="false">IF(AND(ISNUMBER($BW979),ISNUMBER($BX979)),MIN(1,MAX(0,($BX979-2017+1)/($BX979-$BW979+1))),"")</f>
        <v>0</v>
      </c>
      <c r="P979" s="0" t="n">
        <f aca="false">IF(AND(ISNUMBER($BW979),ISNUMBER($BX979)),MIN(1,MAX(0,($BX979-2018+1)/($BX979-$BW979+1))),"")</f>
        <v>0</v>
      </c>
      <c r="Q979" s="0" t="n">
        <f aca="false">IF(AND(ISNUMBER($BW979),ISNUMBER($BX979)),MIN(1,MAX(0,($BX979-2019+1)/($BX979-$BW979+1))),"")</f>
        <v>0</v>
      </c>
      <c r="R979" s="0" t="n">
        <f aca="false">IF(AND(ISNUMBER($BW979),ISNUMBER($BX979)),MIN(1,MAX(0,($BX979-2016+1)/($BX979-$BW979+1))),"")</f>
        <v>0</v>
      </c>
      <c r="S979" s="0" t="n">
        <f aca="false">IF($L979&lt;&gt;"",IF($L979&gt;=2015.5,1,0),"")</f>
        <v>0</v>
      </c>
      <c r="T979" s="0" t="n">
        <f aca="false">IF($L979&lt;&gt;"",IF($L979&gt;=2016,1,0),"")</f>
        <v>0</v>
      </c>
      <c r="U979" s="0" t="n">
        <f aca="false">IF(ISNUMBER($BX979),IF($BX979&gt;=2016,1,0),"")</f>
        <v>0</v>
      </c>
      <c r="V979" s="0" t="n">
        <f aca="false">IF(ISNUMBER($BW979),IF($BW979&gt;=2016,1,0),"")</f>
        <v>0</v>
      </c>
      <c r="W979" s="0" t="str">
        <f aca="false">IF(AND(ISNUMBER($BW979),ISNUMBER($BX979)),IF($BW979&gt;=2016,"post-only",IF($BX979&lt;2016,"pre-only","mixed")),"")</f>
        <v>pre-only</v>
      </c>
      <c r="X979" s="0" t="n">
        <f aca="false">IF(AND(ISNUMBER($BW979),ISNUMBER($BX979)),MIN(1,MAX(0,($BX979-2017+1)/($BX979-$BW979+1))),"")</f>
        <v>0</v>
      </c>
      <c r="Y979" s="0" t="n">
        <f aca="false">IF(AND(ISNUMBER($BW979),ISNUMBER($BX979)),MIN(1,MAX(0,($BX979-2018+1)/($BX979-$BW979+1))),"")</f>
        <v>0</v>
      </c>
      <c r="Z979" s="0" t="n">
        <f aca="false">IF(AND(ISNUMBER($BW979),ISNUMBER($BX979)),MIN(1,MAX(0,($BX979-2019+1)/($BX979-$BW979+1))),"")</f>
        <v>0</v>
      </c>
      <c r="AA979" s="0" t="n">
        <f aca="false">IF(ISNUMBER($BX979),IF($BX979&gt;=2017,1,0),"")</f>
        <v>0</v>
      </c>
      <c r="AB979" s="0" t="n">
        <f aca="false">IF(ISNUMBER($BX979),IF($BX979&gt;=2018,1,0),"")</f>
        <v>0</v>
      </c>
      <c r="AC979" s="0" t="n">
        <f aca="false">IF(ISNUMBER($BX979),IF($BX979&gt;=2019,1,0),"")</f>
        <v>0</v>
      </c>
      <c r="AD979" s="0" t="n">
        <f aca="false">IF($L979&lt;&gt;"",IF($L979&gt;2013,1,0),"")</f>
        <v>0</v>
      </c>
      <c r="AE979" s="0" t="n">
        <f aca="false">IF($L979&lt;&gt;"",1+IF($L979&gt;2011,1,0)+IF($L979&gt;2014,1,0),"")</f>
        <v>1</v>
      </c>
      <c r="AF979" s="0" t="s">
        <v>87</v>
      </c>
      <c r="AG979" s="0" t="s">
        <v>436</v>
      </c>
      <c r="AH979" s="0" t="s">
        <v>2080</v>
      </c>
      <c r="AI979" s="0" t="s">
        <v>497</v>
      </c>
      <c r="AJ979" s="0" t="s">
        <v>334</v>
      </c>
      <c r="AK979" s="0" t="str">
        <f aca="false">IF(AND($CF979&lt;&gt;"",IFERROR(INDEX(subsample_country_map!$B:$B,MATCH($CF979,subsample_country_map!$A:$A,0)),"")&lt;&gt;""),INDEX(subsample_country_map!$B:$B,MATCH($CF979,subsample_country_map!$A:$A,0)),INDEX(lookup!$AA:$AA,MATCH($A979,lookup!$A:$A,0)))</f>
        <v>3_AsiaPac</v>
      </c>
      <c r="AL979" s="0" t="str">
        <f aca="false">IF(AND($CF979&lt;&gt;"",IFERROR(INDEX(subsample_country_map!$C:$C,MATCH($CF979,subsample_country_map!$A:$A,0)),"")&lt;&gt;""),INDEX(subsample_country_map!$C:$C,MATCH($CF979,subsample_country_map!$A:$A,0)),INDEX(lookup!$AB:$AB,MATCH($A979,lookup!$A:$A,0)))</f>
        <v>2_developing</v>
      </c>
      <c r="AM979" s="0" t="str">
        <f aca="false">IF(AND($CF979&lt;&gt;"",IFERROR(INDEX(subsample_country_map!$D:$D,MATCH($CF979,subsample_country_map!$A:$A,0)),"")&lt;&gt;""),INDEX(subsample_country_map!$D:$D,MATCH($CF979,subsample_country_map!$A:$A,0)),INDEX(lookup!$AC:$AC,MATCH($A979,lookup!$A:$A,0)))</f>
        <v>2_non_western</v>
      </c>
      <c r="AN979" s="0" t="str">
        <f aca="false">IF(AND($CF979&lt;&gt;"",IFERROR(INDEX(subsample_country_map!$E:$E,MATCH($CF979,subsample_country_map!$A:$A,0)),"")&lt;&gt;""),INDEX(subsample_country_map!$E:$E,MATCH($CF979,subsample_country_map!$A:$A,0)),INDEX(lookup!$AD:$AD,MATCH($A979,lookup!$A:$A,0)))</f>
        <v>2_civil law</v>
      </c>
      <c r="AO979" s="0" t="str">
        <f aca="false">INDEX(lookup!$Y:$Y,MATCH($A979,lookup!$A:$A,0))</f>
        <v>0_published</v>
      </c>
      <c r="AP979" s="0" t="str">
        <f aca="false">INDEX(lookup!$Z:$Z,MATCH($A979,lookup!$A:$A,0))</f>
        <v>1_VHB high</v>
      </c>
      <c r="AQ979" s="0" t="str">
        <f aca="false">INDEX(lookup!$W:$W,MATCH($A979,lookup!$A:$A,0))</f>
        <v>1_fin/acc/econ</v>
      </c>
      <c r="AS979" s="0" t="s">
        <v>91</v>
      </c>
      <c r="AT979" s="0" t="s">
        <v>111</v>
      </c>
      <c r="AU979" s="0" t="s">
        <v>93</v>
      </c>
      <c r="AV979" s="0" t="s">
        <v>2077</v>
      </c>
      <c r="AW979" s="0" t="s">
        <v>3463</v>
      </c>
      <c r="BA979" s="0" t="n">
        <v>514</v>
      </c>
      <c r="BB979" s="0" t="s">
        <v>3441</v>
      </c>
      <c r="BC979" s="0" t="s">
        <v>122</v>
      </c>
      <c r="BD979" s="0" t="s">
        <v>123</v>
      </c>
      <c r="BE979" s="0" t="s">
        <v>98</v>
      </c>
      <c r="BI979" s="0" t="s">
        <v>124</v>
      </c>
      <c r="BJ979" s="0" t="s">
        <v>3551</v>
      </c>
      <c r="BK979" s="0" t="s">
        <v>3547</v>
      </c>
      <c r="BL979" s="0" t="s">
        <v>3498</v>
      </c>
      <c r="BM979" s="0" t="s">
        <v>3457</v>
      </c>
      <c r="BN979" s="0" t="s">
        <v>3438</v>
      </c>
      <c r="BO979" s="0" t="s">
        <v>769</v>
      </c>
      <c r="BP979" s="0" t="s">
        <v>3434</v>
      </c>
      <c r="BQ979" s="0" t="s">
        <v>127</v>
      </c>
      <c r="BT979" s="0" t="n">
        <v>0</v>
      </c>
      <c r="BU979" s="0" t="s">
        <v>3439</v>
      </c>
      <c r="BW979" s="0" t="n">
        <v>2008</v>
      </c>
      <c r="BX979" s="0" t="n">
        <v>2014</v>
      </c>
      <c r="BY979" s="0" t="s">
        <v>2985</v>
      </c>
      <c r="BZ979" s="0" t="n">
        <v>2011</v>
      </c>
      <c r="CA979" s="0" t="n">
        <v>0</v>
      </c>
      <c r="CB979" s="0" t="n">
        <v>0</v>
      </c>
      <c r="CC979" s="0" t="n">
        <v>0</v>
      </c>
      <c r="CD979" s="0" t="n">
        <v>-0.218790798440339</v>
      </c>
      <c r="CE979" s="0" t="n">
        <v>1</v>
      </c>
    </row>
    <row r="980" customFormat="false" ht="15" hidden="false" customHeight="false" outlineLevel="0" collapsed="false">
      <c r="A980" s="0" t="s">
        <v>3434</v>
      </c>
      <c r="B980" s="0" t="n">
        <v>2285</v>
      </c>
      <c r="C980" s="0" t="n">
        <v>-0.0660178272203492</v>
      </c>
      <c r="D980" s="0" t="n">
        <v>514</v>
      </c>
      <c r="E980" s="0" t="n">
        <f aca="false">IF(ISNUMBER($BA980),$BA980,IF(AND(ISNUMBER($D980),ISNUMBER($BW980),ISNUMBER($BX980)),$D980*($BX980-$BW980+1),""))</f>
        <v>514</v>
      </c>
      <c r="H980" s="0" t="s">
        <v>118</v>
      </c>
      <c r="I980" s="0" t="s">
        <v>344</v>
      </c>
      <c r="J980" s="0" t="n">
        <f aca="false">IF($BW980&lt;&gt;"",$BW980,"")</f>
        <v>2008</v>
      </c>
      <c r="K980" s="0" t="n">
        <f aca="false">IF($BX980&lt;&gt;"",$BX980,"")</f>
        <v>2014</v>
      </c>
      <c r="L980" s="0" t="n">
        <f aca="false">IF(AND(ISNUMBER($BW980),ISNUMBER($BX980)),($BW980+$BX980)/2,"")</f>
        <v>2011</v>
      </c>
      <c r="M980" s="0" t="n">
        <f aca="false">IF($L980&lt;&gt;"",$L980,"")</f>
        <v>2011</v>
      </c>
      <c r="N980" s="0" t="n">
        <f aca="false">IF(AND(ISNUMBER($BW980),ISNUMBER($BX980)),MIN(1,MAX(0,($BX980-2016+1)/($BX980-$BW980+1))),"")</f>
        <v>0</v>
      </c>
      <c r="O980" s="0" t="n">
        <f aca="false">IF(AND(ISNUMBER($BW980),ISNUMBER($BX980)),MIN(1,MAX(0,($BX980-2017+1)/($BX980-$BW980+1))),"")</f>
        <v>0</v>
      </c>
      <c r="P980" s="0" t="n">
        <f aca="false">IF(AND(ISNUMBER($BW980),ISNUMBER($BX980)),MIN(1,MAX(0,($BX980-2018+1)/($BX980-$BW980+1))),"")</f>
        <v>0</v>
      </c>
      <c r="Q980" s="0" t="n">
        <f aca="false">IF(AND(ISNUMBER($BW980),ISNUMBER($BX980)),MIN(1,MAX(0,($BX980-2019+1)/($BX980-$BW980+1))),"")</f>
        <v>0</v>
      </c>
      <c r="R980" s="0" t="n">
        <f aca="false">IF(AND(ISNUMBER($BW980),ISNUMBER($BX980)),MIN(1,MAX(0,($BX980-2016+1)/($BX980-$BW980+1))),"")</f>
        <v>0</v>
      </c>
      <c r="S980" s="0" t="n">
        <f aca="false">IF($L980&lt;&gt;"",IF($L980&gt;=2015.5,1,0),"")</f>
        <v>0</v>
      </c>
      <c r="T980" s="0" t="n">
        <f aca="false">IF($L980&lt;&gt;"",IF($L980&gt;=2016,1,0),"")</f>
        <v>0</v>
      </c>
      <c r="U980" s="0" t="n">
        <f aca="false">IF(ISNUMBER($BX980),IF($BX980&gt;=2016,1,0),"")</f>
        <v>0</v>
      </c>
      <c r="V980" s="0" t="n">
        <f aca="false">IF(ISNUMBER($BW980),IF($BW980&gt;=2016,1,0),"")</f>
        <v>0</v>
      </c>
      <c r="W980" s="0" t="str">
        <f aca="false">IF(AND(ISNUMBER($BW980),ISNUMBER($BX980)),IF($BW980&gt;=2016,"post-only",IF($BX980&lt;2016,"pre-only","mixed")),"")</f>
        <v>pre-only</v>
      </c>
      <c r="X980" s="0" t="n">
        <f aca="false">IF(AND(ISNUMBER($BW980),ISNUMBER($BX980)),MIN(1,MAX(0,($BX980-2017+1)/($BX980-$BW980+1))),"")</f>
        <v>0</v>
      </c>
      <c r="Y980" s="0" t="n">
        <f aca="false">IF(AND(ISNUMBER($BW980),ISNUMBER($BX980)),MIN(1,MAX(0,($BX980-2018+1)/($BX980-$BW980+1))),"")</f>
        <v>0</v>
      </c>
      <c r="Z980" s="0" t="n">
        <f aca="false">IF(AND(ISNUMBER($BW980),ISNUMBER($BX980)),MIN(1,MAX(0,($BX980-2019+1)/($BX980-$BW980+1))),"")</f>
        <v>0</v>
      </c>
      <c r="AA980" s="0" t="n">
        <f aca="false">IF(ISNUMBER($BX980),IF($BX980&gt;=2017,1,0),"")</f>
        <v>0</v>
      </c>
      <c r="AB980" s="0" t="n">
        <f aca="false">IF(ISNUMBER($BX980),IF($BX980&gt;=2018,1,0),"")</f>
        <v>0</v>
      </c>
      <c r="AC980" s="0" t="n">
        <f aca="false">IF(ISNUMBER($BX980),IF($BX980&gt;=2019,1,0),"")</f>
        <v>0</v>
      </c>
      <c r="AD980" s="0" t="n">
        <f aca="false">IF($L980&lt;&gt;"",IF($L980&gt;2013,1,0),"")</f>
        <v>0</v>
      </c>
      <c r="AE980" s="0" t="n">
        <f aca="false">IF($L980&lt;&gt;"",1+IF($L980&gt;2011,1,0)+IF($L980&gt;2014,1,0),"")</f>
        <v>1</v>
      </c>
      <c r="AF980" s="0" t="s">
        <v>87</v>
      </c>
      <c r="AG980" s="0" t="s">
        <v>436</v>
      </c>
      <c r="AH980" s="0" t="s">
        <v>2080</v>
      </c>
      <c r="AI980" s="0" t="s">
        <v>497</v>
      </c>
      <c r="AJ980" s="0" t="s">
        <v>334</v>
      </c>
      <c r="AK980" s="0" t="str">
        <f aca="false">IF(AND($CF980&lt;&gt;"",IFERROR(INDEX(subsample_country_map!$B:$B,MATCH($CF980,subsample_country_map!$A:$A,0)),"")&lt;&gt;""),INDEX(subsample_country_map!$B:$B,MATCH($CF980,subsample_country_map!$A:$A,0)),INDEX(lookup!$AA:$AA,MATCH($A980,lookup!$A:$A,0)))</f>
        <v>3_AsiaPac</v>
      </c>
      <c r="AL980" s="0" t="str">
        <f aca="false">IF(AND($CF980&lt;&gt;"",IFERROR(INDEX(subsample_country_map!$C:$C,MATCH($CF980,subsample_country_map!$A:$A,0)),"")&lt;&gt;""),INDEX(subsample_country_map!$C:$C,MATCH($CF980,subsample_country_map!$A:$A,0)),INDEX(lookup!$AB:$AB,MATCH($A980,lookup!$A:$A,0)))</f>
        <v>2_developing</v>
      </c>
      <c r="AM980" s="0" t="str">
        <f aca="false">IF(AND($CF980&lt;&gt;"",IFERROR(INDEX(subsample_country_map!$D:$D,MATCH($CF980,subsample_country_map!$A:$A,0)),"")&lt;&gt;""),INDEX(subsample_country_map!$D:$D,MATCH($CF980,subsample_country_map!$A:$A,0)),INDEX(lookup!$AC:$AC,MATCH($A980,lookup!$A:$A,0)))</f>
        <v>2_non_western</v>
      </c>
      <c r="AN980" s="0" t="str">
        <f aca="false">IF(AND($CF980&lt;&gt;"",IFERROR(INDEX(subsample_country_map!$E:$E,MATCH($CF980,subsample_country_map!$A:$A,0)),"")&lt;&gt;""),INDEX(subsample_country_map!$E:$E,MATCH($CF980,subsample_country_map!$A:$A,0)),INDEX(lookup!$AD:$AD,MATCH($A980,lookup!$A:$A,0)))</f>
        <v>2_civil law</v>
      </c>
      <c r="AO980" s="0" t="str">
        <f aca="false">INDEX(lookup!$Y:$Y,MATCH($A980,lookup!$A:$A,0))</f>
        <v>0_published</v>
      </c>
      <c r="AP980" s="0" t="str">
        <f aca="false">INDEX(lookup!$Z:$Z,MATCH($A980,lookup!$A:$A,0))</f>
        <v>1_VHB high</v>
      </c>
      <c r="AQ980" s="0" t="str">
        <f aca="false">INDEX(lookup!$W:$W,MATCH($A980,lookup!$A:$A,0))</f>
        <v>1_fin/acc/econ</v>
      </c>
      <c r="AS980" s="0" t="s">
        <v>91</v>
      </c>
      <c r="AT980" s="0" t="s">
        <v>111</v>
      </c>
      <c r="AU980" s="0" t="s">
        <v>93</v>
      </c>
      <c r="AV980" s="0" t="s">
        <v>3508</v>
      </c>
      <c r="AW980" s="0" t="s">
        <v>3475</v>
      </c>
      <c r="BA980" s="0" t="n">
        <v>514</v>
      </c>
      <c r="BB980" s="0" t="s">
        <v>3441</v>
      </c>
      <c r="BC980" s="0" t="s">
        <v>122</v>
      </c>
      <c r="BD980" s="0" t="s">
        <v>123</v>
      </c>
      <c r="BE980" s="0" t="s">
        <v>98</v>
      </c>
      <c r="BI980" s="0" t="s">
        <v>124</v>
      </c>
      <c r="BJ980" s="0" t="s">
        <v>3553</v>
      </c>
      <c r="BK980" s="0" t="s">
        <v>3547</v>
      </c>
      <c r="BL980" s="0" t="s">
        <v>3554</v>
      </c>
      <c r="BM980" s="0" t="s">
        <v>3466</v>
      </c>
      <c r="BN980" s="0" t="s">
        <v>3438</v>
      </c>
      <c r="BO980" s="0" t="s">
        <v>769</v>
      </c>
      <c r="BP980" s="0" t="s">
        <v>3434</v>
      </c>
      <c r="BQ980" s="0" t="s">
        <v>127</v>
      </c>
      <c r="BT980" s="0" t="n">
        <v>0</v>
      </c>
      <c r="BU980" s="0" t="s">
        <v>3439</v>
      </c>
      <c r="BW980" s="0" t="n">
        <v>2008</v>
      </c>
      <c r="BX980" s="0" t="n">
        <v>2014</v>
      </c>
      <c r="BY980" s="0" t="s">
        <v>2985</v>
      </c>
      <c r="BZ980" s="0" t="n">
        <v>2011</v>
      </c>
      <c r="CA980" s="0" t="n">
        <v>0</v>
      </c>
      <c r="CB980" s="0" t="n">
        <v>0</v>
      </c>
      <c r="CC980" s="0" t="n">
        <v>0</v>
      </c>
      <c r="CD980" s="0" t="n">
        <v>-0.0661139884851028</v>
      </c>
      <c r="CE980" s="0" t="n">
        <v>1</v>
      </c>
    </row>
    <row r="981" customFormat="false" ht="15" hidden="false" customHeight="false" outlineLevel="0" collapsed="false">
      <c r="A981" s="0" t="s">
        <v>3434</v>
      </c>
      <c r="B981" s="0" t="n">
        <v>2286</v>
      </c>
      <c r="C981" s="0" t="n">
        <v>-0.173748897105228</v>
      </c>
      <c r="D981" s="0" t="n">
        <v>514</v>
      </c>
      <c r="E981" s="0" t="n">
        <f aca="false">IF(ISNUMBER($BA981),$BA981,IF(AND(ISNUMBER($D981),ISNUMBER($BW981),ISNUMBER($BX981)),$D981*($BX981-$BW981+1),""))</f>
        <v>514</v>
      </c>
      <c r="H981" s="0" t="s">
        <v>118</v>
      </c>
      <c r="I981" s="0" t="s">
        <v>344</v>
      </c>
      <c r="J981" s="0" t="n">
        <f aca="false">IF($BW981&lt;&gt;"",$BW981,"")</f>
        <v>2008</v>
      </c>
      <c r="K981" s="0" t="n">
        <f aca="false">IF($BX981&lt;&gt;"",$BX981,"")</f>
        <v>2014</v>
      </c>
      <c r="L981" s="0" t="n">
        <f aca="false">IF(AND(ISNUMBER($BW981),ISNUMBER($BX981)),($BW981+$BX981)/2,"")</f>
        <v>2011</v>
      </c>
      <c r="M981" s="0" t="n">
        <f aca="false">IF($L981&lt;&gt;"",$L981,"")</f>
        <v>2011</v>
      </c>
      <c r="N981" s="0" t="n">
        <f aca="false">IF(AND(ISNUMBER($BW981),ISNUMBER($BX981)),MIN(1,MAX(0,($BX981-2016+1)/($BX981-$BW981+1))),"")</f>
        <v>0</v>
      </c>
      <c r="O981" s="0" t="n">
        <f aca="false">IF(AND(ISNUMBER($BW981),ISNUMBER($BX981)),MIN(1,MAX(0,($BX981-2017+1)/($BX981-$BW981+1))),"")</f>
        <v>0</v>
      </c>
      <c r="P981" s="0" t="n">
        <f aca="false">IF(AND(ISNUMBER($BW981),ISNUMBER($BX981)),MIN(1,MAX(0,($BX981-2018+1)/($BX981-$BW981+1))),"")</f>
        <v>0</v>
      </c>
      <c r="Q981" s="0" t="n">
        <f aca="false">IF(AND(ISNUMBER($BW981),ISNUMBER($BX981)),MIN(1,MAX(0,($BX981-2019+1)/($BX981-$BW981+1))),"")</f>
        <v>0</v>
      </c>
      <c r="R981" s="0" t="n">
        <f aca="false">IF(AND(ISNUMBER($BW981),ISNUMBER($BX981)),MIN(1,MAX(0,($BX981-2016+1)/($BX981-$BW981+1))),"")</f>
        <v>0</v>
      </c>
      <c r="S981" s="0" t="n">
        <f aca="false">IF($L981&lt;&gt;"",IF($L981&gt;=2015.5,1,0),"")</f>
        <v>0</v>
      </c>
      <c r="T981" s="0" t="n">
        <f aca="false">IF($L981&lt;&gt;"",IF($L981&gt;=2016,1,0),"")</f>
        <v>0</v>
      </c>
      <c r="U981" s="0" t="n">
        <f aca="false">IF(ISNUMBER($BX981),IF($BX981&gt;=2016,1,0),"")</f>
        <v>0</v>
      </c>
      <c r="V981" s="0" t="n">
        <f aca="false">IF(ISNUMBER($BW981),IF($BW981&gt;=2016,1,0),"")</f>
        <v>0</v>
      </c>
      <c r="W981" s="0" t="str">
        <f aca="false">IF(AND(ISNUMBER($BW981),ISNUMBER($BX981)),IF($BW981&gt;=2016,"post-only",IF($BX981&lt;2016,"pre-only","mixed")),"")</f>
        <v>pre-only</v>
      </c>
      <c r="X981" s="0" t="n">
        <f aca="false">IF(AND(ISNUMBER($BW981),ISNUMBER($BX981)),MIN(1,MAX(0,($BX981-2017+1)/($BX981-$BW981+1))),"")</f>
        <v>0</v>
      </c>
      <c r="Y981" s="0" t="n">
        <f aca="false">IF(AND(ISNUMBER($BW981),ISNUMBER($BX981)),MIN(1,MAX(0,($BX981-2018+1)/($BX981-$BW981+1))),"")</f>
        <v>0</v>
      </c>
      <c r="Z981" s="0" t="n">
        <f aca="false">IF(AND(ISNUMBER($BW981),ISNUMBER($BX981)),MIN(1,MAX(0,($BX981-2019+1)/($BX981-$BW981+1))),"")</f>
        <v>0</v>
      </c>
      <c r="AA981" s="0" t="n">
        <f aca="false">IF(ISNUMBER($BX981),IF($BX981&gt;=2017,1,0),"")</f>
        <v>0</v>
      </c>
      <c r="AB981" s="0" t="n">
        <f aca="false">IF(ISNUMBER($BX981),IF($BX981&gt;=2018,1,0),"")</f>
        <v>0</v>
      </c>
      <c r="AC981" s="0" t="n">
        <f aca="false">IF(ISNUMBER($BX981),IF($BX981&gt;=2019,1,0),"")</f>
        <v>0</v>
      </c>
      <c r="AD981" s="0" t="n">
        <f aca="false">IF($L981&lt;&gt;"",IF($L981&gt;2013,1,0),"")</f>
        <v>0</v>
      </c>
      <c r="AE981" s="0" t="n">
        <f aca="false">IF($L981&lt;&gt;"",1+IF($L981&gt;2011,1,0)+IF($L981&gt;2014,1,0),"")</f>
        <v>1</v>
      </c>
      <c r="AF981" s="0" t="s">
        <v>87</v>
      </c>
      <c r="AG981" s="0" t="s">
        <v>436</v>
      </c>
      <c r="AH981" s="0" t="s">
        <v>2080</v>
      </c>
      <c r="AI981" s="0" t="s">
        <v>497</v>
      </c>
      <c r="AJ981" s="0" t="s">
        <v>334</v>
      </c>
      <c r="AK981" s="0" t="str">
        <f aca="false">IF(AND($CF981&lt;&gt;"",IFERROR(INDEX(subsample_country_map!$B:$B,MATCH($CF981,subsample_country_map!$A:$A,0)),"")&lt;&gt;""),INDEX(subsample_country_map!$B:$B,MATCH($CF981,subsample_country_map!$A:$A,0)),INDEX(lookup!$AA:$AA,MATCH($A981,lookup!$A:$A,0)))</f>
        <v>3_AsiaPac</v>
      </c>
      <c r="AL981" s="0" t="str">
        <f aca="false">IF(AND($CF981&lt;&gt;"",IFERROR(INDEX(subsample_country_map!$C:$C,MATCH($CF981,subsample_country_map!$A:$A,0)),"")&lt;&gt;""),INDEX(subsample_country_map!$C:$C,MATCH($CF981,subsample_country_map!$A:$A,0)),INDEX(lookup!$AB:$AB,MATCH($A981,lookup!$A:$A,0)))</f>
        <v>2_developing</v>
      </c>
      <c r="AM981" s="0" t="str">
        <f aca="false">IF(AND($CF981&lt;&gt;"",IFERROR(INDEX(subsample_country_map!$D:$D,MATCH($CF981,subsample_country_map!$A:$A,0)),"")&lt;&gt;""),INDEX(subsample_country_map!$D:$D,MATCH($CF981,subsample_country_map!$A:$A,0)),INDEX(lookup!$AC:$AC,MATCH($A981,lookup!$A:$A,0)))</f>
        <v>2_non_western</v>
      </c>
      <c r="AN981" s="0" t="str">
        <f aca="false">IF(AND($CF981&lt;&gt;"",IFERROR(INDEX(subsample_country_map!$E:$E,MATCH($CF981,subsample_country_map!$A:$A,0)),"")&lt;&gt;""),INDEX(subsample_country_map!$E:$E,MATCH($CF981,subsample_country_map!$A:$A,0)),INDEX(lookup!$AD:$AD,MATCH($A981,lookup!$A:$A,0)))</f>
        <v>2_civil law</v>
      </c>
      <c r="AO981" s="0" t="str">
        <f aca="false">INDEX(lookup!$Y:$Y,MATCH($A981,lookup!$A:$A,0))</f>
        <v>0_published</v>
      </c>
      <c r="AP981" s="0" t="str">
        <f aca="false">INDEX(lookup!$Z:$Z,MATCH($A981,lookup!$A:$A,0))</f>
        <v>1_VHB high</v>
      </c>
      <c r="AQ981" s="0" t="str">
        <f aca="false">INDEX(lookup!$W:$W,MATCH($A981,lookup!$A:$A,0))</f>
        <v>1_fin/acc/econ</v>
      </c>
      <c r="AS981" s="0" t="s">
        <v>91</v>
      </c>
      <c r="AT981" s="0" t="s">
        <v>111</v>
      </c>
      <c r="AU981" s="0" t="s">
        <v>93</v>
      </c>
      <c r="AV981" s="0" t="s">
        <v>3474</v>
      </c>
      <c r="AW981" s="0" t="s">
        <v>1784</v>
      </c>
      <c r="BA981" s="0" t="n">
        <v>514</v>
      </c>
      <c r="BB981" s="0" t="s">
        <v>3441</v>
      </c>
      <c r="BC981" s="0" t="s">
        <v>122</v>
      </c>
      <c r="BD981" s="0" t="s">
        <v>123</v>
      </c>
      <c r="BE981" s="0" t="s">
        <v>98</v>
      </c>
      <c r="BI981" s="0" t="s">
        <v>124</v>
      </c>
      <c r="BJ981" s="0" t="s">
        <v>3553</v>
      </c>
      <c r="BK981" s="0" t="s">
        <v>3547</v>
      </c>
      <c r="BL981" s="0" t="s">
        <v>3534</v>
      </c>
      <c r="BM981" s="0" t="s">
        <v>3457</v>
      </c>
      <c r="BN981" s="0" t="s">
        <v>3438</v>
      </c>
      <c r="BO981" s="0" t="s">
        <v>769</v>
      </c>
      <c r="BP981" s="0" t="s">
        <v>3434</v>
      </c>
      <c r="BQ981" s="0" t="s">
        <v>127</v>
      </c>
      <c r="BT981" s="0" t="n">
        <v>0</v>
      </c>
      <c r="BU981" s="0" t="s">
        <v>3439</v>
      </c>
      <c r="BW981" s="0" t="n">
        <v>2008</v>
      </c>
      <c r="BX981" s="0" t="n">
        <v>2014</v>
      </c>
      <c r="BY981" s="0" t="s">
        <v>2985</v>
      </c>
      <c r="BZ981" s="0" t="n">
        <v>2011</v>
      </c>
      <c r="CA981" s="0" t="n">
        <v>0</v>
      </c>
      <c r="CB981" s="0" t="n">
        <v>0</v>
      </c>
      <c r="CC981" s="0" t="n">
        <v>0</v>
      </c>
      <c r="CD981" s="0" t="n">
        <v>-0.175529682451937</v>
      </c>
      <c r="CE981" s="0" t="n">
        <v>1</v>
      </c>
    </row>
    <row r="982" customFormat="false" ht="15" hidden="false" customHeight="false" outlineLevel="0" collapsed="false">
      <c r="A982" s="0" t="s">
        <v>3434</v>
      </c>
      <c r="B982" s="0" t="n">
        <v>2287</v>
      </c>
      <c r="C982" s="0" t="n">
        <v>-0.00200491002223366</v>
      </c>
      <c r="D982" s="0" t="n">
        <v>514</v>
      </c>
      <c r="E982" s="0" t="n">
        <f aca="false">IF(ISNUMBER($BA982),$BA982,IF(AND(ISNUMBER($D982),ISNUMBER($BW982),ISNUMBER($BX982)),$D982*($BX982-$BW982+1),""))</f>
        <v>514</v>
      </c>
      <c r="H982" s="0" t="s">
        <v>118</v>
      </c>
      <c r="I982" s="0" t="s">
        <v>344</v>
      </c>
      <c r="J982" s="0" t="n">
        <f aca="false">IF($BW982&lt;&gt;"",$BW982,"")</f>
        <v>2008</v>
      </c>
      <c r="K982" s="0" t="n">
        <f aca="false">IF($BX982&lt;&gt;"",$BX982,"")</f>
        <v>2014</v>
      </c>
      <c r="L982" s="0" t="n">
        <f aca="false">IF(AND(ISNUMBER($BW982),ISNUMBER($BX982)),($BW982+$BX982)/2,"")</f>
        <v>2011</v>
      </c>
      <c r="M982" s="0" t="n">
        <f aca="false">IF($L982&lt;&gt;"",$L982,"")</f>
        <v>2011</v>
      </c>
      <c r="N982" s="0" t="n">
        <f aca="false">IF(AND(ISNUMBER($BW982),ISNUMBER($BX982)),MIN(1,MAX(0,($BX982-2016+1)/($BX982-$BW982+1))),"")</f>
        <v>0</v>
      </c>
      <c r="O982" s="0" t="n">
        <f aca="false">IF(AND(ISNUMBER($BW982),ISNUMBER($BX982)),MIN(1,MAX(0,($BX982-2017+1)/($BX982-$BW982+1))),"")</f>
        <v>0</v>
      </c>
      <c r="P982" s="0" t="n">
        <f aca="false">IF(AND(ISNUMBER($BW982),ISNUMBER($BX982)),MIN(1,MAX(0,($BX982-2018+1)/($BX982-$BW982+1))),"")</f>
        <v>0</v>
      </c>
      <c r="Q982" s="0" t="n">
        <f aca="false">IF(AND(ISNUMBER($BW982),ISNUMBER($BX982)),MIN(1,MAX(0,($BX982-2019+1)/($BX982-$BW982+1))),"")</f>
        <v>0</v>
      </c>
      <c r="R982" s="0" t="n">
        <f aca="false">IF(AND(ISNUMBER($BW982),ISNUMBER($BX982)),MIN(1,MAX(0,($BX982-2016+1)/($BX982-$BW982+1))),"")</f>
        <v>0</v>
      </c>
      <c r="S982" s="0" t="n">
        <f aca="false">IF($L982&lt;&gt;"",IF($L982&gt;=2015.5,1,0),"")</f>
        <v>0</v>
      </c>
      <c r="T982" s="0" t="n">
        <f aca="false">IF($L982&lt;&gt;"",IF($L982&gt;=2016,1,0),"")</f>
        <v>0</v>
      </c>
      <c r="U982" s="0" t="n">
        <f aca="false">IF(ISNUMBER($BX982),IF($BX982&gt;=2016,1,0),"")</f>
        <v>0</v>
      </c>
      <c r="V982" s="0" t="n">
        <f aca="false">IF(ISNUMBER($BW982),IF($BW982&gt;=2016,1,0),"")</f>
        <v>0</v>
      </c>
      <c r="W982" s="0" t="str">
        <f aca="false">IF(AND(ISNUMBER($BW982),ISNUMBER($BX982)),IF($BW982&gt;=2016,"post-only",IF($BX982&lt;2016,"pre-only","mixed")),"")</f>
        <v>pre-only</v>
      </c>
      <c r="X982" s="0" t="n">
        <f aca="false">IF(AND(ISNUMBER($BW982),ISNUMBER($BX982)),MIN(1,MAX(0,($BX982-2017+1)/($BX982-$BW982+1))),"")</f>
        <v>0</v>
      </c>
      <c r="Y982" s="0" t="n">
        <f aca="false">IF(AND(ISNUMBER($BW982),ISNUMBER($BX982)),MIN(1,MAX(0,($BX982-2018+1)/($BX982-$BW982+1))),"")</f>
        <v>0</v>
      </c>
      <c r="Z982" s="0" t="n">
        <f aca="false">IF(AND(ISNUMBER($BW982),ISNUMBER($BX982)),MIN(1,MAX(0,($BX982-2019+1)/($BX982-$BW982+1))),"")</f>
        <v>0</v>
      </c>
      <c r="AA982" s="0" t="n">
        <f aca="false">IF(ISNUMBER($BX982),IF($BX982&gt;=2017,1,0),"")</f>
        <v>0</v>
      </c>
      <c r="AB982" s="0" t="n">
        <f aca="false">IF(ISNUMBER($BX982),IF($BX982&gt;=2018,1,0),"")</f>
        <v>0</v>
      </c>
      <c r="AC982" s="0" t="n">
        <f aca="false">IF(ISNUMBER($BX982),IF($BX982&gt;=2019,1,0),"")</f>
        <v>0</v>
      </c>
      <c r="AD982" s="0" t="n">
        <f aca="false">IF($L982&lt;&gt;"",IF($L982&gt;2013,1,0),"")</f>
        <v>0</v>
      </c>
      <c r="AE982" s="0" t="n">
        <f aca="false">IF($L982&lt;&gt;"",1+IF($L982&gt;2011,1,0)+IF($L982&gt;2014,1,0),"")</f>
        <v>1</v>
      </c>
      <c r="AF982" s="0" t="s">
        <v>87</v>
      </c>
      <c r="AG982" s="0" t="s">
        <v>436</v>
      </c>
      <c r="AH982" s="0" t="s">
        <v>2080</v>
      </c>
      <c r="AI982" s="0" t="s">
        <v>497</v>
      </c>
      <c r="AJ982" s="0" t="s">
        <v>334</v>
      </c>
      <c r="AK982" s="0" t="str">
        <f aca="false">IF(AND($CF982&lt;&gt;"",IFERROR(INDEX(subsample_country_map!$B:$B,MATCH($CF982,subsample_country_map!$A:$A,0)),"")&lt;&gt;""),INDEX(subsample_country_map!$B:$B,MATCH($CF982,subsample_country_map!$A:$A,0)),INDEX(lookup!$AA:$AA,MATCH($A982,lookup!$A:$A,0)))</f>
        <v>3_AsiaPac</v>
      </c>
      <c r="AL982" s="0" t="str">
        <f aca="false">IF(AND($CF982&lt;&gt;"",IFERROR(INDEX(subsample_country_map!$C:$C,MATCH($CF982,subsample_country_map!$A:$A,0)),"")&lt;&gt;""),INDEX(subsample_country_map!$C:$C,MATCH($CF982,subsample_country_map!$A:$A,0)),INDEX(lookup!$AB:$AB,MATCH($A982,lookup!$A:$A,0)))</f>
        <v>2_developing</v>
      </c>
      <c r="AM982" s="0" t="str">
        <f aca="false">IF(AND($CF982&lt;&gt;"",IFERROR(INDEX(subsample_country_map!$D:$D,MATCH($CF982,subsample_country_map!$A:$A,0)),"")&lt;&gt;""),INDEX(subsample_country_map!$D:$D,MATCH($CF982,subsample_country_map!$A:$A,0)),INDEX(lookup!$AC:$AC,MATCH($A982,lookup!$A:$A,0)))</f>
        <v>2_non_western</v>
      </c>
      <c r="AN982" s="0" t="str">
        <f aca="false">IF(AND($CF982&lt;&gt;"",IFERROR(INDEX(subsample_country_map!$E:$E,MATCH($CF982,subsample_country_map!$A:$A,0)),"")&lt;&gt;""),INDEX(subsample_country_map!$E:$E,MATCH($CF982,subsample_country_map!$A:$A,0)),INDEX(lookup!$AD:$AD,MATCH($A982,lookup!$A:$A,0)))</f>
        <v>2_civil law</v>
      </c>
      <c r="AO982" s="0" t="str">
        <f aca="false">INDEX(lookup!$Y:$Y,MATCH($A982,lookup!$A:$A,0))</f>
        <v>0_published</v>
      </c>
      <c r="AP982" s="0" t="str">
        <f aca="false">INDEX(lookup!$Z:$Z,MATCH($A982,lookup!$A:$A,0))</f>
        <v>1_VHB high</v>
      </c>
      <c r="AQ982" s="0" t="str">
        <f aca="false">INDEX(lookup!$W:$W,MATCH($A982,lookup!$A:$A,0))</f>
        <v>1_fin/acc/econ</v>
      </c>
      <c r="AS982" s="0" t="s">
        <v>91</v>
      </c>
      <c r="AT982" s="0" t="s">
        <v>111</v>
      </c>
      <c r="AU982" s="0" t="s">
        <v>93</v>
      </c>
      <c r="AV982" s="0" t="s">
        <v>3494</v>
      </c>
      <c r="AW982" s="0" t="s">
        <v>3555</v>
      </c>
      <c r="BA982" s="0" t="n">
        <v>514</v>
      </c>
      <c r="BB982" s="0" t="s">
        <v>3441</v>
      </c>
      <c r="BC982" s="0" t="s">
        <v>122</v>
      </c>
      <c r="BD982" s="0" t="s">
        <v>123</v>
      </c>
      <c r="BE982" s="0" t="s">
        <v>98</v>
      </c>
      <c r="BI982" s="0" t="s">
        <v>124</v>
      </c>
      <c r="BJ982" s="0" t="s">
        <v>3556</v>
      </c>
      <c r="BK982" s="0" t="s">
        <v>3547</v>
      </c>
      <c r="BL982" s="0" t="s">
        <v>3557</v>
      </c>
      <c r="BM982" s="0" t="s">
        <v>3472</v>
      </c>
      <c r="BN982" s="0" t="s">
        <v>3438</v>
      </c>
      <c r="BO982" s="0" t="s">
        <v>769</v>
      </c>
      <c r="BP982" s="0" t="s">
        <v>3434</v>
      </c>
      <c r="BQ982" s="0" t="s">
        <v>127</v>
      </c>
      <c r="BT982" s="0" t="n">
        <v>0</v>
      </c>
      <c r="BU982" s="0" t="s">
        <v>3439</v>
      </c>
      <c r="BW982" s="0" t="n">
        <v>2008</v>
      </c>
      <c r="BX982" s="0" t="n">
        <v>2014</v>
      </c>
      <c r="BY982" s="0" t="s">
        <v>2985</v>
      </c>
      <c r="BZ982" s="0" t="n">
        <v>2011</v>
      </c>
      <c r="CA982" s="0" t="n">
        <v>0</v>
      </c>
      <c r="CB982" s="0" t="n">
        <v>0</v>
      </c>
      <c r="CC982" s="0" t="n">
        <v>0</v>
      </c>
      <c r="CD982" s="0" t="n">
        <v>-0.00200491270859515</v>
      </c>
      <c r="CE982" s="0" t="n">
        <v>1</v>
      </c>
    </row>
    <row r="983" customFormat="false" ht="15" hidden="false" customHeight="false" outlineLevel="0" collapsed="false">
      <c r="A983" s="0" t="s">
        <v>3434</v>
      </c>
      <c r="B983" s="0" t="n">
        <v>2288</v>
      </c>
      <c r="C983" s="0" t="n">
        <v>-0.228992413857448</v>
      </c>
      <c r="D983" s="0" t="n">
        <v>514</v>
      </c>
      <c r="E983" s="0" t="n">
        <f aca="false">IF(ISNUMBER($BA983),$BA983,IF(AND(ISNUMBER($D983),ISNUMBER($BW983),ISNUMBER($BX983)),$D983*($BX983-$BW983+1),""))</f>
        <v>514</v>
      </c>
      <c r="H983" s="0" t="s">
        <v>118</v>
      </c>
      <c r="I983" s="0" t="s">
        <v>344</v>
      </c>
      <c r="J983" s="0" t="n">
        <f aca="false">IF($BW983&lt;&gt;"",$BW983,"")</f>
        <v>2008</v>
      </c>
      <c r="K983" s="0" t="n">
        <f aca="false">IF($BX983&lt;&gt;"",$BX983,"")</f>
        <v>2014</v>
      </c>
      <c r="L983" s="0" t="n">
        <f aca="false">IF(AND(ISNUMBER($BW983),ISNUMBER($BX983)),($BW983+$BX983)/2,"")</f>
        <v>2011</v>
      </c>
      <c r="M983" s="0" t="n">
        <f aca="false">IF($L983&lt;&gt;"",$L983,"")</f>
        <v>2011</v>
      </c>
      <c r="N983" s="0" t="n">
        <f aca="false">IF(AND(ISNUMBER($BW983),ISNUMBER($BX983)),MIN(1,MAX(0,($BX983-2016+1)/($BX983-$BW983+1))),"")</f>
        <v>0</v>
      </c>
      <c r="O983" s="0" t="n">
        <f aca="false">IF(AND(ISNUMBER($BW983),ISNUMBER($BX983)),MIN(1,MAX(0,($BX983-2017+1)/($BX983-$BW983+1))),"")</f>
        <v>0</v>
      </c>
      <c r="P983" s="0" t="n">
        <f aca="false">IF(AND(ISNUMBER($BW983),ISNUMBER($BX983)),MIN(1,MAX(0,($BX983-2018+1)/($BX983-$BW983+1))),"")</f>
        <v>0</v>
      </c>
      <c r="Q983" s="0" t="n">
        <f aca="false">IF(AND(ISNUMBER($BW983),ISNUMBER($BX983)),MIN(1,MAX(0,($BX983-2019+1)/($BX983-$BW983+1))),"")</f>
        <v>0</v>
      </c>
      <c r="R983" s="0" t="n">
        <f aca="false">IF(AND(ISNUMBER($BW983),ISNUMBER($BX983)),MIN(1,MAX(0,($BX983-2016+1)/($BX983-$BW983+1))),"")</f>
        <v>0</v>
      </c>
      <c r="S983" s="0" t="n">
        <f aca="false">IF($L983&lt;&gt;"",IF($L983&gt;=2015.5,1,0),"")</f>
        <v>0</v>
      </c>
      <c r="T983" s="0" t="n">
        <f aca="false">IF($L983&lt;&gt;"",IF($L983&gt;=2016,1,0),"")</f>
        <v>0</v>
      </c>
      <c r="U983" s="0" t="n">
        <f aca="false">IF(ISNUMBER($BX983),IF($BX983&gt;=2016,1,0),"")</f>
        <v>0</v>
      </c>
      <c r="V983" s="0" t="n">
        <f aca="false">IF(ISNUMBER($BW983),IF($BW983&gt;=2016,1,0),"")</f>
        <v>0</v>
      </c>
      <c r="W983" s="0" t="str">
        <f aca="false">IF(AND(ISNUMBER($BW983),ISNUMBER($BX983)),IF($BW983&gt;=2016,"post-only",IF($BX983&lt;2016,"pre-only","mixed")),"")</f>
        <v>pre-only</v>
      </c>
      <c r="X983" s="0" t="n">
        <f aca="false">IF(AND(ISNUMBER($BW983),ISNUMBER($BX983)),MIN(1,MAX(0,($BX983-2017+1)/($BX983-$BW983+1))),"")</f>
        <v>0</v>
      </c>
      <c r="Y983" s="0" t="n">
        <f aca="false">IF(AND(ISNUMBER($BW983),ISNUMBER($BX983)),MIN(1,MAX(0,($BX983-2018+1)/($BX983-$BW983+1))),"")</f>
        <v>0</v>
      </c>
      <c r="Z983" s="0" t="n">
        <f aca="false">IF(AND(ISNUMBER($BW983),ISNUMBER($BX983)),MIN(1,MAX(0,($BX983-2019+1)/($BX983-$BW983+1))),"")</f>
        <v>0</v>
      </c>
      <c r="AA983" s="0" t="n">
        <f aca="false">IF(ISNUMBER($BX983),IF($BX983&gt;=2017,1,0),"")</f>
        <v>0</v>
      </c>
      <c r="AB983" s="0" t="n">
        <f aca="false">IF(ISNUMBER($BX983),IF($BX983&gt;=2018,1,0),"")</f>
        <v>0</v>
      </c>
      <c r="AC983" s="0" t="n">
        <f aca="false">IF(ISNUMBER($BX983),IF($BX983&gt;=2019,1,0),"")</f>
        <v>0</v>
      </c>
      <c r="AD983" s="0" t="n">
        <f aca="false">IF($L983&lt;&gt;"",IF($L983&gt;2013,1,0),"")</f>
        <v>0</v>
      </c>
      <c r="AE983" s="0" t="n">
        <f aca="false">IF($L983&lt;&gt;"",1+IF($L983&gt;2011,1,0)+IF($L983&gt;2014,1,0),"")</f>
        <v>1</v>
      </c>
      <c r="AF983" s="0" t="s">
        <v>87</v>
      </c>
      <c r="AG983" s="0" t="s">
        <v>436</v>
      </c>
      <c r="AH983" s="0" t="s">
        <v>2080</v>
      </c>
      <c r="AI983" s="0" t="s">
        <v>497</v>
      </c>
      <c r="AJ983" s="0" t="s">
        <v>334</v>
      </c>
      <c r="AK983" s="0" t="str">
        <f aca="false">IF(AND($CF983&lt;&gt;"",IFERROR(INDEX(subsample_country_map!$B:$B,MATCH($CF983,subsample_country_map!$A:$A,0)),"")&lt;&gt;""),INDEX(subsample_country_map!$B:$B,MATCH($CF983,subsample_country_map!$A:$A,0)),INDEX(lookup!$AA:$AA,MATCH($A983,lookup!$A:$A,0)))</f>
        <v>3_AsiaPac</v>
      </c>
      <c r="AL983" s="0" t="str">
        <f aca="false">IF(AND($CF983&lt;&gt;"",IFERROR(INDEX(subsample_country_map!$C:$C,MATCH($CF983,subsample_country_map!$A:$A,0)),"")&lt;&gt;""),INDEX(subsample_country_map!$C:$C,MATCH($CF983,subsample_country_map!$A:$A,0)),INDEX(lookup!$AB:$AB,MATCH($A983,lookup!$A:$A,0)))</f>
        <v>2_developing</v>
      </c>
      <c r="AM983" s="0" t="str">
        <f aca="false">IF(AND($CF983&lt;&gt;"",IFERROR(INDEX(subsample_country_map!$D:$D,MATCH($CF983,subsample_country_map!$A:$A,0)),"")&lt;&gt;""),INDEX(subsample_country_map!$D:$D,MATCH($CF983,subsample_country_map!$A:$A,0)),INDEX(lookup!$AC:$AC,MATCH($A983,lookup!$A:$A,0)))</f>
        <v>2_non_western</v>
      </c>
      <c r="AN983" s="0" t="str">
        <f aca="false">IF(AND($CF983&lt;&gt;"",IFERROR(INDEX(subsample_country_map!$E:$E,MATCH($CF983,subsample_country_map!$A:$A,0)),"")&lt;&gt;""),INDEX(subsample_country_map!$E:$E,MATCH($CF983,subsample_country_map!$A:$A,0)),INDEX(lookup!$AD:$AD,MATCH($A983,lookup!$A:$A,0)))</f>
        <v>2_civil law</v>
      </c>
      <c r="AO983" s="0" t="str">
        <f aca="false">INDEX(lookup!$Y:$Y,MATCH($A983,lookup!$A:$A,0))</f>
        <v>0_published</v>
      </c>
      <c r="AP983" s="0" t="str">
        <f aca="false">INDEX(lookup!$Z:$Z,MATCH($A983,lookup!$A:$A,0))</f>
        <v>1_VHB high</v>
      </c>
      <c r="AQ983" s="0" t="str">
        <f aca="false">INDEX(lookup!$W:$W,MATCH($A983,lookup!$A:$A,0))</f>
        <v>1_fin/acc/econ</v>
      </c>
      <c r="AS983" s="0" t="s">
        <v>91</v>
      </c>
      <c r="AT983" s="0" t="s">
        <v>111</v>
      </c>
      <c r="AU983" s="0" t="s">
        <v>93</v>
      </c>
      <c r="AV983" s="0" t="s">
        <v>3455</v>
      </c>
      <c r="AW983" s="0" t="s">
        <v>3463</v>
      </c>
      <c r="BA983" s="0" t="n">
        <v>514</v>
      </c>
      <c r="BB983" s="0" t="s">
        <v>3441</v>
      </c>
      <c r="BC983" s="0" t="s">
        <v>122</v>
      </c>
      <c r="BD983" s="0" t="s">
        <v>123</v>
      </c>
      <c r="BE983" s="0" t="s">
        <v>98</v>
      </c>
      <c r="BI983" s="0" t="s">
        <v>124</v>
      </c>
      <c r="BJ983" s="0" t="s">
        <v>3556</v>
      </c>
      <c r="BK983" s="0" t="s">
        <v>3547</v>
      </c>
      <c r="BL983" s="0" t="s">
        <v>3558</v>
      </c>
      <c r="BM983" s="0" t="s">
        <v>3457</v>
      </c>
      <c r="BN983" s="0" t="s">
        <v>3438</v>
      </c>
      <c r="BO983" s="0" t="s">
        <v>769</v>
      </c>
      <c r="BP983" s="0" t="s">
        <v>3434</v>
      </c>
      <c r="BQ983" s="0" t="s">
        <v>127</v>
      </c>
      <c r="BT983" s="0" t="n">
        <v>0</v>
      </c>
      <c r="BU983" s="0" t="s">
        <v>3439</v>
      </c>
      <c r="BW983" s="0" t="n">
        <v>2008</v>
      </c>
      <c r="BX983" s="0" t="n">
        <v>2014</v>
      </c>
      <c r="BY983" s="0" t="s">
        <v>2985</v>
      </c>
      <c r="BZ983" s="0" t="n">
        <v>2011</v>
      </c>
      <c r="CA983" s="0" t="n">
        <v>0</v>
      </c>
      <c r="CB983" s="0" t="n">
        <v>0</v>
      </c>
      <c r="CC983" s="0" t="n">
        <v>0</v>
      </c>
      <c r="CD983" s="0" t="n">
        <v>-0.233125862031651</v>
      </c>
      <c r="CE983" s="0" t="n">
        <v>1</v>
      </c>
    </row>
    <row r="984" customFormat="false" ht="15" hidden="false" customHeight="false" outlineLevel="0" collapsed="false">
      <c r="A984" s="0" t="s">
        <v>3434</v>
      </c>
      <c r="B984" s="0" t="n">
        <v>2289</v>
      </c>
      <c r="C984" s="0" t="n">
        <v>-0.131180840833988</v>
      </c>
      <c r="D984" s="0" t="n">
        <v>514</v>
      </c>
      <c r="E984" s="0" t="n">
        <f aca="false">IF(ISNUMBER($BA984),$BA984,IF(AND(ISNUMBER($D984),ISNUMBER($BW984),ISNUMBER($BX984)),$D984*($BX984-$BW984+1),""))</f>
        <v>514</v>
      </c>
      <c r="H984" s="0" t="s">
        <v>118</v>
      </c>
      <c r="I984" s="0" t="s">
        <v>344</v>
      </c>
      <c r="J984" s="0" t="n">
        <f aca="false">IF($BW984&lt;&gt;"",$BW984,"")</f>
        <v>2008</v>
      </c>
      <c r="K984" s="0" t="n">
        <f aca="false">IF($BX984&lt;&gt;"",$BX984,"")</f>
        <v>2014</v>
      </c>
      <c r="L984" s="0" t="n">
        <f aca="false">IF(AND(ISNUMBER($BW984),ISNUMBER($BX984)),($BW984+$BX984)/2,"")</f>
        <v>2011</v>
      </c>
      <c r="M984" s="0" t="n">
        <f aca="false">IF($L984&lt;&gt;"",$L984,"")</f>
        <v>2011</v>
      </c>
      <c r="N984" s="0" t="n">
        <f aca="false">IF(AND(ISNUMBER($BW984),ISNUMBER($BX984)),MIN(1,MAX(0,($BX984-2016+1)/($BX984-$BW984+1))),"")</f>
        <v>0</v>
      </c>
      <c r="O984" s="0" t="n">
        <f aca="false">IF(AND(ISNUMBER($BW984),ISNUMBER($BX984)),MIN(1,MAX(0,($BX984-2017+1)/($BX984-$BW984+1))),"")</f>
        <v>0</v>
      </c>
      <c r="P984" s="0" t="n">
        <f aca="false">IF(AND(ISNUMBER($BW984),ISNUMBER($BX984)),MIN(1,MAX(0,($BX984-2018+1)/($BX984-$BW984+1))),"")</f>
        <v>0</v>
      </c>
      <c r="Q984" s="0" t="n">
        <f aca="false">IF(AND(ISNUMBER($BW984),ISNUMBER($BX984)),MIN(1,MAX(0,($BX984-2019+1)/($BX984-$BW984+1))),"")</f>
        <v>0</v>
      </c>
      <c r="R984" s="0" t="n">
        <f aca="false">IF(AND(ISNUMBER($BW984),ISNUMBER($BX984)),MIN(1,MAX(0,($BX984-2016+1)/($BX984-$BW984+1))),"")</f>
        <v>0</v>
      </c>
      <c r="S984" s="0" t="n">
        <f aca="false">IF($L984&lt;&gt;"",IF($L984&gt;=2015.5,1,0),"")</f>
        <v>0</v>
      </c>
      <c r="T984" s="0" t="n">
        <f aca="false">IF($L984&lt;&gt;"",IF($L984&gt;=2016,1,0),"")</f>
        <v>0</v>
      </c>
      <c r="U984" s="0" t="n">
        <f aca="false">IF(ISNUMBER($BX984),IF($BX984&gt;=2016,1,0),"")</f>
        <v>0</v>
      </c>
      <c r="V984" s="0" t="n">
        <f aca="false">IF(ISNUMBER($BW984),IF($BW984&gt;=2016,1,0),"")</f>
        <v>0</v>
      </c>
      <c r="W984" s="0" t="str">
        <f aca="false">IF(AND(ISNUMBER($BW984),ISNUMBER($BX984)),IF($BW984&gt;=2016,"post-only",IF($BX984&lt;2016,"pre-only","mixed")),"")</f>
        <v>pre-only</v>
      </c>
      <c r="X984" s="0" t="n">
        <f aca="false">IF(AND(ISNUMBER($BW984),ISNUMBER($BX984)),MIN(1,MAX(0,($BX984-2017+1)/($BX984-$BW984+1))),"")</f>
        <v>0</v>
      </c>
      <c r="Y984" s="0" t="n">
        <f aca="false">IF(AND(ISNUMBER($BW984),ISNUMBER($BX984)),MIN(1,MAX(0,($BX984-2018+1)/($BX984-$BW984+1))),"")</f>
        <v>0</v>
      </c>
      <c r="Z984" s="0" t="n">
        <f aca="false">IF(AND(ISNUMBER($BW984),ISNUMBER($BX984)),MIN(1,MAX(0,($BX984-2019+1)/($BX984-$BW984+1))),"")</f>
        <v>0</v>
      </c>
      <c r="AA984" s="0" t="n">
        <f aca="false">IF(ISNUMBER($BX984),IF($BX984&gt;=2017,1,0),"")</f>
        <v>0</v>
      </c>
      <c r="AB984" s="0" t="n">
        <f aca="false">IF(ISNUMBER($BX984),IF($BX984&gt;=2018,1,0),"")</f>
        <v>0</v>
      </c>
      <c r="AC984" s="0" t="n">
        <f aca="false">IF(ISNUMBER($BX984),IF($BX984&gt;=2019,1,0),"")</f>
        <v>0</v>
      </c>
      <c r="AD984" s="0" t="n">
        <f aca="false">IF($L984&lt;&gt;"",IF($L984&gt;2013,1,0),"")</f>
        <v>0</v>
      </c>
      <c r="AE984" s="0" t="n">
        <f aca="false">IF($L984&lt;&gt;"",1+IF($L984&gt;2011,1,0)+IF($L984&gt;2014,1,0),"")</f>
        <v>1</v>
      </c>
      <c r="AF984" s="0" t="s">
        <v>87</v>
      </c>
      <c r="AG984" s="0" t="s">
        <v>436</v>
      </c>
      <c r="AH984" s="0" t="s">
        <v>2080</v>
      </c>
      <c r="AI984" s="0" t="s">
        <v>497</v>
      </c>
      <c r="AJ984" s="0" t="s">
        <v>334</v>
      </c>
      <c r="AK984" s="0" t="str">
        <f aca="false">IF(AND($CF984&lt;&gt;"",IFERROR(INDEX(subsample_country_map!$B:$B,MATCH($CF984,subsample_country_map!$A:$A,0)),"")&lt;&gt;""),INDEX(subsample_country_map!$B:$B,MATCH($CF984,subsample_country_map!$A:$A,0)),INDEX(lookup!$AA:$AA,MATCH($A984,lookup!$A:$A,0)))</f>
        <v>3_AsiaPac</v>
      </c>
      <c r="AL984" s="0" t="str">
        <f aca="false">IF(AND($CF984&lt;&gt;"",IFERROR(INDEX(subsample_country_map!$C:$C,MATCH($CF984,subsample_country_map!$A:$A,0)),"")&lt;&gt;""),INDEX(subsample_country_map!$C:$C,MATCH($CF984,subsample_country_map!$A:$A,0)),INDEX(lookup!$AB:$AB,MATCH($A984,lookup!$A:$A,0)))</f>
        <v>2_developing</v>
      </c>
      <c r="AM984" s="0" t="str">
        <f aca="false">IF(AND($CF984&lt;&gt;"",IFERROR(INDEX(subsample_country_map!$D:$D,MATCH($CF984,subsample_country_map!$A:$A,0)),"")&lt;&gt;""),INDEX(subsample_country_map!$D:$D,MATCH($CF984,subsample_country_map!$A:$A,0)),INDEX(lookup!$AC:$AC,MATCH($A984,lookup!$A:$A,0)))</f>
        <v>2_non_western</v>
      </c>
      <c r="AN984" s="0" t="str">
        <f aca="false">IF(AND($CF984&lt;&gt;"",IFERROR(INDEX(subsample_country_map!$E:$E,MATCH($CF984,subsample_country_map!$A:$A,0)),"")&lt;&gt;""),INDEX(subsample_country_map!$E:$E,MATCH($CF984,subsample_country_map!$A:$A,0)),INDEX(lookup!$AD:$AD,MATCH($A984,lookup!$A:$A,0)))</f>
        <v>2_civil law</v>
      </c>
      <c r="AO984" s="0" t="str">
        <f aca="false">INDEX(lookup!$Y:$Y,MATCH($A984,lookup!$A:$A,0))</f>
        <v>0_published</v>
      </c>
      <c r="AP984" s="0" t="str">
        <f aca="false">INDEX(lookup!$Z:$Z,MATCH($A984,lookup!$A:$A,0))</f>
        <v>1_VHB high</v>
      </c>
      <c r="AQ984" s="0" t="str">
        <f aca="false">INDEX(lookup!$W:$W,MATCH($A984,lookup!$A:$A,0))</f>
        <v>1_fin/acc/econ</v>
      </c>
      <c r="AS984" s="0" t="s">
        <v>91</v>
      </c>
      <c r="AT984" s="0" t="s">
        <v>111</v>
      </c>
      <c r="AU984" s="0" t="s">
        <v>93</v>
      </c>
      <c r="AV984" s="0" t="s">
        <v>889</v>
      </c>
      <c r="AW984" s="0" t="s">
        <v>1316</v>
      </c>
      <c r="BA984" s="0" t="n">
        <v>514</v>
      </c>
      <c r="BB984" s="0" t="s">
        <v>3441</v>
      </c>
      <c r="BC984" s="0" t="s">
        <v>122</v>
      </c>
      <c r="BD984" s="0" t="s">
        <v>123</v>
      </c>
      <c r="BE984" s="0" t="s">
        <v>98</v>
      </c>
      <c r="BI984" s="0" t="s">
        <v>124</v>
      </c>
      <c r="BJ984" s="0" t="s">
        <v>3559</v>
      </c>
      <c r="BK984" s="0" t="s">
        <v>3547</v>
      </c>
      <c r="BL984" s="0" t="s">
        <v>3560</v>
      </c>
      <c r="BM984" s="0" t="s">
        <v>3478</v>
      </c>
      <c r="BN984" s="0" t="s">
        <v>3438</v>
      </c>
      <c r="BO984" s="0" t="s">
        <v>769</v>
      </c>
      <c r="BP984" s="0" t="s">
        <v>3434</v>
      </c>
      <c r="BQ984" s="0" t="s">
        <v>127</v>
      </c>
      <c r="BT984" s="0" t="n">
        <v>0</v>
      </c>
      <c r="BU984" s="0" t="s">
        <v>3439</v>
      </c>
      <c r="BW984" s="0" t="n">
        <v>2008</v>
      </c>
      <c r="BX984" s="0" t="n">
        <v>2014</v>
      </c>
      <c r="BY984" s="0" t="s">
        <v>2985</v>
      </c>
      <c r="BZ984" s="0" t="n">
        <v>2011</v>
      </c>
      <c r="CA984" s="0" t="n">
        <v>0</v>
      </c>
      <c r="CB984" s="0" t="n">
        <v>0</v>
      </c>
      <c r="CC984" s="0" t="n">
        <v>0</v>
      </c>
      <c r="CD984" s="0" t="n">
        <v>-0.131941178293671</v>
      </c>
      <c r="CE984" s="0" t="n">
        <v>1</v>
      </c>
    </row>
    <row r="985" customFormat="false" ht="15" hidden="false" customHeight="false" outlineLevel="0" collapsed="false">
      <c r="A985" s="0" t="s">
        <v>3434</v>
      </c>
      <c r="B985" s="0" t="n">
        <v>2290</v>
      </c>
      <c r="C985" s="0" t="n">
        <v>-0.215365246126974</v>
      </c>
      <c r="D985" s="0" t="n">
        <v>514</v>
      </c>
      <c r="E985" s="0" t="n">
        <f aca="false">IF(ISNUMBER($BA985),$BA985,IF(AND(ISNUMBER($D985),ISNUMBER($BW985),ISNUMBER($BX985)),$D985*($BX985-$BW985+1),""))</f>
        <v>514</v>
      </c>
      <c r="H985" s="0" t="s">
        <v>118</v>
      </c>
      <c r="I985" s="0" t="s">
        <v>344</v>
      </c>
      <c r="J985" s="0" t="n">
        <f aca="false">IF($BW985&lt;&gt;"",$BW985,"")</f>
        <v>2008</v>
      </c>
      <c r="K985" s="0" t="n">
        <f aca="false">IF($BX985&lt;&gt;"",$BX985,"")</f>
        <v>2014</v>
      </c>
      <c r="L985" s="0" t="n">
        <f aca="false">IF(AND(ISNUMBER($BW985),ISNUMBER($BX985)),($BW985+$BX985)/2,"")</f>
        <v>2011</v>
      </c>
      <c r="M985" s="0" t="n">
        <f aca="false">IF($L985&lt;&gt;"",$L985,"")</f>
        <v>2011</v>
      </c>
      <c r="N985" s="0" t="n">
        <f aca="false">IF(AND(ISNUMBER($BW985),ISNUMBER($BX985)),MIN(1,MAX(0,($BX985-2016+1)/($BX985-$BW985+1))),"")</f>
        <v>0</v>
      </c>
      <c r="O985" s="0" t="n">
        <f aca="false">IF(AND(ISNUMBER($BW985),ISNUMBER($BX985)),MIN(1,MAX(0,($BX985-2017+1)/($BX985-$BW985+1))),"")</f>
        <v>0</v>
      </c>
      <c r="P985" s="0" t="n">
        <f aca="false">IF(AND(ISNUMBER($BW985),ISNUMBER($BX985)),MIN(1,MAX(0,($BX985-2018+1)/($BX985-$BW985+1))),"")</f>
        <v>0</v>
      </c>
      <c r="Q985" s="0" t="n">
        <f aca="false">IF(AND(ISNUMBER($BW985),ISNUMBER($BX985)),MIN(1,MAX(0,($BX985-2019+1)/($BX985-$BW985+1))),"")</f>
        <v>0</v>
      </c>
      <c r="R985" s="0" t="n">
        <f aca="false">IF(AND(ISNUMBER($BW985),ISNUMBER($BX985)),MIN(1,MAX(0,($BX985-2016+1)/($BX985-$BW985+1))),"")</f>
        <v>0</v>
      </c>
      <c r="S985" s="0" t="n">
        <f aca="false">IF($L985&lt;&gt;"",IF($L985&gt;=2015.5,1,0),"")</f>
        <v>0</v>
      </c>
      <c r="T985" s="0" t="n">
        <f aca="false">IF($L985&lt;&gt;"",IF($L985&gt;=2016,1,0),"")</f>
        <v>0</v>
      </c>
      <c r="U985" s="0" t="n">
        <f aca="false">IF(ISNUMBER($BX985),IF($BX985&gt;=2016,1,0),"")</f>
        <v>0</v>
      </c>
      <c r="V985" s="0" t="n">
        <f aca="false">IF(ISNUMBER($BW985),IF($BW985&gt;=2016,1,0),"")</f>
        <v>0</v>
      </c>
      <c r="W985" s="0" t="str">
        <f aca="false">IF(AND(ISNUMBER($BW985),ISNUMBER($BX985)),IF($BW985&gt;=2016,"post-only",IF($BX985&lt;2016,"pre-only","mixed")),"")</f>
        <v>pre-only</v>
      </c>
      <c r="X985" s="0" t="n">
        <f aca="false">IF(AND(ISNUMBER($BW985),ISNUMBER($BX985)),MIN(1,MAX(0,($BX985-2017+1)/($BX985-$BW985+1))),"")</f>
        <v>0</v>
      </c>
      <c r="Y985" s="0" t="n">
        <f aca="false">IF(AND(ISNUMBER($BW985),ISNUMBER($BX985)),MIN(1,MAX(0,($BX985-2018+1)/($BX985-$BW985+1))),"")</f>
        <v>0</v>
      </c>
      <c r="Z985" s="0" t="n">
        <f aca="false">IF(AND(ISNUMBER($BW985),ISNUMBER($BX985)),MIN(1,MAX(0,($BX985-2019+1)/($BX985-$BW985+1))),"")</f>
        <v>0</v>
      </c>
      <c r="AA985" s="0" t="n">
        <f aca="false">IF(ISNUMBER($BX985),IF($BX985&gt;=2017,1,0),"")</f>
        <v>0</v>
      </c>
      <c r="AB985" s="0" t="n">
        <f aca="false">IF(ISNUMBER($BX985),IF($BX985&gt;=2018,1,0),"")</f>
        <v>0</v>
      </c>
      <c r="AC985" s="0" t="n">
        <f aca="false">IF(ISNUMBER($BX985),IF($BX985&gt;=2019,1,0),"")</f>
        <v>0</v>
      </c>
      <c r="AD985" s="0" t="n">
        <f aca="false">IF($L985&lt;&gt;"",IF($L985&gt;2013,1,0),"")</f>
        <v>0</v>
      </c>
      <c r="AE985" s="0" t="n">
        <f aca="false">IF($L985&lt;&gt;"",1+IF($L985&gt;2011,1,0)+IF($L985&gt;2014,1,0),"")</f>
        <v>1</v>
      </c>
      <c r="AF985" s="0" t="s">
        <v>87</v>
      </c>
      <c r="AG985" s="0" t="s">
        <v>436</v>
      </c>
      <c r="AH985" s="0" t="s">
        <v>2080</v>
      </c>
      <c r="AI985" s="0" t="s">
        <v>497</v>
      </c>
      <c r="AJ985" s="0" t="s">
        <v>334</v>
      </c>
      <c r="AK985" s="0" t="str">
        <f aca="false">IF(AND($CF985&lt;&gt;"",IFERROR(INDEX(subsample_country_map!$B:$B,MATCH($CF985,subsample_country_map!$A:$A,0)),"")&lt;&gt;""),INDEX(subsample_country_map!$B:$B,MATCH($CF985,subsample_country_map!$A:$A,0)),INDEX(lookup!$AA:$AA,MATCH($A985,lookup!$A:$A,0)))</f>
        <v>3_AsiaPac</v>
      </c>
      <c r="AL985" s="0" t="str">
        <f aca="false">IF(AND($CF985&lt;&gt;"",IFERROR(INDEX(subsample_country_map!$C:$C,MATCH($CF985,subsample_country_map!$A:$A,0)),"")&lt;&gt;""),INDEX(subsample_country_map!$C:$C,MATCH($CF985,subsample_country_map!$A:$A,0)),INDEX(lookup!$AB:$AB,MATCH($A985,lookup!$A:$A,0)))</f>
        <v>2_developing</v>
      </c>
      <c r="AM985" s="0" t="str">
        <f aca="false">IF(AND($CF985&lt;&gt;"",IFERROR(INDEX(subsample_country_map!$D:$D,MATCH($CF985,subsample_country_map!$A:$A,0)),"")&lt;&gt;""),INDEX(subsample_country_map!$D:$D,MATCH($CF985,subsample_country_map!$A:$A,0)),INDEX(lookup!$AC:$AC,MATCH($A985,lookup!$A:$A,0)))</f>
        <v>2_non_western</v>
      </c>
      <c r="AN985" s="0" t="str">
        <f aca="false">IF(AND($CF985&lt;&gt;"",IFERROR(INDEX(subsample_country_map!$E:$E,MATCH($CF985,subsample_country_map!$A:$A,0)),"")&lt;&gt;""),INDEX(subsample_country_map!$E:$E,MATCH($CF985,subsample_country_map!$A:$A,0)),INDEX(lookup!$AD:$AD,MATCH($A985,lookup!$A:$A,0)))</f>
        <v>2_civil law</v>
      </c>
      <c r="AO985" s="0" t="str">
        <f aca="false">INDEX(lookup!$Y:$Y,MATCH($A985,lookup!$A:$A,0))</f>
        <v>0_published</v>
      </c>
      <c r="AP985" s="0" t="str">
        <f aca="false">INDEX(lookup!$Z:$Z,MATCH($A985,lookup!$A:$A,0))</f>
        <v>1_VHB high</v>
      </c>
      <c r="AQ985" s="0" t="str">
        <f aca="false">INDEX(lookup!$W:$W,MATCH($A985,lookup!$A:$A,0))</f>
        <v>1_fin/acc/econ</v>
      </c>
      <c r="AS985" s="0" t="s">
        <v>91</v>
      </c>
      <c r="AT985" s="0" t="s">
        <v>111</v>
      </c>
      <c r="AU985" s="0" t="s">
        <v>93</v>
      </c>
      <c r="AV985" s="0" t="s">
        <v>2077</v>
      </c>
      <c r="AW985" s="0" t="s">
        <v>3463</v>
      </c>
      <c r="BA985" s="0" t="n">
        <v>514</v>
      </c>
      <c r="BB985" s="0" t="s">
        <v>3441</v>
      </c>
      <c r="BC985" s="0" t="s">
        <v>122</v>
      </c>
      <c r="BD985" s="0" t="s">
        <v>123</v>
      </c>
      <c r="BE985" s="0" t="s">
        <v>98</v>
      </c>
      <c r="BI985" s="0" t="s">
        <v>124</v>
      </c>
      <c r="BJ985" s="0" t="s">
        <v>3559</v>
      </c>
      <c r="BK985" s="0" t="s">
        <v>3547</v>
      </c>
      <c r="BL985" s="0" t="s">
        <v>3498</v>
      </c>
      <c r="BM985" s="0" t="s">
        <v>3457</v>
      </c>
      <c r="BN985" s="0" t="s">
        <v>3438</v>
      </c>
      <c r="BO985" s="0" t="s">
        <v>769</v>
      </c>
      <c r="BP985" s="0" t="s">
        <v>3434</v>
      </c>
      <c r="BQ985" s="0" t="s">
        <v>127</v>
      </c>
      <c r="BT985" s="0" t="n">
        <v>0</v>
      </c>
      <c r="BU985" s="0" t="s">
        <v>3439</v>
      </c>
      <c r="BW985" s="0" t="n">
        <v>2008</v>
      </c>
      <c r="BX985" s="0" t="n">
        <v>2014</v>
      </c>
      <c r="BY985" s="0" t="s">
        <v>2985</v>
      </c>
      <c r="BZ985" s="0" t="n">
        <v>2011</v>
      </c>
      <c r="CA985" s="0" t="n">
        <v>0</v>
      </c>
      <c r="CB985" s="0" t="n">
        <v>0</v>
      </c>
      <c r="CC985" s="0" t="n">
        <v>0</v>
      </c>
      <c r="CD985" s="0" t="n">
        <v>-0.218790798440339</v>
      </c>
      <c r="CE985" s="0" t="n">
        <v>1</v>
      </c>
    </row>
    <row r="986" customFormat="false" ht="15" hidden="false" customHeight="false" outlineLevel="0" collapsed="false">
      <c r="A986" s="0" t="s">
        <v>3434</v>
      </c>
      <c r="B986" s="0" t="n">
        <v>2291</v>
      </c>
      <c r="C986" s="0" t="n">
        <v>-0.0878749550327494</v>
      </c>
      <c r="D986" s="0" t="n">
        <v>514</v>
      </c>
      <c r="E986" s="0" t="n">
        <f aca="false">IF(ISNUMBER($BA986),$BA986,IF(AND(ISNUMBER($D986),ISNUMBER($BW986),ISNUMBER($BX986)),$D986*($BX986-$BW986+1),""))</f>
        <v>514</v>
      </c>
      <c r="H986" s="0" t="s">
        <v>118</v>
      </c>
      <c r="I986" s="0" t="s">
        <v>344</v>
      </c>
      <c r="J986" s="0" t="n">
        <f aca="false">IF($BW986&lt;&gt;"",$BW986,"")</f>
        <v>2008</v>
      </c>
      <c r="K986" s="0" t="n">
        <f aca="false">IF($BX986&lt;&gt;"",$BX986,"")</f>
        <v>2014</v>
      </c>
      <c r="L986" s="0" t="n">
        <f aca="false">IF(AND(ISNUMBER($BW986),ISNUMBER($BX986)),($BW986+$BX986)/2,"")</f>
        <v>2011</v>
      </c>
      <c r="M986" s="0" t="n">
        <f aca="false">IF($L986&lt;&gt;"",$L986,"")</f>
        <v>2011</v>
      </c>
      <c r="N986" s="0" t="n">
        <f aca="false">IF(AND(ISNUMBER($BW986),ISNUMBER($BX986)),MIN(1,MAX(0,($BX986-2016+1)/($BX986-$BW986+1))),"")</f>
        <v>0</v>
      </c>
      <c r="O986" s="0" t="n">
        <f aca="false">IF(AND(ISNUMBER($BW986),ISNUMBER($BX986)),MIN(1,MAX(0,($BX986-2017+1)/($BX986-$BW986+1))),"")</f>
        <v>0</v>
      </c>
      <c r="P986" s="0" t="n">
        <f aca="false">IF(AND(ISNUMBER($BW986),ISNUMBER($BX986)),MIN(1,MAX(0,($BX986-2018+1)/($BX986-$BW986+1))),"")</f>
        <v>0</v>
      </c>
      <c r="Q986" s="0" t="n">
        <f aca="false">IF(AND(ISNUMBER($BW986),ISNUMBER($BX986)),MIN(1,MAX(0,($BX986-2019+1)/($BX986-$BW986+1))),"")</f>
        <v>0</v>
      </c>
      <c r="R986" s="0" t="n">
        <f aca="false">IF(AND(ISNUMBER($BW986),ISNUMBER($BX986)),MIN(1,MAX(0,($BX986-2016+1)/($BX986-$BW986+1))),"")</f>
        <v>0</v>
      </c>
      <c r="S986" s="0" t="n">
        <f aca="false">IF($L986&lt;&gt;"",IF($L986&gt;=2015.5,1,0),"")</f>
        <v>0</v>
      </c>
      <c r="T986" s="0" t="n">
        <f aca="false">IF($L986&lt;&gt;"",IF($L986&gt;=2016,1,0),"")</f>
        <v>0</v>
      </c>
      <c r="U986" s="0" t="n">
        <f aca="false">IF(ISNUMBER($BX986),IF($BX986&gt;=2016,1,0),"")</f>
        <v>0</v>
      </c>
      <c r="V986" s="0" t="n">
        <f aca="false">IF(ISNUMBER($BW986),IF($BW986&gt;=2016,1,0),"")</f>
        <v>0</v>
      </c>
      <c r="W986" s="0" t="str">
        <f aca="false">IF(AND(ISNUMBER($BW986),ISNUMBER($BX986)),IF($BW986&gt;=2016,"post-only",IF($BX986&lt;2016,"pre-only","mixed")),"")</f>
        <v>pre-only</v>
      </c>
      <c r="X986" s="0" t="n">
        <f aca="false">IF(AND(ISNUMBER($BW986),ISNUMBER($BX986)),MIN(1,MAX(0,($BX986-2017+1)/($BX986-$BW986+1))),"")</f>
        <v>0</v>
      </c>
      <c r="Y986" s="0" t="n">
        <f aca="false">IF(AND(ISNUMBER($BW986),ISNUMBER($BX986)),MIN(1,MAX(0,($BX986-2018+1)/($BX986-$BW986+1))),"")</f>
        <v>0</v>
      </c>
      <c r="Z986" s="0" t="n">
        <f aca="false">IF(AND(ISNUMBER($BW986),ISNUMBER($BX986)),MIN(1,MAX(0,($BX986-2019+1)/($BX986-$BW986+1))),"")</f>
        <v>0</v>
      </c>
      <c r="AA986" s="0" t="n">
        <f aca="false">IF(ISNUMBER($BX986),IF($BX986&gt;=2017,1,0),"")</f>
        <v>0</v>
      </c>
      <c r="AB986" s="0" t="n">
        <f aca="false">IF(ISNUMBER($BX986),IF($BX986&gt;=2018,1,0),"")</f>
        <v>0</v>
      </c>
      <c r="AC986" s="0" t="n">
        <f aca="false">IF(ISNUMBER($BX986),IF($BX986&gt;=2019,1,0),"")</f>
        <v>0</v>
      </c>
      <c r="AD986" s="0" t="n">
        <f aca="false">IF($L986&lt;&gt;"",IF($L986&gt;2013,1,0),"")</f>
        <v>0</v>
      </c>
      <c r="AE986" s="0" t="n">
        <f aca="false">IF($L986&lt;&gt;"",1+IF($L986&gt;2011,1,0)+IF($L986&gt;2014,1,0),"")</f>
        <v>1</v>
      </c>
      <c r="AF986" s="0" t="s">
        <v>87</v>
      </c>
      <c r="AG986" s="0" t="s">
        <v>436</v>
      </c>
      <c r="AH986" s="0" t="s">
        <v>2080</v>
      </c>
      <c r="AI986" s="0" t="s">
        <v>497</v>
      </c>
      <c r="AJ986" s="0" t="s">
        <v>334</v>
      </c>
      <c r="AK986" s="0" t="str">
        <f aca="false">IF(AND($CF986&lt;&gt;"",IFERROR(INDEX(subsample_country_map!$B:$B,MATCH($CF986,subsample_country_map!$A:$A,0)),"")&lt;&gt;""),INDEX(subsample_country_map!$B:$B,MATCH($CF986,subsample_country_map!$A:$A,0)),INDEX(lookup!$AA:$AA,MATCH($A986,lookup!$A:$A,0)))</f>
        <v>3_AsiaPac</v>
      </c>
      <c r="AL986" s="0" t="str">
        <f aca="false">IF(AND($CF986&lt;&gt;"",IFERROR(INDEX(subsample_country_map!$C:$C,MATCH($CF986,subsample_country_map!$A:$A,0)),"")&lt;&gt;""),INDEX(subsample_country_map!$C:$C,MATCH($CF986,subsample_country_map!$A:$A,0)),INDEX(lookup!$AB:$AB,MATCH($A986,lookup!$A:$A,0)))</f>
        <v>2_developing</v>
      </c>
      <c r="AM986" s="0" t="str">
        <f aca="false">IF(AND($CF986&lt;&gt;"",IFERROR(INDEX(subsample_country_map!$D:$D,MATCH($CF986,subsample_country_map!$A:$A,0)),"")&lt;&gt;""),INDEX(subsample_country_map!$D:$D,MATCH($CF986,subsample_country_map!$A:$A,0)),INDEX(lookup!$AC:$AC,MATCH($A986,lookup!$A:$A,0)))</f>
        <v>2_non_western</v>
      </c>
      <c r="AN986" s="0" t="str">
        <f aca="false">IF(AND($CF986&lt;&gt;"",IFERROR(INDEX(subsample_country_map!$E:$E,MATCH($CF986,subsample_country_map!$A:$A,0)),"")&lt;&gt;""),INDEX(subsample_country_map!$E:$E,MATCH($CF986,subsample_country_map!$A:$A,0)),INDEX(lookup!$AD:$AD,MATCH($A986,lookup!$A:$A,0)))</f>
        <v>2_civil law</v>
      </c>
      <c r="AO986" s="0" t="str">
        <f aca="false">INDEX(lookup!$Y:$Y,MATCH($A986,lookup!$A:$A,0))</f>
        <v>0_published</v>
      </c>
      <c r="AP986" s="0" t="str">
        <f aca="false">INDEX(lookup!$Z:$Z,MATCH($A986,lookup!$A:$A,0))</f>
        <v>1_VHB high</v>
      </c>
      <c r="AQ986" s="0" t="str">
        <f aca="false">INDEX(lookup!$W:$W,MATCH($A986,lookup!$A:$A,0))</f>
        <v>1_fin/acc/econ</v>
      </c>
      <c r="AS986" s="0" t="s">
        <v>91</v>
      </c>
      <c r="AT986" s="0" t="s">
        <v>111</v>
      </c>
      <c r="AU986" s="0" t="s">
        <v>93</v>
      </c>
      <c r="AV986" s="0" t="s">
        <v>3494</v>
      </c>
      <c r="AW986" s="0" t="s">
        <v>1316</v>
      </c>
      <c r="BA986" s="0" t="n">
        <v>514</v>
      </c>
      <c r="BB986" s="0" t="s">
        <v>3441</v>
      </c>
      <c r="BC986" s="0" t="s">
        <v>122</v>
      </c>
      <c r="BD986" s="0" t="s">
        <v>123</v>
      </c>
      <c r="BE986" s="0" t="s">
        <v>98</v>
      </c>
      <c r="BI986" s="0" t="s">
        <v>124</v>
      </c>
      <c r="BJ986" s="0" t="s">
        <v>3561</v>
      </c>
      <c r="BK986" s="0" t="s">
        <v>3547</v>
      </c>
      <c r="BL986" s="0" t="s">
        <v>3562</v>
      </c>
      <c r="BM986" s="0" t="s">
        <v>3483</v>
      </c>
      <c r="BN986" s="0" t="s">
        <v>3438</v>
      </c>
      <c r="BO986" s="0" t="s">
        <v>769</v>
      </c>
      <c r="BP986" s="0" t="s">
        <v>3434</v>
      </c>
      <c r="BQ986" s="0" t="s">
        <v>127</v>
      </c>
      <c r="BT986" s="0" t="n">
        <v>0</v>
      </c>
      <c r="BU986" s="0" t="s">
        <v>3439</v>
      </c>
      <c r="BW986" s="0" t="n">
        <v>2008</v>
      </c>
      <c r="BX986" s="0" t="n">
        <v>2014</v>
      </c>
      <c r="BY986" s="0" t="s">
        <v>2985</v>
      </c>
      <c r="BZ986" s="0" t="n">
        <v>2011</v>
      </c>
      <c r="CA986" s="0" t="n">
        <v>0</v>
      </c>
      <c r="CB986" s="0" t="n">
        <v>0</v>
      </c>
      <c r="CC986" s="0" t="n">
        <v>0</v>
      </c>
      <c r="CD986" s="0" t="n">
        <v>-0.0881021991947563</v>
      </c>
      <c r="CE986" s="0" t="n">
        <v>1</v>
      </c>
    </row>
    <row r="987" customFormat="false" ht="15" hidden="false" customHeight="false" outlineLevel="0" collapsed="false">
      <c r="A987" s="0" t="s">
        <v>3434</v>
      </c>
      <c r="B987" s="0" t="n">
        <v>2292</v>
      </c>
      <c r="C987" s="0" t="n">
        <v>-0.109605908005354</v>
      </c>
      <c r="D987" s="0" t="n">
        <v>514</v>
      </c>
      <c r="E987" s="0" t="n">
        <f aca="false">IF(ISNUMBER($BA987),$BA987,IF(AND(ISNUMBER($D987),ISNUMBER($BW987),ISNUMBER($BX987)),$D987*($BX987-$BW987+1),""))</f>
        <v>514</v>
      </c>
      <c r="H987" s="0" t="s">
        <v>118</v>
      </c>
      <c r="I987" s="0" t="s">
        <v>344</v>
      </c>
      <c r="J987" s="0" t="n">
        <f aca="false">IF($BW987&lt;&gt;"",$BW987,"")</f>
        <v>2008</v>
      </c>
      <c r="K987" s="0" t="n">
        <f aca="false">IF($BX987&lt;&gt;"",$BX987,"")</f>
        <v>2014</v>
      </c>
      <c r="L987" s="0" t="n">
        <f aca="false">IF(AND(ISNUMBER($BW987),ISNUMBER($BX987)),($BW987+$BX987)/2,"")</f>
        <v>2011</v>
      </c>
      <c r="M987" s="0" t="n">
        <f aca="false">IF($L987&lt;&gt;"",$L987,"")</f>
        <v>2011</v>
      </c>
      <c r="N987" s="0" t="n">
        <f aca="false">IF(AND(ISNUMBER($BW987),ISNUMBER($BX987)),MIN(1,MAX(0,($BX987-2016+1)/($BX987-$BW987+1))),"")</f>
        <v>0</v>
      </c>
      <c r="O987" s="0" t="n">
        <f aca="false">IF(AND(ISNUMBER($BW987),ISNUMBER($BX987)),MIN(1,MAX(0,($BX987-2017+1)/($BX987-$BW987+1))),"")</f>
        <v>0</v>
      </c>
      <c r="P987" s="0" t="n">
        <f aca="false">IF(AND(ISNUMBER($BW987),ISNUMBER($BX987)),MIN(1,MAX(0,($BX987-2018+1)/($BX987-$BW987+1))),"")</f>
        <v>0</v>
      </c>
      <c r="Q987" s="0" t="n">
        <f aca="false">IF(AND(ISNUMBER($BW987),ISNUMBER($BX987)),MIN(1,MAX(0,($BX987-2019+1)/($BX987-$BW987+1))),"")</f>
        <v>0</v>
      </c>
      <c r="R987" s="0" t="n">
        <f aca="false">IF(AND(ISNUMBER($BW987),ISNUMBER($BX987)),MIN(1,MAX(0,($BX987-2016+1)/($BX987-$BW987+1))),"")</f>
        <v>0</v>
      </c>
      <c r="S987" s="0" t="n">
        <f aca="false">IF($L987&lt;&gt;"",IF($L987&gt;=2015.5,1,0),"")</f>
        <v>0</v>
      </c>
      <c r="T987" s="0" t="n">
        <f aca="false">IF($L987&lt;&gt;"",IF($L987&gt;=2016,1,0),"")</f>
        <v>0</v>
      </c>
      <c r="U987" s="0" t="n">
        <f aca="false">IF(ISNUMBER($BX987),IF($BX987&gt;=2016,1,0),"")</f>
        <v>0</v>
      </c>
      <c r="V987" s="0" t="n">
        <f aca="false">IF(ISNUMBER($BW987),IF($BW987&gt;=2016,1,0),"")</f>
        <v>0</v>
      </c>
      <c r="W987" s="0" t="str">
        <f aca="false">IF(AND(ISNUMBER($BW987),ISNUMBER($BX987)),IF($BW987&gt;=2016,"post-only",IF($BX987&lt;2016,"pre-only","mixed")),"")</f>
        <v>pre-only</v>
      </c>
      <c r="X987" s="0" t="n">
        <f aca="false">IF(AND(ISNUMBER($BW987),ISNUMBER($BX987)),MIN(1,MAX(0,($BX987-2017+1)/($BX987-$BW987+1))),"")</f>
        <v>0</v>
      </c>
      <c r="Y987" s="0" t="n">
        <f aca="false">IF(AND(ISNUMBER($BW987),ISNUMBER($BX987)),MIN(1,MAX(0,($BX987-2018+1)/($BX987-$BW987+1))),"")</f>
        <v>0</v>
      </c>
      <c r="Z987" s="0" t="n">
        <f aca="false">IF(AND(ISNUMBER($BW987),ISNUMBER($BX987)),MIN(1,MAX(0,($BX987-2019+1)/($BX987-$BW987+1))),"")</f>
        <v>0</v>
      </c>
      <c r="AA987" s="0" t="n">
        <f aca="false">IF(ISNUMBER($BX987),IF($BX987&gt;=2017,1,0),"")</f>
        <v>0</v>
      </c>
      <c r="AB987" s="0" t="n">
        <f aca="false">IF(ISNUMBER($BX987),IF($BX987&gt;=2018,1,0),"")</f>
        <v>0</v>
      </c>
      <c r="AC987" s="0" t="n">
        <f aca="false">IF(ISNUMBER($BX987),IF($BX987&gt;=2019,1,0),"")</f>
        <v>0</v>
      </c>
      <c r="AD987" s="0" t="n">
        <f aca="false">IF($L987&lt;&gt;"",IF($L987&gt;2013,1,0),"")</f>
        <v>0</v>
      </c>
      <c r="AE987" s="0" t="n">
        <f aca="false">IF($L987&lt;&gt;"",1+IF($L987&gt;2011,1,0)+IF($L987&gt;2014,1,0),"")</f>
        <v>1</v>
      </c>
      <c r="AF987" s="0" t="s">
        <v>87</v>
      </c>
      <c r="AG987" s="0" t="s">
        <v>436</v>
      </c>
      <c r="AH987" s="0" t="s">
        <v>2080</v>
      </c>
      <c r="AI987" s="0" t="s">
        <v>497</v>
      </c>
      <c r="AJ987" s="0" t="s">
        <v>334</v>
      </c>
      <c r="AK987" s="0" t="str">
        <f aca="false">IF(AND($CF987&lt;&gt;"",IFERROR(INDEX(subsample_country_map!$B:$B,MATCH($CF987,subsample_country_map!$A:$A,0)),"")&lt;&gt;""),INDEX(subsample_country_map!$B:$B,MATCH($CF987,subsample_country_map!$A:$A,0)),INDEX(lookup!$AA:$AA,MATCH($A987,lookup!$A:$A,0)))</f>
        <v>3_AsiaPac</v>
      </c>
      <c r="AL987" s="0" t="str">
        <f aca="false">IF(AND($CF987&lt;&gt;"",IFERROR(INDEX(subsample_country_map!$C:$C,MATCH($CF987,subsample_country_map!$A:$A,0)),"")&lt;&gt;""),INDEX(subsample_country_map!$C:$C,MATCH($CF987,subsample_country_map!$A:$A,0)),INDEX(lookup!$AB:$AB,MATCH($A987,lookup!$A:$A,0)))</f>
        <v>2_developing</v>
      </c>
      <c r="AM987" s="0" t="str">
        <f aca="false">IF(AND($CF987&lt;&gt;"",IFERROR(INDEX(subsample_country_map!$D:$D,MATCH($CF987,subsample_country_map!$A:$A,0)),"")&lt;&gt;""),INDEX(subsample_country_map!$D:$D,MATCH($CF987,subsample_country_map!$A:$A,0)),INDEX(lookup!$AC:$AC,MATCH($A987,lookup!$A:$A,0)))</f>
        <v>2_non_western</v>
      </c>
      <c r="AN987" s="0" t="str">
        <f aca="false">IF(AND($CF987&lt;&gt;"",IFERROR(INDEX(subsample_country_map!$E:$E,MATCH($CF987,subsample_country_map!$A:$A,0)),"")&lt;&gt;""),INDEX(subsample_country_map!$E:$E,MATCH($CF987,subsample_country_map!$A:$A,0)),INDEX(lookup!$AD:$AD,MATCH($A987,lookup!$A:$A,0)))</f>
        <v>2_civil law</v>
      </c>
      <c r="AO987" s="0" t="str">
        <f aca="false">INDEX(lookup!$Y:$Y,MATCH($A987,lookup!$A:$A,0))</f>
        <v>0_published</v>
      </c>
      <c r="AP987" s="0" t="str">
        <f aca="false">INDEX(lookup!$Z:$Z,MATCH($A987,lookup!$A:$A,0))</f>
        <v>1_VHB high</v>
      </c>
      <c r="AQ987" s="0" t="str">
        <f aca="false">INDEX(lookup!$W:$W,MATCH($A987,lookup!$A:$A,0))</f>
        <v>1_fin/acc/econ</v>
      </c>
      <c r="AS987" s="0" t="s">
        <v>91</v>
      </c>
      <c r="AT987" s="0" t="s">
        <v>111</v>
      </c>
      <c r="AU987" s="0" t="s">
        <v>93</v>
      </c>
      <c r="AV987" s="0" t="s">
        <v>2077</v>
      </c>
      <c r="AW987" s="0" t="s">
        <v>3530</v>
      </c>
      <c r="BA987" s="0" t="n">
        <v>514</v>
      </c>
      <c r="BB987" s="0" t="s">
        <v>3441</v>
      </c>
      <c r="BC987" s="0" t="s">
        <v>122</v>
      </c>
      <c r="BD987" s="0" t="s">
        <v>123</v>
      </c>
      <c r="BE987" s="0" t="s">
        <v>98</v>
      </c>
      <c r="BI987" s="0" t="s">
        <v>124</v>
      </c>
      <c r="BJ987" s="0" t="s">
        <v>3561</v>
      </c>
      <c r="BK987" s="0" t="s">
        <v>3547</v>
      </c>
      <c r="BL987" s="0" t="s">
        <v>3563</v>
      </c>
      <c r="BM987" s="0" t="s">
        <v>3457</v>
      </c>
      <c r="BN987" s="0" t="s">
        <v>3438</v>
      </c>
      <c r="BO987" s="0" t="s">
        <v>769</v>
      </c>
      <c r="BP987" s="0" t="s">
        <v>3434</v>
      </c>
      <c r="BQ987" s="0" t="s">
        <v>127</v>
      </c>
      <c r="BT987" s="0" t="n">
        <v>0</v>
      </c>
      <c r="BU987" s="0" t="s">
        <v>3439</v>
      </c>
      <c r="BW987" s="0" t="n">
        <v>2008</v>
      </c>
      <c r="BX987" s="0" t="n">
        <v>2014</v>
      </c>
      <c r="BY987" s="0" t="s">
        <v>2985</v>
      </c>
      <c r="BZ987" s="0" t="n">
        <v>2011</v>
      </c>
      <c r="CA987" s="0" t="n">
        <v>0</v>
      </c>
      <c r="CB987" s="0" t="n">
        <v>0</v>
      </c>
      <c r="CC987" s="0" t="n">
        <v>0</v>
      </c>
      <c r="CD987" s="0" t="n">
        <v>-0.110048014359664</v>
      </c>
      <c r="CE987" s="0" t="n">
        <v>1</v>
      </c>
    </row>
    <row r="988" customFormat="false" ht="15" hidden="false" customHeight="false" outlineLevel="0" collapsed="false">
      <c r="A988" s="0" t="s">
        <v>3434</v>
      </c>
      <c r="B988" s="0" t="n">
        <v>2293</v>
      </c>
      <c r="C988" s="0" t="n">
        <v>0.018900098753274</v>
      </c>
      <c r="D988" s="0" t="n">
        <v>514</v>
      </c>
      <c r="E988" s="0" t="n">
        <f aca="false">IF(ISNUMBER($BA988),$BA988,IF(AND(ISNUMBER($D988),ISNUMBER($BW988),ISNUMBER($BX988)),$D988*($BX988-$BW988+1),""))</f>
        <v>514</v>
      </c>
      <c r="H988" s="0" t="s">
        <v>118</v>
      </c>
      <c r="I988" s="0" t="s">
        <v>344</v>
      </c>
      <c r="J988" s="0" t="n">
        <f aca="false">IF($BW988&lt;&gt;"",$BW988,"")</f>
        <v>2008</v>
      </c>
      <c r="K988" s="0" t="n">
        <f aca="false">IF($BX988&lt;&gt;"",$BX988,"")</f>
        <v>2014</v>
      </c>
      <c r="L988" s="0" t="n">
        <f aca="false">IF(AND(ISNUMBER($BW988),ISNUMBER($BX988)),($BW988+$BX988)/2,"")</f>
        <v>2011</v>
      </c>
      <c r="M988" s="0" t="n">
        <f aca="false">IF($L988&lt;&gt;"",$L988,"")</f>
        <v>2011</v>
      </c>
      <c r="N988" s="0" t="n">
        <f aca="false">IF(AND(ISNUMBER($BW988),ISNUMBER($BX988)),MIN(1,MAX(0,($BX988-2016+1)/($BX988-$BW988+1))),"")</f>
        <v>0</v>
      </c>
      <c r="O988" s="0" t="n">
        <f aca="false">IF(AND(ISNUMBER($BW988),ISNUMBER($BX988)),MIN(1,MAX(0,($BX988-2017+1)/($BX988-$BW988+1))),"")</f>
        <v>0</v>
      </c>
      <c r="P988" s="0" t="n">
        <f aca="false">IF(AND(ISNUMBER($BW988),ISNUMBER($BX988)),MIN(1,MAX(0,($BX988-2018+1)/($BX988-$BW988+1))),"")</f>
        <v>0</v>
      </c>
      <c r="Q988" s="0" t="n">
        <f aca="false">IF(AND(ISNUMBER($BW988),ISNUMBER($BX988)),MIN(1,MAX(0,($BX988-2019+1)/($BX988-$BW988+1))),"")</f>
        <v>0</v>
      </c>
      <c r="R988" s="0" t="n">
        <f aca="false">IF(AND(ISNUMBER($BW988),ISNUMBER($BX988)),MIN(1,MAX(0,($BX988-2016+1)/($BX988-$BW988+1))),"")</f>
        <v>0</v>
      </c>
      <c r="S988" s="0" t="n">
        <f aca="false">IF($L988&lt;&gt;"",IF($L988&gt;=2015.5,1,0),"")</f>
        <v>0</v>
      </c>
      <c r="T988" s="0" t="n">
        <f aca="false">IF($L988&lt;&gt;"",IF($L988&gt;=2016,1,0),"")</f>
        <v>0</v>
      </c>
      <c r="U988" s="0" t="n">
        <f aca="false">IF(ISNUMBER($BX988),IF($BX988&gt;=2016,1,0),"")</f>
        <v>0</v>
      </c>
      <c r="V988" s="0" t="n">
        <f aca="false">IF(ISNUMBER($BW988),IF($BW988&gt;=2016,1,0),"")</f>
        <v>0</v>
      </c>
      <c r="W988" s="0" t="str">
        <f aca="false">IF(AND(ISNUMBER($BW988),ISNUMBER($BX988)),IF($BW988&gt;=2016,"post-only",IF($BX988&lt;2016,"pre-only","mixed")),"")</f>
        <v>pre-only</v>
      </c>
      <c r="X988" s="0" t="n">
        <f aca="false">IF(AND(ISNUMBER($BW988),ISNUMBER($BX988)),MIN(1,MAX(0,($BX988-2017+1)/($BX988-$BW988+1))),"")</f>
        <v>0</v>
      </c>
      <c r="Y988" s="0" t="n">
        <f aca="false">IF(AND(ISNUMBER($BW988),ISNUMBER($BX988)),MIN(1,MAX(0,($BX988-2018+1)/($BX988-$BW988+1))),"")</f>
        <v>0</v>
      </c>
      <c r="Z988" s="0" t="n">
        <f aca="false">IF(AND(ISNUMBER($BW988),ISNUMBER($BX988)),MIN(1,MAX(0,($BX988-2019+1)/($BX988-$BW988+1))),"")</f>
        <v>0</v>
      </c>
      <c r="AA988" s="0" t="n">
        <f aca="false">IF(ISNUMBER($BX988),IF($BX988&gt;=2017,1,0),"")</f>
        <v>0</v>
      </c>
      <c r="AB988" s="0" t="n">
        <f aca="false">IF(ISNUMBER($BX988),IF($BX988&gt;=2018,1,0),"")</f>
        <v>0</v>
      </c>
      <c r="AC988" s="0" t="n">
        <f aca="false">IF(ISNUMBER($BX988),IF($BX988&gt;=2019,1,0),"")</f>
        <v>0</v>
      </c>
      <c r="AD988" s="0" t="n">
        <f aca="false">IF($L988&lt;&gt;"",IF($L988&gt;2013,1,0),"")</f>
        <v>0</v>
      </c>
      <c r="AE988" s="0" t="n">
        <f aca="false">IF($L988&lt;&gt;"",1+IF($L988&gt;2011,1,0)+IF($L988&gt;2014,1,0),"")</f>
        <v>1</v>
      </c>
      <c r="AF988" s="0" t="s">
        <v>87</v>
      </c>
      <c r="AG988" s="0" t="s">
        <v>436</v>
      </c>
      <c r="AH988" s="0" t="s">
        <v>2080</v>
      </c>
      <c r="AI988" s="0" t="s">
        <v>497</v>
      </c>
      <c r="AJ988" s="0" t="s">
        <v>334</v>
      </c>
      <c r="AK988" s="0" t="str">
        <f aca="false">IF(AND($CF988&lt;&gt;"",IFERROR(INDEX(subsample_country_map!$B:$B,MATCH($CF988,subsample_country_map!$A:$A,0)),"")&lt;&gt;""),INDEX(subsample_country_map!$B:$B,MATCH($CF988,subsample_country_map!$A:$A,0)),INDEX(lookup!$AA:$AA,MATCH($A988,lookup!$A:$A,0)))</f>
        <v>3_AsiaPac</v>
      </c>
      <c r="AL988" s="0" t="str">
        <f aca="false">IF(AND($CF988&lt;&gt;"",IFERROR(INDEX(subsample_country_map!$C:$C,MATCH($CF988,subsample_country_map!$A:$A,0)),"")&lt;&gt;""),INDEX(subsample_country_map!$C:$C,MATCH($CF988,subsample_country_map!$A:$A,0)),INDEX(lookup!$AB:$AB,MATCH($A988,lookup!$A:$A,0)))</f>
        <v>2_developing</v>
      </c>
      <c r="AM988" s="0" t="str">
        <f aca="false">IF(AND($CF988&lt;&gt;"",IFERROR(INDEX(subsample_country_map!$D:$D,MATCH($CF988,subsample_country_map!$A:$A,0)),"")&lt;&gt;""),INDEX(subsample_country_map!$D:$D,MATCH($CF988,subsample_country_map!$A:$A,0)),INDEX(lookup!$AC:$AC,MATCH($A988,lookup!$A:$A,0)))</f>
        <v>2_non_western</v>
      </c>
      <c r="AN988" s="0" t="str">
        <f aca="false">IF(AND($CF988&lt;&gt;"",IFERROR(INDEX(subsample_country_map!$E:$E,MATCH($CF988,subsample_country_map!$A:$A,0)),"")&lt;&gt;""),INDEX(subsample_country_map!$E:$E,MATCH($CF988,subsample_country_map!$A:$A,0)),INDEX(lookup!$AD:$AD,MATCH($A988,lookup!$A:$A,0)))</f>
        <v>2_civil law</v>
      </c>
      <c r="AO988" s="0" t="str">
        <f aca="false">INDEX(lookup!$Y:$Y,MATCH($A988,lookup!$A:$A,0))</f>
        <v>0_published</v>
      </c>
      <c r="AP988" s="0" t="str">
        <f aca="false">INDEX(lookup!$Z:$Z,MATCH($A988,lookup!$A:$A,0))</f>
        <v>1_VHB high</v>
      </c>
      <c r="AQ988" s="0" t="str">
        <f aca="false">INDEX(lookup!$W:$W,MATCH($A988,lookup!$A:$A,0))</f>
        <v>1_fin/acc/econ</v>
      </c>
      <c r="AS988" s="0" t="s">
        <v>91</v>
      </c>
      <c r="AT988" s="0" t="s">
        <v>111</v>
      </c>
      <c r="AU988" s="0" t="s">
        <v>93</v>
      </c>
      <c r="AV988" s="0" t="s">
        <v>3530</v>
      </c>
      <c r="AW988" s="0" t="s">
        <v>3564</v>
      </c>
      <c r="BA988" s="0" t="n">
        <v>514</v>
      </c>
      <c r="BB988" s="0" t="s">
        <v>3441</v>
      </c>
      <c r="BC988" s="0" t="s">
        <v>122</v>
      </c>
      <c r="BD988" s="0" t="s">
        <v>123</v>
      </c>
      <c r="BE988" s="0" t="s">
        <v>98</v>
      </c>
      <c r="BI988" s="0" t="s">
        <v>124</v>
      </c>
      <c r="BJ988" s="0" t="s">
        <v>3565</v>
      </c>
      <c r="BK988" s="0" t="s">
        <v>3547</v>
      </c>
      <c r="BL988" s="0" t="s">
        <v>3566</v>
      </c>
      <c r="BM988" s="0" t="s">
        <v>3487</v>
      </c>
      <c r="BN988" s="0" t="s">
        <v>3438</v>
      </c>
      <c r="BO988" s="0" t="s">
        <v>769</v>
      </c>
      <c r="BP988" s="0" t="s">
        <v>3434</v>
      </c>
      <c r="BQ988" s="0" t="s">
        <v>127</v>
      </c>
      <c r="BT988" s="0" t="n">
        <v>0</v>
      </c>
      <c r="BU988" s="0" t="s">
        <v>3439</v>
      </c>
      <c r="BW988" s="0" t="n">
        <v>2008</v>
      </c>
      <c r="BX988" s="0" t="n">
        <v>2014</v>
      </c>
      <c r="BY988" s="0" t="s">
        <v>2985</v>
      </c>
      <c r="BZ988" s="0" t="n">
        <v>2011</v>
      </c>
      <c r="CA988" s="0" t="n">
        <v>0</v>
      </c>
      <c r="CB988" s="0" t="n">
        <v>0</v>
      </c>
      <c r="CC988" s="0" t="n">
        <v>0</v>
      </c>
      <c r="CD988" s="0" t="n">
        <v>0.0189023496940097</v>
      </c>
      <c r="CE988" s="0" t="n">
        <v>1</v>
      </c>
    </row>
    <row r="989" customFormat="false" ht="15" hidden="false" customHeight="false" outlineLevel="0" collapsed="false">
      <c r="A989" s="0" t="s">
        <v>3434</v>
      </c>
      <c r="B989" s="0" t="n">
        <v>2294</v>
      </c>
      <c r="C989" s="0" t="n">
        <v>-0.131180840833988</v>
      </c>
      <c r="D989" s="0" t="n">
        <v>514</v>
      </c>
      <c r="E989" s="0" t="n">
        <f aca="false">IF(ISNUMBER($BA989),$BA989,IF(AND(ISNUMBER($D989),ISNUMBER($BW989),ISNUMBER($BX989)),$D989*($BX989-$BW989+1),""))</f>
        <v>514</v>
      </c>
      <c r="H989" s="0" t="s">
        <v>118</v>
      </c>
      <c r="I989" s="0" t="s">
        <v>344</v>
      </c>
      <c r="J989" s="0" t="n">
        <f aca="false">IF($BW989&lt;&gt;"",$BW989,"")</f>
        <v>2008</v>
      </c>
      <c r="K989" s="0" t="n">
        <f aca="false">IF($BX989&lt;&gt;"",$BX989,"")</f>
        <v>2014</v>
      </c>
      <c r="L989" s="0" t="n">
        <f aca="false">IF(AND(ISNUMBER($BW989),ISNUMBER($BX989)),($BW989+$BX989)/2,"")</f>
        <v>2011</v>
      </c>
      <c r="M989" s="0" t="n">
        <f aca="false">IF($L989&lt;&gt;"",$L989,"")</f>
        <v>2011</v>
      </c>
      <c r="N989" s="0" t="n">
        <f aca="false">IF(AND(ISNUMBER($BW989),ISNUMBER($BX989)),MIN(1,MAX(0,($BX989-2016+1)/($BX989-$BW989+1))),"")</f>
        <v>0</v>
      </c>
      <c r="O989" s="0" t="n">
        <f aca="false">IF(AND(ISNUMBER($BW989),ISNUMBER($BX989)),MIN(1,MAX(0,($BX989-2017+1)/($BX989-$BW989+1))),"")</f>
        <v>0</v>
      </c>
      <c r="P989" s="0" t="n">
        <f aca="false">IF(AND(ISNUMBER($BW989),ISNUMBER($BX989)),MIN(1,MAX(0,($BX989-2018+1)/($BX989-$BW989+1))),"")</f>
        <v>0</v>
      </c>
      <c r="Q989" s="0" t="n">
        <f aca="false">IF(AND(ISNUMBER($BW989),ISNUMBER($BX989)),MIN(1,MAX(0,($BX989-2019+1)/($BX989-$BW989+1))),"")</f>
        <v>0</v>
      </c>
      <c r="R989" s="0" t="n">
        <f aca="false">IF(AND(ISNUMBER($BW989),ISNUMBER($BX989)),MIN(1,MAX(0,($BX989-2016+1)/($BX989-$BW989+1))),"")</f>
        <v>0</v>
      </c>
      <c r="S989" s="0" t="n">
        <f aca="false">IF($L989&lt;&gt;"",IF($L989&gt;=2015.5,1,0),"")</f>
        <v>0</v>
      </c>
      <c r="T989" s="0" t="n">
        <f aca="false">IF($L989&lt;&gt;"",IF($L989&gt;=2016,1,0),"")</f>
        <v>0</v>
      </c>
      <c r="U989" s="0" t="n">
        <f aca="false">IF(ISNUMBER($BX989),IF($BX989&gt;=2016,1,0),"")</f>
        <v>0</v>
      </c>
      <c r="V989" s="0" t="n">
        <f aca="false">IF(ISNUMBER($BW989),IF($BW989&gt;=2016,1,0),"")</f>
        <v>0</v>
      </c>
      <c r="W989" s="0" t="str">
        <f aca="false">IF(AND(ISNUMBER($BW989),ISNUMBER($BX989)),IF($BW989&gt;=2016,"post-only",IF($BX989&lt;2016,"pre-only","mixed")),"")</f>
        <v>pre-only</v>
      </c>
      <c r="X989" s="0" t="n">
        <f aca="false">IF(AND(ISNUMBER($BW989),ISNUMBER($BX989)),MIN(1,MAX(0,($BX989-2017+1)/($BX989-$BW989+1))),"")</f>
        <v>0</v>
      </c>
      <c r="Y989" s="0" t="n">
        <f aca="false">IF(AND(ISNUMBER($BW989),ISNUMBER($BX989)),MIN(1,MAX(0,($BX989-2018+1)/($BX989-$BW989+1))),"")</f>
        <v>0</v>
      </c>
      <c r="Z989" s="0" t="n">
        <f aca="false">IF(AND(ISNUMBER($BW989),ISNUMBER($BX989)),MIN(1,MAX(0,($BX989-2019+1)/($BX989-$BW989+1))),"")</f>
        <v>0</v>
      </c>
      <c r="AA989" s="0" t="n">
        <f aca="false">IF(ISNUMBER($BX989),IF($BX989&gt;=2017,1,0),"")</f>
        <v>0</v>
      </c>
      <c r="AB989" s="0" t="n">
        <f aca="false">IF(ISNUMBER($BX989),IF($BX989&gt;=2018,1,0),"")</f>
        <v>0</v>
      </c>
      <c r="AC989" s="0" t="n">
        <f aca="false">IF(ISNUMBER($BX989),IF($BX989&gt;=2019,1,0),"")</f>
        <v>0</v>
      </c>
      <c r="AD989" s="0" t="n">
        <f aca="false">IF($L989&lt;&gt;"",IF($L989&gt;2013,1,0),"")</f>
        <v>0</v>
      </c>
      <c r="AE989" s="0" t="n">
        <f aca="false">IF($L989&lt;&gt;"",1+IF($L989&gt;2011,1,0)+IF($L989&gt;2014,1,0),"")</f>
        <v>1</v>
      </c>
      <c r="AF989" s="0" t="s">
        <v>87</v>
      </c>
      <c r="AG989" s="0" t="s">
        <v>436</v>
      </c>
      <c r="AH989" s="0" t="s">
        <v>2080</v>
      </c>
      <c r="AI989" s="0" t="s">
        <v>497</v>
      </c>
      <c r="AJ989" s="0" t="s">
        <v>334</v>
      </c>
      <c r="AK989" s="0" t="str">
        <f aca="false">IF(AND($CF989&lt;&gt;"",IFERROR(INDEX(subsample_country_map!$B:$B,MATCH($CF989,subsample_country_map!$A:$A,0)),"")&lt;&gt;""),INDEX(subsample_country_map!$B:$B,MATCH($CF989,subsample_country_map!$A:$A,0)),INDEX(lookup!$AA:$AA,MATCH($A989,lookup!$A:$A,0)))</f>
        <v>3_AsiaPac</v>
      </c>
      <c r="AL989" s="0" t="str">
        <f aca="false">IF(AND($CF989&lt;&gt;"",IFERROR(INDEX(subsample_country_map!$C:$C,MATCH($CF989,subsample_country_map!$A:$A,0)),"")&lt;&gt;""),INDEX(subsample_country_map!$C:$C,MATCH($CF989,subsample_country_map!$A:$A,0)),INDEX(lookup!$AB:$AB,MATCH($A989,lookup!$A:$A,0)))</f>
        <v>2_developing</v>
      </c>
      <c r="AM989" s="0" t="str">
        <f aca="false">IF(AND($CF989&lt;&gt;"",IFERROR(INDEX(subsample_country_map!$D:$D,MATCH($CF989,subsample_country_map!$A:$A,0)),"")&lt;&gt;""),INDEX(subsample_country_map!$D:$D,MATCH($CF989,subsample_country_map!$A:$A,0)),INDEX(lookup!$AC:$AC,MATCH($A989,lookup!$A:$A,0)))</f>
        <v>2_non_western</v>
      </c>
      <c r="AN989" s="0" t="str">
        <f aca="false">IF(AND($CF989&lt;&gt;"",IFERROR(INDEX(subsample_country_map!$E:$E,MATCH($CF989,subsample_country_map!$A:$A,0)),"")&lt;&gt;""),INDEX(subsample_country_map!$E:$E,MATCH($CF989,subsample_country_map!$A:$A,0)),INDEX(lookup!$AD:$AD,MATCH($A989,lookup!$A:$A,0)))</f>
        <v>2_civil law</v>
      </c>
      <c r="AO989" s="0" t="str">
        <f aca="false">INDEX(lookup!$Y:$Y,MATCH($A989,lookup!$A:$A,0))</f>
        <v>0_published</v>
      </c>
      <c r="AP989" s="0" t="str">
        <f aca="false">INDEX(lookup!$Z:$Z,MATCH($A989,lookup!$A:$A,0))</f>
        <v>1_VHB high</v>
      </c>
      <c r="AQ989" s="0" t="str">
        <f aca="false">INDEX(lookup!$W:$W,MATCH($A989,lookup!$A:$A,0))</f>
        <v>1_fin/acc/econ</v>
      </c>
      <c r="AS989" s="0" t="s">
        <v>91</v>
      </c>
      <c r="AT989" s="0" t="s">
        <v>111</v>
      </c>
      <c r="AU989" s="0" t="s">
        <v>93</v>
      </c>
      <c r="AV989" s="0" t="s">
        <v>3538</v>
      </c>
      <c r="AW989" s="0" t="s">
        <v>3463</v>
      </c>
      <c r="BA989" s="0" t="n">
        <v>514</v>
      </c>
      <c r="BB989" s="0" t="s">
        <v>3441</v>
      </c>
      <c r="BC989" s="0" t="s">
        <v>122</v>
      </c>
      <c r="BD989" s="0" t="s">
        <v>123</v>
      </c>
      <c r="BE989" s="0" t="s">
        <v>98</v>
      </c>
      <c r="BI989" s="0" t="s">
        <v>124</v>
      </c>
      <c r="BJ989" s="0" t="s">
        <v>3565</v>
      </c>
      <c r="BK989" s="0" t="s">
        <v>3547</v>
      </c>
      <c r="BL989" s="0" t="s">
        <v>3567</v>
      </c>
      <c r="BM989" s="0" t="s">
        <v>3457</v>
      </c>
      <c r="BN989" s="0" t="s">
        <v>3438</v>
      </c>
      <c r="BO989" s="0" t="s">
        <v>769</v>
      </c>
      <c r="BP989" s="0" t="s">
        <v>3434</v>
      </c>
      <c r="BQ989" s="0" t="s">
        <v>127</v>
      </c>
      <c r="BT989" s="0" t="n">
        <v>0</v>
      </c>
      <c r="BU989" s="0" t="s">
        <v>3439</v>
      </c>
      <c r="BW989" s="0" t="n">
        <v>2008</v>
      </c>
      <c r="BX989" s="0" t="n">
        <v>2014</v>
      </c>
      <c r="BY989" s="0" t="s">
        <v>2985</v>
      </c>
      <c r="BZ989" s="0" t="n">
        <v>2011</v>
      </c>
      <c r="CA989" s="0" t="n">
        <v>0</v>
      </c>
      <c r="CB989" s="0" t="n">
        <v>0</v>
      </c>
      <c r="CC989" s="0" t="n">
        <v>0</v>
      </c>
      <c r="CD989" s="0" t="n">
        <v>-0.131941178293671</v>
      </c>
      <c r="CE989" s="0" t="n">
        <v>1</v>
      </c>
    </row>
    <row r="990" customFormat="false" ht="15" hidden="false" customHeight="false" outlineLevel="0" collapsed="false">
      <c r="A990" s="0" t="s">
        <v>3434</v>
      </c>
      <c r="B990" s="0" t="n">
        <v>2295</v>
      </c>
      <c r="C990" s="0" t="n">
        <v>0.0220486931851212</v>
      </c>
      <c r="D990" s="0" t="n">
        <v>514</v>
      </c>
      <c r="E990" s="0" t="n">
        <f aca="false">IF(ISNUMBER($BA990),$BA990,IF(AND(ISNUMBER($D990),ISNUMBER($BW990),ISNUMBER($BX990)),$D990*($BX990-$BW990+1),""))</f>
        <v>514</v>
      </c>
      <c r="H990" s="0" t="s">
        <v>118</v>
      </c>
      <c r="I990" s="0" t="s">
        <v>344</v>
      </c>
      <c r="J990" s="0" t="n">
        <f aca="false">IF($BW990&lt;&gt;"",$BW990,"")</f>
        <v>2008</v>
      </c>
      <c r="K990" s="0" t="n">
        <f aca="false">IF($BX990&lt;&gt;"",$BX990,"")</f>
        <v>2014</v>
      </c>
      <c r="L990" s="0" t="n">
        <f aca="false">IF(AND(ISNUMBER($BW990),ISNUMBER($BX990)),($BW990+$BX990)/2,"")</f>
        <v>2011</v>
      </c>
      <c r="M990" s="0" t="n">
        <f aca="false">IF($L990&lt;&gt;"",$L990,"")</f>
        <v>2011</v>
      </c>
      <c r="N990" s="0" t="n">
        <f aca="false">IF(AND(ISNUMBER($BW990),ISNUMBER($BX990)),MIN(1,MAX(0,($BX990-2016+1)/($BX990-$BW990+1))),"")</f>
        <v>0</v>
      </c>
      <c r="O990" s="0" t="n">
        <f aca="false">IF(AND(ISNUMBER($BW990),ISNUMBER($BX990)),MIN(1,MAX(0,($BX990-2017+1)/($BX990-$BW990+1))),"")</f>
        <v>0</v>
      </c>
      <c r="P990" s="0" t="n">
        <f aca="false">IF(AND(ISNUMBER($BW990),ISNUMBER($BX990)),MIN(1,MAX(0,($BX990-2018+1)/($BX990-$BW990+1))),"")</f>
        <v>0</v>
      </c>
      <c r="Q990" s="0" t="n">
        <f aca="false">IF(AND(ISNUMBER($BW990),ISNUMBER($BX990)),MIN(1,MAX(0,($BX990-2019+1)/($BX990-$BW990+1))),"")</f>
        <v>0</v>
      </c>
      <c r="R990" s="0" t="n">
        <f aca="false">IF(AND(ISNUMBER($BW990),ISNUMBER($BX990)),MIN(1,MAX(0,($BX990-2016+1)/($BX990-$BW990+1))),"")</f>
        <v>0</v>
      </c>
      <c r="S990" s="0" t="n">
        <f aca="false">IF($L990&lt;&gt;"",IF($L990&gt;=2015.5,1,0),"")</f>
        <v>0</v>
      </c>
      <c r="T990" s="0" t="n">
        <f aca="false">IF($L990&lt;&gt;"",IF($L990&gt;=2016,1,0),"")</f>
        <v>0</v>
      </c>
      <c r="U990" s="0" t="n">
        <f aca="false">IF(ISNUMBER($BX990),IF($BX990&gt;=2016,1,0),"")</f>
        <v>0</v>
      </c>
      <c r="V990" s="0" t="n">
        <f aca="false">IF(ISNUMBER($BW990),IF($BW990&gt;=2016,1,0),"")</f>
        <v>0</v>
      </c>
      <c r="W990" s="0" t="str">
        <f aca="false">IF(AND(ISNUMBER($BW990),ISNUMBER($BX990)),IF($BW990&gt;=2016,"post-only",IF($BX990&lt;2016,"pre-only","mixed")),"")</f>
        <v>pre-only</v>
      </c>
      <c r="X990" s="0" t="n">
        <f aca="false">IF(AND(ISNUMBER($BW990),ISNUMBER($BX990)),MIN(1,MAX(0,($BX990-2017+1)/($BX990-$BW990+1))),"")</f>
        <v>0</v>
      </c>
      <c r="Y990" s="0" t="n">
        <f aca="false">IF(AND(ISNUMBER($BW990),ISNUMBER($BX990)),MIN(1,MAX(0,($BX990-2018+1)/($BX990-$BW990+1))),"")</f>
        <v>0</v>
      </c>
      <c r="Z990" s="0" t="n">
        <f aca="false">IF(AND(ISNUMBER($BW990),ISNUMBER($BX990)),MIN(1,MAX(0,($BX990-2019+1)/($BX990-$BW990+1))),"")</f>
        <v>0</v>
      </c>
      <c r="AA990" s="0" t="n">
        <f aca="false">IF(ISNUMBER($BX990),IF($BX990&gt;=2017,1,0),"")</f>
        <v>0</v>
      </c>
      <c r="AB990" s="0" t="n">
        <f aca="false">IF(ISNUMBER($BX990),IF($BX990&gt;=2018,1,0),"")</f>
        <v>0</v>
      </c>
      <c r="AC990" s="0" t="n">
        <f aca="false">IF(ISNUMBER($BX990),IF($BX990&gt;=2019,1,0),"")</f>
        <v>0</v>
      </c>
      <c r="AD990" s="0" t="n">
        <f aca="false">IF($L990&lt;&gt;"",IF($L990&gt;2013,1,0),"")</f>
        <v>0</v>
      </c>
      <c r="AE990" s="0" t="n">
        <f aca="false">IF($L990&lt;&gt;"",1+IF($L990&gt;2011,1,0)+IF($L990&gt;2014,1,0),"")</f>
        <v>1</v>
      </c>
      <c r="AF990" s="0" t="s">
        <v>87</v>
      </c>
      <c r="AG990" s="0" t="s">
        <v>436</v>
      </c>
      <c r="AH990" s="0" t="s">
        <v>2080</v>
      </c>
      <c r="AI990" s="0" t="s">
        <v>497</v>
      </c>
      <c r="AJ990" s="0" t="s">
        <v>334</v>
      </c>
      <c r="AK990" s="0" t="str">
        <f aca="false">IF(AND($CF990&lt;&gt;"",IFERROR(INDEX(subsample_country_map!$B:$B,MATCH($CF990,subsample_country_map!$A:$A,0)),"")&lt;&gt;""),INDEX(subsample_country_map!$B:$B,MATCH($CF990,subsample_country_map!$A:$A,0)),INDEX(lookup!$AA:$AA,MATCH($A990,lookup!$A:$A,0)))</f>
        <v>3_AsiaPac</v>
      </c>
      <c r="AL990" s="0" t="str">
        <f aca="false">IF(AND($CF990&lt;&gt;"",IFERROR(INDEX(subsample_country_map!$C:$C,MATCH($CF990,subsample_country_map!$A:$A,0)),"")&lt;&gt;""),INDEX(subsample_country_map!$C:$C,MATCH($CF990,subsample_country_map!$A:$A,0)),INDEX(lookup!$AB:$AB,MATCH($A990,lookup!$A:$A,0)))</f>
        <v>2_developing</v>
      </c>
      <c r="AM990" s="0" t="str">
        <f aca="false">IF(AND($CF990&lt;&gt;"",IFERROR(INDEX(subsample_country_map!$D:$D,MATCH($CF990,subsample_country_map!$A:$A,0)),"")&lt;&gt;""),INDEX(subsample_country_map!$D:$D,MATCH($CF990,subsample_country_map!$A:$A,0)),INDEX(lookup!$AC:$AC,MATCH($A990,lookup!$A:$A,0)))</f>
        <v>2_non_western</v>
      </c>
      <c r="AN990" s="0" t="str">
        <f aca="false">IF(AND($CF990&lt;&gt;"",IFERROR(INDEX(subsample_country_map!$E:$E,MATCH($CF990,subsample_country_map!$A:$A,0)),"")&lt;&gt;""),INDEX(subsample_country_map!$E:$E,MATCH($CF990,subsample_country_map!$A:$A,0)),INDEX(lookup!$AD:$AD,MATCH($A990,lookup!$A:$A,0)))</f>
        <v>2_civil law</v>
      </c>
      <c r="AO990" s="0" t="str">
        <f aca="false">INDEX(lookup!$Y:$Y,MATCH($A990,lookup!$A:$A,0))</f>
        <v>0_published</v>
      </c>
      <c r="AP990" s="0" t="str">
        <f aca="false">INDEX(lookup!$Z:$Z,MATCH($A990,lookup!$A:$A,0))</f>
        <v>1_VHB high</v>
      </c>
      <c r="AQ990" s="0" t="str">
        <f aca="false">INDEX(lookup!$W:$W,MATCH($A990,lookup!$A:$A,0))</f>
        <v>1_fin/acc/econ</v>
      </c>
      <c r="AS990" s="0" t="s">
        <v>91</v>
      </c>
      <c r="AT990" s="0" t="s">
        <v>111</v>
      </c>
      <c r="AU990" s="0" t="s">
        <v>93</v>
      </c>
      <c r="AV990" s="0" t="s">
        <v>3475</v>
      </c>
      <c r="AW990" s="0" t="s">
        <v>3543</v>
      </c>
      <c r="BA990" s="0" t="n">
        <v>514</v>
      </c>
      <c r="BB990" s="0" t="s">
        <v>3441</v>
      </c>
      <c r="BC990" s="0" t="s">
        <v>122</v>
      </c>
      <c r="BD990" s="0" t="s">
        <v>123</v>
      </c>
      <c r="BE990" s="0" t="s">
        <v>98</v>
      </c>
      <c r="BI990" s="0" t="s">
        <v>124</v>
      </c>
      <c r="BJ990" s="0" t="s">
        <v>3568</v>
      </c>
      <c r="BK990" s="0" t="s">
        <v>3547</v>
      </c>
      <c r="BL990" s="0" t="s">
        <v>3569</v>
      </c>
      <c r="BM990" s="0" t="s">
        <v>3492</v>
      </c>
      <c r="BN990" s="0" t="s">
        <v>3438</v>
      </c>
      <c r="BO990" s="0" t="s">
        <v>769</v>
      </c>
      <c r="BP990" s="0" t="s">
        <v>3434</v>
      </c>
      <c r="BQ990" s="0" t="s">
        <v>127</v>
      </c>
      <c r="BT990" s="0" t="n">
        <v>0</v>
      </c>
      <c r="BU990" s="0" t="s">
        <v>3439</v>
      </c>
      <c r="BW990" s="0" t="n">
        <v>2008</v>
      </c>
      <c r="BX990" s="0" t="n">
        <v>2014</v>
      </c>
      <c r="BY990" s="0" t="s">
        <v>2985</v>
      </c>
      <c r="BZ990" s="0" t="n">
        <v>2011</v>
      </c>
      <c r="CA990" s="0" t="n">
        <v>0</v>
      </c>
      <c r="CB990" s="0" t="n">
        <v>0</v>
      </c>
      <c r="CC990" s="0" t="n">
        <v>0</v>
      </c>
      <c r="CD990" s="0" t="n">
        <v>0.0220522671807029</v>
      </c>
      <c r="CE990" s="0" t="n">
        <v>1</v>
      </c>
    </row>
    <row r="991" customFormat="false" ht="15" hidden="false" customHeight="false" outlineLevel="0" collapsed="false">
      <c r="A991" s="0" t="s">
        <v>3434</v>
      </c>
      <c r="B991" s="0" t="n">
        <v>2296</v>
      </c>
      <c r="C991" s="0" t="n">
        <v>-0.173748897105228</v>
      </c>
      <c r="D991" s="0" t="n">
        <v>514</v>
      </c>
      <c r="E991" s="0" t="n">
        <f aca="false">IF(ISNUMBER($BA991),$BA991,IF(AND(ISNUMBER($D991),ISNUMBER($BW991),ISNUMBER($BX991)),$D991*($BX991-$BW991+1),""))</f>
        <v>514</v>
      </c>
      <c r="H991" s="0" t="s">
        <v>118</v>
      </c>
      <c r="I991" s="0" t="s">
        <v>344</v>
      </c>
      <c r="J991" s="0" t="n">
        <f aca="false">IF($BW991&lt;&gt;"",$BW991,"")</f>
        <v>2008</v>
      </c>
      <c r="K991" s="0" t="n">
        <f aca="false">IF($BX991&lt;&gt;"",$BX991,"")</f>
        <v>2014</v>
      </c>
      <c r="L991" s="0" t="n">
        <f aca="false">IF(AND(ISNUMBER($BW991),ISNUMBER($BX991)),($BW991+$BX991)/2,"")</f>
        <v>2011</v>
      </c>
      <c r="M991" s="0" t="n">
        <f aca="false">IF($L991&lt;&gt;"",$L991,"")</f>
        <v>2011</v>
      </c>
      <c r="N991" s="0" t="n">
        <f aca="false">IF(AND(ISNUMBER($BW991),ISNUMBER($BX991)),MIN(1,MAX(0,($BX991-2016+1)/($BX991-$BW991+1))),"")</f>
        <v>0</v>
      </c>
      <c r="O991" s="0" t="n">
        <f aca="false">IF(AND(ISNUMBER($BW991),ISNUMBER($BX991)),MIN(1,MAX(0,($BX991-2017+1)/($BX991-$BW991+1))),"")</f>
        <v>0</v>
      </c>
      <c r="P991" s="0" t="n">
        <f aca="false">IF(AND(ISNUMBER($BW991),ISNUMBER($BX991)),MIN(1,MAX(0,($BX991-2018+1)/($BX991-$BW991+1))),"")</f>
        <v>0</v>
      </c>
      <c r="Q991" s="0" t="n">
        <f aca="false">IF(AND(ISNUMBER($BW991),ISNUMBER($BX991)),MIN(1,MAX(0,($BX991-2019+1)/($BX991-$BW991+1))),"")</f>
        <v>0</v>
      </c>
      <c r="R991" s="0" t="n">
        <f aca="false">IF(AND(ISNUMBER($BW991),ISNUMBER($BX991)),MIN(1,MAX(0,($BX991-2016+1)/($BX991-$BW991+1))),"")</f>
        <v>0</v>
      </c>
      <c r="S991" s="0" t="n">
        <f aca="false">IF($L991&lt;&gt;"",IF($L991&gt;=2015.5,1,0),"")</f>
        <v>0</v>
      </c>
      <c r="T991" s="0" t="n">
        <f aca="false">IF($L991&lt;&gt;"",IF($L991&gt;=2016,1,0),"")</f>
        <v>0</v>
      </c>
      <c r="U991" s="0" t="n">
        <f aca="false">IF(ISNUMBER($BX991),IF($BX991&gt;=2016,1,0),"")</f>
        <v>0</v>
      </c>
      <c r="V991" s="0" t="n">
        <f aca="false">IF(ISNUMBER($BW991),IF($BW991&gt;=2016,1,0),"")</f>
        <v>0</v>
      </c>
      <c r="W991" s="0" t="str">
        <f aca="false">IF(AND(ISNUMBER($BW991),ISNUMBER($BX991)),IF($BW991&gt;=2016,"post-only",IF($BX991&lt;2016,"pre-only","mixed")),"")</f>
        <v>pre-only</v>
      </c>
      <c r="X991" s="0" t="n">
        <f aca="false">IF(AND(ISNUMBER($BW991),ISNUMBER($BX991)),MIN(1,MAX(0,($BX991-2017+1)/($BX991-$BW991+1))),"")</f>
        <v>0</v>
      </c>
      <c r="Y991" s="0" t="n">
        <f aca="false">IF(AND(ISNUMBER($BW991),ISNUMBER($BX991)),MIN(1,MAX(0,($BX991-2018+1)/($BX991-$BW991+1))),"")</f>
        <v>0</v>
      </c>
      <c r="Z991" s="0" t="n">
        <f aca="false">IF(AND(ISNUMBER($BW991),ISNUMBER($BX991)),MIN(1,MAX(0,($BX991-2019+1)/($BX991-$BW991+1))),"")</f>
        <v>0</v>
      </c>
      <c r="AA991" s="0" t="n">
        <f aca="false">IF(ISNUMBER($BX991),IF($BX991&gt;=2017,1,0),"")</f>
        <v>0</v>
      </c>
      <c r="AB991" s="0" t="n">
        <f aca="false">IF(ISNUMBER($BX991),IF($BX991&gt;=2018,1,0),"")</f>
        <v>0</v>
      </c>
      <c r="AC991" s="0" t="n">
        <f aca="false">IF(ISNUMBER($BX991),IF($BX991&gt;=2019,1,0),"")</f>
        <v>0</v>
      </c>
      <c r="AD991" s="0" t="n">
        <f aca="false">IF($L991&lt;&gt;"",IF($L991&gt;2013,1,0),"")</f>
        <v>0</v>
      </c>
      <c r="AE991" s="0" t="n">
        <f aca="false">IF($L991&lt;&gt;"",1+IF($L991&gt;2011,1,0)+IF($L991&gt;2014,1,0),"")</f>
        <v>1</v>
      </c>
      <c r="AF991" s="0" t="s">
        <v>87</v>
      </c>
      <c r="AG991" s="0" t="s">
        <v>436</v>
      </c>
      <c r="AH991" s="0" t="s">
        <v>2080</v>
      </c>
      <c r="AI991" s="0" t="s">
        <v>497</v>
      </c>
      <c r="AJ991" s="0" t="s">
        <v>334</v>
      </c>
      <c r="AK991" s="0" t="str">
        <f aca="false">IF(AND($CF991&lt;&gt;"",IFERROR(INDEX(subsample_country_map!$B:$B,MATCH($CF991,subsample_country_map!$A:$A,0)),"")&lt;&gt;""),INDEX(subsample_country_map!$B:$B,MATCH($CF991,subsample_country_map!$A:$A,0)),INDEX(lookup!$AA:$AA,MATCH($A991,lookup!$A:$A,0)))</f>
        <v>3_AsiaPac</v>
      </c>
      <c r="AL991" s="0" t="str">
        <f aca="false">IF(AND($CF991&lt;&gt;"",IFERROR(INDEX(subsample_country_map!$C:$C,MATCH($CF991,subsample_country_map!$A:$A,0)),"")&lt;&gt;""),INDEX(subsample_country_map!$C:$C,MATCH($CF991,subsample_country_map!$A:$A,0)),INDEX(lookup!$AB:$AB,MATCH($A991,lookup!$A:$A,0)))</f>
        <v>2_developing</v>
      </c>
      <c r="AM991" s="0" t="str">
        <f aca="false">IF(AND($CF991&lt;&gt;"",IFERROR(INDEX(subsample_country_map!$D:$D,MATCH($CF991,subsample_country_map!$A:$A,0)),"")&lt;&gt;""),INDEX(subsample_country_map!$D:$D,MATCH($CF991,subsample_country_map!$A:$A,0)),INDEX(lookup!$AC:$AC,MATCH($A991,lookup!$A:$A,0)))</f>
        <v>2_non_western</v>
      </c>
      <c r="AN991" s="0" t="str">
        <f aca="false">IF(AND($CF991&lt;&gt;"",IFERROR(INDEX(subsample_country_map!$E:$E,MATCH($CF991,subsample_country_map!$A:$A,0)),"")&lt;&gt;""),INDEX(subsample_country_map!$E:$E,MATCH($CF991,subsample_country_map!$A:$A,0)),INDEX(lookup!$AD:$AD,MATCH($A991,lookup!$A:$A,0)))</f>
        <v>2_civil law</v>
      </c>
      <c r="AO991" s="0" t="str">
        <f aca="false">INDEX(lookup!$Y:$Y,MATCH($A991,lookup!$A:$A,0))</f>
        <v>0_published</v>
      </c>
      <c r="AP991" s="0" t="str">
        <f aca="false">INDEX(lookup!$Z:$Z,MATCH($A991,lookup!$A:$A,0))</f>
        <v>1_VHB high</v>
      </c>
      <c r="AQ991" s="0" t="str">
        <f aca="false">INDEX(lookup!$W:$W,MATCH($A991,lookup!$A:$A,0))</f>
        <v>1_fin/acc/econ</v>
      </c>
      <c r="AS991" s="0" t="s">
        <v>91</v>
      </c>
      <c r="AT991" s="0" t="s">
        <v>111</v>
      </c>
      <c r="AU991" s="0" t="s">
        <v>93</v>
      </c>
      <c r="AV991" s="0" t="s">
        <v>3519</v>
      </c>
      <c r="AW991" s="0" t="s">
        <v>3463</v>
      </c>
      <c r="BA991" s="0" t="n">
        <v>514</v>
      </c>
      <c r="BB991" s="0" t="s">
        <v>3441</v>
      </c>
      <c r="BC991" s="0" t="s">
        <v>122</v>
      </c>
      <c r="BD991" s="0" t="s">
        <v>123</v>
      </c>
      <c r="BE991" s="0" t="s">
        <v>98</v>
      </c>
      <c r="BI991" s="0" t="s">
        <v>124</v>
      </c>
      <c r="BJ991" s="0" t="s">
        <v>3568</v>
      </c>
      <c r="BK991" s="0" t="s">
        <v>3547</v>
      </c>
      <c r="BL991" s="0" t="s">
        <v>3570</v>
      </c>
      <c r="BM991" s="0" t="s">
        <v>3457</v>
      </c>
      <c r="BN991" s="0" t="s">
        <v>3438</v>
      </c>
      <c r="BO991" s="0" t="s">
        <v>769</v>
      </c>
      <c r="BP991" s="0" t="s">
        <v>3434</v>
      </c>
      <c r="BQ991" s="0" t="s">
        <v>127</v>
      </c>
      <c r="BT991" s="0" t="n">
        <v>0</v>
      </c>
      <c r="BU991" s="0" t="s">
        <v>3439</v>
      </c>
      <c r="BW991" s="0" t="n">
        <v>2008</v>
      </c>
      <c r="BX991" s="0" t="n">
        <v>2014</v>
      </c>
      <c r="BY991" s="0" t="s">
        <v>2985</v>
      </c>
      <c r="BZ991" s="0" t="n">
        <v>2011</v>
      </c>
      <c r="CA991" s="0" t="n">
        <v>0</v>
      </c>
      <c r="CB991" s="0" t="n">
        <v>0</v>
      </c>
      <c r="CC991" s="0" t="n">
        <v>0</v>
      </c>
      <c r="CD991" s="0" t="n">
        <v>-0.175529682451937</v>
      </c>
      <c r="CE991" s="0" t="n">
        <v>1</v>
      </c>
    </row>
    <row r="992" customFormat="false" ht="15" hidden="false" customHeight="false" outlineLevel="0" collapsed="false">
      <c r="A992" s="0" t="s">
        <v>3434</v>
      </c>
      <c r="B992" s="0" t="n">
        <v>2297</v>
      </c>
      <c r="C992" s="0" t="n">
        <v>-0.0878749550327494</v>
      </c>
      <c r="D992" s="0" t="n">
        <v>514</v>
      </c>
      <c r="E992" s="0" t="n">
        <f aca="false">IF(ISNUMBER($BA992),$BA992,IF(AND(ISNUMBER($D992),ISNUMBER($BW992),ISNUMBER($BX992)),$D992*($BX992-$BW992+1),""))</f>
        <v>514</v>
      </c>
      <c r="H992" s="0" t="s">
        <v>118</v>
      </c>
      <c r="I992" s="0" t="s">
        <v>344</v>
      </c>
      <c r="J992" s="0" t="n">
        <f aca="false">IF($BW992&lt;&gt;"",$BW992,"")</f>
        <v>2008</v>
      </c>
      <c r="K992" s="0" t="n">
        <f aca="false">IF($BX992&lt;&gt;"",$BX992,"")</f>
        <v>2014</v>
      </c>
      <c r="L992" s="0" t="n">
        <f aca="false">IF(AND(ISNUMBER($BW992),ISNUMBER($BX992)),($BW992+$BX992)/2,"")</f>
        <v>2011</v>
      </c>
      <c r="M992" s="0" t="n">
        <f aca="false">IF($L992&lt;&gt;"",$L992,"")</f>
        <v>2011</v>
      </c>
      <c r="N992" s="0" t="n">
        <f aca="false">IF(AND(ISNUMBER($BW992),ISNUMBER($BX992)),MIN(1,MAX(0,($BX992-2016+1)/($BX992-$BW992+1))),"")</f>
        <v>0</v>
      </c>
      <c r="O992" s="0" t="n">
        <f aca="false">IF(AND(ISNUMBER($BW992),ISNUMBER($BX992)),MIN(1,MAX(0,($BX992-2017+1)/($BX992-$BW992+1))),"")</f>
        <v>0</v>
      </c>
      <c r="P992" s="0" t="n">
        <f aca="false">IF(AND(ISNUMBER($BW992),ISNUMBER($BX992)),MIN(1,MAX(0,($BX992-2018+1)/($BX992-$BW992+1))),"")</f>
        <v>0</v>
      </c>
      <c r="Q992" s="0" t="n">
        <f aca="false">IF(AND(ISNUMBER($BW992),ISNUMBER($BX992)),MIN(1,MAX(0,($BX992-2019+1)/($BX992-$BW992+1))),"")</f>
        <v>0</v>
      </c>
      <c r="R992" s="0" t="n">
        <f aca="false">IF(AND(ISNUMBER($BW992),ISNUMBER($BX992)),MIN(1,MAX(0,($BX992-2016+1)/($BX992-$BW992+1))),"")</f>
        <v>0</v>
      </c>
      <c r="S992" s="0" t="n">
        <f aca="false">IF($L992&lt;&gt;"",IF($L992&gt;=2015.5,1,0),"")</f>
        <v>0</v>
      </c>
      <c r="T992" s="0" t="n">
        <f aca="false">IF($L992&lt;&gt;"",IF($L992&gt;=2016,1,0),"")</f>
        <v>0</v>
      </c>
      <c r="U992" s="0" t="n">
        <f aca="false">IF(ISNUMBER($BX992),IF($BX992&gt;=2016,1,0),"")</f>
        <v>0</v>
      </c>
      <c r="V992" s="0" t="n">
        <f aca="false">IF(ISNUMBER($BW992),IF($BW992&gt;=2016,1,0),"")</f>
        <v>0</v>
      </c>
      <c r="W992" s="0" t="str">
        <f aca="false">IF(AND(ISNUMBER($BW992),ISNUMBER($BX992)),IF($BW992&gt;=2016,"post-only",IF($BX992&lt;2016,"pre-only","mixed")),"")</f>
        <v>pre-only</v>
      </c>
      <c r="X992" s="0" t="n">
        <f aca="false">IF(AND(ISNUMBER($BW992),ISNUMBER($BX992)),MIN(1,MAX(0,($BX992-2017+1)/($BX992-$BW992+1))),"")</f>
        <v>0</v>
      </c>
      <c r="Y992" s="0" t="n">
        <f aca="false">IF(AND(ISNUMBER($BW992),ISNUMBER($BX992)),MIN(1,MAX(0,($BX992-2018+1)/($BX992-$BW992+1))),"")</f>
        <v>0</v>
      </c>
      <c r="Z992" s="0" t="n">
        <f aca="false">IF(AND(ISNUMBER($BW992),ISNUMBER($BX992)),MIN(1,MAX(0,($BX992-2019+1)/($BX992-$BW992+1))),"")</f>
        <v>0</v>
      </c>
      <c r="AA992" s="0" t="n">
        <f aca="false">IF(ISNUMBER($BX992),IF($BX992&gt;=2017,1,0),"")</f>
        <v>0</v>
      </c>
      <c r="AB992" s="0" t="n">
        <f aca="false">IF(ISNUMBER($BX992),IF($BX992&gt;=2018,1,0),"")</f>
        <v>0</v>
      </c>
      <c r="AC992" s="0" t="n">
        <f aca="false">IF(ISNUMBER($BX992),IF($BX992&gt;=2019,1,0),"")</f>
        <v>0</v>
      </c>
      <c r="AD992" s="0" t="n">
        <f aca="false">IF($L992&lt;&gt;"",IF($L992&gt;2013,1,0),"")</f>
        <v>0</v>
      </c>
      <c r="AE992" s="0" t="n">
        <f aca="false">IF($L992&lt;&gt;"",1+IF($L992&gt;2011,1,0)+IF($L992&gt;2014,1,0),"")</f>
        <v>1</v>
      </c>
      <c r="AF992" s="0" t="s">
        <v>87</v>
      </c>
      <c r="AG992" s="0" t="s">
        <v>436</v>
      </c>
      <c r="AH992" s="0" t="s">
        <v>2080</v>
      </c>
      <c r="AI992" s="0" t="s">
        <v>497</v>
      </c>
      <c r="AJ992" s="0" t="s">
        <v>334</v>
      </c>
      <c r="AK992" s="0" t="str">
        <f aca="false">IF(AND($CF992&lt;&gt;"",IFERROR(INDEX(subsample_country_map!$B:$B,MATCH($CF992,subsample_country_map!$A:$A,0)),"")&lt;&gt;""),INDEX(subsample_country_map!$B:$B,MATCH($CF992,subsample_country_map!$A:$A,0)),INDEX(lookup!$AA:$AA,MATCH($A992,lookup!$A:$A,0)))</f>
        <v>3_AsiaPac</v>
      </c>
      <c r="AL992" s="0" t="str">
        <f aca="false">IF(AND($CF992&lt;&gt;"",IFERROR(INDEX(subsample_country_map!$C:$C,MATCH($CF992,subsample_country_map!$A:$A,0)),"")&lt;&gt;""),INDEX(subsample_country_map!$C:$C,MATCH($CF992,subsample_country_map!$A:$A,0)),INDEX(lookup!$AB:$AB,MATCH($A992,lookup!$A:$A,0)))</f>
        <v>2_developing</v>
      </c>
      <c r="AM992" s="0" t="str">
        <f aca="false">IF(AND($CF992&lt;&gt;"",IFERROR(INDEX(subsample_country_map!$D:$D,MATCH($CF992,subsample_country_map!$A:$A,0)),"")&lt;&gt;""),INDEX(subsample_country_map!$D:$D,MATCH($CF992,subsample_country_map!$A:$A,0)),INDEX(lookup!$AC:$AC,MATCH($A992,lookup!$A:$A,0)))</f>
        <v>2_non_western</v>
      </c>
      <c r="AN992" s="0" t="str">
        <f aca="false">IF(AND($CF992&lt;&gt;"",IFERROR(INDEX(subsample_country_map!$E:$E,MATCH($CF992,subsample_country_map!$A:$A,0)),"")&lt;&gt;""),INDEX(subsample_country_map!$E:$E,MATCH($CF992,subsample_country_map!$A:$A,0)),INDEX(lookup!$AD:$AD,MATCH($A992,lookup!$A:$A,0)))</f>
        <v>2_civil law</v>
      </c>
      <c r="AO992" s="0" t="str">
        <f aca="false">INDEX(lookup!$Y:$Y,MATCH($A992,lookup!$A:$A,0))</f>
        <v>0_published</v>
      </c>
      <c r="AP992" s="0" t="str">
        <f aca="false">INDEX(lookup!$Z:$Z,MATCH($A992,lookup!$A:$A,0))</f>
        <v>1_VHB high</v>
      </c>
      <c r="AQ992" s="0" t="str">
        <f aca="false">INDEX(lookup!$W:$W,MATCH($A992,lookup!$A:$A,0))</f>
        <v>1_fin/acc/econ</v>
      </c>
      <c r="AS992" s="0" t="s">
        <v>91</v>
      </c>
      <c r="AT992" s="0" t="s">
        <v>111</v>
      </c>
      <c r="AU992" s="0" t="s">
        <v>93</v>
      </c>
      <c r="AV992" s="0" t="s">
        <v>3468</v>
      </c>
      <c r="AW992" s="0" t="s">
        <v>1784</v>
      </c>
      <c r="BA992" s="0" t="n">
        <v>514</v>
      </c>
      <c r="BB992" s="0" t="s">
        <v>3441</v>
      </c>
      <c r="BC992" s="0" t="s">
        <v>122</v>
      </c>
      <c r="BD992" s="0" t="s">
        <v>123</v>
      </c>
      <c r="BE992" s="0" t="s">
        <v>98</v>
      </c>
      <c r="BI992" s="0" t="s">
        <v>124</v>
      </c>
      <c r="BJ992" s="0" t="s">
        <v>3571</v>
      </c>
      <c r="BK992" s="0" t="s">
        <v>3547</v>
      </c>
      <c r="BL992" s="0" t="s">
        <v>3572</v>
      </c>
      <c r="BM992" s="0" t="s">
        <v>3497</v>
      </c>
      <c r="BN992" s="0" t="s">
        <v>3438</v>
      </c>
      <c r="BO992" s="0" t="s">
        <v>769</v>
      </c>
      <c r="BP992" s="0" t="s">
        <v>3434</v>
      </c>
      <c r="BQ992" s="0" t="s">
        <v>127</v>
      </c>
      <c r="BT992" s="0" t="n">
        <v>0</v>
      </c>
      <c r="BU992" s="0" t="s">
        <v>3439</v>
      </c>
      <c r="BW992" s="0" t="n">
        <v>2008</v>
      </c>
      <c r="BX992" s="0" t="n">
        <v>2014</v>
      </c>
      <c r="BY992" s="0" t="s">
        <v>2985</v>
      </c>
      <c r="BZ992" s="0" t="n">
        <v>2011</v>
      </c>
      <c r="CA992" s="0" t="n">
        <v>0</v>
      </c>
      <c r="CB992" s="0" t="n">
        <v>0</v>
      </c>
      <c r="CC992" s="0" t="n">
        <v>0</v>
      </c>
      <c r="CD992" s="0" t="n">
        <v>-0.0881021991947563</v>
      </c>
      <c r="CE992" s="0" t="n">
        <v>1</v>
      </c>
    </row>
    <row r="993" customFormat="false" ht="15" hidden="false" customHeight="false" outlineLevel="0" collapsed="false">
      <c r="A993" s="0" t="s">
        <v>3434</v>
      </c>
      <c r="B993" s="0" t="n">
        <v>2298</v>
      </c>
      <c r="C993" s="0" t="n">
        <v>-0.187736642464595</v>
      </c>
      <c r="D993" s="0" t="n">
        <v>514</v>
      </c>
      <c r="E993" s="0" t="n">
        <f aca="false">IF(ISNUMBER($BA993),$BA993,IF(AND(ISNUMBER($D993),ISNUMBER($BW993),ISNUMBER($BX993)),$D993*($BX993-$BW993+1),""))</f>
        <v>514</v>
      </c>
      <c r="H993" s="0" t="s">
        <v>118</v>
      </c>
      <c r="I993" s="0" t="s">
        <v>344</v>
      </c>
      <c r="J993" s="0" t="n">
        <f aca="false">IF($BW993&lt;&gt;"",$BW993,"")</f>
        <v>2008</v>
      </c>
      <c r="K993" s="0" t="n">
        <f aca="false">IF($BX993&lt;&gt;"",$BX993,"")</f>
        <v>2014</v>
      </c>
      <c r="L993" s="0" t="n">
        <f aca="false">IF(AND(ISNUMBER($BW993),ISNUMBER($BX993)),($BW993+$BX993)/2,"")</f>
        <v>2011</v>
      </c>
      <c r="M993" s="0" t="n">
        <f aca="false">IF($L993&lt;&gt;"",$L993,"")</f>
        <v>2011</v>
      </c>
      <c r="N993" s="0" t="n">
        <f aca="false">IF(AND(ISNUMBER($BW993),ISNUMBER($BX993)),MIN(1,MAX(0,($BX993-2016+1)/($BX993-$BW993+1))),"")</f>
        <v>0</v>
      </c>
      <c r="O993" s="0" t="n">
        <f aca="false">IF(AND(ISNUMBER($BW993),ISNUMBER($BX993)),MIN(1,MAX(0,($BX993-2017+1)/($BX993-$BW993+1))),"")</f>
        <v>0</v>
      </c>
      <c r="P993" s="0" t="n">
        <f aca="false">IF(AND(ISNUMBER($BW993),ISNUMBER($BX993)),MIN(1,MAX(0,($BX993-2018+1)/($BX993-$BW993+1))),"")</f>
        <v>0</v>
      </c>
      <c r="Q993" s="0" t="n">
        <f aca="false">IF(AND(ISNUMBER($BW993),ISNUMBER($BX993)),MIN(1,MAX(0,($BX993-2019+1)/($BX993-$BW993+1))),"")</f>
        <v>0</v>
      </c>
      <c r="R993" s="0" t="n">
        <f aca="false">IF(AND(ISNUMBER($BW993),ISNUMBER($BX993)),MIN(1,MAX(0,($BX993-2016+1)/($BX993-$BW993+1))),"")</f>
        <v>0</v>
      </c>
      <c r="S993" s="0" t="n">
        <f aca="false">IF($L993&lt;&gt;"",IF($L993&gt;=2015.5,1,0),"")</f>
        <v>0</v>
      </c>
      <c r="T993" s="0" t="n">
        <f aca="false">IF($L993&lt;&gt;"",IF($L993&gt;=2016,1,0),"")</f>
        <v>0</v>
      </c>
      <c r="U993" s="0" t="n">
        <f aca="false">IF(ISNUMBER($BX993),IF($BX993&gt;=2016,1,0),"")</f>
        <v>0</v>
      </c>
      <c r="V993" s="0" t="n">
        <f aca="false">IF(ISNUMBER($BW993),IF($BW993&gt;=2016,1,0),"")</f>
        <v>0</v>
      </c>
      <c r="W993" s="0" t="str">
        <f aca="false">IF(AND(ISNUMBER($BW993),ISNUMBER($BX993)),IF($BW993&gt;=2016,"post-only",IF($BX993&lt;2016,"pre-only","mixed")),"")</f>
        <v>pre-only</v>
      </c>
      <c r="X993" s="0" t="n">
        <f aca="false">IF(AND(ISNUMBER($BW993),ISNUMBER($BX993)),MIN(1,MAX(0,($BX993-2017+1)/($BX993-$BW993+1))),"")</f>
        <v>0</v>
      </c>
      <c r="Y993" s="0" t="n">
        <f aca="false">IF(AND(ISNUMBER($BW993),ISNUMBER($BX993)),MIN(1,MAX(0,($BX993-2018+1)/($BX993-$BW993+1))),"")</f>
        <v>0</v>
      </c>
      <c r="Z993" s="0" t="n">
        <f aca="false">IF(AND(ISNUMBER($BW993),ISNUMBER($BX993)),MIN(1,MAX(0,($BX993-2019+1)/($BX993-$BW993+1))),"")</f>
        <v>0</v>
      </c>
      <c r="AA993" s="0" t="n">
        <f aca="false">IF(ISNUMBER($BX993),IF($BX993&gt;=2017,1,0),"")</f>
        <v>0</v>
      </c>
      <c r="AB993" s="0" t="n">
        <f aca="false">IF(ISNUMBER($BX993),IF($BX993&gt;=2018,1,0),"")</f>
        <v>0</v>
      </c>
      <c r="AC993" s="0" t="n">
        <f aca="false">IF(ISNUMBER($BX993),IF($BX993&gt;=2019,1,0),"")</f>
        <v>0</v>
      </c>
      <c r="AD993" s="0" t="n">
        <f aca="false">IF($L993&lt;&gt;"",IF($L993&gt;2013,1,0),"")</f>
        <v>0</v>
      </c>
      <c r="AE993" s="0" t="n">
        <f aca="false">IF($L993&lt;&gt;"",1+IF($L993&gt;2011,1,0)+IF($L993&gt;2014,1,0),"")</f>
        <v>1</v>
      </c>
      <c r="AF993" s="0" t="s">
        <v>87</v>
      </c>
      <c r="AG993" s="0" t="s">
        <v>436</v>
      </c>
      <c r="AH993" s="0" t="s">
        <v>2080</v>
      </c>
      <c r="AI993" s="0" t="s">
        <v>497</v>
      </c>
      <c r="AJ993" s="0" t="s">
        <v>334</v>
      </c>
      <c r="AK993" s="0" t="str">
        <f aca="false">IF(AND($CF993&lt;&gt;"",IFERROR(INDEX(subsample_country_map!$B:$B,MATCH($CF993,subsample_country_map!$A:$A,0)),"")&lt;&gt;""),INDEX(subsample_country_map!$B:$B,MATCH($CF993,subsample_country_map!$A:$A,0)),INDEX(lookup!$AA:$AA,MATCH($A993,lookup!$A:$A,0)))</f>
        <v>3_AsiaPac</v>
      </c>
      <c r="AL993" s="0" t="str">
        <f aca="false">IF(AND($CF993&lt;&gt;"",IFERROR(INDEX(subsample_country_map!$C:$C,MATCH($CF993,subsample_country_map!$A:$A,0)),"")&lt;&gt;""),INDEX(subsample_country_map!$C:$C,MATCH($CF993,subsample_country_map!$A:$A,0)),INDEX(lookup!$AB:$AB,MATCH($A993,lookup!$A:$A,0)))</f>
        <v>2_developing</v>
      </c>
      <c r="AM993" s="0" t="str">
        <f aca="false">IF(AND($CF993&lt;&gt;"",IFERROR(INDEX(subsample_country_map!$D:$D,MATCH($CF993,subsample_country_map!$A:$A,0)),"")&lt;&gt;""),INDEX(subsample_country_map!$D:$D,MATCH($CF993,subsample_country_map!$A:$A,0)),INDEX(lookup!$AC:$AC,MATCH($A993,lookup!$A:$A,0)))</f>
        <v>2_non_western</v>
      </c>
      <c r="AN993" s="0" t="str">
        <f aca="false">IF(AND($CF993&lt;&gt;"",IFERROR(INDEX(subsample_country_map!$E:$E,MATCH($CF993,subsample_country_map!$A:$A,0)),"")&lt;&gt;""),INDEX(subsample_country_map!$E:$E,MATCH($CF993,subsample_country_map!$A:$A,0)),INDEX(lookup!$AD:$AD,MATCH($A993,lookup!$A:$A,0)))</f>
        <v>2_civil law</v>
      </c>
      <c r="AO993" s="0" t="str">
        <f aca="false">INDEX(lookup!$Y:$Y,MATCH($A993,lookup!$A:$A,0))</f>
        <v>0_published</v>
      </c>
      <c r="AP993" s="0" t="str">
        <f aca="false">INDEX(lookup!$Z:$Z,MATCH($A993,lookup!$A:$A,0))</f>
        <v>1_VHB high</v>
      </c>
      <c r="AQ993" s="0" t="str">
        <f aca="false">INDEX(lookup!$W:$W,MATCH($A993,lookup!$A:$A,0))</f>
        <v>1_fin/acc/econ</v>
      </c>
      <c r="AS993" s="0" t="s">
        <v>91</v>
      </c>
      <c r="AT993" s="0" t="s">
        <v>111</v>
      </c>
      <c r="AU993" s="0" t="s">
        <v>93</v>
      </c>
      <c r="AV993" s="0" t="s">
        <v>3573</v>
      </c>
      <c r="AW993" s="0" t="s">
        <v>3463</v>
      </c>
      <c r="BA993" s="0" t="n">
        <v>514</v>
      </c>
      <c r="BB993" s="0" t="s">
        <v>3441</v>
      </c>
      <c r="BC993" s="0" t="s">
        <v>122</v>
      </c>
      <c r="BD993" s="0" t="s">
        <v>123</v>
      </c>
      <c r="BE993" s="0" t="s">
        <v>98</v>
      </c>
      <c r="BI993" s="0" t="s">
        <v>124</v>
      </c>
      <c r="BJ993" s="0" t="s">
        <v>3571</v>
      </c>
      <c r="BK993" s="0" t="s">
        <v>3547</v>
      </c>
      <c r="BL993" s="0" t="s">
        <v>3574</v>
      </c>
      <c r="BM993" s="0" t="s">
        <v>3457</v>
      </c>
      <c r="BN993" s="0" t="s">
        <v>3438</v>
      </c>
      <c r="BO993" s="0" t="s">
        <v>769</v>
      </c>
      <c r="BP993" s="0" t="s">
        <v>3434</v>
      </c>
      <c r="BQ993" s="0" t="s">
        <v>127</v>
      </c>
      <c r="BT993" s="0" t="n">
        <v>0</v>
      </c>
      <c r="BU993" s="0" t="s">
        <v>3439</v>
      </c>
      <c r="BW993" s="0" t="n">
        <v>2008</v>
      </c>
      <c r="BX993" s="0" t="n">
        <v>2014</v>
      </c>
      <c r="BY993" s="0" t="s">
        <v>2985</v>
      </c>
      <c r="BZ993" s="0" t="n">
        <v>2011</v>
      </c>
      <c r="CA993" s="0" t="n">
        <v>0</v>
      </c>
      <c r="CB993" s="0" t="n">
        <v>0</v>
      </c>
      <c r="CC993" s="0" t="n">
        <v>0</v>
      </c>
      <c r="CD993" s="0" t="n">
        <v>-0.189990087201462</v>
      </c>
      <c r="CE993" s="0" t="n">
        <v>1</v>
      </c>
    </row>
    <row r="994" customFormat="false" ht="15" hidden="false" customHeight="false" outlineLevel="0" collapsed="false">
      <c r="A994" s="0" t="s">
        <v>3434</v>
      </c>
      <c r="B994" s="0" t="n">
        <v>2299</v>
      </c>
      <c r="C994" s="0" t="n">
        <v>-0.00882127859408997</v>
      </c>
      <c r="D994" s="0" t="n">
        <v>514</v>
      </c>
      <c r="E994" s="0" t="n">
        <f aca="false">IF(ISNUMBER($BA994),$BA994,IF(AND(ISNUMBER($D994),ISNUMBER($BW994),ISNUMBER($BX994)),$D994*($BX994-$BW994+1),""))</f>
        <v>514</v>
      </c>
      <c r="H994" s="0" t="s">
        <v>118</v>
      </c>
      <c r="I994" s="0" t="s">
        <v>344</v>
      </c>
      <c r="J994" s="0" t="n">
        <f aca="false">IF($BW994&lt;&gt;"",$BW994,"")</f>
        <v>2008</v>
      </c>
      <c r="K994" s="0" t="n">
        <f aca="false">IF($BX994&lt;&gt;"",$BX994,"")</f>
        <v>2014</v>
      </c>
      <c r="L994" s="0" t="n">
        <f aca="false">IF(AND(ISNUMBER($BW994),ISNUMBER($BX994)),($BW994+$BX994)/2,"")</f>
        <v>2011</v>
      </c>
      <c r="M994" s="0" t="n">
        <f aca="false">IF($L994&lt;&gt;"",$L994,"")</f>
        <v>2011</v>
      </c>
      <c r="N994" s="0" t="n">
        <f aca="false">IF(AND(ISNUMBER($BW994),ISNUMBER($BX994)),MIN(1,MAX(0,($BX994-2016+1)/($BX994-$BW994+1))),"")</f>
        <v>0</v>
      </c>
      <c r="O994" s="0" t="n">
        <f aca="false">IF(AND(ISNUMBER($BW994),ISNUMBER($BX994)),MIN(1,MAX(0,($BX994-2017+1)/($BX994-$BW994+1))),"")</f>
        <v>0</v>
      </c>
      <c r="P994" s="0" t="n">
        <f aca="false">IF(AND(ISNUMBER($BW994),ISNUMBER($BX994)),MIN(1,MAX(0,($BX994-2018+1)/($BX994-$BW994+1))),"")</f>
        <v>0</v>
      </c>
      <c r="Q994" s="0" t="n">
        <f aca="false">IF(AND(ISNUMBER($BW994),ISNUMBER($BX994)),MIN(1,MAX(0,($BX994-2019+1)/($BX994-$BW994+1))),"")</f>
        <v>0</v>
      </c>
      <c r="R994" s="0" t="n">
        <f aca="false">IF(AND(ISNUMBER($BW994),ISNUMBER($BX994)),MIN(1,MAX(0,($BX994-2016+1)/($BX994-$BW994+1))),"")</f>
        <v>0</v>
      </c>
      <c r="S994" s="0" t="n">
        <f aca="false">IF($L994&lt;&gt;"",IF($L994&gt;=2015.5,1,0),"")</f>
        <v>0</v>
      </c>
      <c r="T994" s="0" t="n">
        <f aca="false">IF($L994&lt;&gt;"",IF($L994&gt;=2016,1,0),"")</f>
        <v>0</v>
      </c>
      <c r="U994" s="0" t="n">
        <f aca="false">IF(ISNUMBER($BX994),IF($BX994&gt;=2016,1,0),"")</f>
        <v>0</v>
      </c>
      <c r="V994" s="0" t="n">
        <f aca="false">IF(ISNUMBER($BW994),IF($BW994&gt;=2016,1,0),"")</f>
        <v>0</v>
      </c>
      <c r="W994" s="0" t="str">
        <f aca="false">IF(AND(ISNUMBER($BW994),ISNUMBER($BX994)),IF($BW994&gt;=2016,"post-only",IF($BX994&lt;2016,"pre-only","mixed")),"")</f>
        <v>pre-only</v>
      </c>
      <c r="X994" s="0" t="n">
        <f aca="false">IF(AND(ISNUMBER($BW994),ISNUMBER($BX994)),MIN(1,MAX(0,($BX994-2017+1)/($BX994-$BW994+1))),"")</f>
        <v>0</v>
      </c>
      <c r="Y994" s="0" t="n">
        <f aca="false">IF(AND(ISNUMBER($BW994),ISNUMBER($BX994)),MIN(1,MAX(0,($BX994-2018+1)/($BX994-$BW994+1))),"")</f>
        <v>0</v>
      </c>
      <c r="Z994" s="0" t="n">
        <f aca="false">IF(AND(ISNUMBER($BW994),ISNUMBER($BX994)),MIN(1,MAX(0,($BX994-2019+1)/($BX994-$BW994+1))),"")</f>
        <v>0</v>
      </c>
      <c r="AA994" s="0" t="n">
        <f aca="false">IF(ISNUMBER($BX994),IF($BX994&gt;=2017,1,0),"")</f>
        <v>0</v>
      </c>
      <c r="AB994" s="0" t="n">
        <f aca="false">IF(ISNUMBER($BX994),IF($BX994&gt;=2018,1,0),"")</f>
        <v>0</v>
      </c>
      <c r="AC994" s="0" t="n">
        <f aca="false">IF(ISNUMBER($BX994),IF($BX994&gt;=2019,1,0),"")</f>
        <v>0</v>
      </c>
      <c r="AD994" s="0" t="n">
        <f aca="false">IF($L994&lt;&gt;"",IF($L994&gt;2013,1,0),"")</f>
        <v>0</v>
      </c>
      <c r="AE994" s="0" t="n">
        <f aca="false">IF($L994&lt;&gt;"",1+IF($L994&gt;2011,1,0)+IF($L994&gt;2014,1,0),"")</f>
        <v>1</v>
      </c>
      <c r="AF994" s="0" t="s">
        <v>87</v>
      </c>
      <c r="AG994" s="0" t="s">
        <v>436</v>
      </c>
      <c r="AH994" s="0" t="s">
        <v>2080</v>
      </c>
      <c r="AI994" s="0" t="s">
        <v>497</v>
      </c>
      <c r="AJ994" s="0" t="s">
        <v>334</v>
      </c>
      <c r="AK994" s="0" t="str">
        <f aca="false">IF(AND($CF994&lt;&gt;"",IFERROR(INDEX(subsample_country_map!$B:$B,MATCH($CF994,subsample_country_map!$A:$A,0)),"")&lt;&gt;""),INDEX(subsample_country_map!$B:$B,MATCH($CF994,subsample_country_map!$A:$A,0)),INDEX(lookup!$AA:$AA,MATCH($A994,lookup!$A:$A,0)))</f>
        <v>3_AsiaPac</v>
      </c>
      <c r="AL994" s="0" t="str">
        <f aca="false">IF(AND($CF994&lt;&gt;"",IFERROR(INDEX(subsample_country_map!$C:$C,MATCH($CF994,subsample_country_map!$A:$A,0)),"")&lt;&gt;""),INDEX(subsample_country_map!$C:$C,MATCH($CF994,subsample_country_map!$A:$A,0)),INDEX(lookup!$AB:$AB,MATCH($A994,lookup!$A:$A,0)))</f>
        <v>2_developing</v>
      </c>
      <c r="AM994" s="0" t="str">
        <f aca="false">IF(AND($CF994&lt;&gt;"",IFERROR(INDEX(subsample_country_map!$D:$D,MATCH($CF994,subsample_country_map!$A:$A,0)),"")&lt;&gt;""),INDEX(subsample_country_map!$D:$D,MATCH($CF994,subsample_country_map!$A:$A,0)),INDEX(lookup!$AC:$AC,MATCH($A994,lookup!$A:$A,0)))</f>
        <v>2_non_western</v>
      </c>
      <c r="AN994" s="0" t="str">
        <f aca="false">IF(AND($CF994&lt;&gt;"",IFERROR(INDEX(subsample_country_map!$E:$E,MATCH($CF994,subsample_country_map!$A:$A,0)),"")&lt;&gt;""),INDEX(subsample_country_map!$E:$E,MATCH($CF994,subsample_country_map!$A:$A,0)),INDEX(lookup!$AD:$AD,MATCH($A994,lookup!$A:$A,0)))</f>
        <v>2_civil law</v>
      </c>
      <c r="AO994" s="0" t="str">
        <f aca="false">INDEX(lookup!$Y:$Y,MATCH($A994,lookup!$A:$A,0))</f>
        <v>0_published</v>
      </c>
      <c r="AP994" s="0" t="str">
        <f aca="false">INDEX(lookup!$Z:$Z,MATCH($A994,lookup!$A:$A,0))</f>
        <v>1_VHB high</v>
      </c>
      <c r="AQ994" s="0" t="str">
        <f aca="false">INDEX(lookup!$W:$W,MATCH($A994,lookup!$A:$A,0))</f>
        <v>1_fin/acc/econ</v>
      </c>
      <c r="AS994" s="0" t="s">
        <v>91</v>
      </c>
      <c r="AT994" s="0" t="s">
        <v>111</v>
      </c>
      <c r="AU994" s="0" t="s">
        <v>93</v>
      </c>
      <c r="AV994" s="0" t="s">
        <v>3494</v>
      </c>
      <c r="AW994" s="0" t="s">
        <v>3531</v>
      </c>
      <c r="BA994" s="0" t="n">
        <v>514</v>
      </c>
      <c r="BB994" s="0" t="s">
        <v>3441</v>
      </c>
      <c r="BC994" s="0" t="s">
        <v>122</v>
      </c>
      <c r="BD994" s="0" t="s">
        <v>123</v>
      </c>
      <c r="BE994" s="0" t="s">
        <v>98</v>
      </c>
      <c r="BI994" s="0" t="s">
        <v>124</v>
      </c>
      <c r="BJ994" s="0" t="s">
        <v>3575</v>
      </c>
      <c r="BK994" s="0" t="s">
        <v>3547</v>
      </c>
      <c r="BL994" s="0" t="s">
        <v>3576</v>
      </c>
      <c r="BM994" s="0" t="s">
        <v>3502</v>
      </c>
      <c r="BN994" s="0" t="s">
        <v>3438</v>
      </c>
      <c r="BO994" s="0" t="s">
        <v>769</v>
      </c>
      <c r="BP994" s="0" t="s">
        <v>3434</v>
      </c>
      <c r="BQ994" s="0" t="s">
        <v>127</v>
      </c>
      <c r="BT994" s="0" t="n">
        <v>0</v>
      </c>
      <c r="BU994" s="0" t="s">
        <v>3439</v>
      </c>
      <c r="BW994" s="0" t="n">
        <v>2008</v>
      </c>
      <c r="BX994" s="0" t="n">
        <v>2014</v>
      </c>
      <c r="BY994" s="0" t="s">
        <v>2985</v>
      </c>
      <c r="BZ994" s="0" t="n">
        <v>2011</v>
      </c>
      <c r="CA994" s="0" t="n">
        <v>0</v>
      </c>
      <c r="CB994" s="0" t="n">
        <v>0</v>
      </c>
      <c r="CC994" s="0" t="n">
        <v>0</v>
      </c>
      <c r="CD994" s="0" t="n">
        <v>-0.00882150741390875</v>
      </c>
      <c r="CE994" s="0" t="n">
        <v>1</v>
      </c>
    </row>
    <row r="995" customFormat="false" ht="15" hidden="false" customHeight="false" outlineLevel="0" collapsed="false">
      <c r="A995" s="0" t="s">
        <v>3434</v>
      </c>
      <c r="B995" s="0" t="n">
        <v>2300</v>
      </c>
      <c r="C995" s="0" t="n">
        <v>-0.163188144355043</v>
      </c>
      <c r="D995" s="0" t="n">
        <v>514</v>
      </c>
      <c r="E995" s="0" t="n">
        <f aca="false">IF(ISNUMBER($BA995),$BA995,IF(AND(ISNUMBER($D995),ISNUMBER($BW995),ISNUMBER($BX995)),$D995*($BX995-$BW995+1),""))</f>
        <v>514</v>
      </c>
      <c r="H995" s="0" t="s">
        <v>118</v>
      </c>
      <c r="I995" s="0" t="s">
        <v>344</v>
      </c>
      <c r="J995" s="0" t="n">
        <f aca="false">IF($BW995&lt;&gt;"",$BW995,"")</f>
        <v>2008</v>
      </c>
      <c r="K995" s="0" t="n">
        <f aca="false">IF($BX995&lt;&gt;"",$BX995,"")</f>
        <v>2014</v>
      </c>
      <c r="L995" s="0" t="n">
        <f aca="false">IF(AND(ISNUMBER($BW995),ISNUMBER($BX995)),($BW995+$BX995)/2,"")</f>
        <v>2011</v>
      </c>
      <c r="M995" s="0" t="n">
        <f aca="false">IF($L995&lt;&gt;"",$L995,"")</f>
        <v>2011</v>
      </c>
      <c r="N995" s="0" t="n">
        <f aca="false">IF(AND(ISNUMBER($BW995),ISNUMBER($BX995)),MIN(1,MAX(0,($BX995-2016+1)/($BX995-$BW995+1))),"")</f>
        <v>0</v>
      </c>
      <c r="O995" s="0" t="n">
        <f aca="false">IF(AND(ISNUMBER($BW995),ISNUMBER($BX995)),MIN(1,MAX(0,($BX995-2017+1)/($BX995-$BW995+1))),"")</f>
        <v>0</v>
      </c>
      <c r="P995" s="0" t="n">
        <f aca="false">IF(AND(ISNUMBER($BW995),ISNUMBER($BX995)),MIN(1,MAX(0,($BX995-2018+1)/($BX995-$BW995+1))),"")</f>
        <v>0</v>
      </c>
      <c r="Q995" s="0" t="n">
        <f aca="false">IF(AND(ISNUMBER($BW995),ISNUMBER($BX995)),MIN(1,MAX(0,($BX995-2019+1)/($BX995-$BW995+1))),"")</f>
        <v>0</v>
      </c>
      <c r="R995" s="0" t="n">
        <f aca="false">IF(AND(ISNUMBER($BW995),ISNUMBER($BX995)),MIN(1,MAX(0,($BX995-2016+1)/($BX995-$BW995+1))),"")</f>
        <v>0</v>
      </c>
      <c r="S995" s="0" t="n">
        <f aca="false">IF($L995&lt;&gt;"",IF($L995&gt;=2015.5,1,0),"")</f>
        <v>0</v>
      </c>
      <c r="T995" s="0" t="n">
        <f aca="false">IF($L995&lt;&gt;"",IF($L995&gt;=2016,1,0),"")</f>
        <v>0</v>
      </c>
      <c r="U995" s="0" t="n">
        <f aca="false">IF(ISNUMBER($BX995),IF($BX995&gt;=2016,1,0),"")</f>
        <v>0</v>
      </c>
      <c r="V995" s="0" t="n">
        <f aca="false">IF(ISNUMBER($BW995),IF($BW995&gt;=2016,1,0),"")</f>
        <v>0</v>
      </c>
      <c r="W995" s="0" t="str">
        <f aca="false">IF(AND(ISNUMBER($BW995),ISNUMBER($BX995)),IF($BW995&gt;=2016,"post-only",IF($BX995&lt;2016,"pre-only","mixed")),"")</f>
        <v>pre-only</v>
      </c>
      <c r="X995" s="0" t="n">
        <f aca="false">IF(AND(ISNUMBER($BW995),ISNUMBER($BX995)),MIN(1,MAX(0,($BX995-2017+1)/($BX995-$BW995+1))),"")</f>
        <v>0</v>
      </c>
      <c r="Y995" s="0" t="n">
        <f aca="false">IF(AND(ISNUMBER($BW995),ISNUMBER($BX995)),MIN(1,MAX(0,($BX995-2018+1)/($BX995-$BW995+1))),"")</f>
        <v>0</v>
      </c>
      <c r="Z995" s="0" t="n">
        <f aca="false">IF(AND(ISNUMBER($BW995),ISNUMBER($BX995)),MIN(1,MAX(0,($BX995-2019+1)/($BX995-$BW995+1))),"")</f>
        <v>0</v>
      </c>
      <c r="AA995" s="0" t="n">
        <f aca="false">IF(ISNUMBER($BX995),IF($BX995&gt;=2017,1,0),"")</f>
        <v>0</v>
      </c>
      <c r="AB995" s="0" t="n">
        <f aca="false">IF(ISNUMBER($BX995),IF($BX995&gt;=2018,1,0),"")</f>
        <v>0</v>
      </c>
      <c r="AC995" s="0" t="n">
        <f aca="false">IF(ISNUMBER($BX995),IF($BX995&gt;=2019,1,0),"")</f>
        <v>0</v>
      </c>
      <c r="AD995" s="0" t="n">
        <f aca="false">IF($L995&lt;&gt;"",IF($L995&gt;2013,1,0),"")</f>
        <v>0</v>
      </c>
      <c r="AE995" s="0" t="n">
        <f aca="false">IF($L995&lt;&gt;"",1+IF($L995&gt;2011,1,0)+IF($L995&gt;2014,1,0),"")</f>
        <v>1</v>
      </c>
      <c r="AF995" s="0" t="s">
        <v>87</v>
      </c>
      <c r="AG995" s="0" t="s">
        <v>436</v>
      </c>
      <c r="AH995" s="0" t="s">
        <v>2080</v>
      </c>
      <c r="AI995" s="0" t="s">
        <v>497</v>
      </c>
      <c r="AJ995" s="0" t="s">
        <v>334</v>
      </c>
      <c r="AK995" s="0" t="str">
        <f aca="false">IF(AND($CF995&lt;&gt;"",IFERROR(INDEX(subsample_country_map!$B:$B,MATCH($CF995,subsample_country_map!$A:$A,0)),"")&lt;&gt;""),INDEX(subsample_country_map!$B:$B,MATCH($CF995,subsample_country_map!$A:$A,0)),INDEX(lookup!$AA:$AA,MATCH($A995,lookup!$A:$A,0)))</f>
        <v>3_AsiaPac</v>
      </c>
      <c r="AL995" s="0" t="str">
        <f aca="false">IF(AND($CF995&lt;&gt;"",IFERROR(INDEX(subsample_country_map!$C:$C,MATCH($CF995,subsample_country_map!$A:$A,0)),"")&lt;&gt;""),INDEX(subsample_country_map!$C:$C,MATCH($CF995,subsample_country_map!$A:$A,0)),INDEX(lookup!$AB:$AB,MATCH($A995,lookup!$A:$A,0)))</f>
        <v>2_developing</v>
      </c>
      <c r="AM995" s="0" t="str">
        <f aca="false">IF(AND($CF995&lt;&gt;"",IFERROR(INDEX(subsample_country_map!$D:$D,MATCH($CF995,subsample_country_map!$A:$A,0)),"")&lt;&gt;""),INDEX(subsample_country_map!$D:$D,MATCH($CF995,subsample_country_map!$A:$A,0)),INDEX(lookup!$AC:$AC,MATCH($A995,lookup!$A:$A,0)))</f>
        <v>2_non_western</v>
      </c>
      <c r="AN995" s="0" t="str">
        <f aca="false">IF(AND($CF995&lt;&gt;"",IFERROR(INDEX(subsample_country_map!$E:$E,MATCH($CF995,subsample_country_map!$A:$A,0)),"")&lt;&gt;""),INDEX(subsample_country_map!$E:$E,MATCH($CF995,subsample_country_map!$A:$A,0)),INDEX(lookup!$AD:$AD,MATCH($A995,lookup!$A:$A,0)))</f>
        <v>2_civil law</v>
      </c>
      <c r="AO995" s="0" t="str">
        <f aca="false">INDEX(lookup!$Y:$Y,MATCH($A995,lookup!$A:$A,0))</f>
        <v>0_published</v>
      </c>
      <c r="AP995" s="0" t="str">
        <f aca="false">INDEX(lookup!$Z:$Z,MATCH($A995,lookup!$A:$A,0))</f>
        <v>1_VHB high</v>
      </c>
      <c r="AQ995" s="0" t="str">
        <f aca="false">INDEX(lookup!$W:$W,MATCH($A995,lookup!$A:$A,0))</f>
        <v>1_fin/acc/econ</v>
      </c>
      <c r="AS995" s="0" t="s">
        <v>91</v>
      </c>
      <c r="AT995" s="0" t="s">
        <v>111</v>
      </c>
      <c r="AU995" s="0" t="s">
        <v>93</v>
      </c>
      <c r="AV995" s="0" t="s">
        <v>2077</v>
      </c>
      <c r="AW995" s="0" t="s">
        <v>3475</v>
      </c>
      <c r="BA995" s="0" t="n">
        <v>514</v>
      </c>
      <c r="BB995" s="0" t="s">
        <v>3441</v>
      </c>
      <c r="BC995" s="0" t="s">
        <v>122</v>
      </c>
      <c r="BD995" s="0" t="s">
        <v>123</v>
      </c>
      <c r="BE995" s="0" t="s">
        <v>98</v>
      </c>
      <c r="BI995" s="0" t="s">
        <v>124</v>
      </c>
      <c r="BJ995" s="0" t="s">
        <v>3575</v>
      </c>
      <c r="BK995" s="0" t="s">
        <v>3547</v>
      </c>
      <c r="BL995" s="0" t="s">
        <v>3577</v>
      </c>
      <c r="BM995" s="0" t="s">
        <v>3457</v>
      </c>
      <c r="BN995" s="0" t="s">
        <v>3438</v>
      </c>
      <c r="BO995" s="0" t="s">
        <v>769</v>
      </c>
      <c r="BP995" s="0" t="s">
        <v>3434</v>
      </c>
      <c r="BQ995" s="0" t="s">
        <v>127</v>
      </c>
      <c r="BT995" s="0" t="n">
        <v>0</v>
      </c>
      <c r="BU995" s="0" t="s">
        <v>3439</v>
      </c>
      <c r="BW995" s="0" t="n">
        <v>2008</v>
      </c>
      <c r="BX995" s="0" t="n">
        <v>2014</v>
      </c>
      <c r="BY995" s="0" t="s">
        <v>2985</v>
      </c>
      <c r="BZ995" s="0" t="n">
        <v>2011</v>
      </c>
      <c r="CA995" s="0" t="n">
        <v>0</v>
      </c>
      <c r="CB995" s="0" t="n">
        <v>0</v>
      </c>
      <c r="CC995" s="0" t="n">
        <v>0</v>
      </c>
      <c r="CD995" s="0" t="n">
        <v>-0.164660326707141</v>
      </c>
      <c r="CE995" s="0" t="n">
        <v>1</v>
      </c>
    </row>
    <row r="996" customFormat="false" ht="15" hidden="false" customHeight="false" outlineLevel="0" collapsed="false">
      <c r="A996" s="0" t="s">
        <v>3434</v>
      </c>
      <c r="B996" s="0" t="n">
        <v>2301</v>
      </c>
      <c r="C996" s="0" t="n">
        <v>-0.144447286960309</v>
      </c>
      <c r="D996" s="0" t="n">
        <v>514</v>
      </c>
      <c r="E996" s="0" t="n">
        <f aca="false">IF(ISNUMBER($BA996),$BA996,IF(AND(ISNUMBER($D996),ISNUMBER($BW996),ISNUMBER($BX996)),$D996*($BX996-$BW996+1),""))</f>
        <v>514</v>
      </c>
      <c r="H996" s="0" t="s">
        <v>118</v>
      </c>
      <c r="I996" s="0" t="s">
        <v>344</v>
      </c>
      <c r="J996" s="0" t="n">
        <f aca="false">IF($BW996&lt;&gt;"",$BW996,"")</f>
        <v>2008</v>
      </c>
      <c r="K996" s="0" t="n">
        <f aca="false">IF($BX996&lt;&gt;"",$BX996,"")</f>
        <v>2014</v>
      </c>
      <c r="L996" s="0" t="n">
        <f aca="false">IF(AND(ISNUMBER($BW996),ISNUMBER($BX996)),($BW996+$BX996)/2,"")</f>
        <v>2011</v>
      </c>
      <c r="M996" s="0" t="n">
        <f aca="false">IF($L996&lt;&gt;"",$L996,"")</f>
        <v>2011</v>
      </c>
      <c r="N996" s="0" t="n">
        <f aca="false">IF(AND(ISNUMBER($BW996),ISNUMBER($BX996)),MIN(1,MAX(0,($BX996-2016+1)/($BX996-$BW996+1))),"")</f>
        <v>0</v>
      </c>
      <c r="O996" s="0" t="n">
        <f aca="false">IF(AND(ISNUMBER($BW996),ISNUMBER($BX996)),MIN(1,MAX(0,($BX996-2017+1)/($BX996-$BW996+1))),"")</f>
        <v>0</v>
      </c>
      <c r="P996" s="0" t="n">
        <f aca="false">IF(AND(ISNUMBER($BW996),ISNUMBER($BX996)),MIN(1,MAX(0,($BX996-2018+1)/($BX996-$BW996+1))),"")</f>
        <v>0</v>
      </c>
      <c r="Q996" s="0" t="n">
        <f aca="false">IF(AND(ISNUMBER($BW996),ISNUMBER($BX996)),MIN(1,MAX(0,($BX996-2019+1)/($BX996-$BW996+1))),"")</f>
        <v>0</v>
      </c>
      <c r="R996" s="0" t="n">
        <f aca="false">IF(AND(ISNUMBER($BW996),ISNUMBER($BX996)),MIN(1,MAX(0,($BX996-2016+1)/($BX996-$BW996+1))),"")</f>
        <v>0</v>
      </c>
      <c r="S996" s="0" t="n">
        <f aca="false">IF($L996&lt;&gt;"",IF($L996&gt;=2015.5,1,0),"")</f>
        <v>0</v>
      </c>
      <c r="T996" s="0" t="n">
        <f aca="false">IF($L996&lt;&gt;"",IF($L996&gt;=2016,1,0),"")</f>
        <v>0</v>
      </c>
      <c r="U996" s="0" t="n">
        <f aca="false">IF(ISNUMBER($BX996),IF($BX996&gt;=2016,1,0),"")</f>
        <v>0</v>
      </c>
      <c r="V996" s="0" t="n">
        <f aca="false">IF(ISNUMBER($BW996),IF($BW996&gt;=2016,1,0),"")</f>
        <v>0</v>
      </c>
      <c r="W996" s="0" t="str">
        <f aca="false">IF(AND(ISNUMBER($BW996),ISNUMBER($BX996)),IF($BW996&gt;=2016,"post-only",IF($BX996&lt;2016,"pre-only","mixed")),"")</f>
        <v>pre-only</v>
      </c>
      <c r="X996" s="0" t="n">
        <f aca="false">IF(AND(ISNUMBER($BW996),ISNUMBER($BX996)),MIN(1,MAX(0,($BX996-2017+1)/($BX996-$BW996+1))),"")</f>
        <v>0</v>
      </c>
      <c r="Y996" s="0" t="n">
        <f aca="false">IF(AND(ISNUMBER($BW996),ISNUMBER($BX996)),MIN(1,MAX(0,($BX996-2018+1)/($BX996-$BW996+1))),"")</f>
        <v>0</v>
      </c>
      <c r="Z996" s="0" t="n">
        <f aca="false">IF(AND(ISNUMBER($BW996),ISNUMBER($BX996)),MIN(1,MAX(0,($BX996-2019+1)/($BX996-$BW996+1))),"")</f>
        <v>0</v>
      </c>
      <c r="AA996" s="0" t="n">
        <f aca="false">IF(ISNUMBER($BX996),IF($BX996&gt;=2017,1,0),"")</f>
        <v>0</v>
      </c>
      <c r="AB996" s="0" t="n">
        <f aca="false">IF(ISNUMBER($BX996),IF($BX996&gt;=2018,1,0),"")</f>
        <v>0</v>
      </c>
      <c r="AC996" s="0" t="n">
        <f aca="false">IF(ISNUMBER($BX996),IF($BX996&gt;=2019,1,0),"")</f>
        <v>0</v>
      </c>
      <c r="AD996" s="0" t="n">
        <f aca="false">IF($L996&lt;&gt;"",IF($L996&gt;2013,1,0),"")</f>
        <v>0</v>
      </c>
      <c r="AE996" s="0" t="n">
        <f aca="false">IF($L996&lt;&gt;"",1+IF($L996&gt;2011,1,0)+IF($L996&gt;2014,1,0),"")</f>
        <v>1</v>
      </c>
      <c r="AF996" s="0" t="s">
        <v>87</v>
      </c>
      <c r="AG996" s="0" t="s">
        <v>436</v>
      </c>
      <c r="AH996" s="0" t="s">
        <v>2080</v>
      </c>
      <c r="AI996" s="0" t="s">
        <v>497</v>
      </c>
      <c r="AJ996" s="0" t="s">
        <v>334</v>
      </c>
      <c r="AK996" s="0" t="str">
        <f aca="false">IF(AND($CF996&lt;&gt;"",IFERROR(INDEX(subsample_country_map!$B:$B,MATCH($CF996,subsample_country_map!$A:$A,0)),"")&lt;&gt;""),INDEX(subsample_country_map!$B:$B,MATCH($CF996,subsample_country_map!$A:$A,0)),INDEX(lookup!$AA:$AA,MATCH($A996,lookup!$A:$A,0)))</f>
        <v>3_AsiaPac</v>
      </c>
      <c r="AL996" s="0" t="str">
        <f aca="false">IF(AND($CF996&lt;&gt;"",IFERROR(INDEX(subsample_country_map!$C:$C,MATCH($CF996,subsample_country_map!$A:$A,0)),"")&lt;&gt;""),INDEX(subsample_country_map!$C:$C,MATCH($CF996,subsample_country_map!$A:$A,0)),INDEX(lookup!$AB:$AB,MATCH($A996,lookup!$A:$A,0)))</f>
        <v>2_developing</v>
      </c>
      <c r="AM996" s="0" t="str">
        <f aca="false">IF(AND($CF996&lt;&gt;"",IFERROR(INDEX(subsample_country_map!$D:$D,MATCH($CF996,subsample_country_map!$A:$A,0)),"")&lt;&gt;""),INDEX(subsample_country_map!$D:$D,MATCH($CF996,subsample_country_map!$A:$A,0)),INDEX(lookup!$AC:$AC,MATCH($A996,lookup!$A:$A,0)))</f>
        <v>2_non_western</v>
      </c>
      <c r="AN996" s="0" t="str">
        <f aca="false">IF(AND($CF996&lt;&gt;"",IFERROR(INDEX(subsample_country_map!$E:$E,MATCH($CF996,subsample_country_map!$A:$A,0)),"")&lt;&gt;""),INDEX(subsample_country_map!$E:$E,MATCH($CF996,subsample_country_map!$A:$A,0)),INDEX(lookup!$AD:$AD,MATCH($A996,lookup!$A:$A,0)))</f>
        <v>2_civil law</v>
      </c>
      <c r="AO996" s="0" t="str">
        <f aca="false">INDEX(lookup!$Y:$Y,MATCH($A996,lookup!$A:$A,0))</f>
        <v>0_published</v>
      </c>
      <c r="AP996" s="0" t="str">
        <f aca="false">INDEX(lookup!$Z:$Z,MATCH($A996,lookup!$A:$A,0))</f>
        <v>1_VHB high</v>
      </c>
      <c r="AQ996" s="0" t="str">
        <f aca="false">INDEX(lookup!$W:$W,MATCH($A996,lookup!$A:$A,0))</f>
        <v>1_fin/acc/econ</v>
      </c>
      <c r="AS996" s="0" t="s">
        <v>91</v>
      </c>
      <c r="AT996" s="0" t="s">
        <v>111</v>
      </c>
      <c r="AU996" s="0" t="s">
        <v>93</v>
      </c>
      <c r="AV996" s="0" t="s">
        <v>3578</v>
      </c>
      <c r="AW996" s="0" t="s">
        <v>2242</v>
      </c>
      <c r="BA996" s="0" t="n">
        <v>514</v>
      </c>
      <c r="BB996" s="0" t="s">
        <v>3441</v>
      </c>
      <c r="BC996" s="0" t="s">
        <v>3442</v>
      </c>
      <c r="BD996" s="0" t="s">
        <v>123</v>
      </c>
      <c r="BE996" s="0" t="s">
        <v>98</v>
      </c>
      <c r="BI996" s="0" t="s">
        <v>189</v>
      </c>
      <c r="BJ996" s="0" t="s">
        <v>3443</v>
      </c>
      <c r="BK996" s="0" t="s">
        <v>3579</v>
      </c>
      <c r="BL996" s="0" t="s">
        <v>3580</v>
      </c>
      <c r="BM996" s="0" t="s">
        <v>3055</v>
      </c>
      <c r="BN996" s="0" t="s">
        <v>3438</v>
      </c>
      <c r="BO996" s="0" t="s">
        <v>769</v>
      </c>
      <c r="BP996" s="0" t="s">
        <v>3434</v>
      </c>
      <c r="BQ996" s="0" t="s">
        <v>755</v>
      </c>
      <c r="BT996" s="0" t="n">
        <v>0</v>
      </c>
      <c r="BU996" s="0" t="s">
        <v>3439</v>
      </c>
      <c r="BW996" s="0" t="n">
        <v>2008</v>
      </c>
      <c r="BX996" s="0" t="n">
        <v>2014</v>
      </c>
      <c r="BY996" s="0" t="s">
        <v>2985</v>
      </c>
      <c r="BZ996" s="0" t="n">
        <v>2011</v>
      </c>
      <c r="CA996" s="0" t="n">
        <v>0</v>
      </c>
      <c r="CB996" s="0" t="n">
        <v>0</v>
      </c>
      <c r="CC996" s="0" t="n">
        <v>0</v>
      </c>
      <c r="CD996" s="0" t="n">
        <v>-0.145464686275626</v>
      </c>
      <c r="CE996" s="0" t="n">
        <v>1</v>
      </c>
    </row>
    <row r="997" customFormat="false" ht="15" hidden="false" customHeight="false" outlineLevel="0" collapsed="false">
      <c r="A997" s="0" t="s">
        <v>3434</v>
      </c>
      <c r="B997" s="0" t="n">
        <v>2302</v>
      </c>
      <c r="C997" s="0" t="n">
        <v>-0.144447286960309</v>
      </c>
      <c r="D997" s="0" t="n">
        <v>514</v>
      </c>
      <c r="E997" s="0" t="n">
        <f aca="false">IF(ISNUMBER($BA997),$BA997,IF(AND(ISNUMBER($D997),ISNUMBER($BW997),ISNUMBER($BX997)),$D997*($BX997-$BW997+1),""))</f>
        <v>514</v>
      </c>
      <c r="H997" s="0" t="s">
        <v>118</v>
      </c>
      <c r="I997" s="0" t="s">
        <v>344</v>
      </c>
      <c r="J997" s="0" t="n">
        <f aca="false">IF($BW997&lt;&gt;"",$BW997,"")</f>
        <v>2008</v>
      </c>
      <c r="K997" s="0" t="n">
        <f aca="false">IF($BX997&lt;&gt;"",$BX997,"")</f>
        <v>2014</v>
      </c>
      <c r="L997" s="0" t="n">
        <f aca="false">IF(AND(ISNUMBER($BW997),ISNUMBER($BX997)),($BW997+$BX997)/2,"")</f>
        <v>2011</v>
      </c>
      <c r="M997" s="0" t="n">
        <f aca="false">IF($L997&lt;&gt;"",$L997,"")</f>
        <v>2011</v>
      </c>
      <c r="N997" s="0" t="n">
        <f aca="false">IF(AND(ISNUMBER($BW997),ISNUMBER($BX997)),MIN(1,MAX(0,($BX997-2016+1)/($BX997-$BW997+1))),"")</f>
        <v>0</v>
      </c>
      <c r="O997" s="0" t="n">
        <f aca="false">IF(AND(ISNUMBER($BW997),ISNUMBER($BX997)),MIN(1,MAX(0,($BX997-2017+1)/($BX997-$BW997+1))),"")</f>
        <v>0</v>
      </c>
      <c r="P997" s="0" t="n">
        <f aca="false">IF(AND(ISNUMBER($BW997),ISNUMBER($BX997)),MIN(1,MAX(0,($BX997-2018+1)/($BX997-$BW997+1))),"")</f>
        <v>0</v>
      </c>
      <c r="Q997" s="0" t="n">
        <f aca="false">IF(AND(ISNUMBER($BW997),ISNUMBER($BX997)),MIN(1,MAX(0,($BX997-2019+1)/($BX997-$BW997+1))),"")</f>
        <v>0</v>
      </c>
      <c r="R997" s="0" t="n">
        <f aca="false">IF(AND(ISNUMBER($BW997),ISNUMBER($BX997)),MIN(1,MAX(0,($BX997-2016+1)/($BX997-$BW997+1))),"")</f>
        <v>0</v>
      </c>
      <c r="S997" s="0" t="n">
        <f aca="false">IF($L997&lt;&gt;"",IF($L997&gt;=2015.5,1,0),"")</f>
        <v>0</v>
      </c>
      <c r="T997" s="0" t="n">
        <f aca="false">IF($L997&lt;&gt;"",IF($L997&gt;=2016,1,0),"")</f>
        <v>0</v>
      </c>
      <c r="U997" s="0" t="n">
        <f aca="false">IF(ISNUMBER($BX997),IF($BX997&gt;=2016,1,0),"")</f>
        <v>0</v>
      </c>
      <c r="V997" s="0" t="n">
        <f aca="false">IF(ISNUMBER($BW997),IF($BW997&gt;=2016,1,0),"")</f>
        <v>0</v>
      </c>
      <c r="W997" s="0" t="str">
        <f aca="false">IF(AND(ISNUMBER($BW997),ISNUMBER($BX997)),IF($BW997&gt;=2016,"post-only",IF($BX997&lt;2016,"pre-only","mixed")),"")</f>
        <v>pre-only</v>
      </c>
      <c r="X997" s="0" t="n">
        <f aca="false">IF(AND(ISNUMBER($BW997),ISNUMBER($BX997)),MIN(1,MAX(0,($BX997-2017+1)/($BX997-$BW997+1))),"")</f>
        <v>0</v>
      </c>
      <c r="Y997" s="0" t="n">
        <f aca="false">IF(AND(ISNUMBER($BW997),ISNUMBER($BX997)),MIN(1,MAX(0,($BX997-2018+1)/($BX997-$BW997+1))),"")</f>
        <v>0</v>
      </c>
      <c r="Z997" s="0" t="n">
        <f aca="false">IF(AND(ISNUMBER($BW997),ISNUMBER($BX997)),MIN(1,MAX(0,($BX997-2019+1)/($BX997-$BW997+1))),"")</f>
        <v>0</v>
      </c>
      <c r="AA997" s="0" t="n">
        <f aca="false">IF(ISNUMBER($BX997),IF($BX997&gt;=2017,1,0),"")</f>
        <v>0</v>
      </c>
      <c r="AB997" s="0" t="n">
        <f aca="false">IF(ISNUMBER($BX997),IF($BX997&gt;=2018,1,0),"")</f>
        <v>0</v>
      </c>
      <c r="AC997" s="0" t="n">
        <f aca="false">IF(ISNUMBER($BX997),IF($BX997&gt;=2019,1,0),"")</f>
        <v>0</v>
      </c>
      <c r="AD997" s="0" t="n">
        <f aca="false">IF($L997&lt;&gt;"",IF($L997&gt;2013,1,0),"")</f>
        <v>0</v>
      </c>
      <c r="AE997" s="0" t="n">
        <f aca="false">IF($L997&lt;&gt;"",1+IF($L997&gt;2011,1,0)+IF($L997&gt;2014,1,0),"")</f>
        <v>1</v>
      </c>
      <c r="AF997" s="0" t="s">
        <v>87</v>
      </c>
      <c r="AG997" s="0" t="s">
        <v>436</v>
      </c>
      <c r="AH997" s="0" t="s">
        <v>2080</v>
      </c>
      <c r="AI997" s="0" t="s">
        <v>497</v>
      </c>
      <c r="AJ997" s="0" t="s">
        <v>334</v>
      </c>
      <c r="AK997" s="0" t="str">
        <f aca="false">IF(AND($CF997&lt;&gt;"",IFERROR(INDEX(subsample_country_map!$B:$B,MATCH($CF997,subsample_country_map!$A:$A,0)),"")&lt;&gt;""),INDEX(subsample_country_map!$B:$B,MATCH($CF997,subsample_country_map!$A:$A,0)),INDEX(lookup!$AA:$AA,MATCH($A997,lookup!$A:$A,0)))</f>
        <v>3_AsiaPac</v>
      </c>
      <c r="AL997" s="0" t="str">
        <f aca="false">IF(AND($CF997&lt;&gt;"",IFERROR(INDEX(subsample_country_map!$C:$C,MATCH($CF997,subsample_country_map!$A:$A,0)),"")&lt;&gt;""),INDEX(subsample_country_map!$C:$C,MATCH($CF997,subsample_country_map!$A:$A,0)),INDEX(lookup!$AB:$AB,MATCH($A997,lookup!$A:$A,0)))</f>
        <v>2_developing</v>
      </c>
      <c r="AM997" s="0" t="str">
        <f aca="false">IF(AND($CF997&lt;&gt;"",IFERROR(INDEX(subsample_country_map!$D:$D,MATCH($CF997,subsample_country_map!$A:$A,0)),"")&lt;&gt;""),INDEX(subsample_country_map!$D:$D,MATCH($CF997,subsample_country_map!$A:$A,0)),INDEX(lookup!$AC:$AC,MATCH($A997,lookup!$A:$A,0)))</f>
        <v>2_non_western</v>
      </c>
      <c r="AN997" s="0" t="str">
        <f aca="false">IF(AND($CF997&lt;&gt;"",IFERROR(INDEX(subsample_country_map!$E:$E,MATCH($CF997,subsample_country_map!$A:$A,0)),"")&lt;&gt;""),INDEX(subsample_country_map!$E:$E,MATCH($CF997,subsample_country_map!$A:$A,0)),INDEX(lookup!$AD:$AD,MATCH($A997,lookup!$A:$A,0)))</f>
        <v>2_civil law</v>
      </c>
      <c r="AO997" s="0" t="str">
        <f aca="false">INDEX(lookup!$Y:$Y,MATCH($A997,lookup!$A:$A,0))</f>
        <v>0_published</v>
      </c>
      <c r="AP997" s="0" t="str">
        <f aca="false">INDEX(lookup!$Z:$Z,MATCH($A997,lookup!$A:$A,0))</f>
        <v>1_VHB high</v>
      </c>
      <c r="AQ997" s="0" t="str">
        <f aca="false">INDEX(lookup!$W:$W,MATCH($A997,lookup!$A:$A,0))</f>
        <v>1_fin/acc/econ</v>
      </c>
      <c r="AS997" s="0" t="s">
        <v>91</v>
      </c>
      <c r="AT997" s="0" t="s">
        <v>111</v>
      </c>
      <c r="AU997" s="0" t="s">
        <v>93</v>
      </c>
      <c r="AV997" s="0" t="s">
        <v>3440</v>
      </c>
      <c r="AW997" s="0" t="s">
        <v>2242</v>
      </c>
      <c r="BA997" s="0" t="n">
        <v>514</v>
      </c>
      <c r="BB997" s="0" t="s">
        <v>3441</v>
      </c>
      <c r="BC997" s="0" t="s">
        <v>3446</v>
      </c>
      <c r="BD997" s="0" t="s">
        <v>123</v>
      </c>
      <c r="BE997" s="0" t="s">
        <v>98</v>
      </c>
      <c r="BI997" s="0" t="s">
        <v>189</v>
      </c>
      <c r="BJ997" s="0" t="s">
        <v>3447</v>
      </c>
      <c r="BK997" s="0" t="s">
        <v>3579</v>
      </c>
      <c r="BL997" s="0" t="s">
        <v>3581</v>
      </c>
      <c r="BM997" s="0" t="s">
        <v>3055</v>
      </c>
      <c r="BN997" s="0" t="s">
        <v>3438</v>
      </c>
      <c r="BO997" s="0" t="s">
        <v>769</v>
      </c>
      <c r="BP997" s="0" t="s">
        <v>3434</v>
      </c>
      <c r="BQ997" s="0" t="s">
        <v>755</v>
      </c>
      <c r="BT997" s="0" t="n">
        <v>0</v>
      </c>
      <c r="BU997" s="0" t="s">
        <v>3439</v>
      </c>
      <c r="BW997" s="0" t="n">
        <v>2008</v>
      </c>
      <c r="BX997" s="0" t="n">
        <v>2014</v>
      </c>
      <c r="BY997" s="0" t="s">
        <v>2985</v>
      </c>
      <c r="BZ997" s="0" t="n">
        <v>2011</v>
      </c>
      <c r="CA997" s="0" t="n">
        <v>0</v>
      </c>
      <c r="CB997" s="0" t="n">
        <v>0</v>
      </c>
      <c r="CC997" s="0" t="n">
        <v>0</v>
      </c>
      <c r="CD997" s="0" t="n">
        <v>-0.145464686275626</v>
      </c>
      <c r="CE997" s="0" t="n">
        <v>1</v>
      </c>
    </row>
    <row r="998" customFormat="false" ht="15" hidden="false" customHeight="false" outlineLevel="0" collapsed="false">
      <c r="A998" s="0" t="s">
        <v>3434</v>
      </c>
      <c r="B998" s="0" t="n">
        <v>2303</v>
      </c>
      <c r="C998" s="0" t="n">
        <v>-0.144447286960309</v>
      </c>
      <c r="D998" s="0" t="n">
        <v>514</v>
      </c>
      <c r="E998" s="0" t="n">
        <f aca="false">IF(ISNUMBER($BA998),$BA998,IF(AND(ISNUMBER($D998),ISNUMBER($BW998),ISNUMBER($BX998)),$D998*($BX998-$BW998+1),""))</f>
        <v>514</v>
      </c>
      <c r="H998" s="0" t="s">
        <v>118</v>
      </c>
      <c r="I998" s="0" t="s">
        <v>344</v>
      </c>
      <c r="J998" s="0" t="n">
        <f aca="false">IF($BW998&lt;&gt;"",$BW998,"")</f>
        <v>2008</v>
      </c>
      <c r="K998" s="0" t="n">
        <f aca="false">IF($BX998&lt;&gt;"",$BX998,"")</f>
        <v>2014</v>
      </c>
      <c r="L998" s="0" t="n">
        <f aca="false">IF(AND(ISNUMBER($BW998),ISNUMBER($BX998)),($BW998+$BX998)/2,"")</f>
        <v>2011</v>
      </c>
      <c r="M998" s="0" t="n">
        <f aca="false">IF($L998&lt;&gt;"",$L998,"")</f>
        <v>2011</v>
      </c>
      <c r="N998" s="0" t="n">
        <f aca="false">IF(AND(ISNUMBER($BW998),ISNUMBER($BX998)),MIN(1,MAX(0,($BX998-2016+1)/($BX998-$BW998+1))),"")</f>
        <v>0</v>
      </c>
      <c r="O998" s="0" t="n">
        <f aca="false">IF(AND(ISNUMBER($BW998),ISNUMBER($BX998)),MIN(1,MAX(0,($BX998-2017+1)/($BX998-$BW998+1))),"")</f>
        <v>0</v>
      </c>
      <c r="P998" s="0" t="n">
        <f aca="false">IF(AND(ISNUMBER($BW998),ISNUMBER($BX998)),MIN(1,MAX(0,($BX998-2018+1)/($BX998-$BW998+1))),"")</f>
        <v>0</v>
      </c>
      <c r="Q998" s="0" t="n">
        <f aca="false">IF(AND(ISNUMBER($BW998),ISNUMBER($BX998)),MIN(1,MAX(0,($BX998-2019+1)/($BX998-$BW998+1))),"")</f>
        <v>0</v>
      </c>
      <c r="R998" s="0" t="n">
        <f aca="false">IF(AND(ISNUMBER($BW998),ISNUMBER($BX998)),MIN(1,MAX(0,($BX998-2016+1)/($BX998-$BW998+1))),"")</f>
        <v>0</v>
      </c>
      <c r="S998" s="0" t="n">
        <f aca="false">IF($L998&lt;&gt;"",IF($L998&gt;=2015.5,1,0),"")</f>
        <v>0</v>
      </c>
      <c r="T998" s="0" t="n">
        <f aca="false">IF($L998&lt;&gt;"",IF($L998&gt;=2016,1,0),"")</f>
        <v>0</v>
      </c>
      <c r="U998" s="0" t="n">
        <f aca="false">IF(ISNUMBER($BX998),IF($BX998&gt;=2016,1,0),"")</f>
        <v>0</v>
      </c>
      <c r="V998" s="0" t="n">
        <f aca="false">IF(ISNUMBER($BW998),IF($BW998&gt;=2016,1,0),"")</f>
        <v>0</v>
      </c>
      <c r="W998" s="0" t="str">
        <f aca="false">IF(AND(ISNUMBER($BW998),ISNUMBER($BX998)),IF($BW998&gt;=2016,"post-only",IF($BX998&lt;2016,"pre-only","mixed")),"")</f>
        <v>pre-only</v>
      </c>
      <c r="X998" s="0" t="n">
        <f aca="false">IF(AND(ISNUMBER($BW998),ISNUMBER($BX998)),MIN(1,MAX(0,($BX998-2017+1)/($BX998-$BW998+1))),"")</f>
        <v>0</v>
      </c>
      <c r="Y998" s="0" t="n">
        <f aca="false">IF(AND(ISNUMBER($BW998),ISNUMBER($BX998)),MIN(1,MAX(0,($BX998-2018+1)/($BX998-$BW998+1))),"")</f>
        <v>0</v>
      </c>
      <c r="Z998" s="0" t="n">
        <f aca="false">IF(AND(ISNUMBER($BW998),ISNUMBER($BX998)),MIN(1,MAX(0,($BX998-2019+1)/($BX998-$BW998+1))),"")</f>
        <v>0</v>
      </c>
      <c r="AA998" s="0" t="n">
        <f aca="false">IF(ISNUMBER($BX998),IF($BX998&gt;=2017,1,0),"")</f>
        <v>0</v>
      </c>
      <c r="AB998" s="0" t="n">
        <f aca="false">IF(ISNUMBER($BX998),IF($BX998&gt;=2018,1,0),"")</f>
        <v>0</v>
      </c>
      <c r="AC998" s="0" t="n">
        <f aca="false">IF(ISNUMBER($BX998),IF($BX998&gt;=2019,1,0),"")</f>
        <v>0</v>
      </c>
      <c r="AD998" s="0" t="n">
        <f aca="false">IF($L998&lt;&gt;"",IF($L998&gt;2013,1,0),"")</f>
        <v>0</v>
      </c>
      <c r="AE998" s="0" t="n">
        <f aca="false">IF($L998&lt;&gt;"",1+IF($L998&gt;2011,1,0)+IF($L998&gt;2014,1,0),"")</f>
        <v>1</v>
      </c>
      <c r="AF998" s="0" t="s">
        <v>87</v>
      </c>
      <c r="AG998" s="0" t="s">
        <v>436</v>
      </c>
      <c r="AH998" s="0" t="s">
        <v>2080</v>
      </c>
      <c r="AI998" s="0" t="s">
        <v>497</v>
      </c>
      <c r="AJ998" s="0" t="s">
        <v>334</v>
      </c>
      <c r="AK998" s="0" t="str">
        <f aca="false">IF(AND($CF998&lt;&gt;"",IFERROR(INDEX(subsample_country_map!$B:$B,MATCH($CF998,subsample_country_map!$A:$A,0)),"")&lt;&gt;""),INDEX(subsample_country_map!$B:$B,MATCH($CF998,subsample_country_map!$A:$A,0)),INDEX(lookup!$AA:$AA,MATCH($A998,lookup!$A:$A,0)))</f>
        <v>3_AsiaPac</v>
      </c>
      <c r="AL998" s="0" t="str">
        <f aca="false">IF(AND($CF998&lt;&gt;"",IFERROR(INDEX(subsample_country_map!$C:$C,MATCH($CF998,subsample_country_map!$A:$A,0)),"")&lt;&gt;""),INDEX(subsample_country_map!$C:$C,MATCH($CF998,subsample_country_map!$A:$A,0)),INDEX(lookup!$AB:$AB,MATCH($A998,lookup!$A:$A,0)))</f>
        <v>2_developing</v>
      </c>
      <c r="AM998" s="0" t="str">
        <f aca="false">IF(AND($CF998&lt;&gt;"",IFERROR(INDEX(subsample_country_map!$D:$D,MATCH($CF998,subsample_country_map!$A:$A,0)),"")&lt;&gt;""),INDEX(subsample_country_map!$D:$D,MATCH($CF998,subsample_country_map!$A:$A,0)),INDEX(lookup!$AC:$AC,MATCH($A998,lookup!$A:$A,0)))</f>
        <v>2_non_western</v>
      </c>
      <c r="AN998" s="0" t="str">
        <f aca="false">IF(AND($CF998&lt;&gt;"",IFERROR(INDEX(subsample_country_map!$E:$E,MATCH($CF998,subsample_country_map!$A:$A,0)),"")&lt;&gt;""),INDEX(subsample_country_map!$E:$E,MATCH($CF998,subsample_country_map!$A:$A,0)),INDEX(lookup!$AD:$AD,MATCH($A998,lookup!$A:$A,0)))</f>
        <v>2_civil law</v>
      </c>
      <c r="AO998" s="0" t="str">
        <f aca="false">INDEX(lookup!$Y:$Y,MATCH($A998,lookup!$A:$A,0))</f>
        <v>0_published</v>
      </c>
      <c r="AP998" s="0" t="str">
        <f aca="false">INDEX(lookup!$Z:$Z,MATCH($A998,lookup!$A:$A,0))</f>
        <v>1_VHB high</v>
      </c>
      <c r="AQ998" s="0" t="str">
        <f aca="false">INDEX(lookup!$W:$W,MATCH($A998,lookup!$A:$A,0))</f>
        <v>1_fin/acc/econ</v>
      </c>
      <c r="AS998" s="0" t="s">
        <v>91</v>
      </c>
      <c r="AT998" s="0" t="s">
        <v>111</v>
      </c>
      <c r="AU998" s="0" t="s">
        <v>93</v>
      </c>
      <c r="AV998" s="0" t="s">
        <v>3578</v>
      </c>
      <c r="AW998" s="0" t="s">
        <v>2242</v>
      </c>
      <c r="BA998" s="0" t="n">
        <v>514</v>
      </c>
      <c r="BB998" s="0" t="s">
        <v>3441</v>
      </c>
      <c r="BC998" s="0" t="s">
        <v>122</v>
      </c>
      <c r="BD998" s="0" t="s">
        <v>123</v>
      </c>
      <c r="BE998" s="0" t="s">
        <v>98</v>
      </c>
      <c r="BI998" s="0" t="s">
        <v>189</v>
      </c>
      <c r="BJ998" s="0" t="s">
        <v>3449</v>
      </c>
      <c r="BK998" s="0" t="s">
        <v>3579</v>
      </c>
      <c r="BL998" s="0" t="s">
        <v>3580</v>
      </c>
      <c r="BM998" s="0" t="s">
        <v>3055</v>
      </c>
      <c r="BN998" s="0" t="s">
        <v>3438</v>
      </c>
      <c r="BO998" s="0" t="s">
        <v>769</v>
      </c>
      <c r="BP998" s="0" t="s">
        <v>3434</v>
      </c>
      <c r="BQ998" s="0" t="s">
        <v>755</v>
      </c>
      <c r="BT998" s="0" t="n">
        <v>0</v>
      </c>
      <c r="BU998" s="0" t="s">
        <v>3439</v>
      </c>
      <c r="BW998" s="0" t="n">
        <v>2008</v>
      </c>
      <c r="BX998" s="0" t="n">
        <v>2014</v>
      </c>
      <c r="BY998" s="0" t="s">
        <v>2985</v>
      </c>
      <c r="BZ998" s="0" t="n">
        <v>2011</v>
      </c>
      <c r="CA998" s="0" t="n">
        <v>0</v>
      </c>
      <c r="CB998" s="0" t="n">
        <v>0</v>
      </c>
      <c r="CC998" s="0" t="n">
        <v>0</v>
      </c>
      <c r="CD998" s="0" t="n">
        <v>-0.145464686275626</v>
      </c>
      <c r="CE998" s="0" t="n">
        <v>1</v>
      </c>
    </row>
    <row r="999" customFormat="false" ht="15" hidden="false" customHeight="false" outlineLevel="0" collapsed="false">
      <c r="A999" s="0" t="s">
        <v>3582</v>
      </c>
      <c r="B999" s="0" t="n">
        <v>2304</v>
      </c>
      <c r="C999" s="0" t="n">
        <v>-0.079</v>
      </c>
      <c r="D999" s="0" t="n">
        <v>1250</v>
      </c>
      <c r="E999" s="0" t="n">
        <f aca="false">IF(ISNUMBER($BA999),$BA999,IF(AND(ISNUMBER($D999),ISNUMBER($BW999),ISNUMBER($BX999)),$D999*($BX999-$BW999+1),""))</f>
        <v>1250</v>
      </c>
      <c r="H999" s="0" t="s">
        <v>85</v>
      </c>
      <c r="I999" s="0" t="s">
        <v>86</v>
      </c>
      <c r="J999" s="0" t="n">
        <f aca="false">IF($BW999&lt;&gt;"",$BW999,"")</f>
        <v>2006</v>
      </c>
      <c r="K999" s="0" t="n">
        <f aca="false">IF($BX999&lt;&gt;"",$BX999,"")</f>
        <v>2016</v>
      </c>
      <c r="L999" s="0" t="n">
        <f aca="false">IF(AND(ISNUMBER($BW999),ISNUMBER($BX999)),($BW999+$BX999)/2,"")</f>
        <v>2011</v>
      </c>
      <c r="M999" s="0" t="n">
        <f aca="false">IF($L999&lt;&gt;"",$L999,"")</f>
        <v>2011</v>
      </c>
      <c r="N999" s="0" t="n">
        <f aca="false">IF(AND(ISNUMBER($BW999),ISNUMBER($BX999)),MIN(1,MAX(0,($BX999-2016+1)/($BX999-$BW999+1))),"")</f>
        <v>0.0909090909090909</v>
      </c>
      <c r="O999" s="0" t="n">
        <f aca="false">IF(AND(ISNUMBER($BW999),ISNUMBER($BX999)),MIN(1,MAX(0,($BX999-2017+1)/($BX999-$BW999+1))),"")</f>
        <v>0</v>
      </c>
      <c r="P999" s="0" t="n">
        <f aca="false">IF(AND(ISNUMBER($BW999),ISNUMBER($BX999)),MIN(1,MAX(0,($BX999-2018+1)/($BX999-$BW999+1))),"")</f>
        <v>0</v>
      </c>
      <c r="Q999" s="0" t="n">
        <f aca="false">IF(AND(ISNUMBER($BW999),ISNUMBER($BX999)),MIN(1,MAX(0,($BX999-2019+1)/($BX999-$BW999+1))),"")</f>
        <v>0</v>
      </c>
      <c r="R999" s="0" t="n">
        <f aca="false">IF(AND(ISNUMBER($BW999),ISNUMBER($BX999)),MIN(1,MAX(0,($BX999-2016+1)/($BX999-$BW999+1))),"")</f>
        <v>0.0909090909090909</v>
      </c>
      <c r="S999" s="0" t="n">
        <f aca="false">IF($L999&lt;&gt;"",IF($L999&gt;=2015.5,1,0),"")</f>
        <v>0</v>
      </c>
      <c r="T999" s="0" t="n">
        <f aca="false">IF($L999&lt;&gt;"",IF($L999&gt;=2016,1,0),"")</f>
        <v>0</v>
      </c>
      <c r="U999" s="0" t="n">
        <f aca="false">IF(ISNUMBER($BX999),IF($BX999&gt;=2016,1,0),"")</f>
        <v>1</v>
      </c>
      <c r="V999" s="0" t="n">
        <f aca="false">IF(ISNUMBER($BW999),IF($BW999&gt;=2016,1,0),"")</f>
        <v>0</v>
      </c>
      <c r="W999" s="0" t="str">
        <f aca="false">IF(AND(ISNUMBER($BW999),ISNUMBER($BX999)),IF($BW999&gt;=2016,"post-only",IF($BX999&lt;2016,"pre-only","mixed")),"")</f>
        <v>mixed</v>
      </c>
      <c r="X999" s="0" t="n">
        <f aca="false">IF(AND(ISNUMBER($BW999),ISNUMBER($BX999)),MIN(1,MAX(0,($BX999-2017+1)/($BX999-$BW999+1))),"")</f>
        <v>0</v>
      </c>
      <c r="Y999" s="0" t="n">
        <f aca="false">IF(AND(ISNUMBER($BW999),ISNUMBER($BX999)),MIN(1,MAX(0,($BX999-2018+1)/($BX999-$BW999+1))),"")</f>
        <v>0</v>
      </c>
      <c r="Z999" s="0" t="n">
        <f aca="false">IF(AND(ISNUMBER($BW999),ISNUMBER($BX999)),MIN(1,MAX(0,($BX999-2019+1)/($BX999-$BW999+1))),"")</f>
        <v>0</v>
      </c>
      <c r="AA999" s="0" t="n">
        <f aca="false">IF(ISNUMBER($BX999),IF($BX999&gt;=2017,1,0),"")</f>
        <v>0</v>
      </c>
      <c r="AB999" s="0" t="n">
        <f aca="false">IF(ISNUMBER($BX999),IF($BX999&gt;=2018,1,0),"")</f>
        <v>0</v>
      </c>
      <c r="AC999" s="0" t="n">
        <f aca="false">IF(ISNUMBER($BX999),IF($BX999&gt;=2019,1,0),"")</f>
        <v>0</v>
      </c>
      <c r="AD999" s="0" t="n">
        <f aca="false">IF($L999&lt;&gt;"",IF($L999&gt;2013,1,0),"")</f>
        <v>0</v>
      </c>
      <c r="AE999" s="0" t="n">
        <f aca="false">IF($L999&lt;&gt;"",1+IF($L999&gt;2011,1,0)+IF($L999&gt;2014,1,0),"")</f>
        <v>1</v>
      </c>
      <c r="AF999" s="0" t="s">
        <v>87</v>
      </c>
      <c r="AG999" s="0" t="s">
        <v>436</v>
      </c>
      <c r="AH999" s="0" t="s">
        <v>89</v>
      </c>
      <c r="AI999" s="0" t="s">
        <v>497</v>
      </c>
      <c r="AJ999" s="0" t="s">
        <v>334</v>
      </c>
      <c r="AK999" s="0" t="str">
        <f aca="false">IF(AND($CF999&lt;&gt;"",IFERROR(INDEX(subsample_country_map!$B:$B,MATCH($CF999,subsample_country_map!$A:$A,0)),"")&lt;&gt;""),INDEX(subsample_country_map!$B:$B,MATCH($CF999,subsample_country_map!$A:$A,0)),INDEX(lookup!$AA:$AA,MATCH($A999,lookup!$A:$A,0)))</f>
        <v>3_AsiaPac</v>
      </c>
      <c r="AL999" s="0" t="str">
        <f aca="false">IF(AND($CF999&lt;&gt;"",IFERROR(INDEX(subsample_country_map!$C:$C,MATCH($CF999,subsample_country_map!$A:$A,0)),"")&lt;&gt;""),INDEX(subsample_country_map!$C:$C,MATCH($CF999,subsample_country_map!$A:$A,0)),INDEX(lookup!$AB:$AB,MATCH($A999,lookup!$A:$A,0)))</f>
        <v>2_developing</v>
      </c>
      <c r="AM999" s="0" t="str">
        <f aca="false">IF(AND($CF999&lt;&gt;"",IFERROR(INDEX(subsample_country_map!$D:$D,MATCH($CF999,subsample_country_map!$A:$A,0)),"")&lt;&gt;""),INDEX(subsample_country_map!$D:$D,MATCH($CF999,subsample_country_map!$A:$A,0)),INDEX(lookup!$AC:$AC,MATCH($A999,lookup!$A:$A,0)))</f>
        <v>2_non_western</v>
      </c>
      <c r="AN999" s="0" t="str">
        <f aca="false">IF(AND($CF999&lt;&gt;"",IFERROR(INDEX(subsample_country_map!$E:$E,MATCH($CF999,subsample_country_map!$A:$A,0)),"")&lt;&gt;""),INDEX(subsample_country_map!$E:$E,MATCH($CF999,subsample_country_map!$A:$A,0)),INDEX(lookup!$AD:$AD,MATCH($A999,lookup!$A:$A,0)))</f>
        <v>2_civil law</v>
      </c>
      <c r="AO999" s="0" t="str">
        <f aca="false">INDEX(lookup!$Y:$Y,MATCH($A999,lookup!$A:$A,0))</f>
        <v>0_published</v>
      </c>
      <c r="AP999" s="0" t="str">
        <f aca="false">INDEX(lookup!$Z:$Z,MATCH($A999,lookup!$A:$A,0))</f>
        <v>0_VHB low</v>
      </c>
      <c r="AQ999" s="0" t="str">
        <f aca="false">INDEX(lookup!$W:$W,MATCH($A999,lookup!$A:$A,0))</f>
        <v>1_fin/acc/econ</v>
      </c>
      <c r="AS999" s="0" t="s">
        <v>91</v>
      </c>
      <c r="AT999" s="0" t="s">
        <v>111</v>
      </c>
      <c r="AU999" s="0" t="s">
        <v>93</v>
      </c>
      <c r="AZ999" s="0" t="s">
        <v>3583</v>
      </c>
      <c r="BA999" s="0" t="n">
        <v>1250</v>
      </c>
      <c r="BB999" s="0" t="s">
        <v>95</v>
      </c>
      <c r="BC999" s="0" t="s">
        <v>97</v>
      </c>
      <c r="BD999" s="0" t="s">
        <v>97</v>
      </c>
      <c r="BE999" s="0" t="s">
        <v>98</v>
      </c>
      <c r="BI999" s="0" t="s">
        <v>336</v>
      </c>
      <c r="BJ999" s="0" t="s">
        <v>3584</v>
      </c>
      <c r="BK999" s="0" t="s">
        <v>3585</v>
      </c>
      <c r="BL999" s="0" t="s">
        <v>3586</v>
      </c>
      <c r="BM999" s="0" t="s">
        <v>3055</v>
      </c>
      <c r="BN999" s="0" t="s">
        <v>3587</v>
      </c>
      <c r="BO999" s="0" t="s">
        <v>769</v>
      </c>
      <c r="BP999" s="0" t="s">
        <v>3582</v>
      </c>
      <c r="BQ999" s="0" t="s">
        <v>85</v>
      </c>
      <c r="BT999" s="0" t="n">
        <v>0</v>
      </c>
      <c r="BU999" s="0" t="s">
        <v>3588</v>
      </c>
      <c r="BW999" s="0" t="n">
        <v>2006</v>
      </c>
      <c r="BX999" s="0" t="n">
        <v>2016</v>
      </c>
      <c r="BY999" s="0" t="s">
        <v>2985</v>
      </c>
      <c r="BZ999" s="0" t="n">
        <v>2011</v>
      </c>
      <c r="CA999" s="0" t="n">
        <v>0.0909090909090909</v>
      </c>
      <c r="CB999" s="0" t="n">
        <v>0</v>
      </c>
      <c r="CC999" s="0" t="n">
        <v>1</v>
      </c>
      <c r="CD999" s="0" t="n">
        <v>-0.0791649645014139</v>
      </c>
      <c r="CE999" s="0" t="n">
        <v>1</v>
      </c>
    </row>
    <row r="1000" customFormat="false" ht="15" hidden="false" customHeight="false" outlineLevel="0" collapsed="false">
      <c r="A1000" s="0" t="s">
        <v>3582</v>
      </c>
      <c r="B1000" s="0" t="n">
        <v>2305</v>
      </c>
      <c r="C1000" s="0" t="n">
        <v>-0.0752110929500427</v>
      </c>
      <c r="D1000" s="0" t="n">
        <v>1250</v>
      </c>
      <c r="E1000" s="0" t="n">
        <f aca="false">IF(ISNUMBER($BA1000),$BA1000,IF(AND(ISNUMBER($D1000),ISNUMBER($BW1000),ISNUMBER($BX1000)),$D1000*($BX1000-$BW1000+1),""))</f>
        <v>1250</v>
      </c>
      <c r="H1000" s="0" t="s">
        <v>118</v>
      </c>
      <c r="I1000" s="0" t="s">
        <v>344</v>
      </c>
      <c r="J1000" s="0" t="n">
        <f aca="false">IF($BW1000&lt;&gt;"",$BW1000,"")</f>
        <v>2006</v>
      </c>
      <c r="K1000" s="0" t="n">
        <f aca="false">IF($BX1000&lt;&gt;"",$BX1000,"")</f>
        <v>2016</v>
      </c>
      <c r="L1000" s="0" t="n">
        <f aca="false">IF(AND(ISNUMBER($BW1000),ISNUMBER($BX1000)),($BW1000+$BX1000)/2,"")</f>
        <v>2011</v>
      </c>
      <c r="M1000" s="0" t="n">
        <f aca="false">IF($L1000&lt;&gt;"",$L1000,"")</f>
        <v>2011</v>
      </c>
      <c r="N1000" s="0" t="n">
        <f aca="false">IF(AND(ISNUMBER($BW1000),ISNUMBER($BX1000)),MIN(1,MAX(0,($BX1000-2016+1)/($BX1000-$BW1000+1))),"")</f>
        <v>0.0909090909090909</v>
      </c>
      <c r="O1000" s="0" t="n">
        <f aca="false">IF(AND(ISNUMBER($BW1000),ISNUMBER($BX1000)),MIN(1,MAX(0,($BX1000-2017+1)/($BX1000-$BW1000+1))),"")</f>
        <v>0</v>
      </c>
      <c r="P1000" s="0" t="n">
        <f aca="false">IF(AND(ISNUMBER($BW1000),ISNUMBER($BX1000)),MIN(1,MAX(0,($BX1000-2018+1)/($BX1000-$BW1000+1))),"")</f>
        <v>0</v>
      </c>
      <c r="Q1000" s="0" t="n">
        <f aca="false">IF(AND(ISNUMBER($BW1000),ISNUMBER($BX1000)),MIN(1,MAX(0,($BX1000-2019+1)/($BX1000-$BW1000+1))),"")</f>
        <v>0</v>
      </c>
      <c r="R1000" s="0" t="n">
        <f aca="false">IF(AND(ISNUMBER($BW1000),ISNUMBER($BX1000)),MIN(1,MAX(0,($BX1000-2016+1)/($BX1000-$BW1000+1))),"")</f>
        <v>0.0909090909090909</v>
      </c>
      <c r="S1000" s="0" t="n">
        <f aca="false">IF($L1000&lt;&gt;"",IF($L1000&gt;=2015.5,1,0),"")</f>
        <v>0</v>
      </c>
      <c r="T1000" s="0" t="n">
        <f aca="false">IF($L1000&lt;&gt;"",IF($L1000&gt;=2016,1,0),"")</f>
        <v>0</v>
      </c>
      <c r="U1000" s="0" t="n">
        <f aca="false">IF(ISNUMBER($BX1000),IF($BX1000&gt;=2016,1,0),"")</f>
        <v>1</v>
      </c>
      <c r="V1000" s="0" t="n">
        <f aca="false">IF(ISNUMBER($BW1000),IF($BW1000&gt;=2016,1,0),"")</f>
        <v>0</v>
      </c>
      <c r="W1000" s="0" t="str">
        <f aca="false">IF(AND(ISNUMBER($BW1000),ISNUMBER($BX1000)),IF($BW1000&gt;=2016,"post-only",IF($BX1000&lt;2016,"pre-only","mixed")),"")</f>
        <v>mixed</v>
      </c>
      <c r="X1000" s="0" t="n">
        <f aca="false">IF(AND(ISNUMBER($BW1000),ISNUMBER($BX1000)),MIN(1,MAX(0,($BX1000-2017+1)/($BX1000-$BW1000+1))),"")</f>
        <v>0</v>
      </c>
      <c r="Y1000" s="0" t="n">
        <f aca="false">IF(AND(ISNUMBER($BW1000),ISNUMBER($BX1000)),MIN(1,MAX(0,($BX1000-2018+1)/($BX1000-$BW1000+1))),"")</f>
        <v>0</v>
      </c>
      <c r="Z1000" s="0" t="n">
        <f aca="false">IF(AND(ISNUMBER($BW1000),ISNUMBER($BX1000)),MIN(1,MAX(0,($BX1000-2019+1)/($BX1000-$BW1000+1))),"")</f>
        <v>0</v>
      </c>
      <c r="AA1000" s="0" t="n">
        <f aca="false">IF(ISNUMBER($BX1000),IF($BX1000&gt;=2017,1,0),"")</f>
        <v>0</v>
      </c>
      <c r="AB1000" s="0" t="n">
        <f aca="false">IF(ISNUMBER($BX1000),IF($BX1000&gt;=2018,1,0),"")</f>
        <v>0</v>
      </c>
      <c r="AC1000" s="0" t="n">
        <f aca="false">IF(ISNUMBER($BX1000),IF($BX1000&gt;=2019,1,0),"")</f>
        <v>0</v>
      </c>
      <c r="AD1000" s="0" t="n">
        <f aca="false">IF($L1000&lt;&gt;"",IF($L1000&gt;2013,1,0),"")</f>
        <v>0</v>
      </c>
      <c r="AE1000" s="0" t="n">
        <f aca="false">IF($L1000&lt;&gt;"",1+IF($L1000&gt;2011,1,0)+IF($L1000&gt;2014,1,0),"")</f>
        <v>1</v>
      </c>
      <c r="AF1000" s="0" t="s">
        <v>87</v>
      </c>
      <c r="AG1000" s="0" t="s">
        <v>436</v>
      </c>
      <c r="AH1000" s="0" t="s">
        <v>89</v>
      </c>
      <c r="AI1000" s="0" t="s">
        <v>497</v>
      </c>
      <c r="AJ1000" s="0" t="s">
        <v>334</v>
      </c>
      <c r="AK1000" s="0" t="str">
        <f aca="false">IF(AND($CF1000&lt;&gt;"",IFERROR(INDEX(subsample_country_map!$B:$B,MATCH($CF1000,subsample_country_map!$A:$A,0)),"")&lt;&gt;""),INDEX(subsample_country_map!$B:$B,MATCH($CF1000,subsample_country_map!$A:$A,0)),INDEX(lookup!$AA:$AA,MATCH($A1000,lookup!$A:$A,0)))</f>
        <v>3_AsiaPac</v>
      </c>
      <c r="AL1000" s="0" t="str">
        <f aca="false">IF(AND($CF1000&lt;&gt;"",IFERROR(INDEX(subsample_country_map!$C:$C,MATCH($CF1000,subsample_country_map!$A:$A,0)),"")&lt;&gt;""),INDEX(subsample_country_map!$C:$C,MATCH($CF1000,subsample_country_map!$A:$A,0)),INDEX(lookup!$AB:$AB,MATCH($A1000,lookup!$A:$A,0)))</f>
        <v>2_developing</v>
      </c>
      <c r="AM1000" s="0" t="str">
        <f aca="false">IF(AND($CF1000&lt;&gt;"",IFERROR(INDEX(subsample_country_map!$D:$D,MATCH($CF1000,subsample_country_map!$A:$A,0)),"")&lt;&gt;""),INDEX(subsample_country_map!$D:$D,MATCH($CF1000,subsample_country_map!$A:$A,0)),INDEX(lookup!$AC:$AC,MATCH($A1000,lookup!$A:$A,0)))</f>
        <v>2_non_western</v>
      </c>
      <c r="AN1000" s="0" t="str">
        <f aca="false">IF(AND($CF1000&lt;&gt;"",IFERROR(INDEX(subsample_country_map!$E:$E,MATCH($CF1000,subsample_country_map!$A:$A,0)),"")&lt;&gt;""),INDEX(subsample_country_map!$E:$E,MATCH($CF1000,subsample_country_map!$A:$A,0)),INDEX(lookup!$AD:$AD,MATCH($A1000,lookup!$A:$A,0)))</f>
        <v>2_civil law</v>
      </c>
      <c r="AO1000" s="0" t="str">
        <f aca="false">INDEX(lookup!$Y:$Y,MATCH($A1000,lookup!$A:$A,0))</f>
        <v>0_published</v>
      </c>
      <c r="AP1000" s="0" t="str">
        <f aca="false">INDEX(lookup!$Z:$Z,MATCH($A1000,lookup!$A:$A,0))</f>
        <v>0_VHB low</v>
      </c>
      <c r="AQ1000" s="0" t="str">
        <f aca="false">INDEX(lookup!$W:$W,MATCH($A1000,lookup!$A:$A,0))</f>
        <v>1_fin/acc/econ</v>
      </c>
      <c r="AS1000" s="0" t="s">
        <v>91</v>
      </c>
      <c r="AT1000" s="0" t="s">
        <v>111</v>
      </c>
      <c r="AU1000" s="0" t="s">
        <v>93</v>
      </c>
      <c r="AV1000" s="0" t="s">
        <v>2765</v>
      </c>
      <c r="AW1000" s="0" t="s">
        <v>432</v>
      </c>
      <c r="BA1000" s="0" t="n">
        <v>1250</v>
      </c>
      <c r="BB1000" s="0" t="s">
        <v>347</v>
      </c>
      <c r="BC1000" s="0" t="s">
        <v>3446</v>
      </c>
      <c r="BD1000" s="0" t="s">
        <v>142</v>
      </c>
      <c r="BE1000" s="0" t="s">
        <v>98</v>
      </c>
      <c r="BI1000" s="0" t="s">
        <v>99</v>
      </c>
      <c r="BJ1000" s="0" t="s">
        <v>494</v>
      </c>
      <c r="BK1000" s="0" t="s">
        <v>3589</v>
      </c>
      <c r="BL1000" s="0" t="s">
        <v>3590</v>
      </c>
      <c r="BM1000" s="0" t="s">
        <v>3055</v>
      </c>
      <c r="BN1000" s="0" t="s">
        <v>3587</v>
      </c>
      <c r="BO1000" s="0" t="s">
        <v>769</v>
      </c>
      <c r="BP1000" s="0" t="s">
        <v>3582</v>
      </c>
      <c r="BQ1000" s="0" t="s">
        <v>127</v>
      </c>
      <c r="BT1000" s="0" t="n">
        <v>0</v>
      </c>
      <c r="BU1000" s="0" t="s">
        <v>3588</v>
      </c>
      <c r="BW1000" s="0" t="n">
        <v>2006</v>
      </c>
      <c r="BX1000" s="0" t="n">
        <v>2016</v>
      </c>
      <c r="BY1000" s="0" t="s">
        <v>2985</v>
      </c>
      <c r="BZ1000" s="0" t="n">
        <v>2011</v>
      </c>
      <c r="CA1000" s="0" t="n">
        <v>0.0909090909090909</v>
      </c>
      <c r="CB1000" s="0" t="n">
        <v>0</v>
      </c>
      <c r="CC1000" s="0" t="n">
        <v>1</v>
      </c>
      <c r="CD1000" s="0" t="n">
        <v>-0.0753533919726289</v>
      </c>
      <c r="CE1000" s="0" t="n">
        <v>1</v>
      </c>
    </row>
    <row r="1001" customFormat="false" ht="15" hidden="false" customHeight="false" outlineLevel="0" collapsed="false">
      <c r="A1001" s="0" t="s">
        <v>3582</v>
      </c>
      <c r="B1001" s="0" t="n">
        <v>2306</v>
      </c>
      <c r="C1001" s="0" t="n">
        <v>-0.54530547982704</v>
      </c>
      <c r="D1001" s="0" t="n">
        <v>1250</v>
      </c>
      <c r="E1001" s="0" t="n">
        <f aca="false">IF(ISNUMBER($BA1001),$BA1001,IF(AND(ISNUMBER($D1001),ISNUMBER($BW1001),ISNUMBER($BX1001)),$D1001*($BX1001-$BW1001+1),""))</f>
        <v>1250</v>
      </c>
      <c r="H1001" s="0" t="s">
        <v>118</v>
      </c>
      <c r="I1001" s="0" t="s">
        <v>344</v>
      </c>
      <c r="J1001" s="0" t="n">
        <f aca="false">IF($BW1001&lt;&gt;"",$BW1001,"")</f>
        <v>2006</v>
      </c>
      <c r="K1001" s="0" t="n">
        <f aca="false">IF($BX1001&lt;&gt;"",$BX1001,"")</f>
        <v>2016</v>
      </c>
      <c r="L1001" s="0" t="n">
        <f aca="false">IF(AND(ISNUMBER($BW1001),ISNUMBER($BX1001)),($BW1001+$BX1001)/2,"")</f>
        <v>2011</v>
      </c>
      <c r="M1001" s="0" t="n">
        <f aca="false">IF($L1001&lt;&gt;"",$L1001,"")</f>
        <v>2011</v>
      </c>
      <c r="N1001" s="0" t="n">
        <f aca="false">IF(AND(ISNUMBER($BW1001),ISNUMBER($BX1001)),MIN(1,MAX(0,($BX1001-2016+1)/($BX1001-$BW1001+1))),"")</f>
        <v>0.0909090909090909</v>
      </c>
      <c r="O1001" s="0" t="n">
        <f aca="false">IF(AND(ISNUMBER($BW1001),ISNUMBER($BX1001)),MIN(1,MAX(0,($BX1001-2017+1)/($BX1001-$BW1001+1))),"")</f>
        <v>0</v>
      </c>
      <c r="P1001" s="0" t="n">
        <f aca="false">IF(AND(ISNUMBER($BW1001),ISNUMBER($BX1001)),MIN(1,MAX(0,($BX1001-2018+1)/($BX1001-$BW1001+1))),"")</f>
        <v>0</v>
      </c>
      <c r="Q1001" s="0" t="n">
        <f aca="false">IF(AND(ISNUMBER($BW1001),ISNUMBER($BX1001)),MIN(1,MAX(0,($BX1001-2019+1)/($BX1001-$BW1001+1))),"")</f>
        <v>0</v>
      </c>
      <c r="R1001" s="0" t="n">
        <f aca="false">IF(AND(ISNUMBER($BW1001),ISNUMBER($BX1001)),MIN(1,MAX(0,($BX1001-2016+1)/($BX1001-$BW1001+1))),"")</f>
        <v>0.0909090909090909</v>
      </c>
      <c r="S1001" s="0" t="n">
        <f aca="false">IF($L1001&lt;&gt;"",IF($L1001&gt;=2015.5,1,0),"")</f>
        <v>0</v>
      </c>
      <c r="T1001" s="0" t="n">
        <f aca="false">IF($L1001&lt;&gt;"",IF($L1001&gt;=2016,1,0),"")</f>
        <v>0</v>
      </c>
      <c r="U1001" s="0" t="n">
        <f aca="false">IF(ISNUMBER($BX1001),IF($BX1001&gt;=2016,1,0),"")</f>
        <v>1</v>
      </c>
      <c r="V1001" s="0" t="n">
        <f aca="false">IF(ISNUMBER($BW1001),IF($BW1001&gt;=2016,1,0),"")</f>
        <v>0</v>
      </c>
      <c r="W1001" s="0" t="str">
        <f aca="false">IF(AND(ISNUMBER($BW1001),ISNUMBER($BX1001)),IF($BW1001&gt;=2016,"post-only",IF($BX1001&lt;2016,"pre-only","mixed")),"")</f>
        <v>mixed</v>
      </c>
      <c r="X1001" s="0" t="n">
        <f aca="false">IF(AND(ISNUMBER($BW1001),ISNUMBER($BX1001)),MIN(1,MAX(0,($BX1001-2017+1)/($BX1001-$BW1001+1))),"")</f>
        <v>0</v>
      </c>
      <c r="Y1001" s="0" t="n">
        <f aca="false">IF(AND(ISNUMBER($BW1001),ISNUMBER($BX1001)),MIN(1,MAX(0,($BX1001-2018+1)/($BX1001-$BW1001+1))),"")</f>
        <v>0</v>
      </c>
      <c r="Z1001" s="0" t="n">
        <f aca="false">IF(AND(ISNUMBER($BW1001),ISNUMBER($BX1001)),MIN(1,MAX(0,($BX1001-2019+1)/($BX1001-$BW1001+1))),"")</f>
        <v>0</v>
      </c>
      <c r="AA1001" s="0" t="n">
        <f aca="false">IF(ISNUMBER($BX1001),IF($BX1001&gt;=2017,1,0),"")</f>
        <v>0</v>
      </c>
      <c r="AB1001" s="0" t="n">
        <f aca="false">IF(ISNUMBER($BX1001),IF($BX1001&gt;=2018,1,0),"")</f>
        <v>0</v>
      </c>
      <c r="AC1001" s="0" t="n">
        <f aca="false">IF(ISNUMBER($BX1001),IF($BX1001&gt;=2019,1,0),"")</f>
        <v>0</v>
      </c>
      <c r="AD1001" s="0" t="n">
        <f aca="false">IF($L1001&lt;&gt;"",IF($L1001&gt;2013,1,0),"")</f>
        <v>0</v>
      </c>
      <c r="AE1001" s="0" t="n">
        <f aca="false">IF($L1001&lt;&gt;"",1+IF($L1001&gt;2011,1,0)+IF($L1001&gt;2014,1,0),"")</f>
        <v>1</v>
      </c>
      <c r="AF1001" s="0" t="s">
        <v>87</v>
      </c>
      <c r="AG1001" s="0" t="s">
        <v>436</v>
      </c>
      <c r="AH1001" s="0" t="s">
        <v>89</v>
      </c>
      <c r="AI1001" s="0" t="s">
        <v>497</v>
      </c>
      <c r="AJ1001" s="0" t="s">
        <v>334</v>
      </c>
      <c r="AK1001" s="0" t="str">
        <f aca="false">IF(AND($CF1001&lt;&gt;"",IFERROR(INDEX(subsample_country_map!$B:$B,MATCH($CF1001,subsample_country_map!$A:$A,0)),"")&lt;&gt;""),INDEX(subsample_country_map!$B:$B,MATCH($CF1001,subsample_country_map!$A:$A,0)),INDEX(lookup!$AA:$AA,MATCH($A1001,lookup!$A:$A,0)))</f>
        <v>3_AsiaPac</v>
      </c>
      <c r="AL1001" s="0" t="str">
        <f aca="false">IF(AND($CF1001&lt;&gt;"",IFERROR(INDEX(subsample_country_map!$C:$C,MATCH($CF1001,subsample_country_map!$A:$A,0)),"")&lt;&gt;""),INDEX(subsample_country_map!$C:$C,MATCH($CF1001,subsample_country_map!$A:$A,0)),INDEX(lookup!$AB:$AB,MATCH($A1001,lookup!$A:$A,0)))</f>
        <v>2_developing</v>
      </c>
      <c r="AM1001" s="0" t="str">
        <f aca="false">IF(AND($CF1001&lt;&gt;"",IFERROR(INDEX(subsample_country_map!$D:$D,MATCH($CF1001,subsample_country_map!$A:$A,0)),"")&lt;&gt;""),INDEX(subsample_country_map!$D:$D,MATCH($CF1001,subsample_country_map!$A:$A,0)),INDEX(lookup!$AC:$AC,MATCH($A1001,lookup!$A:$A,0)))</f>
        <v>2_non_western</v>
      </c>
      <c r="AN1001" s="0" t="str">
        <f aca="false">IF(AND($CF1001&lt;&gt;"",IFERROR(INDEX(subsample_country_map!$E:$E,MATCH($CF1001,subsample_country_map!$A:$A,0)),"")&lt;&gt;""),INDEX(subsample_country_map!$E:$E,MATCH($CF1001,subsample_country_map!$A:$A,0)),INDEX(lookup!$AD:$AD,MATCH($A1001,lookup!$A:$A,0)))</f>
        <v>2_civil law</v>
      </c>
      <c r="AO1001" s="0" t="str">
        <f aca="false">INDEX(lookup!$Y:$Y,MATCH($A1001,lookup!$A:$A,0))</f>
        <v>0_published</v>
      </c>
      <c r="AP1001" s="0" t="str">
        <f aca="false">INDEX(lookup!$Z:$Z,MATCH($A1001,lookup!$A:$A,0))</f>
        <v>0_VHB low</v>
      </c>
      <c r="AQ1001" s="0" t="str">
        <f aca="false">INDEX(lookup!$W:$W,MATCH($A1001,lookup!$A:$A,0))</f>
        <v>1_fin/acc/econ</v>
      </c>
      <c r="AS1001" s="0" t="s">
        <v>91</v>
      </c>
      <c r="AT1001" s="0" t="s">
        <v>111</v>
      </c>
      <c r="AU1001" s="0" t="s">
        <v>93</v>
      </c>
      <c r="AV1001" s="0" t="s">
        <v>2475</v>
      </c>
      <c r="AW1001" s="0" t="s">
        <v>406</v>
      </c>
      <c r="BA1001" s="0" t="n">
        <v>1250</v>
      </c>
      <c r="BB1001" s="0" t="s">
        <v>347</v>
      </c>
      <c r="BC1001" s="0" t="s">
        <v>3446</v>
      </c>
      <c r="BD1001" s="0" t="s">
        <v>142</v>
      </c>
      <c r="BE1001" s="0" t="s">
        <v>98</v>
      </c>
      <c r="BI1001" s="0" t="s">
        <v>99</v>
      </c>
      <c r="BJ1001" s="0" t="s">
        <v>3591</v>
      </c>
      <c r="BK1001" s="0" t="s">
        <v>3589</v>
      </c>
      <c r="BL1001" s="0" t="s">
        <v>3592</v>
      </c>
      <c r="BM1001" s="0" t="s">
        <v>3055</v>
      </c>
      <c r="BN1001" s="0" t="s">
        <v>3587</v>
      </c>
      <c r="BO1001" s="0" t="s">
        <v>769</v>
      </c>
      <c r="BP1001" s="0" t="s">
        <v>3582</v>
      </c>
      <c r="BQ1001" s="0" t="s">
        <v>127</v>
      </c>
      <c r="BT1001" s="0" t="n">
        <v>0</v>
      </c>
      <c r="BU1001" s="0" t="s">
        <v>3588</v>
      </c>
      <c r="BW1001" s="0" t="n">
        <v>2006</v>
      </c>
      <c r="BX1001" s="0" t="n">
        <v>2016</v>
      </c>
      <c r="BY1001" s="0" t="s">
        <v>2985</v>
      </c>
      <c r="BZ1001" s="0" t="n">
        <v>2011</v>
      </c>
      <c r="CA1001" s="0" t="n">
        <v>0.0909090909090909</v>
      </c>
      <c r="CB1001" s="0" t="n">
        <v>0</v>
      </c>
      <c r="CC1001" s="0" t="n">
        <v>1</v>
      </c>
      <c r="CD1001" s="0" t="n">
        <v>-0.611675541061019</v>
      </c>
      <c r="CE1001" s="0" t="n">
        <v>1</v>
      </c>
    </row>
    <row r="1002" customFormat="false" ht="15" hidden="false" customHeight="false" outlineLevel="0" collapsed="false">
      <c r="A1002" s="0" t="s">
        <v>3593</v>
      </c>
      <c r="B1002" s="0" t="n">
        <v>2307</v>
      </c>
      <c r="D1002" s="0" t="n">
        <v>4260</v>
      </c>
      <c r="E1002" s="0" t="n">
        <f aca="false">IF(ISNUMBER($BA1002),$BA1002,IF(AND(ISNUMBER($D1002),ISNUMBER($BW1002),ISNUMBER($BX1002)),$D1002*($BX1002-$BW1002+1),""))</f>
        <v>4260</v>
      </c>
      <c r="H1002" s="0" t="s">
        <v>118</v>
      </c>
      <c r="I1002" s="0" t="s">
        <v>95</v>
      </c>
      <c r="J1002" s="0" t="n">
        <f aca="false">IF($BW1002&lt;&gt;"",$BW1002,"")</f>
        <v>1992</v>
      </c>
      <c r="K1002" s="0" t="n">
        <f aca="false">IF($BX1002&lt;&gt;"",$BX1002,"")</f>
        <v>2009</v>
      </c>
      <c r="L1002" s="0" t="n">
        <f aca="false">IF(AND(ISNUMBER($BW1002),ISNUMBER($BX1002)),($BW1002+$BX1002)/2,"")</f>
        <v>2000.5</v>
      </c>
      <c r="M1002" s="0" t="n">
        <f aca="false">IF($L1002&lt;&gt;"",$L1002,"")</f>
        <v>2000.5</v>
      </c>
      <c r="N1002" s="0" t="n">
        <f aca="false">IF(AND(ISNUMBER($BW1002),ISNUMBER($BX1002)),MIN(1,MAX(0,($BX1002-2016+1)/($BX1002-$BW1002+1))),"")</f>
        <v>0</v>
      </c>
      <c r="O1002" s="0" t="n">
        <f aca="false">IF(AND(ISNUMBER($BW1002),ISNUMBER($BX1002)),MIN(1,MAX(0,($BX1002-2017+1)/($BX1002-$BW1002+1))),"")</f>
        <v>0</v>
      </c>
      <c r="P1002" s="0" t="n">
        <f aca="false">IF(AND(ISNUMBER($BW1002),ISNUMBER($BX1002)),MIN(1,MAX(0,($BX1002-2018+1)/($BX1002-$BW1002+1))),"")</f>
        <v>0</v>
      </c>
      <c r="Q1002" s="0" t="n">
        <f aca="false">IF(AND(ISNUMBER($BW1002),ISNUMBER($BX1002)),MIN(1,MAX(0,($BX1002-2019+1)/($BX1002-$BW1002+1))),"")</f>
        <v>0</v>
      </c>
      <c r="R1002" s="0" t="n">
        <f aca="false">IF(AND(ISNUMBER($BW1002),ISNUMBER($BX1002)),MIN(1,MAX(0,($BX1002-2016+1)/($BX1002-$BW1002+1))),"")</f>
        <v>0</v>
      </c>
      <c r="S1002" s="0" t="n">
        <f aca="false">IF($L1002&lt;&gt;"",IF($L1002&gt;=2015.5,1,0),"")</f>
        <v>0</v>
      </c>
      <c r="T1002" s="0" t="n">
        <f aca="false">IF($L1002&lt;&gt;"",IF($L1002&gt;=2016,1,0),"")</f>
        <v>0</v>
      </c>
      <c r="U1002" s="0" t="n">
        <f aca="false">IF(ISNUMBER($BX1002),IF($BX1002&gt;=2016,1,0),"")</f>
        <v>0</v>
      </c>
      <c r="V1002" s="0" t="n">
        <f aca="false">IF(ISNUMBER($BW1002),IF($BW1002&gt;=2016,1,0),"")</f>
        <v>0</v>
      </c>
      <c r="W1002" s="0" t="str">
        <f aca="false">IF(AND(ISNUMBER($BW1002),ISNUMBER($BX1002)),IF($BW1002&gt;=2016,"post-only",IF($BX1002&lt;2016,"pre-only","mixed")),"")</f>
        <v>pre-only</v>
      </c>
      <c r="X1002" s="0" t="n">
        <f aca="false">IF(AND(ISNUMBER($BW1002),ISNUMBER($BX1002)),MIN(1,MAX(0,($BX1002-2017+1)/($BX1002-$BW1002+1))),"")</f>
        <v>0</v>
      </c>
      <c r="Y1002" s="0" t="n">
        <f aca="false">IF(AND(ISNUMBER($BW1002),ISNUMBER($BX1002)),MIN(1,MAX(0,($BX1002-2018+1)/($BX1002-$BW1002+1))),"")</f>
        <v>0</v>
      </c>
      <c r="Z1002" s="0" t="n">
        <f aca="false">IF(AND(ISNUMBER($BW1002),ISNUMBER($BX1002)),MIN(1,MAX(0,($BX1002-2019+1)/($BX1002-$BW1002+1))),"")</f>
        <v>0</v>
      </c>
      <c r="AA1002" s="0" t="n">
        <f aca="false">IF(ISNUMBER($BX1002),IF($BX1002&gt;=2017,1,0),"")</f>
        <v>0</v>
      </c>
      <c r="AB1002" s="0" t="n">
        <f aca="false">IF(ISNUMBER($BX1002),IF($BX1002&gt;=2018,1,0),"")</f>
        <v>0</v>
      </c>
      <c r="AC1002" s="0" t="n">
        <f aca="false">IF(ISNUMBER($BX1002),IF($BX1002&gt;=2019,1,0),"")</f>
        <v>0</v>
      </c>
      <c r="AD1002" s="0" t="n">
        <f aca="false">IF($L1002&lt;&gt;"",IF($L1002&gt;2013,1,0),"")</f>
        <v>0</v>
      </c>
      <c r="AE1002" s="0" t="n">
        <f aca="false">IF($L1002&lt;&gt;"",1+IF($L1002&gt;2011,1,0)+IF($L1002&gt;2014,1,0),"")</f>
        <v>1</v>
      </c>
      <c r="AF1002" s="0" t="s">
        <v>747</v>
      </c>
      <c r="AG1002" s="0" t="s">
        <v>88</v>
      </c>
      <c r="AH1002" s="0" t="s">
        <v>89</v>
      </c>
      <c r="AI1002" s="0" t="s">
        <v>497</v>
      </c>
      <c r="AJ1002" s="0" t="s">
        <v>334</v>
      </c>
      <c r="AK1002" s="0" t="str">
        <f aca="false">IF(AND($CF1002&lt;&gt;"",IFERROR(INDEX(subsample_country_map!$B:$B,MATCH($CF1002,subsample_country_map!$A:$A,0)),"")&lt;&gt;""),INDEX(subsample_country_map!$B:$B,MATCH($CF1002,subsample_country_map!$A:$A,0)),INDEX(lookup!$AA:$AA,MATCH($A1002,lookup!$A:$A,0)))</f>
        <v>1_US</v>
      </c>
      <c r="AL1002" s="0" t="str">
        <f aca="false">IF(AND($CF1002&lt;&gt;"",IFERROR(INDEX(subsample_country_map!$C:$C,MATCH($CF1002,subsample_country_map!$A:$A,0)),"")&lt;&gt;""),INDEX(subsample_country_map!$C:$C,MATCH($CF1002,subsample_country_map!$A:$A,0)),INDEX(lookup!$AB:$AB,MATCH($A1002,lookup!$A:$A,0)))</f>
        <v>1_developed</v>
      </c>
      <c r="AM1002" s="0" t="str">
        <f aca="false">IF(AND($CF1002&lt;&gt;"",IFERROR(INDEX(subsample_country_map!$D:$D,MATCH($CF1002,subsample_country_map!$A:$A,0)),"")&lt;&gt;""),INDEX(subsample_country_map!$D:$D,MATCH($CF1002,subsample_country_map!$A:$A,0)),INDEX(lookup!$AC:$AC,MATCH($A1002,lookup!$A:$A,0)))</f>
        <v>1_western</v>
      </c>
      <c r="AN1002" s="0" t="str">
        <f aca="false">IF(AND($CF1002&lt;&gt;"",IFERROR(INDEX(subsample_country_map!$E:$E,MATCH($CF1002,subsample_country_map!$A:$A,0)),"")&lt;&gt;""),INDEX(subsample_country_map!$E:$E,MATCH($CF1002,subsample_country_map!$A:$A,0)),INDEX(lookup!$AD:$AD,MATCH($A1002,lookup!$A:$A,0)))</f>
        <v>1_common law</v>
      </c>
      <c r="AO1002" s="0" t="str">
        <f aca="false">INDEX(lookup!$Y:$Y,MATCH($A1002,lookup!$A:$A,0))</f>
        <v>0_published</v>
      </c>
      <c r="AP1002" s="0" t="str">
        <f aca="false">INDEX(lookup!$Z:$Z,MATCH($A1002,lookup!$A:$A,0))</f>
        <v>1_VHB high</v>
      </c>
      <c r="AQ1002" s="0" t="str">
        <f aca="false">INDEX(lookup!$W:$W,MATCH($A1002,lookup!$A:$A,0))</f>
        <v>1_fin/acc/econ</v>
      </c>
      <c r="AS1002" s="0" t="s">
        <v>91</v>
      </c>
      <c r="AT1002" s="0" t="s">
        <v>111</v>
      </c>
      <c r="AU1002" s="0" t="s">
        <v>93</v>
      </c>
      <c r="AV1002" s="0" t="s">
        <v>2137</v>
      </c>
      <c r="BA1002" s="0" t="n">
        <v>4260</v>
      </c>
      <c r="BB1002" s="0" t="s">
        <v>95</v>
      </c>
      <c r="BC1002" s="0" t="s">
        <v>122</v>
      </c>
      <c r="BD1002" s="0" t="s">
        <v>123</v>
      </c>
      <c r="BE1002" s="0" t="s">
        <v>98</v>
      </c>
      <c r="BI1002" s="0" t="s">
        <v>124</v>
      </c>
      <c r="BJ1002" s="0" t="s">
        <v>3594</v>
      </c>
      <c r="BK1002" s="0" t="s">
        <v>3595</v>
      </c>
      <c r="BL1002" s="0" t="s">
        <v>3596</v>
      </c>
      <c r="BM1002" s="0" t="s">
        <v>857</v>
      </c>
      <c r="BN1002" s="0" t="s">
        <v>3597</v>
      </c>
      <c r="BO1002" s="0" t="s">
        <v>769</v>
      </c>
      <c r="BP1002" s="0" t="s">
        <v>3593</v>
      </c>
      <c r="BQ1002" s="0" t="s">
        <v>2442</v>
      </c>
      <c r="BT1002" s="0" t="n">
        <v>0</v>
      </c>
      <c r="BU1002" s="0" t="s">
        <v>3598</v>
      </c>
      <c r="BW1002" s="0" t="n">
        <v>1992</v>
      </c>
      <c r="BX1002" s="0" t="n">
        <v>2009</v>
      </c>
      <c r="BY1002" s="0" t="s">
        <v>2087</v>
      </c>
      <c r="BZ1002" s="0" t="n">
        <v>2000.5</v>
      </c>
      <c r="CA1002" s="0" t="n">
        <v>0</v>
      </c>
      <c r="CB1002" s="0" t="n">
        <v>0</v>
      </c>
      <c r="CC1002" s="0" t="n">
        <v>0</v>
      </c>
      <c r="CE1002" s="0" t="n">
        <v>0</v>
      </c>
    </row>
    <row r="1003" customFormat="false" ht="15" hidden="false" customHeight="false" outlineLevel="0" collapsed="false">
      <c r="A1003" s="0" t="s">
        <v>3593</v>
      </c>
      <c r="B1003" s="0" t="n">
        <v>2308</v>
      </c>
      <c r="C1003" s="0" t="n">
        <v>-0.0300241600028919</v>
      </c>
      <c r="D1003" s="0" t="n">
        <v>4260</v>
      </c>
      <c r="E1003" s="0" t="n">
        <f aca="false">IF(ISNUMBER($BA1003),$BA1003,IF(AND(ISNUMBER($D1003),ISNUMBER($BW1003),ISNUMBER($BX1003)),$D1003*($BX1003-$BW1003+1),""))</f>
        <v>4260</v>
      </c>
      <c r="H1003" s="0" t="s">
        <v>118</v>
      </c>
      <c r="I1003" s="0" t="s">
        <v>95</v>
      </c>
      <c r="J1003" s="0" t="n">
        <f aca="false">IF($BW1003&lt;&gt;"",$BW1003,"")</f>
        <v>1992</v>
      </c>
      <c r="K1003" s="0" t="n">
        <f aca="false">IF($BX1003&lt;&gt;"",$BX1003,"")</f>
        <v>2009</v>
      </c>
      <c r="L1003" s="0" t="n">
        <f aca="false">IF(AND(ISNUMBER($BW1003),ISNUMBER($BX1003)),($BW1003+$BX1003)/2,"")</f>
        <v>2000.5</v>
      </c>
      <c r="M1003" s="0" t="n">
        <f aca="false">IF($L1003&lt;&gt;"",$L1003,"")</f>
        <v>2000.5</v>
      </c>
      <c r="N1003" s="0" t="n">
        <f aca="false">IF(AND(ISNUMBER($BW1003),ISNUMBER($BX1003)),MIN(1,MAX(0,($BX1003-2016+1)/($BX1003-$BW1003+1))),"")</f>
        <v>0</v>
      </c>
      <c r="O1003" s="0" t="n">
        <f aca="false">IF(AND(ISNUMBER($BW1003),ISNUMBER($BX1003)),MIN(1,MAX(0,($BX1003-2017+1)/($BX1003-$BW1003+1))),"")</f>
        <v>0</v>
      </c>
      <c r="P1003" s="0" t="n">
        <f aca="false">IF(AND(ISNUMBER($BW1003),ISNUMBER($BX1003)),MIN(1,MAX(0,($BX1003-2018+1)/($BX1003-$BW1003+1))),"")</f>
        <v>0</v>
      </c>
      <c r="Q1003" s="0" t="n">
        <f aca="false">IF(AND(ISNUMBER($BW1003),ISNUMBER($BX1003)),MIN(1,MAX(0,($BX1003-2019+1)/($BX1003-$BW1003+1))),"")</f>
        <v>0</v>
      </c>
      <c r="R1003" s="0" t="n">
        <f aca="false">IF(AND(ISNUMBER($BW1003),ISNUMBER($BX1003)),MIN(1,MAX(0,($BX1003-2016+1)/($BX1003-$BW1003+1))),"")</f>
        <v>0</v>
      </c>
      <c r="S1003" s="0" t="n">
        <f aca="false">IF($L1003&lt;&gt;"",IF($L1003&gt;=2015.5,1,0),"")</f>
        <v>0</v>
      </c>
      <c r="T1003" s="0" t="n">
        <f aca="false">IF($L1003&lt;&gt;"",IF($L1003&gt;=2016,1,0),"")</f>
        <v>0</v>
      </c>
      <c r="U1003" s="0" t="n">
        <f aca="false">IF(ISNUMBER($BX1003),IF($BX1003&gt;=2016,1,0),"")</f>
        <v>0</v>
      </c>
      <c r="V1003" s="0" t="n">
        <f aca="false">IF(ISNUMBER($BW1003),IF($BW1003&gt;=2016,1,0),"")</f>
        <v>0</v>
      </c>
      <c r="W1003" s="0" t="str">
        <f aca="false">IF(AND(ISNUMBER($BW1003),ISNUMBER($BX1003)),IF($BW1003&gt;=2016,"post-only",IF($BX1003&lt;2016,"pre-only","mixed")),"")</f>
        <v>pre-only</v>
      </c>
      <c r="X1003" s="0" t="n">
        <f aca="false">IF(AND(ISNUMBER($BW1003),ISNUMBER($BX1003)),MIN(1,MAX(0,($BX1003-2017+1)/($BX1003-$BW1003+1))),"")</f>
        <v>0</v>
      </c>
      <c r="Y1003" s="0" t="n">
        <f aca="false">IF(AND(ISNUMBER($BW1003),ISNUMBER($BX1003)),MIN(1,MAX(0,($BX1003-2018+1)/($BX1003-$BW1003+1))),"")</f>
        <v>0</v>
      </c>
      <c r="Z1003" s="0" t="n">
        <f aca="false">IF(AND(ISNUMBER($BW1003),ISNUMBER($BX1003)),MIN(1,MAX(0,($BX1003-2019+1)/($BX1003-$BW1003+1))),"")</f>
        <v>0</v>
      </c>
      <c r="AA1003" s="0" t="n">
        <f aca="false">IF(ISNUMBER($BX1003),IF($BX1003&gt;=2017,1,0),"")</f>
        <v>0</v>
      </c>
      <c r="AB1003" s="0" t="n">
        <f aca="false">IF(ISNUMBER($BX1003),IF($BX1003&gt;=2018,1,0),"")</f>
        <v>0</v>
      </c>
      <c r="AC1003" s="0" t="n">
        <f aca="false">IF(ISNUMBER($BX1003),IF($BX1003&gt;=2019,1,0),"")</f>
        <v>0</v>
      </c>
      <c r="AD1003" s="0" t="n">
        <f aca="false">IF($L1003&lt;&gt;"",IF($L1003&gt;2013,1,0),"")</f>
        <v>0</v>
      </c>
      <c r="AE1003" s="0" t="n">
        <f aca="false">IF($L1003&lt;&gt;"",1+IF($L1003&gt;2011,1,0)+IF($L1003&gt;2014,1,0),"")</f>
        <v>1</v>
      </c>
      <c r="AF1003" s="0" t="s">
        <v>747</v>
      </c>
      <c r="AG1003" s="0" t="s">
        <v>88</v>
      </c>
      <c r="AH1003" s="0" t="s">
        <v>89</v>
      </c>
      <c r="AI1003" s="0" t="s">
        <v>497</v>
      </c>
      <c r="AJ1003" s="0" t="s">
        <v>334</v>
      </c>
      <c r="AK1003" s="0" t="str">
        <f aca="false">IF(AND($CF1003&lt;&gt;"",IFERROR(INDEX(subsample_country_map!$B:$B,MATCH($CF1003,subsample_country_map!$A:$A,0)),"")&lt;&gt;""),INDEX(subsample_country_map!$B:$B,MATCH($CF1003,subsample_country_map!$A:$A,0)),INDEX(lookup!$AA:$AA,MATCH($A1003,lookup!$A:$A,0)))</f>
        <v>1_US</v>
      </c>
      <c r="AL1003" s="0" t="str">
        <f aca="false">IF(AND($CF1003&lt;&gt;"",IFERROR(INDEX(subsample_country_map!$C:$C,MATCH($CF1003,subsample_country_map!$A:$A,0)),"")&lt;&gt;""),INDEX(subsample_country_map!$C:$C,MATCH($CF1003,subsample_country_map!$A:$A,0)),INDEX(lookup!$AB:$AB,MATCH($A1003,lookup!$A:$A,0)))</f>
        <v>1_developed</v>
      </c>
      <c r="AM1003" s="0" t="str">
        <f aca="false">IF(AND($CF1003&lt;&gt;"",IFERROR(INDEX(subsample_country_map!$D:$D,MATCH($CF1003,subsample_country_map!$A:$A,0)),"")&lt;&gt;""),INDEX(subsample_country_map!$D:$D,MATCH($CF1003,subsample_country_map!$A:$A,0)),INDEX(lookup!$AC:$AC,MATCH($A1003,lookup!$A:$A,0)))</f>
        <v>1_western</v>
      </c>
      <c r="AN1003" s="0" t="str">
        <f aca="false">IF(AND($CF1003&lt;&gt;"",IFERROR(INDEX(subsample_country_map!$E:$E,MATCH($CF1003,subsample_country_map!$A:$A,0)),"")&lt;&gt;""),INDEX(subsample_country_map!$E:$E,MATCH($CF1003,subsample_country_map!$A:$A,0)),INDEX(lookup!$AD:$AD,MATCH($A1003,lookup!$A:$A,0)))</f>
        <v>1_common law</v>
      </c>
      <c r="AO1003" s="0" t="str">
        <f aca="false">INDEX(lookup!$Y:$Y,MATCH($A1003,lookup!$A:$A,0))</f>
        <v>0_published</v>
      </c>
      <c r="AP1003" s="0" t="str">
        <f aca="false">INDEX(lookup!$Z:$Z,MATCH($A1003,lookup!$A:$A,0))</f>
        <v>1_VHB high</v>
      </c>
      <c r="AQ1003" s="0" t="str">
        <f aca="false">INDEX(lookup!$W:$W,MATCH($A1003,lookup!$A:$A,0))</f>
        <v>1_fin/acc/econ</v>
      </c>
      <c r="AS1003" s="0" t="s">
        <v>91</v>
      </c>
      <c r="AT1003" s="0" t="s">
        <v>111</v>
      </c>
      <c r="AU1003" s="0" t="s">
        <v>93</v>
      </c>
      <c r="AV1003" s="0" t="s">
        <v>3599</v>
      </c>
      <c r="BA1003" s="0" t="n">
        <v>4260</v>
      </c>
      <c r="BB1003" s="0" t="s">
        <v>95</v>
      </c>
      <c r="BC1003" s="0" t="s">
        <v>122</v>
      </c>
      <c r="BD1003" s="0" t="s">
        <v>123</v>
      </c>
      <c r="BE1003" s="0" t="s">
        <v>98</v>
      </c>
      <c r="BI1003" s="0" t="s">
        <v>124</v>
      </c>
      <c r="BJ1003" s="0" t="s">
        <v>3600</v>
      </c>
      <c r="BK1003" s="0" t="s">
        <v>3595</v>
      </c>
      <c r="BL1003" s="0" t="s">
        <v>3601</v>
      </c>
      <c r="BM1003" s="0" t="s">
        <v>3602</v>
      </c>
      <c r="BN1003" s="0" t="s">
        <v>3597</v>
      </c>
      <c r="BO1003" s="0" t="s">
        <v>769</v>
      </c>
      <c r="BP1003" s="0" t="s">
        <v>3593</v>
      </c>
      <c r="BQ1003" s="0" t="s">
        <v>755</v>
      </c>
      <c r="BT1003" s="0" t="n">
        <v>0</v>
      </c>
      <c r="BU1003" s="0" t="s">
        <v>3598</v>
      </c>
      <c r="BW1003" s="0" t="n">
        <v>1992</v>
      </c>
      <c r="BX1003" s="0" t="n">
        <v>2009</v>
      </c>
      <c r="BY1003" s="0" t="s">
        <v>2087</v>
      </c>
      <c r="BZ1003" s="0" t="n">
        <v>2000.5</v>
      </c>
      <c r="CA1003" s="0" t="n">
        <v>0</v>
      </c>
      <c r="CB1003" s="0" t="n">
        <v>0</v>
      </c>
      <c r="CC1003" s="0" t="n">
        <v>0</v>
      </c>
      <c r="CD1003" s="0" t="n">
        <v>-0.0300331866471556</v>
      </c>
      <c r="CE1003" s="0" t="n">
        <v>1</v>
      </c>
    </row>
    <row r="1004" customFormat="false" ht="15" hidden="false" customHeight="false" outlineLevel="0" collapsed="false">
      <c r="A1004" s="0" t="s">
        <v>3593</v>
      </c>
      <c r="B1004" s="0" t="n">
        <v>2309</v>
      </c>
      <c r="D1004" s="0" t="n">
        <v>4260</v>
      </c>
      <c r="E1004" s="0" t="n">
        <f aca="false">IF(ISNUMBER($BA1004),$BA1004,IF(AND(ISNUMBER($D1004),ISNUMBER($BW1004),ISNUMBER($BX1004)),$D1004*($BX1004-$BW1004+1),""))</f>
        <v>4260</v>
      </c>
      <c r="H1004" s="0" t="s">
        <v>118</v>
      </c>
      <c r="I1004" s="0" t="s">
        <v>95</v>
      </c>
      <c r="J1004" s="0" t="n">
        <f aca="false">IF($BW1004&lt;&gt;"",$BW1004,"")</f>
        <v>1992</v>
      </c>
      <c r="K1004" s="0" t="n">
        <f aca="false">IF($BX1004&lt;&gt;"",$BX1004,"")</f>
        <v>2009</v>
      </c>
      <c r="L1004" s="0" t="n">
        <f aca="false">IF(AND(ISNUMBER($BW1004),ISNUMBER($BX1004)),($BW1004+$BX1004)/2,"")</f>
        <v>2000.5</v>
      </c>
      <c r="M1004" s="0" t="n">
        <f aca="false">IF($L1004&lt;&gt;"",$L1004,"")</f>
        <v>2000.5</v>
      </c>
      <c r="N1004" s="0" t="n">
        <f aca="false">IF(AND(ISNUMBER($BW1004),ISNUMBER($BX1004)),MIN(1,MAX(0,($BX1004-2016+1)/($BX1004-$BW1004+1))),"")</f>
        <v>0</v>
      </c>
      <c r="O1004" s="0" t="n">
        <f aca="false">IF(AND(ISNUMBER($BW1004),ISNUMBER($BX1004)),MIN(1,MAX(0,($BX1004-2017+1)/($BX1004-$BW1004+1))),"")</f>
        <v>0</v>
      </c>
      <c r="P1004" s="0" t="n">
        <f aca="false">IF(AND(ISNUMBER($BW1004),ISNUMBER($BX1004)),MIN(1,MAX(0,($BX1004-2018+1)/($BX1004-$BW1004+1))),"")</f>
        <v>0</v>
      </c>
      <c r="Q1004" s="0" t="n">
        <f aca="false">IF(AND(ISNUMBER($BW1004),ISNUMBER($BX1004)),MIN(1,MAX(0,($BX1004-2019+1)/($BX1004-$BW1004+1))),"")</f>
        <v>0</v>
      </c>
      <c r="R1004" s="0" t="n">
        <f aca="false">IF(AND(ISNUMBER($BW1004),ISNUMBER($BX1004)),MIN(1,MAX(0,($BX1004-2016+1)/($BX1004-$BW1004+1))),"")</f>
        <v>0</v>
      </c>
      <c r="S1004" s="0" t="n">
        <f aca="false">IF($L1004&lt;&gt;"",IF($L1004&gt;=2015.5,1,0),"")</f>
        <v>0</v>
      </c>
      <c r="T1004" s="0" t="n">
        <f aca="false">IF($L1004&lt;&gt;"",IF($L1004&gt;=2016,1,0),"")</f>
        <v>0</v>
      </c>
      <c r="U1004" s="0" t="n">
        <f aca="false">IF(ISNUMBER($BX1004),IF($BX1004&gt;=2016,1,0),"")</f>
        <v>0</v>
      </c>
      <c r="V1004" s="0" t="n">
        <f aca="false">IF(ISNUMBER($BW1004),IF($BW1004&gt;=2016,1,0),"")</f>
        <v>0</v>
      </c>
      <c r="W1004" s="0" t="str">
        <f aca="false">IF(AND(ISNUMBER($BW1004),ISNUMBER($BX1004)),IF($BW1004&gt;=2016,"post-only",IF($BX1004&lt;2016,"pre-only","mixed")),"")</f>
        <v>pre-only</v>
      </c>
      <c r="X1004" s="0" t="n">
        <f aca="false">IF(AND(ISNUMBER($BW1004),ISNUMBER($BX1004)),MIN(1,MAX(0,($BX1004-2017+1)/($BX1004-$BW1004+1))),"")</f>
        <v>0</v>
      </c>
      <c r="Y1004" s="0" t="n">
        <f aca="false">IF(AND(ISNUMBER($BW1004),ISNUMBER($BX1004)),MIN(1,MAX(0,($BX1004-2018+1)/($BX1004-$BW1004+1))),"")</f>
        <v>0</v>
      </c>
      <c r="Z1004" s="0" t="n">
        <f aca="false">IF(AND(ISNUMBER($BW1004),ISNUMBER($BX1004)),MIN(1,MAX(0,($BX1004-2019+1)/($BX1004-$BW1004+1))),"")</f>
        <v>0</v>
      </c>
      <c r="AA1004" s="0" t="n">
        <f aca="false">IF(ISNUMBER($BX1004),IF($BX1004&gt;=2017,1,0),"")</f>
        <v>0</v>
      </c>
      <c r="AB1004" s="0" t="n">
        <f aca="false">IF(ISNUMBER($BX1004),IF($BX1004&gt;=2018,1,0),"")</f>
        <v>0</v>
      </c>
      <c r="AC1004" s="0" t="n">
        <f aca="false">IF(ISNUMBER($BX1004),IF($BX1004&gt;=2019,1,0),"")</f>
        <v>0</v>
      </c>
      <c r="AD1004" s="0" t="n">
        <f aca="false">IF($L1004&lt;&gt;"",IF($L1004&gt;2013,1,0),"")</f>
        <v>0</v>
      </c>
      <c r="AE1004" s="0" t="n">
        <f aca="false">IF($L1004&lt;&gt;"",1+IF($L1004&gt;2011,1,0)+IF($L1004&gt;2014,1,0),"")</f>
        <v>1</v>
      </c>
      <c r="AF1004" s="0" t="s">
        <v>747</v>
      </c>
      <c r="AG1004" s="0" t="s">
        <v>88</v>
      </c>
      <c r="AH1004" s="0" t="s">
        <v>89</v>
      </c>
      <c r="AI1004" s="0" t="s">
        <v>497</v>
      </c>
      <c r="AJ1004" s="0" t="s">
        <v>334</v>
      </c>
      <c r="AK1004" s="0" t="str">
        <f aca="false">IF(AND($CF1004&lt;&gt;"",IFERROR(INDEX(subsample_country_map!$B:$B,MATCH($CF1004,subsample_country_map!$A:$A,0)),"")&lt;&gt;""),INDEX(subsample_country_map!$B:$B,MATCH($CF1004,subsample_country_map!$A:$A,0)),INDEX(lookup!$AA:$AA,MATCH($A1004,lookup!$A:$A,0)))</f>
        <v>1_US</v>
      </c>
      <c r="AL1004" s="0" t="str">
        <f aca="false">IF(AND($CF1004&lt;&gt;"",IFERROR(INDEX(subsample_country_map!$C:$C,MATCH($CF1004,subsample_country_map!$A:$A,0)),"")&lt;&gt;""),INDEX(subsample_country_map!$C:$C,MATCH($CF1004,subsample_country_map!$A:$A,0)),INDEX(lookup!$AB:$AB,MATCH($A1004,lookup!$A:$A,0)))</f>
        <v>1_developed</v>
      </c>
      <c r="AM1004" s="0" t="str">
        <f aca="false">IF(AND($CF1004&lt;&gt;"",IFERROR(INDEX(subsample_country_map!$D:$D,MATCH($CF1004,subsample_country_map!$A:$A,0)),"")&lt;&gt;""),INDEX(subsample_country_map!$D:$D,MATCH($CF1004,subsample_country_map!$A:$A,0)),INDEX(lookup!$AC:$AC,MATCH($A1004,lookup!$A:$A,0)))</f>
        <v>1_western</v>
      </c>
      <c r="AN1004" s="0" t="str">
        <f aca="false">IF(AND($CF1004&lt;&gt;"",IFERROR(INDEX(subsample_country_map!$E:$E,MATCH($CF1004,subsample_country_map!$A:$A,0)),"")&lt;&gt;""),INDEX(subsample_country_map!$E:$E,MATCH($CF1004,subsample_country_map!$A:$A,0)),INDEX(lookup!$AD:$AD,MATCH($A1004,lookup!$A:$A,0)))</f>
        <v>1_common law</v>
      </c>
      <c r="AO1004" s="0" t="str">
        <f aca="false">INDEX(lookup!$Y:$Y,MATCH($A1004,lookup!$A:$A,0))</f>
        <v>0_published</v>
      </c>
      <c r="AP1004" s="0" t="str">
        <f aca="false">INDEX(lookup!$Z:$Z,MATCH($A1004,lookup!$A:$A,0))</f>
        <v>1_VHB high</v>
      </c>
      <c r="AQ1004" s="0" t="str">
        <f aca="false">INDEX(lookup!$W:$W,MATCH($A1004,lookup!$A:$A,0))</f>
        <v>1_fin/acc/econ</v>
      </c>
      <c r="AS1004" s="0" t="s">
        <v>91</v>
      </c>
      <c r="AT1004" s="0" t="s">
        <v>397</v>
      </c>
      <c r="AU1004" s="0" t="s">
        <v>93</v>
      </c>
      <c r="AV1004" s="0" t="s">
        <v>452</v>
      </c>
      <c r="BA1004" s="0" t="n">
        <v>4260</v>
      </c>
      <c r="BB1004" s="0" t="s">
        <v>95</v>
      </c>
      <c r="BC1004" s="0" t="s">
        <v>122</v>
      </c>
      <c r="BD1004" s="0" t="s">
        <v>123</v>
      </c>
      <c r="BE1004" s="0" t="s">
        <v>98</v>
      </c>
      <c r="BI1004" s="0" t="s">
        <v>124</v>
      </c>
      <c r="BJ1004" s="0" t="s">
        <v>3600</v>
      </c>
      <c r="BK1004" s="0" t="s">
        <v>3595</v>
      </c>
      <c r="BL1004" s="0" t="s">
        <v>3603</v>
      </c>
      <c r="BM1004" s="0" t="s">
        <v>3604</v>
      </c>
      <c r="BN1004" s="0" t="s">
        <v>3597</v>
      </c>
      <c r="BO1004" s="0" t="s">
        <v>769</v>
      </c>
      <c r="BP1004" s="0" t="s">
        <v>3593</v>
      </c>
      <c r="BQ1004" s="0" t="s">
        <v>2442</v>
      </c>
      <c r="BT1004" s="0" t="n">
        <v>0</v>
      </c>
      <c r="BU1004" s="0" t="s">
        <v>3598</v>
      </c>
      <c r="BW1004" s="0" t="n">
        <v>1992</v>
      </c>
      <c r="BX1004" s="0" t="n">
        <v>2009</v>
      </c>
      <c r="BY1004" s="0" t="s">
        <v>2087</v>
      </c>
      <c r="BZ1004" s="0" t="n">
        <v>2000.5</v>
      </c>
      <c r="CA1004" s="0" t="n">
        <v>0</v>
      </c>
      <c r="CB1004" s="0" t="n">
        <v>0</v>
      </c>
      <c r="CC1004" s="0" t="n">
        <v>0</v>
      </c>
      <c r="CE1004" s="0" t="n">
        <v>0</v>
      </c>
    </row>
    <row r="1005" customFormat="false" ht="15" hidden="false" customHeight="false" outlineLevel="0" collapsed="false">
      <c r="A1005" s="0" t="s">
        <v>3605</v>
      </c>
      <c r="B1005" s="0" t="n">
        <v>2310</v>
      </c>
      <c r="C1005" s="0" t="n">
        <v>-0.081</v>
      </c>
      <c r="D1005" s="0" t="n">
        <v>7417</v>
      </c>
      <c r="E1005" s="0" t="n">
        <f aca="false">IF(ISNUMBER($BA1005),$BA1005,IF(AND(ISNUMBER($D1005),ISNUMBER($BW1005),ISNUMBER($BX1005)),$D1005*($BX1005-$BW1005+1),""))</f>
        <v>7417</v>
      </c>
      <c r="H1005" s="0" t="s">
        <v>85</v>
      </c>
      <c r="I1005" s="0" t="s">
        <v>86</v>
      </c>
      <c r="J1005" s="0" t="n">
        <f aca="false">IF($BW1005&lt;&gt;"",$BW1005,"")</f>
        <v>2017</v>
      </c>
      <c r="K1005" s="0" t="n">
        <f aca="false">IF($BX1005&lt;&gt;"",$BX1005,"")</f>
        <v>2021</v>
      </c>
      <c r="L1005" s="0" t="n">
        <f aca="false">IF(AND(ISNUMBER($BW1005),ISNUMBER($BX1005)),($BW1005+$BX1005)/2,"")</f>
        <v>2019</v>
      </c>
      <c r="M1005" s="0" t="n">
        <f aca="false">IF($L1005&lt;&gt;"",$L1005,"")</f>
        <v>2019</v>
      </c>
      <c r="N1005" s="0" t="n">
        <f aca="false">IF(AND(ISNUMBER($BW1005),ISNUMBER($BX1005)),MIN(1,MAX(0,($BX1005-2016+1)/($BX1005-$BW1005+1))),"")</f>
        <v>1</v>
      </c>
      <c r="O1005" s="0" t="n">
        <f aca="false">IF(AND(ISNUMBER($BW1005),ISNUMBER($BX1005)),MIN(1,MAX(0,($BX1005-2017+1)/($BX1005-$BW1005+1))),"")</f>
        <v>1</v>
      </c>
      <c r="P1005" s="0" t="n">
        <f aca="false">IF(AND(ISNUMBER($BW1005),ISNUMBER($BX1005)),MIN(1,MAX(0,($BX1005-2018+1)/($BX1005-$BW1005+1))),"")</f>
        <v>0.8</v>
      </c>
      <c r="Q1005" s="0" t="n">
        <f aca="false">IF(AND(ISNUMBER($BW1005),ISNUMBER($BX1005)),MIN(1,MAX(0,($BX1005-2019+1)/($BX1005-$BW1005+1))),"")</f>
        <v>0.6</v>
      </c>
      <c r="R1005" s="0" t="n">
        <f aca="false">IF(AND(ISNUMBER($BW1005),ISNUMBER($BX1005)),MIN(1,MAX(0,($BX1005-2016+1)/($BX1005-$BW1005+1))),"")</f>
        <v>1</v>
      </c>
      <c r="S1005" s="0" t="n">
        <f aca="false">IF($L1005&lt;&gt;"",IF($L1005&gt;=2015.5,1,0),"")</f>
        <v>1</v>
      </c>
      <c r="T1005" s="0" t="n">
        <f aca="false">IF($L1005&lt;&gt;"",IF($L1005&gt;=2016,1,0),"")</f>
        <v>1</v>
      </c>
      <c r="U1005" s="0" t="n">
        <f aca="false">IF(ISNUMBER($BX1005),IF($BX1005&gt;=2016,1,0),"")</f>
        <v>1</v>
      </c>
      <c r="V1005" s="0" t="n">
        <f aca="false">IF(ISNUMBER($BW1005),IF($BW1005&gt;=2016,1,0),"")</f>
        <v>1</v>
      </c>
      <c r="W1005" s="0" t="str">
        <f aca="false">IF(AND(ISNUMBER($BW1005),ISNUMBER($BX1005)),IF($BW1005&gt;=2016,"post-only",IF($BX1005&lt;2016,"pre-only","mixed")),"")</f>
        <v>post-only</v>
      </c>
      <c r="X1005" s="0" t="n">
        <f aca="false">IF(AND(ISNUMBER($BW1005),ISNUMBER($BX1005)),MIN(1,MAX(0,($BX1005-2017+1)/($BX1005-$BW1005+1))),"")</f>
        <v>1</v>
      </c>
      <c r="Y1005" s="0" t="n">
        <f aca="false">IF(AND(ISNUMBER($BW1005),ISNUMBER($BX1005)),MIN(1,MAX(0,($BX1005-2018+1)/($BX1005-$BW1005+1))),"")</f>
        <v>0.8</v>
      </c>
      <c r="Z1005" s="0" t="n">
        <f aca="false">IF(AND(ISNUMBER($BW1005),ISNUMBER($BX1005)),MIN(1,MAX(0,($BX1005-2019+1)/($BX1005-$BW1005+1))),"")</f>
        <v>0.6</v>
      </c>
      <c r="AA1005" s="0" t="n">
        <f aca="false">IF(ISNUMBER($BX1005),IF($BX1005&gt;=2017,1,0),"")</f>
        <v>1</v>
      </c>
      <c r="AB1005" s="0" t="n">
        <f aca="false">IF(ISNUMBER($BX1005),IF($BX1005&gt;=2018,1,0),"")</f>
        <v>1</v>
      </c>
      <c r="AC1005" s="0" t="n">
        <f aca="false">IF(ISNUMBER($BX1005),IF($BX1005&gt;=2019,1,0),"")</f>
        <v>1</v>
      </c>
      <c r="AD1005" s="0" t="n">
        <f aca="false">IF($L1005&lt;&gt;"",IF($L1005&gt;2013,1,0),"")</f>
        <v>1</v>
      </c>
      <c r="AE1005" s="0" t="n">
        <f aca="false">IF($L1005&lt;&gt;"",1+IF($L1005&gt;2011,1,0)+IF($L1005&gt;2014,1,0),"")</f>
        <v>3</v>
      </c>
      <c r="AF1005" s="0" t="s">
        <v>87</v>
      </c>
      <c r="AG1005" s="0" t="s">
        <v>88</v>
      </c>
      <c r="AH1005" s="0" t="s">
        <v>89</v>
      </c>
      <c r="AI1005" s="0" t="s">
        <v>90</v>
      </c>
      <c r="AJ1005" s="0" t="s">
        <v>90</v>
      </c>
      <c r="AK1005" s="0" t="str">
        <f aca="false">IF(AND($CF1005&lt;&gt;"",IFERROR(INDEX(subsample_country_map!$B:$B,MATCH($CF1005,subsample_country_map!$A:$A,0)),"")&lt;&gt;""),INDEX(subsample_country_map!$B:$B,MATCH($CF1005,subsample_country_map!$A:$A,0)),INDEX(lookup!$AA:$AA,MATCH($A1005,lookup!$A:$A,0)))</f>
        <v>2_Europe</v>
      </c>
      <c r="AL1005" s="0" t="str">
        <f aca="false">IF(AND($CF1005&lt;&gt;"",IFERROR(INDEX(subsample_country_map!$C:$C,MATCH($CF1005,subsample_country_map!$A:$A,0)),"")&lt;&gt;""),INDEX(subsample_country_map!$C:$C,MATCH($CF1005,subsample_country_map!$A:$A,0)),INDEX(lookup!$AB:$AB,MATCH($A1005,lookup!$A:$A,0)))</f>
        <v>99_NCE</v>
      </c>
      <c r="AM1005" s="0" t="str">
        <f aca="false">IF(AND($CF1005&lt;&gt;"",IFERROR(INDEX(subsample_country_map!$D:$D,MATCH($CF1005,subsample_country_map!$A:$A,0)),"")&lt;&gt;""),INDEX(subsample_country_map!$D:$D,MATCH($CF1005,subsample_country_map!$A:$A,0)),INDEX(lookup!$AC:$AC,MATCH($A1005,lookup!$A:$A,0)))</f>
        <v>1_western</v>
      </c>
      <c r="AN1005" s="0" t="str">
        <f aca="false">IF(AND($CF1005&lt;&gt;"",IFERROR(INDEX(subsample_country_map!$E:$E,MATCH($CF1005,subsample_country_map!$A:$A,0)),"")&lt;&gt;""),INDEX(subsample_country_map!$E:$E,MATCH($CF1005,subsample_country_map!$A:$A,0)),INDEX(lookup!$AD:$AD,MATCH($A1005,lookup!$A:$A,0)))</f>
        <v>99_NCE</v>
      </c>
      <c r="AO1005" s="0" t="str">
        <f aca="false">INDEX(lookup!$Y:$Y,MATCH($A1005,lookup!$A:$A,0))</f>
        <v>0_published</v>
      </c>
      <c r="AP1005" s="0" t="str">
        <f aca="false">INDEX(lookup!$Z:$Z,MATCH($A1005,lookup!$A:$A,0))</f>
        <v>1_VHB high</v>
      </c>
      <c r="AQ1005" s="0" t="str">
        <f aca="false">INDEX(lookup!$W:$W,MATCH($A1005,lookup!$A:$A,0))</f>
        <v>2_sust</v>
      </c>
      <c r="AS1005" s="0" t="s">
        <v>91</v>
      </c>
      <c r="AT1005" s="0" t="s">
        <v>111</v>
      </c>
      <c r="AU1005" s="0" t="s">
        <v>93</v>
      </c>
      <c r="AZ1005" s="0" t="s">
        <v>3606</v>
      </c>
      <c r="BA1005" s="0" t="n">
        <v>7417</v>
      </c>
      <c r="BB1005" s="0" t="s">
        <v>96</v>
      </c>
      <c r="BC1005" s="0" t="s">
        <v>97</v>
      </c>
      <c r="BD1005" s="0" t="s">
        <v>97</v>
      </c>
      <c r="BE1005" s="0" t="s">
        <v>98</v>
      </c>
      <c r="BI1005" s="0" t="s">
        <v>189</v>
      </c>
      <c r="BJ1005" s="0" t="s">
        <v>3607</v>
      </c>
      <c r="BK1005" s="0" t="s">
        <v>3608</v>
      </c>
      <c r="BL1005" s="0" t="s">
        <v>3609</v>
      </c>
      <c r="BM1005" s="0" t="s">
        <v>3610</v>
      </c>
      <c r="BN1005" s="0" t="s">
        <v>3611</v>
      </c>
      <c r="BO1005" s="0" t="s">
        <v>105</v>
      </c>
      <c r="BP1005" s="0" t="s">
        <v>3605</v>
      </c>
      <c r="BQ1005" s="0" t="s">
        <v>85</v>
      </c>
      <c r="BT1005" s="0" t="n">
        <v>0</v>
      </c>
      <c r="BU1005" s="0" t="s">
        <v>3612</v>
      </c>
      <c r="BW1005" s="0" t="n">
        <v>2017</v>
      </c>
      <c r="BX1005" s="0" t="n">
        <v>2021</v>
      </c>
      <c r="BY1005" s="0" t="s">
        <v>3613</v>
      </c>
      <c r="BZ1005" s="0" t="n">
        <v>2019</v>
      </c>
      <c r="CA1005" s="0" t="n">
        <v>1</v>
      </c>
      <c r="CB1005" s="0" t="n">
        <v>1</v>
      </c>
      <c r="CC1005" s="0" t="n">
        <v>1</v>
      </c>
      <c r="CD1005" s="0" t="n">
        <v>-0.0811778476417606</v>
      </c>
      <c r="CE1005" s="0" t="n">
        <v>1</v>
      </c>
    </row>
    <row r="1006" customFormat="false" ht="15" hidden="false" customHeight="false" outlineLevel="0" collapsed="false">
      <c r="A1006" s="0" t="s">
        <v>3605</v>
      </c>
      <c r="B1006" s="0" t="n">
        <v>2311</v>
      </c>
      <c r="C1006" s="0" t="n">
        <v>-0.0518401422157702</v>
      </c>
      <c r="D1006" s="0" t="n">
        <v>7417</v>
      </c>
      <c r="E1006" s="0" t="n">
        <f aca="false">IF(ISNUMBER($BA1006),$BA1006,IF(AND(ISNUMBER($D1006),ISNUMBER($BW1006),ISNUMBER($BX1006)),$D1006*($BX1006-$BW1006+1),""))</f>
        <v>7417</v>
      </c>
      <c r="H1006" s="0" t="s">
        <v>118</v>
      </c>
      <c r="I1006" s="0" t="s">
        <v>344</v>
      </c>
      <c r="J1006" s="0" t="n">
        <f aca="false">IF($BW1006&lt;&gt;"",$BW1006,"")</f>
        <v>2017</v>
      </c>
      <c r="K1006" s="0" t="n">
        <f aca="false">IF($BX1006&lt;&gt;"",$BX1006,"")</f>
        <v>2021</v>
      </c>
      <c r="L1006" s="0" t="n">
        <f aca="false">IF(AND(ISNUMBER($BW1006),ISNUMBER($BX1006)),($BW1006+$BX1006)/2,"")</f>
        <v>2019</v>
      </c>
      <c r="M1006" s="0" t="n">
        <f aca="false">IF($L1006&lt;&gt;"",$L1006,"")</f>
        <v>2019</v>
      </c>
      <c r="N1006" s="0" t="n">
        <f aca="false">IF(AND(ISNUMBER($BW1006),ISNUMBER($BX1006)),MIN(1,MAX(0,($BX1006-2016+1)/($BX1006-$BW1006+1))),"")</f>
        <v>1</v>
      </c>
      <c r="O1006" s="0" t="n">
        <f aca="false">IF(AND(ISNUMBER($BW1006),ISNUMBER($BX1006)),MIN(1,MAX(0,($BX1006-2017+1)/($BX1006-$BW1006+1))),"")</f>
        <v>1</v>
      </c>
      <c r="P1006" s="0" t="n">
        <f aca="false">IF(AND(ISNUMBER($BW1006),ISNUMBER($BX1006)),MIN(1,MAX(0,($BX1006-2018+1)/($BX1006-$BW1006+1))),"")</f>
        <v>0.8</v>
      </c>
      <c r="Q1006" s="0" t="n">
        <f aca="false">IF(AND(ISNUMBER($BW1006),ISNUMBER($BX1006)),MIN(1,MAX(0,($BX1006-2019+1)/($BX1006-$BW1006+1))),"")</f>
        <v>0.6</v>
      </c>
      <c r="R1006" s="0" t="n">
        <f aca="false">IF(AND(ISNUMBER($BW1006),ISNUMBER($BX1006)),MIN(1,MAX(0,($BX1006-2016+1)/($BX1006-$BW1006+1))),"")</f>
        <v>1</v>
      </c>
      <c r="S1006" s="0" t="n">
        <f aca="false">IF($L1006&lt;&gt;"",IF($L1006&gt;=2015.5,1,0),"")</f>
        <v>1</v>
      </c>
      <c r="T1006" s="0" t="n">
        <f aca="false">IF($L1006&lt;&gt;"",IF($L1006&gt;=2016,1,0),"")</f>
        <v>1</v>
      </c>
      <c r="U1006" s="0" t="n">
        <f aca="false">IF(ISNUMBER($BX1006),IF($BX1006&gt;=2016,1,0),"")</f>
        <v>1</v>
      </c>
      <c r="V1006" s="0" t="n">
        <f aca="false">IF(ISNUMBER($BW1006),IF($BW1006&gt;=2016,1,0),"")</f>
        <v>1</v>
      </c>
      <c r="W1006" s="0" t="str">
        <f aca="false">IF(AND(ISNUMBER($BW1006),ISNUMBER($BX1006)),IF($BW1006&gt;=2016,"post-only",IF($BX1006&lt;2016,"pre-only","mixed")),"")</f>
        <v>post-only</v>
      </c>
      <c r="X1006" s="0" t="n">
        <f aca="false">IF(AND(ISNUMBER($BW1006),ISNUMBER($BX1006)),MIN(1,MAX(0,($BX1006-2017+1)/($BX1006-$BW1006+1))),"")</f>
        <v>1</v>
      </c>
      <c r="Y1006" s="0" t="n">
        <f aca="false">IF(AND(ISNUMBER($BW1006),ISNUMBER($BX1006)),MIN(1,MAX(0,($BX1006-2018+1)/($BX1006-$BW1006+1))),"")</f>
        <v>0.8</v>
      </c>
      <c r="Z1006" s="0" t="n">
        <f aca="false">IF(AND(ISNUMBER($BW1006),ISNUMBER($BX1006)),MIN(1,MAX(0,($BX1006-2019+1)/($BX1006-$BW1006+1))),"")</f>
        <v>0.6</v>
      </c>
      <c r="AA1006" s="0" t="n">
        <f aca="false">IF(ISNUMBER($BX1006),IF($BX1006&gt;=2017,1,0),"")</f>
        <v>1</v>
      </c>
      <c r="AB1006" s="0" t="n">
        <f aca="false">IF(ISNUMBER($BX1006),IF($BX1006&gt;=2018,1,0),"")</f>
        <v>1</v>
      </c>
      <c r="AC1006" s="0" t="n">
        <f aca="false">IF(ISNUMBER($BX1006),IF($BX1006&gt;=2019,1,0),"")</f>
        <v>1</v>
      </c>
      <c r="AD1006" s="0" t="n">
        <f aca="false">IF($L1006&lt;&gt;"",IF($L1006&gt;2013,1,0),"")</f>
        <v>1</v>
      </c>
      <c r="AE1006" s="0" t="n">
        <f aca="false">IF($L1006&lt;&gt;"",1+IF($L1006&gt;2011,1,0)+IF($L1006&gt;2014,1,0),"")</f>
        <v>3</v>
      </c>
      <c r="AF1006" s="0" t="s">
        <v>87</v>
      </c>
      <c r="AG1006" s="0" t="s">
        <v>88</v>
      </c>
      <c r="AH1006" s="0" t="s">
        <v>89</v>
      </c>
      <c r="AI1006" s="0" t="s">
        <v>90</v>
      </c>
      <c r="AJ1006" s="0" t="s">
        <v>90</v>
      </c>
      <c r="AK1006" s="0" t="str">
        <f aca="false">IF(AND($CF1006&lt;&gt;"",IFERROR(INDEX(subsample_country_map!$B:$B,MATCH($CF1006,subsample_country_map!$A:$A,0)),"")&lt;&gt;""),INDEX(subsample_country_map!$B:$B,MATCH($CF1006,subsample_country_map!$A:$A,0)),INDEX(lookup!$AA:$AA,MATCH($A1006,lookup!$A:$A,0)))</f>
        <v>2_Europe</v>
      </c>
      <c r="AL1006" s="0" t="str">
        <f aca="false">IF(AND($CF1006&lt;&gt;"",IFERROR(INDEX(subsample_country_map!$C:$C,MATCH($CF1006,subsample_country_map!$A:$A,0)),"")&lt;&gt;""),INDEX(subsample_country_map!$C:$C,MATCH($CF1006,subsample_country_map!$A:$A,0)),INDEX(lookup!$AB:$AB,MATCH($A1006,lookup!$A:$A,0)))</f>
        <v>99_NCE</v>
      </c>
      <c r="AM1006" s="0" t="str">
        <f aca="false">IF(AND($CF1006&lt;&gt;"",IFERROR(INDEX(subsample_country_map!$D:$D,MATCH($CF1006,subsample_country_map!$A:$A,0)),"")&lt;&gt;""),INDEX(subsample_country_map!$D:$D,MATCH($CF1006,subsample_country_map!$A:$A,0)),INDEX(lookup!$AC:$AC,MATCH($A1006,lookup!$A:$A,0)))</f>
        <v>1_western</v>
      </c>
      <c r="AN1006" s="0" t="str">
        <f aca="false">IF(AND($CF1006&lt;&gt;"",IFERROR(INDEX(subsample_country_map!$E:$E,MATCH($CF1006,subsample_country_map!$A:$A,0)),"")&lt;&gt;""),INDEX(subsample_country_map!$E:$E,MATCH($CF1006,subsample_country_map!$A:$A,0)),INDEX(lookup!$AD:$AD,MATCH($A1006,lookup!$A:$A,0)))</f>
        <v>99_NCE</v>
      </c>
      <c r="AO1006" s="0" t="str">
        <f aca="false">INDEX(lookup!$Y:$Y,MATCH($A1006,lookup!$A:$A,0))</f>
        <v>0_published</v>
      </c>
      <c r="AP1006" s="0" t="str">
        <f aca="false">INDEX(lookup!$Z:$Z,MATCH($A1006,lookup!$A:$A,0))</f>
        <v>1_VHB high</v>
      </c>
      <c r="AQ1006" s="0" t="str">
        <f aca="false">INDEX(lookup!$W:$W,MATCH($A1006,lookup!$A:$A,0))</f>
        <v>2_sust</v>
      </c>
      <c r="AS1006" s="0" t="s">
        <v>91</v>
      </c>
      <c r="AT1006" s="0" t="s">
        <v>111</v>
      </c>
      <c r="AU1006" s="0" t="s">
        <v>93</v>
      </c>
      <c r="AV1006" s="0" t="s">
        <v>3614</v>
      </c>
      <c r="AW1006" s="0" t="s">
        <v>1070</v>
      </c>
      <c r="BA1006" s="0" t="n">
        <v>7417</v>
      </c>
      <c r="BB1006" s="0" t="s">
        <v>347</v>
      </c>
      <c r="BC1006" s="0" t="s">
        <v>358</v>
      </c>
      <c r="BD1006" s="0" t="s">
        <v>142</v>
      </c>
      <c r="BE1006" s="0" t="s">
        <v>98</v>
      </c>
      <c r="BI1006" s="0" t="s">
        <v>208</v>
      </c>
      <c r="BJ1006" s="0" t="s">
        <v>3615</v>
      </c>
      <c r="BK1006" s="0" t="s">
        <v>3616</v>
      </c>
      <c r="BL1006" s="0" t="s">
        <v>3617</v>
      </c>
      <c r="BM1006" s="0" t="s">
        <v>3618</v>
      </c>
      <c r="BN1006" s="0" t="s">
        <v>3619</v>
      </c>
      <c r="BO1006" s="0" t="s">
        <v>105</v>
      </c>
      <c r="BP1006" s="0" t="s">
        <v>3605</v>
      </c>
      <c r="BQ1006" s="0" t="s">
        <v>127</v>
      </c>
      <c r="BT1006" s="0" t="n">
        <v>0</v>
      </c>
      <c r="BU1006" s="0" t="s">
        <v>3612</v>
      </c>
      <c r="BW1006" s="0" t="n">
        <v>2017</v>
      </c>
      <c r="BX1006" s="0" t="n">
        <v>2021</v>
      </c>
      <c r="BY1006" s="0" t="s">
        <v>3613</v>
      </c>
      <c r="BZ1006" s="0" t="n">
        <v>2019</v>
      </c>
      <c r="CA1006" s="0" t="n">
        <v>1</v>
      </c>
      <c r="CB1006" s="0" t="n">
        <v>1</v>
      </c>
      <c r="CC1006" s="0" t="n">
        <v>1</v>
      </c>
      <c r="CD1006" s="0" t="n">
        <v>-0.0518866556443169</v>
      </c>
      <c r="CE1006" s="0" t="n">
        <v>1</v>
      </c>
    </row>
    <row r="1007" customFormat="false" ht="15" hidden="false" customHeight="false" outlineLevel="0" collapsed="false">
      <c r="A1007" s="0" t="s">
        <v>3605</v>
      </c>
      <c r="B1007" s="0" t="n">
        <v>2312</v>
      </c>
      <c r="C1007" s="0" t="n">
        <v>-0.0480489509935837</v>
      </c>
      <c r="D1007" s="0" t="n">
        <v>7417</v>
      </c>
      <c r="E1007" s="0" t="n">
        <f aca="false">IF(ISNUMBER($BA1007),$BA1007,IF(AND(ISNUMBER($D1007),ISNUMBER($BW1007),ISNUMBER($BX1007)),$D1007*($BX1007-$BW1007+1),""))</f>
        <v>7417</v>
      </c>
      <c r="H1007" s="0" t="s">
        <v>118</v>
      </c>
      <c r="I1007" s="0" t="s">
        <v>344</v>
      </c>
      <c r="J1007" s="0" t="n">
        <f aca="false">IF($BW1007&lt;&gt;"",$BW1007,"")</f>
        <v>2017</v>
      </c>
      <c r="K1007" s="0" t="n">
        <f aca="false">IF($BX1007&lt;&gt;"",$BX1007,"")</f>
        <v>2021</v>
      </c>
      <c r="L1007" s="0" t="n">
        <f aca="false">IF(AND(ISNUMBER($BW1007),ISNUMBER($BX1007)),($BW1007+$BX1007)/2,"")</f>
        <v>2019</v>
      </c>
      <c r="M1007" s="0" t="n">
        <f aca="false">IF($L1007&lt;&gt;"",$L1007,"")</f>
        <v>2019</v>
      </c>
      <c r="N1007" s="0" t="n">
        <f aca="false">IF(AND(ISNUMBER($BW1007),ISNUMBER($BX1007)),MIN(1,MAX(0,($BX1007-2016+1)/($BX1007-$BW1007+1))),"")</f>
        <v>1</v>
      </c>
      <c r="O1007" s="0" t="n">
        <f aca="false">IF(AND(ISNUMBER($BW1007),ISNUMBER($BX1007)),MIN(1,MAX(0,($BX1007-2017+1)/($BX1007-$BW1007+1))),"")</f>
        <v>1</v>
      </c>
      <c r="P1007" s="0" t="n">
        <f aca="false">IF(AND(ISNUMBER($BW1007),ISNUMBER($BX1007)),MIN(1,MAX(0,($BX1007-2018+1)/($BX1007-$BW1007+1))),"")</f>
        <v>0.8</v>
      </c>
      <c r="Q1007" s="0" t="n">
        <f aca="false">IF(AND(ISNUMBER($BW1007),ISNUMBER($BX1007)),MIN(1,MAX(0,($BX1007-2019+1)/($BX1007-$BW1007+1))),"")</f>
        <v>0.6</v>
      </c>
      <c r="R1007" s="0" t="n">
        <f aca="false">IF(AND(ISNUMBER($BW1007),ISNUMBER($BX1007)),MIN(1,MAX(0,($BX1007-2016+1)/($BX1007-$BW1007+1))),"")</f>
        <v>1</v>
      </c>
      <c r="S1007" s="0" t="n">
        <f aca="false">IF($L1007&lt;&gt;"",IF($L1007&gt;=2015.5,1,0),"")</f>
        <v>1</v>
      </c>
      <c r="T1007" s="0" t="n">
        <f aca="false">IF($L1007&lt;&gt;"",IF($L1007&gt;=2016,1,0),"")</f>
        <v>1</v>
      </c>
      <c r="U1007" s="0" t="n">
        <f aca="false">IF(ISNUMBER($BX1007),IF($BX1007&gt;=2016,1,0),"")</f>
        <v>1</v>
      </c>
      <c r="V1007" s="0" t="n">
        <f aca="false">IF(ISNUMBER($BW1007),IF($BW1007&gt;=2016,1,0),"")</f>
        <v>1</v>
      </c>
      <c r="W1007" s="0" t="str">
        <f aca="false">IF(AND(ISNUMBER($BW1007),ISNUMBER($BX1007)),IF($BW1007&gt;=2016,"post-only",IF($BX1007&lt;2016,"pre-only","mixed")),"")</f>
        <v>post-only</v>
      </c>
      <c r="X1007" s="0" t="n">
        <f aca="false">IF(AND(ISNUMBER($BW1007),ISNUMBER($BX1007)),MIN(1,MAX(0,($BX1007-2017+1)/($BX1007-$BW1007+1))),"")</f>
        <v>1</v>
      </c>
      <c r="Y1007" s="0" t="n">
        <f aca="false">IF(AND(ISNUMBER($BW1007),ISNUMBER($BX1007)),MIN(1,MAX(0,($BX1007-2018+1)/($BX1007-$BW1007+1))),"")</f>
        <v>0.8</v>
      </c>
      <c r="Z1007" s="0" t="n">
        <f aca="false">IF(AND(ISNUMBER($BW1007),ISNUMBER($BX1007)),MIN(1,MAX(0,($BX1007-2019+1)/($BX1007-$BW1007+1))),"")</f>
        <v>0.6</v>
      </c>
      <c r="AA1007" s="0" t="n">
        <f aca="false">IF(ISNUMBER($BX1007),IF($BX1007&gt;=2017,1,0),"")</f>
        <v>1</v>
      </c>
      <c r="AB1007" s="0" t="n">
        <f aca="false">IF(ISNUMBER($BX1007),IF($BX1007&gt;=2018,1,0),"")</f>
        <v>1</v>
      </c>
      <c r="AC1007" s="0" t="n">
        <f aca="false">IF(ISNUMBER($BX1007),IF($BX1007&gt;=2019,1,0),"")</f>
        <v>1</v>
      </c>
      <c r="AD1007" s="0" t="n">
        <f aca="false">IF($L1007&lt;&gt;"",IF($L1007&gt;2013,1,0),"")</f>
        <v>1</v>
      </c>
      <c r="AE1007" s="0" t="n">
        <f aca="false">IF($L1007&lt;&gt;"",1+IF($L1007&gt;2011,1,0)+IF($L1007&gt;2014,1,0),"")</f>
        <v>3</v>
      </c>
      <c r="AF1007" s="0" t="s">
        <v>87</v>
      </c>
      <c r="AG1007" s="0" t="s">
        <v>88</v>
      </c>
      <c r="AH1007" s="0" t="s">
        <v>89</v>
      </c>
      <c r="AI1007" s="0" t="s">
        <v>90</v>
      </c>
      <c r="AJ1007" s="0" t="s">
        <v>90</v>
      </c>
      <c r="AK1007" s="0" t="str">
        <f aca="false">IF(AND($CF1007&lt;&gt;"",IFERROR(INDEX(subsample_country_map!$B:$B,MATCH($CF1007,subsample_country_map!$A:$A,0)),"")&lt;&gt;""),INDEX(subsample_country_map!$B:$B,MATCH($CF1007,subsample_country_map!$A:$A,0)),INDEX(lookup!$AA:$AA,MATCH($A1007,lookup!$A:$A,0)))</f>
        <v>2_Europe</v>
      </c>
      <c r="AL1007" s="0" t="str">
        <f aca="false">IF(AND($CF1007&lt;&gt;"",IFERROR(INDEX(subsample_country_map!$C:$C,MATCH($CF1007,subsample_country_map!$A:$A,0)),"")&lt;&gt;""),INDEX(subsample_country_map!$C:$C,MATCH($CF1007,subsample_country_map!$A:$A,0)),INDEX(lookup!$AB:$AB,MATCH($A1007,lookup!$A:$A,0)))</f>
        <v>99_NCE</v>
      </c>
      <c r="AM1007" s="0" t="str">
        <f aca="false">IF(AND($CF1007&lt;&gt;"",IFERROR(INDEX(subsample_country_map!$D:$D,MATCH($CF1007,subsample_country_map!$A:$A,0)),"")&lt;&gt;""),INDEX(subsample_country_map!$D:$D,MATCH($CF1007,subsample_country_map!$A:$A,0)),INDEX(lookup!$AC:$AC,MATCH($A1007,lookup!$A:$A,0)))</f>
        <v>1_western</v>
      </c>
      <c r="AN1007" s="0" t="str">
        <f aca="false">IF(AND($CF1007&lt;&gt;"",IFERROR(INDEX(subsample_country_map!$E:$E,MATCH($CF1007,subsample_country_map!$A:$A,0)),"")&lt;&gt;""),INDEX(subsample_country_map!$E:$E,MATCH($CF1007,subsample_country_map!$A:$A,0)),INDEX(lookup!$AD:$AD,MATCH($A1007,lookup!$A:$A,0)))</f>
        <v>99_NCE</v>
      </c>
      <c r="AO1007" s="0" t="str">
        <f aca="false">INDEX(lookup!$Y:$Y,MATCH($A1007,lookup!$A:$A,0))</f>
        <v>0_published</v>
      </c>
      <c r="AP1007" s="0" t="str">
        <f aca="false">INDEX(lookup!$Z:$Z,MATCH($A1007,lookup!$A:$A,0))</f>
        <v>1_VHB high</v>
      </c>
      <c r="AQ1007" s="0" t="str">
        <f aca="false">INDEX(lookup!$W:$W,MATCH($A1007,lookup!$A:$A,0))</f>
        <v>2_sust</v>
      </c>
      <c r="AS1007" s="0" t="s">
        <v>91</v>
      </c>
      <c r="AT1007" s="0" t="s">
        <v>111</v>
      </c>
      <c r="AU1007" s="0" t="s">
        <v>93</v>
      </c>
      <c r="AV1007" s="0" t="s">
        <v>3620</v>
      </c>
      <c r="AW1007" s="0" t="s">
        <v>3621</v>
      </c>
      <c r="BA1007" s="0" t="n">
        <v>7417</v>
      </c>
      <c r="BB1007" s="0" t="s">
        <v>347</v>
      </c>
      <c r="BC1007" s="0" t="s">
        <v>358</v>
      </c>
      <c r="BD1007" s="0" t="s">
        <v>142</v>
      </c>
      <c r="BE1007" s="0" t="s">
        <v>98</v>
      </c>
      <c r="BI1007" s="0" t="s">
        <v>208</v>
      </c>
      <c r="BJ1007" s="0" t="s">
        <v>3615</v>
      </c>
      <c r="BK1007" s="0" t="s">
        <v>3616</v>
      </c>
      <c r="BL1007" s="0" t="s">
        <v>3622</v>
      </c>
      <c r="BM1007" s="0" t="s">
        <v>3623</v>
      </c>
      <c r="BN1007" s="0" t="s">
        <v>3619</v>
      </c>
      <c r="BO1007" s="0" t="s">
        <v>105</v>
      </c>
      <c r="BP1007" s="0" t="s">
        <v>3605</v>
      </c>
      <c r="BQ1007" s="0" t="s">
        <v>127</v>
      </c>
      <c r="BT1007" s="0" t="n">
        <v>0</v>
      </c>
      <c r="BU1007" s="0" t="s">
        <v>3612</v>
      </c>
      <c r="BW1007" s="0" t="n">
        <v>2017</v>
      </c>
      <c r="BX1007" s="0" t="n">
        <v>2021</v>
      </c>
      <c r="BY1007" s="0" t="s">
        <v>3613</v>
      </c>
      <c r="BZ1007" s="0" t="n">
        <v>2019</v>
      </c>
      <c r="CA1007" s="0" t="n">
        <v>1</v>
      </c>
      <c r="CB1007" s="0" t="n">
        <v>1</v>
      </c>
      <c r="CC1007" s="0" t="n">
        <v>1</v>
      </c>
      <c r="CD1007" s="0" t="n">
        <v>-0.0480859791975254</v>
      </c>
      <c r="CE1007" s="0" t="n">
        <v>1</v>
      </c>
    </row>
    <row r="1008" customFormat="false" ht="15" hidden="false" customHeight="false" outlineLevel="0" collapsed="false">
      <c r="A1008" s="0" t="s">
        <v>3605</v>
      </c>
      <c r="B1008" s="0" t="n">
        <v>2313</v>
      </c>
      <c r="C1008" s="0" t="n">
        <v>-0.0348131869477143</v>
      </c>
      <c r="D1008" s="0" t="n">
        <v>7417</v>
      </c>
      <c r="E1008" s="0" t="n">
        <f aca="false">IF(ISNUMBER($BA1008),$BA1008,IF(AND(ISNUMBER($D1008),ISNUMBER($BW1008),ISNUMBER($BX1008)),$D1008*($BX1008-$BW1008+1),""))</f>
        <v>7417</v>
      </c>
      <c r="H1008" s="0" t="s">
        <v>118</v>
      </c>
      <c r="I1008" s="0" t="s">
        <v>344</v>
      </c>
      <c r="J1008" s="0" t="n">
        <f aca="false">IF($BW1008&lt;&gt;"",$BW1008,"")</f>
        <v>2017</v>
      </c>
      <c r="K1008" s="0" t="n">
        <f aca="false">IF($BX1008&lt;&gt;"",$BX1008,"")</f>
        <v>2021</v>
      </c>
      <c r="L1008" s="0" t="n">
        <f aca="false">IF(AND(ISNUMBER($BW1008),ISNUMBER($BX1008)),($BW1008+$BX1008)/2,"")</f>
        <v>2019</v>
      </c>
      <c r="M1008" s="0" t="n">
        <f aca="false">IF($L1008&lt;&gt;"",$L1008,"")</f>
        <v>2019</v>
      </c>
      <c r="N1008" s="0" t="n">
        <f aca="false">IF(AND(ISNUMBER($BW1008),ISNUMBER($BX1008)),MIN(1,MAX(0,($BX1008-2016+1)/($BX1008-$BW1008+1))),"")</f>
        <v>1</v>
      </c>
      <c r="O1008" s="0" t="n">
        <f aca="false">IF(AND(ISNUMBER($BW1008),ISNUMBER($BX1008)),MIN(1,MAX(0,($BX1008-2017+1)/($BX1008-$BW1008+1))),"")</f>
        <v>1</v>
      </c>
      <c r="P1008" s="0" t="n">
        <f aca="false">IF(AND(ISNUMBER($BW1008),ISNUMBER($BX1008)),MIN(1,MAX(0,($BX1008-2018+1)/($BX1008-$BW1008+1))),"")</f>
        <v>0.8</v>
      </c>
      <c r="Q1008" s="0" t="n">
        <f aca="false">IF(AND(ISNUMBER($BW1008),ISNUMBER($BX1008)),MIN(1,MAX(0,($BX1008-2019+1)/($BX1008-$BW1008+1))),"")</f>
        <v>0.6</v>
      </c>
      <c r="R1008" s="0" t="n">
        <f aca="false">IF(AND(ISNUMBER($BW1008),ISNUMBER($BX1008)),MIN(1,MAX(0,($BX1008-2016+1)/($BX1008-$BW1008+1))),"")</f>
        <v>1</v>
      </c>
      <c r="S1008" s="0" t="n">
        <f aca="false">IF($L1008&lt;&gt;"",IF($L1008&gt;=2015.5,1,0),"")</f>
        <v>1</v>
      </c>
      <c r="T1008" s="0" t="n">
        <f aca="false">IF($L1008&lt;&gt;"",IF($L1008&gt;=2016,1,0),"")</f>
        <v>1</v>
      </c>
      <c r="U1008" s="0" t="n">
        <f aca="false">IF(ISNUMBER($BX1008),IF($BX1008&gt;=2016,1,0),"")</f>
        <v>1</v>
      </c>
      <c r="V1008" s="0" t="n">
        <f aca="false">IF(ISNUMBER($BW1008),IF($BW1008&gt;=2016,1,0),"")</f>
        <v>1</v>
      </c>
      <c r="W1008" s="0" t="str">
        <f aca="false">IF(AND(ISNUMBER($BW1008),ISNUMBER($BX1008)),IF($BW1008&gt;=2016,"post-only",IF($BX1008&lt;2016,"pre-only","mixed")),"")</f>
        <v>post-only</v>
      </c>
      <c r="X1008" s="0" t="n">
        <f aca="false">IF(AND(ISNUMBER($BW1008),ISNUMBER($BX1008)),MIN(1,MAX(0,($BX1008-2017+1)/($BX1008-$BW1008+1))),"")</f>
        <v>1</v>
      </c>
      <c r="Y1008" s="0" t="n">
        <f aca="false">IF(AND(ISNUMBER($BW1008),ISNUMBER($BX1008)),MIN(1,MAX(0,($BX1008-2018+1)/($BX1008-$BW1008+1))),"")</f>
        <v>0.8</v>
      </c>
      <c r="Z1008" s="0" t="n">
        <f aca="false">IF(AND(ISNUMBER($BW1008),ISNUMBER($BX1008)),MIN(1,MAX(0,($BX1008-2019+1)/($BX1008-$BW1008+1))),"")</f>
        <v>0.6</v>
      </c>
      <c r="AA1008" s="0" t="n">
        <f aca="false">IF(ISNUMBER($BX1008),IF($BX1008&gt;=2017,1,0),"")</f>
        <v>1</v>
      </c>
      <c r="AB1008" s="0" t="n">
        <f aca="false">IF(ISNUMBER($BX1008),IF($BX1008&gt;=2018,1,0),"")</f>
        <v>1</v>
      </c>
      <c r="AC1008" s="0" t="n">
        <f aca="false">IF(ISNUMBER($BX1008),IF($BX1008&gt;=2019,1,0),"")</f>
        <v>1</v>
      </c>
      <c r="AD1008" s="0" t="n">
        <f aca="false">IF($L1008&lt;&gt;"",IF($L1008&gt;2013,1,0),"")</f>
        <v>1</v>
      </c>
      <c r="AE1008" s="0" t="n">
        <f aca="false">IF($L1008&lt;&gt;"",1+IF($L1008&gt;2011,1,0)+IF($L1008&gt;2014,1,0),"")</f>
        <v>3</v>
      </c>
      <c r="AF1008" s="0" t="s">
        <v>87</v>
      </c>
      <c r="AG1008" s="0" t="s">
        <v>88</v>
      </c>
      <c r="AH1008" s="0" t="s">
        <v>89</v>
      </c>
      <c r="AI1008" s="0" t="s">
        <v>90</v>
      </c>
      <c r="AJ1008" s="0" t="s">
        <v>90</v>
      </c>
      <c r="AK1008" s="0" t="str">
        <f aca="false">IF(AND($CF1008&lt;&gt;"",IFERROR(INDEX(subsample_country_map!$B:$B,MATCH($CF1008,subsample_country_map!$A:$A,0)),"")&lt;&gt;""),INDEX(subsample_country_map!$B:$B,MATCH($CF1008,subsample_country_map!$A:$A,0)),INDEX(lookup!$AA:$AA,MATCH($A1008,lookup!$A:$A,0)))</f>
        <v>2_Europe</v>
      </c>
      <c r="AL1008" s="0" t="str">
        <f aca="false">IF(AND($CF1008&lt;&gt;"",IFERROR(INDEX(subsample_country_map!$C:$C,MATCH($CF1008,subsample_country_map!$A:$A,0)),"")&lt;&gt;""),INDEX(subsample_country_map!$C:$C,MATCH($CF1008,subsample_country_map!$A:$A,0)),INDEX(lookup!$AB:$AB,MATCH($A1008,lookup!$A:$A,0)))</f>
        <v>99_NCE</v>
      </c>
      <c r="AM1008" s="0" t="str">
        <f aca="false">IF(AND($CF1008&lt;&gt;"",IFERROR(INDEX(subsample_country_map!$D:$D,MATCH($CF1008,subsample_country_map!$A:$A,0)),"")&lt;&gt;""),INDEX(subsample_country_map!$D:$D,MATCH($CF1008,subsample_country_map!$A:$A,0)),INDEX(lookup!$AC:$AC,MATCH($A1008,lookup!$A:$A,0)))</f>
        <v>1_western</v>
      </c>
      <c r="AN1008" s="0" t="str">
        <f aca="false">IF(AND($CF1008&lt;&gt;"",IFERROR(INDEX(subsample_country_map!$E:$E,MATCH($CF1008,subsample_country_map!$A:$A,0)),"")&lt;&gt;""),INDEX(subsample_country_map!$E:$E,MATCH($CF1008,subsample_country_map!$A:$A,0)),INDEX(lookup!$AD:$AD,MATCH($A1008,lookup!$A:$A,0)))</f>
        <v>99_NCE</v>
      </c>
      <c r="AO1008" s="0" t="str">
        <f aca="false">INDEX(lookup!$Y:$Y,MATCH($A1008,lookup!$A:$A,0))</f>
        <v>0_published</v>
      </c>
      <c r="AP1008" s="0" t="str">
        <f aca="false">INDEX(lookup!$Z:$Z,MATCH($A1008,lookup!$A:$A,0))</f>
        <v>1_VHB high</v>
      </c>
      <c r="AQ1008" s="0" t="str">
        <f aca="false">INDEX(lookup!$W:$W,MATCH($A1008,lookup!$A:$A,0))</f>
        <v>2_sust</v>
      </c>
      <c r="AS1008" s="0" t="s">
        <v>91</v>
      </c>
      <c r="AT1008" s="0" t="s">
        <v>111</v>
      </c>
      <c r="AU1008" s="0" t="s">
        <v>93</v>
      </c>
      <c r="AV1008" s="0" t="s">
        <v>3624</v>
      </c>
      <c r="AW1008" s="0" t="s">
        <v>1070</v>
      </c>
      <c r="BA1008" s="0" t="n">
        <v>7417</v>
      </c>
      <c r="BB1008" s="0" t="s">
        <v>347</v>
      </c>
      <c r="BC1008" s="0" t="s">
        <v>358</v>
      </c>
      <c r="BD1008" s="0" t="s">
        <v>142</v>
      </c>
      <c r="BE1008" s="0" t="s">
        <v>98</v>
      </c>
      <c r="BI1008" s="0" t="s">
        <v>208</v>
      </c>
      <c r="BJ1008" s="0" t="s">
        <v>3625</v>
      </c>
      <c r="BK1008" s="0" t="s">
        <v>3616</v>
      </c>
      <c r="BL1008" s="0" t="s">
        <v>3626</v>
      </c>
      <c r="BM1008" s="0" t="s">
        <v>3618</v>
      </c>
      <c r="BN1008" s="0" t="s">
        <v>3619</v>
      </c>
      <c r="BO1008" s="0" t="s">
        <v>105</v>
      </c>
      <c r="BP1008" s="0" t="s">
        <v>3605</v>
      </c>
      <c r="BQ1008" s="0" t="s">
        <v>127</v>
      </c>
      <c r="BT1008" s="0" t="n">
        <v>0</v>
      </c>
      <c r="BU1008" s="0" t="s">
        <v>3612</v>
      </c>
      <c r="BW1008" s="0" t="n">
        <v>2017</v>
      </c>
      <c r="BX1008" s="0" t="n">
        <v>2021</v>
      </c>
      <c r="BY1008" s="0" t="s">
        <v>3613</v>
      </c>
      <c r="BZ1008" s="0" t="n">
        <v>2019</v>
      </c>
      <c r="CA1008" s="0" t="n">
        <v>1</v>
      </c>
      <c r="CB1008" s="0" t="n">
        <v>1</v>
      </c>
      <c r="CC1008" s="0" t="n">
        <v>1</v>
      </c>
      <c r="CD1008" s="0" t="n">
        <v>-0.0348272612235648</v>
      </c>
      <c r="CE1008" s="0" t="n">
        <v>1</v>
      </c>
    </row>
    <row r="1009" customFormat="false" ht="15" hidden="false" customHeight="false" outlineLevel="0" collapsed="false">
      <c r="A1009" s="0" t="s">
        <v>3605</v>
      </c>
      <c r="B1009" s="0" t="n">
        <v>2314</v>
      </c>
      <c r="C1009" s="0" t="n">
        <v>-0.0323292295871476</v>
      </c>
      <c r="D1009" s="0" t="n">
        <v>7417</v>
      </c>
      <c r="E1009" s="0" t="n">
        <f aca="false">IF(ISNUMBER($BA1009),$BA1009,IF(AND(ISNUMBER($D1009),ISNUMBER($BW1009),ISNUMBER($BX1009)),$D1009*($BX1009-$BW1009+1),""))</f>
        <v>7417</v>
      </c>
      <c r="H1009" s="0" t="s">
        <v>118</v>
      </c>
      <c r="I1009" s="0" t="s">
        <v>344</v>
      </c>
      <c r="J1009" s="0" t="n">
        <f aca="false">IF($BW1009&lt;&gt;"",$BW1009,"")</f>
        <v>2017</v>
      </c>
      <c r="K1009" s="0" t="n">
        <f aca="false">IF($BX1009&lt;&gt;"",$BX1009,"")</f>
        <v>2021</v>
      </c>
      <c r="L1009" s="0" t="n">
        <f aca="false">IF(AND(ISNUMBER($BW1009),ISNUMBER($BX1009)),($BW1009+$BX1009)/2,"")</f>
        <v>2019</v>
      </c>
      <c r="M1009" s="0" t="n">
        <f aca="false">IF($L1009&lt;&gt;"",$L1009,"")</f>
        <v>2019</v>
      </c>
      <c r="N1009" s="0" t="n">
        <f aca="false">IF(AND(ISNUMBER($BW1009),ISNUMBER($BX1009)),MIN(1,MAX(0,($BX1009-2016+1)/($BX1009-$BW1009+1))),"")</f>
        <v>1</v>
      </c>
      <c r="O1009" s="0" t="n">
        <f aca="false">IF(AND(ISNUMBER($BW1009),ISNUMBER($BX1009)),MIN(1,MAX(0,($BX1009-2017+1)/($BX1009-$BW1009+1))),"")</f>
        <v>1</v>
      </c>
      <c r="P1009" s="0" t="n">
        <f aca="false">IF(AND(ISNUMBER($BW1009),ISNUMBER($BX1009)),MIN(1,MAX(0,($BX1009-2018+1)/($BX1009-$BW1009+1))),"")</f>
        <v>0.8</v>
      </c>
      <c r="Q1009" s="0" t="n">
        <f aca="false">IF(AND(ISNUMBER($BW1009),ISNUMBER($BX1009)),MIN(1,MAX(0,($BX1009-2019+1)/($BX1009-$BW1009+1))),"")</f>
        <v>0.6</v>
      </c>
      <c r="R1009" s="0" t="n">
        <f aca="false">IF(AND(ISNUMBER($BW1009),ISNUMBER($BX1009)),MIN(1,MAX(0,($BX1009-2016+1)/($BX1009-$BW1009+1))),"")</f>
        <v>1</v>
      </c>
      <c r="S1009" s="0" t="n">
        <f aca="false">IF($L1009&lt;&gt;"",IF($L1009&gt;=2015.5,1,0),"")</f>
        <v>1</v>
      </c>
      <c r="T1009" s="0" t="n">
        <f aca="false">IF($L1009&lt;&gt;"",IF($L1009&gt;=2016,1,0),"")</f>
        <v>1</v>
      </c>
      <c r="U1009" s="0" t="n">
        <f aca="false">IF(ISNUMBER($BX1009),IF($BX1009&gt;=2016,1,0),"")</f>
        <v>1</v>
      </c>
      <c r="V1009" s="0" t="n">
        <f aca="false">IF(ISNUMBER($BW1009),IF($BW1009&gt;=2016,1,0),"")</f>
        <v>1</v>
      </c>
      <c r="W1009" s="0" t="str">
        <f aca="false">IF(AND(ISNUMBER($BW1009),ISNUMBER($BX1009)),IF($BW1009&gt;=2016,"post-only",IF($BX1009&lt;2016,"pre-only","mixed")),"")</f>
        <v>post-only</v>
      </c>
      <c r="X1009" s="0" t="n">
        <f aca="false">IF(AND(ISNUMBER($BW1009),ISNUMBER($BX1009)),MIN(1,MAX(0,($BX1009-2017+1)/($BX1009-$BW1009+1))),"")</f>
        <v>1</v>
      </c>
      <c r="Y1009" s="0" t="n">
        <f aca="false">IF(AND(ISNUMBER($BW1009),ISNUMBER($BX1009)),MIN(1,MAX(0,($BX1009-2018+1)/($BX1009-$BW1009+1))),"")</f>
        <v>0.8</v>
      </c>
      <c r="Z1009" s="0" t="n">
        <f aca="false">IF(AND(ISNUMBER($BW1009),ISNUMBER($BX1009)),MIN(1,MAX(0,($BX1009-2019+1)/($BX1009-$BW1009+1))),"")</f>
        <v>0.6</v>
      </c>
      <c r="AA1009" s="0" t="n">
        <f aca="false">IF(ISNUMBER($BX1009),IF($BX1009&gt;=2017,1,0),"")</f>
        <v>1</v>
      </c>
      <c r="AB1009" s="0" t="n">
        <f aca="false">IF(ISNUMBER($BX1009),IF($BX1009&gt;=2018,1,0),"")</f>
        <v>1</v>
      </c>
      <c r="AC1009" s="0" t="n">
        <f aca="false">IF(ISNUMBER($BX1009),IF($BX1009&gt;=2019,1,0),"")</f>
        <v>1</v>
      </c>
      <c r="AD1009" s="0" t="n">
        <f aca="false">IF($L1009&lt;&gt;"",IF($L1009&gt;2013,1,0),"")</f>
        <v>1</v>
      </c>
      <c r="AE1009" s="0" t="n">
        <f aca="false">IF($L1009&lt;&gt;"",1+IF($L1009&gt;2011,1,0)+IF($L1009&gt;2014,1,0),"")</f>
        <v>3</v>
      </c>
      <c r="AF1009" s="0" t="s">
        <v>87</v>
      </c>
      <c r="AG1009" s="0" t="s">
        <v>88</v>
      </c>
      <c r="AH1009" s="0" t="s">
        <v>89</v>
      </c>
      <c r="AI1009" s="0" t="s">
        <v>90</v>
      </c>
      <c r="AJ1009" s="0" t="s">
        <v>90</v>
      </c>
      <c r="AK1009" s="0" t="str">
        <f aca="false">IF(AND($CF1009&lt;&gt;"",IFERROR(INDEX(subsample_country_map!$B:$B,MATCH($CF1009,subsample_country_map!$A:$A,0)),"")&lt;&gt;""),INDEX(subsample_country_map!$B:$B,MATCH($CF1009,subsample_country_map!$A:$A,0)),INDEX(lookup!$AA:$AA,MATCH($A1009,lookup!$A:$A,0)))</f>
        <v>2_Europe</v>
      </c>
      <c r="AL1009" s="0" t="str">
        <f aca="false">IF(AND($CF1009&lt;&gt;"",IFERROR(INDEX(subsample_country_map!$C:$C,MATCH($CF1009,subsample_country_map!$A:$A,0)),"")&lt;&gt;""),INDEX(subsample_country_map!$C:$C,MATCH($CF1009,subsample_country_map!$A:$A,0)),INDEX(lookup!$AB:$AB,MATCH($A1009,lookup!$A:$A,0)))</f>
        <v>99_NCE</v>
      </c>
      <c r="AM1009" s="0" t="str">
        <f aca="false">IF(AND($CF1009&lt;&gt;"",IFERROR(INDEX(subsample_country_map!$D:$D,MATCH($CF1009,subsample_country_map!$A:$A,0)),"")&lt;&gt;""),INDEX(subsample_country_map!$D:$D,MATCH($CF1009,subsample_country_map!$A:$A,0)),INDEX(lookup!$AC:$AC,MATCH($A1009,lookup!$A:$A,0)))</f>
        <v>1_western</v>
      </c>
      <c r="AN1009" s="0" t="str">
        <f aca="false">IF(AND($CF1009&lt;&gt;"",IFERROR(INDEX(subsample_country_map!$E:$E,MATCH($CF1009,subsample_country_map!$A:$A,0)),"")&lt;&gt;""),INDEX(subsample_country_map!$E:$E,MATCH($CF1009,subsample_country_map!$A:$A,0)),INDEX(lookup!$AD:$AD,MATCH($A1009,lookup!$A:$A,0)))</f>
        <v>99_NCE</v>
      </c>
      <c r="AO1009" s="0" t="str">
        <f aca="false">INDEX(lookup!$Y:$Y,MATCH($A1009,lookup!$A:$A,0))</f>
        <v>0_published</v>
      </c>
      <c r="AP1009" s="0" t="str">
        <f aca="false">INDEX(lookup!$Z:$Z,MATCH($A1009,lookup!$A:$A,0))</f>
        <v>1_VHB high</v>
      </c>
      <c r="AQ1009" s="0" t="str">
        <f aca="false">INDEX(lookup!$W:$W,MATCH($A1009,lookup!$A:$A,0))</f>
        <v>2_sust</v>
      </c>
      <c r="AS1009" s="0" t="s">
        <v>91</v>
      </c>
      <c r="AT1009" s="0" t="s">
        <v>111</v>
      </c>
      <c r="AU1009" s="0" t="s">
        <v>93</v>
      </c>
      <c r="AV1009" s="0" t="s">
        <v>3627</v>
      </c>
      <c r="AW1009" s="0" t="s">
        <v>3621</v>
      </c>
      <c r="BA1009" s="0" t="n">
        <v>7417</v>
      </c>
      <c r="BB1009" s="0" t="s">
        <v>347</v>
      </c>
      <c r="BC1009" s="0" t="s">
        <v>358</v>
      </c>
      <c r="BD1009" s="0" t="s">
        <v>142</v>
      </c>
      <c r="BE1009" s="0" t="s">
        <v>98</v>
      </c>
      <c r="BI1009" s="0" t="s">
        <v>208</v>
      </c>
      <c r="BJ1009" s="0" t="s">
        <v>3625</v>
      </c>
      <c r="BK1009" s="0" t="s">
        <v>3616</v>
      </c>
      <c r="BL1009" s="0" t="s">
        <v>3628</v>
      </c>
      <c r="BM1009" s="0" t="s">
        <v>3623</v>
      </c>
      <c r="BN1009" s="0" t="s">
        <v>3619</v>
      </c>
      <c r="BO1009" s="0" t="s">
        <v>105</v>
      </c>
      <c r="BP1009" s="0" t="s">
        <v>3605</v>
      </c>
      <c r="BQ1009" s="0" t="s">
        <v>127</v>
      </c>
      <c r="BT1009" s="0" t="n">
        <v>0</v>
      </c>
      <c r="BU1009" s="0" t="s">
        <v>3612</v>
      </c>
      <c r="BW1009" s="0" t="n">
        <v>2017</v>
      </c>
      <c r="BX1009" s="0" t="n">
        <v>2021</v>
      </c>
      <c r="BY1009" s="0" t="s">
        <v>3613</v>
      </c>
      <c r="BZ1009" s="0" t="n">
        <v>2019</v>
      </c>
      <c r="CA1009" s="0" t="n">
        <v>1</v>
      </c>
      <c r="CB1009" s="0" t="n">
        <v>1</v>
      </c>
      <c r="CC1009" s="0" t="n">
        <v>1</v>
      </c>
      <c r="CD1009" s="0" t="n">
        <v>-0.0323404999339178</v>
      </c>
      <c r="CE1009" s="0" t="n">
        <v>1</v>
      </c>
    </row>
    <row r="1010" customFormat="false" ht="15" hidden="false" customHeight="false" outlineLevel="0" collapsed="false">
      <c r="A1010" s="0" t="s">
        <v>3605</v>
      </c>
      <c r="B1010" s="0" t="n">
        <v>2315</v>
      </c>
      <c r="C1010" s="0" t="n">
        <v>-0.0136744103480268</v>
      </c>
      <c r="D1010" s="0" t="n">
        <v>7417</v>
      </c>
      <c r="E1010" s="0" t="n">
        <f aca="false">IF(ISNUMBER($BA1010),$BA1010,IF(AND(ISNUMBER($D1010),ISNUMBER($BW1010),ISNUMBER($BX1010)),$D1010*($BX1010-$BW1010+1),""))</f>
        <v>7417</v>
      </c>
      <c r="H1010" s="0" t="s">
        <v>118</v>
      </c>
      <c r="I1010" s="0" t="s">
        <v>344</v>
      </c>
      <c r="J1010" s="0" t="n">
        <f aca="false">IF($BW1010&lt;&gt;"",$BW1010,"")</f>
        <v>2017</v>
      </c>
      <c r="K1010" s="0" t="n">
        <f aca="false">IF($BX1010&lt;&gt;"",$BX1010,"")</f>
        <v>2021</v>
      </c>
      <c r="L1010" s="0" t="n">
        <f aca="false">IF(AND(ISNUMBER($BW1010),ISNUMBER($BX1010)),($BW1010+$BX1010)/2,"")</f>
        <v>2019</v>
      </c>
      <c r="M1010" s="0" t="n">
        <f aca="false">IF($L1010&lt;&gt;"",$L1010,"")</f>
        <v>2019</v>
      </c>
      <c r="N1010" s="0" t="n">
        <f aca="false">IF(AND(ISNUMBER($BW1010),ISNUMBER($BX1010)),MIN(1,MAX(0,($BX1010-2016+1)/($BX1010-$BW1010+1))),"")</f>
        <v>1</v>
      </c>
      <c r="O1010" s="0" t="n">
        <f aca="false">IF(AND(ISNUMBER($BW1010),ISNUMBER($BX1010)),MIN(1,MAX(0,($BX1010-2017+1)/($BX1010-$BW1010+1))),"")</f>
        <v>1</v>
      </c>
      <c r="P1010" s="0" t="n">
        <f aca="false">IF(AND(ISNUMBER($BW1010),ISNUMBER($BX1010)),MIN(1,MAX(0,($BX1010-2018+1)/($BX1010-$BW1010+1))),"")</f>
        <v>0.8</v>
      </c>
      <c r="Q1010" s="0" t="n">
        <f aca="false">IF(AND(ISNUMBER($BW1010),ISNUMBER($BX1010)),MIN(1,MAX(0,($BX1010-2019+1)/($BX1010-$BW1010+1))),"")</f>
        <v>0.6</v>
      </c>
      <c r="R1010" s="0" t="n">
        <f aca="false">IF(AND(ISNUMBER($BW1010),ISNUMBER($BX1010)),MIN(1,MAX(0,($BX1010-2016+1)/($BX1010-$BW1010+1))),"")</f>
        <v>1</v>
      </c>
      <c r="S1010" s="0" t="n">
        <f aca="false">IF($L1010&lt;&gt;"",IF($L1010&gt;=2015.5,1,0),"")</f>
        <v>1</v>
      </c>
      <c r="T1010" s="0" t="n">
        <f aca="false">IF($L1010&lt;&gt;"",IF($L1010&gt;=2016,1,0),"")</f>
        <v>1</v>
      </c>
      <c r="U1010" s="0" t="n">
        <f aca="false">IF(ISNUMBER($BX1010),IF($BX1010&gt;=2016,1,0),"")</f>
        <v>1</v>
      </c>
      <c r="V1010" s="0" t="n">
        <f aca="false">IF(ISNUMBER($BW1010),IF($BW1010&gt;=2016,1,0),"")</f>
        <v>1</v>
      </c>
      <c r="W1010" s="0" t="str">
        <f aca="false">IF(AND(ISNUMBER($BW1010),ISNUMBER($BX1010)),IF($BW1010&gt;=2016,"post-only",IF($BX1010&lt;2016,"pre-only","mixed")),"")</f>
        <v>post-only</v>
      </c>
      <c r="X1010" s="0" t="n">
        <f aca="false">IF(AND(ISNUMBER($BW1010),ISNUMBER($BX1010)),MIN(1,MAX(0,($BX1010-2017+1)/($BX1010-$BW1010+1))),"")</f>
        <v>1</v>
      </c>
      <c r="Y1010" s="0" t="n">
        <f aca="false">IF(AND(ISNUMBER($BW1010),ISNUMBER($BX1010)),MIN(1,MAX(0,($BX1010-2018+1)/($BX1010-$BW1010+1))),"")</f>
        <v>0.8</v>
      </c>
      <c r="Z1010" s="0" t="n">
        <f aca="false">IF(AND(ISNUMBER($BW1010),ISNUMBER($BX1010)),MIN(1,MAX(0,($BX1010-2019+1)/($BX1010-$BW1010+1))),"")</f>
        <v>0.6</v>
      </c>
      <c r="AA1010" s="0" t="n">
        <f aca="false">IF(ISNUMBER($BX1010),IF($BX1010&gt;=2017,1,0),"")</f>
        <v>1</v>
      </c>
      <c r="AB1010" s="0" t="n">
        <f aca="false">IF(ISNUMBER($BX1010),IF($BX1010&gt;=2018,1,0),"")</f>
        <v>1</v>
      </c>
      <c r="AC1010" s="0" t="n">
        <f aca="false">IF(ISNUMBER($BX1010),IF($BX1010&gt;=2019,1,0),"")</f>
        <v>1</v>
      </c>
      <c r="AD1010" s="0" t="n">
        <f aca="false">IF($L1010&lt;&gt;"",IF($L1010&gt;2013,1,0),"")</f>
        <v>1</v>
      </c>
      <c r="AE1010" s="0" t="n">
        <f aca="false">IF($L1010&lt;&gt;"",1+IF($L1010&gt;2011,1,0)+IF($L1010&gt;2014,1,0),"")</f>
        <v>3</v>
      </c>
      <c r="AF1010" s="0" t="s">
        <v>87</v>
      </c>
      <c r="AG1010" s="0" t="s">
        <v>88</v>
      </c>
      <c r="AH1010" s="0" t="s">
        <v>89</v>
      </c>
      <c r="AI1010" s="0" t="s">
        <v>90</v>
      </c>
      <c r="AJ1010" s="0" t="s">
        <v>90</v>
      </c>
      <c r="AK1010" s="0" t="str">
        <f aca="false">IF(AND($CF1010&lt;&gt;"",IFERROR(INDEX(subsample_country_map!$B:$B,MATCH($CF1010,subsample_country_map!$A:$A,0)),"")&lt;&gt;""),INDEX(subsample_country_map!$B:$B,MATCH($CF1010,subsample_country_map!$A:$A,0)),INDEX(lookup!$AA:$AA,MATCH($A1010,lookup!$A:$A,0)))</f>
        <v>2_Europe</v>
      </c>
      <c r="AL1010" s="0" t="str">
        <f aca="false">IF(AND($CF1010&lt;&gt;"",IFERROR(INDEX(subsample_country_map!$C:$C,MATCH($CF1010,subsample_country_map!$A:$A,0)),"")&lt;&gt;""),INDEX(subsample_country_map!$C:$C,MATCH($CF1010,subsample_country_map!$A:$A,0)),INDEX(lookup!$AB:$AB,MATCH($A1010,lookup!$A:$A,0)))</f>
        <v>99_NCE</v>
      </c>
      <c r="AM1010" s="0" t="str">
        <f aca="false">IF(AND($CF1010&lt;&gt;"",IFERROR(INDEX(subsample_country_map!$D:$D,MATCH($CF1010,subsample_country_map!$A:$A,0)),"")&lt;&gt;""),INDEX(subsample_country_map!$D:$D,MATCH($CF1010,subsample_country_map!$A:$A,0)),INDEX(lookup!$AC:$AC,MATCH($A1010,lookup!$A:$A,0)))</f>
        <v>1_western</v>
      </c>
      <c r="AN1010" s="0" t="str">
        <f aca="false">IF(AND($CF1010&lt;&gt;"",IFERROR(INDEX(subsample_country_map!$E:$E,MATCH($CF1010,subsample_country_map!$A:$A,0)),"")&lt;&gt;""),INDEX(subsample_country_map!$E:$E,MATCH($CF1010,subsample_country_map!$A:$A,0)),INDEX(lookup!$AD:$AD,MATCH($A1010,lookup!$A:$A,0)))</f>
        <v>99_NCE</v>
      </c>
      <c r="AO1010" s="0" t="str">
        <f aca="false">INDEX(lookup!$Y:$Y,MATCH($A1010,lookup!$A:$A,0))</f>
        <v>0_published</v>
      </c>
      <c r="AP1010" s="0" t="str">
        <f aca="false">INDEX(lookup!$Z:$Z,MATCH($A1010,lookup!$A:$A,0))</f>
        <v>1_VHB high</v>
      </c>
      <c r="AQ1010" s="0" t="str">
        <f aca="false">INDEX(lookup!$W:$W,MATCH($A1010,lookup!$A:$A,0))</f>
        <v>2_sust</v>
      </c>
      <c r="AS1010" s="0" t="s">
        <v>91</v>
      </c>
      <c r="AT1010" s="0" t="s">
        <v>111</v>
      </c>
      <c r="AU1010" s="0" t="s">
        <v>93</v>
      </c>
      <c r="AV1010" s="0" t="s">
        <v>3629</v>
      </c>
      <c r="AW1010" s="0" t="s">
        <v>3630</v>
      </c>
      <c r="BA1010" s="0" t="n">
        <v>7417</v>
      </c>
      <c r="BB1010" s="0" t="s">
        <v>347</v>
      </c>
      <c r="BC1010" s="0" t="s">
        <v>358</v>
      </c>
      <c r="BD1010" s="0" t="s">
        <v>142</v>
      </c>
      <c r="BE1010" s="0" t="s">
        <v>98</v>
      </c>
      <c r="BI1010" s="0" t="s">
        <v>208</v>
      </c>
      <c r="BJ1010" s="0" t="s">
        <v>3631</v>
      </c>
      <c r="BK1010" s="0" t="s">
        <v>3616</v>
      </c>
      <c r="BL1010" s="0" t="s">
        <v>3632</v>
      </c>
      <c r="BM1010" s="0" t="s">
        <v>3618</v>
      </c>
      <c r="BN1010" s="0" t="s">
        <v>3619</v>
      </c>
      <c r="BO1010" s="0" t="s">
        <v>105</v>
      </c>
      <c r="BP1010" s="0" t="s">
        <v>3605</v>
      </c>
      <c r="BQ1010" s="0" t="s">
        <v>127</v>
      </c>
      <c r="BT1010" s="0" t="n">
        <v>0</v>
      </c>
      <c r="BU1010" s="0" t="s">
        <v>3612</v>
      </c>
      <c r="BW1010" s="0" t="n">
        <v>2017</v>
      </c>
      <c r="BX1010" s="0" t="n">
        <v>2021</v>
      </c>
      <c r="BY1010" s="0" t="s">
        <v>3613</v>
      </c>
      <c r="BZ1010" s="0" t="n">
        <v>2019</v>
      </c>
      <c r="CA1010" s="0" t="n">
        <v>1</v>
      </c>
      <c r="CB1010" s="0" t="n">
        <v>1</v>
      </c>
      <c r="CC1010" s="0" t="n">
        <v>1</v>
      </c>
      <c r="CD1010" s="0" t="n">
        <v>-0.0136752627673754</v>
      </c>
      <c r="CE1010" s="0" t="n">
        <v>1</v>
      </c>
    </row>
    <row r="1011" customFormat="false" ht="15" hidden="false" customHeight="false" outlineLevel="0" collapsed="false">
      <c r="A1011" s="0" t="s">
        <v>3605</v>
      </c>
      <c r="B1011" s="0" t="n">
        <v>2316</v>
      </c>
      <c r="C1011" s="0" t="n">
        <v>-0.0199374121522379</v>
      </c>
      <c r="D1011" s="0" t="n">
        <v>7417</v>
      </c>
      <c r="E1011" s="0" t="n">
        <f aca="false">IF(ISNUMBER($BA1011),$BA1011,IF(AND(ISNUMBER($D1011),ISNUMBER($BW1011),ISNUMBER($BX1011)),$D1011*($BX1011-$BW1011+1),""))</f>
        <v>7417</v>
      </c>
      <c r="H1011" s="0" t="s">
        <v>118</v>
      </c>
      <c r="I1011" s="0" t="s">
        <v>344</v>
      </c>
      <c r="J1011" s="0" t="n">
        <f aca="false">IF($BW1011&lt;&gt;"",$BW1011,"")</f>
        <v>2017</v>
      </c>
      <c r="K1011" s="0" t="n">
        <f aca="false">IF($BX1011&lt;&gt;"",$BX1011,"")</f>
        <v>2021</v>
      </c>
      <c r="L1011" s="0" t="n">
        <f aca="false">IF(AND(ISNUMBER($BW1011),ISNUMBER($BX1011)),($BW1011+$BX1011)/2,"")</f>
        <v>2019</v>
      </c>
      <c r="M1011" s="0" t="n">
        <f aca="false">IF($L1011&lt;&gt;"",$L1011,"")</f>
        <v>2019</v>
      </c>
      <c r="N1011" s="0" t="n">
        <f aca="false">IF(AND(ISNUMBER($BW1011),ISNUMBER($BX1011)),MIN(1,MAX(0,($BX1011-2016+1)/($BX1011-$BW1011+1))),"")</f>
        <v>1</v>
      </c>
      <c r="O1011" s="0" t="n">
        <f aca="false">IF(AND(ISNUMBER($BW1011),ISNUMBER($BX1011)),MIN(1,MAX(0,($BX1011-2017+1)/($BX1011-$BW1011+1))),"")</f>
        <v>1</v>
      </c>
      <c r="P1011" s="0" t="n">
        <f aca="false">IF(AND(ISNUMBER($BW1011),ISNUMBER($BX1011)),MIN(1,MAX(0,($BX1011-2018+1)/($BX1011-$BW1011+1))),"")</f>
        <v>0.8</v>
      </c>
      <c r="Q1011" s="0" t="n">
        <f aca="false">IF(AND(ISNUMBER($BW1011),ISNUMBER($BX1011)),MIN(1,MAX(0,($BX1011-2019+1)/($BX1011-$BW1011+1))),"")</f>
        <v>0.6</v>
      </c>
      <c r="R1011" s="0" t="n">
        <f aca="false">IF(AND(ISNUMBER($BW1011),ISNUMBER($BX1011)),MIN(1,MAX(0,($BX1011-2016+1)/($BX1011-$BW1011+1))),"")</f>
        <v>1</v>
      </c>
      <c r="S1011" s="0" t="n">
        <f aca="false">IF($L1011&lt;&gt;"",IF($L1011&gt;=2015.5,1,0),"")</f>
        <v>1</v>
      </c>
      <c r="T1011" s="0" t="n">
        <f aca="false">IF($L1011&lt;&gt;"",IF($L1011&gt;=2016,1,0),"")</f>
        <v>1</v>
      </c>
      <c r="U1011" s="0" t="n">
        <f aca="false">IF(ISNUMBER($BX1011),IF($BX1011&gt;=2016,1,0),"")</f>
        <v>1</v>
      </c>
      <c r="V1011" s="0" t="n">
        <f aca="false">IF(ISNUMBER($BW1011),IF($BW1011&gt;=2016,1,0),"")</f>
        <v>1</v>
      </c>
      <c r="W1011" s="0" t="str">
        <f aca="false">IF(AND(ISNUMBER($BW1011),ISNUMBER($BX1011)),IF($BW1011&gt;=2016,"post-only",IF($BX1011&lt;2016,"pre-only","mixed")),"")</f>
        <v>post-only</v>
      </c>
      <c r="X1011" s="0" t="n">
        <f aca="false">IF(AND(ISNUMBER($BW1011),ISNUMBER($BX1011)),MIN(1,MAX(0,($BX1011-2017+1)/($BX1011-$BW1011+1))),"")</f>
        <v>1</v>
      </c>
      <c r="Y1011" s="0" t="n">
        <f aca="false">IF(AND(ISNUMBER($BW1011),ISNUMBER($BX1011)),MIN(1,MAX(0,($BX1011-2018+1)/($BX1011-$BW1011+1))),"")</f>
        <v>0.8</v>
      </c>
      <c r="Z1011" s="0" t="n">
        <f aca="false">IF(AND(ISNUMBER($BW1011),ISNUMBER($BX1011)),MIN(1,MAX(0,($BX1011-2019+1)/($BX1011-$BW1011+1))),"")</f>
        <v>0.6</v>
      </c>
      <c r="AA1011" s="0" t="n">
        <f aca="false">IF(ISNUMBER($BX1011),IF($BX1011&gt;=2017,1,0),"")</f>
        <v>1</v>
      </c>
      <c r="AB1011" s="0" t="n">
        <f aca="false">IF(ISNUMBER($BX1011),IF($BX1011&gt;=2018,1,0),"")</f>
        <v>1</v>
      </c>
      <c r="AC1011" s="0" t="n">
        <f aca="false">IF(ISNUMBER($BX1011),IF($BX1011&gt;=2019,1,0),"")</f>
        <v>1</v>
      </c>
      <c r="AD1011" s="0" t="n">
        <f aca="false">IF($L1011&lt;&gt;"",IF($L1011&gt;2013,1,0),"")</f>
        <v>1</v>
      </c>
      <c r="AE1011" s="0" t="n">
        <f aca="false">IF($L1011&lt;&gt;"",1+IF($L1011&gt;2011,1,0)+IF($L1011&gt;2014,1,0),"")</f>
        <v>3</v>
      </c>
      <c r="AF1011" s="0" t="s">
        <v>87</v>
      </c>
      <c r="AG1011" s="0" t="s">
        <v>88</v>
      </c>
      <c r="AH1011" s="0" t="s">
        <v>89</v>
      </c>
      <c r="AI1011" s="0" t="s">
        <v>90</v>
      </c>
      <c r="AJ1011" s="0" t="s">
        <v>90</v>
      </c>
      <c r="AK1011" s="0" t="str">
        <f aca="false">IF(AND($CF1011&lt;&gt;"",IFERROR(INDEX(subsample_country_map!$B:$B,MATCH($CF1011,subsample_country_map!$A:$A,0)),"")&lt;&gt;""),INDEX(subsample_country_map!$B:$B,MATCH($CF1011,subsample_country_map!$A:$A,0)),INDEX(lookup!$AA:$AA,MATCH($A1011,lookup!$A:$A,0)))</f>
        <v>2_Europe</v>
      </c>
      <c r="AL1011" s="0" t="str">
        <f aca="false">IF(AND($CF1011&lt;&gt;"",IFERROR(INDEX(subsample_country_map!$C:$C,MATCH($CF1011,subsample_country_map!$A:$A,0)),"")&lt;&gt;""),INDEX(subsample_country_map!$C:$C,MATCH($CF1011,subsample_country_map!$A:$A,0)),INDEX(lookup!$AB:$AB,MATCH($A1011,lookup!$A:$A,0)))</f>
        <v>99_NCE</v>
      </c>
      <c r="AM1011" s="0" t="str">
        <f aca="false">IF(AND($CF1011&lt;&gt;"",IFERROR(INDEX(subsample_country_map!$D:$D,MATCH($CF1011,subsample_country_map!$A:$A,0)),"")&lt;&gt;""),INDEX(subsample_country_map!$D:$D,MATCH($CF1011,subsample_country_map!$A:$A,0)),INDEX(lookup!$AC:$AC,MATCH($A1011,lookup!$A:$A,0)))</f>
        <v>1_western</v>
      </c>
      <c r="AN1011" s="0" t="str">
        <f aca="false">IF(AND($CF1011&lt;&gt;"",IFERROR(INDEX(subsample_country_map!$E:$E,MATCH($CF1011,subsample_country_map!$A:$A,0)),"")&lt;&gt;""),INDEX(subsample_country_map!$E:$E,MATCH($CF1011,subsample_country_map!$A:$A,0)),INDEX(lookup!$AD:$AD,MATCH($A1011,lookup!$A:$A,0)))</f>
        <v>99_NCE</v>
      </c>
      <c r="AO1011" s="0" t="str">
        <f aca="false">INDEX(lookup!$Y:$Y,MATCH($A1011,lookup!$A:$A,0))</f>
        <v>0_published</v>
      </c>
      <c r="AP1011" s="0" t="str">
        <f aca="false">INDEX(lookup!$Z:$Z,MATCH($A1011,lookup!$A:$A,0))</f>
        <v>1_VHB high</v>
      </c>
      <c r="AQ1011" s="0" t="str">
        <f aca="false">INDEX(lookup!$W:$W,MATCH($A1011,lookup!$A:$A,0))</f>
        <v>2_sust</v>
      </c>
      <c r="AS1011" s="0" t="s">
        <v>91</v>
      </c>
      <c r="AT1011" s="0" t="s">
        <v>111</v>
      </c>
      <c r="AU1011" s="0" t="s">
        <v>93</v>
      </c>
      <c r="AV1011" s="0" t="s">
        <v>3633</v>
      </c>
      <c r="AW1011" s="0" t="s">
        <v>3634</v>
      </c>
      <c r="BA1011" s="0" t="n">
        <v>7417</v>
      </c>
      <c r="BB1011" s="0" t="s">
        <v>347</v>
      </c>
      <c r="BC1011" s="0" t="s">
        <v>358</v>
      </c>
      <c r="BD1011" s="0" t="s">
        <v>142</v>
      </c>
      <c r="BE1011" s="0" t="s">
        <v>98</v>
      </c>
      <c r="BI1011" s="0" t="s">
        <v>208</v>
      </c>
      <c r="BJ1011" s="0" t="s">
        <v>3631</v>
      </c>
      <c r="BK1011" s="0" t="s">
        <v>3616</v>
      </c>
      <c r="BL1011" s="0" t="s">
        <v>3635</v>
      </c>
      <c r="BM1011" s="0" t="s">
        <v>3623</v>
      </c>
      <c r="BN1011" s="0" t="s">
        <v>3619</v>
      </c>
      <c r="BO1011" s="0" t="s">
        <v>105</v>
      </c>
      <c r="BP1011" s="0" t="s">
        <v>3605</v>
      </c>
      <c r="BQ1011" s="0" t="s">
        <v>127</v>
      </c>
      <c r="BT1011" s="0" t="n">
        <v>0</v>
      </c>
      <c r="BU1011" s="0" t="s">
        <v>3612</v>
      </c>
      <c r="BW1011" s="0" t="n">
        <v>2017</v>
      </c>
      <c r="BX1011" s="0" t="n">
        <v>2021</v>
      </c>
      <c r="BY1011" s="0" t="s">
        <v>3613</v>
      </c>
      <c r="BZ1011" s="0" t="n">
        <v>2019</v>
      </c>
      <c r="CA1011" s="0" t="n">
        <v>1</v>
      </c>
      <c r="CB1011" s="0" t="n">
        <v>1</v>
      </c>
      <c r="CC1011" s="0" t="n">
        <v>1</v>
      </c>
      <c r="CD1011" s="0" t="n">
        <v>-0.0199400544922558</v>
      </c>
      <c r="CE1011" s="0" t="n">
        <v>1</v>
      </c>
    </row>
    <row r="1012" customFormat="false" ht="15" hidden="false" customHeight="false" outlineLevel="0" collapsed="false">
      <c r="A1012" s="0" t="s">
        <v>3605</v>
      </c>
      <c r="B1012" s="0" t="n">
        <v>2317</v>
      </c>
      <c r="C1012" s="0" t="n">
        <v>-0.0149641726352033</v>
      </c>
      <c r="D1012" s="0" t="n">
        <v>7417</v>
      </c>
      <c r="E1012" s="0" t="n">
        <f aca="false">IF(ISNUMBER($BA1012),$BA1012,IF(AND(ISNUMBER($D1012),ISNUMBER($BW1012),ISNUMBER($BX1012)),$D1012*($BX1012-$BW1012+1),""))</f>
        <v>7417</v>
      </c>
      <c r="H1012" s="0" t="s">
        <v>118</v>
      </c>
      <c r="I1012" s="0" t="s">
        <v>344</v>
      </c>
      <c r="J1012" s="0" t="n">
        <f aca="false">IF($BW1012&lt;&gt;"",$BW1012,"")</f>
        <v>2017</v>
      </c>
      <c r="K1012" s="0" t="n">
        <f aca="false">IF($BX1012&lt;&gt;"",$BX1012,"")</f>
        <v>2021</v>
      </c>
      <c r="L1012" s="0" t="n">
        <f aca="false">IF(AND(ISNUMBER($BW1012),ISNUMBER($BX1012)),($BW1012+$BX1012)/2,"")</f>
        <v>2019</v>
      </c>
      <c r="M1012" s="0" t="n">
        <f aca="false">IF($L1012&lt;&gt;"",$L1012,"")</f>
        <v>2019</v>
      </c>
      <c r="N1012" s="0" t="n">
        <f aca="false">IF(AND(ISNUMBER($BW1012),ISNUMBER($BX1012)),MIN(1,MAX(0,($BX1012-2016+1)/($BX1012-$BW1012+1))),"")</f>
        <v>1</v>
      </c>
      <c r="O1012" s="0" t="n">
        <f aca="false">IF(AND(ISNUMBER($BW1012),ISNUMBER($BX1012)),MIN(1,MAX(0,($BX1012-2017+1)/($BX1012-$BW1012+1))),"")</f>
        <v>1</v>
      </c>
      <c r="P1012" s="0" t="n">
        <f aca="false">IF(AND(ISNUMBER($BW1012),ISNUMBER($BX1012)),MIN(1,MAX(0,($BX1012-2018+1)/($BX1012-$BW1012+1))),"")</f>
        <v>0.8</v>
      </c>
      <c r="Q1012" s="0" t="n">
        <f aca="false">IF(AND(ISNUMBER($BW1012),ISNUMBER($BX1012)),MIN(1,MAX(0,($BX1012-2019+1)/($BX1012-$BW1012+1))),"")</f>
        <v>0.6</v>
      </c>
      <c r="R1012" s="0" t="n">
        <f aca="false">IF(AND(ISNUMBER($BW1012),ISNUMBER($BX1012)),MIN(1,MAX(0,($BX1012-2016+1)/($BX1012-$BW1012+1))),"")</f>
        <v>1</v>
      </c>
      <c r="S1012" s="0" t="n">
        <f aca="false">IF($L1012&lt;&gt;"",IF($L1012&gt;=2015.5,1,0),"")</f>
        <v>1</v>
      </c>
      <c r="T1012" s="0" t="n">
        <f aca="false">IF($L1012&lt;&gt;"",IF($L1012&gt;=2016,1,0),"")</f>
        <v>1</v>
      </c>
      <c r="U1012" s="0" t="n">
        <f aca="false">IF(ISNUMBER($BX1012),IF($BX1012&gt;=2016,1,0),"")</f>
        <v>1</v>
      </c>
      <c r="V1012" s="0" t="n">
        <f aca="false">IF(ISNUMBER($BW1012),IF($BW1012&gt;=2016,1,0),"")</f>
        <v>1</v>
      </c>
      <c r="W1012" s="0" t="str">
        <f aca="false">IF(AND(ISNUMBER($BW1012),ISNUMBER($BX1012)),IF($BW1012&gt;=2016,"post-only",IF($BX1012&lt;2016,"pre-only","mixed")),"")</f>
        <v>post-only</v>
      </c>
      <c r="X1012" s="0" t="n">
        <f aca="false">IF(AND(ISNUMBER($BW1012),ISNUMBER($BX1012)),MIN(1,MAX(0,($BX1012-2017+1)/($BX1012-$BW1012+1))),"")</f>
        <v>1</v>
      </c>
      <c r="Y1012" s="0" t="n">
        <f aca="false">IF(AND(ISNUMBER($BW1012),ISNUMBER($BX1012)),MIN(1,MAX(0,($BX1012-2018+1)/($BX1012-$BW1012+1))),"")</f>
        <v>0.8</v>
      </c>
      <c r="Z1012" s="0" t="n">
        <f aca="false">IF(AND(ISNUMBER($BW1012),ISNUMBER($BX1012)),MIN(1,MAX(0,($BX1012-2019+1)/($BX1012-$BW1012+1))),"")</f>
        <v>0.6</v>
      </c>
      <c r="AA1012" s="0" t="n">
        <f aca="false">IF(ISNUMBER($BX1012),IF($BX1012&gt;=2017,1,0),"")</f>
        <v>1</v>
      </c>
      <c r="AB1012" s="0" t="n">
        <f aca="false">IF(ISNUMBER($BX1012),IF($BX1012&gt;=2018,1,0),"")</f>
        <v>1</v>
      </c>
      <c r="AC1012" s="0" t="n">
        <f aca="false">IF(ISNUMBER($BX1012),IF($BX1012&gt;=2019,1,0),"")</f>
        <v>1</v>
      </c>
      <c r="AD1012" s="0" t="n">
        <f aca="false">IF($L1012&lt;&gt;"",IF($L1012&gt;2013,1,0),"")</f>
        <v>1</v>
      </c>
      <c r="AE1012" s="0" t="n">
        <f aca="false">IF($L1012&lt;&gt;"",1+IF($L1012&gt;2011,1,0)+IF($L1012&gt;2014,1,0),"")</f>
        <v>3</v>
      </c>
      <c r="AF1012" s="0" t="s">
        <v>87</v>
      </c>
      <c r="AG1012" s="0" t="s">
        <v>88</v>
      </c>
      <c r="AH1012" s="0" t="s">
        <v>89</v>
      </c>
      <c r="AI1012" s="0" t="s">
        <v>90</v>
      </c>
      <c r="AJ1012" s="0" t="s">
        <v>90</v>
      </c>
      <c r="AK1012" s="0" t="str">
        <f aca="false">IF(AND($CF1012&lt;&gt;"",IFERROR(INDEX(subsample_country_map!$B:$B,MATCH($CF1012,subsample_country_map!$A:$A,0)),"")&lt;&gt;""),INDEX(subsample_country_map!$B:$B,MATCH($CF1012,subsample_country_map!$A:$A,0)),INDEX(lookup!$AA:$AA,MATCH($A1012,lookup!$A:$A,0)))</f>
        <v>2_Europe</v>
      </c>
      <c r="AL1012" s="0" t="str">
        <f aca="false">IF(AND($CF1012&lt;&gt;"",IFERROR(INDEX(subsample_country_map!$C:$C,MATCH($CF1012,subsample_country_map!$A:$A,0)),"")&lt;&gt;""),INDEX(subsample_country_map!$C:$C,MATCH($CF1012,subsample_country_map!$A:$A,0)),INDEX(lookup!$AB:$AB,MATCH($A1012,lookup!$A:$A,0)))</f>
        <v>99_NCE</v>
      </c>
      <c r="AM1012" s="0" t="str">
        <f aca="false">IF(AND($CF1012&lt;&gt;"",IFERROR(INDEX(subsample_country_map!$D:$D,MATCH($CF1012,subsample_country_map!$A:$A,0)),"")&lt;&gt;""),INDEX(subsample_country_map!$D:$D,MATCH($CF1012,subsample_country_map!$A:$A,0)),INDEX(lookup!$AC:$AC,MATCH($A1012,lookup!$A:$A,0)))</f>
        <v>1_western</v>
      </c>
      <c r="AN1012" s="0" t="str">
        <f aca="false">IF(AND($CF1012&lt;&gt;"",IFERROR(INDEX(subsample_country_map!$E:$E,MATCH($CF1012,subsample_country_map!$A:$A,0)),"")&lt;&gt;""),INDEX(subsample_country_map!$E:$E,MATCH($CF1012,subsample_country_map!$A:$A,0)),INDEX(lookup!$AD:$AD,MATCH($A1012,lookup!$A:$A,0)))</f>
        <v>99_NCE</v>
      </c>
      <c r="AO1012" s="0" t="str">
        <f aca="false">INDEX(lookup!$Y:$Y,MATCH($A1012,lookup!$A:$A,0))</f>
        <v>0_published</v>
      </c>
      <c r="AP1012" s="0" t="str">
        <f aca="false">INDEX(lookup!$Z:$Z,MATCH($A1012,lookup!$A:$A,0))</f>
        <v>1_VHB high</v>
      </c>
      <c r="AQ1012" s="0" t="str">
        <f aca="false">INDEX(lookup!$W:$W,MATCH($A1012,lookup!$A:$A,0))</f>
        <v>2_sust</v>
      </c>
      <c r="AS1012" s="0" t="s">
        <v>91</v>
      </c>
      <c r="AT1012" s="0" t="s">
        <v>111</v>
      </c>
      <c r="AU1012" s="0" t="s">
        <v>93</v>
      </c>
      <c r="AV1012" s="0" t="s">
        <v>3620</v>
      </c>
      <c r="AW1012" s="0" t="s">
        <v>3630</v>
      </c>
      <c r="BA1012" s="0" t="n">
        <v>7417</v>
      </c>
      <c r="BB1012" s="0" t="s">
        <v>347</v>
      </c>
      <c r="BC1012" s="0" t="s">
        <v>358</v>
      </c>
      <c r="BD1012" s="0" t="s">
        <v>142</v>
      </c>
      <c r="BE1012" s="0" t="s">
        <v>98</v>
      </c>
      <c r="BI1012" s="0" t="s">
        <v>208</v>
      </c>
      <c r="BJ1012" s="0" t="s">
        <v>3636</v>
      </c>
      <c r="BK1012" s="0" t="s">
        <v>3616</v>
      </c>
      <c r="BL1012" s="0" t="s">
        <v>3637</v>
      </c>
      <c r="BM1012" s="0" t="s">
        <v>3618</v>
      </c>
      <c r="BN1012" s="0" t="s">
        <v>3619</v>
      </c>
      <c r="BO1012" s="0" t="s">
        <v>105</v>
      </c>
      <c r="BP1012" s="0" t="s">
        <v>3605</v>
      </c>
      <c r="BQ1012" s="0" t="s">
        <v>127</v>
      </c>
      <c r="BT1012" s="0" t="n">
        <v>0</v>
      </c>
      <c r="BU1012" s="0" t="s">
        <v>3612</v>
      </c>
      <c r="BW1012" s="0" t="n">
        <v>2017</v>
      </c>
      <c r="BX1012" s="0" t="n">
        <v>2021</v>
      </c>
      <c r="BY1012" s="0" t="s">
        <v>3613</v>
      </c>
      <c r="BZ1012" s="0" t="n">
        <v>2019</v>
      </c>
      <c r="CA1012" s="0" t="n">
        <v>1</v>
      </c>
      <c r="CB1012" s="0" t="n">
        <v>1</v>
      </c>
      <c r="CC1012" s="0" t="n">
        <v>1</v>
      </c>
      <c r="CD1012" s="0" t="n">
        <v>-0.0149652897433788</v>
      </c>
      <c r="CE1012" s="0" t="n">
        <v>1</v>
      </c>
    </row>
    <row r="1013" customFormat="false" ht="15" hidden="false" customHeight="false" outlineLevel="0" collapsed="false">
      <c r="A1013" s="0" t="s">
        <v>3605</v>
      </c>
      <c r="B1013" s="0" t="n">
        <v>2318</v>
      </c>
      <c r="C1013" s="0" t="n">
        <v>-0.0208203404409988</v>
      </c>
      <c r="D1013" s="0" t="n">
        <v>7417</v>
      </c>
      <c r="E1013" s="0" t="n">
        <f aca="false">IF(ISNUMBER($BA1013),$BA1013,IF(AND(ISNUMBER($D1013),ISNUMBER($BW1013),ISNUMBER($BX1013)),$D1013*($BX1013-$BW1013+1),""))</f>
        <v>7417</v>
      </c>
      <c r="H1013" s="0" t="s">
        <v>118</v>
      </c>
      <c r="I1013" s="0" t="s">
        <v>344</v>
      </c>
      <c r="J1013" s="0" t="n">
        <f aca="false">IF($BW1013&lt;&gt;"",$BW1013,"")</f>
        <v>2017</v>
      </c>
      <c r="K1013" s="0" t="n">
        <f aca="false">IF($BX1013&lt;&gt;"",$BX1013,"")</f>
        <v>2021</v>
      </c>
      <c r="L1013" s="0" t="n">
        <f aca="false">IF(AND(ISNUMBER($BW1013),ISNUMBER($BX1013)),($BW1013+$BX1013)/2,"")</f>
        <v>2019</v>
      </c>
      <c r="M1013" s="0" t="n">
        <f aca="false">IF($L1013&lt;&gt;"",$L1013,"")</f>
        <v>2019</v>
      </c>
      <c r="N1013" s="0" t="n">
        <f aca="false">IF(AND(ISNUMBER($BW1013),ISNUMBER($BX1013)),MIN(1,MAX(0,($BX1013-2016+1)/($BX1013-$BW1013+1))),"")</f>
        <v>1</v>
      </c>
      <c r="O1013" s="0" t="n">
        <f aca="false">IF(AND(ISNUMBER($BW1013),ISNUMBER($BX1013)),MIN(1,MAX(0,($BX1013-2017+1)/($BX1013-$BW1013+1))),"")</f>
        <v>1</v>
      </c>
      <c r="P1013" s="0" t="n">
        <f aca="false">IF(AND(ISNUMBER($BW1013),ISNUMBER($BX1013)),MIN(1,MAX(0,($BX1013-2018+1)/($BX1013-$BW1013+1))),"")</f>
        <v>0.8</v>
      </c>
      <c r="Q1013" s="0" t="n">
        <f aca="false">IF(AND(ISNUMBER($BW1013),ISNUMBER($BX1013)),MIN(1,MAX(0,($BX1013-2019+1)/($BX1013-$BW1013+1))),"")</f>
        <v>0.6</v>
      </c>
      <c r="R1013" s="0" t="n">
        <f aca="false">IF(AND(ISNUMBER($BW1013),ISNUMBER($BX1013)),MIN(1,MAX(0,($BX1013-2016+1)/($BX1013-$BW1013+1))),"")</f>
        <v>1</v>
      </c>
      <c r="S1013" s="0" t="n">
        <f aca="false">IF($L1013&lt;&gt;"",IF($L1013&gt;=2015.5,1,0),"")</f>
        <v>1</v>
      </c>
      <c r="T1013" s="0" t="n">
        <f aca="false">IF($L1013&lt;&gt;"",IF($L1013&gt;=2016,1,0),"")</f>
        <v>1</v>
      </c>
      <c r="U1013" s="0" t="n">
        <f aca="false">IF(ISNUMBER($BX1013),IF($BX1013&gt;=2016,1,0),"")</f>
        <v>1</v>
      </c>
      <c r="V1013" s="0" t="n">
        <f aca="false">IF(ISNUMBER($BW1013),IF($BW1013&gt;=2016,1,0),"")</f>
        <v>1</v>
      </c>
      <c r="W1013" s="0" t="str">
        <f aca="false">IF(AND(ISNUMBER($BW1013),ISNUMBER($BX1013)),IF($BW1013&gt;=2016,"post-only",IF($BX1013&lt;2016,"pre-only","mixed")),"")</f>
        <v>post-only</v>
      </c>
      <c r="X1013" s="0" t="n">
        <f aca="false">IF(AND(ISNUMBER($BW1013),ISNUMBER($BX1013)),MIN(1,MAX(0,($BX1013-2017+1)/($BX1013-$BW1013+1))),"")</f>
        <v>1</v>
      </c>
      <c r="Y1013" s="0" t="n">
        <f aca="false">IF(AND(ISNUMBER($BW1013),ISNUMBER($BX1013)),MIN(1,MAX(0,($BX1013-2018+1)/($BX1013-$BW1013+1))),"")</f>
        <v>0.8</v>
      </c>
      <c r="Z1013" s="0" t="n">
        <f aca="false">IF(AND(ISNUMBER($BW1013),ISNUMBER($BX1013)),MIN(1,MAX(0,($BX1013-2019+1)/($BX1013-$BW1013+1))),"")</f>
        <v>0.6</v>
      </c>
      <c r="AA1013" s="0" t="n">
        <f aca="false">IF(ISNUMBER($BX1013),IF($BX1013&gt;=2017,1,0),"")</f>
        <v>1</v>
      </c>
      <c r="AB1013" s="0" t="n">
        <f aca="false">IF(ISNUMBER($BX1013),IF($BX1013&gt;=2018,1,0),"")</f>
        <v>1</v>
      </c>
      <c r="AC1013" s="0" t="n">
        <f aca="false">IF(ISNUMBER($BX1013),IF($BX1013&gt;=2019,1,0),"")</f>
        <v>1</v>
      </c>
      <c r="AD1013" s="0" t="n">
        <f aca="false">IF($L1013&lt;&gt;"",IF($L1013&gt;2013,1,0),"")</f>
        <v>1</v>
      </c>
      <c r="AE1013" s="0" t="n">
        <f aca="false">IF($L1013&lt;&gt;"",1+IF($L1013&gt;2011,1,0)+IF($L1013&gt;2014,1,0),"")</f>
        <v>3</v>
      </c>
      <c r="AF1013" s="0" t="s">
        <v>87</v>
      </c>
      <c r="AG1013" s="0" t="s">
        <v>88</v>
      </c>
      <c r="AH1013" s="0" t="s">
        <v>89</v>
      </c>
      <c r="AI1013" s="0" t="s">
        <v>90</v>
      </c>
      <c r="AJ1013" s="0" t="s">
        <v>90</v>
      </c>
      <c r="AK1013" s="0" t="str">
        <f aca="false">IF(AND($CF1013&lt;&gt;"",IFERROR(INDEX(subsample_country_map!$B:$B,MATCH($CF1013,subsample_country_map!$A:$A,0)),"")&lt;&gt;""),INDEX(subsample_country_map!$B:$B,MATCH($CF1013,subsample_country_map!$A:$A,0)),INDEX(lookup!$AA:$AA,MATCH($A1013,lookup!$A:$A,0)))</f>
        <v>2_Europe</v>
      </c>
      <c r="AL1013" s="0" t="str">
        <f aca="false">IF(AND($CF1013&lt;&gt;"",IFERROR(INDEX(subsample_country_map!$C:$C,MATCH($CF1013,subsample_country_map!$A:$A,0)),"")&lt;&gt;""),INDEX(subsample_country_map!$C:$C,MATCH($CF1013,subsample_country_map!$A:$A,0)),INDEX(lookup!$AB:$AB,MATCH($A1013,lookup!$A:$A,0)))</f>
        <v>99_NCE</v>
      </c>
      <c r="AM1013" s="0" t="str">
        <f aca="false">IF(AND($CF1013&lt;&gt;"",IFERROR(INDEX(subsample_country_map!$D:$D,MATCH($CF1013,subsample_country_map!$A:$A,0)),"")&lt;&gt;""),INDEX(subsample_country_map!$D:$D,MATCH($CF1013,subsample_country_map!$A:$A,0)),INDEX(lookup!$AC:$AC,MATCH($A1013,lookup!$A:$A,0)))</f>
        <v>1_western</v>
      </c>
      <c r="AN1013" s="0" t="str">
        <f aca="false">IF(AND($CF1013&lt;&gt;"",IFERROR(INDEX(subsample_country_map!$E:$E,MATCH($CF1013,subsample_country_map!$A:$A,0)),"")&lt;&gt;""),INDEX(subsample_country_map!$E:$E,MATCH($CF1013,subsample_country_map!$A:$A,0)),INDEX(lookup!$AD:$AD,MATCH($A1013,lookup!$A:$A,0)))</f>
        <v>99_NCE</v>
      </c>
      <c r="AO1013" s="0" t="str">
        <f aca="false">INDEX(lookup!$Y:$Y,MATCH($A1013,lookup!$A:$A,0))</f>
        <v>0_published</v>
      </c>
      <c r="AP1013" s="0" t="str">
        <f aca="false">INDEX(lookup!$Z:$Z,MATCH($A1013,lookup!$A:$A,0))</f>
        <v>1_VHB high</v>
      </c>
      <c r="AQ1013" s="0" t="str">
        <f aca="false">INDEX(lookup!$W:$W,MATCH($A1013,lookup!$A:$A,0))</f>
        <v>2_sust</v>
      </c>
      <c r="AS1013" s="0" t="s">
        <v>91</v>
      </c>
      <c r="AT1013" s="0" t="s">
        <v>111</v>
      </c>
      <c r="AU1013" s="0" t="s">
        <v>93</v>
      </c>
      <c r="AV1013" s="0" t="s">
        <v>3638</v>
      </c>
      <c r="AW1013" s="0" t="s">
        <v>3634</v>
      </c>
      <c r="BA1013" s="0" t="n">
        <v>7417</v>
      </c>
      <c r="BB1013" s="0" t="s">
        <v>347</v>
      </c>
      <c r="BC1013" s="0" t="s">
        <v>358</v>
      </c>
      <c r="BD1013" s="0" t="s">
        <v>142</v>
      </c>
      <c r="BE1013" s="0" t="s">
        <v>98</v>
      </c>
      <c r="BI1013" s="0" t="s">
        <v>208</v>
      </c>
      <c r="BJ1013" s="0" t="s">
        <v>3636</v>
      </c>
      <c r="BK1013" s="0" t="s">
        <v>3616</v>
      </c>
      <c r="BL1013" s="0" t="s">
        <v>3639</v>
      </c>
      <c r="BM1013" s="0" t="s">
        <v>3623</v>
      </c>
      <c r="BN1013" s="0" t="s">
        <v>3619</v>
      </c>
      <c r="BO1013" s="0" t="s">
        <v>105</v>
      </c>
      <c r="BP1013" s="0" t="s">
        <v>3605</v>
      </c>
      <c r="BQ1013" s="0" t="s">
        <v>127</v>
      </c>
      <c r="BT1013" s="0" t="n">
        <v>0</v>
      </c>
      <c r="BU1013" s="0" t="s">
        <v>3612</v>
      </c>
      <c r="BW1013" s="0" t="n">
        <v>2017</v>
      </c>
      <c r="BX1013" s="0" t="n">
        <v>2021</v>
      </c>
      <c r="BY1013" s="0" t="s">
        <v>3613</v>
      </c>
      <c r="BZ1013" s="0" t="n">
        <v>2019</v>
      </c>
      <c r="CA1013" s="0" t="n">
        <v>1</v>
      </c>
      <c r="CB1013" s="0" t="n">
        <v>1</v>
      </c>
      <c r="CC1013" s="0" t="n">
        <v>1</v>
      </c>
      <c r="CD1013" s="0" t="n">
        <v>-0.020823349669744</v>
      </c>
      <c r="CE1013" s="0" t="n">
        <v>1</v>
      </c>
    </row>
    <row r="1014" customFormat="false" ht="15" hidden="false" customHeight="false" outlineLevel="0" collapsed="false">
      <c r="A1014" s="0" t="s">
        <v>3605</v>
      </c>
      <c r="B1014" s="0" t="n">
        <v>2319</v>
      </c>
      <c r="C1014" s="0" t="n">
        <v>-0.0472859698496868</v>
      </c>
      <c r="D1014" s="0" t="n">
        <v>7417</v>
      </c>
      <c r="E1014" s="0" t="n">
        <f aca="false">IF(ISNUMBER($BA1014),$BA1014,IF(AND(ISNUMBER($D1014),ISNUMBER($BW1014),ISNUMBER($BX1014)),$D1014*($BX1014-$BW1014+1),""))</f>
        <v>7417</v>
      </c>
      <c r="H1014" s="0" t="s">
        <v>118</v>
      </c>
      <c r="I1014" s="0" t="s">
        <v>344</v>
      </c>
      <c r="J1014" s="0" t="n">
        <f aca="false">IF($BW1014&lt;&gt;"",$BW1014,"")</f>
        <v>2017</v>
      </c>
      <c r="K1014" s="0" t="n">
        <f aca="false">IF($BX1014&lt;&gt;"",$BX1014,"")</f>
        <v>2021</v>
      </c>
      <c r="L1014" s="0" t="n">
        <f aca="false">IF(AND(ISNUMBER($BW1014),ISNUMBER($BX1014)),($BW1014+$BX1014)/2,"")</f>
        <v>2019</v>
      </c>
      <c r="M1014" s="0" t="n">
        <f aca="false">IF($L1014&lt;&gt;"",$L1014,"")</f>
        <v>2019</v>
      </c>
      <c r="N1014" s="0" t="n">
        <f aca="false">IF(AND(ISNUMBER($BW1014),ISNUMBER($BX1014)),MIN(1,MAX(0,($BX1014-2016+1)/($BX1014-$BW1014+1))),"")</f>
        <v>1</v>
      </c>
      <c r="O1014" s="0" t="n">
        <f aca="false">IF(AND(ISNUMBER($BW1014),ISNUMBER($BX1014)),MIN(1,MAX(0,($BX1014-2017+1)/($BX1014-$BW1014+1))),"")</f>
        <v>1</v>
      </c>
      <c r="P1014" s="0" t="n">
        <f aca="false">IF(AND(ISNUMBER($BW1014),ISNUMBER($BX1014)),MIN(1,MAX(0,($BX1014-2018+1)/($BX1014-$BW1014+1))),"")</f>
        <v>0.8</v>
      </c>
      <c r="Q1014" s="0" t="n">
        <f aca="false">IF(AND(ISNUMBER($BW1014),ISNUMBER($BX1014)),MIN(1,MAX(0,($BX1014-2019+1)/($BX1014-$BW1014+1))),"")</f>
        <v>0.6</v>
      </c>
      <c r="R1014" s="0" t="n">
        <f aca="false">IF(AND(ISNUMBER($BW1014),ISNUMBER($BX1014)),MIN(1,MAX(0,($BX1014-2016+1)/($BX1014-$BW1014+1))),"")</f>
        <v>1</v>
      </c>
      <c r="S1014" s="0" t="n">
        <f aca="false">IF($L1014&lt;&gt;"",IF($L1014&gt;=2015.5,1,0),"")</f>
        <v>1</v>
      </c>
      <c r="T1014" s="0" t="n">
        <f aca="false">IF($L1014&lt;&gt;"",IF($L1014&gt;=2016,1,0),"")</f>
        <v>1</v>
      </c>
      <c r="U1014" s="0" t="n">
        <f aca="false">IF(ISNUMBER($BX1014),IF($BX1014&gt;=2016,1,0),"")</f>
        <v>1</v>
      </c>
      <c r="V1014" s="0" t="n">
        <f aca="false">IF(ISNUMBER($BW1014),IF($BW1014&gt;=2016,1,0),"")</f>
        <v>1</v>
      </c>
      <c r="W1014" s="0" t="str">
        <f aca="false">IF(AND(ISNUMBER($BW1014),ISNUMBER($BX1014)),IF($BW1014&gt;=2016,"post-only",IF($BX1014&lt;2016,"pre-only","mixed")),"")</f>
        <v>post-only</v>
      </c>
      <c r="X1014" s="0" t="n">
        <f aca="false">IF(AND(ISNUMBER($BW1014),ISNUMBER($BX1014)),MIN(1,MAX(0,($BX1014-2017+1)/($BX1014-$BW1014+1))),"")</f>
        <v>1</v>
      </c>
      <c r="Y1014" s="0" t="n">
        <f aca="false">IF(AND(ISNUMBER($BW1014),ISNUMBER($BX1014)),MIN(1,MAX(0,($BX1014-2018+1)/($BX1014-$BW1014+1))),"")</f>
        <v>0.8</v>
      </c>
      <c r="Z1014" s="0" t="n">
        <f aca="false">IF(AND(ISNUMBER($BW1014),ISNUMBER($BX1014)),MIN(1,MAX(0,($BX1014-2019+1)/($BX1014-$BW1014+1))),"")</f>
        <v>0.6</v>
      </c>
      <c r="AA1014" s="0" t="n">
        <f aca="false">IF(ISNUMBER($BX1014),IF($BX1014&gt;=2017,1,0),"")</f>
        <v>1</v>
      </c>
      <c r="AB1014" s="0" t="n">
        <f aca="false">IF(ISNUMBER($BX1014),IF($BX1014&gt;=2018,1,0),"")</f>
        <v>1</v>
      </c>
      <c r="AC1014" s="0" t="n">
        <f aca="false">IF(ISNUMBER($BX1014),IF($BX1014&gt;=2019,1,0),"")</f>
        <v>1</v>
      </c>
      <c r="AD1014" s="0" t="n">
        <f aca="false">IF($L1014&lt;&gt;"",IF($L1014&gt;2013,1,0),"")</f>
        <v>1</v>
      </c>
      <c r="AE1014" s="0" t="n">
        <f aca="false">IF($L1014&lt;&gt;"",1+IF($L1014&gt;2011,1,0)+IF($L1014&gt;2014,1,0),"")</f>
        <v>3</v>
      </c>
      <c r="AF1014" s="0" t="s">
        <v>87</v>
      </c>
      <c r="AG1014" s="0" t="s">
        <v>88</v>
      </c>
      <c r="AH1014" s="0" t="s">
        <v>89</v>
      </c>
      <c r="AI1014" s="0" t="s">
        <v>90</v>
      </c>
      <c r="AJ1014" s="0" t="s">
        <v>90</v>
      </c>
      <c r="AK1014" s="0" t="str">
        <f aca="false">IF(AND($CF1014&lt;&gt;"",IFERROR(INDEX(subsample_country_map!$B:$B,MATCH($CF1014,subsample_country_map!$A:$A,0)),"")&lt;&gt;""),INDEX(subsample_country_map!$B:$B,MATCH($CF1014,subsample_country_map!$A:$A,0)),INDEX(lookup!$AA:$AA,MATCH($A1014,lookup!$A:$A,0)))</f>
        <v>2_Europe</v>
      </c>
      <c r="AL1014" s="0" t="str">
        <f aca="false">IF(AND($CF1014&lt;&gt;"",IFERROR(INDEX(subsample_country_map!$C:$C,MATCH($CF1014,subsample_country_map!$A:$A,0)),"")&lt;&gt;""),INDEX(subsample_country_map!$C:$C,MATCH($CF1014,subsample_country_map!$A:$A,0)),INDEX(lookup!$AB:$AB,MATCH($A1014,lookup!$A:$A,0)))</f>
        <v>99_NCE</v>
      </c>
      <c r="AM1014" s="0" t="str">
        <f aca="false">IF(AND($CF1014&lt;&gt;"",IFERROR(INDEX(subsample_country_map!$D:$D,MATCH($CF1014,subsample_country_map!$A:$A,0)),"")&lt;&gt;""),INDEX(subsample_country_map!$D:$D,MATCH($CF1014,subsample_country_map!$A:$A,0)),INDEX(lookup!$AC:$AC,MATCH($A1014,lookup!$A:$A,0)))</f>
        <v>1_western</v>
      </c>
      <c r="AN1014" s="0" t="str">
        <f aca="false">IF(AND($CF1014&lt;&gt;"",IFERROR(INDEX(subsample_country_map!$E:$E,MATCH($CF1014,subsample_country_map!$A:$A,0)),"")&lt;&gt;""),INDEX(subsample_country_map!$E:$E,MATCH($CF1014,subsample_country_map!$A:$A,0)),INDEX(lookup!$AD:$AD,MATCH($A1014,lookup!$A:$A,0)))</f>
        <v>99_NCE</v>
      </c>
      <c r="AO1014" s="0" t="str">
        <f aca="false">INDEX(lookup!$Y:$Y,MATCH($A1014,lookup!$A:$A,0))</f>
        <v>0_published</v>
      </c>
      <c r="AP1014" s="0" t="str">
        <f aca="false">INDEX(lookup!$Z:$Z,MATCH($A1014,lookup!$A:$A,0))</f>
        <v>1_VHB high</v>
      </c>
      <c r="AQ1014" s="0" t="str">
        <f aca="false">INDEX(lookup!$W:$W,MATCH($A1014,lookup!$A:$A,0))</f>
        <v>2_sust</v>
      </c>
      <c r="AS1014" s="0" t="s">
        <v>91</v>
      </c>
      <c r="AT1014" s="0" t="s">
        <v>111</v>
      </c>
      <c r="AU1014" s="0" t="s">
        <v>93</v>
      </c>
      <c r="AV1014" s="0" t="s">
        <v>3640</v>
      </c>
      <c r="AW1014" s="0" t="s">
        <v>3641</v>
      </c>
      <c r="BA1014" s="0" t="n">
        <v>7417</v>
      </c>
      <c r="BB1014" s="0" t="s">
        <v>347</v>
      </c>
      <c r="BC1014" s="0" t="s">
        <v>3642</v>
      </c>
      <c r="BD1014" s="0" t="s">
        <v>142</v>
      </c>
      <c r="BE1014" s="0" t="s">
        <v>98</v>
      </c>
      <c r="BI1014" s="0" t="s">
        <v>316</v>
      </c>
      <c r="BJ1014" s="0" t="s">
        <v>3643</v>
      </c>
      <c r="BK1014" s="0" t="s">
        <v>3644</v>
      </c>
      <c r="BL1014" s="0" t="s">
        <v>3645</v>
      </c>
      <c r="BM1014" s="0" t="s">
        <v>3618</v>
      </c>
      <c r="BN1014" s="0" t="s">
        <v>3619</v>
      </c>
      <c r="BO1014" s="0" t="s">
        <v>105</v>
      </c>
      <c r="BP1014" s="0" t="s">
        <v>3605</v>
      </c>
      <c r="BQ1014" s="0" t="s">
        <v>127</v>
      </c>
      <c r="BT1014" s="0" t="n">
        <v>0</v>
      </c>
      <c r="BU1014" s="0" t="s">
        <v>3612</v>
      </c>
      <c r="BW1014" s="0" t="n">
        <v>2017</v>
      </c>
      <c r="BX1014" s="0" t="n">
        <v>2021</v>
      </c>
      <c r="BY1014" s="0" t="s">
        <v>3613</v>
      </c>
      <c r="BZ1014" s="0" t="n">
        <v>2019</v>
      </c>
      <c r="CA1014" s="0" t="n">
        <v>1</v>
      </c>
      <c r="CB1014" s="0" t="n">
        <v>1</v>
      </c>
      <c r="CC1014" s="0" t="n">
        <v>1</v>
      </c>
      <c r="CD1014" s="0" t="n">
        <v>-0.0473212604323217</v>
      </c>
      <c r="CE1014" s="0" t="n">
        <v>1</v>
      </c>
    </row>
    <row r="1015" customFormat="false" ht="15" hidden="false" customHeight="false" outlineLevel="0" collapsed="false">
      <c r="A1015" s="0" t="s">
        <v>3605</v>
      </c>
      <c r="B1015" s="0" t="n">
        <v>2320</v>
      </c>
      <c r="C1015" s="0" t="n">
        <v>-0.0507346022919673</v>
      </c>
      <c r="D1015" s="0" t="n">
        <v>7417</v>
      </c>
      <c r="E1015" s="0" t="n">
        <f aca="false">IF(ISNUMBER($BA1015),$BA1015,IF(AND(ISNUMBER($D1015),ISNUMBER($BW1015),ISNUMBER($BX1015)),$D1015*($BX1015-$BW1015+1),""))</f>
        <v>7417</v>
      </c>
      <c r="H1015" s="0" t="s">
        <v>118</v>
      </c>
      <c r="I1015" s="0" t="s">
        <v>344</v>
      </c>
      <c r="J1015" s="0" t="n">
        <f aca="false">IF($BW1015&lt;&gt;"",$BW1015,"")</f>
        <v>2017</v>
      </c>
      <c r="K1015" s="0" t="n">
        <f aca="false">IF($BX1015&lt;&gt;"",$BX1015,"")</f>
        <v>2021</v>
      </c>
      <c r="L1015" s="0" t="n">
        <f aca="false">IF(AND(ISNUMBER($BW1015),ISNUMBER($BX1015)),($BW1015+$BX1015)/2,"")</f>
        <v>2019</v>
      </c>
      <c r="M1015" s="0" t="n">
        <f aca="false">IF($L1015&lt;&gt;"",$L1015,"")</f>
        <v>2019</v>
      </c>
      <c r="N1015" s="0" t="n">
        <f aca="false">IF(AND(ISNUMBER($BW1015),ISNUMBER($BX1015)),MIN(1,MAX(0,($BX1015-2016+1)/($BX1015-$BW1015+1))),"")</f>
        <v>1</v>
      </c>
      <c r="O1015" s="0" t="n">
        <f aca="false">IF(AND(ISNUMBER($BW1015),ISNUMBER($BX1015)),MIN(1,MAX(0,($BX1015-2017+1)/($BX1015-$BW1015+1))),"")</f>
        <v>1</v>
      </c>
      <c r="P1015" s="0" t="n">
        <f aca="false">IF(AND(ISNUMBER($BW1015),ISNUMBER($BX1015)),MIN(1,MAX(0,($BX1015-2018+1)/($BX1015-$BW1015+1))),"")</f>
        <v>0.8</v>
      </c>
      <c r="Q1015" s="0" t="n">
        <f aca="false">IF(AND(ISNUMBER($BW1015),ISNUMBER($BX1015)),MIN(1,MAX(0,($BX1015-2019+1)/($BX1015-$BW1015+1))),"")</f>
        <v>0.6</v>
      </c>
      <c r="R1015" s="0" t="n">
        <f aca="false">IF(AND(ISNUMBER($BW1015),ISNUMBER($BX1015)),MIN(1,MAX(0,($BX1015-2016+1)/($BX1015-$BW1015+1))),"")</f>
        <v>1</v>
      </c>
      <c r="S1015" s="0" t="n">
        <f aca="false">IF($L1015&lt;&gt;"",IF($L1015&gt;=2015.5,1,0),"")</f>
        <v>1</v>
      </c>
      <c r="T1015" s="0" t="n">
        <f aca="false">IF($L1015&lt;&gt;"",IF($L1015&gt;=2016,1,0),"")</f>
        <v>1</v>
      </c>
      <c r="U1015" s="0" t="n">
        <f aca="false">IF(ISNUMBER($BX1015),IF($BX1015&gt;=2016,1,0),"")</f>
        <v>1</v>
      </c>
      <c r="V1015" s="0" t="n">
        <f aca="false">IF(ISNUMBER($BW1015),IF($BW1015&gt;=2016,1,0),"")</f>
        <v>1</v>
      </c>
      <c r="W1015" s="0" t="str">
        <f aca="false">IF(AND(ISNUMBER($BW1015),ISNUMBER($BX1015)),IF($BW1015&gt;=2016,"post-only",IF($BX1015&lt;2016,"pre-only","mixed")),"")</f>
        <v>post-only</v>
      </c>
      <c r="X1015" s="0" t="n">
        <f aca="false">IF(AND(ISNUMBER($BW1015),ISNUMBER($BX1015)),MIN(1,MAX(0,($BX1015-2017+1)/($BX1015-$BW1015+1))),"")</f>
        <v>1</v>
      </c>
      <c r="Y1015" s="0" t="n">
        <f aca="false">IF(AND(ISNUMBER($BW1015),ISNUMBER($BX1015)),MIN(1,MAX(0,($BX1015-2018+1)/($BX1015-$BW1015+1))),"")</f>
        <v>0.8</v>
      </c>
      <c r="Z1015" s="0" t="n">
        <f aca="false">IF(AND(ISNUMBER($BW1015),ISNUMBER($BX1015)),MIN(1,MAX(0,($BX1015-2019+1)/($BX1015-$BW1015+1))),"")</f>
        <v>0.6</v>
      </c>
      <c r="AA1015" s="0" t="n">
        <f aca="false">IF(ISNUMBER($BX1015),IF($BX1015&gt;=2017,1,0),"")</f>
        <v>1</v>
      </c>
      <c r="AB1015" s="0" t="n">
        <f aca="false">IF(ISNUMBER($BX1015),IF($BX1015&gt;=2018,1,0),"")</f>
        <v>1</v>
      </c>
      <c r="AC1015" s="0" t="n">
        <f aca="false">IF(ISNUMBER($BX1015),IF($BX1015&gt;=2019,1,0),"")</f>
        <v>1</v>
      </c>
      <c r="AD1015" s="0" t="n">
        <f aca="false">IF($L1015&lt;&gt;"",IF($L1015&gt;2013,1,0),"")</f>
        <v>1</v>
      </c>
      <c r="AE1015" s="0" t="n">
        <f aca="false">IF($L1015&lt;&gt;"",1+IF($L1015&gt;2011,1,0)+IF($L1015&gt;2014,1,0),"")</f>
        <v>3</v>
      </c>
      <c r="AF1015" s="0" t="s">
        <v>87</v>
      </c>
      <c r="AG1015" s="0" t="s">
        <v>88</v>
      </c>
      <c r="AH1015" s="0" t="s">
        <v>89</v>
      </c>
      <c r="AI1015" s="0" t="s">
        <v>90</v>
      </c>
      <c r="AJ1015" s="0" t="s">
        <v>90</v>
      </c>
      <c r="AK1015" s="0" t="str">
        <f aca="false">IF(AND($CF1015&lt;&gt;"",IFERROR(INDEX(subsample_country_map!$B:$B,MATCH($CF1015,subsample_country_map!$A:$A,0)),"")&lt;&gt;""),INDEX(subsample_country_map!$B:$B,MATCH($CF1015,subsample_country_map!$A:$A,0)),INDEX(lookup!$AA:$AA,MATCH($A1015,lookup!$A:$A,0)))</f>
        <v>2_Europe</v>
      </c>
      <c r="AL1015" s="0" t="str">
        <f aca="false">IF(AND($CF1015&lt;&gt;"",IFERROR(INDEX(subsample_country_map!$C:$C,MATCH($CF1015,subsample_country_map!$A:$A,0)),"")&lt;&gt;""),INDEX(subsample_country_map!$C:$C,MATCH($CF1015,subsample_country_map!$A:$A,0)),INDEX(lookup!$AB:$AB,MATCH($A1015,lookup!$A:$A,0)))</f>
        <v>99_NCE</v>
      </c>
      <c r="AM1015" s="0" t="str">
        <f aca="false">IF(AND($CF1015&lt;&gt;"",IFERROR(INDEX(subsample_country_map!$D:$D,MATCH($CF1015,subsample_country_map!$A:$A,0)),"")&lt;&gt;""),INDEX(subsample_country_map!$D:$D,MATCH($CF1015,subsample_country_map!$A:$A,0)),INDEX(lookup!$AC:$AC,MATCH($A1015,lookup!$A:$A,0)))</f>
        <v>1_western</v>
      </c>
      <c r="AN1015" s="0" t="str">
        <f aca="false">IF(AND($CF1015&lt;&gt;"",IFERROR(INDEX(subsample_country_map!$E:$E,MATCH($CF1015,subsample_country_map!$A:$A,0)),"")&lt;&gt;""),INDEX(subsample_country_map!$E:$E,MATCH($CF1015,subsample_country_map!$A:$A,0)),INDEX(lookup!$AD:$AD,MATCH($A1015,lookup!$A:$A,0)))</f>
        <v>99_NCE</v>
      </c>
      <c r="AO1015" s="0" t="str">
        <f aca="false">INDEX(lookup!$Y:$Y,MATCH($A1015,lookup!$A:$A,0))</f>
        <v>0_published</v>
      </c>
      <c r="AP1015" s="0" t="str">
        <f aca="false">INDEX(lookup!$Z:$Z,MATCH($A1015,lookup!$A:$A,0))</f>
        <v>1_VHB high</v>
      </c>
      <c r="AQ1015" s="0" t="str">
        <f aca="false">INDEX(lookup!$W:$W,MATCH($A1015,lookup!$A:$A,0))</f>
        <v>2_sust</v>
      </c>
      <c r="AS1015" s="0" t="s">
        <v>91</v>
      </c>
      <c r="AT1015" s="0" t="s">
        <v>111</v>
      </c>
      <c r="AU1015" s="0" t="s">
        <v>93</v>
      </c>
      <c r="AV1015" s="0" t="s">
        <v>3646</v>
      </c>
      <c r="AW1015" s="0" t="s">
        <v>3647</v>
      </c>
      <c r="BA1015" s="0" t="n">
        <v>7417</v>
      </c>
      <c r="BB1015" s="0" t="s">
        <v>347</v>
      </c>
      <c r="BC1015" s="0" t="s">
        <v>3642</v>
      </c>
      <c r="BD1015" s="0" t="s">
        <v>142</v>
      </c>
      <c r="BE1015" s="0" t="s">
        <v>98</v>
      </c>
      <c r="BI1015" s="0" t="s">
        <v>316</v>
      </c>
      <c r="BJ1015" s="0" t="s">
        <v>3643</v>
      </c>
      <c r="BK1015" s="0" t="s">
        <v>3644</v>
      </c>
      <c r="BL1015" s="0" t="s">
        <v>3648</v>
      </c>
      <c r="BM1015" s="0" t="s">
        <v>3623</v>
      </c>
      <c r="BN1015" s="0" t="s">
        <v>3619</v>
      </c>
      <c r="BO1015" s="0" t="s">
        <v>105</v>
      </c>
      <c r="BP1015" s="0" t="s">
        <v>3605</v>
      </c>
      <c r="BQ1015" s="0" t="s">
        <v>127</v>
      </c>
      <c r="BT1015" s="0" t="n">
        <v>0</v>
      </c>
      <c r="BU1015" s="0" t="s">
        <v>3612</v>
      </c>
      <c r="BW1015" s="0" t="n">
        <v>2017</v>
      </c>
      <c r="BX1015" s="0" t="n">
        <v>2021</v>
      </c>
      <c r="BY1015" s="0" t="s">
        <v>3613</v>
      </c>
      <c r="BZ1015" s="0" t="n">
        <v>2019</v>
      </c>
      <c r="CA1015" s="0" t="n">
        <v>1</v>
      </c>
      <c r="CB1015" s="0" t="n">
        <v>1</v>
      </c>
      <c r="CC1015" s="0" t="n">
        <v>1</v>
      </c>
      <c r="CD1015" s="0" t="n">
        <v>-0.0507781999305535</v>
      </c>
      <c r="CE1015" s="0" t="n">
        <v>1</v>
      </c>
    </row>
    <row r="1016" customFormat="false" ht="15" hidden="false" customHeight="false" outlineLevel="0" collapsed="false">
      <c r="A1016" s="0" t="s">
        <v>3605</v>
      </c>
      <c r="B1016" s="0" t="n">
        <v>2321</v>
      </c>
      <c r="C1016" s="0" t="n">
        <v>-0.0579595722284055</v>
      </c>
      <c r="D1016" s="0" t="n">
        <v>7417</v>
      </c>
      <c r="E1016" s="0" t="n">
        <f aca="false">IF(ISNUMBER($BA1016),$BA1016,IF(AND(ISNUMBER($D1016),ISNUMBER($BW1016),ISNUMBER($BX1016)),$D1016*($BX1016-$BW1016+1),""))</f>
        <v>7417</v>
      </c>
      <c r="H1016" s="0" t="s">
        <v>118</v>
      </c>
      <c r="I1016" s="0" t="s">
        <v>344</v>
      </c>
      <c r="J1016" s="0" t="n">
        <f aca="false">IF($BW1016&lt;&gt;"",$BW1016,"")</f>
        <v>2017</v>
      </c>
      <c r="K1016" s="0" t="n">
        <f aca="false">IF($BX1016&lt;&gt;"",$BX1016,"")</f>
        <v>2021</v>
      </c>
      <c r="L1016" s="0" t="n">
        <f aca="false">IF(AND(ISNUMBER($BW1016),ISNUMBER($BX1016)),($BW1016+$BX1016)/2,"")</f>
        <v>2019</v>
      </c>
      <c r="M1016" s="0" t="n">
        <f aca="false">IF($L1016&lt;&gt;"",$L1016,"")</f>
        <v>2019</v>
      </c>
      <c r="N1016" s="0" t="n">
        <f aca="false">IF(AND(ISNUMBER($BW1016),ISNUMBER($BX1016)),MIN(1,MAX(0,($BX1016-2016+1)/($BX1016-$BW1016+1))),"")</f>
        <v>1</v>
      </c>
      <c r="O1016" s="0" t="n">
        <f aca="false">IF(AND(ISNUMBER($BW1016),ISNUMBER($BX1016)),MIN(1,MAX(0,($BX1016-2017+1)/($BX1016-$BW1016+1))),"")</f>
        <v>1</v>
      </c>
      <c r="P1016" s="0" t="n">
        <f aca="false">IF(AND(ISNUMBER($BW1016),ISNUMBER($BX1016)),MIN(1,MAX(0,($BX1016-2018+1)/($BX1016-$BW1016+1))),"")</f>
        <v>0.8</v>
      </c>
      <c r="Q1016" s="0" t="n">
        <f aca="false">IF(AND(ISNUMBER($BW1016),ISNUMBER($BX1016)),MIN(1,MAX(0,($BX1016-2019+1)/($BX1016-$BW1016+1))),"")</f>
        <v>0.6</v>
      </c>
      <c r="R1016" s="0" t="n">
        <f aca="false">IF(AND(ISNUMBER($BW1016),ISNUMBER($BX1016)),MIN(1,MAX(0,($BX1016-2016+1)/($BX1016-$BW1016+1))),"")</f>
        <v>1</v>
      </c>
      <c r="S1016" s="0" t="n">
        <f aca="false">IF($L1016&lt;&gt;"",IF($L1016&gt;=2015.5,1,0),"")</f>
        <v>1</v>
      </c>
      <c r="T1016" s="0" t="n">
        <f aca="false">IF($L1016&lt;&gt;"",IF($L1016&gt;=2016,1,0),"")</f>
        <v>1</v>
      </c>
      <c r="U1016" s="0" t="n">
        <f aca="false">IF(ISNUMBER($BX1016),IF($BX1016&gt;=2016,1,0),"")</f>
        <v>1</v>
      </c>
      <c r="V1016" s="0" t="n">
        <f aca="false">IF(ISNUMBER($BW1016),IF($BW1016&gt;=2016,1,0),"")</f>
        <v>1</v>
      </c>
      <c r="W1016" s="0" t="str">
        <f aca="false">IF(AND(ISNUMBER($BW1016),ISNUMBER($BX1016)),IF($BW1016&gt;=2016,"post-only",IF($BX1016&lt;2016,"pre-only","mixed")),"")</f>
        <v>post-only</v>
      </c>
      <c r="X1016" s="0" t="n">
        <f aca="false">IF(AND(ISNUMBER($BW1016),ISNUMBER($BX1016)),MIN(1,MAX(0,($BX1016-2017+1)/($BX1016-$BW1016+1))),"")</f>
        <v>1</v>
      </c>
      <c r="Y1016" s="0" t="n">
        <f aca="false">IF(AND(ISNUMBER($BW1016),ISNUMBER($BX1016)),MIN(1,MAX(0,($BX1016-2018+1)/($BX1016-$BW1016+1))),"")</f>
        <v>0.8</v>
      </c>
      <c r="Z1016" s="0" t="n">
        <f aca="false">IF(AND(ISNUMBER($BW1016),ISNUMBER($BX1016)),MIN(1,MAX(0,($BX1016-2019+1)/($BX1016-$BW1016+1))),"")</f>
        <v>0.6</v>
      </c>
      <c r="AA1016" s="0" t="n">
        <f aca="false">IF(ISNUMBER($BX1016),IF($BX1016&gt;=2017,1,0),"")</f>
        <v>1</v>
      </c>
      <c r="AB1016" s="0" t="n">
        <f aca="false">IF(ISNUMBER($BX1016),IF($BX1016&gt;=2018,1,0),"")</f>
        <v>1</v>
      </c>
      <c r="AC1016" s="0" t="n">
        <f aca="false">IF(ISNUMBER($BX1016),IF($BX1016&gt;=2019,1,0),"")</f>
        <v>1</v>
      </c>
      <c r="AD1016" s="0" t="n">
        <f aca="false">IF($L1016&lt;&gt;"",IF($L1016&gt;2013,1,0),"")</f>
        <v>1</v>
      </c>
      <c r="AE1016" s="0" t="n">
        <f aca="false">IF($L1016&lt;&gt;"",1+IF($L1016&gt;2011,1,0)+IF($L1016&gt;2014,1,0),"")</f>
        <v>3</v>
      </c>
      <c r="AF1016" s="0" t="s">
        <v>87</v>
      </c>
      <c r="AG1016" s="0" t="s">
        <v>88</v>
      </c>
      <c r="AH1016" s="0" t="s">
        <v>89</v>
      </c>
      <c r="AI1016" s="0" t="s">
        <v>90</v>
      </c>
      <c r="AJ1016" s="0" t="s">
        <v>90</v>
      </c>
      <c r="AK1016" s="0" t="str">
        <f aca="false">IF(AND($CF1016&lt;&gt;"",IFERROR(INDEX(subsample_country_map!$B:$B,MATCH($CF1016,subsample_country_map!$A:$A,0)),"")&lt;&gt;""),INDEX(subsample_country_map!$B:$B,MATCH($CF1016,subsample_country_map!$A:$A,0)),INDEX(lookup!$AA:$AA,MATCH($A1016,lookup!$A:$A,0)))</f>
        <v>2_Europe</v>
      </c>
      <c r="AL1016" s="0" t="str">
        <f aca="false">IF(AND($CF1016&lt;&gt;"",IFERROR(INDEX(subsample_country_map!$C:$C,MATCH($CF1016,subsample_country_map!$A:$A,0)),"")&lt;&gt;""),INDEX(subsample_country_map!$C:$C,MATCH($CF1016,subsample_country_map!$A:$A,0)),INDEX(lookup!$AB:$AB,MATCH($A1016,lookup!$A:$A,0)))</f>
        <v>99_NCE</v>
      </c>
      <c r="AM1016" s="0" t="str">
        <f aca="false">IF(AND($CF1016&lt;&gt;"",IFERROR(INDEX(subsample_country_map!$D:$D,MATCH($CF1016,subsample_country_map!$A:$A,0)),"")&lt;&gt;""),INDEX(subsample_country_map!$D:$D,MATCH($CF1016,subsample_country_map!$A:$A,0)),INDEX(lookup!$AC:$AC,MATCH($A1016,lookup!$A:$A,0)))</f>
        <v>1_western</v>
      </c>
      <c r="AN1016" s="0" t="str">
        <f aca="false">IF(AND($CF1016&lt;&gt;"",IFERROR(INDEX(subsample_country_map!$E:$E,MATCH($CF1016,subsample_country_map!$A:$A,0)),"")&lt;&gt;""),INDEX(subsample_country_map!$E:$E,MATCH($CF1016,subsample_country_map!$A:$A,0)),INDEX(lookup!$AD:$AD,MATCH($A1016,lookup!$A:$A,0)))</f>
        <v>99_NCE</v>
      </c>
      <c r="AO1016" s="0" t="str">
        <f aca="false">INDEX(lookup!$Y:$Y,MATCH($A1016,lookup!$A:$A,0))</f>
        <v>0_published</v>
      </c>
      <c r="AP1016" s="0" t="str">
        <f aca="false">INDEX(lookup!$Z:$Z,MATCH($A1016,lookup!$A:$A,0))</f>
        <v>1_VHB high</v>
      </c>
      <c r="AQ1016" s="0" t="str">
        <f aca="false">INDEX(lookup!$W:$W,MATCH($A1016,lookup!$A:$A,0))</f>
        <v>2_sust</v>
      </c>
      <c r="AS1016" s="0" t="s">
        <v>91</v>
      </c>
      <c r="AT1016" s="0" t="s">
        <v>111</v>
      </c>
      <c r="AU1016" s="0" t="s">
        <v>93</v>
      </c>
      <c r="AV1016" s="0" t="s">
        <v>901</v>
      </c>
      <c r="AW1016" s="0" t="s">
        <v>3641</v>
      </c>
      <c r="BA1016" s="0" t="n">
        <v>7417</v>
      </c>
      <c r="BB1016" s="0" t="s">
        <v>347</v>
      </c>
      <c r="BC1016" s="0" t="s">
        <v>3649</v>
      </c>
      <c r="BD1016" s="0" t="s">
        <v>142</v>
      </c>
      <c r="BE1016" s="0" t="s">
        <v>98</v>
      </c>
      <c r="BI1016" s="0" t="s">
        <v>427</v>
      </c>
      <c r="BJ1016" s="0" t="s">
        <v>3650</v>
      </c>
      <c r="BK1016" s="0" t="s">
        <v>3651</v>
      </c>
      <c r="BL1016" s="0" t="s">
        <v>3652</v>
      </c>
      <c r="BM1016" s="0" t="s">
        <v>3618</v>
      </c>
      <c r="BN1016" s="0" t="s">
        <v>3619</v>
      </c>
      <c r="BO1016" s="0" t="s">
        <v>105</v>
      </c>
      <c r="BP1016" s="0" t="s">
        <v>3605</v>
      </c>
      <c r="BQ1016" s="0" t="s">
        <v>127</v>
      </c>
      <c r="BT1016" s="0" t="n">
        <v>0</v>
      </c>
      <c r="BU1016" s="0" t="s">
        <v>3612</v>
      </c>
      <c r="BW1016" s="0" t="n">
        <v>2017</v>
      </c>
      <c r="BX1016" s="0" t="n">
        <v>2021</v>
      </c>
      <c r="BY1016" s="0" t="s">
        <v>3613</v>
      </c>
      <c r="BZ1016" s="0" t="n">
        <v>2019</v>
      </c>
      <c r="CA1016" s="0" t="n">
        <v>1</v>
      </c>
      <c r="CB1016" s="0" t="n">
        <v>1</v>
      </c>
      <c r="CC1016" s="0" t="n">
        <v>1</v>
      </c>
      <c r="CD1016" s="0" t="n">
        <v>-0.0580246047866918</v>
      </c>
      <c r="CE1016" s="0" t="n">
        <v>1</v>
      </c>
    </row>
    <row r="1017" customFormat="false" ht="15" hidden="false" customHeight="false" outlineLevel="0" collapsed="false">
      <c r="A1017" s="0" t="s">
        <v>3605</v>
      </c>
      <c r="B1017" s="0" t="n">
        <v>2322</v>
      </c>
      <c r="C1017" s="0" t="n">
        <v>-0.0579595722284055</v>
      </c>
      <c r="D1017" s="0" t="n">
        <v>7417</v>
      </c>
      <c r="E1017" s="0" t="n">
        <f aca="false">IF(ISNUMBER($BA1017),$BA1017,IF(AND(ISNUMBER($D1017),ISNUMBER($BW1017),ISNUMBER($BX1017)),$D1017*($BX1017-$BW1017+1),""))</f>
        <v>7417</v>
      </c>
      <c r="H1017" s="0" t="s">
        <v>118</v>
      </c>
      <c r="I1017" s="0" t="s">
        <v>344</v>
      </c>
      <c r="J1017" s="0" t="n">
        <f aca="false">IF($BW1017&lt;&gt;"",$BW1017,"")</f>
        <v>2017</v>
      </c>
      <c r="K1017" s="0" t="n">
        <f aca="false">IF($BX1017&lt;&gt;"",$BX1017,"")</f>
        <v>2021</v>
      </c>
      <c r="L1017" s="0" t="n">
        <f aca="false">IF(AND(ISNUMBER($BW1017),ISNUMBER($BX1017)),($BW1017+$BX1017)/2,"")</f>
        <v>2019</v>
      </c>
      <c r="M1017" s="0" t="n">
        <f aca="false">IF($L1017&lt;&gt;"",$L1017,"")</f>
        <v>2019</v>
      </c>
      <c r="N1017" s="0" t="n">
        <f aca="false">IF(AND(ISNUMBER($BW1017),ISNUMBER($BX1017)),MIN(1,MAX(0,($BX1017-2016+1)/($BX1017-$BW1017+1))),"")</f>
        <v>1</v>
      </c>
      <c r="O1017" s="0" t="n">
        <f aca="false">IF(AND(ISNUMBER($BW1017),ISNUMBER($BX1017)),MIN(1,MAX(0,($BX1017-2017+1)/($BX1017-$BW1017+1))),"")</f>
        <v>1</v>
      </c>
      <c r="P1017" s="0" t="n">
        <f aca="false">IF(AND(ISNUMBER($BW1017),ISNUMBER($BX1017)),MIN(1,MAX(0,($BX1017-2018+1)/($BX1017-$BW1017+1))),"")</f>
        <v>0.8</v>
      </c>
      <c r="Q1017" s="0" t="n">
        <f aca="false">IF(AND(ISNUMBER($BW1017),ISNUMBER($BX1017)),MIN(1,MAX(0,($BX1017-2019+1)/($BX1017-$BW1017+1))),"")</f>
        <v>0.6</v>
      </c>
      <c r="R1017" s="0" t="n">
        <f aca="false">IF(AND(ISNUMBER($BW1017),ISNUMBER($BX1017)),MIN(1,MAX(0,($BX1017-2016+1)/($BX1017-$BW1017+1))),"")</f>
        <v>1</v>
      </c>
      <c r="S1017" s="0" t="n">
        <f aca="false">IF($L1017&lt;&gt;"",IF($L1017&gt;=2015.5,1,0),"")</f>
        <v>1</v>
      </c>
      <c r="T1017" s="0" t="n">
        <f aca="false">IF($L1017&lt;&gt;"",IF($L1017&gt;=2016,1,0),"")</f>
        <v>1</v>
      </c>
      <c r="U1017" s="0" t="n">
        <f aca="false">IF(ISNUMBER($BX1017),IF($BX1017&gt;=2016,1,0),"")</f>
        <v>1</v>
      </c>
      <c r="V1017" s="0" t="n">
        <f aca="false">IF(ISNUMBER($BW1017),IF($BW1017&gt;=2016,1,0),"")</f>
        <v>1</v>
      </c>
      <c r="W1017" s="0" t="str">
        <f aca="false">IF(AND(ISNUMBER($BW1017),ISNUMBER($BX1017)),IF($BW1017&gt;=2016,"post-only",IF($BX1017&lt;2016,"pre-only","mixed")),"")</f>
        <v>post-only</v>
      </c>
      <c r="X1017" s="0" t="n">
        <f aca="false">IF(AND(ISNUMBER($BW1017),ISNUMBER($BX1017)),MIN(1,MAX(0,($BX1017-2017+1)/($BX1017-$BW1017+1))),"")</f>
        <v>1</v>
      </c>
      <c r="Y1017" s="0" t="n">
        <f aca="false">IF(AND(ISNUMBER($BW1017),ISNUMBER($BX1017)),MIN(1,MAX(0,($BX1017-2018+1)/($BX1017-$BW1017+1))),"")</f>
        <v>0.8</v>
      </c>
      <c r="Z1017" s="0" t="n">
        <f aca="false">IF(AND(ISNUMBER($BW1017),ISNUMBER($BX1017)),MIN(1,MAX(0,($BX1017-2019+1)/($BX1017-$BW1017+1))),"")</f>
        <v>0.6</v>
      </c>
      <c r="AA1017" s="0" t="n">
        <f aca="false">IF(ISNUMBER($BX1017),IF($BX1017&gt;=2017,1,0),"")</f>
        <v>1</v>
      </c>
      <c r="AB1017" s="0" t="n">
        <f aca="false">IF(ISNUMBER($BX1017),IF($BX1017&gt;=2018,1,0),"")</f>
        <v>1</v>
      </c>
      <c r="AC1017" s="0" t="n">
        <f aca="false">IF(ISNUMBER($BX1017),IF($BX1017&gt;=2019,1,0),"")</f>
        <v>1</v>
      </c>
      <c r="AD1017" s="0" t="n">
        <f aca="false">IF($L1017&lt;&gt;"",IF($L1017&gt;2013,1,0),"")</f>
        <v>1</v>
      </c>
      <c r="AE1017" s="0" t="n">
        <f aca="false">IF($L1017&lt;&gt;"",1+IF($L1017&gt;2011,1,0)+IF($L1017&gt;2014,1,0),"")</f>
        <v>3</v>
      </c>
      <c r="AF1017" s="0" t="s">
        <v>87</v>
      </c>
      <c r="AG1017" s="0" t="s">
        <v>88</v>
      </c>
      <c r="AH1017" s="0" t="s">
        <v>89</v>
      </c>
      <c r="AI1017" s="0" t="s">
        <v>90</v>
      </c>
      <c r="AJ1017" s="0" t="s">
        <v>90</v>
      </c>
      <c r="AK1017" s="0" t="str">
        <f aca="false">IF(AND($CF1017&lt;&gt;"",IFERROR(INDEX(subsample_country_map!$B:$B,MATCH($CF1017,subsample_country_map!$A:$A,0)),"")&lt;&gt;""),INDEX(subsample_country_map!$B:$B,MATCH($CF1017,subsample_country_map!$A:$A,0)),INDEX(lookup!$AA:$AA,MATCH($A1017,lookup!$A:$A,0)))</f>
        <v>2_Europe</v>
      </c>
      <c r="AL1017" s="0" t="str">
        <f aca="false">IF(AND($CF1017&lt;&gt;"",IFERROR(INDEX(subsample_country_map!$C:$C,MATCH($CF1017,subsample_country_map!$A:$A,0)),"")&lt;&gt;""),INDEX(subsample_country_map!$C:$C,MATCH($CF1017,subsample_country_map!$A:$A,0)),INDEX(lookup!$AB:$AB,MATCH($A1017,lookup!$A:$A,0)))</f>
        <v>99_NCE</v>
      </c>
      <c r="AM1017" s="0" t="str">
        <f aca="false">IF(AND($CF1017&lt;&gt;"",IFERROR(INDEX(subsample_country_map!$D:$D,MATCH($CF1017,subsample_country_map!$A:$A,0)),"")&lt;&gt;""),INDEX(subsample_country_map!$D:$D,MATCH($CF1017,subsample_country_map!$A:$A,0)),INDEX(lookup!$AC:$AC,MATCH($A1017,lookup!$A:$A,0)))</f>
        <v>1_western</v>
      </c>
      <c r="AN1017" s="0" t="str">
        <f aca="false">IF(AND($CF1017&lt;&gt;"",IFERROR(INDEX(subsample_country_map!$E:$E,MATCH($CF1017,subsample_country_map!$A:$A,0)),"")&lt;&gt;""),INDEX(subsample_country_map!$E:$E,MATCH($CF1017,subsample_country_map!$A:$A,0)),INDEX(lookup!$AD:$AD,MATCH($A1017,lookup!$A:$A,0)))</f>
        <v>99_NCE</v>
      </c>
      <c r="AO1017" s="0" t="str">
        <f aca="false">INDEX(lookup!$Y:$Y,MATCH($A1017,lookup!$A:$A,0))</f>
        <v>0_published</v>
      </c>
      <c r="AP1017" s="0" t="str">
        <f aca="false">INDEX(lookup!$Z:$Z,MATCH($A1017,lookup!$A:$A,0))</f>
        <v>1_VHB high</v>
      </c>
      <c r="AQ1017" s="0" t="str">
        <f aca="false">INDEX(lookup!$W:$W,MATCH($A1017,lookup!$A:$A,0))</f>
        <v>2_sust</v>
      </c>
      <c r="AS1017" s="0" t="s">
        <v>91</v>
      </c>
      <c r="AT1017" s="0" t="s">
        <v>111</v>
      </c>
      <c r="AU1017" s="0" t="s">
        <v>93</v>
      </c>
      <c r="AV1017" s="0" t="s">
        <v>3653</v>
      </c>
      <c r="AW1017" s="0" t="s">
        <v>3647</v>
      </c>
      <c r="BA1017" s="0" t="n">
        <v>7417</v>
      </c>
      <c r="BB1017" s="0" t="s">
        <v>347</v>
      </c>
      <c r="BC1017" s="0" t="s">
        <v>3649</v>
      </c>
      <c r="BD1017" s="0" t="s">
        <v>142</v>
      </c>
      <c r="BE1017" s="0" t="s">
        <v>98</v>
      </c>
      <c r="BI1017" s="0" t="s">
        <v>427</v>
      </c>
      <c r="BJ1017" s="0" t="s">
        <v>3650</v>
      </c>
      <c r="BK1017" s="0" t="s">
        <v>3651</v>
      </c>
      <c r="BL1017" s="0" t="s">
        <v>3654</v>
      </c>
      <c r="BM1017" s="0" t="s">
        <v>3623</v>
      </c>
      <c r="BN1017" s="0" t="s">
        <v>3619</v>
      </c>
      <c r="BO1017" s="0" t="s">
        <v>105</v>
      </c>
      <c r="BP1017" s="0" t="s">
        <v>3605</v>
      </c>
      <c r="BQ1017" s="0" t="s">
        <v>127</v>
      </c>
      <c r="BT1017" s="0" t="n">
        <v>0</v>
      </c>
      <c r="BU1017" s="0" t="s">
        <v>3612</v>
      </c>
      <c r="BW1017" s="0" t="n">
        <v>2017</v>
      </c>
      <c r="BX1017" s="0" t="n">
        <v>2021</v>
      </c>
      <c r="BY1017" s="0" t="s">
        <v>3613</v>
      </c>
      <c r="BZ1017" s="0" t="n">
        <v>2019</v>
      </c>
      <c r="CA1017" s="0" t="n">
        <v>1</v>
      </c>
      <c r="CB1017" s="0" t="n">
        <v>1</v>
      </c>
      <c r="CC1017" s="0" t="n">
        <v>1</v>
      </c>
      <c r="CD1017" s="0" t="n">
        <v>-0.0580246047866918</v>
      </c>
      <c r="CE1017" s="0" t="n">
        <v>1</v>
      </c>
    </row>
    <row r="1018" customFormat="false" ht="15" hidden="false" customHeight="false" outlineLevel="0" collapsed="false">
      <c r="A1018" s="0" t="s">
        <v>3605</v>
      </c>
      <c r="B1018" s="0" t="n">
        <v>2323</v>
      </c>
      <c r="C1018" s="0" t="n">
        <v>-0.0472859698496868</v>
      </c>
      <c r="D1018" s="0" t="n">
        <v>7417</v>
      </c>
      <c r="E1018" s="0" t="n">
        <f aca="false">IF(ISNUMBER($BA1018),$BA1018,IF(AND(ISNUMBER($D1018),ISNUMBER($BW1018),ISNUMBER($BX1018)),$D1018*($BX1018-$BW1018+1),""))</f>
        <v>7417</v>
      </c>
      <c r="H1018" s="0" t="s">
        <v>118</v>
      </c>
      <c r="I1018" s="0" t="s">
        <v>344</v>
      </c>
      <c r="J1018" s="0" t="n">
        <f aca="false">IF($BW1018&lt;&gt;"",$BW1018,"")</f>
        <v>2017</v>
      </c>
      <c r="K1018" s="0" t="n">
        <f aca="false">IF($BX1018&lt;&gt;"",$BX1018,"")</f>
        <v>2021</v>
      </c>
      <c r="L1018" s="0" t="n">
        <f aca="false">IF(AND(ISNUMBER($BW1018),ISNUMBER($BX1018)),($BW1018+$BX1018)/2,"")</f>
        <v>2019</v>
      </c>
      <c r="M1018" s="0" t="n">
        <f aca="false">IF($L1018&lt;&gt;"",$L1018,"")</f>
        <v>2019</v>
      </c>
      <c r="N1018" s="0" t="n">
        <f aca="false">IF(AND(ISNUMBER($BW1018),ISNUMBER($BX1018)),MIN(1,MAX(0,($BX1018-2016+1)/($BX1018-$BW1018+1))),"")</f>
        <v>1</v>
      </c>
      <c r="O1018" s="0" t="n">
        <f aca="false">IF(AND(ISNUMBER($BW1018),ISNUMBER($BX1018)),MIN(1,MAX(0,($BX1018-2017+1)/($BX1018-$BW1018+1))),"")</f>
        <v>1</v>
      </c>
      <c r="P1018" s="0" t="n">
        <f aca="false">IF(AND(ISNUMBER($BW1018),ISNUMBER($BX1018)),MIN(1,MAX(0,($BX1018-2018+1)/($BX1018-$BW1018+1))),"")</f>
        <v>0.8</v>
      </c>
      <c r="Q1018" s="0" t="n">
        <f aca="false">IF(AND(ISNUMBER($BW1018),ISNUMBER($BX1018)),MIN(1,MAX(0,($BX1018-2019+1)/($BX1018-$BW1018+1))),"")</f>
        <v>0.6</v>
      </c>
      <c r="R1018" s="0" t="n">
        <f aca="false">IF(AND(ISNUMBER($BW1018),ISNUMBER($BX1018)),MIN(1,MAX(0,($BX1018-2016+1)/($BX1018-$BW1018+1))),"")</f>
        <v>1</v>
      </c>
      <c r="S1018" s="0" t="n">
        <f aca="false">IF($L1018&lt;&gt;"",IF($L1018&gt;=2015.5,1,0),"")</f>
        <v>1</v>
      </c>
      <c r="T1018" s="0" t="n">
        <f aca="false">IF($L1018&lt;&gt;"",IF($L1018&gt;=2016,1,0),"")</f>
        <v>1</v>
      </c>
      <c r="U1018" s="0" t="n">
        <f aca="false">IF(ISNUMBER($BX1018),IF($BX1018&gt;=2016,1,0),"")</f>
        <v>1</v>
      </c>
      <c r="V1018" s="0" t="n">
        <f aca="false">IF(ISNUMBER($BW1018),IF($BW1018&gt;=2016,1,0),"")</f>
        <v>1</v>
      </c>
      <c r="W1018" s="0" t="str">
        <f aca="false">IF(AND(ISNUMBER($BW1018),ISNUMBER($BX1018)),IF($BW1018&gt;=2016,"post-only",IF($BX1018&lt;2016,"pre-only","mixed")),"")</f>
        <v>post-only</v>
      </c>
      <c r="X1018" s="0" t="n">
        <f aca="false">IF(AND(ISNUMBER($BW1018),ISNUMBER($BX1018)),MIN(1,MAX(0,($BX1018-2017+1)/($BX1018-$BW1018+1))),"")</f>
        <v>1</v>
      </c>
      <c r="Y1018" s="0" t="n">
        <f aca="false">IF(AND(ISNUMBER($BW1018),ISNUMBER($BX1018)),MIN(1,MAX(0,($BX1018-2018+1)/($BX1018-$BW1018+1))),"")</f>
        <v>0.8</v>
      </c>
      <c r="Z1018" s="0" t="n">
        <f aca="false">IF(AND(ISNUMBER($BW1018),ISNUMBER($BX1018)),MIN(1,MAX(0,($BX1018-2019+1)/($BX1018-$BW1018+1))),"")</f>
        <v>0.6</v>
      </c>
      <c r="AA1018" s="0" t="n">
        <f aca="false">IF(ISNUMBER($BX1018),IF($BX1018&gt;=2017,1,0),"")</f>
        <v>1</v>
      </c>
      <c r="AB1018" s="0" t="n">
        <f aca="false">IF(ISNUMBER($BX1018),IF($BX1018&gt;=2018,1,0),"")</f>
        <v>1</v>
      </c>
      <c r="AC1018" s="0" t="n">
        <f aca="false">IF(ISNUMBER($BX1018),IF($BX1018&gt;=2019,1,0),"")</f>
        <v>1</v>
      </c>
      <c r="AD1018" s="0" t="n">
        <f aca="false">IF($L1018&lt;&gt;"",IF($L1018&gt;2013,1,0),"")</f>
        <v>1</v>
      </c>
      <c r="AE1018" s="0" t="n">
        <f aca="false">IF($L1018&lt;&gt;"",1+IF($L1018&gt;2011,1,0)+IF($L1018&gt;2014,1,0),"")</f>
        <v>3</v>
      </c>
      <c r="AF1018" s="0" t="s">
        <v>87</v>
      </c>
      <c r="AG1018" s="0" t="s">
        <v>88</v>
      </c>
      <c r="AH1018" s="0" t="s">
        <v>89</v>
      </c>
      <c r="AI1018" s="0" t="s">
        <v>90</v>
      </c>
      <c r="AJ1018" s="0" t="s">
        <v>90</v>
      </c>
      <c r="AK1018" s="0" t="str">
        <f aca="false">IF(AND($CF1018&lt;&gt;"",IFERROR(INDEX(subsample_country_map!$B:$B,MATCH($CF1018,subsample_country_map!$A:$A,0)),"")&lt;&gt;""),INDEX(subsample_country_map!$B:$B,MATCH($CF1018,subsample_country_map!$A:$A,0)),INDEX(lookup!$AA:$AA,MATCH($A1018,lookup!$A:$A,0)))</f>
        <v>2_Europe</v>
      </c>
      <c r="AL1018" s="0" t="str">
        <f aca="false">IF(AND($CF1018&lt;&gt;"",IFERROR(INDEX(subsample_country_map!$C:$C,MATCH($CF1018,subsample_country_map!$A:$A,0)),"")&lt;&gt;""),INDEX(subsample_country_map!$C:$C,MATCH($CF1018,subsample_country_map!$A:$A,0)),INDEX(lookup!$AB:$AB,MATCH($A1018,lookup!$A:$A,0)))</f>
        <v>99_NCE</v>
      </c>
      <c r="AM1018" s="0" t="str">
        <f aca="false">IF(AND($CF1018&lt;&gt;"",IFERROR(INDEX(subsample_country_map!$D:$D,MATCH($CF1018,subsample_country_map!$A:$A,0)),"")&lt;&gt;""),INDEX(subsample_country_map!$D:$D,MATCH($CF1018,subsample_country_map!$A:$A,0)),INDEX(lookup!$AC:$AC,MATCH($A1018,lookup!$A:$A,0)))</f>
        <v>1_western</v>
      </c>
      <c r="AN1018" s="0" t="str">
        <f aca="false">IF(AND($CF1018&lt;&gt;"",IFERROR(INDEX(subsample_country_map!$E:$E,MATCH($CF1018,subsample_country_map!$A:$A,0)),"")&lt;&gt;""),INDEX(subsample_country_map!$E:$E,MATCH($CF1018,subsample_country_map!$A:$A,0)),INDEX(lookup!$AD:$AD,MATCH($A1018,lookup!$A:$A,0)))</f>
        <v>99_NCE</v>
      </c>
      <c r="AO1018" s="0" t="str">
        <f aca="false">INDEX(lookup!$Y:$Y,MATCH($A1018,lookup!$A:$A,0))</f>
        <v>0_published</v>
      </c>
      <c r="AP1018" s="0" t="str">
        <f aca="false">INDEX(lookup!$Z:$Z,MATCH($A1018,lookup!$A:$A,0))</f>
        <v>1_VHB high</v>
      </c>
      <c r="AQ1018" s="0" t="str">
        <f aca="false">INDEX(lookup!$W:$W,MATCH($A1018,lookup!$A:$A,0))</f>
        <v>2_sust</v>
      </c>
      <c r="AS1018" s="0" t="s">
        <v>91</v>
      </c>
      <c r="AT1018" s="0" t="s">
        <v>111</v>
      </c>
      <c r="AU1018" s="0" t="s">
        <v>93</v>
      </c>
      <c r="AV1018" s="0" t="s">
        <v>3640</v>
      </c>
      <c r="AW1018" s="0" t="s">
        <v>3641</v>
      </c>
      <c r="BA1018" s="0" t="n">
        <v>7417</v>
      </c>
      <c r="BB1018" s="0" t="s">
        <v>347</v>
      </c>
      <c r="BC1018" s="0" t="s">
        <v>3649</v>
      </c>
      <c r="BD1018" s="0" t="s">
        <v>142</v>
      </c>
      <c r="BE1018" s="0" t="s">
        <v>98</v>
      </c>
      <c r="BI1018" s="0" t="s">
        <v>427</v>
      </c>
      <c r="BJ1018" s="0" t="s">
        <v>3655</v>
      </c>
      <c r="BK1018" s="0" t="s">
        <v>3651</v>
      </c>
      <c r="BL1018" s="0" t="s">
        <v>3645</v>
      </c>
      <c r="BM1018" s="0" t="s">
        <v>3618</v>
      </c>
      <c r="BN1018" s="0" t="s">
        <v>3619</v>
      </c>
      <c r="BO1018" s="0" t="s">
        <v>105</v>
      </c>
      <c r="BP1018" s="0" t="s">
        <v>3605</v>
      </c>
      <c r="BQ1018" s="0" t="s">
        <v>127</v>
      </c>
      <c r="BT1018" s="0" t="n">
        <v>0</v>
      </c>
      <c r="BU1018" s="0" t="s">
        <v>3612</v>
      </c>
      <c r="BW1018" s="0" t="n">
        <v>2017</v>
      </c>
      <c r="BX1018" s="0" t="n">
        <v>2021</v>
      </c>
      <c r="BY1018" s="0" t="s">
        <v>3613</v>
      </c>
      <c r="BZ1018" s="0" t="n">
        <v>2019</v>
      </c>
      <c r="CA1018" s="0" t="n">
        <v>1</v>
      </c>
      <c r="CB1018" s="0" t="n">
        <v>1</v>
      </c>
      <c r="CC1018" s="0" t="n">
        <v>1</v>
      </c>
      <c r="CD1018" s="0" t="n">
        <v>-0.0473212604323217</v>
      </c>
      <c r="CE1018" s="0" t="n">
        <v>1</v>
      </c>
    </row>
    <row r="1019" customFormat="false" ht="15" hidden="false" customHeight="false" outlineLevel="0" collapsed="false">
      <c r="A1019" s="0" t="s">
        <v>3605</v>
      </c>
      <c r="B1019" s="0" t="n">
        <v>2324</v>
      </c>
      <c r="C1019" s="0" t="n">
        <v>-0.0427779684528564</v>
      </c>
      <c r="D1019" s="0" t="n">
        <v>7417</v>
      </c>
      <c r="E1019" s="0" t="n">
        <f aca="false">IF(ISNUMBER($BA1019),$BA1019,IF(AND(ISNUMBER($D1019),ISNUMBER($BW1019),ISNUMBER($BX1019)),$D1019*($BX1019-$BW1019+1),""))</f>
        <v>7417</v>
      </c>
      <c r="H1019" s="0" t="s">
        <v>118</v>
      </c>
      <c r="I1019" s="0" t="s">
        <v>344</v>
      </c>
      <c r="J1019" s="0" t="n">
        <f aca="false">IF($BW1019&lt;&gt;"",$BW1019,"")</f>
        <v>2017</v>
      </c>
      <c r="K1019" s="0" t="n">
        <f aca="false">IF($BX1019&lt;&gt;"",$BX1019,"")</f>
        <v>2021</v>
      </c>
      <c r="L1019" s="0" t="n">
        <f aca="false">IF(AND(ISNUMBER($BW1019),ISNUMBER($BX1019)),($BW1019+$BX1019)/2,"")</f>
        <v>2019</v>
      </c>
      <c r="M1019" s="0" t="n">
        <f aca="false">IF($L1019&lt;&gt;"",$L1019,"")</f>
        <v>2019</v>
      </c>
      <c r="N1019" s="0" t="n">
        <f aca="false">IF(AND(ISNUMBER($BW1019),ISNUMBER($BX1019)),MIN(1,MAX(0,($BX1019-2016+1)/($BX1019-$BW1019+1))),"")</f>
        <v>1</v>
      </c>
      <c r="O1019" s="0" t="n">
        <f aca="false">IF(AND(ISNUMBER($BW1019),ISNUMBER($BX1019)),MIN(1,MAX(0,($BX1019-2017+1)/($BX1019-$BW1019+1))),"")</f>
        <v>1</v>
      </c>
      <c r="P1019" s="0" t="n">
        <f aca="false">IF(AND(ISNUMBER($BW1019),ISNUMBER($BX1019)),MIN(1,MAX(0,($BX1019-2018+1)/($BX1019-$BW1019+1))),"")</f>
        <v>0.8</v>
      </c>
      <c r="Q1019" s="0" t="n">
        <f aca="false">IF(AND(ISNUMBER($BW1019),ISNUMBER($BX1019)),MIN(1,MAX(0,($BX1019-2019+1)/($BX1019-$BW1019+1))),"")</f>
        <v>0.6</v>
      </c>
      <c r="R1019" s="0" t="n">
        <f aca="false">IF(AND(ISNUMBER($BW1019),ISNUMBER($BX1019)),MIN(1,MAX(0,($BX1019-2016+1)/($BX1019-$BW1019+1))),"")</f>
        <v>1</v>
      </c>
      <c r="S1019" s="0" t="n">
        <f aca="false">IF($L1019&lt;&gt;"",IF($L1019&gt;=2015.5,1,0),"")</f>
        <v>1</v>
      </c>
      <c r="T1019" s="0" t="n">
        <f aca="false">IF($L1019&lt;&gt;"",IF($L1019&gt;=2016,1,0),"")</f>
        <v>1</v>
      </c>
      <c r="U1019" s="0" t="n">
        <f aca="false">IF(ISNUMBER($BX1019),IF($BX1019&gt;=2016,1,0),"")</f>
        <v>1</v>
      </c>
      <c r="V1019" s="0" t="n">
        <f aca="false">IF(ISNUMBER($BW1019),IF($BW1019&gt;=2016,1,0),"")</f>
        <v>1</v>
      </c>
      <c r="W1019" s="0" t="str">
        <f aca="false">IF(AND(ISNUMBER($BW1019),ISNUMBER($BX1019)),IF($BW1019&gt;=2016,"post-only",IF($BX1019&lt;2016,"pre-only","mixed")),"")</f>
        <v>post-only</v>
      </c>
      <c r="X1019" s="0" t="n">
        <f aca="false">IF(AND(ISNUMBER($BW1019),ISNUMBER($BX1019)),MIN(1,MAX(0,($BX1019-2017+1)/($BX1019-$BW1019+1))),"")</f>
        <v>1</v>
      </c>
      <c r="Y1019" s="0" t="n">
        <f aca="false">IF(AND(ISNUMBER($BW1019),ISNUMBER($BX1019)),MIN(1,MAX(0,($BX1019-2018+1)/($BX1019-$BW1019+1))),"")</f>
        <v>0.8</v>
      </c>
      <c r="Z1019" s="0" t="n">
        <f aca="false">IF(AND(ISNUMBER($BW1019),ISNUMBER($BX1019)),MIN(1,MAX(0,($BX1019-2019+1)/($BX1019-$BW1019+1))),"")</f>
        <v>0.6</v>
      </c>
      <c r="AA1019" s="0" t="n">
        <f aca="false">IF(ISNUMBER($BX1019),IF($BX1019&gt;=2017,1,0),"")</f>
        <v>1</v>
      </c>
      <c r="AB1019" s="0" t="n">
        <f aca="false">IF(ISNUMBER($BX1019),IF($BX1019&gt;=2018,1,0),"")</f>
        <v>1</v>
      </c>
      <c r="AC1019" s="0" t="n">
        <f aca="false">IF(ISNUMBER($BX1019),IF($BX1019&gt;=2019,1,0),"")</f>
        <v>1</v>
      </c>
      <c r="AD1019" s="0" t="n">
        <f aca="false">IF($L1019&lt;&gt;"",IF($L1019&gt;2013,1,0),"")</f>
        <v>1</v>
      </c>
      <c r="AE1019" s="0" t="n">
        <f aca="false">IF($L1019&lt;&gt;"",1+IF($L1019&gt;2011,1,0)+IF($L1019&gt;2014,1,0),"")</f>
        <v>3</v>
      </c>
      <c r="AF1019" s="0" t="s">
        <v>87</v>
      </c>
      <c r="AG1019" s="0" t="s">
        <v>88</v>
      </c>
      <c r="AH1019" s="0" t="s">
        <v>89</v>
      </c>
      <c r="AI1019" s="0" t="s">
        <v>90</v>
      </c>
      <c r="AJ1019" s="0" t="s">
        <v>90</v>
      </c>
      <c r="AK1019" s="0" t="str">
        <f aca="false">IF(AND($CF1019&lt;&gt;"",IFERROR(INDEX(subsample_country_map!$B:$B,MATCH($CF1019,subsample_country_map!$A:$A,0)),"")&lt;&gt;""),INDEX(subsample_country_map!$B:$B,MATCH($CF1019,subsample_country_map!$A:$A,0)),INDEX(lookup!$AA:$AA,MATCH($A1019,lookup!$A:$A,0)))</f>
        <v>2_Europe</v>
      </c>
      <c r="AL1019" s="0" t="str">
        <f aca="false">IF(AND($CF1019&lt;&gt;"",IFERROR(INDEX(subsample_country_map!$C:$C,MATCH($CF1019,subsample_country_map!$A:$A,0)),"")&lt;&gt;""),INDEX(subsample_country_map!$C:$C,MATCH($CF1019,subsample_country_map!$A:$A,0)),INDEX(lookup!$AB:$AB,MATCH($A1019,lookup!$A:$A,0)))</f>
        <v>99_NCE</v>
      </c>
      <c r="AM1019" s="0" t="str">
        <f aca="false">IF(AND($CF1019&lt;&gt;"",IFERROR(INDEX(subsample_country_map!$D:$D,MATCH($CF1019,subsample_country_map!$A:$A,0)),"")&lt;&gt;""),INDEX(subsample_country_map!$D:$D,MATCH($CF1019,subsample_country_map!$A:$A,0)),INDEX(lookup!$AC:$AC,MATCH($A1019,lookup!$A:$A,0)))</f>
        <v>1_western</v>
      </c>
      <c r="AN1019" s="0" t="str">
        <f aca="false">IF(AND($CF1019&lt;&gt;"",IFERROR(INDEX(subsample_country_map!$E:$E,MATCH($CF1019,subsample_country_map!$A:$A,0)),"")&lt;&gt;""),INDEX(subsample_country_map!$E:$E,MATCH($CF1019,subsample_country_map!$A:$A,0)),INDEX(lookup!$AD:$AD,MATCH($A1019,lookup!$A:$A,0)))</f>
        <v>99_NCE</v>
      </c>
      <c r="AO1019" s="0" t="str">
        <f aca="false">INDEX(lookup!$Y:$Y,MATCH($A1019,lookup!$A:$A,0))</f>
        <v>0_published</v>
      </c>
      <c r="AP1019" s="0" t="str">
        <f aca="false">INDEX(lookup!$Z:$Z,MATCH($A1019,lookup!$A:$A,0))</f>
        <v>1_VHB high</v>
      </c>
      <c r="AQ1019" s="0" t="str">
        <f aca="false">INDEX(lookup!$W:$W,MATCH($A1019,lookup!$A:$A,0))</f>
        <v>2_sust</v>
      </c>
      <c r="AS1019" s="0" t="s">
        <v>91</v>
      </c>
      <c r="AT1019" s="0" t="s">
        <v>111</v>
      </c>
      <c r="AU1019" s="0" t="s">
        <v>93</v>
      </c>
      <c r="AV1019" s="0" t="s">
        <v>3656</v>
      </c>
      <c r="AW1019" s="0" t="s">
        <v>3647</v>
      </c>
      <c r="BA1019" s="0" t="n">
        <v>7417</v>
      </c>
      <c r="BB1019" s="0" t="s">
        <v>347</v>
      </c>
      <c r="BC1019" s="0" t="s">
        <v>3649</v>
      </c>
      <c r="BD1019" s="0" t="s">
        <v>142</v>
      </c>
      <c r="BE1019" s="0" t="s">
        <v>98</v>
      </c>
      <c r="BI1019" s="0" t="s">
        <v>427</v>
      </c>
      <c r="BJ1019" s="0" t="s">
        <v>3655</v>
      </c>
      <c r="BK1019" s="0" t="s">
        <v>3651</v>
      </c>
      <c r="BL1019" s="0" t="s">
        <v>3657</v>
      </c>
      <c r="BM1019" s="0" t="s">
        <v>3623</v>
      </c>
      <c r="BN1019" s="0" t="s">
        <v>3619</v>
      </c>
      <c r="BO1019" s="0" t="s">
        <v>105</v>
      </c>
      <c r="BP1019" s="0" t="s">
        <v>3605</v>
      </c>
      <c r="BQ1019" s="0" t="s">
        <v>127</v>
      </c>
      <c r="BT1019" s="0" t="n">
        <v>0</v>
      </c>
      <c r="BU1019" s="0" t="s">
        <v>3612</v>
      </c>
      <c r="BW1019" s="0" t="n">
        <v>2017</v>
      </c>
      <c r="BX1019" s="0" t="n">
        <v>2021</v>
      </c>
      <c r="BY1019" s="0" t="s">
        <v>3613</v>
      </c>
      <c r="BZ1019" s="0" t="n">
        <v>2019</v>
      </c>
      <c r="CA1019" s="0" t="n">
        <v>1</v>
      </c>
      <c r="CB1019" s="0" t="n">
        <v>1</v>
      </c>
      <c r="CC1019" s="0" t="n">
        <v>1</v>
      </c>
      <c r="CD1019" s="0" t="n">
        <v>-0.0428040910539331</v>
      </c>
      <c r="CE1019" s="0" t="n">
        <v>1</v>
      </c>
    </row>
    <row r="1020" customFormat="false" ht="15" hidden="false" customHeight="false" outlineLevel="0" collapsed="false">
      <c r="A1020" s="0" t="s">
        <v>3605</v>
      </c>
      <c r="B1020" s="0" t="n">
        <v>2325</v>
      </c>
      <c r="C1020" s="0" t="n">
        <v>-0.0512165274807282</v>
      </c>
      <c r="D1020" s="0" t="n">
        <v>7417</v>
      </c>
      <c r="E1020" s="0" t="n">
        <f aca="false">IF(ISNUMBER($BA1020),$BA1020,IF(AND(ISNUMBER($D1020),ISNUMBER($BW1020),ISNUMBER($BX1020)),$D1020*($BX1020-$BW1020+1),""))</f>
        <v>7417</v>
      </c>
      <c r="H1020" s="0" t="s">
        <v>118</v>
      </c>
      <c r="I1020" s="0" t="s">
        <v>344</v>
      </c>
      <c r="J1020" s="0" t="n">
        <f aca="false">IF($BW1020&lt;&gt;"",$BW1020,"")</f>
        <v>2017</v>
      </c>
      <c r="K1020" s="0" t="n">
        <f aca="false">IF($BX1020&lt;&gt;"",$BX1020,"")</f>
        <v>2021</v>
      </c>
      <c r="L1020" s="0" t="n">
        <f aca="false">IF(AND(ISNUMBER($BW1020),ISNUMBER($BX1020)),($BW1020+$BX1020)/2,"")</f>
        <v>2019</v>
      </c>
      <c r="M1020" s="0" t="n">
        <f aca="false">IF($L1020&lt;&gt;"",$L1020,"")</f>
        <v>2019</v>
      </c>
      <c r="N1020" s="0" t="n">
        <f aca="false">IF(AND(ISNUMBER($BW1020),ISNUMBER($BX1020)),MIN(1,MAX(0,($BX1020-2016+1)/($BX1020-$BW1020+1))),"")</f>
        <v>1</v>
      </c>
      <c r="O1020" s="0" t="n">
        <f aca="false">IF(AND(ISNUMBER($BW1020),ISNUMBER($BX1020)),MIN(1,MAX(0,($BX1020-2017+1)/($BX1020-$BW1020+1))),"")</f>
        <v>1</v>
      </c>
      <c r="P1020" s="0" t="n">
        <f aca="false">IF(AND(ISNUMBER($BW1020),ISNUMBER($BX1020)),MIN(1,MAX(0,($BX1020-2018+1)/($BX1020-$BW1020+1))),"")</f>
        <v>0.8</v>
      </c>
      <c r="Q1020" s="0" t="n">
        <f aca="false">IF(AND(ISNUMBER($BW1020),ISNUMBER($BX1020)),MIN(1,MAX(0,($BX1020-2019+1)/($BX1020-$BW1020+1))),"")</f>
        <v>0.6</v>
      </c>
      <c r="R1020" s="0" t="n">
        <f aca="false">IF(AND(ISNUMBER($BW1020),ISNUMBER($BX1020)),MIN(1,MAX(0,($BX1020-2016+1)/($BX1020-$BW1020+1))),"")</f>
        <v>1</v>
      </c>
      <c r="S1020" s="0" t="n">
        <f aca="false">IF($L1020&lt;&gt;"",IF($L1020&gt;=2015.5,1,0),"")</f>
        <v>1</v>
      </c>
      <c r="T1020" s="0" t="n">
        <f aca="false">IF($L1020&lt;&gt;"",IF($L1020&gt;=2016,1,0),"")</f>
        <v>1</v>
      </c>
      <c r="U1020" s="0" t="n">
        <f aca="false">IF(ISNUMBER($BX1020),IF($BX1020&gt;=2016,1,0),"")</f>
        <v>1</v>
      </c>
      <c r="V1020" s="0" t="n">
        <f aca="false">IF(ISNUMBER($BW1020),IF($BW1020&gt;=2016,1,0),"")</f>
        <v>1</v>
      </c>
      <c r="W1020" s="0" t="str">
        <f aca="false">IF(AND(ISNUMBER($BW1020),ISNUMBER($BX1020)),IF($BW1020&gt;=2016,"post-only",IF($BX1020&lt;2016,"pre-only","mixed")),"")</f>
        <v>post-only</v>
      </c>
      <c r="X1020" s="0" t="n">
        <f aca="false">IF(AND(ISNUMBER($BW1020),ISNUMBER($BX1020)),MIN(1,MAX(0,($BX1020-2017+1)/($BX1020-$BW1020+1))),"")</f>
        <v>1</v>
      </c>
      <c r="Y1020" s="0" t="n">
        <f aca="false">IF(AND(ISNUMBER($BW1020),ISNUMBER($BX1020)),MIN(1,MAX(0,($BX1020-2018+1)/($BX1020-$BW1020+1))),"")</f>
        <v>0.8</v>
      </c>
      <c r="Z1020" s="0" t="n">
        <f aca="false">IF(AND(ISNUMBER($BW1020),ISNUMBER($BX1020)),MIN(1,MAX(0,($BX1020-2019+1)/($BX1020-$BW1020+1))),"")</f>
        <v>0.6</v>
      </c>
      <c r="AA1020" s="0" t="n">
        <f aca="false">IF(ISNUMBER($BX1020),IF($BX1020&gt;=2017,1,0),"")</f>
        <v>1</v>
      </c>
      <c r="AB1020" s="0" t="n">
        <f aca="false">IF(ISNUMBER($BX1020),IF($BX1020&gt;=2018,1,0),"")</f>
        <v>1</v>
      </c>
      <c r="AC1020" s="0" t="n">
        <f aca="false">IF(ISNUMBER($BX1020),IF($BX1020&gt;=2019,1,0),"")</f>
        <v>1</v>
      </c>
      <c r="AD1020" s="0" t="n">
        <f aca="false">IF($L1020&lt;&gt;"",IF($L1020&gt;2013,1,0),"")</f>
        <v>1</v>
      </c>
      <c r="AE1020" s="0" t="n">
        <f aca="false">IF($L1020&lt;&gt;"",1+IF($L1020&gt;2011,1,0)+IF($L1020&gt;2014,1,0),"")</f>
        <v>3</v>
      </c>
      <c r="AF1020" s="0" t="s">
        <v>87</v>
      </c>
      <c r="AG1020" s="0" t="s">
        <v>88</v>
      </c>
      <c r="AH1020" s="0" t="s">
        <v>89</v>
      </c>
      <c r="AI1020" s="0" t="s">
        <v>90</v>
      </c>
      <c r="AJ1020" s="0" t="s">
        <v>90</v>
      </c>
      <c r="AK1020" s="0" t="str">
        <f aca="false">IF(AND($CF1020&lt;&gt;"",IFERROR(INDEX(subsample_country_map!$B:$B,MATCH($CF1020,subsample_country_map!$A:$A,0)),"")&lt;&gt;""),INDEX(subsample_country_map!$B:$B,MATCH($CF1020,subsample_country_map!$A:$A,0)),INDEX(lookup!$AA:$AA,MATCH($A1020,lookup!$A:$A,0)))</f>
        <v>2_Europe</v>
      </c>
      <c r="AL1020" s="0" t="str">
        <f aca="false">IF(AND($CF1020&lt;&gt;"",IFERROR(INDEX(subsample_country_map!$C:$C,MATCH($CF1020,subsample_country_map!$A:$A,0)),"")&lt;&gt;""),INDEX(subsample_country_map!$C:$C,MATCH($CF1020,subsample_country_map!$A:$A,0)),INDEX(lookup!$AB:$AB,MATCH($A1020,lookup!$A:$A,0)))</f>
        <v>99_NCE</v>
      </c>
      <c r="AM1020" s="0" t="str">
        <f aca="false">IF(AND($CF1020&lt;&gt;"",IFERROR(INDEX(subsample_country_map!$D:$D,MATCH($CF1020,subsample_country_map!$A:$A,0)),"")&lt;&gt;""),INDEX(subsample_country_map!$D:$D,MATCH($CF1020,subsample_country_map!$A:$A,0)),INDEX(lookup!$AC:$AC,MATCH($A1020,lookup!$A:$A,0)))</f>
        <v>1_western</v>
      </c>
      <c r="AN1020" s="0" t="str">
        <f aca="false">IF(AND($CF1020&lt;&gt;"",IFERROR(INDEX(subsample_country_map!$E:$E,MATCH($CF1020,subsample_country_map!$A:$A,0)),"")&lt;&gt;""),INDEX(subsample_country_map!$E:$E,MATCH($CF1020,subsample_country_map!$A:$A,0)),INDEX(lookup!$AD:$AD,MATCH($A1020,lookup!$A:$A,0)))</f>
        <v>99_NCE</v>
      </c>
      <c r="AO1020" s="0" t="str">
        <f aca="false">INDEX(lookup!$Y:$Y,MATCH($A1020,lookup!$A:$A,0))</f>
        <v>0_published</v>
      </c>
      <c r="AP1020" s="0" t="str">
        <f aca="false">INDEX(lookup!$Z:$Z,MATCH($A1020,lookup!$A:$A,0))</f>
        <v>1_VHB high</v>
      </c>
      <c r="AQ1020" s="0" t="str">
        <f aca="false">INDEX(lookup!$W:$W,MATCH($A1020,lookup!$A:$A,0))</f>
        <v>2_sust</v>
      </c>
      <c r="AS1020" s="0" t="s">
        <v>91</v>
      </c>
      <c r="AT1020" s="0" t="s">
        <v>111</v>
      </c>
      <c r="AU1020" s="0" t="s">
        <v>93</v>
      </c>
      <c r="AV1020" s="0" t="s">
        <v>3640</v>
      </c>
      <c r="AW1020" s="0" t="s">
        <v>3484</v>
      </c>
      <c r="BA1020" s="0" t="n">
        <v>7417</v>
      </c>
      <c r="BB1020" s="0" t="s">
        <v>347</v>
      </c>
      <c r="BC1020" s="0" t="s">
        <v>3649</v>
      </c>
      <c r="BD1020" s="0" t="s">
        <v>142</v>
      </c>
      <c r="BE1020" s="0" t="s">
        <v>98</v>
      </c>
      <c r="BI1020" s="0" t="s">
        <v>427</v>
      </c>
      <c r="BJ1020" s="0" t="s">
        <v>3658</v>
      </c>
      <c r="BK1020" s="0" t="s">
        <v>3651</v>
      </c>
      <c r="BL1020" s="0" t="s">
        <v>3659</v>
      </c>
      <c r="BM1020" s="0" t="s">
        <v>3618</v>
      </c>
      <c r="BN1020" s="0" t="s">
        <v>3619</v>
      </c>
      <c r="BO1020" s="0" t="s">
        <v>105</v>
      </c>
      <c r="BP1020" s="0" t="s">
        <v>3605</v>
      </c>
      <c r="BQ1020" s="0" t="s">
        <v>127</v>
      </c>
      <c r="BT1020" s="0" t="n">
        <v>0</v>
      </c>
      <c r="BU1020" s="0" t="s">
        <v>3612</v>
      </c>
      <c r="BW1020" s="0" t="n">
        <v>2017</v>
      </c>
      <c r="BX1020" s="0" t="n">
        <v>2021</v>
      </c>
      <c r="BY1020" s="0" t="s">
        <v>3613</v>
      </c>
      <c r="BZ1020" s="0" t="n">
        <v>2019</v>
      </c>
      <c r="CA1020" s="0" t="n">
        <v>1</v>
      </c>
      <c r="CB1020" s="0" t="n">
        <v>1</v>
      </c>
      <c r="CC1020" s="0" t="n">
        <v>1</v>
      </c>
      <c r="CD1020" s="0" t="n">
        <v>-0.0512613806779052</v>
      </c>
      <c r="CE1020" s="0" t="n">
        <v>1</v>
      </c>
    </row>
    <row r="1021" customFormat="false" ht="15" hidden="false" customHeight="false" outlineLevel="0" collapsed="false">
      <c r="A1021" s="0" t="s">
        <v>3605</v>
      </c>
      <c r="B1021" s="0" t="n">
        <v>2326</v>
      </c>
      <c r="C1021" s="0" t="n">
        <v>-0.0435016580972982</v>
      </c>
      <c r="D1021" s="0" t="n">
        <v>7417</v>
      </c>
      <c r="E1021" s="0" t="n">
        <f aca="false">IF(ISNUMBER($BA1021),$BA1021,IF(AND(ISNUMBER($D1021),ISNUMBER($BW1021),ISNUMBER($BX1021)),$D1021*($BX1021-$BW1021+1),""))</f>
        <v>7417</v>
      </c>
      <c r="H1021" s="0" t="s">
        <v>118</v>
      </c>
      <c r="I1021" s="0" t="s">
        <v>344</v>
      </c>
      <c r="J1021" s="0" t="n">
        <f aca="false">IF($BW1021&lt;&gt;"",$BW1021,"")</f>
        <v>2017</v>
      </c>
      <c r="K1021" s="0" t="n">
        <f aca="false">IF($BX1021&lt;&gt;"",$BX1021,"")</f>
        <v>2021</v>
      </c>
      <c r="L1021" s="0" t="n">
        <f aca="false">IF(AND(ISNUMBER($BW1021),ISNUMBER($BX1021)),($BW1021+$BX1021)/2,"")</f>
        <v>2019</v>
      </c>
      <c r="M1021" s="0" t="n">
        <f aca="false">IF($L1021&lt;&gt;"",$L1021,"")</f>
        <v>2019</v>
      </c>
      <c r="N1021" s="0" t="n">
        <f aca="false">IF(AND(ISNUMBER($BW1021),ISNUMBER($BX1021)),MIN(1,MAX(0,($BX1021-2016+1)/($BX1021-$BW1021+1))),"")</f>
        <v>1</v>
      </c>
      <c r="O1021" s="0" t="n">
        <f aca="false">IF(AND(ISNUMBER($BW1021),ISNUMBER($BX1021)),MIN(1,MAX(0,($BX1021-2017+1)/($BX1021-$BW1021+1))),"")</f>
        <v>1</v>
      </c>
      <c r="P1021" s="0" t="n">
        <f aca="false">IF(AND(ISNUMBER($BW1021),ISNUMBER($BX1021)),MIN(1,MAX(0,($BX1021-2018+1)/($BX1021-$BW1021+1))),"")</f>
        <v>0.8</v>
      </c>
      <c r="Q1021" s="0" t="n">
        <f aca="false">IF(AND(ISNUMBER($BW1021),ISNUMBER($BX1021)),MIN(1,MAX(0,($BX1021-2019+1)/($BX1021-$BW1021+1))),"")</f>
        <v>0.6</v>
      </c>
      <c r="R1021" s="0" t="n">
        <f aca="false">IF(AND(ISNUMBER($BW1021),ISNUMBER($BX1021)),MIN(1,MAX(0,($BX1021-2016+1)/($BX1021-$BW1021+1))),"")</f>
        <v>1</v>
      </c>
      <c r="S1021" s="0" t="n">
        <f aca="false">IF($L1021&lt;&gt;"",IF($L1021&gt;=2015.5,1,0),"")</f>
        <v>1</v>
      </c>
      <c r="T1021" s="0" t="n">
        <f aca="false">IF($L1021&lt;&gt;"",IF($L1021&gt;=2016,1,0),"")</f>
        <v>1</v>
      </c>
      <c r="U1021" s="0" t="n">
        <f aca="false">IF(ISNUMBER($BX1021),IF($BX1021&gt;=2016,1,0),"")</f>
        <v>1</v>
      </c>
      <c r="V1021" s="0" t="n">
        <f aca="false">IF(ISNUMBER($BW1021),IF($BW1021&gt;=2016,1,0),"")</f>
        <v>1</v>
      </c>
      <c r="W1021" s="0" t="str">
        <f aca="false">IF(AND(ISNUMBER($BW1021),ISNUMBER($BX1021)),IF($BW1021&gt;=2016,"post-only",IF($BX1021&lt;2016,"pre-only","mixed")),"")</f>
        <v>post-only</v>
      </c>
      <c r="X1021" s="0" t="n">
        <f aca="false">IF(AND(ISNUMBER($BW1021),ISNUMBER($BX1021)),MIN(1,MAX(0,($BX1021-2017+1)/($BX1021-$BW1021+1))),"")</f>
        <v>1</v>
      </c>
      <c r="Y1021" s="0" t="n">
        <f aca="false">IF(AND(ISNUMBER($BW1021),ISNUMBER($BX1021)),MIN(1,MAX(0,($BX1021-2018+1)/($BX1021-$BW1021+1))),"")</f>
        <v>0.8</v>
      </c>
      <c r="Z1021" s="0" t="n">
        <f aca="false">IF(AND(ISNUMBER($BW1021),ISNUMBER($BX1021)),MIN(1,MAX(0,($BX1021-2019+1)/($BX1021-$BW1021+1))),"")</f>
        <v>0.6</v>
      </c>
      <c r="AA1021" s="0" t="n">
        <f aca="false">IF(ISNUMBER($BX1021),IF($BX1021&gt;=2017,1,0),"")</f>
        <v>1</v>
      </c>
      <c r="AB1021" s="0" t="n">
        <f aca="false">IF(ISNUMBER($BX1021),IF($BX1021&gt;=2018,1,0),"")</f>
        <v>1</v>
      </c>
      <c r="AC1021" s="0" t="n">
        <f aca="false">IF(ISNUMBER($BX1021),IF($BX1021&gt;=2019,1,0),"")</f>
        <v>1</v>
      </c>
      <c r="AD1021" s="0" t="n">
        <f aca="false">IF($L1021&lt;&gt;"",IF($L1021&gt;2013,1,0),"")</f>
        <v>1</v>
      </c>
      <c r="AE1021" s="0" t="n">
        <f aca="false">IF($L1021&lt;&gt;"",1+IF($L1021&gt;2011,1,0)+IF($L1021&gt;2014,1,0),"")</f>
        <v>3</v>
      </c>
      <c r="AF1021" s="0" t="s">
        <v>87</v>
      </c>
      <c r="AG1021" s="0" t="s">
        <v>88</v>
      </c>
      <c r="AH1021" s="0" t="s">
        <v>89</v>
      </c>
      <c r="AI1021" s="0" t="s">
        <v>90</v>
      </c>
      <c r="AJ1021" s="0" t="s">
        <v>90</v>
      </c>
      <c r="AK1021" s="0" t="str">
        <f aca="false">IF(AND($CF1021&lt;&gt;"",IFERROR(INDEX(subsample_country_map!$B:$B,MATCH($CF1021,subsample_country_map!$A:$A,0)),"")&lt;&gt;""),INDEX(subsample_country_map!$B:$B,MATCH($CF1021,subsample_country_map!$A:$A,0)),INDEX(lookup!$AA:$AA,MATCH($A1021,lookup!$A:$A,0)))</f>
        <v>2_Europe</v>
      </c>
      <c r="AL1021" s="0" t="str">
        <f aca="false">IF(AND($CF1021&lt;&gt;"",IFERROR(INDEX(subsample_country_map!$C:$C,MATCH($CF1021,subsample_country_map!$A:$A,0)),"")&lt;&gt;""),INDEX(subsample_country_map!$C:$C,MATCH($CF1021,subsample_country_map!$A:$A,0)),INDEX(lookup!$AB:$AB,MATCH($A1021,lookup!$A:$A,0)))</f>
        <v>99_NCE</v>
      </c>
      <c r="AM1021" s="0" t="str">
        <f aca="false">IF(AND($CF1021&lt;&gt;"",IFERROR(INDEX(subsample_country_map!$D:$D,MATCH($CF1021,subsample_country_map!$A:$A,0)),"")&lt;&gt;""),INDEX(subsample_country_map!$D:$D,MATCH($CF1021,subsample_country_map!$A:$A,0)),INDEX(lookup!$AC:$AC,MATCH($A1021,lookup!$A:$A,0)))</f>
        <v>1_western</v>
      </c>
      <c r="AN1021" s="0" t="str">
        <f aca="false">IF(AND($CF1021&lt;&gt;"",IFERROR(INDEX(subsample_country_map!$E:$E,MATCH($CF1021,subsample_country_map!$A:$A,0)),"")&lt;&gt;""),INDEX(subsample_country_map!$E:$E,MATCH($CF1021,subsample_country_map!$A:$A,0)),INDEX(lookup!$AD:$AD,MATCH($A1021,lookup!$A:$A,0)))</f>
        <v>99_NCE</v>
      </c>
      <c r="AO1021" s="0" t="str">
        <f aca="false">INDEX(lookup!$Y:$Y,MATCH($A1021,lookup!$A:$A,0))</f>
        <v>0_published</v>
      </c>
      <c r="AP1021" s="0" t="str">
        <f aca="false">INDEX(lookup!$Z:$Z,MATCH($A1021,lookup!$A:$A,0))</f>
        <v>1_VHB high</v>
      </c>
      <c r="AQ1021" s="0" t="str">
        <f aca="false">INDEX(lookup!$W:$W,MATCH($A1021,lookup!$A:$A,0))</f>
        <v>2_sust</v>
      </c>
      <c r="AS1021" s="0" t="s">
        <v>91</v>
      </c>
      <c r="AT1021" s="0" t="s">
        <v>111</v>
      </c>
      <c r="AU1021" s="0" t="s">
        <v>93</v>
      </c>
      <c r="AV1021" s="0" t="s">
        <v>3660</v>
      </c>
      <c r="AW1021" s="0" t="s">
        <v>3647</v>
      </c>
      <c r="BA1021" s="0" t="n">
        <v>7417</v>
      </c>
      <c r="BB1021" s="0" t="s">
        <v>347</v>
      </c>
      <c r="BC1021" s="0" t="s">
        <v>3649</v>
      </c>
      <c r="BD1021" s="0" t="s">
        <v>142</v>
      </c>
      <c r="BE1021" s="0" t="s">
        <v>98</v>
      </c>
      <c r="BI1021" s="0" t="s">
        <v>427</v>
      </c>
      <c r="BJ1021" s="0" t="s">
        <v>3658</v>
      </c>
      <c r="BK1021" s="0" t="s">
        <v>3651</v>
      </c>
      <c r="BL1021" s="0" t="s">
        <v>3661</v>
      </c>
      <c r="BM1021" s="0" t="s">
        <v>3623</v>
      </c>
      <c r="BN1021" s="0" t="s">
        <v>3619</v>
      </c>
      <c r="BO1021" s="0" t="s">
        <v>105</v>
      </c>
      <c r="BP1021" s="0" t="s">
        <v>3605</v>
      </c>
      <c r="BQ1021" s="0" t="s">
        <v>127</v>
      </c>
      <c r="BT1021" s="0" t="n">
        <v>0</v>
      </c>
      <c r="BU1021" s="0" t="s">
        <v>3612</v>
      </c>
      <c r="BW1021" s="0" t="n">
        <v>2017</v>
      </c>
      <c r="BX1021" s="0" t="n">
        <v>2021</v>
      </c>
      <c r="BY1021" s="0" t="s">
        <v>3613</v>
      </c>
      <c r="BZ1021" s="0" t="n">
        <v>2019</v>
      </c>
      <c r="CA1021" s="0" t="n">
        <v>1</v>
      </c>
      <c r="CB1021" s="0" t="n">
        <v>1</v>
      </c>
      <c r="CC1021" s="0" t="n">
        <v>1</v>
      </c>
      <c r="CD1021" s="0" t="n">
        <v>-0.043529130059375</v>
      </c>
      <c r="CE1021" s="0" t="n">
        <v>1</v>
      </c>
    </row>
    <row r="1022" customFormat="false" ht="15" hidden="false" customHeight="false" outlineLevel="0" collapsed="false">
      <c r="A1022" s="0" t="s">
        <v>3662</v>
      </c>
      <c r="B1022" s="0" t="n">
        <v>2327</v>
      </c>
      <c r="C1022" s="0" t="n">
        <v>-0.0436</v>
      </c>
      <c r="D1022" s="0" t="n">
        <v>474</v>
      </c>
      <c r="E1022" s="0" t="n">
        <f aca="false">IF(ISNUMBER($BA1022),$BA1022,IF(AND(ISNUMBER($D1022),ISNUMBER($BW1022),ISNUMBER($BX1022)),$D1022*($BX1022-$BW1022+1),""))</f>
        <v>2844</v>
      </c>
      <c r="H1022" s="0" t="s">
        <v>85</v>
      </c>
      <c r="I1022" s="0" t="s">
        <v>86</v>
      </c>
      <c r="J1022" s="0" t="n">
        <f aca="false">IF($BW1022&lt;&gt;"",$BW1022,"")</f>
        <v>2010</v>
      </c>
      <c r="K1022" s="0" t="n">
        <f aca="false">IF($BX1022&lt;&gt;"",$BX1022,"")</f>
        <v>2015</v>
      </c>
      <c r="L1022" s="0" t="n">
        <f aca="false">IF(AND(ISNUMBER($BW1022),ISNUMBER($BX1022)),($BW1022+$BX1022)/2,"")</f>
        <v>2012.5</v>
      </c>
      <c r="M1022" s="0" t="n">
        <f aca="false">IF($L1022&lt;&gt;"",$L1022,"")</f>
        <v>2012.5</v>
      </c>
      <c r="N1022" s="0" t="n">
        <f aca="false">IF(AND(ISNUMBER($BW1022),ISNUMBER($BX1022)),MIN(1,MAX(0,($BX1022-2016+1)/($BX1022-$BW1022+1))),"")</f>
        <v>0</v>
      </c>
      <c r="O1022" s="0" t="n">
        <f aca="false">IF(AND(ISNUMBER($BW1022),ISNUMBER($BX1022)),MIN(1,MAX(0,($BX1022-2017+1)/($BX1022-$BW1022+1))),"")</f>
        <v>0</v>
      </c>
      <c r="P1022" s="0" t="n">
        <f aca="false">IF(AND(ISNUMBER($BW1022),ISNUMBER($BX1022)),MIN(1,MAX(0,($BX1022-2018+1)/($BX1022-$BW1022+1))),"")</f>
        <v>0</v>
      </c>
      <c r="Q1022" s="0" t="n">
        <f aca="false">IF(AND(ISNUMBER($BW1022),ISNUMBER($BX1022)),MIN(1,MAX(0,($BX1022-2019+1)/($BX1022-$BW1022+1))),"")</f>
        <v>0</v>
      </c>
      <c r="R1022" s="0" t="n">
        <f aca="false">IF(AND(ISNUMBER($BW1022),ISNUMBER($BX1022)),MIN(1,MAX(0,($BX1022-2016+1)/($BX1022-$BW1022+1))),"")</f>
        <v>0</v>
      </c>
      <c r="S1022" s="0" t="n">
        <f aca="false">IF($L1022&lt;&gt;"",IF($L1022&gt;=2015.5,1,0),"")</f>
        <v>0</v>
      </c>
      <c r="T1022" s="0" t="n">
        <f aca="false">IF($L1022&lt;&gt;"",IF($L1022&gt;=2016,1,0),"")</f>
        <v>0</v>
      </c>
      <c r="U1022" s="0" t="n">
        <f aca="false">IF(ISNUMBER($BX1022),IF($BX1022&gt;=2016,1,0),"")</f>
        <v>0</v>
      </c>
      <c r="V1022" s="0" t="n">
        <f aca="false">IF(ISNUMBER($BW1022),IF($BW1022&gt;=2016,1,0),"")</f>
        <v>0</v>
      </c>
      <c r="W1022" s="0" t="str">
        <f aca="false">IF(AND(ISNUMBER($BW1022),ISNUMBER($BX1022)),IF($BW1022&gt;=2016,"post-only",IF($BX1022&lt;2016,"pre-only","mixed")),"")</f>
        <v>pre-only</v>
      </c>
      <c r="X1022" s="0" t="n">
        <f aca="false">IF(AND(ISNUMBER($BW1022),ISNUMBER($BX1022)),MIN(1,MAX(0,($BX1022-2017+1)/($BX1022-$BW1022+1))),"")</f>
        <v>0</v>
      </c>
      <c r="Y1022" s="0" t="n">
        <f aca="false">IF(AND(ISNUMBER($BW1022),ISNUMBER($BX1022)),MIN(1,MAX(0,($BX1022-2018+1)/($BX1022-$BW1022+1))),"")</f>
        <v>0</v>
      </c>
      <c r="Z1022" s="0" t="n">
        <f aca="false">IF(AND(ISNUMBER($BW1022),ISNUMBER($BX1022)),MIN(1,MAX(0,($BX1022-2019+1)/($BX1022-$BW1022+1))),"")</f>
        <v>0</v>
      </c>
      <c r="AA1022" s="0" t="n">
        <f aca="false">IF(ISNUMBER($BX1022),IF($BX1022&gt;=2017,1,0),"")</f>
        <v>0</v>
      </c>
      <c r="AB1022" s="0" t="n">
        <f aca="false">IF(ISNUMBER($BX1022),IF($BX1022&gt;=2018,1,0),"")</f>
        <v>0</v>
      </c>
      <c r="AC1022" s="0" t="n">
        <f aca="false">IF(ISNUMBER($BX1022),IF($BX1022&gt;=2019,1,0),"")</f>
        <v>0</v>
      </c>
      <c r="AD1022" s="0" t="n">
        <f aca="false">IF($L1022&lt;&gt;"",IF($L1022&gt;2013,1,0),"")</f>
        <v>0</v>
      </c>
      <c r="AE1022" s="0" t="n">
        <f aca="false">IF($L1022&lt;&gt;"",1+IF($L1022&gt;2011,1,0)+IF($L1022&gt;2014,1,0),"")</f>
        <v>2</v>
      </c>
      <c r="AF1022" s="0" t="s">
        <v>87</v>
      </c>
      <c r="AG1022" s="0" t="s">
        <v>436</v>
      </c>
      <c r="AH1022" s="0" t="s">
        <v>89</v>
      </c>
      <c r="AI1022" s="0" t="s">
        <v>497</v>
      </c>
      <c r="AJ1022" s="0" t="s">
        <v>497</v>
      </c>
      <c r="AK1022" s="0" t="str">
        <f aca="false">IF(AND($CF1022&lt;&gt;"",IFERROR(INDEX(subsample_country_map!$B:$B,MATCH($CF1022,subsample_country_map!$A:$A,0)),"")&lt;&gt;""),INDEX(subsample_country_map!$B:$B,MATCH($CF1022,subsample_country_map!$A:$A,0)),INDEX(lookup!$AA:$AA,MATCH($A1022,lookup!$A:$A,0)))</f>
        <v>2_Europe</v>
      </c>
      <c r="AL1022" s="0" t="str">
        <f aca="false">IF(AND($CF1022&lt;&gt;"",IFERROR(INDEX(subsample_country_map!$C:$C,MATCH($CF1022,subsample_country_map!$A:$A,0)),"")&lt;&gt;""),INDEX(subsample_country_map!$C:$C,MATCH($CF1022,subsample_country_map!$A:$A,0)),INDEX(lookup!$AB:$AB,MATCH($A1022,lookup!$A:$A,0)))</f>
        <v>1_developed</v>
      </c>
      <c r="AM1022" s="0" t="str">
        <f aca="false">IF(AND($CF1022&lt;&gt;"",IFERROR(INDEX(subsample_country_map!$D:$D,MATCH($CF1022,subsample_country_map!$A:$A,0)),"")&lt;&gt;""),INDEX(subsample_country_map!$D:$D,MATCH($CF1022,subsample_country_map!$A:$A,0)),INDEX(lookup!$AC:$AC,MATCH($A1022,lookup!$A:$A,0)))</f>
        <v>1_western</v>
      </c>
      <c r="AN1022" s="0" t="str">
        <f aca="false">IF(AND($CF1022&lt;&gt;"",IFERROR(INDEX(subsample_country_map!$E:$E,MATCH($CF1022,subsample_country_map!$A:$A,0)),"")&lt;&gt;""),INDEX(subsample_country_map!$E:$E,MATCH($CF1022,subsample_country_map!$A:$A,0)),INDEX(lookup!$AD:$AD,MATCH($A1022,lookup!$A:$A,0)))</f>
        <v>2_civil law</v>
      </c>
      <c r="AO1022" s="0" t="str">
        <f aca="false">INDEX(lookup!$Y:$Y,MATCH($A1022,lookup!$A:$A,0))</f>
        <v>0_published</v>
      </c>
      <c r="AP1022" s="0" t="str">
        <f aca="false">INDEX(lookup!$Z:$Z,MATCH($A1022,lookup!$A:$A,0))</f>
        <v>1_VHB high</v>
      </c>
      <c r="AQ1022" s="0" t="str">
        <f aca="false">INDEX(lookup!$W:$W,MATCH($A1022,lookup!$A:$A,0))</f>
        <v>3_mgmt</v>
      </c>
      <c r="AS1022" s="0" t="s">
        <v>91</v>
      </c>
      <c r="AT1022" s="0" t="s">
        <v>111</v>
      </c>
      <c r="AU1022" s="0" t="s">
        <v>93</v>
      </c>
      <c r="AZ1022" s="0" t="s">
        <v>3663</v>
      </c>
      <c r="BA1022" s="0" t="s">
        <v>95</v>
      </c>
      <c r="BB1022" s="0" t="s">
        <v>96</v>
      </c>
      <c r="BC1022" s="0" t="s">
        <v>97</v>
      </c>
      <c r="BD1022" s="0" t="s">
        <v>97</v>
      </c>
      <c r="BE1022" s="0" t="s">
        <v>98</v>
      </c>
      <c r="BI1022" s="0" t="s">
        <v>1465</v>
      </c>
      <c r="BJ1022" s="0" t="s">
        <v>3664</v>
      </c>
      <c r="BK1022" s="0" t="s">
        <v>3665</v>
      </c>
      <c r="BL1022" s="0" t="s">
        <v>3666</v>
      </c>
      <c r="BM1022" s="0" t="s">
        <v>3667</v>
      </c>
      <c r="BN1022" s="0" t="s">
        <v>3668</v>
      </c>
      <c r="BO1022" s="0" t="s">
        <v>769</v>
      </c>
      <c r="BP1022" s="0" t="s">
        <v>3662</v>
      </c>
      <c r="BQ1022" s="0" t="s">
        <v>85</v>
      </c>
      <c r="BT1022" s="0" t="n">
        <v>0</v>
      </c>
      <c r="BU1022" s="0" t="s">
        <v>3669</v>
      </c>
      <c r="BW1022" s="0" t="n">
        <v>2010</v>
      </c>
      <c r="BX1022" s="0" t="n">
        <v>2015</v>
      </c>
      <c r="BY1022" s="0" t="s">
        <v>3670</v>
      </c>
      <c r="BZ1022" s="0" t="n">
        <v>2012.5</v>
      </c>
      <c r="CA1022" s="0" t="n">
        <v>0</v>
      </c>
      <c r="CB1022" s="0" t="n">
        <v>0</v>
      </c>
      <c r="CC1022" s="0" t="n">
        <v>0</v>
      </c>
      <c r="CD1022" s="0" t="n">
        <v>-0.0436276588392019</v>
      </c>
      <c r="CE1022" s="0" t="n">
        <v>1</v>
      </c>
    </row>
    <row r="1023" customFormat="false" ht="15" hidden="false" customHeight="false" outlineLevel="0" collapsed="false">
      <c r="A1023" s="0" t="s">
        <v>3662</v>
      </c>
      <c r="B1023" s="0" t="n">
        <v>2328</v>
      </c>
      <c r="C1023" s="0" t="n">
        <v>-0.0819409411461163</v>
      </c>
      <c r="D1023" s="0" t="n">
        <v>474</v>
      </c>
      <c r="E1023" s="0" t="n">
        <f aca="false">IF(ISNUMBER($BA1023),$BA1023,IF(AND(ISNUMBER($D1023),ISNUMBER($BW1023),ISNUMBER($BX1023)),$D1023*($BX1023-$BW1023+1),""))</f>
        <v>474</v>
      </c>
      <c r="H1023" s="0" t="s">
        <v>118</v>
      </c>
      <c r="I1023" s="0" t="s">
        <v>119</v>
      </c>
      <c r="J1023" s="0" t="n">
        <f aca="false">IF($BW1023&lt;&gt;"",$BW1023,"")</f>
        <v>2010</v>
      </c>
      <c r="K1023" s="0" t="n">
        <f aca="false">IF($BX1023&lt;&gt;"",$BX1023,"")</f>
        <v>2015</v>
      </c>
      <c r="L1023" s="0" t="n">
        <f aca="false">IF(AND(ISNUMBER($BW1023),ISNUMBER($BX1023)),($BW1023+$BX1023)/2,"")</f>
        <v>2012.5</v>
      </c>
      <c r="M1023" s="0" t="n">
        <f aca="false">IF($L1023&lt;&gt;"",$L1023,"")</f>
        <v>2012.5</v>
      </c>
      <c r="N1023" s="0" t="n">
        <f aca="false">IF(AND(ISNUMBER($BW1023),ISNUMBER($BX1023)),MIN(1,MAX(0,($BX1023-2016+1)/($BX1023-$BW1023+1))),"")</f>
        <v>0</v>
      </c>
      <c r="O1023" s="0" t="n">
        <f aca="false">IF(AND(ISNUMBER($BW1023),ISNUMBER($BX1023)),MIN(1,MAX(0,($BX1023-2017+1)/($BX1023-$BW1023+1))),"")</f>
        <v>0</v>
      </c>
      <c r="P1023" s="0" t="n">
        <f aca="false">IF(AND(ISNUMBER($BW1023),ISNUMBER($BX1023)),MIN(1,MAX(0,($BX1023-2018+1)/($BX1023-$BW1023+1))),"")</f>
        <v>0</v>
      </c>
      <c r="Q1023" s="0" t="n">
        <f aca="false">IF(AND(ISNUMBER($BW1023),ISNUMBER($BX1023)),MIN(1,MAX(0,($BX1023-2019+1)/($BX1023-$BW1023+1))),"")</f>
        <v>0</v>
      </c>
      <c r="R1023" s="0" t="n">
        <f aca="false">IF(AND(ISNUMBER($BW1023),ISNUMBER($BX1023)),MIN(1,MAX(0,($BX1023-2016+1)/($BX1023-$BW1023+1))),"")</f>
        <v>0</v>
      </c>
      <c r="S1023" s="0" t="n">
        <f aca="false">IF($L1023&lt;&gt;"",IF($L1023&gt;=2015.5,1,0),"")</f>
        <v>0</v>
      </c>
      <c r="T1023" s="0" t="n">
        <f aca="false">IF($L1023&lt;&gt;"",IF($L1023&gt;=2016,1,0),"")</f>
        <v>0</v>
      </c>
      <c r="U1023" s="0" t="n">
        <f aca="false">IF(ISNUMBER($BX1023),IF($BX1023&gt;=2016,1,0),"")</f>
        <v>0</v>
      </c>
      <c r="V1023" s="0" t="n">
        <f aca="false">IF(ISNUMBER($BW1023),IF($BW1023&gt;=2016,1,0),"")</f>
        <v>0</v>
      </c>
      <c r="W1023" s="0" t="str">
        <f aca="false">IF(AND(ISNUMBER($BW1023),ISNUMBER($BX1023)),IF($BW1023&gt;=2016,"post-only",IF($BX1023&lt;2016,"pre-only","mixed")),"")</f>
        <v>pre-only</v>
      </c>
      <c r="X1023" s="0" t="n">
        <f aca="false">IF(AND(ISNUMBER($BW1023),ISNUMBER($BX1023)),MIN(1,MAX(0,($BX1023-2017+1)/($BX1023-$BW1023+1))),"")</f>
        <v>0</v>
      </c>
      <c r="Y1023" s="0" t="n">
        <f aca="false">IF(AND(ISNUMBER($BW1023),ISNUMBER($BX1023)),MIN(1,MAX(0,($BX1023-2018+1)/($BX1023-$BW1023+1))),"")</f>
        <v>0</v>
      </c>
      <c r="Z1023" s="0" t="n">
        <f aca="false">IF(AND(ISNUMBER($BW1023),ISNUMBER($BX1023)),MIN(1,MAX(0,($BX1023-2019+1)/($BX1023-$BW1023+1))),"")</f>
        <v>0</v>
      </c>
      <c r="AA1023" s="0" t="n">
        <f aca="false">IF(ISNUMBER($BX1023),IF($BX1023&gt;=2017,1,0),"")</f>
        <v>0</v>
      </c>
      <c r="AB1023" s="0" t="n">
        <f aca="false">IF(ISNUMBER($BX1023),IF($BX1023&gt;=2018,1,0),"")</f>
        <v>0</v>
      </c>
      <c r="AC1023" s="0" t="n">
        <f aca="false">IF(ISNUMBER($BX1023),IF($BX1023&gt;=2019,1,0),"")</f>
        <v>0</v>
      </c>
      <c r="AD1023" s="0" t="n">
        <f aca="false">IF($L1023&lt;&gt;"",IF($L1023&gt;2013,1,0),"")</f>
        <v>0</v>
      </c>
      <c r="AE1023" s="0" t="n">
        <f aca="false">IF($L1023&lt;&gt;"",1+IF($L1023&gt;2011,1,0)+IF($L1023&gt;2014,1,0),"")</f>
        <v>2</v>
      </c>
      <c r="AF1023" s="0" t="s">
        <v>87</v>
      </c>
      <c r="AG1023" s="0" t="s">
        <v>436</v>
      </c>
      <c r="AH1023" s="0" t="s">
        <v>89</v>
      </c>
      <c r="AI1023" s="0" t="s">
        <v>497</v>
      </c>
      <c r="AJ1023" s="0" t="s">
        <v>497</v>
      </c>
      <c r="AK1023" s="0" t="str">
        <f aca="false">IF(AND($CF1023&lt;&gt;"",IFERROR(INDEX(subsample_country_map!$B:$B,MATCH($CF1023,subsample_country_map!$A:$A,0)),"")&lt;&gt;""),INDEX(subsample_country_map!$B:$B,MATCH($CF1023,subsample_country_map!$A:$A,0)),INDEX(lookup!$AA:$AA,MATCH($A1023,lookup!$A:$A,0)))</f>
        <v>2_Europe</v>
      </c>
      <c r="AL1023" s="0" t="str">
        <f aca="false">IF(AND($CF1023&lt;&gt;"",IFERROR(INDEX(subsample_country_map!$C:$C,MATCH($CF1023,subsample_country_map!$A:$A,0)),"")&lt;&gt;""),INDEX(subsample_country_map!$C:$C,MATCH($CF1023,subsample_country_map!$A:$A,0)),INDEX(lookup!$AB:$AB,MATCH($A1023,lookup!$A:$A,0)))</f>
        <v>1_developed</v>
      </c>
      <c r="AM1023" s="0" t="str">
        <f aca="false">IF(AND($CF1023&lt;&gt;"",IFERROR(INDEX(subsample_country_map!$D:$D,MATCH($CF1023,subsample_country_map!$A:$A,0)),"")&lt;&gt;""),INDEX(subsample_country_map!$D:$D,MATCH($CF1023,subsample_country_map!$A:$A,0)),INDEX(lookup!$AC:$AC,MATCH($A1023,lookup!$A:$A,0)))</f>
        <v>1_western</v>
      </c>
      <c r="AN1023" s="0" t="str">
        <f aca="false">IF(AND($CF1023&lt;&gt;"",IFERROR(INDEX(subsample_country_map!$E:$E,MATCH($CF1023,subsample_country_map!$A:$A,0)),"")&lt;&gt;""),INDEX(subsample_country_map!$E:$E,MATCH($CF1023,subsample_country_map!$A:$A,0)),INDEX(lookup!$AD:$AD,MATCH($A1023,lookup!$A:$A,0)))</f>
        <v>2_civil law</v>
      </c>
      <c r="AO1023" s="0" t="str">
        <f aca="false">INDEX(lookup!$Y:$Y,MATCH($A1023,lookup!$A:$A,0))</f>
        <v>0_published</v>
      </c>
      <c r="AP1023" s="0" t="str">
        <f aca="false">INDEX(lookup!$Z:$Z,MATCH($A1023,lookup!$A:$A,0))</f>
        <v>1_VHB high</v>
      </c>
      <c r="AQ1023" s="0" t="str">
        <f aca="false">INDEX(lookup!$W:$W,MATCH($A1023,lookup!$A:$A,0))</f>
        <v>3_mgmt</v>
      </c>
      <c r="AS1023" s="0" t="s">
        <v>91</v>
      </c>
      <c r="AT1023" s="0" t="s">
        <v>111</v>
      </c>
      <c r="AU1023" s="0" t="s">
        <v>93</v>
      </c>
      <c r="AV1023" s="0" t="s">
        <v>3521</v>
      </c>
      <c r="AX1023" s="0" t="s">
        <v>3671</v>
      </c>
      <c r="BA1023" s="0" t="n">
        <v>474</v>
      </c>
      <c r="BB1023" s="0" t="s">
        <v>96</v>
      </c>
      <c r="BC1023" s="0" t="s">
        <v>3672</v>
      </c>
      <c r="BD1023" s="0" t="s">
        <v>142</v>
      </c>
      <c r="BE1023" s="0" t="s">
        <v>98</v>
      </c>
      <c r="BI1023" s="0" t="s">
        <v>1476</v>
      </c>
      <c r="BJ1023" s="0" t="s">
        <v>3673</v>
      </c>
      <c r="BK1023" s="0" t="s">
        <v>3674</v>
      </c>
      <c r="BL1023" s="0" t="s">
        <v>3675</v>
      </c>
      <c r="BM1023" s="0" t="s">
        <v>3667</v>
      </c>
      <c r="BN1023" s="0" t="s">
        <v>3668</v>
      </c>
      <c r="BO1023" s="0" t="s">
        <v>769</v>
      </c>
      <c r="BP1023" s="0" t="s">
        <v>3662</v>
      </c>
      <c r="BQ1023" s="0" t="s">
        <v>127</v>
      </c>
      <c r="BT1023" s="0" t="n">
        <v>0</v>
      </c>
      <c r="BU1023" s="0" t="s">
        <v>3669</v>
      </c>
      <c r="BW1023" s="0" t="n">
        <v>2010</v>
      </c>
      <c r="BX1023" s="0" t="n">
        <v>2015</v>
      </c>
      <c r="BY1023" s="0" t="s">
        <v>3670</v>
      </c>
      <c r="BZ1023" s="0" t="n">
        <v>2012.5</v>
      </c>
      <c r="CA1023" s="0" t="n">
        <v>0</v>
      </c>
      <c r="CB1023" s="0" t="n">
        <v>0</v>
      </c>
      <c r="CC1023" s="0" t="n">
        <v>0</v>
      </c>
      <c r="CD1023" s="0" t="n">
        <v>-0.0821250760289216</v>
      </c>
      <c r="CE1023" s="0" t="n">
        <v>1</v>
      </c>
    </row>
    <row r="1024" customFormat="false" ht="15" hidden="false" customHeight="false" outlineLevel="0" collapsed="false">
      <c r="A1024" s="0" t="s">
        <v>3676</v>
      </c>
      <c r="B1024" s="0" t="n">
        <v>2329</v>
      </c>
      <c r="C1024" s="0" t="n">
        <v>-0.0659108310167148</v>
      </c>
      <c r="D1024" s="0" t="n">
        <v>2268</v>
      </c>
      <c r="E1024" s="0" t="n">
        <f aca="false">IF(ISNUMBER($BA1024),$BA1024,IF(AND(ISNUMBER($D1024),ISNUMBER($BW1024),ISNUMBER($BX1024)),$D1024*($BX1024-$BW1024+1),""))</f>
        <v>2268</v>
      </c>
      <c r="H1024" s="0" t="s">
        <v>118</v>
      </c>
      <c r="I1024" s="0" t="s">
        <v>344</v>
      </c>
      <c r="J1024" s="0" t="n">
        <f aca="false">IF($BW1024&lt;&gt;"",$BW1024,"")</f>
        <v>2000</v>
      </c>
      <c r="K1024" s="0" t="n">
        <f aca="false">IF($BX1024&lt;&gt;"",$BX1024,"")</f>
        <v>2020</v>
      </c>
      <c r="L1024" s="0" t="n">
        <f aca="false">IF(AND(ISNUMBER($BW1024),ISNUMBER($BX1024)),($BW1024+$BX1024)/2,"")</f>
        <v>2010</v>
      </c>
      <c r="M1024" s="0" t="n">
        <f aca="false">IF($L1024&lt;&gt;"",$L1024,"")</f>
        <v>2010</v>
      </c>
      <c r="N1024" s="0" t="n">
        <f aca="false">IF(AND(ISNUMBER($BW1024),ISNUMBER($BX1024)),MIN(1,MAX(0,($BX1024-2016+1)/($BX1024-$BW1024+1))),"")</f>
        <v>0.238095238095238</v>
      </c>
      <c r="O1024" s="0" t="n">
        <f aca="false">IF(AND(ISNUMBER($BW1024),ISNUMBER($BX1024)),MIN(1,MAX(0,($BX1024-2017+1)/($BX1024-$BW1024+1))),"")</f>
        <v>0.19047619047619</v>
      </c>
      <c r="P1024" s="0" t="n">
        <f aca="false">IF(AND(ISNUMBER($BW1024),ISNUMBER($BX1024)),MIN(1,MAX(0,($BX1024-2018+1)/($BX1024-$BW1024+1))),"")</f>
        <v>0.142857142857143</v>
      </c>
      <c r="Q1024" s="0" t="n">
        <f aca="false">IF(AND(ISNUMBER($BW1024),ISNUMBER($BX1024)),MIN(1,MAX(0,($BX1024-2019+1)/($BX1024-$BW1024+1))),"")</f>
        <v>0.0952380952380952</v>
      </c>
      <c r="R1024" s="0" t="n">
        <f aca="false">IF(AND(ISNUMBER($BW1024),ISNUMBER($BX1024)),MIN(1,MAX(0,($BX1024-2016+1)/($BX1024-$BW1024+1))),"")</f>
        <v>0.238095238095238</v>
      </c>
      <c r="S1024" s="0" t="n">
        <f aca="false">IF($L1024&lt;&gt;"",IF($L1024&gt;=2015.5,1,0),"")</f>
        <v>0</v>
      </c>
      <c r="T1024" s="0" t="n">
        <f aca="false">IF($L1024&lt;&gt;"",IF($L1024&gt;=2016,1,0),"")</f>
        <v>0</v>
      </c>
      <c r="U1024" s="0" t="n">
        <f aca="false">IF(ISNUMBER($BX1024),IF($BX1024&gt;=2016,1,0),"")</f>
        <v>1</v>
      </c>
      <c r="V1024" s="0" t="n">
        <f aca="false">IF(ISNUMBER($BW1024),IF($BW1024&gt;=2016,1,0),"")</f>
        <v>0</v>
      </c>
      <c r="W1024" s="0" t="str">
        <f aca="false">IF(AND(ISNUMBER($BW1024),ISNUMBER($BX1024)),IF($BW1024&gt;=2016,"post-only",IF($BX1024&lt;2016,"pre-only","mixed")),"")</f>
        <v>mixed</v>
      </c>
      <c r="X1024" s="0" t="n">
        <f aca="false">IF(AND(ISNUMBER($BW1024),ISNUMBER($BX1024)),MIN(1,MAX(0,($BX1024-2017+1)/($BX1024-$BW1024+1))),"")</f>
        <v>0.19047619047619</v>
      </c>
      <c r="Y1024" s="0" t="n">
        <f aca="false">IF(AND(ISNUMBER($BW1024),ISNUMBER($BX1024)),MIN(1,MAX(0,($BX1024-2018+1)/($BX1024-$BW1024+1))),"")</f>
        <v>0.142857142857143</v>
      </c>
      <c r="Z1024" s="0" t="n">
        <f aca="false">IF(AND(ISNUMBER($BW1024),ISNUMBER($BX1024)),MIN(1,MAX(0,($BX1024-2019+1)/($BX1024-$BW1024+1))),"")</f>
        <v>0.0952380952380952</v>
      </c>
      <c r="AA1024" s="0" t="n">
        <f aca="false">IF(ISNUMBER($BX1024),IF($BX1024&gt;=2017,1,0),"")</f>
        <v>1</v>
      </c>
      <c r="AB1024" s="0" t="n">
        <f aca="false">IF(ISNUMBER($BX1024),IF($BX1024&gt;=2018,1,0),"")</f>
        <v>1</v>
      </c>
      <c r="AC1024" s="0" t="n">
        <f aca="false">IF(ISNUMBER($BX1024),IF($BX1024&gt;=2019,1,0),"")</f>
        <v>1</v>
      </c>
      <c r="AD1024" s="0" t="n">
        <f aca="false">IF($L1024&lt;&gt;"",IF($L1024&gt;2013,1,0),"")</f>
        <v>0</v>
      </c>
      <c r="AE1024" s="0" t="n">
        <f aca="false">IF($L1024&lt;&gt;"",1+IF($L1024&gt;2011,1,0)+IF($L1024&gt;2014,1,0),"")</f>
        <v>1</v>
      </c>
      <c r="AF1024" s="0" t="s">
        <v>747</v>
      </c>
      <c r="AG1024" s="0" t="s">
        <v>88</v>
      </c>
      <c r="AH1024" s="0" t="s">
        <v>2080</v>
      </c>
      <c r="AI1024" s="0" t="s">
        <v>334</v>
      </c>
      <c r="AJ1024" s="0" t="s">
        <v>334</v>
      </c>
      <c r="AK1024" s="0" t="str">
        <f aca="false">IF(AND($CF1024&lt;&gt;"",IFERROR(INDEX(subsample_country_map!$B:$B,MATCH($CF1024,subsample_country_map!$A:$A,0)),"")&lt;&gt;""),INDEX(subsample_country_map!$B:$B,MATCH($CF1024,subsample_country_map!$A:$A,0)),INDEX(lookup!$AA:$AA,MATCH($A1024,lookup!$A:$A,0)))</f>
        <v>1_US</v>
      </c>
      <c r="AL1024" s="0" t="str">
        <f aca="false">IF(AND($CF1024&lt;&gt;"",IFERROR(INDEX(subsample_country_map!$C:$C,MATCH($CF1024,subsample_country_map!$A:$A,0)),"")&lt;&gt;""),INDEX(subsample_country_map!$C:$C,MATCH($CF1024,subsample_country_map!$A:$A,0)),INDEX(lookup!$AB:$AB,MATCH($A1024,lookup!$A:$A,0)))</f>
        <v>1_developed</v>
      </c>
      <c r="AM1024" s="0" t="str">
        <f aca="false">IF(AND($CF1024&lt;&gt;"",IFERROR(INDEX(subsample_country_map!$D:$D,MATCH($CF1024,subsample_country_map!$A:$A,0)),"")&lt;&gt;""),INDEX(subsample_country_map!$D:$D,MATCH($CF1024,subsample_country_map!$A:$A,0)),INDEX(lookup!$AC:$AC,MATCH($A1024,lookup!$A:$A,0)))</f>
        <v>1_western</v>
      </c>
      <c r="AN1024" s="0" t="str">
        <f aca="false">IF(AND($CF1024&lt;&gt;"",IFERROR(INDEX(subsample_country_map!$E:$E,MATCH($CF1024,subsample_country_map!$A:$A,0)),"")&lt;&gt;""),INDEX(subsample_country_map!$E:$E,MATCH($CF1024,subsample_country_map!$A:$A,0)),INDEX(lookup!$AD:$AD,MATCH($A1024,lookup!$A:$A,0)))</f>
        <v>1_common law</v>
      </c>
      <c r="AO1024" s="0" t="str">
        <f aca="false">INDEX(lookup!$Y:$Y,MATCH($A1024,lookup!$A:$A,0))</f>
        <v>1_not published</v>
      </c>
      <c r="AP1024" s="0" t="str">
        <f aca="false">INDEX(lookup!$Z:$Z,MATCH($A1024,lookup!$A:$A,0))</f>
        <v>99_NCE</v>
      </c>
      <c r="AQ1024" s="0" t="str">
        <f aca="false">INDEX(lookup!$W:$W,MATCH($A1024,lookup!$A:$A,0))</f>
        <v>1_fin/acc/econ</v>
      </c>
      <c r="AS1024" s="0" t="s">
        <v>91</v>
      </c>
      <c r="AT1024" s="0" t="s">
        <v>397</v>
      </c>
      <c r="AU1024" s="0" t="s">
        <v>93</v>
      </c>
      <c r="AV1024" s="0" t="s">
        <v>3677</v>
      </c>
      <c r="AW1024" s="0" t="s">
        <v>3678</v>
      </c>
      <c r="BA1024" s="0" t="n">
        <v>2268</v>
      </c>
      <c r="BB1024" s="0" t="s">
        <v>3679</v>
      </c>
      <c r="BC1024" s="0" t="s">
        <v>122</v>
      </c>
      <c r="BD1024" s="0" t="s">
        <v>33</v>
      </c>
      <c r="BE1024" s="0" t="s">
        <v>98</v>
      </c>
      <c r="BI1024" s="0" t="s">
        <v>336</v>
      </c>
      <c r="BJ1024" s="0" t="s">
        <v>3594</v>
      </c>
      <c r="BK1024" s="0" t="s">
        <v>1158</v>
      </c>
      <c r="BL1024" s="0" t="s">
        <v>3680</v>
      </c>
      <c r="BM1024" s="0" t="s">
        <v>3681</v>
      </c>
      <c r="BN1024" s="0" t="s">
        <v>3682</v>
      </c>
      <c r="BO1024" s="0" t="s">
        <v>105</v>
      </c>
      <c r="BP1024" s="0" t="s">
        <v>3676</v>
      </c>
      <c r="BQ1024" s="0" t="s">
        <v>127</v>
      </c>
      <c r="BT1024" s="0" t="n">
        <v>0</v>
      </c>
      <c r="BU1024" s="0" t="s">
        <v>3683</v>
      </c>
      <c r="BW1024" s="0" t="n">
        <v>2000</v>
      </c>
      <c r="BX1024" s="0" t="n">
        <v>2020</v>
      </c>
      <c r="BY1024" s="0" t="s">
        <v>1526</v>
      </c>
      <c r="BZ1024" s="0" t="n">
        <v>2010</v>
      </c>
      <c r="CA1024" s="0" t="n">
        <v>0.238095238095238</v>
      </c>
      <c r="CB1024" s="0" t="n">
        <v>0</v>
      </c>
      <c r="CC1024" s="0" t="n">
        <v>1</v>
      </c>
      <c r="CD1024" s="0" t="n">
        <v>-0.0660065246748693</v>
      </c>
      <c r="CE1024" s="0" t="n">
        <v>1</v>
      </c>
    </row>
    <row r="1025" customFormat="false" ht="15" hidden="false" customHeight="false" outlineLevel="0" collapsed="false">
      <c r="A1025" s="0" t="s">
        <v>3676</v>
      </c>
      <c r="B1025" s="0" t="n">
        <v>2330</v>
      </c>
      <c r="C1025" s="0" t="n">
        <v>-0.0651422064197508</v>
      </c>
      <c r="D1025" s="0" t="n">
        <v>2268</v>
      </c>
      <c r="E1025" s="0" t="n">
        <f aca="false">IF(ISNUMBER($BA1025),$BA1025,IF(AND(ISNUMBER($D1025),ISNUMBER($BW1025),ISNUMBER($BX1025)),$D1025*($BX1025-$BW1025+1),""))</f>
        <v>2268</v>
      </c>
      <c r="H1025" s="0" t="s">
        <v>118</v>
      </c>
      <c r="I1025" s="0" t="s">
        <v>344</v>
      </c>
      <c r="J1025" s="0" t="n">
        <f aca="false">IF($BW1025&lt;&gt;"",$BW1025,"")</f>
        <v>2000</v>
      </c>
      <c r="K1025" s="0" t="n">
        <f aca="false">IF($BX1025&lt;&gt;"",$BX1025,"")</f>
        <v>2020</v>
      </c>
      <c r="L1025" s="0" t="n">
        <f aca="false">IF(AND(ISNUMBER($BW1025),ISNUMBER($BX1025)),($BW1025+$BX1025)/2,"")</f>
        <v>2010</v>
      </c>
      <c r="M1025" s="0" t="n">
        <f aca="false">IF($L1025&lt;&gt;"",$L1025,"")</f>
        <v>2010</v>
      </c>
      <c r="N1025" s="0" t="n">
        <f aca="false">IF(AND(ISNUMBER($BW1025),ISNUMBER($BX1025)),MIN(1,MAX(0,($BX1025-2016+1)/($BX1025-$BW1025+1))),"")</f>
        <v>0.238095238095238</v>
      </c>
      <c r="O1025" s="0" t="n">
        <f aca="false">IF(AND(ISNUMBER($BW1025),ISNUMBER($BX1025)),MIN(1,MAX(0,($BX1025-2017+1)/($BX1025-$BW1025+1))),"")</f>
        <v>0.19047619047619</v>
      </c>
      <c r="P1025" s="0" t="n">
        <f aca="false">IF(AND(ISNUMBER($BW1025),ISNUMBER($BX1025)),MIN(1,MAX(0,($BX1025-2018+1)/($BX1025-$BW1025+1))),"")</f>
        <v>0.142857142857143</v>
      </c>
      <c r="Q1025" s="0" t="n">
        <f aca="false">IF(AND(ISNUMBER($BW1025),ISNUMBER($BX1025)),MIN(1,MAX(0,($BX1025-2019+1)/($BX1025-$BW1025+1))),"")</f>
        <v>0.0952380952380952</v>
      </c>
      <c r="R1025" s="0" t="n">
        <f aca="false">IF(AND(ISNUMBER($BW1025),ISNUMBER($BX1025)),MIN(1,MAX(0,($BX1025-2016+1)/($BX1025-$BW1025+1))),"")</f>
        <v>0.238095238095238</v>
      </c>
      <c r="S1025" s="0" t="n">
        <f aca="false">IF($L1025&lt;&gt;"",IF($L1025&gt;=2015.5,1,0),"")</f>
        <v>0</v>
      </c>
      <c r="T1025" s="0" t="n">
        <f aca="false">IF($L1025&lt;&gt;"",IF($L1025&gt;=2016,1,0),"")</f>
        <v>0</v>
      </c>
      <c r="U1025" s="0" t="n">
        <f aca="false">IF(ISNUMBER($BX1025),IF($BX1025&gt;=2016,1,0),"")</f>
        <v>1</v>
      </c>
      <c r="V1025" s="0" t="n">
        <f aca="false">IF(ISNUMBER($BW1025),IF($BW1025&gt;=2016,1,0),"")</f>
        <v>0</v>
      </c>
      <c r="W1025" s="0" t="str">
        <f aca="false">IF(AND(ISNUMBER($BW1025),ISNUMBER($BX1025)),IF($BW1025&gt;=2016,"post-only",IF($BX1025&lt;2016,"pre-only","mixed")),"")</f>
        <v>mixed</v>
      </c>
      <c r="X1025" s="0" t="n">
        <f aca="false">IF(AND(ISNUMBER($BW1025),ISNUMBER($BX1025)),MIN(1,MAX(0,($BX1025-2017+1)/($BX1025-$BW1025+1))),"")</f>
        <v>0.19047619047619</v>
      </c>
      <c r="Y1025" s="0" t="n">
        <f aca="false">IF(AND(ISNUMBER($BW1025),ISNUMBER($BX1025)),MIN(1,MAX(0,($BX1025-2018+1)/($BX1025-$BW1025+1))),"")</f>
        <v>0.142857142857143</v>
      </c>
      <c r="Z1025" s="0" t="n">
        <f aca="false">IF(AND(ISNUMBER($BW1025),ISNUMBER($BX1025)),MIN(1,MAX(0,($BX1025-2019+1)/($BX1025-$BW1025+1))),"")</f>
        <v>0.0952380952380952</v>
      </c>
      <c r="AA1025" s="0" t="n">
        <f aca="false">IF(ISNUMBER($BX1025),IF($BX1025&gt;=2017,1,0),"")</f>
        <v>1</v>
      </c>
      <c r="AB1025" s="0" t="n">
        <f aca="false">IF(ISNUMBER($BX1025),IF($BX1025&gt;=2018,1,0),"")</f>
        <v>1</v>
      </c>
      <c r="AC1025" s="0" t="n">
        <f aca="false">IF(ISNUMBER($BX1025),IF($BX1025&gt;=2019,1,0),"")</f>
        <v>1</v>
      </c>
      <c r="AD1025" s="0" t="n">
        <f aca="false">IF($L1025&lt;&gt;"",IF($L1025&gt;2013,1,0),"")</f>
        <v>0</v>
      </c>
      <c r="AE1025" s="0" t="n">
        <f aca="false">IF($L1025&lt;&gt;"",1+IF($L1025&gt;2011,1,0)+IF($L1025&gt;2014,1,0),"")</f>
        <v>1</v>
      </c>
      <c r="AF1025" s="0" t="s">
        <v>747</v>
      </c>
      <c r="AG1025" s="0" t="s">
        <v>88</v>
      </c>
      <c r="AH1025" s="0" t="s">
        <v>2080</v>
      </c>
      <c r="AI1025" s="0" t="s">
        <v>334</v>
      </c>
      <c r="AJ1025" s="0" t="s">
        <v>334</v>
      </c>
      <c r="AK1025" s="0" t="str">
        <f aca="false">IF(AND($CF1025&lt;&gt;"",IFERROR(INDEX(subsample_country_map!$B:$B,MATCH($CF1025,subsample_country_map!$A:$A,0)),"")&lt;&gt;""),INDEX(subsample_country_map!$B:$B,MATCH($CF1025,subsample_country_map!$A:$A,0)),INDEX(lookup!$AA:$AA,MATCH($A1025,lookup!$A:$A,0)))</f>
        <v>1_US</v>
      </c>
      <c r="AL1025" s="0" t="str">
        <f aca="false">IF(AND($CF1025&lt;&gt;"",IFERROR(INDEX(subsample_country_map!$C:$C,MATCH($CF1025,subsample_country_map!$A:$A,0)),"")&lt;&gt;""),INDEX(subsample_country_map!$C:$C,MATCH($CF1025,subsample_country_map!$A:$A,0)),INDEX(lookup!$AB:$AB,MATCH($A1025,lookup!$A:$A,0)))</f>
        <v>1_developed</v>
      </c>
      <c r="AM1025" s="0" t="str">
        <f aca="false">IF(AND($CF1025&lt;&gt;"",IFERROR(INDEX(subsample_country_map!$D:$D,MATCH($CF1025,subsample_country_map!$A:$A,0)),"")&lt;&gt;""),INDEX(subsample_country_map!$D:$D,MATCH($CF1025,subsample_country_map!$A:$A,0)),INDEX(lookup!$AC:$AC,MATCH($A1025,lookup!$A:$A,0)))</f>
        <v>1_western</v>
      </c>
      <c r="AN1025" s="0" t="str">
        <f aca="false">IF(AND($CF1025&lt;&gt;"",IFERROR(INDEX(subsample_country_map!$E:$E,MATCH($CF1025,subsample_country_map!$A:$A,0)),"")&lt;&gt;""),INDEX(subsample_country_map!$E:$E,MATCH($CF1025,subsample_country_map!$A:$A,0)),INDEX(lookup!$AD:$AD,MATCH($A1025,lookup!$A:$A,0)))</f>
        <v>1_common law</v>
      </c>
      <c r="AO1025" s="0" t="str">
        <f aca="false">INDEX(lookup!$Y:$Y,MATCH($A1025,lookup!$A:$A,0))</f>
        <v>1_not published</v>
      </c>
      <c r="AP1025" s="0" t="str">
        <f aca="false">INDEX(lookup!$Z:$Z,MATCH($A1025,lookup!$A:$A,0))</f>
        <v>99_NCE</v>
      </c>
      <c r="AQ1025" s="0" t="str">
        <f aca="false">INDEX(lookup!$W:$W,MATCH($A1025,lookup!$A:$A,0))</f>
        <v>1_fin/acc/econ</v>
      </c>
      <c r="AS1025" s="0" t="s">
        <v>91</v>
      </c>
      <c r="AT1025" s="0" t="s">
        <v>397</v>
      </c>
      <c r="AU1025" s="0" t="s">
        <v>93</v>
      </c>
      <c r="AV1025" s="0" t="s">
        <v>3684</v>
      </c>
      <c r="AW1025" s="0" t="s">
        <v>3685</v>
      </c>
      <c r="BA1025" s="0" t="n">
        <v>2268</v>
      </c>
      <c r="BB1025" s="0" t="s">
        <v>3679</v>
      </c>
      <c r="BC1025" s="0" t="s">
        <v>122</v>
      </c>
      <c r="BD1025" s="0" t="s">
        <v>33</v>
      </c>
      <c r="BE1025" s="0" t="s">
        <v>98</v>
      </c>
      <c r="BI1025" s="0" t="s">
        <v>336</v>
      </c>
      <c r="BJ1025" s="0" t="s">
        <v>3686</v>
      </c>
      <c r="BK1025" s="0" t="s">
        <v>1158</v>
      </c>
      <c r="BL1025" s="0" t="s">
        <v>3687</v>
      </c>
      <c r="BM1025" s="0" t="s">
        <v>3681</v>
      </c>
      <c r="BN1025" s="0" t="s">
        <v>3682</v>
      </c>
      <c r="BO1025" s="0" t="s">
        <v>105</v>
      </c>
      <c r="BP1025" s="0" t="s">
        <v>3676</v>
      </c>
      <c r="BQ1025" s="0" t="s">
        <v>127</v>
      </c>
      <c r="BT1025" s="0" t="n">
        <v>0</v>
      </c>
      <c r="BU1025" s="0" t="s">
        <v>3683</v>
      </c>
      <c r="BW1025" s="0" t="n">
        <v>2000</v>
      </c>
      <c r="BX1025" s="0" t="n">
        <v>2020</v>
      </c>
      <c r="BY1025" s="0" t="s">
        <v>1526</v>
      </c>
      <c r="BZ1025" s="0" t="n">
        <v>2010</v>
      </c>
      <c r="CA1025" s="0" t="n">
        <v>0.238095238095238</v>
      </c>
      <c r="CB1025" s="0" t="n">
        <v>0</v>
      </c>
      <c r="CC1025" s="0" t="n">
        <v>1</v>
      </c>
      <c r="CD1025" s="0" t="n">
        <v>-0.0652345855451721</v>
      </c>
      <c r="CE1025" s="0" t="n">
        <v>1</v>
      </c>
    </row>
    <row r="1026" customFormat="false" ht="15" hidden="false" customHeight="false" outlineLevel="0" collapsed="false">
      <c r="A1026" s="0" t="s">
        <v>3676</v>
      </c>
      <c r="B1026" s="0" t="n">
        <v>2331</v>
      </c>
      <c r="C1026" s="0" t="n">
        <v>-0.0925907828457483</v>
      </c>
      <c r="D1026" s="0" t="n">
        <v>1349</v>
      </c>
      <c r="E1026" s="0" t="n">
        <f aca="false">IF(ISNUMBER($BA1026),$BA1026,IF(AND(ISNUMBER($D1026),ISNUMBER($BW1026),ISNUMBER($BX1026)),$D1026*($BX1026-$BW1026+1),""))</f>
        <v>1349</v>
      </c>
      <c r="H1026" s="0" t="s">
        <v>118</v>
      </c>
      <c r="I1026" s="0" t="s">
        <v>344</v>
      </c>
      <c r="J1026" s="0" t="n">
        <f aca="false">IF($BW1026&lt;&gt;"",$BW1026,"")</f>
        <v>2000</v>
      </c>
      <c r="K1026" s="0" t="n">
        <f aca="false">IF($BX1026&lt;&gt;"",$BX1026,"")</f>
        <v>2020</v>
      </c>
      <c r="L1026" s="0" t="n">
        <f aca="false">IF(AND(ISNUMBER($BW1026),ISNUMBER($BX1026)),($BW1026+$BX1026)/2,"")</f>
        <v>2010</v>
      </c>
      <c r="M1026" s="0" t="n">
        <f aca="false">IF($L1026&lt;&gt;"",$L1026,"")</f>
        <v>2010</v>
      </c>
      <c r="N1026" s="0" t="n">
        <f aca="false">IF(AND(ISNUMBER($BW1026),ISNUMBER($BX1026)),MIN(1,MAX(0,($BX1026-2016+1)/($BX1026-$BW1026+1))),"")</f>
        <v>0.238095238095238</v>
      </c>
      <c r="O1026" s="0" t="n">
        <f aca="false">IF(AND(ISNUMBER($BW1026),ISNUMBER($BX1026)),MIN(1,MAX(0,($BX1026-2017+1)/($BX1026-$BW1026+1))),"")</f>
        <v>0.19047619047619</v>
      </c>
      <c r="P1026" s="0" t="n">
        <f aca="false">IF(AND(ISNUMBER($BW1026),ISNUMBER($BX1026)),MIN(1,MAX(0,($BX1026-2018+1)/($BX1026-$BW1026+1))),"")</f>
        <v>0.142857142857143</v>
      </c>
      <c r="Q1026" s="0" t="n">
        <f aca="false">IF(AND(ISNUMBER($BW1026),ISNUMBER($BX1026)),MIN(1,MAX(0,($BX1026-2019+1)/($BX1026-$BW1026+1))),"")</f>
        <v>0.0952380952380952</v>
      </c>
      <c r="R1026" s="0" t="n">
        <f aca="false">IF(AND(ISNUMBER($BW1026),ISNUMBER($BX1026)),MIN(1,MAX(0,($BX1026-2016+1)/($BX1026-$BW1026+1))),"")</f>
        <v>0.238095238095238</v>
      </c>
      <c r="S1026" s="0" t="n">
        <f aca="false">IF($L1026&lt;&gt;"",IF($L1026&gt;=2015.5,1,0),"")</f>
        <v>0</v>
      </c>
      <c r="T1026" s="0" t="n">
        <f aca="false">IF($L1026&lt;&gt;"",IF($L1026&gt;=2016,1,0),"")</f>
        <v>0</v>
      </c>
      <c r="U1026" s="0" t="n">
        <f aca="false">IF(ISNUMBER($BX1026),IF($BX1026&gt;=2016,1,0),"")</f>
        <v>1</v>
      </c>
      <c r="V1026" s="0" t="n">
        <f aca="false">IF(ISNUMBER($BW1026),IF($BW1026&gt;=2016,1,0),"")</f>
        <v>0</v>
      </c>
      <c r="W1026" s="0" t="str">
        <f aca="false">IF(AND(ISNUMBER($BW1026),ISNUMBER($BX1026)),IF($BW1026&gt;=2016,"post-only",IF($BX1026&lt;2016,"pre-only","mixed")),"")</f>
        <v>mixed</v>
      </c>
      <c r="X1026" s="0" t="n">
        <f aca="false">IF(AND(ISNUMBER($BW1026),ISNUMBER($BX1026)),MIN(1,MAX(0,($BX1026-2017+1)/($BX1026-$BW1026+1))),"")</f>
        <v>0.19047619047619</v>
      </c>
      <c r="Y1026" s="0" t="n">
        <f aca="false">IF(AND(ISNUMBER($BW1026),ISNUMBER($BX1026)),MIN(1,MAX(0,($BX1026-2018+1)/($BX1026-$BW1026+1))),"")</f>
        <v>0.142857142857143</v>
      </c>
      <c r="Z1026" s="0" t="n">
        <f aca="false">IF(AND(ISNUMBER($BW1026),ISNUMBER($BX1026)),MIN(1,MAX(0,($BX1026-2019+1)/($BX1026-$BW1026+1))),"")</f>
        <v>0.0952380952380952</v>
      </c>
      <c r="AA1026" s="0" t="n">
        <f aca="false">IF(ISNUMBER($BX1026),IF($BX1026&gt;=2017,1,0),"")</f>
        <v>1</v>
      </c>
      <c r="AB1026" s="0" t="n">
        <f aca="false">IF(ISNUMBER($BX1026),IF($BX1026&gt;=2018,1,0),"")</f>
        <v>1</v>
      </c>
      <c r="AC1026" s="0" t="n">
        <f aca="false">IF(ISNUMBER($BX1026),IF($BX1026&gt;=2019,1,0),"")</f>
        <v>1</v>
      </c>
      <c r="AD1026" s="0" t="n">
        <f aca="false">IF($L1026&lt;&gt;"",IF($L1026&gt;2013,1,0),"")</f>
        <v>0</v>
      </c>
      <c r="AE1026" s="0" t="n">
        <f aca="false">IF($L1026&lt;&gt;"",1+IF($L1026&gt;2011,1,0)+IF($L1026&gt;2014,1,0),"")</f>
        <v>1</v>
      </c>
      <c r="AF1026" s="0" t="s">
        <v>747</v>
      </c>
      <c r="AG1026" s="0" t="s">
        <v>88</v>
      </c>
      <c r="AH1026" s="0" t="s">
        <v>2080</v>
      </c>
      <c r="AI1026" s="0" t="s">
        <v>334</v>
      </c>
      <c r="AJ1026" s="0" t="s">
        <v>334</v>
      </c>
      <c r="AK1026" s="0" t="str">
        <f aca="false">IF(AND($CF1026&lt;&gt;"",IFERROR(INDEX(subsample_country_map!$B:$B,MATCH($CF1026,subsample_country_map!$A:$A,0)),"")&lt;&gt;""),INDEX(subsample_country_map!$B:$B,MATCH($CF1026,subsample_country_map!$A:$A,0)),INDEX(lookup!$AA:$AA,MATCH($A1026,lookup!$A:$A,0)))</f>
        <v>1_US</v>
      </c>
      <c r="AL1026" s="0" t="str">
        <f aca="false">IF(AND($CF1026&lt;&gt;"",IFERROR(INDEX(subsample_country_map!$C:$C,MATCH($CF1026,subsample_country_map!$A:$A,0)),"")&lt;&gt;""),INDEX(subsample_country_map!$C:$C,MATCH($CF1026,subsample_country_map!$A:$A,0)),INDEX(lookup!$AB:$AB,MATCH($A1026,lookup!$A:$A,0)))</f>
        <v>1_developed</v>
      </c>
      <c r="AM1026" s="0" t="str">
        <f aca="false">IF(AND($CF1026&lt;&gt;"",IFERROR(INDEX(subsample_country_map!$D:$D,MATCH($CF1026,subsample_country_map!$A:$A,0)),"")&lt;&gt;""),INDEX(subsample_country_map!$D:$D,MATCH($CF1026,subsample_country_map!$A:$A,0)),INDEX(lookup!$AC:$AC,MATCH($A1026,lookup!$A:$A,0)))</f>
        <v>1_western</v>
      </c>
      <c r="AN1026" s="0" t="str">
        <f aca="false">IF(AND($CF1026&lt;&gt;"",IFERROR(INDEX(subsample_country_map!$E:$E,MATCH($CF1026,subsample_country_map!$A:$A,0)),"")&lt;&gt;""),INDEX(subsample_country_map!$E:$E,MATCH($CF1026,subsample_country_map!$A:$A,0)),INDEX(lookup!$AD:$AD,MATCH($A1026,lookup!$A:$A,0)))</f>
        <v>1_common law</v>
      </c>
      <c r="AO1026" s="0" t="str">
        <f aca="false">INDEX(lookup!$Y:$Y,MATCH($A1026,lookup!$A:$A,0))</f>
        <v>1_not published</v>
      </c>
      <c r="AP1026" s="0" t="str">
        <f aca="false">INDEX(lookup!$Z:$Z,MATCH($A1026,lookup!$A:$A,0))</f>
        <v>99_NCE</v>
      </c>
      <c r="AQ1026" s="0" t="str">
        <f aca="false">INDEX(lookup!$W:$W,MATCH($A1026,lookup!$A:$A,0))</f>
        <v>1_fin/acc/econ</v>
      </c>
      <c r="AS1026" s="0" t="s">
        <v>91</v>
      </c>
      <c r="AT1026" s="0" t="s">
        <v>397</v>
      </c>
      <c r="AU1026" s="0" t="s">
        <v>93</v>
      </c>
      <c r="AV1026" s="0" t="s">
        <v>3688</v>
      </c>
      <c r="AW1026" s="0" t="s">
        <v>3689</v>
      </c>
      <c r="BA1026" s="0" t="n">
        <v>1349</v>
      </c>
      <c r="BB1026" s="0" t="s">
        <v>3679</v>
      </c>
      <c r="BC1026" s="0" t="s">
        <v>122</v>
      </c>
      <c r="BD1026" s="0" t="s">
        <v>33</v>
      </c>
      <c r="BE1026" s="0" t="s">
        <v>98</v>
      </c>
      <c r="BI1026" s="0" t="s">
        <v>336</v>
      </c>
      <c r="BJ1026" s="0" t="s">
        <v>3690</v>
      </c>
      <c r="BK1026" s="0" t="s">
        <v>1158</v>
      </c>
      <c r="BL1026" s="0" t="s">
        <v>3691</v>
      </c>
      <c r="BM1026" s="0" t="s">
        <v>3681</v>
      </c>
      <c r="BN1026" s="0" t="s">
        <v>3682</v>
      </c>
      <c r="BO1026" s="0" t="s">
        <v>105</v>
      </c>
      <c r="BP1026" s="0" t="s">
        <v>3676</v>
      </c>
      <c r="BQ1026" s="0" t="s">
        <v>127</v>
      </c>
      <c r="BT1026" s="0" t="n">
        <v>0</v>
      </c>
      <c r="BU1026" s="0" t="s">
        <v>3683</v>
      </c>
      <c r="BW1026" s="0" t="n">
        <v>2000</v>
      </c>
      <c r="BX1026" s="0" t="n">
        <v>2020</v>
      </c>
      <c r="BY1026" s="0" t="s">
        <v>1526</v>
      </c>
      <c r="BZ1026" s="0" t="n">
        <v>2010</v>
      </c>
      <c r="CA1026" s="0" t="n">
        <v>0.238095238095238</v>
      </c>
      <c r="CB1026" s="0" t="n">
        <v>0</v>
      </c>
      <c r="CC1026" s="0" t="n">
        <v>1</v>
      </c>
      <c r="CD1026" s="0" t="n">
        <v>-0.0928567475011763</v>
      </c>
      <c r="CE1026" s="0" t="n">
        <v>1</v>
      </c>
    </row>
    <row r="1027" customFormat="false" ht="15" hidden="false" customHeight="false" outlineLevel="0" collapsed="false">
      <c r="A1027" s="0" t="s">
        <v>3676</v>
      </c>
      <c r="B1027" s="0" t="n">
        <v>2332</v>
      </c>
      <c r="C1027" s="0" t="n">
        <v>-0.0534765197646453</v>
      </c>
      <c r="D1027" s="0" t="n">
        <v>1311</v>
      </c>
      <c r="E1027" s="0" t="n">
        <f aca="false">IF(ISNUMBER($BA1027),$BA1027,IF(AND(ISNUMBER($D1027),ISNUMBER($BW1027),ISNUMBER($BX1027)),$D1027*($BX1027-$BW1027+1),""))</f>
        <v>1311</v>
      </c>
      <c r="H1027" s="0" t="s">
        <v>118</v>
      </c>
      <c r="I1027" s="0" t="s">
        <v>344</v>
      </c>
      <c r="J1027" s="0" t="n">
        <f aca="false">IF($BW1027&lt;&gt;"",$BW1027,"")</f>
        <v>2000</v>
      </c>
      <c r="K1027" s="0" t="n">
        <f aca="false">IF($BX1027&lt;&gt;"",$BX1027,"")</f>
        <v>2020</v>
      </c>
      <c r="L1027" s="0" t="n">
        <f aca="false">IF(AND(ISNUMBER($BW1027),ISNUMBER($BX1027)),($BW1027+$BX1027)/2,"")</f>
        <v>2010</v>
      </c>
      <c r="M1027" s="0" t="n">
        <f aca="false">IF($L1027&lt;&gt;"",$L1027,"")</f>
        <v>2010</v>
      </c>
      <c r="N1027" s="0" t="n">
        <f aca="false">IF(AND(ISNUMBER($BW1027),ISNUMBER($BX1027)),MIN(1,MAX(0,($BX1027-2016+1)/($BX1027-$BW1027+1))),"")</f>
        <v>0.238095238095238</v>
      </c>
      <c r="O1027" s="0" t="n">
        <f aca="false">IF(AND(ISNUMBER($BW1027),ISNUMBER($BX1027)),MIN(1,MAX(0,($BX1027-2017+1)/($BX1027-$BW1027+1))),"")</f>
        <v>0.19047619047619</v>
      </c>
      <c r="P1027" s="0" t="n">
        <f aca="false">IF(AND(ISNUMBER($BW1027),ISNUMBER($BX1027)),MIN(1,MAX(0,($BX1027-2018+1)/($BX1027-$BW1027+1))),"")</f>
        <v>0.142857142857143</v>
      </c>
      <c r="Q1027" s="0" t="n">
        <f aca="false">IF(AND(ISNUMBER($BW1027),ISNUMBER($BX1027)),MIN(1,MAX(0,($BX1027-2019+1)/($BX1027-$BW1027+1))),"")</f>
        <v>0.0952380952380952</v>
      </c>
      <c r="R1027" s="0" t="n">
        <f aca="false">IF(AND(ISNUMBER($BW1027),ISNUMBER($BX1027)),MIN(1,MAX(0,($BX1027-2016+1)/($BX1027-$BW1027+1))),"")</f>
        <v>0.238095238095238</v>
      </c>
      <c r="S1027" s="0" t="n">
        <f aca="false">IF($L1027&lt;&gt;"",IF($L1027&gt;=2015.5,1,0),"")</f>
        <v>0</v>
      </c>
      <c r="T1027" s="0" t="n">
        <f aca="false">IF($L1027&lt;&gt;"",IF($L1027&gt;=2016,1,0),"")</f>
        <v>0</v>
      </c>
      <c r="U1027" s="0" t="n">
        <f aca="false">IF(ISNUMBER($BX1027),IF($BX1027&gt;=2016,1,0),"")</f>
        <v>1</v>
      </c>
      <c r="V1027" s="0" t="n">
        <f aca="false">IF(ISNUMBER($BW1027),IF($BW1027&gt;=2016,1,0),"")</f>
        <v>0</v>
      </c>
      <c r="W1027" s="0" t="str">
        <f aca="false">IF(AND(ISNUMBER($BW1027),ISNUMBER($BX1027)),IF($BW1027&gt;=2016,"post-only",IF($BX1027&lt;2016,"pre-only","mixed")),"")</f>
        <v>mixed</v>
      </c>
      <c r="X1027" s="0" t="n">
        <f aca="false">IF(AND(ISNUMBER($BW1027),ISNUMBER($BX1027)),MIN(1,MAX(0,($BX1027-2017+1)/($BX1027-$BW1027+1))),"")</f>
        <v>0.19047619047619</v>
      </c>
      <c r="Y1027" s="0" t="n">
        <f aca="false">IF(AND(ISNUMBER($BW1027),ISNUMBER($BX1027)),MIN(1,MAX(0,($BX1027-2018+1)/($BX1027-$BW1027+1))),"")</f>
        <v>0.142857142857143</v>
      </c>
      <c r="Z1027" s="0" t="n">
        <f aca="false">IF(AND(ISNUMBER($BW1027),ISNUMBER($BX1027)),MIN(1,MAX(0,($BX1027-2019+1)/($BX1027-$BW1027+1))),"")</f>
        <v>0.0952380952380952</v>
      </c>
      <c r="AA1027" s="0" t="n">
        <f aca="false">IF(ISNUMBER($BX1027),IF($BX1027&gt;=2017,1,0),"")</f>
        <v>1</v>
      </c>
      <c r="AB1027" s="0" t="n">
        <f aca="false">IF(ISNUMBER($BX1027),IF($BX1027&gt;=2018,1,0),"")</f>
        <v>1</v>
      </c>
      <c r="AC1027" s="0" t="n">
        <f aca="false">IF(ISNUMBER($BX1027),IF($BX1027&gt;=2019,1,0),"")</f>
        <v>1</v>
      </c>
      <c r="AD1027" s="0" t="n">
        <f aca="false">IF($L1027&lt;&gt;"",IF($L1027&gt;2013,1,0),"")</f>
        <v>0</v>
      </c>
      <c r="AE1027" s="0" t="n">
        <f aca="false">IF($L1027&lt;&gt;"",1+IF($L1027&gt;2011,1,0)+IF($L1027&gt;2014,1,0),"")</f>
        <v>1</v>
      </c>
      <c r="AF1027" s="0" t="s">
        <v>747</v>
      </c>
      <c r="AG1027" s="0" t="s">
        <v>88</v>
      </c>
      <c r="AH1027" s="0" t="s">
        <v>2080</v>
      </c>
      <c r="AI1027" s="0" t="s">
        <v>334</v>
      </c>
      <c r="AJ1027" s="0" t="s">
        <v>334</v>
      </c>
      <c r="AK1027" s="0" t="str">
        <f aca="false">IF(AND($CF1027&lt;&gt;"",IFERROR(INDEX(subsample_country_map!$B:$B,MATCH($CF1027,subsample_country_map!$A:$A,0)),"")&lt;&gt;""),INDEX(subsample_country_map!$B:$B,MATCH($CF1027,subsample_country_map!$A:$A,0)),INDEX(lookup!$AA:$AA,MATCH($A1027,lookup!$A:$A,0)))</f>
        <v>1_US</v>
      </c>
      <c r="AL1027" s="0" t="str">
        <f aca="false">IF(AND($CF1027&lt;&gt;"",IFERROR(INDEX(subsample_country_map!$C:$C,MATCH($CF1027,subsample_country_map!$A:$A,0)),"")&lt;&gt;""),INDEX(subsample_country_map!$C:$C,MATCH($CF1027,subsample_country_map!$A:$A,0)),INDEX(lookup!$AB:$AB,MATCH($A1027,lookup!$A:$A,0)))</f>
        <v>1_developed</v>
      </c>
      <c r="AM1027" s="0" t="str">
        <f aca="false">IF(AND($CF1027&lt;&gt;"",IFERROR(INDEX(subsample_country_map!$D:$D,MATCH($CF1027,subsample_country_map!$A:$A,0)),"")&lt;&gt;""),INDEX(subsample_country_map!$D:$D,MATCH($CF1027,subsample_country_map!$A:$A,0)),INDEX(lookup!$AC:$AC,MATCH($A1027,lookup!$A:$A,0)))</f>
        <v>1_western</v>
      </c>
      <c r="AN1027" s="0" t="str">
        <f aca="false">IF(AND($CF1027&lt;&gt;"",IFERROR(INDEX(subsample_country_map!$E:$E,MATCH($CF1027,subsample_country_map!$A:$A,0)),"")&lt;&gt;""),INDEX(subsample_country_map!$E:$E,MATCH($CF1027,subsample_country_map!$A:$A,0)),INDEX(lookup!$AD:$AD,MATCH($A1027,lookup!$A:$A,0)))</f>
        <v>1_common law</v>
      </c>
      <c r="AO1027" s="0" t="str">
        <f aca="false">INDEX(lookup!$Y:$Y,MATCH($A1027,lookup!$A:$A,0))</f>
        <v>1_not published</v>
      </c>
      <c r="AP1027" s="0" t="str">
        <f aca="false">INDEX(lookup!$Z:$Z,MATCH($A1027,lookup!$A:$A,0))</f>
        <v>99_NCE</v>
      </c>
      <c r="AQ1027" s="0" t="str">
        <f aca="false">INDEX(lookup!$W:$W,MATCH($A1027,lookup!$A:$A,0))</f>
        <v>1_fin/acc/econ</v>
      </c>
      <c r="AS1027" s="0" t="s">
        <v>91</v>
      </c>
      <c r="AT1027" s="0" t="s">
        <v>397</v>
      </c>
      <c r="AU1027" s="0" t="s">
        <v>93</v>
      </c>
      <c r="AV1027" s="0" t="s">
        <v>3692</v>
      </c>
      <c r="AW1027" s="0" t="s">
        <v>3693</v>
      </c>
      <c r="BA1027" s="0" t="n">
        <v>1311</v>
      </c>
      <c r="BB1027" s="0" t="s">
        <v>3679</v>
      </c>
      <c r="BC1027" s="0" t="s">
        <v>122</v>
      </c>
      <c r="BD1027" s="0" t="s">
        <v>33</v>
      </c>
      <c r="BE1027" s="0" t="s">
        <v>98</v>
      </c>
      <c r="BI1027" s="0" t="s">
        <v>336</v>
      </c>
      <c r="BJ1027" s="0" t="s">
        <v>3694</v>
      </c>
      <c r="BK1027" s="0" t="s">
        <v>1158</v>
      </c>
      <c r="BL1027" s="0" t="s">
        <v>3695</v>
      </c>
      <c r="BM1027" s="0" t="s">
        <v>3681</v>
      </c>
      <c r="BN1027" s="0" t="s">
        <v>3682</v>
      </c>
      <c r="BO1027" s="0" t="s">
        <v>105</v>
      </c>
      <c r="BP1027" s="0" t="s">
        <v>3676</v>
      </c>
      <c r="BQ1027" s="0" t="s">
        <v>127</v>
      </c>
      <c r="BT1027" s="0" t="n">
        <v>0</v>
      </c>
      <c r="BU1027" s="0" t="s">
        <v>3683</v>
      </c>
      <c r="BW1027" s="0" t="n">
        <v>2000</v>
      </c>
      <c r="BX1027" s="0" t="n">
        <v>2020</v>
      </c>
      <c r="BY1027" s="0" t="s">
        <v>1526</v>
      </c>
      <c r="BZ1027" s="0" t="n">
        <v>2010</v>
      </c>
      <c r="CA1027" s="0" t="n">
        <v>0.238095238095238</v>
      </c>
      <c r="CB1027" s="0" t="n">
        <v>0</v>
      </c>
      <c r="CC1027" s="0" t="n">
        <v>1</v>
      </c>
      <c r="CD1027" s="0" t="n">
        <v>-0.0535275836925223</v>
      </c>
      <c r="CE1027" s="0" t="n">
        <v>1</v>
      </c>
    </row>
    <row r="1028" customFormat="false" ht="15" hidden="false" customHeight="false" outlineLevel="0" collapsed="false">
      <c r="A1028" s="0" t="s">
        <v>3676</v>
      </c>
      <c r="B1028" s="0" t="n">
        <v>2333</v>
      </c>
      <c r="C1028" s="0" t="n">
        <v>-0.0832933267577896</v>
      </c>
      <c r="D1028" s="0" t="n">
        <v>1134</v>
      </c>
      <c r="E1028" s="0" t="n">
        <f aca="false">IF(ISNUMBER($BA1028),$BA1028,IF(AND(ISNUMBER($D1028),ISNUMBER($BW1028),ISNUMBER($BX1028)),$D1028*($BX1028-$BW1028+1),""))</f>
        <v>1134</v>
      </c>
      <c r="H1028" s="0" t="s">
        <v>118</v>
      </c>
      <c r="I1028" s="0" t="s">
        <v>344</v>
      </c>
      <c r="J1028" s="0" t="n">
        <f aca="false">IF($BW1028&lt;&gt;"",$BW1028,"")</f>
        <v>2000</v>
      </c>
      <c r="K1028" s="0" t="n">
        <f aca="false">IF($BX1028&lt;&gt;"",$BX1028,"")</f>
        <v>2020</v>
      </c>
      <c r="L1028" s="0" t="n">
        <f aca="false">IF(AND(ISNUMBER($BW1028),ISNUMBER($BX1028)),($BW1028+$BX1028)/2,"")</f>
        <v>2010</v>
      </c>
      <c r="M1028" s="0" t="n">
        <f aca="false">IF($L1028&lt;&gt;"",$L1028,"")</f>
        <v>2010</v>
      </c>
      <c r="N1028" s="0" t="n">
        <f aca="false">IF(AND(ISNUMBER($BW1028),ISNUMBER($BX1028)),MIN(1,MAX(0,($BX1028-2016+1)/($BX1028-$BW1028+1))),"")</f>
        <v>0.238095238095238</v>
      </c>
      <c r="O1028" s="0" t="n">
        <f aca="false">IF(AND(ISNUMBER($BW1028),ISNUMBER($BX1028)),MIN(1,MAX(0,($BX1028-2017+1)/($BX1028-$BW1028+1))),"")</f>
        <v>0.19047619047619</v>
      </c>
      <c r="P1028" s="0" t="n">
        <f aca="false">IF(AND(ISNUMBER($BW1028),ISNUMBER($BX1028)),MIN(1,MAX(0,($BX1028-2018+1)/($BX1028-$BW1028+1))),"")</f>
        <v>0.142857142857143</v>
      </c>
      <c r="Q1028" s="0" t="n">
        <f aca="false">IF(AND(ISNUMBER($BW1028),ISNUMBER($BX1028)),MIN(1,MAX(0,($BX1028-2019+1)/($BX1028-$BW1028+1))),"")</f>
        <v>0.0952380952380952</v>
      </c>
      <c r="R1028" s="0" t="n">
        <f aca="false">IF(AND(ISNUMBER($BW1028),ISNUMBER($BX1028)),MIN(1,MAX(0,($BX1028-2016+1)/($BX1028-$BW1028+1))),"")</f>
        <v>0.238095238095238</v>
      </c>
      <c r="S1028" s="0" t="n">
        <f aca="false">IF($L1028&lt;&gt;"",IF($L1028&gt;=2015.5,1,0),"")</f>
        <v>0</v>
      </c>
      <c r="T1028" s="0" t="n">
        <f aca="false">IF($L1028&lt;&gt;"",IF($L1028&gt;=2016,1,0),"")</f>
        <v>0</v>
      </c>
      <c r="U1028" s="0" t="n">
        <f aca="false">IF(ISNUMBER($BX1028),IF($BX1028&gt;=2016,1,0),"")</f>
        <v>1</v>
      </c>
      <c r="V1028" s="0" t="n">
        <f aca="false">IF(ISNUMBER($BW1028),IF($BW1028&gt;=2016,1,0),"")</f>
        <v>0</v>
      </c>
      <c r="W1028" s="0" t="str">
        <f aca="false">IF(AND(ISNUMBER($BW1028),ISNUMBER($BX1028)),IF($BW1028&gt;=2016,"post-only",IF($BX1028&lt;2016,"pre-only","mixed")),"")</f>
        <v>mixed</v>
      </c>
      <c r="X1028" s="0" t="n">
        <f aca="false">IF(AND(ISNUMBER($BW1028),ISNUMBER($BX1028)),MIN(1,MAX(0,($BX1028-2017+1)/($BX1028-$BW1028+1))),"")</f>
        <v>0.19047619047619</v>
      </c>
      <c r="Y1028" s="0" t="n">
        <f aca="false">IF(AND(ISNUMBER($BW1028),ISNUMBER($BX1028)),MIN(1,MAX(0,($BX1028-2018+1)/($BX1028-$BW1028+1))),"")</f>
        <v>0.142857142857143</v>
      </c>
      <c r="Z1028" s="0" t="n">
        <f aca="false">IF(AND(ISNUMBER($BW1028),ISNUMBER($BX1028)),MIN(1,MAX(0,($BX1028-2019+1)/($BX1028-$BW1028+1))),"")</f>
        <v>0.0952380952380952</v>
      </c>
      <c r="AA1028" s="0" t="n">
        <f aca="false">IF(ISNUMBER($BX1028),IF($BX1028&gt;=2017,1,0),"")</f>
        <v>1</v>
      </c>
      <c r="AB1028" s="0" t="n">
        <f aca="false">IF(ISNUMBER($BX1028),IF($BX1028&gt;=2018,1,0),"")</f>
        <v>1</v>
      </c>
      <c r="AC1028" s="0" t="n">
        <f aca="false">IF(ISNUMBER($BX1028),IF($BX1028&gt;=2019,1,0),"")</f>
        <v>1</v>
      </c>
      <c r="AD1028" s="0" t="n">
        <f aca="false">IF($L1028&lt;&gt;"",IF($L1028&gt;2013,1,0),"")</f>
        <v>0</v>
      </c>
      <c r="AE1028" s="0" t="n">
        <f aca="false">IF($L1028&lt;&gt;"",1+IF($L1028&gt;2011,1,0)+IF($L1028&gt;2014,1,0),"")</f>
        <v>1</v>
      </c>
      <c r="AF1028" s="0" t="s">
        <v>747</v>
      </c>
      <c r="AG1028" s="0" t="s">
        <v>88</v>
      </c>
      <c r="AH1028" s="0" t="s">
        <v>2080</v>
      </c>
      <c r="AI1028" s="0" t="s">
        <v>334</v>
      </c>
      <c r="AJ1028" s="0" t="s">
        <v>334</v>
      </c>
      <c r="AK1028" s="0" t="str">
        <f aca="false">IF(AND($CF1028&lt;&gt;"",IFERROR(INDEX(subsample_country_map!$B:$B,MATCH($CF1028,subsample_country_map!$A:$A,0)),"")&lt;&gt;""),INDEX(subsample_country_map!$B:$B,MATCH($CF1028,subsample_country_map!$A:$A,0)),INDEX(lookup!$AA:$AA,MATCH($A1028,lookup!$A:$A,0)))</f>
        <v>1_US</v>
      </c>
      <c r="AL1028" s="0" t="str">
        <f aca="false">IF(AND($CF1028&lt;&gt;"",IFERROR(INDEX(subsample_country_map!$C:$C,MATCH($CF1028,subsample_country_map!$A:$A,0)),"")&lt;&gt;""),INDEX(subsample_country_map!$C:$C,MATCH($CF1028,subsample_country_map!$A:$A,0)),INDEX(lookup!$AB:$AB,MATCH($A1028,lookup!$A:$A,0)))</f>
        <v>1_developed</v>
      </c>
      <c r="AM1028" s="0" t="str">
        <f aca="false">IF(AND($CF1028&lt;&gt;"",IFERROR(INDEX(subsample_country_map!$D:$D,MATCH($CF1028,subsample_country_map!$A:$A,0)),"")&lt;&gt;""),INDEX(subsample_country_map!$D:$D,MATCH($CF1028,subsample_country_map!$A:$A,0)),INDEX(lookup!$AC:$AC,MATCH($A1028,lookup!$A:$A,0)))</f>
        <v>1_western</v>
      </c>
      <c r="AN1028" s="0" t="str">
        <f aca="false">IF(AND($CF1028&lt;&gt;"",IFERROR(INDEX(subsample_country_map!$E:$E,MATCH($CF1028,subsample_country_map!$A:$A,0)),"")&lt;&gt;""),INDEX(subsample_country_map!$E:$E,MATCH($CF1028,subsample_country_map!$A:$A,0)),INDEX(lookup!$AD:$AD,MATCH($A1028,lookup!$A:$A,0)))</f>
        <v>1_common law</v>
      </c>
      <c r="AO1028" s="0" t="str">
        <f aca="false">INDEX(lookup!$Y:$Y,MATCH($A1028,lookup!$A:$A,0))</f>
        <v>1_not published</v>
      </c>
      <c r="AP1028" s="0" t="str">
        <f aca="false">INDEX(lookup!$Z:$Z,MATCH($A1028,lookup!$A:$A,0))</f>
        <v>99_NCE</v>
      </c>
      <c r="AQ1028" s="0" t="str">
        <f aca="false">INDEX(lookup!$W:$W,MATCH($A1028,lookup!$A:$A,0))</f>
        <v>1_fin/acc/econ</v>
      </c>
      <c r="AS1028" s="0" t="s">
        <v>91</v>
      </c>
      <c r="AT1028" s="0" t="s">
        <v>397</v>
      </c>
      <c r="AU1028" s="0" t="s">
        <v>93</v>
      </c>
      <c r="AV1028" s="0" t="s">
        <v>3696</v>
      </c>
      <c r="AW1028" s="0" t="s">
        <v>3697</v>
      </c>
      <c r="BA1028" s="0" t="n">
        <v>1134</v>
      </c>
      <c r="BB1028" s="0" t="s">
        <v>3679</v>
      </c>
      <c r="BC1028" s="0" t="s">
        <v>122</v>
      </c>
      <c r="BD1028" s="0" t="s">
        <v>33</v>
      </c>
      <c r="BE1028" s="0" t="s">
        <v>3698</v>
      </c>
      <c r="BF1028" s="0" t="s">
        <v>3699</v>
      </c>
      <c r="BI1028" s="0" t="s">
        <v>124</v>
      </c>
      <c r="BJ1028" s="0" t="s">
        <v>3594</v>
      </c>
      <c r="BK1028" s="0" t="s">
        <v>558</v>
      </c>
      <c r="BL1028" s="0" t="s">
        <v>3700</v>
      </c>
      <c r="BM1028" s="0" t="s">
        <v>3681</v>
      </c>
      <c r="BN1028" s="0" t="s">
        <v>3682</v>
      </c>
      <c r="BO1028" s="0" t="s">
        <v>105</v>
      </c>
      <c r="BP1028" s="0" t="s">
        <v>3676</v>
      </c>
      <c r="BQ1028" s="0" t="s">
        <v>127</v>
      </c>
      <c r="BT1028" s="0" t="n">
        <v>0</v>
      </c>
      <c r="BU1028" s="0" t="s">
        <v>3683</v>
      </c>
      <c r="BW1028" s="0" t="n">
        <v>2000</v>
      </c>
      <c r="BX1028" s="0" t="n">
        <v>2020</v>
      </c>
      <c r="BY1028" s="0" t="s">
        <v>1526</v>
      </c>
      <c r="BZ1028" s="0" t="n">
        <v>2010</v>
      </c>
      <c r="CA1028" s="0" t="n">
        <v>0.238095238095238</v>
      </c>
      <c r="CB1028" s="0" t="n">
        <v>0</v>
      </c>
      <c r="CC1028" s="0" t="n">
        <v>1</v>
      </c>
      <c r="CD1028" s="0" t="n">
        <v>-0.0834867561250037</v>
      </c>
      <c r="CE1028" s="0" t="n">
        <v>1</v>
      </c>
    </row>
    <row r="1029" customFormat="false" ht="15" hidden="false" customHeight="false" outlineLevel="0" collapsed="false">
      <c r="A1029" s="0" t="s">
        <v>3676</v>
      </c>
      <c r="B1029" s="0" t="n">
        <v>2334</v>
      </c>
      <c r="C1029" s="0" t="n">
        <v>-0.06939998373049</v>
      </c>
      <c r="D1029" s="0" t="n">
        <v>1134</v>
      </c>
      <c r="E1029" s="0" t="n">
        <f aca="false">IF(ISNUMBER($BA1029),$BA1029,IF(AND(ISNUMBER($D1029),ISNUMBER($BW1029),ISNUMBER($BX1029)),$D1029*($BX1029-$BW1029+1),""))</f>
        <v>1134</v>
      </c>
      <c r="H1029" s="0" t="s">
        <v>118</v>
      </c>
      <c r="I1029" s="0" t="s">
        <v>344</v>
      </c>
      <c r="J1029" s="0" t="n">
        <f aca="false">IF($BW1029&lt;&gt;"",$BW1029,"")</f>
        <v>2000</v>
      </c>
      <c r="K1029" s="0" t="n">
        <f aca="false">IF($BX1029&lt;&gt;"",$BX1029,"")</f>
        <v>2020</v>
      </c>
      <c r="L1029" s="0" t="n">
        <f aca="false">IF(AND(ISNUMBER($BW1029),ISNUMBER($BX1029)),($BW1029+$BX1029)/2,"")</f>
        <v>2010</v>
      </c>
      <c r="M1029" s="0" t="n">
        <f aca="false">IF($L1029&lt;&gt;"",$L1029,"")</f>
        <v>2010</v>
      </c>
      <c r="N1029" s="0" t="n">
        <f aca="false">IF(AND(ISNUMBER($BW1029),ISNUMBER($BX1029)),MIN(1,MAX(0,($BX1029-2016+1)/($BX1029-$BW1029+1))),"")</f>
        <v>0.238095238095238</v>
      </c>
      <c r="O1029" s="0" t="n">
        <f aca="false">IF(AND(ISNUMBER($BW1029),ISNUMBER($BX1029)),MIN(1,MAX(0,($BX1029-2017+1)/($BX1029-$BW1029+1))),"")</f>
        <v>0.19047619047619</v>
      </c>
      <c r="P1029" s="0" t="n">
        <f aca="false">IF(AND(ISNUMBER($BW1029),ISNUMBER($BX1029)),MIN(1,MAX(0,($BX1029-2018+1)/($BX1029-$BW1029+1))),"")</f>
        <v>0.142857142857143</v>
      </c>
      <c r="Q1029" s="0" t="n">
        <f aca="false">IF(AND(ISNUMBER($BW1029),ISNUMBER($BX1029)),MIN(1,MAX(0,($BX1029-2019+1)/($BX1029-$BW1029+1))),"")</f>
        <v>0.0952380952380952</v>
      </c>
      <c r="R1029" s="0" t="n">
        <f aca="false">IF(AND(ISNUMBER($BW1029),ISNUMBER($BX1029)),MIN(1,MAX(0,($BX1029-2016+1)/($BX1029-$BW1029+1))),"")</f>
        <v>0.238095238095238</v>
      </c>
      <c r="S1029" s="0" t="n">
        <f aca="false">IF($L1029&lt;&gt;"",IF($L1029&gt;=2015.5,1,0),"")</f>
        <v>0</v>
      </c>
      <c r="T1029" s="0" t="n">
        <f aca="false">IF($L1029&lt;&gt;"",IF($L1029&gt;=2016,1,0),"")</f>
        <v>0</v>
      </c>
      <c r="U1029" s="0" t="n">
        <f aca="false">IF(ISNUMBER($BX1029),IF($BX1029&gt;=2016,1,0),"")</f>
        <v>1</v>
      </c>
      <c r="V1029" s="0" t="n">
        <f aca="false">IF(ISNUMBER($BW1029),IF($BW1029&gt;=2016,1,0),"")</f>
        <v>0</v>
      </c>
      <c r="W1029" s="0" t="str">
        <f aca="false">IF(AND(ISNUMBER($BW1029),ISNUMBER($BX1029)),IF($BW1029&gt;=2016,"post-only",IF($BX1029&lt;2016,"pre-only","mixed")),"")</f>
        <v>mixed</v>
      </c>
      <c r="X1029" s="0" t="n">
        <f aca="false">IF(AND(ISNUMBER($BW1029),ISNUMBER($BX1029)),MIN(1,MAX(0,($BX1029-2017+1)/($BX1029-$BW1029+1))),"")</f>
        <v>0.19047619047619</v>
      </c>
      <c r="Y1029" s="0" t="n">
        <f aca="false">IF(AND(ISNUMBER($BW1029),ISNUMBER($BX1029)),MIN(1,MAX(0,($BX1029-2018+1)/($BX1029-$BW1029+1))),"")</f>
        <v>0.142857142857143</v>
      </c>
      <c r="Z1029" s="0" t="n">
        <f aca="false">IF(AND(ISNUMBER($BW1029),ISNUMBER($BX1029)),MIN(1,MAX(0,($BX1029-2019+1)/($BX1029-$BW1029+1))),"")</f>
        <v>0.0952380952380952</v>
      </c>
      <c r="AA1029" s="0" t="n">
        <f aca="false">IF(ISNUMBER($BX1029),IF($BX1029&gt;=2017,1,0),"")</f>
        <v>1</v>
      </c>
      <c r="AB1029" s="0" t="n">
        <f aca="false">IF(ISNUMBER($BX1029),IF($BX1029&gt;=2018,1,0),"")</f>
        <v>1</v>
      </c>
      <c r="AC1029" s="0" t="n">
        <f aca="false">IF(ISNUMBER($BX1029),IF($BX1029&gt;=2019,1,0),"")</f>
        <v>1</v>
      </c>
      <c r="AD1029" s="0" t="n">
        <f aca="false">IF($L1029&lt;&gt;"",IF($L1029&gt;2013,1,0),"")</f>
        <v>0</v>
      </c>
      <c r="AE1029" s="0" t="n">
        <f aca="false">IF($L1029&lt;&gt;"",1+IF($L1029&gt;2011,1,0)+IF($L1029&gt;2014,1,0),"")</f>
        <v>1</v>
      </c>
      <c r="AF1029" s="0" t="s">
        <v>747</v>
      </c>
      <c r="AG1029" s="0" t="s">
        <v>88</v>
      </c>
      <c r="AH1029" s="0" t="s">
        <v>2080</v>
      </c>
      <c r="AI1029" s="0" t="s">
        <v>334</v>
      </c>
      <c r="AJ1029" s="0" t="s">
        <v>334</v>
      </c>
      <c r="AK1029" s="0" t="str">
        <f aca="false">IF(AND($CF1029&lt;&gt;"",IFERROR(INDEX(subsample_country_map!$B:$B,MATCH($CF1029,subsample_country_map!$A:$A,0)),"")&lt;&gt;""),INDEX(subsample_country_map!$B:$B,MATCH($CF1029,subsample_country_map!$A:$A,0)),INDEX(lookup!$AA:$AA,MATCH($A1029,lookup!$A:$A,0)))</f>
        <v>1_US</v>
      </c>
      <c r="AL1029" s="0" t="str">
        <f aca="false">IF(AND($CF1029&lt;&gt;"",IFERROR(INDEX(subsample_country_map!$C:$C,MATCH($CF1029,subsample_country_map!$A:$A,0)),"")&lt;&gt;""),INDEX(subsample_country_map!$C:$C,MATCH($CF1029,subsample_country_map!$A:$A,0)),INDEX(lookup!$AB:$AB,MATCH($A1029,lookup!$A:$A,0)))</f>
        <v>1_developed</v>
      </c>
      <c r="AM1029" s="0" t="str">
        <f aca="false">IF(AND($CF1029&lt;&gt;"",IFERROR(INDEX(subsample_country_map!$D:$D,MATCH($CF1029,subsample_country_map!$A:$A,0)),"")&lt;&gt;""),INDEX(subsample_country_map!$D:$D,MATCH($CF1029,subsample_country_map!$A:$A,0)),INDEX(lookup!$AC:$AC,MATCH($A1029,lookup!$A:$A,0)))</f>
        <v>1_western</v>
      </c>
      <c r="AN1029" s="0" t="str">
        <f aca="false">IF(AND($CF1029&lt;&gt;"",IFERROR(INDEX(subsample_country_map!$E:$E,MATCH($CF1029,subsample_country_map!$A:$A,0)),"")&lt;&gt;""),INDEX(subsample_country_map!$E:$E,MATCH($CF1029,subsample_country_map!$A:$A,0)),INDEX(lookup!$AD:$AD,MATCH($A1029,lookup!$A:$A,0)))</f>
        <v>1_common law</v>
      </c>
      <c r="AO1029" s="0" t="str">
        <f aca="false">INDEX(lookup!$Y:$Y,MATCH($A1029,lookup!$A:$A,0))</f>
        <v>1_not published</v>
      </c>
      <c r="AP1029" s="0" t="str">
        <f aca="false">INDEX(lookup!$Z:$Z,MATCH($A1029,lookup!$A:$A,0))</f>
        <v>99_NCE</v>
      </c>
      <c r="AQ1029" s="0" t="str">
        <f aca="false">INDEX(lookup!$W:$W,MATCH($A1029,lookup!$A:$A,0))</f>
        <v>1_fin/acc/econ</v>
      </c>
      <c r="AS1029" s="0" t="s">
        <v>91</v>
      </c>
      <c r="AT1029" s="0" t="s">
        <v>397</v>
      </c>
      <c r="AU1029" s="0" t="s">
        <v>93</v>
      </c>
      <c r="AV1029" s="0" t="s">
        <v>3701</v>
      </c>
      <c r="AW1029" s="0" t="s">
        <v>3702</v>
      </c>
      <c r="BA1029" s="0" t="n">
        <v>1134</v>
      </c>
      <c r="BB1029" s="0" t="s">
        <v>3679</v>
      </c>
      <c r="BC1029" s="0" t="s">
        <v>122</v>
      </c>
      <c r="BD1029" s="0" t="s">
        <v>33</v>
      </c>
      <c r="BE1029" s="0" t="s">
        <v>3698</v>
      </c>
      <c r="BF1029" s="0" t="s">
        <v>3703</v>
      </c>
      <c r="BI1029" s="0" t="s">
        <v>124</v>
      </c>
      <c r="BJ1029" s="0" t="s">
        <v>3686</v>
      </c>
      <c r="BK1029" s="0" t="s">
        <v>558</v>
      </c>
      <c r="BL1029" s="0" t="s">
        <v>3704</v>
      </c>
      <c r="BM1029" s="0" t="s">
        <v>3681</v>
      </c>
      <c r="BN1029" s="0" t="s">
        <v>3682</v>
      </c>
      <c r="BO1029" s="0" t="s">
        <v>105</v>
      </c>
      <c r="BP1029" s="0" t="s">
        <v>3676</v>
      </c>
      <c r="BQ1029" s="0" t="s">
        <v>127</v>
      </c>
      <c r="BT1029" s="0" t="n">
        <v>0</v>
      </c>
      <c r="BU1029" s="0" t="s">
        <v>3683</v>
      </c>
      <c r="BW1029" s="0" t="n">
        <v>2000</v>
      </c>
      <c r="BX1029" s="0" t="n">
        <v>2020</v>
      </c>
      <c r="BY1029" s="0" t="s">
        <v>1526</v>
      </c>
      <c r="BZ1029" s="0" t="n">
        <v>2010</v>
      </c>
      <c r="CA1029" s="0" t="n">
        <v>0.238095238095238</v>
      </c>
      <c r="CB1029" s="0" t="n">
        <v>0</v>
      </c>
      <c r="CC1029" s="0" t="n">
        <v>1</v>
      </c>
      <c r="CD1029" s="0" t="n">
        <v>-0.0695117252037925</v>
      </c>
      <c r="CE1029" s="0" t="n">
        <v>1</v>
      </c>
    </row>
    <row r="1030" customFormat="false" ht="15" hidden="false" customHeight="false" outlineLevel="0" collapsed="false">
      <c r="A1030" s="0" t="s">
        <v>3676</v>
      </c>
      <c r="B1030" s="0" t="n">
        <v>2335</v>
      </c>
      <c r="C1030" s="0" t="n">
        <v>-0.0813972987625549</v>
      </c>
      <c r="D1030" s="0" t="n">
        <v>1392</v>
      </c>
      <c r="E1030" s="0" t="n">
        <f aca="false">IF(ISNUMBER($BA1030),$BA1030,IF(AND(ISNUMBER($D1030),ISNUMBER($BW1030),ISNUMBER($BX1030)),$D1030*($BX1030-$BW1030+1),""))</f>
        <v>1392</v>
      </c>
      <c r="H1030" s="0" t="s">
        <v>118</v>
      </c>
      <c r="I1030" s="0" t="s">
        <v>344</v>
      </c>
      <c r="J1030" s="0" t="n">
        <f aca="false">IF($BW1030&lt;&gt;"",$BW1030,"")</f>
        <v>2000</v>
      </c>
      <c r="K1030" s="0" t="n">
        <f aca="false">IF($BX1030&lt;&gt;"",$BX1030,"")</f>
        <v>2020</v>
      </c>
      <c r="L1030" s="0" t="n">
        <f aca="false">IF(AND(ISNUMBER($BW1030),ISNUMBER($BX1030)),($BW1030+$BX1030)/2,"")</f>
        <v>2010</v>
      </c>
      <c r="M1030" s="0" t="n">
        <f aca="false">IF($L1030&lt;&gt;"",$L1030,"")</f>
        <v>2010</v>
      </c>
      <c r="N1030" s="0" t="n">
        <f aca="false">IF(AND(ISNUMBER($BW1030),ISNUMBER($BX1030)),MIN(1,MAX(0,($BX1030-2016+1)/($BX1030-$BW1030+1))),"")</f>
        <v>0.238095238095238</v>
      </c>
      <c r="O1030" s="0" t="n">
        <f aca="false">IF(AND(ISNUMBER($BW1030),ISNUMBER($BX1030)),MIN(1,MAX(0,($BX1030-2017+1)/($BX1030-$BW1030+1))),"")</f>
        <v>0.19047619047619</v>
      </c>
      <c r="P1030" s="0" t="n">
        <f aca="false">IF(AND(ISNUMBER($BW1030),ISNUMBER($BX1030)),MIN(1,MAX(0,($BX1030-2018+1)/($BX1030-$BW1030+1))),"")</f>
        <v>0.142857142857143</v>
      </c>
      <c r="Q1030" s="0" t="n">
        <f aca="false">IF(AND(ISNUMBER($BW1030),ISNUMBER($BX1030)),MIN(1,MAX(0,($BX1030-2019+1)/($BX1030-$BW1030+1))),"")</f>
        <v>0.0952380952380952</v>
      </c>
      <c r="R1030" s="0" t="n">
        <f aca="false">IF(AND(ISNUMBER($BW1030),ISNUMBER($BX1030)),MIN(1,MAX(0,($BX1030-2016+1)/($BX1030-$BW1030+1))),"")</f>
        <v>0.238095238095238</v>
      </c>
      <c r="S1030" s="0" t="n">
        <f aca="false">IF($L1030&lt;&gt;"",IF($L1030&gt;=2015.5,1,0),"")</f>
        <v>0</v>
      </c>
      <c r="T1030" s="0" t="n">
        <f aca="false">IF($L1030&lt;&gt;"",IF($L1030&gt;=2016,1,0),"")</f>
        <v>0</v>
      </c>
      <c r="U1030" s="0" t="n">
        <f aca="false">IF(ISNUMBER($BX1030),IF($BX1030&gt;=2016,1,0),"")</f>
        <v>1</v>
      </c>
      <c r="V1030" s="0" t="n">
        <f aca="false">IF(ISNUMBER($BW1030),IF($BW1030&gt;=2016,1,0),"")</f>
        <v>0</v>
      </c>
      <c r="W1030" s="0" t="str">
        <f aca="false">IF(AND(ISNUMBER($BW1030),ISNUMBER($BX1030)),IF($BW1030&gt;=2016,"post-only",IF($BX1030&lt;2016,"pre-only","mixed")),"")</f>
        <v>mixed</v>
      </c>
      <c r="X1030" s="0" t="n">
        <f aca="false">IF(AND(ISNUMBER($BW1030),ISNUMBER($BX1030)),MIN(1,MAX(0,($BX1030-2017+1)/($BX1030-$BW1030+1))),"")</f>
        <v>0.19047619047619</v>
      </c>
      <c r="Y1030" s="0" t="n">
        <f aca="false">IF(AND(ISNUMBER($BW1030),ISNUMBER($BX1030)),MIN(1,MAX(0,($BX1030-2018+1)/($BX1030-$BW1030+1))),"")</f>
        <v>0.142857142857143</v>
      </c>
      <c r="Z1030" s="0" t="n">
        <f aca="false">IF(AND(ISNUMBER($BW1030),ISNUMBER($BX1030)),MIN(1,MAX(0,($BX1030-2019+1)/($BX1030-$BW1030+1))),"")</f>
        <v>0.0952380952380952</v>
      </c>
      <c r="AA1030" s="0" t="n">
        <f aca="false">IF(ISNUMBER($BX1030),IF($BX1030&gt;=2017,1,0),"")</f>
        <v>1</v>
      </c>
      <c r="AB1030" s="0" t="n">
        <f aca="false">IF(ISNUMBER($BX1030),IF($BX1030&gt;=2018,1,0),"")</f>
        <v>1</v>
      </c>
      <c r="AC1030" s="0" t="n">
        <f aca="false">IF(ISNUMBER($BX1030),IF($BX1030&gt;=2019,1,0),"")</f>
        <v>1</v>
      </c>
      <c r="AD1030" s="0" t="n">
        <f aca="false">IF($L1030&lt;&gt;"",IF($L1030&gt;2013,1,0),"")</f>
        <v>0</v>
      </c>
      <c r="AE1030" s="0" t="n">
        <f aca="false">IF($L1030&lt;&gt;"",1+IF($L1030&gt;2011,1,0)+IF($L1030&gt;2014,1,0),"")</f>
        <v>1</v>
      </c>
      <c r="AF1030" s="0" t="s">
        <v>747</v>
      </c>
      <c r="AG1030" s="0" t="s">
        <v>88</v>
      </c>
      <c r="AH1030" s="0" t="s">
        <v>2080</v>
      </c>
      <c r="AI1030" s="0" t="s">
        <v>334</v>
      </c>
      <c r="AJ1030" s="0" t="s">
        <v>334</v>
      </c>
      <c r="AK1030" s="0" t="str">
        <f aca="false">IF(AND($CF1030&lt;&gt;"",IFERROR(INDEX(subsample_country_map!$B:$B,MATCH($CF1030,subsample_country_map!$A:$A,0)),"")&lt;&gt;""),INDEX(subsample_country_map!$B:$B,MATCH($CF1030,subsample_country_map!$A:$A,0)),INDEX(lookup!$AA:$AA,MATCH($A1030,lookup!$A:$A,0)))</f>
        <v>1_US</v>
      </c>
      <c r="AL1030" s="0" t="str">
        <f aca="false">IF(AND($CF1030&lt;&gt;"",IFERROR(INDEX(subsample_country_map!$C:$C,MATCH($CF1030,subsample_country_map!$A:$A,0)),"")&lt;&gt;""),INDEX(subsample_country_map!$C:$C,MATCH($CF1030,subsample_country_map!$A:$A,0)),INDEX(lookup!$AB:$AB,MATCH($A1030,lookup!$A:$A,0)))</f>
        <v>1_developed</v>
      </c>
      <c r="AM1030" s="0" t="str">
        <f aca="false">IF(AND($CF1030&lt;&gt;"",IFERROR(INDEX(subsample_country_map!$D:$D,MATCH($CF1030,subsample_country_map!$A:$A,0)),"")&lt;&gt;""),INDEX(subsample_country_map!$D:$D,MATCH($CF1030,subsample_country_map!$A:$A,0)),INDEX(lookup!$AC:$AC,MATCH($A1030,lookup!$A:$A,0)))</f>
        <v>1_western</v>
      </c>
      <c r="AN1030" s="0" t="str">
        <f aca="false">IF(AND($CF1030&lt;&gt;"",IFERROR(INDEX(subsample_country_map!$E:$E,MATCH($CF1030,subsample_country_map!$A:$A,0)),"")&lt;&gt;""),INDEX(subsample_country_map!$E:$E,MATCH($CF1030,subsample_country_map!$A:$A,0)),INDEX(lookup!$AD:$AD,MATCH($A1030,lookup!$A:$A,0)))</f>
        <v>1_common law</v>
      </c>
      <c r="AO1030" s="0" t="str">
        <f aca="false">INDEX(lookup!$Y:$Y,MATCH($A1030,lookup!$A:$A,0))</f>
        <v>1_not published</v>
      </c>
      <c r="AP1030" s="0" t="str">
        <f aca="false">INDEX(lookup!$Z:$Z,MATCH($A1030,lookup!$A:$A,0))</f>
        <v>99_NCE</v>
      </c>
      <c r="AQ1030" s="0" t="str">
        <f aca="false">INDEX(lookup!$W:$W,MATCH($A1030,lookup!$A:$A,0))</f>
        <v>1_fin/acc/econ</v>
      </c>
      <c r="AS1030" s="0" t="s">
        <v>91</v>
      </c>
      <c r="AT1030" s="0" t="s">
        <v>397</v>
      </c>
      <c r="AU1030" s="0" t="s">
        <v>93</v>
      </c>
      <c r="AV1030" s="0" t="s">
        <v>3705</v>
      </c>
      <c r="AW1030" s="0" t="s">
        <v>3706</v>
      </c>
      <c r="BA1030" s="0" t="n">
        <v>1392</v>
      </c>
      <c r="BB1030" s="0" t="s">
        <v>3679</v>
      </c>
      <c r="BC1030" s="0" t="s">
        <v>122</v>
      </c>
      <c r="BD1030" s="0" t="s">
        <v>33</v>
      </c>
      <c r="BE1030" s="0" t="s">
        <v>3707</v>
      </c>
      <c r="BF1030" s="0" t="s">
        <v>2294</v>
      </c>
      <c r="BI1030" s="0" t="s">
        <v>124</v>
      </c>
      <c r="BJ1030" s="0" t="s">
        <v>3690</v>
      </c>
      <c r="BK1030" s="0" t="s">
        <v>558</v>
      </c>
      <c r="BL1030" s="0" t="s">
        <v>3708</v>
      </c>
      <c r="BM1030" s="0" t="s">
        <v>3681</v>
      </c>
      <c r="BN1030" s="0" t="s">
        <v>3682</v>
      </c>
      <c r="BO1030" s="0" t="s">
        <v>105</v>
      </c>
      <c r="BP1030" s="0" t="s">
        <v>3676</v>
      </c>
      <c r="BQ1030" s="0" t="s">
        <v>127</v>
      </c>
      <c r="BT1030" s="0" t="n">
        <v>0</v>
      </c>
      <c r="BU1030" s="0" t="s">
        <v>3683</v>
      </c>
      <c r="BW1030" s="0" t="n">
        <v>2000</v>
      </c>
      <c r="BX1030" s="0" t="n">
        <v>2020</v>
      </c>
      <c r="BY1030" s="0" t="s">
        <v>1526</v>
      </c>
      <c r="BZ1030" s="0" t="n">
        <v>2010</v>
      </c>
      <c r="CA1030" s="0" t="n">
        <v>0.238095238095238</v>
      </c>
      <c r="CB1030" s="0" t="n">
        <v>0</v>
      </c>
      <c r="CC1030" s="0" t="n">
        <v>1</v>
      </c>
      <c r="CD1030" s="0" t="n">
        <v>-0.0815777832735868</v>
      </c>
      <c r="CE1030" s="0" t="n">
        <v>1</v>
      </c>
    </row>
    <row r="1031" customFormat="false" ht="15" hidden="false" customHeight="false" outlineLevel="0" collapsed="false">
      <c r="A1031" s="0" t="s">
        <v>3676</v>
      </c>
      <c r="B1031" s="0" t="n">
        <v>2336</v>
      </c>
      <c r="C1031" s="0" t="n">
        <v>-0.08505212803916</v>
      </c>
      <c r="D1031" s="0" t="n">
        <v>876</v>
      </c>
      <c r="E1031" s="0" t="n">
        <f aca="false">IF(ISNUMBER($BA1031),$BA1031,IF(AND(ISNUMBER($D1031),ISNUMBER($BW1031),ISNUMBER($BX1031)),$D1031*($BX1031-$BW1031+1),""))</f>
        <v>876</v>
      </c>
      <c r="H1031" s="0" t="s">
        <v>118</v>
      </c>
      <c r="I1031" s="0" t="s">
        <v>344</v>
      </c>
      <c r="J1031" s="0" t="n">
        <f aca="false">IF($BW1031&lt;&gt;"",$BW1031,"")</f>
        <v>2000</v>
      </c>
      <c r="K1031" s="0" t="n">
        <f aca="false">IF($BX1031&lt;&gt;"",$BX1031,"")</f>
        <v>2020</v>
      </c>
      <c r="L1031" s="0" t="n">
        <f aca="false">IF(AND(ISNUMBER($BW1031),ISNUMBER($BX1031)),($BW1031+$BX1031)/2,"")</f>
        <v>2010</v>
      </c>
      <c r="M1031" s="0" t="n">
        <f aca="false">IF($L1031&lt;&gt;"",$L1031,"")</f>
        <v>2010</v>
      </c>
      <c r="N1031" s="0" t="n">
        <f aca="false">IF(AND(ISNUMBER($BW1031),ISNUMBER($BX1031)),MIN(1,MAX(0,($BX1031-2016+1)/($BX1031-$BW1031+1))),"")</f>
        <v>0.238095238095238</v>
      </c>
      <c r="O1031" s="0" t="n">
        <f aca="false">IF(AND(ISNUMBER($BW1031),ISNUMBER($BX1031)),MIN(1,MAX(0,($BX1031-2017+1)/($BX1031-$BW1031+1))),"")</f>
        <v>0.19047619047619</v>
      </c>
      <c r="P1031" s="0" t="n">
        <f aca="false">IF(AND(ISNUMBER($BW1031),ISNUMBER($BX1031)),MIN(1,MAX(0,($BX1031-2018+1)/($BX1031-$BW1031+1))),"")</f>
        <v>0.142857142857143</v>
      </c>
      <c r="Q1031" s="0" t="n">
        <f aca="false">IF(AND(ISNUMBER($BW1031),ISNUMBER($BX1031)),MIN(1,MAX(0,($BX1031-2019+1)/($BX1031-$BW1031+1))),"")</f>
        <v>0.0952380952380952</v>
      </c>
      <c r="R1031" s="0" t="n">
        <f aca="false">IF(AND(ISNUMBER($BW1031),ISNUMBER($BX1031)),MIN(1,MAX(0,($BX1031-2016+1)/($BX1031-$BW1031+1))),"")</f>
        <v>0.238095238095238</v>
      </c>
      <c r="S1031" s="0" t="n">
        <f aca="false">IF($L1031&lt;&gt;"",IF($L1031&gt;=2015.5,1,0),"")</f>
        <v>0</v>
      </c>
      <c r="T1031" s="0" t="n">
        <f aca="false">IF($L1031&lt;&gt;"",IF($L1031&gt;=2016,1,0),"")</f>
        <v>0</v>
      </c>
      <c r="U1031" s="0" t="n">
        <f aca="false">IF(ISNUMBER($BX1031),IF($BX1031&gt;=2016,1,0),"")</f>
        <v>1</v>
      </c>
      <c r="V1031" s="0" t="n">
        <f aca="false">IF(ISNUMBER($BW1031),IF($BW1031&gt;=2016,1,0),"")</f>
        <v>0</v>
      </c>
      <c r="W1031" s="0" t="str">
        <f aca="false">IF(AND(ISNUMBER($BW1031),ISNUMBER($BX1031)),IF($BW1031&gt;=2016,"post-only",IF($BX1031&lt;2016,"pre-only","mixed")),"")</f>
        <v>mixed</v>
      </c>
      <c r="X1031" s="0" t="n">
        <f aca="false">IF(AND(ISNUMBER($BW1031),ISNUMBER($BX1031)),MIN(1,MAX(0,($BX1031-2017+1)/($BX1031-$BW1031+1))),"")</f>
        <v>0.19047619047619</v>
      </c>
      <c r="Y1031" s="0" t="n">
        <f aca="false">IF(AND(ISNUMBER($BW1031),ISNUMBER($BX1031)),MIN(1,MAX(0,($BX1031-2018+1)/($BX1031-$BW1031+1))),"")</f>
        <v>0.142857142857143</v>
      </c>
      <c r="Z1031" s="0" t="n">
        <f aca="false">IF(AND(ISNUMBER($BW1031),ISNUMBER($BX1031)),MIN(1,MAX(0,($BX1031-2019+1)/($BX1031-$BW1031+1))),"")</f>
        <v>0.0952380952380952</v>
      </c>
      <c r="AA1031" s="0" t="n">
        <f aca="false">IF(ISNUMBER($BX1031),IF($BX1031&gt;=2017,1,0),"")</f>
        <v>1</v>
      </c>
      <c r="AB1031" s="0" t="n">
        <f aca="false">IF(ISNUMBER($BX1031),IF($BX1031&gt;=2018,1,0),"")</f>
        <v>1</v>
      </c>
      <c r="AC1031" s="0" t="n">
        <f aca="false">IF(ISNUMBER($BX1031),IF($BX1031&gt;=2019,1,0),"")</f>
        <v>1</v>
      </c>
      <c r="AD1031" s="0" t="n">
        <f aca="false">IF($L1031&lt;&gt;"",IF($L1031&gt;2013,1,0),"")</f>
        <v>0</v>
      </c>
      <c r="AE1031" s="0" t="n">
        <f aca="false">IF($L1031&lt;&gt;"",1+IF($L1031&gt;2011,1,0)+IF($L1031&gt;2014,1,0),"")</f>
        <v>1</v>
      </c>
      <c r="AF1031" s="0" t="s">
        <v>747</v>
      </c>
      <c r="AG1031" s="0" t="s">
        <v>88</v>
      </c>
      <c r="AH1031" s="0" t="s">
        <v>2080</v>
      </c>
      <c r="AI1031" s="0" t="s">
        <v>334</v>
      </c>
      <c r="AJ1031" s="0" t="s">
        <v>334</v>
      </c>
      <c r="AK1031" s="0" t="str">
        <f aca="false">IF(AND($CF1031&lt;&gt;"",IFERROR(INDEX(subsample_country_map!$B:$B,MATCH($CF1031,subsample_country_map!$A:$A,0)),"")&lt;&gt;""),INDEX(subsample_country_map!$B:$B,MATCH($CF1031,subsample_country_map!$A:$A,0)),INDEX(lookup!$AA:$AA,MATCH($A1031,lookup!$A:$A,0)))</f>
        <v>1_US</v>
      </c>
      <c r="AL1031" s="0" t="str">
        <f aca="false">IF(AND($CF1031&lt;&gt;"",IFERROR(INDEX(subsample_country_map!$C:$C,MATCH($CF1031,subsample_country_map!$A:$A,0)),"")&lt;&gt;""),INDEX(subsample_country_map!$C:$C,MATCH($CF1031,subsample_country_map!$A:$A,0)),INDEX(lookup!$AB:$AB,MATCH($A1031,lookup!$A:$A,0)))</f>
        <v>1_developed</v>
      </c>
      <c r="AM1031" s="0" t="str">
        <f aca="false">IF(AND($CF1031&lt;&gt;"",IFERROR(INDEX(subsample_country_map!$D:$D,MATCH($CF1031,subsample_country_map!$A:$A,0)),"")&lt;&gt;""),INDEX(subsample_country_map!$D:$D,MATCH($CF1031,subsample_country_map!$A:$A,0)),INDEX(lookup!$AC:$AC,MATCH($A1031,lookup!$A:$A,0)))</f>
        <v>1_western</v>
      </c>
      <c r="AN1031" s="0" t="str">
        <f aca="false">IF(AND($CF1031&lt;&gt;"",IFERROR(INDEX(subsample_country_map!$E:$E,MATCH($CF1031,subsample_country_map!$A:$A,0)),"")&lt;&gt;""),INDEX(subsample_country_map!$E:$E,MATCH($CF1031,subsample_country_map!$A:$A,0)),INDEX(lookup!$AD:$AD,MATCH($A1031,lookup!$A:$A,0)))</f>
        <v>1_common law</v>
      </c>
      <c r="AO1031" s="0" t="str">
        <f aca="false">INDEX(lookup!$Y:$Y,MATCH($A1031,lookup!$A:$A,0))</f>
        <v>1_not published</v>
      </c>
      <c r="AP1031" s="0" t="str">
        <f aca="false">INDEX(lookup!$Z:$Z,MATCH($A1031,lookup!$A:$A,0))</f>
        <v>99_NCE</v>
      </c>
      <c r="AQ1031" s="0" t="str">
        <f aca="false">INDEX(lookup!$W:$W,MATCH($A1031,lookup!$A:$A,0))</f>
        <v>1_fin/acc/econ</v>
      </c>
      <c r="AS1031" s="0" t="s">
        <v>91</v>
      </c>
      <c r="AT1031" s="0" t="s">
        <v>397</v>
      </c>
      <c r="AU1031" s="0" t="s">
        <v>93</v>
      </c>
      <c r="AV1031" s="0" t="s">
        <v>3709</v>
      </c>
      <c r="AW1031" s="0" t="s">
        <v>3710</v>
      </c>
      <c r="BA1031" s="0" t="n">
        <v>876</v>
      </c>
      <c r="BB1031" s="0" t="s">
        <v>3679</v>
      </c>
      <c r="BC1031" s="0" t="s">
        <v>122</v>
      </c>
      <c r="BD1031" s="0" t="s">
        <v>33</v>
      </c>
      <c r="BE1031" s="0" t="s">
        <v>3707</v>
      </c>
      <c r="BF1031" s="0" t="s">
        <v>2289</v>
      </c>
      <c r="BI1031" s="0" t="s">
        <v>124</v>
      </c>
      <c r="BJ1031" s="0" t="s">
        <v>3694</v>
      </c>
      <c r="BK1031" s="0" t="s">
        <v>558</v>
      </c>
      <c r="BL1031" s="0" t="s">
        <v>3711</v>
      </c>
      <c r="BM1031" s="0" t="s">
        <v>3681</v>
      </c>
      <c r="BN1031" s="0" t="s">
        <v>3682</v>
      </c>
      <c r="BO1031" s="0" t="s">
        <v>105</v>
      </c>
      <c r="BP1031" s="0" t="s">
        <v>3676</v>
      </c>
      <c r="BQ1031" s="0" t="s">
        <v>127</v>
      </c>
      <c r="BT1031" s="0" t="n">
        <v>0</v>
      </c>
      <c r="BU1031" s="0" t="s">
        <v>3683</v>
      </c>
      <c r="BW1031" s="0" t="n">
        <v>2000</v>
      </c>
      <c r="BX1031" s="0" t="n">
        <v>2020</v>
      </c>
      <c r="BY1031" s="0" t="s">
        <v>1526</v>
      </c>
      <c r="BZ1031" s="0" t="n">
        <v>2010</v>
      </c>
      <c r="CA1031" s="0" t="n">
        <v>0.238095238095238</v>
      </c>
      <c r="CB1031" s="0" t="n">
        <v>0</v>
      </c>
      <c r="CC1031" s="0" t="n">
        <v>1</v>
      </c>
      <c r="CD1031" s="0" t="n">
        <v>-0.0852581079890783</v>
      </c>
      <c r="CE1031" s="0" t="n">
        <v>1</v>
      </c>
    </row>
    <row r="1032" customFormat="false" ht="15" hidden="false" customHeight="false" outlineLevel="0" collapsed="false">
      <c r="A1032" s="0" t="s">
        <v>3676</v>
      </c>
      <c r="B1032" s="0" t="n">
        <v>2337</v>
      </c>
      <c r="C1032" s="0" t="n">
        <v>-0.120045152114738</v>
      </c>
      <c r="D1032" s="0" t="n">
        <v>960</v>
      </c>
      <c r="E1032" s="0" t="n">
        <f aca="false">IF(ISNUMBER($BA1032),$BA1032,IF(AND(ISNUMBER($D1032),ISNUMBER($BW1032),ISNUMBER($BX1032)),$D1032*($BX1032-$BW1032+1),""))</f>
        <v>960</v>
      </c>
      <c r="H1032" s="0" t="s">
        <v>118</v>
      </c>
      <c r="I1032" s="0" t="s">
        <v>344</v>
      </c>
      <c r="J1032" s="0" t="n">
        <f aca="false">IF($BW1032&lt;&gt;"",$BW1032,"")</f>
        <v>2000</v>
      </c>
      <c r="K1032" s="0" t="n">
        <f aca="false">IF($BX1032&lt;&gt;"",$BX1032,"")</f>
        <v>2020</v>
      </c>
      <c r="L1032" s="0" t="n">
        <f aca="false">IF(AND(ISNUMBER($BW1032),ISNUMBER($BX1032)),($BW1032+$BX1032)/2,"")</f>
        <v>2010</v>
      </c>
      <c r="M1032" s="0" t="n">
        <f aca="false">IF($L1032&lt;&gt;"",$L1032,"")</f>
        <v>2010</v>
      </c>
      <c r="N1032" s="0" t="n">
        <f aca="false">IF(AND(ISNUMBER($BW1032),ISNUMBER($BX1032)),MIN(1,MAX(0,($BX1032-2016+1)/($BX1032-$BW1032+1))),"")</f>
        <v>0.238095238095238</v>
      </c>
      <c r="O1032" s="0" t="n">
        <f aca="false">IF(AND(ISNUMBER($BW1032),ISNUMBER($BX1032)),MIN(1,MAX(0,($BX1032-2017+1)/($BX1032-$BW1032+1))),"")</f>
        <v>0.19047619047619</v>
      </c>
      <c r="P1032" s="0" t="n">
        <f aca="false">IF(AND(ISNUMBER($BW1032),ISNUMBER($BX1032)),MIN(1,MAX(0,($BX1032-2018+1)/($BX1032-$BW1032+1))),"")</f>
        <v>0.142857142857143</v>
      </c>
      <c r="Q1032" s="0" t="n">
        <f aca="false">IF(AND(ISNUMBER($BW1032),ISNUMBER($BX1032)),MIN(1,MAX(0,($BX1032-2019+1)/($BX1032-$BW1032+1))),"")</f>
        <v>0.0952380952380952</v>
      </c>
      <c r="R1032" s="0" t="n">
        <f aca="false">IF(AND(ISNUMBER($BW1032),ISNUMBER($BX1032)),MIN(1,MAX(0,($BX1032-2016+1)/($BX1032-$BW1032+1))),"")</f>
        <v>0.238095238095238</v>
      </c>
      <c r="S1032" s="0" t="n">
        <f aca="false">IF($L1032&lt;&gt;"",IF($L1032&gt;=2015.5,1,0),"")</f>
        <v>0</v>
      </c>
      <c r="T1032" s="0" t="n">
        <f aca="false">IF($L1032&lt;&gt;"",IF($L1032&gt;=2016,1,0),"")</f>
        <v>0</v>
      </c>
      <c r="U1032" s="0" t="n">
        <f aca="false">IF(ISNUMBER($BX1032),IF($BX1032&gt;=2016,1,0),"")</f>
        <v>1</v>
      </c>
      <c r="V1032" s="0" t="n">
        <f aca="false">IF(ISNUMBER($BW1032),IF($BW1032&gt;=2016,1,0),"")</f>
        <v>0</v>
      </c>
      <c r="W1032" s="0" t="str">
        <f aca="false">IF(AND(ISNUMBER($BW1032),ISNUMBER($BX1032)),IF($BW1032&gt;=2016,"post-only",IF($BX1032&lt;2016,"pre-only","mixed")),"")</f>
        <v>mixed</v>
      </c>
      <c r="X1032" s="0" t="n">
        <f aca="false">IF(AND(ISNUMBER($BW1032),ISNUMBER($BX1032)),MIN(1,MAX(0,($BX1032-2017+1)/($BX1032-$BW1032+1))),"")</f>
        <v>0.19047619047619</v>
      </c>
      <c r="Y1032" s="0" t="n">
        <f aca="false">IF(AND(ISNUMBER($BW1032),ISNUMBER($BX1032)),MIN(1,MAX(0,($BX1032-2018+1)/($BX1032-$BW1032+1))),"")</f>
        <v>0.142857142857143</v>
      </c>
      <c r="Z1032" s="0" t="n">
        <f aca="false">IF(AND(ISNUMBER($BW1032),ISNUMBER($BX1032)),MIN(1,MAX(0,($BX1032-2019+1)/($BX1032-$BW1032+1))),"")</f>
        <v>0.0952380952380952</v>
      </c>
      <c r="AA1032" s="0" t="n">
        <f aca="false">IF(ISNUMBER($BX1032),IF($BX1032&gt;=2017,1,0),"")</f>
        <v>1</v>
      </c>
      <c r="AB1032" s="0" t="n">
        <f aca="false">IF(ISNUMBER($BX1032),IF($BX1032&gt;=2018,1,0),"")</f>
        <v>1</v>
      </c>
      <c r="AC1032" s="0" t="n">
        <f aca="false">IF(ISNUMBER($BX1032),IF($BX1032&gt;=2019,1,0),"")</f>
        <v>1</v>
      </c>
      <c r="AD1032" s="0" t="n">
        <f aca="false">IF($L1032&lt;&gt;"",IF($L1032&gt;2013,1,0),"")</f>
        <v>0</v>
      </c>
      <c r="AE1032" s="0" t="n">
        <f aca="false">IF($L1032&lt;&gt;"",1+IF($L1032&gt;2011,1,0)+IF($L1032&gt;2014,1,0),"")</f>
        <v>1</v>
      </c>
      <c r="AF1032" s="0" t="s">
        <v>747</v>
      </c>
      <c r="AG1032" s="0" t="s">
        <v>88</v>
      </c>
      <c r="AH1032" s="0" t="s">
        <v>2080</v>
      </c>
      <c r="AI1032" s="0" t="s">
        <v>334</v>
      </c>
      <c r="AJ1032" s="0" t="s">
        <v>334</v>
      </c>
      <c r="AK1032" s="0" t="str">
        <f aca="false">IF(AND($CF1032&lt;&gt;"",IFERROR(INDEX(subsample_country_map!$B:$B,MATCH($CF1032,subsample_country_map!$A:$A,0)),"")&lt;&gt;""),INDEX(subsample_country_map!$B:$B,MATCH($CF1032,subsample_country_map!$A:$A,0)),INDEX(lookup!$AA:$AA,MATCH($A1032,lookup!$A:$A,0)))</f>
        <v>1_US</v>
      </c>
      <c r="AL1032" s="0" t="str">
        <f aca="false">IF(AND($CF1032&lt;&gt;"",IFERROR(INDEX(subsample_country_map!$C:$C,MATCH($CF1032,subsample_country_map!$A:$A,0)),"")&lt;&gt;""),INDEX(subsample_country_map!$C:$C,MATCH($CF1032,subsample_country_map!$A:$A,0)),INDEX(lookup!$AB:$AB,MATCH($A1032,lookup!$A:$A,0)))</f>
        <v>1_developed</v>
      </c>
      <c r="AM1032" s="0" t="str">
        <f aca="false">IF(AND($CF1032&lt;&gt;"",IFERROR(INDEX(subsample_country_map!$D:$D,MATCH($CF1032,subsample_country_map!$A:$A,0)),"")&lt;&gt;""),INDEX(subsample_country_map!$D:$D,MATCH($CF1032,subsample_country_map!$A:$A,0)),INDEX(lookup!$AC:$AC,MATCH($A1032,lookup!$A:$A,0)))</f>
        <v>1_western</v>
      </c>
      <c r="AN1032" s="0" t="str">
        <f aca="false">IF(AND($CF1032&lt;&gt;"",IFERROR(INDEX(subsample_country_map!$E:$E,MATCH($CF1032,subsample_country_map!$A:$A,0)),"")&lt;&gt;""),INDEX(subsample_country_map!$E:$E,MATCH($CF1032,subsample_country_map!$A:$A,0)),INDEX(lookup!$AD:$AD,MATCH($A1032,lookup!$A:$A,0)))</f>
        <v>1_common law</v>
      </c>
      <c r="AO1032" s="0" t="str">
        <f aca="false">INDEX(lookup!$Y:$Y,MATCH($A1032,lookup!$A:$A,0))</f>
        <v>1_not published</v>
      </c>
      <c r="AP1032" s="0" t="str">
        <f aca="false">INDEX(lookup!$Z:$Z,MATCH($A1032,lookup!$A:$A,0))</f>
        <v>99_NCE</v>
      </c>
      <c r="AQ1032" s="0" t="str">
        <f aca="false">INDEX(lookup!$W:$W,MATCH($A1032,lookup!$A:$A,0))</f>
        <v>1_fin/acc/econ</v>
      </c>
      <c r="AS1032" s="0" t="s">
        <v>91</v>
      </c>
      <c r="AT1032" s="0" t="s">
        <v>397</v>
      </c>
      <c r="AU1032" s="0" t="s">
        <v>93</v>
      </c>
      <c r="AV1032" s="0" t="s">
        <v>3712</v>
      </c>
      <c r="AW1032" s="0" t="s">
        <v>3713</v>
      </c>
      <c r="BA1032" s="0" t="n">
        <v>960</v>
      </c>
      <c r="BB1032" s="0" t="s">
        <v>3679</v>
      </c>
      <c r="BC1032" s="0" t="s">
        <v>122</v>
      </c>
      <c r="BD1032" s="0" t="s">
        <v>33</v>
      </c>
      <c r="BE1032" s="0" t="s">
        <v>3714</v>
      </c>
      <c r="BF1032" s="0" t="s">
        <v>3715</v>
      </c>
      <c r="BI1032" s="0" t="s">
        <v>143</v>
      </c>
      <c r="BJ1032" s="0" t="s">
        <v>3594</v>
      </c>
      <c r="BK1032" s="0" t="s">
        <v>584</v>
      </c>
      <c r="BL1032" s="0" t="s">
        <v>3716</v>
      </c>
      <c r="BM1032" s="0" t="s">
        <v>3681</v>
      </c>
      <c r="BN1032" s="0" t="s">
        <v>3682</v>
      </c>
      <c r="BO1032" s="0" t="s">
        <v>105</v>
      </c>
      <c r="BP1032" s="0" t="s">
        <v>3676</v>
      </c>
      <c r="BQ1032" s="0" t="s">
        <v>127</v>
      </c>
      <c r="BT1032" s="0" t="n">
        <v>0</v>
      </c>
      <c r="BU1032" s="0" t="s">
        <v>3683</v>
      </c>
      <c r="BW1032" s="0" t="n">
        <v>2000</v>
      </c>
      <c r="BX1032" s="0" t="n">
        <v>2020</v>
      </c>
      <c r="BY1032" s="0" t="s">
        <v>1526</v>
      </c>
      <c r="BZ1032" s="0" t="n">
        <v>2010</v>
      </c>
      <c r="CA1032" s="0" t="n">
        <v>0.238095238095238</v>
      </c>
      <c r="CB1032" s="0" t="n">
        <v>0</v>
      </c>
      <c r="CC1032" s="0" t="n">
        <v>1</v>
      </c>
      <c r="CD1032" s="0" t="n">
        <v>-0.12062684046505</v>
      </c>
      <c r="CE1032" s="0" t="n">
        <v>1</v>
      </c>
    </row>
    <row r="1033" customFormat="false" ht="15" hidden="false" customHeight="false" outlineLevel="0" collapsed="false">
      <c r="A1033" s="0" t="s">
        <v>3676</v>
      </c>
      <c r="B1033" s="0" t="n">
        <v>2338</v>
      </c>
      <c r="C1033" s="0" t="n">
        <v>-0.0669207001284312</v>
      </c>
      <c r="D1033" s="0" t="n">
        <v>894</v>
      </c>
      <c r="E1033" s="0" t="n">
        <f aca="false">IF(ISNUMBER($BA1033),$BA1033,IF(AND(ISNUMBER($D1033),ISNUMBER($BW1033),ISNUMBER($BX1033)),$D1033*($BX1033-$BW1033+1),""))</f>
        <v>894</v>
      </c>
      <c r="H1033" s="0" t="s">
        <v>118</v>
      </c>
      <c r="I1033" s="0" t="s">
        <v>344</v>
      </c>
      <c r="J1033" s="0" t="n">
        <f aca="false">IF($BW1033&lt;&gt;"",$BW1033,"")</f>
        <v>2000</v>
      </c>
      <c r="K1033" s="0" t="n">
        <f aca="false">IF($BX1033&lt;&gt;"",$BX1033,"")</f>
        <v>2020</v>
      </c>
      <c r="L1033" s="0" t="n">
        <f aca="false">IF(AND(ISNUMBER($BW1033),ISNUMBER($BX1033)),($BW1033+$BX1033)/2,"")</f>
        <v>2010</v>
      </c>
      <c r="M1033" s="0" t="n">
        <f aca="false">IF($L1033&lt;&gt;"",$L1033,"")</f>
        <v>2010</v>
      </c>
      <c r="N1033" s="0" t="n">
        <f aca="false">IF(AND(ISNUMBER($BW1033),ISNUMBER($BX1033)),MIN(1,MAX(0,($BX1033-2016+1)/($BX1033-$BW1033+1))),"")</f>
        <v>0.238095238095238</v>
      </c>
      <c r="O1033" s="0" t="n">
        <f aca="false">IF(AND(ISNUMBER($BW1033),ISNUMBER($BX1033)),MIN(1,MAX(0,($BX1033-2017+1)/($BX1033-$BW1033+1))),"")</f>
        <v>0.19047619047619</v>
      </c>
      <c r="P1033" s="0" t="n">
        <f aca="false">IF(AND(ISNUMBER($BW1033),ISNUMBER($BX1033)),MIN(1,MAX(0,($BX1033-2018+1)/($BX1033-$BW1033+1))),"")</f>
        <v>0.142857142857143</v>
      </c>
      <c r="Q1033" s="0" t="n">
        <f aca="false">IF(AND(ISNUMBER($BW1033),ISNUMBER($BX1033)),MIN(1,MAX(0,($BX1033-2019+1)/($BX1033-$BW1033+1))),"")</f>
        <v>0.0952380952380952</v>
      </c>
      <c r="R1033" s="0" t="n">
        <f aca="false">IF(AND(ISNUMBER($BW1033),ISNUMBER($BX1033)),MIN(1,MAX(0,($BX1033-2016+1)/($BX1033-$BW1033+1))),"")</f>
        <v>0.238095238095238</v>
      </c>
      <c r="S1033" s="0" t="n">
        <f aca="false">IF($L1033&lt;&gt;"",IF($L1033&gt;=2015.5,1,0),"")</f>
        <v>0</v>
      </c>
      <c r="T1033" s="0" t="n">
        <f aca="false">IF($L1033&lt;&gt;"",IF($L1033&gt;=2016,1,0),"")</f>
        <v>0</v>
      </c>
      <c r="U1033" s="0" t="n">
        <f aca="false">IF(ISNUMBER($BX1033),IF($BX1033&gt;=2016,1,0),"")</f>
        <v>1</v>
      </c>
      <c r="V1033" s="0" t="n">
        <f aca="false">IF(ISNUMBER($BW1033),IF($BW1033&gt;=2016,1,0),"")</f>
        <v>0</v>
      </c>
      <c r="W1033" s="0" t="str">
        <f aca="false">IF(AND(ISNUMBER($BW1033),ISNUMBER($BX1033)),IF($BW1033&gt;=2016,"post-only",IF($BX1033&lt;2016,"pre-only","mixed")),"")</f>
        <v>mixed</v>
      </c>
      <c r="X1033" s="0" t="n">
        <f aca="false">IF(AND(ISNUMBER($BW1033),ISNUMBER($BX1033)),MIN(1,MAX(0,($BX1033-2017+1)/($BX1033-$BW1033+1))),"")</f>
        <v>0.19047619047619</v>
      </c>
      <c r="Y1033" s="0" t="n">
        <f aca="false">IF(AND(ISNUMBER($BW1033),ISNUMBER($BX1033)),MIN(1,MAX(0,($BX1033-2018+1)/($BX1033-$BW1033+1))),"")</f>
        <v>0.142857142857143</v>
      </c>
      <c r="Z1033" s="0" t="n">
        <f aca="false">IF(AND(ISNUMBER($BW1033),ISNUMBER($BX1033)),MIN(1,MAX(0,($BX1033-2019+1)/($BX1033-$BW1033+1))),"")</f>
        <v>0.0952380952380952</v>
      </c>
      <c r="AA1033" s="0" t="n">
        <f aca="false">IF(ISNUMBER($BX1033),IF($BX1033&gt;=2017,1,0),"")</f>
        <v>1</v>
      </c>
      <c r="AB1033" s="0" t="n">
        <f aca="false">IF(ISNUMBER($BX1033),IF($BX1033&gt;=2018,1,0),"")</f>
        <v>1</v>
      </c>
      <c r="AC1033" s="0" t="n">
        <f aca="false">IF(ISNUMBER($BX1033),IF($BX1033&gt;=2019,1,0),"")</f>
        <v>1</v>
      </c>
      <c r="AD1033" s="0" t="n">
        <f aca="false">IF($L1033&lt;&gt;"",IF($L1033&gt;2013,1,0),"")</f>
        <v>0</v>
      </c>
      <c r="AE1033" s="0" t="n">
        <f aca="false">IF($L1033&lt;&gt;"",1+IF($L1033&gt;2011,1,0)+IF($L1033&gt;2014,1,0),"")</f>
        <v>1</v>
      </c>
      <c r="AF1033" s="0" t="s">
        <v>747</v>
      </c>
      <c r="AG1033" s="0" t="s">
        <v>88</v>
      </c>
      <c r="AH1033" s="0" t="s">
        <v>2080</v>
      </c>
      <c r="AI1033" s="0" t="s">
        <v>334</v>
      </c>
      <c r="AJ1033" s="0" t="s">
        <v>334</v>
      </c>
      <c r="AK1033" s="0" t="str">
        <f aca="false">IF(AND($CF1033&lt;&gt;"",IFERROR(INDEX(subsample_country_map!$B:$B,MATCH($CF1033,subsample_country_map!$A:$A,0)),"")&lt;&gt;""),INDEX(subsample_country_map!$B:$B,MATCH($CF1033,subsample_country_map!$A:$A,0)),INDEX(lookup!$AA:$AA,MATCH($A1033,lookup!$A:$A,0)))</f>
        <v>1_US</v>
      </c>
      <c r="AL1033" s="0" t="str">
        <f aca="false">IF(AND($CF1033&lt;&gt;"",IFERROR(INDEX(subsample_country_map!$C:$C,MATCH($CF1033,subsample_country_map!$A:$A,0)),"")&lt;&gt;""),INDEX(subsample_country_map!$C:$C,MATCH($CF1033,subsample_country_map!$A:$A,0)),INDEX(lookup!$AB:$AB,MATCH($A1033,lookup!$A:$A,0)))</f>
        <v>1_developed</v>
      </c>
      <c r="AM1033" s="0" t="str">
        <f aca="false">IF(AND($CF1033&lt;&gt;"",IFERROR(INDEX(subsample_country_map!$D:$D,MATCH($CF1033,subsample_country_map!$A:$A,0)),"")&lt;&gt;""),INDEX(subsample_country_map!$D:$D,MATCH($CF1033,subsample_country_map!$A:$A,0)),INDEX(lookup!$AC:$AC,MATCH($A1033,lookup!$A:$A,0)))</f>
        <v>1_western</v>
      </c>
      <c r="AN1033" s="0" t="str">
        <f aca="false">IF(AND($CF1033&lt;&gt;"",IFERROR(INDEX(subsample_country_map!$E:$E,MATCH($CF1033,subsample_country_map!$A:$A,0)),"")&lt;&gt;""),INDEX(subsample_country_map!$E:$E,MATCH($CF1033,subsample_country_map!$A:$A,0)),INDEX(lookup!$AD:$AD,MATCH($A1033,lookup!$A:$A,0)))</f>
        <v>1_common law</v>
      </c>
      <c r="AO1033" s="0" t="str">
        <f aca="false">INDEX(lookup!$Y:$Y,MATCH($A1033,lookup!$A:$A,0))</f>
        <v>1_not published</v>
      </c>
      <c r="AP1033" s="0" t="str">
        <f aca="false">INDEX(lookup!$Z:$Z,MATCH($A1033,lookup!$A:$A,0))</f>
        <v>99_NCE</v>
      </c>
      <c r="AQ1033" s="0" t="str">
        <f aca="false">INDEX(lookup!$W:$W,MATCH($A1033,lookup!$A:$A,0))</f>
        <v>1_fin/acc/econ</v>
      </c>
      <c r="AS1033" s="0" t="s">
        <v>91</v>
      </c>
      <c r="AT1033" s="0" t="s">
        <v>397</v>
      </c>
      <c r="AU1033" s="0" t="s">
        <v>93</v>
      </c>
      <c r="AV1033" s="0" t="s">
        <v>3717</v>
      </c>
      <c r="AW1033" s="0" t="s">
        <v>3718</v>
      </c>
      <c r="BA1033" s="0" t="n">
        <v>894</v>
      </c>
      <c r="BB1033" s="0" t="s">
        <v>3679</v>
      </c>
      <c r="BC1033" s="0" t="s">
        <v>122</v>
      </c>
      <c r="BD1033" s="0" t="s">
        <v>33</v>
      </c>
      <c r="BE1033" s="0" t="s">
        <v>3714</v>
      </c>
      <c r="BF1033" s="0" t="s">
        <v>3719</v>
      </c>
      <c r="BI1033" s="0" t="s">
        <v>143</v>
      </c>
      <c r="BJ1033" s="0" t="s">
        <v>3686</v>
      </c>
      <c r="BK1033" s="0" t="s">
        <v>584</v>
      </c>
      <c r="BL1033" s="0" t="s">
        <v>3720</v>
      </c>
      <c r="BM1033" s="0" t="s">
        <v>3681</v>
      </c>
      <c r="BN1033" s="0" t="s">
        <v>3682</v>
      </c>
      <c r="BO1033" s="0" t="s">
        <v>105</v>
      </c>
      <c r="BP1033" s="0" t="s">
        <v>3676</v>
      </c>
      <c r="BQ1033" s="0" t="s">
        <v>127</v>
      </c>
      <c r="BT1033" s="0" t="n">
        <v>0</v>
      </c>
      <c r="BU1033" s="0" t="s">
        <v>3683</v>
      </c>
      <c r="BW1033" s="0" t="n">
        <v>2000</v>
      </c>
      <c r="BX1033" s="0" t="n">
        <v>2020</v>
      </c>
      <c r="BY1033" s="0" t="s">
        <v>1526</v>
      </c>
      <c r="BZ1033" s="0" t="n">
        <v>2010</v>
      </c>
      <c r="CA1033" s="0" t="n">
        <v>0.238095238095238</v>
      </c>
      <c r="CB1033" s="0" t="n">
        <v>0</v>
      </c>
      <c r="CC1033" s="0" t="n">
        <v>1</v>
      </c>
      <c r="CD1033" s="0" t="n">
        <v>-0.0670208681982905</v>
      </c>
      <c r="CE1033" s="0" t="n">
        <v>1</v>
      </c>
    </row>
    <row r="1034" customFormat="false" ht="15" hidden="false" customHeight="false" outlineLevel="0" collapsed="false">
      <c r="A1034" s="0" t="s">
        <v>3676</v>
      </c>
      <c r="B1034" s="0" t="n">
        <v>2339</v>
      </c>
      <c r="C1034" s="0" t="n">
        <v>-0.0676153346100203</v>
      </c>
      <c r="D1034" s="0" t="n">
        <v>870</v>
      </c>
      <c r="E1034" s="0" t="n">
        <f aca="false">IF(ISNUMBER($BA1034),$BA1034,IF(AND(ISNUMBER($D1034),ISNUMBER($BW1034),ISNUMBER($BX1034)),$D1034*($BX1034-$BW1034+1),""))</f>
        <v>870</v>
      </c>
      <c r="H1034" s="0" t="s">
        <v>118</v>
      </c>
      <c r="I1034" s="0" t="s">
        <v>344</v>
      </c>
      <c r="J1034" s="0" t="n">
        <f aca="false">IF($BW1034&lt;&gt;"",$BW1034,"")</f>
        <v>2000</v>
      </c>
      <c r="K1034" s="0" t="n">
        <f aca="false">IF($BX1034&lt;&gt;"",$BX1034,"")</f>
        <v>2020</v>
      </c>
      <c r="L1034" s="0" t="n">
        <f aca="false">IF(AND(ISNUMBER($BW1034),ISNUMBER($BX1034)),($BW1034+$BX1034)/2,"")</f>
        <v>2010</v>
      </c>
      <c r="M1034" s="0" t="n">
        <f aca="false">IF($L1034&lt;&gt;"",$L1034,"")</f>
        <v>2010</v>
      </c>
      <c r="N1034" s="0" t="n">
        <f aca="false">IF(AND(ISNUMBER($BW1034),ISNUMBER($BX1034)),MIN(1,MAX(0,($BX1034-2016+1)/($BX1034-$BW1034+1))),"")</f>
        <v>0.238095238095238</v>
      </c>
      <c r="O1034" s="0" t="n">
        <f aca="false">IF(AND(ISNUMBER($BW1034),ISNUMBER($BX1034)),MIN(1,MAX(0,($BX1034-2017+1)/($BX1034-$BW1034+1))),"")</f>
        <v>0.19047619047619</v>
      </c>
      <c r="P1034" s="0" t="n">
        <f aca="false">IF(AND(ISNUMBER($BW1034),ISNUMBER($BX1034)),MIN(1,MAX(0,($BX1034-2018+1)/($BX1034-$BW1034+1))),"")</f>
        <v>0.142857142857143</v>
      </c>
      <c r="Q1034" s="0" t="n">
        <f aca="false">IF(AND(ISNUMBER($BW1034),ISNUMBER($BX1034)),MIN(1,MAX(0,($BX1034-2019+1)/($BX1034-$BW1034+1))),"")</f>
        <v>0.0952380952380952</v>
      </c>
      <c r="R1034" s="0" t="n">
        <f aca="false">IF(AND(ISNUMBER($BW1034),ISNUMBER($BX1034)),MIN(1,MAX(0,($BX1034-2016+1)/($BX1034-$BW1034+1))),"")</f>
        <v>0.238095238095238</v>
      </c>
      <c r="S1034" s="0" t="n">
        <f aca="false">IF($L1034&lt;&gt;"",IF($L1034&gt;=2015.5,1,0),"")</f>
        <v>0</v>
      </c>
      <c r="T1034" s="0" t="n">
        <f aca="false">IF($L1034&lt;&gt;"",IF($L1034&gt;=2016,1,0),"")</f>
        <v>0</v>
      </c>
      <c r="U1034" s="0" t="n">
        <f aca="false">IF(ISNUMBER($BX1034),IF($BX1034&gt;=2016,1,0),"")</f>
        <v>1</v>
      </c>
      <c r="V1034" s="0" t="n">
        <f aca="false">IF(ISNUMBER($BW1034),IF($BW1034&gt;=2016,1,0),"")</f>
        <v>0</v>
      </c>
      <c r="W1034" s="0" t="str">
        <f aca="false">IF(AND(ISNUMBER($BW1034),ISNUMBER($BX1034)),IF($BW1034&gt;=2016,"post-only",IF($BX1034&lt;2016,"pre-only","mixed")),"")</f>
        <v>mixed</v>
      </c>
      <c r="X1034" s="0" t="n">
        <f aca="false">IF(AND(ISNUMBER($BW1034),ISNUMBER($BX1034)),MIN(1,MAX(0,($BX1034-2017+1)/($BX1034-$BW1034+1))),"")</f>
        <v>0.19047619047619</v>
      </c>
      <c r="Y1034" s="0" t="n">
        <f aca="false">IF(AND(ISNUMBER($BW1034),ISNUMBER($BX1034)),MIN(1,MAX(0,($BX1034-2018+1)/($BX1034-$BW1034+1))),"")</f>
        <v>0.142857142857143</v>
      </c>
      <c r="Z1034" s="0" t="n">
        <f aca="false">IF(AND(ISNUMBER($BW1034),ISNUMBER($BX1034)),MIN(1,MAX(0,($BX1034-2019+1)/($BX1034-$BW1034+1))),"")</f>
        <v>0.0952380952380952</v>
      </c>
      <c r="AA1034" s="0" t="n">
        <f aca="false">IF(ISNUMBER($BX1034),IF($BX1034&gt;=2017,1,0),"")</f>
        <v>1</v>
      </c>
      <c r="AB1034" s="0" t="n">
        <f aca="false">IF(ISNUMBER($BX1034),IF($BX1034&gt;=2018,1,0),"")</f>
        <v>1</v>
      </c>
      <c r="AC1034" s="0" t="n">
        <f aca="false">IF(ISNUMBER($BX1034),IF($BX1034&gt;=2019,1,0),"")</f>
        <v>1</v>
      </c>
      <c r="AD1034" s="0" t="n">
        <f aca="false">IF($L1034&lt;&gt;"",IF($L1034&gt;2013,1,0),"")</f>
        <v>0</v>
      </c>
      <c r="AE1034" s="0" t="n">
        <f aca="false">IF($L1034&lt;&gt;"",1+IF($L1034&gt;2011,1,0)+IF($L1034&gt;2014,1,0),"")</f>
        <v>1</v>
      </c>
      <c r="AF1034" s="0" t="s">
        <v>747</v>
      </c>
      <c r="AG1034" s="0" t="s">
        <v>88</v>
      </c>
      <c r="AH1034" s="0" t="s">
        <v>2080</v>
      </c>
      <c r="AI1034" s="0" t="s">
        <v>334</v>
      </c>
      <c r="AJ1034" s="0" t="s">
        <v>334</v>
      </c>
      <c r="AK1034" s="0" t="str">
        <f aca="false">IF(AND($CF1034&lt;&gt;"",IFERROR(INDEX(subsample_country_map!$B:$B,MATCH($CF1034,subsample_country_map!$A:$A,0)),"")&lt;&gt;""),INDEX(subsample_country_map!$B:$B,MATCH($CF1034,subsample_country_map!$A:$A,0)),INDEX(lookup!$AA:$AA,MATCH($A1034,lookup!$A:$A,0)))</f>
        <v>1_US</v>
      </c>
      <c r="AL1034" s="0" t="str">
        <f aca="false">IF(AND($CF1034&lt;&gt;"",IFERROR(INDEX(subsample_country_map!$C:$C,MATCH($CF1034,subsample_country_map!$A:$A,0)),"")&lt;&gt;""),INDEX(subsample_country_map!$C:$C,MATCH($CF1034,subsample_country_map!$A:$A,0)),INDEX(lookup!$AB:$AB,MATCH($A1034,lookup!$A:$A,0)))</f>
        <v>1_developed</v>
      </c>
      <c r="AM1034" s="0" t="str">
        <f aca="false">IF(AND($CF1034&lt;&gt;"",IFERROR(INDEX(subsample_country_map!$D:$D,MATCH($CF1034,subsample_country_map!$A:$A,0)),"")&lt;&gt;""),INDEX(subsample_country_map!$D:$D,MATCH($CF1034,subsample_country_map!$A:$A,0)),INDEX(lookup!$AC:$AC,MATCH($A1034,lookup!$A:$A,0)))</f>
        <v>1_western</v>
      </c>
      <c r="AN1034" s="0" t="str">
        <f aca="false">IF(AND($CF1034&lt;&gt;"",IFERROR(INDEX(subsample_country_map!$E:$E,MATCH($CF1034,subsample_country_map!$A:$A,0)),"")&lt;&gt;""),INDEX(subsample_country_map!$E:$E,MATCH($CF1034,subsample_country_map!$A:$A,0)),INDEX(lookup!$AD:$AD,MATCH($A1034,lookup!$A:$A,0)))</f>
        <v>1_common law</v>
      </c>
      <c r="AO1034" s="0" t="str">
        <f aca="false">INDEX(lookup!$Y:$Y,MATCH($A1034,lookup!$A:$A,0))</f>
        <v>1_not published</v>
      </c>
      <c r="AP1034" s="0" t="str">
        <f aca="false">INDEX(lookup!$Z:$Z,MATCH($A1034,lookup!$A:$A,0))</f>
        <v>99_NCE</v>
      </c>
      <c r="AQ1034" s="0" t="str">
        <f aca="false">INDEX(lookup!$W:$W,MATCH($A1034,lookup!$A:$A,0))</f>
        <v>1_fin/acc/econ</v>
      </c>
      <c r="AS1034" s="0" t="s">
        <v>91</v>
      </c>
      <c r="AT1034" s="0" t="s">
        <v>397</v>
      </c>
      <c r="AU1034" s="0" t="s">
        <v>93</v>
      </c>
      <c r="AV1034" s="0" t="s">
        <v>3721</v>
      </c>
      <c r="AW1034" s="0" t="s">
        <v>3722</v>
      </c>
      <c r="BA1034" s="0" t="n">
        <v>870</v>
      </c>
      <c r="BB1034" s="0" t="s">
        <v>3679</v>
      </c>
      <c r="BC1034" s="0" t="s">
        <v>122</v>
      </c>
      <c r="BD1034" s="0" t="s">
        <v>33</v>
      </c>
      <c r="BE1034" s="0" t="s">
        <v>3714</v>
      </c>
      <c r="BF1034" s="0" t="s">
        <v>3723</v>
      </c>
      <c r="BI1034" s="0" t="s">
        <v>143</v>
      </c>
      <c r="BJ1034" s="0" t="s">
        <v>3690</v>
      </c>
      <c r="BK1034" s="0" t="s">
        <v>584</v>
      </c>
      <c r="BL1034" s="0" t="s">
        <v>3724</v>
      </c>
      <c r="BM1034" s="0" t="s">
        <v>3681</v>
      </c>
      <c r="BN1034" s="0" t="s">
        <v>3682</v>
      </c>
      <c r="BO1034" s="0" t="s">
        <v>105</v>
      </c>
      <c r="BP1034" s="0" t="s">
        <v>3676</v>
      </c>
      <c r="BQ1034" s="0" t="s">
        <v>127</v>
      </c>
      <c r="BT1034" s="0" t="n">
        <v>0</v>
      </c>
      <c r="BU1034" s="0" t="s">
        <v>3683</v>
      </c>
      <c r="BW1034" s="0" t="n">
        <v>2000</v>
      </c>
      <c r="BX1034" s="0" t="n">
        <v>2020</v>
      </c>
      <c r="BY1034" s="0" t="s">
        <v>1526</v>
      </c>
      <c r="BZ1034" s="0" t="n">
        <v>2010</v>
      </c>
      <c r="CA1034" s="0" t="n">
        <v>0.238095238095238</v>
      </c>
      <c r="CB1034" s="0" t="n">
        <v>0</v>
      </c>
      <c r="CC1034" s="0" t="n">
        <v>1</v>
      </c>
      <c r="CD1034" s="0" t="n">
        <v>-0.0677186602076332</v>
      </c>
      <c r="CE1034" s="0" t="n">
        <v>1</v>
      </c>
    </row>
    <row r="1035" customFormat="false" ht="15" hidden="false" customHeight="false" outlineLevel="0" collapsed="false">
      <c r="A1035" s="0" t="s">
        <v>3676</v>
      </c>
      <c r="B1035" s="0" t="n">
        <v>2340</v>
      </c>
      <c r="C1035" s="0" t="n">
        <v>-0.123438928564394</v>
      </c>
      <c r="D1035" s="0" t="n">
        <v>900</v>
      </c>
      <c r="E1035" s="0" t="n">
        <f aca="false">IF(ISNUMBER($BA1035),$BA1035,IF(AND(ISNUMBER($D1035),ISNUMBER($BW1035),ISNUMBER($BX1035)),$D1035*($BX1035-$BW1035+1),""))</f>
        <v>900</v>
      </c>
      <c r="H1035" s="0" t="s">
        <v>118</v>
      </c>
      <c r="I1035" s="0" t="s">
        <v>344</v>
      </c>
      <c r="J1035" s="0" t="n">
        <f aca="false">IF($BW1035&lt;&gt;"",$BW1035,"")</f>
        <v>2000</v>
      </c>
      <c r="K1035" s="0" t="n">
        <f aca="false">IF($BX1035&lt;&gt;"",$BX1035,"")</f>
        <v>2020</v>
      </c>
      <c r="L1035" s="0" t="n">
        <f aca="false">IF(AND(ISNUMBER($BW1035),ISNUMBER($BX1035)),($BW1035+$BX1035)/2,"")</f>
        <v>2010</v>
      </c>
      <c r="M1035" s="0" t="n">
        <f aca="false">IF($L1035&lt;&gt;"",$L1035,"")</f>
        <v>2010</v>
      </c>
      <c r="N1035" s="0" t="n">
        <f aca="false">IF(AND(ISNUMBER($BW1035),ISNUMBER($BX1035)),MIN(1,MAX(0,($BX1035-2016+1)/($BX1035-$BW1035+1))),"")</f>
        <v>0.238095238095238</v>
      </c>
      <c r="O1035" s="0" t="n">
        <f aca="false">IF(AND(ISNUMBER($BW1035),ISNUMBER($BX1035)),MIN(1,MAX(0,($BX1035-2017+1)/($BX1035-$BW1035+1))),"")</f>
        <v>0.19047619047619</v>
      </c>
      <c r="P1035" s="0" t="n">
        <f aca="false">IF(AND(ISNUMBER($BW1035),ISNUMBER($BX1035)),MIN(1,MAX(0,($BX1035-2018+1)/($BX1035-$BW1035+1))),"")</f>
        <v>0.142857142857143</v>
      </c>
      <c r="Q1035" s="0" t="n">
        <f aca="false">IF(AND(ISNUMBER($BW1035),ISNUMBER($BX1035)),MIN(1,MAX(0,($BX1035-2019+1)/($BX1035-$BW1035+1))),"")</f>
        <v>0.0952380952380952</v>
      </c>
      <c r="R1035" s="0" t="n">
        <f aca="false">IF(AND(ISNUMBER($BW1035),ISNUMBER($BX1035)),MIN(1,MAX(0,($BX1035-2016+1)/($BX1035-$BW1035+1))),"")</f>
        <v>0.238095238095238</v>
      </c>
      <c r="S1035" s="0" t="n">
        <f aca="false">IF($L1035&lt;&gt;"",IF($L1035&gt;=2015.5,1,0),"")</f>
        <v>0</v>
      </c>
      <c r="T1035" s="0" t="n">
        <f aca="false">IF($L1035&lt;&gt;"",IF($L1035&gt;=2016,1,0),"")</f>
        <v>0</v>
      </c>
      <c r="U1035" s="0" t="n">
        <f aca="false">IF(ISNUMBER($BX1035),IF($BX1035&gt;=2016,1,0),"")</f>
        <v>1</v>
      </c>
      <c r="V1035" s="0" t="n">
        <f aca="false">IF(ISNUMBER($BW1035),IF($BW1035&gt;=2016,1,0),"")</f>
        <v>0</v>
      </c>
      <c r="W1035" s="0" t="str">
        <f aca="false">IF(AND(ISNUMBER($BW1035),ISNUMBER($BX1035)),IF($BW1035&gt;=2016,"post-only",IF($BX1035&lt;2016,"pre-only","mixed")),"")</f>
        <v>mixed</v>
      </c>
      <c r="X1035" s="0" t="n">
        <f aca="false">IF(AND(ISNUMBER($BW1035),ISNUMBER($BX1035)),MIN(1,MAX(0,($BX1035-2017+1)/($BX1035-$BW1035+1))),"")</f>
        <v>0.19047619047619</v>
      </c>
      <c r="Y1035" s="0" t="n">
        <f aca="false">IF(AND(ISNUMBER($BW1035),ISNUMBER($BX1035)),MIN(1,MAX(0,($BX1035-2018+1)/($BX1035-$BW1035+1))),"")</f>
        <v>0.142857142857143</v>
      </c>
      <c r="Z1035" s="0" t="n">
        <f aca="false">IF(AND(ISNUMBER($BW1035),ISNUMBER($BX1035)),MIN(1,MAX(0,($BX1035-2019+1)/($BX1035-$BW1035+1))),"")</f>
        <v>0.0952380952380952</v>
      </c>
      <c r="AA1035" s="0" t="n">
        <f aca="false">IF(ISNUMBER($BX1035),IF($BX1035&gt;=2017,1,0),"")</f>
        <v>1</v>
      </c>
      <c r="AB1035" s="0" t="n">
        <f aca="false">IF(ISNUMBER($BX1035),IF($BX1035&gt;=2018,1,0),"")</f>
        <v>1</v>
      </c>
      <c r="AC1035" s="0" t="n">
        <f aca="false">IF(ISNUMBER($BX1035),IF($BX1035&gt;=2019,1,0),"")</f>
        <v>1</v>
      </c>
      <c r="AD1035" s="0" t="n">
        <f aca="false">IF($L1035&lt;&gt;"",IF($L1035&gt;2013,1,0),"")</f>
        <v>0</v>
      </c>
      <c r="AE1035" s="0" t="n">
        <f aca="false">IF($L1035&lt;&gt;"",1+IF($L1035&gt;2011,1,0)+IF($L1035&gt;2014,1,0),"")</f>
        <v>1</v>
      </c>
      <c r="AF1035" s="0" t="s">
        <v>747</v>
      </c>
      <c r="AG1035" s="0" t="s">
        <v>88</v>
      </c>
      <c r="AH1035" s="0" t="s">
        <v>2080</v>
      </c>
      <c r="AI1035" s="0" t="s">
        <v>334</v>
      </c>
      <c r="AJ1035" s="0" t="s">
        <v>334</v>
      </c>
      <c r="AK1035" s="0" t="str">
        <f aca="false">IF(AND($CF1035&lt;&gt;"",IFERROR(INDEX(subsample_country_map!$B:$B,MATCH($CF1035,subsample_country_map!$A:$A,0)),"")&lt;&gt;""),INDEX(subsample_country_map!$B:$B,MATCH($CF1035,subsample_country_map!$A:$A,0)),INDEX(lookup!$AA:$AA,MATCH($A1035,lookup!$A:$A,0)))</f>
        <v>1_US</v>
      </c>
      <c r="AL1035" s="0" t="str">
        <f aca="false">IF(AND($CF1035&lt;&gt;"",IFERROR(INDEX(subsample_country_map!$C:$C,MATCH($CF1035,subsample_country_map!$A:$A,0)),"")&lt;&gt;""),INDEX(subsample_country_map!$C:$C,MATCH($CF1035,subsample_country_map!$A:$A,0)),INDEX(lookup!$AB:$AB,MATCH($A1035,lookup!$A:$A,0)))</f>
        <v>1_developed</v>
      </c>
      <c r="AM1035" s="0" t="str">
        <f aca="false">IF(AND($CF1035&lt;&gt;"",IFERROR(INDEX(subsample_country_map!$D:$D,MATCH($CF1035,subsample_country_map!$A:$A,0)),"")&lt;&gt;""),INDEX(subsample_country_map!$D:$D,MATCH($CF1035,subsample_country_map!$A:$A,0)),INDEX(lookup!$AC:$AC,MATCH($A1035,lookup!$A:$A,0)))</f>
        <v>1_western</v>
      </c>
      <c r="AN1035" s="0" t="str">
        <f aca="false">IF(AND($CF1035&lt;&gt;"",IFERROR(INDEX(subsample_country_map!$E:$E,MATCH($CF1035,subsample_country_map!$A:$A,0)),"")&lt;&gt;""),INDEX(subsample_country_map!$E:$E,MATCH($CF1035,subsample_country_map!$A:$A,0)),INDEX(lookup!$AD:$AD,MATCH($A1035,lookup!$A:$A,0)))</f>
        <v>1_common law</v>
      </c>
      <c r="AO1035" s="0" t="str">
        <f aca="false">INDEX(lookup!$Y:$Y,MATCH($A1035,lookup!$A:$A,0))</f>
        <v>1_not published</v>
      </c>
      <c r="AP1035" s="0" t="str">
        <f aca="false">INDEX(lookup!$Z:$Z,MATCH($A1035,lookup!$A:$A,0))</f>
        <v>99_NCE</v>
      </c>
      <c r="AQ1035" s="0" t="str">
        <f aca="false">INDEX(lookup!$W:$W,MATCH($A1035,lookup!$A:$A,0))</f>
        <v>1_fin/acc/econ</v>
      </c>
      <c r="AS1035" s="0" t="s">
        <v>91</v>
      </c>
      <c r="AT1035" s="0" t="s">
        <v>397</v>
      </c>
      <c r="AU1035" s="0" t="s">
        <v>93</v>
      </c>
      <c r="AV1035" s="0" t="s">
        <v>3725</v>
      </c>
      <c r="AW1035" s="0" t="s">
        <v>3726</v>
      </c>
      <c r="BA1035" s="0" t="n">
        <v>900</v>
      </c>
      <c r="BB1035" s="0" t="s">
        <v>3679</v>
      </c>
      <c r="BC1035" s="0" t="s">
        <v>122</v>
      </c>
      <c r="BD1035" s="0" t="s">
        <v>33</v>
      </c>
      <c r="BE1035" s="0" t="s">
        <v>3714</v>
      </c>
      <c r="BF1035" s="0" t="s">
        <v>3727</v>
      </c>
      <c r="BI1035" s="0" t="s">
        <v>143</v>
      </c>
      <c r="BJ1035" s="0" t="s">
        <v>3694</v>
      </c>
      <c r="BK1035" s="0" t="s">
        <v>584</v>
      </c>
      <c r="BL1035" s="0" t="s">
        <v>3728</v>
      </c>
      <c r="BM1035" s="0" t="s">
        <v>3681</v>
      </c>
      <c r="BN1035" s="0" t="s">
        <v>3682</v>
      </c>
      <c r="BO1035" s="0" t="s">
        <v>105</v>
      </c>
      <c r="BP1035" s="0" t="s">
        <v>3676</v>
      </c>
      <c r="BQ1035" s="0" t="s">
        <v>127</v>
      </c>
      <c r="BT1035" s="0" t="n">
        <v>0</v>
      </c>
      <c r="BU1035" s="0" t="s">
        <v>3683</v>
      </c>
      <c r="BW1035" s="0" t="n">
        <v>2000</v>
      </c>
      <c r="BX1035" s="0" t="n">
        <v>2020</v>
      </c>
      <c r="BY1035" s="0" t="s">
        <v>1526</v>
      </c>
      <c r="BZ1035" s="0" t="n">
        <v>2010</v>
      </c>
      <c r="CA1035" s="0" t="n">
        <v>0.238095238095238</v>
      </c>
      <c r="CB1035" s="0" t="n">
        <v>0</v>
      </c>
      <c r="CC1035" s="0" t="n">
        <v>1</v>
      </c>
      <c r="CD1035" s="0" t="n">
        <v>-0.12407167676739</v>
      </c>
      <c r="CE1035" s="0" t="n">
        <v>1</v>
      </c>
    </row>
    <row r="1036" customFormat="false" ht="15" hidden="false" customHeight="false" outlineLevel="0" collapsed="false">
      <c r="A1036" s="0" t="s">
        <v>3676</v>
      </c>
      <c r="B1036" s="0" t="n">
        <v>2341</v>
      </c>
      <c r="C1036" s="0" t="n">
        <v>-0.0357786210173699</v>
      </c>
      <c r="D1036" s="0" t="n">
        <v>952</v>
      </c>
      <c r="E1036" s="0" t="n">
        <f aca="false">IF(ISNUMBER($BA1036),$BA1036,IF(AND(ISNUMBER($D1036),ISNUMBER($BW1036),ISNUMBER($BX1036)),$D1036*($BX1036-$BW1036+1),""))</f>
        <v>952</v>
      </c>
      <c r="H1036" s="0" t="s">
        <v>118</v>
      </c>
      <c r="I1036" s="0" t="s">
        <v>344</v>
      </c>
      <c r="J1036" s="0" t="n">
        <f aca="false">IF($BW1036&lt;&gt;"",$BW1036,"")</f>
        <v>2000</v>
      </c>
      <c r="K1036" s="0" t="n">
        <f aca="false">IF($BX1036&lt;&gt;"",$BX1036,"")</f>
        <v>2020</v>
      </c>
      <c r="L1036" s="0" t="n">
        <f aca="false">IF(AND(ISNUMBER($BW1036),ISNUMBER($BX1036)),($BW1036+$BX1036)/2,"")</f>
        <v>2010</v>
      </c>
      <c r="M1036" s="0" t="n">
        <f aca="false">IF($L1036&lt;&gt;"",$L1036,"")</f>
        <v>2010</v>
      </c>
      <c r="N1036" s="0" t="n">
        <f aca="false">IF(AND(ISNUMBER($BW1036),ISNUMBER($BX1036)),MIN(1,MAX(0,($BX1036-2016+1)/($BX1036-$BW1036+1))),"")</f>
        <v>0.238095238095238</v>
      </c>
      <c r="O1036" s="0" t="n">
        <f aca="false">IF(AND(ISNUMBER($BW1036),ISNUMBER($BX1036)),MIN(1,MAX(0,($BX1036-2017+1)/($BX1036-$BW1036+1))),"")</f>
        <v>0.19047619047619</v>
      </c>
      <c r="P1036" s="0" t="n">
        <f aca="false">IF(AND(ISNUMBER($BW1036),ISNUMBER($BX1036)),MIN(1,MAX(0,($BX1036-2018+1)/($BX1036-$BW1036+1))),"")</f>
        <v>0.142857142857143</v>
      </c>
      <c r="Q1036" s="0" t="n">
        <f aca="false">IF(AND(ISNUMBER($BW1036),ISNUMBER($BX1036)),MIN(1,MAX(0,($BX1036-2019+1)/($BX1036-$BW1036+1))),"")</f>
        <v>0.0952380952380952</v>
      </c>
      <c r="R1036" s="0" t="n">
        <f aca="false">IF(AND(ISNUMBER($BW1036),ISNUMBER($BX1036)),MIN(1,MAX(0,($BX1036-2016+1)/($BX1036-$BW1036+1))),"")</f>
        <v>0.238095238095238</v>
      </c>
      <c r="S1036" s="0" t="n">
        <f aca="false">IF($L1036&lt;&gt;"",IF($L1036&gt;=2015.5,1,0),"")</f>
        <v>0</v>
      </c>
      <c r="T1036" s="0" t="n">
        <f aca="false">IF($L1036&lt;&gt;"",IF($L1036&gt;=2016,1,0),"")</f>
        <v>0</v>
      </c>
      <c r="U1036" s="0" t="n">
        <f aca="false">IF(ISNUMBER($BX1036),IF($BX1036&gt;=2016,1,0),"")</f>
        <v>1</v>
      </c>
      <c r="V1036" s="0" t="n">
        <f aca="false">IF(ISNUMBER($BW1036),IF($BW1036&gt;=2016,1,0),"")</f>
        <v>0</v>
      </c>
      <c r="W1036" s="0" t="str">
        <f aca="false">IF(AND(ISNUMBER($BW1036),ISNUMBER($BX1036)),IF($BW1036&gt;=2016,"post-only",IF($BX1036&lt;2016,"pre-only","mixed")),"")</f>
        <v>mixed</v>
      </c>
      <c r="X1036" s="0" t="n">
        <f aca="false">IF(AND(ISNUMBER($BW1036),ISNUMBER($BX1036)),MIN(1,MAX(0,($BX1036-2017+1)/($BX1036-$BW1036+1))),"")</f>
        <v>0.19047619047619</v>
      </c>
      <c r="Y1036" s="0" t="n">
        <f aca="false">IF(AND(ISNUMBER($BW1036),ISNUMBER($BX1036)),MIN(1,MAX(0,($BX1036-2018+1)/($BX1036-$BW1036+1))),"")</f>
        <v>0.142857142857143</v>
      </c>
      <c r="Z1036" s="0" t="n">
        <f aca="false">IF(AND(ISNUMBER($BW1036),ISNUMBER($BX1036)),MIN(1,MAX(0,($BX1036-2019+1)/($BX1036-$BW1036+1))),"")</f>
        <v>0.0952380952380952</v>
      </c>
      <c r="AA1036" s="0" t="n">
        <f aca="false">IF(ISNUMBER($BX1036),IF($BX1036&gt;=2017,1,0),"")</f>
        <v>1</v>
      </c>
      <c r="AB1036" s="0" t="n">
        <f aca="false">IF(ISNUMBER($BX1036),IF($BX1036&gt;=2018,1,0),"")</f>
        <v>1</v>
      </c>
      <c r="AC1036" s="0" t="n">
        <f aca="false">IF(ISNUMBER($BX1036),IF($BX1036&gt;=2019,1,0),"")</f>
        <v>1</v>
      </c>
      <c r="AD1036" s="0" t="n">
        <f aca="false">IF($L1036&lt;&gt;"",IF($L1036&gt;2013,1,0),"")</f>
        <v>0</v>
      </c>
      <c r="AE1036" s="0" t="n">
        <f aca="false">IF($L1036&lt;&gt;"",1+IF($L1036&gt;2011,1,0)+IF($L1036&gt;2014,1,0),"")</f>
        <v>1</v>
      </c>
      <c r="AF1036" s="0" t="s">
        <v>747</v>
      </c>
      <c r="AG1036" s="0" t="s">
        <v>88</v>
      </c>
      <c r="AH1036" s="0" t="s">
        <v>2080</v>
      </c>
      <c r="AI1036" s="0" t="s">
        <v>334</v>
      </c>
      <c r="AJ1036" s="0" t="s">
        <v>334</v>
      </c>
      <c r="AK1036" s="0" t="str">
        <f aca="false">IF(AND($CF1036&lt;&gt;"",IFERROR(INDEX(subsample_country_map!$B:$B,MATCH($CF1036,subsample_country_map!$A:$A,0)),"")&lt;&gt;""),INDEX(subsample_country_map!$B:$B,MATCH($CF1036,subsample_country_map!$A:$A,0)),INDEX(lookup!$AA:$AA,MATCH($A1036,lookup!$A:$A,0)))</f>
        <v>1_US</v>
      </c>
      <c r="AL1036" s="0" t="str">
        <f aca="false">IF(AND($CF1036&lt;&gt;"",IFERROR(INDEX(subsample_country_map!$C:$C,MATCH($CF1036,subsample_country_map!$A:$A,0)),"")&lt;&gt;""),INDEX(subsample_country_map!$C:$C,MATCH($CF1036,subsample_country_map!$A:$A,0)),INDEX(lookup!$AB:$AB,MATCH($A1036,lookup!$A:$A,0)))</f>
        <v>1_developed</v>
      </c>
      <c r="AM1036" s="0" t="str">
        <f aca="false">IF(AND($CF1036&lt;&gt;"",IFERROR(INDEX(subsample_country_map!$D:$D,MATCH($CF1036,subsample_country_map!$A:$A,0)),"")&lt;&gt;""),INDEX(subsample_country_map!$D:$D,MATCH($CF1036,subsample_country_map!$A:$A,0)),INDEX(lookup!$AC:$AC,MATCH($A1036,lookup!$A:$A,0)))</f>
        <v>1_western</v>
      </c>
      <c r="AN1036" s="0" t="str">
        <f aca="false">IF(AND($CF1036&lt;&gt;"",IFERROR(INDEX(subsample_country_map!$E:$E,MATCH($CF1036,subsample_country_map!$A:$A,0)),"")&lt;&gt;""),INDEX(subsample_country_map!$E:$E,MATCH($CF1036,subsample_country_map!$A:$A,0)),INDEX(lookup!$AD:$AD,MATCH($A1036,lookup!$A:$A,0)))</f>
        <v>1_common law</v>
      </c>
      <c r="AO1036" s="0" t="str">
        <f aca="false">INDEX(lookup!$Y:$Y,MATCH($A1036,lookup!$A:$A,0))</f>
        <v>1_not published</v>
      </c>
      <c r="AP1036" s="0" t="str">
        <f aca="false">INDEX(lookup!$Z:$Z,MATCH($A1036,lookup!$A:$A,0))</f>
        <v>99_NCE</v>
      </c>
      <c r="AQ1036" s="0" t="str">
        <f aca="false">INDEX(lookup!$W:$W,MATCH($A1036,lookup!$A:$A,0))</f>
        <v>1_fin/acc/econ</v>
      </c>
      <c r="AS1036" s="0" t="s">
        <v>91</v>
      </c>
      <c r="AT1036" s="0" t="s">
        <v>397</v>
      </c>
      <c r="AU1036" s="0" t="s">
        <v>93</v>
      </c>
      <c r="AV1036" s="0" t="s">
        <v>3729</v>
      </c>
      <c r="AW1036" s="0" t="s">
        <v>3730</v>
      </c>
      <c r="BA1036" s="0" t="n">
        <v>952</v>
      </c>
      <c r="BB1036" s="0" t="s">
        <v>3679</v>
      </c>
      <c r="BC1036" s="0" t="s">
        <v>122</v>
      </c>
      <c r="BD1036" s="0" t="s">
        <v>33</v>
      </c>
      <c r="BE1036" s="0" t="s">
        <v>3731</v>
      </c>
      <c r="BF1036" s="0" t="s">
        <v>3732</v>
      </c>
      <c r="BI1036" s="0" t="s">
        <v>189</v>
      </c>
      <c r="BJ1036" s="0" t="s">
        <v>3594</v>
      </c>
      <c r="BK1036" s="0" t="s">
        <v>605</v>
      </c>
      <c r="BL1036" s="0" t="s">
        <v>3733</v>
      </c>
      <c r="BM1036" s="0" t="s">
        <v>3681</v>
      </c>
      <c r="BN1036" s="0" t="s">
        <v>3682</v>
      </c>
      <c r="BO1036" s="0" t="s">
        <v>105</v>
      </c>
      <c r="BP1036" s="0" t="s">
        <v>3676</v>
      </c>
      <c r="BQ1036" s="0" t="s">
        <v>127</v>
      </c>
      <c r="BT1036" s="0" t="n">
        <v>0</v>
      </c>
      <c r="BU1036" s="0" t="s">
        <v>3683</v>
      </c>
      <c r="BW1036" s="0" t="n">
        <v>2000</v>
      </c>
      <c r="BX1036" s="0" t="n">
        <v>2020</v>
      </c>
      <c r="BY1036" s="0" t="s">
        <v>1526</v>
      </c>
      <c r="BZ1036" s="0" t="n">
        <v>2010</v>
      </c>
      <c r="CA1036" s="0" t="n">
        <v>0.238095238095238</v>
      </c>
      <c r="CB1036" s="0" t="n">
        <v>0</v>
      </c>
      <c r="CC1036" s="0" t="n">
        <v>1</v>
      </c>
      <c r="CD1036" s="0" t="n">
        <v>-0.0357938996075845</v>
      </c>
      <c r="CE1036" s="0" t="n">
        <v>1</v>
      </c>
    </row>
    <row r="1037" customFormat="false" ht="15" hidden="false" customHeight="false" outlineLevel="0" collapsed="false">
      <c r="A1037" s="0" t="s">
        <v>3676</v>
      </c>
      <c r="B1037" s="0" t="n">
        <v>2342</v>
      </c>
      <c r="C1037" s="0" t="n">
        <v>-0.0825974328002074</v>
      </c>
      <c r="D1037" s="0" t="n">
        <v>1316</v>
      </c>
      <c r="E1037" s="0" t="n">
        <f aca="false">IF(ISNUMBER($BA1037),$BA1037,IF(AND(ISNUMBER($D1037),ISNUMBER($BW1037),ISNUMBER($BX1037)),$D1037*($BX1037-$BW1037+1),""))</f>
        <v>1316</v>
      </c>
      <c r="H1037" s="0" t="s">
        <v>118</v>
      </c>
      <c r="I1037" s="0" t="s">
        <v>344</v>
      </c>
      <c r="J1037" s="0" t="n">
        <f aca="false">IF($BW1037&lt;&gt;"",$BW1037,"")</f>
        <v>2000</v>
      </c>
      <c r="K1037" s="0" t="n">
        <f aca="false">IF($BX1037&lt;&gt;"",$BX1037,"")</f>
        <v>2020</v>
      </c>
      <c r="L1037" s="0" t="n">
        <f aca="false">IF(AND(ISNUMBER($BW1037),ISNUMBER($BX1037)),($BW1037+$BX1037)/2,"")</f>
        <v>2010</v>
      </c>
      <c r="M1037" s="0" t="n">
        <f aca="false">IF($L1037&lt;&gt;"",$L1037,"")</f>
        <v>2010</v>
      </c>
      <c r="N1037" s="0" t="n">
        <f aca="false">IF(AND(ISNUMBER($BW1037),ISNUMBER($BX1037)),MIN(1,MAX(0,($BX1037-2016+1)/($BX1037-$BW1037+1))),"")</f>
        <v>0.238095238095238</v>
      </c>
      <c r="O1037" s="0" t="n">
        <f aca="false">IF(AND(ISNUMBER($BW1037),ISNUMBER($BX1037)),MIN(1,MAX(0,($BX1037-2017+1)/($BX1037-$BW1037+1))),"")</f>
        <v>0.19047619047619</v>
      </c>
      <c r="P1037" s="0" t="n">
        <f aca="false">IF(AND(ISNUMBER($BW1037),ISNUMBER($BX1037)),MIN(1,MAX(0,($BX1037-2018+1)/($BX1037-$BW1037+1))),"")</f>
        <v>0.142857142857143</v>
      </c>
      <c r="Q1037" s="0" t="n">
        <f aca="false">IF(AND(ISNUMBER($BW1037),ISNUMBER($BX1037)),MIN(1,MAX(0,($BX1037-2019+1)/($BX1037-$BW1037+1))),"")</f>
        <v>0.0952380952380952</v>
      </c>
      <c r="R1037" s="0" t="n">
        <f aca="false">IF(AND(ISNUMBER($BW1037),ISNUMBER($BX1037)),MIN(1,MAX(0,($BX1037-2016+1)/($BX1037-$BW1037+1))),"")</f>
        <v>0.238095238095238</v>
      </c>
      <c r="S1037" s="0" t="n">
        <f aca="false">IF($L1037&lt;&gt;"",IF($L1037&gt;=2015.5,1,0),"")</f>
        <v>0</v>
      </c>
      <c r="T1037" s="0" t="n">
        <f aca="false">IF($L1037&lt;&gt;"",IF($L1037&gt;=2016,1,0),"")</f>
        <v>0</v>
      </c>
      <c r="U1037" s="0" t="n">
        <f aca="false">IF(ISNUMBER($BX1037),IF($BX1037&gt;=2016,1,0),"")</f>
        <v>1</v>
      </c>
      <c r="V1037" s="0" t="n">
        <f aca="false">IF(ISNUMBER($BW1037),IF($BW1037&gt;=2016,1,0),"")</f>
        <v>0</v>
      </c>
      <c r="W1037" s="0" t="str">
        <f aca="false">IF(AND(ISNUMBER($BW1037),ISNUMBER($BX1037)),IF($BW1037&gt;=2016,"post-only",IF($BX1037&lt;2016,"pre-only","mixed")),"")</f>
        <v>mixed</v>
      </c>
      <c r="X1037" s="0" t="n">
        <f aca="false">IF(AND(ISNUMBER($BW1037),ISNUMBER($BX1037)),MIN(1,MAX(0,($BX1037-2017+1)/($BX1037-$BW1037+1))),"")</f>
        <v>0.19047619047619</v>
      </c>
      <c r="Y1037" s="0" t="n">
        <f aca="false">IF(AND(ISNUMBER($BW1037),ISNUMBER($BX1037)),MIN(1,MAX(0,($BX1037-2018+1)/($BX1037-$BW1037+1))),"")</f>
        <v>0.142857142857143</v>
      </c>
      <c r="Z1037" s="0" t="n">
        <f aca="false">IF(AND(ISNUMBER($BW1037),ISNUMBER($BX1037)),MIN(1,MAX(0,($BX1037-2019+1)/($BX1037-$BW1037+1))),"")</f>
        <v>0.0952380952380952</v>
      </c>
      <c r="AA1037" s="0" t="n">
        <f aca="false">IF(ISNUMBER($BX1037),IF($BX1037&gt;=2017,1,0),"")</f>
        <v>1</v>
      </c>
      <c r="AB1037" s="0" t="n">
        <f aca="false">IF(ISNUMBER($BX1037),IF($BX1037&gt;=2018,1,0),"")</f>
        <v>1</v>
      </c>
      <c r="AC1037" s="0" t="n">
        <f aca="false">IF(ISNUMBER($BX1037),IF($BX1037&gt;=2019,1,0),"")</f>
        <v>1</v>
      </c>
      <c r="AD1037" s="0" t="n">
        <f aca="false">IF($L1037&lt;&gt;"",IF($L1037&gt;2013,1,0),"")</f>
        <v>0</v>
      </c>
      <c r="AE1037" s="0" t="n">
        <f aca="false">IF($L1037&lt;&gt;"",1+IF($L1037&gt;2011,1,0)+IF($L1037&gt;2014,1,0),"")</f>
        <v>1</v>
      </c>
      <c r="AF1037" s="0" t="s">
        <v>747</v>
      </c>
      <c r="AG1037" s="0" t="s">
        <v>88</v>
      </c>
      <c r="AH1037" s="0" t="s">
        <v>2080</v>
      </c>
      <c r="AI1037" s="0" t="s">
        <v>334</v>
      </c>
      <c r="AJ1037" s="0" t="s">
        <v>334</v>
      </c>
      <c r="AK1037" s="0" t="str">
        <f aca="false">IF(AND($CF1037&lt;&gt;"",IFERROR(INDEX(subsample_country_map!$B:$B,MATCH($CF1037,subsample_country_map!$A:$A,0)),"")&lt;&gt;""),INDEX(subsample_country_map!$B:$B,MATCH($CF1037,subsample_country_map!$A:$A,0)),INDEX(lookup!$AA:$AA,MATCH($A1037,lookup!$A:$A,0)))</f>
        <v>1_US</v>
      </c>
      <c r="AL1037" s="0" t="str">
        <f aca="false">IF(AND($CF1037&lt;&gt;"",IFERROR(INDEX(subsample_country_map!$C:$C,MATCH($CF1037,subsample_country_map!$A:$A,0)),"")&lt;&gt;""),INDEX(subsample_country_map!$C:$C,MATCH($CF1037,subsample_country_map!$A:$A,0)),INDEX(lookup!$AB:$AB,MATCH($A1037,lookup!$A:$A,0)))</f>
        <v>1_developed</v>
      </c>
      <c r="AM1037" s="0" t="str">
        <f aca="false">IF(AND($CF1037&lt;&gt;"",IFERROR(INDEX(subsample_country_map!$D:$D,MATCH($CF1037,subsample_country_map!$A:$A,0)),"")&lt;&gt;""),INDEX(subsample_country_map!$D:$D,MATCH($CF1037,subsample_country_map!$A:$A,0)),INDEX(lookup!$AC:$AC,MATCH($A1037,lookup!$A:$A,0)))</f>
        <v>1_western</v>
      </c>
      <c r="AN1037" s="0" t="str">
        <f aca="false">IF(AND($CF1037&lt;&gt;"",IFERROR(INDEX(subsample_country_map!$E:$E,MATCH($CF1037,subsample_country_map!$A:$A,0)),"")&lt;&gt;""),INDEX(subsample_country_map!$E:$E,MATCH($CF1037,subsample_country_map!$A:$A,0)),INDEX(lookup!$AD:$AD,MATCH($A1037,lookup!$A:$A,0)))</f>
        <v>1_common law</v>
      </c>
      <c r="AO1037" s="0" t="str">
        <f aca="false">INDEX(lookup!$Y:$Y,MATCH($A1037,lookup!$A:$A,0))</f>
        <v>1_not published</v>
      </c>
      <c r="AP1037" s="0" t="str">
        <f aca="false">INDEX(lookup!$Z:$Z,MATCH($A1037,lookup!$A:$A,0))</f>
        <v>99_NCE</v>
      </c>
      <c r="AQ1037" s="0" t="str">
        <f aca="false">INDEX(lookup!$W:$W,MATCH($A1037,lookup!$A:$A,0))</f>
        <v>1_fin/acc/econ</v>
      </c>
      <c r="AS1037" s="0" t="s">
        <v>91</v>
      </c>
      <c r="AT1037" s="0" t="s">
        <v>397</v>
      </c>
      <c r="AU1037" s="0" t="s">
        <v>93</v>
      </c>
      <c r="AV1037" s="0" t="s">
        <v>3734</v>
      </c>
      <c r="AW1037" s="0" t="s">
        <v>3735</v>
      </c>
      <c r="BA1037" s="0" t="n">
        <v>1316</v>
      </c>
      <c r="BB1037" s="0" t="s">
        <v>3679</v>
      </c>
      <c r="BC1037" s="0" t="s">
        <v>122</v>
      </c>
      <c r="BD1037" s="0" t="s">
        <v>33</v>
      </c>
      <c r="BE1037" s="0" t="s">
        <v>3731</v>
      </c>
      <c r="BF1037" s="0" t="s">
        <v>3736</v>
      </c>
      <c r="BI1037" s="0" t="s">
        <v>189</v>
      </c>
      <c r="BJ1037" s="0" t="s">
        <v>3686</v>
      </c>
      <c r="BK1037" s="0" t="s">
        <v>605</v>
      </c>
      <c r="BL1037" s="0" t="s">
        <v>3737</v>
      </c>
      <c r="BM1037" s="0" t="s">
        <v>3681</v>
      </c>
      <c r="BN1037" s="0" t="s">
        <v>3682</v>
      </c>
      <c r="BO1037" s="0" t="s">
        <v>105</v>
      </c>
      <c r="BP1037" s="0" t="s">
        <v>3676</v>
      </c>
      <c r="BQ1037" s="0" t="s">
        <v>127</v>
      </c>
      <c r="BT1037" s="0" t="n">
        <v>0</v>
      </c>
      <c r="BU1037" s="0" t="s">
        <v>3683</v>
      </c>
      <c r="BW1037" s="0" t="n">
        <v>2000</v>
      </c>
      <c r="BX1037" s="0" t="n">
        <v>2020</v>
      </c>
      <c r="BY1037" s="0" t="s">
        <v>1526</v>
      </c>
      <c r="BZ1037" s="0" t="n">
        <v>2010</v>
      </c>
      <c r="CA1037" s="0" t="n">
        <v>0.238095238095238</v>
      </c>
      <c r="CB1037" s="0" t="n">
        <v>0</v>
      </c>
      <c r="CC1037" s="0" t="n">
        <v>1</v>
      </c>
      <c r="CD1037" s="0" t="n">
        <v>-0.0827860412649499</v>
      </c>
      <c r="CE1037" s="0" t="n">
        <v>1</v>
      </c>
    </row>
    <row r="1038" customFormat="false" ht="15" hidden="false" customHeight="false" outlineLevel="0" collapsed="false">
      <c r="A1038" s="0" t="s">
        <v>3676</v>
      </c>
      <c r="B1038" s="0" t="n">
        <v>2343</v>
      </c>
      <c r="C1038" s="0" t="n">
        <v>-0.0611560014638204</v>
      </c>
      <c r="D1038" s="0" t="n">
        <v>1012</v>
      </c>
      <c r="E1038" s="0" t="n">
        <f aca="false">IF(ISNUMBER($BA1038),$BA1038,IF(AND(ISNUMBER($D1038),ISNUMBER($BW1038),ISNUMBER($BX1038)),$D1038*($BX1038-$BW1038+1),""))</f>
        <v>1012</v>
      </c>
      <c r="H1038" s="0" t="s">
        <v>118</v>
      </c>
      <c r="I1038" s="0" t="s">
        <v>344</v>
      </c>
      <c r="J1038" s="0" t="n">
        <f aca="false">IF($BW1038&lt;&gt;"",$BW1038,"")</f>
        <v>2000</v>
      </c>
      <c r="K1038" s="0" t="n">
        <f aca="false">IF($BX1038&lt;&gt;"",$BX1038,"")</f>
        <v>2020</v>
      </c>
      <c r="L1038" s="0" t="n">
        <f aca="false">IF(AND(ISNUMBER($BW1038),ISNUMBER($BX1038)),($BW1038+$BX1038)/2,"")</f>
        <v>2010</v>
      </c>
      <c r="M1038" s="0" t="n">
        <f aca="false">IF($L1038&lt;&gt;"",$L1038,"")</f>
        <v>2010</v>
      </c>
      <c r="N1038" s="0" t="n">
        <f aca="false">IF(AND(ISNUMBER($BW1038),ISNUMBER($BX1038)),MIN(1,MAX(0,($BX1038-2016+1)/($BX1038-$BW1038+1))),"")</f>
        <v>0.238095238095238</v>
      </c>
      <c r="O1038" s="0" t="n">
        <f aca="false">IF(AND(ISNUMBER($BW1038),ISNUMBER($BX1038)),MIN(1,MAX(0,($BX1038-2017+1)/($BX1038-$BW1038+1))),"")</f>
        <v>0.19047619047619</v>
      </c>
      <c r="P1038" s="0" t="n">
        <f aca="false">IF(AND(ISNUMBER($BW1038),ISNUMBER($BX1038)),MIN(1,MAX(0,($BX1038-2018+1)/($BX1038-$BW1038+1))),"")</f>
        <v>0.142857142857143</v>
      </c>
      <c r="Q1038" s="0" t="n">
        <f aca="false">IF(AND(ISNUMBER($BW1038),ISNUMBER($BX1038)),MIN(1,MAX(0,($BX1038-2019+1)/($BX1038-$BW1038+1))),"")</f>
        <v>0.0952380952380952</v>
      </c>
      <c r="R1038" s="0" t="n">
        <f aca="false">IF(AND(ISNUMBER($BW1038),ISNUMBER($BX1038)),MIN(1,MAX(0,($BX1038-2016+1)/($BX1038-$BW1038+1))),"")</f>
        <v>0.238095238095238</v>
      </c>
      <c r="S1038" s="0" t="n">
        <f aca="false">IF($L1038&lt;&gt;"",IF($L1038&gt;=2015.5,1,0),"")</f>
        <v>0</v>
      </c>
      <c r="T1038" s="0" t="n">
        <f aca="false">IF($L1038&lt;&gt;"",IF($L1038&gt;=2016,1,0),"")</f>
        <v>0</v>
      </c>
      <c r="U1038" s="0" t="n">
        <f aca="false">IF(ISNUMBER($BX1038),IF($BX1038&gt;=2016,1,0),"")</f>
        <v>1</v>
      </c>
      <c r="V1038" s="0" t="n">
        <f aca="false">IF(ISNUMBER($BW1038),IF($BW1038&gt;=2016,1,0),"")</f>
        <v>0</v>
      </c>
      <c r="W1038" s="0" t="str">
        <f aca="false">IF(AND(ISNUMBER($BW1038),ISNUMBER($BX1038)),IF($BW1038&gt;=2016,"post-only",IF($BX1038&lt;2016,"pre-only","mixed")),"")</f>
        <v>mixed</v>
      </c>
      <c r="X1038" s="0" t="n">
        <f aca="false">IF(AND(ISNUMBER($BW1038),ISNUMBER($BX1038)),MIN(1,MAX(0,($BX1038-2017+1)/($BX1038-$BW1038+1))),"")</f>
        <v>0.19047619047619</v>
      </c>
      <c r="Y1038" s="0" t="n">
        <f aca="false">IF(AND(ISNUMBER($BW1038),ISNUMBER($BX1038)),MIN(1,MAX(0,($BX1038-2018+1)/($BX1038-$BW1038+1))),"")</f>
        <v>0.142857142857143</v>
      </c>
      <c r="Z1038" s="0" t="n">
        <f aca="false">IF(AND(ISNUMBER($BW1038),ISNUMBER($BX1038)),MIN(1,MAX(0,($BX1038-2019+1)/($BX1038-$BW1038+1))),"")</f>
        <v>0.0952380952380952</v>
      </c>
      <c r="AA1038" s="0" t="n">
        <f aca="false">IF(ISNUMBER($BX1038),IF($BX1038&gt;=2017,1,0),"")</f>
        <v>1</v>
      </c>
      <c r="AB1038" s="0" t="n">
        <f aca="false">IF(ISNUMBER($BX1038),IF($BX1038&gt;=2018,1,0),"")</f>
        <v>1</v>
      </c>
      <c r="AC1038" s="0" t="n">
        <f aca="false">IF(ISNUMBER($BX1038),IF($BX1038&gt;=2019,1,0),"")</f>
        <v>1</v>
      </c>
      <c r="AD1038" s="0" t="n">
        <f aca="false">IF($L1038&lt;&gt;"",IF($L1038&gt;2013,1,0),"")</f>
        <v>0</v>
      </c>
      <c r="AE1038" s="0" t="n">
        <f aca="false">IF($L1038&lt;&gt;"",1+IF($L1038&gt;2011,1,0)+IF($L1038&gt;2014,1,0),"")</f>
        <v>1</v>
      </c>
      <c r="AF1038" s="0" t="s">
        <v>747</v>
      </c>
      <c r="AG1038" s="0" t="s">
        <v>88</v>
      </c>
      <c r="AH1038" s="0" t="s">
        <v>2080</v>
      </c>
      <c r="AI1038" s="0" t="s">
        <v>334</v>
      </c>
      <c r="AJ1038" s="0" t="s">
        <v>334</v>
      </c>
      <c r="AK1038" s="0" t="str">
        <f aca="false">IF(AND($CF1038&lt;&gt;"",IFERROR(INDEX(subsample_country_map!$B:$B,MATCH($CF1038,subsample_country_map!$A:$A,0)),"")&lt;&gt;""),INDEX(subsample_country_map!$B:$B,MATCH($CF1038,subsample_country_map!$A:$A,0)),INDEX(lookup!$AA:$AA,MATCH($A1038,lookup!$A:$A,0)))</f>
        <v>1_US</v>
      </c>
      <c r="AL1038" s="0" t="str">
        <f aca="false">IF(AND($CF1038&lt;&gt;"",IFERROR(INDEX(subsample_country_map!$C:$C,MATCH($CF1038,subsample_country_map!$A:$A,0)),"")&lt;&gt;""),INDEX(subsample_country_map!$C:$C,MATCH($CF1038,subsample_country_map!$A:$A,0)),INDEX(lookup!$AB:$AB,MATCH($A1038,lookup!$A:$A,0)))</f>
        <v>1_developed</v>
      </c>
      <c r="AM1038" s="0" t="str">
        <f aca="false">IF(AND($CF1038&lt;&gt;"",IFERROR(INDEX(subsample_country_map!$D:$D,MATCH($CF1038,subsample_country_map!$A:$A,0)),"")&lt;&gt;""),INDEX(subsample_country_map!$D:$D,MATCH($CF1038,subsample_country_map!$A:$A,0)),INDEX(lookup!$AC:$AC,MATCH($A1038,lookup!$A:$A,0)))</f>
        <v>1_western</v>
      </c>
      <c r="AN1038" s="0" t="str">
        <f aca="false">IF(AND($CF1038&lt;&gt;"",IFERROR(INDEX(subsample_country_map!$E:$E,MATCH($CF1038,subsample_country_map!$A:$A,0)),"")&lt;&gt;""),INDEX(subsample_country_map!$E:$E,MATCH($CF1038,subsample_country_map!$A:$A,0)),INDEX(lookup!$AD:$AD,MATCH($A1038,lookup!$A:$A,0)))</f>
        <v>1_common law</v>
      </c>
      <c r="AO1038" s="0" t="str">
        <f aca="false">INDEX(lookup!$Y:$Y,MATCH($A1038,lookup!$A:$A,0))</f>
        <v>1_not published</v>
      </c>
      <c r="AP1038" s="0" t="str">
        <f aca="false">INDEX(lookup!$Z:$Z,MATCH($A1038,lookup!$A:$A,0))</f>
        <v>99_NCE</v>
      </c>
      <c r="AQ1038" s="0" t="str">
        <f aca="false">INDEX(lookup!$W:$W,MATCH($A1038,lookup!$A:$A,0))</f>
        <v>1_fin/acc/econ</v>
      </c>
      <c r="AS1038" s="0" t="s">
        <v>91</v>
      </c>
      <c r="AT1038" s="0" t="s">
        <v>397</v>
      </c>
      <c r="AU1038" s="0" t="s">
        <v>93</v>
      </c>
      <c r="AV1038" s="0" t="s">
        <v>3738</v>
      </c>
      <c r="AW1038" s="0" t="s">
        <v>3739</v>
      </c>
      <c r="BA1038" s="0" t="n">
        <v>1012</v>
      </c>
      <c r="BB1038" s="0" t="s">
        <v>3679</v>
      </c>
      <c r="BC1038" s="0" t="s">
        <v>122</v>
      </c>
      <c r="BD1038" s="0" t="s">
        <v>33</v>
      </c>
      <c r="BE1038" s="0" t="s">
        <v>3740</v>
      </c>
      <c r="BF1038" s="0" t="s">
        <v>3732</v>
      </c>
      <c r="BI1038" s="0" t="s">
        <v>189</v>
      </c>
      <c r="BJ1038" s="0" t="s">
        <v>3690</v>
      </c>
      <c r="BK1038" s="0" t="s">
        <v>605</v>
      </c>
      <c r="BL1038" s="0" t="s">
        <v>3741</v>
      </c>
      <c r="BM1038" s="0" t="s">
        <v>3681</v>
      </c>
      <c r="BN1038" s="0" t="s">
        <v>3682</v>
      </c>
      <c r="BO1038" s="0" t="s">
        <v>105</v>
      </c>
      <c r="BP1038" s="0" t="s">
        <v>3676</v>
      </c>
      <c r="BQ1038" s="0" t="s">
        <v>127</v>
      </c>
      <c r="BT1038" s="0" t="n">
        <v>0</v>
      </c>
      <c r="BU1038" s="0" t="s">
        <v>3683</v>
      </c>
      <c r="BW1038" s="0" t="n">
        <v>2000</v>
      </c>
      <c r="BX1038" s="0" t="n">
        <v>2020</v>
      </c>
      <c r="BY1038" s="0" t="s">
        <v>1526</v>
      </c>
      <c r="BZ1038" s="0" t="n">
        <v>2010</v>
      </c>
      <c r="CA1038" s="0" t="n">
        <v>0.238095238095238</v>
      </c>
      <c r="CB1038" s="0" t="n">
        <v>0</v>
      </c>
      <c r="CC1038" s="0" t="n">
        <v>1</v>
      </c>
      <c r="CD1038" s="0" t="n">
        <v>-0.0612324153130938</v>
      </c>
      <c r="CE1038" s="0" t="n">
        <v>1</v>
      </c>
    </row>
    <row r="1039" customFormat="false" ht="15" hidden="false" customHeight="false" outlineLevel="0" collapsed="false">
      <c r="A1039" s="0" t="s">
        <v>3676</v>
      </c>
      <c r="B1039" s="0" t="n">
        <v>2344</v>
      </c>
      <c r="C1039" s="0" t="n">
        <v>-0.0948568789264367</v>
      </c>
      <c r="D1039" s="0" t="n">
        <v>1256</v>
      </c>
      <c r="E1039" s="0" t="n">
        <f aca="false">IF(ISNUMBER($BA1039),$BA1039,IF(AND(ISNUMBER($D1039),ISNUMBER($BW1039),ISNUMBER($BX1039)),$D1039*($BX1039-$BW1039+1),""))</f>
        <v>1256</v>
      </c>
      <c r="H1039" s="0" t="s">
        <v>118</v>
      </c>
      <c r="I1039" s="0" t="s">
        <v>344</v>
      </c>
      <c r="J1039" s="0" t="n">
        <f aca="false">IF($BW1039&lt;&gt;"",$BW1039,"")</f>
        <v>2000</v>
      </c>
      <c r="K1039" s="0" t="n">
        <f aca="false">IF($BX1039&lt;&gt;"",$BX1039,"")</f>
        <v>2020</v>
      </c>
      <c r="L1039" s="0" t="n">
        <f aca="false">IF(AND(ISNUMBER($BW1039),ISNUMBER($BX1039)),($BW1039+$BX1039)/2,"")</f>
        <v>2010</v>
      </c>
      <c r="M1039" s="0" t="n">
        <f aca="false">IF($L1039&lt;&gt;"",$L1039,"")</f>
        <v>2010</v>
      </c>
      <c r="N1039" s="0" t="n">
        <f aca="false">IF(AND(ISNUMBER($BW1039),ISNUMBER($BX1039)),MIN(1,MAX(0,($BX1039-2016+1)/($BX1039-$BW1039+1))),"")</f>
        <v>0.238095238095238</v>
      </c>
      <c r="O1039" s="0" t="n">
        <f aca="false">IF(AND(ISNUMBER($BW1039),ISNUMBER($BX1039)),MIN(1,MAX(0,($BX1039-2017+1)/($BX1039-$BW1039+1))),"")</f>
        <v>0.19047619047619</v>
      </c>
      <c r="P1039" s="0" t="n">
        <f aca="false">IF(AND(ISNUMBER($BW1039),ISNUMBER($BX1039)),MIN(1,MAX(0,($BX1039-2018+1)/($BX1039-$BW1039+1))),"")</f>
        <v>0.142857142857143</v>
      </c>
      <c r="Q1039" s="0" t="n">
        <f aca="false">IF(AND(ISNUMBER($BW1039),ISNUMBER($BX1039)),MIN(1,MAX(0,($BX1039-2019+1)/($BX1039-$BW1039+1))),"")</f>
        <v>0.0952380952380952</v>
      </c>
      <c r="R1039" s="0" t="n">
        <f aca="false">IF(AND(ISNUMBER($BW1039),ISNUMBER($BX1039)),MIN(1,MAX(0,($BX1039-2016+1)/($BX1039-$BW1039+1))),"")</f>
        <v>0.238095238095238</v>
      </c>
      <c r="S1039" s="0" t="n">
        <f aca="false">IF($L1039&lt;&gt;"",IF($L1039&gt;=2015.5,1,0),"")</f>
        <v>0</v>
      </c>
      <c r="T1039" s="0" t="n">
        <f aca="false">IF($L1039&lt;&gt;"",IF($L1039&gt;=2016,1,0),"")</f>
        <v>0</v>
      </c>
      <c r="U1039" s="0" t="n">
        <f aca="false">IF(ISNUMBER($BX1039),IF($BX1039&gt;=2016,1,0),"")</f>
        <v>1</v>
      </c>
      <c r="V1039" s="0" t="n">
        <f aca="false">IF(ISNUMBER($BW1039),IF($BW1039&gt;=2016,1,0),"")</f>
        <v>0</v>
      </c>
      <c r="W1039" s="0" t="str">
        <f aca="false">IF(AND(ISNUMBER($BW1039),ISNUMBER($BX1039)),IF($BW1039&gt;=2016,"post-only",IF($BX1039&lt;2016,"pre-only","mixed")),"")</f>
        <v>mixed</v>
      </c>
      <c r="X1039" s="0" t="n">
        <f aca="false">IF(AND(ISNUMBER($BW1039),ISNUMBER($BX1039)),MIN(1,MAX(0,($BX1039-2017+1)/($BX1039-$BW1039+1))),"")</f>
        <v>0.19047619047619</v>
      </c>
      <c r="Y1039" s="0" t="n">
        <f aca="false">IF(AND(ISNUMBER($BW1039),ISNUMBER($BX1039)),MIN(1,MAX(0,($BX1039-2018+1)/($BX1039-$BW1039+1))),"")</f>
        <v>0.142857142857143</v>
      </c>
      <c r="Z1039" s="0" t="n">
        <f aca="false">IF(AND(ISNUMBER($BW1039),ISNUMBER($BX1039)),MIN(1,MAX(0,($BX1039-2019+1)/($BX1039-$BW1039+1))),"")</f>
        <v>0.0952380952380952</v>
      </c>
      <c r="AA1039" s="0" t="n">
        <f aca="false">IF(ISNUMBER($BX1039),IF($BX1039&gt;=2017,1,0),"")</f>
        <v>1</v>
      </c>
      <c r="AB1039" s="0" t="n">
        <f aca="false">IF(ISNUMBER($BX1039),IF($BX1039&gt;=2018,1,0),"")</f>
        <v>1</v>
      </c>
      <c r="AC1039" s="0" t="n">
        <f aca="false">IF(ISNUMBER($BX1039),IF($BX1039&gt;=2019,1,0),"")</f>
        <v>1</v>
      </c>
      <c r="AD1039" s="0" t="n">
        <f aca="false">IF($L1039&lt;&gt;"",IF($L1039&gt;2013,1,0),"")</f>
        <v>0</v>
      </c>
      <c r="AE1039" s="0" t="n">
        <f aca="false">IF($L1039&lt;&gt;"",1+IF($L1039&gt;2011,1,0)+IF($L1039&gt;2014,1,0),"")</f>
        <v>1</v>
      </c>
      <c r="AF1039" s="0" t="s">
        <v>747</v>
      </c>
      <c r="AG1039" s="0" t="s">
        <v>88</v>
      </c>
      <c r="AH1039" s="0" t="s">
        <v>2080</v>
      </c>
      <c r="AI1039" s="0" t="s">
        <v>334</v>
      </c>
      <c r="AJ1039" s="0" t="s">
        <v>334</v>
      </c>
      <c r="AK1039" s="0" t="str">
        <f aca="false">IF(AND($CF1039&lt;&gt;"",IFERROR(INDEX(subsample_country_map!$B:$B,MATCH($CF1039,subsample_country_map!$A:$A,0)),"")&lt;&gt;""),INDEX(subsample_country_map!$B:$B,MATCH($CF1039,subsample_country_map!$A:$A,0)),INDEX(lookup!$AA:$AA,MATCH($A1039,lookup!$A:$A,0)))</f>
        <v>1_US</v>
      </c>
      <c r="AL1039" s="0" t="str">
        <f aca="false">IF(AND($CF1039&lt;&gt;"",IFERROR(INDEX(subsample_country_map!$C:$C,MATCH($CF1039,subsample_country_map!$A:$A,0)),"")&lt;&gt;""),INDEX(subsample_country_map!$C:$C,MATCH($CF1039,subsample_country_map!$A:$A,0)),INDEX(lookup!$AB:$AB,MATCH($A1039,lookup!$A:$A,0)))</f>
        <v>1_developed</v>
      </c>
      <c r="AM1039" s="0" t="str">
        <f aca="false">IF(AND($CF1039&lt;&gt;"",IFERROR(INDEX(subsample_country_map!$D:$D,MATCH($CF1039,subsample_country_map!$A:$A,0)),"")&lt;&gt;""),INDEX(subsample_country_map!$D:$D,MATCH($CF1039,subsample_country_map!$A:$A,0)),INDEX(lookup!$AC:$AC,MATCH($A1039,lookup!$A:$A,0)))</f>
        <v>1_western</v>
      </c>
      <c r="AN1039" s="0" t="str">
        <f aca="false">IF(AND($CF1039&lt;&gt;"",IFERROR(INDEX(subsample_country_map!$E:$E,MATCH($CF1039,subsample_country_map!$A:$A,0)),"")&lt;&gt;""),INDEX(subsample_country_map!$E:$E,MATCH($CF1039,subsample_country_map!$A:$A,0)),INDEX(lookup!$AD:$AD,MATCH($A1039,lookup!$A:$A,0)))</f>
        <v>1_common law</v>
      </c>
      <c r="AO1039" s="0" t="str">
        <f aca="false">INDEX(lookup!$Y:$Y,MATCH($A1039,lookup!$A:$A,0))</f>
        <v>1_not published</v>
      </c>
      <c r="AP1039" s="0" t="str">
        <f aca="false">INDEX(lookup!$Z:$Z,MATCH($A1039,lookup!$A:$A,0))</f>
        <v>99_NCE</v>
      </c>
      <c r="AQ1039" s="0" t="str">
        <f aca="false">INDEX(lookup!$W:$W,MATCH($A1039,lookup!$A:$A,0))</f>
        <v>1_fin/acc/econ</v>
      </c>
      <c r="AS1039" s="0" t="s">
        <v>91</v>
      </c>
      <c r="AT1039" s="0" t="s">
        <v>397</v>
      </c>
      <c r="AU1039" s="0" t="s">
        <v>93</v>
      </c>
      <c r="AV1039" s="0" t="s">
        <v>3742</v>
      </c>
      <c r="AW1039" s="0" t="s">
        <v>3743</v>
      </c>
      <c r="BA1039" s="0" t="n">
        <v>1256</v>
      </c>
      <c r="BB1039" s="0" t="s">
        <v>3679</v>
      </c>
      <c r="BC1039" s="0" t="s">
        <v>122</v>
      </c>
      <c r="BD1039" s="0" t="s">
        <v>33</v>
      </c>
      <c r="BE1039" s="0" t="s">
        <v>3740</v>
      </c>
      <c r="BF1039" s="0" t="s">
        <v>3736</v>
      </c>
      <c r="BI1039" s="0" t="s">
        <v>189</v>
      </c>
      <c r="BJ1039" s="0" t="s">
        <v>3694</v>
      </c>
      <c r="BK1039" s="0" t="s">
        <v>605</v>
      </c>
      <c r="BL1039" s="0" t="s">
        <v>3744</v>
      </c>
      <c r="BM1039" s="0" t="s">
        <v>3681</v>
      </c>
      <c r="BN1039" s="0" t="s">
        <v>3682</v>
      </c>
      <c r="BO1039" s="0" t="s">
        <v>105</v>
      </c>
      <c r="BP1039" s="0" t="s">
        <v>3676</v>
      </c>
      <c r="BQ1039" s="0" t="s">
        <v>127</v>
      </c>
      <c r="BT1039" s="0" t="n">
        <v>0</v>
      </c>
      <c r="BU1039" s="0" t="s">
        <v>3683</v>
      </c>
      <c r="BW1039" s="0" t="n">
        <v>2000</v>
      </c>
      <c r="BX1039" s="0" t="n">
        <v>2020</v>
      </c>
      <c r="BY1039" s="0" t="s">
        <v>1526</v>
      </c>
      <c r="BZ1039" s="0" t="n">
        <v>2010</v>
      </c>
      <c r="CA1039" s="0" t="n">
        <v>0.238095238095238</v>
      </c>
      <c r="CB1039" s="0" t="n">
        <v>0</v>
      </c>
      <c r="CC1039" s="0" t="n">
        <v>1</v>
      </c>
      <c r="CD1039" s="0" t="n">
        <v>-0.0951429267511394</v>
      </c>
      <c r="CE1039" s="0" t="n">
        <v>1</v>
      </c>
    </row>
    <row r="1040" customFormat="false" ht="15" hidden="false" customHeight="false" outlineLevel="0" collapsed="false">
      <c r="A1040" s="0" t="s">
        <v>3676</v>
      </c>
      <c r="B1040" s="0" t="n">
        <v>2345</v>
      </c>
      <c r="C1040" s="0" t="n">
        <v>-0.0715904425763431</v>
      </c>
      <c r="D1040" s="0" t="n">
        <v>1582</v>
      </c>
      <c r="E1040" s="0" t="n">
        <f aca="false">IF(ISNUMBER($BA1040),$BA1040,IF(AND(ISNUMBER($D1040),ISNUMBER($BW1040),ISNUMBER($BX1040)),$D1040*($BX1040-$BW1040+1),""))</f>
        <v>1582</v>
      </c>
      <c r="H1040" s="0" t="s">
        <v>118</v>
      </c>
      <c r="I1040" s="0" t="s">
        <v>344</v>
      </c>
      <c r="J1040" s="0" t="n">
        <f aca="false">IF($BW1040&lt;&gt;"",$BW1040,"")</f>
        <v>2000</v>
      </c>
      <c r="K1040" s="0" t="n">
        <f aca="false">IF($BX1040&lt;&gt;"",$BX1040,"")</f>
        <v>2020</v>
      </c>
      <c r="L1040" s="0" t="n">
        <f aca="false">IF(AND(ISNUMBER($BW1040),ISNUMBER($BX1040)),($BW1040+$BX1040)/2,"")</f>
        <v>2010</v>
      </c>
      <c r="M1040" s="0" t="n">
        <f aca="false">IF($L1040&lt;&gt;"",$L1040,"")</f>
        <v>2010</v>
      </c>
      <c r="N1040" s="0" t="n">
        <f aca="false">IF(AND(ISNUMBER($BW1040),ISNUMBER($BX1040)),MIN(1,MAX(0,($BX1040-2016+1)/($BX1040-$BW1040+1))),"")</f>
        <v>0.238095238095238</v>
      </c>
      <c r="O1040" s="0" t="n">
        <f aca="false">IF(AND(ISNUMBER($BW1040),ISNUMBER($BX1040)),MIN(1,MAX(0,($BX1040-2017+1)/($BX1040-$BW1040+1))),"")</f>
        <v>0.19047619047619</v>
      </c>
      <c r="P1040" s="0" t="n">
        <f aca="false">IF(AND(ISNUMBER($BW1040),ISNUMBER($BX1040)),MIN(1,MAX(0,($BX1040-2018+1)/($BX1040-$BW1040+1))),"")</f>
        <v>0.142857142857143</v>
      </c>
      <c r="Q1040" s="0" t="n">
        <f aca="false">IF(AND(ISNUMBER($BW1040),ISNUMBER($BX1040)),MIN(1,MAX(0,($BX1040-2019+1)/($BX1040-$BW1040+1))),"")</f>
        <v>0.0952380952380952</v>
      </c>
      <c r="R1040" s="0" t="n">
        <f aca="false">IF(AND(ISNUMBER($BW1040),ISNUMBER($BX1040)),MIN(1,MAX(0,($BX1040-2016+1)/($BX1040-$BW1040+1))),"")</f>
        <v>0.238095238095238</v>
      </c>
      <c r="S1040" s="0" t="n">
        <f aca="false">IF($L1040&lt;&gt;"",IF($L1040&gt;=2015.5,1,0),"")</f>
        <v>0</v>
      </c>
      <c r="T1040" s="0" t="n">
        <f aca="false">IF($L1040&lt;&gt;"",IF($L1040&gt;=2016,1,0),"")</f>
        <v>0</v>
      </c>
      <c r="U1040" s="0" t="n">
        <f aca="false">IF(ISNUMBER($BX1040),IF($BX1040&gt;=2016,1,0),"")</f>
        <v>1</v>
      </c>
      <c r="V1040" s="0" t="n">
        <f aca="false">IF(ISNUMBER($BW1040),IF($BW1040&gt;=2016,1,0),"")</f>
        <v>0</v>
      </c>
      <c r="W1040" s="0" t="str">
        <f aca="false">IF(AND(ISNUMBER($BW1040),ISNUMBER($BX1040)),IF($BW1040&gt;=2016,"post-only",IF($BX1040&lt;2016,"pre-only","mixed")),"")</f>
        <v>mixed</v>
      </c>
      <c r="X1040" s="0" t="n">
        <f aca="false">IF(AND(ISNUMBER($BW1040),ISNUMBER($BX1040)),MIN(1,MAX(0,($BX1040-2017+1)/($BX1040-$BW1040+1))),"")</f>
        <v>0.19047619047619</v>
      </c>
      <c r="Y1040" s="0" t="n">
        <f aca="false">IF(AND(ISNUMBER($BW1040),ISNUMBER($BX1040)),MIN(1,MAX(0,($BX1040-2018+1)/($BX1040-$BW1040+1))),"")</f>
        <v>0.142857142857143</v>
      </c>
      <c r="Z1040" s="0" t="n">
        <f aca="false">IF(AND(ISNUMBER($BW1040),ISNUMBER($BX1040)),MIN(1,MAX(0,($BX1040-2019+1)/($BX1040-$BW1040+1))),"")</f>
        <v>0.0952380952380952</v>
      </c>
      <c r="AA1040" s="0" t="n">
        <f aca="false">IF(ISNUMBER($BX1040),IF($BX1040&gt;=2017,1,0),"")</f>
        <v>1</v>
      </c>
      <c r="AB1040" s="0" t="n">
        <f aca="false">IF(ISNUMBER($BX1040),IF($BX1040&gt;=2018,1,0),"")</f>
        <v>1</v>
      </c>
      <c r="AC1040" s="0" t="n">
        <f aca="false">IF(ISNUMBER($BX1040),IF($BX1040&gt;=2019,1,0),"")</f>
        <v>1</v>
      </c>
      <c r="AD1040" s="0" t="n">
        <f aca="false">IF($L1040&lt;&gt;"",IF($L1040&gt;2013,1,0),"")</f>
        <v>0</v>
      </c>
      <c r="AE1040" s="0" t="n">
        <f aca="false">IF($L1040&lt;&gt;"",1+IF($L1040&gt;2011,1,0)+IF($L1040&gt;2014,1,0),"")</f>
        <v>1</v>
      </c>
      <c r="AF1040" s="0" t="s">
        <v>747</v>
      </c>
      <c r="AG1040" s="0" t="s">
        <v>88</v>
      </c>
      <c r="AH1040" s="0" t="s">
        <v>2080</v>
      </c>
      <c r="AI1040" s="0" t="s">
        <v>334</v>
      </c>
      <c r="AJ1040" s="0" t="s">
        <v>334</v>
      </c>
      <c r="AK1040" s="0" t="str">
        <f aca="false">IF(AND($CF1040&lt;&gt;"",IFERROR(INDEX(subsample_country_map!$B:$B,MATCH($CF1040,subsample_country_map!$A:$A,0)),"")&lt;&gt;""),INDEX(subsample_country_map!$B:$B,MATCH($CF1040,subsample_country_map!$A:$A,0)),INDEX(lookup!$AA:$AA,MATCH($A1040,lookup!$A:$A,0)))</f>
        <v>1_US</v>
      </c>
      <c r="AL1040" s="0" t="str">
        <f aca="false">IF(AND($CF1040&lt;&gt;"",IFERROR(INDEX(subsample_country_map!$C:$C,MATCH($CF1040,subsample_country_map!$A:$A,0)),"")&lt;&gt;""),INDEX(subsample_country_map!$C:$C,MATCH($CF1040,subsample_country_map!$A:$A,0)),INDEX(lookup!$AB:$AB,MATCH($A1040,lookup!$A:$A,0)))</f>
        <v>1_developed</v>
      </c>
      <c r="AM1040" s="0" t="str">
        <f aca="false">IF(AND($CF1040&lt;&gt;"",IFERROR(INDEX(subsample_country_map!$D:$D,MATCH($CF1040,subsample_country_map!$A:$A,0)),"")&lt;&gt;""),INDEX(subsample_country_map!$D:$D,MATCH($CF1040,subsample_country_map!$A:$A,0)),INDEX(lookup!$AC:$AC,MATCH($A1040,lookup!$A:$A,0)))</f>
        <v>1_western</v>
      </c>
      <c r="AN1040" s="0" t="str">
        <f aca="false">IF(AND($CF1040&lt;&gt;"",IFERROR(INDEX(subsample_country_map!$E:$E,MATCH($CF1040,subsample_country_map!$A:$A,0)),"")&lt;&gt;""),INDEX(subsample_country_map!$E:$E,MATCH($CF1040,subsample_country_map!$A:$A,0)),INDEX(lookup!$AD:$AD,MATCH($A1040,lookup!$A:$A,0)))</f>
        <v>1_common law</v>
      </c>
      <c r="AO1040" s="0" t="str">
        <f aca="false">INDEX(lookup!$Y:$Y,MATCH($A1040,lookup!$A:$A,0))</f>
        <v>1_not published</v>
      </c>
      <c r="AP1040" s="0" t="str">
        <f aca="false">INDEX(lookup!$Z:$Z,MATCH($A1040,lookup!$A:$A,0))</f>
        <v>99_NCE</v>
      </c>
      <c r="AQ1040" s="0" t="str">
        <f aca="false">INDEX(lookup!$W:$W,MATCH($A1040,lookup!$A:$A,0))</f>
        <v>1_fin/acc/econ</v>
      </c>
      <c r="AS1040" s="0" t="s">
        <v>91</v>
      </c>
      <c r="AT1040" s="0" t="s">
        <v>397</v>
      </c>
      <c r="AU1040" s="0" t="s">
        <v>93</v>
      </c>
      <c r="AV1040" s="0" t="s">
        <v>3745</v>
      </c>
      <c r="AW1040" s="0" t="s">
        <v>3746</v>
      </c>
      <c r="BA1040" s="0" t="n">
        <v>1582</v>
      </c>
      <c r="BB1040" s="0" t="s">
        <v>3679</v>
      </c>
      <c r="BC1040" s="0" t="s">
        <v>122</v>
      </c>
      <c r="BD1040" s="0" t="s">
        <v>33</v>
      </c>
      <c r="BE1040" s="0" t="s">
        <v>33</v>
      </c>
      <c r="BF1040" s="0" t="s">
        <v>3747</v>
      </c>
      <c r="BI1040" s="0" t="s">
        <v>208</v>
      </c>
      <c r="BJ1040" s="0" t="s">
        <v>3594</v>
      </c>
      <c r="BK1040" s="0" t="s">
        <v>635</v>
      </c>
      <c r="BL1040" s="0" t="s">
        <v>3748</v>
      </c>
      <c r="BM1040" s="0" t="s">
        <v>3681</v>
      </c>
      <c r="BN1040" s="0" t="s">
        <v>3682</v>
      </c>
      <c r="BO1040" s="0" t="s">
        <v>105</v>
      </c>
      <c r="BP1040" s="0" t="s">
        <v>3676</v>
      </c>
      <c r="BQ1040" s="0" t="s">
        <v>127</v>
      </c>
      <c r="BT1040" s="0" t="n">
        <v>0</v>
      </c>
      <c r="BU1040" s="0" t="s">
        <v>3683</v>
      </c>
      <c r="BW1040" s="0" t="n">
        <v>2000</v>
      </c>
      <c r="BX1040" s="0" t="n">
        <v>2020</v>
      </c>
      <c r="BY1040" s="0" t="s">
        <v>1526</v>
      </c>
      <c r="BZ1040" s="0" t="n">
        <v>2010</v>
      </c>
      <c r="CA1040" s="0" t="n">
        <v>0.238095238095238</v>
      </c>
      <c r="CB1040" s="0" t="n">
        <v>0</v>
      </c>
      <c r="CC1040" s="0" t="n">
        <v>1</v>
      </c>
      <c r="CD1040" s="0" t="n">
        <v>-0.0717131249688517</v>
      </c>
      <c r="CE1040" s="0" t="n">
        <v>1</v>
      </c>
    </row>
    <row r="1041" customFormat="false" ht="15" hidden="false" customHeight="false" outlineLevel="0" collapsed="false">
      <c r="A1041" s="0" t="s">
        <v>3676</v>
      </c>
      <c r="B1041" s="0" t="n">
        <v>2346</v>
      </c>
      <c r="C1041" s="0" t="n">
        <v>-0.0452087927233974</v>
      </c>
      <c r="D1041" s="0" t="n">
        <v>686</v>
      </c>
      <c r="E1041" s="0" t="n">
        <f aca="false">IF(ISNUMBER($BA1041),$BA1041,IF(AND(ISNUMBER($D1041),ISNUMBER($BW1041),ISNUMBER($BX1041)),$D1041*($BX1041-$BW1041+1),""))</f>
        <v>686</v>
      </c>
      <c r="H1041" s="0" t="s">
        <v>118</v>
      </c>
      <c r="I1041" s="0" t="s">
        <v>344</v>
      </c>
      <c r="J1041" s="0" t="n">
        <f aca="false">IF($BW1041&lt;&gt;"",$BW1041,"")</f>
        <v>2000</v>
      </c>
      <c r="K1041" s="0" t="n">
        <f aca="false">IF($BX1041&lt;&gt;"",$BX1041,"")</f>
        <v>2020</v>
      </c>
      <c r="L1041" s="0" t="n">
        <f aca="false">IF(AND(ISNUMBER($BW1041),ISNUMBER($BX1041)),($BW1041+$BX1041)/2,"")</f>
        <v>2010</v>
      </c>
      <c r="M1041" s="0" t="n">
        <f aca="false">IF($L1041&lt;&gt;"",$L1041,"")</f>
        <v>2010</v>
      </c>
      <c r="N1041" s="0" t="n">
        <f aca="false">IF(AND(ISNUMBER($BW1041),ISNUMBER($BX1041)),MIN(1,MAX(0,($BX1041-2016+1)/($BX1041-$BW1041+1))),"")</f>
        <v>0.238095238095238</v>
      </c>
      <c r="O1041" s="0" t="n">
        <f aca="false">IF(AND(ISNUMBER($BW1041),ISNUMBER($BX1041)),MIN(1,MAX(0,($BX1041-2017+1)/($BX1041-$BW1041+1))),"")</f>
        <v>0.19047619047619</v>
      </c>
      <c r="P1041" s="0" t="n">
        <f aca="false">IF(AND(ISNUMBER($BW1041),ISNUMBER($BX1041)),MIN(1,MAX(0,($BX1041-2018+1)/($BX1041-$BW1041+1))),"")</f>
        <v>0.142857142857143</v>
      </c>
      <c r="Q1041" s="0" t="n">
        <f aca="false">IF(AND(ISNUMBER($BW1041),ISNUMBER($BX1041)),MIN(1,MAX(0,($BX1041-2019+1)/($BX1041-$BW1041+1))),"")</f>
        <v>0.0952380952380952</v>
      </c>
      <c r="R1041" s="0" t="n">
        <f aca="false">IF(AND(ISNUMBER($BW1041),ISNUMBER($BX1041)),MIN(1,MAX(0,($BX1041-2016+1)/($BX1041-$BW1041+1))),"")</f>
        <v>0.238095238095238</v>
      </c>
      <c r="S1041" s="0" t="n">
        <f aca="false">IF($L1041&lt;&gt;"",IF($L1041&gt;=2015.5,1,0),"")</f>
        <v>0</v>
      </c>
      <c r="T1041" s="0" t="n">
        <f aca="false">IF($L1041&lt;&gt;"",IF($L1041&gt;=2016,1,0),"")</f>
        <v>0</v>
      </c>
      <c r="U1041" s="0" t="n">
        <f aca="false">IF(ISNUMBER($BX1041),IF($BX1041&gt;=2016,1,0),"")</f>
        <v>1</v>
      </c>
      <c r="V1041" s="0" t="n">
        <f aca="false">IF(ISNUMBER($BW1041),IF($BW1041&gt;=2016,1,0),"")</f>
        <v>0</v>
      </c>
      <c r="W1041" s="0" t="str">
        <f aca="false">IF(AND(ISNUMBER($BW1041),ISNUMBER($BX1041)),IF($BW1041&gt;=2016,"post-only",IF($BX1041&lt;2016,"pre-only","mixed")),"")</f>
        <v>mixed</v>
      </c>
      <c r="X1041" s="0" t="n">
        <f aca="false">IF(AND(ISNUMBER($BW1041),ISNUMBER($BX1041)),MIN(1,MAX(0,($BX1041-2017+1)/($BX1041-$BW1041+1))),"")</f>
        <v>0.19047619047619</v>
      </c>
      <c r="Y1041" s="0" t="n">
        <f aca="false">IF(AND(ISNUMBER($BW1041),ISNUMBER($BX1041)),MIN(1,MAX(0,($BX1041-2018+1)/($BX1041-$BW1041+1))),"")</f>
        <v>0.142857142857143</v>
      </c>
      <c r="Z1041" s="0" t="n">
        <f aca="false">IF(AND(ISNUMBER($BW1041),ISNUMBER($BX1041)),MIN(1,MAX(0,($BX1041-2019+1)/($BX1041-$BW1041+1))),"")</f>
        <v>0.0952380952380952</v>
      </c>
      <c r="AA1041" s="0" t="n">
        <f aca="false">IF(ISNUMBER($BX1041),IF($BX1041&gt;=2017,1,0),"")</f>
        <v>1</v>
      </c>
      <c r="AB1041" s="0" t="n">
        <f aca="false">IF(ISNUMBER($BX1041),IF($BX1041&gt;=2018,1,0),"")</f>
        <v>1</v>
      </c>
      <c r="AC1041" s="0" t="n">
        <f aca="false">IF(ISNUMBER($BX1041),IF($BX1041&gt;=2019,1,0),"")</f>
        <v>1</v>
      </c>
      <c r="AD1041" s="0" t="n">
        <f aca="false">IF($L1041&lt;&gt;"",IF($L1041&gt;2013,1,0),"")</f>
        <v>0</v>
      </c>
      <c r="AE1041" s="0" t="n">
        <f aca="false">IF($L1041&lt;&gt;"",1+IF($L1041&gt;2011,1,0)+IF($L1041&gt;2014,1,0),"")</f>
        <v>1</v>
      </c>
      <c r="AF1041" s="0" t="s">
        <v>747</v>
      </c>
      <c r="AG1041" s="0" t="s">
        <v>88</v>
      </c>
      <c r="AH1041" s="0" t="s">
        <v>2080</v>
      </c>
      <c r="AI1041" s="0" t="s">
        <v>334</v>
      </c>
      <c r="AJ1041" s="0" t="s">
        <v>334</v>
      </c>
      <c r="AK1041" s="0" t="str">
        <f aca="false">IF(AND($CF1041&lt;&gt;"",IFERROR(INDEX(subsample_country_map!$B:$B,MATCH($CF1041,subsample_country_map!$A:$A,0)),"")&lt;&gt;""),INDEX(subsample_country_map!$B:$B,MATCH($CF1041,subsample_country_map!$A:$A,0)),INDEX(lookup!$AA:$AA,MATCH($A1041,lookup!$A:$A,0)))</f>
        <v>1_US</v>
      </c>
      <c r="AL1041" s="0" t="str">
        <f aca="false">IF(AND($CF1041&lt;&gt;"",IFERROR(INDEX(subsample_country_map!$C:$C,MATCH($CF1041,subsample_country_map!$A:$A,0)),"")&lt;&gt;""),INDEX(subsample_country_map!$C:$C,MATCH($CF1041,subsample_country_map!$A:$A,0)),INDEX(lookup!$AB:$AB,MATCH($A1041,lookup!$A:$A,0)))</f>
        <v>1_developed</v>
      </c>
      <c r="AM1041" s="0" t="str">
        <f aca="false">IF(AND($CF1041&lt;&gt;"",IFERROR(INDEX(subsample_country_map!$D:$D,MATCH($CF1041,subsample_country_map!$A:$A,0)),"")&lt;&gt;""),INDEX(subsample_country_map!$D:$D,MATCH($CF1041,subsample_country_map!$A:$A,0)),INDEX(lookup!$AC:$AC,MATCH($A1041,lookup!$A:$A,0)))</f>
        <v>1_western</v>
      </c>
      <c r="AN1041" s="0" t="str">
        <f aca="false">IF(AND($CF1041&lt;&gt;"",IFERROR(INDEX(subsample_country_map!$E:$E,MATCH($CF1041,subsample_country_map!$A:$A,0)),"")&lt;&gt;""),INDEX(subsample_country_map!$E:$E,MATCH($CF1041,subsample_country_map!$A:$A,0)),INDEX(lookup!$AD:$AD,MATCH($A1041,lookup!$A:$A,0)))</f>
        <v>1_common law</v>
      </c>
      <c r="AO1041" s="0" t="str">
        <f aca="false">INDEX(lookup!$Y:$Y,MATCH($A1041,lookup!$A:$A,0))</f>
        <v>1_not published</v>
      </c>
      <c r="AP1041" s="0" t="str">
        <f aca="false">INDEX(lookup!$Z:$Z,MATCH($A1041,lookup!$A:$A,0))</f>
        <v>99_NCE</v>
      </c>
      <c r="AQ1041" s="0" t="str">
        <f aca="false">INDEX(lookup!$W:$W,MATCH($A1041,lookup!$A:$A,0))</f>
        <v>1_fin/acc/econ</v>
      </c>
      <c r="AS1041" s="0" t="s">
        <v>91</v>
      </c>
      <c r="AT1041" s="0" t="s">
        <v>397</v>
      </c>
      <c r="AU1041" s="0" t="s">
        <v>93</v>
      </c>
      <c r="AV1041" s="0" t="s">
        <v>3749</v>
      </c>
      <c r="AW1041" s="0" t="s">
        <v>3750</v>
      </c>
      <c r="BA1041" s="0" t="n">
        <v>686</v>
      </c>
      <c r="BB1041" s="0" t="s">
        <v>3679</v>
      </c>
      <c r="BC1041" s="0" t="s">
        <v>122</v>
      </c>
      <c r="BD1041" s="0" t="s">
        <v>33</v>
      </c>
      <c r="BE1041" s="0" t="s">
        <v>33</v>
      </c>
      <c r="BF1041" s="0" t="s">
        <v>3751</v>
      </c>
      <c r="BI1041" s="0" t="s">
        <v>208</v>
      </c>
      <c r="BJ1041" s="0" t="s">
        <v>3686</v>
      </c>
      <c r="BK1041" s="0" t="s">
        <v>635</v>
      </c>
      <c r="BL1041" s="0" t="s">
        <v>3752</v>
      </c>
      <c r="BM1041" s="0" t="s">
        <v>3681</v>
      </c>
      <c r="BN1041" s="0" t="s">
        <v>3682</v>
      </c>
      <c r="BO1041" s="0" t="s">
        <v>105</v>
      </c>
      <c r="BP1041" s="0" t="s">
        <v>3676</v>
      </c>
      <c r="BQ1041" s="0" t="s">
        <v>127</v>
      </c>
      <c r="BT1041" s="0" t="n">
        <v>0</v>
      </c>
      <c r="BU1041" s="0" t="s">
        <v>3683</v>
      </c>
      <c r="BW1041" s="0" t="n">
        <v>2000</v>
      </c>
      <c r="BX1041" s="0" t="n">
        <v>2020</v>
      </c>
      <c r="BY1041" s="0" t="s">
        <v>1526</v>
      </c>
      <c r="BZ1041" s="0" t="n">
        <v>2010</v>
      </c>
      <c r="CA1041" s="0" t="n">
        <v>0.238095238095238</v>
      </c>
      <c r="CB1041" s="0" t="n">
        <v>0</v>
      </c>
      <c r="CC1041" s="0" t="n">
        <v>1</v>
      </c>
      <c r="CD1041" s="0" t="n">
        <v>-0.0452396303184593</v>
      </c>
      <c r="CE1041" s="0" t="n">
        <v>1</v>
      </c>
    </row>
    <row r="1042" customFormat="false" ht="15" hidden="false" customHeight="false" outlineLevel="0" collapsed="false">
      <c r="A1042" s="0" t="s">
        <v>3676</v>
      </c>
      <c r="B1042" s="0" t="n">
        <v>2347</v>
      </c>
      <c r="C1042" s="0" t="n">
        <v>-0.120510354464617</v>
      </c>
      <c r="D1042" s="0" t="n">
        <v>1134</v>
      </c>
      <c r="E1042" s="0" t="n">
        <f aca="false">IF(ISNUMBER($BA1042),$BA1042,IF(AND(ISNUMBER($D1042),ISNUMBER($BW1042),ISNUMBER($BX1042)),$D1042*($BX1042-$BW1042+1),""))</f>
        <v>1134</v>
      </c>
      <c r="H1042" s="0" t="s">
        <v>118</v>
      </c>
      <c r="I1042" s="0" t="s">
        <v>344</v>
      </c>
      <c r="J1042" s="0" t="n">
        <f aca="false">IF($BW1042&lt;&gt;"",$BW1042,"")</f>
        <v>2000</v>
      </c>
      <c r="K1042" s="0" t="n">
        <f aca="false">IF($BX1042&lt;&gt;"",$BX1042,"")</f>
        <v>2020</v>
      </c>
      <c r="L1042" s="0" t="n">
        <f aca="false">IF(AND(ISNUMBER($BW1042),ISNUMBER($BX1042)),($BW1042+$BX1042)/2,"")</f>
        <v>2010</v>
      </c>
      <c r="M1042" s="0" t="n">
        <f aca="false">IF($L1042&lt;&gt;"",$L1042,"")</f>
        <v>2010</v>
      </c>
      <c r="N1042" s="0" t="n">
        <f aca="false">IF(AND(ISNUMBER($BW1042),ISNUMBER($BX1042)),MIN(1,MAX(0,($BX1042-2016+1)/($BX1042-$BW1042+1))),"")</f>
        <v>0.238095238095238</v>
      </c>
      <c r="O1042" s="0" t="n">
        <f aca="false">IF(AND(ISNUMBER($BW1042),ISNUMBER($BX1042)),MIN(1,MAX(0,($BX1042-2017+1)/($BX1042-$BW1042+1))),"")</f>
        <v>0.19047619047619</v>
      </c>
      <c r="P1042" s="0" t="n">
        <f aca="false">IF(AND(ISNUMBER($BW1042),ISNUMBER($BX1042)),MIN(1,MAX(0,($BX1042-2018+1)/($BX1042-$BW1042+1))),"")</f>
        <v>0.142857142857143</v>
      </c>
      <c r="Q1042" s="0" t="n">
        <f aca="false">IF(AND(ISNUMBER($BW1042),ISNUMBER($BX1042)),MIN(1,MAX(0,($BX1042-2019+1)/($BX1042-$BW1042+1))),"")</f>
        <v>0.0952380952380952</v>
      </c>
      <c r="R1042" s="0" t="n">
        <f aca="false">IF(AND(ISNUMBER($BW1042),ISNUMBER($BX1042)),MIN(1,MAX(0,($BX1042-2016+1)/($BX1042-$BW1042+1))),"")</f>
        <v>0.238095238095238</v>
      </c>
      <c r="S1042" s="0" t="n">
        <f aca="false">IF($L1042&lt;&gt;"",IF($L1042&gt;=2015.5,1,0),"")</f>
        <v>0</v>
      </c>
      <c r="T1042" s="0" t="n">
        <f aca="false">IF($L1042&lt;&gt;"",IF($L1042&gt;=2016,1,0),"")</f>
        <v>0</v>
      </c>
      <c r="U1042" s="0" t="n">
        <f aca="false">IF(ISNUMBER($BX1042),IF($BX1042&gt;=2016,1,0),"")</f>
        <v>1</v>
      </c>
      <c r="V1042" s="0" t="n">
        <f aca="false">IF(ISNUMBER($BW1042),IF($BW1042&gt;=2016,1,0),"")</f>
        <v>0</v>
      </c>
      <c r="W1042" s="0" t="str">
        <f aca="false">IF(AND(ISNUMBER($BW1042),ISNUMBER($BX1042)),IF($BW1042&gt;=2016,"post-only",IF($BX1042&lt;2016,"pre-only","mixed")),"")</f>
        <v>mixed</v>
      </c>
      <c r="X1042" s="0" t="n">
        <f aca="false">IF(AND(ISNUMBER($BW1042),ISNUMBER($BX1042)),MIN(1,MAX(0,($BX1042-2017+1)/($BX1042-$BW1042+1))),"")</f>
        <v>0.19047619047619</v>
      </c>
      <c r="Y1042" s="0" t="n">
        <f aca="false">IF(AND(ISNUMBER($BW1042),ISNUMBER($BX1042)),MIN(1,MAX(0,($BX1042-2018+1)/($BX1042-$BW1042+1))),"")</f>
        <v>0.142857142857143</v>
      </c>
      <c r="Z1042" s="0" t="n">
        <f aca="false">IF(AND(ISNUMBER($BW1042),ISNUMBER($BX1042)),MIN(1,MAX(0,($BX1042-2019+1)/($BX1042-$BW1042+1))),"")</f>
        <v>0.0952380952380952</v>
      </c>
      <c r="AA1042" s="0" t="n">
        <f aca="false">IF(ISNUMBER($BX1042),IF($BX1042&gt;=2017,1,0),"")</f>
        <v>1</v>
      </c>
      <c r="AB1042" s="0" t="n">
        <f aca="false">IF(ISNUMBER($BX1042),IF($BX1042&gt;=2018,1,0),"")</f>
        <v>1</v>
      </c>
      <c r="AC1042" s="0" t="n">
        <f aca="false">IF(ISNUMBER($BX1042),IF($BX1042&gt;=2019,1,0),"")</f>
        <v>1</v>
      </c>
      <c r="AD1042" s="0" t="n">
        <f aca="false">IF($L1042&lt;&gt;"",IF($L1042&gt;2013,1,0),"")</f>
        <v>0</v>
      </c>
      <c r="AE1042" s="0" t="n">
        <f aca="false">IF($L1042&lt;&gt;"",1+IF($L1042&gt;2011,1,0)+IF($L1042&gt;2014,1,0),"")</f>
        <v>1</v>
      </c>
      <c r="AF1042" s="0" t="s">
        <v>747</v>
      </c>
      <c r="AG1042" s="0" t="s">
        <v>88</v>
      </c>
      <c r="AH1042" s="0" t="s">
        <v>2080</v>
      </c>
      <c r="AI1042" s="0" t="s">
        <v>334</v>
      </c>
      <c r="AJ1042" s="0" t="s">
        <v>334</v>
      </c>
      <c r="AK1042" s="0" t="str">
        <f aca="false">IF(AND($CF1042&lt;&gt;"",IFERROR(INDEX(subsample_country_map!$B:$B,MATCH($CF1042,subsample_country_map!$A:$A,0)),"")&lt;&gt;""),INDEX(subsample_country_map!$B:$B,MATCH($CF1042,subsample_country_map!$A:$A,0)),INDEX(lookup!$AA:$AA,MATCH($A1042,lookup!$A:$A,0)))</f>
        <v>1_US</v>
      </c>
      <c r="AL1042" s="0" t="str">
        <f aca="false">IF(AND($CF1042&lt;&gt;"",IFERROR(INDEX(subsample_country_map!$C:$C,MATCH($CF1042,subsample_country_map!$A:$A,0)),"")&lt;&gt;""),INDEX(subsample_country_map!$C:$C,MATCH($CF1042,subsample_country_map!$A:$A,0)),INDEX(lookup!$AB:$AB,MATCH($A1042,lookup!$A:$A,0)))</f>
        <v>1_developed</v>
      </c>
      <c r="AM1042" s="0" t="str">
        <f aca="false">IF(AND($CF1042&lt;&gt;"",IFERROR(INDEX(subsample_country_map!$D:$D,MATCH($CF1042,subsample_country_map!$A:$A,0)),"")&lt;&gt;""),INDEX(subsample_country_map!$D:$D,MATCH($CF1042,subsample_country_map!$A:$A,0)),INDEX(lookup!$AC:$AC,MATCH($A1042,lookup!$A:$A,0)))</f>
        <v>1_western</v>
      </c>
      <c r="AN1042" s="0" t="str">
        <f aca="false">IF(AND($CF1042&lt;&gt;"",IFERROR(INDEX(subsample_country_map!$E:$E,MATCH($CF1042,subsample_country_map!$A:$A,0)),"")&lt;&gt;""),INDEX(subsample_country_map!$E:$E,MATCH($CF1042,subsample_country_map!$A:$A,0)),INDEX(lookup!$AD:$AD,MATCH($A1042,lookup!$A:$A,0)))</f>
        <v>1_common law</v>
      </c>
      <c r="AO1042" s="0" t="str">
        <f aca="false">INDEX(lookup!$Y:$Y,MATCH($A1042,lookup!$A:$A,0))</f>
        <v>1_not published</v>
      </c>
      <c r="AP1042" s="0" t="str">
        <f aca="false">INDEX(lookup!$Z:$Z,MATCH($A1042,lookup!$A:$A,0))</f>
        <v>99_NCE</v>
      </c>
      <c r="AQ1042" s="0" t="str">
        <f aca="false">INDEX(lookup!$W:$W,MATCH($A1042,lookup!$A:$A,0))</f>
        <v>1_fin/acc/econ</v>
      </c>
      <c r="AS1042" s="0" t="s">
        <v>91</v>
      </c>
      <c r="AT1042" s="0" t="s">
        <v>397</v>
      </c>
      <c r="AU1042" s="0" t="s">
        <v>93</v>
      </c>
      <c r="AV1042" s="0" t="s">
        <v>3753</v>
      </c>
      <c r="AW1042" s="0" t="s">
        <v>3754</v>
      </c>
      <c r="BA1042" s="0" t="n">
        <v>1134</v>
      </c>
      <c r="BB1042" s="0" t="s">
        <v>3679</v>
      </c>
      <c r="BC1042" s="0" t="s">
        <v>122</v>
      </c>
      <c r="BD1042" s="0" t="s">
        <v>33</v>
      </c>
      <c r="BE1042" s="0" t="s">
        <v>3755</v>
      </c>
      <c r="BF1042" s="0" t="s">
        <v>2294</v>
      </c>
      <c r="BI1042" s="0" t="s">
        <v>316</v>
      </c>
      <c r="BJ1042" s="0" t="s">
        <v>3594</v>
      </c>
      <c r="BK1042" s="0" t="s">
        <v>676</v>
      </c>
      <c r="BL1042" s="0" t="s">
        <v>3756</v>
      </c>
      <c r="BM1042" s="0" t="s">
        <v>3681</v>
      </c>
      <c r="BN1042" s="0" t="s">
        <v>3682</v>
      </c>
      <c r="BO1042" s="0" t="s">
        <v>105</v>
      </c>
      <c r="BP1042" s="0" t="s">
        <v>3676</v>
      </c>
      <c r="BQ1042" s="0" t="s">
        <v>127</v>
      </c>
      <c r="BT1042" s="0" t="n">
        <v>0</v>
      </c>
      <c r="BU1042" s="0" t="s">
        <v>3683</v>
      </c>
      <c r="BW1042" s="0" t="n">
        <v>2000</v>
      </c>
      <c r="BX1042" s="0" t="n">
        <v>2020</v>
      </c>
      <c r="BY1042" s="0" t="s">
        <v>1526</v>
      </c>
      <c r="BZ1042" s="0" t="n">
        <v>2010</v>
      </c>
      <c r="CA1042" s="0" t="n">
        <v>0.238095238095238</v>
      </c>
      <c r="CB1042" s="0" t="n">
        <v>0</v>
      </c>
      <c r="CC1042" s="0" t="n">
        <v>1</v>
      </c>
      <c r="CD1042" s="0" t="n">
        <v>-0.121098871574297</v>
      </c>
      <c r="CE1042" s="0" t="n">
        <v>1</v>
      </c>
    </row>
    <row r="1043" customFormat="false" ht="15" hidden="false" customHeight="false" outlineLevel="0" collapsed="false">
      <c r="A1043" s="0" t="s">
        <v>3676</v>
      </c>
      <c r="B1043" s="0" t="n">
        <v>2348</v>
      </c>
      <c r="C1043" s="0" t="n">
        <v>-0.0506943257914114</v>
      </c>
      <c r="D1043" s="0" t="n">
        <v>1134</v>
      </c>
      <c r="E1043" s="0" t="n">
        <f aca="false">IF(ISNUMBER($BA1043),$BA1043,IF(AND(ISNUMBER($D1043),ISNUMBER($BW1043),ISNUMBER($BX1043)),$D1043*($BX1043-$BW1043+1),""))</f>
        <v>1134</v>
      </c>
      <c r="H1043" s="0" t="s">
        <v>118</v>
      </c>
      <c r="I1043" s="0" t="s">
        <v>344</v>
      </c>
      <c r="J1043" s="0" t="n">
        <f aca="false">IF($BW1043&lt;&gt;"",$BW1043,"")</f>
        <v>2000</v>
      </c>
      <c r="K1043" s="0" t="n">
        <f aca="false">IF($BX1043&lt;&gt;"",$BX1043,"")</f>
        <v>2020</v>
      </c>
      <c r="L1043" s="0" t="n">
        <f aca="false">IF(AND(ISNUMBER($BW1043),ISNUMBER($BX1043)),($BW1043+$BX1043)/2,"")</f>
        <v>2010</v>
      </c>
      <c r="M1043" s="0" t="n">
        <f aca="false">IF($L1043&lt;&gt;"",$L1043,"")</f>
        <v>2010</v>
      </c>
      <c r="N1043" s="0" t="n">
        <f aca="false">IF(AND(ISNUMBER($BW1043),ISNUMBER($BX1043)),MIN(1,MAX(0,($BX1043-2016+1)/($BX1043-$BW1043+1))),"")</f>
        <v>0.238095238095238</v>
      </c>
      <c r="O1043" s="0" t="n">
        <f aca="false">IF(AND(ISNUMBER($BW1043),ISNUMBER($BX1043)),MIN(1,MAX(0,($BX1043-2017+1)/($BX1043-$BW1043+1))),"")</f>
        <v>0.19047619047619</v>
      </c>
      <c r="P1043" s="0" t="n">
        <f aca="false">IF(AND(ISNUMBER($BW1043),ISNUMBER($BX1043)),MIN(1,MAX(0,($BX1043-2018+1)/($BX1043-$BW1043+1))),"")</f>
        <v>0.142857142857143</v>
      </c>
      <c r="Q1043" s="0" t="n">
        <f aca="false">IF(AND(ISNUMBER($BW1043),ISNUMBER($BX1043)),MIN(1,MAX(0,($BX1043-2019+1)/($BX1043-$BW1043+1))),"")</f>
        <v>0.0952380952380952</v>
      </c>
      <c r="R1043" s="0" t="n">
        <f aca="false">IF(AND(ISNUMBER($BW1043),ISNUMBER($BX1043)),MIN(1,MAX(0,($BX1043-2016+1)/($BX1043-$BW1043+1))),"")</f>
        <v>0.238095238095238</v>
      </c>
      <c r="S1043" s="0" t="n">
        <f aca="false">IF($L1043&lt;&gt;"",IF($L1043&gt;=2015.5,1,0),"")</f>
        <v>0</v>
      </c>
      <c r="T1043" s="0" t="n">
        <f aca="false">IF($L1043&lt;&gt;"",IF($L1043&gt;=2016,1,0),"")</f>
        <v>0</v>
      </c>
      <c r="U1043" s="0" t="n">
        <f aca="false">IF(ISNUMBER($BX1043),IF($BX1043&gt;=2016,1,0),"")</f>
        <v>1</v>
      </c>
      <c r="V1043" s="0" t="n">
        <f aca="false">IF(ISNUMBER($BW1043),IF($BW1043&gt;=2016,1,0),"")</f>
        <v>0</v>
      </c>
      <c r="W1043" s="0" t="str">
        <f aca="false">IF(AND(ISNUMBER($BW1043),ISNUMBER($BX1043)),IF($BW1043&gt;=2016,"post-only",IF($BX1043&lt;2016,"pre-only","mixed")),"")</f>
        <v>mixed</v>
      </c>
      <c r="X1043" s="0" t="n">
        <f aca="false">IF(AND(ISNUMBER($BW1043),ISNUMBER($BX1043)),MIN(1,MAX(0,($BX1043-2017+1)/($BX1043-$BW1043+1))),"")</f>
        <v>0.19047619047619</v>
      </c>
      <c r="Y1043" s="0" t="n">
        <f aca="false">IF(AND(ISNUMBER($BW1043),ISNUMBER($BX1043)),MIN(1,MAX(0,($BX1043-2018+1)/($BX1043-$BW1043+1))),"")</f>
        <v>0.142857142857143</v>
      </c>
      <c r="Z1043" s="0" t="n">
        <f aca="false">IF(AND(ISNUMBER($BW1043),ISNUMBER($BX1043)),MIN(1,MAX(0,($BX1043-2019+1)/($BX1043-$BW1043+1))),"")</f>
        <v>0.0952380952380952</v>
      </c>
      <c r="AA1043" s="0" t="n">
        <f aca="false">IF(ISNUMBER($BX1043),IF($BX1043&gt;=2017,1,0),"")</f>
        <v>1</v>
      </c>
      <c r="AB1043" s="0" t="n">
        <f aca="false">IF(ISNUMBER($BX1043),IF($BX1043&gt;=2018,1,0),"")</f>
        <v>1</v>
      </c>
      <c r="AC1043" s="0" t="n">
        <f aca="false">IF(ISNUMBER($BX1043),IF($BX1043&gt;=2019,1,0),"")</f>
        <v>1</v>
      </c>
      <c r="AD1043" s="0" t="n">
        <f aca="false">IF($L1043&lt;&gt;"",IF($L1043&gt;2013,1,0),"")</f>
        <v>0</v>
      </c>
      <c r="AE1043" s="0" t="n">
        <f aca="false">IF($L1043&lt;&gt;"",1+IF($L1043&gt;2011,1,0)+IF($L1043&gt;2014,1,0),"")</f>
        <v>1</v>
      </c>
      <c r="AF1043" s="0" t="s">
        <v>747</v>
      </c>
      <c r="AG1043" s="0" t="s">
        <v>88</v>
      </c>
      <c r="AH1043" s="0" t="s">
        <v>2080</v>
      </c>
      <c r="AI1043" s="0" t="s">
        <v>334</v>
      </c>
      <c r="AJ1043" s="0" t="s">
        <v>334</v>
      </c>
      <c r="AK1043" s="0" t="str">
        <f aca="false">IF(AND($CF1043&lt;&gt;"",IFERROR(INDEX(subsample_country_map!$B:$B,MATCH($CF1043,subsample_country_map!$A:$A,0)),"")&lt;&gt;""),INDEX(subsample_country_map!$B:$B,MATCH($CF1043,subsample_country_map!$A:$A,0)),INDEX(lookup!$AA:$AA,MATCH($A1043,lookup!$A:$A,0)))</f>
        <v>1_US</v>
      </c>
      <c r="AL1043" s="0" t="str">
        <f aca="false">IF(AND($CF1043&lt;&gt;"",IFERROR(INDEX(subsample_country_map!$C:$C,MATCH($CF1043,subsample_country_map!$A:$A,0)),"")&lt;&gt;""),INDEX(subsample_country_map!$C:$C,MATCH($CF1043,subsample_country_map!$A:$A,0)),INDEX(lookup!$AB:$AB,MATCH($A1043,lookup!$A:$A,0)))</f>
        <v>1_developed</v>
      </c>
      <c r="AM1043" s="0" t="str">
        <f aca="false">IF(AND($CF1043&lt;&gt;"",IFERROR(INDEX(subsample_country_map!$D:$D,MATCH($CF1043,subsample_country_map!$A:$A,0)),"")&lt;&gt;""),INDEX(subsample_country_map!$D:$D,MATCH($CF1043,subsample_country_map!$A:$A,0)),INDEX(lookup!$AC:$AC,MATCH($A1043,lookup!$A:$A,0)))</f>
        <v>1_western</v>
      </c>
      <c r="AN1043" s="0" t="str">
        <f aca="false">IF(AND($CF1043&lt;&gt;"",IFERROR(INDEX(subsample_country_map!$E:$E,MATCH($CF1043,subsample_country_map!$A:$A,0)),"")&lt;&gt;""),INDEX(subsample_country_map!$E:$E,MATCH($CF1043,subsample_country_map!$A:$A,0)),INDEX(lookup!$AD:$AD,MATCH($A1043,lookup!$A:$A,0)))</f>
        <v>1_common law</v>
      </c>
      <c r="AO1043" s="0" t="str">
        <f aca="false">INDEX(lookup!$Y:$Y,MATCH($A1043,lookup!$A:$A,0))</f>
        <v>1_not published</v>
      </c>
      <c r="AP1043" s="0" t="str">
        <f aca="false">INDEX(lookup!$Z:$Z,MATCH($A1043,lookup!$A:$A,0))</f>
        <v>99_NCE</v>
      </c>
      <c r="AQ1043" s="0" t="str">
        <f aca="false">INDEX(lookup!$W:$W,MATCH($A1043,lookup!$A:$A,0))</f>
        <v>1_fin/acc/econ</v>
      </c>
      <c r="AS1043" s="0" t="s">
        <v>91</v>
      </c>
      <c r="AT1043" s="0" t="s">
        <v>397</v>
      </c>
      <c r="AU1043" s="0" t="s">
        <v>93</v>
      </c>
      <c r="AV1043" s="0" t="s">
        <v>3757</v>
      </c>
      <c r="AW1043" s="0" t="s">
        <v>3758</v>
      </c>
      <c r="BA1043" s="0" t="n">
        <v>1134</v>
      </c>
      <c r="BB1043" s="0" t="s">
        <v>3679</v>
      </c>
      <c r="BC1043" s="0" t="s">
        <v>122</v>
      </c>
      <c r="BD1043" s="0" t="s">
        <v>33</v>
      </c>
      <c r="BE1043" s="0" t="s">
        <v>3755</v>
      </c>
      <c r="BF1043" s="0" t="s">
        <v>2289</v>
      </c>
      <c r="BI1043" s="0" t="s">
        <v>316</v>
      </c>
      <c r="BJ1043" s="0" t="s">
        <v>3686</v>
      </c>
      <c r="BK1043" s="0" t="s">
        <v>676</v>
      </c>
      <c r="BL1043" s="0" t="s">
        <v>3759</v>
      </c>
      <c r="BM1043" s="0" t="s">
        <v>3681</v>
      </c>
      <c r="BN1043" s="0" t="s">
        <v>3682</v>
      </c>
      <c r="BO1043" s="0" t="s">
        <v>105</v>
      </c>
      <c r="BP1043" s="0" t="s">
        <v>3676</v>
      </c>
      <c r="BQ1043" s="0" t="s">
        <v>127</v>
      </c>
      <c r="BT1043" s="0" t="n">
        <v>0</v>
      </c>
      <c r="BU1043" s="0" t="s">
        <v>3683</v>
      </c>
      <c r="BW1043" s="0" t="n">
        <v>2000</v>
      </c>
      <c r="BX1043" s="0" t="n">
        <v>2020</v>
      </c>
      <c r="BY1043" s="0" t="s">
        <v>1526</v>
      </c>
      <c r="BZ1043" s="0" t="n">
        <v>2010</v>
      </c>
      <c r="CA1043" s="0" t="n">
        <v>0.238095238095238</v>
      </c>
      <c r="CB1043" s="0" t="n">
        <v>0</v>
      </c>
      <c r="CC1043" s="0" t="n">
        <v>1</v>
      </c>
      <c r="CD1043" s="0" t="n">
        <v>-0.0507378195734556</v>
      </c>
      <c r="CE1043" s="0" t="n">
        <v>1</v>
      </c>
    </row>
    <row r="1044" customFormat="false" ht="15" hidden="false" customHeight="false" outlineLevel="0" collapsed="false">
      <c r="A1044" s="0" t="s">
        <v>3676</v>
      </c>
      <c r="B1044" s="0" t="n">
        <v>2349</v>
      </c>
      <c r="C1044" s="0" t="n">
        <v>-0.0607619512505685</v>
      </c>
      <c r="D1044" s="0" t="n">
        <v>1136</v>
      </c>
      <c r="E1044" s="0" t="n">
        <f aca="false">IF(ISNUMBER($BA1044),$BA1044,IF(AND(ISNUMBER($D1044),ISNUMBER($BW1044),ISNUMBER($BX1044)),$D1044*($BX1044-$BW1044+1),""))</f>
        <v>1136</v>
      </c>
      <c r="H1044" s="0" t="s">
        <v>118</v>
      </c>
      <c r="I1044" s="0" t="s">
        <v>344</v>
      </c>
      <c r="J1044" s="0" t="n">
        <f aca="false">IF($BW1044&lt;&gt;"",$BW1044,"")</f>
        <v>2000</v>
      </c>
      <c r="K1044" s="0" t="n">
        <f aca="false">IF($BX1044&lt;&gt;"",$BX1044,"")</f>
        <v>2020</v>
      </c>
      <c r="L1044" s="0" t="n">
        <f aca="false">IF(AND(ISNUMBER($BW1044),ISNUMBER($BX1044)),($BW1044+$BX1044)/2,"")</f>
        <v>2010</v>
      </c>
      <c r="M1044" s="0" t="n">
        <f aca="false">IF($L1044&lt;&gt;"",$L1044,"")</f>
        <v>2010</v>
      </c>
      <c r="N1044" s="0" t="n">
        <f aca="false">IF(AND(ISNUMBER($BW1044),ISNUMBER($BX1044)),MIN(1,MAX(0,($BX1044-2016+1)/($BX1044-$BW1044+1))),"")</f>
        <v>0.238095238095238</v>
      </c>
      <c r="O1044" s="0" t="n">
        <f aca="false">IF(AND(ISNUMBER($BW1044),ISNUMBER($BX1044)),MIN(1,MAX(0,($BX1044-2017+1)/($BX1044-$BW1044+1))),"")</f>
        <v>0.19047619047619</v>
      </c>
      <c r="P1044" s="0" t="n">
        <f aca="false">IF(AND(ISNUMBER($BW1044),ISNUMBER($BX1044)),MIN(1,MAX(0,($BX1044-2018+1)/($BX1044-$BW1044+1))),"")</f>
        <v>0.142857142857143</v>
      </c>
      <c r="Q1044" s="0" t="n">
        <f aca="false">IF(AND(ISNUMBER($BW1044),ISNUMBER($BX1044)),MIN(1,MAX(0,($BX1044-2019+1)/($BX1044-$BW1044+1))),"")</f>
        <v>0.0952380952380952</v>
      </c>
      <c r="R1044" s="0" t="n">
        <f aca="false">IF(AND(ISNUMBER($BW1044),ISNUMBER($BX1044)),MIN(1,MAX(0,($BX1044-2016+1)/($BX1044-$BW1044+1))),"")</f>
        <v>0.238095238095238</v>
      </c>
      <c r="S1044" s="0" t="n">
        <f aca="false">IF($L1044&lt;&gt;"",IF($L1044&gt;=2015.5,1,0),"")</f>
        <v>0</v>
      </c>
      <c r="T1044" s="0" t="n">
        <f aca="false">IF($L1044&lt;&gt;"",IF($L1044&gt;=2016,1,0),"")</f>
        <v>0</v>
      </c>
      <c r="U1044" s="0" t="n">
        <f aca="false">IF(ISNUMBER($BX1044),IF($BX1044&gt;=2016,1,0),"")</f>
        <v>1</v>
      </c>
      <c r="V1044" s="0" t="n">
        <f aca="false">IF(ISNUMBER($BW1044),IF($BW1044&gt;=2016,1,0),"")</f>
        <v>0</v>
      </c>
      <c r="W1044" s="0" t="str">
        <f aca="false">IF(AND(ISNUMBER($BW1044),ISNUMBER($BX1044)),IF($BW1044&gt;=2016,"post-only",IF($BX1044&lt;2016,"pre-only","mixed")),"")</f>
        <v>mixed</v>
      </c>
      <c r="X1044" s="0" t="n">
        <f aca="false">IF(AND(ISNUMBER($BW1044),ISNUMBER($BX1044)),MIN(1,MAX(0,($BX1044-2017+1)/($BX1044-$BW1044+1))),"")</f>
        <v>0.19047619047619</v>
      </c>
      <c r="Y1044" s="0" t="n">
        <f aca="false">IF(AND(ISNUMBER($BW1044),ISNUMBER($BX1044)),MIN(1,MAX(0,($BX1044-2018+1)/($BX1044-$BW1044+1))),"")</f>
        <v>0.142857142857143</v>
      </c>
      <c r="Z1044" s="0" t="n">
        <f aca="false">IF(AND(ISNUMBER($BW1044),ISNUMBER($BX1044)),MIN(1,MAX(0,($BX1044-2019+1)/($BX1044-$BW1044+1))),"")</f>
        <v>0.0952380952380952</v>
      </c>
      <c r="AA1044" s="0" t="n">
        <f aca="false">IF(ISNUMBER($BX1044),IF($BX1044&gt;=2017,1,0),"")</f>
        <v>1</v>
      </c>
      <c r="AB1044" s="0" t="n">
        <f aca="false">IF(ISNUMBER($BX1044),IF($BX1044&gt;=2018,1,0),"")</f>
        <v>1</v>
      </c>
      <c r="AC1044" s="0" t="n">
        <f aca="false">IF(ISNUMBER($BX1044),IF($BX1044&gt;=2019,1,0),"")</f>
        <v>1</v>
      </c>
      <c r="AD1044" s="0" t="n">
        <f aca="false">IF($L1044&lt;&gt;"",IF($L1044&gt;2013,1,0),"")</f>
        <v>0</v>
      </c>
      <c r="AE1044" s="0" t="n">
        <f aca="false">IF($L1044&lt;&gt;"",1+IF($L1044&gt;2011,1,0)+IF($L1044&gt;2014,1,0),"")</f>
        <v>1</v>
      </c>
      <c r="AF1044" s="0" t="s">
        <v>747</v>
      </c>
      <c r="AG1044" s="0" t="s">
        <v>88</v>
      </c>
      <c r="AH1044" s="0" t="s">
        <v>2080</v>
      </c>
      <c r="AI1044" s="0" t="s">
        <v>334</v>
      </c>
      <c r="AJ1044" s="0" t="s">
        <v>334</v>
      </c>
      <c r="AK1044" s="0" t="str">
        <f aca="false">IF(AND($CF1044&lt;&gt;"",IFERROR(INDEX(subsample_country_map!$B:$B,MATCH($CF1044,subsample_country_map!$A:$A,0)),"")&lt;&gt;""),INDEX(subsample_country_map!$B:$B,MATCH($CF1044,subsample_country_map!$A:$A,0)),INDEX(lookup!$AA:$AA,MATCH($A1044,lookup!$A:$A,0)))</f>
        <v>1_US</v>
      </c>
      <c r="AL1044" s="0" t="str">
        <f aca="false">IF(AND($CF1044&lt;&gt;"",IFERROR(INDEX(subsample_country_map!$C:$C,MATCH($CF1044,subsample_country_map!$A:$A,0)),"")&lt;&gt;""),INDEX(subsample_country_map!$C:$C,MATCH($CF1044,subsample_country_map!$A:$A,0)),INDEX(lookup!$AB:$AB,MATCH($A1044,lookup!$A:$A,0)))</f>
        <v>1_developed</v>
      </c>
      <c r="AM1044" s="0" t="str">
        <f aca="false">IF(AND($CF1044&lt;&gt;"",IFERROR(INDEX(subsample_country_map!$D:$D,MATCH($CF1044,subsample_country_map!$A:$A,0)),"")&lt;&gt;""),INDEX(subsample_country_map!$D:$D,MATCH($CF1044,subsample_country_map!$A:$A,0)),INDEX(lookup!$AC:$AC,MATCH($A1044,lookup!$A:$A,0)))</f>
        <v>1_western</v>
      </c>
      <c r="AN1044" s="0" t="str">
        <f aca="false">IF(AND($CF1044&lt;&gt;"",IFERROR(INDEX(subsample_country_map!$E:$E,MATCH($CF1044,subsample_country_map!$A:$A,0)),"")&lt;&gt;""),INDEX(subsample_country_map!$E:$E,MATCH($CF1044,subsample_country_map!$A:$A,0)),INDEX(lookup!$AD:$AD,MATCH($A1044,lookup!$A:$A,0)))</f>
        <v>1_common law</v>
      </c>
      <c r="AO1044" s="0" t="str">
        <f aca="false">INDEX(lookup!$Y:$Y,MATCH($A1044,lookup!$A:$A,0))</f>
        <v>1_not published</v>
      </c>
      <c r="AP1044" s="0" t="str">
        <f aca="false">INDEX(lookup!$Z:$Z,MATCH($A1044,lookup!$A:$A,0))</f>
        <v>99_NCE</v>
      </c>
      <c r="AQ1044" s="0" t="str">
        <f aca="false">INDEX(lookup!$W:$W,MATCH($A1044,lookup!$A:$A,0))</f>
        <v>1_fin/acc/econ</v>
      </c>
      <c r="AS1044" s="0" t="s">
        <v>91</v>
      </c>
      <c r="AT1044" s="0" t="s">
        <v>397</v>
      </c>
      <c r="AU1044" s="0" t="s">
        <v>93</v>
      </c>
      <c r="AV1044" s="0" t="s">
        <v>3760</v>
      </c>
      <c r="AW1044" s="0" t="s">
        <v>3761</v>
      </c>
      <c r="BA1044" s="0" t="n">
        <v>1136</v>
      </c>
      <c r="BB1044" s="0" t="s">
        <v>3679</v>
      </c>
      <c r="BC1044" s="0" t="s">
        <v>122</v>
      </c>
      <c r="BD1044" s="0" t="s">
        <v>33</v>
      </c>
      <c r="BE1044" s="0" t="s">
        <v>3762</v>
      </c>
      <c r="BF1044" s="0" t="s">
        <v>2294</v>
      </c>
      <c r="BI1044" s="0" t="s">
        <v>316</v>
      </c>
      <c r="BJ1044" s="0" t="s">
        <v>3690</v>
      </c>
      <c r="BK1044" s="0" t="s">
        <v>676</v>
      </c>
      <c r="BL1044" s="0" t="s">
        <v>3763</v>
      </c>
      <c r="BM1044" s="0" t="s">
        <v>3681</v>
      </c>
      <c r="BN1044" s="0" t="s">
        <v>3682</v>
      </c>
      <c r="BO1044" s="0" t="s">
        <v>105</v>
      </c>
      <c r="BP1044" s="0" t="s">
        <v>3676</v>
      </c>
      <c r="BQ1044" s="0" t="s">
        <v>127</v>
      </c>
      <c r="BT1044" s="0" t="n">
        <v>0</v>
      </c>
      <c r="BU1044" s="0" t="s">
        <v>3683</v>
      </c>
      <c r="BW1044" s="0" t="n">
        <v>2000</v>
      </c>
      <c r="BX1044" s="0" t="n">
        <v>2020</v>
      </c>
      <c r="BY1044" s="0" t="s">
        <v>1526</v>
      </c>
      <c r="BZ1044" s="0" t="n">
        <v>2010</v>
      </c>
      <c r="CA1044" s="0" t="n">
        <v>0.238095238095238</v>
      </c>
      <c r="CB1044" s="0" t="n">
        <v>0</v>
      </c>
      <c r="CC1044" s="0" t="n">
        <v>1</v>
      </c>
      <c r="CD1044" s="0" t="n">
        <v>-0.0608368953437077</v>
      </c>
      <c r="CE1044" s="0" t="n">
        <v>1</v>
      </c>
    </row>
    <row r="1045" customFormat="false" ht="15" hidden="false" customHeight="false" outlineLevel="0" collapsed="false">
      <c r="A1045" s="0" t="s">
        <v>3676</v>
      </c>
      <c r="B1045" s="0" t="n">
        <v>2350</v>
      </c>
      <c r="C1045" s="0" t="n">
        <v>-0.0860300301914244</v>
      </c>
      <c r="D1045" s="0" t="n">
        <v>1132</v>
      </c>
      <c r="E1045" s="0" t="n">
        <f aca="false">IF(ISNUMBER($BA1045),$BA1045,IF(AND(ISNUMBER($D1045),ISNUMBER($BW1045),ISNUMBER($BX1045)),$D1045*($BX1045-$BW1045+1),""))</f>
        <v>1132</v>
      </c>
      <c r="H1045" s="0" t="s">
        <v>118</v>
      </c>
      <c r="I1045" s="0" t="s">
        <v>344</v>
      </c>
      <c r="J1045" s="0" t="n">
        <f aca="false">IF($BW1045&lt;&gt;"",$BW1045,"")</f>
        <v>2000</v>
      </c>
      <c r="K1045" s="0" t="n">
        <f aca="false">IF($BX1045&lt;&gt;"",$BX1045,"")</f>
        <v>2020</v>
      </c>
      <c r="L1045" s="0" t="n">
        <f aca="false">IF(AND(ISNUMBER($BW1045),ISNUMBER($BX1045)),($BW1045+$BX1045)/2,"")</f>
        <v>2010</v>
      </c>
      <c r="M1045" s="0" t="n">
        <f aca="false">IF($L1045&lt;&gt;"",$L1045,"")</f>
        <v>2010</v>
      </c>
      <c r="N1045" s="0" t="n">
        <f aca="false">IF(AND(ISNUMBER($BW1045),ISNUMBER($BX1045)),MIN(1,MAX(0,($BX1045-2016+1)/($BX1045-$BW1045+1))),"")</f>
        <v>0.238095238095238</v>
      </c>
      <c r="O1045" s="0" t="n">
        <f aca="false">IF(AND(ISNUMBER($BW1045),ISNUMBER($BX1045)),MIN(1,MAX(0,($BX1045-2017+1)/($BX1045-$BW1045+1))),"")</f>
        <v>0.19047619047619</v>
      </c>
      <c r="P1045" s="0" t="n">
        <f aca="false">IF(AND(ISNUMBER($BW1045),ISNUMBER($BX1045)),MIN(1,MAX(0,($BX1045-2018+1)/($BX1045-$BW1045+1))),"")</f>
        <v>0.142857142857143</v>
      </c>
      <c r="Q1045" s="0" t="n">
        <f aca="false">IF(AND(ISNUMBER($BW1045),ISNUMBER($BX1045)),MIN(1,MAX(0,($BX1045-2019+1)/($BX1045-$BW1045+1))),"")</f>
        <v>0.0952380952380952</v>
      </c>
      <c r="R1045" s="0" t="n">
        <f aca="false">IF(AND(ISNUMBER($BW1045),ISNUMBER($BX1045)),MIN(1,MAX(0,($BX1045-2016+1)/($BX1045-$BW1045+1))),"")</f>
        <v>0.238095238095238</v>
      </c>
      <c r="S1045" s="0" t="n">
        <f aca="false">IF($L1045&lt;&gt;"",IF($L1045&gt;=2015.5,1,0),"")</f>
        <v>0</v>
      </c>
      <c r="T1045" s="0" t="n">
        <f aca="false">IF($L1045&lt;&gt;"",IF($L1045&gt;=2016,1,0),"")</f>
        <v>0</v>
      </c>
      <c r="U1045" s="0" t="n">
        <f aca="false">IF(ISNUMBER($BX1045),IF($BX1045&gt;=2016,1,0),"")</f>
        <v>1</v>
      </c>
      <c r="V1045" s="0" t="n">
        <f aca="false">IF(ISNUMBER($BW1045),IF($BW1045&gt;=2016,1,0),"")</f>
        <v>0</v>
      </c>
      <c r="W1045" s="0" t="str">
        <f aca="false">IF(AND(ISNUMBER($BW1045),ISNUMBER($BX1045)),IF($BW1045&gt;=2016,"post-only",IF($BX1045&lt;2016,"pre-only","mixed")),"")</f>
        <v>mixed</v>
      </c>
      <c r="X1045" s="0" t="n">
        <f aca="false">IF(AND(ISNUMBER($BW1045),ISNUMBER($BX1045)),MIN(1,MAX(0,($BX1045-2017+1)/($BX1045-$BW1045+1))),"")</f>
        <v>0.19047619047619</v>
      </c>
      <c r="Y1045" s="0" t="n">
        <f aca="false">IF(AND(ISNUMBER($BW1045),ISNUMBER($BX1045)),MIN(1,MAX(0,($BX1045-2018+1)/($BX1045-$BW1045+1))),"")</f>
        <v>0.142857142857143</v>
      </c>
      <c r="Z1045" s="0" t="n">
        <f aca="false">IF(AND(ISNUMBER($BW1045),ISNUMBER($BX1045)),MIN(1,MAX(0,($BX1045-2019+1)/($BX1045-$BW1045+1))),"")</f>
        <v>0.0952380952380952</v>
      </c>
      <c r="AA1045" s="0" t="n">
        <f aca="false">IF(ISNUMBER($BX1045),IF($BX1045&gt;=2017,1,0),"")</f>
        <v>1</v>
      </c>
      <c r="AB1045" s="0" t="n">
        <f aca="false">IF(ISNUMBER($BX1045),IF($BX1045&gt;=2018,1,0),"")</f>
        <v>1</v>
      </c>
      <c r="AC1045" s="0" t="n">
        <f aca="false">IF(ISNUMBER($BX1045),IF($BX1045&gt;=2019,1,0),"")</f>
        <v>1</v>
      </c>
      <c r="AD1045" s="0" t="n">
        <f aca="false">IF($L1045&lt;&gt;"",IF($L1045&gt;2013,1,0),"")</f>
        <v>0</v>
      </c>
      <c r="AE1045" s="0" t="n">
        <f aca="false">IF($L1045&lt;&gt;"",1+IF($L1045&gt;2011,1,0)+IF($L1045&gt;2014,1,0),"")</f>
        <v>1</v>
      </c>
      <c r="AF1045" s="0" t="s">
        <v>747</v>
      </c>
      <c r="AG1045" s="0" t="s">
        <v>88</v>
      </c>
      <c r="AH1045" s="0" t="s">
        <v>2080</v>
      </c>
      <c r="AI1045" s="0" t="s">
        <v>334</v>
      </c>
      <c r="AJ1045" s="0" t="s">
        <v>334</v>
      </c>
      <c r="AK1045" s="0" t="str">
        <f aca="false">IF(AND($CF1045&lt;&gt;"",IFERROR(INDEX(subsample_country_map!$B:$B,MATCH($CF1045,subsample_country_map!$A:$A,0)),"")&lt;&gt;""),INDEX(subsample_country_map!$B:$B,MATCH($CF1045,subsample_country_map!$A:$A,0)),INDEX(lookup!$AA:$AA,MATCH($A1045,lookup!$A:$A,0)))</f>
        <v>1_US</v>
      </c>
      <c r="AL1045" s="0" t="str">
        <f aca="false">IF(AND($CF1045&lt;&gt;"",IFERROR(INDEX(subsample_country_map!$C:$C,MATCH($CF1045,subsample_country_map!$A:$A,0)),"")&lt;&gt;""),INDEX(subsample_country_map!$C:$C,MATCH($CF1045,subsample_country_map!$A:$A,0)),INDEX(lookup!$AB:$AB,MATCH($A1045,lookup!$A:$A,0)))</f>
        <v>1_developed</v>
      </c>
      <c r="AM1045" s="0" t="str">
        <f aca="false">IF(AND($CF1045&lt;&gt;"",IFERROR(INDEX(subsample_country_map!$D:$D,MATCH($CF1045,subsample_country_map!$A:$A,0)),"")&lt;&gt;""),INDEX(subsample_country_map!$D:$D,MATCH($CF1045,subsample_country_map!$A:$A,0)),INDEX(lookup!$AC:$AC,MATCH($A1045,lookup!$A:$A,0)))</f>
        <v>1_western</v>
      </c>
      <c r="AN1045" s="0" t="str">
        <f aca="false">IF(AND($CF1045&lt;&gt;"",IFERROR(INDEX(subsample_country_map!$E:$E,MATCH($CF1045,subsample_country_map!$A:$A,0)),"")&lt;&gt;""),INDEX(subsample_country_map!$E:$E,MATCH($CF1045,subsample_country_map!$A:$A,0)),INDEX(lookup!$AD:$AD,MATCH($A1045,lookup!$A:$A,0)))</f>
        <v>1_common law</v>
      </c>
      <c r="AO1045" s="0" t="str">
        <f aca="false">INDEX(lookup!$Y:$Y,MATCH($A1045,lookup!$A:$A,0))</f>
        <v>1_not published</v>
      </c>
      <c r="AP1045" s="0" t="str">
        <f aca="false">INDEX(lookup!$Z:$Z,MATCH($A1045,lookup!$A:$A,0))</f>
        <v>99_NCE</v>
      </c>
      <c r="AQ1045" s="0" t="str">
        <f aca="false">INDEX(lookup!$W:$W,MATCH($A1045,lookup!$A:$A,0))</f>
        <v>1_fin/acc/econ</v>
      </c>
      <c r="AS1045" s="0" t="s">
        <v>91</v>
      </c>
      <c r="AT1045" s="0" t="s">
        <v>397</v>
      </c>
      <c r="AU1045" s="0" t="s">
        <v>93</v>
      </c>
      <c r="AV1045" s="0" t="s">
        <v>3764</v>
      </c>
      <c r="AW1045" s="0" t="s">
        <v>3765</v>
      </c>
      <c r="BA1045" s="0" t="n">
        <v>1132</v>
      </c>
      <c r="BB1045" s="0" t="s">
        <v>3679</v>
      </c>
      <c r="BC1045" s="0" t="s">
        <v>122</v>
      </c>
      <c r="BD1045" s="0" t="s">
        <v>33</v>
      </c>
      <c r="BE1045" s="0" t="s">
        <v>3762</v>
      </c>
      <c r="BF1045" s="0" t="s">
        <v>2289</v>
      </c>
      <c r="BI1045" s="0" t="s">
        <v>316</v>
      </c>
      <c r="BJ1045" s="0" t="s">
        <v>3694</v>
      </c>
      <c r="BK1045" s="0" t="s">
        <v>676</v>
      </c>
      <c r="BL1045" s="0" t="s">
        <v>3766</v>
      </c>
      <c r="BM1045" s="0" t="s">
        <v>3681</v>
      </c>
      <c r="BN1045" s="0" t="s">
        <v>3682</v>
      </c>
      <c r="BO1045" s="0" t="s">
        <v>105</v>
      </c>
      <c r="BP1045" s="0" t="s">
        <v>3676</v>
      </c>
      <c r="BQ1045" s="0" t="s">
        <v>127</v>
      </c>
      <c r="BT1045" s="0" t="n">
        <v>0</v>
      </c>
      <c r="BU1045" s="0" t="s">
        <v>3683</v>
      </c>
      <c r="BW1045" s="0" t="n">
        <v>2000</v>
      </c>
      <c r="BX1045" s="0" t="n">
        <v>2020</v>
      </c>
      <c r="BY1045" s="0" t="s">
        <v>1526</v>
      </c>
      <c r="BZ1045" s="0" t="n">
        <v>2010</v>
      </c>
      <c r="CA1045" s="0" t="n">
        <v>0.238095238095238</v>
      </c>
      <c r="CB1045" s="0" t="n">
        <v>0</v>
      </c>
      <c r="CC1045" s="0" t="n">
        <v>1</v>
      </c>
      <c r="CD1045" s="0" t="n">
        <v>-0.0862432185482266</v>
      </c>
      <c r="CE1045" s="0" t="n">
        <v>1</v>
      </c>
    </row>
    <row r="1046" customFormat="false" ht="15" hidden="false" customHeight="false" outlineLevel="0" collapsed="false">
      <c r="A1046" s="0" t="s">
        <v>3676</v>
      </c>
      <c r="B1046" s="0" t="n">
        <v>2351</v>
      </c>
      <c r="C1046" s="0" t="n">
        <v>-0.0574475919270893</v>
      </c>
      <c r="D1046" s="0" t="n">
        <v>1108</v>
      </c>
      <c r="E1046" s="0" t="n">
        <f aca="false">IF(ISNUMBER($BA1046),$BA1046,IF(AND(ISNUMBER($D1046),ISNUMBER($BW1046),ISNUMBER($BX1046)),$D1046*($BX1046-$BW1046+1),""))</f>
        <v>1108</v>
      </c>
      <c r="H1046" s="0" t="s">
        <v>118</v>
      </c>
      <c r="I1046" s="0" t="s">
        <v>344</v>
      </c>
      <c r="J1046" s="0" t="n">
        <f aca="false">IF($BW1046&lt;&gt;"",$BW1046,"")</f>
        <v>2000</v>
      </c>
      <c r="K1046" s="0" t="n">
        <f aca="false">IF($BX1046&lt;&gt;"",$BX1046,"")</f>
        <v>2020</v>
      </c>
      <c r="L1046" s="0" t="n">
        <f aca="false">IF(AND(ISNUMBER($BW1046),ISNUMBER($BX1046)),($BW1046+$BX1046)/2,"")</f>
        <v>2010</v>
      </c>
      <c r="M1046" s="0" t="n">
        <f aca="false">IF($L1046&lt;&gt;"",$L1046,"")</f>
        <v>2010</v>
      </c>
      <c r="N1046" s="0" t="n">
        <f aca="false">IF(AND(ISNUMBER($BW1046),ISNUMBER($BX1046)),MIN(1,MAX(0,($BX1046-2016+1)/($BX1046-$BW1046+1))),"")</f>
        <v>0.238095238095238</v>
      </c>
      <c r="O1046" s="0" t="n">
        <f aca="false">IF(AND(ISNUMBER($BW1046),ISNUMBER($BX1046)),MIN(1,MAX(0,($BX1046-2017+1)/($BX1046-$BW1046+1))),"")</f>
        <v>0.19047619047619</v>
      </c>
      <c r="P1046" s="0" t="n">
        <f aca="false">IF(AND(ISNUMBER($BW1046),ISNUMBER($BX1046)),MIN(1,MAX(0,($BX1046-2018+1)/($BX1046-$BW1046+1))),"")</f>
        <v>0.142857142857143</v>
      </c>
      <c r="Q1046" s="0" t="n">
        <f aca="false">IF(AND(ISNUMBER($BW1046),ISNUMBER($BX1046)),MIN(1,MAX(0,($BX1046-2019+1)/($BX1046-$BW1046+1))),"")</f>
        <v>0.0952380952380952</v>
      </c>
      <c r="R1046" s="0" t="n">
        <f aca="false">IF(AND(ISNUMBER($BW1046),ISNUMBER($BX1046)),MIN(1,MAX(0,($BX1046-2016+1)/($BX1046-$BW1046+1))),"")</f>
        <v>0.238095238095238</v>
      </c>
      <c r="S1046" s="0" t="n">
        <f aca="false">IF($L1046&lt;&gt;"",IF($L1046&gt;=2015.5,1,0),"")</f>
        <v>0</v>
      </c>
      <c r="T1046" s="0" t="n">
        <f aca="false">IF($L1046&lt;&gt;"",IF($L1046&gt;=2016,1,0),"")</f>
        <v>0</v>
      </c>
      <c r="U1046" s="0" t="n">
        <f aca="false">IF(ISNUMBER($BX1046),IF($BX1046&gt;=2016,1,0),"")</f>
        <v>1</v>
      </c>
      <c r="V1046" s="0" t="n">
        <f aca="false">IF(ISNUMBER($BW1046),IF($BW1046&gt;=2016,1,0),"")</f>
        <v>0</v>
      </c>
      <c r="W1046" s="0" t="str">
        <f aca="false">IF(AND(ISNUMBER($BW1046),ISNUMBER($BX1046)),IF($BW1046&gt;=2016,"post-only",IF($BX1046&lt;2016,"pre-only","mixed")),"")</f>
        <v>mixed</v>
      </c>
      <c r="X1046" s="0" t="n">
        <f aca="false">IF(AND(ISNUMBER($BW1046),ISNUMBER($BX1046)),MIN(1,MAX(0,($BX1046-2017+1)/($BX1046-$BW1046+1))),"")</f>
        <v>0.19047619047619</v>
      </c>
      <c r="Y1046" s="0" t="n">
        <f aca="false">IF(AND(ISNUMBER($BW1046),ISNUMBER($BX1046)),MIN(1,MAX(0,($BX1046-2018+1)/($BX1046-$BW1046+1))),"")</f>
        <v>0.142857142857143</v>
      </c>
      <c r="Z1046" s="0" t="n">
        <f aca="false">IF(AND(ISNUMBER($BW1046),ISNUMBER($BX1046)),MIN(1,MAX(0,($BX1046-2019+1)/($BX1046-$BW1046+1))),"")</f>
        <v>0.0952380952380952</v>
      </c>
      <c r="AA1046" s="0" t="n">
        <f aca="false">IF(ISNUMBER($BX1046),IF($BX1046&gt;=2017,1,0),"")</f>
        <v>1</v>
      </c>
      <c r="AB1046" s="0" t="n">
        <f aca="false">IF(ISNUMBER($BX1046),IF($BX1046&gt;=2018,1,0),"")</f>
        <v>1</v>
      </c>
      <c r="AC1046" s="0" t="n">
        <f aca="false">IF(ISNUMBER($BX1046),IF($BX1046&gt;=2019,1,0),"")</f>
        <v>1</v>
      </c>
      <c r="AD1046" s="0" t="n">
        <f aca="false">IF($L1046&lt;&gt;"",IF($L1046&gt;2013,1,0),"")</f>
        <v>0</v>
      </c>
      <c r="AE1046" s="0" t="n">
        <f aca="false">IF($L1046&lt;&gt;"",1+IF($L1046&gt;2011,1,0)+IF($L1046&gt;2014,1,0),"")</f>
        <v>1</v>
      </c>
      <c r="AF1046" s="0" t="s">
        <v>747</v>
      </c>
      <c r="AG1046" s="0" t="s">
        <v>88</v>
      </c>
      <c r="AH1046" s="0" t="s">
        <v>2080</v>
      </c>
      <c r="AI1046" s="0" t="s">
        <v>334</v>
      </c>
      <c r="AJ1046" s="0" t="s">
        <v>334</v>
      </c>
      <c r="AK1046" s="0" t="str">
        <f aca="false">IF(AND($CF1046&lt;&gt;"",IFERROR(INDEX(subsample_country_map!$B:$B,MATCH($CF1046,subsample_country_map!$A:$A,0)),"")&lt;&gt;""),INDEX(subsample_country_map!$B:$B,MATCH($CF1046,subsample_country_map!$A:$A,0)),INDEX(lookup!$AA:$AA,MATCH($A1046,lookup!$A:$A,0)))</f>
        <v>1_US</v>
      </c>
      <c r="AL1046" s="0" t="str">
        <f aca="false">IF(AND($CF1046&lt;&gt;"",IFERROR(INDEX(subsample_country_map!$C:$C,MATCH($CF1046,subsample_country_map!$A:$A,0)),"")&lt;&gt;""),INDEX(subsample_country_map!$C:$C,MATCH($CF1046,subsample_country_map!$A:$A,0)),INDEX(lookup!$AB:$AB,MATCH($A1046,lookup!$A:$A,0)))</f>
        <v>1_developed</v>
      </c>
      <c r="AM1046" s="0" t="str">
        <f aca="false">IF(AND($CF1046&lt;&gt;"",IFERROR(INDEX(subsample_country_map!$D:$D,MATCH($CF1046,subsample_country_map!$A:$A,0)),"")&lt;&gt;""),INDEX(subsample_country_map!$D:$D,MATCH($CF1046,subsample_country_map!$A:$A,0)),INDEX(lookup!$AC:$AC,MATCH($A1046,lookup!$A:$A,0)))</f>
        <v>1_western</v>
      </c>
      <c r="AN1046" s="0" t="str">
        <f aca="false">IF(AND($CF1046&lt;&gt;"",IFERROR(INDEX(subsample_country_map!$E:$E,MATCH($CF1046,subsample_country_map!$A:$A,0)),"")&lt;&gt;""),INDEX(subsample_country_map!$E:$E,MATCH($CF1046,subsample_country_map!$A:$A,0)),INDEX(lookup!$AD:$AD,MATCH($A1046,lookup!$A:$A,0)))</f>
        <v>1_common law</v>
      </c>
      <c r="AO1046" s="0" t="str">
        <f aca="false">INDEX(lookup!$Y:$Y,MATCH($A1046,lookup!$A:$A,0))</f>
        <v>1_not published</v>
      </c>
      <c r="AP1046" s="0" t="str">
        <f aca="false">INDEX(lookup!$Z:$Z,MATCH($A1046,lookup!$A:$A,0))</f>
        <v>99_NCE</v>
      </c>
      <c r="AQ1046" s="0" t="str">
        <f aca="false">INDEX(lookup!$W:$W,MATCH($A1046,lookup!$A:$A,0))</f>
        <v>1_fin/acc/econ</v>
      </c>
      <c r="AS1046" s="0" t="s">
        <v>91</v>
      </c>
      <c r="AT1046" s="0" t="s">
        <v>397</v>
      </c>
      <c r="AU1046" s="0" t="s">
        <v>93</v>
      </c>
      <c r="AV1046" s="0" t="s">
        <v>3767</v>
      </c>
      <c r="AW1046" s="0" t="s">
        <v>3768</v>
      </c>
      <c r="BA1046" s="0" t="n">
        <v>1108</v>
      </c>
      <c r="BB1046" s="0" t="s">
        <v>3679</v>
      </c>
      <c r="BC1046" s="0" t="s">
        <v>122</v>
      </c>
      <c r="BD1046" s="0" t="s">
        <v>33</v>
      </c>
      <c r="BE1046" s="0" t="s">
        <v>3769</v>
      </c>
      <c r="BF1046" s="0" t="s">
        <v>3770</v>
      </c>
      <c r="BI1046" s="0" t="s">
        <v>316</v>
      </c>
      <c r="BJ1046" s="0" t="s">
        <v>3771</v>
      </c>
      <c r="BK1046" s="0" t="s">
        <v>676</v>
      </c>
      <c r="BL1046" s="0" t="s">
        <v>3772</v>
      </c>
      <c r="BM1046" s="0" t="s">
        <v>3681</v>
      </c>
      <c r="BN1046" s="0" t="s">
        <v>3682</v>
      </c>
      <c r="BO1046" s="0" t="s">
        <v>105</v>
      </c>
      <c r="BP1046" s="0" t="s">
        <v>3676</v>
      </c>
      <c r="BQ1046" s="0" t="s">
        <v>127</v>
      </c>
      <c r="BT1046" s="0" t="n">
        <v>0</v>
      </c>
      <c r="BU1046" s="0" t="s">
        <v>3683</v>
      </c>
      <c r="BW1046" s="0" t="n">
        <v>2000</v>
      </c>
      <c r="BX1046" s="0" t="n">
        <v>2020</v>
      </c>
      <c r="BY1046" s="0" t="s">
        <v>1526</v>
      </c>
      <c r="BZ1046" s="0" t="n">
        <v>2010</v>
      </c>
      <c r="CA1046" s="0" t="n">
        <v>0.238095238095238</v>
      </c>
      <c r="CB1046" s="0" t="n">
        <v>0</v>
      </c>
      <c r="CC1046" s="0" t="n">
        <v>1</v>
      </c>
      <c r="CD1046" s="0" t="n">
        <v>-0.0575109140361741</v>
      </c>
      <c r="CE1046" s="0" t="n">
        <v>1</v>
      </c>
    </row>
    <row r="1047" customFormat="false" ht="15" hidden="false" customHeight="false" outlineLevel="0" collapsed="false">
      <c r="A1047" s="0" t="s">
        <v>3676</v>
      </c>
      <c r="B1047" s="0" t="n">
        <v>2352</v>
      </c>
      <c r="C1047" s="0" t="n">
        <v>-0.0574425106794016</v>
      </c>
      <c r="D1047" s="0" t="n">
        <v>1108</v>
      </c>
      <c r="E1047" s="0" t="n">
        <f aca="false">IF(ISNUMBER($BA1047),$BA1047,IF(AND(ISNUMBER($D1047),ISNUMBER($BW1047),ISNUMBER($BX1047)),$D1047*($BX1047-$BW1047+1),""))</f>
        <v>1108</v>
      </c>
      <c r="H1047" s="0" t="s">
        <v>118</v>
      </c>
      <c r="I1047" s="0" t="s">
        <v>344</v>
      </c>
      <c r="J1047" s="0" t="n">
        <f aca="false">IF($BW1047&lt;&gt;"",$BW1047,"")</f>
        <v>2000</v>
      </c>
      <c r="K1047" s="0" t="n">
        <f aca="false">IF($BX1047&lt;&gt;"",$BX1047,"")</f>
        <v>2020</v>
      </c>
      <c r="L1047" s="0" t="n">
        <f aca="false">IF(AND(ISNUMBER($BW1047),ISNUMBER($BX1047)),($BW1047+$BX1047)/2,"")</f>
        <v>2010</v>
      </c>
      <c r="M1047" s="0" t="n">
        <f aca="false">IF($L1047&lt;&gt;"",$L1047,"")</f>
        <v>2010</v>
      </c>
      <c r="N1047" s="0" t="n">
        <f aca="false">IF(AND(ISNUMBER($BW1047),ISNUMBER($BX1047)),MIN(1,MAX(0,($BX1047-2016+1)/($BX1047-$BW1047+1))),"")</f>
        <v>0.238095238095238</v>
      </c>
      <c r="O1047" s="0" t="n">
        <f aca="false">IF(AND(ISNUMBER($BW1047),ISNUMBER($BX1047)),MIN(1,MAX(0,($BX1047-2017+1)/($BX1047-$BW1047+1))),"")</f>
        <v>0.19047619047619</v>
      </c>
      <c r="P1047" s="0" t="n">
        <f aca="false">IF(AND(ISNUMBER($BW1047),ISNUMBER($BX1047)),MIN(1,MAX(0,($BX1047-2018+1)/($BX1047-$BW1047+1))),"")</f>
        <v>0.142857142857143</v>
      </c>
      <c r="Q1047" s="0" t="n">
        <f aca="false">IF(AND(ISNUMBER($BW1047),ISNUMBER($BX1047)),MIN(1,MAX(0,($BX1047-2019+1)/($BX1047-$BW1047+1))),"")</f>
        <v>0.0952380952380952</v>
      </c>
      <c r="R1047" s="0" t="n">
        <f aca="false">IF(AND(ISNUMBER($BW1047),ISNUMBER($BX1047)),MIN(1,MAX(0,($BX1047-2016+1)/($BX1047-$BW1047+1))),"")</f>
        <v>0.238095238095238</v>
      </c>
      <c r="S1047" s="0" t="n">
        <f aca="false">IF($L1047&lt;&gt;"",IF($L1047&gt;=2015.5,1,0),"")</f>
        <v>0</v>
      </c>
      <c r="T1047" s="0" t="n">
        <f aca="false">IF($L1047&lt;&gt;"",IF($L1047&gt;=2016,1,0),"")</f>
        <v>0</v>
      </c>
      <c r="U1047" s="0" t="n">
        <f aca="false">IF(ISNUMBER($BX1047),IF($BX1047&gt;=2016,1,0),"")</f>
        <v>1</v>
      </c>
      <c r="V1047" s="0" t="n">
        <f aca="false">IF(ISNUMBER($BW1047),IF($BW1047&gt;=2016,1,0),"")</f>
        <v>0</v>
      </c>
      <c r="W1047" s="0" t="str">
        <f aca="false">IF(AND(ISNUMBER($BW1047),ISNUMBER($BX1047)),IF($BW1047&gt;=2016,"post-only",IF($BX1047&lt;2016,"pre-only","mixed")),"")</f>
        <v>mixed</v>
      </c>
      <c r="X1047" s="0" t="n">
        <f aca="false">IF(AND(ISNUMBER($BW1047),ISNUMBER($BX1047)),MIN(1,MAX(0,($BX1047-2017+1)/($BX1047-$BW1047+1))),"")</f>
        <v>0.19047619047619</v>
      </c>
      <c r="Y1047" s="0" t="n">
        <f aca="false">IF(AND(ISNUMBER($BW1047),ISNUMBER($BX1047)),MIN(1,MAX(0,($BX1047-2018+1)/($BX1047-$BW1047+1))),"")</f>
        <v>0.142857142857143</v>
      </c>
      <c r="Z1047" s="0" t="n">
        <f aca="false">IF(AND(ISNUMBER($BW1047),ISNUMBER($BX1047)),MIN(1,MAX(0,($BX1047-2019+1)/($BX1047-$BW1047+1))),"")</f>
        <v>0.0952380952380952</v>
      </c>
      <c r="AA1047" s="0" t="n">
        <f aca="false">IF(ISNUMBER($BX1047),IF($BX1047&gt;=2017,1,0),"")</f>
        <v>1</v>
      </c>
      <c r="AB1047" s="0" t="n">
        <f aca="false">IF(ISNUMBER($BX1047),IF($BX1047&gt;=2018,1,0),"")</f>
        <v>1</v>
      </c>
      <c r="AC1047" s="0" t="n">
        <f aca="false">IF(ISNUMBER($BX1047),IF($BX1047&gt;=2019,1,0),"")</f>
        <v>1</v>
      </c>
      <c r="AD1047" s="0" t="n">
        <f aca="false">IF($L1047&lt;&gt;"",IF($L1047&gt;2013,1,0),"")</f>
        <v>0</v>
      </c>
      <c r="AE1047" s="0" t="n">
        <f aca="false">IF($L1047&lt;&gt;"",1+IF($L1047&gt;2011,1,0)+IF($L1047&gt;2014,1,0),"")</f>
        <v>1</v>
      </c>
      <c r="AF1047" s="0" t="s">
        <v>747</v>
      </c>
      <c r="AG1047" s="0" t="s">
        <v>88</v>
      </c>
      <c r="AH1047" s="0" t="s">
        <v>2080</v>
      </c>
      <c r="AI1047" s="0" t="s">
        <v>334</v>
      </c>
      <c r="AJ1047" s="0" t="s">
        <v>334</v>
      </c>
      <c r="AK1047" s="0" t="str">
        <f aca="false">IF(AND($CF1047&lt;&gt;"",IFERROR(INDEX(subsample_country_map!$B:$B,MATCH($CF1047,subsample_country_map!$A:$A,0)),"")&lt;&gt;""),INDEX(subsample_country_map!$B:$B,MATCH($CF1047,subsample_country_map!$A:$A,0)),INDEX(lookup!$AA:$AA,MATCH($A1047,lookup!$A:$A,0)))</f>
        <v>1_US</v>
      </c>
      <c r="AL1047" s="0" t="str">
        <f aca="false">IF(AND($CF1047&lt;&gt;"",IFERROR(INDEX(subsample_country_map!$C:$C,MATCH($CF1047,subsample_country_map!$A:$A,0)),"")&lt;&gt;""),INDEX(subsample_country_map!$C:$C,MATCH($CF1047,subsample_country_map!$A:$A,0)),INDEX(lookup!$AB:$AB,MATCH($A1047,lookup!$A:$A,0)))</f>
        <v>1_developed</v>
      </c>
      <c r="AM1047" s="0" t="str">
        <f aca="false">IF(AND($CF1047&lt;&gt;"",IFERROR(INDEX(subsample_country_map!$D:$D,MATCH($CF1047,subsample_country_map!$A:$A,0)),"")&lt;&gt;""),INDEX(subsample_country_map!$D:$D,MATCH($CF1047,subsample_country_map!$A:$A,0)),INDEX(lookup!$AC:$AC,MATCH($A1047,lookup!$A:$A,0)))</f>
        <v>1_western</v>
      </c>
      <c r="AN1047" s="0" t="str">
        <f aca="false">IF(AND($CF1047&lt;&gt;"",IFERROR(INDEX(subsample_country_map!$E:$E,MATCH($CF1047,subsample_country_map!$A:$A,0)),"")&lt;&gt;""),INDEX(subsample_country_map!$E:$E,MATCH($CF1047,subsample_country_map!$A:$A,0)),INDEX(lookup!$AD:$AD,MATCH($A1047,lookup!$A:$A,0)))</f>
        <v>1_common law</v>
      </c>
      <c r="AO1047" s="0" t="str">
        <f aca="false">INDEX(lookup!$Y:$Y,MATCH($A1047,lookup!$A:$A,0))</f>
        <v>1_not published</v>
      </c>
      <c r="AP1047" s="0" t="str">
        <f aca="false">INDEX(lookup!$Z:$Z,MATCH($A1047,lookup!$A:$A,0))</f>
        <v>99_NCE</v>
      </c>
      <c r="AQ1047" s="0" t="str">
        <f aca="false">INDEX(lookup!$W:$W,MATCH($A1047,lookup!$A:$A,0))</f>
        <v>1_fin/acc/econ</v>
      </c>
      <c r="AS1047" s="0" t="s">
        <v>91</v>
      </c>
      <c r="AT1047" s="0" t="s">
        <v>397</v>
      </c>
      <c r="AU1047" s="0" t="s">
        <v>93</v>
      </c>
      <c r="AV1047" s="0" t="s">
        <v>3773</v>
      </c>
      <c r="AW1047" s="0" t="s">
        <v>3774</v>
      </c>
      <c r="BA1047" s="0" t="n">
        <v>1108</v>
      </c>
      <c r="BB1047" s="0" t="s">
        <v>3679</v>
      </c>
      <c r="BC1047" s="0" t="s">
        <v>122</v>
      </c>
      <c r="BD1047" s="0" t="s">
        <v>33</v>
      </c>
      <c r="BE1047" s="0" t="s">
        <v>3769</v>
      </c>
      <c r="BF1047" s="0" t="s">
        <v>3775</v>
      </c>
      <c r="BI1047" s="0" t="s">
        <v>316</v>
      </c>
      <c r="BJ1047" s="0" t="s">
        <v>3776</v>
      </c>
      <c r="BK1047" s="0" t="s">
        <v>676</v>
      </c>
      <c r="BL1047" s="0" t="s">
        <v>3777</v>
      </c>
      <c r="BM1047" s="0" t="s">
        <v>3681</v>
      </c>
      <c r="BN1047" s="0" t="s">
        <v>3682</v>
      </c>
      <c r="BO1047" s="0" t="s">
        <v>105</v>
      </c>
      <c r="BP1047" s="0" t="s">
        <v>3676</v>
      </c>
      <c r="BQ1047" s="0" t="s">
        <v>127</v>
      </c>
      <c r="BT1047" s="0" t="n">
        <v>0</v>
      </c>
      <c r="BU1047" s="0" t="s">
        <v>3683</v>
      </c>
      <c r="BW1047" s="0" t="n">
        <v>2000</v>
      </c>
      <c r="BX1047" s="0" t="n">
        <v>2020</v>
      </c>
      <c r="BY1047" s="0" t="s">
        <v>1526</v>
      </c>
      <c r="BZ1047" s="0" t="n">
        <v>2010</v>
      </c>
      <c r="CA1047" s="0" t="n">
        <v>0.238095238095238</v>
      </c>
      <c r="CB1047" s="0" t="n">
        <v>0</v>
      </c>
      <c r="CC1047" s="0" t="n">
        <v>1</v>
      </c>
      <c r="CD1047" s="0" t="n">
        <v>-0.057505815965189</v>
      </c>
      <c r="CE1047" s="0" t="n">
        <v>1</v>
      </c>
    </row>
    <row r="1048" customFormat="false" ht="15" hidden="false" customHeight="false" outlineLevel="0" collapsed="false">
      <c r="A1048" s="0" t="s">
        <v>3676</v>
      </c>
      <c r="B1048" s="0" t="n">
        <v>2353</v>
      </c>
      <c r="C1048" s="0" t="n">
        <v>-0.0746210429605807</v>
      </c>
      <c r="D1048" s="0" t="n">
        <v>1120</v>
      </c>
      <c r="E1048" s="0" t="n">
        <f aca="false">IF(ISNUMBER($BA1048),$BA1048,IF(AND(ISNUMBER($D1048),ISNUMBER($BW1048),ISNUMBER($BX1048)),$D1048*($BX1048-$BW1048+1),""))</f>
        <v>1120</v>
      </c>
      <c r="H1048" s="0" t="s">
        <v>118</v>
      </c>
      <c r="I1048" s="0" t="s">
        <v>344</v>
      </c>
      <c r="J1048" s="0" t="n">
        <f aca="false">IF($BW1048&lt;&gt;"",$BW1048,"")</f>
        <v>2000</v>
      </c>
      <c r="K1048" s="0" t="n">
        <f aca="false">IF($BX1048&lt;&gt;"",$BX1048,"")</f>
        <v>2020</v>
      </c>
      <c r="L1048" s="0" t="n">
        <f aca="false">IF(AND(ISNUMBER($BW1048),ISNUMBER($BX1048)),($BW1048+$BX1048)/2,"")</f>
        <v>2010</v>
      </c>
      <c r="M1048" s="0" t="n">
        <f aca="false">IF($L1048&lt;&gt;"",$L1048,"")</f>
        <v>2010</v>
      </c>
      <c r="N1048" s="0" t="n">
        <f aca="false">IF(AND(ISNUMBER($BW1048),ISNUMBER($BX1048)),MIN(1,MAX(0,($BX1048-2016+1)/($BX1048-$BW1048+1))),"")</f>
        <v>0.238095238095238</v>
      </c>
      <c r="O1048" s="0" t="n">
        <f aca="false">IF(AND(ISNUMBER($BW1048),ISNUMBER($BX1048)),MIN(1,MAX(0,($BX1048-2017+1)/($BX1048-$BW1048+1))),"")</f>
        <v>0.19047619047619</v>
      </c>
      <c r="P1048" s="0" t="n">
        <f aca="false">IF(AND(ISNUMBER($BW1048),ISNUMBER($BX1048)),MIN(1,MAX(0,($BX1048-2018+1)/($BX1048-$BW1048+1))),"")</f>
        <v>0.142857142857143</v>
      </c>
      <c r="Q1048" s="0" t="n">
        <f aca="false">IF(AND(ISNUMBER($BW1048),ISNUMBER($BX1048)),MIN(1,MAX(0,($BX1048-2019+1)/($BX1048-$BW1048+1))),"")</f>
        <v>0.0952380952380952</v>
      </c>
      <c r="R1048" s="0" t="n">
        <f aca="false">IF(AND(ISNUMBER($BW1048),ISNUMBER($BX1048)),MIN(1,MAX(0,($BX1048-2016+1)/($BX1048-$BW1048+1))),"")</f>
        <v>0.238095238095238</v>
      </c>
      <c r="S1048" s="0" t="n">
        <f aca="false">IF($L1048&lt;&gt;"",IF($L1048&gt;=2015.5,1,0),"")</f>
        <v>0</v>
      </c>
      <c r="T1048" s="0" t="n">
        <f aca="false">IF($L1048&lt;&gt;"",IF($L1048&gt;=2016,1,0),"")</f>
        <v>0</v>
      </c>
      <c r="U1048" s="0" t="n">
        <f aca="false">IF(ISNUMBER($BX1048),IF($BX1048&gt;=2016,1,0),"")</f>
        <v>1</v>
      </c>
      <c r="V1048" s="0" t="n">
        <f aca="false">IF(ISNUMBER($BW1048),IF($BW1048&gt;=2016,1,0),"")</f>
        <v>0</v>
      </c>
      <c r="W1048" s="0" t="str">
        <f aca="false">IF(AND(ISNUMBER($BW1048),ISNUMBER($BX1048)),IF($BW1048&gt;=2016,"post-only",IF($BX1048&lt;2016,"pre-only","mixed")),"")</f>
        <v>mixed</v>
      </c>
      <c r="X1048" s="0" t="n">
        <f aca="false">IF(AND(ISNUMBER($BW1048),ISNUMBER($BX1048)),MIN(1,MAX(0,($BX1048-2017+1)/($BX1048-$BW1048+1))),"")</f>
        <v>0.19047619047619</v>
      </c>
      <c r="Y1048" s="0" t="n">
        <f aca="false">IF(AND(ISNUMBER($BW1048),ISNUMBER($BX1048)),MIN(1,MAX(0,($BX1048-2018+1)/($BX1048-$BW1048+1))),"")</f>
        <v>0.142857142857143</v>
      </c>
      <c r="Z1048" s="0" t="n">
        <f aca="false">IF(AND(ISNUMBER($BW1048),ISNUMBER($BX1048)),MIN(1,MAX(0,($BX1048-2019+1)/($BX1048-$BW1048+1))),"")</f>
        <v>0.0952380952380952</v>
      </c>
      <c r="AA1048" s="0" t="n">
        <f aca="false">IF(ISNUMBER($BX1048),IF($BX1048&gt;=2017,1,0),"")</f>
        <v>1</v>
      </c>
      <c r="AB1048" s="0" t="n">
        <f aca="false">IF(ISNUMBER($BX1048),IF($BX1048&gt;=2018,1,0),"")</f>
        <v>1</v>
      </c>
      <c r="AC1048" s="0" t="n">
        <f aca="false">IF(ISNUMBER($BX1048),IF($BX1048&gt;=2019,1,0),"")</f>
        <v>1</v>
      </c>
      <c r="AD1048" s="0" t="n">
        <f aca="false">IF($L1048&lt;&gt;"",IF($L1048&gt;2013,1,0),"")</f>
        <v>0</v>
      </c>
      <c r="AE1048" s="0" t="n">
        <f aca="false">IF($L1048&lt;&gt;"",1+IF($L1048&gt;2011,1,0)+IF($L1048&gt;2014,1,0),"")</f>
        <v>1</v>
      </c>
      <c r="AF1048" s="0" t="s">
        <v>747</v>
      </c>
      <c r="AG1048" s="0" t="s">
        <v>88</v>
      </c>
      <c r="AH1048" s="0" t="s">
        <v>2080</v>
      </c>
      <c r="AI1048" s="0" t="s">
        <v>334</v>
      </c>
      <c r="AJ1048" s="0" t="s">
        <v>334</v>
      </c>
      <c r="AK1048" s="0" t="str">
        <f aca="false">IF(AND($CF1048&lt;&gt;"",IFERROR(INDEX(subsample_country_map!$B:$B,MATCH($CF1048,subsample_country_map!$A:$A,0)),"")&lt;&gt;""),INDEX(subsample_country_map!$B:$B,MATCH($CF1048,subsample_country_map!$A:$A,0)),INDEX(lookup!$AA:$AA,MATCH($A1048,lookup!$A:$A,0)))</f>
        <v>1_US</v>
      </c>
      <c r="AL1048" s="0" t="str">
        <f aca="false">IF(AND($CF1048&lt;&gt;"",IFERROR(INDEX(subsample_country_map!$C:$C,MATCH($CF1048,subsample_country_map!$A:$A,0)),"")&lt;&gt;""),INDEX(subsample_country_map!$C:$C,MATCH($CF1048,subsample_country_map!$A:$A,0)),INDEX(lookup!$AB:$AB,MATCH($A1048,lookup!$A:$A,0)))</f>
        <v>1_developed</v>
      </c>
      <c r="AM1048" s="0" t="str">
        <f aca="false">IF(AND($CF1048&lt;&gt;"",IFERROR(INDEX(subsample_country_map!$D:$D,MATCH($CF1048,subsample_country_map!$A:$A,0)),"")&lt;&gt;""),INDEX(subsample_country_map!$D:$D,MATCH($CF1048,subsample_country_map!$A:$A,0)),INDEX(lookup!$AC:$AC,MATCH($A1048,lookup!$A:$A,0)))</f>
        <v>1_western</v>
      </c>
      <c r="AN1048" s="0" t="str">
        <f aca="false">IF(AND($CF1048&lt;&gt;"",IFERROR(INDEX(subsample_country_map!$E:$E,MATCH($CF1048,subsample_country_map!$A:$A,0)),"")&lt;&gt;""),INDEX(subsample_country_map!$E:$E,MATCH($CF1048,subsample_country_map!$A:$A,0)),INDEX(lookup!$AD:$AD,MATCH($A1048,lookup!$A:$A,0)))</f>
        <v>1_common law</v>
      </c>
      <c r="AO1048" s="0" t="str">
        <f aca="false">INDEX(lookup!$Y:$Y,MATCH($A1048,lookup!$A:$A,0))</f>
        <v>1_not published</v>
      </c>
      <c r="AP1048" s="0" t="str">
        <f aca="false">INDEX(lookup!$Z:$Z,MATCH($A1048,lookup!$A:$A,0))</f>
        <v>99_NCE</v>
      </c>
      <c r="AQ1048" s="0" t="str">
        <f aca="false">INDEX(lookup!$W:$W,MATCH($A1048,lookup!$A:$A,0))</f>
        <v>1_fin/acc/econ</v>
      </c>
      <c r="AS1048" s="0" t="s">
        <v>91</v>
      </c>
      <c r="AT1048" s="0" t="s">
        <v>397</v>
      </c>
      <c r="AU1048" s="0" t="s">
        <v>93</v>
      </c>
      <c r="AV1048" s="0" t="s">
        <v>1213</v>
      </c>
      <c r="AW1048" s="0" t="s">
        <v>3778</v>
      </c>
      <c r="BA1048" s="0" t="n">
        <v>1120</v>
      </c>
      <c r="BB1048" s="0" t="s">
        <v>3679</v>
      </c>
      <c r="BC1048" s="0" t="s">
        <v>122</v>
      </c>
      <c r="BD1048" s="0" t="s">
        <v>33</v>
      </c>
      <c r="BE1048" s="0" t="s">
        <v>3779</v>
      </c>
      <c r="BF1048" s="0" t="s">
        <v>3770</v>
      </c>
      <c r="BI1048" s="0" t="s">
        <v>316</v>
      </c>
      <c r="BJ1048" s="0" t="s">
        <v>3780</v>
      </c>
      <c r="BK1048" s="0" t="s">
        <v>676</v>
      </c>
      <c r="BL1048" s="0" t="s">
        <v>3781</v>
      </c>
      <c r="BM1048" s="0" t="s">
        <v>3681</v>
      </c>
      <c r="BN1048" s="0" t="s">
        <v>3682</v>
      </c>
      <c r="BO1048" s="0" t="s">
        <v>105</v>
      </c>
      <c r="BP1048" s="0" t="s">
        <v>3676</v>
      </c>
      <c r="BQ1048" s="0" t="s">
        <v>127</v>
      </c>
      <c r="BT1048" s="0" t="n">
        <v>0</v>
      </c>
      <c r="BU1048" s="0" t="s">
        <v>3683</v>
      </c>
      <c r="BW1048" s="0" t="n">
        <v>2000</v>
      </c>
      <c r="BX1048" s="0" t="n">
        <v>2020</v>
      </c>
      <c r="BY1048" s="0" t="s">
        <v>1526</v>
      </c>
      <c r="BZ1048" s="0" t="n">
        <v>2010</v>
      </c>
      <c r="CA1048" s="0" t="n">
        <v>0.238095238095238</v>
      </c>
      <c r="CB1048" s="0" t="n">
        <v>0</v>
      </c>
      <c r="CC1048" s="0" t="n">
        <v>1</v>
      </c>
      <c r="CD1048" s="0" t="n">
        <v>-0.0747600116677104</v>
      </c>
      <c r="CE1048" s="0" t="n">
        <v>1</v>
      </c>
    </row>
    <row r="1049" customFormat="false" ht="15" hidden="false" customHeight="false" outlineLevel="0" collapsed="false">
      <c r="A1049" s="0" t="s">
        <v>3676</v>
      </c>
      <c r="B1049" s="0" t="n">
        <v>2354</v>
      </c>
      <c r="C1049" s="0" t="n">
        <v>-0.0253005694511736</v>
      </c>
      <c r="D1049" s="0" t="n">
        <v>1120</v>
      </c>
      <c r="E1049" s="0" t="n">
        <f aca="false">IF(ISNUMBER($BA1049),$BA1049,IF(AND(ISNUMBER($D1049),ISNUMBER($BW1049),ISNUMBER($BX1049)),$D1049*($BX1049-$BW1049+1),""))</f>
        <v>1120</v>
      </c>
      <c r="H1049" s="0" t="s">
        <v>118</v>
      </c>
      <c r="I1049" s="0" t="s">
        <v>344</v>
      </c>
      <c r="J1049" s="0" t="n">
        <f aca="false">IF($BW1049&lt;&gt;"",$BW1049,"")</f>
        <v>2000</v>
      </c>
      <c r="K1049" s="0" t="n">
        <f aca="false">IF($BX1049&lt;&gt;"",$BX1049,"")</f>
        <v>2020</v>
      </c>
      <c r="L1049" s="0" t="n">
        <f aca="false">IF(AND(ISNUMBER($BW1049),ISNUMBER($BX1049)),($BW1049+$BX1049)/2,"")</f>
        <v>2010</v>
      </c>
      <c r="M1049" s="0" t="n">
        <f aca="false">IF($L1049&lt;&gt;"",$L1049,"")</f>
        <v>2010</v>
      </c>
      <c r="N1049" s="0" t="n">
        <f aca="false">IF(AND(ISNUMBER($BW1049),ISNUMBER($BX1049)),MIN(1,MAX(0,($BX1049-2016+1)/($BX1049-$BW1049+1))),"")</f>
        <v>0.238095238095238</v>
      </c>
      <c r="O1049" s="0" t="n">
        <f aca="false">IF(AND(ISNUMBER($BW1049),ISNUMBER($BX1049)),MIN(1,MAX(0,($BX1049-2017+1)/($BX1049-$BW1049+1))),"")</f>
        <v>0.19047619047619</v>
      </c>
      <c r="P1049" s="0" t="n">
        <f aca="false">IF(AND(ISNUMBER($BW1049),ISNUMBER($BX1049)),MIN(1,MAX(0,($BX1049-2018+1)/($BX1049-$BW1049+1))),"")</f>
        <v>0.142857142857143</v>
      </c>
      <c r="Q1049" s="0" t="n">
        <f aca="false">IF(AND(ISNUMBER($BW1049),ISNUMBER($BX1049)),MIN(1,MAX(0,($BX1049-2019+1)/($BX1049-$BW1049+1))),"")</f>
        <v>0.0952380952380952</v>
      </c>
      <c r="R1049" s="0" t="n">
        <f aca="false">IF(AND(ISNUMBER($BW1049),ISNUMBER($BX1049)),MIN(1,MAX(0,($BX1049-2016+1)/($BX1049-$BW1049+1))),"")</f>
        <v>0.238095238095238</v>
      </c>
      <c r="S1049" s="0" t="n">
        <f aca="false">IF($L1049&lt;&gt;"",IF($L1049&gt;=2015.5,1,0),"")</f>
        <v>0</v>
      </c>
      <c r="T1049" s="0" t="n">
        <f aca="false">IF($L1049&lt;&gt;"",IF($L1049&gt;=2016,1,0),"")</f>
        <v>0</v>
      </c>
      <c r="U1049" s="0" t="n">
        <f aca="false">IF(ISNUMBER($BX1049),IF($BX1049&gt;=2016,1,0),"")</f>
        <v>1</v>
      </c>
      <c r="V1049" s="0" t="n">
        <f aca="false">IF(ISNUMBER($BW1049),IF($BW1049&gt;=2016,1,0),"")</f>
        <v>0</v>
      </c>
      <c r="W1049" s="0" t="str">
        <f aca="false">IF(AND(ISNUMBER($BW1049),ISNUMBER($BX1049)),IF($BW1049&gt;=2016,"post-only",IF($BX1049&lt;2016,"pre-only","mixed")),"")</f>
        <v>mixed</v>
      </c>
      <c r="X1049" s="0" t="n">
        <f aca="false">IF(AND(ISNUMBER($BW1049),ISNUMBER($BX1049)),MIN(1,MAX(0,($BX1049-2017+1)/($BX1049-$BW1049+1))),"")</f>
        <v>0.19047619047619</v>
      </c>
      <c r="Y1049" s="0" t="n">
        <f aca="false">IF(AND(ISNUMBER($BW1049),ISNUMBER($BX1049)),MIN(1,MAX(0,($BX1049-2018+1)/($BX1049-$BW1049+1))),"")</f>
        <v>0.142857142857143</v>
      </c>
      <c r="Z1049" s="0" t="n">
        <f aca="false">IF(AND(ISNUMBER($BW1049),ISNUMBER($BX1049)),MIN(1,MAX(0,($BX1049-2019+1)/($BX1049-$BW1049+1))),"")</f>
        <v>0.0952380952380952</v>
      </c>
      <c r="AA1049" s="0" t="n">
        <f aca="false">IF(ISNUMBER($BX1049),IF($BX1049&gt;=2017,1,0),"")</f>
        <v>1</v>
      </c>
      <c r="AB1049" s="0" t="n">
        <f aca="false">IF(ISNUMBER($BX1049),IF($BX1049&gt;=2018,1,0),"")</f>
        <v>1</v>
      </c>
      <c r="AC1049" s="0" t="n">
        <f aca="false">IF(ISNUMBER($BX1049),IF($BX1049&gt;=2019,1,0),"")</f>
        <v>1</v>
      </c>
      <c r="AD1049" s="0" t="n">
        <f aca="false">IF($L1049&lt;&gt;"",IF($L1049&gt;2013,1,0),"")</f>
        <v>0</v>
      </c>
      <c r="AE1049" s="0" t="n">
        <f aca="false">IF($L1049&lt;&gt;"",1+IF($L1049&gt;2011,1,0)+IF($L1049&gt;2014,1,0),"")</f>
        <v>1</v>
      </c>
      <c r="AF1049" s="0" t="s">
        <v>747</v>
      </c>
      <c r="AG1049" s="0" t="s">
        <v>88</v>
      </c>
      <c r="AH1049" s="0" t="s">
        <v>2080</v>
      </c>
      <c r="AI1049" s="0" t="s">
        <v>334</v>
      </c>
      <c r="AJ1049" s="0" t="s">
        <v>334</v>
      </c>
      <c r="AK1049" s="0" t="str">
        <f aca="false">IF(AND($CF1049&lt;&gt;"",IFERROR(INDEX(subsample_country_map!$B:$B,MATCH($CF1049,subsample_country_map!$A:$A,0)),"")&lt;&gt;""),INDEX(subsample_country_map!$B:$B,MATCH($CF1049,subsample_country_map!$A:$A,0)),INDEX(lookup!$AA:$AA,MATCH($A1049,lookup!$A:$A,0)))</f>
        <v>1_US</v>
      </c>
      <c r="AL1049" s="0" t="str">
        <f aca="false">IF(AND($CF1049&lt;&gt;"",IFERROR(INDEX(subsample_country_map!$C:$C,MATCH($CF1049,subsample_country_map!$A:$A,0)),"")&lt;&gt;""),INDEX(subsample_country_map!$C:$C,MATCH($CF1049,subsample_country_map!$A:$A,0)),INDEX(lookup!$AB:$AB,MATCH($A1049,lookup!$A:$A,0)))</f>
        <v>1_developed</v>
      </c>
      <c r="AM1049" s="0" t="str">
        <f aca="false">IF(AND($CF1049&lt;&gt;"",IFERROR(INDEX(subsample_country_map!$D:$D,MATCH($CF1049,subsample_country_map!$A:$A,0)),"")&lt;&gt;""),INDEX(subsample_country_map!$D:$D,MATCH($CF1049,subsample_country_map!$A:$A,0)),INDEX(lookup!$AC:$AC,MATCH($A1049,lookup!$A:$A,0)))</f>
        <v>1_western</v>
      </c>
      <c r="AN1049" s="0" t="str">
        <f aca="false">IF(AND($CF1049&lt;&gt;"",IFERROR(INDEX(subsample_country_map!$E:$E,MATCH($CF1049,subsample_country_map!$A:$A,0)),"")&lt;&gt;""),INDEX(subsample_country_map!$E:$E,MATCH($CF1049,subsample_country_map!$A:$A,0)),INDEX(lookup!$AD:$AD,MATCH($A1049,lookup!$A:$A,0)))</f>
        <v>1_common law</v>
      </c>
      <c r="AO1049" s="0" t="str">
        <f aca="false">INDEX(lookup!$Y:$Y,MATCH($A1049,lookup!$A:$A,0))</f>
        <v>1_not published</v>
      </c>
      <c r="AP1049" s="0" t="str">
        <f aca="false">INDEX(lookup!$Z:$Z,MATCH($A1049,lookup!$A:$A,0))</f>
        <v>99_NCE</v>
      </c>
      <c r="AQ1049" s="0" t="str">
        <f aca="false">INDEX(lookup!$W:$W,MATCH($A1049,lookup!$A:$A,0))</f>
        <v>1_fin/acc/econ</v>
      </c>
      <c r="AS1049" s="0" t="s">
        <v>91</v>
      </c>
      <c r="AT1049" s="0" t="s">
        <v>397</v>
      </c>
      <c r="AU1049" s="0" t="s">
        <v>93</v>
      </c>
      <c r="AV1049" s="0" t="s">
        <v>3782</v>
      </c>
      <c r="AW1049" s="0" t="s">
        <v>3783</v>
      </c>
      <c r="BA1049" s="0" t="n">
        <v>1120</v>
      </c>
      <c r="BB1049" s="0" t="s">
        <v>3679</v>
      </c>
      <c r="BC1049" s="0" t="s">
        <v>122</v>
      </c>
      <c r="BD1049" s="0" t="s">
        <v>33</v>
      </c>
      <c r="BE1049" s="0" t="s">
        <v>3779</v>
      </c>
      <c r="BF1049" s="0" t="s">
        <v>3775</v>
      </c>
      <c r="BI1049" s="0" t="s">
        <v>316</v>
      </c>
      <c r="BJ1049" s="0" t="s">
        <v>3784</v>
      </c>
      <c r="BK1049" s="0" t="s">
        <v>676</v>
      </c>
      <c r="BL1049" s="0" t="s">
        <v>3785</v>
      </c>
      <c r="BM1049" s="0" t="s">
        <v>3681</v>
      </c>
      <c r="BN1049" s="0" t="s">
        <v>3682</v>
      </c>
      <c r="BO1049" s="0" t="s">
        <v>105</v>
      </c>
      <c r="BP1049" s="0" t="s">
        <v>3676</v>
      </c>
      <c r="BQ1049" s="0" t="s">
        <v>127</v>
      </c>
      <c r="BT1049" s="0" t="n">
        <v>0</v>
      </c>
      <c r="BU1049" s="0" t="s">
        <v>3683</v>
      </c>
      <c r="BW1049" s="0" t="n">
        <v>2000</v>
      </c>
      <c r="BX1049" s="0" t="n">
        <v>2020</v>
      </c>
      <c r="BY1049" s="0" t="s">
        <v>1526</v>
      </c>
      <c r="BZ1049" s="0" t="n">
        <v>2010</v>
      </c>
      <c r="CA1049" s="0" t="n">
        <v>0.238095238095238</v>
      </c>
      <c r="CB1049" s="0" t="n">
        <v>0</v>
      </c>
      <c r="CC1049" s="0" t="n">
        <v>1</v>
      </c>
      <c r="CD1049" s="0" t="n">
        <v>-0.0253059699823559</v>
      </c>
      <c r="CE1049" s="0" t="n">
        <v>1</v>
      </c>
    </row>
    <row r="1050" customFormat="false" ht="15" hidden="false" customHeight="false" outlineLevel="0" collapsed="false">
      <c r="A1050" s="0" t="s">
        <v>3676</v>
      </c>
      <c r="B1050" s="0" t="n">
        <v>2355</v>
      </c>
      <c r="C1050" s="0" t="n">
        <v>-0.0912206620018137</v>
      </c>
      <c r="D1050" s="0" t="n">
        <v>1176</v>
      </c>
      <c r="E1050" s="0" t="n">
        <f aca="false">IF(ISNUMBER($BA1050),$BA1050,IF(AND(ISNUMBER($D1050),ISNUMBER($BW1050),ISNUMBER($BX1050)),$D1050*($BX1050-$BW1050+1),""))</f>
        <v>1176</v>
      </c>
      <c r="H1050" s="0" t="s">
        <v>118</v>
      </c>
      <c r="I1050" s="0" t="s">
        <v>344</v>
      </c>
      <c r="J1050" s="0" t="n">
        <f aca="false">IF($BW1050&lt;&gt;"",$BW1050,"")</f>
        <v>2000</v>
      </c>
      <c r="K1050" s="0" t="n">
        <f aca="false">IF($BX1050&lt;&gt;"",$BX1050,"")</f>
        <v>2020</v>
      </c>
      <c r="L1050" s="0" t="n">
        <f aca="false">IF(AND(ISNUMBER($BW1050),ISNUMBER($BX1050)),($BW1050+$BX1050)/2,"")</f>
        <v>2010</v>
      </c>
      <c r="M1050" s="0" t="n">
        <f aca="false">IF($L1050&lt;&gt;"",$L1050,"")</f>
        <v>2010</v>
      </c>
      <c r="N1050" s="0" t="n">
        <f aca="false">IF(AND(ISNUMBER($BW1050),ISNUMBER($BX1050)),MIN(1,MAX(0,($BX1050-2016+1)/($BX1050-$BW1050+1))),"")</f>
        <v>0.238095238095238</v>
      </c>
      <c r="O1050" s="0" t="n">
        <f aca="false">IF(AND(ISNUMBER($BW1050),ISNUMBER($BX1050)),MIN(1,MAX(0,($BX1050-2017+1)/($BX1050-$BW1050+1))),"")</f>
        <v>0.19047619047619</v>
      </c>
      <c r="P1050" s="0" t="n">
        <f aca="false">IF(AND(ISNUMBER($BW1050),ISNUMBER($BX1050)),MIN(1,MAX(0,($BX1050-2018+1)/($BX1050-$BW1050+1))),"")</f>
        <v>0.142857142857143</v>
      </c>
      <c r="Q1050" s="0" t="n">
        <f aca="false">IF(AND(ISNUMBER($BW1050),ISNUMBER($BX1050)),MIN(1,MAX(0,($BX1050-2019+1)/($BX1050-$BW1050+1))),"")</f>
        <v>0.0952380952380952</v>
      </c>
      <c r="R1050" s="0" t="n">
        <f aca="false">IF(AND(ISNUMBER($BW1050),ISNUMBER($BX1050)),MIN(1,MAX(0,($BX1050-2016+1)/($BX1050-$BW1050+1))),"")</f>
        <v>0.238095238095238</v>
      </c>
      <c r="S1050" s="0" t="n">
        <f aca="false">IF($L1050&lt;&gt;"",IF($L1050&gt;=2015.5,1,0),"")</f>
        <v>0</v>
      </c>
      <c r="T1050" s="0" t="n">
        <f aca="false">IF($L1050&lt;&gt;"",IF($L1050&gt;=2016,1,0),"")</f>
        <v>0</v>
      </c>
      <c r="U1050" s="0" t="n">
        <f aca="false">IF(ISNUMBER($BX1050),IF($BX1050&gt;=2016,1,0),"")</f>
        <v>1</v>
      </c>
      <c r="V1050" s="0" t="n">
        <f aca="false">IF(ISNUMBER($BW1050),IF($BW1050&gt;=2016,1,0),"")</f>
        <v>0</v>
      </c>
      <c r="W1050" s="0" t="str">
        <f aca="false">IF(AND(ISNUMBER($BW1050),ISNUMBER($BX1050)),IF($BW1050&gt;=2016,"post-only",IF($BX1050&lt;2016,"pre-only","mixed")),"")</f>
        <v>mixed</v>
      </c>
      <c r="X1050" s="0" t="n">
        <f aca="false">IF(AND(ISNUMBER($BW1050),ISNUMBER($BX1050)),MIN(1,MAX(0,($BX1050-2017+1)/($BX1050-$BW1050+1))),"")</f>
        <v>0.19047619047619</v>
      </c>
      <c r="Y1050" s="0" t="n">
        <f aca="false">IF(AND(ISNUMBER($BW1050),ISNUMBER($BX1050)),MIN(1,MAX(0,($BX1050-2018+1)/($BX1050-$BW1050+1))),"")</f>
        <v>0.142857142857143</v>
      </c>
      <c r="Z1050" s="0" t="n">
        <f aca="false">IF(AND(ISNUMBER($BW1050),ISNUMBER($BX1050)),MIN(1,MAX(0,($BX1050-2019+1)/($BX1050-$BW1050+1))),"")</f>
        <v>0.0952380952380952</v>
      </c>
      <c r="AA1050" s="0" t="n">
        <f aca="false">IF(ISNUMBER($BX1050),IF($BX1050&gt;=2017,1,0),"")</f>
        <v>1</v>
      </c>
      <c r="AB1050" s="0" t="n">
        <f aca="false">IF(ISNUMBER($BX1050),IF($BX1050&gt;=2018,1,0),"")</f>
        <v>1</v>
      </c>
      <c r="AC1050" s="0" t="n">
        <f aca="false">IF(ISNUMBER($BX1050),IF($BX1050&gt;=2019,1,0),"")</f>
        <v>1</v>
      </c>
      <c r="AD1050" s="0" t="n">
        <f aca="false">IF($L1050&lt;&gt;"",IF($L1050&gt;2013,1,0),"")</f>
        <v>0</v>
      </c>
      <c r="AE1050" s="0" t="n">
        <f aca="false">IF($L1050&lt;&gt;"",1+IF($L1050&gt;2011,1,0)+IF($L1050&gt;2014,1,0),"")</f>
        <v>1</v>
      </c>
      <c r="AF1050" s="0" t="s">
        <v>747</v>
      </c>
      <c r="AG1050" s="0" t="s">
        <v>88</v>
      </c>
      <c r="AH1050" s="0" t="s">
        <v>2080</v>
      </c>
      <c r="AI1050" s="0" t="s">
        <v>334</v>
      </c>
      <c r="AJ1050" s="0" t="s">
        <v>334</v>
      </c>
      <c r="AK1050" s="0" t="str">
        <f aca="false">IF(AND($CF1050&lt;&gt;"",IFERROR(INDEX(subsample_country_map!$B:$B,MATCH($CF1050,subsample_country_map!$A:$A,0)),"")&lt;&gt;""),INDEX(subsample_country_map!$B:$B,MATCH($CF1050,subsample_country_map!$A:$A,0)),INDEX(lookup!$AA:$AA,MATCH($A1050,lookup!$A:$A,0)))</f>
        <v>1_US</v>
      </c>
      <c r="AL1050" s="0" t="str">
        <f aca="false">IF(AND($CF1050&lt;&gt;"",IFERROR(INDEX(subsample_country_map!$C:$C,MATCH($CF1050,subsample_country_map!$A:$A,0)),"")&lt;&gt;""),INDEX(subsample_country_map!$C:$C,MATCH($CF1050,subsample_country_map!$A:$A,0)),INDEX(lookup!$AB:$AB,MATCH($A1050,lookup!$A:$A,0)))</f>
        <v>1_developed</v>
      </c>
      <c r="AM1050" s="0" t="str">
        <f aca="false">IF(AND($CF1050&lt;&gt;"",IFERROR(INDEX(subsample_country_map!$D:$D,MATCH($CF1050,subsample_country_map!$A:$A,0)),"")&lt;&gt;""),INDEX(subsample_country_map!$D:$D,MATCH($CF1050,subsample_country_map!$A:$A,0)),INDEX(lookup!$AC:$AC,MATCH($A1050,lookup!$A:$A,0)))</f>
        <v>1_western</v>
      </c>
      <c r="AN1050" s="0" t="str">
        <f aca="false">IF(AND($CF1050&lt;&gt;"",IFERROR(INDEX(subsample_country_map!$E:$E,MATCH($CF1050,subsample_country_map!$A:$A,0)),"")&lt;&gt;""),INDEX(subsample_country_map!$E:$E,MATCH($CF1050,subsample_country_map!$A:$A,0)),INDEX(lookup!$AD:$AD,MATCH($A1050,lookup!$A:$A,0)))</f>
        <v>1_common law</v>
      </c>
      <c r="AO1050" s="0" t="str">
        <f aca="false">INDEX(lookup!$Y:$Y,MATCH($A1050,lookup!$A:$A,0))</f>
        <v>1_not published</v>
      </c>
      <c r="AP1050" s="0" t="str">
        <f aca="false">INDEX(lookup!$Z:$Z,MATCH($A1050,lookup!$A:$A,0))</f>
        <v>99_NCE</v>
      </c>
      <c r="AQ1050" s="0" t="str">
        <f aca="false">INDEX(lookup!$W:$W,MATCH($A1050,lookup!$A:$A,0))</f>
        <v>1_fin/acc/econ</v>
      </c>
      <c r="AS1050" s="0" t="s">
        <v>91</v>
      </c>
      <c r="AT1050" s="0" t="s">
        <v>397</v>
      </c>
      <c r="AU1050" s="0" t="s">
        <v>93</v>
      </c>
      <c r="AV1050" s="0" t="s">
        <v>3786</v>
      </c>
      <c r="AW1050" s="0" t="s">
        <v>3787</v>
      </c>
      <c r="BA1050" s="0" t="n">
        <v>1176</v>
      </c>
      <c r="BB1050" s="0" t="s">
        <v>3679</v>
      </c>
      <c r="BC1050" s="0" t="s">
        <v>122</v>
      </c>
      <c r="BD1050" s="0" t="s">
        <v>33</v>
      </c>
      <c r="BE1050" s="0" t="s">
        <v>3788</v>
      </c>
      <c r="BF1050" s="0" t="s">
        <v>3789</v>
      </c>
      <c r="BI1050" s="0" t="s">
        <v>427</v>
      </c>
      <c r="BJ1050" s="0" t="s">
        <v>3594</v>
      </c>
      <c r="BK1050" s="0" t="s">
        <v>701</v>
      </c>
      <c r="BL1050" s="0" t="s">
        <v>3790</v>
      </c>
      <c r="BM1050" s="0" t="s">
        <v>3681</v>
      </c>
      <c r="BN1050" s="0" t="s">
        <v>3682</v>
      </c>
      <c r="BO1050" s="0" t="s">
        <v>105</v>
      </c>
      <c r="BP1050" s="0" t="s">
        <v>3676</v>
      </c>
      <c r="BQ1050" s="0" t="s">
        <v>127</v>
      </c>
      <c r="BT1050" s="0" t="n">
        <v>0</v>
      </c>
      <c r="BU1050" s="0" t="s">
        <v>3683</v>
      </c>
      <c r="BW1050" s="0" t="n">
        <v>2000</v>
      </c>
      <c r="BX1050" s="0" t="n">
        <v>2020</v>
      </c>
      <c r="BY1050" s="0" t="s">
        <v>1526</v>
      </c>
      <c r="BZ1050" s="0" t="n">
        <v>2010</v>
      </c>
      <c r="CA1050" s="0" t="n">
        <v>0.238095238095238</v>
      </c>
      <c r="CB1050" s="0" t="n">
        <v>0</v>
      </c>
      <c r="CC1050" s="0" t="n">
        <v>1</v>
      </c>
      <c r="CD1050" s="0" t="n">
        <v>-0.0914749548989052</v>
      </c>
      <c r="CE1050" s="0" t="n">
        <v>1</v>
      </c>
    </row>
    <row r="1051" customFormat="false" ht="15" hidden="false" customHeight="false" outlineLevel="0" collapsed="false">
      <c r="A1051" s="0" t="s">
        <v>3676</v>
      </c>
      <c r="B1051" s="0" t="n">
        <v>2356</v>
      </c>
      <c r="C1051" s="0" t="n">
        <v>-0.0482061410457643</v>
      </c>
      <c r="D1051" s="0" t="n">
        <v>1092</v>
      </c>
      <c r="E1051" s="0" t="n">
        <f aca="false">IF(ISNUMBER($BA1051),$BA1051,IF(AND(ISNUMBER($D1051),ISNUMBER($BW1051),ISNUMBER($BX1051)),$D1051*($BX1051-$BW1051+1),""))</f>
        <v>1092</v>
      </c>
      <c r="H1051" s="0" t="s">
        <v>118</v>
      </c>
      <c r="I1051" s="0" t="s">
        <v>344</v>
      </c>
      <c r="J1051" s="0" t="n">
        <f aca="false">IF($BW1051&lt;&gt;"",$BW1051,"")</f>
        <v>2000</v>
      </c>
      <c r="K1051" s="0" t="n">
        <f aca="false">IF($BX1051&lt;&gt;"",$BX1051,"")</f>
        <v>2020</v>
      </c>
      <c r="L1051" s="0" t="n">
        <f aca="false">IF(AND(ISNUMBER($BW1051),ISNUMBER($BX1051)),($BW1051+$BX1051)/2,"")</f>
        <v>2010</v>
      </c>
      <c r="M1051" s="0" t="n">
        <f aca="false">IF($L1051&lt;&gt;"",$L1051,"")</f>
        <v>2010</v>
      </c>
      <c r="N1051" s="0" t="n">
        <f aca="false">IF(AND(ISNUMBER($BW1051),ISNUMBER($BX1051)),MIN(1,MAX(0,($BX1051-2016+1)/($BX1051-$BW1051+1))),"")</f>
        <v>0.238095238095238</v>
      </c>
      <c r="O1051" s="0" t="n">
        <f aca="false">IF(AND(ISNUMBER($BW1051),ISNUMBER($BX1051)),MIN(1,MAX(0,($BX1051-2017+1)/($BX1051-$BW1051+1))),"")</f>
        <v>0.19047619047619</v>
      </c>
      <c r="P1051" s="0" t="n">
        <f aca="false">IF(AND(ISNUMBER($BW1051),ISNUMBER($BX1051)),MIN(1,MAX(0,($BX1051-2018+1)/($BX1051-$BW1051+1))),"")</f>
        <v>0.142857142857143</v>
      </c>
      <c r="Q1051" s="0" t="n">
        <f aca="false">IF(AND(ISNUMBER($BW1051),ISNUMBER($BX1051)),MIN(1,MAX(0,($BX1051-2019+1)/($BX1051-$BW1051+1))),"")</f>
        <v>0.0952380952380952</v>
      </c>
      <c r="R1051" s="0" t="n">
        <f aca="false">IF(AND(ISNUMBER($BW1051),ISNUMBER($BX1051)),MIN(1,MAX(0,($BX1051-2016+1)/($BX1051-$BW1051+1))),"")</f>
        <v>0.238095238095238</v>
      </c>
      <c r="S1051" s="0" t="n">
        <f aca="false">IF($L1051&lt;&gt;"",IF($L1051&gt;=2015.5,1,0),"")</f>
        <v>0</v>
      </c>
      <c r="T1051" s="0" t="n">
        <f aca="false">IF($L1051&lt;&gt;"",IF($L1051&gt;=2016,1,0),"")</f>
        <v>0</v>
      </c>
      <c r="U1051" s="0" t="n">
        <f aca="false">IF(ISNUMBER($BX1051),IF($BX1051&gt;=2016,1,0),"")</f>
        <v>1</v>
      </c>
      <c r="V1051" s="0" t="n">
        <f aca="false">IF(ISNUMBER($BW1051),IF($BW1051&gt;=2016,1,0),"")</f>
        <v>0</v>
      </c>
      <c r="W1051" s="0" t="str">
        <f aca="false">IF(AND(ISNUMBER($BW1051),ISNUMBER($BX1051)),IF($BW1051&gt;=2016,"post-only",IF($BX1051&lt;2016,"pre-only","mixed")),"")</f>
        <v>mixed</v>
      </c>
      <c r="X1051" s="0" t="n">
        <f aca="false">IF(AND(ISNUMBER($BW1051),ISNUMBER($BX1051)),MIN(1,MAX(0,($BX1051-2017+1)/($BX1051-$BW1051+1))),"")</f>
        <v>0.19047619047619</v>
      </c>
      <c r="Y1051" s="0" t="n">
        <f aca="false">IF(AND(ISNUMBER($BW1051),ISNUMBER($BX1051)),MIN(1,MAX(0,($BX1051-2018+1)/($BX1051-$BW1051+1))),"")</f>
        <v>0.142857142857143</v>
      </c>
      <c r="Z1051" s="0" t="n">
        <f aca="false">IF(AND(ISNUMBER($BW1051),ISNUMBER($BX1051)),MIN(1,MAX(0,($BX1051-2019+1)/($BX1051-$BW1051+1))),"")</f>
        <v>0.0952380952380952</v>
      </c>
      <c r="AA1051" s="0" t="n">
        <f aca="false">IF(ISNUMBER($BX1051),IF($BX1051&gt;=2017,1,0),"")</f>
        <v>1</v>
      </c>
      <c r="AB1051" s="0" t="n">
        <f aca="false">IF(ISNUMBER($BX1051),IF($BX1051&gt;=2018,1,0),"")</f>
        <v>1</v>
      </c>
      <c r="AC1051" s="0" t="n">
        <f aca="false">IF(ISNUMBER($BX1051),IF($BX1051&gt;=2019,1,0),"")</f>
        <v>1</v>
      </c>
      <c r="AD1051" s="0" t="n">
        <f aca="false">IF($L1051&lt;&gt;"",IF($L1051&gt;2013,1,0),"")</f>
        <v>0</v>
      </c>
      <c r="AE1051" s="0" t="n">
        <f aca="false">IF($L1051&lt;&gt;"",1+IF($L1051&gt;2011,1,0)+IF($L1051&gt;2014,1,0),"")</f>
        <v>1</v>
      </c>
      <c r="AF1051" s="0" t="s">
        <v>747</v>
      </c>
      <c r="AG1051" s="0" t="s">
        <v>88</v>
      </c>
      <c r="AH1051" s="0" t="s">
        <v>2080</v>
      </c>
      <c r="AI1051" s="0" t="s">
        <v>334</v>
      </c>
      <c r="AJ1051" s="0" t="s">
        <v>334</v>
      </c>
      <c r="AK1051" s="0" t="str">
        <f aca="false">IF(AND($CF1051&lt;&gt;"",IFERROR(INDEX(subsample_country_map!$B:$B,MATCH($CF1051,subsample_country_map!$A:$A,0)),"")&lt;&gt;""),INDEX(subsample_country_map!$B:$B,MATCH($CF1051,subsample_country_map!$A:$A,0)),INDEX(lookup!$AA:$AA,MATCH($A1051,lookup!$A:$A,0)))</f>
        <v>1_US</v>
      </c>
      <c r="AL1051" s="0" t="str">
        <f aca="false">IF(AND($CF1051&lt;&gt;"",IFERROR(INDEX(subsample_country_map!$C:$C,MATCH($CF1051,subsample_country_map!$A:$A,0)),"")&lt;&gt;""),INDEX(subsample_country_map!$C:$C,MATCH($CF1051,subsample_country_map!$A:$A,0)),INDEX(lookup!$AB:$AB,MATCH($A1051,lookup!$A:$A,0)))</f>
        <v>1_developed</v>
      </c>
      <c r="AM1051" s="0" t="str">
        <f aca="false">IF(AND($CF1051&lt;&gt;"",IFERROR(INDEX(subsample_country_map!$D:$D,MATCH($CF1051,subsample_country_map!$A:$A,0)),"")&lt;&gt;""),INDEX(subsample_country_map!$D:$D,MATCH($CF1051,subsample_country_map!$A:$A,0)),INDEX(lookup!$AC:$AC,MATCH($A1051,lookup!$A:$A,0)))</f>
        <v>1_western</v>
      </c>
      <c r="AN1051" s="0" t="str">
        <f aca="false">IF(AND($CF1051&lt;&gt;"",IFERROR(INDEX(subsample_country_map!$E:$E,MATCH($CF1051,subsample_country_map!$A:$A,0)),"")&lt;&gt;""),INDEX(subsample_country_map!$E:$E,MATCH($CF1051,subsample_country_map!$A:$A,0)),INDEX(lookup!$AD:$AD,MATCH($A1051,lookup!$A:$A,0)))</f>
        <v>1_common law</v>
      </c>
      <c r="AO1051" s="0" t="str">
        <f aca="false">INDEX(lookup!$Y:$Y,MATCH($A1051,lookup!$A:$A,0))</f>
        <v>1_not published</v>
      </c>
      <c r="AP1051" s="0" t="str">
        <f aca="false">INDEX(lookup!$Z:$Z,MATCH($A1051,lookup!$A:$A,0))</f>
        <v>99_NCE</v>
      </c>
      <c r="AQ1051" s="0" t="str">
        <f aca="false">INDEX(lookup!$W:$W,MATCH($A1051,lookup!$A:$A,0))</f>
        <v>1_fin/acc/econ</v>
      </c>
      <c r="AS1051" s="0" t="s">
        <v>91</v>
      </c>
      <c r="AT1051" s="0" t="s">
        <v>397</v>
      </c>
      <c r="AU1051" s="0" t="s">
        <v>93</v>
      </c>
      <c r="AV1051" s="0" t="s">
        <v>3791</v>
      </c>
      <c r="AW1051" s="0" t="s">
        <v>3792</v>
      </c>
      <c r="BA1051" s="0" t="n">
        <v>1092</v>
      </c>
      <c r="BB1051" s="0" t="s">
        <v>3679</v>
      </c>
      <c r="BC1051" s="0" t="s">
        <v>122</v>
      </c>
      <c r="BD1051" s="0" t="s">
        <v>33</v>
      </c>
      <c r="BE1051" s="0" t="s">
        <v>3788</v>
      </c>
      <c r="BF1051" s="0" t="s">
        <v>3793</v>
      </c>
      <c r="BI1051" s="0" t="s">
        <v>427</v>
      </c>
      <c r="BJ1051" s="0" t="s">
        <v>3686</v>
      </c>
      <c r="BK1051" s="0" t="s">
        <v>701</v>
      </c>
      <c r="BL1051" s="0" t="s">
        <v>3794</v>
      </c>
      <c r="BM1051" s="0" t="s">
        <v>3681</v>
      </c>
      <c r="BN1051" s="0" t="s">
        <v>3682</v>
      </c>
      <c r="BO1051" s="0" t="s">
        <v>105</v>
      </c>
      <c r="BP1051" s="0" t="s">
        <v>3676</v>
      </c>
      <c r="BQ1051" s="0" t="s">
        <v>127</v>
      </c>
      <c r="BT1051" s="0" t="n">
        <v>0</v>
      </c>
      <c r="BU1051" s="0" t="s">
        <v>3683</v>
      </c>
      <c r="BW1051" s="0" t="n">
        <v>2000</v>
      </c>
      <c r="BX1051" s="0" t="n">
        <v>2020</v>
      </c>
      <c r="BY1051" s="0" t="s">
        <v>1526</v>
      </c>
      <c r="BZ1051" s="0" t="n">
        <v>2010</v>
      </c>
      <c r="CA1051" s="0" t="n">
        <v>0.238095238095238</v>
      </c>
      <c r="CB1051" s="0" t="n">
        <v>0</v>
      </c>
      <c r="CC1051" s="0" t="n">
        <v>1</v>
      </c>
      <c r="CD1051" s="0" t="n">
        <v>-0.0482435341884647</v>
      </c>
      <c r="CE1051" s="0" t="n">
        <v>1</v>
      </c>
    </row>
    <row r="1052" customFormat="false" ht="15" hidden="false" customHeight="false" outlineLevel="0" collapsed="false">
      <c r="A1052" s="0" t="s">
        <v>3676</v>
      </c>
      <c r="B1052" s="0" t="n">
        <v>2357</v>
      </c>
      <c r="C1052" s="0" t="n">
        <v>-0.0967680141421176</v>
      </c>
      <c r="D1052" s="0" t="n">
        <v>990</v>
      </c>
      <c r="E1052" s="0" t="n">
        <f aca="false">IF(ISNUMBER($BA1052),$BA1052,IF(AND(ISNUMBER($D1052),ISNUMBER($BW1052),ISNUMBER($BX1052)),$D1052*($BX1052-$BW1052+1),""))</f>
        <v>990</v>
      </c>
      <c r="H1052" s="0" t="s">
        <v>118</v>
      </c>
      <c r="I1052" s="0" t="s">
        <v>344</v>
      </c>
      <c r="J1052" s="0" t="n">
        <f aca="false">IF($BW1052&lt;&gt;"",$BW1052,"")</f>
        <v>2000</v>
      </c>
      <c r="K1052" s="0" t="n">
        <f aca="false">IF($BX1052&lt;&gt;"",$BX1052,"")</f>
        <v>2020</v>
      </c>
      <c r="L1052" s="0" t="n">
        <f aca="false">IF(AND(ISNUMBER($BW1052),ISNUMBER($BX1052)),($BW1052+$BX1052)/2,"")</f>
        <v>2010</v>
      </c>
      <c r="M1052" s="0" t="n">
        <f aca="false">IF($L1052&lt;&gt;"",$L1052,"")</f>
        <v>2010</v>
      </c>
      <c r="N1052" s="0" t="n">
        <f aca="false">IF(AND(ISNUMBER($BW1052),ISNUMBER($BX1052)),MIN(1,MAX(0,($BX1052-2016+1)/($BX1052-$BW1052+1))),"")</f>
        <v>0.238095238095238</v>
      </c>
      <c r="O1052" s="0" t="n">
        <f aca="false">IF(AND(ISNUMBER($BW1052),ISNUMBER($BX1052)),MIN(1,MAX(0,($BX1052-2017+1)/($BX1052-$BW1052+1))),"")</f>
        <v>0.19047619047619</v>
      </c>
      <c r="P1052" s="0" t="n">
        <f aca="false">IF(AND(ISNUMBER($BW1052),ISNUMBER($BX1052)),MIN(1,MAX(0,($BX1052-2018+1)/($BX1052-$BW1052+1))),"")</f>
        <v>0.142857142857143</v>
      </c>
      <c r="Q1052" s="0" t="n">
        <f aca="false">IF(AND(ISNUMBER($BW1052),ISNUMBER($BX1052)),MIN(1,MAX(0,($BX1052-2019+1)/($BX1052-$BW1052+1))),"")</f>
        <v>0.0952380952380952</v>
      </c>
      <c r="R1052" s="0" t="n">
        <f aca="false">IF(AND(ISNUMBER($BW1052),ISNUMBER($BX1052)),MIN(1,MAX(0,($BX1052-2016+1)/($BX1052-$BW1052+1))),"")</f>
        <v>0.238095238095238</v>
      </c>
      <c r="S1052" s="0" t="n">
        <f aca="false">IF($L1052&lt;&gt;"",IF($L1052&gt;=2015.5,1,0),"")</f>
        <v>0</v>
      </c>
      <c r="T1052" s="0" t="n">
        <f aca="false">IF($L1052&lt;&gt;"",IF($L1052&gt;=2016,1,0),"")</f>
        <v>0</v>
      </c>
      <c r="U1052" s="0" t="n">
        <f aca="false">IF(ISNUMBER($BX1052),IF($BX1052&gt;=2016,1,0),"")</f>
        <v>1</v>
      </c>
      <c r="V1052" s="0" t="n">
        <f aca="false">IF(ISNUMBER($BW1052),IF($BW1052&gt;=2016,1,0),"")</f>
        <v>0</v>
      </c>
      <c r="W1052" s="0" t="str">
        <f aca="false">IF(AND(ISNUMBER($BW1052),ISNUMBER($BX1052)),IF($BW1052&gt;=2016,"post-only",IF($BX1052&lt;2016,"pre-only","mixed")),"")</f>
        <v>mixed</v>
      </c>
      <c r="X1052" s="0" t="n">
        <f aca="false">IF(AND(ISNUMBER($BW1052),ISNUMBER($BX1052)),MIN(1,MAX(0,($BX1052-2017+1)/($BX1052-$BW1052+1))),"")</f>
        <v>0.19047619047619</v>
      </c>
      <c r="Y1052" s="0" t="n">
        <f aca="false">IF(AND(ISNUMBER($BW1052),ISNUMBER($BX1052)),MIN(1,MAX(0,($BX1052-2018+1)/($BX1052-$BW1052+1))),"")</f>
        <v>0.142857142857143</v>
      </c>
      <c r="Z1052" s="0" t="n">
        <f aca="false">IF(AND(ISNUMBER($BW1052),ISNUMBER($BX1052)),MIN(1,MAX(0,($BX1052-2019+1)/($BX1052-$BW1052+1))),"")</f>
        <v>0.0952380952380952</v>
      </c>
      <c r="AA1052" s="0" t="n">
        <f aca="false">IF(ISNUMBER($BX1052),IF($BX1052&gt;=2017,1,0),"")</f>
        <v>1</v>
      </c>
      <c r="AB1052" s="0" t="n">
        <f aca="false">IF(ISNUMBER($BX1052),IF($BX1052&gt;=2018,1,0),"")</f>
        <v>1</v>
      </c>
      <c r="AC1052" s="0" t="n">
        <f aca="false">IF(ISNUMBER($BX1052),IF($BX1052&gt;=2019,1,0),"")</f>
        <v>1</v>
      </c>
      <c r="AD1052" s="0" t="n">
        <f aca="false">IF($L1052&lt;&gt;"",IF($L1052&gt;2013,1,0),"")</f>
        <v>0</v>
      </c>
      <c r="AE1052" s="0" t="n">
        <f aca="false">IF($L1052&lt;&gt;"",1+IF($L1052&gt;2011,1,0)+IF($L1052&gt;2014,1,0),"")</f>
        <v>1</v>
      </c>
      <c r="AF1052" s="0" t="s">
        <v>747</v>
      </c>
      <c r="AG1052" s="0" t="s">
        <v>88</v>
      </c>
      <c r="AH1052" s="0" t="s">
        <v>2080</v>
      </c>
      <c r="AI1052" s="0" t="s">
        <v>334</v>
      </c>
      <c r="AJ1052" s="0" t="s">
        <v>334</v>
      </c>
      <c r="AK1052" s="0" t="str">
        <f aca="false">IF(AND($CF1052&lt;&gt;"",IFERROR(INDEX(subsample_country_map!$B:$B,MATCH($CF1052,subsample_country_map!$A:$A,0)),"")&lt;&gt;""),INDEX(subsample_country_map!$B:$B,MATCH($CF1052,subsample_country_map!$A:$A,0)),INDEX(lookup!$AA:$AA,MATCH($A1052,lookup!$A:$A,0)))</f>
        <v>1_US</v>
      </c>
      <c r="AL1052" s="0" t="str">
        <f aca="false">IF(AND($CF1052&lt;&gt;"",IFERROR(INDEX(subsample_country_map!$C:$C,MATCH($CF1052,subsample_country_map!$A:$A,0)),"")&lt;&gt;""),INDEX(subsample_country_map!$C:$C,MATCH($CF1052,subsample_country_map!$A:$A,0)),INDEX(lookup!$AB:$AB,MATCH($A1052,lookup!$A:$A,0)))</f>
        <v>1_developed</v>
      </c>
      <c r="AM1052" s="0" t="str">
        <f aca="false">IF(AND($CF1052&lt;&gt;"",IFERROR(INDEX(subsample_country_map!$D:$D,MATCH($CF1052,subsample_country_map!$A:$A,0)),"")&lt;&gt;""),INDEX(subsample_country_map!$D:$D,MATCH($CF1052,subsample_country_map!$A:$A,0)),INDEX(lookup!$AC:$AC,MATCH($A1052,lookup!$A:$A,0)))</f>
        <v>1_western</v>
      </c>
      <c r="AN1052" s="0" t="str">
        <f aca="false">IF(AND($CF1052&lt;&gt;"",IFERROR(INDEX(subsample_country_map!$E:$E,MATCH($CF1052,subsample_country_map!$A:$A,0)),"")&lt;&gt;""),INDEX(subsample_country_map!$E:$E,MATCH($CF1052,subsample_country_map!$A:$A,0)),INDEX(lookup!$AD:$AD,MATCH($A1052,lookup!$A:$A,0)))</f>
        <v>1_common law</v>
      </c>
      <c r="AO1052" s="0" t="str">
        <f aca="false">INDEX(lookup!$Y:$Y,MATCH($A1052,lookup!$A:$A,0))</f>
        <v>1_not published</v>
      </c>
      <c r="AP1052" s="0" t="str">
        <f aca="false">INDEX(lookup!$Z:$Z,MATCH($A1052,lookup!$A:$A,0))</f>
        <v>99_NCE</v>
      </c>
      <c r="AQ1052" s="0" t="str">
        <f aca="false">INDEX(lookup!$W:$W,MATCH($A1052,lookup!$A:$A,0))</f>
        <v>1_fin/acc/econ</v>
      </c>
      <c r="AS1052" s="0" t="s">
        <v>91</v>
      </c>
      <c r="AT1052" s="0" t="s">
        <v>397</v>
      </c>
      <c r="AU1052" s="0" t="s">
        <v>93</v>
      </c>
      <c r="AV1052" s="0" t="s">
        <v>3795</v>
      </c>
      <c r="AW1052" s="0" t="s">
        <v>3796</v>
      </c>
      <c r="BA1052" s="0" t="n">
        <v>990</v>
      </c>
      <c r="BB1052" s="0" t="s">
        <v>3679</v>
      </c>
      <c r="BC1052" s="0" t="s">
        <v>122</v>
      </c>
      <c r="BD1052" s="0" t="s">
        <v>33</v>
      </c>
      <c r="BE1052" s="0" t="s">
        <v>3797</v>
      </c>
      <c r="BF1052" s="0" t="s">
        <v>2294</v>
      </c>
      <c r="BI1052" s="0" t="s">
        <v>427</v>
      </c>
      <c r="BJ1052" s="0" t="s">
        <v>3690</v>
      </c>
      <c r="BK1052" s="0" t="s">
        <v>701</v>
      </c>
      <c r="BL1052" s="0" t="s">
        <v>3798</v>
      </c>
      <c r="BM1052" s="0" t="s">
        <v>3681</v>
      </c>
      <c r="BN1052" s="0" t="s">
        <v>3682</v>
      </c>
      <c r="BO1052" s="0" t="s">
        <v>105</v>
      </c>
      <c r="BP1052" s="0" t="s">
        <v>3676</v>
      </c>
      <c r="BQ1052" s="0" t="s">
        <v>127</v>
      </c>
      <c r="BT1052" s="0" t="n">
        <v>0</v>
      </c>
      <c r="BU1052" s="0" t="s">
        <v>3683</v>
      </c>
      <c r="BW1052" s="0" t="n">
        <v>2000</v>
      </c>
      <c r="BX1052" s="0" t="n">
        <v>2020</v>
      </c>
      <c r="BY1052" s="0" t="s">
        <v>1526</v>
      </c>
      <c r="BZ1052" s="0" t="n">
        <v>2010</v>
      </c>
      <c r="CA1052" s="0" t="n">
        <v>0.238095238095238</v>
      </c>
      <c r="CB1052" s="0" t="n">
        <v>0</v>
      </c>
      <c r="CC1052" s="0" t="n">
        <v>1</v>
      </c>
      <c r="CD1052" s="0" t="n">
        <v>-0.0970717693992179</v>
      </c>
      <c r="CE1052" s="0" t="n">
        <v>1</v>
      </c>
    </row>
    <row r="1053" customFormat="false" ht="15" hidden="false" customHeight="false" outlineLevel="0" collapsed="false">
      <c r="A1053" s="0" t="s">
        <v>3676</v>
      </c>
      <c r="B1053" s="0" t="n">
        <v>2358</v>
      </c>
      <c r="C1053" s="0" t="n">
        <v>-0.0415843941248809</v>
      </c>
      <c r="D1053" s="0" t="n">
        <v>1025</v>
      </c>
      <c r="E1053" s="0" t="n">
        <f aca="false">IF(ISNUMBER($BA1053),$BA1053,IF(AND(ISNUMBER($D1053),ISNUMBER($BW1053),ISNUMBER($BX1053)),$D1053*($BX1053-$BW1053+1),""))</f>
        <v>1025</v>
      </c>
      <c r="H1053" s="0" t="s">
        <v>118</v>
      </c>
      <c r="I1053" s="0" t="s">
        <v>344</v>
      </c>
      <c r="J1053" s="0" t="n">
        <f aca="false">IF($BW1053&lt;&gt;"",$BW1053,"")</f>
        <v>2000</v>
      </c>
      <c r="K1053" s="0" t="n">
        <f aca="false">IF($BX1053&lt;&gt;"",$BX1053,"")</f>
        <v>2020</v>
      </c>
      <c r="L1053" s="0" t="n">
        <f aca="false">IF(AND(ISNUMBER($BW1053),ISNUMBER($BX1053)),($BW1053+$BX1053)/2,"")</f>
        <v>2010</v>
      </c>
      <c r="M1053" s="0" t="n">
        <f aca="false">IF($L1053&lt;&gt;"",$L1053,"")</f>
        <v>2010</v>
      </c>
      <c r="N1053" s="0" t="n">
        <f aca="false">IF(AND(ISNUMBER($BW1053),ISNUMBER($BX1053)),MIN(1,MAX(0,($BX1053-2016+1)/($BX1053-$BW1053+1))),"")</f>
        <v>0.238095238095238</v>
      </c>
      <c r="O1053" s="0" t="n">
        <f aca="false">IF(AND(ISNUMBER($BW1053),ISNUMBER($BX1053)),MIN(1,MAX(0,($BX1053-2017+1)/($BX1053-$BW1053+1))),"")</f>
        <v>0.19047619047619</v>
      </c>
      <c r="P1053" s="0" t="n">
        <f aca="false">IF(AND(ISNUMBER($BW1053),ISNUMBER($BX1053)),MIN(1,MAX(0,($BX1053-2018+1)/($BX1053-$BW1053+1))),"")</f>
        <v>0.142857142857143</v>
      </c>
      <c r="Q1053" s="0" t="n">
        <f aca="false">IF(AND(ISNUMBER($BW1053),ISNUMBER($BX1053)),MIN(1,MAX(0,($BX1053-2019+1)/($BX1053-$BW1053+1))),"")</f>
        <v>0.0952380952380952</v>
      </c>
      <c r="R1053" s="0" t="n">
        <f aca="false">IF(AND(ISNUMBER($BW1053),ISNUMBER($BX1053)),MIN(1,MAX(0,($BX1053-2016+1)/($BX1053-$BW1053+1))),"")</f>
        <v>0.238095238095238</v>
      </c>
      <c r="S1053" s="0" t="n">
        <f aca="false">IF($L1053&lt;&gt;"",IF($L1053&gt;=2015.5,1,0),"")</f>
        <v>0</v>
      </c>
      <c r="T1053" s="0" t="n">
        <f aca="false">IF($L1053&lt;&gt;"",IF($L1053&gt;=2016,1,0),"")</f>
        <v>0</v>
      </c>
      <c r="U1053" s="0" t="n">
        <f aca="false">IF(ISNUMBER($BX1053),IF($BX1053&gt;=2016,1,0),"")</f>
        <v>1</v>
      </c>
      <c r="V1053" s="0" t="n">
        <f aca="false">IF(ISNUMBER($BW1053),IF($BW1053&gt;=2016,1,0),"")</f>
        <v>0</v>
      </c>
      <c r="W1053" s="0" t="str">
        <f aca="false">IF(AND(ISNUMBER($BW1053),ISNUMBER($BX1053)),IF($BW1053&gt;=2016,"post-only",IF($BX1053&lt;2016,"pre-only","mixed")),"")</f>
        <v>mixed</v>
      </c>
      <c r="X1053" s="0" t="n">
        <f aca="false">IF(AND(ISNUMBER($BW1053),ISNUMBER($BX1053)),MIN(1,MAX(0,($BX1053-2017+1)/($BX1053-$BW1053+1))),"")</f>
        <v>0.19047619047619</v>
      </c>
      <c r="Y1053" s="0" t="n">
        <f aca="false">IF(AND(ISNUMBER($BW1053),ISNUMBER($BX1053)),MIN(1,MAX(0,($BX1053-2018+1)/($BX1053-$BW1053+1))),"")</f>
        <v>0.142857142857143</v>
      </c>
      <c r="Z1053" s="0" t="n">
        <f aca="false">IF(AND(ISNUMBER($BW1053),ISNUMBER($BX1053)),MIN(1,MAX(0,($BX1053-2019+1)/($BX1053-$BW1053+1))),"")</f>
        <v>0.0952380952380952</v>
      </c>
      <c r="AA1053" s="0" t="n">
        <f aca="false">IF(ISNUMBER($BX1053),IF($BX1053&gt;=2017,1,0),"")</f>
        <v>1</v>
      </c>
      <c r="AB1053" s="0" t="n">
        <f aca="false">IF(ISNUMBER($BX1053),IF($BX1053&gt;=2018,1,0),"")</f>
        <v>1</v>
      </c>
      <c r="AC1053" s="0" t="n">
        <f aca="false">IF(ISNUMBER($BX1053),IF($BX1053&gt;=2019,1,0),"")</f>
        <v>1</v>
      </c>
      <c r="AD1053" s="0" t="n">
        <f aca="false">IF($L1053&lt;&gt;"",IF($L1053&gt;2013,1,0),"")</f>
        <v>0</v>
      </c>
      <c r="AE1053" s="0" t="n">
        <f aca="false">IF($L1053&lt;&gt;"",1+IF($L1053&gt;2011,1,0)+IF($L1053&gt;2014,1,0),"")</f>
        <v>1</v>
      </c>
      <c r="AF1053" s="0" t="s">
        <v>747</v>
      </c>
      <c r="AG1053" s="0" t="s">
        <v>88</v>
      </c>
      <c r="AH1053" s="0" t="s">
        <v>2080</v>
      </c>
      <c r="AI1053" s="0" t="s">
        <v>334</v>
      </c>
      <c r="AJ1053" s="0" t="s">
        <v>334</v>
      </c>
      <c r="AK1053" s="0" t="str">
        <f aca="false">IF(AND($CF1053&lt;&gt;"",IFERROR(INDEX(subsample_country_map!$B:$B,MATCH($CF1053,subsample_country_map!$A:$A,0)),"")&lt;&gt;""),INDEX(subsample_country_map!$B:$B,MATCH($CF1053,subsample_country_map!$A:$A,0)),INDEX(lookup!$AA:$AA,MATCH($A1053,lookup!$A:$A,0)))</f>
        <v>1_US</v>
      </c>
      <c r="AL1053" s="0" t="str">
        <f aca="false">IF(AND($CF1053&lt;&gt;"",IFERROR(INDEX(subsample_country_map!$C:$C,MATCH($CF1053,subsample_country_map!$A:$A,0)),"")&lt;&gt;""),INDEX(subsample_country_map!$C:$C,MATCH($CF1053,subsample_country_map!$A:$A,0)),INDEX(lookup!$AB:$AB,MATCH($A1053,lookup!$A:$A,0)))</f>
        <v>1_developed</v>
      </c>
      <c r="AM1053" s="0" t="str">
        <f aca="false">IF(AND($CF1053&lt;&gt;"",IFERROR(INDEX(subsample_country_map!$D:$D,MATCH($CF1053,subsample_country_map!$A:$A,0)),"")&lt;&gt;""),INDEX(subsample_country_map!$D:$D,MATCH($CF1053,subsample_country_map!$A:$A,0)),INDEX(lookup!$AC:$AC,MATCH($A1053,lookup!$A:$A,0)))</f>
        <v>1_western</v>
      </c>
      <c r="AN1053" s="0" t="str">
        <f aca="false">IF(AND($CF1053&lt;&gt;"",IFERROR(INDEX(subsample_country_map!$E:$E,MATCH($CF1053,subsample_country_map!$A:$A,0)),"")&lt;&gt;""),INDEX(subsample_country_map!$E:$E,MATCH($CF1053,subsample_country_map!$A:$A,0)),INDEX(lookup!$AD:$AD,MATCH($A1053,lookup!$A:$A,0)))</f>
        <v>1_common law</v>
      </c>
      <c r="AO1053" s="0" t="str">
        <f aca="false">INDEX(lookup!$Y:$Y,MATCH($A1053,lookup!$A:$A,0))</f>
        <v>1_not published</v>
      </c>
      <c r="AP1053" s="0" t="str">
        <f aca="false">INDEX(lookup!$Z:$Z,MATCH($A1053,lookup!$A:$A,0))</f>
        <v>99_NCE</v>
      </c>
      <c r="AQ1053" s="0" t="str">
        <f aca="false">INDEX(lookup!$W:$W,MATCH($A1053,lookup!$A:$A,0))</f>
        <v>1_fin/acc/econ</v>
      </c>
      <c r="AS1053" s="0" t="s">
        <v>91</v>
      </c>
      <c r="AT1053" s="0" t="s">
        <v>397</v>
      </c>
      <c r="AU1053" s="0" t="s">
        <v>93</v>
      </c>
      <c r="AV1053" s="0" t="s">
        <v>3799</v>
      </c>
      <c r="AW1053" s="0" t="s">
        <v>3800</v>
      </c>
      <c r="BA1053" s="0" t="n">
        <v>1025</v>
      </c>
      <c r="BB1053" s="0" t="s">
        <v>3679</v>
      </c>
      <c r="BC1053" s="0" t="s">
        <v>122</v>
      </c>
      <c r="BD1053" s="0" t="s">
        <v>33</v>
      </c>
      <c r="BE1053" s="0" t="s">
        <v>3797</v>
      </c>
      <c r="BF1053" s="0" t="s">
        <v>2289</v>
      </c>
      <c r="BI1053" s="0" t="s">
        <v>427</v>
      </c>
      <c r="BJ1053" s="0" t="s">
        <v>3694</v>
      </c>
      <c r="BK1053" s="0" t="s">
        <v>701</v>
      </c>
      <c r="BL1053" s="0" t="s">
        <v>3801</v>
      </c>
      <c r="BM1053" s="0" t="s">
        <v>3681</v>
      </c>
      <c r="BN1053" s="0" t="s">
        <v>3682</v>
      </c>
      <c r="BO1053" s="0" t="s">
        <v>105</v>
      </c>
      <c r="BP1053" s="0" t="s">
        <v>3676</v>
      </c>
      <c r="BQ1053" s="0" t="s">
        <v>127</v>
      </c>
      <c r="BT1053" s="0" t="n">
        <v>0</v>
      </c>
      <c r="BU1053" s="0" t="s">
        <v>3683</v>
      </c>
      <c r="BW1053" s="0" t="n">
        <v>2000</v>
      </c>
      <c r="BX1053" s="0" t="n">
        <v>2020</v>
      </c>
      <c r="BY1053" s="0" t="s">
        <v>1526</v>
      </c>
      <c r="BZ1053" s="0" t="n">
        <v>2010</v>
      </c>
      <c r="CA1053" s="0" t="n">
        <v>0.238095238095238</v>
      </c>
      <c r="CB1053" s="0" t="n">
        <v>0</v>
      </c>
      <c r="CC1053" s="0" t="n">
        <v>1</v>
      </c>
      <c r="CD1053" s="0" t="n">
        <v>-0.0416083891278848</v>
      </c>
      <c r="CE1053" s="0" t="n">
        <v>1</v>
      </c>
    </row>
    <row r="1054" customFormat="false" ht="15" hidden="false" customHeight="false" outlineLevel="0" collapsed="false">
      <c r="A1054" s="0" t="s">
        <v>3676</v>
      </c>
      <c r="B1054" s="0" t="n">
        <v>2359</v>
      </c>
      <c r="C1054" s="0" t="n">
        <v>-0.026476068934789</v>
      </c>
      <c r="D1054" s="0" t="n">
        <v>1208</v>
      </c>
      <c r="E1054" s="0" t="n">
        <f aca="false">IF(ISNUMBER($BA1054),$BA1054,IF(AND(ISNUMBER($D1054),ISNUMBER($BW1054),ISNUMBER($BX1054)),$D1054*($BX1054-$BW1054+1),""))</f>
        <v>1208</v>
      </c>
      <c r="H1054" s="0" t="s">
        <v>118</v>
      </c>
      <c r="I1054" s="0" t="s">
        <v>344</v>
      </c>
      <c r="J1054" s="0" t="n">
        <f aca="false">IF($BW1054&lt;&gt;"",$BW1054,"")</f>
        <v>2000</v>
      </c>
      <c r="K1054" s="0" t="n">
        <f aca="false">IF($BX1054&lt;&gt;"",$BX1054,"")</f>
        <v>2020</v>
      </c>
      <c r="L1054" s="0" t="n">
        <f aca="false">IF(AND(ISNUMBER($BW1054),ISNUMBER($BX1054)),($BW1054+$BX1054)/2,"")</f>
        <v>2010</v>
      </c>
      <c r="M1054" s="0" t="n">
        <f aca="false">IF($L1054&lt;&gt;"",$L1054,"")</f>
        <v>2010</v>
      </c>
      <c r="N1054" s="0" t="n">
        <f aca="false">IF(AND(ISNUMBER($BW1054),ISNUMBER($BX1054)),MIN(1,MAX(0,($BX1054-2016+1)/($BX1054-$BW1054+1))),"")</f>
        <v>0.238095238095238</v>
      </c>
      <c r="O1054" s="0" t="n">
        <f aca="false">IF(AND(ISNUMBER($BW1054),ISNUMBER($BX1054)),MIN(1,MAX(0,($BX1054-2017+1)/($BX1054-$BW1054+1))),"")</f>
        <v>0.19047619047619</v>
      </c>
      <c r="P1054" s="0" t="n">
        <f aca="false">IF(AND(ISNUMBER($BW1054),ISNUMBER($BX1054)),MIN(1,MAX(0,($BX1054-2018+1)/($BX1054-$BW1054+1))),"")</f>
        <v>0.142857142857143</v>
      </c>
      <c r="Q1054" s="0" t="n">
        <f aca="false">IF(AND(ISNUMBER($BW1054),ISNUMBER($BX1054)),MIN(1,MAX(0,($BX1054-2019+1)/($BX1054-$BW1054+1))),"")</f>
        <v>0.0952380952380952</v>
      </c>
      <c r="R1054" s="0" t="n">
        <f aca="false">IF(AND(ISNUMBER($BW1054),ISNUMBER($BX1054)),MIN(1,MAX(0,($BX1054-2016+1)/($BX1054-$BW1054+1))),"")</f>
        <v>0.238095238095238</v>
      </c>
      <c r="S1054" s="0" t="n">
        <f aca="false">IF($L1054&lt;&gt;"",IF($L1054&gt;=2015.5,1,0),"")</f>
        <v>0</v>
      </c>
      <c r="T1054" s="0" t="n">
        <f aca="false">IF($L1054&lt;&gt;"",IF($L1054&gt;=2016,1,0),"")</f>
        <v>0</v>
      </c>
      <c r="U1054" s="0" t="n">
        <f aca="false">IF(ISNUMBER($BX1054),IF($BX1054&gt;=2016,1,0),"")</f>
        <v>1</v>
      </c>
      <c r="V1054" s="0" t="n">
        <f aca="false">IF(ISNUMBER($BW1054),IF($BW1054&gt;=2016,1,0),"")</f>
        <v>0</v>
      </c>
      <c r="W1054" s="0" t="str">
        <f aca="false">IF(AND(ISNUMBER($BW1054),ISNUMBER($BX1054)),IF($BW1054&gt;=2016,"post-only",IF($BX1054&lt;2016,"pre-only","mixed")),"")</f>
        <v>mixed</v>
      </c>
      <c r="X1054" s="0" t="n">
        <f aca="false">IF(AND(ISNUMBER($BW1054),ISNUMBER($BX1054)),MIN(1,MAX(0,($BX1054-2017+1)/($BX1054-$BW1054+1))),"")</f>
        <v>0.19047619047619</v>
      </c>
      <c r="Y1054" s="0" t="n">
        <f aca="false">IF(AND(ISNUMBER($BW1054),ISNUMBER($BX1054)),MIN(1,MAX(0,($BX1054-2018+1)/($BX1054-$BW1054+1))),"")</f>
        <v>0.142857142857143</v>
      </c>
      <c r="Z1054" s="0" t="n">
        <f aca="false">IF(AND(ISNUMBER($BW1054),ISNUMBER($BX1054)),MIN(1,MAX(0,($BX1054-2019+1)/($BX1054-$BW1054+1))),"")</f>
        <v>0.0952380952380952</v>
      </c>
      <c r="AA1054" s="0" t="n">
        <f aca="false">IF(ISNUMBER($BX1054),IF($BX1054&gt;=2017,1,0),"")</f>
        <v>1</v>
      </c>
      <c r="AB1054" s="0" t="n">
        <f aca="false">IF(ISNUMBER($BX1054),IF($BX1054&gt;=2018,1,0),"")</f>
        <v>1</v>
      </c>
      <c r="AC1054" s="0" t="n">
        <f aca="false">IF(ISNUMBER($BX1054),IF($BX1054&gt;=2019,1,0),"")</f>
        <v>1</v>
      </c>
      <c r="AD1054" s="0" t="n">
        <f aca="false">IF($L1054&lt;&gt;"",IF($L1054&gt;2013,1,0),"")</f>
        <v>0</v>
      </c>
      <c r="AE1054" s="0" t="n">
        <f aca="false">IF($L1054&lt;&gt;"",1+IF($L1054&gt;2011,1,0)+IF($L1054&gt;2014,1,0),"")</f>
        <v>1</v>
      </c>
      <c r="AF1054" s="0" t="s">
        <v>747</v>
      </c>
      <c r="AG1054" s="0" t="s">
        <v>88</v>
      </c>
      <c r="AH1054" s="0" t="s">
        <v>2080</v>
      </c>
      <c r="AI1054" s="0" t="s">
        <v>334</v>
      </c>
      <c r="AJ1054" s="0" t="s">
        <v>334</v>
      </c>
      <c r="AK1054" s="0" t="str">
        <f aca="false">IF(AND($CF1054&lt;&gt;"",IFERROR(INDEX(subsample_country_map!$B:$B,MATCH($CF1054,subsample_country_map!$A:$A,0)),"")&lt;&gt;""),INDEX(subsample_country_map!$B:$B,MATCH($CF1054,subsample_country_map!$A:$A,0)),INDEX(lookup!$AA:$AA,MATCH($A1054,lookup!$A:$A,0)))</f>
        <v>1_US</v>
      </c>
      <c r="AL1054" s="0" t="str">
        <f aca="false">IF(AND($CF1054&lt;&gt;"",IFERROR(INDEX(subsample_country_map!$C:$C,MATCH($CF1054,subsample_country_map!$A:$A,0)),"")&lt;&gt;""),INDEX(subsample_country_map!$C:$C,MATCH($CF1054,subsample_country_map!$A:$A,0)),INDEX(lookup!$AB:$AB,MATCH($A1054,lookup!$A:$A,0)))</f>
        <v>1_developed</v>
      </c>
      <c r="AM1054" s="0" t="str">
        <f aca="false">IF(AND($CF1054&lt;&gt;"",IFERROR(INDEX(subsample_country_map!$D:$D,MATCH($CF1054,subsample_country_map!$A:$A,0)),"")&lt;&gt;""),INDEX(subsample_country_map!$D:$D,MATCH($CF1054,subsample_country_map!$A:$A,0)),INDEX(lookup!$AC:$AC,MATCH($A1054,lookup!$A:$A,0)))</f>
        <v>1_western</v>
      </c>
      <c r="AN1054" s="0" t="str">
        <f aca="false">IF(AND($CF1054&lt;&gt;"",IFERROR(INDEX(subsample_country_map!$E:$E,MATCH($CF1054,subsample_country_map!$A:$A,0)),"")&lt;&gt;""),INDEX(subsample_country_map!$E:$E,MATCH($CF1054,subsample_country_map!$A:$A,0)),INDEX(lookup!$AD:$AD,MATCH($A1054,lookup!$A:$A,0)))</f>
        <v>1_common law</v>
      </c>
      <c r="AO1054" s="0" t="str">
        <f aca="false">INDEX(lookup!$Y:$Y,MATCH($A1054,lookup!$A:$A,0))</f>
        <v>1_not published</v>
      </c>
      <c r="AP1054" s="0" t="str">
        <f aca="false">INDEX(lookup!$Z:$Z,MATCH($A1054,lookup!$A:$A,0))</f>
        <v>99_NCE</v>
      </c>
      <c r="AQ1054" s="0" t="str">
        <f aca="false">INDEX(lookup!$W:$W,MATCH($A1054,lookup!$A:$A,0))</f>
        <v>1_fin/acc/econ</v>
      </c>
      <c r="AS1054" s="0" t="s">
        <v>91</v>
      </c>
      <c r="AT1054" s="0" t="s">
        <v>397</v>
      </c>
      <c r="AU1054" s="0" t="s">
        <v>93</v>
      </c>
      <c r="AV1054" s="0" t="s">
        <v>3802</v>
      </c>
      <c r="AW1054" s="0" t="s">
        <v>3803</v>
      </c>
      <c r="BA1054" s="0" t="n">
        <v>1208</v>
      </c>
      <c r="BB1054" s="0" t="s">
        <v>3679</v>
      </c>
      <c r="BC1054" s="0" t="s">
        <v>122</v>
      </c>
      <c r="BD1054" s="0" t="s">
        <v>33</v>
      </c>
      <c r="BE1054" s="0" t="s">
        <v>3804</v>
      </c>
      <c r="BF1054" s="0" t="s">
        <v>2294</v>
      </c>
      <c r="BI1054" s="0" t="s">
        <v>427</v>
      </c>
      <c r="BJ1054" s="0" t="s">
        <v>3771</v>
      </c>
      <c r="BK1054" s="0" t="s">
        <v>701</v>
      </c>
      <c r="BL1054" s="0" t="s">
        <v>3805</v>
      </c>
      <c r="BM1054" s="0" t="s">
        <v>3681</v>
      </c>
      <c r="BN1054" s="0" t="s">
        <v>3682</v>
      </c>
      <c r="BO1054" s="0" t="s">
        <v>105</v>
      </c>
      <c r="BP1054" s="0" t="s">
        <v>3676</v>
      </c>
      <c r="BQ1054" s="0" t="s">
        <v>127</v>
      </c>
      <c r="BT1054" s="0" t="n">
        <v>0</v>
      </c>
      <c r="BU1054" s="0" t="s">
        <v>3683</v>
      </c>
      <c r="BW1054" s="0" t="n">
        <v>2000</v>
      </c>
      <c r="BX1054" s="0" t="n">
        <v>2020</v>
      </c>
      <c r="BY1054" s="0" t="s">
        <v>1526</v>
      </c>
      <c r="BZ1054" s="0" t="n">
        <v>2010</v>
      </c>
      <c r="CA1054" s="0" t="n">
        <v>0.238095238095238</v>
      </c>
      <c r="CB1054" s="0" t="n">
        <v>0</v>
      </c>
      <c r="CC1054" s="0" t="n">
        <v>1</v>
      </c>
      <c r="CD1054" s="0" t="n">
        <v>-0.0264822579559486</v>
      </c>
      <c r="CE1054" s="0" t="n">
        <v>1</v>
      </c>
    </row>
    <row r="1055" customFormat="false" ht="15" hidden="false" customHeight="false" outlineLevel="0" collapsed="false">
      <c r="A1055" s="0" t="s">
        <v>3676</v>
      </c>
      <c r="B1055" s="0" t="n">
        <v>2360</v>
      </c>
      <c r="C1055" s="0" t="n">
        <v>-0.104499690366217</v>
      </c>
      <c r="D1055" s="0" t="n">
        <v>1050</v>
      </c>
      <c r="E1055" s="0" t="n">
        <f aca="false">IF(ISNUMBER($BA1055),$BA1055,IF(AND(ISNUMBER($D1055),ISNUMBER($BW1055),ISNUMBER($BX1055)),$D1055*($BX1055-$BW1055+1),""))</f>
        <v>1050</v>
      </c>
      <c r="H1055" s="0" t="s">
        <v>118</v>
      </c>
      <c r="I1055" s="0" t="s">
        <v>344</v>
      </c>
      <c r="J1055" s="0" t="n">
        <f aca="false">IF($BW1055&lt;&gt;"",$BW1055,"")</f>
        <v>2000</v>
      </c>
      <c r="K1055" s="0" t="n">
        <f aca="false">IF($BX1055&lt;&gt;"",$BX1055,"")</f>
        <v>2020</v>
      </c>
      <c r="L1055" s="0" t="n">
        <f aca="false">IF(AND(ISNUMBER($BW1055),ISNUMBER($BX1055)),($BW1055+$BX1055)/2,"")</f>
        <v>2010</v>
      </c>
      <c r="M1055" s="0" t="n">
        <f aca="false">IF($L1055&lt;&gt;"",$L1055,"")</f>
        <v>2010</v>
      </c>
      <c r="N1055" s="0" t="n">
        <f aca="false">IF(AND(ISNUMBER($BW1055),ISNUMBER($BX1055)),MIN(1,MAX(0,($BX1055-2016+1)/($BX1055-$BW1055+1))),"")</f>
        <v>0.238095238095238</v>
      </c>
      <c r="O1055" s="0" t="n">
        <f aca="false">IF(AND(ISNUMBER($BW1055),ISNUMBER($BX1055)),MIN(1,MAX(0,($BX1055-2017+1)/($BX1055-$BW1055+1))),"")</f>
        <v>0.19047619047619</v>
      </c>
      <c r="P1055" s="0" t="n">
        <f aca="false">IF(AND(ISNUMBER($BW1055),ISNUMBER($BX1055)),MIN(1,MAX(0,($BX1055-2018+1)/($BX1055-$BW1055+1))),"")</f>
        <v>0.142857142857143</v>
      </c>
      <c r="Q1055" s="0" t="n">
        <f aca="false">IF(AND(ISNUMBER($BW1055),ISNUMBER($BX1055)),MIN(1,MAX(0,($BX1055-2019+1)/($BX1055-$BW1055+1))),"")</f>
        <v>0.0952380952380952</v>
      </c>
      <c r="R1055" s="0" t="n">
        <f aca="false">IF(AND(ISNUMBER($BW1055),ISNUMBER($BX1055)),MIN(1,MAX(0,($BX1055-2016+1)/($BX1055-$BW1055+1))),"")</f>
        <v>0.238095238095238</v>
      </c>
      <c r="S1055" s="0" t="n">
        <f aca="false">IF($L1055&lt;&gt;"",IF($L1055&gt;=2015.5,1,0),"")</f>
        <v>0</v>
      </c>
      <c r="T1055" s="0" t="n">
        <f aca="false">IF($L1055&lt;&gt;"",IF($L1055&gt;=2016,1,0),"")</f>
        <v>0</v>
      </c>
      <c r="U1055" s="0" t="n">
        <f aca="false">IF(ISNUMBER($BX1055),IF($BX1055&gt;=2016,1,0),"")</f>
        <v>1</v>
      </c>
      <c r="V1055" s="0" t="n">
        <f aca="false">IF(ISNUMBER($BW1055),IF($BW1055&gt;=2016,1,0),"")</f>
        <v>0</v>
      </c>
      <c r="W1055" s="0" t="str">
        <f aca="false">IF(AND(ISNUMBER($BW1055),ISNUMBER($BX1055)),IF($BW1055&gt;=2016,"post-only",IF($BX1055&lt;2016,"pre-only","mixed")),"")</f>
        <v>mixed</v>
      </c>
      <c r="X1055" s="0" t="n">
        <f aca="false">IF(AND(ISNUMBER($BW1055),ISNUMBER($BX1055)),MIN(1,MAX(0,($BX1055-2017+1)/($BX1055-$BW1055+1))),"")</f>
        <v>0.19047619047619</v>
      </c>
      <c r="Y1055" s="0" t="n">
        <f aca="false">IF(AND(ISNUMBER($BW1055),ISNUMBER($BX1055)),MIN(1,MAX(0,($BX1055-2018+1)/($BX1055-$BW1055+1))),"")</f>
        <v>0.142857142857143</v>
      </c>
      <c r="Z1055" s="0" t="n">
        <f aca="false">IF(AND(ISNUMBER($BW1055),ISNUMBER($BX1055)),MIN(1,MAX(0,($BX1055-2019+1)/($BX1055-$BW1055+1))),"")</f>
        <v>0.0952380952380952</v>
      </c>
      <c r="AA1055" s="0" t="n">
        <f aca="false">IF(ISNUMBER($BX1055),IF($BX1055&gt;=2017,1,0),"")</f>
        <v>1</v>
      </c>
      <c r="AB1055" s="0" t="n">
        <f aca="false">IF(ISNUMBER($BX1055),IF($BX1055&gt;=2018,1,0),"")</f>
        <v>1</v>
      </c>
      <c r="AC1055" s="0" t="n">
        <f aca="false">IF(ISNUMBER($BX1055),IF($BX1055&gt;=2019,1,0),"")</f>
        <v>1</v>
      </c>
      <c r="AD1055" s="0" t="n">
        <f aca="false">IF($L1055&lt;&gt;"",IF($L1055&gt;2013,1,0),"")</f>
        <v>0</v>
      </c>
      <c r="AE1055" s="0" t="n">
        <f aca="false">IF($L1055&lt;&gt;"",1+IF($L1055&gt;2011,1,0)+IF($L1055&gt;2014,1,0),"")</f>
        <v>1</v>
      </c>
      <c r="AF1055" s="0" t="s">
        <v>747</v>
      </c>
      <c r="AG1055" s="0" t="s">
        <v>88</v>
      </c>
      <c r="AH1055" s="0" t="s">
        <v>2080</v>
      </c>
      <c r="AI1055" s="0" t="s">
        <v>334</v>
      </c>
      <c r="AJ1055" s="0" t="s">
        <v>334</v>
      </c>
      <c r="AK1055" s="0" t="str">
        <f aca="false">IF(AND($CF1055&lt;&gt;"",IFERROR(INDEX(subsample_country_map!$B:$B,MATCH($CF1055,subsample_country_map!$A:$A,0)),"")&lt;&gt;""),INDEX(subsample_country_map!$B:$B,MATCH($CF1055,subsample_country_map!$A:$A,0)),INDEX(lookup!$AA:$AA,MATCH($A1055,lookup!$A:$A,0)))</f>
        <v>1_US</v>
      </c>
      <c r="AL1055" s="0" t="str">
        <f aca="false">IF(AND($CF1055&lt;&gt;"",IFERROR(INDEX(subsample_country_map!$C:$C,MATCH($CF1055,subsample_country_map!$A:$A,0)),"")&lt;&gt;""),INDEX(subsample_country_map!$C:$C,MATCH($CF1055,subsample_country_map!$A:$A,0)),INDEX(lookup!$AB:$AB,MATCH($A1055,lookup!$A:$A,0)))</f>
        <v>1_developed</v>
      </c>
      <c r="AM1055" s="0" t="str">
        <f aca="false">IF(AND($CF1055&lt;&gt;"",IFERROR(INDEX(subsample_country_map!$D:$D,MATCH($CF1055,subsample_country_map!$A:$A,0)),"")&lt;&gt;""),INDEX(subsample_country_map!$D:$D,MATCH($CF1055,subsample_country_map!$A:$A,0)),INDEX(lookup!$AC:$AC,MATCH($A1055,lookup!$A:$A,0)))</f>
        <v>1_western</v>
      </c>
      <c r="AN1055" s="0" t="str">
        <f aca="false">IF(AND($CF1055&lt;&gt;"",IFERROR(INDEX(subsample_country_map!$E:$E,MATCH($CF1055,subsample_country_map!$A:$A,0)),"")&lt;&gt;""),INDEX(subsample_country_map!$E:$E,MATCH($CF1055,subsample_country_map!$A:$A,0)),INDEX(lookup!$AD:$AD,MATCH($A1055,lookup!$A:$A,0)))</f>
        <v>1_common law</v>
      </c>
      <c r="AO1055" s="0" t="str">
        <f aca="false">INDEX(lookup!$Y:$Y,MATCH($A1055,lookup!$A:$A,0))</f>
        <v>1_not published</v>
      </c>
      <c r="AP1055" s="0" t="str">
        <f aca="false">INDEX(lookup!$Z:$Z,MATCH($A1055,lookup!$A:$A,0))</f>
        <v>99_NCE</v>
      </c>
      <c r="AQ1055" s="0" t="str">
        <f aca="false">INDEX(lookup!$W:$W,MATCH($A1055,lookup!$A:$A,0))</f>
        <v>1_fin/acc/econ</v>
      </c>
      <c r="AS1055" s="0" t="s">
        <v>91</v>
      </c>
      <c r="AT1055" s="0" t="s">
        <v>397</v>
      </c>
      <c r="AU1055" s="0" t="s">
        <v>93</v>
      </c>
      <c r="AV1055" s="0" t="s">
        <v>3806</v>
      </c>
      <c r="AW1055" s="0" t="s">
        <v>3807</v>
      </c>
      <c r="BA1055" s="0" t="n">
        <v>1050</v>
      </c>
      <c r="BB1055" s="0" t="s">
        <v>3679</v>
      </c>
      <c r="BC1055" s="0" t="s">
        <v>122</v>
      </c>
      <c r="BD1055" s="0" t="s">
        <v>33</v>
      </c>
      <c r="BE1055" s="0" t="s">
        <v>3804</v>
      </c>
      <c r="BF1055" s="0" t="s">
        <v>2289</v>
      </c>
      <c r="BI1055" s="0" t="s">
        <v>427</v>
      </c>
      <c r="BJ1055" s="0" t="s">
        <v>3776</v>
      </c>
      <c r="BK1055" s="0" t="s">
        <v>701</v>
      </c>
      <c r="BL1055" s="0" t="s">
        <v>3808</v>
      </c>
      <c r="BM1055" s="0" t="s">
        <v>3681</v>
      </c>
      <c r="BN1055" s="0" t="s">
        <v>3682</v>
      </c>
      <c r="BO1055" s="0" t="s">
        <v>105</v>
      </c>
      <c r="BP1055" s="0" t="s">
        <v>3676</v>
      </c>
      <c r="BQ1055" s="0" t="s">
        <v>127</v>
      </c>
      <c r="BT1055" s="0" t="n">
        <v>0</v>
      </c>
      <c r="BU1055" s="0" t="s">
        <v>3683</v>
      </c>
      <c r="BW1055" s="0" t="n">
        <v>2000</v>
      </c>
      <c r="BX1055" s="0" t="n">
        <v>2020</v>
      </c>
      <c r="BY1055" s="0" t="s">
        <v>1526</v>
      </c>
      <c r="BZ1055" s="0" t="n">
        <v>2010</v>
      </c>
      <c r="CA1055" s="0" t="n">
        <v>0.238095238095238</v>
      </c>
      <c r="CB1055" s="0" t="n">
        <v>0</v>
      </c>
      <c r="CC1055" s="0" t="n">
        <v>1</v>
      </c>
      <c r="CD1055" s="0" t="n">
        <v>-0.104882587627319</v>
      </c>
      <c r="CE1055" s="0" t="n">
        <v>1</v>
      </c>
    </row>
    <row r="1056" customFormat="false" ht="15" hidden="false" customHeight="false" outlineLevel="0" collapsed="false">
      <c r="A1056" s="0" t="s">
        <v>3676</v>
      </c>
      <c r="B1056" s="0" t="n">
        <v>2361</v>
      </c>
      <c r="C1056" s="0" t="n">
        <v>-0.103406143827945</v>
      </c>
      <c r="D1056" s="0" t="n">
        <v>1016</v>
      </c>
      <c r="E1056" s="0" t="n">
        <f aca="false">IF(ISNUMBER($BA1056),$BA1056,IF(AND(ISNUMBER($D1056),ISNUMBER($BW1056),ISNUMBER($BX1056)),$D1056*($BX1056-$BW1056+1),""))</f>
        <v>1016</v>
      </c>
      <c r="H1056" s="0" t="s">
        <v>118</v>
      </c>
      <c r="I1056" s="0" t="s">
        <v>344</v>
      </c>
      <c r="J1056" s="0" t="n">
        <f aca="false">IF($BW1056&lt;&gt;"",$BW1056,"")</f>
        <v>2000</v>
      </c>
      <c r="K1056" s="0" t="n">
        <f aca="false">IF($BX1056&lt;&gt;"",$BX1056,"")</f>
        <v>2020</v>
      </c>
      <c r="L1056" s="0" t="n">
        <f aca="false">IF(AND(ISNUMBER($BW1056),ISNUMBER($BX1056)),($BW1056+$BX1056)/2,"")</f>
        <v>2010</v>
      </c>
      <c r="M1056" s="0" t="n">
        <f aca="false">IF($L1056&lt;&gt;"",$L1056,"")</f>
        <v>2010</v>
      </c>
      <c r="N1056" s="0" t="n">
        <f aca="false">IF(AND(ISNUMBER($BW1056),ISNUMBER($BX1056)),MIN(1,MAX(0,($BX1056-2016+1)/($BX1056-$BW1056+1))),"")</f>
        <v>0.238095238095238</v>
      </c>
      <c r="O1056" s="0" t="n">
        <f aca="false">IF(AND(ISNUMBER($BW1056),ISNUMBER($BX1056)),MIN(1,MAX(0,($BX1056-2017+1)/($BX1056-$BW1056+1))),"")</f>
        <v>0.19047619047619</v>
      </c>
      <c r="P1056" s="0" t="n">
        <f aca="false">IF(AND(ISNUMBER($BW1056),ISNUMBER($BX1056)),MIN(1,MAX(0,($BX1056-2018+1)/($BX1056-$BW1056+1))),"")</f>
        <v>0.142857142857143</v>
      </c>
      <c r="Q1056" s="0" t="n">
        <f aca="false">IF(AND(ISNUMBER($BW1056),ISNUMBER($BX1056)),MIN(1,MAX(0,($BX1056-2019+1)/($BX1056-$BW1056+1))),"")</f>
        <v>0.0952380952380952</v>
      </c>
      <c r="R1056" s="0" t="n">
        <f aca="false">IF(AND(ISNUMBER($BW1056),ISNUMBER($BX1056)),MIN(1,MAX(0,($BX1056-2016+1)/($BX1056-$BW1056+1))),"")</f>
        <v>0.238095238095238</v>
      </c>
      <c r="S1056" s="0" t="n">
        <f aca="false">IF($L1056&lt;&gt;"",IF($L1056&gt;=2015.5,1,0),"")</f>
        <v>0</v>
      </c>
      <c r="T1056" s="0" t="n">
        <f aca="false">IF($L1056&lt;&gt;"",IF($L1056&gt;=2016,1,0),"")</f>
        <v>0</v>
      </c>
      <c r="U1056" s="0" t="n">
        <f aca="false">IF(ISNUMBER($BX1056),IF($BX1056&gt;=2016,1,0),"")</f>
        <v>1</v>
      </c>
      <c r="V1056" s="0" t="n">
        <f aca="false">IF(ISNUMBER($BW1056),IF($BW1056&gt;=2016,1,0),"")</f>
        <v>0</v>
      </c>
      <c r="W1056" s="0" t="str">
        <f aca="false">IF(AND(ISNUMBER($BW1056),ISNUMBER($BX1056)),IF($BW1056&gt;=2016,"post-only",IF($BX1056&lt;2016,"pre-only","mixed")),"")</f>
        <v>mixed</v>
      </c>
      <c r="X1056" s="0" t="n">
        <f aca="false">IF(AND(ISNUMBER($BW1056),ISNUMBER($BX1056)),MIN(1,MAX(0,($BX1056-2017+1)/($BX1056-$BW1056+1))),"")</f>
        <v>0.19047619047619</v>
      </c>
      <c r="Y1056" s="0" t="n">
        <f aca="false">IF(AND(ISNUMBER($BW1056),ISNUMBER($BX1056)),MIN(1,MAX(0,($BX1056-2018+1)/($BX1056-$BW1056+1))),"")</f>
        <v>0.142857142857143</v>
      </c>
      <c r="Z1056" s="0" t="n">
        <f aca="false">IF(AND(ISNUMBER($BW1056),ISNUMBER($BX1056)),MIN(1,MAX(0,($BX1056-2019+1)/($BX1056-$BW1056+1))),"")</f>
        <v>0.0952380952380952</v>
      </c>
      <c r="AA1056" s="0" t="n">
        <f aca="false">IF(ISNUMBER($BX1056),IF($BX1056&gt;=2017,1,0),"")</f>
        <v>1</v>
      </c>
      <c r="AB1056" s="0" t="n">
        <f aca="false">IF(ISNUMBER($BX1056),IF($BX1056&gt;=2018,1,0),"")</f>
        <v>1</v>
      </c>
      <c r="AC1056" s="0" t="n">
        <f aca="false">IF(ISNUMBER($BX1056),IF($BX1056&gt;=2019,1,0),"")</f>
        <v>1</v>
      </c>
      <c r="AD1056" s="0" t="n">
        <f aca="false">IF($L1056&lt;&gt;"",IF($L1056&gt;2013,1,0),"")</f>
        <v>0</v>
      </c>
      <c r="AE1056" s="0" t="n">
        <f aca="false">IF($L1056&lt;&gt;"",1+IF($L1056&gt;2011,1,0)+IF($L1056&gt;2014,1,0),"")</f>
        <v>1</v>
      </c>
      <c r="AF1056" s="0" t="s">
        <v>747</v>
      </c>
      <c r="AG1056" s="0" t="s">
        <v>88</v>
      </c>
      <c r="AH1056" s="0" t="s">
        <v>2080</v>
      </c>
      <c r="AI1056" s="0" t="s">
        <v>334</v>
      </c>
      <c r="AJ1056" s="0" t="s">
        <v>334</v>
      </c>
      <c r="AK1056" s="0" t="str">
        <f aca="false">IF(AND($CF1056&lt;&gt;"",IFERROR(INDEX(subsample_country_map!$B:$B,MATCH($CF1056,subsample_country_map!$A:$A,0)),"")&lt;&gt;""),INDEX(subsample_country_map!$B:$B,MATCH($CF1056,subsample_country_map!$A:$A,0)),INDEX(lookup!$AA:$AA,MATCH($A1056,lookup!$A:$A,0)))</f>
        <v>1_US</v>
      </c>
      <c r="AL1056" s="0" t="str">
        <f aca="false">IF(AND($CF1056&lt;&gt;"",IFERROR(INDEX(subsample_country_map!$C:$C,MATCH($CF1056,subsample_country_map!$A:$A,0)),"")&lt;&gt;""),INDEX(subsample_country_map!$C:$C,MATCH($CF1056,subsample_country_map!$A:$A,0)),INDEX(lookup!$AB:$AB,MATCH($A1056,lookup!$A:$A,0)))</f>
        <v>1_developed</v>
      </c>
      <c r="AM1056" s="0" t="str">
        <f aca="false">IF(AND($CF1056&lt;&gt;"",IFERROR(INDEX(subsample_country_map!$D:$D,MATCH($CF1056,subsample_country_map!$A:$A,0)),"")&lt;&gt;""),INDEX(subsample_country_map!$D:$D,MATCH($CF1056,subsample_country_map!$A:$A,0)),INDEX(lookup!$AC:$AC,MATCH($A1056,lookup!$A:$A,0)))</f>
        <v>1_western</v>
      </c>
      <c r="AN1056" s="0" t="str">
        <f aca="false">IF(AND($CF1056&lt;&gt;"",IFERROR(INDEX(subsample_country_map!$E:$E,MATCH($CF1056,subsample_country_map!$A:$A,0)),"")&lt;&gt;""),INDEX(subsample_country_map!$E:$E,MATCH($CF1056,subsample_country_map!$A:$A,0)),INDEX(lookup!$AD:$AD,MATCH($A1056,lookup!$A:$A,0)))</f>
        <v>1_common law</v>
      </c>
      <c r="AO1056" s="0" t="str">
        <f aca="false">INDEX(lookup!$Y:$Y,MATCH($A1056,lookup!$A:$A,0))</f>
        <v>1_not published</v>
      </c>
      <c r="AP1056" s="0" t="str">
        <f aca="false">INDEX(lookup!$Z:$Z,MATCH($A1056,lookup!$A:$A,0))</f>
        <v>99_NCE</v>
      </c>
      <c r="AQ1056" s="0" t="str">
        <f aca="false">INDEX(lookup!$W:$W,MATCH($A1056,lookup!$A:$A,0))</f>
        <v>1_fin/acc/econ</v>
      </c>
      <c r="AS1056" s="0" t="s">
        <v>91</v>
      </c>
      <c r="AT1056" s="0" t="s">
        <v>397</v>
      </c>
      <c r="AU1056" s="0" t="s">
        <v>93</v>
      </c>
      <c r="AV1056" s="0" t="s">
        <v>3809</v>
      </c>
      <c r="AW1056" s="0" t="s">
        <v>3810</v>
      </c>
      <c r="BA1056" s="0" t="n">
        <v>1016</v>
      </c>
      <c r="BB1056" s="0" t="s">
        <v>3679</v>
      </c>
      <c r="BC1056" s="0" t="s">
        <v>122</v>
      </c>
      <c r="BD1056" s="0" t="s">
        <v>33</v>
      </c>
      <c r="BE1056" s="0" t="s">
        <v>3811</v>
      </c>
      <c r="BF1056" s="0" t="s">
        <v>2294</v>
      </c>
      <c r="BI1056" s="0" t="s">
        <v>763</v>
      </c>
      <c r="BJ1056" s="0" t="s">
        <v>3594</v>
      </c>
      <c r="BK1056" s="0" t="s">
        <v>3812</v>
      </c>
      <c r="BL1056" s="0" t="s">
        <v>3813</v>
      </c>
      <c r="BM1056" s="0" t="s">
        <v>3681</v>
      </c>
      <c r="BN1056" s="0" t="s">
        <v>3682</v>
      </c>
      <c r="BO1056" s="0" t="s">
        <v>105</v>
      </c>
      <c r="BP1056" s="0" t="s">
        <v>3676</v>
      </c>
      <c r="BQ1056" s="0" t="s">
        <v>127</v>
      </c>
      <c r="BT1056" s="0" t="n">
        <v>0</v>
      </c>
      <c r="BU1056" s="0" t="s">
        <v>3683</v>
      </c>
      <c r="BW1056" s="0" t="n">
        <v>2000</v>
      </c>
      <c r="BX1056" s="0" t="n">
        <v>2020</v>
      </c>
      <c r="BY1056" s="0" t="s">
        <v>1526</v>
      </c>
      <c r="BZ1056" s="0" t="n">
        <v>2010</v>
      </c>
      <c r="CA1056" s="0" t="n">
        <v>0.238095238095238</v>
      </c>
      <c r="CB1056" s="0" t="n">
        <v>0</v>
      </c>
      <c r="CC1056" s="0" t="n">
        <v>1</v>
      </c>
      <c r="CD1056" s="0" t="n">
        <v>-0.103777094787421</v>
      </c>
      <c r="CE1056" s="0" t="n">
        <v>1</v>
      </c>
    </row>
    <row r="1057" customFormat="false" ht="15" hidden="false" customHeight="false" outlineLevel="0" collapsed="false">
      <c r="A1057" s="0" t="s">
        <v>3676</v>
      </c>
      <c r="B1057" s="0" t="n">
        <v>2362</v>
      </c>
      <c r="C1057" s="0" t="n">
        <v>-0.0558353073603592</v>
      </c>
      <c r="D1057" s="0" t="n">
        <v>1014</v>
      </c>
      <c r="E1057" s="0" t="n">
        <f aca="false">IF(ISNUMBER($BA1057),$BA1057,IF(AND(ISNUMBER($D1057),ISNUMBER($BW1057),ISNUMBER($BX1057)),$D1057*($BX1057-$BW1057+1),""))</f>
        <v>1014</v>
      </c>
      <c r="H1057" s="0" t="s">
        <v>118</v>
      </c>
      <c r="I1057" s="0" t="s">
        <v>344</v>
      </c>
      <c r="J1057" s="0" t="n">
        <f aca="false">IF($BW1057&lt;&gt;"",$BW1057,"")</f>
        <v>2000</v>
      </c>
      <c r="K1057" s="0" t="n">
        <f aca="false">IF($BX1057&lt;&gt;"",$BX1057,"")</f>
        <v>2020</v>
      </c>
      <c r="L1057" s="0" t="n">
        <f aca="false">IF(AND(ISNUMBER($BW1057),ISNUMBER($BX1057)),($BW1057+$BX1057)/2,"")</f>
        <v>2010</v>
      </c>
      <c r="M1057" s="0" t="n">
        <f aca="false">IF($L1057&lt;&gt;"",$L1057,"")</f>
        <v>2010</v>
      </c>
      <c r="N1057" s="0" t="n">
        <f aca="false">IF(AND(ISNUMBER($BW1057),ISNUMBER($BX1057)),MIN(1,MAX(0,($BX1057-2016+1)/($BX1057-$BW1057+1))),"")</f>
        <v>0.238095238095238</v>
      </c>
      <c r="O1057" s="0" t="n">
        <f aca="false">IF(AND(ISNUMBER($BW1057),ISNUMBER($BX1057)),MIN(1,MAX(0,($BX1057-2017+1)/($BX1057-$BW1057+1))),"")</f>
        <v>0.19047619047619</v>
      </c>
      <c r="P1057" s="0" t="n">
        <f aca="false">IF(AND(ISNUMBER($BW1057),ISNUMBER($BX1057)),MIN(1,MAX(0,($BX1057-2018+1)/($BX1057-$BW1057+1))),"")</f>
        <v>0.142857142857143</v>
      </c>
      <c r="Q1057" s="0" t="n">
        <f aca="false">IF(AND(ISNUMBER($BW1057),ISNUMBER($BX1057)),MIN(1,MAX(0,($BX1057-2019+1)/($BX1057-$BW1057+1))),"")</f>
        <v>0.0952380952380952</v>
      </c>
      <c r="R1057" s="0" t="n">
        <f aca="false">IF(AND(ISNUMBER($BW1057),ISNUMBER($BX1057)),MIN(1,MAX(0,($BX1057-2016+1)/($BX1057-$BW1057+1))),"")</f>
        <v>0.238095238095238</v>
      </c>
      <c r="S1057" s="0" t="n">
        <f aca="false">IF($L1057&lt;&gt;"",IF($L1057&gt;=2015.5,1,0),"")</f>
        <v>0</v>
      </c>
      <c r="T1057" s="0" t="n">
        <f aca="false">IF($L1057&lt;&gt;"",IF($L1057&gt;=2016,1,0),"")</f>
        <v>0</v>
      </c>
      <c r="U1057" s="0" t="n">
        <f aca="false">IF(ISNUMBER($BX1057),IF($BX1057&gt;=2016,1,0),"")</f>
        <v>1</v>
      </c>
      <c r="V1057" s="0" t="n">
        <f aca="false">IF(ISNUMBER($BW1057),IF($BW1057&gt;=2016,1,0),"")</f>
        <v>0</v>
      </c>
      <c r="W1057" s="0" t="str">
        <f aca="false">IF(AND(ISNUMBER($BW1057),ISNUMBER($BX1057)),IF($BW1057&gt;=2016,"post-only",IF($BX1057&lt;2016,"pre-only","mixed")),"")</f>
        <v>mixed</v>
      </c>
      <c r="X1057" s="0" t="n">
        <f aca="false">IF(AND(ISNUMBER($BW1057),ISNUMBER($BX1057)),MIN(1,MAX(0,($BX1057-2017+1)/($BX1057-$BW1057+1))),"")</f>
        <v>0.19047619047619</v>
      </c>
      <c r="Y1057" s="0" t="n">
        <f aca="false">IF(AND(ISNUMBER($BW1057),ISNUMBER($BX1057)),MIN(1,MAX(0,($BX1057-2018+1)/($BX1057-$BW1057+1))),"")</f>
        <v>0.142857142857143</v>
      </c>
      <c r="Z1057" s="0" t="n">
        <f aca="false">IF(AND(ISNUMBER($BW1057),ISNUMBER($BX1057)),MIN(1,MAX(0,($BX1057-2019+1)/($BX1057-$BW1057+1))),"")</f>
        <v>0.0952380952380952</v>
      </c>
      <c r="AA1057" s="0" t="n">
        <f aca="false">IF(ISNUMBER($BX1057),IF($BX1057&gt;=2017,1,0),"")</f>
        <v>1</v>
      </c>
      <c r="AB1057" s="0" t="n">
        <f aca="false">IF(ISNUMBER($BX1057),IF($BX1057&gt;=2018,1,0),"")</f>
        <v>1</v>
      </c>
      <c r="AC1057" s="0" t="n">
        <f aca="false">IF(ISNUMBER($BX1057),IF($BX1057&gt;=2019,1,0),"")</f>
        <v>1</v>
      </c>
      <c r="AD1057" s="0" t="n">
        <f aca="false">IF($L1057&lt;&gt;"",IF($L1057&gt;2013,1,0),"")</f>
        <v>0</v>
      </c>
      <c r="AE1057" s="0" t="n">
        <f aca="false">IF($L1057&lt;&gt;"",1+IF($L1057&gt;2011,1,0)+IF($L1057&gt;2014,1,0),"")</f>
        <v>1</v>
      </c>
      <c r="AF1057" s="0" t="s">
        <v>747</v>
      </c>
      <c r="AG1057" s="0" t="s">
        <v>88</v>
      </c>
      <c r="AH1057" s="0" t="s">
        <v>2080</v>
      </c>
      <c r="AI1057" s="0" t="s">
        <v>334</v>
      </c>
      <c r="AJ1057" s="0" t="s">
        <v>334</v>
      </c>
      <c r="AK1057" s="0" t="str">
        <f aca="false">IF(AND($CF1057&lt;&gt;"",IFERROR(INDEX(subsample_country_map!$B:$B,MATCH($CF1057,subsample_country_map!$A:$A,0)),"")&lt;&gt;""),INDEX(subsample_country_map!$B:$B,MATCH($CF1057,subsample_country_map!$A:$A,0)),INDEX(lookup!$AA:$AA,MATCH($A1057,lookup!$A:$A,0)))</f>
        <v>1_US</v>
      </c>
      <c r="AL1057" s="0" t="str">
        <f aca="false">IF(AND($CF1057&lt;&gt;"",IFERROR(INDEX(subsample_country_map!$C:$C,MATCH($CF1057,subsample_country_map!$A:$A,0)),"")&lt;&gt;""),INDEX(subsample_country_map!$C:$C,MATCH($CF1057,subsample_country_map!$A:$A,0)),INDEX(lookup!$AB:$AB,MATCH($A1057,lookup!$A:$A,0)))</f>
        <v>1_developed</v>
      </c>
      <c r="AM1057" s="0" t="str">
        <f aca="false">IF(AND($CF1057&lt;&gt;"",IFERROR(INDEX(subsample_country_map!$D:$D,MATCH($CF1057,subsample_country_map!$A:$A,0)),"")&lt;&gt;""),INDEX(subsample_country_map!$D:$D,MATCH($CF1057,subsample_country_map!$A:$A,0)),INDEX(lookup!$AC:$AC,MATCH($A1057,lookup!$A:$A,0)))</f>
        <v>1_western</v>
      </c>
      <c r="AN1057" s="0" t="str">
        <f aca="false">IF(AND($CF1057&lt;&gt;"",IFERROR(INDEX(subsample_country_map!$E:$E,MATCH($CF1057,subsample_country_map!$A:$A,0)),"")&lt;&gt;""),INDEX(subsample_country_map!$E:$E,MATCH($CF1057,subsample_country_map!$A:$A,0)),INDEX(lookup!$AD:$AD,MATCH($A1057,lookup!$A:$A,0)))</f>
        <v>1_common law</v>
      </c>
      <c r="AO1057" s="0" t="str">
        <f aca="false">INDEX(lookup!$Y:$Y,MATCH($A1057,lookup!$A:$A,0))</f>
        <v>1_not published</v>
      </c>
      <c r="AP1057" s="0" t="str">
        <f aca="false">INDEX(lookup!$Z:$Z,MATCH($A1057,lookup!$A:$A,0))</f>
        <v>99_NCE</v>
      </c>
      <c r="AQ1057" s="0" t="str">
        <f aca="false">INDEX(lookup!$W:$W,MATCH($A1057,lookup!$A:$A,0))</f>
        <v>1_fin/acc/econ</v>
      </c>
      <c r="AS1057" s="0" t="s">
        <v>91</v>
      </c>
      <c r="AT1057" s="0" t="s">
        <v>397</v>
      </c>
      <c r="AU1057" s="0" t="s">
        <v>93</v>
      </c>
      <c r="AV1057" s="0" t="s">
        <v>3814</v>
      </c>
      <c r="AW1057" s="0" t="s">
        <v>3815</v>
      </c>
      <c r="BA1057" s="0" t="n">
        <v>1014</v>
      </c>
      <c r="BB1057" s="0" t="s">
        <v>3679</v>
      </c>
      <c r="BC1057" s="0" t="s">
        <v>122</v>
      </c>
      <c r="BD1057" s="0" t="s">
        <v>33</v>
      </c>
      <c r="BE1057" s="0" t="s">
        <v>3811</v>
      </c>
      <c r="BF1057" s="0" t="s">
        <v>2289</v>
      </c>
      <c r="BI1057" s="0" t="s">
        <v>763</v>
      </c>
      <c r="BJ1057" s="0" t="s">
        <v>3686</v>
      </c>
      <c r="BK1057" s="0" t="s">
        <v>3812</v>
      </c>
      <c r="BL1057" s="0" t="s">
        <v>3816</v>
      </c>
      <c r="BM1057" s="0" t="s">
        <v>3681</v>
      </c>
      <c r="BN1057" s="0" t="s">
        <v>3682</v>
      </c>
      <c r="BO1057" s="0" t="s">
        <v>105</v>
      </c>
      <c r="BP1057" s="0" t="s">
        <v>3676</v>
      </c>
      <c r="BQ1057" s="0" t="s">
        <v>127</v>
      </c>
      <c r="BT1057" s="0" t="n">
        <v>0</v>
      </c>
      <c r="BU1057" s="0" t="s">
        <v>3683</v>
      </c>
      <c r="BW1057" s="0" t="n">
        <v>2000</v>
      </c>
      <c r="BX1057" s="0" t="n">
        <v>2020</v>
      </c>
      <c r="BY1057" s="0" t="s">
        <v>1526</v>
      </c>
      <c r="BZ1057" s="0" t="n">
        <v>2010</v>
      </c>
      <c r="CA1057" s="0" t="n">
        <v>0.238095238095238</v>
      </c>
      <c r="CB1057" s="0" t="n">
        <v>0</v>
      </c>
      <c r="CC1057" s="0" t="n">
        <v>1</v>
      </c>
      <c r="CD1057" s="0" t="n">
        <v>-0.0558934398468097</v>
      </c>
      <c r="CE1057" s="0" t="n">
        <v>1</v>
      </c>
    </row>
    <row r="1058" customFormat="false" ht="15" hidden="false" customHeight="false" outlineLevel="0" collapsed="false">
      <c r="A1058" s="0" t="s">
        <v>3676</v>
      </c>
      <c r="B1058" s="0" t="n">
        <v>2363</v>
      </c>
      <c r="C1058" s="0" t="n">
        <v>-0.0919240119826746</v>
      </c>
      <c r="D1058" s="0" t="n">
        <v>733</v>
      </c>
      <c r="E1058" s="0" t="n">
        <f aca="false">IF(ISNUMBER($BA1058),$BA1058,IF(AND(ISNUMBER($D1058),ISNUMBER($BW1058),ISNUMBER($BX1058)),$D1058*($BX1058-$BW1058+1),""))</f>
        <v>733</v>
      </c>
      <c r="H1058" s="0" t="s">
        <v>118</v>
      </c>
      <c r="I1058" s="0" t="s">
        <v>344</v>
      </c>
      <c r="J1058" s="0" t="n">
        <f aca="false">IF($BW1058&lt;&gt;"",$BW1058,"")</f>
        <v>2000</v>
      </c>
      <c r="K1058" s="0" t="n">
        <f aca="false">IF($BX1058&lt;&gt;"",$BX1058,"")</f>
        <v>2020</v>
      </c>
      <c r="L1058" s="0" t="n">
        <f aca="false">IF(AND(ISNUMBER($BW1058),ISNUMBER($BX1058)),($BW1058+$BX1058)/2,"")</f>
        <v>2010</v>
      </c>
      <c r="M1058" s="0" t="n">
        <f aca="false">IF($L1058&lt;&gt;"",$L1058,"")</f>
        <v>2010</v>
      </c>
      <c r="N1058" s="0" t="n">
        <f aca="false">IF(AND(ISNUMBER($BW1058),ISNUMBER($BX1058)),MIN(1,MAX(0,($BX1058-2016+1)/($BX1058-$BW1058+1))),"")</f>
        <v>0.238095238095238</v>
      </c>
      <c r="O1058" s="0" t="n">
        <f aca="false">IF(AND(ISNUMBER($BW1058),ISNUMBER($BX1058)),MIN(1,MAX(0,($BX1058-2017+1)/($BX1058-$BW1058+1))),"")</f>
        <v>0.19047619047619</v>
      </c>
      <c r="P1058" s="0" t="n">
        <f aca="false">IF(AND(ISNUMBER($BW1058),ISNUMBER($BX1058)),MIN(1,MAX(0,($BX1058-2018+1)/($BX1058-$BW1058+1))),"")</f>
        <v>0.142857142857143</v>
      </c>
      <c r="Q1058" s="0" t="n">
        <f aca="false">IF(AND(ISNUMBER($BW1058),ISNUMBER($BX1058)),MIN(1,MAX(0,($BX1058-2019+1)/($BX1058-$BW1058+1))),"")</f>
        <v>0.0952380952380952</v>
      </c>
      <c r="R1058" s="0" t="n">
        <f aca="false">IF(AND(ISNUMBER($BW1058),ISNUMBER($BX1058)),MIN(1,MAX(0,($BX1058-2016+1)/($BX1058-$BW1058+1))),"")</f>
        <v>0.238095238095238</v>
      </c>
      <c r="S1058" s="0" t="n">
        <f aca="false">IF($L1058&lt;&gt;"",IF($L1058&gt;=2015.5,1,0),"")</f>
        <v>0</v>
      </c>
      <c r="T1058" s="0" t="n">
        <f aca="false">IF($L1058&lt;&gt;"",IF($L1058&gt;=2016,1,0),"")</f>
        <v>0</v>
      </c>
      <c r="U1058" s="0" t="n">
        <f aca="false">IF(ISNUMBER($BX1058),IF($BX1058&gt;=2016,1,0),"")</f>
        <v>1</v>
      </c>
      <c r="V1058" s="0" t="n">
        <f aca="false">IF(ISNUMBER($BW1058),IF($BW1058&gt;=2016,1,0),"")</f>
        <v>0</v>
      </c>
      <c r="W1058" s="0" t="str">
        <f aca="false">IF(AND(ISNUMBER($BW1058),ISNUMBER($BX1058)),IF($BW1058&gt;=2016,"post-only",IF($BX1058&lt;2016,"pre-only","mixed")),"")</f>
        <v>mixed</v>
      </c>
      <c r="X1058" s="0" t="n">
        <f aca="false">IF(AND(ISNUMBER($BW1058),ISNUMBER($BX1058)),MIN(1,MAX(0,($BX1058-2017+1)/($BX1058-$BW1058+1))),"")</f>
        <v>0.19047619047619</v>
      </c>
      <c r="Y1058" s="0" t="n">
        <f aca="false">IF(AND(ISNUMBER($BW1058),ISNUMBER($BX1058)),MIN(1,MAX(0,($BX1058-2018+1)/($BX1058-$BW1058+1))),"")</f>
        <v>0.142857142857143</v>
      </c>
      <c r="Z1058" s="0" t="n">
        <f aca="false">IF(AND(ISNUMBER($BW1058),ISNUMBER($BX1058)),MIN(1,MAX(0,($BX1058-2019+1)/($BX1058-$BW1058+1))),"")</f>
        <v>0.0952380952380952</v>
      </c>
      <c r="AA1058" s="0" t="n">
        <f aca="false">IF(ISNUMBER($BX1058),IF($BX1058&gt;=2017,1,0),"")</f>
        <v>1</v>
      </c>
      <c r="AB1058" s="0" t="n">
        <f aca="false">IF(ISNUMBER($BX1058),IF($BX1058&gt;=2018,1,0),"")</f>
        <v>1</v>
      </c>
      <c r="AC1058" s="0" t="n">
        <f aca="false">IF(ISNUMBER($BX1058),IF($BX1058&gt;=2019,1,0),"")</f>
        <v>1</v>
      </c>
      <c r="AD1058" s="0" t="n">
        <f aca="false">IF($L1058&lt;&gt;"",IF($L1058&gt;2013,1,0),"")</f>
        <v>0</v>
      </c>
      <c r="AE1058" s="0" t="n">
        <f aca="false">IF($L1058&lt;&gt;"",1+IF($L1058&gt;2011,1,0)+IF($L1058&gt;2014,1,0),"")</f>
        <v>1</v>
      </c>
      <c r="AF1058" s="0" t="s">
        <v>747</v>
      </c>
      <c r="AG1058" s="0" t="s">
        <v>88</v>
      </c>
      <c r="AH1058" s="0" t="s">
        <v>2080</v>
      </c>
      <c r="AI1058" s="0" t="s">
        <v>334</v>
      </c>
      <c r="AJ1058" s="0" t="s">
        <v>334</v>
      </c>
      <c r="AK1058" s="0" t="str">
        <f aca="false">IF(AND($CF1058&lt;&gt;"",IFERROR(INDEX(subsample_country_map!$B:$B,MATCH($CF1058,subsample_country_map!$A:$A,0)),"")&lt;&gt;""),INDEX(subsample_country_map!$B:$B,MATCH($CF1058,subsample_country_map!$A:$A,0)),INDEX(lookup!$AA:$AA,MATCH($A1058,lookup!$A:$A,0)))</f>
        <v>1_US</v>
      </c>
      <c r="AL1058" s="0" t="str">
        <f aca="false">IF(AND($CF1058&lt;&gt;"",IFERROR(INDEX(subsample_country_map!$C:$C,MATCH($CF1058,subsample_country_map!$A:$A,0)),"")&lt;&gt;""),INDEX(subsample_country_map!$C:$C,MATCH($CF1058,subsample_country_map!$A:$A,0)),INDEX(lookup!$AB:$AB,MATCH($A1058,lookup!$A:$A,0)))</f>
        <v>1_developed</v>
      </c>
      <c r="AM1058" s="0" t="str">
        <f aca="false">IF(AND($CF1058&lt;&gt;"",IFERROR(INDEX(subsample_country_map!$D:$D,MATCH($CF1058,subsample_country_map!$A:$A,0)),"")&lt;&gt;""),INDEX(subsample_country_map!$D:$D,MATCH($CF1058,subsample_country_map!$A:$A,0)),INDEX(lookup!$AC:$AC,MATCH($A1058,lookup!$A:$A,0)))</f>
        <v>1_western</v>
      </c>
      <c r="AN1058" s="0" t="str">
        <f aca="false">IF(AND($CF1058&lt;&gt;"",IFERROR(INDEX(subsample_country_map!$E:$E,MATCH($CF1058,subsample_country_map!$A:$A,0)),"")&lt;&gt;""),INDEX(subsample_country_map!$E:$E,MATCH($CF1058,subsample_country_map!$A:$A,0)),INDEX(lookup!$AD:$AD,MATCH($A1058,lookup!$A:$A,0)))</f>
        <v>1_common law</v>
      </c>
      <c r="AO1058" s="0" t="str">
        <f aca="false">INDEX(lookup!$Y:$Y,MATCH($A1058,lookup!$A:$A,0))</f>
        <v>1_not published</v>
      </c>
      <c r="AP1058" s="0" t="str">
        <f aca="false">INDEX(lookup!$Z:$Z,MATCH($A1058,lookup!$A:$A,0))</f>
        <v>99_NCE</v>
      </c>
      <c r="AQ1058" s="0" t="str">
        <f aca="false">INDEX(lookup!$W:$W,MATCH($A1058,lookup!$A:$A,0))</f>
        <v>1_fin/acc/econ</v>
      </c>
      <c r="AS1058" s="0" t="s">
        <v>91</v>
      </c>
      <c r="AT1058" s="0" t="s">
        <v>397</v>
      </c>
      <c r="AU1058" s="0" t="s">
        <v>93</v>
      </c>
      <c r="AV1058" s="0" t="s">
        <v>3817</v>
      </c>
      <c r="AW1058" s="0" t="s">
        <v>3818</v>
      </c>
      <c r="BA1058" s="0" t="n">
        <v>733</v>
      </c>
      <c r="BB1058" s="0" t="s">
        <v>3679</v>
      </c>
      <c r="BC1058" s="0" t="s">
        <v>122</v>
      </c>
      <c r="BD1058" s="0" t="s">
        <v>33</v>
      </c>
      <c r="BE1058" s="0" t="s">
        <v>3819</v>
      </c>
      <c r="BF1058" s="0" t="s">
        <v>2294</v>
      </c>
      <c r="BI1058" s="0" t="s">
        <v>763</v>
      </c>
      <c r="BJ1058" s="0" t="s">
        <v>3690</v>
      </c>
      <c r="BK1058" s="0" t="s">
        <v>3812</v>
      </c>
      <c r="BL1058" s="0" t="s">
        <v>3820</v>
      </c>
      <c r="BM1058" s="0" t="s">
        <v>3681</v>
      </c>
      <c r="BN1058" s="0" t="s">
        <v>3682</v>
      </c>
      <c r="BO1058" s="0" t="s">
        <v>105</v>
      </c>
      <c r="BP1058" s="0" t="s">
        <v>3676</v>
      </c>
      <c r="BQ1058" s="0" t="s">
        <v>127</v>
      </c>
      <c r="BT1058" s="0" t="n">
        <v>0</v>
      </c>
      <c r="BU1058" s="0" t="s">
        <v>3683</v>
      </c>
      <c r="BW1058" s="0" t="n">
        <v>2000</v>
      </c>
      <c r="BX1058" s="0" t="n">
        <v>2020</v>
      </c>
      <c r="BY1058" s="0" t="s">
        <v>1526</v>
      </c>
      <c r="BZ1058" s="0" t="n">
        <v>2010</v>
      </c>
      <c r="CA1058" s="0" t="n">
        <v>0.238095238095238</v>
      </c>
      <c r="CB1058" s="0" t="n">
        <v>0</v>
      </c>
      <c r="CC1058" s="0" t="n">
        <v>1</v>
      </c>
      <c r="CD1058" s="0" t="n">
        <v>-0.092184252721856</v>
      </c>
      <c r="CE1058" s="0" t="n">
        <v>1</v>
      </c>
    </row>
    <row r="1059" customFormat="false" ht="15" hidden="false" customHeight="false" outlineLevel="0" collapsed="false">
      <c r="A1059" s="0" t="s">
        <v>3676</v>
      </c>
      <c r="B1059" s="0" t="n">
        <v>2364</v>
      </c>
      <c r="C1059" s="0" t="n">
        <v>-0.0910870220569611</v>
      </c>
      <c r="D1059" s="0" t="n">
        <v>729</v>
      </c>
      <c r="E1059" s="0" t="n">
        <f aca="false">IF(ISNUMBER($BA1059),$BA1059,IF(AND(ISNUMBER($D1059),ISNUMBER($BW1059),ISNUMBER($BX1059)),$D1059*($BX1059-$BW1059+1),""))</f>
        <v>729</v>
      </c>
      <c r="H1059" s="0" t="s">
        <v>118</v>
      </c>
      <c r="I1059" s="0" t="s">
        <v>344</v>
      </c>
      <c r="J1059" s="0" t="n">
        <f aca="false">IF($BW1059&lt;&gt;"",$BW1059,"")</f>
        <v>2000</v>
      </c>
      <c r="K1059" s="0" t="n">
        <f aca="false">IF($BX1059&lt;&gt;"",$BX1059,"")</f>
        <v>2020</v>
      </c>
      <c r="L1059" s="0" t="n">
        <f aca="false">IF(AND(ISNUMBER($BW1059),ISNUMBER($BX1059)),($BW1059+$BX1059)/2,"")</f>
        <v>2010</v>
      </c>
      <c r="M1059" s="0" t="n">
        <f aca="false">IF($L1059&lt;&gt;"",$L1059,"")</f>
        <v>2010</v>
      </c>
      <c r="N1059" s="0" t="n">
        <f aca="false">IF(AND(ISNUMBER($BW1059),ISNUMBER($BX1059)),MIN(1,MAX(0,($BX1059-2016+1)/($BX1059-$BW1059+1))),"")</f>
        <v>0.238095238095238</v>
      </c>
      <c r="O1059" s="0" t="n">
        <f aca="false">IF(AND(ISNUMBER($BW1059),ISNUMBER($BX1059)),MIN(1,MAX(0,($BX1059-2017+1)/($BX1059-$BW1059+1))),"")</f>
        <v>0.19047619047619</v>
      </c>
      <c r="P1059" s="0" t="n">
        <f aca="false">IF(AND(ISNUMBER($BW1059),ISNUMBER($BX1059)),MIN(1,MAX(0,($BX1059-2018+1)/($BX1059-$BW1059+1))),"")</f>
        <v>0.142857142857143</v>
      </c>
      <c r="Q1059" s="0" t="n">
        <f aca="false">IF(AND(ISNUMBER($BW1059),ISNUMBER($BX1059)),MIN(1,MAX(0,($BX1059-2019+1)/($BX1059-$BW1059+1))),"")</f>
        <v>0.0952380952380952</v>
      </c>
      <c r="R1059" s="0" t="n">
        <f aca="false">IF(AND(ISNUMBER($BW1059),ISNUMBER($BX1059)),MIN(1,MAX(0,($BX1059-2016+1)/($BX1059-$BW1059+1))),"")</f>
        <v>0.238095238095238</v>
      </c>
      <c r="S1059" s="0" t="n">
        <f aca="false">IF($L1059&lt;&gt;"",IF($L1059&gt;=2015.5,1,0),"")</f>
        <v>0</v>
      </c>
      <c r="T1059" s="0" t="n">
        <f aca="false">IF($L1059&lt;&gt;"",IF($L1059&gt;=2016,1,0),"")</f>
        <v>0</v>
      </c>
      <c r="U1059" s="0" t="n">
        <f aca="false">IF(ISNUMBER($BX1059),IF($BX1059&gt;=2016,1,0),"")</f>
        <v>1</v>
      </c>
      <c r="V1059" s="0" t="n">
        <f aca="false">IF(ISNUMBER($BW1059),IF($BW1059&gt;=2016,1,0),"")</f>
        <v>0</v>
      </c>
      <c r="W1059" s="0" t="str">
        <f aca="false">IF(AND(ISNUMBER($BW1059),ISNUMBER($BX1059)),IF($BW1059&gt;=2016,"post-only",IF($BX1059&lt;2016,"pre-only","mixed")),"")</f>
        <v>mixed</v>
      </c>
      <c r="X1059" s="0" t="n">
        <f aca="false">IF(AND(ISNUMBER($BW1059),ISNUMBER($BX1059)),MIN(1,MAX(0,($BX1059-2017+1)/($BX1059-$BW1059+1))),"")</f>
        <v>0.19047619047619</v>
      </c>
      <c r="Y1059" s="0" t="n">
        <f aca="false">IF(AND(ISNUMBER($BW1059),ISNUMBER($BX1059)),MIN(1,MAX(0,($BX1059-2018+1)/($BX1059-$BW1059+1))),"")</f>
        <v>0.142857142857143</v>
      </c>
      <c r="Z1059" s="0" t="n">
        <f aca="false">IF(AND(ISNUMBER($BW1059),ISNUMBER($BX1059)),MIN(1,MAX(0,($BX1059-2019+1)/($BX1059-$BW1059+1))),"")</f>
        <v>0.0952380952380952</v>
      </c>
      <c r="AA1059" s="0" t="n">
        <f aca="false">IF(ISNUMBER($BX1059),IF($BX1059&gt;=2017,1,0),"")</f>
        <v>1</v>
      </c>
      <c r="AB1059" s="0" t="n">
        <f aca="false">IF(ISNUMBER($BX1059),IF($BX1059&gt;=2018,1,0),"")</f>
        <v>1</v>
      </c>
      <c r="AC1059" s="0" t="n">
        <f aca="false">IF(ISNUMBER($BX1059),IF($BX1059&gt;=2019,1,0),"")</f>
        <v>1</v>
      </c>
      <c r="AD1059" s="0" t="n">
        <f aca="false">IF($L1059&lt;&gt;"",IF($L1059&gt;2013,1,0),"")</f>
        <v>0</v>
      </c>
      <c r="AE1059" s="0" t="n">
        <f aca="false">IF($L1059&lt;&gt;"",1+IF($L1059&gt;2011,1,0)+IF($L1059&gt;2014,1,0),"")</f>
        <v>1</v>
      </c>
      <c r="AF1059" s="0" t="s">
        <v>747</v>
      </c>
      <c r="AG1059" s="0" t="s">
        <v>88</v>
      </c>
      <c r="AH1059" s="0" t="s">
        <v>2080</v>
      </c>
      <c r="AI1059" s="0" t="s">
        <v>334</v>
      </c>
      <c r="AJ1059" s="0" t="s">
        <v>334</v>
      </c>
      <c r="AK1059" s="0" t="str">
        <f aca="false">IF(AND($CF1059&lt;&gt;"",IFERROR(INDEX(subsample_country_map!$B:$B,MATCH($CF1059,subsample_country_map!$A:$A,0)),"")&lt;&gt;""),INDEX(subsample_country_map!$B:$B,MATCH($CF1059,subsample_country_map!$A:$A,0)),INDEX(lookup!$AA:$AA,MATCH($A1059,lookup!$A:$A,0)))</f>
        <v>1_US</v>
      </c>
      <c r="AL1059" s="0" t="str">
        <f aca="false">IF(AND($CF1059&lt;&gt;"",IFERROR(INDEX(subsample_country_map!$C:$C,MATCH($CF1059,subsample_country_map!$A:$A,0)),"")&lt;&gt;""),INDEX(subsample_country_map!$C:$C,MATCH($CF1059,subsample_country_map!$A:$A,0)),INDEX(lookup!$AB:$AB,MATCH($A1059,lookup!$A:$A,0)))</f>
        <v>1_developed</v>
      </c>
      <c r="AM1059" s="0" t="str">
        <f aca="false">IF(AND($CF1059&lt;&gt;"",IFERROR(INDEX(subsample_country_map!$D:$D,MATCH($CF1059,subsample_country_map!$A:$A,0)),"")&lt;&gt;""),INDEX(subsample_country_map!$D:$D,MATCH($CF1059,subsample_country_map!$A:$A,0)),INDEX(lookup!$AC:$AC,MATCH($A1059,lookup!$A:$A,0)))</f>
        <v>1_western</v>
      </c>
      <c r="AN1059" s="0" t="str">
        <f aca="false">IF(AND($CF1059&lt;&gt;"",IFERROR(INDEX(subsample_country_map!$E:$E,MATCH($CF1059,subsample_country_map!$A:$A,0)),"")&lt;&gt;""),INDEX(subsample_country_map!$E:$E,MATCH($CF1059,subsample_country_map!$A:$A,0)),INDEX(lookup!$AD:$AD,MATCH($A1059,lookup!$A:$A,0)))</f>
        <v>1_common law</v>
      </c>
      <c r="AO1059" s="0" t="str">
        <f aca="false">INDEX(lookup!$Y:$Y,MATCH($A1059,lookup!$A:$A,0))</f>
        <v>1_not published</v>
      </c>
      <c r="AP1059" s="0" t="str">
        <f aca="false">INDEX(lookup!$Z:$Z,MATCH($A1059,lookup!$A:$A,0))</f>
        <v>99_NCE</v>
      </c>
      <c r="AQ1059" s="0" t="str">
        <f aca="false">INDEX(lookup!$W:$W,MATCH($A1059,lookup!$A:$A,0))</f>
        <v>1_fin/acc/econ</v>
      </c>
      <c r="AS1059" s="0" t="s">
        <v>91</v>
      </c>
      <c r="AT1059" s="0" t="s">
        <v>397</v>
      </c>
      <c r="AU1059" s="0" t="s">
        <v>93</v>
      </c>
      <c r="AV1059" s="0" t="s">
        <v>3821</v>
      </c>
      <c r="AW1059" s="0" t="s">
        <v>3822</v>
      </c>
      <c r="BA1059" s="0" t="n">
        <v>729</v>
      </c>
      <c r="BB1059" s="0" t="s">
        <v>3679</v>
      </c>
      <c r="BC1059" s="0" t="s">
        <v>122</v>
      </c>
      <c r="BD1059" s="0" t="s">
        <v>33</v>
      </c>
      <c r="BE1059" s="0" t="s">
        <v>3819</v>
      </c>
      <c r="BF1059" s="0" t="s">
        <v>2289</v>
      </c>
      <c r="BI1059" s="0" t="s">
        <v>763</v>
      </c>
      <c r="BJ1059" s="0" t="s">
        <v>3694</v>
      </c>
      <c r="BK1059" s="0" t="s">
        <v>3812</v>
      </c>
      <c r="BL1059" s="0" t="s">
        <v>3823</v>
      </c>
      <c r="BM1059" s="0" t="s">
        <v>3681</v>
      </c>
      <c r="BN1059" s="0" t="s">
        <v>3682</v>
      </c>
      <c r="BO1059" s="0" t="s">
        <v>105</v>
      </c>
      <c r="BP1059" s="0" t="s">
        <v>3676</v>
      </c>
      <c r="BQ1059" s="0" t="s">
        <v>127</v>
      </c>
      <c r="BT1059" s="0" t="n">
        <v>0</v>
      </c>
      <c r="BU1059" s="0" t="s">
        <v>3683</v>
      </c>
      <c r="BW1059" s="0" t="n">
        <v>2000</v>
      </c>
      <c r="BX1059" s="0" t="n">
        <v>2020</v>
      </c>
      <c r="BY1059" s="0" t="s">
        <v>1526</v>
      </c>
      <c r="BZ1059" s="0" t="n">
        <v>2010</v>
      </c>
      <c r="CA1059" s="0" t="n">
        <v>0.238095238095238</v>
      </c>
      <c r="CB1059" s="0" t="n">
        <v>0</v>
      </c>
      <c r="CC1059" s="0" t="n">
        <v>1</v>
      </c>
      <c r="CD1059" s="0" t="n">
        <v>-0.0913401952326906</v>
      </c>
      <c r="CE1059" s="0" t="n">
        <v>1</v>
      </c>
    </row>
    <row r="1060" customFormat="false" ht="15" hidden="false" customHeight="false" outlineLevel="0" collapsed="false">
      <c r="A1060" s="0" t="s">
        <v>3824</v>
      </c>
      <c r="B1060" s="0" t="n">
        <v>2365</v>
      </c>
      <c r="C1060" s="0" t="n">
        <v>-0.0297180435811244</v>
      </c>
      <c r="D1060" s="0" t="n">
        <v>2222</v>
      </c>
      <c r="E1060" s="0" t="n">
        <f aca="false">IF(ISNUMBER($BA1060),$BA1060,IF(AND(ISNUMBER($D1060),ISNUMBER($BW1060),ISNUMBER($BX1060)),$D1060*($BX1060-$BW1060+1),""))</f>
        <v>2222</v>
      </c>
      <c r="H1060" s="0" t="s">
        <v>118</v>
      </c>
      <c r="I1060" s="0" t="s">
        <v>344</v>
      </c>
      <c r="J1060" s="0" t="n">
        <f aca="false">IF($BW1060&lt;&gt;"",$BW1060,"")</f>
        <v>2010</v>
      </c>
      <c r="K1060" s="0" t="n">
        <f aca="false">IF($BX1060&lt;&gt;"",$BX1060,"")</f>
        <v>2021</v>
      </c>
      <c r="L1060" s="0" t="n">
        <f aca="false">IF(AND(ISNUMBER($BW1060),ISNUMBER($BX1060)),($BW1060+$BX1060)/2,"")</f>
        <v>2015.5</v>
      </c>
      <c r="M1060" s="0" t="n">
        <f aca="false">IF($L1060&lt;&gt;"",$L1060,"")</f>
        <v>2015.5</v>
      </c>
      <c r="N1060" s="0" t="n">
        <f aca="false">IF(AND(ISNUMBER($BW1060),ISNUMBER($BX1060)),MIN(1,MAX(0,($BX1060-2016+1)/($BX1060-$BW1060+1))),"")</f>
        <v>0.5</v>
      </c>
      <c r="O1060" s="0" t="n">
        <f aca="false">IF(AND(ISNUMBER($BW1060),ISNUMBER($BX1060)),MIN(1,MAX(0,($BX1060-2017+1)/($BX1060-$BW1060+1))),"")</f>
        <v>0.416666666666667</v>
      </c>
      <c r="P1060" s="0" t="n">
        <f aca="false">IF(AND(ISNUMBER($BW1060),ISNUMBER($BX1060)),MIN(1,MAX(0,($BX1060-2018+1)/($BX1060-$BW1060+1))),"")</f>
        <v>0.333333333333333</v>
      </c>
      <c r="Q1060" s="0" t="n">
        <f aca="false">IF(AND(ISNUMBER($BW1060),ISNUMBER($BX1060)),MIN(1,MAX(0,($BX1060-2019+1)/($BX1060-$BW1060+1))),"")</f>
        <v>0.25</v>
      </c>
      <c r="R1060" s="0" t="n">
        <f aca="false">IF(AND(ISNUMBER($BW1060),ISNUMBER($BX1060)),MIN(1,MAX(0,($BX1060-2016+1)/($BX1060-$BW1060+1))),"")</f>
        <v>0.5</v>
      </c>
      <c r="S1060" s="0" t="n">
        <f aca="false">IF($L1060&lt;&gt;"",IF($L1060&gt;=2015.5,1,0),"")</f>
        <v>1</v>
      </c>
      <c r="T1060" s="0" t="n">
        <f aca="false">IF($L1060&lt;&gt;"",IF($L1060&gt;=2016,1,0),"")</f>
        <v>0</v>
      </c>
      <c r="U1060" s="0" t="n">
        <f aca="false">IF(ISNUMBER($BX1060),IF($BX1060&gt;=2016,1,0),"")</f>
        <v>1</v>
      </c>
      <c r="V1060" s="0" t="n">
        <f aca="false">IF(ISNUMBER($BW1060),IF($BW1060&gt;=2016,1,0),"")</f>
        <v>0</v>
      </c>
      <c r="W1060" s="0" t="str">
        <f aca="false">IF(AND(ISNUMBER($BW1060),ISNUMBER($BX1060)),IF($BW1060&gt;=2016,"post-only",IF($BX1060&lt;2016,"pre-only","mixed")),"")</f>
        <v>mixed</v>
      </c>
      <c r="X1060" s="0" t="n">
        <f aca="false">IF(AND(ISNUMBER($BW1060),ISNUMBER($BX1060)),MIN(1,MAX(0,($BX1060-2017+1)/($BX1060-$BW1060+1))),"")</f>
        <v>0.416666666666667</v>
      </c>
      <c r="Y1060" s="0" t="n">
        <f aca="false">IF(AND(ISNUMBER($BW1060),ISNUMBER($BX1060)),MIN(1,MAX(0,($BX1060-2018+1)/($BX1060-$BW1060+1))),"")</f>
        <v>0.333333333333333</v>
      </c>
      <c r="Z1060" s="0" t="n">
        <f aca="false">IF(AND(ISNUMBER($BW1060),ISNUMBER($BX1060)),MIN(1,MAX(0,($BX1060-2019+1)/($BX1060-$BW1060+1))),"")</f>
        <v>0.25</v>
      </c>
      <c r="AA1060" s="0" t="n">
        <f aca="false">IF(ISNUMBER($BX1060),IF($BX1060&gt;=2017,1,0),"")</f>
        <v>1</v>
      </c>
      <c r="AB1060" s="0" t="n">
        <f aca="false">IF(ISNUMBER($BX1060),IF($BX1060&gt;=2018,1,0),"")</f>
        <v>1</v>
      </c>
      <c r="AC1060" s="0" t="n">
        <f aca="false">IF(ISNUMBER($BX1060),IF($BX1060&gt;=2019,1,0),"")</f>
        <v>1</v>
      </c>
      <c r="AD1060" s="0" t="n">
        <f aca="false">IF($L1060&lt;&gt;"",IF($L1060&gt;2013,1,0),"")</f>
        <v>1</v>
      </c>
      <c r="AE1060" s="0" t="n">
        <f aca="false">IF($L1060&lt;&gt;"",1+IF($L1060&gt;2011,1,0)+IF($L1060&gt;2014,1,0),"")</f>
        <v>3</v>
      </c>
      <c r="AF1060" s="0" t="s">
        <v>87</v>
      </c>
      <c r="AG1060" s="0" t="s">
        <v>88</v>
      </c>
      <c r="AH1060" s="0" t="s">
        <v>89</v>
      </c>
      <c r="AI1060" s="0" t="s">
        <v>90</v>
      </c>
      <c r="AJ1060" s="0" t="s">
        <v>90</v>
      </c>
      <c r="AK1060" s="0" t="str">
        <f aca="false">IF(AND($CF1060&lt;&gt;"",IFERROR(INDEX(subsample_country_map!$B:$B,MATCH($CF1060,subsample_country_map!$A:$A,0)),"")&lt;&gt;""),INDEX(subsample_country_map!$B:$B,MATCH($CF1060,subsample_country_map!$A:$A,0)),INDEX(lookup!$AA:$AA,MATCH($A1060,lookup!$A:$A,0)))</f>
        <v>99_NCE</v>
      </c>
      <c r="AL1060" s="0" t="str">
        <f aca="false">IF(AND($CF1060&lt;&gt;"",IFERROR(INDEX(subsample_country_map!$C:$C,MATCH($CF1060,subsample_country_map!$A:$A,0)),"")&lt;&gt;""),INDEX(subsample_country_map!$C:$C,MATCH($CF1060,subsample_country_map!$A:$A,0)),INDEX(lookup!$AB:$AB,MATCH($A1060,lookup!$A:$A,0)))</f>
        <v>99_NCE</v>
      </c>
      <c r="AM1060" s="0" t="str">
        <f aca="false">IF(AND($CF1060&lt;&gt;"",IFERROR(INDEX(subsample_country_map!$D:$D,MATCH($CF1060,subsample_country_map!$A:$A,0)),"")&lt;&gt;""),INDEX(subsample_country_map!$D:$D,MATCH($CF1060,subsample_country_map!$A:$A,0)),INDEX(lookup!$AC:$AC,MATCH($A1060,lookup!$A:$A,0)))</f>
        <v>2_non_western</v>
      </c>
      <c r="AN1060" s="0" t="str">
        <f aca="false">IF(AND($CF1060&lt;&gt;"",IFERROR(INDEX(subsample_country_map!$E:$E,MATCH($CF1060,subsample_country_map!$A:$A,0)),"")&lt;&gt;""),INDEX(subsample_country_map!$E:$E,MATCH($CF1060,subsample_country_map!$A:$A,0)),INDEX(lookup!$AD:$AD,MATCH($A1060,lookup!$A:$A,0)))</f>
        <v>99_NCE</v>
      </c>
      <c r="AO1060" s="0" t="str">
        <f aca="false">INDEX(lookup!$Y:$Y,MATCH($A1060,lookup!$A:$A,0))</f>
        <v>0_published</v>
      </c>
      <c r="AP1060" s="0" t="str">
        <f aca="false">INDEX(lookup!$Z:$Z,MATCH($A1060,lookup!$A:$A,0))</f>
        <v>1_VHB high</v>
      </c>
      <c r="AQ1060" s="0" t="str">
        <f aca="false">INDEX(lookup!$W:$W,MATCH($A1060,lookup!$A:$A,0))</f>
        <v>1_fin/acc/econ</v>
      </c>
      <c r="AS1060" s="0" t="s">
        <v>91</v>
      </c>
      <c r="AT1060" s="0" t="s">
        <v>397</v>
      </c>
      <c r="AU1060" s="0" t="s">
        <v>93</v>
      </c>
      <c r="AV1060" s="0" t="s">
        <v>3825</v>
      </c>
      <c r="AW1060" s="0" t="s">
        <v>3826</v>
      </c>
      <c r="BA1060" s="0" t="n">
        <v>2222</v>
      </c>
      <c r="BB1060" s="0" t="s">
        <v>347</v>
      </c>
      <c r="BC1060" s="0" t="s">
        <v>122</v>
      </c>
      <c r="BD1060" s="0" t="s">
        <v>3827</v>
      </c>
      <c r="BE1060" s="0" t="s">
        <v>98</v>
      </c>
      <c r="BI1060" s="0" t="s">
        <v>502</v>
      </c>
      <c r="BJ1060" s="0" t="s">
        <v>3828</v>
      </c>
      <c r="BK1060" s="0" t="s">
        <v>399</v>
      </c>
      <c r="BL1060" s="0" t="s">
        <v>3829</v>
      </c>
      <c r="BM1060" s="0" t="s">
        <v>3830</v>
      </c>
      <c r="BN1060" s="0" t="s">
        <v>3831</v>
      </c>
      <c r="BO1060" s="0" t="s">
        <v>105</v>
      </c>
      <c r="BP1060" s="0" t="s">
        <v>3824</v>
      </c>
      <c r="BQ1060" s="0" t="s">
        <v>127</v>
      </c>
      <c r="BT1060" s="0" t="n">
        <v>0</v>
      </c>
      <c r="BU1060" s="0" t="s">
        <v>3832</v>
      </c>
      <c r="BW1060" s="0" t="n">
        <v>2010</v>
      </c>
      <c r="BX1060" s="0" t="n">
        <v>2021</v>
      </c>
      <c r="BY1060" s="0" t="s">
        <v>3833</v>
      </c>
      <c r="BZ1060" s="0" t="n">
        <v>2015.5</v>
      </c>
      <c r="CA1060" s="0" t="n">
        <v>0.5</v>
      </c>
      <c r="CB1060" s="0" t="n">
        <v>1</v>
      </c>
      <c r="CC1060" s="0" t="n">
        <v>1</v>
      </c>
      <c r="CD1060" s="0" t="n">
        <v>-0.0297267968366529</v>
      </c>
      <c r="CE1060" s="0" t="n">
        <v>1</v>
      </c>
    </row>
    <row r="1061" customFormat="false" ht="15" hidden="false" customHeight="false" outlineLevel="0" collapsed="false">
      <c r="A1061" s="0" t="s">
        <v>3824</v>
      </c>
      <c r="B1061" s="0" t="n">
        <v>2366</v>
      </c>
      <c r="C1061" s="0" t="n">
        <v>-0.046226654328951</v>
      </c>
      <c r="D1061" s="0" t="n">
        <v>653</v>
      </c>
      <c r="E1061" s="0" t="n">
        <f aca="false">IF(ISNUMBER($BA1061),$BA1061,IF(AND(ISNUMBER($D1061),ISNUMBER($BW1061),ISNUMBER($BX1061)),$D1061*($BX1061-$BW1061+1),""))</f>
        <v>653</v>
      </c>
      <c r="H1061" s="0" t="s">
        <v>118</v>
      </c>
      <c r="I1061" s="0" t="s">
        <v>344</v>
      </c>
      <c r="J1061" s="0" t="n">
        <f aca="false">IF($BW1061&lt;&gt;"",$BW1061,"")</f>
        <v>2010</v>
      </c>
      <c r="K1061" s="0" t="n">
        <f aca="false">IF($BX1061&lt;&gt;"",$BX1061,"")</f>
        <v>2021</v>
      </c>
      <c r="L1061" s="0" t="n">
        <f aca="false">IF(AND(ISNUMBER($BW1061),ISNUMBER($BX1061)),($BW1061+$BX1061)/2,"")</f>
        <v>2015.5</v>
      </c>
      <c r="M1061" s="0" t="n">
        <f aca="false">IF($L1061&lt;&gt;"",$L1061,"")</f>
        <v>2015.5</v>
      </c>
      <c r="N1061" s="0" t="n">
        <f aca="false">IF(AND(ISNUMBER($BW1061),ISNUMBER($BX1061)),MIN(1,MAX(0,($BX1061-2016+1)/($BX1061-$BW1061+1))),"")</f>
        <v>0.5</v>
      </c>
      <c r="O1061" s="0" t="n">
        <f aca="false">IF(AND(ISNUMBER($BW1061),ISNUMBER($BX1061)),MIN(1,MAX(0,($BX1061-2017+1)/($BX1061-$BW1061+1))),"")</f>
        <v>0.416666666666667</v>
      </c>
      <c r="P1061" s="0" t="n">
        <f aca="false">IF(AND(ISNUMBER($BW1061),ISNUMBER($BX1061)),MIN(1,MAX(0,($BX1061-2018+1)/($BX1061-$BW1061+1))),"")</f>
        <v>0.333333333333333</v>
      </c>
      <c r="Q1061" s="0" t="n">
        <f aca="false">IF(AND(ISNUMBER($BW1061),ISNUMBER($BX1061)),MIN(1,MAX(0,($BX1061-2019+1)/($BX1061-$BW1061+1))),"")</f>
        <v>0.25</v>
      </c>
      <c r="R1061" s="0" t="n">
        <f aca="false">IF(AND(ISNUMBER($BW1061),ISNUMBER($BX1061)),MIN(1,MAX(0,($BX1061-2016+1)/($BX1061-$BW1061+1))),"")</f>
        <v>0.5</v>
      </c>
      <c r="S1061" s="0" t="n">
        <f aca="false">IF($L1061&lt;&gt;"",IF($L1061&gt;=2015.5,1,0),"")</f>
        <v>1</v>
      </c>
      <c r="T1061" s="0" t="n">
        <f aca="false">IF($L1061&lt;&gt;"",IF($L1061&gt;=2016,1,0),"")</f>
        <v>0</v>
      </c>
      <c r="U1061" s="0" t="n">
        <f aca="false">IF(ISNUMBER($BX1061),IF($BX1061&gt;=2016,1,0),"")</f>
        <v>1</v>
      </c>
      <c r="V1061" s="0" t="n">
        <f aca="false">IF(ISNUMBER($BW1061),IF($BW1061&gt;=2016,1,0),"")</f>
        <v>0</v>
      </c>
      <c r="W1061" s="0" t="str">
        <f aca="false">IF(AND(ISNUMBER($BW1061),ISNUMBER($BX1061)),IF($BW1061&gt;=2016,"post-only",IF($BX1061&lt;2016,"pre-only","mixed")),"")</f>
        <v>mixed</v>
      </c>
      <c r="X1061" s="0" t="n">
        <f aca="false">IF(AND(ISNUMBER($BW1061),ISNUMBER($BX1061)),MIN(1,MAX(0,($BX1061-2017+1)/($BX1061-$BW1061+1))),"")</f>
        <v>0.416666666666667</v>
      </c>
      <c r="Y1061" s="0" t="n">
        <f aca="false">IF(AND(ISNUMBER($BW1061),ISNUMBER($BX1061)),MIN(1,MAX(0,($BX1061-2018+1)/($BX1061-$BW1061+1))),"")</f>
        <v>0.333333333333333</v>
      </c>
      <c r="Z1061" s="0" t="n">
        <f aca="false">IF(AND(ISNUMBER($BW1061),ISNUMBER($BX1061)),MIN(1,MAX(0,($BX1061-2019+1)/($BX1061-$BW1061+1))),"")</f>
        <v>0.25</v>
      </c>
      <c r="AA1061" s="0" t="n">
        <f aca="false">IF(ISNUMBER($BX1061),IF($BX1061&gt;=2017,1,0),"")</f>
        <v>1</v>
      </c>
      <c r="AB1061" s="0" t="n">
        <f aca="false">IF(ISNUMBER($BX1061),IF($BX1061&gt;=2018,1,0),"")</f>
        <v>1</v>
      </c>
      <c r="AC1061" s="0" t="n">
        <f aca="false">IF(ISNUMBER($BX1061),IF($BX1061&gt;=2019,1,0),"")</f>
        <v>1</v>
      </c>
      <c r="AD1061" s="0" t="n">
        <f aca="false">IF($L1061&lt;&gt;"",IF($L1061&gt;2013,1,0),"")</f>
        <v>1</v>
      </c>
      <c r="AE1061" s="0" t="n">
        <f aca="false">IF($L1061&lt;&gt;"",1+IF($L1061&gt;2011,1,0)+IF($L1061&gt;2014,1,0),"")</f>
        <v>3</v>
      </c>
      <c r="AF1061" s="0" t="s">
        <v>87</v>
      </c>
      <c r="AG1061" s="0" t="s">
        <v>88</v>
      </c>
      <c r="AH1061" s="0" t="s">
        <v>89</v>
      </c>
      <c r="AI1061" s="0" t="s">
        <v>90</v>
      </c>
      <c r="AJ1061" s="0" t="s">
        <v>90</v>
      </c>
      <c r="AK1061" s="0" t="str">
        <f aca="false">IF(AND($CF1061&lt;&gt;"",IFERROR(INDEX(subsample_country_map!$B:$B,MATCH($CF1061,subsample_country_map!$A:$A,0)),"")&lt;&gt;""),INDEX(subsample_country_map!$B:$B,MATCH($CF1061,subsample_country_map!$A:$A,0)),INDEX(lookup!$AA:$AA,MATCH($A1061,lookup!$A:$A,0)))</f>
        <v>99_NCE</v>
      </c>
      <c r="AL1061" s="0" t="str">
        <f aca="false">IF(AND($CF1061&lt;&gt;"",IFERROR(INDEX(subsample_country_map!$C:$C,MATCH($CF1061,subsample_country_map!$A:$A,0)),"")&lt;&gt;""),INDEX(subsample_country_map!$C:$C,MATCH($CF1061,subsample_country_map!$A:$A,0)),INDEX(lookup!$AB:$AB,MATCH($A1061,lookup!$A:$A,0)))</f>
        <v>99_NCE</v>
      </c>
      <c r="AM1061" s="0" t="str">
        <f aca="false">IF(AND($CF1061&lt;&gt;"",IFERROR(INDEX(subsample_country_map!$D:$D,MATCH($CF1061,subsample_country_map!$A:$A,0)),"")&lt;&gt;""),INDEX(subsample_country_map!$D:$D,MATCH($CF1061,subsample_country_map!$A:$A,0)),INDEX(lookup!$AC:$AC,MATCH($A1061,lookup!$A:$A,0)))</f>
        <v>2_non_western</v>
      </c>
      <c r="AN1061" s="0" t="str">
        <f aca="false">IF(AND($CF1061&lt;&gt;"",IFERROR(INDEX(subsample_country_map!$E:$E,MATCH($CF1061,subsample_country_map!$A:$A,0)),"")&lt;&gt;""),INDEX(subsample_country_map!$E:$E,MATCH($CF1061,subsample_country_map!$A:$A,0)),INDEX(lookup!$AD:$AD,MATCH($A1061,lookup!$A:$A,0)))</f>
        <v>99_NCE</v>
      </c>
      <c r="AO1061" s="0" t="str">
        <f aca="false">INDEX(lookup!$Y:$Y,MATCH($A1061,lookup!$A:$A,0))</f>
        <v>0_published</v>
      </c>
      <c r="AP1061" s="0" t="str">
        <f aca="false">INDEX(lookup!$Z:$Z,MATCH($A1061,lookup!$A:$A,0))</f>
        <v>1_VHB high</v>
      </c>
      <c r="AQ1061" s="0" t="str">
        <f aca="false">INDEX(lookup!$W:$W,MATCH($A1061,lookup!$A:$A,0))</f>
        <v>1_fin/acc/econ</v>
      </c>
      <c r="AS1061" s="0" t="s">
        <v>91</v>
      </c>
      <c r="AT1061" s="0" t="s">
        <v>397</v>
      </c>
      <c r="AU1061" s="0" t="s">
        <v>93</v>
      </c>
      <c r="AV1061" s="0" t="s">
        <v>3834</v>
      </c>
      <c r="AW1061" s="0" t="s">
        <v>3835</v>
      </c>
      <c r="BA1061" s="0" t="n">
        <v>653</v>
      </c>
      <c r="BB1061" s="0" t="s">
        <v>347</v>
      </c>
      <c r="BC1061" s="0" t="s">
        <v>122</v>
      </c>
      <c r="BD1061" s="0" t="s">
        <v>3827</v>
      </c>
      <c r="BE1061" s="0" t="s">
        <v>33</v>
      </c>
      <c r="BF1061" s="0" t="s">
        <v>3836</v>
      </c>
      <c r="BI1061" s="0" t="s">
        <v>502</v>
      </c>
      <c r="BJ1061" s="0" t="s">
        <v>3837</v>
      </c>
      <c r="BK1061" s="0" t="s">
        <v>399</v>
      </c>
      <c r="BL1061" s="0" t="s">
        <v>3838</v>
      </c>
      <c r="BM1061" s="0" t="s">
        <v>3830</v>
      </c>
      <c r="BN1061" s="0" t="s">
        <v>3831</v>
      </c>
      <c r="BO1061" s="0" t="s">
        <v>105</v>
      </c>
      <c r="BP1061" s="0" t="s">
        <v>3824</v>
      </c>
      <c r="BQ1061" s="0" t="s">
        <v>127</v>
      </c>
      <c r="BT1061" s="0" t="n">
        <v>0</v>
      </c>
      <c r="BU1061" s="0" t="s">
        <v>3832</v>
      </c>
      <c r="BW1061" s="0" t="n">
        <v>2010</v>
      </c>
      <c r="BX1061" s="0" t="n">
        <v>2021</v>
      </c>
      <c r="BY1061" s="0" t="s">
        <v>3833</v>
      </c>
      <c r="BZ1061" s="0" t="n">
        <v>2015.5</v>
      </c>
      <c r="CA1061" s="0" t="n">
        <v>0.5</v>
      </c>
      <c r="CB1061" s="0" t="n">
        <v>1</v>
      </c>
      <c r="CC1061" s="0" t="n">
        <v>1</v>
      </c>
      <c r="CD1061" s="0" t="n">
        <v>-0.0462596239118726</v>
      </c>
      <c r="CE1061" s="0" t="n">
        <v>1</v>
      </c>
    </row>
    <row r="1062" customFormat="false" ht="15" hidden="false" customHeight="false" outlineLevel="0" collapsed="false">
      <c r="A1062" s="0" t="s">
        <v>3824</v>
      </c>
      <c r="B1062" s="0" t="n">
        <v>2367</v>
      </c>
      <c r="C1062" s="0" t="n">
        <v>-0.0367175497723759</v>
      </c>
      <c r="D1062" s="0" t="n">
        <v>1564</v>
      </c>
      <c r="E1062" s="0" t="n">
        <f aca="false">IF(ISNUMBER($BA1062),$BA1062,IF(AND(ISNUMBER($D1062),ISNUMBER($BW1062),ISNUMBER($BX1062)),$D1062*($BX1062-$BW1062+1),""))</f>
        <v>1564</v>
      </c>
      <c r="H1062" s="0" t="s">
        <v>118</v>
      </c>
      <c r="I1062" s="0" t="s">
        <v>344</v>
      </c>
      <c r="J1062" s="0" t="n">
        <f aca="false">IF($BW1062&lt;&gt;"",$BW1062,"")</f>
        <v>2010</v>
      </c>
      <c r="K1062" s="0" t="n">
        <f aca="false">IF($BX1062&lt;&gt;"",$BX1062,"")</f>
        <v>2021</v>
      </c>
      <c r="L1062" s="0" t="n">
        <f aca="false">IF(AND(ISNUMBER($BW1062),ISNUMBER($BX1062)),($BW1062+$BX1062)/2,"")</f>
        <v>2015.5</v>
      </c>
      <c r="M1062" s="0" t="n">
        <f aca="false">IF($L1062&lt;&gt;"",$L1062,"")</f>
        <v>2015.5</v>
      </c>
      <c r="N1062" s="0" t="n">
        <f aca="false">IF(AND(ISNUMBER($BW1062),ISNUMBER($BX1062)),MIN(1,MAX(0,($BX1062-2016+1)/($BX1062-$BW1062+1))),"")</f>
        <v>0.5</v>
      </c>
      <c r="O1062" s="0" t="n">
        <f aca="false">IF(AND(ISNUMBER($BW1062),ISNUMBER($BX1062)),MIN(1,MAX(0,($BX1062-2017+1)/($BX1062-$BW1062+1))),"")</f>
        <v>0.416666666666667</v>
      </c>
      <c r="P1062" s="0" t="n">
        <f aca="false">IF(AND(ISNUMBER($BW1062),ISNUMBER($BX1062)),MIN(1,MAX(0,($BX1062-2018+1)/($BX1062-$BW1062+1))),"")</f>
        <v>0.333333333333333</v>
      </c>
      <c r="Q1062" s="0" t="n">
        <f aca="false">IF(AND(ISNUMBER($BW1062),ISNUMBER($BX1062)),MIN(1,MAX(0,($BX1062-2019+1)/($BX1062-$BW1062+1))),"")</f>
        <v>0.25</v>
      </c>
      <c r="R1062" s="0" t="n">
        <f aca="false">IF(AND(ISNUMBER($BW1062),ISNUMBER($BX1062)),MIN(1,MAX(0,($BX1062-2016+1)/($BX1062-$BW1062+1))),"")</f>
        <v>0.5</v>
      </c>
      <c r="S1062" s="0" t="n">
        <f aca="false">IF($L1062&lt;&gt;"",IF($L1062&gt;=2015.5,1,0),"")</f>
        <v>1</v>
      </c>
      <c r="T1062" s="0" t="n">
        <f aca="false">IF($L1062&lt;&gt;"",IF($L1062&gt;=2016,1,0),"")</f>
        <v>0</v>
      </c>
      <c r="U1062" s="0" t="n">
        <f aca="false">IF(ISNUMBER($BX1062),IF($BX1062&gt;=2016,1,0),"")</f>
        <v>1</v>
      </c>
      <c r="V1062" s="0" t="n">
        <f aca="false">IF(ISNUMBER($BW1062),IF($BW1062&gt;=2016,1,0),"")</f>
        <v>0</v>
      </c>
      <c r="W1062" s="0" t="str">
        <f aca="false">IF(AND(ISNUMBER($BW1062),ISNUMBER($BX1062)),IF($BW1062&gt;=2016,"post-only",IF($BX1062&lt;2016,"pre-only","mixed")),"")</f>
        <v>mixed</v>
      </c>
      <c r="X1062" s="0" t="n">
        <f aca="false">IF(AND(ISNUMBER($BW1062),ISNUMBER($BX1062)),MIN(1,MAX(0,($BX1062-2017+1)/($BX1062-$BW1062+1))),"")</f>
        <v>0.416666666666667</v>
      </c>
      <c r="Y1062" s="0" t="n">
        <f aca="false">IF(AND(ISNUMBER($BW1062),ISNUMBER($BX1062)),MIN(1,MAX(0,($BX1062-2018+1)/($BX1062-$BW1062+1))),"")</f>
        <v>0.333333333333333</v>
      </c>
      <c r="Z1062" s="0" t="n">
        <f aca="false">IF(AND(ISNUMBER($BW1062),ISNUMBER($BX1062)),MIN(1,MAX(0,($BX1062-2019+1)/($BX1062-$BW1062+1))),"")</f>
        <v>0.25</v>
      </c>
      <c r="AA1062" s="0" t="n">
        <f aca="false">IF(ISNUMBER($BX1062),IF($BX1062&gt;=2017,1,0),"")</f>
        <v>1</v>
      </c>
      <c r="AB1062" s="0" t="n">
        <f aca="false">IF(ISNUMBER($BX1062),IF($BX1062&gt;=2018,1,0),"")</f>
        <v>1</v>
      </c>
      <c r="AC1062" s="0" t="n">
        <f aca="false">IF(ISNUMBER($BX1062),IF($BX1062&gt;=2019,1,0),"")</f>
        <v>1</v>
      </c>
      <c r="AD1062" s="0" t="n">
        <f aca="false">IF($L1062&lt;&gt;"",IF($L1062&gt;2013,1,0),"")</f>
        <v>1</v>
      </c>
      <c r="AE1062" s="0" t="n">
        <f aca="false">IF($L1062&lt;&gt;"",1+IF($L1062&gt;2011,1,0)+IF($L1062&gt;2014,1,0),"")</f>
        <v>3</v>
      </c>
      <c r="AF1062" s="0" t="s">
        <v>87</v>
      </c>
      <c r="AG1062" s="0" t="s">
        <v>88</v>
      </c>
      <c r="AH1062" s="0" t="s">
        <v>89</v>
      </c>
      <c r="AI1062" s="0" t="s">
        <v>90</v>
      </c>
      <c r="AJ1062" s="0" t="s">
        <v>90</v>
      </c>
      <c r="AK1062" s="0" t="str">
        <f aca="false">IF(AND($CF1062&lt;&gt;"",IFERROR(INDEX(subsample_country_map!$B:$B,MATCH($CF1062,subsample_country_map!$A:$A,0)),"")&lt;&gt;""),INDEX(subsample_country_map!$B:$B,MATCH($CF1062,subsample_country_map!$A:$A,0)),INDEX(lookup!$AA:$AA,MATCH($A1062,lookup!$A:$A,0)))</f>
        <v>99_NCE</v>
      </c>
      <c r="AL1062" s="0" t="str">
        <f aca="false">IF(AND($CF1062&lt;&gt;"",IFERROR(INDEX(subsample_country_map!$C:$C,MATCH($CF1062,subsample_country_map!$A:$A,0)),"")&lt;&gt;""),INDEX(subsample_country_map!$C:$C,MATCH($CF1062,subsample_country_map!$A:$A,0)),INDEX(lookup!$AB:$AB,MATCH($A1062,lookup!$A:$A,0)))</f>
        <v>99_NCE</v>
      </c>
      <c r="AM1062" s="0" t="str">
        <f aca="false">IF(AND($CF1062&lt;&gt;"",IFERROR(INDEX(subsample_country_map!$D:$D,MATCH($CF1062,subsample_country_map!$A:$A,0)),"")&lt;&gt;""),INDEX(subsample_country_map!$D:$D,MATCH($CF1062,subsample_country_map!$A:$A,0)),INDEX(lookup!$AC:$AC,MATCH($A1062,lookup!$A:$A,0)))</f>
        <v>2_non_western</v>
      </c>
      <c r="AN1062" s="0" t="str">
        <f aca="false">IF(AND($CF1062&lt;&gt;"",IFERROR(INDEX(subsample_country_map!$E:$E,MATCH($CF1062,subsample_country_map!$A:$A,0)),"")&lt;&gt;""),INDEX(subsample_country_map!$E:$E,MATCH($CF1062,subsample_country_map!$A:$A,0)),INDEX(lookup!$AD:$AD,MATCH($A1062,lookup!$A:$A,0)))</f>
        <v>99_NCE</v>
      </c>
      <c r="AO1062" s="0" t="str">
        <f aca="false">INDEX(lookup!$Y:$Y,MATCH($A1062,lookup!$A:$A,0))</f>
        <v>0_published</v>
      </c>
      <c r="AP1062" s="0" t="str">
        <f aca="false">INDEX(lookup!$Z:$Z,MATCH($A1062,lookup!$A:$A,0))</f>
        <v>1_VHB high</v>
      </c>
      <c r="AQ1062" s="0" t="str">
        <f aca="false">INDEX(lookup!$W:$W,MATCH($A1062,lookup!$A:$A,0))</f>
        <v>1_fin/acc/econ</v>
      </c>
      <c r="AS1062" s="0" t="s">
        <v>91</v>
      </c>
      <c r="AT1062" s="0" t="s">
        <v>397</v>
      </c>
      <c r="AU1062" s="0" t="s">
        <v>93</v>
      </c>
      <c r="AV1062" s="0" t="s">
        <v>3839</v>
      </c>
      <c r="AW1062" s="0" t="s">
        <v>3840</v>
      </c>
      <c r="BA1062" s="0" t="n">
        <v>1564</v>
      </c>
      <c r="BB1062" s="0" t="s">
        <v>347</v>
      </c>
      <c r="BC1062" s="0" t="s">
        <v>122</v>
      </c>
      <c r="BD1062" s="0" t="s">
        <v>3827</v>
      </c>
      <c r="BE1062" s="0" t="s">
        <v>33</v>
      </c>
      <c r="BF1062" s="0" t="s">
        <v>3841</v>
      </c>
      <c r="BI1062" s="0" t="s">
        <v>502</v>
      </c>
      <c r="BJ1062" s="0" t="s">
        <v>3842</v>
      </c>
      <c r="BK1062" s="0" t="s">
        <v>399</v>
      </c>
      <c r="BL1062" s="0" t="s">
        <v>3843</v>
      </c>
      <c r="BM1062" s="0" t="s">
        <v>3830</v>
      </c>
      <c r="BN1062" s="0" t="s">
        <v>3831</v>
      </c>
      <c r="BO1062" s="0" t="s">
        <v>105</v>
      </c>
      <c r="BP1062" s="0" t="s">
        <v>3824</v>
      </c>
      <c r="BQ1062" s="0" t="s">
        <v>127</v>
      </c>
      <c r="BT1062" s="0" t="n">
        <v>0</v>
      </c>
      <c r="BU1062" s="0" t="s">
        <v>3832</v>
      </c>
      <c r="BW1062" s="0" t="n">
        <v>2010</v>
      </c>
      <c r="BX1062" s="0" t="n">
        <v>2021</v>
      </c>
      <c r="BY1062" s="0" t="s">
        <v>3833</v>
      </c>
      <c r="BZ1062" s="0" t="n">
        <v>2015.5</v>
      </c>
      <c r="CA1062" s="0" t="n">
        <v>0.5</v>
      </c>
      <c r="CB1062" s="0" t="n">
        <v>1</v>
      </c>
      <c r="CC1062" s="0" t="n">
        <v>1</v>
      </c>
      <c r="CD1062" s="0" t="n">
        <v>-0.036734063735949</v>
      </c>
      <c r="CE1062" s="0" t="n">
        <v>1</v>
      </c>
    </row>
    <row r="1063" customFormat="false" ht="15" hidden="false" customHeight="false" outlineLevel="0" collapsed="false">
      <c r="A1063" s="0" t="s">
        <v>3824</v>
      </c>
      <c r="B1063" s="0" t="n">
        <v>2368</v>
      </c>
      <c r="C1063" s="0" t="n">
        <v>0.0144518986366521</v>
      </c>
      <c r="D1063" s="0" t="n">
        <v>2222</v>
      </c>
      <c r="E1063" s="0" t="n">
        <f aca="false">IF(ISNUMBER($BA1063),$BA1063,IF(AND(ISNUMBER($D1063),ISNUMBER($BW1063),ISNUMBER($BX1063)),$D1063*($BX1063-$BW1063+1),""))</f>
        <v>2222</v>
      </c>
      <c r="H1063" s="0" t="s">
        <v>118</v>
      </c>
      <c r="I1063" s="0" t="s">
        <v>344</v>
      </c>
      <c r="J1063" s="0" t="n">
        <f aca="false">IF($BW1063&lt;&gt;"",$BW1063,"")</f>
        <v>2010</v>
      </c>
      <c r="K1063" s="0" t="n">
        <f aca="false">IF($BX1063&lt;&gt;"",$BX1063,"")</f>
        <v>2021</v>
      </c>
      <c r="L1063" s="0" t="n">
        <f aca="false">IF(AND(ISNUMBER($BW1063),ISNUMBER($BX1063)),($BW1063+$BX1063)/2,"")</f>
        <v>2015.5</v>
      </c>
      <c r="M1063" s="0" t="n">
        <f aca="false">IF($L1063&lt;&gt;"",$L1063,"")</f>
        <v>2015.5</v>
      </c>
      <c r="N1063" s="0" t="n">
        <f aca="false">IF(AND(ISNUMBER($BW1063),ISNUMBER($BX1063)),MIN(1,MAX(0,($BX1063-2016+1)/($BX1063-$BW1063+1))),"")</f>
        <v>0.5</v>
      </c>
      <c r="O1063" s="0" t="n">
        <f aca="false">IF(AND(ISNUMBER($BW1063),ISNUMBER($BX1063)),MIN(1,MAX(0,($BX1063-2017+1)/($BX1063-$BW1063+1))),"")</f>
        <v>0.416666666666667</v>
      </c>
      <c r="P1063" s="0" t="n">
        <f aca="false">IF(AND(ISNUMBER($BW1063),ISNUMBER($BX1063)),MIN(1,MAX(0,($BX1063-2018+1)/($BX1063-$BW1063+1))),"")</f>
        <v>0.333333333333333</v>
      </c>
      <c r="Q1063" s="0" t="n">
        <f aca="false">IF(AND(ISNUMBER($BW1063),ISNUMBER($BX1063)),MIN(1,MAX(0,($BX1063-2019+1)/($BX1063-$BW1063+1))),"")</f>
        <v>0.25</v>
      </c>
      <c r="R1063" s="0" t="n">
        <f aca="false">IF(AND(ISNUMBER($BW1063),ISNUMBER($BX1063)),MIN(1,MAX(0,($BX1063-2016+1)/($BX1063-$BW1063+1))),"")</f>
        <v>0.5</v>
      </c>
      <c r="S1063" s="0" t="n">
        <f aca="false">IF($L1063&lt;&gt;"",IF($L1063&gt;=2015.5,1,0),"")</f>
        <v>1</v>
      </c>
      <c r="T1063" s="0" t="n">
        <f aca="false">IF($L1063&lt;&gt;"",IF($L1063&gt;=2016,1,0),"")</f>
        <v>0</v>
      </c>
      <c r="U1063" s="0" t="n">
        <f aca="false">IF(ISNUMBER($BX1063),IF($BX1063&gt;=2016,1,0),"")</f>
        <v>1</v>
      </c>
      <c r="V1063" s="0" t="n">
        <f aca="false">IF(ISNUMBER($BW1063),IF($BW1063&gt;=2016,1,0),"")</f>
        <v>0</v>
      </c>
      <c r="W1063" s="0" t="str">
        <f aca="false">IF(AND(ISNUMBER($BW1063),ISNUMBER($BX1063)),IF($BW1063&gt;=2016,"post-only",IF($BX1063&lt;2016,"pre-only","mixed")),"")</f>
        <v>mixed</v>
      </c>
      <c r="X1063" s="0" t="n">
        <f aca="false">IF(AND(ISNUMBER($BW1063),ISNUMBER($BX1063)),MIN(1,MAX(0,($BX1063-2017+1)/($BX1063-$BW1063+1))),"")</f>
        <v>0.416666666666667</v>
      </c>
      <c r="Y1063" s="0" t="n">
        <f aca="false">IF(AND(ISNUMBER($BW1063),ISNUMBER($BX1063)),MIN(1,MAX(0,($BX1063-2018+1)/($BX1063-$BW1063+1))),"")</f>
        <v>0.333333333333333</v>
      </c>
      <c r="Z1063" s="0" t="n">
        <f aca="false">IF(AND(ISNUMBER($BW1063),ISNUMBER($BX1063)),MIN(1,MAX(0,($BX1063-2019+1)/($BX1063-$BW1063+1))),"")</f>
        <v>0.25</v>
      </c>
      <c r="AA1063" s="0" t="n">
        <f aca="false">IF(ISNUMBER($BX1063),IF($BX1063&gt;=2017,1,0),"")</f>
        <v>1</v>
      </c>
      <c r="AB1063" s="0" t="n">
        <f aca="false">IF(ISNUMBER($BX1063),IF($BX1063&gt;=2018,1,0),"")</f>
        <v>1</v>
      </c>
      <c r="AC1063" s="0" t="n">
        <f aca="false">IF(ISNUMBER($BX1063),IF($BX1063&gt;=2019,1,0),"")</f>
        <v>1</v>
      </c>
      <c r="AD1063" s="0" t="n">
        <f aca="false">IF($L1063&lt;&gt;"",IF($L1063&gt;2013,1,0),"")</f>
        <v>1</v>
      </c>
      <c r="AE1063" s="0" t="n">
        <f aca="false">IF($L1063&lt;&gt;"",1+IF($L1063&gt;2011,1,0)+IF($L1063&gt;2014,1,0),"")</f>
        <v>3</v>
      </c>
      <c r="AF1063" s="0" t="s">
        <v>87</v>
      </c>
      <c r="AG1063" s="0" t="s">
        <v>88</v>
      </c>
      <c r="AH1063" s="0" t="s">
        <v>89</v>
      </c>
      <c r="AI1063" s="0" t="s">
        <v>90</v>
      </c>
      <c r="AJ1063" s="0" t="s">
        <v>90</v>
      </c>
      <c r="AK1063" s="0" t="str">
        <f aca="false">IF(AND($CF1063&lt;&gt;"",IFERROR(INDEX(subsample_country_map!$B:$B,MATCH($CF1063,subsample_country_map!$A:$A,0)),"")&lt;&gt;""),INDEX(subsample_country_map!$B:$B,MATCH($CF1063,subsample_country_map!$A:$A,0)),INDEX(lookup!$AA:$AA,MATCH($A1063,lookup!$A:$A,0)))</f>
        <v>99_NCE</v>
      </c>
      <c r="AL1063" s="0" t="str">
        <f aca="false">IF(AND($CF1063&lt;&gt;"",IFERROR(INDEX(subsample_country_map!$C:$C,MATCH($CF1063,subsample_country_map!$A:$A,0)),"")&lt;&gt;""),INDEX(subsample_country_map!$C:$C,MATCH($CF1063,subsample_country_map!$A:$A,0)),INDEX(lookup!$AB:$AB,MATCH($A1063,lookup!$A:$A,0)))</f>
        <v>99_NCE</v>
      </c>
      <c r="AM1063" s="0" t="str">
        <f aca="false">IF(AND($CF1063&lt;&gt;"",IFERROR(INDEX(subsample_country_map!$D:$D,MATCH($CF1063,subsample_country_map!$A:$A,0)),"")&lt;&gt;""),INDEX(subsample_country_map!$D:$D,MATCH($CF1063,subsample_country_map!$A:$A,0)),INDEX(lookup!$AC:$AC,MATCH($A1063,lookup!$A:$A,0)))</f>
        <v>2_non_western</v>
      </c>
      <c r="AN1063" s="0" t="str">
        <f aca="false">IF(AND($CF1063&lt;&gt;"",IFERROR(INDEX(subsample_country_map!$E:$E,MATCH($CF1063,subsample_country_map!$A:$A,0)),"")&lt;&gt;""),INDEX(subsample_country_map!$E:$E,MATCH($CF1063,subsample_country_map!$A:$A,0)),INDEX(lookup!$AD:$AD,MATCH($A1063,lookup!$A:$A,0)))</f>
        <v>99_NCE</v>
      </c>
      <c r="AO1063" s="0" t="str">
        <f aca="false">INDEX(lookup!$Y:$Y,MATCH($A1063,lookup!$A:$A,0))</f>
        <v>0_published</v>
      </c>
      <c r="AP1063" s="0" t="str">
        <f aca="false">INDEX(lookup!$Z:$Z,MATCH($A1063,lookup!$A:$A,0))</f>
        <v>1_VHB high</v>
      </c>
      <c r="AQ1063" s="0" t="str">
        <f aca="false">INDEX(lookup!$W:$W,MATCH($A1063,lookup!$A:$A,0))</f>
        <v>1_fin/acc/econ</v>
      </c>
      <c r="AS1063" s="0" t="s">
        <v>91</v>
      </c>
      <c r="AT1063" s="0" t="s">
        <v>397</v>
      </c>
      <c r="AU1063" s="0" t="s">
        <v>93</v>
      </c>
      <c r="AV1063" s="0" t="s">
        <v>3844</v>
      </c>
      <c r="AW1063" s="0" t="s">
        <v>3845</v>
      </c>
      <c r="BA1063" s="0" t="n">
        <v>2222</v>
      </c>
      <c r="BB1063" s="0" t="s">
        <v>347</v>
      </c>
      <c r="BC1063" s="0" t="s">
        <v>122</v>
      </c>
      <c r="BD1063" s="0" t="s">
        <v>3827</v>
      </c>
      <c r="BE1063" s="0" t="s">
        <v>98</v>
      </c>
      <c r="BI1063" s="0" t="s">
        <v>502</v>
      </c>
      <c r="BJ1063" s="0" t="s">
        <v>3846</v>
      </c>
      <c r="BK1063" s="0" t="s">
        <v>399</v>
      </c>
      <c r="BL1063" s="0" t="s">
        <v>3847</v>
      </c>
      <c r="BM1063" s="0" t="s">
        <v>3830</v>
      </c>
      <c r="BN1063" s="0" t="s">
        <v>3831</v>
      </c>
      <c r="BO1063" s="0" t="s">
        <v>105</v>
      </c>
      <c r="BP1063" s="0" t="s">
        <v>3824</v>
      </c>
      <c r="BQ1063" s="0" t="s">
        <v>127</v>
      </c>
      <c r="BT1063" s="0" t="n">
        <v>0</v>
      </c>
      <c r="BU1063" s="0" t="s">
        <v>3832</v>
      </c>
      <c r="BW1063" s="0" t="n">
        <v>2010</v>
      </c>
      <c r="BX1063" s="0" t="n">
        <v>2021</v>
      </c>
      <c r="BY1063" s="0" t="s">
        <v>3833</v>
      </c>
      <c r="BZ1063" s="0" t="n">
        <v>2015.5</v>
      </c>
      <c r="CA1063" s="0" t="n">
        <v>0.5</v>
      </c>
      <c r="CB1063" s="0" t="n">
        <v>1</v>
      </c>
      <c r="CC1063" s="0" t="n">
        <v>1</v>
      </c>
      <c r="CD1063" s="0" t="n">
        <v>0.0144529048912872</v>
      </c>
      <c r="CE1063" s="0" t="n">
        <v>1</v>
      </c>
    </row>
    <row r="1064" customFormat="false" ht="15" hidden="false" customHeight="false" outlineLevel="0" collapsed="false">
      <c r="A1064" s="0" t="s">
        <v>3824</v>
      </c>
      <c r="B1064" s="0" t="n">
        <v>2369</v>
      </c>
      <c r="C1064" s="0" t="n">
        <v>0.0324807849720185</v>
      </c>
      <c r="D1064" s="0" t="n">
        <v>653</v>
      </c>
      <c r="E1064" s="0" t="n">
        <f aca="false">IF(ISNUMBER($BA1064),$BA1064,IF(AND(ISNUMBER($D1064),ISNUMBER($BW1064),ISNUMBER($BX1064)),$D1064*($BX1064-$BW1064+1),""))</f>
        <v>653</v>
      </c>
      <c r="H1064" s="0" t="s">
        <v>118</v>
      </c>
      <c r="I1064" s="0" t="s">
        <v>344</v>
      </c>
      <c r="J1064" s="0" t="n">
        <f aca="false">IF($BW1064&lt;&gt;"",$BW1064,"")</f>
        <v>2010</v>
      </c>
      <c r="K1064" s="0" t="n">
        <f aca="false">IF($BX1064&lt;&gt;"",$BX1064,"")</f>
        <v>2021</v>
      </c>
      <c r="L1064" s="0" t="n">
        <f aca="false">IF(AND(ISNUMBER($BW1064),ISNUMBER($BX1064)),($BW1064+$BX1064)/2,"")</f>
        <v>2015.5</v>
      </c>
      <c r="M1064" s="0" t="n">
        <f aca="false">IF($L1064&lt;&gt;"",$L1064,"")</f>
        <v>2015.5</v>
      </c>
      <c r="N1064" s="0" t="n">
        <f aca="false">IF(AND(ISNUMBER($BW1064),ISNUMBER($BX1064)),MIN(1,MAX(0,($BX1064-2016+1)/($BX1064-$BW1064+1))),"")</f>
        <v>0.5</v>
      </c>
      <c r="O1064" s="0" t="n">
        <f aca="false">IF(AND(ISNUMBER($BW1064),ISNUMBER($BX1064)),MIN(1,MAX(0,($BX1064-2017+1)/($BX1064-$BW1064+1))),"")</f>
        <v>0.416666666666667</v>
      </c>
      <c r="P1064" s="0" t="n">
        <f aca="false">IF(AND(ISNUMBER($BW1064),ISNUMBER($BX1064)),MIN(1,MAX(0,($BX1064-2018+1)/($BX1064-$BW1064+1))),"")</f>
        <v>0.333333333333333</v>
      </c>
      <c r="Q1064" s="0" t="n">
        <f aca="false">IF(AND(ISNUMBER($BW1064),ISNUMBER($BX1064)),MIN(1,MAX(0,($BX1064-2019+1)/($BX1064-$BW1064+1))),"")</f>
        <v>0.25</v>
      </c>
      <c r="R1064" s="0" t="n">
        <f aca="false">IF(AND(ISNUMBER($BW1064),ISNUMBER($BX1064)),MIN(1,MAX(0,($BX1064-2016+1)/($BX1064-$BW1064+1))),"")</f>
        <v>0.5</v>
      </c>
      <c r="S1064" s="0" t="n">
        <f aca="false">IF($L1064&lt;&gt;"",IF($L1064&gt;=2015.5,1,0),"")</f>
        <v>1</v>
      </c>
      <c r="T1064" s="0" t="n">
        <f aca="false">IF($L1064&lt;&gt;"",IF($L1064&gt;=2016,1,0),"")</f>
        <v>0</v>
      </c>
      <c r="U1064" s="0" t="n">
        <f aca="false">IF(ISNUMBER($BX1064),IF($BX1064&gt;=2016,1,0),"")</f>
        <v>1</v>
      </c>
      <c r="V1064" s="0" t="n">
        <f aca="false">IF(ISNUMBER($BW1064),IF($BW1064&gt;=2016,1,0),"")</f>
        <v>0</v>
      </c>
      <c r="W1064" s="0" t="str">
        <f aca="false">IF(AND(ISNUMBER($BW1064),ISNUMBER($BX1064)),IF($BW1064&gt;=2016,"post-only",IF($BX1064&lt;2016,"pre-only","mixed")),"")</f>
        <v>mixed</v>
      </c>
      <c r="X1064" s="0" t="n">
        <f aca="false">IF(AND(ISNUMBER($BW1064),ISNUMBER($BX1064)),MIN(1,MAX(0,($BX1064-2017+1)/($BX1064-$BW1064+1))),"")</f>
        <v>0.416666666666667</v>
      </c>
      <c r="Y1064" s="0" t="n">
        <f aca="false">IF(AND(ISNUMBER($BW1064),ISNUMBER($BX1064)),MIN(1,MAX(0,($BX1064-2018+1)/($BX1064-$BW1064+1))),"")</f>
        <v>0.333333333333333</v>
      </c>
      <c r="Z1064" s="0" t="n">
        <f aca="false">IF(AND(ISNUMBER($BW1064),ISNUMBER($BX1064)),MIN(1,MAX(0,($BX1064-2019+1)/($BX1064-$BW1064+1))),"")</f>
        <v>0.25</v>
      </c>
      <c r="AA1064" s="0" t="n">
        <f aca="false">IF(ISNUMBER($BX1064),IF($BX1064&gt;=2017,1,0),"")</f>
        <v>1</v>
      </c>
      <c r="AB1064" s="0" t="n">
        <f aca="false">IF(ISNUMBER($BX1064),IF($BX1064&gt;=2018,1,0),"")</f>
        <v>1</v>
      </c>
      <c r="AC1064" s="0" t="n">
        <f aca="false">IF(ISNUMBER($BX1064),IF($BX1064&gt;=2019,1,0),"")</f>
        <v>1</v>
      </c>
      <c r="AD1064" s="0" t="n">
        <f aca="false">IF($L1064&lt;&gt;"",IF($L1064&gt;2013,1,0),"")</f>
        <v>1</v>
      </c>
      <c r="AE1064" s="0" t="n">
        <f aca="false">IF($L1064&lt;&gt;"",1+IF($L1064&gt;2011,1,0)+IF($L1064&gt;2014,1,0),"")</f>
        <v>3</v>
      </c>
      <c r="AF1064" s="0" t="s">
        <v>87</v>
      </c>
      <c r="AG1064" s="0" t="s">
        <v>88</v>
      </c>
      <c r="AH1064" s="0" t="s">
        <v>89</v>
      </c>
      <c r="AI1064" s="0" t="s">
        <v>90</v>
      </c>
      <c r="AJ1064" s="0" t="s">
        <v>90</v>
      </c>
      <c r="AK1064" s="0" t="str">
        <f aca="false">IF(AND($CF1064&lt;&gt;"",IFERROR(INDEX(subsample_country_map!$B:$B,MATCH($CF1064,subsample_country_map!$A:$A,0)),"")&lt;&gt;""),INDEX(subsample_country_map!$B:$B,MATCH($CF1064,subsample_country_map!$A:$A,0)),INDEX(lookup!$AA:$AA,MATCH($A1064,lookup!$A:$A,0)))</f>
        <v>99_NCE</v>
      </c>
      <c r="AL1064" s="0" t="str">
        <f aca="false">IF(AND($CF1064&lt;&gt;"",IFERROR(INDEX(subsample_country_map!$C:$C,MATCH($CF1064,subsample_country_map!$A:$A,0)),"")&lt;&gt;""),INDEX(subsample_country_map!$C:$C,MATCH($CF1064,subsample_country_map!$A:$A,0)),INDEX(lookup!$AB:$AB,MATCH($A1064,lookup!$A:$A,0)))</f>
        <v>99_NCE</v>
      </c>
      <c r="AM1064" s="0" t="str">
        <f aca="false">IF(AND($CF1064&lt;&gt;"",IFERROR(INDEX(subsample_country_map!$D:$D,MATCH($CF1064,subsample_country_map!$A:$A,0)),"")&lt;&gt;""),INDEX(subsample_country_map!$D:$D,MATCH($CF1064,subsample_country_map!$A:$A,0)),INDEX(lookup!$AC:$AC,MATCH($A1064,lookup!$A:$A,0)))</f>
        <v>2_non_western</v>
      </c>
      <c r="AN1064" s="0" t="str">
        <f aca="false">IF(AND($CF1064&lt;&gt;"",IFERROR(INDEX(subsample_country_map!$E:$E,MATCH($CF1064,subsample_country_map!$A:$A,0)),"")&lt;&gt;""),INDEX(subsample_country_map!$E:$E,MATCH($CF1064,subsample_country_map!$A:$A,0)),INDEX(lookup!$AD:$AD,MATCH($A1064,lookup!$A:$A,0)))</f>
        <v>99_NCE</v>
      </c>
      <c r="AO1064" s="0" t="str">
        <f aca="false">INDEX(lookup!$Y:$Y,MATCH($A1064,lookup!$A:$A,0))</f>
        <v>0_published</v>
      </c>
      <c r="AP1064" s="0" t="str">
        <f aca="false">INDEX(lookup!$Z:$Z,MATCH($A1064,lookup!$A:$A,0))</f>
        <v>1_VHB high</v>
      </c>
      <c r="AQ1064" s="0" t="str">
        <f aca="false">INDEX(lookup!$W:$W,MATCH($A1064,lookup!$A:$A,0))</f>
        <v>1_fin/acc/econ</v>
      </c>
      <c r="AS1064" s="0" t="s">
        <v>91</v>
      </c>
      <c r="AT1064" s="0" t="s">
        <v>397</v>
      </c>
      <c r="AU1064" s="0" t="s">
        <v>93</v>
      </c>
      <c r="AV1064" s="0" t="s">
        <v>3848</v>
      </c>
      <c r="AW1064" s="0" t="s">
        <v>3849</v>
      </c>
      <c r="BA1064" s="0" t="n">
        <v>653</v>
      </c>
      <c r="BB1064" s="0" t="s">
        <v>347</v>
      </c>
      <c r="BC1064" s="0" t="s">
        <v>122</v>
      </c>
      <c r="BD1064" s="0" t="s">
        <v>3827</v>
      </c>
      <c r="BE1064" s="0" t="s">
        <v>33</v>
      </c>
      <c r="BF1064" s="0" t="s">
        <v>3836</v>
      </c>
      <c r="BI1064" s="0" t="s">
        <v>502</v>
      </c>
      <c r="BJ1064" s="0" t="s">
        <v>3850</v>
      </c>
      <c r="BK1064" s="0" t="s">
        <v>399</v>
      </c>
      <c r="BL1064" s="0" t="s">
        <v>3851</v>
      </c>
      <c r="BM1064" s="0" t="s">
        <v>3830</v>
      </c>
      <c r="BN1064" s="0" t="s">
        <v>3831</v>
      </c>
      <c r="BO1064" s="0" t="s">
        <v>105</v>
      </c>
      <c r="BP1064" s="0" t="s">
        <v>3824</v>
      </c>
      <c r="BQ1064" s="0" t="s">
        <v>127</v>
      </c>
      <c r="BT1064" s="0" t="n">
        <v>0</v>
      </c>
      <c r="BU1064" s="0" t="s">
        <v>3832</v>
      </c>
      <c r="BW1064" s="0" t="n">
        <v>2010</v>
      </c>
      <c r="BX1064" s="0" t="n">
        <v>2021</v>
      </c>
      <c r="BY1064" s="0" t="s">
        <v>3833</v>
      </c>
      <c r="BZ1064" s="0" t="n">
        <v>2015.5</v>
      </c>
      <c r="CA1064" s="0" t="n">
        <v>0.5</v>
      </c>
      <c r="CB1064" s="0" t="n">
        <v>1</v>
      </c>
      <c r="CC1064" s="0" t="n">
        <v>1</v>
      </c>
      <c r="CD1064" s="0" t="n">
        <v>0.0324922146323331</v>
      </c>
      <c r="CE1064" s="0" t="n">
        <v>1</v>
      </c>
    </row>
    <row r="1065" customFormat="false" ht="15" hidden="false" customHeight="false" outlineLevel="0" collapsed="false">
      <c r="A1065" s="0" t="s">
        <v>3824</v>
      </c>
      <c r="B1065" s="0" t="n">
        <v>2370</v>
      </c>
      <c r="C1065" s="0" t="n">
        <v>-0.0222871694953641</v>
      </c>
      <c r="D1065" s="0" t="n">
        <v>1564</v>
      </c>
      <c r="E1065" s="0" t="n">
        <f aca="false">IF(ISNUMBER($BA1065),$BA1065,IF(AND(ISNUMBER($D1065),ISNUMBER($BW1065),ISNUMBER($BX1065)),$D1065*($BX1065-$BW1065+1),""))</f>
        <v>1564</v>
      </c>
      <c r="H1065" s="0" t="s">
        <v>118</v>
      </c>
      <c r="I1065" s="0" t="s">
        <v>344</v>
      </c>
      <c r="J1065" s="0" t="n">
        <f aca="false">IF($BW1065&lt;&gt;"",$BW1065,"")</f>
        <v>2010</v>
      </c>
      <c r="K1065" s="0" t="n">
        <f aca="false">IF($BX1065&lt;&gt;"",$BX1065,"")</f>
        <v>2021</v>
      </c>
      <c r="L1065" s="0" t="n">
        <f aca="false">IF(AND(ISNUMBER($BW1065),ISNUMBER($BX1065)),($BW1065+$BX1065)/2,"")</f>
        <v>2015.5</v>
      </c>
      <c r="M1065" s="0" t="n">
        <f aca="false">IF($L1065&lt;&gt;"",$L1065,"")</f>
        <v>2015.5</v>
      </c>
      <c r="N1065" s="0" t="n">
        <f aca="false">IF(AND(ISNUMBER($BW1065),ISNUMBER($BX1065)),MIN(1,MAX(0,($BX1065-2016+1)/($BX1065-$BW1065+1))),"")</f>
        <v>0.5</v>
      </c>
      <c r="O1065" s="0" t="n">
        <f aca="false">IF(AND(ISNUMBER($BW1065),ISNUMBER($BX1065)),MIN(1,MAX(0,($BX1065-2017+1)/($BX1065-$BW1065+1))),"")</f>
        <v>0.416666666666667</v>
      </c>
      <c r="P1065" s="0" t="n">
        <f aca="false">IF(AND(ISNUMBER($BW1065),ISNUMBER($BX1065)),MIN(1,MAX(0,($BX1065-2018+1)/($BX1065-$BW1065+1))),"")</f>
        <v>0.333333333333333</v>
      </c>
      <c r="Q1065" s="0" t="n">
        <f aca="false">IF(AND(ISNUMBER($BW1065),ISNUMBER($BX1065)),MIN(1,MAX(0,($BX1065-2019+1)/($BX1065-$BW1065+1))),"")</f>
        <v>0.25</v>
      </c>
      <c r="R1065" s="0" t="n">
        <f aca="false">IF(AND(ISNUMBER($BW1065),ISNUMBER($BX1065)),MIN(1,MAX(0,($BX1065-2016+1)/($BX1065-$BW1065+1))),"")</f>
        <v>0.5</v>
      </c>
      <c r="S1065" s="0" t="n">
        <f aca="false">IF($L1065&lt;&gt;"",IF($L1065&gt;=2015.5,1,0),"")</f>
        <v>1</v>
      </c>
      <c r="T1065" s="0" t="n">
        <f aca="false">IF($L1065&lt;&gt;"",IF($L1065&gt;=2016,1,0),"")</f>
        <v>0</v>
      </c>
      <c r="U1065" s="0" t="n">
        <f aca="false">IF(ISNUMBER($BX1065),IF($BX1065&gt;=2016,1,0),"")</f>
        <v>1</v>
      </c>
      <c r="V1065" s="0" t="n">
        <f aca="false">IF(ISNUMBER($BW1065),IF($BW1065&gt;=2016,1,0),"")</f>
        <v>0</v>
      </c>
      <c r="W1065" s="0" t="str">
        <f aca="false">IF(AND(ISNUMBER($BW1065),ISNUMBER($BX1065)),IF($BW1065&gt;=2016,"post-only",IF($BX1065&lt;2016,"pre-only","mixed")),"")</f>
        <v>mixed</v>
      </c>
      <c r="X1065" s="0" t="n">
        <f aca="false">IF(AND(ISNUMBER($BW1065),ISNUMBER($BX1065)),MIN(1,MAX(0,($BX1065-2017+1)/($BX1065-$BW1065+1))),"")</f>
        <v>0.416666666666667</v>
      </c>
      <c r="Y1065" s="0" t="n">
        <f aca="false">IF(AND(ISNUMBER($BW1065),ISNUMBER($BX1065)),MIN(1,MAX(0,($BX1065-2018+1)/($BX1065-$BW1065+1))),"")</f>
        <v>0.333333333333333</v>
      </c>
      <c r="Z1065" s="0" t="n">
        <f aca="false">IF(AND(ISNUMBER($BW1065),ISNUMBER($BX1065)),MIN(1,MAX(0,($BX1065-2019+1)/($BX1065-$BW1065+1))),"")</f>
        <v>0.25</v>
      </c>
      <c r="AA1065" s="0" t="n">
        <f aca="false">IF(ISNUMBER($BX1065),IF($BX1065&gt;=2017,1,0),"")</f>
        <v>1</v>
      </c>
      <c r="AB1065" s="0" t="n">
        <f aca="false">IF(ISNUMBER($BX1065),IF($BX1065&gt;=2018,1,0),"")</f>
        <v>1</v>
      </c>
      <c r="AC1065" s="0" t="n">
        <f aca="false">IF(ISNUMBER($BX1065),IF($BX1065&gt;=2019,1,0),"")</f>
        <v>1</v>
      </c>
      <c r="AD1065" s="0" t="n">
        <f aca="false">IF($L1065&lt;&gt;"",IF($L1065&gt;2013,1,0),"")</f>
        <v>1</v>
      </c>
      <c r="AE1065" s="0" t="n">
        <f aca="false">IF($L1065&lt;&gt;"",1+IF($L1065&gt;2011,1,0)+IF($L1065&gt;2014,1,0),"")</f>
        <v>3</v>
      </c>
      <c r="AF1065" s="0" t="s">
        <v>87</v>
      </c>
      <c r="AG1065" s="0" t="s">
        <v>88</v>
      </c>
      <c r="AH1065" s="0" t="s">
        <v>89</v>
      </c>
      <c r="AI1065" s="0" t="s">
        <v>90</v>
      </c>
      <c r="AJ1065" s="0" t="s">
        <v>90</v>
      </c>
      <c r="AK1065" s="0" t="str">
        <f aca="false">IF(AND($CF1065&lt;&gt;"",IFERROR(INDEX(subsample_country_map!$B:$B,MATCH($CF1065,subsample_country_map!$A:$A,0)),"")&lt;&gt;""),INDEX(subsample_country_map!$B:$B,MATCH($CF1065,subsample_country_map!$A:$A,0)),INDEX(lookup!$AA:$AA,MATCH($A1065,lookup!$A:$A,0)))</f>
        <v>99_NCE</v>
      </c>
      <c r="AL1065" s="0" t="str">
        <f aca="false">IF(AND($CF1065&lt;&gt;"",IFERROR(INDEX(subsample_country_map!$C:$C,MATCH($CF1065,subsample_country_map!$A:$A,0)),"")&lt;&gt;""),INDEX(subsample_country_map!$C:$C,MATCH($CF1065,subsample_country_map!$A:$A,0)),INDEX(lookup!$AB:$AB,MATCH($A1065,lookup!$A:$A,0)))</f>
        <v>99_NCE</v>
      </c>
      <c r="AM1065" s="0" t="str">
        <f aca="false">IF(AND($CF1065&lt;&gt;"",IFERROR(INDEX(subsample_country_map!$D:$D,MATCH($CF1065,subsample_country_map!$A:$A,0)),"")&lt;&gt;""),INDEX(subsample_country_map!$D:$D,MATCH($CF1065,subsample_country_map!$A:$A,0)),INDEX(lookup!$AC:$AC,MATCH($A1065,lookup!$A:$A,0)))</f>
        <v>2_non_western</v>
      </c>
      <c r="AN1065" s="0" t="str">
        <f aca="false">IF(AND($CF1065&lt;&gt;"",IFERROR(INDEX(subsample_country_map!$E:$E,MATCH($CF1065,subsample_country_map!$A:$A,0)),"")&lt;&gt;""),INDEX(subsample_country_map!$E:$E,MATCH($CF1065,subsample_country_map!$A:$A,0)),INDEX(lookup!$AD:$AD,MATCH($A1065,lookup!$A:$A,0)))</f>
        <v>99_NCE</v>
      </c>
      <c r="AO1065" s="0" t="str">
        <f aca="false">INDEX(lookup!$Y:$Y,MATCH($A1065,lookup!$A:$A,0))</f>
        <v>0_published</v>
      </c>
      <c r="AP1065" s="0" t="str">
        <f aca="false">INDEX(lookup!$Z:$Z,MATCH($A1065,lookup!$A:$A,0))</f>
        <v>1_VHB high</v>
      </c>
      <c r="AQ1065" s="0" t="str">
        <f aca="false">INDEX(lookup!$W:$W,MATCH($A1065,lookup!$A:$A,0))</f>
        <v>1_fin/acc/econ</v>
      </c>
      <c r="AS1065" s="0" t="s">
        <v>91</v>
      </c>
      <c r="AT1065" s="0" t="s">
        <v>397</v>
      </c>
      <c r="AU1065" s="0" t="s">
        <v>93</v>
      </c>
      <c r="AV1065" s="0" t="s">
        <v>3852</v>
      </c>
      <c r="AW1065" s="0" t="s">
        <v>3853</v>
      </c>
      <c r="BA1065" s="0" t="n">
        <v>1564</v>
      </c>
      <c r="BB1065" s="0" t="s">
        <v>347</v>
      </c>
      <c r="BC1065" s="0" t="s">
        <v>122</v>
      </c>
      <c r="BD1065" s="0" t="s">
        <v>3827</v>
      </c>
      <c r="BE1065" s="0" t="s">
        <v>33</v>
      </c>
      <c r="BF1065" s="0" t="s">
        <v>3841</v>
      </c>
      <c r="BI1065" s="0" t="s">
        <v>502</v>
      </c>
      <c r="BJ1065" s="0" t="s">
        <v>3854</v>
      </c>
      <c r="BK1065" s="0" t="s">
        <v>399</v>
      </c>
      <c r="BL1065" s="0" t="s">
        <v>3855</v>
      </c>
      <c r="BM1065" s="0" t="s">
        <v>3830</v>
      </c>
      <c r="BN1065" s="0" t="s">
        <v>3831</v>
      </c>
      <c r="BO1065" s="0" t="s">
        <v>105</v>
      </c>
      <c r="BP1065" s="0" t="s">
        <v>3824</v>
      </c>
      <c r="BQ1065" s="0" t="s">
        <v>127</v>
      </c>
      <c r="BT1065" s="0" t="n">
        <v>0</v>
      </c>
      <c r="BU1065" s="0" t="s">
        <v>3832</v>
      </c>
      <c r="BW1065" s="0" t="n">
        <v>2010</v>
      </c>
      <c r="BX1065" s="0" t="n">
        <v>2021</v>
      </c>
      <c r="BY1065" s="0" t="s">
        <v>3833</v>
      </c>
      <c r="BZ1065" s="0" t="n">
        <v>2015.5</v>
      </c>
      <c r="CA1065" s="0" t="n">
        <v>0.5</v>
      </c>
      <c r="CB1065" s="0" t="n">
        <v>1</v>
      </c>
      <c r="CC1065" s="0" t="n">
        <v>1</v>
      </c>
      <c r="CD1065" s="0" t="n">
        <v>-0.0222908607410533</v>
      </c>
      <c r="CE1065" s="0" t="n">
        <v>1</v>
      </c>
    </row>
    <row r="1066" customFormat="false" ht="15" hidden="false" customHeight="false" outlineLevel="0" collapsed="false">
      <c r="A1066" s="0" t="s">
        <v>3824</v>
      </c>
      <c r="B1066" s="0" t="n">
        <v>2371</v>
      </c>
      <c r="C1066" s="0" t="n">
        <v>-0.0137127036594061</v>
      </c>
      <c r="D1066" s="0" t="n">
        <v>1279</v>
      </c>
      <c r="E1066" s="0" t="n">
        <f aca="false">IF(ISNUMBER($BA1066),$BA1066,IF(AND(ISNUMBER($D1066),ISNUMBER($BW1066),ISNUMBER($BX1066)),$D1066*($BX1066-$BW1066+1),""))</f>
        <v>1279</v>
      </c>
      <c r="H1066" s="0" t="s">
        <v>118</v>
      </c>
      <c r="I1066" s="0" t="s">
        <v>344</v>
      </c>
      <c r="J1066" s="0" t="n">
        <f aca="false">IF($BW1066&lt;&gt;"",$BW1066,"")</f>
        <v>2010</v>
      </c>
      <c r="K1066" s="0" t="n">
        <f aca="false">IF($BX1066&lt;&gt;"",$BX1066,"")</f>
        <v>2021</v>
      </c>
      <c r="L1066" s="0" t="n">
        <f aca="false">IF(AND(ISNUMBER($BW1066),ISNUMBER($BX1066)),($BW1066+$BX1066)/2,"")</f>
        <v>2015.5</v>
      </c>
      <c r="M1066" s="0" t="n">
        <f aca="false">IF($L1066&lt;&gt;"",$L1066,"")</f>
        <v>2015.5</v>
      </c>
      <c r="N1066" s="0" t="n">
        <f aca="false">IF(AND(ISNUMBER($BW1066),ISNUMBER($BX1066)),MIN(1,MAX(0,($BX1066-2016+1)/($BX1066-$BW1066+1))),"")</f>
        <v>0.5</v>
      </c>
      <c r="O1066" s="0" t="n">
        <f aca="false">IF(AND(ISNUMBER($BW1066),ISNUMBER($BX1066)),MIN(1,MAX(0,($BX1066-2017+1)/($BX1066-$BW1066+1))),"")</f>
        <v>0.416666666666667</v>
      </c>
      <c r="P1066" s="0" t="n">
        <f aca="false">IF(AND(ISNUMBER($BW1066),ISNUMBER($BX1066)),MIN(1,MAX(0,($BX1066-2018+1)/($BX1066-$BW1066+1))),"")</f>
        <v>0.333333333333333</v>
      </c>
      <c r="Q1066" s="0" t="n">
        <f aca="false">IF(AND(ISNUMBER($BW1066),ISNUMBER($BX1066)),MIN(1,MAX(0,($BX1066-2019+1)/($BX1066-$BW1066+1))),"")</f>
        <v>0.25</v>
      </c>
      <c r="R1066" s="0" t="n">
        <f aca="false">IF(AND(ISNUMBER($BW1066),ISNUMBER($BX1066)),MIN(1,MAX(0,($BX1066-2016+1)/($BX1066-$BW1066+1))),"")</f>
        <v>0.5</v>
      </c>
      <c r="S1066" s="0" t="n">
        <f aca="false">IF($L1066&lt;&gt;"",IF($L1066&gt;=2015.5,1,0),"")</f>
        <v>1</v>
      </c>
      <c r="T1066" s="0" t="n">
        <f aca="false">IF($L1066&lt;&gt;"",IF($L1066&gt;=2016,1,0),"")</f>
        <v>0</v>
      </c>
      <c r="U1066" s="0" t="n">
        <f aca="false">IF(ISNUMBER($BX1066),IF($BX1066&gt;=2016,1,0),"")</f>
        <v>1</v>
      </c>
      <c r="V1066" s="0" t="n">
        <f aca="false">IF(ISNUMBER($BW1066),IF($BW1066&gt;=2016,1,0),"")</f>
        <v>0</v>
      </c>
      <c r="W1066" s="0" t="str">
        <f aca="false">IF(AND(ISNUMBER($BW1066),ISNUMBER($BX1066)),IF($BW1066&gt;=2016,"post-only",IF($BX1066&lt;2016,"pre-only","mixed")),"")</f>
        <v>mixed</v>
      </c>
      <c r="X1066" s="0" t="n">
        <f aca="false">IF(AND(ISNUMBER($BW1066),ISNUMBER($BX1066)),MIN(1,MAX(0,($BX1066-2017+1)/($BX1066-$BW1066+1))),"")</f>
        <v>0.416666666666667</v>
      </c>
      <c r="Y1066" s="0" t="n">
        <f aca="false">IF(AND(ISNUMBER($BW1066),ISNUMBER($BX1066)),MIN(1,MAX(0,($BX1066-2018+1)/($BX1066-$BW1066+1))),"")</f>
        <v>0.333333333333333</v>
      </c>
      <c r="Z1066" s="0" t="n">
        <f aca="false">IF(AND(ISNUMBER($BW1066),ISNUMBER($BX1066)),MIN(1,MAX(0,($BX1066-2019+1)/($BX1066-$BW1066+1))),"")</f>
        <v>0.25</v>
      </c>
      <c r="AA1066" s="0" t="n">
        <f aca="false">IF(ISNUMBER($BX1066),IF($BX1066&gt;=2017,1,0),"")</f>
        <v>1</v>
      </c>
      <c r="AB1066" s="0" t="n">
        <f aca="false">IF(ISNUMBER($BX1066),IF($BX1066&gt;=2018,1,0),"")</f>
        <v>1</v>
      </c>
      <c r="AC1066" s="0" t="n">
        <f aca="false">IF(ISNUMBER($BX1066),IF($BX1066&gt;=2019,1,0),"")</f>
        <v>1</v>
      </c>
      <c r="AD1066" s="0" t="n">
        <f aca="false">IF($L1066&lt;&gt;"",IF($L1066&gt;2013,1,0),"")</f>
        <v>1</v>
      </c>
      <c r="AE1066" s="0" t="n">
        <f aca="false">IF($L1066&lt;&gt;"",1+IF($L1066&gt;2011,1,0)+IF($L1066&gt;2014,1,0),"")</f>
        <v>3</v>
      </c>
      <c r="AF1066" s="0" t="s">
        <v>87</v>
      </c>
      <c r="AG1066" s="0" t="s">
        <v>88</v>
      </c>
      <c r="AH1066" s="0" t="s">
        <v>89</v>
      </c>
      <c r="AI1066" s="0" t="s">
        <v>90</v>
      </c>
      <c r="AJ1066" s="0" t="s">
        <v>90</v>
      </c>
      <c r="AK1066" s="0" t="str">
        <f aca="false">IF(AND($CF1066&lt;&gt;"",IFERROR(INDEX(subsample_country_map!$B:$B,MATCH($CF1066,subsample_country_map!$A:$A,0)),"")&lt;&gt;""),INDEX(subsample_country_map!$B:$B,MATCH($CF1066,subsample_country_map!$A:$A,0)),INDEX(lookup!$AA:$AA,MATCH($A1066,lookup!$A:$A,0)))</f>
        <v>99_NCE</v>
      </c>
      <c r="AL1066" s="0" t="str">
        <f aca="false">IF(AND($CF1066&lt;&gt;"",IFERROR(INDEX(subsample_country_map!$C:$C,MATCH($CF1066,subsample_country_map!$A:$A,0)),"")&lt;&gt;""),INDEX(subsample_country_map!$C:$C,MATCH($CF1066,subsample_country_map!$A:$A,0)),INDEX(lookup!$AB:$AB,MATCH($A1066,lookup!$A:$A,0)))</f>
        <v>99_NCE</v>
      </c>
      <c r="AM1066" s="0" t="str">
        <f aca="false">IF(AND($CF1066&lt;&gt;"",IFERROR(INDEX(subsample_country_map!$D:$D,MATCH($CF1066,subsample_country_map!$A:$A,0)),"")&lt;&gt;""),INDEX(subsample_country_map!$D:$D,MATCH($CF1066,subsample_country_map!$A:$A,0)),INDEX(lookup!$AC:$AC,MATCH($A1066,lookup!$A:$A,0)))</f>
        <v>2_non_western</v>
      </c>
      <c r="AN1066" s="0" t="str">
        <f aca="false">IF(AND($CF1066&lt;&gt;"",IFERROR(INDEX(subsample_country_map!$E:$E,MATCH($CF1066,subsample_country_map!$A:$A,0)),"")&lt;&gt;""),INDEX(subsample_country_map!$E:$E,MATCH($CF1066,subsample_country_map!$A:$A,0)),INDEX(lookup!$AD:$AD,MATCH($A1066,lookup!$A:$A,0)))</f>
        <v>99_NCE</v>
      </c>
      <c r="AO1066" s="0" t="str">
        <f aca="false">INDEX(lookup!$Y:$Y,MATCH($A1066,lookup!$A:$A,0))</f>
        <v>0_published</v>
      </c>
      <c r="AP1066" s="0" t="str">
        <f aca="false">INDEX(lookup!$Z:$Z,MATCH($A1066,lookup!$A:$A,0))</f>
        <v>1_VHB high</v>
      </c>
      <c r="AQ1066" s="0" t="str">
        <f aca="false">INDEX(lookup!$W:$W,MATCH($A1066,lookup!$A:$A,0))</f>
        <v>1_fin/acc/econ</v>
      </c>
      <c r="AS1066" s="0" t="s">
        <v>91</v>
      </c>
      <c r="AT1066" s="0" t="s">
        <v>397</v>
      </c>
      <c r="AU1066" s="0" t="s">
        <v>93</v>
      </c>
      <c r="AV1066" s="0" t="s">
        <v>3856</v>
      </c>
      <c r="AW1066" s="0" t="s">
        <v>3857</v>
      </c>
      <c r="BA1066" s="0" t="n">
        <v>1279</v>
      </c>
      <c r="BB1066" s="0" t="s">
        <v>347</v>
      </c>
      <c r="BC1066" s="0" t="s">
        <v>122</v>
      </c>
      <c r="BD1066" s="0" t="s">
        <v>3827</v>
      </c>
      <c r="BE1066" s="0" t="s">
        <v>3858</v>
      </c>
      <c r="BF1066" s="0" t="s">
        <v>3859</v>
      </c>
      <c r="BI1066" s="0" t="s">
        <v>336</v>
      </c>
      <c r="BJ1066" s="0" t="s">
        <v>3860</v>
      </c>
      <c r="BK1066" s="0" t="s">
        <v>209</v>
      </c>
      <c r="BL1066" s="0" t="s">
        <v>3861</v>
      </c>
      <c r="BM1066" s="0" t="s">
        <v>3830</v>
      </c>
      <c r="BN1066" s="0" t="s">
        <v>3831</v>
      </c>
      <c r="BO1066" s="0" t="s">
        <v>105</v>
      </c>
      <c r="BP1066" s="0" t="s">
        <v>3824</v>
      </c>
      <c r="BQ1066" s="0" t="s">
        <v>127</v>
      </c>
      <c r="BT1066" s="0" t="n">
        <v>0</v>
      </c>
      <c r="BU1066" s="0" t="s">
        <v>3832</v>
      </c>
      <c r="BW1066" s="0" t="n">
        <v>2010</v>
      </c>
      <c r="BX1066" s="0" t="n">
        <v>2021</v>
      </c>
      <c r="BY1066" s="0" t="s">
        <v>3833</v>
      </c>
      <c r="BZ1066" s="0" t="n">
        <v>2015.5</v>
      </c>
      <c r="CA1066" s="0" t="n">
        <v>0.5</v>
      </c>
      <c r="CB1066" s="0" t="n">
        <v>1</v>
      </c>
      <c r="CC1066" s="0" t="n">
        <v>1</v>
      </c>
      <c r="CD1066" s="0" t="n">
        <v>-0.013713563260619</v>
      </c>
      <c r="CE1066" s="0" t="n">
        <v>1</v>
      </c>
    </row>
    <row r="1067" customFormat="false" ht="15" hidden="false" customHeight="false" outlineLevel="0" collapsed="false">
      <c r="A1067" s="0" t="s">
        <v>3824</v>
      </c>
      <c r="B1067" s="0" t="n">
        <v>2372</v>
      </c>
      <c r="C1067" s="0" t="n">
        <v>-0.0578967089563166</v>
      </c>
      <c r="D1067" s="0" t="n">
        <v>345</v>
      </c>
      <c r="E1067" s="0" t="n">
        <f aca="false">IF(ISNUMBER($BA1067),$BA1067,IF(AND(ISNUMBER($D1067),ISNUMBER($BW1067),ISNUMBER($BX1067)),$D1067*($BX1067-$BW1067+1),""))</f>
        <v>345</v>
      </c>
      <c r="H1067" s="0" t="s">
        <v>118</v>
      </c>
      <c r="I1067" s="0" t="s">
        <v>344</v>
      </c>
      <c r="J1067" s="0" t="n">
        <f aca="false">IF($BW1067&lt;&gt;"",$BW1067,"")</f>
        <v>2010</v>
      </c>
      <c r="K1067" s="0" t="n">
        <f aca="false">IF($BX1067&lt;&gt;"",$BX1067,"")</f>
        <v>2021</v>
      </c>
      <c r="L1067" s="0" t="n">
        <f aca="false">IF(AND(ISNUMBER($BW1067),ISNUMBER($BX1067)),($BW1067+$BX1067)/2,"")</f>
        <v>2015.5</v>
      </c>
      <c r="M1067" s="0" t="n">
        <f aca="false">IF($L1067&lt;&gt;"",$L1067,"")</f>
        <v>2015.5</v>
      </c>
      <c r="N1067" s="0" t="n">
        <f aca="false">IF(AND(ISNUMBER($BW1067),ISNUMBER($BX1067)),MIN(1,MAX(0,($BX1067-2016+1)/($BX1067-$BW1067+1))),"")</f>
        <v>0.5</v>
      </c>
      <c r="O1067" s="0" t="n">
        <f aca="false">IF(AND(ISNUMBER($BW1067),ISNUMBER($BX1067)),MIN(1,MAX(0,($BX1067-2017+1)/($BX1067-$BW1067+1))),"")</f>
        <v>0.416666666666667</v>
      </c>
      <c r="P1067" s="0" t="n">
        <f aca="false">IF(AND(ISNUMBER($BW1067),ISNUMBER($BX1067)),MIN(1,MAX(0,($BX1067-2018+1)/($BX1067-$BW1067+1))),"")</f>
        <v>0.333333333333333</v>
      </c>
      <c r="Q1067" s="0" t="n">
        <f aca="false">IF(AND(ISNUMBER($BW1067),ISNUMBER($BX1067)),MIN(1,MAX(0,($BX1067-2019+1)/($BX1067-$BW1067+1))),"")</f>
        <v>0.25</v>
      </c>
      <c r="R1067" s="0" t="n">
        <f aca="false">IF(AND(ISNUMBER($BW1067),ISNUMBER($BX1067)),MIN(1,MAX(0,($BX1067-2016+1)/($BX1067-$BW1067+1))),"")</f>
        <v>0.5</v>
      </c>
      <c r="S1067" s="0" t="n">
        <f aca="false">IF($L1067&lt;&gt;"",IF($L1067&gt;=2015.5,1,0),"")</f>
        <v>1</v>
      </c>
      <c r="T1067" s="0" t="n">
        <f aca="false">IF($L1067&lt;&gt;"",IF($L1067&gt;=2016,1,0),"")</f>
        <v>0</v>
      </c>
      <c r="U1067" s="0" t="n">
        <f aca="false">IF(ISNUMBER($BX1067),IF($BX1067&gt;=2016,1,0),"")</f>
        <v>1</v>
      </c>
      <c r="V1067" s="0" t="n">
        <f aca="false">IF(ISNUMBER($BW1067),IF($BW1067&gt;=2016,1,0),"")</f>
        <v>0</v>
      </c>
      <c r="W1067" s="0" t="str">
        <f aca="false">IF(AND(ISNUMBER($BW1067),ISNUMBER($BX1067)),IF($BW1067&gt;=2016,"post-only",IF($BX1067&lt;2016,"pre-only","mixed")),"")</f>
        <v>mixed</v>
      </c>
      <c r="X1067" s="0" t="n">
        <f aca="false">IF(AND(ISNUMBER($BW1067),ISNUMBER($BX1067)),MIN(1,MAX(0,($BX1067-2017+1)/($BX1067-$BW1067+1))),"")</f>
        <v>0.416666666666667</v>
      </c>
      <c r="Y1067" s="0" t="n">
        <f aca="false">IF(AND(ISNUMBER($BW1067),ISNUMBER($BX1067)),MIN(1,MAX(0,($BX1067-2018+1)/($BX1067-$BW1067+1))),"")</f>
        <v>0.333333333333333</v>
      </c>
      <c r="Z1067" s="0" t="n">
        <f aca="false">IF(AND(ISNUMBER($BW1067),ISNUMBER($BX1067)),MIN(1,MAX(0,($BX1067-2019+1)/($BX1067-$BW1067+1))),"")</f>
        <v>0.25</v>
      </c>
      <c r="AA1067" s="0" t="n">
        <f aca="false">IF(ISNUMBER($BX1067),IF($BX1067&gt;=2017,1,0),"")</f>
        <v>1</v>
      </c>
      <c r="AB1067" s="0" t="n">
        <f aca="false">IF(ISNUMBER($BX1067),IF($BX1067&gt;=2018,1,0),"")</f>
        <v>1</v>
      </c>
      <c r="AC1067" s="0" t="n">
        <f aca="false">IF(ISNUMBER($BX1067),IF($BX1067&gt;=2019,1,0),"")</f>
        <v>1</v>
      </c>
      <c r="AD1067" s="0" t="n">
        <f aca="false">IF($L1067&lt;&gt;"",IF($L1067&gt;2013,1,0),"")</f>
        <v>1</v>
      </c>
      <c r="AE1067" s="0" t="n">
        <f aca="false">IF($L1067&lt;&gt;"",1+IF($L1067&gt;2011,1,0)+IF($L1067&gt;2014,1,0),"")</f>
        <v>3</v>
      </c>
      <c r="AF1067" s="0" t="s">
        <v>87</v>
      </c>
      <c r="AG1067" s="0" t="s">
        <v>88</v>
      </c>
      <c r="AH1067" s="0" t="s">
        <v>89</v>
      </c>
      <c r="AI1067" s="0" t="s">
        <v>90</v>
      </c>
      <c r="AJ1067" s="0" t="s">
        <v>90</v>
      </c>
      <c r="AK1067" s="0" t="str">
        <f aca="false">IF(AND($CF1067&lt;&gt;"",IFERROR(INDEX(subsample_country_map!$B:$B,MATCH($CF1067,subsample_country_map!$A:$A,0)),"")&lt;&gt;""),INDEX(subsample_country_map!$B:$B,MATCH($CF1067,subsample_country_map!$A:$A,0)),INDEX(lookup!$AA:$AA,MATCH($A1067,lookup!$A:$A,0)))</f>
        <v>99_NCE</v>
      </c>
      <c r="AL1067" s="0" t="str">
        <f aca="false">IF(AND($CF1067&lt;&gt;"",IFERROR(INDEX(subsample_country_map!$C:$C,MATCH($CF1067,subsample_country_map!$A:$A,0)),"")&lt;&gt;""),INDEX(subsample_country_map!$C:$C,MATCH($CF1067,subsample_country_map!$A:$A,0)),INDEX(lookup!$AB:$AB,MATCH($A1067,lookup!$A:$A,0)))</f>
        <v>99_NCE</v>
      </c>
      <c r="AM1067" s="0" t="str">
        <f aca="false">IF(AND($CF1067&lt;&gt;"",IFERROR(INDEX(subsample_country_map!$D:$D,MATCH($CF1067,subsample_country_map!$A:$A,0)),"")&lt;&gt;""),INDEX(subsample_country_map!$D:$D,MATCH($CF1067,subsample_country_map!$A:$A,0)),INDEX(lookup!$AC:$AC,MATCH($A1067,lookup!$A:$A,0)))</f>
        <v>2_non_western</v>
      </c>
      <c r="AN1067" s="0" t="str">
        <f aca="false">IF(AND($CF1067&lt;&gt;"",IFERROR(INDEX(subsample_country_map!$E:$E,MATCH($CF1067,subsample_country_map!$A:$A,0)),"")&lt;&gt;""),INDEX(subsample_country_map!$E:$E,MATCH($CF1067,subsample_country_map!$A:$A,0)),INDEX(lookup!$AD:$AD,MATCH($A1067,lookup!$A:$A,0)))</f>
        <v>99_NCE</v>
      </c>
      <c r="AO1067" s="0" t="str">
        <f aca="false">INDEX(lookup!$Y:$Y,MATCH($A1067,lookup!$A:$A,0))</f>
        <v>0_published</v>
      </c>
      <c r="AP1067" s="0" t="str">
        <f aca="false">INDEX(lookup!$Z:$Z,MATCH($A1067,lookup!$A:$A,0))</f>
        <v>1_VHB high</v>
      </c>
      <c r="AQ1067" s="0" t="str">
        <f aca="false">INDEX(lookup!$W:$W,MATCH($A1067,lookup!$A:$A,0))</f>
        <v>1_fin/acc/econ</v>
      </c>
      <c r="AS1067" s="0" t="s">
        <v>91</v>
      </c>
      <c r="AT1067" s="0" t="s">
        <v>397</v>
      </c>
      <c r="AU1067" s="0" t="s">
        <v>93</v>
      </c>
      <c r="AV1067" s="0" t="s">
        <v>3862</v>
      </c>
      <c r="AW1067" s="0" t="s">
        <v>3863</v>
      </c>
      <c r="BA1067" s="0" t="n">
        <v>345</v>
      </c>
      <c r="BB1067" s="0" t="s">
        <v>347</v>
      </c>
      <c r="BC1067" s="0" t="s">
        <v>122</v>
      </c>
      <c r="BD1067" s="0" t="s">
        <v>3827</v>
      </c>
      <c r="BE1067" s="0" t="s">
        <v>33</v>
      </c>
      <c r="BF1067" s="0" t="s">
        <v>3836</v>
      </c>
      <c r="BI1067" s="0" t="s">
        <v>336</v>
      </c>
      <c r="BJ1067" s="0" t="s">
        <v>3864</v>
      </c>
      <c r="BK1067" s="0" t="s">
        <v>209</v>
      </c>
      <c r="BL1067" s="0" t="s">
        <v>3865</v>
      </c>
      <c r="BM1067" s="0" t="s">
        <v>3830</v>
      </c>
      <c r="BN1067" s="0" t="s">
        <v>3831</v>
      </c>
      <c r="BO1067" s="0" t="s">
        <v>105</v>
      </c>
      <c r="BP1067" s="0" t="s">
        <v>3824</v>
      </c>
      <c r="BQ1067" s="0" t="s">
        <v>127</v>
      </c>
      <c r="BT1067" s="0" t="n">
        <v>0</v>
      </c>
      <c r="BU1067" s="0" t="s">
        <v>3832</v>
      </c>
      <c r="BW1067" s="0" t="n">
        <v>2010</v>
      </c>
      <c r="BX1067" s="0" t="n">
        <v>2021</v>
      </c>
      <c r="BY1067" s="0" t="s">
        <v>3833</v>
      </c>
      <c r="BZ1067" s="0" t="n">
        <v>2015.5</v>
      </c>
      <c r="CA1067" s="0" t="n">
        <v>0.5</v>
      </c>
      <c r="CB1067" s="0" t="n">
        <v>1</v>
      </c>
      <c r="CC1067" s="0" t="n">
        <v>1</v>
      </c>
      <c r="CD1067" s="0" t="n">
        <v>-0.0579615298559623</v>
      </c>
      <c r="CE1067" s="0" t="n">
        <v>1</v>
      </c>
    </row>
    <row r="1068" customFormat="false" ht="15" hidden="false" customHeight="false" outlineLevel="0" collapsed="false">
      <c r="A1068" s="0" t="s">
        <v>3824</v>
      </c>
      <c r="B1068" s="0" t="n">
        <v>2373</v>
      </c>
      <c r="C1068" s="0" t="n">
        <v>-0.00765419127372805</v>
      </c>
      <c r="D1068" s="0" t="n">
        <v>930</v>
      </c>
      <c r="E1068" s="0" t="n">
        <f aca="false">IF(ISNUMBER($BA1068),$BA1068,IF(AND(ISNUMBER($D1068),ISNUMBER($BW1068),ISNUMBER($BX1068)),$D1068*($BX1068-$BW1068+1),""))</f>
        <v>930</v>
      </c>
      <c r="H1068" s="0" t="s">
        <v>118</v>
      </c>
      <c r="I1068" s="0" t="s">
        <v>344</v>
      </c>
      <c r="J1068" s="0" t="n">
        <f aca="false">IF($BW1068&lt;&gt;"",$BW1068,"")</f>
        <v>2010</v>
      </c>
      <c r="K1068" s="0" t="n">
        <f aca="false">IF($BX1068&lt;&gt;"",$BX1068,"")</f>
        <v>2021</v>
      </c>
      <c r="L1068" s="0" t="n">
        <f aca="false">IF(AND(ISNUMBER($BW1068),ISNUMBER($BX1068)),($BW1068+$BX1068)/2,"")</f>
        <v>2015.5</v>
      </c>
      <c r="M1068" s="0" t="n">
        <f aca="false">IF($L1068&lt;&gt;"",$L1068,"")</f>
        <v>2015.5</v>
      </c>
      <c r="N1068" s="0" t="n">
        <f aca="false">IF(AND(ISNUMBER($BW1068),ISNUMBER($BX1068)),MIN(1,MAX(0,($BX1068-2016+1)/($BX1068-$BW1068+1))),"")</f>
        <v>0.5</v>
      </c>
      <c r="O1068" s="0" t="n">
        <f aca="false">IF(AND(ISNUMBER($BW1068),ISNUMBER($BX1068)),MIN(1,MAX(0,($BX1068-2017+1)/($BX1068-$BW1068+1))),"")</f>
        <v>0.416666666666667</v>
      </c>
      <c r="P1068" s="0" t="n">
        <f aca="false">IF(AND(ISNUMBER($BW1068),ISNUMBER($BX1068)),MIN(1,MAX(0,($BX1068-2018+1)/($BX1068-$BW1068+1))),"")</f>
        <v>0.333333333333333</v>
      </c>
      <c r="Q1068" s="0" t="n">
        <f aca="false">IF(AND(ISNUMBER($BW1068),ISNUMBER($BX1068)),MIN(1,MAX(0,($BX1068-2019+1)/($BX1068-$BW1068+1))),"")</f>
        <v>0.25</v>
      </c>
      <c r="R1068" s="0" t="n">
        <f aca="false">IF(AND(ISNUMBER($BW1068),ISNUMBER($BX1068)),MIN(1,MAX(0,($BX1068-2016+1)/($BX1068-$BW1068+1))),"")</f>
        <v>0.5</v>
      </c>
      <c r="S1068" s="0" t="n">
        <f aca="false">IF($L1068&lt;&gt;"",IF($L1068&gt;=2015.5,1,0),"")</f>
        <v>1</v>
      </c>
      <c r="T1068" s="0" t="n">
        <f aca="false">IF($L1068&lt;&gt;"",IF($L1068&gt;=2016,1,0),"")</f>
        <v>0</v>
      </c>
      <c r="U1068" s="0" t="n">
        <f aca="false">IF(ISNUMBER($BX1068),IF($BX1068&gt;=2016,1,0),"")</f>
        <v>1</v>
      </c>
      <c r="V1068" s="0" t="n">
        <f aca="false">IF(ISNUMBER($BW1068),IF($BW1068&gt;=2016,1,0),"")</f>
        <v>0</v>
      </c>
      <c r="W1068" s="0" t="str">
        <f aca="false">IF(AND(ISNUMBER($BW1068),ISNUMBER($BX1068)),IF($BW1068&gt;=2016,"post-only",IF($BX1068&lt;2016,"pre-only","mixed")),"")</f>
        <v>mixed</v>
      </c>
      <c r="X1068" s="0" t="n">
        <f aca="false">IF(AND(ISNUMBER($BW1068),ISNUMBER($BX1068)),MIN(1,MAX(0,($BX1068-2017+1)/($BX1068-$BW1068+1))),"")</f>
        <v>0.416666666666667</v>
      </c>
      <c r="Y1068" s="0" t="n">
        <f aca="false">IF(AND(ISNUMBER($BW1068),ISNUMBER($BX1068)),MIN(1,MAX(0,($BX1068-2018+1)/($BX1068-$BW1068+1))),"")</f>
        <v>0.333333333333333</v>
      </c>
      <c r="Z1068" s="0" t="n">
        <f aca="false">IF(AND(ISNUMBER($BW1068),ISNUMBER($BX1068)),MIN(1,MAX(0,($BX1068-2019+1)/($BX1068-$BW1068+1))),"")</f>
        <v>0.25</v>
      </c>
      <c r="AA1068" s="0" t="n">
        <f aca="false">IF(ISNUMBER($BX1068),IF($BX1068&gt;=2017,1,0),"")</f>
        <v>1</v>
      </c>
      <c r="AB1068" s="0" t="n">
        <f aca="false">IF(ISNUMBER($BX1068),IF($BX1068&gt;=2018,1,0),"")</f>
        <v>1</v>
      </c>
      <c r="AC1068" s="0" t="n">
        <f aca="false">IF(ISNUMBER($BX1068),IF($BX1068&gt;=2019,1,0),"")</f>
        <v>1</v>
      </c>
      <c r="AD1068" s="0" t="n">
        <f aca="false">IF($L1068&lt;&gt;"",IF($L1068&gt;2013,1,0),"")</f>
        <v>1</v>
      </c>
      <c r="AE1068" s="0" t="n">
        <f aca="false">IF($L1068&lt;&gt;"",1+IF($L1068&gt;2011,1,0)+IF($L1068&gt;2014,1,0),"")</f>
        <v>3</v>
      </c>
      <c r="AF1068" s="0" t="s">
        <v>87</v>
      </c>
      <c r="AG1068" s="0" t="s">
        <v>88</v>
      </c>
      <c r="AH1068" s="0" t="s">
        <v>89</v>
      </c>
      <c r="AI1068" s="0" t="s">
        <v>90</v>
      </c>
      <c r="AJ1068" s="0" t="s">
        <v>90</v>
      </c>
      <c r="AK1068" s="0" t="str">
        <f aca="false">IF(AND($CF1068&lt;&gt;"",IFERROR(INDEX(subsample_country_map!$B:$B,MATCH($CF1068,subsample_country_map!$A:$A,0)),"")&lt;&gt;""),INDEX(subsample_country_map!$B:$B,MATCH($CF1068,subsample_country_map!$A:$A,0)),INDEX(lookup!$AA:$AA,MATCH($A1068,lookup!$A:$A,0)))</f>
        <v>99_NCE</v>
      </c>
      <c r="AL1068" s="0" t="str">
        <f aca="false">IF(AND($CF1068&lt;&gt;"",IFERROR(INDEX(subsample_country_map!$C:$C,MATCH($CF1068,subsample_country_map!$A:$A,0)),"")&lt;&gt;""),INDEX(subsample_country_map!$C:$C,MATCH($CF1068,subsample_country_map!$A:$A,0)),INDEX(lookup!$AB:$AB,MATCH($A1068,lookup!$A:$A,0)))</f>
        <v>99_NCE</v>
      </c>
      <c r="AM1068" s="0" t="str">
        <f aca="false">IF(AND($CF1068&lt;&gt;"",IFERROR(INDEX(subsample_country_map!$D:$D,MATCH($CF1068,subsample_country_map!$A:$A,0)),"")&lt;&gt;""),INDEX(subsample_country_map!$D:$D,MATCH($CF1068,subsample_country_map!$A:$A,0)),INDEX(lookup!$AC:$AC,MATCH($A1068,lookup!$A:$A,0)))</f>
        <v>2_non_western</v>
      </c>
      <c r="AN1068" s="0" t="str">
        <f aca="false">IF(AND($CF1068&lt;&gt;"",IFERROR(INDEX(subsample_country_map!$E:$E,MATCH($CF1068,subsample_country_map!$A:$A,0)),"")&lt;&gt;""),INDEX(subsample_country_map!$E:$E,MATCH($CF1068,subsample_country_map!$A:$A,0)),INDEX(lookup!$AD:$AD,MATCH($A1068,lookup!$A:$A,0)))</f>
        <v>99_NCE</v>
      </c>
      <c r="AO1068" s="0" t="str">
        <f aca="false">INDEX(lookup!$Y:$Y,MATCH($A1068,lookup!$A:$A,0))</f>
        <v>0_published</v>
      </c>
      <c r="AP1068" s="0" t="str">
        <f aca="false">INDEX(lookup!$Z:$Z,MATCH($A1068,lookup!$A:$A,0))</f>
        <v>1_VHB high</v>
      </c>
      <c r="AQ1068" s="0" t="str">
        <f aca="false">INDEX(lookup!$W:$W,MATCH($A1068,lookup!$A:$A,0))</f>
        <v>1_fin/acc/econ</v>
      </c>
      <c r="AS1068" s="0" t="s">
        <v>91</v>
      </c>
      <c r="AT1068" s="0" t="s">
        <v>397</v>
      </c>
      <c r="AU1068" s="0" t="s">
        <v>93</v>
      </c>
      <c r="AV1068" s="0" t="s">
        <v>3866</v>
      </c>
      <c r="AW1068" s="0" t="s">
        <v>3867</v>
      </c>
      <c r="BA1068" s="0" t="n">
        <v>930</v>
      </c>
      <c r="BB1068" s="0" t="s">
        <v>347</v>
      </c>
      <c r="BC1068" s="0" t="s">
        <v>122</v>
      </c>
      <c r="BD1068" s="0" t="s">
        <v>3827</v>
      </c>
      <c r="BE1068" s="0" t="s">
        <v>33</v>
      </c>
      <c r="BF1068" s="0" t="s">
        <v>3841</v>
      </c>
      <c r="BI1068" s="0" t="s">
        <v>336</v>
      </c>
      <c r="BJ1068" s="0" t="s">
        <v>3868</v>
      </c>
      <c r="BK1068" s="0" t="s">
        <v>209</v>
      </c>
      <c r="BL1068" s="0" t="s">
        <v>3869</v>
      </c>
      <c r="BM1068" s="0" t="s">
        <v>3830</v>
      </c>
      <c r="BN1068" s="0" t="s">
        <v>3831</v>
      </c>
      <c r="BO1068" s="0" t="s">
        <v>105</v>
      </c>
      <c r="BP1068" s="0" t="s">
        <v>3824</v>
      </c>
      <c r="BQ1068" s="0" t="s">
        <v>127</v>
      </c>
      <c r="BT1068" s="0" t="n">
        <v>0</v>
      </c>
      <c r="BU1068" s="0" t="s">
        <v>3832</v>
      </c>
      <c r="BW1068" s="0" t="n">
        <v>2010</v>
      </c>
      <c r="BX1068" s="0" t="n">
        <v>2021</v>
      </c>
      <c r="BY1068" s="0" t="s">
        <v>3833</v>
      </c>
      <c r="BZ1068" s="0" t="n">
        <v>2015.5</v>
      </c>
      <c r="CA1068" s="0" t="n">
        <v>0.5</v>
      </c>
      <c r="CB1068" s="0" t="n">
        <v>1</v>
      </c>
      <c r="CC1068" s="0" t="n">
        <v>1</v>
      </c>
      <c r="CD1068" s="0" t="n">
        <v>-0.00765434075677594</v>
      </c>
      <c r="CE1068" s="0" t="n">
        <v>1</v>
      </c>
    </row>
    <row r="1069" customFormat="false" ht="15" hidden="false" customHeight="false" outlineLevel="0" collapsed="false">
      <c r="A1069" s="0" t="s">
        <v>3824</v>
      </c>
      <c r="B1069" s="0" t="n">
        <v>2374</v>
      </c>
      <c r="C1069" s="0" t="n">
        <v>0.0292322964371536</v>
      </c>
      <c r="D1069" s="0" t="n">
        <v>1412</v>
      </c>
      <c r="E1069" s="0" t="n">
        <f aca="false">IF(ISNUMBER($BA1069),$BA1069,IF(AND(ISNUMBER($D1069),ISNUMBER($BW1069),ISNUMBER($BX1069)),$D1069*($BX1069-$BW1069+1),""))</f>
        <v>1412</v>
      </c>
      <c r="H1069" s="0" t="s">
        <v>118</v>
      </c>
      <c r="I1069" s="0" t="s">
        <v>344</v>
      </c>
      <c r="J1069" s="0" t="n">
        <f aca="false">IF($BW1069&lt;&gt;"",$BW1069,"")</f>
        <v>2010</v>
      </c>
      <c r="K1069" s="0" t="n">
        <f aca="false">IF($BX1069&lt;&gt;"",$BX1069,"")</f>
        <v>2021</v>
      </c>
      <c r="L1069" s="0" t="n">
        <f aca="false">IF(AND(ISNUMBER($BW1069),ISNUMBER($BX1069)),($BW1069+$BX1069)/2,"")</f>
        <v>2015.5</v>
      </c>
      <c r="M1069" s="0" t="n">
        <f aca="false">IF($L1069&lt;&gt;"",$L1069,"")</f>
        <v>2015.5</v>
      </c>
      <c r="N1069" s="0" t="n">
        <f aca="false">IF(AND(ISNUMBER($BW1069),ISNUMBER($BX1069)),MIN(1,MAX(0,($BX1069-2016+1)/($BX1069-$BW1069+1))),"")</f>
        <v>0.5</v>
      </c>
      <c r="O1069" s="0" t="n">
        <f aca="false">IF(AND(ISNUMBER($BW1069),ISNUMBER($BX1069)),MIN(1,MAX(0,($BX1069-2017+1)/($BX1069-$BW1069+1))),"")</f>
        <v>0.416666666666667</v>
      </c>
      <c r="P1069" s="0" t="n">
        <f aca="false">IF(AND(ISNUMBER($BW1069),ISNUMBER($BX1069)),MIN(1,MAX(0,($BX1069-2018+1)/($BX1069-$BW1069+1))),"")</f>
        <v>0.333333333333333</v>
      </c>
      <c r="Q1069" s="0" t="n">
        <f aca="false">IF(AND(ISNUMBER($BW1069),ISNUMBER($BX1069)),MIN(1,MAX(0,($BX1069-2019+1)/($BX1069-$BW1069+1))),"")</f>
        <v>0.25</v>
      </c>
      <c r="R1069" s="0" t="n">
        <f aca="false">IF(AND(ISNUMBER($BW1069),ISNUMBER($BX1069)),MIN(1,MAX(0,($BX1069-2016+1)/($BX1069-$BW1069+1))),"")</f>
        <v>0.5</v>
      </c>
      <c r="S1069" s="0" t="n">
        <f aca="false">IF($L1069&lt;&gt;"",IF($L1069&gt;=2015.5,1,0),"")</f>
        <v>1</v>
      </c>
      <c r="T1069" s="0" t="n">
        <f aca="false">IF($L1069&lt;&gt;"",IF($L1069&gt;=2016,1,0),"")</f>
        <v>0</v>
      </c>
      <c r="U1069" s="0" t="n">
        <f aca="false">IF(ISNUMBER($BX1069),IF($BX1069&gt;=2016,1,0),"")</f>
        <v>1</v>
      </c>
      <c r="V1069" s="0" t="n">
        <f aca="false">IF(ISNUMBER($BW1069),IF($BW1069&gt;=2016,1,0),"")</f>
        <v>0</v>
      </c>
      <c r="W1069" s="0" t="str">
        <f aca="false">IF(AND(ISNUMBER($BW1069),ISNUMBER($BX1069)),IF($BW1069&gt;=2016,"post-only",IF($BX1069&lt;2016,"pre-only","mixed")),"")</f>
        <v>mixed</v>
      </c>
      <c r="X1069" s="0" t="n">
        <f aca="false">IF(AND(ISNUMBER($BW1069),ISNUMBER($BX1069)),MIN(1,MAX(0,($BX1069-2017+1)/($BX1069-$BW1069+1))),"")</f>
        <v>0.416666666666667</v>
      </c>
      <c r="Y1069" s="0" t="n">
        <f aca="false">IF(AND(ISNUMBER($BW1069),ISNUMBER($BX1069)),MIN(1,MAX(0,($BX1069-2018+1)/($BX1069-$BW1069+1))),"")</f>
        <v>0.333333333333333</v>
      </c>
      <c r="Z1069" s="0" t="n">
        <f aca="false">IF(AND(ISNUMBER($BW1069),ISNUMBER($BX1069)),MIN(1,MAX(0,($BX1069-2019+1)/($BX1069-$BW1069+1))),"")</f>
        <v>0.25</v>
      </c>
      <c r="AA1069" s="0" t="n">
        <f aca="false">IF(ISNUMBER($BX1069),IF($BX1069&gt;=2017,1,0),"")</f>
        <v>1</v>
      </c>
      <c r="AB1069" s="0" t="n">
        <f aca="false">IF(ISNUMBER($BX1069),IF($BX1069&gt;=2018,1,0),"")</f>
        <v>1</v>
      </c>
      <c r="AC1069" s="0" t="n">
        <f aca="false">IF(ISNUMBER($BX1069),IF($BX1069&gt;=2019,1,0),"")</f>
        <v>1</v>
      </c>
      <c r="AD1069" s="0" t="n">
        <f aca="false">IF($L1069&lt;&gt;"",IF($L1069&gt;2013,1,0),"")</f>
        <v>1</v>
      </c>
      <c r="AE1069" s="0" t="n">
        <f aca="false">IF($L1069&lt;&gt;"",1+IF($L1069&gt;2011,1,0)+IF($L1069&gt;2014,1,0),"")</f>
        <v>3</v>
      </c>
      <c r="AF1069" s="0" t="s">
        <v>87</v>
      </c>
      <c r="AG1069" s="0" t="s">
        <v>88</v>
      </c>
      <c r="AH1069" s="0" t="s">
        <v>89</v>
      </c>
      <c r="AI1069" s="0" t="s">
        <v>90</v>
      </c>
      <c r="AJ1069" s="0" t="s">
        <v>90</v>
      </c>
      <c r="AK1069" s="0" t="str">
        <f aca="false">IF(AND($CF1069&lt;&gt;"",IFERROR(INDEX(subsample_country_map!$B:$B,MATCH($CF1069,subsample_country_map!$A:$A,0)),"")&lt;&gt;""),INDEX(subsample_country_map!$B:$B,MATCH($CF1069,subsample_country_map!$A:$A,0)),INDEX(lookup!$AA:$AA,MATCH($A1069,lookup!$A:$A,0)))</f>
        <v>99_NCE</v>
      </c>
      <c r="AL1069" s="0" t="str">
        <f aca="false">IF(AND($CF1069&lt;&gt;"",IFERROR(INDEX(subsample_country_map!$C:$C,MATCH($CF1069,subsample_country_map!$A:$A,0)),"")&lt;&gt;""),INDEX(subsample_country_map!$C:$C,MATCH($CF1069,subsample_country_map!$A:$A,0)),INDEX(lookup!$AB:$AB,MATCH($A1069,lookup!$A:$A,0)))</f>
        <v>99_NCE</v>
      </c>
      <c r="AM1069" s="0" t="str">
        <f aca="false">IF(AND($CF1069&lt;&gt;"",IFERROR(INDEX(subsample_country_map!$D:$D,MATCH($CF1069,subsample_country_map!$A:$A,0)),"")&lt;&gt;""),INDEX(subsample_country_map!$D:$D,MATCH($CF1069,subsample_country_map!$A:$A,0)),INDEX(lookup!$AC:$AC,MATCH($A1069,lookup!$A:$A,0)))</f>
        <v>2_non_western</v>
      </c>
      <c r="AN1069" s="0" t="str">
        <f aca="false">IF(AND($CF1069&lt;&gt;"",IFERROR(INDEX(subsample_country_map!$E:$E,MATCH($CF1069,subsample_country_map!$A:$A,0)),"")&lt;&gt;""),INDEX(subsample_country_map!$E:$E,MATCH($CF1069,subsample_country_map!$A:$A,0)),INDEX(lookup!$AD:$AD,MATCH($A1069,lookup!$A:$A,0)))</f>
        <v>99_NCE</v>
      </c>
      <c r="AO1069" s="0" t="str">
        <f aca="false">INDEX(lookup!$Y:$Y,MATCH($A1069,lookup!$A:$A,0))</f>
        <v>0_published</v>
      </c>
      <c r="AP1069" s="0" t="str">
        <f aca="false">INDEX(lookup!$Z:$Z,MATCH($A1069,lookup!$A:$A,0))</f>
        <v>1_VHB high</v>
      </c>
      <c r="AQ1069" s="0" t="str">
        <f aca="false">INDEX(lookup!$W:$W,MATCH($A1069,lookup!$A:$A,0))</f>
        <v>1_fin/acc/econ</v>
      </c>
      <c r="AS1069" s="0" t="s">
        <v>91</v>
      </c>
      <c r="AT1069" s="0" t="s">
        <v>397</v>
      </c>
      <c r="AU1069" s="0" t="s">
        <v>93</v>
      </c>
      <c r="AV1069" s="0" t="s">
        <v>3870</v>
      </c>
      <c r="AW1069" s="0" t="s">
        <v>3871</v>
      </c>
      <c r="BA1069" s="0" t="n">
        <v>1412</v>
      </c>
      <c r="BB1069" s="0" t="s">
        <v>347</v>
      </c>
      <c r="BC1069" s="0" t="s">
        <v>122</v>
      </c>
      <c r="BD1069" s="0" t="s">
        <v>3827</v>
      </c>
      <c r="BE1069" s="0" t="s">
        <v>206</v>
      </c>
      <c r="BF1069" s="0" t="s">
        <v>3872</v>
      </c>
      <c r="BI1069" s="0" t="s">
        <v>336</v>
      </c>
      <c r="BJ1069" s="0" t="s">
        <v>3873</v>
      </c>
      <c r="BK1069" s="0" t="s">
        <v>209</v>
      </c>
      <c r="BL1069" s="0" t="s">
        <v>3874</v>
      </c>
      <c r="BM1069" s="0" t="s">
        <v>3830</v>
      </c>
      <c r="BN1069" s="0" t="s">
        <v>3831</v>
      </c>
      <c r="BO1069" s="0" t="s">
        <v>105</v>
      </c>
      <c r="BP1069" s="0" t="s">
        <v>3824</v>
      </c>
      <c r="BQ1069" s="0" t="s">
        <v>127</v>
      </c>
      <c r="BT1069" s="0" t="n">
        <v>0</v>
      </c>
      <c r="BU1069" s="0" t="s">
        <v>3832</v>
      </c>
      <c r="BW1069" s="0" t="n">
        <v>2010</v>
      </c>
      <c r="BX1069" s="0" t="n">
        <v>2021</v>
      </c>
      <c r="BY1069" s="0" t="s">
        <v>3833</v>
      </c>
      <c r="BZ1069" s="0" t="n">
        <v>2015.5</v>
      </c>
      <c r="CA1069" s="0" t="n">
        <v>0.5</v>
      </c>
      <c r="CB1069" s="0" t="n">
        <v>1</v>
      </c>
      <c r="CC1069" s="0" t="n">
        <v>1</v>
      </c>
      <c r="CD1069" s="0" t="n">
        <v>0.0292406273059792</v>
      </c>
      <c r="CE1069" s="0" t="n">
        <v>1</v>
      </c>
    </row>
    <row r="1070" customFormat="false" ht="15" hidden="false" customHeight="false" outlineLevel="0" collapsed="false">
      <c r="A1070" s="0" t="s">
        <v>3824</v>
      </c>
      <c r="B1070" s="0" t="n">
        <v>2375</v>
      </c>
      <c r="C1070" s="0" t="n">
        <v>0.0387945610880946</v>
      </c>
      <c r="D1070" s="0" t="n">
        <v>537</v>
      </c>
      <c r="E1070" s="0" t="n">
        <f aca="false">IF(ISNUMBER($BA1070),$BA1070,IF(AND(ISNUMBER($D1070),ISNUMBER($BW1070),ISNUMBER($BX1070)),$D1070*($BX1070-$BW1070+1),""))</f>
        <v>537</v>
      </c>
      <c r="H1070" s="0" t="s">
        <v>118</v>
      </c>
      <c r="I1070" s="0" t="s">
        <v>344</v>
      </c>
      <c r="J1070" s="0" t="n">
        <f aca="false">IF($BW1070&lt;&gt;"",$BW1070,"")</f>
        <v>2010</v>
      </c>
      <c r="K1070" s="0" t="n">
        <f aca="false">IF($BX1070&lt;&gt;"",$BX1070,"")</f>
        <v>2021</v>
      </c>
      <c r="L1070" s="0" t="n">
        <f aca="false">IF(AND(ISNUMBER($BW1070),ISNUMBER($BX1070)),($BW1070+$BX1070)/2,"")</f>
        <v>2015.5</v>
      </c>
      <c r="M1070" s="0" t="n">
        <f aca="false">IF($L1070&lt;&gt;"",$L1070,"")</f>
        <v>2015.5</v>
      </c>
      <c r="N1070" s="0" t="n">
        <f aca="false">IF(AND(ISNUMBER($BW1070),ISNUMBER($BX1070)),MIN(1,MAX(0,($BX1070-2016+1)/($BX1070-$BW1070+1))),"")</f>
        <v>0.5</v>
      </c>
      <c r="O1070" s="0" t="n">
        <f aca="false">IF(AND(ISNUMBER($BW1070),ISNUMBER($BX1070)),MIN(1,MAX(0,($BX1070-2017+1)/($BX1070-$BW1070+1))),"")</f>
        <v>0.416666666666667</v>
      </c>
      <c r="P1070" s="0" t="n">
        <f aca="false">IF(AND(ISNUMBER($BW1070),ISNUMBER($BX1070)),MIN(1,MAX(0,($BX1070-2018+1)/($BX1070-$BW1070+1))),"")</f>
        <v>0.333333333333333</v>
      </c>
      <c r="Q1070" s="0" t="n">
        <f aca="false">IF(AND(ISNUMBER($BW1070),ISNUMBER($BX1070)),MIN(1,MAX(0,($BX1070-2019+1)/($BX1070-$BW1070+1))),"")</f>
        <v>0.25</v>
      </c>
      <c r="R1070" s="0" t="n">
        <f aca="false">IF(AND(ISNUMBER($BW1070),ISNUMBER($BX1070)),MIN(1,MAX(0,($BX1070-2016+1)/($BX1070-$BW1070+1))),"")</f>
        <v>0.5</v>
      </c>
      <c r="S1070" s="0" t="n">
        <f aca="false">IF($L1070&lt;&gt;"",IF($L1070&gt;=2015.5,1,0),"")</f>
        <v>1</v>
      </c>
      <c r="T1070" s="0" t="n">
        <f aca="false">IF($L1070&lt;&gt;"",IF($L1070&gt;=2016,1,0),"")</f>
        <v>0</v>
      </c>
      <c r="U1070" s="0" t="n">
        <f aca="false">IF(ISNUMBER($BX1070),IF($BX1070&gt;=2016,1,0),"")</f>
        <v>1</v>
      </c>
      <c r="V1070" s="0" t="n">
        <f aca="false">IF(ISNUMBER($BW1070),IF($BW1070&gt;=2016,1,0),"")</f>
        <v>0</v>
      </c>
      <c r="W1070" s="0" t="str">
        <f aca="false">IF(AND(ISNUMBER($BW1070),ISNUMBER($BX1070)),IF($BW1070&gt;=2016,"post-only",IF($BX1070&lt;2016,"pre-only","mixed")),"")</f>
        <v>mixed</v>
      </c>
      <c r="X1070" s="0" t="n">
        <f aca="false">IF(AND(ISNUMBER($BW1070),ISNUMBER($BX1070)),MIN(1,MAX(0,($BX1070-2017+1)/($BX1070-$BW1070+1))),"")</f>
        <v>0.416666666666667</v>
      </c>
      <c r="Y1070" s="0" t="n">
        <f aca="false">IF(AND(ISNUMBER($BW1070),ISNUMBER($BX1070)),MIN(1,MAX(0,($BX1070-2018+1)/($BX1070-$BW1070+1))),"")</f>
        <v>0.333333333333333</v>
      </c>
      <c r="Z1070" s="0" t="n">
        <f aca="false">IF(AND(ISNUMBER($BW1070),ISNUMBER($BX1070)),MIN(1,MAX(0,($BX1070-2019+1)/($BX1070-$BW1070+1))),"")</f>
        <v>0.25</v>
      </c>
      <c r="AA1070" s="0" t="n">
        <f aca="false">IF(ISNUMBER($BX1070),IF($BX1070&gt;=2017,1,0),"")</f>
        <v>1</v>
      </c>
      <c r="AB1070" s="0" t="n">
        <f aca="false">IF(ISNUMBER($BX1070),IF($BX1070&gt;=2018,1,0),"")</f>
        <v>1</v>
      </c>
      <c r="AC1070" s="0" t="n">
        <f aca="false">IF(ISNUMBER($BX1070),IF($BX1070&gt;=2019,1,0),"")</f>
        <v>1</v>
      </c>
      <c r="AD1070" s="0" t="n">
        <f aca="false">IF($L1070&lt;&gt;"",IF($L1070&gt;2013,1,0),"")</f>
        <v>1</v>
      </c>
      <c r="AE1070" s="0" t="n">
        <f aca="false">IF($L1070&lt;&gt;"",1+IF($L1070&gt;2011,1,0)+IF($L1070&gt;2014,1,0),"")</f>
        <v>3</v>
      </c>
      <c r="AF1070" s="0" t="s">
        <v>87</v>
      </c>
      <c r="AG1070" s="0" t="s">
        <v>88</v>
      </c>
      <c r="AH1070" s="0" t="s">
        <v>89</v>
      </c>
      <c r="AI1070" s="0" t="s">
        <v>90</v>
      </c>
      <c r="AJ1070" s="0" t="s">
        <v>90</v>
      </c>
      <c r="AK1070" s="0" t="str">
        <f aca="false">IF(AND($CF1070&lt;&gt;"",IFERROR(INDEX(subsample_country_map!$B:$B,MATCH($CF1070,subsample_country_map!$A:$A,0)),"")&lt;&gt;""),INDEX(subsample_country_map!$B:$B,MATCH($CF1070,subsample_country_map!$A:$A,0)),INDEX(lookup!$AA:$AA,MATCH($A1070,lookup!$A:$A,0)))</f>
        <v>99_NCE</v>
      </c>
      <c r="AL1070" s="0" t="str">
        <f aca="false">IF(AND($CF1070&lt;&gt;"",IFERROR(INDEX(subsample_country_map!$C:$C,MATCH($CF1070,subsample_country_map!$A:$A,0)),"")&lt;&gt;""),INDEX(subsample_country_map!$C:$C,MATCH($CF1070,subsample_country_map!$A:$A,0)),INDEX(lookup!$AB:$AB,MATCH($A1070,lookup!$A:$A,0)))</f>
        <v>99_NCE</v>
      </c>
      <c r="AM1070" s="0" t="str">
        <f aca="false">IF(AND($CF1070&lt;&gt;"",IFERROR(INDEX(subsample_country_map!$D:$D,MATCH($CF1070,subsample_country_map!$A:$A,0)),"")&lt;&gt;""),INDEX(subsample_country_map!$D:$D,MATCH($CF1070,subsample_country_map!$A:$A,0)),INDEX(lookup!$AC:$AC,MATCH($A1070,lookup!$A:$A,0)))</f>
        <v>2_non_western</v>
      </c>
      <c r="AN1070" s="0" t="str">
        <f aca="false">IF(AND($CF1070&lt;&gt;"",IFERROR(INDEX(subsample_country_map!$E:$E,MATCH($CF1070,subsample_country_map!$A:$A,0)),"")&lt;&gt;""),INDEX(subsample_country_map!$E:$E,MATCH($CF1070,subsample_country_map!$A:$A,0)),INDEX(lookup!$AD:$AD,MATCH($A1070,lookup!$A:$A,0)))</f>
        <v>99_NCE</v>
      </c>
      <c r="AO1070" s="0" t="str">
        <f aca="false">INDEX(lookup!$Y:$Y,MATCH($A1070,lookup!$A:$A,0))</f>
        <v>0_published</v>
      </c>
      <c r="AP1070" s="0" t="str">
        <f aca="false">INDEX(lookup!$Z:$Z,MATCH($A1070,lookup!$A:$A,0))</f>
        <v>1_VHB high</v>
      </c>
      <c r="AQ1070" s="0" t="str">
        <f aca="false">INDEX(lookup!$W:$W,MATCH($A1070,lookup!$A:$A,0))</f>
        <v>1_fin/acc/econ</v>
      </c>
      <c r="AS1070" s="0" t="s">
        <v>91</v>
      </c>
      <c r="AT1070" s="0" t="s">
        <v>397</v>
      </c>
      <c r="AU1070" s="0" t="s">
        <v>93</v>
      </c>
      <c r="AV1070" s="0" t="s">
        <v>3875</v>
      </c>
      <c r="AW1070" s="0" t="s">
        <v>3876</v>
      </c>
      <c r="BA1070" s="0" t="n">
        <v>537</v>
      </c>
      <c r="BB1070" s="0" t="s">
        <v>347</v>
      </c>
      <c r="BC1070" s="0" t="s">
        <v>122</v>
      </c>
      <c r="BD1070" s="0" t="s">
        <v>3827</v>
      </c>
      <c r="BE1070" s="0" t="s">
        <v>33</v>
      </c>
      <c r="BF1070" s="0" t="s">
        <v>3836</v>
      </c>
      <c r="BI1070" s="0" t="s">
        <v>336</v>
      </c>
      <c r="BJ1070" s="0" t="s">
        <v>3877</v>
      </c>
      <c r="BK1070" s="0" t="s">
        <v>209</v>
      </c>
      <c r="BL1070" s="0" t="s">
        <v>3878</v>
      </c>
      <c r="BM1070" s="0" t="s">
        <v>3830</v>
      </c>
      <c r="BN1070" s="0" t="s">
        <v>3831</v>
      </c>
      <c r="BO1070" s="0" t="s">
        <v>105</v>
      </c>
      <c r="BP1070" s="0" t="s">
        <v>3824</v>
      </c>
      <c r="BQ1070" s="0" t="s">
        <v>127</v>
      </c>
      <c r="BT1070" s="0" t="n">
        <v>0</v>
      </c>
      <c r="BU1070" s="0" t="s">
        <v>3832</v>
      </c>
      <c r="BW1070" s="0" t="n">
        <v>2010</v>
      </c>
      <c r="BX1070" s="0" t="n">
        <v>2021</v>
      </c>
      <c r="BY1070" s="0" t="s">
        <v>3833</v>
      </c>
      <c r="BZ1070" s="0" t="n">
        <v>2015.5</v>
      </c>
      <c r="CA1070" s="0" t="n">
        <v>0.5</v>
      </c>
      <c r="CB1070" s="0" t="n">
        <v>1</v>
      </c>
      <c r="CC1070" s="0" t="n">
        <v>1</v>
      </c>
      <c r="CD1070" s="0" t="n">
        <v>0.038814040852085</v>
      </c>
      <c r="CE1070" s="0" t="n">
        <v>1</v>
      </c>
    </row>
    <row r="1071" customFormat="false" ht="15" hidden="false" customHeight="false" outlineLevel="0" collapsed="false">
      <c r="A1071" s="0" t="s">
        <v>3824</v>
      </c>
      <c r="B1071" s="0" t="n">
        <v>2376</v>
      </c>
      <c r="C1071" s="0" t="n">
        <v>-0.00502822589831154</v>
      </c>
      <c r="D1071" s="0" t="n">
        <v>869</v>
      </c>
      <c r="E1071" s="0" t="n">
        <f aca="false">IF(ISNUMBER($BA1071),$BA1071,IF(AND(ISNUMBER($D1071),ISNUMBER($BW1071),ISNUMBER($BX1071)),$D1071*($BX1071-$BW1071+1),""))</f>
        <v>869</v>
      </c>
      <c r="H1071" s="0" t="s">
        <v>118</v>
      </c>
      <c r="I1071" s="0" t="s">
        <v>344</v>
      </c>
      <c r="J1071" s="0" t="n">
        <f aca="false">IF($BW1071&lt;&gt;"",$BW1071,"")</f>
        <v>2010</v>
      </c>
      <c r="K1071" s="0" t="n">
        <f aca="false">IF($BX1071&lt;&gt;"",$BX1071,"")</f>
        <v>2021</v>
      </c>
      <c r="L1071" s="0" t="n">
        <f aca="false">IF(AND(ISNUMBER($BW1071),ISNUMBER($BX1071)),($BW1071+$BX1071)/2,"")</f>
        <v>2015.5</v>
      </c>
      <c r="M1071" s="0" t="n">
        <f aca="false">IF($L1071&lt;&gt;"",$L1071,"")</f>
        <v>2015.5</v>
      </c>
      <c r="N1071" s="0" t="n">
        <f aca="false">IF(AND(ISNUMBER($BW1071),ISNUMBER($BX1071)),MIN(1,MAX(0,($BX1071-2016+1)/($BX1071-$BW1071+1))),"")</f>
        <v>0.5</v>
      </c>
      <c r="O1071" s="0" t="n">
        <f aca="false">IF(AND(ISNUMBER($BW1071),ISNUMBER($BX1071)),MIN(1,MAX(0,($BX1071-2017+1)/($BX1071-$BW1071+1))),"")</f>
        <v>0.416666666666667</v>
      </c>
      <c r="P1071" s="0" t="n">
        <f aca="false">IF(AND(ISNUMBER($BW1071),ISNUMBER($BX1071)),MIN(1,MAX(0,($BX1071-2018+1)/($BX1071-$BW1071+1))),"")</f>
        <v>0.333333333333333</v>
      </c>
      <c r="Q1071" s="0" t="n">
        <f aca="false">IF(AND(ISNUMBER($BW1071),ISNUMBER($BX1071)),MIN(1,MAX(0,($BX1071-2019+1)/($BX1071-$BW1071+1))),"")</f>
        <v>0.25</v>
      </c>
      <c r="R1071" s="0" t="n">
        <f aca="false">IF(AND(ISNUMBER($BW1071),ISNUMBER($BX1071)),MIN(1,MAX(0,($BX1071-2016+1)/($BX1071-$BW1071+1))),"")</f>
        <v>0.5</v>
      </c>
      <c r="S1071" s="0" t="n">
        <f aca="false">IF($L1071&lt;&gt;"",IF($L1071&gt;=2015.5,1,0),"")</f>
        <v>1</v>
      </c>
      <c r="T1071" s="0" t="n">
        <f aca="false">IF($L1071&lt;&gt;"",IF($L1071&gt;=2016,1,0),"")</f>
        <v>0</v>
      </c>
      <c r="U1071" s="0" t="n">
        <f aca="false">IF(ISNUMBER($BX1071),IF($BX1071&gt;=2016,1,0),"")</f>
        <v>1</v>
      </c>
      <c r="V1071" s="0" t="n">
        <f aca="false">IF(ISNUMBER($BW1071),IF($BW1071&gt;=2016,1,0),"")</f>
        <v>0</v>
      </c>
      <c r="W1071" s="0" t="str">
        <f aca="false">IF(AND(ISNUMBER($BW1071),ISNUMBER($BX1071)),IF($BW1071&gt;=2016,"post-only",IF($BX1071&lt;2016,"pre-only","mixed")),"")</f>
        <v>mixed</v>
      </c>
      <c r="X1071" s="0" t="n">
        <f aca="false">IF(AND(ISNUMBER($BW1071),ISNUMBER($BX1071)),MIN(1,MAX(0,($BX1071-2017+1)/($BX1071-$BW1071+1))),"")</f>
        <v>0.416666666666667</v>
      </c>
      <c r="Y1071" s="0" t="n">
        <f aca="false">IF(AND(ISNUMBER($BW1071),ISNUMBER($BX1071)),MIN(1,MAX(0,($BX1071-2018+1)/($BX1071-$BW1071+1))),"")</f>
        <v>0.333333333333333</v>
      </c>
      <c r="Z1071" s="0" t="n">
        <f aca="false">IF(AND(ISNUMBER($BW1071),ISNUMBER($BX1071)),MIN(1,MAX(0,($BX1071-2019+1)/($BX1071-$BW1071+1))),"")</f>
        <v>0.25</v>
      </c>
      <c r="AA1071" s="0" t="n">
        <f aca="false">IF(ISNUMBER($BX1071),IF($BX1071&gt;=2017,1,0),"")</f>
        <v>1</v>
      </c>
      <c r="AB1071" s="0" t="n">
        <f aca="false">IF(ISNUMBER($BX1071),IF($BX1071&gt;=2018,1,0),"")</f>
        <v>1</v>
      </c>
      <c r="AC1071" s="0" t="n">
        <f aca="false">IF(ISNUMBER($BX1071),IF($BX1071&gt;=2019,1,0),"")</f>
        <v>1</v>
      </c>
      <c r="AD1071" s="0" t="n">
        <f aca="false">IF($L1071&lt;&gt;"",IF($L1071&gt;2013,1,0),"")</f>
        <v>1</v>
      </c>
      <c r="AE1071" s="0" t="n">
        <f aca="false">IF($L1071&lt;&gt;"",1+IF($L1071&gt;2011,1,0)+IF($L1071&gt;2014,1,0),"")</f>
        <v>3</v>
      </c>
      <c r="AF1071" s="0" t="s">
        <v>87</v>
      </c>
      <c r="AG1071" s="0" t="s">
        <v>88</v>
      </c>
      <c r="AH1071" s="0" t="s">
        <v>89</v>
      </c>
      <c r="AI1071" s="0" t="s">
        <v>90</v>
      </c>
      <c r="AJ1071" s="0" t="s">
        <v>90</v>
      </c>
      <c r="AK1071" s="0" t="str">
        <f aca="false">IF(AND($CF1071&lt;&gt;"",IFERROR(INDEX(subsample_country_map!$B:$B,MATCH($CF1071,subsample_country_map!$A:$A,0)),"")&lt;&gt;""),INDEX(subsample_country_map!$B:$B,MATCH($CF1071,subsample_country_map!$A:$A,0)),INDEX(lookup!$AA:$AA,MATCH($A1071,lookup!$A:$A,0)))</f>
        <v>99_NCE</v>
      </c>
      <c r="AL1071" s="0" t="str">
        <f aca="false">IF(AND($CF1071&lt;&gt;"",IFERROR(INDEX(subsample_country_map!$C:$C,MATCH($CF1071,subsample_country_map!$A:$A,0)),"")&lt;&gt;""),INDEX(subsample_country_map!$C:$C,MATCH($CF1071,subsample_country_map!$A:$A,0)),INDEX(lookup!$AB:$AB,MATCH($A1071,lookup!$A:$A,0)))</f>
        <v>99_NCE</v>
      </c>
      <c r="AM1071" s="0" t="str">
        <f aca="false">IF(AND($CF1071&lt;&gt;"",IFERROR(INDEX(subsample_country_map!$D:$D,MATCH($CF1071,subsample_country_map!$A:$A,0)),"")&lt;&gt;""),INDEX(subsample_country_map!$D:$D,MATCH($CF1071,subsample_country_map!$A:$A,0)),INDEX(lookup!$AC:$AC,MATCH($A1071,lookup!$A:$A,0)))</f>
        <v>2_non_western</v>
      </c>
      <c r="AN1071" s="0" t="str">
        <f aca="false">IF(AND($CF1071&lt;&gt;"",IFERROR(INDEX(subsample_country_map!$E:$E,MATCH($CF1071,subsample_country_map!$A:$A,0)),"")&lt;&gt;""),INDEX(subsample_country_map!$E:$E,MATCH($CF1071,subsample_country_map!$A:$A,0)),INDEX(lookup!$AD:$AD,MATCH($A1071,lookup!$A:$A,0)))</f>
        <v>99_NCE</v>
      </c>
      <c r="AO1071" s="0" t="str">
        <f aca="false">INDEX(lookup!$Y:$Y,MATCH($A1071,lookup!$A:$A,0))</f>
        <v>0_published</v>
      </c>
      <c r="AP1071" s="0" t="str">
        <f aca="false">INDEX(lookup!$Z:$Z,MATCH($A1071,lookup!$A:$A,0))</f>
        <v>1_VHB high</v>
      </c>
      <c r="AQ1071" s="0" t="str">
        <f aca="false">INDEX(lookup!$W:$W,MATCH($A1071,lookup!$A:$A,0))</f>
        <v>1_fin/acc/econ</v>
      </c>
      <c r="AS1071" s="0" t="s">
        <v>91</v>
      </c>
      <c r="AT1071" s="0" t="s">
        <v>397</v>
      </c>
      <c r="AU1071" s="0" t="s">
        <v>93</v>
      </c>
      <c r="AV1071" s="0" t="s">
        <v>3879</v>
      </c>
      <c r="AW1071" s="0" t="s">
        <v>3880</v>
      </c>
      <c r="BA1071" s="0" t="n">
        <v>869</v>
      </c>
      <c r="BB1071" s="0" t="s">
        <v>347</v>
      </c>
      <c r="BC1071" s="0" t="s">
        <v>122</v>
      </c>
      <c r="BD1071" s="0" t="s">
        <v>3827</v>
      </c>
      <c r="BE1071" s="0" t="s">
        <v>33</v>
      </c>
      <c r="BF1071" s="0" t="s">
        <v>3841</v>
      </c>
      <c r="BI1071" s="0" t="s">
        <v>336</v>
      </c>
      <c r="BJ1071" s="0" t="s">
        <v>3881</v>
      </c>
      <c r="BK1071" s="0" t="s">
        <v>209</v>
      </c>
      <c r="BL1071" s="0" t="s">
        <v>3882</v>
      </c>
      <c r="BM1071" s="0" t="s">
        <v>3830</v>
      </c>
      <c r="BN1071" s="0" t="s">
        <v>3831</v>
      </c>
      <c r="BO1071" s="0" t="s">
        <v>105</v>
      </c>
      <c r="BP1071" s="0" t="s">
        <v>3824</v>
      </c>
      <c r="BQ1071" s="0" t="s">
        <v>127</v>
      </c>
      <c r="BT1071" s="0" t="n">
        <v>0</v>
      </c>
      <c r="BU1071" s="0" t="s">
        <v>3832</v>
      </c>
      <c r="BW1071" s="0" t="n">
        <v>2010</v>
      </c>
      <c r="BX1071" s="0" t="n">
        <v>2021</v>
      </c>
      <c r="BY1071" s="0" t="s">
        <v>3833</v>
      </c>
      <c r="BZ1071" s="0" t="n">
        <v>2015.5</v>
      </c>
      <c r="CA1071" s="0" t="n">
        <v>0.5</v>
      </c>
      <c r="CB1071" s="0" t="n">
        <v>1</v>
      </c>
      <c r="CC1071" s="0" t="n">
        <v>1</v>
      </c>
      <c r="CD1071" s="0" t="n">
        <v>-0.00502826827525952</v>
      </c>
      <c r="CE1071" s="0" t="n">
        <v>1</v>
      </c>
    </row>
    <row r="1072" customFormat="false" ht="15" hidden="false" customHeight="false" outlineLevel="0" collapsed="false">
      <c r="A1072" s="0" t="s">
        <v>3824</v>
      </c>
      <c r="B1072" s="0" t="n">
        <v>2377</v>
      </c>
      <c r="C1072" s="0" t="n">
        <v>-0.00968522859282616</v>
      </c>
      <c r="D1072" s="0" t="n">
        <v>11256</v>
      </c>
      <c r="E1072" s="0" t="n">
        <f aca="false">IF(ISNUMBER($BA1072),$BA1072,IF(AND(ISNUMBER($D1072),ISNUMBER($BW1072),ISNUMBER($BX1072)),$D1072*($BX1072-$BW1072+1),""))</f>
        <v>11256</v>
      </c>
      <c r="H1072" s="0" t="s">
        <v>118</v>
      </c>
      <c r="I1072" s="0" t="s">
        <v>344</v>
      </c>
      <c r="J1072" s="0" t="n">
        <f aca="false">IF($BW1072&lt;&gt;"",$BW1072,"")</f>
        <v>2010</v>
      </c>
      <c r="K1072" s="0" t="n">
        <f aca="false">IF($BX1072&lt;&gt;"",$BX1072,"")</f>
        <v>2021</v>
      </c>
      <c r="L1072" s="0" t="n">
        <f aca="false">IF(AND(ISNUMBER($BW1072),ISNUMBER($BX1072)),($BW1072+$BX1072)/2,"")</f>
        <v>2015.5</v>
      </c>
      <c r="M1072" s="0" t="n">
        <f aca="false">IF($L1072&lt;&gt;"",$L1072,"")</f>
        <v>2015.5</v>
      </c>
      <c r="N1072" s="0" t="n">
        <f aca="false">IF(AND(ISNUMBER($BW1072),ISNUMBER($BX1072)),MIN(1,MAX(0,($BX1072-2016+1)/($BX1072-$BW1072+1))),"")</f>
        <v>0.5</v>
      </c>
      <c r="O1072" s="0" t="n">
        <f aca="false">IF(AND(ISNUMBER($BW1072),ISNUMBER($BX1072)),MIN(1,MAX(0,($BX1072-2017+1)/($BX1072-$BW1072+1))),"")</f>
        <v>0.416666666666667</v>
      </c>
      <c r="P1072" s="0" t="n">
        <f aca="false">IF(AND(ISNUMBER($BW1072),ISNUMBER($BX1072)),MIN(1,MAX(0,($BX1072-2018+1)/($BX1072-$BW1072+1))),"")</f>
        <v>0.333333333333333</v>
      </c>
      <c r="Q1072" s="0" t="n">
        <f aca="false">IF(AND(ISNUMBER($BW1072),ISNUMBER($BX1072)),MIN(1,MAX(0,($BX1072-2019+1)/($BX1072-$BW1072+1))),"")</f>
        <v>0.25</v>
      </c>
      <c r="R1072" s="0" t="n">
        <f aca="false">IF(AND(ISNUMBER($BW1072),ISNUMBER($BX1072)),MIN(1,MAX(0,($BX1072-2016+1)/($BX1072-$BW1072+1))),"")</f>
        <v>0.5</v>
      </c>
      <c r="S1072" s="0" t="n">
        <f aca="false">IF($L1072&lt;&gt;"",IF($L1072&gt;=2015.5,1,0),"")</f>
        <v>1</v>
      </c>
      <c r="T1072" s="0" t="n">
        <f aca="false">IF($L1072&lt;&gt;"",IF($L1072&gt;=2016,1,0),"")</f>
        <v>0</v>
      </c>
      <c r="U1072" s="0" t="n">
        <f aca="false">IF(ISNUMBER($BX1072),IF($BX1072&gt;=2016,1,0),"")</f>
        <v>1</v>
      </c>
      <c r="V1072" s="0" t="n">
        <f aca="false">IF(ISNUMBER($BW1072),IF($BW1072&gt;=2016,1,0),"")</f>
        <v>0</v>
      </c>
      <c r="W1072" s="0" t="str">
        <f aca="false">IF(AND(ISNUMBER($BW1072),ISNUMBER($BX1072)),IF($BW1072&gt;=2016,"post-only",IF($BX1072&lt;2016,"pre-only","mixed")),"")</f>
        <v>mixed</v>
      </c>
      <c r="X1072" s="0" t="n">
        <f aca="false">IF(AND(ISNUMBER($BW1072),ISNUMBER($BX1072)),MIN(1,MAX(0,($BX1072-2017+1)/($BX1072-$BW1072+1))),"")</f>
        <v>0.416666666666667</v>
      </c>
      <c r="Y1072" s="0" t="n">
        <f aca="false">IF(AND(ISNUMBER($BW1072),ISNUMBER($BX1072)),MIN(1,MAX(0,($BX1072-2018+1)/($BX1072-$BW1072+1))),"")</f>
        <v>0.333333333333333</v>
      </c>
      <c r="Z1072" s="0" t="n">
        <f aca="false">IF(AND(ISNUMBER($BW1072),ISNUMBER($BX1072)),MIN(1,MAX(0,($BX1072-2019+1)/($BX1072-$BW1072+1))),"")</f>
        <v>0.25</v>
      </c>
      <c r="AA1072" s="0" t="n">
        <f aca="false">IF(ISNUMBER($BX1072),IF($BX1072&gt;=2017,1,0),"")</f>
        <v>1</v>
      </c>
      <c r="AB1072" s="0" t="n">
        <f aca="false">IF(ISNUMBER($BX1072),IF($BX1072&gt;=2018,1,0),"")</f>
        <v>1</v>
      </c>
      <c r="AC1072" s="0" t="n">
        <f aca="false">IF(ISNUMBER($BX1072),IF($BX1072&gt;=2019,1,0),"")</f>
        <v>1</v>
      </c>
      <c r="AD1072" s="0" t="n">
        <f aca="false">IF($L1072&lt;&gt;"",IF($L1072&gt;2013,1,0),"")</f>
        <v>1</v>
      </c>
      <c r="AE1072" s="0" t="n">
        <f aca="false">IF($L1072&lt;&gt;"",1+IF($L1072&gt;2011,1,0)+IF($L1072&gt;2014,1,0),"")</f>
        <v>3</v>
      </c>
      <c r="AF1072" s="0" t="s">
        <v>87</v>
      </c>
      <c r="AG1072" s="0" t="s">
        <v>88</v>
      </c>
      <c r="AH1072" s="0" t="s">
        <v>89</v>
      </c>
      <c r="AI1072" s="0" t="s">
        <v>90</v>
      </c>
      <c r="AJ1072" s="0" t="s">
        <v>90</v>
      </c>
      <c r="AK1072" s="0" t="str">
        <f aca="false">IF(AND($CF1072&lt;&gt;"",IFERROR(INDEX(subsample_country_map!$B:$B,MATCH($CF1072,subsample_country_map!$A:$A,0)),"")&lt;&gt;""),INDEX(subsample_country_map!$B:$B,MATCH($CF1072,subsample_country_map!$A:$A,0)),INDEX(lookup!$AA:$AA,MATCH($A1072,lookup!$A:$A,0)))</f>
        <v>99_NCE</v>
      </c>
      <c r="AL1072" s="0" t="str">
        <f aca="false">IF(AND($CF1072&lt;&gt;"",IFERROR(INDEX(subsample_country_map!$C:$C,MATCH($CF1072,subsample_country_map!$A:$A,0)),"")&lt;&gt;""),INDEX(subsample_country_map!$C:$C,MATCH($CF1072,subsample_country_map!$A:$A,0)),INDEX(lookup!$AB:$AB,MATCH($A1072,lookup!$A:$A,0)))</f>
        <v>99_NCE</v>
      </c>
      <c r="AM1072" s="0" t="str">
        <f aca="false">IF(AND($CF1072&lt;&gt;"",IFERROR(INDEX(subsample_country_map!$D:$D,MATCH($CF1072,subsample_country_map!$A:$A,0)),"")&lt;&gt;""),INDEX(subsample_country_map!$D:$D,MATCH($CF1072,subsample_country_map!$A:$A,0)),INDEX(lookup!$AC:$AC,MATCH($A1072,lookup!$A:$A,0)))</f>
        <v>2_non_western</v>
      </c>
      <c r="AN1072" s="0" t="str">
        <f aca="false">IF(AND($CF1072&lt;&gt;"",IFERROR(INDEX(subsample_country_map!$E:$E,MATCH($CF1072,subsample_country_map!$A:$A,0)),"")&lt;&gt;""),INDEX(subsample_country_map!$E:$E,MATCH($CF1072,subsample_country_map!$A:$A,0)),INDEX(lookup!$AD:$AD,MATCH($A1072,lookup!$A:$A,0)))</f>
        <v>99_NCE</v>
      </c>
      <c r="AO1072" s="0" t="str">
        <f aca="false">INDEX(lookup!$Y:$Y,MATCH($A1072,lookup!$A:$A,0))</f>
        <v>0_published</v>
      </c>
      <c r="AP1072" s="0" t="str">
        <f aca="false">INDEX(lookup!$Z:$Z,MATCH($A1072,lookup!$A:$A,0))</f>
        <v>1_VHB high</v>
      </c>
      <c r="AQ1072" s="0" t="str">
        <f aca="false">INDEX(lookup!$W:$W,MATCH($A1072,lookup!$A:$A,0))</f>
        <v>1_fin/acc/econ</v>
      </c>
      <c r="AS1072" s="0" t="s">
        <v>91</v>
      </c>
      <c r="AT1072" s="0" t="s">
        <v>397</v>
      </c>
      <c r="AU1072" s="0" t="s">
        <v>93</v>
      </c>
      <c r="AV1072" s="0" t="s">
        <v>3883</v>
      </c>
      <c r="AW1072" s="0" t="s">
        <v>3884</v>
      </c>
      <c r="BA1072" s="0" t="n">
        <v>11256</v>
      </c>
      <c r="BB1072" s="0" t="s">
        <v>347</v>
      </c>
      <c r="BC1072" s="0" t="s">
        <v>122</v>
      </c>
      <c r="BD1072" s="0" t="s">
        <v>3885</v>
      </c>
      <c r="BE1072" s="0" t="s">
        <v>98</v>
      </c>
      <c r="BI1072" s="0" t="s">
        <v>99</v>
      </c>
      <c r="BJ1072" s="0" t="s">
        <v>3886</v>
      </c>
      <c r="BK1072" s="0" t="s">
        <v>460</v>
      </c>
      <c r="BL1072" s="0" t="s">
        <v>3887</v>
      </c>
      <c r="BM1072" s="0" t="s">
        <v>3830</v>
      </c>
      <c r="BN1072" s="0" t="s">
        <v>3831</v>
      </c>
      <c r="BO1072" s="0" t="s">
        <v>105</v>
      </c>
      <c r="BP1072" s="0" t="s">
        <v>3824</v>
      </c>
      <c r="BQ1072" s="0" t="s">
        <v>127</v>
      </c>
      <c r="BT1072" s="0" t="n">
        <v>0</v>
      </c>
      <c r="BU1072" s="0" t="s">
        <v>3832</v>
      </c>
      <c r="BW1072" s="0" t="n">
        <v>2010</v>
      </c>
      <c r="BX1072" s="0" t="n">
        <v>2021</v>
      </c>
      <c r="BY1072" s="0" t="s">
        <v>3833</v>
      </c>
      <c r="BZ1072" s="0" t="n">
        <v>2015.5</v>
      </c>
      <c r="CA1072" s="0" t="n">
        <v>0.5</v>
      </c>
      <c r="CB1072" s="0" t="n">
        <v>1</v>
      </c>
      <c r="CC1072" s="0" t="n">
        <v>1</v>
      </c>
      <c r="CD1072" s="0" t="n">
        <v>-0.00968553144647865</v>
      </c>
      <c r="CE1072" s="0" t="n">
        <v>1</v>
      </c>
    </row>
    <row r="1073" customFormat="false" ht="15" hidden="false" customHeight="false" outlineLevel="0" collapsed="false">
      <c r="A1073" s="0" t="s">
        <v>3824</v>
      </c>
      <c r="B1073" s="0" t="n">
        <v>2378</v>
      </c>
      <c r="C1073" s="0" t="n">
        <v>-0.0245895093696905</v>
      </c>
      <c r="D1073" s="0" t="n">
        <v>3172</v>
      </c>
      <c r="E1073" s="0" t="n">
        <f aca="false">IF(ISNUMBER($BA1073),$BA1073,IF(AND(ISNUMBER($D1073),ISNUMBER($BW1073),ISNUMBER($BX1073)),$D1073*($BX1073-$BW1073+1),""))</f>
        <v>3172</v>
      </c>
      <c r="H1073" s="0" t="s">
        <v>118</v>
      </c>
      <c r="I1073" s="0" t="s">
        <v>344</v>
      </c>
      <c r="J1073" s="0" t="n">
        <f aca="false">IF($BW1073&lt;&gt;"",$BW1073,"")</f>
        <v>2010</v>
      </c>
      <c r="K1073" s="0" t="n">
        <f aca="false">IF($BX1073&lt;&gt;"",$BX1073,"")</f>
        <v>2021</v>
      </c>
      <c r="L1073" s="0" t="n">
        <f aca="false">IF(AND(ISNUMBER($BW1073),ISNUMBER($BX1073)),($BW1073+$BX1073)/2,"")</f>
        <v>2015.5</v>
      </c>
      <c r="M1073" s="0" t="n">
        <f aca="false">IF($L1073&lt;&gt;"",$L1073,"")</f>
        <v>2015.5</v>
      </c>
      <c r="N1073" s="0" t="n">
        <f aca="false">IF(AND(ISNUMBER($BW1073),ISNUMBER($BX1073)),MIN(1,MAX(0,($BX1073-2016+1)/($BX1073-$BW1073+1))),"")</f>
        <v>0.5</v>
      </c>
      <c r="O1073" s="0" t="n">
        <f aca="false">IF(AND(ISNUMBER($BW1073),ISNUMBER($BX1073)),MIN(1,MAX(0,($BX1073-2017+1)/($BX1073-$BW1073+1))),"")</f>
        <v>0.416666666666667</v>
      </c>
      <c r="P1073" s="0" t="n">
        <f aca="false">IF(AND(ISNUMBER($BW1073),ISNUMBER($BX1073)),MIN(1,MAX(0,($BX1073-2018+1)/($BX1073-$BW1073+1))),"")</f>
        <v>0.333333333333333</v>
      </c>
      <c r="Q1073" s="0" t="n">
        <f aca="false">IF(AND(ISNUMBER($BW1073),ISNUMBER($BX1073)),MIN(1,MAX(0,($BX1073-2019+1)/($BX1073-$BW1073+1))),"")</f>
        <v>0.25</v>
      </c>
      <c r="R1073" s="0" t="n">
        <f aca="false">IF(AND(ISNUMBER($BW1073),ISNUMBER($BX1073)),MIN(1,MAX(0,($BX1073-2016+1)/($BX1073-$BW1073+1))),"")</f>
        <v>0.5</v>
      </c>
      <c r="S1073" s="0" t="n">
        <f aca="false">IF($L1073&lt;&gt;"",IF($L1073&gt;=2015.5,1,0),"")</f>
        <v>1</v>
      </c>
      <c r="T1073" s="0" t="n">
        <f aca="false">IF($L1073&lt;&gt;"",IF($L1073&gt;=2016,1,0),"")</f>
        <v>0</v>
      </c>
      <c r="U1073" s="0" t="n">
        <f aca="false">IF(ISNUMBER($BX1073),IF($BX1073&gt;=2016,1,0),"")</f>
        <v>1</v>
      </c>
      <c r="V1073" s="0" t="n">
        <f aca="false">IF(ISNUMBER($BW1073),IF($BW1073&gt;=2016,1,0),"")</f>
        <v>0</v>
      </c>
      <c r="W1073" s="0" t="str">
        <f aca="false">IF(AND(ISNUMBER($BW1073),ISNUMBER($BX1073)),IF($BW1073&gt;=2016,"post-only",IF($BX1073&lt;2016,"pre-only","mixed")),"")</f>
        <v>mixed</v>
      </c>
      <c r="X1073" s="0" t="n">
        <f aca="false">IF(AND(ISNUMBER($BW1073),ISNUMBER($BX1073)),MIN(1,MAX(0,($BX1073-2017+1)/($BX1073-$BW1073+1))),"")</f>
        <v>0.416666666666667</v>
      </c>
      <c r="Y1073" s="0" t="n">
        <f aca="false">IF(AND(ISNUMBER($BW1073),ISNUMBER($BX1073)),MIN(1,MAX(0,($BX1073-2018+1)/($BX1073-$BW1073+1))),"")</f>
        <v>0.333333333333333</v>
      </c>
      <c r="Z1073" s="0" t="n">
        <f aca="false">IF(AND(ISNUMBER($BW1073),ISNUMBER($BX1073)),MIN(1,MAX(0,($BX1073-2019+1)/($BX1073-$BW1073+1))),"")</f>
        <v>0.25</v>
      </c>
      <c r="AA1073" s="0" t="n">
        <f aca="false">IF(ISNUMBER($BX1073),IF($BX1073&gt;=2017,1,0),"")</f>
        <v>1</v>
      </c>
      <c r="AB1073" s="0" t="n">
        <f aca="false">IF(ISNUMBER($BX1073),IF($BX1073&gt;=2018,1,0),"")</f>
        <v>1</v>
      </c>
      <c r="AC1073" s="0" t="n">
        <f aca="false">IF(ISNUMBER($BX1073),IF($BX1073&gt;=2019,1,0),"")</f>
        <v>1</v>
      </c>
      <c r="AD1073" s="0" t="n">
        <f aca="false">IF($L1073&lt;&gt;"",IF($L1073&gt;2013,1,0),"")</f>
        <v>1</v>
      </c>
      <c r="AE1073" s="0" t="n">
        <f aca="false">IF($L1073&lt;&gt;"",1+IF($L1073&gt;2011,1,0)+IF($L1073&gt;2014,1,0),"")</f>
        <v>3</v>
      </c>
      <c r="AF1073" s="0" t="s">
        <v>87</v>
      </c>
      <c r="AG1073" s="0" t="s">
        <v>88</v>
      </c>
      <c r="AH1073" s="0" t="s">
        <v>89</v>
      </c>
      <c r="AI1073" s="0" t="s">
        <v>90</v>
      </c>
      <c r="AJ1073" s="0" t="s">
        <v>90</v>
      </c>
      <c r="AK1073" s="0" t="str">
        <f aca="false">IF(AND($CF1073&lt;&gt;"",IFERROR(INDEX(subsample_country_map!$B:$B,MATCH($CF1073,subsample_country_map!$A:$A,0)),"")&lt;&gt;""),INDEX(subsample_country_map!$B:$B,MATCH($CF1073,subsample_country_map!$A:$A,0)),INDEX(lookup!$AA:$AA,MATCH($A1073,lookup!$A:$A,0)))</f>
        <v>99_NCE</v>
      </c>
      <c r="AL1073" s="0" t="str">
        <f aca="false">IF(AND($CF1073&lt;&gt;"",IFERROR(INDEX(subsample_country_map!$C:$C,MATCH($CF1073,subsample_country_map!$A:$A,0)),"")&lt;&gt;""),INDEX(subsample_country_map!$C:$C,MATCH($CF1073,subsample_country_map!$A:$A,0)),INDEX(lookup!$AB:$AB,MATCH($A1073,lookup!$A:$A,0)))</f>
        <v>99_NCE</v>
      </c>
      <c r="AM1073" s="0" t="str">
        <f aca="false">IF(AND($CF1073&lt;&gt;"",IFERROR(INDEX(subsample_country_map!$D:$D,MATCH($CF1073,subsample_country_map!$A:$A,0)),"")&lt;&gt;""),INDEX(subsample_country_map!$D:$D,MATCH($CF1073,subsample_country_map!$A:$A,0)),INDEX(lookup!$AC:$AC,MATCH($A1073,lookup!$A:$A,0)))</f>
        <v>2_non_western</v>
      </c>
      <c r="AN1073" s="0" t="str">
        <f aca="false">IF(AND($CF1073&lt;&gt;"",IFERROR(INDEX(subsample_country_map!$E:$E,MATCH($CF1073,subsample_country_map!$A:$A,0)),"")&lt;&gt;""),INDEX(subsample_country_map!$E:$E,MATCH($CF1073,subsample_country_map!$A:$A,0)),INDEX(lookup!$AD:$AD,MATCH($A1073,lookup!$A:$A,0)))</f>
        <v>99_NCE</v>
      </c>
      <c r="AO1073" s="0" t="str">
        <f aca="false">INDEX(lookup!$Y:$Y,MATCH($A1073,lookup!$A:$A,0))</f>
        <v>0_published</v>
      </c>
      <c r="AP1073" s="0" t="str">
        <f aca="false">INDEX(lookup!$Z:$Z,MATCH($A1073,lookup!$A:$A,0))</f>
        <v>1_VHB high</v>
      </c>
      <c r="AQ1073" s="0" t="str">
        <f aca="false">INDEX(lookup!$W:$W,MATCH($A1073,lookup!$A:$A,0))</f>
        <v>1_fin/acc/econ</v>
      </c>
      <c r="AS1073" s="0" t="s">
        <v>91</v>
      </c>
      <c r="AT1073" s="0" t="s">
        <v>397</v>
      </c>
      <c r="AU1073" s="0" t="s">
        <v>93</v>
      </c>
      <c r="AV1073" s="0" t="s">
        <v>3888</v>
      </c>
      <c r="AW1073" s="0" t="s">
        <v>3889</v>
      </c>
      <c r="BA1073" s="0" t="n">
        <v>3172</v>
      </c>
      <c r="BB1073" s="0" t="s">
        <v>347</v>
      </c>
      <c r="BC1073" s="0" t="s">
        <v>122</v>
      </c>
      <c r="BD1073" s="0" t="s">
        <v>3885</v>
      </c>
      <c r="BE1073" s="0" t="s">
        <v>33</v>
      </c>
      <c r="BF1073" s="0" t="s">
        <v>3836</v>
      </c>
      <c r="BI1073" s="0" t="s">
        <v>99</v>
      </c>
      <c r="BJ1073" s="0" t="s">
        <v>3890</v>
      </c>
      <c r="BK1073" s="0" t="s">
        <v>460</v>
      </c>
      <c r="BL1073" s="0" t="s">
        <v>3891</v>
      </c>
      <c r="BM1073" s="0" t="s">
        <v>3830</v>
      </c>
      <c r="BN1073" s="0" t="s">
        <v>3831</v>
      </c>
      <c r="BO1073" s="0" t="s">
        <v>105</v>
      </c>
      <c r="BP1073" s="0" t="s">
        <v>3824</v>
      </c>
      <c r="BQ1073" s="0" t="s">
        <v>127</v>
      </c>
      <c r="BT1073" s="0" t="n">
        <v>0</v>
      </c>
      <c r="BU1073" s="0" t="s">
        <v>3832</v>
      </c>
      <c r="BW1073" s="0" t="n">
        <v>2010</v>
      </c>
      <c r="BX1073" s="0" t="n">
        <v>2021</v>
      </c>
      <c r="BY1073" s="0" t="s">
        <v>3833</v>
      </c>
      <c r="BZ1073" s="0" t="n">
        <v>2015.5</v>
      </c>
      <c r="CA1073" s="0" t="n">
        <v>0.5</v>
      </c>
      <c r="CB1073" s="0" t="n">
        <v>1</v>
      </c>
      <c r="CC1073" s="0" t="n">
        <v>1</v>
      </c>
      <c r="CD1073" s="0" t="n">
        <v>-0.0245944671346215</v>
      </c>
      <c r="CE1073" s="0" t="n">
        <v>1</v>
      </c>
    </row>
    <row r="1074" customFormat="false" ht="15" hidden="false" customHeight="false" outlineLevel="0" collapsed="false">
      <c r="A1074" s="0" t="s">
        <v>3824</v>
      </c>
      <c r="B1074" s="0" t="n">
        <v>2379</v>
      </c>
      <c r="C1074" s="0" t="n">
        <v>-0.00305819878603269</v>
      </c>
      <c r="D1074" s="0" t="n">
        <v>8054</v>
      </c>
      <c r="E1074" s="0" t="n">
        <f aca="false">IF(ISNUMBER($BA1074),$BA1074,IF(AND(ISNUMBER($D1074),ISNUMBER($BW1074),ISNUMBER($BX1074)),$D1074*($BX1074-$BW1074+1),""))</f>
        <v>8054</v>
      </c>
      <c r="H1074" s="0" t="s">
        <v>118</v>
      </c>
      <c r="I1074" s="0" t="s">
        <v>344</v>
      </c>
      <c r="J1074" s="0" t="n">
        <f aca="false">IF($BW1074&lt;&gt;"",$BW1074,"")</f>
        <v>2010</v>
      </c>
      <c r="K1074" s="0" t="n">
        <f aca="false">IF($BX1074&lt;&gt;"",$BX1074,"")</f>
        <v>2021</v>
      </c>
      <c r="L1074" s="0" t="n">
        <f aca="false">IF(AND(ISNUMBER($BW1074),ISNUMBER($BX1074)),($BW1074+$BX1074)/2,"")</f>
        <v>2015.5</v>
      </c>
      <c r="M1074" s="0" t="n">
        <f aca="false">IF($L1074&lt;&gt;"",$L1074,"")</f>
        <v>2015.5</v>
      </c>
      <c r="N1074" s="0" t="n">
        <f aca="false">IF(AND(ISNUMBER($BW1074),ISNUMBER($BX1074)),MIN(1,MAX(0,($BX1074-2016+1)/($BX1074-$BW1074+1))),"")</f>
        <v>0.5</v>
      </c>
      <c r="O1074" s="0" t="n">
        <f aca="false">IF(AND(ISNUMBER($BW1074),ISNUMBER($BX1074)),MIN(1,MAX(0,($BX1074-2017+1)/($BX1074-$BW1074+1))),"")</f>
        <v>0.416666666666667</v>
      </c>
      <c r="P1074" s="0" t="n">
        <f aca="false">IF(AND(ISNUMBER($BW1074),ISNUMBER($BX1074)),MIN(1,MAX(0,($BX1074-2018+1)/($BX1074-$BW1074+1))),"")</f>
        <v>0.333333333333333</v>
      </c>
      <c r="Q1074" s="0" t="n">
        <f aca="false">IF(AND(ISNUMBER($BW1074),ISNUMBER($BX1074)),MIN(1,MAX(0,($BX1074-2019+1)/($BX1074-$BW1074+1))),"")</f>
        <v>0.25</v>
      </c>
      <c r="R1074" s="0" t="n">
        <f aca="false">IF(AND(ISNUMBER($BW1074),ISNUMBER($BX1074)),MIN(1,MAX(0,($BX1074-2016+1)/($BX1074-$BW1074+1))),"")</f>
        <v>0.5</v>
      </c>
      <c r="S1074" s="0" t="n">
        <f aca="false">IF($L1074&lt;&gt;"",IF($L1074&gt;=2015.5,1,0),"")</f>
        <v>1</v>
      </c>
      <c r="T1074" s="0" t="n">
        <f aca="false">IF($L1074&lt;&gt;"",IF($L1074&gt;=2016,1,0),"")</f>
        <v>0</v>
      </c>
      <c r="U1074" s="0" t="n">
        <f aca="false">IF(ISNUMBER($BX1074),IF($BX1074&gt;=2016,1,0),"")</f>
        <v>1</v>
      </c>
      <c r="V1074" s="0" t="n">
        <f aca="false">IF(ISNUMBER($BW1074),IF($BW1074&gt;=2016,1,0),"")</f>
        <v>0</v>
      </c>
      <c r="W1074" s="0" t="str">
        <f aca="false">IF(AND(ISNUMBER($BW1074),ISNUMBER($BX1074)),IF($BW1074&gt;=2016,"post-only",IF($BX1074&lt;2016,"pre-only","mixed")),"")</f>
        <v>mixed</v>
      </c>
      <c r="X1074" s="0" t="n">
        <f aca="false">IF(AND(ISNUMBER($BW1074),ISNUMBER($BX1074)),MIN(1,MAX(0,($BX1074-2017+1)/($BX1074-$BW1074+1))),"")</f>
        <v>0.416666666666667</v>
      </c>
      <c r="Y1074" s="0" t="n">
        <f aca="false">IF(AND(ISNUMBER($BW1074),ISNUMBER($BX1074)),MIN(1,MAX(0,($BX1074-2018+1)/($BX1074-$BW1074+1))),"")</f>
        <v>0.333333333333333</v>
      </c>
      <c r="Z1074" s="0" t="n">
        <f aca="false">IF(AND(ISNUMBER($BW1074),ISNUMBER($BX1074)),MIN(1,MAX(0,($BX1074-2019+1)/($BX1074-$BW1074+1))),"")</f>
        <v>0.25</v>
      </c>
      <c r="AA1074" s="0" t="n">
        <f aca="false">IF(ISNUMBER($BX1074),IF($BX1074&gt;=2017,1,0),"")</f>
        <v>1</v>
      </c>
      <c r="AB1074" s="0" t="n">
        <f aca="false">IF(ISNUMBER($BX1074),IF($BX1074&gt;=2018,1,0),"")</f>
        <v>1</v>
      </c>
      <c r="AC1074" s="0" t="n">
        <f aca="false">IF(ISNUMBER($BX1074),IF($BX1074&gt;=2019,1,0),"")</f>
        <v>1</v>
      </c>
      <c r="AD1074" s="0" t="n">
        <f aca="false">IF($L1074&lt;&gt;"",IF($L1074&gt;2013,1,0),"")</f>
        <v>1</v>
      </c>
      <c r="AE1074" s="0" t="n">
        <f aca="false">IF($L1074&lt;&gt;"",1+IF($L1074&gt;2011,1,0)+IF($L1074&gt;2014,1,0),"")</f>
        <v>3</v>
      </c>
      <c r="AF1074" s="0" t="s">
        <v>87</v>
      </c>
      <c r="AG1074" s="0" t="s">
        <v>88</v>
      </c>
      <c r="AH1074" s="0" t="s">
        <v>89</v>
      </c>
      <c r="AI1074" s="0" t="s">
        <v>90</v>
      </c>
      <c r="AJ1074" s="0" t="s">
        <v>90</v>
      </c>
      <c r="AK1074" s="0" t="str">
        <f aca="false">IF(AND($CF1074&lt;&gt;"",IFERROR(INDEX(subsample_country_map!$B:$B,MATCH($CF1074,subsample_country_map!$A:$A,0)),"")&lt;&gt;""),INDEX(subsample_country_map!$B:$B,MATCH($CF1074,subsample_country_map!$A:$A,0)),INDEX(lookup!$AA:$AA,MATCH($A1074,lookup!$A:$A,0)))</f>
        <v>99_NCE</v>
      </c>
      <c r="AL1074" s="0" t="str">
        <f aca="false">IF(AND($CF1074&lt;&gt;"",IFERROR(INDEX(subsample_country_map!$C:$C,MATCH($CF1074,subsample_country_map!$A:$A,0)),"")&lt;&gt;""),INDEX(subsample_country_map!$C:$C,MATCH($CF1074,subsample_country_map!$A:$A,0)),INDEX(lookup!$AB:$AB,MATCH($A1074,lookup!$A:$A,0)))</f>
        <v>99_NCE</v>
      </c>
      <c r="AM1074" s="0" t="str">
        <f aca="false">IF(AND($CF1074&lt;&gt;"",IFERROR(INDEX(subsample_country_map!$D:$D,MATCH($CF1074,subsample_country_map!$A:$A,0)),"")&lt;&gt;""),INDEX(subsample_country_map!$D:$D,MATCH($CF1074,subsample_country_map!$A:$A,0)),INDEX(lookup!$AC:$AC,MATCH($A1074,lookup!$A:$A,0)))</f>
        <v>2_non_western</v>
      </c>
      <c r="AN1074" s="0" t="str">
        <f aca="false">IF(AND($CF1074&lt;&gt;"",IFERROR(INDEX(subsample_country_map!$E:$E,MATCH($CF1074,subsample_country_map!$A:$A,0)),"")&lt;&gt;""),INDEX(subsample_country_map!$E:$E,MATCH($CF1074,subsample_country_map!$A:$A,0)),INDEX(lookup!$AD:$AD,MATCH($A1074,lookup!$A:$A,0)))</f>
        <v>99_NCE</v>
      </c>
      <c r="AO1074" s="0" t="str">
        <f aca="false">INDEX(lookup!$Y:$Y,MATCH($A1074,lookup!$A:$A,0))</f>
        <v>0_published</v>
      </c>
      <c r="AP1074" s="0" t="str">
        <f aca="false">INDEX(lookup!$Z:$Z,MATCH($A1074,lookup!$A:$A,0))</f>
        <v>1_VHB high</v>
      </c>
      <c r="AQ1074" s="0" t="str">
        <f aca="false">INDEX(lookup!$W:$W,MATCH($A1074,lookup!$A:$A,0))</f>
        <v>1_fin/acc/econ</v>
      </c>
      <c r="AS1074" s="0" t="s">
        <v>91</v>
      </c>
      <c r="AT1074" s="0" t="s">
        <v>397</v>
      </c>
      <c r="AU1074" s="0" t="s">
        <v>93</v>
      </c>
      <c r="AV1074" s="0" t="s">
        <v>3892</v>
      </c>
      <c r="AW1074" s="0" t="s">
        <v>3893</v>
      </c>
      <c r="BA1074" s="0" t="n">
        <v>8054</v>
      </c>
      <c r="BB1074" s="0" t="s">
        <v>347</v>
      </c>
      <c r="BC1074" s="0" t="s">
        <v>122</v>
      </c>
      <c r="BD1074" s="0" t="s">
        <v>3885</v>
      </c>
      <c r="BE1074" s="0" t="s">
        <v>33</v>
      </c>
      <c r="BF1074" s="0" t="s">
        <v>3841</v>
      </c>
      <c r="BI1074" s="0" t="s">
        <v>99</v>
      </c>
      <c r="BJ1074" s="0" t="s">
        <v>3894</v>
      </c>
      <c r="BK1074" s="0" t="s">
        <v>460</v>
      </c>
      <c r="BL1074" s="0" t="s">
        <v>3895</v>
      </c>
      <c r="BM1074" s="0" t="s">
        <v>3830</v>
      </c>
      <c r="BN1074" s="0" t="s">
        <v>3831</v>
      </c>
      <c r="BO1074" s="0" t="s">
        <v>105</v>
      </c>
      <c r="BP1074" s="0" t="s">
        <v>3824</v>
      </c>
      <c r="BQ1074" s="0" t="s">
        <v>127</v>
      </c>
      <c r="BT1074" s="0" t="n">
        <v>0</v>
      </c>
      <c r="BU1074" s="0" t="s">
        <v>3832</v>
      </c>
      <c r="BW1074" s="0" t="n">
        <v>2010</v>
      </c>
      <c r="BX1074" s="0" t="n">
        <v>2021</v>
      </c>
      <c r="BY1074" s="0" t="s">
        <v>3833</v>
      </c>
      <c r="BZ1074" s="0" t="n">
        <v>2015.5</v>
      </c>
      <c r="CA1074" s="0" t="n">
        <v>0.5</v>
      </c>
      <c r="CB1074" s="0" t="n">
        <v>1</v>
      </c>
      <c r="CC1074" s="0" t="n">
        <v>1</v>
      </c>
      <c r="CD1074" s="0" t="n">
        <v>-0.00305820832010227</v>
      </c>
      <c r="CE1074" s="0" t="n">
        <v>1</v>
      </c>
    </row>
    <row r="1075" customFormat="false" ht="15" hidden="false" customHeight="false" outlineLevel="0" collapsed="false">
      <c r="A1075" s="0" t="s">
        <v>3824</v>
      </c>
      <c r="B1075" s="0" t="n">
        <v>2380</v>
      </c>
      <c r="C1075" s="0" t="n">
        <v>-0.00920030375146894</v>
      </c>
      <c r="D1075" s="0" t="n">
        <v>11256</v>
      </c>
      <c r="E1075" s="0" t="n">
        <f aca="false">IF(ISNUMBER($BA1075),$BA1075,IF(AND(ISNUMBER($D1075),ISNUMBER($BW1075),ISNUMBER($BX1075)),$D1075*($BX1075-$BW1075+1),""))</f>
        <v>11256</v>
      </c>
      <c r="H1075" s="0" t="s">
        <v>118</v>
      </c>
      <c r="I1075" s="0" t="s">
        <v>344</v>
      </c>
      <c r="J1075" s="0" t="n">
        <f aca="false">IF($BW1075&lt;&gt;"",$BW1075,"")</f>
        <v>2010</v>
      </c>
      <c r="K1075" s="0" t="n">
        <f aca="false">IF($BX1075&lt;&gt;"",$BX1075,"")</f>
        <v>2021</v>
      </c>
      <c r="L1075" s="0" t="n">
        <f aca="false">IF(AND(ISNUMBER($BW1075),ISNUMBER($BX1075)),($BW1075+$BX1075)/2,"")</f>
        <v>2015.5</v>
      </c>
      <c r="M1075" s="0" t="n">
        <f aca="false">IF($L1075&lt;&gt;"",$L1075,"")</f>
        <v>2015.5</v>
      </c>
      <c r="N1075" s="0" t="n">
        <f aca="false">IF(AND(ISNUMBER($BW1075),ISNUMBER($BX1075)),MIN(1,MAX(0,($BX1075-2016+1)/($BX1075-$BW1075+1))),"")</f>
        <v>0.5</v>
      </c>
      <c r="O1075" s="0" t="n">
        <f aca="false">IF(AND(ISNUMBER($BW1075),ISNUMBER($BX1075)),MIN(1,MAX(0,($BX1075-2017+1)/($BX1075-$BW1075+1))),"")</f>
        <v>0.416666666666667</v>
      </c>
      <c r="P1075" s="0" t="n">
        <f aca="false">IF(AND(ISNUMBER($BW1075),ISNUMBER($BX1075)),MIN(1,MAX(0,($BX1075-2018+1)/($BX1075-$BW1075+1))),"")</f>
        <v>0.333333333333333</v>
      </c>
      <c r="Q1075" s="0" t="n">
        <f aca="false">IF(AND(ISNUMBER($BW1075),ISNUMBER($BX1075)),MIN(1,MAX(0,($BX1075-2019+1)/($BX1075-$BW1075+1))),"")</f>
        <v>0.25</v>
      </c>
      <c r="R1075" s="0" t="n">
        <f aca="false">IF(AND(ISNUMBER($BW1075),ISNUMBER($BX1075)),MIN(1,MAX(0,($BX1075-2016+1)/($BX1075-$BW1075+1))),"")</f>
        <v>0.5</v>
      </c>
      <c r="S1075" s="0" t="n">
        <f aca="false">IF($L1075&lt;&gt;"",IF($L1075&gt;=2015.5,1,0),"")</f>
        <v>1</v>
      </c>
      <c r="T1075" s="0" t="n">
        <f aca="false">IF($L1075&lt;&gt;"",IF($L1075&gt;=2016,1,0),"")</f>
        <v>0</v>
      </c>
      <c r="U1075" s="0" t="n">
        <f aca="false">IF(ISNUMBER($BX1075),IF($BX1075&gt;=2016,1,0),"")</f>
        <v>1</v>
      </c>
      <c r="V1075" s="0" t="n">
        <f aca="false">IF(ISNUMBER($BW1075),IF($BW1075&gt;=2016,1,0),"")</f>
        <v>0</v>
      </c>
      <c r="W1075" s="0" t="str">
        <f aca="false">IF(AND(ISNUMBER($BW1075),ISNUMBER($BX1075)),IF($BW1075&gt;=2016,"post-only",IF($BX1075&lt;2016,"pre-only","mixed")),"")</f>
        <v>mixed</v>
      </c>
      <c r="X1075" s="0" t="n">
        <f aca="false">IF(AND(ISNUMBER($BW1075),ISNUMBER($BX1075)),MIN(1,MAX(0,($BX1075-2017+1)/($BX1075-$BW1075+1))),"")</f>
        <v>0.416666666666667</v>
      </c>
      <c r="Y1075" s="0" t="n">
        <f aca="false">IF(AND(ISNUMBER($BW1075),ISNUMBER($BX1075)),MIN(1,MAX(0,($BX1075-2018+1)/($BX1075-$BW1075+1))),"")</f>
        <v>0.333333333333333</v>
      </c>
      <c r="Z1075" s="0" t="n">
        <f aca="false">IF(AND(ISNUMBER($BW1075),ISNUMBER($BX1075)),MIN(1,MAX(0,($BX1075-2019+1)/($BX1075-$BW1075+1))),"")</f>
        <v>0.25</v>
      </c>
      <c r="AA1075" s="0" t="n">
        <f aca="false">IF(ISNUMBER($BX1075),IF($BX1075&gt;=2017,1,0),"")</f>
        <v>1</v>
      </c>
      <c r="AB1075" s="0" t="n">
        <f aca="false">IF(ISNUMBER($BX1075),IF($BX1075&gt;=2018,1,0),"")</f>
        <v>1</v>
      </c>
      <c r="AC1075" s="0" t="n">
        <f aca="false">IF(ISNUMBER($BX1075),IF($BX1075&gt;=2019,1,0),"")</f>
        <v>1</v>
      </c>
      <c r="AD1075" s="0" t="n">
        <f aca="false">IF($L1075&lt;&gt;"",IF($L1075&gt;2013,1,0),"")</f>
        <v>1</v>
      </c>
      <c r="AE1075" s="0" t="n">
        <f aca="false">IF($L1075&lt;&gt;"",1+IF($L1075&gt;2011,1,0)+IF($L1075&gt;2014,1,0),"")</f>
        <v>3</v>
      </c>
      <c r="AF1075" s="0" t="s">
        <v>87</v>
      </c>
      <c r="AG1075" s="0" t="s">
        <v>88</v>
      </c>
      <c r="AH1075" s="0" t="s">
        <v>89</v>
      </c>
      <c r="AI1075" s="0" t="s">
        <v>90</v>
      </c>
      <c r="AJ1075" s="0" t="s">
        <v>90</v>
      </c>
      <c r="AK1075" s="0" t="str">
        <f aca="false">IF(AND($CF1075&lt;&gt;"",IFERROR(INDEX(subsample_country_map!$B:$B,MATCH($CF1075,subsample_country_map!$A:$A,0)),"")&lt;&gt;""),INDEX(subsample_country_map!$B:$B,MATCH($CF1075,subsample_country_map!$A:$A,0)),INDEX(lookup!$AA:$AA,MATCH($A1075,lookup!$A:$A,0)))</f>
        <v>99_NCE</v>
      </c>
      <c r="AL1075" s="0" t="str">
        <f aca="false">IF(AND($CF1075&lt;&gt;"",IFERROR(INDEX(subsample_country_map!$C:$C,MATCH($CF1075,subsample_country_map!$A:$A,0)),"")&lt;&gt;""),INDEX(subsample_country_map!$C:$C,MATCH($CF1075,subsample_country_map!$A:$A,0)),INDEX(lookup!$AB:$AB,MATCH($A1075,lookup!$A:$A,0)))</f>
        <v>99_NCE</v>
      </c>
      <c r="AM1075" s="0" t="str">
        <f aca="false">IF(AND($CF1075&lt;&gt;"",IFERROR(INDEX(subsample_country_map!$D:$D,MATCH($CF1075,subsample_country_map!$A:$A,0)),"")&lt;&gt;""),INDEX(subsample_country_map!$D:$D,MATCH($CF1075,subsample_country_map!$A:$A,0)),INDEX(lookup!$AC:$AC,MATCH($A1075,lookup!$A:$A,0)))</f>
        <v>2_non_western</v>
      </c>
      <c r="AN1075" s="0" t="str">
        <f aca="false">IF(AND($CF1075&lt;&gt;"",IFERROR(INDEX(subsample_country_map!$E:$E,MATCH($CF1075,subsample_country_map!$A:$A,0)),"")&lt;&gt;""),INDEX(subsample_country_map!$E:$E,MATCH($CF1075,subsample_country_map!$A:$A,0)),INDEX(lookup!$AD:$AD,MATCH($A1075,lookup!$A:$A,0)))</f>
        <v>99_NCE</v>
      </c>
      <c r="AO1075" s="0" t="str">
        <f aca="false">INDEX(lookup!$Y:$Y,MATCH($A1075,lookup!$A:$A,0))</f>
        <v>0_published</v>
      </c>
      <c r="AP1075" s="0" t="str">
        <f aca="false">INDEX(lookup!$Z:$Z,MATCH($A1075,lookup!$A:$A,0))</f>
        <v>1_VHB high</v>
      </c>
      <c r="AQ1075" s="0" t="str">
        <f aca="false">INDEX(lookup!$W:$W,MATCH($A1075,lookup!$A:$A,0))</f>
        <v>1_fin/acc/econ</v>
      </c>
      <c r="AS1075" s="0" t="s">
        <v>91</v>
      </c>
      <c r="AT1075" s="0" t="s">
        <v>397</v>
      </c>
      <c r="AU1075" s="0" t="s">
        <v>93</v>
      </c>
      <c r="AV1075" s="0" t="s">
        <v>3896</v>
      </c>
      <c r="AW1075" s="0" t="s">
        <v>3897</v>
      </c>
      <c r="BA1075" s="0" t="n">
        <v>11256</v>
      </c>
      <c r="BB1075" s="0" t="s">
        <v>347</v>
      </c>
      <c r="BC1075" s="0" t="s">
        <v>122</v>
      </c>
      <c r="BD1075" s="0" t="s">
        <v>3885</v>
      </c>
      <c r="BE1075" s="0" t="s">
        <v>98</v>
      </c>
      <c r="BI1075" s="0" t="s">
        <v>99</v>
      </c>
      <c r="BJ1075" s="0" t="s">
        <v>3898</v>
      </c>
      <c r="BK1075" s="0" t="s">
        <v>460</v>
      </c>
      <c r="BL1075" s="0" t="s">
        <v>3899</v>
      </c>
      <c r="BM1075" s="0" t="s">
        <v>3830</v>
      </c>
      <c r="BN1075" s="0" t="s">
        <v>3831</v>
      </c>
      <c r="BO1075" s="0" t="s">
        <v>105</v>
      </c>
      <c r="BP1075" s="0" t="s">
        <v>3824</v>
      </c>
      <c r="BQ1075" s="0" t="s">
        <v>127</v>
      </c>
      <c r="BT1075" s="0" t="n">
        <v>0</v>
      </c>
      <c r="BU1075" s="0" t="s">
        <v>3832</v>
      </c>
      <c r="BW1075" s="0" t="n">
        <v>2010</v>
      </c>
      <c r="BX1075" s="0" t="n">
        <v>2021</v>
      </c>
      <c r="BY1075" s="0" t="s">
        <v>3833</v>
      </c>
      <c r="BZ1075" s="0" t="n">
        <v>2015.5</v>
      </c>
      <c r="CA1075" s="0" t="n">
        <v>0.5</v>
      </c>
      <c r="CB1075" s="0" t="n">
        <v>1</v>
      </c>
      <c r="CC1075" s="0" t="n">
        <v>1</v>
      </c>
      <c r="CD1075" s="0" t="n">
        <v>-0.00920056335303059</v>
      </c>
      <c r="CE1075" s="0" t="n">
        <v>1</v>
      </c>
    </row>
    <row r="1076" customFormat="false" ht="15" hidden="false" customHeight="false" outlineLevel="0" collapsed="false">
      <c r="A1076" s="0" t="s">
        <v>3824</v>
      </c>
      <c r="B1076" s="0" t="n">
        <v>2381</v>
      </c>
      <c r="C1076" s="0" t="n">
        <v>-0.024088849201289</v>
      </c>
      <c r="D1076" s="0" t="n">
        <v>3172</v>
      </c>
      <c r="E1076" s="0" t="n">
        <f aca="false">IF(ISNUMBER($BA1076),$BA1076,IF(AND(ISNUMBER($D1076),ISNUMBER($BW1076),ISNUMBER($BX1076)),$D1076*($BX1076-$BW1076+1),""))</f>
        <v>3172</v>
      </c>
      <c r="H1076" s="0" t="s">
        <v>118</v>
      </c>
      <c r="I1076" s="0" t="s">
        <v>344</v>
      </c>
      <c r="J1076" s="0" t="n">
        <f aca="false">IF($BW1076&lt;&gt;"",$BW1076,"")</f>
        <v>2010</v>
      </c>
      <c r="K1076" s="0" t="n">
        <f aca="false">IF($BX1076&lt;&gt;"",$BX1076,"")</f>
        <v>2021</v>
      </c>
      <c r="L1076" s="0" t="n">
        <f aca="false">IF(AND(ISNUMBER($BW1076),ISNUMBER($BX1076)),($BW1076+$BX1076)/2,"")</f>
        <v>2015.5</v>
      </c>
      <c r="M1076" s="0" t="n">
        <f aca="false">IF($L1076&lt;&gt;"",$L1076,"")</f>
        <v>2015.5</v>
      </c>
      <c r="N1076" s="0" t="n">
        <f aca="false">IF(AND(ISNUMBER($BW1076),ISNUMBER($BX1076)),MIN(1,MAX(0,($BX1076-2016+1)/($BX1076-$BW1076+1))),"")</f>
        <v>0.5</v>
      </c>
      <c r="O1076" s="0" t="n">
        <f aca="false">IF(AND(ISNUMBER($BW1076),ISNUMBER($BX1076)),MIN(1,MAX(0,($BX1076-2017+1)/($BX1076-$BW1076+1))),"")</f>
        <v>0.416666666666667</v>
      </c>
      <c r="P1076" s="0" t="n">
        <f aca="false">IF(AND(ISNUMBER($BW1076),ISNUMBER($BX1076)),MIN(1,MAX(0,($BX1076-2018+1)/($BX1076-$BW1076+1))),"")</f>
        <v>0.333333333333333</v>
      </c>
      <c r="Q1076" s="0" t="n">
        <f aca="false">IF(AND(ISNUMBER($BW1076),ISNUMBER($BX1076)),MIN(1,MAX(0,($BX1076-2019+1)/($BX1076-$BW1076+1))),"")</f>
        <v>0.25</v>
      </c>
      <c r="R1076" s="0" t="n">
        <f aca="false">IF(AND(ISNUMBER($BW1076),ISNUMBER($BX1076)),MIN(1,MAX(0,($BX1076-2016+1)/($BX1076-$BW1076+1))),"")</f>
        <v>0.5</v>
      </c>
      <c r="S1076" s="0" t="n">
        <f aca="false">IF($L1076&lt;&gt;"",IF($L1076&gt;=2015.5,1,0),"")</f>
        <v>1</v>
      </c>
      <c r="T1076" s="0" t="n">
        <f aca="false">IF($L1076&lt;&gt;"",IF($L1076&gt;=2016,1,0),"")</f>
        <v>0</v>
      </c>
      <c r="U1076" s="0" t="n">
        <f aca="false">IF(ISNUMBER($BX1076),IF($BX1076&gt;=2016,1,0),"")</f>
        <v>1</v>
      </c>
      <c r="V1076" s="0" t="n">
        <f aca="false">IF(ISNUMBER($BW1076),IF($BW1076&gt;=2016,1,0),"")</f>
        <v>0</v>
      </c>
      <c r="W1076" s="0" t="str">
        <f aca="false">IF(AND(ISNUMBER($BW1076),ISNUMBER($BX1076)),IF($BW1076&gt;=2016,"post-only",IF($BX1076&lt;2016,"pre-only","mixed")),"")</f>
        <v>mixed</v>
      </c>
      <c r="X1076" s="0" t="n">
        <f aca="false">IF(AND(ISNUMBER($BW1076),ISNUMBER($BX1076)),MIN(1,MAX(0,($BX1076-2017+1)/($BX1076-$BW1076+1))),"")</f>
        <v>0.416666666666667</v>
      </c>
      <c r="Y1076" s="0" t="n">
        <f aca="false">IF(AND(ISNUMBER($BW1076),ISNUMBER($BX1076)),MIN(1,MAX(0,($BX1076-2018+1)/($BX1076-$BW1076+1))),"")</f>
        <v>0.333333333333333</v>
      </c>
      <c r="Z1076" s="0" t="n">
        <f aca="false">IF(AND(ISNUMBER($BW1076),ISNUMBER($BX1076)),MIN(1,MAX(0,($BX1076-2019+1)/($BX1076-$BW1076+1))),"")</f>
        <v>0.25</v>
      </c>
      <c r="AA1076" s="0" t="n">
        <f aca="false">IF(ISNUMBER($BX1076),IF($BX1076&gt;=2017,1,0),"")</f>
        <v>1</v>
      </c>
      <c r="AB1076" s="0" t="n">
        <f aca="false">IF(ISNUMBER($BX1076),IF($BX1076&gt;=2018,1,0),"")</f>
        <v>1</v>
      </c>
      <c r="AC1076" s="0" t="n">
        <f aca="false">IF(ISNUMBER($BX1076),IF($BX1076&gt;=2019,1,0),"")</f>
        <v>1</v>
      </c>
      <c r="AD1076" s="0" t="n">
        <f aca="false">IF($L1076&lt;&gt;"",IF($L1076&gt;2013,1,0),"")</f>
        <v>1</v>
      </c>
      <c r="AE1076" s="0" t="n">
        <f aca="false">IF($L1076&lt;&gt;"",1+IF($L1076&gt;2011,1,0)+IF($L1076&gt;2014,1,0),"")</f>
        <v>3</v>
      </c>
      <c r="AF1076" s="0" t="s">
        <v>87</v>
      </c>
      <c r="AG1076" s="0" t="s">
        <v>88</v>
      </c>
      <c r="AH1076" s="0" t="s">
        <v>89</v>
      </c>
      <c r="AI1076" s="0" t="s">
        <v>90</v>
      </c>
      <c r="AJ1076" s="0" t="s">
        <v>90</v>
      </c>
      <c r="AK1076" s="0" t="str">
        <f aca="false">IF(AND($CF1076&lt;&gt;"",IFERROR(INDEX(subsample_country_map!$B:$B,MATCH($CF1076,subsample_country_map!$A:$A,0)),"")&lt;&gt;""),INDEX(subsample_country_map!$B:$B,MATCH($CF1076,subsample_country_map!$A:$A,0)),INDEX(lookup!$AA:$AA,MATCH($A1076,lookup!$A:$A,0)))</f>
        <v>99_NCE</v>
      </c>
      <c r="AL1076" s="0" t="str">
        <f aca="false">IF(AND($CF1076&lt;&gt;"",IFERROR(INDEX(subsample_country_map!$C:$C,MATCH($CF1076,subsample_country_map!$A:$A,0)),"")&lt;&gt;""),INDEX(subsample_country_map!$C:$C,MATCH($CF1076,subsample_country_map!$A:$A,0)),INDEX(lookup!$AB:$AB,MATCH($A1076,lookup!$A:$A,0)))</f>
        <v>99_NCE</v>
      </c>
      <c r="AM1076" s="0" t="str">
        <f aca="false">IF(AND($CF1076&lt;&gt;"",IFERROR(INDEX(subsample_country_map!$D:$D,MATCH($CF1076,subsample_country_map!$A:$A,0)),"")&lt;&gt;""),INDEX(subsample_country_map!$D:$D,MATCH($CF1076,subsample_country_map!$A:$A,0)),INDEX(lookup!$AC:$AC,MATCH($A1076,lookup!$A:$A,0)))</f>
        <v>2_non_western</v>
      </c>
      <c r="AN1076" s="0" t="str">
        <f aca="false">IF(AND($CF1076&lt;&gt;"",IFERROR(INDEX(subsample_country_map!$E:$E,MATCH($CF1076,subsample_country_map!$A:$A,0)),"")&lt;&gt;""),INDEX(subsample_country_map!$E:$E,MATCH($CF1076,subsample_country_map!$A:$A,0)),INDEX(lookup!$AD:$AD,MATCH($A1076,lookup!$A:$A,0)))</f>
        <v>99_NCE</v>
      </c>
      <c r="AO1076" s="0" t="str">
        <f aca="false">INDEX(lookup!$Y:$Y,MATCH($A1076,lookup!$A:$A,0))</f>
        <v>0_published</v>
      </c>
      <c r="AP1076" s="0" t="str">
        <f aca="false">INDEX(lookup!$Z:$Z,MATCH($A1076,lookup!$A:$A,0))</f>
        <v>1_VHB high</v>
      </c>
      <c r="AQ1076" s="0" t="str">
        <f aca="false">INDEX(lookup!$W:$W,MATCH($A1076,lookup!$A:$A,0))</f>
        <v>1_fin/acc/econ</v>
      </c>
      <c r="AS1076" s="0" t="s">
        <v>91</v>
      </c>
      <c r="AT1076" s="0" t="s">
        <v>397</v>
      </c>
      <c r="AU1076" s="0" t="s">
        <v>93</v>
      </c>
      <c r="AV1076" s="0" t="s">
        <v>3900</v>
      </c>
      <c r="AW1076" s="0" t="s">
        <v>3901</v>
      </c>
      <c r="BA1076" s="0" t="n">
        <v>3172</v>
      </c>
      <c r="BB1076" s="0" t="s">
        <v>347</v>
      </c>
      <c r="BC1076" s="0" t="s">
        <v>122</v>
      </c>
      <c r="BD1076" s="0" t="s">
        <v>3885</v>
      </c>
      <c r="BE1076" s="0" t="s">
        <v>33</v>
      </c>
      <c r="BF1076" s="0" t="s">
        <v>3836</v>
      </c>
      <c r="BI1076" s="0" t="s">
        <v>99</v>
      </c>
      <c r="BJ1076" s="0" t="s">
        <v>3902</v>
      </c>
      <c r="BK1076" s="0" t="s">
        <v>460</v>
      </c>
      <c r="BL1076" s="0" t="s">
        <v>3903</v>
      </c>
      <c r="BM1076" s="0" t="s">
        <v>3830</v>
      </c>
      <c r="BN1076" s="0" t="s">
        <v>3831</v>
      </c>
      <c r="BO1076" s="0" t="s">
        <v>105</v>
      </c>
      <c r="BP1076" s="0" t="s">
        <v>3824</v>
      </c>
      <c r="BQ1076" s="0" t="s">
        <v>127</v>
      </c>
      <c r="BT1076" s="0" t="n">
        <v>0</v>
      </c>
      <c r="BU1076" s="0" t="s">
        <v>3832</v>
      </c>
      <c r="BW1076" s="0" t="n">
        <v>2010</v>
      </c>
      <c r="BX1076" s="0" t="n">
        <v>2021</v>
      </c>
      <c r="BY1076" s="0" t="s">
        <v>3833</v>
      </c>
      <c r="BZ1076" s="0" t="n">
        <v>2015.5</v>
      </c>
      <c r="CA1076" s="0" t="n">
        <v>0.5</v>
      </c>
      <c r="CB1076" s="0" t="n">
        <v>1</v>
      </c>
      <c r="CC1076" s="0" t="n">
        <v>1</v>
      </c>
      <c r="CD1076" s="0" t="n">
        <v>-0.0240935101910177</v>
      </c>
      <c r="CE1076" s="0" t="n">
        <v>1</v>
      </c>
    </row>
    <row r="1077" customFormat="false" ht="15" hidden="false" customHeight="false" outlineLevel="0" collapsed="false">
      <c r="A1077" s="0" t="s">
        <v>3824</v>
      </c>
      <c r="B1077" s="0" t="n">
        <v>2382</v>
      </c>
      <c r="C1077" s="0" t="n">
        <v>-0.00245335970477016</v>
      </c>
      <c r="D1077" s="0" t="n">
        <v>8054</v>
      </c>
      <c r="E1077" s="0" t="n">
        <f aca="false">IF(ISNUMBER($BA1077),$BA1077,IF(AND(ISNUMBER($D1077),ISNUMBER($BW1077),ISNUMBER($BX1077)),$D1077*($BX1077-$BW1077+1),""))</f>
        <v>8054</v>
      </c>
      <c r="H1077" s="0" t="s">
        <v>118</v>
      </c>
      <c r="I1077" s="0" t="s">
        <v>344</v>
      </c>
      <c r="J1077" s="0" t="n">
        <f aca="false">IF($BW1077&lt;&gt;"",$BW1077,"")</f>
        <v>2010</v>
      </c>
      <c r="K1077" s="0" t="n">
        <f aca="false">IF($BX1077&lt;&gt;"",$BX1077,"")</f>
        <v>2021</v>
      </c>
      <c r="L1077" s="0" t="n">
        <f aca="false">IF(AND(ISNUMBER($BW1077),ISNUMBER($BX1077)),($BW1077+$BX1077)/2,"")</f>
        <v>2015.5</v>
      </c>
      <c r="M1077" s="0" t="n">
        <f aca="false">IF($L1077&lt;&gt;"",$L1077,"")</f>
        <v>2015.5</v>
      </c>
      <c r="N1077" s="0" t="n">
        <f aca="false">IF(AND(ISNUMBER($BW1077),ISNUMBER($BX1077)),MIN(1,MAX(0,($BX1077-2016+1)/($BX1077-$BW1077+1))),"")</f>
        <v>0.5</v>
      </c>
      <c r="O1077" s="0" t="n">
        <f aca="false">IF(AND(ISNUMBER($BW1077),ISNUMBER($BX1077)),MIN(1,MAX(0,($BX1077-2017+1)/($BX1077-$BW1077+1))),"")</f>
        <v>0.416666666666667</v>
      </c>
      <c r="P1077" s="0" t="n">
        <f aca="false">IF(AND(ISNUMBER($BW1077),ISNUMBER($BX1077)),MIN(1,MAX(0,($BX1077-2018+1)/($BX1077-$BW1077+1))),"")</f>
        <v>0.333333333333333</v>
      </c>
      <c r="Q1077" s="0" t="n">
        <f aca="false">IF(AND(ISNUMBER($BW1077),ISNUMBER($BX1077)),MIN(1,MAX(0,($BX1077-2019+1)/($BX1077-$BW1077+1))),"")</f>
        <v>0.25</v>
      </c>
      <c r="R1077" s="0" t="n">
        <f aca="false">IF(AND(ISNUMBER($BW1077),ISNUMBER($BX1077)),MIN(1,MAX(0,($BX1077-2016+1)/($BX1077-$BW1077+1))),"")</f>
        <v>0.5</v>
      </c>
      <c r="S1077" s="0" t="n">
        <f aca="false">IF($L1077&lt;&gt;"",IF($L1077&gt;=2015.5,1,0),"")</f>
        <v>1</v>
      </c>
      <c r="T1077" s="0" t="n">
        <f aca="false">IF($L1077&lt;&gt;"",IF($L1077&gt;=2016,1,0),"")</f>
        <v>0</v>
      </c>
      <c r="U1077" s="0" t="n">
        <f aca="false">IF(ISNUMBER($BX1077),IF($BX1077&gt;=2016,1,0),"")</f>
        <v>1</v>
      </c>
      <c r="V1077" s="0" t="n">
        <f aca="false">IF(ISNUMBER($BW1077),IF($BW1077&gt;=2016,1,0),"")</f>
        <v>0</v>
      </c>
      <c r="W1077" s="0" t="str">
        <f aca="false">IF(AND(ISNUMBER($BW1077),ISNUMBER($BX1077)),IF($BW1077&gt;=2016,"post-only",IF($BX1077&lt;2016,"pre-only","mixed")),"")</f>
        <v>mixed</v>
      </c>
      <c r="X1077" s="0" t="n">
        <f aca="false">IF(AND(ISNUMBER($BW1077),ISNUMBER($BX1077)),MIN(1,MAX(0,($BX1077-2017+1)/($BX1077-$BW1077+1))),"")</f>
        <v>0.416666666666667</v>
      </c>
      <c r="Y1077" s="0" t="n">
        <f aca="false">IF(AND(ISNUMBER($BW1077),ISNUMBER($BX1077)),MIN(1,MAX(0,($BX1077-2018+1)/($BX1077-$BW1077+1))),"")</f>
        <v>0.333333333333333</v>
      </c>
      <c r="Z1077" s="0" t="n">
        <f aca="false">IF(AND(ISNUMBER($BW1077),ISNUMBER($BX1077)),MIN(1,MAX(0,($BX1077-2019+1)/($BX1077-$BW1077+1))),"")</f>
        <v>0.25</v>
      </c>
      <c r="AA1077" s="0" t="n">
        <f aca="false">IF(ISNUMBER($BX1077),IF($BX1077&gt;=2017,1,0),"")</f>
        <v>1</v>
      </c>
      <c r="AB1077" s="0" t="n">
        <f aca="false">IF(ISNUMBER($BX1077),IF($BX1077&gt;=2018,1,0),"")</f>
        <v>1</v>
      </c>
      <c r="AC1077" s="0" t="n">
        <f aca="false">IF(ISNUMBER($BX1077),IF($BX1077&gt;=2019,1,0),"")</f>
        <v>1</v>
      </c>
      <c r="AD1077" s="0" t="n">
        <f aca="false">IF($L1077&lt;&gt;"",IF($L1077&gt;2013,1,0),"")</f>
        <v>1</v>
      </c>
      <c r="AE1077" s="0" t="n">
        <f aca="false">IF($L1077&lt;&gt;"",1+IF($L1077&gt;2011,1,0)+IF($L1077&gt;2014,1,0),"")</f>
        <v>3</v>
      </c>
      <c r="AF1077" s="0" t="s">
        <v>87</v>
      </c>
      <c r="AG1077" s="0" t="s">
        <v>88</v>
      </c>
      <c r="AH1077" s="0" t="s">
        <v>89</v>
      </c>
      <c r="AI1077" s="0" t="s">
        <v>90</v>
      </c>
      <c r="AJ1077" s="0" t="s">
        <v>90</v>
      </c>
      <c r="AK1077" s="0" t="str">
        <f aca="false">IF(AND($CF1077&lt;&gt;"",IFERROR(INDEX(subsample_country_map!$B:$B,MATCH($CF1077,subsample_country_map!$A:$A,0)),"")&lt;&gt;""),INDEX(subsample_country_map!$B:$B,MATCH($CF1077,subsample_country_map!$A:$A,0)),INDEX(lookup!$AA:$AA,MATCH($A1077,lookup!$A:$A,0)))</f>
        <v>99_NCE</v>
      </c>
      <c r="AL1077" s="0" t="str">
        <f aca="false">IF(AND($CF1077&lt;&gt;"",IFERROR(INDEX(subsample_country_map!$C:$C,MATCH($CF1077,subsample_country_map!$A:$A,0)),"")&lt;&gt;""),INDEX(subsample_country_map!$C:$C,MATCH($CF1077,subsample_country_map!$A:$A,0)),INDEX(lookup!$AB:$AB,MATCH($A1077,lookup!$A:$A,0)))</f>
        <v>99_NCE</v>
      </c>
      <c r="AM1077" s="0" t="str">
        <f aca="false">IF(AND($CF1077&lt;&gt;"",IFERROR(INDEX(subsample_country_map!$D:$D,MATCH($CF1077,subsample_country_map!$A:$A,0)),"")&lt;&gt;""),INDEX(subsample_country_map!$D:$D,MATCH($CF1077,subsample_country_map!$A:$A,0)),INDEX(lookup!$AC:$AC,MATCH($A1077,lookup!$A:$A,0)))</f>
        <v>2_non_western</v>
      </c>
      <c r="AN1077" s="0" t="str">
        <f aca="false">IF(AND($CF1077&lt;&gt;"",IFERROR(INDEX(subsample_country_map!$E:$E,MATCH($CF1077,subsample_country_map!$A:$A,0)),"")&lt;&gt;""),INDEX(subsample_country_map!$E:$E,MATCH($CF1077,subsample_country_map!$A:$A,0)),INDEX(lookup!$AD:$AD,MATCH($A1077,lookup!$A:$A,0)))</f>
        <v>99_NCE</v>
      </c>
      <c r="AO1077" s="0" t="str">
        <f aca="false">INDEX(lookup!$Y:$Y,MATCH($A1077,lookup!$A:$A,0))</f>
        <v>0_published</v>
      </c>
      <c r="AP1077" s="0" t="str">
        <f aca="false">INDEX(lookup!$Z:$Z,MATCH($A1077,lookup!$A:$A,0))</f>
        <v>1_VHB high</v>
      </c>
      <c r="AQ1077" s="0" t="str">
        <f aca="false">INDEX(lookup!$W:$W,MATCH($A1077,lookup!$A:$A,0))</f>
        <v>1_fin/acc/econ</v>
      </c>
      <c r="AS1077" s="0" t="s">
        <v>91</v>
      </c>
      <c r="AT1077" s="0" t="s">
        <v>397</v>
      </c>
      <c r="AU1077" s="0" t="s">
        <v>93</v>
      </c>
      <c r="AV1077" s="0" t="s">
        <v>3904</v>
      </c>
      <c r="AW1077" s="0" t="s">
        <v>3905</v>
      </c>
      <c r="BA1077" s="0" t="n">
        <v>8054</v>
      </c>
      <c r="BB1077" s="0" t="s">
        <v>347</v>
      </c>
      <c r="BC1077" s="0" t="s">
        <v>122</v>
      </c>
      <c r="BD1077" s="0" t="s">
        <v>3885</v>
      </c>
      <c r="BE1077" s="0" t="s">
        <v>33</v>
      </c>
      <c r="BF1077" s="0" t="s">
        <v>3841</v>
      </c>
      <c r="BI1077" s="0" t="s">
        <v>99</v>
      </c>
      <c r="BJ1077" s="0" t="s">
        <v>3906</v>
      </c>
      <c r="BK1077" s="0" t="s">
        <v>460</v>
      </c>
      <c r="BL1077" s="0" t="s">
        <v>3907</v>
      </c>
      <c r="BM1077" s="0" t="s">
        <v>3830</v>
      </c>
      <c r="BN1077" s="0" t="s">
        <v>3831</v>
      </c>
      <c r="BO1077" s="0" t="s">
        <v>105</v>
      </c>
      <c r="BP1077" s="0" t="s">
        <v>3824</v>
      </c>
      <c r="BQ1077" s="0" t="s">
        <v>127</v>
      </c>
      <c r="BT1077" s="0" t="n">
        <v>0</v>
      </c>
      <c r="BU1077" s="0" t="s">
        <v>3832</v>
      </c>
      <c r="BW1077" s="0" t="n">
        <v>2010</v>
      </c>
      <c r="BX1077" s="0" t="n">
        <v>2021</v>
      </c>
      <c r="BY1077" s="0" t="s">
        <v>3833</v>
      </c>
      <c r="BZ1077" s="0" t="n">
        <v>2015.5</v>
      </c>
      <c r="CA1077" s="0" t="n">
        <v>0.5</v>
      </c>
      <c r="CB1077" s="0" t="n">
        <v>1</v>
      </c>
      <c r="CC1077" s="0" t="n">
        <v>1</v>
      </c>
      <c r="CD1077" s="0" t="n">
        <v>-0.0024533646270239</v>
      </c>
      <c r="CE1077" s="0" t="n">
        <v>1</v>
      </c>
    </row>
    <row r="1078" customFormat="false" ht="15" hidden="false" customHeight="false" outlineLevel="0" collapsed="false">
      <c r="A1078" s="0" t="s">
        <v>3824</v>
      </c>
      <c r="B1078" s="0" t="n">
        <v>2383</v>
      </c>
      <c r="C1078" s="0" t="n">
        <v>-0.0116680249814684</v>
      </c>
      <c r="D1078" s="0" t="n">
        <v>2222</v>
      </c>
      <c r="E1078" s="0" t="n">
        <f aca="false">IF(ISNUMBER($BA1078),$BA1078,IF(AND(ISNUMBER($D1078),ISNUMBER($BW1078),ISNUMBER($BX1078)),$D1078*($BX1078-$BW1078+1),""))</f>
        <v>2222</v>
      </c>
      <c r="H1078" s="0" t="s">
        <v>118</v>
      </c>
      <c r="I1078" s="0" t="s">
        <v>344</v>
      </c>
      <c r="J1078" s="0" t="n">
        <f aca="false">IF($BW1078&lt;&gt;"",$BW1078,"")</f>
        <v>2010</v>
      </c>
      <c r="K1078" s="0" t="n">
        <f aca="false">IF($BX1078&lt;&gt;"",$BX1078,"")</f>
        <v>2021</v>
      </c>
      <c r="L1078" s="0" t="n">
        <f aca="false">IF(AND(ISNUMBER($BW1078),ISNUMBER($BX1078)),($BW1078+$BX1078)/2,"")</f>
        <v>2015.5</v>
      </c>
      <c r="M1078" s="0" t="n">
        <f aca="false">IF($L1078&lt;&gt;"",$L1078,"")</f>
        <v>2015.5</v>
      </c>
      <c r="N1078" s="0" t="n">
        <f aca="false">IF(AND(ISNUMBER($BW1078),ISNUMBER($BX1078)),MIN(1,MAX(0,($BX1078-2016+1)/($BX1078-$BW1078+1))),"")</f>
        <v>0.5</v>
      </c>
      <c r="O1078" s="0" t="n">
        <f aca="false">IF(AND(ISNUMBER($BW1078),ISNUMBER($BX1078)),MIN(1,MAX(0,($BX1078-2017+1)/($BX1078-$BW1078+1))),"")</f>
        <v>0.416666666666667</v>
      </c>
      <c r="P1078" s="0" t="n">
        <f aca="false">IF(AND(ISNUMBER($BW1078),ISNUMBER($BX1078)),MIN(1,MAX(0,($BX1078-2018+1)/($BX1078-$BW1078+1))),"")</f>
        <v>0.333333333333333</v>
      </c>
      <c r="Q1078" s="0" t="n">
        <f aca="false">IF(AND(ISNUMBER($BW1078),ISNUMBER($BX1078)),MIN(1,MAX(0,($BX1078-2019+1)/($BX1078-$BW1078+1))),"")</f>
        <v>0.25</v>
      </c>
      <c r="R1078" s="0" t="n">
        <f aca="false">IF(AND(ISNUMBER($BW1078),ISNUMBER($BX1078)),MIN(1,MAX(0,($BX1078-2016+1)/($BX1078-$BW1078+1))),"")</f>
        <v>0.5</v>
      </c>
      <c r="S1078" s="0" t="n">
        <f aca="false">IF($L1078&lt;&gt;"",IF($L1078&gt;=2015.5,1,0),"")</f>
        <v>1</v>
      </c>
      <c r="T1078" s="0" t="n">
        <f aca="false">IF($L1078&lt;&gt;"",IF($L1078&gt;=2016,1,0),"")</f>
        <v>0</v>
      </c>
      <c r="U1078" s="0" t="n">
        <f aca="false">IF(ISNUMBER($BX1078),IF($BX1078&gt;=2016,1,0),"")</f>
        <v>1</v>
      </c>
      <c r="V1078" s="0" t="n">
        <f aca="false">IF(ISNUMBER($BW1078),IF($BW1078&gt;=2016,1,0),"")</f>
        <v>0</v>
      </c>
      <c r="W1078" s="0" t="str">
        <f aca="false">IF(AND(ISNUMBER($BW1078),ISNUMBER($BX1078)),IF($BW1078&gt;=2016,"post-only",IF($BX1078&lt;2016,"pre-only","mixed")),"")</f>
        <v>mixed</v>
      </c>
      <c r="X1078" s="0" t="n">
        <f aca="false">IF(AND(ISNUMBER($BW1078),ISNUMBER($BX1078)),MIN(1,MAX(0,($BX1078-2017+1)/($BX1078-$BW1078+1))),"")</f>
        <v>0.416666666666667</v>
      </c>
      <c r="Y1078" s="0" t="n">
        <f aca="false">IF(AND(ISNUMBER($BW1078),ISNUMBER($BX1078)),MIN(1,MAX(0,($BX1078-2018+1)/($BX1078-$BW1078+1))),"")</f>
        <v>0.333333333333333</v>
      </c>
      <c r="Z1078" s="0" t="n">
        <f aca="false">IF(AND(ISNUMBER($BW1078),ISNUMBER($BX1078)),MIN(1,MAX(0,($BX1078-2019+1)/($BX1078-$BW1078+1))),"")</f>
        <v>0.25</v>
      </c>
      <c r="AA1078" s="0" t="n">
        <f aca="false">IF(ISNUMBER($BX1078),IF($BX1078&gt;=2017,1,0),"")</f>
        <v>1</v>
      </c>
      <c r="AB1078" s="0" t="n">
        <f aca="false">IF(ISNUMBER($BX1078),IF($BX1078&gt;=2018,1,0),"")</f>
        <v>1</v>
      </c>
      <c r="AC1078" s="0" t="n">
        <f aca="false">IF(ISNUMBER($BX1078),IF($BX1078&gt;=2019,1,0),"")</f>
        <v>1</v>
      </c>
      <c r="AD1078" s="0" t="n">
        <f aca="false">IF($L1078&lt;&gt;"",IF($L1078&gt;2013,1,0),"")</f>
        <v>1</v>
      </c>
      <c r="AE1078" s="0" t="n">
        <f aca="false">IF($L1078&lt;&gt;"",1+IF($L1078&gt;2011,1,0)+IF($L1078&gt;2014,1,0),"")</f>
        <v>3</v>
      </c>
      <c r="AF1078" s="0" t="s">
        <v>87</v>
      </c>
      <c r="AG1078" s="0" t="s">
        <v>88</v>
      </c>
      <c r="AH1078" s="0" t="s">
        <v>89</v>
      </c>
      <c r="AI1078" s="0" t="s">
        <v>90</v>
      </c>
      <c r="AJ1078" s="0" t="s">
        <v>90</v>
      </c>
      <c r="AK1078" s="0" t="str">
        <f aca="false">IF(AND($CF1078&lt;&gt;"",IFERROR(INDEX(subsample_country_map!$B:$B,MATCH($CF1078,subsample_country_map!$A:$A,0)),"")&lt;&gt;""),INDEX(subsample_country_map!$B:$B,MATCH($CF1078,subsample_country_map!$A:$A,0)),INDEX(lookup!$AA:$AA,MATCH($A1078,lookup!$A:$A,0)))</f>
        <v>99_NCE</v>
      </c>
      <c r="AL1078" s="0" t="str">
        <f aca="false">IF(AND($CF1078&lt;&gt;"",IFERROR(INDEX(subsample_country_map!$C:$C,MATCH($CF1078,subsample_country_map!$A:$A,0)),"")&lt;&gt;""),INDEX(subsample_country_map!$C:$C,MATCH($CF1078,subsample_country_map!$A:$A,0)),INDEX(lookup!$AB:$AB,MATCH($A1078,lookup!$A:$A,0)))</f>
        <v>99_NCE</v>
      </c>
      <c r="AM1078" s="0" t="str">
        <f aca="false">IF(AND($CF1078&lt;&gt;"",IFERROR(INDEX(subsample_country_map!$D:$D,MATCH($CF1078,subsample_country_map!$A:$A,0)),"")&lt;&gt;""),INDEX(subsample_country_map!$D:$D,MATCH($CF1078,subsample_country_map!$A:$A,0)),INDEX(lookup!$AC:$AC,MATCH($A1078,lookup!$A:$A,0)))</f>
        <v>2_non_western</v>
      </c>
      <c r="AN1078" s="0" t="str">
        <f aca="false">IF(AND($CF1078&lt;&gt;"",IFERROR(INDEX(subsample_country_map!$E:$E,MATCH($CF1078,subsample_country_map!$A:$A,0)),"")&lt;&gt;""),INDEX(subsample_country_map!$E:$E,MATCH($CF1078,subsample_country_map!$A:$A,0)),INDEX(lookup!$AD:$AD,MATCH($A1078,lookup!$A:$A,0)))</f>
        <v>99_NCE</v>
      </c>
      <c r="AO1078" s="0" t="str">
        <f aca="false">INDEX(lookup!$Y:$Y,MATCH($A1078,lookup!$A:$A,0))</f>
        <v>0_published</v>
      </c>
      <c r="AP1078" s="0" t="str">
        <f aca="false">INDEX(lookup!$Z:$Z,MATCH($A1078,lookup!$A:$A,0))</f>
        <v>1_VHB high</v>
      </c>
      <c r="AQ1078" s="0" t="str">
        <f aca="false">INDEX(lookup!$W:$W,MATCH($A1078,lookup!$A:$A,0))</f>
        <v>1_fin/acc/econ</v>
      </c>
      <c r="AS1078" s="0" t="s">
        <v>91</v>
      </c>
      <c r="AT1078" s="0" t="s">
        <v>397</v>
      </c>
      <c r="AU1078" s="0" t="s">
        <v>93</v>
      </c>
      <c r="AV1078" s="0" t="s">
        <v>3908</v>
      </c>
      <c r="AW1078" s="0" t="s">
        <v>3815</v>
      </c>
      <c r="BA1078" s="0" t="n">
        <v>2222</v>
      </c>
      <c r="BB1078" s="0" t="s">
        <v>347</v>
      </c>
      <c r="BC1078" s="0" t="s">
        <v>122</v>
      </c>
      <c r="BD1078" s="0" t="s">
        <v>3827</v>
      </c>
      <c r="BE1078" s="0" t="s">
        <v>98</v>
      </c>
      <c r="BI1078" s="0" t="s">
        <v>675</v>
      </c>
      <c r="BJ1078" s="0" t="s">
        <v>3828</v>
      </c>
      <c r="BK1078" s="0" t="s">
        <v>1442</v>
      </c>
      <c r="BL1078" s="0" t="s">
        <v>3909</v>
      </c>
      <c r="BM1078" s="0" t="s">
        <v>3910</v>
      </c>
      <c r="BN1078" s="0" t="s">
        <v>3831</v>
      </c>
      <c r="BO1078" s="0" t="s">
        <v>105</v>
      </c>
      <c r="BP1078" s="0" t="s">
        <v>3824</v>
      </c>
      <c r="BQ1078" s="0" t="s">
        <v>127</v>
      </c>
      <c r="BT1078" s="0" t="n">
        <v>0</v>
      </c>
      <c r="BU1078" s="0" t="s">
        <v>3832</v>
      </c>
      <c r="BW1078" s="0" t="n">
        <v>2010</v>
      </c>
      <c r="BX1078" s="0" t="n">
        <v>2021</v>
      </c>
      <c r="BY1078" s="0" t="s">
        <v>3833</v>
      </c>
      <c r="BZ1078" s="0" t="n">
        <v>2015.5</v>
      </c>
      <c r="CA1078" s="0" t="n">
        <v>0.5</v>
      </c>
      <c r="CB1078" s="0" t="n">
        <v>1</v>
      </c>
      <c r="CC1078" s="0" t="n">
        <v>1</v>
      </c>
      <c r="CD1078" s="0" t="n">
        <v>-0.0116685545306166</v>
      </c>
      <c r="CE1078" s="0" t="n">
        <v>1</v>
      </c>
    </row>
    <row r="1079" customFormat="false" ht="15" hidden="false" customHeight="false" outlineLevel="0" collapsed="false">
      <c r="A1079" s="0" t="s">
        <v>3824</v>
      </c>
      <c r="B1079" s="0" t="n">
        <v>2384</v>
      </c>
      <c r="C1079" s="0" t="n">
        <v>-0.0311092062548246</v>
      </c>
      <c r="D1079" s="0" t="n">
        <v>653</v>
      </c>
      <c r="E1079" s="0" t="n">
        <f aca="false">IF(ISNUMBER($BA1079),$BA1079,IF(AND(ISNUMBER($D1079),ISNUMBER($BW1079),ISNUMBER($BX1079)),$D1079*($BX1079-$BW1079+1),""))</f>
        <v>653</v>
      </c>
      <c r="H1079" s="0" t="s">
        <v>118</v>
      </c>
      <c r="I1079" s="0" t="s">
        <v>344</v>
      </c>
      <c r="J1079" s="0" t="n">
        <f aca="false">IF($BW1079&lt;&gt;"",$BW1079,"")</f>
        <v>2010</v>
      </c>
      <c r="K1079" s="0" t="n">
        <f aca="false">IF($BX1079&lt;&gt;"",$BX1079,"")</f>
        <v>2021</v>
      </c>
      <c r="L1079" s="0" t="n">
        <f aca="false">IF(AND(ISNUMBER($BW1079),ISNUMBER($BX1079)),($BW1079+$BX1079)/2,"")</f>
        <v>2015.5</v>
      </c>
      <c r="M1079" s="0" t="n">
        <f aca="false">IF($L1079&lt;&gt;"",$L1079,"")</f>
        <v>2015.5</v>
      </c>
      <c r="N1079" s="0" t="n">
        <f aca="false">IF(AND(ISNUMBER($BW1079),ISNUMBER($BX1079)),MIN(1,MAX(0,($BX1079-2016+1)/($BX1079-$BW1079+1))),"")</f>
        <v>0.5</v>
      </c>
      <c r="O1079" s="0" t="n">
        <f aca="false">IF(AND(ISNUMBER($BW1079),ISNUMBER($BX1079)),MIN(1,MAX(0,($BX1079-2017+1)/($BX1079-$BW1079+1))),"")</f>
        <v>0.416666666666667</v>
      </c>
      <c r="P1079" s="0" t="n">
        <f aca="false">IF(AND(ISNUMBER($BW1079),ISNUMBER($BX1079)),MIN(1,MAX(0,($BX1079-2018+1)/($BX1079-$BW1079+1))),"")</f>
        <v>0.333333333333333</v>
      </c>
      <c r="Q1079" s="0" t="n">
        <f aca="false">IF(AND(ISNUMBER($BW1079),ISNUMBER($BX1079)),MIN(1,MAX(0,($BX1079-2019+1)/($BX1079-$BW1079+1))),"")</f>
        <v>0.25</v>
      </c>
      <c r="R1079" s="0" t="n">
        <f aca="false">IF(AND(ISNUMBER($BW1079),ISNUMBER($BX1079)),MIN(1,MAX(0,($BX1079-2016+1)/($BX1079-$BW1079+1))),"")</f>
        <v>0.5</v>
      </c>
      <c r="S1079" s="0" t="n">
        <f aca="false">IF($L1079&lt;&gt;"",IF($L1079&gt;=2015.5,1,0),"")</f>
        <v>1</v>
      </c>
      <c r="T1079" s="0" t="n">
        <f aca="false">IF($L1079&lt;&gt;"",IF($L1079&gt;=2016,1,0),"")</f>
        <v>0</v>
      </c>
      <c r="U1079" s="0" t="n">
        <f aca="false">IF(ISNUMBER($BX1079),IF($BX1079&gt;=2016,1,0),"")</f>
        <v>1</v>
      </c>
      <c r="V1079" s="0" t="n">
        <f aca="false">IF(ISNUMBER($BW1079),IF($BW1079&gt;=2016,1,0),"")</f>
        <v>0</v>
      </c>
      <c r="W1079" s="0" t="str">
        <f aca="false">IF(AND(ISNUMBER($BW1079),ISNUMBER($BX1079)),IF($BW1079&gt;=2016,"post-only",IF($BX1079&lt;2016,"pre-only","mixed")),"")</f>
        <v>mixed</v>
      </c>
      <c r="X1079" s="0" t="n">
        <f aca="false">IF(AND(ISNUMBER($BW1079),ISNUMBER($BX1079)),MIN(1,MAX(0,($BX1079-2017+1)/($BX1079-$BW1079+1))),"")</f>
        <v>0.416666666666667</v>
      </c>
      <c r="Y1079" s="0" t="n">
        <f aca="false">IF(AND(ISNUMBER($BW1079),ISNUMBER($BX1079)),MIN(1,MAX(0,($BX1079-2018+1)/($BX1079-$BW1079+1))),"")</f>
        <v>0.333333333333333</v>
      </c>
      <c r="Z1079" s="0" t="n">
        <f aca="false">IF(AND(ISNUMBER($BW1079),ISNUMBER($BX1079)),MIN(1,MAX(0,($BX1079-2019+1)/($BX1079-$BW1079+1))),"")</f>
        <v>0.25</v>
      </c>
      <c r="AA1079" s="0" t="n">
        <f aca="false">IF(ISNUMBER($BX1079),IF($BX1079&gt;=2017,1,0),"")</f>
        <v>1</v>
      </c>
      <c r="AB1079" s="0" t="n">
        <f aca="false">IF(ISNUMBER($BX1079),IF($BX1079&gt;=2018,1,0),"")</f>
        <v>1</v>
      </c>
      <c r="AC1079" s="0" t="n">
        <f aca="false">IF(ISNUMBER($BX1079),IF($BX1079&gt;=2019,1,0),"")</f>
        <v>1</v>
      </c>
      <c r="AD1079" s="0" t="n">
        <f aca="false">IF($L1079&lt;&gt;"",IF($L1079&gt;2013,1,0),"")</f>
        <v>1</v>
      </c>
      <c r="AE1079" s="0" t="n">
        <f aca="false">IF($L1079&lt;&gt;"",1+IF($L1079&gt;2011,1,0)+IF($L1079&gt;2014,1,0),"")</f>
        <v>3</v>
      </c>
      <c r="AF1079" s="0" t="s">
        <v>87</v>
      </c>
      <c r="AG1079" s="0" t="s">
        <v>88</v>
      </c>
      <c r="AH1079" s="0" t="s">
        <v>89</v>
      </c>
      <c r="AI1079" s="0" t="s">
        <v>90</v>
      </c>
      <c r="AJ1079" s="0" t="s">
        <v>90</v>
      </c>
      <c r="AK1079" s="0" t="str">
        <f aca="false">IF(AND($CF1079&lt;&gt;"",IFERROR(INDEX(subsample_country_map!$B:$B,MATCH($CF1079,subsample_country_map!$A:$A,0)),"")&lt;&gt;""),INDEX(subsample_country_map!$B:$B,MATCH($CF1079,subsample_country_map!$A:$A,0)),INDEX(lookup!$AA:$AA,MATCH($A1079,lookup!$A:$A,0)))</f>
        <v>99_NCE</v>
      </c>
      <c r="AL1079" s="0" t="str">
        <f aca="false">IF(AND($CF1079&lt;&gt;"",IFERROR(INDEX(subsample_country_map!$C:$C,MATCH($CF1079,subsample_country_map!$A:$A,0)),"")&lt;&gt;""),INDEX(subsample_country_map!$C:$C,MATCH($CF1079,subsample_country_map!$A:$A,0)),INDEX(lookup!$AB:$AB,MATCH($A1079,lookup!$A:$A,0)))</f>
        <v>99_NCE</v>
      </c>
      <c r="AM1079" s="0" t="str">
        <f aca="false">IF(AND($CF1079&lt;&gt;"",IFERROR(INDEX(subsample_country_map!$D:$D,MATCH($CF1079,subsample_country_map!$A:$A,0)),"")&lt;&gt;""),INDEX(subsample_country_map!$D:$D,MATCH($CF1079,subsample_country_map!$A:$A,0)),INDEX(lookup!$AC:$AC,MATCH($A1079,lookup!$A:$A,0)))</f>
        <v>2_non_western</v>
      </c>
      <c r="AN1079" s="0" t="str">
        <f aca="false">IF(AND($CF1079&lt;&gt;"",IFERROR(INDEX(subsample_country_map!$E:$E,MATCH($CF1079,subsample_country_map!$A:$A,0)),"")&lt;&gt;""),INDEX(subsample_country_map!$E:$E,MATCH($CF1079,subsample_country_map!$A:$A,0)),INDEX(lookup!$AD:$AD,MATCH($A1079,lookup!$A:$A,0)))</f>
        <v>99_NCE</v>
      </c>
      <c r="AO1079" s="0" t="str">
        <f aca="false">INDEX(lookup!$Y:$Y,MATCH($A1079,lookup!$A:$A,0))</f>
        <v>0_published</v>
      </c>
      <c r="AP1079" s="0" t="str">
        <f aca="false">INDEX(lookup!$Z:$Z,MATCH($A1079,lookup!$A:$A,0))</f>
        <v>1_VHB high</v>
      </c>
      <c r="AQ1079" s="0" t="str">
        <f aca="false">INDEX(lookup!$W:$W,MATCH($A1079,lookup!$A:$A,0))</f>
        <v>1_fin/acc/econ</v>
      </c>
      <c r="AS1079" s="0" t="s">
        <v>91</v>
      </c>
      <c r="AT1079" s="0" t="s">
        <v>397</v>
      </c>
      <c r="AU1079" s="0" t="s">
        <v>93</v>
      </c>
      <c r="AV1079" s="0" t="s">
        <v>3911</v>
      </c>
      <c r="AW1079" s="0" t="s">
        <v>3912</v>
      </c>
      <c r="BA1079" s="0" t="n">
        <v>653</v>
      </c>
      <c r="BB1079" s="0" t="s">
        <v>347</v>
      </c>
      <c r="BC1079" s="0" t="s">
        <v>122</v>
      </c>
      <c r="BD1079" s="0" t="s">
        <v>3827</v>
      </c>
      <c r="BE1079" s="0" t="s">
        <v>33</v>
      </c>
      <c r="BF1079" s="0" t="s">
        <v>3836</v>
      </c>
      <c r="BI1079" s="0" t="s">
        <v>675</v>
      </c>
      <c r="BJ1079" s="0" t="s">
        <v>3837</v>
      </c>
      <c r="BK1079" s="0" t="s">
        <v>1442</v>
      </c>
      <c r="BL1079" s="0" t="s">
        <v>3913</v>
      </c>
      <c r="BM1079" s="0" t="s">
        <v>3910</v>
      </c>
      <c r="BN1079" s="0" t="s">
        <v>3831</v>
      </c>
      <c r="BO1079" s="0" t="s">
        <v>105</v>
      </c>
      <c r="BP1079" s="0" t="s">
        <v>3824</v>
      </c>
      <c r="BQ1079" s="0" t="s">
        <v>127</v>
      </c>
      <c r="BT1079" s="0" t="n">
        <v>0</v>
      </c>
      <c r="BU1079" s="0" t="s">
        <v>3832</v>
      </c>
      <c r="BW1079" s="0" t="n">
        <v>2010</v>
      </c>
      <c r="BX1079" s="0" t="n">
        <v>2021</v>
      </c>
      <c r="BY1079" s="0" t="s">
        <v>3833</v>
      </c>
      <c r="BZ1079" s="0" t="n">
        <v>2015.5</v>
      </c>
      <c r="CA1079" s="0" t="n">
        <v>0.5</v>
      </c>
      <c r="CB1079" s="0" t="n">
        <v>1</v>
      </c>
      <c r="CC1079" s="0" t="n">
        <v>1</v>
      </c>
      <c r="CD1079" s="0" t="n">
        <v>-0.0311192477369381</v>
      </c>
      <c r="CE1079" s="0" t="n">
        <v>1</v>
      </c>
    </row>
    <row r="1080" customFormat="false" ht="15" hidden="false" customHeight="false" outlineLevel="0" collapsed="false">
      <c r="A1080" s="0" t="s">
        <v>3824</v>
      </c>
      <c r="B1080" s="0" t="n">
        <v>2385</v>
      </c>
      <c r="C1080" s="0" t="n">
        <v>-0.0140764328766323</v>
      </c>
      <c r="D1080" s="0" t="n">
        <v>1564</v>
      </c>
      <c r="E1080" s="0" t="n">
        <f aca="false">IF(ISNUMBER($BA1080),$BA1080,IF(AND(ISNUMBER($D1080),ISNUMBER($BW1080),ISNUMBER($BX1080)),$D1080*($BX1080-$BW1080+1),""))</f>
        <v>1564</v>
      </c>
      <c r="H1080" s="0" t="s">
        <v>118</v>
      </c>
      <c r="I1080" s="0" t="s">
        <v>344</v>
      </c>
      <c r="J1080" s="0" t="n">
        <f aca="false">IF($BW1080&lt;&gt;"",$BW1080,"")</f>
        <v>2010</v>
      </c>
      <c r="K1080" s="0" t="n">
        <f aca="false">IF($BX1080&lt;&gt;"",$BX1080,"")</f>
        <v>2021</v>
      </c>
      <c r="L1080" s="0" t="n">
        <f aca="false">IF(AND(ISNUMBER($BW1080),ISNUMBER($BX1080)),($BW1080+$BX1080)/2,"")</f>
        <v>2015.5</v>
      </c>
      <c r="M1080" s="0" t="n">
        <f aca="false">IF($L1080&lt;&gt;"",$L1080,"")</f>
        <v>2015.5</v>
      </c>
      <c r="N1080" s="0" t="n">
        <f aca="false">IF(AND(ISNUMBER($BW1080),ISNUMBER($BX1080)),MIN(1,MAX(0,($BX1080-2016+1)/($BX1080-$BW1080+1))),"")</f>
        <v>0.5</v>
      </c>
      <c r="O1080" s="0" t="n">
        <f aca="false">IF(AND(ISNUMBER($BW1080),ISNUMBER($BX1080)),MIN(1,MAX(0,($BX1080-2017+1)/($BX1080-$BW1080+1))),"")</f>
        <v>0.416666666666667</v>
      </c>
      <c r="P1080" s="0" t="n">
        <f aca="false">IF(AND(ISNUMBER($BW1080),ISNUMBER($BX1080)),MIN(1,MAX(0,($BX1080-2018+1)/($BX1080-$BW1080+1))),"")</f>
        <v>0.333333333333333</v>
      </c>
      <c r="Q1080" s="0" t="n">
        <f aca="false">IF(AND(ISNUMBER($BW1080),ISNUMBER($BX1080)),MIN(1,MAX(0,($BX1080-2019+1)/($BX1080-$BW1080+1))),"")</f>
        <v>0.25</v>
      </c>
      <c r="R1080" s="0" t="n">
        <f aca="false">IF(AND(ISNUMBER($BW1080),ISNUMBER($BX1080)),MIN(1,MAX(0,($BX1080-2016+1)/($BX1080-$BW1080+1))),"")</f>
        <v>0.5</v>
      </c>
      <c r="S1080" s="0" t="n">
        <f aca="false">IF($L1080&lt;&gt;"",IF($L1080&gt;=2015.5,1,0),"")</f>
        <v>1</v>
      </c>
      <c r="T1080" s="0" t="n">
        <f aca="false">IF($L1080&lt;&gt;"",IF($L1080&gt;=2016,1,0),"")</f>
        <v>0</v>
      </c>
      <c r="U1080" s="0" t="n">
        <f aca="false">IF(ISNUMBER($BX1080),IF($BX1080&gt;=2016,1,0),"")</f>
        <v>1</v>
      </c>
      <c r="V1080" s="0" t="n">
        <f aca="false">IF(ISNUMBER($BW1080),IF($BW1080&gt;=2016,1,0),"")</f>
        <v>0</v>
      </c>
      <c r="W1080" s="0" t="str">
        <f aca="false">IF(AND(ISNUMBER($BW1080),ISNUMBER($BX1080)),IF($BW1080&gt;=2016,"post-only",IF($BX1080&lt;2016,"pre-only","mixed")),"")</f>
        <v>mixed</v>
      </c>
      <c r="X1080" s="0" t="n">
        <f aca="false">IF(AND(ISNUMBER($BW1080),ISNUMBER($BX1080)),MIN(1,MAX(0,($BX1080-2017+1)/($BX1080-$BW1080+1))),"")</f>
        <v>0.416666666666667</v>
      </c>
      <c r="Y1080" s="0" t="n">
        <f aca="false">IF(AND(ISNUMBER($BW1080),ISNUMBER($BX1080)),MIN(1,MAX(0,($BX1080-2018+1)/($BX1080-$BW1080+1))),"")</f>
        <v>0.333333333333333</v>
      </c>
      <c r="Z1080" s="0" t="n">
        <f aca="false">IF(AND(ISNUMBER($BW1080),ISNUMBER($BX1080)),MIN(1,MAX(0,($BX1080-2019+1)/($BX1080-$BW1080+1))),"")</f>
        <v>0.25</v>
      </c>
      <c r="AA1080" s="0" t="n">
        <f aca="false">IF(ISNUMBER($BX1080),IF($BX1080&gt;=2017,1,0),"")</f>
        <v>1</v>
      </c>
      <c r="AB1080" s="0" t="n">
        <f aca="false">IF(ISNUMBER($BX1080),IF($BX1080&gt;=2018,1,0),"")</f>
        <v>1</v>
      </c>
      <c r="AC1080" s="0" t="n">
        <f aca="false">IF(ISNUMBER($BX1080),IF($BX1080&gt;=2019,1,0),"")</f>
        <v>1</v>
      </c>
      <c r="AD1080" s="0" t="n">
        <f aca="false">IF($L1080&lt;&gt;"",IF($L1080&gt;2013,1,0),"")</f>
        <v>1</v>
      </c>
      <c r="AE1080" s="0" t="n">
        <f aca="false">IF($L1080&lt;&gt;"",1+IF($L1080&gt;2011,1,0)+IF($L1080&gt;2014,1,0),"")</f>
        <v>3</v>
      </c>
      <c r="AF1080" s="0" t="s">
        <v>87</v>
      </c>
      <c r="AG1080" s="0" t="s">
        <v>88</v>
      </c>
      <c r="AH1080" s="0" t="s">
        <v>89</v>
      </c>
      <c r="AI1080" s="0" t="s">
        <v>90</v>
      </c>
      <c r="AJ1080" s="0" t="s">
        <v>90</v>
      </c>
      <c r="AK1080" s="0" t="str">
        <f aca="false">IF(AND($CF1080&lt;&gt;"",IFERROR(INDEX(subsample_country_map!$B:$B,MATCH($CF1080,subsample_country_map!$A:$A,0)),"")&lt;&gt;""),INDEX(subsample_country_map!$B:$B,MATCH($CF1080,subsample_country_map!$A:$A,0)),INDEX(lookup!$AA:$AA,MATCH($A1080,lookup!$A:$A,0)))</f>
        <v>99_NCE</v>
      </c>
      <c r="AL1080" s="0" t="str">
        <f aca="false">IF(AND($CF1080&lt;&gt;"",IFERROR(INDEX(subsample_country_map!$C:$C,MATCH($CF1080,subsample_country_map!$A:$A,0)),"")&lt;&gt;""),INDEX(subsample_country_map!$C:$C,MATCH($CF1080,subsample_country_map!$A:$A,0)),INDEX(lookup!$AB:$AB,MATCH($A1080,lookup!$A:$A,0)))</f>
        <v>99_NCE</v>
      </c>
      <c r="AM1080" s="0" t="str">
        <f aca="false">IF(AND($CF1080&lt;&gt;"",IFERROR(INDEX(subsample_country_map!$D:$D,MATCH($CF1080,subsample_country_map!$A:$A,0)),"")&lt;&gt;""),INDEX(subsample_country_map!$D:$D,MATCH($CF1080,subsample_country_map!$A:$A,0)),INDEX(lookup!$AC:$AC,MATCH($A1080,lookup!$A:$A,0)))</f>
        <v>2_non_western</v>
      </c>
      <c r="AN1080" s="0" t="str">
        <f aca="false">IF(AND($CF1080&lt;&gt;"",IFERROR(INDEX(subsample_country_map!$E:$E,MATCH($CF1080,subsample_country_map!$A:$A,0)),"")&lt;&gt;""),INDEX(subsample_country_map!$E:$E,MATCH($CF1080,subsample_country_map!$A:$A,0)),INDEX(lookup!$AD:$AD,MATCH($A1080,lookup!$A:$A,0)))</f>
        <v>99_NCE</v>
      </c>
      <c r="AO1080" s="0" t="str">
        <f aca="false">INDEX(lookup!$Y:$Y,MATCH($A1080,lookup!$A:$A,0))</f>
        <v>0_published</v>
      </c>
      <c r="AP1080" s="0" t="str">
        <f aca="false">INDEX(lookup!$Z:$Z,MATCH($A1080,lookup!$A:$A,0))</f>
        <v>1_VHB high</v>
      </c>
      <c r="AQ1080" s="0" t="str">
        <f aca="false">INDEX(lookup!$W:$W,MATCH($A1080,lookup!$A:$A,0))</f>
        <v>1_fin/acc/econ</v>
      </c>
      <c r="AS1080" s="0" t="s">
        <v>91</v>
      </c>
      <c r="AT1080" s="0" t="s">
        <v>397</v>
      </c>
      <c r="AU1080" s="0" t="s">
        <v>93</v>
      </c>
      <c r="AV1080" s="0" t="s">
        <v>3914</v>
      </c>
      <c r="AW1080" s="0" t="s">
        <v>3915</v>
      </c>
      <c r="BA1080" s="0" t="n">
        <v>1564</v>
      </c>
      <c r="BB1080" s="0" t="s">
        <v>347</v>
      </c>
      <c r="BC1080" s="0" t="s">
        <v>122</v>
      </c>
      <c r="BD1080" s="0" t="s">
        <v>3827</v>
      </c>
      <c r="BE1080" s="0" t="s">
        <v>33</v>
      </c>
      <c r="BF1080" s="0" t="s">
        <v>3916</v>
      </c>
      <c r="BI1080" s="0" t="s">
        <v>675</v>
      </c>
      <c r="BJ1080" s="0" t="s">
        <v>3917</v>
      </c>
      <c r="BK1080" s="0" t="s">
        <v>1442</v>
      </c>
      <c r="BL1080" s="0" t="s">
        <v>3918</v>
      </c>
      <c r="BM1080" s="0" t="s">
        <v>3910</v>
      </c>
      <c r="BN1080" s="0" t="s">
        <v>3831</v>
      </c>
      <c r="BO1080" s="0" t="s">
        <v>105</v>
      </c>
      <c r="BP1080" s="0" t="s">
        <v>3824</v>
      </c>
      <c r="BQ1080" s="0" t="s">
        <v>127</v>
      </c>
      <c r="BT1080" s="0" t="n">
        <v>0</v>
      </c>
      <c r="BU1080" s="0" t="s">
        <v>3832</v>
      </c>
      <c r="BW1080" s="0" t="n">
        <v>2010</v>
      </c>
      <c r="BX1080" s="0" t="n">
        <v>2021</v>
      </c>
      <c r="BY1080" s="0" t="s">
        <v>3833</v>
      </c>
      <c r="BZ1080" s="0" t="n">
        <v>2015.5</v>
      </c>
      <c r="CA1080" s="0" t="n">
        <v>0.5</v>
      </c>
      <c r="CB1080" s="0" t="n">
        <v>1</v>
      </c>
      <c r="CC1080" s="0" t="n">
        <v>1</v>
      </c>
      <c r="CD1080" s="0" t="n">
        <v>-0.0140773627166283</v>
      </c>
      <c r="CE1080" s="0" t="n">
        <v>1</v>
      </c>
    </row>
    <row r="1081" customFormat="false" ht="15" hidden="false" customHeight="false" outlineLevel="0" collapsed="false">
      <c r="A1081" s="0" t="s">
        <v>3824</v>
      </c>
      <c r="B1081" s="0" t="n">
        <v>2386</v>
      </c>
      <c r="C1081" s="0" t="n">
        <v>0.0374703328365437</v>
      </c>
      <c r="D1081" s="0" t="n">
        <v>2222</v>
      </c>
      <c r="E1081" s="0" t="n">
        <f aca="false">IF(ISNUMBER($BA1081),$BA1081,IF(AND(ISNUMBER($D1081),ISNUMBER($BW1081),ISNUMBER($BX1081)),$D1081*($BX1081-$BW1081+1),""))</f>
        <v>2222</v>
      </c>
      <c r="H1081" s="0" t="s">
        <v>118</v>
      </c>
      <c r="I1081" s="0" t="s">
        <v>344</v>
      </c>
      <c r="J1081" s="0" t="n">
        <f aca="false">IF($BW1081&lt;&gt;"",$BW1081,"")</f>
        <v>2010</v>
      </c>
      <c r="K1081" s="0" t="n">
        <f aca="false">IF($BX1081&lt;&gt;"",$BX1081,"")</f>
        <v>2021</v>
      </c>
      <c r="L1081" s="0" t="n">
        <f aca="false">IF(AND(ISNUMBER($BW1081),ISNUMBER($BX1081)),($BW1081+$BX1081)/2,"")</f>
        <v>2015.5</v>
      </c>
      <c r="M1081" s="0" t="n">
        <f aca="false">IF($L1081&lt;&gt;"",$L1081,"")</f>
        <v>2015.5</v>
      </c>
      <c r="N1081" s="0" t="n">
        <f aca="false">IF(AND(ISNUMBER($BW1081),ISNUMBER($BX1081)),MIN(1,MAX(0,($BX1081-2016+1)/($BX1081-$BW1081+1))),"")</f>
        <v>0.5</v>
      </c>
      <c r="O1081" s="0" t="n">
        <f aca="false">IF(AND(ISNUMBER($BW1081),ISNUMBER($BX1081)),MIN(1,MAX(0,($BX1081-2017+1)/($BX1081-$BW1081+1))),"")</f>
        <v>0.416666666666667</v>
      </c>
      <c r="P1081" s="0" t="n">
        <f aca="false">IF(AND(ISNUMBER($BW1081),ISNUMBER($BX1081)),MIN(1,MAX(0,($BX1081-2018+1)/($BX1081-$BW1081+1))),"")</f>
        <v>0.333333333333333</v>
      </c>
      <c r="Q1081" s="0" t="n">
        <f aca="false">IF(AND(ISNUMBER($BW1081),ISNUMBER($BX1081)),MIN(1,MAX(0,($BX1081-2019+1)/($BX1081-$BW1081+1))),"")</f>
        <v>0.25</v>
      </c>
      <c r="R1081" s="0" t="n">
        <f aca="false">IF(AND(ISNUMBER($BW1081),ISNUMBER($BX1081)),MIN(1,MAX(0,($BX1081-2016+1)/($BX1081-$BW1081+1))),"")</f>
        <v>0.5</v>
      </c>
      <c r="S1081" s="0" t="n">
        <f aca="false">IF($L1081&lt;&gt;"",IF($L1081&gt;=2015.5,1,0),"")</f>
        <v>1</v>
      </c>
      <c r="T1081" s="0" t="n">
        <f aca="false">IF($L1081&lt;&gt;"",IF($L1081&gt;=2016,1,0),"")</f>
        <v>0</v>
      </c>
      <c r="U1081" s="0" t="n">
        <f aca="false">IF(ISNUMBER($BX1081),IF($BX1081&gt;=2016,1,0),"")</f>
        <v>1</v>
      </c>
      <c r="V1081" s="0" t="n">
        <f aca="false">IF(ISNUMBER($BW1081),IF($BW1081&gt;=2016,1,0),"")</f>
        <v>0</v>
      </c>
      <c r="W1081" s="0" t="str">
        <f aca="false">IF(AND(ISNUMBER($BW1081),ISNUMBER($BX1081)),IF($BW1081&gt;=2016,"post-only",IF($BX1081&lt;2016,"pre-only","mixed")),"")</f>
        <v>mixed</v>
      </c>
      <c r="X1081" s="0" t="n">
        <f aca="false">IF(AND(ISNUMBER($BW1081),ISNUMBER($BX1081)),MIN(1,MAX(0,($BX1081-2017+1)/($BX1081-$BW1081+1))),"")</f>
        <v>0.416666666666667</v>
      </c>
      <c r="Y1081" s="0" t="n">
        <f aca="false">IF(AND(ISNUMBER($BW1081),ISNUMBER($BX1081)),MIN(1,MAX(0,($BX1081-2018+1)/($BX1081-$BW1081+1))),"")</f>
        <v>0.333333333333333</v>
      </c>
      <c r="Z1081" s="0" t="n">
        <f aca="false">IF(AND(ISNUMBER($BW1081),ISNUMBER($BX1081)),MIN(1,MAX(0,($BX1081-2019+1)/($BX1081-$BW1081+1))),"")</f>
        <v>0.25</v>
      </c>
      <c r="AA1081" s="0" t="n">
        <f aca="false">IF(ISNUMBER($BX1081),IF($BX1081&gt;=2017,1,0),"")</f>
        <v>1</v>
      </c>
      <c r="AB1081" s="0" t="n">
        <f aca="false">IF(ISNUMBER($BX1081),IF($BX1081&gt;=2018,1,0),"")</f>
        <v>1</v>
      </c>
      <c r="AC1081" s="0" t="n">
        <f aca="false">IF(ISNUMBER($BX1081),IF($BX1081&gt;=2019,1,0),"")</f>
        <v>1</v>
      </c>
      <c r="AD1081" s="0" t="n">
        <f aca="false">IF($L1081&lt;&gt;"",IF($L1081&gt;2013,1,0),"")</f>
        <v>1</v>
      </c>
      <c r="AE1081" s="0" t="n">
        <f aca="false">IF($L1081&lt;&gt;"",1+IF($L1081&gt;2011,1,0)+IF($L1081&gt;2014,1,0),"")</f>
        <v>3</v>
      </c>
      <c r="AF1081" s="0" t="s">
        <v>87</v>
      </c>
      <c r="AG1081" s="0" t="s">
        <v>88</v>
      </c>
      <c r="AH1081" s="0" t="s">
        <v>89</v>
      </c>
      <c r="AI1081" s="0" t="s">
        <v>90</v>
      </c>
      <c r="AJ1081" s="0" t="s">
        <v>90</v>
      </c>
      <c r="AK1081" s="0" t="str">
        <f aca="false">IF(AND($CF1081&lt;&gt;"",IFERROR(INDEX(subsample_country_map!$B:$B,MATCH($CF1081,subsample_country_map!$A:$A,0)),"")&lt;&gt;""),INDEX(subsample_country_map!$B:$B,MATCH($CF1081,subsample_country_map!$A:$A,0)),INDEX(lookup!$AA:$AA,MATCH($A1081,lookup!$A:$A,0)))</f>
        <v>99_NCE</v>
      </c>
      <c r="AL1081" s="0" t="str">
        <f aca="false">IF(AND($CF1081&lt;&gt;"",IFERROR(INDEX(subsample_country_map!$C:$C,MATCH($CF1081,subsample_country_map!$A:$A,0)),"")&lt;&gt;""),INDEX(subsample_country_map!$C:$C,MATCH($CF1081,subsample_country_map!$A:$A,0)),INDEX(lookup!$AB:$AB,MATCH($A1081,lookup!$A:$A,0)))</f>
        <v>99_NCE</v>
      </c>
      <c r="AM1081" s="0" t="str">
        <f aca="false">IF(AND($CF1081&lt;&gt;"",IFERROR(INDEX(subsample_country_map!$D:$D,MATCH($CF1081,subsample_country_map!$A:$A,0)),"")&lt;&gt;""),INDEX(subsample_country_map!$D:$D,MATCH($CF1081,subsample_country_map!$A:$A,0)),INDEX(lookup!$AC:$AC,MATCH($A1081,lookup!$A:$A,0)))</f>
        <v>2_non_western</v>
      </c>
      <c r="AN1081" s="0" t="str">
        <f aca="false">IF(AND($CF1081&lt;&gt;"",IFERROR(INDEX(subsample_country_map!$E:$E,MATCH($CF1081,subsample_country_map!$A:$A,0)),"")&lt;&gt;""),INDEX(subsample_country_map!$E:$E,MATCH($CF1081,subsample_country_map!$A:$A,0)),INDEX(lookup!$AD:$AD,MATCH($A1081,lookup!$A:$A,0)))</f>
        <v>99_NCE</v>
      </c>
      <c r="AO1081" s="0" t="str">
        <f aca="false">INDEX(lookup!$Y:$Y,MATCH($A1081,lookup!$A:$A,0))</f>
        <v>0_published</v>
      </c>
      <c r="AP1081" s="0" t="str">
        <f aca="false">INDEX(lookup!$Z:$Z,MATCH($A1081,lookup!$A:$A,0))</f>
        <v>1_VHB high</v>
      </c>
      <c r="AQ1081" s="0" t="str">
        <f aca="false">INDEX(lookup!$W:$W,MATCH($A1081,lookup!$A:$A,0))</f>
        <v>1_fin/acc/econ</v>
      </c>
      <c r="AS1081" s="0" t="s">
        <v>91</v>
      </c>
      <c r="AT1081" s="0" t="s">
        <v>397</v>
      </c>
      <c r="AU1081" s="0" t="s">
        <v>93</v>
      </c>
      <c r="AV1081" s="0" t="s">
        <v>3919</v>
      </c>
      <c r="AW1081" s="0" t="s">
        <v>3920</v>
      </c>
      <c r="BA1081" s="0" t="n">
        <v>2222</v>
      </c>
      <c r="BB1081" s="0" t="s">
        <v>347</v>
      </c>
      <c r="BC1081" s="0" t="s">
        <v>122</v>
      </c>
      <c r="BD1081" s="0" t="s">
        <v>3827</v>
      </c>
      <c r="BE1081" s="0" t="s">
        <v>98</v>
      </c>
      <c r="BI1081" s="0" t="s">
        <v>675</v>
      </c>
      <c r="BJ1081" s="0" t="s">
        <v>3846</v>
      </c>
      <c r="BK1081" s="0" t="s">
        <v>1442</v>
      </c>
      <c r="BL1081" s="0" t="s">
        <v>3921</v>
      </c>
      <c r="BM1081" s="0" t="s">
        <v>3910</v>
      </c>
      <c r="BN1081" s="0" t="s">
        <v>3831</v>
      </c>
      <c r="BO1081" s="0" t="s">
        <v>105</v>
      </c>
      <c r="BP1081" s="0" t="s">
        <v>3824</v>
      </c>
      <c r="BQ1081" s="0" t="s">
        <v>127</v>
      </c>
      <c r="BT1081" s="0" t="n">
        <v>0</v>
      </c>
      <c r="BU1081" s="0" t="s">
        <v>3832</v>
      </c>
      <c r="BW1081" s="0" t="n">
        <v>2010</v>
      </c>
      <c r="BX1081" s="0" t="n">
        <v>2021</v>
      </c>
      <c r="BY1081" s="0" t="s">
        <v>3833</v>
      </c>
      <c r="BZ1081" s="0" t="n">
        <v>2015.5</v>
      </c>
      <c r="CA1081" s="0" t="n">
        <v>0.5</v>
      </c>
      <c r="CB1081" s="0" t="n">
        <v>1</v>
      </c>
      <c r="CC1081" s="0" t="n">
        <v>1</v>
      </c>
      <c r="CD1081" s="0" t="n">
        <v>0.0374878840628911</v>
      </c>
      <c r="CE1081" s="0" t="n">
        <v>1</v>
      </c>
    </row>
    <row r="1082" customFormat="false" ht="15" hidden="false" customHeight="false" outlineLevel="0" collapsed="false">
      <c r="A1082" s="0" t="s">
        <v>3824</v>
      </c>
      <c r="B1082" s="0" t="n">
        <v>2387</v>
      </c>
      <c r="C1082" s="0" t="n">
        <v>0.0350790681364547</v>
      </c>
      <c r="D1082" s="0" t="n">
        <v>653</v>
      </c>
      <c r="E1082" s="0" t="n">
        <f aca="false">IF(ISNUMBER($BA1082),$BA1082,IF(AND(ISNUMBER($D1082),ISNUMBER($BW1082),ISNUMBER($BX1082)),$D1082*($BX1082-$BW1082+1),""))</f>
        <v>653</v>
      </c>
      <c r="H1082" s="0" t="s">
        <v>118</v>
      </c>
      <c r="I1082" s="0" t="s">
        <v>344</v>
      </c>
      <c r="J1082" s="0" t="n">
        <f aca="false">IF($BW1082&lt;&gt;"",$BW1082,"")</f>
        <v>2010</v>
      </c>
      <c r="K1082" s="0" t="n">
        <f aca="false">IF($BX1082&lt;&gt;"",$BX1082,"")</f>
        <v>2021</v>
      </c>
      <c r="L1082" s="0" t="n">
        <f aca="false">IF(AND(ISNUMBER($BW1082),ISNUMBER($BX1082)),($BW1082+$BX1082)/2,"")</f>
        <v>2015.5</v>
      </c>
      <c r="M1082" s="0" t="n">
        <f aca="false">IF($L1082&lt;&gt;"",$L1082,"")</f>
        <v>2015.5</v>
      </c>
      <c r="N1082" s="0" t="n">
        <f aca="false">IF(AND(ISNUMBER($BW1082),ISNUMBER($BX1082)),MIN(1,MAX(0,($BX1082-2016+1)/($BX1082-$BW1082+1))),"")</f>
        <v>0.5</v>
      </c>
      <c r="O1082" s="0" t="n">
        <f aca="false">IF(AND(ISNUMBER($BW1082),ISNUMBER($BX1082)),MIN(1,MAX(0,($BX1082-2017+1)/($BX1082-$BW1082+1))),"")</f>
        <v>0.416666666666667</v>
      </c>
      <c r="P1082" s="0" t="n">
        <f aca="false">IF(AND(ISNUMBER($BW1082),ISNUMBER($BX1082)),MIN(1,MAX(0,($BX1082-2018+1)/($BX1082-$BW1082+1))),"")</f>
        <v>0.333333333333333</v>
      </c>
      <c r="Q1082" s="0" t="n">
        <f aca="false">IF(AND(ISNUMBER($BW1082),ISNUMBER($BX1082)),MIN(1,MAX(0,($BX1082-2019+1)/($BX1082-$BW1082+1))),"")</f>
        <v>0.25</v>
      </c>
      <c r="R1082" s="0" t="n">
        <f aca="false">IF(AND(ISNUMBER($BW1082),ISNUMBER($BX1082)),MIN(1,MAX(0,($BX1082-2016+1)/($BX1082-$BW1082+1))),"")</f>
        <v>0.5</v>
      </c>
      <c r="S1082" s="0" t="n">
        <f aca="false">IF($L1082&lt;&gt;"",IF($L1082&gt;=2015.5,1,0),"")</f>
        <v>1</v>
      </c>
      <c r="T1082" s="0" t="n">
        <f aca="false">IF($L1082&lt;&gt;"",IF($L1082&gt;=2016,1,0),"")</f>
        <v>0</v>
      </c>
      <c r="U1082" s="0" t="n">
        <f aca="false">IF(ISNUMBER($BX1082),IF($BX1082&gt;=2016,1,0),"")</f>
        <v>1</v>
      </c>
      <c r="V1082" s="0" t="n">
        <f aca="false">IF(ISNUMBER($BW1082),IF($BW1082&gt;=2016,1,0),"")</f>
        <v>0</v>
      </c>
      <c r="W1082" s="0" t="str">
        <f aca="false">IF(AND(ISNUMBER($BW1082),ISNUMBER($BX1082)),IF($BW1082&gt;=2016,"post-only",IF($BX1082&lt;2016,"pre-only","mixed")),"")</f>
        <v>mixed</v>
      </c>
      <c r="X1082" s="0" t="n">
        <f aca="false">IF(AND(ISNUMBER($BW1082),ISNUMBER($BX1082)),MIN(1,MAX(0,($BX1082-2017+1)/($BX1082-$BW1082+1))),"")</f>
        <v>0.416666666666667</v>
      </c>
      <c r="Y1082" s="0" t="n">
        <f aca="false">IF(AND(ISNUMBER($BW1082),ISNUMBER($BX1082)),MIN(1,MAX(0,($BX1082-2018+1)/($BX1082-$BW1082+1))),"")</f>
        <v>0.333333333333333</v>
      </c>
      <c r="Z1082" s="0" t="n">
        <f aca="false">IF(AND(ISNUMBER($BW1082),ISNUMBER($BX1082)),MIN(1,MAX(0,($BX1082-2019+1)/($BX1082-$BW1082+1))),"")</f>
        <v>0.25</v>
      </c>
      <c r="AA1082" s="0" t="n">
        <f aca="false">IF(ISNUMBER($BX1082),IF($BX1082&gt;=2017,1,0),"")</f>
        <v>1</v>
      </c>
      <c r="AB1082" s="0" t="n">
        <f aca="false">IF(ISNUMBER($BX1082),IF($BX1082&gt;=2018,1,0),"")</f>
        <v>1</v>
      </c>
      <c r="AC1082" s="0" t="n">
        <f aca="false">IF(ISNUMBER($BX1082),IF($BX1082&gt;=2019,1,0),"")</f>
        <v>1</v>
      </c>
      <c r="AD1082" s="0" t="n">
        <f aca="false">IF($L1082&lt;&gt;"",IF($L1082&gt;2013,1,0),"")</f>
        <v>1</v>
      </c>
      <c r="AE1082" s="0" t="n">
        <f aca="false">IF($L1082&lt;&gt;"",1+IF($L1082&gt;2011,1,0)+IF($L1082&gt;2014,1,0),"")</f>
        <v>3</v>
      </c>
      <c r="AF1082" s="0" t="s">
        <v>87</v>
      </c>
      <c r="AG1082" s="0" t="s">
        <v>88</v>
      </c>
      <c r="AH1082" s="0" t="s">
        <v>89</v>
      </c>
      <c r="AI1082" s="0" t="s">
        <v>90</v>
      </c>
      <c r="AJ1082" s="0" t="s">
        <v>90</v>
      </c>
      <c r="AK1082" s="0" t="str">
        <f aca="false">IF(AND($CF1082&lt;&gt;"",IFERROR(INDEX(subsample_country_map!$B:$B,MATCH($CF1082,subsample_country_map!$A:$A,0)),"")&lt;&gt;""),INDEX(subsample_country_map!$B:$B,MATCH($CF1082,subsample_country_map!$A:$A,0)),INDEX(lookup!$AA:$AA,MATCH($A1082,lookup!$A:$A,0)))</f>
        <v>99_NCE</v>
      </c>
      <c r="AL1082" s="0" t="str">
        <f aca="false">IF(AND($CF1082&lt;&gt;"",IFERROR(INDEX(subsample_country_map!$C:$C,MATCH($CF1082,subsample_country_map!$A:$A,0)),"")&lt;&gt;""),INDEX(subsample_country_map!$C:$C,MATCH($CF1082,subsample_country_map!$A:$A,0)),INDEX(lookup!$AB:$AB,MATCH($A1082,lookup!$A:$A,0)))</f>
        <v>99_NCE</v>
      </c>
      <c r="AM1082" s="0" t="str">
        <f aca="false">IF(AND($CF1082&lt;&gt;"",IFERROR(INDEX(subsample_country_map!$D:$D,MATCH($CF1082,subsample_country_map!$A:$A,0)),"")&lt;&gt;""),INDEX(subsample_country_map!$D:$D,MATCH($CF1082,subsample_country_map!$A:$A,0)),INDEX(lookup!$AC:$AC,MATCH($A1082,lookup!$A:$A,0)))</f>
        <v>2_non_western</v>
      </c>
      <c r="AN1082" s="0" t="str">
        <f aca="false">IF(AND($CF1082&lt;&gt;"",IFERROR(INDEX(subsample_country_map!$E:$E,MATCH($CF1082,subsample_country_map!$A:$A,0)),"")&lt;&gt;""),INDEX(subsample_country_map!$E:$E,MATCH($CF1082,subsample_country_map!$A:$A,0)),INDEX(lookup!$AD:$AD,MATCH($A1082,lookup!$A:$A,0)))</f>
        <v>99_NCE</v>
      </c>
      <c r="AO1082" s="0" t="str">
        <f aca="false">INDEX(lookup!$Y:$Y,MATCH($A1082,lookup!$A:$A,0))</f>
        <v>0_published</v>
      </c>
      <c r="AP1082" s="0" t="str">
        <f aca="false">INDEX(lookup!$Z:$Z,MATCH($A1082,lookup!$A:$A,0))</f>
        <v>1_VHB high</v>
      </c>
      <c r="AQ1082" s="0" t="str">
        <f aca="false">INDEX(lookup!$W:$W,MATCH($A1082,lookup!$A:$A,0))</f>
        <v>1_fin/acc/econ</v>
      </c>
      <c r="AS1082" s="0" t="s">
        <v>91</v>
      </c>
      <c r="AT1082" s="0" t="s">
        <v>397</v>
      </c>
      <c r="AU1082" s="0" t="s">
        <v>93</v>
      </c>
      <c r="AV1082" s="0" t="s">
        <v>3922</v>
      </c>
      <c r="AW1082" s="0" t="s">
        <v>3923</v>
      </c>
      <c r="BA1082" s="0" t="n">
        <v>653</v>
      </c>
      <c r="BB1082" s="0" t="s">
        <v>347</v>
      </c>
      <c r="BC1082" s="0" t="s">
        <v>122</v>
      </c>
      <c r="BD1082" s="0" t="s">
        <v>3827</v>
      </c>
      <c r="BE1082" s="0" t="s">
        <v>33</v>
      </c>
      <c r="BF1082" s="0" t="s">
        <v>3836</v>
      </c>
      <c r="BI1082" s="0" t="s">
        <v>675</v>
      </c>
      <c r="BJ1082" s="0" t="s">
        <v>3850</v>
      </c>
      <c r="BK1082" s="0" t="s">
        <v>1442</v>
      </c>
      <c r="BL1082" s="0" t="s">
        <v>3924</v>
      </c>
      <c r="BM1082" s="0" t="s">
        <v>3910</v>
      </c>
      <c r="BN1082" s="0" t="s">
        <v>3831</v>
      </c>
      <c r="BO1082" s="0" t="s">
        <v>105</v>
      </c>
      <c r="BP1082" s="0" t="s">
        <v>3824</v>
      </c>
      <c r="BQ1082" s="0" t="s">
        <v>127</v>
      </c>
      <c r="BT1082" s="0" t="n">
        <v>0</v>
      </c>
      <c r="BU1082" s="0" t="s">
        <v>3832</v>
      </c>
      <c r="BW1082" s="0" t="n">
        <v>2010</v>
      </c>
      <c r="BX1082" s="0" t="n">
        <v>2021</v>
      </c>
      <c r="BY1082" s="0" t="s">
        <v>3833</v>
      </c>
      <c r="BZ1082" s="0" t="n">
        <v>2015.5</v>
      </c>
      <c r="CA1082" s="0" t="n">
        <v>0.5</v>
      </c>
      <c r="CB1082" s="0" t="n">
        <v>1</v>
      </c>
      <c r="CC1082" s="0" t="n">
        <v>1</v>
      </c>
      <c r="CD1082" s="0" t="n">
        <v>0.0350934675134758</v>
      </c>
      <c r="CE1082" s="0" t="n">
        <v>1</v>
      </c>
    </row>
    <row r="1083" customFormat="false" ht="15" hidden="false" customHeight="false" outlineLevel="0" collapsed="false">
      <c r="A1083" s="0" t="s">
        <v>3824</v>
      </c>
      <c r="B1083" s="0" t="n">
        <v>2388</v>
      </c>
      <c r="C1083" s="0" t="n">
        <v>0.00944829871419705</v>
      </c>
      <c r="D1083" s="0" t="n">
        <v>1564</v>
      </c>
      <c r="E1083" s="0" t="n">
        <f aca="false">IF(ISNUMBER($BA1083),$BA1083,IF(AND(ISNUMBER($D1083),ISNUMBER($BW1083),ISNUMBER($BX1083)),$D1083*($BX1083-$BW1083+1),""))</f>
        <v>1564</v>
      </c>
      <c r="H1083" s="0" t="s">
        <v>118</v>
      </c>
      <c r="I1083" s="0" t="s">
        <v>344</v>
      </c>
      <c r="J1083" s="0" t="n">
        <f aca="false">IF($BW1083&lt;&gt;"",$BW1083,"")</f>
        <v>2010</v>
      </c>
      <c r="K1083" s="0" t="n">
        <f aca="false">IF($BX1083&lt;&gt;"",$BX1083,"")</f>
        <v>2021</v>
      </c>
      <c r="L1083" s="0" t="n">
        <f aca="false">IF(AND(ISNUMBER($BW1083),ISNUMBER($BX1083)),($BW1083+$BX1083)/2,"")</f>
        <v>2015.5</v>
      </c>
      <c r="M1083" s="0" t="n">
        <f aca="false">IF($L1083&lt;&gt;"",$L1083,"")</f>
        <v>2015.5</v>
      </c>
      <c r="N1083" s="0" t="n">
        <f aca="false">IF(AND(ISNUMBER($BW1083),ISNUMBER($BX1083)),MIN(1,MAX(0,($BX1083-2016+1)/($BX1083-$BW1083+1))),"")</f>
        <v>0.5</v>
      </c>
      <c r="O1083" s="0" t="n">
        <f aca="false">IF(AND(ISNUMBER($BW1083),ISNUMBER($BX1083)),MIN(1,MAX(0,($BX1083-2017+1)/($BX1083-$BW1083+1))),"")</f>
        <v>0.416666666666667</v>
      </c>
      <c r="P1083" s="0" t="n">
        <f aca="false">IF(AND(ISNUMBER($BW1083),ISNUMBER($BX1083)),MIN(1,MAX(0,($BX1083-2018+1)/($BX1083-$BW1083+1))),"")</f>
        <v>0.333333333333333</v>
      </c>
      <c r="Q1083" s="0" t="n">
        <f aca="false">IF(AND(ISNUMBER($BW1083),ISNUMBER($BX1083)),MIN(1,MAX(0,($BX1083-2019+1)/($BX1083-$BW1083+1))),"")</f>
        <v>0.25</v>
      </c>
      <c r="R1083" s="0" t="n">
        <f aca="false">IF(AND(ISNUMBER($BW1083),ISNUMBER($BX1083)),MIN(1,MAX(0,($BX1083-2016+1)/($BX1083-$BW1083+1))),"")</f>
        <v>0.5</v>
      </c>
      <c r="S1083" s="0" t="n">
        <f aca="false">IF($L1083&lt;&gt;"",IF($L1083&gt;=2015.5,1,0),"")</f>
        <v>1</v>
      </c>
      <c r="T1083" s="0" t="n">
        <f aca="false">IF($L1083&lt;&gt;"",IF($L1083&gt;=2016,1,0),"")</f>
        <v>0</v>
      </c>
      <c r="U1083" s="0" t="n">
        <f aca="false">IF(ISNUMBER($BX1083),IF($BX1083&gt;=2016,1,0),"")</f>
        <v>1</v>
      </c>
      <c r="V1083" s="0" t="n">
        <f aca="false">IF(ISNUMBER($BW1083),IF($BW1083&gt;=2016,1,0),"")</f>
        <v>0</v>
      </c>
      <c r="W1083" s="0" t="str">
        <f aca="false">IF(AND(ISNUMBER($BW1083),ISNUMBER($BX1083)),IF($BW1083&gt;=2016,"post-only",IF($BX1083&lt;2016,"pre-only","mixed")),"")</f>
        <v>mixed</v>
      </c>
      <c r="X1083" s="0" t="n">
        <f aca="false">IF(AND(ISNUMBER($BW1083),ISNUMBER($BX1083)),MIN(1,MAX(0,($BX1083-2017+1)/($BX1083-$BW1083+1))),"")</f>
        <v>0.416666666666667</v>
      </c>
      <c r="Y1083" s="0" t="n">
        <f aca="false">IF(AND(ISNUMBER($BW1083),ISNUMBER($BX1083)),MIN(1,MAX(0,($BX1083-2018+1)/($BX1083-$BW1083+1))),"")</f>
        <v>0.333333333333333</v>
      </c>
      <c r="Z1083" s="0" t="n">
        <f aca="false">IF(AND(ISNUMBER($BW1083),ISNUMBER($BX1083)),MIN(1,MAX(0,($BX1083-2019+1)/($BX1083-$BW1083+1))),"")</f>
        <v>0.25</v>
      </c>
      <c r="AA1083" s="0" t="n">
        <f aca="false">IF(ISNUMBER($BX1083),IF($BX1083&gt;=2017,1,0),"")</f>
        <v>1</v>
      </c>
      <c r="AB1083" s="0" t="n">
        <f aca="false">IF(ISNUMBER($BX1083),IF($BX1083&gt;=2018,1,0),"")</f>
        <v>1</v>
      </c>
      <c r="AC1083" s="0" t="n">
        <f aca="false">IF(ISNUMBER($BX1083),IF($BX1083&gt;=2019,1,0),"")</f>
        <v>1</v>
      </c>
      <c r="AD1083" s="0" t="n">
        <f aca="false">IF($L1083&lt;&gt;"",IF($L1083&gt;2013,1,0),"")</f>
        <v>1</v>
      </c>
      <c r="AE1083" s="0" t="n">
        <f aca="false">IF($L1083&lt;&gt;"",1+IF($L1083&gt;2011,1,0)+IF($L1083&gt;2014,1,0),"")</f>
        <v>3</v>
      </c>
      <c r="AF1083" s="0" t="s">
        <v>87</v>
      </c>
      <c r="AG1083" s="0" t="s">
        <v>88</v>
      </c>
      <c r="AH1083" s="0" t="s">
        <v>89</v>
      </c>
      <c r="AI1083" s="0" t="s">
        <v>90</v>
      </c>
      <c r="AJ1083" s="0" t="s">
        <v>90</v>
      </c>
      <c r="AK1083" s="0" t="str">
        <f aca="false">IF(AND($CF1083&lt;&gt;"",IFERROR(INDEX(subsample_country_map!$B:$B,MATCH($CF1083,subsample_country_map!$A:$A,0)),"")&lt;&gt;""),INDEX(subsample_country_map!$B:$B,MATCH($CF1083,subsample_country_map!$A:$A,0)),INDEX(lookup!$AA:$AA,MATCH($A1083,lookup!$A:$A,0)))</f>
        <v>99_NCE</v>
      </c>
      <c r="AL1083" s="0" t="str">
        <f aca="false">IF(AND($CF1083&lt;&gt;"",IFERROR(INDEX(subsample_country_map!$C:$C,MATCH($CF1083,subsample_country_map!$A:$A,0)),"")&lt;&gt;""),INDEX(subsample_country_map!$C:$C,MATCH($CF1083,subsample_country_map!$A:$A,0)),INDEX(lookup!$AB:$AB,MATCH($A1083,lookup!$A:$A,0)))</f>
        <v>99_NCE</v>
      </c>
      <c r="AM1083" s="0" t="str">
        <f aca="false">IF(AND($CF1083&lt;&gt;"",IFERROR(INDEX(subsample_country_map!$D:$D,MATCH($CF1083,subsample_country_map!$A:$A,0)),"")&lt;&gt;""),INDEX(subsample_country_map!$D:$D,MATCH($CF1083,subsample_country_map!$A:$A,0)),INDEX(lookup!$AC:$AC,MATCH($A1083,lookup!$A:$A,0)))</f>
        <v>2_non_western</v>
      </c>
      <c r="AN1083" s="0" t="str">
        <f aca="false">IF(AND($CF1083&lt;&gt;"",IFERROR(INDEX(subsample_country_map!$E:$E,MATCH($CF1083,subsample_country_map!$A:$A,0)),"")&lt;&gt;""),INDEX(subsample_country_map!$E:$E,MATCH($CF1083,subsample_country_map!$A:$A,0)),INDEX(lookup!$AD:$AD,MATCH($A1083,lookup!$A:$A,0)))</f>
        <v>99_NCE</v>
      </c>
      <c r="AO1083" s="0" t="str">
        <f aca="false">INDEX(lookup!$Y:$Y,MATCH($A1083,lookup!$A:$A,0))</f>
        <v>0_published</v>
      </c>
      <c r="AP1083" s="0" t="str">
        <f aca="false">INDEX(lookup!$Z:$Z,MATCH($A1083,lookup!$A:$A,0))</f>
        <v>1_VHB high</v>
      </c>
      <c r="AQ1083" s="0" t="str">
        <f aca="false">INDEX(lookup!$W:$W,MATCH($A1083,lookup!$A:$A,0))</f>
        <v>1_fin/acc/econ</v>
      </c>
      <c r="AS1083" s="0" t="s">
        <v>91</v>
      </c>
      <c r="AT1083" s="0" t="s">
        <v>397</v>
      </c>
      <c r="AU1083" s="0" t="s">
        <v>93</v>
      </c>
      <c r="AV1083" s="0" t="s">
        <v>3925</v>
      </c>
      <c r="AW1083" s="0" t="s">
        <v>3926</v>
      </c>
      <c r="BA1083" s="0" t="n">
        <v>1564</v>
      </c>
      <c r="BB1083" s="0" t="s">
        <v>347</v>
      </c>
      <c r="BC1083" s="0" t="s">
        <v>122</v>
      </c>
      <c r="BD1083" s="0" t="s">
        <v>3827</v>
      </c>
      <c r="BE1083" s="0" t="s">
        <v>33</v>
      </c>
      <c r="BF1083" s="0" t="s">
        <v>3916</v>
      </c>
      <c r="BI1083" s="0" t="s">
        <v>675</v>
      </c>
      <c r="BJ1083" s="0" t="s">
        <v>3927</v>
      </c>
      <c r="BK1083" s="0" t="s">
        <v>1442</v>
      </c>
      <c r="BL1083" s="0" t="s">
        <v>3928</v>
      </c>
      <c r="BM1083" s="0" t="s">
        <v>3910</v>
      </c>
      <c r="BN1083" s="0" t="s">
        <v>3831</v>
      </c>
      <c r="BO1083" s="0" t="s">
        <v>105</v>
      </c>
      <c r="BP1083" s="0" t="s">
        <v>3824</v>
      </c>
      <c r="BQ1083" s="0" t="s">
        <v>127</v>
      </c>
      <c r="BT1083" s="0" t="n">
        <v>0</v>
      </c>
      <c r="BU1083" s="0" t="s">
        <v>3832</v>
      </c>
      <c r="BW1083" s="0" t="n">
        <v>2010</v>
      </c>
      <c r="BX1083" s="0" t="n">
        <v>2021</v>
      </c>
      <c r="BY1083" s="0" t="s">
        <v>3833</v>
      </c>
      <c r="BZ1083" s="0" t="n">
        <v>2015.5</v>
      </c>
      <c r="CA1083" s="0" t="n">
        <v>0.5</v>
      </c>
      <c r="CB1083" s="0" t="n">
        <v>1</v>
      </c>
      <c r="CC1083" s="0" t="n">
        <v>1</v>
      </c>
      <c r="CD1083" s="0" t="n">
        <v>0.00944857988023035</v>
      </c>
      <c r="CE1083" s="0" t="n">
        <v>1</v>
      </c>
    </row>
    <row r="1084" customFormat="false" ht="15" hidden="false" customHeight="false" outlineLevel="0" collapsed="false">
      <c r="A1084" s="0" t="s">
        <v>3824</v>
      </c>
      <c r="B1084" s="0" t="n">
        <v>2389</v>
      </c>
      <c r="C1084" s="0" t="n">
        <v>-0.0535319500605239</v>
      </c>
      <c r="D1084" s="0" t="n">
        <v>2222</v>
      </c>
      <c r="E1084" s="0" t="n">
        <f aca="false">IF(ISNUMBER($BA1084),$BA1084,IF(AND(ISNUMBER($D1084),ISNUMBER($BW1084),ISNUMBER($BX1084)),$D1084*($BX1084-$BW1084+1),""))</f>
        <v>2222</v>
      </c>
      <c r="H1084" s="0" t="s">
        <v>118</v>
      </c>
      <c r="I1084" s="0" t="s">
        <v>344</v>
      </c>
      <c r="J1084" s="0" t="n">
        <f aca="false">IF($BW1084&lt;&gt;"",$BW1084,"")</f>
        <v>2010</v>
      </c>
      <c r="K1084" s="0" t="n">
        <f aca="false">IF($BX1084&lt;&gt;"",$BX1084,"")</f>
        <v>2021</v>
      </c>
      <c r="L1084" s="0" t="n">
        <f aca="false">IF(AND(ISNUMBER($BW1084),ISNUMBER($BX1084)),($BW1084+$BX1084)/2,"")</f>
        <v>2015.5</v>
      </c>
      <c r="M1084" s="0" t="n">
        <f aca="false">IF($L1084&lt;&gt;"",$L1084,"")</f>
        <v>2015.5</v>
      </c>
      <c r="N1084" s="0" t="n">
        <f aca="false">IF(AND(ISNUMBER($BW1084),ISNUMBER($BX1084)),MIN(1,MAX(0,($BX1084-2016+1)/($BX1084-$BW1084+1))),"")</f>
        <v>0.5</v>
      </c>
      <c r="O1084" s="0" t="n">
        <f aca="false">IF(AND(ISNUMBER($BW1084),ISNUMBER($BX1084)),MIN(1,MAX(0,($BX1084-2017+1)/($BX1084-$BW1084+1))),"")</f>
        <v>0.416666666666667</v>
      </c>
      <c r="P1084" s="0" t="n">
        <f aca="false">IF(AND(ISNUMBER($BW1084),ISNUMBER($BX1084)),MIN(1,MAX(0,($BX1084-2018+1)/($BX1084-$BW1084+1))),"")</f>
        <v>0.333333333333333</v>
      </c>
      <c r="Q1084" s="0" t="n">
        <f aca="false">IF(AND(ISNUMBER($BW1084),ISNUMBER($BX1084)),MIN(1,MAX(0,($BX1084-2019+1)/($BX1084-$BW1084+1))),"")</f>
        <v>0.25</v>
      </c>
      <c r="R1084" s="0" t="n">
        <f aca="false">IF(AND(ISNUMBER($BW1084),ISNUMBER($BX1084)),MIN(1,MAX(0,($BX1084-2016+1)/($BX1084-$BW1084+1))),"")</f>
        <v>0.5</v>
      </c>
      <c r="S1084" s="0" t="n">
        <f aca="false">IF($L1084&lt;&gt;"",IF($L1084&gt;=2015.5,1,0),"")</f>
        <v>1</v>
      </c>
      <c r="T1084" s="0" t="n">
        <f aca="false">IF($L1084&lt;&gt;"",IF($L1084&gt;=2016,1,0),"")</f>
        <v>0</v>
      </c>
      <c r="U1084" s="0" t="n">
        <f aca="false">IF(ISNUMBER($BX1084),IF($BX1084&gt;=2016,1,0),"")</f>
        <v>1</v>
      </c>
      <c r="V1084" s="0" t="n">
        <f aca="false">IF(ISNUMBER($BW1084),IF($BW1084&gt;=2016,1,0),"")</f>
        <v>0</v>
      </c>
      <c r="W1084" s="0" t="str">
        <f aca="false">IF(AND(ISNUMBER($BW1084),ISNUMBER($BX1084)),IF($BW1084&gt;=2016,"post-only",IF($BX1084&lt;2016,"pre-only","mixed")),"")</f>
        <v>mixed</v>
      </c>
      <c r="X1084" s="0" t="n">
        <f aca="false">IF(AND(ISNUMBER($BW1084),ISNUMBER($BX1084)),MIN(1,MAX(0,($BX1084-2017+1)/($BX1084-$BW1084+1))),"")</f>
        <v>0.416666666666667</v>
      </c>
      <c r="Y1084" s="0" t="n">
        <f aca="false">IF(AND(ISNUMBER($BW1084),ISNUMBER($BX1084)),MIN(1,MAX(0,($BX1084-2018+1)/($BX1084-$BW1084+1))),"")</f>
        <v>0.333333333333333</v>
      </c>
      <c r="Z1084" s="0" t="n">
        <f aca="false">IF(AND(ISNUMBER($BW1084),ISNUMBER($BX1084)),MIN(1,MAX(0,($BX1084-2019+1)/($BX1084-$BW1084+1))),"")</f>
        <v>0.25</v>
      </c>
      <c r="AA1084" s="0" t="n">
        <f aca="false">IF(ISNUMBER($BX1084),IF($BX1084&gt;=2017,1,0),"")</f>
        <v>1</v>
      </c>
      <c r="AB1084" s="0" t="n">
        <f aca="false">IF(ISNUMBER($BX1084),IF($BX1084&gt;=2018,1,0),"")</f>
        <v>1</v>
      </c>
      <c r="AC1084" s="0" t="n">
        <f aca="false">IF(ISNUMBER($BX1084),IF($BX1084&gt;=2019,1,0),"")</f>
        <v>1</v>
      </c>
      <c r="AD1084" s="0" t="n">
        <f aca="false">IF($L1084&lt;&gt;"",IF($L1084&gt;2013,1,0),"")</f>
        <v>1</v>
      </c>
      <c r="AE1084" s="0" t="n">
        <f aca="false">IF($L1084&lt;&gt;"",1+IF($L1084&gt;2011,1,0)+IF($L1084&gt;2014,1,0),"")</f>
        <v>3</v>
      </c>
      <c r="AF1084" s="0" t="s">
        <v>87</v>
      </c>
      <c r="AG1084" s="0" t="s">
        <v>88</v>
      </c>
      <c r="AH1084" s="0" t="s">
        <v>89</v>
      </c>
      <c r="AI1084" s="0" t="s">
        <v>90</v>
      </c>
      <c r="AJ1084" s="0" t="s">
        <v>90</v>
      </c>
      <c r="AK1084" s="0" t="str">
        <f aca="false">IF(AND($CF1084&lt;&gt;"",IFERROR(INDEX(subsample_country_map!$B:$B,MATCH($CF1084,subsample_country_map!$A:$A,0)),"")&lt;&gt;""),INDEX(subsample_country_map!$B:$B,MATCH($CF1084,subsample_country_map!$A:$A,0)),INDEX(lookup!$AA:$AA,MATCH($A1084,lookup!$A:$A,0)))</f>
        <v>99_NCE</v>
      </c>
      <c r="AL1084" s="0" t="str">
        <f aca="false">IF(AND($CF1084&lt;&gt;"",IFERROR(INDEX(subsample_country_map!$C:$C,MATCH($CF1084,subsample_country_map!$A:$A,0)),"")&lt;&gt;""),INDEX(subsample_country_map!$C:$C,MATCH($CF1084,subsample_country_map!$A:$A,0)),INDEX(lookup!$AB:$AB,MATCH($A1084,lookup!$A:$A,0)))</f>
        <v>99_NCE</v>
      </c>
      <c r="AM1084" s="0" t="str">
        <f aca="false">IF(AND($CF1084&lt;&gt;"",IFERROR(INDEX(subsample_country_map!$D:$D,MATCH($CF1084,subsample_country_map!$A:$A,0)),"")&lt;&gt;""),INDEX(subsample_country_map!$D:$D,MATCH($CF1084,subsample_country_map!$A:$A,0)),INDEX(lookup!$AC:$AC,MATCH($A1084,lookup!$A:$A,0)))</f>
        <v>2_non_western</v>
      </c>
      <c r="AN1084" s="0" t="str">
        <f aca="false">IF(AND($CF1084&lt;&gt;"",IFERROR(INDEX(subsample_country_map!$E:$E,MATCH($CF1084,subsample_country_map!$A:$A,0)),"")&lt;&gt;""),INDEX(subsample_country_map!$E:$E,MATCH($CF1084,subsample_country_map!$A:$A,0)),INDEX(lookup!$AD:$AD,MATCH($A1084,lookup!$A:$A,0)))</f>
        <v>99_NCE</v>
      </c>
      <c r="AO1084" s="0" t="str">
        <f aca="false">INDEX(lookup!$Y:$Y,MATCH($A1084,lookup!$A:$A,0))</f>
        <v>0_published</v>
      </c>
      <c r="AP1084" s="0" t="str">
        <f aca="false">INDEX(lookup!$Z:$Z,MATCH($A1084,lookup!$A:$A,0))</f>
        <v>1_VHB high</v>
      </c>
      <c r="AQ1084" s="0" t="str">
        <f aca="false">INDEX(lookup!$W:$W,MATCH($A1084,lookup!$A:$A,0))</f>
        <v>1_fin/acc/econ</v>
      </c>
      <c r="AS1084" s="0" t="s">
        <v>91</v>
      </c>
      <c r="AT1084" s="0" t="s">
        <v>397</v>
      </c>
      <c r="AU1084" s="0" t="s">
        <v>93</v>
      </c>
      <c r="AV1084" s="0" t="s">
        <v>3929</v>
      </c>
      <c r="AW1084" s="0" t="s">
        <v>3930</v>
      </c>
      <c r="BA1084" s="0" t="n">
        <v>2222</v>
      </c>
      <c r="BB1084" s="0" t="s">
        <v>347</v>
      </c>
      <c r="BC1084" s="0" t="s">
        <v>122</v>
      </c>
      <c r="BD1084" s="0" t="s">
        <v>3827</v>
      </c>
      <c r="BE1084" s="0" t="s">
        <v>98</v>
      </c>
      <c r="BI1084" s="0" t="s">
        <v>700</v>
      </c>
      <c r="BJ1084" s="0" t="s">
        <v>3828</v>
      </c>
      <c r="BK1084" s="0" t="s">
        <v>2082</v>
      </c>
      <c r="BL1084" s="0" t="s">
        <v>3931</v>
      </c>
      <c r="BM1084" s="0" t="s">
        <v>3932</v>
      </c>
      <c r="BN1084" s="0" t="s">
        <v>3831</v>
      </c>
      <c r="BO1084" s="0" t="s">
        <v>105</v>
      </c>
      <c r="BP1084" s="0" t="s">
        <v>3824</v>
      </c>
      <c r="BQ1084" s="0" t="s">
        <v>127</v>
      </c>
      <c r="BT1084" s="0" t="n">
        <v>0</v>
      </c>
      <c r="BU1084" s="0" t="s">
        <v>3832</v>
      </c>
      <c r="BW1084" s="0" t="n">
        <v>2010</v>
      </c>
      <c r="BX1084" s="0" t="n">
        <v>2021</v>
      </c>
      <c r="BY1084" s="0" t="s">
        <v>3833</v>
      </c>
      <c r="BZ1084" s="0" t="n">
        <v>2015.5</v>
      </c>
      <c r="CA1084" s="0" t="n">
        <v>0.5</v>
      </c>
      <c r="CB1084" s="0" t="n">
        <v>1</v>
      </c>
      <c r="CC1084" s="0" t="n">
        <v>1</v>
      </c>
      <c r="CD1084" s="0" t="n">
        <v>-0.0535831731244573</v>
      </c>
      <c r="CE1084" s="0" t="n">
        <v>1</v>
      </c>
    </row>
    <row r="1085" customFormat="false" ht="15" hidden="false" customHeight="false" outlineLevel="0" collapsed="false">
      <c r="A1085" s="0" t="s">
        <v>3824</v>
      </c>
      <c r="B1085" s="0" t="n">
        <v>2390</v>
      </c>
      <c r="C1085" s="0" t="n">
        <v>-0.018521594290063</v>
      </c>
      <c r="D1085" s="0" t="n">
        <v>2222</v>
      </c>
      <c r="E1085" s="0" t="n">
        <f aca="false">IF(ISNUMBER($BA1085),$BA1085,IF(AND(ISNUMBER($D1085),ISNUMBER($BW1085),ISNUMBER($BX1085)),$D1085*($BX1085-$BW1085+1),""))</f>
        <v>2222</v>
      </c>
      <c r="H1085" s="0" t="s">
        <v>118</v>
      </c>
      <c r="I1085" s="0" t="s">
        <v>344</v>
      </c>
      <c r="J1085" s="0" t="n">
        <f aca="false">IF($BW1085&lt;&gt;"",$BW1085,"")</f>
        <v>2010</v>
      </c>
      <c r="K1085" s="0" t="n">
        <f aca="false">IF($BX1085&lt;&gt;"",$BX1085,"")</f>
        <v>2021</v>
      </c>
      <c r="L1085" s="0" t="n">
        <f aca="false">IF(AND(ISNUMBER($BW1085),ISNUMBER($BX1085)),($BW1085+$BX1085)/2,"")</f>
        <v>2015.5</v>
      </c>
      <c r="M1085" s="0" t="n">
        <f aca="false">IF($L1085&lt;&gt;"",$L1085,"")</f>
        <v>2015.5</v>
      </c>
      <c r="N1085" s="0" t="n">
        <f aca="false">IF(AND(ISNUMBER($BW1085),ISNUMBER($BX1085)),MIN(1,MAX(0,($BX1085-2016+1)/($BX1085-$BW1085+1))),"")</f>
        <v>0.5</v>
      </c>
      <c r="O1085" s="0" t="n">
        <f aca="false">IF(AND(ISNUMBER($BW1085),ISNUMBER($BX1085)),MIN(1,MAX(0,($BX1085-2017+1)/($BX1085-$BW1085+1))),"")</f>
        <v>0.416666666666667</v>
      </c>
      <c r="P1085" s="0" t="n">
        <f aca="false">IF(AND(ISNUMBER($BW1085),ISNUMBER($BX1085)),MIN(1,MAX(0,($BX1085-2018+1)/($BX1085-$BW1085+1))),"")</f>
        <v>0.333333333333333</v>
      </c>
      <c r="Q1085" s="0" t="n">
        <f aca="false">IF(AND(ISNUMBER($BW1085),ISNUMBER($BX1085)),MIN(1,MAX(0,($BX1085-2019+1)/($BX1085-$BW1085+1))),"")</f>
        <v>0.25</v>
      </c>
      <c r="R1085" s="0" t="n">
        <f aca="false">IF(AND(ISNUMBER($BW1085),ISNUMBER($BX1085)),MIN(1,MAX(0,($BX1085-2016+1)/($BX1085-$BW1085+1))),"")</f>
        <v>0.5</v>
      </c>
      <c r="S1085" s="0" t="n">
        <f aca="false">IF($L1085&lt;&gt;"",IF($L1085&gt;=2015.5,1,0),"")</f>
        <v>1</v>
      </c>
      <c r="T1085" s="0" t="n">
        <f aca="false">IF($L1085&lt;&gt;"",IF($L1085&gt;=2016,1,0),"")</f>
        <v>0</v>
      </c>
      <c r="U1085" s="0" t="n">
        <f aca="false">IF(ISNUMBER($BX1085),IF($BX1085&gt;=2016,1,0),"")</f>
        <v>1</v>
      </c>
      <c r="V1085" s="0" t="n">
        <f aca="false">IF(ISNUMBER($BW1085),IF($BW1085&gt;=2016,1,0),"")</f>
        <v>0</v>
      </c>
      <c r="W1085" s="0" t="str">
        <f aca="false">IF(AND(ISNUMBER($BW1085),ISNUMBER($BX1085)),IF($BW1085&gt;=2016,"post-only",IF($BX1085&lt;2016,"pre-only","mixed")),"")</f>
        <v>mixed</v>
      </c>
      <c r="X1085" s="0" t="n">
        <f aca="false">IF(AND(ISNUMBER($BW1085),ISNUMBER($BX1085)),MIN(1,MAX(0,($BX1085-2017+1)/($BX1085-$BW1085+1))),"")</f>
        <v>0.416666666666667</v>
      </c>
      <c r="Y1085" s="0" t="n">
        <f aca="false">IF(AND(ISNUMBER($BW1085),ISNUMBER($BX1085)),MIN(1,MAX(0,($BX1085-2018+1)/($BX1085-$BW1085+1))),"")</f>
        <v>0.333333333333333</v>
      </c>
      <c r="Z1085" s="0" t="n">
        <f aca="false">IF(AND(ISNUMBER($BW1085),ISNUMBER($BX1085)),MIN(1,MAX(0,($BX1085-2019+1)/($BX1085-$BW1085+1))),"")</f>
        <v>0.25</v>
      </c>
      <c r="AA1085" s="0" t="n">
        <f aca="false">IF(ISNUMBER($BX1085),IF($BX1085&gt;=2017,1,0),"")</f>
        <v>1</v>
      </c>
      <c r="AB1085" s="0" t="n">
        <f aca="false">IF(ISNUMBER($BX1085),IF($BX1085&gt;=2018,1,0),"")</f>
        <v>1</v>
      </c>
      <c r="AC1085" s="0" t="n">
        <f aca="false">IF(ISNUMBER($BX1085),IF($BX1085&gt;=2019,1,0),"")</f>
        <v>1</v>
      </c>
      <c r="AD1085" s="0" t="n">
        <f aca="false">IF($L1085&lt;&gt;"",IF($L1085&gt;2013,1,0),"")</f>
        <v>1</v>
      </c>
      <c r="AE1085" s="0" t="n">
        <f aca="false">IF($L1085&lt;&gt;"",1+IF($L1085&gt;2011,1,0)+IF($L1085&gt;2014,1,0),"")</f>
        <v>3</v>
      </c>
      <c r="AF1085" s="0" t="s">
        <v>87</v>
      </c>
      <c r="AG1085" s="0" t="s">
        <v>88</v>
      </c>
      <c r="AH1085" s="0" t="s">
        <v>89</v>
      </c>
      <c r="AI1085" s="0" t="s">
        <v>90</v>
      </c>
      <c r="AJ1085" s="0" t="s">
        <v>90</v>
      </c>
      <c r="AK1085" s="0" t="str">
        <f aca="false">IF(AND($CF1085&lt;&gt;"",IFERROR(INDEX(subsample_country_map!$B:$B,MATCH($CF1085,subsample_country_map!$A:$A,0)),"")&lt;&gt;""),INDEX(subsample_country_map!$B:$B,MATCH($CF1085,subsample_country_map!$A:$A,0)),INDEX(lookup!$AA:$AA,MATCH($A1085,lookup!$A:$A,0)))</f>
        <v>99_NCE</v>
      </c>
      <c r="AL1085" s="0" t="str">
        <f aca="false">IF(AND($CF1085&lt;&gt;"",IFERROR(INDEX(subsample_country_map!$C:$C,MATCH($CF1085,subsample_country_map!$A:$A,0)),"")&lt;&gt;""),INDEX(subsample_country_map!$C:$C,MATCH($CF1085,subsample_country_map!$A:$A,0)),INDEX(lookup!$AB:$AB,MATCH($A1085,lookup!$A:$A,0)))</f>
        <v>99_NCE</v>
      </c>
      <c r="AM1085" s="0" t="str">
        <f aca="false">IF(AND($CF1085&lt;&gt;"",IFERROR(INDEX(subsample_country_map!$D:$D,MATCH($CF1085,subsample_country_map!$A:$A,0)),"")&lt;&gt;""),INDEX(subsample_country_map!$D:$D,MATCH($CF1085,subsample_country_map!$A:$A,0)),INDEX(lookup!$AC:$AC,MATCH($A1085,lookup!$A:$A,0)))</f>
        <v>2_non_western</v>
      </c>
      <c r="AN1085" s="0" t="str">
        <f aca="false">IF(AND($CF1085&lt;&gt;"",IFERROR(INDEX(subsample_country_map!$E:$E,MATCH($CF1085,subsample_country_map!$A:$A,0)),"")&lt;&gt;""),INDEX(subsample_country_map!$E:$E,MATCH($CF1085,subsample_country_map!$A:$A,0)),INDEX(lookup!$AD:$AD,MATCH($A1085,lookup!$A:$A,0)))</f>
        <v>99_NCE</v>
      </c>
      <c r="AO1085" s="0" t="str">
        <f aca="false">INDEX(lookup!$Y:$Y,MATCH($A1085,lookup!$A:$A,0))</f>
        <v>0_published</v>
      </c>
      <c r="AP1085" s="0" t="str">
        <f aca="false">INDEX(lookup!$Z:$Z,MATCH($A1085,lookup!$A:$A,0))</f>
        <v>1_VHB high</v>
      </c>
      <c r="AQ1085" s="0" t="str">
        <f aca="false">INDEX(lookup!$W:$W,MATCH($A1085,lookup!$A:$A,0))</f>
        <v>1_fin/acc/econ</v>
      </c>
      <c r="AS1085" s="0" t="s">
        <v>91</v>
      </c>
      <c r="AT1085" s="0" t="s">
        <v>397</v>
      </c>
      <c r="AU1085" s="0" t="s">
        <v>93</v>
      </c>
      <c r="AV1085" s="0" t="s">
        <v>3933</v>
      </c>
      <c r="AW1085" s="0" t="s">
        <v>3934</v>
      </c>
      <c r="BA1085" s="0" t="n">
        <v>2222</v>
      </c>
      <c r="BB1085" s="0" t="s">
        <v>347</v>
      </c>
      <c r="BC1085" s="0" t="s">
        <v>122</v>
      </c>
      <c r="BD1085" s="0" t="s">
        <v>3827</v>
      </c>
      <c r="BE1085" s="0" t="s">
        <v>98</v>
      </c>
      <c r="BI1085" s="0" t="s">
        <v>700</v>
      </c>
      <c r="BJ1085" s="0" t="s">
        <v>3935</v>
      </c>
      <c r="BK1085" s="0" t="s">
        <v>2082</v>
      </c>
      <c r="BL1085" s="0" t="s">
        <v>3936</v>
      </c>
      <c r="BM1085" s="0" t="s">
        <v>3932</v>
      </c>
      <c r="BN1085" s="0" t="s">
        <v>3831</v>
      </c>
      <c r="BO1085" s="0" t="s">
        <v>105</v>
      </c>
      <c r="BP1085" s="0" t="s">
        <v>3824</v>
      </c>
      <c r="BQ1085" s="0" t="s">
        <v>127</v>
      </c>
      <c r="BT1085" s="0" t="n">
        <v>0</v>
      </c>
      <c r="BU1085" s="0" t="s">
        <v>3832</v>
      </c>
      <c r="BW1085" s="0" t="n">
        <v>2010</v>
      </c>
      <c r="BX1085" s="0" t="n">
        <v>2021</v>
      </c>
      <c r="BY1085" s="0" t="s">
        <v>3833</v>
      </c>
      <c r="BZ1085" s="0" t="n">
        <v>2015.5</v>
      </c>
      <c r="CA1085" s="0" t="n">
        <v>0.5</v>
      </c>
      <c r="CB1085" s="0" t="n">
        <v>1</v>
      </c>
      <c r="CC1085" s="0" t="n">
        <v>1</v>
      </c>
      <c r="CD1085" s="0" t="n">
        <v>-0.0185237126670476</v>
      </c>
      <c r="CE1085" s="0" t="n">
        <v>1</v>
      </c>
    </row>
    <row r="1086" customFormat="false" ht="15" hidden="false" customHeight="false" outlineLevel="0" collapsed="false">
      <c r="A1086" s="0" t="s">
        <v>3824</v>
      </c>
      <c r="B1086" s="0" t="n">
        <v>2391</v>
      </c>
      <c r="C1086" s="0" t="n">
        <v>-0.0797157747574119</v>
      </c>
      <c r="D1086" s="0" t="n">
        <v>653</v>
      </c>
      <c r="E1086" s="0" t="n">
        <f aca="false">IF(ISNUMBER($BA1086),$BA1086,IF(AND(ISNUMBER($D1086),ISNUMBER($BW1086),ISNUMBER($BX1086)),$D1086*($BX1086-$BW1086+1),""))</f>
        <v>653</v>
      </c>
      <c r="H1086" s="0" t="s">
        <v>118</v>
      </c>
      <c r="I1086" s="0" t="s">
        <v>344</v>
      </c>
      <c r="J1086" s="0" t="n">
        <f aca="false">IF($BW1086&lt;&gt;"",$BW1086,"")</f>
        <v>2010</v>
      </c>
      <c r="K1086" s="0" t="n">
        <f aca="false">IF($BX1086&lt;&gt;"",$BX1086,"")</f>
        <v>2021</v>
      </c>
      <c r="L1086" s="0" t="n">
        <f aca="false">IF(AND(ISNUMBER($BW1086),ISNUMBER($BX1086)),($BW1086+$BX1086)/2,"")</f>
        <v>2015.5</v>
      </c>
      <c r="M1086" s="0" t="n">
        <f aca="false">IF($L1086&lt;&gt;"",$L1086,"")</f>
        <v>2015.5</v>
      </c>
      <c r="N1086" s="0" t="n">
        <f aca="false">IF(AND(ISNUMBER($BW1086),ISNUMBER($BX1086)),MIN(1,MAX(0,($BX1086-2016+1)/($BX1086-$BW1086+1))),"")</f>
        <v>0.5</v>
      </c>
      <c r="O1086" s="0" t="n">
        <f aca="false">IF(AND(ISNUMBER($BW1086),ISNUMBER($BX1086)),MIN(1,MAX(0,($BX1086-2017+1)/($BX1086-$BW1086+1))),"")</f>
        <v>0.416666666666667</v>
      </c>
      <c r="P1086" s="0" t="n">
        <f aca="false">IF(AND(ISNUMBER($BW1086),ISNUMBER($BX1086)),MIN(1,MAX(0,($BX1086-2018+1)/($BX1086-$BW1086+1))),"")</f>
        <v>0.333333333333333</v>
      </c>
      <c r="Q1086" s="0" t="n">
        <f aca="false">IF(AND(ISNUMBER($BW1086),ISNUMBER($BX1086)),MIN(1,MAX(0,($BX1086-2019+1)/($BX1086-$BW1086+1))),"")</f>
        <v>0.25</v>
      </c>
      <c r="R1086" s="0" t="n">
        <f aca="false">IF(AND(ISNUMBER($BW1086),ISNUMBER($BX1086)),MIN(1,MAX(0,($BX1086-2016+1)/($BX1086-$BW1086+1))),"")</f>
        <v>0.5</v>
      </c>
      <c r="S1086" s="0" t="n">
        <f aca="false">IF($L1086&lt;&gt;"",IF($L1086&gt;=2015.5,1,0),"")</f>
        <v>1</v>
      </c>
      <c r="T1086" s="0" t="n">
        <f aca="false">IF($L1086&lt;&gt;"",IF($L1086&gt;=2016,1,0),"")</f>
        <v>0</v>
      </c>
      <c r="U1086" s="0" t="n">
        <f aca="false">IF(ISNUMBER($BX1086),IF($BX1086&gt;=2016,1,0),"")</f>
        <v>1</v>
      </c>
      <c r="V1086" s="0" t="n">
        <f aca="false">IF(ISNUMBER($BW1086),IF($BW1086&gt;=2016,1,0),"")</f>
        <v>0</v>
      </c>
      <c r="W1086" s="0" t="str">
        <f aca="false">IF(AND(ISNUMBER($BW1086),ISNUMBER($BX1086)),IF($BW1086&gt;=2016,"post-only",IF($BX1086&lt;2016,"pre-only","mixed")),"")</f>
        <v>mixed</v>
      </c>
      <c r="X1086" s="0" t="n">
        <f aca="false">IF(AND(ISNUMBER($BW1086),ISNUMBER($BX1086)),MIN(1,MAX(0,($BX1086-2017+1)/($BX1086-$BW1086+1))),"")</f>
        <v>0.416666666666667</v>
      </c>
      <c r="Y1086" s="0" t="n">
        <f aca="false">IF(AND(ISNUMBER($BW1086),ISNUMBER($BX1086)),MIN(1,MAX(0,($BX1086-2018+1)/($BX1086-$BW1086+1))),"")</f>
        <v>0.333333333333333</v>
      </c>
      <c r="Z1086" s="0" t="n">
        <f aca="false">IF(AND(ISNUMBER($BW1086),ISNUMBER($BX1086)),MIN(1,MAX(0,($BX1086-2019+1)/($BX1086-$BW1086+1))),"")</f>
        <v>0.25</v>
      </c>
      <c r="AA1086" s="0" t="n">
        <f aca="false">IF(ISNUMBER($BX1086),IF($BX1086&gt;=2017,1,0),"")</f>
        <v>1</v>
      </c>
      <c r="AB1086" s="0" t="n">
        <f aca="false">IF(ISNUMBER($BX1086),IF($BX1086&gt;=2018,1,0),"")</f>
        <v>1</v>
      </c>
      <c r="AC1086" s="0" t="n">
        <f aca="false">IF(ISNUMBER($BX1086),IF($BX1086&gt;=2019,1,0),"")</f>
        <v>1</v>
      </c>
      <c r="AD1086" s="0" t="n">
        <f aca="false">IF($L1086&lt;&gt;"",IF($L1086&gt;2013,1,0),"")</f>
        <v>1</v>
      </c>
      <c r="AE1086" s="0" t="n">
        <f aca="false">IF($L1086&lt;&gt;"",1+IF($L1086&gt;2011,1,0)+IF($L1086&gt;2014,1,0),"")</f>
        <v>3</v>
      </c>
      <c r="AF1086" s="0" t="s">
        <v>87</v>
      </c>
      <c r="AG1086" s="0" t="s">
        <v>88</v>
      </c>
      <c r="AH1086" s="0" t="s">
        <v>89</v>
      </c>
      <c r="AI1086" s="0" t="s">
        <v>90</v>
      </c>
      <c r="AJ1086" s="0" t="s">
        <v>90</v>
      </c>
      <c r="AK1086" s="0" t="str">
        <f aca="false">IF(AND($CF1086&lt;&gt;"",IFERROR(INDEX(subsample_country_map!$B:$B,MATCH($CF1086,subsample_country_map!$A:$A,0)),"")&lt;&gt;""),INDEX(subsample_country_map!$B:$B,MATCH($CF1086,subsample_country_map!$A:$A,0)),INDEX(lookup!$AA:$AA,MATCH($A1086,lookup!$A:$A,0)))</f>
        <v>99_NCE</v>
      </c>
      <c r="AL1086" s="0" t="str">
        <f aca="false">IF(AND($CF1086&lt;&gt;"",IFERROR(INDEX(subsample_country_map!$C:$C,MATCH($CF1086,subsample_country_map!$A:$A,0)),"")&lt;&gt;""),INDEX(subsample_country_map!$C:$C,MATCH($CF1086,subsample_country_map!$A:$A,0)),INDEX(lookup!$AB:$AB,MATCH($A1086,lookup!$A:$A,0)))</f>
        <v>99_NCE</v>
      </c>
      <c r="AM1086" s="0" t="str">
        <f aca="false">IF(AND($CF1086&lt;&gt;"",IFERROR(INDEX(subsample_country_map!$D:$D,MATCH($CF1086,subsample_country_map!$A:$A,0)),"")&lt;&gt;""),INDEX(subsample_country_map!$D:$D,MATCH($CF1086,subsample_country_map!$A:$A,0)),INDEX(lookup!$AC:$AC,MATCH($A1086,lookup!$A:$A,0)))</f>
        <v>2_non_western</v>
      </c>
      <c r="AN1086" s="0" t="str">
        <f aca="false">IF(AND($CF1086&lt;&gt;"",IFERROR(INDEX(subsample_country_map!$E:$E,MATCH($CF1086,subsample_country_map!$A:$A,0)),"")&lt;&gt;""),INDEX(subsample_country_map!$E:$E,MATCH($CF1086,subsample_country_map!$A:$A,0)),INDEX(lookup!$AD:$AD,MATCH($A1086,lookup!$A:$A,0)))</f>
        <v>99_NCE</v>
      </c>
      <c r="AO1086" s="0" t="str">
        <f aca="false">INDEX(lookup!$Y:$Y,MATCH($A1086,lookup!$A:$A,0))</f>
        <v>0_published</v>
      </c>
      <c r="AP1086" s="0" t="str">
        <f aca="false">INDEX(lookup!$Z:$Z,MATCH($A1086,lookup!$A:$A,0))</f>
        <v>1_VHB high</v>
      </c>
      <c r="AQ1086" s="0" t="str">
        <f aca="false">INDEX(lookup!$W:$W,MATCH($A1086,lookup!$A:$A,0))</f>
        <v>1_fin/acc/econ</v>
      </c>
      <c r="AS1086" s="0" t="s">
        <v>91</v>
      </c>
      <c r="AT1086" s="0" t="s">
        <v>397</v>
      </c>
      <c r="AU1086" s="0" t="s">
        <v>93</v>
      </c>
      <c r="AV1086" s="0" t="s">
        <v>3937</v>
      </c>
      <c r="AW1086" s="0" t="s">
        <v>3938</v>
      </c>
      <c r="BA1086" s="0" t="n">
        <v>653</v>
      </c>
      <c r="BB1086" s="0" t="s">
        <v>347</v>
      </c>
      <c r="BC1086" s="0" t="s">
        <v>122</v>
      </c>
      <c r="BD1086" s="0" t="s">
        <v>3827</v>
      </c>
      <c r="BE1086" s="0" t="s">
        <v>33</v>
      </c>
      <c r="BF1086" s="0" t="s">
        <v>3836</v>
      </c>
      <c r="BI1086" s="0" t="s">
        <v>700</v>
      </c>
      <c r="BJ1086" s="0" t="s">
        <v>3939</v>
      </c>
      <c r="BK1086" s="0" t="s">
        <v>2082</v>
      </c>
      <c r="BL1086" s="0" t="s">
        <v>3940</v>
      </c>
      <c r="BM1086" s="0" t="s">
        <v>3932</v>
      </c>
      <c r="BN1086" s="0" t="s">
        <v>3831</v>
      </c>
      <c r="BO1086" s="0" t="s">
        <v>105</v>
      </c>
      <c r="BP1086" s="0" t="s">
        <v>3824</v>
      </c>
      <c r="BQ1086" s="0" t="s">
        <v>127</v>
      </c>
      <c r="BT1086" s="0" t="n">
        <v>0</v>
      </c>
      <c r="BU1086" s="0" t="s">
        <v>3832</v>
      </c>
      <c r="BW1086" s="0" t="n">
        <v>2010</v>
      </c>
      <c r="BX1086" s="0" t="n">
        <v>2021</v>
      </c>
      <c r="BY1086" s="0" t="s">
        <v>3833</v>
      </c>
      <c r="BZ1086" s="0" t="n">
        <v>2015.5</v>
      </c>
      <c r="CA1086" s="0" t="n">
        <v>0.5</v>
      </c>
      <c r="CB1086" s="0" t="n">
        <v>1</v>
      </c>
      <c r="CC1086" s="0" t="n">
        <v>1</v>
      </c>
      <c r="CD1086" s="0" t="n">
        <v>-0.0798852755748864</v>
      </c>
      <c r="CE1086" s="0" t="n">
        <v>1</v>
      </c>
    </row>
    <row r="1087" customFormat="false" ht="15" hidden="false" customHeight="false" outlineLevel="0" collapsed="false">
      <c r="A1087" s="0" t="s">
        <v>3824</v>
      </c>
      <c r="B1087" s="0" t="n">
        <v>2392</v>
      </c>
      <c r="C1087" s="0" t="n">
        <v>-0.02962872280752</v>
      </c>
      <c r="D1087" s="0" t="n">
        <v>653</v>
      </c>
      <c r="E1087" s="0" t="n">
        <f aca="false">IF(ISNUMBER($BA1087),$BA1087,IF(AND(ISNUMBER($D1087),ISNUMBER($BW1087),ISNUMBER($BX1087)),$D1087*($BX1087-$BW1087+1),""))</f>
        <v>653</v>
      </c>
      <c r="H1087" s="0" t="s">
        <v>118</v>
      </c>
      <c r="I1087" s="0" t="s">
        <v>344</v>
      </c>
      <c r="J1087" s="0" t="n">
        <f aca="false">IF($BW1087&lt;&gt;"",$BW1087,"")</f>
        <v>2010</v>
      </c>
      <c r="K1087" s="0" t="n">
        <f aca="false">IF($BX1087&lt;&gt;"",$BX1087,"")</f>
        <v>2021</v>
      </c>
      <c r="L1087" s="0" t="n">
        <f aca="false">IF(AND(ISNUMBER($BW1087),ISNUMBER($BX1087)),($BW1087+$BX1087)/2,"")</f>
        <v>2015.5</v>
      </c>
      <c r="M1087" s="0" t="n">
        <f aca="false">IF($L1087&lt;&gt;"",$L1087,"")</f>
        <v>2015.5</v>
      </c>
      <c r="N1087" s="0" t="n">
        <f aca="false">IF(AND(ISNUMBER($BW1087),ISNUMBER($BX1087)),MIN(1,MAX(0,($BX1087-2016+1)/($BX1087-$BW1087+1))),"")</f>
        <v>0.5</v>
      </c>
      <c r="O1087" s="0" t="n">
        <f aca="false">IF(AND(ISNUMBER($BW1087),ISNUMBER($BX1087)),MIN(1,MAX(0,($BX1087-2017+1)/($BX1087-$BW1087+1))),"")</f>
        <v>0.416666666666667</v>
      </c>
      <c r="P1087" s="0" t="n">
        <f aca="false">IF(AND(ISNUMBER($BW1087),ISNUMBER($BX1087)),MIN(1,MAX(0,($BX1087-2018+1)/($BX1087-$BW1087+1))),"")</f>
        <v>0.333333333333333</v>
      </c>
      <c r="Q1087" s="0" t="n">
        <f aca="false">IF(AND(ISNUMBER($BW1087),ISNUMBER($BX1087)),MIN(1,MAX(0,($BX1087-2019+1)/($BX1087-$BW1087+1))),"")</f>
        <v>0.25</v>
      </c>
      <c r="R1087" s="0" t="n">
        <f aca="false">IF(AND(ISNUMBER($BW1087),ISNUMBER($BX1087)),MIN(1,MAX(0,($BX1087-2016+1)/($BX1087-$BW1087+1))),"")</f>
        <v>0.5</v>
      </c>
      <c r="S1087" s="0" t="n">
        <f aca="false">IF($L1087&lt;&gt;"",IF($L1087&gt;=2015.5,1,0),"")</f>
        <v>1</v>
      </c>
      <c r="T1087" s="0" t="n">
        <f aca="false">IF($L1087&lt;&gt;"",IF($L1087&gt;=2016,1,0),"")</f>
        <v>0</v>
      </c>
      <c r="U1087" s="0" t="n">
        <f aca="false">IF(ISNUMBER($BX1087),IF($BX1087&gt;=2016,1,0),"")</f>
        <v>1</v>
      </c>
      <c r="V1087" s="0" t="n">
        <f aca="false">IF(ISNUMBER($BW1087),IF($BW1087&gt;=2016,1,0),"")</f>
        <v>0</v>
      </c>
      <c r="W1087" s="0" t="str">
        <f aca="false">IF(AND(ISNUMBER($BW1087),ISNUMBER($BX1087)),IF($BW1087&gt;=2016,"post-only",IF($BX1087&lt;2016,"pre-only","mixed")),"")</f>
        <v>mixed</v>
      </c>
      <c r="X1087" s="0" t="n">
        <f aca="false">IF(AND(ISNUMBER($BW1087),ISNUMBER($BX1087)),MIN(1,MAX(0,($BX1087-2017+1)/($BX1087-$BW1087+1))),"")</f>
        <v>0.416666666666667</v>
      </c>
      <c r="Y1087" s="0" t="n">
        <f aca="false">IF(AND(ISNUMBER($BW1087),ISNUMBER($BX1087)),MIN(1,MAX(0,($BX1087-2018+1)/($BX1087-$BW1087+1))),"")</f>
        <v>0.333333333333333</v>
      </c>
      <c r="Z1087" s="0" t="n">
        <f aca="false">IF(AND(ISNUMBER($BW1087),ISNUMBER($BX1087)),MIN(1,MAX(0,($BX1087-2019+1)/($BX1087-$BW1087+1))),"")</f>
        <v>0.25</v>
      </c>
      <c r="AA1087" s="0" t="n">
        <f aca="false">IF(ISNUMBER($BX1087),IF($BX1087&gt;=2017,1,0),"")</f>
        <v>1</v>
      </c>
      <c r="AB1087" s="0" t="n">
        <f aca="false">IF(ISNUMBER($BX1087),IF($BX1087&gt;=2018,1,0),"")</f>
        <v>1</v>
      </c>
      <c r="AC1087" s="0" t="n">
        <f aca="false">IF(ISNUMBER($BX1087),IF($BX1087&gt;=2019,1,0),"")</f>
        <v>1</v>
      </c>
      <c r="AD1087" s="0" t="n">
        <f aca="false">IF($L1087&lt;&gt;"",IF($L1087&gt;2013,1,0),"")</f>
        <v>1</v>
      </c>
      <c r="AE1087" s="0" t="n">
        <f aca="false">IF($L1087&lt;&gt;"",1+IF($L1087&gt;2011,1,0)+IF($L1087&gt;2014,1,0),"")</f>
        <v>3</v>
      </c>
      <c r="AF1087" s="0" t="s">
        <v>87</v>
      </c>
      <c r="AG1087" s="0" t="s">
        <v>88</v>
      </c>
      <c r="AH1087" s="0" t="s">
        <v>89</v>
      </c>
      <c r="AI1087" s="0" t="s">
        <v>90</v>
      </c>
      <c r="AJ1087" s="0" t="s">
        <v>90</v>
      </c>
      <c r="AK1087" s="0" t="str">
        <f aca="false">IF(AND($CF1087&lt;&gt;"",IFERROR(INDEX(subsample_country_map!$B:$B,MATCH($CF1087,subsample_country_map!$A:$A,0)),"")&lt;&gt;""),INDEX(subsample_country_map!$B:$B,MATCH($CF1087,subsample_country_map!$A:$A,0)),INDEX(lookup!$AA:$AA,MATCH($A1087,lookup!$A:$A,0)))</f>
        <v>99_NCE</v>
      </c>
      <c r="AL1087" s="0" t="str">
        <f aca="false">IF(AND($CF1087&lt;&gt;"",IFERROR(INDEX(subsample_country_map!$C:$C,MATCH($CF1087,subsample_country_map!$A:$A,0)),"")&lt;&gt;""),INDEX(subsample_country_map!$C:$C,MATCH($CF1087,subsample_country_map!$A:$A,0)),INDEX(lookup!$AB:$AB,MATCH($A1087,lookup!$A:$A,0)))</f>
        <v>99_NCE</v>
      </c>
      <c r="AM1087" s="0" t="str">
        <f aca="false">IF(AND($CF1087&lt;&gt;"",IFERROR(INDEX(subsample_country_map!$D:$D,MATCH($CF1087,subsample_country_map!$A:$A,0)),"")&lt;&gt;""),INDEX(subsample_country_map!$D:$D,MATCH($CF1087,subsample_country_map!$A:$A,0)),INDEX(lookup!$AC:$AC,MATCH($A1087,lookup!$A:$A,0)))</f>
        <v>2_non_western</v>
      </c>
      <c r="AN1087" s="0" t="str">
        <f aca="false">IF(AND($CF1087&lt;&gt;"",IFERROR(INDEX(subsample_country_map!$E:$E,MATCH($CF1087,subsample_country_map!$A:$A,0)),"")&lt;&gt;""),INDEX(subsample_country_map!$E:$E,MATCH($CF1087,subsample_country_map!$A:$A,0)),INDEX(lookup!$AD:$AD,MATCH($A1087,lookup!$A:$A,0)))</f>
        <v>99_NCE</v>
      </c>
      <c r="AO1087" s="0" t="str">
        <f aca="false">INDEX(lookup!$Y:$Y,MATCH($A1087,lookup!$A:$A,0))</f>
        <v>0_published</v>
      </c>
      <c r="AP1087" s="0" t="str">
        <f aca="false">INDEX(lookup!$Z:$Z,MATCH($A1087,lookup!$A:$A,0))</f>
        <v>1_VHB high</v>
      </c>
      <c r="AQ1087" s="0" t="str">
        <f aca="false">INDEX(lookup!$W:$W,MATCH($A1087,lookup!$A:$A,0))</f>
        <v>1_fin/acc/econ</v>
      </c>
      <c r="AS1087" s="0" t="s">
        <v>91</v>
      </c>
      <c r="AT1087" s="0" t="s">
        <v>397</v>
      </c>
      <c r="AU1087" s="0" t="s">
        <v>93</v>
      </c>
      <c r="AV1087" s="0" t="s">
        <v>3941</v>
      </c>
      <c r="AW1087" s="0" t="s">
        <v>3942</v>
      </c>
      <c r="BA1087" s="0" t="n">
        <v>653</v>
      </c>
      <c r="BB1087" s="0" t="s">
        <v>347</v>
      </c>
      <c r="BC1087" s="0" t="s">
        <v>122</v>
      </c>
      <c r="BD1087" s="0" t="s">
        <v>3827</v>
      </c>
      <c r="BE1087" s="0" t="s">
        <v>33</v>
      </c>
      <c r="BF1087" s="0" t="s">
        <v>3836</v>
      </c>
      <c r="BI1087" s="0" t="s">
        <v>700</v>
      </c>
      <c r="BJ1087" s="0" t="s">
        <v>3943</v>
      </c>
      <c r="BK1087" s="0" t="s">
        <v>2082</v>
      </c>
      <c r="BL1087" s="0" t="s">
        <v>3944</v>
      </c>
      <c r="BM1087" s="0" t="s">
        <v>3932</v>
      </c>
      <c r="BN1087" s="0" t="s">
        <v>3831</v>
      </c>
      <c r="BO1087" s="0" t="s">
        <v>105</v>
      </c>
      <c r="BP1087" s="0" t="s">
        <v>3824</v>
      </c>
      <c r="BQ1087" s="0" t="s">
        <v>127</v>
      </c>
      <c r="BT1087" s="0" t="n">
        <v>0</v>
      </c>
      <c r="BU1087" s="0" t="s">
        <v>3832</v>
      </c>
      <c r="BW1087" s="0" t="n">
        <v>2010</v>
      </c>
      <c r="BX1087" s="0" t="n">
        <v>2021</v>
      </c>
      <c r="BY1087" s="0" t="s">
        <v>3833</v>
      </c>
      <c r="BZ1087" s="0" t="n">
        <v>2015.5</v>
      </c>
      <c r="CA1087" s="0" t="n">
        <v>0.5</v>
      </c>
      <c r="CB1087" s="0" t="n">
        <v>1</v>
      </c>
      <c r="CC1087" s="0" t="n">
        <v>1</v>
      </c>
      <c r="CD1087" s="0" t="n">
        <v>-0.0296373973458727</v>
      </c>
      <c r="CE1087" s="0" t="n">
        <v>1</v>
      </c>
    </row>
    <row r="1088" customFormat="false" ht="15" hidden="false" customHeight="false" outlineLevel="0" collapsed="false">
      <c r="A1088" s="0" t="s">
        <v>3824</v>
      </c>
      <c r="B1088" s="0" t="n">
        <v>2393</v>
      </c>
      <c r="C1088" s="0" t="n">
        <v>-0.0215945651891792</v>
      </c>
      <c r="D1088" s="0" t="n">
        <v>11256</v>
      </c>
      <c r="E1088" s="0" t="n">
        <f aca="false">IF(ISNUMBER($BA1088),$BA1088,IF(AND(ISNUMBER($D1088),ISNUMBER($BW1088),ISNUMBER($BX1088)),$D1088*($BX1088-$BW1088+1),""))</f>
        <v>11256</v>
      </c>
      <c r="H1088" s="0" t="s">
        <v>118</v>
      </c>
      <c r="I1088" s="0" t="s">
        <v>344</v>
      </c>
      <c r="J1088" s="0" t="n">
        <f aca="false">IF($BW1088&lt;&gt;"",$BW1088,"")</f>
        <v>2010</v>
      </c>
      <c r="K1088" s="0" t="n">
        <f aca="false">IF($BX1088&lt;&gt;"",$BX1088,"")</f>
        <v>2021</v>
      </c>
      <c r="L1088" s="0" t="n">
        <f aca="false">IF(AND(ISNUMBER($BW1088),ISNUMBER($BX1088)),($BW1088+$BX1088)/2,"")</f>
        <v>2015.5</v>
      </c>
      <c r="M1088" s="0" t="n">
        <f aca="false">IF($L1088&lt;&gt;"",$L1088,"")</f>
        <v>2015.5</v>
      </c>
      <c r="N1088" s="0" t="n">
        <f aca="false">IF(AND(ISNUMBER($BW1088),ISNUMBER($BX1088)),MIN(1,MAX(0,($BX1088-2016+1)/($BX1088-$BW1088+1))),"")</f>
        <v>0.5</v>
      </c>
      <c r="O1088" s="0" t="n">
        <f aca="false">IF(AND(ISNUMBER($BW1088),ISNUMBER($BX1088)),MIN(1,MAX(0,($BX1088-2017+1)/($BX1088-$BW1088+1))),"")</f>
        <v>0.416666666666667</v>
      </c>
      <c r="P1088" s="0" t="n">
        <f aca="false">IF(AND(ISNUMBER($BW1088),ISNUMBER($BX1088)),MIN(1,MAX(0,($BX1088-2018+1)/($BX1088-$BW1088+1))),"")</f>
        <v>0.333333333333333</v>
      </c>
      <c r="Q1088" s="0" t="n">
        <f aca="false">IF(AND(ISNUMBER($BW1088),ISNUMBER($BX1088)),MIN(1,MAX(0,($BX1088-2019+1)/($BX1088-$BW1088+1))),"")</f>
        <v>0.25</v>
      </c>
      <c r="R1088" s="0" t="n">
        <f aca="false">IF(AND(ISNUMBER($BW1088),ISNUMBER($BX1088)),MIN(1,MAX(0,($BX1088-2016+1)/($BX1088-$BW1088+1))),"")</f>
        <v>0.5</v>
      </c>
      <c r="S1088" s="0" t="n">
        <f aca="false">IF($L1088&lt;&gt;"",IF($L1088&gt;=2015.5,1,0),"")</f>
        <v>1</v>
      </c>
      <c r="T1088" s="0" t="n">
        <f aca="false">IF($L1088&lt;&gt;"",IF($L1088&gt;=2016,1,0),"")</f>
        <v>0</v>
      </c>
      <c r="U1088" s="0" t="n">
        <f aca="false">IF(ISNUMBER($BX1088),IF($BX1088&gt;=2016,1,0),"")</f>
        <v>1</v>
      </c>
      <c r="V1088" s="0" t="n">
        <f aca="false">IF(ISNUMBER($BW1088),IF($BW1088&gt;=2016,1,0),"")</f>
        <v>0</v>
      </c>
      <c r="W1088" s="0" t="str">
        <f aca="false">IF(AND(ISNUMBER($BW1088),ISNUMBER($BX1088)),IF($BW1088&gt;=2016,"post-only",IF($BX1088&lt;2016,"pre-only","mixed")),"")</f>
        <v>mixed</v>
      </c>
      <c r="X1088" s="0" t="n">
        <f aca="false">IF(AND(ISNUMBER($BW1088),ISNUMBER($BX1088)),MIN(1,MAX(0,($BX1088-2017+1)/($BX1088-$BW1088+1))),"")</f>
        <v>0.416666666666667</v>
      </c>
      <c r="Y1088" s="0" t="n">
        <f aca="false">IF(AND(ISNUMBER($BW1088),ISNUMBER($BX1088)),MIN(1,MAX(0,($BX1088-2018+1)/($BX1088-$BW1088+1))),"")</f>
        <v>0.333333333333333</v>
      </c>
      <c r="Z1088" s="0" t="n">
        <f aca="false">IF(AND(ISNUMBER($BW1088),ISNUMBER($BX1088)),MIN(1,MAX(0,($BX1088-2019+1)/($BX1088-$BW1088+1))),"")</f>
        <v>0.25</v>
      </c>
      <c r="AA1088" s="0" t="n">
        <f aca="false">IF(ISNUMBER($BX1088),IF($BX1088&gt;=2017,1,0),"")</f>
        <v>1</v>
      </c>
      <c r="AB1088" s="0" t="n">
        <f aca="false">IF(ISNUMBER($BX1088),IF($BX1088&gt;=2018,1,0),"")</f>
        <v>1</v>
      </c>
      <c r="AC1088" s="0" t="n">
        <f aca="false">IF(ISNUMBER($BX1088),IF($BX1088&gt;=2019,1,0),"")</f>
        <v>1</v>
      </c>
      <c r="AD1088" s="0" t="n">
        <f aca="false">IF($L1088&lt;&gt;"",IF($L1088&gt;2013,1,0),"")</f>
        <v>1</v>
      </c>
      <c r="AE1088" s="0" t="n">
        <f aca="false">IF($L1088&lt;&gt;"",1+IF($L1088&gt;2011,1,0)+IF($L1088&gt;2014,1,0),"")</f>
        <v>3</v>
      </c>
      <c r="AF1088" s="0" t="s">
        <v>87</v>
      </c>
      <c r="AG1088" s="0" t="s">
        <v>88</v>
      </c>
      <c r="AH1088" s="0" t="s">
        <v>89</v>
      </c>
      <c r="AI1088" s="0" t="s">
        <v>90</v>
      </c>
      <c r="AJ1088" s="0" t="s">
        <v>90</v>
      </c>
      <c r="AK1088" s="0" t="str">
        <f aca="false">IF(AND($CF1088&lt;&gt;"",IFERROR(INDEX(subsample_country_map!$B:$B,MATCH($CF1088,subsample_country_map!$A:$A,0)),"")&lt;&gt;""),INDEX(subsample_country_map!$B:$B,MATCH($CF1088,subsample_country_map!$A:$A,0)),INDEX(lookup!$AA:$AA,MATCH($A1088,lookup!$A:$A,0)))</f>
        <v>99_NCE</v>
      </c>
      <c r="AL1088" s="0" t="str">
        <f aca="false">IF(AND($CF1088&lt;&gt;"",IFERROR(INDEX(subsample_country_map!$C:$C,MATCH($CF1088,subsample_country_map!$A:$A,0)),"")&lt;&gt;""),INDEX(subsample_country_map!$C:$C,MATCH($CF1088,subsample_country_map!$A:$A,0)),INDEX(lookup!$AB:$AB,MATCH($A1088,lookup!$A:$A,0)))</f>
        <v>99_NCE</v>
      </c>
      <c r="AM1088" s="0" t="str">
        <f aca="false">IF(AND($CF1088&lt;&gt;"",IFERROR(INDEX(subsample_country_map!$D:$D,MATCH($CF1088,subsample_country_map!$A:$A,0)),"")&lt;&gt;""),INDEX(subsample_country_map!$D:$D,MATCH($CF1088,subsample_country_map!$A:$A,0)),INDEX(lookup!$AC:$AC,MATCH($A1088,lookup!$A:$A,0)))</f>
        <v>2_non_western</v>
      </c>
      <c r="AN1088" s="0" t="str">
        <f aca="false">IF(AND($CF1088&lt;&gt;"",IFERROR(INDEX(subsample_country_map!$E:$E,MATCH($CF1088,subsample_country_map!$A:$A,0)),"")&lt;&gt;""),INDEX(subsample_country_map!$E:$E,MATCH($CF1088,subsample_country_map!$A:$A,0)),INDEX(lookup!$AD:$AD,MATCH($A1088,lookup!$A:$A,0)))</f>
        <v>99_NCE</v>
      </c>
      <c r="AO1088" s="0" t="str">
        <f aca="false">INDEX(lookup!$Y:$Y,MATCH($A1088,lookup!$A:$A,0))</f>
        <v>0_published</v>
      </c>
      <c r="AP1088" s="0" t="str">
        <f aca="false">INDEX(lookup!$Z:$Z,MATCH($A1088,lookup!$A:$A,0))</f>
        <v>1_VHB high</v>
      </c>
      <c r="AQ1088" s="0" t="str">
        <f aca="false">INDEX(lookup!$W:$W,MATCH($A1088,lookup!$A:$A,0))</f>
        <v>1_fin/acc/econ</v>
      </c>
      <c r="AS1088" s="0" t="s">
        <v>91</v>
      </c>
      <c r="AT1088" s="0" t="s">
        <v>397</v>
      </c>
      <c r="AU1088" s="0" t="s">
        <v>93</v>
      </c>
      <c r="AV1088" s="0" t="s">
        <v>3945</v>
      </c>
      <c r="AW1088" s="0" t="s">
        <v>3946</v>
      </c>
      <c r="BA1088" s="0" t="n">
        <v>11256</v>
      </c>
      <c r="BB1088" s="0" t="s">
        <v>347</v>
      </c>
      <c r="BC1088" s="0" t="s">
        <v>122</v>
      </c>
      <c r="BD1088" s="0" t="s">
        <v>3827</v>
      </c>
      <c r="BE1088" s="0" t="s">
        <v>98</v>
      </c>
      <c r="BI1088" s="0" t="s">
        <v>2962</v>
      </c>
      <c r="BJ1088" s="0" t="s">
        <v>3886</v>
      </c>
      <c r="BK1088" s="0" t="s">
        <v>2082</v>
      </c>
      <c r="BL1088" s="0" t="s">
        <v>3947</v>
      </c>
      <c r="BM1088" s="0" t="s">
        <v>3910</v>
      </c>
      <c r="BN1088" s="0" t="s">
        <v>3831</v>
      </c>
      <c r="BO1088" s="0" t="s">
        <v>105</v>
      </c>
      <c r="BP1088" s="0" t="s">
        <v>3824</v>
      </c>
      <c r="BQ1088" s="0" t="s">
        <v>127</v>
      </c>
      <c r="BT1088" s="0" t="n">
        <v>0</v>
      </c>
      <c r="BU1088" s="0" t="s">
        <v>3832</v>
      </c>
      <c r="BW1088" s="0" t="n">
        <v>2010</v>
      </c>
      <c r="BX1088" s="0" t="n">
        <v>2021</v>
      </c>
      <c r="BY1088" s="0" t="s">
        <v>3833</v>
      </c>
      <c r="BZ1088" s="0" t="n">
        <v>2015.5</v>
      </c>
      <c r="CA1088" s="0" t="n">
        <v>0.5</v>
      </c>
      <c r="CB1088" s="0" t="n">
        <v>1</v>
      </c>
      <c r="CC1088" s="0" t="n">
        <v>1</v>
      </c>
      <c r="CD1088" s="0" t="n">
        <v>-0.0215979228256522</v>
      </c>
      <c r="CE1088" s="0" t="n">
        <v>1</v>
      </c>
    </row>
    <row r="1089" customFormat="false" ht="15" hidden="false" customHeight="false" outlineLevel="0" collapsed="false">
      <c r="A1089" s="0" t="s">
        <v>3824</v>
      </c>
      <c r="B1089" s="0" t="n">
        <v>2394</v>
      </c>
      <c r="C1089" s="0" t="n">
        <v>-0.073779704431848</v>
      </c>
      <c r="D1089" s="0" t="n">
        <v>3172</v>
      </c>
      <c r="E1089" s="0" t="n">
        <f aca="false">IF(ISNUMBER($BA1089),$BA1089,IF(AND(ISNUMBER($D1089),ISNUMBER($BW1089),ISNUMBER($BX1089)),$D1089*($BX1089-$BW1089+1),""))</f>
        <v>3172</v>
      </c>
      <c r="H1089" s="0" t="s">
        <v>118</v>
      </c>
      <c r="I1089" s="0" t="s">
        <v>344</v>
      </c>
      <c r="J1089" s="0" t="n">
        <f aca="false">IF($BW1089&lt;&gt;"",$BW1089,"")</f>
        <v>2010</v>
      </c>
      <c r="K1089" s="0" t="n">
        <f aca="false">IF($BX1089&lt;&gt;"",$BX1089,"")</f>
        <v>2021</v>
      </c>
      <c r="L1089" s="0" t="n">
        <f aca="false">IF(AND(ISNUMBER($BW1089),ISNUMBER($BX1089)),($BW1089+$BX1089)/2,"")</f>
        <v>2015.5</v>
      </c>
      <c r="M1089" s="0" t="n">
        <f aca="false">IF($L1089&lt;&gt;"",$L1089,"")</f>
        <v>2015.5</v>
      </c>
      <c r="N1089" s="0" t="n">
        <f aca="false">IF(AND(ISNUMBER($BW1089),ISNUMBER($BX1089)),MIN(1,MAX(0,($BX1089-2016+1)/($BX1089-$BW1089+1))),"")</f>
        <v>0.5</v>
      </c>
      <c r="O1089" s="0" t="n">
        <f aca="false">IF(AND(ISNUMBER($BW1089),ISNUMBER($BX1089)),MIN(1,MAX(0,($BX1089-2017+1)/($BX1089-$BW1089+1))),"")</f>
        <v>0.416666666666667</v>
      </c>
      <c r="P1089" s="0" t="n">
        <f aca="false">IF(AND(ISNUMBER($BW1089),ISNUMBER($BX1089)),MIN(1,MAX(0,($BX1089-2018+1)/($BX1089-$BW1089+1))),"")</f>
        <v>0.333333333333333</v>
      </c>
      <c r="Q1089" s="0" t="n">
        <f aca="false">IF(AND(ISNUMBER($BW1089),ISNUMBER($BX1089)),MIN(1,MAX(0,($BX1089-2019+1)/($BX1089-$BW1089+1))),"")</f>
        <v>0.25</v>
      </c>
      <c r="R1089" s="0" t="n">
        <f aca="false">IF(AND(ISNUMBER($BW1089),ISNUMBER($BX1089)),MIN(1,MAX(0,($BX1089-2016+1)/($BX1089-$BW1089+1))),"")</f>
        <v>0.5</v>
      </c>
      <c r="S1089" s="0" t="n">
        <f aca="false">IF($L1089&lt;&gt;"",IF($L1089&gt;=2015.5,1,0),"")</f>
        <v>1</v>
      </c>
      <c r="T1089" s="0" t="n">
        <f aca="false">IF($L1089&lt;&gt;"",IF($L1089&gt;=2016,1,0),"")</f>
        <v>0</v>
      </c>
      <c r="U1089" s="0" t="n">
        <f aca="false">IF(ISNUMBER($BX1089),IF($BX1089&gt;=2016,1,0),"")</f>
        <v>1</v>
      </c>
      <c r="V1089" s="0" t="n">
        <f aca="false">IF(ISNUMBER($BW1089),IF($BW1089&gt;=2016,1,0),"")</f>
        <v>0</v>
      </c>
      <c r="W1089" s="0" t="str">
        <f aca="false">IF(AND(ISNUMBER($BW1089),ISNUMBER($BX1089)),IF($BW1089&gt;=2016,"post-only",IF($BX1089&lt;2016,"pre-only","mixed")),"")</f>
        <v>mixed</v>
      </c>
      <c r="X1089" s="0" t="n">
        <f aca="false">IF(AND(ISNUMBER($BW1089),ISNUMBER($BX1089)),MIN(1,MAX(0,($BX1089-2017+1)/($BX1089-$BW1089+1))),"")</f>
        <v>0.416666666666667</v>
      </c>
      <c r="Y1089" s="0" t="n">
        <f aca="false">IF(AND(ISNUMBER($BW1089),ISNUMBER($BX1089)),MIN(1,MAX(0,($BX1089-2018+1)/($BX1089-$BW1089+1))),"")</f>
        <v>0.333333333333333</v>
      </c>
      <c r="Z1089" s="0" t="n">
        <f aca="false">IF(AND(ISNUMBER($BW1089),ISNUMBER($BX1089)),MIN(1,MAX(0,($BX1089-2019+1)/($BX1089-$BW1089+1))),"")</f>
        <v>0.25</v>
      </c>
      <c r="AA1089" s="0" t="n">
        <f aca="false">IF(ISNUMBER($BX1089),IF($BX1089&gt;=2017,1,0),"")</f>
        <v>1</v>
      </c>
      <c r="AB1089" s="0" t="n">
        <f aca="false">IF(ISNUMBER($BX1089),IF($BX1089&gt;=2018,1,0),"")</f>
        <v>1</v>
      </c>
      <c r="AC1089" s="0" t="n">
        <f aca="false">IF(ISNUMBER($BX1089),IF($BX1089&gt;=2019,1,0),"")</f>
        <v>1</v>
      </c>
      <c r="AD1089" s="0" t="n">
        <f aca="false">IF($L1089&lt;&gt;"",IF($L1089&gt;2013,1,0),"")</f>
        <v>1</v>
      </c>
      <c r="AE1089" s="0" t="n">
        <f aca="false">IF($L1089&lt;&gt;"",1+IF($L1089&gt;2011,1,0)+IF($L1089&gt;2014,1,0),"")</f>
        <v>3</v>
      </c>
      <c r="AF1089" s="0" t="s">
        <v>87</v>
      </c>
      <c r="AG1089" s="0" t="s">
        <v>88</v>
      </c>
      <c r="AH1089" s="0" t="s">
        <v>89</v>
      </c>
      <c r="AI1089" s="0" t="s">
        <v>90</v>
      </c>
      <c r="AJ1089" s="0" t="s">
        <v>90</v>
      </c>
      <c r="AK1089" s="0" t="str">
        <f aca="false">IF(AND($CF1089&lt;&gt;"",IFERROR(INDEX(subsample_country_map!$B:$B,MATCH($CF1089,subsample_country_map!$A:$A,0)),"")&lt;&gt;""),INDEX(subsample_country_map!$B:$B,MATCH($CF1089,subsample_country_map!$A:$A,0)),INDEX(lookup!$AA:$AA,MATCH($A1089,lookup!$A:$A,0)))</f>
        <v>99_NCE</v>
      </c>
      <c r="AL1089" s="0" t="str">
        <f aca="false">IF(AND($CF1089&lt;&gt;"",IFERROR(INDEX(subsample_country_map!$C:$C,MATCH($CF1089,subsample_country_map!$A:$A,0)),"")&lt;&gt;""),INDEX(subsample_country_map!$C:$C,MATCH($CF1089,subsample_country_map!$A:$A,0)),INDEX(lookup!$AB:$AB,MATCH($A1089,lookup!$A:$A,0)))</f>
        <v>99_NCE</v>
      </c>
      <c r="AM1089" s="0" t="str">
        <f aca="false">IF(AND($CF1089&lt;&gt;"",IFERROR(INDEX(subsample_country_map!$D:$D,MATCH($CF1089,subsample_country_map!$A:$A,0)),"")&lt;&gt;""),INDEX(subsample_country_map!$D:$D,MATCH($CF1089,subsample_country_map!$A:$A,0)),INDEX(lookup!$AC:$AC,MATCH($A1089,lookup!$A:$A,0)))</f>
        <v>2_non_western</v>
      </c>
      <c r="AN1089" s="0" t="str">
        <f aca="false">IF(AND($CF1089&lt;&gt;"",IFERROR(INDEX(subsample_country_map!$E:$E,MATCH($CF1089,subsample_country_map!$A:$A,0)),"")&lt;&gt;""),INDEX(subsample_country_map!$E:$E,MATCH($CF1089,subsample_country_map!$A:$A,0)),INDEX(lookup!$AD:$AD,MATCH($A1089,lookup!$A:$A,0)))</f>
        <v>99_NCE</v>
      </c>
      <c r="AO1089" s="0" t="str">
        <f aca="false">INDEX(lookup!$Y:$Y,MATCH($A1089,lookup!$A:$A,0))</f>
        <v>0_published</v>
      </c>
      <c r="AP1089" s="0" t="str">
        <f aca="false">INDEX(lookup!$Z:$Z,MATCH($A1089,lookup!$A:$A,0))</f>
        <v>1_VHB high</v>
      </c>
      <c r="AQ1089" s="0" t="str">
        <f aca="false">INDEX(lookup!$W:$W,MATCH($A1089,lookup!$A:$A,0))</f>
        <v>1_fin/acc/econ</v>
      </c>
      <c r="AS1089" s="0" t="s">
        <v>91</v>
      </c>
      <c r="AT1089" s="0" t="s">
        <v>397</v>
      </c>
      <c r="AU1089" s="0" t="s">
        <v>93</v>
      </c>
      <c r="AV1089" s="0" t="s">
        <v>3948</v>
      </c>
      <c r="AW1089" s="0" t="s">
        <v>3949</v>
      </c>
      <c r="BA1089" s="0" t="n">
        <v>3172</v>
      </c>
      <c r="BB1089" s="0" t="s">
        <v>347</v>
      </c>
      <c r="BC1089" s="0" t="s">
        <v>122</v>
      </c>
      <c r="BD1089" s="0" t="s">
        <v>3827</v>
      </c>
      <c r="BE1089" s="0" t="s">
        <v>33</v>
      </c>
      <c r="BF1089" s="0" t="s">
        <v>3836</v>
      </c>
      <c r="BI1089" s="0" t="s">
        <v>2962</v>
      </c>
      <c r="BJ1089" s="0" t="s">
        <v>3890</v>
      </c>
      <c r="BK1089" s="0" t="s">
        <v>2082</v>
      </c>
      <c r="BL1089" s="0" t="s">
        <v>3950</v>
      </c>
      <c r="BM1089" s="0" t="s">
        <v>3910</v>
      </c>
      <c r="BN1089" s="0" t="s">
        <v>3831</v>
      </c>
      <c r="BO1089" s="0" t="s">
        <v>105</v>
      </c>
      <c r="BP1089" s="0" t="s">
        <v>3824</v>
      </c>
      <c r="BQ1089" s="0" t="s">
        <v>127</v>
      </c>
      <c r="BT1089" s="0" t="n">
        <v>0</v>
      </c>
      <c r="BU1089" s="0" t="s">
        <v>3832</v>
      </c>
      <c r="BW1089" s="0" t="n">
        <v>2010</v>
      </c>
      <c r="BX1089" s="0" t="n">
        <v>2021</v>
      </c>
      <c r="BY1089" s="0" t="s">
        <v>3833</v>
      </c>
      <c r="BZ1089" s="0" t="n">
        <v>2015.5</v>
      </c>
      <c r="CA1089" s="0" t="n">
        <v>0.5</v>
      </c>
      <c r="CB1089" s="0" t="n">
        <v>1</v>
      </c>
      <c r="CC1089" s="0" t="n">
        <v>1</v>
      </c>
      <c r="CD1089" s="0" t="n">
        <v>-0.0739140152895537</v>
      </c>
      <c r="CE1089" s="0" t="n">
        <v>1</v>
      </c>
    </row>
    <row r="1090" customFormat="false" ht="15" hidden="false" customHeight="false" outlineLevel="0" collapsed="false">
      <c r="A1090" s="0" t="s">
        <v>3824</v>
      </c>
      <c r="B1090" s="0" t="n">
        <v>2395</v>
      </c>
      <c r="C1090" s="0" t="n">
        <v>-0.00708841713577268</v>
      </c>
      <c r="D1090" s="0" t="n">
        <v>8054</v>
      </c>
      <c r="E1090" s="0" t="n">
        <f aca="false">IF(ISNUMBER($BA1090),$BA1090,IF(AND(ISNUMBER($D1090),ISNUMBER($BW1090),ISNUMBER($BX1090)),$D1090*($BX1090-$BW1090+1),""))</f>
        <v>8054</v>
      </c>
      <c r="H1090" s="0" t="s">
        <v>118</v>
      </c>
      <c r="I1090" s="0" t="s">
        <v>344</v>
      </c>
      <c r="J1090" s="0" t="n">
        <f aca="false">IF($BW1090&lt;&gt;"",$BW1090,"")</f>
        <v>2010</v>
      </c>
      <c r="K1090" s="0" t="n">
        <f aca="false">IF($BX1090&lt;&gt;"",$BX1090,"")</f>
        <v>2021</v>
      </c>
      <c r="L1090" s="0" t="n">
        <f aca="false">IF(AND(ISNUMBER($BW1090),ISNUMBER($BX1090)),($BW1090+$BX1090)/2,"")</f>
        <v>2015.5</v>
      </c>
      <c r="M1090" s="0" t="n">
        <f aca="false">IF($L1090&lt;&gt;"",$L1090,"")</f>
        <v>2015.5</v>
      </c>
      <c r="N1090" s="0" t="n">
        <f aca="false">IF(AND(ISNUMBER($BW1090),ISNUMBER($BX1090)),MIN(1,MAX(0,($BX1090-2016+1)/($BX1090-$BW1090+1))),"")</f>
        <v>0.5</v>
      </c>
      <c r="O1090" s="0" t="n">
        <f aca="false">IF(AND(ISNUMBER($BW1090),ISNUMBER($BX1090)),MIN(1,MAX(0,($BX1090-2017+1)/($BX1090-$BW1090+1))),"")</f>
        <v>0.416666666666667</v>
      </c>
      <c r="P1090" s="0" t="n">
        <f aca="false">IF(AND(ISNUMBER($BW1090),ISNUMBER($BX1090)),MIN(1,MAX(0,($BX1090-2018+1)/($BX1090-$BW1090+1))),"")</f>
        <v>0.333333333333333</v>
      </c>
      <c r="Q1090" s="0" t="n">
        <f aca="false">IF(AND(ISNUMBER($BW1090),ISNUMBER($BX1090)),MIN(1,MAX(0,($BX1090-2019+1)/($BX1090-$BW1090+1))),"")</f>
        <v>0.25</v>
      </c>
      <c r="R1090" s="0" t="n">
        <f aca="false">IF(AND(ISNUMBER($BW1090),ISNUMBER($BX1090)),MIN(1,MAX(0,($BX1090-2016+1)/($BX1090-$BW1090+1))),"")</f>
        <v>0.5</v>
      </c>
      <c r="S1090" s="0" t="n">
        <f aca="false">IF($L1090&lt;&gt;"",IF($L1090&gt;=2015.5,1,0),"")</f>
        <v>1</v>
      </c>
      <c r="T1090" s="0" t="n">
        <f aca="false">IF($L1090&lt;&gt;"",IF($L1090&gt;=2016,1,0),"")</f>
        <v>0</v>
      </c>
      <c r="U1090" s="0" t="n">
        <f aca="false">IF(ISNUMBER($BX1090),IF($BX1090&gt;=2016,1,0),"")</f>
        <v>1</v>
      </c>
      <c r="V1090" s="0" t="n">
        <f aca="false">IF(ISNUMBER($BW1090),IF($BW1090&gt;=2016,1,0),"")</f>
        <v>0</v>
      </c>
      <c r="W1090" s="0" t="str">
        <f aca="false">IF(AND(ISNUMBER($BW1090),ISNUMBER($BX1090)),IF($BW1090&gt;=2016,"post-only",IF($BX1090&lt;2016,"pre-only","mixed")),"")</f>
        <v>mixed</v>
      </c>
      <c r="X1090" s="0" t="n">
        <f aca="false">IF(AND(ISNUMBER($BW1090),ISNUMBER($BX1090)),MIN(1,MAX(0,($BX1090-2017+1)/($BX1090-$BW1090+1))),"")</f>
        <v>0.416666666666667</v>
      </c>
      <c r="Y1090" s="0" t="n">
        <f aca="false">IF(AND(ISNUMBER($BW1090),ISNUMBER($BX1090)),MIN(1,MAX(0,($BX1090-2018+1)/($BX1090-$BW1090+1))),"")</f>
        <v>0.333333333333333</v>
      </c>
      <c r="Z1090" s="0" t="n">
        <f aca="false">IF(AND(ISNUMBER($BW1090),ISNUMBER($BX1090)),MIN(1,MAX(0,($BX1090-2019+1)/($BX1090-$BW1090+1))),"")</f>
        <v>0.25</v>
      </c>
      <c r="AA1090" s="0" t="n">
        <f aca="false">IF(ISNUMBER($BX1090),IF($BX1090&gt;=2017,1,0),"")</f>
        <v>1</v>
      </c>
      <c r="AB1090" s="0" t="n">
        <f aca="false">IF(ISNUMBER($BX1090),IF($BX1090&gt;=2018,1,0),"")</f>
        <v>1</v>
      </c>
      <c r="AC1090" s="0" t="n">
        <f aca="false">IF(ISNUMBER($BX1090),IF($BX1090&gt;=2019,1,0),"")</f>
        <v>1</v>
      </c>
      <c r="AD1090" s="0" t="n">
        <f aca="false">IF($L1090&lt;&gt;"",IF($L1090&gt;2013,1,0),"")</f>
        <v>1</v>
      </c>
      <c r="AE1090" s="0" t="n">
        <f aca="false">IF($L1090&lt;&gt;"",1+IF($L1090&gt;2011,1,0)+IF($L1090&gt;2014,1,0),"")</f>
        <v>3</v>
      </c>
      <c r="AF1090" s="0" t="s">
        <v>87</v>
      </c>
      <c r="AG1090" s="0" t="s">
        <v>88</v>
      </c>
      <c r="AH1090" s="0" t="s">
        <v>89</v>
      </c>
      <c r="AI1090" s="0" t="s">
        <v>90</v>
      </c>
      <c r="AJ1090" s="0" t="s">
        <v>90</v>
      </c>
      <c r="AK1090" s="0" t="str">
        <f aca="false">IF(AND($CF1090&lt;&gt;"",IFERROR(INDEX(subsample_country_map!$B:$B,MATCH($CF1090,subsample_country_map!$A:$A,0)),"")&lt;&gt;""),INDEX(subsample_country_map!$B:$B,MATCH($CF1090,subsample_country_map!$A:$A,0)),INDEX(lookup!$AA:$AA,MATCH($A1090,lookup!$A:$A,0)))</f>
        <v>99_NCE</v>
      </c>
      <c r="AL1090" s="0" t="str">
        <f aca="false">IF(AND($CF1090&lt;&gt;"",IFERROR(INDEX(subsample_country_map!$C:$C,MATCH($CF1090,subsample_country_map!$A:$A,0)),"")&lt;&gt;""),INDEX(subsample_country_map!$C:$C,MATCH($CF1090,subsample_country_map!$A:$A,0)),INDEX(lookup!$AB:$AB,MATCH($A1090,lookup!$A:$A,0)))</f>
        <v>99_NCE</v>
      </c>
      <c r="AM1090" s="0" t="str">
        <f aca="false">IF(AND($CF1090&lt;&gt;"",IFERROR(INDEX(subsample_country_map!$D:$D,MATCH($CF1090,subsample_country_map!$A:$A,0)),"")&lt;&gt;""),INDEX(subsample_country_map!$D:$D,MATCH($CF1090,subsample_country_map!$A:$A,0)),INDEX(lookup!$AC:$AC,MATCH($A1090,lookup!$A:$A,0)))</f>
        <v>2_non_western</v>
      </c>
      <c r="AN1090" s="0" t="str">
        <f aca="false">IF(AND($CF1090&lt;&gt;"",IFERROR(INDEX(subsample_country_map!$E:$E,MATCH($CF1090,subsample_country_map!$A:$A,0)),"")&lt;&gt;""),INDEX(subsample_country_map!$E:$E,MATCH($CF1090,subsample_country_map!$A:$A,0)),INDEX(lookup!$AD:$AD,MATCH($A1090,lookup!$A:$A,0)))</f>
        <v>99_NCE</v>
      </c>
      <c r="AO1090" s="0" t="str">
        <f aca="false">INDEX(lookup!$Y:$Y,MATCH($A1090,lookup!$A:$A,0))</f>
        <v>0_published</v>
      </c>
      <c r="AP1090" s="0" t="str">
        <f aca="false">INDEX(lookup!$Z:$Z,MATCH($A1090,lookup!$A:$A,0))</f>
        <v>1_VHB high</v>
      </c>
      <c r="AQ1090" s="0" t="str">
        <f aca="false">INDEX(lookup!$W:$W,MATCH($A1090,lookup!$A:$A,0))</f>
        <v>1_fin/acc/econ</v>
      </c>
      <c r="AS1090" s="0" t="s">
        <v>91</v>
      </c>
      <c r="AT1090" s="0" t="s">
        <v>397</v>
      </c>
      <c r="AU1090" s="0" t="s">
        <v>93</v>
      </c>
      <c r="AV1090" s="0" t="s">
        <v>3951</v>
      </c>
      <c r="AW1090" s="0" t="s">
        <v>3952</v>
      </c>
      <c r="BA1090" s="0" t="n">
        <v>8054</v>
      </c>
      <c r="BB1090" s="0" t="s">
        <v>347</v>
      </c>
      <c r="BC1090" s="0" t="s">
        <v>122</v>
      </c>
      <c r="BD1090" s="0" t="s">
        <v>3827</v>
      </c>
      <c r="BE1090" s="0" t="s">
        <v>33</v>
      </c>
      <c r="BF1090" s="0" t="s">
        <v>3841</v>
      </c>
      <c r="BI1090" s="0" t="s">
        <v>2962</v>
      </c>
      <c r="BJ1090" s="0" t="s">
        <v>3894</v>
      </c>
      <c r="BK1090" s="0" t="s">
        <v>2082</v>
      </c>
      <c r="BL1090" s="0" t="s">
        <v>3953</v>
      </c>
      <c r="BM1090" s="0" t="s">
        <v>3910</v>
      </c>
      <c r="BN1090" s="0" t="s">
        <v>3831</v>
      </c>
      <c r="BO1090" s="0" t="s">
        <v>105</v>
      </c>
      <c r="BP1090" s="0" t="s">
        <v>3824</v>
      </c>
      <c r="BQ1090" s="0" t="s">
        <v>127</v>
      </c>
      <c r="BT1090" s="0" t="n">
        <v>0</v>
      </c>
      <c r="BU1090" s="0" t="s">
        <v>3832</v>
      </c>
      <c r="BW1090" s="0" t="n">
        <v>2010</v>
      </c>
      <c r="BX1090" s="0" t="n">
        <v>2021</v>
      </c>
      <c r="BY1090" s="0" t="s">
        <v>3833</v>
      </c>
      <c r="BZ1090" s="0" t="n">
        <v>2015.5</v>
      </c>
      <c r="CA1090" s="0" t="n">
        <v>0.5</v>
      </c>
      <c r="CB1090" s="0" t="n">
        <v>1</v>
      </c>
      <c r="CC1090" s="0" t="n">
        <v>1</v>
      </c>
      <c r="CD1090" s="0" t="n">
        <v>-0.00708853586007845</v>
      </c>
      <c r="CE1090" s="0" t="n">
        <v>1</v>
      </c>
    </row>
    <row r="1091" customFormat="false" ht="15" hidden="false" customHeight="false" outlineLevel="0" collapsed="false">
      <c r="A1091" s="0" t="s">
        <v>3824</v>
      </c>
      <c r="B1091" s="0" t="n">
        <v>2396</v>
      </c>
      <c r="C1091" s="0" t="n">
        <v>-0.0208586702558181</v>
      </c>
      <c r="D1091" s="0" t="n">
        <v>11256</v>
      </c>
      <c r="E1091" s="0" t="n">
        <f aca="false">IF(ISNUMBER($BA1091),$BA1091,IF(AND(ISNUMBER($D1091),ISNUMBER($BW1091),ISNUMBER($BX1091)),$D1091*($BX1091-$BW1091+1),""))</f>
        <v>11256</v>
      </c>
      <c r="H1091" s="0" t="s">
        <v>118</v>
      </c>
      <c r="I1091" s="0" t="s">
        <v>344</v>
      </c>
      <c r="J1091" s="0" t="n">
        <f aca="false">IF($BW1091&lt;&gt;"",$BW1091,"")</f>
        <v>2010</v>
      </c>
      <c r="K1091" s="0" t="n">
        <f aca="false">IF($BX1091&lt;&gt;"",$BX1091,"")</f>
        <v>2021</v>
      </c>
      <c r="L1091" s="0" t="n">
        <f aca="false">IF(AND(ISNUMBER($BW1091),ISNUMBER($BX1091)),($BW1091+$BX1091)/2,"")</f>
        <v>2015.5</v>
      </c>
      <c r="M1091" s="0" t="n">
        <f aca="false">IF($L1091&lt;&gt;"",$L1091,"")</f>
        <v>2015.5</v>
      </c>
      <c r="N1091" s="0" t="n">
        <f aca="false">IF(AND(ISNUMBER($BW1091),ISNUMBER($BX1091)),MIN(1,MAX(0,($BX1091-2016+1)/($BX1091-$BW1091+1))),"")</f>
        <v>0.5</v>
      </c>
      <c r="O1091" s="0" t="n">
        <f aca="false">IF(AND(ISNUMBER($BW1091),ISNUMBER($BX1091)),MIN(1,MAX(0,($BX1091-2017+1)/($BX1091-$BW1091+1))),"")</f>
        <v>0.416666666666667</v>
      </c>
      <c r="P1091" s="0" t="n">
        <f aca="false">IF(AND(ISNUMBER($BW1091),ISNUMBER($BX1091)),MIN(1,MAX(0,($BX1091-2018+1)/($BX1091-$BW1091+1))),"")</f>
        <v>0.333333333333333</v>
      </c>
      <c r="Q1091" s="0" t="n">
        <f aca="false">IF(AND(ISNUMBER($BW1091),ISNUMBER($BX1091)),MIN(1,MAX(0,($BX1091-2019+1)/($BX1091-$BW1091+1))),"")</f>
        <v>0.25</v>
      </c>
      <c r="R1091" s="0" t="n">
        <f aca="false">IF(AND(ISNUMBER($BW1091),ISNUMBER($BX1091)),MIN(1,MAX(0,($BX1091-2016+1)/($BX1091-$BW1091+1))),"")</f>
        <v>0.5</v>
      </c>
      <c r="S1091" s="0" t="n">
        <f aca="false">IF($L1091&lt;&gt;"",IF($L1091&gt;=2015.5,1,0),"")</f>
        <v>1</v>
      </c>
      <c r="T1091" s="0" t="n">
        <f aca="false">IF($L1091&lt;&gt;"",IF($L1091&gt;=2016,1,0),"")</f>
        <v>0</v>
      </c>
      <c r="U1091" s="0" t="n">
        <f aca="false">IF(ISNUMBER($BX1091),IF($BX1091&gt;=2016,1,0),"")</f>
        <v>1</v>
      </c>
      <c r="V1091" s="0" t="n">
        <f aca="false">IF(ISNUMBER($BW1091),IF($BW1091&gt;=2016,1,0),"")</f>
        <v>0</v>
      </c>
      <c r="W1091" s="0" t="str">
        <f aca="false">IF(AND(ISNUMBER($BW1091),ISNUMBER($BX1091)),IF($BW1091&gt;=2016,"post-only",IF($BX1091&lt;2016,"pre-only","mixed")),"")</f>
        <v>mixed</v>
      </c>
      <c r="X1091" s="0" t="n">
        <f aca="false">IF(AND(ISNUMBER($BW1091),ISNUMBER($BX1091)),MIN(1,MAX(0,($BX1091-2017+1)/($BX1091-$BW1091+1))),"")</f>
        <v>0.416666666666667</v>
      </c>
      <c r="Y1091" s="0" t="n">
        <f aca="false">IF(AND(ISNUMBER($BW1091),ISNUMBER($BX1091)),MIN(1,MAX(0,($BX1091-2018+1)/($BX1091-$BW1091+1))),"")</f>
        <v>0.333333333333333</v>
      </c>
      <c r="Z1091" s="0" t="n">
        <f aca="false">IF(AND(ISNUMBER($BW1091),ISNUMBER($BX1091)),MIN(1,MAX(0,($BX1091-2019+1)/($BX1091-$BW1091+1))),"")</f>
        <v>0.25</v>
      </c>
      <c r="AA1091" s="0" t="n">
        <f aca="false">IF(ISNUMBER($BX1091),IF($BX1091&gt;=2017,1,0),"")</f>
        <v>1</v>
      </c>
      <c r="AB1091" s="0" t="n">
        <f aca="false">IF(ISNUMBER($BX1091),IF($BX1091&gt;=2018,1,0),"")</f>
        <v>1</v>
      </c>
      <c r="AC1091" s="0" t="n">
        <f aca="false">IF(ISNUMBER($BX1091),IF($BX1091&gt;=2019,1,0),"")</f>
        <v>1</v>
      </c>
      <c r="AD1091" s="0" t="n">
        <f aca="false">IF($L1091&lt;&gt;"",IF($L1091&gt;2013,1,0),"")</f>
        <v>1</v>
      </c>
      <c r="AE1091" s="0" t="n">
        <f aca="false">IF($L1091&lt;&gt;"",1+IF($L1091&gt;2011,1,0)+IF($L1091&gt;2014,1,0),"")</f>
        <v>3</v>
      </c>
      <c r="AF1091" s="0" t="s">
        <v>87</v>
      </c>
      <c r="AG1091" s="0" t="s">
        <v>88</v>
      </c>
      <c r="AH1091" s="0" t="s">
        <v>89</v>
      </c>
      <c r="AI1091" s="0" t="s">
        <v>90</v>
      </c>
      <c r="AJ1091" s="0" t="s">
        <v>90</v>
      </c>
      <c r="AK1091" s="0" t="str">
        <f aca="false">IF(AND($CF1091&lt;&gt;"",IFERROR(INDEX(subsample_country_map!$B:$B,MATCH($CF1091,subsample_country_map!$A:$A,0)),"")&lt;&gt;""),INDEX(subsample_country_map!$B:$B,MATCH($CF1091,subsample_country_map!$A:$A,0)),INDEX(lookup!$AA:$AA,MATCH($A1091,lookup!$A:$A,0)))</f>
        <v>99_NCE</v>
      </c>
      <c r="AL1091" s="0" t="str">
        <f aca="false">IF(AND($CF1091&lt;&gt;"",IFERROR(INDEX(subsample_country_map!$C:$C,MATCH($CF1091,subsample_country_map!$A:$A,0)),"")&lt;&gt;""),INDEX(subsample_country_map!$C:$C,MATCH($CF1091,subsample_country_map!$A:$A,0)),INDEX(lookup!$AB:$AB,MATCH($A1091,lookup!$A:$A,0)))</f>
        <v>99_NCE</v>
      </c>
      <c r="AM1091" s="0" t="str">
        <f aca="false">IF(AND($CF1091&lt;&gt;"",IFERROR(INDEX(subsample_country_map!$D:$D,MATCH($CF1091,subsample_country_map!$A:$A,0)),"")&lt;&gt;""),INDEX(subsample_country_map!$D:$D,MATCH($CF1091,subsample_country_map!$A:$A,0)),INDEX(lookup!$AC:$AC,MATCH($A1091,lookup!$A:$A,0)))</f>
        <v>2_non_western</v>
      </c>
      <c r="AN1091" s="0" t="str">
        <f aca="false">IF(AND($CF1091&lt;&gt;"",IFERROR(INDEX(subsample_country_map!$E:$E,MATCH($CF1091,subsample_country_map!$A:$A,0)),"")&lt;&gt;""),INDEX(subsample_country_map!$E:$E,MATCH($CF1091,subsample_country_map!$A:$A,0)),INDEX(lookup!$AD:$AD,MATCH($A1091,lookup!$A:$A,0)))</f>
        <v>99_NCE</v>
      </c>
      <c r="AO1091" s="0" t="str">
        <f aca="false">INDEX(lookup!$Y:$Y,MATCH($A1091,lookup!$A:$A,0))</f>
        <v>0_published</v>
      </c>
      <c r="AP1091" s="0" t="str">
        <f aca="false">INDEX(lookup!$Z:$Z,MATCH($A1091,lookup!$A:$A,0))</f>
        <v>1_VHB high</v>
      </c>
      <c r="AQ1091" s="0" t="str">
        <f aca="false">INDEX(lookup!$W:$W,MATCH($A1091,lookup!$A:$A,0))</f>
        <v>1_fin/acc/econ</v>
      </c>
      <c r="AS1091" s="0" t="s">
        <v>91</v>
      </c>
      <c r="AT1091" s="0" t="s">
        <v>397</v>
      </c>
      <c r="AU1091" s="0" t="s">
        <v>93</v>
      </c>
      <c r="AV1091" s="0" t="s">
        <v>3954</v>
      </c>
      <c r="AW1091" s="0" t="s">
        <v>3955</v>
      </c>
      <c r="BA1091" s="0" t="n">
        <v>11256</v>
      </c>
      <c r="BB1091" s="0" t="s">
        <v>347</v>
      </c>
      <c r="BC1091" s="0" t="s">
        <v>122</v>
      </c>
      <c r="BD1091" s="0" t="s">
        <v>3827</v>
      </c>
      <c r="BE1091" s="0" t="s">
        <v>98</v>
      </c>
      <c r="BI1091" s="0" t="s">
        <v>2962</v>
      </c>
      <c r="BJ1091" s="0" t="s">
        <v>3956</v>
      </c>
      <c r="BK1091" s="0" t="s">
        <v>2082</v>
      </c>
      <c r="BL1091" s="0" t="s">
        <v>3957</v>
      </c>
      <c r="BM1091" s="0" t="s">
        <v>3910</v>
      </c>
      <c r="BN1091" s="0" t="s">
        <v>3831</v>
      </c>
      <c r="BO1091" s="0" t="s">
        <v>105</v>
      </c>
      <c r="BP1091" s="0" t="s">
        <v>3824</v>
      </c>
      <c r="BQ1091" s="0" t="s">
        <v>127</v>
      </c>
      <c r="BT1091" s="0" t="n">
        <v>0</v>
      </c>
      <c r="BU1091" s="0" t="s">
        <v>3832</v>
      </c>
      <c r="BW1091" s="0" t="n">
        <v>2010</v>
      </c>
      <c r="BX1091" s="0" t="n">
        <v>2021</v>
      </c>
      <c r="BY1091" s="0" t="s">
        <v>3833</v>
      </c>
      <c r="BZ1091" s="0" t="n">
        <v>2015.5</v>
      </c>
      <c r="CA1091" s="0" t="n">
        <v>0.5</v>
      </c>
      <c r="CB1091" s="0" t="n">
        <v>1</v>
      </c>
      <c r="CC1091" s="0" t="n">
        <v>1</v>
      </c>
      <c r="CD1091" s="0" t="n">
        <v>-0.0208616961378632</v>
      </c>
      <c r="CE1091" s="0" t="n">
        <v>1</v>
      </c>
    </row>
    <row r="1092" customFormat="false" ht="15" hidden="false" customHeight="false" outlineLevel="0" collapsed="false">
      <c r="A1092" s="0" t="s">
        <v>3824</v>
      </c>
      <c r="B1092" s="0" t="n">
        <v>2397</v>
      </c>
      <c r="C1092" s="0" t="n">
        <v>-0.0738270448847891</v>
      </c>
      <c r="D1092" s="0" t="n">
        <v>3172</v>
      </c>
      <c r="E1092" s="0" t="n">
        <f aca="false">IF(ISNUMBER($BA1092),$BA1092,IF(AND(ISNUMBER($D1092),ISNUMBER($BW1092),ISNUMBER($BX1092)),$D1092*($BX1092-$BW1092+1),""))</f>
        <v>3172</v>
      </c>
      <c r="H1092" s="0" t="s">
        <v>118</v>
      </c>
      <c r="I1092" s="0" t="s">
        <v>344</v>
      </c>
      <c r="J1092" s="0" t="n">
        <f aca="false">IF($BW1092&lt;&gt;"",$BW1092,"")</f>
        <v>2010</v>
      </c>
      <c r="K1092" s="0" t="n">
        <f aca="false">IF($BX1092&lt;&gt;"",$BX1092,"")</f>
        <v>2021</v>
      </c>
      <c r="L1092" s="0" t="n">
        <f aca="false">IF(AND(ISNUMBER($BW1092),ISNUMBER($BX1092)),($BW1092+$BX1092)/2,"")</f>
        <v>2015.5</v>
      </c>
      <c r="M1092" s="0" t="n">
        <f aca="false">IF($L1092&lt;&gt;"",$L1092,"")</f>
        <v>2015.5</v>
      </c>
      <c r="N1092" s="0" t="n">
        <f aca="false">IF(AND(ISNUMBER($BW1092),ISNUMBER($BX1092)),MIN(1,MAX(0,($BX1092-2016+1)/($BX1092-$BW1092+1))),"")</f>
        <v>0.5</v>
      </c>
      <c r="O1092" s="0" t="n">
        <f aca="false">IF(AND(ISNUMBER($BW1092),ISNUMBER($BX1092)),MIN(1,MAX(0,($BX1092-2017+1)/($BX1092-$BW1092+1))),"")</f>
        <v>0.416666666666667</v>
      </c>
      <c r="P1092" s="0" t="n">
        <f aca="false">IF(AND(ISNUMBER($BW1092),ISNUMBER($BX1092)),MIN(1,MAX(0,($BX1092-2018+1)/($BX1092-$BW1092+1))),"")</f>
        <v>0.333333333333333</v>
      </c>
      <c r="Q1092" s="0" t="n">
        <f aca="false">IF(AND(ISNUMBER($BW1092),ISNUMBER($BX1092)),MIN(1,MAX(0,($BX1092-2019+1)/($BX1092-$BW1092+1))),"")</f>
        <v>0.25</v>
      </c>
      <c r="R1092" s="0" t="n">
        <f aca="false">IF(AND(ISNUMBER($BW1092),ISNUMBER($BX1092)),MIN(1,MAX(0,($BX1092-2016+1)/($BX1092-$BW1092+1))),"")</f>
        <v>0.5</v>
      </c>
      <c r="S1092" s="0" t="n">
        <f aca="false">IF($L1092&lt;&gt;"",IF($L1092&gt;=2015.5,1,0),"")</f>
        <v>1</v>
      </c>
      <c r="T1092" s="0" t="n">
        <f aca="false">IF($L1092&lt;&gt;"",IF($L1092&gt;=2016,1,0),"")</f>
        <v>0</v>
      </c>
      <c r="U1092" s="0" t="n">
        <f aca="false">IF(ISNUMBER($BX1092),IF($BX1092&gt;=2016,1,0),"")</f>
        <v>1</v>
      </c>
      <c r="V1092" s="0" t="n">
        <f aca="false">IF(ISNUMBER($BW1092),IF($BW1092&gt;=2016,1,0),"")</f>
        <v>0</v>
      </c>
      <c r="W1092" s="0" t="str">
        <f aca="false">IF(AND(ISNUMBER($BW1092),ISNUMBER($BX1092)),IF($BW1092&gt;=2016,"post-only",IF($BX1092&lt;2016,"pre-only","mixed")),"")</f>
        <v>mixed</v>
      </c>
      <c r="X1092" s="0" t="n">
        <f aca="false">IF(AND(ISNUMBER($BW1092),ISNUMBER($BX1092)),MIN(1,MAX(0,($BX1092-2017+1)/($BX1092-$BW1092+1))),"")</f>
        <v>0.416666666666667</v>
      </c>
      <c r="Y1092" s="0" t="n">
        <f aca="false">IF(AND(ISNUMBER($BW1092),ISNUMBER($BX1092)),MIN(1,MAX(0,($BX1092-2018+1)/($BX1092-$BW1092+1))),"")</f>
        <v>0.333333333333333</v>
      </c>
      <c r="Z1092" s="0" t="n">
        <f aca="false">IF(AND(ISNUMBER($BW1092),ISNUMBER($BX1092)),MIN(1,MAX(0,($BX1092-2019+1)/($BX1092-$BW1092+1))),"")</f>
        <v>0.25</v>
      </c>
      <c r="AA1092" s="0" t="n">
        <f aca="false">IF(ISNUMBER($BX1092),IF($BX1092&gt;=2017,1,0),"")</f>
        <v>1</v>
      </c>
      <c r="AB1092" s="0" t="n">
        <f aca="false">IF(ISNUMBER($BX1092),IF($BX1092&gt;=2018,1,0),"")</f>
        <v>1</v>
      </c>
      <c r="AC1092" s="0" t="n">
        <f aca="false">IF(ISNUMBER($BX1092),IF($BX1092&gt;=2019,1,0),"")</f>
        <v>1</v>
      </c>
      <c r="AD1092" s="0" t="n">
        <f aca="false">IF($L1092&lt;&gt;"",IF($L1092&gt;2013,1,0),"")</f>
        <v>1</v>
      </c>
      <c r="AE1092" s="0" t="n">
        <f aca="false">IF($L1092&lt;&gt;"",1+IF($L1092&gt;2011,1,0)+IF($L1092&gt;2014,1,0),"")</f>
        <v>3</v>
      </c>
      <c r="AF1092" s="0" t="s">
        <v>87</v>
      </c>
      <c r="AG1092" s="0" t="s">
        <v>88</v>
      </c>
      <c r="AH1092" s="0" t="s">
        <v>89</v>
      </c>
      <c r="AI1092" s="0" t="s">
        <v>90</v>
      </c>
      <c r="AJ1092" s="0" t="s">
        <v>90</v>
      </c>
      <c r="AK1092" s="0" t="str">
        <f aca="false">IF(AND($CF1092&lt;&gt;"",IFERROR(INDEX(subsample_country_map!$B:$B,MATCH($CF1092,subsample_country_map!$A:$A,0)),"")&lt;&gt;""),INDEX(subsample_country_map!$B:$B,MATCH($CF1092,subsample_country_map!$A:$A,0)),INDEX(lookup!$AA:$AA,MATCH($A1092,lookup!$A:$A,0)))</f>
        <v>99_NCE</v>
      </c>
      <c r="AL1092" s="0" t="str">
        <f aca="false">IF(AND($CF1092&lt;&gt;"",IFERROR(INDEX(subsample_country_map!$C:$C,MATCH($CF1092,subsample_country_map!$A:$A,0)),"")&lt;&gt;""),INDEX(subsample_country_map!$C:$C,MATCH($CF1092,subsample_country_map!$A:$A,0)),INDEX(lookup!$AB:$AB,MATCH($A1092,lookup!$A:$A,0)))</f>
        <v>99_NCE</v>
      </c>
      <c r="AM1092" s="0" t="str">
        <f aca="false">IF(AND($CF1092&lt;&gt;"",IFERROR(INDEX(subsample_country_map!$D:$D,MATCH($CF1092,subsample_country_map!$A:$A,0)),"")&lt;&gt;""),INDEX(subsample_country_map!$D:$D,MATCH($CF1092,subsample_country_map!$A:$A,0)),INDEX(lookup!$AC:$AC,MATCH($A1092,lookup!$A:$A,0)))</f>
        <v>2_non_western</v>
      </c>
      <c r="AN1092" s="0" t="str">
        <f aca="false">IF(AND($CF1092&lt;&gt;"",IFERROR(INDEX(subsample_country_map!$E:$E,MATCH($CF1092,subsample_country_map!$A:$A,0)),"")&lt;&gt;""),INDEX(subsample_country_map!$E:$E,MATCH($CF1092,subsample_country_map!$A:$A,0)),INDEX(lookup!$AD:$AD,MATCH($A1092,lookup!$A:$A,0)))</f>
        <v>99_NCE</v>
      </c>
      <c r="AO1092" s="0" t="str">
        <f aca="false">INDEX(lookup!$Y:$Y,MATCH($A1092,lookup!$A:$A,0))</f>
        <v>0_published</v>
      </c>
      <c r="AP1092" s="0" t="str">
        <f aca="false">INDEX(lookup!$Z:$Z,MATCH($A1092,lookup!$A:$A,0))</f>
        <v>1_VHB high</v>
      </c>
      <c r="AQ1092" s="0" t="str">
        <f aca="false">INDEX(lookup!$W:$W,MATCH($A1092,lookup!$A:$A,0))</f>
        <v>1_fin/acc/econ</v>
      </c>
      <c r="AS1092" s="0" t="s">
        <v>91</v>
      </c>
      <c r="AT1092" s="0" t="s">
        <v>397</v>
      </c>
      <c r="AU1092" s="0" t="s">
        <v>93</v>
      </c>
      <c r="AV1092" s="0" t="s">
        <v>3958</v>
      </c>
      <c r="AW1092" s="0" t="s">
        <v>3959</v>
      </c>
      <c r="BA1092" s="0" t="n">
        <v>3172</v>
      </c>
      <c r="BB1092" s="0" t="s">
        <v>347</v>
      </c>
      <c r="BC1092" s="0" t="s">
        <v>122</v>
      </c>
      <c r="BD1092" s="0" t="s">
        <v>3827</v>
      </c>
      <c r="BE1092" s="0" t="s">
        <v>33</v>
      </c>
      <c r="BF1092" s="0" t="s">
        <v>3836</v>
      </c>
      <c r="BI1092" s="0" t="s">
        <v>2962</v>
      </c>
      <c r="BJ1092" s="0" t="s">
        <v>3960</v>
      </c>
      <c r="BK1092" s="0" t="s">
        <v>2082</v>
      </c>
      <c r="BL1092" s="0" t="s">
        <v>3961</v>
      </c>
      <c r="BM1092" s="0" t="s">
        <v>3910</v>
      </c>
      <c r="BN1092" s="0" t="s">
        <v>3831</v>
      </c>
      <c r="BO1092" s="0" t="s">
        <v>105</v>
      </c>
      <c r="BP1092" s="0" t="s">
        <v>3824</v>
      </c>
      <c r="BQ1092" s="0" t="s">
        <v>127</v>
      </c>
      <c r="BT1092" s="0" t="n">
        <v>0</v>
      </c>
      <c r="BU1092" s="0" t="s">
        <v>3832</v>
      </c>
      <c r="BW1092" s="0" t="n">
        <v>2010</v>
      </c>
      <c r="BX1092" s="0" t="n">
        <v>2021</v>
      </c>
      <c r="BY1092" s="0" t="s">
        <v>3833</v>
      </c>
      <c r="BZ1092" s="0" t="n">
        <v>2015.5</v>
      </c>
      <c r="CA1092" s="0" t="n">
        <v>0.5</v>
      </c>
      <c r="CB1092" s="0" t="n">
        <v>1</v>
      </c>
      <c r="CC1092" s="0" t="n">
        <v>1</v>
      </c>
      <c r="CD1092" s="0" t="n">
        <v>-0.073961615015264</v>
      </c>
      <c r="CE1092" s="0" t="n">
        <v>1</v>
      </c>
    </row>
    <row r="1093" customFormat="false" ht="15" hidden="false" customHeight="false" outlineLevel="0" collapsed="false">
      <c r="A1093" s="0" t="s">
        <v>3824</v>
      </c>
      <c r="B1093" s="0" t="n">
        <v>2398</v>
      </c>
      <c r="C1093" s="0" t="n">
        <v>-0.00597696805960367</v>
      </c>
      <c r="D1093" s="0" t="n">
        <v>8054</v>
      </c>
      <c r="E1093" s="0" t="n">
        <f aca="false">IF(ISNUMBER($BA1093),$BA1093,IF(AND(ISNUMBER($D1093),ISNUMBER($BW1093),ISNUMBER($BX1093)),$D1093*($BX1093-$BW1093+1),""))</f>
        <v>8054</v>
      </c>
      <c r="H1093" s="0" t="s">
        <v>118</v>
      </c>
      <c r="I1093" s="0" t="s">
        <v>344</v>
      </c>
      <c r="J1093" s="0" t="n">
        <f aca="false">IF($BW1093&lt;&gt;"",$BW1093,"")</f>
        <v>2010</v>
      </c>
      <c r="K1093" s="0" t="n">
        <f aca="false">IF($BX1093&lt;&gt;"",$BX1093,"")</f>
        <v>2021</v>
      </c>
      <c r="L1093" s="0" t="n">
        <f aca="false">IF(AND(ISNUMBER($BW1093),ISNUMBER($BX1093)),($BW1093+$BX1093)/2,"")</f>
        <v>2015.5</v>
      </c>
      <c r="M1093" s="0" t="n">
        <f aca="false">IF($L1093&lt;&gt;"",$L1093,"")</f>
        <v>2015.5</v>
      </c>
      <c r="N1093" s="0" t="n">
        <f aca="false">IF(AND(ISNUMBER($BW1093),ISNUMBER($BX1093)),MIN(1,MAX(0,($BX1093-2016+1)/($BX1093-$BW1093+1))),"")</f>
        <v>0.5</v>
      </c>
      <c r="O1093" s="0" t="n">
        <f aca="false">IF(AND(ISNUMBER($BW1093),ISNUMBER($BX1093)),MIN(1,MAX(0,($BX1093-2017+1)/($BX1093-$BW1093+1))),"")</f>
        <v>0.416666666666667</v>
      </c>
      <c r="P1093" s="0" t="n">
        <f aca="false">IF(AND(ISNUMBER($BW1093),ISNUMBER($BX1093)),MIN(1,MAX(0,($BX1093-2018+1)/($BX1093-$BW1093+1))),"")</f>
        <v>0.333333333333333</v>
      </c>
      <c r="Q1093" s="0" t="n">
        <f aca="false">IF(AND(ISNUMBER($BW1093),ISNUMBER($BX1093)),MIN(1,MAX(0,($BX1093-2019+1)/($BX1093-$BW1093+1))),"")</f>
        <v>0.25</v>
      </c>
      <c r="R1093" s="0" t="n">
        <f aca="false">IF(AND(ISNUMBER($BW1093),ISNUMBER($BX1093)),MIN(1,MAX(0,($BX1093-2016+1)/($BX1093-$BW1093+1))),"")</f>
        <v>0.5</v>
      </c>
      <c r="S1093" s="0" t="n">
        <f aca="false">IF($L1093&lt;&gt;"",IF($L1093&gt;=2015.5,1,0),"")</f>
        <v>1</v>
      </c>
      <c r="T1093" s="0" t="n">
        <f aca="false">IF($L1093&lt;&gt;"",IF($L1093&gt;=2016,1,0),"")</f>
        <v>0</v>
      </c>
      <c r="U1093" s="0" t="n">
        <f aca="false">IF(ISNUMBER($BX1093),IF($BX1093&gt;=2016,1,0),"")</f>
        <v>1</v>
      </c>
      <c r="V1093" s="0" t="n">
        <f aca="false">IF(ISNUMBER($BW1093),IF($BW1093&gt;=2016,1,0),"")</f>
        <v>0</v>
      </c>
      <c r="W1093" s="0" t="str">
        <f aca="false">IF(AND(ISNUMBER($BW1093),ISNUMBER($BX1093)),IF($BW1093&gt;=2016,"post-only",IF($BX1093&lt;2016,"pre-only","mixed")),"")</f>
        <v>mixed</v>
      </c>
      <c r="X1093" s="0" t="n">
        <f aca="false">IF(AND(ISNUMBER($BW1093),ISNUMBER($BX1093)),MIN(1,MAX(0,($BX1093-2017+1)/($BX1093-$BW1093+1))),"")</f>
        <v>0.416666666666667</v>
      </c>
      <c r="Y1093" s="0" t="n">
        <f aca="false">IF(AND(ISNUMBER($BW1093),ISNUMBER($BX1093)),MIN(1,MAX(0,($BX1093-2018+1)/($BX1093-$BW1093+1))),"")</f>
        <v>0.333333333333333</v>
      </c>
      <c r="Z1093" s="0" t="n">
        <f aca="false">IF(AND(ISNUMBER($BW1093),ISNUMBER($BX1093)),MIN(1,MAX(0,($BX1093-2019+1)/($BX1093-$BW1093+1))),"")</f>
        <v>0.25</v>
      </c>
      <c r="AA1093" s="0" t="n">
        <f aca="false">IF(ISNUMBER($BX1093),IF($BX1093&gt;=2017,1,0),"")</f>
        <v>1</v>
      </c>
      <c r="AB1093" s="0" t="n">
        <f aca="false">IF(ISNUMBER($BX1093),IF($BX1093&gt;=2018,1,0),"")</f>
        <v>1</v>
      </c>
      <c r="AC1093" s="0" t="n">
        <f aca="false">IF(ISNUMBER($BX1093),IF($BX1093&gt;=2019,1,0),"")</f>
        <v>1</v>
      </c>
      <c r="AD1093" s="0" t="n">
        <f aca="false">IF($L1093&lt;&gt;"",IF($L1093&gt;2013,1,0),"")</f>
        <v>1</v>
      </c>
      <c r="AE1093" s="0" t="n">
        <f aca="false">IF($L1093&lt;&gt;"",1+IF($L1093&gt;2011,1,0)+IF($L1093&gt;2014,1,0),"")</f>
        <v>3</v>
      </c>
      <c r="AF1093" s="0" t="s">
        <v>87</v>
      </c>
      <c r="AG1093" s="0" t="s">
        <v>88</v>
      </c>
      <c r="AH1093" s="0" t="s">
        <v>89</v>
      </c>
      <c r="AI1093" s="0" t="s">
        <v>90</v>
      </c>
      <c r="AJ1093" s="0" t="s">
        <v>90</v>
      </c>
      <c r="AK1093" s="0" t="str">
        <f aca="false">IF(AND($CF1093&lt;&gt;"",IFERROR(INDEX(subsample_country_map!$B:$B,MATCH($CF1093,subsample_country_map!$A:$A,0)),"")&lt;&gt;""),INDEX(subsample_country_map!$B:$B,MATCH($CF1093,subsample_country_map!$A:$A,0)),INDEX(lookup!$AA:$AA,MATCH($A1093,lookup!$A:$A,0)))</f>
        <v>99_NCE</v>
      </c>
      <c r="AL1093" s="0" t="str">
        <f aca="false">IF(AND($CF1093&lt;&gt;"",IFERROR(INDEX(subsample_country_map!$C:$C,MATCH($CF1093,subsample_country_map!$A:$A,0)),"")&lt;&gt;""),INDEX(subsample_country_map!$C:$C,MATCH($CF1093,subsample_country_map!$A:$A,0)),INDEX(lookup!$AB:$AB,MATCH($A1093,lookup!$A:$A,0)))</f>
        <v>99_NCE</v>
      </c>
      <c r="AM1093" s="0" t="str">
        <f aca="false">IF(AND($CF1093&lt;&gt;"",IFERROR(INDEX(subsample_country_map!$D:$D,MATCH($CF1093,subsample_country_map!$A:$A,0)),"")&lt;&gt;""),INDEX(subsample_country_map!$D:$D,MATCH($CF1093,subsample_country_map!$A:$A,0)),INDEX(lookup!$AC:$AC,MATCH($A1093,lookup!$A:$A,0)))</f>
        <v>2_non_western</v>
      </c>
      <c r="AN1093" s="0" t="str">
        <f aca="false">IF(AND($CF1093&lt;&gt;"",IFERROR(INDEX(subsample_country_map!$E:$E,MATCH($CF1093,subsample_country_map!$A:$A,0)),"")&lt;&gt;""),INDEX(subsample_country_map!$E:$E,MATCH($CF1093,subsample_country_map!$A:$A,0)),INDEX(lookup!$AD:$AD,MATCH($A1093,lookup!$A:$A,0)))</f>
        <v>99_NCE</v>
      </c>
      <c r="AO1093" s="0" t="str">
        <f aca="false">INDEX(lookup!$Y:$Y,MATCH($A1093,lookup!$A:$A,0))</f>
        <v>0_published</v>
      </c>
      <c r="AP1093" s="0" t="str">
        <f aca="false">INDEX(lookup!$Z:$Z,MATCH($A1093,lookup!$A:$A,0))</f>
        <v>1_VHB high</v>
      </c>
      <c r="AQ1093" s="0" t="str">
        <f aca="false">INDEX(lookup!$W:$W,MATCH($A1093,lookup!$A:$A,0))</f>
        <v>1_fin/acc/econ</v>
      </c>
      <c r="AS1093" s="0" t="s">
        <v>91</v>
      </c>
      <c r="AT1093" s="0" t="s">
        <v>397</v>
      </c>
      <c r="AU1093" s="0" t="s">
        <v>93</v>
      </c>
      <c r="AV1093" s="0" t="s">
        <v>3962</v>
      </c>
      <c r="AW1093" s="0" t="s">
        <v>3963</v>
      </c>
      <c r="BA1093" s="0" t="n">
        <v>8054</v>
      </c>
      <c r="BB1093" s="0" t="s">
        <v>347</v>
      </c>
      <c r="BC1093" s="0" t="s">
        <v>122</v>
      </c>
      <c r="BD1093" s="0" t="s">
        <v>3827</v>
      </c>
      <c r="BE1093" s="0" t="s">
        <v>33</v>
      </c>
      <c r="BF1093" s="0" t="s">
        <v>3841</v>
      </c>
      <c r="BI1093" s="0" t="s">
        <v>2962</v>
      </c>
      <c r="BJ1093" s="0" t="s">
        <v>3964</v>
      </c>
      <c r="BK1093" s="0" t="s">
        <v>2082</v>
      </c>
      <c r="BL1093" s="0" t="s">
        <v>3965</v>
      </c>
      <c r="BM1093" s="0" t="s">
        <v>3910</v>
      </c>
      <c r="BN1093" s="0" t="s">
        <v>3831</v>
      </c>
      <c r="BO1093" s="0" t="s">
        <v>105</v>
      </c>
      <c r="BP1093" s="0" t="s">
        <v>3824</v>
      </c>
      <c r="BQ1093" s="0" t="s">
        <v>127</v>
      </c>
      <c r="BT1093" s="0" t="n">
        <v>0</v>
      </c>
      <c r="BU1093" s="0" t="s">
        <v>3832</v>
      </c>
      <c r="BW1093" s="0" t="n">
        <v>2010</v>
      </c>
      <c r="BX1093" s="0" t="n">
        <v>2021</v>
      </c>
      <c r="BY1093" s="0" t="s">
        <v>3833</v>
      </c>
      <c r="BZ1093" s="0" t="n">
        <v>2015.5</v>
      </c>
      <c r="CA1093" s="0" t="n">
        <v>0.5</v>
      </c>
      <c r="CB1093" s="0" t="n">
        <v>1</v>
      </c>
      <c r="CC1093" s="0" t="n">
        <v>1</v>
      </c>
      <c r="CD1093" s="0" t="n">
        <v>-0.00597703923515818</v>
      </c>
      <c r="CE1093" s="0" t="n">
        <v>1</v>
      </c>
    </row>
    <row r="1094" customFormat="false" ht="15" hidden="false" customHeight="false" outlineLevel="0" collapsed="false">
      <c r="A1094" s="0" t="s">
        <v>3824</v>
      </c>
      <c r="B1094" s="0" t="n">
        <v>2399</v>
      </c>
      <c r="C1094" s="0" t="n">
        <v>-0.0113837737718062</v>
      </c>
      <c r="D1094" s="0" t="n">
        <v>3172</v>
      </c>
      <c r="E1094" s="0" t="n">
        <f aca="false">IF(ISNUMBER($BA1094),$BA1094,IF(AND(ISNUMBER($D1094),ISNUMBER($BW1094),ISNUMBER($BX1094)),$D1094*($BX1094-$BW1094+1),""))</f>
        <v>3172</v>
      </c>
      <c r="H1094" s="0" t="s">
        <v>118</v>
      </c>
      <c r="I1094" s="0" t="s">
        <v>344</v>
      </c>
      <c r="J1094" s="0" t="n">
        <f aca="false">IF($BW1094&lt;&gt;"",$BW1094,"")</f>
        <v>2010</v>
      </c>
      <c r="K1094" s="0" t="n">
        <f aca="false">IF($BX1094&lt;&gt;"",$BX1094,"")</f>
        <v>2021</v>
      </c>
      <c r="L1094" s="0" t="n">
        <f aca="false">IF(AND(ISNUMBER($BW1094),ISNUMBER($BX1094)),($BW1094+$BX1094)/2,"")</f>
        <v>2015.5</v>
      </c>
      <c r="M1094" s="0" t="n">
        <f aca="false">IF($L1094&lt;&gt;"",$L1094,"")</f>
        <v>2015.5</v>
      </c>
      <c r="N1094" s="0" t="n">
        <f aca="false">IF(AND(ISNUMBER($BW1094),ISNUMBER($BX1094)),MIN(1,MAX(0,($BX1094-2016+1)/($BX1094-$BW1094+1))),"")</f>
        <v>0.5</v>
      </c>
      <c r="O1094" s="0" t="n">
        <f aca="false">IF(AND(ISNUMBER($BW1094),ISNUMBER($BX1094)),MIN(1,MAX(0,($BX1094-2017+1)/($BX1094-$BW1094+1))),"")</f>
        <v>0.416666666666667</v>
      </c>
      <c r="P1094" s="0" t="n">
        <f aca="false">IF(AND(ISNUMBER($BW1094),ISNUMBER($BX1094)),MIN(1,MAX(0,($BX1094-2018+1)/($BX1094-$BW1094+1))),"")</f>
        <v>0.333333333333333</v>
      </c>
      <c r="Q1094" s="0" t="n">
        <f aca="false">IF(AND(ISNUMBER($BW1094),ISNUMBER($BX1094)),MIN(1,MAX(0,($BX1094-2019+1)/($BX1094-$BW1094+1))),"")</f>
        <v>0.25</v>
      </c>
      <c r="R1094" s="0" t="n">
        <f aca="false">IF(AND(ISNUMBER($BW1094),ISNUMBER($BX1094)),MIN(1,MAX(0,($BX1094-2016+1)/($BX1094-$BW1094+1))),"")</f>
        <v>0.5</v>
      </c>
      <c r="S1094" s="0" t="n">
        <f aca="false">IF($L1094&lt;&gt;"",IF($L1094&gt;=2015.5,1,0),"")</f>
        <v>1</v>
      </c>
      <c r="T1094" s="0" t="n">
        <f aca="false">IF($L1094&lt;&gt;"",IF($L1094&gt;=2016,1,0),"")</f>
        <v>0</v>
      </c>
      <c r="U1094" s="0" t="n">
        <f aca="false">IF(ISNUMBER($BX1094),IF($BX1094&gt;=2016,1,0),"")</f>
        <v>1</v>
      </c>
      <c r="V1094" s="0" t="n">
        <f aca="false">IF(ISNUMBER($BW1094),IF($BW1094&gt;=2016,1,0),"")</f>
        <v>0</v>
      </c>
      <c r="W1094" s="0" t="str">
        <f aca="false">IF(AND(ISNUMBER($BW1094),ISNUMBER($BX1094)),IF($BW1094&gt;=2016,"post-only",IF($BX1094&lt;2016,"pre-only","mixed")),"")</f>
        <v>mixed</v>
      </c>
      <c r="X1094" s="0" t="n">
        <f aca="false">IF(AND(ISNUMBER($BW1094),ISNUMBER($BX1094)),MIN(1,MAX(0,($BX1094-2017+1)/($BX1094-$BW1094+1))),"")</f>
        <v>0.416666666666667</v>
      </c>
      <c r="Y1094" s="0" t="n">
        <f aca="false">IF(AND(ISNUMBER($BW1094),ISNUMBER($BX1094)),MIN(1,MAX(0,($BX1094-2018+1)/($BX1094-$BW1094+1))),"")</f>
        <v>0.333333333333333</v>
      </c>
      <c r="Z1094" s="0" t="n">
        <f aca="false">IF(AND(ISNUMBER($BW1094),ISNUMBER($BX1094)),MIN(1,MAX(0,($BX1094-2019+1)/($BX1094-$BW1094+1))),"")</f>
        <v>0.25</v>
      </c>
      <c r="AA1094" s="0" t="n">
        <f aca="false">IF(ISNUMBER($BX1094),IF($BX1094&gt;=2017,1,0),"")</f>
        <v>1</v>
      </c>
      <c r="AB1094" s="0" t="n">
        <f aca="false">IF(ISNUMBER($BX1094),IF($BX1094&gt;=2018,1,0),"")</f>
        <v>1</v>
      </c>
      <c r="AC1094" s="0" t="n">
        <f aca="false">IF(ISNUMBER($BX1094),IF($BX1094&gt;=2019,1,0),"")</f>
        <v>1</v>
      </c>
      <c r="AD1094" s="0" t="n">
        <f aca="false">IF($L1094&lt;&gt;"",IF($L1094&gt;2013,1,0),"")</f>
        <v>1</v>
      </c>
      <c r="AE1094" s="0" t="n">
        <f aca="false">IF($L1094&lt;&gt;"",1+IF($L1094&gt;2011,1,0)+IF($L1094&gt;2014,1,0),"")</f>
        <v>3</v>
      </c>
      <c r="AF1094" s="0" t="s">
        <v>87</v>
      </c>
      <c r="AG1094" s="0" t="s">
        <v>88</v>
      </c>
      <c r="AH1094" s="0" t="s">
        <v>89</v>
      </c>
      <c r="AI1094" s="0" t="s">
        <v>90</v>
      </c>
      <c r="AJ1094" s="0" t="s">
        <v>90</v>
      </c>
      <c r="AK1094" s="0" t="str">
        <f aca="false">IF(AND($CF1094&lt;&gt;"",IFERROR(INDEX(subsample_country_map!$B:$B,MATCH($CF1094,subsample_country_map!$A:$A,0)),"")&lt;&gt;""),INDEX(subsample_country_map!$B:$B,MATCH($CF1094,subsample_country_map!$A:$A,0)),INDEX(lookup!$AA:$AA,MATCH($A1094,lookup!$A:$A,0)))</f>
        <v>99_NCE</v>
      </c>
      <c r="AL1094" s="0" t="str">
        <f aca="false">IF(AND($CF1094&lt;&gt;"",IFERROR(INDEX(subsample_country_map!$C:$C,MATCH($CF1094,subsample_country_map!$A:$A,0)),"")&lt;&gt;""),INDEX(subsample_country_map!$C:$C,MATCH($CF1094,subsample_country_map!$A:$A,0)),INDEX(lookup!$AB:$AB,MATCH($A1094,lookup!$A:$A,0)))</f>
        <v>99_NCE</v>
      </c>
      <c r="AM1094" s="0" t="str">
        <f aca="false">IF(AND($CF1094&lt;&gt;"",IFERROR(INDEX(subsample_country_map!$D:$D,MATCH($CF1094,subsample_country_map!$A:$A,0)),"")&lt;&gt;""),INDEX(subsample_country_map!$D:$D,MATCH($CF1094,subsample_country_map!$A:$A,0)),INDEX(lookup!$AC:$AC,MATCH($A1094,lookup!$A:$A,0)))</f>
        <v>2_non_western</v>
      </c>
      <c r="AN1094" s="0" t="str">
        <f aca="false">IF(AND($CF1094&lt;&gt;"",IFERROR(INDEX(subsample_country_map!$E:$E,MATCH($CF1094,subsample_country_map!$A:$A,0)),"")&lt;&gt;""),INDEX(subsample_country_map!$E:$E,MATCH($CF1094,subsample_country_map!$A:$A,0)),INDEX(lookup!$AD:$AD,MATCH($A1094,lookup!$A:$A,0)))</f>
        <v>99_NCE</v>
      </c>
      <c r="AO1094" s="0" t="str">
        <f aca="false">INDEX(lookup!$Y:$Y,MATCH($A1094,lookup!$A:$A,0))</f>
        <v>0_published</v>
      </c>
      <c r="AP1094" s="0" t="str">
        <f aca="false">INDEX(lookup!$Z:$Z,MATCH($A1094,lookup!$A:$A,0))</f>
        <v>1_VHB high</v>
      </c>
      <c r="AQ1094" s="0" t="str">
        <f aca="false">INDEX(lookup!$W:$W,MATCH($A1094,lookup!$A:$A,0))</f>
        <v>1_fin/acc/econ</v>
      </c>
      <c r="AS1094" s="0" t="s">
        <v>91</v>
      </c>
      <c r="AT1094" s="0" t="s">
        <v>397</v>
      </c>
      <c r="AU1094" s="0" t="s">
        <v>93</v>
      </c>
      <c r="AV1094" s="0" t="s">
        <v>3888</v>
      </c>
      <c r="AW1094" s="0" t="s">
        <v>3966</v>
      </c>
      <c r="BA1094" s="0" t="n">
        <v>3172</v>
      </c>
      <c r="BB1094" s="0" t="s">
        <v>347</v>
      </c>
      <c r="BC1094" s="0" t="s">
        <v>122</v>
      </c>
      <c r="BD1094" s="0" t="s">
        <v>3967</v>
      </c>
      <c r="BE1094" s="0" t="s">
        <v>33</v>
      </c>
      <c r="BF1094" s="0" t="s">
        <v>3836</v>
      </c>
      <c r="BI1094" s="0" t="s">
        <v>722</v>
      </c>
      <c r="BJ1094" s="0" t="s">
        <v>3968</v>
      </c>
      <c r="BK1094" s="0" t="s">
        <v>3241</v>
      </c>
      <c r="BL1094" s="0" t="s">
        <v>3969</v>
      </c>
      <c r="BM1094" s="0" t="s">
        <v>3830</v>
      </c>
      <c r="BN1094" s="0" t="s">
        <v>3831</v>
      </c>
      <c r="BO1094" s="0" t="s">
        <v>105</v>
      </c>
      <c r="BP1094" s="0" t="s">
        <v>3824</v>
      </c>
      <c r="BQ1094" s="0" t="s">
        <v>127</v>
      </c>
      <c r="BT1094" s="0" t="n">
        <v>0</v>
      </c>
      <c r="BU1094" s="0" t="s">
        <v>3832</v>
      </c>
      <c r="BW1094" s="0" t="n">
        <v>2010</v>
      </c>
      <c r="BX1094" s="0" t="n">
        <v>2021</v>
      </c>
      <c r="BY1094" s="0" t="s">
        <v>3833</v>
      </c>
      <c r="BZ1094" s="0" t="n">
        <v>2015.5</v>
      </c>
      <c r="CA1094" s="0" t="n">
        <v>0.5</v>
      </c>
      <c r="CB1094" s="0" t="n">
        <v>1</v>
      </c>
      <c r="CC1094" s="0" t="n">
        <v>1</v>
      </c>
      <c r="CD1094" s="0" t="n">
        <v>-0.0113842655522842</v>
      </c>
      <c r="CE1094" s="0" t="n">
        <v>1</v>
      </c>
    </row>
    <row r="1095" customFormat="false" ht="15" hidden="false" customHeight="false" outlineLevel="0" collapsed="false">
      <c r="A1095" s="0" t="s">
        <v>3824</v>
      </c>
      <c r="B1095" s="0" t="n">
        <v>2400</v>
      </c>
      <c r="C1095" s="0" t="n">
        <v>-0.0112398650014543</v>
      </c>
      <c r="D1095" s="0" t="n">
        <v>3172</v>
      </c>
      <c r="E1095" s="0" t="n">
        <f aca="false">IF(ISNUMBER($BA1095),$BA1095,IF(AND(ISNUMBER($D1095),ISNUMBER($BW1095),ISNUMBER($BX1095)),$D1095*($BX1095-$BW1095+1),""))</f>
        <v>3172</v>
      </c>
      <c r="H1095" s="0" t="s">
        <v>118</v>
      </c>
      <c r="I1095" s="0" t="s">
        <v>344</v>
      </c>
      <c r="J1095" s="0" t="n">
        <f aca="false">IF($BW1095&lt;&gt;"",$BW1095,"")</f>
        <v>2010</v>
      </c>
      <c r="K1095" s="0" t="n">
        <f aca="false">IF($BX1095&lt;&gt;"",$BX1095,"")</f>
        <v>2021</v>
      </c>
      <c r="L1095" s="0" t="n">
        <f aca="false">IF(AND(ISNUMBER($BW1095),ISNUMBER($BX1095)),($BW1095+$BX1095)/2,"")</f>
        <v>2015.5</v>
      </c>
      <c r="M1095" s="0" t="n">
        <f aca="false">IF($L1095&lt;&gt;"",$L1095,"")</f>
        <v>2015.5</v>
      </c>
      <c r="N1095" s="0" t="n">
        <f aca="false">IF(AND(ISNUMBER($BW1095),ISNUMBER($BX1095)),MIN(1,MAX(0,($BX1095-2016+1)/($BX1095-$BW1095+1))),"")</f>
        <v>0.5</v>
      </c>
      <c r="O1095" s="0" t="n">
        <f aca="false">IF(AND(ISNUMBER($BW1095),ISNUMBER($BX1095)),MIN(1,MAX(0,($BX1095-2017+1)/($BX1095-$BW1095+1))),"")</f>
        <v>0.416666666666667</v>
      </c>
      <c r="P1095" s="0" t="n">
        <f aca="false">IF(AND(ISNUMBER($BW1095),ISNUMBER($BX1095)),MIN(1,MAX(0,($BX1095-2018+1)/($BX1095-$BW1095+1))),"")</f>
        <v>0.333333333333333</v>
      </c>
      <c r="Q1095" s="0" t="n">
        <f aca="false">IF(AND(ISNUMBER($BW1095),ISNUMBER($BX1095)),MIN(1,MAX(0,($BX1095-2019+1)/($BX1095-$BW1095+1))),"")</f>
        <v>0.25</v>
      </c>
      <c r="R1095" s="0" t="n">
        <f aca="false">IF(AND(ISNUMBER($BW1095),ISNUMBER($BX1095)),MIN(1,MAX(0,($BX1095-2016+1)/($BX1095-$BW1095+1))),"")</f>
        <v>0.5</v>
      </c>
      <c r="S1095" s="0" t="n">
        <f aca="false">IF($L1095&lt;&gt;"",IF($L1095&gt;=2015.5,1,0),"")</f>
        <v>1</v>
      </c>
      <c r="T1095" s="0" t="n">
        <f aca="false">IF($L1095&lt;&gt;"",IF($L1095&gt;=2016,1,0),"")</f>
        <v>0</v>
      </c>
      <c r="U1095" s="0" t="n">
        <f aca="false">IF(ISNUMBER($BX1095),IF($BX1095&gt;=2016,1,0),"")</f>
        <v>1</v>
      </c>
      <c r="V1095" s="0" t="n">
        <f aca="false">IF(ISNUMBER($BW1095),IF($BW1095&gt;=2016,1,0),"")</f>
        <v>0</v>
      </c>
      <c r="W1095" s="0" t="str">
        <f aca="false">IF(AND(ISNUMBER($BW1095),ISNUMBER($BX1095)),IF($BW1095&gt;=2016,"post-only",IF($BX1095&lt;2016,"pre-only","mixed")),"")</f>
        <v>mixed</v>
      </c>
      <c r="X1095" s="0" t="n">
        <f aca="false">IF(AND(ISNUMBER($BW1095),ISNUMBER($BX1095)),MIN(1,MAX(0,($BX1095-2017+1)/($BX1095-$BW1095+1))),"")</f>
        <v>0.416666666666667</v>
      </c>
      <c r="Y1095" s="0" t="n">
        <f aca="false">IF(AND(ISNUMBER($BW1095),ISNUMBER($BX1095)),MIN(1,MAX(0,($BX1095-2018+1)/($BX1095-$BW1095+1))),"")</f>
        <v>0.333333333333333</v>
      </c>
      <c r="Z1095" s="0" t="n">
        <f aca="false">IF(AND(ISNUMBER($BW1095),ISNUMBER($BX1095)),MIN(1,MAX(0,($BX1095-2019+1)/($BX1095-$BW1095+1))),"")</f>
        <v>0.25</v>
      </c>
      <c r="AA1095" s="0" t="n">
        <f aca="false">IF(ISNUMBER($BX1095),IF($BX1095&gt;=2017,1,0),"")</f>
        <v>1</v>
      </c>
      <c r="AB1095" s="0" t="n">
        <f aca="false">IF(ISNUMBER($BX1095),IF($BX1095&gt;=2018,1,0),"")</f>
        <v>1</v>
      </c>
      <c r="AC1095" s="0" t="n">
        <f aca="false">IF(ISNUMBER($BX1095),IF($BX1095&gt;=2019,1,0),"")</f>
        <v>1</v>
      </c>
      <c r="AD1095" s="0" t="n">
        <f aca="false">IF($L1095&lt;&gt;"",IF($L1095&gt;2013,1,0),"")</f>
        <v>1</v>
      </c>
      <c r="AE1095" s="0" t="n">
        <f aca="false">IF($L1095&lt;&gt;"",1+IF($L1095&gt;2011,1,0)+IF($L1095&gt;2014,1,0),"")</f>
        <v>3</v>
      </c>
      <c r="AF1095" s="0" t="s">
        <v>87</v>
      </c>
      <c r="AG1095" s="0" t="s">
        <v>88</v>
      </c>
      <c r="AH1095" s="0" t="s">
        <v>89</v>
      </c>
      <c r="AI1095" s="0" t="s">
        <v>90</v>
      </c>
      <c r="AJ1095" s="0" t="s">
        <v>90</v>
      </c>
      <c r="AK1095" s="0" t="str">
        <f aca="false">IF(AND($CF1095&lt;&gt;"",IFERROR(INDEX(subsample_country_map!$B:$B,MATCH($CF1095,subsample_country_map!$A:$A,0)),"")&lt;&gt;""),INDEX(subsample_country_map!$B:$B,MATCH($CF1095,subsample_country_map!$A:$A,0)),INDEX(lookup!$AA:$AA,MATCH($A1095,lookup!$A:$A,0)))</f>
        <v>99_NCE</v>
      </c>
      <c r="AL1095" s="0" t="str">
        <f aca="false">IF(AND($CF1095&lt;&gt;"",IFERROR(INDEX(subsample_country_map!$C:$C,MATCH($CF1095,subsample_country_map!$A:$A,0)),"")&lt;&gt;""),INDEX(subsample_country_map!$C:$C,MATCH($CF1095,subsample_country_map!$A:$A,0)),INDEX(lookup!$AB:$AB,MATCH($A1095,lookup!$A:$A,0)))</f>
        <v>99_NCE</v>
      </c>
      <c r="AM1095" s="0" t="str">
        <f aca="false">IF(AND($CF1095&lt;&gt;"",IFERROR(INDEX(subsample_country_map!$D:$D,MATCH($CF1095,subsample_country_map!$A:$A,0)),"")&lt;&gt;""),INDEX(subsample_country_map!$D:$D,MATCH($CF1095,subsample_country_map!$A:$A,0)),INDEX(lookup!$AC:$AC,MATCH($A1095,lookup!$A:$A,0)))</f>
        <v>2_non_western</v>
      </c>
      <c r="AN1095" s="0" t="str">
        <f aca="false">IF(AND($CF1095&lt;&gt;"",IFERROR(INDEX(subsample_country_map!$E:$E,MATCH($CF1095,subsample_country_map!$A:$A,0)),"")&lt;&gt;""),INDEX(subsample_country_map!$E:$E,MATCH($CF1095,subsample_country_map!$A:$A,0)),INDEX(lookup!$AD:$AD,MATCH($A1095,lookup!$A:$A,0)))</f>
        <v>99_NCE</v>
      </c>
      <c r="AO1095" s="0" t="str">
        <f aca="false">INDEX(lookup!$Y:$Y,MATCH($A1095,lookup!$A:$A,0))</f>
        <v>0_published</v>
      </c>
      <c r="AP1095" s="0" t="str">
        <f aca="false">INDEX(lookup!$Z:$Z,MATCH($A1095,lookup!$A:$A,0))</f>
        <v>1_VHB high</v>
      </c>
      <c r="AQ1095" s="0" t="str">
        <f aca="false">INDEX(lookup!$W:$W,MATCH($A1095,lookup!$A:$A,0))</f>
        <v>1_fin/acc/econ</v>
      </c>
      <c r="AS1095" s="0" t="s">
        <v>91</v>
      </c>
      <c r="AT1095" s="0" t="s">
        <v>397</v>
      </c>
      <c r="AU1095" s="0" t="s">
        <v>93</v>
      </c>
      <c r="AV1095" s="0" t="s">
        <v>3900</v>
      </c>
      <c r="AW1095" s="0" t="s">
        <v>3970</v>
      </c>
      <c r="BA1095" s="0" t="n">
        <v>3172</v>
      </c>
      <c r="BB1095" s="0" t="s">
        <v>347</v>
      </c>
      <c r="BC1095" s="0" t="s">
        <v>122</v>
      </c>
      <c r="BD1095" s="0" t="s">
        <v>3967</v>
      </c>
      <c r="BE1095" s="0" t="s">
        <v>33</v>
      </c>
      <c r="BF1095" s="0" t="s">
        <v>3836</v>
      </c>
      <c r="BI1095" s="0" t="s">
        <v>722</v>
      </c>
      <c r="BJ1095" s="0" t="s">
        <v>3971</v>
      </c>
      <c r="BK1095" s="0" t="s">
        <v>3241</v>
      </c>
      <c r="BL1095" s="0" t="s">
        <v>3972</v>
      </c>
      <c r="BM1095" s="0" t="s">
        <v>3830</v>
      </c>
      <c r="BN1095" s="0" t="s">
        <v>3831</v>
      </c>
      <c r="BO1095" s="0" t="s">
        <v>105</v>
      </c>
      <c r="BP1095" s="0" t="s">
        <v>3824</v>
      </c>
      <c r="BQ1095" s="0" t="s">
        <v>127</v>
      </c>
      <c r="BT1095" s="0" t="n">
        <v>0</v>
      </c>
      <c r="BU1095" s="0" t="s">
        <v>3832</v>
      </c>
      <c r="BW1095" s="0" t="n">
        <v>2010</v>
      </c>
      <c r="BX1095" s="0" t="n">
        <v>2021</v>
      </c>
      <c r="BY1095" s="0" t="s">
        <v>3833</v>
      </c>
      <c r="BZ1095" s="0" t="n">
        <v>2015.5</v>
      </c>
      <c r="CA1095" s="0" t="n">
        <v>0.5</v>
      </c>
      <c r="CB1095" s="0" t="n">
        <v>1</v>
      </c>
      <c r="CC1095" s="0" t="n">
        <v>1</v>
      </c>
      <c r="CD1095" s="0" t="n">
        <v>-0.0112403383651556</v>
      </c>
      <c r="CE1095" s="0" t="n">
        <v>1</v>
      </c>
    </row>
    <row r="1096" customFormat="false" ht="15" hidden="false" customHeight="false" outlineLevel="0" collapsed="false">
      <c r="A1096" s="0" t="s">
        <v>3824</v>
      </c>
      <c r="B1096" s="0" t="n">
        <v>2401</v>
      </c>
      <c r="C1096" s="0" t="n">
        <v>-0.0121315062544898</v>
      </c>
      <c r="D1096" s="0" t="n">
        <v>3172</v>
      </c>
      <c r="E1096" s="0" t="n">
        <f aca="false">IF(ISNUMBER($BA1096),$BA1096,IF(AND(ISNUMBER($D1096),ISNUMBER($BW1096),ISNUMBER($BX1096)),$D1096*($BX1096-$BW1096+1),""))</f>
        <v>3172</v>
      </c>
      <c r="H1096" s="0" t="s">
        <v>118</v>
      </c>
      <c r="I1096" s="0" t="s">
        <v>344</v>
      </c>
      <c r="J1096" s="0" t="n">
        <f aca="false">IF($BW1096&lt;&gt;"",$BW1096,"")</f>
        <v>2010</v>
      </c>
      <c r="K1096" s="0" t="n">
        <f aca="false">IF($BX1096&lt;&gt;"",$BX1096,"")</f>
        <v>2021</v>
      </c>
      <c r="L1096" s="0" t="n">
        <f aca="false">IF(AND(ISNUMBER($BW1096),ISNUMBER($BX1096)),($BW1096+$BX1096)/2,"")</f>
        <v>2015.5</v>
      </c>
      <c r="M1096" s="0" t="n">
        <f aca="false">IF($L1096&lt;&gt;"",$L1096,"")</f>
        <v>2015.5</v>
      </c>
      <c r="N1096" s="0" t="n">
        <f aca="false">IF(AND(ISNUMBER($BW1096),ISNUMBER($BX1096)),MIN(1,MAX(0,($BX1096-2016+1)/($BX1096-$BW1096+1))),"")</f>
        <v>0.5</v>
      </c>
      <c r="O1096" s="0" t="n">
        <f aca="false">IF(AND(ISNUMBER($BW1096),ISNUMBER($BX1096)),MIN(1,MAX(0,($BX1096-2017+1)/($BX1096-$BW1096+1))),"")</f>
        <v>0.416666666666667</v>
      </c>
      <c r="P1096" s="0" t="n">
        <f aca="false">IF(AND(ISNUMBER($BW1096),ISNUMBER($BX1096)),MIN(1,MAX(0,($BX1096-2018+1)/($BX1096-$BW1096+1))),"")</f>
        <v>0.333333333333333</v>
      </c>
      <c r="Q1096" s="0" t="n">
        <f aca="false">IF(AND(ISNUMBER($BW1096),ISNUMBER($BX1096)),MIN(1,MAX(0,($BX1096-2019+1)/($BX1096-$BW1096+1))),"")</f>
        <v>0.25</v>
      </c>
      <c r="R1096" s="0" t="n">
        <f aca="false">IF(AND(ISNUMBER($BW1096),ISNUMBER($BX1096)),MIN(1,MAX(0,($BX1096-2016+1)/($BX1096-$BW1096+1))),"")</f>
        <v>0.5</v>
      </c>
      <c r="S1096" s="0" t="n">
        <f aca="false">IF($L1096&lt;&gt;"",IF($L1096&gt;=2015.5,1,0),"")</f>
        <v>1</v>
      </c>
      <c r="T1096" s="0" t="n">
        <f aca="false">IF($L1096&lt;&gt;"",IF($L1096&gt;=2016,1,0),"")</f>
        <v>0</v>
      </c>
      <c r="U1096" s="0" t="n">
        <f aca="false">IF(ISNUMBER($BX1096),IF($BX1096&gt;=2016,1,0),"")</f>
        <v>1</v>
      </c>
      <c r="V1096" s="0" t="n">
        <f aca="false">IF(ISNUMBER($BW1096),IF($BW1096&gt;=2016,1,0),"")</f>
        <v>0</v>
      </c>
      <c r="W1096" s="0" t="str">
        <f aca="false">IF(AND(ISNUMBER($BW1096),ISNUMBER($BX1096)),IF($BW1096&gt;=2016,"post-only",IF($BX1096&lt;2016,"pre-only","mixed")),"")</f>
        <v>mixed</v>
      </c>
      <c r="X1096" s="0" t="n">
        <f aca="false">IF(AND(ISNUMBER($BW1096),ISNUMBER($BX1096)),MIN(1,MAX(0,($BX1096-2017+1)/($BX1096-$BW1096+1))),"")</f>
        <v>0.416666666666667</v>
      </c>
      <c r="Y1096" s="0" t="n">
        <f aca="false">IF(AND(ISNUMBER($BW1096),ISNUMBER($BX1096)),MIN(1,MAX(0,($BX1096-2018+1)/($BX1096-$BW1096+1))),"")</f>
        <v>0.333333333333333</v>
      </c>
      <c r="Z1096" s="0" t="n">
        <f aca="false">IF(AND(ISNUMBER($BW1096),ISNUMBER($BX1096)),MIN(1,MAX(0,($BX1096-2019+1)/($BX1096-$BW1096+1))),"")</f>
        <v>0.25</v>
      </c>
      <c r="AA1096" s="0" t="n">
        <f aca="false">IF(ISNUMBER($BX1096),IF($BX1096&gt;=2017,1,0),"")</f>
        <v>1</v>
      </c>
      <c r="AB1096" s="0" t="n">
        <f aca="false">IF(ISNUMBER($BX1096),IF($BX1096&gt;=2018,1,0),"")</f>
        <v>1</v>
      </c>
      <c r="AC1096" s="0" t="n">
        <f aca="false">IF(ISNUMBER($BX1096),IF($BX1096&gt;=2019,1,0),"")</f>
        <v>1</v>
      </c>
      <c r="AD1096" s="0" t="n">
        <f aca="false">IF($L1096&lt;&gt;"",IF($L1096&gt;2013,1,0),"")</f>
        <v>1</v>
      </c>
      <c r="AE1096" s="0" t="n">
        <f aca="false">IF($L1096&lt;&gt;"",1+IF($L1096&gt;2011,1,0)+IF($L1096&gt;2014,1,0),"")</f>
        <v>3</v>
      </c>
      <c r="AF1096" s="0" t="s">
        <v>87</v>
      </c>
      <c r="AG1096" s="0" t="s">
        <v>88</v>
      </c>
      <c r="AH1096" s="0" t="s">
        <v>89</v>
      </c>
      <c r="AI1096" s="0" t="s">
        <v>90</v>
      </c>
      <c r="AJ1096" s="0" t="s">
        <v>90</v>
      </c>
      <c r="AK1096" s="0" t="str">
        <f aca="false">IF(AND($CF1096&lt;&gt;"",IFERROR(INDEX(subsample_country_map!$B:$B,MATCH($CF1096,subsample_country_map!$A:$A,0)),"")&lt;&gt;""),INDEX(subsample_country_map!$B:$B,MATCH($CF1096,subsample_country_map!$A:$A,0)),INDEX(lookup!$AA:$AA,MATCH($A1096,lookup!$A:$A,0)))</f>
        <v>99_NCE</v>
      </c>
      <c r="AL1096" s="0" t="str">
        <f aca="false">IF(AND($CF1096&lt;&gt;"",IFERROR(INDEX(subsample_country_map!$C:$C,MATCH($CF1096,subsample_country_map!$A:$A,0)),"")&lt;&gt;""),INDEX(subsample_country_map!$C:$C,MATCH($CF1096,subsample_country_map!$A:$A,0)),INDEX(lookup!$AB:$AB,MATCH($A1096,lookup!$A:$A,0)))</f>
        <v>99_NCE</v>
      </c>
      <c r="AM1096" s="0" t="str">
        <f aca="false">IF(AND($CF1096&lt;&gt;"",IFERROR(INDEX(subsample_country_map!$D:$D,MATCH($CF1096,subsample_country_map!$A:$A,0)),"")&lt;&gt;""),INDEX(subsample_country_map!$D:$D,MATCH($CF1096,subsample_country_map!$A:$A,0)),INDEX(lookup!$AC:$AC,MATCH($A1096,lookup!$A:$A,0)))</f>
        <v>2_non_western</v>
      </c>
      <c r="AN1096" s="0" t="str">
        <f aca="false">IF(AND($CF1096&lt;&gt;"",IFERROR(INDEX(subsample_country_map!$E:$E,MATCH($CF1096,subsample_country_map!$A:$A,0)),"")&lt;&gt;""),INDEX(subsample_country_map!$E:$E,MATCH($CF1096,subsample_country_map!$A:$A,0)),INDEX(lookup!$AD:$AD,MATCH($A1096,lookup!$A:$A,0)))</f>
        <v>99_NCE</v>
      </c>
      <c r="AO1096" s="0" t="str">
        <f aca="false">INDEX(lookup!$Y:$Y,MATCH($A1096,lookup!$A:$A,0))</f>
        <v>0_published</v>
      </c>
      <c r="AP1096" s="0" t="str">
        <f aca="false">INDEX(lookup!$Z:$Z,MATCH($A1096,lookup!$A:$A,0))</f>
        <v>1_VHB high</v>
      </c>
      <c r="AQ1096" s="0" t="str">
        <f aca="false">INDEX(lookup!$W:$W,MATCH($A1096,lookup!$A:$A,0))</f>
        <v>1_fin/acc/econ</v>
      </c>
      <c r="AS1096" s="0" t="s">
        <v>91</v>
      </c>
      <c r="AT1096" s="0" t="s">
        <v>397</v>
      </c>
      <c r="AU1096" s="0" t="s">
        <v>93</v>
      </c>
      <c r="AV1096" s="0" t="s">
        <v>3888</v>
      </c>
      <c r="AW1096" s="0" t="s">
        <v>3973</v>
      </c>
      <c r="BA1096" s="0" t="n">
        <v>3172</v>
      </c>
      <c r="BB1096" s="0" t="s">
        <v>347</v>
      </c>
      <c r="BC1096" s="0" t="s">
        <v>122</v>
      </c>
      <c r="BD1096" s="0" t="s">
        <v>3974</v>
      </c>
      <c r="BE1096" s="0" t="s">
        <v>33</v>
      </c>
      <c r="BF1096" s="0" t="s">
        <v>3836</v>
      </c>
      <c r="BI1096" s="0" t="s">
        <v>722</v>
      </c>
      <c r="BJ1096" s="0" t="s">
        <v>3975</v>
      </c>
      <c r="BK1096" s="0" t="s">
        <v>3241</v>
      </c>
      <c r="BL1096" s="0" t="s">
        <v>3976</v>
      </c>
      <c r="BM1096" s="0" t="s">
        <v>3830</v>
      </c>
      <c r="BN1096" s="0" t="s">
        <v>3831</v>
      </c>
      <c r="BO1096" s="0" t="s">
        <v>105</v>
      </c>
      <c r="BP1096" s="0" t="s">
        <v>3824</v>
      </c>
      <c r="BQ1096" s="0" t="s">
        <v>127</v>
      </c>
      <c r="BT1096" s="0" t="n">
        <v>0</v>
      </c>
      <c r="BU1096" s="0" t="s">
        <v>3832</v>
      </c>
      <c r="BW1096" s="0" t="n">
        <v>2010</v>
      </c>
      <c r="BX1096" s="0" t="n">
        <v>2021</v>
      </c>
      <c r="BY1096" s="0" t="s">
        <v>3833</v>
      </c>
      <c r="BZ1096" s="0" t="n">
        <v>2015.5</v>
      </c>
      <c r="CA1096" s="0" t="n">
        <v>0.5</v>
      </c>
      <c r="CB1096" s="0" t="n">
        <v>1</v>
      </c>
      <c r="CC1096" s="0" t="n">
        <v>1</v>
      </c>
      <c r="CD1096" s="0" t="n">
        <v>-0.0121321014522345</v>
      </c>
      <c r="CE1096" s="0" t="n">
        <v>1</v>
      </c>
    </row>
    <row r="1097" customFormat="false" ht="15" hidden="false" customHeight="false" outlineLevel="0" collapsed="false">
      <c r="A1097" s="0" t="s">
        <v>3824</v>
      </c>
      <c r="B1097" s="0" t="n">
        <v>2402</v>
      </c>
      <c r="C1097" s="0" t="n">
        <v>-0.0120604052726749</v>
      </c>
      <c r="D1097" s="0" t="n">
        <v>3172</v>
      </c>
      <c r="E1097" s="0" t="n">
        <f aca="false">IF(ISNUMBER($BA1097),$BA1097,IF(AND(ISNUMBER($D1097),ISNUMBER($BW1097),ISNUMBER($BX1097)),$D1097*($BX1097-$BW1097+1),""))</f>
        <v>3172</v>
      </c>
      <c r="H1097" s="0" t="s">
        <v>118</v>
      </c>
      <c r="I1097" s="0" t="s">
        <v>344</v>
      </c>
      <c r="J1097" s="0" t="n">
        <f aca="false">IF($BW1097&lt;&gt;"",$BW1097,"")</f>
        <v>2010</v>
      </c>
      <c r="K1097" s="0" t="n">
        <f aca="false">IF($BX1097&lt;&gt;"",$BX1097,"")</f>
        <v>2021</v>
      </c>
      <c r="L1097" s="0" t="n">
        <f aca="false">IF(AND(ISNUMBER($BW1097),ISNUMBER($BX1097)),($BW1097+$BX1097)/2,"")</f>
        <v>2015.5</v>
      </c>
      <c r="M1097" s="0" t="n">
        <f aca="false">IF($L1097&lt;&gt;"",$L1097,"")</f>
        <v>2015.5</v>
      </c>
      <c r="N1097" s="0" t="n">
        <f aca="false">IF(AND(ISNUMBER($BW1097),ISNUMBER($BX1097)),MIN(1,MAX(0,($BX1097-2016+1)/($BX1097-$BW1097+1))),"")</f>
        <v>0.5</v>
      </c>
      <c r="O1097" s="0" t="n">
        <f aca="false">IF(AND(ISNUMBER($BW1097),ISNUMBER($BX1097)),MIN(1,MAX(0,($BX1097-2017+1)/($BX1097-$BW1097+1))),"")</f>
        <v>0.416666666666667</v>
      </c>
      <c r="P1097" s="0" t="n">
        <f aca="false">IF(AND(ISNUMBER($BW1097),ISNUMBER($BX1097)),MIN(1,MAX(0,($BX1097-2018+1)/($BX1097-$BW1097+1))),"")</f>
        <v>0.333333333333333</v>
      </c>
      <c r="Q1097" s="0" t="n">
        <f aca="false">IF(AND(ISNUMBER($BW1097),ISNUMBER($BX1097)),MIN(1,MAX(0,($BX1097-2019+1)/($BX1097-$BW1097+1))),"")</f>
        <v>0.25</v>
      </c>
      <c r="R1097" s="0" t="n">
        <f aca="false">IF(AND(ISNUMBER($BW1097),ISNUMBER($BX1097)),MIN(1,MAX(0,($BX1097-2016+1)/($BX1097-$BW1097+1))),"")</f>
        <v>0.5</v>
      </c>
      <c r="S1097" s="0" t="n">
        <f aca="false">IF($L1097&lt;&gt;"",IF($L1097&gt;=2015.5,1,0),"")</f>
        <v>1</v>
      </c>
      <c r="T1097" s="0" t="n">
        <f aca="false">IF($L1097&lt;&gt;"",IF($L1097&gt;=2016,1,0),"")</f>
        <v>0</v>
      </c>
      <c r="U1097" s="0" t="n">
        <f aca="false">IF(ISNUMBER($BX1097),IF($BX1097&gt;=2016,1,0),"")</f>
        <v>1</v>
      </c>
      <c r="V1097" s="0" t="n">
        <f aca="false">IF(ISNUMBER($BW1097),IF($BW1097&gt;=2016,1,0),"")</f>
        <v>0</v>
      </c>
      <c r="W1097" s="0" t="str">
        <f aca="false">IF(AND(ISNUMBER($BW1097),ISNUMBER($BX1097)),IF($BW1097&gt;=2016,"post-only",IF($BX1097&lt;2016,"pre-only","mixed")),"")</f>
        <v>mixed</v>
      </c>
      <c r="X1097" s="0" t="n">
        <f aca="false">IF(AND(ISNUMBER($BW1097),ISNUMBER($BX1097)),MIN(1,MAX(0,($BX1097-2017+1)/($BX1097-$BW1097+1))),"")</f>
        <v>0.416666666666667</v>
      </c>
      <c r="Y1097" s="0" t="n">
        <f aca="false">IF(AND(ISNUMBER($BW1097),ISNUMBER($BX1097)),MIN(1,MAX(0,($BX1097-2018+1)/($BX1097-$BW1097+1))),"")</f>
        <v>0.333333333333333</v>
      </c>
      <c r="Z1097" s="0" t="n">
        <f aca="false">IF(AND(ISNUMBER($BW1097),ISNUMBER($BX1097)),MIN(1,MAX(0,($BX1097-2019+1)/($BX1097-$BW1097+1))),"")</f>
        <v>0.25</v>
      </c>
      <c r="AA1097" s="0" t="n">
        <f aca="false">IF(ISNUMBER($BX1097),IF($BX1097&gt;=2017,1,0),"")</f>
        <v>1</v>
      </c>
      <c r="AB1097" s="0" t="n">
        <f aca="false">IF(ISNUMBER($BX1097),IF($BX1097&gt;=2018,1,0),"")</f>
        <v>1</v>
      </c>
      <c r="AC1097" s="0" t="n">
        <f aca="false">IF(ISNUMBER($BX1097),IF($BX1097&gt;=2019,1,0),"")</f>
        <v>1</v>
      </c>
      <c r="AD1097" s="0" t="n">
        <f aca="false">IF($L1097&lt;&gt;"",IF($L1097&gt;2013,1,0),"")</f>
        <v>1</v>
      </c>
      <c r="AE1097" s="0" t="n">
        <f aca="false">IF($L1097&lt;&gt;"",1+IF($L1097&gt;2011,1,0)+IF($L1097&gt;2014,1,0),"")</f>
        <v>3</v>
      </c>
      <c r="AF1097" s="0" t="s">
        <v>87</v>
      </c>
      <c r="AG1097" s="0" t="s">
        <v>88</v>
      </c>
      <c r="AH1097" s="0" t="s">
        <v>89</v>
      </c>
      <c r="AI1097" s="0" t="s">
        <v>90</v>
      </c>
      <c r="AJ1097" s="0" t="s">
        <v>90</v>
      </c>
      <c r="AK1097" s="0" t="str">
        <f aca="false">IF(AND($CF1097&lt;&gt;"",IFERROR(INDEX(subsample_country_map!$B:$B,MATCH($CF1097,subsample_country_map!$A:$A,0)),"")&lt;&gt;""),INDEX(subsample_country_map!$B:$B,MATCH($CF1097,subsample_country_map!$A:$A,0)),INDEX(lookup!$AA:$AA,MATCH($A1097,lookup!$A:$A,0)))</f>
        <v>99_NCE</v>
      </c>
      <c r="AL1097" s="0" t="str">
        <f aca="false">IF(AND($CF1097&lt;&gt;"",IFERROR(INDEX(subsample_country_map!$C:$C,MATCH($CF1097,subsample_country_map!$A:$A,0)),"")&lt;&gt;""),INDEX(subsample_country_map!$C:$C,MATCH($CF1097,subsample_country_map!$A:$A,0)),INDEX(lookup!$AB:$AB,MATCH($A1097,lookup!$A:$A,0)))</f>
        <v>99_NCE</v>
      </c>
      <c r="AM1097" s="0" t="str">
        <f aca="false">IF(AND($CF1097&lt;&gt;"",IFERROR(INDEX(subsample_country_map!$D:$D,MATCH($CF1097,subsample_country_map!$A:$A,0)),"")&lt;&gt;""),INDEX(subsample_country_map!$D:$D,MATCH($CF1097,subsample_country_map!$A:$A,0)),INDEX(lookup!$AC:$AC,MATCH($A1097,lookup!$A:$A,0)))</f>
        <v>2_non_western</v>
      </c>
      <c r="AN1097" s="0" t="str">
        <f aca="false">IF(AND($CF1097&lt;&gt;"",IFERROR(INDEX(subsample_country_map!$E:$E,MATCH($CF1097,subsample_country_map!$A:$A,0)),"")&lt;&gt;""),INDEX(subsample_country_map!$E:$E,MATCH($CF1097,subsample_country_map!$A:$A,0)),INDEX(lookup!$AD:$AD,MATCH($A1097,lookup!$A:$A,0)))</f>
        <v>99_NCE</v>
      </c>
      <c r="AO1097" s="0" t="str">
        <f aca="false">INDEX(lookup!$Y:$Y,MATCH($A1097,lookup!$A:$A,0))</f>
        <v>0_published</v>
      </c>
      <c r="AP1097" s="0" t="str">
        <f aca="false">INDEX(lookup!$Z:$Z,MATCH($A1097,lookup!$A:$A,0))</f>
        <v>1_VHB high</v>
      </c>
      <c r="AQ1097" s="0" t="str">
        <f aca="false">INDEX(lookup!$W:$W,MATCH($A1097,lookup!$A:$A,0))</f>
        <v>1_fin/acc/econ</v>
      </c>
      <c r="AS1097" s="0" t="s">
        <v>91</v>
      </c>
      <c r="AT1097" s="0" t="s">
        <v>397</v>
      </c>
      <c r="AU1097" s="0" t="s">
        <v>93</v>
      </c>
      <c r="AV1097" s="0" t="s">
        <v>3900</v>
      </c>
      <c r="AW1097" s="0" t="s">
        <v>3977</v>
      </c>
      <c r="BA1097" s="0" t="n">
        <v>3172</v>
      </c>
      <c r="BB1097" s="0" t="s">
        <v>347</v>
      </c>
      <c r="BC1097" s="0" t="s">
        <v>122</v>
      </c>
      <c r="BD1097" s="0" t="s">
        <v>3974</v>
      </c>
      <c r="BE1097" s="0" t="s">
        <v>33</v>
      </c>
      <c r="BF1097" s="0" t="s">
        <v>3836</v>
      </c>
      <c r="BI1097" s="0" t="s">
        <v>722</v>
      </c>
      <c r="BJ1097" s="0" t="s">
        <v>3978</v>
      </c>
      <c r="BK1097" s="0" t="s">
        <v>3241</v>
      </c>
      <c r="BL1097" s="0" t="s">
        <v>3979</v>
      </c>
      <c r="BM1097" s="0" t="s">
        <v>3830</v>
      </c>
      <c r="BN1097" s="0" t="s">
        <v>3831</v>
      </c>
      <c r="BO1097" s="0" t="s">
        <v>105</v>
      </c>
      <c r="BP1097" s="0" t="s">
        <v>3824</v>
      </c>
      <c r="BQ1097" s="0" t="s">
        <v>127</v>
      </c>
      <c r="BT1097" s="0" t="n">
        <v>0</v>
      </c>
      <c r="BU1097" s="0" t="s">
        <v>3832</v>
      </c>
      <c r="BW1097" s="0" t="n">
        <v>2010</v>
      </c>
      <c r="BX1097" s="0" t="n">
        <v>2021</v>
      </c>
      <c r="BY1097" s="0" t="s">
        <v>3833</v>
      </c>
      <c r="BZ1097" s="0" t="n">
        <v>2015.5</v>
      </c>
      <c r="CA1097" s="0" t="n">
        <v>0.5</v>
      </c>
      <c r="CB1097" s="0" t="n">
        <v>1</v>
      </c>
      <c r="CC1097" s="0" t="n">
        <v>1</v>
      </c>
      <c r="CD1097" s="0" t="n">
        <v>-0.0120609900659301</v>
      </c>
      <c r="CE1097" s="0" t="n">
        <v>1</v>
      </c>
    </row>
    <row r="1098" customFormat="false" ht="15" hidden="false" customHeight="false" outlineLevel="0" collapsed="false">
      <c r="A1098" s="0" t="s">
        <v>3980</v>
      </c>
      <c r="B1098" s="0" t="n">
        <v>2403</v>
      </c>
      <c r="C1098" s="0" t="n">
        <v>-0.0567442312088286</v>
      </c>
      <c r="D1098" s="0" t="n">
        <v>1003</v>
      </c>
      <c r="E1098" s="0" t="n">
        <f aca="false">IF(ISNUMBER($BA1098),$BA1098,IF(AND(ISNUMBER($D1098),ISNUMBER($BW1098),ISNUMBER($BX1098)),$D1098*($BX1098-$BW1098+1),""))</f>
        <v>1003</v>
      </c>
      <c r="H1098" s="0" t="s">
        <v>118</v>
      </c>
      <c r="I1098" s="0" t="s">
        <v>344</v>
      </c>
      <c r="J1098" s="0" t="n">
        <f aca="false">IF($BW1098&lt;&gt;"",$BW1098,"")</f>
        <v>2006</v>
      </c>
      <c r="K1098" s="0" t="n">
        <f aca="false">IF($BX1098&lt;&gt;"",$BX1098,"")</f>
        <v>2017</v>
      </c>
      <c r="L1098" s="0" t="n">
        <f aca="false">IF(AND(ISNUMBER($BW1098),ISNUMBER($BX1098)),($BW1098+$BX1098)/2,"")</f>
        <v>2011.5</v>
      </c>
      <c r="M1098" s="0" t="n">
        <f aca="false">IF($L1098&lt;&gt;"",$L1098,"")</f>
        <v>2011.5</v>
      </c>
      <c r="N1098" s="0" t="n">
        <f aca="false">IF(AND(ISNUMBER($BW1098),ISNUMBER($BX1098)),MIN(1,MAX(0,($BX1098-2016+1)/($BX1098-$BW1098+1))),"")</f>
        <v>0.166666666666667</v>
      </c>
      <c r="O1098" s="0" t="n">
        <f aca="false">IF(AND(ISNUMBER($BW1098),ISNUMBER($BX1098)),MIN(1,MAX(0,($BX1098-2017+1)/($BX1098-$BW1098+1))),"")</f>
        <v>0.0833333333333333</v>
      </c>
      <c r="P1098" s="0" t="n">
        <f aca="false">IF(AND(ISNUMBER($BW1098),ISNUMBER($BX1098)),MIN(1,MAX(0,($BX1098-2018+1)/($BX1098-$BW1098+1))),"")</f>
        <v>0</v>
      </c>
      <c r="Q1098" s="0" t="n">
        <f aca="false">IF(AND(ISNUMBER($BW1098),ISNUMBER($BX1098)),MIN(1,MAX(0,($BX1098-2019+1)/($BX1098-$BW1098+1))),"")</f>
        <v>0</v>
      </c>
      <c r="R1098" s="0" t="n">
        <f aca="false">IF(AND(ISNUMBER($BW1098),ISNUMBER($BX1098)),MIN(1,MAX(0,($BX1098-2016+1)/($BX1098-$BW1098+1))),"")</f>
        <v>0.166666666666667</v>
      </c>
      <c r="S1098" s="0" t="n">
        <f aca="false">IF($L1098&lt;&gt;"",IF($L1098&gt;=2015.5,1,0),"")</f>
        <v>0</v>
      </c>
      <c r="T1098" s="0" t="n">
        <f aca="false">IF($L1098&lt;&gt;"",IF($L1098&gt;=2016,1,0),"")</f>
        <v>0</v>
      </c>
      <c r="U1098" s="0" t="n">
        <f aca="false">IF(ISNUMBER($BX1098),IF($BX1098&gt;=2016,1,0),"")</f>
        <v>1</v>
      </c>
      <c r="V1098" s="0" t="n">
        <f aca="false">IF(ISNUMBER($BW1098),IF($BW1098&gt;=2016,1,0),"")</f>
        <v>0</v>
      </c>
      <c r="W1098" s="0" t="str">
        <f aca="false">IF(AND(ISNUMBER($BW1098),ISNUMBER($BX1098)),IF($BW1098&gt;=2016,"post-only",IF($BX1098&lt;2016,"pre-only","mixed")),"")</f>
        <v>mixed</v>
      </c>
      <c r="X1098" s="0" t="n">
        <f aca="false">IF(AND(ISNUMBER($BW1098),ISNUMBER($BX1098)),MIN(1,MAX(0,($BX1098-2017+1)/($BX1098-$BW1098+1))),"")</f>
        <v>0.0833333333333333</v>
      </c>
      <c r="Y1098" s="0" t="n">
        <f aca="false">IF(AND(ISNUMBER($BW1098),ISNUMBER($BX1098)),MIN(1,MAX(0,($BX1098-2018+1)/($BX1098-$BW1098+1))),"")</f>
        <v>0</v>
      </c>
      <c r="Z1098" s="0" t="n">
        <f aca="false">IF(AND(ISNUMBER($BW1098),ISNUMBER($BX1098)),MIN(1,MAX(0,($BX1098-2019+1)/($BX1098-$BW1098+1))),"")</f>
        <v>0</v>
      </c>
      <c r="AA1098" s="0" t="n">
        <f aca="false">IF(ISNUMBER($BX1098),IF($BX1098&gt;=2017,1,0),"")</f>
        <v>1</v>
      </c>
      <c r="AB1098" s="0" t="n">
        <f aca="false">IF(ISNUMBER($BX1098),IF($BX1098&gt;=2018,1,0),"")</f>
        <v>0</v>
      </c>
      <c r="AC1098" s="0" t="n">
        <f aca="false">IF(ISNUMBER($BX1098),IF($BX1098&gt;=2019,1,0),"")</f>
        <v>0</v>
      </c>
      <c r="AD1098" s="0" t="n">
        <f aca="false">IF($L1098&lt;&gt;"",IF($L1098&gt;2013,1,0),"")</f>
        <v>0</v>
      </c>
      <c r="AE1098" s="0" t="n">
        <f aca="false">IF($L1098&lt;&gt;"",1+IF($L1098&gt;2011,1,0)+IF($L1098&gt;2014,1,0),"")</f>
        <v>2</v>
      </c>
      <c r="AF1098" s="0" t="s">
        <v>761</v>
      </c>
      <c r="AG1098" s="0" t="s">
        <v>88</v>
      </c>
      <c r="AH1098" s="0" t="s">
        <v>89</v>
      </c>
      <c r="AI1098" s="0" t="s">
        <v>497</v>
      </c>
      <c r="AJ1098" s="0" t="s">
        <v>497</v>
      </c>
      <c r="AK1098" s="0" t="str">
        <f aca="false">IF(AND($CF1098&lt;&gt;"",IFERROR(INDEX(subsample_country_map!$B:$B,MATCH($CF1098,subsample_country_map!$A:$A,0)),"")&lt;&gt;""),INDEX(subsample_country_map!$B:$B,MATCH($CF1098,subsample_country_map!$A:$A,0)),INDEX(lookup!$AA:$AA,MATCH($A1098,lookup!$A:$A,0)))</f>
        <v>2_Europe</v>
      </c>
      <c r="AL1098" s="0" t="str">
        <f aca="false">IF(AND($CF1098&lt;&gt;"",IFERROR(INDEX(subsample_country_map!$C:$C,MATCH($CF1098,subsample_country_map!$A:$A,0)),"")&lt;&gt;""),INDEX(subsample_country_map!$C:$C,MATCH($CF1098,subsample_country_map!$A:$A,0)),INDEX(lookup!$AB:$AB,MATCH($A1098,lookup!$A:$A,0)))</f>
        <v>99_NCE</v>
      </c>
      <c r="AM1098" s="0" t="str">
        <f aca="false">IF(AND($CF1098&lt;&gt;"",IFERROR(INDEX(subsample_country_map!$D:$D,MATCH($CF1098,subsample_country_map!$A:$A,0)),"")&lt;&gt;""),INDEX(subsample_country_map!$D:$D,MATCH($CF1098,subsample_country_map!$A:$A,0)),INDEX(lookup!$AC:$AC,MATCH($A1098,lookup!$A:$A,0)))</f>
        <v>1_western</v>
      </c>
      <c r="AN1098" s="0" t="str">
        <f aca="false">IF(AND($CF1098&lt;&gt;"",IFERROR(INDEX(subsample_country_map!$E:$E,MATCH($CF1098,subsample_country_map!$A:$A,0)),"")&lt;&gt;""),INDEX(subsample_country_map!$E:$E,MATCH($CF1098,subsample_country_map!$A:$A,0)),INDEX(lookup!$AD:$AD,MATCH($A1098,lookup!$A:$A,0)))</f>
        <v>2_civil law</v>
      </c>
      <c r="AO1098" s="0" t="str">
        <f aca="false">INDEX(lookup!$Y:$Y,MATCH($A1098,lookup!$A:$A,0))</f>
        <v>0_published</v>
      </c>
      <c r="AP1098" s="0" t="str">
        <f aca="false">INDEX(lookup!$Z:$Z,MATCH($A1098,lookup!$A:$A,0))</f>
        <v>1_VHB high</v>
      </c>
      <c r="AQ1098" s="0" t="str">
        <f aca="false">INDEX(lookup!$W:$W,MATCH($A1098,lookup!$A:$A,0))</f>
        <v>1_fin/acc/econ</v>
      </c>
      <c r="AS1098" s="0" t="s">
        <v>91</v>
      </c>
      <c r="AT1098" s="0" t="s">
        <v>111</v>
      </c>
      <c r="AU1098" s="0" t="s">
        <v>93</v>
      </c>
      <c r="AV1098" s="0" t="s">
        <v>201</v>
      </c>
      <c r="AW1098" s="0" t="s">
        <v>2465</v>
      </c>
      <c r="BA1098" s="0" t="n">
        <v>1003</v>
      </c>
      <c r="BB1098" s="0" t="s">
        <v>96</v>
      </c>
      <c r="BC1098" s="0" t="s">
        <v>3442</v>
      </c>
      <c r="BD1098" s="0" t="s">
        <v>3981</v>
      </c>
      <c r="BE1098" s="0" t="s">
        <v>98</v>
      </c>
      <c r="BI1098" s="0" t="s">
        <v>502</v>
      </c>
      <c r="BJ1098" s="0" t="s">
        <v>3982</v>
      </c>
      <c r="BK1098" s="0" t="s">
        <v>3983</v>
      </c>
      <c r="BL1098" s="0" t="s">
        <v>3984</v>
      </c>
      <c r="BM1098" s="0" t="s">
        <v>2422</v>
      </c>
      <c r="BN1098" s="0" t="s">
        <v>3985</v>
      </c>
      <c r="BO1098" s="0" t="s">
        <v>769</v>
      </c>
      <c r="BP1098" s="0" t="s">
        <v>3980</v>
      </c>
      <c r="BQ1098" s="0" t="s">
        <v>127</v>
      </c>
      <c r="BT1098" s="0" t="n">
        <v>0</v>
      </c>
      <c r="BU1098" s="0" t="s">
        <v>3986</v>
      </c>
      <c r="BW1098" s="0" t="n">
        <v>2006</v>
      </c>
      <c r="BX1098" s="0" t="n">
        <v>2017</v>
      </c>
      <c r="BY1098" s="0" t="s">
        <v>3987</v>
      </c>
      <c r="BZ1098" s="0" t="n">
        <v>2011.5</v>
      </c>
      <c r="CA1098" s="0" t="n">
        <v>0.166666666666667</v>
      </c>
      <c r="CB1098" s="0" t="n">
        <v>0</v>
      </c>
      <c r="CC1098" s="0" t="n">
        <v>1</v>
      </c>
      <c r="CD1098" s="0" t="n">
        <v>-0.0568052528731892</v>
      </c>
      <c r="CE1098" s="0" t="n">
        <v>1</v>
      </c>
    </row>
    <row r="1099" customFormat="false" ht="15" hidden="false" customHeight="false" outlineLevel="0" collapsed="false">
      <c r="A1099" s="0" t="s">
        <v>3980</v>
      </c>
      <c r="B1099" s="0" t="n">
        <v>2404</v>
      </c>
      <c r="C1099" s="0" t="n">
        <v>-0.139298702410756</v>
      </c>
      <c r="D1099" s="0" t="n">
        <v>365</v>
      </c>
      <c r="E1099" s="0" t="n">
        <f aca="false">IF(ISNUMBER($BA1099),$BA1099,IF(AND(ISNUMBER($D1099),ISNUMBER($BW1099),ISNUMBER($BX1099)),$D1099*($BX1099-$BW1099+1),""))</f>
        <v>365</v>
      </c>
      <c r="H1099" s="0" t="s">
        <v>118</v>
      </c>
      <c r="I1099" s="0" t="s">
        <v>344</v>
      </c>
      <c r="J1099" s="0" t="n">
        <f aca="false">IF($BW1099&lt;&gt;"",$BW1099,"")</f>
        <v>2006</v>
      </c>
      <c r="K1099" s="0" t="n">
        <f aca="false">IF($BX1099&lt;&gt;"",$BX1099,"")</f>
        <v>2017</v>
      </c>
      <c r="L1099" s="0" t="n">
        <f aca="false">IF(AND(ISNUMBER($BW1099),ISNUMBER($BX1099)),($BW1099+$BX1099)/2,"")</f>
        <v>2011.5</v>
      </c>
      <c r="M1099" s="0" t="n">
        <f aca="false">IF($L1099&lt;&gt;"",$L1099,"")</f>
        <v>2011.5</v>
      </c>
      <c r="N1099" s="0" t="n">
        <f aca="false">IF(AND(ISNUMBER($BW1099),ISNUMBER($BX1099)),MIN(1,MAX(0,($BX1099-2016+1)/($BX1099-$BW1099+1))),"")</f>
        <v>0.166666666666667</v>
      </c>
      <c r="O1099" s="0" t="n">
        <f aca="false">IF(AND(ISNUMBER($BW1099),ISNUMBER($BX1099)),MIN(1,MAX(0,($BX1099-2017+1)/($BX1099-$BW1099+1))),"")</f>
        <v>0.0833333333333333</v>
      </c>
      <c r="P1099" s="0" t="n">
        <f aca="false">IF(AND(ISNUMBER($BW1099),ISNUMBER($BX1099)),MIN(1,MAX(0,($BX1099-2018+1)/($BX1099-$BW1099+1))),"")</f>
        <v>0</v>
      </c>
      <c r="Q1099" s="0" t="n">
        <f aca="false">IF(AND(ISNUMBER($BW1099),ISNUMBER($BX1099)),MIN(1,MAX(0,($BX1099-2019+1)/($BX1099-$BW1099+1))),"")</f>
        <v>0</v>
      </c>
      <c r="R1099" s="0" t="n">
        <f aca="false">IF(AND(ISNUMBER($BW1099),ISNUMBER($BX1099)),MIN(1,MAX(0,($BX1099-2016+1)/($BX1099-$BW1099+1))),"")</f>
        <v>0.166666666666667</v>
      </c>
      <c r="S1099" s="0" t="n">
        <f aca="false">IF($L1099&lt;&gt;"",IF($L1099&gt;=2015.5,1,0),"")</f>
        <v>0</v>
      </c>
      <c r="T1099" s="0" t="n">
        <f aca="false">IF($L1099&lt;&gt;"",IF($L1099&gt;=2016,1,0),"")</f>
        <v>0</v>
      </c>
      <c r="U1099" s="0" t="n">
        <f aca="false">IF(ISNUMBER($BX1099),IF($BX1099&gt;=2016,1,0),"")</f>
        <v>1</v>
      </c>
      <c r="V1099" s="0" t="n">
        <f aca="false">IF(ISNUMBER($BW1099),IF($BW1099&gt;=2016,1,0),"")</f>
        <v>0</v>
      </c>
      <c r="W1099" s="0" t="str">
        <f aca="false">IF(AND(ISNUMBER($BW1099),ISNUMBER($BX1099)),IF($BW1099&gt;=2016,"post-only",IF($BX1099&lt;2016,"pre-only","mixed")),"")</f>
        <v>mixed</v>
      </c>
      <c r="X1099" s="0" t="n">
        <f aca="false">IF(AND(ISNUMBER($BW1099),ISNUMBER($BX1099)),MIN(1,MAX(0,($BX1099-2017+1)/($BX1099-$BW1099+1))),"")</f>
        <v>0.0833333333333333</v>
      </c>
      <c r="Y1099" s="0" t="n">
        <f aca="false">IF(AND(ISNUMBER($BW1099),ISNUMBER($BX1099)),MIN(1,MAX(0,($BX1099-2018+1)/($BX1099-$BW1099+1))),"")</f>
        <v>0</v>
      </c>
      <c r="Z1099" s="0" t="n">
        <f aca="false">IF(AND(ISNUMBER($BW1099),ISNUMBER($BX1099)),MIN(1,MAX(0,($BX1099-2019+1)/($BX1099-$BW1099+1))),"")</f>
        <v>0</v>
      </c>
      <c r="AA1099" s="0" t="n">
        <f aca="false">IF(ISNUMBER($BX1099),IF($BX1099&gt;=2017,1,0),"")</f>
        <v>1</v>
      </c>
      <c r="AB1099" s="0" t="n">
        <f aca="false">IF(ISNUMBER($BX1099),IF($BX1099&gt;=2018,1,0),"")</f>
        <v>0</v>
      </c>
      <c r="AC1099" s="0" t="n">
        <f aca="false">IF(ISNUMBER($BX1099),IF($BX1099&gt;=2019,1,0),"")</f>
        <v>0</v>
      </c>
      <c r="AD1099" s="0" t="n">
        <f aca="false">IF($L1099&lt;&gt;"",IF($L1099&gt;2013,1,0),"")</f>
        <v>0</v>
      </c>
      <c r="AE1099" s="0" t="n">
        <f aca="false">IF($L1099&lt;&gt;"",1+IF($L1099&gt;2011,1,0)+IF($L1099&gt;2014,1,0),"")</f>
        <v>2</v>
      </c>
      <c r="AF1099" s="0" t="s">
        <v>761</v>
      </c>
      <c r="AG1099" s="0" t="s">
        <v>88</v>
      </c>
      <c r="AH1099" s="0" t="s">
        <v>89</v>
      </c>
      <c r="AI1099" s="0" t="s">
        <v>497</v>
      </c>
      <c r="AJ1099" s="0" t="s">
        <v>497</v>
      </c>
      <c r="AK1099" s="0" t="str">
        <f aca="false">IF(AND($CF1099&lt;&gt;"",IFERROR(INDEX(subsample_country_map!$B:$B,MATCH($CF1099,subsample_country_map!$A:$A,0)),"")&lt;&gt;""),INDEX(subsample_country_map!$B:$B,MATCH($CF1099,subsample_country_map!$A:$A,0)),INDEX(lookup!$AA:$AA,MATCH($A1099,lookup!$A:$A,0)))</f>
        <v>2_Europe</v>
      </c>
      <c r="AL1099" s="0" t="str">
        <f aca="false">IF(AND($CF1099&lt;&gt;"",IFERROR(INDEX(subsample_country_map!$C:$C,MATCH($CF1099,subsample_country_map!$A:$A,0)),"")&lt;&gt;""),INDEX(subsample_country_map!$C:$C,MATCH($CF1099,subsample_country_map!$A:$A,0)),INDEX(lookup!$AB:$AB,MATCH($A1099,lookup!$A:$A,0)))</f>
        <v>99_NCE</v>
      </c>
      <c r="AM1099" s="0" t="str">
        <f aca="false">IF(AND($CF1099&lt;&gt;"",IFERROR(INDEX(subsample_country_map!$D:$D,MATCH($CF1099,subsample_country_map!$A:$A,0)),"")&lt;&gt;""),INDEX(subsample_country_map!$D:$D,MATCH($CF1099,subsample_country_map!$A:$A,0)),INDEX(lookup!$AC:$AC,MATCH($A1099,lookup!$A:$A,0)))</f>
        <v>1_western</v>
      </c>
      <c r="AN1099" s="0" t="str">
        <f aca="false">IF(AND($CF1099&lt;&gt;"",IFERROR(INDEX(subsample_country_map!$E:$E,MATCH($CF1099,subsample_country_map!$A:$A,0)),"")&lt;&gt;""),INDEX(subsample_country_map!$E:$E,MATCH($CF1099,subsample_country_map!$A:$A,0)),INDEX(lookup!$AD:$AD,MATCH($A1099,lookup!$A:$A,0)))</f>
        <v>2_civil law</v>
      </c>
      <c r="AO1099" s="0" t="str">
        <f aca="false">INDEX(lookup!$Y:$Y,MATCH($A1099,lookup!$A:$A,0))</f>
        <v>0_published</v>
      </c>
      <c r="AP1099" s="0" t="str">
        <f aca="false">INDEX(lookup!$Z:$Z,MATCH($A1099,lookup!$A:$A,0))</f>
        <v>1_VHB high</v>
      </c>
      <c r="AQ1099" s="0" t="str">
        <f aca="false">INDEX(lookup!$W:$W,MATCH($A1099,lookup!$A:$A,0))</f>
        <v>1_fin/acc/econ</v>
      </c>
      <c r="AS1099" s="0" t="s">
        <v>91</v>
      </c>
      <c r="AT1099" s="0" t="s">
        <v>111</v>
      </c>
      <c r="AU1099" s="0" t="s">
        <v>93</v>
      </c>
      <c r="AV1099" s="0" t="s">
        <v>254</v>
      </c>
      <c r="AW1099" s="0" t="s">
        <v>3988</v>
      </c>
      <c r="BA1099" s="0" t="n">
        <v>365</v>
      </c>
      <c r="BB1099" s="0" t="s">
        <v>96</v>
      </c>
      <c r="BC1099" s="0" t="s">
        <v>3442</v>
      </c>
      <c r="BD1099" s="0" t="s">
        <v>3981</v>
      </c>
      <c r="BE1099" s="0" t="s">
        <v>3989</v>
      </c>
      <c r="BF1099" s="0" t="s">
        <v>3990</v>
      </c>
      <c r="BI1099" s="0" t="s">
        <v>502</v>
      </c>
      <c r="BJ1099" s="0" t="s">
        <v>3991</v>
      </c>
      <c r="BK1099" s="0" t="s">
        <v>3983</v>
      </c>
      <c r="BL1099" s="0" t="s">
        <v>3992</v>
      </c>
      <c r="BM1099" s="0" t="s">
        <v>2422</v>
      </c>
      <c r="BN1099" s="0" t="s">
        <v>3985</v>
      </c>
      <c r="BO1099" s="0" t="s">
        <v>769</v>
      </c>
      <c r="BP1099" s="0" t="s">
        <v>3980</v>
      </c>
      <c r="BQ1099" s="0" t="s">
        <v>127</v>
      </c>
      <c r="BT1099" s="0" t="n">
        <v>0</v>
      </c>
      <c r="BU1099" s="0" t="s">
        <v>3986</v>
      </c>
      <c r="BW1099" s="0" t="n">
        <v>2006</v>
      </c>
      <c r="BX1099" s="0" t="n">
        <v>2017</v>
      </c>
      <c r="BY1099" s="0" t="s">
        <v>3987</v>
      </c>
      <c r="BZ1099" s="0" t="n">
        <v>2011.5</v>
      </c>
      <c r="CA1099" s="0" t="n">
        <v>0.166666666666667</v>
      </c>
      <c r="CB1099" s="0" t="n">
        <v>0</v>
      </c>
      <c r="CC1099" s="0" t="n">
        <v>1</v>
      </c>
      <c r="CD1099" s="0" t="n">
        <v>-0.140210329758008</v>
      </c>
      <c r="CE1099" s="0" t="n">
        <v>1</v>
      </c>
    </row>
    <row r="1100" customFormat="false" ht="15" hidden="false" customHeight="false" outlineLevel="0" collapsed="false">
      <c r="A1100" s="0" t="s">
        <v>3980</v>
      </c>
      <c r="B1100" s="0" t="n">
        <v>2405</v>
      </c>
      <c r="C1100" s="0" t="n">
        <v>-0.024936625723591</v>
      </c>
      <c r="D1100" s="0" t="n">
        <v>350</v>
      </c>
      <c r="E1100" s="0" t="n">
        <f aca="false">IF(ISNUMBER($BA1100),$BA1100,IF(AND(ISNUMBER($D1100),ISNUMBER($BW1100),ISNUMBER($BX1100)),$D1100*($BX1100-$BW1100+1),""))</f>
        <v>350</v>
      </c>
      <c r="H1100" s="0" t="s">
        <v>118</v>
      </c>
      <c r="I1100" s="0" t="s">
        <v>344</v>
      </c>
      <c r="J1100" s="0" t="n">
        <f aca="false">IF($BW1100&lt;&gt;"",$BW1100,"")</f>
        <v>2006</v>
      </c>
      <c r="K1100" s="0" t="n">
        <f aca="false">IF($BX1100&lt;&gt;"",$BX1100,"")</f>
        <v>2017</v>
      </c>
      <c r="L1100" s="0" t="n">
        <f aca="false">IF(AND(ISNUMBER($BW1100),ISNUMBER($BX1100)),($BW1100+$BX1100)/2,"")</f>
        <v>2011.5</v>
      </c>
      <c r="M1100" s="0" t="n">
        <f aca="false">IF($L1100&lt;&gt;"",$L1100,"")</f>
        <v>2011.5</v>
      </c>
      <c r="N1100" s="0" t="n">
        <f aca="false">IF(AND(ISNUMBER($BW1100),ISNUMBER($BX1100)),MIN(1,MAX(0,($BX1100-2016+1)/($BX1100-$BW1100+1))),"")</f>
        <v>0.166666666666667</v>
      </c>
      <c r="O1100" s="0" t="n">
        <f aca="false">IF(AND(ISNUMBER($BW1100),ISNUMBER($BX1100)),MIN(1,MAX(0,($BX1100-2017+1)/($BX1100-$BW1100+1))),"")</f>
        <v>0.0833333333333333</v>
      </c>
      <c r="P1100" s="0" t="n">
        <f aca="false">IF(AND(ISNUMBER($BW1100),ISNUMBER($BX1100)),MIN(1,MAX(0,($BX1100-2018+1)/($BX1100-$BW1100+1))),"")</f>
        <v>0</v>
      </c>
      <c r="Q1100" s="0" t="n">
        <f aca="false">IF(AND(ISNUMBER($BW1100),ISNUMBER($BX1100)),MIN(1,MAX(0,($BX1100-2019+1)/($BX1100-$BW1100+1))),"")</f>
        <v>0</v>
      </c>
      <c r="R1100" s="0" t="n">
        <f aca="false">IF(AND(ISNUMBER($BW1100),ISNUMBER($BX1100)),MIN(1,MAX(0,($BX1100-2016+1)/($BX1100-$BW1100+1))),"")</f>
        <v>0.166666666666667</v>
      </c>
      <c r="S1100" s="0" t="n">
        <f aca="false">IF($L1100&lt;&gt;"",IF($L1100&gt;=2015.5,1,0),"")</f>
        <v>0</v>
      </c>
      <c r="T1100" s="0" t="n">
        <f aca="false">IF($L1100&lt;&gt;"",IF($L1100&gt;=2016,1,0),"")</f>
        <v>0</v>
      </c>
      <c r="U1100" s="0" t="n">
        <f aca="false">IF(ISNUMBER($BX1100),IF($BX1100&gt;=2016,1,0),"")</f>
        <v>1</v>
      </c>
      <c r="V1100" s="0" t="n">
        <f aca="false">IF(ISNUMBER($BW1100),IF($BW1100&gt;=2016,1,0),"")</f>
        <v>0</v>
      </c>
      <c r="W1100" s="0" t="str">
        <f aca="false">IF(AND(ISNUMBER($BW1100),ISNUMBER($BX1100)),IF($BW1100&gt;=2016,"post-only",IF($BX1100&lt;2016,"pre-only","mixed")),"")</f>
        <v>mixed</v>
      </c>
      <c r="X1100" s="0" t="n">
        <f aca="false">IF(AND(ISNUMBER($BW1100),ISNUMBER($BX1100)),MIN(1,MAX(0,($BX1100-2017+1)/($BX1100-$BW1100+1))),"")</f>
        <v>0.0833333333333333</v>
      </c>
      <c r="Y1100" s="0" t="n">
        <f aca="false">IF(AND(ISNUMBER($BW1100),ISNUMBER($BX1100)),MIN(1,MAX(0,($BX1100-2018+1)/($BX1100-$BW1100+1))),"")</f>
        <v>0</v>
      </c>
      <c r="Z1100" s="0" t="n">
        <f aca="false">IF(AND(ISNUMBER($BW1100),ISNUMBER($BX1100)),MIN(1,MAX(0,($BX1100-2019+1)/($BX1100-$BW1100+1))),"")</f>
        <v>0</v>
      </c>
      <c r="AA1100" s="0" t="n">
        <f aca="false">IF(ISNUMBER($BX1100),IF($BX1100&gt;=2017,1,0),"")</f>
        <v>1</v>
      </c>
      <c r="AB1100" s="0" t="n">
        <f aca="false">IF(ISNUMBER($BX1100),IF($BX1100&gt;=2018,1,0),"")</f>
        <v>0</v>
      </c>
      <c r="AC1100" s="0" t="n">
        <f aca="false">IF(ISNUMBER($BX1100),IF($BX1100&gt;=2019,1,0),"")</f>
        <v>0</v>
      </c>
      <c r="AD1100" s="0" t="n">
        <f aca="false">IF($L1100&lt;&gt;"",IF($L1100&gt;2013,1,0),"")</f>
        <v>0</v>
      </c>
      <c r="AE1100" s="0" t="n">
        <f aca="false">IF($L1100&lt;&gt;"",1+IF($L1100&gt;2011,1,0)+IF($L1100&gt;2014,1,0),"")</f>
        <v>2</v>
      </c>
      <c r="AF1100" s="0" t="s">
        <v>761</v>
      </c>
      <c r="AG1100" s="0" t="s">
        <v>88</v>
      </c>
      <c r="AH1100" s="0" t="s">
        <v>89</v>
      </c>
      <c r="AI1100" s="0" t="s">
        <v>497</v>
      </c>
      <c r="AJ1100" s="0" t="s">
        <v>497</v>
      </c>
      <c r="AK1100" s="0" t="str">
        <f aca="false">IF(AND($CF1100&lt;&gt;"",IFERROR(INDEX(subsample_country_map!$B:$B,MATCH($CF1100,subsample_country_map!$A:$A,0)),"")&lt;&gt;""),INDEX(subsample_country_map!$B:$B,MATCH($CF1100,subsample_country_map!$A:$A,0)),INDEX(lookup!$AA:$AA,MATCH($A1100,lookup!$A:$A,0)))</f>
        <v>2_Europe</v>
      </c>
      <c r="AL1100" s="0" t="str">
        <f aca="false">IF(AND($CF1100&lt;&gt;"",IFERROR(INDEX(subsample_country_map!$C:$C,MATCH($CF1100,subsample_country_map!$A:$A,0)),"")&lt;&gt;""),INDEX(subsample_country_map!$C:$C,MATCH($CF1100,subsample_country_map!$A:$A,0)),INDEX(lookup!$AB:$AB,MATCH($A1100,lookup!$A:$A,0)))</f>
        <v>99_NCE</v>
      </c>
      <c r="AM1100" s="0" t="str">
        <f aca="false">IF(AND($CF1100&lt;&gt;"",IFERROR(INDEX(subsample_country_map!$D:$D,MATCH($CF1100,subsample_country_map!$A:$A,0)),"")&lt;&gt;""),INDEX(subsample_country_map!$D:$D,MATCH($CF1100,subsample_country_map!$A:$A,0)),INDEX(lookup!$AC:$AC,MATCH($A1100,lookup!$A:$A,0)))</f>
        <v>1_western</v>
      </c>
      <c r="AN1100" s="0" t="str">
        <f aca="false">IF(AND($CF1100&lt;&gt;"",IFERROR(INDEX(subsample_country_map!$E:$E,MATCH($CF1100,subsample_country_map!$A:$A,0)),"")&lt;&gt;""),INDEX(subsample_country_map!$E:$E,MATCH($CF1100,subsample_country_map!$A:$A,0)),INDEX(lookup!$AD:$AD,MATCH($A1100,lookup!$A:$A,0)))</f>
        <v>2_civil law</v>
      </c>
      <c r="AO1100" s="0" t="str">
        <f aca="false">INDEX(lookup!$Y:$Y,MATCH($A1100,lookup!$A:$A,0))</f>
        <v>0_published</v>
      </c>
      <c r="AP1100" s="0" t="str">
        <f aca="false">INDEX(lookup!$Z:$Z,MATCH($A1100,lookup!$A:$A,0))</f>
        <v>1_VHB high</v>
      </c>
      <c r="AQ1100" s="0" t="str">
        <f aca="false">INDEX(lookup!$W:$W,MATCH($A1100,lookup!$A:$A,0))</f>
        <v>1_fin/acc/econ</v>
      </c>
      <c r="AS1100" s="0" t="s">
        <v>91</v>
      </c>
      <c r="AT1100" s="0" t="s">
        <v>111</v>
      </c>
      <c r="AU1100" s="0" t="s">
        <v>93</v>
      </c>
      <c r="AV1100" s="0" t="s">
        <v>772</v>
      </c>
      <c r="AW1100" s="0" t="s">
        <v>239</v>
      </c>
      <c r="BA1100" s="0" t="n">
        <v>350</v>
      </c>
      <c r="BB1100" s="0" t="s">
        <v>96</v>
      </c>
      <c r="BC1100" s="0" t="s">
        <v>3442</v>
      </c>
      <c r="BD1100" s="0" t="s">
        <v>3981</v>
      </c>
      <c r="BE1100" s="0" t="s">
        <v>3989</v>
      </c>
      <c r="BF1100" s="0" t="s">
        <v>3993</v>
      </c>
      <c r="BI1100" s="0" t="s">
        <v>502</v>
      </c>
      <c r="BJ1100" s="0" t="s">
        <v>3994</v>
      </c>
      <c r="BK1100" s="0" t="s">
        <v>3983</v>
      </c>
      <c r="BL1100" s="0" t="s">
        <v>3995</v>
      </c>
      <c r="BM1100" s="0" t="s">
        <v>2422</v>
      </c>
      <c r="BN1100" s="0" t="s">
        <v>3985</v>
      </c>
      <c r="BO1100" s="0" t="s">
        <v>769</v>
      </c>
      <c r="BP1100" s="0" t="s">
        <v>3980</v>
      </c>
      <c r="BQ1100" s="0" t="s">
        <v>127</v>
      </c>
      <c r="BT1100" s="0" t="n">
        <v>0</v>
      </c>
      <c r="BU1100" s="0" t="s">
        <v>3986</v>
      </c>
      <c r="BW1100" s="0" t="n">
        <v>2006</v>
      </c>
      <c r="BX1100" s="0" t="n">
        <v>2017</v>
      </c>
      <c r="BY1100" s="0" t="s">
        <v>3987</v>
      </c>
      <c r="BZ1100" s="0" t="n">
        <v>2011.5</v>
      </c>
      <c r="CA1100" s="0" t="n">
        <v>0.166666666666667</v>
      </c>
      <c r="CB1100" s="0" t="n">
        <v>0</v>
      </c>
      <c r="CC1100" s="0" t="n">
        <v>1</v>
      </c>
      <c r="CD1100" s="0" t="n">
        <v>-0.0249417964776758</v>
      </c>
      <c r="CE1100" s="0" t="n">
        <v>1</v>
      </c>
    </row>
    <row r="1101" customFormat="false" ht="15" hidden="false" customHeight="false" outlineLevel="0" collapsed="false">
      <c r="A1101" s="0" t="s">
        <v>3980</v>
      </c>
      <c r="B1101" s="0" t="n">
        <v>2406</v>
      </c>
      <c r="C1101" s="0" t="n">
        <v>-0.092617937406776</v>
      </c>
      <c r="D1101" s="0" t="n">
        <v>526</v>
      </c>
      <c r="E1101" s="0" t="n">
        <f aca="false">IF(ISNUMBER($BA1101),$BA1101,IF(AND(ISNUMBER($D1101),ISNUMBER($BW1101),ISNUMBER($BX1101)),$D1101*($BX1101-$BW1101+1),""))</f>
        <v>526</v>
      </c>
      <c r="H1101" s="0" t="s">
        <v>118</v>
      </c>
      <c r="I1101" s="0" t="s">
        <v>344</v>
      </c>
      <c r="J1101" s="0" t="n">
        <f aca="false">IF($BW1101&lt;&gt;"",$BW1101,"")</f>
        <v>2006</v>
      </c>
      <c r="K1101" s="0" t="n">
        <f aca="false">IF($BX1101&lt;&gt;"",$BX1101,"")</f>
        <v>2017</v>
      </c>
      <c r="L1101" s="0" t="n">
        <f aca="false">IF(AND(ISNUMBER($BW1101),ISNUMBER($BX1101)),($BW1101+$BX1101)/2,"")</f>
        <v>2011.5</v>
      </c>
      <c r="M1101" s="0" t="n">
        <f aca="false">IF($L1101&lt;&gt;"",$L1101,"")</f>
        <v>2011.5</v>
      </c>
      <c r="N1101" s="0" t="n">
        <f aca="false">IF(AND(ISNUMBER($BW1101),ISNUMBER($BX1101)),MIN(1,MAX(0,($BX1101-2016+1)/($BX1101-$BW1101+1))),"")</f>
        <v>0.166666666666667</v>
      </c>
      <c r="O1101" s="0" t="n">
        <f aca="false">IF(AND(ISNUMBER($BW1101),ISNUMBER($BX1101)),MIN(1,MAX(0,($BX1101-2017+1)/($BX1101-$BW1101+1))),"")</f>
        <v>0.0833333333333333</v>
      </c>
      <c r="P1101" s="0" t="n">
        <f aca="false">IF(AND(ISNUMBER($BW1101),ISNUMBER($BX1101)),MIN(1,MAX(0,($BX1101-2018+1)/($BX1101-$BW1101+1))),"")</f>
        <v>0</v>
      </c>
      <c r="Q1101" s="0" t="n">
        <f aca="false">IF(AND(ISNUMBER($BW1101),ISNUMBER($BX1101)),MIN(1,MAX(0,($BX1101-2019+1)/($BX1101-$BW1101+1))),"")</f>
        <v>0</v>
      </c>
      <c r="R1101" s="0" t="n">
        <f aca="false">IF(AND(ISNUMBER($BW1101),ISNUMBER($BX1101)),MIN(1,MAX(0,($BX1101-2016+1)/($BX1101-$BW1101+1))),"")</f>
        <v>0.166666666666667</v>
      </c>
      <c r="S1101" s="0" t="n">
        <f aca="false">IF($L1101&lt;&gt;"",IF($L1101&gt;=2015.5,1,0),"")</f>
        <v>0</v>
      </c>
      <c r="T1101" s="0" t="n">
        <f aca="false">IF($L1101&lt;&gt;"",IF($L1101&gt;=2016,1,0),"")</f>
        <v>0</v>
      </c>
      <c r="U1101" s="0" t="n">
        <f aca="false">IF(ISNUMBER($BX1101),IF($BX1101&gt;=2016,1,0),"")</f>
        <v>1</v>
      </c>
      <c r="V1101" s="0" t="n">
        <f aca="false">IF(ISNUMBER($BW1101),IF($BW1101&gt;=2016,1,0),"")</f>
        <v>0</v>
      </c>
      <c r="W1101" s="0" t="str">
        <f aca="false">IF(AND(ISNUMBER($BW1101),ISNUMBER($BX1101)),IF($BW1101&gt;=2016,"post-only",IF($BX1101&lt;2016,"pre-only","mixed")),"")</f>
        <v>mixed</v>
      </c>
      <c r="X1101" s="0" t="n">
        <f aca="false">IF(AND(ISNUMBER($BW1101),ISNUMBER($BX1101)),MIN(1,MAX(0,($BX1101-2017+1)/($BX1101-$BW1101+1))),"")</f>
        <v>0.0833333333333333</v>
      </c>
      <c r="Y1101" s="0" t="n">
        <f aca="false">IF(AND(ISNUMBER($BW1101),ISNUMBER($BX1101)),MIN(1,MAX(0,($BX1101-2018+1)/($BX1101-$BW1101+1))),"")</f>
        <v>0</v>
      </c>
      <c r="Z1101" s="0" t="n">
        <f aca="false">IF(AND(ISNUMBER($BW1101),ISNUMBER($BX1101)),MIN(1,MAX(0,($BX1101-2019+1)/($BX1101-$BW1101+1))),"")</f>
        <v>0</v>
      </c>
      <c r="AA1101" s="0" t="n">
        <f aca="false">IF(ISNUMBER($BX1101),IF($BX1101&gt;=2017,1,0),"")</f>
        <v>1</v>
      </c>
      <c r="AB1101" s="0" t="n">
        <f aca="false">IF(ISNUMBER($BX1101),IF($BX1101&gt;=2018,1,0),"")</f>
        <v>0</v>
      </c>
      <c r="AC1101" s="0" t="n">
        <f aca="false">IF(ISNUMBER($BX1101),IF($BX1101&gt;=2019,1,0),"")</f>
        <v>0</v>
      </c>
      <c r="AD1101" s="0" t="n">
        <f aca="false">IF($L1101&lt;&gt;"",IF($L1101&gt;2013,1,0),"")</f>
        <v>0</v>
      </c>
      <c r="AE1101" s="0" t="n">
        <f aca="false">IF($L1101&lt;&gt;"",1+IF($L1101&gt;2011,1,0)+IF($L1101&gt;2014,1,0),"")</f>
        <v>2</v>
      </c>
      <c r="AF1101" s="0" t="s">
        <v>761</v>
      </c>
      <c r="AG1101" s="0" t="s">
        <v>88</v>
      </c>
      <c r="AH1101" s="0" t="s">
        <v>89</v>
      </c>
      <c r="AI1101" s="0" t="s">
        <v>497</v>
      </c>
      <c r="AJ1101" s="0" t="s">
        <v>497</v>
      </c>
      <c r="AK1101" s="0" t="str">
        <f aca="false">IF(AND($CF1101&lt;&gt;"",IFERROR(INDEX(subsample_country_map!$B:$B,MATCH($CF1101,subsample_country_map!$A:$A,0)),"")&lt;&gt;""),INDEX(subsample_country_map!$B:$B,MATCH($CF1101,subsample_country_map!$A:$A,0)),INDEX(lookup!$AA:$AA,MATCH($A1101,lookup!$A:$A,0)))</f>
        <v>2_Europe</v>
      </c>
      <c r="AL1101" s="0" t="str">
        <f aca="false">IF(AND($CF1101&lt;&gt;"",IFERROR(INDEX(subsample_country_map!$C:$C,MATCH($CF1101,subsample_country_map!$A:$A,0)),"")&lt;&gt;""),INDEX(subsample_country_map!$C:$C,MATCH($CF1101,subsample_country_map!$A:$A,0)),INDEX(lookup!$AB:$AB,MATCH($A1101,lookup!$A:$A,0)))</f>
        <v>99_NCE</v>
      </c>
      <c r="AM1101" s="0" t="str">
        <f aca="false">IF(AND($CF1101&lt;&gt;"",IFERROR(INDEX(subsample_country_map!$D:$D,MATCH($CF1101,subsample_country_map!$A:$A,0)),"")&lt;&gt;""),INDEX(subsample_country_map!$D:$D,MATCH($CF1101,subsample_country_map!$A:$A,0)),INDEX(lookup!$AC:$AC,MATCH($A1101,lookup!$A:$A,0)))</f>
        <v>1_western</v>
      </c>
      <c r="AN1101" s="0" t="str">
        <f aca="false">IF(AND($CF1101&lt;&gt;"",IFERROR(INDEX(subsample_country_map!$E:$E,MATCH($CF1101,subsample_country_map!$A:$A,0)),"")&lt;&gt;""),INDEX(subsample_country_map!$E:$E,MATCH($CF1101,subsample_country_map!$A:$A,0)),INDEX(lookup!$AD:$AD,MATCH($A1101,lookup!$A:$A,0)))</f>
        <v>2_civil law</v>
      </c>
      <c r="AO1101" s="0" t="str">
        <f aca="false">INDEX(lookup!$Y:$Y,MATCH($A1101,lookup!$A:$A,0))</f>
        <v>0_published</v>
      </c>
      <c r="AP1101" s="0" t="str">
        <f aca="false">INDEX(lookup!$Z:$Z,MATCH($A1101,lookup!$A:$A,0))</f>
        <v>1_VHB high</v>
      </c>
      <c r="AQ1101" s="0" t="str">
        <f aca="false">INDEX(lookup!$W:$W,MATCH($A1101,lookup!$A:$A,0))</f>
        <v>1_fin/acc/econ</v>
      </c>
      <c r="AS1101" s="0" t="s">
        <v>91</v>
      </c>
      <c r="AT1101" s="0" t="s">
        <v>111</v>
      </c>
      <c r="AU1101" s="0" t="s">
        <v>93</v>
      </c>
      <c r="AV1101" s="0" t="s">
        <v>488</v>
      </c>
      <c r="AW1101" s="0" t="s">
        <v>239</v>
      </c>
      <c r="BA1101" s="0" t="n">
        <v>526</v>
      </c>
      <c r="BB1101" s="0" t="s">
        <v>96</v>
      </c>
      <c r="BC1101" s="0" t="s">
        <v>3442</v>
      </c>
      <c r="BD1101" s="0" t="s">
        <v>3981</v>
      </c>
      <c r="BE1101" s="0" t="s">
        <v>3996</v>
      </c>
      <c r="BF1101" s="0" t="s">
        <v>2294</v>
      </c>
      <c r="BI1101" s="0" t="s">
        <v>502</v>
      </c>
      <c r="BJ1101" s="0" t="s">
        <v>3997</v>
      </c>
      <c r="BK1101" s="0" t="s">
        <v>3983</v>
      </c>
      <c r="BL1101" s="0" t="s">
        <v>3998</v>
      </c>
      <c r="BM1101" s="0" t="s">
        <v>2422</v>
      </c>
      <c r="BN1101" s="0" t="s">
        <v>3985</v>
      </c>
      <c r="BO1101" s="0" t="s">
        <v>769</v>
      </c>
      <c r="BP1101" s="0" t="s">
        <v>3980</v>
      </c>
      <c r="BQ1101" s="0" t="s">
        <v>127</v>
      </c>
      <c r="BT1101" s="0" t="n">
        <v>0</v>
      </c>
      <c r="BU1101" s="0" t="s">
        <v>3986</v>
      </c>
      <c r="BW1101" s="0" t="n">
        <v>2006</v>
      </c>
      <c r="BX1101" s="0" t="n">
        <v>2017</v>
      </c>
      <c r="BY1101" s="0" t="s">
        <v>3987</v>
      </c>
      <c r="BZ1101" s="0" t="n">
        <v>2011.5</v>
      </c>
      <c r="CA1101" s="0" t="n">
        <v>0.166666666666667</v>
      </c>
      <c r="CB1101" s="0" t="n">
        <v>0</v>
      </c>
      <c r="CC1101" s="0" t="n">
        <v>1</v>
      </c>
      <c r="CD1101" s="0" t="n">
        <v>-0.0928841369422065</v>
      </c>
      <c r="CE1101" s="0" t="n">
        <v>1</v>
      </c>
    </row>
    <row r="1102" customFormat="false" ht="15" hidden="false" customHeight="false" outlineLevel="0" collapsed="false">
      <c r="A1102" s="0" t="s">
        <v>3980</v>
      </c>
      <c r="B1102" s="0" t="n">
        <v>2407</v>
      </c>
      <c r="C1102" s="0" t="n">
        <v>-0.00352945084534683</v>
      </c>
      <c r="D1102" s="0" t="n">
        <v>475</v>
      </c>
      <c r="E1102" s="0" t="n">
        <f aca="false">IF(ISNUMBER($BA1102),$BA1102,IF(AND(ISNUMBER($D1102),ISNUMBER($BW1102),ISNUMBER($BX1102)),$D1102*($BX1102-$BW1102+1),""))</f>
        <v>475</v>
      </c>
      <c r="H1102" s="0" t="s">
        <v>118</v>
      </c>
      <c r="I1102" s="0" t="s">
        <v>344</v>
      </c>
      <c r="J1102" s="0" t="n">
        <f aca="false">IF($BW1102&lt;&gt;"",$BW1102,"")</f>
        <v>2006</v>
      </c>
      <c r="K1102" s="0" t="n">
        <f aca="false">IF($BX1102&lt;&gt;"",$BX1102,"")</f>
        <v>2017</v>
      </c>
      <c r="L1102" s="0" t="n">
        <f aca="false">IF(AND(ISNUMBER($BW1102),ISNUMBER($BX1102)),($BW1102+$BX1102)/2,"")</f>
        <v>2011.5</v>
      </c>
      <c r="M1102" s="0" t="n">
        <f aca="false">IF($L1102&lt;&gt;"",$L1102,"")</f>
        <v>2011.5</v>
      </c>
      <c r="N1102" s="0" t="n">
        <f aca="false">IF(AND(ISNUMBER($BW1102),ISNUMBER($BX1102)),MIN(1,MAX(0,($BX1102-2016+1)/($BX1102-$BW1102+1))),"")</f>
        <v>0.166666666666667</v>
      </c>
      <c r="O1102" s="0" t="n">
        <f aca="false">IF(AND(ISNUMBER($BW1102),ISNUMBER($BX1102)),MIN(1,MAX(0,($BX1102-2017+1)/($BX1102-$BW1102+1))),"")</f>
        <v>0.0833333333333333</v>
      </c>
      <c r="P1102" s="0" t="n">
        <f aca="false">IF(AND(ISNUMBER($BW1102),ISNUMBER($BX1102)),MIN(1,MAX(0,($BX1102-2018+1)/($BX1102-$BW1102+1))),"")</f>
        <v>0</v>
      </c>
      <c r="Q1102" s="0" t="n">
        <f aca="false">IF(AND(ISNUMBER($BW1102),ISNUMBER($BX1102)),MIN(1,MAX(0,($BX1102-2019+1)/($BX1102-$BW1102+1))),"")</f>
        <v>0</v>
      </c>
      <c r="R1102" s="0" t="n">
        <f aca="false">IF(AND(ISNUMBER($BW1102),ISNUMBER($BX1102)),MIN(1,MAX(0,($BX1102-2016+1)/($BX1102-$BW1102+1))),"")</f>
        <v>0.166666666666667</v>
      </c>
      <c r="S1102" s="0" t="n">
        <f aca="false">IF($L1102&lt;&gt;"",IF($L1102&gt;=2015.5,1,0),"")</f>
        <v>0</v>
      </c>
      <c r="T1102" s="0" t="n">
        <f aca="false">IF($L1102&lt;&gt;"",IF($L1102&gt;=2016,1,0),"")</f>
        <v>0</v>
      </c>
      <c r="U1102" s="0" t="n">
        <f aca="false">IF(ISNUMBER($BX1102),IF($BX1102&gt;=2016,1,0),"")</f>
        <v>1</v>
      </c>
      <c r="V1102" s="0" t="n">
        <f aca="false">IF(ISNUMBER($BW1102),IF($BW1102&gt;=2016,1,0),"")</f>
        <v>0</v>
      </c>
      <c r="W1102" s="0" t="str">
        <f aca="false">IF(AND(ISNUMBER($BW1102),ISNUMBER($BX1102)),IF($BW1102&gt;=2016,"post-only",IF($BX1102&lt;2016,"pre-only","mixed")),"")</f>
        <v>mixed</v>
      </c>
      <c r="X1102" s="0" t="n">
        <f aca="false">IF(AND(ISNUMBER($BW1102),ISNUMBER($BX1102)),MIN(1,MAX(0,($BX1102-2017+1)/($BX1102-$BW1102+1))),"")</f>
        <v>0.0833333333333333</v>
      </c>
      <c r="Y1102" s="0" t="n">
        <f aca="false">IF(AND(ISNUMBER($BW1102),ISNUMBER($BX1102)),MIN(1,MAX(0,($BX1102-2018+1)/($BX1102-$BW1102+1))),"")</f>
        <v>0</v>
      </c>
      <c r="Z1102" s="0" t="n">
        <f aca="false">IF(AND(ISNUMBER($BW1102),ISNUMBER($BX1102)),MIN(1,MAX(0,($BX1102-2019+1)/($BX1102-$BW1102+1))),"")</f>
        <v>0</v>
      </c>
      <c r="AA1102" s="0" t="n">
        <f aca="false">IF(ISNUMBER($BX1102),IF($BX1102&gt;=2017,1,0),"")</f>
        <v>1</v>
      </c>
      <c r="AB1102" s="0" t="n">
        <f aca="false">IF(ISNUMBER($BX1102),IF($BX1102&gt;=2018,1,0),"")</f>
        <v>0</v>
      </c>
      <c r="AC1102" s="0" t="n">
        <f aca="false">IF(ISNUMBER($BX1102),IF($BX1102&gt;=2019,1,0),"")</f>
        <v>0</v>
      </c>
      <c r="AD1102" s="0" t="n">
        <f aca="false">IF($L1102&lt;&gt;"",IF($L1102&gt;2013,1,0),"")</f>
        <v>0</v>
      </c>
      <c r="AE1102" s="0" t="n">
        <f aca="false">IF($L1102&lt;&gt;"",1+IF($L1102&gt;2011,1,0)+IF($L1102&gt;2014,1,0),"")</f>
        <v>2</v>
      </c>
      <c r="AF1102" s="0" t="s">
        <v>761</v>
      </c>
      <c r="AG1102" s="0" t="s">
        <v>88</v>
      </c>
      <c r="AH1102" s="0" t="s">
        <v>89</v>
      </c>
      <c r="AI1102" s="0" t="s">
        <v>497</v>
      </c>
      <c r="AJ1102" s="0" t="s">
        <v>497</v>
      </c>
      <c r="AK1102" s="0" t="str">
        <f aca="false">IF(AND($CF1102&lt;&gt;"",IFERROR(INDEX(subsample_country_map!$B:$B,MATCH($CF1102,subsample_country_map!$A:$A,0)),"")&lt;&gt;""),INDEX(subsample_country_map!$B:$B,MATCH($CF1102,subsample_country_map!$A:$A,0)),INDEX(lookup!$AA:$AA,MATCH($A1102,lookup!$A:$A,0)))</f>
        <v>2_Europe</v>
      </c>
      <c r="AL1102" s="0" t="str">
        <f aca="false">IF(AND($CF1102&lt;&gt;"",IFERROR(INDEX(subsample_country_map!$C:$C,MATCH($CF1102,subsample_country_map!$A:$A,0)),"")&lt;&gt;""),INDEX(subsample_country_map!$C:$C,MATCH($CF1102,subsample_country_map!$A:$A,0)),INDEX(lookup!$AB:$AB,MATCH($A1102,lookup!$A:$A,0)))</f>
        <v>99_NCE</v>
      </c>
      <c r="AM1102" s="0" t="str">
        <f aca="false">IF(AND($CF1102&lt;&gt;"",IFERROR(INDEX(subsample_country_map!$D:$D,MATCH($CF1102,subsample_country_map!$A:$A,0)),"")&lt;&gt;""),INDEX(subsample_country_map!$D:$D,MATCH($CF1102,subsample_country_map!$A:$A,0)),INDEX(lookup!$AC:$AC,MATCH($A1102,lookup!$A:$A,0)))</f>
        <v>1_western</v>
      </c>
      <c r="AN1102" s="0" t="str">
        <f aca="false">IF(AND($CF1102&lt;&gt;"",IFERROR(INDEX(subsample_country_map!$E:$E,MATCH($CF1102,subsample_country_map!$A:$A,0)),"")&lt;&gt;""),INDEX(subsample_country_map!$E:$E,MATCH($CF1102,subsample_country_map!$A:$A,0)),INDEX(lookup!$AD:$AD,MATCH($A1102,lookup!$A:$A,0)))</f>
        <v>2_civil law</v>
      </c>
      <c r="AO1102" s="0" t="str">
        <f aca="false">INDEX(lookup!$Y:$Y,MATCH($A1102,lookup!$A:$A,0))</f>
        <v>0_published</v>
      </c>
      <c r="AP1102" s="0" t="str">
        <f aca="false">INDEX(lookup!$Z:$Z,MATCH($A1102,lookup!$A:$A,0))</f>
        <v>1_VHB high</v>
      </c>
      <c r="AQ1102" s="0" t="str">
        <f aca="false">INDEX(lookup!$W:$W,MATCH($A1102,lookup!$A:$A,0))</f>
        <v>1_fin/acc/econ</v>
      </c>
      <c r="AS1102" s="0" t="s">
        <v>91</v>
      </c>
      <c r="AT1102" s="0" t="s">
        <v>111</v>
      </c>
      <c r="AU1102" s="0" t="s">
        <v>93</v>
      </c>
      <c r="AV1102" s="0" t="s">
        <v>3440</v>
      </c>
      <c r="AW1102" s="0" t="s">
        <v>2753</v>
      </c>
      <c r="BA1102" s="0" t="n">
        <v>475</v>
      </c>
      <c r="BB1102" s="0" t="s">
        <v>96</v>
      </c>
      <c r="BC1102" s="0" t="s">
        <v>3442</v>
      </c>
      <c r="BD1102" s="0" t="s">
        <v>3981</v>
      </c>
      <c r="BE1102" s="0" t="s">
        <v>3996</v>
      </c>
      <c r="BF1102" s="0" t="s">
        <v>2289</v>
      </c>
      <c r="BI1102" s="0" t="s">
        <v>502</v>
      </c>
      <c r="BJ1102" s="0" t="s">
        <v>3999</v>
      </c>
      <c r="BK1102" s="0" t="s">
        <v>3983</v>
      </c>
      <c r="BL1102" s="0" t="s">
        <v>4000</v>
      </c>
      <c r="BM1102" s="0" t="s">
        <v>2422</v>
      </c>
      <c r="BN1102" s="0" t="s">
        <v>3985</v>
      </c>
      <c r="BO1102" s="0" t="s">
        <v>769</v>
      </c>
      <c r="BP1102" s="0" t="s">
        <v>3980</v>
      </c>
      <c r="BQ1102" s="0" t="s">
        <v>127</v>
      </c>
      <c r="BT1102" s="0" t="n">
        <v>0</v>
      </c>
      <c r="BU1102" s="0" t="s">
        <v>3986</v>
      </c>
      <c r="BW1102" s="0" t="n">
        <v>2006</v>
      </c>
      <c r="BX1102" s="0" t="n">
        <v>2017</v>
      </c>
      <c r="BY1102" s="0" t="s">
        <v>3987</v>
      </c>
      <c r="BZ1102" s="0" t="n">
        <v>2011.5</v>
      </c>
      <c r="CA1102" s="0" t="n">
        <v>0.166666666666667</v>
      </c>
      <c r="CB1102" s="0" t="n">
        <v>0</v>
      </c>
      <c r="CC1102" s="0" t="n">
        <v>1</v>
      </c>
      <c r="CD1102" s="0" t="n">
        <v>-0.00352946550094014</v>
      </c>
      <c r="CE1102" s="0" t="n">
        <v>1</v>
      </c>
    </row>
    <row r="1103" customFormat="false" ht="15" hidden="false" customHeight="false" outlineLevel="0" collapsed="false">
      <c r="A1103" s="0" t="s">
        <v>3980</v>
      </c>
      <c r="B1103" s="0" t="n">
        <v>2408</v>
      </c>
      <c r="C1103" s="0" t="n">
        <v>-0.0317159075102054</v>
      </c>
      <c r="D1103" s="0" t="n">
        <v>476</v>
      </c>
      <c r="E1103" s="0" t="n">
        <f aca="false">IF(ISNUMBER($BA1103),$BA1103,IF(AND(ISNUMBER($D1103),ISNUMBER($BW1103),ISNUMBER($BX1103)),$D1103*($BX1103-$BW1103+1),""))</f>
        <v>476</v>
      </c>
      <c r="H1103" s="0" t="s">
        <v>118</v>
      </c>
      <c r="I1103" s="0" t="s">
        <v>344</v>
      </c>
      <c r="J1103" s="0" t="n">
        <f aca="false">IF($BW1103&lt;&gt;"",$BW1103,"")</f>
        <v>2006</v>
      </c>
      <c r="K1103" s="0" t="n">
        <f aca="false">IF($BX1103&lt;&gt;"",$BX1103,"")</f>
        <v>2017</v>
      </c>
      <c r="L1103" s="0" t="n">
        <f aca="false">IF(AND(ISNUMBER($BW1103),ISNUMBER($BX1103)),($BW1103+$BX1103)/2,"")</f>
        <v>2011.5</v>
      </c>
      <c r="M1103" s="0" t="n">
        <f aca="false">IF($L1103&lt;&gt;"",$L1103,"")</f>
        <v>2011.5</v>
      </c>
      <c r="N1103" s="0" t="n">
        <f aca="false">IF(AND(ISNUMBER($BW1103),ISNUMBER($BX1103)),MIN(1,MAX(0,($BX1103-2016+1)/($BX1103-$BW1103+1))),"")</f>
        <v>0.166666666666667</v>
      </c>
      <c r="O1103" s="0" t="n">
        <f aca="false">IF(AND(ISNUMBER($BW1103),ISNUMBER($BX1103)),MIN(1,MAX(0,($BX1103-2017+1)/($BX1103-$BW1103+1))),"")</f>
        <v>0.0833333333333333</v>
      </c>
      <c r="P1103" s="0" t="n">
        <f aca="false">IF(AND(ISNUMBER($BW1103),ISNUMBER($BX1103)),MIN(1,MAX(0,($BX1103-2018+1)/($BX1103-$BW1103+1))),"")</f>
        <v>0</v>
      </c>
      <c r="Q1103" s="0" t="n">
        <f aca="false">IF(AND(ISNUMBER($BW1103),ISNUMBER($BX1103)),MIN(1,MAX(0,($BX1103-2019+1)/($BX1103-$BW1103+1))),"")</f>
        <v>0</v>
      </c>
      <c r="R1103" s="0" t="n">
        <f aca="false">IF(AND(ISNUMBER($BW1103),ISNUMBER($BX1103)),MIN(1,MAX(0,($BX1103-2016+1)/($BX1103-$BW1103+1))),"")</f>
        <v>0.166666666666667</v>
      </c>
      <c r="S1103" s="0" t="n">
        <f aca="false">IF($L1103&lt;&gt;"",IF($L1103&gt;=2015.5,1,0),"")</f>
        <v>0</v>
      </c>
      <c r="T1103" s="0" t="n">
        <f aca="false">IF($L1103&lt;&gt;"",IF($L1103&gt;=2016,1,0),"")</f>
        <v>0</v>
      </c>
      <c r="U1103" s="0" t="n">
        <f aca="false">IF(ISNUMBER($BX1103),IF($BX1103&gt;=2016,1,0),"")</f>
        <v>1</v>
      </c>
      <c r="V1103" s="0" t="n">
        <f aca="false">IF(ISNUMBER($BW1103),IF($BW1103&gt;=2016,1,0),"")</f>
        <v>0</v>
      </c>
      <c r="W1103" s="0" t="str">
        <f aca="false">IF(AND(ISNUMBER($BW1103),ISNUMBER($BX1103)),IF($BW1103&gt;=2016,"post-only",IF($BX1103&lt;2016,"pre-only","mixed")),"")</f>
        <v>mixed</v>
      </c>
      <c r="X1103" s="0" t="n">
        <f aca="false">IF(AND(ISNUMBER($BW1103),ISNUMBER($BX1103)),MIN(1,MAX(0,($BX1103-2017+1)/($BX1103-$BW1103+1))),"")</f>
        <v>0.0833333333333333</v>
      </c>
      <c r="Y1103" s="0" t="n">
        <f aca="false">IF(AND(ISNUMBER($BW1103),ISNUMBER($BX1103)),MIN(1,MAX(0,($BX1103-2018+1)/($BX1103-$BW1103+1))),"")</f>
        <v>0</v>
      </c>
      <c r="Z1103" s="0" t="n">
        <f aca="false">IF(AND(ISNUMBER($BW1103),ISNUMBER($BX1103)),MIN(1,MAX(0,($BX1103-2019+1)/($BX1103-$BW1103+1))),"")</f>
        <v>0</v>
      </c>
      <c r="AA1103" s="0" t="n">
        <f aca="false">IF(ISNUMBER($BX1103),IF($BX1103&gt;=2017,1,0),"")</f>
        <v>1</v>
      </c>
      <c r="AB1103" s="0" t="n">
        <f aca="false">IF(ISNUMBER($BX1103),IF($BX1103&gt;=2018,1,0),"")</f>
        <v>0</v>
      </c>
      <c r="AC1103" s="0" t="n">
        <f aca="false">IF(ISNUMBER($BX1103),IF($BX1103&gt;=2019,1,0),"")</f>
        <v>0</v>
      </c>
      <c r="AD1103" s="0" t="n">
        <f aca="false">IF($L1103&lt;&gt;"",IF($L1103&gt;2013,1,0),"")</f>
        <v>0</v>
      </c>
      <c r="AE1103" s="0" t="n">
        <f aca="false">IF($L1103&lt;&gt;"",1+IF($L1103&gt;2011,1,0)+IF($L1103&gt;2014,1,0),"")</f>
        <v>2</v>
      </c>
      <c r="AF1103" s="0" t="s">
        <v>761</v>
      </c>
      <c r="AG1103" s="0" t="s">
        <v>88</v>
      </c>
      <c r="AH1103" s="0" t="s">
        <v>89</v>
      </c>
      <c r="AI1103" s="0" t="s">
        <v>497</v>
      </c>
      <c r="AJ1103" s="0" t="s">
        <v>497</v>
      </c>
      <c r="AK1103" s="0" t="str">
        <f aca="false">IF(AND($CF1103&lt;&gt;"",IFERROR(INDEX(subsample_country_map!$B:$B,MATCH($CF1103,subsample_country_map!$A:$A,0)),"")&lt;&gt;""),INDEX(subsample_country_map!$B:$B,MATCH($CF1103,subsample_country_map!$A:$A,0)),INDEX(lookup!$AA:$AA,MATCH($A1103,lookup!$A:$A,0)))</f>
        <v>2_Europe</v>
      </c>
      <c r="AL1103" s="0" t="str">
        <f aca="false">IF(AND($CF1103&lt;&gt;"",IFERROR(INDEX(subsample_country_map!$C:$C,MATCH($CF1103,subsample_country_map!$A:$A,0)),"")&lt;&gt;""),INDEX(subsample_country_map!$C:$C,MATCH($CF1103,subsample_country_map!$A:$A,0)),INDEX(lookup!$AB:$AB,MATCH($A1103,lookup!$A:$A,0)))</f>
        <v>99_NCE</v>
      </c>
      <c r="AM1103" s="0" t="str">
        <f aca="false">IF(AND($CF1103&lt;&gt;"",IFERROR(INDEX(subsample_country_map!$D:$D,MATCH($CF1103,subsample_country_map!$A:$A,0)),"")&lt;&gt;""),INDEX(subsample_country_map!$D:$D,MATCH($CF1103,subsample_country_map!$A:$A,0)),INDEX(lookup!$AC:$AC,MATCH($A1103,lookup!$A:$A,0)))</f>
        <v>1_western</v>
      </c>
      <c r="AN1103" s="0" t="str">
        <f aca="false">IF(AND($CF1103&lt;&gt;"",IFERROR(INDEX(subsample_country_map!$E:$E,MATCH($CF1103,subsample_country_map!$A:$A,0)),"")&lt;&gt;""),INDEX(subsample_country_map!$E:$E,MATCH($CF1103,subsample_country_map!$A:$A,0)),INDEX(lookup!$AD:$AD,MATCH($A1103,lookup!$A:$A,0)))</f>
        <v>2_civil law</v>
      </c>
      <c r="AO1103" s="0" t="str">
        <f aca="false">INDEX(lookup!$Y:$Y,MATCH($A1103,lookup!$A:$A,0))</f>
        <v>0_published</v>
      </c>
      <c r="AP1103" s="0" t="str">
        <f aca="false">INDEX(lookup!$Z:$Z,MATCH($A1103,lookup!$A:$A,0))</f>
        <v>1_VHB high</v>
      </c>
      <c r="AQ1103" s="0" t="str">
        <f aca="false">INDEX(lookup!$W:$W,MATCH($A1103,lookup!$A:$A,0))</f>
        <v>1_fin/acc/econ</v>
      </c>
      <c r="AS1103" s="0" t="s">
        <v>91</v>
      </c>
      <c r="AT1103" s="0" t="s">
        <v>111</v>
      </c>
      <c r="AU1103" s="0" t="s">
        <v>93</v>
      </c>
      <c r="AV1103" s="0" t="s">
        <v>3232</v>
      </c>
      <c r="AW1103" s="0" t="s">
        <v>2753</v>
      </c>
      <c r="BA1103" s="0" t="n">
        <v>476</v>
      </c>
      <c r="BB1103" s="0" t="s">
        <v>96</v>
      </c>
      <c r="BC1103" s="0" t="s">
        <v>3442</v>
      </c>
      <c r="BD1103" s="0" t="s">
        <v>3981</v>
      </c>
      <c r="BE1103" s="0" t="s">
        <v>4001</v>
      </c>
      <c r="BF1103" s="0" t="s">
        <v>2289</v>
      </c>
      <c r="BI1103" s="0" t="s">
        <v>502</v>
      </c>
      <c r="BJ1103" s="0" t="s">
        <v>4002</v>
      </c>
      <c r="BK1103" s="0" t="s">
        <v>3983</v>
      </c>
      <c r="BL1103" s="0" t="s">
        <v>4003</v>
      </c>
      <c r="BM1103" s="0" t="s">
        <v>2422</v>
      </c>
      <c r="BN1103" s="0" t="s">
        <v>3985</v>
      </c>
      <c r="BO1103" s="0" t="s">
        <v>769</v>
      </c>
      <c r="BP1103" s="0" t="s">
        <v>3980</v>
      </c>
      <c r="BQ1103" s="0" t="s">
        <v>127</v>
      </c>
      <c r="BT1103" s="0" t="n">
        <v>0</v>
      </c>
      <c r="BU1103" s="0" t="s">
        <v>3986</v>
      </c>
      <c r="BW1103" s="0" t="n">
        <v>2006</v>
      </c>
      <c r="BX1103" s="0" t="n">
        <v>2017</v>
      </c>
      <c r="BY1103" s="0" t="s">
        <v>3987</v>
      </c>
      <c r="BZ1103" s="0" t="n">
        <v>2011.5</v>
      </c>
      <c r="CA1103" s="0" t="n">
        <v>0.166666666666667</v>
      </c>
      <c r="CB1103" s="0" t="n">
        <v>0</v>
      </c>
      <c r="CC1103" s="0" t="n">
        <v>1</v>
      </c>
      <c r="CD1103" s="0" t="n">
        <v>-0.0317265482640445</v>
      </c>
      <c r="CE1103" s="0" t="n">
        <v>1</v>
      </c>
    </row>
    <row r="1104" customFormat="false" ht="15" hidden="false" customHeight="false" outlineLevel="0" collapsed="false">
      <c r="A1104" s="0" t="s">
        <v>3980</v>
      </c>
      <c r="B1104" s="0" t="n">
        <v>2409</v>
      </c>
      <c r="C1104" s="0" t="n">
        <v>-0.0342712389148074</v>
      </c>
      <c r="D1104" s="0" t="n">
        <v>525</v>
      </c>
      <c r="E1104" s="0" t="n">
        <f aca="false">IF(ISNUMBER($BA1104),$BA1104,IF(AND(ISNUMBER($D1104),ISNUMBER($BW1104),ISNUMBER($BX1104)),$D1104*($BX1104-$BW1104+1),""))</f>
        <v>525</v>
      </c>
      <c r="H1104" s="0" t="s">
        <v>118</v>
      </c>
      <c r="I1104" s="0" t="s">
        <v>344</v>
      </c>
      <c r="J1104" s="0" t="n">
        <f aca="false">IF($BW1104&lt;&gt;"",$BW1104,"")</f>
        <v>2006</v>
      </c>
      <c r="K1104" s="0" t="n">
        <f aca="false">IF($BX1104&lt;&gt;"",$BX1104,"")</f>
        <v>2017</v>
      </c>
      <c r="L1104" s="0" t="n">
        <f aca="false">IF(AND(ISNUMBER($BW1104),ISNUMBER($BX1104)),($BW1104+$BX1104)/2,"")</f>
        <v>2011.5</v>
      </c>
      <c r="M1104" s="0" t="n">
        <f aca="false">IF($L1104&lt;&gt;"",$L1104,"")</f>
        <v>2011.5</v>
      </c>
      <c r="N1104" s="0" t="n">
        <f aca="false">IF(AND(ISNUMBER($BW1104),ISNUMBER($BX1104)),MIN(1,MAX(0,($BX1104-2016+1)/($BX1104-$BW1104+1))),"")</f>
        <v>0.166666666666667</v>
      </c>
      <c r="O1104" s="0" t="n">
        <f aca="false">IF(AND(ISNUMBER($BW1104),ISNUMBER($BX1104)),MIN(1,MAX(0,($BX1104-2017+1)/($BX1104-$BW1104+1))),"")</f>
        <v>0.0833333333333333</v>
      </c>
      <c r="P1104" s="0" t="n">
        <f aca="false">IF(AND(ISNUMBER($BW1104),ISNUMBER($BX1104)),MIN(1,MAX(0,($BX1104-2018+1)/($BX1104-$BW1104+1))),"")</f>
        <v>0</v>
      </c>
      <c r="Q1104" s="0" t="n">
        <f aca="false">IF(AND(ISNUMBER($BW1104),ISNUMBER($BX1104)),MIN(1,MAX(0,($BX1104-2019+1)/($BX1104-$BW1104+1))),"")</f>
        <v>0</v>
      </c>
      <c r="R1104" s="0" t="n">
        <f aca="false">IF(AND(ISNUMBER($BW1104),ISNUMBER($BX1104)),MIN(1,MAX(0,($BX1104-2016+1)/($BX1104-$BW1104+1))),"")</f>
        <v>0.166666666666667</v>
      </c>
      <c r="S1104" s="0" t="n">
        <f aca="false">IF($L1104&lt;&gt;"",IF($L1104&gt;=2015.5,1,0),"")</f>
        <v>0</v>
      </c>
      <c r="T1104" s="0" t="n">
        <f aca="false">IF($L1104&lt;&gt;"",IF($L1104&gt;=2016,1,0),"")</f>
        <v>0</v>
      </c>
      <c r="U1104" s="0" t="n">
        <f aca="false">IF(ISNUMBER($BX1104),IF($BX1104&gt;=2016,1,0),"")</f>
        <v>1</v>
      </c>
      <c r="V1104" s="0" t="n">
        <f aca="false">IF(ISNUMBER($BW1104),IF($BW1104&gt;=2016,1,0),"")</f>
        <v>0</v>
      </c>
      <c r="W1104" s="0" t="str">
        <f aca="false">IF(AND(ISNUMBER($BW1104),ISNUMBER($BX1104)),IF($BW1104&gt;=2016,"post-only",IF($BX1104&lt;2016,"pre-only","mixed")),"")</f>
        <v>mixed</v>
      </c>
      <c r="X1104" s="0" t="n">
        <f aca="false">IF(AND(ISNUMBER($BW1104),ISNUMBER($BX1104)),MIN(1,MAX(0,($BX1104-2017+1)/($BX1104-$BW1104+1))),"")</f>
        <v>0.0833333333333333</v>
      </c>
      <c r="Y1104" s="0" t="n">
        <f aca="false">IF(AND(ISNUMBER($BW1104),ISNUMBER($BX1104)),MIN(1,MAX(0,($BX1104-2018+1)/($BX1104-$BW1104+1))),"")</f>
        <v>0</v>
      </c>
      <c r="Z1104" s="0" t="n">
        <f aca="false">IF(AND(ISNUMBER($BW1104),ISNUMBER($BX1104)),MIN(1,MAX(0,($BX1104-2019+1)/($BX1104-$BW1104+1))),"")</f>
        <v>0</v>
      </c>
      <c r="AA1104" s="0" t="n">
        <f aca="false">IF(ISNUMBER($BX1104),IF($BX1104&gt;=2017,1,0),"")</f>
        <v>1</v>
      </c>
      <c r="AB1104" s="0" t="n">
        <f aca="false">IF(ISNUMBER($BX1104),IF($BX1104&gt;=2018,1,0),"")</f>
        <v>0</v>
      </c>
      <c r="AC1104" s="0" t="n">
        <f aca="false">IF(ISNUMBER($BX1104),IF($BX1104&gt;=2019,1,0),"")</f>
        <v>0</v>
      </c>
      <c r="AD1104" s="0" t="n">
        <f aca="false">IF($L1104&lt;&gt;"",IF($L1104&gt;2013,1,0),"")</f>
        <v>0</v>
      </c>
      <c r="AE1104" s="0" t="n">
        <f aca="false">IF($L1104&lt;&gt;"",1+IF($L1104&gt;2011,1,0)+IF($L1104&gt;2014,1,0),"")</f>
        <v>2</v>
      </c>
      <c r="AF1104" s="0" t="s">
        <v>761</v>
      </c>
      <c r="AG1104" s="0" t="s">
        <v>88</v>
      </c>
      <c r="AH1104" s="0" t="s">
        <v>89</v>
      </c>
      <c r="AI1104" s="0" t="s">
        <v>497</v>
      </c>
      <c r="AJ1104" s="0" t="s">
        <v>497</v>
      </c>
      <c r="AK1104" s="0" t="str">
        <f aca="false">IF(AND($CF1104&lt;&gt;"",IFERROR(INDEX(subsample_country_map!$B:$B,MATCH($CF1104,subsample_country_map!$A:$A,0)),"")&lt;&gt;""),INDEX(subsample_country_map!$B:$B,MATCH($CF1104,subsample_country_map!$A:$A,0)),INDEX(lookup!$AA:$AA,MATCH($A1104,lookup!$A:$A,0)))</f>
        <v>2_Europe</v>
      </c>
      <c r="AL1104" s="0" t="str">
        <f aca="false">IF(AND($CF1104&lt;&gt;"",IFERROR(INDEX(subsample_country_map!$C:$C,MATCH($CF1104,subsample_country_map!$A:$A,0)),"")&lt;&gt;""),INDEX(subsample_country_map!$C:$C,MATCH($CF1104,subsample_country_map!$A:$A,0)),INDEX(lookup!$AB:$AB,MATCH($A1104,lookup!$A:$A,0)))</f>
        <v>99_NCE</v>
      </c>
      <c r="AM1104" s="0" t="str">
        <f aca="false">IF(AND($CF1104&lt;&gt;"",IFERROR(INDEX(subsample_country_map!$D:$D,MATCH($CF1104,subsample_country_map!$A:$A,0)),"")&lt;&gt;""),INDEX(subsample_country_map!$D:$D,MATCH($CF1104,subsample_country_map!$A:$A,0)),INDEX(lookup!$AC:$AC,MATCH($A1104,lookup!$A:$A,0)))</f>
        <v>1_western</v>
      </c>
      <c r="AN1104" s="0" t="str">
        <f aca="false">IF(AND($CF1104&lt;&gt;"",IFERROR(INDEX(subsample_country_map!$E:$E,MATCH($CF1104,subsample_country_map!$A:$A,0)),"")&lt;&gt;""),INDEX(subsample_country_map!$E:$E,MATCH($CF1104,subsample_country_map!$A:$A,0)),INDEX(lookup!$AD:$AD,MATCH($A1104,lookup!$A:$A,0)))</f>
        <v>2_civil law</v>
      </c>
      <c r="AO1104" s="0" t="str">
        <f aca="false">INDEX(lookup!$Y:$Y,MATCH($A1104,lookup!$A:$A,0))</f>
        <v>0_published</v>
      </c>
      <c r="AP1104" s="0" t="str">
        <f aca="false">INDEX(lookup!$Z:$Z,MATCH($A1104,lookup!$A:$A,0))</f>
        <v>1_VHB high</v>
      </c>
      <c r="AQ1104" s="0" t="str">
        <f aca="false">INDEX(lookup!$W:$W,MATCH($A1104,lookup!$A:$A,0))</f>
        <v>1_fin/acc/econ</v>
      </c>
      <c r="AS1104" s="0" t="s">
        <v>91</v>
      </c>
      <c r="AT1104" s="0" t="s">
        <v>111</v>
      </c>
      <c r="AU1104" s="0" t="s">
        <v>93</v>
      </c>
      <c r="AV1104" s="0" t="s">
        <v>3122</v>
      </c>
      <c r="AW1104" s="0" t="s">
        <v>2471</v>
      </c>
      <c r="BA1104" s="0" t="n">
        <v>525</v>
      </c>
      <c r="BB1104" s="0" t="s">
        <v>96</v>
      </c>
      <c r="BC1104" s="0" t="s">
        <v>3442</v>
      </c>
      <c r="BD1104" s="0" t="s">
        <v>3981</v>
      </c>
      <c r="BE1104" s="0" t="s">
        <v>4001</v>
      </c>
      <c r="BF1104" s="0" t="s">
        <v>2294</v>
      </c>
      <c r="BI1104" s="0" t="s">
        <v>502</v>
      </c>
      <c r="BJ1104" s="0" t="s">
        <v>4004</v>
      </c>
      <c r="BK1104" s="0" t="s">
        <v>3983</v>
      </c>
      <c r="BL1104" s="0" t="s">
        <v>4005</v>
      </c>
      <c r="BM1104" s="0" t="s">
        <v>2422</v>
      </c>
      <c r="BN1104" s="0" t="s">
        <v>3985</v>
      </c>
      <c r="BO1104" s="0" t="s">
        <v>769</v>
      </c>
      <c r="BP1104" s="0" t="s">
        <v>3980</v>
      </c>
      <c r="BQ1104" s="0" t="s">
        <v>127</v>
      </c>
      <c r="BT1104" s="0" t="n">
        <v>0</v>
      </c>
      <c r="BU1104" s="0" t="s">
        <v>3986</v>
      </c>
      <c r="BW1104" s="0" t="n">
        <v>2006</v>
      </c>
      <c r="BX1104" s="0" t="n">
        <v>2017</v>
      </c>
      <c r="BY1104" s="0" t="s">
        <v>3987</v>
      </c>
      <c r="BZ1104" s="0" t="n">
        <v>2011.5</v>
      </c>
      <c r="CA1104" s="0" t="n">
        <v>0.166666666666667</v>
      </c>
      <c r="CB1104" s="0" t="n">
        <v>0</v>
      </c>
      <c r="CC1104" s="0" t="n">
        <v>1</v>
      </c>
      <c r="CD1104" s="0" t="n">
        <v>-0.0342846657716971</v>
      </c>
      <c r="CE1104" s="0" t="n">
        <v>1</v>
      </c>
    </row>
    <row r="1105" customFormat="false" ht="15" hidden="false" customHeight="false" outlineLevel="0" collapsed="false">
      <c r="A1105" s="0" t="s">
        <v>3980</v>
      </c>
      <c r="B1105" s="0" t="n">
        <v>2410</v>
      </c>
      <c r="C1105" s="0" t="n">
        <v>-0.142999491882527</v>
      </c>
      <c r="D1105" s="0" t="n">
        <v>500</v>
      </c>
      <c r="E1105" s="0" t="n">
        <f aca="false">IF(ISNUMBER($BA1105),$BA1105,IF(AND(ISNUMBER($D1105),ISNUMBER($BW1105),ISNUMBER($BX1105)),$D1105*($BX1105-$BW1105+1),""))</f>
        <v>500</v>
      </c>
      <c r="H1105" s="0" t="s">
        <v>118</v>
      </c>
      <c r="I1105" s="0" t="s">
        <v>344</v>
      </c>
      <c r="J1105" s="0" t="n">
        <f aca="false">IF($BW1105&lt;&gt;"",$BW1105,"")</f>
        <v>2006</v>
      </c>
      <c r="K1105" s="0" t="n">
        <f aca="false">IF($BX1105&lt;&gt;"",$BX1105,"")</f>
        <v>2017</v>
      </c>
      <c r="L1105" s="0" t="n">
        <f aca="false">IF(AND(ISNUMBER($BW1105),ISNUMBER($BX1105)),($BW1105+$BX1105)/2,"")</f>
        <v>2011.5</v>
      </c>
      <c r="M1105" s="0" t="n">
        <f aca="false">IF($L1105&lt;&gt;"",$L1105,"")</f>
        <v>2011.5</v>
      </c>
      <c r="N1105" s="0" t="n">
        <f aca="false">IF(AND(ISNUMBER($BW1105),ISNUMBER($BX1105)),MIN(1,MAX(0,($BX1105-2016+1)/($BX1105-$BW1105+1))),"")</f>
        <v>0.166666666666667</v>
      </c>
      <c r="O1105" s="0" t="n">
        <f aca="false">IF(AND(ISNUMBER($BW1105),ISNUMBER($BX1105)),MIN(1,MAX(0,($BX1105-2017+1)/($BX1105-$BW1105+1))),"")</f>
        <v>0.0833333333333333</v>
      </c>
      <c r="P1105" s="0" t="n">
        <f aca="false">IF(AND(ISNUMBER($BW1105),ISNUMBER($BX1105)),MIN(1,MAX(0,($BX1105-2018+1)/($BX1105-$BW1105+1))),"")</f>
        <v>0</v>
      </c>
      <c r="Q1105" s="0" t="n">
        <f aca="false">IF(AND(ISNUMBER($BW1105),ISNUMBER($BX1105)),MIN(1,MAX(0,($BX1105-2019+1)/($BX1105-$BW1105+1))),"")</f>
        <v>0</v>
      </c>
      <c r="R1105" s="0" t="n">
        <f aca="false">IF(AND(ISNUMBER($BW1105),ISNUMBER($BX1105)),MIN(1,MAX(0,($BX1105-2016+1)/($BX1105-$BW1105+1))),"")</f>
        <v>0.166666666666667</v>
      </c>
      <c r="S1105" s="0" t="n">
        <f aca="false">IF($L1105&lt;&gt;"",IF($L1105&gt;=2015.5,1,0),"")</f>
        <v>0</v>
      </c>
      <c r="T1105" s="0" t="n">
        <f aca="false">IF($L1105&lt;&gt;"",IF($L1105&gt;=2016,1,0),"")</f>
        <v>0</v>
      </c>
      <c r="U1105" s="0" t="n">
        <f aca="false">IF(ISNUMBER($BX1105),IF($BX1105&gt;=2016,1,0),"")</f>
        <v>1</v>
      </c>
      <c r="V1105" s="0" t="n">
        <f aca="false">IF(ISNUMBER($BW1105),IF($BW1105&gt;=2016,1,0),"")</f>
        <v>0</v>
      </c>
      <c r="W1105" s="0" t="str">
        <f aca="false">IF(AND(ISNUMBER($BW1105),ISNUMBER($BX1105)),IF($BW1105&gt;=2016,"post-only",IF($BX1105&lt;2016,"pre-only","mixed")),"")</f>
        <v>mixed</v>
      </c>
      <c r="X1105" s="0" t="n">
        <f aca="false">IF(AND(ISNUMBER($BW1105),ISNUMBER($BX1105)),MIN(1,MAX(0,($BX1105-2017+1)/($BX1105-$BW1105+1))),"")</f>
        <v>0.0833333333333333</v>
      </c>
      <c r="Y1105" s="0" t="n">
        <f aca="false">IF(AND(ISNUMBER($BW1105),ISNUMBER($BX1105)),MIN(1,MAX(0,($BX1105-2018+1)/($BX1105-$BW1105+1))),"")</f>
        <v>0</v>
      </c>
      <c r="Z1105" s="0" t="n">
        <f aca="false">IF(AND(ISNUMBER($BW1105),ISNUMBER($BX1105)),MIN(1,MAX(0,($BX1105-2019+1)/($BX1105-$BW1105+1))),"")</f>
        <v>0</v>
      </c>
      <c r="AA1105" s="0" t="n">
        <f aca="false">IF(ISNUMBER($BX1105),IF($BX1105&gt;=2017,1,0),"")</f>
        <v>1</v>
      </c>
      <c r="AB1105" s="0" t="n">
        <f aca="false">IF(ISNUMBER($BX1105),IF($BX1105&gt;=2018,1,0),"")</f>
        <v>0</v>
      </c>
      <c r="AC1105" s="0" t="n">
        <f aca="false">IF(ISNUMBER($BX1105),IF($BX1105&gt;=2019,1,0),"")</f>
        <v>0</v>
      </c>
      <c r="AD1105" s="0" t="n">
        <f aca="false">IF($L1105&lt;&gt;"",IF($L1105&gt;2013,1,0),"")</f>
        <v>0</v>
      </c>
      <c r="AE1105" s="0" t="n">
        <f aca="false">IF($L1105&lt;&gt;"",1+IF($L1105&gt;2011,1,0)+IF($L1105&gt;2014,1,0),"")</f>
        <v>2</v>
      </c>
      <c r="AF1105" s="0" t="s">
        <v>761</v>
      </c>
      <c r="AG1105" s="0" t="s">
        <v>88</v>
      </c>
      <c r="AH1105" s="0" t="s">
        <v>89</v>
      </c>
      <c r="AI1105" s="0" t="s">
        <v>497</v>
      </c>
      <c r="AJ1105" s="0" t="s">
        <v>497</v>
      </c>
      <c r="AK1105" s="0" t="str">
        <f aca="false">IF(AND($CF1105&lt;&gt;"",IFERROR(INDEX(subsample_country_map!$B:$B,MATCH($CF1105,subsample_country_map!$A:$A,0)),"")&lt;&gt;""),INDEX(subsample_country_map!$B:$B,MATCH($CF1105,subsample_country_map!$A:$A,0)),INDEX(lookup!$AA:$AA,MATCH($A1105,lookup!$A:$A,0)))</f>
        <v>2_Europe</v>
      </c>
      <c r="AL1105" s="0" t="str">
        <f aca="false">IF(AND($CF1105&lt;&gt;"",IFERROR(INDEX(subsample_country_map!$C:$C,MATCH($CF1105,subsample_country_map!$A:$A,0)),"")&lt;&gt;""),INDEX(subsample_country_map!$C:$C,MATCH($CF1105,subsample_country_map!$A:$A,0)),INDEX(lookup!$AB:$AB,MATCH($A1105,lookup!$A:$A,0)))</f>
        <v>99_NCE</v>
      </c>
      <c r="AM1105" s="0" t="str">
        <f aca="false">IF(AND($CF1105&lt;&gt;"",IFERROR(INDEX(subsample_country_map!$D:$D,MATCH($CF1105,subsample_country_map!$A:$A,0)),"")&lt;&gt;""),INDEX(subsample_country_map!$D:$D,MATCH($CF1105,subsample_country_map!$A:$A,0)),INDEX(lookup!$AC:$AC,MATCH($A1105,lookup!$A:$A,0)))</f>
        <v>1_western</v>
      </c>
      <c r="AN1105" s="0" t="str">
        <f aca="false">IF(AND($CF1105&lt;&gt;"",IFERROR(INDEX(subsample_country_map!$E:$E,MATCH($CF1105,subsample_country_map!$A:$A,0)),"")&lt;&gt;""),INDEX(subsample_country_map!$E:$E,MATCH($CF1105,subsample_country_map!$A:$A,0)),INDEX(lookup!$AD:$AD,MATCH($A1105,lookup!$A:$A,0)))</f>
        <v>2_civil law</v>
      </c>
      <c r="AO1105" s="0" t="str">
        <f aca="false">INDEX(lookup!$Y:$Y,MATCH($A1105,lookup!$A:$A,0))</f>
        <v>0_published</v>
      </c>
      <c r="AP1105" s="0" t="str">
        <f aca="false">INDEX(lookup!$Z:$Z,MATCH($A1105,lookup!$A:$A,0))</f>
        <v>1_VHB high</v>
      </c>
      <c r="AQ1105" s="0" t="str">
        <f aca="false">INDEX(lookup!$W:$W,MATCH($A1105,lookup!$A:$A,0))</f>
        <v>1_fin/acc/econ</v>
      </c>
      <c r="AS1105" s="0" t="s">
        <v>91</v>
      </c>
      <c r="AT1105" s="0" t="s">
        <v>111</v>
      </c>
      <c r="AU1105" s="0" t="s">
        <v>93</v>
      </c>
      <c r="AV1105" s="0" t="s">
        <v>2301</v>
      </c>
      <c r="AW1105" s="0" t="s">
        <v>2753</v>
      </c>
      <c r="BA1105" s="0" t="n">
        <v>500</v>
      </c>
      <c r="BB1105" s="0" t="s">
        <v>96</v>
      </c>
      <c r="BC1105" s="0" t="s">
        <v>3442</v>
      </c>
      <c r="BD1105" s="0" t="s">
        <v>3981</v>
      </c>
      <c r="BE1105" s="0" t="s">
        <v>4006</v>
      </c>
      <c r="BF1105" s="0" t="s">
        <v>2289</v>
      </c>
      <c r="BI1105" s="0" t="s">
        <v>502</v>
      </c>
      <c r="BJ1105" s="0" t="s">
        <v>4007</v>
      </c>
      <c r="BK1105" s="0" t="s">
        <v>3983</v>
      </c>
      <c r="BL1105" s="0" t="s">
        <v>4008</v>
      </c>
      <c r="BM1105" s="0" t="s">
        <v>2422</v>
      </c>
      <c r="BN1105" s="0" t="s">
        <v>3985</v>
      </c>
      <c r="BO1105" s="0" t="s">
        <v>769</v>
      </c>
      <c r="BP1105" s="0" t="s">
        <v>3980</v>
      </c>
      <c r="BQ1105" s="0" t="s">
        <v>127</v>
      </c>
      <c r="BT1105" s="0" t="n">
        <v>0</v>
      </c>
      <c r="BU1105" s="0" t="s">
        <v>3986</v>
      </c>
      <c r="BW1105" s="0" t="n">
        <v>2006</v>
      </c>
      <c r="BX1105" s="0" t="n">
        <v>2017</v>
      </c>
      <c r="BY1105" s="0" t="s">
        <v>3987</v>
      </c>
      <c r="BZ1105" s="0" t="n">
        <v>2011.5</v>
      </c>
      <c r="CA1105" s="0" t="n">
        <v>0.166666666666667</v>
      </c>
      <c r="CB1105" s="0" t="n">
        <v>0</v>
      </c>
      <c r="CC1105" s="0" t="n">
        <v>1</v>
      </c>
      <c r="CD1105" s="0" t="n">
        <v>-0.143986353873676</v>
      </c>
      <c r="CE1105" s="0" t="n">
        <v>1</v>
      </c>
    </row>
    <row r="1106" customFormat="false" ht="15" hidden="false" customHeight="false" outlineLevel="0" collapsed="false">
      <c r="A1106" s="0" t="s">
        <v>3980</v>
      </c>
      <c r="B1106" s="0" t="n">
        <v>2411</v>
      </c>
      <c r="C1106" s="0" t="n">
        <v>-0.0223774691752672</v>
      </c>
      <c r="D1106" s="0" t="n">
        <v>499</v>
      </c>
      <c r="E1106" s="0" t="n">
        <f aca="false">IF(ISNUMBER($BA1106),$BA1106,IF(AND(ISNUMBER($D1106),ISNUMBER($BW1106),ISNUMBER($BX1106)),$D1106*($BX1106-$BW1106+1),""))</f>
        <v>499</v>
      </c>
      <c r="H1106" s="0" t="s">
        <v>118</v>
      </c>
      <c r="I1106" s="0" t="s">
        <v>344</v>
      </c>
      <c r="J1106" s="0" t="n">
        <f aca="false">IF($BW1106&lt;&gt;"",$BW1106,"")</f>
        <v>2006</v>
      </c>
      <c r="K1106" s="0" t="n">
        <f aca="false">IF($BX1106&lt;&gt;"",$BX1106,"")</f>
        <v>2017</v>
      </c>
      <c r="L1106" s="0" t="n">
        <f aca="false">IF(AND(ISNUMBER($BW1106),ISNUMBER($BX1106)),($BW1106+$BX1106)/2,"")</f>
        <v>2011.5</v>
      </c>
      <c r="M1106" s="0" t="n">
        <f aca="false">IF($L1106&lt;&gt;"",$L1106,"")</f>
        <v>2011.5</v>
      </c>
      <c r="N1106" s="0" t="n">
        <f aca="false">IF(AND(ISNUMBER($BW1106),ISNUMBER($BX1106)),MIN(1,MAX(0,($BX1106-2016+1)/($BX1106-$BW1106+1))),"")</f>
        <v>0.166666666666667</v>
      </c>
      <c r="O1106" s="0" t="n">
        <f aca="false">IF(AND(ISNUMBER($BW1106),ISNUMBER($BX1106)),MIN(1,MAX(0,($BX1106-2017+1)/($BX1106-$BW1106+1))),"")</f>
        <v>0.0833333333333333</v>
      </c>
      <c r="P1106" s="0" t="n">
        <f aca="false">IF(AND(ISNUMBER($BW1106),ISNUMBER($BX1106)),MIN(1,MAX(0,($BX1106-2018+1)/($BX1106-$BW1106+1))),"")</f>
        <v>0</v>
      </c>
      <c r="Q1106" s="0" t="n">
        <f aca="false">IF(AND(ISNUMBER($BW1106),ISNUMBER($BX1106)),MIN(1,MAX(0,($BX1106-2019+1)/($BX1106-$BW1106+1))),"")</f>
        <v>0</v>
      </c>
      <c r="R1106" s="0" t="n">
        <f aca="false">IF(AND(ISNUMBER($BW1106),ISNUMBER($BX1106)),MIN(1,MAX(0,($BX1106-2016+1)/($BX1106-$BW1106+1))),"")</f>
        <v>0.166666666666667</v>
      </c>
      <c r="S1106" s="0" t="n">
        <f aca="false">IF($L1106&lt;&gt;"",IF($L1106&gt;=2015.5,1,0),"")</f>
        <v>0</v>
      </c>
      <c r="T1106" s="0" t="n">
        <f aca="false">IF($L1106&lt;&gt;"",IF($L1106&gt;=2016,1,0),"")</f>
        <v>0</v>
      </c>
      <c r="U1106" s="0" t="n">
        <f aca="false">IF(ISNUMBER($BX1106),IF($BX1106&gt;=2016,1,0),"")</f>
        <v>1</v>
      </c>
      <c r="V1106" s="0" t="n">
        <f aca="false">IF(ISNUMBER($BW1106),IF($BW1106&gt;=2016,1,0),"")</f>
        <v>0</v>
      </c>
      <c r="W1106" s="0" t="str">
        <f aca="false">IF(AND(ISNUMBER($BW1106),ISNUMBER($BX1106)),IF($BW1106&gt;=2016,"post-only",IF($BX1106&lt;2016,"pre-only","mixed")),"")</f>
        <v>mixed</v>
      </c>
      <c r="X1106" s="0" t="n">
        <f aca="false">IF(AND(ISNUMBER($BW1106),ISNUMBER($BX1106)),MIN(1,MAX(0,($BX1106-2017+1)/($BX1106-$BW1106+1))),"")</f>
        <v>0.0833333333333333</v>
      </c>
      <c r="Y1106" s="0" t="n">
        <f aca="false">IF(AND(ISNUMBER($BW1106),ISNUMBER($BX1106)),MIN(1,MAX(0,($BX1106-2018+1)/($BX1106-$BW1106+1))),"")</f>
        <v>0</v>
      </c>
      <c r="Z1106" s="0" t="n">
        <f aca="false">IF(AND(ISNUMBER($BW1106),ISNUMBER($BX1106)),MIN(1,MAX(0,($BX1106-2019+1)/($BX1106-$BW1106+1))),"")</f>
        <v>0</v>
      </c>
      <c r="AA1106" s="0" t="n">
        <f aca="false">IF(ISNUMBER($BX1106),IF($BX1106&gt;=2017,1,0),"")</f>
        <v>1</v>
      </c>
      <c r="AB1106" s="0" t="n">
        <f aca="false">IF(ISNUMBER($BX1106),IF($BX1106&gt;=2018,1,0),"")</f>
        <v>0</v>
      </c>
      <c r="AC1106" s="0" t="n">
        <f aca="false">IF(ISNUMBER($BX1106),IF($BX1106&gt;=2019,1,0),"")</f>
        <v>0</v>
      </c>
      <c r="AD1106" s="0" t="n">
        <f aca="false">IF($L1106&lt;&gt;"",IF($L1106&gt;2013,1,0),"")</f>
        <v>0</v>
      </c>
      <c r="AE1106" s="0" t="n">
        <f aca="false">IF($L1106&lt;&gt;"",1+IF($L1106&gt;2011,1,0)+IF($L1106&gt;2014,1,0),"")</f>
        <v>2</v>
      </c>
      <c r="AF1106" s="0" t="s">
        <v>761</v>
      </c>
      <c r="AG1106" s="0" t="s">
        <v>88</v>
      </c>
      <c r="AH1106" s="0" t="s">
        <v>89</v>
      </c>
      <c r="AI1106" s="0" t="s">
        <v>497</v>
      </c>
      <c r="AJ1106" s="0" t="s">
        <v>497</v>
      </c>
      <c r="AK1106" s="0" t="str">
        <f aca="false">IF(AND($CF1106&lt;&gt;"",IFERROR(INDEX(subsample_country_map!$B:$B,MATCH($CF1106,subsample_country_map!$A:$A,0)),"")&lt;&gt;""),INDEX(subsample_country_map!$B:$B,MATCH($CF1106,subsample_country_map!$A:$A,0)),INDEX(lookup!$AA:$AA,MATCH($A1106,lookup!$A:$A,0)))</f>
        <v>2_Europe</v>
      </c>
      <c r="AL1106" s="0" t="str">
        <f aca="false">IF(AND($CF1106&lt;&gt;"",IFERROR(INDEX(subsample_country_map!$C:$C,MATCH($CF1106,subsample_country_map!$A:$A,0)),"")&lt;&gt;""),INDEX(subsample_country_map!$C:$C,MATCH($CF1106,subsample_country_map!$A:$A,0)),INDEX(lookup!$AB:$AB,MATCH($A1106,lookup!$A:$A,0)))</f>
        <v>99_NCE</v>
      </c>
      <c r="AM1106" s="0" t="str">
        <f aca="false">IF(AND($CF1106&lt;&gt;"",IFERROR(INDEX(subsample_country_map!$D:$D,MATCH($CF1106,subsample_country_map!$A:$A,0)),"")&lt;&gt;""),INDEX(subsample_country_map!$D:$D,MATCH($CF1106,subsample_country_map!$A:$A,0)),INDEX(lookup!$AC:$AC,MATCH($A1106,lookup!$A:$A,0)))</f>
        <v>1_western</v>
      </c>
      <c r="AN1106" s="0" t="str">
        <f aca="false">IF(AND($CF1106&lt;&gt;"",IFERROR(INDEX(subsample_country_map!$E:$E,MATCH($CF1106,subsample_country_map!$A:$A,0)),"")&lt;&gt;""),INDEX(subsample_country_map!$E:$E,MATCH($CF1106,subsample_country_map!$A:$A,0)),INDEX(lookup!$AD:$AD,MATCH($A1106,lookup!$A:$A,0)))</f>
        <v>2_civil law</v>
      </c>
      <c r="AO1106" s="0" t="str">
        <f aca="false">INDEX(lookup!$Y:$Y,MATCH($A1106,lookup!$A:$A,0))</f>
        <v>0_published</v>
      </c>
      <c r="AP1106" s="0" t="str">
        <f aca="false">INDEX(lookup!$Z:$Z,MATCH($A1106,lookup!$A:$A,0))</f>
        <v>1_VHB high</v>
      </c>
      <c r="AQ1106" s="0" t="str">
        <f aca="false">INDEX(lookup!$W:$W,MATCH($A1106,lookup!$A:$A,0))</f>
        <v>1_fin/acc/econ</v>
      </c>
      <c r="AS1106" s="0" t="s">
        <v>91</v>
      </c>
      <c r="AT1106" s="0" t="s">
        <v>111</v>
      </c>
      <c r="AU1106" s="0" t="s">
        <v>93</v>
      </c>
      <c r="AV1106" s="0" t="s">
        <v>772</v>
      </c>
      <c r="AW1106" s="0" t="s">
        <v>2471</v>
      </c>
      <c r="BA1106" s="0" t="n">
        <v>499</v>
      </c>
      <c r="BB1106" s="0" t="s">
        <v>96</v>
      </c>
      <c r="BC1106" s="0" t="s">
        <v>3442</v>
      </c>
      <c r="BD1106" s="0" t="s">
        <v>3981</v>
      </c>
      <c r="BE1106" s="0" t="s">
        <v>4006</v>
      </c>
      <c r="BF1106" s="0" t="s">
        <v>2294</v>
      </c>
      <c r="BI1106" s="0" t="s">
        <v>502</v>
      </c>
      <c r="BJ1106" s="0" t="s">
        <v>4009</v>
      </c>
      <c r="BK1106" s="0" t="s">
        <v>3983</v>
      </c>
      <c r="BL1106" s="0" t="s">
        <v>4010</v>
      </c>
      <c r="BM1106" s="0" t="s">
        <v>2422</v>
      </c>
      <c r="BN1106" s="0" t="s">
        <v>3985</v>
      </c>
      <c r="BO1106" s="0" t="s">
        <v>769</v>
      </c>
      <c r="BP1106" s="0" t="s">
        <v>3980</v>
      </c>
      <c r="BQ1106" s="0" t="s">
        <v>127</v>
      </c>
      <c r="BT1106" s="0" t="n">
        <v>0</v>
      </c>
      <c r="BU1106" s="0" t="s">
        <v>3986</v>
      </c>
      <c r="BW1106" s="0" t="n">
        <v>2006</v>
      </c>
      <c r="BX1106" s="0" t="n">
        <v>2017</v>
      </c>
      <c r="BY1106" s="0" t="s">
        <v>3987</v>
      </c>
      <c r="BZ1106" s="0" t="n">
        <v>2011.5</v>
      </c>
      <c r="CA1106" s="0" t="n">
        <v>0.166666666666667</v>
      </c>
      <c r="CB1106" s="0" t="n">
        <v>0</v>
      </c>
      <c r="CC1106" s="0" t="n">
        <v>1</v>
      </c>
      <c r="CD1106" s="0" t="n">
        <v>-0.0223812054788738</v>
      </c>
      <c r="CE1106" s="0" t="n">
        <v>1</v>
      </c>
    </row>
    <row r="1107" customFormat="false" ht="15" hidden="false" customHeight="false" outlineLevel="0" collapsed="false">
      <c r="A1107" s="0" t="s">
        <v>3980</v>
      </c>
      <c r="B1107" s="0" t="n">
        <v>2412</v>
      </c>
      <c r="C1107" s="0" t="n">
        <v>-0.016</v>
      </c>
      <c r="D1107" s="0" t="n">
        <v>1003</v>
      </c>
      <c r="E1107" s="0" t="n">
        <f aca="false">IF(ISNUMBER($BA1107),$BA1107,IF(AND(ISNUMBER($D1107),ISNUMBER($BW1107),ISNUMBER($BX1107)),$D1107*($BX1107-$BW1107+1),""))</f>
        <v>12036</v>
      </c>
      <c r="H1107" s="0" t="s">
        <v>85</v>
      </c>
      <c r="I1107" s="0" t="s">
        <v>86</v>
      </c>
      <c r="J1107" s="0" t="n">
        <f aca="false">IF($BW1107&lt;&gt;"",$BW1107,"")</f>
        <v>2006</v>
      </c>
      <c r="K1107" s="0" t="n">
        <f aca="false">IF($BX1107&lt;&gt;"",$BX1107,"")</f>
        <v>2017</v>
      </c>
      <c r="L1107" s="0" t="n">
        <f aca="false">IF(AND(ISNUMBER($BW1107),ISNUMBER($BX1107)),($BW1107+$BX1107)/2,"")</f>
        <v>2011.5</v>
      </c>
      <c r="M1107" s="0" t="n">
        <f aca="false">IF($L1107&lt;&gt;"",$L1107,"")</f>
        <v>2011.5</v>
      </c>
      <c r="N1107" s="0" t="n">
        <f aca="false">IF(AND(ISNUMBER($BW1107),ISNUMBER($BX1107)),MIN(1,MAX(0,($BX1107-2016+1)/($BX1107-$BW1107+1))),"")</f>
        <v>0.166666666666667</v>
      </c>
      <c r="O1107" s="0" t="n">
        <f aca="false">IF(AND(ISNUMBER($BW1107),ISNUMBER($BX1107)),MIN(1,MAX(0,($BX1107-2017+1)/($BX1107-$BW1107+1))),"")</f>
        <v>0.0833333333333333</v>
      </c>
      <c r="P1107" s="0" t="n">
        <f aca="false">IF(AND(ISNUMBER($BW1107),ISNUMBER($BX1107)),MIN(1,MAX(0,($BX1107-2018+1)/($BX1107-$BW1107+1))),"")</f>
        <v>0</v>
      </c>
      <c r="Q1107" s="0" t="n">
        <f aca="false">IF(AND(ISNUMBER($BW1107),ISNUMBER($BX1107)),MIN(1,MAX(0,($BX1107-2019+1)/($BX1107-$BW1107+1))),"")</f>
        <v>0</v>
      </c>
      <c r="R1107" s="0" t="n">
        <f aca="false">IF(AND(ISNUMBER($BW1107),ISNUMBER($BX1107)),MIN(1,MAX(0,($BX1107-2016+1)/($BX1107-$BW1107+1))),"")</f>
        <v>0.166666666666667</v>
      </c>
      <c r="S1107" s="0" t="n">
        <f aca="false">IF($L1107&lt;&gt;"",IF($L1107&gt;=2015.5,1,0),"")</f>
        <v>0</v>
      </c>
      <c r="T1107" s="0" t="n">
        <f aca="false">IF($L1107&lt;&gt;"",IF($L1107&gt;=2016,1,0),"")</f>
        <v>0</v>
      </c>
      <c r="U1107" s="0" t="n">
        <f aca="false">IF(ISNUMBER($BX1107),IF($BX1107&gt;=2016,1,0),"")</f>
        <v>1</v>
      </c>
      <c r="V1107" s="0" t="n">
        <f aca="false">IF(ISNUMBER($BW1107),IF($BW1107&gt;=2016,1,0),"")</f>
        <v>0</v>
      </c>
      <c r="W1107" s="0" t="str">
        <f aca="false">IF(AND(ISNUMBER($BW1107),ISNUMBER($BX1107)),IF($BW1107&gt;=2016,"post-only",IF($BX1107&lt;2016,"pre-only","mixed")),"")</f>
        <v>mixed</v>
      </c>
      <c r="X1107" s="0" t="n">
        <f aca="false">IF(AND(ISNUMBER($BW1107),ISNUMBER($BX1107)),MIN(1,MAX(0,($BX1107-2017+1)/($BX1107-$BW1107+1))),"")</f>
        <v>0.0833333333333333</v>
      </c>
      <c r="Y1107" s="0" t="n">
        <f aca="false">IF(AND(ISNUMBER($BW1107),ISNUMBER($BX1107)),MIN(1,MAX(0,($BX1107-2018+1)/($BX1107-$BW1107+1))),"")</f>
        <v>0</v>
      </c>
      <c r="Z1107" s="0" t="n">
        <f aca="false">IF(AND(ISNUMBER($BW1107),ISNUMBER($BX1107)),MIN(1,MAX(0,($BX1107-2019+1)/($BX1107-$BW1107+1))),"")</f>
        <v>0</v>
      </c>
      <c r="AA1107" s="0" t="n">
        <f aca="false">IF(ISNUMBER($BX1107),IF($BX1107&gt;=2017,1,0),"")</f>
        <v>1</v>
      </c>
      <c r="AB1107" s="0" t="n">
        <f aca="false">IF(ISNUMBER($BX1107),IF($BX1107&gt;=2018,1,0),"")</f>
        <v>0</v>
      </c>
      <c r="AC1107" s="0" t="n">
        <f aca="false">IF(ISNUMBER($BX1107),IF($BX1107&gt;=2019,1,0),"")</f>
        <v>0</v>
      </c>
      <c r="AD1107" s="0" t="n">
        <f aca="false">IF($L1107&lt;&gt;"",IF($L1107&gt;2013,1,0),"")</f>
        <v>0</v>
      </c>
      <c r="AE1107" s="0" t="n">
        <f aca="false">IF($L1107&lt;&gt;"",1+IF($L1107&gt;2011,1,0)+IF($L1107&gt;2014,1,0),"")</f>
        <v>2</v>
      </c>
      <c r="AF1107" s="0" t="s">
        <v>761</v>
      </c>
      <c r="AG1107" s="0" t="s">
        <v>88</v>
      </c>
      <c r="AH1107" s="0" t="s">
        <v>89</v>
      </c>
      <c r="AI1107" s="0" t="s">
        <v>497</v>
      </c>
      <c r="AJ1107" s="0" t="s">
        <v>497</v>
      </c>
      <c r="AK1107" s="0" t="str">
        <f aca="false">IF(AND($CF1107&lt;&gt;"",IFERROR(INDEX(subsample_country_map!$B:$B,MATCH($CF1107,subsample_country_map!$A:$A,0)),"")&lt;&gt;""),INDEX(subsample_country_map!$B:$B,MATCH($CF1107,subsample_country_map!$A:$A,0)),INDEX(lookup!$AA:$AA,MATCH($A1107,lookup!$A:$A,0)))</f>
        <v>2_Europe</v>
      </c>
      <c r="AL1107" s="0" t="str">
        <f aca="false">IF(AND($CF1107&lt;&gt;"",IFERROR(INDEX(subsample_country_map!$C:$C,MATCH($CF1107,subsample_country_map!$A:$A,0)),"")&lt;&gt;""),INDEX(subsample_country_map!$C:$C,MATCH($CF1107,subsample_country_map!$A:$A,0)),INDEX(lookup!$AB:$AB,MATCH($A1107,lookup!$A:$A,0)))</f>
        <v>99_NCE</v>
      </c>
      <c r="AM1107" s="0" t="str">
        <f aca="false">IF(AND($CF1107&lt;&gt;"",IFERROR(INDEX(subsample_country_map!$D:$D,MATCH($CF1107,subsample_country_map!$A:$A,0)),"")&lt;&gt;""),INDEX(subsample_country_map!$D:$D,MATCH($CF1107,subsample_country_map!$A:$A,0)),INDEX(lookup!$AC:$AC,MATCH($A1107,lookup!$A:$A,0)))</f>
        <v>1_western</v>
      </c>
      <c r="AN1107" s="0" t="str">
        <f aca="false">IF(AND($CF1107&lt;&gt;"",IFERROR(INDEX(subsample_country_map!$E:$E,MATCH($CF1107,subsample_country_map!$A:$A,0)),"")&lt;&gt;""),INDEX(subsample_country_map!$E:$E,MATCH($CF1107,subsample_country_map!$A:$A,0)),INDEX(lookup!$AD:$AD,MATCH($A1107,lookup!$A:$A,0)))</f>
        <v>2_civil law</v>
      </c>
      <c r="AO1107" s="0" t="str">
        <f aca="false">INDEX(lookup!$Y:$Y,MATCH($A1107,lookup!$A:$A,0))</f>
        <v>0_published</v>
      </c>
      <c r="AP1107" s="0" t="str">
        <f aca="false">INDEX(lookup!$Z:$Z,MATCH($A1107,lookup!$A:$A,0))</f>
        <v>1_VHB high</v>
      </c>
      <c r="AQ1107" s="0" t="str">
        <f aca="false">INDEX(lookup!$W:$W,MATCH($A1107,lookup!$A:$A,0))</f>
        <v>1_fin/acc/econ</v>
      </c>
      <c r="AS1107" s="0" t="s">
        <v>91</v>
      </c>
      <c r="AT1107" s="0" t="s">
        <v>111</v>
      </c>
      <c r="AU1107" s="0" t="s">
        <v>93</v>
      </c>
      <c r="AZ1107" s="0" t="s">
        <v>2765</v>
      </c>
      <c r="BA1107" s="0" t="s">
        <v>95</v>
      </c>
      <c r="BB1107" s="0" t="s">
        <v>96</v>
      </c>
      <c r="BC1107" s="0" t="s">
        <v>97</v>
      </c>
      <c r="BD1107" s="0" t="s">
        <v>97</v>
      </c>
      <c r="BE1107" s="0" t="s">
        <v>98</v>
      </c>
      <c r="BI1107" s="0" t="s">
        <v>4011</v>
      </c>
      <c r="BJ1107" s="0" t="s">
        <v>4012</v>
      </c>
      <c r="BK1107" s="0" t="s">
        <v>4013</v>
      </c>
      <c r="BL1107" s="0" t="s">
        <v>4014</v>
      </c>
      <c r="BM1107" s="0" t="s">
        <v>2422</v>
      </c>
      <c r="BN1107" s="0" t="s">
        <v>768</v>
      </c>
      <c r="BO1107" s="0" t="s">
        <v>769</v>
      </c>
      <c r="BP1107" s="0" t="s">
        <v>3980</v>
      </c>
      <c r="BQ1107" s="0" t="s">
        <v>85</v>
      </c>
      <c r="BT1107" s="0" t="n">
        <v>0</v>
      </c>
      <c r="BU1107" s="0" t="s">
        <v>3986</v>
      </c>
      <c r="BW1107" s="0" t="n">
        <v>2006</v>
      </c>
      <c r="BX1107" s="0" t="n">
        <v>2017</v>
      </c>
      <c r="BY1107" s="0" t="s">
        <v>3987</v>
      </c>
      <c r="BZ1107" s="0" t="n">
        <v>2011.5</v>
      </c>
      <c r="CA1107" s="0" t="n">
        <v>0.166666666666667</v>
      </c>
      <c r="CB1107" s="0" t="n">
        <v>0</v>
      </c>
      <c r="CC1107" s="0" t="n">
        <v>1</v>
      </c>
      <c r="CD1107" s="0" t="n">
        <v>-0.0160013655430869</v>
      </c>
      <c r="CE1107" s="0" t="n">
        <v>1</v>
      </c>
    </row>
    <row r="1108" customFormat="false" ht="15" hidden="false" customHeight="false" outlineLevel="0" collapsed="false">
      <c r="A1108" s="0" t="s">
        <v>4015</v>
      </c>
      <c r="B1108" s="0" t="n">
        <v>2413</v>
      </c>
      <c r="C1108" s="0" t="n">
        <v>0.093449922050104</v>
      </c>
      <c r="D1108" s="0" t="n">
        <v>588</v>
      </c>
      <c r="E1108" s="0" t="n">
        <f aca="false">IF(ISNUMBER($BA1108),$BA1108,IF(AND(ISNUMBER($D1108),ISNUMBER($BW1108),ISNUMBER($BX1108)),$D1108*($BX1108-$BW1108+1),""))</f>
        <v>588</v>
      </c>
      <c r="H1108" s="0" t="s">
        <v>118</v>
      </c>
      <c r="I1108" s="0" t="s">
        <v>119</v>
      </c>
      <c r="J1108" s="0" t="n">
        <f aca="false">IF($BW1108&lt;&gt;"",$BW1108,"")</f>
        <v>2005</v>
      </c>
      <c r="K1108" s="0" t="n">
        <f aca="false">IF($BX1108&lt;&gt;"",$BX1108,"")</f>
        <v>2012</v>
      </c>
      <c r="L1108" s="0" t="n">
        <f aca="false">IF(AND(ISNUMBER($BW1108),ISNUMBER($BX1108)),($BW1108+$BX1108)/2,"")</f>
        <v>2008.5</v>
      </c>
      <c r="M1108" s="0" t="n">
        <f aca="false">IF($L1108&lt;&gt;"",$L1108,"")</f>
        <v>2008.5</v>
      </c>
      <c r="N1108" s="0" t="n">
        <f aca="false">IF(AND(ISNUMBER($BW1108),ISNUMBER($BX1108)),MIN(1,MAX(0,($BX1108-2016+1)/($BX1108-$BW1108+1))),"")</f>
        <v>0</v>
      </c>
      <c r="O1108" s="0" t="n">
        <f aca="false">IF(AND(ISNUMBER($BW1108),ISNUMBER($BX1108)),MIN(1,MAX(0,($BX1108-2017+1)/($BX1108-$BW1108+1))),"")</f>
        <v>0</v>
      </c>
      <c r="P1108" s="0" t="n">
        <f aca="false">IF(AND(ISNUMBER($BW1108),ISNUMBER($BX1108)),MIN(1,MAX(0,($BX1108-2018+1)/($BX1108-$BW1108+1))),"")</f>
        <v>0</v>
      </c>
      <c r="Q1108" s="0" t="n">
        <f aca="false">IF(AND(ISNUMBER($BW1108),ISNUMBER($BX1108)),MIN(1,MAX(0,($BX1108-2019+1)/($BX1108-$BW1108+1))),"")</f>
        <v>0</v>
      </c>
      <c r="R1108" s="0" t="n">
        <f aca="false">IF(AND(ISNUMBER($BW1108),ISNUMBER($BX1108)),MIN(1,MAX(0,($BX1108-2016+1)/($BX1108-$BW1108+1))),"")</f>
        <v>0</v>
      </c>
      <c r="S1108" s="0" t="n">
        <f aca="false">IF($L1108&lt;&gt;"",IF($L1108&gt;=2015.5,1,0),"")</f>
        <v>0</v>
      </c>
      <c r="T1108" s="0" t="n">
        <f aca="false">IF($L1108&lt;&gt;"",IF($L1108&gt;=2016,1,0),"")</f>
        <v>0</v>
      </c>
      <c r="U1108" s="0" t="n">
        <f aca="false">IF(ISNUMBER($BX1108),IF($BX1108&gt;=2016,1,0),"")</f>
        <v>0</v>
      </c>
      <c r="V1108" s="0" t="n">
        <f aca="false">IF(ISNUMBER($BW1108),IF($BW1108&gt;=2016,1,0),"")</f>
        <v>0</v>
      </c>
      <c r="W1108" s="0" t="str">
        <f aca="false">IF(AND(ISNUMBER($BW1108),ISNUMBER($BX1108)),IF($BW1108&gt;=2016,"post-only",IF($BX1108&lt;2016,"pre-only","mixed")),"")</f>
        <v>pre-only</v>
      </c>
      <c r="X1108" s="0" t="n">
        <f aca="false">IF(AND(ISNUMBER($BW1108),ISNUMBER($BX1108)),MIN(1,MAX(0,($BX1108-2017+1)/($BX1108-$BW1108+1))),"")</f>
        <v>0</v>
      </c>
      <c r="Y1108" s="0" t="n">
        <f aca="false">IF(AND(ISNUMBER($BW1108),ISNUMBER($BX1108)),MIN(1,MAX(0,($BX1108-2018+1)/($BX1108-$BW1108+1))),"")</f>
        <v>0</v>
      </c>
      <c r="Z1108" s="0" t="n">
        <f aca="false">IF(AND(ISNUMBER($BW1108),ISNUMBER($BX1108)),MIN(1,MAX(0,($BX1108-2019+1)/($BX1108-$BW1108+1))),"")</f>
        <v>0</v>
      </c>
      <c r="AA1108" s="0" t="n">
        <f aca="false">IF(ISNUMBER($BX1108),IF($BX1108&gt;=2017,1,0),"")</f>
        <v>0</v>
      </c>
      <c r="AB1108" s="0" t="n">
        <f aca="false">IF(ISNUMBER($BX1108),IF($BX1108&gt;=2018,1,0),"")</f>
        <v>0</v>
      </c>
      <c r="AC1108" s="0" t="n">
        <f aca="false">IF(ISNUMBER($BX1108),IF($BX1108&gt;=2019,1,0),"")</f>
        <v>0</v>
      </c>
      <c r="AD1108" s="0" t="n">
        <f aca="false">IF($L1108&lt;&gt;"",IF($L1108&gt;2013,1,0),"")</f>
        <v>0</v>
      </c>
      <c r="AE1108" s="0" t="n">
        <f aca="false">IF($L1108&lt;&gt;"",1+IF($L1108&gt;2011,1,0)+IF($L1108&gt;2014,1,0),"")</f>
        <v>1</v>
      </c>
      <c r="AF1108" s="0" t="s">
        <v>87</v>
      </c>
      <c r="AG1108" s="0" t="s">
        <v>88</v>
      </c>
      <c r="AH1108" s="0" t="s">
        <v>89</v>
      </c>
      <c r="AI1108" s="0" t="s">
        <v>90</v>
      </c>
      <c r="AJ1108" s="0" t="s">
        <v>90</v>
      </c>
      <c r="AK1108" s="0" t="str">
        <f aca="false">IF(AND($CF1108&lt;&gt;"",IFERROR(INDEX(subsample_country_map!$B:$B,MATCH($CF1108,subsample_country_map!$A:$A,0)),"")&lt;&gt;""),INDEX(subsample_country_map!$B:$B,MATCH($CF1108,subsample_country_map!$A:$A,0)),INDEX(lookup!$AA:$AA,MATCH($A1108,lookup!$A:$A,0)))</f>
        <v>99_NCE</v>
      </c>
      <c r="AL1108" s="0" t="str">
        <f aca="false">IF(AND($CF1108&lt;&gt;"",IFERROR(INDEX(subsample_country_map!$C:$C,MATCH($CF1108,subsample_country_map!$A:$A,0)),"")&lt;&gt;""),INDEX(subsample_country_map!$C:$C,MATCH($CF1108,subsample_country_map!$A:$A,0)),INDEX(lookup!$AB:$AB,MATCH($A1108,lookup!$A:$A,0)))</f>
        <v>99_NCE</v>
      </c>
      <c r="AM1108" s="0" t="str">
        <f aca="false">IF(AND($CF1108&lt;&gt;"",IFERROR(INDEX(subsample_country_map!$D:$D,MATCH($CF1108,subsample_country_map!$A:$A,0)),"")&lt;&gt;""),INDEX(subsample_country_map!$D:$D,MATCH($CF1108,subsample_country_map!$A:$A,0)),INDEX(lookup!$AC:$AC,MATCH($A1108,lookup!$A:$A,0)))</f>
        <v>99_NCE</v>
      </c>
      <c r="AN1108" s="0" t="str">
        <f aca="false">IF(AND($CF1108&lt;&gt;"",IFERROR(INDEX(subsample_country_map!$E:$E,MATCH($CF1108,subsample_country_map!$A:$A,0)),"")&lt;&gt;""),INDEX(subsample_country_map!$E:$E,MATCH($CF1108,subsample_country_map!$A:$A,0)),INDEX(lookup!$AD:$AD,MATCH($A1108,lookup!$A:$A,0)))</f>
        <v>99_NCE</v>
      </c>
      <c r="AO1108" s="0" t="str">
        <f aca="false">INDEX(lookup!$Y:$Y,MATCH($A1108,lookup!$A:$A,0))</f>
        <v>0_published</v>
      </c>
      <c r="AP1108" s="0" t="str">
        <f aca="false">INDEX(lookup!$Z:$Z,MATCH($A1108,lookup!$A:$A,0))</f>
        <v>1_VHB high</v>
      </c>
      <c r="AQ1108" s="0" t="str">
        <f aca="false">INDEX(lookup!$W:$W,MATCH($A1108,lookup!$A:$A,0))</f>
        <v>1_fin/acc/econ</v>
      </c>
      <c r="AS1108" s="0" t="s">
        <v>91</v>
      </c>
      <c r="AT1108" s="0" t="s">
        <v>111</v>
      </c>
      <c r="AU1108" s="0" t="s">
        <v>93</v>
      </c>
      <c r="AV1108" s="0" t="s">
        <v>4016</v>
      </c>
      <c r="AX1108" s="0" t="s">
        <v>4017</v>
      </c>
      <c r="BA1108" s="0" t="n">
        <v>588</v>
      </c>
      <c r="BB1108" s="0" t="s">
        <v>347</v>
      </c>
      <c r="BC1108" s="0" t="s">
        <v>122</v>
      </c>
      <c r="BD1108" s="0" t="s">
        <v>348</v>
      </c>
      <c r="BE1108" s="0" t="s">
        <v>98</v>
      </c>
      <c r="BI1108" s="0" t="s">
        <v>124</v>
      </c>
      <c r="BJ1108" s="0" t="s">
        <v>4018</v>
      </c>
      <c r="BK1108" s="0" t="s">
        <v>4019</v>
      </c>
      <c r="BL1108" s="0" t="s">
        <v>4020</v>
      </c>
      <c r="BM1108" s="0" t="s">
        <v>4021</v>
      </c>
      <c r="BN1108" s="0" t="s">
        <v>4022</v>
      </c>
      <c r="BO1108" s="0" t="s">
        <v>769</v>
      </c>
      <c r="BP1108" s="0" t="s">
        <v>4015</v>
      </c>
      <c r="BQ1108" s="0" t="s">
        <v>127</v>
      </c>
      <c r="BT1108" s="0" t="n">
        <v>0</v>
      </c>
      <c r="BU1108" s="0" t="s">
        <v>4023</v>
      </c>
      <c r="BW1108" s="0" t="n">
        <v>2005</v>
      </c>
      <c r="BX1108" s="0" t="n">
        <v>2012</v>
      </c>
      <c r="BY1108" s="0" t="s">
        <v>4024</v>
      </c>
      <c r="BZ1108" s="0" t="n">
        <v>2008.5</v>
      </c>
      <c r="CA1108" s="0" t="n">
        <v>0</v>
      </c>
      <c r="CB1108" s="0" t="n">
        <v>0</v>
      </c>
      <c r="CC1108" s="0" t="n">
        <v>0</v>
      </c>
      <c r="CD1108" s="0" t="n">
        <v>0.0937233855946358</v>
      </c>
      <c r="CE1108" s="0" t="n">
        <v>1</v>
      </c>
    </row>
    <row r="1109" customFormat="false" ht="15" hidden="false" customHeight="false" outlineLevel="0" collapsed="false">
      <c r="A1109" s="0" t="s">
        <v>4015</v>
      </c>
      <c r="B1109" s="0" t="n">
        <v>2414</v>
      </c>
      <c r="C1109" s="0" t="n">
        <v>-0.0145744449288984</v>
      </c>
      <c r="D1109" s="0" t="n">
        <v>470</v>
      </c>
      <c r="E1109" s="0" t="n">
        <f aca="false">IF(ISNUMBER($BA1109),$BA1109,IF(AND(ISNUMBER($D1109),ISNUMBER($BW1109),ISNUMBER($BX1109)),$D1109*($BX1109-$BW1109+1),""))</f>
        <v>470</v>
      </c>
      <c r="H1109" s="0" t="s">
        <v>118</v>
      </c>
      <c r="I1109" s="0" t="s">
        <v>119</v>
      </c>
      <c r="J1109" s="0" t="n">
        <f aca="false">IF($BW1109&lt;&gt;"",$BW1109,"")</f>
        <v>2005</v>
      </c>
      <c r="K1109" s="0" t="n">
        <f aca="false">IF($BX1109&lt;&gt;"",$BX1109,"")</f>
        <v>2012</v>
      </c>
      <c r="L1109" s="0" t="n">
        <f aca="false">IF(AND(ISNUMBER($BW1109),ISNUMBER($BX1109)),($BW1109+$BX1109)/2,"")</f>
        <v>2008.5</v>
      </c>
      <c r="M1109" s="0" t="n">
        <f aca="false">IF($L1109&lt;&gt;"",$L1109,"")</f>
        <v>2008.5</v>
      </c>
      <c r="N1109" s="0" t="n">
        <f aca="false">IF(AND(ISNUMBER($BW1109),ISNUMBER($BX1109)),MIN(1,MAX(0,($BX1109-2016+1)/($BX1109-$BW1109+1))),"")</f>
        <v>0</v>
      </c>
      <c r="O1109" s="0" t="n">
        <f aca="false">IF(AND(ISNUMBER($BW1109),ISNUMBER($BX1109)),MIN(1,MAX(0,($BX1109-2017+1)/($BX1109-$BW1109+1))),"")</f>
        <v>0</v>
      </c>
      <c r="P1109" s="0" t="n">
        <f aca="false">IF(AND(ISNUMBER($BW1109),ISNUMBER($BX1109)),MIN(1,MAX(0,($BX1109-2018+1)/($BX1109-$BW1109+1))),"")</f>
        <v>0</v>
      </c>
      <c r="Q1109" s="0" t="n">
        <f aca="false">IF(AND(ISNUMBER($BW1109),ISNUMBER($BX1109)),MIN(1,MAX(0,($BX1109-2019+1)/($BX1109-$BW1109+1))),"")</f>
        <v>0</v>
      </c>
      <c r="R1109" s="0" t="n">
        <f aca="false">IF(AND(ISNUMBER($BW1109),ISNUMBER($BX1109)),MIN(1,MAX(0,($BX1109-2016+1)/($BX1109-$BW1109+1))),"")</f>
        <v>0</v>
      </c>
      <c r="S1109" s="0" t="n">
        <f aca="false">IF($L1109&lt;&gt;"",IF($L1109&gt;=2015.5,1,0),"")</f>
        <v>0</v>
      </c>
      <c r="T1109" s="0" t="n">
        <f aca="false">IF($L1109&lt;&gt;"",IF($L1109&gt;=2016,1,0),"")</f>
        <v>0</v>
      </c>
      <c r="U1109" s="0" t="n">
        <f aca="false">IF(ISNUMBER($BX1109),IF($BX1109&gt;=2016,1,0),"")</f>
        <v>0</v>
      </c>
      <c r="V1109" s="0" t="n">
        <f aca="false">IF(ISNUMBER($BW1109),IF($BW1109&gt;=2016,1,0),"")</f>
        <v>0</v>
      </c>
      <c r="W1109" s="0" t="str">
        <f aca="false">IF(AND(ISNUMBER($BW1109),ISNUMBER($BX1109)),IF($BW1109&gt;=2016,"post-only",IF($BX1109&lt;2016,"pre-only","mixed")),"")</f>
        <v>pre-only</v>
      </c>
      <c r="X1109" s="0" t="n">
        <f aca="false">IF(AND(ISNUMBER($BW1109),ISNUMBER($BX1109)),MIN(1,MAX(0,($BX1109-2017+1)/($BX1109-$BW1109+1))),"")</f>
        <v>0</v>
      </c>
      <c r="Y1109" s="0" t="n">
        <f aca="false">IF(AND(ISNUMBER($BW1109),ISNUMBER($BX1109)),MIN(1,MAX(0,($BX1109-2018+1)/($BX1109-$BW1109+1))),"")</f>
        <v>0</v>
      </c>
      <c r="Z1109" s="0" t="n">
        <f aca="false">IF(AND(ISNUMBER($BW1109),ISNUMBER($BX1109)),MIN(1,MAX(0,($BX1109-2019+1)/($BX1109-$BW1109+1))),"")</f>
        <v>0</v>
      </c>
      <c r="AA1109" s="0" t="n">
        <f aca="false">IF(ISNUMBER($BX1109),IF($BX1109&gt;=2017,1,0),"")</f>
        <v>0</v>
      </c>
      <c r="AB1109" s="0" t="n">
        <f aca="false">IF(ISNUMBER($BX1109),IF($BX1109&gt;=2018,1,0),"")</f>
        <v>0</v>
      </c>
      <c r="AC1109" s="0" t="n">
        <f aca="false">IF(ISNUMBER($BX1109),IF($BX1109&gt;=2019,1,0),"")</f>
        <v>0</v>
      </c>
      <c r="AD1109" s="0" t="n">
        <f aca="false">IF($L1109&lt;&gt;"",IF($L1109&gt;2013,1,0),"")</f>
        <v>0</v>
      </c>
      <c r="AE1109" s="0" t="n">
        <f aca="false">IF($L1109&lt;&gt;"",1+IF($L1109&gt;2011,1,0)+IF($L1109&gt;2014,1,0),"")</f>
        <v>1</v>
      </c>
      <c r="AF1109" s="0" t="s">
        <v>87</v>
      </c>
      <c r="AG1109" s="0" t="s">
        <v>88</v>
      </c>
      <c r="AH1109" s="0" t="s">
        <v>89</v>
      </c>
      <c r="AI1109" s="0" t="s">
        <v>90</v>
      </c>
      <c r="AJ1109" s="0" t="s">
        <v>90</v>
      </c>
      <c r="AK1109" s="0" t="str">
        <f aca="false">IF(AND($CF1109&lt;&gt;"",IFERROR(INDEX(subsample_country_map!$B:$B,MATCH($CF1109,subsample_country_map!$A:$A,0)),"")&lt;&gt;""),INDEX(subsample_country_map!$B:$B,MATCH($CF1109,subsample_country_map!$A:$A,0)),INDEX(lookup!$AA:$AA,MATCH($A1109,lookup!$A:$A,0)))</f>
        <v>99_NCE</v>
      </c>
      <c r="AL1109" s="0" t="str">
        <f aca="false">IF(AND($CF1109&lt;&gt;"",IFERROR(INDEX(subsample_country_map!$C:$C,MATCH($CF1109,subsample_country_map!$A:$A,0)),"")&lt;&gt;""),INDEX(subsample_country_map!$C:$C,MATCH($CF1109,subsample_country_map!$A:$A,0)),INDEX(lookup!$AB:$AB,MATCH($A1109,lookup!$A:$A,0)))</f>
        <v>99_NCE</v>
      </c>
      <c r="AM1109" s="0" t="str">
        <f aca="false">IF(AND($CF1109&lt;&gt;"",IFERROR(INDEX(subsample_country_map!$D:$D,MATCH($CF1109,subsample_country_map!$A:$A,0)),"")&lt;&gt;""),INDEX(subsample_country_map!$D:$D,MATCH($CF1109,subsample_country_map!$A:$A,0)),INDEX(lookup!$AC:$AC,MATCH($A1109,lookup!$A:$A,0)))</f>
        <v>99_NCE</v>
      </c>
      <c r="AN1109" s="0" t="str">
        <f aca="false">IF(AND($CF1109&lt;&gt;"",IFERROR(INDEX(subsample_country_map!$E:$E,MATCH($CF1109,subsample_country_map!$A:$A,0)),"")&lt;&gt;""),INDEX(subsample_country_map!$E:$E,MATCH($CF1109,subsample_country_map!$A:$A,0)),INDEX(lookup!$AD:$AD,MATCH($A1109,lookup!$A:$A,0)))</f>
        <v>99_NCE</v>
      </c>
      <c r="AO1109" s="0" t="str">
        <f aca="false">INDEX(lookup!$Y:$Y,MATCH($A1109,lookup!$A:$A,0))</f>
        <v>0_published</v>
      </c>
      <c r="AP1109" s="0" t="str">
        <f aca="false">INDEX(lookup!$Z:$Z,MATCH($A1109,lookup!$A:$A,0))</f>
        <v>1_VHB high</v>
      </c>
      <c r="AQ1109" s="0" t="str">
        <f aca="false">INDEX(lookup!$W:$W,MATCH($A1109,lookup!$A:$A,0))</f>
        <v>1_fin/acc/econ</v>
      </c>
      <c r="AS1109" s="0" t="s">
        <v>91</v>
      </c>
      <c r="AT1109" s="0" t="s">
        <v>111</v>
      </c>
      <c r="AU1109" s="0" t="s">
        <v>93</v>
      </c>
      <c r="AV1109" s="0" t="s">
        <v>4025</v>
      </c>
      <c r="AX1109" s="0" t="s">
        <v>4026</v>
      </c>
      <c r="BA1109" s="0" t="n">
        <v>470</v>
      </c>
      <c r="BB1109" s="0" t="s">
        <v>347</v>
      </c>
      <c r="BC1109" s="0" t="s">
        <v>122</v>
      </c>
      <c r="BD1109" s="0" t="s">
        <v>348</v>
      </c>
      <c r="BE1109" s="0" t="s">
        <v>98</v>
      </c>
      <c r="BI1109" s="0" t="s">
        <v>124</v>
      </c>
      <c r="BJ1109" s="0" t="s">
        <v>4027</v>
      </c>
      <c r="BK1109" s="0" t="s">
        <v>4019</v>
      </c>
      <c r="BL1109" s="0" t="s">
        <v>4028</v>
      </c>
      <c r="BM1109" s="0" t="s">
        <v>4021</v>
      </c>
      <c r="BN1109" s="0" t="s">
        <v>4022</v>
      </c>
      <c r="BO1109" s="0" t="s">
        <v>769</v>
      </c>
      <c r="BP1109" s="0" t="s">
        <v>4015</v>
      </c>
      <c r="BQ1109" s="0" t="s">
        <v>127</v>
      </c>
      <c r="BT1109" s="0" t="n">
        <v>0</v>
      </c>
      <c r="BU1109" s="0" t="s">
        <v>4023</v>
      </c>
      <c r="BW1109" s="0" t="n">
        <v>2005</v>
      </c>
      <c r="BX1109" s="0" t="n">
        <v>2012</v>
      </c>
      <c r="BY1109" s="0" t="s">
        <v>4024</v>
      </c>
      <c r="BZ1109" s="0" t="n">
        <v>2008.5</v>
      </c>
      <c r="CA1109" s="0" t="n">
        <v>0</v>
      </c>
      <c r="CB1109" s="0" t="n">
        <v>0</v>
      </c>
      <c r="CC1109" s="0" t="n">
        <v>0</v>
      </c>
      <c r="CD1109" s="0" t="n">
        <v>-0.0145754770013147</v>
      </c>
      <c r="CE1109" s="0" t="n">
        <v>1</v>
      </c>
    </row>
    <row r="1110" customFormat="false" ht="15" hidden="false" customHeight="false" outlineLevel="0" collapsed="false">
      <c r="A1110" s="0" t="s">
        <v>4015</v>
      </c>
      <c r="B1110" s="0" t="n">
        <v>2415</v>
      </c>
      <c r="C1110" s="0" t="n">
        <v>0.00438198116665829</v>
      </c>
      <c r="D1110" s="0" t="n">
        <v>470</v>
      </c>
      <c r="E1110" s="0" t="n">
        <f aca="false">IF(ISNUMBER($BA1110),$BA1110,IF(AND(ISNUMBER($D1110),ISNUMBER($BW1110),ISNUMBER($BX1110)),$D1110*($BX1110-$BW1110+1),""))</f>
        <v>470</v>
      </c>
      <c r="H1110" s="0" t="s">
        <v>118</v>
      </c>
      <c r="I1110" s="0" t="s">
        <v>119</v>
      </c>
      <c r="J1110" s="0" t="n">
        <f aca="false">IF($BW1110&lt;&gt;"",$BW1110,"")</f>
        <v>2005</v>
      </c>
      <c r="K1110" s="0" t="n">
        <f aca="false">IF($BX1110&lt;&gt;"",$BX1110,"")</f>
        <v>2012</v>
      </c>
      <c r="L1110" s="0" t="n">
        <f aca="false">IF(AND(ISNUMBER($BW1110),ISNUMBER($BX1110)),($BW1110+$BX1110)/2,"")</f>
        <v>2008.5</v>
      </c>
      <c r="M1110" s="0" t="n">
        <f aca="false">IF($L1110&lt;&gt;"",$L1110,"")</f>
        <v>2008.5</v>
      </c>
      <c r="N1110" s="0" t="n">
        <f aca="false">IF(AND(ISNUMBER($BW1110),ISNUMBER($BX1110)),MIN(1,MAX(0,($BX1110-2016+1)/($BX1110-$BW1110+1))),"")</f>
        <v>0</v>
      </c>
      <c r="O1110" s="0" t="n">
        <f aca="false">IF(AND(ISNUMBER($BW1110),ISNUMBER($BX1110)),MIN(1,MAX(0,($BX1110-2017+1)/($BX1110-$BW1110+1))),"")</f>
        <v>0</v>
      </c>
      <c r="P1110" s="0" t="n">
        <f aca="false">IF(AND(ISNUMBER($BW1110),ISNUMBER($BX1110)),MIN(1,MAX(0,($BX1110-2018+1)/($BX1110-$BW1110+1))),"")</f>
        <v>0</v>
      </c>
      <c r="Q1110" s="0" t="n">
        <f aca="false">IF(AND(ISNUMBER($BW1110),ISNUMBER($BX1110)),MIN(1,MAX(0,($BX1110-2019+1)/($BX1110-$BW1110+1))),"")</f>
        <v>0</v>
      </c>
      <c r="R1110" s="0" t="n">
        <f aca="false">IF(AND(ISNUMBER($BW1110),ISNUMBER($BX1110)),MIN(1,MAX(0,($BX1110-2016+1)/($BX1110-$BW1110+1))),"")</f>
        <v>0</v>
      </c>
      <c r="S1110" s="0" t="n">
        <f aca="false">IF($L1110&lt;&gt;"",IF($L1110&gt;=2015.5,1,0),"")</f>
        <v>0</v>
      </c>
      <c r="T1110" s="0" t="n">
        <f aca="false">IF($L1110&lt;&gt;"",IF($L1110&gt;=2016,1,0),"")</f>
        <v>0</v>
      </c>
      <c r="U1110" s="0" t="n">
        <f aca="false">IF(ISNUMBER($BX1110),IF($BX1110&gt;=2016,1,0),"")</f>
        <v>0</v>
      </c>
      <c r="V1110" s="0" t="n">
        <f aca="false">IF(ISNUMBER($BW1110),IF($BW1110&gt;=2016,1,0),"")</f>
        <v>0</v>
      </c>
      <c r="W1110" s="0" t="str">
        <f aca="false">IF(AND(ISNUMBER($BW1110),ISNUMBER($BX1110)),IF($BW1110&gt;=2016,"post-only",IF($BX1110&lt;2016,"pre-only","mixed")),"")</f>
        <v>pre-only</v>
      </c>
      <c r="X1110" s="0" t="n">
        <f aca="false">IF(AND(ISNUMBER($BW1110),ISNUMBER($BX1110)),MIN(1,MAX(0,($BX1110-2017+1)/($BX1110-$BW1110+1))),"")</f>
        <v>0</v>
      </c>
      <c r="Y1110" s="0" t="n">
        <f aca="false">IF(AND(ISNUMBER($BW1110),ISNUMBER($BX1110)),MIN(1,MAX(0,($BX1110-2018+1)/($BX1110-$BW1110+1))),"")</f>
        <v>0</v>
      </c>
      <c r="Z1110" s="0" t="n">
        <f aca="false">IF(AND(ISNUMBER($BW1110),ISNUMBER($BX1110)),MIN(1,MAX(0,($BX1110-2019+1)/($BX1110-$BW1110+1))),"")</f>
        <v>0</v>
      </c>
      <c r="AA1110" s="0" t="n">
        <f aca="false">IF(ISNUMBER($BX1110),IF($BX1110&gt;=2017,1,0),"")</f>
        <v>0</v>
      </c>
      <c r="AB1110" s="0" t="n">
        <f aca="false">IF(ISNUMBER($BX1110),IF($BX1110&gt;=2018,1,0),"")</f>
        <v>0</v>
      </c>
      <c r="AC1110" s="0" t="n">
        <f aca="false">IF(ISNUMBER($BX1110),IF($BX1110&gt;=2019,1,0),"")</f>
        <v>0</v>
      </c>
      <c r="AD1110" s="0" t="n">
        <f aca="false">IF($L1110&lt;&gt;"",IF($L1110&gt;2013,1,0),"")</f>
        <v>0</v>
      </c>
      <c r="AE1110" s="0" t="n">
        <f aca="false">IF($L1110&lt;&gt;"",1+IF($L1110&gt;2011,1,0)+IF($L1110&gt;2014,1,0),"")</f>
        <v>1</v>
      </c>
      <c r="AF1110" s="0" t="s">
        <v>87</v>
      </c>
      <c r="AG1110" s="0" t="s">
        <v>88</v>
      </c>
      <c r="AH1110" s="0" t="s">
        <v>89</v>
      </c>
      <c r="AI1110" s="0" t="s">
        <v>90</v>
      </c>
      <c r="AJ1110" s="0" t="s">
        <v>90</v>
      </c>
      <c r="AK1110" s="0" t="str">
        <f aca="false">IF(AND($CF1110&lt;&gt;"",IFERROR(INDEX(subsample_country_map!$B:$B,MATCH($CF1110,subsample_country_map!$A:$A,0)),"")&lt;&gt;""),INDEX(subsample_country_map!$B:$B,MATCH($CF1110,subsample_country_map!$A:$A,0)),INDEX(lookup!$AA:$AA,MATCH($A1110,lookup!$A:$A,0)))</f>
        <v>99_NCE</v>
      </c>
      <c r="AL1110" s="0" t="str">
        <f aca="false">IF(AND($CF1110&lt;&gt;"",IFERROR(INDEX(subsample_country_map!$C:$C,MATCH($CF1110,subsample_country_map!$A:$A,0)),"")&lt;&gt;""),INDEX(subsample_country_map!$C:$C,MATCH($CF1110,subsample_country_map!$A:$A,0)),INDEX(lookup!$AB:$AB,MATCH($A1110,lookup!$A:$A,0)))</f>
        <v>99_NCE</v>
      </c>
      <c r="AM1110" s="0" t="str">
        <f aca="false">IF(AND($CF1110&lt;&gt;"",IFERROR(INDEX(subsample_country_map!$D:$D,MATCH($CF1110,subsample_country_map!$A:$A,0)),"")&lt;&gt;""),INDEX(subsample_country_map!$D:$D,MATCH($CF1110,subsample_country_map!$A:$A,0)),INDEX(lookup!$AC:$AC,MATCH($A1110,lookup!$A:$A,0)))</f>
        <v>99_NCE</v>
      </c>
      <c r="AN1110" s="0" t="str">
        <f aca="false">IF(AND($CF1110&lt;&gt;"",IFERROR(INDEX(subsample_country_map!$E:$E,MATCH($CF1110,subsample_country_map!$A:$A,0)),"")&lt;&gt;""),INDEX(subsample_country_map!$E:$E,MATCH($CF1110,subsample_country_map!$A:$A,0)),INDEX(lookup!$AD:$AD,MATCH($A1110,lookup!$A:$A,0)))</f>
        <v>99_NCE</v>
      </c>
      <c r="AO1110" s="0" t="str">
        <f aca="false">INDEX(lookup!$Y:$Y,MATCH($A1110,lookup!$A:$A,0))</f>
        <v>0_published</v>
      </c>
      <c r="AP1110" s="0" t="str">
        <f aca="false">INDEX(lookup!$Z:$Z,MATCH($A1110,lookup!$A:$A,0))</f>
        <v>1_VHB high</v>
      </c>
      <c r="AQ1110" s="0" t="str">
        <f aca="false">INDEX(lookup!$W:$W,MATCH($A1110,lookup!$A:$A,0))</f>
        <v>1_fin/acc/econ</v>
      </c>
      <c r="AS1110" s="0" t="s">
        <v>91</v>
      </c>
      <c r="AT1110" s="0" t="s">
        <v>111</v>
      </c>
      <c r="AU1110" s="0" t="s">
        <v>93</v>
      </c>
      <c r="AV1110" s="0" t="s">
        <v>214</v>
      </c>
      <c r="AX1110" s="0" t="s">
        <v>4029</v>
      </c>
      <c r="BA1110" s="0" t="n">
        <v>470</v>
      </c>
      <c r="BB1110" s="0" t="s">
        <v>347</v>
      </c>
      <c r="BC1110" s="0" t="s">
        <v>122</v>
      </c>
      <c r="BD1110" s="0" t="s">
        <v>348</v>
      </c>
      <c r="BE1110" s="0" t="s">
        <v>98</v>
      </c>
      <c r="BI1110" s="0" t="s">
        <v>143</v>
      </c>
      <c r="BJ1110" s="0" t="s">
        <v>4030</v>
      </c>
      <c r="BK1110" s="0" t="s">
        <v>4031</v>
      </c>
      <c r="BL1110" s="0" t="s">
        <v>4032</v>
      </c>
      <c r="BM1110" s="0" t="s">
        <v>4033</v>
      </c>
      <c r="BN1110" s="0" t="s">
        <v>4022</v>
      </c>
      <c r="BO1110" s="0" t="s">
        <v>769</v>
      </c>
      <c r="BP1110" s="0" t="s">
        <v>4015</v>
      </c>
      <c r="BQ1110" s="0" t="s">
        <v>127</v>
      </c>
      <c r="BT1110" s="0" t="n">
        <v>0</v>
      </c>
      <c r="BU1110" s="0" t="s">
        <v>4023</v>
      </c>
      <c r="BW1110" s="0" t="n">
        <v>2005</v>
      </c>
      <c r="BX1110" s="0" t="n">
        <v>2012</v>
      </c>
      <c r="BY1110" s="0" t="s">
        <v>4024</v>
      </c>
      <c r="BZ1110" s="0" t="n">
        <v>2008.5</v>
      </c>
      <c r="CA1110" s="0" t="n">
        <v>0</v>
      </c>
      <c r="CB1110" s="0" t="n">
        <v>0</v>
      </c>
      <c r="CC1110" s="0" t="n">
        <v>0</v>
      </c>
      <c r="CD1110" s="0" t="n">
        <v>0.00438200921423011</v>
      </c>
      <c r="CE1110" s="0" t="n">
        <v>1</v>
      </c>
    </row>
    <row r="1111" customFormat="false" ht="15" hidden="false" customHeight="false" outlineLevel="0" collapsed="false">
      <c r="A1111" s="0" t="s">
        <v>4015</v>
      </c>
      <c r="B1111" s="0" t="n">
        <v>2416</v>
      </c>
      <c r="C1111" s="0" t="n">
        <v>-0.0216743905052536</v>
      </c>
      <c r="D1111" s="0" t="n">
        <v>470</v>
      </c>
      <c r="E1111" s="0" t="n">
        <f aca="false">IF(ISNUMBER($BA1111),$BA1111,IF(AND(ISNUMBER($D1111),ISNUMBER($BW1111),ISNUMBER($BX1111)),$D1111*($BX1111-$BW1111+1),""))</f>
        <v>470</v>
      </c>
      <c r="H1111" s="0" t="s">
        <v>118</v>
      </c>
      <c r="I1111" s="0" t="s">
        <v>119</v>
      </c>
      <c r="J1111" s="0" t="n">
        <f aca="false">IF($BW1111&lt;&gt;"",$BW1111,"")</f>
        <v>2005</v>
      </c>
      <c r="K1111" s="0" t="n">
        <f aca="false">IF($BX1111&lt;&gt;"",$BX1111,"")</f>
        <v>2012</v>
      </c>
      <c r="L1111" s="0" t="n">
        <f aca="false">IF(AND(ISNUMBER($BW1111),ISNUMBER($BX1111)),($BW1111+$BX1111)/2,"")</f>
        <v>2008.5</v>
      </c>
      <c r="M1111" s="0" t="n">
        <f aca="false">IF($L1111&lt;&gt;"",$L1111,"")</f>
        <v>2008.5</v>
      </c>
      <c r="N1111" s="0" t="n">
        <f aca="false">IF(AND(ISNUMBER($BW1111),ISNUMBER($BX1111)),MIN(1,MAX(0,($BX1111-2016+1)/($BX1111-$BW1111+1))),"")</f>
        <v>0</v>
      </c>
      <c r="O1111" s="0" t="n">
        <f aca="false">IF(AND(ISNUMBER($BW1111),ISNUMBER($BX1111)),MIN(1,MAX(0,($BX1111-2017+1)/($BX1111-$BW1111+1))),"")</f>
        <v>0</v>
      </c>
      <c r="P1111" s="0" t="n">
        <f aca="false">IF(AND(ISNUMBER($BW1111),ISNUMBER($BX1111)),MIN(1,MAX(0,($BX1111-2018+1)/($BX1111-$BW1111+1))),"")</f>
        <v>0</v>
      </c>
      <c r="Q1111" s="0" t="n">
        <f aca="false">IF(AND(ISNUMBER($BW1111),ISNUMBER($BX1111)),MIN(1,MAX(0,($BX1111-2019+1)/($BX1111-$BW1111+1))),"")</f>
        <v>0</v>
      </c>
      <c r="R1111" s="0" t="n">
        <f aca="false">IF(AND(ISNUMBER($BW1111),ISNUMBER($BX1111)),MIN(1,MAX(0,($BX1111-2016+1)/($BX1111-$BW1111+1))),"")</f>
        <v>0</v>
      </c>
      <c r="S1111" s="0" t="n">
        <f aca="false">IF($L1111&lt;&gt;"",IF($L1111&gt;=2015.5,1,0),"")</f>
        <v>0</v>
      </c>
      <c r="T1111" s="0" t="n">
        <f aca="false">IF($L1111&lt;&gt;"",IF($L1111&gt;=2016,1,0),"")</f>
        <v>0</v>
      </c>
      <c r="U1111" s="0" t="n">
        <f aca="false">IF(ISNUMBER($BX1111),IF($BX1111&gt;=2016,1,0),"")</f>
        <v>0</v>
      </c>
      <c r="V1111" s="0" t="n">
        <f aca="false">IF(ISNUMBER($BW1111),IF($BW1111&gt;=2016,1,0),"")</f>
        <v>0</v>
      </c>
      <c r="W1111" s="0" t="str">
        <f aca="false">IF(AND(ISNUMBER($BW1111),ISNUMBER($BX1111)),IF($BW1111&gt;=2016,"post-only",IF($BX1111&lt;2016,"pre-only","mixed")),"")</f>
        <v>pre-only</v>
      </c>
      <c r="X1111" s="0" t="n">
        <f aca="false">IF(AND(ISNUMBER($BW1111),ISNUMBER($BX1111)),MIN(1,MAX(0,($BX1111-2017+1)/($BX1111-$BW1111+1))),"")</f>
        <v>0</v>
      </c>
      <c r="Y1111" s="0" t="n">
        <f aca="false">IF(AND(ISNUMBER($BW1111),ISNUMBER($BX1111)),MIN(1,MAX(0,($BX1111-2018+1)/($BX1111-$BW1111+1))),"")</f>
        <v>0</v>
      </c>
      <c r="Z1111" s="0" t="n">
        <f aca="false">IF(AND(ISNUMBER($BW1111),ISNUMBER($BX1111)),MIN(1,MAX(0,($BX1111-2019+1)/($BX1111-$BW1111+1))),"")</f>
        <v>0</v>
      </c>
      <c r="AA1111" s="0" t="n">
        <f aca="false">IF(ISNUMBER($BX1111),IF($BX1111&gt;=2017,1,0),"")</f>
        <v>0</v>
      </c>
      <c r="AB1111" s="0" t="n">
        <f aca="false">IF(ISNUMBER($BX1111),IF($BX1111&gt;=2018,1,0),"")</f>
        <v>0</v>
      </c>
      <c r="AC1111" s="0" t="n">
        <f aca="false">IF(ISNUMBER($BX1111),IF($BX1111&gt;=2019,1,0),"")</f>
        <v>0</v>
      </c>
      <c r="AD1111" s="0" t="n">
        <f aca="false">IF($L1111&lt;&gt;"",IF($L1111&gt;2013,1,0),"")</f>
        <v>0</v>
      </c>
      <c r="AE1111" s="0" t="n">
        <f aca="false">IF($L1111&lt;&gt;"",1+IF($L1111&gt;2011,1,0)+IF($L1111&gt;2014,1,0),"")</f>
        <v>1</v>
      </c>
      <c r="AF1111" s="0" t="s">
        <v>87</v>
      </c>
      <c r="AG1111" s="0" t="s">
        <v>88</v>
      </c>
      <c r="AH1111" s="0" t="s">
        <v>89</v>
      </c>
      <c r="AI1111" s="0" t="s">
        <v>90</v>
      </c>
      <c r="AJ1111" s="0" t="s">
        <v>90</v>
      </c>
      <c r="AK1111" s="0" t="str">
        <f aca="false">IF(AND($CF1111&lt;&gt;"",IFERROR(INDEX(subsample_country_map!$B:$B,MATCH($CF1111,subsample_country_map!$A:$A,0)),"")&lt;&gt;""),INDEX(subsample_country_map!$B:$B,MATCH($CF1111,subsample_country_map!$A:$A,0)),INDEX(lookup!$AA:$AA,MATCH($A1111,lookup!$A:$A,0)))</f>
        <v>99_NCE</v>
      </c>
      <c r="AL1111" s="0" t="str">
        <f aca="false">IF(AND($CF1111&lt;&gt;"",IFERROR(INDEX(subsample_country_map!$C:$C,MATCH($CF1111,subsample_country_map!$A:$A,0)),"")&lt;&gt;""),INDEX(subsample_country_map!$C:$C,MATCH($CF1111,subsample_country_map!$A:$A,0)),INDEX(lookup!$AB:$AB,MATCH($A1111,lookup!$A:$A,0)))</f>
        <v>99_NCE</v>
      </c>
      <c r="AM1111" s="0" t="str">
        <f aca="false">IF(AND($CF1111&lt;&gt;"",IFERROR(INDEX(subsample_country_map!$D:$D,MATCH($CF1111,subsample_country_map!$A:$A,0)),"")&lt;&gt;""),INDEX(subsample_country_map!$D:$D,MATCH($CF1111,subsample_country_map!$A:$A,0)),INDEX(lookup!$AC:$AC,MATCH($A1111,lookup!$A:$A,0)))</f>
        <v>99_NCE</v>
      </c>
      <c r="AN1111" s="0" t="str">
        <f aca="false">IF(AND($CF1111&lt;&gt;"",IFERROR(INDEX(subsample_country_map!$E:$E,MATCH($CF1111,subsample_country_map!$A:$A,0)),"")&lt;&gt;""),INDEX(subsample_country_map!$E:$E,MATCH($CF1111,subsample_country_map!$A:$A,0)),INDEX(lookup!$AD:$AD,MATCH($A1111,lookup!$A:$A,0)))</f>
        <v>99_NCE</v>
      </c>
      <c r="AO1111" s="0" t="str">
        <f aca="false">INDEX(lookup!$Y:$Y,MATCH($A1111,lookup!$A:$A,0))</f>
        <v>0_published</v>
      </c>
      <c r="AP1111" s="0" t="str">
        <f aca="false">INDEX(lookup!$Z:$Z,MATCH($A1111,lookup!$A:$A,0))</f>
        <v>1_VHB high</v>
      </c>
      <c r="AQ1111" s="0" t="str">
        <f aca="false">INDEX(lookup!$W:$W,MATCH($A1111,lookup!$A:$A,0))</f>
        <v>1_fin/acc/econ</v>
      </c>
      <c r="AS1111" s="0" t="s">
        <v>91</v>
      </c>
      <c r="AT1111" s="0" t="s">
        <v>111</v>
      </c>
      <c r="AU1111" s="0" t="s">
        <v>93</v>
      </c>
      <c r="AV1111" s="0" t="s">
        <v>132</v>
      </c>
      <c r="AX1111" s="0" t="s">
        <v>4034</v>
      </c>
      <c r="BA1111" s="0" t="n">
        <v>470</v>
      </c>
      <c r="BB1111" s="0" t="s">
        <v>347</v>
      </c>
      <c r="BC1111" s="0" t="s">
        <v>122</v>
      </c>
      <c r="BD1111" s="0" t="s">
        <v>348</v>
      </c>
      <c r="BE1111" s="0" t="s">
        <v>98</v>
      </c>
      <c r="BI1111" s="0" t="s">
        <v>143</v>
      </c>
      <c r="BJ1111" s="0" t="s">
        <v>4035</v>
      </c>
      <c r="BK1111" s="0" t="s">
        <v>4031</v>
      </c>
      <c r="BL1111" s="0" t="s">
        <v>4036</v>
      </c>
      <c r="BM1111" s="0" t="s">
        <v>4037</v>
      </c>
      <c r="BN1111" s="0" t="s">
        <v>4022</v>
      </c>
      <c r="BO1111" s="0" t="s">
        <v>769</v>
      </c>
      <c r="BP1111" s="0" t="s">
        <v>4015</v>
      </c>
      <c r="BQ1111" s="0" t="s">
        <v>127</v>
      </c>
      <c r="BT1111" s="0" t="n">
        <v>0</v>
      </c>
      <c r="BU1111" s="0" t="s">
        <v>4023</v>
      </c>
      <c r="BW1111" s="0" t="n">
        <v>2005</v>
      </c>
      <c r="BX1111" s="0" t="n">
        <v>2012</v>
      </c>
      <c r="BY1111" s="0" t="s">
        <v>4024</v>
      </c>
      <c r="BZ1111" s="0" t="n">
        <v>2008.5</v>
      </c>
      <c r="CA1111" s="0" t="n">
        <v>0</v>
      </c>
      <c r="CB1111" s="0" t="n">
        <v>0</v>
      </c>
      <c r="CC1111" s="0" t="n">
        <v>0</v>
      </c>
      <c r="CD1111" s="0" t="n">
        <v>-0.0216777855215544</v>
      </c>
      <c r="CE1111" s="0" t="n">
        <v>1</v>
      </c>
    </row>
    <row r="1112" customFormat="false" ht="15" hidden="false" customHeight="false" outlineLevel="0" collapsed="false">
      <c r="A1112" s="0" t="s">
        <v>4015</v>
      </c>
      <c r="B1112" s="0" t="n">
        <v>2417</v>
      </c>
      <c r="C1112" s="0" t="n">
        <v>-0.00830249470609756</v>
      </c>
      <c r="D1112" s="0" t="n">
        <v>470</v>
      </c>
      <c r="E1112" s="0" t="n">
        <f aca="false">IF(ISNUMBER($BA1112),$BA1112,IF(AND(ISNUMBER($D1112),ISNUMBER($BW1112),ISNUMBER($BX1112)),$D1112*($BX1112-$BW1112+1),""))</f>
        <v>470</v>
      </c>
      <c r="H1112" s="0" t="s">
        <v>118</v>
      </c>
      <c r="I1112" s="0" t="s">
        <v>119</v>
      </c>
      <c r="J1112" s="0" t="n">
        <f aca="false">IF($BW1112&lt;&gt;"",$BW1112,"")</f>
        <v>2005</v>
      </c>
      <c r="K1112" s="0" t="n">
        <f aca="false">IF($BX1112&lt;&gt;"",$BX1112,"")</f>
        <v>2012</v>
      </c>
      <c r="L1112" s="0" t="n">
        <f aca="false">IF(AND(ISNUMBER($BW1112),ISNUMBER($BX1112)),($BW1112+$BX1112)/2,"")</f>
        <v>2008.5</v>
      </c>
      <c r="M1112" s="0" t="n">
        <f aca="false">IF($L1112&lt;&gt;"",$L1112,"")</f>
        <v>2008.5</v>
      </c>
      <c r="N1112" s="0" t="n">
        <f aca="false">IF(AND(ISNUMBER($BW1112),ISNUMBER($BX1112)),MIN(1,MAX(0,($BX1112-2016+1)/($BX1112-$BW1112+1))),"")</f>
        <v>0</v>
      </c>
      <c r="O1112" s="0" t="n">
        <f aca="false">IF(AND(ISNUMBER($BW1112),ISNUMBER($BX1112)),MIN(1,MAX(0,($BX1112-2017+1)/($BX1112-$BW1112+1))),"")</f>
        <v>0</v>
      </c>
      <c r="P1112" s="0" t="n">
        <f aca="false">IF(AND(ISNUMBER($BW1112),ISNUMBER($BX1112)),MIN(1,MAX(0,($BX1112-2018+1)/($BX1112-$BW1112+1))),"")</f>
        <v>0</v>
      </c>
      <c r="Q1112" s="0" t="n">
        <f aca="false">IF(AND(ISNUMBER($BW1112),ISNUMBER($BX1112)),MIN(1,MAX(0,($BX1112-2019+1)/($BX1112-$BW1112+1))),"")</f>
        <v>0</v>
      </c>
      <c r="R1112" s="0" t="n">
        <f aca="false">IF(AND(ISNUMBER($BW1112),ISNUMBER($BX1112)),MIN(1,MAX(0,($BX1112-2016+1)/($BX1112-$BW1112+1))),"")</f>
        <v>0</v>
      </c>
      <c r="S1112" s="0" t="n">
        <f aca="false">IF($L1112&lt;&gt;"",IF($L1112&gt;=2015.5,1,0),"")</f>
        <v>0</v>
      </c>
      <c r="T1112" s="0" t="n">
        <f aca="false">IF($L1112&lt;&gt;"",IF($L1112&gt;=2016,1,0),"")</f>
        <v>0</v>
      </c>
      <c r="U1112" s="0" t="n">
        <f aca="false">IF(ISNUMBER($BX1112),IF($BX1112&gt;=2016,1,0),"")</f>
        <v>0</v>
      </c>
      <c r="V1112" s="0" t="n">
        <f aca="false">IF(ISNUMBER($BW1112),IF($BW1112&gt;=2016,1,0),"")</f>
        <v>0</v>
      </c>
      <c r="W1112" s="0" t="str">
        <f aca="false">IF(AND(ISNUMBER($BW1112),ISNUMBER($BX1112)),IF($BW1112&gt;=2016,"post-only",IF($BX1112&lt;2016,"pre-only","mixed")),"")</f>
        <v>pre-only</v>
      </c>
      <c r="X1112" s="0" t="n">
        <f aca="false">IF(AND(ISNUMBER($BW1112),ISNUMBER($BX1112)),MIN(1,MAX(0,($BX1112-2017+1)/($BX1112-$BW1112+1))),"")</f>
        <v>0</v>
      </c>
      <c r="Y1112" s="0" t="n">
        <f aca="false">IF(AND(ISNUMBER($BW1112),ISNUMBER($BX1112)),MIN(1,MAX(0,($BX1112-2018+1)/($BX1112-$BW1112+1))),"")</f>
        <v>0</v>
      </c>
      <c r="Z1112" s="0" t="n">
        <f aca="false">IF(AND(ISNUMBER($BW1112),ISNUMBER($BX1112)),MIN(1,MAX(0,($BX1112-2019+1)/($BX1112-$BW1112+1))),"")</f>
        <v>0</v>
      </c>
      <c r="AA1112" s="0" t="n">
        <f aca="false">IF(ISNUMBER($BX1112),IF($BX1112&gt;=2017,1,0),"")</f>
        <v>0</v>
      </c>
      <c r="AB1112" s="0" t="n">
        <f aca="false">IF(ISNUMBER($BX1112),IF($BX1112&gt;=2018,1,0),"")</f>
        <v>0</v>
      </c>
      <c r="AC1112" s="0" t="n">
        <f aca="false">IF(ISNUMBER($BX1112),IF($BX1112&gt;=2019,1,0),"")</f>
        <v>0</v>
      </c>
      <c r="AD1112" s="0" t="n">
        <f aca="false">IF($L1112&lt;&gt;"",IF($L1112&gt;2013,1,0),"")</f>
        <v>0</v>
      </c>
      <c r="AE1112" s="0" t="n">
        <f aca="false">IF($L1112&lt;&gt;"",1+IF($L1112&gt;2011,1,0)+IF($L1112&gt;2014,1,0),"")</f>
        <v>1</v>
      </c>
      <c r="AF1112" s="0" t="s">
        <v>87</v>
      </c>
      <c r="AG1112" s="0" t="s">
        <v>88</v>
      </c>
      <c r="AH1112" s="0" t="s">
        <v>89</v>
      </c>
      <c r="AI1112" s="0" t="s">
        <v>90</v>
      </c>
      <c r="AJ1112" s="0" t="s">
        <v>90</v>
      </c>
      <c r="AK1112" s="0" t="str">
        <f aca="false">IF(AND($CF1112&lt;&gt;"",IFERROR(INDEX(subsample_country_map!$B:$B,MATCH($CF1112,subsample_country_map!$A:$A,0)),"")&lt;&gt;""),INDEX(subsample_country_map!$B:$B,MATCH($CF1112,subsample_country_map!$A:$A,0)),INDEX(lookup!$AA:$AA,MATCH($A1112,lookup!$A:$A,0)))</f>
        <v>99_NCE</v>
      </c>
      <c r="AL1112" s="0" t="str">
        <f aca="false">IF(AND($CF1112&lt;&gt;"",IFERROR(INDEX(subsample_country_map!$C:$C,MATCH($CF1112,subsample_country_map!$A:$A,0)),"")&lt;&gt;""),INDEX(subsample_country_map!$C:$C,MATCH($CF1112,subsample_country_map!$A:$A,0)),INDEX(lookup!$AB:$AB,MATCH($A1112,lookup!$A:$A,0)))</f>
        <v>99_NCE</v>
      </c>
      <c r="AM1112" s="0" t="str">
        <f aca="false">IF(AND($CF1112&lt;&gt;"",IFERROR(INDEX(subsample_country_map!$D:$D,MATCH($CF1112,subsample_country_map!$A:$A,0)),"")&lt;&gt;""),INDEX(subsample_country_map!$D:$D,MATCH($CF1112,subsample_country_map!$A:$A,0)),INDEX(lookup!$AC:$AC,MATCH($A1112,lookup!$A:$A,0)))</f>
        <v>99_NCE</v>
      </c>
      <c r="AN1112" s="0" t="str">
        <f aca="false">IF(AND($CF1112&lt;&gt;"",IFERROR(INDEX(subsample_country_map!$E:$E,MATCH($CF1112,subsample_country_map!$A:$A,0)),"")&lt;&gt;""),INDEX(subsample_country_map!$E:$E,MATCH($CF1112,subsample_country_map!$A:$A,0)),INDEX(lookup!$AD:$AD,MATCH($A1112,lookup!$A:$A,0)))</f>
        <v>99_NCE</v>
      </c>
      <c r="AO1112" s="0" t="str">
        <f aca="false">INDEX(lookup!$Y:$Y,MATCH($A1112,lookup!$A:$A,0))</f>
        <v>0_published</v>
      </c>
      <c r="AP1112" s="0" t="str">
        <f aca="false">INDEX(lookup!$Z:$Z,MATCH($A1112,lookup!$A:$A,0))</f>
        <v>1_VHB high</v>
      </c>
      <c r="AQ1112" s="0" t="str">
        <f aca="false">INDEX(lookup!$W:$W,MATCH($A1112,lookup!$A:$A,0))</f>
        <v>1_fin/acc/econ</v>
      </c>
      <c r="AS1112" s="0" t="s">
        <v>91</v>
      </c>
      <c r="AT1112" s="0" t="s">
        <v>111</v>
      </c>
      <c r="AU1112" s="0" t="s">
        <v>93</v>
      </c>
      <c r="AV1112" s="0" t="s">
        <v>3176</v>
      </c>
      <c r="AX1112" s="0" t="s">
        <v>2518</v>
      </c>
      <c r="BA1112" s="0" t="n">
        <v>470</v>
      </c>
      <c r="BB1112" s="0" t="s">
        <v>347</v>
      </c>
      <c r="BC1112" s="0" t="s">
        <v>122</v>
      </c>
      <c r="BD1112" s="0" t="s">
        <v>348</v>
      </c>
      <c r="BE1112" s="0" t="s">
        <v>98</v>
      </c>
      <c r="BI1112" s="0" t="s">
        <v>143</v>
      </c>
      <c r="BJ1112" s="0" t="s">
        <v>4038</v>
      </c>
      <c r="BK1112" s="0" t="s">
        <v>4031</v>
      </c>
      <c r="BL1112" s="0" t="s">
        <v>4039</v>
      </c>
      <c r="BM1112" s="0" t="s">
        <v>4040</v>
      </c>
      <c r="BN1112" s="0" t="s">
        <v>4022</v>
      </c>
      <c r="BO1112" s="0" t="s">
        <v>769</v>
      </c>
      <c r="BP1112" s="0" t="s">
        <v>4015</v>
      </c>
      <c r="BQ1112" s="0" t="s">
        <v>127</v>
      </c>
      <c r="BT1112" s="0" t="n">
        <v>0</v>
      </c>
      <c r="BU1112" s="0" t="s">
        <v>4023</v>
      </c>
      <c r="BW1112" s="0" t="n">
        <v>2005</v>
      </c>
      <c r="BX1112" s="0" t="n">
        <v>2012</v>
      </c>
      <c r="BY1112" s="0" t="s">
        <v>4024</v>
      </c>
      <c r="BZ1112" s="0" t="n">
        <v>2008.5</v>
      </c>
      <c r="CA1112" s="0" t="n">
        <v>0</v>
      </c>
      <c r="CB1112" s="0" t="n">
        <v>0</v>
      </c>
      <c r="CC1112" s="0" t="n">
        <v>0</v>
      </c>
      <c r="CD1112" s="0" t="n">
        <v>-0.0083026854815665</v>
      </c>
      <c r="CE1112" s="0" t="n">
        <v>1</v>
      </c>
    </row>
    <row r="1113" customFormat="false" ht="15" hidden="false" customHeight="false" outlineLevel="0" collapsed="false">
      <c r="A1113" s="0" t="s">
        <v>4015</v>
      </c>
      <c r="B1113" s="0" t="n">
        <v>2418</v>
      </c>
      <c r="C1113" s="0" t="n">
        <v>-0.0139761864782965</v>
      </c>
      <c r="D1113" s="0" t="n">
        <v>164</v>
      </c>
      <c r="E1113" s="0" t="n">
        <f aca="false">IF(ISNUMBER($BA1113),$BA1113,IF(AND(ISNUMBER($D1113),ISNUMBER($BW1113),ISNUMBER($BX1113)),$D1113*($BX1113-$BW1113+1),""))</f>
        <v>164</v>
      </c>
      <c r="H1113" s="0" t="s">
        <v>118</v>
      </c>
      <c r="I1113" s="0" t="s">
        <v>119</v>
      </c>
      <c r="J1113" s="0" t="n">
        <f aca="false">IF($BW1113&lt;&gt;"",$BW1113,"")</f>
        <v>2005</v>
      </c>
      <c r="K1113" s="0" t="n">
        <f aca="false">IF($BX1113&lt;&gt;"",$BX1113,"")</f>
        <v>2012</v>
      </c>
      <c r="L1113" s="0" t="n">
        <f aca="false">IF(AND(ISNUMBER($BW1113),ISNUMBER($BX1113)),($BW1113+$BX1113)/2,"")</f>
        <v>2008.5</v>
      </c>
      <c r="M1113" s="0" t="n">
        <f aca="false">IF($L1113&lt;&gt;"",$L1113,"")</f>
        <v>2008.5</v>
      </c>
      <c r="N1113" s="0" t="n">
        <f aca="false">IF(AND(ISNUMBER($BW1113),ISNUMBER($BX1113)),MIN(1,MAX(0,($BX1113-2016+1)/($BX1113-$BW1113+1))),"")</f>
        <v>0</v>
      </c>
      <c r="O1113" s="0" t="n">
        <f aca="false">IF(AND(ISNUMBER($BW1113),ISNUMBER($BX1113)),MIN(1,MAX(0,($BX1113-2017+1)/($BX1113-$BW1113+1))),"")</f>
        <v>0</v>
      </c>
      <c r="P1113" s="0" t="n">
        <f aca="false">IF(AND(ISNUMBER($BW1113),ISNUMBER($BX1113)),MIN(1,MAX(0,($BX1113-2018+1)/($BX1113-$BW1113+1))),"")</f>
        <v>0</v>
      </c>
      <c r="Q1113" s="0" t="n">
        <f aca="false">IF(AND(ISNUMBER($BW1113),ISNUMBER($BX1113)),MIN(1,MAX(0,($BX1113-2019+1)/($BX1113-$BW1113+1))),"")</f>
        <v>0</v>
      </c>
      <c r="R1113" s="0" t="n">
        <f aca="false">IF(AND(ISNUMBER($BW1113),ISNUMBER($BX1113)),MIN(1,MAX(0,($BX1113-2016+1)/($BX1113-$BW1113+1))),"")</f>
        <v>0</v>
      </c>
      <c r="S1113" s="0" t="n">
        <f aca="false">IF($L1113&lt;&gt;"",IF($L1113&gt;=2015.5,1,0),"")</f>
        <v>0</v>
      </c>
      <c r="T1113" s="0" t="n">
        <f aca="false">IF($L1113&lt;&gt;"",IF($L1113&gt;=2016,1,0),"")</f>
        <v>0</v>
      </c>
      <c r="U1113" s="0" t="n">
        <f aca="false">IF(ISNUMBER($BX1113),IF($BX1113&gt;=2016,1,0),"")</f>
        <v>0</v>
      </c>
      <c r="V1113" s="0" t="n">
        <f aca="false">IF(ISNUMBER($BW1113),IF($BW1113&gt;=2016,1,0),"")</f>
        <v>0</v>
      </c>
      <c r="W1113" s="0" t="str">
        <f aca="false">IF(AND(ISNUMBER($BW1113),ISNUMBER($BX1113)),IF($BW1113&gt;=2016,"post-only",IF($BX1113&lt;2016,"pre-only","mixed")),"")</f>
        <v>pre-only</v>
      </c>
      <c r="X1113" s="0" t="n">
        <f aca="false">IF(AND(ISNUMBER($BW1113),ISNUMBER($BX1113)),MIN(1,MAX(0,($BX1113-2017+1)/($BX1113-$BW1113+1))),"")</f>
        <v>0</v>
      </c>
      <c r="Y1113" s="0" t="n">
        <f aca="false">IF(AND(ISNUMBER($BW1113),ISNUMBER($BX1113)),MIN(1,MAX(0,($BX1113-2018+1)/($BX1113-$BW1113+1))),"")</f>
        <v>0</v>
      </c>
      <c r="Z1113" s="0" t="n">
        <f aca="false">IF(AND(ISNUMBER($BW1113),ISNUMBER($BX1113)),MIN(1,MAX(0,($BX1113-2019+1)/($BX1113-$BW1113+1))),"")</f>
        <v>0</v>
      </c>
      <c r="AA1113" s="0" t="n">
        <f aca="false">IF(ISNUMBER($BX1113),IF($BX1113&gt;=2017,1,0),"")</f>
        <v>0</v>
      </c>
      <c r="AB1113" s="0" t="n">
        <f aca="false">IF(ISNUMBER($BX1113),IF($BX1113&gt;=2018,1,0),"")</f>
        <v>0</v>
      </c>
      <c r="AC1113" s="0" t="n">
        <f aca="false">IF(ISNUMBER($BX1113),IF($BX1113&gt;=2019,1,0),"")</f>
        <v>0</v>
      </c>
      <c r="AD1113" s="0" t="n">
        <f aca="false">IF($L1113&lt;&gt;"",IF($L1113&gt;2013,1,0),"")</f>
        <v>0</v>
      </c>
      <c r="AE1113" s="0" t="n">
        <f aca="false">IF($L1113&lt;&gt;"",1+IF($L1113&gt;2011,1,0)+IF($L1113&gt;2014,1,0),"")</f>
        <v>1</v>
      </c>
      <c r="AF1113" s="0" t="s">
        <v>87</v>
      </c>
      <c r="AG1113" s="0" t="s">
        <v>88</v>
      </c>
      <c r="AH1113" s="0" t="s">
        <v>89</v>
      </c>
      <c r="AI1113" s="0" t="s">
        <v>90</v>
      </c>
      <c r="AJ1113" s="0" t="s">
        <v>90</v>
      </c>
      <c r="AK1113" s="0" t="str">
        <f aca="false">IF(AND($CF1113&lt;&gt;"",IFERROR(INDEX(subsample_country_map!$B:$B,MATCH($CF1113,subsample_country_map!$A:$A,0)),"")&lt;&gt;""),INDEX(subsample_country_map!$B:$B,MATCH($CF1113,subsample_country_map!$A:$A,0)),INDEX(lookup!$AA:$AA,MATCH($A1113,lookup!$A:$A,0)))</f>
        <v>1_US</v>
      </c>
      <c r="AL1113" s="0" t="str">
        <f aca="false">IF(AND($CF1113&lt;&gt;"",IFERROR(INDEX(subsample_country_map!$C:$C,MATCH($CF1113,subsample_country_map!$A:$A,0)),"")&lt;&gt;""),INDEX(subsample_country_map!$C:$C,MATCH($CF1113,subsample_country_map!$A:$A,0)),INDEX(lookup!$AB:$AB,MATCH($A1113,lookup!$A:$A,0)))</f>
        <v>1_developed</v>
      </c>
      <c r="AM1113" s="0" t="str">
        <f aca="false">IF(AND($CF1113&lt;&gt;"",IFERROR(INDEX(subsample_country_map!$D:$D,MATCH($CF1113,subsample_country_map!$A:$A,0)),"")&lt;&gt;""),INDEX(subsample_country_map!$D:$D,MATCH($CF1113,subsample_country_map!$A:$A,0)),INDEX(lookup!$AC:$AC,MATCH($A1113,lookup!$A:$A,0)))</f>
        <v>1_western</v>
      </c>
      <c r="AN1113" s="0" t="str">
        <f aca="false">IF(AND($CF1113&lt;&gt;"",IFERROR(INDEX(subsample_country_map!$E:$E,MATCH($CF1113,subsample_country_map!$A:$A,0)),"")&lt;&gt;""),INDEX(subsample_country_map!$E:$E,MATCH($CF1113,subsample_country_map!$A:$A,0)),INDEX(lookup!$AD:$AD,MATCH($A1113,lookup!$A:$A,0)))</f>
        <v>1_common law</v>
      </c>
      <c r="AO1113" s="0" t="str">
        <f aca="false">INDEX(lookup!$Y:$Y,MATCH($A1113,lookup!$A:$A,0))</f>
        <v>0_published</v>
      </c>
      <c r="AP1113" s="0" t="str">
        <f aca="false">INDEX(lookup!$Z:$Z,MATCH($A1113,lookup!$A:$A,0))</f>
        <v>1_VHB high</v>
      </c>
      <c r="AQ1113" s="0" t="str">
        <f aca="false">INDEX(lookup!$W:$W,MATCH($A1113,lookup!$A:$A,0))</f>
        <v>1_fin/acc/econ</v>
      </c>
      <c r="AS1113" s="0" t="s">
        <v>91</v>
      </c>
      <c r="AT1113" s="0" t="s">
        <v>111</v>
      </c>
      <c r="AU1113" s="0" t="s">
        <v>93</v>
      </c>
      <c r="AV1113" s="0" t="s">
        <v>306</v>
      </c>
      <c r="AX1113" s="0" t="s">
        <v>2347</v>
      </c>
      <c r="BA1113" s="0" t="n">
        <v>164</v>
      </c>
      <c r="BB1113" s="0" t="s">
        <v>95</v>
      </c>
      <c r="BC1113" s="0" t="s">
        <v>122</v>
      </c>
      <c r="BD1113" s="0" t="s">
        <v>348</v>
      </c>
      <c r="BE1113" s="0" t="s">
        <v>206</v>
      </c>
      <c r="BF1113" s="0" t="s">
        <v>4041</v>
      </c>
      <c r="BI1113" s="0" t="s">
        <v>189</v>
      </c>
      <c r="BJ1113" s="0" t="s">
        <v>4042</v>
      </c>
      <c r="BK1113" s="0" t="s">
        <v>4043</v>
      </c>
      <c r="BL1113" s="0" t="s">
        <v>4044</v>
      </c>
      <c r="BM1113" s="0" t="s">
        <v>4045</v>
      </c>
      <c r="BN1113" s="0" t="s">
        <v>4022</v>
      </c>
      <c r="BO1113" s="0" t="s">
        <v>769</v>
      </c>
      <c r="BP1113" s="0" t="s">
        <v>4015</v>
      </c>
      <c r="BQ1113" s="0" t="s">
        <v>127</v>
      </c>
      <c r="BT1113" s="0" t="n">
        <v>0</v>
      </c>
      <c r="BU1113" s="0" t="s">
        <v>4023</v>
      </c>
      <c r="BW1113" s="0" t="n">
        <v>2005</v>
      </c>
      <c r="BX1113" s="0" t="n">
        <v>2012</v>
      </c>
      <c r="BY1113" s="0" t="s">
        <v>4024</v>
      </c>
      <c r="BZ1113" s="0" t="n">
        <v>2008.5</v>
      </c>
      <c r="CA1113" s="0" t="n">
        <v>0</v>
      </c>
      <c r="CB1113" s="0" t="n">
        <v>0</v>
      </c>
      <c r="CC1113" s="0" t="n">
        <v>0</v>
      </c>
      <c r="CD1113" s="0" t="n">
        <v>-0.0139770965921156</v>
      </c>
      <c r="CE1113" s="0" t="n">
        <v>1</v>
      </c>
      <c r="CF1113" s="0" t="s">
        <v>4041</v>
      </c>
    </row>
    <row r="1114" customFormat="false" ht="15" hidden="false" customHeight="false" outlineLevel="0" collapsed="false">
      <c r="A1114" s="0" t="s">
        <v>4015</v>
      </c>
      <c r="B1114" s="0" t="n">
        <v>2419</v>
      </c>
      <c r="C1114" s="0" t="n">
        <v>-0.00506309550112835</v>
      </c>
      <c r="D1114" s="0" t="n">
        <v>118</v>
      </c>
      <c r="E1114" s="0" t="n">
        <f aca="false">IF(ISNUMBER($BA1114),$BA1114,IF(AND(ISNUMBER($D1114),ISNUMBER($BW1114),ISNUMBER($BX1114)),$D1114*($BX1114-$BW1114+1),""))</f>
        <v>118</v>
      </c>
      <c r="H1114" s="0" t="s">
        <v>118</v>
      </c>
      <c r="I1114" s="0" t="s">
        <v>119</v>
      </c>
      <c r="J1114" s="0" t="n">
        <f aca="false">IF($BW1114&lt;&gt;"",$BW1114,"")</f>
        <v>2005</v>
      </c>
      <c r="K1114" s="0" t="n">
        <f aca="false">IF($BX1114&lt;&gt;"",$BX1114,"")</f>
        <v>2012</v>
      </c>
      <c r="L1114" s="0" t="n">
        <f aca="false">IF(AND(ISNUMBER($BW1114),ISNUMBER($BX1114)),($BW1114+$BX1114)/2,"")</f>
        <v>2008.5</v>
      </c>
      <c r="M1114" s="0" t="n">
        <f aca="false">IF($L1114&lt;&gt;"",$L1114,"")</f>
        <v>2008.5</v>
      </c>
      <c r="N1114" s="0" t="n">
        <f aca="false">IF(AND(ISNUMBER($BW1114),ISNUMBER($BX1114)),MIN(1,MAX(0,($BX1114-2016+1)/($BX1114-$BW1114+1))),"")</f>
        <v>0</v>
      </c>
      <c r="O1114" s="0" t="n">
        <f aca="false">IF(AND(ISNUMBER($BW1114),ISNUMBER($BX1114)),MIN(1,MAX(0,($BX1114-2017+1)/($BX1114-$BW1114+1))),"")</f>
        <v>0</v>
      </c>
      <c r="P1114" s="0" t="n">
        <f aca="false">IF(AND(ISNUMBER($BW1114),ISNUMBER($BX1114)),MIN(1,MAX(0,($BX1114-2018+1)/($BX1114-$BW1114+1))),"")</f>
        <v>0</v>
      </c>
      <c r="Q1114" s="0" t="n">
        <f aca="false">IF(AND(ISNUMBER($BW1114),ISNUMBER($BX1114)),MIN(1,MAX(0,($BX1114-2019+1)/($BX1114-$BW1114+1))),"")</f>
        <v>0</v>
      </c>
      <c r="R1114" s="0" t="n">
        <f aca="false">IF(AND(ISNUMBER($BW1114),ISNUMBER($BX1114)),MIN(1,MAX(0,($BX1114-2016+1)/($BX1114-$BW1114+1))),"")</f>
        <v>0</v>
      </c>
      <c r="S1114" s="0" t="n">
        <f aca="false">IF($L1114&lt;&gt;"",IF($L1114&gt;=2015.5,1,0),"")</f>
        <v>0</v>
      </c>
      <c r="T1114" s="0" t="n">
        <f aca="false">IF($L1114&lt;&gt;"",IF($L1114&gt;=2016,1,0),"")</f>
        <v>0</v>
      </c>
      <c r="U1114" s="0" t="n">
        <f aca="false">IF(ISNUMBER($BX1114),IF($BX1114&gt;=2016,1,0),"")</f>
        <v>0</v>
      </c>
      <c r="V1114" s="0" t="n">
        <f aca="false">IF(ISNUMBER($BW1114),IF($BW1114&gt;=2016,1,0),"")</f>
        <v>0</v>
      </c>
      <c r="W1114" s="0" t="str">
        <f aca="false">IF(AND(ISNUMBER($BW1114),ISNUMBER($BX1114)),IF($BW1114&gt;=2016,"post-only",IF($BX1114&lt;2016,"pre-only","mixed")),"")</f>
        <v>pre-only</v>
      </c>
      <c r="X1114" s="0" t="n">
        <f aca="false">IF(AND(ISNUMBER($BW1114),ISNUMBER($BX1114)),MIN(1,MAX(0,($BX1114-2017+1)/($BX1114-$BW1114+1))),"")</f>
        <v>0</v>
      </c>
      <c r="Y1114" s="0" t="n">
        <f aca="false">IF(AND(ISNUMBER($BW1114),ISNUMBER($BX1114)),MIN(1,MAX(0,($BX1114-2018+1)/($BX1114-$BW1114+1))),"")</f>
        <v>0</v>
      </c>
      <c r="Z1114" s="0" t="n">
        <f aca="false">IF(AND(ISNUMBER($BW1114),ISNUMBER($BX1114)),MIN(1,MAX(0,($BX1114-2019+1)/($BX1114-$BW1114+1))),"")</f>
        <v>0</v>
      </c>
      <c r="AA1114" s="0" t="n">
        <f aca="false">IF(ISNUMBER($BX1114),IF($BX1114&gt;=2017,1,0),"")</f>
        <v>0</v>
      </c>
      <c r="AB1114" s="0" t="n">
        <f aca="false">IF(ISNUMBER($BX1114),IF($BX1114&gt;=2018,1,0),"")</f>
        <v>0</v>
      </c>
      <c r="AC1114" s="0" t="n">
        <f aca="false">IF(ISNUMBER($BX1114),IF($BX1114&gt;=2019,1,0),"")</f>
        <v>0</v>
      </c>
      <c r="AD1114" s="0" t="n">
        <f aca="false">IF($L1114&lt;&gt;"",IF($L1114&gt;2013,1,0),"")</f>
        <v>0</v>
      </c>
      <c r="AE1114" s="0" t="n">
        <f aca="false">IF($L1114&lt;&gt;"",1+IF($L1114&gt;2011,1,0)+IF($L1114&gt;2014,1,0),"")</f>
        <v>1</v>
      </c>
      <c r="AF1114" s="0" t="s">
        <v>87</v>
      </c>
      <c r="AG1114" s="0" t="s">
        <v>88</v>
      </c>
      <c r="AH1114" s="0" t="s">
        <v>89</v>
      </c>
      <c r="AI1114" s="0" t="s">
        <v>90</v>
      </c>
      <c r="AJ1114" s="0" t="s">
        <v>90</v>
      </c>
      <c r="AK1114" s="0" t="str">
        <f aca="false">IF(AND($CF1114&lt;&gt;"",IFERROR(INDEX(subsample_country_map!$B:$B,MATCH($CF1114,subsample_country_map!$A:$A,0)),"")&lt;&gt;""),INDEX(subsample_country_map!$B:$B,MATCH($CF1114,subsample_country_map!$A:$A,0)),INDEX(lookup!$AA:$AA,MATCH($A1114,lookup!$A:$A,0)))</f>
        <v>99_NCE</v>
      </c>
      <c r="AL1114" s="0" t="str">
        <f aca="false">IF(AND($CF1114&lt;&gt;"",IFERROR(INDEX(subsample_country_map!$C:$C,MATCH($CF1114,subsample_country_map!$A:$A,0)),"")&lt;&gt;""),INDEX(subsample_country_map!$C:$C,MATCH($CF1114,subsample_country_map!$A:$A,0)),INDEX(lookup!$AB:$AB,MATCH($A1114,lookup!$A:$A,0)))</f>
        <v>99_NCE</v>
      </c>
      <c r="AM1114" s="0" t="str">
        <f aca="false">IF(AND($CF1114&lt;&gt;"",IFERROR(INDEX(subsample_country_map!$D:$D,MATCH($CF1114,subsample_country_map!$A:$A,0)),"")&lt;&gt;""),INDEX(subsample_country_map!$D:$D,MATCH($CF1114,subsample_country_map!$A:$A,0)),INDEX(lookup!$AC:$AC,MATCH($A1114,lookup!$A:$A,0)))</f>
        <v>99_NCE</v>
      </c>
      <c r="AN1114" s="0" t="str">
        <f aca="false">IF(AND($CF1114&lt;&gt;"",IFERROR(INDEX(subsample_country_map!$E:$E,MATCH($CF1114,subsample_country_map!$A:$A,0)),"")&lt;&gt;""),INDEX(subsample_country_map!$E:$E,MATCH($CF1114,subsample_country_map!$A:$A,0)),INDEX(lookup!$AD:$AD,MATCH($A1114,lookup!$A:$A,0)))</f>
        <v>99_NCE</v>
      </c>
      <c r="AO1114" s="0" t="str">
        <f aca="false">INDEX(lookup!$Y:$Y,MATCH($A1114,lookup!$A:$A,0))</f>
        <v>0_published</v>
      </c>
      <c r="AP1114" s="0" t="str">
        <f aca="false">INDEX(lookup!$Z:$Z,MATCH($A1114,lookup!$A:$A,0))</f>
        <v>1_VHB high</v>
      </c>
      <c r="AQ1114" s="0" t="str">
        <f aca="false">INDEX(lookup!$W:$W,MATCH($A1114,lookup!$A:$A,0))</f>
        <v>1_fin/acc/econ</v>
      </c>
      <c r="AS1114" s="0" t="s">
        <v>91</v>
      </c>
      <c r="AT1114" s="0" t="s">
        <v>111</v>
      </c>
      <c r="AU1114" s="0" t="s">
        <v>93</v>
      </c>
      <c r="AV1114" s="0" t="s">
        <v>1696</v>
      </c>
      <c r="AX1114" s="0" t="s">
        <v>4046</v>
      </c>
      <c r="BA1114" s="0" t="n">
        <v>118</v>
      </c>
      <c r="BB1114" s="0" t="s">
        <v>347</v>
      </c>
      <c r="BC1114" s="0" t="s">
        <v>122</v>
      </c>
      <c r="BD1114" s="0" t="s">
        <v>348</v>
      </c>
      <c r="BE1114" s="0" t="s">
        <v>4047</v>
      </c>
      <c r="BF1114" s="0" t="s">
        <v>4048</v>
      </c>
      <c r="BI1114" s="0" t="s">
        <v>208</v>
      </c>
      <c r="BJ1114" s="0" t="s">
        <v>4049</v>
      </c>
      <c r="BK1114" s="0" t="s">
        <v>4050</v>
      </c>
      <c r="BL1114" s="0" t="s">
        <v>4051</v>
      </c>
      <c r="BM1114" s="0" t="s">
        <v>4021</v>
      </c>
      <c r="BN1114" s="0" t="s">
        <v>4022</v>
      </c>
      <c r="BO1114" s="0" t="s">
        <v>769</v>
      </c>
      <c r="BP1114" s="0" t="s">
        <v>4015</v>
      </c>
      <c r="BQ1114" s="0" t="s">
        <v>127</v>
      </c>
      <c r="BT1114" s="0" t="n">
        <v>0</v>
      </c>
      <c r="BU1114" s="0" t="s">
        <v>4023</v>
      </c>
      <c r="BW1114" s="0" t="n">
        <v>2005</v>
      </c>
      <c r="BX1114" s="0" t="n">
        <v>2012</v>
      </c>
      <c r="BY1114" s="0" t="s">
        <v>4024</v>
      </c>
      <c r="BZ1114" s="0" t="n">
        <v>2008.5</v>
      </c>
      <c r="CA1114" s="0" t="n">
        <v>0</v>
      </c>
      <c r="CB1114" s="0" t="n">
        <v>0</v>
      </c>
      <c r="CC1114" s="0" t="n">
        <v>0</v>
      </c>
      <c r="CD1114" s="0" t="n">
        <v>-0.00506313876583693</v>
      </c>
      <c r="CE1114" s="0" t="n">
        <v>1</v>
      </c>
    </row>
    <row r="1115" customFormat="false" ht="15" hidden="false" customHeight="false" outlineLevel="0" collapsed="false">
      <c r="A1115" s="0" t="s">
        <v>4015</v>
      </c>
      <c r="B1115" s="0" t="n">
        <v>2420</v>
      </c>
      <c r="C1115" s="0" t="n">
        <v>0.0242853455205859</v>
      </c>
      <c r="D1115" s="0" t="n">
        <v>119</v>
      </c>
      <c r="E1115" s="0" t="n">
        <f aca="false">IF(ISNUMBER($BA1115),$BA1115,IF(AND(ISNUMBER($D1115),ISNUMBER($BW1115),ISNUMBER($BX1115)),$D1115*($BX1115-$BW1115+1),""))</f>
        <v>119</v>
      </c>
      <c r="H1115" s="0" t="s">
        <v>118</v>
      </c>
      <c r="I1115" s="0" t="s">
        <v>119</v>
      </c>
      <c r="J1115" s="0" t="n">
        <f aca="false">IF($BW1115&lt;&gt;"",$BW1115,"")</f>
        <v>2005</v>
      </c>
      <c r="K1115" s="0" t="n">
        <f aca="false">IF($BX1115&lt;&gt;"",$BX1115,"")</f>
        <v>2012</v>
      </c>
      <c r="L1115" s="0" t="n">
        <f aca="false">IF(AND(ISNUMBER($BW1115),ISNUMBER($BX1115)),($BW1115+$BX1115)/2,"")</f>
        <v>2008.5</v>
      </c>
      <c r="M1115" s="0" t="n">
        <f aca="false">IF($L1115&lt;&gt;"",$L1115,"")</f>
        <v>2008.5</v>
      </c>
      <c r="N1115" s="0" t="n">
        <f aca="false">IF(AND(ISNUMBER($BW1115),ISNUMBER($BX1115)),MIN(1,MAX(0,($BX1115-2016+1)/($BX1115-$BW1115+1))),"")</f>
        <v>0</v>
      </c>
      <c r="O1115" s="0" t="n">
        <f aca="false">IF(AND(ISNUMBER($BW1115),ISNUMBER($BX1115)),MIN(1,MAX(0,($BX1115-2017+1)/($BX1115-$BW1115+1))),"")</f>
        <v>0</v>
      </c>
      <c r="P1115" s="0" t="n">
        <f aca="false">IF(AND(ISNUMBER($BW1115),ISNUMBER($BX1115)),MIN(1,MAX(0,($BX1115-2018+1)/($BX1115-$BW1115+1))),"")</f>
        <v>0</v>
      </c>
      <c r="Q1115" s="0" t="n">
        <f aca="false">IF(AND(ISNUMBER($BW1115),ISNUMBER($BX1115)),MIN(1,MAX(0,($BX1115-2019+1)/($BX1115-$BW1115+1))),"")</f>
        <v>0</v>
      </c>
      <c r="R1115" s="0" t="n">
        <f aca="false">IF(AND(ISNUMBER($BW1115),ISNUMBER($BX1115)),MIN(1,MAX(0,($BX1115-2016+1)/($BX1115-$BW1115+1))),"")</f>
        <v>0</v>
      </c>
      <c r="S1115" s="0" t="n">
        <f aca="false">IF($L1115&lt;&gt;"",IF($L1115&gt;=2015.5,1,0),"")</f>
        <v>0</v>
      </c>
      <c r="T1115" s="0" t="n">
        <f aca="false">IF($L1115&lt;&gt;"",IF($L1115&gt;=2016,1,0),"")</f>
        <v>0</v>
      </c>
      <c r="U1115" s="0" t="n">
        <f aca="false">IF(ISNUMBER($BX1115),IF($BX1115&gt;=2016,1,0),"")</f>
        <v>0</v>
      </c>
      <c r="V1115" s="0" t="n">
        <f aca="false">IF(ISNUMBER($BW1115),IF($BW1115&gt;=2016,1,0),"")</f>
        <v>0</v>
      </c>
      <c r="W1115" s="0" t="str">
        <f aca="false">IF(AND(ISNUMBER($BW1115),ISNUMBER($BX1115)),IF($BW1115&gt;=2016,"post-only",IF($BX1115&lt;2016,"pre-only","mixed")),"")</f>
        <v>pre-only</v>
      </c>
      <c r="X1115" s="0" t="n">
        <f aca="false">IF(AND(ISNUMBER($BW1115),ISNUMBER($BX1115)),MIN(1,MAX(0,($BX1115-2017+1)/($BX1115-$BW1115+1))),"")</f>
        <v>0</v>
      </c>
      <c r="Y1115" s="0" t="n">
        <f aca="false">IF(AND(ISNUMBER($BW1115),ISNUMBER($BX1115)),MIN(1,MAX(0,($BX1115-2018+1)/($BX1115-$BW1115+1))),"")</f>
        <v>0</v>
      </c>
      <c r="Z1115" s="0" t="n">
        <f aca="false">IF(AND(ISNUMBER($BW1115),ISNUMBER($BX1115)),MIN(1,MAX(0,($BX1115-2019+1)/($BX1115-$BW1115+1))),"")</f>
        <v>0</v>
      </c>
      <c r="AA1115" s="0" t="n">
        <f aca="false">IF(ISNUMBER($BX1115),IF($BX1115&gt;=2017,1,0),"")</f>
        <v>0</v>
      </c>
      <c r="AB1115" s="0" t="n">
        <f aca="false">IF(ISNUMBER($BX1115),IF($BX1115&gt;=2018,1,0),"")</f>
        <v>0</v>
      </c>
      <c r="AC1115" s="0" t="n">
        <f aca="false">IF(ISNUMBER($BX1115),IF($BX1115&gt;=2019,1,0),"")</f>
        <v>0</v>
      </c>
      <c r="AD1115" s="0" t="n">
        <f aca="false">IF($L1115&lt;&gt;"",IF($L1115&gt;2013,1,0),"")</f>
        <v>0</v>
      </c>
      <c r="AE1115" s="0" t="n">
        <f aca="false">IF($L1115&lt;&gt;"",1+IF($L1115&gt;2011,1,0)+IF($L1115&gt;2014,1,0),"")</f>
        <v>1</v>
      </c>
      <c r="AF1115" s="0" t="s">
        <v>87</v>
      </c>
      <c r="AG1115" s="0" t="s">
        <v>88</v>
      </c>
      <c r="AH1115" s="0" t="s">
        <v>89</v>
      </c>
      <c r="AI1115" s="0" t="s">
        <v>90</v>
      </c>
      <c r="AJ1115" s="0" t="s">
        <v>90</v>
      </c>
      <c r="AK1115" s="0" t="str">
        <f aca="false">IF(AND($CF1115&lt;&gt;"",IFERROR(INDEX(subsample_country_map!$B:$B,MATCH($CF1115,subsample_country_map!$A:$A,0)),"")&lt;&gt;""),INDEX(subsample_country_map!$B:$B,MATCH($CF1115,subsample_country_map!$A:$A,0)),INDEX(lookup!$AA:$AA,MATCH($A1115,lookup!$A:$A,0)))</f>
        <v>99_NCE</v>
      </c>
      <c r="AL1115" s="0" t="str">
        <f aca="false">IF(AND($CF1115&lt;&gt;"",IFERROR(INDEX(subsample_country_map!$C:$C,MATCH($CF1115,subsample_country_map!$A:$A,0)),"")&lt;&gt;""),INDEX(subsample_country_map!$C:$C,MATCH($CF1115,subsample_country_map!$A:$A,0)),INDEX(lookup!$AB:$AB,MATCH($A1115,lookup!$A:$A,0)))</f>
        <v>99_NCE</v>
      </c>
      <c r="AM1115" s="0" t="str">
        <f aca="false">IF(AND($CF1115&lt;&gt;"",IFERROR(INDEX(subsample_country_map!$D:$D,MATCH($CF1115,subsample_country_map!$A:$A,0)),"")&lt;&gt;""),INDEX(subsample_country_map!$D:$D,MATCH($CF1115,subsample_country_map!$A:$A,0)),INDEX(lookup!$AC:$AC,MATCH($A1115,lookup!$A:$A,0)))</f>
        <v>99_NCE</v>
      </c>
      <c r="AN1115" s="0" t="str">
        <f aca="false">IF(AND($CF1115&lt;&gt;"",IFERROR(INDEX(subsample_country_map!$E:$E,MATCH($CF1115,subsample_country_map!$A:$A,0)),"")&lt;&gt;""),INDEX(subsample_country_map!$E:$E,MATCH($CF1115,subsample_country_map!$A:$A,0)),INDEX(lookup!$AD:$AD,MATCH($A1115,lookup!$A:$A,0)))</f>
        <v>99_NCE</v>
      </c>
      <c r="AO1115" s="0" t="str">
        <f aca="false">INDEX(lookup!$Y:$Y,MATCH($A1115,lookup!$A:$A,0))</f>
        <v>0_published</v>
      </c>
      <c r="AP1115" s="0" t="str">
        <f aca="false">INDEX(lookup!$Z:$Z,MATCH($A1115,lookup!$A:$A,0))</f>
        <v>1_VHB high</v>
      </c>
      <c r="AQ1115" s="0" t="str">
        <f aca="false">INDEX(lookup!$W:$W,MATCH($A1115,lookup!$A:$A,0))</f>
        <v>1_fin/acc/econ</v>
      </c>
      <c r="AS1115" s="0" t="s">
        <v>91</v>
      </c>
      <c r="AT1115" s="0" t="s">
        <v>111</v>
      </c>
      <c r="AU1115" s="0" t="s">
        <v>93</v>
      </c>
      <c r="AV1115" s="0" t="s">
        <v>1578</v>
      </c>
      <c r="AX1115" s="0" t="s">
        <v>4052</v>
      </c>
      <c r="BA1115" s="0" t="n">
        <v>119</v>
      </c>
      <c r="BB1115" s="0" t="s">
        <v>347</v>
      </c>
      <c r="BC1115" s="0" t="s">
        <v>122</v>
      </c>
      <c r="BD1115" s="0" t="s">
        <v>348</v>
      </c>
      <c r="BE1115" s="0" t="s">
        <v>4047</v>
      </c>
      <c r="BF1115" s="0" t="s">
        <v>4053</v>
      </c>
      <c r="BI1115" s="0" t="s">
        <v>208</v>
      </c>
      <c r="BJ1115" s="0" t="s">
        <v>4054</v>
      </c>
      <c r="BK1115" s="0" t="s">
        <v>4050</v>
      </c>
      <c r="BL1115" s="0" t="s">
        <v>4055</v>
      </c>
      <c r="BM1115" s="0" t="s">
        <v>4021</v>
      </c>
      <c r="BN1115" s="0" t="s">
        <v>4022</v>
      </c>
      <c r="BO1115" s="0" t="s">
        <v>769</v>
      </c>
      <c r="BP1115" s="0" t="s">
        <v>4015</v>
      </c>
      <c r="BQ1115" s="0" t="s">
        <v>127</v>
      </c>
      <c r="BT1115" s="0" t="n">
        <v>0</v>
      </c>
      <c r="BU1115" s="0" t="s">
        <v>4023</v>
      </c>
      <c r="BW1115" s="0" t="n">
        <v>2005</v>
      </c>
      <c r="BX1115" s="0" t="n">
        <v>2012</v>
      </c>
      <c r="BY1115" s="0" t="s">
        <v>4024</v>
      </c>
      <c r="BZ1115" s="0" t="n">
        <v>2008.5</v>
      </c>
      <c r="CA1115" s="0" t="n">
        <v>0</v>
      </c>
      <c r="CB1115" s="0" t="n">
        <v>0</v>
      </c>
      <c r="CC1115" s="0" t="n">
        <v>0</v>
      </c>
      <c r="CD1115" s="0" t="n">
        <v>0.0242901215316655</v>
      </c>
      <c r="CE1115" s="0" t="n">
        <v>1</v>
      </c>
    </row>
    <row r="1116" customFormat="false" ht="15" hidden="false" customHeight="false" outlineLevel="0" collapsed="false">
      <c r="A1116" s="0" t="s">
        <v>4015</v>
      </c>
      <c r="B1116" s="0" t="n">
        <v>2421</v>
      </c>
      <c r="C1116" s="0" t="n">
        <v>0.00504177765264475</v>
      </c>
      <c r="D1116" s="0" t="n">
        <v>118</v>
      </c>
      <c r="E1116" s="0" t="n">
        <f aca="false">IF(ISNUMBER($BA1116),$BA1116,IF(AND(ISNUMBER($D1116),ISNUMBER($BW1116),ISNUMBER($BX1116)),$D1116*($BX1116-$BW1116+1),""))</f>
        <v>118</v>
      </c>
      <c r="H1116" s="0" t="s">
        <v>118</v>
      </c>
      <c r="I1116" s="0" t="s">
        <v>119</v>
      </c>
      <c r="J1116" s="0" t="n">
        <f aca="false">IF($BW1116&lt;&gt;"",$BW1116,"")</f>
        <v>2005</v>
      </c>
      <c r="K1116" s="0" t="n">
        <f aca="false">IF($BX1116&lt;&gt;"",$BX1116,"")</f>
        <v>2012</v>
      </c>
      <c r="L1116" s="0" t="n">
        <f aca="false">IF(AND(ISNUMBER($BW1116),ISNUMBER($BX1116)),($BW1116+$BX1116)/2,"")</f>
        <v>2008.5</v>
      </c>
      <c r="M1116" s="0" t="n">
        <f aca="false">IF($L1116&lt;&gt;"",$L1116,"")</f>
        <v>2008.5</v>
      </c>
      <c r="N1116" s="0" t="n">
        <f aca="false">IF(AND(ISNUMBER($BW1116),ISNUMBER($BX1116)),MIN(1,MAX(0,($BX1116-2016+1)/($BX1116-$BW1116+1))),"")</f>
        <v>0</v>
      </c>
      <c r="O1116" s="0" t="n">
        <f aca="false">IF(AND(ISNUMBER($BW1116),ISNUMBER($BX1116)),MIN(1,MAX(0,($BX1116-2017+1)/($BX1116-$BW1116+1))),"")</f>
        <v>0</v>
      </c>
      <c r="P1116" s="0" t="n">
        <f aca="false">IF(AND(ISNUMBER($BW1116),ISNUMBER($BX1116)),MIN(1,MAX(0,($BX1116-2018+1)/($BX1116-$BW1116+1))),"")</f>
        <v>0</v>
      </c>
      <c r="Q1116" s="0" t="n">
        <f aca="false">IF(AND(ISNUMBER($BW1116),ISNUMBER($BX1116)),MIN(1,MAX(0,($BX1116-2019+1)/($BX1116-$BW1116+1))),"")</f>
        <v>0</v>
      </c>
      <c r="R1116" s="0" t="n">
        <f aca="false">IF(AND(ISNUMBER($BW1116),ISNUMBER($BX1116)),MIN(1,MAX(0,($BX1116-2016+1)/($BX1116-$BW1116+1))),"")</f>
        <v>0</v>
      </c>
      <c r="S1116" s="0" t="n">
        <f aca="false">IF($L1116&lt;&gt;"",IF($L1116&gt;=2015.5,1,0),"")</f>
        <v>0</v>
      </c>
      <c r="T1116" s="0" t="n">
        <f aca="false">IF($L1116&lt;&gt;"",IF($L1116&gt;=2016,1,0),"")</f>
        <v>0</v>
      </c>
      <c r="U1116" s="0" t="n">
        <f aca="false">IF(ISNUMBER($BX1116),IF($BX1116&gt;=2016,1,0),"")</f>
        <v>0</v>
      </c>
      <c r="V1116" s="0" t="n">
        <f aca="false">IF(ISNUMBER($BW1116),IF($BW1116&gt;=2016,1,0),"")</f>
        <v>0</v>
      </c>
      <c r="W1116" s="0" t="str">
        <f aca="false">IF(AND(ISNUMBER($BW1116),ISNUMBER($BX1116)),IF($BW1116&gt;=2016,"post-only",IF($BX1116&lt;2016,"pre-only","mixed")),"")</f>
        <v>pre-only</v>
      </c>
      <c r="X1116" s="0" t="n">
        <f aca="false">IF(AND(ISNUMBER($BW1116),ISNUMBER($BX1116)),MIN(1,MAX(0,($BX1116-2017+1)/($BX1116-$BW1116+1))),"")</f>
        <v>0</v>
      </c>
      <c r="Y1116" s="0" t="n">
        <f aca="false">IF(AND(ISNUMBER($BW1116),ISNUMBER($BX1116)),MIN(1,MAX(0,($BX1116-2018+1)/($BX1116-$BW1116+1))),"")</f>
        <v>0</v>
      </c>
      <c r="Z1116" s="0" t="n">
        <f aca="false">IF(AND(ISNUMBER($BW1116),ISNUMBER($BX1116)),MIN(1,MAX(0,($BX1116-2019+1)/($BX1116-$BW1116+1))),"")</f>
        <v>0</v>
      </c>
      <c r="AA1116" s="0" t="n">
        <f aca="false">IF(ISNUMBER($BX1116),IF($BX1116&gt;=2017,1,0),"")</f>
        <v>0</v>
      </c>
      <c r="AB1116" s="0" t="n">
        <f aca="false">IF(ISNUMBER($BX1116),IF($BX1116&gt;=2018,1,0),"")</f>
        <v>0</v>
      </c>
      <c r="AC1116" s="0" t="n">
        <f aca="false">IF(ISNUMBER($BX1116),IF($BX1116&gt;=2019,1,0),"")</f>
        <v>0</v>
      </c>
      <c r="AD1116" s="0" t="n">
        <f aca="false">IF($L1116&lt;&gt;"",IF($L1116&gt;2013,1,0),"")</f>
        <v>0</v>
      </c>
      <c r="AE1116" s="0" t="n">
        <f aca="false">IF($L1116&lt;&gt;"",1+IF($L1116&gt;2011,1,0)+IF($L1116&gt;2014,1,0),"")</f>
        <v>1</v>
      </c>
      <c r="AF1116" s="0" t="s">
        <v>87</v>
      </c>
      <c r="AG1116" s="0" t="s">
        <v>88</v>
      </c>
      <c r="AH1116" s="0" t="s">
        <v>89</v>
      </c>
      <c r="AI1116" s="0" t="s">
        <v>90</v>
      </c>
      <c r="AJ1116" s="0" t="s">
        <v>90</v>
      </c>
      <c r="AK1116" s="0" t="str">
        <f aca="false">IF(AND($CF1116&lt;&gt;"",IFERROR(INDEX(subsample_country_map!$B:$B,MATCH($CF1116,subsample_country_map!$A:$A,0)),"")&lt;&gt;""),INDEX(subsample_country_map!$B:$B,MATCH($CF1116,subsample_country_map!$A:$A,0)),INDEX(lookup!$AA:$AA,MATCH($A1116,lookup!$A:$A,0)))</f>
        <v>99_NCE</v>
      </c>
      <c r="AL1116" s="0" t="str">
        <f aca="false">IF(AND($CF1116&lt;&gt;"",IFERROR(INDEX(subsample_country_map!$C:$C,MATCH($CF1116,subsample_country_map!$A:$A,0)),"")&lt;&gt;""),INDEX(subsample_country_map!$C:$C,MATCH($CF1116,subsample_country_map!$A:$A,0)),INDEX(lookup!$AB:$AB,MATCH($A1116,lookup!$A:$A,0)))</f>
        <v>99_NCE</v>
      </c>
      <c r="AM1116" s="0" t="str">
        <f aca="false">IF(AND($CF1116&lt;&gt;"",IFERROR(INDEX(subsample_country_map!$D:$D,MATCH($CF1116,subsample_country_map!$A:$A,0)),"")&lt;&gt;""),INDEX(subsample_country_map!$D:$D,MATCH($CF1116,subsample_country_map!$A:$A,0)),INDEX(lookup!$AC:$AC,MATCH($A1116,lookup!$A:$A,0)))</f>
        <v>99_NCE</v>
      </c>
      <c r="AN1116" s="0" t="str">
        <f aca="false">IF(AND($CF1116&lt;&gt;"",IFERROR(INDEX(subsample_country_map!$E:$E,MATCH($CF1116,subsample_country_map!$A:$A,0)),"")&lt;&gt;""),INDEX(subsample_country_map!$E:$E,MATCH($CF1116,subsample_country_map!$A:$A,0)),INDEX(lookup!$AD:$AD,MATCH($A1116,lookup!$A:$A,0)))</f>
        <v>99_NCE</v>
      </c>
      <c r="AO1116" s="0" t="str">
        <f aca="false">INDEX(lookup!$Y:$Y,MATCH($A1116,lookup!$A:$A,0))</f>
        <v>0_published</v>
      </c>
      <c r="AP1116" s="0" t="str">
        <f aca="false">INDEX(lookup!$Z:$Z,MATCH($A1116,lookup!$A:$A,0))</f>
        <v>1_VHB high</v>
      </c>
      <c r="AQ1116" s="0" t="str">
        <f aca="false">INDEX(lookup!$W:$W,MATCH($A1116,lookup!$A:$A,0))</f>
        <v>1_fin/acc/econ</v>
      </c>
      <c r="AS1116" s="0" t="s">
        <v>91</v>
      </c>
      <c r="AT1116" s="0" t="s">
        <v>111</v>
      </c>
      <c r="AU1116" s="0" t="s">
        <v>93</v>
      </c>
      <c r="AV1116" s="0" t="s">
        <v>2786</v>
      </c>
      <c r="AX1116" s="0" t="s">
        <v>2627</v>
      </c>
      <c r="BA1116" s="0" t="n">
        <v>118</v>
      </c>
      <c r="BB1116" s="0" t="s">
        <v>347</v>
      </c>
      <c r="BC1116" s="0" t="s">
        <v>122</v>
      </c>
      <c r="BD1116" s="0" t="s">
        <v>348</v>
      </c>
      <c r="BE1116" s="0" t="s">
        <v>4047</v>
      </c>
      <c r="BF1116" s="0" t="s">
        <v>4048</v>
      </c>
      <c r="BI1116" s="0" t="s">
        <v>208</v>
      </c>
      <c r="BJ1116" s="0" t="s">
        <v>4056</v>
      </c>
      <c r="BK1116" s="0" t="s">
        <v>4050</v>
      </c>
      <c r="BL1116" s="0" t="s">
        <v>4057</v>
      </c>
      <c r="BM1116" s="0" t="s">
        <v>4033</v>
      </c>
      <c r="BN1116" s="0" t="s">
        <v>4022</v>
      </c>
      <c r="BO1116" s="0" t="s">
        <v>769</v>
      </c>
      <c r="BP1116" s="0" t="s">
        <v>4015</v>
      </c>
      <c r="BQ1116" s="0" t="s">
        <v>2105</v>
      </c>
      <c r="BT1116" s="0" t="n">
        <v>0</v>
      </c>
      <c r="BU1116" s="0" t="s">
        <v>4023</v>
      </c>
      <c r="BW1116" s="0" t="n">
        <v>2005</v>
      </c>
      <c r="BX1116" s="0" t="n">
        <v>2012</v>
      </c>
      <c r="BY1116" s="0" t="s">
        <v>4024</v>
      </c>
      <c r="BZ1116" s="0" t="n">
        <v>2008.5</v>
      </c>
      <c r="CA1116" s="0" t="n">
        <v>0</v>
      </c>
      <c r="CB1116" s="0" t="n">
        <v>0</v>
      </c>
      <c r="CC1116" s="0" t="n">
        <v>0</v>
      </c>
      <c r="CD1116" s="0" t="n">
        <v>0.00504182037315547</v>
      </c>
      <c r="CE1116" s="0" t="n">
        <v>1</v>
      </c>
    </row>
    <row r="1117" customFormat="false" ht="15" hidden="false" customHeight="false" outlineLevel="0" collapsed="false">
      <c r="A1117" s="0" t="s">
        <v>4015</v>
      </c>
      <c r="B1117" s="0" t="n">
        <v>2422</v>
      </c>
      <c r="C1117" s="0" t="n">
        <v>-0.00311675975138532</v>
      </c>
      <c r="D1117" s="0" t="n">
        <v>119</v>
      </c>
      <c r="E1117" s="0" t="n">
        <f aca="false">IF(ISNUMBER($BA1117),$BA1117,IF(AND(ISNUMBER($D1117),ISNUMBER($BW1117),ISNUMBER($BX1117)),$D1117*($BX1117-$BW1117+1),""))</f>
        <v>119</v>
      </c>
      <c r="H1117" s="0" t="s">
        <v>118</v>
      </c>
      <c r="I1117" s="0" t="s">
        <v>119</v>
      </c>
      <c r="J1117" s="0" t="n">
        <f aca="false">IF($BW1117&lt;&gt;"",$BW1117,"")</f>
        <v>2005</v>
      </c>
      <c r="K1117" s="0" t="n">
        <f aca="false">IF($BX1117&lt;&gt;"",$BX1117,"")</f>
        <v>2012</v>
      </c>
      <c r="L1117" s="0" t="n">
        <f aca="false">IF(AND(ISNUMBER($BW1117),ISNUMBER($BX1117)),($BW1117+$BX1117)/2,"")</f>
        <v>2008.5</v>
      </c>
      <c r="M1117" s="0" t="n">
        <f aca="false">IF($L1117&lt;&gt;"",$L1117,"")</f>
        <v>2008.5</v>
      </c>
      <c r="N1117" s="0" t="n">
        <f aca="false">IF(AND(ISNUMBER($BW1117),ISNUMBER($BX1117)),MIN(1,MAX(0,($BX1117-2016+1)/($BX1117-$BW1117+1))),"")</f>
        <v>0</v>
      </c>
      <c r="O1117" s="0" t="n">
        <f aca="false">IF(AND(ISNUMBER($BW1117),ISNUMBER($BX1117)),MIN(1,MAX(0,($BX1117-2017+1)/($BX1117-$BW1117+1))),"")</f>
        <v>0</v>
      </c>
      <c r="P1117" s="0" t="n">
        <f aca="false">IF(AND(ISNUMBER($BW1117),ISNUMBER($BX1117)),MIN(1,MAX(0,($BX1117-2018+1)/($BX1117-$BW1117+1))),"")</f>
        <v>0</v>
      </c>
      <c r="Q1117" s="0" t="n">
        <f aca="false">IF(AND(ISNUMBER($BW1117),ISNUMBER($BX1117)),MIN(1,MAX(0,($BX1117-2019+1)/($BX1117-$BW1117+1))),"")</f>
        <v>0</v>
      </c>
      <c r="R1117" s="0" t="n">
        <f aca="false">IF(AND(ISNUMBER($BW1117),ISNUMBER($BX1117)),MIN(1,MAX(0,($BX1117-2016+1)/($BX1117-$BW1117+1))),"")</f>
        <v>0</v>
      </c>
      <c r="S1117" s="0" t="n">
        <f aca="false">IF($L1117&lt;&gt;"",IF($L1117&gt;=2015.5,1,0),"")</f>
        <v>0</v>
      </c>
      <c r="T1117" s="0" t="n">
        <f aca="false">IF($L1117&lt;&gt;"",IF($L1117&gt;=2016,1,0),"")</f>
        <v>0</v>
      </c>
      <c r="U1117" s="0" t="n">
        <f aca="false">IF(ISNUMBER($BX1117),IF($BX1117&gt;=2016,1,0),"")</f>
        <v>0</v>
      </c>
      <c r="V1117" s="0" t="n">
        <f aca="false">IF(ISNUMBER($BW1117),IF($BW1117&gt;=2016,1,0),"")</f>
        <v>0</v>
      </c>
      <c r="W1117" s="0" t="str">
        <f aca="false">IF(AND(ISNUMBER($BW1117),ISNUMBER($BX1117)),IF($BW1117&gt;=2016,"post-only",IF($BX1117&lt;2016,"pre-only","mixed")),"")</f>
        <v>pre-only</v>
      </c>
      <c r="X1117" s="0" t="n">
        <f aca="false">IF(AND(ISNUMBER($BW1117),ISNUMBER($BX1117)),MIN(1,MAX(0,($BX1117-2017+1)/($BX1117-$BW1117+1))),"")</f>
        <v>0</v>
      </c>
      <c r="Y1117" s="0" t="n">
        <f aca="false">IF(AND(ISNUMBER($BW1117),ISNUMBER($BX1117)),MIN(1,MAX(0,($BX1117-2018+1)/($BX1117-$BW1117+1))),"")</f>
        <v>0</v>
      </c>
      <c r="Z1117" s="0" t="n">
        <f aca="false">IF(AND(ISNUMBER($BW1117),ISNUMBER($BX1117)),MIN(1,MAX(0,($BX1117-2019+1)/($BX1117-$BW1117+1))),"")</f>
        <v>0</v>
      </c>
      <c r="AA1117" s="0" t="n">
        <f aca="false">IF(ISNUMBER($BX1117),IF($BX1117&gt;=2017,1,0),"")</f>
        <v>0</v>
      </c>
      <c r="AB1117" s="0" t="n">
        <f aca="false">IF(ISNUMBER($BX1117),IF($BX1117&gt;=2018,1,0),"")</f>
        <v>0</v>
      </c>
      <c r="AC1117" s="0" t="n">
        <f aca="false">IF(ISNUMBER($BX1117),IF($BX1117&gt;=2019,1,0),"")</f>
        <v>0</v>
      </c>
      <c r="AD1117" s="0" t="n">
        <f aca="false">IF($L1117&lt;&gt;"",IF($L1117&gt;2013,1,0),"")</f>
        <v>0</v>
      </c>
      <c r="AE1117" s="0" t="n">
        <f aca="false">IF($L1117&lt;&gt;"",1+IF($L1117&gt;2011,1,0)+IF($L1117&gt;2014,1,0),"")</f>
        <v>1</v>
      </c>
      <c r="AF1117" s="0" t="s">
        <v>87</v>
      </c>
      <c r="AG1117" s="0" t="s">
        <v>88</v>
      </c>
      <c r="AH1117" s="0" t="s">
        <v>89</v>
      </c>
      <c r="AI1117" s="0" t="s">
        <v>90</v>
      </c>
      <c r="AJ1117" s="0" t="s">
        <v>90</v>
      </c>
      <c r="AK1117" s="0" t="str">
        <f aca="false">IF(AND($CF1117&lt;&gt;"",IFERROR(INDEX(subsample_country_map!$B:$B,MATCH($CF1117,subsample_country_map!$A:$A,0)),"")&lt;&gt;""),INDEX(subsample_country_map!$B:$B,MATCH($CF1117,subsample_country_map!$A:$A,0)),INDEX(lookup!$AA:$AA,MATCH($A1117,lookup!$A:$A,0)))</f>
        <v>99_NCE</v>
      </c>
      <c r="AL1117" s="0" t="str">
        <f aca="false">IF(AND($CF1117&lt;&gt;"",IFERROR(INDEX(subsample_country_map!$C:$C,MATCH($CF1117,subsample_country_map!$A:$A,0)),"")&lt;&gt;""),INDEX(subsample_country_map!$C:$C,MATCH($CF1117,subsample_country_map!$A:$A,0)),INDEX(lookup!$AB:$AB,MATCH($A1117,lookup!$A:$A,0)))</f>
        <v>99_NCE</v>
      </c>
      <c r="AM1117" s="0" t="str">
        <f aca="false">IF(AND($CF1117&lt;&gt;"",IFERROR(INDEX(subsample_country_map!$D:$D,MATCH($CF1117,subsample_country_map!$A:$A,0)),"")&lt;&gt;""),INDEX(subsample_country_map!$D:$D,MATCH($CF1117,subsample_country_map!$A:$A,0)),INDEX(lookup!$AC:$AC,MATCH($A1117,lookup!$A:$A,0)))</f>
        <v>99_NCE</v>
      </c>
      <c r="AN1117" s="0" t="str">
        <f aca="false">IF(AND($CF1117&lt;&gt;"",IFERROR(INDEX(subsample_country_map!$E:$E,MATCH($CF1117,subsample_country_map!$A:$A,0)),"")&lt;&gt;""),INDEX(subsample_country_map!$E:$E,MATCH($CF1117,subsample_country_map!$A:$A,0)),INDEX(lookup!$AD:$AD,MATCH($A1117,lookup!$A:$A,0)))</f>
        <v>99_NCE</v>
      </c>
      <c r="AO1117" s="0" t="str">
        <f aca="false">INDEX(lookup!$Y:$Y,MATCH($A1117,lookup!$A:$A,0))</f>
        <v>0_published</v>
      </c>
      <c r="AP1117" s="0" t="str">
        <f aca="false">INDEX(lookup!$Z:$Z,MATCH($A1117,lookup!$A:$A,0))</f>
        <v>1_VHB high</v>
      </c>
      <c r="AQ1117" s="0" t="str">
        <f aca="false">INDEX(lookup!$W:$W,MATCH($A1117,lookup!$A:$A,0))</f>
        <v>1_fin/acc/econ</v>
      </c>
      <c r="AS1117" s="0" t="s">
        <v>91</v>
      </c>
      <c r="AT1117" s="0" t="s">
        <v>111</v>
      </c>
      <c r="AU1117" s="0" t="s">
        <v>93</v>
      </c>
      <c r="AV1117" s="0" t="s">
        <v>197</v>
      </c>
      <c r="AX1117" s="0" t="s">
        <v>2637</v>
      </c>
      <c r="BA1117" s="0" t="n">
        <v>119</v>
      </c>
      <c r="BB1117" s="0" t="s">
        <v>347</v>
      </c>
      <c r="BC1117" s="0" t="s">
        <v>122</v>
      </c>
      <c r="BD1117" s="0" t="s">
        <v>348</v>
      </c>
      <c r="BE1117" s="0" t="s">
        <v>4047</v>
      </c>
      <c r="BF1117" s="0" t="s">
        <v>4053</v>
      </c>
      <c r="BI1117" s="0" t="s">
        <v>208</v>
      </c>
      <c r="BJ1117" s="0" t="s">
        <v>4058</v>
      </c>
      <c r="BK1117" s="0" t="s">
        <v>4050</v>
      </c>
      <c r="BL1117" s="0" t="s">
        <v>4059</v>
      </c>
      <c r="BM1117" s="0" t="s">
        <v>4033</v>
      </c>
      <c r="BN1117" s="0" t="s">
        <v>4022</v>
      </c>
      <c r="BO1117" s="0" t="s">
        <v>769</v>
      </c>
      <c r="BP1117" s="0" t="s">
        <v>4015</v>
      </c>
      <c r="BQ1117" s="0" t="s">
        <v>127</v>
      </c>
      <c r="BT1117" s="0" t="n">
        <v>0</v>
      </c>
      <c r="BU1117" s="0" t="s">
        <v>4023</v>
      </c>
      <c r="BW1117" s="0" t="n">
        <v>2005</v>
      </c>
      <c r="BX1117" s="0" t="n">
        <v>2012</v>
      </c>
      <c r="BY1117" s="0" t="s">
        <v>4024</v>
      </c>
      <c r="BZ1117" s="0" t="n">
        <v>2008.5</v>
      </c>
      <c r="CA1117" s="0" t="n">
        <v>0</v>
      </c>
      <c r="CB1117" s="0" t="n">
        <v>0</v>
      </c>
      <c r="CC1117" s="0" t="n">
        <v>0</v>
      </c>
      <c r="CD1117" s="0" t="n">
        <v>-0.00311676984371101</v>
      </c>
      <c r="CE1117" s="0" t="n">
        <v>1</v>
      </c>
    </row>
    <row r="1118" customFormat="false" ht="15" hidden="false" customHeight="false" outlineLevel="0" collapsed="false">
      <c r="A1118" s="0" t="s">
        <v>4015</v>
      </c>
      <c r="B1118" s="0" t="n">
        <v>2423</v>
      </c>
      <c r="C1118" s="0" t="n">
        <v>0.0293536760071192</v>
      </c>
      <c r="D1118" s="0" t="n">
        <v>118</v>
      </c>
      <c r="E1118" s="0" t="n">
        <f aca="false">IF(ISNUMBER($BA1118),$BA1118,IF(AND(ISNUMBER($D1118),ISNUMBER($BW1118),ISNUMBER($BX1118)),$D1118*($BX1118-$BW1118+1),""))</f>
        <v>118</v>
      </c>
      <c r="H1118" s="0" t="s">
        <v>118</v>
      </c>
      <c r="I1118" s="0" t="s">
        <v>119</v>
      </c>
      <c r="J1118" s="0" t="n">
        <f aca="false">IF($BW1118&lt;&gt;"",$BW1118,"")</f>
        <v>2005</v>
      </c>
      <c r="K1118" s="0" t="n">
        <f aca="false">IF($BX1118&lt;&gt;"",$BX1118,"")</f>
        <v>2012</v>
      </c>
      <c r="L1118" s="0" t="n">
        <f aca="false">IF(AND(ISNUMBER($BW1118),ISNUMBER($BX1118)),($BW1118+$BX1118)/2,"")</f>
        <v>2008.5</v>
      </c>
      <c r="M1118" s="0" t="n">
        <f aca="false">IF($L1118&lt;&gt;"",$L1118,"")</f>
        <v>2008.5</v>
      </c>
      <c r="N1118" s="0" t="n">
        <f aca="false">IF(AND(ISNUMBER($BW1118),ISNUMBER($BX1118)),MIN(1,MAX(0,($BX1118-2016+1)/($BX1118-$BW1118+1))),"")</f>
        <v>0</v>
      </c>
      <c r="O1118" s="0" t="n">
        <f aca="false">IF(AND(ISNUMBER($BW1118),ISNUMBER($BX1118)),MIN(1,MAX(0,($BX1118-2017+1)/($BX1118-$BW1118+1))),"")</f>
        <v>0</v>
      </c>
      <c r="P1118" s="0" t="n">
        <f aca="false">IF(AND(ISNUMBER($BW1118),ISNUMBER($BX1118)),MIN(1,MAX(0,($BX1118-2018+1)/($BX1118-$BW1118+1))),"")</f>
        <v>0</v>
      </c>
      <c r="Q1118" s="0" t="n">
        <f aca="false">IF(AND(ISNUMBER($BW1118),ISNUMBER($BX1118)),MIN(1,MAX(0,($BX1118-2019+1)/($BX1118-$BW1118+1))),"")</f>
        <v>0</v>
      </c>
      <c r="R1118" s="0" t="n">
        <f aca="false">IF(AND(ISNUMBER($BW1118),ISNUMBER($BX1118)),MIN(1,MAX(0,($BX1118-2016+1)/($BX1118-$BW1118+1))),"")</f>
        <v>0</v>
      </c>
      <c r="S1118" s="0" t="n">
        <f aca="false">IF($L1118&lt;&gt;"",IF($L1118&gt;=2015.5,1,0),"")</f>
        <v>0</v>
      </c>
      <c r="T1118" s="0" t="n">
        <f aca="false">IF($L1118&lt;&gt;"",IF($L1118&gt;=2016,1,0),"")</f>
        <v>0</v>
      </c>
      <c r="U1118" s="0" t="n">
        <f aca="false">IF(ISNUMBER($BX1118),IF($BX1118&gt;=2016,1,0),"")</f>
        <v>0</v>
      </c>
      <c r="V1118" s="0" t="n">
        <f aca="false">IF(ISNUMBER($BW1118),IF($BW1118&gt;=2016,1,0),"")</f>
        <v>0</v>
      </c>
      <c r="W1118" s="0" t="str">
        <f aca="false">IF(AND(ISNUMBER($BW1118),ISNUMBER($BX1118)),IF($BW1118&gt;=2016,"post-only",IF($BX1118&lt;2016,"pre-only","mixed")),"")</f>
        <v>pre-only</v>
      </c>
      <c r="X1118" s="0" t="n">
        <f aca="false">IF(AND(ISNUMBER($BW1118),ISNUMBER($BX1118)),MIN(1,MAX(0,($BX1118-2017+1)/($BX1118-$BW1118+1))),"")</f>
        <v>0</v>
      </c>
      <c r="Y1118" s="0" t="n">
        <f aca="false">IF(AND(ISNUMBER($BW1118),ISNUMBER($BX1118)),MIN(1,MAX(0,($BX1118-2018+1)/($BX1118-$BW1118+1))),"")</f>
        <v>0</v>
      </c>
      <c r="Z1118" s="0" t="n">
        <f aca="false">IF(AND(ISNUMBER($BW1118),ISNUMBER($BX1118)),MIN(1,MAX(0,($BX1118-2019+1)/($BX1118-$BW1118+1))),"")</f>
        <v>0</v>
      </c>
      <c r="AA1118" s="0" t="n">
        <f aca="false">IF(ISNUMBER($BX1118),IF($BX1118&gt;=2017,1,0),"")</f>
        <v>0</v>
      </c>
      <c r="AB1118" s="0" t="n">
        <f aca="false">IF(ISNUMBER($BX1118),IF($BX1118&gt;=2018,1,0),"")</f>
        <v>0</v>
      </c>
      <c r="AC1118" s="0" t="n">
        <f aca="false">IF(ISNUMBER($BX1118),IF($BX1118&gt;=2019,1,0),"")</f>
        <v>0</v>
      </c>
      <c r="AD1118" s="0" t="n">
        <f aca="false">IF($L1118&lt;&gt;"",IF($L1118&gt;2013,1,0),"")</f>
        <v>0</v>
      </c>
      <c r="AE1118" s="0" t="n">
        <f aca="false">IF($L1118&lt;&gt;"",1+IF($L1118&gt;2011,1,0)+IF($L1118&gt;2014,1,0),"")</f>
        <v>1</v>
      </c>
      <c r="AF1118" s="0" t="s">
        <v>87</v>
      </c>
      <c r="AG1118" s="0" t="s">
        <v>88</v>
      </c>
      <c r="AH1118" s="0" t="s">
        <v>89</v>
      </c>
      <c r="AI1118" s="0" t="s">
        <v>90</v>
      </c>
      <c r="AJ1118" s="0" t="s">
        <v>90</v>
      </c>
      <c r="AK1118" s="0" t="str">
        <f aca="false">IF(AND($CF1118&lt;&gt;"",IFERROR(INDEX(subsample_country_map!$B:$B,MATCH($CF1118,subsample_country_map!$A:$A,0)),"")&lt;&gt;""),INDEX(subsample_country_map!$B:$B,MATCH($CF1118,subsample_country_map!$A:$A,0)),INDEX(lookup!$AA:$AA,MATCH($A1118,lookup!$A:$A,0)))</f>
        <v>99_NCE</v>
      </c>
      <c r="AL1118" s="0" t="str">
        <f aca="false">IF(AND($CF1118&lt;&gt;"",IFERROR(INDEX(subsample_country_map!$C:$C,MATCH($CF1118,subsample_country_map!$A:$A,0)),"")&lt;&gt;""),INDEX(subsample_country_map!$C:$C,MATCH($CF1118,subsample_country_map!$A:$A,0)),INDEX(lookup!$AB:$AB,MATCH($A1118,lookup!$A:$A,0)))</f>
        <v>99_NCE</v>
      </c>
      <c r="AM1118" s="0" t="str">
        <f aca="false">IF(AND($CF1118&lt;&gt;"",IFERROR(INDEX(subsample_country_map!$D:$D,MATCH($CF1118,subsample_country_map!$A:$A,0)),"")&lt;&gt;""),INDEX(subsample_country_map!$D:$D,MATCH($CF1118,subsample_country_map!$A:$A,0)),INDEX(lookup!$AC:$AC,MATCH($A1118,lookup!$A:$A,0)))</f>
        <v>99_NCE</v>
      </c>
      <c r="AN1118" s="0" t="str">
        <f aca="false">IF(AND($CF1118&lt;&gt;"",IFERROR(INDEX(subsample_country_map!$E:$E,MATCH($CF1118,subsample_country_map!$A:$A,0)),"")&lt;&gt;""),INDEX(subsample_country_map!$E:$E,MATCH($CF1118,subsample_country_map!$A:$A,0)),INDEX(lookup!$AD:$AD,MATCH($A1118,lookup!$A:$A,0)))</f>
        <v>99_NCE</v>
      </c>
      <c r="AO1118" s="0" t="str">
        <f aca="false">INDEX(lookup!$Y:$Y,MATCH($A1118,lookup!$A:$A,0))</f>
        <v>0_published</v>
      </c>
      <c r="AP1118" s="0" t="str">
        <f aca="false">INDEX(lookup!$Z:$Z,MATCH($A1118,lookup!$A:$A,0))</f>
        <v>1_VHB high</v>
      </c>
      <c r="AQ1118" s="0" t="str">
        <f aca="false">INDEX(lookup!$W:$W,MATCH($A1118,lookup!$A:$A,0))</f>
        <v>1_fin/acc/econ</v>
      </c>
      <c r="AS1118" s="0" t="s">
        <v>91</v>
      </c>
      <c r="AT1118" s="0" t="s">
        <v>111</v>
      </c>
      <c r="AU1118" s="0" t="s">
        <v>93</v>
      </c>
      <c r="AV1118" s="0" t="s">
        <v>4060</v>
      </c>
      <c r="AX1118" s="0" t="s">
        <v>2925</v>
      </c>
      <c r="BA1118" s="0" t="n">
        <v>118</v>
      </c>
      <c r="BB1118" s="0" t="s">
        <v>347</v>
      </c>
      <c r="BC1118" s="0" t="s">
        <v>122</v>
      </c>
      <c r="BD1118" s="0" t="s">
        <v>348</v>
      </c>
      <c r="BE1118" s="0" t="s">
        <v>4047</v>
      </c>
      <c r="BF1118" s="0" t="s">
        <v>4048</v>
      </c>
      <c r="BI1118" s="0" t="s">
        <v>208</v>
      </c>
      <c r="BJ1118" s="0" t="s">
        <v>4056</v>
      </c>
      <c r="BK1118" s="0" t="s">
        <v>4050</v>
      </c>
      <c r="BL1118" s="0" t="s">
        <v>4061</v>
      </c>
      <c r="BM1118" s="0" t="s">
        <v>4037</v>
      </c>
      <c r="BN1118" s="0" t="s">
        <v>4022</v>
      </c>
      <c r="BO1118" s="0" t="s">
        <v>769</v>
      </c>
      <c r="BP1118" s="0" t="s">
        <v>4015</v>
      </c>
      <c r="BQ1118" s="0" t="s">
        <v>127</v>
      </c>
      <c r="BT1118" s="0" t="n">
        <v>0</v>
      </c>
      <c r="BU1118" s="0" t="s">
        <v>4023</v>
      </c>
      <c r="BW1118" s="0" t="n">
        <v>2005</v>
      </c>
      <c r="BX1118" s="0" t="n">
        <v>2012</v>
      </c>
      <c r="BY1118" s="0" t="s">
        <v>4024</v>
      </c>
      <c r="BZ1118" s="0" t="n">
        <v>2008.5</v>
      </c>
      <c r="CA1118" s="0" t="n">
        <v>0</v>
      </c>
      <c r="CB1118" s="0" t="n">
        <v>0</v>
      </c>
      <c r="CC1118" s="0" t="n">
        <v>0</v>
      </c>
      <c r="CD1118" s="0" t="n">
        <v>0.0293621111188082</v>
      </c>
      <c r="CE1118" s="0" t="n">
        <v>1</v>
      </c>
    </row>
    <row r="1119" customFormat="false" ht="15" hidden="false" customHeight="false" outlineLevel="0" collapsed="false">
      <c r="A1119" s="0" t="s">
        <v>4015</v>
      </c>
      <c r="B1119" s="0" t="n">
        <v>2424</v>
      </c>
      <c r="C1119" s="0" t="n">
        <v>0.0018135290150059</v>
      </c>
      <c r="D1119" s="0" t="n">
        <v>119</v>
      </c>
      <c r="E1119" s="0" t="n">
        <f aca="false">IF(ISNUMBER($BA1119),$BA1119,IF(AND(ISNUMBER($D1119),ISNUMBER($BW1119),ISNUMBER($BX1119)),$D1119*($BX1119-$BW1119+1),""))</f>
        <v>119</v>
      </c>
      <c r="H1119" s="0" t="s">
        <v>118</v>
      </c>
      <c r="I1119" s="0" t="s">
        <v>119</v>
      </c>
      <c r="J1119" s="0" t="n">
        <f aca="false">IF($BW1119&lt;&gt;"",$BW1119,"")</f>
        <v>2005</v>
      </c>
      <c r="K1119" s="0" t="n">
        <f aca="false">IF($BX1119&lt;&gt;"",$BX1119,"")</f>
        <v>2012</v>
      </c>
      <c r="L1119" s="0" t="n">
        <f aca="false">IF(AND(ISNUMBER($BW1119),ISNUMBER($BX1119)),($BW1119+$BX1119)/2,"")</f>
        <v>2008.5</v>
      </c>
      <c r="M1119" s="0" t="n">
        <f aca="false">IF($L1119&lt;&gt;"",$L1119,"")</f>
        <v>2008.5</v>
      </c>
      <c r="N1119" s="0" t="n">
        <f aca="false">IF(AND(ISNUMBER($BW1119),ISNUMBER($BX1119)),MIN(1,MAX(0,($BX1119-2016+1)/($BX1119-$BW1119+1))),"")</f>
        <v>0</v>
      </c>
      <c r="O1119" s="0" t="n">
        <f aca="false">IF(AND(ISNUMBER($BW1119),ISNUMBER($BX1119)),MIN(1,MAX(0,($BX1119-2017+1)/($BX1119-$BW1119+1))),"")</f>
        <v>0</v>
      </c>
      <c r="P1119" s="0" t="n">
        <f aca="false">IF(AND(ISNUMBER($BW1119),ISNUMBER($BX1119)),MIN(1,MAX(0,($BX1119-2018+1)/($BX1119-$BW1119+1))),"")</f>
        <v>0</v>
      </c>
      <c r="Q1119" s="0" t="n">
        <f aca="false">IF(AND(ISNUMBER($BW1119),ISNUMBER($BX1119)),MIN(1,MAX(0,($BX1119-2019+1)/($BX1119-$BW1119+1))),"")</f>
        <v>0</v>
      </c>
      <c r="R1119" s="0" t="n">
        <f aca="false">IF(AND(ISNUMBER($BW1119),ISNUMBER($BX1119)),MIN(1,MAX(0,($BX1119-2016+1)/($BX1119-$BW1119+1))),"")</f>
        <v>0</v>
      </c>
      <c r="S1119" s="0" t="n">
        <f aca="false">IF($L1119&lt;&gt;"",IF($L1119&gt;=2015.5,1,0),"")</f>
        <v>0</v>
      </c>
      <c r="T1119" s="0" t="n">
        <f aca="false">IF($L1119&lt;&gt;"",IF($L1119&gt;=2016,1,0),"")</f>
        <v>0</v>
      </c>
      <c r="U1119" s="0" t="n">
        <f aca="false">IF(ISNUMBER($BX1119),IF($BX1119&gt;=2016,1,0),"")</f>
        <v>0</v>
      </c>
      <c r="V1119" s="0" t="n">
        <f aca="false">IF(ISNUMBER($BW1119),IF($BW1119&gt;=2016,1,0),"")</f>
        <v>0</v>
      </c>
      <c r="W1119" s="0" t="str">
        <f aca="false">IF(AND(ISNUMBER($BW1119),ISNUMBER($BX1119)),IF($BW1119&gt;=2016,"post-only",IF($BX1119&lt;2016,"pre-only","mixed")),"")</f>
        <v>pre-only</v>
      </c>
      <c r="X1119" s="0" t="n">
        <f aca="false">IF(AND(ISNUMBER($BW1119),ISNUMBER($BX1119)),MIN(1,MAX(0,($BX1119-2017+1)/($BX1119-$BW1119+1))),"")</f>
        <v>0</v>
      </c>
      <c r="Y1119" s="0" t="n">
        <f aca="false">IF(AND(ISNUMBER($BW1119),ISNUMBER($BX1119)),MIN(1,MAX(0,($BX1119-2018+1)/($BX1119-$BW1119+1))),"")</f>
        <v>0</v>
      </c>
      <c r="Z1119" s="0" t="n">
        <f aca="false">IF(AND(ISNUMBER($BW1119),ISNUMBER($BX1119)),MIN(1,MAX(0,($BX1119-2019+1)/($BX1119-$BW1119+1))),"")</f>
        <v>0</v>
      </c>
      <c r="AA1119" s="0" t="n">
        <f aca="false">IF(ISNUMBER($BX1119),IF($BX1119&gt;=2017,1,0),"")</f>
        <v>0</v>
      </c>
      <c r="AB1119" s="0" t="n">
        <f aca="false">IF(ISNUMBER($BX1119),IF($BX1119&gt;=2018,1,0),"")</f>
        <v>0</v>
      </c>
      <c r="AC1119" s="0" t="n">
        <f aca="false">IF(ISNUMBER($BX1119),IF($BX1119&gt;=2019,1,0),"")</f>
        <v>0</v>
      </c>
      <c r="AD1119" s="0" t="n">
        <f aca="false">IF($L1119&lt;&gt;"",IF($L1119&gt;2013,1,0),"")</f>
        <v>0</v>
      </c>
      <c r="AE1119" s="0" t="n">
        <f aca="false">IF($L1119&lt;&gt;"",1+IF($L1119&gt;2011,1,0)+IF($L1119&gt;2014,1,0),"")</f>
        <v>1</v>
      </c>
      <c r="AF1119" s="0" t="s">
        <v>87</v>
      </c>
      <c r="AG1119" s="0" t="s">
        <v>88</v>
      </c>
      <c r="AH1119" s="0" t="s">
        <v>89</v>
      </c>
      <c r="AI1119" s="0" t="s">
        <v>90</v>
      </c>
      <c r="AJ1119" s="0" t="s">
        <v>90</v>
      </c>
      <c r="AK1119" s="0" t="str">
        <f aca="false">IF(AND($CF1119&lt;&gt;"",IFERROR(INDEX(subsample_country_map!$B:$B,MATCH($CF1119,subsample_country_map!$A:$A,0)),"")&lt;&gt;""),INDEX(subsample_country_map!$B:$B,MATCH($CF1119,subsample_country_map!$A:$A,0)),INDEX(lookup!$AA:$AA,MATCH($A1119,lookup!$A:$A,0)))</f>
        <v>99_NCE</v>
      </c>
      <c r="AL1119" s="0" t="str">
        <f aca="false">IF(AND($CF1119&lt;&gt;"",IFERROR(INDEX(subsample_country_map!$C:$C,MATCH($CF1119,subsample_country_map!$A:$A,0)),"")&lt;&gt;""),INDEX(subsample_country_map!$C:$C,MATCH($CF1119,subsample_country_map!$A:$A,0)),INDEX(lookup!$AB:$AB,MATCH($A1119,lookup!$A:$A,0)))</f>
        <v>99_NCE</v>
      </c>
      <c r="AM1119" s="0" t="str">
        <f aca="false">IF(AND($CF1119&lt;&gt;"",IFERROR(INDEX(subsample_country_map!$D:$D,MATCH($CF1119,subsample_country_map!$A:$A,0)),"")&lt;&gt;""),INDEX(subsample_country_map!$D:$D,MATCH($CF1119,subsample_country_map!$A:$A,0)),INDEX(lookup!$AC:$AC,MATCH($A1119,lookup!$A:$A,0)))</f>
        <v>99_NCE</v>
      </c>
      <c r="AN1119" s="0" t="str">
        <f aca="false">IF(AND($CF1119&lt;&gt;"",IFERROR(INDEX(subsample_country_map!$E:$E,MATCH($CF1119,subsample_country_map!$A:$A,0)),"")&lt;&gt;""),INDEX(subsample_country_map!$E:$E,MATCH($CF1119,subsample_country_map!$A:$A,0)),INDEX(lookup!$AD:$AD,MATCH($A1119,lookup!$A:$A,0)))</f>
        <v>99_NCE</v>
      </c>
      <c r="AO1119" s="0" t="str">
        <f aca="false">INDEX(lookup!$Y:$Y,MATCH($A1119,lookup!$A:$A,0))</f>
        <v>0_published</v>
      </c>
      <c r="AP1119" s="0" t="str">
        <f aca="false">INDEX(lookup!$Z:$Z,MATCH($A1119,lookup!$A:$A,0))</f>
        <v>1_VHB high</v>
      </c>
      <c r="AQ1119" s="0" t="str">
        <f aca="false">INDEX(lookup!$W:$W,MATCH($A1119,lookup!$A:$A,0))</f>
        <v>1_fin/acc/econ</v>
      </c>
      <c r="AS1119" s="0" t="s">
        <v>91</v>
      </c>
      <c r="AT1119" s="0" t="s">
        <v>111</v>
      </c>
      <c r="AU1119" s="0" t="s">
        <v>93</v>
      </c>
      <c r="AV1119" s="0" t="s">
        <v>2646</v>
      </c>
      <c r="AX1119" s="0" t="s">
        <v>1571</v>
      </c>
      <c r="BA1119" s="0" t="n">
        <v>119</v>
      </c>
      <c r="BB1119" s="0" t="s">
        <v>347</v>
      </c>
      <c r="BC1119" s="0" t="s">
        <v>122</v>
      </c>
      <c r="BD1119" s="0" t="s">
        <v>348</v>
      </c>
      <c r="BE1119" s="0" t="s">
        <v>4047</v>
      </c>
      <c r="BF1119" s="0" t="s">
        <v>4053</v>
      </c>
      <c r="BI1119" s="0" t="s">
        <v>208</v>
      </c>
      <c r="BJ1119" s="0" t="s">
        <v>4058</v>
      </c>
      <c r="BK1119" s="0" t="s">
        <v>4050</v>
      </c>
      <c r="BL1119" s="0" t="s">
        <v>4062</v>
      </c>
      <c r="BM1119" s="0" t="s">
        <v>4037</v>
      </c>
      <c r="BN1119" s="0" t="s">
        <v>4022</v>
      </c>
      <c r="BO1119" s="0" t="s">
        <v>769</v>
      </c>
      <c r="BP1119" s="0" t="s">
        <v>4015</v>
      </c>
      <c r="BQ1119" s="0" t="s">
        <v>2105</v>
      </c>
      <c r="BT1119" s="0" t="n">
        <v>0</v>
      </c>
      <c r="BU1119" s="0" t="s">
        <v>4023</v>
      </c>
      <c r="BW1119" s="0" t="n">
        <v>2005</v>
      </c>
      <c r="BX1119" s="0" t="n">
        <v>2012</v>
      </c>
      <c r="BY1119" s="0" t="s">
        <v>4024</v>
      </c>
      <c r="BZ1119" s="0" t="n">
        <v>2008.5</v>
      </c>
      <c r="CA1119" s="0" t="n">
        <v>0</v>
      </c>
      <c r="CB1119" s="0" t="n">
        <v>0</v>
      </c>
      <c r="CC1119" s="0" t="n">
        <v>0</v>
      </c>
      <c r="CD1119" s="0" t="n">
        <v>0.00181353100317412</v>
      </c>
      <c r="CE1119" s="0" t="n">
        <v>1</v>
      </c>
    </row>
    <row r="1120" customFormat="false" ht="15" hidden="false" customHeight="false" outlineLevel="0" collapsed="false">
      <c r="A1120" s="0" t="s">
        <v>4015</v>
      </c>
      <c r="B1120" s="0" t="n">
        <v>2425</v>
      </c>
      <c r="C1120" s="0" t="n">
        <v>-0.0161999870975857</v>
      </c>
      <c r="D1120" s="0" t="n">
        <v>118</v>
      </c>
      <c r="E1120" s="0" t="n">
        <f aca="false">IF(ISNUMBER($BA1120),$BA1120,IF(AND(ISNUMBER($D1120),ISNUMBER($BW1120),ISNUMBER($BX1120)),$D1120*($BX1120-$BW1120+1),""))</f>
        <v>118</v>
      </c>
      <c r="H1120" s="0" t="s">
        <v>118</v>
      </c>
      <c r="I1120" s="0" t="s">
        <v>119</v>
      </c>
      <c r="J1120" s="0" t="n">
        <f aca="false">IF($BW1120&lt;&gt;"",$BW1120,"")</f>
        <v>2005</v>
      </c>
      <c r="K1120" s="0" t="n">
        <f aca="false">IF($BX1120&lt;&gt;"",$BX1120,"")</f>
        <v>2012</v>
      </c>
      <c r="L1120" s="0" t="n">
        <f aca="false">IF(AND(ISNUMBER($BW1120),ISNUMBER($BX1120)),($BW1120+$BX1120)/2,"")</f>
        <v>2008.5</v>
      </c>
      <c r="M1120" s="0" t="n">
        <f aca="false">IF($L1120&lt;&gt;"",$L1120,"")</f>
        <v>2008.5</v>
      </c>
      <c r="N1120" s="0" t="n">
        <f aca="false">IF(AND(ISNUMBER($BW1120),ISNUMBER($BX1120)),MIN(1,MAX(0,($BX1120-2016+1)/($BX1120-$BW1120+1))),"")</f>
        <v>0</v>
      </c>
      <c r="O1120" s="0" t="n">
        <f aca="false">IF(AND(ISNUMBER($BW1120),ISNUMBER($BX1120)),MIN(1,MAX(0,($BX1120-2017+1)/($BX1120-$BW1120+1))),"")</f>
        <v>0</v>
      </c>
      <c r="P1120" s="0" t="n">
        <f aca="false">IF(AND(ISNUMBER($BW1120),ISNUMBER($BX1120)),MIN(1,MAX(0,($BX1120-2018+1)/($BX1120-$BW1120+1))),"")</f>
        <v>0</v>
      </c>
      <c r="Q1120" s="0" t="n">
        <f aca="false">IF(AND(ISNUMBER($BW1120),ISNUMBER($BX1120)),MIN(1,MAX(0,($BX1120-2019+1)/($BX1120-$BW1120+1))),"")</f>
        <v>0</v>
      </c>
      <c r="R1120" s="0" t="n">
        <f aca="false">IF(AND(ISNUMBER($BW1120),ISNUMBER($BX1120)),MIN(1,MAX(0,($BX1120-2016+1)/($BX1120-$BW1120+1))),"")</f>
        <v>0</v>
      </c>
      <c r="S1120" s="0" t="n">
        <f aca="false">IF($L1120&lt;&gt;"",IF($L1120&gt;=2015.5,1,0),"")</f>
        <v>0</v>
      </c>
      <c r="T1120" s="0" t="n">
        <f aca="false">IF($L1120&lt;&gt;"",IF($L1120&gt;=2016,1,0),"")</f>
        <v>0</v>
      </c>
      <c r="U1120" s="0" t="n">
        <f aca="false">IF(ISNUMBER($BX1120),IF($BX1120&gt;=2016,1,0),"")</f>
        <v>0</v>
      </c>
      <c r="V1120" s="0" t="n">
        <f aca="false">IF(ISNUMBER($BW1120),IF($BW1120&gt;=2016,1,0),"")</f>
        <v>0</v>
      </c>
      <c r="W1120" s="0" t="str">
        <f aca="false">IF(AND(ISNUMBER($BW1120),ISNUMBER($BX1120)),IF($BW1120&gt;=2016,"post-only",IF($BX1120&lt;2016,"pre-only","mixed")),"")</f>
        <v>pre-only</v>
      </c>
      <c r="X1120" s="0" t="n">
        <f aca="false">IF(AND(ISNUMBER($BW1120),ISNUMBER($BX1120)),MIN(1,MAX(0,($BX1120-2017+1)/($BX1120-$BW1120+1))),"")</f>
        <v>0</v>
      </c>
      <c r="Y1120" s="0" t="n">
        <f aca="false">IF(AND(ISNUMBER($BW1120),ISNUMBER($BX1120)),MIN(1,MAX(0,($BX1120-2018+1)/($BX1120-$BW1120+1))),"")</f>
        <v>0</v>
      </c>
      <c r="Z1120" s="0" t="n">
        <f aca="false">IF(AND(ISNUMBER($BW1120),ISNUMBER($BX1120)),MIN(1,MAX(0,($BX1120-2019+1)/($BX1120-$BW1120+1))),"")</f>
        <v>0</v>
      </c>
      <c r="AA1120" s="0" t="n">
        <f aca="false">IF(ISNUMBER($BX1120),IF($BX1120&gt;=2017,1,0),"")</f>
        <v>0</v>
      </c>
      <c r="AB1120" s="0" t="n">
        <f aca="false">IF(ISNUMBER($BX1120),IF($BX1120&gt;=2018,1,0),"")</f>
        <v>0</v>
      </c>
      <c r="AC1120" s="0" t="n">
        <f aca="false">IF(ISNUMBER($BX1120),IF($BX1120&gt;=2019,1,0),"")</f>
        <v>0</v>
      </c>
      <c r="AD1120" s="0" t="n">
        <f aca="false">IF($L1120&lt;&gt;"",IF($L1120&gt;2013,1,0),"")</f>
        <v>0</v>
      </c>
      <c r="AE1120" s="0" t="n">
        <f aca="false">IF($L1120&lt;&gt;"",1+IF($L1120&gt;2011,1,0)+IF($L1120&gt;2014,1,0),"")</f>
        <v>1</v>
      </c>
      <c r="AF1120" s="0" t="s">
        <v>87</v>
      </c>
      <c r="AG1120" s="0" t="s">
        <v>88</v>
      </c>
      <c r="AH1120" s="0" t="s">
        <v>89</v>
      </c>
      <c r="AI1120" s="0" t="s">
        <v>90</v>
      </c>
      <c r="AJ1120" s="0" t="s">
        <v>90</v>
      </c>
      <c r="AK1120" s="0" t="str">
        <f aca="false">IF(AND($CF1120&lt;&gt;"",IFERROR(INDEX(subsample_country_map!$B:$B,MATCH($CF1120,subsample_country_map!$A:$A,0)),"")&lt;&gt;""),INDEX(subsample_country_map!$B:$B,MATCH($CF1120,subsample_country_map!$A:$A,0)),INDEX(lookup!$AA:$AA,MATCH($A1120,lookup!$A:$A,0)))</f>
        <v>99_NCE</v>
      </c>
      <c r="AL1120" s="0" t="str">
        <f aca="false">IF(AND($CF1120&lt;&gt;"",IFERROR(INDEX(subsample_country_map!$C:$C,MATCH($CF1120,subsample_country_map!$A:$A,0)),"")&lt;&gt;""),INDEX(subsample_country_map!$C:$C,MATCH($CF1120,subsample_country_map!$A:$A,0)),INDEX(lookup!$AB:$AB,MATCH($A1120,lookup!$A:$A,0)))</f>
        <v>99_NCE</v>
      </c>
      <c r="AM1120" s="0" t="str">
        <f aca="false">IF(AND($CF1120&lt;&gt;"",IFERROR(INDEX(subsample_country_map!$D:$D,MATCH($CF1120,subsample_country_map!$A:$A,0)),"")&lt;&gt;""),INDEX(subsample_country_map!$D:$D,MATCH($CF1120,subsample_country_map!$A:$A,0)),INDEX(lookup!$AC:$AC,MATCH($A1120,lookup!$A:$A,0)))</f>
        <v>99_NCE</v>
      </c>
      <c r="AN1120" s="0" t="str">
        <f aca="false">IF(AND($CF1120&lt;&gt;"",IFERROR(INDEX(subsample_country_map!$E:$E,MATCH($CF1120,subsample_country_map!$A:$A,0)),"")&lt;&gt;""),INDEX(subsample_country_map!$E:$E,MATCH($CF1120,subsample_country_map!$A:$A,0)),INDEX(lookup!$AD:$AD,MATCH($A1120,lookup!$A:$A,0)))</f>
        <v>99_NCE</v>
      </c>
      <c r="AO1120" s="0" t="str">
        <f aca="false">INDEX(lookup!$Y:$Y,MATCH($A1120,lookup!$A:$A,0))</f>
        <v>0_published</v>
      </c>
      <c r="AP1120" s="0" t="str">
        <f aca="false">INDEX(lookup!$Z:$Z,MATCH($A1120,lookup!$A:$A,0))</f>
        <v>1_VHB high</v>
      </c>
      <c r="AQ1120" s="0" t="str">
        <f aca="false">INDEX(lookup!$W:$W,MATCH($A1120,lookup!$A:$A,0))</f>
        <v>1_fin/acc/econ</v>
      </c>
      <c r="AS1120" s="0" t="s">
        <v>91</v>
      </c>
      <c r="AT1120" s="0" t="s">
        <v>111</v>
      </c>
      <c r="AU1120" s="0" t="s">
        <v>93</v>
      </c>
      <c r="AV1120" s="0" t="s">
        <v>132</v>
      </c>
      <c r="AX1120" s="0" t="s">
        <v>4063</v>
      </c>
      <c r="BA1120" s="0" t="n">
        <v>118</v>
      </c>
      <c r="BB1120" s="0" t="s">
        <v>347</v>
      </c>
      <c r="BC1120" s="0" t="s">
        <v>122</v>
      </c>
      <c r="BD1120" s="0" t="s">
        <v>348</v>
      </c>
      <c r="BE1120" s="0" t="s">
        <v>4047</v>
      </c>
      <c r="BF1120" s="0" t="s">
        <v>4048</v>
      </c>
      <c r="BI1120" s="0" t="s">
        <v>208</v>
      </c>
      <c r="BJ1120" s="0" t="s">
        <v>4056</v>
      </c>
      <c r="BK1120" s="0" t="s">
        <v>4050</v>
      </c>
      <c r="BL1120" s="0" t="s">
        <v>4064</v>
      </c>
      <c r="BM1120" s="0" t="s">
        <v>4040</v>
      </c>
      <c r="BN1120" s="0" t="s">
        <v>4022</v>
      </c>
      <c r="BO1120" s="0" t="s">
        <v>769</v>
      </c>
      <c r="BP1120" s="0" t="s">
        <v>4015</v>
      </c>
      <c r="BQ1120" s="0" t="s">
        <v>127</v>
      </c>
      <c r="BT1120" s="0" t="n">
        <v>0</v>
      </c>
      <c r="BU1120" s="0" t="s">
        <v>4023</v>
      </c>
      <c r="BW1120" s="0" t="n">
        <v>2005</v>
      </c>
      <c r="BX1120" s="0" t="n">
        <v>2012</v>
      </c>
      <c r="BY1120" s="0" t="s">
        <v>4024</v>
      </c>
      <c r="BZ1120" s="0" t="n">
        <v>2008.5</v>
      </c>
      <c r="CA1120" s="0" t="n">
        <v>0</v>
      </c>
      <c r="CB1120" s="0" t="n">
        <v>0</v>
      </c>
      <c r="CC1120" s="0" t="n">
        <v>0</v>
      </c>
      <c r="CD1120" s="0" t="n">
        <v>-0.0162014044933947</v>
      </c>
      <c r="CE1120" s="0" t="n">
        <v>1</v>
      </c>
    </row>
    <row r="1121" customFormat="false" ht="15" hidden="false" customHeight="false" outlineLevel="0" collapsed="false">
      <c r="A1121" s="0" t="s">
        <v>4015</v>
      </c>
      <c r="B1121" s="0" t="n">
        <v>2426</v>
      </c>
      <c r="C1121" s="0" t="n">
        <v>0.117166490347957</v>
      </c>
      <c r="D1121" s="0" t="n">
        <v>119</v>
      </c>
      <c r="E1121" s="0" t="n">
        <f aca="false">IF(ISNUMBER($BA1121),$BA1121,IF(AND(ISNUMBER($D1121),ISNUMBER($BW1121),ISNUMBER($BX1121)),$D1121*($BX1121-$BW1121+1),""))</f>
        <v>119</v>
      </c>
      <c r="H1121" s="0" t="s">
        <v>118</v>
      </c>
      <c r="I1121" s="0" t="s">
        <v>119</v>
      </c>
      <c r="J1121" s="0" t="n">
        <f aca="false">IF($BW1121&lt;&gt;"",$BW1121,"")</f>
        <v>2005</v>
      </c>
      <c r="K1121" s="0" t="n">
        <f aca="false">IF($BX1121&lt;&gt;"",$BX1121,"")</f>
        <v>2012</v>
      </c>
      <c r="L1121" s="0" t="n">
        <f aca="false">IF(AND(ISNUMBER($BW1121),ISNUMBER($BX1121)),($BW1121+$BX1121)/2,"")</f>
        <v>2008.5</v>
      </c>
      <c r="M1121" s="0" t="n">
        <f aca="false">IF($L1121&lt;&gt;"",$L1121,"")</f>
        <v>2008.5</v>
      </c>
      <c r="N1121" s="0" t="n">
        <f aca="false">IF(AND(ISNUMBER($BW1121),ISNUMBER($BX1121)),MIN(1,MAX(0,($BX1121-2016+1)/($BX1121-$BW1121+1))),"")</f>
        <v>0</v>
      </c>
      <c r="O1121" s="0" t="n">
        <f aca="false">IF(AND(ISNUMBER($BW1121),ISNUMBER($BX1121)),MIN(1,MAX(0,($BX1121-2017+1)/($BX1121-$BW1121+1))),"")</f>
        <v>0</v>
      </c>
      <c r="P1121" s="0" t="n">
        <f aca="false">IF(AND(ISNUMBER($BW1121),ISNUMBER($BX1121)),MIN(1,MAX(0,($BX1121-2018+1)/($BX1121-$BW1121+1))),"")</f>
        <v>0</v>
      </c>
      <c r="Q1121" s="0" t="n">
        <f aca="false">IF(AND(ISNUMBER($BW1121),ISNUMBER($BX1121)),MIN(1,MAX(0,($BX1121-2019+1)/($BX1121-$BW1121+1))),"")</f>
        <v>0</v>
      </c>
      <c r="R1121" s="0" t="n">
        <f aca="false">IF(AND(ISNUMBER($BW1121),ISNUMBER($BX1121)),MIN(1,MAX(0,($BX1121-2016+1)/($BX1121-$BW1121+1))),"")</f>
        <v>0</v>
      </c>
      <c r="S1121" s="0" t="n">
        <f aca="false">IF($L1121&lt;&gt;"",IF($L1121&gt;=2015.5,1,0),"")</f>
        <v>0</v>
      </c>
      <c r="T1121" s="0" t="n">
        <f aca="false">IF($L1121&lt;&gt;"",IF($L1121&gt;=2016,1,0),"")</f>
        <v>0</v>
      </c>
      <c r="U1121" s="0" t="n">
        <f aca="false">IF(ISNUMBER($BX1121),IF($BX1121&gt;=2016,1,0),"")</f>
        <v>0</v>
      </c>
      <c r="V1121" s="0" t="n">
        <f aca="false">IF(ISNUMBER($BW1121),IF($BW1121&gt;=2016,1,0),"")</f>
        <v>0</v>
      </c>
      <c r="W1121" s="0" t="str">
        <f aca="false">IF(AND(ISNUMBER($BW1121),ISNUMBER($BX1121)),IF($BW1121&gt;=2016,"post-only",IF($BX1121&lt;2016,"pre-only","mixed")),"")</f>
        <v>pre-only</v>
      </c>
      <c r="X1121" s="0" t="n">
        <f aca="false">IF(AND(ISNUMBER($BW1121),ISNUMBER($BX1121)),MIN(1,MAX(0,($BX1121-2017+1)/($BX1121-$BW1121+1))),"")</f>
        <v>0</v>
      </c>
      <c r="Y1121" s="0" t="n">
        <f aca="false">IF(AND(ISNUMBER($BW1121),ISNUMBER($BX1121)),MIN(1,MAX(0,($BX1121-2018+1)/($BX1121-$BW1121+1))),"")</f>
        <v>0</v>
      </c>
      <c r="Z1121" s="0" t="n">
        <f aca="false">IF(AND(ISNUMBER($BW1121),ISNUMBER($BX1121)),MIN(1,MAX(0,($BX1121-2019+1)/($BX1121-$BW1121+1))),"")</f>
        <v>0</v>
      </c>
      <c r="AA1121" s="0" t="n">
        <f aca="false">IF(ISNUMBER($BX1121),IF($BX1121&gt;=2017,1,0),"")</f>
        <v>0</v>
      </c>
      <c r="AB1121" s="0" t="n">
        <f aca="false">IF(ISNUMBER($BX1121),IF($BX1121&gt;=2018,1,0),"")</f>
        <v>0</v>
      </c>
      <c r="AC1121" s="0" t="n">
        <f aca="false">IF(ISNUMBER($BX1121),IF($BX1121&gt;=2019,1,0),"")</f>
        <v>0</v>
      </c>
      <c r="AD1121" s="0" t="n">
        <f aca="false">IF($L1121&lt;&gt;"",IF($L1121&gt;2013,1,0),"")</f>
        <v>0</v>
      </c>
      <c r="AE1121" s="0" t="n">
        <f aca="false">IF($L1121&lt;&gt;"",1+IF($L1121&gt;2011,1,0)+IF($L1121&gt;2014,1,0),"")</f>
        <v>1</v>
      </c>
      <c r="AF1121" s="0" t="s">
        <v>87</v>
      </c>
      <c r="AG1121" s="0" t="s">
        <v>88</v>
      </c>
      <c r="AH1121" s="0" t="s">
        <v>89</v>
      </c>
      <c r="AI1121" s="0" t="s">
        <v>90</v>
      </c>
      <c r="AJ1121" s="0" t="s">
        <v>90</v>
      </c>
      <c r="AK1121" s="0" t="str">
        <f aca="false">IF(AND($CF1121&lt;&gt;"",IFERROR(INDEX(subsample_country_map!$B:$B,MATCH($CF1121,subsample_country_map!$A:$A,0)),"")&lt;&gt;""),INDEX(subsample_country_map!$B:$B,MATCH($CF1121,subsample_country_map!$A:$A,0)),INDEX(lookup!$AA:$AA,MATCH($A1121,lookup!$A:$A,0)))</f>
        <v>99_NCE</v>
      </c>
      <c r="AL1121" s="0" t="str">
        <f aca="false">IF(AND($CF1121&lt;&gt;"",IFERROR(INDEX(subsample_country_map!$C:$C,MATCH($CF1121,subsample_country_map!$A:$A,0)),"")&lt;&gt;""),INDEX(subsample_country_map!$C:$C,MATCH($CF1121,subsample_country_map!$A:$A,0)),INDEX(lookup!$AB:$AB,MATCH($A1121,lookup!$A:$A,0)))</f>
        <v>99_NCE</v>
      </c>
      <c r="AM1121" s="0" t="str">
        <f aca="false">IF(AND($CF1121&lt;&gt;"",IFERROR(INDEX(subsample_country_map!$D:$D,MATCH($CF1121,subsample_country_map!$A:$A,0)),"")&lt;&gt;""),INDEX(subsample_country_map!$D:$D,MATCH($CF1121,subsample_country_map!$A:$A,0)),INDEX(lookup!$AC:$AC,MATCH($A1121,lookup!$A:$A,0)))</f>
        <v>99_NCE</v>
      </c>
      <c r="AN1121" s="0" t="str">
        <f aca="false">IF(AND($CF1121&lt;&gt;"",IFERROR(INDEX(subsample_country_map!$E:$E,MATCH($CF1121,subsample_country_map!$A:$A,0)),"")&lt;&gt;""),INDEX(subsample_country_map!$E:$E,MATCH($CF1121,subsample_country_map!$A:$A,0)),INDEX(lookup!$AD:$AD,MATCH($A1121,lookup!$A:$A,0)))</f>
        <v>99_NCE</v>
      </c>
      <c r="AO1121" s="0" t="str">
        <f aca="false">INDEX(lookup!$Y:$Y,MATCH($A1121,lookup!$A:$A,0))</f>
        <v>0_published</v>
      </c>
      <c r="AP1121" s="0" t="str">
        <f aca="false">INDEX(lookup!$Z:$Z,MATCH($A1121,lookup!$A:$A,0))</f>
        <v>1_VHB high</v>
      </c>
      <c r="AQ1121" s="0" t="str">
        <f aca="false">INDEX(lookup!$W:$W,MATCH($A1121,lookup!$A:$A,0))</f>
        <v>1_fin/acc/econ</v>
      </c>
      <c r="AS1121" s="0" t="s">
        <v>91</v>
      </c>
      <c r="AT1121" s="0" t="s">
        <v>111</v>
      </c>
      <c r="AU1121" s="0" t="s">
        <v>93</v>
      </c>
      <c r="AV1121" s="0" t="s">
        <v>4065</v>
      </c>
      <c r="AX1121" s="0" t="s">
        <v>4066</v>
      </c>
      <c r="BA1121" s="0" t="n">
        <v>119</v>
      </c>
      <c r="BB1121" s="0" t="s">
        <v>347</v>
      </c>
      <c r="BC1121" s="0" t="s">
        <v>122</v>
      </c>
      <c r="BD1121" s="0" t="s">
        <v>348</v>
      </c>
      <c r="BE1121" s="0" t="s">
        <v>4047</v>
      </c>
      <c r="BF1121" s="0" t="s">
        <v>4053</v>
      </c>
      <c r="BI1121" s="0" t="s">
        <v>208</v>
      </c>
      <c r="BJ1121" s="0" t="s">
        <v>4058</v>
      </c>
      <c r="BK1121" s="0" t="s">
        <v>4050</v>
      </c>
      <c r="BL1121" s="0" t="s">
        <v>4067</v>
      </c>
      <c r="BM1121" s="0" t="s">
        <v>4040</v>
      </c>
      <c r="BN1121" s="0" t="s">
        <v>4022</v>
      </c>
      <c r="BO1121" s="0" t="s">
        <v>769</v>
      </c>
      <c r="BP1121" s="0" t="s">
        <v>4015</v>
      </c>
      <c r="BQ1121" s="0" t="s">
        <v>127</v>
      </c>
      <c r="BT1121" s="0" t="n">
        <v>0</v>
      </c>
      <c r="BU1121" s="0" t="s">
        <v>4023</v>
      </c>
      <c r="BW1121" s="0" t="n">
        <v>2005</v>
      </c>
      <c r="BX1121" s="0" t="n">
        <v>2012</v>
      </c>
      <c r="BY1121" s="0" t="s">
        <v>4024</v>
      </c>
      <c r="BZ1121" s="0" t="n">
        <v>2008.5</v>
      </c>
      <c r="CA1121" s="0" t="n">
        <v>0</v>
      </c>
      <c r="CB1121" s="0" t="n">
        <v>0</v>
      </c>
      <c r="CC1121" s="0" t="n">
        <v>0</v>
      </c>
      <c r="CD1121" s="0" t="n">
        <v>0.11770710363381</v>
      </c>
      <c r="CE1121" s="0" t="n">
        <v>1</v>
      </c>
    </row>
    <row r="1122" customFormat="false" ht="15" hidden="false" customHeight="false" outlineLevel="0" collapsed="false">
      <c r="A1122" s="0" t="s">
        <v>4068</v>
      </c>
      <c r="B1122" s="0" t="n">
        <v>2427</v>
      </c>
      <c r="C1122" s="0" t="n">
        <v>0.3722</v>
      </c>
      <c r="D1122" s="0" t="n">
        <v>243259</v>
      </c>
      <c r="E1122" s="0" t="n">
        <f aca="false">IF(ISNUMBER($BA1122),$BA1122,IF(AND(ISNUMBER($D1122),ISNUMBER($BW1122),ISNUMBER($BX1122)),$D1122*($BX1122-$BW1122+1),""))</f>
        <v>243259</v>
      </c>
      <c r="H1122" s="0" t="s">
        <v>85</v>
      </c>
      <c r="I1122" s="0" t="s">
        <v>86</v>
      </c>
      <c r="J1122" s="0" t="n">
        <f aca="false">IF($BW1122&lt;&gt;"",$BW1122,"")</f>
        <v>2003</v>
      </c>
      <c r="K1122" s="0" t="n">
        <f aca="false">IF($BX1122&lt;&gt;"",$BX1122,"")</f>
        <v>2022</v>
      </c>
      <c r="L1122" s="0" t="n">
        <f aca="false">IF(AND(ISNUMBER($BW1122),ISNUMBER($BX1122)),($BW1122+$BX1122)/2,"")</f>
        <v>2012.5</v>
      </c>
      <c r="M1122" s="0" t="n">
        <f aca="false">IF($L1122&lt;&gt;"",$L1122,"")</f>
        <v>2012.5</v>
      </c>
      <c r="N1122" s="0" t="n">
        <f aca="false">IF(AND(ISNUMBER($BW1122),ISNUMBER($BX1122)),MIN(1,MAX(0,($BX1122-2016+1)/($BX1122-$BW1122+1))),"")</f>
        <v>0.35</v>
      </c>
      <c r="O1122" s="0" t="n">
        <f aca="false">IF(AND(ISNUMBER($BW1122),ISNUMBER($BX1122)),MIN(1,MAX(0,($BX1122-2017+1)/($BX1122-$BW1122+1))),"")</f>
        <v>0.3</v>
      </c>
      <c r="P1122" s="0" t="n">
        <f aca="false">IF(AND(ISNUMBER($BW1122),ISNUMBER($BX1122)),MIN(1,MAX(0,($BX1122-2018+1)/($BX1122-$BW1122+1))),"")</f>
        <v>0.25</v>
      </c>
      <c r="Q1122" s="0" t="n">
        <f aca="false">IF(AND(ISNUMBER($BW1122),ISNUMBER($BX1122)),MIN(1,MAX(0,($BX1122-2019+1)/($BX1122-$BW1122+1))),"")</f>
        <v>0.2</v>
      </c>
      <c r="R1122" s="0" t="n">
        <f aca="false">IF(AND(ISNUMBER($BW1122),ISNUMBER($BX1122)),MIN(1,MAX(0,($BX1122-2016+1)/($BX1122-$BW1122+1))),"")</f>
        <v>0.35</v>
      </c>
      <c r="S1122" s="0" t="n">
        <f aca="false">IF($L1122&lt;&gt;"",IF($L1122&gt;=2015.5,1,0),"")</f>
        <v>0</v>
      </c>
      <c r="T1122" s="0" t="n">
        <f aca="false">IF($L1122&lt;&gt;"",IF($L1122&gt;=2016,1,0),"")</f>
        <v>0</v>
      </c>
      <c r="U1122" s="0" t="n">
        <f aca="false">IF(ISNUMBER($BX1122),IF($BX1122&gt;=2016,1,0),"")</f>
        <v>1</v>
      </c>
      <c r="V1122" s="0" t="n">
        <f aca="false">IF(ISNUMBER($BW1122),IF($BW1122&gt;=2016,1,0),"")</f>
        <v>0</v>
      </c>
      <c r="W1122" s="0" t="str">
        <f aca="false">IF(AND(ISNUMBER($BW1122),ISNUMBER($BX1122)),IF($BW1122&gt;=2016,"post-only",IF($BX1122&lt;2016,"pre-only","mixed")),"")</f>
        <v>mixed</v>
      </c>
      <c r="X1122" s="0" t="n">
        <f aca="false">IF(AND(ISNUMBER($BW1122),ISNUMBER($BX1122)),MIN(1,MAX(0,($BX1122-2017+1)/($BX1122-$BW1122+1))),"")</f>
        <v>0.3</v>
      </c>
      <c r="Y1122" s="0" t="n">
        <f aca="false">IF(AND(ISNUMBER($BW1122),ISNUMBER($BX1122)),MIN(1,MAX(0,($BX1122-2018+1)/($BX1122-$BW1122+1))),"")</f>
        <v>0.25</v>
      </c>
      <c r="Z1122" s="0" t="n">
        <f aca="false">IF(AND(ISNUMBER($BW1122),ISNUMBER($BX1122)),MIN(1,MAX(0,($BX1122-2019+1)/($BX1122-$BW1122+1))),"")</f>
        <v>0.2</v>
      </c>
      <c r="AA1122" s="0" t="n">
        <f aca="false">IF(ISNUMBER($BX1122),IF($BX1122&gt;=2017,1,0),"")</f>
        <v>1</v>
      </c>
      <c r="AB1122" s="0" t="n">
        <f aca="false">IF(ISNUMBER($BX1122),IF($BX1122&gt;=2018,1,0),"")</f>
        <v>1</v>
      </c>
      <c r="AC1122" s="0" t="n">
        <f aca="false">IF(ISNUMBER($BX1122),IF($BX1122&gt;=2019,1,0),"")</f>
        <v>1</v>
      </c>
      <c r="AD1122" s="0" t="n">
        <f aca="false">IF($L1122&lt;&gt;"",IF($L1122&gt;2013,1,0),"")</f>
        <v>0</v>
      </c>
      <c r="AE1122" s="0" t="n">
        <f aca="false">IF($L1122&lt;&gt;"",1+IF($L1122&gt;2011,1,0)+IF($L1122&gt;2014,1,0),"")</f>
        <v>2</v>
      </c>
      <c r="AF1122" s="0" t="s">
        <v>310</v>
      </c>
      <c r="AG1122" s="0" t="s">
        <v>88</v>
      </c>
      <c r="AH1122" s="0" t="s">
        <v>89</v>
      </c>
      <c r="AI1122" s="0" t="s">
        <v>90</v>
      </c>
      <c r="AJ1122" s="0" t="s">
        <v>90</v>
      </c>
      <c r="AK1122" s="0" t="str">
        <f aca="false">IF(AND($CF1122&lt;&gt;"",IFERROR(INDEX(subsample_country_map!$B:$B,MATCH($CF1122,subsample_country_map!$A:$A,0)),"")&lt;&gt;""),INDEX(subsample_country_map!$B:$B,MATCH($CF1122,subsample_country_map!$A:$A,0)),INDEX(lookup!$AA:$AA,MATCH($A1122,lookup!$A:$A,0)))</f>
        <v>1_US</v>
      </c>
      <c r="AL1122" s="0" t="str">
        <f aca="false">IF(AND($CF1122&lt;&gt;"",IFERROR(INDEX(subsample_country_map!$C:$C,MATCH($CF1122,subsample_country_map!$A:$A,0)),"")&lt;&gt;""),INDEX(subsample_country_map!$C:$C,MATCH($CF1122,subsample_country_map!$A:$A,0)),INDEX(lookup!$AB:$AB,MATCH($A1122,lookup!$A:$A,0)))</f>
        <v>1_developed</v>
      </c>
      <c r="AM1122" s="0" t="str">
        <f aca="false">IF(AND($CF1122&lt;&gt;"",IFERROR(INDEX(subsample_country_map!$D:$D,MATCH($CF1122,subsample_country_map!$A:$A,0)),"")&lt;&gt;""),INDEX(subsample_country_map!$D:$D,MATCH($CF1122,subsample_country_map!$A:$A,0)),INDEX(lookup!$AC:$AC,MATCH($A1122,lookup!$A:$A,0)))</f>
        <v>1_western</v>
      </c>
      <c r="AN1122" s="0" t="str">
        <f aca="false">IF(AND($CF1122&lt;&gt;"",IFERROR(INDEX(subsample_country_map!$E:$E,MATCH($CF1122,subsample_country_map!$A:$A,0)),"")&lt;&gt;""),INDEX(subsample_country_map!$E:$E,MATCH($CF1122,subsample_country_map!$A:$A,0)),INDEX(lookup!$AD:$AD,MATCH($A1122,lookup!$A:$A,0)))</f>
        <v>1_common law</v>
      </c>
      <c r="AO1122" s="0" t="str">
        <f aca="false">INDEX(lookup!$Y:$Y,MATCH($A1122,lookup!$A:$A,0))</f>
        <v>0_published</v>
      </c>
      <c r="AP1122" s="0" t="str">
        <f aca="false">INDEX(lookup!$Z:$Z,MATCH($A1122,lookup!$A:$A,0))</f>
        <v>1_VHB high</v>
      </c>
      <c r="AQ1122" s="0" t="str">
        <f aca="false">INDEX(lookup!$W:$W,MATCH($A1122,lookup!$A:$A,0))</f>
        <v>1_fin/acc/econ</v>
      </c>
      <c r="AS1122" s="0" t="s">
        <v>91</v>
      </c>
      <c r="AT1122" s="0" t="s">
        <v>111</v>
      </c>
      <c r="AU1122" s="0" t="s">
        <v>311</v>
      </c>
      <c r="AZ1122" s="0" t="s">
        <v>4069</v>
      </c>
      <c r="BA1122" s="0" t="n">
        <v>243259</v>
      </c>
      <c r="BB1122" s="0" t="s">
        <v>95</v>
      </c>
      <c r="BC1122" s="0" t="s">
        <v>97</v>
      </c>
      <c r="BD1122" s="0" t="s">
        <v>97</v>
      </c>
      <c r="BE1122" s="0" t="s">
        <v>206</v>
      </c>
      <c r="BF1122" s="0" t="s">
        <v>1526</v>
      </c>
      <c r="BI1122" s="0" t="s">
        <v>336</v>
      </c>
      <c r="BJ1122" s="0" t="s">
        <v>4070</v>
      </c>
      <c r="BK1122" s="0" t="s">
        <v>1712</v>
      </c>
      <c r="BL1122" s="0" t="s">
        <v>4071</v>
      </c>
      <c r="BM1122" s="0" t="s">
        <v>2422</v>
      </c>
      <c r="BN1122" s="0" t="s">
        <v>4072</v>
      </c>
      <c r="BO1122" s="0" t="s">
        <v>105</v>
      </c>
      <c r="BP1122" s="0" t="s">
        <v>4068</v>
      </c>
      <c r="BQ1122" s="0" t="s">
        <v>85</v>
      </c>
      <c r="BT1122" s="0" t="n">
        <v>0</v>
      </c>
      <c r="BU1122" s="0" t="s">
        <v>4073</v>
      </c>
      <c r="BW1122" s="0" t="n">
        <v>2003</v>
      </c>
      <c r="BX1122" s="0" t="n">
        <v>2022</v>
      </c>
      <c r="BY1122" s="0" t="s">
        <v>4074</v>
      </c>
      <c r="BZ1122" s="0" t="n">
        <v>2012.5</v>
      </c>
      <c r="CA1122" s="0" t="n">
        <v>0.35</v>
      </c>
      <c r="CB1122" s="0" t="n">
        <v>0</v>
      </c>
      <c r="CC1122" s="0" t="n">
        <v>1</v>
      </c>
      <c r="CD1122" s="0" t="n">
        <v>0.390974462924469</v>
      </c>
      <c r="CE1122" s="0" t="n">
        <v>1</v>
      </c>
      <c r="CF1122" s="0" t="s">
        <v>1526</v>
      </c>
    </row>
    <row r="1123" customFormat="false" ht="15" hidden="false" customHeight="false" outlineLevel="0" collapsed="false">
      <c r="A1123" s="0" t="s">
        <v>4068</v>
      </c>
      <c r="B1123" s="0" t="n">
        <v>2428</v>
      </c>
      <c r="C1123" s="0" t="n">
        <v>0.4045</v>
      </c>
      <c r="D1123" s="0" t="n">
        <v>243259</v>
      </c>
      <c r="E1123" s="0" t="n">
        <f aca="false">IF(ISNUMBER($BA1123),$BA1123,IF(AND(ISNUMBER($D1123),ISNUMBER($BW1123),ISNUMBER($BX1123)),$D1123*($BX1123-$BW1123+1),""))</f>
        <v>243259</v>
      </c>
      <c r="H1123" s="0" t="s">
        <v>85</v>
      </c>
      <c r="I1123" s="0" t="s">
        <v>86</v>
      </c>
      <c r="J1123" s="0" t="n">
        <f aca="false">IF($BW1123&lt;&gt;"",$BW1123,"")</f>
        <v>2003</v>
      </c>
      <c r="K1123" s="0" t="n">
        <f aca="false">IF($BX1123&lt;&gt;"",$BX1123,"")</f>
        <v>2022</v>
      </c>
      <c r="L1123" s="0" t="n">
        <f aca="false">IF(AND(ISNUMBER($BW1123),ISNUMBER($BX1123)),($BW1123+$BX1123)/2,"")</f>
        <v>2012.5</v>
      </c>
      <c r="M1123" s="0" t="n">
        <f aca="false">IF($L1123&lt;&gt;"",$L1123,"")</f>
        <v>2012.5</v>
      </c>
      <c r="N1123" s="0" t="n">
        <f aca="false">IF(AND(ISNUMBER($BW1123),ISNUMBER($BX1123)),MIN(1,MAX(0,($BX1123-2016+1)/($BX1123-$BW1123+1))),"")</f>
        <v>0.35</v>
      </c>
      <c r="O1123" s="0" t="n">
        <f aca="false">IF(AND(ISNUMBER($BW1123),ISNUMBER($BX1123)),MIN(1,MAX(0,($BX1123-2017+1)/($BX1123-$BW1123+1))),"")</f>
        <v>0.3</v>
      </c>
      <c r="P1123" s="0" t="n">
        <f aca="false">IF(AND(ISNUMBER($BW1123),ISNUMBER($BX1123)),MIN(1,MAX(0,($BX1123-2018+1)/($BX1123-$BW1123+1))),"")</f>
        <v>0.25</v>
      </c>
      <c r="Q1123" s="0" t="n">
        <f aca="false">IF(AND(ISNUMBER($BW1123),ISNUMBER($BX1123)),MIN(1,MAX(0,($BX1123-2019+1)/($BX1123-$BW1123+1))),"")</f>
        <v>0.2</v>
      </c>
      <c r="R1123" s="0" t="n">
        <f aca="false">IF(AND(ISNUMBER($BW1123),ISNUMBER($BX1123)),MIN(1,MAX(0,($BX1123-2016+1)/($BX1123-$BW1123+1))),"")</f>
        <v>0.35</v>
      </c>
      <c r="S1123" s="0" t="n">
        <f aca="false">IF($L1123&lt;&gt;"",IF($L1123&gt;=2015.5,1,0),"")</f>
        <v>0</v>
      </c>
      <c r="T1123" s="0" t="n">
        <f aca="false">IF($L1123&lt;&gt;"",IF($L1123&gt;=2016,1,0),"")</f>
        <v>0</v>
      </c>
      <c r="U1123" s="0" t="n">
        <f aca="false">IF(ISNUMBER($BX1123),IF($BX1123&gt;=2016,1,0),"")</f>
        <v>1</v>
      </c>
      <c r="V1123" s="0" t="n">
        <f aca="false">IF(ISNUMBER($BW1123),IF($BW1123&gt;=2016,1,0),"")</f>
        <v>0</v>
      </c>
      <c r="W1123" s="0" t="str">
        <f aca="false">IF(AND(ISNUMBER($BW1123),ISNUMBER($BX1123)),IF($BW1123&gt;=2016,"post-only",IF($BX1123&lt;2016,"pre-only","mixed")),"")</f>
        <v>mixed</v>
      </c>
      <c r="X1123" s="0" t="n">
        <f aca="false">IF(AND(ISNUMBER($BW1123),ISNUMBER($BX1123)),MIN(1,MAX(0,($BX1123-2017+1)/($BX1123-$BW1123+1))),"")</f>
        <v>0.3</v>
      </c>
      <c r="Y1123" s="0" t="n">
        <f aca="false">IF(AND(ISNUMBER($BW1123),ISNUMBER($BX1123)),MIN(1,MAX(0,($BX1123-2018+1)/($BX1123-$BW1123+1))),"")</f>
        <v>0.25</v>
      </c>
      <c r="Z1123" s="0" t="n">
        <f aca="false">IF(AND(ISNUMBER($BW1123),ISNUMBER($BX1123)),MIN(1,MAX(0,($BX1123-2019+1)/($BX1123-$BW1123+1))),"")</f>
        <v>0.2</v>
      </c>
      <c r="AA1123" s="0" t="n">
        <f aca="false">IF(ISNUMBER($BX1123),IF($BX1123&gt;=2017,1,0),"")</f>
        <v>1</v>
      </c>
      <c r="AB1123" s="0" t="n">
        <f aca="false">IF(ISNUMBER($BX1123),IF($BX1123&gt;=2018,1,0),"")</f>
        <v>1</v>
      </c>
      <c r="AC1123" s="0" t="n">
        <f aca="false">IF(ISNUMBER($BX1123),IF($BX1123&gt;=2019,1,0),"")</f>
        <v>1</v>
      </c>
      <c r="AD1123" s="0" t="n">
        <f aca="false">IF($L1123&lt;&gt;"",IF($L1123&gt;2013,1,0),"")</f>
        <v>0</v>
      </c>
      <c r="AE1123" s="0" t="n">
        <f aca="false">IF($L1123&lt;&gt;"",1+IF($L1123&gt;2011,1,0)+IF($L1123&gt;2014,1,0),"")</f>
        <v>2</v>
      </c>
      <c r="AF1123" s="0" t="s">
        <v>310</v>
      </c>
      <c r="AG1123" s="0" t="s">
        <v>88</v>
      </c>
      <c r="AH1123" s="0" t="s">
        <v>89</v>
      </c>
      <c r="AI1123" s="0" t="s">
        <v>90</v>
      </c>
      <c r="AJ1123" s="0" t="s">
        <v>90</v>
      </c>
      <c r="AK1123" s="0" t="str">
        <f aca="false">IF(AND($CF1123&lt;&gt;"",IFERROR(INDEX(subsample_country_map!$B:$B,MATCH($CF1123,subsample_country_map!$A:$A,0)),"")&lt;&gt;""),INDEX(subsample_country_map!$B:$B,MATCH($CF1123,subsample_country_map!$A:$A,0)),INDEX(lookup!$AA:$AA,MATCH($A1123,lookup!$A:$A,0)))</f>
        <v>1_US</v>
      </c>
      <c r="AL1123" s="0" t="str">
        <f aca="false">IF(AND($CF1123&lt;&gt;"",IFERROR(INDEX(subsample_country_map!$C:$C,MATCH($CF1123,subsample_country_map!$A:$A,0)),"")&lt;&gt;""),INDEX(subsample_country_map!$C:$C,MATCH($CF1123,subsample_country_map!$A:$A,0)),INDEX(lookup!$AB:$AB,MATCH($A1123,lookup!$A:$A,0)))</f>
        <v>1_developed</v>
      </c>
      <c r="AM1123" s="0" t="str">
        <f aca="false">IF(AND($CF1123&lt;&gt;"",IFERROR(INDEX(subsample_country_map!$D:$D,MATCH($CF1123,subsample_country_map!$A:$A,0)),"")&lt;&gt;""),INDEX(subsample_country_map!$D:$D,MATCH($CF1123,subsample_country_map!$A:$A,0)),INDEX(lookup!$AC:$AC,MATCH($A1123,lookup!$A:$A,0)))</f>
        <v>1_western</v>
      </c>
      <c r="AN1123" s="0" t="str">
        <f aca="false">IF(AND($CF1123&lt;&gt;"",IFERROR(INDEX(subsample_country_map!$E:$E,MATCH($CF1123,subsample_country_map!$A:$A,0)),"")&lt;&gt;""),INDEX(subsample_country_map!$E:$E,MATCH($CF1123,subsample_country_map!$A:$A,0)),INDEX(lookup!$AD:$AD,MATCH($A1123,lookup!$A:$A,0)))</f>
        <v>1_common law</v>
      </c>
      <c r="AO1123" s="0" t="str">
        <f aca="false">INDEX(lookup!$Y:$Y,MATCH($A1123,lookup!$A:$A,0))</f>
        <v>0_published</v>
      </c>
      <c r="AP1123" s="0" t="str">
        <f aca="false">INDEX(lookup!$Z:$Z,MATCH($A1123,lookup!$A:$A,0))</f>
        <v>1_VHB high</v>
      </c>
      <c r="AQ1123" s="0" t="str">
        <f aca="false">INDEX(lookup!$W:$W,MATCH($A1123,lookup!$A:$A,0))</f>
        <v>1_fin/acc/econ</v>
      </c>
      <c r="AS1123" s="0" t="s">
        <v>91</v>
      </c>
      <c r="AT1123" s="0" t="s">
        <v>111</v>
      </c>
      <c r="AU1123" s="0" t="s">
        <v>311</v>
      </c>
      <c r="AZ1123" s="0" t="s">
        <v>4075</v>
      </c>
      <c r="BA1123" s="0" t="n">
        <v>243259</v>
      </c>
      <c r="BB1123" s="0" t="s">
        <v>95</v>
      </c>
      <c r="BC1123" s="0" t="s">
        <v>97</v>
      </c>
      <c r="BD1123" s="0" t="s">
        <v>97</v>
      </c>
      <c r="BE1123" s="0" t="s">
        <v>206</v>
      </c>
      <c r="BF1123" s="0" t="s">
        <v>1526</v>
      </c>
      <c r="BI1123" s="0" t="s">
        <v>336</v>
      </c>
      <c r="BJ1123" s="0" t="s">
        <v>4076</v>
      </c>
      <c r="BK1123" s="0" t="s">
        <v>1712</v>
      </c>
      <c r="BL1123" s="0" t="s">
        <v>4071</v>
      </c>
      <c r="BM1123" s="0" t="s">
        <v>2422</v>
      </c>
      <c r="BN1123" s="0" t="s">
        <v>4077</v>
      </c>
      <c r="BO1123" s="0" t="s">
        <v>105</v>
      </c>
      <c r="BP1123" s="0" t="s">
        <v>4068</v>
      </c>
      <c r="BQ1123" s="0" t="s">
        <v>85</v>
      </c>
      <c r="BT1123" s="0" t="n">
        <v>0</v>
      </c>
      <c r="BU1123" s="0" t="s">
        <v>4073</v>
      </c>
      <c r="BW1123" s="0" t="n">
        <v>2003</v>
      </c>
      <c r="BX1123" s="0" t="n">
        <v>2022</v>
      </c>
      <c r="BY1123" s="0" t="s">
        <v>4074</v>
      </c>
      <c r="BZ1123" s="0" t="n">
        <v>2012.5</v>
      </c>
      <c r="CA1123" s="0" t="n">
        <v>0.35</v>
      </c>
      <c r="CB1123" s="0" t="n">
        <v>0</v>
      </c>
      <c r="CC1123" s="0" t="n">
        <v>1</v>
      </c>
      <c r="CD1123" s="0" t="n">
        <v>0.429017628874472</v>
      </c>
      <c r="CE1123" s="0" t="n">
        <v>1</v>
      </c>
      <c r="CF1123" s="0" t="s">
        <v>1526</v>
      </c>
    </row>
    <row r="1124" customFormat="false" ht="15" hidden="false" customHeight="false" outlineLevel="0" collapsed="false">
      <c r="A1124" s="0" t="s">
        <v>4068</v>
      </c>
      <c r="B1124" s="0" t="n">
        <v>2429</v>
      </c>
      <c r="C1124" s="0" t="n">
        <v>0.2486</v>
      </c>
      <c r="D1124" s="0" t="n">
        <v>104671</v>
      </c>
      <c r="E1124" s="0" t="n">
        <f aca="false">IF(ISNUMBER($BA1124),$BA1124,IF(AND(ISNUMBER($D1124),ISNUMBER($BW1124),ISNUMBER($BX1124)),$D1124*($BX1124-$BW1124+1),""))</f>
        <v>104671</v>
      </c>
      <c r="H1124" s="0" t="s">
        <v>85</v>
      </c>
      <c r="I1124" s="0" t="s">
        <v>86</v>
      </c>
      <c r="J1124" s="0" t="n">
        <f aca="false">IF($BW1124&lt;&gt;"",$BW1124,"")</f>
        <v>2003</v>
      </c>
      <c r="K1124" s="0" t="n">
        <f aca="false">IF($BX1124&lt;&gt;"",$BX1124,"")</f>
        <v>2022</v>
      </c>
      <c r="L1124" s="0" t="n">
        <f aca="false">IF(AND(ISNUMBER($BW1124),ISNUMBER($BX1124)),($BW1124+$BX1124)/2,"")</f>
        <v>2012.5</v>
      </c>
      <c r="M1124" s="0" t="n">
        <f aca="false">IF($L1124&lt;&gt;"",$L1124,"")</f>
        <v>2012.5</v>
      </c>
      <c r="N1124" s="0" t="n">
        <f aca="false">IF(AND(ISNUMBER($BW1124),ISNUMBER($BX1124)),MIN(1,MAX(0,($BX1124-2016+1)/($BX1124-$BW1124+1))),"")</f>
        <v>0.35</v>
      </c>
      <c r="O1124" s="0" t="n">
        <f aca="false">IF(AND(ISNUMBER($BW1124),ISNUMBER($BX1124)),MIN(1,MAX(0,($BX1124-2017+1)/($BX1124-$BW1124+1))),"")</f>
        <v>0.3</v>
      </c>
      <c r="P1124" s="0" t="n">
        <f aca="false">IF(AND(ISNUMBER($BW1124),ISNUMBER($BX1124)),MIN(1,MAX(0,($BX1124-2018+1)/($BX1124-$BW1124+1))),"")</f>
        <v>0.25</v>
      </c>
      <c r="Q1124" s="0" t="n">
        <f aca="false">IF(AND(ISNUMBER($BW1124),ISNUMBER($BX1124)),MIN(1,MAX(0,($BX1124-2019+1)/($BX1124-$BW1124+1))),"")</f>
        <v>0.2</v>
      </c>
      <c r="R1124" s="0" t="n">
        <f aca="false">IF(AND(ISNUMBER($BW1124),ISNUMBER($BX1124)),MIN(1,MAX(0,($BX1124-2016+1)/($BX1124-$BW1124+1))),"")</f>
        <v>0.35</v>
      </c>
      <c r="S1124" s="0" t="n">
        <f aca="false">IF($L1124&lt;&gt;"",IF($L1124&gt;=2015.5,1,0),"")</f>
        <v>0</v>
      </c>
      <c r="T1124" s="0" t="n">
        <f aca="false">IF($L1124&lt;&gt;"",IF($L1124&gt;=2016,1,0),"")</f>
        <v>0</v>
      </c>
      <c r="U1124" s="0" t="n">
        <f aca="false">IF(ISNUMBER($BX1124),IF($BX1124&gt;=2016,1,0),"")</f>
        <v>1</v>
      </c>
      <c r="V1124" s="0" t="n">
        <f aca="false">IF(ISNUMBER($BW1124),IF($BW1124&gt;=2016,1,0),"")</f>
        <v>0</v>
      </c>
      <c r="W1124" s="0" t="str">
        <f aca="false">IF(AND(ISNUMBER($BW1124),ISNUMBER($BX1124)),IF($BW1124&gt;=2016,"post-only",IF($BX1124&lt;2016,"pre-only","mixed")),"")</f>
        <v>mixed</v>
      </c>
      <c r="X1124" s="0" t="n">
        <f aca="false">IF(AND(ISNUMBER($BW1124),ISNUMBER($BX1124)),MIN(1,MAX(0,($BX1124-2017+1)/($BX1124-$BW1124+1))),"")</f>
        <v>0.3</v>
      </c>
      <c r="Y1124" s="0" t="n">
        <f aca="false">IF(AND(ISNUMBER($BW1124),ISNUMBER($BX1124)),MIN(1,MAX(0,($BX1124-2018+1)/($BX1124-$BW1124+1))),"")</f>
        <v>0.25</v>
      </c>
      <c r="Z1124" s="0" t="n">
        <f aca="false">IF(AND(ISNUMBER($BW1124),ISNUMBER($BX1124)),MIN(1,MAX(0,($BX1124-2019+1)/($BX1124-$BW1124+1))),"")</f>
        <v>0.2</v>
      </c>
      <c r="AA1124" s="0" t="n">
        <f aca="false">IF(ISNUMBER($BX1124),IF($BX1124&gt;=2017,1,0),"")</f>
        <v>1</v>
      </c>
      <c r="AB1124" s="0" t="n">
        <f aca="false">IF(ISNUMBER($BX1124),IF($BX1124&gt;=2018,1,0),"")</f>
        <v>1</v>
      </c>
      <c r="AC1124" s="0" t="n">
        <f aca="false">IF(ISNUMBER($BX1124),IF($BX1124&gt;=2019,1,0),"")</f>
        <v>1</v>
      </c>
      <c r="AD1124" s="0" t="n">
        <f aca="false">IF($L1124&lt;&gt;"",IF($L1124&gt;2013,1,0),"")</f>
        <v>0</v>
      </c>
      <c r="AE1124" s="0" t="n">
        <f aca="false">IF($L1124&lt;&gt;"",1+IF($L1124&gt;2011,1,0)+IF($L1124&gt;2014,1,0),"")</f>
        <v>2</v>
      </c>
      <c r="AF1124" s="0" t="s">
        <v>310</v>
      </c>
      <c r="AG1124" s="0" t="s">
        <v>88</v>
      </c>
      <c r="AH1124" s="0" t="s">
        <v>89</v>
      </c>
      <c r="AI1124" s="0" t="s">
        <v>90</v>
      </c>
      <c r="AJ1124" s="0" t="s">
        <v>90</v>
      </c>
      <c r="AK1124" s="0" t="str">
        <f aca="false">IF(AND($CF1124&lt;&gt;"",IFERROR(INDEX(subsample_country_map!$B:$B,MATCH($CF1124,subsample_country_map!$A:$A,0)),"")&lt;&gt;""),INDEX(subsample_country_map!$B:$B,MATCH($CF1124,subsample_country_map!$A:$A,0)),INDEX(lookup!$AA:$AA,MATCH($A1124,lookup!$A:$A,0)))</f>
        <v>2_Europe</v>
      </c>
      <c r="AL1124" s="0" t="str">
        <f aca="false">IF(AND($CF1124&lt;&gt;"",IFERROR(INDEX(subsample_country_map!$C:$C,MATCH($CF1124,subsample_country_map!$A:$A,0)),"")&lt;&gt;""),INDEX(subsample_country_map!$C:$C,MATCH($CF1124,subsample_country_map!$A:$A,0)),INDEX(lookup!$AB:$AB,MATCH($A1124,lookup!$A:$A,0)))</f>
        <v>99_NCE</v>
      </c>
      <c r="AM1124" s="0" t="str">
        <f aca="false">IF(AND($CF1124&lt;&gt;"",IFERROR(INDEX(subsample_country_map!$D:$D,MATCH($CF1124,subsample_country_map!$A:$A,0)),"")&lt;&gt;""),INDEX(subsample_country_map!$D:$D,MATCH($CF1124,subsample_country_map!$A:$A,0)),INDEX(lookup!$AC:$AC,MATCH($A1124,lookup!$A:$A,0)))</f>
        <v>1_western</v>
      </c>
      <c r="AN1124" s="0" t="str">
        <f aca="false">IF(AND($CF1124&lt;&gt;"",IFERROR(INDEX(subsample_country_map!$E:$E,MATCH($CF1124,subsample_country_map!$A:$A,0)),"")&lt;&gt;""),INDEX(subsample_country_map!$E:$E,MATCH($CF1124,subsample_country_map!$A:$A,0)),INDEX(lookup!$AD:$AD,MATCH($A1124,lookup!$A:$A,0)))</f>
        <v>99_NCE</v>
      </c>
      <c r="AO1124" s="0" t="str">
        <f aca="false">INDEX(lookup!$Y:$Y,MATCH($A1124,lookup!$A:$A,0))</f>
        <v>0_published</v>
      </c>
      <c r="AP1124" s="0" t="str">
        <f aca="false">INDEX(lookup!$Z:$Z,MATCH($A1124,lookup!$A:$A,0))</f>
        <v>1_VHB high</v>
      </c>
      <c r="AQ1124" s="0" t="str">
        <f aca="false">INDEX(lookup!$W:$W,MATCH($A1124,lookup!$A:$A,0))</f>
        <v>1_fin/acc/econ</v>
      </c>
      <c r="AS1124" s="0" t="s">
        <v>91</v>
      </c>
      <c r="AT1124" s="0" t="s">
        <v>111</v>
      </c>
      <c r="AU1124" s="0" t="s">
        <v>311</v>
      </c>
      <c r="AZ1124" s="0" t="s">
        <v>4078</v>
      </c>
      <c r="BA1124" s="0" t="n">
        <v>104671</v>
      </c>
      <c r="BB1124" s="0" t="s">
        <v>95</v>
      </c>
      <c r="BC1124" s="0" t="s">
        <v>97</v>
      </c>
      <c r="BD1124" s="0" t="s">
        <v>97</v>
      </c>
      <c r="BE1124" s="0" t="s">
        <v>206</v>
      </c>
      <c r="BF1124" s="0" t="s">
        <v>885</v>
      </c>
      <c r="BI1124" s="0" t="s">
        <v>336</v>
      </c>
      <c r="BJ1124" s="0" t="s">
        <v>4079</v>
      </c>
      <c r="BK1124" s="0" t="s">
        <v>1712</v>
      </c>
      <c r="BL1124" s="0" t="s">
        <v>4080</v>
      </c>
      <c r="BM1124" s="0" t="s">
        <v>2422</v>
      </c>
      <c r="BN1124" s="0" t="s">
        <v>4072</v>
      </c>
      <c r="BO1124" s="0" t="s">
        <v>105</v>
      </c>
      <c r="BP1124" s="0" t="s">
        <v>4068</v>
      </c>
      <c r="BQ1124" s="0" t="s">
        <v>85</v>
      </c>
      <c r="BT1124" s="0" t="n">
        <v>0</v>
      </c>
      <c r="BU1124" s="0" t="s">
        <v>4073</v>
      </c>
      <c r="BW1124" s="0" t="n">
        <v>2003</v>
      </c>
      <c r="BX1124" s="0" t="n">
        <v>2022</v>
      </c>
      <c r="BY1124" s="0" t="s">
        <v>4074</v>
      </c>
      <c r="BZ1124" s="0" t="n">
        <v>2012.5</v>
      </c>
      <c r="CA1124" s="0" t="n">
        <v>0.35</v>
      </c>
      <c r="CB1124" s="0" t="n">
        <v>0</v>
      </c>
      <c r="CC1124" s="0" t="n">
        <v>1</v>
      </c>
      <c r="CD1124" s="0" t="n">
        <v>0.253920034743888</v>
      </c>
      <c r="CE1124" s="0" t="n">
        <v>1</v>
      </c>
      <c r="CF1124" s="0" t="s">
        <v>885</v>
      </c>
    </row>
    <row r="1125" customFormat="false" ht="15" hidden="false" customHeight="false" outlineLevel="0" collapsed="false">
      <c r="A1125" s="0" t="s">
        <v>4068</v>
      </c>
      <c r="B1125" s="0" t="n">
        <v>2430</v>
      </c>
      <c r="C1125" s="0" t="n">
        <v>0.2702</v>
      </c>
      <c r="D1125" s="0" t="n">
        <v>104671</v>
      </c>
      <c r="E1125" s="0" t="n">
        <f aca="false">IF(ISNUMBER($BA1125),$BA1125,IF(AND(ISNUMBER($D1125),ISNUMBER($BW1125),ISNUMBER($BX1125)),$D1125*($BX1125-$BW1125+1),""))</f>
        <v>104671</v>
      </c>
      <c r="H1125" s="0" t="s">
        <v>85</v>
      </c>
      <c r="I1125" s="0" t="s">
        <v>86</v>
      </c>
      <c r="J1125" s="0" t="n">
        <f aca="false">IF($BW1125&lt;&gt;"",$BW1125,"")</f>
        <v>2003</v>
      </c>
      <c r="K1125" s="0" t="n">
        <f aca="false">IF($BX1125&lt;&gt;"",$BX1125,"")</f>
        <v>2022</v>
      </c>
      <c r="L1125" s="0" t="n">
        <f aca="false">IF(AND(ISNUMBER($BW1125),ISNUMBER($BX1125)),($BW1125+$BX1125)/2,"")</f>
        <v>2012.5</v>
      </c>
      <c r="M1125" s="0" t="n">
        <f aca="false">IF($L1125&lt;&gt;"",$L1125,"")</f>
        <v>2012.5</v>
      </c>
      <c r="N1125" s="0" t="n">
        <f aca="false">IF(AND(ISNUMBER($BW1125),ISNUMBER($BX1125)),MIN(1,MAX(0,($BX1125-2016+1)/($BX1125-$BW1125+1))),"")</f>
        <v>0.35</v>
      </c>
      <c r="O1125" s="0" t="n">
        <f aca="false">IF(AND(ISNUMBER($BW1125),ISNUMBER($BX1125)),MIN(1,MAX(0,($BX1125-2017+1)/($BX1125-$BW1125+1))),"")</f>
        <v>0.3</v>
      </c>
      <c r="P1125" s="0" t="n">
        <f aca="false">IF(AND(ISNUMBER($BW1125),ISNUMBER($BX1125)),MIN(1,MAX(0,($BX1125-2018+1)/($BX1125-$BW1125+1))),"")</f>
        <v>0.25</v>
      </c>
      <c r="Q1125" s="0" t="n">
        <f aca="false">IF(AND(ISNUMBER($BW1125),ISNUMBER($BX1125)),MIN(1,MAX(0,($BX1125-2019+1)/($BX1125-$BW1125+1))),"")</f>
        <v>0.2</v>
      </c>
      <c r="R1125" s="0" t="n">
        <f aca="false">IF(AND(ISNUMBER($BW1125),ISNUMBER($BX1125)),MIN(1,MAX(0,($BX1125-2016+1)/($BX1125-$BW1125+1))),"")</f>
        <v>0.35</v>
      </c>
      <c r="S1125" s="0" t="n">
        <f aca="false">IF($L1125&lt;&gt;"",IF($L1125&gt;=2015.5,1,0),"")</f>
        <v>0</v>
      </c>
      <c r="T1125" s="0" t="n">
        <f aca="false">IF($L1125&lt;&gt;"",IF($L1125&gt;=2016,1,0),"")</f>
        <v>0</v>
      </c>
      <c r="U1125" s="0" t="n">
        <f aca="false">IF(ISNUMBER($BX1125),IF($BX1125&gt;=2016,1,0),"")</f>
        <v>1</v>
      </c>
      <c r="V1125" s="0" t="n">
        <f aca="false">IF(ISNUMBER($BW1125),IF($BW1125&gt;=2016,1,0),"")</f>
        <v>0</v>
      </c>
      <c r="W1125" s="0" t="str">
        <f aca="false">IF(AND(ISNUMBER($BW1125),ISNUMBER($BX1125)),IF($BW1125&gt;=2016,"post-only",IF($BX1125&lt;2016,"pre-only","mixed")),"")</f>
        <v>mixed</v>
      </c>
      <c r="X1125" s="0" t="n">
        <f aca="false">IF(AND(ISNUMBER($BW1125),ISNUMBER($BX1125)),MIN(1,MAX(0,($BX1125-2017+1)/($BX1125-$BW1125+1))),"")</f>
        <v>0.3</v>
      </c>
      <c r="Y1125" s="0" t="n">
        <f aca="false">IF(AND(ISNUMBER($BW1125),ISNUMBER($BX1125)),MIN(1,MAX(0,($BX1125-2018+1)/($BX1125-$BW1125+1))),"")</f>
        <v>0.25</v>
      </c>
      <c r="Z1125" s="0" t="n">
        <f aca="false">IF(AND(ISNUMBER($BW1125),ISNUMBER($BX1125)),MIN(1,MAX(0,($BX1125-2019+1)/($BX1125-$BW1125+1))),"")</f>
        <v>0.2</v>
      </c>
      <c r="AA1125" s="0" t="n">
        <f aca="false">IF(ISNUMBER($BX1125),IF($BX1125&gt;=2017,1,0),"")</f>
        <v>1</v>
      </c>
      <c r="AB1125" s="0" t="n">
        <f aca="false">IF(ISNUMBER($BX1125),IF($BX1125&gt;=2018,1,0),"")</f>
        <v>1</v>
      </c>
      <c r="AC1125" s="0" t="n">
        <f aca="false">IF(ISNUMBER($BX1125),IF($BX1125&gt;=2019,1,0),"")</f>
        <v>1</v>
      </c>
      <c r="AD1125" s="0" t="n">
        <f aca="false">IF($L1125&lt;&gt;"",IF($L1125&gt;2013,1,0),"")</f>
        <v>0</v>
      </c>
      <c r="AE1125" s="0" t="n">
        <f aca="false">IF($L1125&lt;&gt;"",1+IF($L1125&gt;2011,1,0)+IF($L1125&gt;2014,1,0),"")</f>
        <v>2</v>
      </c>
      <c r="AF1125" s="0" t="s">
        <v>310</v>
      </c>
      <c r="AG1125" s="0" t="s">
        <v>88</v>
      </c>
      <c r="AH1125" s="0" t="s">
        <v>89</v>
      </c>
      <c r="AI1125" s="0" t="s">
        <v>90</v>
      </c>
      <c r="AJ1125" s="0" t="s">
        <v>90</v>
      </c>
      <c r="AK1125" s="0" t="str">
        <f aca="false">IF(AND($CF1125&lt;&gt;"",IFERROR(INDEX(subsample_country_map!$B:$B,MATCH($CF1125,subsample_country_map!$A:$A,0)),"")&lt;&gt;""),INDEX(subsample_country_map!$B:$B,MATCH($CF1125,subsample_country_map!$A:$A,0)),INDEX(lookup!$AA:$AA,MATCH($A1125,lookup!$A:$A,0)))</f>
        <v>2_Europe</v>
      </c>
      <c r="AL1125" s="0" t="str">
        <f aca="false">IF(AND($CF1125&lt;&gt;"",IFERROR(INDEX(subsample_country_map!$C:$C,MATCH($CF1125,subsample_country_map!$A:$A,0)),"")&lt;&gt;""),INDEX(subsample_country_map!$C:$C,MATCH($CF1125,subsample_country_map!$A:$A,0)),INDEX(lookup!$AB:$AB,MATCH($A1125,lookup!$A:$A,0)))</f>
        <v>99_NCE</v>
      </c>
      <c r="AM1125" s="0" t="str">
        <f aca="false">IF(AND($CF1125&lt;&gt;"",IFERROR(INDEX(subsample_country_map!$D:$D,MATCH($CF1125,subsample_country_map!$A:$A,0)),"")&lt;&gt;""),INDEX(subsample_country_map!$D:$D,MATCH($CF1125,subsample_country_map!$A:$A,0)),INDEX(lookup!$AC:$AC,MATCH($A1125,lookup!$A:$A,0)))</f>
        <v>1_western</v>
      </c>
      <c r="AN1125" s="0" t="str">
        <f aca="false">IF(AND($CF1125&lt;&gt;"",IFERROR(INDEX(subsample_country_map!$E:$E,MATCH($CF1125,subsample_country_map!$A:$A,0)),"")&lt;&gt;""),INDEX(subsample_country_map!$E:$E,MATCH($CF1125,subsample_country_map!$A:$A,0)),INDEX(lookup!$AD:$AD,MATCH($A1125,lookup!$A:$A,0)))</f>
        <v>99_NCE</v>
      </c>
      <c r="AO1125" s="0" t="str">
        <f aca="false">INDEX(lookup!$Y:$Y,MATCH($A1125,lookup!$A:$A,0))</f>
        <v>0_published</v>
      </c>
      <c r="AP1125" s="0" t="str">
        <f aca="false">INDEX(lookup!$Z:$Z,MATCH($A1125,lookup!$A:$A,0))</f>
        <v>1_VHB high</v>
      </c>
      <c r="AQ1125" s="0" t="str">
        <f aca="false">INDEX(lookup!$W:$W,MATCH($A1125,lookup!$A:$A,0))</f>
        <v>1_fin/acc/econ</v>
      </c>
      <c r="AS1125" s="0" t="s">
        <v>91</v>
      </c>
      <c r="AT1125" s="0" t="s">
        <v>111</v>
      </c>
      <c r="AU1125" s="0" t="s">
        <v>311</v>
      </c>
      <c r="AZ1125" s="0" t="s">
        <v>4081</v>
      </c>
      <c r="BA1125" s="0" t="n">
        <v>104671</v>
      </c>
      <c r="BB1125" s="0" t="s">
        <v>95</v>
      </c>
      <c r="BC1125" s="0" t="s">
        <v>97</v>
      </c>
      <c r="BD1125" s="0" t="s">
        <v>97</v>
      </c>
      <c r="BE1125" s="0" t="s">
        <v>206</v>
      </c>
      <c r="BF1125" s="0" t="s">
        <v>885</v>
      </c>
      <c r="BI1125" s="0" t="s">
        <v>336</v>
      </c>
      <c r="BJ1125" s="0" t="s">
        <v>4082</v>
      </c>
      <c r="BK1125" s="0" t="s">
        <v>1712</v>
      </c>
      <c r="BL1125" s="0" t="s">
        <v>4083</v>
      </c>
      <c r="BM1125" s="0" t="s">
        <v>2422</v>
      </c>
      <c r="BN1125" s="0" t="s">
        <v>4077</v>
      </c>
      <c r="BO1125" s="0" t="s">
        <v>105</v>
      </c>
      <c r="BP1125" s="0" t="s">
        <v>4068</v>
      </c>
      <c r="BQ1125" s="0" t="s">
        <v>85</v>
      </c>
      <c r="BT1125" s="0" t="n">
        <v>0</v>
      </c>
      <c r="BU1125" s="0" t="s">
        <v>4073</v>
      </c>
      <c r="BW1125" s="0" t="n">
        <v>2003</v>
      </c>
      <c r="BX1125" s="0" t="n">
        <v>2022</v>
      </c>
      <c r="BY1125" s="0" t="s">
        <v>4074</v>
      </c>
      <c r="BZ1125" s="0" t="n">
        <v>2012.5</v>
      </c>
      <c r="CA1125" s="0" t="n">
        <v>0.35</v>
      </c>
      <c r="CB1125" s="0" t="n">
        <v>0</v>
      </c>
      <c r="CC1125" s="0" t="n">
        <v>1</v>
      </c>
      <c r="CD1125" s="0" t="n">
        <v>0.277079561683264</v>
      </c>
      <c r="CE1125" s="0" t="n">
        <v>1</v>
      </c>
      <c r="CF1125" s="0" t="s">
        <v>885</v>
      </c>
    </row>
    <row r="1126" customFormat="false" ht="15" hidden="false" customHeight="false" outlineLevel="0" collapsed="false">
      <c r="A1126" s="0" t="s">
        <v>4068</v>
      </c>
      <c r="B1126" s="0" t="n">
        <v>2431</v>
      </c>
      <c r="C1126" s="0" t="n">
        <v>-0.0131316795645439</v>
      </c>
      <c r="D1126" s="0" t="n">
        <v>243259</v>
      </c>
      <c r="E1126" s="0" t="n">
        <f aca="false">IF(ISNUMBER($BA1126),$BA1126,IF(AND(ISNUMBER($D1126),ISNUMBER($BW1126),ISNUMBER($BX1126)),$D1126*($BX1126-$BW1126+1),""))</f>
        <v>243259</v>
      </c>
      <c r="H1126" s="0" t="s">
        <v>118</v>
      </c>
      <c r="I1126" s="0" t="s">
        <v>344</v>
      </c>
      <c r="J1126" s="0" t="n">
        <f aca="false">IF($BW1126&lt;&gt;"",$BW1126,"")</f>
        <v>2003</v>
      </c>
      <c r="K1126" s="0" t="n">
        <f aca="false">IF($BX1126&lt;&gt;"",$BX1126,"")</f>
        <v>2022</v>
      </c>
      <c r="L1126" s="0" t="n">
        <f aca="false">IF(AND(ISNUMBER($BW1126),ISNUMBER($BX1126)),($BW1126+$BX1126)/2,"")</f>
        <v>2012.5</v>
      </c>
      <c r="M1126" s="0" t="n">
        <f aca="false">IF($L1126&lt;&gt;"",$L1126,"")</f>
        <v>2012.5</v>
      </c>
      <c r="N1126" s="0" t="n">
        <f aca="false">IF(AND(ISNUMBER($BW1126),ISNUMBER($BX1126)),MIN(1,MAX(0,($BX1126-2016+1)/($BX1126-$BW1126+1))),"")</f>
        <v>0.35</v>
      </c>
      <c r="O1126" s="0" t="n">
        <f aca="false">IF(AND(ISNUMBER($BW1126),ISNUMBER($BX1126)),MIN(1,MAX(0,($BX1126-2017+1)/($BX1126-$BW1126+1))),"")</f>
        <v>0.3</v>
      </c>
      <c r="P1126" s="0" t="n">
        <f aca="false">IF(AND(ISNUMBER($BW1126),ISNUMBER($BX1126)),MIN(1,MAX(0,($BX1126-2018+1)/($BX1126-$BW1126+1))),"")</f>
        <v>0.25</v>
      </c>
      <c r="Q1126" s="0" t="n">
        <f aca="false">IF(AND(ISNUMBER($BW1126),ISNUMBER($BX1126)),MIN(1,MAX(0,($BX1126-2019+1)/($BX1126-$BW1126+1))),"")</f>
        <v>0.2</v>
      </c>
      <c r="R1126" s="0" t="n">
        <f aca="false">IF(AND(ISNUMBER($BW1126),ISNUMBER($BX1126)),MIN(1,MAX(0,($BX1126-2016+1)/($BX1126-$BW1126+1))),"")</f>
        <v>0.35</v>
      </c>
      <c r="S1126" s="0" t="n">
        <f aca="false">IF($L1126&lt;&gt;"",IF($L1126&gt;=2015.5,1,0),"")</f>
        <v>0</v>
      </c>
      <c r="T1126" s="0" t="n">
        <f aca="false">IF($L1126&lt;&gt;"",IF($L1126&gt;=2016,1,0),"")</f>
        <v>0</v>
      </c>
      <c r="U1126" s="0" t="n">
        <f aca="false">IF(ISNUMBER($BX1126),IF($BX1126&gt;=2016,1,0),"")</f>
        <v>1</v>
      </c>
      <c r="V1126" s="0" t="n">
        <f aca="false">IF(ISNUMBER($BW1126),IF($BW1126&gt;=2016,1,0),"")</f>
        <v>0</v>
      </c>
      <c r="W1126" s="0" t="str">
        <f aca="false">IF(AND(ISNUMBER($BW1126),ISNUMBER($BX1126)),IF($BW1126&gt;=2016,"post-only",IF($BX1126&lt;2016,"pre-only","mixed")),"")</f>
        <v>mixed</v>
      </c>
      <c r="X1126" s="0" t="n">
        <f aca="false">IF(AND(ISNUMBER($BW1126),ISNUMBER($BX1126)),MIN(1,MAX(0,($BX1126-2017+1)/($BX1126-$BW1126+1))),"")</f>
        <v>0.3</v>
      </c>
      <c r="Y1126" s="0" t="n">
        <f aca="false">IF(AND(ISNUMBER($BW1126),ISNUMBER($BX1126)),MIN(1,MAX(0,($BX1126-2018+1)/($BX1126-$BW1126+1))),"")</f>
        <v>0.25</v>
      </c>
      <c r="Z1126" s="0" t="n">
        <f aca="false">IF(AND(ISNUMBER($BW1126),ISNUMBER($BX1126)),MIN(1,MAX(0,($BX1126-2019+1)/($BX1126-$BW1126+1))),"")</f>
        <v>0.2</v>
      </c>
      <c r="AA1126" s="0" t="n">
        <f aca="false">IF(ISNUMBER($BX1126),IF($BX1126&gt;=2017,1,0),"")</f>
        <v>1</v>
      </c>
      <c r="AB1126" s="0" t="n">
        <f aca="false">IF(ISNUMBER($BX1126),IF($BX1126&gt;=2018,1,0),"")</f>
        <v>1</v>
      </c>
      <c r="AC1126" s="0" t="n">
        <f aca="false">IF(ISNUMBER($BX1126),IF($BX1126&gt;=2019,1,0),"")</f>
        <v>1</v>
      </c>
      <c r="AD1126" s="0" t="n">
        <f aca="false">IF($L1126&lt;&gt;"",IF($L1126&gt;2013,1,0),"")</f>
        <v>0</v>
      </c>
      <c r="AE1126" s="0" t="n">
        <f aca="false">IF($L1126&lt;&gt;"",1+IF($L1126&gt;2011,1,0)+IF($L1126&gt;2014,1,0),"")</f>
        <v>2</v>
      </c>
      <c r="AF1126" s="0" t="s">
        <v>310</v>
      </c>
      <c r="AG1126" s="0" t="s">
        <v>88</v>
      </c>
      <c r="AH1126" s="0" t="s">
        <v>89</v>
      </c>
      <c r="AI1126" s="0" t="s">
        <v>90</v>
      </c>
      <c r="AJ1126" s="0" t="s">
        <v>90</v>
      </c>
      <c r="AK1126" s="0" t="str">
        <f aca="false">IF(AND($CF1126&lt;&gt;"",IFERROR(INDEX(subsample_country_map!$B:$B,MATCH($CF1126,subsample_country_map!$A:$A,0)),"")&lt;&gt;""),INDEX(subsample_country_map!$B:$B,MATCH($CF1126,subsample_country_map!$A:$A,0)),INDEX(lookup!$AA:$AA,MATCH($A1126,lookup!$A:$A,0)))</f>
        <v>1_US</v>
      </c>
      <c r="AL1126" s="0" t="str">
        <f aca="false">IF(AND($CF1126&lt;&gt;"",IFERROR(INDEX(subsample_country_map!$C:$C,MATCH($CF1126,subsample_country_map!$A:$A,0)),"")&lt;&gt;""),INDEX(subsample_country_map!$C:$C,MATCH($CF1126,subsample_country_map!$A:$A,0)),INDEX(lookup!$AB:$AB,MATCH($A1126,lookup!$A:$A,0)))</f>
        <v>1_developed</v>
      </c>
      <c r="AM1126" s="0" t="str">
        <f aca="false">IF(AND($CF1126&lt;&gt;"",IFERROR(INDEX(subsample_country_map!$D:$D,MATCH($CF1126,subsample_country_map!$A:$A,0)),"")&lt;&gt;""),INDEX(subsample_country_map!$D:$D,MATCH($CF1126,subsample_country_map!$A:$A,0)),INDEX(lookup!$AC:$AC,MATCH($A1126,lookup!$A:$A,0)))</f>
        <v>1_western</v>
      </c>
      <c r="AN1126" s="0" t="str">
        <f aca="false">IF(AND($CF1126&lt;&gt;"",IFERROR(INDEX(subsample_country_map!$E:$E,MATCH($CF1126,subsample_country_map!$A:$A,0)),"")&lt;&gt;""),INDEX(subsample_country_map!$E:$E,MATCH($CF1126,subsample_country_map!$A:$A,0)),INDEX(lookup!$AD:$AD,MATCH($A1126,lookup!$A:$A,0)))</f>
        <v>1_common law</v>
      </c>
      <c r="AO1126" s="0" t="str">
        <f aca="false">INDEX(lookup!$Y:$Y,MATCH($A1126,lookup!$A:$A,0))</f>
        <v>0_published</v>
      </c>
      <c r="AP1126" s="0" t="str">
        <f aca="false">INDEX(lookup!$Z:$Z,MATCH($A1126,lookup!$A:$A,0))</f>
        <v>1_VHB high</v>
      </c>
      <c r="AQ1126" s="0" t="str">
        <f aca="false">INDEX(lookup!$W:$W,MATCH($A1126,lookup!$A:$A,0))</f>
        <v>1_fin/acc/econ</v>
      </c>
      <c r="AS1126" s="0" t="s">
        <v>91</v>
      </c>
      <c r="AT1126" s="0" t="s">
        <v>111</v>
      </c>
      <c r="AU1126" s="0" t="s">
        <v>311</v>
      </c>
      <c r="AV1126" s="0" t="s">
        <v>4084</v>
      </c>
      <c r="AW1126" s="0" t="s">
        <v>4085</v>
      </c>
      <c r="BA1126" s="0" t="n">
        <v>243259</v>
      </c>
      <c r="BB1126" s="0" t="s">
        <v>347</v>
      </c>
      <c r="BC1126" s="0" t="s">
        <v>122</v>
      </c>
      <c r="BD1126" s="0" t="s">
        <v>123</v>
      </c>
      <c r="BE1126" s="0" t="s">
        <v>206</v>
      </c>
      <c r="BF1126" s="0" t="s">
        <v>1526</v>
      </c>
      <c r="BI1126" s="0" t="s">
        <v>99</v>
      </c>
      <c r="BJ1126" s="0" t="s">
        <v>4086</v>
      </c>
      <c r="BK1126" s="0" t="s">
        <v>750</v>
      </c>
      <c r="BL1126" s="0" t="s">
        <v>4087</v>
      </c>
      <c r="BM1126" s="0" t="s">
        <v>2422</v>
      </c>
      <c r="BN1126" s="0" t="s">
        <v>4072</v>
      </c>
      <c r="BO1126" s="0" t="s">
        <v>105</v>
      </c>
      <c r="BP1126" s="0" t="s">
        <v>4068</v>
      </c>
      <c r="BQ1126" s="0" t="s">
        <v>127</v>
      </c>
      <c r="BT1126" s="0" t="n">
        <v>0</v>
      </c>
      <c r="BU1126" s="0" t="s">
        <v>4073</v>
      </c>
      <c r="BW1126" s="0" t="n">
        <v>2003</v>
      </c>
      <c r="BX1126" s="0" t="n">
        <v>2022</v>
      </c>
      <c r="BY1126" s="0" t="s">
        <v>4074</v>
      </c>
      <c r="BZ1126" s="0" t="n">
        <v>2012.5</v>
      </c>
      <c r="CA1126" s="0" t="n">
        <v>0.35</v>
      </c>
      <c r="CB1126" s="0" t="n">
        <v>0</v>
      </c>
      <c r="CC1126" s="0" t="n">
        <v>1</v>
      </c>
      <c r="CD1126" s="0" t="n">
        <v>-0.0131324344560044</v>
      </c>
      <c r="CE1126" s="0" t="n">
        <v>1</v>
      </c>
      <c r="CF1126" s="0" t="s">
        <v>1526</v>
      </c>
    </row>
    <row r="1127" customFormat="false" ht="15" hidden="false" customHeight="false" outlineLevel="0" collapsed="false">
      <c r="A1127" s="0" t="s">
        <v>4068</v>
      </c>
      <c r="B1127" s="0" t="n">
        <v>2432</v>
      </c>
      <c r="C1127" s="0" t="n">
        <v>-0.0108393264788678</v>
      </c>
      <c r="D1127" s="0" t="n">
        <v>104671</v>
      </c>
      <c r="E1127" s="0" t="n">
        <f aca="false">IF(ISNUMBER($BA1127),$BA1127,IF(AND(ISNUMBER($D1127),ISNUMBER($BW1127),ISNUMBER($BX1127)),$D1127*($BX1127-$BW1127+1),""))</f>
        <v>104671</v>
      </c>
      <c r="H1127" s="0" t="s">
        <v>118</v>
      </c>
      <c r="I1127" s="0" t="s">
        <v>344</v>
      </c>
      <c r="J1127" s="0" t="n">
        <f aca="false">IF($BW1127&lt;&gt;"",$BW1127,"")</f>
        <v>2003</v>
      </c>
      <c r="K1127" s="0" t="n">
        <f aca="false">IF($BX1127&lt;&gt;"",$BX1127,"")</f>
        <v>2022</v>
      </c>
      <c r="L1127" s="0" t="n">
        <f aca="false">IF(AND(ISNUMBER($BW1127),ISNUMBER($BX1127)),($BW1127+$BX1127)/2,"")</f>
        <v>2012.5</v>
      </c>
      <c r="M1127" s="0" t="n">
        <f aca="false">IF($L1127&lt;&gt;"",$L1127,"")</f>
        <v>2012.5</v>
      </c>
      <c r="N1127" s="0" t="n">
        <f aca="false">IF(AND(ISNUMBER($BW1127),ISNUMBER($BX1127)),MIN(1,MAX(0,($BX1127-2016+1)/($BX1127-$BW1127+1))),"")</f>
        <v>0.35</v>
      </c>
      <c r="O1127" s="0" t="n">
        <f aca="false">IF(AND(ISNUMBER($BW1127),ISNUMBER($BX1127)),MIN(1,MAX(0,($BX1127-2017+1)/($BX1127-$BW1127+1))),"")</f>
        <v>0.3</v>
      </c>
      <c r="P1127" s="0" t="n">
        <f aca="false">IF(AND(ISNUMBER($BW1127),ISNUMBER($BX1127)),MIN(1,MAX(0,($BX1127-2018+1)/($BX1127-$BW1127+1))),"")</f>
        <v>0.25</v>
      </c>
      <c r="Q1127" s="0" t="n">
        <f aca="false">IF(AND(ISNUMBER($BW1127),ISNUMBER($BX1127)),MIN(1,MAX(0,($BX1127-2019+1)/($BX1127-$BW1127+1))),"")</f>
        <v>0.2</v>
      </c>
      <c r="R1127" s="0" t="n">
        <f aca="false">IF(AND(ISNUMBER($BW1127),ISNUMBER($BX1127)),MIN(1,MAX(0,($BX1127-2016+1)/($BX1127-$BW1127+1))),"")</f>
        <v>0.35</v>
      </c>
      <c r="S1127" s="0" t="n">
        <f aca="false">IF($L1127&lt;&gt;"",IF($L1127&gt;=2015.5,1,0),"")</f>
        <v>0</v>
      </c>
      <c r="T1127" s="0" t="n">
        <f aca="false">IF($L1127&lt;&gt;"",IF($L1127&gt;=2016,1,0),"")</f>
        <v>0</v>
      </c>
      <c r="U1127" s="0" t="n">
        <f aca="false">IF(ISNUMBER($BX1127),IF($BX1127&gt;=2016,1,0),"")</f>
        <v>1</v>
      </c>
      <c r="V1127" s="0" t="n">
        <f aca="false">IF(ISNUMBER($BW1127),IF($BW1127&gt;=2016,1,0),"")</f>
        <v>0</v>
      </c>
      <c r="W1127" s="0" t="str">
        <f aca="false">IF(AND(ISNUMBER($BW1127),ISNUMBER($BX1127)),IF($BW1127&gt;=2016,"post-only",IF($BX1127&lt;2016,"pre-only","mixed")),"")</f>
        <v>mixed</v>
      </c>
      <c r="X1127" s="0" t="n">
        <f aca="false">IF(AND(ISNUMBER($BW1127),ISNUMBER($BX1127)),MIN(1,MAX(0,($BX1127-2017+1)/($BX1127-$BW1127+1))),"")</f>
        <v>0.3</v>
      </c>
      <c r="Y1127" s="0" t="n">
        <f aca="false">IF(AND(ISNUMBER($BW1127),ISNUMBER($BX1127)),MIN(1,MAX(0,($BX1127-2018+1)/($BX1127-$BW1127+1))),"")</f>
        <v>0.25</v>
      </c>
      <c r="Z1127" s="0" t="n">
        <f aca="false">IF(AND(ISNUMBER($BW1127),ISNUMBER($BX1127)),MIN(1,MAX(0,($BX1127-2019+1)/($BX1127-$BW1127+1))),"")</f>
        <v>0.2</v>
      </c>
      <c r="AA1127" s="0" t="n">
        <f aca="false">IF(ISNUMBER($BX1127),IF($BX1127&gt;=2017,1,0),"")</f>
        <v>1</v>
      </c>
      <c r="AB1127" s="0" t="n">
        <f aca="false">IF(ISNUMBER($BX1127),IF($BX1127&gt;=2018,1,0),"")</f>
        <v>1</v>
      </c>
      <c r="AC1127" s="0" t="n">
        <f aca="false">IF(ISNUMBER($BX1127),IF($BX1127&gt;=2019,1,0),"")</f>
        <v>1</v>
      </c>
      <c r="AD1127" s="0" t="n">
        <f aca="false">IF($L1127&lt;&gt;"",IF($L1127&gt;2013,1,0),"")</f>
        <v>0</v>
      </c>
      <c r="AE1127" s="0" t="n">
        <f aca="false">IF($L1127&lt;&gt;"",1+IF($L1127&gt;2011,1,0)+IF($L1127&gt;2014,1,0),"")</f>
        <v>2</v>
      </c>
      <c r="AF1127" s="0" t="s">
        <v>310</v>
      </c>
      <c r="AG1127" s="0" t="s">
        <v>88</v>
      </c>
      <c r="AH1127" s="0" t="s">
        <v>89</v>
      </c>
      <c r="AI1127" s="0" t="s">
        <v>90</v>
      </c>
      <c r="AJ1127" s="0" t="s">
        <v>90</v>
      </c>
      <c r="AK1127" s="0" t="str">
        <f aca="false">IF(AND($CF1127&lt;&gt;"",IFERROR(INDEX(subsample_country_map!$B:$B,MATCH($CF1127,subsample_country_map!$A:$A,0)),"")&lt;&gt;""),INDEX(subsample_country_map!$B:$B,MATCH($CF1127,subsample_country_map!$A:$A,0)),INDEX(lookup!$AA:$AA,MATCH($A1127,lookup!$A:$A,0)))</f>
        <v>2_Europe</v>
      </c>
      <c r="AL1127" s="0" t="str">
        <f aca="false">IF(AND($CF1127&lt;&gt;"",IFERROR(INDEX(subsample_country_map!$C:$C,MATCH($CF1127,subsample_country_map!$A:$A,0)),"")&lt;&gt;""),INDEX(subsample_country_map!$C:$C,MATCH($CF1127,subsample_country_map!$A:$A,0)),INDEX(lookup!$AB:$AB,MATCH($A1127,lookup!$A:$A,0)))</f>
        <v>99_NCE</v>
      </c>
      <c r="AM1127" s="0" t="str">
        <f aca="false">IF(AND($CF1127&lt;&gt;"",IFERROR(INDEX(subsample_country_map!$D:$D,MATCH($CF1127,subsample_country_map!$A:$A,0)),"")&lt;&gt;""),INDEX(subsample_country_map!$D:$D,MATCH($CF1127,subsample_country_map!$A:$A,0)),INDEX(lookup!$AC:$AC,MATCH($A1127,lookup!$A:$A,0)))</f>
        <v>1_western</v>
      </c>
      <c r="AN1127" s="0" t="str">
        <f aca="false">IF(AND($CF1127&lt;&gt;"",IFERROR(INDEX(subsample_country_map!$E:$E,MATCH($CF1127,subsample_country_map!$A:$A,0)),"")&lt;&gt;""),INDEX(subsample_country_map!$E:$E,MATCH($CF1127,subsample_country_map!$A:$A,0)),INDEX(lookup!$AD:$AD,MATCH($A1127,lookup!$A:$A,0)))</f>
        <v>99_NCE</v>
      </c>
      <c r="AO1127" s="0" t="str">
        <f aca="false">INDEX(lookup!$Y:$Y,MATCH($A1127,lookup!$A:$A,0))</f>
        <v>0_published</v>
      </c>
      <c r="AP1127" s="0" t="str">
        <f aca="false">INDEX(lookup!$Z:$Z,MATCH($A1127,lookup!$A:$A,0))</f>
        <v>1_VHB high</v>
      </c>
      <c r="AQ1127" s="0" t="str">
        <f aca="false">INDEX(lookup!$W:$W,MATCH($A1127,lookup!$A:$A,0))</f>
        <v>1_fin/acc/econ</v>
      </c>
      <c r="AS1127" s="0" t="s">
        <v>91</v>
      </c>
      <c r="AT1127" s="0" t="s">
        <v>111</v>
      </c>
      <c r="AU1127" s="0" t="s">
        <v>311</v>
      </c>
      <c r="AV1127" s="0" t="s">
        <v>4088</v>
      </c>
      <c r="AW1127" s="0" t="s">
        <v>4089</v>
      </c>
      <c r="BA1127" s="0" t="n">
        <v>104671</v>
      </c>
      <c r="BB1127" s="0" t="s">
        <v>347</v>
      </c>
      <c r="BC1127" s="0" t="s">
        <v>122</v>
      </c>
      <c r="BD1127" s="0" t="s">
        <v>123</v>
      </c>
      <c r="BE1127" s="0" t="s">
        <v>206</v>
      </c>
      <c r="BF1127" s="0" t="s">
        <v>885</v>
      </c>
      <c r="BI1127" s="0" t="s">
        <v>99</v>
      </c>
      <c r="BJ1127" s="0" t="s">
        <v>4090</v>
      </c>
      <c r="BK1127" s="0" t="s">
        <v>750</v>
      </c>
      <c r="BL1127" s="0" t="s">
        <v>4091</v>
      </c>
      <c r="BM1127" s="0" t="s">
        <v>2422</v>
      </c>
      <c r="BN1127" s="0" t="s">
        <v>4072</v>
      </c>
      <c r="BO1127" s="0" t="s">
        <v>105</v>
      </c>
      <c r="BP1127" s="0" t="s">
        <v>4068</v>
      </c>
      <c r="BQ1127" s="0" t="s">
        <v>127</v>
      </c>
      <c r="BT1127" s="0" t="n">
        <v>0</v>
      </c>
      <c r="BU1127" s="0" t="s">
        <v>4073</v>
      </c>
      <c r="BW1127" s="0" t="n">
        <v>2003</v>
      </c>
      <c r="BX1127" s="0" t="n">
        <v>2022</v>
      </c>
      <c r="BY1127" s="0" t="s">
        <v>4074</v>
      </c>
      <c r="BZ1127" s="0" t="n">
        <v>2012.5</v>
      </c>
      <c r="CA1127" s="0" t="n">
        <v>0.35</v>
      </c>
      <c r="CB1127" s="0" t="n">
        <v>0</v>
      </c>
      <c r="CC1127" s="0" t="n">
        <v>1</v>
      </c>
      <c r="CD1127" s="0" t="n">
        <v>-0.0108397510165595</v>
      </c>
      <c r="CE1127" s="0" t="n">
        <v>1</v>
      </c>
      <c r="CF1127" s="0" t="s">
        <v>885</v>
      </c>
    </row>
    <row r="1128" customFormat="false" ht="15" hidden="false" customHeight="false" outlineLevel="0" collapsed="false">
      <c r="A1128" s="0" t="s">
        <v>4068</v>
      </c>
      <c r="B1128" s="0" t="n">
        <v>2433</v>
      </c>
      <c r="C1128" s="0" t="n">
        <v>-0.0152529135291658</v>
      </c>
      <c r="D1128" s="0" t="n">
        <v>243259</v>
      </c>
      <c r="E1128" s="0" t="n">
        <f aca="false">IF(ISNUMBER($BA1128),$BA1128,IF(AND(ISNUMBER($D1128),ISNUMBER($BW1128),ISNUMBER($BX1128)),$D1128*($BX1128-$BW1128+1),""))</f>
        <v>243259</v>
      </c>
      <c r="H1128" s="0" t="s">
        <v>118</v>
      </c>
      <c r="I1128" s="0" t="s">
        <v>344</v>
      </c>
      <c r="J1128" s="0" t="n">
        <f aca="false">IF($BW1128&lt;&gt;"",$BW1128,"")</f>
        <v>2003</v>
      </c>
      <c r="K1128" s="0" t="n">
        <f aca="false">IF($BX1128&lt;&gt;"",$BX1128,"")</f>
        <v>2022</v>
      </c>
      <c r="L1128" s="0" t="n">
        <f aca="false">IF(AND(ISNUMBER($BW1128),ISNUMBER($BX1128)),($BW1128+$BX1128)/2,"")</f>
        <v>2012.5</v>
      </c>
      <c r="M1128" s="0" t="n">
        <f aca="false">IF($L1128&lt;&gt;"",$L1128,"")</f>
        <v>2012.5</v>
      </c>
      <c r="N1128" s="0" t="n">
        <f aca="false">IF(AND(ISNUMBER($BW1128),ISNUMBER($BX1128)),MIN(1,MAX(0,($BX1128-2016+1)/($BX1128-$BW1128+1))),"")</f>
        <v>0.35</v>
      </c>
      <c r="O1128" s="0" t="n">
        <f aca="false">IF(AND(ISNUMBER($BW1128),ISNUMBER($BX1128)),MIN(1,MAX(0,($BX1128-2017+1)/($BX1128-$BW1128+1))),"")</f>
        <v>0.3</v>
      </c>
      <c r="P1128" s="0" t="n">
        <f aca="false">IF(AND(ISNUMBER($BW1128),ISNUMBER($BX1128)),MIN(1,MAX(0,($BX1128-2018+1)/($BX1128-$BW1128+1))),"")</f>
        <v>0.25</v>
      </c>
      <c r="Q1128" s="0" t="n">
        <f aca="false">IF(AND(ISNUMBER($BW1128),ISNUMBER($BX1128)),MIN(1,MAX(0,($BX1128-2019+1)/($BX1128-$BW1128+1))),"")</f>
        <v>0.2</v>
      </c>
      <c r="R1128" s="0" t="n">
        <f aca="false">IF(AND(ISNUMBER($BW1128),ISNUMBER($BX1128)),MIN(1,MAX(0,($BX1128-2016+1)/($BX1128-$BW1128+1))),"")</f>
        <v>0.35</v>
      </c>
      <c r="S1128" s="0" t="n">
        <f aca="false">IF($L1128&lt;&gt;"",IF($L1128&gt;=2015.5,1,0),"")</f>
        <v>0</v>
      </c>
      <c r="T1128" s="0" t="n">
        <f aca="false">IF($L1128&lt;&gt;"",IF($L1128&gt;=2016,1,0),"")</f>
        <v>0</v>
      </c>
      <c r="U1128" s="0" t="n">
        <f aca="false">IF(ISNUMBER($BX1128),IF($BX1128&gt;=2016,1,0),"")</f>
        <v>1</v>
      </c>
      <c r="V1128" s="0" t="n">
        <f aca="false">IF(ISNUMBER($BW1128),IF($BW1128&gt;=2016,1,0),"")</f>
        <v>0</v>
      </c>
      <c r="W1128" s="0" t="str">
        <f aca="false">IF(AND(ISNUMBER($BW1128),ISNUMBER($BX1128)),IF($BW1128&gt;=2016,"post-only",IF($BX1128&lt;2016,"pre-only","mixed")),"")</f>
        <v>mixed</v>
      </c>
      <c r="X1128" s="0" t="n">
        <f aca="false">IF(AND(ISNUMBER($BW1128),ISNUMBER($BX1128)),MIN(1,MAX(0,($BX1128-2017+1)/($BX1128-$BW1128+1))),"")</f>
        <v>0.3</v>
      </c>
      <c r="Y1128" s="0" t="n">
        <f aca="false">IF(AND(ISNUMBER($BW1128),ISNUMBER($BX1128)),MIN(1,MAX(0,($BX1128-2018+1)/($BX1128-$BW1128+1))),"")</f>
        <v>0.25</v>
      </c>
      <c r="Z1128" s="0" t="n">
        <f aca="false">IF(AND(ISNUMBER($BW1128),ISNUMBER($BX1128)),MIN(1,MAX(0,($BX1128-2019+1)/($BX1128-$BW1128+1))),"")</f>
        <v>0.2</v>
      </c>
      <c r="AA1128" s="0" t="n">
        <f aca="false">IF(ISNUMBER($BX1128),IF($BX1128&gt;=2017,1,0),"")</f>
        <v>1</v>
      </c>
      <c r="AB1128" s="0" t="n">
        <f aca="false">IF(ISNUMBER($BX1128),IF($BX1128&gt;=2018,1,0),"")</f>
        <v>1</v>
      </c>
      <c r="AC1128" s="0" t="n">
        <f aca="false">IF(ISNUMBER($BX1128),IF($BX1128&gt;=2019,1,0),"")</f>
        <v>1</v>
      </c>
      <c r="AD1128" s="0" t="n">
        <f aca="false">IF($L1128&lt;&gt;"",IF($L1128&gt;2013,1,0),"")</f>
        <v>0</v>
      </c>
      <c r="AE1128" s="0" t="n">
        <f aca="false">IF($L1128&lt;&gt;"",1+IF($L1128&gt;2011,1,0)+IF($L1128&gt;2014,1,0),"")</f>
        <v>2</v>
      </c>
      <c r="AF1128" s="0" t="s">
        <v>310</v>
      </c>
      <c r="AG1128" s="0" t="s">
        <v>88</v>
      </c>
      <c r="AH1128" s="0" t="s">
        <v>89</v>
      </c>
      <c r="AI1128" s="0" t="s">
        <v>90</v>
      </c>
      <c r="AJ1128" s="0" t="s">
        <v>90</v>
      </c>
      <c r="AK1128" s="0" t="str">
        <f aca="false">IF(AND($CF1128&lt;&gt;"",IFERROR(INDEX(subsample_country_map!$B:$B,MATCH($CF1128,subsample_country_map!$A:$A,0)),"")&lt;&gt;""),INDEX(subsample_country_map!$B:$B,MATCH($CF1128,subsample_country_map!$A:$A,0)),INDEX(lookup!$AA:$AA,MATCH($A1128,lookup!$A:$A,0)))</f>
        <v>1_US</v>
      </c>
      <c r="AL1128" s="0" t="str">
        <f aca="false">IF(AND($CF1128&lt;&gt;"",IFERROR(INDEX(subsample_country_map!$C:$C,MATCH($CF1128,subsample_country_map!$A:$A,0)),"")&lt;&gt;""),INDEX(subsample_country_map!$C:$C,MATCH($CF1128,subsample_country_map!$A:$A,0)),INDEX(lookup!$AB:$AB,MATCH($A1128,lookup!$A:$A,0)))</f>
        <v>1_developed</v>
      </c>
      <c r="AM1128" s="0" t="str">
        <f aca="false">IF(AND($CF1128&lt;&gt;"",IFERROR(INDEX(subsample_country_map!$D:$D,MATCH($CF1128,subsample_country_map!$A:$A,0)),"")&lt;&gt;""),INDEX(subsample_country_map!$D:$D,MATCH($CF1128,subsample_country_map!$A:$A,0)),INDEX(lookup!$AC:$AC,MATCH($A1128,lookup!$A:$A,0)))</f>
        <v>1_western</v>
      </c>
      <c r="AN1128" s="0" t="str">
        <f aca="false">IF(AND($CF1128&lt;&gt;"",IFERROR(INDEX(subsample_country_map!$E:$E,MATCH($CF1128,subsample_country_map!$A:$A,0)),"")&lt;&gt;""),INDEX(subsample_country_map!$E:$E,MATCH($CF1128,subsample_country_map!$A:$A,0)),INDEX(lookup!$AD:$AD,MATCH($A1128,lookup!$A:$A,0)))</f>
        <v>1_common law</v>
      </c>
      <c r="AO1128" s="0" t="str">
        <f aca="false">INDEX(lookup!$Y:$Y,MATCH($A1128,lookup!$A:$A,0))</f>
        <v>0_published</v>
      </c>
      <c r="AP1128" s="0" t="str">
        <f aca="false">INDEX(lookup!$Z:$Z,MATCH($A1128,lookup!$A:$A,0))</f>
        <v>1_VHB high</v>
      </c>
      <c r="AQ1128" s="0" t="str">
        <f aca="false">INDEX(lookup!$W:$W,MATCH($A1128,lookup!$A:$A,0))</f>
        <v>1_fin/acc/econ</v>
      </c>
      <c r="AS1128" s="0" t="s">
        <v>91</v>
      </c>
      <c r="AT1128" s="0" t="s">
        <v>111</v>
      </c>
      <c r="AU1128" s="0" t="s">
        <v>311</v>
      </c>
      <c r="AV1128" s="0" t="s">
        <v>4092</v>
      </c>
      <c r="AW1128" s="0" t="s">
        <v>890</v>
      </c>
      <c r="BA1128" s="0" t="n">
        <v>243259</v>
      </c>
      <c r="BB1128" s="0" t="s">
        <v>347</v>
      </c>
      <c r="BC1128" s="0" t="s">
        <v>1475</v>
      </c>
      <c r="BD1128" s="0" t="s">
        <v>123</v>
      </c>
      <c r="BE1128" s="0" t="s">
        <v>206</v>
      </c>
      <c r="BF1128" s="0" t="s">
        <v>1526</v>
      </c>
      <c r="BI1128" s="0" t="s">
        <v>99</v>
      </c>
      <c r="BJ1128" s="0" t="s">
        <v>4093</v>
      </c>
      <c r="BK1128" s="0" t="s">
        <v>750</v>
      </c>
      <c r="BL1128" s="0" t="s">
        <v>4094</v>
      </c>
      <c r="BM1128" s="0" t="s">
        <v>2422</v>
      </c>
      <c r="BN1128" s="0" t="s">
        <v>4077</v>
      </c>
      <c r="BO1128" s="0" t="s">
        <v>105</v>
      </c>
      <c r="BP1128" s="0" t="s">
        <v>4068</v>
      </c>
      <c r="BQ1128" s="0" t="s">
        <v>127</v>
      </c>
      <c r="BT1128" s="0" t="n">
        <v>0</v>
      </c>
      <c r="BU1128" s="0" t="s">
        <v>4073</v>
      </c>
      <c r="BW1128" s="0" t="n">
        <v>2003</v>
      </c>
      <c r="BX1128" s="0" t="n">
        <v>2022</v>
      </c>
      <c r="BY1128" s="0" t="s">
        <v>4074</v>
      </c>
      <c r="BZ1128" s="0" t="n">
        <v>2012.5</v>
      </c>
      <c r="CA1128" s="0" t="n">
        <v>0.35</v>
      </c>
      <c r="CB1128" s="0" t="n">
        <v>0</v>
      </c>
      <c r="CC1128" s="0" t="n">
        <v>1</v>
      </c>
      <c r="CD1128" s="0" t="n">
        <v>-0.0152540965647265</v>
      </c>
      <c r="CE1128" s="0" t="n">
        <v>1</v>
      </c>
      <c r="CF1128" s="0" t="s">
        <v>1526</v>
      </c>
    </row>
    <row r="1129" customFormat="false" ht="15" hidden="false" customHeight="false" outlineLevel="0" collapsed="false">
      <c r="A1129" s="0" t="s">
        <v>4068</v>
      </c>
      <c r="B1129" s="0" t="n">
        <v>2434</v>
      </c>
      <c r="C1129" s="0" t="n">
        <v>-0.00951632822193428</v>
      </c>
      <c r="D1129" s="0" t="n">
        <v>104671</v>
      </c>
      <c r="E1129" s="0" t="n">
        <f aca="false">IF(ISNUMBER($BA1129),$BA1129,IF(AND(ISNUMBER($D1129),ISNUMBER($BW1129),ISNUMBER($BX1129)),$D1129*($BX1129-$BW1129+1),""))</f>
        <v>104671</v>
      </c>
      <c r="H1129" s="0" t="s">
        <v>118</v>
      </c>
      <c r="I1129" s="0" t="s">
        <v>344</v>
      </c>
      <c r="J1129" s="0" t="n">
        <f aca="false">IF($BW1129&lt;&gt;"",$BW1129,"")</f>
        <v>2003</v>
      </c>
      <c r="K1129" s="0" t="n">
        <f aca="false">IF($BX1129&lt;&gt;"",$BX1129,"")</f>
        <v>2022</v>
      </c>
      <c r="L1129" s="0" t="n">
        <f aca="false">IF(AND(ISNUMBER($BW1129),ISNUMBER($BX1129)),($BW1129+$BX1129)/2,"")</f>
        <v>2012.5</v>
      </c>
      <c r="M1129" s="0" t="n">
        <f aca="false">IF($L1129&lt;&gt;"",$L1129,"")</f>
        <v>2012.5</v>
      </c>
      <c r="N1129" s="0" t="n">
        <f aca="false">IF(AND(ISNUMBER($BW1129),ISNUMBER($BX1129)),MIN(1,MAX(0,($BX1129-2016+1)/($BX1129-$BW1129+1))),"")</f>
        <v>0.35</v>
      </c>
      <c r="O1129" s="0" t="n">
        <f aca="false">IF(AND(ISNUMBER($BW1129),ISNUMBER($BX1129)),MIN(1,MAX(0,($BX1129-2017+1)/($BX1129-$BW1129+1))),"")</f>
        <v>0.3</v>
      </c>
      <c r="P1129" s="0" t="n">
        <f aca="false">IF(AND(ISNUMBER($BW1129),ISNUMBER($BX1129)),MIN(1,MAX(0,($BX1129-2018+1)/($BX1129-$BW1129+1))),"")</f>
        <v>0.25</v>
      </c>
      <c r="Q1129" s="0" t="n">
        <f aca="false">IF(AND(ISNUMBER($BW1129),ISNUMBER($BX1129)),MIN(1,MAX(0,($BX1129-2019+1)/($BX1129-$BW1129+1))),"")</f>
        <v>0.2</v>
      </c>
      <c r="R1129" s="0" t="n">
        <f aca="false">IF(AND(ISNUMBER($BW1129),ISNUMBER($BX1129)),MIN(1,MAX(0,($BX1129-2016+1)/($BX1129-$BW1129+1))),"")</f>
        <v>0.35</v>
      </c>
      <c r="S1129" s="0" t="n">
        <f aca="false">IF($L1129&lt;&gt;"",IF($L1129&gt;=2015.5,1,0),"")</f>
        <v>0</v>
      </c>
      <c r="T1129" s="0" t="n">
        <f aca="false">IF($L1129&lt;&gt;"",IF($L1129&gt;=2016,1,0),"")</f>
        <v>0</v>
      </c>
      <c r="U1129" s="0" t="n">
        <f aca="false">IF(ISNUMBER($BX1129),IF($BX1129&gt;=2016,1,0),"")</f>
        <v>1</v>
      </c>
      <c r="V1129" s="0" t="n">
        <f aca="false">IF(ISNUMBER($BW1129),IF($BW1129&gt;=2016,1,0),"")</f>
        <v>0</v>
      </c>
      <c r="W1129" s="0" t="str">
        <f aca="false">IF(AND(ISNUMBER($BW1129),ISNUMBER($BX1129)),IF($BW1129&gt;=2016,"post-only",IF($BX1129&lt;2016,"pre-only","mixed")),"")</f>
        <v>mixed</v>
      </c>
      <c r="X1129" s="0" t="n">
        <f aca="false">IF(AND(ISNUMBER($BW1129),ISNUMBER($BX1129)),MIN(1,MAX(0,($BX1129-2017+1)/($BX1129-$BW1129+1))),"")</f>
        <v>0.3</v>
      </c>
      <c r="Y1129" s="0" t="n">
        <f aca="false">IF(AND(ISNUMBER($BW1129),ISNUMBER($BX1129)),MIN(1,MAX(0,($BX1129-2018+1)/($BX1129-$BW1129+1))),"")</f>
        <v>0.25</v>
      </c>
      <c r="Z1129" s="0" t="n">
        <f aca="false">IF(AND(ISNUMBER($BW1129),ISNUMBER($BX1129)),MIN(1,MAX(0,($BX1129-2019+1)/($BX1129-$BW1129+1))),"")</f>
        <v>0.2</v>
      </c>
      <c r="AA1129" s="0" t="n">
        <f aca="false">IF(ISNUMBER($BX1129),IF($BX1129&gt;=2017,1,0),"")</f>
        <v>1</v>
      </c>
      <c r="AB1129" s="0" t="n">
        <f aca="false">IF(ISNUMBER($BX1129),IF($BX1129&gt;=2018,1,0),"")</f>
        <v>1</v>
      </c>
      <c r="AC1129" s="0" t="n">
        <f aca="false">IF(ISNUMBER($BX1129),IF($BX1129&gt;=2019,1,0),"")</f>
        <v>1</v>
      </c>
      <c r="AD1129" s="0" t="n">
        <f aca="false">IF($L1129&lt;&gt;"",IF($L1129&gt;2013,1,0),"")</f>
        <v>0</v>
      </c>
      <c r="AE1129" s="0" t="n">
        <f aca="false">IF($L1129&lt;&gt;"",1+IF($L1129&gt;2011,1,0)+IF($L1129&gt;2014,1,0),"")</f>
        <v>2</v>
      </c>
      <c r="AF1129" s="0" t="s">
        <v>310</v>
      </c>
      <c r="AG1129" s="0" t="s">
        <v>88</v>
      </c>
      <c r="AH1129" s="0" t="s">
        <v>89</v>
      </c>
      <c r="AI1129" s="0" t="s">
        <v>90</v>
      </c>
      <c r="AJ1129" s="0" t="s">
        <v>90</v>
      </c>
      <c r="AK1129" s="0" t="str">
        <f aca="false">IF(AND($CF1129&lt;&gt;"",IFERROR(INDEX(subsample_country_map!$B:$B,MATCH($CF1129,subsample_country_map!$A:$A,0)),"")&lt;&gt;""),INDEX(subsample_country_map!$B:$B,MATCH($CF1129,subsample_country_map!$A:$A,0)),INDEX(lookup!$AA:$AA,MATCH($A1129,lookup!$A:$A,0)))</f>
        <v>2_Europe</v>
      </c>
      <c r="AL1129" s="0" t="str">
        <f aca="false">IF(AND($CF1129&lt;&gt;"",IFERROR(INDEX(subsample_country_map!$C:$C,MATCH($CF1129,subsample_country_map!$A:$A,0)),"")&lt;&gt;""),INDEX(subsample_country_map!$C:$C,MATCH($CF1129,subsample_country_map!$A:$A,0)),INDEX(lookup!$AB:$AB,MATCH($A1129,lookup!$A:$A,0)))</f>
        <v>99_NCE</v>
      </c>
      <c r="AM1129" s="0" t="str">
        <f aca="false">IF(AND($CF1129&lt;&gt;"",IFERROR(INDEX(subsample_country_map!$D:$D,MATCH($CF1129,subsample_country_map!$A:$A,0)),"")&lt;&gt;""),INDEX(subsample_country_map!$D:$D,MATCH($CF1129,subsample_country_map!$A:$A,0)),INDEX(lookup!$AC:$AC,MATCH($A1129,lookup!$A:$A,0)))</f>
        <v>1_western</v>
      </c>
      <c r="AN1129" s="0" t="str">
        <f aca="false">IF(AND($CF1129&lt;&gt;"",IFERROR(INDEX(subsample_country_map!$E:$E,MATCH($CF1129,subsample_country_map!$A:$A,0)),"")&lt;&gt;""),INDEX(subsample_country_map!$E:$E,MATCH($CF1129,subsample_country_map!$A:$A,0)),INDEX(lookup!$AD:$AD,MATCH($A1129,lookup!$A:$A,0)))</f>
        <v>99_NCE</v>
      </c>
      <c r="AO1129" s="0" t="str">
        <f aca="false">INDEX(lookup!$Y:$Y,MATCH($A1129,lookup!$A:$A,0))</f>
        <v>0_published</v>
      </c>
      <c r="AP1129" s="0" t="str">
        <f aca="false">INDEX(lookup!$Z:$Z,MATCH($A1129,lookup!$A:$A,0))</f>
        <v>1_VHB high</v>
      </c>
      <c r="AQ1129" s="0" t="str">
        <f aca="false">INDEX(lookup!$W:$W,MATCH($A1129,lookup!$A:$A,0))</f>
        <v>1_fin/acc/econ</v>
      </c>
      <c r="AS1129" s="0" t="s">
        <v>91</v>
      </c>
      <c r="AT1129" s="0" t="s">
        <v>111</v>
      </c>
      <c r="AU1129" s="0" t="s">
        <v>311</v>
      </c>
      <c r="AV1129" s="0" t="s">
        <v>4095</v>
      </c>
      <c r="AW1129" s="0" t="s">
        <v>4096</v>
      </c>
      <c r="BA1129" s="0" t="n">
        <v>104671</v>
      </c>
      <c r="BB1129" s="0" t="s">
        <v>347</v>
      </c>
      <c r="BC1129" s="0" t="s">
        <v>1475</v>
      </c>
      <c r="BD1129" s="0" t="s">
        <v>123</v>
      </c>
      <c r="BE1129" s="0" t="s">
        <v>206</v>
      </c>
      <c r="BF1129" s="0" t="s">
        <v>885</v>
      </c>
      <c r="BI1129" s="0" t="s">
        <v>99</v>
      </c>
      <c r="BJ1129" s="0" t="s">
        <v>4097</v>
      </c>
      <c r="BK1129" s="0" t="s">
        <v>750</v>
      </c>
      <c r="BL1129" s="0" t="s">
        <v>4098</v>
      </c>
      <c r="BM1129" s="0" t="s">
        <v>2422</v>
      </c>
      <c r="BN1129" s="0" t="s">
        <v>4077</v>
      </c>
      <c r="BO1129" s="0" t="s">
        <v>105</v>
      </c>
      <c r="BP1129" s="0" t="s">
        <v>4068</v>
      </c>
      <c r="BQ1129" s="0" t="s">
        <v>127</v>
      </c>
      <c r="BT1129" s="0" t="n">
        <v>0</v>
      </c>
      <c r="BU1129" s="0" t="s">
        <v>4073</v>
      </c>
      <c r="BW1129" s="0" t="n">
        <v>2003</v>
      </c>
      <c r="BX1129" s="0" t="n">
        <v>2022</v>
      </c>
      <c r="BY1129" s="0" t="s">
        <v>4074</v>
      </c>
      <c r="BZ1129" s="0" t="n">
        <v>2012.5</v>
      </c>
      <c r="CA1129" s="0" t="n">
        <v>0.35</v>
      </c>
      <c r="CB1129" s="0" t="n">
        <v>0</v>
      </c>
      <c r="CC1129" s="0" t="n">
        <v>1</v>
      </c>
      <c r="CD1129" s="0" t="n">
        <v>-0.00951661550536731</v>
      </c>
      <c r="CE1129" s="0" t="n">
        <v>1</v>
      </c>
      <c r="CF1129" s="0" t="s">
        <v>885</v>
      </c>
    </row>
    <row r="1130" customFormat="false" ht="15" hidden="false" customHeight="false" outlineLevel="0" collapsed="false">
      <c r="A1130" s="0" t="s">
        <v>4068</v>
      </c>
      <c r="B1130" s="0" t="n">
        <v>2435</v>
      </c>
      <c r="C1130" s="0" t="n">
        <v>-0.0122474103156045</v>
      </c>
      <c r="D1130" s="0" t="n">
        <v>243259</v>
      </c>
      <c r="E1130" s="0" t="n">
        <f aca="false">IF(ISNUMBER($BA1130),$BA1130,IF(AND(ISNUMBER($D1130),ISNUMBER($BW1130),ISNUMBER($BX1130)),$D1130*($BX1130-$BW1130+1),""))</f>
        <v>243259</v>
      </c>
      <c r="H1130" s="0" t="s">
        <v>118</v>
      </c>
      <c r="I1130" s="0" t="s">
        <v>344</v>
      </c>
      <c r="J1130" s="0" t="n">
        <f aca="false">IF($BW1130&lt;&gt;"",$BW1130,"")</f>
        <v>2003</v>
      </c>
      <c r="K1130" s="0" t="n">
        <f aca="false">IF($BX1130&lt;&gt;"",$BX1130,"")</f>
        <v>2022</v>
      </c>
      <c r="L1130" s="0" t="n">
        <f aca="false">IF(AND(ISNUMBER($BW1130),ISNUMBER($BX1130)),($BW1130+$BX1130)/2,"")</f>
        <v>2012.5</v>
      </c>
      <c r="M1130" s="0" t="n">
        <f aca="false">IF($L1130&lt;&gt;"",$L1130,"")</f>
        <v>2012.5</v>
      </c>
      <c r="N1130" s="0" t="n">
        <f aca="false">IF(AND(ISNUMBER($BW1130),ISNUMBER($BX1130)),MIN(1,MAX(0,($BX1130-2016+1)/($BX1130-$BW1130+1))),"")</f>
        <v>0.35</v>
      </c>
      <c r="O1130" s="0" t="n">
        <f aca="false">IF(AND(ISNUMBER($BW1130),ISNUMBER($BX1130)),MIN(1,MAX(0,($BX1130-2017+1)/($BX1130-$BW1130+1))),"")</f>
        <v>0.3</v>
      </c>
      <c r="P1130" s="0" t="n">
        <f aca="false">IF(AND(ISNUMBER($BW1130),ISNUMBER($BX1130)),MIN(1,MAX(0,($BX1130-2018+1)/($BX1130-$BW1130+1))),"")</f>
        <v>0.25</v>
      </c>
      <c r="Q1130" s="0" t="n">
        <f aca="false">IF(AND(ISNUMBER($BW1130),ISNUMBER($BX1130)),MIN(1,MAX(0,($BX1130-2019+1)/($BX1130-$BW1130+1))),"")</f>
        <v>0.2</v>
      </c>
      <c r="R1130" s="0" t="n">
        <f aca="false">IF(AND(ISNUMBER($BW1130),ISNUMBER($BX1130)),MIN(1,MAX(0,($BX1130-2016+1)/($BX1130-$BW1130+1))),"")</f>
        <v>0.35</v>
      </c>
      <c r="S1130" s="0" t="n">
        <f aca="false">IF($L1130&lt;&gt;"",IF($L1130&gt;=2015.5,1,0),"")</f>
        <v>0</v>
      </c>
      <c r="T1130" s="0" t="n">
        <f aca="false">IF($L1130&lt;&gt;"",IF($L1130&gt;=2016,1,0),"")</f>
        <v>0</v>
      </c>
      <c r="U1130" s="0" t="n">
        <f aca="false">IF(ISNUMBER($BX1130),IF($BX1130&gt;=2016,1,0),"")</f>
        <v>1</v>
      </c>
      <c r="V1130" s="0" t="n">
        <f aca="false">IF(ISNUMBER($BW1130),IF($BW1130&gt;=2016,1,0),"")</f>
        <v>0</v>
      </c>
      <c r="W1130" s="0" t="str">
        <f aca="false">IF(AND(ISNUMBER($BW1130),ISNUMBER($BX1130)),IF($BW1130&gt;=2016,"post-only",IF($BX1130&lt;2016,"pre-only","mixed")),"")</f>
        <v>mixed</v>
      </c>
      <c r="X1130" s="0" t="n">
        <f aca="false">IF(AND(ISNUMBER($BW1130),ISNUMBER($BX1130)),MIN(1,MAX(0,($BX1130-2017+1)/($BX1130-$BW1130+1))),"")</f>
        <v>0.3</v>
      </c>
      <c r="Y1130" s="0" t="n">
        <f aca="false">IF(AND(ISNUMBER($BW1130),ISNUMBER($BX1130)),MIN(1,MAX(0,($BX1130-2018+1)/($BX1130-$BW1130+1))),"")</f>
        <v>0.25</v>
      </c>
      <c r="Z1130" s="0" t="n">
        <f aca="false">IF(AND(ISNUMBER($BW1130),ISNUMBER($BX1130)),MIN(1,MAX(0,($BX1130-2019+1)/($BX1130-$BW1130+1))),"")</f>
        <v>0.2</v>
      </c>
      <c r="AA1130" s="0" t="n">
        <f aca="false">IF(ISNUMBER($BX1130),IF($BX1130&gt;=2017,1,0),"")</f>
        <v>1</v>
      </c>
      <c r="AB1130" s="0" t="n">
        <f aca="false">IF(ISNUMBER($BX1130),IF($BX1130&gt;=2018,1,0),"")</f>
        <v>1</v>
      </c>
      <c r="AC1130" s="0" t="n">
        <f aca="false">IF(ISNUMBER($BX1130),IF($BX1130&gt;=2019,1,0),"")</f>
        <v>1</v>
      </c>
      <c r="AD1130" s="0" t="n">
        <f aca="false">IF($L1130&lt;&gt;"",IF($L1130&gt;2013,1,0),"")</f>
        <v>0</v>
      </c>
      <c r="AE1130" s="0" t="n">
        <f aca="false">IF($L1130&lt;&gt;"",1+IF($L1130&gt;2011,1,0)+IF($L1130&gt;2014,1,0),"")</f>
        <v>2</v>
      </c>
      <c r="AF1130" s="0" t="s">
        <v>310</v>
      </c>
      <c r="AG1130" s="0" t="s">
        <v>88</v>
      </c>
      <c r="AH1130" s="0" t="s">
        <v>89</v>
      </c>
      <c r="AI1130" s="0" t="s">
        <v>90</v>
      </c>
      <c r="AJ1130" s="0" t="s">
        <v>90</v>
      </c>
      <c r="AK1130" s="0" t="str">
        <f aca="false">IF(AND($CF1130&lt;&gt;"",IFERROR(INDEX(subsample_country_map!$B:$B,MATCH($CF1130,subsample_country_map!$A:$A,0)),"")&lt;&gt;""),INDEX(subsample_country_map!$B:$B,MATCH($CF1130,subsample_country_map!$A:$A,0)),INDEX(lookup!$AA:$AA,MATCH($A1130,lookup!$A:$A,0)))</f>
        <v>1_US</v>
      </c>
      <c r="AL1130" s="0" t="str">
        <f aca="false">IF(AND($CF1130&lt;&gt;"",IFERROR(INDEX(subsample_country_map!$C:$C,MATCH($CF1130,subsample_country_map!$A:$A,0)),"")&lt;&gt;""),INDEX(subsample_country_map!$C:$C,MATCH($CF1130,subsample_country_map!$A:$A,0)),INDEX(lookup!$AB:$AB,MATCH($A1130,lookup!$A:$A,0)))</f>
        <v>1_developed</v>
      </c>
      <c r="AM1130" s="0" t="str">
        <f aca="false">IF(AND($CF1130&lt;&gt;"",IFERROR(INDEX(subsample_country_map!$D:$D,MATCH($CF1130,subsample_country_map!$A:$A,0)),"")&lt;&gt;""),INDEX(subsample_country_map!$D:$D,MATCH($CF1130,subsample_country_map!$A:$A,0)),INDEX(lookup!$AC:$AC,MATCH($A1130,lookup!$A:$A,0)))</f>
        <v>1_western</v>
      </c>
      <c r="AN1130" s="0" t="str">
        <f aca="false">IF(AND($CF1130&lt;&gt;"",IFERROR(INDEX(subsample_country_map!$E:$E,MATCH($CF1130,subsample_country_map!$A:$A,0)),"")&lt;&gt;""),INDEX(subsample_country_map!$E:$E,MATCH($CF1130,subsample_country_map!$A:$A,0)),INDEX(lookup!$AD:$AD,MATCH($A1130,lookup!$A:$A,0)))</f>
        <v>1_common law</v>
      </c>
      <c r="AO1130" s="0" t="str">
        <f aca="false">INDEX(lookup!$Y:$Y,MATCH($A1130,lookup!$A:$A,0))</f>
        <v>0_published</v>
      </c>
      <c r="AP1130" s="0" t="str">
        <f aca="false">INDEX(lookup!$Z:$Z,MATCH($A1130,lookup!$A:$A,0))</f>
        <v>1_VHB high</v>
      </c>
      <c r="AQ1130" s="0" t="str">
        <f aca="false">INDEX(lookup!$W:$W,MATCH($A1130,lookup!$A:$A,0))</f>
        <v>1_fin/acc/econ</v>
      </c>
      <c r="AS1130" s="0" t="s">
        <v>91</v>
      </c>
      <c r="AT1130" s="0" t="s">
        <v>111</v>
      </c>
      <c r="AU1130" s="0" t="s">
        <v>311</v>
      </c>
      <c r="AV1130" s="0" t="s">
        <v>4099</v>
      </c>
      <c r="AW1130" s="0" t="s">
        <v>4100</v>
      </c>
      <c r="BA1130" s="0" t="n">
        <v>243259</v>
      </c>
      <c r="BB1130" s="0" t="s">
        <v>347</v>
      </c>
      <c r="BC1130" s="0" t="s">
        <v>122</v>
      </c>
      <c r="BD1130" s="0" t="s">
        <v>123</v>
      </c>
      <c r="BE1130" s="0" t="s">
        <v>206</v>
      </c>
      <c r="BF1130" s="0" t="s">
        <v>1526</v>
      </c>
      <c r="BI1130" s="0" t="s">
        <v>124</v>
      </c>
      <c r="BJ1130" s="0" t="s">
        <v>4101</v>
      </c>
      <c r="BK1130" s="0" t="s">
        <v>144</v>
      </c>
      <c r="BL1130" s="0" t="s">
        <v>4102</v>
      </c>
      <c r="BM1130" s="0" t="s">
        <v>4103</v>
      </c>
      <c r="BN1130" s="0" t="s">
        <v>4072</v>
      </c>
      <c r="BO1130" s="0" t="s">
        <v>105</v>
      </c>
      <c r="BP1130" s="0" t="s">
        <v>4068</v>
      </c>
      <c r="BQ1130" s="0" t="s">
        <v>127</v>
      </c>
      <c r="BT1130" s="0" t="n">
        <v>0</v>
      </c>
      <c r="BU1130" s="0" t="s">
        <v>4073</v>
      </c>
      <c r="BW1130" s="0" t="n">
        <v>2003</v>
      </c>
      <c r="BX1130" s="0" t="n">
        <v>2022</v>
      </c>
      <c r="BY1130" s="0" t="s">
        <v>4074</v>
      </c>
      <c r="BZ1130" s="0" t="n">
        <v>2012.5</v>
      </c>
      <c r="CA1130" s="0" t="n">
        <v>0.35</v>
      </c>
      <c r="CB1130" s="0" t="n">
        <v>0</v>
      </c>
      <c r="CC1130" s="0" t="n">
        <v>1</v>
      </c>
      <c r="CD1130" s="0" t="n">
        <v>-0.012248022737399</v>
      </c>
      <c r="CE1130" s="0" t="n">
        <v>1</v>
      </c>
      <c r="CF1130" s="0" t="s">
        <v>1526</v>
      </c>
    </row>
    <row r="1131" customFormat="false" ht="15" hidden="false" customHeight="false" outlineLevel="0" collapsed="false">
      <c r="A1131" s="0" t="s">
        <v>4068</v>
      </c>
      <c r="B1131" s="0" t="n">
        <v>2436</v>
      </c>
      <c r="C1131" s="0" t="n">
        <v>-0.00872132600074338</v>
      </c>
      <c r="D1131" s="0" t="n">
        <v>104671</v>
      </c>
      <c r="E1131" s="0" t="n">
        <f aca="false">IF(ISNUMBER($BA1131),$BA1131,IF(AND(ISNUMBER($D1131),ISNUMBER($BW1131),ISNUMBER($BX1131)),$D1131*($BX1131-$BW1131+1),""))</f>
        <v>104671</v>
      </c>
      <c r="H1131" s="0" t="s">
        <v>118</v>
      </c>
      <c r="I1131" s="0" t="s">
        <v>344</v>
      </c>
      <c r="J1131" s="0" t="n">
        <f aca="false">IF($BW1131&lt;&gt;"",$BW1131,"")</f>
        <v>2003</v>
      </c>
      <c r="K1131" s="0" t="n">
        <f aca="false">IF($BX1131&lt;&gt;"",$BX1131,"")</f>
        <v>2022</v>
      </c>
      <c r="L1131" s="0" t="n">
        <f aca="false">IF(AND(ISNUMBER($BW1131),ISNUMBER($BX1131)),($BW1131+$BX1131)/2,"")</f>
        <v>2012.5</v>
      </c>
      <c r="M1131" s="0" t="n">
        <f aca="false">IF($L1131&lt;&gt;"",$L1131,"")</f>
        <v>2012.5</v>
      </c>
      <c r="N1131" s="0" t="n">
        <f aca="false">IF(AND(ISNUMBER($BW1131),ISNUMBER($BX1131)),MIN(1,MAX(0,($BX1131-2016+1)/($BX1131-$BW1131+1))),"")</f>
        <v>0.35</v>
      </c>
      <c r="O1131" s="0" t="n">
        <f aca="false">IF(AND(ISNUMBER($BW1131),ISNUMBER($BX1131)),MIN(1,MAX(0,($BX1131-2017+1)/($BX1131-$BW1131+1))),"")</f>
        <v>0.3</v>
      </c>
      <c r="P1131" s="0" t="n">
        <f aca="false">IF(AND(ISNUMBER($BW1131),ISNUMBER($BX1131)),MIN(1,MAX(0,($BX1131-2018+1)/($BX1131-$BW1131+1))),"")</f>
        <v>0.25</v>
      </c>
      <c r="Q1131" s="0" t="n">
        <f aca="false">IF(AND(ISNUMBER($BW1131),ISNUMBER($BX1131)),MIN(1,MAX(0,($BX1131-2019+1)/($BX1131-$BW1131+1))),"")</f>
        <v>0.2</v>
      </c>
      <c r="R1131" s="0" t="n">
        <f aca="false">IF(AND(ISNUMBER($BW1131),ISNUMBER($BX1131)),MIN(1,MAX(0,($BX1131-2016+1)/($BX1131-$BW1131+1))),"")</f>
        <v>0.35</v>
      </c>
      <c r="S1131" s="0" t="n">
        <f aca="false">IF($L1131&lt;&gt;"",IF($L1131&gt;=2015.5,1,0),"")</f>
        <v>0</v>
      </c>
      <c r="T1131" s="0" t="n">
        <f aca="false">IF($L1131&lt;&gt;"",IF($L1131&gt;=2016,1,0),"")</f>
        <v>0</v>
      </c>
      <c r="U1131" s="0" t="n">
        <f aca="false">IF(ISNUMBER($BX1131),IF($BX1131&gt;=2016,1,0),"")</f>
        <v>1</v>
      </c>
      <c r="V1131" s="0" t="n">
        <f aca="false">IF(ISNUMBER($BW1131),IF($BW1131&gt;=2016,1,0),"")</f>
        <v>0</v>
      </c>
      <c r="W1131" s="0" t="str">
        <f aca="false">IF(AND(ISNUMBER($BW1131),ISNUMBER($BX1131)),IF($BW1131&gt;=2016,"post-only",IF($BX1131&lt;2016,"pre-only","mixed")),"")</f>
        <v>mixed</v>
      </c>
      <c r="X1131" s="0" t="n">
        <f aca="false">IF(AND(ISNUMBER($BW1131),ISNUMBER($BX1131)),MIN(1,MAX(0,($BX1131-2017+1)/($BX1131-$BW1131+1))),"")</f>
        <v>0.3</v>
      </c>
      <c r="Y1131" s="0" t="n">
        <f aca="false">IF(AND(ISNUMBER($BW1131),ISNUMBER($BX1131)),MIN(1,MAX(0,($BX1131-2018+1)/($BX1131-$BW1131+1))),"")</f>
        <v>0.25</v>
      </c>
      <c r="Z1131" s="0" t="n">
        <f aca="false">IF(AND(ISNUMBER($BW1131),ISNUMBER($BX1131)),MIN(1,MAX(0,($BX1131-2019+1)/($BX1131-$BW1131+1))),"")</f>
        <v>0.2</v>
      </c>
      <c r="AA1131" s="0" t="n">
        <f aca="false">IF(ISNUMBER($BX1131),IF($BX1131&gt;=2017,1,0),"")</f>
        <v>1</v>
      </c>
      <c r="AB1131" s="0" t="n">
        <f aca="false">IF(ISNUMBER($BX1131),IF($BX1131&gt;=2018,1,0),"")</f>
        <v>1</v>
      </c>
      <c r="AC1131" s="0" t="n">
        <f aca="false">IF(ISNUMBER($BX1131),IF($BX1131&gt;=2019,1,0),"")</f>
        <v>1</v>
      </c>
      <c r="AD1131" s="0" t="n">
        <f aca="false">IF($L1131&lt;&gt;"",IF($L1131&gt;2013,1,0),"")</f>
        <v>0</v>
      </c>
      <c r="AE1131" s="0" t="n">
        <f aca="false">IF($L1131&lt;&gt;"",1+IF($L1131&gt;2011,1,0)+IF($L1131&gt;2014,1,0),"")</f>
        <v>2</v>
      </c>
      <c r="AF1131" s="0" t="s">
        <v>310</v>
      </c>
      <c r="AG1131" s="0" t="s">
        <v>88</v>
      </c>
      <c r="AH1131" s="0" t="s">
        <v>89</v>
      </c>
      <c r="AI1131" s="0" t="s">
        <v>90</v>
      </c>
      <c r="AJ1131" s="0" t="s">
        <v>90</v>
      </c>
      <c r="AK1131" s="0" t="str">
        <f aca="false">IF(AND($CF1131&lt;&gt;"",IFERROR(INDEX(subsample_country_map!$B:$B,MATCH($CF1131,subsample_country_map!$A:$A,0)),"")&lt;&gt;""),INDEX(subsample_country_map!$B:$B,MATCH($CF1131,subsample_country_map!$A:$A,0)),INDEX(lookup!$AA:$AA,MATCH($A1131,lookup!$A:$A,0)))</f>
        <v>2_Europe</v>
      </c>
      <c r="AL1131" s="0" t="str">
        <f aca="false">IF(AND($CF1131&lt;&gt;"",IFERROR(INDEX(subsample_country_map!$C:$C,MATCH($CF1131,subsample_country_map!$A:$A,0)),"")&lt;&gt;""),INDEX(subsample_country_map!$C:$C,MATCH($CF1131,subsample_country_map!$A:$A,0)),INDEX(lookup!$AB:$AB,MATCH($A1131,lookup!$A:$A,0)))</f>
        <v>99_NCE</v>
      </c>
      <c r="AM1131" s="0" t="str">
        <f aca="false">IF(AND($CF1131&lt;&gt;"",IFERROR(INDEX(subsample_country_map!$D:$D,MATCH($CF1131,subsample_country_map!$A:$A,0)),"")&lt;&gt;""),INDEX(subsample_country_map!$D:$D,MATCH($CF1131,subsample_country_map!$A:$A,0)),INDEX(lookup!$AC:$AC,MATCH($A1131,lookup!$A:$A,0)))</f>
        <v>1_western</v>
      </c>
      <c r="AN1131" s="0" t="str">
        <f aca="false">IF(AND($CF1131&lt;&gt;"",IFERROR(INDEX(subsample_country_map!$E:$E,MATCH($CF1131,subsample_country_map!$A:$A,0)),"")&lt;&gt;""),INDEX(subsample_country_map!$E:$E,MATCH($CF1131,subsample_country_map!$A:$A,0)),INDEX(lookup!$AD:$AD,MATCH($A1131,lookup!$A:$A,0)))</f>
        <v>99_NCE</v>
      </c>
      <c r="AO1131" s="0" t="str">
        <f aca="false">INDEX(lookup!$Y:$Y,MATCH($A1131,lookup!$A:$A,0))</f>
        <v>0_published</v>
      </c>
      <c r="AP1131" s="0" t="str">
        <f aca="false">INDEX(lookup!$Z:$Z,MATCH($A1131,lookup!$A:$A,0))</f>
        <v>1_VHB high</v>
      </c>
      <c r="AQ1131" s="0" t="str">
        <f aca="false">INDEX(lookup!$W:$W,MATCH($A1131,lookup!$A:$A,0))</f>
        <v>1_fin/acc/econ</v>
      </c>
      <c r="AS1131" s="0" t="s">
        <v>91</v>
      </c>
      <c r="AT1131" s="0" t="s">
        <v>111</v>
      </c>
      <c r="AU1131" s="0" t="s">
        <v>311</v>
      </c>
      <c r="AV1131" s="0" t="s">
        <v>4104</v>
      </c>
      <c r="AW1131" s="0" t="s">
        <v>4105</v>
      </c>
      <c r="BA1131" s="0" t="n">
        <v>104671</v>
      </c>
      <c r="BB1131" s="0" t="s">
        <v>347</v>
      </c>
      <c r="BC1131" s="0" t="s">
        <v>122</v>
      </c>
      <c r="BD1131" s="0" t="s">
        <v>123</v>
      </c>
      <c r="BE1131" s="0" t="s">
        <v>206</v>
      </c>
      <c r="BF1131" s="0" t="s">
        <v>885</v>
      </c>
      <c r="BI1131" s="0" t="s">
        <v>124</v>
      </c>
      <c r="BJ1131" s="0" t="s">
        <v>4106</v>
      </c>
      <c r="BK1131" s="0" t="s">
        <v>144</v>
      </c>
      <c r="BL1131" s="0" t="s">
        <v>4107</v>
      </c>
      <c r="BM1131" s="0" t="s">
        <v>4103</v>
      </c>
      <c r="BN1131" s="0" t="s">
        <v>4072</v>
      </c>
      <c r="BO1131" s="0" t="s">
        <v>105</v>
      </c>
      <c r="BP1131" s="0" t="s">
        <v>4068</v>
      </c>
      <c r="BQ1131" s="0" t="s">
        <v>127</v>
      </c>
      <c r="BT1131" s="0" t="n">
        <v>0</v>
      </c>
      <c r="BU1131" s="0" t="s">
        <v>4073</v>
      </c>
      <c r="BW1131" s="0" t="n">
        <v>2003</v>
      </c>
      <c r="BX1131" s="0" t="n">
        <v>2022</v>
      </c>
      <c r="BY1131" s="0" t="s">
        <v>4074</v>
      </c>
      <c r="BZ1131" s="0" t="n">
        <v>2012.5</v>
      </c>
      <c r="CA1131" s="0" t="n">
        <v>0.35</v>
      </c>
      <c r="CB1131" s="0" t="n">
        <v>0</v>
      </c>
      <c r="CC1131" s="0" t="n">
        <v>1</v>
      </c>
      <c r="CD1131" s="0" t="n">
        <v>-0.0087215471299601</v>
      </c>
      <c r="CE1131" s="0" t="n">
        <v>1</v>
      </c>
      <c r="CF1131" s="0" t="s">
        <v>885</v>
      </c>
    </row>
    <row r="1132" customFormat="false" ht="15" hidden="false" customHeight="false" outlineLevel="0" collapsed="false">
      <c r="A1132" s="0" t="s">
        <v>4068</v>
      </c>
      <c r="B1132" s="0" t="n">
        <v>2437</v>
      </c>
      <c r="C1132" s="0" t="n">
        <v>-0.0129948343858522</v>
      </c>
      <c r="D1132" s="0" t="n">
        <v>243259</v>
      </c>
      <c r="E1132" s="0" t="n">
        <f aca="false">IF(ISNUMBER($BA1132),$BA1132,IF(AND(ISNUMBER($D1132),ISNUMBER($BW1132),ISNUMBER($BX1132)),$D1132*($BX1132-$BW1132+1),""))</f>
        <v>243259</v>
      </c>
      <c r="H1132" s="0" t="s">
        <v>118</v>
      </c>
      <c r="I1132" s="0" t="s">
        <v>344</v>
      </c>
      <c r="J1132" s="0" t="n">
        <f aca="false">IF($BW1132&lt;&gt;"",$BW1132,"")</f>
        <v>2003</v>
      </c>
      <c r="K1132" s="0" t="n">
        <f aca="false">IF($BX1132&lt;&gt;"",$BX1132,"")</f>
        <v>2022</v>
      </c>
      <c r="L1132" s="0" t="n">
        <f aca="false">IF(AND(ISNUMBER($BW1132),ISNUMBER($BX1132)),($BW1132+$BX1132)/2,"")</f>
        <v>2012.5</v>
      </c>
      <c r="M1132" s="0" t="n">
        <f aca="false">IF($L1132&lt;&gt;"",$L1132,"")</f>
        <v>2012.5</v>
      </c>
      <c r="N1132" s="0" t="n">
        <f aca="false">IF(AND(ISNUMBER($BW1132),ISNUMBER($BX1132)),MIN(1,MAX(0,($BX1132-2016+1)/($BX1132-$BW1132+1))),"")</f>
        <v>0.35</v>
      </c>
      <c r="O1132" s="0" t="n">
        <f aca="false">IF(AND(ISNUMBER($BW1132),ISNUMBER($BX1132)),MIN(1,MAX(0,($BX1132-2017+1)/($BX1132-$BW1132+1))),"")</f>
        <v>0.3</v>
      </c>
      <c r="P1132" s="0" t="n">
        <f aca="false">IF(AND(ISNUMBER($BW1132),ISNUMBER($BX1132)),MIN(1,MAX(0,($BX1132-2018+1)/($BX1132-$BW1132+1))),"")</f>
        <v>0.25</v>
      </c>
      <c r="Q1132" s="0" t="n">
        <f aca="false">IF(AND(ISNUMBER($BW1132),ISNUMBER($BX1132)),MIN(1,MAX(0,($BX1132-2019+1)/($BX1132-$BW1132+1))),"")</f>
        <v>0.2</v>
      </c>
      <c r="R1132" s="0" t="n">
        <f aca="false">IF(AND(ISNUMBER($BW1132),ISNUMBER($BX1132)),MIN(1,MAX(0,($BX1132-2016+1)/($BX1132-$BW1132+1))),"")</f>
        <v>0.35</v>
      </c>
      <c r="S1132" s="0" t="n">
        <f aca="false">IF($L1132&lt;&gt;"",IF($L1132&gt;=2015.5,1,0),"")</f>
        <v>0</v>
      </c>
      <c r="T1132" s="0" t="n">
        <f aca="false">IF($L1132&lt;&gt;"",IF($L1132&gt;=2016,1,0),"")</f>
        <v>0</v>
      </c>
      <c r="U1132" s="0" t="n">
        <f aca="false">IF(ISNUMBER($BX1132),IF($BX1132&gt;=2016,1,0),"")</f>
        <v>1</v>
      </c>
      <c r="V1132" s="0" t="n">
        <f aca="false">IF(ISNUMBER($BW1132),IF($BW1132&gt;=2016,1,0),"")</f>
        <v>0</v>
      </c>
      <c r="W1132" s="0" t="str">
        <f aca="false">IF(AND(ISNUMBER($BW1132),ISNUMBER($BX1132)),IF($BW1132&gt;=2016,"post-only",IF($BX1132&lt;2016,"pre-only","mixed")),"")</f>
        <v>mixed</v>
      </c>
      <c r="X1132" s="0" t="n">
        <f aca="false">IF(AND(ISNUMBER($BW1132),ISNUMBER($BX1132)),MIN(1,MAX(0,($BX1132-2017+1)/($BX1132-$BW1132+1))),"")</f>
        <v>0.3</v>
      </c>
      <c r="Y1132" s="0" t="n">
        <f aca="false">IF(AND(ISNUMBER($BW1132),ISNUMBER($BX1132)),MIN(1,MAX(0,($BX1132-2018+1)/($BX1132-$BW1132+1))),"")</f>
        <v>0.25</v>
      </c>
      <c r="Z1132" s="0" t="n">
        <f aca="false">IF(AND(ISNUMBER($BW1132),ISNUMBER($BX1132)),MIN(1,MAX(0,($BX1132-2019+1)/($BX1132-$BW1132+1))),"")</f>
        <v>0.2</v>
      </c>
      <c r="AA1132" s="0" t="n">
        <f aca="false">IF(ISNUMBER($BX1132),IF($BX1132&gt;=2017,1,0),"")</f>
        <v>1</v>
      </c>
      <c r="AB1132" s="0" t="n">
        <f aca="false">IF(ISNUMBER($BX1132),IF($BX1132&gt;=2018,1,0),"")</f>
        <v>1</v>
      </c>
      <c r="AC1132" s="0" t="n">
        <f aca="false">IF(ISNUMBER($BX1132),IF($BX1132&gt;=2019,1,0),"")</f>
        <v>1</v>
      </c>
      <c r="AD1132" s="0" t="n">
        <f aca="false">IF($L1132&lt;&gt;"",IF($L1132&gt;2013,1,0),"")</f>
        <v>0</v>
      </c>
      <c r="AE1132" s="0" t="n">
        <f aca="false">IF($L1132&lt;&gt;"",1+IF($L1132&gt;2011,1,0)+IF($L1132&gt;2014,1,0),"")</f>
        <v>2</v>
      </c>
      <c r="AF1132" s="0" t="s">
        <v>310</v>
      </c>
      <c r="AG1132" s="0" t="s">
        <v>88</v>
      </c>
      <c r="AH1132" s="0" t="s">
        <v>89</v>
      </c>
      <c r="AI1132" s="0" t="s">
        <v>90</v>
      </c>
      <c r="AJ1132" s="0" t="s">
        <v>90</v>
      </c>
      <c r="AK1132" s="0" t="str">
        <f aca="false">IF(AND($CF1132&lt;&gt;"",IFERROR(INDEX(subsample_country_map!$B:$B,MATCH($CF1132,subsample_country_map!$A:$A,0)),"")&lt;&gt;""),INDEX(subsample_country_map!$B:$B,MATCH($CF1132,subsample_country_map!$A:$A,0)),INDEX(lookup!$AA:$AA,MATCH($A1132,lookup!$A:$A,0)))</f>
        <v>1_US</v>
      </c>
      <c r="AL1132" s="0" t="str">
        <f aca="false">IF(AND($CF1132&lt;&gt;"",IFERROR(INDEX(subsample_country_map!$C:$C,MATCH($CF1132,subsample_country_map!$A:$A,0)),"")&lt;&gt;""),INDEX(subsample_country_map!$C:$C,MATCH($CF1132,subsample_country_map!$A:$A,0)),INDEX(lookup!$AB:$AB,MATCH($A1132,lookup!$A:$A,0)))</f>
        <v>1_developed</v>
      </c>
      <c r="AM1132" s="0" t="str">
        <f aca="false">IF(AND($CF1132&lt;&gt;"",IFERROR(INDEX(subsample_country_map!$D:$D,MATCH($CF1132,subsample_country_map!$A:$A,0)),"")&lt;&gt;""),INDEX(subsample_country_map!$D:$D,MATCH($CF1132,subsample_country_map!$A:$A,0)),INDEX(lookup!$AC:$AC,MATCH($A1132,lookup!$A:$A,0)))</f>
        <v>1_western</v>
      </c>
      <c r="AN1132" s="0" t="str">
        <f aca="false">IF(AND($CF1132&lt;&gt;"",IFERROR(INDEX(subsample_country_map!$E:$E,MATCH($CF1132,subsample_country_map!$A:$A,0)),"")&lt;&gt;""),INDEX(subsample_country_map!$E:$E,MATCH($CF1132,subsample_country_map!$A:$A,0)),INDEX(lookup!$AD:$AD,MATCH($A1132,lookup!$A:$A,0)))</f>
        <v>1_common law</v>
      </c>
      <c r="AO1132" s="0" t="str">
        <f aca="false">INDEX(lookup!$Y:$Y,MATCH($A1132,lookup!$A:$A,0))</f>
        <v>0_published</v>
      </c>
      <c r="AP1132" s="0" t="str">
        <f aca="false">INDEX(lookup!$Z:$Z,MATCH($A1132,lookup!$A:$A,0))</f>
        <v>1_VHB high</v>
      </c>
      <c r="AQ1132" s="0" t="str">
        <f aca="false">INDEX(lookup!$W:$W,MATCH($A1132,lookup!$A:$A,0))</f>
        <v>1_fin/acc/econ</v>
      </c>
      <c r="AS1132" s="0" t="s">
        <v>91</v>
      </c>
      <c r="AT1132" s="0" t="s">
        <v>111</v>
      </c>
      <c r="AU1132" s="0" t="s">
        <v>311</v>
      </c>
      <c r="AV1132" s="0" t="s">
        <v>4108</v>
      </c>
      <c r="AW1132" s="0" t="s">
        <v>4109</v>
      </c>
      <c r="BA1132" s="0" t="n">
        <v>243259</v>
      </c>
      <c r="BB1132" s="0" t="s">
        <v>347</v>
      </c>
      <c r="BC1132" s="0" t="s">
        <v>1475</v>
      </c>
      <c r="BD1132" s="0" t="s">
        <v>123</v>
      </c>
      <c r="BE1132" s="0" t="s">
        <v>206</v>
      </c>
      <c r="BF1132" s="0" t="s">
        <v>1526</v>
      </c>
      <c r="BI1132" s="0" t="s">
        <v>124</v>
      </c>
      <c r="BJ1132" s="0" t="s">
        <v>4110</v>
      </c>
      <c r="BK1132" s="0" t="s">
        <v>144</v>
      </c>
      <c r="BL1132" s="0" t="s">
        <v>4111</v>
      </c>
      <c r="BM1132" s="0" t="s">
        <v>4103</v>
      </c>
      <c r="BN1132" s="0" t="s">
        <v>4077</v>
      </c>
      <c r="BO1132" s="0" t="s">
        <v>105</v>
      </c>
      <c r="BP1132" s="0" t="s">
        <v>4068</v>
      </c>
      <c r="BQ1132" s="0" t="s">
        <v>127</v>
      </c>
      <c r="BT1132" s="0" t="n">
        <v>0</v>
      </c>
      <c r="BU1132" s="0" t="s">
        <v>4073</v>
      </c>
      <c r="BW1132" s="0" t="n">
        <v>2003</v>
      </c>
      <c r="BX1132" s="0" t="n">
        <v>2022</v>
      </c>
      <c r="BY1132" s="0" t="s">
        <v>4074</v>
      </c>
      <c r="BZ1132" s="0" t="n">
        <v>2012.5</v>
      </c>
      <c r="CA1132" s="0" t="n">
        <v>0.35</v>
      </c>
      <c r="CB1132" s="0" t="n">
        <v>0</v>
      </c>
      <c r="CC1132" s="0" t="n">
        <v>1</v>
      </c>
      <c r="CD1132" s="0" t="n">
        <v>-0.0129955659206637</v>
      </c>
      <c r="CE1132" s="0" t="n">
        <v>1</v>
      </c>
      <c r="CF1132" s="0" t="s">
        <v>1526</v>
      </c>
    </row>
    <row r="1133" customFormat="false" ht="15" hidden="false" customHeight="false" outlineLevel="0" collapsed="false">
      <c r="A1133" s="0" t="s">
        <v>4068</v>
      </c>
      <c r="B1133" s="0" t="n">
        <v>2438</v>
      </c>
      <c r="C1133" s="0" t="n">
        <v>-0.00672740270041528</v>
      </c>
      <c r="D1133" s="0" t="n">
        <v>104671</v>
      </c>
      <c r="E1133" s="0" t="n">
        <f aca="false">IF(ISNUMBER($BA1133),$BA1133,IF(AND(ISNUMBER($D1133),ISNUMBER($BW1133),ISNUMBER($BX1133)),$D1133*($BX1133-$BW1133+1),""))</f>
        <v>104671</v>
      </c>
      <c r="H1133" s="0" t="s">
        <v>118</v>
      </c>
      <c r="I1133" s="0" t="s">
        <v>344</v>
      </c>
      <c r="J1133" s="0" t="n">
        <f aca="false">IF($BW1133&lt;&gt;"",$BW1133,"")</f>
        <v>2003</v>
      </c>
      <c r="K1133" s="0" t="n">
        <f aca="false">IF($BX1133&lt;&gt;"",$BX1133,"")</f>
        <v>2022</v>
      </c>
      <c r="L1133" s="0" t="n">
        <f aca="false">IF(AND(ISNUMBER($BW1133),ISNUMBER($BX1133)),($BW1133+$BX1133)/2,"")</f>
        <v>2012.5</v>
      </c>
      <c r="M1133" s="0" t="n">
        <f aca="false">IF($L1133&lt;&gt;"",$L1133,"")</f>
        <v>2012.5</v>
      </c>
      <c r="N1133" s="0" t="n">
        <f aca="false">IF(AND(ISNUMBER($BW1133),ISNUMBER($BX1133)),MIN(1,MAX(0,($BX1133-2016+1)/($BX1133-$BW1133+1))),"")</f>
        <v>0.35</v>
      </c>
      <c r="O1133" s="0" t="n">
        <f aca="false">IF(AND(ISNUMBER($BW1133),ISNUMBER($BX1133)),MIN(1,MAX(0,($BX1133-2017+1)/($BX1133-$BW1133+1))),"")</f>
        <v>0.3</v>
      </c>
      <c r="P1133" s="0" t="n">
        <f aca="false">IF(AND(ISNUMBER($BW1133),ISNUMBER($BX1133)),MIN(1,MAX(0,($BX1133-2018+1)/($BX1133-$BW1133+1))),"")</f>
        <v>0.25</v>
      </c>
      <c r="Q1133" s="0" t="n">
        <f aca="false">IF(AND(ISNUMBER($BW1133),ISNUMBER($BX1133)),MIN(1,MAX(0,($BX1133-2019+1)/($BX1133-$BW1133+1))),"")</f>
        <v>0.2</v>
      </c>
      <c r="R1133" s="0" t="n">
        <f aca="false">IF(AND(ISNUMBER($BW1133),ISNUMBER($BX1133)),MIN(1,MAX(0,($BX1133-2016+1)/($BX1133-$BW1133+1))),"")</f>
        <v>0.35</v>
      </c>
      <c r="S1133" s="0" t="n">
        <f aca="false">IF($L1133&lt;&gt;"",IF($L1133&gt;=2015.5,1,0),"")</f>
        <v>0</v>
      </c>
      <c r="T1133" s="0" t="n">
        <f aca="false">IF($L1133&lt;&gt;"",IF($L1133&gt;=2016,1,0),"")</f>
        <v>0</v>
      </c>
      <c r="U1133" s="0" t="n">
        <f aca="false">IF(ISNUMBER($BX1133),IF($BX1133&gt;=2016,1,0),"")</f>
        <v>1</v>
      </c>
      <c r="V1133" s="0" t="n">
        <f aca="false">IF(ISNUMBER($BW1133),IF($BW1133&gt;=2016,1,0),"")</f>
        <v>0</v>
      </c>
      <c r="W1133" s="0" t="str">
        <f aca="false">IF(AND(ISNUMBER($BW1133),ISNUMBER($BX1133)),IF($BW1133&gt;=2016,"post-only",IF($BX1133&lt;2016,"pre-only","mixed")),"")</f>
        <v>mixed</v>
      </c>
      <c r="X1133" s="0" t="n">
        <f aca="false">IF(AND(ISNUMBER($BW1133),ISNUMBER($BX1133)),MIN(1,MAX(0,($BX1133-2017+1)/($BX1133-$BW1133+1))),"")</f>
        <v>0.3</v>
      </c>
      <c r="Y1133" s="0" t="n">
        <f aca="false">IF(AND(ISNUMBER($BW1133),ISNUMBER($BX1133)),MIN(1,MAX(0,($BX1133-2018+1)/($BX1133-$BW1133+1))),"")</f>
        <v>0.25</v>
      </c>
      <c r="Z1133" s="0" t="n">
        <f aca="false">IF(AND(ISNUMBER($BW1133),ISNUMBER($BX1133)),MIN(1,MAX(0,($BX1133-2019+1)/($BX1133-$BW1133+1))),"")</f>
        <v>0.2</v>
      </c>
      <c r="AA1133" s="0" t="n">
        <f aca="false">IF(ISNUMBER($BX1133),IF($BX1133&gt;=2017,1,0),"")</f>
        <v>1</v>
      </c>
      <c r="AB1133" s="0" t="n">
        <f aca="false">IF(ISNUMBER($BX1133),IF($BX1133&gt;=2018,1,0),"")</f>
        <v>1</v>
      </c>
      <c r="AC1133" s="0" t="n">
        <f aca="false">IF(ISNUMBER($BX1133),IF($BX1133&gt;=2019,1,0),"")</f>
        <v>1</v>
      </c>
      <c r="AD1133" s="0" t="n">
        <f aca="false">IF($L1133&lt;&gt;"",IF($L1133&gt;2013,1,0),"")</f>
        <v>0</v>
      </c>
      <c r="AE1133" s="0" t="n">
        <f aca="false">IF($L1133&lt;&gt;"",1+IF($L1133&gt;2011,1,0)+IF($L1133&gt;2014,1,0),"")</f>
        <v>2</v>
      </c>
      <c r="AF1133" s="0" t="s">
        <v>310</v>
      </c>
      <c r="AG1133" s="0" t="s">
        <v>88</v>
      </c>
      <c r="AH1133" s="0" t="s">
        <v>89</v>
      </c>
      <c r="AI1133" s="0" t="s">
        <v>90</v>
      </c>
      <c r="AJ1133" s="0" t="s">
        <v>90</v>
      </c>
      <c r="AK1133" s="0" t="str">
        <f aca="false">IF(AND($CF1133&lt;&gt;"",IFERROR(INDEX(subsample_country_map!$B:$B,MATCH($CF1133,subsample_country_map!$A:$A,0)),"")&lt;&gt;""),INDEX(subsample_country_map!$B:$B,MATCH($CF1133,subsample_country_map!$A:$A,0)),INDEX(lookup!$AA:$AA,MATCH($A1133,lookup!$A:$A,0)))</f>
        <v>2_Europe</v>
      </c>
      <c r="AL1133" s="0" t="str">
        <f aca="false">IF(AND($CF1133&lt;&gt;"",IFERROR(INDEX(subsample_country_map!$C:$C,MATCH($CF1133,subsample_country_map!$A:$A,0)),"")&lt;&gt;""),INDEX(subsample_country_map!$C:$C,MATCH($CF1133,subsample_country_map!$A:$A,0)),INDEX(lookup!$AB:$AB,MATCH($A1133,lookup!$A:$A,0)))</f>
        <v>99_NCE</v>
      </c>
      <c r="AM1133" s="0" t="str">
        <f aca="false">IF(AND($CF1133&lt;&gt;"",IFERROR(INDEX(subsample_country_map!$D:$D,MATCH($CF1133,subsample_country_map!$A:$A,0)),"")&lt;&gt;""),INDEX(subsample_country_map!$D:$D,MATCH($CF1133,subsample_country_map!$A:$A,0)),INDEX(lookup!$AC:$AC,MATCH($A1133,lookup!$A:$A,0)))</f>
        <v>1_western</v>
      </c>
      <c r="AN1133" s="0" t="str">
        <f aca="false">IF(AND($CF1133&lt;&gt;"",IFERROR(INDEX(subsample_country_map!$E:$E,MATCH($CF1133,subsample_country_map!$A:$A,0)),"")&lt;&gt;""),INDEX(subsample_country_map!$E:$E,MATCH($CF1133,subsample_country_map!$A:$A,0)),INDEX(lookup!$AD:$AD,MATCH($A1133,lookup!$A:$A,0)))</f>
        <v>99_NCE</v>
      </c>
      <c r="AO1133" s="0" t="str">
        <f aca="false">INDEX(lookup!$Y:$Y,MATCH($A1133,lookup!$A:$A,0))</f>
        <v>0_published</v>
      </c>
      <c r="AP1133" s="0" t="str">
        <f aca="false">INDEX(lookup!$Z:$Z,MATCH($A1133,lookup!$A:$A,0))</f>
        <v>1_VHB high</v>
      </c>
      <c r="AQ1133" s="0" t="str">
        <f aca="false">INDEX(lookup!$W:$W,MATCH($A1133,lookup!$A:$A,0))</f>
        <v>1_fin/acc/econ</v>
      </c>
      <c r="AS1133" s="0" t="s">
        <v>91</v>
      </c>
      <c r="AT1133" s="0" t="s">
        <v>111</v>
      </c>
      <c r="AU1133" s="0" t="s">
        <v>311</v>
      </c>
      <c r="AV1133" s="0" t="s">
        <v>4112</v>
      </c>
      <c r="AW1133" s="0" t="s">
        <v>4113</v>
      </c>
      <c r="BA1133" s="0" t="n">
        <v>104671</v>
      </c>
      <c r="BB1133" s="0" t="s">
        <v>347</v>
      </c>
      <c r="BC1133" s="0" t="s">
        <v>1475</v>
      </c>
      <c r="BD1133" s="0" t="s">
        <v>123</v>
      </c>
      <c r="BE1133" s="0" t="s">
        <v>206</v>
      </c>
      <c r="BF1133" s="0" t="s">
        <v>885</v>
      </c>
      <c r="BI1133" s="0" t="s">
        <v>124</v>
      </c>
      <c r="BJ1133" s="0" t="s">
        <v>4114</v>
      </c>
      <c r="BK1133" s="0" t="s">
        <v>144</v>
      </c>
      <c r="BL1133" s="0" t="s">
        <v>4115</v>
      </c>
      <c r="BM1133" s="0" t="s">
        <v>4103</v>
      </c>
      <c r="BN1133" s="0" t="s">
        <v>4077</v>
      </c>
      <c r="BO1133" s="0" t="s">
        <v>105</v>
      </c>
      <c r="BP1133" s="0" t="s">
        <v>4068</v>
      </c>
      <c r="BQ1133" s="0" t="s">
        <v>127</v>
      </c>
      <c r="BT1133" s="0" t="n">
        <v>0</v>
      </c>
      <c r="BU1133" s="0" t="s">
        <v>4073</v>
      </c>
      <c r="BW1133" s="0" t="n">
        <v>2003</v>
      </c>
      <c r="BX1133" s="0" t="n">
        <v>2022</v>
      </c>
      <c r="BY1133" s="0" t="s">
        <v>4074</v>
      </c>
      <c r="BZ1133" s="0" t="n">
        <v>2012.5</v>
      </c>
      <c r="CA1133" s="0" t="n">
        <v>0.35</v>
      </c>
      <c r="CB1133" s="0" t="n">
        <v>0</v>
      </c>
      <c r="CC1133" s="0" t="n">
        <v>1</v>
      </c>
      <c r="CD1133" s="0" t="n">
        <v>-0.00672750419264979</v>
      </c>
      <c r="CE1133" s="0" t="n">
        <v>1</v>
      </c>
      <c r="CF1133" s="0" t="s">
        <v>885</v>
      </c>
    </row>
    <row r="1134" customFormat="false" ht="15" hidden="false" customHeight="false" outlineLevel="0" collapsed="false">
      <c r="A1134" s="0" t="s">
        <v>4068</v>
      </c>
      <c r="B1134" s="0" t="n">
        <v>2439</v>
      </c>
      <c r="C1134" s="0" t="n">
        <v>-0.00319832795565801</v>
      </c>
      <c r="D1134" s="0" t="n">
        <v>243259</v>
      </c>
      <c r="E1134" s="0" t="n">
        <f aca="false">IF(ISNUMBER($BA1134),$BA1134,IF(AND(ISNUMBER($D1134),ISNUMBER($BW1134),ISNUMBER($BX1134)),$D1134*($BX1134-$BW1134+1),""))</f>
        <v>243259</v>
      </c>
      <c r="H1134" s="0" t="s">
        <v>118</v>
      </c>
      <c r="I1134" s="0" t="s">
        <v>344</v>
      </c>
      <c r="J1134" s="0" t="n">
        <f aca="false">IF($BW1134&lt;&gt;"",$BW1134,"")</f>
        <v>2003</v>
      </c>
      <c r="K1134" s="0" t="n">
        <f aca="false">IF($BX1134&lt;&gt;"",$BX1134,"")</f>
        <v>2022</v>
      </c>
      <c r="L1134" s="0" t="n">
        <f aca="false">IF(AND(ISNUMBER($BW1134),ISNUMBER($BX1134)),($BW1134+$BX1134)/2,"")</f>
        <v>2012.5</v>
      </c>
      <c r="M1134" s="0" t="n">
        <f aca="false">IF($L1134&lt;&gt;"",$L1134,"")</f>
        <v>2012.5</v>
      </c>
      <c r="N1134" s="0" t="n">
        <f aca="false">IF(AND(ISNUMBER($BW1134),ISNUMBER($BX1134)),MIN(1,MAX(0,($BX1134-2016+1)/($BX1134-$BW1134+1))),"")</f>
        <v>0.35</v>
      </c>
      <c r="O1134" s="0" t="n">
        <f aca="false">IF(AND(ISNUMBER($BW1134),ISNUMBER($BX1134)),MIN(1,MAX(0,($BX1134-2017+1)/($BX1134-$BW1134+1))),"")</f>
        <v>0.3</v>
      </c>
      <c r="P1134" s="0" t="n">
        <f aca="false">IF(AND(ISNUMBER($BW1134),ISNUMBER($BX1134)),MIN(1,MAX(0,($BX1134-2018+1)/($BX1134-$BW1134+1))),"")</f>
        <v>0.25</v>
      </c>
      <c r="Q1134" s="0" t="n">
        <f aca="false">IF(AND(ISNUMBER($BW1134),ISNUMBER($BX1134)),MIN(1,MAX(0,($BX1134-2019+1)/($BX1134-$BW1134+1))),"")</f>
        <v>0.2</v>
      </c>
      <c r="R1134" s="0" t="n">
        <f aca="false">IF(AND(ISNUMBER($BW1134),ISNUMBER($BX1134)),MIN(1,MAX(0,($BX1134-2016+1)/($BX1134-$BW1134+1))),"")</f>
        <v>0.35</v>
      </c>
      <c r="S1134" s="0" t="n">
        <f aca="false">IF($L1134&lt;&gt;"",IF($L1134&gt;=2015.5,1,0),"")</f>
        <v>0</v>
      </c>
      <c r="T1134" s="0" t="n">
        <f aca="false">IF($L1134&lt;&gt;"",IF($L1134&gt;=2016,1,0),"")</f>
        <v>0</v>
      </c>
      <c r="U1134" s="0" t="n">
        <f aca="false">IF(ISNUMBER($BX1134),IF($BX1134&gt;=2016,1,0),"")</f>
        <v>1</v>
      </c>
      <c r="V1134" s="0" t="n">
        <f aca="false">IF(ISNUMBER($BW1134),IF($BW1134&gt;=2016,1,0),"")</f>
        <v>0</v>
      </c>
      <c r="W1134" s="0" t="str">
        <f aca="false">IF(AND(ISNUMBER($BW1134),ISNUMBER($BX1134)),IF($BW1134&gt;=2016,"post-only",IF($BX1134&lt;2016,"pre-only","mixed")),"")</f>
        <v>mixed</v>
      </c>
      <c r="X1134" s="0" t="n">
        <f aca="false">IF(AND(ISNUMBER($BW1134),ISNUMBER($BX1134)),MIN(1,MAX(0,($BX1134-2017+1)/($BX1134-$BW1134+1))),"")</f>
        <v>0.3</v>
      </c>
      <c r="Y1134" s="0" t="n">
        <f aca="false">IF(AND(ISNUMBER($BW1134),ISNUMBER($BX1134)),MIN(1,MAX(0,($BX1134-2018+1)/($BX1134-$BW1134+1))),"")</f>
        <v>0.25</v>
      </c>
      <c r="Z1134" s="0" t="n">
        <f aca="false">IF(AND(ISNUMBER($BW1134),ISNUMBER($BX1134)),MIN(1,MAX(0,($BX1134-2019+1)/($BX1134-$BW1134+1))),"")</f>
        <v>0.2</v>
      </c>
      <c r="AA1134" s="0" t="n">
        <f aca="false">IF(ISNUMBER($BX1134),IF($BX1134&gt;=2017,1,0),"")</f>
        <v>1</v>
      </c>
      <c r="AB1134" s="0" t="n">
        <f aca="false">IF(ISNUMBER($BX1134),IF($BX1134&gt;=2018,1,0),"")</f>
        <v>1</v>
      </c>
      <c r="AC1134" s="0" t="n">
        <f aca="false">IF(ISNUMBER($BX1134),IF($BX1134&gt;=2019,1,0),"")</f>
        <v>1</v>
      </c>
      <c r="AD1134" s="0" t="n">
        <f aca="false">IF($L1134&lt;&gt;"",IF($L1134&gt;2013,1,0),"")</f>
        <v>0</v>
      </c>
      <c r="AE1134" s="0" t="n">
        <f aca="false">IF($L1134&lt;&gt;"",1+IF($L1134&gt;2011,1,0)+IF($L1134&gt;2014,1,0),"")</f>
        <v>2</v>
      </c>
      <c r="AF1134" s="0" t="s">
        <v>310</v>
      </c>
      <c r="AG1134" s="0" t="s">
        <v>88</v>
      </c>
      <c r="AH1134" s="0" t="s">
        <v>89</v>
      </c>
      <c r="AI1134" s="0" t="s">
        <v>90</v>
      </c>
      <c r="AJ1134" s="0" t="s">
        <v>90</v>
      </c>
      <c r="AK1134" s="0" t="str">
        <f aca="false">IF(AND($CF1134&lt;&gt;"",IFERROR(INDEX(subsample_country_map!$B:$B,MATCH($CF1134,subsample_country_map!$A:$A,0)),"")&lt;&gt;""),INDEX(subsample_country_map!$B:$B,MATCH($CF1134,subsample_country_map!$A:$A,0)),INDEX(lookup!$AA:$AA,MATCH($A1134,lookup!$A:$A,0)))</f>
        <v>1_US</v>
      </c>
      <c r="AL1134" s="0" t="str">
        <f aca="false">IF(AND($CF1134&lt;&gt;"",IFERROR(INDEX(subsample_country_map!$C:$C,MATCH($CF1134,subsample_country_map!$A:$A,0)),"")&lt;&gt;""),INDEX(subsample_country_map!$C:$C,MATCH($CF1134,subsample_country_map!$A:$A,0)),INDEX(lookup!$AB:$AB,MATCH($A1134,lookup!$A:$A,0)))</f>
        <v>1_developed</v>
      </c>
      <c r="AM1134" s="0" t="str">
        <f aca="false">IF(AND($CF1134&lt;&gt;"",IFERROR(INDEX(subsample_country_map!$D:$D,MATCH($CF1134,subsample_country_map!$A:$A,0)),"")&lt;&gt;""),INDEX(subsample_country_map!$D:$D,MATCH($CF1134,subsample_country_map!$A:$A,0)),INDEX(lookup!$AC:$AC,MATCH($A1134,lookup!$A:$A,0)))</f>
        <v>1_western</v>
      </c>
      <c r="AN1134" s="0" t="str">
        <f aca="false">IF(AND($CF1134&lt;&gt;"",IFERROR(INDEX(subsample_country_map!$E:$E,MATCH($CF1134,subsample_country_map!$A:$A,0)),"")&lt;&gt;""),INDEX(subsample_country_map!$E:$E,MATCH($CF1134,subsample_country_map!$A:$A,0)),INDEX(lookup!$AD:$AD,MATCH($A1134,lookup!$A:$A,0)))</f>
        <v>1_common law</v>
      </c>
      <c r="AO1134" s="0" t="str">
        <f aca="false">INDEX(lookup!$Y:$Y,MATCH($A1134,lookup!$A:$A,0))</f>
        <v>0_published</v>
      </c>
      <c r="AP1134" s="0" t="str">
        <f aca="false">INDEX(lookup!$Z:$Z,MATCH($A1134,lookup!$A:$A,0))</f>
        <v>1_VHB high</v>
      </c>
      <c r="AQ1134" s="0" t="str">
        <f aca="false">INDEX(lookup!$W:$W,MATCH($A1134,lookup!$A:$A,0))</f>
        <v>1_fin/acc/econ</v>
      </c>
      <c r="AS1134" s="0" t="s">
        <v>91</v>
      </c>
      <c r="AT1134" s="0" t="s">
        <v>111</v>
      </c>
      <c r="AU1134" s="0" t="s">
        <v>311</v>
      </c>
      <c r="AV1134" s="0" t="s">
        <v>4116</v>
      </c>
      <c r="AW1134" s="0" t="s">
        <v>4117</v>
      </c>
      <c r="BA1134" s="0" t="n">
        <v>243259</v>
      </c>
      <c r="BB1134" s="0" t="s">
        <v>347</v>
      </c>
      <c r="BC1134" s="0" t="s">
        <v>122</v>
      </c>
      <c r="BD1134" s="0" t="s">
        <v>123</v>
      </c>
      <c r="BE1134" s="0" t="s">
        <v>206</v>
      </c>
      <c r="BF1134" s="0" t="s">
        <v>1526</v>
      </c>
      <c r="BI1134" s="0" t="s">
        <v>143</v>
      </c>
      <c r="BJ1134" s="0" t="s">
        <v>4118</v>
      </c>
      <c r="BK1134" s="0" t="s">
        <v>399</v>
      </c>
      <c r="BL1134" s="0" t="s">
        <v>4119</v>
      </c>
      <c r="BM1134" s="0" t="s">
        <v>2422</v>
      </c>
      <c r="BN1134" s="0" t="s">
        <v>4072</v>
      </c>
      <c r="BO1134" s="0" t="s">
        <v>105</v>
      </c>
      <c r="BP1134" s="0" t="s">
        <v>4068</v>
      </c>
      <c r="BQ1134" s="0" t="s">
        <v>127</v>
      </c>
      <c r="BT1134" s="0" t="n">
        <v>0</v>
      </c>
      <c r="BU1134" s="0" t="s">
        <v>4073</v>
      </c>
      <c r="BW1134" s="0" t="n">
        <v>2003</v>
      </c>
      <c r="BX1134" s="0" t="n">
        <v>2022</v>
      </c>
      <c r="BY1134" s="0" t="s">
        <v>4074</v>
      </c>
      <c r="BZ1134" s="0" t="n">
        <v>2012.5</v>
      </c>
      <c r="CA1134" s="0" t="n">
        <v>0.35</v>
      </c>
      <c r="CB1134" s="0" t="n">
        <v>0</v>
      </c>
      <c r="CC1134" s="0" t="n">
        <v>1</v>
      </c>
      <c r="CD1134" s="0" t="n">
        <v>-0.00319833886127882</v>
      </c>
      <c r="CE1134" s="0" t="n">
        <v>1</v>
      </c>
      <c r="CF1134" s="0" t="s">
        <v>1526</v>
      </c>
    </row>
    <row r="1135" customFormat="false" ht="15" hidden="false" customHeight="false" outlineLevel="0" collapsed="false">
      <c r="A1135" s="0" t="s">
        <v>4068</v>
      </c>
      <c r="B1135" s="0" t="n">
        <v>2440</v>
      </c>
      <c r="C1135" s="0" t="n">
        <v>-0.00872273511562494</v>
      </c>
      <c r="D1135" s="0" t="n">
        <v>104671</v>
      </c>
      <c r="E1135" s="0" t="n">
        <f aca="false">IF(ISNUMBER($BA1135),$BA1135,IF(AND(ISNUMBER($D1135),ISNUMBER($BW1135),ISNUMBER($BX1135)),$D1135*($BX1135-$BW1135+1),""))</f>
        <v>104671</v>
      </c>
      <c r="H1135" s="0" t="s">
        <v>118</v>
      </c>
      <c r="I1135" s="0" t="s">
        <v>344</v>
      </c>
      <c r="J1135" s="0" t="n">
        <f aca="false">IF($BW1135&lt;&gt;"",$BW1135,"")</f>
        <v>2003</v>
      </c>
      <c r="K1135" s="0" t="n">
        <f aca="false">IF($BX1135&lt;&gt;"",$BX1135,"")</f>
        <v>2022</v>
      </c>
      <c r="L1135" s="0" t="n">
        <f aca="false">IF(AND(ISNUMBER($BW1135),ISNUMBER($BX1135)),($BW1135+$BX1135)/2,"")</f>
        <v>2012.5</v>
      </c>
      <c r="M1135" s="0" t="n">
        <f aca="false">IF($L1135&lt;&gt;"",$L1135,"")</f>
        <v>2012.5</v>
      </c>
      <c r="N1135" s="0" t="n">
        <f aca="false">IF(AND(ISNUMBER($BW1135),ISNUMBER($BX1135)),MIN(1,MAX(0,($BX1135-2016+1)/($BX1135-$BW1135+1))),"")</f>
        <v>0.35</v>
      </c>
      <c r="O1135" s="0" t="n">
        <f aca="false">IF(AND(ISNUMBER($BW1135),ISNUMBER($BX1135)),MIN(1,MAX(0,($BX1135-2017+1)/($BX1135-$BW1135+1))),"")</f>
        <v>0.3</v>
      </c>
      <c r="P1135" s="0" t="n">
        <f aca="false">IF(AND(ISNUMBER($BW1135),ISNUMBER($BX1135)),MIN(1,MAX(0,($BX1135-2018+1)/($BX1135-$BW1135+1))),"")</f>
        <v>0.25</v>
      </c>
      <c r="Q1135" s="0" t="n">
        <f aca="false">IF(AND(ISNUMBER($BW1135),ISNUMBER($BX1135)),MIN(1,MAX(0,($BX1135-2019+1)/($BX1135-$BW1135+1))),"")</f>
        <v>0.2</v>
      </c>
      <c r="R1135" s="0" t="n">
        <f aca="false">IF(AND(ISNUMBER($BW1135),ISNUMBER($BX1135)),MIN(1,MAX(0,($BX1135-2016+1)/($BX1135-$BW1135+1))),"")</f>
        <v>0.35</v>
      </c>
      <c r="S1135" s="0" t="n">
        <f aca="false">IF($L1135&lt;&gt;"",IF($L1135&gt;=2015.5,1,0),"")</f>
        <v>0</v>
      </c>
      <c r="T1135" s="0" t="n">
        <f aca="false">IF($L1135&lt;&gt;"",IF($L1135&gt;=2016,1,0),"")</f>
        <v>0</v>
      </c>
      <c r="U1135" s="0" t="n">
        <f aca="false">IF(ISNUMBER($BX1135),IF($BX1135&gt;=2016,1,0),"")</f>
        <v>1</v>
      </c>
      <c r="V1135" s="0" t="n">
        <f aca="false">IF(ISNUMBER($BW1135),IF($BW1135&gt;=2016,1,0),"")</f>
        <v>0</v>
      </c>
      <c r="W1135" s="0" t="str">
        <f aca="false">IF(AND(ISNUMBER($BW1135),ISNUMBER($BX1135)),IF($BW1135&gt;=2016,"post-only",IF($BX1135&lt;2016,"pre-only","mixed")),"")</f>
        <v>mixed</v>
      </c>
      <c r="X1135" s="0" t="n">
        <f aca="false">IF(AND(ISNUMBER($BW1135),ISNUMBER($BX1135)),MIN(1,MAX(0,($BX1135-2017+1)/($BX1135-$BW1135+1))),"")</f>
        <v>0.3</v>
      </c>
      <c r="Y1135" s="0" t="n">
        <f aca="false">IF(AND(ISNUMBER($BW1135),ISNUMBER($BX1135)),MIN(1,MAX(0,($BX1135-2018+1)/($BX1135-$BW1135+1))),"")</f>
        <v>0.25</v>
      </c>
      <c r="Z1135" s="0" t="n">
        <f aca="false">IF(AND(ISNUMBER($BW1135),ISNUMBER($BX1135)),MIN(1,MAX(0,($BX1135-2019+1)/($BX1135-$BW1135+1))),"")</f>
        <v>0.2</v>
      </c>
      <c r="AA1135" s="0" t="n">
        <f aca="false">IF(ISNUMBER($BX1135),IF($BX1135&gt;=2017,1,0),"")</f>
        <v>1</v>
      </c>
      <c r="AB1135" s="0" t="n">
        <f aca="false">IF(ISNUMBER($BX1135),IF($BX1135&gt;=2018,1,0),"")</f>
        <v>1</v>
      </c>
      <c r="AC1135" s="0" t="n">
        <f aca="false">IF(ISNUMBER($BX1135),IF($BX1135&gt;=2019,1,0),"")</f>
        <v>1</v>
      </c>
      <c r="AD1135" s="0" t="n">
        <f aca="false">IF($L1135&lt;&gt;"",IF($L1135&gt;2013,1,0),"")</f>
        <v>0</v>
      </c>
      <c r="AE1135" s="0" t="n">
        <f aca="false">IF($L1135&lt;&gt;"",1+IF($L1135&gt;2011,1,0)+IF($L1135&gt;2014,1,0),"")</f>
        <v>2</v>
      </c>
      <c r="AF1135" s="0" t="s">
        <v>310</v>
      </c>
      <c r="AG1135" s="0" t="s">
        <v>88</v>
      </c>
      <c r="AH1135" s="0" t="s">
        <v>89</v>
      </c>
      <c r="AI1135" s="0" t="s">
        <v>90</v>
      </c>
      <c r="AJ1135" s="0" t="s">
        <v>90</v>
      </c>
      <c r="AK1135" s="0" t="str">
        <f aca="false">IF(AND($CF1135&lt;&gt;"",IFERROR(INDEX(subsample_country_map!$B:$B,MATCH($CF1135,subsample_country_map!$A:$A,0)),"")&lt;&gt;""),INDEX(subsample_country_map!$B:$B,MATCH($CF1135,subsample_country_map!$A:$A,0)),INDEX(lookup!$AA:$AA,MATCH($A1135,lookup!$A:$A,0)))</f>
        <v>2_Europe</v>
      </c>
      <c r="AL1135" s="0" t="str">
        <f aca="false">IF(AND($CF1135&lt;&gt;"",IFERROR(INDEX(subsample_country_map!$C:$C,MATCH($CF1135,subsample_country_map!$A:$A,0)),"")&lt;&gt;""),INDEX(subsample_country_map!$C:$C,MATCH($CF1135,subsample_country_map!$A:$A,0)),INDEX(lookup!$AB:$AB,MATCH($A1135,lookup!$A:$A,0)))</f>
        <v>99_NCE</v>
      </c>
      <c r="AM1135" s="0" t="str">
        <f aca="false">IF(AND($CF1135&lt;&gt;"",IFERROR(INDEX(subsample_country_map!$D:$D,MATCH($CF1135,subsample_country_map!$A:$A,0)),"")&lt;&gt;""),INDEX(subsample_country_map!$D:$D,MATCH($CF1135,subsample_country_map!$A:$A,0)),INDEX(lookup!$AC:$AC,MATCH($A1135,lookup!$A:$A,0)))</f>
        <v>1_western</v>
      </c>
      <c r="AN1135" s="0" t="str">
        <f aca="false">IF(AND($CF1135&lt;&gt;"",IFERROR(INDEX(subsample_country_map!$E:$E,MATCH($CF1135,subsample_country_map!$A:$A,0)),"")&lt;&gt;""),INDEX(subsample_country_map!$E:$E,MATCH($CF1135,subsample_country_map!$A:$A,0)),INDEX(lookup!$AD:$AD,MATCH($A1135,lookup!$A:$A,0)))</f>
        <v>99_NCE</v>
      </c>
      <c r="AO1135" s="0" t="str">
        <f aca="false">INDEX(lookup!$Y:$Y,MATCH($A1135,lookup!$A:$A,0))</f>
        <v>0_published</v>
      </c>
      <c r="AP1135" s="0" t="str">
        <f aca="false">INDEX(lookup!$Z:$Z,MATCH($A1135,lookup!$A:$A,0))</f>
        <v>1_VHB high</v>
      </c>
      <c r="AQ1135" s="0" t="str">
        <f aca="false">INDEX(lookup!$W:$W,MATCH($A1135,lookup!$A:$A,0))</f>
        <v>1_fin/acc/econ</v>
      </c>
      <c r="AS1135" s="0" t="s">
        <v>91</v>
      </c>
      <c r="AT1135" s="0" t="s">
        <v>111</v>
      </c>
      <c r="AU1135" s="0" t="s">
        <v>311</v>
      </c>
      <c r="AV1135" s="0" t="s">
        <v>4120</v>
      </c>
      <c r="AW1135" s="0" t="s">
        <v>921</v>
      </c>
      <c r="BA1135" s="0" t="n">
        <v>104671</v>
      </c>
      <c r="BB1135" s="0" t="s">
        <v>347</v>
      </c>
      <c r="BC1135" s="0" t="s">
        <v>122</v>
      </c>
      <c r="BD1135" s="0" t="s">
        <v>123</v>
      </c>
      <c r="BE1135" s="0" t="s">
        <v>206</v>
      </c>
      <c r="BF1135" s="0" t="s">
        <v>885</v>
      </c>
      <c r="BI1135" s="0" t="s">
        <v>143</v>
      </c>
      <c r="BJ1135" s="0" t="s">
        <v>4121</v>
      </c>
      <c r="BK1135" s="0" t="s">
        <v>399</v>
      </c>
      <c r="BL1135" s="0" t="s">
        <v>4122</v>
      </c>
      <c r="BM1135" s="0" t="s">
        <v>2422</v>
      </c>
      <c r="BN1135" s="0" t="s">
        <v>4072</v>
      </c>
      <c r="BO1135" s="0" t="s">
        <v>105</v>
      </c>
      <c r="BP1135" s="0" t="s">
        <v>4068</v>
      </c>
      <c r="BQ1135" s="0" t="s">
        <v>127</v>
      </c>
      <c r="BT1135" s="0" t="n">
        <v>0</v>
      </c>
      <c r="BU1135" s="0" t="s">
        <v>4073</v>
      </c>
      <c r="BW1135" s="0" t="n">
        <v>2003</v>
      </c>
      <c r="BX1135" s="0" t="n">
        <v>2022</v>
      </c>
      <c r="BY1135" s="0" t="s">
        <v>4074</v>
      </c>
      <c r="BZ1135" s="0" t="n">
        <v>2012.5</v>
      </c>
      <c r="CA1135" s="0" t="n">
        <v>0.35</v>
      </c>
      <c r="CB1135" s="0" t="n">
        <v>0</v>
      </c>
      <c r="CC1135" s="0" t="n">
        <v>1</v>
      </c>
      <c r="CD1135" s="0" t="n">
        <v>-0.00872295635204656</v>
      </c>
      <c r="CE1135" s="0" t="n">
        <v>1</v>
      </c>
      <c r="CF1135" s="0" t="s">
        <v>885</v>
      </c>
    </row>
    <row r="1136" customFormat="false" ht="15" hidden="false" customHeight="false" outlineLevel="0" collapsed="false">
      <c r="A1136" s="0" t="s">
        <v>4068</v>
      </c>
      <c r="B1136" s="0" t="n">
        <v>2441</v>
      </c>
      <c r="D1136" s="0" t="n">
        <v>243259</v>
      </c>
      <c r="E1136" s="0" t="n">
        <f aca="false">IF(ISNUMBER($BA1136),$BA1136,IF(AND(ISNUMBER($D1136),ISNUMBER($BW1136),ISNUMBER($BX1136)),$D1136*($BX1136-$BW1136+1),""))</f>
        <v>243259</v>
      </c>
      <c r="H1136" s="0" t="s">
        <v>118</v>
      </c>
      <c r="I1136" s="0" t="s">
        <v>95</v>
      </c>
      <c r="J1136" s="0" t="n">
        <f aca="false">IF($BW1136&lt;&gt;"",$BW1136,"")</f>
        <v>2003</v>
      </c>
      <c r="K1136" s="0" t="n">
        <f aca="false">IF($BX1136&lt;&gt;"",$BX1136,"")</f>
        <v>2022</v>
      </c>
      <c r="L1136" s="0" t="n">
        <f aca="false">IF(AND(ISNUMBER($BW1136),ISNUMBER($BX1136)),($BW1136+$BX1136)/2,"")</f>
        <v>2012.5</v>
      </c>
      <c r="M1136" s="0" t="n">
        <f aca="false">IF($L1136&lt;&gt;"",$L1136,"")</f>
        <v>2012.5</v>
      </c>
      <c r="N1136" s="0" t="n">
        <f aca="false">IF(AND(ISNUMBER($BW1136),ISNUMBER($BX1136)),MIN(1,MAX(0,($BX1136-2016+1)/($BX1136-$BW1136+1))),"")</f>
        <v>0.35</v>
      </c>
      <c r="O1136" s="0" t="n">
        <f aca="false">IF(AND(ISNUMBER($BW1136),ISNUMBER($BX1136)),MIN(1,MAX(0,($BX1136-2017+1)/($BX1136-$BW1136+1))),"")</f>
        <v>0.3</v>
      </c>
      <c r="P1136" s="0" t="n">
        <f aca="false">IF(AND(ISNUMBER($BW1136),ISNUMBER($BX1136)),MIN(1,MAX(0,($BX1136-2018+1)/($BX1136-$BW1136+1))),"")</f>
        <v>0.25</v>
      </c>
      <c r="Q1136" s="0" t="n">
        <f aca="false">IF(AND(ISNUMBER($BW1136),ISNUMBER($BX1136)),MIN(1,MAX(0,($BX1136-2019+1)/($BX1136-$BW1136+1))),"")</f>
        <v>0.2</v>
      </c>
      <c r="R1136" s="0" t="n">
        <f aca="false">IF(AND(ISNUMBER($BW1136),ISNUMBER($BX1136)),MIN(1,MAX(0,($BX1136-2016+1)/($BX1136-$BW1136+1))),"")</f>
        <v>0.35</v>
      </c>
      <c r="S1136" s="0" t="n">
        <f aca="false">IF($L1136&lt;&gt;"",IF($L1136&gt;=2015.5,1,0),"")</f>
        <v>0</v>
      </c>
      <c r="T1136" s="0" t="n">
        <f aca="false">IF($L1136&lt;&gt;"",IF($L1136&gt;=2016,1,0),"")</f>
        <v>0</v>
      </c>
      <c r="U1136" s="0" t="n">
        <f aca="false">IF(ISNUMBER($BX1136),IF($BX1136&gt;=2016,1,0),"")</f>
        <v>1</v>
      </c>
      <c r="V1136" s="0" t="n">
        <f aca="false">IF(ISNUMBER($BW1136),IF($BW1136&gt;=2016,1,0),"")</f>
        <v>0</v>
      </c>
      <c r="W1136" s="0" t="str">
        <f aca="false">IF(AND(ISNUMBER($BW1136),ISNUMBER($BX1136)),IF($BW1136&gt;=2016,"post-only",IF($BX1136&lt;2016,"pre-only","mixed")),"")</f>
        <v>mixed</v>
      </c>
      <c r="X1136" s="0" t="n">
        <f aca="false">IF(AND(ISNUMBER($BW1136),ISNUMBER($BX1136)),MIN(1,MAX(0,($BX1136-2017+1)/($BX1136-$BW1136+1))),"")</f>
        <v>0.3</v>
      </c>
      <c r="Y1136" s="0" t="n">
        <f aca="false">IF(AND(ISNUMBER($BW1136),ISNUMBER($BX1136)),MIN(1,MAX(0,($BX1136-2018+1)/($BX1136-$BW1136+1))),"")</f>
        <v>0.25</v>
      </c>
      <c r="Z1136" s="0" t="n">
        <f aca="false">IF(AND(ISNUMBER($BW1136),ISNUMBER($BX1136)),MIN(1,MAX(0,($BX1136-2019+1)/($BX1136-$BW1136+1))),"")</f>
        <v>0.2</v>
      </c>
      <c r="AA1136" s="0" t="n">
        <f aca="false">IF(ISNUMBER($BX1136),IF($BX1136&gt;=2017,1,0),"")</f>
        <v>1</v>
      </c>
      <c r="AB1136" s="0" t="n">
        <f aca="false">IF(ISNUMBER($BX1136),IF($BX1136&gt;=2018,1,0),"")</f>
        <v>1</v>
      </c>
      <c r="AC1136" s="0" t="n">
        <f aca="false">IF(ISNUMBER($BX1136),IF($BX1136&gt;=2019,1,0),"")</f>
        <v>1</v>
      </c>
      <c r="AD1136" s="0" t="n">
        <f aca="false">IF($L1136&lt;&gt;"",IF($L1136&gt;2013,1,0),"")</f>
        <v>0</v>
      </c>
      <c r="AE1136" s="0" t="n">
        <f aca="false">IF($L1136&lt;&gt;"",1+IF($L1136&gt;2011,1,0)+IF($L1136&gt;2014,1,0),"")</f>
        <v>2</v>
      </c>
      <c r="AF1136" s="0" t="s">
        <v>310</v>
      </c>
      <c r="AG1136" s="0" t="s">
        <v>88</v>
      </c>
      <c r="AH1136" s="0" t="s">
        <v>89</v>
      </c>
      <c r="AI1136" s="0" t="s">
        <v>90</v>
      </c>
      <c r="AJ1136" s="0" t="s">
        <v>90</v>
      </c>
      <c r="AK1136" s="0" t="str">
        <f aca="false">IF(AND($CF1136&lt;&gt;"",IFERROR(INDEX(subsample_country_map!$B:$B,MATCH($CF1136,subsample_country_map!$A:$A,0)),"")&lt;&gt;""),INDEX(subsample_country_map!$B:$B,MATCH($CF1136,subsample_country_map!$A:$A,0)),INDEX(lookup!$AA:$AA,MATCH($A1136,lookup!$A:$A,0)))</f>
        <v>1_US</v>
      </c>
      <c r="AL1136" s="0" t="str">
        <f aca="false">IF(AND($CF1136&lt;&gt;"",IFERROR(INDEX(subsample_country_map!$C:$C,MATCH($CF1136,subsample_country_map!$A:$A,0)),"")&lt;&gt;""),INDEX(subsample_country_map!$C:$C,MATCH($CF1136,subsample_country_map!$A:$A,0)),INDEX(lookup!$AB:$AB,MATCH($A1136,lookup!$A:$A,0)))</f>
        <v>1_developed</v>
      </c>
      <c r="AM1136" s="0" t="str">
        <f aca="false">IF(AND($CF1136&lt;&gt;"",IFERROR(INDEX(subsample_country_map!$D:$D,MATCH($CF1136,subsample_country_map!$A:$A,0)),"")&lt;&gt;""),INDEX(subsample_country_map!$D:$D,MATCH($CF1136,subsample_country_map!$A:$A,0)),INDEX(lookup!$AC:$AC,MATCH($A1136,lookup!$A:$A,0)))</f>
        <v>1_western</v>
      </c>
      <c r="AN1136" s="0" t="str">
        <f aca="false">IF(AND($CF1136&lt;&gt;"",IFERROR(INDEX(subsample_country_map!$E:$E,MATCH($CF1136,subsample_country_map!$A:$A,0)),"")&lt;&gt;""),INDEX(subsample_country_map!$E:$E,MATCH($CF1136,subsample_country_map!$A:$A,0)),INDEX(lookup!$AD:$AD,MATCH($A1136,lookup!$A:$A,0)))</f>
        <v>1_common law</v>
      </c>
      <c r="AO1136" s="0" t="str">
        <f aca="false">INDEX(lookup!$Y:$Y,MATCH($A1136,lookup!$A:$A,0))</f>
        <v>0_published</v>
      </c>
      <c r="AP1136" s="0" t="str">
        <f aca="false">INDEX(lookup!$Z:$Z,MATCH($A1136,lookup!$A:$A,0))</f>
        <v>1_VHB high</v>
      </c>
      <c r="AQ1136" s="0" t="str">
        <f aca="false">INDEX(lookup!$W:$W,MATCH($A1136,lookup!$A:$A,0))</f>
        <v>1_fin/acc/econ</v>
      </c>
      <c r="AS1136" s="0" t="s">
        <v>91</v>
      </c>
      <c r="AT1136" s="0" t="s">
        <v>111</v>
      </c>
      <c r="AU1136" s="0" t="s">
        <v>311</v>
      </c>
      <c r="AV1136" s="0" t="s">
        <v>4123</v>
      </c>
      <c r="BA1136" s="0" t="n">
        <v>243259</v>
      </c>
      <c r="BB1136" s="0" t="s">
        <v>347</v>
      </c>
      <c r="BC1136" s="0" t="s">
        <v>122</v>
      </c>
      <c r="BD1136" s="0" t="s">
        <v>142</v>
      </c>
      <c r="BE1136" s="0" t="s">
        <v>206</v>
      </c>
      <c r="BF1136" s="0" t="s">
        <v>1526</v>
      </c>
      <c r="BI1136" s="0" t="s">
        <v>4124</v>
      </c>
      <c r="BJ1136" s="0" t="s">
        <v>4125</v>
      </c>
      <c r="BK1136" s="0" t="s">
        <v>144</v>
      </c>
      <c r="BL1136" s="0" t="s">
        <v>4126</v>
      </c>
      <c r="BM1136" s="0" t="s">
        <v>2422</v>
      </c>
      <c r="BN1136" s="0" t="s">
        <v>4072</v>
      </c>
      <c r="BO1136" s="0" t="s">
        <v>105</v>
      </c>
      <c r="BP1136" s="0" t="s">
        <v>4068</v>
      </c>
      <c r="BQ1136" s="0" t="s">
        <v>2442</v>
      </c>
      <c r="BT1136" s="0" t="n">
        <v>0</v>
      </c>
      <c r="BU1136" s="0" t="s">
        <v>4073</v>
      </c>
      <c r="BW1136" s="0" t="n">
        <v>2003</v>
      </c>
      <c r="BX1136" s="0" t="n">
        <v>2022</v>
      </c>
      <c r="BY1136" s="0" t="s">
        <v>4074</v>
      </c>
      <c r="BZ1136" s="0" t="n">
        <v>2012.5</v>
      </c>
      <c r="CA1136" s="0" t="n">
        <v>0.35</v>
      </c>
      <c r="CB1136" s="0" t="n">
        <v>0</v>
      </c>
      <c r="CC1136" s="0" t="n">
        <v>1</v>
      </c>
      <c r="CE1136" s="0" t="n">
        <v>0</v>
      </c>
      <c r="CF1136" s="0" t="s">
        <v>1526</v>
      </c>
    </row>
    <row r="1137" customFormat="false" ht="15" hidden="false" customHeight="false" outlineLevel="0" collapsed="false">
      <c r="A1137" s="0" t="s">
        <v>4068</v>
      </c>
      <c r="B1137" s="0" t="n">
        <v>2442</v>
      </c>
      <c r="D1137" s="0" t="n">
        <v>104671</v>
      </c>
      <c r="E1137" s="0" t="n">
        <f aca="false">IF(ISNUMBER($BA1137),$BA1137,IF(AND(ISNUMBER($D1137),ISNUMBER($BW1137),ISNUMBER($BX1137)),$D1137*($BX1137-$BW1137+1),""))</f>
        <v>104671</v>
      </c>
      <c r="H1137" s="0" t="s">
        <v>118</v>
      </c>
      <c r="I1137" s="0" t="s">
        <v>95</v>
      </c>
      <c r="J1137" s="0" t="n">
        <f aca="false">IF($BW1137&lt;&gt;"",$BW1137,"")</f>
        <v>2003</v>
      </c>
      <c r="K1137" s="0" t="n">
        <f aca="false">IF($BX1137&lt;&gt;"",$BX1137,"")</f>
        <v>2022</v>
      </c>
      <c r="L1137" s="0" t="n">
        <f aca="false">IF(AND(ISNUMBER($BW1137),ISNUMBER($BX1137)),($BW1137+$BX1137)/2,"")</f>
        <v>2012.5</v>
      </c>
      <c r="M1137" s="0" t="n">
        <f aca="false">IF($L1137&lt;&gt;"",$L1137,"")</f>
        <v>2012.5</v>
      </c>
      <c r="N1137" s="0" t="n">
        <f aca="false">IF(AND(ISNUMBER($BW1137),ISNUMBER($BX1137)),MIN(1,MAX(0,($BX1137-2016+1)/($BX1137-$BW1137+1))),"")</f>
        <v>0.35</v>
      </c>
      <c r="O1137" s="0" t="n">
        <f aca="false">IF(AND(ISNUMBER($BW1137),ISNUMBER($BX1137)),MIN(1,MAX(0,($BX1137-2017+1)/($BX1137-$BW1137+1))),"")</f>
        <v>0.3</v>
      </c>
      <c r="P1137" s="0" t="n">
        <f aca="false">IF(AND(ISNUMBER($BW1137),ISNUMBER($BX1137)),MIN(1,MAX(0,($BX1137-2018+1)/($BX1137-$BW1137+1))),"")</f>
        <v>0.25</v>
      </c>
      <c r="Q1137" s="0" t="n">
        <f aca="false">IF(AND(ISNUMBER($BW1137),ISNUMBER($BX1137)),MIN(1,MAX(0,($BX1137-2019+1)/($BX1137-$BW1137+1))),"")</f>
        <v>0.2</v>
      </c>
      <c r="R1137" s="0" t="n">
        <f aca="false">IF(AND(ISNUMBER($BW1137),ISNUMBER($BX1137)),MIN(1,MAX(0,($BX1137-2016+1)/($BX1137-$BW1137+1))),"")</f>
        <v>0.35</v>
      </c>
      <c r="S1137" s="0" t="n">
        <f aca="false">IF($L1137&lt;&gt;"",IF($L1137&gt;=2015.5,1,0),"")</f>
        <v>0</v>
      </c>
      <c r="T1137" s="0" t="n">
        <f aca="false">IF($L1137&lt;&gt;"",IF($L1137&gt;=2016,1,0),"")</f>
        <v>0</v>
      </c>
      <c r="U1137" s="0" t="n">
        <f aca="false">IF(ISNUMBER($BX1137),IF($BX1137&gt;=2016,1,0),"")</f>
        <v>1</v>
      </c>
      <c r="V1137" s="0" t="n">
        <f aca="false">IF(ISNUMBER($BW1137),IF($BW1137&gt;=2016,1,0),"")</f>
        <v>0</v>
      </c>
      <c r="W1137" s="0" t="str">
        <f aca="false">IF(AND(ISNUMBER($BW1137),ISNUMBER($BX1137)),IF($BW1137&gt;=2016,"post-only",IF($BX1137&lt;2016,"pre-only","mixed")),"")</f>
        <v>mixed</v>
      </c>
      <c r="X1137" s="0" t="n">
        <f aca="false">IF(AND(ISNUMBER($BW1137),ISNUMBER($BX1137)),MIN(1,MAX(0,($BX1137-2017+1)/($BX1137-$BW1137+1))),"")</f>
        <v>0.3</v>
      </c>
      <c r="Y1137" s="0" t="n">
        <f aca="false">IF(AND(ISNUMBER($BW1137),ISNUMBER($BX1137)),MIN(1,MAX(0,($BX1137-2018+1)/($BX1137-$BW1137+1))),"")</f>
        <v>0.25</v>
      </c>
      <c r="Z1137" s="0" t="n">
        <f aca="false">IF(AND(ISNUMBER($BW1137),ISNUMBER($BX1137)),MIN(1,MAX(0,($BX1137-2019+1)/($BX1137-$BW1137+1))),"")</f>
        <v>0.2</v>
      </c>
      <c r="AA1137" s="0" t="n">
        <f aca="false">IF(ISNUMBER($BX1137),IF($BX1137&gt;=2017,1,0),"")</f>
        <v>1</v>
      </c>
      <c r="AB1137" s="0" t="n">
        <f aca="false">IF(ISNUMBER($BX1137),IF($BX1137&gt;=2018,1,0),"")</f>
        <v>1</v>
      </c>
      <c r="AC1137" s="0" t="n">
        <f aca="false">IF(ISNUMBER($BX1137),IF($BX1137&gt;=2019,1,0),"")</f>
        <v>1</v>
      </c>
      <c r="AD1137" s="0" t="n">
        <f aca="false">IF($L1137&lt;&gt;"",IF($L1137&gt;2013,1,0),"")</f>
        <v>0</v>
      </c>
      <c r="AE1137" s="0" t="n">
        <f aca="false">IF($L1137&lt;&gt;"",1+IF($L1137&gt;2011,1,0)+IF($L1137&gt;2014,1,0),"")</f>
        <v>2</v>
      </c>
      <c r="AF1137" s="0" t="s">
        <v>310</v>
      </c>
      <c r="AG1137" s="0" t="s">
        <v>88</v>
      </c>
      <c r="AH1137" s="0" t="s">
        <v>89</v>
      </c>
      <c r="AI1137" s="0" t="s">
        <v>90</v>
      </c>
      <c r="AJ1137" s="0" t="s">
        <v>90</v>
      </c>
      <c r="AK1137" s="0" t="str">
        <f aca="false">IF(AND($CF1137&lt;&gt;"",IFERROR(INDEX(subsample_country_map!$B:$B,MATCH($CF1137,subsample_country_map!$A:$A,0)),"")&lt;&gt;""),INDEX(subsample_country_map!$B:$B,MATCH($CF1137,subsample_country_map!$A:$A,0)),INDEX(lookup!$AA:$AA,MATCH($A1137,lookup!$A:$A,0)))</f>
        <v>2_Europe</v>
      </c>
      <c r="AL1137" s="0" t="str">
        <f aca="false">IF(AND($CF1137&lt;&gt;"",IFERROR(INDEX(subsample_country_map!$C:$C,MATCH($CF1137,subsample_country_map!$A:$A,0)),"")&lt;&gt;""),INDEX(subsample_country_map!$C:$C,MATCH($CF1137,subsample_country_map!$A:$A,0)),INDEX(lookup!$AB:$AB,MATCH($A1137,lookup!$A:$A,0)))</f>
        <v>99_NCE</v>
      </c>
      <c r="AM1137" s="0" t="str">
        <f aca="false">IF(AND($CF1137&lt;&gt;"",IFERROR(INDEX(subsample_country_map!$D:$D,MATCH($CF1137,subsample_country_map!$A:$A,0)),"")&lt;&gt;""),INDEX(subsample_country_map!$D:$D,MATCH($CF1137,subsample_country_map!$A:$A,0)),INDEX(lookup!$AC:$AC,MATCH($A1137,lookup!$A:$A,0)))</f>
        <v>1_western</v>
      </c>
      <c r="AN1137" s="0" t="str">
        <f aca="false">IF(AND($CF1137&lt;&gt;"",IFERROR(INDEX(subsample_country_map!$E:$E,MATCH($CF1137,subsample_country_map!$A:$A,0)),"")&lt;&gt;""),INDEX(subsample_country_map!$E:$E,MATCH($CF1137,subsample_country_map!$A:$A,0)),INDEX(lookup!$AD:$AD,MATCH($A1137,lookup!$A:$A,0)))</f>
        <v>99_NCE</v>
      </c>
      <c r="AO1137" s="0" t="str">
        <f aca="false">INDEX(lookup!$Y:$Y,MATCH($A1137,lookup!$A:$A,0))</f>
        <v>0_published</v>
      </c>
      <c r="AP1137" s="0" t="str">
        <f aca="false">INDEX(lookup!$Z:$Z,MATCH($A1137,lookup!$A:$A,0))</f>
        <v>1_VHB high</v>
      </c>
      <c r="AQ1137" s="0" t="str">
        <f aca="false">INDEX(lookup!$W:$W,MATCH($A1137,lookup!$A:$A,0))</f>
        <v>1_fin/acc/econ</v>
      </c>
      <c r="AS1137" s="0" t="s">
        <v>91</v>
      </c>
      <c r="AT1137" s="0" t="s">
        <v>111</v>
      </c>
      <c r="AU1137" s="0" t="s">
        <v>311</v>
      </c>
      <c r="AV1137" s="0" t="s">
        <v>4127</v>
      </c>
      <c r="BA1137" s="0" t="n">
        <v>104671</v>
      </c>
      <c r="BB1137" s="0" t="s">
        <v>347</v>
      </c>
      <c r="BC1137" s="0" t="s">
        <v>122</v>
      </c>
      <c r="BD1137" s="0" t="s">
        <v>142</v>
      </c>
      <c r="BE1137" s="0" t="s">
        <v>206</v>
      </c>
      <c r="BF1137" s="0" t="s">
        <v>885</v>
      </c>
      <c r="BI1137" s="0" t="s">
        <v>4124</v>
      </c>
      <c r="BJ1137" s="0" t="s">
        <v>4128</v>
      </c>
      <c r="BK1137" s="0" t="s">
        <v>144</v>
      </c>
      <c r="BL1137" s="0" t="s">
        <v>4126</v>
      </c>
      <c r="BM1137" s="0" t="s">
        <v>2422</v>
      </c>
      <c r="BN1137" s="0" t="s">
        <v>4072</v>
      </c>
      <c r="BO1137" s="0" t="s">
        <v>105</v>
      </c>
      <c r="BP1137" s="0" t="s">
        <v>4068</v>
      </c>
      <c r="BQ1137" s="0" t="s">
        <v>2442</v>
      </c>
      <c r="BT1137" s="0" t="n">
        <v>0</v>
      </c>
      <c r="BU1137" s="0" t="s">
        <v>4073</v>
      </c>
      <c r="BW1137" s="0" t="n">
        <v>2003</v>
      </c>
      <c r="BX1137" s="0" t="n">
        <v>2022</v>
      </c>
      <c r="BY1137" s="0" t="s">
        <v>4074</v>
      </c>
      <c r="BZ1137" s="0" t="n">
        <v>2012.5</v>
      </c>
      <c r="CA1137" s="0" t="n">
        <v>0.35</v>
      </c>
      <c r="CB1137" s="0" t="n">
        <v>0</v>
      </c>
      <c r="CC1137" s="0" t="n">
        <v>1</v>
      </c>
      <c r="CE1137" s="0" t="n">
        <v>0</v>
      </c>
      <c r="CF1137" s="0" t="s">
        <v>885</v>
      </c>
    </row>
    <row r="1138" customFormat="false" ht="15" hidden="false" customHeight="false" outlineLevel="0" collapsed="false">
      <c r="A1138" s="0" t="s">
        <v>4068</v>
      </c>
      <c r="B1138" s="0" t="n">
        <v>2443</v>
      </c>
      <c r="C1138" s="0" t="n">
        <v>-0.0171382739811148</v>
      </c>
      <c r="D1138" s="0" t="n">
        <v>131942</v>
      </c>
      <c r="E1138" s="0" t="n">
        <f aca="false">IF(ISNUMBER($BA1138),$BA1138,IF(AND(ISNUMBER($D1138),ISNUMBER($BW1138),ISNUMBER($BX1138)),$D1138*($BX1138-$BW1138+1),""))</f>
        <v>131942</v>
      </c>
      <c r="H1138" s="0" t="s">
        <v>118</v>
      </c>
      <c r="I1138" s="0" t="s">
        <v>344</v>
      </c>
      <c r="J1138" s="0" t="n">
        <f aca="false">IF($BW1138&lt;&gt;"",$BW1138,"")</f>
        <v>2003</v>
      </c>
      <c r="K1138" s="0" t="n">
        <f aca="false">IF($BX1138&lt;&gt;"",$BX1138,"")</f>
        <v>2022</v>
      </c>
      <c r="L1138" s="0" t="n">
        <f aca="false">IF(AND(ISNUMBER($BW1138),ISNUMBER($BX1138)),($BW1138+$BX1138)/2,"")</f>
        <v>2012.5</v>
      </c>
      <c r="M1138" s="0" t="n">
        <f aca="false">IF($L1138&lt;&gt;"",$L1138,"")</f>
        <v>2012.5</v>
      </c>
      <c r="N1138" s="0" t="n">
        <f aca="false">IF(AND(ISNUMBER($BW1138),ISNUMBER($BX1138)),MIN(1,MAX(0,($BX1138-2016+1)/($BX1138-$BW1138+1))),"")</f>
        <v>0.35</v>
      </c>
      <c r="O1138" s="0" t="n">
        <f aca="false">IF(AND(ISNUMBER($BW1138),ISNUMBER($BX1138)),MIN(1,MAX(0,($BX1138-2017+1)/($BX1138-$BW1138+1))),"")</f>
        <v>0.3</v>
      </c>
      <c r="P1138" s="0" t="n">
        <f aca="false">IF(AND(ISNUMBER($BW1138),ISNUMBER($BX1138)),MIN(1,MAX(0,($BX1138-2018+1)/($BX1138-$BW1138+1))),"")</f>
        <v>0.25</v>
      </c>
      <c r="Q1138" s="0" t="n">
        <f aca="false">IF(AND(ISNUMBER($BW1138),ISNUMBER($BX1138)),MIN(1,MAX(0,($BX1138-2019+1)/($BX1138-$BW1138+1))),"")</f>
        <v>0.2</v>
      </c>
      <c r="R1138" s="0" t="n">
        <f aca="false">IF(AND(ISNUMBER($BW1138),ISNUMBER($BX1138)),MIN(1,MAX(0,($BX1138-2016+1)/($BX1138-$BW1138+1))),"")</f>
        <v>0.35</v>
      </c>
      <c r="S1138" s="0" t="n">
        <f aca="false">IF($L1138&lt;&gt;"",IF($L1138&gt;=2015.5,1,0),"")</f>
        <v>0</v>
      </c>
      <c r="T1138" s="0" t="n">
        <f aca="false">IF($L1138&lt;&gt;"",IF($L1138&gt;=2016,1,0),"")</f>
        <v>0</v>
      </c>
      <c r="U1138" s="0" t="n">
        <f aca="false">IF(ISNUMBER($BX1138),IF($BX1138&gt;=2016,1,0),"")</f>
        <v>1</v>
      </c>
      <c r="V1138" s="0" t="n">
        <f aca="false">IF(ISNUMBER($BW1138),IF($BW1138&gt;=2016,1,0),"")</f>
        <v>0</v>
      </c>
      <c r="W1138" s="0" t="str">
        <f aca="false">IF(AND(ISNUMBER($BW1138),ISNUMBER($BX1138)),IF($BW1138&gt;=2016,"post-only",IF($BX1138&lt;2016,"pre-only","mixed")),"")</f>
        <v>mixed</v>
      </c>
      <c r="X1138" s="0" t="n">
        <f aca="false">IF(AND(ISNUMBER($BW1138),ISNUMBER($BX1138)),MIN(1,MAX(0,($BX1138-2017+1)/($BX1138-$BW1138+1))),"")</f>
        <v>0.3</v>
      </c>
      <c r="Y1138" s="0" t="n">
        <f aca="false">IF(AND(ISNUMBER($BW1138),ISNUMBER($BX1138)),MIN(1,MAX(0,($BX1138-2018+1)/($BX1138-$BW1138+1))),"")</f>
        <v>0.25</v>
      </c>
      <c r="Z1138" s="0" t="n">
        <f aca="false">IF(AND(ISNUMBER($BW1138),ISNUMBER($BX1138)),MIN(1,MAX(0,($BX1138-2019+1)/($BX1138-$BW1138+1))),"")</f>
        <v>0.2</v>
      </c>
      <c r="AA1138" s="0" t="n">
        <f aca="false">IF(ISNUMBER($BX1138),IF($BX1138&gt;=2017,1,0),"")</f>
        <v>1</v>
      </c>
      <c r="AB1138" s="0" t="n">
        <f aca="false">IF(ISNUMBER($BX1138),IF($BX1138&gt;=2018,1,0),"")</f>
        <v>1</v>
      </c>
      <c r="AC1138" s="0" t="n">
        <f aca="false">IF(ISNUMBER($BX1138),IF($BX1138&gt;=2019,1,0),"")</f>
        <v>1</v>
      </c>
      <c r="AD1138" s="0" t="n">
        <f aca="false">IF($L1138&lt;&gt;"",IF($L1138&gt;2013,1,0),"")</f>
        <v>0</v>
      </c>
      <c r="AE1138" s="0" t="n">
        <f aca="false">IF($L1138&lt;&gt;"",1+IF($L1138&gt;2011,1,0)+IF($L1138&gt;2014,1,0),"")</f>
        <v>2</v>
      </c>
      <c r="AF1138" s="0" t="s">
        <v>310</v>
      </c>
      <c r="AG1138" s="0" t="s">
        <v>88</v>
      </c>
      <c r="AH1138" s="0" t="s">
        <v>89</v>
      </c>
      <c r="AI1138" s="0" t="s">
        <v>90</v>
      </c>
      <c r="AJ1138" s="0" t="s">
        <v>90</v>
      </c>
      <c r="AK1138" s="0" t="str">
        <f aca="false">IF(AND($CF1138&lt;&gt;"",IFERROR(INDEX(subsample_country_map!$B:$B,MATCH($CF1138,subsample_country_map!$A:$A,0)),"")&lt;&gt;""),INDEX(subsample_country_map!$B:$B,MATCH($CF1138,subsample_country_map!$A:$A,0)),INDEX(lookup!$AA:$AA,MATCH($A1138,lookup!$A:$A,0)))</f>
        <v>1_US</v>
      </c>
      <c r="AL1138" s="0" t="str">
        <f aca="false">IF(AND($CF1138&lt;&gt;"",IFERROR(INDEX(subsample_country_map!$C:$C,MATCH($CF1138,subsample_country_map!$A:$A,0)),"")&lt;&gt;""),INDEX(subsample_country_map!$C:$C,MATCH($CF1138,subsample_country_map!$A:$A,0)),INDEX(lookup!$AB:$AB,MATCH($A1138,lookup!$A:$A,0)))</f>
        <v>1_developed</v>
      </c>
      <c r="AM1138" s="0" t="str">
        <f aca="false">IF(AND($CF1138&lt;&gt;"",IFERROR(INDEX(subsample_country_map!$D:$D,MATCH($CF1138,subsample_country_map!$A:$A,0)),"")&lt;&gt;""),INDEX(subsample_country_map!$D:$D,MATCH($CF1138,subsample_country_map!$A:$A,0)),INDEX(lookup!$AC:$AC,MATCH($A1138,lookup!$A:$A,0)))</f>
        <v>1_western</v>
      </c>
      <c r="AN1138" s="0" t="str">
        <f aca="false">IF(AND($CF1138&lt;&gt;"",IFERROR(INDEX(subsample_country_map!$E:$E,MATCH($CF1138,subsample_country_map!$A:$A,0)),"")&lt;&gt;""),INDEX(subsample_country_map!$E:$E,MATCH($CF1138,subsample_country_map!$A:$A,0)),INDEX(lookup!$AD:$AD,MATCH($A1138,lookup!$A:$A,0)))</f>
        <v>1_common law</v>
      </c>
      <c r="AO1138" s="0" t="str">
        <f aca="false">INDEX(lookup!$Y:$Y,MATCH($A1138,lookup!$A:$A,0))</f>
        <v>0_published</v>
      </c>
      <c r="AP1138" s="0" t="str">
        <f aca="false">INDEX(lookup!$Z:$Z,MATCH($A1138,lookup!$A:$A,0))</f>
        <v>1_VHB high</v>
      </c>
      <c r="AQ1138" s="0" t="str">
        <f aca="false">INDEX(lookup!$W:$W,MATCH($A1138,lookup!$A:$A,0))</f>
        <v>1_fin/acc/econ</v>
      </c>
      <c r="AS1138" s="0" t="s">
        <v>91</v>
      </c>
      <c r="AT1138" s="0" t="s">
        <v>111</v>
      </c>
      <c r="AU1138" s="0" t="s">
        <v>311</v>
      </c>
      <c r="AV1138" s="0" t="s">
        <v>4129</v>
      </c>
      <c r="AW1138" s="0" t="s">
        <v>4130</v>
      </c>
      <c r="BA1138" s="0" t="n">
        <v>131942</v>
      </c>
      <c r="BB1138" s="0" t="s">
        <v>347</v>
      </c>
      <c r="BC1138" s="0" t="s">
        <v>122</v>
      </c>
      <c r="BD1138" s="0" t="s">
        <v>123</v>
      </c>
      <c r="BE1138" s="0" t="s">
        <v>206</v>
      </c>
      <c r="BF1138" s="0" t="s">
        <v>1526</v>
      </c>
      <c r="BI1138" s="0" t="s">
        <v>208</v>
      </c>
      <c r="BJ1138" s="0" t="s">
        <v>4131</v>
      </c>
      <c r="BK1138" s="0" t="s">
        <v>209</v>
      </c>
      <c r="BL1138" s="0" t="s">
        <v>4132</v>
      </c>
      <c r="BM1138" s="0" t="s">
        <v>2422</v>
      </c>
      <c r="BN1138" s="0" t="s">
        <v>4072</v>
      </c>
      <c r="BO1138" s="0" t="s">
        <v>105</v>
      </c>
      <c r="BP1138" s="0" t="s">
        <v>4068</v>
      </c>
      <c r="BQ1138" s="0" t="s">
        <v>127</v>
      </c>
      <c r="BT1138" s="0" t="n">
        <v>0</v>
      </c>
      <c r="BU1138" s="0" t="s">
        <v>4073</v>
      </c>
      <c r="BW1138" s="0" t="n">
        <v>2003</v>
      </c>
      <c r="BX1138" s="0" t="n">
        <v>2022</v>
      </c>
      <c r="BY1138" s="0" t="s">
        <v>4074</v>
      </c>
      <c r="BZ1138" s="0" t="n">
        <v>2012.5</v>
      </c>
      <c r="CA1138" s="0" t="n">
        <v>0.35</v>
      </c>
      <c r="CB1138" s="0" t="n">
        <v>0</v>
      </c>
      <c r="CC1138" s="0" t="n">
        <v>1</v>
      </c>
      <c r="CD1138" s="0" t="n">
        <v>-0.0171399522306497</v>
      </c>
      <c r="CE1138" s="0" t="n">
        <v>1</v>
      </c>
      <c r="CF1138" s="0" t="s">
        <v>1526</v>
      </c>
    </row>
    <row r="1139" customFormat="false" ht="15" hidden="false" customHeight="false" outlineLevel="0" collapsed="false">
      <c r="A1139" s="0" t="s">
        <v>4068</v>
      </c>
      <c r="B1139" s="0" t="n">
        <v>2444</v>
      </c>
      <c r="C1139" s="0" t="n">
        <v>-0.0107376460302349</v>
      </c>
      <c r="D1139" s="0" t="n">
        <v>64122</v>
      </c>
      <c r="E1139" s="0" t="n">
        <f aca="false">IF(ISNUMBER($BA1139),$BA1139,IF(AND(ISNUMBER($D1139),ISNUMBER($BW1139),ISNUMBER($BX1139)),$D1139*($BX1139-$BW1139+1),""))</f>
        <v>64122</v>
      </c>
      <c r="H1139" s="0" t="s">
        <v>118</v>
      </c>
      <c r="I1139" s="0" t="s">
        <v>344</v>
      </c>
      <c r="J1139" s="0" t="n">
        <f aca="false">IF($BW1139&lt;&gt;"",$BW1139,"")</f>
        <v>2003</v>
      </c>
      <c r="K1139" s="0" t="n">
        <f aca="false">IF($BX1139&lt;&gt;"",$BX1139,"")</f>
        <v>2022</v>
      </c>
      <c r="L1139" s="0" t="n">
        <f aca="false">IF(AND(ISNUMBER($BW1139),ISNUMBER($BX1139)),($BW1139+$BX1139)/2,"")</f>
        <v>2012.5</v>
      </c>
      <c r="M1139" s="0" t="n">
        <f aca="false">IF($L1139&lt;&gt;"",$L1139,"")</f>
        <v>2012.5</v>
      </c>
      <c r="N1139" s="0" t="n">
        <f aca="false">IF(AND(ISNUMBER($BW1139),ISNUMBER($BX1139)),MIN(1,MAX(0,($BX1139-2016+1)/($BX1139-$BW1139+1))),"")</f>
        <v>0.35</v>
      </c>
      <c r="O1139" s="0" t="n">
        <f aca="false">IF(AND(ISNUMBER($BW1139),ISNUMBER($BX1139)),MIN(1,MAX(0,($BX1139-2017+1)/($BX1139-$BW1139+1))),"")</f>
        <v>0.3</v>
      </c>
      <c r="P1139" s="0" t="n">
        <f aca="false">IF(AND(ISNUMBER($BW1139),ISNUMBER($BX1139)),MIN(1,MAX(0,($BX1139-2018+1)/($BX1139-$BW1139+1))),"")</f>
        <v>0.25</v>
      </c>
      <c r="Q1139" s="0" t="n">
        <f aca="false">IF(AND(ISNUMBER($BW1139),ISNUMBER($BX1139)),MIN(1,MAX(0,($BX1139-2019+1)/($BX1139-$BW1139+1))),"")</f>
        <v>0.2</v>
      </c>
      <c r="R1139" s="0" t="n">
        <f aca="false">IF(AND(ISNUMBER($BW1139),ISNUMBER($BX1139)),MIN(1,MAX(0,($BX1139-2016+1)/($BX1139-$BW1139+1))),"")</f>
        <v>0.35</v>
      </c>
      <c r="S1139" s="0" t="n">
        <f aca="false">IF($L1139&lt;&gt;"",IF($L1139&gt;=2015.5,1,0),"")</f>
        <v>0</v>
      </c>
      <c r="T1139" s="0" t="n">
        <f aca="false">IF($L1139&lt;&gt;"",IF($L1139&gt;=2016,1,0),"")</f>
        <v>0</v>
      </c>
      <c r="U1139" s="0" t="n">
        <f aca="false">IF(ISNUMBER($BX1139),IF($BX1139&gt;=2016,1,0),"")</f>
        <v>1</v>
      </c>
      <c r="V1139" s="0" t="n">
        <f aca="false">IF(ISNUMBER($BW1139),IF($BW1139&gt;=2016,1,0),"")</f>
        <v>0</v>
      </c>
      <c r="W1139" s="0" t="str">
        <f aca="false">IF(AND(ISNUMBER($BW1139),ISNUMBER($BX1139)),IF($BW1139&gt;=2016,"post-only",IF($BX1139&lt;2016,"pre-only","mixed")),"")</f>
        <v>mixed</v>
      </c>
      <c r="X1139" s="0" t="n">
        <f aca="false">IF(AND(ISNUMBER($BW1139),ISNUMBER($BX1139)),MIN(1,MAX(0,($BX1139-2017+1)/($BX1139-$BW1139+1))),"")</f>
        <v>0.3</v>
      </c>
      <c r="Y1139" s="0" t="n">
        <f aca="false">IF(AND(ISNUMBER($BW1139),ISNUMBER($BX1139)),MIN(1,MAX(0,($BX1139-2018+1)/($BX1139-$BW1139+1))),"")</f>
        <v>0.25</v>
      </c>
      <c r="Z1139" s="0" t="n">
        <f aca="false">IF(AND(ISNUMBER($BW1139),ISNUMBER($BX1139)),MIN(1,MAX(0,($BX1139-2019+1)/($BX1139-$BW1139+1))),"")</f>
        <v>0.2</v>
      </c>
      <c r="AA1139" s="0" t="n">
        <f aca="false">IF(ISNUMBER($BX1139),IF($BX1139&gt;=2017,1,0),"")</f>
        <v>1</v>
      </c>
      <c r="AB1139" s="0" t="n">
        <f aca="false">IF(ISNUMBER($BX1139),IF($BX1139&gt;=2018,1,0),"")</f>
        <v>1</v>
      </c>
      <c r="AC1139" s="0" t="n">
        <f aca="false">IF(ISNUMBER($BX1139),IF($BX1139&gt;=2019,1,0),"")</f>
        <v>1</v>
      </c>
      <c r="AD1139" s="0" t="n">
        <f aca="false">IF($L1139&lt;&gt;"",IF($L1139&gt;2013,1,0),"")</f>
        <v>0</v>
      </c>
      <c r="AE1139" s="0" t="n">
        <f aca="false">IF($L1139&lt;&gt;"",1+IF($L1139&gt;2011,1,0)+IF($L1139&gt;2014,1,0),"")</f>
        <v>2</v>
      </c>
      <c r="AF1139" s="0" t="s">
        <v>310</v>
      </c>
      <c r="AG1139" s="0" t="s">
        <v>88</v>
      </c>
      <c r="AH1139" s="0" t="s">
        <v>89</v>
      </c>
      <c r="AI1139" s="0" t="s">
        <v>90</v>
      </c>
      <c r="AJ1139" s="0" t="s">
        <v>90</v>
      </c>
      <c r="AK1139" s="0" t="str">
        <f aca="false">IF(AND($CF1139&lt;&gt;"",IFERROR(INDEX(subsample_country_map!$B:$B,MATCH($CF1139,subsample_country_map!$A:$A,0)),"")&lt;&gt;""),INDEX(subsample_country_map!$B:$B,MATCH($CF1139,subsample_country_map!$A:$A,0)),INDEX(lookup!$AA:$AA,MATCH($A1139,lookup!$A:$A,0)))</f>
        <v>2_Europe</v>
      </c>
      <c r="AL1139" s="0" t="str">
        <f aca="false">IF(AND($CF1139&lt;&gt;"",IFERROR(INDEX(subsample_country_map!$C:$C,MATCH($CF1139,subsample_country_map!$A:$A,0)),"")&lt;&gt;""),INDEX(subsample_country_map!$C:$C,MATCH($CF1139,subsample_country_map!$A:$A,0)),INDEX(lookup!$AB:$AB,MATCH($A1139,lookup!$A:$A,0)))</f>
        <v>99_NCE</v>
      </c>
      <c r="AM1139" s="0" t="str">
        <f aca="false">IF(AND($CF1139&lt;&gt;"",IFERROR(INDEX(subsample_country_map!$D:$D,MATCH($CF1139,subsample_country_map!$A:$A,0)),"")&lt;&gt;""),INDEX(subsample_country_map!$D:$D,MATCH($CF1139,subsample_country_map!$A:$A,0)),INDEX(lookup!$AC:$AC,MATCH($A1139,lookup!$A:$A,0)))</f>
        <v>1_western</v>
      </c>
      <c r="AN1139" s="0" t="str">
        <f aca="false">IF(AND($CF1139&lt;&gt;"",IFERROR(INDEX(subsample_country_map!$E:$E,MATCH($CF1139,subsample_country_map!$A:$A,0)),"")&lt;&gt;""),INDEX(subsample_country_map!$E:$E,MATCH($CF1139,subsample_country_map!$A:$A,0)),INDEX(lookup!$AD:$AD,MATCH($A1139,lookup!$A:$A,0)))</f>
        <v>99_NCE</v>
      </c>
      <c r="AO1139" s="0" t="str">
        <f aca="false">INDEX(lookup!$Y:$Y,MATCH($A1139,lookup!$A:$A,0))</f>
        <v>0_published</v>
      </c>
      <c r="AP1139" s="0" t="str">
        <f aca="false">INDEX(lookup!$Z:$Z,MATCH($A1139,lookup!$A:$A,0))</f>
        <v>1_VHB high</v>
      </c>
      <c r="AQ1139" s="0" t="str">
        <f aca="false">INDEX(lookup!$W:$W,MATCH($A1139,lookup!$A:$A,0))</f>
        <v>1_fin/acc/econ</v>
      </c>
      <c r="AS1139" s="0" t="s">
        <v>91</v>
      </c>
      <c r="AT1139" s="0" t="s">
        <v>111</v>
      </c>
      <c r="AU1139" s="0" t="s">
        <v>311</v>
      </c>
      <c r="AV1139" s="0" t="s">
        <v>4133</v>
      </c>
      <c r="AW1139" s="0" t="s">
        <v>4134</v>
      </c>
      <c r="BA1139" s="0" t="n">
        <v>64122</v>
      </c>
      <c r="BB1139" s="0" t="s">
        <v>347</v>
      </c>
      <c r="BC1139" s="0" t="s">
        <v>122</v>
      </c>
      <c r="BD1139" s="0" t="s">
        <v>123</v>
      </c>
      <c r="BE1139" s="0" t="s">
        <v>206</v>
      </c>
      <c r="BF1139" s="0" t="s">
        <v>885</v>
      </c>
      <c r="BI1139" s="0" t="s">
        <v>208</v>
      </c>
      <c r="BJ1139" s="0" t="s">
        <v>4135</v>
      </c>
      <c r="BK1139" s="0" t="s">
        <v>209</v>
      </c>
      <c r="BL1139" s="0" t="s">
        <v>4136</v>
      </c>
      <c r="BM1139" s="0" t="s">
        <v>2422</v>
      </c>
      <c r="BN1139" s="0" t="s">
        <v>4072</v>
      </c>
      <c r="BO1139" s="0" t="s">
        <v>105</v>
      </c>
      <c r="BP1139" s="0" t="s">
        <v>4068</v>
      </c>
      <c r="BQ1139" s="0" t="s">
        <v>127</v>
      </c>
      <c r="BT1139" s="0" t="n">
        <v>0</v>
      </c>
      <c r="BU1139" s="0" t="s">
        <v>4073</v>
      </c>
      <c r="BW1139" s="0" t="n">
        <v>2003</v>
      </c>
      <c r="BX1139" s="0" t="n">
        <v>2022</v>
      </c>
      <c r="BY1139" s="0" t="s">
        <v>4074</v>
      </c>
      <c r="BZ1139" s="0" t="n">
        <v>2012.5</v>
      </c>
      <c r="CA1139" s="0" t="n">
        <v>0.35</v>
      </c>
      <c r="CB1139" s="0" t="n">
        <v>0</v>
      </c>
      <c r="CC1139" s="0" t="n">
        <v>1</v>
      </c>
      <c r="CD1139" s="0" t="n">
        <v>-0.010738058731728</v>
      </c>
      <c r="CE1139" s="0" t="n">
        <v>1</v>
      </c>
      <c r="CF1139" s="0" t="s">
        <v>885</v>
      </c>
    </row>
    <row r="1140" customFormat="false" ht="15" hidden="false" customHeight="false" outlineLevel="0" collapsed="false">
      <c r="A1140" s="0" t="s">
        <v>4068</v>
      </c>
      <c r="B1140" s="0" t="n">
        <v>2445</v>
      </c>
      <c r="C1140" s="0" t="n">
        <v>-0.0295551101381526</v>
      </c>
      <c r="D1140" s="0" t="n">
        <v>243259</v>
      </c>
      <c r="E1140" s="0" t="n">
        <f aca="false">IF(ISNUMBER($BA1140),$BA1140,IF(AND(ISNUMBER($D1140),ISNUMBER($BW1140),ISNUMBER($BX1140)),$D1140*($BX1140-$BW1140+1),""))</f>
        <v>243259</v>
      </c>
      <c r="H1140" s="0" t="s">
        <v>118</v>
      </c>
      <c r="I1140" s="0" t="s">
        <v>344</v>
      </c>
      <c r="J1140" s="0" t="n">
        <f aca="false">IF($BW1140&lt;&gt;"",$BW1140,"")</f>
        <v>2003</v>
      </c>
      <c r="K1140" s="0" t="n">
        <f aca="false">IF($BX1140&lt;&gt;"",$BX1140,"")</f>
        <v>2022</v>
      </c>
      <c r="L1140" s="0" t="n">
        <f aca="false">IF(AND(ISNUMBER($BW1140),ISNUMBER($BX1140)),($BW1140+$BX1140)/2,"")</f>
        <v>2012.5</v>
      </c>
      <c r="M1140" s="0" t="n">
        <f aca="false">IF($L1140&lt;&gt;"",$L1140,"")</f>
        <v>2012.5</v>
      </c>
      <c r="N1140" s="0" t="n">
        <f aca="false">IF(AND(ISNUMBER($BW1140),ISNUMBER($BX1140)),MIN(1,MAX(0,($BX1140-2016+1)/($BX1140-$BW1140+1))),"")</f>
        <v>0.35</v>
      </c>
      <c r="O1140" s="0" t="n">
        <f aca="false">IF(AND(ISNUMBER($BW1140),ISNUMBER($BX1140)),MIN(1,MAX(0,($BX1140-2017+1)/($BX1140-$BW1140+1))),"")</f>
        <v>0.3</v>
      </c>
      <c r="P1140" s="0" t="n">
        <f aca="false">IF(AND(ISNUMBER($BW1140),ISNUMBER($BX1140)),MIN(1,MAX(0,($BX1140-2018+1)/($BX1140-$BW1140+1))),"")</f>
        <v>0.25</v>
      </c>
      <c r="Q1140" s="0" t="n">
        <f aca="false">IF(AND(ISNUMBER($BW1140),ISNUMBER($BX1140)),MIN(1,MAX(0,($BX1140-2019+1)/($BX1140-$BW1140+1))),"")</f>
        <v>0.2</v>
      </c>
      <c r="R1140" s="0" t="n">
        <f aca="false">IF(AND(ISNUMBER($BW1140),ISNUMBER($BX1140)),MIN(1,MAX(0,($BX1140-2016+1)/($BX1140-$BW1140+1))),"")</f>
        <v>0.35</v>
      </c>
      <c r="S1140" s="0" t="n">
        <f aca="false">IF($L1140&lt;&gt;"",IF($L1140&gt;=2015.5,1,0),"")</f>
        <v>0</v>
      </c>
      <c r="T1140" s="0" t="n">
        <f aca="false">IF($L1140&lt;&gt;"",IF($L1140&gt;=2016,1,0),"")</f>
        <v>0</v>
      </c>
      <c r="U1140" s="0" t="n">
        <f aca="false">IF(ISNUMBER($BX1140),IF($BX1140&gt;=2016,1,0),"")</f>
        <v>1</v>
      </c>
      <c r="V1140" s="0" t="n">
        <f aca="false">IF(ISNUMBER($BW1140),IF($BW1140&gt;=2016,1,0),"")</f>
        <v>0</v>
      </c>
      <c r="W1140" s="0" t="str">
        <f aca="false">IF(AND(ISNUMBER($BW1140),ISNUMBER($BX1140)),IF($BW1140&gt;=2016,"post-only",IF($BX1140&lt;2016,"pre-only","mixed")),"")</f>
        <v>mixed</v>
      </c>
      <c r="X1140" s="0" t="n">
        <f aca="false">IF(AND(ISNUMBER($BW1140),ISNUMBER($BX1140)),MIN(1,MAX(0,($BX1140-2017+1)/($BX1140-$BW1140+1))),"")</f>
        <v>0.3</v>
      </c>
      <c r="Y1140" s="0" t="n">
        <f aca="false">IF(AND(ISNUMBER($BW1140),ISNUMBER($BX1140)),MIN(1,MAX(0,($BX1140-2018+1)/($BX1140-$BW1140+1))),"")</f>
        <v>0.25</v>
      </c>
      <c r="Z1140" s="0" t="n">
        <f aca="false">IF(AND(ISNUMBER($BW1140),ISNUMBER($BX1140)),MIN(1,MAX(0,($BX1140-2019+1)/($BX1140-$BW1140+1))),"")</f>
        <v>0.2</v>
      </c>
      <c r="AA1140" s="0" t="n">
        <f aca="false">IF(ISNUMBER($BX1140),IF($BX1140&gt;=2017,1,0),"")</f>
        <v>1</v>
      </c>
      <c r="AB1140" s="0" t="n">
        <f aca="false">IF(ISNUMBER($BX1140),IF($BX1140&gt;=2018,1,0),"")</f>
        <v>1</v>
      </c>
      <c r="AC1140" s="0" t="n">
        <f aca="false">IF(ISNUMBER($BX1140),IF($BX1140&gt;=2019,1,0),"")</f>
        <v>1</v>
      </c>
      <c r="AD1140" s="0" t="n">
        <f aca="false">IF($L1140&lt;&gt;"",IF($L1140&gt;2013,1,0),"")</f>
        <v>0</v>
      </c>
      <c r="AE1140" s="0" t="n">
        <f aca="false">IF($L1140&lt;&gt;"",1+IF($L1140&gt;2011,1,0)+IF($L1140&gt;2014,1,0),"")</f>
        <v>2</v>
      </c>
      <c r="AF1140" s="0" t="s">
        <v>310</v>
      </c>
      <c r="AG1140" s="0" t="s">
        <v>88</v>
      </c>
      <c r="AH1140" s="0" t="s">
        <v>89</v>
      </c>
      <c r="AI1140" s="0" t="s">
        <v>90</v>
      </c>
      <c r="AJ1140" s="0" t="s">
        <v>90</v>
      </c>
      <c r="AK1140" s="0" t="str">
        <f aca="false">IF(AND($CF1140&lt;&gt;"",IFERROR(INDEX(subsample_country_map!$B:$B,MATCH($CF1140,subsample_country_map!$A:$A,0)),"")&lt;&gt;""),INDEX(subsample_country_map!$B:$B,MATCH($CF1140,subsample_country_map!$A:$A,0)),INDEX(lookup!$AA:$AA,MATCH($A1140,lookup!$A:$A,0)))</f>
        <v>1_US</v>
      </c>
      <c r="AL1140" s="0" t="str">
        <f aca="false">IF(AND($CF1140&lt;&gt;"",IFERROR(INDEX(subsample_country_map!$C:$C,MATCH($CF1140,subsample_country_map!$A:$A,0)),"")&lt;&gt;""),INDEX(subsample_country_map!$C:$C,MATCH($CF1140,subsample_country_map!$A:$A,0)),INDEX(lookup!$AB:$AB,MATCH($A1140,lookup!$A:$A,0)))</f>
        <v>1_developed</v>
      </c>
      <c r="AM1140" s="0" t="str">
        <f aca="false">IF(AND($CF1140&lt;&gt;"",IFERROR(INDEX(subsample_country_map!$D:$D,MATCH($CF1140,subsample_country_map!$A:$A,0)),"")&lt;&gt;""),INDEX(subsample_country_map!$D:$D,MATCH($CF1140,subsample_country_map!$A:$A,0)),INDEX(lookup!$AC:$AC,MATCH($A1140,lookup!$A:$A,0)))</f>
        <v>1_western</v>
      </c>
      <c r="AN1140" s="0" t="str">
        <f aca="false">IF(AND($CF1140&lt;&gt;"",IFERROR(INDEX(subsample_country_map!$E:$E,MATCH($CF1140,subsample_country_map!$A:$A,0)),"")&lt;&gt;""),INDEX(subsample_country_map!$E:$E,MATCH($CF1140,subsample_country_map!$A:$A,0)),INDEX(lookup!$AD:$AD,MATCH($A1140,lookup!$A:$A,0)))</f>
        <v>1_common law</v>
      </c>
      <c r="AO1140" s="0" t="str">
        <f aca="false">INDEX(lookup!$Y:$Y,MATCH($A1140,lookup!$A:$A,0))</f>
        <v>0_published</v>
      </c>
      <c r="AP1140" s="0" t="str">
        <f aca="false">INDEX(lookup!$Z:$Z,MATCH($A1140,lookup!$A:$A,0))</f>
        <v>1_VHB high</v>
      </c>
      <c r="AQ1140" s="0" t="str">
        <f aca="false">INDEX(lookup!$W:$W,MATCH($A1140,lookup!$A:$A,0))</f>
        <v>1_fin/acc/econ</v>
      </c>
      <c r="AS1140" s="0" t="s">
        <v>91</v>
      </c>
      <c r="AT1140" s="0" t="s">
        <v>111</v>
      </c>
      <c r="AU1140" s="0" t="s">
        <v>311</v>
      </c>
      <c r="AV1140" s="0" t="s">
        <v>4137</v>
      </c>
      <c r="AW1140" s="0" t="s">
        <v>4138</v>
      </c>
      <c r="BA1140" s="0" t="n">
        <v>243259</v>
      </c>
      <c r="BB1140" s="0" t="s">
        <v>347</v>
      </c>
      <c r="BC1140" s="0" t="s">
        <v>122</v>
      </c>
      <c r="BD1140" s="0" t="s">
        <v>123</v>
      </c>
      <c r="BE1140" s="0" t="s">
        <v>206</v>
      </c>
      <c r="BF1140" s="0" t="s">
        <v>1526</v>
      </c>
      <c r="BI1140" s="0" t="s">
        <v>208</v>
      </c>
      <c r="BJ1140" s="0" t="s">
        <v>4139</v>
      </c>
      <c r="BK1140" s="0" t="s">
        <v>209</v>
      </c>
      <c r="BL1140" s="0" t="s">
        <v>4140</v>
      </c>
      <c r="BM1140" s="0" t="s">
        <v>2422</v>
      </c>
      <c r="BN1140" s="0" t="s">
        <v>4072</v>
      </c>
      <c r="BO1140" s="0" t="s">
        <v>105</v>
      </c>
      <c r="BP1140" s="0" t="s">
        <v>4068</v>
      </c>
      <c r="BQ1140" s="0" t="s">
        <v>127</v>
      </c>
      <c r="BT1140" s="0" t="n">
        <v>0</v>
      </c>
      <c r="BU1140" s="0" t="s">
        <v>4073</v>
      </c>
      <c r="BW1140" s="0" t="n">
        <v>2003</v>
      </c>
      <c r="BX1140" s="0" t="n">
        <v>2022</v>
      </c>
      <c r="BY1140" s="0" t="s">
        <v>4074</v>
      </c>
      <c r="BZ1140" s="0" t="n">
        <v>2012.5</v>
      </c>
      <c r="CA1140" s="0" t="n">
        <v>0.35</v>
      </c>
      <c r="CB1140" s="0" t="n">
        <v>0</v>
      </c>
      <c r="CC1140" s="0" t="n">
        <v>1</v>
      </c>
      <c r="CD1140" s="0" t="n">
        <v>-0.0295637201587206</v>
      </c>
      <c r="CE1140" s="0" t="n">
        <v>1</v>
      </c>
      <c r="CF1140" s="0" t="s">
        <v>1526</v>
      </c>
    </row>
    <row r="1141" customFormat="false" ht="15" hidden="false" customHeight="false" outlineLevel="0" collapsed="false">
      <c r="A1141" s="0" t="s">
        <v>4068</v>
      </c>
      <c r="B1141" s="0" t="n">
        <v>2446</v>
      </c>
      <c r="C1141" s="0" t="n">
        <v>-0.0261271672664399</v>
      </c>
      <c r="D1141" s="0" t="n">
        <v>104671</v>
      </c>
      <c r="E1141" s="0" t="n">
        <f aca="false">IF(ISNUMBER($BA1141),$BA1141,IF(AND(ISNUMBER($D1141),ISNUMBER($BW1141),ISNUMBER($BX1141)),$D1141*($BX1141-$BW1141+1),""))</f>
        <v>104671</v>
      </c>
      <c r="H1141" s="0" t="s">
        <v>118</v>
      </c>
      <c r="I1141" s="0" t="s">
        <v>344</v>
      </c>
      <c r="J1141" s="0" t="n">
        <f aca="false">IF($BW1141&lt;&gt;"",$BW1141,"")</f>
        <v>2003</v>
      </c>
      <c r="K1141" s="0" t="n">
        <f aca="false">IF($BX1141&lt;&gt;"",$BX1141,"")</f>
        <v>2022</v>
      </c>
      <c r="L1141" s="0" t="n">
        <f aca="false">IF(AND(ISNUMBER($BW1141),ISNUMBER($BX1141)),($BW1141+$BX1141)/2,"")</f>
        <v>2012.5</v>
      </c>
      <c r="M1141" s="0" t="n">
        <f aca="false">IF($L1141&lt;&gt;"",$L1141,"")</f>
        <v>2012.5</v>
      </c>
      <c r="N1141" s="0" t="n">
        <f aca="false">IF(AND(ISNUMBER($BW1141),ISNUMBER($BX1141)),MIN(1,MAX(0,($BX1141-2016+1)/($BX1141-$BW1141+1))),"")</f>
        <v>0.35</v>
      </c>
      <c r="O1141" s="0" t="n">
        <f aca="false">IF(AND(ISNUMBER($BW1141),ISNUMBER($BX1141)),MIN(1,MAX(0,($BX1141-2017+1)/($BX1141-$BW1141+1))),"")</f>
        <v>0.3</v>
      </c>
      <c r="P1141" s="0" t="n">
        <f aca="false">IF(AND(ISNUMBER($BW1141),ISNUMBER($BX1141)),MIN(1,MAX(0,($BX1141-2018+1)/($BX1141-$BW1141+1))),"")</f>
        <v>0.25</v>
      </c>
      <c r="Q1141" s="0" t="n">
        <f aca="false">IF(AND(ISNUMBER($BW1141),ISNUMBER($BX1141)),MIN(1,MAX(0,($BX1141-2019+1)/($BX1141-$BW1141+1))),"")</f>
        <v>0.2</v>
      </c>
      <c r="R1141" s="0" t="n">
        <f aca="false">IF(AND(ISNUMBER($BW1141),ISNUMBER($BX1141)),MIN(1,MAX(0,($BX1141-2016+1)/($BX1141-$BW1141+1))),"")</f>
        <v>0.35</v>
      </c>
      <c r="S1141" s="0" t="n">
        <f aca="false">IF($L1141&lt;&gt;"",IF($L1141&gt;=2015.5,1,0),"")</f>
        <v>0</v>
      </c>
      <c r="T1141" s="0" t="n">
        <f aca="false">IF($L1141&lt;&gt;"",IF($L1141&gt;=2016,1,0),"")</f>
        <v>0</v>
      </c>
      <c r="U1141" s="0" t="n">
        <f aca="false">IF(ISNUMBER($BX1141),IF($BX1141&gt;=2016,1,0),"")</f>
        <v>1</v>
      </c>
      <c r="V1141" s="0" t="n">
        <f aca="false">IF(ISNUMBER($BW1141),IF($BW1141&gt;=2016,1,0),"")</f>
        <v>0</v>
      </c>
      <c r="W1141" s="0" t="str">
        <f aca="false">IF(AND(ISNUMBER($BW1141),ISNUMBER($BX1141)),IF($BW1141&gt;=2016,"post-only",IF($BX1141&lt;2016,"pre-only","mixed")),"")</f>
        <v>mixed</v>
      </c>
      <c r="X1141" s="0" t="n">
        <f aca="false">IF(AND(ISNUMBER($BW1141),ISNUMBER($BX1141)),MIN(1,MAX(0,($BX1141-2017+1)/($BX1141-$BW1141+1))),"")</f>
        <v>0.3</v>
      </c>
      <c r="Y1141" s="0" t="n">
        <f aca="false">IF(AND(ISNUMBER($BW1141),ISNUMBER($BX1141)),MIN(1,MAX(0,($BX1141-2018+1)/($BX1141-$BW1141+1))),"")</f>
        <v>0.25</v>
      </c>
      <c r="Z1141" s="0" t="n">
        <f aca="false">IF(AND(ISNUMBER($BW1141),ISNUMBER($BX1141)),MIN(1,MAX(0,($BX1141-2019+1)/($BX1141-$BW1141+1))),"")</f>
        <v>0.2</v>
      </c>
      <c r="AA1141" s="0" t="n">
        <f aca="false">IF(ISNUMBER($BX1141),IF($BX1141&gt;=2017,1,0),"")</f>
        <v>1</v>
      </c>
      <c r="AB1141" s="0" t="n">
        <f aca="false">IF(ISNUMBER($BX1141),IF($BX1141&gt;=2018,1,0),"")</f>
        <v>1</v>
      </c>
      <c r="AC1141" s="0" t="n">
        <f aca="false">IF(ISNUMBER($BX1141),IF($BX1141&gt;=2019,1,0),"")</f>
        <v>1</v>
      </c>
      <c r="AD1141" s="0" t="n">
        <f aca="false">IF($L1141&lt;&gt;"",IF($L1141&gt;2013,1,0),"")</f>
        <v>0</v>
      </c>
      <c r="AE1141" s="0" t="n">
        <f aca="false">IF($L1141&lt;&gt;"",1+IF($L1141&gt;2011,1,0)+IF($L1141&gt;2014,1,0),"")</f>
        <v>2</v>
      </c>
      <c r="AF1141" s="0" t="s">
        <v>310</v>
      </c>
      <c r="AG1141" s="0" t="s">
        <v>88</v>
      </c>
      <c r="AH1141" s="0" t="s">
        <v>89</v>
      </c>
      <c r="AI1141" s="0" t="s">
        <v>90</v>
      </c>
      <c r="AJ1141" s="0" t="s">
        <v>90</v>
      </c>
      <c r="AK1141" s="0" t="str">
        <f aca="false">IF(AND($CF1141&lt;&gt;"",IFERROR(INDEX(subsample_country_map!$B:$B,MATCH($CF1141,subsample_country_map!$A:$A,0)),"")&lt;&gt;""),INDEX(subsample_country_map!$B:$B,MATCH($CF1141,subsample_country_map!$A:$A,0)),INDEX(lookup!$AA:$AA,MATCH($A1141,lookup!$A:$A,0)))</f>
        <v>2_Europe</v>
      </c>
      <c r="AL1141" s="0" t="str">
        <f aca="false">IF(AND($CF1141&lt;&gt;"",IFERROR(INDEX(subsample_country_map!$C:$C,MATCH($CF1141,subsample_country_map!$A:$A,0)),"")&lt;&gt;""),INDEX(subsample_country_map!$C:$C,MATCH($CF1141,subsample_country_map!$A:$A,0)),INDEX(lookup!$AB:$AB,MATCH($A1141,lookup!$A:$A,0)))</f>
        <v>99_NCE</v>
      </c>
      <c r="AM1141" s="0" t="str">
        <f aca="false">IF(AND($CF1141&lt;&gt;"",IFERROR(INDEX(subsample_country_map!$D:$D,MATCH($CF1141,subsample_country_map!$A:$A,0)),"")&lt;&gt;""),INDEX(subsample_country_map!$D:$D,MATCH($CF1141,subsample_country_map!$A:$A,0)),INDEX(lookup!$AC:$AC,MATCH($A1141,lookup!$A:$A,0)))</f>
        <v>1_western</v>
      </c>
      <c r="AN1141" s="0" t="str">
        <f aca="false">IF(AND($CF1141&lt;&gt;"",IFERROR(INDEX(subsample_country_map!$E:$E,MATCH($CF1141,subsample_country_map!$A:$A,0)),"")&lt;&gt;""),INDEX(subsample_country_map!$E:$E,MATCH($CF1141,subsample_country_map!$A:$A,0)),INDEX(lookup!$AD:$AD,MATCH($A1141,lookup!$A:$A,0)))</f>
        <v>99_NCE</v>
      </c>
      <c r="AO1141" s="0" t="str">
        <f aca="false">INDEX(lookup!$Y:$Y,MATCH($A1141,lookup!$A:$A,0))</f>
        <v>0_published</v>
      </c>
      <c r="AP1141" s="0" t="str">
        <f aca="false">INDEX(lookup!$Z:$Z,MATCH($A1141,lookup!$A:$A,0))</f>
        <v>1_VHB high</v>
      </c>
      <c r="AQ1141" s="0" t="str">
        <f aca="false">INDEX(lookup!$W:$W,MATCH($A1141,lookup!$A:$A,0))</f>
        <v>1_fin/acc/econ</v>
      </c>
      <c r="AS1141" s="0" t="s">
        <v>91</v>
      </c>
      <c r="AT1141" s="0" t="s">
        <v>111</v>
      </c>
      <c r="AU1141" s="0" t="s">
        <v>311</v>
      </c>
      <c r="AV1141" s="0" t="s">
        <v>4141</v>
      </c>
      <c r="AW1141" s="0" t="s">
        <v>4142</v>
      </c>
      <c r="BA1141" s="0" t="n">
        <v>104671</v>
      </c>
      <c r="BB1141" s="0" t="s">
        <v>347</v>
      </c>
      <c r="BC1141" s="0" t="s">
        <v>122</v>
      </c>
      <c r="BD1141" s="0" t="s">
        <v>123</v>
      </c>
      <c r="BE1141" s="0" t="s">
        <v>206</v>
      </c>
      <c r="BF1141" s="0" t="s">
        <v>885</v>
      </c>
      <c r="BI1141" s="0" t="s">
        <v>208</v>
      </c>
      <c r="BJ1141" s="0" t="s">
        <v>4143</v>
      </c>
      <c r="BK1141" s="0" t="s">
        <v>209</v>
      </c>
      <c r="BL1141" s="0" t="s">
        <v>4144</v>
      </c>
      <c r="BM1141" s="0" t="s">
        <v>2422</v>
      </c>
      <c r="BN1141" s="0" t="s">
        <v>4072</v>
      </c>
      <c r="BO1141" s="0" t="s">
        <v>105</v>
      </c>
      <c r="BP1141" s="0" t="s">
        <v>4068</v>
      </c>
      <c r="BQ1141" s="0" t="s">
        <v>127</v>
      </c>
      <c r="BT1141" s="0" t="n">
        <v>0</v>
      </c>
      <c r="BU1141" s="0" t="s">
        <v>4073</v>
      </c>
      <c r="BW1141" s="0" t="n">
        <v>2003</v>
      </c>
      <c r="BX1141" s="0" t="n">
        <v>2022</v>
      </c>
      <c r="BY1141" s="0" t="s">
        <v>4074</v>
      </c>
      <c r="BZ1141" s="0" t="n">
        <v>2012.5</v>
      </c>
      <c r="CA1141" s="0" t="n">
        <v>0.35</v>
      </c>
      <c r="CB1141" s="0" t="n">
        <v>0</v>
      </c>
      <c r="CC1141" s="0" t="n">
        <v>1</v>
      </c>
      <c r="CD1141" s="0" t="n">
        <v>-0.0261331147554702</v>
      </c>
      <c r="CE1141" s="0" t="n">
        <v>1</v>
      </c>
      <c r="CF1141" s="0" t="s">
        <v>885</v>
      </c>
    </row>
    <row r="1142" customFormat="false" ht="15" hidden="false" customHeight="false" outlineLevel="0" collapsed="false">
      <c r="A1142" s="0" t="s">
        <v>4068</v>
      </c>
      <c r="B1142" s="0" t="n">
        <v>2447</v>
      </c>
      <c r="C1142" s="0" t="n">
        <v>-0.00799483916897084</v>
      </c>
      <c r="D1142" s="0" t="n">
        <v>288470</v>
      </c>
      <c r="E1142" s="0" t="n">
        <f aca="false">IF(ISNUMBER($BA1142),$BA1142,IF(AND(ISNUMBER($D1142),ISNUMBER($BW1142),ISNUMBER($BX1142)),$D1142*($BX1142-$BW1142+1),""))</f>
        <v>288470</v>
      </c>
      <c r="H1142" s="0" t="s">
        <v>118</v>
      </c>
      <c r="I1142" s="0" t="s">
        <v>344</v>
      </c>
      <c r="J1142" s="0" t="n">
        <f aca="false">IF($BW1142&lt;&gt;"",$BW1142,"")</f>
        <v>2003</v>
      </c>
      <c r="K1142" s="0" t="n">
        <f aca="false">IF($BX1142&lt;&gt;"",$BX1142,"")</f>
        <v>2022</v>
      </c>
      <c r="L1142" s="0" t="n">
        <f aca="false">IF(AND(ISNUMBER($BW1142),ISNUMBER($BX1142)),($BW1142+$BX1142)/2,"")</f>
        <v>2012.5</v>
      </c>
      <c r="M1142" s="0" t="n">
        <f aca="false">IF($L1142&lt;&gt;"",$L1142,"")</f>
        <v>2012.5</v>
      </c>
      <c r="N1142" s="0" t="n">
        <f aca="false">IF(AND(ISNUMBER($BW1142),ISNUMBER($BX1142)),MIN(1,MAX(0,($BX1142-2016+1)/($BX1142-$BW1142+1))),"")</f>
        <v>0.35</v>
      </c>
      <c r="O1142" s="0" t="n">
        <f aca="false">IF(AND(ISNUMBER($BW1142),ISNUMBER($BX1142)),MIN(1,MAX(0,($BX1142-2017+1)/($BX1142-$BW1142+1))),"")</f>
        <v>0.3</v>
      </c>
      <c r="P1142" s="0" t="n">
        <f aca="false">IF(AND(ISNUMBER($BW1142),ISNUMBER($BX1142)),MIN(1,MAX(0,($BX1142-2018+1)/($BX1142-$BW1142+1))),"")</f>
        <v>0.25</v>
      </c>
      <c r="Q1142" s="0" t="n">
        <f aca="false">IF(AND(ISNUMBER($BW1142),ISNUMBER($BX1142)),MIN(1,MAX(0,($BX1142-2019+1)/($BX1142-$BW1142+1))),"")</f>
        <v>0.2</v>
      </c>
      <c r="R1142" s="0" t="n">
        <f aca="false">IF(AND(ISNUMBER($BW1142),ISNUMBER($BX1142)),MIN(1,MAX(0,($BX1142-2016+1)/($BX1142-$BW1142+1))),"")</f>
        <v>0.35</v>
      </c>
      <c r="S1142" s="0" t="n">
        <f aca="false">IF($L1142&lt;&gt;"",IF($L1142&gt;=2015.5,1,0),"")</f>
        <v>0</v>
      </c>
      <c r="T1142" s="0" t="n">
        <f aca="false">IF($L1142&lt;&gt;"",IF($L1142&gt;=2016,1,0),"")</f>
        <v>0</v>
      </c>
      <c r="U1142" s="0" t="n">
        <f aca="false">IF(ISNUMBER($BX1142),IF($BX1142&gt;=2016,1,0),"")</f>
        <v>1</v>
      </c>
      <c r="V1142" s="0" t="n">
        <f aca="false">IF(ISNUMBER($BW1142),IF($BW1142&gt;=2016,1,0),"")</f>
        <v>0</v>
      </c>
      <c r="W1142" s="0" t="str">
        <f aca="false">IF(AND(ISNUMBER($BW1142),ISNUMBER($BX1142)),IF($BW1142&gt;=2016,"post-only",IF($BX1142&lt;2016,"pre-only","mixed")),"")</f>
        <v>mixed</v>
      </c>
      <c r="X1142" s="0" t="n">
        <f aca="false">IF(AND(ISNUMBER($BW1142),ISNUMBER($BX1142)),MIN(1,MAX(0,($BX1142-2017+1)/($BX1142-$BW1142+1))),"")</f>
        <v>0.3</v>
      </c>
      <c r="Y1142" s="0" t="n">
        <f aca="false">IF(AND(ISNUMBER($BW1142),ISNUMBER($BX1142)),MIN(1,MAX(0,($BX1142-2018+1)/($BX1142-$BW1142+1))),"")</f>
        <v>0.25</v>
      </c>
      <c r="Z1142" s="0" t="n">
        <f aca="false">IF(AND(ISNUMBER($BW1142),ISNUMBER($BX1142)),MIN(1,MAX(0,($BX1142-2019+1)/($BX1142-$BW1142+1))),"")</f>
        <v>0.2</v>
      </c>
      <c r="AA1142" s="0" t="n">
        <f aca="false">IF(ISNUMBER($BX1142),IF($BX1142&gt;=2017,1,0),"")</f>
        <v>1</v>
      </c>
      <c r="AB1142" s="0" t="n">
        <f aca="false">IF(ISNUMBER($BX1142),IF($BX1142&gt;=2018,1,0),"")</f>
        <v>1</v>
      </c>
      <c r="AC1142" s="0" t="n">
        <f aca="false">IF(ISNUMBER($BX1142),IF($BX1142&gt;=2019,1,0),"")</f>
        <v>1</v>
      </c>
      <c r="AD1142" s="0" t="n">
        <f aca="false">IF($L1142&lt;&gt;"",IF($L1142&gt;2013,1,0),"")</f>
        <v>0</v>
      </c>
      <c r="AE1142" s="0" t="n">
        <f aca="false">IF($L1142&lt;&gt;"",1+IF($L1142&gt;2011,1,0)+IF($L1142&gt;2014,1,0),"")</f>
        <v>2</v>
      </c>
      <c r="AF1142" s="0" t="s">
        <v>310</v>
      </c>
      <c r="AG1142" s="0" t="s">
        <v>88</v>
      </c>
      <c r="AH1142" s="0" t="s">
        <v>89</v>
      </c>
      <c r="AI1142" s="0" t="s">
        <v>90</v>
      </c>
      <c r="AJ1142" s="0" t="s">
        <v>90</v>
      </c>
      <c r="AK1142" s="0" t="str">
        <f aca="false">IF(AND($CF1142&lt;&gt;"",IFERROR(INDEX(subsample_country_map!$B:$B,MATCH($CF1142,subsample_country_map!$A:$A,0)),"")&lt;&gt;""),INDEX(subsample_country_map!$B:$B,MATCH($CF1142,subsample_country_map!$A:$A,0)),INDEX(lookup!$AA:$AA,MATCH($A1142,lookup!$A:$A,0)))</f>
        <v>99_NCE</v>
      </c>
      <c r="AL1142" s="0" t="str">
        <f aca="false">IF(AND($CF1142&lt;&gt;"",IFERROR(INDEX(subsample_country_map!$C:$C,MATCH($CF1142,subsample_country_map!$A:$A,0)),"")&lt;&gt;""),INDEX(subsample_country_map!$C:$C,MATCH($CF1142,subsample_country_map!$A:$A,0)),INDEX(lookup!$AB:$AB,MATCH($A1142,lookup!$A:$A,0)))</f>
        <v>99_NCE</v>
      </c>
      <c r="AM1142" s="0" t="str">
        <f aca="false">IF(AND($CF1142&lt;&gt;"",IFERROR(INDEX(subsample_country_map!$D:$D,MATCH($CF1142,subsample_country_map!$A:$A,0)),"")&lt;&gt;""),INDEX(subsample_country_map!$D:$D,MATCH($CF1142,subsample_country_map!$A:$A,0)),INDEX(lookup!$AC:$AC,MATCH($A1142,lookup!$A:$A,0)))</f>
        <v>1_western</v>
      </c>
      <c r="AN1142" s="0" t="str">
        <f aca="false">IF(AND($CF1142&lt;&gt;"",IFERROR(INDEX(subsample_country_map!$E:$E,MATCH($CF1142,subsample_country_map!$A:$A,0)),"")&lt;&gt;""),INDEX(subsample_country_map!$E:$E,MATCH($CF1142,subsample_country_map!$A:$A,0)),INDEX(lookup!$AD:$AD,MATCH($A1142,lookup!$A:$A,0)))</f>
        <v>99_NCE</v>
      </c>
      <c r="AO1142" s="0" t="str">
        <f aca="false">INDEX(lookup!$Y:$Y,MATCH($A1142,lookup!$A:$A,0))</f>
        <v>0_published</v>
      </c>
      <c r="AP1142" s="0" t="str">
        <f aca="false">INDEX(lookup!$Z:$Z,MATCH($A1142,lookup!$A:$A,0))</f>
        <v>1_VHB high</v>
      </c>
      <c r="AQ1142" s="0" t="str">
        <f aca="false">INDEX(lookup!$W:$W,MATCH($A1142,lookup!$A:$A,0))</f>
        <v>1_fin/acc/econ</v>
      </c>
      <c r="AS1142" s="0" t="s">
        <v>91</v>
      </c>
      <c r="AT1142" s="0" t="s">
        <v>111</v>
      </c>
      <c r="AU1142" s="0" t="s">
        <v>311</v>
      </c>
      <c r="AV1142" s="0" t="s">
        <v>4145</v>
      </c>
      <c r="AW1142" s="0" t="s">
        <v>1070</v>
      </c>
      <c r="BA1142" s="0" t="n">
        <v>288470</v>
      </c>
      <c r="BB1142" s="0" t="s">
        <v>347</v>
      </c>
      <c r="BC1142" s="0" t="s">
        <v>1475</v>
      </c>
      <c r="BD1142" s="0" t="s">
        <v>123</v>
      </c>
      <c r="BE1142" s="0" t="s">
        <v>389</v>
      </c>
      <c r="BF1142" s="0" t="s">
        <v>4146</v>
      </c>
      <c r="BG1142" s="0" t="s">
        <v>4147</v>
      </c>
      <c r="BH1142" s="0" t="s">
        <v>4148</v>
      </c>
      <c r="BI1142" s="0" t="s">
        <v>316</v>
      </c>
      <c r="BJ1142" s="0" t="s">
        <v>4149</v>
      </c>
      <c r="BK1142" s="0" t="s">
        <v>318</v>
      </c>
      <c r="BL1142" s="0" t="s">
        <v>4150</v>
      </c>
      <c r="BM1142" s="0" t="s">
        <v>2422</v>
      </c>
      <c r="BN1142" s="0" t="s">
        <v>4077</v>
      </c>
      <c r="BO1142" s="0" t="s">
        <v>105</v>
      </c>
      <c r="BP1142" s="0" t="s">
        <v>4068</v>
      </c>
      <c r="BQ1142" s="0" t="s">
        <v>127</v>
      </c>
      <c r="BT1142" s="0" t="n">
        <v>0</v>
      </c>
      <c r="BU1142" s="0" t="s">
        <v>4073</v>
      </c>
      <c r="BW1142" s="0" t="n">
        <v>2003</v>
      </c>
      <c r="BX1142" s="0" t="n">
        <v>2022</v>
      </c>
      <c r="BY1142" s="0" t="s">
        <v>4074</v>
      </c>
      <c r="BZ1142" s="0" t="n">
        <v>2012.5</v>
      </c>
      <c r="CA1142" s="0" t="n">
        <v>0.35</v>
      </c>
      <c r="CB1142" s="0" t="n">
        <v>0</v>
      </c>
      <c r="CC1142" s="0" t="n">
        <v>1</v>
      </c>
      <c r="CD1142" s="0" t="n">
        <v>-0.00799500951209013</v>
      </c>
      <c r="CE1142" s="0" t="n">
        <v>1</v>
      </c>
    </row>
    <row r="1143" customFormat="false" ht="15" hidden="false" customHeight="false" outlineLevel="0" collapsed="false">
      <c r="A1143" s="0" t="s">
        <v>4068</v>
      </c>
      <c r="B1143" s="0" t="n">
        <v>2448</v>
      </c>
      <c r="C1143" s="0" t="n">
        <v>-0.0133422237348861</v>
      </c>
      <c r="D1143" s="0" t="n">
        <v>288470</v>
      </c>
      <c r="E1143" s="0" t="n">
        <f aca="false">IF(ISNUMBER($BA1143),$BA1143,IF(AND(ISNUMBER($D1143),ISNUMBER($BW1143),ISNUMBER($BX1143)),$D1143*($BX1143-$BW1143+1),""))</f>
        <v>288470</v>
      </c>
      <c r="H1143" s="0" t="s">
        <v>118</v>
      </c>
      <c r="I1143" s="0" t="s">
        <v>344</v>
      </c>
      <c r="J1143" s="0" t="n">
        <f aca="false">IF($BW1143&lt;&gt;"",$BW1143,"")</f>
        <v>2003</v>
      </c>
      <c r="K1143" s="0" t="n">
        <f aca="false">IF($BX1143&lt;&gt;"",$BX1143,"")</f>
        <v>2022</v>
      </c>
      <c r="L1143" s="0" t="n">
        <f aca="false">IF(AND(ISNUMBER($BW1143),ISNUMBER($BX1143)),($BW1143+$BX1143)/2,"")</f>
        <v>2012.5</v>
      </c>
      <c r="M1143" s="0" t="n">
        <f aca="false">IF($L1143&lt;&gt;"",$L1143,"")</f>
        <v>2012.5</v>
      </c>
      <c r="N1143" s="0" t="n">
        <f aca="false">IF(AND(ISNUMBER($BW1143),ISNUMBER($BX1143)),MIN(1,MAX(0,($BX1143-2016+1)/($BX1143-$BW1143+1))),"")</f>
        <v>0.35</v>
      </c>
      <c r="O1143" s="0" t="n">
        <f aca="false">IF(AND(ISNUMBER($BW1143),ISNUMBER($BX1143)),MIN(1,MAX(0,($BX1143-2017+1)/($BX1143-$BW1143+1))),"")</f>
        <v>0.3</v>
      </c>
      <c r="P1143" s="0" t="n">
        <f aca="false">IF(AND(ISNUMBER($BW1143),ISNUMBER($BX1143)),MIN(1,MAX(0,($BX1143-2018+1)/($BX1143-$BW1143+1))),"")</f>
        <v>0.25</v>
      </c>
      <c r="Q1143" s="0" t="n">
        <f aca="false">IF(AND(ISNUMBER($BW1143),ISNUMBER($BX1143)),MIN(1,MAX(0,($BX1143-2019+1)/($BX1143-$BW1143+1))),"")</f>
        <v>0.2</v>
      </c>
      <c r="R1143" s="0" t="n">
        <f aca="false">IF(AND(ISNUMBER($BW1143),ISNUMBER($BX1143)),MIN(1,MAX(0,($BX1143-2016+1)/($BX1143-$BW1143+1))),"")</f>
        <v>0.35</v>
      </c>
      <c r="S1143" s="0" t="n">
        <f aca="false">IF($L1143&lt;&gt;"",IF($L1143&gt;=2015.5,1,0),"")</f>
        <v>0</v>
      </c>
      <c r="T1143" s="0" t="n">
        <f aca="false">IF($L1143&lt;&gt;"",IF($L1143&gt;=2016,1,0),"")</f>
        <v>0</v>
      </c>
      <c r="U1143" s="0" t="n">
        <f aca="false">IF(ISNUMBER($BX1143),IF($BX1143&gt;=2016,1,0),"")</f>
        <v>1</v>
      </c>
      <c r="V1143" s="0" t="n">
        <f aca="false">IF(ISNUMBER($BW1143),IF($BW1143&gt;=2016,1,0),"")</f>
        <v>0</v>
      </c>
      <c r="W1143" s="0" t="str">
        <f aca="false">IF(AND(ISNUMBER($BW1143),ISNUMBER($BX1143)),IF($BW1143&gt;=2016,"post-only",IF($BX1143&lt;2016,"pre-only","mixed")),"")</f>
        <v>mixed</v>
      </c>
      <c r="X1143" s="0" t="n">
        <f aca="false">IF(AND(ISNUMBER($BW1143),ISNUMBER($BX1143)),MIN(1,MAX(0,($BX1143-2017+1)/($BX1143-$BW1143+1))),"")</f>
        <v>0.3</v>
      </c>
      <c r="Y1143" s="0" t="n">
        <f aca="false">IF(AND(ISNUMBER($BW1143),ISNUMBER($BX1143)),MIN(1,MAX(0,($BX1143-2018+1)/($BX1143-$BW1143+1))),"")</f>
        <v>0.25</v>
      </c>
      <c r="Z1143" s="0" t="n">
        <f aca="false">IF(AND(ISNUMBER($BW1143),ISNUMBER($BX1143)),MIN(1,MAX(0,($BX1143-2019+1)/($BX1143-$BW1143+1))),"")</f>
        <v>0.2</v>
      </c>
      <c r="AA1143" s="0" t="n">
        <f aca="false">IF(ISNUMBER($BX1143),IF($BX1143&gt;=2017,1,0),"")</f>
        <v>1</v>
      </c>
      <c r="AB1143" s="0" t="n">
        <f aca="false">IF(ISNUMBER($BX1143),IF($BX1143&gt;=2018,1,0),"")</f>
        <v>1</v>
      </c>
      <c r="AC1143" s="0" t="n">
        <f aca="false">IF(ISNUMBER($BX1143),IF($BX1143&gt;=2019,1,0),"")</f>
        <v>1</v>
      </c>
      <c r="AD1143" s="0" t="n">
        <f aca="false">IF($L1143&lt;&gt;"",IF($L1143&gt;2013,1,0),"")</f>
        <v>0</v>
      </c>
      <c r="AE1143" s="0" t="n">
        <f aca="false">IF($L1143&lt;&gt;"",1+IF($L1143&gt;2011,1,0)+IF($L1143&gt;2014,1,0),"")</f>
        <v>2</v>
      </c>
      <c r="AF1143" s="0" t="s">
        <v>310</v>
      </c>
      <c r="AG1143" s="0" t="s">
        <v>88</v>
      </c>
      <c r="AH1143" s="0" t="s">
        <v>89</v>
      </c>
      <c r="AI1143" s="0" t="s">
        <v>90</v>
      </c>
      <c r="AJ1143" s="0" t="s">
        <v>90</v>
      </c>
      <c r="AK1143" s="0" t="str">
        <f aca="false">IF(AND($CF1143&lt;&gt;"",IFERROR(INDEX(subsample_country_map!$B:$B,MATCH($CF1143,subsample_country_map!$A:$A,0)),"")&lt;&gt;""),INDEX(subsample_country_map!$B:$B,MATCH($CF1143,subsample_country_map!$A:$A,0)),INDEX(lookup!$AA:$AA,MATCH($A1143,lookup!$A:$A,0)))</f>
        <v>99_NCE</v>
      </c>
      <c r="AL1143" s="0" t="str">
        <f aca="false">IF(AND($CF1143&lt;&gt;"",IFERROR(INDEX(subsample_country_map!$C:$C,MATCH($CF1143,subsample_country_map!$A:$A,0)),"")&lt;&gt;""),INDEX(subsample_country_map!$C:$C,MATCH($CF1143,subsample_country_map!$A:$A,0)),INDEX(lookup!$AB:$AB,MATCH($A1143,lookup!$A:$A,0)))</f>
        <v>99_NCE</v>
      </c>
      <c r="AM1143" s="0" t="str">
        <f aca="false">IF(AND($CF1143&lt;&gt;"",IFERROR(INDEX(subsample_country_map!$D:$D,MATCH($CF1143,subsample_country_map!$A:$A,0)),"")&lt;&gt;""),INDEX(subsample_country_map!$D:$D,MATCH($CF1143,subsample_country_map!$A:$A,0)),INDEX(lookup!$AC:$AC,MATCH($A1143,lookup!$A:$A,0)))</f>
        <v>1_western</v>
      </c>
      <c r="AN1143" s="0" t="str">
        <f aca="false">IF(AND($CF1143&lt;&gt;"",IFERROR(INDEX(subsample_country_map!$E:$E,MATCH($CF1143,subsample_country_map!$A:$A,0)),"")&lt;&gt;""),INDEX(subsample_country_map!$E:$E,MATCH($CF1143,subsample_country_map!$A:$A,0)),INDEX(lookup!$AD:$AD,MATCH($A1143,lookup!$A:$A,0)))</f>
        <v>99_NCE</v>
      </c>
      <c r="AO1143" s="0" t="str">
        <f aca="false">INDEX(lookup!$Y:$Y,MATCH($A1143,lookup!$A:$A,0))</f>
        <v>0_published</v>
      </c>
      <c r="AP1143" s="0" t="str">
        <f aca="false">INDEX(lookup!$Z:$Z,MATCH($A1143,lookup!$A:$A,0))</f>
        <v>1_VHB high</v>
      </c>
      <c r="AQ1143" s="0" t="str">
        <f aca="false">INDEX(lookup!$W:$W,MATCH($A1143,lookup!$A:$A,0))</f>
        <v>1_fin/acc/econ</v>
      </c>
      <c r="AS1143" s="0" t="s">
        <v>91</v>
      </c>
      <c r="AT1143" s="0" t="s">
        <v>111</v>
      </c>
      <c r="AU1143" s="0" t="s">
        <v>311</v>
      </c>
      <c r="AV1143" s="0" t="s">
        <v>4151</v>
      </c>
      <c r="AW1143" s="0" t="s">
        <v>4152</v>
      </c>
      <c r="BA1143" s="0" t="n">
        <v>288470</v>
      </c>
      <c r="BB1143" s="0" t="s">
        <v>347</v>
      </c>
      <c r="BC1143" s="0" t="s">
        <v>1475</v>
      </c>
      <c r="BD1143" s="0" t="s">
        <v>123</v>
      </c>
      <c r="BE1143" s="0" t="s">
        <v>389</v>
      </c>
      <c r="BF1143" s="0" t="s">
        <v>4146</v>
      </c>
      <c r="BG1143" s="0" t="s">
        <v>4147</v>
      </c>
      <c r="BH1143" s="0" t="s">
        <v>4148</v>
      </c>
      <c r="BI1143" s="0" t="s">
        <v>316</v>
      </c>
      <c r="BJ1143" s="0" t="s">
        <v>4153</v>
      </c>
      <c r="BK1143" s="0" t="s">
        <v>318</v>
      </c>
      <c r="BL1143" s="0" t="s">
        <v>4154</v>
      </c>
      <c r="BM1143" s="0" t="s">
        <v>2422</v>
      </c>
      <c r="BN1143" s="0" t="s">
        <v>4077</v>
      </c>
      <c r="BO1143" s="0" t="s">
        <v>105</v>
      </c>
      <c r="BP1143" s="0" t="s">
        <v>4068</v>
      </c>
      <c r="BQ1143" s="0" t="s">
        <v>127</v>
      </c>
      <c r="BT1143" s="0" t="n">
        <v>0</v>
      </c>
      <c r="BU1143" s="0" t="s">
        <v>4073</v>
      </c>
      <c r="BW1143" s="0" t="n">
        <v>2003</v>
      </c>
      <c r="BX1143" s="0" t="n">
        <v>2022</v>
      </c>
      <c r="BY1143" s="0" t="s">
        <v>4074</v>
      </c>
      <c r="BZ1143" s="0" t="n">
        <v>2012.5</v>
      </c>
      <c r="CA1143" s="0" t="n">
        <v>0.35</v>
      </c>
      <c r="CB1143" s="0" t="n">
        <v>0</v>
      </c>
      <c r="CC1143" s="0" t="n">
        <v>1</v>
      </c>
      <c r="CD1143" s="0" t="n">
        <v>-0.0133430155244848</v>
      </c>
      <c r="CE1143" s="0" t="n">
        <v>1</v>
      </c>
    </row>
    <row r="1144" customFormat="false" ht="15" hidden="false" customHeight="false" outlineLevel="0" collapsed="false">
      <c r="A1144" s="0" t="s">
        <v>4068</v>
      </c>
      <c r="B1144" s="0" t="n">
        <v>2449</v>
      </c>
      <c r="C1144" s="0" t="n">
        <v>-0.00772308791958602</v>
      </c>
      <c r="D1144" s="0" t="n">
        <v>288470</v>
      </c>
      <c r="E1144" s="0" t="n">
        <f aca="false">IF(ISNUMBER($BA1144),$BA1144,IF(AND(ISNUMBER($D1144),ISNUMBER($BW1144),ISNUMBER($BX1144)),$D1144*($BX1144-$BW1144+1),""))</f>
        <v>288470</v>
      </c>
      <c r="H1144" s="0" t="s">
        <v>118</v>
      </c>
      <c r="I1144" s="0" t="s">
        <v>344</v>
      </c>
      <c r="J1144" s="0" t="n">
        <f aca="false">IF($BW1144&lt;&gt;"",$BW1144,"")</f>
        <v>2003</v>
      </c>
      <c r="K1144" s="0" t="n">
        <f aca="false">IF($BX1144&lt;&gt;"",$BX1144,"")</f>
        <v>2022</v>
      </c>
      <c r="L1144" s="0" t="n">
        <f aca="false">IF(AND(ISNUMBER($BW1144),ISNUMBER($BX1144)),($BW1144+$BX1144)/2,"")</f>
        <v>2012.5</v>
      </c>
      <c r="M1144" s="0" t="n">
        <f aca="false">IF($L1144&lt;&gt;"",$L1144,"")</f>
        <v>2012.5</v>
      </c>
      <c r="N1144" s="0" t="n">
        <f aca="false">IF(AND(ISNUMBER($BW1144),ISNUMBER($BX1144)),MIN(1,MAX(0,($BX1144-2016+1)/($BX1144-$BW1144+1))),"")</f>
        <v>0.35</v>
      </c>
      <c r="O1144" s="0" t="n">
        <f aca="false">IF(AND(ISNUMBER($BW1144),ISNUMBER($BX1144)),MIN(1,MAX(0,($BX1144-2017+1)/($BX1144-$BW1144+1))),"")</f>
        <v>0.3</v>
      </c>
      <c r="P1144" s="0" t="n">
        <f aca="false">IF(AND(ISNUMBER($BW1144),ISNUMBER($BX1144)),MIN(1,MAX(0,($BX1144-2018+1)/($BX1144-$BW1144+1))),"")</f>
        <v>0.25</v>
      </c>
      <c r="Q1144" s="0" t="n">
        <f aca="false">IF(AND(ISNUMBER($BW1144),ISNUMBER($BX1144)),MIN(1,MAX(0,($BX1144-2019+1)/($BX1144-$BW1144+1))),"")</f>
        <v>0.2</v>
      </c>
      <c r="R1144" s="0" t="n">
        <f aca="false">IF(AND(ISNUMBER($BW1144),ISNUMBER($BX1144)),MIN(1,MAX(0,($BX1144-2016+1)/($BX1144-$BW1144+1))),"")</f>
        <v>0.35</v>
      </c>
      <c r="S1144" s="0" t="n">
        <f aca="false">IF($L1144&lt;&gt;"",IF($L1144&gt;=2015.5,1,0),"")</f>
        <v>0</v>
      </c>
      <c r="T1144" s="0" t="n">
        <f aca="false">IF($L1144&lt;&gt;"",IF($L1144&gt;=2016,1,0),"")</f>
        <v>0</v>
      </c>
      <c r="U1144" s="0" t="n">
        <f aca="false">IF(ISNUMBER($BX1144),IF($BX1144&gt;=2016,1,0),"")</f>
        <v>1</v>
      </c>
      <c r="V1144" s="0" t="n">
        <f aca="false">IF(ISNUMBER($BW1144),IF($BW1144&gt;=2016,1,0),"")</f>
        <v>0</v>
      </c>
      <c r="W1144" s="0" t="str">
        <f aca="false">IF(AND(ISNUMBER($BW1144),ISNUMBER($BX1144)),IF($BW1144&gt;=2016,"post-only",IF($BX1144&lt;2016,"pre-only","mixed")),"")</f>
        <v>mixed</v>
      </c>
      <c r="X1144" s="0" t="n">
        <f aca="false">IF(AND(ISNUMBER($BW1144),ISNUMBER($BX1144)),MIN(1,MAX(0,($BX1144-2017+1)/($BX1144-$BW1144+1))),"")</f>
        <v>0.3</v>
      </c>
      <c r="Y1144" s="0" t="n">
        <f aca="false">IF(AND(ISNUMBER($BW1144),ISNUMBER($BX1144)),MIN(1,MAX(0,($BX1144-2018+1)/($BX1144-$BW1144+1))),"")</f>
        <v>0.25</v>
      </c>
      <c r="Z1144" s="0" t="n">
        <f aca="false">IF(AND(ISNUMBER($BW1144),ISNUMBER($BX1144)),MIN(1,MAX(0,($BX1144-2019+1)/($BX1144-$BW1144+1))),"")</f>
        <v>0.2</v>
      </c>
      <c r="AA1144" s="0" t="n">
        <f aca="false">IF(ISNUMBER($BX1144),IF($BX1144&gt;=2017,1,0),"")</f>
        <v>1</v>
      </c>
      <c r="AB1144" s="0" t="n">
        <f aca="false">IF(ISNUMBER($BX1144),IF($BX1144&gt;=2018,1,0),"")</f>
        <v>1</v>
      </c>
      <c r="AC1144" s="0" t="n">
        <f aca="false">IF(ISNUMBER($BX1144),IF($BX1144&gt;=2019,1,0),"")</f>
        <v>1</v>
      </c>
      <c r="AD1144" s="0" t="n">
        <f aca="false">IF($L1144&lt;&gt;"",IF($L1144&gt;2013,1,0),"")</f>
        <v>0</v>
      </c>
      <c r="AE1144" s="0" t="n">
        <f aca="false">IF($L1144&lt;&gt;"",1+IF($L1144&gt;2011,1,0)+IF($L1144&gt;2014,1,0),"")</f>
        <v>2</v>
      </c>
      <c r="AF1144" s="0" t="s">
        <v>310</v>
      </c>
      <c r="AG1144" s="0" t="s">
        <v>88</v>
      </c>
      <c r="AH1144" s="0" t="s">
        <v>89</v>
      </c>
      <c r="AI1144" s="0" t="s">
        <v>90</v>
      </c>
      <c r="AJ1144" s="0" t="s">
        <v>90</v>
      </c>
      <c r="AK1144" s="0" t="str">
        <f aca="false">IF(AND($CF1144&lt;&gt;"",IFERROR(INDEX(subsample_country_map!$B:$B,MATCH($CF1144,subsample_country_map!$A:$A,0)),"")&lt;&gt;""),INDEX(subsample_country_map!$B:$B,MATCH($CF1144,subsample_country_map!$A:$A,0)),INDEX(lookup!$AA:$AA,MATCH($A1144,lookup!$A:$A,0)))</f>
        <v>99_NCE</v>
      </c>
      <c r="AL1144" s="0" t="str">
        <f aca="false">IF(AND($CF1144&lt;&gt;"",IFERROR(INDEX(subsample_country_map!$C:$C,MATCH($CF1144,subsample_country_map!$A:$A,0)),"")&lt;&gt;""),INDEX(subsample_country_map!$C:$C,MATCH($CF1144,subsample_country_map!$A:$A,0)),INDEX(lookup!$AB:$AB,MATCH($A1144,lookup!$A:$A,0)))</f>
        <v>99_NCE</v>
      </c>
      <c r="AM1144" s="0" t="str">
        <f aca="false">IF(AND($CF1144&lt;&gt;"",IFERROR(INDEX(subsample_country_map!$D:$D,MATCH($CF1144,subsample_country_map!$A:$A,0)),"")&lt;&gt;""),INDEX(subsample_country_map!$D:$D,MATCH($CF1144,subsample_country_map!$A:$A,0)),INDEX(lookup!$AC:$AC,MATCH($A1144,lookup!$A:$A,0)))</f>
        <v>1_western</v>
      </c>
      <c r="AN1144" s="0" t="str">
        <f aca="false">IF(AND($CF1144&lt;&gt;"",IFERROR(INDEX(subsample_country_map!$E:$E,MATCH($CF1144,subsample_country_map!$A:$A,0)),"")&lt;&gt;""),INDEX(subsample_country_map!$E:$E,MATCH($CF1144,subsample_country_map!$A:$A,0)),INDEX(lookup!$AD:$AD,MATCH($A1144,lookup!$A:$A,0)))</f>
        <v>99_NCE</v>
      </c>
      <c r="AO1144" s="0" t="str">
        <f aca="false">INDEX(lookup!$Y:$Y,MATCH($A1144,lookup!$A:$A,0))</f>
        <v>0_published</v>
      </c>
      <c r="AP1144" s="0" t="str">
        <f aca="false">INDEX(lookup!$Z:$Z,MATCH($A1144,lookup!$A:$A,0))</f>
        <v>1_VHB high</v>
      </c>
      <c r="AQ1144" s="0" t="str">
        <f aca="false">INDEX(lookup!$W:$W,MATCH($A1144,lookup!$A:$A,0))</f>
        <v>1_fin/acc/econ</v>
      </c>
      <c r="AS1144" s="0" t="s">
        <v>91</v>
      </c>
      <c r="AT1144" s="0" t="s">
        <v>111</v>
      </c>
      <c r="AU1144" s="0" t="s">
        <v>311</v>
      </c>
      <c r="AV1144" s="0" t="s">
        <v>4155</v>
      </c>
      <c r="AW1144" s="0" t="s">
        <v>4156</v>
      </c>
      <c r="BA1144" s="0" t="n">
        <v>288470</v>
      </c>
      <c r="BB1144" s="0" t="s">
        <v>347</v>
      </c>
      <c r="BC1144" s="0" t="s">
        <v>1475</v>
      </c>
      <c r="BD1144" s="0" t="s">
        <v>123</v>
      </c>
      <c r="BE1144" s="0" t="s">
        <v>389</v>
      </c>
      <c r="BF1144" s="0" t="s">
        <v>4146</v>
      </c>
      <c r="BG1144" s="0" t="s">
        <v>4147</v>
      </c>
      <c r="BH1144" s="0" t="s">
        <v>4148</v>
      </c>
      <c r="BI1144" s="0" t="s">
        <v>316</v>
      </c>
      <c r="BJ1144" s="0" t="s">
        <v>4157</v>
      </c>
      <c r="BK1144" s="0" t="s">
        <v>318</v>
      </c>
      <c r="BL1144" s="0" t="s">
        <v>4158</v>
      </c>
      <c r="BM1144" s="0" t="s">
        <v>2422</v>
      </c>
      <c r="BN1144" s="0" t="s">
        <v>4077</v>
      </c>
      <c r="BO1144" s="0" t="s">
        <v>105</v>
      </c>
      <c r="BP1144" s="0" t="s">
        <v>4068</v>
      </c>
      <c r="BQ1144" s="0" t="s">
        <v>127</v>
      </c>
      <c r="BT1144" s="0" t="n">
        <v>0</v>
      </c>
      <c r="BU1144" s="0" t="s">
        <v>4073</v>
      </c>
      <c r="BW1144" s="0" t="n">
        <v>2003</v>
      </c>
      <c r="BX1144" s="0" t="n">
        <v>2022</v>
      </c>
      <c r="BY1144" s="0" t="s">
        <v>4074</v>
      </c>
      <c r="BZ1144" s="0" t="n">
        <v>2012.5</v>
      </c>
      <c r="CA1144" s="0" t="n">
        <v>0.35</v>
      </c>
      <c r="CB1144" s="0" t="n">
        <v>0</v>
      </c>
      <c r="CC1144" s="0" t="n">
        <v>1</v>
      </c>
      <c r="CD1144" s="0" t="n">
        <v>-0.0077232414757395</v>
      </c>
      <c r="CE1144" s="0" t="n">
        <v>1</v>
      </c>
    </row>
    <row r="1145" customFormat="false" ht="15" hidden="false" customHeight="false" outlineLevel="0" collapsed="false">
      <c r="A1145" s="0" t="s">
        <v>4068</v>
      </c>
      <c r="B1145" s="0" t="n">
        <v>2450</v>
      </c>
      <c r="C1145" s="0" t="n">
        <v>-0.018390127779006</v>
      </c>
      <c r="D1145" s="0" t="n">
        <v>111877</v>
      </c>
      <c r="E1145" s="0" t="n">
        <f aca="false">IF(ISNUMBER($BA1145),$BA1145,IF(AND(ISNUMBER($D1145),ISNUMBER($BW1145),ISNUMBER($BX1145)),$D1145*($BX1145-$BW1145+1),""))</f>
        <v>111877</v>
      </c>
      <c r="H1145" s="0" t="s">
        <v>118</v>
      </c>
      <c r="I1145" s="0" t="s">
        <v>344</v>
      </c>
      <c r="J1145" s="0" t="n">
        <f aca="false">IF($BW1145&lt;&gt;"",$BW1145,"")</f>
        <v>2003</v>
      </c>
      <c r="K1145" s="0" t="n">
        <f aca="false">IF($BX1145&lt;&gt;"",$BX1145,"")</f>
        <v>2022</v>
      </c>
      <c r="L1145" s="0" t="n">
        <f aca="false">IF(AND(ISNUMBER($BW1145),ISNUMBER($BX1145)),($BW1145+$BX1145)/2,"")</f>
        <v>2012.5</v>
      </c>
      <c r="M1145" s="0" t="n">
        <f aca="false">IF($L1145&lt;&gt;"",$L1145,"")</f>
        <v>2012.5</v>
      </c>
      <c r="N1145" s="0" t="n">
        <f aca="false">IF(AND(ISNUMBER($BW1145),ISNUMBER($BX1145)),MIN(1,MAX(0,($BX1145-2016+1)/($BX1145-$BW1145+1))),"")</f>
        <v>0.35</v>
      </c>
      <c r="O1145" s="0" t="n">
        <f aca="false">IF(AND(ISNUMBER($BW1145),ISNUMBER($BX1145)),MIN(1,MAX(0,($BX1145-2017+1)/($BX1145-$BW1145+1))),"")</f>
        <v>0.3</v>
      </c>
      <c r="P1145" s="0" t="n">
        <f aca="false">IF(AND(ISNUMBER($BW1145),ISNUMBER($BX1145)),MIN(1,MAX(0,($BX1145-2018+1)/($BX1145-$BW1145+1))),"")</f>
        <v>0.25</v>
      </c>
      <c r="Q1145" s="0" t="n">
        <f aca="false">IF(AND(ISNUMBER($BW1145),ISNUMBER($BX1145)),MIN(1,MAX(0,($BX1145-2019+1)/($BX1145-$BW1145+1))),"")</f>
        <v>0.2</v>
      </c>
      <c r="R1145" s="0" t="n">
        <f aca="false">IF(AND(ISNUMBER($BW1145),ISNUMBER($BX1145)),MIN(1,MAX(0,($BX1145-2016+1)/($BX1145-$BW1145+1))),"")</f>
        <v>0.35</v>
      </c>
      <c r="S1145" s="0" t="n">
        <f aca="false">IF($L1145&lt;&gt;"",IF($L1145&gt;=2015.5,1,0),"")</f>
        <v>0</v>
      </c>
      <c r="T1145" s="0" t="n">
        <f aca="false">IF($L1145&lt;&gt;"",IF($L1145&gt;=2016,1,0),"")</f>
        <v>0</v>
      </c>
      <c r="U1145" s="0" t="n">
        <f aca="false">IF(ISNUMBER($BX1145),IF($BX1145&gt;=2016,1,0),"")</f>
        <v>1</v>
      </c>
      <c r="V1145" s="0" t="n">
        <f aca="false">IF(ISNUMBER($BW1145),IF($BW1145&gt;=2016,1,0),"")</f>
        <v>0</v>
      </c>
      <c r="W1145" s="0" t="str">
        <f aca="false">IF(AND(ISNUMBER($BW1145),ISNUMBER($BX1145)),IF($BW1145&gt;=2016,"post-only",IF($BX1145&lt;2016,"pre-only","mixed")),"")</f>
        <v>mixed</v>
      </c>
      <c r="X1145" s="0" t="n">
        <f aca="false">IF(AND(ISNUMBER($BW1145),ISNUMBER($BX1145)),MIN(1,MAX(0,($BX1145-2017+1)/($BX1145-$BW1145+1))),"")</f>
        <v>0.3</v>
      </c>
      <c r="Y1145" s="0" t="n">
        <f aca="false">IF(AND(ISNUMBER($BW1145),ISNUMBER($BX1145)),MIN(1,MAX(0,($BX1145-2018+1)/($BX1145-$BW1145+1))),"")</f>
        <v>0.25</v>
      </c>
      <c r="Z1145" s="0" t="n">
        <f aca="false">IF(AND(ISNUMBER($BW1145),ISNUMBER($BX1145)),MIN(1,MAX(0,($BX1145-2019+1)/($BX1145-$BW1145+1))),"")</f>
        <v>0.2</v>
      </c>
      <c r="AA1145" s="0" t="n">
        <f aca="false">IF(ISNUMBER($BX1145),IF($BX1145&gt;=2017,1,0),"")</f>
        <v>1</v>
      </c>
      <c r="AB1145" s="0" t="n">
        <f aca="false">IF(ISNUMBER($BX1145),IF($BX1145&gt;=2018,1,0),"")</f>
        <v>1</v>
      </c>
      <c r="AC1145" s="0" t="n">
        <f aca="false">IF(ISNUMBER($BX1145),IF($BX1145&gt;=2019,1,0),"")</f>
        <v>1</v>
      </c>
      <c r="AD1145" s="0" t="n">
        <f aca="false">IF($L1145&lt;&gt;"",IF($L1145&gt;2013,1,0),"")</f>
        <v>0</v>
      </c>
      <c r="AE1145" s="0" t="n">
        <f aca="false">IF($L1145&lt;&gt;"",1+IF($L1145&gt;2011,1,0)+IF($L1145&gt;2014,1,0),"")</f>
        <v>2</v>
      </c>
      <c r="AF1145" s="0" t="s">
        <v>310</v>
      </c>
      <c r="AG1145" s="0" t="s">
        <v>88</v>
      </c>
      <c r="AH1145" s="0" t="s">
        <v>89</v>
      </c>
      <c r="AI1145" s="0" t="s">
        <v>90</v>
      </c>
      <c r="AJ1145" s="0" t="s">
        <v>90</v>
      </c>
      <c r="AK1145" s="0" t="str">
        <f aca="false">IF(AND($CF1145&lt;&gt;"",IFERROR(INDEX(subsample_country_map!$B:$B,MATCH($CF1145,subsample_country_map!$A:$A,0)),"")&lt;&gt;""),INDEX(subsample_country_map!$B:$B,MATCH($CF1145,subsample_country_map!$A:$A,0)),INDEX(lookup!$AA:$AA,MATCH($A1145,lookup!$A:$A,0)))</f>
        <v>1_US</v>
      </c>
      <c r="AL1145" s="0" t="str">
        <f aca="false">IF(AND($CF1145&lt;&gt;"",IFERROR(INDEX(subsample_country_map!$C:$C,MATCH($CF1145,subsample_country_map!$A:$A,0)),"")&lt;&gt;""),INDEX(subsample_country_map!$C:$C,MATCH($CF1145,subsample_country_map!$A:$A,0)),INDEX(lookup!$AB:$AB,MATCH($A1145,lookup!$A:$A,0)))</f>
        <v>1_developed</v>
      </c>
      <c r="AM1145" s="0" t="str">
        <f aca="false">IF(AND($CF1145&lt;&gt;"",IFERROR(INDEX(subsample_country_map!$D:$D,MATCH($CF1145,subsample_country_map!$A:$A,0)),"")&lt;&gt;""),INDEX(subsample_country_map!$D:$D,MATCH($CF1145,subsample_country_map!$A:$A,0)),INDEX(lookup!$AC:$AC,MATCH($A1145,lookup!$A:$A,0)))</f>
        <v>1_western</v>
      </c>
      <c r="AN1145" s="0" t="str">
        <f aca="false">IF(AND($CF1145&lt;&gt;"",IFERROR(INDEX(subsample_country_map!$E:$E,MATCH($CF1145,subsample_country_map!$A:$A,0)),"")&lt;&gt;""),INDEX(subsample_country_map!$E:$E,MATCH($CF1145,subsample_country_map!$A:$A,0)),INDEX(lookup!$AD:$AD,MATCH($A1145,lookup!$A:$A,0)))</f>
        <v>1_common law</v>
      </c>
      <c r="AO1145" s="0" t="str">
        <f aca="false">INDEX(lookup!$Y:$Y,MATCH($A1145,lookup!$A:$A,0))</f>
        <v>0_published</v>
      </c>
      <c r="AP1145" s="0" t="str">
        <f aca="false">INDEX(lookup!$Z:$Z,MATCH($A1145,lookup!$A:$A,0))</f>
        <v>1_VHB high</v>
      </c>
      <c r="AQ1145" s="0" t="str">
        <f aca="false">INDEX(lookup!$W:$W,MATCH($A1145,lookup!$A:$A,0))</f>
        <v>1_fin/acc/econ</v>
      </c>
      <c r="AS1145" s="0" t="s">
        <v>91</v>
      </c>
      <c r="AT1145" s="0" t="s">
        <v>111</v>
      </c>
      <c r="AU1145" s="0" t="s">
        <v>311</v>
      </c>
      <c r="AV1145" s="0" t="s">
        <v>4159</v>
      </c>
      <c r="AW1145" s="0" t="s">
        <v>3634</v>
      </c>
      <c r="BA1145" s="0" t="n">
        <v>111877</v>
      </c>
      <c r="BB1145" s="0" t="s">
        <v>347</v>
      </c>
      <c r="BC1145" s="0" t="s">
        <v>122</v>
      </c>
      <c r="BD1145" s="0" t="s">
        <v>123</v>
      </c>
      <c r="BE1145" s="0" t="s">
        <v>4160</v>
      </c>
      <c r="BF1145" s="0" t="s">
        <v>4161</v>
      </c>
      <c r="BI1145" s="0" t="s">
        <v>763</v>
      </c>
      <c r="BJ1145" s="0" t="s">
        <v>4162</v>
      </c>
      <c r="BK1145" s="0" t="s">
        <v>460</v>
      </c>
      <c r="BL1145" s="0" t="s">
        <v>4163</v>
      </c>
      <c r="BM1145" s="0" t="s">
        <v>2422</v>
      </c>
      <c r="BN1145" s="0" t="s">
        <v>4072</v>
      </c>
      <c r="BO1145" s="0" t="s">
        <v>105</v>
      </c>
      <c r="BP1145" s="0" t="s">
        <v>4068</v>
      </c>
      <c r="BQ1145" s="0" t="s">
        <v>127</v>
      </c>
      <c r="BT1145" s="0" t="n">
        <v>0</v>
      </c>
      <c r="BU1145" s="0" t="s">
        <v>4073</v>
      </c>
      <c r="BW1145" s="0" t="n">
        <v>2003</v>
      </c>
      <c r="BX1145" s="0" t="n">
        <v>2022</v>
      </c>
      <c r="BY1145" s="0" t="s">
        <v>4074</v>
      </c>
      <c r="BZ1145" s="0" t="n">
        <v>2012.5</v>
      </c>
      <c r="CA1145" s="0" t="n">
        <v>0.35</v>
      </c>
      <c r="CB1145" s="0" t="n">
        <v>0</v>
      </c>
      <c r="CC1145" s="0" t="n">
        <v>1</v>
      </c>
      <c r="CD1145" s="0" t="n">
        <v>-0.0183922013605766</v>
      </c>
      <c r="CE1145" s="0" t="n">
        <v>1</v>
      </c>
      <c r="CF1145" s="0" t="s">
        <v>4161</v>
      </c>
    </row>
    <row r="1146" customFormat="false" ht="15" hidden="false" customHeight="false" outlineLevel="0" collapsed="false">
      <c r="A1146" s="0" t="s">
        <v>4068</v>
      </c>
      <c r="B1146" s="0" t="n">
        <v>2451</v>
      </c>
      <c r="C1146" s="0" t="n">
        <v>-0.0221322901409876</v>
      </c>
      <c r="D1146" s="0" t="n">
        <v>77273</v>
      </c>
      <c r="E1146" s="0" t="n">
        <f aca="false">IF(ISNUMBER($BA1146),$BA1146,IF(AND(ISNUMBER($D1146),ISNUMBER($BW1146),ISNUMBER($BX1146)),$D1146*($BX1146-$BW1146+1),""))</f>
        <v>77273</v>
      </c>
      <c r="H1146" s="0" t="s">
        <v>118</v>
      </c>
      <c r="I1146" s="0" t="s">
        <v>344</v>
      </c>
      <c r="J1146" s="0" t="n">
        <f aca="false">IF($BW1146&lt;&gt;"",$BW1146,"")</f>
        <v>2003</v>
      </c>
      <c r="K1146" s="0" t="n">
        <f aca="false">IF($BX1146&lt;&gt;"",$BX1146,"")</f>
        <v>2022</v>
      </c>
      <c r="L1146" s="0" t="n">
        <f aca="false">IF(AND(ISNUMBER($BW1146),ISNUMBER($BX1146)),($BW1146+$BX1146)/2,"")</f>
        <v>2012.5</v>
      </c>
      <c r="M1146" s="0" t="n">
        <f aca="false">IF($L1146&lt;&gt;"",$L1146,"")</f>
        <v>2012.5</v>
      </c>
      <c r="N1146" s="0" t="n">
        <f aca="false">IF(AND(ISNUMBER($BW1146),ISNUMBER($BX1146)),MIN(1,MAX(0,($BX1146-2016+1)/($BX1146-$BW1146+1))),"")</f>
        <v>0.35</v>
      </c>
      <c r="O1146" s="0" t="n">
        <f aca="false">IF(AND(ISNUMBER($BW1146),ISNUMBER($BX1146)),MIN(1,MAX(0,($BX1146-2017+1)/($BX1146-$BW1146+1))),"")</f>
        <v>0.3</v>
      </c>
      <c r="P1146" s="0" t="n">
        <f aca="false">IF(AND(ISNUMBER($BW1146),ISNUMBER($BX1146)),MIN(1,MAX(0,($BX1146-2018+1)/($BX1146-$BW1146+1))),"")</f>
        <v>0.25</v>
      </c>
      <c r="Q1146" s="0" t="n">
        <f aca="false">IF(AND(ISNUMBER($BW1146),ISNUMBER($BX1146)),MIN(1,MAX(0,($BX1146-2019+1)/($BX1146-$BW1146+1))),"")</f>
        <v>0.2</v>
      </c>
      <c r="R1146" s="0" t="n">
        <f aca="false">IF(AND(ISNUMBER($BW1146),ISNUMBER($BX1146)),MIN(1,MAX(0,($BX1146-2016+1)/($BX1146-$BW1146+1))),"")</f>
        <v>0.35</v>
      </c>
      <c r="S1146" s="0" t="n">
        <f aca="false">IF($L1146&lt;&gt;"",IF($L1146&gt;=2015.5,1,0),"")</f>
        <v>0</v>
      </c>
      <c r="T1146" s="0" t="n">
        <f aca="false">IF($L1146&lt;&gt;"",IF($L1146&gt;=2016,1,0),"")</f>
        <v>0</v>
      </c>
      <c r="U1146" s="0" t="n">
        <f aca="false">IF(ISNUMBER($BX1146),IF($BX1146&gt;=2016,1,0),"")</f>
        <v>1</v>
      </c>
      <c r="V1146" s="0" t="n">
        <f aca="false">IF(ISNUMBER($BW1146),IF($BW1146&gt;=2016,1,0),"")</f>
        <v>0</v>
      </c>
      <c r="W1146" s="0" t="str">
        <f aca="false">IF(AND(ISNUMBER($BW1146),ISNUMBER($BX1146)),IF($BW1146&gt;=2016,"post-only",IF($BX1146&lt;2016,"pre-only","mixed")),"")</f>
        <v>mixed</v>
      </c>
      <c r="X1146" s="0" t="n">
        <f aca="false">IF(AND(ISNUMBER($BW1146),ISNUMBER($BX1146)),MIN(1,MAX(0,($BX1146-2017+1)/($BX1146-$BW1146+1))),"")</f>
        <v>0.3</v>
      </c>
      <c r="Y1146" s="0" t="n">
        <f aca="false">IF(AND(ISNUMBER($BW1146),ISNUMBER($BX1146)),MIN(1,MAX(0,($BX1146-2018+1)/($BX1146-$BW1146+1))),"")</f>
        <v>0.25</v>
      </c>
      <c r="Z1146" s="0" t="n">
        <f aca="false">IF(AND(ISNUMBER($BW1146),ISNUMBER($BX1146)),MIN(1,MAX(0,($BX1146-2019+1)/($BX1146-$BW1146+1))),"")</f>
        <v>0.2</v>
      </c>
      <c r="AA1146" s="0" t="n">
        <f aca="false">IF(ISNUMBER($BX1146),IF($BX1146&gt;=2017,1,0),"")</f>
        <v>1</v>
      </c>
      <c r="AB1146" s="0" t="n">
        <f aca="false">IF(ISNUMBER($BX1146),IF($BX1146&gt;=2018,1,0),"")</f>
        <v>1</v>
      </c>
      <c r="AC1146" s="0" t="n">
        <f aca="false">IF(ISNUMBER($BX1146),IF($BX1146&gt;=2019,1,0),"")</f>
        <v>1</v>
      </c>
      <c r="AD1146" s="0" t="n">
        <f aca="false">IF($L1146&lt;&gt;"",IF($L1146&gt;2013,1,0),"")</f>
        <v>0</v>
      </c>
      <c r="AE1146" s="0" t="n">
        <f aca="false">IF($L1146&lt;&gt;"",1+IF($L1146&gt;2011,1,0)+IF($L1146&gt;2014,1,0),"")</f>
        <v>2</v>
      </c>
      <c r="AF1146" s="0" t="s">
        <v>310</v>
      </c>
      <c r="AG1146" s="0" t="s">
        <v>88</v>
      </c>
      <c r="AH1146" s="0" t="s">
        <v>89</v>
      </c>
      <c r="AI1146" s="0" t="s">
        <v>90</v>
      </c>
      <c r="AJ1146" s="0" t="s">
        <v>90</v>
      </c>
      <c r="AK1146" s="0" t="str">
        <f aca="false">IF(AND($CF1146&lt;&gt;"",IFERROR(INDEX(subsample_country_map!$B:$B,MATCH($CF1146,subsample_country_map!$A:$A,0)),"")&lt;&gt;""),INDEX(subsample_country_map!$B:$B,MATCH($CF1146,subsample_country_map!$A:$A,0)),INDEX(lookup!$AA:$AA,MATCH($A1146,lookup!$A:$A,0)))</f>
        <v>1_US</v>
      </c>
      <c r="AL1146" s="0" t="str">
        <f aca="false">IF(AND($CF1146&lt;&gt;"",IFERROR(INDEX(subsample_country_map!$C:$C,MATCH($CF1146,subsample_country_map!$A:$A,0)),"")&lt;&gt;""),INDEX(subsample_country_map!$C:$C,MATCH($CF1146,subsample_country_map!$A:$A,0)),INDEX(lookup!$AB:$AB,MATCH($A1146,lookup!$A:$A,0)))</f>
        <v>1_developed</v>
      </c>
      <c r="AM1146" s="0" t="str">
        <f aca="false">IF(AND($CF1146&lt;&gt;"",IFERROR(INDEX(subsample_country_map!$D:$D,MATCH($CF1146,subsample_country_map!$A:$A,0)),"")&lt;&gt;""),INDEX(subsample_country_map!$D:$D,MATCH($CF1146,subsample_country_map!$A:$A,0)),INDEX(lookup!$AC:$AC,MATCH($A1146,lookup!$A:$A,0)))</f>
        <v>1_western</v>
      </c>
      <c r="AN1146" s="0" t="str">
        <f aca="false">IF(AND($CF1146&lt;&gt;"",IFERROR(INDEX(subsample_country_map!$E:$E,MATCH($CF1146,subsample_country_map!$A:$A,0)),"")&lt;&gt;""),INDEX(subsample_country_map!$E:$E,MATCH($CF1146,subsample_country_map!$A:$A,0)),INDEX(lookup!$AD:$AD,MATCH($A1146,lookup!$A:$A,0)))</f>
        <v>1_common law</v>
      </c>
      <c r="AO1146" s="0" t="str">
        <f aca="false">INDEX(lookup!$Y:$Y,MATCH($A1146,lookup!$A:$A,0))</f>
        <v>0_published</v>
      </c>
      <c r="AP1146" s="0" t="str">
        <f aca="false">INDEX(lookup!$Z:$Z,MATCH($A1146,lookup!$A:$A,0))</f>
        <v>1_VHB high</v>
      </c>
      <c r="AQ1146" s="0" t="str">
        <f aca="false">INDEX(lookup!$W:$W,MATCH($A1146,lookup!$A:$A,0))</f>
        <v>1_fin/acc/econ</v>
      </c>
      <c r="AS1146" s="0" t="s">
        <v>91</v>
      </c>
      <c r="AT1146" s="0" t="s">
        <v>111</v>
      </c>
      <c r="AU1146" s="0" t="s">
        <v>311</v>
      </c>
      <c r="AV1146" s="0" t="s">
        <v>4164</v>
      </c>
      <c r="AW1146" s="0" t="s">
        <v>4095</v>
      </c>
      <c r="BA1146" s="0" t="n">
        <v>77273</v>
      </c>
      <c r="BB1146" s="0" t="s">
        <v>347</v>
      </c>
      <c r="BC1146" s="0" t="s">
        <v>122</v>
      </c>
      <c r="BD1146" s="0" t="s">
        <v>123</v>
      </c>
      <c r="BE1146" s="0" t="s">
        <v>4160</v>
      </c>
      <c r="BF1146" s="0" t="s">
        <v>4165</v>
      </c>
      <c r="BI1146" s="0" t="s">
        <v>763</v>
      </c>
      <c r="BJ1146" s="0" t="s">
        <v>4166</v>
      </c>
      <c r="BK1146" s="0" t="s">
        <v>460</v>
      </c>
      <c r="BL1146" s="0" t="s">
        <v>4167</v>
      </c>
      <c r="BM1146" s="0" t="s">
        <v>2422</v>
      </c>
      <c r="BN1146" s="0" t="s">
        <v>4072</v>
      </c>
      <c r="BO1146" s="0" t="s">
        <v>105</v>
      </c>
      <c r="BP1146" s="0" t="s">
        <v>4068</v>
      </c>
      <c r="BQ1146" s="0" t="s">
        <v>127</v>
      </c>
      <c r="BT1146" s="0" t="n">
        <v>0</v>
      </c>
      <c r="BU1146" s="0" t="s">
        <v>4073</v>
      </c>
      <c r="BW1146" s="0" t="n">
        <v>2003</v>
      </c>
      <c r="BX1146" s="0" t="n">
        <v>2022</v>
      </c>
      <c r="BY1146" s="0" t="s">
        <v>4074</v>
      </c>
      <c r="BZ1146" s="0" t="n">
        <v>2012.5</v>
      </c>
      <c r="CA1146" s="0" t="n">
        <v>0.35</v>
      </c>
      <c r="CB1146" s="0" t="n">
        <v>0</v>
      </c>
      <c r="CC1146" s="0" t="n">
        <v>1</v>
      </c>
      <c r="CD1146" s="0" t="n">
        <v>-0.0221359049509988</v>
      </c>
      <c r="CE1146" s="0" t="n">
        <v>1</v>
      </c>
      <c r="CF1146" s="0" t="s">
        <v>4165</v>
      </c>
    </row>
    <row r="1147" customFormat="false" ht="15" hidden="false" customHeight="false" outlineLevel="0" collapsed="false">
      <c r="A1147" s="0" t="s">
        <v>4068</v>
      </c>
      <c r="B1147" s="0" t="n">
        <v>2452</v>
      </c>
      <c r="C1147" s="0" t="n">
        <v>-0.00859763868188347</v>
      </c>
      <c r="D1147" s="0" t="n">
        <v>54109</v>
      </c>
      <c r="E1147" s="0" t="n">
        <f aca="false">IF(ISNUMBER($BA1147),$BA1147,IF(AND(ISNUMBER($D1147),ISNUMBER($BW1147),ISNUMBER($BX1147)),$D1147*($BX1147-$BW1147+1),""))</f>
        <v>54109</v>
      </c>
      <c r="H1147" s="0" t="s">
        <v>118</v>
      </c>
      <c r="I1147" s="0" t="s">
        <v>344</v>
      </c>
      <c r="J1147" s="0" t="n">
        <f aca="false">IF($BW1147&lt;&gt;"",$BW1147,"")</f>
        <v>2003</v>
      </c>
      <c r="K1147" s="0" t="n">
        <f aca="false">IF($BX1147&lt;&gt;"",$BX1147,"")</f>
        <v>2022</v>
      </c>
      <c r="L1147" s="0" t="n">
        <f aca="false">IF(AND(ISNUMBER($BW1147),ISNUMBER($BX1147)),($BW1147+$BX1147)/2,"")</f>
        <v>2012.5</v>
      </c>
      <c r="M1147" s="0" t="n">
        <f aca="false">IF($L1147&lt;&gt;"",$L1147,"")</f>
        <v>2012.5</v>
      </c>
      <c r="N1147" s="0" t="n">
        <f aca="false">IF(AND(ISNUMBER($BW1147),ISNUMBER($BX1147)),MIN(1,MAX(0,($BX1147-2016+1)/($BX1147-$BW1147+1))),"")</f>
        <v>0.35</v>
      </c>
      <c r="O1147" s="0" t="n">
        <f aca="false">IF(AND(ISNUMBER($BW1147),ISNUMBER($BX1147)),MIN(1,MAX(0,($BX1147-2017+1)/($BX1147-$BW1147+1))),"")</f>
        <v>0.3</v>
      </c>
      <c r="P1147" s="0" t="n">
        <f aca="false">IF(AND(ISNUMBER($BW1147),ISNUMBER($BX1147)),MIN(1,MAX(0,($BX1147-2018+1)/($BX1147-$BW1147+1))),"")</f>
        <v>0.25</v>
      </c>
      <c r="Q1147" s="0" t="n">
        <f aca="false">IF(AND(ISNUMBER($BW1147),ISNUMBER($BX1147)),MIN(1,MAX(0,($BX1147-2019+1)/($BX1147-$BW1147+1))),"")</f>
        <v>0.2</v>
      </c>
      <c r="R1147" s="0" t="n">
        <f aca="false">IF(AND(ISNUMBER($BW1147),ISNUMBER($BX1147)),MIN(1,MAX(0,($BX1147-2016+1)/($BX1147-$BW1147+1))),"")</f>
        <v>0.35</v>
      </c>
      <c r="S1147" s="0" t="n">
        <f aca="false">IF($L1147&lt;&gt;"",IF($L1147&gt;=2015.5,1,0),"")</f>
        <v>0</v>
      </c>
      <c r="T1147" s="0" t="n">
        <f aca="false">IF($L1147&lt;&gt;"",IF($L1147&gt;=2016,1,0),"")</f>
        <v>0</v>
      </c>
      <c r="U1147" s="0" t="n">
        <f aca="false">IF(ISNUMBER($BX1147),IF($BX1147&gt;=2016,1,0),"")</f>
        <v>1</v>
      </c>
      <c r="V1147" s="0" t="n">
        <f aca="false">IF(ISNUMBER($BW1147),IF($BW1147&gt;=2016,1,0),"")</f>
        <v>0</v>
      </c>
      <c r="W1147" s="0" t="str">
        <f aca="false">IF(AND(ISNUMBER($BW1147),ISNUMBER($BX1147)),IF($BW1147&gt;=2016,"post-only",IF($BX1147&lt;2016,"pre-only","mixed")),"")</f>
        <v>mixed</v>
      </c>
      <c r="X1147" s="0" t="n">
        <f aca="false">IF(AND(ISNUMBER($BW1147),ISNUMBER($BX1147)),MIN(1,MAX(0,($BX1147-2017+1)/($BX1147-$BW1147+1))),"")</f>
        <v>0.3</v>
      </c>
      <c r="Y1147" s="0" t="n">
        <f aca="false">IF(AND(ISNUMBER($BW1147),ISNUMBER($BX1147)),MIN(1,MAX(0,($BX1147-2018+1)/($BX1147-$BW1147+1))),"")</f>
        <v>0.25</v>
      </c>
      <c r="Z1147" s="0" t="n">
        <f aca="false">IF(AND(ISNUMBER($BW1147),ISNUMBER($BX1147)),MIN(1,MAX(0,($BX1147-2019+1)/($BX1147-$BW1147+1))),"")</f>
        <v>0.2</v>
      </c>
      <c r="AA1147" s="0" t="n">
        <f aca="false">IF(ISNUMBER($BX1147),IF($BX1147&gt;=2017,1,0),"")</f>
        <v>1</v>
      </c>
      <c r="AB1147" s="0" t="n">
        <f aca="false">IF(ISNUMBER($BX1147),IF($BX1147&gt;=2018,1,0),"")</f>
        <v>1</v>
      </c>
      <c r="AC1147" s="0" t="n">
        <f aca="false">IF(ISNUMBER($BX1147),IF($BX1147&gt;=2019,1,0),"")</f>
        <v>1</v>
      </c>
      <c r="AD1147" s="0" t="n">
        <f aca="false">IF($L1147&lt;&gt;"",IF($L1147&gt;2013,1,0),"")</f>
        <v>0</v>
      </c>
      <c r="AE1147" s="0" t="n">
        <f aca="false">IF($L1147&lt;&gt;"",1+IF($L1147&gt;2011,1,0)+IF($L1147&gt;2014,1,0),"")</f>
        <v>2</v>
      </c>
      <c r="AF1147" s="0" t="s">
        <v>310</v>
      </c>
      <c r="AG1147" s="0" t="s">
        <v>88</v>
      </c>
      <c r="AH1147" s="0" t="s">
        <v>89</v>
      </c>
      <c r="AI1147" s="0" t="s">
        <v>90</v>
      </c>
      <c r="AJ1147" s="0" t="s">
        <v>90</v>
      </c>
      <c r="AK1147" s="0" t="str">
        <f aca="false">IF(AND($CF1147&lt;&gt;"",IFERROR(INDEX(subsample_country_map!$B:$B,MATCH($CF1147,subsample_country_map!$A:$A,0)),"")&lt;&gt;""),INDEX(subsample_country_map!$B:$B,MATCH($CF1147,subsample_country_map!$A:$A,0)),INDEX(lookup!$AA:$AA,MATCH($A1147,lookup!$A:$A,0)))</f>
        <v>1_US</v>
      </c>
      <c r="AL1147" s="0" t="str">
        <f aca="false">IF(AND($CF1147&lt;&gt;"",IFERROR(INDEX(subsample_country_map!$C:$C,MATCH($CF1147,subsample_country_map!$A:$A,0)),"")&lt;&gt;""),INDEX(subsample_country_map!$C:$C,MATCH($CF1147,subsample_country_map!$A:$A,0)),INDEX(lookup!$AB:$AB,MATCH($A1147,lookup!$A:$A,0)))</f>
        <v>1_developed</v>
      </c>
      <c r="AM1147" s="0" t="str">
        <f aca="false">IF(AND($CF1147&lt;&gt;"",IFERROR(INDEX(subsample_country_map!$D:$D,MATCH($CF1147,subsample_country_map!$A:$A,0)),"")&lt;&gt;""),INDEX(subsample_country_map!$D:$D,MATCH($CF1147,subsample_country_map!$A:$A,0)),INDEX(lookup!$AC:$AC,MATCH($A1147,lookup!$A:$A,0)))</f>
        <v>1_western</v>
      </c>
      <c r="AN1147" s="0" t="str">
        <f aca="false">IF(AND($CF1147&lt;&gt;"",IFERROR(INDEX(subsample_country_map!$E:$E,MATCH($CF1147,subsample_country_map!$A:$A,0)),"")&lt;&gt;""),INDEX(subsample_country_map!$E:$E,MATCH($CF1147,subsample_country_map!$A:$A,0)),INDEX(lookup!$AD:$AD,MATCH($A1147,lookup!$A:$A,0)))</f>
        <v>1_common law</v>
      </c>
      <c r="AO1147" s="0" t="str">
        <f aca="false">INDEX(lookup!$Y:$Y,MATCH($A1147,lookup!$A:$A,0))</f>
        <v>0_published</v>
      </c>
      <c r="AP1147" s="0" t="str">
        <f aca="false">INDEX(lookup!$Z:$Z,MATCH($A1147,lookup!$A:$A,0))</f>
        <v>1_VHB high</v>
      </c>
      <c r="AQ1147" s="0" t="str">
        <f aca="false">INDEX(lookup!$W:$W,MATCH($A1147,lookup!$A:$A,0))</f>
        <v>1_fin/acc/econ</v>
      </c>
      <c r="AS1147" s="0" t="s">
        <v>91</v>
      </c>
      <c r="AT1147" s="0" t="s">
        <v>111</v>
      </c>
      <c r="AU1147" s="0" t="s">
        <v>311</v>
      </c>
      <c r="AV1147" s="0" t="s">
        <v>4168</v>
      </c>
      <c r="AW1147" s="0" t="s">
        <v>4169</v>
      </c>
      <c r="BA1147" s="0" t="n">
        <v>54109</v>
      </c>
      <c r="BB1147" s="0" t="s">
        <v>347</v>
      </c>
      <c r="BC1147" s="0" t="s">
        <v>122</v>
      </c>
      <c r="BD1147" s="0" t="s">
        <v>123</v>
      </c>
      <c r="BE1147" s="0" t="s">
        <v>4160</v>
      </c>
      <c r="BF1147" s="0" t="s">
        <v>4170</v>
      </c>
      <c r="BI1147" s="0" t="s">
        <v>763</v>
      </c>
      <c r="BJ1147" s="0" t="s">
        <v>4171</v>
      </c>
      <c r="BK1147" s="0" t="s">
        <v>460</v>
      </c>
      <c r="BL1147" s="0" t="s">
        <v>4172</v>
      </c>
      <c r="BM1147" s="0" t="s">
        <v>2422</v>
      </c>
      <c r="BN1147" s="0" t="s">
        <v>4072</v>
      </c>
      <c r="BO1147" s="0" t="s">
        <v>105</v>
      </c>
      <c r="BP1147" s="0" t="s">
        <v>4068</v>
      </c>
      <c r="BQ1147" s="0" t="s">
        <v>127</v>
      </c>
      <c r="BT1147" s="0" t="n">
        <v>0</v>
      </c>
      <c r="BU1147" s="0" t="s">
        <v>4073</v>
      </c>
      <c r="BW1147" s="0" t="n">
        <v>2003</v>
      </c>
      <c r="BX1147" s="0" t="n">
        <v>2022</v>
      </c>
      <c r="BY1147" s="0" t="s">
        <v>4074</v>
      </c>
      <c r="BZ1147" s="0" t="n">
        <v>2012.5</v>
      </c>
      <c r="CA1147" s="0" t="n">
        <v>0.35</v>
      </c>
      <c r="CB1147" s="0" t="n">
        <v>0</v>
      </c>
      <c r="CC1147" s="0" t="n">
        <v>1</v>
      </c>
      <c r="CD1147" s="0" t="n">
        <v>-0.00859785053535113</v>
      </c>
      <c r="CE1147" s="0" t="n">
        <v>1</v>
      </c>
      <c r="CF1147" s="0" t="s">
        <v>4170</v>
      </c>
    </row>
    <row r="1148" customFormat="false" ht="15" hidden="false" customHeight="false" outlineLevel="0" collapsed="false">
      <c r="A1148" s="0" t="s">
        <v>4068</v>
      </c>
      <c r="B1148" s="0" t="n">
        <v>2453</v>
      </c>
      <c r="C1148" s="0" t="n">
        <v>-0.0148032611031341</v>
      </c>
      <c r="D1148" s="0" t="n">
        <v>48060</v>
      </c>
      <c r="E1148" s="0" t="n">
        <f aca="false">IF(ISNUMBER($BA1148),$BA1148,IF(AND(ISNUMBER($D1148),ISNUMBER($BW1148),ISNUMBER($BX1148)),$D1148*($BX1148-$BW1148+1),""))</f>
        <v>48060</v>
      </c>
      <c r="H1148" s="0" t="s">
        <v>118</v>
      </c>
      <c r="I1148" s="0" t="s">
        <v>344</v>
      </c>
      <c r="J1148" s="0" t="n">
        <f aca="false">IF($BW1148&lt;&gt;"",$BW1148,"")</f>
        <v>2003</v>
      </c>
      <c r="K1148" s="0" t="n">
        <f aca="false">IF($BX1148&lt;&gt;"",$BX1148,"")</f>
        <v>2022</v>
      </c>
      <c r="L1148" s="0" t="n">
        <f aca="false">IF(AND(ISNUMBER($BW1148),ISNUMBER($BX1148)),($BW1148+$BX1148)/2,"")</f>
        <v>2012.5</v>
      </c>
      <c r="M1148" s="0" t="n">
        <f aca="false">IF($L1148&lt;&gt;"",$L1148,"")</f>
        <v>2012.5</v>
      </c>
      <c r="N1148" s="0" t="n">
        <f aca="false">IF(AND(ISNUMBER($BW1148),ISNUMBER($BX1148)),MIN(1,MAX(0,($BX1148-2016+1)/($BX1148-$BW1148+1))),"")</f>
        <v>0.35</v>
      </c>
      <c r="O1148" s="0" t="n">
        <f aca="false">IF(AND(ISNUMBER($BW1148),ISNUMBER($BX1148)),MIN(1,MAX(0,($BX1148-2017+1)/($BX1148-$BW1148+1))),"")</f>
        <v>0.3</v>
      </c>
      <c r="P1148" s="0" t="n">
        <f aca="false">IF(AND(ISNUMBER($BW1148),ISNUMBER($BX1148)),MIN(1,MAX(0,($BX1148-2018+1)/($BX1148-$BW1148+1))),"")</f>
        <v>0.25</v>
      </c>
      <c r="Q1148" s="0" t="n">
        <f aca="false">IF(AND(ISNUMBER($BW1148),ISNUMBER($BX1148)),MIN(1,MAX(0,($BX1148-2019+1)/($BX1148-$BW1148+1))),"")</f>
        <v>0.2</v>
      </c>
      <c r="R1148" s="0" t="n">
        <f aca="false">IF(AND(ISNUMBER($BW1148),ISNUMBER($BX1148)),MIN(1,MAX(0,($BX1148-2016+1)/($BX1148-$BW1148+1))),"")</f>
        <v>0.35</v>
      </c>
      <c r="S1148" s="0" t="n">
        <f aca="false">IF($L1148&lt;&gt;"",IF($L1148&gt;=2015.5,1,0),"")</f>
        <v>0</v>
      </c>
      <c r="T1148" s="0" t="n">
        <f aca="false">IF($L1148&lt;&gt;"",IF($L1148&gt;=2016,1,0),"")</f>
        <v>0</v>
      </c>
      <c r="U1148" s="0" t="n">
        <f aca="false">IF(ISNUMBER($BX1148),IF($BX1148&gt;=2016,1,0),"")</f>
        <v>1</v>
      </c>
      <c r="V1148" s="0" t="n">
        <f aca="false">IF(ISNUMBER($BW1148),IF($BW1148&gt;=2016,1,0),"")</f>
        <v>0</v>
      </c>
      <c r="W1148" s="0" t="str">
        <f aca="false">IF(AND(ISNUMBER($BW1148),ISNUMBER($BX1148)),IF($BW1148&gt;=2016,"post-only",IF($BX1148&lt;2016,"pre-only","mixed")),"")</f>
        <v>mixed</v>
      </c>
      <c r="X1148" s="0" t="n">
        <f aca="false">IF(AND(ISNUMBER($BW1148),ISNUMBER($BX1148)),MIN(1,MAX(0,($BX1148-2017+1)/($BX1148-$BW1148+1))),"")</f>
        <v>0.3</v>
      </c>
      <c r="Y1148" s="0" t="n">
        <f aca="false">IF(AND(ISNUMBER($BW1148),ISNUMBER($BX1148)),MIN(1,MAX(0,($BX1148-2018+1)/($BX1148-$BW1148+1))),"")</f>
        <v>0.25</v>
      </c>
      <c r="Z1148" s="0" t="n">
        <f aca="false">IF(AND(ISNUMBER($BW1148),ISNUMBER($BX1148)),MIN(1,MAX(0,($BX1148-2019+1)/($BX1148-$BW1148+1))),"")</f>
        <v>0.2</v>
      </c>
      <c r="AA1148" s="0" t="n">
        <f aca="false">IF(ISNUMBER($BX1148),IF($BX1148&gt;=2017,1,0),"")</f>
        <v>1</v>
      </c>
      <c r="AB1148" s="0" t="n">
        <f aca="false">IF(ISNUMBER($BX1148),IF($BX1148&gt;=2018,1,0),"")</f>
        <v>1</v>
      </c>
      <c r="AC1148" s="0" t="n">
        <f aca="false">IF(ISNUMBER($BX1148),IF($BX1148&gt;=2019,1,0),"")</f>
        <v>1</v>
      </c>
      <c r="AD1148" s="0" t="n">
        <f aca="false">IF($L1148&lt;&gt;"",IF($L1148&gt;2013,1,0),"")</f>
        <v>0</v>
      </c>
      <c r="AE1148" s="0" t="n">
        <f aca="false">IF($L1148&lt;&gt;"",1+IF($L1148&gt;2011,1,0)+IF($L1148&gt;2014,1,0),"")</f>
        <v>2</v>
      </c>
      <c r="AF1148" s="0" t="s">
        <v>310</v>
      </c>
      <c r="AG1148" s="0" t="s">
        <v>88</v>
      </c>
      <c r="AH1148" s="0" t="s">
        <v>89</v>
      </c>
      <c r="AI1148" s="0" t="s">
        <v>90</v>
      </c>
      <c r="AJ1148" s="0" t="s">
        <v>90</v>
      </c>
      <c r="AK1148" s="0" t="str">
        <f aca="false">IF(AND($CF1148&lt;&gt;"",IFERROR(INDEX(subsample_country_map!$B:$B,MATCH($CF1148,subsample_country_map!$A:$A,0)),"")&lt;&gt;""),INDEX(subsample_country_map!$B:$B,MATCH($CF1148,subsample_country_map!$A:$A,0)),INDEX(lookup!$AA:$AA,MATCH($A1148,lookup!$A:$A,0)))</f>
        <v>2_Europe</v>
      </c>
      <c r="AL1148" s="0" t="str">
        <f aca="false">IF(AND($CF1148&lt;&gt;"",IFERROR(INDEX(subsample_country_map!$C:$C,MATCH($CF1148,subsample_country_map!$A:$A,0)),"")&lt;&gt;""),INDEX(subsample_country_map!$C:$C,MATCH($CF1148,subsample_country_map!$A:$A,0)),INDEX(lookup!$AB:$AB,MATCH($A1148,lookup!$A:$A,0)))</f>
        <v>99_NCE</v>
      </c>
      <c r="AM1148" s="0" t="str">
        <f aca="false">IF(AND($CF1148&lt;&gt;"",IFERROR(INDEX(subsample_country_map!$D:$D,MATCH($CF1148,subsample_country_map!$A:$A,0)),"")&lt;&gt;""),INDEX(subsample_country_map!$D:$D,MATCH($CF1148,subsample_country_map!$A:$A,0)),INDEX(lookup!$AC:$AC,MATCH($A1148,lookup!$A:$A,0)))</f>
        <v>1_western</v>
      </c>
      <c r="AN1148" s="0" t="str">
        <f aca="false">IF(AND($CF1148&lt;&gt;"",IFERROR(INDEX(subsample_country_map!$E:$E,MATCH($CF1148,subsample_country_map!$A:$A,0)),"")&lt;&gt;""),INDEX(subsample_country_map!$E:$E,MATCH($CF1148,subsample_country_map!$A:$A,0)),INDEX(lookup!$AD:$AD,MATCH($A1148,lookup!$A:$A,0)))</f>
        <v>99_NCE</v>
      </c>
      <c r="AO1148" s="0" t="str">
        <f aca="false">INDEX(lookup!$Y:$Y,MATCH($A1148,lookup!$A:$A,0))</f>
        <v>0_published</v>
      </c>
      <c r="AP1148" s="0" t="str">
        <f aca="false">INDEX(lookup!$Z:$Z,MATCH($A1148,lookup!$A:$A,0))</f>
        <v>1_VHB high</v>
      </c>
      <c r="AQ1148" s="0" t="str">
        <f aca="false">INDEX(lookup!$W:$W,MATCH($A1148,lookup!$A:$A,0))</f>
        <v>1_fin/acc/econ</v>
      </c>
      <c r="AS1148" s="0" t="s">
        <v>91</v>
      </c>
      <c r="AT1148" s="0" t="s">
        <v>111</v>
      </c>
      <c r="AU1148" s="0" t="s">
        <v>311</v>
      </c>
      <c r="AV1148" s="0" t="s">
        <v>4173</v>
      </c>
      <c r="AW1148" s="0" t="s">
        <v>4174</v>
      </c>
      <c r="BA1148" s="0" t="n">
        <v>48060</v>
      </c>
      <c r="BB1148" s="0" t="s">
        <v>347</v>
      </c>
      <c r="BC1148" s="0" t="s">
        <v>122</v>
      </c>
      <c r="BD1148" s="0" t="s">
        <v>123</v>
      </c>
      <c r="BE1148" s="0" t="s">
        <v>4160</v>
      </c>
      <c r="BF1148" s="0" t="s">
        <v>4175</v>
      </c>
      <c r="BI1148" s="0" t="s">
        <v>763</v>
      </c>
      <c r="BJ1148" s="0" t="s">
        <v>4176</v>
      </c>
      <c r="BK1148" s="0" t="s">
        <v>460</v>
      </c>
      <c r="BL1148" s="0" t="s">
        <v>4177</v>
      </c>
      <c r="BM1148" s="0" t="s">
        <v>2422</v>
      </c>
      <c r="BN1148" s="0" t="s">
        <v>4072</v>
      </c>
      <c r="BO1148" s="0" t="s">
        <v>105</v>
      </c>
      <c r="BP1148" s="0" t="s">
        <v>4068</v>
      </c>
      <c r="BQ1148" s="0" t="s">
        <v>127</v>
      </c>
      <c r="BT1148" s="0" t="n">
        <v>0</v>
      </c>
      <c r="BU1148" s="0" t="s">
        <v>4073</v>
      </c>
      <c r="BW1148" s="0" t="n">
        <v>2003</v>
      </c>
      <c r="BX1148" s="0" t="n">
        <v>2022</v>
      </c>
      <c r="BY1148" s="0" t="s">
        <v>4074</v>
      </c>
      <c r="BZ1148" s="0" t="n">
        <v>2012.5</v>
      </c>
      <c r="CA1148" s="0" t="n">
        <v>0.35</v>
      </c>
      <c r="CB1148" s="0" t="n">
        <v>0</v>
      </c>
      <c r="CC1148" s="0" t="n">
        <v>1</v>
      </c>
      <c r="CD1148" s="0" t="n">
        <v>-0.0148043425571321</v>
      </c>
      <c r="CE1148" s="0" t="n">
        <v>1</v>
      </c>
      <c r="CF1148" s="0" t="s">
        <v>4175</v>
      </c>
    </row>
    <row r="1149" customFormat="false" ht="15" hidden="false" customHeight="false" outlineLevel="0" collapsed="false">
      <c r="A1149" s="0" t="s">
        <v>4068</v>
      </c>
      <c r="B1149" s="0" t="n">
        <v>2454</v>
      </c>
      <c r="C1149" s="0" t="n">
        <v>-0.013002906257169</v>
      </c>
      <c r="D1149" s="0" t="n">
        <v>30972</v>
      </c>
      <c r="E1149" s="0" t="n">
        <f aca="false">IF(ISNUMBER($BA1149),$BA1149,IF(AND(ISNUMBER($D1149),ISNUMBER($BW1149),ISNUMBER($BX1149)),$D1149*($BX1149-$BW1149+1),""))</f>
        <v>30972</v>
      </c>
      <c r="H1149" s="0" t="s">
        <v>118</v>
      </c>
      <c r="I1149" s="0" t="s">
        <v>344</v>
      </c>
      <c r="J1149" s="0" t="n">
        <f aca="false">IF($BW1149&lt;&gt;"",$BW1149,"")</f>
        <v>2003</v>
      </c>
      <c r="K1149" s="0" t="n">
        <f aca="false">IF($BX1149&lt;&gt;"",$BX1149,"")</f>
        <v>2022</v>
      </c>
      <c r="L1149" s="0" t="n">
        <f aca="false">IF(AND(ISNUMBER($BW1149),ISNUMBER($BX1149)),($BW1149+$BX1149)/2,"")</f>
        <v>2012.5</v>
      </c>
      <c r="M1149" s="0" t="n">
        <f aca="false">IF($L1149&lt;&gt;"",$L1149,"")</f>
        <v>2012.5</v>
      </c>
      <c r="N1149" s="0" t="n">
        <f aca="false">IF(AND(ISNUMBER($BW1149),ISNUMBER($BX1149)),MIN(1,MAX(0,($BX1149-2016+1)/($BX1149-$BW1149+1))),"")</f>
        <v>0.35</v>
      </c>
      <c r="O1149" s="0" t="n">
        <f aca="false">IF(AND(ISNUMBER($BW1149),ISNUMBER($BX1149)),MIN(1,MAX(0,($BX1149-2017+1)/($BX1149-$BW1149+1))),"")</f>
        <v>0.3</v>
      </c>
      <c r="P1149" s="0" t="n">
        <f aca="false">IF(AND(ISNUMBER($BW1149),ISNUMBER($BX1149)),MIN(1,MAX(0,($BX1149-2018+1)/($BX1149-$BW1149+1))),"")</f>
        <v>0.25</v>
      </c>
      <c r="Q1149" s="0" t="n">
        <f aca="false">IF(AND(ISNUMBER($BW1149),ISNUMBER($BX1149)),MIN(1,MAX(0,($BX1149-2019+1)/($BX1149-$BW1149+1))),"")</f>
        <v>0.2</v>
      </c>
      <c r="R1149" s="0" t="n">
        <f aca="false">IF(AND(ISNUMBER($BW1149),ISNUMBER($BX1149)),MIN(1,MAX(0,($BX1149-2016+1)/($BX1149-$BW1149+1))),"")</f>
        <v>0.35</v>
      </c>
      <c r="S1149" s="0" t="n">
        <f aca="false">IF($L1149&lt;&gt;"",IF($L1149&gt;=2015.5,1,0),"")</f>
        <v>0</v>
      </c>
      <c r="T1149" s="0" t="n">
        <f aca="false">IF($L1149&lt;&gt;"",IF($L1149&gt;=2016,1,0),"")</f>
        <v>0</v>
      </c>
      <c r="U1149" s="0" t="n">
        <f aca="false">IF(ISNUMBER($BX1149),IF($BX1149&gt;=2016,1,0),"")</f>
        <v>1</v>
      </c>
      <c r="V1149" s="0" t="n">
        <f aca="false">IF(ISNUMBER($BW1149),IF($BW1149&gt;=2016,1,0),"")</f>
        <v>0</v>
      </c>
      <c r="W1149" s="0" t="str">
        <f aca="false">IF(AND(ISNUMBER($BW1149),ISNUMBER($BX1149)),IF($BW1149&gt;=2016,"post-only",IF($BX1149&lt;2016,"pre-only","mixed")),"")</f>
        <v>mixed</v>
      </c>
      <c r="X1149" s="0" t="n">
        <f aca="false">IF(AND(ISNUMBER($BW1149),ISNUMBER($BX1149)),MIN(1,MAX(0,($BX1149-2017+1)/($BX1149-$BW1149+1))),"")</f>
        <v>0.3</v>
      </c>
      <c r="Y1149" s="0" t="n">
        <f aca="false">IF(AND(ISNUMBER($BW1149),ISNUMBER($BX1149)),MIN(1,MAX(0,($BX1149-2018+1)/($BX1149-$BW1149+1))),"")</f>
        <v>0.25</v>
      </c>
      <c r="Z1149" s="0" t="n">
        <f aca="false">IF(AND(ISNUMBER($BW1149),ISNUMBER($BX1149)),MIN(1,MAX(0,($BX1149-2019+1)/($BX1149-$BW1149+1))),"")</f>
        <v>0.2</v>
      </c>
      <c r="AA1149" s="0" t="n">
        <f aca="false">IF(ISNUMBER($BX1149),IF($BX1149&gt;=2017,1,0),"")</f>
        <v>1</v>
      </c>
      <c r="AB1149" s="0" t="n">
        <f aca="false">IF(ISNUMBER($BX1149),IF($BX1149&gt;=2018,1,0),"")</f>
        <v>1</v>
      </c>
      <c r="AC1149" s="0" t="n">
        <f aca="false">IF(ISNUMBER($BX1149),IF($BX1149&gt;=2019,1,0),"")</f>
        <v>1</v>
      </c>
      <c r="AD1149" s="0" t="n">
        <f aca="false">IF($L1149&lt;&gt;"",IF($L1149&gt;2013,1,0),"")</f>
        <v>0</v>
      </c>
      <c r="AE1149" s="0" t="n">
        <f aca="false">IF($L1149&lt;&gt;"",1+IF($L1149&gt;2011,1,0)+IF($L1149&gt;2014,1,0),"")</f>
        <v>2</v>
      </c>
      <c r="AF1149" s="0" t="s">
        <v>310</v>
      </c>
      <c r="AG1149" s="0" t="s">
        <v>88</v>
      </c>
      <c r="AH1149" s="0" t="s">
        <v>89</v>
      </c>
      <c r="AI1149" s="0" t="s">
        <v>90</v>
      </c>
      <c r="AJ1149" s="0" t="s">
        <v>90</v>
      </c>
      <c r="AK1149" s="0" t="str">
        <f aca="false">IF(AND($CF1149&lt;&gt;"",IFERROR(INDEX(subsample_country_map!$B:$B,MATCH($CF1149,subsample_country_map!$A:$A,0)),"")&lt;&gt;""),INDEX(subsample_country_map!$B:$B,MATCH($CF1149,subsample_country_map!$A:$A,0)),INDEX(lookup!$AA:$AA,MATCH($A1149,lookup!$A:$A,0)))</f>
        <v>2_Europe</v>
      </c>
      <c r="AL1149" s="0" t="str">
        <f aca="false">IF(AND($CF1149&lt;&gt;"",IFERROR(INDEX(subsample_country_map!$C:$C,MATCH($CF1149,subsample_country_map!$A:$A,0)),"")&lt;&gt;""),INDEX(subsample_country_map!$C:$C,MATCH($CF1149,subsample_country_map!$A:$A,0)),INDEX(lookup!$AB:$AB,MATCH($A1149,lookup!$A:$A,0)))</f>
        <v>99_NCE</v>
      </c>
      <c r="AM1149" s="0" t="str">
        <f aca="false">IF(AND($CF1149&lt;&gt;"",IFERROR(INDEX(subsample_country_map!$D:$D,MATCH($CF1149,subsample_country_map!$A:$A,0)),"")&lt;&gt;""),INDEX(subsample_country_map!$D:$D,MATCH($CF1149,subsample_country_map!$A:$A,0)),INDEX(lookup!$AC:$AC,MATCH($A1149,lookup!$A:$A,0)))</f>
        <v>1_western</v>
      </c>
      <c r="AN1149" s="0" t="str">
        <f aca="false">IF(AND($CF1149&lt;&gt;"",IFERROR(INDEX(subsample_country_map!$E:$E,MATCH($CF1149,subsample_country_map!$A:$A,0)),"")&lt;&gt;""),INDEX(subsample_country_map!$E:$E,MATCH($CF1149,subsample_country_map!$A:$A,0)),INDEX(lookup!$AD:$AD,MATCH($A1149,lookup!$A:$A,0)))</f>
        <v>99_NCE</v>
      </c>
      <c r="AO1149" s="0" t="str">
        <f aca="false">INDEX(lookup!$Y:$Y,MATCH($A1149,lookup!$A:$A,0))</f>
        <v>0_published</v>
      </c>
      <c r="AP1149" s="0" t="str">
        <f aca="false">INDEX(lookup!$Z:$Z,MATCH($A1149,lookup!$A:$A,0))</f>
        <v>1_VHB high</v>
      </c>
      <c r="AQ1149" s="0" t="str">
        <f aca="false">INDEX(lookup!$W:$W,MATCH($A1149,lookup!$A:$A,0))</f>
        <v>1_fin/acc/econ</v>
      </c>
      <c r="AS1149" s="0" t="s">
        <v>91</v>
      </c>
      <c r="AT1149" s="0" t="s">
        <v>111</v>
      </c>
      <c r="AU1149" s="0" t="s">
        <v>311</v>
      </c>
      <c r="AV1149" s="0" t="s">
        <v>4178</v>
      </c>
      <c r="AW1149" s="0" t="s">
        <v>550</v>
      </c>
      <c r="BA1149" s="0" t="n">
        <v>30972</v>
      </c>
      <c r="BB1149" s="0" t="s">
        <v>347</v>
      </c>
      <c r="BC1149" s="0" t="s">
        <v>122</v>
      </c>
      <c r="BD1149" s="0" t="s">
        <v>123</v>
      </c>
      <c r="BE1149" s="0" t="s">
        <v>4160</v>
      </c>
      <c r="BF1149" s="0" t="s">
        <v>4179</v>
      </c>
      <c r="BI1149" s="0" t="s">
        <v>763</v>
      </c>
      <c r="BJ1149" s="0" t="s">
        <v>4180</v>
      </c>
      <c r="BK1149" s="0" t="s">
        <v>460</v>
      </c>
      <c r="BL1149" s="0" t="s">
        <v>4181</v>
      </c>
      <c r="BM1149" s="0" t="s">
        <v>2422</v>
      </c>
      <c r="BN1149" s="0" t="s">
        <v>4072</v>
      </c>
      <c r="BO1149" s="0" t="s">
        <v>105</v>
      </c>
      <c r="BP1149" s="0" t="s">
        <v>4068</v>
      </c>
      <c r="BQ1149" s="0" t="s">
        <v>127</v>
      </c>
      <c r="BT1149" s="0" t="n">
        <v>0</v>
      </c>
      <c r="BU1149" s="0" t="s">
        <v>4073</v>
      </c>
      <c r="BW1149" s="0" t="n">
        <v>2003</v>
      </c>
      <c r="BX1149" s="0" t="n">
        <v>2022</v>
      </c>
      <c r="BY1149" s="0" t="s">
        <v>4074</v>
      </c>
      <c r="BZ1149" s="0" t="n">
        <v>2012.5</v>
      </c>
      <c r="CA1149" s="0" t="n">
        <v>0.35</v>
      </c>
      <c r="CB1149" s="0" t="n">
        <v>0</v>
      </c>
      <c r="CC1149" s="0" t="n">
        <v>1</v>
      </c>
      <c r="CD1149" s="0" t="n">
        <v>-0.0130036391561202</v>
      </c>
      <c r="CE1149" s="0" t="n">
        <v>1</v>
      </c>
      <c r="CF1149" s="0" t="s">
        <v>4179</v>
      </c>
    </row>
    <row r="1150" customFormat="false" ht="15" hidden="false" customHeight="false" outlineLevel="0" collapsed="false">
      <c r="A1150" s="0" t="s">
        <v>4068</v>
      </c>
      <c r="B1150" s="0" t="n">
        <v>2455</v>
      </c>
      <c r="C1150" s="0" t="n">
        <v>-0.0134003122861382</v>
      </c>
      <c r="D1150" s="0" t="n">
        <v>25638</v>
      </c>
      <c r="E1150" s="0" t="n">
        <f aca="false">IF(ISNUMBER($BA1150),$BA1150,IF(AND(ISNUMBER($D1150),ISNUMBER($BW1150),ISNUMBER($BX1150)),$D1150*($BX1150-$BW1150+1),""))</f>
        <v>25638</v>
      </c>
      <c r="H1150" s="0" t="s">
        <v>118</v>
      </c>
      <c r="I1150" s="0" t="s">
        <v>344</v>
      </c>
      <c r="J1150" s="0" t="n">
        <f aca="false">IF($BW1150&lt;&gt;"",$BW1150,"")</f>
        <v>2003</v>
      </c>
      <c r="K1150" s="0" t="n">
        <f aca="false">IF($BX1150&lt;&gt;"",$BX1150,"")</f>
        <v>2022</v>
      </c>
      <c r="L1150" s="0" t="n">
        <f aca="false">IF(AND(ISNUMBER($BW1150),ISNUMBER($BX1150)),($BW1150+$BX1150)/2,"")</f>
        <v>2012.5</v>
      </c>
      <c r="M1150" s="0" t="n">
        <f aca="false">IF($L1150&lt;&gt;"",$L1150,"")</f>
        <v>2012.5</v>
      </c>
      <c r="N1150" s="0" t="n">
        <f aca="false">IF(AND(ISNUMBER($BW1150),ISNUMBER($BX1150)),MIN(1,MAX(0,($BX1150-2016+1)/($BX1150-$BW1150+1))),"")</f>
        <v>0.35</v>
      </c>
      <c r="O1150" s="0" t="n">
        <f aca="false">IF(AND(ISNUMBER($BW1150),ISNUMBER($BX1150)),MIN(1,MAX(0,($BX1150-2017+1)/($BX1150-$BW1150+1))),"")</f>
        <v>0.3</v>
      </c>
      <c r="P1150" s="0" t="n">
        <f aca="false">IF(AND(ISNUMBER($BW1150),ISNUMBER($BX1150)),MIN(1,MAX(0,($BX1150-2018+1)/($BX1150-$BW1150+1))),"")</f>
        <v>0.25</v>
      </c>
      <c r="Q1150" s="0" t="n">
        <f aca="false">IF(AND(ISNUMBER($BW1150),ISNUMBER($BX1150)),MIN(1,MAX(0,($BX1150-2019+1)/($BX1150-$BW1150+1))),"")</f>
        <v>0.2</v>
      </c>
      <c r="R1150" s="0" t="n">
        <f aca="false">IF(AND(ISNUMBER($BW1150),ISNUMBER($BX1150)),MIN(1,MAX(0,($BX1150-2016+1)/($BX1150-$BW1150+1))),"")</f>
        <v>0.35</v>
      </c>
      <c r="S1150" s="0" t="n">
        <f aca="false">IF($L1150&lt;&gt;"",IF($L1150&gt;=2015.5,1,0),"")</f>
        <v>0</v>
      </c>
      <c r="T1150" s="0" t="n">
        <f aca="false">IF($L1150&lt;&gt;"",IF($L1150&gt;=2016,1,0),"")</f>
        <v>0</v>
      </c>
      <c r="U1150" s="0" t="n">
        <f aca="false">IF(ISNUMBER($BX1150),IF($BX1150&gt;=2016,1,0),"")</f>
        <v>1</v>
      </c>
      <c r="V1150" s="0" t="n">
        <f aca="false">IF(ISNUMBER($BW1150),IF($BW1150&gt;=2016,1,0),"")</f>
        <v>0</v>
      </c>
      <c r="W1150" s="0" t="str">
        <f aca="false">IF(AND(ISNUMBER($BW1150),ISNUMBER($BX1150)),IF($BW1150&gt;=2016,"post-only",IF($BX1150&lt;2016,"pre-only","mixed")),"")</f>
        <v>mixed</v>
      </c>
      <c r="X1150" s="0" t="n">
        <f aca="false">IF(AND(ISNUMBER($BW1150),ISNUMBER($BX1150)),MIN(1,MAX(0,($BX1150-2017+1)/($BX1150-$BW1150+1))),"")</f>
        <v>0.3</v>
      </c>
      <c r="Y1150" s="0" t="n">
        <f aca="false">IF(AND(ISNUMBER($BW1150),ISNUMBER($BX1150)),MIN(1,MAX(0,($BX1150-2018+1)/($BX1150-$BW1150+1))),"")</f>
        <v>0.25</v>
      </c>
      <c r="Z1150" s="0" t="n">
        <f aca="false">IF(AND(ISNUMBER($BW1150),ISNUMBER($BX1150)),MIN(1,MAX(0,($BX1150-2019+1)/($BX1150-$BW1150+1))),"")</f>
        <v>0.2</v>
      </c>
      <c r="AA1150" s="0" t="n">
        <f aca="false">IF(ISNUMBER($BX1150),IF($BX1150&gt;=2017,1,0),"")</f>
        <v>1</v>
      </c>
      <c r="AB1150" s="0" t="n">
        <f aca="false">IF(ISNUMBER($BX1150),IF($BX1150&gt;=2018,1,0),"")</f>
        <v>1</v>
      </c>
      <c r="AC1150" s="0" t="n">
        <f aca="false">IF(ISNUMBER($BX1150),IF($BX1150&gt;=2019,1,0),"")</f>
        <v>1</v>
      </c>
      <c r="AD1150" s="0" t="n">
        <f aca="false">IF($L1150&lt;&gt;"",IF($L1150&gt;2013,1,0),"")</f>
        <v>0</v>
      </c>
      <c r="AE1150" s="0" t="n">
        <f aca="false">IF($L1150&lt;&gt;"",1+IF($L1150&gt;2011,1,0)+IF($L1150&gt;2014,1,0),"")</f>
        <v>2</v>
      </c>
      <c r="AF1150" s="0" t="s">
        <v>310</v>
      </c>
      <c r="AG1150" s="0" t="s">
        <v>88</v>
      </c>
      <c r="AH1150" s="0" t="s">
        <v>89</v>
      </c>
      <c r="AI1150" s="0" t="s">
        <v>90</v>
      </c>
      <c r="AJ1150" s="0" t="s">
        <v>90</v>
      </c>
      <c r="AK1150" s="0" t="str">
        <f aca="false">IF(AND($CF1150&lt;&gt;"",IFERROR(INDEX(subsample_country_map!$B:$B,MATCH($CF1150,subsample_country_map!$A:$A,0)),"")&lt;&gt;""),INDEX(subsample_country_map!$B:$B,MATCH($CF1150,subsample_country_map!$A:$A,0)),INDEX(lookup!$AA:$AA,MATCH($A1150,lookup!$A:$A,0)))</f>
        <v>2_Europe</v>
      </c>
      <c r="AL1150" s="0" t="str">
        <f aca="false">IF(AND($CF1150&lt;&gt;"",IFERROR(INDEX(subsample_country_map!$C:$C,MATCH($CF1150,subsample_country_map!$A:$A,0)),"")&lt;&gt;""),INDEX(subsample_country_map!$C:$C,MATCH($CF1150,subsample_country_map!$A:$A,0)),INDEX(lookup!$AB:$AB,MATCH($A1150,lookup!$A:$A,0)))</f>
        <v>99_NCE</v>
      </c>
      <c r="AM1150" s="0" t="str">
        <f aca="false">IF(AND($CF1150&lt;&gt;"",IFERROR(INDEX(subsample_country_map!$D:$D,MATCH($CF1150,subsample_country_map!$A:$A,0)),"")&lt;&gt;""),INDEX(subsample_country_map!$D:$D,MATCH($CF1150,subsample_country_map!$A:$A,0)),INDEX(lookup!$AC:$AC,MATCH($A1150,lookup!$A:$A,0)))</f>
        <v>1_western</v>
      </c>
      <c r="AN1150" s="0" t="str">
        <f aca="false">IF(AND($CF1150&lt;&gt;"",IFERROR(INDEX(subsample_country_map!$E:$E,MATCH($CF1150,subsample_country_map!$A:$A,0)),"")&lt;&gt;""),INDEX(subsample_country_map!$E:$E,MATCH($CF1150,subsample_country_map!$A:$A,0)),INDEX(lookup!$AD:$AD,MATCH($A1150,lookup!$A:$A,0)))</f>
        <v>99_NCE</v>
      </c>
      <c r="AO1150" s="0" t="str">
        <f aca="false">INDEX(lookup!$Y:$Y,MATCH($A1150,lookup!$A:$A,0))</f>
        <v>0_published</v>
      </c>
      <c r="AP1150" s="0" t="str">
        <f aca="false">INDEX(lookup!$Z:$Z,MATCH($A1150,lookup!$A:$A,0))</f>
        <v>1_VHB high</v>
      </c>
      <c r="AQ1150" s="0" t="str">
        <f aca="false">INDEX(lookup!$W:$W,MATCH($A1150,lookup!$A:$A,0))</f>
        <v>1_fin/acc/econ</v>
      </c>
      <c r="AS1150" s="0" t="s">
        <v>91</v>
      </c>
      <c r="AT1150" s="0" t="s">
        <v>111</v>
      </c>
      <c r="AU1150" s="0" t="s">
        <v>311</v>
      </c>
      <c r="AV1150" s="0" t="s">
        <v>4182</v>
      </c>
      <c r="AW1150" s="0" t="s">
        <v>4183</v>
      </c>
      <c r="BA1150" s="0" t="n">
        <v>25638</v>
      </c>
      <c r="BB1150" s="0" t="s">
        <v>347</v>
      </c>
      <c r="BC1150" s="0" t="s">
        <v>122</v>
      </c>
      <c r="BD1150" s="0" t="s">
        <v>123</v>
      </c>
      <c r="BE1150" s="0" t="s">
        <v>4160</v>
      </c>
      <c r="BF1150" s="0" t="s">
        <v>4184</v>
      </c>
      <c r="BI1150" s="0" t="s">
        <v>763</v>
      </c>
      <c r="BJ1150" s="0" t="s">
        <v>4185</v>
      </c>
      <c r="BK1150" s="0" t="s">
        <v>460</v>
      </c>
      <c r="BL1150" s="0" t="s">
        <v>4186</v>
      </c>
      <c r="BM1150" s="0" t="s">
        <v>2422</v>
      </c>
      <c r="BN1150" s="0" t="s">
        <v>4072</v>
      </c>
      <c r="BO1150" s="0" t="s">
        <v>105</v>
      </c>
      <c r="BP1150" s="0" t="s">
        <v>4068</v>
      </c>
      <c r="BQ1150" s="0" t="s">
        <v>127</v>
      </c>
      <c r="BT1150" s="0" t="n">
        <v>0</v>
      </c>
      <c r="BU1150" s="0" t="s">
        <v>4073</v>
      </c>
      <c r="BW1150" s="0" t="n">
        <v>2003</v>
      </c>
      <c r="BX1150" s="0" t="n">
        <v>2022</v>
      </c>
      <c r="BY1150" s="0" t="s">
        <v>4074</v>
      </c>
      <c r="BZ1150" s="0" t="n">
        <v>2012.5</v>
      </c>
      <c r="CA1150" s="0" t="n">
        <v>0.35</v>
      </c>
      <c r="CB1150" s="0" t="n">
        <v>0</v>
      </c>
      <c r="CC1150" s="0" t="n">
        <v>1</v>
      </c>
      <c r="CD1150" s="0" t="n">
        <v>-0.0134011144633094</v>
      </c>
      <c r="CE1150" s="0" t="n">
        <v>1</v>
      </c>
      <c r="CF1150" s="0" t="s">
        <v>4184</v>
      </c>
    </row>
    <row r="1151" customFormat="false" ht="15" hidden="false" customHeight="false" outlineLevel="0" collapsed="false">
      <c r="A1151" s="0" t="s">
        <v>4068</v>
      </c>
      <c r="B1151" s="0" t="n">
        <v>2456</v>
      </c>
      <c r="C1151" s="0" t="n">
        <v>-0.0230573736955191</v>
      </c>
      <c r="D1151" s="0" t="n">
        <v>111877</v>
      </c>
      <c r="E1151" s="0" t="n">
        <f aca="false">IF(ISNUMBER($BA1151),$BA1151,IF(AND(ISNUMBER($D1151),ISNUMBER($BW1151),ISNUMBER($BX1151)),$D1151*($BX1151-$BW1151+1),""))</f>
        <v>111877</v>
      </c>
      <c r="H1151" s="0" t="s">
        <v>118</v>
      </c>
      <c r="I1151" s="0" t="s">
        <v>344</v>
      </c>
      <c r="J1151" s="0" t="n">
        <f aca="false">IF($BW1151&lt;&gt;"",$BW1151,"")</f>
        <v>2003</v>
      </c>
      <c r="K1151" s="0" t="n">
        <f aca="false">IF($BX1151&lt;&gt;"",$BX1151,"")</f>
        <v>2022</v>
      </c>
      <c r="L1151" s="0" t="n">
        <f aca="false">IF(AND(ISNUMBER($BW1151),ISNUMBER($BX1151)),($BW1151+$BX1151)/2,"")</f>
        <v>2012.5</v>
      </c>
      <c r="M1151" s="0" t="n">
        <f aca="false">IF($L1151&lt;&gt;"",$L1151,"")</f>
        <v>2012.5</v>
      </c>
      <c r="N1151" s="0" t="n">
        <f aca="false">IF(AND(ISNUMBER($BW1151),ISNUMBER($BX1151)),MIN(1,MAX(0,($BX1151-2016+1)/($BX1151-$BW1151+1))),"")</f>
        <v>0.35</v>
      </c>
      <c r="O1151" s="0" t="n">
        <f aca="false">IF(AND(ISNUMBER($BW1151),ISNUMBER($BX1151)),MIN(1,MAX(0,($BX1151-2017+1)/($BX1151-$BW1151+1))),"")</f>
        <v>0.3</v>
      </c>
      <c r="P1151" s="0" t="n">
        <f aca="false">IF(AND(ISNUMBER($BW1151),ISNUMBER($BX1151)),MIN(1,MAX(0,($BX1151-2018+1)/($BX1151-$BW1151+1))),"")</f>
        <v>0.25</v>
      </c>
      <c r="Q1151" s="0" t="n">
        <f aca="false">IF(AND(ISNUMBER($BW1151),ISNUMBER($BX1151)),MIN(1,MAX(0,($BX1151-2019+1)/($BX1151-$BW1151+1))),"")</f>
        <v>0.2</v>
      </c>
      <c r="R1151" s="0" t="n">
        <f aca="false">IF(AND(ISNUMBER($BW1151),ISNUMBER($BX1151)),MIN(1,MAX(0,($BX1151-2016+1)/($BX1151-$BW1151+1))),"")</f>
        <v>0.35</v>
      </c>
      <c r="S1151" s="0" t="n">
        <f aca="false">IF($L1151&lt;&gt;"",IF($L1151&gt;=2015.5,1,0),"")</f>
        <v>0</v>
      </c>
      <c r="T1151" s="0" t="n">
        <f aca="false">IF($L1151&lt;&gt;"",IF($L1151&gt;=2016,1,0),"")</f>
        <v>0</v>
      </c>
      <c r="U1151" s="0" t="n">
        <f aca="false">IF(ISNUMBER($BX1151),IF($BX1151&gt;=2016,1,0),"")</f>
        <v>1</v>
      </c>
      <c r="V1151" s="0" t="n">
        <f aca="false">IF(ISNUMBER($BW1151),IF($BW1151&gt;=2016,1,0),"")</f>
        <v>0</v>
      </c>
      <c r="W1151" s="0" t="str">
        <f aca="false">IF(AND(ISNUMBER($BW1151),ISNUMBER($BX1151)),IF($BW1151&gt;=2016,"post-only",IF($BX1151&lt;2016,"pre-only","mixed")),"")</f>
        <v>mixed</v>
      </c>
      <c r="X1151" s="0" t="n">
        <f aca="false">IF(AND(ISNUMBER($BW1151),ISNUMBER($BX1151)),MIN(1,MAX(0,($BX1151-2017+1)/($BX1151-$BW1151+1))),"")</f>
        <v>0.3</v>
      </c>
      <c r="Y1151" s="0" t="n">
        <f aca="false">IF(AND(ISNUMBER($BW1151),ISNUMBER($BX1151)),MIN(1,MAX(0,($BX1151-2018+1)/($BX1151-$BW1151+1))),"")</f>
        <v>0.25</v>
      </c>
      <c r="Z1151" s="0" t="n">
        <f aca="false">IF(AND(ISNUMBER($BW1151),ISNUMBER($BX1151)),MIN(1,MAX(0,($BX1151-2019+1)/($BX1151-$BW1151+1))),"")</f>
        <v>0.2</v>
      </c>
      <c r="AA1151" s="0" t="n">
        <f aca="false">IF(ISNUMBER($BX1151),IF($BX1151&gt;=2017,1,0),"")</f>
        <v>1</v>
      </c>
      <c r="AB1151" s="0" t="n">
        <f aca="false">IF(ISNUMBER($BX1151),IF($BX1151&gt;=2018,1,0),"")</f>
        <v>1</v>
      </c>
      <c r="AC1151" s="0" t="n">
        <f aca="false">IF(ISNUMBER($BX1151),IF($BX1151&gt;=2019,1,0),"")</f>
        <v>1</v>
      </c>
      <c r="AD1151" s="0" t="n">
        <f aca="false">IF($L1151&lt;&gt;"",IF($L1151&gt;2013,1,0),"")</f>
        <v>0</v>
      </c>
      <c r="AE1151" s="0" t="n">
        <f aca="false">IF($L1151&lt;&gt;"",1+IF($L1151&gt;2011,1,0)+IF($L1151&gt;2014,1,0),"")</f>
        <v>2</v>
      </c>
      <c r="AF1151" s="0" t="s">
        <v>310</v>
      </c>
      <c r="AG1151" s="0" t="s">
        <v>88</v>
      </c>
      <c r="AH1151" s="0" t="s">
        <v>89</v>
      </c>
      <c r="AI1151" s="0" t="s">
        <v>90</v>
      </c>
      <c r="AJ1151" s="0" t="s">
        <v>90</v>
      </c>
      <c r="AK1151" s="0" t="str">
        <f aca="false">IF(AND($CF1151&lt;&gt;"",IFERROR(INDEX(subsample_country_map!$B:$B,MATCH($CF1151,subsample_country_map!$A:$A,0)),"")&lt;&gt;""),INDEX(subsample_country_map!$B:$B,MATCH($CF1151,subsample_country_map!$A:$A,0)),INDEX(lookup!$AA:$AA,MATCH($A1151,lookup!$A:$A,0)))</f>
        <v>1_US</v>
      </c>
      <c r="AL1151" s="0" t="str">
        <f aca="false">IF(AND($CF1151&lt;&gt;"",IFERROR(INDEX(subsample_country_map!$C:$C,MATCH($CF1151,subsample_country_map!$A:$A,0)),"")&lt;&gt;""),INDEX(subsample_country_map!$C:$C,MATCH($CF1151,subsample_country_map!$A:$A,0)),INDEX(lookup!$AB:$AB,MATCH($A1151,lookup!$A:$A,0)))</f>
        <v>1_developed</v>
      </c>
      <c r="AM1151" s="0" t="str">
        <f aca="false">IF(AND($CF1151&lt;&gt;"",IFERROR(INDEX(subsample_country_map!$D:$D,MATCH($CF1151,subsample_country_map!$A:$A,0)),"")&lt;&gt;""),INDEX(subsample_country_map!$D:$D,MATCH($CF1151,subsample_country_map!$A:$A,0)),INDEX(lookup!$AC:$AC,MATCH($A1151,lookup!$A:$A,0)))</f>
        <v>1_western</v>
      </c>
      <c r="AN1151" s="0" t="str">
        <f aca="false">IF(AND($CF1151&lt;&gt;"",IFERROR(INDEX(subsample_country_map!$E:$E,MATCH($CF1151,subsample_country_map!$A:$A,0)),"")&lt;&gt;""),INDEX(subsample_country_map!$E:$E,MATCH($CF1151,subsample_country_map!$A:$A,0)),INDEX(lookup!$AD:$AD,MATCH($A1151,lookup!$A:$A,0)))</f>
        <v>1_common law</v>
      </c>
      <c r="AO1151" s="0" t="str">
        <f aca="false">INDEX(lookup!$Y:$Y,MATCH($A1151,lookup!$A:$A,0))</f>
        <v>0_published</v>
      </c>
      <c r="AP1151" s="0" t="str">
        <f aca="false">INDEX(lookup!$Z:$Z,MATCH($A1151,lookup!$A:$A,0))</f>
        <v>1_VHB high</v>
      </c>
      <c r="AQ1151" s="0" t="str">
        <f aca="false">INDEX(lookup!$W:$W,MATCH($A1151,lookup!$A:$A,0))</f>
        <v>1_fin/acc/econ</v>
      </c>
      <c r="AS1151" s="0" t="s">
        <v>91</v>
      </c>
      <c r="AT1151" s="0" t="s">
        <v>111</v>
      </c>
      <c r="AU1151" s="0" t="s">
        <v>311</v>
      </c>
      <c r="AV1151" s="0" t="s">
        <v>4187</v>
      </c>
      <c r="AW1151" s="0" t="s">
        <v>890</v>
      </c>
      <c r="BA1151" s="0" t="n">
        <v>111877</v>
      </c>
      <c r="BB1151" s="0" t="s">
        <v>347</v>
      </c>
      <c r="BC1151" s="0" t="s">
        <v>1475</v>
      </c>
      <c r="BD1151" s="0" t="s">
        <v>123</v>
      </c>
      <c r="BE1151" s="0" t="s">
        <v>4160</v>
      </c>
      <c r="BF1151" s="0" t="s">
        <v>4161</v>
      </c>
      <c r="BI1151" s="0" t="s">
        <v>763</v>
      </c>
      <c r="BJ1151" s="0" t="s">
        <v>4188</v>
      </c>
      <c r="BK1151" s="0" t="s">
        <v>460</v>
      </c>
      <c r="BL1151" s="0" t="s">
        <v>4189</v>
      </c>
      <c r="BM1151" s="0" t="s">
        <v>2422</v>
      </c>
      <c r="BN1151" s="0" t="s">
        <v>4077</v>
      </c>
      <c r="BO1151" s="0" t="s">
        <v>105</v>
      </c>
      <c r="BP1151" s="0" t="s">
        <v>4068</v>
      </c>
      <c r="BQ1151" s="0" t="s">
        <v>127</v>
      </c>
      <c r="BT1151" s="0" t="n">
        <v>0</v>
      </c>
      <c r="BU1151" s="0" t="s">
        <v>4073</v>
      </c>
      <c r="BW1151" s="0" t="n">
        <v>2003</v>
      </c>
      <c r="BX1151" s="0" t="n">
        <v>2022</v>
      </c>
      <c r="BY1151" s="0" t="s">
        <v>4074</v>
      </c>
      <c r="BZ1151" s="0" t="n">
        <v>2012.5</v>
      </c>
      <c r="CA1151" s="0" t="n">
        <v>0.35</v>
      </c>
      <c r="CB1151" s="0" t="n">
        <v>0</v>
      </c>
      <c r="CC1151" s="0" t="n">
        <v>1</v>
      </c>
      <c r="CD1151" s="0" t="n">
        <v>-0.0230614610925433</v>
      </c>
      <c r="CE1151" s="0" t="n">
        <v>1</v>
      </c>
      <c r="CF1151" s="0" t="s">
        <v>4161</v>
      </c>
    </row>
    <row r="1152" customFormat="false" ht="15" hidden="false" customHeight="false" outlineLevel="0" collapsed="false">
      <c r="A1152" s="0" t="s">
        <v>4068</v>
      </c>
      <c r="B1152" s="0" t="n">
        <v>2457</v>
      </c>
      <c r="C1152" s="0" t="n">
        <v>-0.0260361898189956</v>
      </c>
      <c r="D1152" s="0" t="n">
        <v>77273</v>
      </c>
      <c r="E1152" s="0" t="n">
        <f aca="false">IF(ISNUMBER($BA1152),$BA1152,IF(AND(ISNUMBER($D1152),ISNUMBER($BW1152),ISNUMBER($BX1152)),$D1152*($BX1152-$BW1152+1),""))</f>
        <v>77273</v>
      </c>
      <c r="H1152" s="0" t="s">
        <v>118</v>
      </c>
      <c r="I1152" s="0" t="s">
        <v>344</v>
      </c>
      <c r="J1152" s="0" t="n">
        <f aca="false">IF($BW1152&lt;&gt;"",$BW1152,"")</f>
        <v>2003</v>
      </c>
      <c r="K1152" s="0" t="n">
        <f aca="false">IF($BX1152&lt;&gt;"",$BX1152,"")</f>
        <v>2022</v>
      </c>
      <c r="L1152" s="0" t="n">
        <f aca="false">IF(AND(ISNUMBER($BW1152),ISNUMBER($BX1152)),($BW1152+$BX1152)/2,"")</f>
        <v>2012.5</v>
      </c>
      <c r="M1152" s="0" t="n">
        <f aca="false">IF($L1152&lt;&gt;"",$L1152,"")</f>
        <v>2012.5</v>
      </c>
      <c r="N1152" s="0" t="n">
        <f aca="false">IF(AND(ISNUMBER($BW1152),ISNUMBER($BX1152)),MIN(1,MAX(0,($BX1152-2016+1)/($BX1152-$BW1152+1))),"")</f>
        <v>0.35</v>
      </c>
      <c r="O1152" s="0" t="n">
        <f aca="false">IF(AND(ISNUMBER($BW1152),ISNUMBER($BX1152)),MIN(1,MAX(0,($BX1152-2017+1)/($BX1152-$BW1152+1))),"")</f>
        <v>0.3</v>
      </c>
      <c r="P1152" s="0" t="n">
        <f aca="false">IF(AND(ISNUMBER($BW1152),ISNUMBER($BX1152)),MIN(1,MAX(0,($BX1152-2018+1)/($BX1152-$BW1152+1))),"")</f>
        <v>0.25</v>
      </c>
      <c r="Q1152" s="0" t="n">
        <f aca="false">IF(AND(ISNUMBER($BW1152),ISNUMBER($BX1152)),MIN(1,MAX(0,($BX1152-2019+1)/($BX1152-$BW1152+1))),"")</f>
        <v>0.2</v>
      </c>
      <c r="R1152" s="0" t="n">
        <f aca="false">IF(AND(ISNUMBER($BW1152),ISNUMBER($BX1152)),MIN(1,MAX(0,($BX1152-2016+1)/($BX1152-$BW1152+1))),"")</f>
        <v>0.35</v>
      </c>
      <c r="S1152" s="0" t="n">
        <f aca="false">IF($L1152&lt;&gt;"",IF($L1152&gt;=2015.5,1,0),"")</f>
        <v>0</v>
      </c>
      <c r="T1152" s="0" t="n">
        <f aca="false">IF($L1152&lt;&gt;"",IF($L1152&gt;=2016,1,0),"")</f>
        <v>0</v>
      </c>
      <c r="U1152" s="0" t="n">
        <f aca="false">IF(ISNUMBER($BX1152),IF($BX1152&gt;=2016,1,0),"")</f>
        <v>1</v>
      </c>
      <c r="V1152" s="0" t="n">
        <f aca="false">IF(ISNUMBER($BW1152),IF($BW1152&gt;=2016,1,0),"")</f>
        <v>0</v>
      </c>
      <c r="W1152" s="0" t="str">
        <f aca="false">IF(AND(ISNUMBER($BW1152),ISNUMBER($BX1152)),IF($BW1152&gt;=2016,"post-only",IF($BX1152&lt;2016,"pre-only","mixed")),"")</f>
        <v>mixed</v>
      </c>
      <c r="X1152" s="0" t="n">
        <f aca="false">IF(AND(ISNUMBER($BW1152),ISNUMBER($BX1152)),MIN(1,MAX(0,($BX1152-2017+1)/($BX1152-$BW1152+1))),"")</f>
        <v>0.3</v>
      </c>
      <c r="Y1152" s="0" t="n">
        <f aca="false">IF(AND(ISNUMBER($BW1152),ISNUMBER($BX1152)),MIN(1,MAX(0,($BX1152-2018+1)/($BX1152-$BW1152+1))),"")</f>
        <v>0.25</v>
      </c>
      <c r="Z1152" s="0" t="n">
        <f aca="false">IF(AND(ISNUMBER($BW1152),ISNUMBER($BX1152)),MIN(1,MAX(0,($BX1152-2019+1)/($BX1152-$BW1152+1))),"")</f>
        <v>0.2</v>
      </c>
      <c r="AA1152" s="0" t="n">
        <f aca="false">IF(ISNUMBER($BX1152),IF($BX1152&gt;=2017,1,0),"")</f>
        <v>1</v>
      </c>
      <c r="AB1152" s="0" t="n">
        <f aca="false">IF(ISNUMBER($BX1152),IF($BX1152&gt;=2018,1,0),"")</f>
        <v>1</v>
      </c>
      <c r="AC1152" s="0" t="n">
        <f aca="false">IF(ISNUMBER($BX1152),IF($BX1152&gt;=2019,1,0),"")</f>
        <v>1</v>
      </c>
      <c r="AD1152" s="0" t="n">
        <f aca="false">IF($L1152&lt;&gt;"",IF($L1152&gt;2013,1,0),"")</f>
        <v>0</v>
      </c>
      <c r="AE1152" s="0" t="n">
        <f aca="false">IF($L1152&lt;&gt;"",1+IF($L1152&gt;2011,1,0)+IF($L1152&gt;2014,1,0),"")</f>
        <v>2</v>
      </c>
      <c r="AF1152" s="0" t="s">
        <v>310</v>
      </c>
      <c r="AG1152" s="0" t="s">
        <v>88</v>
      </c>
      <c r="AH1152" s="0" t="s">
        <v>89</v>
      </c>
      <c r="AI1152" s="0" t="s">
        <v>90</v>
      </c>
      <c r="AJ1152" s="0" t="s">
        <v>90</v>
      </c>
      <c r="AK1152" s="0" t="str">
        <f aca="false">IF(AND($CF1152&lt;&gt;"",IFERROR(INDEX(subsample_country_map!$B:$B,MATCH($CF1152,subsample_country_map!$A:$A,0)),"")&lt;&gt;""),INDEX(subsample_country_map!$B:$B,MATCH($CF1152,subsample_country_map!$A:$A,0)),INDEX(lookup!$AA:$AA,MATCH($A1152,lookup!$A:$A,0)))</f>
        <v>1_US</v>
      </c>
      <c r="AL1152" s="0" t="str">
        <f aca="false">IF(AND($CF1152&lt;&gt;"",IFERROR(INDEX(subsample_country_map!$C:$C,MATCH($CF1152,subsample_country_map!$A:$A,0)),"")&lt;&gt;""),INDEX(subsample_country_map!$C:$C,MATCH($CF1152,subsample_country_map!$A:$A,0)),INDEX(lookup!$AB:$AB,MATCH($A1152,lookup!$A:$A,0)))</f>
        <v>1_developed</v>
      </c>
      <c r="AM1152" s="0" t="str">
        <f aca="false">IF(AND($CF1152&lt;&gt;"",IFERROR(INDEX(subsample_country_map!$D:$D,MATCH($CF1152,subsample_country_map!$A:$A,0)),"")&lt;&gt;""),INDEX(subsample_country_map!$D:$D,MATCH($CF1152,subsample_country_map!$A:$A,0)),INDEX(lookup!$AC:$AC,MATCH($A1152,lookup!$A:$A,0)))</f>
        <v>1_western</v>
      </c>
      <c r="AN1152" s="0" t="str">
        <f aca="false">IF(AND($CF1152&lt;&gt;"",IFERROR(INDEX(subsample_country_map!$E:$E,MATCH($CF1152,subsample_country_map!$A:$A,0)),"")&lt;&gt;""),INDEX(subsample_country_map!$E:$E,MATCH($CF1152,subsample_country_map!$A:$A,0)),INDEX(lookup!$AD:$AD,MATCH($A1152,lookup!$A:$A,0)))</f>
        <v>1_common law</v>
      </c>
      <c r="AO1152" s="0" t="str">
        <f aca="false">INDEX(lookup!$Y:$Y,MATCH($A1152,lookup!$A:$A,0))</f>
        <v>0_published</v>
      </c>
      <c r="AP1152" s="0" t="str">
        <f aca="false">INDEX(lookup!$Z:$Z,MATCH($A1152,lookup!$A:$A,0))</f>
        <v>1_VHB high</v>
      </c>
      <c r="AQ1152" s="0" t="str">
        <f aca="false">INDEX(lookup!$W:$W,MATCH($A1152,lookup!$A:$A,0))</f>
        <v>1_fin/acc/econ</v>
      </c>
      <c r="AS1152" s="0" t="s">
        <v>91</v>
      </c>
      <c r="AT1152" s="0" t="s">
        <v>111</v>
      </c>
      <c r="AU1152" s="0" t="s">
        <v>311</v>
      </c>
      <c r="AV1152" s="0" t="s">
        <v>4190</v>
      </c>
      <c r="AW1152" s="0" t="s">
        <v>3499</v>
      </c>
      <c r="BA1152" s="0" t="n">
        <v>77273</v>
      </c>
      <c r="BB1152" s="0" t="s">
        <v>347</v>
      </c>
      <c r="BC1152" s="0" t="s">
        <v>1475</v>
      </c>
      <c r="BD1152" s="0" t="s">
        <v>123</v>
      </c>
      <c r="BE1152" s="0" t="s">
        <v>4160</v>
      </c>
      <c r="BF1152" s="0" t="s">
        <v>4165</v>
      </c>
      <c r="BI1152" s="0" t="s">
        <v>763</v>
      </c>
      <c r="BJ1152" s="0" t="s">
        <v>4191</v>
      </c>
      <c r="BK1152" s="0" t="s">
        <v>460</v>
      </c>
      <c r="BL1152" s="0" t="s">
        <v>4192</v>
      </c>
      <c r="BM1152" s="0" t="s">
        <v>2422</v>
      </c>
      <c r="BN1152" s="0" t="s">
        <v>4077</v>
      </c>
      <c r="BO1152" s="0" t="s">
        <v>105</v>
      </c>
      <c r="BP1152" s="0" t="s">
        <v>4068</v>
      </c>
      <c r="BQ1152" s="0" t="s">
        <v>127</v>
      </c>
      <c r="BT1152" s="0" t="n">
        <v>0</v>
      </c>
      <c r="BU1152" s="0" t="s">
        <v>4073</v>
      </c>
      <c r="BW1152" s="0" t="n">
        <v>2003</v>
      </c>
      <c r="BX1152" s="0" t="n">
        <v>2022</v>
      </c>
      <c r="BY1152" s="0" t="s">
        <v>4074</v>
      </c>
      <c r="BZ1152" s="0" t="n">
        <v>2012.5</v>
      </c>
      <c r="CA1152" s="0" t="n">
        <v>0.35</v>
      </c>
      <c r="CB1152" s="0" t="n">
        <v>0</v>
      </c>
      <c r="CC1152" s="0" t="n">
        <v>1</v>
      </c>
      <c r="CD1152" s="0" t="n">
        <v>-0.0260420753780664</v>
      </c>
      <c r="CE1152" s="0" t="n">
        <v>1</v>
      </c>
      <c r="CF1152" s="0" t="s">
        <v>4165</v>
      </c>
    </row>
    <row r="1153" customFormat="false" ht="15" hidden="false" customHeight="false" outlineLevel="0" collapsed="false">
      <c r="A1153" s="0" t="s">
        <v>4068</v>
      </c>
      <c r="B1153" s="0" t="n">
        <v>2458</v>
      </c>
      <c r="C1153" s="0" t="n">
        <v>-0.0151790179398732</v>
      </c>
      <c r="D1153" s="0" t="n">
        <v>54109</v>
      </c>
      <c r="E1153" s="0" t="n">
        <f aca="false">IF(ISNUMBER($BA1153),$BA1153,IF(AND(ISNUMBER($D1153),ISNUMBER($BW1153),ISNUMBER($BX1153)),$D1153*($BX1153-$BW1153+1),""))</f>
        <v>54109</v>
      </c>
      <c r="H1153" s="0" t="s">
        <v>118</v>
      </c>
      <c r="I1153" s="0" t="s">
        <v>344</v>
      </c>
      <c r="J1153" s="0" t="n">
        <f aca="false">IF($BW1153&lt;&gt;"",$BW1153,"")</f>
        <v>2003</v>
      </c>
      <c r="K1153" s="0" t="n">
        <f aca="false">IF($BX1153&lt;&gt;"",$BX1153,"")</f>
        <v>2022</v>
      </c>
      <c r="L1153" s="0" t="n">
        <f aca="false">IF(AND(ISNUMBER($BW1153),ISNUMBER($BX1153)),($BW1153+$BX1153)/2,"")</f>
        <v>2012.5</v>
      </c>
      <c r="M1153" s="0" t="n">
        <f aca="false">IF($L1153&lt;&gt;"",$L1153,"")</f>
        <v>2012.5</v>
      </c>
      <c r="N1153" s="0" t="n">
        <f aca="false">IF(AND(ISNUMBER($BW1153),ISNUMBER($BX1153)),MIN(1,MAX(0,($BX1153-2016+1)/($BX1153-$BW1153+1))),"")</f>
        <v>0.35</v>
      </c>
      <c r="O1153" s="0" t="n">
        <f aca="false">IF(AND(ISNUMBER($BW1153),ISNUMBER($BX1153)),MIN(1,MAX(0,($BX1153-2017+1)/($BX1153-$BW1153+1))),"")</f>
        <v>0.3</v>
      </c>
      <c r="P1153" s="0" t="n">
        <f aca="false">IF(AND(ISNUMBER($BW1153),ISNUMBER($BX1153)),MIN(1,MAX(0,($BX1153-2018+1)/($BX1153-$BW1153+1))),"")</f>
        <v>0.25</v>
      </c>
      <c r="Q1153" s="0" t="n">
        <f aca="false">IF(AND(ISNUMBER($BW1153),ISNUMBER($BX1153)),MIN(1,MAX(0,($BX1153-2019+1)/($BX1153-$BW1153+1))),"")</f>
        <v>0.2</v>
      </c>
      <c r="R1153" s="0" t="n">
        <f aca="false">IF(AND(ISNUMBER($BW1153),ISNUMBER($BX1153)),MIN(1,MAX(0,($BX1153-2016+1)/($BX1153-$BW1153+1))),"")</f>
        <v>0.35</v>
      </c>
      <c r="S1153" s="0" t="n">
        <f aca="false">IF($L1153&lt;&gt;"",IF($L1153&gt;=2015.5,1,0),"")</f>
        <v>0</v>
      </c>
      <c r="T1153" s="0" t="n">
        <f aca="false">IF($L1153&lt;&gt;"",IF($L1153&gt;=2016,1,0),"")</f>
        <v>0</v>
      </c>
      <c r="U1153" s="0" t="n">
        <f aca="false">IF(ISNUMBER($BX1153),IF($BX1153&gt;=2016,1,0),"")</f>
        <v>1</v>
      </c>
      <c r="V1153" s="0" t="n">
        <f aca="false">IF(ISNUMBER($BW1153),IF($BW1153&gt;=2016,1,0),"")</f>
        <v>0</v>
      </c>
      <c r="W1153" s="0" t="str">
        <f aca="false">IF(AND(ISNUMBER($BW1153),ISNUMBER($BX1153)),IF($BW1153&gt;=2016,"post-only",IF($BX1153&lt;2016,"pre-only","mixed")),"")</f>
        <v>mixed</v>
      </c>
      <c r="X1153" s="0" t="n">
        <f aca="false">IF(AND(ISNUMBER($BW1153),ISNUMBER($BX1153)),MIN(1,MAX(0,($BX1153-2017+1)/($BX1153-$BW1153+1))),"")</f>
        <v>0.3</v>
      </c>
      <c r="Y1153" s="0" t="n">
        <f aca="false">IF(AND(ISNUMBER($BW1153),ISNUMBER($BX1153)),MIN(1,MAX(0,($BX1153-2018+1)/($BX1153-$BW1153+1))),"")</f>
        <v>0.25</v>
      </c>
      <c r="Z1153" s="0" t="n">
        <f aca="false">IF(AND(ISNUMBER($BW1153),ISNUMBER($BX1153)),MIN(1,MAX(0,($BX1153-2019+1)/($BX1153-$BW1153+1))),"")</f>
        <v>0.2</v>
      </c>
      <c r="AA1153" s="0" t="n">
        <f aca="false">IF(ISNUMBER($BX1153),IF($BX1153&gt;=2017,1,0),"")</f>
        <v>1</v>
      </c>
      <c r="AB1153" s="0" t="n">
        <f aca="false">IF(ISNUMBER($BX1153),IF($BX1153&gt;=2018,1,0),"")</f>
        <v>1</v>
      </c>
      <c r="AC1153" s="0" t="n">
        <f aca="false">IF(ISNUMBER($BX1153),IF($BX1153&gt;=2019,1,0),"")</f>
        <v>1</v>
      </c>
      <c r="AD1153" s="0" t="n">
        <f aca="false">IF($L1153&lt;&gt;"",IF($L1153&gt;2013,1,0),"")</f>
        <v>0</v>
      </c>
      <c r="AE1153" s="0" t="n">
        <f aca="false">IF($L1153&lt;&gt;"",1+IF($L1153&gt;2011,1,0)+IF($L1153&gt;2014,1,0),"")</f>
        <v>2</v>
      </c>
      <c r="AF1153" s="0" t="s">
        <v>310</v>
      </c>
      <c r="AG1153" s="0" t="s">
        <v>88</v>
      </c>
      <c r="AH1153" s="0" t="s">
        <v>89</v>
      </c>
      <c r="AI1153" s="0" t="s">
        <v>90</v>
      </c>
      <c r="AJ1153" s="0" t="s">
        <v>90</v>
      </c>
      <c r="AK1153" s="0" t="str">
        <f aca="false">IF(AND($CF1153&lt;&gt;"",IFERROR(INDEX(subsample_country_map!$B:$B,MATCH($CF1153,subsample_country_map!$A:$A,0)),"")&lt;&gt;""),INDEX(subsample_country_map!$B:$B,MATCH($CF1153,subsample_country_map!$A:$A,0)),INDEX(lookup!$AA:$AA,MATCH($A1153,lookup!$A:$A,0)))</f>
        <v>1_US</v>
      </c>
      <c r="AL1153" s="0" t="str">
        <f aca="false">IF(AND($CF1153&lt;&gt;"",IFERROR(INDEX(subsample_country_map!$C:$C,MATCH($CF1153,subsample_country_map!$A:$A,0)),"")&lt;&gt;""),INDEX(subsample_country_map!$C:$C,MATCH($CF1153,subsample_country_map!$A:$A,0)),INDEX(lookup!$AB:$AB,MATCH($A1153,lookup!$A:$A,0)))</f>
        <v>1_developed</v>
      </c>
      <c r="AM1153" s="0" t="str">
        <f aca="false">IF(AND($CF1153&lt;&gt;"",IFERROR(INDEX(subsample_country_map!$D:$D,MATCH($CF1153,subsample_country_map!$A:$A,0)),"")&lt;&gt;""),INDEX(subsample_country_map!$D:$D,MATCH($CF1153,subsample_country_map!$A:$A,0)),INDEX(lookup!$AC:$AC,MATCH($A1153,lookup!$A:$A,0)))</f>
        <v>1_western</v>
      </c>
      <c r="AN1153" s="0" t="str">
        <f aca="false">IF(AND($CF1153&lt;&gt;"",IFERROR(INDEX(subsample_country_map!$E:$E,MATCH($CF1153,subsample_country_map!$A:$A,0)),"")&lt;&gt;""),INDEX(subsample_country_map!$E:$E,MATCH($CF1153,subsample_country_map!$A:$A,0)),INDEX(lookup!$AD:$AD,MATCH($A1153,lookup!$A:$A,0)))</f>
        <v>1_common law</v>
      </c>
      <c r="AO1153" s="0" t="str">
        <f aca="false">INDEX(lookup!$Y:$Y,MATCH($A1153,lookup!$A:$A,0))</f>
        <v>0_published</v>
      </c>
      <c r="AP1153" s="0" t="str">
        <f aca="false">INDEX(lookup!$Z:$Z,MATCH($A1153,lookup!$A:$A,0))</f>
        <v>1_VHB high</v>
      </c>
      <c r="AQ1153" s="0" t="str">
        <f aca="false">INDEX(lookup!$W:$W,MATCH($A1153,lookup!$A:$A,0))</f>
        <v>1_fin/acc/econ</v>
      </c>
      <c r="AS1153" s="0" t="s">
        <v>91</v>
      </c>
      <c r="AT1153" s="0" t="s">
        <v>111</v>
      </c>
      <c r="AU1153" s="0" t="s">
        <v>311</v>
      </c>
      <c r="AV1153" s="0" t="s">
        <v>4193</v>
      </c>
      <c r="AW1153" s="0" t="s">
        <v>887</v>
      </c>
      <c r="BA1153" s="0" t="n">
        <v>54109</v>
      </c>
      <c r="BB1153" s="0" t="s">
        <v>347</v>
      </c>
      <c r="BC1153" s="0" t="s">
        <v>1475</v>
      </c>
      <c r="BD1153" s="0" t="s">
        <v>123</v>
      </c>
      <c r="BE1153" s="0" t="s">
        <v>4160</v>
      </c>
      <c r="BF1153" s="0" t="s">
        <v>4170</v>
      </c>
      <c r="BI1153" s="0" t="s">
        <v>763</v>
      </c>
      <c r="BJ1153" s="0" t="s">
        <v>4194</v>
      </c>
      <c r="BK1153" s="0" t="s">
        <v>460</v>
      </c>
      <c r="BL1153" s="0" t="s">
        <v>4195</v>
      </c>
      <c r="BM1153" s="0" t="s">
        <v>2422</v>
      </c>
      <c r="BN1153" s="0" t="s">
        <v>4077</v>
      </c>
      <c r="BO1153" s="0" t="s">
        <v>105</v>
      </c>
      <c r="BP1153" s="0" t="s">
        <v>4068</v>
      </c>
      <c r="BQ1153" s="0" t="s">
        <v>127</v>
      </c>
      <c r="BT1153" s="0" t="n">
        <v>0</v>
      </c>
      <c r="BU1153" s="0" t="s">
        <v>4073</v>
      </c>
      <c r="BW1153" s="0" t="n">
        <v>2003</v>
      </c>
      <c r="BX1153" s="0" t="n">
        <v>2022</v>
      </c>
      <c r="BY1153" s="0" t="s">
        <v>4074</v>
      </c>
      <c r="BZ1153" s="0" t="n">
        <v>2012.5</v>
      </c>
      <c r="CA1153" s="0" t="n">
        <v>0.35</v>
      </c>
      <c r="CB1153" s="0" t="n">
        <v>0</v>
      </c>
      <c r="CC1153" s="0" t="n">
        <v>1</v>
      </c>
      <c r="CD1153" s="0" t="n">
        <v>-0.0151801838627166</v>
      </c>
      <c r="CE1153" s="0" t="n">
        <v>1</v>
      </c>
      <c r="CF1153" s="0" t="s">
        <v>4170</v>
      </c>
    </row>
    <row r="1154" customFormat="false" ht="15" hidden="false" customHeight="false" outlineLevel="0" collapsed="false">
      <c r="A1154" s="0" t="s">
        <v>4068</v>
      </c>
      <c r="B1154" s="0" t="n">
        <v>2459</v>
      </c>
      <c r="C1154" s="0" t="n">
        <v>-0.0139056815551243</v>
      </c>
      <c r="D1154" s="0" t="n">
        <v>48060</v>
      </c>
      <c r="E1154" s="0" t="n">
        <f aca="false">IF(ISNUMBER($BA1154),$BA1154,IF(AND(ISNUMBER($D1154),ISNUMBER($BW1154),ISNUMBER($BX1154)),$D1154*($BX1154-$BW1154+1),""))</f>
        <v>48060</v>
      </c>
      <c r="H1154" s="0" t="s">
        <v>118</v>
      </c>
      <c r="I1154" s="0" t="s">
        <v>344</v>
      </c>
      <c r="J1154" s="0" t="n">
        <f aca="false">IF($BW1154&lt;&gt;"",$BW1154,"")</f>
        <v>2003</v>
      </c>
      <c r="K1154" s="0" t="n">
        <f aca="false">IF($BX1154&lt;&gt;"",$BX1154,"")</f>
        <v>2022</v>
      </c>
      <c r="L1154" s="0" t="n">
        <f aca="false">IF(AND(ISNUMBER($BW1154),ISNUMBER($BX1154)),($BW1154+$BX1154)/2,"")</f>
        <v>2012.5</v>
      </c>
      <c r="M1154" s="0" t="n">
        <f aca="false">IF($L1154&lt;&gt;"",$L1154,"")</f>
        <v>2012.5</v>
      </c>
      <c r="N1154" s="0" t="n">
        <f aca="false">IF(AND(ISNUMBER($BW1154),ISNUMBER($BX1154)),MIN(1,MAX(0,($BX1154-2016+1)/($BX1154-$BW1154+1))),"")</f>
        <v>0.35</v>
      </c>
      <c r="O1154" s="0" t="n">
        <f aca="false">IF(AND(ISNUMBER($BW1154),ISNUMBER($BX1154)),MIN(1,MAX(0,($BX1154-2017+1)/($BX1154-$BW1154+1))),"")</f>
        <v>0.3</v>
      </c>
      <c r="P1154" s="0" t="n">
        <f aca="false">IF(AND(ISNUMBER($BW1154),ISNUMBER($BX1154)),MIN(1,MAX(0,($BX1154-2018+1)/($BX1154-$BW1154+1))),"")</f>
        <v>0.25</v>
      </c>
      <c r="Q1154" s="0" t="n">
        <f aca="false">IF(AND(ISNUMBER($BW1154),ISNUMBER($BX1154)),MIN(1,MAX(0,($BX1154-2019+1)/($BX1154-$BW1154+1))),"")</f>
        <v>0.2</v>
      </c>
      <c r="R1154" s="0" t="n">
        <f aca="false">IF(AND(ISNUMBER($BW1154),ISNUMBER($BX1154)),MIN(1,MAX(0,($BX1154-2016+1)/($BX1154-$BW1154+1))),"")</f>
        <v>0.35</v>
      </c>
      <c r="S1154" s="0" t="n">
        <f aca="false">IF($L1154&lt;&gt;"",IF($L1154&gt;=2015.5,1,0),"")</f>
        <v>0</v>
      </c>
      <c r="T1154" s="0" t="n">
        <f aca="false">IF($L1154&lt;&gt;"",IF($L1154&gt;=2016,1,0),"")</f>
        <v>0</v>
      </c>
      <c r="U1154" s="0" t="n">
        <f aca="false">IF(ISNUMBER($BX1154),IF($BX1154&gt;=2016,1,0),"")</f>
        <v>1</v>
      </c>
      <c r="V1154" s="0" t="n">
        <f aca="false">IF(ISNUMBER($BW1154),IF($BW1154&gt;=2016,1,0),"")</f>
        <v>0</v>
      </c>
      <c r="W1154" s="0" t="str">
        <f aca="false">IF(AND(ISNUMBER($BW1154),ISNUMBER($BX1154)),IF($BW1154&gt;=2016,"post-only",IF($BX1154&lt;2016,"pre-only","mixed")),"")</f>
        <v>mixed</v>
      </c>
      <c r="X1154" s="0" t="n">
        <f aca="false">IF(AND(ISNUMBER($BW1154),ISNUMBER($BX1154)),MIN(1,MAX(0,($BX1154-2017+1)/($BX1154-$BW1154+1))),"")</f>
        <v>0.3</v>
      </c>
      <c r="Y1154" s="0" t="n">
        <f aca="false">IF(AND(ISNUMBER($BW1154),ISNUMBER($BX1154)),MIN(1,MAX(0,($BX1154-2018+1)/($BX1154-$BW1154+1))),"")</f>
        <v>0.25</v>
      </c>
      <c r="Z1154" s="0" t="n">
        <f aca="false">IF(AND(ISNUMBER($BW1154),ISNUMBER($BX1154)),MIN(1,MAX(0,($BX1154-2019+1)/($BX1154-$BW1154+1))),"")</f>
        <v>0.2</v>
      </c>
      <c r="AA1154" s="0" t="n">
        <f aca="false">IF(ISNUMBER($BX1154),IF($BX1154&gt;=2017,1,0),"")</f>
        <v>1</v>
      </c>
      <c r="AB1154" s="0" t="n">
        <f aca="false">IF(ISNUMBER($BX1154),IF($BX1154&gt;=2018,1,0),"")</f>
        <v>1</v>
      </c>
      <c r="AC1154" s="0" t="n">
        <f aca="false">IF(ISNUMBER($BX1154),IF($BX1154&gt;=2019,1,0),"")</f>
        <v>1</v>
      </c>
      <c r="AD1154" s="0" t="n">
        <f aca="false">IF($L1154&lt;&gt;"",IF($L1154&gt;2013,1,0),"")</f>
        <v>0</v>
      </c>
      <c r="AE1154" s="0" t="n">
        <f aca="false">IF($L1154&lt;&gt;"",1+IF($L1154&gt;2011,1,0)+IF($L1154&gt;2014,1,0),"")</f>
        <v>2</v>
      </c>
      <c r="AF1154" s="0" t="s">
        <v>310</v>
      </c>
      <c r="AG1154" s="0" t="s">
        <v>88</v>
      </c>
      <c r="AH1154" s="0" t="s">
        <v>89</v>
      </c>
      <c r="AI1154" s="0" t="s">
        <v>90</v>
      </c>
      <c r="AJ1154" s="0" t="s">
        <v>90</v>
      </c>
      <c r="AK1154" s="0" t="str">
        <f aca="false">IF(AND($CF1154&lt;&gt;"",IFERROR(INDEX(subsample_country_map!$B:$B,MATCH($CF1154,subsample_country_map!$A:$A,0)),"")&lt;&gt;""),INDEX(subsample_country_map!$B:$B,MATCH($CF1154,subsample_country_map!$A:$A,0)),INDEX(lookup!$AA:$AA,MATCH($A1154,lookup!$A:$A,0)))</f>
        <v>2_Europe</v>
      </c>
      <c r="AL1154" s="0" t="str">
        <f aca="false">IF(AND($CF1154&lt;&gt;"",IFERROR(INDEX(subsample_country_map!$C:$C,MATCH($CF1154,subsample_country_map!$A:$A,0)),"")&lt;&gt;""),INDEX(subsample_country_map!$C:$C,MATCH($CF1154,subsample_country_map!$A:$A,0)),INDEX(lookup!$AB:$AB,MATCH($A1154,lookup!$A:$A,0)))</f>
        <v>99_NCE</v>
      </c>
      <c r="AM1154" s="0" t="str">
        <f aca="false">IF(AND($CF1154&lt;&gt;"",IFERROR(INDEX(subsample_country_map!$D:$D,MATCH($CF1154,subsample_country_map!$A:$A,0)),"")&lt;&gt;""),INDEX(subsample_country_map!$D:$D,MATCH($CF1154,subsample_country_map!$A:$A,0)),INDEX(lookup!$AC:$AC,MATCH($A1154,lookup!$A:$A,0)))</f>
        <v>1_western</v>
      </c>
      <c r="AN1154" s="0" t="str">
        <f aca="false">IF(AND($CF1154&lt;&gt;"",IFERROR(INDEX(subsample_country_map!$E:$E,MATCH($CF1154,subsample_country_map!$A:$A,0)),"")&lt;&gt;""),INDEX(subsample_country_map!$E:$E,MATCH($CF1154,subsample_country_map!$A:$A,0)),INDEX(lookup!$AD:$AD,MATCH($A1154,lookup!$A:$A,0)))</f>
        <v>99_NCE</v>
      </c>
      <c r="AO1154" s="0" t="str">
        <f aca="false">INDEX(lookup!$Y:$Y,MATCH($A1154,lookup!$A:$A,0))</f>
        <v>0_published</v>
      </c>
      <c r="AP1154" s="0" t="str">
        <f aca="false">INDEX(lookup!$Z:$Z,MATCH($A1154,lookup!$A:$A,0))</f>
        <v>1_VHB high</v>
      </c>
      <c r="AQ1154" s="0" t="str">
        <f aca="false">INDEX(lookup!$W:$W,MATCH($A1154,lookup!$A:$A,0))</f>
        <v>1_fin/acc/econ</v>
      </c>
      <c r="AS1154" s="0" t="s">
        <v>91</v>
      </c>
      <c r="AT1154" s="0" t="s">
        <v>111</v>
      </c>
      <c r="AU1154" s="0" t="s">
        <v>311</v>
      </c>
      <c r="AV1154" s="0" t="s">
        <v>4196</v>
      </c>
      <c r="AW1154" s="0" t="s">
        <v>4197</v>
      </c>
      <c r="BA1154" s="0" t="n">
        <v>48060</v>
      </c>
      <c r="BB1154" s="0" t="s">
        <v>347</v>
      </c>
      <c r="BC1154" s="0" t="s">
        <v>1475</v>
      </c>
      <c r="BD1154" s="0" t="s">
        <v>123</v>
      </c>
      <c r="BE1154" s="0" t="s">
        <v>4160</v>
      </c>
      <c r="BF1154" s="0" t="s">
        <v>4175</v>
      </c>
      <c r="BI1154" s="0" t="s">
        <v>763</v>
      </c>
      <c r="BJ1154" s="0" t="s">
        <v>4198</v>
      </c>
      <c r="BK1154" s="0" t="s">
        <v>460</v>
      </c>
      <c r="BL1154" s="0" t="s">
        <v>4199</v>
      </c>
      <c r="BM1154" s="0" t="s">
        <v>2422</v>
      </c>
      <c r="BN1154" s="0" t="s">
        <v>4077</v>
      </c>
      <c r="BO1154" s="0" t="s">
        <v>105</v>
      </c>
      <c r="BP1154" s="0" t="s">
        <v>4068</v>
      </c>
      <c r="BQ1154" s="0" t="s">
        <v>127</v>
      </c>
      <c r="BT1154" s="0" t="n">
        <v>0</v>
      </c>
      <c r="BU1154" s="0" t="s">
        <v>4073</v>
      </c>
      <c r="BW1154" s="0" t="n">
        <v>2003</v>
      </c>
      <c r="BX1154" s="0" t="n">
        <v>2022</v>
      </c>
      <c r="BY1154" s="0" t="s">
        <v>4074</v>
      </c>
      <c r="BZ1154" s="0" t="n">
        <v>2012.5</v>
      </c>
      <c r="CA1154" s="0" t="n">
        <v>0.35</v>
      </c>
      <c r="CB1154" s="0" t="n">
        <v>0</v>
      </c>
      <c r="CC1154" s="0" t="n">
        <v>1</v>
      </c>
      <c r="CD1154" s="0" t="n">
        <v>-0.013906577963644</v>
      </c>
      <c r="CE1154" s="0" t="n">
        <v>1</v>
      </c>
      <c r="CF1154" s="0" t="s">
        <v>4175</v>
      </c>
    </row>
    <row r="1155" customFormat="false" ht="15" hidden="false" customHeight="false" outlineLevel="0" collapsed="false">
      <c r="A1155" s="0" t="s">
        <v>4068</v>
      </c>
      <c r="B1155" s="0" t="n">
        <v>2460</v>
      </c>
      <c r="C1155" s="0" t="n">
        <v>-0.0116733236244083</v>
      </c>
      <c r="D1155" s="0" t="n">
        <v>30973</v>
      </c>
      <c r="E1155" s="0" t="n">
        <f aca="false">IF(ISNUMBER($BA1155),$BA1155,IF(AND(ISNUMBER($D1155),ISNUMBER($BW1155),ISNUMBER($BX1155)),$D1155*($BX1155-$BW1155+1),""))</f>
        <v>30973</v>
      </c>
      <c r="H1155" s="0" t="s">
        <v>118</v>
      </c>
      <c r="I1155" s="0" t="s">
        <v>344</v>
      </c>
      <c r="J1155" s="0" t="n">
        <f aca="false">IF($BW1155&lt;&gt;"",$BW1155,"")</f>
        <v>2003</v>
      </c>
      <c r="K1155" s="0" t="n">
        <f aca="false">IF($BX1155&lt;&gt;"",$BX1155,"")</f>
        <v>2022</v>
      </c>
      <c r="L1155" s="0" t="n">
        <f aca="false">IF(AND(ISNUMBER($BW1155),ISNUMBER($BX1155)),($BW1155+$BX1155)/2,"")</f>
        <v>2012.5</v>
      </c>
      <c r="M1155" s="0" t="n">
        <f aca="false">IF($L1155&lt;&gt;"",$L1155,"")</f>
        <v>2012.5</v>
      </c>
      <c r="N1155" s="0" t="n">
        <f aca="false">IF(AND(ISNUMBER($BW1155),ISNUMBER($BX1155)),MIN(1,MAX(0,($BX1155-2016+1)/($BX1155-$BW1155+1))),"")</f>
        <v>0.35</v>
      </c>
      <c r="O1155" s="0" t="n">
        <f aca="false">IF(AND(ISNUMBER($BW1155),ISNUMBER($BX1155)),MIN(1,MAX(0,($BX1155-2017+1)/($BX1155-$BW1155+1))),"")</f>
        <v>0.3</v>
      </c>
      <c r="P1155" s="0" t="n">
        <f aca="false">IF(AND(ISNUMBER($BW1155),ISNUMBER($BX1155)),MIN(1,MAX(0,($BX1155-2018+1)/($BX1155-$BW1155+1))),"")</f>
        <v>0.25</v>
      </c>
      <c r="Q1155" s="0" t="n">
        <f aca="false">IF(AND(ISNUMBER($BW1155),ISNUMBER($BX1155)),MIN(1,MAX(0,($BX1155-2019+1)/($BX1155-$BW1155+1))),"")</f>
        <v>0.2</v>
      </c>
      <c r="R1155" s="0" t="n">
        <f aca="false">IF(AND(ISNUMBER($BW1155),ISNUMBER($BX1155)),MIN(1,MAX(0,($BX1155-2016+1)/($BX1155-$BW1155+1))),"")</f>
        <v>0.35</v>
      </c>
      <c r="S1155" s="0" t="n">
        <f aca="false">IF($L1155&lt;&gt;"",IF($L1155&gt;=2015.5,1,0),"")</f>
        <v>0</v>
      </c>
      <c r="T1155" s="0" t="n">
        <f aca="false">IF($L1155&lt;&gt;"",IF($L1155&gt;=2016,1,0),"")</f>
        <v>0</v>
      </c>
      <c r="U1155" s="0" t="n">
        <f aca="false">IF(ISNUMBER($BX1155),IF($BX1155&gt;=2016,1,0),"")</f>
        <v>1</v>
      </c>
      <c r="V1155" s="0" t="n">
        <f aca="false">IF(ISNUMBER($BW1155),IF($BW1155&gt;=2016,1,0),"")</f>
        <v>0</v>
      </c>
      <c r="W1155" s="0" t="str">
        <f aca="false">IF(AND(ISNUMBER($BW1155),ISNUMBER($BX1155)),IF($BW1155&gt;=2016,"post-only",IF($BX1155&lt;2016,"pre-only","mixed")),"")</f>
        <v>mixed</v>
      </c>
      <c r="X1155" s="0" t="n">
        <f aca="false">IF(AND(ISNUMBER($BW1155),ISNUMBER($BX1155)),MIN(1,MAX(0,($BX1155-2017+1)/($BX1155-$BW1155+1))),"")</f>
        <v>0.3</v>
      </c>
      <c r="Y1155" s="0" t="n">
        <f aca="false">IF(AND(ISNUMBER($BW1155),ISNUMBER($BX1155)),MIN(1,MAX(0,($BX1155-2018+1)/($BX1155-$BW1155+1))),"")</f>
        <v>0.25</v>
      </c>
      <c r="Z1155" s="0" t="n">
        <f aca="false">IF(AND(ISNUMBER($BW1155),ISNUMBER($BX1155)),MIN(1,MAX(0,($BX1155-2019+1)/($BX1155-$BW1155+1))),"")</f>
        <v>0.2</v>
      </c>
      <c r="AA1155" s="0" t="n">
        <f aca="false">IF(ISNUMBER($BX1155),IF($BX1155&gt;=2017,1,0),"")</f>
        <v>1</v>
      </c>
      <c r="AB1155" s="0" t="n">
        <f aca="false">IF(ISNUMBER($BX1155),IF($BX1155&gt;=2018,1,0),"")</f>
        <v>1</v>
      </c>
      <c r="AC1155" s="0" t="n">
        <f aca="false">IF(ISNUMBER($BX1155),IF($BX1155&gt;=2019,1,0),"")</f>
        <v>1</v>
      </c>
      <c r="AD1155" s="0" t="n">
        <f aca="false">IF($L1155&lt;&gt;"",IF($L1155&gt;2013,1,0),"")</f>
        <v>0</v>
      </c>
      <c r="AE1155" s="0" t="n">
        <f aca="false">IF($L1155&lt;&gt;"",1+IF($L1155&gt;2011,1,0)+IF($L1155&gt;2014,1,0),"")</f>
        <v>2</v>
      </c>
      <c r="AF1155" s="0" t="s">
        <v>310</v>
      </c>
      <c r="AG1155" s="0" t="s">
        <v>88</v>
      </c>
      <c r="AH1155" s="0" t="s">
        <v>89</v>
      </c>
      <c r="AI1155" s="0" t="s">
        <v>90</v>
      </c>
      <c r="AJ1155" s="0" t="s">
        <v>90</v>
      </c>
      <c r="AK1155" s="0" t="str">
        <f aca="false">IF(AND($CF1155&lt;&gt;"",IFERROR(INDEX(subsample_country_map!$B:$B,MATCH($CF1155,subsample_country_map!$A:$A,0)),"")&lt;&gt;""),INDEX(subsample_country_map!$B:$B,MATCH($CF1155,subsample_country_map!$A:$A,0)),INDEX(lookup!$AA:$AA,MATCH($A1155,lookup!$A:$A,0)))</f>
        <v>2_Europe</v>
      </c>
      <c r="AL1155" s="0" t="str">
        <f aca="false">IF(AND($CF1155&lt;&gt;"",IFERROR(INDEX(subsample_country_map!$C:$C,MATCH($CF1155,subsample_country_map!$A:$A,0)),"")&lt;&gt;""),INDEX(subsample_country_map!$C:$C,MATCH($CF1155,subsample_country_map!$A:$A,0)),INDEX(lookup!$AB:$AB,MATCH($A1155,lookup!$A:$A,0)))</f>
        <v>99_NCE</v>
      </c>
      <c r="AM1155" s="0" t="str">
        <f aca="false">IF(AND($CF1155&lt;&gt;"",IFERROR(INDEX(subsample_country_map!$D:$D,MATCH($CF1155,subsample_country_map!$A:$A,0)),"")&lt;&gt;""),INDEX(subsample_country_map!$D:$D,MATCH($CF1155,subsample_country_map!$A:$A,0)),INDEX(lookup!$AC:$AC,MATCH($A1155,lookup!$A:$A,0)))</f>
        <v>1_western</v>
      </c>
      <c r="AN1155" s="0" t="str">
        <f aca="false">IF(AND($CF1155&lt;&gt;"",IFERROR(INDEX(subsample_country_map!$E:$E,MATCH($CF1155,subsample_country_map!$A:$A,0)),"")&lt;&gt;""),INDEX(subsample_country_map!$E:$E,MATCH($CF1155,subsample_country_map!$A:$A,0)),INDEX(lookup!$AD:$AD,MATCH($A1155,lookup!$A:$A,0)))</f>
        <v>99_NCE</v>
      </c>
      <c r="AO1155" s="0" t="str">
        <f aca="false">INDEX(lookup!$Y:$Y,MATCH($A1155,lookup!$A:$A,0))</f>
        <v>0_published</v>
      </c>
      <c r="AP1155" s="0" t="str">
        <f aca="false">INDEX(lookup!$Z:$Z,MATCH($A1155,lookup!$A:$A,0))</f>
        <v>1_VHB high</v>
      </c>
      <c r="AQ1155" s="0" t="str">
        <f aca="false">INDEX(lookup!$W:$W,MATCH($A1155,lookup!$A:$A,0))</f>
        <v>1_fin/acc/econ</v>
      </c>
      <c r="AS1155" s="0" t="s">
        <v>91</v>
      </c>
      <c r="AT1155" s="0" t="s">
        <v>111</v>
      </c>
      <c r="AU1155" s="0" t="s">
        <v>311</v>
      </c>
      <c r="AV1155" s="0" t="s">
        <v>4193</v>
      </c>
      <c r="AW1155" s="0" t="s">
        <v>4200</v>
      </c>
      <c r="BA1155" s="0" t="n">
        <v>30973</v>
      </c>
      <c r="BB1155" s="0" t="s">
        <v>347</v>
      </c>
      <c r="BC1155" s="0" t="s">
        <v>1475</v>
      </c>
      <c r="BD1155" s="0" t="s">
        <v>123</v>
      </c>
      <c r="BE1155" s="0" t="s">
        <v>4160</v>
      </c>
      <c r="BF1155" s="0" t="s">
        <v>4179</v>
      </c>
      <c r="BI1155" s="0" t="s">
        <v>763</v>
      </c>
      <c r="BJ1155" s="0" t="s">
        <v>4201</v>
      </c>
      <c r="BK1155" s="0" t="s">
        <v>460</v>
      </c>
      <c r="BL1155" s="0" t="s">
        <v>4202</v>
      </c>
      <c r="BM1155" s="0" t="s">
        <v>2422</v>
      </c>
      <c r="BN1155" s="0" t="s">
        <v>4077</v>
      </c>
      <c r="BO1155" s="0" t="s">
        <v>105</v>
      </c>
      <c r="BP1155" s="0" t="s">
        <v>4068</v>
      </c>
      <c r="BQ1155" s="0" t="s">
        <v>127</v>
      </c>
      <c r="BT1155" s="0" t="n">
        <v>0</v>
      </c>
      <c r="BU1155" s="0" t="s">
        <v>4073</v>
      </c>
      <c r="BW1155" s="0" t="n">
        <v>2003</v>
      </c>
      <c r="BX1155" s="0" t="n">
        <v>2022</v>
      </c>
      <c r="BY1155" s="0" t="s">
        <v>4074</v>
      </c>
      <c r="BZ1155" s="0" t="n">
        <v>2012.5</v>
      </c>
      <c r="CA1155" s="0" t="n">
        <v>0.35</v>
      </c>
      <c r="CB1155" s="0" t="n">
        <v>0</v>
      </c>
      <c r="CC1155" s="0" t="n">
        <v>1</v>
      </c>
      <c r="CD1155" s="0" t="n">
        <v>-0.0116738538953545</v>
      </c>
      <c r="CE1155" s="0" t="n">
        <v>1</v>
      </c>
      <c r="CF1155" s="0" t="s">
        <v>4179</v>
      </c>
    </row>
    <row r="1156" customFormat="false" ht="15" hidden="false" customHeight="false" outlineLevel="0" collapsed="false">
      <c r="A1156" s="0" t="s">
        <v>4068</v>
      </c>
      <c r="B1156" s="0" t="n">
        <v>2461</v>
      </c>
      <c r="C1156" s="0" t="n">
        <v>-0.012587319533304</v>
      </c>
      <c r="D1156" s="0" t="n">
        <v>25638</v>
      </c>
      <c r="E1156" s="0" t="n">
        <f aca="false">IF(ISNUMBER($BA1156),$BA1156,IF(AND(ISNUMBER($D1156),ISNUMBER($BW1156),ISNUMBER($BX1156)),$D1156*($BX1156-$BW1156+1),""))</f>
        <v>25638</v>
      </c>
      <c r="H1156" s="0" t="s">
        <v>118</v>
      </c>
      <c r="I1156" s="0" t="s">
        <v>344</v>
      </c>
      <c r="J1156" s="0" t="n">
        <f aca="false">IF($BW1156&lt;&gt;"",$BW1156,"")</f>
        <v>2003</v>
      </c>
      <c r="K1156" s="0" t="n">
        <f aca="false">IF($BX1156&lt;&gt;"",$BX1156,"")</f>
        <v>2022</v>
      </c>
      <c r="L1156" s="0" t="n">
        <f aca="false">IF(AND(ISNUMBER($BW1156),ISNUMBER($BX1156)),($BW1156+$BX1156)/2,"")</f>
        <v>2012.5</v>
      </c>
      <c r="M1156" s="0" t="n">
        <f aca="false">IF($L1156&lt;&gt;"",$L1156,"")</f>
        <v>2012.5</v>
      </c>
      <c r="N1156" s="0" t="n">
        <f aca="false">IF(AND(ISNUMBER($BW1156),ISNUMBER($BX1156)),MIN(1,MAX(0,($BX1156-2016+1)/($BX1156-$BW1156+1))),"")</f>
        <v>0.35</v>
      </c>
      <c r="O1156" s="0" t="n">
        <f aca="false">IF(AND(ISNUMBER($BW1156),ISNUMBER($BX1156)),MIN(1,MAX(0,($BX1156-2017+1)/($BX1156-$BW1156+1))),"")</f>
        <v>0.3</v>
      </c>
      <c r="P1156" s="0" t="n">
        <f aca="false">IF(AND(ISNUMBER($BW1156),ISNUMBER($BX1156)),MIN(1,MAX(0,($BX1156-2018+1)/($BX1156-$BW1156+1))),"")</f>
        <v>0.25</v>
      </c>
      <c r="Q1156" s="0" t="n">
        <f aca="false">IF(AND(ISNUMBER($BW1156),ISNUMBER($BX1156)),MIN(1,MAX(0,($BX1156-2019+1)/($BX1156-$BW1156+1))),"")</f>
        <v>0.2</v>
      </c>
      <c r="R1156" s="0" t="n">
        <f aca="false">IF(AND(ISNUMBER($BW1156),ISNUMBER($BX1156)),MIN(1,MAX(0,($BX1156-2016+1)/($BX1156-$BW1156+1))),"")</f>
        <v>0.35</v>
      </c>
      <c r="S1156" s="0" t="n">
        <f aca="false">IF($L1156&lt;&gt;"",IF($L1156&gt;=2015.5,1,0),"")</f>
        <v>0</v>
      </c>
      <c r="T1156" s="0" t="n">
        <f aca="false">IF($L1156&lt;&gt;"",IF($L1156&gt;=2016,1,0),"")</f>
        <v>0</v>
      </c>
      <c r="U1156" s="0" t="n">
        <f aca="false">IF(ISNUMBER($BX1156),IF($BX1156&gt;=2016,1,0),"")</f>
        <v>1</v>
      </c>
      <c r="V1156" s="0" t="n">
        <f aca="false">IF(ISNUMBER($BW1156),IF($BW1156&gt;=2016,1,0),"")</f>
        <v>0</v>
      </c>
      <c r="W1156" s="0" t="str">
        <f aca="false">IF(AND(ISNUMBER($BW1156),ISNUMBER($BX1156)),IF($BW1156&gt;=2016,"post-only",IF($BX1156&lt;2016,"pre-only","mixed")),"")</f>
        <v>mixed</v>
      </c>
      <c r="X1156" s="0" t="n">
        <f aca="false">IF(AND(ISNUMBER($BW1156),ISNUMBER($BX1156)),MIN(1,MAX(0,($BX1156-2017+1)/($BX1156-$BW1156+1))),"")</f>
        <v>0.3</v>
      </c>
      <c r="Y1156" s="0" t="n">
        <f aca="false">IF(AND(ISNUMBER($BW1156),ISNUMBER($BX1156)),MIN(1,MAX(0,($BX1156-2018+1)/($BX1156-$BW1156+1))),"")</f>
        <v>0.25</v>
      </c>
      <c r="Z1156" s="0" t="n">
        <f aca="false">IF(AND(ISNUMBER($BW1156),ISNUMBER($BX1156)),MIN(1,MAX(0,($BX1156-2019+1)/($BX1156-$BW1156+1))),"")</f>
        <v>0.2</v>
      </c>
      <c r="AA1156" s="0" t="n">
        <f aca="false">IF(ISNUMBER($BX1156),IF($BX1156&gt;=2017,1,0),"")</f>
        <v>1</v>
      </c>
      <c r="AB1156" s="0" t="n">
        <f aca="false">IF(ISNUMBER($BX1156),IF($BX1156&gt;=2018,1,0),"")</f>
        <v>1</v>
      </c>
      <c r="AC1156" s="0" t="n">
        <f aca="false">IF(ISNUMBER($BX1156),IF($BX1156&gt;=2019,1,0),"")</f>
        <v>1</v>
      </c>
      <c r="AD1156" s="0" t="n">
        <f aca="false">IF($L1156&lt;&gt;"",IF($L1156&gt;2013,1,0),"")</f>
        <v>0</v>
      </c>
      <c r="AE1156" s="0" t="n">
        <f aca="false">IF($L1156&lt;&gt;"",1+IF($L1156&gt;2011,1,0)+IF($L1156&gt;2014,1,0),"")</f>
        <v>2</v>
      </c>
      <c r="AF1156" s="0" t="s">
        <v>310</v>
      </c>
      <c r="AG1156" s="0" t="s">
        <v>88</v>
      </c>
      <c r="AH1156" s="0" t="s">
        <v>89</v>
      </c>
      <c r="AI1156" s="0" t="s">
        <v>90</v>
      </c>
      <c r="AJ1156" s="0" t="s">
        <v>90</v>
      </c>
      <c r="AK1156" s="0" t="str">
        <f aca="false">IF(AND($CF1156&lt;&gt;"",IFERROR(INDEX(subsample_country_map!$B:$B,MATCH($CF1156,subsample_country_map!$A:$A,0)),"")&lt;&gt;""),INDEX(subsample_country_map!$B:$B,MATCH($CF1156,subsample_country_map!$A:$A,0)),INDEX(lookup!$AA:$AA,MATCH($A1156,lookup!$A:$A,0)))</f>
        <v>2_Europe</v>
      </c>
      <c r="AL1156" s="0" t="str">
        <f aca="false">IF(AND($CF1156&lt;&gt;"",IFERROR(INDEX(subsample_country_map!$C:$C,MATCH($CF1156,subsample_country_map!$A:$A,0)),"")&lt;&gt;""),INDEX(subsample_country_map!$C:$C,MATCH($CF1156,subsample_country_map!$A:$A,0)),INDEX(lookup!$AB:$AB,MATCH($A1156,lookup!$A:$A,0)))</f>
        <v>99_NCE</v>
      </c>
      <c r="AM1156" s="0" t="str">
        <f aca="false">IF(AND($CF1156&lt;&gt;"",IFERROR(INDEX(subsample_country_map!$D:$D,MATCH($CF1156,subsample_country_map!$A:$A,0)),"")&lt;&gt;""),INDEX(subsample_country_map!$D:$D,MATCH($CF1156,subsample_country_map!$A:$A,0)),INDEX(lookup!$AC:$AC,MATCH($A1156,lookup!$A:$A,0)))</f>
        <v>1_western</v>
      </c>
      <c r="AN1156" s="0" t="str">
        <f aca="false">IF(AND($CF1156&lt;&gt;"",IFERROR(INDEX(subsample_country_map!$E:$E,MATCH($CF1156,subsample_country_map!$A:$A,0)),"")&lt;&gt;""),INDEX(subsample_country_map!$E:$E,MATCH($CF1156,subsample_country_map!$A:$A,0)),INDEX(lookup!$AD:$AD,MATCH($A1156,lookup!$A:$A,0)))</f>
        <v>99_NCE</v>
      </c>
      <c r="AO1156" s="0" t="str">
        <f aca="false">INDEX(lookup!$Y:$Y,MATCH($A1156,lookup!$A:$A,0))</f>
        <v>0_published</v>
      </c>
      <c r="AP1156" s="0" t="str">
        <f aca="false">INDEX(lookup!$Z:$Z,MATCH($A1156,lookup!$A:$A,0))</f>
        <v>1_VHB high</v>
      </c>
      <c r="AQ1156" s="0" t="str">
        <f aca="false">INDEX(lookup!$W:$W,MATCH($A1156,lookup!$A:$A,0))</f>
        <v>1_fin/acc/econ</v>
      </c>
      <c r="AS1156" s="0" t="s">
        <v>91</v>
      </c>
      <c r="AT1156" s="0" t="s">
        <v>111</v>
      </c>
      <c r="AU1156" s="0" t="s">
        <v>311</v>
      </c>
      <c r="AV1156" s="0" t="s">
        <v>4151</v>
      </c>
      <c r="AW1156" s="0" t="s">
        <v>4203</v>
      </c>
      <c r="BA1156" s="0" t="n">
        <v>25638</v>
      </c>
      <c r="BB1156" s="0" t="s">
        <v>347</v>
      </c>
      <c r="BC1156" s="0" t="s">
        <v>1475</v>
      </c>
      <c r="BD1156" s="0" t="s">
        <v>123</v>
      </c>
      <c r="BE1156" s="0" t="s">
        <v>4160</v>
      </c>
      <c r="BF1156" s="0" t="s">
        <v>4184</v>
      </c>
      <c r="BI1156" s="0" t="s">
        <v>763</v>
      </c>
      <c r="BJ1156" s="0" t="s">
        <v>4204</v>
      </c>
      <c r="BK1156" s="0" t="s">
        <v>460</v>
      </c>
      <c r="BL1156" s="0" t="s">
        <v>4205</v>
      </c>
      <c r="BM1156" s="0" t="s">
        <v>2422</v>
      </c>
      <c r="BN1156" s="0" t="s">
        <v>4077</v>
      </c>
      <c r="BO1156" s="0" t="s">
        <v>105</v>
      </c>
      <c r="BP1156" s="0" t="s">
        <v>4068</v>
      </c>
      <c r="BQ1156" s="0" t="s">
        <v>127</v>
      </c>
      <c r="BT1156" s="0" t="n">
        <v>0</v>
      </c>
      <c r="BU1156" s="0" t="s">
        <v>4073</v>
      </c>
      <c r="BW1156" s="0" t="n">
        <v>2003</v>
      </c>
      <c r="BX1156" s="0" t="n">
        <v>2022</v>
      </c>
      <c r="BY1156" s="0" t="s">
        <v>4074</v>
      </c>
      <c r="BZ1156" s="0" t="n">
        <v>2012.5</v>
      </c>
      <c r="CA1156" s="0" t="n">
        <v>0.35</v>
      </c>
      <c r="CB1156" s="0" t="n">
        <v>0</v>
      </c>
      <c r="CC1156" s="0" t="n">
        <v>1</v>
      </c>
      <c r="CD1156" s="0" t="n">
        <v>-0.0125879843773825</v>
      </c>
      <c r="CE1156" s="0" t="n">
        <v>1</v>
      </c>
      <c r="CF1156" s="0" t="s">
        <v>4184</v>
      </c>
    </row>
    <row r="1157" customFormat="false" ht="15" hidden="false" customHeight="false" outlineLevel="0" collapsed="false">
      <c r="A1157" s="0" t="s">
        <v>4068</v>
      </c>
      <c r="B1157" s="0" t="n">
        <v>2462</v>
      </c>
      <c r="C1157" s="0" t="n">
        <v>-0.0142862073942002</v>
      </c>
      <c r="D1157" s="0" t="n">
        <v>244134</v>
      </c>
      <c r="E1157" s="0" t="n">
        <f aca="false">IF(ISNUMBER($BA1157),$BA1157,IF(AND(ISNUMBER($D1157),ISNUMBER($BW1157),ISNUMBER($BX1157)),$D1157*($BX1157-$BW1157+1),""))</f>
        <v>244134</v>
      </c>
      <c r="H1157" s="0" t="s">
        <v>118</v>
      </c>
      <c r="I1157" s="0" t="s">
        <v>344</v>
      </c>
      <c r="J1157" s="0" t="n">
        <f aca="false">IF($BW1157&lt;&gt;"",$BW1157,"")</f>
        <v>2003</v>
      </c>
      <c r="K1157" s="0" t="n">
        <f aca="false">IF($BX1157&lt;&gt;"",$BX1157,"")</f>
        <v>2022</v>
      </c>
      <c r="L1157" s="0" t="n">
        <f aca="false">IF(AND(ISNUMBER($BW1157),ISNUMBER($BX1157)),($BW1157+$BX1157)/2,"")</f>
        <v>2012.5</v>
      </c>
      <c r="M1157" s="0" t="n">
        <f aca="false">IF($L1157&lt;&gt;"",$L1157,"")</f>
        <v>2012.5</v>
      </c>
      <c r="N1157" s="0" t="n">
        <f aca="false">IF(AND(ISNUMBER($BW1157),ISNUMBER($BX1157)),MIN(1,MAX(0,($BX1157-2016+1)/($BX1157-$BW1157+1))),"")</f>
        <v>0.35</v>
      </c>
      <c r="O1157" s="0" t="n">
        <f aca="false">IF(AND(ISNUMBER($BW1157),ISNUMBER($BX1157)),MIN(1,MAX(0,($BX1157-2017+1)/($BX1157-$BW1157+1))),"")</f>
        <v>0.3</v>
      </c>
      <c r="P1157" s="0" t="n">
        <f aca="false">IF(AND(ISNUMBER($BW1157),ISNUMBER($BX1157)),MIN(1,MAX(0,($BX1157-2018+1)/($BX1157-$BW1157+1))),"")</f>
        <v>0.25</v>
      </c>
      <c r="Q1157" s="0" t="n">
        <f aca="false">IF(AND(ISNUMBER($BW1157),ISNUMBER($BX1157)),MIN(1,MAX(0,($BX1157-2019+1)/($BX1157-$BW1157+1))),"")</f>
        <v>0.2</v>
      </c>
      <c r="R1157" s="0" t="n">
        <f aca="false">IF(AND(ISNUMBER($BW1157),ISNUMBER($BX1157)),MIN(1,MAX(0,($BX1157-2016+1)/($BX1157-$BW1157+1))),"")</f>
        <v>0.35</v>
      </c>
      <c r="S1157" s="0" t="n">
        <f aca="false">IF($L1157&lt;&gt;"",IF($L1157&gt;=2015.5,1,0),"")</f>
        <v>0</v>
      </c>
      <c r="T1157" s="0" t="n">
        <f aca="false">IF($L1157&lt;&gt;"",IF($L1157&gt;=2016,1,0),"")</f>
        <v>0</v>
      </c>
      <c r="U1157" s="0" t="n">
        <f aca="false">IF(ISNUMBER($BX1157),IF($BX1157&gt;=2016,1,0),"")</f>
        <v>1</v>
      </c>
      <c r="V1157" s="0" t="n">
        <f aca="false">IF(ISNUMBER($BW1157),IF($BW1157&gt;=2016,1,0),"")</f>
        <v>0</v>
      </c>
      <c r="W1157" s="0" t="str">
        <f aca="false">IF(AND(ISNUMBER($BW1157),ISNUMBER($BX1157)),IF($BW1157&gt;=2016,"post-only",IF($BX1157&lt;2016,"pre-only","mixed")),"")</f>
        <v>mixed</v>
      </c>
      <c r="X1157" s="0" t="n">
        <f aca="false">IF(AND(ISNUMBER($BW1157),ISNUMBER($BX1157)),MIN(1,MAX(0,($BX1157-2017+1)/($BX1157-$BW1157+1))),"")</f>
        <v>0.3</v>
      </c>
      <c r="Y1157" s="0" t="n">
        <f aca="false">IF(AND(ISNUMBER($BW1157),ISNUMBER($BX1157)),MIN(1,MAX(0,($BX1157-2018+1)/($BX1157-$BW1157+1))),"")</f>
        <v>0.25</v>
      </c>
      <c r="Z1157" s="0" t="n">
        <f aca="false">IF(AND(ISNUMBER($BW1157),ISNUMBER($BX1157)),MIN(1,MAX(0,($BX1157-2019+1)/($BX1157-$BW1157+1))),"")</f>
        <v>0.2</v>
      </c>
      <c r="AA1157" s="0" t="n">
        <f aca="false">IF(ISNUMBER($BX1157),IF($BX1157&gt;=2017,1,0),"")</f>
        <v>1</v>
      </c>
      <c r="AB1157" s="0" t="n">
        <f aca="false">IF(ISNUMBER($BX1157),IF($BX1157&gt;=2018,1,0),"")</f>
        <v>1</v>
      </c>
      <c r="AC1157" s="0" t="n">
        <f aca="false">IF(ISNUMBER($BX1157),IF($BX1157&gt;=2019,1,0),"")</f>
        <v>1</v>
      </c>
      <c r="AD1157" s="0" t="n">
        <f aca="false">IF($L1157&lt;&gt;"",IF($L1157&gt;2013,1,0),"")</f>
        <v>0</v>
      </c>
      <c r="AE1157" s="0" t="n">
        <f aca="false">IF($L1157&lt;&gt;"",1+IF($L1157&gt;2011,1,0)+IF($L1157&gt;2014,1,0),"")</f>
        <v>2</v>
      </c>
      <c r="AF1157" s="0" t="s">
        <v>310</v>
      </c>
      <c r="AG1157" s="0" t="s">
        <v>88</v>
      </c>
      <c r="AH1157" s="0" t="s">
        <v>89</v>
      </c>
      <c r="AI1157" s="0" t="s">
        <v>90</v>
      </c>
      <c r="AJ1157" s="0" t="s">
        <v>90</v>
      </c>
      <c r="AK1157" s="0" t="str">
        <f aca="false">IF(AND($CF1157&lt;&gt;"",IFERROR(INDEX(subsample_country_map!$B:$B,MATCH($CF1157,subsample_country_map!$A:$A,0)),"")&lt;&gt;""),INDEX(subsample_country_map!$B:$B,MATCH($CF1157,subsample_country_map!$A:$A,0)),INDEX(lookup!$AA:$AA,MATCH($A1157,lookup!$A:$A,0)))</f>
        <v>1_US</v>
      </c>
      <c r="AL1157" s="0" t="str">
        <f aca="false">IF(AND($CF1157&lt;&gt;"",IFERROR(INDEX(subsample_country_map!$C:$C,MATCH($CF1157,subsample_country_map!$A:$A,0)),"")&lt;&gt;""),INDEX(subsample_country_map!$C:$C,MATCH($CF1157,subsample_country_map!$A:$A,0)),INDEX(lookup!$AB:$AB,MATCH($A1157,lookup!$A:$A,0)))</f>
        <v>1_developed</v>
      </c>
      <c r="AM1157" s="0" t="str">
        <f aca="false">IF(AND($CF1157&lt;&gt;"",IFERROR(INDEX(subsample_country_map!$D:$D,MATCH($CF1157,subsample_country_map!$A:$A,0)),"")&lt;&gt;""),INDEX(subsample_country_map!$D:$D,MATCH($CF1157,subsample_country_map!$A:$A,0)),INDEX(lookup!$AC:$AC,MATCH($A1157,lookup!$A:$A,0)))</f>
        <v>1_western</v>
      </c>
      <c r="AN1157" s="0" t="str">
        <f aca="false">IF(AND($CF1157&lt;&gt;"",IFERROR(INDEX(subsample_country_map!$E:$E,MATCH($CF1157,subsample_country_map!$A:$A,0)),"")&lt;&gt;""),INDEX(subsample_country_map!$E:$E,MATCH($CF1157,subsample_country_map!$A:$A,0)),INDEX(lookup!$AD:$AD,MATCH($A1157,lookup!$A:$A,0)))</f>
        <v>1_common law</v>
      </c>
      <c r="AO1157" s="0" t="str">
        <f aca="false">INDEX(lookup!$Y:$Y,MATCH($A1157,lookup!$A:$A,0))</f>
        <v>0_published</v>
      </c>
      <c r="AP1157" s="0" t="str">
        <f aca="false">INDEX(lookup!$Z:$Z,MATCH($A1157,lookup!$A:$A,0))</f>
        <v>1_VHB high</v>
      </c>
      <c r="AQ1157" s="0" t="str">
        <f aca="false">INDEX(lookup!$W:$W,MATCH($A1157,lookup!$A:$A,0))</f>
        <v>1_fin/acc/econ</v>
      </c>
      <c r="AS1157" s="0" t="s">
        <v>91</v>
      </c>
      <c r="AT1157" s="0" t="s">
        <v>111</v>
      </c>
      <c r="AU1157" s="0" t="s">
        <v>311</v>
      </c>
      <c r="AV1157" s="0" t="s">
        <v>4206</v>
      </c>
      <c r="AW1157" s="0" t="s">
        <v>4130</v>
      </c>
      <c r="BA1157" s="0" t="n">
        <v>244134</v>
      </c>
      <c r="BB1157" s="0" t="s">
        <v>347</v>
      </c>
      <c r="BC1157" s="0" t="s">
        <v>122</v>
      </c>
      <c r="BD1157" s="0" t="s">
        <v>123</v>
      </c>
      <c r="BE1157" s="0" t="s">
        <v>206</v>
      </c>
      <c r="BF1157" s="0" t="s">
        <v>1526</v>
      </c>
      <c r="BI1157" s="0" t="s">
        <v>774</v>
      </c>
      <c r="BJ1157" s="0" t="s">
        <v>4101</v>
      </c>
      <c r="BK1157" s="0" t="s">
        <v>460</v>
      </c>
      <c r="BL1157" s="0" t="s">
        <v>4207</v>
      </c>
      <c r="BM1157" s="0" t="s">
        <v>2422</v>
      </c>
      <c r="BN1157" s="0" t="s">
        <v>4208</v>
      </c>
      <c r="BO1157" s="0" t="s">
        <v>105</v>
      </c>
      <c r="BP1157" s="0" t="s">
        <v>4068</v>
      </c>
      <c r="BQ1157" s="0" t="s">
        <v>127</v>
      </c>
      <c r="BT1157" s="0" t="n">
        <v>0</v>
      </c>
      <c r="BU1157" s="0" t="s">
        <v>4073</v>
      </c>
      <c r="BW1157" s="0" t="n">
        <v>2003</v>
      </c>
      <c r="BX1157" s="0" t="n">
        <v>2022</v>
      </c>
      <c r="BY1157" s="0" t="s">
        <v>4074</v>
      </c>
      <c r="BZ1157" s="0" t="n">
        <v>2012.5</v>
      </c>
      <c r="CA1157" s="0" t="n">
        <v>0.35</v>
      </c>
      <c r="CB1157" s="0" t="n">
        <v>0</v>
      </c>
      <c r="CC1157" s="0" t="n">
        <v>1</v>
      </c>
      <c r="CD1157" s="0" t="n">
        <v>-0.0142871794311723</v>
      </c>
      <c r="CE1157" s="0" t="n">
        <v>1</v>
      </c>
      <c r="CF1157" s="0" t="s">
        <v>1526</v>
      </c>
    </row>
    <row r="1158" customFormat="false" ht="15" hidden="false" customHeight="false" outlineLevel="0" collapsed="false">
      <c r="A1158" s="0" t="s">
        <v>4068</v>
      </c>
      <c r="B1158" s="0" t="n">
        <v>2463</v>
      </c>
      <c r="C1158" s="0" t="n">
        <v>-0.0109387154080257</v>
      </c>
      <c r="D1158" s="0" t="n">
        <v>104214</v>
      </c>
      <c r="E1158" s="0" t="n">
        <f aca="false">IF(ISNUMBER($BA1158),$BA1158,IF(AND(ISNUMBER($D1158),ISNUMBER($BW1158),ISNUMBER($BX1158)),$D1158*($BX1158-$BW1158+1),""))</f>
        <v>104214</v>
      </c>
      <c r="H1158" s="0" t="s">
        <v>118</v>
      </c>
      <c r="I1158" s="0" t="s">
        <v>344</v>
      </c>
      <c r="J1158" s="0" t="n">
        <f aca="false">IF($BW1158&lt;&gt;"",$BW1158,"")</f>
        <v>2003</v>
      </c>
      <c r="K1158" s="0" t="n">
        <f aca="false">IF($BX1158&lt;&gt;"",$BX1158,"")</f>
        <v>2022</v>
      </c>
      <c r="L1158" s="0" t="n">
        <f aca="false">IF(AND(ISNUMBER($BW1158),ISNUMBER($BX1158)),($BW1158+$BX1158)/2,"")</f>
        <v>2012.5</v>
      </c>
      <c r="M1158" s="0" t="n">
        <f aca="false">IF($L1158&lt;&gt;"",$L1158,"")</f>
        <v>2012.5</v>
      </c>
      <c r="N1158" s="0" t="n">
        <f aca="false">IF(AND(ISNUMBER($BW1158),ISNUMBER($BX1158)),MIN(1,MAX(0,($BX1158-2016+1)/($BX1158-$BW1158+1))),"")</f>
        <v>0.35</v>
      </c>
      <c r="O1158" s="0" t="n">
        <f aca="false">IF(AND(ISNUMBER($BW1158),ISNUMBER($BX1158)),MIN(1,MAX(0,($BX1158-2017+1)/($BX1158-$BW1158+1))),"")</f>
        <v>0.3</v>
      </c>
      <c r="P1158" s="0" t="n">
        <f aca="false">IF(AND(ISNUMBER($BW1158),ISNUMBER($BX1158)),MIN(1,MAX(0,($BX1158-2018+1)/($BX1158-$BW1158+1))),"")</f>
        <v>0.25</v>
      </c>
      <c r="Q1158" s="0" t="n">
        <f aca="false">IF(AND(ISNUMBER($BW1158),ISNUMBER($BX1158)),MIN(1,MAX(0,($BX1158-2019+1)/($BX1158-$BW1158+1))),"")</f>
        <v>0.2</v>
      </c>
      <c r="R1158" s="0" t="n">
        <f aca="false">IF(AND(ISNUMBER($BW1158),ISNUMBER($BX1158)),MIN(1,MAX(0,($BX1158-2016+1)/($BX1158-$BW1158+1))),"")</f>
        <v>0.35</v>
      </c>
      <c r="S1158" s="0" t="n">
        <f aca="false">IF($L1158&lt;&gt;"",IF($L1158&gt;=2015.5,1,0),"")</f>
        <v>0</v>
      </c>
      <c r="T1158" s="0" t="n">
        <f aca="false">IF($L1158&lt;&gt;"",IF($L1158&gt;=2016,1,0),"")</f>
        <v>0</v>
      </c>
      <c r="U1158" s="0" t="n">
        <f aca="false">IF(ISNUMBER($BX1158),IF($BX1158&gt;=2016,1,0),"")</f>
        <v>1</v>
      </c>
      <c r="V1158" s="0" t="n">
        <f aca="false">IF(ISNUMBER($BW1158),IF($BW1158&gt;=2016,1,0),"")</f>
        <v>0</v>
      </c>
      <c r="W1158" s="0" t="str">
        <f aca="false">IF(AND(ISNUMBER($BW1158),ISNUMBER($BX1158)),IF($BW1158&gt;=2016,"post-only",IF($BX1158&lt;2016,"pre-only","mixed")),"")</f>
        <v>mixed</v>
      </c>
      <c r="X1158" s="0" t="n">
        <f aca="false">IF(AND(ISNUMBER($BW1158),ISNUMBER($BX1158)),MIN(1,MAX(0,($BX1158-2017+1)/($BX1158-$BW1158+1))),"")</f>
        <v>0.3</v>
      </c>
      <c r="Y1158" s="0" t="n">
        <f aca="false">IF(AND(ISNUMBER($BW1158),ISNUMBER($BX1158)),MIN(1,MAX(0,($BX1158-2018+1)/($BX1158-$BW1158+1))),"")</f>
        <v>0.25</v>
      </c>
      <c r="Z1158" s="0" t="n">
        <f aca="false">IF(AND(ISNUMBER($BW1158),ISNUMBER($BX1158)),MIN(1,MAX(0,($BX1158-2019+1)/($BX1158-$BW1158+1))),"")</f>
        <v>0.2</v>
      </c>
      <c r="AA1158" s="0" t="n">
        <f aca="false">IF(ISNUMBER($BX1158),IF($BX1158&gt;=2017,1,0),"")</f>
        <v>1</v>
      </c>
      <c r="AB1158" s="0" t="n">
        <f aca="false">IF(ISNUMBER($BX1158),IF($BX1158&gt;=2018,1,0),"")</f>
        <v>1</v>
      </c>
      <c r="AC1158" s="0" t="n">
        <f aca="false">IF(ISNUMBER($BX1158),IF($BX1158&gt;=2019,1,0),"")</f>
        <v>1</v>
      </c>
      <c r="AD1158" s="0" t="n">
        <f aca="false">IF($L1158&lt;&gt;"",IF($L1158&gt;2013,1,0),"")</f>
        <v>0</v>
      </c>
      <c r="AE1158" s="0" t="n">
        <f aca="false">IF($L1158&lt;&gt;"",1+IF($L1158&gt;2011,1,0)+IF($L1158&gt;2014,1,0),"")</f>
        <v>2</v>
      </c>
      <c r="AF1158" s="0" t="s">
        <v>310</v>
      </c>
      <c r="AG1158" s="0" t="s">
        <v>88</v>
      </c>
      <c r="AH1158" s="0" t="s">
        <v>89</v>
      </c>
      <c r="AI1158" s="0" t="s">
        <v>90</v>
      </c>
      <c r="AJ1158" s="0" t="s">
        <v>90</v>
      </c>
      <c r="AK1158" s="0" t="str">
        <f aca="false">IF(AND($CF1158&lt;&gt;"",IFERROR(INDEX(subsample_country_map!$B:$B,MATCH($CF1158,subsample_country_map!$A:$A,0)),"")&lt;&gt;""),INDEX(subsample_country_map!$B:$B,MATCH($CF1158,subsample_country_map!$A:$A,0)),INDEX(lookup!$AA:$AA,MATCH($A1158,lookup!$A:$A,0)))</f>
        <v>2_Europe</v>
      </c>
      <c r="AL1158" s="0" t="str">
        <f aca="false">IF(AND($CF1158&lt;&gt;"",IFERROR(INDEX(subsample_country_map!$C:$C,MATCH($CF1158,subsample_country_map!$A:$A,0)),"")&lt;&gt;""),INDEX(subsample_country_map!$C:$C,MATCH($CF1158,subsample_country_map!$A:$A,0)),INDEX(lookup!$AB:$AB,MATCH($A1158,lookup!$A:$A,0)))</f>
        <v>99_NCE</v>
      </c>
      <c r="AM1158" s="0" t="str">
        <f aca="false">IF(AND($CF1158&lt;&gt;"",IFERROR(INDEX(subsample_country_map!$D:$D,MATCH($CF1158,subsample_country_map!$A:$A,0)),"")&lt;&gt;""),INDEX(subsample_country_map!$D:$D,MATCH($CF1158,subsample_country_map!$A:$A,0)),INDEX(lookup!$AC:$AC,MATCH($A1158,lookup!$A:$A,0)))</f>
        <v>1_western</v>
      </c>
      <c r="AN1158" s="0" t="str">
        <f aca="false">IF(AND($CF1158&lt;&gt;"",IFERROR(INDEX(subsample_country_map!$E:$E,MATCH($CF1158,subsample_country_map!$A:$A,0)),"")&lt;&gt;""),INDEX(subsample_country_map!$E:$E,MATCH($CF1158,subsample_country_map!$A:$A,0)),INDEX(lookup!$AD:$AD,MATCH($A1158,lookup!$A:$A,0)))</f>
        <v>99_NCE</v>
      </c>
      <c r="AO1158" s="0" t="str">
        <f aca="false">INDEX(lookup!$Y:$Y,MATCH($A1158,lookup!$A:$A,0))</f>
        <v>0_published</v>
      </c>
      <c r="AP1158" s="0" t="str">
        <f aca="false">INDEX(lookup!$Z:$Z,MATCH($A1158,lookup!$A:$A,0))</f>
        <v>1_VHB high</v>
      </c>
      <c r="AQ1158" s="0" t="str">
        <f aca="false">INDEX(lookup!$W:$W,MATCH($A1158,lookup!$A:$A,0))</f>
        <v>1_fin/acc/econ</v>
      </c>
      <c r="AS1158" s="0" t="s">
        <v>91</v>
      </c>
      <c r="AT1158" s="0" t="s">
        <v>111</v>
      </c>
      <c r="AU1158" s="0" t="s">
        <v>311</v>
      </c>
      <c r="AV1158" s="0" t="s">
        <v>4209</v>
      </c>
      <c r="AW1158" s="0" t="s">
        <v>4210</v>
      </c>
      <c r="BA1158" s="0" t="n">
        <v>104214</v>
      </c>
      <c r="BB1158" s="0" t="s">
        <v>347</v>
      </c>
      <c r="BC1158" s="0" t="s">
        <v>122</v>
      </c>
      <c r="BD1158" s="0" t="s">
        <v>123</v>
      </c>
      <c r="BE1158" s="0" t="s">
        <v>206</v>
      </c>
      <c r="BF1158" s="0" t="s">
        <v>885</v>
      </c>
      <c r="BI1158" s="0" t="s">
        <v>774</v>
      </c>
      <c r="BJ1158" s="0" t="s">
        <v>4106</v>
      </c>
      <c r="BK1158" s="0" t="s">
        <v>460</v>
      </c>
      <c r="BL1158" s="0" t="s">
        <v>4211</v>
      </c>
      <c r="BM1158" s="0" t="s">
        <v>2422</v>
      </c>
      <c r="BN1158" s="0" t="s">
        <v>4208</v>
      </c>
      <c r="BO1158" s="0" t="s">
        <v>105</v>
      </c>
      <c r="BP1158" s="0" t="s">
        <v>4068</v>
      </c>
      <c r="BQ1158" s="0" t="s">
        <v>127</v>
      </c>
      <c r="BT1158" s="0" t="n">
        <v>0</v>
      </c>
      <c r="BU1158" s="0" t="s">
        <v>4073</v>
      </c>
      <c r="BW1158" s="0" t="n">
        <v>2003</v>
      </c>
      <c r="BX1158" s="0" t="n">
        <v>2022</v>
      </c>
      <c r="BY1158" s="0" t="s">
        <v>4074</v>
      </c>
      <c r="BZ1158" s="0" t="n">
        <v>2012.5</v>
      </c>
      <c r="CA1158" s="0" t="n">
        <v>0.35</v>
      </c>
      <c r="CB1158" s="0" t="n">
        <v>0</v>
      </c>
      <c r="CC1158" s="0" t="n">
        <v>1</v>
      </c>
      <c r="CD1158" s="0" t="n">
        <v>-0.0109391517318194</v>
      </c>
      <c r="CE1158" s="0" t="n">
        <v>1</v>
      </c>
      <c r="CF1158" s="0" t="s">
        <v>885</v>
      </c>
    </row>
    <row r="1159" customFormat="false" ht="15" hidden="false" customHeight="false" outlineLevel="0" collapsed="false">
      <c r="A1159" s="0" t="s">
        <v>4068</v>
      </c>
      <c r="B1159" s="0" t="n">
        <v>2464</v>
      </c>
      <c r="C1159" s="0" t="n">
        <v>-0.0153219031394741</v>
      </c>
      <c r="D1159" s="0" t="n">
        <v>244134</v>
      </c>
      <c r="E1159" s="0" t="n">
        <f aca="false">IF(ISNUMBER($BA1159),$BA1159,IF(AND(ISNUMBER($D1159),ISNUMBER($BW1159),ISNUMBER($BX1159)),$D1159*($BX1159-$BW1159+1),""))</f>
        <v>244134</v>
      </c>
      <c r="H1159" s="0" t="s">
        <v>118</v>
      </c>
      <c r="I1159" s="0" t="s">
        <v>344</v>
      </c>
      <c r="J1159" s="0" t="n">
        <f aca="false">IF($BW1159&lt;&gt;"",$BW1159,"")</f>
        <v>2003</v>
      </c>
      <c r="K1159" s="0" t="n">
        <f aca="false">IF($BX1159&lt;&gt;"",$BX1159,"")</f>
        <v>2022</v>
      </c>
      <c r="L1159" s="0" t="n">
        <f aca="false">IF(AND(ISNUMBER($BW1159),ISNUMBER($BX1159)),($BW1159+$BX1159)/2,"")</f>
        <v>2012.5</v>
      </c>
      <c r="M1159" s="0" t="n">
        <f aca="false">IF($L1159&lt;&gt;"",$L1159,"")</f>
        <v>2012.5</v>
      </c>
      <c r="N1159" s="0" t="n">
        <f aca="false">IF(AND(ISNUMBER($BW1159),ISNUMBER($BX1159)),MIN(1,MAX(0,($BX1159-2016+1)/($BX1159-$BW1159+1))),"")</f>
        <v>0.35</v>
      </c>
      <c r="O1159" s="0" t="n">
        <f aca="false">IF(AND(ISNUMBER($BW1159),ISNUMBER($BX1159)),MIN(1,MAX(0,($BX1159-2017+1)/($BX1159-$BW1159+1))),"")</f>
        <v>0.3</v>
      </c>
      <c r="P1159" s="0" t="n">
        <f aca="false">IF(AND(ISNUMBER($BW1159),ISNUMBER($BX1159)),MIN(1,MAX(0,($BX1159-2018+1)/($BX1159-$BW1159+1))),"")</f>
        <v>0.25</v>
      </c>
      <c r="Q1159" s="0" t="n">
        <f aca="false">IF(AND(ISNUMBER($BW1159),ISNUMBER($BX1159)),MIN(1,MAX(0,($BX1159-2019+1)/($BX1159-$BW1159+1))),"")</f>
        <v>0.2</v>
      </c>
      <c r="R1159" s="0" t="n">
        <f aca="false">IF(AND(ISNUMBER($BW1159),ISNUMBER($BX1159)),MIN(1,MAX(0,($BX1159-2016+1)/($BX1159-$BW1159+1))),"")</f>
        <v>0.35</v>
      </c>
      <c r="S1159" s="0" t="n">
        <f aca="false">IF($L1159&lt;&gt;"",IF($L1159&gt;=2015.5,1,0),"")</f>
        <v>0</v>
      </c>
      <c r="T1159" s="0" t="n">
        <f aca="false">IF($L1159&lt;&gt;"",IF($L1159&gt;=2016,1,0),"")</f>
        <v>0</v>
      </c>
      <c r="U1159" s="0" t="n">
        <f aca="false">IF(ISNUMBER($BX1159),IF($BX1159&gt;=2016,1,0),"")</f>
        <v>1</v>
      </c>
      <c r="V1159" s="0" t="n">
        <f aca="false">IF(ISNUMBER($BW1159),IF($BW1159&gt;=2016,1,0),"")</f>
        <v>0</v>
      </c>
      <c r="W1159" s="0" t="str">
        <f aca="false">IF(AND(ISNUMBER($BW1159),ISNUMBER($BX1159)),IF($BW1159&gt;=2016,"post-only",IF($BX1159&lt;2016,"pre-only","mixed")),"")</f>
        <v>mixed</v>
      </c>
      <c r="X1159" s="0" t="n">
        <f aca="false">IF(AND(ISNUMBER($BW1159),ISNUMBER($BX1159)),MIN(1,MAX(0,($BX1159-2017+1)/($BX1159-$BW1159+1))),"")</f>
        <v>0.3</v>
      </c>
      <c r="Y1159" s="0" t="n">
        <f aca="false">IF(AND(ISNUMBER($BW1159),ISNUMBER($BX1159)),MIN(1,MAX(0,($BX1159-2018+1)/($BX1159-$BW1159+1))),"")</f>
        <v>0.25</v>
      </c>
      <c r="Z1159" s="0" t="n">
        <f aca="false">IF(AND(ISNUMBER($BW1159),ISNUMBER($BX1159)),MIN(1,MAX(0,($BX1159-2019+1)/($BX1159-$BW1159+1))),"")</f>
        <v>0.2</v>
      </c>
      <c r="AA1159" s="0" t="n">
        <f aca="false">IF(ISNUMBER($BX1159),IF($BX1159&gt;=2017,1,0),"")</f>
        <v>1</v>
      </c>
      <c r="AB1159" s="0" t="n">
        <f aca="false">IF(ISNUMBER($BX1159),IF($BX1159&gt;=2018,1,0),"")</f>
        <v>1</v>
      </c>
      <c r="AC1159" s="0" t="n">
        <f aca="false">IF(ISNUMBER($BX1159),IF($BX1159&gt;=2019,1,0),"")</f>
        <v>1</v>
      </c>
      <c r="AD1159" s="0" t="n">
        <f aca="false">IF($L1159&lt;&gt;"",IF($L1159&gt;2013,1,0),"")</f>
        <v>0</v>
      </c>
      <c r="AE1159" s="0" t="n">
        <f aca="false">IF($L1159&lt;&gt;"",1+IF($L1159&gt;2011,1,0)+IF($L1159&gt;2014,1,0),"")</f>
        <v>2</v>
      </c>
      <c r="AF1159" s="0" t="s">
        <v>310</v>
      </c>
      <c r="AG1159" s="0" t="s">
        <v>88</v>
      </c>
      <c r="AH1159" s="0" t="s">
        <v>89</v>
      </c>
      <c r="AI1159" s="0" t="s">
        <v>90</v>
      </c>
      <c r="AJ1159" s="0" t="s">
        <v>90</v>
      </c>
      <c r="AK1159" s="0" t="str">
        <f aca="false">IF(AND($CF1159&lt;&gt;"",IFERROR(INDEX(subsample_country_map!$B:$B,MATCH($CF1159,subsample_country_map!$A:$A,0)),"")&lt;&gt;""),INDEX(subsample_country_map!$B:$B,MATCH($CF1159,subsample_country_map!$A:$A,0)),INDEX(lookup!$AA:$AA,MATCH($A1159,lookup!$A:$A,0)))</f>
        <v>1_US</v>
      </c>
      <c r="AL1159" s="0" t="str">
        <f aca="false">IF(AND($CF1159&lt;&gt;"",IFERROR(INDEX(subsample_country_map!$C:$C,MATCH($CF1159,subsample_country_map!$A:$A,0)),"")&lt;&gt;""),INDEX(subsample_country_map!$C:$C,MATCH($CF1159,subsample_country_map!$A:$A,0)),INDEX(lookup!$AB:$AB,MATCH($A1159,lookup!$A:$A,0)))</f>
        <v>1_developed</v>
      </c>
      <c r="AM1159" s="0" t="str">
        <f aca="false">IF(AND($CF1159&lt;&gt;"",IFERROR(INDEX(subsample_country_map!$D:$D,MATCH($CF1159,subsample_country_map!$A:$A,0)),"")&lt;&gt;""),INDEX(subsample_country_map!$D:$D,MATCH($CF1159,subsample_country_map!$A:$A,0)),INDEX(lookup!$AC:$AC,MATCH($A1159,lookup!$A:$A,0)))</f>
        <v>1_western</v>
      </c>
      <c r="AN1159" s="0" t="str">
        <f aca="false">IF(AND($CF1159&lt;&gt;"",IFERROR(INDEX(subsample_country_map!$E:$E,MATCH($CF1159,subsample_country_map!$A:$A,0)),"")&lt;&gt;""),INDEX(subsample_country_map!$E:$E,MATCH($CF1159,subsample_country_map!$A:$A,0)),INDEX(lookup!$AD:$AD,MATCH($A1159,lookup!$A:$A,0)))</f>
        <v>1_common law</v>
      </c>
      <c r="AO1159" s="0" t="str">
        <f aca="false">INDEX(lookup!$Y:$Y,MATCH($A1159,lookup!$A:$A,0))</f>
        <v>0_published</v>
      </c>
      <c r="AP1159" s="0" t="str">
        <f aca="false">INDEX(lookup!$Z:$Z,MATCH($A1159,lookup!$A:$A,0))</f>
        <v>1_VHB high</v>
      </c>
      <c r="AQ1159" s="0" t="str">
        <f aca="false">INDEX(lookup!$W:$W,MATCH($A1159,lookup!$A:$A,0))</f>
        <v>1_fin/acc/econ</v>
      </c>
      <c r="AS1159" s="0" t="s">
        <v>91</v>
      </c>
      <c r="AT1159" s="0" t="s">
        <v>111</v>
      </c>
      <c r="AU1159" s="0" t="s">
        <v>311</v>
      </c>
      <c r="AV1159" s="0" t="s">
        <v>4212</v>
      </c>
      <c r="AW1159" s="0" t="s">
        <v>890</v>
      </c>
      <c r="BA1159" s="0" t="n">
        <v>244134</v>
      </c>
      <c r="BB1159" s="0" t="s">
        <v>347</v>
      </c>
      <c r="BC1159" s="0" t="s">
        <v>1475</v>
      </c>
      <c r="BD1159" s="0" t="s">
        <v>123</v>
      </c>
      <c r="BE1159" s="0" t="s">
        <v>206</v>
      </c>
      <c r="BF1159" s="0" t="s">
        <v>1526</v>
      </c>
      <c r="BI1159" s="0" t="s">
        <v>774</v>
      </c>
      <c r="BJ1159" s="0" t="s">
        <v>4110</v>
      </c>
      <c r="BK1159" s="0" t="s">
        <v>460</v>
      </c>
      <c r="BL1159" s="0" t="s">
        <v>4213</v>
      </c>
      <c r="BM1159" s="0" t="s">
        <v>2422</v>
      </c>
      <c r="BN1159" s="0" t="s">
        <v>4214</v>
      </c>
      <c r="BO1159" s="0" t="s">
        <v>105</v>
      </c>
      <c r="BP1159" s="0" t="s">
        <v>4068</v>
      </c>
      <c r="BQ1159" s="0" t="s">
        <v>127</v>
      </c>
      <c r="BT1159" s="0" t="n">
        <v>0</v>
      </c>
      <c r="BU1159" s="0" t="s">
        <v>4073</v>
      </c>
      <c r="BW1159" s="0" t="n">
        <v>2003</v>
      </c>
      <c r="BX1159" s="0" t="n">
        <v>2022</v>
      </c>
      <c r="BY1159" s="0" t="s">
        <v>4074</v>
      </c>
      <c r="BZ1159" s="0" t="n">
        <v>2012.5</v>
      </c>
      <c r="CA1159" s="0" t="n">
        <v>0.35</v>
      </c>
      <c r="CB1159" s="0" t="n">
        <v>0</v>
      </c>
      <c r="CC1159" s="0" t="n">
        <v>1</v>
      </c>
      <c r="CD1159" s="0" t="n">
        <v>-0.0153231023020379</v>
      </c>
      <c r="CE1159" s="0" t="n">
        <v>1</v>
      </c>
      <c r="CF1159" s="0" t="s">
        <v>1526</v>
      </c>
    </row>
    <row r="1160" customFormat="false" ht="15" hidden="false" customHeight="false" outlineLevel="0" collapsed="false">
      <c r="A1160" s="0" t="s">
        <v>4068</v>
      </c>
      <c r="B1160" s="0" t="n">
        <v>2465</v>
      </c>
      <c r="C1160" s="0" t="n">
        <v>-0.00937206503067062</v>
      </c>
      <c r="D1160" s="0" t="n">
        <v>104214</v>
      </c>
      <c r="E1160" s="0" t="n">
        <f aca="false">IF(ISNUMBER($BA1160),$BA1160,IF(AND(ISNUMBER($D1160),ISNUMBER($BW1160),ISNUMBER($BX1160)),$D1160*($BX1160-$BW1160+1),""))</f>
        <v>104214</v>
      </c>
      <c r="H1160" s="0" t="s">
        <v>118</v>
      </c>
      <c r="I1160" s="0" t="s">
        <v>344</v>
      </c>
      <c r="J1160" s="0" t="n">
        <f aca="false">IF($BW1160&lt;&gt;"",$BW1160,"")</f>
        <v>2003</v>
      </c>
      <c r="K1160" s="0" t="n">
        <f aca="false">IF($BX1160&lt;&gt;"",$BX1160,"")</f>
        <v>2022</v>
      </c>
      <c r="L1160" s="0" t="n">
        <f aca="false">IF(AND(ISNUMBER($BW1160),ISNUMBER($BX1160)),($BW1160+$BX1160)/2,"")</f>
        <v>2012.5</v>
      </c>
      <c r="M1160" s="0" t="n">
        <f aca="false">IF($L1160&lt;&gt;"",$L1160,"")</f>
        <v>2012.5</v>
      </c>
      <c r="N1160" s="0" t="n">
        <f aca="false">IF(AND(ISNUMBER($BW1160),ISNUMBER($BX1160)),MIN(1,MAX(0,($BX1160-2016+1)/($BX1160-$BW1160+1))),"")</f>
        <v>0.35</v>
      </c>
      <c r="O1160" s="0" t="n">
        <f aca="false">IF(AND(ISNUMBER($BW1160),ISNUMBER($BX1160)),MIN(1,MAX(0,($BX1160-2017+1)/($BX1160-$BW1160+1))),"")</f>
        <v>0.3</v>
      </c>
      <c r="P1160" s="0" t="n">
        <f aca="false">IF(AND(ISNUMBER($BW1160),ISNUMBER($BX1160)),MIN(1,MAX(0,($BX1160-2018+1)/($BX1160-$BW1160+1))),"")</f>
        <v>0.25</v>
      </c>
      <c r="Q1160" s="0" t="n">
        <f aca="false">IF(AND(ISNUMBER($BW1160),ISNUMBER($BX1160)),MIN(1,MAX(0,($BX1160-2019+1)/($BX1160-$BW1160+1))),"")</f>
        <v>0.2</v>
      </c>
      <c r="R1160" s="0" t="n">
        <f aca="false">IF(AND(ISNUMBER($BW1160),ISNUMBER($BX1160)),MIN(1,MAX(0,($BX1160-2016+1)/($BX1160-$BW1160+1))),"")</f>
        <v>0.35</v>
      </c>
      <c r="S1160" s="0" t="n">
        <f aca="false">IF($L1160&lt;&gt;"",IF($L1160&gt;=2015.5,1,0),"")</f>
        <v>0</v>
      </c>
      <c r="T1160" s="0" t="n">
        <f aca="false">IF($L1160&lt;&gt;"",IF($L1160&gt;=2016,1,0),"")</f>
        <v>0</v>
      </c>
      <c r="U1160" s="0" t="n">
        <f aca="false">IF(ISNUMBER($BX1160),IF($BX1160&gt;=2016,1,0),"")</f>
        <v>1</v>
      </c>
      <c r="V1160" s="0" t="n">
        <f aca="false">IF(ISNUMBER($BW1160),IF($BW1160&gt;=2016,1,0),"")</f>
        <v>0</v>
      </c>
      <c r="W1160" s="0" t="str">
        <f aca="false">IF(AND(ISNUMBER($BW1160),ISNUMBER($BX1160)),IF($BW1160&gt;=2016,"post-only",IF($BX1160&lt;2016,"pre-only","mixed")),"")</f>
        <v>mixed</v>
      </c>
      <c r="X1160" s="0" t="n">
        <f aca="false">IF(AND(ISNUMBER($BW1160),ISNUMBER($BX1160)),MIN(1,MAX(0,($BX1160-2017+1)/($BX1160-$BW1160+1))),"")</f>
        <v>0.3</v>
      </c>
      <c r="Y1160" s="0" t="n">
        <f aca="false">IF(AND(ISNUMBER($BW1160),ISNUMBER($BX1160)),MIN(1,MAX(0,($BX1160-2018+1)/($BX1160-$BW1160+1))),"")</f>
        <v>0.25</v>
      </c>
      <c r="Z1160" s="0" t="n">
        <f aca="false">IF(AND(ISNUMBER($BW1160),ISNUMBER($BX1160)),MIN(1,MAX(0,($BX1160-2019+1)/($BX1160-$BW1160+1))),"")</f>
        <v>0.2</v>
      </c>
      <c r="AA1160" s="0" t="n">
        <f aca="false">IF(ISNUMBER($BX1160),IF($BX1160&gt;=2017,1,0),"")</f>
        <v>1</v>
      </c>
      <c r="AB1160" s="0" t="n">
        <f aca="false">IF(ISNUMBER($BX1160),IF($BX1160&gt;=2018,1,0),"")</f>
        <v>1</v>
      </c>
      <c r="AC1160" s="0" t="n">
        <f aca="false">IF(ISNUMBER($BX1160),IF($BX1160&gt;=2019,1,0),"")</f>
        <v>1</v>
      </c>
      <c r="AD1160" s="0" t="n">
        <f aca="false">IF($L1160&lt;&gt;"",IF($L1160&gt;2013,1,0),"")</f>
        <v>0</v>
      </c>
      <c r="AE1160" s="0" t="n">
        <f aca="false">IF($L1160&lt;&gt;"",1+IF($L1160&gt;2011,1,0)+IF($L1160&gt;2014,1,0),"")</f>
        <v>2</v>
      </c>
      <c r="AF1160" s="0" t="s">
        <v>310</v>
      </c>
      <c r="AG1160" s="0" t="s">
        <v>88</v>
      </c>
      <c r="AH1160" s="0" t="s">
        <v>89</v>
      </c>
      <c r="AI1160" s="0" t="s">
        <v>90</v>
      </c>
      <c r="AJ1160" s="0" t="s">
        <v>90</v>
      </c>
      <c r="AK1160" s="0" t="str">
        <f aca="false">IF(AND($CF1160&lt;&gt;"",IFERROR(INDEX(subsample_country_map!$B:$B,MATCH($CF1160,subsample_country_map!$A:$A,0)),"")&lt;&gt;""),INDEX(subsample_country_map!$B:$B,MATCH($CF1160,subsample_country_map!$A:$A,0)),INDEX(lookup!$AA:$AA,MATCH($A1160,lookup!$A:$A,0)))</f>
        <v>2_Europe</v>
      </c>
      <c r="AL1160" s="0" t="str">
        <f aca="false">IF(AND($CF1160&lt;&gt;"",IFERROR(INDEX(subsample_country_map!$C:$C,MATCH($CF1160,subsample_country_map!$A:$A,0)),"")&lt;&gt;""),INDEX(subsample_country_map!$C:$C,MATCH($CF1160,subsample_country_map!$A:$A,0)),INDEX(lookup!$AB:$AB,MATCH($A1160,lookup!$A:$A,0)))</f>
        <v>99_NCE</v>
      </c>
      <c r="AM1160" s="0" t="str">
        <f aca="false">IF(AND($CF1160&lt;&gt;"",IFERROR(INDEX(subsample_country_map!$D:$D,MATCH($CF1160,subsample_country_map!$A:$A,0)),"")&lt;&gt;""),INDEX(subsample_country_map!$D:$D,MATCH($CF1160,subsample_country_map!$A:$A,0)),INDEX(lookup!$AC:$AC,MATCH($A1160,lookup!$A:$A,0)))</f>
        <v>1_western</v>
      </c>
      <c r="AN1160" s="0" t="str">
        <f aca="false">IF(AND($CF1160&lt;&gt;"",IFERROR(INDEX(subsample_country_map!$E:$E,MATCH($CF1160,subsample_country_map!$A:$A,0)),"")&lt;&gt;""),INDEX(subsample_country_map!$E:$E,MATCH($CF1160,subsample_country_map!$A:$A,0)),INDEX(lookup!$AD:$AD,MATCH($A1160,lookup!$A:$A,0)))</f>
        <v>99_NCE</v>
      </c>
      <c r="AO1160" s="0" t="str">
        <f aca="false">INDEX(lookup!$Y:$Y,MATCH($A1160,lookup!$A:$A,0))</f>
        <v>0_published</v>
      </c>
      <c r="AP1160" s="0" t="str">
        <f aca="false">INDEX(lookup!$Z:$Z,MATCH($A1160,lookup!$A:$A,0))</f>
        <v>1_VHB high</v>
      </c>
      <c r="AQ1160" s="0" t="str">
        <f aca="false">INDEX(lookup!$W:$W,MATCH($A1160,lookup!$A:$A,0))</f>
        <v>1_fin/acc/econ</v>
      </c>
      <c r="AS1160" s="0" t="s">
        <v>91</v>
      </c>
      <c r="AT1160" s="0" t="s">
        <v>111</v>
      </c>
      <c r="AU1160" s="0" t="s">
        <v>311</v>
      </c>
      <c r="AV1160" s="0" t="s">
        <v>536</v>
      </c>
      <c r="AW1160" s="0" t="s">
        <v>4215</v>
      </c>
      <c r="BA1160" s="0" t="n">
        <v>104214</v>
      </c>
      <c r="BB1160" s="0" t="s">
        <v>347</v>
      </c>
      <c r="BC1160" s="0" t="s">
        <v>1475</v>
      </c>
      <c r="BD1160" s="0" t="s">
        <v>123</v>
      </c>
      <c r="BE1160" s="0" t="s">
        <v>206</v>
      </c>
      <c r="BF1160" s="0" t="s">
        <v>885</v>
      </c>
      <c r="BI1160" s="0" t="s">
        <v>774</v>
      </c>
      <c r="BJ1160" s="0" t="s">
        <v>4114</v>
      </c>
      <c r="BK1160" s="0" t="s">
        <v>460</v>
      </c>
      <c r="BL1160" s="0" t="s">
        <v>4216</v>
      </c>
      <c r="BM1160" s="0" t="s">
        <v>2422</v>
      </c>
      <c r="BN1160" s="0" t="s">
        <v>4214</v>
      </c>
      <c r="BO1160" s="0" t="s">
        <v>105</v>
      </c>
      <c r="BP1160" s="0" t="s">
        <v>4068</v>
      </c>
      <c r="BQ1160" s="0" t="s">
        <v>127</v>
      </c>
      <c r="BT1160" s="0" t="n">
        <v>0</v>
      </c>
      <c r="BU1160" s="0" t="s">
        <v>4073</v>
      </c>
      <c r="BW1160" s="0" t="n">
        <v>2003</v>
      </c>
      <c r="BX1160" s="0" t="n">
        <v>2022</v>
      </c>
      <c r="BY1160" s="0" t="s">
        <v>4074</v>
      </c>
      <c r="BZ1160" s="0" t="n">
        <v>2012.5</v>
      </c>
      <c r="CA1160" s="0" t="n">
        <v>0.35</v>
      </c>
      <c r="CB1160" s="0" t="n">
        <v>0</v>
      </c>
      <c r="CC1160" s="0" t="n">
        <v>1</v>
      </c>
      <c r="CD1160" s="0" t="n">
        <v>-0.00937233944546038</v>
      </c>
      <c r="CE1160" s="0" t="n">
        <v>1</v>
      </c>
      <c r="CF1160" s="0" t="s">
        <v>885</v>
      </c>
    </row>
    <row r="1161" customFormat="false" ht="15" hidden="false" customHeight="false" outlineLevel="0" collapsed="false">
      <c r="A1161" s="0" t="s">
        <v>4068</v>
      </c>
      <c r="B1161" s="0" t="n">
        <v>2466</v>
      </c>
      <c r="C1161" s="0" t="n">
        <v>-0.00668449577602612</v>
      </c>
      <c r="D1161" s="0" t="n">
        <v>141743</v>
      </c>
      <c r="E1161" s="0" t="n">
        <f aca="false">IF(ISNUMBER($BA1161),$BA1161,IF(AND(ISNUMBER($D1161),ISNUMBER($BW1161),ISNUMBER($BX1161)),$D1161*($BX1161-$BW1161+1),""))</f>
        <v>141743</v>
      </c>
      <c r="H1161" s="0" t="s">
        <v>118</v>
      </c>
      <c r="I1161" s="0" t="s">
        <v>344</v>
      </c>
      <c r="J1161" s="0" t="n">
        <f aca="false">IF($BW1161&lt;&gt;"",$BW1161,"")</f>
        <v>2003</v>
      </c>
      <c r="K1161" s="0" t="n">
        <f aca="false">IF($BX1161&lt;&gt;"",$BX1161,"")</f>
        <v>2022</v>
      </c>
      <c r="L1161" s="0" t="n">
        <f aca="false">IF(AND(ISNUMBER($BW1161),ISNUMBER($BX1161)),($BW1161+$BX1161)/2,"")</f>
        <v>2012.5</v>
      </c>
      <c r="M1161" s="0" t="n">
        <f aca="false">IF($L1161&lt;&gt;"",$L1161,"")</f>
        <v>2012.5</v>
      </c>
      <c r="N1161" s="0" t="n">
        <f aca="false">IF(AND(ISNUMBER($BW1161),ISNUMBER($BX1161)),MIN(1,MAX(0,($BX1161-2016+1)/($BX1161-$BW1161+1))),"")</f>
        <v>0.35</v>
      </c>
      <c r="O1161" s="0" t="n">
        <f aca="false">IF(AND(ISNUMBER($BW1161),ISNUMBER($BX1161)),MIN(1,MAX(0,($BX1161-2017+1)/($BX1161-$BW1161+1))),"")</f>
        <v>0.3</v>
      </c>
      <c r="P1161" s="0" t="n">
        <f aca="false">IF(AND(ISNUMBER($BW1161),ISNUMBER($BX1161)),MIN(1,MAX(0,($BX1161-2018+1)/($BX1161-$BW1161+1))),"")</f>
        <v>0.25</v>
      </c>
      <c r="Q1161" s="0" t="n">
        <f aca="false">IF(AND(ISNUMBER($BW1161),ISNUMBER($BX1161)),MIN(1,MAX(0,($BX1161-2019+1)/($BX1161-$BW1161+1))),"")</f>
        <v>0.2</v>
      </c>
      <c r="R1161" s="0" t="n">
        <f aca="false">IF(AND(ISNUMBER($BW1161),ISNUMBER($BX1161)),MIN(1,MAX(0,($BX1161-2016+1)/($BX1161-$BW1161+1))),"")</f>
        <v>0.35</v>
      </c>
      <c r="S1161" s="0" t="n">
        <f aca="false">IF($L1161&lt;&gt;"",IF($L1161&gt;=2015.5,1,0),"")</f>
        <v>0</v>
      </c>
      <c r="T1161" s="0" t="n">
        <f aca="false">IF($L1161&lt;&gt;"",IF($L1161&gt;=2016,1,0),"")</f>
        <v>0</v>
      </c>
      <c r="U1161" s="0" t="n">
        <f aca="false">IF(ISNUMBER($BX1161),IF($BX1161&gt;=2016,1,0),"")</f>
        <v>1</v>
      </c>
      <c r="V1161" s="0" t="n">
        <f aca="false">IF(ISNUMBER($BW1161),IF($BW1161&gt;=2016,1,0),"")</f>
        <v>0</v>
      </c>
      <c r="W1161" s="0" t="str">
        <f aca="false">IF(AND(ISNUMBER($BW1161),ISNUMBER($BX1161)),IF($BW1161&gt;=2016,"post-only",IF($BX1161&lt;2016,"pre-only","mixed")),"")</f>
        <v>mixed</v>
      </c>
      <c r="X1161" s="0" t="n">
        <f aca="false">IF(AND(ISNUMBER($BW1161),ISNUMBER($BX1161)),MIN(1,MAX(0,($BX1161-2017+1)/($BX1161-$BW1161+1))),"")</f>
        <v>0.3</v>
      </c>
      <c r="Y1161" s="0" t="n">
        <f aca="false">IF(AND(ISNUMBER($BW1161),ISNUMBER($BX1161)),MIN(1,MAX(0,($BX1161-2018+1)/($BX1161-$BW1161+1))),"")</f>
        <v>0.25</v>
      </c>
      <c r="Z1161" s="0" t="n">
        <f aca="false">IF(AND(ISNUMBER($BW1161),ISNUMBER($BX1161)),MIN(1,MAX(0,($BX1161-2019+1)/($BX1161-$BW1161+1))),"")</f>
        <v>0.2</v>
      </c>
      <c r="AA1161" s="0" t="n">
        <f aca="false">IF(ISNUMBER($BX1161),IF($BX1161&gt;=2017,1,0),"")</f>
        <v>1</v>
      </c>
      <c r="AB1161" s="0" t="n">
        <f aca="false">IF(ISNUMBER($BX1161),IF($BX1161&gt;=2018,1,0),"")</f>
        <v>1</v>
      </c>
      <c r="AC1161" s="0" t="n">
        <f aca="false">IF(ISNUMBER($BX1161),IF($BX1161&gt;=2019,1,0),"")</f>
        <v>1</v>
      </c>
      <c r="AD1161" s="0" t="n">
        <f aca="false">IF($L1161&lt;&gt;"",IF($L1161&gt;2013,1,0),"")</f>
        <v>0</v>
      </c>
      <c r="AE1161" s="0" t="n">
        <f aca="false">IF($L1161&lt;&gt;"",1+IF($L1161&gt;2011,1,0)+IF($L1161&gt;2014,1,0),"")</f>
        <v>2</v>
      </c>
      <c r="AF1161" s="0" t="s">
        <v>310</v>
      </c>
      <c r="AG1161" s="0" t="s">
        <v>88</v>
      </c>
      <c r="AH1161" s="0" t="s">
        <v>89</v>
      </c>
      <c r="AI1161" s="0" t="s">
        <v>90</v>
      </c>
      <c r="AJ1161" s="0" t="s">
        <v>90</v>
      </c>
      <c r="AK1161" s="0" t="str">
        <f aca="false">IF(AND($CF1161&lt;&gt;"",IFERROR(INDEX(subsample_country_map!$B:$B,MATCH($CF1161,subsample_country_map!$A:$A,0)),"")&lt;&gt;""),INDEX(subsample_country_map!$B:$B,MATCH($CF1161,subsample_country_map!$A:$A,0)),INDEX(lookup!$AA:$AA,MATCH($A1161,lookup!$A:$A,0)))</f>
        <v>1_US</v>
      </c>
      <c r="AL1161" s="0" t="str">
        <f aca="false">IF(AND($CF1161&lt;&gt;"",IFERROR(INDEX(subsample_country_map!$C:$C,MATCH($CF1161,subsample_country_map!$A:$A,0)),"")&lt;&gt;""),INDEX(subsample_country_map!$C:$C,MATCH($CF1161,subsample_country_map!$A:$A,0)),INDEX(lookup!$AB:$AB,MATCH($A1161,lookup!$A:$A,0)))</f>
        <v>1_developed</v>
      </c>
      <c r="AM1161" s="0" t="str">
        <f aca="false">IF(AND($CF1161&lt;&gt;"",IFERROR(INDEX(subsample_country_map!$D:$D,MATCH($CF1161,subsample_country_map!$A:$A,0)),"")&lt;&gt;""),INDEX(subsample_country_map!$D:$D,MATCH($CF1161,subsample_country_map!$A:$A,0)),INDEX(lookup!$AC:$AC,MATCH($A1161,lookup!$A:$A,0)))</f>
        <v>1_western</v>
      </c>
      <c r="AN1161" s="0" t="str">
        <f aca="false">IF(AND($CF1161&lt;&gt;"",IFERROR(INDEX(subsample_country_map!$E:$E,MATCH($CF1161,subsample_country_map!$A:$A,0)),"")&lt;&gt;""),INDEX(subsample_country_map!$E:$E,MATCH($CF1161,subsample_country_map!$A:$A,0)),INDEX(lookup!$AD:$AD,MATCH($A1161,lookup!$A:$A,0)))</f>
        <v>1_common law</v>
      </c>
      <c r="AO1161" s="0" t="str">
        <f aca="false">INDEX(lookup!$Y:$Y,MATCH($A1161,lookup!$A:$A,0))</f>
        <v>0_published</v>
      </c>
      <c r="AP1161" s="0" t="str">
        <f aca="false">INDEX(lookup!$Z:$Z,MATCH($A1161,lookup!$A:$A,0))</f>
        <v>1_VHB high</v>
      </c>
      <c r="AQ1161" s="0" t="str">
        <f aca="false">INDEX(lookup!$W:$W,MATCH($A1161,lookup!$A:$A,0))</f>
        <v>1_fin/acc/econ</v>
      </c>
      <c r="AS1161" s="0" t="s">
        <v>91</v>
      </c>
      <c r="AT1161" s="0" t="s">
        <v>397</v>
      </c>
      <c r="AU1161" s="0" t="s">
        <v>311</v>
      </c>
      <c r="AV1161" s="0" t="s">
        <v>4217</v>
      </c>
      <c r="AW1161" s="0" t="s">
        <v>4218</v>
      </c>
      <c r="BA1161" s="0" t="n">
        <v>141743</v>
      </c>
      <c r="BB1161" s="0" t="s">
        <v>347</v>
      </c>
      <c r="BC1161" s="0" t="s">
        <v>122</v>
      </c>
      <c r="BD1161" s="0" t="s">
        <v>123</v>
      </c>
      <c r="BE1161" s="0" t="s">
        <v>206</v>
      </c>
      <c r="BF1161" s="0" t="s">
        <v>1526</v>
      </c>
      <c r="BI1161" s="0" t="s">
        <v>1444</v>
      </c>
      <c r="BJ1161" s="0" t="s">
        <v>4219</v>
      </c>
      <c r="BK1161" s="0" t="s">
        <v>486</v>
      </c>
      <c r="BL1161" s="0" t="s">
        <v>4220</v>
      </c>
      <c r="BM1161" s="0" t="s">
        <v>4221</v>
      </c>
      <c r="BN1161" s="0" t="s">
        <v>4072</v>
      </c>
      <c r="BO1161" s="0" t="s">
        <v>105</v>
      </c>
      <c r="BP1161" s="0" t="s">
        <v>4068</v>
      </c>
      <c r="BQ1161" s="0" t="s">
        <v>127</v>
      </c>
      <c r="BT1161" s="0" t="n">
        <v>0</v>
      </c>
      <c r="BU1161" s="0" t="s">
        <v>4073</v>
      </c>
      <c r="BW1161" s="0" t="n">
        <v>2003</v>
      </c>
      <c r="BX1161" s="0" t="n">
        <v>2022</v>
      </c>
      <c r="BY1161" s="0" t="s">
        <v>4074</v>
      </c>
      <c r="BZ1161" s="0" t="n">
        <v>2012.5</v>
      </c>
      <c r="CA1161" s="0" t="n">
        <v>0.35</v>
      </c>
      <c r="CB1161" s="0" t="n">
        <v>0</v>
      </c>
      <c r="CC1161" s="0" t="n">
        <v>1</v>
      </c>
      <c r="CD1161" s="0" t="n">
        <v>-0.00668459533865339</v>
      </c>
      <c r="CE1161" s="0" t="n">
        <v>1</v>
      </c>
      <c r="CF1161" s="0" t="s">
        <v>1526</v>
      </c>
    </row>
    <row r="1162" customFormat="false" ht="15" hidden="false" customHeight="false" outlineLevel="0" collapsed="false">
      <c r="A1162" s="0" t="s">
        <v>4068</v>
      </c>
      <c r="B1162" s="0" t="n">
        <v>2467</v>
      </c>
      <c r="C1162" s="0" t="n">
        <v>-0.00707599485144182</v>
      </c>
      <c r="D1162" s="0" t="n">
        <v>190070</v>
      </c>
      <c r="E1162" s="0" t="n">
        <f aca="false">IF(ISNUMBER($BA1162),$BA1162,IF(AND(ISNUMBER($D1162),ISNUMBER($BW1162),ISNUMBER($BX1162)),$D1162*($BX1162-$BW1162+1),""))</f>
        <v>190070</v>
      </c>
      <c r="H1162" s="0" t="s">
        <v>118</v>
      </c>
      <c r="I1162" s="0" t="s">
        <v>344</v>
      </c>
      <c r="J1162" s="0" t="n">
        <f aca="false">IF($BW1162&lt;&gt;"",$BW1162,"")</f>
        <v>2003</v>
      </c>
      <c r="K1162" s="0" t="n">
        <f aca="false">IF($BX1162&lt;&gt;"",$BX1162,"")</f>
        <v>2022</v>
      </c>
      <c r="L1162" s="0" t="n">
        <f aca="false">IF(AND(ISNUMBER($BW1162),ISNUMBER($BX1162)),($BW1162+$BX1162)/2,"")</f>
        <v>2012.5</v>
      </c>
      <c r="M1162" s="0" t="n">
        <f aca="false">IF($L1162&lt;&gt;"",$L1162,"")</f>
        <v>2012.5</v>
      </c>
      <c r="N1162" s="0" t="n">
        <f aca="false">IF(AND(ISNUMBER($BW1162),ISNUMBER($BX1162)),MIN(1,MAX(0,($BX1162-2016+1)/($BX1162-$BW1162+1))),"")</f>
        <v>0.35</v>
      </c>
      <c r="O1162" s="0" t="n">
        <f aca="false">IF(AND(ISNUMBER($BW1162),ISNUMBER($BX1162)),MIN(1,MAX(0,($BX1162-2017+1)/($BX1162-$BW1162+1))),"")</f>
        <v>0.3</v>
      </c>
      <c r="P1162" s="0" t="n">
        <f aca="false">IF(AND(ISNUMBER($BW1162),ISNUMBER($BX1162)),MIN(1,MAX(0,($BX1162-2018+1)/($BX1162-$BW1162+1))),"")</f>
        <v>0.25</v>
      </c>
      <c r="Q1162" s="0" t="n">
        <f aca="false">IF(AND(ISNUMBER($BW1162),ISNUMBER($BX1162)),MIN(1,MAX(0,($BX1162-2019+1)/($BX1162-$BW1162+1))),"")</f>
        <v>0.2</v>
      </c>
      <c r="R1162" s="0" t="n">
        <f aca="false">IF(AND(ISNUMBER($BW1162),ISNUMBER($BX1162)),MIN(1,MAX(0,($BX1162-2016+1)/($BX1162-$BW1162+1))),"")</f>
        <v>0.35</v>
      </c>
      <c r="S1162" s="0" t="n">
        <f aca="false">IF($L1162&lt;&gt;"",IF($L1162&gt;=2015.5,1,0),"")</f>
        <v>0</v>
      </c>
      <c r="T1162" s="0" t="n">
        <f aca="false">IF($L1162&lt;&gt;"",IF($L1162&gt;=2016,1,0),"")</f>
        <v>0</v>
      </c>
      <c r="U1162" s="0" t="n">
        <f aca="false">IF(ISNUMBER($BX1162),IF($BX1162&gt;=2016,1,0),"")</f>
        <v>1</v>
      </c>
      <c r="V1162" s="0" t="n">
        <f aca="false">IF(ISNUMBER($BW1162),IF($BW1162&gt;=2016,1,0),"")</f>
        <v>0</v>
      </c>
      <c r="W1162" s="0" t="str">
        <f aca="false">IF(AND(ISNUMBER($BW1162),ISNUMBER($BX1162)),IF($BW1162&gt;=2016,"post-only",IF($BX1162&lt;2016,"pre-only","mixed")),"")</f>
        <v>mixed</v>
      </c>
      <c r="X1162" s="0" t="n">
        <f aca="false">IF(AND(ISNUMBER($BW1162),ISNUMBER($BX1162)),MIN(1,MAX(0,($BX1162-2017+1)/($BX1162-$BW1162+1))),"")</f>
        <v>0.3</v>
      </c>
      <c r="Y1162" s="0" t="n">
        <f aca="false">IF(AND(ISNUMBER($BW1162),ISNUMBER($BX1162)),MIN(1,MAX(0,($BX1162-2018+1)/($BX1162-$BW1162+1))),"")</f>
        <v>0.25</v>
      </c>
      <c r="Z1162" s="0" t="n">
        <f aca="false">IF(AND(ISNUMBER($BW1162),ISNUMBER($BX1162)),MIN(1,MAX(0,($BX1162-2019+1)/($BX1162-$BW1162+1))),"")</f>
        <v>0.2</v>
      </c>
      <c r="AA1162" s="0" t="n">
        <f aca="false">IF(ISNUMBER($BX1162),IF($BX1162&gt;=2017,1,0),"")</f>
        <v>1</v>
      </c>
      <c r="AB1162" s="0" t="n">
        <f aca="false">IF(ISNUMBER($BX1162),IF($BX1162&gt;=2018,1,0),"")</f>
        <v>1</v>
      </c>
      <c r="AC1162" s="0" t="n">
        <f aca="false">IF(ISNUMBER($BX1162),IF($BX1162&gt;=2019,1,0),"")</f>
        <v>1</v>
      </c>
      <c r="AD1162" s="0" t="n">
        <f aca="false">IF($L1162&lt;&gt;"",IF($L1162&gt;2013,1,0),"")</f>
        <v>0</v>
      </c>
      <c r="AE1162" s="0" t="n">
        <f aca="false">IF($L1162&lt;&gt;"",1+IF($L1162&gt;2011,1,0)+IF($L1162&gt;2014,1,0),"")</f>
        <v>2</v>
      </c>
      <c r="AF1162" s="0" t="s">
        <v>310</v>
      </c>
      <c r="AG1162" s="0" t="s">
        <v>88</v>
      </c>
      <c r="AH1162" s="0" t="s">
        <v>89</v>
      </c>
      <c r="AI1162" s="0" t="s">
        <v>90</v>
      </c>
      <c r="AJ1162" s="0" t="s">
        <v>90</v>
      </c>
      <c r="AK1162" s="0" t="str">
        <f aca="false">IF(AND($CF1162&lt;&gt;"",IFERROR(INDEX(subsample_country_map!$B:$B,MATCH($CF1162,subsample_country_map!$A:$A,0)),"")&lt;&gt;""),INDEX(subsample_country_map!$B:$B,MATCH($CF1162,subsample_country_map!$A:$A,0)),INDEX(lookup!$AA:$AA,MATCH($A1162,lookup!$A:$A,0)))</f>
        <v>1_US</v>
      </c>
      <c r="AL1162" s="0" t="str">
        <f aca="false">IF(AND($CF1162&lt;&gt;"",IFERROR(INDEX(subsample_country_map!$C:$C,MATCH($CF1162,subsample_country_map!$A:$A,0)),"")&lt;&gt;""),INDEX(subsample_country_map!$C:$C,MATCH($CF1162,subsample_country_map!$A:$A,0)),INDEX(lookup!$AB:$AB,MATCH($A1162,lookup!$A:$A,0)))</f>
        <v>1_developed</v>
      </c>
      <c r="AM1162" s="0" t="str">
        <f aca="false">IF(AND($CF1162&lt;&gt;"",IFERROR(INDEX(subsample_country_map!$D:$D,MATCH($CF1162,subsample_country_map!$A:$A,0)),"")&lt;&gt;""),INDEX(subsample_country_map!$D:$D,MATCH($CF1162,subsample_country_map!$A:$A,0)),INDEX(lookup!$AC:$AC,MATCH($A1162,lookup!$A:$A,0)))</f>
        <v>1_western</v>
      </c>
      <c r="AN1162" s="0" t="str">
        <f aca="false">IF(AND($CF1162&lt;&gt;"",IFERROR(INDEX(subsample_country_map!$E:$E,MATCH($CF1162,subsample_country_map!$A:$A,0)),"")&lt;&gt;""),INDEX(subsample_country_map!$E:$E,MATCH($CF1162,subsample_country_map!$A:$A,0)),INDEX(lookup!$AD:$AD,MATCH($A1162,lookup!$A:$A,0)))</f>
        <v>1_common law</v>
      </c>
      <c r="AO1162" s="0" t="str">
        <f aca="false">INDEX(lookup!$Y:$Y,MATCH($A1162,lookup!$A:$A,0))</f>
        <v>0_published</v>
      </c>
      <c r="AP1162" s="0" t="str">
        <f aca="false">INDEX(lookup!$Z:$Z,MATCH($A1162,lookup!$A:$A,0))</f>
        <v>1_VHB high</v>
      </c>
      <c r="AQ1162" s="0" t="str">
        <f aca="false">INDEX(lookup!$W:$W,MATCH($A1162,lookup!$A:$A,0))</f>
        <v>1_fin/acc/econ</v>
      </c>
      <c r="AS1162" s="0" t="s">
        <v>91</v>
      </c>
      <c r="AT1162" s="0" t="s">
        <v>111</v>
      </c>
      <c r="AU1162" s="0" t="s">
        <v>311</v>
      </c>
      <c r="AV1162" s="0" t="s">
        <v>4222</v>
      </c>
      <c r="AW1162" s="0" t="s">
        <v>4137</v>
      </c>
      <c r="BA1162" s="0" t="n">
        <v>190070</v>
      </c>
      <c r="BB1162" s="0" t="s">
        <v>347</v>
      </c>
      <c r="BC1162" s="0" t="s">
        <v>122</v>
      </c>
      <c r="BD1162" s="0" t="s">
        <v>123</v>
      </c>
      <c r="BE1162" s="0" t="s">
        <v>206</v>
      </c>
      <c r="BF1162" s="0" t="s">
        <v>1526</v>
      </c>
      <c r="BI1162" s="0" t="s">
        <v>1444</v>
      </c>
      <c r="BJ1162" s="0" t="s">
        <v>4223</v>
      </c>
      <c r="BK1162" s="0" t="s">
        <v>486</v>
      </c>
      <c r="BL1162" s="0" t="s">
        <v>4224</v>
      </c>
      <c r="BM1162" s="0" t="s">
        <v>4225</v>
      </c>
      <c r="BN1162" s="0" t="s">
        <v>4072</v>
      </c>
      <c r="BO1162" s="0" t="s">
        <v>105</v>
      </c>
      <c r="BP1162" s="0" t="s">
        <v>4068</v>
      </c>
      <c r="BQ1162" s="0" t="s">
        <v>127</v>
      </c>
      <c r="BT1162" s="0" t="n">
        <v>0</v>
      </c>
      <c r="BU1162" s="0" t="s">
        <v>4073</v>
      </c>
      <c r="BW1162" s="0" t="n">
        <v>2003</v>
      </c>
      <c r="BX1162" s="0" t="n">
        <v>2022</v>
      </c>
      <c r="BY1162" s="0" t="s">
        <v>4074</v>
      </c>
      <c r="BZ1162" s="0" t="n">
        <v>2012.5</v>
      </c>
      <c r="CA1162" s="0" t="n">
        <v>0.35</v>
      </c>
      <c r="CB1162" s="0" t="n">
        <v>0</v>
      </c>
      <c r="CC1162" s="0" t="n">
        <v>1</v>
      </c>
      <c r="CD1162" s="0" t="n">
        <v>-0.00707611295264369</v>
      </c>
      <c r="CE1162" s="0" t="n">
        <v>1</v>
      </c>
      <c r="CF1162" s="0" t="s">
        <v>1526</v>
      </c>
    </row>
    <row r="1163" customFormat="false" ht="15" hidden="false" customHeight="false" outlineLevel="0" collapsed="false">
      <c r="A1163" s="0" t="s">
        <v>4068</v>
      </c>
      <c r="B1163" s="0" t="n">
        <v>2468</v>
      </c>
      <c r="C1163" s="0" t="n">
        <v>-0.00931326449402083</v>
      </c>
      <c r="D1163" s="0" t="n">
        <v>91732</v>
      </c>
      <c r="E1163" s="0" t="n">
        <f aca="false">IF(ISNUMBER($BA1163),$BA1163,IF(AND(ISNUMBER($D1163),ISNUMBER($BW1163),ISNUMBER($BX1163)),$D1163*($BX1163-$BW1163+1),""))</f>
        <v>91732</v>
      </c>
      <c r="H1163" s="0" t="s">
        <v>118</v>
      </c>
      <c r="I1163" s="0" t="s">
        <v>344</v>
      </c>
      <c r="J1163" s="0" t="n">
        <f aca="false">IF($BW1163&lt;&gt;"",$BW1163,"")</f>
        <v>2003</v>
      </c>
      <c r="K1163" s="0" t="n">
        <f aca="false">IF($BX1163&lt;&gt;"",$BX1163,"")</f>
        <v>2022</v>
      </c>
      <c r="L1163" s="0" t="n">
        <f aca="false">IF(AND(ISNUMBER($BW1163),ISNUMBER($BX1163)),($BW1163+$BX1163)/2,"")</f>
        <v>2012.5</v>
      </c>
      <c r="M1163" s="0" t="n">
        <f aca="false">IF($L1163&lt;&gt;"",$L1163,"")</f>
        <v>2012.5</v>
      </c>
      <c r="N1163" s="0" t="n">
        <f aca="false">IF(AND(ISNUMBER($BW1163),ISNUMBER($BX1163)),MIN(1,MAX(0,($BX1163-2016+1)/($BX1163-$BW1163+1))),"")</f>
        <v>0.35</v>
      </c>
      <c r="O1163" s="0" t="n">
        <f aca="false">IF(AND(ISNUMBER($BW1163),ISNUMBER($BX1163)),MIN(1,MAX(0,($BX1163-2017+1)/($BX1163-$BW1163+1))),"")</f>
        <v>0.3</v>
      </c>
      <c r="P1163" s="0" t="n">
        <f aca="false">IF(AND(ISNUMBER($BW1163),ISNUMBER($BX1163)),MIN(1,MAX(0,($BX1163-2018+1)/($BX1163-$BW1163+1))),"")</f>
        <v>0.25</v>
      </c>
      <c r="Q1163" s="0" t="n">
        <f aca="false">IF(AND(ISNUMBER($BW1163),ISNUMBER($BX1163)),MIN(1,MAX(0,($BX1163-2019+1)/($BX1163-$BW1163+1))),"")</f>
        <v>0.2</v>
      </c>
      <c r="R1163" s="0" t="n">
        <f aca="false">IF(AND(ISNUMBER($BW1163),ISNUMBER($BX1163)),MIN(1,MAX(0,($BX1163-2016+1)/($BX1163-$BW1163+1))),"")</f>
        <v>0.35</v>
      </c>
      <c r="S1163" s="0" t="n">
        <f aca="false">IF($L1163&lt;&gt;"",IF($L1163&gt;=2015.5,1,0),"")</f>
        <v>0</v>
      </c>
      <c r="T1163" s="0" t="n">
        <f aca="false">IF($L1163&lt;&gt;"",IF($L1163&gt;=2016,1,0),"")</f>
        <v>0</v>
      </c>
      <c r="U1163" s="0" t="n">
        <f aca="false">IF(ISNUMBER($BX1163),IF($BX1163&gt;=2016,1,0),"")</f>
        <v>1</v>
      </c>
      <c r="V1163" s="0" t="n">
        <f aca="false">IF(ISNUMBER($BW1163),IF($BW1163&gt;=2016,1,0),"")</f>
        <v>0</v>
      </c>
      <c r="W1163" s="0" t="str">
        <f aca="false">IF(AND(ISNUMBER($BW1163),ISNUMBER($BX1163)),IF($BW1163&gt;=2016,"post-only",IF($BX1163&lt;2016,"pre-only","mixed")),"")</f>
        <v>mixed</v>
      </c>
      <c r="X1163" s="0" t="n">
        <f aca="false">IF(AND(ISNUMBER($BW1163),ISNUMBER($BX1163)),MIN(1,MAX(0,($BX1163-2017+1)/($BX1163-$BW1163+1))),"")</f>
        <v>0.3</v>
      </c>
      <c r="Y1163" s="0" t="n">
        <f aca="false">IF(AND(ISNUMBER($BW1163),ISNUMBER($BX1163)),MIN(1,MAX(0,($BX1163-2018+1)/($BX1163-$BW1163+1))),"")</f>
        <v>0.25</v>
      </c>
      <c r="Z1163" s="0" t="n">
        <f aca="false">IF(AND(ISNUMBER($BW1163),ISNUMBER($BX1163)),MIN(1,MAX(0,($BX1163-2019+1)/($BX1163-$BW1163+1))),"")</f>
        <v>0.2</v>
      </c>
      <c r="AA1163" s="0" t="n">
        <f aca="false">IF(ISNUMBER($BX1163),IF($BX1163&gt;=2017,1,0),"")</f>
        <v>1</v>
      </c>
      <c r="AB1163" s="0" t="n">
        <f aca="false">IF(ISNUMBER($BX1163),IF($BX1163&gt;=2018,1,0),"")</f>
        <v>1</v>
      </c>
      <c r="AC1163" s="0" t="n">
        <f aca="false">IF(ISNUMBER($BX1163),IF($BX1163&gt;=2019,1,0),"")</f>
        <v>1</v>
      </c>
      <c r="AD1163" s="0" t="n">
        <f aca="false">IF($L1163&lt;&gt;"",IF($L1163&gt;2013,1,0),"")</f>
        <v>0</v>
      </c>
      <c r="AE1163" s="0" t="n">
        <f aca="false">IF($L1163&lt;&gt;"",1+IF($L1163&gt;2011,1,0)+IF($L1163&gt;2014,1,0),"")</f>
        <v>2</v>
      </c>
      <c r="AF1163" s="0" t="s">
        <v>310</v>
      </c>
      <c r="AG1163" s="0" t="s">
        <v>88</v>
      </c>
      <c r="AH1163" s="0" t="s">
        <v>89</v>
      </c>
      <c r="AI1163" s="0" t="s">
        <v>90</v>
      </c>
      <c r="AJ1163" s="0" t="s">
        <v>90</v>
      </c>
      <c r="AK1163" s="0" t="str">
        <f aca="false">IF(AND($CF1163&lt;&gt;"",IFERROR(INDEX(subsample_country_map!$B:$B,MATCH($CF1163,subsample_country_map!$A:$A,0)),"")&lt;&gt;""),INDEX(subsample_country_map!$B:$B,MATCH($CF1163,subsample_country_map!$A:$A,0)),INDEX(lookup!$AA:$AA,MATCH($A1163,lookup!$A:$A,0)))</f>
        <v>2_Europe</v>
      </c>
      <c r="AL1163" s="0" t="str">
        <f aca="false">IF(AND($CF1163&lt;&gt;"",IFERROR(INDEX(subsample_country_map!$C:$C,MATCH($CF1163,subsample_country_map!$A:$A,0)),"")&lt;&gt;""),INDEX(subsample_country_map!$C:$C,MATCH($CF1163,subsample_country_map!$A:$A,0)),INDEX(lookup!$AB:$AB,MATCH($A1163,lookup!$A:$A,0)))</f>
        <v>99_NCE</v>
      </c>
      <c r="AM1163" s="0" t="str">
        <f aca="false">IF(AND($CF1163&lt;&gt;"",IFERROR(INDEX(subsample_country_map!$D:$D,MATCH($CF1163,subsample_country_map!$A:$A,0)),"")&lt;&gt;""),INDEX(subsample_country_map!$D:$D,MATCH($CF1163,subsample_country_map!$A:$A,0)),INDEX(lookup!$AC:$AC,MATCH($A1163,lookup!$A:$A,0)))</f>
        <v>1_western</v>
      </c>
      <c r="AN1163" s="0" t="str">
        <f aca="false">IF(AND($CF1163&lt;&gt;"",IFERROR(INDEX(subsample_country_map!$E:$E,MATCH($CF1163,subsample_country_map!$A:$A,0)),"")&lt;&gt;""),INDEX(subsample_country_map!$E:$E,MATCH($CF1163,subsample_country_map!$A:$A,0)),INDEX(lookup!$AD:$AD,MATCH($A1163,lookup!$A:$A,0)))</f>
        <v>99_NCE</v>
      </c>
      <c r="AO1163" s="0" t="str">
        <f aca="false">INDEX(lookup!$Y:$Y,MATCH($A1163,lookup!$A:$A,0))</f>
        <v>0_published</v>
      </c>
      <c r="AP1163" s="0" t="str">
        <f aca="false">INDEX(lookup!$Z:$Z,MATCH($A1163,lookup!$A:$A,0))</f>
        <v>1_VHB high</v>
      </c>
      <c r="AQ1163" s="0" t="str">
        <f aca="false">INDEX(lookup!$W:$W,MATCH($A1163,lookup!$A:$A,0))</f>
        <v>1_fin/acc/econ</v>
      </c>
      <c r="AS1163" s="0" t="s">
        <v>91</v>
      </c>
      <c r="AT1163" s="0" t="s">
        <v>397</v>
      </c>
      <c r="AU1163" s="0" t="s">
        <v>311</v>
      </c>
      <c r="AV1163" s="0" t="s">
        <v>4226</v>
      </c>
      <c r="AW1163" s="0" t="s">
        <v>4227</v>
      </c>
      <c r="BA1163" s="0" t="n">
        <v>91732</v>
      </c>
      <c r="BB1163" s="0" t="s">
        <v>347</v>
      </c>
      <c r="BC1163" s="0" t="s">
        <v>122</v>
      </c>
      <c r="BD1163" s="0" t="s">
        <v>123</v>
      </c>
      <c r="BE1163" s="0" t="s">
        <v>206</v>
      </c>
      <c r="BF1163" s="0" t="s">
        <v>885</v>
      </c>
      <c r="BI1163" s="0" t="s">
        <v>1444</v>
      </c>
      <c r="BJ1163" s="0" t="s">
        <v>4228</v>
      </c>
      <c r="BK1163" s="0" t="s">
        <v>486</v>
      </c>
      <c r="BL1163" s="0" t="s">
        <v>4229</v>
      </c>
      <c r="BM1163" s="0" t="s">
        <v>4221</v>
      </c>
      <c r="BN1163" s="0" t="s">
        <v>4072</v>
      </c>
      <c r="BO1163" s="0" t="s">
        <v>105</v>
      </c>
      <c r="BP1163" s="0" t="s">
        <v>4068</v>
      </c>
      <c r="BQ1163" s="0" t="s">
        <v>127</v>
      </c>
      <c r="BT1163" s="0" t="n">
        <v>0</v>
      </c>
      <c r="BU1163" s="0" t="s">
        <v>4073</v>
      </c>
      <c r="BW1163" s="0" t="n">
        <v>2003</v>
      </c>
      <c r="BX1163" s="0" t="n">
        <v>2022</v>
      </c>
      <c r="BY1163" s="0" t="s">
        <v>4074</v>
      </c>
      <c r="BZ1163" s="0" t="n">
        <v>2012.5</v>
      </c>
      <c r="CA1163" s="0" t="n">
        <v>0.35</v>
      </c>
      <c r="CB1163" s="0" t="n">
        <v>0</v>
      </c>
      <c r="CC1163" s="0" t="n">
        <v>1</v>
      </c>
      <c r="CD1163" s="0" t="n">
        <v>-0.00931353377591815</v>
      </c>
      <c r="CE1163" s="0" t="n">
        <v>1</v>
      </c>
      <c r="CF1163" s="0" t="s">
        <v>885</v>
      </c>
    </row>
    <row r="1164" customFormat="false" ht="15" hidden="false" customHeight="false" outlineLevel="0" collapsed="false">
      <c r="A1164" s="0" t="s">
        <v>4068</v>
      </c>
      <c r="B1164" s="0" t="n">
        <v>2469</v>
      </c>
      <c r="C1164" s="0" t="n">
        <v>-0.00675328718542333</v>
      </c>
      <c r="D1164" s="0" t="n">
        <v>72569</v>
      </c>
      <c r="E1164" s="0" t="n">
        <f aca="false">IF(ISNUMBER($BA1164),$BA1164,IF(AND(ISNUMBER($D1164),ISNUMBER($BW1164),ISNUMBER($BX1164)),$D1164*($BX1164-$BW1164+1),""))</f>
        <v>72569</v>
      </c>
      <c r="H1164" s="0" t="s">
        <v>118</v>
      </c>
      <c r="I1164" s="0" t="s">
        <v>344</v>
      </c>
      <c r="J1164" s="0" t="n">
        <f aca="false">IF($BW1164&lt;&gt;"",$BW1164,"")</f>
        <v>2003</v>
      </c>
      <c r="K1164" s="0" t="n">
        <f aca="false">IF($BX1164&lt;&gt;"",$BX1164,"")</f>
        <v>2022</v>
      </c>
      <c r="L1164" s="0" t="n">
        <f aca="false">IF(AND(ISNUMBER($BW1164),ISNUMBER($BX1164)),($BW1164+$BX1164)/2,"")</f>
        <v>2012.5</v>
      </c>
      <c r="M1164" s="0" t="n">
        <f aca="false">IF($L1164&lt;&gt;"",$L1164,"")</f>
        <v>2012.5</v>
      </c>
      <c r="N1164" s="0" t="n">
        <f aca="false">IF(AND(ISNUMBER($BW1164),ISNUMBER($BX1164)),MIN(1,MAX(0,($BX1164-2016+1)/($BX1164-$BW1164+1))),"")</f>
        <v>0.35</v>
      </c>
      <c r="O1164" s="0" t="n">
        <f aca="false">IF(AND(ISNUMBER($BW1164),ISNUMBER($BX1164)),MIN(1,MAX(0,($BX1164-2017+1)/($BX1164-$BW1164+1))),"")</f>
        <v>0.3</v>
      </c>
      <c r="P1164" s="0" t="n">
        <f aca="false">IF(AND(ISNUMBER($BW1164),ISNUMBER($BX1164)),MIN(1,MAX(0,($BX1164-2018+1)/($BX1164-$BW1164+1))),"")</f>
        <v>0.25</v>
      </c>
      <c r="Q1164" s="0" t="n">
        <f aca="false">IF(AND(ISNUMBER($BW1164),ISNUMBER($BX1164)),MIN(1,MAX(0,($BX1164-2019+1)/($BX1164-$BW1164+1))),"")</f>
        <v>0.2</v>
      </c>
      <c r="R1164" s="0" t="n">
        <f aca="false">IF(AND(ISNUMBER($BW1164),ISNUMBER($BX1164)),MIN(1,MAX(0,($BX1164-2016+1)/($BX1164-$BW1164+1))),"")</f>
        <v>0.35</v>
      </c>
      <c r="S1164" s="0" t="n">
        <f aca="false">IF($L1164&lt;&gt;"",IF($L1164&gt;=2015.5,1,0),"")</f>
        <v>0</v>
      </c>
      <c r="T1164" s="0" t="n">
        <f aca="false">IF($L1164&lt;&gt;"",IF($L1164&gt;=2016,1,0),"")</f>
        <v>0</v>
      </c>
      <c r="U1164" s="0" t="n">
        <f aca="false">IF(ISNUMBER($BX1164),IF($BX1164&gt;=2016,1,0),"")</f>
        <v>1</v>
      </c>
      <c r="V1164" s="0" t="n">
        <f aca="false">IF(ISNUMBER($BW1164),IF($BW1164&gt;=2016,1,0),"")</f>
        <v>0</v>
      </c>
      <c r="W1164" s="0" t="str">
        <f aca="false">IF(AND(ISNUMBER($BW1164),ISNUMBER($BX1164)),IF($BW1164&gt;=2016,"post-only",IF($BX1164&lt;2016,"pre-only","mixed")),"")</f>
        <v>mixed</v>
      </c>
      <c r="X1164" s="0" t="n">
        <f aca="false">IF(AND(ISNUMBER($BW1164),ISNUMBER($BX1164)),MIN(1,MAX(0,($BX1164-2017+1)/($BX1164-$BW1164+1))),"")</f>
        <v>0.3</v>
      </c>
      <c r="Y1164" s="0" t="n">
        <f aca="false">IF(AND(ISNUMBER($BW1164),ISNUMBER($BX1164)),MIN(1,MAX(0,($BX1164-2018+1)/($BX1164-$BW1164+1))),"")</f>
        <v>0.25</v>
      </c>
      <c r="Z1164" s="0" t="n">
        <f aca="false">IF(AND(ISNUMBER($BW1164),ISNUMBER($BX1164)),MIN(1,MAX(0,($BX1164-2019+1)/($BX1164-$BW1164+1))),"")</f>
        <v>0.2</v>
      </c>
      <c r="AA1164" s="0" t="n">
        <f aca="false">IF(ISNUMBER($BX1164),IF($BX1164&gt;=2017,1,0),"")</f>
        <v>1</v>
      </c>
      <c r="AB1164" s="0" t="n">
        <f aca="false">IF(ISNUMBER($BX1164),IF($BX1164&gt;=2018,1,0),"")</f>
        <v>1</v>
      </c>
      <c r="AC1164" s="0" t="n">
        <f aca="false">IF(ISNUMBER($BX1164),IF($BX1164&gt;=2019,1,0),"")</f>
        <v>1</v>
      </c>
      <c r="AD1164" s="0" t="n">
        <f aca="false">IF($L1164&lt;&gt;"",IF($L1164&gt;2013,1,0),"")</f>
        <v>0</v>
      </c>
      <c r="AE1164" s="0" t="n">
        <f aca="false">IF($L1164&lt;&gt;"",1+IF($L1164&gt;2011,1,0)+IF($L1164&gt;2014,1,0),"")</f>
        <v>2</v>
      </c>
      <c r="AF1164" s="0" t="s">
        <v>310</v>
      </c>
      <c r="AG1164" s="0" t="s">
        <v>88</v>
      </c>
      <c r="AH1164" s="0" t="s">
        <v>89</v>
      </c>
      <c r="AI1164" s="0" t="s">
        <v>90</v>
      </c>
      <c r="AJ1164" s="0" t="s">
        <v>90</v>
      </c>
      <c r="AK1164" s="0" t="str">
        <f aca="false">IF(AND($CF1164&lt;&gt;"",IFERROR(INDEX(subsample_country_map!$B:$B,MATCH($CF1164,subsample_country_map!$A:$A,0)),"")&lt;&gt;""),INDEX(subsample_country_map!$B:$B,MATCH($CF1164,subsample_country_map!$A:$A,0)),INDEX(lookup!$AA:$AA,MATCH($A1164,lookup!$A:$A,0)))</f>
        <v>2_Europe</v>
      </c>
      <c r="AL1164" s="0" t="str">
        <f aca="false">IF(AND($CF1164&lt;&gt;"",IFERROR(INDEX(subsample_country_map!$C:$C,MATCH($CF1164,subsample_country_map!$A:$A,0)),"")&lt;&gt;""),INDEX(subsample_country_map!$C:$C,MATCH($CF1164,subsample_country_map!$A:$A,0)),INDEX(lookup!$AB:$AB,MATCH($A1164,lookup!$A:$A,0)))</f>
        <v>99_NCE</v>
      </c>
      <c r="AM1164" s="0" t="str">
        <f aca="false">IF(AND($CF1164&lt;&gt;"",IFERROR(INDEX(subsample_country_map!$D:$D,MATCH($CF1164,subsample_country_map!$A:$A,0)),"")&lt;&gt;""),INDEX(subsample_country_map!$D:$D,MATCH($CF1164,subsample_country_map!$A:$A,0)),INDEX(lookup!$AC:$AC,MATCH($A1164,lookup!$A:$A,0)))</f>
        <v>1_western</v>
      </c>
      <c r="AN1164" s="0" t="str">
        <f aca="false">IF(AND($CF1164&lt;&gt;"",IFERROR(INDEX(subsample_country_map!$E:$E,MATCH($CF1164,subsample_country_map!$A:$A,0)),"")&lt;&gt;""),INDEX(subsample_country_map!$E:$E,MATCH($CF1164,subsample_country_map!$A:$A,0)),INDEX(lookup!$AD:$AD,MATCH($A1164,lookup!$A:$A,0)))</f>
        <v>99_NCE</v>
      </c>
      <c r="AO1164" s="0" t="str">
        <f aca="false">INDEX(lookup!$Y:$Y,MATCH($A1164,lookup!$A:$A,0))</f>
        <v>0_published</v>
      </c>
      <c r="AP1164" s="0" t="str">
        <f aca="false">INDEX(lookup!$Z:$Z,MATCH($A1164,lookup!$A:$A,0))</f>
        <v>1_VHB high</v>
      </c>
      <c r="AQ1164" s="0" t="str">
        <f aca="false">INDEX(lookup!$W:$W,MATCH($A1164,lookup!$A:$A,0))</f>
        <v>1_fin/acc/econ</v>
      </c>
      <c r="AS1164" s="0" t="s">
        <v>91</v>
      </c>
      <c r="AT1164" s="0" t="s">
        <v>111</v>
      </c>
      <c r="AU1164" s="0" t="s">
        <v>311</v>
      </c>
      <c r="AV1164" s="0" t="s">
        <v>4230</v>
      </c>
      <c r="AW1164" s="0" t="s">
        <v>4231</v>
      </c>
      <c r="BA1164" s="0" t="n">
        <v>72569</v>
      </c>
      <c r="BB1164" s="0" t="s">
        <v>347</v>
      </c>
      <c r="BC1164" s="0" t="s">
        <v>122</v>
      </c>
      <c r="BD1164" s="0" t="s">
        <v>123</v>
      </c>
      <c r="BE1164" s="0" t="s">
        <v>206</v>
      </c>
      <c r="BF1164" s="0" t="s">
        <v>885</v>
      </c>
      <c r="BI1164" s="0" t="s">
        <v>1444</v>
      </c>
      <c r="BJ1164" s="0" t="s">
        <v>4232</v>
      </c>
      <c r="BK1164" s="0" t="s">
        <v>486</v>
      </c>
      <c r="BL1164" s="0" t="s">
        <v>4233</v>
      </c>
      <c r="BM1164" s="0" t="s">
        <v>4225</v>
      </c>
      <c r="BN1164" s="0" t="s">
        <v>4072</v>
      </c>
      <c r="BO1164" s="0" t="s">
        <v>105</v>
      </c>
      <c r="BP1164" s="0" t="s">
        <v>4068</v>
      </c>
      <c r="BQ1164" s="0" t="s">
        <v>127</v>
      </c>
      <c r="BT1164" s="0" t="n">
        <v>0</v>
      </c>
      <c r="BU1164" s="0" t="s">
        <v>4073</v>
      </c>
      <c r="BW1164" s="0" t="n">
        <v>2003</v>
      </c>
      <c r="BX1164" s="0" t="n">
        <v>2022</v>
      </c>
      <c r="BY1164" s="0" t="s">
        <v>4074</v>
      </c>
      <c r="BZ1164" s="0" t="n">
        <v>2012.5</v>
      </c>
      <c r="CA1164" s="0" t="n">
        <v>0.35</v>
      </c>
      <c r="CB1164" s="0" t="n">
        <v>0</v>
      </c>
      <c r="CC1164" s="0" t="n">
        <v>1</v>
      </c>
      <c r="CD1164" s="0" t="n">
        <v>-0.0067533898537031</v>
      </c>
      <c r="CE1164" s="0" t="n">
        <v>1</v>
      </c>
      <c r="CF1164" s="0" t="s">
        <v>885</v>
      </c>
    </row>
    <row r="1165" customFormat="false" ht="15" hidden="false" customHeight="false" outlineLevel="0" collapsed="false">
      <c r="A1165" s="0" t="s">
        <v>4068</v>
      </c>
      <c r="B1165" s="0" t="n">
        <v>2470</v>
      </c>
      <c r="C1165" s="0" t="n">
        <v>-0.0063995358560833</v>
      </c>
      <c r="D1165" s="0" t="n">
        <v>141743</v>
      </c>
      <c r="E1165" s="0" t="n">
        <f aca="false">IF(ISNUMBER($BA1165),$BA1165,IF(AND(ISNUMBER($D1165),ISNUMBER($BW1165),ISNUMBER($BX1165)),$D1165*($BX1165-$BW1165+1),""))</f>
        <v>141743</v>
      </c>
      <c r="H1165" s="0" t="s">
        <v>118</v>
      </c>
      <c r="I1165" s="0" t="s">
        <v>344</v>
      </c>
      <c r="J1165" s="0" t="n">
        <f aca="false">IF($BW1165&lt;&gt;"",$BW1165,"")</f>
        <v>2003</v>
      </c>
      <c r="K1165" s="0" t="n">
        <f aca="false">IF($BX1165&lt;&gt;"",$BX1165,"")</f>
        <v>2022</v>
      </c>
      <c r="L1165" s="0" t="n">
        <f aca="false">IF(AND(ISNUMBER($BW1165),ISNUMBER($BX1165)),($BW1165+$BX1165)/2,"")</f>
        <v>2012.5</v>
      </c>
      <c r="M1165" s="0" t="n">
        <f aca="false">IF($L1165&lt;&gt;"",$L1165,"")</f>
        <v>2012.5</v>
      </c>
      <c r="N1165" s="0" t="n">
        <f aca="false">IF(AND(ISNUMBER($BW1165),ISNUMBER($BX1165)),MIN(1,MAX(0,($BX1165-2016+1)/($BX1165-$BW1165+1))),"")</f>
        <v>0.35</v>
      </c>
      <c r="O1165" s="0" t="n">
        <f aca="false">IF(AND(ISNUMBER($BW1165),ISNUMBER($BX1165)),MIN(1,MAX(0,($BX1165-2017+1)/($BX1165-$BW1165+1))),"")</f>
        <v>0.3</v>
      </c>
      <c r="P1165" s="0" t="n">
        <f aca="false">IF(AND(ISNUMBER($BW1165),ISNUMBER($BX1165)),MIN(1,MAX(0,($BX1165-2018+1)/($BX1165-$BW1165+1))),"")</f>
        <v>0.25</v>
      </c>
      <c r="Q1165" s="0" t="n">
        <f aca="false">IF(AND(ISNUMBER($BW1165),ISNUMBER($BX1165)),MIN(1,MAX(0,($BX1165-2019+1)/($BX1165-$BW1165+1))),"")</f>
        <v>0.2</v>
      </c>
      <c r="R1165" s="0" t="n">
        <f aca="false">IF(AND(ISNUMBER($BW1165),ISNUMBER($BX1165)),MIN(1,MAX(0,($BX1165-2016+1)/($BX1165-$BW1165+1))),"")</f>
        <v>0.35</v>
      </c>
      <c r="S1165" s="0" t="n">
        <f aca="false">IF($L1165&lt;&gt;"",IF($L1165&gt;=2015.5,1,0),"")</f>
        <v>0</v>
      </c>
      <c r="T1165" s="0" t="n">
        <f aca="false">IF($L1165&lt;&gt;"",IF($L1165&gt;=2016,1,0),"")</f>
        <v>0</v>
      </c>
      <c r="U1165" s="0" t="n">
        <f aca="false">IF(ISNUMBER($BX1165),IF($BX1165&gt;=2016,1,0),"")</f>
        <v>1</v>
      </c>
      <c r="V1165" s="0" t="n">
        <f aca="false">IF(ISNUMBER($BW1165),IF($BW1165&gt;=2016,1,0),"")</f>
        <v>0</v>
      </c>
      <c r="W1165" s="0" t="str">
        <f aca="false">IF(AND(ISNUMBER($BW1165),ISNUMBER($BX1165)),IF($BW1165&gt;=2016,"post-only",IF($BX1165&lt;2016,"pre-only","mixed")),"")</f>
        <v>mixed</v>
      </c>
      <c r="X1165" s="0" t="n">
        <f aca="false">IF(AND(ISNUMBER($BW1165),ISNUMBER($BX1165)),MIN(1,MAX(0,($BX1165-2017+1)/($BX1165-$BW1165+1))),"")</f>
        <v>0.3</v>
      </c>
      <c r="Y1165" s="0" t="n">
        <f aca="false">IF(AND(ISNUMBER($BW1165),ISNUMBER($BX1165)),MIN(1,MAX(0,($BX1165-2018+1)/($BX1165-$BW1165+1))),"")</f>
        <v>0.25</v>
      </c>
      <c r="Z1165" s="0" t="n">
        <f aca="false">IF(AND(ISNUMBER($BW1165),ISNUMBER($BX1165)),MIN(1,MAX(0,($BX1165-2019+1)/($BX1165-$BW1165+1))),"")</f>
        <v>0.2</v>
      </c>
      <c r="AA1165" s="0" t="n">
        <f aca="false">IF(ISNUMBER($BX1165),IF($BX1165&gt;=2017,1,0),"")</f>
        <v>1</v>
      </c>
      <c r="AB1165" s="0" t="n">
        <f aca="false">IF(ISNUMBER($BX1165),IF($BX1165&gt;=2018,1,0),"")</f>
        <v>1</v>
      </c>
      <c r="AC1165" s="0" t="n">
        <f aca="false">IF(ISNUMBER($BX1165),IF($BX1165&gt;=2019,1,0),"")</f>
        <v>1</v>
      </c>
      <c r="AD1165" s="0" t="n">
        <f aca="false">IF($L1165&lt;&gt;"",IF($L1165&gt;2013,1,0),"")</f>
        <v>0</v>
      </c>
      <c r="AE1165" s="0" t="n">
        <f aca="false">IF($L1165&lt;&gt;"",1+IF($L1165&gt;2011,1,0)+IF($L1165&gt;2014,1,0),"")</f>
        <v>2</v>
      </c>
      <c r="AF1165" s="0" t="s">
        <v>310</v>
      </c>
      <c r="AG1165" s="0" t="s">
        <v>88</v>
      </c>
      <c r="AH1165" s="0" t="s">
        <v>89</v>
      </c>
      <c r="AI1165" s="0" t="s">
        <v>90</v>
      </c>
      <c r="AJ1165" s="0" t="s">
        <v>90</v>
      </c>
      <c r="AK1165" s="0" t="str">
        <f aca="false">IF(AND($CF1165&lt;&gt;"",IFERROR(INDEX(subsample_country_map!$B:$B,MATCH($CF1165,subsample_country_map!$A:$A,0)),"")&lt;&gt;""),INDEX(subsample_country_map!$B:$B,MATCH($CF1165,subsample_country_map!$A:$A,0)),INDEX(lookup!$AA:$AA,MATCH($A1165,lookup!$A:$A,0)))</f>
        <v>1_US</v>
      </c>
      <c r="AL1165" s="0" t="str">
        <f aca="false">IF(AND($CF1165&lt;&gt;"",IFERROR(INDEX(subsample_country_map!$C:$C,MATCH($CF1165,subsample_country_map!$A:$A,0)),"")&lt;&gt;""),INDEX(subsample_country_map!$C:$C,MATCH($CF1165,subsample_country_map!$A:$A,0)),INDEX(lookup!$AB:$AB,MATCH($A1165,lookup!$A:$A,0)))</f>
        <v>1_developed</v>
      </c>
      <c r="AM1165" s="0" t="str">
        <f aca="false">IF(AND($CF1165&lt;&gt;"",IFERROR(INDEX(subsample_country_map!$D:$D,MATCH($CF1165,subsample_country_map!$A:$A,0)),"")&lt;&gt;""),INDEX(subsample_country_map!$D:$D,MATCH($CF1165,subsample_country_map!$A:$A,0)),INDEX(lookup!$AC:$AC,MATCH($A1165,lookup!$A:$A,0)))</f>
        <v>1_western</v>
      </c>
      <c r="AN1165" s="0" t="str">
        <f aca="false">IF(AND($CF1165&lt;&gt;"",IFERROR(INDEX(subsample_country_map!$E:$E,MATCH($CF1165,subsample_country_map!$A:$A,0)),"")&lt;&gt;""),INDEX(subsample_country_map!$E:$E,MATCH($CF1165,subsample_country_map!$A:$A,0)),INDEX(lookup!$AD:$AD,MATCH($A1165,lookup!$A:$A,0)))</f>
        <v>1_common law</v>
      </c>
      <c r="AO1165" s="0" t="str">
        <f aca="false">INDEX(lookup!$Y:$Y,MATCH($A1165,lookup!$A:$A,0))</f>
        <v>0_published</v>
      </c>
      <c r="AP1165" s="0" t="str">
        <f aca="false">INDEX(lookup!$Z:$Z,MATCH($A1165,lookup!$A:$A,0))</f>
        <v>1_VHB high</v>
      </c>
      <c r="AQ1165" s="0" t="str">
        <f aca="false">INDEX(lookup!$W:$W,MATCH($A1165,lookup!$A:$A,0))</f>
        <v>1_fin/acc/econ</v>
      </c>
      <c r="AS1165" s="0" t="s">
        <v>91</v>
      </c>
      <c r="AT1165" s="0" t="s">
        <v>397</v>
      </c>
      <c r="AU1165" s="0" t="s">
        <v>311</v>
      </c>
      <c r="AV1165" s="0" t="s">
        <v>4234</v>
      </c>
      <c r="AW1165" s="0" t="s">
        <v>4235</v>
      </c>
      <c r="BA1165" s="0" t="n">
        <v>141743</v>
      </c>
      <c r="BB1165" s="0" t="s">
        <v>347</v>
      </c>
      <c r="BC1165" s="0" t="s">
        <v>1475</v>
      </c>
      <c r="BD1165" s="0" t="s">
        <v>123</v>
      </c>
      <c r="BE1165" s="0" t="s">
        <v>206</v>
      </c>
      <c r="BF1165" s="0" t="s">
        <v>1526</v>
      </c>
      <c r="BI1165" s="0" t="s">
        <v>1444</v>
      </c>
      <c r="BJ1165" s="0" t="s">
        <v>4236</v>
      </c>
      <c r="BK1165" s="0" t="s">
        <v>486</v>
      </c>
      <c r="BL1165" s="0" t="s">
        <v>4237</v>
      </c>
      <c r="BM1165" s="0" t="s">
        <v>4221</v>
      </c>
      <c r="BN1165" s="0" t="s">
        <v>4077</v>
      </c>
      <c r="BO1165" s="0" t="s">
        <v>105</v>
      </c>
      <c r="BP1165" s="0" t="s">
        <v>4068</v>
      </c>
      <c r="BQ1165" s="0" t="s">
        <v>127</v>
      </c>
      <c r="BT1165" s="0" t="n">
        <v>0</v>
      </c>
      <c r="BU1165" s="0" t="s">
        <v>4073</v>
      </c>
      <c r="BW1165" s="0" t="n">
        <v>2003</v>
      </c>
      <c r="BX1165" s="0" t="n">
        <v>2022</v>
      </c>
      <c r="BY1165" s="0" t="s">
        <v>4074</v>
      </c>
      <c r="BZ1165" s="0" t="n">
        <v>2012.5</v>
      </c>
      <c r="CA1165" s="0" t="n">
        <v>0.35</v>
      </c>
      <c r="CB1165" s="0" t="n">
        <v>0</v>
      </c>
      <c r="CC1165" s="0" t="n">
        <v>1</v>
      </c>
      <c r="CD1165" s="0" t="n">
        <v>-0.00639962322055344</v>
      </c>
      <c r="CE1165" s="0" t="n">
        <v>1</v>
      </c>
      <c r="CF1165" s="0" t="s">
        <v>1526</v>
      </c>
    </row>
    <row r="1166" customFormat="false" ht="15" hidden="false" customHeight="false" outlineLevel="0" collapsed="false">
      <c r="A1166" s="0" t="s">
        <v>4068</v>
      </c>
      <c r="B1166" s="0" t="n">
        <v>2471</v>
      </c>
      <c r="C1166" s="0" t="n">
        <v>-0.00858815636041366</v>
      </c>
      <c r="D1166" s="0" t="n">
        <v>190070</v>
      </c>
      <c r="E1166" s="0" t="n">
        <f aca="false">IF(ISNUMBER($BA1166),$BA1166,IF(AND(ISNUMBER($D1166),ISNUMBER($BW1166),ISNUMBER($BX1166)),$D1166*($BX1166-$BW1166+1),""))</f>
        <v>190070</v>
      </c>
      <c r="H1166" s="0" t="s">
        <v>118</v>
      </c>
      <c r="I1166" s="0" t="s">
        <v>344</v>
      </c>
      <c r="J1166" s="0" t="n">
        <f aca="false">IF($BW1166&lt;&gt;"",$BW1166,"")</f>
        <v>2003</v>
      </c>
      <c r="K1166" s="0" t="n">
        <f aca="false">IF($BX1166&lt;&gt;"",$BX1166,"")</f>
        <v>2022</v>
      </c>
      <c r="L1166" s="0" t="n">
        <f aca="false">IF(AND(ISNUMBER($BW1166),ISNUMBER($BX1166)),($BW1166+$BX1166)/2,"")</f>
        <v>2012.5</v>
      </c>
      <c r="M1166" s="0" t="n">
        <f aca="false">IF($L1166&lt;&gt;"",$L1166,"")</f>
        <v>2012.5</v>
      </c>
      <c r="N1166" s="0" t="n">
        <f aca="false">IF(AND(ISNUMBER($BW1166),ISNUMBER($BX1166)),MIN(1,MAX(0,($BX1166-2016+1)/($BX1166-$BW1166+1))),"")</f>
        <v>0.35</v>
      </c>
      <c r="O1166" s="0" t="n">
        <f aca="false">IF(AND(ISNUMBER($BW1166),ISNUMBER($BX1166)),MIN(1,MAX(0,($BX1166-2017+1)/($BX1166-$BW1166+1))),"")</f>
        <v>0.3</v>
      </c>
      <c r="P1166" s="0" t="n">
        <f aca="false">IF(AND(ISNUMBER($BW1166),ISNUMBER($BX1166)),MIN(1,MAX(0,($BX1166-2018+1)/($BX1166-$BW1166+1))),"")</f>
        <v>0.25</v>
      </c>
      <c r="Q1166" s="0" t="n">
        <f aca="false">IF(AND(ISNUMBER($BW1166),ISNUMBER($BX1166)),MIN(1,MAX(0,($BX1166-2019+1)/($BX1166-$BW1166+1))),"")</f>
        <v>0.2</v>
      </c>
      <c r="R1166" s="0" t="n">
        <f aca="false">IF(AND(ISNUMBER($BW1166),ISNUMBER($BX1166)),MIN(1,MAX(0,($BX1166-2016+1)/($BX1166-$BW1166+1))),"")</f>
        <v>0.35</v>
      </c>
      <c r="S1166" s="0" t="n">
        <f aca="false">IF($L1166&lt;&gt;"",IF($L1166&gt;=2015.5,1,0),"")</f>
        <v>0</v>
      </c>
      <c r="T1166" s="0" t="n">
        <f aca="false">IF($L1166&lt;&gt;"",IF($L1166&gt;=2016,1,0),"")</f>
        <v>0</v>
      </c>
      <c r="U1166" s="0" t="n">
        <f aca="false">IF(ISNUMBER($BX1166),IF($BX1166&gt;=2016,1,0),"")</f>
        <v>1</v>
      </c>
      <c r="V1166" s="0" t="n">
        <f aca="false">IF(ISNUMBER($BW1166),IF($BW1166&gt;=2016,1,0),"")</f>
        <v>0</v>
      </c>
      <c r="W1166" s="0" t="str">
        <f aca="false">IF(AND(ISNUMBER($BW1166),ISNUMBER($BX1166)),IF($BW1166&gt;=2016,"post-only",IF($BX1166&lt;2016,"pre-only","mixed")),"")</f>
        <v>mixed</v>
      </c>
      <c r="X1166" s="0" t="n">
        <f aca="false">IF(AND(ISNUMBER($BW1166),ISNUMBER($BX1166)),MIN(1,MAX(0,($BX1166-2017+1)/($BX1166-$BW1166+1))),"")</f>
        <v>0.3</v>
      </c>
      <c r="Y1166" s="0" t="n">
        <f aca="false">IF(AND(ISNUMBER($BW1166),ISNUMBER($BX1166)),MIN(1,MAX(0,($BX1166-2018+1)/($BX1166-$BW1166+1))),"")</f>
        <v>0.25</v>
      </c>
      <c r="Z1166" s="0" t="n">
        <f aca="false">IF(AND(ISNUMBER($BW1166),ISNUMBER($BX1166)),MIN(1,MAX(0,($BX1166-2019+1)/($BX1166-$BW1166+1))),"")</f>
        <v>0.2</v>
      </c>
      <c r="AA1166" s="0" t="n">
        <f aca="false">IF(ISNUMBER($BX1166),IF($BX1166&gt;=2017,1,0),"")</f>
        <v>1</v>
      </c>
      <c r="AB1166" s="0" t="n">
        <f aca="false">IF(ISNUMBER($BX1166),IF($BX1166&gt;=2018,1,0),"")</f>
        <v>1</v>
      </c>
      <c r="AC1166" s="0" t="n">
        <f aca="false">IF(ISNUMBER($BX1166),IF($BX1166&gt;=2019,1,0),"")</f>
        <v>1</v>
      </c>
      <c r="AD1166" s="0" t="n">
        <f aca="false">IF($L1166&lt;&gt;"",IF($L1166&gt;2013,1,0),"")</f>
        <v>0</v>
      </c>
      <c r="AE1166" s="0" t="n">
        <f aca="false">IF($L1166&lt;&gt;"",1+IF($L1166&gt;2011,1,0)+IF($L1166&gt;2014,1,0),"")</f>
        <v>2</v>
      </c>
      <c r="AF1166" s="0" t="s">
        <v>310</v>
      </c>
      <c r="AG1166" s="0" t="s">
        <v>88</v>
      </c>
      <c r="AH1166" s="0" t="s">
        <v>89</v>
      </c>
      <c r="AI1166" s="0" t="s">
        <v>90</v>
      </c>
      <c r="AJ1166" s="0" t="s">
        <v>90</v>
      </c>
      <c r="AK1166" s="0" t="str">
        <f aca="false">IF(AND($CF1166&lt;&gt;"",IFERROR(INDEX(subsample_country_map!$B:$B,MATCH($CF1166,subsample_country_map!$A:$A,0)),"")&lt;&gt;""),INDEX(subsample_country_map!$B:$B,MATCH($CF1166,subsample_country_map!$A:$A,0)),INDEX(lookup!$AA:$AA,MATCH($A1166,lookup!$A:$A,0)))</f>
        <v>1_US</v>
      </c>
      <c r="AL1166" s="0" t="str">
        <f aca="false">IF(AND($CF1166&lt;&gt;"",IFERROR(INDEX(subsample_country_map!$C:$C,MATCH($CF1166,subsample_country_map!$A:$A,0)),"")&lt;&gt;""),INDEX(subsample_country_map!$C:$C,MATCH($CF1166,subsample_country_map!$A:$A,0)),INDEX(lookup!$AB:$AB,MATCH($A1166,lookup!$A:$A,0)))</f>
        <v>1_developed</v>
      </c>
      <c r="AM1166" s="0" t="str">
        <f aca="false">IF(AND($CF1166&lt;&gt;"",IFERROR(INDEX(subsample_country_map!$D:$D,MATCH($CF1166,subsample_country_map!$A:$A,0)),"")&lt;&gt;""),INDEX(subsample_country_map!$D:$D,MATCH($CF1166,subsample_country_map!$A:$A,0)),INDEX(lookup!$AC:$AC,MATCH($A1166,lookup!$A:$A,0)))</f>
        <v>1_western</v>
      </c>
      <c r="AN1166" s="0" t="str">
        <f aca="false">IF(AND($CF1166&lt;&gt;"",IFERROR(INDEX(subsample_country_map!$E:$E,MATCH($CF1166,subsample_country_map!$A:$A,0)),"")&lt;&gt;""),INDEX(subsample_country_map!$E:$E,MATCH($CF1166,subsample_country_map!$A:$A,0)),INDEX(lookup!$AD:$AD,MATCH($A1166,lookup!$A:$A,0)))</f>
        <v>1_common law</v>
      </c>
      <c r="AO1166" s="0" t="str">
        <f aca="false">INDEX(lookup!$Y:$Y,MATCH($A1166,lookup!$A:$A,0))</f>
        <v>0_published</v>
      </c>
      <c r="AP1166" s="0" t="str">
        <f aca="false">INDEX(lookup!$Z:$Z,MATCH($A1166,lookup!$A:$A,0))</f>
        <v>1_VHB high</v>
      </c>
      <c r="AQ1166" s="0" t="str">
        <f aca="false">INDEX(lookup!$W:$W,MATCH($A1166,lookup!$A:$A,0))</f>
        <v>1_fin/acc/econ</v>
      </c>
      <c r="AS1166" s="0" t="s">
        <v>91</v>
      </c>
      <c r="AT1166" s="0" t="s">
        <v>111</v>
      </c>
      <c r="AU1166" s="0" t="s">
        <v>311</v>
      </c>
      <c r="AV1166" s="0" t="s">
        <v>4238</v>
      </c>
      <c r="AW1166" s="0" t="s">
        <v>4239</v>
      </c>
      <c r="BA1166" s="0" t="n">
        <v>190070</v>
      </c>
      <c r="BB1166" s="0" t="s">
        <v>347</v>
      </c>
      <c r="BC1166" s="0" t="s">
        <v>1475</v>
      </c>
      <c r="BD1166" s="0" t="s">
        <v>123</v>
      </c>
      <c r="BE1166" s="0" t="s">
        <v>206</v>
      </c>
      <c r="BF1166" s="0" t="s">
        <v>1526</v>
      </c>
      <c r="BI1166" s="0" t="s">
        <v>1444</v>
      </c>
      <c r="BJ1166" s="0" t="s">
        <v>4240</v>
      </c>
      <c r="BK1166" s="0" t="s">
        <v>486</v>
      </c>
      <c r="BL1166" s="0" t="s">
        <v>4241</v>
      </c>
      <c r="BM1166" s="0" t="s">
        <v>4225</v>
      </c>
      <c r="BN1166" s="0" t="s">
        <v>4077</v>
      </c>
      <c r="BO1166" s="0" t="s">
        <v>105</v>
      </c>
      <c r="BP1166" s="0" t="s">
        <v>4068</v>
      </c>
      <c r="BQ1166" s="0" t="s">
        <v>127</v>
      </c>
      <c r="BT1166" s="0" t="n">
        <v>0</v>
      </c>
      <c r="BU1166" s="0" t="s">
        <v>4073</v>
      </c>
      <c r="BW1166" s="0" t="n">
        <v>2003</v>
      </c>
      <c r="BX1166" s="0" t="n">
        <v>2022</v>
      </c>
      <c r="BY1166" s="0" t="s">
        <v>4074</v>
      </c>
      <c r="BZ1166" s="0" t="n">
        <v>2012.5</v>
      </c>
      <c r="CA1166" s="0" t="n">
        <v>0.35</v>
      </c>
      <c r="CB1166" s="0" t="n">
        <v>0</v>
      </c>
      <c r="CC1166" s="0" t="n">
        <v>1</v>
      </c>
      <c r="CD1166" s="0" t="n">
        <v>-0.00858836751367496</v>
      </c>
      <c r="CE1166" s="0" t="n">
        <v>1</v>
      </c>
      <c r="CF1166" s="0" t="s">
        <v>1526</v>
      </c>
    </row>
    <row r="1167" customFormat="false" ht="15" hidden="false" customHeight="false" outlineLevel="0" collapsed="false">
      <c r="A1167" s="0" t="s">
        <v>4068</v>
      </c>
      <c r="B1167" s="0" t="n">
        <v>2472</v>
      </c>
      <c r="C1167" s="0" t="n">
        <v>-0.00800111643646999</v>
      </c>
      <c r="D1167" s="0" t="n">
        <v>91733</v>
      </c>
      <c r="E1167" s="0" t="n">
        <f aca="false">IF(ISNUMBER($BA1167),$BA1167,IF(AND(ISNUMBER($D1167),ISNUMBER($BW1167),ISNUMBER($BX1167)),$D1167*($BX1167-$BW1167+1),""))</f>
        <v>91733</v>
      </c>
      <c r="H1167" s="0" t="s">
        <v>118</v>
      </c>
      <c r="I1167" s="0" t="s">
        <v>344</v>
      </c>
      <c r="J1167" s="0" t="n">
        <f aca="false">IF($BW1167&lt;&gt;"",$BW1167,"")</f>
        <v>2003</v>
      </c>
      <c r="K1167" s="0" t="n">
        <f aca="false">IF($BX1167&lt;&gt;"",$BX1167,"")</f>
        <v>2022</v>
      </c>
      <c r="L1167" s="0" t="n">
        <f aca="false">IF(AND(ISNUMBER($BW1167),ISNUMBER($BX1167)),($BW1167+$BX1167)/2,"")</f>
        <v>2012.5</v>
      </c>
      <c r="M1167" s="0" t="n">
        <f aca="false">IF($L1167&lt;&gt;"",$L1167,"")</f>
        <v>2012.5</v>
      </c>
      <c r="N1167" s="0" t="n">
        <f aca="false">IF(AND(ISNUMBER($BW1167),ISNUMBER($BX1167)),MIN(1,MAX(0,($BX1167-2016+1)/($BX1167-$BW1167+1))),"")</f>
        <v>0.35</v>
      </c>
      <c r="O1167" s="0" t="n">
        <f aca="false">IF(AND(ISNUMBER($BW1167),ISNUMBER($BX1167)),MIN(1,MAX(0,($BX1167-2017+1)/($BX1167-$BW1167+1))),"")</f>
        <v>0.3</v>
      </c>
      <c r="P1167" s="0" t="n">
        <f aca="false">IF(AND(ISNUMBER($BW1167),ISNUMBER($BX1167)),MIN(1,MAX(0,($BX1167-2018+1)/($BX1167-$BW1167+1))),"")</f>
        <v>0.25</v>
      </c>
      <c r="Q1167" s="0" t="n">
        <f aca="false">IF(AND(ISNUMBER($BW1167),ISNUMBER($BX1167)),MIN(1,MAX(0,($BX1167-2019+1)/($BX1167-$BW1167+1))),"")</f>
        <v>0.2</v>
      </c>
      <c r="R1167" s="0" t="n">
        <f aca="false">IF(AND(ISNUMBER($BW1167),ISNUMBER($BX1167)),MIN(1,MAX(0,($BX1167-2016+1)/($BX1167-$BW1167+1))),"")</f>
        <v>0.35</v>
      </c>
      <c r="S1167" s="0" t="n">
        <f aca="false">IF($L1167&lt;&gt;"",IF($L1167&gt;=2015.5,1,0),"")</f>
        <v>0</v>
      </c>
      <c r="T1167" s="0" t="n">
        <f aca="false">IF($L1167&lt;&gt;"",IF($L1167&gt;=2016,1,0),"")</f>
        <v>0</v>
      </c>
      <c r="U1167" s="0" t="n">
        <f aca="false">IF(ISNUMBER($BX1167),IF($BX1167&gt;=2016,1,0),"")</f>
        <v>1</v>
      </c>
      <c r="V1167" s="0" t="n">
        <f aca="false">IF(ISNUMBER($BW1167),IF($BW1167&gt;=2016,1,0),"")</f>
        <v>0</v>
      </c>
      <c r="W1167" s="0" t="str">
        <f aca="false">IF(AND(ISNUMBER($BW1167),ISNUMBER($BX1167)),IF($BW1167&gt;=2016,"post-only",IF($BX1167&lt;2016,"pre-only","mixed")),"")</f>
        <v>mixed</v>
      </c>
      <c r="X1167" s="0" t="n">
        <f aca="false">IF(AND(ISNUMBER($BW1167),ISNUMBER($BX1167)),MIN(1,MAX(0,($BX1167-2017+1)/($BX1167-$BW1167+1))),"")</f>
        <v>0.3</v>
      </c>
      <c r="Y1167" s="0" t="n">
        <f aca="false">IF(AND(ISNUMBER($BW1167),ISNUMBER($BX1167)),MIN(1,MAX(0,($BX1167-2018+1)/($BX1167-$BW1167+1))),"")</f>
        <v>0.25</v>
      </c>
      <c r="Z1167" s="0" t="n">
        <f aca="false">IF(AND(ISNUMBER($BW1167),ISNUMBER($BX1167)),MIN(1,MAX(0,($BX1167-2019+1)/($BX1167-$BW1167+1))),"")</f>
        <v>0.2</v>
      </c>
      <c r="AA1167" s="0" t="n">
        <f aca="false">IF(ISNUMBER($BX1167),IF($BX1167&gt;=2017,1,0),"")</f>
        <v>1</v>
      </c>
      <c r="AB1167" s="0" t="n">
        <f aca="false">IF(ISNUMBER($BX1167),IF($BX1167&gt;=2018,1,0),"")</f>
        <v>1</v>
      </c>
      <c r="AC1167" s="0" t="n">
        <f aca="false">IF(ISNUMBER($BX1167),IF($BX1167&gt;=2019,1,0),"")</f>
        <v>1</v>
      </c>
      <c r="AD1167" s="0" t="n">
        <f aca="false">IF($L1167&lt;&gt;"",IF($L1167&gt;2013,1,0),"")</f>
        <v>0</v>
      </c>
      <c r="AE1167" s="0" t="n">
        <f aca="false">IF($L1167&lt;&gt;"",1+IF($L1167&gt;2011,1,0)+IF($L1167&gt;2014,1,0),"")</f>
        <v>2</v>
      </c>
      <c r="AF1167" s="0" t="s">
        <v>310</v>
      </c>
      <c r="AG1167" s="0" t="s">
        <v>88</v>
      </c>
      <c r="AH1167" s="0" t="s">
        <v>89</v>
      </c>
      <c r="AI1167" s="0" t="s">
        <v>90</v>
      </c>
      <c r="AJ1167" s="0" t="s">
        <v>90</v>
      </c>
      <c r="AK1167" s="0" t="str">
        <f aca="false">IF(AND($CF1167&lt;&gt;"",IFERROR(INDEX(subsample_country_map!$B:$B,MATCH($CF1167,subsample_country_map!$A:$A,0)),"")&lt;&gt;""),INDEX(subsample_country_map!$B:$B,MATCH($CF1167,subsample_country_map!$A:$A,0)),INDEX(lookup!$AA:$AA,MATCH($A1167,lookup!$A:$A,0)))</f>
        <v>2_Europe</v>
      </c>
      <c r="AL1167" s="0" t="str">
        <f aca="false">IF(AND($CF1167&lt;&gt;"",IFERROR(INDEX(subsample_country_map!$C:$C,MATCH($CF1167,subsample_country_map!$A:$A,0)),"")&lt;&gt;""),INDEX(subsample_country_map!$C:$C,MATCH($CF1167,subsample_country_map!$A:$A,0)),INDEX(lookup!$AB:$AB,MATCH($A1167,lookup!$A:$A,0)))</f>
        <v>99_NCE</v>
      </c>
      <c r="AM1167" s="0" t="str">
        <f aca="false">IF(AND($CF1167&lt;&gt;"",IFERROR(INDEX(subsample_country_map!$D:$D,MATCH($CF1167,subsample_country_map!$A:$A,0)),"")&lt;&gt;""),INDEX(subsample_country_map!$D:$D,MATCH($CF1167,subsample_country_map!$A:$A,0)),INDEX(lookup!$AC:$AC,MATCH($A1167,lookup!$A:$A,0)))</f>
        <v>1_western</v>
      </c>
      <c r="AN1167" s="0" t="str">
        <f aca="false">IF(AND($CF1167&lt;&gt;"",IFERROR(INDEX(subsample_country_map!$E:$E,MATCH($CF1167,subsample_country_map!$A:$A,0)),"")&lt;&gt;""),INDEX(subsample_country_map!$E:$E,MATCH($CF1167,subsample_country_map!$A:$A,0)),INDEX(lookup!$AD:$AD,MATCH($A1167,lookup!$A:$A,0)))</f>
        <v>99_NCE</v>
      </c>
      <c r="AO1167" s="0" t="str">
        <f aca="false">INDEX(lookup!$Y:$Y,MATCH($A1167,lookup!$A:$A,0))</f>
        <v>0_published</v>
      </c>
      <c r="AP1167" s="0" t="str">
        <f aca="false">INDEX(lookup!$Z:$Z,MATCH($A1167,lookup!$A:$A,0))</f>
        <v>1_VHB high</v>
      </c>
      <c r="AQ1167" s="0" t="str">
        <f aca="false">INDEX(lookup!$W:$W,MATCH($A1167,lookup!$A:$A,0))</f>
        <v>1_fin/acc/econ</v>
      </c>
      <c r="AS1167" s="0" t="s">
        <v>91</v>
      </c>
      <c r="AT1167" s="0" t="s">
        <v>397</v>
      </c>
      <c r="AU1167" s="0" t="s">
        <v>311</v>
      </c>
      <c r="AV1167" s="0" t="s">
        <v>4242</v>
      </c>
      <c r="AW1167" s="0" t="s">
        <v>4243</v>
      </c>
      <c r="BA1167" s="0" t="n">
        <v>91733</v>
      </c>
      <c r="BB1167" s="0" t="s">
        <v>347</v>
      </c>
      <c r="BC1167" s="0" t="s">
        <v>1475</v>
      </c>
      <c r="BD1167" s="0" t="s">
        <v>123</v>
      </c>
      <c r="BE1167" s="0" t="s">
        <v>206</v>
      </c>
      <c r="BF1167" s="0" t="s">
        <v>885</v>
      </c>
      <c r="BI1167" s="0" t="s">
        <v>1444</v>
      </c>
      <c r="BJ1167" s="0" t="s">
        <v>4244</v>
      </c>
      <c r="BK1167" s="0" t="s">
        <v>486</v>
      </c>
      <c r="BL1167" s="0" t="s">
        <v>4245</v>
      </c>
      <c r="BM1167" s="0" t="s">
        <v>4221</v>
      </c>
      <c r="BN1167" s="0" t="s">
        <v>4077</v>
      </c>
      <c r="BO1167" s="0" t="s">
        <v>105</v>
      </c>
      <c r="BP1167" s="0" t="s">
        <v>4068</v>
      </c>
      <c r="BQ1167" s="0" t="s">
        <v>127</v>
      </c>
      <c r="BT1167" s="0" t="n">
        <v>0</v>
      </c>
      <c r="BU1167" s="0" t="s">
        <v>4073</v>
      </c>
      <c r="BW1167" s="0" t="n">
        <v>2003</v>
      </c>
      <c r="BX1167" s="0" t="n">
        <v>2022</v>
      </c>
      <c r="BY1167" s="0" t="s">
        <v>4074</v>
      </c>
      <c r="BZ1167" s="0" t="n">
        <v>2012.5</v>
      </c>
      <c r="CA1167" s="0" t="n">
        <v>0.35</v>
      </c>
      <c r="CB1167" s="0" t="n">
        <v>0</v>
      </c>
      <c r="CC1167" s="0" t="n">
        <v>1</v>
      </c>
      <c r="CD1167" s="0" t="n">
        <v>-0.00800128718115704</v>
      </c>
      <c r="CE1167" s="0" t="n">
        <v>1</v>
      </c>
      <c r="CF1167" s="0" t="s">
        <v>885</v>
      </c>
    </row>
    <row r="1168" customFormat="false" ht="15" hidden="false" customHeight="false" outlineLevel="0" collapsed="false">
      <c r="A1168" s="0" t="s">
        <v>4068</v>
      </c>
      <c r="B1168" s="0" t="n">
        <v>2473</v>
      </c>
      <c r="C1168" s="0" t="n">
        <v>-0.00762158681384153</v>
      </c>
      <c r="D1168" s="0" t="n">
        <v>72569</v>
      </c>
      <c r="E1168" s="0" t="n">
        <f aca="false">IF(ISNUMBER($BA1168),$BA1168,IF(AND(ISNUMBER($D1168),ISNUMBER($BW1168),ISNUMBER($BX1168)),$D1168*($BX1168-$BW1168+1),""))</f>
        <v>72569</v>
      </c>
      <c r="H1168" s="0" t="s">
        <v>118</v>
      </c>
      <c r="I1168" s="0" t="s">
        <v>344</v>
      </c>
      <c r="J1168" s="0" t="n">
        <f aca="false">IF($BW1168&lt;&gt;"",$BW1168,"")</f>
        <v>2003</v>
      </c>
      <c r="K1168" s="0" t="n">
        <f aca="false">IF($BX1168&lt;&gt;"",$BX1168,"")</f>
        <v>2022</v>
      </c>
      <c r="L1168" s="0" t="n">
        <f aca="false">IF(AND(ISNUMBER($BW1168),ISNUMBER($BX1168)),($BW1168+$BX1168)/2,"")</f>
        <v>2012.5</v>
      </c>
      <c r="M1168" s="0" t="n">
        <f aca="false">IF($L1168&lt;&gt;"",$L1168,"")</f>
        <v>2012.5</v>
      </c>
      <c r="N1168" s="0" t="n">
        <f aca="false">IF(AND(ISNUMBER($BW1168),ISNUMBER($BX1168)),MIN(1,MAX(0,($BX1168-2016+1)/($BX1168-$BW1168+1))),"")</f>
        <v>0.35</v>
      </c>
      <c r="O1168" s="0" t="n">
        <f aca="false">IF(AND(ISNUMBER($BW1168),ISNUMBER($BX1168)),MIN(1,MAX(0,($BX1168-2017+1)/($BX1168-$BW1168+1))),"")</f>
        <v>0.3</v>
      </c>
      <c r="P1168" s="0" t="n">
        <f aca="false">IF(AND(ISNUMBER($BW1168),ISNUMBER($BX1168)),MIN(1,MAX(0,($BX1168-2018+1)/($BX1168-$BW1168+1))),"")</f>
        <v>0.25</v>
      </c>
      <c r="Q1168" s="0" t="n">
        <f aca="false">IF(AND(ISNUMBER($BW1168),ISNUMBER($BX1168)),MIN(1,MAX(0,($BX1168-2019+1)/($BX1168-$BW1168+1))),"")</f>
        <v>0.2</v>
      </c>
      <c r="R1168" s="0" t="n">
        <f aca="false">IF(AND(ISNUMBER($BW1168),ISNUMBER($BX1168)),MIN(1,MAX(0,($BX1168-2016+1)/($BX1168-$BW1168+1))),"")</f>
        <v>0.35</v>
      </c>
      <c r="S1168" s="0" t="n">
        <f aca="false">IF($L1168&lt;&gt;"",IF($L1168&gt;=2015.5,1,0),"")</f>
        <v>0</v>
      </c>
      <c r="T1168" s="0" t="n">
        <f aca="false">IF($L1168&lt;&gt;"",IF($L1168&gt;=2016,1,0),"")</f>
        <v>0</v>
      </c>
      <c r="U1168" s="0" t="n">
        <f aca="false">IF(ISNUMBER($BX1168),IF($BX1168&gt;=2016,1,0),"")</f>
        <v>1</v>
      </c>
      <c r="V1168" s="0" t="n">
        <f aca="false">IF(ISNUMBER($BW1168),IF($BW1168&gt;=2016,1,0),"")</f>
        <v>0</v>
      </c>
      <c r="W1168" s="0" t="str">
        <f aca="false">IF(AND(ISNUMBER($BW1168),ISNUMBER($BX1168)),IF($BW1168&gt;=2016,"post-only",IF($BX1168&lt;2016,"pre-only","mixed")),"")</f>
        <v>mixed</v>
      </c>
      <c r="X1168" s="0" t="n">
        <f aca="false">IF(AND(ISNUMBER($BW1168),ISNUMBER($BX1168)),MIN(1,MAX(0,($BX1168-2017+1)/($BX1168-$BW1168+1))),"")</f>
        <v>0.3</v>
      </c>
      <c r="Y1168" s="0" t="n">
        <f aca="false">IF(AND(ISNUMBER($BW1168),ISNUMBER($BX1168)),MIN(1,MAX(0,($BX1168-2018+1)/($BX1168-$BW1168+1))),"")</f>
        <v>0.25</v>
      </c>
      <c r="Z1168" s="0" t="n">
        <f aca="false">IF(AND(ISNUMBER($BW1168),ISNUMBER($BX1168)),MIN(1,MAX(0,($BX1168-2019+1)/($BX1168-$BW1168+1))),"")</f>
        <v>0.2</v>
      </c>
      <c r="AA1168" s="0" t="n">
        <f aca="false">IF(ISNUMBER($BX1168),IF($BX1168&gt;=2017,1,0),"")</f>
        <v>1</v>
      </c>
      <c r="AB1168" s="0" t="n">
        <f aca="false">IF(ISNUMBER($BX1168),IF($BX1168&gt;=2018,1,0),"")</f>
        <v>1</v>
      </c>
      <c r="AC1168" s="0" t="n">
        <f aca="false">IF(ISNUMBER($BX1168),IF($BX1168&gt;=2019,1,0),"")</f>
        <v>1</v>
      </c>
      <c r="AD1168" s="0" t="n">
        <f aca="false">IF($L1168&lt;&gt;"",IF($L1168&gt;2013,1,0),"")</f>
        <v>0</v>
      </c>
      <c r="AE1168" s="0" t="n">
        <f aca="false">IF($L1168&lt;&gt;"",1+IF($L1168&gt;2011,1,0)+IF($L1168&gt;2014,1,0),"")</f>
        <v>2</v>
      </c>
      <c r="AF1168" s="0" t="s">
        <v>310</v>
      </c>
      <c r="AG1168" s="0" t="s">
        <v>88</v>
      </c>
      <c r="AH1168" s="0" t="s">
        <v>89</v>
      </c>
      <c r="AI1168" s="0" t="s">
        <v>90</v>
      </c>
      <c r="AJ1168" s="0" t="s">
        <v>90</v>
      </c>
      <c r="AK1168" s="0" t="str">
        <f aca="false">IF(AND($CF1168&lt;&gt;"",IFERROR(INDEX(subsample_country_map!$B:$B,MATCH($CF1168,subsample_country_map!$A:$A,0)),"")&lt;&gt;""),INDEX(subsample_country_map!$B:$B,MATCH($CF1168,subsample_country_map!$A:$A,0)),INDEX(lookup!$AA:$AA,MATCH($A1168,lookup!$A:$A,0)))</f>
        <v>2_Europe</v>
      </c>
      <c r="AL1168" s="0" t="str">
        <f aca="false">IF(AND($CF1168&lt;&gt;"",IFERROR(INDEX(subsample_country_map!$C:$C,MATCH($CF1168,subsample_country_map!$A:$A,0)),"")&lt;&gt;""),INDEX(subsample_country_map!$C:$C,MATCH($CF1168,subsample_country_map!$A:$A,0)),INDEX(lookup!$AB:$AB,MATCH($A1168,lookup!$A:$A,0)))</f>
        <v>99_NCE</v>
      </c>
      <c r="AM1168" s="0" t="str">
        <f aca="false">IF(AND($CF1168&lt;&gt;"",IFERROR(INDEX(subsample_country_map!$D:$D,MATCH($CF1168,subsample_country_map!$A:$A,0)),"")&lt;&gt;""),INDEX(subsample_country_map!$D:$D,MATCH($CF1168,subsample_country_map!$A:$A,0)),INDEX(lookup!$AC:$AC,MATCH($A1168,lookup!$A:$A,0)))</f>
        <v>1_western</v>
      </c>
      <c r="AN1168" s="0" t="str">
        <f aca="false">IF(AND($CF1168&lt;&gt;"",IFERROR(INDEX(subsample_country_map!$E:$E,MATCH($CF1168,subsample_country_map!$A:$A,0)),"")&lt;&gt;""),INDEX(subsample_country_map!$E:$E,MATCH($CF1168,subsample_country_map!$A:$A,0)),INDEX(lookup!$AD:$AD,MATCH($A1168,lookup!$A:$A,0)))</f>
        <v>99_NCE</v>
      </c>
      <c r="AO1168" s="0" t="str">
        <f aca="false">INDEX(lookup!$Y:$Y,MATCH($A1168,lookup!$A:$A,0))</f>
        <v>0_published</v>
      </c>
      <c r="AP1168" s="0" t="str">
        <f aca="false">INDEX(lookup!$Z:$Z,MATCH($A1168,lookup!$A:$A,0))</f>
        <v>1_VHB high</v>
      </c>
      <c r="AQ1168" s="0" t="str">
        <f aca="false">INDEX(lookup!$W:$W,MATCH($A1168,lookup!$A:$A,0))</f>
        <v>1_fin/acc/econ</v>
      </c>
      <c r="AS1168" s="0" t="s">
        <v>91</v>
      </c>
      <c r="AT1168" s="0" t="s">
        <v>111</v>
      </c>
      <c r="AU1168" s="0" t="s">
        <v>311</v>
      </c>
      <c r="AV1168" s="0" t="s">
        <v>4246</v>
      </c>
      <c r="AW1168" s="0" t="s">
        <v>4247</v>
      </c>
      <c r="BA1168" s="0" t="n">
        <v>72569</v>
      </c>
      <c r="BB1168" s="0" t="s">
        <v>347</v>
      </c>
      <c r="BC1168" s="0" t="s">
        <v>1475</v>
      </c>
      <c r="BD1168" s="0" t="s">
        <v>123</v>
      </c>
      <c r="BE1168" s="0" t="s">
        <v>206</v>
      </c>
      <c r="BF1168" s="0" t="s">
        <v>885</v>
      </c>
      <c r="BI1168" s="0" t="s">
        <v>1444</v>
      </c>
      <c r="BJ1168" s="0" t="s">
        <v>4248</v>
      </c>
      <c r="BK1168" s="0" t="s">
        <v>486</v>
      </c>
      <c r="BL1168" s="0" t="s">
        <v>4249</v>
      </c>
      <c r="BM1168" s="0" t="s">
        <v>4225</v>
      </c>
      <c r="BN1168" s="0" t="s">
        <v>4077</v>
      </c>
      <c r="BO1168" s="0" t="s">
        <v>105</v>
      </c>
      <c r="BP1168" s="0" t="s">
        <v>4068</v>
      </c>
      <c r="BQ1168" s="0" t="s">
        <v>127</v>
      </c>
      <c r="BT1168" s="0" t="n">
        <v>0</v>
      </c>
      <c r="BU1168" s="0" t="s">
        <v>4073</v>
      </c>
      <c r="BW1168" s="0" t="n">
        <v>2003</v>
      </c>
      <c r="BX1168" s="0" t="n">
        <v>2022</v>
      </c>
      <c r="BY1168" s="0" t="s">
        <v>4074</v>
      </c>
      <c r="BZ1168" s="0" t="n">
        <v>2012.5</v>
      </c>
      <c r="CA1168" s="0" t="n">
        <v>0.35</v>
      </c>
      <c r="CB1168" s="0" t="n">
        <v>0</v>
      </c>
      <c r="CC1168" s="0" t="n">
        <v>1</v>
      </c>
      <c r="CD1168" s="0" t="n">
        <v>-0.00762173439471781</v>
      </c>
      <c r="CE1168" s="0" t="n">
        <v>1</v>
      </c>
      <c r="CF1168" s="0" t="s">
        <v>885</v>
      </c>
    </row>
    <row r="1169" customFormat="false" ht="15" hidden="false" customHeight="false" outlineLevel="0" collapsed="false">
      <c r="A1169" s="0" t="s">
        <v>4068</v>
      </c>
      <c r="B1169" s="0" t="n">
        <v>2474</v>
      </c>
      <c r="C1169" s="0" t="n">
        <v>-0.0198815936356533</v>
      </c>
      <c r="D1169" s="0" t="n">
        <v>93884</v>
      </c>
      <c r="E1169" s="0" t="n">
        <f aca="false">IF(ISNUMBER($BA1169),$BA1169,IF(AND(ISNUMBER($D1169),ISNUMBER($BW1169),ISNUMBER($BX1169)),$D1169*($BX1169-$BW1169+1),""))</f>
        <v>93884</v>
      </c>
      <c r="H1169" s="0" t="s">
        <v>118</v>
      </c>
      <c r="I1169" s="0" t="s">
        <v>344</v>
      </c>
      <c r="J1169" s="0" t="n">
        <f aca="false">IF($BW1169&lt;&gt;"",$BW1169,"")</f>
        <v>2003</v>
      </c>
      <c r="K1169" s="0" t="n">
        <f aca="false">IF($BX1169&lt;&gt;"",$BX1169,"")</f>
        <v>2022</v>
      </c>
      <c r="L1169" s="0" t="n">
        <f aca="false">IF(AND(ISNUMBER($BW1169),ISNUMBER($BX1169)),($BW1169+$BX1169)/2,"")</f>
        <v>2012.5</v>
      </c>
      <c r="M1169" s="0" t="n">
        <f aca="false">IF($L1169&lt;&gt;"",$L1169,"")</f>
        <v>2012.5</v>
      </c>
      <c r="N1169" s="0" t="n">
        <f aca="false">IF(AND(ISNUMBER($BW1169),ISNUMBER($BX1169)),MIN(1,MAX(0,($BX1169-2016+1)/($BX1169-$BW1169+1))),"")</f>
        <v>0.35</v>
      </c>
      <c r="O1169" s="0" t="n">
        <f aca="false">IF(AND(ISNUMBER($BW1169),ISNUMBER($BX1169)),MIN(1,MAX(0,($BX1169-2017+1)/($BX1169-$BW1169+1))),"")</f>
        <v>0.3</v>
      </c>
      <c r="P1169" s="0" t="n">
        <f aca="false">IF(AND(ISNUMBER($BW1169),ISNUMBER($BX1169)),MIN(1,MAX(0,($BX1169-2018+1)/($BX1169-$BW1169+1))),"")</f>
        <v>0.25</v>
      </c>
      <c r="Q1169" s="0" t="n">
        <f aca="false">IF(AND(ISNUMBER($BW1169),ISNUMBER($BX1169)),MIN(1,MAX(0,($BX1169-2019+1)/($BX1169-$BW1169+1))),"")</f>
        <v>0.2</v>
      </c>
      <c r="R1169" s="0" t="n">
        <f aca="false">IF(AND(ISNUMBER($BW1169),ISNUMBER($BX1169)),MIN(1,MAX(0,($BX1169-2016+1)/($BX1169-$BW1169+1))),"")</f>
        <v>0.35</v>
      </c>
      <c r="S1169" s="0" t="n">
        <f aca="false">IF($L1169&lt;&gt;"",IF($L1169&gt;=2015.5,1,0),"")</f>
        <v>0</v>
      </c>
      <c r="T1169" s="0" t="n">
        <f aca="false">IF($L1169&lt;&gt;"",IF($L1169&gt;=2016,1,0),"")</f>
        <v>0</v>
      </c>
      <c r="U1169" s="0" t="n">
        <f aca="false">IF(ISNUMBER($BX1169),IF($BX1169&gt;=2016,1,0),"")</f>
        <v>1</v>
      </c>
      <c r="V1169" s="0" t="n">
        <f aca="false">IF(ISNUMBER($BW1169),IF($BW1169&gt;=2016,1,0),"")</f>
        <v>0</v>
      </c>
      <c r="W1169" s="0" t="str">
        <f aca="false">IF(AND(ISNUMBER($BW1169),ISNUMBER($BX1169)),IF($BW1169&gt;=2016,"post-only",IF($BX1169&lt;2016,"pre-only","mixed")),"")</f>
        <v>mixed</v>
      </c>
      <c r="X1169" s="0" t="n">
        <f aca="false">IF(AND(ISNUMBER($BW1169),ISNUMBER($BX1169)),MIN(1,MAX(0,($BX1169-2017+1)/($BX1169-$BW1169+1))),"")</f>
        <v>0.3</v>
      </c>
      <c r="Y1169" s="0" t="n">
        <f aca="false">IF(AND(ISNUMBER($BW1169),ISNUMBER($BX1169)),MIN(1,MAX(0,($BX1169-2018+1)/($BX1169-$BW1169+1))),"")</f>
        <v>0.25</v>
      </c>
      <c r="Z1169" s="0" t="n">
        <f aca="false">IF(AND(ISNUMBER($BW1169),ISNUMBER($BX1169)),MIN(1,MAX(0,($BX1169-2019+1)/($BX1169-$BW1169+1))),"")</f>
        <v>0.2</v>
      </c>
      <c r="AA1169" s="0" t="n">
        <f aca="false">IF(ISNUMBER($BX1169),IF($BX1169&gt;=2017,1,0),"")</f>
        <v>1</v>
      </c>
      <c r="AB1169" s="0" t="n">
        <f aca="false">IF(ISNUMBER($BX1169),IF($BX1169&gt;=2018,1,0),"")</f>
        <v>1</v>
      </c>
      <c r="AC1169" s="0" t="n">
        <f aca="false">IF(ISNUMBER($BX1169),IF($BX1169&gt;=2019,1,0),"")</f>
        <v>1</v>
      </c>
      <c r="AD1169" s="0" t="n">
        <f aca="false">IF($L1169&lt;&gt;"",IF($L1169&gt;2013,1,0),"")</f>
        <v>0</v>
      </c>
      <c r="AE1169" s="0" t="n">
        <f aca="false">IF($L1169&lt;&gt;"",1+IF($L1169&gt;2011,1,0)+IF($L1169&gt;2014,1,0),"")</f>
        <v>2</v>
      </c>
      <c r="AF1169" s="0" t="s">
        <v>310</v>
      </c>
      <c r="AG1169" s="0" t="s">
        <v>88</v>
      </c>
      <c r="AH1169" s="0" t="s">
        <v>89</v>
      </c>
      <c r="AI1169" s="0" t="s">
        <v>90</v>
      </c>
      <c r="AJ1169" s="0" t="s">
        <v>90</v>
      </c>
      <c r="AK1169" s="0" t="str">
        <f aca="false">IF(AND($CF1169&lt;&gt;"",IFERROR(INDEX(subsample_country_map!$B:$B,MATCH($CF1169,subsample_country_map!$A:$A,0)),"")&lt;&gt;""),INDEX(subsample_country_map!$B:$B,MATCH($CF1169,subsample_country_map!$A:$A,0)),INDEX(lookup!$AA:$AA,MATCH($A1169,lookup!$A:$A,0)))</f>
        <v>1_US</v>
      </c>
      <c r="AL1169" s="0" t="str">
        <f aca="false">IF(AND($CF1169&lt;&gt;"",IFERROR(INDEX(subsample_country_map!$C:$C,MATCH($CF1169,subsample_country_map!$A:$A,0)),"")&lt;&gt;""),INDEX(subsample_country_map!$C:$C,MATCH($CF1169,subsample_country_map!$A:$A,0)),INDEX(lookup!$AB:$AB,MATCH($A1169,lookup!$A:$A,0)))</f>
        <v>1_developed</v>
      </c>
      <c r="AM1169" s="0" t="str">
        <f aca="false">IF(AND($CF1169&lt;&gt;"",IFERROR(INDEX(subsample_country_map!$D:$D,MATCH($CF1169,subsample_country_map!$A:$A,0)),"")&lt;&gt;""),INDEX(subsample_country_map!$D:$D,MATCH($CF1169,subsample_country_map!$A:$A,0)),INDEX(lookup!$AC:$AC,MATCH($A1169,lookup!$A:$A,0)))</f>
        <v>1_western</v>
      </c>
      <c r="AN1169" s="0" t="str">
        <f aca="false">IF(AND($CF1169&lt;&gt;"",IFERROR(INDEX(subsample_country_map!$E:$E,MATCH($CF1169,subsample_country_map!$A:$A,0)),"")&lt;&gt;""),INDEX(subsample_country_map!$E:$E,MATCH($CF1169,subsample_country_map!$A:$A,0)),INDEX(lookup!$AD:$AD,MATCH($A1169,lookup!$A:$A,0)))</f>
        <v>1_common law</v>
      </c>
      <c r="AO1169" s="0" t="str">
        <f aca="false">INDEX(lookup!$Y:$Y,MATCH($A1169,lookup!$A:$A,0))</f>
        <v>0_published</v>
      </c>
      <c r="AP1169" s="0" t="str">
        <f aca="false">INDEX(lookup!$Z:$Z,MATCH($A1169,lookup!$A:$A,0))</f>
        <v>1_VHB high</v>
      </c>
      <c r="AQ1169" s="0" t="str">
        <f aca="false">INDEX(lookup!$W:$W,MATCH($A1169,lookup!$A:$A,0))</f>
        <v>1_fin/acc/econ</v>
      </c>
      <c r="AS1169" s="0" t="s">
        <v>91</v>
      </c>
      <c r="AT1169" s="0" t="s">
        <v>111</v>
      </c>
      <c r="AU1169" s="0" t="s">
        <v>311</v>
      </c>
      <c r="AV1169" s="0" t="s">
        <v>4250</v>
      </c>
      <c r="AW1169" s="0" t="s">
        <v>4251</v>
      </c>
      <c r="BA1169" s="0" t="n">
        <v>93884</v>
      </c>
      <c r="BB1169" s="0" t="s">
        <v>347</v>
      </c>
      <c r="BC1169" s="0" t="s">
        <v>1697</v>
      </c>
      <c r="BD1169" s="0" t="s">
        <v>123</v>
      </c>
      <c r="BE1169" s="0" t="s">
        <v>206</v>
      </c>
      <c r="BF1169" s="0" t="s">
        <v>1526</v>
      </c>
      <c r="BI1169" s="0" t="s">
        <v>1180</v>
      </c>
      <c r="BJ1169" s="0" t="s">
        <v>4252</v>
      </c>
      <c r="BK1169" s="0" t="s">
        <v>486</v>
      </c>
      <c r="BL1169" s="0" t="s">
        <v>4253</v>
      </c>
      <c r="BM1169" s="0" t="s">
        <v>2422</v>
      </c>
      <c r="BN1169" s="0" t="s">
        <v>4072</v>
      </c>
      <c r="BO1169" s="0" t="s">
        <v>105</v>
      </c>
      <c r="BP1169" s="0" t="s">
        <v>4068</v>
      </c>
      <c r="BQ1169" s="0" t="s">
        <v>127</v>
      </c>
      <c r="BT1169" s="0" t="n">
        <v>0</v>
      </c>
      <c r="BU1169" s="0" t="s">
        <v>4073</v>
      </c>
      <c r="BW1169" s="0" t="n">
        <v>2003</v>
      </c>
      <c r="BX1169" s="0" t="n">
        <v>2022</v>
      </c>
      <c r="BY1169" s="0" t="s">
        <v>4074</v>
      </c>
      <c r="BZ1169" s="0" t="n">
        <v>2012.5</v>
      </c>
      <c r="CA1169" s="0" t="n">
        <v>0.35</v>
      </c>
      <c r="CB1169" s="0" t="n">
        <v>0</v>
      </c>
      <c r="CC1169" s="0" t="n">
        <v>1</v>
      </c>
      <c r="CD1169" s="0" t="n">
        <v>-0.0198842138410756</v>
      </c>
      <c r="CE1169" s="0" t="n">
        <v>1</v>
      </c>
      <c r="CF1169" s="0" t="s">
        <v>1526</v>
      </c>
    </row>
    <row r="1170" customFormat="false" ht="15" hidden="false" customHeight="false" outlineLevel="0" collapsed="false">
      <c r="A1170" s="0" t="s">
        <v>4068</v>
      </c>
      <c r="B1170" s="0" t="n">
        <v>2475</v>
      </c>
      <c r="C1170" s="0" t="n">
        <v>-0.018566563166158</v>
      </c>
      <c r="D1170" s="0" t="n">
        <v>93884</v>
      </c>
      <c r="E1170" s="0" t="n">
        <f aca="false">IF(ISNUMBER($BA1170),$BA1170,IF(AND(ISNUMBER($D1170),ISNUMBER($BW1170),ISNUMBER($BX1170)),$D1170*($BX1170-$BW1170+1),""))</f>
        <v>93884</v>
      </c>
      <c r="H1170" s="0" t="s">
        <v>118</v>
      </c>
      <c r="I1170" s="0" t="s">
        <v>344</v>
      </c>
      <c r="J1170" s="0" t="n">
        <f aca="false">IF($BW1170&lt;&gt;"",$BW1170,"")</f>
        <v>2003</v>
      </c>
      <c r="K1170" s="0" t="n">
        <f aca="false">IF($BX1170&lt;&gt;"",$BX1170,"")</f>
        <v>2022</v>
      </c>
      <c r="L1170" s="0" t="n">
        <f aca="false">IF(AND(ISNUMBER($BW1170),ISNUMBER($BX1170)),($BW1170+$BX1170)/2,"")</f>
        <v>2012.5</v>
      </c>
      <c r="M1170" s="0" t="n">
        <f aca="false">IF($L1170&lt;&gt;"",$L1170,"")</f>
        <v>2012.5</v>
      </c>
      <c r="N1170" s="0" t="n">
        <f aca="false">IF(AND(ISNUMBER($BW1170),ISNUMBER($BX1170)),MIN(1,MAX(0,($BX1170-2016+1)/($BX1170-$BW1170+1))),"")</f>
        <v>0.35</v>
      </c>
      <c r="O1170" s="0" t="n">
        <f aca="false">IF(AND(ISNUMBER($BW1170),ISNUMBER($BX1170)),MIN(1,MAX(0,($BX1170-2017+1)/($BX1170-$BW1170+1))),"")</f>
        <v>0.3</v>
      </c>
      <c r="P1170" s="0" t="n">
        <f aca="false">IF(AND(ISNUMBER($BW1170),ISNUMBER($BX1170)),MIN(1,MAX(0,($BX1170-2018+1)/($BX1170-$BW1170+1))),"")</f>
        <v>0.25</v>
      </c>
      <c r="Q1170" s="0" t="n">
        <f aca="false">IF(AND(ISNUMBER($BW1170),ISNUMBER($BX1170)),MIN(1,MAX(0,($BX1170-2019+1)/($BX1170-$BW1170+1))),"")</f>
        <v>0.2</v>
      </c>
      <c r="R1170" s="0" t="n">
        <f aca="false">IF(AND(ISNUMBER($BW1170),ISNUMBER($BX1170)),MIN(1,MAX(0,($BX1170-2016+1)/($BX1170-$BW1170+1))),"")</f>
        <v>0.35</v>
      </c>
      <c r="S1170" s="0" t="n">
        <f aca="false">IF($L1170&lt;&gt;"",IF($L1170&gt;=2015.5,1,0),"")</f>
        <v>0</v>
      </c>
      <c r="T1170" s="0" t="n">
        <f aca="false">IF($L1170&lt;&gt;"",IF($L1170&gt;=2016,1,0),"")</f>
        <v>0</v>
      </c>
      <c r="U1170" s="0" t="n">
        <f aca="false">IF(ISNUMBER($BX1170),IF($BX1170&gt;=2016,1,0),"")</f>
        <v>1</v>
      </c>
      <c r="V1170" s="0" t="n">
        <f aca="false">IF(ISNUMBER($BW1170),IF($BW1170&gt;=2016,1,0),"")</f>
        <v>0</v>
      </c>
      <c r="W1170" s="0" t="str">
        <f aca="false">IF(AND(ISNUMBER($BW1170),ISNUMBER($BX1170)),IF($BW1170&gt;=2016,"post-only",IF($BX1170&lt;2016,"pre-only","mixed")),"")</f>
        <v>mixed</v>
      </c>
      <c r="X1170" s="0" t="n">
        <f aca="false">IF(AND(ISNUMBER($BW1170),ISNUMBER($BX1170)),MIN(1,MAX(0,($BX1170-2017+1)/($BX1170-$BW1170+1))),"")</f>
        <v>0.3</v>
      </c>
      <c r="Y1170" s="0" t="n">
        <f aca="false">IF(AND(ISNUMBER($BW1170),ISNUMBER($BX1170)),MIN(1,MAX(0,($BX1170-2018+1)/($BX1170-$BW1170+1))),"")</f>
        <v>0.25</v>
      </c>
      <c r="Z1170" s="0" t="n">
        <f aca="false">IF(AND(ISNUMBER($BW1170),ISNUMBER($BX1170)),MIN(1,MAX(0,($BX1170-2019+1)/($BX1170-$BW1170+1))),"")</f>
        <v>0.2</v>
      </c>
      <c r="AA1170" s="0" t="n">
        <f aca="false">IF(ISNUMBER($BX1170),IF($BX1170&gt;=2017,1,0),"")</f>
        <v>1</v>
      </c>
      <c r="AB1170" s="0" t="n">
        <f aca="false">IF(ISNUMBER($BX1170),IF($BX1170&gt;=2018,1,0),"")</f>
        <v>1</v>
      </c>
      <c r="AC1170" s="0" t="n">
        <f aca="false">IF(ISNUMBER($BX1170),IF($BX1170&gt;=2019,1,0),"")</f>
        <v>1</v>
      </c>
      <c r="AD1170" s="0" t="n">
        <f aca="false">IF($L1170&lt;&gt;"",IF($L1170&gt;2013,1,0),"")</f>
        <v>0</v>
      </c>
      <c r="AE1170" s="0" t="n">
        <f aca="false">IF($L1170&lt;&gt;"",1+IF($L1170&gt;2011,1,0)+IF($L1170&gt;2014,1,0),"")</f>
        <v>2</v>
      </c>
      <c r="AF1170" s="0" t="s">
        <v>310</v>
      </c>
      <c r="AG1170" s="0" t="s">
        <v>88</v>
      </c>
      <c r="AH1170" s="0" t="s">
        <v>89</v>
      </c>
      <c r="AI1170" s="0" t="s">
        <v>90</v>
      </c>
      <c r="AJ1170" s="0" t="s">
        <v>90</v>
      </c>
      <c r="AK1170" s="0" t="str">
        <f aca="false">IF(AND($CF1170&lt;&gt;"",IFERROR(INDEX(subsample_country_map!$B:$B,MATCH($CF1170,subsample_country_map!$A:$A,0)),"")&lt;&gt;""),INDEX(subsample_country_map!$B:$B,MATCH($CF1170,subsample_country_map!$A:$A,0)),INDEX(lookup!$AA:$AA,MATCH($A1170,lookup!$A:$A,0)))</f>
        <v>1_US</v>
      </c>
      <c r="AL1170" s="0" t="str">
        <f aca="false">IF(AND($CF1170&lt;&gt;"",IFERROR(INDEX(subsample_country_map!$C:$C,MATCH($CF1170,subsample_country_map!$A:$A,0)),"")&lt;&gt;""),INDEX(subsample_country_map!$C:$C,MATCH($CF1170,subsample_country_map!$A:$A,0)),INDEX(lookup!$AB:$AB,MATCH($A1170,lookup!$A:$A,0)))</f>
        <v>1_developed</v>
      </c>
      <c r="AM1170" s="0" t="str">
        <f aca="false">IF(AND($CF1170&lt;&gt;"",IFERROR(INDEX(subsample_country_map!$D:$D,MATCH($CF1170,subsample_country_map!$A:$A,0)),"")&lt;&gt;""),INDEX(subsample_country_map!$D:$D,MATCH($CF1170,subsample_country_map!$A:$A,0)),INDEX(lookup!$AC:$AC,MATCH($A1170,lookup!$A:$A,0)))</f>
        <v>1_western</v>
      </c>
      <c r="AN1170" s="0" t="str">
        <f aca="false">IF(AND($CF1170&lt;&gt;"",IFERROR(INDEX(subsample_country_map!$E:$E,MATCH($CF1170,subsample_country_map!$A:$A,0)),"")&lt;&gt;""),INDEX(subsample_country_map!$E:$E,MATCH($CF1170,subsample_country_map!$A:$A,0)),INDEX(lookup!$AD:$AD,MATCH($A1170,lookup!$A:$A,0)))</f>
        <v>1_common law</v>
      </c>
      <c r="AO1170" s="0" t="str">
        <f aca="false">INDEX(lookup!$Y:$Y,MATCH($A1170,lookup!$A:$A,0))</f>
        <v>0_published</v>
      </c>
      <c r="AP1170" s="0" t="str">
        <f aca="false">INDEX(lookup!$Z:$Z,MATCH($A1170,lookup!$A:$A,0))</f>
        <v>1_VHB high</v>
      </c>
      <c r="AQ1170" s="0" t="str">
        <f aca="false">INDEX(lookup!$W:$W,MATCH($A1170,lookup!$A:$A,0))</f>
        <v>1_fin/acc/econ</v>
      </c>
      <c r="AS1170" s="0" t="s">
        <v>91</v>
      </c>
      <c r="AT1170" s="0" t="s">
        <v>111</v>
      </c>
      <c r="AU1170" s="0" t="s">
        <v>311</v>
      </c>
      <c r="AV1170" s="0" t="s">
        <v>4254</v>
      </c>
      <c r="AW1170" s="0" t="s">
        <v>1395</v>
      </c>
      <c r="BA1170" s="0" t="n">
        <v>93884</v>
      </c>
      <c r="BB1170" s="0" t="s">
        <v>347</v>
      </c>
      <c r="BC1170" s="0" t="s">
        <v>1697</v>
      </c>
      <c r="BD1170" s="0" t="s">
        <v>123</v>
      </c>
      <c r="BE1170" s="0" t="s">
        <v>206</v>
      </c>
      <c r="BF1170" s="0" t="s">
        <v>1526</v>
      </c>
      <c r="BI1170" s="0" t="s">
        <v>1180</v>
      </c>
      <c r="BJ1170" s="0" t="s">
        <v>4255</v>
      </c>
      <c r="BK1170" s="0" t="s">
        <v>486</v>
      </c>
      <c r="BL1170" s="0" t="s">
        <v>4256</v>
      </c>
      <c r="BM1170" s="0" t="s">
        <v>4103</v>
      </c>
      <c r="BN1170" s="0" t="s">
        <v>4072</v>
      </c>
      <c r="BO1170" s="0" t="s">
        <v>105</v>
      </c>
      <c r="BP1170" s="0" t="s">
        <v>4068</v>
      </c>
      <c r="BQ1170" s="0" t="s">
        <v>127</v>
      </c>
      <c r="BT1170" s="0" t="n">
        <v>0</v>
      </c>
      <c r="BU1170" s="0" t="s">
        <v>4073</v>
      </c>
      <c r="BW1170" s="0" t="n">
        <v>2003</v>
      </c>
      <c r="BX1170" s="0" t="n">
        <v>2022</v>
      </c>
      <c r="BY1170" s="0" t="s">
        <v>4074</v>
      </c>
      <c r="BZ1170" s="0" t="n">
        <v>2012.5</v>
      </c>
      <c r="CA1170" s="0" t="n">
        <v>0.35</v>
      </c>
      <c r="CB1170" s="0" t="n">
        <v>0</v>
      </c>
      <c r="CC1170" s="0" t="n">
        <v>1</v>
      </c>
      <c r="CD1170" s="0" t="n">
        <v>-0.0185686970124953</v>
      </c>
      <c r="CE1170" s="0" t="n">
        <v>1</v>
      </c>
      <c r="CF1170" s="0" t="s">
        <v>1526</v>
      </c>
    </row>
    <row r="1171" customFormat="false" ht="15" hidden="false" customHeight="false" outlineLevel="0" collapsed="false">
      <c r="A1171" s="0" t="s">
        <v>4068</v>
      </c>
      <c r="B1171" s="0" t="n">
        <v>2476</v>
      </c>
      <c r="C1171" s="0" t="n">
        <v>-0.0162160542647786</v>
      </c>
      <c r="D1171" s="0" t="n">
        <v>38966</v>
      </c>
      <c r="E1171" s="0" t="n">
        <f aca="false">IF(ISNUMBER($BA1171),$BA1171,IF(AND(ISNUMBER($D1171),ISNUMBER($BW1171),ISNUMBER($BX1171)),$D1171*($BX1171-$BW1171+1),""))</f>
        <v>38966</v>
      </c>
      <c r="H1171" s="0" t="s">
        <v>118</v>
      </c>
      <c r="I1171" s="0" t="s">
        <v>344</v>
      </c>
      <c r="J1171" s="0" t="n">
        <f aca="false">IF($BW1171&lt;&gt;"",$BW1171,"")</f>
        <v>2003</v>
      </c>
      <c r="K1171" s="0" t="n">
        <f aca="false">IF($BX1171&lt;&gt;"",$BX1171,"")</f>
        <v>2022</v>
      </c>
      <c r="L1171" s="0" t="n">
        <f aca="false">IF(AND(ISNUMBER($BW1171),ISNUMBER($BX1171)),($BW1171+$BX1171)/2,"")</f>
        <v>2012.5</v>
      </c>
      <c r="M1171" s="0" t="n">
        <f aca="false">IF($L1171&lt;&gt;"",$L1171,"")</f>
        <v>2012.5</v>
      </c>
      <c r="N1171" s="0" t="n">
        <f aca="false">IF(AND(ISNUMBER($BW1171),ISNUMBER($BX1171)),MIN(1,MAX(0,($BX1171-2016+1)/($BX1171-$BW1171+1))),"")</f>
        <v>0.35</v>
      </c>
      <c r="O1171" s="0" t="n">
        <f aca="false">IF(AND(ISNUMBER($BW1171),ISNUMBER($BX1171)),MIN(1,MAX(0,($BX1171-2017+1)/($BX1171-$BW1171+1))),"")</f>
        <v>0.3</v>
      </c>
      <c r="P1171" s="0" t="n">
        <f aca="false">IF(AND(ISNUMBER($BW1171),ISNUMBER($BX1171)),MIN(1,MAX(0,($BX1171-2018+1)/($BX1171-$BW1171+1))),"")</f>
        <v>0.25</v>
      </c>
      <c r="Q1171" s="0" t="n">
        <f aca="false">IF(AND(ISNUMBER($BW1171),ISNUMBER($BX1171)),MIN(1,MAX(0,($BX1171-2019+1)/($BX1171-$BW1171+1))),"")</f>
        <v>0.2</v>
      </c>
      <c r="R1171" s="0" t="n">
        <f aca="false">IF(AND(ISNUMBER($BW1171),ISNUMBER($BX1171)),MIN(1,MAX(0,($BX1171-2016+1)/($BX1171-$BW1171+1))),"")</f>
        <v>0.35</v>
      </c>
      <c r="S1171" s="0" t="n">
        <f aca="false">IF($L1171&lt;&gt;"",IF($L1171&gt;=2015.5,1,0),"")</f>
        <v>0</v>
      </c>
      <c r="T1171" s="0" t="n">
        <f aca="false">IF($L1171&lt;&gt;"",IF($L1171&gt;=2016,1,0),"")</f>
        <v>0</v>
      </c>
      <c r="U1171" s="0" t="n">
        <f aca="false">IF(ISNUMBER($BX1171),IF($BX1171&gt;=2016,1,0),"")</f>
        <v>1</v>
      </c>
      <c r="V1171" s="0" t="n">
        <f aca="false">IF(ISNUMBER($BW1171),IF($BW1171&gt;=2016,1,0),"")</f>
        <v>0</v>
      </c>
      <c r="W1171" s="0" t="str">
        <f aca="false">IF(AND(ISNUMBER($BW1171),ISNUMBER($BX1171)),IF($BW1171&gt;=2016,"post-only",IF($BX1171&lt;2016,"pre-only","mixed")),"")</f>
        <v>mixed</v>
      </c>
      <c r="X1171" s="0" t="n">
        <f aca="false">IF(AND(ISNUMBER($BW1171),ISNUMBER($BX1171)),MIN(1,MAX(0,($BX1171-2017+1)/($BX1171-$BW1171+1))),"")</f>
        <v>0.3</v>
      </c>
      <c r="Y1171" s="0" t="n">
        <f aca="false">IF(AND(ISNUMBER($BW1171),ISNUMBER($BX1171)),MIN(1,MAX(0,($BX1171-2018+1)/($BX1171-$BW1171+1))),"")</f>
        <v>0.25</v>
      </c>
      <c r="Z1171" s="0" t="n">
        <f aca="false">IF(AND(ISNUMBER($BW1171),ISNUMBER($BX1171)),MIN(1,MAX(0,($BX1171-2019+1)/($BX1171-$BW1171+1))),"")</f>
        <v>0.2</v>
      </c>
      <c r="AA1171" s="0" t="n">
        <f aca="false">IF(ISNUMBER($BX1171),IF($BX1171&gt;=2017,1,0),"")</f>
        <v>1</v>
      </c>
      <c r="AB1171" s="0" t="n">
        <f aca="false">IF(ISNUMBER($BX1171),IF($BX1171&gt;=2018,1,0),"")</f>
        <v>1</v>
      </c>
      <c r="AC1171" s="0" t="n">
        <f aca="false">IF(ISNUMBER($BX1171),IF($BX1171&gt;=2019,1,0),"")</f>
        <v>1</v>
      </c>
      <c r="AD1171" s="0" t="n">
        <f aca="false">IF($L1171&lt;&gt;"",IF($L1171&gt;2013,1,0),"")</f>
        <v>0</v>
      </c>
      <c r="AE1171" s="0" t="n">
        <f aca="false">IF($L1171&lt;&gt;"",1+IF($L1171&gt;2011,1,0)+IF($L1171&gt;2014,1,0),"")</f>
        <v>2</v>
      </c>
      <c r="AF1171" s="0" t="s">
        <v>310</v>
      </c>
      <c r="AG1171" s="0" t="s">
        <v>88</v>
      </c>
      <c r="AH1171" s="0" t="s">
        <v>89</v>
      </c>
      <c r="AI1171" s="0" t="s">
        <v>90</v>
      </c>
      <c r="AJ1171" s="0" t="s">
        <v>90</v>
      </c>
      <c r="AK1171" s="0" t="str">
        <f aca="false">IF(AND($CF1171&lt;&gt;"",IFERROR(INDEX(subsample_country_map!$B:$B,MATCH($CF1171,subsample_country_map!$A:$A,0)),"")&lt;&gt;""),INDEX(subsample_country_map!$B:$B,MATCH($CF1171,subsample_country_map!$A:$A,0)),INDEX(lookup!$AA:$AA,MATCH($A1171,lookup!$A:$A,0)))</f>
        <v>2_Europe</v>
      </c>
      <c r="AL1171" s="0" t="str">
        <f aca="false">IF(AND($CF1171&lt;&gt;"",IFERROR(INDEX(subsample_country_map!$C:$C,MATCH($CF1171,subsample_country_map!$A:$A,0)),"")&lt;&gt;""),INDEX(subsample_country_map!$C:$C,MATCH($CF1171,subsample_country_map!$A:$A,0)),INDEX(lookup!$AB:$AB,MATCH($A1171,lookup!$A:$A,0)))</f>
        <v>99_NCE</v>
      </c>
      <c r="AM1171" s="0" t="str">
        <f aca="false">IF(AND($CF1171&lt;&gt;"",IFERROR(INDEX(subsample_country_map!$D:$D,MATCH($CF1171,subsample_country_map!$A:$A,0)),"")&lt;&gt;""),INDEX(subsample_country_map!$D:$D,MATCH($CF1171,subsample_country_map!$A:$A,0)),INDEX(lookup!$AC:$AC,MATCH($A1171,lookup!$A:$A,0)))</f>
        <v>1_western</v>
      </c>
      <c r="AN1171" s="0" t="str">
        <f aca="false">IF(AND($CF1171&lt;&gt;"",IFERROR(INDEX(subsample_country_map!$E:$E,MATCH($CF1171,subsample_country_map!$A:$A,0)),"")&lt;&gt;""),INDEX(subsample_country_map!$E:$E,MATCH($CF1171,subsample_country_map!$A:$A,0)),INDEX(lookup!$AD:$AD,MATCH($A1171,lookup!$A:$A,0)))</f>
        <v>99_NCE</v>
      </c>
      <c r="AO1171" s="0" t="str">
        <f aca="false">INDEX(lookup!$Y:$Y,MATCH($A1171,lookup!$A:$A,0))</f>
        <v>0_published</v>
      </c>
      <c r="AP1171" s="0" t="str">
        <f aca="false">INDEX(lookup!$Z:$Z,MATCH($A1171,lookup!$A:$A,0))</f>
        <v>1_VHB high</v>
      </c>
      <c r="AQ1171" s="0" t="str">
        <f aca="false">INDEX(lookup!$W:$W,MATCH($A1171,lookup!$A:$A,0))</f>
        <v>1_fin/acc/econ</v>
      </c>
      <c r="AS1171" s="0" t="s">
        <v>91</v>
      </c>
      <c r="AT1171" s="0" t="s">
        <v>111</v>
      </c>
      <c r="AU1171" s="0" t="s">
        <v>311</v>
      </c>
      <c r="AV1171" s="0" t="s">
        <v>4257</v>
      </c>
      <c r="AW1171" s="0" t="s">
        <v>4258</v>
      </c>
      <c r="BA1171" s="0" t="n">
        <v>38966</v>
      </c>
      <c r="BB1171" s="0" t="s">
        <v>347</v>
      </c>
      <c r="BC1171" s="0" t="s">
        <v>1697</v>
      </c>
      <c r="BD1171" s="0" t="s">
        <v>123</v>
      </c>
      <c r="BE1171" s="0" t="s">
        <v>206</v>
      </c>
      <c r="BF1171" s="0" t="s">
        <v>885</v>
      </c>
      <c r="BI1171" s="0" t="s">
        <v>1180</v>
      </c>
      <c r="BJ1171" s="0" t="s">
        <v>4259</v>
      </c>
      <c r="BK1171" s="0" t="s">
        <v>486</v>
      </c>
      <c r="BL1171" s="0" t="s">
        <v>4260</v>
      </c>
      <c r="BM1171" s="0" t="s">
        <v>2422</v>
      </c>
      <c r="BN1171" s="0" t="s">
        <v>4072</v>
      </c>
      <c r="BO1171" s="0" t="s">
        <v>105</v>
      </c>
      <c r="BP1171" s="0" t="s">
        <v>4068</v>
      </c>
      <c r="BQ1171" s="0" t="s">
        <v>127</v>
      </c>
      <c r="BT1171" s="0" t="n">
        <v>0</v>
      </c>
      <c r="BU1171" s="0" t="s">
        <v>4073</v>
      </c>
      <c r="BW1171" s="0" t="n">
        <v>2003</v>
      </c>
      <c r="BX1171" s="0" t="n">
        <v>2022</v>
      </c>
      <c r="BY1171" s="0" t="s">
        <v>4074</v>
      </c>
      <c r="BZ1171" s="0" t="n">
        <v>2012.5</v>
      </c>
      <c r="CA1171" s="0" t="n">
        <v>0.35</v>
      </c>
      <c r="CB1171" s="0" t="n">
        <v>0</v>
      </c>
      <c r="CC1171" s="0" t="n">
        <v>1</v>
      </c>
      <c r="CD1171" s="0" t="n">
        <v>-0.0162174758825409</v>
      </c>
      <c r="CE1171" s="0" t="n">
        <v>1</v>
      </c>
      <c r="CF1171" s="0" t="s">
        <v>885</v>
      </c>
    </row>
    <row r="1172" customFormat="false" ht="15" hidden="false" customHeight="false" outlineLevel="0" collapsed="false">
      <c r="A1172" s="0" t="s">
        <v>4068</v>
      </c>
      <c r="B1172" s="0" t="n">
        <v>2477</v>
      </c>
      <c r="C1172" s="0" t="n">
        <v>-0.0135772430757883</v>
      </c>
      <c r="D1172" s="0" t="n">
        <v>38966</v>
      </c>
      <c r="E1172" s="0" t="n">
        <f aca="false">IF(ISNUMBER($BA1172),$BA1172,IF(AND(ISNUMBER($D1172),ISNUMBER($BW1172),ISNUMBER($BX1172)),$D1172*($BX1172-$BW1172+1),""))</f>
        <v>38966</v>
      </c>
      <c r="H1172" s="0" t="s">
        <v>118</v>
      </c>
      <c r="I1172" s="0" t="s">
        <v>344</v>
      </c>
      <c r="J1172" s="0" t="n">
        <f aca="false">IF($BW1172&lt;&gt;"",$BW1172,"")</f>
        <v>2003</v>
      </c>
      <c r="K1172" s="0" t="n">
        <f aca="false">IF($BX1172&lt;&gt;"",$BX1172,"")</f>
        <v>2022</v>
      </c>
      <c r="L1172" s="0" t="n">
        <f aca="false">IF(AND(ISNUMBER($BW1172),ISNUMBER($BX1172)),($BW1172+$BX1172)/2,"")</f>
        <v>2012.5</v>
      </c>
      <c r="M1172" s="0" t="n">
        <f aca="false">IF($L1172&lt;&gt;"",$L1172,"")</f>
        <v>2012.5</v>
      </c>
      <c r="N1172" s="0" t="n">
        <f aca="false">IF(AND(ISNUMBER($BW1172),ISNUMBER($BX1172)),MIN(1,MAX(0,($BX1172-2016+1)/($BX1172-$BW1172+1))),"")</f>
        <v>0.35</v>
      </c>
      <c r="O1172" s="0" t="n">
        <f aca="false">IF(AND(ISNUMBER($BW1172),ISNUMBER($BX1172)),MIN(1,MAX(0,($BX1172-2017+1)/($BX1172-$BW1172+1))),"")</f>
        <v>0.3</v>
      </c>
      <c r="P1172" s="0" t="n">
        <f aca="false">IF(AND(ISNUMBER($BW1172),ISNUMBER($BX1172)),MIN(1,MAX(0,($BX1172-2018+1)/($BX1172-$BW1172+1))),"")</f>
        <v>0.25</v>
      </c>
      <c r="Q1172" s="0" t="n">
        <f aca="false">IF(AND(ISNUMBER($BW1172),ISNUMBER($BX1172)),MIN(1,MAX(0,($BX1172-2019+1)/($BX1172-$BW1172+1))),"")</f>
        <v>0.2</v>
      </c>
      <c r="R1172" s="0" t="n">
        <f aca="false">IF(AND(ISNUMBER($BW1172),ISNUMBER($BX1172)),MIN(1,MAX(0,($BX1172-2016+1)/($BX1172-$BW1172+1))),"")</f>
        <v>0.35</v>
      </c>
      <c r="S1172" s="0" t="n">
        <f aca="false">IF($L1172&lt;&gt;"",IF($L1172&gt;=2015.5,1,0),"")</f>
        <v>0</v>
      </c>
      <c r="T1172" s="0" t="n">
        <f aca="false">IF($L1172&lt;&gt;"",IF($L1172&gt;=2016,1,0),"")</f>
        <v>0</v>
      </c>
      <c r="U1172" s="0" t="n">
        <f aca="false">IF(ISNUMBER($BX1172),IF($BX1172&gt;=2016,1,0),"")</f>
        <v>1</v>
      </c>
      <c r="V1172" s="0" t="n">
        <f aca="false">IF(ISNUMBER($BW1172),IF($BW1172&gt;=2016,1,0),"")</f>
        <v>0</v>
      </c>
      <c r="W1172" s="0" t="str">
        <f aca="false">IF(AND(ISNUMBER($BW1172),ISNUMBER($BX1172)),IF($BW1172&gt;=2016,"post-only",IF($BX1172&lt;2016,"pre-only","mixed")),"")</f>
        <v>mixed</v>
      </c>
      <c r="X1172" s="0" t="n">
        <f aca="false">IF(AND(ISNUMBER($BW1172),ISNUMBER($BX1172)),MIN(1,MAX(0,($BX1172-2017+1)/($BX1172-$BW1172+1))),"")</f>
        <v>0.3</v>
      </c>
      <c r="Y1172" s="0" t="n">
        <f aca="false">IF(AND(ISNUMBER($BW1172),ISNUMBER($BX1172)),MIN(1,MAX(0,($BX1172-2018+1)/($BX1172-$BW1172+1))),"")</f>
        <v>0.25</v>
      </c>
      <c r="Z1172" s="0" t="n">
        <f aca="false">IF(AND(ISNUMBER($BW1172),ISNUMBER($BX1172)),MIN(1,MAX(0,($BX1172-2019+1)/($BX1172-$BW1172+1))),"")</f>
        <v>0.2</v>
      </c>
      <c r="AA1172" s="0" t="n">
        <f aca="false">IF(ISNUMBER($BX1172),IF($BX1172&gt;=2017,1,0),"")</f>
        <v>1</v>
      </c>
      <c r="AB1172" s="0" t="n">
        <f aca="false">IF(ISNUMBER($BX1172),IF($BX1172&gt;=2018,1,0),"")</f>
        <v>1</v>
      </c>
      <c r="AC1172" s="0" t="n">
        <f aca="false">IF(ISNUMBER($BX1172),IF($BX1172&gt;=2019,1,0),"")</f>
        <v>1</v>
      </c>
      <c r="AD1172" s="0" t="n">
        <f aca="false">IF($L1172&lt;&gt;"",IF($L1172&gt;2013,1,0),"")</f>
        <v>0</v>
      </c>
      <c r="AE1172" s="0" t="n">
        <f aca="false">IF($L1172&lt;&gt;"",1+IF($L1172&gt;2011,1,0)+IF($L1172&gt;2014,1,0),"")</f>
        <v>2</v>
      </c>
      <c r="AF1172" s="0" t="s">
        <v>310</v>
      </c>
      <c r="AG1172" s="0" t="s">
        <v>88</v>
      </c>
      <c r="AH1172" s="0" t="s">
        <v>89</v>
      </c>
      <c r="AI1172" s="0" t="s">
        <v>90</v>
      </c>
      <c r="AJ1172" s="0" t="s">
        <v>90</v>
      </c>
      <c r="AK1172" s="0" t="str">
        <f aca="false">IF(AND($CF1172&lt;&gt;"",IFERROR(INDEX(subsample_country_map!$B:$B,MATCH($CF1172,subsample_country_map!$A:$A,0)),"")&lt;&gt;""),INDEX(subsample_country_map!$B:$B,MATCH($CF1172,subsample_country_map!$A:$A,0)),INDEX(lookup!$AA:$AA,MATCH($A1172,lookup!$A:$A,0)))</f>
        <v>2_Europe</v>
      </c>
      <c r="AL1172" s="0" t="str">
        <f aca="false">IF(AND($CF1172&lt;&gt;"",IFERROR(INDEX(subsample_country_map!$C:$C,MATCH($CF1172,subsample_country_map!$A:$A,0)),"")&lt;&gt;""),INDEX(subsample_country_map!$C:$C,MATCH($CF1172,subsample_country_map!$A:$A,0)),INDEX(lookup!$AB:$AB,MATCH($A1172,lookup!$A:$A,0)))</f>
        <v>99_NCE</v>
      </c>
      <c r="AM1172" s="0" t="str">
        <f aca="false">IF(AND($CF1172&lt;&gt;"",IFERROR(INDEX(subsample_country_map!$D:$D,MATCH($CF1172,subsample_country_map!$A:$A,0)),"")&lt;&gt;""),INDEX(subsample_country_map!$D:$D,MATCH($CF1172,subsample_country_map!$A:$A,0)),INDEX(lookup!$AC:$AC,MATCH($A1172,lookup!$A:$A,0)))</f>
        <v>1_western</v>
      </c>
      <c r="AN1172" s="0" t="str">
        <f aca="false">IF(AND($CF1172&lt;&gt;"",IFERROR(INDEX(subsample_country_map!$E:$E,MATCH($CF1172,subsample_country_map!$A:$A,0)),"")&lt;&gt;""),INDEX(subsample_country_map!$E:$E,MATCH($CF1172,subsample_country_map!$A:$A,0)),INDEX(lookup!$AD:$AD,MATCH($A1172,lookup!$A:$A,0)))</f>
        <v>99_NCE</v>
      </c>
      <c r="AO1172" s="0" t="str">
        <f aca="false">INDEX(lookup!$Y:$Y,MATCH($A1172,lookup!$A:$A,0))</f>
        <v>0_published</v>
      </c>
      <c r="AP1172" s="0" t="str">
        <f aca="false">INDEX(lookup!$Z:$Z,MATCH($A1172,lookup!$A:$A,0))</f>
        <v>1_VHB high</v>
      </c>
      <c r="AQ1172" s="0" t="str">
        <f aca="false">INDEX(lookup!$W:$W,MATCH($A1172,lookup!$A:$A,0))</f>
        <v>1_fin/acc/econ</v>
      </c>
      <c r="AS1172" s="0" t="s">
        <v>91</v>
      </c>
      <c r="AT1172" s="0" t="s">
        <v>111</v>
      </c>
      <c r="AU1172" s="0" t="s">
        <v>311</v>
      </c>
      <c r="AV1172" s="0" t="s">
        <v>4261</v>
      </c>
      <c r="AW1172" s="0" t="s">
        <v>4262</v>
      </c>
      <c r="BA1172" s="0" t="n">
        <v>38966</v>
      </c>
      <c r="BB1172" s="0" t="s">
        <v>347</v>
      </c>
      <c r="BC1172" s="0" t="s">
        <v>1697</v>
      </c>
      <c r="BD1172" s="0" t="s">
        <v>123</v>
      </c>
      <c r="BE1172" s="0" t="s">
        <v>206</v>
      </c>
      <c r="BF1172" s="0" t="s">
        <v>885</v>
      </c>
      <c r="BI1172" s="0" t="s">
        <v>1180</v>
      </c>
      <c r="BJ1172" s="0" t="s">
        <v>4263</v>
      </c>
      <c r="BK1172" s="0" t="s">
        <v>486</v>
      </c>
      <c r="BL1172" s="0" t="s">
        <v>4264</v>
      </c>
      <c r="BM1172" s="0" t="s">
        <v>4103</v>
      </c>
      <c r="BN1172" s="0" t="s">
        <v>4072</v>
      </c>
      <c r="BO1172" s="0" t="s">
        <v>105</v>
      </c>
      <c r="BP1172" s="0" t="s">
        <v>4068</v>
      </c>
      <c r="BQ1172" s="0" t="s">
        <v>127</v>
      </c>
      <c r="BT1172" s="0" t="n">
        <v>0</v>
      </c>
      <c r="BU1172" s="0" t="s">
        <v>4073</v>
      </c>
      <c r="BW1172" s="0" t="n">
        <v>2003</v>
      </c>
      <c r="BX1172" s="0" t="n">
        <v>2022</v>
      </c>
      <c r="BY1172" s="0" t="s">
        <v>4074</v>
      </c>
      <c r="BZ1172" s="0" t="n">
        <v>2012.5</v>
      </c>
      <c r="CA1172" s="0" t="n">
        <v>0.35</v>
      </c>
      <c r="CB1172" s="0" t="n">
        <v>0</v>
      </c>
      <c r="CC1172" s="0" t="n">
        <v>1</v>
      </c>
      <c r="CD1172" s="0" t="n">
        <v>-0.0135780774513282</v>
      </c>
      <c r="CE1172" s="0" t="n">
        <v>1</v>
      </c>
      <c r="CF1172" s="0" t="s">
        <v>885</v>
      </c>
    </row>
    <row r="1173" customFormat="false" ht="15" hidden="false" customHeight="false" outlineLevel="0" collapsed="false">
      <c r="A1173" s="0" t="s">
        <v>4265</v>
      </c>
      <c r="B1173" s="0" t="n">
        <v>2478</v>
      </c>
      <c r="C1173" s="0" t="n">
        <v>-0.0228118163368989</v>
      </c>
      <c r="D1173" s="0" t="n">
        <v>22465</v>
      </c>
      <c r="E1173" s="0" t="n">
        <f aca="false">IF(ISNUMBER($BA1173),$BA1173,IF(AND(ISNUMBER($D1173),ISNUMBER($BW1173),ISNUMBER($BX1173)),$D1173*($BX1173-$BW1173+1),""))</f>
        <v>22465</v>
      </c>
      <c r="H1173" s="0" t="s">
        <v>118</v>
      </c>
      <c r="I1173" s="0" t="s">
        <v>119</v>
      </c>
      <c r="J1173" s="0" t="n">
        <f aca="false">IF($BW1173&lt;&gt;"",$BW1173,"")</f>
        <v>2008</v>
      </c>
      <c r="K1173" s="0" t="n">
        <f aca="false">IF($BX1173&lt;&gt;"",$BX1173,"")</f>
        <v>2020</v>
      </c>
      <c r="L1173" s="0" t="n">
        <f aca="false">IF(AND(ISNUMBER($BW1173),ISNUMBER($BX1173)),($BW1173+$BX1173)/2,"")</f>
        <v>2014</v>
      </c>
      <c r="M1173" s="0" t="n">
        <f aca="false">IF($L1173&lt;&gt;"",$L1173,"")</f>
        <v>2014</v>
      </c>
      <c r="N1173" s="0" t="n">
        <f aca="false">IF(AND(ISNUMBER($BW1173),ISNUMBER($BX1173)),MIN(1,MAX(0,($BX1173-2016+1)/($BX1173-$BW1173+1))),"")</f>
        <v>0.384615384615385</v>
      </c>
      <c r="O1173" s="0" t="n">
        <f aca="false">IF(AND(ISNUMBER($BW1173),ISNUMBER($BX1173)),MIN(1,MAX(0,($BX1173-2017+1)/($BX1173-$BW1173+1))),"")</f>
        <v>0.307692307692308</v>
      </c>
      <c r="P1173" s="0" t="n">
        <f aca="false">IF(AND(ISNUMBER($BW1173),ISNUMBER($BX1173)),MIN(1,MAX(0,($BX1173-2018+1)/($BX1173-$BW1173+1))),"")</f>
        <v>0.230769230769231</v>
      </c>
      <c r="Q1173" s="0" t="n">
        <f aca="false">IF(AND(ISNUMBER($BW1173),ISNUMBER($BX1173)),MIN(1,MAX(0,($BX1173-2019+1)/($BX1173-$BW1173+1))),"")</f>
        <v>0.153846153846154</v>
      </c>
      <c r="R1173" s="0" t="n">
        <f aca="false">IF(AND(ISNUMBER($BW1173),ISNUMBER($BX1173)),MIN(1,MAX(0,($BX1173-2016+1)/($BX1173-$BW1173+1))),"")</f>
        <v>0.384615384615385</v>
      </c>
      <c r="S1173" s="0" t="n">
        <f aca="false">IF($L1173&lt;&gt;"",IF($L1173&gt;=2015.5,1,0),"")</f>
        <v>0</v>
      </c>
      <c r="T1173" s="0" t="n">
        <f aca="false">IF($L1173&lt;&gt;"",IF($L1173&gt;=2016,1,0),"")</f>
        <v>0</v>
      </c>
      <c r="U1173" s="0" t="n">
        <f aca="false">IF(ISNUMBER($BX1173),IF($BX1173&gt;=2016,1,0),"")</f>
        <v>1</v>
      </c>
      <c r="V1173" s="0" t="n">
        <f aca="false">IF(ISNUMBER($BW1173),IF($BW1173&gt;=2016,1,0),"")</f>
        <v>0</v>
      </c>
      <c r="W1173" s="0" t="str">
        <f aca="false">IF(AND(ISNUMBER($BW1173),ISNUMBER($BX1173)),IF($BW1173&gt;=2016,"post-only",IF($BX1173&lt;2016,"pre-only","mixed")),"")</f>
        <v>mixed</v>
      </c>
      <c r="X1173" s="0" t="n">
        <f aca="false">IF(AND(ISNUMBER($BW1173),ISNUMBER($BX1173)),MIN(1,MAX(0,($BX1173-2017+1)/($BX1173-$BW1173+1))),"")</f>
        <v>0.307692307692308</v>
      </c>
      <c r="Y1173" s="0" t="n">
        <f aca="false">IF(AND(ISNUMBER($BW1173),ISNUMBER($BX1173)),MIN(1,MAX(0,($BX1173-2018+1)/($BX1173-$BW1173+1))),"")</f>
        <v>0.230769230769231</v>
      </c>
      <c r="Z1173" s="0" t="n">
        <f aca="false">IF(AND(ISNUMBER($BW1173),ISNUMBER($BX1173)),MIN(1,MAX(0,($BX1173-2019+1)/($BX1173-$BW1173+1))),"")</f>
        <v>0.153846153846154</v>
      </c>
      <c r="AA1173" s="0" t="n">
        <f aca="false">IF(ISNUMBER($BX1173),IF($BX1173&gt;=2017,1,0),"")</f>
        <v>1</v>
      </c>
      <c r="AB1173" s="0" t="n">
        <f aca="false">IF(ISNUMBER($BX1173),IF($BX1173&gt;=2018,1,0),"")</f>
        <v>1</v>
      </c>
      <c r="AC1173" s="0" t="n">
        <f aca="false">IF(ISNUMBER($BX1173),IF($BX1173&gt;=2019,1,0),"")</f>
        <v>1</v>
      </c>
      <c r="AD1173" s="0" t="n">
        <f aca="false">IF($L1173&lt;&gt;"",IF($L1173&gt;2013,1,0),"")</f>
        <v>1</v>
      </c>
      <c r="AE1173" s="0" t="n">
        <f aca="false">IF($L1173&lt;&gt;"",1+IF($L1173&gt;2011,1,0)+IF($L1173&gt;2014,1,0),"")</f>
        <v>2</v>
      </c>
      <c r="AF1173" s="0" t="s">
        <v>87</v>
      </c>
      <c r="AG1173" s="0" t="s">
        <v>436</v>
      </c>
      <c r="AH1173" s="0" t="s">
        <v>89</v>
      </c>
      <c r="AI1173" s="0" t="s">
        <v>497</v>
      </c>
      <c r="AJ1173" s="0" t="s">
        <v>334</v>
      </c>
      <c r="AK1173" s="0" t="str">
        <f aca="false">IF(AND($CF1173&lt;&gt;"",IFERROR(INDEX(subsample_country_map!$B:$B,MATCH($CF1173,subsample_country_map!$A:$A,0)),"")&lt;&gt;""),INDEX(subsample_country_map!$B:$B,MATCH($CF1173,subsample_country_map!$A:$A,0)),INDEX(lookup!$AA:$AA,MATCH($A1173,lookup!$A:$A,0)))</f>
        <v>3_AsiaPac</v>
      </c>
      <c r="AL1173" s="0" t="str">
        <f aca="false">IF(AND($CF1173&lt;&gt;"",IFERROR(INDEX(subsample_country_map!$C:$C,MATCH($CF1173,subsample_country_map!$A:$A,0)),"")&lt;&gt;""),INDEX(subsample_country_map!$C:$C,MATCH($CF1173,subsample_country_map!$A:$A,0)),INDEX(lookup!$AB:$AB,MATCH($A1173,lookup!$A:$A,0)))</f>
        <v>2_developing</v>
      </c>
      <c r="AM1173" s="0" t="str">
        <f aca="false">IF(AND($CF1173&lt;&gt;"",IFERROR(INDEX(subsample_country_map!$D:$D,MATCH($CF1173,subsample_country_map!$A:$A,0)),"")&lt;&gt;""),INDEX(subsample_country_map!$D:$D,MATCH($CF1173,subsample_country_map!$A:$A,0)),INDEX(lookup!$AC:$AC,MATCH($A1173,lookup!$A:$A,0)))</f>
        <v>2_non_western</v>
      </c>
      <c r="AN1173" s="0" t="str">
        <f aca="false">IF(AND($CF1173&lt;&gt;"",IFERROR(INDEX(subsample_country_map!$E:$E,MATCH($CF1173,subsample_country_map!$A:$A,0)),"")&lt;&gt;""),INDEX(subsample_country_map!$E:$E,MATCH($CF1173,subsample_country_map!$A:$A,0)),INDEX(lookup!$AD:$AD,MATCH($A1173,lookup!$A:$A,0)))</f>
        <v>2_civil law</v>
      </c>
      <c r="AO1173" s="0" t="str">
        <f aca="false">INDEX(lookup!$Y:$Y,MATCH($A1173,lookup!$A:$A,0))</f>
        <v>0_published</v>
      </c>
      <c r="AP1173" s="0" t="str">
        <f aca="false">INDEX(lookup!$Z:$Z,MATCH($A1173,lookup!$A:$A,0))</f>
        <v>1_VHB high</v>
      </c>
      <c r="AQ1173" s="0" t="str">
        <f aca="false">INDEX(lookup!$W:$W,MATCH($A1173,lookup!$A:$A,0))</f>
        <v>2_sust</v>
      </c>
      <c r="AS1173" s="0" t="s">
        <v>91</v>
      </c>
      <c r="AT1173" s="0" t="s">
        <v>111</v>
      </c>
      <c r="AU1173" s="0" t="s">
        <v>93</v>
      </c>
      <c r="AV1173" s="0" t="s">
        <v>488</v>
      </c>
      <c r="AX1173" s="0" t="s">
        <v>4266</v>
      </c>
      <c r="BA1173" s="0" t="n">
        <v>22465</v>
      </c>
      <c r="BB1173" s="0" t="s">
        <v>347</v>
      </c>
      <c r="BC1173" s="0" t="s">
        <v>122</v>
      </c>
      <c r="BD1173" s="0" t="s">
        <v>123</v>
      </c>
      <c r="BE1173" s="0" t="s">
        <v>98</v>
      </c>
      <c r="BI1173" s="0" t="s">
        <v>502</v>
      </c>
      <c r="BJ1173" s="0" t="s">
        <v>4267</v>
      </c>
      <c r="BK1173" s="0" t="s">
        <v>4268</v>
      </c>
      <c r="BL1173" s="0" t="s">
        <v>4269</v>
      </c>
      <c r="BM1173" s="0" t="s">
        <v>4270</v>
      </c>
      <c r="BN1173" s="0" t="s">
        <v>4271</v>
      </c>
      <c r="BO1173" s="0" t="s">
        <v>105</v>
      </c>
      <c r="BP1173" s="0" t="s">
        <v>4265</v>
      </c>
      <c r="BQ1173" s="0" t="s">
        <v>127</v>
      </c>
      <c r="BT1173" s="0" t="n">
        <v>0</v>
      </c>
      <c r="BU1173" s="0" t="s">
        <v>4272</v>
      </c>
      <c r="BW1173" s="0" t="n">
        <v>2008</v>
      </c>
      <c r="BX1173" s="0" t="n">
        <v>2020</v>
      </c>
      <c r="BY1173" s="0" t="s">
        <v>4273</v>
      </c>
      <c r="BZ1173" s="0" t="n">
        <v>2014</v>
      </c>
      <c r="CA1173" s="0" t="n">
        <v>0.384615384615385</v>
      </c>
      <c r="CB1173" s="0" t="n">
        <v>0</v>
      </c>
      <c r="CC1173" s="0" t="n">
        <v>1</v>
      </c>
      <c r="CD1173" s="0" t="n">
        <v>-0.0228157745026087</v>
      </c>
      <c r="CE1173" s="0" t="n">
        <v>1</v>
      </c>
    </row>
    <row r="1174" customFormat="false" ht="15" hidden="false" customHeight="false" outlineLevel="0" collapsed="false">
      <c r="A1174" s="0" t="s">
        <v>4265</v>
      </c>
      <c r="B1174" s="0" t="n">
        <v>2479</v>
      </c>
      <c r="C1174" s="0" t="n">
        <v>-0.0172775326218398</v>
      </c>
      <c r="D1174" s="0" t="n">
        <v>22465</v>
      </c>
      <c r="E1174" s="0" t="n">
        <f aca="false">IF(ISNUMBER($BA1174),$BA1174,IF(AND(ISNUMBER($D1174),ISNUMBER($BW1174),ISNUMBER($BX1174)),$D1174*($BX1174-$BW1174+1),""))</f>
        <v>22465</v>
      </c>
      <c r="H1174" s="0" t="s">
        <v>118</v>
      </c>
      <c r="I1174" s="0" t="s">
        <v>119</v>
      </c>
      <c r="J1174" s="0" t="n">
        <f aca="false">IF($BW1174&lt;&gt;"",$BW1174,"")</f>
        <v>2008</v>
      </c>
      <c r="K1174" s="0" t="n">
        <f aca="false">IF($BX1174&lt;&gt;"",$BX1174,"")</f>
        <v>2020</v>
      </c>
      <c r="L1174" s="0" t="n">
        <f aca="false">IF(AND(ISNUMBER($BW1174),ISNUMBER($BX1174)),($BW1174+$BX1174)/2,"")</f>
        <v>2014</v>
      </c>
      <c r="M1174" s="0" t="n">
        <f aca="false">IF($L1174&lt;&gt;"",$L1174,"")</f>
        <v>2014</v>
      </c>
      <c r="N1174" s="0" t="n">
        <f aca="false">IF(AND(ISNUMBER($BW1174),ISNUMBER($BX1174)),MIN(1,MAX(0,($BX1174-2016+1)/($BX1174-$BW1174+1))),"")</f>
        <v>0.384615384615385</v>
      </c>
      <c r="O1174" s="0" t="n">
        <f aca="false">IF(AND(ISNUMBER($BW1174),ISNUMBER($BX1174)),MIN(1,MAX(0,($BX1174-2017+1)/($BX1174-$BW1174+1))),"")</f>
        <v>0.307692307692308</v>
      </c>
      <c r="P1174" s="0" t="n">
        <f aca="false">IF(AND(ISNUMBER($BW1174),ISNUMBER($BX1174)),MIN(1,MAX(0,($BX1174-2018+1)/($BX1174-$BW1174+1))),"")</f>
        <v>0.230769230769231</v>
      </c>
      <c r="Q1174" s="0" t="n">
        <f aca="false">IF(AND(ISNUMBER($BW1174),ISNUMBER($BX1174)),MIN(1,MAX(0,($BX1174-2019+1)/($BX1174-$BW1174+1))),"")</f>
        <v>0.153846153846154</v>
      </c>
      <c r="R1174" s="0" t="n">
        <f aca="false">IF(AND(ISNUMBER($BW1174),ISNUMBER($BX1174)),MIN(1,MAX(0,($BX1174-2016+1)/($BX1174-$BW1174+1))),"")</f>
        <v>0.384615384615385</v>
      </c>
      <c r="S1174" s="0" t="n">
        <f aca="false">IF($L1174&lt;&gt;"",IF($L1174&gt;=2015.5,1,0),"")</f>
        <v>0</v>
      </c>
      <c r="T1174" s="0" t="n">
        <f aca="false">IF($L1174&lt;&gt;"",IF($L1174&gt;=2016,1,0),"")</f>
        <v>0</v>
      </c>
      <c r="U1174" s="0" t="n">
        <f aca="false">IF(ISNUMBER($BX1174),IF($BX1174&gt;=2016,1,0),"")</f>
        <v>1</v>
      </c>
      <c r="V1174" s="0" t="n">
        <f aca="false">IF(ISNUMBER($BW1174),IF($BW1174&gt;=2016,1,0),"")</f>
        <v>0</v>
      </c>
      <c r="W1174" s="0" t="str">
        <f aca="false">IF(AND(ISNUMBER($BW1174),ISNUMBER($BX1174)),IF($BW1174&gt;=2016,"post-only",IF($BX1174&lt;2016,"pre-only","mixed")),"")</f>
        <v>mixed</v>
      </c>
      <c r="X1174" s="0" t="n">
        <f aca="false">IF(AND(ISNUMBER($BW1174),ISNUMBER($BX1174)),MIN(1,MAX(0,($BX1174-2017+1)/($BX1174-$BW1174+1))),"")</f>
        <v>0.307692307692308</v>
      </c>
      <c r="Y1174" s="0" t="n">
        <f aca="false">IF(AND(ISNUMBER($BW1174),ISNUMBER($BX1174)),MIN(1,MAX(0,($BX1174-2018+1)/($BX1174-$BW1174+1))),"")</f>
        <v>0.230769230769231</v>
      </c>
      <c r="Z1174" s="0" t="n">
        <f aca="false">IF(AND(ISNUMBER($BW1174),ISNUMBER($BX1174)),MIN(1,MAX(0,($BX1174-2019+1)/($BX1174-$BW1174+1))),"")</f>
        <v>0.153846153846154</v>
      </c>
      <c r="AA1174" s="0" t="n">
        <f aca="false">IF(ISNUMBER($BX1174),IF($BX1174&gt;=2017,1,0),"")</f>
        <v>1</v>
      </c>
      <c r="AB1174" s="0" t="n">
        <f aca="false">IF(ISNUMBER($BX1174),IF($BX1174&gt;=2018,1,0),"")</f>
        <v>1</v>
      </c>
      <c r="AC1174" s="0" t="n">
        <f aca="false">IF(ISNUMBER($BX1174),IF($BX1174&gt;=2019,1,0),"")</f>
        <v>1</v>
      </c>
      <c r="AD1174" s="0" t="n">
        <f aca="false">IF($L1174&lt;&gt;"",IF($L1174&gt;2013,1,0),"")</f>
        <v>1</v>
      </c>
      <c r="AE1174" s="0" t="n">
        <f aca="false">IF($L1174&lt;&gt;"",1+IF($L1174&gt;2011,1,0)+IF($L1174&gt;2014,1,0),"")</f>
        <v>2</v>
      </c>
      <c r="AF1174" s="0" t="s">
        <v>87</v>
      </c>
      <c r="AG1174" s="0" t="s">
        <v>436</v>
      </c>
      <c r="AH1174" s="0" t="s">
        <v>89</v>
      </c>
      <c r="AI1174" s="0" t="s">
        <v>497</v>
      </c>
      <c r="AJ1174" s="0" t="s">
        <v>334</v>
      </c>
      <c r="AK1174" s="0" t="str">
        <f aca="false">IF(AND($CF1174&lt;&gt;"",IFERROR(INDEX(subsample_country_map!$B:$B,MATCH($CF1174,subsample_country_map!$A:$A,0)),"")&lt;&gt;""),INDEX(subsample_country_map!$B:$B,MATCH($CF1174,subsample_country_map!$A:$A,0)),INDEX(lookup!$AA:$AA,MATCH($A1174,lookup!$A:$A,0)))</f>
        <v>3_AsiaPac</v>
      </c>
      <c r="AL1174" s="0" t="str">
        <f aca="false">IF(AND($CF1174&lt;&gt;"",IFERROR(INDEX(subsample_country_map!$C:$C,MATCH($CF1174,subsample_country_map!$A:$A,0)),"")&lt;&gt;""),INDEX(subsample_country_map!$C:$C,MATCH($CF1174,subsample_country_map!$A:$A,0)),INDEX(lookup!$AB:$AB,MATCH($A1174,lookup!$A:$A,0)))</f>
        <v>2_developing</v>
      </c>
      <c r="AM1174" s="0" t="str">
        <f aca="false">IF(AND($CF1174&lt;&gt;"",IFERROR(INDEX(subsample_country_map!$D:$D,MATCH($CF1174,subsample_country_map!$A:$A,0)),"")&lt;&gt;""),INDEX(subsample_country_map!$D:$D,MATCH($CF1174,subsample_country_map!$A:$A,0)),INDEX(lookup!$AC:$AC,MATCH($A1174,lookup!$A:$A,0)))</f>
        <v>2_non_western</v>
      </c>
      <c r="AN1174" s="0" t="str">
        <f aca="false">IF(AND($CF1174&lt;&gt;"",IFERROR(INDEX(subsample_country_map!$E:$E,MATCH($CF1174,subsample_country_map!$A:$A,0)),"")&lt;&gt;""),INDEX(subsample_country_map!$E:$E,MATCH($CF1174,subsample_country_map!$A:$A,0)),INDEX(lookup!$AD:$AD,MATCH($A1174,lookup!$A:$A,0)))</f>
        <v>2_civil law</v>
      </c>
      <c r="AO1174" s="0" t="str">
        <f aca="false">INDEX(lookup!$Y:$Y,MATCH($A1174,lookup!$A:$A,0))</f>
        <v>0_published</v>
      </c>
      <c r="AP1174" s="0" t="str">
        <f aca="false">INDEX(lookup!$Z:$Z,MATCH($A1174,lookup!$A:$A,0))</f>
        <v>1_VHB high</v>
      </c>
      <c r="AQ1174" s="0" t="str">
        <f aca="false">INDEX(lookup!$W:$W,MATCH($A1174,lookup!$A:$A,0))</f>
        <v>2_sust</v>
      </c>
      <c r="AS1174" s="0" t="s">
        <v>91</v>
      </c>
      <c r="AT1174" s="0" t="s">
        <v>111</v>
      </c>
      <c r="AU1174" s="0" t="s">
        <v>93</v>
      </c>
      <c r="AV1174" s="0" t="s">
        <v>2698</v>
      </c>
      <c r="AX1174" s="0" t="s">
        <v>4274</v>
      </c>
      <c r="BA1174" s="0" t="n">
        <v>22465</v>
      </c>
      <c r="BB1174" s="0" t="s">
        <v>347</v>
      </c>
      <c r="BC1174" s="0" t="s">
        <v>122</v>
      </c>
      <c r="BD1174" s="0" t="s">
        <v>123</v>
      </c>
      <c r="BE1174" s="0" t="s">
        <v>98</v>
      </c>
      <c r="BI1174" s="0" t="s">
        <v>502</v>
      </c>
      <c r="BJ1174" s="0" t="s">
        <v>4275</v>
      </c>
      <c r="BK1174" s="0" t="s">
        <v>4268</v>
      </c>
      <c r="BL1174" s="0" t="s">
        <v>4276</v>
      </c>
      <c r="BM1174" s="0" t="s">
        <v>4277</v>
      </c>
      <c r="BN1174" s="0" t="s">
        <v>4271</v>
      </c>
      <c r="BO1174" s="0" t="s">
        <v>105</v>
      </c>
      <c r="BP1174" s="0" t="s">
        <v>4265</v>
      </c>
      <c r="BQ1174" s="0" t="s">
        <v>127</v>
      </c>
      <c r="BT1174" s="0" t="n">
        <v>0</v>
      </c>
      <c r="BU1174" s="0" t="s">
        <v>4272</v>
      </c>
      <c r="BW1174" s="0" t="n">
        <v>2008</v>
      </c>
      <c r="BX1174" s="0" t="n">
        <v>2020</v>
      </c>
      <c r="BY1174" s="0" t="s">
        <v>4273</v>
      </c>
      <c r="BZ1174" s="0" t="n">
        <v>2014</v>
      </c>
      <c r="CA1174" s="0" t="n">
        <v>0.384615384615385</v>
      </c>
      <c r="CB1174" s="0" t="n">
        <v>0</v>
      </c>
      <c r="CC1174" s="0" t="n">
        <v>1</v>
      </c>
      <c r="CD1174" s="0" t="n">
        <v>-0.01727925211996</v>
      </c>
      <c r="CE1174" s="0" t="n">
        <v>1</v>
      </c>
    </row>
    <row r="1175" customFormat="false" ht="15" hidden="false" customHeight="false" outlineLevel="0" collapsed="false">
      <c r="A1175" s="0" t="s">
        <v>4265</v>
      </c>
      <c r="B1175" s="0" t="n">
        <v>2480</v>
      </c>
      <c r="C1175" s="0" t="n">
        <v>-0.0217757000961397</v>
      </c>
      <c r="D1175" s="0" t="n">
        <v>15027</v>
      </c>
      <c r="E1175" s="0" t="n">
        <f aca="false">IF(ISNUMBER($BA1175),$BA1175,IF(AND(ISNUMBER($D1175),ISNUMBER($BW1175),ISNUMBER($BX1175)),$D1175*($BX1175-$BW1175+1),""))</f>
        <v>15027</v>
      </c>
      <c r="H1175" s="0" t="s">
        <v>118</v>
      </c>
      <c r="I1175" s="0" t="s">
        <v>119</v>
      </c>
      <c r="J1175" s="0" t="n">
        <f aca="false">IF($BW1175&lt;&gt;"",$BW1175,"")</f>
        <v>2008</v>
      </c>
      <c r="K1175" s="0" t="n">
        <f aca="false">IF($BX1175&lt;&gt;"",$BX1175,"")</f>
        <v>2020</v>
      </c>
      <c r="L1175" s="0" t="n">
        <f aca="false">IF(AND(ISNUMBER($BW1175),ISNUMBER($BX1175)),($BW1175+$BX1175)/2,"")</f>
        <v>2014</v>
      </c>
      <c r="M1175" s="0" t="n">
        <f aca="false">IF($L1175&lt;&gt;"",$L1175,"")</f>
        <v>2014</v>
      </c>
      <c r="N1175" s="0" t="n">
        <f aca="false">IF(AND(ISNUMBER($BW1175),ISNUMBER($BX1175)),MIN(1,MAX(0,($BX1175-2016+1)/($BX1175-$BW1175+1))),"")</f>
        <v>0.384615384615385</v>
      </c>
      <c r="O1175" s="0" t="n">
        <f aca="false">IF(AND(ISNUMBER($BW1175),ISNUMBER($BX1175)),MIN(1,MAX(0,($BX1175-2017+1)/($BX1175-$BW1175+1))),"")</f>
        <v>0.307692307692308</v>
      </c>
      <c r="P1175" s="0" t="n">
        <f aca="false">IF(AND(ISNUMBER($BW1175),ISNUMBER($BX1175)),MIN(1,MAX(0,($BX1175-2018+1)/($BX1175-$BW1175+1))),"")</f>
        <v>0.230769230769231</v>
      </c>
      <c r="Q1175" s="0" t="n">
        <f aca="false">IF(AND(ISNUMBER($BW1175),ISNUMBER($BX1175)),MIN(1,MAX(0,($BX1175-2019+1)/($BX1175-$BW1175+1))),"")</f>
        <v>0.153846153846154</v>
      </c>
      <c r="R1175" s="0" t="n">
        <f aca="false">IF(AND(ISNUMBER($BW1175),ISNUMBER($BX1175)),MIN(1,MAX(0,($BX1175-2016+1)/($BX1175-$BW1175+1))),"")</f>
        <v>0.384615384615385</v>
      </c>
      <c r="S1175" s="0" t="n">
        <f aca="false">IF($L1175&lt;&gt;"",IF($L1175&gt;=2015.5,1,0),"")</f>
        <v>0</v>
      </c>
      <c r="T1175" s="0" t="n">
        <f aca="false">IF($L1175&lt;&gt;"",IF($L1175&gt;=2016,1,0),"")</f>
        <v>0</v>
      </c>
      <c r="U1175" s="0" t="n">
        <f aca="false">IF(ISNUMBER($BX1175),IF($BX1175&gt;=2016,1,0),"")</f>
        <v>1</v>
      </c>
      <c r="V1175" s="0" t="n">
        <f aca="false">IF(ISNUMBER($BW1175),IF($BW1175&gt;=2016,1,0),"")</f>
        <v>0</v>
      </c>
      <c r="W1175" s="0" t="str">
        <f aca="false">IF(AND(ISNUMBER($BW1175),ISNUMBER($BX1175)),IF($BW1175&gt;=2016,"post-only",IF($BX1175&lt;2016,"pre-only","mixed")),"")</f>
        <v>mixed</v>
      </c>
      <c r="X1175" s="0" t="n">
        <f aca="false">IF(AND(ISNUMBER($BW1175),ISNUMBER($BX1175)),MIN(1,MAX(0,($BX1175-2017+1)/($BX1175-$BW1175+1))),"")</f>
        <v>0.307692307692308</v>
      </c>
      <c r="Y1175" s="0" t="n">
        <f aca="false">IF(AND(ISNUMBER($BW1175),ISNUMBER($BX1175)),MIN(1,MAX(0,($BX1175-2018+1)/($BX1175-$BW1175+1))),"")</f>
        <v>0.230769230769231</v>
      </c>
      <c r="Z1175" s="0" t="n">
        <f aca="false">IF(AND(ISNUMBER($BW1175),ISNUMBER($BX1175)),MIN(1,MAX(0,($BX1175-2019+1)/($BX1175-$BW1175+1))),"")</f>
        <v>0.153846153846154</v>
      </c>
      <c r="AA1175" s="0" t="n">
        <f aca="false">IF(ISNUMBER($BX1175),IF($BX1175&gt;=2017,1,0),"")</f>
        <v>1</v>
      </c>
      <c r="AB1175" s="0" t="n">
        <f aca="false">IF(ISNUMBER($BX1175),IF($BX1175&gt;=2018,1,0),"")</f>
        <v>1</v>
      </c>
      <c r="AC1175" s="0" t="n">
        <f aca="false">IF(ISNUMBER($BX1175),IF($BX1175&gt;=2019,1,0),"")</f>
        <v>1</v>
      </c>
      <c r="AD1175" s="0" t="n">
        <f aca="false">IF($L1175&lt;&gt;"",IF($L1175&gt;2013,1,0),"")</f>
        <v>1</v>
      </c>
      <c r="AE1175" s="0" t="n">
        <f aca="false">IF($L1175&lt;&gt;"",1+IF($L1175&gt;2011,1,0)+IF($L1175&gt;2014,1,0),"")</f>
        <v>2</v>
      </c>
      <c r="AF1175" s="0" t="s">
        <v>87</v>
      </c>
      <c r="AG1175" s="0" t="s">
        <v>436</v>
      </c>
      <c r="AH1175" s="0" t="s">
        <v>89</v>
      </c>
      <c r="AI1175" s="0" t="s">
        <v>497</v>
      </c>
      <c r="AJ1175" s="0" t="s">
        <v>334</v>
      </c>
      <c r="AK1175" s="0" t="str">
        <f aca="false">IF(AND($CF1175&lt;&gt;"",IFERROR(INDEX(subsample_country_map!$B:$B,MATCH($CF1175,subsample_country_map!$A:$A,0)),"")&lt;&gt;""),INDEX(subsample_country_map!$B:$B,MATCH($CF1175,subsample_country_map!$A:$A,0)),INDEX(lookup!$AA:$AA,MATCH($A1175,lookup!$A:$A,0)))</f>
        <v>3_AsiaPac</v>
      </c>
      <c r="AL1175" s="0" t="str">
        <f aca="false">IF(AND($CF1175&lt;&gt;"",IFERROR(INDEX(subsample_country_map!$C:$C,MATCH($CF1175,subsample_country_map!$A:$A,0)),"")&lt;&gt;""),INDEX(subsample_country_map!$C:$C,MATCH($CF1175,subsample_country_map!$A:$A,0)),INDEX(lookup!$AB:$AB,MATCH($A1175,lookup!$A:$A,0)))</f>
        <v>2_developing</v>
      </c>
      <c r="AM1175" s="0" t="str">
        <f aca="false">IF(AND($CF1175&lt;&gt;"",IFERROR(INDEX(subsample_country_map!$D:$D,MATCH($CF1175,subsample_country_map!$A:$A,0)),"")&lt;&gt;""),INDEX(subsample_country_map!$D:$D,MATCH($CF1175,subsample_country_map!$A:$A,0)),INDEX(lookup!$AC:$AC,MATCH($A1175,lookup!$A:$A,0)))</f>
        <v>2_non_western</v>
      </c>
      <c r="AN1175" s="0" t="str">
        <f aca="false">IF(AND($CF1175&lt;&gt;"",IFERROR(INDEX(subsample_country_map!$E:$E,MATCH($CF1175,subsample_country_map!$A:$A,0)),"")&lt;&gt;""),INDEX(subsample_country_map!$E:$E,MATCH($CF1175,subsample_country_map!$A:$A,0)),INDEX(lookup!$AD:$AD,MATCH($A1175,lookup!$A:$A,0)))</f>
        <v>2_civil law</v>
      </c>
      <c r="AO1175" s="0" t="str">
        <f aca="false">INDEX(lookup!$Y:$Y,MATCH($A1175,lookup!$A:$A,0))</f>
        <v>0_published</v>
      </c>
      <c r="AP1175" s="0" t="str">
        <f aca="false">INDEX(lookup!$Z:$Z,MATCH($A1175,lookup!$A:$A,0))</f>
        <v>1_VHB high</v>
      </c>
      <c r="AQ1175" s="0" t="str">
        <f aca="false">INDEX(lookup!$W:$W,MATCH($A1175,lookup!$A:$A,0))</f>
        <v>2_sust</v>
      </c>
      <c r="AS1175" s="0" t="s">
        <v>91</v>
      </c>
      <c r="AT1175" s="0" t="s">
        <v>111</v>
      </c>
      <c r="AU1175" s="0" t="s">
        <v>93</v>
      </c>
      <c r="AV1175" s="0" t="s">
        <v>2502</v>
      </c>
      <c r="AX1175" s="0" t="s">
        <v>4278</v>
      </c>
      <c r="BA1175" s="0" t="n">
        <v>15027</v>
      </c>
      <c r="BB1175" s="0" t="s">
        <v>347</v>
      </c>
      <c r="BC1175" s="0" t="s">
        <v>122</v>
      </c>
      <c r="BD1175" s="0" t="s">
        <v>123</v>
      </c>
      <c r="BE1175" s="0" t="s">
        <v>4279</v>
      </c>
      <c r="BF1175" s="0" t="s">
        <v>4280</v>
      </c>
      <c r="BI1175" s="0" t="s">
        <v>336</v>
      </c>
      <c r="BJ1175" s="0" t="s">
        <v>4281</v>
      </c>
      <c r="BK1175" s="0" t="s">
        <v>4282</v>
      </c>
      <c r="BL1175" s="0" t="s">
        <v>4283</v>
      </c>
      <c r="BM1175" s="0" t="s">
        <v>4270</v>
      </c>
      <c r="BN1175" s="0" t="s">
        <v>4271</v>
      </c>
      <c r="BO1175" s="0" t="s">
        <v>105</v>
      </c>
      <c r="BP1175" s="0" t="s">
        <v>4265</v>
      </c>
      <c r="BQ1175" s="0" t="s">
        <v>127</v>
      </c>
      <c r="BT1175" s="0" t="n">
        <v>0</v>
      </c>
      <c r="BU1175" s="0" t="s">
        <v>4272</v>
      </c>
      <c r="BW1175" s="0" t="n">
        <v>2008</v>
      </c>
      <c r="BX1175" s="0" t="n">
        <v>2020</v>
      </c>
      <c r="BY1175" s="0" t="s">
        <v>4273</v>
      </c>
      <c r="BZ1175" s="0" t="n">
        <v>2014</v>
      </c>
      <c r="CA1175" s="0" t="n">
        <v>0.384615384615385</v>
      </c>
      <c r="CB1175" s="0" t="n">
        <v>0</v>
      </c>
      <c r="CC1175" s="0" t="n">
        <v>1</v>
      </c>
      <c r="CD1175" s="0" t="n">
        <v>-0.021779142950963</v>
      </c>
      <c r="CE1175" s="0" t="n">
        <v>1</v>
      </c>
    </row>
    <row r="1176" customFormat="false" ht="15" hidden="false" customHeight="false" outlineLevel="0" collapsed="false">
      <c r="A1176" s="0" t="s">
        <v>4265</v>
      </c>
      <c r="B1176" s="0" t="n">
        <v>2481</v>
      </c>
      <c r="C1176" s="0" t="n">
        <v>-0.0312617103969992</v>
      </c>
      <c r="D1176" s="0" t="n">
        <v>15628</v>
      </c>
      <c r="E1176" s="0" t="n">
        <f aca="false">IF(ISNUMBER($BA1176),$BA1176,IF(AND(ISNUMBER($D1176),ISNUMBER($BW1176),ISNUMBER($BX1176)),$D1176*($BX1176-$BW1176+1),""))</f>
        <v>15628</v>
      </c>
      <c r="H1176" s="0" t="s">
        <v>118</v>
      </c>
      <c r="I1176" s="0" t="s">
        <v>119</v>
      </c>
      <c r="J1176" s="0" t="n">
        <f aca="false">IF($BW1176&lt;&gt;"",$BW1176,"")</f>
        <v>2008</v>
      </c>
      <c r="K1176" s="0" t="n">
        <f aca="false">IF($BX1176&lt;&gt;"",$BX1176,"")</f>
        <v>2020</v>
      </c>
      <c r="L1176" s="0" t="n">
        <f aca="false">IF(AND(ISNUMBER($BW1176),ISNUMBER($BX1176)),($BW1176+$BX1176)/2,"")</f>
        <v>2014</v>
      </c>
      <c r="M1176" s="0" t="n">
        <f aca="false">IF($L1176&lt;&gt;"",$L1176,"")</f>
        <v>2014</v>
      </c>
      <c r="N1176" s="0" t="n">
        <f aca="false">IF(AND(ISNUMBER($BW1176),ISNUMBER($BX1176)),MIN(1,MAX(0,($BX1176-2016+1)/($BX1176-$BW1176+1))),"")</f>
        <v>0.384615384615385</v>
      </c>
      <c r="O1176" s="0" t="n">
        <f aca="false">IF(AND(ISNUMBER($BW1176),ISNUMBER($BX1176)),MIN(1,MAX(0,($BX1176-2017+1)/($BX1176-$BW1176+1))),"")</f>
        <v>0.307692307692308</v>
      </c>
      <c r="P1176" s="0" t="n">
        <f aca="false">IF(AND(ISNUMBER($BW1176),ISNUMBER($BX1176)),MIN(1,MAX(0,($BX1176-2018+1)/($BX1176-$BW1176+1))),"")</f>
        <v>0.230769230769231</v>
      </c>
      <c r="Q1176" s="0" t="n">
        <f aca="false">IF(AND(ISNUMBER($BW1176),ISNUMBER($BX1176)),MIN(1,MAX(0,($BX1176-2019+1)/($BX1176-$BW1176+1))),"")</f>
        <v>0.153846153846154</v>
      </c>
      <c r="R1176" s="0" t="n">
        <f aca="false">IF(AND(ISNUMBER($BW1176),ISNUMBER($BX1176)),MIN(1,MAX(0,($BX1176-2016+1)/($BX1176-$BW1176+1))),"")</f>
        <v>0.384615384615385</v>
      </c>
      <c r="S1176" s="0" t="n">
        <f aca="false">IF($L1176&lt;&gt;"",IF($L1176&gt;=2015.5,1,0),"")</f>
        <v>0</v>
      </c>
      <c r="T1176" s="0" t="n">
        <f aca="false">IF($L1176&lt;&gt;"",IF($L1176&gt;=2016,1,0),"")</f>
        <v>0</v>
      </c>
      <c r="U1176" s="0" t="n">
        <f aca="false">IF(ISNUMBER($BX1176),IF($BX1176&gt;=2016,1,0),"")</f>
        <v>1</v>
      </c>
      <c r="V1176" s="0" t="n">
        <f aca="false">IF(ISNUMBER($BW1176),IF($BW1176&gt;=2016,1,0),"")</f>
        <v>0</v>
      </c>
      <c r="W1176" s="0" t="str">
        <f aca="false">IF(AND(ISNUMBER($BW1176),ISNUMBER($BX1176)),IF($BW1176&gt;=2016,"post-only",IF($BX1176&lt;2016,"pre-only","mixed")),"")</f>
        <v>mixed</v>
      </c>
      <c r="X1176" s="0" t="n">
        <f aca="false">IF(AND(ISNUMBER($BW1176),ISNUMBER($BX1176)),MIN(1,MAX(0,($BX1176-2017+1)/($BX1176-$BW1176+1))),"")</f>
        <v>0.307692307692308</v>
      </c>
      <c r="Y1176" s="0" t="n">
        <f aca="false">IF(AND(ISNUMBER($BW1176),ISNUMBER($BX1176)),MIN(1,MAX(0,($BX1176-2018+1)/($BX1176-$BW1176+1))),"")</f>
        <v>0.230769230769231</v>
      </c>
      <c r="Z1176" s="0" t="n">
        <f aca="false">IF(AND(ISNUMBER($BW1176),ISNUMBER($BX1176)),MIN(1,MAX(0,($BX1176-2019+1)/($BX1176-$BW1176+1))),"")</f>
        <v>0.153846153846154</v>
      </c>
      <c r="AA1176" s="0" t="n">
        <f aca="false">IF(ISNUMBER($BX1176),IF($BX1176&gt;=2017,1,0),"")</f>
        <v>1</v>
      </c>
      <c r="AB1176" s="0" t="n">
        <f aca="false">IF(ISNUMBER($BX1176),IF($BX1176&gt;=2018,1,0),"")</f>
        <v>1</v>
      </c>
      <c r="AC1176" s="0" t="n">
        <f aca="false">IF(ISNUMBER($BX1176),IF($BX1176&gt;=2019,1,0),"")</f>
        <v>1</v>
      </c>
      <c r="AD1176" s="0" t="n">
        <f aca="false">IF($L1176&lt;&gt;"",IF($L1176&gt;2013,1,0),"")</f>
        <v>1</v>
      </c>
      <c r="AE1176" s="0" t="n">
        <f aca="false">IF($L1176&lt;&gt;"",1+IF($L1176&gt;2011,1,0)+IF($L1176&gt;2014,1,0),"")</f>
        <v>2</v>
      </c>
      <c r="AF1176" s="0" t="s">
        <v>87</v>
      </c>
      <c r="AG1176" s="0" t="s">
        <v>436</v>
      </c>
      <c r="AH1176" s="0" t="s">
        <v>89</v>
      </c>
      <c r="AI1176" s="0" t="s">
        <v>497</v>
      </c>
      <c r="AJ1176" s="0" t="s">
        <v>334</v>
      </c>
      <c r="AK1176" s="0" t="str">
        <f aca="false">IF(AND($CF1176&lt;&gt;"",IFERROR(INDEX(subsample_country_map!$B:$B,MATCH($CF1176,subsample_country_map!$A:$A,0)),"")&lt;&gt;""),INDEX(subsample_country_map!$B:$B,MATCH($CF1176,subsample_country_map!$A:$A,0)),INDEX(lookup!$AA:$AA,MATCH($A1176,lookup!$A:$A,0)))</f>
        <v>3_AsiaPac</v>
      </c>
      <c r="AL1176" s="0" t="str">
        <f aca="false">IF(AND($CF1176&lt;&gt;"",IFERROR(INDEX(subsample_country_map!$C:$C,MATCH($CF1176,subsample_country_map!$A:$A,0)),"")&lt;&gt;""),INDEX(subsample_country_map!$C:$C,MATCH($CF1176,subsample_country_map!$A:$A,0)),INDEX(lookup!$AB:$AB,MATCH($A1176,lookup!$A:$A,0)))</f>
        <v>2_developing</v>
      </c>
      <c r="AM1176" s="0" t="str">
        <f aca="false">IF(AND($CF1176&lt;&gt;"",IFERROR(INDEX(subsample_country_map!$D:$D,MATCH($CF1176,subsample_country_map!$A:$A,0)),"")&lt;&gt;""),INDEX(subsample_country_map!$D:$D,MATCH($CF1176,subsample_country_map!$A:$A,0)),INDEX(lookup!$AC:$AC,MATCH($A1176,lookup!$A:$A,0)))</f>
        <v>2_non_western</v>
      </c>
      <c r="AN1176" s="0" t="str">
        <f aca="false">IF(AND($CF1176&lt;&gt;"",IFERROR(INDEX(subsample_country_map!$E:$E,MATCH($CF1176,subsample_country_map!$A:$A,0)),"")&lt;&gt;""),INDEX(subsample_country_map!$E:$E,MATCH($CF1176,subsample_country_map!$A:$A,0)),INDEX(lookup!$AD:$AD,MATCH($A1176,lookup!$A:$A,0)))</f>
        <v>2_civil law</v>
      </c>
      <c r="AO1176" s="0" t="str">
        <f aca="false">INDEX(lookup!$Y:$Y,MATCH($A1176,lookup!$A:$A,0))</f>
        <v>0_published</v>
      </c>
      <c r="AP1176" s="0" t="str">
        <f aca="false">INDEX(lookup!$Z:$Z,MATCH($A1176,lookup!$A:$A,0))</f>
        <v>1_VHB high</v>
      </c>
      <c r="AQ1176" s="0" t="str">
        <f aca="false">INDEX(lookup!$W:$W,MATCH($A1176,lookup!$A:$A,0))</f>
        <v>2_sust</v>
      </c>
      <c r="AS1176" s="0" t="s">
        <v>91</v>
      </c>
      <c r="AT1176" s="0" t="s">
        <v>111</v>
      </c>
      <c r="AU1176" s="0" t="s">
        <v>93</v>
      </c>
      <c r="AV1176" s="0" t="s">
        <v>2672</v>
      </c>
      <c r="AX1176" s="0" t="s">
        <v>4284</v>
      </c>
      <c r="BA1176" s="0" t="n">
        <v>15628</v>
      </c>
      <c r="BB1176" s="0" t="s">
        <v>347</v>
      </c>
      <c r="BC1176" s="0" t="s">
        <v>122</v>
      </c>
      <c r="BD1176" s="0" t="s">
        <v>123</v>
      </c>
      <c r="BE1176" s="0" t="s">
        <v>4279</v>
      </c>
      <c r="BF1176" s="0" t="s">
        <v>4280</v>
      </c>
      <c r="BI1176" s="0" t="s">
        <v>336</v>
      </c>
      <c r="BJ1176" s="0" t="s">
        <v>4285</v>
      </c>
      <c r="BK1176" s="0" t="s">
        <v>4282</v>
      </c>
      <c r="BL1176" s="0" t="s">
        <v>4286</v>
      </c>
      <c r="BM1176" s="0" t="s">
        <v>4277</v>
      </c>
      <c r="BN1176" s="0" t="s">
        <v>4271</v>
      </c>
      <c r="BO1176" s="0" t="s">
        <v>105</v>
      </c>
      <c r="BP1176" s="0" t="s">
        <v>4265</v>
      </c>
      <c r="BQ1176" s="0" t="s">
        <v>127</v>
      </c>
      <c r="BT1176" s="0" t="n">
        <v>0</v>
      </c>
      <c r="BU1176" s="0" t="s">
        <v>4272</v>
      </c>
      <c r="BW1176" s="0" t="n">
        <v>2008</v>
      </c>
      <c r="BX1176" s="0" t="n">
        <v>2020</v>
      </c>
      <c r="BY1176" s="0" t="s">
        <v>4273</v>
      </c>
      <c r="BZ1176" s="0" t="n">
        <v>2014</v>
      </c>
      <c r="CA1176" s="0" t="n">
        <v>0.384615384615385</v>
      </c>
      <c r="CB1176" s="0" t="n">
        <v>0</v>
      </c>
      <c r="CC1176" s="0" t="n">
        <v>1</v>
      </c>
      <c r="CD1176" s="0" t="n">
        <v>-0.0312719003390739</v>
      </c>
      <c r="CE1176" s="0" t="n">
        <v>1</v>
      </c>
    </row>
    <row r="1177" customFormat="false" ht="15" hidden="false" customHeight="false" outlineLevel="0" collapsed="false">
      <c r="A1177" s="0" t="s">
        <v>4265</v>
      </c>
      <c r="B1177" s="0" t="n">
        <v>2482</v>
      </c>
      <c r="C1177" s="0" t="n">
        <v>-0.00887053268015184</v>
      </c>
      <c r="D1177" s="0" t="n">
        <v>15098</v>
      </c>
      <c r="E1177" s="0" t="n">
        <f aca="false">IF(ISNUMBER($BA1177),$BA1177,IF(AND(ISNUMBER($D1177),ISNUMBER($BW1177),ISNUMBER($BX1177)),$D1177*($BX1177-$BW1177+1),""))</f>
        <v>15098</v>
      </c>
      <c r="H1177" s="0" t="s">
        <v>118</v>
      </c>
      <c r="I1177" s="0" t="s">
        <v>119</v>
      </c>
      <c r="J1177" s="0" t="n">
        <f aca="false">IF($BW1177&lt;&gt;"",$BW1177,"")</f>
        <v>2008</v>
      </c>
      <c r="K1177" s="0" t="n">
        <f aca="false">IF($BX1177&lt;&gt;"",$BX1177,"")</f>
        <v>2020</v>
      </c>
      <c r="L1177" s="0" t="n">
        <f aca="false">IF(AND(ISNUMBER($BW1177),ISNUMBER($BX1177)),($BW1177+$BX1177)/2,"")</f>
        <v>2014</v>
      </c>
      <c r="M1177" s="0" t="n">
        <f aca="false">IF($L1177&lt;&gt;"",$L1177,"")</f>
        <v>2014</v>
      </c>
      <c r="N1177" s="0" t="n">
        <f aca="false">IF(AND(ISNUMBER($BW1177),ISNUMBER($BX1177)),MIN(1,MAX(0,($BX1177-2016+1)/($BX1177-$BW1177+1))),"")</f>
        <v>0.384615384615385</v>
      </c>
      <c r="O1177" s="0" t="n">
        <f aca="false">IF(AND(ISNUMBER($BW1177),ISNUMBER($BX1177)),MIN(1,MAX(0,($BX1177-2017+1)/($BX1177-$BW1177+1))),"")</f>
        <v>0.307692307692308</v>
      </c>
      <c r="P1177" s="0" t="n">
        <f aca="false">IF(AND(ISNUMBER($BW1177),ISNUMBER($BX1177)),MIN(1,MAX(0,($BX1177-2018+1)/($BX1177-$BW1177+1))),"")</f>
        <v>0.230769230769231</v>
      </c>
      <c r="Q1177" s="0" t="n">
        <f aca="false">IF(AND(ISNUMBER($BW1177),ISNUMBER($BX1177)),MIN(1,MAX(0,($BX1177-2019+1)/($BX1177-$BW1177+1))),"")</f>
        <v>0.153846153846154</v>
      </c>
      <c r="R1177" s="0" t="n">
        <f aca="false">IF(AND(ISNUMBER($BW1177),ISNUMBER($BX1177)),MIN(1,MAX(0,($BX1177-2016+1)/($BX1177-$BW1177+1))),"")</f>
        <v>0.384615384615385</v>
      </c>
      <c r="S1177" s="0" t="n">
        <f aca="false">IF($L1177&lt;&gt;"",IF($L1177&gt;=2015.5,1,0),"")</f>
        <v>0</v>
      </c>
      <c r="T1177" s="0" t="n">
        <f aca="false">IF($L1177&lt;&gt;"",IF($L1177&gt;=2016,1,0),"")</f>
        <v>0</v>
      </c>
      <c r="U1177" s="0" t="n">
        <f aca="false">IF(ISNUMBER($BX1177),IF($BX1177&gt;=2016,1,0),"")</f>
        <v>1</v>
      </c>
      <c r="V1177" s="0" t="n">
        <f aca="false">IF(ISNUMBER($BW1177),IF($BW1177&gt;=2016,1,0),"")</f>
        <v>0</v>
      </c>
      <c r="W1177" s="0" t="str">
        <f aca="false">IF(AND(ISNUMBER($BW1177),ISNUMBER($BX1177)),IF($BW1177&gt;=2016,"post-only",IF($BX1177&lt;2016,"pre-only","mixed")),"")</f>
        <v>mixed</v>
      </c>
      <c r="X1177" s="0" t="n">
        <f aca="false">IF(AND(ISNUMBER($BW1177),ISNUMBER($BX1177)),MIN(1,MAX(0,($BX1177-2017+1)/($BX1177-$BW1177+1))),"")</f>
        <v>0.307692307692308</v>
      </c>
      <c r="Y1177" s="0" t="n">
        <f aca="false">IF(AND(ISNUMBER($BW1177),ISNUMBER($BX1177)),MIN(1,MAX(0,($BX1177-2018+1)/($BX1177-$BW1177+1))),"")</f>
        <v>0.230769230769231</v>
      </c>
      <c r="Z1177" s="0" t="n">
        <f aca="false">IF(AND(ISNUMBER($BW1177),ISNUMBER($BX1177)),MIN(1,MAX(0,($BX1177-2019+1)/($BX1177-$BW1177+1))),"")</f>
        <v>0.153846153846154</v>
      </c>
      <c r="AA1177" s="0" t="n">
        <f aca="false">IF(ISNUMBER($BX1177),IF($BX1177&gt;=2017,1,0),"")</f>
        <v>1</v>
      </c>
      <c r="AB1177" s="0" t="n">
        <f aca="false">IF(ISNUMBER($BX1177),IF($BX1177&gt;=2018,1,0),"")</f>
        <v>1</v>
      </c>
      <c r="AC1177" s="0" t="n">
        <f aca="false">IF(ISNUMBER($BX1177),IF($BX1177&gt;=2019,1,0),"")</f>
        <v>1</v>
      </c>
      <c r="AD1177" s="0" t="n">
        <f aca="false">IF($L1177&lt;&gt;"",IF($L1177&gt;2013,1,0),"")</f>
        <v>1</v>
      </c>
      <c r="AE1177" s="0" t="n">
        <f aca="false">IF($L1177&lt;&gt;"",1+IF($L1177&gt;2011,1,0)+IF($L1177&gt;2014,1,0),"")</f>
        <v>2</v>
      </c>
      <c r="AF1177" s="0" t="s">
        <v>87</v>
      </c>
      <c r="AG1177" s="0" t="s">
        <v>436</v>
      </c>
      <c r="AH1177" s="0" t="s">
        <v>89</v>
      </c>
      <c r="AI1177" s="0" t="s">
        <v>497</v>
      </c>
      <c r="AJ1177" s="0" t="s">
        <v>334</v>
      </c>
      <c r="AK1177" s="0" t="str">
        <f aca="false">IF(AND($CF1177&lt;&gt;"",IFERROR(INDEX(subsample_country_map!$B:$B,MATCH($CF1177,subsample_country_map!$A:$A,0)),"")&lt;&gt;""),INDEX(subsample_country_map!$B:$B,MATCH($CF1177,subsample_country_map!$A:$A,0)),INDEX(lookup!$AA:$AA,MATCH($A1177,lookup!$A:$A,0)))</f>
        <v>3_AsiaPac</v>
      </c>
      <c r="AL1177" s="0" t="str">
        <f aca="false">IF(AND($CF1177&lt;&gt;"",IFERROR(INDEX(subsample_country_map!$C:$C,MATCH($CF1177,subsample_country_map!$A:$A,0)),"")&lt;&gt;""),INDEX(subsample_country_map!$C:$C,MATCH($CF1177,subsample_country_map!$A:$A,0)),INDEX(lookup!$AB:$AB,MATCH($A1177,lookup!$A:$A,0)))</f>
        <v>2_developing</v>
      </c>
      <c r="AM1177" s="0" t="str">
        <f aca="false">IF(AND($CF1177&lt;&gt;"",IFERROR(INDEX(subsample_country_map!$D:$D,MATCH($CF1177,subsample_country_map!$A:$A,0)),"")&lt;&gt;""),INDEX(subsample_country_map!$D:$D,MATCH($CF1177,subsample_country_map!$A:$A,0)),INDEX(lookup!$AC:$AC,MATCH($A1177,lookup!$A:$A,0)))</f>
        <v>2_non_western</v>
      </c>
      <c r="AN1177" s="0" t="str">
        <f aca="false">IF(AND($CF1177&lt;&gt;"",IFERROR(INDEX(subsample_country_map!$E:$E,MATCH($CF1177,subsample_country_map!$A:$A,0)),"")&lt;&gt;""),INDEX(subsample_country_map!$E:$E,MATCH($CF1177,subsample_country_map!$A:$A,0)),INDEX(lookup!$AD:$AD,MATCH($A1177,lookup!$A:$A,0)))</f>
        <v>2_civil law</v>
      </c>
      <c r="AO1177" s="0" t="str">
        <f aca="false">INDEX(lookup!$Y:$Y,MATCH($A1177,lookup!$A:$A,0))</f>
        <v>0_published</v>
      </c>
      <c r="AP1177" s="0" t="str">
        <f aca="false">INDEX(lookup!$Z:$Z,MATCH($A1177,lookup!$A:$A,0))</f>
        <v>1_VHB high</v>
      </c>
      <c r="AQ1177" s="0" t="str">
        <f aca="false">INDEX(lookup!$W:$W,MATCH($A1177,lookup!$A:$A,0))</f>
        <v>2_sust</v>
      </c>
      <c r="AS1177" s="0" t="s">
        <v>91</v>
      </c>
      <c r="AT1177" s="0" t="s">
        <v>111</v>
      </c>
      <c r="AU1177" s="0" t="s">
        <v>93</v>
      </c>
      <c r="AV1177" s="0" t="s">
        <v>3122</v>
      </c>
      <c r="AX1177" s="0" t="s">
        <v>1259</v>
      </c>
      <c r="BA1177" s="0" t="n">
        <v>15098</v>
      </c>
      <c r="BB1177" s="0" t="s">
        <v>347</v>
      </c>
      <c r="BC1177" s="0" t="s">
        <v>358</v>
      </c>
      <c r="BD1177" s="0" t="s">
        <v>123</v>
      </c>
      <c r="BE1177" s="0" t="s">
        <v>98</v>
      </c>
      <c r="BI1177" s="0" t="s">
        <v>143</v>
      </c>
      <c r="BJ1177" s="0" t="s">
        <v>4267</v>
      </c>
      <c r="BK1177" s="0" t="s">
        <v>4287</v>
      </c>
      <c r="BL1177" s="0" t="s">
        <v>4288</v>
      </c>
      <c r="BM1177" s="0" t="s">
        <v>4270</v>
      </c>
      <c r="BN1177" s="0" t="s">
        <v>4271</v>
      </c>
      <c r="BO1177" s="0" t="s">
        <v>105</v>
      </c>
      <c r="BP1177" s="0" t="s">
        <v>4265</v>
      </c>
      <c r="BQ1177" s="0" t="s">
        <v>127</v>
      </c>
      <c r="BT1177" s="0" t="n">
        <v>0</v>
      </c>
      <c r="BU1177" s="0" t="s">
        <v>4272</v>
      </c>
      <c r="BW1177" s="0" t="n">
        <v>2008</v>
      </c>
      <c r="BX1177" s="0" t="n">
        <v>2020</v>
      </c>
      <c r="BY1177" s="0" t="s">
        <v>4273</v>
      </c>
      <c r="BZ1177" s="0" t="n">
        <v>2014</v>
      </c>
      <c r="CA1177" s="0" t="n">
        <v>0.384615384615385</v>
      </c>
      <c r="CB1177" s="0" t="n">
        <v>0</v>
      </c>
      <c r="CC1177" s="0" t="n">
        <v>1</v>
      </c>
      <c r="CD1177" s="0" t="n">
        <v>-0.00887076535441671</v>
      </c>
      <c r="CE1177" s="0" t="n">
        <v>1</v>
      </c>
    </row>
    <row r="1178" customFormat="false" ht="15" hidden="false" customHeight="false" outlineLevel="0" collapsed="false">
      <c r="A1178" s="0" t="s">
        <v>4265</v>
      </c>
      <c r="B1178" s="0" t="n">
        <v>2483</v>
      </c>
      <c r="C1178" s="0" t="n">
        <v>-0.00195321793192918</v>
      </c>
      <c r="D1178" s="0" t="n">
        <v>15098</v>
      </c>
      <c r="E1178" s="0" t="n">
        <f aca="false">IF(ISNUMBER($BA1178),$BA1178,IF(AND(ISNUMBER($D1178),ISNUMBER($BW1178),ISNUMBER($BX1178)),$D1178*($BX1178-$BW1178+1),""))</f>
        <v>15098</v>
      </c>
      <c r="H1178" s="0" t="s">
        <v>118</v>
      </c>
      <c r="I1178" s="0" t="s">
        <v>119</v>
      </c>
      <c r="J1178" s="0" t="n">
        <f aca="false">IF($BW1178&lt;&gt;"",$BW1178,"")</f>
        <v>2008</v>
      </c>
      <c r="K1178" s="0" t="n">
        <f aca="false">IF($BX1178&lt;&gt;"",$BX1178,"")</f>
        <v>2020</v>
      </c>
      <c r="L1178" s="0" t="n">
        <f aca="false">IF(AND(ISNUMBER($BW1178),ISNUMBER($BX1178)),($BW1178+$BX1178)/2,"")</f>
        <v>2014</v>
      </c>
      <c r="M1178" s="0" t="n">
        <f aca="false">IF($L1178&lt;&gt;"",$L1178,"")</f>
        <v>2014</v>
      </c>
      <c r="N1178" s="0" t="n">
        <f aca="false">IF(AND(ISNUMBER($BW1178),ISNUMBER($BX1178)),MIN(1,MAX(0,($BX1178-2016+1)/($BX1178-$BW1178+1))),"")</f>
        <v>0.384615384615385</v>
      </c>
      <c r="O1178" s="0" t="n">
        <f aca="false">IF(AND(ISNUMBER($BW1178),ISNUMBER($BX1178)),MIN(1,MAX(0,($BX1178-2017+1)/($BX1178-$BW1178+1))),"")</f>
        <v>0.307692307692308</v>
      </c>
      <c r="P1178" s="0" t="n">
        <f aca="false">IF(AND(ISNUMBER($BW1178),ISNUMBER($BX1178)),MIN(1,MAX(0,($BX1178-2018+1)/($BX1178-$BW1178+1))),"")</f>
        <v>0.230769230769231</v>
      </c>
      <c r="Q1178" s="0" t="n">
        <f aca="false">IF(AND(ISNUMBER($BW1178),ISNUMBER($BX1178)),MIN(1,MAX(0,($BX1178-2019+1)/($BX1178-$BW1178+1))),"")</f>
        <v>0.153846153846154</v>
      </c>
      <c r="R1178" s="0" t="n">
        <f aca="false">IF(AND(ISNUMBER($BW1178),ISNUMBER($BX1178)),MIN(1,MAX(0,($BX1178-2016+1)/($BX1178-$BW1178+1))),"")</f>
        <v>0.384615384615385</v>
      </c>
      <c r="S1178" s="0" t="n">
        <f aca="false">IF($L1178&lt;&gt;"",IF($L1178&gt;=2015.5,1,0),"")</f>
        <v>0</v>
      </c>
      <c r="T1178" s="0" t="n">
        <f aca="false">IF($L1178&lt;&gt;"",IF($L1178&gt;=2016,1,0),"")</f>
        <v>0</v>
      </c>
      <c r="U1178" s="0" t="n">
        <f aca="false">IF(ISNUMBER($BX1178),IF($BX1178&gt;=2016,1,0),"")</f>
        <v>1</v>
      </c>
      <c r="V1178" s="0" t="n">
        <f aca="false">IF(ISNUMBER($BW1178),IF($BW1178&gt;=2016,1,0),"")</f>
        <v>0</v>
      </c>
      <c r="W1178" s="0" t="str">
        <f aca="false">IF(AND(ISNUMBER($BW1178),ISNUMBER($BX1178)),IF($BW1178&gt;=2016,"post-only",IF($BX1178&lt;2016,"pre-only","mixed")),"")</f>
        <v>mixed</v>
      </c>
      <c r="X1178" s="0" t="n">
        <f aca="false">IF(AND(ISNUMBER($BW1178),ISNUMBER($BX1178)),MIN(1,MAX(0,($BX1178-2017+1)/($BX1178-$BW1178+1))),"")</f>
        <v>0.307692307692308</v>
      </c>
      <c r="Y1178" s="0" t="n">
        <f aca="false">IF(AND(ISNUMBER($BW1178),ISNUMBER($BX1178)),MIN(1,MAX(0,($BX1178-2018+1)/($BX1178-$BW1178+1))),"")</f>
        <v>0.230769230769231</v>
      </c>
      <c r="Z1178" s="0" t="n">
        <f aca="false">IF(AND(ISNUMBER($BW1178),ISNUMBER($BX1178)),MIN(1,MAX(0,($BX1178-2019+1)/($BX1178-$BW1178+1))),"")</f>
        <v>0.153846153846154</v>
      </c>
      <c r="AA1178" s="0" t="n">
        <f aca="false">IF(ISNUMBER($BX1178),IF($BX1178&gt;=2017,1,0),"")</f>
        <v>1</v>
      </c>
      <c r="AB1178" s="0" t="n">
        <f aca="false">IF(ISNUMBER($BX1178),IF($BX1178&gt;=2018,1,0),"")</f>
        <v>1</v>
      </c>
      <c r="AC1178" s="0" t="n">
        <f aca="false">IF(ISNUMBER($BX1178),IF($BX1178&gt;=2019,1,0),"")</f>
        <v>1</v>
      </c>
      <c r="AD1178" s="0" t="n">
        <f aca="false">IF($L1178&lt;&gt;"",IF($L1178&gt;2013,1,0),"")</f>
        <v>1</v>
      </c>
      <c r="AE1178" s="0" t="n">
        <f aca="false">IF($L1178&lt;&gt;"",1+IF($L1178&gt;2011,1,0)+IF($L1178&gt;2014,1,0),"")</f>
        <v>2</v>
      </c>
      <c r="AF1178" s="0" t="s">
        <v>87</v>
      </c>
      <c r="AG1178" s="0" t="s">
        <v>436</v>
      </c>
      <c r="AH1178" s="0" t="s">
        <v>89</v>
      </c>
      <c r="AI1178" s="0" t="s">
        <v>497</v>
      </c>
      <c r="AJ1178" s="0" t="s">
        <v>334</v>
      </c>
      <c r="AK1178" s="0" t="str">
        <f aca="false">IF(AND($CF1178&lt;&gt;"",IFERROR(INDEX(subsample_country_map!$B:$B,MATCH($CF1178,subsample_country_map!$A:$A,0)),"")&lt;&gt;""),INDEX(subsample_country_map!$B:$B,MATCH($CF1178,subsample_country_map!$A:$A,0)),INDEX(lookup!$AA:$AA,MATCH($A1178,lookup!$A:$A,0)))</f>
        <v>3_AsiaPac</v>
      </c>
      <c r="AL1178" s="0" t="str">
        <f aca="false">IF(AND($CF1178&lt;&gt;"",IFERROR(INDEX(subsample_country_map!$C:$C,MATCH($CF1178,subsample_country_map!$A:$A,0)),"")&lt;&gt;""),INDEX(subsample_country_map!$C:$C,MATCH($CF1178,subsample_country_map!$A:$A,0)),INDEX(lookup!$AB:$AB,MATCH($A1178,lookup!$A:$A,0)))</f>
        <v>2_developing</v>
      </c>
      <c r="AM1178" s="0" t="str">
        <f aca="false">IF(AND($CF1178&lt;&gt;"",IFERROR(INDEX(subsample_country_map!$D:$D,MATCH($CF1178,subsample_country_map!$A:$A,0)),"")&lt;&gt;""),INDEX(subsample_country_map!$D:$D,MATCH($CF1178,subsample_country_map!$A:$A,0)),INDEX(lookup!$AC:$AC,MATCH($A1178,lookup!$A:$A,0)))</f>
        <v>2_non_western</v>
      </c>
      <c r="AN1178" s="0" t="str">
        <f aca="false">IF(AND($CF1178&lt;&gt;"",IFERROR(INDEX(subsample_country_map!$E:$E,MATCH($CF1178,subsample_country_map!$A:$A,0)),"")&lt;&gt;""),INDEX(subsample_country_map!$E:$E,MATCH($CF1178,subsample_country_map!$A:$A,0)),INDEX(lookup!$AD:$AD,MATCH($A1178,lookup!$A:$A,0)))</f>
        <v>2_civil law</v>
      </c>
      <c r="AO1178" s="0" t="str">
        <f aca="false">INDEX(lookup!$Y:$Y,MATCH($A1178,lookup!$A:$A,0))</f>
        <v>0_published</v>
      </c>
      <c r="AP1178" s="0" t="str">
        <f aca="false">INDEX(lookup!$Z:$Z,MATCH($A1178,lookup!$A:$A,0))</f>
        <v>1_VHB high</v>
      </c>
      <c r="AQ1178" s="0" t="str">
        <f aca="false">INDEX(lookup!$W:$W,MATCH($A1178,lookup!$A:$A,0))</f>
        <v>2_sust</v>
      </c>
      <c r="AS1178" s="0" t="s">
        <v>91</v>
      </c>
      <c r="AT1178" s="0" t="s">
        <v>111</v>
      </c>
      <c r="AU1178" s="0" t="s">
        <v>93</v>
      </c>
      <c r="AV1178" s="0" t="s">
        <v>3206</v>
      </c>
      <c r="AX1178" s="0" t="s">
        <v>4289</v>
      </c>
      <c r="BA1178" s="0" t="n">
        <v>15098</v>
      </c>
      <c r="BB1178" s="0" t="s">
        <v>347</v>
      </c>
      <c r="BC1178" s="0" t="s">
        <v>358</v>
      </c>
      <c r="BD1178" s="0" t="s">
        <v>123</v>
      </c>
      <c r="BE1178" s="0" t="s">
        <v>98</v>
      </c>
      <c r="BI1178" s="0" t="s">
        <v>143</v>
      </c>
      <c r="BJ1178" s="0" t="s">
        <v>4275</v>
      </c>
      <c r="BK1178" s="0" t="s">
        <v>4287</v>
      </c>
      <c r="BL1178" s="0" t="s">
        <v>4290</v>
      </c>
      <c r="BM1178" s="0" t="s">
        <v>4277</v>
      </c>
      <c r="BN1178" s="0" t="s">
        <v>4271</v>
      </c>
      <c r="BO1178" s="0" t="s">
        <v>105</v>
      </c>
      <c r="BP1178" s="0" t="s">
        <v>4265</v>
      </c>
      <c r="BQ1178" s="0" t="s">
        <v>127</v>
      </c>
      <c r="BT1178" s="0" t="n">
        <v>0</v>
      </c>
      <c r="BU1178" s="0" t="s">
        <v>4272</v>
      </c>
      <c r="BW1178" s="0" t="n">
        <v>2008</v>
      </c>
      <c r="BX1178" s="0" t="n">
        <v>2020</v>
      </c>
      <c r="BY1178" s="0" t="s">
        <v>4273</v>
      </c>
      <c r="BZ1178" s="0" t="n">
        <v>2014</v>
      </c>
      <c r="CA1178" s="0" t="n">
        <v>0.384615384615385</v>
      </c>
      <c r="CB1178" s="0" t="n">
        <v>0</v>
      </c>
      <c r="CC1178" s="0" t="n">
        <v>1</v>
      </c>
      <c r="CD1178" s="0" t="n">
        <v>-0.00195322041581626</v>
      </c>
      <c r="CE1178" s="0" t="n">
        <v>1</v>
      </c>
    </row>
    <row r="1179" customFormat="false" ht="15" hidden="false" customHeight="false" outlineLevel="0" collapsed="false">
      <c r="A1179" s="0" t="s">
        <v>4265</v>
      </c>
      <c r="B1179" s="0" t="n">
        <v>2484</v>
      </c>
      <c r="C1179" s="0" t="n">
        <v>-0.0241456704679813</v>
      </c>
      <c r="D1179" s="0" t="n">
        <v>21482</v>
      </c>
      <c r="E1179" s="0" t="n">
        <f aca="false">IF(ISNUMBER($BA1179),$BA1179,IF(AND(ISNUMBER($D1179),ISNUMBER($BW1179),ISNUMBER($BX1179)),$D1179*($BX1179-$BW1179+1),""))</f>
        <v>21482</v>
      </c>
      <c r="H1179" s="0" t="s">
        <v>118</v>
      </c>
      <c r="I1179" s="0" t="s">
        <v>119</v>
      </c>
      <c r="J1179" s="0" t="n">
        <f aca="false">IF($BW1179&lt;&gt;"",$BW1179,"")</f>
        <v>2008</v>
      </c>
      <c r="K1179" s="0" t="n">
        <f aca="false">IF($BX1179&lt;&gt;"",$BX1179,"")</f>
        <v>2020</v>
      </c>
      <c r="L1179" s="0" t="n">
        <f aca="false">IF(AND(ISNUMBER($BW1179),ISNUMBER($BX1179)),($BW1179+$BX1179)/2,"")</f>
        <v>2014</v>
      </c>
      <c r="M1179" s="0" t="n">
        <f aca="false">IF($L1179&lt;&gt;"",$L1179,"")</f>
        <v>2014</v>
      </c>
      <c r="N1179" s="0" t="n">
        <f aca="false">IF(AND(ISNUMBER($BW1179),ISNUMBER($BX1179)),MIN(1,MAX(0,($BX1179-2016+1)/($BX1179-$BW1179+1))),"")</f>
        <v>0.384615384615385</v>
      </c>
      <c r="O1179" s="0" t="n">
        <f aca="false">IF(AND(ISNUMBER($BW1179),ISNUMBER($BX1179)),MIN(1,MAX(0,($BX1179-2017+1)/($BX1179-$BW1179+1))),"")</f>
        <v>0.307692307692308</v>
      </c>
      <c r="P1179" s="0" t="n">
        <f aca="false">IF(AND(ISNUMBER($BW1179),ISNUMBER($BX1179)),MIN(1,MAX(0,($BX1179-2018+1)/($BX1179-$BW1179+1))),"")</f>
        <v>0.230769230769231</v>
      </c>
      <c r="Q1179" s="0" t="n">
        <f aca="false">IF(AND(ISNUMBER($BW1179),ISNUMBER($BX1179)),MIN(1,MAX(0,($BX1179-2019+1)/($BX1179-$BW1179+1))),"")</f>
        <v>0.153846153846154</v>
      </c>
      <c r="R1179" s="0" t="n">
        <f aca="false">IF(AND(ISNUMBER($BW1179),ISNUMBER($BX1179)),MIN(1,MAX(0,($BX1179-2016+1)/($BX1179-$BW1179+1))),"")</f>
        <v>0.384615384615385</v>
      </c>
      <c r="S1179" s="0" t="n">
        <f aca="false">IF($L1179&lt;&gt;"",IF($L1179&gt;=2015.5,1,0),"")</f>
        <v>0</v>
      </c>
      <c r="T1179" s="0" t="n">
        <f aca="false">IF($L1179&lt;&gt;"",IF($L1179&gt;=2016,1,0),"")</f>
        <v>0</v>
      </c>
      <c r="U1179" s="0" t="n">
        <f aca="false">IF(ISNUMBER($BX1179),IF($BX1179&gt;=2016,1,0),"")</f>
        <v>1</v>
      </c>
      <c r="V1179" s="0" t="n">
        <f aca="false">IF(ISNUMBER($BW1179),IF($BW1179&gt;=2016,1,0),"")</f>
        <v>0</v>
      </c>
      <c r="W1179" s="0" t="str">
        <f aca="false">IF(AND(ISNUMBER($BW1179),ISNUMBER($BX1179)),IF($BW1179&gt;=2016,"post-only",IF($BX1179&lt;2016,"pre-only","mixed")),"")</f>
        <v>mixed</v>
      </c>
      <c r="X1179" s="0" t="n">
        <f aca="false">IF(AND(ISNUMBER($BW1179),ISNUMBER($BX1179)),MIN(1,MAX(0,($BX1179-2017+1)/($BX1179-$BW1179+1))),"")</f>
        <v>0.307692307692308</v>
      </c>
      <c r="Y1179" s="0" t="n">
        <f aca="false">IF(AND(ISNUMBER($BW1179),ISNUMBER($BX1179)),MIN(1,MAX(0,($BX1179-2018+1)/($BX1179-$BW1179+1))),"")</f>
        <v>0.230769230769231</v>
      </c>
      <c r="Z1179" s="0" t="n">
        <f aca="false">IF(AND(ISNUMBER($BW1179),ISNUMBER($BX1179)),MIN(1,MAX(0,($BX1179-2019+1)/($BX1179-$BW1179+1))),"")</f>
        <v>0.153846153846154</v>
      </c>
      <c r="AA1179" s="0" t="n">
        <f aca="false">IF(ISNUMBER($BX1179),IF($BX1179&gt;=2017,1,0),"")</f>
        <v>1</v>
      </c>
      <c r="AB1179" s="0" t="n">
        <f aca="false">IF(ISNUMBER($BX1179),IF($BX1179&gt;=2018,1,0),"")</f>
        <v>1</v>
      </c>
      <c r="AC1179" s="0" t="n">
        <f aca="false">IF(ISNUMBER($BX1179),IF($BX1179&gt;=2019,1,0),"")</f>
        <v>1</v>
      </c>
      <c r="AD1179" s="0" t="n">
        <f aca="false">IF($L1179&lt;&gt;"",IF($L1179&gt;2013,1,0),"")</f>
        <v>1</v>
      </c>
      <c r="AE1179" s="0" t="n">
        <f aca="false">IF($L1179&lt;&gt;"",1+IF($L1179&gt;2011,1,0)+IF($L1179&gt;2014,1,0),"")</f>
        <v>2</v>
      </c>
      <c r="AF1179" s="0" t="s">
        <v>87</v>
      </c>
      <c r="AG1179" s="0" t="s">
        <v>436</v>
      </c>
      <c r="AH1179" s="0" t="s">
        <v>89</v>
      </c>
      <c r="AI1179" s="0" t="s">
        <v>497</v>
      </c>
      <c r="AJ1179" s="0" t="s">
        <v>334</v>
      </c>
      <c r="AK1179" s="0" t="str">
        <f aca="false">IF(AND($CF1179&lt;&gt;"",IFERROR(INDEX(subsample_country_map!$B:$B,MATCH($CF1179,subsample_country_map!$A:$A,0)),"")&lt;&gt;""),INDEX(subsample_country_map!$B:$B,MATCH($CF1179,subsample_country_map!$A:$A,0)),INDEX(lookup!$AA:$AA,MATCH($A1179,lookup!$A:$A,0)))</f>
        <v>3_AsiaPac</v>
      </c>
      <c r="AL1179" s="0" t="str">
        <f aca="false">IF(AND($CF1179&lt;&gt;"",IFERROR(INDEX(subsample_country_map!$C:$C,MATCH($CF1179,subsample_country_map!$A:$A,0)),"")&lt;&gt;""),INDEX(subsample_country_map!$C:$C,MATCH($CF1179,subsample_country_map!$A:$A,0)),INDEX(lookup!$AB:$AB,MATCH($A1179,lookup!$A:$A,0)))</f>
        <v>2_developing</v>
      </c>
      <c r="AM1179" s="0" t="str">
        <f aca="false">IF(AND($CF1179&lt;&gt;"",IFERROR(INDEX(subsample_country_map!$D:$D,MATCH($CF1179,subsample_country_map!$A:$A,0)),"")&lt;&gt;""),INDEX(subsample_country_map!$D:$D,MATCH($CF1179,subsample_country_map!$A:$A,0)),INDEX(lookup!$AC:$AC,MATCH($A1179,lookup!$A:$A,0)))</f>
        <v>2_non_western</v>
      </c>
      <c r="AN1179" s="0" t="str">
        <f aca="false">IF(AND($CF1179&lt;&gt;"",IFERROR(INDEX(subsample_country_map!$E:$E,MATCH($CF1179,subsample_country_map!$A:$A,0)),"")&lt;&gt;""),INDEX(subsample_country_map!$E:$E,MATCH($CF1179,subsample_country_map!$A:$A,0)),INDEX(lookup!$AD:$AD,MATCH($A1179,lookup!$A:$A,0)))</f>
        <v>2_civil law</v>
      </c>
      <c r="AO1179" s="0" t="str">
        <f aca="false">INDEX(lookup!$Y:$Y,MATCH($A1179,lookup!$A:$A,0))</f>
        <v>0_published</v>
      </c>
      <c r="AP1179" s="0" t="str">
        <f aca="false">INDEX(lookup!$Z:$Z,MATCH($A1179,lookup!$A:$A,0))</f>
        <v>1_VHB high</v>
      </c>
      <c r="AQ1179" s="0" t="str">
        <f aca="false">INDEX(lookup!$W:$W,MATCH($A1179,lookup!$A:$A,0))</f>
        <v>2_sust</v>
      </c>
      <c r="AS1179" s="0" t="s">
        <v>91</v>
      </c>
      <c r="AT1179" s="0" t="s">
        <v>111</v>
      </c>
      <c r="AU1179" s="0" t="s">
        <v>93</v>
      </c>
      <c r="AV1179" s="0" t="s">
        <v>470</v>
      </c>
      <c r="AX1179" s="0" t="s">
        <v>4291</v>
      </c>
      <c r="BA1179" s="0" t="n">
        <v>21482</v>
      </c>
      <c r="BB1179" s="0" t="s">
        <v>347</v>
      </c>
      <c r="BC1179" s="0" t="s">
        <v>122</v>
      </c>
      <c r="BD1179" s="0" t="s">
        <v>123</v>
      </c>
      <c r="BE1179" s="0" t="s">
        <v>98</v>
      </c>
      <c r="BI1179" s="0" t="s">
        <v>189</v>
      </c>
      <c r="BJ1179" s="0" t="s">
        <v>4292</v>
      </c>
      <c r="BK1179" s="0" t="s">
        <v>4293</v>
      </c>
      <c r="BL1179" s="0" t="s">
        <v>4294</v>
      </c>
      <c r="BM1179" s="0" t="s">
        <v>4270</v>
      </c>
      <c r="BN1179" s="0" t="s">
        <v>4271</v>
      </c>
      <c r="BO1179" s="0" t="s">
        <v>105</v>
      </c>
      <c r="BP1179" s="0" t="s">
        <v>4265</v>
      </c>
      <c r="BQ1179" s="0" t="s">
        <v>127</v>
      </c>
      <c r="BT1179" s="0" t="n">
        <v>0</v>
      </c>
      <c r="BU1179" s="0" t="s">
        <v>4272</v>
      </c>
      <c r="BW1179" s="0" t="n">
        <v>2008</v>
      </c>
      <c r="BX1179" s="0" t="n">
        <v>2020</v>
      </c>
      <c r="BY1179" s="0" t="s">
        <v>4273</v>
      </c>
      <c r="BZ1179" s="0" t="n">
        <v>2014</v>
      </c>
      <c r="CA1179" s="0" t="n">
        <v>0.384615384615385</v>
      </c>
      <c r="CB1179" s="0" t="n">
        <v>0</v>
      </c>
      <c r="CC1179" s="0" t="n">
        <v>1</v>
      </c>
      <c r="CD1179" s="0" t="n">
        <v>-0.0241503645266074</v>
      </c>
      <c r="CE1179" s="0" t="n">
        <v>1</v>
      </c>
    </row>
    <row r="1180" customFormat="false" ht="15" hidden="false" customHeight="false" outlineLevel="0" collapsed="false">
      <c r="A1180" s="0" t="s">
        <v>4265</v>
      </c>
      <c r="B1180" s="0" t="n">
        <v>2485</v>
      </c>
      <c r="C1180" s="0" t="n">
        <v>-0.0220322947288426</v>
      </c>
      <c r="D1180" s="0" t="n">
        <v>21482</v>
      </c>
      <c r="E1180" s="0" t="n">
        <f aca="false">IF(ISNUMBER($BA1180),$BA1180,IF(AND(ISNUMBER($D1180),ISNUMBER($BW1180),ISNUMBER($BX1180)),$D1180*($BX1180-$BW1180+1),""))</f>
        <v>21482</v>
      </c>
      <c r="H1180" s="0" t="s">
        <v>118</v>
      </c>
      <c r="I1180" s="0" t="s">
        <v>119</v>
      </c>
      <c r="J1180" s="0" t="n">
        <f aca="false">IF($BW1180&lt;&gt;"",$BW1180,"")</f>
        <v>2008</v>
      </c>
      <c r="K1180" s="0" t="n">
        <f aca="false">IF($BX1180&lt;&gt;"",$BX1180,"")</f>
        <v>2020</v>
      </c>
      <c r="L1180" s="0" t="n">
        <f aca="false">IF(AND(ISNUMBER($BW1180),ISNUMBER($BX1180)),($BW1180+$BX1180)/2,"")</f>
        <v>2014</v>
      </c>
      <c r="M1180" s="0" t="n">
        <f aca="false">IF($L1180&lt;&gt;"",$L1180,"")</f>
        <v>2014</v>
      </c>
      <c r="N1180" s="0" t="n">
        <f aca="false">IF(AND(ISNUMBER($BW1180),ISNUMBER($BX1180)),MIN(1,MAX(0,($BX1180-2016+1)/($BX1180-$BW1180+1))),"")</f>
        <v>0.384615384615385</v>
      </c>
      <c r="O1180" s="0" t="n">
        <f aca="false">IF(AND(ISNUMBER($BW1180),ISNUMBER($BX1180)),MIN(1,MAX(0,($BX1180-2017+1)/($BX1180-$BW1180+1))),"")</f>
        <v>0.307692307692308</v>
      </c>
      <c r="P1180" s="0" t="n">
        <f aca="false">IF(AND(ISNUMBER($BW1180),ISNUMBER($BX1180)),MIN(1,MAX(0,($BX1180-2018+1)/($BX1180-$BW1180+1))),"")</f>
        <v>0.230769230769231</v>
      </c>
      <c r="Q1180" s="0" t="n">
        <f aca="false">IF(AND(ISNUMBER($BW1180),ISNUMBER($BX1180)),MIN(1,MAX(0,($BX1180-2019+1)/($BX1180-$BW1180+1))),"")</f>
        <v>0.153846153846154</v>
      </c>
      <c r="R1180" s="0" t="n">
        <f aca="false">IF(AND(ISNUMBER($BW1180),ISNUMBER($BX1180)),MIN(1,MAX(0,($BX1180-2016+1)/($BX1180-$BW1180+1))),"")</f>
        <v>0.384615384615385</v>
      </c>
      <c r="S1180" s="0" t="n">
        <f aca="false">IF($L1180&lt;&gt;"",IF($L1180&gt;=2015.5,1,0),"")</f>
        <v>0</v>
      </c>
      <c r="T1180" s="0" t="n">
        <f aca="false">IF($L1180&lt;&gt;"",IF($L1180&gt;=2016,1,0),"")</f>
        <v>0</v>
      </c>
      <c r="U1180" s="0" t="n">
        <f aca="false">IF(ISNUMBER($BX1180),IF($BX1180&gt;=2016,1,0),"")</f>
        <v>1</v>
      </c>
      <c r="V1180" s="0" t="n">
        <f aca="false">IF(ISNUMBER($BW1180),IF($BW1180&gt;=2016,1,0),"")</f>
        <v>0</v>
      </c>
      <c r="W1180" s="0" t="str">
        <f aca="false">IF(AND(ISNUMBER($BW1180),ISNUMBER($BX1180)),IF($BW1180&gt;=2016,"post-only",IF($BX1180&lt;2016,"pre-only","mixed")),"")</f>
        <v>mixed</v>
      </c>
      <c r="X1180" s="0" t="n">
        <f aca="false">IF(AND(ISNUMBER($BW1180),ISNUMBER($BX1180)),MIN(1,MAX(0,($BX1180-2017+1)/($BX1180-$BW1180+1))),"")</f>
        <v>0.307692307692308</v>
      </c>
      <c r="Y1180" s="0" t="n">
        <f aca="false">IF(AND(ISNUMBER($BW1180),ISNUMBER($BX1180)),MIN(1,MAX(0,($BX1180-2018+1)/($BX1180-$BW1180+1))),"")</f>
        <v>0.230769230769231</v>
      </c>
      <c r="Z1180" s="0" t="n">
        <f aca="false">IF(AND(ISNUMBER($BW1180),ISNUMBER($BX1180)),MIN(1,MAX(0,($BX1180-2019+1)/($BX1180-$BW1180+1))),"")</f>
        <v>0.153846153846154</v>
      </c>
      <c r="AA1180" s="0" t="n">
        <f aca="false">IF(ISNUMBER($BX1180),IF($BX1180&gt;=2017,1,0),"")</f>
        <v>1</v>
      </c>
      <c r="AB1180" s="0" t="n">
        <f aca="false">IF(ISNUMBER($BX1180),IF($BX1180&gt;=2018,1,0),"")</f>
        <v>1</v>
      </c>
      <c r="AC1180" s="0" t="n">
        <f aca="false">IF(ISNUMBER($BX1180),IF($BX1180&gt;=2019,1,0),"")</f>
        <v>1</v>
      </c>
      <c r="AD1180" s="0" t="n">
        <f aca="false">IF($L1180&lt;&gt;"",IF($L1180&gt;2013,1,0),"")</f>
        <v>1</v>
      </c>
      <c r="AE1180" s="0" t="n">
        <f aca="false">IF($L1180&lt;&gt;"",1+IF($L1180&gt;2011,1,0)+IF($L1180&gt;2014,1,0),"")</f>
        <v>2</v>
      </c>
      <c r="AF1180" s="0" t="s">
        <v>87</v>
      </c>
      <c r="AG1180" s="0" t="s">
        <v>436</v>
      </c>
      <c r="AH1180" s="0" t="s">
        <v>89</v>
      </c>
      <c r="AI1180" s="0" t="s">
        <v>497</v>
      </c>
      <c r="AJ1180" s="0" t="s">
        <v>334</v>
      </c>
      <c r="AK1180" s="0" t="str">
        <f aca="false">IF(AND($CF1180&lt;&gt;"",IFERROR(INDEX(subsample_country_map!$B:$B,MATCH($CF1180,subsample_country_map!$A:$A,0)),"")&lt;&gt;""),INDEX(subsample_country_map!$B:$B,MATCH($CF1180,subsample_country_map!$A:$A,0)),INDEX(lookup!$AA:$AA,MATCH($A1180,lookup!$A:$A,0)))</f>
        <v>3_AsiaPac</v>
      </c>
      <c r="AL1180" s="0" t="str">
        <f aca="false">IF(AND($CF1180&lt;&gt;"",IFERROR(INDEX(subsample_country_map!$C:$C,MATCH($CF1180,subsample_country_map!$A:$A,0)),"")&lt;&gt;""),INDEX(subsample_country_map!$C:$C,MATCH($CF1180,subsample_country_map!$A:$A,0)),INDEX(lookup!$AB:$AB,MATCH($A1180,lookup!$A:$A,0)))</f>
        <v>2_developing</v>
      </c>
      <c r="AM1180" s="0" t="str">
        <f aca="false">IF(AND($CF1180&lt;&gt;"",IFERROR(INDEX(subsample_country_map!$D:$D,MATCH($CF1180,subsample_country_map!$A:$A,0)),"")&lt;&gt;""),INDEX(subsample_country_map!$D:$D,MATCH($CF1180,subsample_country_map!$A:$A,0)),INDEX(lookup!$AC:$AC,MATCH($A1180,lookup!$A:$A,0)))</f>
        <v>2_non_western</v>
      </c>
      <c r="AN1180" s="0" t="str">
        <f aca="false">IF(AND($CF1180&lt;&gt;"",IFERROR(INDEX(subsample_country_map!$E:$E,MATCH($CF1180,subsample_country_map!$A:$A,0)),"")&lt;&gt;""),INDEX(subsample_country_map!$E:$E,MATCH($CF1180,subsample_country_map!$A:$A,0)),INDEX(lookup!$AD:$AD,MATCH($A1180,lookup!$A:$A,0)))</f>
        <v>2_civil law</v>
      </c>
      <c r="AO1180" s="0" t="str">
        <f aca="false">INDEX(lookup!$Y:$Y,MATCH($A1180,lookup!$A:$A,0))</f>
        <v>0_published</v>
      </c>
      <c r="AP1180" s="0" t="str">
        <f aca="false">INDEX(lookup!$Z:$Z,MATCH($A1180,lookup!$A:$A,0))</f>
        <v>1_VHB high</v>
      </c>
      <c r="AQ1180" s="0" t="str">
        <f aca="false">INDEX(lookup!$W:$W,MATCH($A1180,lookup!$A:$A,0))</f>
        <v>2_sust</v>
      </c>
      <c r="AS1180" s="0" t="s">
        <v>91</v>
      </c>
      <c r="AT1180" s="0" t="s">
        <v>111</v>
      </c>
      <c r="AU1180" s="0" t="s">
        <v>93</v>
      </c>
      <c r="AV1180" s="0" t="s">
        <v>132</v>
      </c>
      <c r="AX1180" s="0" t="s">
        <v>4295</v>
      </c>
      <c r="BA1180" s="0" t="n">
        <v>21482</v>
      </c>
      <c r="BB1180" s="0" t="s">
        <v>347</v>
      </c>
      <c r="BC1180" s="0" t="s">
        <v>122</v>
      </c>
      <c r="BD1180" s="0" t="s">
        <v>123</v>
      </c>
      <c r="BE1180" s="0" t="s">
        <v>98</v>
      </c>
      <c r="BI1180" s="0" t="s">
        <v>189</v>
      </c>
      <c r="BJ1180" s="0" t="s">
        <v>4296</v>
      </c>
      <c r="BK1180" s="0" t="s">
        <v>4293</v>
      </c>
      <c r="BL1180" s="0" t="s">
        <v>4297</v>
      </c>
      <c r="BM1180" s="0" t="s">
        <v>4277</v>
      </c>
      <c r="BN1180" s="0" t="s">
        <v>4271</v>
      </c>
      <c r="BO1180" s="0" t="s">
        <v>105</v>
      </c>
      <c r="BP1180" s="0" t="s">
        <v>4265</v>
      </c>
      <c r="BQ1180" s="0" t="s">
        <v>127</v>
      </c>
      <c r="BT1180" s="0" t="n">
        <v>0</v>
      </c>
      <c r="BU1180" s="0" t="s">
        <v>4272</v>
      </c>
      <c r="BW1180" s="0" t="n">
        <v>2008</v>
      </c>
      <c r="BX1180" s="0" t="n">
        <v>2020</v>
      </c>
      <c r="BY1180" s="0" t="s">
        <v>4273</v>
      </c>
      <c r="BZ1180" s="0" t="n">
        <v>2014</v>
      </c>
      <c r="CA1180" s="0" t="n">
        <v>0.384615384615385</v>
      </c>
      <c r="CB1180" s="0" t="n">
        <v>0</v>
      </c>
      <c r="CC1180" s="0" t="n">
        <v>1</v>
      </c>
      <c r="CD1180" s="0" t="n">
        <v>-0.0220358607544548</v>
      </c>
      <c r="CE1180" s="0" t="n">
        <v>1</v>
      </c>
    </row>
    <row r="1181" customFormat="false" ht="15" hidden="false" customHeight="false" outlineLevel="0" collapsed="false">
      <c r="A1181" s="0" t="s">
        <v>4265</v>
      </c>
      <c r="B1181" s="0" t="n">
        <v>2486</v>
      </c>
      <c r="C1181" s="0" t="n">
        <v>-0.00994034720154382</v>
      </c>
      <c r="D1181" s="0" t="n">
        <v>21276</v>
      </c>
      <c r="E1181" s="0" t="n">
        <f aca="false">IF(ISNUMBER($BA1181),$BA1181,IF(AND(ISNUMBER($D1181),ISNUMBER($BW1181),ISNUMBER($BX1181)),$D1181*($BX1181-$BW1181+1),""))</f>
        <v>21276</v>
      </c>
      <c r="H1181" s="0" t="s">
        <v>118</v>
      </c>
      <c r="I1181" s="0" t="s">
        <v>119</v>
      </c>
      <c r="J1181" s="0" t="n">
        <f aca="false">IF($BW1181&lt;&gt;"",$BW1181,"")</f>
        <v>2008</v>
      </c>
      <c r="K1181" s="0" t="n">
        <f aca="false">IF($BX1181&lt;&gt;"",$BX1181,"")</f>
        <v>2020</v>
      </c>
      <c r="L1181" s="0" t="n">
        <f aca="false">IF(AND(ISNUMBER($BW1181),ISNUMBER($BX1181)),($BW1181+$BX1181)/2,"")</f>
        <v>2014</v>
      </c>
      <c r="M1181" s="0" t="n">
        <f aca="false">IF($L1181&lt;&gt;"",$L1181,"")</f>
        <v>2014</v>
      </c>
      <c r="N1181" s="0" t="n">
        <f aca="false">IF(AND(ISNUMBER($BW1181),ISNUMBER($BX1181)),MIN(1,MAX(0,($BX1181-2016+1)/($BX1181-$BW1181+1))),"")</f>
        <v>0.384615384615385</v>
      </c>
      <c r="O1181" s="0" t="n">
        <f aca="false">IF(AND(ISNUMBER($BW1181),ISNUMBER($BX1181)),MIN(1,MAX(0,($BX1181-2017+1)/($BX1181-$BW1181+1))),"")</f>
        <v>0.307692307692308</v>
      </c>
      <c r="P1181" s="0" t="n">
        <f aca="false">IF(AND(ISNUMBER($BW1181),ISNUMBER($BX1181)),MIN(1,MAX(0,($BX1181-2018+1)/($BX1181-$BW1181+1))),"")</f>
        <v>0.230769230769231</v>
      </c>
      <c r="Q1181" s="0" t="n">
        <f aca="false">IF(AND(ISNUMBER($BW1181),ISNUMBER($BX1181)),MIN(1,MAX(0,($BX1181-2019+1)/($BX1181-$BW1181+1))),"")</f>
        <v>0.153846153846154</v>
      </c>
      <c r="R1181" s="0" t="n">
        <f aca="false">IF(AND(ISNUMBER($BW1181),ISNUMBER($BX1181)),MIN(1,MAX(0,($BX1181-2016+1)/($BX1181-$BW1181+1))),"")</f>
        <v>0.384615384615385</v>
      </c>
      <c r="S1181" s="0" t="n">
        <f aca="false">IF($L1181&lt;&gt;"",IF($L1181&gt;=2015.5,1,0),"")</f>
        <v>0</v>
      </c>
      <c r="T1181" s="0" t="n">
        <f aca="false">IF($L1181&lt;&gt;"",IF($L1181&gt;=2016,1,0),"")</f>
        <v>0</v>
      </c>
      <c r="U1181" s="0" t="n">
        <f aca="false">IF(ISNUMBER($BX1181),IF($BX1181&gt;=2016,1,0),"")</f>
        <v>1</v>
      </c>
      <c r="V1181" s="0" t="n">
        <f aca="false">IF(ISNUMBER($BW1181),IF($BW1181&gt;=2016,1,0),"")</f>
        <v>0</v>
      </c>
      <c r="W1181" s="0" t="str">
        <f aca="false">IF(AND(ISNUMBER($BW1181),ISNUMBER($BX1181)),IF($BW1181&gt;=2016,"post-only",IF($BX1181&lt;2016,"pre-only","mixed")),"")</f>
        <v>mixed</v>
      </c>
      <c r="X1181" s="0" t="n">
        <f aca="false">IF(AND(ISNUMBER($BW1181),ISNUMBER($BX1181)),MIN(1,MAX(0,($BX1181-2017+1)/($BX1181-$BW1181+1))),"")</f>
        <v>0.307692307692308</v>
      </c>
      <c r="Y1181" s="0" t="n">
        <f aca="false">IF(AND(ISNUMBER($BW1181),ISNUMBER($BX1181)),MIN(1,MAX(0,($BX1181-2018+1)/($BX1181-$BW1181+1))),"")</f>
        <v>0.230769230769231</v>
      </c>
      <c r="Z1181" s="0" t="n">
        <f aca="false">IF(AND(ISNUMBER($BW1181),ISNUMBER($BX1181)),MIN(1,MAX(0,($BX1181-2019+1)/($BX1181-$BW1181+1))),"")</f>
        <v>0.153846153846154</v>
      </c>
      <c r="AA1181" s="0" t="n">
        <f aca="false">IF(ISNUMBER($BX1181),IF($BX1181&gt;=2017,1,0),"")</f>
        <v>1</v>
      </c>
      <c r="AB1181" s="0" t="n">
        <f aca="false">IF(ISNUMBER($BX1181),IF($BX1181&gt;=2018,1,0),"")</f>
        <v>1</v>
      </c>
      <c r="AC1181" s="0" t="n">
        <f aca="false">IF(ISNUMBER($BX1181),IF($BX1181&gt;=2019,1,0),"")</f>
        <v>1</v>
      </c>
      <c r="AD1181" s="0" t="n">
        <f aca="false">IF($L1181&lt;&gt;"",IF($L1181&gt;2013,1,0),"")</f>
        <v>1</v>
      </c>
      <c r="AE1181" s="0" t="n">
        <f aca="false">IF($L1181&lt;&gt;"",1+IF($L1181&gt;2011,1,0)+IF($L1181&gt;2014,1,0),"")</f>
        <v>2</v>
      </c>
      <c r="AF1181" s="0" t="s">
        <v>87</v>
      </c>
      <c r="AG1181" s="0" t="s">
        <v>436</v>
      </c>
      <c r="AH1181" s="0" t="s">
        <v>89</v>
      </c>
      <c r="AI1181" s="0" t="s">
        <v>497</v>
      </c>
      <c r="AJ1181" s="0" t="s">
        <v>334</v>
      </c>
      <c r="AK1181" s="0" t="str">
        <f aca="false">IF(AND($CF1181&lt;&gt;"",IFERROR(INDEX(subsample_country_map!$B:$B,MATCH($CF1181,subsample_country_map!$A:$A,0)),"")&lt;&gt;""),INDEX(subsample_country_map!$B:$B,MATCH($CF1181,subsample_country_map!$A:$A,0)),INDEX(lookup!$AA:$AA,MATCH($A1181,lookup!$A:$A,0)))</f>
        <v>3_AsiaPac</v>
      </c>
      <c r="AL1181" s="0" t="str">
        <f aca="false">IF(AND($CF1181&lt;&gt;"",IFERROR(INDEX(subsample_country_map!$C:$C,MATCH($CF1181,subsample_country_map!$A:$A,0)),"")&lt;&gt;""),INDEX(subsample_country_map!$C:$C,MATCH($CF1181,subsample_country_map!$A:$A,0)),INDEX(lookup!$AB:$AB,MATCH($A1181,lookup!$A:$A,0)))</f>
        <v>2_developing</v>
      </c>
      <c r="AM1181" s="0" t="str">
        <f aca="false">IF(AND($CF1181&lt;&gt;"",IFERROR(INDEX(subsample_country_map!$D:$D,MATCH($CF1181,subsample_country_map!$A:$A,0)),"")&lt;&gt;""),INDEX(subsample_country_map!$D:$D,MATCH($CF1181,subsample_country_map!$A:$A,0)),INDEX(lookup!$AC:$AC,MATCH($A1181,lookup!$A:$A,0)))</f>
        <v>2_non_western</v>
      </c>
      <c r="AN1181" s="0" t="str">
        <f aca="false">IF(AND($CF1181&lt;&gt;"",IFERROR(INDEX(subsample_country_map!$E:$E,MATCH($CF1181,subsample_country_map!$A:$A,0)),"")&lt;&gt;""),INDEX(subsample_country_map!$E:$E,MATCH($CF1181,subsample_country_map!$A:$A,0)),INDEX(lookup!$AD:$AD,MATCH($A1181,lookup!$A:$A,0)))</f>
        <v>2_civil law</v>
      </c>
      <c r="AO1181" s="0" t="str">
        <f aca="false">INDEX(lookup!$Y:$Y,MATCH($A1181,lookup!$A:$A,0))</f>
        <v>0_published</v>
      </c>
      <c r="AP1181" s="0" t="str">
        <f aca="false">INDEX(lookup!$Z:$Z,MATCH($A1181,lookup!$A:$A,0))</f>
        <v>1_VHB high</v>
      </c>
      <c r="AQ1181" s="0" t="str">
        <f aca="false">INDEX(lookup!$W:$W,MATCH($A1181,lookup!$A:$A,0))</f>
        <v>2_sust</v>
      </c>
      <c r="AS1181" s="0" t="s">
        <v>91</v>
      </c>
      <c r="AT1181" s="0" t="s">
        <v>111</v>
      </c>
      <c r="AU1181" s="0" t="s">
        <v>93</v>
      </c>
      <c r="AV1181" s="0" t="s">
        <v>446</v>
      </c>
      <c r="AX1181" s="0" t="s">
        <v>951</v>
      </c>
      <c r="BA1181" s="0" t="n">
        <v>21276</v>
      </c>
      <c r="BB1181" s="0" t="s">
        <v>347</v>
      </c>
      <c r="BC1181" s="0" t="s">
        <v>122</v>
      </c>
      <c r="BD1181" s="0" t="s">
        <v>123</v>
      </c>
      <c r="BE1181" s="0" t="s">
        <v>98</v>
      </c>
      <c r="BI1181" s="0" t="s">
        <v>189</v>
      </c>
      <c r="BJ1181" s="0" t="s">
        <v>4298</v>
      </c>
      <c r="BK1181" s="0" t="s">
        <v>4293</v>
      </c>
      <c r="BL1181" s="0" t="s">
        <v>4299</v>
      </c>
      <c r="BM1181" s="0" t="s">
        <v>4270</v>
      </c>
      <c r="BN1181" s="0" t="s">
        <v>4271</v>
      </c>
      <c r="BO1181" s="0" t="s">
        <v>105</v>
      </c>
      <c r="BP1181" s="0" t="s">
        <v>4265</v>
      </c>
      <c r="BQ1181" s="0" t="s">
        <v>127</v>
      </c>
      <c r="BT1181" s="0" t="n">
        <v>0</v>
      </c>
      <c r="BU1181" s="0" t="s">
        <v>4272</v>
      </c>
      <c r="BW1181" s="0" t="n">
        <v>2008</v>
      </c>
      <c r="BX1181" s="0" t="n">
        <v>2020</v>
      </c>
      <c r="BY1181" s="0" t="s">
        <v>4273</v>
      </c>
      <c r="BZ1181" s="0" t="n">
        <v>2014</v>
      </c>
      <c r="CA1181" s="0" t="n">
        <v>0.384615384615385</v>
      </c>
      <c r="CB1181" s="0" t="n">
        <v>0</v>
      </c>
      <c r="CC1181" s="0" t="n">
        <v>1</v>
      </c>
      <c r="CD1181" s="0" t="n">
        <v>-0.00994067462452303</v>
      </c>
      <c r="CE1181" s="0" t="n">
        <v>1</v>
      </c>
    </row>
    <row r="1182" customFormat="false" ht="15" hidden="false" customHeight="false" outlineLevel="0" collapsed="false">
      <c r="A1182" s="0" t="s">
        <v>4265</v>
      </c>
      <c r="B1182" s="0" t="n">
        <v>2487</v>
      </c>
      <c r="C1182" s="0" t="n">
        <v>-0.00370207994455732</v>
      </c>
      <c r="D1182" s="0" t="n">
        <v>21276</v>
      </c>
      <c r="E1182" s="0" t="n">
        <f aca="false">IF(ISNUMBER($BA1182),$BA1182,IF(AND(ISNUMBER($D1182),ISNUMBER($BW1182),ISNUMBER($BX1182)),$D1182*($BX1182-$BW1182+1),""))</f>
        <v>21276</v>
      </c>
      <c r="H1182" s="0" t="s">
        <v>118</v>
      </c>
      <c r="I1182" s="0" t="s">
        <v>119</v>
      </c>
      <c r="J1182" s="0" t="n">
        <f aca="false">IF($BW1182&lt;&gt;"",$BW1182,"")</f>
        <v>2008</v>
      </c>
      <c r="K1182" s="0" t="n">
        <f aca="false">IF($BX1182&lt;&gt;"",$BX1182,"")</f>
        <v>2020</v>
      </c>
      <c r="L1182" s="0" t="n">
        <f aca="false">IF(AND(ISNUMBER($BW1182),ISNUMBER($BX1182)),($BW1182+$BX1182)/2,"")</f>
        <v>2014</v>
      </c>
      <c r="M1182" s="0" t="n">
        <f aca="false">IF($L1182&lt;&gt;"",$L1182,"")</f>
        <v>2014</v>
      </c>
      <c r="N1182" s="0" t="n">
        <f aca="false">IF(AND(ISNUMBER($BW1182),ISNUMBER($BX1182)),MIN(1,MAX(0,($BX1182-2016+1)/($BX1182-$BW1182+1))),"")</f>
        <v>0.384615384615385</v>
      </c>
      <c r="O1182" s="0" t="n">
        <f aca="false">IF(AND(ISNUMBER($BW1182),ISNUMBER($BX1182)),MIN(1,MAX(0,($BX1182-2017+1)/($BX1182-$BW1182+1))),"")</f>
        <v>0.307692307692308</v>
      </c>
      <c r="P1182" s="0" t="n">
        <f aca="false">IF(AND(ISNUMBER($BW1182),ISNUMBER($BX1182)),MIN(1,MAX(0,($BX1182-2018+1)/($BX1182-$BW1182+1))),"")</f>
        <v>0.230769230769231</v>
      </c>
      <c r="Q1182" s="0" t="n">
        <f aca="false">IF(AND(ISNUMBER($BW1182),ISNUMBER($BX1182)),MIN(1,MAX(0,($BX1182-2019+1)/($BX1182-$BW1182+1))),"")</f>
        <v>0.153846153846154</v>
      </c>
      <c r="R1182" s="0" t="n">
        <f aca="false">IF(AND(ISNUMBER($BW1182),ISNUMBER($BX1182)),MIN(1,MAX(0,($BX1182-2016+1)/($BX1182-$BW1182+1))),"")</f>
        <v>0.384615384615385</v>
      </c>
      <c r="S1182" s="0" t="n">
        <f aca="false">IF($L1182&lt;&gt;"",IF($L1182&gt;=2015.5,1,0),"")</f>
        <v>0</v>
      </c>
      <c r="T1182" s="0" t="n">
        <f aca="false">IF($L1182&lt;&gt;"",IF($L1182&gt;=2016,1,0),"")</f>
        <v>0</v>
      </c>
      <c r="U1182" s="0" t="n">
        <f aca="false">IF(ISNUMBER($BX1182),IF($BX1182&gt;=2016,1,0),"")</f>
        <v>1</v>
      </c>
      <c r="V1182" s="0" t="n">
        <f aca="false">IF(ISNUMBER($BW1182),IF($BW1182&gt;=2016,1,0),"")</f>
        <v>0</v>
      </c>
      <c r="W1182" s="0" t="str">
        <f aca="false">IF(AND(ISNUMBER($BW1182),ISNUMBER($BX1182)),IF($BW1182&gt;=2016,"post-only",IF($BX1182&lt;2016,"pre-only","mixed")),"")</f>
        <v>mixed</v>
      </c>
      <c r="X1182" s="0" t="n">
        <f aca="false">IF(AND(ISNUMBER($BW1182),ISNUMBER($BX1182)),MIN(1,MAX(0,($BX1182-2017+1)/($BX1182-$BW1182+1))),"")</f>
        <v>0.307692307692308</v>
      </c>
      <c r="Y1182" s="0" t="n">
        <f aca="false">IF(AND(ISNUMBER($BW1182),ISNUMBER($BX1182)),MIN(1,MAX(0,($BX1182-2018+1)/($BX1182-$BW1182+1))),"")</f>
        <v>0.230769230769231</v>
      </c>
      <c r="Z1182" s="0" t="n">
        <f aca="false">IF(AND(ISNUMBER($BW1182),ISNUMBER($BX1182)),MIN(1,MAX(0,($BX1182-2019+1)/($BX1182-$BW1182+1))),"")</f>
        <v>0.153846153846154</v>
      </c>
      <c r="AA1182" s="0" t="n">
        <f aca="false">IF(ISNUMBER($BX1182),IF($BX1182&gt;=2017,1,0),"")</f>
        <v>1</v>
      </c>
      <c r="AB1182" s="0" t="n">
        <f aca="false">IF(ISNUMBER($BX1182),IF($BX1182&gt;=2018,1,0),"")</f>
        <v>1</v>
      </c>
      <c r="AC1182" s="0" t="n">
        <f aca="false">IF(ISNUMBER($BX1182),IF($BX1182&gt;=2019,1,0),"")</f>
        <v>1</v>
      </c>
      <c r="AD1182" s="0" t="n">
        <f aca="false">IF($L1182&lt;&gt;"",IF($L1182&gt;2013,1,0),"")</f>
        <v>1</v>
      </c>
      <c r="AE1182" s="0" t="n">
        <f aca="false">IF($L1182&lt;&gt;"",1+IF($L1182&gt;2011,1,0)+IF($L1182&gt;2014,1,0),"")</f>
        <v>2</v>
      </c>
      <c r="AF1182" s="0" t="s">
        <v>87</v>
      </c>
      <c r="AG1182" s="0" t="s">
        <v>436</v>
      </c>
      <c r="AH1182" s="0" t="s">
        <v>89</v>
      </c>
      <c r="AI1182" s="0" t="s">
        <v>497</v>
      </c>
      <c r="AJ1182" s="0" t="s">
        <v>334</v>
      </c>
      <c r="AK1182" s="0" t="str">
        <f aca="false">IF(AND($CF1182&lt;&gt;"",IFERROR(INDEX(subsample_country_map!$B:$B,MATCH($CF1182,subsample_country_map!$A:$A,0)),"")&lt;&gt;""),INDEX(subsample_country_map!$B:$B,MATCH($CF1182,subsample_country_map!$A:$A,0)),INDEX(lookup!$AA:$AA,MATCH($A1182,lookup!$A:$A,0)))</f>
        <v>3_AsiaPac</v>
      </c>
      <c r="AL1182" s="0" t="str">
        <f aca="false">IF(AND($CF1182&lt;&gt;"",IFERROR(INDEX(subsample_country_map!$C:$C,MATCH($CF1182,subsample_country_map!$A:$A,0)),"")&lt;&gt;""),INDEX(subsample_country_map!$C:$C,MATCH($CF1182,subsample_country_map!$A:$A,0)),INDEX(lookup!$AB:$AB,MATCH($A1182,lookup!$A:$A,0)))</f>
        <v>2_developing</v>
      </c>
      <c r="AM1182" s="0" t="str">
        <f aca="false">IF(AND($CF1182&lt;&gt;"",IFERROR(INDEX(subsample_country_map!$D:$D,MATCH($CF1182,subsample_country_map!$A:$A,0)),"")&lt;&gt;""),INDEX(subsample_country_map!$D:$D,MATCH($CF1182,subsample_country_map!$A:$A,0)),INDEX(lookup!$AC:$AC,MATCH($A1182,lookup!$A:$A,0)))</f>
        <v>2_non_western</v>
      </c>
      <c r="AN1182" s="0" t="str">
        <f aca="false">IF(AND($CF1182&lt;&gt;"",IFERROR(INDEX(subsample_country_map!$E:$E,MATCH($CF1182,subsample_country_map!$A:$A,0)),"")&lt;&gt;""),INDEX(subsample_country_map!$E:$E,MATCH($CF1182,subsample_country_map!$A:$A,0)),INDEX(lookup!$AD:$AD,MATCH($A1182,lookup!$A:$A,0)))</f>
        <v>2_civil law</v>
      </c>
      <c r="AO1182" s="0" t="str">
        <f aca="false">INDEX(lookup!$Y:$Y,MATCH($A1182,lookup!$A:$A,0))</f>
        <v>0_published</v>
      </c>
      <c r="AP1182" s="0" t="str">
        <f aca="false">INDEX(lookup!$Z:$Z,MATCH($A1182,lookup!$A:$A,0))</f>
        <v>1_VHB high</v>
      </c>
      <c r="AQ1182" s="0" t="str">
        <f aca="false">INDEX(lookup!$W:$W,MATCH($A1182,lookup!$A:$A,0))</f>
        <v>2_sust</v>
      </c>
      <c r="AS1182" s="0" t="s">
        <v>91</v>
      </c>
      <c r="AT1182" s="0" t="s">
        <v>111</v>
      </c>
      <c r="AU1182" s="0" t="s">
        <v>93</v>
      </c>
      <c r="AV1182" s="0" t="s">
        <v>3176</v>
      </c>
      <c r="AX1182" s="0" t="s">
        <v>4300</v>
      </c>
      <c r="BA1182" s="0" t="n">
        <v>21276</v>
      </c>
      <c r="BB1182" s="0" t="s">
        <v>347</v>
      </c>
      <c r="BC1182" s="0" t="s">
        <v>122</v>
      </c>
      <c r="BD1182" s="0" t="s">
        <v>123</v>
      </c>
      <c r="BE1182" s="0" t="s">
        <v>98</v>
      </c>
      <c r="BI1182" s="0" t="s">
        <v>189</v>
      </c>
      <c r="BJ1182" s="0" t="s">
        <v>4301</v>
      </c>
      <c r="BK1182" s="0" t="s">
        <v>4293</v>
      </c>
      <c r="BL1182" s="0" t="s">
        <v>4302</v>
      </c>
      <c r="BM1182" s="0" t="s">
        <v>4277</v>
      </c>
      <c r="BN1182" s="0" t="s">
        <v>4271</v>
      </c>
      <c r="BO1182" s="0" t="s">
        <v>105</v>
      </c>
      <c r="BP1182" s="0" t="s">
        <v>4265</v>
      </c>
      <c r="BQ1182" s="0" t="s">
        <v>127</v>
      </c>
      <c r="BT1182" s="0" t="n">
        <v>0</v>
      </c>
      <c r="BU1182" s="0" t="s">
        <v>4272</v>
      </c>
      <c r="BW1182" s="0" t="n">
        <v>2008</v>
      </c>
      <c r="BX1182" s="0" t="n">
        <v>2020</v>
      </c>
      <c r="BY1182" s="0" t="s">
        <v>4273</v>
      </c>
      <c r="BZ1182" s="0" t="n">
        <v>2014</v>
      </c>
      <c r="CA1182" s="0" t="n">
        <v>0.384615384615385</v>
      </c>
      <c r="CB1182" s="0" t="n">
        <v>0</v>
      </c>
      <c r="CC1182" s="0" t="n">
        <v>1</v>
      </c>
      <c r="CD1182" s="0" t="n">
        <v>-0.00370209685752019</v>
      </c>
      <c r="CE1182" s="0" t="n">
        <v>1</v>
      </c>
    </row>
    <row r="1183" customFormat="false" ht="15" hidden="false" customHeight="false" outlineLevel="0" collapsed="false">
      <c r="A1183" s="0" t="s">
        <v>4265</v>
      </c>
      <c r="B1183" s="0" t="n">
        <v>2488</v>
      </c>
      <c r="C1183" s="0" t="n">
        <v>-0.0177676896633086</v>
      </c>
      <c r="D1183" s="0" t="n">
        <v>20753</v>
      </c>
      <c r="E1183" s="0" t="n">
        <f aca="false">IF(ISNUMBER($BA1183),$BA1183,IF(AND(ISNUMBER($D1183),ISNUMBER($BW1183),ISNUMBER($BX1183)),$D1183*($BX1183-$BW1183+1),""))</f>
        <v>20753</v>
      </c>
      <c r="H1183" s="0" t="s">
        <v>118</v>
      </c>
      <c r="I1183" s="0" t="s">
        <v>119</v>
      </c>
      <c r="J1183" s="0" t="n">
        <f aca="false">IF($BW1183&lt;&gt;"",$BW1183,"")</f>
        <v>2008</v>
      </c>
      <c r="K1183" s="0" t="n">
        <f aca="false">IF($BX1183&lt;&gt;"",$BX1183,"")</f>
        <v>2020</v>
      </c>
      <c r="L1183" s="0" t="n">
        <f aca="false">IF(AND(ISNUMBER($BW1183),ISNUMBER($BX1183)),($BW1183+$BX1183)/2,"")</f>
        <v>2014</v>
      </c>
      <c r="M1183" s="0" t="n">
        <f aca="false">IF($L1183&lt;&gt;"",$L1183,"")</f>
        <v>2014</v>
      </c>
      <c r="N1183" s="0" t="n">
        <f aca="false">IF(AND(ISNUMBER($BW1183),ISNUMBER($BX1183)),MIN(1,MAX(0,($BX1183-2016+1)/($BX1183-$BW1183+1))),"")</f>
        <v>0.384615384615385</v>
      </c>
      <c r="O1183" s="0" t="n">
        <f aca="false">IF(AND(ISNUMBER($BW1183),ISNUMBER($BX1183)),MIN(1,MAX(0,($BX1183-2017+1)/($BX1183-$BW1183+1))),"")</f>
        <v>0.307692307692308</v>
      </c>
      <c r="P1183" s="0" t="n">
        <f aca="false">IF(AND(ISNUMBER($BW1183),ISNUMBER($BX1183)),MIN(1,MAX(0,($BX1183-2018+1)/($BX1183-$BW1183+1))),"")</f>
        <v>0.230769230769231</v>
      </c>
      <c r="Q1183" s="0" t="n">
        <f aca="false">IF(AND(ISNUMBER($BW1183),ISNUMBER($BX1183)),MIN(1,MAX(0,($BX1183-2019+1)/($BX1183-$BW1183+1))),"")</f>
        <v>0.153846153846154</v>
      </c>
      <c r="R1183" s="0" t="n">
        <f aca="false">IF(AND(ISNUMBER($BW1183),ISNUMBER($BX1183)),MIN(1,MAX(0,($BX1183-2016+1)/($BX1183-$BW1183+1))),"")</f>
        <v>0.384615384615385</v>
      </c>
      <c r="S1183" s="0" t="n">
        <f aca="false">IF($L1183&lt;&gt;"",IF($L1183&gt;=2015.5,1,0),"")</f>
        <v>0</v>
      </c>
      <c r="T1183" s="0" t="n">
        <f aca="false">IF($L1183&lt;&gt;"",IF($L1183&gt;=2016,1,0),"")</f>
        <v>0</v>
      </c>
      <c r="U1183" s="0" t="n">
        <f aca="false">IF(ISNUMBER($BX1183),IF($BX1183&gt;=2016,1,0),"")</f>
        <v>1</v>
      </c>
      <c r="V1183" s="0" t="n">
        <f aca="false">IF(ISNUMBER($BW1183),IF($BW1183&gt;=2016,1,0),"")</f>
        <v>0</v>
      </c>
      <c r="W1183" s="0" t="str">
        <f aca="false">IF(AND(ISNUMBER($BW1183),ISNUMBER($BX1183)),IF($BW1183&gt;=2016,"post-only",IF($BX1183&lt;2016,"pre-only","mixed")),"")</f>
        <v>mixed</v>
      </c>
      <c r="X1183" s="0" t="n">
        <f aca="false">IF(AND(ISNUMBER($BW1183),ISNUMBER($BX1183)),MIN(1,MAX(0,($BX1183-2017+1)/($BX1183-$BW1183+1))),"")</f>
        <v>0.307692307692308</v>
      </c>
      <c r="Y1183" s="0" t="n">
        <f aca="false">IF(AND(ISNUMBER($BW1183),ISNUMBER($BX1183)),MIN(1,MAX(0,($BX1183-2018+1)/($BX1183-$BW1183+1))),"")</f>
        <v>0.230769230769231</v>
      </c>
      <c r="Z1183" s="0" t="n">
        <f aca="false">IF(AND(ISNUMBER($BW1183),ISNUMBER($BX1183)),MIN(1,MAX(0,($BX1183-2019+1)/($BX1183-$BW1183+1))),"")</f>
        <v>0.153846153846154</v>
      </c>
      <c r="AA1183" s="0" t="n">
        <f aca="false">IF(ISNUMBER($BX1183),IF($BX1183&gt;=2017,1,0),"")</f>
        <v>1</v>
      </c>
      <c r="AB1183" s="0" t="n">
        <f aca="false">IF(ISNUMBER($BX1183),IF($BX1183&gt;=2018,1,0),"")</f>
        <v>1</v>
      </c>
      <c r="AC1183" s="0" t="n">
        <f aca="false">IF(ISNUMBER($BX1183),IF($BX1183&gt;=2019,1,0),"")</f>
        <v>1</v>
      </c>
      <c r="AD1183" s="0" t="n">
        <f aca="false">IF($L1183&lt;&gt;"",IF($L1183&gt;2013,1,0),"")</f>
        <v>1</v>
      </c>
      <c r="AE1183" s="0" t="n">
        <f aca="false">IF($L1183&lt;&gt;"",1+IF($L1183&gt;2011,1,0)+IF($L1183&gt;2014,1,0),"")</f>
        <v>2</v>
      </c>
      <c r="AF1183" s="0" t="s">
        <v>87</v>
      </c>
      <c r="AG1183" s="0" t="s">
        <v>436</v>
      </c>
      <c r="AH1183" s="0" t="s">
        <v>89</v>
      </c>
      <c r="AI1183" s="0" t="s">
        <v>497</v>
      </c>
      <c r="AJ1183" s="0" t="s">
        <v>334</v>
      </c>
      <c r="AK1183" s="0" t="str">
        <f aca="false">IF(AND($CF1183&lt;&gt;"",IFERROR(INDEX(subsample_country_map!$B:$B,MATCH($CF1183,subsample_country_map!$A:$A,0)),"")&lt;&gt;""),INDEX(subsample_country_map!$B:$B,MATCH($CF1183,subsample_country_map!$A:$A,0)),INDEX(lookup!$AA:$AA,MATCH($A1183,lookup!$A:$A,0)))</f>
        <v>3_AsiaPac</v>
      </c>
      <c r="AL1183" s="0" t="str">
        <f aca="false">IF(AND($CF1183&lt;&gt;"",IFERROR(INDEX(subsample_country_map!$C:$C,MATCH($CF1183,subsample_country_map!$A:$A,0)),"")&lt;&gt;""),INDEX(subsample_country_map!$C:$C,MATCH($CF1183,subsample_country_map!$A:$A,0)),INDEX(lookup!$AB:$AB,MATCH($A1183,lookup!$A:$A,0)))</f>
        <v>2_developing</v>
      </c>
      <c r="AM1183" s="0" t="str">
        <f aca="false">IF(AND($CF1183&lt;&gt;"",IFERROR(INDEX(subsample_country_map!$D:$D,MATCH($CF1183,subsample_country_map!$A:$A,0)),"")&lt;&gt;""),INDEX(subsample_country_map!$D:$D,MATCH($CF1183,subsample_country_map!$A:$A,0)),INDEX(lookup!$AC:$AC,MATCH($A1183,lookup!$A:$A,0)))</f>
        <v>2_non_western</v>
      </c>
      <c r="AN1183" s="0" t="str">
        <f aca="false">IF(AND($CF1183&lt;&gt;"",IFERROR(INDEX(subsample_country_map!$E:$E,MATCH($CF1183,subsample_country_map!$A:$A,0)),"")&lt;&gt;""),INDEX(subsample_country_map!$E:$E,MATCH($CF1183,subsample_country_map!$A:$A,0)),INDEX(lookup!$AD:$AD,MATCH($A1183,lookup!$A:$A,0)))</f>
        <v>2_civil law</v>
      </c>
      <c r="AO1183" s="0" t="str">
        <f aca="false">INDEX(lookup!$Y:$Y,MATCH($A1183,lookup!$A:$A,0))</f>
        <v>0_published</v>
      </c>
      <c r="AP1183" s="0" t="str">
        <f aca="false">INDEX(lookup!$Z:$Z,MATCH($A1183,lookup!$A:$A,0))</f>
        <v>1_VHB high</v>
      </c>
      <c r="AQ1183" s="0" t="str">
        <f aca="false">INDEX(lookup!$W:$W,MATCH($A1183,lookup!$A:$A,0))</f>
        <v>2_sust</v>
      </c>
      <c r="AS1183" s="0" t="s">
        <v>91</v>
      </c>
      <c r="AT1183" s="0" t="s">
        <v>111</v>
      </c>
      <c r="AU1183" s="0" t="s">
        <v>93</v>
      </c>
      <c r="AV1183" s="0" t="s">
        <v>4025</v>
      </c>
      <c r="AX1183" s="0" t="s">
        <v>4303</v>
      </c>
      <c r="BA1183" s="0" t="n">
        <v>20753</v>
      </c>
      <c r="BB1183" s="0" t="s">
        <v>347</v>
      </c>
      <c r="BC1183" s="0" t="s">
        <v>122</v>
      </c>
      <c r="BD1183" s="0" t="s">
        <v>123</v>
      </c>
      <c r="BE1183" s="0" t="s">
        <v>98</v>
      </c>
      <c r="BI1183" s="0" t="s">
        <v>189</v>
      </c>
      <c r="BJ1183" s="0" t="s">
        <v>4304</v>
      </c>
      <c r="BK1183" s="0" t="s">
        <v>4293</v>
      </c>
      <c r="BL1183" s="0" t="s">
        <v>4305</v>
      </c>
      <c r="BM1183" s="0" t="s">
        <v>4270</v>
      </c>
      <c r="BN1183" s="0" t="s">
        <v>4271</v>
      </c>
      <c r="BO1183" s="0" t="s">
        <v>105</v>
      </c>
      <c r="BP1183" s="0" t="s">
        <v>4265</v>
      </c>
      <c r="BQ1183" s="0" t="s">
        <v>127</v>
      </c>
      <c r="BT1183" s="0" t="n">
        <v>0</v>
      </c>
      <c r="BU1183" s="0" t="s">
        <v>4272</v>
      </c>
      <c r="BW1183" s="0" t="n">
        <v>2008</v>
      </c>
      <c r="BX1183" s="0" t="n">
        <v>2020</v>
      </c>
      <c r="BY1183" s="0" t="s">
        <v>4273</v>
      </c>
      <c r="BZ1183" s="0" t="n">
        <v>2014</v>
      </c>
      <c r="CA1183" s="0" t="n">
        <v>0.384615384615385</v>
      </c>
      <c r="CB1183" s="0" t="n">
        <v>0</v>
      </c>
      <c r="CC1183" s="0" t="n">
        <v>1</v>
      </c>
      <c r="CD1183" s="0" t="n">
        <v>-0.017769559716234</v>
      </c>
      <c r="CE1183" s="0" t="n">
        <v>1</v>
      </c>
    </row>
    <row r="1184" customFormat="false" ht="15" hidden="false" customHeight="false" outlineLevel="0" collapsed="false">
      <c r="A1184" s="0" t="s">
        <v>4265</v>
      </c>
      <c r="B1184" s="0" t="n">
        <v>2489</v>
      </c>
      <c r="C1184" s="0" t="n">
        <v>-0.0131878921934334</v>
      </c>
      <c r="D1184" s="0" t="n">
        <v>20753</v>
      </c>
      <c r="E1184" s="0" t="n">
        <f aca="false">IF(ISNUMBER($BA1184),$BA1184,IF(AND(ISNUMBER($D1184),ISNUMBER($BW1184),ISNUMBER($BX1184)),$D1184*($BX1184-$BW1184+1),""))</f>
        <v>20753</v>
      </c>
      <c r="H1184" s="0" t="s">
        <v>118</v>
      </c>
      <c r="I1184" s="0" t="s">
        <v>119</v>
      </c>
      <c r="J1184" s="0" t="n">
        <f aca="false">IF($BW1184&lt;&gt;"",$BW1184,"")</f>
        <v>2008</v>
      </c>
      <c r="K1184" s="0" t="n">
        <f aca="false">IF($BX1184&lt;&gt;"",$BX1184,"")</f>
        <v>2020</v>
      </c>
      <c r="L1184" s="0" t="n">
        <f aca="false">IF(AND(ISNUMBER($BW1184),ISNUMBER($BX1184)),($BW1184+$BX1184)/2,"")</f>
        <v>2014</v>
      </c>
      <c r="M1184" s="0" t="n">
        <f aca="false">IF($L1184&lt;&gt;"",$L1184,"")</f>
        <v>2014</v>
      </c>
      <c r="N1184" s="0" t="n">
        <f aca="false">IF(AND(ISNUMBER($BW1184),ISNUMBER($BX1184)),MIN(1,MAX(0,($BX1184-2016+1)/($BX1184-$BW1184+1))),"")</f>
        <v>0.384615384615385</v>
      </c>
      <c r="O1184" s="0" t="n">
        <f aca="false">IF(AND(ISNUMBER($BW1184),ISNUMBER($BX1184)),MIN(1,MAX(0,($BX1184-2017+1)/($BX1184-$BW1184+1))),"")</f>
        <v>0.307692307692308</v>
      </c>
      <c r="P1184" s="0" t="n">
        <f aca="false">IF(AND(ISNUMBER($BW1184),ISNUMBER($BX1184)),MIN(1,MAX(0,($BX1184-2018+1)/($BX1184-$BW1184+1))),"")</f>
        <v>0.230769230769231</v>
      </c>
      <c r="Q1184" s="0" t="n">
        <f aca="false">IF(AND(ISNUMBER($BW1184),ISNUMBER($BX1184)),MIN(1,MAX(0,($BX1184-2019+1)/($BX1184-$BW1184+1))),"")</f>
        <v>0.153846153846154</v>
      </c>
      <c r="R1184" s="0" t="n">
        <f aca="false">IF(AND(ISNUMBER($BW1184),ISNUMBER($BX1184)),MIN(1,MAX(0,($BX1184-2016+1)/($BX1184-$BW1184+1))),"")</f>
        <v>0.384615384615385</v>
      </c>
      <c r="S1184" s="0" t="n">
        <f aca="false">IF($L1184&lt;&gt;"",IF($L1184&gt;=2015.5,1,0),"")</f>
        <v>0</v>
      </c>
      <c r="T1184" s="0" t="n">
        <f aca="false">IF($L1184&lt;&gt;"",IF($L1184&gt;=2016,1,0),"")</f>
        <v>0</v>
      </c>
      <c r="U1184" s="0" t="n">
        <f aca="false">IF(ISNUMBER($BX1184),IF($BX1184&gt;=2016,1,0),"")</f>
        <v>1</v>
      </c>
      <c r="V1184" s="0" t="n">
        <f aca="false">IF(ISNUMBER($BW1184),IF($BW1184&gt;=2016,1,0),"")</f>
        <v>0</v>
      </c>
      <c r="W1184" s="0" t="str">
        <f aca="false">IF(AND(ISNUMBER($BW1184),ISNUMBER($BX1184)),IF($BW1184&gt;=2016,"post-only",IF($BX1184&lt;2016,"pre-only","mixed")),"")</f>
        <v>mixed</v>
      </c>
      <c r="X1184" s="0" t="n">
        <f aca="false">IF(AND(ISNUMBER($BW1184),ISNUMBER($BX1184)),MIN(1,MAX(0,($BX1184-2017+1)/($BX1184-$BW1184+1))),"")</f>
        <v>0.307692307692308</v>
      </c>
      <c r="Y1184" s="0" t="n">
        <f aca="false">IF(AND(ISNUMBER($BW1184),ISNUMBER($BX1184)),MIN(1,MAX(0,($BX1184-2018+1)/($BX1184-$BW1184+1))),"")</f>
        <v>0.230769230769231</v>
      </c>
      <c r="Z1184" s="0" t="n">
        <f aca="false">IF(AND(ISNUMBER($BW1184),ISNUMBER($BX1184)),MIN(1,MAX(0,($BX1184-2019+1)/($BX1184-$BW1184+1))),"")</f>
        <v>0.153846153846154</v>
      </c>
      <c r="AA1184" s="0" t="n">
        <f aca="false">IF(ISNUMBER($BX1184),IF($BX1184&gt;=2017,1,0),"")</f>
        <v>1</v>
      </c>
      <c r="AB1184" s="0" t="n">
        <f aca="false">IF(ISNUMBER($BX1184),IF($BX1184&gt;=2018,1,0),"")</f>
        <v>1</v>
      </c>
      <c r="AC1184" s="0" t="n">
        <f aca="false">IF(ISNUMBER($BX1184),IF($BX1184&gt;=2019,1,0),"")</f>
        <v>1</v>
      </c>
      <c r="AD1184" s="0" t="n">
        <f aca="false">IF($L1184&lt;&gt;"",IF($L1184&gt;2013,1,0),"")</f>
        <v>1</v>
      </c>
      <c r="AE1184" s="0" t="n">
        <f aca="false">IF($L1184&lt;&gt;"",1+IF($L1184&gt;2011,1,0)+IF($L1184&gt;2014,1,0),"")</f>
        <v>2</v>
      </c>
      <c r="AF1184" s="0" t="s">
        <v>87</v>
      </c>
      <c r="AG1184" s="0" t="s">
        <v>436</v>
      </c>
      <c r="AH1184" s="0" t="s">
        <v>89</v>
      </c>
      <c r="AI1184" s="0" t="s">
        <v>497</v>
      </c>
      <c r="AJ1184" s="0" t="s">
        <v>334</v>
      </c>
      <c r="AK1184" s="0" t="str">
        <f aca="false">IF(AND($CF1184&lt;&gt;"",IFERROR(INDEX(subsample_country_map!$B:$B,MATCH($CF1184,subsample_country_map!$A:$A,0)),"")&lt;&gt;""),INDEX(subsample_country_map!$B:$B,MATCH($CF1184,subsample_country_map!$A:$A,0)),INDEX(lookup!$AA:$AA,MATCH($A1184,lookup!$A:$A,0)))</f>
        <v>3_AsiaPac</v>
      </c>
      <c r="AL1184" s="0" t="str">
        <f aca="false">IF(AND($CF1184&lt;&gt;"",IFERROR(INDEX(subsample_country_map!$C:$C,MATCH($CF1184,subsample_country_map!$A:$A,0)),"")&lt;&gt;""),INDEX(subsample_country_map!$C:$C,MATCH($CF1184,subsample_country_map!$A:$A,0)),INDEX(lookup!$AB:$AB,MATCH($A1184,lookup!$A:$A,0)))</f>
        <v>2_developing</v>
      </c>
      <c r="AM1184" s="0" t="str">
        <f aca="false">IF(AND($CF1184&lt;&gt;"",IFERROR(INDEX(subsample_country_map!$D:$D,MATCH($CF1184,subsample_country_map!$A:$A,0)),"")&lt;&gt;""),INDEX(subsample_country_map!$D:$D,MATCH($CF1184,subsample_country_map!$A:$A,0)),INDEX(lookup!$AC:$AC,MATCH($A1184,lookup!$A:$A,0)))</f>
        <v>2_non_western</v>
      </c>
      <c r="AN1184" s="0" t="str">
        <f aca="false">IF(AND($CF1184&lt;&gt;"",IFERROR(INDEX(subsample_country_map!$E:$E,MATCH($CF1184,subsample_country_map!$A:$A,0)),"")&lt;&gt;""),INDEX(subsample_country_map!$E:$E,MATCH($CF1184,subsample_country_map!$A:$A,0)),INDEX(lookup!$AD:$AD,MATCH($A1184,lookup!$A:$A,0)))</f>
        <v>2_civil law</v>
      </c>
      <c r="AO1184" s="0" t="str">
        <f aca="false">INDEX(lookup!$Y:$Y,MATCH($A1184,lookup!$A:$A,0))</f>
        <v>0_published</v>
      </c>
      <c r="AP1184" s="0" t="str">
        <f aca="false">INDEX(lookup!$Z:$Z,MATCH($A1184,lookup!$A:$A,0))</f>
        <v>1_VHB high</v>
      </c>
      <c r="AQ1184" s="0" t="str">
        <f aca="false">INDEX(lookup!$W:$W,MATCH($A1184,lookup!$A:$A,0))</f>
        <v>2_sust</v>
      </c>
      <c r="AS1184" s="0" t="s">
        <v>91</v>
      </c>
      <c r="AT1184" s="0" t="s">
        <v>111</v>
      </c>
      <c r="AU1184" s="0" t="s">
        <v>93</v>
      </c>
      <c r="AV1184" s="0" t="s">
        <v>2475</v>
      </c>
      <c r="AX1184" s="0" t="s">
        <v>205</v>
      </c>
      <c r="BA1184" s="0" t="n">
        <v>20753</v>
      </c>
      <c r="BB1184" s="0" t="s">
        <v>347</v>
      </c>
      <c r="BC1184" s="0" t="s">
        <v>122</v>
      </c>
      <c r="BD1184" s="0" t="s">
        <v>123</v>
      </c>
      <c r="BE1184" s="0" t="s">
        <v>98</v>
      </c>
      <c r="BI1184" s="0" t="s">
        <v>189</v>
      </c>
      <c r="BJ1184" s="0" t="s">
        <v>4306</v>
      </c>
      <c r="BK1184" s="0" t="s">
        <v>4293</v>
      </c>
      <c r="BL1184" s="0" t="s">
        <v>4307</v>
      </c>
      <c r="BM1184" s="0" t="s">
        <v>4277</v>
      </c>
      <c r="BN1184" s="0" t="s">
        <v>4271</v>
      </c>
      <c r="BO1184" s="0" t="s">
        <v>105</v>
      </c>
      <c r="BP1184" s="0" t="s">
        <v>4265</v>
      </c>
      <c r="BQ1184" s="0" t="s">
        <v>127</v>
      </c>
      <c r="BT1184" s="0" t="n">
        <v>0</v>
      </c>
      <c r="BU1184" s="0" t="s">
        <v>4272</v>
      </c>
      <c r="BW1184" s="0" t="n">
        <v>2008</v>
      </c>
      <c r="BX1184" s="0" t="n">
        <v>2020</v>
      </c>
      <c r="BY1184" s="0" t="s">
        <v>4273</v>
      </c>
      <c r="BZ1184" s="0" t="n">
        <v>2014</v>
      </c>
      <c r="CA1184" s="0" t="n">
        <v>0.384615384615385</v>
      </c>
      <c r="CB1184" s="0" t="n">
        <v>0</v>
      </c>
      <c r="CC1184" s="0" t="n">
        <v>1</v>
      </c>
      <c r="CD1184" s="0" t="n">
        <v>-0.013188656821496</v>
      </c>
      <c r="CE1184" s="0" t="n">
        <v>1</v>
      </c>
    </row>
    <row r="1185" customFormat="false" ht="15" hidden="false" customHeight="false" outlineLevel="0" collapsed="false">
      <c r="A1185" s="0" t="s">
        <v>4265</v>
      </c>
      <c r="B1185" s="0" t="n">
        <v>2490</v>
      </c>
      <c r="C1185" s="0" t="n">
        <v>-0.0317261461789047</v>
      </c>
      <c r="D1185" s="0" t="n">
        <v>21276</v>
      </c>
      <c r="E1185" s="0" t="n">
        <f aca="false">IF(ISNUMBER($BA1185),$BA1185,IF(AND(ISNUMBER($D1185),ISNUMBER($BW1185),ISNUMBER($BX1185)),$D1185*($BX1185-$BW1185+1),""))</f>
        <v>21276</v>
      </c>
      <c r="H1185" s="0" t="s">
        <v>118</v>
      </c>
      <c r="I1185" s="0" t="s">
        <v>119</v>
      </c>
      <c r="J1185" s="0" t="n">
        <f aca="false">IF($BW1185&lt;&gt;"",$BW1185,"")</f>
        <v>2008</v>
      </c>
      <c r="K1185" s="0" t="n">
        <f aca="false">IF($BX1185&lt;&gt;"",$BX1185,"")</f>
        <v>2020</v>
      </c>
      <c r="L1185" s="0" t="n">
        <f aca="false">IF(AND(ISNUMBER($BW1185),ISNUMBER($BX1185)),($BW1185+$BX1185)/2,"")</f>
        <v>2014</v>
      </c>
      <c r="M1185" s="0" t="n">
        <f aca="false">IF($L1185&lt;&gt;"",$L1185,"")</f>
        <v>2014</v>
      </c>
      <c r="N1185" s="0" t="n">
        <f aca="false">IF(AND(ISNUMBER($BW1185),ISNUMBER($BX1185)),MIN(1,MAX(0,($BX1185-2016+1)/($BX1185-$BW1185+1))),"")</f>
        <v>0.384615384615385</v>
      </c>
      <c r="O1185" s="0" t="n">
        <f aca="false">IF(AND(ISNUMBER($BW1185),ISNUMBER($BX1185)),MIN(1,MAX(0,($BX1185-2017+1)/($BX1185-$BW1185+1))),"")</f>
        <v>0.307692307692308</v>
      </c>
      <c r="P1185" s="0" t="n">
        <f aca="false">IF(AND(ISNUMBER($BW1185),ISNUMBER($BX1185)),MIN(1,MAX(0,($BX1185-2018+1)/($BX1185-$BW1185+1))),"")</f>
        <v>0.230769230769231</v>
      </c>
      <c r="Q1185" s="0" t="n">
        <f aca="false">IF(AND(ISNUMBER($BW1185),ISNUMBER($BX1185)),MIN(1,MAX(0,($BX1185-2019+1)/($BX1185-$BW1185+1))),"")</f>
        <v>0.153846153846154</v>
      </c>
      <c r="R1185" s="0" t="n">
        <f aca="false">IF(AND(ISNUMBER($BW1185),ISNUMBER($BX1185)),MIN(1,MAX(0,($BX1185-2016+1)/($BX1185-$BW1185+1))),"")</f>
        <v>0.384615384615385</v>
      </c>
      <c r="S1185" s="0" t="n">
        <f aca="false">IF($L1185&lt;&gt;"",IF($L1185&gt;=2015.5,1,0),"")</f>
        <v>0</v>
      </c>
      <c r="T1185" s="0" t="n">
        <f aca="false">IF($L1185&lt;&gt;"",IF($L1185&gt;=2016,1,0),"")</f>
        <v>0</v>
      </c>
      <c r="U1185" s="0" t="n">
        <f aca="false">IF(ISNUMBER($BX1185),IF($BX1185&gt;=2016,1,0),"")</f>
        <v>1</v>
      </c>
      <c r="V1185" s="0" t="n">
        <f aca="false">IF(ISNUMBER($BW1185),IF($BW1185&gt;=2016,1,0),"")</f>
        <v>0</v>
      </c>
      <c r="W1185" s="0" t="str">
        <f aca="false">IF(AND(ISNUMBER($BW1185),ISNUMBER($BX1185)),IF($BW1185&gt;=2016,"post-only",IF($BX1185&lt;2016,"pre-only","mixed")),"")</f>
        <v>mixed</v>
      </c>
      <c r="X1185" s="0" t="n">
        <f aca="false">IF(AND(ISNUMBER($BW1185),ISNUMBER($BX1185)),MIN(1,MAX(0,($BX1185-2017+1)/($BX1185-$BW1185+1))),"")</f>
        <v>0.307692307692308</v>
      </c>
      <c r="Y1185" s="0" t="n">
        <f aca="false">IF(AND(ISNUMBER($BW1185),ISNUMBER($BX1185)),MIN(1,MAX(0,($BX1185-2018+1)/($BX1185-$BW1185+1))),"")</f>
        <v>0.230769230769231</v>
      </c>
      <c r="Z1185" s="0" t="n">
        <f aca="false">IF(AND(ISNUMBER($BW1185),ISNUMBER($BX1185)),MIN(1,MAX(0,($BX1185-2019+1)/($BX1185-$BW1185+1))),"")</f>
        <v>0.153846153846154</v>
      </c>
      <c r="AA1185" s="0" t="n">
        <f aca="false">IF(ISNUMBER($BX1185),IF($BX1185&gt;=2017,1,0),"")</f>
        <v>1</v>
      </c>
      <c r="AB1185" s="0" t="n">
        <f aca="false">IF(ISNUMBER($BX1185),IF($BX1185&gt;=2018,1,0),"")</f>
        <v>1</v>
      </c>
      <c r="AC1185" s="0" t="n">
        <f aca="false">IF(ISNUMBER($BX1185),IF($BX1185&gt;=2019,1,0),"")</f>
        <v>1</v>
      </c>
      <c r="AD1185" s="0" t="n">
        <f aca="false">IF($L1185&lt;&gt;"",IF($L1185&gt;2013,1,0),"")</f>
        <v>1</v>
      </c>
      <c r="AE1185" s="0" t="n">
        <f aca="false">IF($L1185&lt;&gt;"",1+IF($L1185&gt;2011,1,0)+IF($L1185&gt;2014,1,0),"")</f>
        <v>2</v>
      </c>
      <c r="AF1185" s="0" t="s">
        <v>87</v>
      </c>
      <c r="AG1185" s="0" t="s">
        <v>436</v>
      </c>
      <c r="AH1185" s="0" t="s">
        <v>89</v>
      </c>
      <c r="AI1185" s="0" t="s">
        <v>497</v>
      </c>
      <c r="AJ1185" s="0" t="s">
        <v>334</v>
      </c>
      <c r="AK1185" s="0" t="str">
        <f aca="false">IF(AND($CF1185&lt;&gt;"",IFERROR(INDEX(subsample_country_map!$B:$B,MATCH($CF1185,subsample_country_map!$A:$A,0)),"")&lt;&gt;""),INDEX(subsample_country_map!$B:$B,MATCH($CF1185,subsample_country_map!$A:$A,0)),INDEX(lookup!$AA:$AA,MATCH($A1185,lookup!$A:$A,0)))</f>
        <v>3_AsiaPac</v>
      </c>
      <c r="AL1185" s="0" t="str">
        <f aca="false">IF(AND($CF1185&lt;&gt;"",IFERROR(INDEX(subsample_country_map!$C:$C,MATCH($CF1185,subsample_country_map!$A:$A,0)),"")&lt;&gt;""),INDEX(subsample_country_map!$C:$C,MATCH($CF1185,subsample_country_map!$A:$A,0)),INDEX(lookup!$AB:$AB,MATCH($A1185,lookup!$A:$A,0)))</f>
        <v>2_developing</v>
      </c>
      <c r="AM1185" s="0" t="str">
        <f aca="false">IF(AND($CF1185&lt;&gt;"",IFERROR(INDEX(subsample_country_map!$D:$D,MATCH($CF1185,subsample_country_map!$A:$A,0)),"")&lt;&gt;""),INDEX(subsample_country_map!$D:$D,MATCH($CF1185,subsample_country_map!$A:$A,0)),INDEX(lookup!$AC:$AC,MATCH($A1185,lookup!$A:$A,0)))</f>
        <v>2_non_western</v>
      </c>
      <c r="AN1185" s="0" t="str">
        <f aca="false">IF(AND($CF1185&lt;&gt;"",IFERROR(INDEX(subsample_country_map!$E:$E,MATCH($CF1185,subsample_country_map!$A:$A,0)),"")&lt;&gt;""),INDEX(subsample_country_map!$E:$E,MATCH($CF1185,subsample_country_map!$A:$A,0)),INDEX(lookup!$AD:$AD,MATCH($A1185,lookup!$A:$A,0)))</f>
        <v>2_civil law</v>
      </c>
      <c r="AO1185" s="0" t="str">
        <f aca="false">INDEX(lookup!$Y:$Y,MATCH($A1185,lookup!$A:$A,0))</f>
        <v>0_published</v>
      </c>
      <c r="AP1185" s="0" t="str">
        <f aca="false">INDEX(lookup!$Z:$Z,MATCH($A1185,lookup!$A:$A,0))</f>
        <v>1_VHB high</v>
      </c>
      <c r="AQ1185" s="0" t="str">
        <f aca="false">INDEX(lookup!$W:$W,MATCH($A1185,lookup!$A:$A,0))</f>
        <v>2_sust</v>
      </c>
      <c r="AS1185" s="0" t="s">
        <v>91</v>
      </c>
      <c r="AT1185" s="0" t="s">
        <v>111</v>
      </c>
      <c r="AU1185" s="0" t="s">
        <v>93</v>
      </c>
      <c r="AV1185" s="0" t="s">
        <v>4046</v>
      </c>
      <c r="AX1185" s="0" t="s">
        <v>4308</v>
      </c>
      <c r="BA1185" s="0" t="n">
        <v>21276</v>
      </c>
      <c r="BB1185" s="0" t="s">
        <v>347</v>
      </c>
      <c r="BC1185" s="0" t="s">
        <v>122</v>
      </c>
      <c r="BD1185" s="0" t="s">
        <v>123</v>
      </c>
      <c r="BE1185" s="0" t="s">
        <v>98</v>
      </c>
      <c r="BI1185" s="0" t="s">
        <v>189</v>
      </c>
      <c r="BJ1185" s="0" t="s">
        <v>4309</v>
      </c>
      <c r="BK1185" s="0" t="s">
        <v>4293</v>
      </c>
      <c r="BL1185" s="0" t="s">
        <v>4310</v>
      </c>
      <c r="BM1185" s="0" t="s">
        <v>4270</v>
      </c>
      <c r="BN1185" s="0" t="s">
        <v>4271</v>
      </c>
      <c r="BO1185" s="0" t="s">
        <v>105</v>
      </c>
      <c r="BP1185" s="0" t="s">
        <v>4265</v>
      </c>
      <c r="BQ1185" s="0" t="s">
        <v>127</v>
      </c>
      <c r="BT1185" s="0" t="n">
        <v>0</v>
      </c>
      <c r="BU1185" s="0" t="s">
        <v>4272</v>
      </c>
      <c r="BW1185" s="0" t="n">
        <v>2008</v>
      </c>
      <c r="BX1185" s="0" t="n">
        <v>2020</v>
      </c>
      <c r="BY1185" s="0" t="s">
        <v>4273</v>
      </c>
      <c r="BZ1185" s="0" t="n">
        <v>2014</v>
      </c>
      <c r="CA1185" s="0" t="n">
        <v>0.384615384615385</v>
      </c>
      <c r="CB1185" s="0" t="n">
        <v>0</v>
      </c>
      <c r="CC1185" s="0" t="n">
        <v>1</v>
      </c>
      <c r="CD1185" s="0" t="n">
        <v>-0.0317367972455103</v>
      </c>
      <c r="CE1185" s="0" t="n">
        <v>1</v>
      </c>
    </row>
    <row r="1186" customFormat="false" ht="15" hidden="false" customHeight="false" outlineLevel="0" collapsed="false">
      <c r="A1186" s="0" t="s">
        <v>4265</v>
      </c>
      <c r="B1186" s="0" t="n">
        <v>2491</v>
      </c>
      <c r="C1186" s="0" t="n">
        <v>-0.0276866146766693</v>
      </c>
      <c r="D1186" s="0" t="n">
        <v>21276</v>
      </c>
      <c r="E1186" s="0" t="n">
        <f aca="false">IF(ISNUMBER($BA1186),$BA1186,IF(AND(ISNUMBER($D1186),ISNUMBER($BW1186),ISNUMBER($BX1186)),$D1186*($BX1186-$BW1186+1),""))</f>
        <v>21276</v>
      </c>
      <c r="H1186" s="0" t="s">
        <v>118</v>
      </c>
      <c r="I1186" s="0" t="s">
        <v>119</v>
      </c>
      <c r="J1186" s="0" t="n">
        <f aca="false">IF($BW1186&lt;&gt;"",$BW1186,"")</f>
        <v>2008</v>
      </c>
      <c r="K1186" s="0" t="n">
        <f aca="false">IF($BX1186&lt;&gt;"",$BX1186,"")</f>
        <v>2020</v>
      </c>
      <c r="L1186" s="0" t="n">
        <f aca="false">IF(AND(ISNUMBER($BW1186),ISNUMBER($BX1186)),($BW1186+$BX1186)/2,"")</f>
        <v>2014</v>
      </c>
      <c r="M1186" s="0" t="n">
        <f aca="false">IF($L1186&lt;&gt;"",$L1186,"")</f>
        <v>2014</v>
      </c>
      <c r="N1186" s="0" t="n">
        <f aca="false">IF(AND(ISNUMBER($BW1186),ISNUMBER($BX1186)),MIN(1,MAX(0,($BX1186-2016+1)/($BX1186-$BW1186+1))),"")</f>
        <v>0.384615384615385</v>
      </c>
      <c r="O1186" s="0" t="n">
        <f aca="false">IF(AND(ISNUMBER($BW1186),ISNUMBER($BX1186)),MIN(1,MAX(0,($BX1186-2017+1)/($BX1186-$BW1186+1))),"")</f>
        <v>0.307692307692308</v>
      </c>
      <c r="P1186" s="0" t="n">
        <f aca="false">IF(AND(ISNUMBER($BW1186),ISNUMBER($BX1186)),MIN(1,MAX(0,($BX1186-2018+1)/($BX1186-$BW1186+1))),"")</f>
        <v>0.230769230769231</v>
      </c>
      <c r="Q1186" s="0" t="n">
        <f aca="false">IF(AND(ISNUMBER($BW1186),ISNUMBER($BX1186)),MIN(1,MAX(0,($BX1186-2019+1)/($BX1186-$BW1186+1))),"")</f>
        <v>0.153846153846154</v>
      </c>
      <c r="R1186" s="0" t="n">
        <f aca="false">IF(AND(ISNUMBER($BW1186),ISNUMBER($BX1186)),MIN(1,MAX(0,($BX1186-2016+1)/($BX1186-$BW1186+1))),"")</f>
        <v>0.384615384615385</v>
      </c>
      <c r="S1186" s="0" t="n">
        <f aca="false">IF($L1186&lt;&gt;"",IF($L1186&gt;=2015.5,1,0),"")</f>
        <v>0</v>
      </c>
      <c r="T1186" s="0" t="n">
        <f aca="false">IF($L1186&lt;&gt;"",IF($L1186&gt;=2016,1,0),"")</f>
        <v>0</v>
      </c>
      <c r="U1186" s="0" t="n">
        <f aca="false">IF(ISNUMBER($BX1186),IF($BX1186&gt;=2016,1,0),"")</f>
        <v>1</v>
      </c>
      <c r="V1186" s="0" t="n">
        <f aca="false">IF(ISNUMBER($BW1186),IF($BW1186&gt;=2016,1,0),"")</f>
        <v>0</v>
      </c>
      <c r="W1186" s="0" t="str">
        <f aca="false">IF(AND(ISNUMBER($BW1186),ISNUMBER($BX1186)),IF($BW1186&gt;=2016,"post-only",IF($BX1186&lt;2016,"pre-only","mixed")),"")</f>
        <v>mixed</v>
      </c>
      <c r="X1186" s="0" t="n">
        <f aca="false">IF(AND(ISNUMBER($BW1186),ISNUMBER($BX1186)),MIN(1,MAX(0,($BX1186-2017+1)/($BX1186-$BW1186+1))),"")</f>
        <v>0.307692307692308</v>
      </c>
      <c r="Y1186" s="0" t="n">
        <f aca="false">IF(AND(ISNUMBER($BW1186),ISNUMBER($BX1186)),MIN(1,MAX(0,($BX1186-2018+1)/($BX1186-$BW1186+1))),"")</f>
        <v>0.230769230769231</v>
      </c>
      <c r="Z1186" s="0" t="n">
        <f aca="false">IF(AND(ISNUMBER($BW1186),ISNUMBER($BX1186)),MIN(1,MAX(0,($BX1186-2019+1)/($BX1186-$BW1186+1))),"")</f>
        <v>0.153846153846154</v>
      </c>
      <c r="AA1186" s="0" t="n">
        <f aca="false">IF(ISNUMBER($BX1186),IF($BX1186&gt;=2017,1,0),"")</f>
        <v>1</v>
      </c>
      <c r="AB1186" s="0" t="n">
        <f aca="false">IF(ISNUMBER($BX1186),IF($BX1186&gt;=2018,1,0),"")</f>
        <v>1</v>
      </c>
      <c r="AC1186" s="0" t="n">
        <f aca="false">IF(ISNUMBER($BX1186),IF($BX1186&gt;=2019,1,0),"")</f>
        <v>1</v>
      </c>
      <c r="AD1186" s="0" t="n">
        <f aca="false">IF($L1186&lt;&gt;"",IF($L1186&gt;2013,1,0),"")</f>
        <v>1</v>
      </c>
      <c r="AE1186" s="0" t="n">
        <f aca="false">IF($L1186&lt;&gt;"",1+IF($L1186&gt;2011,1,0)+IF($L1186&gt;2014,1,0),"")</f>
        <v>2</v>
      </c>
      <c r="AF1186" s="0" t="s">
        <v>87</v>
      </c>
      <c r="AG1186" s="0" t="s">
        <v>436</v>
      </c>
      <c r="AH1186" s="0" t="s">
        <v>89</v>
      </c>
      <c r="AI1186" s="0" t="s">
        <v>497</v>
      </c>
      <c r="AJ1186" s="0" t="s">
        <v>334</v>
      </c>
      <c r="AK1186" s="0" t="str">
        <f aca="false">IF(AND($CF1186&lt;&gt;"",IFERROR(INDEX(subsample_country_map!$B:$B,MATCH($CF1186,subsample_country_map!$A:$A,0)),"")&lt;&gt;""),INDEX(subsample_country_map!$B:$B,MATCH($CF1186,subsample_country_map!$A:$A,0)),INDEX(lookup!$AA:$AA,MATCH($A1186,lookup!$A:$A,0)))</f>
        <v>3_AsiaPac</v>
      </c>
      <c r="AL1186" s="0" t="str">
        <f aca="false">IF(AND($CF1186&lt;&gt;"",IFERROR(INDEX(subsample_country_map!$C:$C,MATCH($CF1186,subsample_country_map!$A:$A,0)),"")&lt;&gt;""),INDEX(subsample_country_map!$C:$C,MATCH($CF1186,subsample_country_map!$A:$A,0)),INDEX(lookup!$AB:$AB,MATCH($A1186,lookup!$A:$A,0)))</f>
        <v>2_developing</v>
      </c>
      <c r="AM1186" s="0" t="str">
        <f aca="false">IF(AND($CF1186&lt;&gt;"",IFERROR(INDEX(subsample_country_map!$D:$D,MATCH($CF1186,subsample_country_map!$A:$A,0)),"")&lt;&gt;""),INDEX(subsample_country_map!$D:$D,MATCH($CF1186,subsample_country_map!$A:$A,0)),INDEX(lookup!$AC:$AC,MATCH($A1186,lookup!$A:$A,0)))</f>
        <v>2_non_western</v>
      </c>
      <c r="AN1186" s="0" t="str">
        <f aca="false">IF(AND($CF1186&lt;&gt;"",IFERROR(INDEX(subsample_country_map!$E:$E,MATCH($CF1186,subsample_country_map!$A:$A,0)),"")&lt;&gt;""),INDEX(subsample_country_map!$E:$E,MATCH($CF1186,subsample_country_map!$A:$A,0)),INDEX(lookup!$AD:$AD,MATCH($A1186,lookup!$A:$A,0)))</f>
        <v>2_civil law</v>
      </c>
      <c r="AO1186" s="0" t="str">
        <f aca="false">INDEX(lookup!$Y:$Y,MATCH($A1186,lookup!$A:$A,0))</f>
        <v>0_published</v>
      </c>
      <c r="AP1186" s="0" t="str">
        <f aca="false">INDEX(lookup!$Z:$Z,MATCH($A1186,lookup!$A:$A,0))</f>
        <v>1_VHB high</v>
      </c>
      <c r="AQ1186" s="0" t="str">
        <f aca="false">INDEX(lookup!$W:$W,MATCH($A1186,lookup!$A:$A,0))</f>
        <v>2_sust</v>
      </c>
      <c r="AS1186" s="0" t="s">
        <v>91</v>
      </c>
      <c r="AT1186" s="0" t="s">
        <v>111</v>
      </c>
      <c r="AU1186" s="0" t="s">
        <v>93</v>
      </c>
      <c r="AV1186" s="0" t="s">
        <v>232</v>
      </c>
      <c r="AX1186" s="0" t="s">
        <v>3032</v>
      </c>
      <c r="BA1186" s="0" t="n">
        <v>21276</v>
      </c>
      <c r="BB1186" s="0" t="s">
        <v>347</v>
      </c>
      <c r="BC1186" s="0" t="s">
        <v>122</v>
      </c>
      <c r="BD1186" s="0" t="s">
        <v>123</v>
      </c>
      <c r="BE1186" s="0" t="s">
        <v>98</v>
      </c>
      <c r="BI1186" s="0" t="s">
        <v>189</v>
      </c>
      <c r="BJ1186" s="0" t="s">
        <v>4311</v>
      </c>
      <c r="BK1186" s="0" t="s">
        <v>4293</v>
      </c>
      <c r="BL1186" s="0" t="s">
        <v>4312</v>
      </c>
      <c r="BM1186" s="0" t="s">
        <v>4277</v>
      </c>
      <c r="BN1186" s="0" t="s">
        <v>4271</v>
      </c>
      <c r="BO1186" s="0" t="s">
        <v>105</v>
      </c>
      <c r="BP1186" s="0" t="s">
        <v>4265</v>
      </c>
      <c r="BQ1186" s="0" t="s">
        <v>127</v>
      </c>
      <c r="BT1186" s="0" t="n">
        <v>0</v>
      </c>
      <c r="BU1186" s="0" t="s">
        <v>4272</v>
      </c>
      <c r="BW1186" s="0" t="n">
        <v>2008</v>
      </c>
      <c r="BX1186" s="0" t="n">
        <v>2020</v>
      </c>
      <c r="BY1186" s="0" t="s">
        <v>4273</v>
      </c>
      <c r="BZ1186" s="0" t="n">
        <v>2014</v>
      </c>
      <c r="CA1186" s="0" t="n">
        <v>0.384615384615385</v>
      </c>
      <c r="CB1186" s="0" t="n">
        <v>0</v>
      </c>
      <c r="CC1186" s="0" t="n">
        <v>1</v>
      </c>
      <c r="CD1186" s="0" t="n">
        <v>-0.0276936923110359</v>
      </c>
      <c r="CE1186" s="0" t="n">
        <v>1</v>
      </c>
    </row>
    <row r="1187" customFormat="false" ht="15" hidden="false" customHeight="false" outlineLevel="0" collapsed="false">
      <c r="A1187" s="0" t="s">
        <v>4265</v>
      </c>
      <c r="B1187" s="0" t="n">
        <v>2492</v>
      </c>
      <c r="C1187" s="0" t="n">
        <v>-0.0225358602617487</v>
      </c>
      <c r="D1187" s="0" t="n">
        <v>8679</v>
      </c>
      <c r="E1187" s="0" t="n">
        <f aca="false">IF(ISNUMBER($BA1187),$BA1187,IF(AND(ISNUMBER($D1187),ISNUMBER($BW1187),ISNUMBER($BX1187)),$D1187*($BX1187-$BW1187+1),""))</f>
        <v>8679</v>
      </c>
      <c r="H1187" s="0" t="s">
        <v>118</v>
      </c>
      <c r="I1187" s="0" t="s">
        <v>119</v>
      </c>
      <c r="J1187" s="0" t="n">
        <f aca="false">IF($BW1187&lt;&gt;"",$BW1187,"")</f>
        <v>2008</v>
      </c>
      <c r="K1187" s="0" t="n">
        <f aca="false">IF($BX1187&lt;&gt;"",$BX1187,"")</f>
        <v>2020</v>
      </c>
      <c r="L1187" s="0" t="n">
        <f aca="false">IF(AND(ISNUMBER($BW1187),ISNUMBER($BX1187)),($BW1187+$BX1187)/2,"")</f>
        <v>2014</v>
      </c>
      <c r="M1187" s="0" t="n">
        <f aca="false">IF($L1187&lt;&gt;"",$L1187,"")</f>
        <v>2014</v>
      </c>
      <c r="N1187" s="0" t="n">
        <f aca="false">IF(AND(ISNUMBER($BW1187),ISNUMBER($BX1187)),MIN(1,MAX(0,($BX1187-2016+1)/($BX1187-$BW1187+1))),"")</f>
        <v>0.384615384615385</v>
      </c>
      <c r="O1187" s="0" t="n">
        <f aca="false">IF(AND(ISNUMBER($BW1187),ISNUMBER($BX1187)),MIN(1,MAX(0,($BX1187-2017+1)/($BX1187-$BW1187+1))),"")</f>
        <v>0.307692307692308</v>
      </c>
      <c r="P1187" s="0" t="n">
        <f aca="false">IF(AND(ISNUMBER($BW1187),ISNUMBER($BX1187)),MIN(1,MAX(0,($BX1187-2018+1)/($BX1187-$BW1187+1))),"")</f>
        <v>0.230769230769231</v>
      </c>
      <c r="Q1187" s="0" t="n">
        <f aca="false">IF(AND(ISNUMBER($BW1187),ISNUMBER($BX1187)),MIN(1,MAX(0,($BX1187-2019+1)/($BX1187-$BW1187+1))),"")</f>
        <v>0.153846153846154</v>
      </c>
      <c r="R1187" s="0" t="n">
        <f aca="false">IF(AND(ISNUMBER($BW1187),ISNUMBER($BX1187)),MIN(1,MAX(0,($BX1187-2016+1)/($BX1187-$BW1187+1))),"")</f>
        <v>0.384615384615385</v>
      </c>
      <c r="S1187" s="0" t="n">
        <f aca="false">IF($L1187&lt;&gt;"",IF($L1187&gt;=2015.5,1,0),"")</f>
        <v>0</v>
      </c>
      <c r="T1187" s="0" t="n">
        <f aca="false">IF($L1187&lt;&gt;"",IF($L1187&gt;=2016,1,0),"")</f>
        <v>0</v>
      </c>
      <c r="U1187" s="0" t="n">
        <f aca="false">IF(ISNUMBER($BX1187),IF($BX1187&gt;=2016,1,0),"")</f>
        <v>1</v>
      </c>
      <c r="V1187" s="0" t="n">
        <f aca="false">IF(ISNUMBER($BW1187),IF($BW1187&gt;=2016,1,0),"")</f>
        <v>0</v>
      </c>
      <c r="W1187" s="0" t="str">
        <f aca="false">IF(AND(ISNUMBER($BW1187),ISNUMBER($BX1187)),IF($BW1187&gt;=2016,"post-only",IF($BX1187&lt;2016,"pre-only","mixed")),"")</f>
        <v>mixed</v>
      </c>
      <c r="X1187" s="0" t="n">
        <f aca="false">IF(AND(ISNUMBER($BW1187),ISNUMBER($BX1187)),MIN(1,MAX(0,($BX1187-2017+1)/($BX1187-$BW1187+1))),"")</f>
        <v>0.307692307692308</v>
      </c>
      <c r="Y1187" s="0" t="n">
        <f aca="false">IF(AND(ISNUMBER($BW1187),ISNUMBER($BX1187)),MIN(1,MAX(0,($BX1187-2018+1)/($BX1187-$BW1187+1))),"")</f>
        <v>0.230769230769231</v>
      </c>
      <c r="Z1187" s="0" t="n">
        <f aca="false">IF(AND(ISNUMBER($BW1187),ISNUMBER($BX1187)),MIN(1,MAX(0,($BX1187-2019+1)/($BX1187-$BW1187+1))),"")</f>
        <v>0.153846153846154</v>
      </c>
      <c r="AA1187" s="0" t="n">
        <f aca="false">IF(ISNUMBER($BX1187),IF($BX1187&gt;=2017,1,0),"")</f>
        <v>1</v>
      </c>
      <c r="AB1187" s="0" t="n">
        <f aca="false">IF(ISNUMBER($BX1187),IF($BX1187&gt;=2018,1,0),"")</f>
        <v>1</v>
      </c>
      <c r="AC1187" s="0" t="n">
        <f aca="false">IF(ISNUMBER($BX1187),IF($BX1187&gt;=2019,1,0),"")</f>
        <v>1</v>
      </c>
      <c r="AD1187" s="0" t="n">
        <f aca="false">IF($L1187&lt;&gt;"",IF($L1187&gt;2013,1,0),"")</f>
        <v>1</v>
      </c>
      <c r="AE1187" s="0" t="n">
        <f aca="false">IF($L1187&lt;&gt;"",1+IF($L1187&gt;2011,1,0)+IF($L1187&gt;2014,1,0),"")</f>
        <v>2</v>
      </c>
      <c r="AF1187" s="0" t="s">
        <v>87</v>
      </c>
      <c r="AG1187" s="0" t="s">
        <v>436</v>
      </c>
      <c r="AH1187" s="0" t="s">
        <v>89</v>
      </c>
      <c r="AI1187" s="0" t="s">
        <v>497</v>
      </c>
      <c r="AJ1187" s="0" t="s">
        <v>334</v>
      </c>
      <c r="AK1187" s="0" t="str">
        <f aca="false">IF(AND($CF1187&lt;&gt;"",IFERROR(INDEX(subsample_country_map!$B:$B,MATCH($CF1187,subsample_country_map!$A:$A,0)),"")&lt;&gt;""),INDEX(subsample_country_map!$B:$B,MATCH($CF1187,subsample_country_map!$A:$A,0)),INDEX(lookup!$AA:$AA,MATCH($A1187,lookup!$A:$A,0)))</f>
        <v>3_AsiaPac</v>
      </c>
      <c r="AL1187" s="0" t="str">
        <f aca="false">IF(AND($CF1187&lt;&gt;"",IFERROR(INDEX(subsample_country_map!$C:$C,MATCH($CF1187,subsample_country_map!$A:$A,0)),"")&lt;&gt;""),INDEX(subsample_country_map!$C:$C,MATCH($CF1187,subsample_country_map!$A:$A,0)),INDEX(lookup!$AB:$AB,MATCH($A1187,lookup!$A:$A,0)))</f>
        <v>2_developing</v>
      </c>
      <c r="AM1187" s="0" t="str">
        <f aca="false">IF(AND($CF1187&lt;&gt;"",IFERROR(INDEX(subsample_country_map!$D:$D,MATCH($CF1187,subsample_country_map!$A:$A,0)),"")&lt;&gt;""),INDEX(subsample_country_map!$D:$D,MATCH($CF1187,subsample_country_map!$A:$A,0)),INDEX(lookup!$AC:$AC,MATCH($A1187,lookup!$A:$A,0)))</f>
        <v>2_non_western</v>
      </c>
      <c r="AN1187" s="0" t="str">
        <f aca="false">IF(AND($CF1187&lt;&gt;"",IFERROR(INDEX(subsample_country_map!$E:$E,MATCH($CF1187,subsample_country_map!$A:$A,0)),"")&lt;&gt;""),INDEX(subsample_country_map!$E:$E,MATCH($CF1187,subsample_country_map!$A:$A,0)),INDEX(lookup!$AD:$AD,MATCH($A1187,lookup!$A:$A,0)))</f>
        <v>2_civil law</v>
      </c>
      <c r="AO1187" s="0" t="str">
        <f aca="false">INDEX(lookup!$Y:$Y,MATCH($A1187,lookup!$A:$A,0))</f>
        <v>0_published</v>
      </c>
      <c r="AP1187" s="0" t="str">
        <f aca="false">INDEX(lookup!$Z:$Z,MATCH($A1187,lookup!$A:$A,0))</f>
        <v>1_VHB high</v>
      </c>
      <c r="AQ1187" s="0" t="str">
        <f aca="false">INDEX(lookup!$W:$W,MATCH($A1187,lookup!$A:$A,0))</f>
        <v>2_sust</v>
      </c>
      <c r="AS1187" s="0" t="s">
        <v>91</v>
      </c>
      <c r="AT1187" s="0" t="s">
        <v>111</v>
      </c>
      <c r="AU1187" s="0" t="s">
        <v>93</v>
      </c>
      <c r="AV1187" s="0" t="s">
        <v>1696</v>
      </c>
      <c r="AX1187" s="0" t="s">
        <v>3045</v>
      </c>
      <c r="BA1187" s="0" t="n">
        <v>8679</v>
      </c>
      <c r="BB1187" s="0" t="s">
        <v>347</v>
      </c>
      <c r="BC1187" s="0" t="s">
        <v>122</v>
      </c>
      <c r="BD1187" s="0" t="s">
        <v>123</v>
      </c>
      <c r="BE1187" s="0" t="s">
        <v>4313</v>
      </c>
      <c r="BF1187" s="0" t="s">
        <v>4314</v>
      </c>
      <c r="BI1187" s="0" t="s">
        <v>189</v>
      </c>
      <c r="BJ1187" s="0" t="s">
        <v>4315</v>
      </c>
      <c r="BK1187" s="0" t="s">
        <v>4293</v>
      </c>
      <c r="BL1187" s="0" t="s">
        <v>4316</v>
      </c>
      <c r="BM1187" s="0" t="s">
        <v>4270</v>
      </c>
      <c r="BN1187" s="0" t="s">
        <v>4271</v>
      </c>
      <c r="BO1187" s="0" t="s">
        <v>105</v>
      </c>
      <c r="BP1187" s="0" t="s">
        <v>4265</v>
      </c>
      <c r="BQ1187" s="0" t="s">
        <v>127</v>
      </c>
      <c r="BT1187" s="0" t="n">
        <v>0</v>
      </c>
      <c r="BU1187" s="0" t="s">
        <v>4272</v>
      </c>
      <c r="BW1187" s="0" t="n">
        <v>2008</v>
      </c>
      <c r="BX1187" s="0" t="n">
        <v>2020</v>
      </c>
      <c r="BY1187" s="0" t="s">
        <v>4273</v>
      </c>
      <c r="BZ1187" s="0" t="n">
        <v>2014</v>
      </c>
      <c r="CA1187" s="0" t="n">
        <v>0.384615384615385</v>
      </c>
      <c r="CB1187" s="0" t="n">
        <v>0</v>
      </c>
      <c r="CC1187" s="0" t="n">
        <v>1</v>
      </c>
      <c r="CD1187" s="0" t="n">
        <v>-0.0225396764828983</v>
      </c>
      <c r="CE1187" s="0" t="n">
        <v>1</v>
      </c>
    </row>
    <row r="1188" customFormat="false" ht="15" hidden="false" customHeight="false" outlineLevel="0" collapsed="false">
      <c r="A1188" s="0" t="s">
        <v>4265</v>
      </c>
      <c r="B1188" s="0" t="n">
        <v>2493</v>
      </c>
      <c r="C1188" s="0" t="n">
        <v>-0.0169574205988679</v>
      </c>
      <c r="D1188" s="0" t="n">
        <v>8679</v>
      </c>
      <c r="E1188" s="0" t="n">
        <f aca="false">IF(ISNUMBER($BA1188),$BA1188,IF(AND(ISNUMBER($D1188),ISNUMBER($BW1188),ISNUMBER($BX1188)),$D1188*($BX1188-$BW1188+1),""))</f>
        <v>8679</v>
      </c>
      <c r="H1188" s="0" t="s">
        <v>118</v>
      </c>
      <c r="I1188" s="0" t="s">
        <v>119</v>
      </c>
      <c r="J1188" s="0" t="n">
        <f aca="false">IF($BW1188&lt;&gt;"",$BW1188,"")</f>
        <v>2008</v>
      </c>
      <c r="K1188" s="0" t="n">
        <f aca="false">IF($BX1188&lt;&gt;"",$BX1188,"")</f>
        <v>2020</v>
      </c>
      <c r="L1188" s="0" t="n">
        <f aca="false">IF(AND(ISNUMBER($BW1188),ISNUMBER($BX1188)),($BW1188+$BX1188)/2,"")</f>
        <v>2014</v>
      </c>
      <c r="M1188" s="0" t="n">
        <f aca="false">IF($L1188&lt;&gt;"",$L1188,"")</f>
        <v>2014</v>
      </c>
      <c r="N1188" s="0" t="n">
        <f aca="false">IF(AND(ISNUMBER($BW1188),ISNUMBER($BX1188)),MIN(1,MAX(0,($BX1188-2016+1)/($BX1188-$BW1188+1))),"")</f>
        <v>0.384615384615385</v>
      </c>
      <c r="O1188" s="0" t="n">
        <f aca="false">IF(AND(ISNUMBER($BW1188),ISNUMBER($BX1188)),MIN(1,MAX(0,($BX1188-2017+1)/($BX1188-$BW1188+1))),"")</f>
        <v>0.307692307692308</v>
      </c>
      <c r="P1188" s="0" t="n">
        <f aca="false">IF(AND(ISNUMBER($BW1188),ISNUMBER($BX1188)),MIN(1,MAX(0,($BX1188-2018+1)/($BX1188-$BW1188+1))),"")</f>
        <v>0.230769230769231</v>
      </c>
      <c r="Q1188" s="0" t="n">
        <f aca="false">IF(AND(ISNUMBER($BW1188),ISNUMBER($BX1188)),MIN(1,MAX(0,($BX1188-2019+1)/($BX1188-$BW1188+1))),"")</f>
        <v>0.153846153846154</v>
      </c>
      <c r="R1188" s="0" t="n">
        <f aca="false">IF(AND(ISNUMBER($BW1188),ISNUMBER($BX1188)),MIN(1,MAX(0,($BX1188-2016+1)/($BX1188-$BW1188+1))),"")</f>
        <v>0.384615384615385</v>
      </c>
      <c r="S1188" s="0" t="n">
        <f aca="false">IF($L1188&lt;&gt;"",IF($L1188&gt;=2015.5,1,0),"")</f>
        <v>0</v>
      </c>
      <c r="T1188" s="0" t="n">
        <f aca="false">IF($L1188&lt;&gt;"",IF($L1188&gt;=2016,1,0),"")</f>
        <v>0</v>
      </c>
      <c r="U1188" s="0" t="n">
        <f aca="false">IF(ISNUMBER($BX1188),IF($BX1188&gt;=2016,1,0),"")</f>
        <v>1</v>
      </c>
      <c r="V1188" s="0" t="n">
        <f aca="false">IF(ISNUMBER($BW1188),IF($BW1188&gt;=2016,1,0),"")</f>
        <v>0</v>
      </c>
      <c r="W1188" s="0" t="str">
        <f aca="false">IF(AND(ISNUMBER($BW1188),ISNUMBER($BX1188)),IF($BW1188&gt;=2016,"post-only",IF($BX1188&lt;2016,"pre-only","mixed")),"")</f>
        <v>mixed</v>
      </c>
      <c r="X1188" s="0" t="n">
        <f aca="false">IF(AND(ISNUMBER($BW1188),ISNUMBER($BX1188)),MIN(1,MAX(0,($BX1188-2017+1)/($BX1188-$BW1188+1))),"")</f>
        <v>0.307692307692308</v>
      </c>
      <c r="Y1188" s="0" t="n">
        <f aca="false">IF(AND(ISNUMBER($BW1188),ISNUMBER($BX1188)),MIN(1,MAX(0,($BX1188-2018+1)/($BX1188-$BW1188+1))),"")</f>
        <v>0.230769230769231</v>
      </c>
      <c r="Z1188" s="0" t="n">
        <f aca="false">IF(AND(ISNUMBER($BW1188),ISNUMBER($BX1188)),MIN(1,MAX(0,($BX1188-2019+1)/($BX1188-$BW1188+1))),"")</f>
        <v>0.153846153846154</v>
      </c>
      <c r="AA1188" s="0" t="n">
        <f aca="false">IF(ISNUMBER($BX1188),IF($BX1188&gt;=2017,1,0),"")</f>
        <v>1</v>
      </c>
      <c r="AB1188" s="0" t="n">
        <f aca="false">IF(ISNUMBER($BX1188),IF($BX1188&gt;=2018,1,0),"")</f>
        <v>1</v>
      </c>
      <c r="AC1188" s="0" t="n">
        <f aca="false">IF(ISNUMBER($BX1188),IF($BX1188&gt;=2019,1,0),"")</f>
        <v>1</v>
      </c>
      <c r="AD1188" s="0" t="n">
        <f aca="false">IF($L1188&lt;&gt;"",IF($L1188&gt;2013,1,0),"")</f>
        <v>1</v>
      </c>
      <c r="AE1188" s="0" t="n">
        <f aca="false">IF($L1188&lt;&gt;"",1+IF($L1188&gt;2011,1,0)+IF($L1188&gt;2014,1,0),"")</f>
        <v>2</v>
      </c>
      <c r="AF1188" s="0" t="s">
        <v>87</v>
      </c>
      <c r="AG1188" s="0" t="s">
        <v>436</v>
      </c>
      <c r="AH1188" s="0" t="s">
        <v>89</v>
      </c>
      <c r="AI1188" s="0" t="s">
        <v>497</v>
      </c>
      <c r="AJ1188" s="0" t="s">
        <v>334</v>
      </c>
      <c r="AK1188" s="0" t="str">
        <f aca="false">IF(AND($CF1188&lt;&gt;"",IFERROR(INDEX(subsample_country_map!$B:$B,MATCH($CF1188,subsample_country_map!$A:$A,0)),"")&lt;&gt;""),INDEX(subsample_country_map!$B:$B,MATCH($CF1188,subsample_country_map!$A:$A,0)),INDEX(lookup!$AA:$AA,MATCH($A1188,lookup!$A:$A,0)))</f>
        <v>3_AsiaPac</v>
      </c>
      <c r="AL1188" s="0" t="str">
        <f aca="false">IF(AND($CF1188&lt;&gt;"",IFERROR(INDEX(subsample_country_map!$C:$C,MATCH($CF1188,subsample_country_map!$A:$A,0)),"")&lt;&gt;""),INDEX(subsample_country_map!$C:$C,MATCH($CF1188,subsample_country_map!$A:$A,0)),INDEX(lookup!$AB:$AB,MATCH($A1188,lookup!$A:$A,0)))</f>
        <v>2_developing</v>
      </c>
      <c r="AM1188" s="0" t="str">
        <f aca="false">IF(AND($CF1188&lt;&gt;"",IFERROR(INDEX(subsample_country_map!$D:$D,MATCH($CF1188,subsample_country_map!$A:$A,0)),"")&lt;&gt;""),INDEX(subsample_country_map!$D:$D,MATCH($CF1188,subsample_country_map!$A:$A,0)),INDEX(lookup!$AC:$AC,MATCH($A1188,lookup!$A:$A,0)))</f>
        <v>2_non_western</v>
      </c>
      <c r="AN1188" s="0" t="str">
        <f aca="false">IF(AND($CF1188&lt;&gt;"",IFERROR(INDEX(subsample_country_map!$E:$E,MATCH($CF1188,subsample_country_map!$A:$A,0)),"")&lt;&gt;""),INDEX(subsample_country_map!$E:$E,MATCH($CF1188,subsample_country_map!$A:$A,0)),INDEX(lookup!$AD:$AD,MATCH($A1188,lookup!$A:$A,0)))</f>
        <v>2_civil law</v>
      </c>
      <c r="AO1188" s="0" t="str">
        <f aca="false">INDEX(lookup!$Y:$Y,MATCH($A1188,lookup!$A:$A,0))</f>
        <v>0_published</v>
      </c>
      <c r="AP1188" s="0" t="str">
        <f aca="false">INDEX(lookup!$Z:$Z,MATCH($A1188,lookup!$A:$A,0))</f>
        <v>1_VHB high</v>
      </c>
      <c r="AQ1188" s="0" t="str">
        <f aca="false">INDEX(lookup!$W:$W,MATCH($A1188,lookup!$A:$A,0))</f>
        <v>2_sust</v>
      </c>
      <c r="AS1188" s="0" t="s">
        <v>91</v>
      </c>
      <c r="AT1188" s="0" t="s">
        <v>111</v>
      </c>
      <c r="AU1188" s="0" t="s">
        <v>93</v>
      </c>
      <c r="AV1188" s="0" t="s">
        <v>3122</v>
      </c>
      <c r="AX1188" s="0" t="s">
        <v>4317</v>
      </c>
      <c r="BA1188" s="0" t="n">
        <v>8679</v>
      </c>
      <c r="BB1188" s="0" t="s">
        <v>347</v>
      </c>
      <c r="BC1188" s="0" t="s">
        <v>122</v>
      </c>
      <c r="BD1188" s="0" t="s">
        <v>123</v>
      </c>
      <c r="BE1188" s="0" t="s">
        <v>4313</v>
      </c>
      <c r="BF1188" s="0" t="s">
        <v>4314</v>
      </c>
      <c r="BI1188" s="0" t="s">
        <v>189</v>
      </c>
      <c r="BJ1188" s="0" t="s">
        <v>4318</v>
      </c>
      <c r="BK1188" s="0" t="s">
        <v>4319</v>
      </c>
      <c r="BL1188" s="0" t="s">
        <v>4320</v>
      </c>
      <c r="BM1188" s="0" t="s">
        <v>4277</v>
      </c>
      <c r="BN1188" s="0" t="s">
        <v>4271</v>
      </c>
      <c r="BO1188" s="0" t="s">
        <v>105</v>
      </c>
      <c r="BP1188" s="0" t="s">
        <v>4265</v>
      </c>
      <c r="BQ1188" s="0" t="s">
        <v>127</v>
      </c>
      <c r="BT1188" s="0" t="n">
        <v>0</v>
      </c>
      <c r="BU1188" s="0" t="s">
        <v>4272</v>
      </c>
      <c r="BW1188" s="0" t="n">
        <v>2008</v>
      </c>
      <c r="BX1188" s="0" t="n">
        <v>2020</v>
      </c>
      <c r="BY1188" s="0" t="s">
        <v>4273</v>
      </c>
      <c r="BZ1188" s="0" t="n">
        <v>2014</v>
      </c>
      <c r="CA1188" s="0" t="n">
        <v>0.384615384615385</v>
      </c>
      <c r="CB1188" s="0" t="n">
        <v>0</v>
      </c>
      <c r="CC1188" s="0" t="n">
        <v>1</v>
      </c>
      <c r="CD1188" s="0" t="n">
        <v>-0.0169590462713735</v>
      </c>
      <c r="CE1188" s="0" t="n">
        <v>1</v>
      </c>
    </row>
    <row r="1189" customFormat="false" ht="15" hidden="false" customHeight="false" outlineLevel="0" collapsed="false">
      <c r="A1189" s="0" t="s">
        <v>4265</v>
      </c>
      <c r="B1189" s="0" t="n">
        <v>2494</v>
      </c>
      <c r="C1189" s="0" t="n">
        <v>-0.026536025229296</v>
      </c>
      <c r="D1189" s="0" t="n">
        <v>13550</v>
      </c>
      <c r="E1189" s="0" t="n">
        <f aca="false">IF(ISNUMBER($BA1189),$BA1189,IF(AND(ISNUMBER($D1189),ISNUMBER($BW1189),ISNUMBER($BX1189)),$D1189*($BX1189-$BW1189+1),""))</f>
        <v>13550</v>
      </c>
      <c r="H1189" s="0" t="s">
        <v>118</v>
      </c>
      <c r="I1189" s="0" t="s">
        <v>119</v>
      </c>
      <c r="J1189" s="0" t="n">
        <f aca="false">IF($BW1189&lt;&gt;"",$BW1189,"")</f>
        <v>2008</v>
      </c>
      <c r="K1189" s="0" t="n">
        <f aca="false">IF($BX1189&lt;&gt;"",$BX1189,"")</f>
        <v>2020</v>
      </c>
      <c r="L1189" s="0" t="n">
        <f aca="false">IF(AND(ISNUMBER($BW1189),ISNUMBER($BX1189)),($BW1189+$BX1189)/2,"")</f>
        <v>2014</v>
      </c>
      <c r="M1189" s="0" t="n">
        <f aca="false">IF($L1189&lt;&gt;"",$L1189,"")</f>
        <v>2014</v>
      </c>
      <c r="N1189" s="0" t="n">
        <f aca="false">IF(AND(ISNUMBER($BW1189),ISNUMBER($BX1189)),MIN(1,MAX(0,($BX1189-2016+1)/($BX1189-$BW1189+1))),"")</f>
        <v>0.384615384615385</v>
      </c>
      <c r="O1189" s="0" t="n">
        <f aca="false">IF(AND(ISNUMBER($BW1189),ISNUMBER($BX1189)),MIN(1,MAX(0,($BX1189-2017+1)/($BX1189-$BW1189+1))),"")</f>
        <v>0.307692307692308</v>
      </c>
      <c r="P1189" s="0" t="n">
        <f aca="false">IF(AND(ISNUMBER($BW1189),ISNUMBER($BX1189)),MIN(1,MAX(0,($BX1189-2018+1)/($BX1189-$BW1189+1))),"")</f>
        <v>0.230769230769231</v>
      </c>
      <c r="Q1189" s="0" t="n">
        <f aca="false">IF(AND(ISNUMBER($BW1189),ISNUMBER($BX1189)),MIN(1,MAX(0,($BX1189-2019+1)/($BX1189-$BW1189+1))),"")</f>
        <v>0.153846153846154</v>
      </c>
      <c r="R1189" s="0" t="n">
        <f aca="false">IF(AND(ISNUMBER($BW1189),ISNUMBER($BX1189)),MIN(1,MAX(0,($BX1189-2016+1)/($BX1189-$BW1189+1))),"")</f>
        <v>0.384615384615385</v>
      </c>
      <c r="S1189" s="0" t="n">
        <f aca="false">IF($L1189&lt;&gt;"",IF($L1189&gt;=2015.5,1,0),"")</f>
        <v>0</v>
      </c>
      <c r="T1189" s="0" t="n">
        <f aca="false">IF($L1189&lt;&gt;"",IF($L1189&gt;=2016,1,0),"")</f>
        <v>0</v>
      </c>
      <c r="U1189" s="0" t="n">
        <f aca="false">IF(ISNUMBER($BX1189),IF($BX1189&gt;=2016,1,0),"")</f>
        <v>1</v>
      </c>
      <c r="V1189" s="0" t="n">
        <f aca="false">IF(ISNUMBER($BW1189),IF($BW1189&gt;=2016,1,0),"")</f>
        <v>0</v>
      </c>
      <c r="W1189" s="0" t="str">
        <f aca="false">IF(AND(ISNUMBER($BW1189),ISNUMBER($BX1189)),IF($BW1189&gt;=2016,"post-only",IF($BX1189&lt;2016,"pre-only","mixed")),"")</f>
        <v>mixed</v>
      </c>
      <c r="X1189" s="0" t="n">
        <f aca="false">IF(AND(ISNUMBER($BW1189),ISNUMBER($BX1189)),MIN(1,MAX(0,($BX1189-2017+1)/($BX1189-$BW1189+1))),"")</f>
        <v>0.307692307692308</v>
      </c>
      <c r="Y1189" s="0" t="n">
        <f aca="false">IF(AND(ISNUMBER($BW1189),ISNUMBER($BX1189)),MIN(1,MAX(0,($BX1189-2018+1)/($BX1189-$BW1189+1))),"")</f>
        <v>0.230769230769231</v>
      </c>
      <c r="Z1189" s="0" t="n">
        <f aca="false">IF(AND(ISNUMBER($BW1189),ISNUMBER($BX1189)),MIN(1,MAX(0,($BX1189-2019+1)/($BX1189-$BW1189+1))),"")</f>
        <v>0.153846153846154</v>
      </c>
      <c r="AA1189" s="0" t="n">
        <f aca="false">IF(ISNUMBER($BX1189),IF($BX1189&gt;=2017,1,0),"")</f>
        <v>1</v>
      </c>
      <c r="AB1189" s="0" t="n">
        <f aca="false">IF(ISNUMBER($BX1189),IF($BX1189&gt;=2018,1,0),"")</f>
        <v>1</v>
      </c>
      <c r="AC1189" s="0" t="n">
        <f aca="false">IF(ISNUMBER($BX1189),IF($BX1189&gt;=2019,1,0),"")</f>
        <v>1</v>
      </c>
      <c r="AD1189" s="0" t="n">
        <f aca="false">IF($L1189&lt;&gt;"",IF($L1189&gt;2013,1,0),"")</f>
        <v>1</v>
      </c>
      <c r="AE1189" s="0" t="n">
        <f aca="false">IF($L1189&lt;&gt;"",1+IF($L1189&gt;2011,1,0)+IF($L1189&gt;2014,1,0),"")</f>
        <v>2</v>
      </c>
      <c r="AF1189" s="0" t="s">
        <v>87</v>
      </c>
      <c r="AG1189" s="0" t="s">
        <v>436</v>
      </c>
      <c r="AH1189" s="0" t="s">
        <v>89</v>
      </c>
      <c r="AI1189" s="0" t="s">
        <v>497</v>
      </c>
      <c r="AJ1189" s="0" t="s">
        <v>334</v>
      </c>
      <c r="AK1189" s="0" t="str">
        <f aca="false">IF(AND($CF1189&lt;&gt;"",IFERROR(INDEX(subsample_country_map!$B:$B,MATCH($CF1189,subsample_country_map!$A:$A,0)),"")&lt;&gt;""),INDEX(subsample_country_map!$B:$B,MATCH($CF1189,subsample_country_map!$A:$A,0)),INDEX(lookup!$AA:$AA,MATCH($A1189,lookup!$A:$A,0)))</f>
        <v>3_AsiaPac</v>
      </c>
      <c r="AL1189" s="0" t="str">
        <f aca="false">IF(AND($CF1189&lt;&gt;"",IFERROR(INDEX(subsample_country_map!$C:$C,MATCH($CF1189,subsample_country_map!$A:$A,0)),"")&lt;&gt;""),INDEX(subsample_country_map!$C:$C,MATCH($CF1189,subsample_country_map!$A:$A,0)),INDEX(lookup!$AB:$AB,MATCH($A1189,lookup!$A:$A,0)))</f>
        <v>2_developing</v>
      </c>
      <c r="AM1189" s="0" t="str">
        <f aca="false">IF(AND($CF1189&lt;&gt;"",IFERROR(INDEX(subsample_country_map!$D:$D,MATCH($CF1189,subsample_country_map!$A:$A,0)),"")&lt;&gt;""),INDEX(subsample_country_map!$D:$D,MATCH($CF1189,subsample_country_map!$A:$A,0)),INDEX(lookup!$AC:$AC,MATCH($A1189,lookup!$A:$A,0)))</f>
        <v>2_non_western</v>
      </c>
      <c r="AN1189" s="0" t="str">
        <f aca="false">IF(AND($CF1189&lt;&gt;"",IFERROR(INDEX(subsample_country_map!$E:$E,MATCH($CF1189,subsample_country_map!$A:$A,0)),"")&lt;&gt;""),INDEX(subsample_country_map!$E:$E,MATCH($CF1189,subsample_country_map!$A:$A,0)),INDEX(lookup!$AD:$AD,MATCH($A1189,lookup!$A:$A,0)))</f>
        <v>2_civil law</v>
      </c>
      <c r="AO1189" s="0" t="str">
        <f aca="false">INDEX(lookup!$Y:$Y,MATCH($A1189,lookup!$A:$A,0))</f>
        <v>0_published</v>
      </c>
      <c r="AP1189" s="0" t="str">
        <f aca="false">INDEX(lookup!$Z:$Z,MATCH($A1189,lookup!$A:$A,0))</f>
        <v>1_VHB high</v>
      </c>
      <c r="AQ1189" s="0" t="str">
        <f aca="false">INDEX(lookup!$W:$W,MATCH($A1189,lookup!$A:$A,0))</f>
        <v>2_sust</v>
      </c>
      <c r="AS1189" s="0" t="s">
        <v>91</v>
      </c>
      <c r="AT1189" s="0" t="s">
        <v>111</v>
      </c>
      <c r="AU1189" s="0" t="s">
        <v>93</v>
      </c>
      <c r="AV1189" s="0" t="s">
        <v>2637</v>
      </c>
      <c r="AX1189" s="0" t="s">
        <v>1413</v>
      </c>
      <c r="BA1189" s="0" t="n">
        <v>13550</v>
      </c>
      <c r="BB1189" s="0" t="s">
        <v>347</v>
      </c>
      <c r="BC1189" s="0" t="s">
        <v>122</v>
      </c>
      <c r="BD1189" s="0" t="s">
        <v>123</v>
      </c>
      <c r="BE1189" s="0" t="s">
        <v>4313</v>
      </c>
      <c r="BF1189" s="0" t="s">
        <v>4321</v>
      </c>
      <c r="BI1189" s="0" t="s">
        <v>189</v>
      </c>
      <c r="BJ1189" s="0" t="s">
        <v>4322</v>
      </c>
      <c r="BK1189" s="0" t="s">
        <v>4293</v>
      </c>
      <c r="BL1189" s="0" t="s">
        <v>4323</v>
      </c>
      <c r="BM1189" s="0" t="s">
        <v>4270</v>
      </c>
      <c r="BN1189" s="0" t="s">
        <v>4271</v>
      </c>
      <c r="BO1189" s="0" t="s">
        <v>105</v>
      </c>
      <c r="BP1189" s="0" t="s">
        <v>4265</v>
      </c>
      <c r="BQ1189" s="0" t="s">
        <v>127</v>
      </c>
      <c r="BT1189" s="0" t="n">
        <v>0</v>
      </c>
      <c r="BU1189" s="0" t="s">
        <v>4272</v>
      </c>
      <c r="BW1189" s="0" t="n">
        <v>2008</v>
      </c>
      <c r="BX1189" s="0" t="n">
        <v>2020</v>
      </c>
      <c r="BY1189" s="0" t="s">
        <v>4273</v>
      </c>
      <c r="BZ1189" s="0" t="n">
        <v>2014</v>
      </c>
      <c r="CA1189" s="0" t="n">
        <v>0.384615384615385</v>
      </c>
      <c r="CB1189" s="0" t="n">
        <v>0</v>
      </c>
      <c r="CC1189" s="0" t="n">
        <v>1</v>
      </c>
      <c r="CD1189" s="0" t="n">
        <v>-0.0265422564036149</v>
      </c>
      <c r="CE1189" s="0" t="n">
        <v>1</v>
      </c>
    </row>
    <row r="1190" customFormat="false" ht="15" hidden="false" customHeight="false" outlineLevel="0" collapsed="false">
      <c r="A1190" s="0" t="s">
        <v>4265</v>
      </c>
      <c r="B1190" s="0" t="n">
        <v>2495</v>
      </c>
      <c r="C1190" s="0" t="n">
        <v>-0.0288528542686415</v>
      </c>
      <c r="D1190" s="0" t="n">
        <v>13550</v>
      </c>
      <c r="E1190" s="0" t="n">
        <f aca="false">IF(ISNUMBER($BA1190),$BA1190,IF(AND(ISNUMBER($D1190),ISNUMBER($BW1190),ISNUMBER($BX1190)),$D1190*($BX1190-$BW1190+1),""))</f>
        <v>13550</v>
      </c>
      <c r="H1190" s="0" t="s">
        <v>118</v>
      </c>
      <c r="I1190" s="0" t="s">
        <v>119</v>
      </c>
      <c r="J1190" s="0" t="n">
        <f aca="false">IF($BW1190&lt;&gt;"",$BW1190,"")</f>
        <v>2008</v>
      </c>
      <c r="K1190" s="0" t="n">
        <f aca="false">IF($BX1190&lt;&gt;"",$BX1190,"")</f>
        <v>2020</v>
      </c>
      <c r="L1190" s="0" t="n">
        <f aca="false">IF(AND(ISNUMBER($BW1190),ISNUMBER($BX1190)),($BW1190+$BX1190)/2,"")</f>
        <v>2014</v>
      </c>
      <c r="M1190" s="0" t="n">
        <f aca="false">IF($L1190&lt;&gt;"",$L1190,"")</f>
        <v>2014</v>
      </c>
      <c r="N1190" s="0" t="n">
        <f aca="false">IF(AND(ISNUMBER($BW1190),ISNUMBER($BX1190)),MIN(1,MAX(0,($BX1190-2016+1)/($BX1190-$BW1190+1))),"")</f>
        <v>0.384615384615385</v>
      </c>
      <c r="O1190" s="0" t="n">
        <f aca="false">IF(AND(ISNUMBER($BW1190),ISNUMBER($BX1190)),MIN(1,MAX(0,($BX1190-2017+1)/($BX1190-$BW1190+1))),"")</f>
        <v>0.307692307692308</v>
      </c>
      <c r="P1190" s="0" t="n">
        <f aca="false">IF(AND(ISNUMBER($BW1190),ISNUMBER($BX1190)),MIN(1,MAX(0,($BX1190-2018+1)/($BX1190-$BW1190+1))),"")</f>
        <v>0.230769230769231</v>
      </c>
      <c r="Q1190" s="0" t="n">
        <f aca="false">IF(AND(ISNUMBER($BW1190),ISNUMBER($BX1190)),MIN(1,MAX(0,($BX1190-2019+1)/($BX1190-$BW1190+1))),"")</f>
        <v>0.153846153846154</v>
      </c>
      <c r="R1190" s="0" t="n">
        <f aca="false">IF(AND(ISNUMBER($BW1190),ISNUMBER($BX1190)),MIN(1,MAX(0,($BX1190-2016+1)/($BX1190-$BW1190+1))),"")</f>
        <v>0.384615384615385</v>
      </c>
      <c r="S1190" s="0" t="n">
        <f aca="false">IF($L1190&lt;&gt;"",IF($L1190&gt;=2015.5,1,0),"")</f>
        <v>0</v>
      </c>
      <c r="T1190" s="0" t="n">
        <f aca="false">IF($L1190&lt;&gt;"",IF($L1190&gt;=2016,1,0),"")</f>
        <v>0</v>
      </c>
      <c r="U1190" s="0" t="n">
        <f aca="false">IF(ISNUMBER($BX1190),IF($BX1190&gt;=2016,1,0),"")</f>
        <v>1</v>
      </c>
      <c r="V1190" s="0" t="n">
        <f aca="false">IF(ISNUMBER($BW1190),IF($BW1190&gt;=2016,1,0),"")</f>
        <v>0</v>
      </c>
      <c r="W1190" s="0" t="str">
        <f aca="false">IF(AND(ISNUMBER($BW1190),ISNUMBER($BX1190)),IF($BW1190&gt;=2016,"post-only",IF($BX1190&lt;2016,"pre-only","mixed")),"")</f>
        <v>mixed</v>
      </c>
      <c r="X1190" s="0" t="n">
        <f aca="false">IF(AND(ISNUMBER($BW1190),ISNUMBER($BX1190)),MIN(1,MAX(0,($BX1190-2017+1)/($BX1190-$BW1190+1))),"")</f>
        <v>0.307692307692308</v>
      </c>
      <c r="Y1190" s="0" t="n">
        <f aca="false">IF(AND(ISNUMBER($BW1190),ISNUMBER($BX1190)),MIN(1,MAX(0,($BX1190-2018+1)/($BX1190-$BW1190+1))),"")</f>
        <v>0.230769230769231</v>
      </c>
      <c r="Z1190" s="0" t="n">
        <f aca="false">IF(AND(ISNUMBER($BW1190),ISNUMBER($BX1190)),MIN(1,MAX(0,($BX1190-2019+1)/($BX1190-$BW1190+1))),"")</f>
        <v>0.153846153846154</v>
      </c>
      <c r="AA1190" s="0" t="n">
        <f aca="false">IF(ISNUMBER($BX1190),IF($BX1190&gt;=2017,1,0),"")</f>
        <v>1</v>
      </c>
      <c r="AB1190" s="0" t="n">
        <f aca="false">IF(ISNUMBER($BX1190),IF($BX1190&gt;=2018,1,0),"")</f>
        <v>1</v>
      </c>
      <c r="AC1190" s="0" t="n">
        <f aca="false">IF(ISNUMBER($BX1190),IF($BX1190&gt;=2019,1,0),"")</f>
        <v>1</v>
      </c>
      <c r="AD1190" s="0" t="n">
        <f aca="false">IF($L1190&lt;&gt;"",IF($L1190&gt;2013,1,0),"")</f>
        <v>1</v>
      </c>
      <c r="AE1190" s="0" t="n">
        <f aca="false">IF($L1190&lt;&gt;"",1+IF($L1190&gt;2011,1,0)+IF($L1190&gt;2014,1,0),"")</f>
        <v>2</v>
      </c>
      <c r="AF1190" s="0" t="s">
        <v>87</v>
      </c>
      <c r="AG1190" s="0" t="s">
        <v>436</v>
      </c>
      <c r="AH1190" s="0" t="s">
        <v>89</v>
      </c>
      <c r="AI1190" s="0" t="s">
        <v>497</v>
      </c>
      <c r="AJ1190" s="0" t="s">
        <v>334</v>
      </c>
      <c r="AK1190" s="0" t="str">
        <f aca="false">IF(AND($CF1190&lt;&gt;"",IFERROR(INDEX(subsample_country_map!$B:$B,MATCH($CF1190,subsample_country_map!$A:$A,0)),"")&lt;&gt;""),INDEX(subsample_country_map!$B:$B,MATCH($CF1190,subsample_country_map!$A:$A,0)),INDEX(lookup!$AA:$AA,MATCH($A1190,lookup!$A:$A,0)))</f>
        <v>3_AsiaPac</v>
      </c>
      <c r="AL1190" s="0" t="str">
        <f aca="false">IF(AND($CF1190&lt;&gt;"",IFERROR(INDEX(subsample_country_map!$C:$C,MATCH($CF1190,subsample_country_map!$A:$A,0)),"")&lt;&gt;""),INDEX(subsample_country_map!$C:$C,MATCH($CF1190,subsample_country_map!$A:$A,0)),INDEX(lookup!$AB:$AB,MATCH($A1190,lookup!$A:$A,0)))</f>
        <v>2_developing</v>
      </c>
      <c r="AM1190" s="0" t="str">
        <f aca="false">IF(AND($CF1190&lt;&gt;"",IFERROR(INDEX(subsample_country_map!$D:$D,MATCH($CF1190,subsample_country_map!$A:$A,0)),"")&lt;&gt;""),INDEX(subsample_country_map!$D:$D,MATCH($CF1190,subsample_country_map!$A:$A,0)),INDEX(lookup!$AC:$AC,MATCH($A1190,lookup!$A:$A,0)))</f>
        <v>2_non_western</v>
      </c>
      <c r="AN1190" s="0" t="str">
        <f aca="false">IF(AND($CF1190&lt;&gt;"",IFERROR(INDEX(subsample_country_map!$E:$E,MATCH($CF1190,subsample_country_map!$A:$A,0)),"")&lt;&gt;""),INDEX(subsample_country_map!$E:$E,MATCH($CF1190,subsample_country_map!$A:$A,0)),INDEX(lookup!$AD:$AD,MATCH($A1190,lookup!$A:$A,0)))</f>
        <v>2_civil law</v>
      </c>
      <c r="AO1190" s="0" t="str">
        <f aca="false">INDEX(lookup!$Y:$Y,MATCH($A1190,lookup!$A:$A,0))</f>
        <v>0_published</v>
      </c>
      <c r="AP1190" s="0" t="str">
        <f aca="false">INDEX(lookup!$Z:$Z,MATCH($A1190,lookup!$A:$A,0))</f>
        <v>1_VHB high</v>
      </c>
      <c r="AQ1190" s="0" t="str">
        <f aca="false">INDEX(lookup!$W:$W,MATCH($A1190,lookup!$A:$A,0))</f>
        <v>2_sust</v>
      </c>
      <c r="AS1190" s="0" t="s">
        <v>91</v>
      </c>
      <c r="AT1190" s="0" t="s">
        <v>111</v>
      </c>
      <c r="AU1190" s="0" t="s">
        <v>93</v>
      </c>
      <c r="AV1190" s="0" t="s">
        <v>254</v>
      </c>
      <c r="AX1190" s="0" t="s">
        <v>1954</v>
      </c>
      <c r="BA1190" s="0" t="n">
        <v>13550</v>
      </c>
      <c r="BB1190" s="0" t="s">
        <v>347</v>
      </c>
      <c r="BC1190" s="0" t="s">
        <v>122</v>
      </c>
      <c r="BD1190" s="0" t="s">
        <v>123</v>
      </c>
      <c r="BE1190" s="0" t="s">
        <v>4313</v>
      </c>
      <c r="BF1190" s="0" t="s">
        <v>4321</v>
      </c>
      <c r="BI1190" s="0" t="s">
        <v>189</v>
      </c>
      <c r="BJ1190" s="0" t="s">
        <v>4324</v>
      </c>
      <c r="BK1190" s="0" t="s">
        <v>4319</v>
      </c>
      <c r="BL1190" s="0" t="s">
        <v>4325</v>
      </c>
      <c r="BM1190" s="0" t="s">
        <v>4277</v>
      </c>
      <c r="BN1190" s="0" t="s">
        <v>4271</v>
      </c>
      <c r="BO1190" s="0" t="s">
        <v>105</v>
      </c>
      <c r="BP1190" s="0" t="s">
        <v>4265</v>
      </c>
      <c r="BQ1190" s="0" t="s">
        <v>127</v>
      </c>
      <c r="BT1190" s="0" t="n">
        <v>0</v>
      </c>
      <c r="BU1190" s="0" t="s">
        <v>4272</v>
      </c>
      <c r="BW1190" s="0" t="n">
        <v>2008</v>
      </c>
      <c r="BX1190" s="0" t="n">
        <v>2020</v>
      </c>
      <c r="BY1190" s="0" t="s">
        <v>4273</v>
      </c>
      <c r="BZ1190" s="0" t="n">
        <v>2014</v>
      </c>
      <c r="CA1190" s="0" t="n">
        <v>0.384615384615385</v>
      </c>
      <c r="CB1190" s="0" t="n">
        <v>0</v>
      </c>
      <c r="CC1190" s="0" t="n">
        <v>1</v>
      </c>
      <c r="CD1190" s="0" t="n">
        <v>-0.028860864814177</v>
      </c>
      <c r="CE1190" s="0" t="n">
        <v>1</v>
      </c>
    </row>
    <row r="1191" customFormat="false" ht="15" hidden="false" customHeight="false" outlineLevel="0" collapsed="false">
      <c r="A1191" s="0" t="s">
        <v>4265</v>
      </c>
      <c r="B1191" s="0" t="n">
        <v>2496</v>
      </c>
      <c r="C1191" s="0" t="n">
        <v>-0.0312260115374085</v>
      </c>
      <c r="D1191" s="0" t="n">
        <v>12408</v>
      </c>
      <c r="E1191" s="0" t="n">
        <f aca="false">IF(ISNUMBER($BA1191),$BA1191,IF(AND(ISNUMBER($D1191),ISNUMBER($BW1191),ISNUMBER($BX1191)),$D1191*($BX1191-$BW1191+1),""))</f>
        <v>12408</v>
      </c>
      <c r="H1191" s="0" t="s">
        <v>118</v>
      </c>
      <c r="I1191" s="0" t="s">
        <v>119</v>
      </c>
      <c r="J1191" s="0" t="n">
        <f aca="false">IF($BW1191&lt;&gt;"",$BW1191,"")</f>
        <v>2008</v>
      </c>
      <c r="K1191" s="0" t="n">
        <f aca="false">IF($BX1191&lt;&gt;"",$BX1191,"")</f>
        <v>2020</v>
      </c>
      <c r="L1191" s="0" t="n">
        <f aca="false">IF(AND(ISNUMBER($BW1191),ISNUMBER($BX1191)),($BW1191+$BX1191)/2,"")</f>
        <v>2014</v>
      </c>
      <c r="M1191" s="0" t="n">
        <f aca="false">IF($L1191&lt;&gt;"",$L1191,"")</f>
        <v>2014</v>
      </c>
      <c r="N1191" s="0" t="n">
        <f aca="false">IF(AND(ISNUMBER($BW1191),ISNUMBER($BX1191)),MIN(1,MAX(0,($BX1191-2016+1)/($BX1191-$BW1191+1))),"")</f>
        <v>0.384615384615385</v>
      </c>
      <c r="O1191" s="0" t="n">
        <f aca="false">IF(AND(ISNUMBER($BW1191),ISNUMBER($BX1191)),MIN(1,MAX(0,($BX1191-2017+1)/($BX1191-$BW1191+1))),"")</f>
        <v>0.307692307692308</v>
      </c>
      <c r="P1191" s="0" t="n">
        <f aca="false">IF(AND(ISNUMBER($BW1191),ISNUMBER($BX1191)),MIN(1,MAX(0,($BX1191-2018+1)/($BX1191-$BW1191+1))),"")</f>
        <v>0.230769230769231</v>
      </c>
      <c r="Q1191" s="0" t="n">
        <f aca="false">IF(AND(ISNUMBER($BW1191),ISNUMBER($BX1191)),MIN(1,MAX(0,($BX1191-2019+1)/($BX1191-$BW1191+1))),"")</f>
        <v>0.153846153846154</v>
      </c>
      <c r="R1191" s="0" t="n">
        <f aca="false">IF(AND(ISNUMBER($BW1191),ISNUMBER($BX1191)),MIN(1,MAX(0,($BX1191-2016+1)/($BX1191-$BW1191+1))),"")</f>
        <v>0.384615384615385</v>
      </c>
      <c r="S1191" s="0" t="n">
        <f aca="false">IF($L1191&lt;&gt;"",IF($L1191&gt;=2015.5,1,0),"")</f>
        <v>0</v>
      </c>
      <c r="T1191" s="0" t="n">
        <f aca="false">IF($L1191&lt;&gt;"",IF($L1191&gt;=2016,1,0),"")</f>
        <v>0</v>
      </c>
      <c r="U1191" s="0" t="n">
        <f aca="false">IF(ISNUMBER($BX1191),IF($BX1191&gt;=2016,1,0),"")</f>
        <v>1</v>
      </c>
      <c r="V1191" s="0" t="n">
        <f aca="false">IF(ISNUMBER($BW1191),IF($BW1191&gt;=2016,1,0),"")</f>
        <v>0</v>
      </c>
      <c r="W1191" s="0" t="str">
        <f aca="false">IF(AND(ISNUMBER($BW1191),ISNUMBER($BX1191)),IF($BW1191&gt;=2016,"post-only",IF($BX1191&lt;2016,"pre-only","mixed")),"")</f>
        <v>mixed</v>
      </c>
      <c r="X1191" s="0" t="n">
        <f aca="false">IF(AND(ISNUMBER($BW1191),ISNUMBER($BX1191)),MIN(1,MAX(0,($BX1191-2017+1)/($BX1191-$BW1191+1))),"")</f>
        <v>0.307692307692308</v>
      </c>
      <c r="Y1191" s="0" t="n">
        <f aca="false">IF(AND(ISNUMBER($BW1191),ISNUMBER($BX1191)),MIN(1,MAX(0,($BX1191-2018+1)/($BX1191-$BW1191+1))),"")</f>
        <v>0.230769230769231</v>
      </c>
      <c r="Z1191" s="0" t="n">
        <f aca="false">IF(AND(ISNUMBER($BW1191),ISNUMBER($BX1191)),MIN(1,MAX(0,($BX1191-2019+1)/($BX1191-$BW1191+1))),"")</f>
        <v>0.153846153846154</v>
      </c>
      <c r="AA1191" s="0" t="n">
        <f aca="false">IF(ISNUMBER($BX1191),IF($BX1191&gt;=2017,1,0),"")</f>
        <v>1</v>
      </c>
      <c r="AB1191" s="0" t="n">
        <f aca="false">IF(ISNUMBER($BX1191),IF($BX1191&gt;=2018,1,0),"")</f>
        <v>1</v>
      </c>
      <c r="AC1191" s="0" t="n">
        <f aca="false">IF(ISNUMBER($BX1191),IF($BX1191&gt;=2019,1,0),"")</f>
        <v>1</v>
      </c>
      <c r="AD1191" s="0" t="n">
        <f aca="false">IF($L1191&lt;&gt;"",IF($L1191&gt;2013,1,0),"")</f>
        <v>1</v>
      </c>
      <c r="AE1191" s="0" t="n">
        <f aca="false">IF($L1191&lt;&gt;"",1+IF($L1191&gt;2011,1,0)+IF($L1191&gt;2014,1,0),"")</f>
        <v>2</v>
      </c>
      <c r="AF1191" s="0" t="s">
        <v>87</v>
      </c>
      <c r="AG1191" s="0" t="s">
        <v>436</v>
      </c>
      <c r="AH1191" s="0" t="s">
        <v>89</v>
      </c>
      <c r="AI1191" s="0" t="s">
        <v>497</v>
      </c>
      <c r="AJ1191" s="0" t="s">
        <v>334</v>
      </c>
      <c r="AK1191" s="0" t="str">
        <f aca="false">IF(AND($CF1191&lt;&gt;"",IFERROR(INDEX(subsample_country_map!$B:$B,MATCH($CF1191,subsample_country_map!$A:$A,0)),"")&lt;&gt;""),INDEX(subsample_country_map!$B:$B,MATCH($CF1191,subsample_country_map!$A:$A,0)),INDEX(lookup!$AA:$AA,MATCH($A1191,lookup!$A:$A,0)))</f>
        <v>3_AsiaPac</v>
      </c>
      <c r="AL1191" s="0" t="str">
        <f aca="false">IF(AND($CF1191&lt;&gt;"",IFERROR(INDEX(subsample_country_map!$C:$C,MATCH($CF1191,subsample_country_map!$A:$A,0)),"")&lt;&gt;""),INDEX(subsample_country_map!$C:$C,MATCH($CF1191,subsample_country_map!$A:$A,0)),INDEX(lookup!$AB:$AB,MATCH($A1191,lookup!$A:$A,0)))</f>
        <v>2_developing</v>
      </c>
      <c r="AM1191" s="0" t="str">
        <f aca="false">IF(AND($CF1191&lt;&gt;"",IFERROR(INDEX(subsample_country_map!$D:$D,MATCH($CF1191,subsample_country_map!$A:$A,0)),"")&lt;&gt;""),INDEX(subsample_country_map!$D:$D,MATCH($CF1191,subsample_country_map!$A:$A,0)),INDEX(lookup!$AC:$AC,MATCH($A1191,lookup!$A:$A,0)))</f>
        <v>2_non_western</v>
      </c>
      <c r="AN1191" s="0" t="str">
        <f aca="false">IF(AND($CF1191&lt;&gt;"",IFERROR(INDEX(subsample_country_map!$E:$E,MATCH($CF1191,subsample_country_map!$A:$A,0)),"")&lt;&gt;""),INDEX(subsample_country_map!$E:$E,MATCH($CF1191,subsample_country_map!$A:$A,0)),INDEX(lookup!$AD:$AD,MATCH($A1191,lookup!$A:$A,0)))</f>
        <v>2_civil law</v>
      </c>
      <c r="AO1191" s="0" t="str">
        <f aca="false">INDEX(lookup!$Y:$Y,MATCH($A1191,lookup!$A:$A,0))</f>
        <v>0_published</v>
      </c>
      <c r="AP1191" s="0" t="str">
        <f aca="false">INDEX(lookup!$Z:$Z,MATCH($A1191,lookup!$A:$A,0))</f>
        <v>1_VHB high</v>
      </c>
      <c r="AQ1191" s="0" t="str">
        <f aca="false">INDEX(lookup!$W:$W,MATCH($A1191,lookup!$A:$A,0))</f>
        <v>2_sust</v>
      </c>
      <c r="AS1191" s="0" t="s">
        <v>91</v>
      </c>
      <c r="AT1191" s="0" t="s">
        <v>111</v>
      </c>
      <c r="AU1191" s="0" t="s">
        <v>93</v>
      </c>
      <c r="AV1191" s="0" t="s">
        <v>3168</v>
      </c>
      <c r="AX1191" s="0" t="s">
        <v>3026</v>
      </c>
      <c r="BA1191" s="0" t="n">
        <v>12408</v>
      </c>
      <c r="BB1191" s="0" t="s">
        <v>347</v>
      </c>
      <c r="BC1191" s="0" t="s">
        <v>122</v>
      </c>
      <c r="BD1191" s="0" t="s">
        <v>123</v>
      </c>
      <c r="BE1191" s="0" t="s">
        <v>4326</v>
      </c>
      <c r="BF1191" s="0" t="s">
        <v>4327</v>
      </c>
      <c r="BI1191" s="0" t="s">
        <v>208</v>
      </c>
      <c r="BJ1191" s="0" t="s">
        <v>4328</v>
      </c>
      <c r="BK1191" s="0" t="s">
        <v>4329</v>
      </c>
      <c r="BL1191" s="0" t="s">
        <v>4330</v>
      </c>
      <c r="BM1191" s="0" t="s">
        <v>4270</v>
      </c>
      <c r="BN1191" s="0" t="s">
        <v>4271</v>
      </c>
      <c r="BO1191" s="0" t="s">
        <v>105</v>
      </c>
      <c r="BP1191" s="0" t="s">
        <v>4265</v>
      </c>
      <c r="BQ1191" s="0" t="s">
        <v>127</v>
      </c>
      <c r="BT1191" s="0" t="n">
        <v>0</v>
      </c>
      <c r="BU1191" s="0" t="s">
        <v>4272</v>
      </c>
      <c r="BW1191" s="0" t="n">
        <v>2008</v>
      </c>
      <c r="BX1191" s="0" t="n">
        <v>2020</v>
      </c>
      <c r="BY1191" s="0" t="s">
        <v>4273</v>
      </c>
      <c r="BZ1191" s="0" t="n">
        <v>2014</v>
      </c>
      <c r="CA1191" s="0" t="n">
        <v>0.384615384615385</v>
      </c>
      <c r="CB1191" s="0" t="n">
        <v>0</v>
      </c>
      <c r="CC1191" s="0" t="n">
        <v>1</v>
      </c>
      <c r="CD1191" s="0" t="n">
        <v>-0.0312361665969562</v>
      </c>
      <c r="CE1191" s="0" t="n">
        <v>1</v>
      </c>
    </row>
    <row r="1192" customFormat="false" ht="15" hidden="false" customHeight="false" outlineLevel="0" collapsed="false">
      <c r="A1192" s="0" t="s">
        <v>4265</v>
      </c>
      <c r="B1192" s="0" t="n">
        <v>2497</v>
      </c>
      <c r="C1192" s="0" t="n">
        <v>-0.0677131438810335</v>
      </c>
      <c r="D1192" s="0" t="n">
        <v>12408</v>
      </c>
      <c r="E1192" s="0" t="n">
        <f aca="false">IF(ISNUMBER($BA1192),$BA1192,IF(AND(ISNUMBER($D1192),ISNUMBER($BW1192),ISNUMBER($BX1192)),$D1192*($BX1192-$BW1192+1),""))</f>
        <v>12408</v>
      </c>
      <c r="H1192" s="0" t="s">
        <v>118</v>
      </c>
      <c r="I1192" s="0" t="s">
        <v>119</v>
      </c>
      <c r="J1192" s="0" t="n">
        <f aca="false">IF($BW1192&lt;&gt;"",$BW1192,"")</f>
        <v>2008</v>
      </c>
      <c r="K1192" s="0" t="n">
        <f aca="false">IF($BX1192&lt;&gt;"",$BX1192,"")</f>
        <v>2020</v>
      </c>
      <c r="L1192" s="0" t="n">
        <f aca="false">IF(AND(ISNUMBER($BW1192),ISNUMBER($BX1192)),($BW1192+$BX1192)/2,"")</f>
        <v>2014</v>
      </c>
      <c r="M1192" s="0" t="n">
        <f aca="false">IF($L1192&lt;&gt;"",$L1192,"")</f>
        <v>2014</v>
      </c>
      <c r="N1192" s="0" t="n">
        <f aca="false">IF(AND(ISNUMBER($BW1192),ISNUMBER($BX1192)),MIN(1,MAX(0,($BX1192-2016+1)/($BX1192-$BW1192+1))),"")</f>
        <v>0.384615384615385</v>
      </c>
      <c r="O1192" s="0" t="n">
        <f aca="false">IF(AND(ISNUMBER($BW1192),ISNUMBER($BX1192)),MIN(1,MAX(0,($BX1192-2017+1)/($BX1192-$BW1192+1))),"")</f>
        <v>0.307692307692308</v>
      </c>
      <c r="P1192" s="0" t="n">
        <f aca="false">IF(AND(ISNUMBER($BW1192),ISNUMBER($BX1192)),MIN(1,MAX(0,($BX1192-2018+1)/($BX1192-$BW1192+1))),"")</f>
        <v>0.230769230769231</v>
      </c>
      <c r="Q1192" s="0" t="n">
        <f aca="false">IF(AND(ISNUMBER($BW1192),ISNUMBER($BX1192)),MIN(1,MAX(0,($BX1192-2019+1)/($BX1192-$BW1192+1))),"")</f>
        <v>0.153846153846154</v>
      </c>
      <c r="R1192" s="0" t="n">
        <f aca="false">IF(AND(ISNUMBER($BW1192),ISNUMBER($BX1192)),MIN(1,MAX(0,($BX1192-2016+1)/($BX1192-$BW1192+1))),"")</f>
        <v>0.384615384615385</v>
      </c>
      <c r="S1192" s="0" t="n">
        <f aca="false">IF($L1192&lt;&gt;"",IF($L1192&gt;=2015.5,1,0),"")</f>
        <v>0</v>
      </c>
      <c r="T1192" s="0" t="n">
        <f aca="false">IF($L1192&lt;&gt;"",IF($L1192&gt;=2016,1,0),"")</f>
        <v>0</v>
      </c>
      <c r="U1192" s="0" t="n">
        <f aca="false">IF(ISNUMBER($BX1192),IF($BX1192&gt;=2016,1,0),"")</f>
        <v>1</v>
      </c>
      <c r="V1192" s="0" t="n">
        <f aca="false">IF(ISNUMBER($BW1192),IF($BW1192&gt;=2016,1,0),"")</f>
        <v>0</v>
      </c>
      <c r="W1192" s="0" t="str">
        <f aca="false">IF(AND(ISNUMBER($BW1192),ISNUMBER($BX1192)),IF($BW1192&gt;=2016,"post-only",IF($BX1192&lt;2016,"pre-only","mixed")),"")</f>
        <v>mixed</v>
      </c>
      <c r="X1192" s="0" t="n">
        <f aca="false">IF(AND(ISNUMBER($BW1192),ISNUMBER($BX1192)),MIN(1,MAX(0,($BX1192-2017+1)/($BX1192-$BW1192+1))),"")</f>
        <v>0.307692307692308</v>
      </c>
      <c r="Y1192" s="0" t="n">
        <f aca="false">IF(AND(ISNUMBER($BW1192),ISNUMBER($BX1192)),MIN(1,MAX(0,($BX1192-2018+1)/($BX1192-$BW1192+1))),"")</f>
        <v>0.230769230769231</v>
      </c>
      <c r="Z1192" s="0" t="n">
        <f aca="false">IF(AND(ISNUMBER($BW1192),ISNUMBER($BX1192)),MIN(1,MAX(0,($BX1192-2019+1)/($BX1192-$BW1192+1))),"")</f>
        <v>0.153846153846154</v>
      </c>
      <c r="AA1192" s="0" t="n">
        <f aca="false">IF(ISNUMBER($BX1192),IF($BX1192&gt;=2017,1,0),"")</f>
        <v>1</v>
      </c>
      <c r="AB1192" s="0" t="n">
        <f aca="false">IF(ISNUMBER($BX1192),IF($BX1192&gt;=2018,1,0),"")</f>
        <v>1</v>
      </c>
      <c r="AC1192" s="0" t="n">
        <f aca="false">IF(ISNUMBER($BX1192),IF($BX1192&gt;=2019,1,0),"")</f>
        <v>1</v>
      </c>
      <c r="AD1192" s="0" t="n">
        <f aca="false">IF($L1192&lt;&gt;"",IF($L1192&gt;2013,1,0),"")</f>
        <v>1</v>
      </c>
      <c r="AE1192" s="0" t="n">
        <f aca="false">IF($L1192&lt;&gt;"",1+IF($L1192&gt;2011,1,0)+IF($L1192&gt;2014,1,0),"")</f>
        <v>2</v>
      </c>
      <c r="AF1192" s="0" t="s">
        <v>87</v>
      </c>
      <c r="AG1192" s="0" t="s">
        <v>436</v>
      </c>
      <c r="AH1192" s="0" t="s">
        <v>89</v>
      </c>
      <c r="AI1192" s="0" t="s">
        <v>497</v>
      </c>
      <c r="AJ1192" s="0" t="s">
        <v>334</v>
      </c>
      <c r="AK1192" s="0" t="str">
        <f aca="false">IF(AND($CF1192&lt;&gt;"",IFERROR(INDEX(subsample_country_map!$B:$B,MATCH($CF1192,subsample_country_map!$A:$A,0)),"")&lt;&gt;""),INDEX(subsample_country_map!$B:$B,MATCH($CF1192,subsample_country_map!$A:$A,0)),INDEX(lookup!$AA:$AA,MATCH($A1192,lookup!$A:$A,0)))</f>
        <v>3_AsiaPac</v>
      </c>
      <c r="AL1192" s="0" t="str">
        <f aca="false">IF(AND($CF1192&lt;&gt;"",IFERROR(INDEX(subsample_country_map!$C:$C,MATCH($CF1192,subsample_country_map!$A:$A,0)),"")&lt;&gt;""),INDEX(subsample_country_map!$C:$C,MATCH($CF1192,subsample_country_map!$A:$A,0)),INDEX(lookup!$AB:$AB,MATCH($A1192,lookup!$A:$A,0)))</f>
        <v>2_developing</v>
      </c>
      <c r="AM1192" s="0" t="str">
        <f aca="false">IF(AND($CF1192&lt;&gt;"",IFERROR(INDEX(subsample_country_map!$D:$D,MATCH($CF1192,subsample_country_map!$A:$A,0)),"")&lt;&gt;""),INDEX(subsample_country_map!$D:$D,MATCH($CF1192,subsample_country_map!$A:$A,0)),INDEX(lookup!$AC:$AC,MATCH($A1192,lookup!$A:$A,0)))</f>
        <v>2_non_western</v>
      </c>
      <c r="AN1192" s="0" t="str">
        <f aca="false">IF(AND($CF1192&lt;&gt;"",IFERROR(INDEX(subsample_country_map!$E:$E,MATCH($CF1192,subsample_country_map!$A:$A,0)),"")&lt;&gt;""),INDEX(subsample_country_map!$E:$E,MATCH($CF1192,subsample_country_map!$A:$A,0)),INDEX(lookup!$AD:$AD,MATCH($A1192,lookup!$A:$A,0)))</f>
        <v>2_civil law</v>
      </c>
      <c r="AO1192" s="0" t="str">
        <f aca="false">INDEX(lookup!$Y:$Y,MATCH($A1192,lookup!$A:$A,0))</f>
        <v>0_published</v>
      </c>
      <c r="AP1192" s="0" t="str">
        <f aca="false">INDEX(lookup!$Z:$Z,MATCH($A1192,lookup!$A:$A,0))</f>
        <v>1_VHB high</v>
      </c>
      <c r="AQ1192" s="0" t="str">
        <f aca="false">INDEX(lookup!$W:$W,MATCH($A1192,lookup!$A:$A,0))</f>
        <v>2_sust</v>
      </c>
      <c r="AS1192" s="0" t="s">
        <v>91</v>
      </c>
      <c r="AT1192" s="0" t="s">
        <v>111</v>
      </c>
      <c r="AU1192" s="0" t="s">
        <v>93</v>
      </c>
      <c r="AV1192" s="0" t="s">
        <v>4331</v>
      </c>
      <c r="AX1192" s="0" t="s">
        <v>4332</v>
      </c>
      <c r="BA1192" s="0" t="n">
        <v>12408</v>
      </c>
      <c r="BB1192" s="0" t="s">
        <v>347</v>
      </c>
      <c r="BC1192" s="0" t="s">
        <v>122</v>
      </c>
      <c r="BD1192" s="0" t="s">
        <v>123</v>
      </c>
      <c r="BE1192" s="0" t="s">
        <v>4326</v>
      </c>
      <c r="BF1192" s="0" t="s">
        <v>4327</v>
      </c>
      <c r="BI1192" s="0" t="s">
        <v>208</v>
      </c>
      <c r="BJ1192" s="0" t="s">
        <v>4333</v>
      </c>
      <c r="BK1192" s="0" t="s">
        <v>4329</v>
      </c>
      <c r="BL1192" s="0" t="s">
        <v>4334</v>
      </c>
      <c r="BM1192" s="0" t="s">
        <v>4277</v>
      </c>
      <c r="BN1192" s="0" t="s">
        <v>4271</v>
      </c>
      <c r="BO1192" s="0" t="s">
        <v>105</v>
      </c>
      <c r="BP1192" s="0" t="s">
        <v>4265</v>
      </c>
      <c r="BQ1192" s="0" t="s">
        <v>127</v>
      </c>
      <c r="BT1192" s="0" t="n">
        <v>0</v>
      </c>
      <c r="BU1192" s="0" t="s">
        <v>4272</v>
      </c>
      <c r="BW1192" s="0" t="n">
        <v>2008</v>
      </c>
      <c r="BX1192" s="0" t="n">
        <v>2020</v>
      </c>
      <c r="BY1192" s="0" t="s">
        <v>4273</v>
      </c>
      <c r="BZ1192" s="0" t="n">
        <v>2014</v>
      </c>
      <c r="CA1192" s="0" t="n">
        <v>0.384615384615385</v>
      </c>
      <c r="CB1192" s="0" t="n">
        <v>0</v>
      </c>
      <c r="CC1192" s="0" t="n">
        <v>1</v>
      </c>
      <c r="CD1192" s="0" t="n">
        <v>-0.0678169193532399</v>
      </c>
      <c r="CE1192" s="0" t="n">
        <v>1</v>
      </c>
    </row>
    <row r="1193" customFormat="false" ht="15" hidden="false" customHeight="false" outlineLevel="0" collapsed="false">
      <c r="A1193" s="0" t="s">
        <v>4265</v>
      </c>
      <c r="B1193" s="0" t="n">
        <v>2498</v>
      </c>
      <c r="C1193" s="0" t="n">
        <v>-0.0227795407744588</v>
      </c>
      <c r="D1193" s="0" t="n">
        <v>1142</v>
      </c>
      <c r="E1193" s="0" t="n">
        <f aca="false">IF(ISNUMBER($BA1193),$BA1193,IF(AND(ISNUMBER($D1193),ISNUMBER($BW1193),ISNUMBER($BX1193)),$D1193*($BX1193-$BW1193+1),""))</f>
        <v>1142</v>
      </c>
      <c r="H1193" s="0" t="s">
        <v>118</v>
      </c>
      <c r="I1193" s="0" t="s">
        <v>119</v>
      </c>
      <c r="J1193" s="0" t="n">
        <f aca="false">IF($BW1193&lt;&gt;"",$BW1193,"")</f>
        <v>2008</v>
      </c>
      <c r="K1193" s="0" t="n">
        <f aca="false">IF($BX1193&lt;&gt;"",$BX1193,"")</f>
        <v>2020</v>
      </c>
      <c r="L1193" s="0" t="n">
        <f aca="false">IF(AND(ISNUMBER($BW1193),ISNUMBER($BX1193)),($BW1193+$BX1193)/2,"")</f>
        <v>2014</v>
      </c>
      <c r="M1193" s="0" t="n">
        <f aca="false">IF($L1193&lt;&gt;"",$L1193,"")</f>
        <v>2014</v>
      </c>
      <c r="N1193" s="0" t="n">
        <f aca="false">IF(AND(ISNUMBER($BW1193),ISNUMBER($BX1193)),MIN(1,MAX(0,($BX1193-2016+1)/($BX1193-$BW1193+1))),"")</f>
        <v>0.384615384615385</v>
      </c>
      <c r="O1193" s="0" t="n">
        <f aca="false">IF(AND(ISNUMBER($BW1193),ISNUMBER($BX1193)),MIN(1,MAX(0,($BX1193-2017+1)/($BX1193-$BW1193+1))),"")</f>
        <v>0.307692307692308</v>
      </c>
      <c r="P1193" s="0" t="n">
        <f aca="false">IF(AND(ISNUMBER($BW1193),ISNUMBER($BX1193)),MIN(1,MAX(0,($BX1193-2018+1)/($BX1193-$BW1193+1))),"")</f>
        <v>0.230769230769231</v>
      </c>
      <c r="Q1193" s="0" t="n">
        <f aca="false">IF(AND(ISNUMBER($BW1193),ISNUMBER($BX1193)),MIN(1,MAX(0,($BX1193-2019+1)/($BX1193-$BW1193+1))),"")</f>
        <v>0.153846153846154</v>
      </c>
      <c r="R1193" s="0" t="n">
        <f aca="false">IF(AND(ISNUMBER($BW1193),ISNUMBER($BX1193)),MIN(1,MAX(0,($BX1193-2016+1)/($BX1193-$BW1193+1))),"")</f>
        <v>0.384615384615385</v>
      </c>
      <c r="S1193" s="0" t="n">
        <f aca="false">IF($L1193&lt;&gt;"",IF($L1193&gt;=2015.5,1,0),"")</f>
        <v>0</v>
      </c>
      <c r="T1193" s="0" t="n">
        <f aca="false">IF($L1193&lt;&gt;"",IF($L1193&gt;=2016,1,0),"")</f>
        <v>0</v>
      </c>
      <c r="U1193" s="0" t="n">
        <f aca="false">IF(ISNUMBER($BX1193),IF($BX1193&gt;=2016,1,0),"")</f>
        <v>1</v>
      </c>
      <c r="V1193" s="0" t="n">
        <f aca="false">IF(ISNUMBER($BW1193),IF($BW1193&gt;=2016,1,0),"")</f>
        <v>0</v>
      </c>
      <c r="W1193" s="0" t="str">
        <f aca="false">IF(AND(ISNUMBER($BW1193),ISNUMBER($BX1193)),IF($BW1193&gt;=2016,"post-only",IF($BX1193&lt;2016,"pre-only","mixed")),"")</f>
        <v>mixed</v>
      </c>
      <c r="X1193" s="0" t="n">
        <f aca="false">IF(AND(ISNUMBER($BW1193),ISNUMBER($BX1193)),MIN(1,MAX(0,($BX1193-2017+1)/($BX1193-$BW1193+1))),"")</f>
        <v>0.307692307692308</v>
      </c>
      <c r="Y1193" s="0" t="n">
        <f aca="false">IF(AND(ISNUMBER($BW1193),ISNUMBER($BX1193)),MIN(1,MAX(0,($BX1193-2018+1)/($BX1193-$BW1193+1))),"")</f>
        <v>0.230769230769231</v>
      </c>
      <c r="Z1193" s="0" t="n">
        <f aca="false">IF(AND(ISNUMBER($BW1193),ISNUMBER($BX1193)),MIN(1,MAX(0,($BX1193-2019+1)/($BX1193-$BW1193+1))),"")</f>
        <v>0.153846153846154</v>
      </c>
      <c r="AA1193" s="0" t="n">
        <f aca="false">IF(ISNUMBER($BX1193),IF($BX1193&gt;=2017,1,0),"")</f>
        <v>1</v>
      </c>
      <c r="AB1193" s="0" t="n">
        <f aca="false">IF(ISNUMBER($BX1193),IF($BX1193&gt;=2018,1,0),"")</f>
        <v>1</v>
      </c>
      <c r="AC1193" s="0" t="n">
        <f aca="false">IF(ISNUMBER($BX1193),IF($BX1193&gt;=2019,1,0),"")</f>
        <v>1</v>
      </c>
      <c r="AD1193" s="0" t="n">
        <f aca="false">IF($L1193&lt;&gt;"",IF($L1193&gt;2013,1,0),"")</f>
        <v>1</v>
      </c>
      <c r="AE1193" s="0" t="n">
        <f aca="false">IF($L1193&lt;&gt;"",1+IF($L1193&gt;2011,1,0)+IF($L1193&gt;2014,1,0),"")</f>
        <v>2</v>
      </c>
      <c r="AF1193" s="0" t="s">
        <v>87</v>
      </c>
      <c r="AG1193" s="0" t="s">
        <v>436</v>
      </c>
      <c r="AH1193" s="0" t="s">
        <v>89</v>
      </c>
      <c r="AI1193" s="0" t="s">
        <v>497</v>
      </c>
      <c r="AJ1193" s="0" t="s">
        <v>334</v>
      </c>
      <c r="AK1193" s="0" t="str">
        <f aca="false">IF(AND($CF1193&lt;&gt;"",IFERROR(INDEX(subsample_country_map!$B:$B,MATCH($CF1193,subsample_country_map!$A:$A,0)),"")&lt;&gt;""),INDEX(subsample_country_map!$B:$B,MATCH($CF1193,subsample_country_map!$A:$A,0)),INDEX(lookup!$AA:$AA,MATCH($A1193,lookup!$A:$A,0)))</f>
        <v>3_AsiaPac</v>
      </c>
      <c r="AL1193" s="0" t="str">
        <f aca="false">IF(AND($CF1193&lt;&gt;"",IFERROR(INDEX(subsample_country_map!$C:$C,MATCH($CF1193,subsample_country_map!$A:$A,0)),"")&lt;&gt;""),INDEX(subsample_country_map!$C:$C,MATCH($CF1193,subsample_country_map!$A:$A,0)),INDEX(lookup!$AB:$AB,MATCH($A1193,lookup!$A:$A,0)))</f>
        <v>2_developing</v>
      </c>
      <c r="AM1193" s="0" t="str">
        <f aca="false">IF(AND($CF1193&lt;&gt;"",IFERROR(INDEX(subsample_country_map!$D:$D,MATCH($CF1193,subsample_country_map!$A:$A,0)),"")&lt;&gt;""),INDEX(subsample_country_map!$D:$D,MATCH($CF1193,subsample_country_map!$A:$A,0)),INDEX(lookup!$AC:$AC,MATCH($A1193,lookup!$A:$A,0)))</f>
        <v>2_non_western</v>
      </c>
      <c r="AN1193" s="0" t="str">
        <f aca="false">IF(AND($CF1193&lt;&gt;"",IFERROR(INDEX(subsample_country_map!$E:$E,MATCH($CF1193,subsample_country_map!$A:$A,0)),"")&lt;&gt;""),INDEX(subsample_country_map!$E:$E,MATCH($CF1193,subsample_country_map!$A:$A,0)),INDEX(lookup!$AD:$AD,MATCH($A1193,lookup!$A:$A,0)))</f>
        <v>2_civil law</v>
      </c>
      <c r="AO1193" s="0" t="str">
        <f aca="false">INDEX(lookup!$Y:$Y,MATCH($A1193,lookup!$A:$A,0))</f>
        <v>0_published</v>
      </c>
      <c r="AP1193" s="0" t="str">
        <f aca="false">INDEX(lookup!$Z:$Z,MATCH($A1193,lookup!$A:$A,0))</f>
        <v>1_VHB high</v>
      </c>
      <c r="AQ1193" s="0" t="str">
        <f aca="false">INDEX(lookup!$W:$W,MATCH($A1193,lookup!$A:$A,0))</f>
        <v>2_sust</v>
      </c>
      <c r="AS1193" s="0" t="s">
        <v>91</v>
      </c>
      <c r="AT1193" s="0" t="s">
        <v>111</v>
      </c>
      <c r="AU1193" s="0" t="s">
        <v>93</v>
      </c>
      <c r="AV1193" s="0" t="s">
        <v>488</v>
      </c>
      <c r="AX1193" s="0" t="s">
        <v>4335</v>
      </c>
      <c r="BA1193" s="0" t="n">
        <v>1142</v>
      </c>
      <c r="BB1193" s="0" t="s">
        <v>347</v>
      </c>
      <c r="BC1193" s="0" t="s">
        <v>122</v>
      </c>
      <c r="BD1193" s="0" t="s">
        <v>123</v>
      </c>
      <c r="BE1193" s="0" t="s">
        <v>4326</v>
      </c>
      <c r="BF1193" s="0" t="s">
        <v>4336</v>
      </c>
      <c r="BI1193" s="0" t="s">
        <v>208</v>
      </c>
      <c r="BJ1193" s="0" t="s">
        <v>4337</v>
      </c>
      <c r="BK1193" s="0" t="s">
        <v>4329</v>
      </c>
      <c r="BL1193" s="0" t="s">
        <v>4338</v>
      </c>
      <c r="BM1193" s="0" t="s">
        <v>4270</v>
      </c>
      <c r="BN1193" s="0" t="s">
        <v>4271</v>
      </c>
      <c r="BO1193" s="0" t="s">
        <v>105</v>
      </c>
      <c r="BP1193" s="0" t="s">
        <v>4265</v>
      </c>
      <c r="BQ1193" s="0" t="s">
        <v>127</v>
      </c>
      <c r="BT1193" s="0" t="n">
        <v>0</v>
      </c>
      <c r="BU1193" s="0" t="s">
        <v>4272</v>
      </c>
      <c r="BW1193" s="0" t="n">
        <v>2008</v>
      </c>
      <c r="BX1193" s="0" t="n">
        <v>2020</v>
      </c>
      <c r="BY1193" s="0" t="s">
        <v>4273</v>
      </c>
      <c r="BZ1193" s="0" t="n">
        <v>2014</v>
      </c>
      <c r="CA1193" s="0" t="n">
        <v>0.384615384615385</v>
      </c>
      <c r="CB1193" s="0" t="n">
        <v>0</v>
      </c>
      <c r="CC1193" s="0" t="n">
        <v>1</v>
      </c>
      <c r="CD1193" s="0" t="n">
        <v>-0.0227834821596772</v>
      </c>
      <c r="CE1193" s="0" t="n">
        <v>1</v>
      </c>
    </row>
    <row r="1194" customFormat="false" ht="15" hidden="false" customHeight="false" outlineLevel="0" collapsed="false">
      <c r="A1194" s="0" t="s">
        <v>4265</v>
      </c>
      <c r="B1194" s="0" t="n">
        <v>2499</v>
      </c>
      <c r="C1194" s="0" t="n">
        <v>0.0053263940477812</v>
      </c>
      <c r="D1194" s="0" t="n">
        <v>1142</v>
      </c>
      <c r="E1194" s="0" t="n">
        <f aca="false">IF(ISNUMBER($BA1194),$BA1194,IF(AND(ISNUMBER($D1194),ISNUMBER($BW1194),ISNUMBER($BX1194)),$D1194*($BX1194-$BW1194+1),""))</f>
        <v>1142</v>
      </c>
      <c r="H1194" s="0" t="s">
        <v>118</v>
      </c>
      <c r="I1194" s="0" t="s">
        <v>119</v>
      </c>
      <c r="J1194" s="0" t="n">
        <f aca="false">IF($BW1194&lt;&gt;"",$BW1194,"")</f>
        <v>2008</v>
      </c>
      <c r="K1194" s="0" t="n">
        <f aca="false">IF($BX1194&lt;&gt;"",$BX1194,"")</f>
        <v>2020</v>
      </c>
      <c r="L1194" s="0" t="n">
        <f aca="false">IF(AND(ISNUMBER($BW1194),ISNUMBER($BX1194)),($BW1194+$BX1194)/2,"")</f>
        <v>2014</v>
      </c>
      <c r="M1194" s="0" t="n">
        <f aca="false">IF($L1194&lt;&gt;"",$L1194,"")</f>
        <v>2014</v>
      </c>
      <c r="N1194" s="0" t="n">
        <f aca="false">IF(AND(ISNUMBER($BW1194),ISNUMBER($BX1194)),MIN(1,MAX(0,($BX1194-2016+1)/($BX1194-$BW1194+1))),"")</f>
        <v>0.384615384615385</v>
      </c>
      <c r="O1194" s="0" t="n">
        <f aca="false">IF(AND(ISNUMBER($BW1194),ISNUMBER($BX1194)),MIN(1,MAX(0,($BX1194-2017+1)/($BX1194-$BW1194+1))),"")</f>
        <v>0.307692307692308</v>
      </c>
      <c r="P1194" s="0" t="n">
        <f aca="false">IF(AND(ISNUMBER($BW1194),ISNUMBER($BX1194)),MIN(1,MAX(0,($BX1194-2018+1)/($BX1194-$BW1194+1))),"")</f>
        <v>0.230769230769231</v>
      </c>
      <c r="Q1194" s="0" t="n">
        <f aca="false">IF(AND(ISNUMBER($BW1194),ISNUMBER($BX1194)),MIN(1,MAX(0,($BX1194-2019+1)/($BX1194-$BW1194+1))),"")</f>
        <v>0.153846153846154</v>
      </c>
      <c r="R1194" s="0" t="n">
        <f aca="false">IF(AND(ISNUMBER($BW1194),ISNUMBER($BX1194)),MIN(1,MAX(0,($BX1194-2016+1)/($BX1194-$BW1194+1))),"")</f>
        <v>0.384615384615385</v>
      </c>
      <c r="S1194" s="0" t="n">
        <f aca="false">IF($L1194&lt;&gt;"",IF($L1194&gt;=2015.5,1,0),"")</f>
        <v>0</v>
      </c>
      <c r="T1194" s="0" t="n">
        <f aca="false">IF($L1194&lt;&gt;"",IF($L1194&gt;=2016,1,0),"")</f>
        <v>0</v>
      </c>
      <c r="U1194" s="0" t="n">
        <f aca="false">IF(ISNUMBER($BX1194),IF($BX1194&gt;=2016,1,0),"")</f>
        <v>1</v>
      </c>
      <c r="V1194" s="0" t="n">
        <f aca="false">IF(ISNUMBER($BW1194),IF($BW1194&gt;=2016,1,0),"")</f>
        <v>0</v>
      </c>
      <c r="W1194" s="0" t="str">
        <f aca="false">IF(AND(ISNUMBER($BW1194),ISNUMBER($BX1194)),IF($BW1194&gt;=2016,"post-only",IF($BX1194&lt;2016,"pre-only","mixed")),"")</f>
        <v>mixed</v>
      </c>
      <c r="X1194" s="0" t="n">
        <f aca="false">IF(AND(ISNUMBER($BW1194),ISNUMBER($BX1194)),MIN(1,MAX(0,($BX1194-2017+1)/($BX1194-$BW1194+1))),"")</f>
        <v>0.307692307692308</v>
      </c>
      <c r="Y1194" s="0" t="n">
        <f aca="false">IF(AND(ISNUMBER($BW1194),ISNUMBER($BX1194)),MIN(1,MAX(0,($BX1194-2018+1)/($BX1194-$BW1194+1))),"")</f>
        <v>0.230769230769231</v>
      </c>
      <c r="Z1194" s="0" t="n">
        <f aca="false">IF(AND(ISNUMBER($BW1194),ISNUMBER($BX1194)),MIN(1,MAX(0,($BX1194-2019+1)/($BX1194-$BW1194+1))),"")</f>
        <v>0.153846153846154</v>
      </c>
      <c r="AA1194" s="0" t="n">
        <f aca="false">IF(ISNUMBER($BX1194),IF($BX1194&gt;=2017,1,0),"")</f>
        <v>1</v>
      </c>
      <c r="AB1194" s="0" t="n">
        <f aca="false">IF(ISNUMBER($BX1194),IF($BX1194&gt;=2018,1,0),"")</f>
        <v>1</v>
      </c>
      <c r="AC1194" s="0" t="n">
        <f aca="false">IF(ISNUMBER($BX1194),IF($BX1194&gt;=2019,1,0),"")</f>
        <v>1</v>
      </c>
      <c r="AD1194" s="0" t="n">
        <f aca="false">IF($L1194&lt;&gt;"",IF($L1194&gt;2013,1,0),"")</f>
        <v>1</v>
      </c>
      <c r="AE1194" s="0" t="n">
        <f aca="false">IF($L1194&lt;&gt;"",1+IF($L1194&gt;2011,1,0)+IF($L1194&gt;2014,1,0),"")</f>
        <v>2</v>
      </c>
      <c r="AF1194" s="0" t="s">
        <v>87</v>
      </c>
      <c r="AG1194" s="0" t="s">
        <v>436</v>
      </c>
      <c r="AH1194" s="0" t="s">
        <v>89</v>
      </c>
      <c r="AI1194" s="0" t="s">
        <v>497</v>
      </c>
      <c r="AJ1194" s="0" t="s">
        <v>334</v>
      </c>
      <c r="AK1194" s="0" t="str">
        <f aca="false">IF(AND($CF1194&lt;&gt;"",IFERROR(INDEX(subsample_country_map!$B:$B,MATCH($CF1194,subsample_country_map!$A:$A,0)),"")&lt;&gt;""),INDEX(subsample_country_map!$B:$B,MATCH($CF1194,subsample_country_map!$A:$A,0)),INDEX(lookup!$AA:$AA,MATCH($A1194,lookup!$A:$A,0)))</f>
        <v>3_AsiaPac</v>
      </c>
      <c r="AL1194" s="0" t="str">
        <f aca="false">IF(AND($CF1194&lt;&gt;"",IFERROR(INDEX(subsample_country_map!$C:$C,MATCH($CF1194,subsample_country_map!$A:$A,0)),"")&lt;&gt;""),INDEX(subsample_country_map!$C:$C,MATCH($CF1194,subsample_country_map!$A:$A,0)),INDEX(lookup!$AB:$AB,MATCH($A1194,lookup!$A:$A,0)))</f>
        <v>2_developing</v>
      </c>
      <c r="AM1194" s="0" t="str">
        <f aca="false">IF(AND($CF1194&lt;&gt;"",IFERROR(INDEX(subsample_country_map!$D:$D,MATCH($CF1194,subsample_country_map!$A:$A,0)),"")&lt;&gt;""),INDEX(subsample_country_map!$D:$D,MATCH($CF1194,subsample_country_map!$A:$A,0)),INDEX(lookup!$AC:$AC,MATCH($A1194,lookup!$A:$A,0)))</f>
        <v>2_non_western</v>
      </c>
      <c r="AN1194" s="0" t="str">
        <f aca="false">IF(AND($CF1194&lt;&gt;"",IFERROR(INDEX(subsample_country_map!$E:$E,MATCH($CF1194,subsample_country_map!$A:$A,0)),"")&lt;&gt;""),INDEX(subsample_country_map!$E:$E,MATCH($CF1194,subsample_country_map!$A:$A,0)),INDEX(lookup!$AD:$AD,MATCH($A1194,lookup!$A:$A,0)))</f>
        <v>2_civil law</v>
      </c>
      <c r="AO1194" s="0" t="str">
        <f aca="false">INDEX(lookup!$Y:$Y,MATCH($A1194,lookup!$A:$A,0))</f>
        <v>0_published</v>
      </c>
      <c r="AP1194" s="0" t="str">
        <f aca="false">INDEX(lookup!$Z:$Z,MATCH($A1194,lookup!$A:$A,0))</f>
        <v>1_VHB high</v>
      </c>
      <c r="AQ1194" s="0" t="str">
        <f aca="false">INDEX(lookup!$W:$W,MATCH($A1194,lookup!$A:$A,0))</f>
        <v>2_sust</v>
      </c>
      <c r="AS1194" s="0" t="s">
        <v>91</v>
      </c>
      <c r="AT1194" s="0" t="s">
        <v>111</v>
      </c>
      <c r="AU1194" s="0" t="s">
        <v>93</v>
      </c>
      <c r="AV1194" s="0" t="s">
        <v>229</v>
      </c>
      <c r="AX1194" s="0" t="s">
        <v>4339</v>
      </c>
      <c r="BA1194" s="0" t="n">
        <v>1142</v>
      </c>
      <c r="BB1194" s="0" t="s">
        <v>347</v>
      </c>
      <c r="BC1194" s="0" t="s">
        <v>122</v>
      </c>
      <c r="BD1194" s="0" t="s">
        <v>123</v>
      </c>
      <c r="BE1194" s="0" t="s">
        <v>4326</v>
      </c>
      <c r="BF1194" s="0" t="s">
        <v>4336</v>
      </c>
      <c r="BI1194" s="0" t="s">
        <v>208</v>
      </c>
      <c r="BJ1194" s="0" t="s">
        <v>4340</v>
      </c>
      <c r="BK1194" s="0" t="s">
        <v>4329</v>
      </c>
      <c r="BL1194" s="0" t="s">
        <v>4341</v>
      </c>
      <c r="BM1194" s="0" t="s">
        <v>4277</v>
      </c>
      <c r="BN1194" s="0" t="s">
        <v>4271</v>
      </c>
      <c r="BO1194" s="0" t="s">
        <v>105</v>
      </c>
      <c r="BP1194" s="0" t="s">
        <v>4265</v>
      </c>
      <c r="BQ1194" s="0" t="s">
        <v>127</v>
      </c>
      <c r="BT1194" s="0" t="n">
        <v>0</v>
      </c>
      <c r="BU1194" s="0" t="s">
        <v>4272</v>
      </c>
      <c r="BW1194" s="0" t="n">
        <v>2008</v>
      </c>
      <c r="BX1194" s="0" t="n">
        <v>2020</v>
      </c>
      <c r="BY1194" s="0" t="s">
        <v>4273</v>
      </c>
      <c r="BZ1194" s="0" t="n">
        <v>2014</v>
      </c>
      <c r="CA1194" s="0" t="n">
        <v>0.384615384615385</v>
      </c>
      <c r="CB1194" s="0" t="n">
        <v>0</v>
      </c>
      <c r="CC1194" s="0" t="n">
        <v>1</v>
      </c>
      <c r="CD1194" s="0" t="n">
        <v>0.00532644441941246</v>
      </c>
      <c r="CE1194" s="0" t="n">
        <v>1</v>
      </c>
    </row>
    <row r="1195" customFormat="false" ht="15" hidden="false" customHeight="false" outlineLevel="0" collapsed="false">
      <c r="A1195" s="0" t="s">
        <v>4265</v>
      </c>
      <c r="B1195" s="0" t="n">
        <v>2500</v>
      </c>
      <c r="C1195" s="0" t="n">
        <v>-0.00948875121536417</v>
      </c>
      <c r="D1195" s="0" t="n">
        <v>4269</v>
      </c>
      <c r="E1195" s="0" t="n">
        <f aca="false">IF(ISNUMBER($BA1195),$BA1195,IF(AND(ISNUMBER($D1195),ISNUMBER($BW1195),ISNUMBER($BX1195)),$D1195*($BX1195-$BW1195+1),""))</f>
        <v>4269</v>
      </c>
      <c r="H1195" s="0" t="s">
        <v>118</v>
      </c>
      <c r="I1195" s="0" t="s">
        <v>119</v>
      </c>
      <c r="J1195" s="0" t="n">
        <f aca="false">IF($BW1195&lt;&gt;"",$BW1195,"")</f>
        <v>2008</v>
      </c>
      <c r="K1195" s="0" t="n">
        <f aca="false">IF($BX1195&lt;&gt;"",$BX1195,"")</f>
        <v>2020</v>
      </c>
      <c r="L1195" s="0" t="n">
        <f aca="false">IF(AND(ISNUMBER($BW1195),ISNUMBER($BX1195)),($BW1195+$BX1195)/2,"")</f>
        <v>2014</v>
      </c>
      <c r="M1195" s="0" t="n">
        <f aca="false">IF($L1195&lt;&gt;"",$L1195,"")</f>
        <v>2014</v>
      </c>
      <c r="N1195" s="0" t="n">
        <f aca="false">IF(AND(ISNUMBER($BW1195),ISNUMBER($BX1195)),MIN(1,MAX(0,($BX1195-2016+1)/($BX1195-$BW1195+1))),"")</f>
        <v>0.384615384615385</v>
      </c>
      <c r="O1195" s="0" t="n">
        <f aca="false">IF(AND(ISNUMBER($BW1195),ISNUMBER($BX1195)),MIN(1,MAX(0,($BX1195-2017+1)/($BX1195-$BW1195+1))),"")</f>
        <v>0.307692307692308</v>
      </c>
      <c r="P1195" s="0" t="n">
        <f aca="false">IF(AND(ISNUMBER($BW1195),ISNUMBER($BX1195)),MIN(1,MAX(0,($BX1195-2018+1)/($BX1195-$BW1195+1))),"")</f>
        <v>0.230769230769231</v>
      </c>
      <c r="Q1195" s="0" t="n">
        <f aca="false">IF(AND(ISNUMBER($BW1195),ISNUMBER($BX1195)),MIN(1,MAX(0,($BX1195-2019+1)/($BX1195-$BW1195+1))),"")</f>
        <v>0.153846153846154</v>
      </c>
      <c r="R1195" s="0" t="n">
        <f aca="false">IF(AND(ISNUMBER($BW1195),ISNUMBER($BX1195)),MIN(1,MAX(0,($BX1195-2016+1)/($BX1195-$BW1195+1))),"")</f>
        <v>0.384615384615385</v>
      </c>
      <c r="S1195" s="0" t="n">
        <f aca="false">IF($L1195&lt;&gt;"",IF($L1195&gt;=2015.5,1,0),"")</f>
        <v>0</v>
      </c>
      <c r="T1195" s="0" t="n">
        <f aca="false">IF($L1195&lt;&gt;"",IF($L1195&gt;=2016,1,0),"")</f>
        <v>0</v>
      </c>
      <c r="U1195" s="0" t="n">
        <f aca="false">IF(ISNUMBER($BX1195),IF($BX1195&gt;=2016,1,0),"")</f>
        <v>1</v>
      </c>
      <c r="V1195" s="0" t="n">
        <f aca="false">IF(ISNUMBER($BW1195),IF($BW1195&gt;=2016,1,0),"")</f>
        <v>0</v>
      </c>
      <c r="W1195" s="0" t="str">
        <f aca="false">IF(AND(ISNUMBER($BW1195),ISNUMBER($BX1195)),IF($BW1195&gt;=2016,"post-only",IF($BX1195&lt;2016,"pre-only","mixed")),"")</f>
        <v>mixed</v>
      </c>
      <c r="X1195" s="0" t="n">
        <f aca="false">IF(AND(ISNUMBER($BW1195),ISNUMBER($BX1195)),MIN(1,MAX(0,($BX1195-2017+1)/($BX1195-$BW1195+1))),"")</f>
        <v>0.307692307692308</v>
      </c>
      <c r="Y1195" s="0" t="n">
        <f aca="false">IF(AND(ISNUMBER($BW1195),ISNUMBER($BX1195)),MIN(1,MAX(0,($BX1195-2018+1)/($BX1195-$BW1195+1))),"")</f>
        <v>0.230769230769231</v>
      </c>
      <c r="Z1195" s="0" t="n">
        <f aca="false">IF(AND(ISNUMBER($BW1195),ISNUMBER($BX1195)),MIN(1,MAX(0,($BX1195-2019+1)/($BX1195-$BW1195+1))),"")</f>
        <v>0.153846153846154</v>
      </c>
      <c r="AA1195" s="0" t="n">
        <f aca="false">IF(ISNUMBER($BX1195),IF($BX1195&gt;=2017,1,0),"")</f>
        <v>1</v>
      </c>
      <c r="AB1195" s="0" t="n">
        <f aca="false">IF(ISNUMBER($BX1195),IF($BX1195&gt;=2018,1,0),"")</f>
        <v>1</v>
      </c>
      <c r="AC1195" s="0" t="n">
        <f aca="false">IF(ISNUMBER($BX1195),IF($BX1195&gt;=2019,1,0),"")</f>
        <v>1</v>
      </c>
      <c r="AD1195" s="0" t="n">
        <f aca="false">IF($L1195&lt;&gt;"",IF($L1195&gt;2013,1,0),"")</f>
        <v>1</v>
      </c>
      <c r="AE1195" s="0" t="n">
        <f aca="false">IF($L1195&lt;&gt;"",1+IF($L1195&gt;2011,1,0)+IF($L1195&gt;2014,1,0),"")</f>
        <v>2</v>
      </c>
      <c r="AF1195" s="0" t="s">
        <v>87</v>
      </c>
      <c r="AG1195" s="0" t="s">
        <v>436</v>
      </c>
      <c r="AH1195" s="0" t="s">
        <v>89</v>
      </c>
      <c r="AI1195" s="0" t="s">
        <v>497</v>
      </c>
      <c r="AJ1195" s="0" t="s">
        <v>334</v>
      </c>
      <c r="AK1195" s="0" t="str">
        <f aca="false">IF(AND($CF1195&lt;&gt;"",IFERROR(INDEX(subsample_country_map!$B:$B,MATCH($CF1195,subsample_country_map!$A:$A,0)),"")&lt;&gt;""),INDEX(subsample_country_map!$B:$B,MATCH($CF1195,subsample_country_map!$A:$A,0)),INDEX(lookup!$AA:$AA,MATCH($A1195,lookup!$A:$A,0)))</f>
        <v>3_AsiaPac</v>
      </c>
      <c r="AL1195" s="0" t="str">
        <f aca="false">IF(AND($CF1195&lt;&gt;"",IFERROR(INDEX(subsample_country_map!$C:$C,MATCH($CF1195,subsample_country_map!$A:$A,0)),"")&lt;&gt;""),INDEX(subsample_country_map!$C:$C,MATCH($CF1195,subsample_country_map!$A:$A,0)),INDEX(lookup!$AB:$AB,MATCH($A1195,lookup!$A:$A,0)))</f>
        <v>2_developing</v>
      </c>
      <c r="AM1195" s="0" t="str">
        <f aca="false">IF(AND($CF1195&lt;&gt;"",IFERROR(INDEX(subsample_country_map!$D:$D,MATCH($CF1195,subsample_country_map!$A:$A,0)),"")&lt;&gt;""),INDEX(subsample_country_map!$D:$D,MATCH($CF1195,subsample_country_map!$A:$A,0)),INDEX(lookup!$AC:$AC,MATCH($A1195,lookup!$A:$A,0)))</f>
        <v>2_non_western</v>
      </c>
      <c r="AN1195" s="0" t="str">
        <f aca="false">IF(AND($CF1195&lt;&gt;"",IFERROR(INDEX(subsample_country_map!$E:$E,MATCH($CF1195,subsample_country_map!$A:$A,0)),"")&lt;&gt;""),INDEX(subsample_country_map!$E:$E,MATCH($CF1195,subsample_country_map!$A:$A,0)),INDEX(lookup!$AD:$AD,MATCH($A1195,lookup!$A:$A,0)))</f>
        <v>2_civil law</v>
      </c>
      <c r="AO1195" s="0" t="str">
        <f aca="false">INDEX(lookup!$Y:$Y,MATCH($A1195,lookup!$A:$A,0))</f>
        <v>0_published</v>
      </c>
      <c r="AP1195" s="0" t="str">
        <f aca="false">INDEX(lookup!$Z:$Z,MATCH($A1195,lookup!$A:$A,0))</f>
        <v>1_VHB high</v>
      </c>
      <c r="AQ1195" s="0" t="str">
        <f aca="false">INDEX(lookup!$W:$W,MATCH($A1195,lookup!$A:$A,0))</f>
        <v>2_sust</v>
      </c>
      <c r="AS1195" s="0" t="s">
        <v>91</v>
      </c>
      <c r="AT1195" s="0" t="s">
        <v>111</v>
      </c>
      <c r="AU1195" s="0" t="s">
        <v>93</v>
      </c>
      <c r="AV1195" s="0" t="s">
        <v>136</v>
      </c>
      <c r="AX1195" s="0" t="s">
        <v>4342</v>
      </c>
      <c r="BA1195" s="0" t="n">
        <v>4269</v>
      </c>
      <c r="BB1195" s="0" t="s">
        <v>347</v>
      </c>
      <c r="BC1195" s="0" t="s">
        <v>122</v>
      </c>
      <c r="BD1195" s="0" t="s">
        <v>123</v>
      </c>
      <c r="BE1195" s="0" t="s">
        <v>4343</v>
      </c>
      <c r="BF1195" s="0" t="s">
        <v>4344</v>
      </c>
      <c r="BI1195" s="0" t="s">
        <v>208</v>
      </c>
      <c r="BJ1195" s="0" t="s">
        <v>4345</v>
      </c>
      <c r="BK1195" s="0" t="s">
        <v>4329</v>
      </c>
      <c r="BL1195" s="0" t="s">
        <v>4346</v>
      </c>
      <c r="BM1195" s="0" t="s">
        <v>4270</v>
      </c>
      <c r="BN1195" s="0" t="s">
        <v>4271</v>
      </c>
      <c r="BO1195" s="0" t="s">
        <v>105</v>
      </c>
      <c r="BP1195" s="0" t="s">
        <v>4265</v>
      </c>
      <c r="BQ1195" s="0" t="s">
        <v>127</v>
      </c>
      <c r="BT1195" s="0" t="n">
        <v>0</v>
      </c>
      <c r="BU1195" s="0" t="s">
        <v>4272</v>
      </c>
      <c r="BW1195" s="0" t="n">
        <v>2008</v>
      </c>
      <c r="BX1195" s="0" t="n">
        <v>2020</v>
      </c>
      <c r="BY1195" s="0" t="s">
        <v>4273</v>
      </c>
      <c r="BZ1195" s="0" t="n">
        <v>2014</v>
      </c>
      <c r="CA1195" s="0" t="n">
        <v>0.384615384615385</v>
      </c>
      <c r="CB1195" s="0" t="n">
        <v>0</v>
      </c>
      <c r="CC1195" s="0" t="n">
        <v>1</v>
      </c>
      <c r="CD1195" s="0" t="n">
        <v>-0.00948903600841484</v>
      </c>
      <c r="CE1195" s="0" t="n">
        <v>1</v>
      </c>
    </row>
    <row r="1196" customFormat="false" ht="15" hidden="false" customHeight="false" outlineLevel="0" collapsed="false">
      <c r="A1196" s="0" t="s">
        <v>4265</v>
      </c>
      <c r="B1196" s="0" t="n">
        <v>2501</v>
      </c>
      <c r="C1196" s="0" t="n">
        <v>-0.0237162734649674</v>
      </c>
      <c r="D1196" s="0" t="n">
        <v>4269</v>
      </c>
      <c r="E1196" s="0" t="n">
        <f aca="false">IF(ISNUMBER($BA1196),$BA1196,IF(AND(ISNUMBER($D1196),ISNUMBER($BW1196),ISNUMBER($BX1196)),$D1196*($BX1196-$BW1196+1),""))</f>
        <v>4269</v>
      </c>
      <c r="H1196" s="0" t="s">
        <v>118</v>
      </c>
      <c r="I1196" s="0" t="s">
        <v>119</v>
      </c>
      <c r="J1196" s="0" t="n">
        <f aca="false">IF($BW1196&lt;&gt;"",$BW1196,"")</f>
        <v>2008</v>
      </c>
      <c r="K1196" s="0" t="n">
        <f aca="false">IF($BX1196&lt;&gt;"",$BX1196,"")</f>
        <v>2020</v>
      </c>
      <c r="L1196" s="0" t="n">
        <f aca="false">IF(AND(ISNUMBER($BW1196),ISNUMBER($BX1196)),($BW1196+$BX1196)/2,"")</f>
        <v>2014</v>
      </c>
      <c r="M1196" s="0" t="n">
        <f aca="false">IF($L1196&lt;&gt;"",$L1196,"")</f>
        <v>2014</v>
      </c>
      <c r="N1196" s="0" t="n">
        <f aca="false">IF(AND(ISNUMBER($BW1196),ISNUMBER($BX1196)),MIN(1,MAX(0,($BX1196-2016+1)/($BX1196-$BW1196+1))),"")</f>
        <v>0.384615384615385</v>
      </c>
      <c r="O1196" s="0" t="n">
        <f aca="false">IF(AND(ISNUMBER($BW1196),ISNUMBER($BX1196)),MIN(1,MAX(0,($BX1196-2017+1)/($BX1196-$BW1196+1))),"")</f>
        <v>0.307692307692308</v>
      </c>
      <c r="P1196" s="0" t="n">
        <f aca="false">IF(AND(ISNUMBER($BW1196),ISNUMBER($BX1196)),MIN(1,MAX(0,($BX1196-2018+1)/($BX1196-$BW1196+1))),"")</f>
        <v>0.230769230769231</v>
      </c>
      <c r="Q1196" s="0" t="n">
        <f aca="false">IF(AND(ISNUMBER($BW1196),ISNUMBER($BX1196)),MIN(1,MAX(0,($BX1196-2019+1)/($BX1196-$BW1196+1))),"")</f>
        <v>0.153846153846154</v>
      </c>
      <c r="R1196" s="0" t="n">
        <f aca="false">IF(AND(ISNUMBER($BW1196),ISNUMBER($BX1196)),MIN(1,MAX(0,($BX1196-2016+1)/($BX1196-$BW1196+1))),"")</f>
        <v>0.384615384615385</v>
      </c>
      <c r="S1196" s="0" t="n">
        <f aca="false">IF($L1196&lt;&gt;"",IF($L1196&gt;=2015.5,1,0),"")</f>
        <v>0</v>
      </c>
      <c r="T1196" s="0" t="n">
        <f aca="false">IF($L1196&lt;&gt;"",IF($L1196&gt;=2016,1,0),"")</f>
        <v>0</v>
      </c>
      <c r="U1196" s="0" t="n">
        <f aca="false">IF(ISNUMBER($BX1196),IF($BX1196&gt;=2016,1,0),"")</f>
        <v>1</v>
      </c>
      <c r="V1196" s="0" t="n">
        <f aca="false">IF(ISNUMBER($BW1196),IF($BW1196&gt;=2016,1,0),"")</f>
        <v>0</v>
      </c>
      <c r="W1196" s="0" t="str">
        <f aca="false">IF(AND(ISNUMBER($BW1196),ISNUMBER($BX1196)),IF($BW1196&gt;=2016,"post-only",IF($BX1196&lt;2016,"pre-only","mixed")),"")</f>
        <v>mixed</v>
      </c>
      <c r="X1196" s="0" t="n">
        <f aca="false">IF(AND(ISNUMBER($BW1196),ISNUMBER($BX1196)),MIN(1,MAX(0,($BX1196-2017+1)/($BX1196-$BW1196+1))),"")</f>
        <v>0.307692307692308</v>
      </c>
      <c r="Y1196" s="0" t="n">
        <f aca="false">IF(AND(ISNUMBER($BW1196),ISNUMBER($BX1196)),MIN(1,MAX(0,($BX1196-2018+1)/($BX1196-$BW1196+1))),"")</f>
        <v>0.230769230769231</v>
      </c>
      <c r="Z1196" s="0" t="n">
        <f aca="false">IF(AND(ISNUMBER($BW1196),ISNUMBER($BX1196)),MIN(1,MAX(0,($BX1196-2019+1)/($BX1196-$BW1196+1))),"")</f>
        <v>0.153846153846154</v>
      </c>
      <c r="AA1196" s="0" t="n">
        <f aca="false">IF(ISNUMBER($BX1196),IF($BX1196&gt;=2017,1,0),"")</f>
        <v>1</v>
      </c>
      <c r="AB1196" s="0" t="n">
        <f aca="false">IF(ISNUMBER($BX1196),IF($BX1196&gt;=2018,1,0),"")</f>
        <v>1</v>
      </c>
      <c r="AC1196" s="0" t="n">
        <f aca="false">IF(ISNUMBER($BX1196),IF($BX1196&gt;=2019,1,0),"")</f>
        <v>1</v>
      </c>
      <c r="AD1196" s="0" t="n">
        <f aca="false">IF($L1196&lt;&gt;"",IF($L1196&gt;2013,1,0),"")</f>
        <v>1</v>
      </c>
      <c r="AE1196" s="0" t="n">
        <f aca="false">IF($L1196&lt;&gt;"",1+IF($L1196&gt;2011,1,0)+IF($L1196&gt;2014,1,0),"")</f>
        <v>2</v>
      </c>
      <c r="AF1196" s="0" t="s">
        <v>87</v>
      </c>
      <c r="AG1196" s="0" t="s">
        <v>436</v>
      </c>
      <c r="AH1196" s="0" t="s">
        <v>89</v>
      </c>
      <c r="AI1196" s="0" t="s">
        <v>497</v>
      </c>
      <c r="AJ1196" s="0" t="s">
        <v>334</v>
      </c>
      <c r="AK1196" s="0" t="str">
        <f aca="false">IF(AND($CF1196&lt;&gt;"",IFERROR(INDEX(subsample_country_map!$B:$B,MATCH($CF1196,subsample_country_map!$A:$A,0)),"")&lt;&gt;""),INDEX(subsample_country_map!$B:$B,MATCH($CF1196,subsample_country_map!$A:$A,0)),INDEX(lookup!$AA:$AA,MATCH($A1196,lookup!$A:$A,0)))</f>
        <v>3_AsiaPac</v>
      </c>
      <c r="AL1196" s="0" t="str">
        <f aca="false">IF(AND($CF1196&lt;&gt;"",IFERROR(INDEX(subsample_country_map!$C:$C,MATCH($CF1196,subsample_country_map!$A:$A,0)),"")&lt;&gt;""),INDEX(subsample_country_map!$C:$C,MATCH($CF1196,subsample_country_map!$A:$A,0)),INDEX(lookup!$AB:$AB,MATCH($A1196,lookup!$A:$A,0)))</f>
        <v>2_developing</v>
      </c>
      <c r="AM1196" s="0" t="str">
        <f aca="false">IF(AND($CF1196&lt;&gt;"",IFERROR(INDEX(subsample_country_map!$D:$D,MATCH($CF1196,subsample_country_map!$A:$A,0)),"")&lt;&gt;""),INDEX(subsample_country_map!$D:$D,MATCH($CF1196,subsample_country_map!$A:$A,0)),INDEX(lookup!$AC:$AC,MATCH($A1196,lookup!$A:$A,0)))</f>
        <v>2_non_western</v>
      </c>
      <c r="AN1196" s="0" t="str">
        <f aca="false">IF(AND($CF1196&lt;&gt;"",IFERROR(INDEX(subsample_country_map!$E:$E,MATCH($CF1196,subsample_country_map!$A:$A,0)),"")&lt;&gt;""),INDEX(subsample_country_map!$E:$E,MATCH($CF1196,subsample_country_map!$A:$A,0)),INDEX(lookup!$AD:$AD,MATCH($A1196,lookup!$A:$A,0)))</f>
        <v>2_civil law</v>
      </c>
      <c r="AO1196" s="0" t="str">
        <f aca="false">INDEX(lookup!$Y:$Y,MATCH($A1196,lookup!$A:$A,0))</f>
        <v>0_published</v>
      </c>
      <c r="AP1196" s="0" t="str">
        <f aca="false">INDEX(lookup!$Z:$Z,MATCH($A1196,lookup!$A:$A,0))</f>
        <v>1_VHB high</v>
      </c>
      <c r="AQ1196" s="0" t="str">
        <f aca="false">INDEX(lookup!$W:$W,MATCH($A1196,lookup!$A:$A,0))</f>
        <v>2_sust</v>
      </c>
      <c r="AS1196" s="0" t="s">
        <v>91</v>
      </c>
      <c r="AT1196" s="0" t="s">
        <v>111</v>
      </c>
      <c r="AU1196" s="0" t="s">
        <v>93</v>
      </c>
      <c r="AV1196" s="0" t="s">
        <v>2559</v>
      </c>
      <c r="AX1196" s="0" t="s">
        <v>4347</v>
      </c>
      <c r="BA1196" s="0" t="n">
        <v>4269</v>
      </c>
      <c r="BB1196" s="0" t="s">
        <v>347</v>
      </c>
      <c r="BC1196" s="0" t="s">
        <v>122</v>
      </c>
      <c r="BD1196" s="0" t="s">
        <v>123</v>
      </c>
      <c r="BE1196" s="0" t="s">
        <v>4343</v>
      </c>
      <c r="BF1196" s="0" t="s">
        <v>4344</v>
      </c>
      <c r="BI1196" s="0" t="s">
        <v>208</v>
      </c>
      <c r="BJ1196" s="0" t="s">
        <v>4348</v>
      </c>
      <c r="BK1196" s="0" t="s">
        <v>4329</v>
      </c>
      <c r="BL1196" s="0" t="s">
        <v>4349</v>
      </c>
      <c r="BM1196" s="0" t="s">
        <v>4277</v>
      </c>
      <c r="BN1196" s="0" t="s">
        <v>4271</v>
      </c>
      <c r="BO1196" s="0" t="s">
        <v>105</v>
      </c>
      <c r="BP1196" s="0" t="s">
        <v>4265</v>
      </c>
      <c r="BQ1196" s="0" t="s">
        <v>127</v>
      </c>
      <c r="BT1196" s="0" t="n">
        <v>0</v>
      </c>
      <c r="BU1196" s="0" t="s">
        <v>4272</v>
      </c>
      <c r="BW1196" s="0" t="n">
        <v>2008</v>
      </c>
      <c r="BX1196" s="0" t="n">
        <v>2020</v>
      </c>
      <c r="BY1196" s="0" t="s">
        <v>4273</v>
      </c>
      <c r="BZ1196" s="0" t="n">
        <v>2014</v>
      </c>
      <c r="CA1196" s="0" t="n">
        <v>0.384615384615385</v>
      </c>
      <c r="CB1196" s="0" t="n">
        <v>0</v>
      </c>
      <c r="CC1196" s="0" t="n">
        <v>1</v>
      </c>
      <c r="CD1196" s="0" t="n">
        <v>-0.0237207214640815</v>
      </c>
      <c r="CE1196" s="0" t="n">
        <v>1</v>
      </c>
    </row>
    <row r="1197" customFormat="false" ht="15" hidden="false" customHeight="false" outlineLevel="0" collapsed="false">
      <c r="A1197" s="0" t="s">
        <v>4265</v>
      </c>
      <c r="B1197" s="0" t="n">
        <v>2502</v>
      </c>
      <c r="C1197" s="0" t="n">
        <v>-0.0361761902500787</v>
      </c>
      <c r="D1197" s="0" t="n">
        <v>5119</v>
      </c>
      <c r="E1197" s="0" t="n">
        <f aca="false">IF(ISNUMBER($BA1197),$BA1197,IF(AND(ISNUMBER($D1197),ISNUMBER($BW1197),ISNUMBER($BX1197)),$D1197*($BX1197-$BW1197+1),""))</f>
        <v>5119</v>
      </c>
      <c r="H1197" s="0" t="s">
        <v>118</v>
      </c>
      <c r="I1197" s="0" t="s">
        <v>119</v>
      </c>
      <c r="J1197" s="0" t="n">
        <f aca="false">IF($BW1197&lt;&gt;"",$BW1197,"")</f>
        <v>2008</v>
      </c>
      <c r="K1197" s="0" t="n">
        <f aca="false">IF($BX1197&lt;&gt;"",$BX1197,"")</f>
        <v>2020</v>
      </c>
      <c r="L1197" s="0" t="n">
        <f aca="false">IF(AND(ISNUMBER($BW1197),ISNUMBER($BX1197)),($BW1197+$BX1197)/2,"")</f>
        <v>2014</v>
      </c>
      <c r="M1197" s="0" t="n">
        <f aca="false">IF($L1197&lt;&gt;"",$L1197,"")</f>
        <v>2014</v>
      </c>
      <c r="N1197" s="0" t="n">
        <f aca="false">IF(AND(ISNUMBER($BW1197),ISNUMBER($BX1197)),MIN(1,MAX(0,($BX1197-2016+1)/($BX1197-$BW1197+1))),"")</f>
        <v>0.384615384615385</v>
      </c>
      <c r="O1197" s="0" t="n">
        <f aca="false">IF(AND(ISNUMBER($BW1197),ISNUMBER($BX1197)),MIN(1,MAX(0,($BX1197-2017+1)/($BX1197-$BW1197+1))),"")</f>
        <v>0.307692307692308</v>
      </c>
      <c r="P1197" s="0" t="n">
        <f aca="false">IF(AND(ISNUMBER($BW1197),ISNUMBER($BX1197)),MIN(1,MAX(0,($BX1197-2018+1)/($BX1197-$BW1197+1))),"")</f>
        <v>0.230769230769231</v>
      </c>
      <c r="Q1197" s="0" t="n">
        <f aca="false">IF(AND(ISNUMBER($BW1197),ISNUMBER($BX1197)),MIN(1,MAX(0,($BX1197-2019+1)/($BX1197-$BW1197+1))),"")</f>
        <v>0.153846153846154</v>
      </c>
      <c r="R1197" s="0" t="n">
        <f aca="false">IF(AND(ISNUMBER($BW1197),ISNUMBER($BX1197)),MIN(1,MAX(0,($BX1197-2016+1)/($BX1197-$BW1197+1))),"")</f>
        <v>0.384615384615385</v>
      </c>
      <c r="S1197" s="0" t="n">
        <f aca="false">IF($L1197&lt;&gt;"",IF($L1197&gt;=2015.5,1,0),"")</f>
        <v>0</v>
      </c>
      <c r="T1197" s="0" t="n">
        <f aca="false">IF($L1197&lt;&gt;"",IF($L1197&gt;=2016,1,0),"")</f>
        <v>0</v>
      </c>
      <c r="U1197" s="0" t="n">
        <f aca="false">IF(ISNUMBER($BX1197),IF($BX1197&gt;=2016,1,0),"")</f>
        <v>1</v>
      </c>
      <c r="V1197" s="0" t="n">
        <f aca="false">IF(ISNUMBER($BW1197),IF($BW1197&gt;=2016,1,0),"")</f>
        <v>0</v>
      </c>
      <c r="W1197" s="0" t="str">
        <f aca="false">IF(AND(ISNUMBER($BW1197),ISNUMBER($BX1197)),IF($BW1197&gt;=2016,"post-only",IF($BX1197&lt;2016,"pre-only","mixed")),"")</f>
        <v>mixed</v>
      </c>
      <c r="X1197" s="0" t="n">
        <f aca="false">IF(AND(ISNUMBER($BW1197),ISNUMBER($BX1197)),MIN(1,MAX(0,($BX1197-2017+1)/($BX1197-$BW1197+1))),"")</f>
        <v>0.307692307692308</v>
      </c>
      <c r="Y1197" s="0" t="n">
        <f aca="false">IF(AND(ISNUMBER($BW1197),ISNUMBER($BX1197)),MIN(1,MAX(0,($BX1197-2018+1)/($BX1197-$BW1197+1))),"")</f>
        <v>0.230769230769231</v>
      </c>
      <c r="Z1197" s="0" t="n">
        <f aca="false">IF(AND(ISNUMBER($BW1197),ISNUMBER($BX1197)),MIN(1,MAX(0,($BX1197-2019+1)/($BX1197-$BW1197+1))),"")</f>
        <v>0.153846153846154</v>
      </c>
      <c r="AA1197" s="0" t="n">
        <f aca="false">IF(ISNUMBER($BX1197),IF($BX1197&gt;=2017,1,0),"")</f>
        <v>1</v>
      </c>
      <c r="AB1197" s="0" t="n">
        <f aca="false">IF(ISNUMBER($BX1197),IF($BX1197&gt;=2018,1,0),"")</f>
        <v>1</v>
      </c>
      <c r="AC1197" s="0" t="n">
        <f aca="false">IF(ISNUMBER($BX1197),IF($BX1197&gt;=2019,1,0),"")</f>
        <v>1</v>
      </c>
      <c r="AD1197" s="0" t="n">
        <f aca="false">IF($L1197&lt;&gt;"",IF($L1197&gt;2013,1,0),"")</f>
        <v>1</v>
      </c>
      <c r="AE1197" s="0" t="n">
        <f aca="false">IF($L1197&lt;&gt;"",1+IF($L1197&gt;2011,1,0)+IF($L1197&gt;2014,1,0),"")</f>
        <v>2</v>
      </c>
      <c r="AF1197" s="0" t="s">
        <v>87</v>
      </c>
      <c r="AG1197" s="0" t="s">
        <v>436</v>
      </c>
      <c r="AH1197" s="0" t="s">
        <v>89</v>
      </c>
      <c r="AI1197" s="0" t="s">
        <v>497</v>
      </c>
      <c r="AJ1197" s="0" t="s">
        <v>334</v>
      </c>
      <c r="AK1197" s="0" t="str">
        <f aca="false">IF(AND($CF1197&lt;&gt;"",IFERROR(INDEX(subsample_country_map!$B:$B,MATCH($CF1197,subsample_country_map!$A:$A,0)),"")&lt;&gt;""),INDEX(subsample_country_map!$B:$B,MATCH($CF1197,subsample_country_map!$A:$A,0)),INDEX(lookup!$AA:$AA,MATCH($A1197,lookup!$A:$A,0)))</f>
        <v>3_AsiaPac</v>
      </c>
      <c r="AL1197" s="0" t="str">
        <f aca="false">IF(AND($CF1197&lt;&gt;"",IFERROR(INDEX(subsample_country_map!$C:$C,MATCH($CF1197,subsample_country_map!$A:$A,0)),"")&lt;&gt;""),INDEX(subsample_country_map!$C:$C,MATCH($CF1197,subsample_country_map!$A:$A,0)),INDEX(lookup!$AB:$AB,MATCH($A1197,lookup!$A:$A,0)))</f>
        <v>2_developing</v>
      </c>
      <c r="AM1197" s="0" t="str">
        <f aca="false">IF(AND($CF1197&lt;&gt;"",IFERROR(INDEX(subsample_country_map!$D:$D,MATCH($CF1197,subsample_country_map!$A:$A,0)),"")&lt;&gt;""),INDEX(subsample_country_map!$D:$D,MATCH($CF1197,subsample_country_map!$A:$A,0)),INDEX(lookup!$AC:$AC,MATCH($A1197,lookup!$A:$A,0)))</f>
        <v>2_non_western</v>
      </c>
      <c r="AN1197" s="0" t="str">
        <f aca="false">IF(AND($CF1197&lt;&gt;"",IFERROR(INDEX(subsample_country_map!$E:$E,MATCH($CF1197,subsample_country_map!$A:$A,0)),"")&lt;&gt;""),INDEX(subsample_country_map!$E:$E,MATCH($CF1197,subsample_country_map!$A:$A,0)),INDEX(lookup!$AD:$AD,MATCH($A1197,lookup!$A:$A,0)))</f>
        <v>2_civil law</v>
      </c>
      <c r="AO1197" s="0" t="str">
        <f aca="false">INDEX(lookup!$Y:$Y,MATCH($A1197,lookup!$A:$A,0))</f>
        <v>0_published</v>
      </c>
      <c r="AP1197" s="0" t="str">
        <f aca="false">INDEX(lookup!$Z:$Z,MATCH($A1197,lookup!$A:$A,0))</f>
        <v>1_VHB high</v>
      </c>
      <c r="AQ1197" s="0" t="str">
        <f aca="false">INDEX(lookup!$W:$W,MATCH($A1197,lookup!$A:$A,0))</f>
        <v>2_sust</v>
      </c>
      <c r="AS1197" s="0" t="s">
        <v>91</v>
      </c>
      <c r="AT1197" s="0" t="s">
        <v>111</v>
      </c>
      <c r="AU1197" s="0" t="s">
        <v>93</v>
      </c>
      <c r="AV1197" s="0" t="s">
        <v>2513</v>
      </c>
      <c r="AX1197" s="0" t="s">
        <v>4274</v>
      </c>
      <c r="BA1197" s="0" t="n">
        <v>5119</v>
      </c>
      <c r="BB1197" s="0" t="s">
        <v>347</v>
      </c>
      <c r="BC1197" s="0" t="s">
        <v>122</v>
      </c>
      <c r="BD1197" s="0" t="s">
        <v>123</v>
      </c>
      <c r="BE1197" s="0" t="s">
        <v>4343</v>
      </c>
      <c r="BF1197" s="0" t="s">
        <v>4350</v>
      </c>
      <c r="BI1197" s="0" t="s">
        <v>208</v>
      </c>
      <c r="BJ1197" s="0" t="s">
        <v>4351</v>
      </c>
      <c r="BK1197" s="0" t="s">
        <v>4329</v>
      </c>
      <c r="BL1197" s="0" t="s">
        <v>4352</v>
      </c>
      <c r="BM1197" s="0" t="s">
        <v>4270</v>
      </c>
      <c r="BN1197" s="0" t="s">
        <v>4271</v>
      </c>
      <c r="BO1197" s="0" t="s">
        <v>105</v>
      </c>
      <c r="BP1197" s="0" t="s">
        <v>4265</v>
      </c>
      <c r="BQ1197" s="0" t="s">
        <v>127</v>
      </c>
      <c r="BT1197" s="0" t="n">
        <v>0</v>
      </c>
      <c r="BU1197" s="0" t="s">
        <v>4272</v>
      </c>
      <c r="BW1197" s="0" t="n">
        <v>2008</v>
      </c>
      <c r="BX1197" s="0" t="n">
        <v>2020</v>
      </c>
      <c r="BY1197" s="0" t="s">
        <v>4273</v>
      </c>
      <c r="BZ1197" s="0" t="n">
        <v>2014</v>
      </c>
      <c r="CA1197" s="0" t="n">
        <v>0.384615384615385</v>
      </c>
      <c r="CB1197" s="0" t="n">
        <v>0</v>
      </c>
      <c r="CC1197" s="0" t="n">
        <v>1</v>
      </c>
      <c r="CD1197" s="0" t="n">
        <v>-0.0361919841156881</v>
      </c>
      <c r="CE1197" s="0" t="n">
        <v>1</v>
      </c>
    </row>
    <row r="1198" customFormat="false" ht="15" hidden="false" customHeight="false" outlineLevel="0" collapsed="false">
      <c r="A1198" s="0" t="s">
        <v>4265</v>
      </c>
      <c r="B1198" s="0" t="n">
        <v>2503</v>
      </c>
      <c r="C1198" s="0" t="n">
        <v>-0.0336649705359299</v>
      </c>
      <c r="D1198" s="0" t="n">
        <v>5119</v>
      </c>
      <c r="E1198" s="0" t="n">
        <f aca="false">IF(ISNUMBER($BA1198),$BA1198,IF(AND(ISNUMBER($D1198),ISNUMBER($BW1198),ISNUMBER($BX1198)),$D1198*($BX1198-$BW1198+1),""))</f>
        <v>5119</v>
      </c>
      <c r="H1198" s="0" t="s">
        <v>118</v>
      </c>
      <c r="I1198" s="0" t="s">
        <v>119</v>
      </c>
      <c r="J1198" s="0" t="n">
        <f aca="false">IF($BW1198&lt;&gt;"",$BW1198,"")</f>
        <v>2008</v>
      </c>
      <c r="K1198" s="0" t="n">
        <f aca="false">IF($BX1198&lt;&gt;"",$BX1198,"")</f>
        <v>2020</v>
      </c>
      <c r="L1198" s="0" t="n">
        <f aca="false">IF(AND(ISNUMBER($BW1198),ISNUMBER($BX1198)),($BW1198+$BX1198)/2,"")</f>
        <v>2014</v>
      </c>
      <c r="M1198" s="0" t="n">
        <f aca="false">IF($L1198&lt;&gt;"",$L1198,"")</f>
        <v>2014</v>
      </c>
      <c r="N1198" s="0" t="n">
        <f aca="false">IF(AND(ISNUMBER($BW1198),ISNUMBER($BX1198)),MIN(1,MAX(0,($BX1198-2016+1)/($BX1198-$BW1198+1))),"")</f>
        <v>0.384615384615385</v>
      </c>
      <c r="O1198" s="0" t="n">
        <f aca="false">IF(AND(ISNUMBER($BW1198),ISNUMBER($BX1198)),MIN(1,MAX(0,($BX1198-2017+1)/($BX1198-$BW1198+1))),"")</f>
        <v>0.307692307692308</v>
      </c>
      <c r="P1198" s="0" t="n">
        <f aca="false">IF(AND(ISNUMBER($BW1198),ISNUMBER($BX1198)),MIN(1,MAX(0,($BX1198-2018+1)/($BX1198-$BW1198+1))),"")</f>
        <v>0.230769230769231</v>
      </c>
      <c r="Q1198" s="0" t="n">
        <f aca="false">IF(AND(ISNUMBER($BW1198),ISNUMBER($BX1198)),MIN(1,MAX(0,($BX1198-2019+1)/($BX1198-$BW1198+1))),"")</f>
        <v>0.153846153846154</v>
      </c>
      <c r="R1198" s="0" t="n">
        <f aca="false">IF(AND(ISNUMBER($BW1198),ISNUMBER($BX1198)),MIN(1,MAX(0,($BX1198-2016+1)/($BX1198-$BW1198+1))),"")</f>
        <v>0.384615384615385</v>
      </c>
      <c r="S1198" s="0" t="n">
        <f aca="false">IF($L1198&lt;&gt;"",IF($L1198&gt;=2015.5,1,0),"")</f>
        <v>0</v>
      </c>
      <c r="T1198" s="0" t="n">
        <f aca="false">IF($L1198&lt;&gt;"",IF($L1198&gt;=2016,1,0),"")</f>
        <v>0</v>
      </c>
      <c r="U1198" s="0" t="n">
        <f aca="false">IF(ISNUMBER($BX1198),IF($BX1198&gt;=2016,1,0),"")</f>
        <v>1</v>
      </c>
      <c r="V1198" s="0" t="n">
        <f aca="false">IF(ISNUMBER($BW1198),IF($BW1198&gt;=2016,1,0),"")</f>
        <v>0</v>
      </c>
      <c r="W1198" s="0" t="str">
        <f aca="false">IF(AND(ISNUMBER($BW1198),ISNUMBER($BX1198)),IF($BW1198&gt;=2016,"post-only",IF($BX1198&lt;2016,"pre-only","mixed")),"")</f>
        <v>mixed</v>
      </c>
      <c r="X1198" s="0" t="n">
        <f aca="false">IF(AND(ISNUMBER($BW1198),ISNUMBER($BX1198)),MIN(1,MAX(0,($BX1198-2017+1)/($BX1198-$BW1198+1))),"")</f>
        <v>0.307692307692308</v>
      </c>
      <c r="Y1198" s="0" t="n">
        <f aca="false">IF(AND(ISNUMBER($BW1198),ISNUMBER($BX1198)),MIN(1,MAX(0,($BX1198-2018+1)/($BX1198-$BW1198+1))),"")</f>
        <v>0.230769230769231</v>
      </c>
      <c r="Z1198" s="0" t="n">
        <f aca="false">IF(AND(ISNUMBER($BW1198),ISNUMBER($BX1198)),MIN(1,MAX(0,($BX1198-2019+1)/($BX1198-$BW1198+1))),"")</f>
        <v>0.153846153846154</v>
      </c>
      <c r="AA1198" s="0" t="n">
        <f aca="false">IF(ISNUMBER($BX1198),IF($BX1198&gt;=2017,1,0),"")</f>
        <v>1</v>
      </c>
      <c r="AB1198" s="0" t="n">
        <f aca="false">IF(ISNUMBER($BX1198),IF($BX1198&gt;=2018,1,0),"")</f>
        <v>1</v>
      </c>
      <c r="AC1198" s="0" t="n">
        <f aca="false">IF(ISNUMBER($BX1198),IF($BX1198&gt;=2019,1,0),"")</f>
        <v>1</v>
      </c>
      <c r="AD1198" s="0" t="n">
        <f aca="false">IF($L1198&lt;&gt;"",IF($L1198&gt;2013,1,0),"")</f>
        <v>1</v>
      </c>
      <c r="AE1198" s="0" t="n">
        <f aca="false">IF($L1198&lt;&gt;"",1+IF($L1198&gt;2011,1,0)+IF($L1198&gt;2014,1,0),"")</f>
        <v>2</v>
      </c>
      <c r="AF1198" s="0" t="s">
        <v>87</v>
      </c>
      <c r="AG1198" s="0" t="s">
        <v>436</v>
      </c>
      <c r="AH1198" s="0" t="s">
        <v>89</v>
      </c>
      <c r="AI1198" s="0" t="s">
        <v>497</v>
      </c>
      <c r="AJ1198" s="0" t="s">
        <v>334</v>
      </c>
      <c r="AK1198" s="0" t="str">
        <f aca="false">IF(AND($CF1198&lt;&gt;"",IFERROR(INDEX(subsample_country_map!$B:$B,MATCH($CF1198,subsample_country_map!$A:$A,0)),"")&lt;&gt;""),INDEX(subsample_country_map!$B:$B,MATCH($CF1198,subsample_country_map!$A:$A,0)),INDEX(lookup!$AA:$AA,MATCH($A1198,lookup!$A:$A,0)))</f>
        <v>3_AsiaPac</v>
      </c>
      <c r="AL1198" s="0" t="str">
        <f aca="false">IF(AND($CF1198&lt;&gt;"",IFERROR(INDEX(subsample_country_map!$C:$C,MATCH($CF1198,subsample_country_map!$A:$A,0)),"")&lt;&gt;""),INDEX(subsample_country_map!$C:$C,MATCH($CF1198,subsample_country_map!$A:$A,0)),INDEX(lookup!$AB:$AB,MATCH($A1198,lookup!$A:$A,0)))</f>
        <v>2_developing</v>
      </c>
      <c r="AM1198" s="0" t="str">
        <f aca="false">IF(AND($CF1198&lt;&gt;"",IFERROR(INDEX(subsample_country_map!$D:$D,MATCH($CF1198,subsample_country_map!$A:$A,0)),"")&lt;&gt;""),INDEX(subsample_country_map!$D:$D,MATCH($CF1198,subsample_country_map!$A:$A,0)),INDEX(lookup!$AC:$AC,MATCH($A1198,lookup!$A:$A,0)))</f>
        <v>2_non_western</v>
      </c>
      <c r="AN1198" s="0" t="str">
        <f aca="false">IF(AND($CF1198&lt;&gt;"",IFERROR(INDEX(subsample_country_map!$E:$E,MATCH($CF1198,subsample_country_map!$A:$A,0)),"")&lt;&gt;""),INDEX(subsample_country_map!$E:$E,MATCH($CF1198,subsample_country_map!$A:$A,0)),INDEX(lookup!$AD:$AD,MATCH($A1198,lookup!$A:$A,0)))</f>
        <v>2_civil law</v>
      </c>
      <c r="AO1198" s="0" t="str">
        <f aca="false">INDEX(lookup!$Y:$Y,MATCH($A1198,lookup!$A:$A,0))</f>
        <v>0_published</v>
      </c>
      <c r="AP1198" s="0" t="str">
        <f aca="false">INDEX(lookup!$Z:$Z,MATCH($A1198,lookup!$A:$A,0))</f>
        <v>1_VHB high</v>
      </c>
      <c r="AQ1198" s="0" t="str">
        <f aca="false">INDEX(lookup!$W:$W,MATCH($A1198,lookup!$A:$A,0))</f>
        <v>2_sust</v>
      </c>
      <c r="AS1198" s="0" t="s">
        <v>91</v>
      </c>
      <c r="AT1198" s="0" t="s">
        <v>111</v>
      </c>
      <c r="AU1198" s="0" t="s">
        <v>93</v>
      </c>
      <c r="AV1198" s="0" t="s">
        <v>2935</v>
      </c>
      <c r="AX1198" s="0" t="s">
        <v>3376</v>
      </c>
      <c r="BA1198" s="0" t="n">
        <v>5119</v>
      </c>
      <c r="BB1198" s="0" t="s">
        <v>347</v>
      </c>
      <c r="BC1198" s="0" t="s">
        <v>122</v>
      </c>
      <c r="BD1198" s="0" t="s">
        <v>123</v>
      </c>
      <c r="BE1198" s="0" t="s">
        <v>4343</v>
      </c>
      <c r="BF1198" s="0" t="s">
        <v>4350</v>
      </c>
      <c r="BI1198" s="0" t="s">
        <v>208</v>
      </c>
      <c r="BJ1198" s="0" t="s">
        <v>4353</v>
      </c>
      <c r="BK1198" s="0" t="s">
        <v>4329</v>
      </c>
      <c r="BL1198" s="0" t="s">
        <v>4354</v>
      </c>
      <c r="BM1198" s="0" t="s">
        <v>4277</v>
      </c>
      <c r="BN1198" s="0" t="s">
        <v>4271</v>
      </c>
      <c r="BO1198" s="0" t="s">
        <v>105</v>
      </c>
      <c r="BP1198" s="0" t="s">
        <v>4265</v>
      </c>
      <c r="BQ1198" s="0" t="s">
        <v>127</v>
      </c>
      <c r="BT1198" s="0" t="n">
        <v>0</v>
      </c>
      <c r="BU1198" s="0" t="s">
        <v>4272</v>
      </c>
      <c r="BW1198" s="0" t="n">
        <v>2008</v>
      </c>
      <c r="BX1198" s="0" t="n">
        <v>2020</v>
      </c>
      <c r="BY1198" s="0" t="s">
        <v>4273</v>
      </c>
      <c r="BZ1198" s="0" t="n">
        <v>2014</v>
      </c>
      <c r="CA1198" s="0" t="n">
        <v>0.384615384615385</v>
      </c>
      <c r="CB1198" s="0" t="n">
        <v>0</v>
      </c>
      <c r="CC1198" s="0" t="n">
        <v>1</v>
      </c>
      <c r="CD1198" s="0" t="n">
        <v>-0.0336776970341056</v>
      </c>
      <c r="CE1198" s="0" t="n">
        <v>1</v>
      </c>
    </row>
    <row r="1199" customFormat="false" ht="15" hidden="false" customHeight="false" outlineLevel="0" collapsed="false">
      <c r="A1199" s="0" t="s">
        <v>4265</v>
      </c>
      <c r="B1199" s="0" t="n">
        <v>2504</v>
      </c>
      <c r="C1199" s="0" t="n">
        <v>-0.0300563345784158</v>
      </c>
      <c r="D1199" s="0" t="n">
        <v>6857</v>
      </c>
      <c r="E1199" s="0" t="n">
        <f aca="false">IF(ISNUMBER($BA1199),$BA1199,IF(AND(ISNUMBER($D1199),ISNUMBER($BW1199),ISNUMBER($BX1199)),$D1199*($BX1199-$BW1199+1),""))</f>
        <v>6857</v>
      </c>
      <c r="H1199" s="0" t="s">
        <v>118</v>
      </c>
      <c r="I1199" s="0" t="s">
        <v>119</v>
      </c>
      <c r="J1199" s="0" t="n">
        <f aca="false">IF($BW1199&lt;&gt;"",$BW1199,"")</f>
        <v>2008</v>
      </c>
      <c r="K1199" s="0" t="n">
        <f aca="false">IF($BX1199&lt;&gt;"",$BX1199,"")</f>
        <v>2020</v>
      </c>
      <c r="L1199" s="0" t="n">
        <f aca="false">IF(AND(ISNUMBER($BW1199),ISNUMBER($BX1199)),($BW1199+$BX1199)/2,"")</f>
        <v>2014</v>
      </c>
      <c r="M1199" s="0" t="n">
        <f aca="false">IF($L1199&lt;&gt;"",$L1199,"")</f>
        <v>2014</v>
      </c>
      <c r="N1199" s="0" t="n">
        <f aca="false">IF(AND(ISNUMBER($BW1199),ISNUMBER($BX1199)),MIN(1,MAX(0,($BX1199-2016+1)/($BX1199-$BW1199+1))),"")</f>
        <v>0.384615384615385</v>
      </c>
      <c r="O1199" s="0" t="n">
        <f aca="false">IF(AND(ISNUMBER($BW1199),ISNUMBER($BX1199)),MIN(1,MAX(0,($BX1199-2017+1)/($BX1199-$BW1199+1))),"")</f>
        <v>0.307692307692308</v>
      </c>
      <c r="P1199" s="0" t="n">
        <f aca="false">IF(AND(ISNUMBER($BW1199),ISNUMBER($BX1199)),MIN(1,MAX(0,($BX1199-2018+1)/($BX1199-$BW1199+1))),"")</f>
        <v>0.230769230769231</v>
      </c>
      <c r="Q1199" s="0" t="n">
        <f aca="false">IF(AND(ISNUMBER($BW1199),ISNUMBER($BX1199)),MIN(1,MAX(0,($BX1199-2019+1)/($BX1199-$BW1199+1))),"")</f>
        <v>0.153846153846154</v>
      </c>
      <c r="R1199" s="0" t="n">
        <f aca="false">IF(AND(ISNUMBER($BW1199),ISNUMBER($BX1199)),MIN(1,MAX(0,($BX1199-2016+1)/($BX1199-$BW1199+1))),"")</f>
        <v>0.384615384615385</v>
      </c>
      <c r="S1199" s="0" t="n">
        <f aca="false">IF($L1199&lt;&gt;"",IF($L1199&gt;=2015.5,1,0),"")</f>
        <v>0</v>
      </c>
      <c r="T1199" s="0" t="n">
        <f aca="false">IF($L1199&lt;&gt;"",IF($L1199&gt;=2016,1,0),"")</f>
        <v>0</v>
      </c>
      <c r="U1199" s="0" t="n">
        <f aca="false">IF(ISNUMBER($BX1199),IF($BX1199&gt;=2016,1,0),"")</f>
        <v>1</v>
      </c>
      <c r="V1199" s="0" t="n">
        <f aca="false">IF(ISNUMBER($BW1199),IF($BW1199&gt;=2016,1,0),"")</f>
        <v>0</v>
      </c>
      <c r="W1199" s="0" t="str">
        <f aca="false">IF(AND(ISNUMBER($BW1199),ISNUMBER($BX1199)),IF($BW1199&gt;=2016,"post-only",IF($BX1199&lt;2016,"pre-only","mixed")),"")</f>
        <v>mixed</v>
      </c>
      <c r="X1199" s="0" t="n">
        <f aca="false">IF(AND(ISNUMBER($BW1199),ISNUMBER($BX1199)),MIN(1,MAX(0,($BX1199-2017+1)/($BX1199-$BW1199+1))),"")</f>
        <v>0.307692307692308</v>
      </c>
      <c r="Y1199" s="0" t="n">
        <f aca="false">IF(AND(ISNUMBER($BW1199),ISNUMBER($BX1199)),MIN(1,MAX(0,($BX1199-2018+1)/($BX1199-$BW1199+1))),"")</f>
        <v>0.230769230769231</v>
      </c>
      <c r="Z1199" s="0" t="n">
        <f aca="false">IF(AND(ISNUMBER($BW1199),ISNUMBER($BX1199)),MIN(1,MAX(0,($BX1199-2019+1)/($BX1199-$BW1199+1))),"")</f>
        <v>0.153846153846154</v>
      </c>
      <c r="AA1199" s="0" t="n">
        <f aca="false">IF(ISNUMBER($BX1199),IF($BX1199&gt;=2017,1,0),"")</f>
        <v>1</v>
      </c>
      <c r="AB1199" s="0" t="n">
        <f aca="false">IF(ISNUMBER($BX1199),IF($BX1199&gt;=2018,1,0),"")</f>
        <v>1</v>
      </c>
      <c r="AC1199" s="0" t="n">
        <f aca="false">IF(ISNUMBER($BX1199),IF($BX1199&gt;=2019,1,0),"")</f>
        <v>1</v>
      </c>
      <c r="AD1199" s="0" t="n">
        <f aca="false">IF($L1199&lt;&gt;"",IF($L1199&gt;2013,1,0),"")</f>
        <v>1</v>
      </c>
      <c r="AE1199" s="0" t="n">
        <f aca="false">IF($L1199&lt;&gt;"",1+IF($L1199&gt;2011,1,0)+IF($L1199&gt;2014,1,0),"")</f>
        <v>2</v>
      </c>
      <c r="AF1199" s="0" t="s">
        <v>87</v>
      </c>
      <c r="AG1199" s="0" t="s">
        <v>436</v>
      </c>
      <c r="AH1199" s="0" t="s">
        <v>89</v>
      </c>
      <c r="AI1199" s="0" t="s">
        <v>497</v>
      </c>
      <c r="AJ1199" s="0" t="s">
        <v>334</v>
      </c>
      <c r="AK1199" s="0" t="str">
        <f aca="false">IF(AND($CF1199&lt;&gt;"",IFERROR(INDEX(subsample_country_map!$B:$B,MATCH($CF1199,subsample_country_map!$A:$A,0)),"")&lt;&gt;""),INDEX(subsample_country_map!$B:$B,MATCH($CF1199,subsample_country_map!$A:$A,0)),INDEX(lookup!$AA:$AA,MATCH($A1199,lookup!$A:$A,0)))</f>
        <v>3_AsiaPac</v>
      </c>
      <c r="AL1199" s="0" t="str">
        <f aca="false">IF(AND($CF1199&lt;&gt;"",IFERROR(INDEX(subsample_country_map!$C:$C,MATCH($CF1199,subsample_country_map!$A:$A,0)),"")&lt;&gt;""),INDEX(subsample_country_map!$C:$C,MATCH($CF1199,subsample_country_map!$A:$A,0)),INDEX(lookup!$AB:$AB,MATCH($A1199,lookup!$A:$A,0)))</f>
        <v>2_developing</v>
      </c>
      <c r="AM1199" s="0" t="str">
        <f aca="false">IF(AND($CF1199&lt;&gt;"",IFERROR(INDEX(subsample_country_map!$D:$D,MATCH($CF1199,subsample_country_map!$A:$A,0)),"")&lt;&gt;""),INDEX(subsample_country_map!$D:$D,MATCH($CF1199,subsample_country_map!$A:$A,0)),INDEX(lookup!$AC:$AC,MATCH($A1199,lookup!$A:$A,0)))</f>
        <v>2_non_western</v>
      </c>
      <c r="AN1199" s="0" t="str">
        <f aca="false">IF(AND($CF1199&lt;&gt;"",IFERROR(INDEX(subsample_country_map!$E:$E,MATCH($CF1199,subsample_country_map!$A:$A,0)),"")&lt;&gt;""),INDEX(subsample_country_map!$E:$E,MATCH($CF1199,subsample_country_map!$A:$A,0)),INDEX(lookup!$AD:$AD,MATCH($A1199,lookup!$A:$A,0)))</f>
        <v>2_civil law</v>
      </c>
      <c r="AO1199" s="0" t="str">
        <f aca="false">INDEX(lookup!$Y:$Y,MATCH($A1199,lookup!$A:$A,0))</f>
        <v>0_published</v>
      </c>
      <c r="AP1199" s="0" t="str">
        <f aca="false">INDEX(lookup!$Z:$Z,MATCH($A1199,lookup!$A:$A,0))</f>
        <v>1_VHB high</v>
      </c>
      <c r="AQ1199" s="0" t="str">
        <f aca="false">INDEX(lookup!$W:$W,MATCH($A1199,lookup!$A:$A,0))</f>
        <v>2_sust</v>
      </c>
      <c r="AS1199" s="0" t="s">
        <v>91</v>
      </c>
      <c r="AT1199" s="0" t="s">
        <v>111</v>
      </c>
      <c r="AU1199" s="0" t="s">
        <v>93</v>
      </c>
      <c r="AV1199" s="0" t="s">
        <v>2698</v>
      </c>
      <c r="AX1199" s="0" t="s">
        <v>4355</v>
      </c>
      <c r="BA1199" s="0" t="n">
        <v>6857</v>
      </c>
      <c r="BB1199" s="0" t="s">
        <v>347</v>
      </c>
      <c r="BC1199" s="0" t="s">
        <v>122</v>
      </c>
      <c r="BD1199" s="0" t="s">
        <v>123</v>
      </c>
      <c r="BE1199" s="0" t="s">
        <v>4356</v>
      </c>
      <c r="BF1199" s="0" t="s">
        <v>4327</v>
      </c>
      <c r="BI1199" s="0" t="s">
        <v>316</v>
      </c>
      <c r="BJ1199" s="0" t="s">
        <v>4328</v>
      </c>
      <c r="BK1199" s="0" t="s">
        <v>4357</v>
      </c>
      <c r="BL1199" s="0" t="s">
        <v>4358</v>
      </c>
      <c r="BM1199" s="0" t="s">
        <v>4270</v>
      </c>
      <c r="BN1199" s="0" t="s">
        <v>4271</v>
      </c>
      <c r="BO1199" s="0" t="s">
        <v>105</v>
      </c>
      <c r="BP1199" s="0" t="s">
        <v>4265</v>
      </c>
      <c r="BQ1199" s="0" t="s">
        <v>127</v>
      </c>
      <c r="BT1199" s="0" t="n">
        <v>0</v>
      </c>
      <c r="BU1199" s="0" t="s">
        <v>4272</v>
      </c>
      <c r="BW1199" s="0" t="n">
        <v>2008</v>
      </c>
      <c r="BX1199" s="0" t="n">
        <v>2020</v>
      </c>
      <c r="BY1199" s="0" t="s">
        <v>4273</v>
      </c>
      <c r="BZ1199" s="0" t="n">
        <v>2014</v>
      </c>
      <c r="CA1199" s="0" t="n">
        <v>0.384615384615385</v>
      </c>
      <c r="CB1199" s="0" t="n">
        <v>0</v>
      </c>
      <c r="CC1199" s="0" t="n">
        <v>1</v>
      </c>
      <c r="CD1199" s="0" t="n">
        <v>-0.030065390283774</v>
      </c>
      <c r="CE1199" s="0" t="n">
        <v>1</v>
      </c>
    </row>
    <row r="1200" customFormat="false" ht="15" hidden="false" customHeight="false" outlineLevel="0" collapsed="false">
      <c r="A1200" s="0" t="s">
        <v>4265</v>
      </c>
      <c r="B1200" s="0" t="n">
        <v>2505</v>
      </c>
      <c r="C1200" s="0" t="n">
        <v>-0.0318651708366039</v>
      </c>
      <c r="D1200" s="0" t="n">
        <v>6857</v>
      </c>
      <c r="E1200" s="0" t="n">
        <f aca="false">IF(ISNUMBER($BA1200),$BA1200,IF(AND(ISNUMBER($D1200),ISNUMBER($BW1200),ISNUMBER($BX1200)),$D1200*($BX1200-$BW1200+1),""))</f>
        <v>6857</v>
      </c>
      <c r="H1200" s="0" t="s">
        <v>118</v>
      </c>
      <c r="I1200" s="0" t="s">
        <v>119</v>
      </c>
      <c r="J1200" s="0" t="n">
        <f aca="false">IF($BW1200&lt;&gt;"",$BW1200,"")</f>
        <v>2008</v>
      </c>
      <c r="K1200" s="0" t="n">
        <f aca="false">IF($BX1200&lt;&gt;"",$BX1200,"")</f>
        <v>2020</v>
      </c>
      <c r="L1200" s="0" t="n">
        <f aca="false">IF(AND(ISNUMBER($BW1200),ISNUMBER($BX1200)),($BW1200+$BX1200)/2,"")</f>
        <v>2014</v>
      </c>
      <c r="M1200" s="0" t="n">
        <f aca="false">IF($L1200&lt;&gt;"",$L1200,"")</f>
        <v>2014</v>
      </c>
      <c r="N1200" s="0" t="n">
        <f aca="false">IF(AND(ISNUMBER($BW1200),ISNUMBER($BX1200)),MIN(1,MAX(0,($BX1200-2016+1)/($BX1200-$BW1200+1))),"")</f>
        <v>0.384615384615385</v>
      </c>
      <c r="O1200" s="0" t="n">
        <f aca="false">IF(AND(ISNUMBER($BW1200),ISNUMBER($BX1200)),MIN(1,MAX(0,($BX1200-2017+1)/($BX1200-$BW1200+1))),"")</f>
        <v>0.307692307692308</v>
      </c>
      <c r="P1200" s="0" t="n">
        <f aca="false">IF(AND(ISNUMBER($BW1200),ISNUMBER($BX1200)),MIN(1,MAX(0,($BX1200-2018+1)/($BX1200-$BW1200+1))),"")</f>
        <v>0.230769230769231</v>
      </c>
      <c r="Q1200" s="0" t="n">
        <f aca="false">IF(AND(ISNUMBER($BW1200),ISNUMBER($BX1200)),MIN(1,MAX(0,($BX1200-2019+1)/($BX1200-$BW1200+1))),"")</f>
        <v>0.153846153846154</v>
      </c>
      <c r="R1200" s="0" t="n">
        <f aca="false">IF(AND(ISNUMBER($BW1200),ISNUMBER($BX1200)),MIN(1,MAX(0,($BX1200-2016+1)/($BX1200-$BW1200+1))),"")</f>
        <v>0.384615384615385</v>
      </c>
      <c r="S1200" s="0" t="n">
        <f aca="false">IF($L1200&lt;&gt;"",IF($L1200&gt;=2015.5,1,0),"")</f>
        <v>0</v>
      </c>
      <c r="T1200" s="0" t="n">
        <f aca="false">IF($L1200&lt;&gt;"",IF($L1200&gt;=2016,1,0),"")</f>
        <v>0</v>
      </c>
      <c r="U1200" s="0" t="n">
        <f aca="false">IF(ISNUMBER($BX1200),IF($BX1200&gt;=2016,1,0),"")</f>
        <v>1</v>
      </c>
      <c r="V1200" s="0" t="n">
        <f aca="false">IF(ISNUMBER($BW1200),IF($BW1200&gt;=2016,1,0),"")</f>
        <v>0</v>
      </c>
      <c r="W1200" s="0" t="str">
        <f aca="false">IF(AND(ISNUMBER($BW1200),ISNUMBER($BX1200)),IF($BW1200&gt;=2016,"post-only",IF($BX1200&lt;2016,"pre-only","mixed")),"")</f>
        <v>mixed</v>
      </c>
      <c r="X1200" s="0" t="n">
        <f aca="false">IF(AND(ISNUMBER($BW1200),ISNUMBER($BX1200)),MIN(1,MAX(0,($BX1200-2017+1)/($BX1200-$BW1200+1))),"")</f>
        <v>0.307692307692308</v>
      </c>
      <c r="Y1200" s="0" t="n">
        <f aca="false">IF(AND(ISNUMBER($BW1200),ISNUMBER($BX1200)),MIN(1,MAX(0,($BX1200-2018+1)/($BX1200-$BW1200+1))),"")</f>
        <v>0.230769230769231</v>
      </c>
      <c r="Z1200" s="0" t="n">
        <f aca="false">IF(AND(ISNUMBER($BW1200),ISNUMBER($BX1200)),MIN(1,MAX(0,($BX1200-2019+1)/($BX1200-$BW1200+1))),"")</f>
        <v>0.153846153846154</v>
      </c>
      <c r="AA1200" s="0" t="n">
        <f aca="false">IF(ISNUMBER($BX1200),IF($BX1200&gt;=2017,1,0),"")</f>
        <v>1</v>
      </c>
      <c r="AB1200" s="0" t="n">
        <f aca="false">IF(ISNUMBER($BX1200),IF($BX1200&gt;=2018,1,0),"")</f>
        <v>1</v>
      </c>
      <c r="AC1200" s="0" t="n">
        <f aca="false">IF(ISNUMBER($BX1200),IF($BX1200&gt;=2019,1,0),"")</f>
        <v>1</v>
      </c>
      <c r="AD1200" s="0" t="n">
        <f aca="false">IF($L1200&lt;&gt;"",IF($L1200&gt;2013,1,0),"")</f>
        <v>1</v>
      </c>
      <c r="AE1200" s="0" t="n">
        <f aca="false">IF($L1200&lt;&gt;"",1+IF($L1200&gt;2011,1,0)+IF($L1200&gt;2014,1,0),"")</f>
        <v>2</v>
      </c>
      <c r="AF1200" s="0" t="s">
        <v>87</v>
      </c>
      <c r="AG1200" s="0" t="s">
        <v>436</v>
      </c>
      <c r="AH1200" s="0" t="s">
        <v>89</v>
      </c>
      <c r="AI1200" s="0" t="s">
        <v>497</v>
      </c>
      <c r="AJ1200" s="0" t="s">
        <v>334</v>
      </c>
      <c r="AK1200" s="0" t="str">
        <f aca="false">IF(AND($CF1200&lt;&gt;"",IFERROR(INDEX(subsample_country_map!$B:$B,MATCH($CF1200,subsample_country_map!$A:$A,0)),"")&lt;&gt;""),INDEX(subsample_country_map!$B:$B,MATCH($CF1200,subsample_country_map!$A:$A,0)),INDEX(lookup!$AA:$AA,MATCH($A1200,lookup!$A:$A,0)))</f>
        <v>3_AsiaPac</v>
      </c>
      <c r="AL1200" s="0" t="str">
        <f aca="false">IF(AND($CF1200&lt;&gt;"",IFERROR(INDEX(subsample_country_map!$C:$C,MATCH($CF1200,subsample_country_map!$A:$A,0)),"")&lt;&gt;""),INDEX(subsample_country_map!$C:$C,MATCH($CF1200,subsample_country_map!$A:$A,0)),INDEX(lookup!$AB:$AB,MATCH($A1200,lookup!$A:$A,0)))</f>
        <v>2_developing</v>
      </c>
      <c r="AM1200" s="0" t="str">
        <f aca="false">IF(AND($CF1200&lt;&gt;"",IFERROR(INDEX(subsample_country_map!$D:$D,MATCH($CF1200,subsample_country_map!$A:$A,0)),"")&lt;&gt;""),INDEX(subsample_country_map!$D:$D,MATCH($CF1200,subsample_country_map!$A:$A,0)),INDEX(lookup!$AC:$AC,MATCH($A1200,lookup!$A:$A,0)))</f>
        <v>2_non_western</v>
      </c>
      <c r="AN1200" s="0" t="str">
        <f aca="false">IF(AND($CF1200&lt;&gt;"",IFERROR(INDEX(subsample_country_map!$E:$E,MATCH($CF1200,subsample_country_map!$A:$A,0)),"")&lt;&gt;""),INDEX(subsample_country_map!$E:$E,MATCH($CF1200,subsample_country_map!$A:$A,0)),INDEX(lookup!$AD:$AD,MATCH($A1200,lookup!$A:$A,0)))</f>
        <v>2_civil law</v>
      </c>
      <c r="AO1200" s="0" t="str">
        <f aca="false">INDEX(lookup!$Y:$Y,MATCH($A1200,lookup!$A:$A,0))</f>
        <v>0_published</v>
      </c>
      <c r="AP1200" s="0" t="str">
        <f aca="false">INDEX(lookup!$Z:$Z,MATCH($A1200,lookup!$A:$A,0))</f>
        <v>1_VHB high</v>
      </c>
      <c r="AQ1200" s="0" t="str">
        <f aca="false">INDEX(lookup!$W:$W,MATCH($A1200,lookup!$A:$A,0))</f>
        <v>2_sust</v>
      </c>
      <c r="AS1200" s="0" t="s">
        <v>91</v>
      </c>
      <c r="AT1200" s="0" t="s">
        <v>111</v>
      </c>
      <c r="AU1200" s="0" t="s">
        <v>93</v>
      </c>
      <c r="AV1200" s="0" t="s">
        <v>470</v>
      </c>
      <c r="AX1200" s="0" t="s">
        <v>4359</v>
      </c>
      <c r="BA1200" s="0" t="n">
        <v>6857</v>
      </c>
      <c r="BB1200" s="0" t="s">
        <v>347</v>
      </c>
      <c r="BC1200" s="0" t="s">
        <v>122</v>
      </c>
      <c r="BD1200" s="0" t="s">
        <v>123</v>
      </c>
      <c r="BE1200" s="0" t="s">
        <v>4356</v>
      </c>
      <c r="BF1200" s="0" t="s">
        <v>4327</v>
      </c>
      <c r="BI1200" s="0" t="s">
        <v>316</v>
      </c>
      <c r="BJ1200" s="0" t="s">
        <v>4333</v>
      </c>
      <c r="BK1200" s="0" t="s">
        <v>4357</v>
      </c>
      <c r="BL1200" s="0" t="s">
        <v>4360</v>
      </c>
      <c r="BM1200" s="0" t="s">
        <v>4277</v>
      </c>
      <c r="BN1200" s="0" t="s">
        <v>4271</v>
      </c>
      <c r="BO1200" s="0" t="s">
        <v>105</v>
      </c>
      <c r="BP1200" s="0" t="s">
        <v>4265</v>
      </c>
      <c r="BQ1200" s="0" t="s">
        <v>127</v>
      </c>
      <c r="BT1200" s="0" t="n">
        <v>0</v>
      </c>
      <c r="BU1200" s="0" t="s">
        <v>4272</v>
      </c>
      <c r="BW1200" s="0" t="n">
        <v>2008</v>
      </c>
      <c r="BX1200" s="0" t="n">
        <v>2020</v>
      </c>
      <c r="BY1200" s="0" t="s">
        <v>4273</v>
      </c>
      <c r="BZ1200" s="0" t="n">
        <v>2014</v>
      </c>
      <c r="CA1200" s="0" t="n">
        <v>0.384615384615385</v>
      </c>
      <c r="CB1200" s="0" t="n">
        <v>0</v>
      </c>
      <c r="CC1200" s="0" t="n">
        <v>1</v>
      </c>
      <c r="CD1200" s="0" t="n">
        <v>-0.0318759625945786</v>
      </c>
      <c r="CE1200" s="0" t="n">
        <v>1</v>
      </c>
    </row>
    <row r="1201" customFormat="false" ht="15" hidden="false" customHeight="false" outlineLevel="0" collapsed="false">
      <c r="A1201" s="0" t="s">
        <v>4265</v>
      </c>
      <c r="B1201" s="0" t="n">
        <v>2506</v>
      </c>
      <c r="C1201" s="0" t="n">
        <v>-0.00257701565454009</v>
      </c>
      <c r="D1201" s="0" t="n">
        <v>1822</v>
      </c>
      <c r="E1201" s="0" t="n">
        <f aca="false">IF(ISNUMBER($BA1201),$BA1201,IF(AND(ISNUMBER($D1201),ISNUMBER($BW1201),ISNUMBER($BX1201)),$D1201*($BX1201-$BW1201+1),""))</f>
        <v>1822</v>
      </c>
      <c r="H1201" s="0" t="s">
        <v>118</v>
      </c>
      <c r="I1201" s="0" t="s">
        <v>119</v>
      </c>
      <c r="J1201" s="0" t="n">
        <f aca="false">IF($BW1201&lt;&gt;"",$BW1201,"")</f>
        <v>2008</v>
      </c>
      <c r="K1201" s="0" t="n">
        <f aca="false">IF($BX1201&lt;&gt;"",$BX1201,"")</f>
        <v>2020</v>
      </c>
      <c r="L1201" s="0" t="n">
        <f aca="false">IF(AND(ISNUMBER($BW1201),ISNUMBER($BX1201)),($BW1201+$BX1201)/2,"")</f>
        <v>2014</v>
      </c>
      <c r="M1201" s="0" t="n">
        <f aca="false">IF($L1201&lt;&gt;"",$L1201,"")</f>
        <v>2014</v>
      </c>
      <c r="N1201" s="0" t="n">
        <f aca="false">IF(AND(ISNUMBER($BW1201),ISNUMBER($BX1201)),MIN(1,MAX(0,($BX1201-2016+1)/($BX1201-$BW1201+1))),"")</f>
        <v>0.384615384615385</v>
      </c>
      <c r="O1201" s="0" t="n">
        <f aca="false">IF(AND(ISNUMBER($BW1201),ISNUMBER($BX1201)),MIN(1,MAX(0,($BX1201-2017+1)/($BX1201-$BW1201+1))),"")</f>
        <v>0.307692307692308</v>
      </c>
      <c r="P1201" s="0" t="n">
        <f aca="false">IF(AND(ISNUMBER($BW1201),ISNUMBER($BX1201)),MIN(1,MAX(0,($BX1201-2018+1)/($BX1201-$BW1201+1))),"")</f>
        <v>0.230769230769231</v>
      </c>
      <c r="Q1201" s="0" t="n">
        <f aca="false">IF(AND(ISNUMBER($BW1201),ISNUMBER($BX1201)),MIN(1,MAX(0,($BX1201-2019+1)/($BX1201-$BW1201+1))),"")</f>
        <v>0.153846153846154</v>
      </c>
      <c r="R1201" s="0" t="n">
        <f aca="false">IF(AND(ISNUMBER($BW1201),ISNUMBER($BX1201)),MIN(1,MAX(0,($BX1201-2016+1)/($BX1201-$BW1201+1))),"")</f>
        <v>0.384615384615385</v>
      </c>
      <c r="S1201" s="0" t="n">
        <f aca="false">IF($L1201&lt;&gt;"",IF($L1201&gt;=2015.5,1,0),"")</f>
        <v>0</v>
      </c>
      <c r="T1201" s="0" t="n">
        <f aca="false">IF($L1201&lt;&gt;"",IF($L1201&gt;=2016,1,0),"")</f>
        <v>0</v>
      </c>
      <c r="U1201" s="0" t="n">
        <f aca="false">IF(ISNUMBER($BX1201),IF($BX1201&gt;=2016,1,0),"")</f>
        <v>1</v>
      </c>
      <c r="V1201" s="0" t="n">
        <f aca="false">IF(ISNUMBER($BW1201),IF($BW1201&gt;=2016,1,0),"")</f>
        <v>0</v>
      </c>
      <c r="W1201" s="0" t="str">
        <f aca="false">IF(AND(ISNUMBER($BW1201),ISNUMBER($BX1201)),IF($BW1201&gt;=2016,"post-only",IF($BX1201&lt;2016,"pre-only","mixed")),"")</f>
        <v>mixed</v>
      </c>
      <c r="X1201" s="0" t="n">
        <f aca="false">IF(AND(ISNUMBER($BW1201),ISNUMBER($BX1201)),MIN(1,MAX(0,($BX1201-2017+1)/($BX1201-$BW1201+1))),"")</f>
        <v>0.307692307692308</v>
      </c>
      <c r="Y1201" s="0" t="n">
        <f aca="false">IF(AND(ISNUMBER($BW1201),ISNUMBER($BX1201)),MIN(1,MAX(0,($BX1201-2018+1)/($BX1201-$BW1201+1))),"")</f>
        <v>0.230769230769231</v>
      </c>
      <c r="Z1201" s="0" t="n">
        <f aca="false">IF(AND(ISNUMBER($BW1201),ISNUMBER($BX1201)),MIN(1,MAX(0,($BX1201-2019+1)/($BX1201-$BW1201+1))),"")</f>
        <v>0.153846153846154</v>
      </c>
      <c r="AA1201" s="0" t="n">
        <f aca="false">IF(ISNUMBER($BX1201),IF($BX1201&gt;=2017,1,0),"")</f>
        <v>1</v>
      </c>
      <c r="AB1201" s="0" t="n">
        <f aca="false">IF(ISNUMBER($BX1201),IF($BX1201&gt;=2018,1,0),"")</f>
        <v>1</v>
      </c>
      <c r="AC1201" s="0" t="n">
        <f aca="false">IF(ISNUMBER($BX1201),IF($BX1201&gt;=2019,1,0),"")</f>
        <v>1</v>
      </c>
      <c r="AD1201" s="0" t="n">
        <f aca="false">IF($L1201&lt;&gt;"",IF($L1201&gt;2013,1,0),"")</f>
        <v>1</v>
      </c>
      <c r="AE1201" s="0" t="n">
        <f aca="false">IF($L1201&lt;&gt;"",1+IF($L1201&gt;2011,1,0)+IF($L1201&gt;2014,1,0),"")</f>
        <v>2</v>
      </c>
      <c r="AF1201" s="0" t="s">
        <v>87</v>
      </c>
      <c r="AG1201" s="0" t="s">
        <v>436</v>
      </c>
      <c r="AH1201" s="0" t="s">
        <v>89</v>
      </c>
      <c r="AI1201" s="0" t="s">
        <v>497</v>
      </c>
      <c r="AJ1201" s="0" t="s">
        <v>334</v>
      </c>
      <c r="AK1201" s="0" t="str">
        <f aca="false">IF(AND($CF1201&lt;&gt;"",IFERROR(INDEX(subsample_country_map!$B:$B,MATCH($CF1201,subsample_country_map!$A:$A,0)),"")&lt;&gt;""),INDEX(subsample_country_map!$B:$B,MATCH($CF1201,subsample_country_map!$A:$A,0)),INDEX(lookup!$AA:$AA,MATCH($A1201,lookup!$A:$A,0)))</f>
        <v>3_AsiaPac</v>
      </c>
      <c r="AL1201" s="0" t="str">
        <f aca="false">IF(AND($CF1201&lt;&gt;"",IFERROR(INDEX(subsample_country_map!$C:$C,MATCH($CF1201,subsample_country_map!$A:$A,0)),"")&lt;&gt;""),INDEX(subsample_country_map!$C:$C,MATCH($CF1201,subsample_country_map!$A:$A,0)),INDEX(lookup!$AB:$AB,MATCH($A1201,lookup!$A:$A,0)))</f>
        <v>2_developing</v>
      </c>
      <c r="AM1201" s="0" t="str">
        <f aca="false">IF(AND($CF1201&lt;&gt;"",IFERROR(INDEX(subsample_country_map!$D:$D,MATCH($CF1201,subsample_country_map!$A:$A,0)),"")&lt;&gt;""),INDEX(subsample_country_map!$D:$D,MATCH($CF1201,subsample_country_map!$A:$A,0)),INDEX(lookup!$AC:$AC,MATCH($A1201,lookup!$A:$A,0)))</f>
        <v>2_non_western</v>
      </c>
      <c r="AN1201" s="0" t="str">
        <f aca="false">IF(AND($CF1201&lt;&gt;"",IFERROR(INDEX(subsample_country_map!$E:$E,MATCH($CF1201,subsample_country_map!$A:$A,0)),"")&lt;&gt;""),INDEX(subsample_country_map!$E:$E,MATCH($CF1201,subsample_country_map!$A:$A,0)),INDEX(lookup!$AD:$AD,MATCH($A1201,lookup!$A:$A,0)))</f>
        <v>2_civil law</v>
      </c>
      <c r="AO1201" s="0" t="str">
        <f aca="false">INDEX(lookup!$Y:$Y,MATCH($A1201,lookup!$A:$A,0))</f>
        <v>0_published</v>
      </c>
      <c r="AP1201" s="0" t="str">
        <f aca="false">INDEX(lookup!$Z:$Z,MATCH($A1201,lookup!$A:$A,0))</f>
        <v>1_VHB high</v>
      </c>
      <c r="AQ1201" s="0" t="str">
        <f aca="false">INDEX(lookup!$W:$W,MATCH($A1201,lookup!$A:$A,0))</f>
        <v>2_sust</v>
      </c>
      <c r="AS1201" s="0" t="s">
        <v>91</v>
      </c>
      <c r="AT1201" s="0" t="s">
        <v>111</v>
      </c>
      <c r="AU1201" s="0" t="s">
        <v>93</v>
      </c>
      <c r="AV1201" s="0" t="s">
        <v>3578</v>
      </c>
      <c r="AX1201" s="0" t="s">
        <v>4361</v>
      </c>
      <c r="BA1201" s="0" t="n">
        <v>1822</v>
      </c>
      <c r="BB1201" s="0" t="s">
        <v>347</v>
      </c>
      <c r="BC1201" s="0" t="s">
        <v>122</v>
      </c>
      <c r="BD1201" s="0" t="s">
        <v>123</v>
      </c>
      <c r="BE1201" s="0" t="s">
        <v>4356</v>
      </c>
      <c r="BF1201" s="0" t="s">
        <v>4336</v>
      </c>
      <c r="BI1201" s="0" t="s">
        <v>316</v>
      </c>
      <c r="BJ1201" s="0" t="s">
        <v>4337</v>
      </c>
      <c r="BK1201" s="0" t="s">
        <v>4357</v>
      </c>
      <c r="BL1201" s="0" t="s">
        <v>4362</v>
      </c>
      <c r="BM1201" s="0" t="s">
        <v>4270</v>
      </c>
      <c r="BN1201" s="0" t="s">
        <v>4271</v>
      </c>
      <c r="BO1201" s="0" t="s">
        <v>105</v>
      </c>
      <c r="BP1201" s="0" t="s">
        <v>4265</v>
      </c>
      <c r="BQ1201" s="0" t="s">
        <v>127</v>
      </c>
      <c r="BT1201" s="0" t="n">
        <v>0</v>
      </c>
      <c r="BU1201" s="0" t="s">
        <v>4272</v>
      </c>
      <c r="BW1201" s="0" t="n">
        <v>2008</v>
      </c>
      <c r="BX1201" s="0" t="n">
        <v>2020</v>
      </c>
      <c r="BY1201" s="0" t="s">
        <v>4273</v>
      </c>
      <c r="BZ1201" s="0" t="n">
        <v>2014</v>
      </c>
      <c r="CA1201" s="0" t="n">
        <v>0.384615384615385</v>
      </c>
      <c r="CB1201" s="0" t="n">
        <v>0</v>
      </c>
      <c r="CC1201" s="0" t="n">
        <v>1</v>
      </c>
      <c r="CD1201" s="0" t="n">
        <v>-0.00257702135922479</v>
      </c>
      <c r="CE1201" s="0" t="n">
        <v>1</v>
      </c>
    </row>
    <row r="1202" customFormat="false" ht="15" hidden="false" customHeight="false" outlineLevel="0" collapsed="false">
      <c r="A1202" s="0" t="s">
        <v>4265</v>
      </c>
      <c r="B1202" s="0" t="n">
        <v>2507</v>
      </c>
      <c r="C1202" s="0" t="n">
        <v>0.000937099301840706</v>
      </c>
      <c r="D1202" s="0" t="n">
        <v>1822</v>
      </c>
      <c r="E1202" s="0" t="n">
        <f aca="false">IF(ISNUMBER($BA1202),$BA1202,IF(AND(ISNUMBER($D1202),ISNUMBER($BW1202),ISNUMBER($BX1202)),$D1202*($BX1202-$BW1202+1),""))</f>
        <v>1822</v>
      </c>
      <c r="H1202" s="0" t="s">
        <v>118</v>
      </c>
      <c r="I1202" s="0" t="s">
        <v>119</v>
      </c>
      <c r="J1202" s="0" t="n">
        <f aca="false">IF($BW1202&lt;&gt;"",$BW1202,"")</f>
        <v>2008</v>
      </c>
      <c r="K1202" s="0" t="n">
        <f aca="false">IF($BX1202&lt;&gt;"",$BX1202,"")</f>
        <v>2020</v>
      </c>
      <c r="L1202" s="0" t="n">
        <f aca="false">IF(AND(ISNUMBER($BW1202),ISNUMBER($BX1202)),($BW1202+$BX1202)/2,"")</f>
        <v>2014</v>
      </c>
      <c r="M1202" s="0" t="n">
        <f aca="false">IF($L1202&lt;&gt;"",$L1202,"")</f>
        <v>2014</v>
      </c>
      <c r="N1202" s="0" t="n">
        <f aca="false">IF(AND(ISNUMBER($BW1202),ISNUMBER($BX1202)),MIN(1,MAX(0,($BX1202-2016+1)/($BX1202-$BW1202+1))),"")</f>
        <v>0.384615384615385</v>
      </c>
      <c r="O1202" s="0" t="n">
        <f aca="false">IF(AND(ISNUMBER($BW1202),ISNUMBER($BX1202)),MIN(1,MAX(0,($BX1202-2017+1)/($BX1202-$BW1202+1))),"")</f>
        <v>0.307692307692308</v>
      </c>
      <c r="P1202" s="0" t="n">
        <f aca="false">IF(AND(ISNUMBER($BW1202),ISNUMBER($BX1202)),MIN(1,MAX(0,($BX1202-2018+1)/($BX1202-$BW1202+1))),"")</f>
        <v>0.230769230769231</v>
      </c>
      <c r="Q1202" s="0" t="n">
        <f aca="false">IF(AND(ISNUMBER($BW1202),ISNUMBER($BX1202)),MIN(1,MAX(0,($BX1202-2019+1)/($BX1202-$BW1202+1))),"")</f>
        <v>0.153846153846154</v>
      </c>
      <c r="R1202" s="0" t="n">
        <f aca="false">IF(AND(ISNUMBER($BW1202),ISNUMBER($BX1202)),MIN(1,MAX(0,($BX1202-2016+1)/($BX1202-$BW1202+1))),"")</f>
        <v>0.384615384615385</v>
      </c>
      <c r="S1202" s="0" t="n">
        <f aca="false">IF($L1202&lt;&gt;"",IF($L1202&gt;=2015.5,1,0),"")</f>
        <v>0</v>
      </c>
      <c r="T1202" s="0" t="n">
        <f aca="false">IF($L1202&lt;&gt;"",IF($L1202&gt;=2016,1,0),"")</f>
        <v>0</v>
      </c>
      <c r="U1202" s="0" t="n">
        <f aca="false">IF(ISNUMBER($BX1202),IF($BX1202&gt;=2016,1,0),"")</f>
        <v>1</v>
      </c>
      <c r="V1202" s="0" t="n">
        <f aca="false">IF(ISNUMBER($BW1202),IF($BW1202&gt;=2016,1,0),"")</f>
        <v>0</v>
      </c>
      <c r="W1202" s="0" t="str">
        <f aca="false">IF(AND(ISNUMBER($BW1202),ISNUMBER($BX1202)),IF($BW1202&gt;=2016,"post-only",IF($BX1202&lt;2016,"pre-only","mixed")),"")</f>
        <v>mixed</v>
      </c>
      <c r="X1202" s="0" t="n">
        <f aca="false">IF(AND(ISNUMBER($BW1202),ISNUMBER($BX1202)),MIN(1,MAX(0,($BX1202-2017+1)/($BX1202-$BW1202+1))),"")</f>
        <v>0.307692307692308</v>
      </c>
      <c r="Y1202" s="0" t="n">
        <f aca="false">IF(AND(ISNUMBER($BW1202),ISNUMBER($BX1202)),MIN(1,MAX(0,($BX1202-2018+1)/($BX1202-$BW1202+1))),"")</f>
        <v>0.230769230769231</v>
      </c>
      <c r="Z1202" s="0" t="n">
        <f aca="false">IF(AND(ISNUMBER($BW1202),ISNUMBER($BX1202)),MIN(1,MAX(0,($BX1202-2019+1)/($BX1202-$BW1202+1))),"")</f>
        <v>0.153846153846154</v>
      </c>
      <c r="AA1202" s="0" t="n">
        <f aca="false">IF(ISNUMBER($BX1202),IF($BX1202&gt;=2017,1,0),"")</f>
        <v>1</v>
      </c>
      <c r="AB1202" s="0" t="n">
        <f aca="false">IF(ISNUMBER($BX1202),IF($BX1202&gt;=2018,1,0),"")</f>
        <v>1</v>
      </c>
      <c r="AC1202" s="0" t="n">
        <f aca="false">IF(ISNUMBER($BX1202),IF($BX1202&gt;=2019,1,0),"")</f>
        <v>1</v>
      </c>
      <c r="AD1202" s="0" t="n">
        <f aca="false">IF($L1202&lt;&gt;"",IF($L1202&gt;2013,1,0),"")</f>
        <v>1</v>
      </c>
      <c r="AE1202" s="0" t="n">
        <f aca="false">IF($L1202&lt;&gt;"",1+IF($L1202&gt;2011,1,0)+IF($L1202&gt;2014,1,0),"")</f>
        <v>2</v>
      </c>
      <c r="AF1202" s="0" t="s">
        <v>87</v>
      </c>
      <c r="AG1202" s="0" t="s">
        <v>436</v>
      </c>
      <c r="AH1202" s="0" t="s">
        <v>89</v>
      </c>
      <c r="AI1202" s="0" t="s">
        <v>497</v>
      </c>
      <c r="AJ1202" s="0" t="s">
        <v>334</v>
      </c>
      <c r="AK1202" s="0" t="str">
        <f aca="false">IF(AND($CF1202&lt;&gt;"",IFERROR(INDEX(subsample_country_map!$B:$B,MATCH($CF1202,subsample_country_map!$A:$A,0)),"")&lt;&gt;""),INDEX(subsample_country_map!$B:$B,MATCH($CF1202,subsample_country_map!$A:$A,0)),INDEX(lookup!$AA:$AA,MATCH($A1202,lookup!$A:$A,0)))</f>
        <v>3_AsiaPac</v>
      </c>
      <c r="AL1202" s="0" t="str">
        <f aca="false">IF(AND($CF1202&lt;&gt;"",IFERROR(INDEX(subsample_country_map!$C:$C,MATCH($CF1202,subsample_country_map!$A:$A,0)),"")&lt;&gt;""),INDEX(subsample_country_map!$C:$C,MATCH($CF1202,subsample_country_map!$A:$A,0)),INDEX(lookup!$AB:$AB,MATCH($A1202,lookup!$A:$A,0)))</f>
        <v>2_developing</v>
      </c>
      <c r="AM1202" s="0" t="str">
        <f aca="false">IF(AND($CF1202&lt;&gt;"",IFERROR(INDEX(subsample_country_map!$D:$D,MATCH($CF1202,subsample_country_map!$A:$A,0)),"")&lt;&gt;""),INDEX(subsample_country_map!$D:$D,MATCH($CF1202,subsample_country_map!$A:$A,0)),INDEX(lookup!$AC:$AC,MATCH($A1202,lookup!$A:$A,0)))</f>
        <v>2_non_western</v>
      </c>
      <c r="AN1202" s="0" t="str">
        <f aca="false">IF(AND($CF1202&lt;&gt;"",IFERROR(INDEX(subsample_country_map!$E:$E,MATCH($CF1202,subsample_country_map!$A:$A,0)),"")&lt;&gt;""),INDEX(subsample_country_map!$E:$E,MATCH($CF1202,subsample_country_map!$A:$A,0)),INDEX(lookup!$AD:$AD,MATCH($A1202,lookup!$A:$A,0)))</f>
        <v>2_civil law</v>
      </c>
      <c r="AO1202" s="0" t="str">
        <f aca="false">INDEX(lookup!$Y:$Y,MATCH($A1202,lookup!$A:$A,0))</f>
        <v>0_published</v>
      </c>
      <c r="AP1202" s="0" t="str">
        <f aca="false">INDEX(lookup!$Z:$Z,MATCH($A1202,lookup!$A:$A,0))</f>
        <v>1_VHB high</v>
      </c>
      <c r="AQ1202" s="0" t="str">
        <f aca="false">INDEX(lookup!$W:$W,MATCH($A1202,lookup!$A:$A,0))</f>
        <v>2_sust</v>
      </c>
      <c r="AS1202" s="0" t="s">
        <v>91</v>
      </c>
      <c r="AT1202" s="0" t="s">
        <v>111</v>
      </c>
      <c r="AU1202" s="0" t="s">
        <v>93</v>
      </c>
      <c r="AV1202" s="0" t="s">
        <v>406</v>
      </c>
      <c r="AX1202" s="0" t="s">
        <v>4363</v>
      </c>
      <c r="BA1202" s="0" t="n">
        <v>1822</v>
      </c>
      <c r="BB1202" s="0" t="s">
        <v>347</v>
      </c>
      <c r="BC1202" s="0" t="s">
        <v>122</v>
      </c>
      <c r="BD1202" s="0" t="s">
        <v>123</v>
      </c>
      <c r="BE1202" s="0" t="s">
        <v>4356</v>
      </c>
      <c r="BF1202" s="0" t="s">
        <v>4336</v>
      </c>
      <c r="BI1202" s="0" t="s">
        <v>316</v>
      </c>
      <c r="BJ1202" s="0" t="s">
        <v>4340</v>
      </c>
      <c r="BK1202" s="0" t="s">
        <v>4357</v>
      </c>
      <c r="BL1202" s="0" t="s">
        <v>4364</v>
      </c>
      <c r="BM1202" s="0" t="s">
        <v>4277</v>
      </c>
      <c r="BN1202" s="0" t="s">
        <v>4271</v>
      </c>
      <c r="BO1202" s="0" t="s">
        <v>105</v>
      </c>
      <c r="BP1202" s="0" t="s">
        <v>4265</v>
      </c>
      <c r="BQ1202" s="0" t="s">
        <v>127</v>
      </c>
      <c r="BT1202" s="0" t="n">
        <v>0</v>
      </c>
      <c r="BU1202" s="0" t="s">
        <v>4272</v>
      </c>
      <c r="BW1202" s="0" t="n">
        <v>2008</v>
      </c>
      <c r="BX1202" s="0" t="n">
        <v>2020</v>
      </c>
      <c r="BY1202" s="0" t="s">
        <v>4273</v>
      </c>
      <c r="BZ1202" s="0" t="n">
        <v>2014</v>
      </c>
      <c r="CA1202" s="0" t="n">
        <v>0.384615384615385</v>
      </c>
      <c r="CB1202" s="0" t="n">
        <v>0</v>
      </c>
      <c r="CC1202" s="0" t="n">
        <v>1</v>
      </c>
      <c r="CD1202" s="0" t="n">
        <v>0.000937099576147028</v>
      </c>
      <c r="CE1202" s="0" t="n">
        <v>1</v>
      </c>
    </row>
    <row r="1203" customFormat="false" ht="15" hidden="false" customHeight="false" outlineLevel="0" collapsed="false">
      <c r="A1203" s="0" t="s">
        <v>4265</v>
      </c>
      <c r="B1203" s="0" t="n">
        <v>2508</v>
      </c>
      <c r="C1203" s="0" t="n">
        <v>-0.0429917211037424</v>
      </c>
      <c r="D1203" s="0" t="n">
        <v>2543</v>
      </c>
      <c r="E1203" s="0" t="n">
        <f aca="false">IF(ISNUMBER($BA1203),$BA1203,IF(AND(ISNUMBER($D1203),ISNUMBER($BW1203),ISNUMBER($BX1203)),$D1203*($BX1203-$BW1203+1),""))</f>
        <v>2543</v>
      </c>
      <c r="H1203" s="0" t="s">
        <v>118</v>
      </c>
      <c r="I1203" s="0" t="s">
        <v>119</v>
      </c>
      <c r="J1203" s="0" t="n">
        <f aca="false">IF($BW1203&lt;&gt;"",$BW1203,"")</f>
        <v>2008</v>
      </c>
      <c r="K1203" s="0" t="n">
        <f aca="false">IF($BX1203&lt;&gt;"",$BX1203,"")</f>
        <v>2020</v>
      </c>
      <c r="L1203" s="0" t="n">
        <f aca="false">IF(AND(ISNUMBER($BW1203),ISNUMBER($BX1203)),($BW1203+$BX1203)/2,"")</f>
        <v>2014</v>
      </c>
      <c r="M1203" s="0" t="n">
        <f aca="false">IF($L1203&lt;&gt;"",$L1203,"")</f>
        <v>2014</v>
      </c>
      <c r="N1203" s="0" t="n">
        <f aca="false">IF(AND(ISNUMBER($BW1203),ISNUMBER($BX1203)),MIN(1,MAX(0,($BX1203-2016+1)/($BX1203-$BW1203+1))),"")</f>
        <v>0.384615384615385</v>
      </c>
      <c r="O1203" s="0" t="n">
        <f aca="false">IF(AND(ISNUMBER($BW1203),ISNUMBER($BX1203)),MIN(1,MAX(0,($BX1203-2017+1)/($BX1203-$BW1203+1))),"")</f>
        <v>0.307692307692308</v>
      </c>
      <c r="P1203" s="0" t="n">
        <f aca="false">IF(AND(ISNUMBER($BW1203),ISNUMBER($BX1203)),MIN(1,MAX(0,($BX1203-2018+1)/($BX1203-$BW1203+1))),"")</f>
        <v>0.230769230769231</v>
      </c>
      <c r="Q1203" s="0" t="n">
        <f aca="false">IF(AND(ISNUMBER($BW1203),ISNUMBER($BX1203)),MIN(1,MAX(0,($BX1203-2019+1)/($BX1203-$BW1203+1))),"")</f>
        <v>0.153846153846154</v>
      </c>
      <c r="R1203" s="0" t="n">
        <f aca="false">IF(AND(ISNUMBER($BW1203),ISNUMBER($BX1203)),MIN(1,MAX(0,($BX1203-2016+1)/($BX1203-$BW1203+1))),"")</f>
        <v>0.384615384615385</v>
      </c>
      <c r="S1203" s="0" t="n">
        <f aca="false">IF($L1203&lt;&gt;"",IF($L1203&gt;=2015.5,1,0),"")</f>
        <v>0</v>
      </c>
      <c r="T1203" s="0" t="n">
        <f aca="false">IF($L1203&lt;&gt;"",IF($L1203&gt;=2016,1,0),"")</f>
        <v>0</v>
      </c>
      <c r="U1203" s="0" t="n">
        <f aca="false">IF(ISNUMBER($BX1203),IF($BX1203&gt;=2016,1,0),"")</f>
        <v>1</v>
      </c>
      <c r="V1203" s="0" t="n">
        <f aca="false">IF(ISNUMBER($BW1203),IF($BW1203&gt;=2016,1,0),"")</f>
        <v>0</v>
      </c>
      <c r="W1203" s="0" t="str">
        <f aca="false">IF(AND(ISNUMBER($BW1203),ISNUMBER($BX1203)),IF($BW1203&gt;=2016,"post-only",IF($BX1203&lt;2016,"pre-only","mixed")),"")</f>
        <v>mixed</v>
      </c>
      <c r="X1203" s="0" t="n">
        <f aca="false">IF(AND(ISNUMBER($BW1203),ISNUMBER($BX1203)),MIN(1,MAX(0,($BX1203-2017+1)/($BX1203-$BW1203+1))),"")</f>
        <v>0.307692307692308</v>
      </c>
      <c r="Y1203" s="0" t="n">
        <f aca="false">IF(AND(ISNUMBER($BW1203),ISNUMBER($BX1203)),MIN(1,MAX(0,($BX1203-2018+1)/($BX1203-$BW1203+1))),"")</f>
        <v>0.230769230769231</v>
      </c>
      <c r="Z1203" s="0" t="n">
        <f aca="false">IF(AND(ISNUMBER($BW1203),ISNUMBER($BX1203)),MIN(1,MAX(0,($BX1203-2019+1)/($BX1203-$BW1203+1))),"")</f>
        <v>0.153846153846154</v>
      </c>
      <c r="AA1203" s="0" t="n">
        <f aca="false">IF(ISNUMBER($BX1203),IF($BX1203&gt;=2017,1,0),"")</f>
        <v>1</v>
      </c>
      <c r="AB1203" s="0" t="n">
        <f aca="false">IF(ISNUMBER($BX1203),IF($BX1203&gt;=2018,1,0),"")</f>
        <v>1</v>
      </c>
      <c r="AC1203" s="0" t="n">
        <f aca="false">IF(ISNUMBER($BX1203),IF($BX1203&gt;=2019,1,0),"")</f>
        <v>1</v>
      </c>
      <c r="AD1203" s="0" t="n">
        <f aca="false">IF($L1203&lt;&gt;"",IF($L1203&gt;2013,1,0),"")</f>
        <v>1</v>
      </c>
      <c r="AE1203" s="0" t="n">
        <f aca="false">IF($L1203&lt;&gt;"",1+IF($L1203&gt;2011,1,0)+IF($L1203&gt;2014,1,0),"")</f>
        <v>2</v>
      </c>
      <c r="AF1203" s="0" t="s">
        <v>87</v>
      </c>
      <c r="AG1203" s="0" t="s">
        <v>436</v>
      </c>
      <c r="AH1203" s="0" t="s">
        <v>89</v>
      </c>
      <c r="AI1203" s="0" t="s">
        <v>497</v>
      </c>
      <c r="AJ1203" s="0" t="s">
        <v>334</v>
      </c>
      <c r="AK1203" s="0" t="str">
        <f aca="false">IF(AND($CF1203&lt;&gt;"",IFERROR(INDEX(subsample_country_map!$B:$B,MATCH($CF1203,subsample_country_map!$A:$A,0)),"")&lt;&gt;""),INDEX(subsample_country_map!$B:$B,MATCH($CF1203,subsample_country_map!$A:$A,0)),INDEX(lookup!$AA:$AA,MATCH($A1203,lookup!$A:$A,0)))</f>
        <v>3_AsiaPac</v>
      </c>
      <c r="AL1203" s="0" t="str">
        <f aca="false">IF(AND($CF1203&lt;&gt;"",IFERROR(INDEX(subsample_country_map!$C:$C,MATCH($CF1203,subsample_country_map!$A:$A,0)),"")&lt;&gt;""),INDEX(subsample_country_map!$C:$C,MATCH($CF1203,subsample_country_map!$A:$A,0)),INDEX(lookup!$AB:$AB,MATCH($A1203,lookup!$A:$A,0)))</f>
        <v>2_developing</v>
      </c>
      <c r="AM1203" s="0" t="str">
        <f aca="false">IF(AND($CF1203&lt;&gt;"",IFERROR(INDEX(subsample_country_map!$D:$D,MATCH($CF1203,subsample_country_map!$A:$A,0)),"")&lt;&gt;""),INDEX(subsample_country_map!$D:$D,MATCH($CF1203,subsample_country_map!$A:$A,0)),INDEX(lookup!$AC:$AC,MATCH($A1203,lookup!$A:$A,0)))</f>
        <v>2_non_western</v>
      </c>
      <c r="AN1203" s="0" t="str">
        <f aca="false">IF(AND($CF1203&lt;&gt;"",IFERROR(INDEX(subsample_country_map!$E:$E,MATCH($CF1203,subsample_country_map!$A:$A,0)),"")&lt;&gt;""),INDEX(subsample_country_map!$E:$E,MATCH($CF1203,subsample_country_map!$A:$A,0)),INDEX(lookup!$AD:$AD,MATCH($A1203,lookup!$A:$A,0)))</f>
        <v>2_civil law</v>
      </c>
      <c r="AO1203" s="0" t="str">
        <f aca="false">INDEX(lookup!$Y:$Y,MATCH($A1203,lookup!$A:$A,0))</f>
        <v>0_published</v>
      </c>
      <c r="AP1203" s="0" t="str">
        <f aca="false">INDEX(lookup!$Z:$Z,MATCH($A1203,lookup!$A:$A,0))</f>
        <v>1_VHB high</v>
      </c>
      <c r="AQ1203" s="0" t="str">
        <f aca="false">INDEX(lookup!$W:$W,MATCH($A1203,lookup!$A:$A,0))</f>
        <v>2_sust</v>
      </c>
      <c r="AS1203" s="0" t="s">
        <v>91</v>
      </c>
      <c r="AT1203" s="0" t="s">
        <v>111</v>
      </c>
      <c r="AU1203" s="0" t="s">
        <v>93</v>
      </c>
      <c r="AV1203" s="0" t="s">
        <v>3070</v>
      </c>
      <c r="AX1203" s="0" t="s">
        <v>493</v>
      </c>
      <c r="BA1203" s="0" t="n">
        <v>2543</v>
      </c>
      <c r="BB1203" s="0" t="s">
        <v>347</v>
      </c>
      <c r="BC1203" s="0" t="s">
        <v>122</v>
      </c>
      <c r="BD1203" s="0" t="s">
        <v>123</v>
      </c>
      <c r="BE1203" s="0" t="s">
        <v>4365</v>
      </c>
      <c r="BF1203" s="0" t="s">
        <v>4344</v>
      </c>
      <c r="BI1203" s="0" t="s">
        <v>316</v>
      </c>
      <c r="BJ1203" s="0" t="s">
        <v>4345</v>
      </c>
      <c r="BK1203" s="0" t="s">
        <v>4357</v>
      </c>
      <c r="BL1203" s="0" t="s">
        <v>4366</v>
      </c>
      <c r="BM1203" s="0" t="s">
        <v>4270</v>
      </c>
      <c r="BN1203" s="0" t="s">
        <v>4271</v>
      </c>
      <c r="BO1203" s="0" t="s">
        <v>105</v>
      </c>
      <c r="BP1203" s="0" t="s">
        <v>4265</v>
      </c>
      <c r="BQ1203" s="0" t="s">
        <v>127</v>
      </c>
      <c r="BT1203" s="0" t="n">
        <v>0</v>
      </c>
      <c r="BU1203" s="0" t="s">
        <v>4272</v>
      </c>
      <c r="BW1203" s="0" t="n">
        <v>2008</v>
      </c>
      <c r="BX1203" s="0" t="n">
        <v>2020</v>
      </c>
      <c r="BY1203" s="0" t="s">
        <v>4273</v>
      </c>
      <c r="BZ1203" s="0" t="n">
        <v>2014</v>
      </c>
      <c r="CA1203" s="0" t="n">
        <v>0.384615384615385</v>
      </c>
      <c r="CB1203" s="0" t="n">
        <v>0</v>
      </c>
      <c r="CC1203" s="0" t="n">
        <v>1</v>
      </c>
      <c r="CD1203" s="0" t="n">
        <v>-0.0430182375445739</v>
      </c>
      <c r="CE1203" s="0" t="n">
        <v>1</v>
      </c>
    </row>
    <row r="1204" customFormat="false" ht="15" hidden="false" customHeight="false" outlineLevel="0" collapsed="false">
      <c r="A1204" s="0" t="s">
        <v>4265</v>
      </c>
      <c r="B1204" s="0" t="n">
        <v>2509</v>
      </c>
      <c r="C1204" s="0" t="n">
        <v>-0.0441781434204948</v>
      </c>
      <c r="D1204" s="0" t="n">
        <v>2543</v>
      </c>
      <c r="E1204" s="0" t="n">
        <f aca="false">IF(ISNUMBER($BA1204),$BA1204,IF(AND(ISNUMBER($D1204),ISNUMBER($BW1204),ISNUMBER($BX1204)),$D1204*($BX1204-$BW1204+1),""))</f>
        <v>2543</v>
      </c>
      <c r="H1204" s="0" t="s">
        <v>118</v>
      </c>
      <c r="I1204" s="0" t="s">
        <v>119</v>
      </c>
      <c r="J1204" s="0" t="n">
        <f aca="false">IF($BW1204&lt;&gt;"",$BW1204,"")</f>
        <v>2008</v>
      </c>
      <c r="K1204" s="0" t="n">
        <f aca="false">IF($BX1204&lt;&gt;"",$BX1204,"")</f>
        <v>2020</v>
      </c>
      <c r="L1204" s="0" t="n">
        <f aca="false">IF(AND(ISNUMBER($BW1204),ISNUMBER($BX1204)),($BW1204+$BX1204)/2,"")</f>
        <v>2014</v>
      </c>
      <c r="M1204" s="0" t="n">
        <f aca="false">IF($L1204&lt;&gt;"",$L1204,"")</f>
        <v>2014</v>
      </c>
      <c r="N1204" s="0" t="n">
        <f aca="false">IF(AND(ISNUMBER($BW1204),ISNUMBER($BX1204)),MIN(1,MAX(0,($BX1204-2016+1)/($BX1204-$BW1204+1))),"")</f>
        <v>0.384615384615385</v>
      </c>
      <c r="O1204" s="0" t="n">
        <f aca="false">IF(AND(ISNUMBER($BW1204),ISNUMBER($BX1204)),MIN(1,MAX(0,($BX1204-2017+1)/($BX1204-$BW1204+1))),"")</f>
        <v>0.307692307692308</v>
      </c>
      <c r="P1204" s="0" t="n">
        <f aca="false">IF(AND(ISNUMBER($BW1204),ISNUMBER($BX1204)),MIN(1,MAX(0,($BX1204-2018+1)/($BX1204-$BW1204+1))),"")</f>
        <v>0.230769230769231</v>
      </c>
      <c r="Q1204" s="0" t="n">
        <f aca="false">IF(AND(ISNUMBER($BW1204),ISNUMBER($BX1204)),MIN(1,MAX(0,($BX1204-2019+1)/($BX1204-$BW1204+1))),"")</f>
        <v>0.153846153846154</v>
      </c>
      <c r="R1204" s="0" t="n">
        <f aca="false">IF(AND(ISNUMBER($BW1204),ISNUMBER($BX1204)),MIN(1,MAX(0,($BX1204-2016+1)/($BX1204-$BW1204+1))),"")</f>
        <v>0.384615384615385</v>
      </c>
      <c r="S1204" s="0" t="n">
        <f aca="false">IF($L1204&lt;&gt;"",IF($L1204&gt;=2015.5,1,0),"")</f>
        <v>0</v>
      </c>
      <c r="T1204" s="0" t="n">
        <f aca="false">IF($L1204&lt;&gt;"",IF($L1204&gt;=2016,1,0),"")</f>
        <v>0</v>
      </c>
      <c r="U1204" s="0" t="n">
        <f aca="false">IF(ISNUMBER($BX1204),IF($BX1204&gt;=2016,1,0),"")</f>
        <v>1</v>
      </c>
      <c r="V1204" s="0" t="n">
        <f aca="false">IF(ISNUMBER($BW1204),IF($BW1204&gt;=2016,1,0),"")</f>
        <v>0</v>
      </c>
      <c r="W1204" s="0" t="str">
        <f aca="false">IF(AND(ISNUMBER($BW1204),ISNUMBER($BX1204)),IF($BW1204&gt;=2016,"post-only",IF($BX1204&lt;2016,"pre-only","mixed")),"")</f>
        <v>mixed</v>
      </c>
      <c r="X1204" s="0" t="n">
        <f aca="false">IF(AND(ISNUMBER($BW1204),ISNUMBER($BX1204)),MIN(1,MAX(0,($BX1204-2017+1)/($BX1204-$BW1204+1))),"")</f>
        <v>0.307692307692308</v>
      </c>
      <c r="Y1204" s="0" t="n">
        <f aca="false">IF(AND(ISNUMBER($BW1204),ISNUMBER($BX1204)),MIN(1,MAX(0,($BX1204-2018+1)/($BX1204-$BW1204+1))),"")</f>
        <v>0.230769230769231</v>
      </c>
      <c r="Z1204" s="0" t="n">
        <f aca="false">IF(AND(ISNUMBER($BW1204),ISNUMBER($BX1204)),MIN(1,MAX(0,($BX1204-2019+1)/($BX1204-$BW1204+1))),"")</f>
        <v>0.153846153846154</v>
      </c>
      <c r="AA1204" s="0" t="n">
        <f aca="false">IF(ISNUMBER($BX1204),IF($BX1204&gt;=2017,1,0),"")</f>
        <v>1</v>
      </c>
      <c r="AB1204" s="0" t="n">
        <f aca="false">IF(ISNUMBER($BX1204),IF($BX1204&gt;=2018,1,0),"")</f>
        <v>1</v>
      </c>
      <c r="AC1204" s="0" t="n">
        <f aca="false">IF(ISNUMBER($BX1204),IF($BX1204&gt;=2019,1,0),"")</f>
        <v>1</v>
      </c>
      <c r="AD1204" s="0" t="n">
        <f aca="false">IF($L1204&lt;&gt;"",IF($L1204&gt;2013,1,0),"")</f>
        <v>1</v>
      </c>
      <c r="AE1204" s="0" t="n">
        <f aca="false">IF($L1204&lt;&gt;"",1+IF($L1204&gt;2011,1,0)+IF($L1204&gt;2014,1,0),"")</f>
        <v>2</v>
      </c>
      <c r="AF1204" s="0" t="s">
        <v>87</v>
      </c>
      <c r="AG1204" s="0" t="s">
        <v>436</v>
      </c>
      <c r="AH1204" s="0" t="s">
        <v>89</v>
      </c>
      <c r="AI1204" s="0" t="s">
        <v>497</v>
      </c>
      <c r="AJ1204" s="0" t="s">
        <v>334</v>
      </c>
      <c r="AK1204" s="0" t="str">
        <f aca="false">IF(AND($CF1204&lt;&gt;"",IFERROR(INDEX(subsample_country_map!$B:$B,MATCH($CF1204,subsample_country_map!$A:$A,0)),"")&lt;&gt;""),INDEX(subsample_country_map!$B:$B,MATCH($CF1204,subsample_country_map!$A:$A,0)),INDEX(lookup!$AA:$AA,MATCH($A1204,lookup!$A:$A,0)))</f>
        <v>3_AsiaPac</v>
      </c>
      <c r="AL1204" s="0" t="str">
        <f aca="false">IF(AND($CF1204&lt;&gt;"",IFERROR(INDEX(subsample_country_map!$C:$C,MATCH($CF1204,subsample_country_map!$A:$A,0)),"")&lt;&gt;""),INDEX(subsample_country_map!$C:$C,MATCH($CF1204,subsample_country_map!$A:$A,0)),INDEX(lookup!$AB:$AB,MATCH($A1204,lookup!$A:$A,0)))</f>
        <v>2_developing</v>
      </c>
      <c r="AM1204" s="0" t="str">
        <f aca="false">IF(AND($CF1204&lt;&gt;"",IFERROR(INDEX(subsample_country_map!$D:$D,MATCH($CF1204,subsample_country_map!$A:$A,0)),"")&lt;&gt;""),INDEX(subsample_country_map!$D:$D,MATCH($CF1204,subsample_country_map!$A:$A,0)),INDEX(lookup!$AC:$AC,MATCH($A1204,lookup!$A:$A,0)))</f>
        <v>2_non_western</v>
      </c>
      <c r="AN1204" s="0" t="str">
        <f aca="false">IF(AND($CF1204&lt;&gt;"",IFERROR(INDEX(subsample_country_map!$E:$E,MATCH($CF1204,subsample_country_map!$A:$A,0)),"")&lt;&gt;""),INDEX(subsample_country_map!$E:$E,MATCH($CF1204,subsample_country_map!$A:$A,0)),INDEX(lookup!$AD:$AD,MATCH($A1204,lookup!$A:$A,0)))</f>
        <v>2_civil law</v>
      </c>
      <c r="AO1204" s="0" t="str">
        <f aca="false">INDEX(lookup!$Y:$Y,MATCH($A1204,lookup!$A:$A,0))</f>
        <v>0_published</v>
      </c>
      <c r="AP1204" s="0" t="str">
        <f aca="false">INDEX(lookup!$Z:$Z,MATCH($A1204,lookup!$A:$A,0))</f>
        <v>1_VHB high</v>
      </c>
      <c r="AQ1204" s="0" t="str">
        <f aca="false">INDEX(lookup!$W:$W,MATCH($A1204,lookup!$A:$A,0))</f>
        <v>2_sust</v>
      </c>
      <c r="AS1204" s="0" t="s">
        <v>91</v>
      </c>
      <c r="AT1204" s="0" t="s">
        <v>111</v>
      </c>
      <c r="AU1204" s="0" t="s">
        <v>93</v>
      </c>
      <c r="AV1204" s="0" t="s">
        <v>4367</v>
      </c>
      <c r="AX1204" s="0" t="s">
        <v>1179</v>
      </c>
      <c r="BA1204" s="0" t="n">
        <v>2543</v>
      </c>
      <c r="BB1204" s="0" t="s">
        <v>347</v>
      </c>
      <c r="BC1204" s="0" t="s">
        <v>122</v>
      </c>
      <c r="BD1204" s="0" t="s">
        <v>123</v>
      </c>
      <c r="BE1204" s="0" t="s">
        <v>4365</v>
      </c>
      <c r="BF1204" s="0" t="s">
        <v>4344</v>
      </c>
      <c r="BI1204" s="0" t="s">
        <v>316</v>
      </c>
      <c r="BJ1204" s="0" t="s">
        <v>4348</v>
      </c>
      <c r="BK1204" s="0" t="s">
        <v>4357</v>
      </c>
      <c r="BL1204" s="0" t="s">
        <v>4368</v>
      </c>
      <c r="BM1204" s="0" t="s">
        <v>4277</v>
      </c>
      <c r="BN1204" s="0" t="s">
        <v>4271</v>
      </c>
      <c r="BO1204" s="0" t="s">
        <v>105</v>
      </c>
      <c r="BP1204" s="0" t="s">
        <v>4265</v>
      </c>
      <c r="BQ1204" s="0" t="s">
        <v>127</v>
      </c>
      <c r="BT1204" s="0" t="n">
        <v>0</v>
      </c>
      <c r="BU1204" s="0" t="s">
        <v>4272</v>
      </c>
      <c r="BW1204" s="0" t="n">
        <v>2008</v>
      </c>
      <c r="BX1204" s="0" t="n">
        <v>2020</v>
      </c>
      <c r="BY1204" s="0" t="s">
        <v>4273</v>
      </c>
      <c r="BZ1204" s="0" t="n">
        <v>2014</v>
      </c>
      <c r="CA1204" s="0" t="n">
        <v>0.384615384615385</v>
      </c>
      <c r="CB1204" s="0" t="n">
        <v>0</v>
      </c>
      <c r="CC1204" s="0" t="n">
        <v>1</v>
      </c>
      <c r="CD1204" s="0" t="n">
        <v>-0.0442069180744144</v>
      </c>
      <c r="CE1204" s="0" t="n">
        <v>1</v>
      </c>
    </row>
    <row r="1205" customFormat="false" ht="15" hidden="false" customHeight="false" outlineLevel="0" collapsed="false">
      <c r="A1205" s="0" t="s">
        <v>4265</v>
      </c>
      <c r="B1205" s="0" t="n">
        <v>2510</v>
      </c>
      <c r="C1205" s="0" t="n">
        <v>0.012499023551926</v>
      </c>
      <c r="D1205" s="0" t="n">
        <v>3136</v>
      </c>
      <c r="E1205" s="0" t="n">
        <f aca="false">IF(ISNUMBER($BA1205),$BA1205,IF(AND(ISNUMBER($D1205),ISNUMBER($BW1205),ISNUMBER($BX1205)),$D1205*($BX1205-$BW1205+1),""))</f>
        <v>3136</v>
      </c>
      <c r="H1205" s="0" t="s">
        <v>118</v>
      </c>
      <c r="I1205" s="0" t="s">
        <v>119</v>
      </c>
      <c r="J1205" s="0" t="n">
        <f aca="false">IF($BW1205&lt;&gt;"",$BW1205,"")</f>
        <v>2008</v>
      </c>
      <c r="K1205" s="0" t="n">
        <f aca="false">IF($BX1205&lt;&gt;"",$BX1205,"")</f>
        <v>2020</v>
      </c>
      <c r="L1205" s="0" t="n">
        <f aca="false">IF(AND(ISNUMBER($BW1205),ISNUMBER($BX1205)),($BW1205+$BX1205)/2,"")</f>
        <v>2014</v>
      </c>
      <c r="M1205" s="0" t="n">
        <f aca="false">IF($L1205&lt;&gt;"",$L1205,"")</f>
        <v>2014</v>
      </c>
      <c r="N1205" s="0" t="n">
        <f aca="false">IF(AND(ISNUMBER($BW1205),ISNUMBER($BX1205)),MIN(1,MAX(0,($BX1205-2016+1)/($BX1205-$BW1205+1))),"")</f>
        <v>0.384615384615385</v>
      </c>
      <c r="O1205" s="0" t="n">
        <f aca="false">IF(AND(ISNUMBER($BW1205),ISNUMBER($BX1205)),MIN(1,MAX(0,($BX1205-2017+1)/($BX1205-$BW1205+1))),"")</f>
        <v>0.307692307692308</v>
      </c>
      <c r="P1205" s="0" t="n">
        <f aca="false">IF(AND(ISNUMBER($BW1205),ISNUMBER($BX1205)),MIN(1,MAX(0,($BX1205-2018+1)/($BX1205-$BW1205+1))),"")</f>
        <v>0.230769230769231</v>
      </c>
      <c r="Q1205" s="0" t="n">
        <f aca="false">IF(AND(ISNUMBER($BW1205),ISNUMBER($BX1205)),MIN(1,MAX(0,($BX1205-2019+1)/($BX1205-$BW1205+1))),"")</f>
        <v>0.153846153846154</v>
      </c>
      <c r="R1205" s="0" t="n">
        <f aca="false">IF(AND(ISNUMBER($BW1205),ISNUMBER($BX1205)),MIN(1,MAX(0,($BX1205-2016+1)/($BX1205-$BW1205+1))),"")</f>
        <v>0.384615384615385</v>
      </c>
      <c r="S1205" s="0" t="n">
        <f aca="false">IF($L1205&lt;&gt;"",IF($L1205&gt;=2015.5,1,0),"")</f>
        <v>0</v>
      </c>
      <c r="T1205" s="0" t="n">
        <f aca="false">IF($L1205&lt;&gt;"",IF($L1205&gt;=2016,1,0),"")</f>
        <v>0</v>
      </c>
      <c r="U1205" s="0" t="n">
        <f aca="false">IF(ISNUMBER($BX1205),IF($BX1205&gt;=2016,1,0),"")</f>
        <v>1</v>
      </c>
      <c r="V1205" s="0" t="n">
        <f aca="false">IF(ISNUMBER($BW1205),IF($BW1205&gt;=2016,1,0),"")</f>
        <v>0</v>
      </c>
      <c r="W1205" s="0" t="str">
        <f aca="false">IF(AND(ISNUMBER($BW1205),ISNUMBER($BX1205)),IF($BW1205&gt;=2016,"post-only",IF($BX1205&lt;2016,"pre-only","mixed")),"")</f>
        <v>mixed</v>
      </c>
      <c r="X1205" s="0" t="n">
        <f aca="false">IF(AND(ISNUMBER($BW1205),ISNUMBER($BX1205)),MIN(1,MAX(0,($BX1205-2017+1)/($BX1205-$BW1205+1))),"")</f>
        <v>0.307692307692308</v>
      </c>
      <c r="Y1205" s="0" t="n">
        <f aca="false">IF(AND(ISNUMBER($BW1205),ISNUMBER($BX1205)),MIN(1,MAX(0,($BX1205-2018+1)/($BX1205-$BW1205+1))),"")</f>
        <v>0.230769230769231</v>
      </c>
      <c r="Z1205" s="0" t="n">
        <f aca="false">IF(AND(ISNUMBER($BW1205),ISNUMBER($BX1205)),MIN(1,MAX(0,($BX1205-2019+1)/($BX1205-$BW1205+1))),"")</f>
        <v>0.153846153846154</v>
      </c>
      <c r="AA1205" s="0" t="n">
        <f aca="false">IF(ISNUMBER($BX1205),IF($BX1205&gt;=2017,1,0),"")</f>
        <v>1</v>
      </c>
      <c r="AB1205" s="0" t="n">
        <f aca="false">IF(ISNUMBER($BX1205),IF($BX1205&gt;=2018,1,0),"")</f>
        <v>1</v>
      </c>
      <c r="AC1205" s="0" t="n">
        <f aca="false">IF(ISNUMBER($BX1205),IF($BX1205&gt;=2019,1,0),"")</f>
        <v>1</v>
      </c>
      <c r="AD1205" s="0" t="n">
        <f aca="false">IF($L1205&lt;&gt;"",IF($L1205&gt;2013,1,0),"")</f>
        <v>1</v>
      </c>
      <c r="AE1205" s="0" t="n">
        <f aca="false">IF($L1205&lt;&gt;"",1+IF($L1205&gt;2011,1,0)+IF($L1205&gt;2014,1,0),"")</f>
        <v>2</v>
      </c>
      <c r="AF1205" s="0" t="s">
        <v>87</v>
      </c>
      <c r="AG1205" s="0" t="s">
        <v>436</v>
      </c>
      <c r="AH1205" s="0" t="s">
        <v>89</v>
      </c>
      <c r="AI1205" s="0" t="s">
        <v>497</v>
      </c>
      <c r="AJ1205" s="0" t="s">
        <v>334</v>
      </c>
      <c r="AK1205" s="0" t="str">
        <f aca="false">IF(AND($CF1205&lt;&gt;"",IFERROR(INDEX(subsample_country_map!$B:$B,MATCH($CF1205,subsample_country_map!$A:$A,0)),"")&lt;&gt;""),INDEX(subsample_country_map!$B:$B,MATCH($CF1205,subsample_country_map!$A:$A,0)),INDEX(lookup!$AA:$AA,MATCH($A1205,lookup!$A:$A,0)))</f>
        <v>3_AsiaPac</v>
      </c>
      <c r="AL1205" s="0" t="str">
        <f aca="false">IF(AND($CF1205&lt;&gt;"",IFERROR(INDEX(subsample_country_map!$C:$C,MATCH($CF1205,subsample_country_map!$A:$A,0)),"")&lt;&gt;""),INDEX(subsample_country_map!$C:$C,MATCH($CF1205,subsample_country_map!$A:$A,0)),INDEX(lookup!$AB:$AB,MATCH($A1205,lookup!$A:$A,0)))</f>
        <v>2_developing</v>
      </c>
      <c r="AM1205" s="0" t="str">
        <f aca="false">IF(AND($CF1205&lt;&gt;"",IFERROR(INDEX(subsample_country_map!$D:$D,MATCH($CF1205,subsample_country_map!$A:$A,0)),"")&lt;&gt;""),INDEX(subsample_country_map!$D:$D,MATCH($CF1205,subsample_country_map!$A:$A,0)),INDEX(lookup!$AC:$AC,MATCH($A1205,lookup!$A:$A,0)))</f>
        <v>2_non_western</v>
      </c>
      <c r="AN1205" s="0" t="str">
        <f aca="false">IF(AND($CF1205&lt;&gt;"",IFERROR(INDEX(subsample_country_map!$E:$E,MATCH($CF1205,subsample_country_map!$A:$A,0)),"")&lt;&gt;""),INDEX(subsample_country_map!$E:$E,MATCH($CF1205,subsample_country_map!$A:$A,0)),INDEX(lookup!$AD:$AD,MATCH($A1205,lookup!$A:$A,0)))</f>
        <v>2_civil law</v>
      </c>
      <c r="AO1205" s="0" t="str">
        <f aca="false">INDEX(lookup!$Y:$Y,MATCH($A1205,lookup!$A:$A,0))</f>
        <v>0_published</v>
      </c>
      <c r="AP1205" s="0" t="str">
        <f aca="false">INDEX(lookup!$Z:$Z,MATCH($A1205,lookup!$A:$A,0))</f>
        <v>1_VHB high</v>
      </c>
      <c r="AQ1205" s="0" t="str">
        <f aca="false">INDEX(lookup!$W:$W,MATCH($A1205,lookup!$A:$A,0))</f>
        <v>2_sust</v>
      </c>
      <c r="AS1205" s="0" t="s">
        <v>91</v>
      </c>
      <c r="AT1205" s="0" t="s">
        <v>111</v>
      </c>
      <c r="AU1205" s="0" t="s">
        <v>93</v>
      </c>
      <c r="AV1205" s="0" t="s">
        <v>229</v>
      </c>
      <c r="AX1205" s="0" t="s">
        <v>4369</v>
      </c>
      <c r="BA1205" s="0" t="n">
        <v>3136</v>
      </c>
      <c r="BB1205" s="0" t="s">
        <v>347</v>
      </c>
      <c r="BC1205" s="0" t="s">
        <v>122</v>
      </c>
      <c r="BD1205" s="0" t="s">
        <v>123</v>
      </c>
      <c r="BE1205" s="0" t="s">
        <v>4365</v>
      </c>
      <c r="BF1205" s="0" t="s">
        <v>4350</v>
      </c>
      <c r="BI1205" s="0" t="s">
        <v>316</v>
      </c>
      <c r="BJ1205" s="0" t="s">
        <v>4351</v>
      </c>
      <c r="BK1205" s="0" t="s">
        <v>4357</v>
      </c>
      <c r="BL1205" s="0" t="s">
        <v>4370</v>
      </c>
      <c r="BM1205" s="0" t="s">
        <v>4270</v>
      </c>
      <c r="BN1205" s="0" t="s">
        <v>4271</v>
      </c>
      <c r="BO1205" s="0" t="s">
        <v>105</v>
      </c>
      <c r="BP1205" s="0" t="s">
        <v>4265</v>
      </c>
      <c r="BQ1205" s="0" t="s">
        <v>127</v>
      </c>
      <c r="BT1205" s="0" t="n">
        <v>0</v>
      </c>
      <c r="BU1205" s="0" t="s">
        <v>4272</v>
      </c>
      <c r="BW1205" s="0" t="n">
        <v>2008</v>
      </c>
      <c r="BX1205" s="0" t="n">
        <v>2020</v>
      </c>
      <c r="BY1205" s="0" t="s">
        <v>4273</v>
      </c>
      <c r="BZ1205" s="0" t="n">
        <v>2014</v>
      </c>
      <c r="CA1205" s="0" t="n">
        <v>0.384615384615385</v>
      </c>
      <c r="CB1205" s="0" t="n">
        <v>0</v>
      </c>
      <c r="CC1205" s="0" t="n">
        <v>1</v>
      </c>
      <c r="CD1205" s="0" t="n">
        <v>0.0124996745020527</v>
      </c>
      <c r="CE1205" s="0" t="n">
        <v>1</v>
      </c>
    </row>
    <row r="1206" customFormat="false" ht="15" hidden="false" customHeight="false" outlineLevel="0" collapsed="false">
      <c r="A1206" s="0" t="s">
        <v>4265</v>
      </c>
      <c r="B1206" s="0" t="n">
        <v>2511</v>
      </c>
      <c r="C1206" s="0" t="n">
        <v>0.0280247027230218</v>
      </c>
      <c r="D1206" s="0" t="n">
        <v>3136</v>
      </c>
      <c r="E1206" s="0" t="n">
        <f aca="false">IF(ISNUMBER($BA1206),$BA1206,IF(AND(ISNUMBER($D1206),ISNUMBER($BW1206),ISNUMBER($BX1206)),$D1206*($BX1206-$BW1206+1),""))</f>
        <v>3136</v>
      </c>
      <c r="H1206" s="0" t="s">
        <v>118</v>
      </c>
      <c r="I1206" s="0" t="s">
        <v>119</v>
      </c>
      <c r="J1206" s="0" t="n">
        <f aca="false">IF($BW1206&lt;&gt;"",$BW1206,"")</f>
        <v>2008</v>
      </c>
      <c r="K1206" s="0" t="n">
        <f aca="false">IF($BX1206&lt;&gt;"",$BX1206,"")</f>
        <v>2020</v>
      </c>
      <c r="L1206" s="0" t="n">
        <f aca="false">IF(AND(ISNUMBER($BW1206),ISNUMBER($BX1206)),($BW1206+$BX1206)/2,"")</f>
        <v>2014</v>
      </c>
      <c r="M1206" s="0" t="n">
        <f aca="false">IF($L1206&lt;&gt;"",$L1206,"")</f>
        <v>2014</v>
      </c>
      <c r="N1206" s="0" t="n">
        <f aca="false">IF(AND(ISNUMBER($BW1206),ISNUMBER($BX1206)),MIN(1,MAX(0,($BX1206-2016+1)/($BX1206-$BW1206+1))),"")</f>
        <v>0.384615384615385</v>
      </c>
      <c r="O1206" s="0" t="n">
        <f aca="false">IF(AND(ISNUMBER($BW1206),ISNUMBER($BX1206)),MIN(1,MAX(0,($BX1206-2017+1)/($BX1206-$BW1206+1))),"")</f>
        <v>0.307692307692308</v>
      </c>
      <c r="P1206" s="0" t="n">
        <f aca="false">IF(AND(ISNUMBER($BW1206),ISNUMBER($BX1206)),MIN(1,MAX(0,($BX1206-2018+1)/($BX1206-$BW1206+1))),"")</f>
        <v>0.230769230769231</v>
      </c>
      <c r="Q1206" s="0" t="n">
        <f aca="false">IF(AND(ISNUMBER($BW1206),ISNUMBER($BX1206)),MIN(1,MAX(0,($BX1206-2019+1)/($BX1206-$BW1206+1))),"")</f>
        <v>0.153846153846154</v>
      </c>
      <c r="R1206" s="0" t="n">
        <f aca="false">IF(AND(ISNUMBER($BW1206),ISNUMBER($BX1206)),MIN(1,MAX(0,($BX1206-2016+1)/($BX1206-$BW1206+1))),"")</f>
        <v>0.384615384615385</v>
      </c>
      <c r="S1206" s="0" t="n">
        <f aca="false">IF($L1206&lt;&gt;"",IF($L1206&gt;=2015.5,1,0),"")</f>
        <v>0</v>
      </c>
      <c r="T1206" s="0" t="n">
        <f aca="false">IF($L1206&lt;&gt;"",IF($L1206&gt;=2016,1,0),"")</f>
        <v>0</v>
      </c>
      <c r="U1206" s="0" t="n">
        <f aca="false">IF(ISNUMBER($BX1206),IF($BX1206&gt;=2016,1,0),"")</f>
        <v>1</v>
      </c>
      <c r="V1206" s="0" t="n">
        <f aca="false">IF(ISNUMBER($BW1206),IF($BW1206&gt;=2016,1,0),"")</f>
        <v>0</v>
      </c>
      <c r="W1206" s="0" t="str">
        <f aca="false">IF(AND(ISNUMBER($BW1206),ISNUMBER($BX1206)),IF($BW1206&gt;=2016,"post-only",IF($BX1206&lt;2016,"pre-only","mixed")),"")</f>
        <v>mixed</v>
      </c>
      <c r="X1206" s="0" t="n">
        <f aca="false">IF(AND(ISNUMBER($BW1206),ISNUMBER($BX1206)),MIN(1,MAX(0,($BX1206-2017+1)/($BX1206-$BW1206+1))),"")</f>
        <v>0.307692307692308</v>
      </c>
      <c r="Y1206" s="0" t="n">
        <f aca="false">IF(AND(ISNUMBER($BW1206),ISNUMBER($BX1206)),MIN(1,MAX(0,($BX1206-2018+1)/($BX1206-$BW1206+1))),"")</f>
        <v>0.230769230769231</v>
      </c>
      <c r="Z1206" s="0" t="n">
        <f aca="false">IF(AND(ISNUMBER($BW1206),ISNUMBER($BX1206)),MIN(1,MAX(0,($BX1206-2019+1)/($BX1206-$BW1206+1))),"")</f>
        <v>0.153846153846154</v>
      </c>
      <c r="AA1206" s="0" t="n">
        <f aca="false">IF(ISNUMBER($BX1206),IF($BX1206&gt;=2017,1,0),"")</f>
        <v>1</v>
      </c>
      <c r="AB1206" s="0" t="n">
        <f aca="false">IF(ISNUMBER($BX1206),IF($BX1206&gt;=2018,1,0),"")</f>
        <v>1</v>
      </c>
      <c r="AC1206" s="0" t="n">
        <f aca="false">IF(ISNUMBER($BX1206),IF($BX1206&gt;=2019,1,0),"")</f>
        <v>1</v>
      </c>
      <c r="AD1206" s="0" t="n">
        <f aca="false">IF($L1206&lt;&gt;"",IF($L1206&gt;2013,1,0),"")</f>
        <v>1</v>
      </c>
      <c r="AE1206" s="0" t="n">
        <f aca="false">IF($L1206&lt;&gt;"",1+IF($L1206&gt;2011,1,0)+IF($L1206&gt;2014,1,0),"")</f>
        <v>2</v>
      </c>
      <c r="AF1206" s="0" t="s">
        <v>87</v>
      </c>
      <c r="AG1206" s="0" t="s">
        <v>436</v>
      </c>
      <c r="AH1206" s="0" t="s">
        <v>89</v>
      </c>
      <c r="AI1206" s="0" t="s">
        <v>497</v>
      </c>
      <c r="AJ1206" s="0" t="s">
        <v>334</v>
      </c>
      <c r="AK1206" s="0" t="str">
        <f aca="false">IF(AND($CF1206&lt;&gt;"",IFERROR(INDEX(subsample_country_map!$B:$B,MATCH($CF1206,subsample_country_map!$A:$A,0)),"")&lt;&gt;""),INDEX(subsample_country_map!$B:$B,MATCH($CF1206,subsample_country_map!$A:$A,0)),INDEX(lookup!$AA:$AA,MATCH($A1206,lookup!$A:$A,0)))</f>
        <v>3_AsiaPac</v>
      </c>
      <c r="AL1206" s="0" t="str">
        <f aca="false">IF(AND($CF1206&lt;&gt;"",IFERROR(INDEX(subsample_country_map!$C:$C,MATCH($CF1206,subsample_country_map!$A:$A,0)),"")&lt;&gt;""),INDEX(subsample_country_map!$C:$C,MATCH($CF1206,subsample_country_map!$A:$A,0)),INDEX(lookup!$AB:$AB,MATCH($A1206,lookup!$A:$A,0)))</f>
        <v>2_developing</v>
      </c>
      <c r="AM1206" s="0" t="str">
        <f aca="false">IF(AND($CF1206&lt;&gt;"",IFERROR(INDEX(subsample_country_map!$D:$D,MATCH($CF1206,subsample_country_map!$A:$A,0)),"")&lt;&gt;""),INDEX(subsample_country_map!$D:$D,MATCH($CF1206,subsample_country_map!$A:$A,0)),INDEX(lookup!$AC:$AC,MATCH($A1206,lookup!$A:$A,0)))</f>
        <v>2_non_western</v>
      </c>
      <c r="AN1206" s="0" t="str">
        <f aca="false">IF(AND($CF1206&lt;&gt;"",IFERROR(INDEX(subsample_country_map!$E:$E,MATCH($CF1206,subsample_country_map!$A:$A,0)),"")&lt;&gt;""),INDEX(subsample_country_map!$E:$E,MATCH($CF1206,subsample_country_map!$A:$A,0)),INDEX(lookup!$AD:$AD,MATCH($A1206,lookup!$A:$A,0)))</f>
        <v>2_civil law</v>
      </c>
      <c r="AO1206" s="0" t="str">
        <f aca="false">INDEX(lookup!$Y:$Y,MATCH($A1206,lookup!$A:$A,0))</f>
        <v>0_published</v>
      </c>
      <c r="AP1206" s="0" t="str">
        <f aca="false">INDEX(lookup!$Z:$Z,MATCH($A1206,lookup!$A:$A,0))</f>
        <v>1_VHB high</v>
      </c>
      <c r="AQ1206" s="0" t="str">
        <f aca="false">INDEX(lookup!$W:$W,MATCH($A1206,lookup!$A:$A,0))</f>
        <v>2_sust</v>
      </c>
      <c r="AS1206" s="0" t="s">
        <v>91</v>
      </c>
      <c r="AT1206" s="0" t="s">
        <v>111</v>
      </c>
      <c r="AU1206" s="0" t="s">
        <v>93</v>
      </c>
      <c r="AV1206" s="0" t="s">
        <v>2666</v>
      </c>
      <c r="AX1206" s="0" t="s">
        <v>2533</v>
      </c>
      <c r="BA1206" s="0" t="n">
        <v>3136</v>
      </c>
      <c r="BB1206" s="0" t="s">
        <v>347</v>
      </c>
      <c r="BC1206" s="0" t="s">
        <v>122</v>
      </c>
      <c r="BD1206" s="0" t="s">
        <v>123</v>
      </c>
      <c r="BE1206" s="0" t="s">
        <v>4365</v>
      </c>
      <c r="BF1206" s="0" t="s">
        <v>4350</v>
      </c>
      <c r="BI1206" s="0" t="s">
        <v>316</v>
      </c>
      <c r="BJ1206" s="0" t="s">
        <v>4353</v>
      </c>
      <c r="BK1206" s="0" t="s">
        <v>4357</v>
      </c>
      <c r="BL1206" s="0" t="s">
        <v>4371</v>
      </c>
      <c r="BM1206" s="0" t="s">
        <v>4277</v>
      </c>
      <c r="BN1206" s="0" t="s">
        <v>4271</v>
      </c>
      <c r="BO1206" s="0" t="s">
        <v>105</v>
      </c>
      <c r="BP1206" s="0" t="s">
        <v>4265</v>
      </c>
      <c r="BQ1206" s="0" t="s">
        <v>127</v>
      </c>
      <c r="BT1206" s="0" t="n">
        <v>0</v>
      </c>
      <c r="BU1206" s="0" t="s">
        <v>4272</v>
      </c>
      <c r="BW1206" s="0" t="n">
        <v>2008</v>
      </c>
      <c r="BX1206" s="0" t="n">
        <v>2020</v>
      </c>
      <c r="BY1206" s="0" t="s">
        <v>4273</v>
      </c>
      <c r="BZ1206" s="0" t="n">
        <v>2014</v>
      </c>
      <c r="CA1206" s="0" t="n">
        <v>0.384615384615385</v>
      </c>
      <c r="CB1206" s="0" t="n">
        <v>0</v>
      </c>
      <c r="CC1206" s="0" t="n">
        <v>1</v>
      </c>
      <c r="CD1206" s="0" t="n">
        <v>0.0280320428996061</v>
      </c>
      <c r="CE1206" s="0" t="n">
        <v>1</v>
      </c>
    </row>
    <row r="1207" customFormat="false" ht="15" hidden="false" customHeight="false" outlineLevel="0" collapsed="false">
      <c r="A1207" s="0" t="s">
        <v>4265</v>
      </c>
      <c r="B1207" s="0" t="n">
        <v>2512</v>
      </c>
      <c r="C1207" s="0" t="n">
        <v>-0.0661550242103357</v>
      </c>
      <c r="D1207" s="0" t="n">
        <v>1193</v>
      </c>
      <c r="E1207" s="0" t="n">
        <f aca="false">IF(ISNUMBER($BA1207),$BA1207,IF(AND(ISNUMBER($D1207),ISNUMBER($BW1207),ISNUMBER($BX1207)),$D1207*($BX1207-$BW1207+1),""))</f>
        <v>1193</v>
      </c>
      <c r="H1207" s="0" t="s">
        <v>118</v>
      </c>
      <c r="I1207" s="0" t="s">
        <v>119</v>
      </c>
      <c r="J1207" s="0" t="n">
        <f aca="false">IF($BW1207&lt;&gt;"",$BW1207,"")</f>
        <v>2008</v>
      </c>
      <c r="K1207" s="0" t="n">
        <f aca="false">IF($BX1207&lt;&gt;"",$BX1207,"")</f>
        <v>2020</v>
      </c>
      <c r="L1207" s="0" t="n">
        <f aca="false">IF(AND(ISNUMBER($BW1207),ISNUMBER($BX1207)),($BW1207+$BX1207)/2,"")</f>
        <v>2014</v>
      </c>
      <c r="M1207" s="0" t="n">
        <f aca="false">IF($L1207&lt;&gt;"",$L1207,"")</f>
        <v>2014</v>
      </c>
      <c r="N1207" s="0" t="n">
        <f aca="false">IF(AND(ISNUMBER($BW1207),ISNUMBER($BX1207)),MIN(1,MAX(0,($BX1207-2016+1)/($BX1207-$BW1207+1))),"")</f>
        <v>0.384615384615385</v>
      </c>
      <c r="O1207" s="0" t="n">
        <f aca="false">IF(AND(ISNUMBER($BW1207),ISNUMBER($BX1207)),MIN(1,MAX(0,($BX1207-2017+1)/($BX1207-$BW1207+1))),"")</f>
        <v>0.307692307692308</v>
      </c>
      <c r="P1207" s="0" t="n">
        <f aca="false">IF(AND(ISNUMBER($BW1207),ISNUMBER($BX1207)),MIN(1,MAX(0,($BX1207-2018+1)/($BX1207-$BW1207+1))),"")</f>
        <v>0.230769230769231</v>
      </c>
      <c r="Q1207" s="0" t="n">
        <f aca="false">IF(AND(ISNUMBER($BW1207),ISNUMBER($BX1207)),MIN(1,MAX(0,($BX1207-2019+1)/($BX1207-$BW1207+1))),"")</f>
        <v>0.153846153846154</v>
      </c>
      <c r="R1207" s="0" t="n">
        <f aca="false">IF(AND(ISNUMBER($BW1207),ISNUMBER($BX1207)),MIN(1,MAX(0,($BX1207-2016+1)/($BX1207-$BW1207+1))),"")</f>
        <v>0.384615384615385</v>
      </c>
      <c r="S1207" s="0" t="n">
        <f aca="false">IF($L1207&lt;&gt;"",IF($L1207&gt;=2015.5,1,0),"")</f>
        <v>0</v>
      </c>
      <c r="T1207" s="0" t="n">
        <f aca="false">IF($L1207&lt;&gt;"",IF($L1207&gt;=2016,1,0),"")</f>
        <v>0</v>
      </c>
      <c r="U1207" s="0" t="n">
        <f aca="false">IF(ISNUMBER($BX1207),IF($BX1207&gt;=2016,1,0),"")</f>
        <v>1</v>
      </c>
      <c r="V1207" s="0" t="n">
        <f aca="false">IF(ISNUMBER($BW1207),IF($BW1207&gt;=2016,1,0),"")</f>
        <v>0</v>
      </c>
      <c r="W1207" s="0" t="str">
        <f aca="false">IF(AND(ISNUMBER($BW1207),ISNUMBER($BX1207)),IF($BW1207&gt;=2016,"post-only",IF($BX1207&lt;2016,"pre-only","mixed")),"")</f>
        <v>mixed</v>
      </c>
      <c r="X1207" s="0" t="n">
        <f aca="false">IF(AND(ISNUMBER($BW1207),ISNUMBER($BX1207)),MIN(1,MAX(0,($BX1207-2017+1)/($BX1207-$BW1207+1))),"")</f>
        <v>0.307692307692308</v>
      </c>
      <c r="Y1207" s="0" t="n">
        <f aca="false">IF(AND(ISNUMBER($BW1207),ISNUMBER($BX1207)),MIN(1,MAX(0,($BX1207-2018+1)/($BX1207-$BW1207+1))),"")</f>
        <v>0.230769230769231</v>
      </c>
      <c r="Z1207" s="0" t="n">
        <f aca="false">IF(AND(ISNUMBER($BW1207),ISNUMBER($BX1207)),MIN(1,MAX(0,($BX1207-2019+1)/($BX1207-$BW1207+1))),"")</f>
        <v>0.153846153846154</v>
      </c>
      <c r="AA1207" s="0" t="n">
        <f aca="false">IF(ISNUMBER($BX1207),IF($BX1207&gt;=2017,1,0),"")</f>
        <v>1</v>
      </c>
      <c r="AB1207" s="0" t="n">
        <f aca="false">IF(ISNUMBER($BX1207),IF($BX1207&gt;=2018,1,0),"")</f>
        <v>1</v>
      </c>
      <c r="AC1207" s="0" t="n">
        <f aca="false">IF(ISNUMBER($BX1207),IF($BX1207&gt;=2019,1,0),"")</f>
        <v>1</v>
      </c>
      <c r="AD1207" s="0" t="n">
        <f aca="false">IF($L1207&lt;&gt;"",IF($L1207&gt;2013,1,0),"")</f>
        <v>1</v>
      </c>
      <c r="AE1207" s="0" t="n">
        <f aca="false">IF($L1207&lt;&gt;"",1+IF($L1207&gt;2011,1,0)+IF($L1207&gt;2014,1,0),"")</f>
        <v>2</v>
      </c>
      <c r="AF1207" s="0" t="s">
        <v>87</v>
      </c>
      <c r="AG1207" s="0" t="s">
        <v>88</v>
      </c>
      <c r="AH1207" s="0" t="s">
        <v>89</v>
      </c>
      <c r="AI1207" s="0" t="s">
        <v>497</v>
      </c>
      <c r="AJ1207" s="0" t="s">
        <v>334</v>
      </c>
      <c r="AK1207" s="0" t="str">
        <f aca="false">IF(AND($CF1207&lt;&gt;"",IFERROR(INDEX(subsample_country_map!$B:$B,MATCH($CF1207,subsample_country_map!$A:$A,0)),"")&lt;&gt;""),INDEX(subsample_country_map!$B:$B,MATCH($CF1207,subsample_country_map!$A:$A,0)),INDEX(lookup!$AA:$AA,MATCH($A1207,lookup!$A:$A,0)))</f>
        <v>3_AsiaPac</v>
      </c>
      <c r="AL1207" s="0" t="str">
        <f aca="false">IF(AND($CF1207&lt;&gt;"",IFERROR(INDEX(subsample_country_map!$C:$C,MATCH($CF1207,subsample_country_map!$A:$A,0)),"")&lt;&gt;""),INDEX(subsample_country_map!$C:$C,MATCH($CF1207,subsample_country_map!$A:$A,0)),INDEX(lookup!$AB:$AB,MATCH($A1207,lookup!$A:$A,0)))</f>
        <v>2_developing</v>
      </c>
      <c r="AM1207" s="0" t="str">
        <f aca="false">IF(AND($CF1207&lt;&gt;"",IFERROR(INDEX(subsample_country_map!$D:$D,MATCH($CF1207,subsample_country_map!$A:$A,0)),"")&lt;&gt;""),INDEX(subsample_country_map!$D:$D,MATCH($CF1207,subsample_country_map!$A:$A,0)),INDEX(lookup!$AC:$AC,MATCH($A1207,lookup!$A:$A,0)))</f>
        <v>2_non_western</v>
      </c>
      <c r="AN1207" s="0" t="str">
        <f aca="false">IF(AND($CF1207&lt;&gt;"",IFERROR(INDEX(subsample_country_map!$E:$E,MATCH($CF1207,subsample_country_map!$A:$A,0)),"")&lt;&gt;""),INDEX(subsample_country_map!$E:$E,MATCH($CF1207,subsample_country_map!$A:$A,0)),INDEX(lookup!$AD:$AD,MATCH($A1207,lookup!$A:$A,0)))</f>
        <v>2_civil law</v>
      </c>
      <c r="AO1207" s="0" t="str">
        <f aca="false">INDEX(lookup!$Y:$Y,MATCH($A1207,lookup!$A:$A,0))</f>
        <v>0_published</v>
      </c>
      <c r="AP1207" s="0" t="str">
        <f aca="false">INDEX(lookup!$Z:$Z,MATCH($A1207,lookup!$A:$A,0))</f>
        <v>1_VHB high</v>
      </c>
      <c r="AQ1207" s="0" t="str">
        <f aca="false">INDEX(lookup!$W:$W,MATCH($A1207,lookup!$A:$A,0))</f>
        <v>2_sust</v>
      </c>
      <c r="AS1207" s="0" t="s">
        <v>91</v>
      </c>
      <c r="AT1207" s="0" t="s">
        <v>111</v>
      </c>
      <c r="AU1207" s="0" t="s">
        <v>93</v>
      </c>
      <c r="AV1207" s="0" t="s">
        <v>479</v>
      </c>
      <c r="AX1207" s="0" t="s">
        <v>4372</v>
      </c>
      <c r="BA1207" s="0" t="n">
        <v>1193</v>
      </c>
      <c r="BB1207" s="0" t="s">
        <v>95</v>
      </c>
      <c r="BC1207" s="0" t="s">
        <v>122</v>
      </c>
      <c r="BD1207" s="0" t="s">
        <v>123</v>
      </c>
      <c r="BE1207" s="0" t="s">
        <v>98</v>
      </c>
      <c r="BI1207" s="0" t="s">
        <v>1444</v>
      </c>
      <c r="BJ1207" s="0" t="s">
        <v>4267</v>
      </c>
      <c r="BK1207" s="0" t="s">
        <v>4373</v>
      </c>
      <c r="BL1207" s="0" t="s">
        <v>4374</v>
      </c>
      <c r="BM1207" s="0" t="s">
        <v>4375</v>
      </c>
      <c r="BN1207" s="0" t="s">
        <v>4271</v>
      </c>
      <c r="BO1207" s="0" t="s">
        <v>105</v>
      </c>
      <c r="BP1207" s="0" t="s">
        <v>4265</v>
      </c>
      <c r="BQ1207" s="0" t="s">
        <v>127</v>
      </c>
      <c r="BT1207" s="0" t="n">
        <v>0</v>
      </c>
      <c r="BU1207" s="0" t="s">
        <v>4272</v>
      </c>
      <c r="BW1207" s="0" t="n">
        <v>2008</v>
      </c>
      <c r="BX1207" s="0" t="n">
        <v>2020</v>
      </c>
      <c r="BY1207" s="0" t="s">
        <v>4273</v>
      </c>
      <c r="BZ1207" s="0" t="n">
        <v>2014</v>
      </c>
      <c r="CA1207" s="0" t="n">
        <v>0.384615384615385</v>
      </c>
      <c r="CB1207" s="0" t="n">
        <v>0</v>
      </c>
      <c r="CC1207" s="0" t="n">
        <v>1</v>
      </c>
      <c r="CD1207" s="0" t="n">
        <v>-0.0662517873000118</v>
      </c>
      <c r="CE1207" s="0" t="n">
        <v>1</v>
      </c>
    </row>
    <row r="1208" customFormat="false" ht="15" hidden="false" customHeight="false" outlineLevel="0" collapsed="false">
      <c r="A1208" s="0" t="s">
        <v>4265</v>
      </c>
      <c r="B1208" s="0" t="n">
        <v>2513</v>
      </c>
      <c r="C1208" s="0" t="n">
        <v>-0.0560786492269228</v>
      </c>
      <c r="D1208" s="0" t="n">
        <v>1193</v>
      </c>
      <c r="E1208" s="0" t="n">
        <f aca="false">IF(ISNUMBER($BA1208),$BA1208,IF(AND(ISNUMBER($D1208),ISNUMBER($BW1208),ISNUMBER($BX1208)),$D1208*($BX1208-$BW1208+1),""))</f>
        <v>1193</v>
      </c>
      <c r="H1208" s="0" t="s">
        <v>118</v>
      </c>
      <c r="I1208" s="0" t="s">
        <v>119</v>
      </c>
      <c r="J1208" s="0" t="n">
        <f aca="false">IF($BW1208&lt;&gt;"",$BW1208,"")</f>
        <v>2008</v>
      </c>
      <c r="K1208" s="0" t="n">
        <f aca="false">IF($BX1208&lt;&gt;"",$BX1208,"")</f>
        <v>2020</v>
      </c>
      <c r="L1208" s="0" t="n">
        <f aca="false">IF(AND(ISNUMBER($BW1208),ISNUMBER($BX1208)),($BW1208+$BX1208)/2,"")</f>
        <v>2014</v>
      </c>
      <c r="M1208" s="0" t="n">
        <f aca="false">IF($L1208&lt;&gt;"",$L1208,"")</f>
        <v>2014</v>
      </c>
      <c r="N1208" s="0" t="n">
        <f aca="false">IF(AND(ISNUMBER($BW1208),ISNUMBER($BX1208)),MIN(1,MAX(0,($BX1208-2016+1)/($BX1208-$BW1208+1))),"")</f>
        <v>0.384615384615385</v>
      </c>
      <c r="O1208" s="0" t="n">
        <f aca="false">IF(AND(ISNUMBER($BW1208),ISNUMBER($BX1208)),MIN(1,MAX(0,($BX1208-2017+1)/($BX1208-$BW1208+1))),"")</f>
        <v>0.307692307692308</v>
      </c>
      <c r="P1208" s="0" t="n">
        <f aca="false">IF(AND(ISNUMBER($BW1208),ISNUMBER($BX1208)),MIN(1,MAX(0,($BX1208-2018+1)/($BX1208-$BW1208+1))),"")</f>
        <v>0.230769230769231</v>
      </c>
      <c r="Q1208" s="0" t="n">
        <f aca="false">IF(AND(ISNUMBER($BW1208),ISNUMBER($BX1208)),MIN(1,MAX(0,($BX1208-2019+1)/($BX1208-$BW1208+1))),"")</f>
        <v>0.153846153846154</v>
      </c>
      <c r="R1208" s="0" t="n">
        <f aca="false">IF(AND(ISNUMBER($BW1208),ISNUMBER($BX1208)),MIN(1,MAX(0,($BX1208-2016+1)/($BX1208-$BW1208+1))),"")</f>
        <v>0.384615384615385</v>
      </c>
      <c r="S1208" s="0" t="n">
        <f aca="false">IF($L1208&lt;&gt;"",IF($L1208&gt;=2015.5,1,0),"")</f>
        <v>0</v>
      </c>
      <c r="T1208" s="0" t="n">
        <f aca="false">IF($L1208&lt;&gt;"",IF($L1208&gt;=2016,1,0),"")</f>
        <v>0</v>
      </c>
      <c r="U1208" s="0" t="n">
        <f aca="false">IF(ISNUMBER($BX1208),IF($BX1208&gt;=2016,1,0),"")</f>
        <v>1</v>
      </c>
      <c r="V1208" s="0" t="n">
        <f aca="false">IF(ISNUMBER($BW1208),IF($BW1208&gt;=2016,1,0),"")</f>
        <v>0</v>
      </c>
      <c r="W1208" s="0" t="str">
        <f aca="false">IF(AND(ISNUMBER($BW1208),ISNUMBER($BX1208)),IF($BW1208&gt;=2016,"post-only",IF($BX1208&lt;2016,"pre-only","mixed")),"")</f>
        <v>mixed</v>
      </c>
      <c r="X1208" s="0" t="n">
        <f aca="false">IF(AND(ISNUMBER($BW1208),ISNUMBER($BX1208)),MIN(1,MAX(0,($BX1208-2017+1)/($BX1208-$BW1208+1))),"")</f>
        <v>0.307692307692308</v>
      </c>
      <c r="Y1208" s="0" t="n">
        <f aca="false">IF(AND(ISNUMBER($BW1208),ISNUMBER($BX1208)),MIN(1,MAX(0,($BX1208-2018+1)/($BX1208-$BW1208+1))),"")</f>
        <v>0.230769230769231</v>
      </c>
      <c r="Z1208" s="0" t="n">
        <f aca="false">IF(AND(ISNUMBER($BW1208),ISNUMBER($BX1208)),MIN(1,MAX(0,($BX1208-2019+1)/($BX1208-$BW1208+1))),"")</f>
        <v>0.153846153846154</v>
      </c>
      <c r="AA1208" s="0" t="n">
        <f aca="false">IF(ISNUMBER($BX1208),IF($BX1208&gt;=2017,1,0),"")</f>
        <v>1</v>
      </c>
      <c r="AB1208" s="0" t="n">
        <f aca="false">IF(ISNUMBER($BX1208),IF($BX1208&gt;=2018,1,0),"")</f>
        <v>1</v>
      </c>
      <c r="AC1208" s="0" t="n">
        <f aca="false">IF(ISNUMBER($BX1208),IF($BX1208&gt;=2019,1,0),"")</f>
        <v>1</v>
      </c>
      <c r="AD1208" s="0" t="n">
        <f aca="false">IF($L1208&lt;&gt;"",IF($L1208&gt;2013,1,0),"")</f>
        <v>1</v>
      </c>
      <c r="AE1208" s="0" t="n">
        <f aca="false">IF($L1208&lt;&gt;"",1+IF($L1208&gt;2011,1,0)+IF($L1208&gt;2014,1,0),"")</f>
        <v>2</v>
      </c>
      <c r="AF1208" s="0" t="s">
        <v>87</v>
      </c>
      <c r="AG1208" s="0" t="s">
        <v>88</v>
      </c>
      <c r="AH1208" s="0" t="s">
        <v>89</v>
      </c>
      <c r="AI1208" s="0" t="s">
        <v>497</v>
      </c>
      <c r="AJ1208" s="0" t="s">
        <v>334</v>
      </c>
      <c r="AK1208" s="0" t="str">
        <f aca="false">IF(AND($CF1208&lt;&gt;"",IFERROR(INDEX(subsample_country_map!$B:$B,MATCH($CF1208,subsample_country_map!$A:$A,0)),"")&lt;&gt;""),INDEX(subsample_country_map!$B:$B,MATCH($CF1208,subsample_country_map!$A:$A,0)),INDEX(lookup!$AA:$AA,MATCH($A1208,lookup!$A:$A,0)))</f>
        <v>3_AsiaPac</v>
      </c>
      <c r="AL1208" s="0" t="str">
        <f aca="false">IF(AND($CF1208&lt;&gt;"",IFERROR(INDEX(subsample_country_map!$C:$C,MATCH($CF1208,subsample_country_map!$A:$A,0)),"")&lt;&gt;""),INDEX(subsample_country_map!$C:$C,MATCH($CF1208,subsample_country_map!$A:$A,0)),INDEX(lookup!$AB:$AB,MATCH($A1208,lookup!$A:$A,0)))</f>
        <v>2_developing</v>
      </c>
      <c r="AM1208" s="0" t="str">
        <f aca="false">IF(AND($CF1208&lt;&gt;"",IFERROR(INDEX(subsample_country_map!$D:$D,MATCH($CF1208,subsample_country_map!$A:$A,0)),"")&lt;&gt;""),INDEX(subsample_country_map!$D:$D,MATCH($CF1208,subsample_country_map!$A:$A,0)),INDEX(lookup!$AC:$AC,MATCH($A1208,lookup!$A:$A,0)))</f>
        <v>2_non_western</v>
      </c>
      <c r="AN1208" s="0" t="str">
        <f aca="false">IF(AND($CF1208&lt;&gt;"",IFERROR(INDEX(subsample_country_map!$E:$E,MATCH($CF1208,subsample_country_map!$A:$A,0)),"")&lt;&gt;""),INDEX(subsample_country_map!$E:$E,MATCH($CF1208,subsample_country_map!$A:$A,0)),INDEX(lookup!$AD:$AD,MATCH($A1208,lookup!$A:$A,0)))</f>
        <v>2_civil law</v>
      </c>
      <c r="AO1208" s="0" t="str">
        <f aca="false">INDEX(lookup!$Y:$Y,MATCH($A1208,lookup!$A:$A,0))</f>
        <v>0_published</v>
      </c>
      <c r="AP1208" s="0" t="str">
        <f aca="false">INDEX(lookup!$Z:$Z,MATCH($A1208,lookup!$A:$A,0))</f>
        <v>1_VHB high</v>
      </c>
      <c r="AQ1208" s="0" t="str">
        <f aca="false">INDEX(lookup!$W:$W,MATCH($A1208,lookup!$A:$A,0))</f>
        <v>2_sust</v>
      </c>
      <c r="AS1208" s="0" t="s">
        <v>91</v>
      </c>
      <c r="AT1208" s="0" t="s">
        <v>111</v>
      </c>
      <c r="AU1208" s="0" t="s">
        <v>93</v>
      </c>
      <c r="AV1208" s="0" t="s">
        <v>488</v>
      </c>
      <c r="AX1208" s="0" t="s">
        <v>4376</v>
      </c>
      <c r="BA1208" s="0" t="n">
        <v>1193</v>
      </c>
      <c r="BB1208" s="0" t="s">
        <v>95</v>
      </c>
      <c r="BC1208" s="0" t="s">
        <v>122</v>
      </c>
      <c r="BD1208" s="0" t="s">
        <v>123</v>
      </c>
      <c r="BE1208" s="0" t="s">
        <v>98</v>
      </c>
      <c r="BI1208" s="0" t="s">
        <v>1444</v>
      </c>
      <c r="BJ1208" s="0" t="s">
        <v>4275</v>
      </c>
      <c r="BK1208" s="0" t="s">
        <v>4373</v>
      </c>
      <c r="BL1208" s="0" t="s">
        <v>4377</v>
      </c>
      <c r="BM1208" s="0" t="s">
        <v>4378</v>
      </c>
      <c r="BN1208" s="0" t="s">
        <v>4271</v>
      </c>
      <c r="BO1208" s="0" t="s">
        <v>105</v>
      </c>
      <c r="BP1208" s="0" t="s">
        <v>4265</v>
      </c>
      <c r="BQ1208" s="0" t="s">
        <v>127</v>
      </c>
      <c r="BT1208" s="0" t="n">
        <v>0</v>
      </c>
      <c r="BU1208" s="0" t="s">
        <v>4272</v>
      </c>
      <c r="BW1208" s="0" t="n">
        <v>2008</v>
      </c>
      <c r="BX1208" s="0" t="n">
        <v>2020</v>
      </c>
      <c r="BY1208" s="0" t="s">
        <v>4273</v>
      </c>
      <c r="BZ1208" s="0" t="n">
        <v>2014</v>
      </c>
      <c r="CA1208" s="0" t="n">
        <v>0.384615384615385</v>
      </c>
      <c r="CB1208" s="0" t="n">
        <v>0</v>
      </c>
      <c r="CC1208" s="0" t="n">
        <v>1</v>
      </c>
      <c r="CD1208" s="0" t="n">
        <v>-0.0561375460559076</v>
      </c>
      <c r="CE1208" s="0" t="n">
        <v>1</v>
      </c>
    </row>
    <row r="1209" customFormat="false" ht="15" hidden="false" customHeight="false" outlineLevel="0" collapsed="false">
      <c r="A1209" s="0" t="s">
        <v>4379</v>
      </c>
      <c r="B1209" s="0" t="n">
        <v>2514</v>
      </c>
      <c r="C1209" s="0" t="n">
        <v>0.173</v>
      </c>
      <c r="D1209" s="0" t="n">
        <v>6832</v>
      </c>
      <c r="E1209" s="0" t="n">
        <f aca="false">IF(ISNUMBER($BA1209),$BA1209,IF(AND(ISNUMBER($D1209),ISNUMBER($BW1209),ISNUMBER($BX1209)),$D1209*($BX1209-$BW1209+1),""))</f>
        <v>6832</v>
      </c>
      <c r="H1209" s="0" t="s">
        <v>85</v>
      </c>
      <c r="I1209" s="0" t="s">
        <v>86</v>
      </c>
      <c r="J1209" s="0" t="n">
        <f aca="false">IF($BW1209&lt;&gt;"",$BW1209,"")</f>
        <v>2010</v>
      </c>
      <c r="K1209" s="0" t="n">
        <f aca="false">IF($BX1209&lt;&gt;"",$BX1209,"")</f>
        <v>2015</v>
      </c>
      <c r="L1209" s="0" t="n">
        <f aca="false">IF(AND(ISNUMBER($BW1209),ISNUMBER($BX1209)),($BW1209+$BX1209)/2,"")</f>
        <v>2012.5</v>
      </c>
      <c r="M1209" s="0" t="n">
        <f aca="false">IF($L1209&lt;&gt;"",$L1209,"")</f>
        <v>2012.5</v>
      </c>
      <c r="N1209" s="0" t="n">
        <f aca="false">IF(AND(ISNUMBER($BW1209),ISNUMBER($BX1209)),MIN(1,MAX(0,($BX1209-2016+1)/($BX1209-$BW1209+1))),"")</f>
        <v>0</v>
      </c>
      <c r="O1209" s="0" t="n">
        <f aca="false">IF(AND(ISNUMBER($BW1209),ISNUMBER($BX1209)),MIN(1,MAX(0,($BX1209-2017+1)/($BX1209-$BW1209+1))),"")</f>
        <v>0</v>
      </c>
      <c r="P1209" s="0" t="n">
        <f aca="false">IF(AND(ISNUMBER($BW1209),ISNUMBER($BX1209)),MIN(1,MAX(0,($BX1209-2018+1)/($BX1209-$BW1209+1))),"")</f>
        <v>0</v>
      </c>
      <c r="Q1209" s="0" t="n">
        <f aca="false">IF(AND(ISNUMBER($BW1209),ISNUMBER($BX1209)),MIN(1,MAX(0,($BX1209-2019+1)/($BX1209-$BW1209+1))),"")</f>
        <v>0</v>
      </c>
      <c r="R1209" s="0" t="n">
        <f aca="false">IF(AND(ISNUMBER($BW1209),ISNUMBER($BX1209)),MIN(1,MAX(0,($BX1209-2016+1)/($BX1209-$BW1209+1))),"")</f>
        <v>0</v>
      </c>
      <c r="S1209" s="0" t="n">
        <f aca="false">IF($L1209&lt;&gt;"",IF($L1209&gt;=2015.5,1,0),"")</f>
        <v>0</v>
      </c>
      <c r="T1209" s="0" t="n">
        <f aca="false">IF($L1209&lt;&gt;"",IF($L1209&gt;=2016,1,0),"")</f>
        <v>0</v>
      </c>
      <c r="U1209" s="0" t="n">
        <f aca="false">IF(ISNUMBER($BX1209),IF($BX1209&gt;=2016,1,0),"")</f>
        <v>0</v>
      </c>
      <c r="V1209" s="0" t="n">
        <f aca="false">IF(ISNUMBER($BW1209),IF($BW1209&gt;=2016,1,0),"")</f>
        <v>0</v>
      </c>
      <c r="W1209" s="0" t="str">
        <f aca="false">IF(AND(ISNUMBER($BW1209),ISNUMBER($BX1209)),IF($BW1209&gt;=2016,"post-only",IF($BX1209&lt;2016,"pre-only","mixed")),"")</f>
        <v>pre-only</v>
      </c>
      <c r="X1209" s="0" t="n">
        <f aca="false">IF(AND(ISNUMBER($BW1209),ISNUMBER($BX1209)),MIN(1,MAX(0,($BX1209-2017+1)/($BX1209-$BW1209+1))),"")</f>
        <v>0</v>
      </c>
      <c r="Y1209" s="0" t="n">
        <f aca="false">IF(AND(ISNUMBER($BW1209),ISNUMBER($BX1209)),MIN(1,MAX(0,($BX1209-2018+1)/($BX1209-$BW1209+1))),"")</f>
        <v>0</v>
      </c>
      <c r="Z1209" s="0" t="n">
        <f aca="false">IF(AND(ISNUMBER($BW1209),ISNUMBER($BX1209)),MIN(1,MAX(0,($BX1209-2019+1)/($BX1209-$BW1209+1))),"")</f>
        <v>0</v>
      </c>
      <c r="AA1209" s="0" t="n">
        <f aca="false">IF(ISNUMBER($BX1209),IF($BX1209&gt;=2017,1,0),"")</f>
        <v>0</v>
      </c>
      <c r="AB1209" s="0" t="n">
        <f aca="false">IF(ISNUMBER($BX1209),IF($BX1209&gt;=2018,1,0),"")</f>
        <v>0</v>
      </c>
      <c r="AC1209" s="0" t="n">
        <f aca="false">IF(ISNUMBER($BX1209),IF($BX1209&gt;=2019,1,0),"")</f>
        <v>0</v>
      </c>
      <c r="AD1209" s="0" t="n">
        <f aca="false">IF($L1209&lt;&gt;"",IF($L1209&gt;2013,1,0),"")</f>
        <v>0</v>
      </c>
      <c r="AE1209" s="0" t="n">
        <f aca="false">IF($L1209&lt;&gt;"",1+IF($L1209&gt;2011,1,0)+IF($L1209&gt;2014,1,0),"")</f>
        <v>2</v>
      </c>
      <c r="AF1209" s="0" t="s">
        <v>310</v>
      </c>
      <c r="AG1209" s="0" t="s">
        <v>88</v>
      </c>
      <c r="AH1209" s="0" t="s">
        <v>89</v>
      </c>
      <c r="AI1209" s="0" t="s">
        <v>497</v>
      </c>
      <c r="AJ1209" s="0" t="s">
        <v>334</v>
      </c>
      <c r="AK1209" s="0" t="str">
        <f aca="false">IF(AND($CF1209&lt;&gt;"",IFERROR(INDEX(subsample_country_map!$B:$B,MATCH($CF1209,subsample_country_map!$A:$A,0)),"")&lt;&gt;""),INDEX(subsample_country_map!$B:$B,MATCH($CF1209,subsample_country_map!$A:$A,0)),INDEX(lookup!$AA:$AA,MATCH($A1209,lookup!$A:$A,0)))</f>
        <v>3_AsiaPac</v>
      </c>
      <c r="AL1209" s="0" t="str">
        <f aca="false">IF(AND($CF1209&lt;&gt;"",IFERROR(INDEX(subsample_country_map!$C:$C,MATCH($CF1209,subsample_country_map!$A:$A,0)),"")&lt;&gt;""),INDEX(subsample_country_map!$C:$C,MATCH($CF1209,subsample_country_map!$A:$A,0)),INDEX(lookup!$AB:$AB,MATCH($A1209,lookup!$A:$A,0)))</f>
        <v>1_developed</v>
      </c>
      <c r="AM1209" s="0" t="str">
        <f aca="false">IF(AND($CF1209&lt;&gt;"",IFERROR(INDEX(subsample_country_map!$D:$D,MATCH($CF1209,subsample_country_map!$A:$A,0)),"")&lt;&gt;""),INDEX(subsample_country_map!$D:$D,MATCH($CF1209,subsample_country_map!$A:$A,0)),INDEX(lookup!$AC:$AC,MATCH($A1209,lookup!$A:$A,0)))</f>
        <v>2_non_western</v>
      </c>
      <c r="AN1209" s="0" t="str">
        <f aca="false">IF(AND($CF1209&lt;&gt;"",IFERROR(INDEX(subsample_country_map!$E:$E,MATCH($CF1209,subsample_country_map!$A:$A,0)),"")&lt;&gt;""),INDEX(subsample_country_map!$E:$E,MATCH($CF1209,subsample_country_map!$A:$A,0)),INDEX(lookup!$AD:$AD,MATCH($A1209,lookup!$A:$A,0)))</f>
        <v>2_civil law</v>
      </c>
      <c r="AO1209" s="0" t="str">
        <f aca="false">INDEX(lookup!$Y:$Y,MATCH($A1209,lookup!$A:$A,0))</f>
        <v>0_published</v>
      </c>
      <c r="AP1209" s="0" t="str">
        <f aca="false">INDEX(lookup!$Z:$Z,MATCH($A1209,lookup!$A:$A,0))</f>
        <v>0_VHB low</v>
      </c>
      <c r="AQ1209" s="0" t="str">
        <f aca="false">INDEX(lookup!$W:$W,MATCH($A1209,lookup!$A:$A,0))</f>
        <v>2_sust</v>
      </c>
      <c r="AS1209" s="0" t="s">
        <v>91</v>
      </c>
      <c r="AT1209" s="0" t="s">
        <v>111</v>
      </c>
      <c r="AU1209" s="0" t="s">
        <v>311</v>
      </c>
      <c r="AZ1209" s="0" t="s">
        <v>4380</v>
      </c>
      <c r="BA1209" s="0" t="n">
        <v>6832</v>
      </c>
      <c r="BB1209" s="0" t="s">
        <v>95</v>
      </c>
      <c r="BC1209" s="0" t="s">
        <v>97</v>
      </c>
      <c r="BD1209" s="0" t="s">
        <v>97</v>
      </c>
      <c r="BE1209" s="0" t="s">
        <v>98</v>
      </c>
      <c r="BI1209" s="0" t="s">
        <v>4381</v>
      </c>
      <c r="BJ1209" s="0" t="s">
        <v>4382</v>
      </c>
      <c r="BK1209" s="0" t="s">
        <v>855</v>
      </c>
      <c r="BL1209" s="0" t="s">
        <v>4383</v>
      </c>
      <c r="BM1209" s="0" t="s">
        <v>2422</v>
      </c>
      <c r="BN1209" s="0" t="s">
        <v>310</v>
      </c>
      <c r="BO1209" s="0" t="s">
        <v>769</v>
      </c>
      <c r="BP1209" s="0" t="s">
        <v>4379</v>
      </c>
      <c r="BQ1209" s="0" t="s">
        <v>85</v>
      </c>
      <c r="BT1209" s="0" t="n">
        <v>0</v>
      </c>
      <c r="BU1209" s="0" t="s">
        <v>4384</v>
      </c>
      <c r="BW1209" s="0" t="n">
        <v>2010</v>
      </c>
      <c r="BX1209" s="0" t="n">
        <v>2015</v>
      </c>
      <c r="BY1209" s="0" t="s">
        <v>4385</v>
      </c>
      <c r="BZ1209" s="0" t="n">
        <v>2012.5</v>
      </c>
      <c r="CA1209" s="0" t="n">
        <v>0</v>
      </c>
      <c r="CB1209" s="0" t="n">
        <v>0</v>
      </c>
      <c r="CC1209" s="0" t="n">
        <v>0</v>
      </c>
      <c r="CD1209" s="0" t="n">
        <v>0.174757576814892</v>
      </c>
      <c r="CE1209" s="0" t="n">
        <v>1</v>
      </c>
    </row>
    <row r="1210" customFormat="false" ht="15" hidden="false" customHeight="false" outlineLevel="0" collapsed="false">
      <c r="A1210" s="0" t="s">
        <v>4386</v>
      </c>
      <c r="B1210" s="0" t="n">
        <v>2515</v>
      </c>
      <c r="C1210" s="0" t="n">
        <v>-0.0410341989821246</v>
      </c>
      <c r="D1210" s="0" t="n">
        <v>2516</v>
      </c>
      <c r="E1210" s="0" t="n">
        <f aca="false">IF(ISNUMBER($BA1210),$BA1210,IF(AND(ISNUMBER($D1210),ISNUMBER($BW1210),ISNUMBER($BX1210)),$D1210*($BX1210-$BW1210+1),""))</f>
        <v>2516</v>
      </c>
      <c r="H1210" s="0" t="s">
        <v>118</v>
      </c>
      <c r="I1210" s="0" t="s">
        <v>119</v>
      </c>
      <c r="J1210" s="0" t="n">
        <f aca="false">IF($BW1210&lt;&gt;"",$BW1210,"")</f>
        <v>1995</v>
      </c>
      <c r="K1210" s="0" t="n">
        <f aca="false">IF($BX1210&lt;&gt;"",$BX1210,"")</f>
        <v>2007</v>
      </c>
      <c r="L1210" s="0" t="n">
        <f aca="false">IF(AND(ISNUMBER($BW1210),ISNUMBER($BX1210)),($BW1210+$BX1210)/2,"")</f>
        <v>2001</v>
      </c>
      <c r="M1210" s="0" t="n">
        <f aca="false">IF($L1210&lt;&gt;"",$L1210,"")</f>
        <v>2001</v>
      </c>
      <c r="N1210" s="0" t="n">
        <f aca="false">IF(AND(ISNUMBER($BW1210),ISNUMBER($BX1210)),MIN(1,MAX(0,($BX1210-2016+1)/($BX1210-$BW1210+1))),"")</f>
        <v>0</v>
      </c>
      <c r="O1210" s="0" t="n">
        <f aca="false">IF(AND(ISNUMBER($BW1210),ISNUMBER($BX1210)),MIN(1,MAX(0,($BX1210-2017+1)/($BX1210-$BW1210+1))),"")</f>
        <v>0</v>
      </c>
      <c r="P1210" s="0" t="n">
        <f aca="false">IF(AND(ISNUMBER($BW1210),ISNUMBER($BX1210)),MIN(1,MAX(0,($BX1210-2018+1)/($BX1210-$BW1210+1))),"")</f>
        <v>0</v>
      </c>
      <c r="Q1210" s="0" t="n">
        <f aca="false">IF(AND(ISNUMBER($BW1210),ISNUMBER($BX1210)),MIN(1,MAX(0,($BX1210-2019+1)/($BX1210-$BW1210+1))),"")</f>
        <v>0</v>
      </c>
      <c r="R1210" s="0" t="n">
        <f aca="false">IF(AND(ISNUMBER($BW1210),ISNUMBER($BX1210)),MIN(1,MAX(0,($BX1210-2016+1)/($BX1210-$BW1210+1))),"")</f>
        <v>0</v>
      </c>
      <c r="S1210" s="0" t="n">
        <f aca="false">IF($L1210&lt;&gt;"",IF($L1210&gt;=2015.5,1,0),"")</f>
        <v>0</v>
      </c>
      <c r="T1210" s="0" t="n">
        <f aca="false">IF($L1210&lt;&gt;"",IF($L1210&gt;=2016,1,0),"")</f>
        <v>0</v>
      </c>
      <c r="U1210" s="0" t="n">
        <f aca="false">IF(ISNUMBER($BX1210),IF($BX1210&gt;=2016,1,0),"")</f>
        <v>0</v>
      </c>
      <c r="V1210" s="0" t="n">
        <f aca="false">IF(ISNUMBER($BW1210),IF($BW1210&gt;=2016,1,0),"")</f>
        <v>0</v>
      </c>
      <c r="W1210" s="0" t="str">
        <f aca="false">IF(AND(ISNUMBER($BW1210),ISNUMBER($BX1210)),IF($BW1210&gt;=2016,"post-only",IF($BX1210&lt;2016,"pre-only","mixed")),"")</f>
        <v>pre-only</v>
      </c>
      <c r="X1210" s="0" t="n">
        <f aca="false">IF(AND(ISNUMBER($BW1210),ISNUMBER($BX1210)),MIN(1,MAX(0,($BX1210-2017+1)/($BX1210-$BW1210+1))),"")</f>
        <v>0</v>
      </c>
      <c r="Y1210" s="0" t="n">
        <f aca="false">IF(AND(ISNUMBER($BW1210),ISNUMBER($BX1210)),MIN(1,MAX(0,($BX1210-2018+1)/($BX1210-$BW1210+1))),"")</f>
        <v>0</v>
      </c>
      <c r="Z1210" s="0" t="n">
        <f aca="false">IF(AND(ISNUMBER($BW1210),ISNUMBER($BX1210)),MIN(1,MAX(0,($BX1210-2019+1)/($BX1210-$BW1210+1))),"")</f>
        <v>0</v>
      </c>
      <c r="AA1210" s="0" t="n">
        <f aca="false">IF(ISNUMBER($BX1210),IF($BX1210&gt;=2017,1,0),"")</f>
        <v>0</v>
      </c>
      <c r="AB1210" s="0" t="n">
        <f aca="false">IF(ISNUMBER($BX1210),IF($BX1210&gt;=2018,1,0),"")</f>
        <v>0</v>
      </c>
      <c r="AC1210" s="0" t="n">
        <f aca="false">IF(ISNUMBER($BX1210),IF($BX1210&gt;=2019,1,0),"")</f>
        <v>0</v>
      </c>
      <c r="AD1210" s="0" t="n">
        <f aca="false">IF($L1210&lt;&gt;"",IF($L1210&gt;2013,1,0),"")</f>
        <v>0</v>
      </c>
      <c r="AE1210" s="0" t="n">
        <f aca="false">IF($L1210&lt;&gt;"",1+IF($L1210&gt;2011,1,0)+IF($L1210&gt;2014,1,0),"")</f>
        <v>1</v>
      </c>
      <c r="AF1210" s="0" t="s">
        <v>310</v>
      </c>
      <c r="AG1210" s="0" t="s">
        <v>88</v>
      </c>
      <c r="AH1210" s="0" t="s">
        <v>89</v>
      </c>
      <c r="AI1210" s="0" t="s">
        <v>334</v>
      </c>
      <c r="AJ1210" s="0" t="s">
        <v>334</v>
      </c>
      <c r="AK1210" s="0" t="str">
        <f aca="false">IF(AND($CF1210&lt;&gt;"",IFERROR(INDEX(subsample_country_map!$B:$B,MATCH($CF1210,subsample_country_map!$A:$A,0)),"")&lt;&gt;""),INDEX(subsample_country_map!$B:$B,MATCH($CF1210,subsample_country_map!$A:$A,0)),INDEX(lookup!$AA:$AA,MATCH($A1210,lookup!$A:$A,0)))</f>
        <v>1_US</v>
      </c>
      <c r="AL1210" s="0" t="str">
        <f aca="false">IF(AND($CF1210&lt;&gt;"",IFERROR(INDEX(subsample_country_map!$C:$C,MATCH($CF1210,subsample_country_map!$A:$A,0)),"")&lt;&gt;""),INDEX(subsample_country_map!$C:$C,MATCH($CF1210,subsample_country_map!$A:$A,0)),INDEX(lookup!$AB:$AB,MATCH($A1210,lookup!$A:$A,0)))</f>
        <v>1_developed</v>
      </c>
      <c r="AM1210" s="0" t="str">
        <f aca="false">IF(AND($CF1210&lt;&gt;"",IFERROR(INDEX(subsample_country_map!$D:$D,MATCH($CF1210,subsample_country_map!$A:$A,0)),"")&lt;&gt;""),INDEX(subsample_country_map!$D:$D,MATCH($CF1210,subsample_country_map!$A:$A,0)),INDEX(lookup!$AC:$AC,MATCH($A1210,lookup!$A:$A,0)))</f>
        <v>1_western</v>
      </c>
      <c r="AN1210" s="0" t="str">
        <f aca="false">IF(AND($CF1210&lt;&gt;"",IFERROR(INDEX(subsample_country_map!$E:$E,MATCH($CF1210,subsample_country_map!$A:$A,0)),"")&lt;&gt;""),INDEX(subsample_country_map!$E:$E,MATCH($CF1210,subsample_country_map!$A:$A,0)),INDEX(lookup!$AD:$AD,MATCH($A1210,lookup!$A:$A,0)))</f>
        <v>1_common law</v>
      </c>
      <c r="AO1210" s="0" t="str">
        <f aca="false">INDEX(lookup!$Y:$Y,MATCH($A1210,lookup!$A:$A,0))</f>
        <v>0_published</v>
      </c>
      <c r="AP1210" s="0" t="str">
        <f aca="false">INDEX(lookup!$Z:$Z,MATCH($A1210,lookup!$A:$A,0))</f>
        <v>1_VHB high</v>
      </c>
      <c r="AQ1210" s="0" t="str">
        <f aca="false">INDEX(lookup!$W:$W,MATCH($A1210,lookup!$A:$A,0))</f>
        <v>1_fin/acc/econ</v>
      </c>
      <c r="AS1210" s="0" t="s">
        <v>91</v>
      </c>
      <c r="AT1210" s="0" t="s">
        <v>111</v>
      </c>
      <c r="AU1210" s="0" t="s">
        <v>311</v>
      </c>
      <c r="AV1210" s="0" t="s">
        <v>1418</v>
      </c>
      <c r="AX1210" s="0" t="s">
        <v>4387</v>
      </c>
      <c r="BA1210" s="0" t="n">
        <v>2516</v>
      </c>
      <c r="BB1210" s="0" t="s">
        <v>96</v>
      </c>
      <c r="BC1210" s="0" t="s">
        <v>1697</v>
      </c>
      <c r="BD1210" s="0" t="s">
        <v>142</v>
      </c>
      <c r="BE1210" s="0" t="s">
        <v>98</v>
      </c>
      <c r="BI1210" s="0" t="s">
        <v>675</v>
      </c>
      <c r="BJ1210" s="0" t="s">
        <v>4388</v>
      </c>
      <c r="BK1210" s="0" t="s">
        <v>4389</v>
      </c>
      <c r="BL1210" s="0" t="s">
        <v>4390</v>
      </c>
      <c r="BM1210" s="0" t="s">
        <v>857</v>
      </c>
      <c r="BN1210" s="0" t="s">
        <v>4391</v>
      </c>
      <c r="BO1210" s="0" t="s">
        <v>769</v>
      </c>
      <c r="BP1210" s="0" t="s">
        <v>4386</v>
      </c>
      <c r="BQ1210" s="0" t="s">
        <v>127</v>
      </c>
      <c r="BT1210" s="0" t="n">
        <v>0</v>
      </c>
      <c r="BU1210" s="0" t="s">
        <v>4392</v>
      </c>
      <c r="BW1210" s="0" t="n">
        <v>1995</v>
      </c>
      <c r="BX1210" s="0" t="n">
        <v>2007</v>
      </c>
      <c r="BY1210" s="0" t="s">
        <v>343</v>
      </c>
      <c r="BZ1210" s="0" t="n">
        <v>2001</v>
      </c>
      <c r="CA1210" s="0" t="n">
        <v>0</v>
      </c>
      <c r="CB1210" s="0" t="n">
        <v>0</v>
      </c>
      <c r="CC1210" s="0" t="n">
        <v>0</v>
      </c>
      <c r="CD1210" s="0" t="n">
        <v>-0.0410572534813073</v>
      </c>
      <c r="CE1210" s="0" t="n">
        <v>1</v>
      </c>
    </row>
    <row r="1211" customFormat="false" ht="15" hidden="false" customHeight="false" outlineLevel="0" collapsed="false">
      <c r="A1211" s="0" t="s">
        <v>4393</v>
      </c>
      <c r="B1211" s="0" t="n">
        <v>2516</v>
      </c>
      <c r="D1211" s="0" t="n">
        <v>478</v>
      </c>
      <c r="E1211" s="0" t="n">
        <f aca="false">IF(ISNUMBER($BA1211),$BA1211,IF(AND(ISNUMBER($D1211),ISNUMBER($BW1211),ISNUMBER($BX1211)),$D1211*($BX1211-$BW1211+1),""))</f>
        <v>478</v>
      </c>
      <c r="H1211" s="0" t="s">
        <v>118</v>
      </c>
      <c r="I1211" s="0" t="s">
        <v>746</v>
      </c>
      <c r="J1211" s="0" t="n">
        <f aca="false">IF($BW1211&lt;&gt;"",$BW1211,"")</f>
        <v>2011</v>
      </c>
      <c r="K1211" s="0" t="n">
        <f aca="false">IF($BX1211&lt;&gt;"",$BX1211,"")</f>
        <v>2018</v>
      </c>
      <c r="L1211" s="0" t="n">
        <f aca="false">IF(AND(ISNUMBER($BW1211),ISNUMBER($BX1211)),($BW1211+$BX1211)/2,"")</f>
        <v>2014.5</v>
      </c>
      <c r="M1211" s="0" t="n">
        <f aca="false">IF($L1211&lt;&gt;"",$L1211,"")</f>
        <v>2014.5</v>
      </c>
      <c r="N1211" s="0" t="n">
        <f aca="false">IF(AND(ISNUMBER($BW1211),ISNUMBER($BX1211)),MIN(1,MAX(0,($BX1211-2016+1)/($BX1211-$BW1211+1))),"")</f>
        <v>0.375</v>
      </c>
      <c r="O1211" s="0" t="n">
        <f aca="false">IF(AND(ISNUMBER($BW1211),ISNUMBER($BX1211)),MIN(1,MAX(0,($BX1211-2017+1)/($BX1211-$BW1211+1))),"")</f>
        <v>0.25</v>
      </c>
      <c r="P1211" s="0" t="n">
        <f aca="false">IF(AND(ISNUMBER($BW1211),ISNUMBER($BX1211)),MIN(1,MAX(0,($BX1211-2018+1)/($BX1211-$BW1211+1))),"")</f>
        <v>0.125</v>
      </c>
      <c r="Q1211" s="0" t="n">
        <f aca="false">IF(AND(ISNUMBER($BW1211),ISNUMBER($BX1211)),MIN(1,MAX(0,($BX1211-2019+1)/($BX1211-$BW1211+1))),"")</f>
        <v>0</v>
      </c>
      <c r="R1211" s="0" t="n">
        <f aca="false">IF(AND(ISNUMBER($BW1211),ISNUMBER($BX1211)),MIN(1,MAX(0,($BX1211-2016+1)/($BX1211-$BW1211+1))),"")</f>
        <v>0.375</v>
      </c>
      <c r="S1211" s="0" t="n">
        <f aca="false">IF($L1211&lt;&gt;"",IF($L1211&gt;=2015.5,1,0),"")</f>
        <v>0</v>
      </c>
      <c r="T1211" s="0" t="n">
        <f aca="false">IF($L1211&lt;&gt;"",IF($L1211&gt;=2016,1,0),"")</f>
        <v>0</v>
      </c>
      <c r="U1211" s="0" t="n">
        <f aca="false">IF(ISNUMBER($BX1211),IF($BX1211&gt;=2016,1,0),"")</f>
        <v>1</v>
      </c>
      <c r="V1211" s="0" t="n">
        <f aca="false">IF(ISNUMBER($BW1211),IF($BW1211&gt;=2016,1,0),"")</f>
        <v>0</v>
      </c>
      <c r="W1211" s="0" t="str">
        <f aca="false">IF(AND(ISNUMBER($BW1211),ISNUMBER($BX1211)),IF($BW1211&gt;=2016,"post-only",IF($BX1211&lt;2016,"pre-only","mixed")),"")</f>
        <v>mixed</v>
      </c>
      <c r="X1211" s="0" t="n">
        <f aca="false">IF(AND(ISNUMBER($BW1211),ISNUMBER($BX1211)),MIN(1,MAX(0,($BX1211-2017+1)/($BX1211-$BW1211+1))),"")</f>
        <v>0.25</v>
      </c>
      <c r="Y1211" s="0" t="n">
        <f aca="false">IF(AND(ISNUMBER($BW1211),ISNUMBER($BX1211)),MIN(1,MAX(0,($BX1211-2018+1)/($BX1211-$BW1211+1))),"")</f>
        <v>0.125</v>
      </c>
      <c r="Z1211" s="0" t="n">
        <f aca="false">IF(AND(ISNUMBER($BW1211),ISNUMBER($BX1211)),MIN(1,MAX(0,($BX1211-2019+1)/($BX1211-$BW1211+1))),"")</f>
        <v>0</v>
      </c>
      <c r="AA1211" s="0" t="n">
        <f aca="false">IF(ISNUMBER($BX1211),IF($BX1211&gt;=2017,1,0),"")</f>
        <v>1</v>
      </c>
      <c r="AB1211" s="0" t="n">
        <f aca="false">IF(ISNUMBER($BX1211),IF($BX1211&gt;=2018,1,0),"")</f>
        <v>1</v>
      </c>
      <c r="AC1211" s="0" t="n">
        <f aca="false">IF(ISNUMBER($BX1211),IF($BX1211&gt;=2019,1,0),"")</f>
        <v>0</v>
      </c>
      <c r="AD1211" s="0" t="n">
        <f aca="false">IF($L1211&lt;&gt;"",IF($L1211&gt;2013,1,0),"")</f>
        <v>1</v>
      </c>
      <c r="AE1211" s="0" t="n">
        <f aca="false">IF($L1211&lt;&gt;"",1+IF($L1211&gt;2011,1,0)+IF($L1211&gt;2014,1,0),"")</f>
        <v>3</v>
      </c>
      <c r="AF1211" s="0" t="s">
        <v>87</v>
      </c>
      <c r="AG1211" s="0" t="s">
        <v>436</v>
      </c>
      <c r="AH1211" s="0" t="s">
        <v>89</v>
      </c>
      <c r="AI1211" s="0" t="s">
        <v>334</v>
      </c>
      <c r="AJ1211" s="0" t="s">
        <v>334</v>
      </c>
      <c r="AK1211" s="0" t="str">
        <f aca="false">IF(AND($CF1211&lt;&gt;"",IFERROR(INDEX(subsample_country_map!$B:$B,MATCH($CF1211,subsample_country_map!$A:$A,0)),"")&lt;&gt;""),INDEX(subsample_country_map!$B:$B,MATCH($CF1211,subsample_country_map!$A:$A,0)),INDEX(lookup!$AA:$AA,MATCH($A1211,lookup!$A:$A,0)))</f>
        <v>99_NCE</v>
      </c>
      <c r="AL1211" s="0" t="str">
        <f aca="false">IF(AND($CF1211&lt;&gt;"",IFERROR(INDEX(subsample_country_map!$C:$C,MATCH($CF1211,subsample_country_map!$A:$A,0)),"")&lt;&gt;""),INDEX(subsample_country_map!$C:$C,MATCH($CF1211,subsample_country_map!$A:$A,0)),INDEX(lookup!$AB:$AB,MATCH($A1211,lookup!$A:$A,0)))</f>
        <v>2_developing</v>
      </c>
      <c r="AM1211" s="0" t="str">
        <f aca="false">IF(AND($CF1211&lt;&gt;"",IFERROR(INDEX(subsample_country_map!$D:$D,MATCH($CF1211,subsample_country_map!$A:$A,0)),"")&lt;&gt;""),INDEX(subsample_country_map!$D:$D,MATCH($CF1211,subsample_country_map!$A:$A,0)),INDEX(lookup!$AC:$AC,MATCH($A1211,lookup!$A:$A,0)))</f>
        <v>2_non_western</v>
      </c>
      <c r="AN1211" s="0" t="str">
        <f aca="false">IF(AND($CF1211&lt;&gt;"",IFERROR(INDEX(subsample_country_map!$E:$E,MATCH($CF1211,subsample_country_map!$A:$A,0)),"")&lt;&gt;""),INDEX(subsample_country_map!$E:$E,MATCH($CF1211,subsample_country_map!$A:$A,0)),INDEX(lookup!$AD:$AD,MATCH($A1211,lookup!$A:$A,0)))</f>
        <v>1_common law</v>
      </c>
      <c r="AO1211" s="0" t="str">
        <f aca="false">INDEX(lookup!$Y:$Y,MATCH($A1211,lookup!$A:$A,0))</f>
        <v>0_published</v>
      </c>
      <c r="AP1211" s="0" t="str">
        <f aca="false">INDEX(lookup!$Z:$Z,MATCH($A1211,lookup!$A:$A,0))</f>
        <v>0_VHB low</v>
      </c>
      <c r="AQ1211" s="0" t="str">
        <f aca="false">INDEX(lookup!$W:$W,MATCH($A1211,lookup!$A:$A,0))</f>
        <v>1_fin/acc/econ</v>
      </c>
      <c r="AS1211" s="0" t="s">
        <v>91</v>
      </c>
      <c r="AT1211" s="0" t="s">
        <v>111</v>
      </c>
      <c r="AU1211" s="0" t="s">
        <v>93</v>
      </c>
      <c r="AV1211" s="0" t="s">
        <v>136</v>
      </c>
      <c r="BA1211" s="0" t="n">
        <v>478</v>
      </c>
      <c r="BB1211" s="0" t="s">
        <v>95</v>
      </c>
      <c r="BC1211" s="0" t="s">
        <v>358</v>
      </c>
      <c r="BD1211" s="0" t="s">
        <v>142</v>
      </c>
      <c r="BE1211" s="0" t="s">
        <v>98</v>
      </c>
      <c r="BI1211" s="0" t="s">
        <v>502</v>
      </c>
      <c r="BJ1211" s="0" t="s">
        <v>4394</v>
      </c>
      <c r="BK1211" s="0" t="s">
        <v>750</v>
      </c>
      <c r="BL1211" s="0" t="s">
        <v>4395</v>
      </c>
      <c r="BM1211" s="0" t="s">
        <v>847</v>
      </c>
      <c r="BN1211" s="0" t="s">
        <v>848</v>
      </c>
      <c r="BO1211" s="0" t="s">
        <v>754</v>
      </c>
      <c r="BP1211" s="0" t="s">
        <v>4393</v>
      </c>
      <c r="BQ1211" s="0" t="s">
        <v>2442</v>
      </c>
      <c r="BT1211" s="0" t="n">
        <v>0</v>
      </c>
      <c r="BU1211" s="0" t="s">
        <v>4396</v>
      </c>
      <c r="BW1211" s="0" t="n">
        <v>2011</v>
      </c>
      <c r="BX1211" s="0" t="n">
        <v>2018</v>
      </c>
      <c r="BY1211" s="0" t="s">
        <v>4397</v>
      </c>
      <c r="BZ1211" s="0" t="n">
        <v>2014.5</v>
      </c>
      <c r="CA1211" s="0" t="n">
        <v>0.375</v>
      </c>
      <c r="CB1211" s="0" t="n">
        <v>0</v>
      </c>
      <c r="CC1211" s="0" t="n">
        <v>1</v>
      </c>
      <c r="CE1211" s="0" t="n">
        <v>0</v>
      </c>
    </row>
    <row r="1212" customFormat="false" ht="15" hidden="false" customHeight="false" outlineLevel="0" collapsed="false">
      <c r="A1212" s="0" t="s">
        <v>4393</v>
      </c>
      <c r="B1212" s="0" t="n">
        <v>2517</v>
      </c>
      <c r="D1212" s="0" t="n">
        <v>478</v>
      </c>
      <c r="E1212" s="0" t="n">
        <f aca="false">IF(ISNUMBER($BA1212),$BA1212,IF(AND(ISNUMBER($D1212),ISNUMBER($BW1212),ISNUMBER($BX1212)),$D1212*($BX1212-$BW1212+1),""))</f>
        <v>478</v>
      </c>
      <c r="H1212" s="0" t="s">
        <v>118</v>
      </c>
      <c r="I1212" s="0" t="s">
        <v>746</v>
      </c>
      <c r="J1212" s="0" t="n">
        <f aca="false">IF($BW1212&lt;&gt;"",$BW1212,"")</f>
        <v>2011</v>
      </c>
      <c r="K1212" s="0" t="n">
        <f aca="false">IF($BX1212&lt;&gt;"",$BX1212,"")</f>
        <v>2018</v>
      </c>
      <c r="L1212" s="0" t="n">
        <f aca="false">IF(AND(ISNUMBER($BW1212),ISNUMBER($BX1212)),($BW1212+$BX1212)/2,"")</f>
        <v>2014.5</v>
      </c>
      <c r="M1212" s="0" t="n">
        <f aca="false">IF($L1212&lt;&gt;"",$L1212,"")</f>
        <v>2014.5</v>
      </c>
      <c r="N1212" s="0" t="n">
        <f aca="false">IF(AND(ISNUMBER($BW1212),ISNUMBER($BX1212)),MIN(1,MAX(0,($BX1212-2016+1)/($BX1212-$BW1212+1))),"")</f>
        <v>0.375</v>
      </c>
      <c r="O1212" s="0" t="n">
        <f aca="false">IF(AND(ISNUMBER($BW1212),ISNUMBER($BX1212)),MIN(1,MAX(0,($BX1212-2017+1)/($BX1212-$BW1212+1))),"")</f>
        <v>0.25</v>
      </c>
      <c r="P1212" s="0" t="n">
        <f aca="false">IF(AND(ISNUMBER($BW1212),ISNUMBER($BX1212)),MIN(1,MAX(0,($BX1212-2018+1)/($BX1212-$BW1212+1))),"")</f>
        <v>0.125</v>
      </c>
      <c r="Q1212" s="0" t="n">
        <f aca="false">IF(AND(ISNUMBER($BW1212),ISNUMBER($BX1212)),MIN(1,MAX(0,($BX1212-2019+1)/($BX1212-$BW1212+1))),"")</f>
        <v>0</v>
      </c>
      <c r="R1212" s="0" t="n">
        <f aca="false">IF(AND(ISNUMBER($BW1212),ISNUMBER($BX1212)),MIN(1,MAX(0,($BX1212-2016+1)/($BX1212-$BW1212+1))),"")</f>
        <v>0.375</v>
      </c>
      <c r="S1212" s="0" t="n">
        <f aca="false">IF($L1212&lt;&gt;"",IF($L1212&gt;=2015.5,1,0),"")</f>
        <v>0</v>
      </c>
      <c r="T1212" s="0" t="n">
        <f aca="false">IF($L1212&lt;&gt;"",IF($L1212&gt;=2016,1,0),"")</f>
        <v>0</v>
      </c>
      <c r="U1212" s="0" t="n">
        <f aca="false">IF(ISNUMBER($BX1212),IF($BX1212&gt;=2016,1,0),"")</f>
        <v>1</v>
      </c>
      <c r="V1212" s="0" t="n">
        <f aca="false">IF(ISNUMBER($BW1212),IF($BW1212&gt;=2016,1,0),"")</f>
        <v>0</v>
      </c>
      <c r="W1212" s="0" t="str">
        <f aca="false">IF(AND(ISNUMBER($BW1212),ISNUMBER($BX1212)),IF($BW1212&gt;=2016,"post-only",IF($BX1212&lt;2016,"pre-only","mixed")),"")</f>
        <v>mixed</v>
      </c>
      <c r="X1212" s="0" t="n">
        <f aca="false">IF(AND(ISNUMBER($BW1212),ISNUMBER($BX1212)),MIN(1,MAX(0,($BX1212-2017+1)/($BX1212-$BW1212+1))),"")</f>
        <v>0.25</v>
      </c>
      <c r="Y1212" s="0" t="n">
        <f aca="false">IF(AND(ISNUMBER($BW1212),ISNUMBER($BX1212)),MIN(1,MAX(0,($BX1212-2018+1)/($BX1212-$BW1212+1))),"")</f>
        <v>0.125</v>
      </c>
      <c r="Z1212" s="0" t="n">
        <f aca="false">IF(AND(ISNUMBER($BW1212),ISNUMBER($BX1212)),MIN(1,MAX(0,($BX1212-2019+1)/($BX1212-$BW1212+1))),"")</f>
        <v>0</v>
      </c>
      <c r="AA1212" s="0" t="n">
        <f aca="false">IF(ISNUMBER($BX1212),IF($BX1212&gt;=2017,1,0),"")</f>
        <v>1</v>
      </c>
      <c r="AB1212" s="0" t="n">
        <f aca="false">IF(ISNUMBER($BX1212),IF($BX1212&gt;=2018,1,0),"")</f>
        <v>1</v>
      </c>
      <c r="AC1212" s="0" t="n">
        <f aca="false">IF(ISNUMBER($BX1212),IF($BX1212&gt;=2019,1,0),"")</f>
        <v>0</v>
      </c>
      <c r="AD1212" s="0" t="n">
        <f aca="false">IF($L1212&lt;&gt;"",IF($L1212&gt;2013,1,0),"")</f>
        <v>1</v>
      </c>
      <c r="AE1212" s="0" t="n">
        <f aca="false">IF($L1212&lt;&gt;"",1+IF($L1212&gt;2011,1,0)+IF($L1212&gt;2014,1,0),"")</f>
        <v>3</v>
      </c>
      <c r="AF1212" s="0" t="s">
        <v>87</v>
      </c>
      <c r="AG1212" s="0" t="s">
        <v>436</v>
      </c>
      <c r="AH1212" s="0" t="s">
        <v>89</v>
      </c>
      <c r="AI1212" s="0" t="s">
        <v>334</v>
      </c>
      <c r="AJ1212" s="0" t="s">
        <v>334</v>
      </c>
      <c r="AK1212" s="0" t="str">
        <f aca="false">IF(AND($CF1212&lt;&gt;"",IFERROR(INDEX(subsample_country_map!$B:$B,MATCH($CF1212,subsample_country_map!$A:$A,0)),"")&lt;&gt;""),INDEX(subsample_country_map!$B:$B,MATCH($CF1212,subsample_country_map!$A:$A,0)),INDEX(lookup!$AA:$AA,MATCH($A1212,lookup!$A:$A,0)))</f>
        <v>99_NCE</v>
      </c>
      <c r="AL1212" s="0" t="str">
        <f aca="false">IF(AND($CF1212&lt;&gt;"",IFERROR(INDEX(subsample_country_map!$C:$C,MATCH($CF1212,subsample_country_map!$A:$A,0)),"")&lt;&gt;""),INDEX(subsample_country_map!$C:$C,MATCH($CF1212,subsample_country_map!$A:$A,0)),INDEX(lookup!$AB:$AB,MATCH($A1212,lookup!$A:$A,0)))</f>
        <v>2_developing</v>
      </c>
      <c r="AM1212" s="0" t="str">
        <f aca="false">IF(AND($CF1212&lt;&gt;"",IFERROR(INDEX(subsample_country_map!$D:$D,MATCH($CF1212,subsample_country_map!$A:$A,0)),"")&lt;&gt;""),INDEX(subsample_country_map!$D:$D,MATCH($CF1212,subsample_country_map!$A:$A,0)),INDEX(lookup!$AC:$AC,MATCH($A1212,lookup!$A:$A,0)))</f>
        <v>2_non_western</v>
      </c>
      <c r="AN1212" s="0" t="str">
        <f aca="false">IF(AND($CF1212&lt;&gt;"",IFERROR(INDEX(subsample_country_map!$E:$E,MATCH($CF1212,subsample_country_map!$A:$A,0)),"")&lt;&gt;""),INDEX(subsample_country_map!$E:$E,MATCH($CF1212,subsample_country_map!$A:$A,0)),INDEX(lookup!$AD:$AD,MATCH($A1212,lookup!$A:$A,0)))</f>
        <v>1_common law</v>
      </c>
      <c r="AO1212" s="0" t="str">
        <f aca="false">INDEX(lookup!$Y:$Y,MATCH($A1212,lookup!$A:$A,0))</f>
        <v>0_published</v>
      </c>
      <c r="AP1212" s="0" t="str">
        <f aca="false">INDEX(lookup!$Z:$Z,MATCH($A1212,lookup!$A:$A,0))</f>
        <v>0_VHB low</v>
      </c>
      <c r="AQ1212" s="0" t="str">
        <f aca="false">INDEX(lookup!$W:$W,MATCH($A1212,lookup!$A:$A,0))</f>
        <v>1_fin/acc/econ</v>
      </c>
      <c r="AS1212" s="0" t="s">
        <v>91</v>
      </c>
      <c r="AT1212" s="0" t="s">
        <v>111</v>
      </c>
      <c r="AU1212" s="0" t="s">
        <v>93</v>
      </c>
      <c r="AV1212" s="0" t="s">
        <v>3206</v>
      </c>
      <c r="BA1212" s="0" t="n">
        <v>478</v>
      </c>
      <c r="BB1212" s="0" t="s">
        <v>95</v>
      </c>
      <c r="BC1212" s="0" t="s">
        <v>3442</v>
      </c>
      <c r="BD1212" s="0" t="s">
        <v>142</v>
      </c>
      <c r="BE1212" s="0" t="s">
        <v>33</v>
      </c>
      <c r="BF1212" s="0" t="s">
        <v>4398</v>
      </c>
      <c r="BI1212" s="0" t="s">
        <v>99</v>
      </c>
      <c r="BJ1212" s="0" t="s">
        <v>4399</v>
      </c>
      <c r="BK1212" s="0" t="s">
        <v>101</v>
      </c>
      <c r="BL1212" s="0" t="s">
        <v>4400</v>
      </c>
      <c r="BM1212" s="0" t="s">
        <v>847</v>
      </c>
      <c r="BN1212" s="0" t="s">
        <v>848</v>
      </c>
      <c r="BO1212" s="0" t="s">
        <v>754</v>
      </c>
      <c r="BP1212" s="0" t="s">
        <v>4393</v>
      </c>
      <c r="BQ1212" s="0" t="s">
        <v>2442</v>
      </c>
      <c r="BT1212" s="0" t="n">
        <v>0</v>
      </c>
      <c r="BU1212" s="0" t="s">
        <v>4396</v>
      </c>
      <c r="BW1212" s="0" t="n">
        <v>2011</v>
      </c>
      <c r="BX1212" s="0" t="n">
        <v>2018</v>
      </c>
      <c r="BY1212" s="0" t="s">
        <v>4397</v>
      </c>
      <c r="BZ1212" s="0" t="n">
        <v>2014.5</v>
      </c>
      <c r="CA1212" s="0" t="n">
        <v>0.375</v>
      </c>
      <c r="CB1212" s="0" t="n">
        <v>0</v>
      </c>
      <c r="CC1212" s="0" t="n">
        <v>1</v>
      </c>
      <c r="CE1212" s="0" t="n">
        <v>0</v>
      </c>
    </row>
    <row r="1213" customFormat="false" ht="15" hidden="false" customHeight="false" outlineLevel="0" collapsed="false">
      <c r="A1213" s="0" t="s">
        <v>4393</v>
      </c>
      <c r="B1213" s="0" t="n">
        <v>2518</v>
      </c>
      <c r="D1213" s="0" t="n">
        <v>478</v>
      </c>
      <c r="E1213" s="0" t="n">
        <f aca="false">IF(ISNUMBER($BA1213),$BA1213,IF(AND(ISNUMBER($D1213),ISNUMBER($BW1213),ISNUMBER($BX1213)),$D1213*($BX1213-$BW1213+1),""))</f>
        <v>478</v>
      </c>
      <c r="H1213" s="0" t="s">
        <v>118</v>
      </c>
      <c r="I1213" s="0" t="s">
        <v>746</v>
      </c>
      <c r="J1213" s="0" t="n">
        <f aca="false">IF($BW1213&lt;&gt;"",$BW1213,"")</f>
        <v>2011</v>
      </c>
      <c r="K1213" s="0" t="n">
        <f aca="false">IF($BX1213&lt;&gt;"",$BX1213,"")</f>
        <v>2018</v>
      </c>
      <c r="L1213" s="0" t="n">
        <f aca="false">IF(AND(ISNUMBER($BW1213),ISNUMBER($BX1213)),($BW1213+$BX1213)/2,"")</f>
        <v>2014.5</v>
      </c>
      <c r="M1213" s="0" t="n">
        <f aca="false">IF($L1213&lt;&gt;"",$L1213,"")</f>
        <v>2014.5</v>
      </c>
      <c r="N1213" s="0" t="n">
        <f aca="false">IF(AND(ISNUMBER($BW1213),ISNUMBER($BX1213)),MIN(1,MAX(0,($BX1213-2016+1)/($BX1213-$BW1213+1))),"")</f>
        <v>0.375</v>
      </c>
      <c r="O1213" s="0" t="n">
        <f aca="false">IF(AND(ISNUMBER($BW1213),ISNUMBER($BX1213)),MIN(1,MAX(0,($BX1213-2017+1)/($BX1213-$BW1213+1))),"")</f>
        <v>0.25</v>
      </c>
      <c r="P1213" s="0" t="n">
        <f aca="false">IF(AND(ISNUMBER($BW1213),ISNUMBER($BX1213)),MIN(1,MAX(0,($BX1213-2018+1)/($BX1213-$BW1213+1))),"")</f>
        <v>0.125</v>
      </c>
      <c r="Q1213" s="0" t="n">
        <f aca="false">IF(AND(ISNUMBER($BW1213),ISNUMBER($BX1213)),MIN(1,MAX(0,($BX1213-2019+1)/($BX1213-$BW1213+1))),"")</f>
        <v>0</v>
      </c>
      <c r="R1213" s="0" t="n">
        <f aca="false">IF(AND(ISNUMBER($BW1213),ISNUMBER($BX1213)),MIN(1,MAX(0,($BX1213-2016+1)/($BX1213-$BW1213+1))),"")</f>
        <v>0.375</v>
      </c>
      <c r="S1213" s="0" t="n">
        <f aca="false">IF($L1213&lt;&gt;"",IF($L1213&gt;=2015.5,1,0),"")</f>
        <v>0</v>
      </c>
      <c r="T1213" s="0" t="n">
        <f aca="false">IF($L1213&lt;&gt;"",IF($L1213&gt;=2016,1,0),"")</f>
        <v>0</v>
      </c>
      <c r="U1213" s="0" t="n">
        <f aca="false">IF(ISNUMBER($BX1213),IF($BX1213&gt;=2016,1,0),"")</f>
        <v>1</v>
      </c>
      <c r="V1213" s="0" t="n">
        <f aca="false">IF(ISNUMBER($BW1213),IF($BW1213&gt;=2016,1,0),"")</f>
        <v>0</v>
      </c>
      <c r="W1213" s="0" t="str">
        <f aca="false">IF(AND(ISNUMBER($BW1213),ISNUMBER($BX1213)),IF($BW1213&gt;=2016,"post-only",IF($BX1213&lt;2016,"pre-only","mixed")),"")</f>
        <v>mixed</v>
      </c>
      <c r="X1213" s="0" t="n">
        <f aca="false">IF(AND(ISNUMBER($BW1213),ISNUMBER($BX1213)),MIN(1,MAX(0,($BX1213-2017+1)/($BX1213-$BW1213+1))),"")</f>
        <v>0.25</v>
      </c>
      <c r="Y1213" s="0" t="n">
        <f aca="false">IF(AND(ISNUMBER($BW1213),ISNUMBER($BX1213)),MIN(1,MAX(0,($BX1213-2018+1)/($BX1213-$BW1213+1))),"")</f>
        <v>0.125</v>
      </c>
      <c r="Z1213" s="0" t="n">
        <f aca="false">IF(AND(ISNUMBER($BW1213),ISNUMBER($BX1213)),MIN(1,MAX(0,($BX1213-2019+1)/($BX1213-$BW1213+1))),"")</f>
        <v>0</v>
      </c>
      <c r="AA1213" s="0" t="n">
        <f aca="false">IF(ISNUMBER($BX1213),IF($BX1213&gt;=2017,1,0),"")</f>
        <v>1</v>
      </c>
      <c r="AB1213" s="0" t="n">
        <f aca="false">IF(ISNUMBER($BX1213),IF($BX1213&gt;=2018,1,0),"")</f>
        <v>1</v>
      </c>
      <c r="AC1213" s="0" t="n">
        <f aca="false">IF(ISNUMBER($BX1213),IF($BX1213&gt;=2019,1,0),"")</f>
        <v>0</v>
      </c>
      <c r="AD1213" s="0" t="n">
        <f aca="false">IF($L1213&lt;&gt;"",IF($L1213&gt;2013,1,0),"")</f>
        <v>1</v>
      </c>
      <c r="AE1213" s="0" t="n">
        <f aca="false">IF($L1213&lt;&gt;"",1+IF($L1213&gt;2011,1,0)+IF($L1213&gt;2014,1,0),"")</f>
        <v>3</v>
      </c>
      <c r="AF1213" s="0" t="s">
        <v>87</v>
      </c>
      <c r="AG1213" s="0" t="s">
        <v>436</v>
      </c>
      <c r="AH1213" s="0" t="s">
        <v>89</v>
      </c>
      <c r="AI1213" s="0" t="s">
        <v>334</v>
      </c>
      <c r="AJ1213" s="0" t="s">
        <v>334</v>
      </c>
      <c r="AK1213" s="0" t="str">
        <f aca="false">IF(AND($CF1213&lt;&gt;"",IFERROR(INDEX(subsample_country_map!$B:$B,MATCH($CF1213,subsample_country_map!$A:$A,0)),"")&lt;&gt;""),INDEX(subsample_country_map!$B:$B,MATCH($CF1213,subsample_country_map!$A:$A,0)),INDEX(lookup!$AA:$AA,MATCH($A1213,lookup!$A:$A,0)))</f>
        <v>99_NCE</v>
      </c>
      <c r="AL1213" s="0" t="str">
        <f aca="false">IF(AND($CF1213&lt;&gt;"",IFERROR(INDEX(subsample_country_map!$C:$C,MATCH($CF1213,subsample_country_map!$A:$A,0)),"")&lt;&gt;""),INDEX(subsample_country_map!$C:$C,MATCH($CF1213,subsample_country_map!$A:$A,0)),INDEX(lookup!$AB:$AB,MATCH($A1213,lookup!$A:$A,0)))</f>
        <v>2_developing</v>
      </c>
      <c r="AM1213" s="0" t="str">
        <f aca="false">IF(AND($CF1213&lt;&gt;"",IFERROR(INDEX(subsample_country_map!$D:$D,MATCH($CF1213,subsample_country_map!$A:$A,0)),"")&lt;&gt;""),INDEX(subsample_country_map!$D:$D,MATCH($CF1213,subsample_country_map!$A:$A,0)),INDEX(lookup!$AC:$AC,MATCH($A1213,lookup!$A:$A,0)))</f>
        <v>2_non_western</v>
      </c>
      <c r="AN1213" s="0" t="str">
        <f aca="false">IF(AND($CF1213&lt;&gt;"",IFERROR(INDEX(subsample_country_map!$E:$E,MATCH($CF1213,subsample_country_map!$A:$A,0)),"")&lt;&gt;""),INDEX(subsample_country_map!$E:$E,MATCH($CF1213,subsample_country_map!$A:$A,0)),INDEX(lookup!$AD:$AD,MATCH($A1213,lookup!$A:$A,0)))</f>
        <v>1_common law</v>
      </c>
      <c r="AO1213" s="0" t="str">
        <f aca="false">INDEX(lookup!$Y:$Y,MATCH($A1213,lookup!$A:$A,0))</f>
        <v>0_published</v>
      </c>
      <c r="AP1213" s="0" t="str">
        <f aca="false">INDEX(lookup!$Z:$Z,MATCH($A1213,lookup!$A:$A,0))</f>
        <v>0_VHB low</v>
      </c>
      <c r="AQ1213" s="0" t="str">
        <f aca="false">INDEX(lookup!$W:$W,MATCH($A1213,lookup!$A:$A,0))</f>
        <v>1_fin/acc/econ</v>
      </c>
      <c r="AS1213" s="0" t="s">
        <v>91</v>
      </c>
      <c r="AT1213" s="0" t="s">
        <v>111</v>
      </c>
      <c r="AU1213" s="0" t="s">
        <v>93</v>
      </c>
      <c r="AV1213" s="0" t="s">
        <v>2471</v>
      </c>
      <c r="BA1213" s="0" t="n">
        <v>478</v>
      </c>
      <c r="BB1213" s="0" t="s">
        <v>95</v>
      </c>
      <c r="BC1213" s="0" t="s">
        <v>3442</v>
      </c>
      <c r="BD1213" s="0" t="s">
        <v>142</v>
      </c>
      <c r="BE1213" s="0" t="s">
        <v>33</v>
      </c>
      <c r="BF1213" s="0" t="s">
        <v>4401</v>
      </c>
      <c r="BI1213" s="0" t="s">
        <v>189</v>
      </c>
      <c r="BJ1213" s="0" t="s">
        <v>4402</v>
      </c>
      <c r="BK1213" s="0" t="s">
        <v>144</v>
      </c>
      <c r="BL1213" s="0" t="s">
        <v>4403</v>
      </c>
      <c r="BM1213" s="0" t="s">
        <v>847</v>
      </c>
      <c r="BN1213" s="0" t="s">
        <v>848</v>
      </c>
      <c r="BO1213" s="0" t="s">
        <v>754</v>
      </c>
      <c r="BP1213" s="0" t="s">
        <v>4393</v>
      </c>
      <c r="BQ1213" s="0" t="s">
        <v>2442</v>
      </c>
      <c r="BT1213" s="0" t="n">
        <v>0</v>
      </c>
      <c r="BU1213" s="0" t="s">
        <v>4396</v>
      </c>
      <c r="BW1213" s="0" t="n">
        <v>2011</v>
      </c>
      <c r="BX1213" s="0" t="n">
        <v>2018</v>
      </c>
      <c r="BY1213" s="0" t="s">
        <v>4397</v>
      </c>
      <c r="BZ1213" s="0" t="n">
        <v>2014.5</v>
      </c>
      <c r="CA1213" s="0" t="n">
        <v>0.375</v>
      </c>
      <c r="CB1213" s="0" t="n">
        <v>0</v>
      </c>
      <c r="CC1213" s="0" t="n">
        <v>1</v>
      </c>
      <c r="CE1213" s="0" t="n">
        <v>0</v>
      </c>
    </row>
    <row r="1214" customFormat="false" ht="15" hidden="false" customHeight="false" outlineLevel="0" collapsed="false">
      <c r="A1214" s="0" t="s">
        <v>4404</v>
      </c>
      <c r="B1214" s="0" t="n">
        <v>2519</v>
      </c>
      <c r="C1214" s="0" t="n">
        <v>0.02</v>
      </c>
      <c r="D1214" s="0" t="n">
        <v>255</v>
      </c>
      <c r="E1214" s="0" t="n">
        <f aca="false">IF(ISNUMBER($BA1214),$BA1214,IF(AND(ISNUMBER($D1214),ISNUMBER($BW1214),ISNUMBER($BX1214)),$D1214*($BX1214-$BW1214+1),""))</f>
        <v>255</v>
      </c>
      <c r="H1214" s="0" t="s">
        <v>85</v>
      </c>
      <c r="I1214" s="0" t="s">
        <v>86</v>
      </c>
      <c r="J1214" s="0" t="n">
        <f aca="false">IF($BW1214&lt;&gt;"",$BW1214,"")</f>
        <v>2009</v>
      </c>
      <c r="K1214" s="0" t="n">
        <f aca="false">IF($BX1214&lt;&gt;"",$BX1214,"")</f>
        <v>2013</v>
      </c>
      <c r="L1214" s="0" t="n">
        <f aca="false">IF(AND(ISNUMBER($BW1214),ISNUMBER($BX1214)),($BW1214+$BX1214)/2,"")</f>
        <v>2011</v>
      </c>
      <c r="M1214" s="0" t="n">
        <f aca="false">IF($L1214&lt;&gt;"",$L1214,"")</f>
        <v>2011</v>
      </c>
      <c r="N1214" s="0" t="n">
        <f aca="false">IF(AND(ISNUMBER($BW1214),ISNUMBER($BX1214)),MIN(1,MAX(0,($BX1214-2016+1)/($BX1214-$BW1214+1))),"")</f>
        <v>0</v>
      </c>
      <c r="O1214" s="0" t="n">
        <f aca="false">IF(AND(ISNUMBER($BW1214),ISNUMBER($BX1214)),MIN(1,MAX(0,($BX1214-2017+1)/($BX1214-$BW1214+1))),"")</f>
        <v>0</v>
      </c>
      <c r="P1214" s="0" t="n">
        <f aca="false">IF(AND(ISNUMBER($BW1214),ISNUMBER($BX1214)),MIN(1,MAX(0,($BX1214-2018+1)/($BX1214-$BW1214+1))),"")</f>
        <v>0</v>
      </c>
      <c r="Q1214" s="0" t="n">
        <f aca="false">IF(AND(ISNUMBER($BW1214),ISNUMBER($BX1214)),MIN(1,MAX(0,($BX1214-2019+1)/($BX1214-$BW1214+1))),"")</f>
        <v>0</v>
      </c>
      <c r="R1214" s="0" t="n">
        <f aca="false">IF(AND(ISNUMBER($BW1214),ISNUMBER($BX1214)),MIN(1,MAX(0,($BX1214-2016+1)/($BX1214-$BW1214+1))),"")</f>
        <v>0</v>
      </c>
      <c r="S1214" s="0" t="n">
        <f aca="false">IF($L1214&lt;&gt;"",IF($L1214&gt;=2015.5,1,0),"")</f>
        <v>0</v>
      </c>
      <c r="T1214" s="0" t="n">
        <f aca="false">IF($L1214&lt;&gt;"",IF($L1214&gt;=2016,1,0),"")</f>
        <v>0</v>
      </c>
      <c r="U1214" s="0" t="n">
        <f aca="false">IF(ISNUMBER($BX1214),IF($BX1214&gt;=2016,1,0),"")</f>
        <v>0</v>
      </c>
      <c r="V1214" s="0" t="n">
        <f aca="false">IF(ISNUMBER($BW1214),IF($BW1214&gt;=2016,1,0),"")</f>
        <v>0</v>
      </c>
      <c r="W1214" s="0" t="str">
        <f aca="false">IF(AND(ISNUMBER($BW1214),ISNUMBER($BX1214)),IF($BW1214&gt;=2016,"post-only",IF($BX1214&lt;2016,"pre-only","mixed")),"")</f>
        <v>pre-only</v>
      </c>
      <c r="X1214" s="0" t="n">
        <f aca="false">IF(AND(ISNUMBER($BW1214),ISNUMBER($BX1214)),MIN(1,MAX(0,($BX1214-2017+1)/($BX1214-$BW1214+1))),"")</f>
        <v>0</v>
      </c>
      <c r="Y1214" s="0" t="n">
        <f aca="false">IF(AND(ISNUMBER($BW1214),ISNUMBER($BX1214)),MIN(1,MAX(0,($BX1214-2018+1)/($BX1214-$BW1214+1))),"")</f>
        <v>0</v>
      </c>
      <c r="Z1214" s="0" t="n">
        <f aca="false">IF(AND(ISNUMBER($BW1214),ISNUMBER($BX1214)),MIN(1,MAX(0,($BX1214-2019+1)/($BX1214-$BW1214+1))),"")</f>
        <v>0</v>
      </c>
      <c r="AA1214" s="0" t="n">
        <f aca="false">IF(ISNUMBER($BX1214),IF($BX1214&gt;=2017,1,0),"")</f>
        <v>0</v>
      </c>
      <c r="AB1214" s="0" t="n">
        <f aca="false">IF(ISNUMBER($BX1214),IF($BX1214&gt;=2018,1,0),"")</f>
        <v>0</v>
      </c>
      <c r="AC1214" s="0" t="n">
        <f aca="false">IF(ISNUMBER($BX1214),IF($BX1214&gt;=2019,1,0),"")</f>
        <v>0</v>
      </c>
      <c r="AD1214" s="0" t="n">
        <f aca="false">IF($L1214&lt;&gt;"",IF($L1214&gt;2013,1,0),"")</f>
        <v>0</v>
      </c>
      <c r="AE1214" s="0" t="n">
        <f aca="false">IF($L1214&lt;&gt;"",1+IF($L1214&gt;2011,1,0)+IF($L1214&gt;2014,1,0),"")</f>
        <v>1</v>
      </c>
      <c r="AF1214" s="0" t="s">
        <v>87</v>
      </c>
      <c r="AG1214" s="0" t="s">
        <v>88</v>
      </c>
      <c r="AH1214" s="0" t="s">
        <v>2080</v>
      </c>
      <c r="AI1214" s="0" t="s">
        <v>334</v>
      </c>
      <c r="AJ1214" s="0" t="s">
        <v>334</v>
      </c>
      <c r="AK1214" s="0" t="str">
        <f aca="false">IF(AND($CF1214&lt;&gt;"",IFERROR(INDEX(subsample_country_map!$B:$B,MATCH($CF1214,subsample_country_map!$A:$A,0)),"")&lt;&gt;""),INDEX(subsample_country_map!$B:$B,MATCH($CF1214,subsample_country_map!$A:$A,0)),INDEX(lookup!$AA:$AA,MATCH($A1214,lookup!$A:$A,0)))</f>
        <v>3_AsiaPac</v>
      </c>
      <c r="AL1214" s="0" t="str">
        <f aca="false">IF(AND($CF1214&lt;&gt;"",IFERROR(INDEX(subsample_country_map!$C:$C,MATCH($CF1214,subsample_country_map!$A:$A,0)),"")&lt;&gt;""),INDEX(subsample_country_map!$C:$C,MATCH($CF1214,subsample_country_map!$A:$A,0)),INDEX(lookup!$AB:$AB,MATCH($A1214,lookup!$A:$A,0)))</f>
        <v>1_developed</v>
      </c>
      <c r="AM1214" s="0" t="str">
        <f aca="false">IF(AND($CF1214&lt;&gt;"",IFERROR(INDEX(subsample_country_map!$D:$D,MATCH($CF1214,subsample_country_map!$A:$A,0)),"")&lt;&gt;""),INDEX(subsample_country_map!$D:$D,MATCH($CF1214,subsample_country_map!$A:$A,0)),INDEX(lookup!$AC:$AC,MATCH($A1214,lookup!$A:$A,0)))</f>
        <v>1_western</v>
      </c>
      <c r="AN1214" s="0" t="str">
        <f aca="false">IF(AND($CF1214&lt;&gt;"",IFERROR(INDEX(subsample_country_map!$E:$E,MATCH($CF1214,subsample_country_map!$A:$A,0)),"")&lt;&gt;""),INDEX(subsample_country_map!$E:$E,MATCH($CF1214,subsample_country_map!$A:$A,0)),INDEX(lookup!$AD:$AD,MATCH($A1214,lookup!$A:$A,0)))</f>
        <v>1_common law</v>
      </c>
      <c r="AO1214" s="0" t="str">
        <f aca="false">INDEX(lookup!$Y:$Y,MATCH($A1214,lookup!$A:$A,0))</f>
        <v>0_published</v>
      </c>
      <c r="AP1214" s="0" t="str">
        <f aca="false">INDEX(lookup!$Z:$Z,MATCH($A1214,lookup!$A:$A,0))</f>
        <v>1_VHB high</v>
      </c>
      <c r="AQ1214" s="0" t="str">
        <f aca="false">INDEX(lookup!$W:$W,MATCH($A1214,lookup!$A:$A,0))</f>
        <v>3_mgmt</v>
      </c>
      <c r="AS1214" s="0" t="s">
        <v>91</v>
      </c>
      <c r="AT1214" s="0" t="s">
        <v>397</v>
      </c>
      <c r="AU1214" s="0" t="s">
        <v>93</v>
      </c>
      <c r="AZ1214" s="0" t="s">
        <v>2781</v>
      </c>
      <c r="BA1214" s="0" t="n">
        <v>255</v>
      </c>
      <c r="BB1214" s="0" t="s">
        <v>96</v>
      </c>
      <c r="BC1214" s="0" t="s">
        <v>97</v>
      </c>
      <c r="BD1214" s="0" t="s">
        <v>97</v>
      </c>
      <c r="BE1214" s="0" t="s">
        <v>98</v>
      </c>
      <c r="BI1214" s="0" t="s">
        <v>336</v>
      </c>
      <c r="BJ1214" s="0" t="s">
        <v>4405</v>
      </c>
      <c r="BK1214" s="0" t="s">
        <v>4406</v>
      </c>
      <c r="BL1214" s="0" t="s">
        <v>4407</v>
      </c>
      <c r="BM1214" s="0" t="s">
        <v>4408</v>
      </c>
      <c r="BN1214" s="0" t="s">
        <v>4409</v>
      </c>
      <c r="BO1214" s="0" t="s">
        <v>769</v>
      </c>
      <c r="BP1214" s="0" t="s">
        <v>4404</v>
      </c>
      <c r="BQ1214" s="0" t="s">
        <v>85</v>
      </c>
      <c r="BT1214" s="0" t="n">
        <v>0</v>
      </c>
      <c r="BU1214" s="0" t="s">
        <v>4410</v>
      </c>
      <c r="BW1214" s="0" t="n">
        <v>2009</v>
      </c>
      <c r="BX1214" s="0" t="n">
        <v>2013</v>
      </c>
      <c r="BY1214" s="0" t="s">
        <v>221</v>
      </c>
      <c r="BZ1214" s="0" t="n">
        <v>2011</v>
      </c>
      <c r="CA1214" s="0" t="n">
        <v>0</v>
      </c>
      <c r="CB1214" s="0" t="n">
        <v>0</v>
      </c>
      <c r="CC1214" s="0" t="n">
        <v>0</v>
      </c>
      <c r="CD1214" s="0" t="n">
        <v>0.0200026673068496</v>
      </c>
      <c r="CE1214" s="0" t="n">
        <v>1</v>
      </c>
    </row>
    <row r="1215" customFormat="false" ht="15" hidden="false" customHeight="false" outlineLevel="0" collapsed="false">
      <c r="A1215" s="0" t="s">
        <v>4404</v>
      </c>
      <c r="B1215" s="0" t="n">
        <v>2520</v>
      </c>
      <c r="C1215" s="0" t="n">
        <v>-0.103</v>
      </c>
      <c r="D1215" s="0" t="n">
        <v>255</v>
      </c>
      <c r="E1215" s="0" t="n">
        <f aca="false">IF(ISNUMBER($BA1215),$BA1215,IF(AND(ISNUMBER($D1215),ISNUMBER($BW1215),ISNUMBER($BX1215)),$D1215*($BX1215-$BW1215+1),""))</f>
        <v>255</v>
      </c>
      <c r="H1215" s="0" t="s">
        <v>85</v>
      </c>
      <c r="I1215" s="0" t="s">
        <v>86</v>
      </c>
      <c r="J1215" s="0" t="n">
        <f aca="false">IF($BW1215&lt;&gt;"",$BW1215,"")</f>
        <v>2009</v>
      </c>
      <c r="K1215" s="0" t="n">
        <f aca="false">IF($BX1215&lt;&gt;"",$BX1215,"")</f>
        <v>2013</v>
      </c>
      <c r="L1215" s="0" t="n">
        <f aca="false">IF(AND(ISNUMBER($BW1215),ISNUMBER($BX1215)),($BW1215+$BX1215)/2,"")</f>
        <v>2011</v>
      </c>
      <c r="M1215" s="0" t="n">
        <f aca="false">IF($L1215&lt;&gt;"",$L1215,"")</f>
        <v>2011</v>
      </c>
      <c r="N1215" s="0" t="n">
        <f aca="false">IF(AND(ISNUMBER($BW1215),ISNUMBER($BX1215)),MIN(1,MAX(0,($BX1215-2016+1)/($BX1215-$BW1215+1))),"")</f>
        <v>0</v>
      </c>
      <c r="O1215" s="0" t="n">
        <f aca="false">IF(AND(ISNUMBER($BW1215),ISNUMBER($BX1215)),MIN(1,MAX(0,($BX1215-2017+1)/($BX1215-$BW1215+1))),"")</f>
        <v>0</v>
      </c>
      <c r="P1215" s="0" t="n">
        <f aca="false">IF(AND(ISNUMBER($BW1215),ISNUMBER($BX1215)),MIN(1,MAX(0,($BX1215-2018+1)/($BX1215-$BW1215+1))),"")</f>
        <v>0</v>
      </c>
      <c r="Q1215" s="0" t="n">
        <f aca="false">IF(AND(ISNUMBER($BW1215),ISNUMBER($BX1215)),MIN(1,MAX(0,($BX1215-2019+1)/($BX1215-$BW1215+1))),"")</f>
        <v>0</v>
      </c>
      <c r="R1215" s="0" t="n">
        <f aca="false">IF(AND(ISNUMBER($BW1215),ISNUMBER($BX1215)),MIN(1,MAX(0,($BX1215-2016+1)/($BX1215-$BW1215+1))),"")</f>
        <v>0</v>
      </c>
      <c r="S1215" s="0" t="n">
        <f aca="false">IF($L1215&lt;&gt;"",IF($L1215&gt;=2015.5,1,0),"")</f>
        <v>0</v>
      </c>
      <c r="T1215" s="0" t="n">
        <f aca="false">IF($L1215&lt;&gt;"",IF($L1215&gt;=2016,1,0),"")</f>
        <v>0</v>
      </c>
      <c r="U1215" s="0" t="n">
        <f aca="false">IF(ISNUMBER($BX1215),IF($BX1215&gt;=2016,1,0),"")</f>
        <v>0</v>
      </c>
      <c r="V1215" s="0" t="n">
        <f aca="false">IF(ISNUMBER($BW1215),IF($BW1215&gt;=2016,1,0),"")</f>
        <v>0</v>
      </c>
      <c r="W1215" s="0" t="str">
        <f aca="false">IF(AND(ISNUMBER($BW1215),ISNUMBER($BX1215)),IF($BW1215&gt;=2016,"post-only",IF($BX1215&lt;2016,"pre-only","mixed")),"")</f>
        <v>pre-only</v>
      </c>
      <c r="X1215" s="0" t="n">
        <f aca="false">IF(AND(ISNUMBER($BW1215),ISNUMBER($BX1215)),MIN(1,MAX(0,($BX1215-2017+1)/($BX1215-$BW1215+1))),"")</f>
        <v>0</v>
      </c>
      <c r="Y1215" s="0" t="n">
        <f aca="false">IF(AND(ISNUMBER($BW1215),ISNUMBER($BX1215)),MIN(1,MAX(0,($BX1215-2018+1)/($BX1215-$BW1215+1))),"")</f>
        <v>0</v>
      </c>
      <c r="Z1215" s="0" t="n">
        <f aca="false">IF(AND(ISNUMBER($BW1215),ISNUMBER($BX1215)),MIN(1,MAX(0,($BX1215-2019+1)/($BX1215-$BW1215+1))),"")</f>
        <v>0</v>
      </c>
      <c r="AA1215" s="0" t="n">
        <f aca="false">IF(ISNUMBER($BX1215),IF($BX1215&gt;=2017,1,0),"")</f>
        <v>0</v>
      </c>
      <c r="AB1215" s="0" t="n">
        <f aca="false">IF(ISNUMBER($BX1215),IF($BX1215&gt;=2018,1,0),"")</f>
        <v>0</v>
      </c>
      <c r="AC1215" s="0" t="n">
        <f aca="false">IF(ISNUMBER($BX1215),IF($BX1215&gt;=2019,1,0),"")</f>
        <v>0</v>
      </c>
      <c r="AD1215" s="0" t="n">
        <f aca="false">IF($L1215&lt;&gt;"",IF($L1215&gt;2013,1,0),"")</f>
        <v>0</v>
      </c>
      <c r="AE1215" s="0" t="n">
        <f aca="false">IF($L1215&lt;&gt;"",1+IF($L1215&gt;2011,1,0)+IF($L1215&gt;2014,1,0),"")</f>
        <v>1</v>
      </c>
      <c r="AF1215" s="0" t="s">
        <v>87</v>
      </c>
      <c r="AG1215" s="0" t="s">
        <v>436</v>
      </c>
      <c r="AH1215" s="0" t="s">
        <v>2080</v>
      </c>
      <c r="AI1215" s="0" t="s">
        <v>334</v>
      </c>
      <c r="AJ1215" s="0" t="s">
        <v>334</v>
      </c>
      <c r="AK1215" s="0" t="str">
        <f aca="false">IF(AND($CF1215&lt;&gt;"",IFERROR(INDEX(subsample_country_map!$B:$B,MATCH($CF1215,subsample_country_map!$A:$A,0)),"")&lt;&gt;""),INDEX(subsample_country_map!$B:$B,MATCH($CF1215,subsample_country_map!$A:$A,0)),INDEX(lookup!$AA:$AA,MATCH($A1215,lookup!$A:$A,0)))</f>
        <v>3_AsiaPac</v>
      </c>
      <c r="AL1215" s="0" t="str">
        <f aca="false">IF(AND($CF1215&lt;&gt;"",IFERROR(INDEX(subsample_country_map!$C:$C,MATCH($CF1215,subsample_country_map!$A:$A,0)),"")&lt;&gt;""),INDEX(subsample_country_map!$C:$C,MATCH($CF1215,subsample_country_map!$A:$A,0)),INDEX(lookup!$AB:$AB,MATCH($A1215,lookup!$A:$A,0)))</f>
        <v>1_developed</v>
      </c>
      <c r="AM1215" s="0" t="str">
        <f aca="false">IF(AND($CF1215&lt;&gt;"",IFERROR(INDEX(subsample_country_map!$D:$D,MATCH($CF1215,subsample_country_map!$A:$A,0)),"")&lt;&gt;""),INDEX(subsample_country_map!$D:$D,MATCH($CF1215,subsample_country_map!$A:$A,0)),INDEX(lookup!$AC:$AC,MATCH($A1215,lookup!$A:$A,0)))</f>
        <v>1_western</v>
      </c>
      <c r="AN1215" s="0" t="str">
        <f aca="false">IF(AND($CF1215&lt;&gt;"",IFERROR(INDEX(subsample_country_map!$E:$E,MATCH($CF1215,subsample_country_map!$A:$A,0)),"")&lt;&gt;""),INDEX(subsample_country_map!$E:$E,MATCH($CF1215,subsample_country_map!$A:$A,0)),INDEX(lookup!$AD:$AD,MATCH($A1215,lookup!$A:$A,0)))</f>
        <v>1_common law</v>
      </c>
      <c r="AO1215" s="0" t="str">
        <f aca="false">INDEX(lookup!$Y:$Y,MATCH($A1215,lookup!$A:$A,0))</f>
        <v>0_published</v>
      </c>
      <c r="AP1215" s="0" t="str">
        <f aca="false">INDEX(lookup!$Z:$Z,MATCH($A1215,lookup!$A:$A,0))</f>
        <v>1_VHB high</v>
      </c>
      <c r="AQ1215" s="0" t="str">
        <f aca="false">INDEX(lookup!$W:$W,MATCH($A1215,lookup!$A:$A,0))</f>
        <v>3_mgmt</v>
      </c>
      <c r="AS1215" s="0" t="s">
        <v>91</v>
      </c>
      <c r="AT1215" s="0" t="s">
        <v>111</v>
      </c>
      <c r="AU1215" s="0" t="s">
        <v>93</v>
      </c>
      <c r="AZ1215" s="0" t="s">
        <v>510</v>
      </c>
      <c r="BA1215" s="0" t="n">
        <v>255</v>
      </c>
      <c r="BB1215" s="0" t="s">
        <v>96</v>
      </c>
      <c r="BC1215" s="0" t="s">
        <v>97</v>
      </c>
      <c r="BD1215" s="0" t="s">
        <v>97</v>
      </c>
      <c r="BE1215" s="0" t="s">
        <v>98</v>
      </c>
      <c r="BI1215" s="0" t="s">
        <v>336</v>
      </c>
      <c r="BJ1215" s="0" t="s">
        <v>4411</v>
      </c>
      <c r="BK1215" s="0" t="s">
        <v>4406</v>
      </c>
      <c r="BL1215" s="0" t="s">
        <v>4412</v>
      </c>
      <c r="BM1215" s="0" t="s">
        <v>4413</v>
      </c>
      <c r="BN1215" s="0" t="s">
        <v>4409</v>
      </c>
      <c r="BO1215" s="0" t="s">
        <v>769</v>
      </c>
      <c r="BP1215" s="0" t="s">
        <v>4404</v>
      </c>
      <c r="BQ1215" s="0" t="s">
        <v>85</v>
      </c>
      <c r="BT1215" s="0" t="n">
        <v>0</v>
      </c>
      <c r="BU1215" s="0" t="s">
        <v>4410</v>
      </c>
      <c r="BW1215" s="0" t="n">
        <v>2009</v>
      </c>
      <c r="BX1215" s="0" t="n">
        <v>2013</v>
      </c>
      <c r="BY1215" s="0" t="s">
        <v>221</v>
      </c>
      <c r="BZ1215" s="0" t="n">
        <v>2011</v>
      </c>
      <c r="CA1215" s="0" t="n">
        <v>0</v>
      </c>
      <c r="CB1215" s="0" t="n">
        <v>0</v>
      </c>
      <c r="CC1215" s="0" t="n">
        <v>0</v>
      </c>
      <c r="CD1215" s="0" t="n">
        <v>-0.103366578597353</v>
      </c>
      <c r="CE1215" s="0" t="n">
        <v>1</v>
      </c>
    </row>
    <row r="1216" customFormat="false" ht="15" hidden="false" customHeight="false" outlineLevel="0" collapsed="false">
      <c r="A1216" s="0" t="s">
        <v>4404</v>
      </c>
      <c r="B1216" s="0" t="n">
        <v>2521</v>
      </c>
      <c r="C1216" s="0" t="n">
        <v>-0.0573314011307149</v>
      </c>
      <c r="D1216" s="0" t="n">
        <v>255</v>
      </c>
      <c r="E1216" s="0" t="n">
        <f aca="false">IF(ISNUMBER($BA1216),$BA1216,IF(AND(ISNUMBER($D1216),ISNUMBER($BW1216),ISNUMBER($BX1216)),$D1216*($BX1216-$BW1216+1),""))</f>
        <v>255</v>
      </c>
      <c r="H1216" s="0" t="s">
        <v>118</v>
      </c>
      <c r="I1216" s="0" t="s">
        <v>842</v>
      </c>
      <c r="J1216" s="0" t="n">
        <f aca="false">IF($BW1216&lt;&gt;"",$BW1216,"")</f>
        <v>2009</v>
      </c>
      <c r="K1216" s="0" t="n">
        <f aca="false">IF($BX1216&lt;&gt;"",$BX1216,"")</f>
        <v>2013</v>
      </c>
      <c r="L1216" s="0" t="n">
        <f aca="false">IF(AND(ISNUMBER($BW1216),ISNUMBER($BX1216)),($BW1216+$BX1216)/2,"")</f>
        <v>2011</v>
      </c>
      <c r="M1216" s="0" t="n">
        <f aca="false">IF($L1216&lt;&gt;"",$L1216,"")</f>
        <v>2011</v>
      </c>
      <c r="N1216" s="0" t="n">
        <f aca="false">IF(AND(ISNUMBER($BW1216),ISNUMBER($BX1216)),MIN(1,MAX(0,($BX1216-2016+1)/($BX1216-$BW1216+1))),"")</f>
        <v>0</v>
      </c>
      <c r="O1216" s="0" t="n">
        <f aca="false">IF(AND(ISNUMBER($BW1216),ISNUMBER($BX1216)),MIN(1,MAX(0,($BX1216-2017+1)/($BX1216-$BW1216+1))),"")</f>
        <v>0</v>
      </c>
      <c r="P1216" s="0" t="n">
        <f aca="false">IF(AND(ISNUMBER($BW1216),ISNUMBER($BX1216)),MIN(1,MAX(0,($BX1216-2018+1)/($BX1216-$BW1216+1))),"")</f>
        <v>0</v>
      </c>
      <c r="Q1216" s="0" t="n">
        <f aca="false">IF(AND(ISNUMBER($BW1216),ISNUMBER($BX1216)),MIN(1,MAX(0,($BX1216-2019+1)/($BX1216-$BW1216+1))),"")</f>
        <v>0</v>
      </c>
      <c r="R1216" s="0" t="n">
        <f aca="false">IF(AND(ISNUMBER($BW1216),ISNUMBER($BX1216)),MIN(1,MAX(0,($BX1216-2016+1)/($BX1216-$BW1216+1))),"")</f>
        <v>0</v>
      </c>
      <c r="S1216" s="0" t="n">
        <f aca="false">IF($L1216&lt;&gt;"",IF($L1216&gt;=2015.5,1,0),"")</f>
        <v>0</v>
      </c>
      <c r="T1216" s="0" t="n">
        <f aca="false">IF($L1216&lt;&gt;"",IF($L1216&gt;=2016,1,0),"")</f>
        <v>0</v>
      </c>
      <c r="U1216" s="0" t="n">
        <f aca="false">IF(ISNUMBER($BX1216),IF($BX1216&gt;=2016,1,0),"")</f>
        <v>0</v>
      </c>
      <c r="V1216" s="0" t="n">
        <f aca="false">IF(ISNUMBER($BW1216),IF($BW1216&gt;=2016,1,0),"")</f>
        <v>0</v>
      </c>
      <c r="W1216" s="0" t="str">
        <f aca="false">IF(AND(ISNUMBER($BW1216),ISNUMBER($BX1216)),IF($BW1216&gt;=2016,"post-only",IF($BX1216&lt;2016,"pre-only","mixed")),"")</f>
        <v>pre-only</v>
      </c>
      <c r="X1216" s="0" t="n">
        <f aca="false">IF(AND(ISNUMBER($BW1216),ISNUMBER($BX1216)),MIN(1,MAX(0,($BX1216-2017+1)/($BX1216-$BW1216+1))),"")</f>
        <v>0</v>
      </c>
      <c r="Y1216" s="0" t="n">
        <f aca="false">IF(AND(ISNUMBER($BW1216),ISNUMBER($BX1216)),MIN(1,MAX(0,($BX1216-2018+1)/($BX1216-$BW1216+1))),"")</f>
        <v>0</v>
      </c>
      <c r="Z1216" s="0" t="n">
        <f aca="false">IF(AND(ISNUMBER($BW1216),ISNUMBER($BX1216)),MIN(1,MAX(0,($BX1216-2019+1)/($BX1216-$BW1216+1))),"")</f>
        <v>0</v>
      </c>
      <c r="AA1216" s="0" t="n">
        <f aca="false">IF(ISNUMBER($BX1216),IF($BX1216&gt;=2017,1,0),"")</f>
        <v>0</v>
      </c>
      <c r="AB1216" s="0" t="n">
        <f aca="false">IF(ISNUMBER($BX1216),IF($BX1216&gt;=2018,1,0),"")</f>
        <v>0</v>
      </c>
      <c r="AC1216" s="0" t="n">
        <f aca="false">IF(ISNUMBER($BX1216),IF($BX1216&gt;=2019,1,0),"")</f>
        <v>0</v>
      </c>
      <c r="AD1216" s="0" t="n">
        <f aca="false">IF($L1216&lt;&gt;"",IF($L1216&gt;2013,1,0),"")</f>
        <v>0</v>
      </c>
      <c r="AE1216" s="0" t="n">
        <f aca="false">IF($L1216&lt;&gt;"",1+IF($L1216&gt;2011,1,0)+IF($L1216&gt;2014,1,0),"")</f>
        <v>1</v>
      </c>
      <c r="AF1216" s="0" t="s">
        <v>87</v>
      </c>
      <c r="AG1216" s="0" t="s">
        <v>88</v>
      </c>
      <c r="AH1216" s="0" t="s">
        <v>2080</v>
      </c>
      <c r="AI1216" s="0" t="s">
        <v>334</v>
      </c>
      <c r="AJ1216" s="0" t="s">
        <v>334</v>
      </c>
      <c r="AK1216" s="0" t="str">
        <f aca="false">IF(AND($CF1216&lt;&gt;"",IFERROR(INDEX(subsample_country_map!$B:$B,MATCH($CF1216,subsample_country_map!$A:$A,0)),"")&lt;&gt;""),INDEX(subsample_country_map!$B:$B,MATCH($CF1216,subsample_country_map!$A:$A,0)),INDEX(lookup!$AA:$AA,MATCH($A1216,lookup!$A:$A,0)))</f>
        <v>3_AsiaPac</v>
      </c>
      <c r="AL1216" s="0" t="str">
        <f aca="false">IF(AND($CF1216&lt;&gt;"",IFERROR(INDEX(subsample_country_map!$C:$C,MATCH($CF1216,subsample_country_map!$A:$A,0)),"")&lt;&gt;""),INDEX(subsample_country_map!$C:$C,MATCH($CF1216,subsample_country_map!$A:$A,0)),INDEX(lookup!$AB:$AB,MATCH($A1216,lookup!$A:$A,0)))</f>
        <v>1_developed</v>
      </c>
      <c r="AM1216" s="0" t="str">
        <f aca="false">IF(AND($CF1216&lt;&gt;"",IFERROR(INDEX(subsample_country_map!$D:$D,MATCH($CF1216,subsample_country_map!$A:$A,0)),"")&lt;&gt;""),INDEX(subsample_country_map!$D:$D,MATCH($CF1216,subsample_country_map!$A:$A,0)),INDEX(lookup!$AC:$AC,MATCH($A1216,lookup!$A:$A,0)))</f>
        <v>1_western</v>
      </c>
      <c r="AN1216" s="0" t="str">
        <f aca="false">IF(AND($CF1216&lt;&gt;"",IFERROR(INDEX(subsample_country_map!$E:$E,MATCH($CF1216,subsample_country_map!$A:$A,0)),"")&lt;&gt;""),INDEX(subsample_country_map!$E:$E,MATCH($CF1216,subsample_country_map!$A:$A,0)),INDEX(lookup!$AD:$AD,MATCH($A1216,lookup!$A:$A,0)))</f>
        <v>1_common law</v>
      </c>
      <c r="AO1216" s="0" t="str">
        <f aca="false">INDEX(lookup!$Y:$Y,MATCH($A1216,lookup!$A:$A,0))</f>
        <v>0_published</v>
      </c>
      <c r="AP1216" s="0" t="str">
        <f aca="false">INDEX(lookup!$Z:$Z,MATCH($A1216,lookup!$A:$A,0))</f>
        <v>1_VHB high</v>
      </c>
      <c r="AQ1216" s="0" t="str">
        <f aca="false">INDEX(lookup!$W:$W,MATCH($A1216,lookup!$A:$A,0))</f>
        <v>3_mgmt</v>
      </c>
      <c r="AS1216" s="0" t="s">
        <v>91</v>
      </c>
      <c r="AT1216" s="0" t="s">
        <v>397</v>
      </c>
      <c r="AU1216" s="0" t="s">
        <v>93</v>
      </c>
      <c r="AV1216" s="0" t="s">
        <v>4414</v>
      </c>
      <c r="AY1216" s="0" t="s">
        <v>4415</v>
      </c>
      <c r="BA1216" s="0" t="n">
        <v>255</v>
      </c>
      <c r="BB1216" s="0" t="s">
        <v>96</v>
      </c>
      <c r="BC1216" s="0" t="s">
        <v>122</v>
      </c>
      <c r="BD1216" s="0" t="s">
        <v>4416</v>
      </c>
      <c r="BE1216" s="0" t="s">
        <v>98</v>
      </c>
      <c r="BI1216" s="0" t="s">
        <v>99</v>
      </c>
      <c r="BJ1216" s="0" t="s">
        <v>4417</v>
      </c>
      <c r="BK1216" s="0" t="s">
        <v>4418</v>
      </c>
      <c r="BL1216" s="0" t="s">
        <v>4419</v>
      </c>
      <c r="BM1216" s="0" t="s">
        <v>4408</v>
      </c>
      <c r="BN1216" s="0" t="s">
        <v>4409</v>
      </c>
      <c r="BO1216" s="0" t="s">
        <v>769</v>
      </c>
      <c r="BP1216" s="0" t="s">
        <v>4404</v>
      </c>
      <c r="BQ1216" s="0" t="s">
        <v>127</v>
      </c>
      <c r="BT1216" s="0" t="n">
        <v>0</v>
      </c>
      <c r="BU1216" s="0" t="s">
        <v>4410</v>
      </c>
      <c r="BW1216" s="0" t="n">
        <v>2009</v>
      </c>
      <c r="BX1216" s="0" t="n">
        <v>2013</v>
      </c>
      <c r="BY1216" s="0" t="s">
        <v>221</v>
      </c>
      <c r="BZ1216" s="0" t="n">
        <v>2011</v>
      </c>
      <c r="CA1216" s="0" t="n">
        <v>0</v>
      </c>
      <c r="CB1216" s="0" t="n">
        <v>0</v>
      </c>
      <c r="CC1216" s="0" t="n">
        <v>0</v>
      </c>
      <c r="CD1216" s="0" t="n">
        <v>-0.0573943392944234</v>
      </c>
      <c r="CE1216" s="0" t="n">
        <v>1</v>
      </c>
    </row>
    <row r="1217" customFormat="false" ht="15" hidden="false" customHeight="false" outlineLevel="0" collapsed="false">
      <c r="A1217" s="0" t="s">
        <v>4404</v>
      </c>
      <c r="B1217" s="0" t="n">
        <v>2522</v>
      </c>
      <c r="C1217" s="0" t="n">
        <v>-0.107651692526463</v>
      </c>
      <c r="D1217" s="0" t="n">
        <v>255</v>
      </c>
      <c r="E1217" s="0" t="n">
        <f aca="false">IF(ISNUMBER($BA1217),$BA1217,IF(AND(ISNUMBER($D1217),ISNUMBER($BW1217),ISNUMBER($BX1217)),$D1217*($BX1217-$BW1217+1),""))</f>
        <v>255</v>
      </c>
      <c r="H1217" s="0" t="s">
        <v>118</v>
      </c>
      <c r="I1217" s="0" t="s">
        <v>842</v>
      </c>
      <c r="J1217" s="0" t="n">
        <f aca="false">IF($BW1217&lt;&gt;"",$BW1217,"")</f>
        <v>2009</v>
      </c>
      <c r="K1217" s="0" t="n">
        <f aca="false">IF($BX1217&lt;&gt;"",$BX1217,"")</f>
        <v>2013</v>
      </c>
      <c r="L1217" s="0" t="n">
        <f aca="false">IF(AND(ISNUMBER($BW1217),ISNUMBER($BX1217)),($BW1217+$BX1217)/2,"")</f>
        <v>2011</v>
      </c>
      <c r="M1217" s="0" t="n">
        <f aca="false">IF($L1217&lt;&gt;"",$L1217,"")</f>
        <v>2011</v>
      </c>
      <c r="N1217" s="0" t="n">
        <f aca="false">IF(AND(ISNUMBER($BW1217),ISNUMBER($BX1217)),MIN(1,MAX(0,($BX1217-2016+1)/($BX1217-$BW1217+1))),"")</f>
        <v>0</v>
      </c>
      <c r="O1217" s="0" t="n">
        <f aca="false">IF(AND(ISNUMBER($BW1217),ISNUMBER($BX1217)),MIN(1,MAX(0,($BX1217-2017+1)/($BX1217-$BW1217+1))),"")</f>
        <v>0</v>
      </c>
      <c r="P1217" s="0" t="n">
        <f aca="false">IF(AND(ISNUMBER($BW1217),ISNUMBER($BX1217)),MIN(1,MAX(0,($BX1217-2018+1)/($BX1217-$BW1217+1))),"")</f>
        <v>0</v>
      </c>
      <c r="Q1217" s="0" t="n">
        <f aca="false">IF(AND(ISNUMBER($BW1217),ISNUMBER($BX1217)),MIN(1,MAX(0,($BX1217-2019+1)/($BX1217-$BW1217+1))),"")</f>
        <v>0</v>
      </c>
      <c r="R1217" s="0" t="n">
        <f aca="false">IF(AND(ISNUMBER($BW1217),ISNUMBER($BX1217)),MIN(1,MAX(0,($BX1217-2016+1)/($BX1217-$BW1217+1))),"")</f>
        <v>0</v>
      </c>
      <c r="S1217" s="0" t="n">
        <f aca="false">IF($L1217&lt;&gt;"",IF($L1217&gt;=2015.5,1,0),"")</f>
        <v>0</v>
      </c>
      <c r="T1217" s="0" t="n">
        <f aca="false">IF($L1217&lt;&gt;"",IF($L1217&gt;=2016,1,0),"")</f>
        <v>0</v>
      </c>
      <c r="U1217" s="0" t="n">
        <f aca="false">IF(ISNUMBER($BX1217),IF($BX1217&gt;=2016,1,0),"")</f>
        <v>0</v>
      </c>
      <c r="V1217" s="0" t="n">
        <f aca="false">IF(ISNUMBER($BW1217),IF($BW1217&gt;=2016,1,0),"")</f>
        <v>0</v>
      </c>
      <c r="W1217" s="0" t="str">
        <f aca="false">IF(AND(ISNUMBER($BW1217),ISNUMBER($BX1217)),IF($BW1217&gt;=2016,"post-only",IF($BX1217&lt;2016,"pre-only","mixed")),"")</f>
        <v>pre-only</v>
      </c>
      <c r="X1217" s="0" t="n">
        <f aca="false">IF(AND(ISNUMBER($BW1217),ISNUMBER($BX1217)),MIN(1,MAX(0,($BX1217-2017+1)/($BX1217-$BW1217+1))),"")</f>
        <v>0</v>
      </c>
      <c r="Y1217" s="0" t="n">
        <f aca="false">IF(AND(ISNUMBER($BW1217),ISNUMBER($BX1217)),MIN(1,MAX(0,($BX1217-2018+1)/($BX1217-$BW1217+1))),"")</f>
        <v>0</v>
      </c>
      <c r="Z1217" s="0" t="n">
        <f aca="false">IF(AND(ISNUMBER($BW1217),ISNUMBER($BX1217)),MIN(1,MAX(0,($BX1217-2019+1)/($BX1217-$BW1217+1))),"")</f>
        <v>0</v>
      </c>
      <c r="AA1217" s="0" t="n">
        <f aca="false">IF(ISNUMBER($BX1217),IF($BX1217&gt;=2017,1,0),"")</f>
        <v>0</v>
      </c>
      <c r="AB1217" s="0" t="n">
        <f aca="false">IF(ISNUMBER($BX1217),IF($BX1217&gt;=2018,1,0),"")</f>
        <v>0</v>
      </c>
      <c r="AC1217" s="0" t="n">
        <f aca="false">IF(ISNUMBER($BX1217),IF($BX1217&gt;=2019,1,0),"")</f>
        <v>0</v>
      </c>
      <c r="AD1217" s="0" t="n">
        <f aca="false">IF($L1217&lt;&gt;"",IF($L1217&gt;2013,1,0),"")</f>
        <v>0</v>
      </c>
      <c r="AE1217" s="0" t="n">
        <f aca="false">IF($L1217&lt;&gt;"",1+IF($L1217&gt;2011,1,0)+IF($L1217&gt;2014,1,0),"")</f>
        <v>1</v>
      </c>
      <c r="AF1217" s="0" t="s">
        <v>87</v>
      </c>
      <c r="AG1217" s="0" t="s">
        <v>88</v>
      </c>
      <c r="AH1217" s="0" t="s">
        <v>2080</v>
      </c>
      <c r="AI1217" s="0" t="s">
        <v>334</v>
      </c>
      <c r="AJ1217" s="0" t="s">
        <v>334</v>
      </c>
      <c r="AK1217" s="0" t="str">
        <f aca="false">IF(AND($CF1217&lt;&gt;"",IFERROR(INDEX(subsample_country_map!$B:$B,MATCH($CF1217,subsample_country_map!$A:$A,0)),"")&lt;&gt;""),INDEX(subsample_country_map!$B:$B,MATCH($CF1217,subsample_country_map!$A:$A,0)),INDEX(lookup!$AA:$AA,MATCH($A1217,lookup!$A:$A,0)))</f>
        <v>3_AsiaPac</v>
      </c>
      <c r="AL1217" s="0" t="str">
        <f aca="false">IF(AND($CF1217&lt;&gt;"",IFERROR(INDEX(subsample_country_map!$C:$C,MATCH($CF1217,subsample_country_map!$A:$A,0)),"")&lt;&gt;""),INDEX(subsample_country_map!$C:$C,MATCH($CF1217,subsample_country_map!$A:$A,0)),INDEX(lookup!$AB:$AB,MATCH($A1217,lookup!$A:$A,0)))</f>
        <v>1_developed</v>
      </c>
      <c r="AM1217" s="0" t="str">
        <f aca="false">IF(AND($CF1217&lt;&gt;"",IFERROR(INDEX(subsample_country_map!$D:$D,MATCH($CF1217,subsample_country_map!$A:$A,0)),"")&lt;&gt;""),INDEX(subsample_country_map!$D:$D,MATCH($CF1217,subsample_country_map!$A:$A,0)),INDEX(lookup!$AC:$AC,MATCH($A1217,lookup!$A:$A,0)))</f>
        <v>1_western</v>
      </c>
      <c r="AN1217" s="0" t="str">
        <f aca="false">IF(AND($CF1217&lt;&gt;"",IFERROR(INDEX(subsample_country_map!$E:$E,MATCH($CF1217,subsample_country_map!$A:$A,0)),"")&lt;&gt;""),INDEX(subsample_country_map!$E:$E,MATCH($CF1217,subsample_country_map!$A:$A,0)),INDEX(lookup!$AD:$AD,MATCH($A1217,lookup!$A:$A,0)))</f>
        <v>1_common law</v>
      </c>
      <c r="AO1217" s="0" t="str">
        <f aca="false">INDEX(lookup!$Y:$Y,MATCH($A1217,lookup!$A:$A,0))</f>
        <v>0_published</v>
      </c>
      <c r="AP1217" s="0" t="str">
        <f aca="false">INDEX(lookup!$Z:$Z,MATCH($A1217,lookup!$A:$A,0))</f>
        <v>1_VHB high</v>
      </c>
      <c r="AQ1217" s="0" t="str">
        <f aca="false">INDEX(lookup!$W:$W,MATCH($A1217,lookup!$A:$A,0))</f>
        <v>3_mgmt</v>
      </c>
      <c r="AS1217" s="0" t="s">
        <v>91</v>
      </c>
      <c r="AT1217" s="0" t="s">
        <v>397</v>
      </c>
      <c r="AU1217" s="0" t="s">
        <v>93</v>
      </c>
      <c r="AV1217" s="0" t="s">
        <v>4420</v>
      </c>
      <c r="AY1217" s="0" t="s">
        <v>1609</v>
      </c>
      <c r="BA1217" s="0" t="n">
        <v>255</v>
      </c>
      <c r="BB1217" s="0" t="s">
        <v>96</v>
      </c>
      <c r="BC1217" s="0" t="s">
        <v>122</v>
      </c>
      <c r="BD1217" s="0" t="s">
        <v>4416</v>
      </c>
      <c r="BE1217" s="0" t="s">
        <v>98</v>
      </c>
      <c r="BI1217" s="0" t="s">
        <v>99</v>
      </c>
      <c r="BJ1217" s="0" t="s">
        <v>4421</v>
      </c>
      <c r="BK1217" s="0" t="s">
        <v>4418</v>
      </c>
      <c r="BL1217" s="0" t="s">
        <v>4422</v>
      </c>
      <c r="BM1217" s="0" t="s">
        <v>4408</v>
      </c>
      <c r="BN1217" s="0" t="s">
        <v>4409</v>
      </c>
      <c r="BO1217" s="0" t="s">
        <v>769</v>
      </c>
      <c r="BP1217" s="0" t="s">
        <v>4404</v>
      </c>
      <c r="BQ1217" s="0" t="s">
        <v>127</v>
      </c>
      <c r="BT1217" s="0" t="n">
        <v>0</v>
      </c>
      <c r="BU1217" s="0" t="s">
        <v>4410</v>
      </c>
      <c r="BW1217" s="0" t="n">
        <v>2009</v>
      </c>
      <c r="BX1217" s="0" t="n">
        <v>2013</v>
      </c>
      <c r="BY1217" s="0" t="s">
        <v>221</v>
      </c>
      <c r="BZ1217" s="0" t="n">
        <v>2011</v>
      </c>
      <c r="CA1217" s="0" t="n">
        <v>0</v>
      </c>
      <c r="CB1217" s="0" t="n">
        <v>0</v>
      </c>
      <c r="CC1217" s="0" t="n">
        <v>0</v>
      </c>
      <c r="CD1217" s="0" t="n">
        <v>-0.10807046268395</v>
      </c>
      <c r="CE1217" s="0" t="n">
        <v>1</v>
      </c>
    </row>
    <row r="1218" customFormat="false" ht="15" hidden="false" customHeight="false" outlineLevel="0" collapsed="false">
      <c r="A1218" s="0" t="s">
        <v>4404</v>
      </c>
      <c r="B1218" s="0" t="n">
        <v>2523</v>
      </c>
      <c r="C1218" s="0" t="n">
        <v>0.00835213449975</v>
      </c>
      <c r="D1218" s="0" t="n">
        <v>255</v>
      </c>
      <c r="E1218" s="0" t="n">
        <f aca="false">IF(ISNUMBER($BA1218),$BA1218,IF(AND(ISNUMBER($D1218),ISNUMBER($BW1218),ISNUMBER($BX1218)),$D1218*($BX1218-$BW1218+1),""))</f>
        <v>255</v>
      </c>
      <c r="H1218" s="0" t="s">
        <v>118</v>
      </c>
      <c r="I1218" s="0" t="s">
        <v>842</v>
      </c>
      <c r="J1218" s="0" t="n">
        <f aca="false">IF($BW1218&lt;&gt;"",$BW1218,"")</f>
        <v>2009</v>
      </c>
      <c r="K1218" s="0" t="n">
        <f aca="false">IF($BX1218&lt;&gt;"",$BX1218,"")</f>
        <v>2013</v>
      </c>
      <c r="L1218" s="0" t="n">
        <f aca="false">IF(AND(ISNUMBER($BW1218),ISNUMBER($BX1218)),($BW1218+$BX1218)/2,"")</f>
        <v>2011</v>
      </c>
      <c r="M1218" s="0" t="n">
        <f aca="false">IF($L1218&lt;&gt;"",$L1218,"")</f>
        <v>2011</v>
      </c>
      <c r="N1218" s="0" t="n">
        <f aca="false">IF(AND(ISNUMBER($BW1218),ISNUMBER($BX1218)),MIN(1,MAX(0,($BX1218-2016+1)/($BX1218-$BW1218+1))),"")</f>
        <v>0</v>
      </c>
      <c r="O1218" s="0" t="n">
        <f aca="false">IF(AND(ISNUMBER($BW1218),ISNUMBER($BX1218)),MIN(1,MAX(0,($BX1218-2017+1)/($BX1218-$BW1218+1))),"")</f>
        <v>0</v>
      </c>
      <c r="P1218" s="0" t="n">
        <f aca="false">IF(AND(ISNUMBER($BW1218),ISNUMBER($BX1218)),MIN(1,MAX(0,($BX1218-2018+1)/($BX1218-$BW1218+1))),"")</f>
        <v>0</v>
      </c>
      <c r="Q1218" s="0" t="n">
        <f aca="false">IF(AND(ISNUMBER($BW1218),ISNUMBER($BX1218)),MIN(1,MAX(0,($BX1218-2019+1)/($BX1218-$BW1218+1))),"")</f>
        <v>0</v>
      </c>
      <c r="R1218" s="0" t="n">
        <f aca="false">IF(AND(ISNUMBER($BW1218),ISNUMBER($BX1218)),MIN(1,MAX(0,($BX1218-2016+1)/($BX1218-$BW1218+1))),"")</f>
        <v>0</v>
      </c>
      <c r="S1218" s="0" t="n">
        <f aca="false">IF($L1218&lt;&gt;"",IF($L1218&gt;=2015.5,1,0),"")</f>
        <v>0</v>
      </c>
      <c r="T1218" s="0" t="n">
        <f aca="false">IF($L1218&lt;&gt;"",IF($L1218&gt;=2016,1,0),"")</f>
        <v>0</v>
      </c>
      <c r="U1218" s="0" t="n">
        <f aca="false">IF(ISNUMBER($BX1218),IF($BX1218&gt;=2016,1,0),"")</f>
        <v>0</v>
      </c>
      <c r="V1218" s="0" t="n">
        <f aca="false">IF(ISNUMBER($BW1218),IF($BW1218&gt;=2016,1,0),"")</f>
        <v>0</v>
      </c>
      <c r="W1218" s="0" t="str">
        <f aca="false">IF(AND(ISNUMBER($BW1218),ISNUMBER($BX1218)),IF($BW1218&gt;=2016,"post-only",IF($BX1218&lt;2016,"pre-only","mixed")),"")</f>
        <v>pre-only</v>
      </c>
      <c r="X1218" s="0" t="n">
        <f aca="false">IF(AND(ISNUMBER($BW1218),ISNUMBER($BX1218)),MIN(1,MAX(0,($BX1218-2017+1)/($BX1218-$BW1218+1))),"")</f>
        <v>0</v>
      </c>
      <c r="Y1218" s="0" t="n">
        <f aca="false">IF(AND(ISNUMBER($BW1218),ISNUMBER($BX1218)),MIN(1,MAX(0,($BX1218-2018+1)/($BX1218-$BW1218+1))),"")</f>
        <v>0</v>
      </c>
      <c r="Z1218" s="0" t="n">
        <f aca="false">IF(AND(ISNUMBER($BW1218),ISNUMBER($BX1218)),MIN(1,MAX(0,($BX1218-2019+1)/($BX1218-$BW1218+1))),"")</f>
        <v>0</v>
      </c>
      <c r="AA1218" s="0" t="n">
        <f aca="false">IF(ISNUMBER($BX1218),IF($BX1218&gt;=2017,1,0),"")</f>
        <v>0</v>
      </c>
      <c r="AB1218" s="0" t="n">
        <f aca="false">IF(ISNUMBER($BX1218),IF($BX1218&gt;=2018,1,0),"")</f>
        <v>0</v>
      </c>
      <c r="AC1218" s="0" t="n">
        <f aca="false">IF(ISNUMBER($BX1218),IF($BX1218&gt;=2019,1,0),"")</f>
        <v>0</v>
      </c>
      <c r="AD1218" s="0" t="n">
        <f aca="false">IF($L1218&lt;&gt;"",IF($L1218&gt;2013,1,0),"")</f>
        <v>0</v>
      </c>
      <c r="AE1218" s="0" t="n">
        <f aca="false">IF($L1218&lt;&gt;"",1+IF($L1218&gt;2011,1,0)+IF($L1218&gt;2014,1,0),"")</f>
        <v>1</v>
      </c>
      <c r="AF1218" s="0" t="s">
        <v>87</v>
      </c>
      <c r="AG1218" s="0" t="s">
        <v>436</v>
      </c>
      <c r="AH1218" s="0" t="s">
        <v>2080</v>
      </c>
      <c r="AI1218" s="0" t="s">
        <v>334</v>
      </c>
      <c r="AJ1218" s="0" t="s">
        <v>334</v>
      </c>
      <c r="AK1218" s="0" t="str">
        <f aca="false">IF(AND($CF1218&lt;&gt;"",IFERROR(INDEX(subsample_country_map!$B:$B,MATCH($CF1218,subsample_country_map!$A:$A,0)),"")&lt;&gt;""),INDEX(subsample_country_map!$B:$B,MATCH($CF1218,subsample_country_map!$A:$A,0)),INDEX(lookup!$AA:$AA,MATCH($A1218,lookup!$A:$A,0)))</f>
        <v>3_AsiaPac</v>
      </c>
      <c r="AL1218" s="0" t="str">
        <f aca="false">IF(AND($CF1218&lt;&gt;"",IFERROR(INDEX(subsample_country_map!$C:$C,MATCH($CF1218,subsample_country_map!$A:$A,0)),"")&lt;&gt;""),INDEX(subsample_country_map!$C:$C,MATCH($CF1218,subsample_country_map!$A:$A,0)),INDEX(lookup!$AB:$AB,MATCH($A1218,lookup!$A:$A,0)))</f>
        <v>1_developed</v>
      </c>
      <c r="AM1218" s="0" t="str">
        <f aca="false">IF(AND($CF1218&lt;&gt;"",IFERROR(INDEX(subsample_country_map!$D:$D,MATCH($CF1218,subsample_country_map!$A:$A,0)),"")&lt;&gt;""),INDEX(subsample_country_map!$D:$D,MATCH($CF1218,subsample_country_map!$A:$A,0)),INDEX(lookup!$AC:$AC,MATCH($A1218,lookup!$A:$A,0)))</f>
        <v>1_western</v>
      </c>
      <c r="AN1218" s="0" t="str">
        <f aca="false">IF(AND($CF1218&lt;&gt;"",IFERROR(INDEX(subsample_country_map!$E:$E,MATCH($CF1218,subsample_country_map!$A:$A,0)),"")&lt;&gt;""),INDEX(subsample_country_map!$E:$E,MATCH($CF1218,subsample_country_map!$A:$A,0)),INDEX(lookup!$AD:$AD,MATCH($A1218,lookup!$A:$A,0)))</f>
        <v>1_common law</v>
      </c>
      <c r="AO1218" s="0" t="str">
        <f aca="false">INDEX(lookup!$Y:$Y,MATCH($A1218,lookup!$A:$A,0))</f>
        <v>0_published</v>
      </c>
      <c r="AP1218" s="0" t="str">
        <f aca="false">INDEX(lookup!$Z:$Z,MATCH($A1218,lookup!$A:$A,0))</f>
        <v>1_VHB high</v>
      </c>
      <c r="AQ1218" s="0" t="str">
        <f aca="false">INDEX(lookup!$W:$W,MATCH($A1218,lookup!$A:$A,0))</f>
        <v>3_mgmt</v>
      </c>
      <c r="AS1218" s="0" t="s">
        <v>91</v>
      </c>
      <c r="AT1218" s="0" t="s">
        <v>111</v>
      </c>
      <c r="AU1218" s="0" t="s">
        <v>93</v>
      </c>
      <c r="AV1218" s="0" t="s">
        <v>3463</v>
      </c>
      <c r="AY1218" s="0" t="s">
        <v>4423</v>
      </c>
      <c r="BA1218" s="0" t="n">
        <v>255</v>
      </c>
      <c r="BB1218" s="0" t="s">
        <v>96</v>
      </c>
      <c r="BC1218" s="0" t="s">
        <v>122</v>
      </c>
      <c r="BD1218" s="0" t="s">
        <v>4416</v>
      </c>
      <c r="BE1218" s="0" t="s">
        <v>98</v>
      </c>
      <c r="BI1218" s="0" t="s">
        <v>99</v>
      </c>
      <c r="BJ1218" s="0" t="s">
        <v>4421</v>
      </c>
      <c r="BK1218" s="0" t="s">
        <v>4418</v>
      </c>
      <c r="BL1218" s="0" t="s">
        <v>4424</v>
      </c>
      <c r="BM1218" s="0" t="s">
        <v>4425</v>
      </c>
      <c r="BN1218" s="0" t="s">
        <v>4409</v>
      </c>
      <c r="BO1218" s="0" t="s">
        <v>769</v>
      </c>
      <c r="BP1218" s="0" t="s">
        <v>4404</v>
      </c>
      <c r="BQ1218" s="0" t="s">
        <v>127</v>
      </c>
      <c r="BT1218" s="0" t="n">
        <v>0</v>
      </c>
      <c r="BU1218" s="0" t="s">
        <v>4410</v>
      </c>
      <c r="BW1218" s="0" t="n">
        <v>2009</v>
      </c>
      <c r="BX1218" s="0" t="n">
        <v>2013</v>
      </c>
      <c r="BY1218" s="0" t="s">
        <v>221</v>
      </c>
      <c r="BZ1218" s="0" t="n">
        <v>2011</v>
      </c>
      <c r="CA1218" s="0" t="n">
        <v>0</v>
      </c>
      <c r="CB1218" s="0" t="n">
        <v>0</v>
      </c>
      <c r="CC1218" s="0" t="n">
        <v>0</v>
      </c>
      <c r="CD1218" s="0" t="n">
        <v>0.00835232871769807</v>
      </c>
      <c r="CE1218" s="0" t="n">
        <v>1</v>
      </c>
    </row>
    <row r="1219" customFormat="false" ht="15" hidden="false" customHeight="false" outlineLevel="0" collapsed="false">
      <c r="A1219" s="0" t="s">
        <v>4404</v>
      </c>
      <c r="B1219" s="0" t="n">
        <v>2524</v>
      </c>
      <c r="C1219" s="0" t="n">
        <v>-0.15649939337669</v>
      </c>
      <c r="D1219" s="0" t="n">
        <v>255</v>
      </c>
      <c r="E1219" s="0" t="n">
        <f aca="false">IF(ISNUMBER($BA1219),$BA1219,IF(AND(ISNUMBER($D1219),ISNUMBER($BW1219),ISNUMBER($BX1219)),$D1219*($BX1219-$BW1219+1),""))</f>
        <v>255</v>
      </c>
      <c r="H1219" s="0" t="s">
        <v>118</v>
      </c>
      <c r="I1219" s="0" t="s">
        <v>842</v>
      </c>
      <c r="J1219" s="0" t="n">
        <f aca="false">IF($BW1219&lt;&gt;"",$BW1219,"")</f>
        <v>2009</v>
      </c>
      <c r="K1219" s="0" t="n">
        <f aca="false">IF($BX1219&lt;&gt;"",$BX1219,"")</f>
        <v>2013</v>
      </c>
      <c r="L1219" s="0" t="n">
        <f aca="false">IF(AND(ISNUMBER($BW1219),ISNUMBER($BX1219)),($BW1219+$BX1219)/2,"")</f>
        <v>2011</v>
      </c>
      <c r="M1219" s="0" t="n">
        <f aca="false">IF($L1219&lt;&gt;"",$L1219,"")</f>
        <v>2011</v>
      </c>
      <c r="N1219" s="0" t="n">
        <f aca="false">IF(AND(ISNUMBER($BW1219),ISNUMBER($BX1219)),MIN(1,MAX(0,($BX1219-2016+1)/($BX1219-$BW1219+1))),"")</f>
        <v>0</v>
      </c>
      <c r="O1219" s="0" t="n">
        <f aca="false">IF(AND(ISNUMBER($BW1219),ISNUMBER($BX1219)),MIN(1,MAX(0,($BX1219-2017+1)/($BX1219-$BW1219+1))),"")</f>
        <v>0</v>
      </c>
      <c r="P1219" s="0" t="n">
        <f aca="false">IF(AND(ISNUMBER($BW1219),ISNUMBER($BX1219)),MIN(1,MAX(0,($BX1219-2018+1)/($BX1219-$BW1219+1))),"")</f>
        <v>0</v>
      </c>
      <c r="Q1219" s="0" t="n">
        <f aca="false">IF(AND(ISNUMBER($BW1219),ISNUMBER($BX1219)),MIN(1,MAX(0,($BX1219-2019+1)/($BX1219-$BW1219+1))),"")</f>
        <v>0</v>
      </c>
      <c r="R1219" s="0" t="n">
        <f aca="false">IF(AND(ISNUMBER($BW1219),ISNUMBER($BX1219)),MIN(1,MAX(0,($BX1219-2016+1)/($BX1219-$BW1219+1))),"")</f>
        <v>0</v>
      </c>
      <c r="S1219" s="0" t="n">
        <f aca="false">IF($L1219&lt;&gt;"",IF($L1219&gt;=2015.5,1,0),"")</f>
        <v>0</v>
      </c>
      <c r="T1219" s="0" t="n">
        <f aca="false">IF($L1219&lt;&gt;"",IF($L1219&gt;=2016,1,0),"")</f>
        <v>0</v>
      </c>
      <c r="U1219" s="0" t="n">
        <f aca="false">IF(ISNUMBER($BX1219),IF($BX1219&gt;=2016,1,0),"")</f>
        <v>0</v>
      </c>
      <c r="V1219" s="0" t="n">
        <f aca="false">IF(ISNUMBER($BW1219),IF($BW1219&gt;=2016,1,0),"")</f>
        <v>0</v>
      </c>
      <c r="W1219" s="0" t="str">
        <f aca="false">IF(AND(ISNUMBER($BW1219),ISNUMBER($BX1219)),IF($BW1219&gt;=2016,"post-only",IF($BX1219&lt;2016,"pre-only","mixed")),"")</f>
        <v>pre-only</v>
      </c>
      <c r="X1219" s="0" t="n">
        <f aca="false">IF(AND(ISNUMBER($BW1219),ISNUMBER($BX1219)),MIN(1,MAX(0,($BX1219-2017+1)/($BX1219-$BW1219+1))),"")</f>
        <v>0</v>
      </c>
      <c r="Y1219" s="0" t="n">
        <f aca="false">IF(AND(ISNUMBER($BW1219),ISNUMBER($BX1219)),MIN(1,MAX(0,($BX1219-2018+1)/($BX1219-$BW1219+1))),"")</f>
        <v>0</v>
      </c>
      <c r="Z1219" s="0" t="n">
        <f aca="false">IF(AND(ISNUMBER($BW1219),ISNUMBER($BX1219)),MIN(1,MAX(0,($BX1219-2019+1)/($BX1219-$BW1219+1))),"")</f>
        <v>0</v>
      </c>
      <c r="AA1219" s="0" t="n">
        <f aca="false">IF(ISNUMBER($BX1219),IF($BX1219&gt;=2017,1,0),"")</f>
        <v>0</v>
      </c>
      <c r="AB1219" s="0" t="n">
        <f aca="false">IF(ISNUMBER($BX1219),IF($BX1219&gt;=2018,1,0),"")</f>
        <v>0</v>
      </c>
      <c r="AC1219" s="0" t="n">
        <f aca="false">IF(ISNUMBER($BX1219),IF($BX1219&gt;=2019,1,0),"")</f>
        <v>0</v>
      </c>
      <c r="AD1219" s="0" t="n">
        <f aca="false">IF($L1219&lt;&gt;"",IF($L1219&gt;2013,1,0),"")</f>
        <v>0</v>
      </c>
      <c r="AE1219" s="0" t="n">
        <f aca="false">IF($L1219&lt;&gt;"",1+IF($L1219&gt;2011,1,0)+IF($L1219&gt;2014,1,0),"")</f>
        <v>1</v>
      </c>
      <c r="AF1219" s="0" t="s">
        <v>87</v>
      </c>
      <c r="AG1219" s="0" t="s">
        <v>88</v>
      </c>
      <c r="AH1219" s="0" t="s">
        <v>2080</v>
      </c>
      <c r="AI1219" s="0" t="s">
        <v>334</v>
      </c>
      <c r="AJ1219" s="0" t="s">
        <v>334</v>
      </c>
      <c r="AK1219" s="0" t="str">
        <f aca="false">IF(AND($CF1219&lt;&gt;"",IFERROR(INDEX(subsample_country_map!$B:$B,MATCH($CF1219,subsample_country_map!$A:$A,0)),"")&lt;&gt;""),INDEX(subsample_country_map!$B:$B,MATCH($CF1219,subsample_country_map!$A:$A,0)),INDEX(lookup!$AA:$AA,MATCH($A1219,lookup!$A:$A,0)))</f>
        <v>3_AsiaPac</v>
      </c>
      <c r="AL1219" s="0" t="str">
        <f aca="false">IF(AND($CF1219&lt;&gt;"",IFERROR(INDEX(subsample_country_map!$C:$C,MATCH($CF1219,subsample_country_map!$A:$A,0)),"")&lt;&gt;""),INDEX(subsample_country_map!$C:$C,MATCH($CF1219,subsample_country_map!$A:$A,0)),INDEX(lookup!$AB:$AB,MATCH($A1219,lookup!$A:$A,0)))</f>
        <v>1_developed</v>
      </c>
      <c r="AM1219" s="0" t="str">
        <f aca="false">IF(AND($CF1219&lt;&gt;"",IFERROR(INDEX(subsample_country_map!$D:$D,MATCH($CF1219,subsample_country_map!$A:$A,0)),"")&lt;&gt;""),INDEX(subsample_country_map!$D:$D,MATCH($CF1219,subsample_country_map!$A:$A,0)),INDEX(lookup!$AC:$AC,MATCH($A1219,lookup!$A:$A,0)))</f>
        <v>1_western</v>
      </c>
      <c r="AN1219" s="0" t="str">
        <f aca="false">IF(AND($CF1219&lt;&gt;"",IFERROR(INDEX(subsample_country_map!$E:$E,MATCH($CF1219,subsample_country_map!$A:$A,0)),"")&lt;&gt;""),INDEX(subsample_country_map!$E:$E,MATCH($CF1219,subsample_country_map!$A:$A,0)),INDEX(lookup!$AD:$AD,MATCH($A1219,lookup!$A:$A,0)))</f>
        <v>1_common law</v>
      </c>
      <c r="AO1219" s="0" t="str">
        <f aca="false">INDEX(lookup!$Y:$Y,MATCH($A1219,lookup!$A:$A,0))</f>
        <v>0_published</v>
      </c>
      <c r="AP1219" s="0" t="str">
        <f aca="false">INDEX(lookup!$Z:$Z,MATCH($A1219,lookup!$A:$A,0))</f>
        <v>1_VHB high</v>
      </c>
      <c r="AQ1219" s="0" t="str">
        <f aca="false">INDEX(lookup!$W:$W,MATCH($A1219,lookup!$A:$A,0))</f>
        <v>3_mgmt</v>
      </c>
      <c r="AS1219" s="0" t="s">
        <v>91</v>
      </c>
      <c r="AT1219" s="0" t="s">
        <v>397</v>
      </c>
      <c r="AU1219" s="0" t="s">
        <v>93</v>
      </c>
      <c r="AV1219" s="0" t="s">
        <v>4426</v>
      </c>
      <c r="AY1219" s="0" t="s">
        <v>1762</v>
      </c>
      <c r="BA1219" s="0" t="n">
        <v>255</v>
      </c>
      <c r="BB1219" s="0" t="s">
        <v>96</v>
      </c>
      <c r="BC1219" s="0" t="s">
        <v>122</v>
      </c>
      <c r="BD1219" s="0" t="s">
        <v>4416</v>
      </c>
      <c r="BE1219" s="0" t="s">
        <v>98</v>
      </c>
      <c r="BI1219" s="0" t="s">
        <v>99</v>
      </c>
      <c r="BJ1219" s="0" t="s">
        <v>4427</v>
      </c>
      <c r="BK1219" s="0" t="s">
        <v>4418</v>
      </c>
      <c r="BL1219" s="0" t="s">
        <v>4428</v>
      </c>
      <c r="BM1219" s="0" t="s">
        <v>4408</v>
      </c>
      <c r="BN1219" s="0" t="s">
        <v>4409</v>
      </c>
      <c r="BO1219" s="0" t="s">
        <v>769</v>
      </c>
      <c r="BP1219" s="0" t="s">
        <v>4404</v>
      </c>
      <c r="BQ1219" s="0" t="s">
        <v>127</v>
      </c>
      <c r="BT1219" s="0" t="n">
        <v>0</v>
      </c>
      <c r="BU1219" s="0" t="s">
        <v>4410</v>
      </c>
      <c r="BW1219" s="0" t="n">
        <v>2009</v>
      </c>
      <c r="BX1219" s="0" t="n">
        <v>2013</v>
      </c>
      <c r="BY1219" s="0" t="s">
        <v>221</v>
      </c>
      <c r="BZ1219" s="0" t="n">
        <v>2011</v>
      </c>
      <c r="CA1219" s="0" t="n">
        <v>0</v>
      </c>
      <c r="CB1219" s="0" t="n">
        <v>0</v>
      </c>
      <c r="CC1219" s="0" t="n">
        <v>0</v>
      </c>
      <c r="CD1219" s="0" t="n">
        <v>-0.157796167988885</v>
      </c>
      <c r="CE1219" s="0" t="n">
        <v>1</v>
      </c>
    </row>
    <row r="1220" customFormat="false" ht="15" hidden="false" customHeight="false" outlineLevel="0" collapsed="false">
      <c r="A1220" s="0" t="s">
        <v>4404</v>
      </c>
      <c r="B1220" s="0" t="n">
        <v>2525</v>
      </c>
      <c r="C1220" s="0" t="n">
        <v>-0.0538450267438357</v>
      </c>
      <c r="D1220" s="0" t="n">
        <v>255</v>
      </c>
      <c r="E1220" s="0" t="n">
        <f aca="false">IF(ISNUMBER($BA1220),$BA1220,IF(AND(ISNUMBER($D1220),ISNUMBER($BW1220),ISNUMBER($BX1220)),$D1220*($BX1220-$BW1220+1),""))</f>
        <v>255</v>
      </c>
      <c r="H1220" s="0" t="s">
        <v>118</v>
      </c>
      <c r="I1220" s="0" t="s">
        <v>842</v>
      </c>
      <c r="J1220" s="0" t="n">
        <f aca="false">IF($BW1220&lt;&gt;"",$BW1220,"")</f>
        <v>2009</v>
      </c>
      <c r="K1220" s="0" t="n">
        <f aca="false">IF($BX1220&lt;&gt;"",$BX1220,"")</f>
        <v>2013</v>
      </c>
      <c r="L1220" s="0" t="n">
        <f aca="false">IF(AND(ISNUMBER($BW1220),ISNUMBER($BX1220)),($BW1220+$BX1220)/2,"")</f>
        <v>2011</v>
      </c>
      <c r="M1220" s="0" t="n">
        <f aca="false">IF($L1220&lt;&gt;"",$L1220,"")</f>
        <v>2011</v>
      </c>
      <c r="N1220" s="0" t="n">
        <f aca="false">IF(AND(ISNUMBER($BW1220),ISNUMBER($BX1220)),MIN(1,MAX(0,($BX1220-2016+1)/($BX1220-$BW1220+1))),"")</f>
        <v>0</v>
      </c>
      <c r="O1220" s="0" t="n">
        <f aca="false">IF(AND(ISNUMBER($BW1220),ISNUMBER($BX1220)),MIN(1,MAX(0,($BX1220-2017+1)/($BX1220-$BW1220+1))),"")</f>
        <v>0</v>
      </c>
      <c r="P1220" s="0" t="n">
        <f aca="false">IF(AND(ISNUMBER($BW1220),ISNUMBER($BX1220)),MIN(1,MAX(0,($BX1220-2018+1)/($BX1220-$BW1220+1))),"")</f>
        <v>0</v>
      </c>
      <c r="Q1220" s="0" t="n">
        <f aca="false">IF(AND(ISNUMBER($BW1220),ISNUMBER($BX1220)),MIN(1,MAX(0,($BX1220-2019+1)/($BX1220-$BW1220+1))),"")</f>
        <v>0</v>
      </c>
      <c r="R1220" s="0" t="n">
        <f aca="false">IF(AND(ISNUMBER($BW1220),ISNUMBER($BX1220)),MIN(1,MAX(0,($BX1220-2016+1)/($BX1220-$BW1220+1))),"")</f>
        <v>0</v>
      </c>
      <c r="S1220" s="0" t="n">
        <f aca="false">IF($L1220&lt;&gt;"",IF($L1220&gt;=2015.5,1,0),"")</f>
        <v>0</v>
      </c>
      <c r="T1220" s="0" t="n">
        <f aca="false">IF($L1220&lt;&gt;"",IF($L1220&gt;=2016,1,0),"")</f>
        <v>0</v>
      </c>
      <c r="U1220" s="0" t="n">
        <f aca="false">IF(ISNUMBER($BX1220),IF($BX1220&gt;=2016,1,0),"")</f>
        <v>0</v>
      </c>
      <c r="V1220" s="0" t="n">
        <f aca="false">IF(ISNUMBER($BW1220),IF($BW1220&gt;=2016,1,0),"")</f>
        <v>0</v>
      </c>
      <c r="W1220" s="0" t="str">
        <f aca="false">IF(AND(ISNUMBER($BW1220),ISNUMBER($BX1220)),IF($BW1220&gt;=2016,"post-only",IF($BX1220&lt;2016,"pre-only","mixed")),"")</f>
        <v>pre-only</v>
      </c>
      <c r="X1220" s="0" t="n">
        <f aca="false">IF(AND(ISNUMBER($BW1220),ISNUMBER($BX1220)),MIN(1,MAX(0,($BX1220-2017+1)/($BX1220-$BW1220+1))),"")</f>
        <v>0</v>
      </c>
      <c r="Y1220" s="0" t="n">
        <f aca="false">IF(AND(ISNUMBER($BW1220),ISNUMBER($BX1220)),MIN(1,MAX(0,($BX1220-2018+1)/($BX1220-$BW1220+1))),"")</f>
        <v>0</v>
      </c>
      <c r="Z1220" s="0" t="n">
        <f aca="false">IF(AND(ISNUMBER($BW1220),ISNUMBER($BX1220)),MIN(1,MAX(0,($BX1220-2019+1)/($BX1220-$BW1220+1))),"")</f>
        <v>0</v>
      </c>
      <c r="AA1220" s="0" t="n">
        <f aca="false">IF(ISNUMBER($BX1220),IF($BX1220&gt;=2017,1,0),"")</f>
        <v>0</v>
      </c>
      <c r="AB1220" s="0" t="n">
        <f aca="false">IF(ISNUMBER($BX1220),IF($BX1220&gt;=2018,1,0),"")</f>
        <v>0</v>
      </c>
      <c r="AC1220" s="0" t="n">
        <f aca="false">IF(ISNUMBER($BX1220),IF($BX1220&gt;=2019,1,0),"")</f>
        <v>0</v>
      </c>
      <c r="AD1220" s="0" t="n">
        <f aca="false">IF($L1220&lt;&gt;"",IF($L1220&gt;2013,1,0),"")</f>
        <v>0</v>
      </c>
      <c r="AE1220" s="0" t="n">
        <f aca="false">IF($L1220&lt;&gt;"",1+IF($L1220&gt;2011,1,0)+IF($L1220&gt;2014,1,0),"")</f>
        <v>1</v>
      </c>
      <c r="AF1220" s="0" t="s">
        <v>87</v>
      </c>
      <c r="AG1220" s="0" t="s">
        <v>436</v>
      </c>
      <c r="AH1220" s="0" t="s">
        <v>2080</v>
      </c>
      <c r="AI1220" s="0" t="s">
        <v>334</v>
      </c>
      <c r="AJ1220" s="0" t="s">
        <v>334</v>
      </c>
      <c r="AK1220" s="0" t="str">
        <f aca="false">IF(AND($CF1220&lt;&gt;"",IFERROR(INDEX(subsample_country_map!$B:$B,MATCH($CF1220,subsample_country_map!$A:$A,0)),"")&lt;&gt;""),INDEX(subsample_country_map!$B:$B,MATCH($CF1220,subsample_country_map!$A:$A,0)),INDEX(lookup!$AA:$AA,MATCH($A1220,lookup!$A:$A,0)))</f>
        <v>3_AsiaPac</v>
      </c>
      <c r="AL1220" s="0" t="str">
        <f aca="false">IF(AND($CF1220&lt;&gt;"",IFERROR(INDEX(subsample_country_map!$C:$C,MATCH($CF1220,subsample_country_map!$A:$A,0)),"")&lt;&gt;""),INDEX(subsample_country_map!$C:$C,MATCH($CF1220,subsample_country_map!$A:$A,0)),INDEX(lookup!$AB:$AB,MATCH($A1220,lookup!$A:$A,0)))</f>
        <v>1_developed</v>
      </c>
      <c r="AM1220" s="0" t="str">
        <f aca="false">IF(AND($CF1220&lt;&gt;"",IFERROR(INDEX(subsample_country_map!$D:$D,MATCH($CF1220,subsample_country_map!$A:$A,0)),"")&lt;&gt;""),INDEX(subsample_country_map!$D:$D,MATCH($CF1220,subsample_country_map!$A:$A,0)),INDEX(lookup!$AC:$AC,MATCH($A1220,lookup!$A:$A,0)))</f>
        <v>1_western</v>
      </c>
      <c r="AN1220" s="0" t="str">
        <f aca="false">IF(AND($CF1220&lt;&gt;"",IFERROR(INDEX(subsample_country_map!$E:$E,MATCH($CF1220,subsample_country_map!$A:$A,0)),"")&lt;&gt;""),INDEX(subsample_country_map!$E:$E,MATCH($CF1220,subsample_country_map!$A:$A,0)),INDEX(lookup!$AD:$AD,MATCH($A1220,lookup!$A:$A,0)))</f>
        <v>1_common law</v>
      </c>
      <c r="AO1220" s="0" t="str">
        <f aca="false">INDEX(lookup!$Y:$Y,MATCH($A1220,lookup!$A:$A,0))</f>
        <v>0_published</v>
      </c>
      <c r="AP1220" s="0" t="str">
        <f aca="false">INDEX(lookup!$Z:$Z,MATCH($A1220,lookup!$A:$A,0))</f>
        <v>1_VHB high</v>
      </c>
      <c r="AQ1220" s="0" t="str">
        <f aca="false">INDEX(lookup!$W:$W,MATCH($A1220,lookup!$A:$A,0))</f>
        <v>3_mgmt</v>
      </c>
      <c r="AS1220" s="0" t="s">
        <v>91</v>
      </c>
      <c r="AT1220" s="0" t="s">
        <v>111</v>
      </c>
      <c r="AU1220" s="0" t="s">
        <v>93</v>
      </c>
      <c r="AV1220" s="0" t="s">
        <v>3206</v>
      </c>
      <c r="AY1220" s="0" t="s">
        <v>4429</v>
      </c>
      <c r="BA1220" s="0" t="n">
        <v>255</v>
      </c>
      <c r="BB1220" s="0" t="s">
        <v>96</v>
      </c>
      <c r="BC1220" s="0" t="s">
        <v>122</v>
      </c>
      <c r="BD1220" s="0" t="s">
        <v>4416</v>
      </c>
      <c r="BE1220" s="0" t="s">
        <v>98</v>
      </c>
      <c r="BI1220" s="0" t="s">
        <v>99</v>
      </c>
      <c r="BJ1220" s="0" t="s">
        <v>4427</v>
      </c>
      <c r="BK1220" s="0" t="s">
        <v>4418</v>
      </c>
      <c r="BL1220" s="0" t="s">
        <v>4430</v>
      </c>
      <c r="BM1220" s="0" t="s">
        <v>4431</v>
      </c>
      <c r="BN1220" s="0" t="s">
        <v>4409</v>
      </c>
      <c r="BO1220" s="0" t="s">
        <v>769</v>
      </c>
      <c r="BP1220" s="0" t="s">
        <v>4404</v>
      </c>
      <c r="BQ1220" s="0" t="s">
        <v>127</v>
      </c>
      <c r="BT1220" s="0" t="n">
        <v>0</v>
      </c>
      <c r="BU1220" s="0" t="s">
        <v>4410</v>
      </c>
      <c r="BW1220" s="0" t="n">
        <v>2009</v>
      </c>
      <c r="BX1220" s="0" t="n">
        <v>2013</v>
      </c>
      <c r="BY1220" s="0" t="s">
        <v>221</v>
      </c>
      <c r="BZ1220" s="0" t="n">
        <v>2011</v>
      </c>
      <c r="CA1220" s="0" t="n">
        <v>0</v>
      </c>
      <c r="CB1220" s="0" t="n">
        <v>0</v>
      </c>
      <c r="CC1220" s="0" t="n">
        <v>0</v>
      </c>
      <c r="CD1220" s="0" t="n">
        <v>-0.053897154848172</v>
      </c>
      <c r="CE1220" s="0" t="n">
        <v>1</v>
      </c>
    </row>
    <row r="1221" customFormat="false" ht="15" hidden="false" customHeight="false" outlineLevel="0" collapsed="false">
      <c r="A1221" s="0" t="s">
        <v>4404</v>
      </c>
      <c r="B1221" s="0" t="n">
        <v>2526</v>
      </c>
      <c r="C1221" s="0" t="n">
        <v>-0.107944453701639</v>
      </c>
      <c r="D1221" s="0" t="n">
        <v>252</v>
      </c>
      <c r="E1221" s="0" t="n">
        <f aca="false">IF(ISNUMBER($BA1221),$BA1221,IF(AND(ISNUMBER($D1221),ISNUMBER($BW1221),ISNUMBER($BX1221)),$D1221*($BX1221-$BW1221+1),""))</f>
        <v>252</v>
      </c>
      <c r="H1221" s="0" t="s">
        <v>118</v>
      </c>
      <c r="I1221" s="0" t="s">
        <v>842</v>
      </c>
      <c r="J1221" s="0" t="n">
        <f aca="false">IF($BW1221&lt;&gt;"",$BW1221,"")</f>
        <v>2009</v>
      </c>
      <c r="K1221" s="0" t="n">
        <f aca="false">IF($BX1221&lt;&gt;"",$BX1221,"")</f>
        <v>2013</v>
      </c>
      <c r="L1221" s="0" t="n">
        <f aca="false">IF(AND(ISNUMBER($BW1221),ISNUMBER($BX1221)),($BW1221+$BX1221)/2,"")</f>
        <v>2011</v>
      </c>
      <c r="M1221" s="0" t="n">
        <f aca="false">IF($L1221&lt;&gt;"",$L1221,"")</f>
        <v>2011</v>
      </c>
      <c r="N1221" s="0" t="n">
        <f aca="false">IF(AND(ISNUMBER($BW1221),ISNUMBER($BX1221)),MIN(1,MAX(0,($BX1221-2016+1)/($BX1221-$BW1221+1))),"")</f>
        <v>0</v>
      </c>
      <c r="O1221" s="0" t="n">
        <f aca="false">IF(AND(ISNUMBER($BW1221),ISNUMBER($BX1221)),MIN(1,MAX(0,($BX1221-2017+1)/($BX1221-$BW1221+1))),"")</f>
        <v>0</v>
      </c>
      <c r="P1221" s="0" t="n">
        <f aca="false">IF(AND(ISNUMBER($BW1221),ISNUMBER($BX1221)),MIN(1,MAX(0,($BX1221-2018+1)/($BX1221-$BW1221+1))),"")</f>
        <v>0</v>
      </c>
      <c r="Q1221" s="0" t="n">
        <f aca="false">IF(AND(ISNUMBER($BW1221),ISNUMBER($BX1221)),MIN(1,MAX(0,($BX1221-2019+1)/($BX1221-$BW1221+1))),"")</f>
        <v>0</v>
      </c>
      <c r="R1221" s="0" t="n">
        <f aca="false">IF(AND(ISNUMBER($BW1221),ISNUMBER($BX1221)),MIN(1,MAX(0,($BX1221-2016+1)/($BX1221-$BW1221+1))),"")</f>
        <v>0</v>
      </c>
      <c r="S1221" s="0" t="n">
        <f aca="false">IF($L1221&lt;&gt;"",IF($L1221&gt;=2015.5,1,0),"")</f>
        <v>0</v>
      </c>
      <c r="T1221" s="0" t="n">
        <f aca="false">IF($L1221&lt;&gt;"",IF($L1221&gt;=2016,1,0),"")</f>
        <v>0</v>
      </c>
      <c r="U1221" s="0" t="n">
        <f aca="false">IF(ISNUMBER($BX1221),IF($BX1221&gt;=2016,1,0),"")</f>
        <v>0</v>
      </c>
      <c r="V1221" s="0" t="n">
        <f aca="false">IF(ISNUMBER($BW1221),IF($BW1221&gt;=2016,1,0),"")</f>
        <v>0</v>
      </c>
      <c r="W1221" s="0" t="str">
        <f aca="false">IF(AND(ISNUMBER($BW1221),ISNUMBER($BX1221)),IF($BW1221&gt;=2016,"post-only",IF($BX1221&lt;2016,"pre-only","mixed")),"")</f>
        <v>pre-only</v>
      </c>
      <c r="X1221" s="0" t="n">
        <f aca="false">IF(AND(ISNUMBER($BW1221),ISNUMBER($BX1221)),MIN(1,MAX(0,($BX1221-2017+1)/($BX1221-$BW1221+1))),"")</f>
        <v>0</v>
      </c>
      <c r="Y1221" s="0" t="n">
        <f aca="false">IF(AND(ISNUMBER($BW1221),ISNUMBER($BX1221)),MIN(1,MAX(0,($BX1221-2018+1)/($BX1221-$BW1221+1))),"")</f>
        <v>0</v>
      </c>
      <c r="Z1221" s="0" t="n">
        <f aca="false">IF(AND(ISNUMBER($BW1221),ISNUMBER($BX1221)),MIN(1,MAX(0,($BX1221-2019+1)/($BX1221-$BW1221+1))),"")</f>
        <v>0</v>
      </c>
      <c r="AA1221" s="0" t="n">
        <f aca="false">IF(ISNUMBER($BX1221),IF($BX1221&gt;=2017,1,0),"")</f>
        <v>0</v>
      </c>
      <c r="AB1221" s="0" t="n">
        <f aca="false">IF(ISNUMBER($BX1221),IF($BX1221&gt;=2018,1,0),"")</f>
        <v>0</v>
      </c>
      <c r="AC1221" s="0" t="n">
        <f aca="false">IF(ISNUMBER($BX1221),IF($BX1221&gt;=2019,1,0),"")</f>
        <v>0</v>
      </c>
      <c r="AD1221" s="0" t="n">
        <f aca="false">IF($L1221&lt;&gt;"",IF($L1221&gt;2013,1,0),"")</f>
        <v>0</v>
      </c>
      <c r="AE1221" s="0" t="n">
        <f aca="false">IF($L1221&lt;&gt;"",1+IF($L1221&gt;2011,1,0)+IF($L1221&gt;2014,1,0),"")</f>
        <v>1</v>
      </c>
      <c r="AF1221" s="0" t="s">
        <v>87</v>
      </c>
      <c r="AG1221" s="0" t="s">
        <v>88</v>
      </c>
      <c r="AH1221" s="0" t="s">
        <v>2080</v>
      </c>
      <c r="AI1221" s="0" t="s">
        <v>334</v>
      </c>
      <c r="AJ1221" s="0" t="s">
        <v>334</v>
      </c>
      <c r="AK1221" s="0" t="str">
        <f aca="false">IF(AND($CF1221&lt;&gt;"",IFERROR(INDEX(subsample_country_map!$B:$B,MATCH($CF1221,subsample_country_map!$A:$A,0)),"")&lt;&gt;""),INDEX(subsample_country_map!$B:$B,MATCH($CF1221,subsample_country_map!$A:$A,0)),INDEX(lookup!$AA:$AA,MATCH($A1221,lookup!$A:$A,0)))</f>
        <v>3_AsiaPac</v>
      </c>
      <c r="AL1221" s="0" t="str">
        <f aca="false">IF(AND($CF1221&lt;&gt;"",IFERROR(INDEX(subsample_country_map!$C:$C,MATCH($CF1221,subsample_country_map!$A:$A,0)),"")&lt;&gt;""),INDEX(subsample_country_map!$C:$C,MATCH($CF1221,subsample_country_map!$A:$A,0)),INDEX(lookup!$AB:$AB,MATCH($A1221,lookup!$A:$A,0)))</f>
        <v>1_developed</v>
      </c>
      <c r="AM1221" s="0" t="str">
        <f aca="false">IF(AND($CF1221&lt;&gt;"",IFERROR(INDEX(subsample_country_map!$D:$D,MATCH($CF1221,subsample_country_map!$A:$A,0)),"")&lt;&gt;""),INDEX(subsample_country_map!$D:$D,MATCH($CF1221,subsample_country_map!$A:$A,0)),INDEX(lookup!$AC:$AC,MATCH($A1221,lookup!$A:$A,0)))</f>
        <v>1_western</v>
      </c>
      <c r="AN1221" s="0" t="str">
        <f aca="false">IF(AND($CF1221&lt;&gt;"",IFERROR(INDEX(subsample_country_map!$E:$E,MATCH($CF1221,subsample_country_map!$A:$A,0)),"")&lt;&gt;""),INDEX(subsample_country_map!$E:$E,MATCH($CF1221,subsample_country_map!$A:$A,0)),INDEX(lookup!$AD:$AD,MATCH($A1221,lookup!$A:$A,0)))</f>
        <v>1_common law</v>
      </c>
      <c r="AO1221" s="0" t="str">
        <f aca="false">INDEX(lookup!$Y:$Y,MATCH($A1221,lookup!$A:$A,0))</f>
        <v>0_published</v>
      </c>
      <c r="AP1221" s="0" t="str">
        <f aca="false">INDEX(lookup!$Z:$Z,MATCH($A1221,lookup!$A:$A,0))</f>
        <v>1_VHB high</v>
      </c>
      <c r="AQ1221" s="0" t="str">
        <f aca="false">INDEX(lookup!$W:$W,MATCH($A1221,lookup!$A:$A,0))</f>
        <v>3_mgmt</v>
      </c>
      <c r="AS1221" s="0" t="s">
        <v>91</v>
      </c>
      <c r="AT1221" s="0" t="s">
        <v>397</v>
      </c>
      <c r="AU1221" s="0" t="s">
        <v>93</v>
      </c>
      <c r="AV1221" s="0" t="s">
        <v>4432</v>
      </c>
      <c r="AY1221" s="0" t="s">
        <v>1501</v>
      </c>
      <c r="BA1221" s="0" t="n">
        <v>252</v>
      </c>
      <c r="BB1221" s="0" t="s">
        <v>96</v>
      </c>
      <c r="BC1221" s="0" t="s">
        <v>122</v>
      </c>
      <c r="BD1221" s="0" t="s">
        <v>4416</v>
      </c>
      <c r="BE1221" s="0" t="s">
        <v>98</v>
      </c>
      <c r="BI1221" s="0" t="s">
        <v>99</v>
      </c>
      <c r="BJ1221" s="0" t="s">
        <v>4433</v>
      </c>
      <c r="BK1221" s="0" t="s">
        <v>4418</v>
      </c>
      <c r="BL1221" s="0" t="s">
        <v>4434</v>
      </c>
      <c r="BM1221" s="0" t="s">
        <v>4408</v>
      </c>
      <c r="BN1221" s="0" t="s">
        <v>4409</v>
      </c>
      <c r="BO1221" s="0" t="s">
        <v>769</v>
      </c>
      <c r="BP1221" s="0" t="s">
        <v>4404</v>
      </c>
      <c r="BQ1221" s="0" t="s">
        <v>127</v>
      </c>
      <c r="BT1221" s="0" t="n">
        <v>0</v>
      </c>
      <c r="BU1221" s="0" t="s">
        <v>4410</v>
      </c>
      <c r="BW1221" s="0" t="n">
        <v>2009</v>
      </c>
      <c r="BX1221" s="0" t="n">
        <v>2013</v>
      </c>
      <c r="BY1221" s="0" t="s">
        <v>221</v>
      </c>
      <c r="BZ1221" s="0" t="n">
        <v>2011</v>
      </c>
      <c r="CA1221" s="0" t="n">
        <v>0</v>
      </c>
      <c r="CB1221" s="0" t="n">
        <v>0</v>
      </c>
      <c r="CC1221" s="0" t="n">
        <v>0</v>
      </c>
      <c r="CD1221" s="0" t="n">
        <v>-0.1083666658681</v>
      </c>
      <c r="CE1221" s="0" t="n">
        <v>1</v>
      </c>
    </row>
    <row r="1222" customFormat="false" ht="15" hidden="false" customHeight="false" outlineLevel="0" collapsed="false">
      <c r="A1222" s="0" t="s">
        <v>4404</v>
      </c>
      <c r="B1222" s="0" t="n">
        <v>2527</v>
      </c>
      <c r="C1222" s="0" t="n">
        <v>0.0355299218085096</v>
      </c>
      <c r="D1222" s="0" t="n">
        <v>252</v>
      </c>
      <c r="E1222" s="0" t="n">
        <f aca="false">IF(ISNUMBER($BA1222),$BA1222,IF(AND(ISNUMBER($D1222),ISNUMBER($BW1222),ISNUMBER($BX1222)),$D1222*($BX1222-$BW1222+1),""))</f>
        <v>252</v>
      </c>
      <c r="H1222" s="0" t="s">
        <v>118</v>
      </c>
      <c r="I1222" s="0" t="s">
        <v>842</v>
      </c>
      <c r="J1222" s="0" t="n">
        <f aca="false">IF($BW1222&lt;&gt;"",$BW1222,"")</f>
        <v>2009</v>
      </c>
      <c r="K1222" s="0" t="n">
        <f aca="false">IF($BX1222&lt;&gt;"",$BX1222,"")</f>
        <v>2013</v>
      </c>
      <c r="L1222" s="0" t="n">
        <f aca="false">IF(AND(ISNUMBER($BW1222),ISNUMBER($BX1222)),($BW1222+$BX1222)/2,"")</f>
        <v>2011</v>
      </c>
      <c r="M1222" s="0" t="n">
        <f aca="false">IF($L1222&lt;&gt;"",$L1222,"")</f>
        <v>2011</v>
      </c>
      <c r="N1222" s="0" t="n">
        <f aca="false">IF(AND(ISNUMBER($BW1222),ISNUMBER($BX1222)),MIN(1,MAX(0,($BX1222-2016+1)/($BX1222-$BW1222+1))),"")</f>
        <v>0</v>
      </c>
      <c r="O1222" s="0" t="n">
        <f aca="false">IF(AND(ISNUMBER($BW1222),ISNUMBER($BX1222)),MIN(1,MAX(0,($BX1222-2017+1)/($BX1222-$BW1222+1))),"")</f>
        <v>0</v>
      </c>
      <c r="P1222" s="0" t="n">
        <f aca="false">IF(AND(ISNUMBER($BW1222),ISNUMBER($BX1222)),MIN(1,MAX(0,($BX1222-2018+1)/($BX1222-$BW1222+1))),"")</f>
        <v>0</v>
      </c>
      <c r="Q1222" s="0" t="n">
        <f aca="false">IF(AND(ISNUMBER($BW1222),ISNUMBER($BX1222)),MIN(1,MAX(0,($BX1222-2019+1)/($BX1222-$BW1222+1))),"")</f>
        <v>0</v>
      </c>
      <c r="R1222" s="0" t="n">
        <f aca="false">IF(AND(ISNUMBER($BW1222),ISNUMBER($BX1222)),MIN(1,MAX(0,($BX1222-2016+1)/($BX1222-$BW1222+1))),"")</f>
        <v>0</v>
      </c>
      <c r="S1222" s="0" t="n">
        <f aca="false">IF($L1222&lt;&gt;"",IF($L1222&gt;=2015.5,1,0),"")</f>
        <v>0</v>
      </c>
      <c r="T1222" s="0" t="n">
        <f aca="false">IF($L1222&lt;&gt;"",IF($L1222&gt;=2016,1,0),"")</f>
        <v>0</v>
      </c>
      <c r="U1222" s="0" t="n">
        <f aca="false">IF(ISNUMBER($BX1222),IF($BX1222&gt;=2016,1,0),"")</f>
        <v>0</v>
      </c>
      <c r="V1222" s="0" t="n">
        <f aca="false">IF(ISNUMBER($BW1222),IF($BW1222&gt;=2016,1,0),"")</f>
        <v>0</v>
      </c>
      <c r="W1222" s="0" t="str">
        <f aca="false">IF(AND(ISNUMBER($BW1222),ISNUMBER($BX1222)),IF($BW1222&gt;=2016,"post-only",IF($BX1222&lt;2016,"pre-only","mixed")),"")</f>
        <v>pre-only</v>
      </c>
      <c r="X1222" s="0" t="n">
        <f aca="false">IF(AND(ISNUMBER($BW1222),ISNUMBER($BX1222)),MIN(1,MAX(0,($BX1222-2017+1)/($BX1222-$BW1222+1))),"")</f>
        <v>0</v>
      </c>
      <c r="Y1222" s="0" t="n">
        <f aca="false">IF(AND(ISNUMBER($BW1222),ISNUMBER($BX1222)),MIN(1,MAX(0,($BX1222-2018+1)/($BX1222-$BW1222+1))),"")</f>
        <v>0</v>
      </c>
      <c r="Z1222" s="0" t="n">
        <f aca="false">IF(AND(ISNUMBER($BW1222),ISNUMBER($BX1222)),MIN(1,MAX(0,($BX1222-2019+1)/($BX1222-$BW1222+1))),"")</f>
        <v>0</v>
      </c>
      <c r="AA1222" s="0" t="n">
        <f aca="false">IF(ISNUMBER($BX1222),IF($BX1222&gt;=2017,1,0),"")</f>
        <v>0</v>
      </c>
      <c r="AB1222" s="0" t="n">
        <f aca="false">IF(ISNUMBER($BX1222),IF($BX1222&gt;=2018,1,0),"")</f>
        <v>0</v>
      </c>
      <c r="AC1222" s="0" t="n">
        <f aca="false">IF(ISNUMBER($BX1222),IF($BX1222&gt;=2019,1,0),"")</f>
        <v>0</v>
      </c>
      <c r="AD1222" s="0" t="n">
        <f aca="false">IF($L1222&lt;&gt;"",IF($L1222&gt;2013,1,0),"")</f>
        <v>0</v>
      </c>
      <c r="AE1222" s="0" t="n">
        <f aca="false">IF($L1222&lt;&gt;"",1+IF($L1222&gt;2011,1,0)+IF($L1222&gt;2014,1,0),"")</f>
        <v>1</v>
      </c>
      <c r="AF1222" s="0" t="s">
        <v>87</v>
      </c>
      <c r="AG1222" s="0" t="s">
        <v>436</v>
      </c>
      <c r="AH1222" s="0" t="s">
        <v>2080</v>
      </c>
      <c r="AI1222" s="0" t="s">
        <v>334</v>
      </c>
      <c r="AJ1222" s="0" t="s">
        <v>334</v>
      </c>
      <c r="AK1222" s="0" t="str">
        <f aca="false">IF(AND($CF1222&lt;&gt;"",IFERROR(INDEX(subsample_country_map!$B:$B,MATCH($CF1222,subsample_country_map!$A:$A,0)),"")&lt;&gt;""),INDEX(subsample_country_map!$B:$B,MATCH($CF1222,subsample_country_map!$A:$A,0)),INDEX(lookup!$AA:$AA,MATCH($A1222,lookup!$A:$A,0)))</f>
        <v>3_AsiaPac</v>
      </c>
      <c r="AL1222" s="0" t="str">
        <f aca="false">IF(AND($CF1222&lt;&gt;"",IFERROR(INDEX(subsample_country_map!$C:$C,MATCH($CF1222,subsample_country_map!$A:$A,0)),"")&lt;&gt;""),INDEX(subsample_country_map!$C:$C,MATCH($CF1222,subsample_country_map!$A:$A,0)),INDEX(lookup!$AB:$AB,MATCH($A1222,lookup!$A:$A,0)))</f>
        <v>1_developed</v>
      </c>
      <c r="AM1222" s="0" t="str">
        <f aca="false">IF(AND($CF1222&lt;&gt;"",IFERROR(INDEX(subsample_country_map!$D:$D,MATCH($CF1222,subsample_country_map!$A:$A,0)),"")&lt;&gt;""),INDEX(subsample_country_map!$D:$D,MATCH($CF1222,subsample_country_map!$A:$A,0)),INDEX(lookup!$AC:$AC,MATCH($A1222,lookup!$A:$A,0)))</f>
        <v>1_western</v>
      </c>
      <c r="AN1222" s="0" t="str">
        <f aca="false">IF(AND($CF1222&lt;&gt;"",IFERROR(INDEX(subsample_country_map!$E:$E,MATCH($CF1222,subsample_country_map!$A:$A,0)),"")&lt;&gt;""),INDEX(subsample_country_map!$E:$E,MATCH($CF1222,subsample_country_map!$A:$A,0)),INDEX(lookup!$AD:$AD,MATCH($A1222,lookup!$A:$A,0)))</f>
        <v>1_common law</v>
      </c>
      <c r="AO1222" s="0" t="str">
        <f aca="false">INDEX(lookup!$Y:$Y,MATCH($A1222,lookup!$A:$A,0))</f>
        <v>0_published</v>
      </c>
      <c r="AP1222" s="0" t="str">
        <f aca="false">INDEX(lookup!$Z:$Z,MATCH($A1222,lookup!$A:$A,0))</f>
        <v>1_VHB high</v>
      </c>
      <c r="AQ1222" s="0" t="str">
        <f aca="false">INDEX(lookup!$W:$W,MATCH($A1222,lookup!$A:$A,0))</f>
        <v>3_mgmt</v>
      </c>
      <c r="AS1222" s="0" t="s">
        <v>91</v>
      </c>
      <c r="AT1222" s="0" t="s">
        <v>111</v>
      </c>
      <c r="AU1222" s="0" t="s">
        <v>93</v>
      </c>
      <c r="AV1222" s="0" t="s">
        <v>1575</v>
      </c>
      <c r="AY1222" s="0" t="s">
        <v>4435</v>
      </c>
      <c r="BA1222" s="0" t="n">
        <v>252</v>
      </c>
      <c r="BB1222" s="0" t="s">
        <v>96</v>
      </c>
      <c r="BC1222" s="0" t="s">
        <v>122</v>
      </c>
      <c r="BD1222" s="0" t="s">
        <v>4416</v>
      </c>
      <c r="BE1222" s="0" t="s">
        <v>98</v>
      </c>
      <c r="BI1222" s="0" t="s">
        <v>99</v>
      </c>
      <c r="BJ1222" s="0" t="s">
        <v>4433</v>
      </c>
      <c r="BK1222" s="0" t="s">
        <v>4418</v>
      </c>
      <c r="BL1222" s="0" t="s">
        <v>4436</v>
      </c>
      <c r="BM1222" s="0" t="s">
        <v>4437</v>
      </c>
      <c r="BN1222" s="0" t="s">
        <v>4409</v>
      </c>
      <c r="BO1222" s="0" t="s">
        <v>769</v>
      </c>
      <c r="BP1222" s="0" t="s">
        <v>4404</v>
      </c>
      <c r="BQ1222" s="0" t="s">
        <v>127</v>
      </c>
      <c r="BT1222" s="0" t="n">
        <v>0</v>
      </c>
      <c r="BU1222" s="0" t="s">
        <v>4410</v>
      </c>
      <c r="BW1222" s="0" t="n">
        <v>2009</v>
      </c>
      <c r="BX1222" s="0" t="n">
        <v>2013</v>
      </c>
      <c r="BY1222" s="0" t="s">
        <v>221</v>
      </c>
      <c r="BZ1222" s="0" t="n">
        <v>2011</v>
      </c>
      <c r="CA1222" s="0" t="n">
        <v>0</v>
      </c>
      <c r="CB1222" s="0" t="n">
        <v>0</v>
      </c>
      <c r="CC1222" s="0" t="n">
        <v>0</v>
      </c>
      <c r="CD1222" s="0" t="n">
        <v>0.0355448838418519</v>
      </c>
      <c r="CE1222" s="0" t="n">
        <v>1</v>
      </c>
    </row>
    <row r="1223" customFormat="false" ht="15" hidden="false" customHeight="false" outlineLevel="0" collapsed="false">
      <c r="A1223" s="0" t="s">
        <v>4404</v>
      </c>
      <c r="B1223" s="0" t="n">
        <v>2528</v>
      </c>
      <c r="C1223" s="0" t="n">
        <v>-0.150742783080179</v>
      </c>
      <c r="D1223" s="0" t="n">
        <v>184</v>
      </c>
      <c r="E1223" s="0" t="n">
        <f aca="false">IF(ISNUMBER($BA1223),$BA1223,IF(AND(ISNUMBER($D1223),ISNUMBER($BW1223),ISNUMBER($BX1223)),$D1223*($BX1223-$BW1223+1),""))</f>
        <v>184</v>
      </c>
      <c r="H1223" s="0" t="s">
        <v>118</v>
      </c>
      <c r="I1223" s="0" t="s">
        <v>842</v>
      </c>
      <c r="J1223" s="0" t="n">
        <f aca="false">IF($BW1223&lt;&gt;"",$BW1223,"")</f>
        <v>2009</v>
      </c>
      <c r="K1223" s="0" t="n">
        <f aca="false">IF($BX1223&lt;&gt;"",$BX1223,"")</f>
        <v>2013</v>
      </c>
      <c r="L1223" s="0" t="n">
        <f aca="false">IF(AND(ISNUMBER($BW1223),ISNUMBER($BX1223)),($BW1223+$BX1223)/2,"")</f>
        <v>2011</v>
      </c>
      <c r="M1223" s="0" t="n">
        <f aca="false">IF($L1223&lt;&gt;"",$L1223,"")</f>
        <v>2011</v>
      </c>
      <c r="N1223" s="0" t="n">
        <f aca="false">IF(AND(ISNUMBER($BW1223),ISNUMBER($BX1223)),MIN(1,MAX(0,($BX1223-2016+1)/($BX1223-$BW1223+1))),"")</f>
        <v>0</v>
      </c>
      <c r="O1223" s="0" t="n">
        <f aca="false">IF(AND(ISNUMBER($BW1223),ISNUMBER($BX1223)),MIN(1,MAX(0,($BX1223-2017+1)/($BX1223-$BW1223+1))),"")</f>
        <v>0</v>
      </c>
      <c r="P1223" s="0" t="n">
        <f aca="false">IF(AND(ISNUMBER($BW1223),ISNUMBER($BX1223)),MIN(1,MAX(0,($BX1223-2018+1)/($BX1223-$BW1223+1))),"")</f>
        <v>0</v>
      </c>
      <c r="Q1223" s="0" t="n">
        <f aca="false">IF(AND(ISNUMBER($BW1223),ISNUMBER($BX1223)),MIN(1,MAX(0,($BX1223-2019+1)/($BX1223-$BW1223+1))),"")</f>
        <v>0</v>
      </c>
      <c r="R1223" s="0" t="n">
        <f aca="false">IF(AND(ISNUMBER($BW1223),ISNUMBER($BX1223)),MIN(1,MAX(0,($BX1223-2016+1)/($BX1223-$BW1223+1))),"")</f>
        <v>0</v>
      </c>
      <c r="S1223" s="0" t="n">
        <f aca="false">IF($L1223&lt;&gt;"",IF($L1223&gt;=2015.5,1,0),"")</f>
        <v>0</v>
      </c>
      <c r="T1223" s="0" t="n">
        <f aca="false">IF($L1223&lt;&gt;"",IF($L1223&gt;=2016,1,0),"")</f>
        <v>0</v>
      </c>
      <c r="U1223" s="0" t="n">
        <f aca="false">IF(ISNUMBER($BX1223),IF($BX1223&gt;=2016,1,0),"")</f>
        <v>0</v>
      </c>
      <c r="V1223" s="0" t="n">
        <f aca="false">IF(ISNUMBER($BW1223),IF($BW1223&gt;=2016,1,0),"")</f>
        <v>0</v>
      </c>
      <c r="W1223" s="0" t="str">
        <f aca="false">IF(AND(ISNUMBER($BW1223),ISNUMBER($BX1223)),IF($BW1223&gt;=2016,"post-only",IF($BX1223&lt;2016,"pre-only","mixed")),"")</f>
        <v>pre-only</v>
      </c>
      <c r="X1223" s="0" t="n">
        <f aca="false">IF(AND(ISNUMBER($BW1223),ISNUMBER($BX1223)),MIN(1,MAX(0,($BX1223-2017+1)/($BX1223-$BW1223+1))),"")</f>
        <v>0</v>
      </c>
      <c r="Y1223" s="0" t="n">
        <f aca="false">IF(AND(ISNUMBER($BW1223),ISNUMBER($BX1223)),MIN(1,MAX(0,($BX1223-2018+1)/($BX1223-$BW1223+1))),"")</f>
        <v>0</v>
      </c>
      <c r="Z1223" s="0" t="n">
        <f aca="false">IF(AND(ISNUMBER($BW1223),ISNUMBER($BX1223)),MIN(1,MAX(0,($BX1223-2019+1)/($BX1223-$BW1223+1))),"")</f>
        <v>0</v>
      </c>
      <c r="AA1223" s="0" t="n">
        <f aca="false">IF(ISNUMBER($BX1223),IF($BX1223&gt;=2017,1,0),"")</f>
        <v>0</v>
      </c>
      <c r="AB1223" s="0" t="n">
        <f aca="false">IF(ISNUMBER($BX1223),IF($BX1223&gt;=2018,1,0),"")</f>
        <v>0</v>
      </c>
      <c r="AC1223" s="0" t="n">
        <f aca="false">IF(ISNUMBER($BX1223),IF($BX1223&gt;=2019,1,0),"")</f>
        <v>0</v>
      </c>
      <c r="AD1223" s="0" t="n">
        <f aca="false">IF($L1223&lt;&gt;"",IF($L1223&gt;2013,1,0),"")</f>
        <v>0</v>
      </c>
      <c r="AE1223" s="0" t="n">
        <f aca="false">IF($L1223&lt;&gt;"",1+IF($L1223&gt;2011,1,0)+IF($L1223&gt;2014,1,0),"")</f>
        <v>1</v>
      </c>
      <c r="AF1223" s="0" t="s">
        <v>87</v>
      </c>
      <c r="AG1223" s="0" t="s">
        <v>88</v>
      </c>
      <c r="AH1223" s="0" t="s">
        <v>2080</v>
      </c>
      <c r="AI1223" s="0" t="s">
        <v>334</v>
      </c>
      <c r="AJ1223" s="0" t="s">
        <v>334</v>
      </c>
      <c r="AK1223" s="0" t="str">
        <f aca="false">IF(AND($CF1223&lt;&gt;"",IFERROR(INDEX(subsample_country_map!$B:$B,MATCH($CF1223,subsample_country_map!$A:$A,0)),"")&lt;&gt;""),INDEX(subsample_country_map!$B:$B,MATCH($CF1223,subsample_country_map!$A:$A,0)),INDEX(lookup!$AA:$AA,MATCH($A1223,lookup!$A:$A,0)))</f>
        <v>3_AsiaPac</v>
      </c>
      <c r="AL1223" s="0" t="str">
        <f aca="false">IF(AND($CF1223&lt;&gt;"",IFERROR(INDEX(subsample_country_map!$C:$C,MATCH($CF1223,subsample_country_map!$A:$A,0)),"")&lt;&gt;""),INDEX(subsample_country_map!$C:$C,MATCH($CF1223,subsample_country_map!$A:$A,0)),INDEX(lookup!$AB:$AB,MATCH($A1223,lookup!$A:$A,0)))</f>
        <v>1_developed</v>
      </c>
      <c r="AM1223" s="0" t="str">
        <f aca="false">IF(AND($CF1223&lt;&gt;"",IFERROR(INDEX(subsample_country_map!$D:$D,MATCH($CF1223,subsample_country_map!$A:$A,0)),"")&lt;&gt;""),INDEX(subsample_country_map!$D:$D,MATCH($CF1223,subsample_country_map!$A:$A,0)),INDEX(lookup!$AC:$AC,MATCH($A1223,lookup!$A:$A,0)))</f>
        <v>1_western</v>
      </c>
      <c r="AN1223" s="0" t="str">
        <f aca="false">IF(AND($CF1223&lt;&gt;"",IFERROR(INDEX(subsample_country_map!$E:$E,MATCH($CF1223,subsample_country_map!$A:$A,0)),"")&lt;&gt;""),INDEX(subsample_country_map!$E:$E,MATCH($CF1223,subsample_country_map!$A:$A,0)),INDEX(lookup!$AD:$AD,MATCH($A1223,lookup!$A:$A,0)))</f>
        <v>1_common law</v>
      </c>
      <c r="AO1223" s="0" t="str">
        <f aca="false">INDEX(lookup!$Y:$Y,MATCH($A1223,lookup!$A:$A,0))</f>
        <v>0_published</v>
      </c>
      <c r="AP1223" s="0" t="str">
        <f aca="false">INDEX(lookup!$Z:$Z,MATCH($A1223,lookup!$A:$A,0))</f>
        <v>1_VHB high</v>
      </c>
      <c r="AQ1223" s="0" t="str">
        <f aca="false">INDEX(lookup!$W:$W,MATCH($A1223,lookup!$A:$A,0))</f>
        <v>3_mgmt</v>
      </c>
      <c r="AS1223" s="0" t="s">
        <v>91</v>
      </c>
      <c r="AT1223" s="0" t="s">
        <v>397</v>
      </c>
      <c r="AU1223" s="0" t="s">
        <v>93</v>
      </c>
      <c r="AV1223" s="0" t="s">
        <v>4438</v>
      </c>
      <c r="AY1223" s="0" t="s">
        <v>1521</v>
      </c>
      <c r="BA1223" s="0" t="n">
        <v>184</v>
      </c>
      <c r="BB1223" s="0" t="s">
        <v>96</v>
      </c>
      <c r="BC1223" s="0" t="s">
        <v>122</v>
      </c>
      <c r="BD1223" s="0" t="s">
        <v>4416</v>
      </c>
      <c r="BE1223" s="0" t="s">
        <v>33</v>
      </c>
      <c r="BF1223" s="0" t="s">
        <v>4439</v>
      </c>
      <c r="BI1223" s="0" t="s">
        <v>99</v>
      </c>
      <c r="BJ1223" s="0" t="s">
        <v>4440</v>
      </c>
      <c r="BK1223" s="0" t="s">
        <v>4418</v>
      </c>
      <c r="BL1223" s="0" t="s">
        <v>4441</v>
      </c>
      <c r="BM1223" s="0" t="s">
        <v>4408</v>
      </c>
      <c r="BN1223" s="0" t="s">
        <v>4409</v>
      </c>
      <c r="BO1223" s="0" t="s">
        <v>769</v>
      </c>
      <c r="BP1223" s="0" t="s">
        <v>4404</v>
      </c>
      <c r="BQ1223" s="0" t="s">
        <v>127</v>
      </c>
      <c r="BT1223" s="0" t="n">
        <v>0</v>
      </c>
      <c r="BU1223" s="0" t="s">
        <v>4410</v>
      </c>
      <c r="BW1223" s="0" t="n">
        <v>2009</v>
      </c>
      <c r="BX1223" s="0" t="n">
        <v>2013</v>
      </c>
      <c r="BY1223" s="0" t="s">
        <v>221</v>
      </c>
      <c r="BZ1223" s="0" t="n">
        <v>2011</v>
      </c>
      <c r="CA1223" s="0" t="n">
        <v>0</v>
      </c>
      <c r="CB1223" s="0" t="n">
        <v>0</v>
      </c>
      <c r="CC1223" s="0" t="n">
        <v>0</v>
      </c>
      <c r="CD1223" s="0" t="n">
        <v>-0.151900403094307</v>
      </c>
      <c r="CE1223" s="0" t="n">
        <v>1</v>
      </c>
    </row>
    <row r="1224" customFormat="false" ht="15" hidden="false" customHeight="false" outlineLevel="0" collapsed="false">
      <c r="A1224" s="0" t="s">
        <v>4404</v>
      </c>
      <c r="B1224" s="0" t="n">
        <v>2529</v>
      </c>
      <c r="C1224" s="0" t="n">
        <v>0.0169863705948071</v>
      </c>
      <c r="D1224" s="0" t="n">
        <v>184</v>
      </c>
      <c r="E1224" s="0" t="n">
        <f aca="false">IF(ISNUMBER($BA1224),$BA1224,IF(AND(ISNUMBER($D1224),ISNUMBER($BW1224),ISNUMBER($BX1224)),$D1224*($BX1224-$BW1224+1),""))</f>
        <v>184</v>
      </c>
      <c r="H1224" s="0" t="s">
        <v>118</v>
      </c>
      <c r="I1224" s="0" t="s">
        <v>842</v>
      </c>
      <c r="J1224" s="0" t="n">
        <f aca="false">IF($BW1224&lt;&gt;"",$BW1224,"")</f>
        <v>2009</v>
      </c>
      <c r="K1224" s="0" t="n">
        <f aca="false">IF($BX1224&lt;&gt;"",$BX1224,"")</f>
        <v>2013</v>
      </c>
      <c r="L1224" s="0" t="n">
        <f aca="false">IF(AND(ISNUMBER($BW1224),ISNUMBER($BX1224)),($BW1224+$BX1224)/2,"")</f>
        <v>2011</v>
      </c>
      <c r="M1224" s="0" t="n">
        <f aca="false">IF($L1224&lt;&gt;"",$L1224,"")</f>
        <v>2011</v>
      </c>
      <c r="N1224" s="0" t="n">
        <f aca="false">IF(AND(ISNUMBER($BW1224),ISNUMBER($BX1224)),MIN(1,MAX(0,($BX1224-2016+1)/($BX1224-$BW1224+1))),"")</f>
        <v>0</v>
      </c>
      <c r="O1224" s="0" t="n">
        <f aca="false">IF(AND(ISNUMBER($BW1224),ISNUMBER($BX1224)),MIN(1,MAX(0,($BX1224-2017+1)/($BX1224-$BW1224+1))),"")</f>
        <v>0</v>
      </c>
      <c r="P1224" s="0" t="n">
        <f aca="false">IF(AND(ISNUMBER($BW1224),ISNUMBER($BX1224)),MIN(1,MAX(0,($BX1224-2018+1)/($BX1224-$BW1224+1))),"")</f>
        <v>0</v>
      </c>
      <c r="Q1224" s="0" t="n">
        <f aca="false">IF(AND(ISNUMBER($BW1224),ISNUMBER($BX1224)),MIN(1,MAX(0,($BX1224-2019+1)/($BX1224-$BW1224+1))),"")</f>
        <v>0</v>
      </c>
      <c r="R1224" s="0" t="n">
        <f aca="false">IF(AND(ISNUMBER($BW1224),ISNUMBER($BX1224)),MIN(1,MAX(0,($BX1224-2016+1)/($BX1224-$BW1224+1))),"")</f>
        <v>0</v>
      </c>
      <c r="S1224" s="0" t="n">
        <f aca="false">IF($L1224&lt;&gt;"",IF($L1224&gt;=2015.5,1,0),"")</f>
        <v>0</v>
      </c>
      <c r="T1224" s="0" t="n">
        <f aca="false">IF($L1224&lt;&gt;"",IF($L1224&gt;=2016,1,0),"")</f>
        <v>0</v>
      </c>
      <c r="U1224" s="0" t="n">
        <f aca="false">IF(ISNUMBER($BX1224),IF($BX1224&gt;=2016,1,0),"")</f>
        <v>0</v>
      </c>
      <c r="V1224" s="0" t="n">
        <f aca="false">IF(ISNUMBER($BW1224),IF($BW1224&gt;=2016,1,0),"")</f>
        <v>0</v>
      </c>
      <c r="W1224" s="0" t="str">
        <f aca="false">IF(AND(ISNUMBER($BW1224),ISNUMBER($BX1224)),IF($BW1224&gt;=2016,"post-only",IF($BX1224&lt;2016,"pre-only","mixed")),"")</f>
        <v>pre-only</v>
      </c>
      <c r="X1224" s="0" t="n">
        <f aca="false">IF(AND(ISNUMBER($BW1224),ISNUMBER($BX1224)),MIN(1,MAX(0,($BX1224-2017+1)/($BX1224-$BW1224+1))),"")</f>
        <v>0</v>
      </c>
      <c r="Y1224" s="0" t="n">
        <f aca="false">IF(AND(ISNUMBER($BW1224),ISNUMBER($BX1224)),MIN(1,MAX(0,($BX1224-2018+1)/($BX1224-$BW1224+1))),"")</f>
        <v>0</v>
      </c>
      <c r="Z1224" s="0" t="n">
        <f aca="false">IF(AND(ISNUMBER($BW1224),ISNUMBER($BX1224)),MIN(1,MAX(0,($BX1224-2019+1)/($BX1224-$BW1224+1))),"")</f>
        <v>0</v>
      </c>
      <c r="AA1224" s="0" t="n">
        <f aca="false">IF(ISNUMBER($BX1224),IF($BX1224&gt;=2017,1,0),"")</f>
        <v>0</v>
      </c>
      <c r="AB1224" s="0" t="n">
        <f aca="false">IF(ISNUMBER($BX1224),IF($BX1224&gt;=2018,1,0),"")</f>
        <v>0</v>
      </c>
      <c r="AC1224" s="0" t="n">
        <f aca="false">IF(ISNUMBER($BX1224),IF($BX1224&gt;=2019,1,0),"")</f>
        <v>0</v>
      </c>
      <c r="AD1224" s="0" t="n">
        <f aca="false">IF($L1224&lt;&gt;"",IF($L1224&gt;2013,1,0),"")</f>
        <v>0</v>
      </c>
      <c r="AE1224" s="0" t="n">
        <f aca="false">IF($L1224&lt;&gt;"",1+IF($L1224&gt;2011,1,0)+IF($L1224&gt;2014,1,0),"")</f>
        <v>1</v>
      </c>
      <c r="AF1224" s="0" t="s">
        <v>87</v>
      </c>
      <c r="AG1224" s="0" t="s">
        <v>436</v>
      </c>
      <c r="AH1224" s="0" t="s">
        <v>2080</v>
      </c>
      <c r="AI1224" s="0" t="s">
        <v>334</v>
      </c>
      <c r="AJ1224" s="0" t="s">
        <v>334</v>
      </c>
      <c r="AK1224" s="0" t="str">
        <f aca="false">IF(AND($CF1224&lt;&gt;"",IFERROR(INDEX(subsample_country_map!$B:$B,MATCH($CF1224,subsample_country_map!$A:$A,0)),"")&lt;&gt;""),INDEX(subsample_country_map!$B:$B,MATCH($CF1224,subsample_country_map!$A:$A,0)),INDEX(lookup!$AA:$AA,MATCH($A1224,lookup!$A:$A,0)))</f>
        <v>3_AsiaPac</v>
      </c>
      <c r="AL1224" s="0" t="str">
        <f aca="false">IF(AND($CF1224&lt;&gt;"",IFERROR(INDEX(subsample_country_map!$C:$C,MATCH($CF1224,subsample_country_map!$A:$A,0)),"")&lt;&gt;""),INDEX(subsample_country_map!$C:$C,MATCH($CF1224,subsample_country_map!$A:$A,0)),INDEX(lookup!$AB:$AB,MATCH($A1224,lookup!$A:$A,0)))</f>
        <v>1_developed</v>
      </c>
      <c r="AM1224" s="0" t="str">
        <f aca="false">IF(AND($CF1224&lt;&gt;"",IFERROR(INDEX(subsample_country_map!$D:$D,MATCH($CF1224,subsample_country_map!$A:$A,0)),"")&lt;&gt;""),INDEX(subsample_country_map!$D:$D,MATCH($CF1224,subsample_country_map!$A:$A,0)),INDEX(lookup!$AC:$AC,MATCH($A1224,lookup!$A:$A,0)))</f>
        <v>1_western</v>
      </c>
      <c r="AN1224" s="0" t="str">
        <f aca="false">IF(AND($CF1224&lt;&gt;"",IFERROR(INDEX(subsample_country_map!$E:$E,MATCH($CF1224,subsample_country_map!$A:$A,0)),"")&lt;&gt;""),INDEX(subsample_country_map!$E:$E,MATCH($CF1224,subsample_country_map!$A:$A,0)),INDEX(lookup!$AD:$AD,MATCH($A1224,lookup!$A:$A,0)))</f>
        <v>1_common law</v>
      </c>
      <c r="AO1224" s="0" t="str">
        <f aca="false">INDEX(lookup!$Y:$Y,MATCH($A1224,lookup!$A:$A,0))</f>
        <v>0_published</v>
      </c>
      <c r="AP1224" s="0" t="str">
        <f aca="false">INDEX(lookup!$Z:$Z,MATCH($A1224,lookup!$A:$A,0))</f>
        <v>1_VHB high</v>
      </c>
      <c r="AQ1224" s="0" t="str">
        <f aca="false">INDEX(lookup!$W:$W,MATCH($A1224,lookup!$A:$A,0))</f>
        <v>3_mgmt</v>
      </c>
      <c r="AS1224" s="0" t="s">
        <v>91</v>
      </c>
      <c r="AT1224" s="0" t="s">
        <v>111</v>
      </c>
      <c r="AU1224" s="0" t="s">
        <v>93</v>
      </c>
      <c r="AV1224" s="0" t="s">
        <v>406</v>
      </c>
      <c r="AY1224" s="0" t="s">
        <v>4442</v>
      </c>
      <c r="BA1224" s="0" t="n">
        <v>184</v>
      </c>
      <c r="BB1224" s="0" t="s">
        <v>96</v>
      </c>
      <c r="BC1224" s="0" t="s">
        <v>122</v>
      </c>
      <c r="BD1224" s="0" t="s">
        <v>4416</v>
      </c>
      <c r="BE1224" s="0" t="s">
        <v>33</v>
      </c>
      <c r="BF1224" s="0" t="s">
        <v>4439</v>
      </c>
      <c r="BI1224" s="0" t="s">
        <v>99</v>
      </c>
      <c r="BJ1224" s="0" t="s">
        <v>4440</v>
      </c>
      <c r="BK1224" s="0" t="s">
        <v>4418</v>
      </c>
      <c r="BL1224" s="0" t="s">
        <v>4443</v>
      </c>
      <c r="BM1224" s="0" t="s">
        <v>4425</v>
      </c>
      <c r="BN1224" s="0" t="s">
        <v>4409</v>
      </c>
      <c r="BO1224" s="0" t="s">
        <v>769</v>
      </c>
      <c r="BP1224" s="0" t="s">
        <v>4404</v>
      </c>
      <c r="BQ1224" s="0" t="s">
        <v>127</v>
      </c>
      <c r="BT1224" s="0" t="n">
        <v>0</v>
      </c>
      <c r="BU1224" s="0" t="s">
        <v>4410</v>
      </c>
      <c r="BW1224" s="0" t="n">
        <v>2009</v>
      </c>
      <c r="BX1224" s="0" t="n">
        <v>2013</v>
      </c>
      <c r="BY1224" s="0" t="s">
        <v>221</v>
      </c>
      <c r="BZ1224" s="0" t="n">
        <v>2011</v>
      </c>
      <c r="CA1224" s="0" t="n">
        <v>0</v>
      </c>
      <c r="CB1224" s="0" t="n">
        <v>0</v>
      </c>
      <c r="CC1224" s="0" t="n">
        <v>0</v>
      </c>
      <c r="CD1224" s="0" t="n">
        <v>0.016988004608626</v>
      </c>
      <c r="CE1224" s="0" t="n">
        <v>1</v>
      </c>
    </row>
    <row r="1225" customFormat="false" ht="15" hidden="false" customHeight="false" outlineLevel="0" collapsed="false">
      <c r="A1225" s="0" t="s">
        <v>4404</v>
      </c>
      <c r="B1225" s="0" t="n">
        <v>2530</v>
      </c>
      <c r="C1225" s="0" t="n">
        <v>-0.00872082777340692</v>
      </c>
      <c r="D1225" s="0" t="n">
        <v>71</v>
      </c>
      <c r="E1225" s="0" t="n">
        <f aca="false">IF(ISNUMBER($BA1225),$BA1225,IF(AND(ISNUMBER($D1225),ISNUMBER($BW1225),ISNUMBER($BX1225)),$D1225*($BX1225-$BW1225+1),""))</f>
        <v>71</v>
      </c>
      <c r="H1225" s="0" t="s">
        <v>118</v>
      </c>
      <c r="I1225" s="0" t="s">
        <v>842</v>
      </c>
      <c r="J1225" s="0" t="n">
        <f aca="false">IF($BW1225&lt;&gt;"",$BW1225,"")</f>
        <v>2009</v>
      </c>
      <c r="K1225" s="0" t="n">
        <f aca="false">IF($BX1225&lt;&gt;"",$BX1225,"")</f>
        <v>2013</v>
      </c>
      <c r="L1225" s="0" t="n">
        <f aca="false">IF(AND(ISNUMBER($BW1225),ISNUMBER($BX1225)),($BW1225+$BX1225)/2,"")</f>
        <v>2011</v>
      </c>
      <c r="M1225" s="0" t="n">
        <f aca="false">IF($L1225&lt;&gt;"",$L1225,"")</f>
        <v>2011</v>
      </c>
      <c r="N1225" s="0" t="n">
        <f aca="false">IF(AND(ISNUMBER($BW1225),ISNUMBER($BX1225)),MIN(1,MAX(0,($BX1225-2016+1)/($BX1225-$BW1225+1))),"")</f>
        <v>0</v>
      </c>
      <c r="O1225" s="0" t="n">
        <f aca="false">IF(AND(ISNUMBER($BW1225),ISNUMBER($BX1225)),MIN(1,MAX(0,($BX1225-2017+1)/($BX1225-$BW1225+1))),"")</f>
        <v>0</v>
      </c>
      <c r="P1225" s="0" t="n">
        <f aca="false">IF(AND(ISNUMBER($BW1225),ISNUMBER($BX1225)),MIN(1,MAX(0,($BX1225-2018+1)/($BX1225-$BW1225+1))),"")</f>
        <v>0</v>
      </c>
      <c r="Q1225" s="0" t="n">
        <f aca="false">IF(AND(ISNUMBER($BW1225),ISNUMBER($BX1225)),MIN(1,MAX(0,($BX1225-2019+1)/($BX1225-$BW1225+1))),"")</f>
        <v>0</v>
      </c>
      <c r="R1225" s="0" t="n">
        <f aca="false">IF(AND(ISNUMBER($BW1225),ISNUMBER($BX1225)),MIN(1,MAX(0,($BX1225-2016+1)/($BX1225-$BW1225+1))),"")</f>
        <v>0</v>
      </c>
      <c r="S1225" s="0" t="n">
        <f aca="false">IF($L1225&lt;&gt;"",IF($L1225&gt;=2015.5,1,0),"")</f>
        <v>0</v>
      </c>
      <c r="T1225" s="0" t="n">
        <f aca="false">IF($L1225&lt;&gt;"",IF($L1225&gt;=2016,1,0),"")</f>
        <v>0</v>
      </c>
      <c r="U1225" s="0" t="n">
        <f aca="false">IF(ISNUMBER($BX1225),IF($BX1225&gt;=2016,1,0),"")</f>
        <v>0</v>
      </c>
      <c r="V1225" s="0" t="n">
        <f aca="false">IF(ISNUMBER($BW1225),IF($BW1225&gt;=2016,1,0),"")</f>
        <v>0</v>
      </c>
      <c r="W1225" s="0" t="str">
        <f aca="false">IF(AND(ISNUMBER($BW1225),ISNUMBER($BX1225)),IF($BW1225&gt;=2016,"post-only",IF($BX1225&lt;2016,"pre-only","mixed")),"")</f>
        <v>pre-only</v>
      </c>
      <c r="X1225" s="0" t="n">
        <f aca="false">IF(AND(ISNUMBER($BW1225),ISNUMBER($BX1225)),MIN(1,MAX(0,($BX1225-2017+1)/($BX1225-$BW1225+1))),"")</f>
        <v>0</v>
      </c>
      <c r="Y1225" s="0" t="n">
        <f aca="false">IF(AND(ISNUMBER($BW1225),ISNUMBER($BX1225)),MIN(1,MAX(0,($BX1225-2018+1)/($BX1225-$BW1225+1))),"")</f>
        <v>0</v>
      </c>
      <c r="Z1225" s="0" t="n">
        <f aca="false">IF(AND(ISNUMBER($BW1225),ISNUMBER($BX1225)),MIN(1,MAX(0,($BX1225-2019+1)/($BX1225-$BW1225+1))),"")</f>
        <v>0</v>
      </c>
      <c r="AA1225" s="0" t="n">
        <f aca="false">IF(ISNUMBER($BX1225),IF($BX1225&gt;=2017,1,0),"")</f>
        <v>0</v>
      </c>
      <c r="AB1225" s="0" t="n">
        <f aca="false">IF(ISNUMBER($BX1225),IF($BX1225&gt;=2018,1,0),"")</f>
        <v>0</v>
      </c>
      <c r="AC1225" s="0" t="n">
        <f aca="false">IF(ISNUMBER($BX1225),IF($BX1225&gt;=2019,1,0),"")</f>
        <v>0</v>
      </c>
      <c r="AD1225" s="0" t="n">
        <f aca="false">IF($L1225&lt;&gt;"",IF($L1225&gt;2013,1,0),"")</f>
        <v>0</v>
      </c>
      <c r="AE1225" s="0" t="n">
        <f aca="false">IF($L1225&lt;&gt;"",1+IF($L1225&gt;2011,1,0)+IF($L1225&gt;2014,1,0),"")</f>
        <v>1</v>
      </c>
      <c r="AF1225" s="0" t="s">
        <v>87</v>
      </c>
      <c r="AG1225" s="0" t="s">
        <v>88</v>
      </c>
      <c r="AH1225" s="0" t="s">
        <v>2080</v>
      </c>
      <c r="AI1225" s="0" t="s">
        <v>334</v>
      </c>
      <c r="AJ1225" s="0" t="s">
        <v>334</v>
      </c>
      <c r="AK1225" s="0" t="str">
        <f aca="false">IF(AND($CF1225&lt;&gt;"",IFERROR(INDEX(subsample_country_map!$B:$B,MATCH($CF1225,subsample_country_map!$A:$A,0)),"")&lt;&gt;""),INDEX(subsample_country_map!$B:$B,MATCH($CF1225,subsample_country_map!$A:$A,0)),INDEX(lookup!$AA:$AA,MATCH($A1225,lookup!$A:$A,0)))</f>
        <v>3_AsiaPac</v>
      </c>
      <c r="AL1225" s="0" t="str">
        <f aca="false">IF(AND($CF1225&lt;&gt;"",IFERROR(INDEX(subsample_country_map!$C:$C,MATCH($CF1225,subsample_country_map!$A:$A,0)),"")&lt;&gt;""),INDEX(subsample_country_map!$C:$C,MATCH($CF1225,subsample_country_map!$A:$A,0)),INDEX(lookup!$AB:$AB,MATCH($A1225,lookup!$A:$A,0)))</f>
        <v>1_developed</v>
      </c>
      <c r="AM1225" s="0" t="str">
        <f aca="false">IF(AND($CF1225&lt;&gt;"",IFERROR(INDEX(subsample_country_map!$D:$D,MATCH($CF1225,subsample_country_map!$A:$A,0)),"")&lt;&gt;""),INDEX(subsample_country_map!$D:$D,MATCH($CF1225,subsample_country_map!$A:$A,0)),INDEX(lookup!$AC:$AC,MATCH($A1225,lookup!$A:$A,0)))</f>
        <v>1_western</v>
      </c>
      <c r="AN1225" s="0" t="str">
        <f aca="false">IF(AND($CF1225&lt;&gt;"",IFERROR(INDEX(subsample_country_map!$E:$E,MATCH($CF1225,subsample_country_map!$A:$A,0)),"")&lt;&gt;""),INDEX(subsample_country_map!$E:$E,MATCH($CF1225,subsample_country_map!$A:$A,0)),INDEX(lookup!$AD:$AD,MATCH($A1225,lookup!$A:$A,0)))</f>
        <v>1_common law</v>
      </c>
      <c r="AO1225" s="0" t="str">
        <f aca="false">INDEX(lookup!$Y:$Y,MATCH($A1225,lookup!$A:$A,0))</f>
        <v>0_published</v>
      </c>
      <c r="AP1225" s="0" t="str">
        <f aca="false">INDEX(lookup!$Z:$Z,MATCH($A1225,lookup!$A:$A,0))</f>
        <v>1_VHB high</v>
      </c>
      <c r="AQ1225" s="0" t="str">
        <f aca="false">INDEX(lookup!$W:$W,MATCH($A1225,lookup!$A:$A,0))</f>
        <v>3_mgmt</v>
      </c>
      <c r="AS1225" s="0" t="s">
        <v>91</v>
      </c>
      <c r="AT1225" s="0" t="s">
        <v>397</v>
      </c>
      <c r="AU1225" s="0" t="s">
        <v>93</v>
      </c>
      <c r="AV1225" s="0" t="s">
        <v>4444</v>
      </c>
      <c r="AY1225" s="0" t="s">
        <v>4445</v>
      </c>
      <c r="BA1225" s="0" t="n">
        <v>71</v>
      </c>
      <c r="BB1225" s="0" t="s">
        <v>96</v>
      </c>
      <c r="BC1225" s="0" t="s">
        <v>122</v>
      </c>
      <c r="BD1225" s="0" t="s">
        <v>4416</v>
      </c>
      <c r="BE1225" s="0" t="s">
        <v>33</v>
      </c>
      <c r="BF1225" s="0" t="s">
        <v>4446</v>
      </c>
      <c r="BI1225" s="0" t="s">
        <v>99</v>
      </c>
      <c r="BJ1225" s="0" t="s">
        <v>4447</v>
      </c>
      <c r="BK1225" s="0" t="s">
        <v>4418</v>
      </c>
      <c r="BL1225" s="0" t="s">
        <v>4448</v>
      </c>
      <c r="BM1225" s="0" t="s">
        <v>4408</v>
      </c>
      <c r="BN1225" s="0" t="s">
        <v>4409</v>
      </c>
      <c r="BO1225" s="0" t="s">
        <v>769</v>
      </c>
      <c r="BP1225" s="0" t="s">
        <v>4404</v>
      </c>
      <c r="BQ1225" s="0" t="s">
        <v>2105</v>
      </c>
      <c r="BT1225" s="0" t="n">
        <v>0</v>
      </c>
      <c r="BU1225" s="0" t="s">
        <v>4410</v>
      </c>
      <c r="BW1225" s="0" t="n">
        <v>2009</v>
      </c>
      <c r="BX1225" s="0" t="n">
        <v>2013</v>
      </c>
      <c r="BY1225" s="0" t="s">
        <v>221</v>
      </c>
      <c r="BZ1225" s="0" t="n">
        <v>2011</v>
      </c>
      <c r="CA1225" s="0" t="n">
        <v>0</v>
      </c>
      <c r="CB1225" s="0" t="n">
        <v>0</v>
      </c>
      <c r="CC1225" s="0" t="n">
        <v>0</v>
      </c>
      <c r="CD1225" s="0" t="n">
        <v>-0.00872104886472699</v>
      </c>
      <c r="CE1225" s="0" t="n">
        <v>1</v>
      </c>
    </row>
    <row r="1226" customFormat="false" ht="15" hidden="false" customHeight="false" outlineLevel="0" collapsed="false">
      <c r="A1226" s="0" t="s">
        <v>4404</v>
      </c>
      <c r="B1226" s="0" t="n">
        <v>2531</v>
      </c>
      <c r="C1226" s="0" t="n">
        <v>-0.0884099801205408</v>
      </c>
      <c r="D1226" s="0" t="n">
        <v>71</v>
      </c>
      <c r="E1226" s="0" t="n">
        <f aca="false">IF(ISNUMBER($BA1226),$BA1226,IF(AND(ISNUMBER($D1226),ISNUMBER($BW1226),ISNUMBER($BX1226)),$D1226*($BX1226-$BW1226+1),""))</f>
        <v>71</v>
      </c>
      <c r="H1226" s="0" t="s">
        <v>118</v>
      </c>
      <c r="I1226" s="0" t="s">
        <v>842</v>
      </c>
      <c r="J1226" s="0" t="n">
        <f aca="false">IF($BW1226&lt;&gt;"",$BW1226,"")</f>
        <v>2009</v>
      </c>
      <c r="K1226" s="0" t="n">
        <f aca="false">IF($BX1226&lt;&gt;"",$BX1226,"")</f>
        <v>2013</v>
      </c>
      <c r="L1226" s="0" t="n">
        <f aca="false">IF(AND(ISNUMBER($BW1226),ISNUMBER($BX1226)),($BW1226+$BX1226)/2,"")</f>
        <v>2011</v>
      </c>
      <c r="M1226" s="0" t="n">
        <f aca="false">IF($L1226&lt;&gt;"",$L1226,"")</f>
        <v>2011</v>
      </c>
      <c r="N1226" s="0" t="n">
        <f aca="false">IF(AND(ISNUMBER($BW1226),ISNUMBER($BX1226)),MIN(1,MAX(0,($BX1226-2016+1)/($BX1226-$BW1226+1))),"")</f>
        <v>0</v>
      </c>
      <c r="O1226" s="0" t="n">
        <f aca="false">IF(AND(ISNUMBER($BW1226),ISNUMBER($BX1226)),MIN(1,MAX(0,($BX1226-2017+1)/($BX1226-$BW1226+1))),"")</f>
        <v>0</v>
      </c>
      <c r="P1226" s="0" t="n">
        <f aca="false">IF(AND(ISNUMBER($BW1226),ISNUMBER($BX1226)),MIN(1,MAX(0,($BX1226-2018+1)/($BX1226-$BW1226+1))),"")</f>
        <v>0</v>
      </c>
      <c r="Q1226" s="0" t="n">
        <f aca="false">IF(AND(ISNUMBER($BW1226),ISNUMBER($BX1226)),MIN(1,MAX(0,($BX1226-2019+1)/($BX1226-$BW1226+1))),"")</f>
        <v>0</v>
      </c>
      <c r="R1226" s="0" t="n">
        <f aca="false">IF(AND(ISNUMBER($BW1226),ISNUMBER($BX1226)),MIN(1,MAX(0,($BX1226-2016+1)/($BX1226-$BW1226+1))),"")</f>
        <v>0</v>
      </c>
      <c r="S1226" s="0" t="n">
        <f aca="false">IF($L1226&lt;&gt;"",IF($L1226&gt;=2015.5,1,0),"")</f>
        <v>0</v>
      </c>
      <c r="T1226" s="0" t="n">
        <f aca="false">IF($L1226&lt;&gt;"",IF($L1226&gt;=2016,1,0),"")</f>
        <v>0</v>
      </c>
      <c r="U1226" s="0" t="n">
        <f aca="false">IF(ISNUMBER($BX1226),IF($BX1226&gt;=2016,1,0),"")</f>
        <v>0</v>
      </c>
      <c r="V1226" s="0" t="n">
        <f aca="false">IF(ISNUMBER($BW1226),IF($BW1226&gt;=2016,1,0),"")</f>
        <v>0</v>
      </c>
      <c r="W1226" s="0" t="str">
        <f aca="false">IF(AND(ISNUMBER($BW1226),ISNUMBER($BX1226)),IF($BW1226&gt;=2016,"post-only",IF($BX1226&lt;2016,"pre-only","mixed")),"")</f>
        <v>pre-only</v>
      </c>
      <c r="X1226" s="0" t="n">
        <f aca="false">IF(AND(ISNUMBER($BW1226),ISNUMBER($BX1226)),MIN(1,MAX(0,($BX1226-2017+1)/($BX1226-$BW1226+1))),"")</f>
        <v>0</v>
      </c>
      <c r="Y1226" s="0" t="n">
        <f aca="false">IF(AND(ISNUMBER($BW1226),ISNUMBER($BX1226)),MIN(1,MAX(0,($BX1226-2018+1)/($BX1226-$BW1226+1))),"")</f>
        <v>0</v>
      </c>
      <c r="Z1226" s="0" t="n">
        <f aca="false">IF(AND(ISNUMBER($BW1226),ISNUMBER($BX1226)),MIN(1,MAX(0,($BX1226-2019+1)/($BX1226-$BW1226+1))),"")</f>
        <v>0</v>
      </c>
      <c r="AA1226" s="0" t="n">
        <f aca="false">IF(ISNUMBER($BX1226),IF($BX1226&gt;=2017,1,0),"")</f>
        <v>0</v>
      </c>
      <c r="AB1226" s="0" t="n">
        <f aca="false">IF(ISNUMBER($BX1226),IF($BX1226&gt;=2018,1,0),"")</f>
        <v>0</v>
      </c>
      <c r="AC1226" s="0" t="n">
        <f aca="false">IF(ISNUMBER($BX1226),IF($BX1226&gt;=2019,1,0),"")</f>
        <v>0</v>
      </c>
      <c r="AD1226" s="0" t="n">
        <f aca="false">IF($L1226&lt;&gt;"",IF($L1226&gt;2013,1,0),"")</f>
        <v>0</v>
      </c>
      <c r="AE1226" s="0" t="n">
        <f aca="false">IF($L1226&lt;&gt;"",1+IF($L1226&gt;2011,1,0)+IF($L1226&gt;2014,1,0),"")</f>
        <v>1</v>
      </c>
      <c r="AF1226" s="0" t="s">
        <v>87</v>
      </c>
      <c r="AG1226" s="0" t="s">
        <v>436</v>
      </c>
      <c r="AH1226" s="0" t="s">
        <v>2080</v>
      </c>
      <c r="AI1226" s="0" t="s">
        <v>334</v>
      </c>
      <c r="AJ1226" s="0" t="s">
        <v>334</v>
      </c>
      <c r="AK1226" s="0" t="str">
        <f aca="false">IF(AND($CF1226&lt;&gt;"",IFERROR(INDEX(subsample_country_map!$B:$B,MATCH($CF1226,subsample_country_map!$A:$A,0)),"")&lt;&gt;""),INDEX(subsample_country_map!$B:$B,MATCH($CF1226,subsample_country_map!$A:$A,0)),INDEX(lookup!$AA:$AA,MATCH($A1226,lookup!$A:$A,0)))</f>
        <v>3_AsiaPac</v>
      </c>
      <c r="AL1226" s="0" t="str">
        <f aca="false">IF(AND($CF1226&lt;&gt;"",IFERROR(INDEX(subsample_country_map!$C:$C,MATCH($CF1226,subsample_country_map!$A:$A,0)),"")&lt;&gt;""),INDEX(subsample_country_map!$C:$C,MATCH($CF1226,subsample_country_map!$A:$A,0)),INDEX(lookup!$AB:$AB,MATCH($A1226,lookup!$A:$A,0)))</f>
        <v>1_developed</v>
      </c>
      <c r="AM1226" s="0" t="str">
        <f aca="false">IF(AND($CF1226&lt;&gt;"",IFERROR(INDEX(subsample_country_map!$D:$D,MATCH($CF1226,subsample_country_map!$A:$A,0)),"")&lt;&gt;""),INDEX(subsample_country_map!$D:$D,MATCH($CF1226,subsample_country_map!$A:$A,0)),INDEX(lookup!$AC:$AC,MATCH($A1226,lookup!$A:$A,0)))</f>
        <v>1_western</v>
      </c>
      <c r="AN1226" s="0" t="str">
        <f aca="false">IF(AND($CF1226&lt;&gt;"",IFERROR(INDEX(subsample_country_map!$E:$E,MATCH($CF1226,subsample_country_map!$A:$A,0)),"")&lt;&gt;""),INDEX(subsample_country_map!$E:$E,MATCH($CF1226,subsample_country_map!$A:$A,0)),INDEX(lookup!$AD:$AD,MATCH($A1226,lookup!$A:$A,0)))</f>
        <v>1_common law</v>
      </c>
      <c r="AO1226" s="0" t="str">
        <f aca="false">INDEX(lookup!$Y:$Y,MATCH($A1226,lookup!$A:$A,0))</f>
        <v>0_published</v>
      </c>
      <c r="AP1226" s="0" t="str">
        <f aca="false">INDEX(lookup!$Z:$Z,MATCH($A1226,lookup!$A:$A,0))</f>
        <v>1_VHB high</v>
      </c>
      <c r="AQ1226" s="0" t="str">
        <f aca="false">INDEX(lookup!$W:$W,MATCH($A1226,lookup!$A:$A,0))</f>
        <v>3_mgmt</v>
      </c>
      <c r="AS1226" s="0" t="s">
        <v>91</v>
      </c>
      <c r="AT1226" s="0" t="s">
        <v>111</v>
      </c>
      <c r="AU1226" s="0" t="s">
        <v>93</v>
      </c>
      <c r="AV1226" s="0" t="s">
        <v>3206</v>
      </c>
      <c r="AY1226" s="0" t="s">
        <v>4449</v>
      </c>
      <c r="BA1226" s="0" t="n">
        <v>71</v>
      </c>
      <c r="BB1226" s="0" t="s">
        <v>96</v>
      </c>
      <c r="BC1226" s="0" t="s">
        <v>122</v>
      </c>
      <c r="BD1226" s="0" t="s">
        <v>4416</v>
      </c>
      <c r="BE1226" s="0" t="s">
        <v>33</v>
      </c>
      <c r="BF1226" s="0" t="s">
        <v>4446</v>
      </c>
      <c r="BI1226" s="0" t="s">
        <v>99</v>
      </c>
      <c r="BJ1226" s="0" t="s">
        <v>4447</v>
      </c>
      <c r="BK1226" s="0" t="s">
        <v>4418</v>
      </c>
      <c r="BL1226" s="0" t="s">
        <v>4450</v>
      </c>
      <c r="BM1226" s="0" t="s">
        <v>4425</v>
      </c>
      <c r="BN1226" s="0" t="s">
        <v>4409</v>
      </c>
      <c r="BO1226" s="0" t="s">
        <v>769</v>
      </c>
      <c r="BP1226" s="0" t="s">
        <v>4404</v>
      </c>
      <c r="BQ1226" s="0" t="s">
        <v>127</v>
      </c>
      <c r="BT1226" s="0" t="n">
        <v>0</v>
      </c>
      <c r="BU1226" s="0" t="s">
        <v>4410</v>
      </c>
      <c r="BW1226" s="0" t="n">
        <v>2009</v>
      </c>
      <c r="BX1226" s="0" t="n">
        <v>2013</v>
      </c>
      <c r="BY1226" s="0" t="s">
        <v>221</v>
      </c>
      <c r="BZ1226" s="0" t="n">
        <v>2011</v>
      </c>
      <c r="CA1226" s="0" t="n">
        <v>0</v>
      </c>
      <c r="CB1226" s="0" t="n">
        <v>0</v>
      </c>
      <c r="CC1226" s="0" t="n">
        <v>0</v>
      </c>
      <c r="CD1226" s="0" t="n">
        <v>-0.0886414135027767</v>
      </c>
      <c r="CE1226" s="0" t="n">
        <v>1</v>
      </c>
    </row>
    <row r="1227" customFormat="false" ht="15" hidden="false" customHeight="false" outlineLevel="0" collapsed="false">
      <c r="A1227" s="0" t="s">
        <v>4404</v>
      </c>
      <c r="B1227" s="0" t="n">
        <v>2532</v>
      </c>
      <c r="D1227" s="0" t="n">
        <v>117</v>
      </c>
      <c r="E1227" s="0" t="n">
        <f aca="false">IF(ISNUMBER($BA1227),$BA1227,IF(AND(ISNUMBER($D1227),ISNUMBER($BW1227),ISNUMBER($BX1227)),$D1227*($BX1227-$BW1227+1),""))</f>
        <v>117</v>
      </c>
      <c r="H1227" s="0" t="s">
        <v>118</v>
      </c>
      <c r="I1227" s="0" t="s">
        <v>95</v>
      </c>
      <c r="J1227" s="0" t="n">
        <f aca="false">IF($BW1227&lt;&gt;"",$BW1227,"")</f>
        <v>2009</v>
      </c>
      <c r="K1227" s="0" t="n">
        <f aca="false">IF($BX1227&lt;&gt;"",$BX1227,"")</f>
        <v>2013</v>
      </c>
      <c r="L1227" s="0" t="n">
        <f aca="false">IF(AND(ISNUMBER($BW1227),ISNUMBER($BX1227)),($BW1227+$BX1227)/2,"")</f>
        <v>2011</v>
      </c>
      <c r="M1227" s="0" t="n">
        <f aca="false">IF($L1227&lt;&gt;"",$L1227,"")</f>
        <v>2011</v>
      </c>
      <c r="N1227" s="0" t="n">
        <f aca="false">IF(AND(ISNUMBER($BW1227),ISNUMBER($BX1227)),MIN(1,MAX(0,($BX1227-2016+1)/($BX1227-$BW1227+1))),"")</f>
        <v>0</v>
      </c>
      <c r="O1227" s="0" t="n">
        <f aca="false">IF(AND(ISNUMBER($BW1227),ISNUMBER($BX1227)),MIN(1,MAX(0,($BX1227-2017+1)/($BX1227-$BW1227+1))),"")</f>
        <v>0</v>
      </c>
      <c r="P1227" s="0" t="n">
        <f aca="false">IF(AND(ISNUMBER($BW1227),ISNUMBER($BX1227)),MIN(1,MAX(0,($BX1227-2018+1)/($BX1227-$BW1227+1))),"")</f>
        <v>0</v>
      </c>
      <c r="Q1227" s="0" t="n">
        <f aca="false">IF(AND(ISNUMBER($BW1227),ISNUMBER($BX1227)),MIN(1,MAX(0,($BX1227-2019+1)/($BX1227-$BW1227+1))),"")</f>
        <v>0</v>
      </c>
      <c r="R1227" s="0" t="n">
        <f aca="false">IF(AND(ISNUMBER($BW1227),ISNUMBER($BX1227)),MIN(1,MAX(0,($BX1227-2016+1)/($BX1227-$BW1227+1))),"")</f>
        <v>0</v>
      </c>
      <c r="S1227" s="0" t="n">
        <f aca="false">IF($L1227&lt;&gt;"",IF($L1227&gt;=2015.5,1,0),"")</f>
        <v>0</v>
      </c>
      <c r="T1227" s="0" t="n">
        <f aca="false">IF($L1227&lt;&gt;"",IF($L1227&gt;=2016,1,0),"")</f>
        <v>0</v>
      </c>
      <c r="U1227" s="0" t="n">
        <f aca="false">IF(ISNUMBER($BX1227),IF($BX1227&gt;=2016,1,0),"")</f>
        <v>0</v>
      </c>
      <c r="V1227" s="0" t="n">
        <f aca="false">IF(ISNUMBER($BW1227),IF($BW1227&gt;=2016,1,0),"")</f>
        <v>0</v>
      </c>
      <c r="W1227" s="0" t="str">
        <f aca="false">IF(AND(ISNUMBER($BW1227),ISNUMBER($BX1227)),IF($BW1227&gt;=2016,"post-only",IF($BX1227&lt;2016,"pre-only","mixed")),"")</f>
        <v>pre-only</v>
      </c>
      <c r="X1227" s="0" t="n">
        <f aca="false">IF(AND(ISNUMBER($BW1227),ISNUMBER($BX1227)),MIN(1,MAX(0,($BX1227-2017+1)/($BX1227-$BW1227+1))),"")</f>
        <v>0</v>
      </c>
      <c r="Y1227" s="0" t="n">
        <f aca="false">IF(AND(ISNUMBER($BW1227),ISNUMBER($BX1227)),MIN(1,MAX(0,($BX1227-2018+1)/($BX1227-$BW1227+1))),"")</f>
        <v>0</v>
      </c>
      <c r="Z1227" s="0" t="n">
        <f aca="false">IF(AND(ISNUMBER($BW1227),ISNUMBER($BX1227)),MIN(1,MAX(0,($BX1227-2019+1)/($BX1227-$BW1227+1))),"")</f>
        <v>0</v>
      </c>
      <c r="AA1227" s="0" t="n">
        <f aca="false">IF(ISNUMBER($BX1227),IF($BX1227&gt;=2017,1,0),"")</f>
        <v>0</v>
      </c>
      <c r="AB1227" s="0" t="n">
        <f aca="false">IF(ISNUMBER($BX1227),IF($BX1227&gt;=2018,1,0),"")</f>
        <v>0</v>
      </c>
      <c r="AC1227" s="0" t="n">
        <f aca="false">IF(ISNUMBER($BX1227),IF($BX1227&gt;=2019,1,0),"")</f>
        <v>0</v>
      </c>
      <c r="AD1227" s="0" t="n">
        <f aca="false">IF($L1227&lt;&gt;"",IF($L1227&gt;2013,1,0),"")</f>
        <v>0</v>
      </c>
      <c r="AE1227" s="0" t="n">
        <f aca="false">IF($L1227&lt;&gt;"",1+IF($L1227&gt;2011,1,0)+IF($L1227&gt;2014,1,0),"")</f>
        <v>1</v>
      </c>
      <c r="AF1227" s="0" t="s">
        <v>87</v>
      </c>
      <c r="AG1227" s="0" t="s">
        <v>88</v>
      </c>
      <c r="AH1227" s="0" t="s">
        <v>2080</v>
      </c>
      <c r="AI1227" s="0" t="s">
        <v>334</v>
      </c>
      <c r="AJ1227" s="0" t="s">
        <v>334</v>
      </c>
      <c r="AK1227" s="0" t="str">
        <f aca="false">IF(AND($CF1227&lt;&gt;"",IFERROR(INDEX(subsample_country_map!$B:$B,MATCH($CF1227,subsample_country_map!$A:$A,0)),"")&lt;&gt;""),INDEX(subsample_country_map!$B:$B,MATCH($CF1227,subsample_country_map!$A:$A,0)),INDEX(lookup!$AA:$AA,MATCH($A1227,lookup!$A:$A,0)))</f>
        <v>3_AsiaPac</v>
      </c>
      <c r="AL1227" s="0" t="str">
        <f aca="false">IF(AND($CF1227&lt;&gt;"",IFERROR(INDEX(subsample_country_map!$C:$C,MATCH($CF1227,subsample_country_map!$A:$A,0)),"")&lt;&gt;""),INDEX(subsample_country_map!$C:$C,MATCH($CF1227,subsample_country_map!$A:$A,0)),INDEX(lookup!$AB:$AB,MATCH($A1227,lookup!$A:$A,0)))</f>
        <v>1_developed</v>
      </c>
      <c r="AM1227" s="0" t="str">
        <f aca="false">IF(AND($CF1227&lt;&gt;"",IFERROR(INDEX(subsample_country_map!$D:$D,MATCH($CF1227,subsample_country_map!$A:$A,0)),"")&lt;&gt;""),INDEX(subsample_country_map!$D:$D,MATCH($CF1227,subsample_country_map!$A:$A,0)),INDEX(lookup!$AC:$AC,MATCH($A1227,lookup!$A:$A,0)))</f>
        <v>1_western</v>
      </c>
      <c r="AN1227" s="0" t="str">
        <f aca="false">IF(AND($CF1227&lt;&gt;"",IFERROR(INDEX(subsample_country_map!$E:$E,MATCH($CF1227,subsample_country_map!$A:$A,0)),"")&lt;&gt;""),INDEX(subsample_country_map!$E:$E,MATCH($CF1227,subsample_country_map!$A:$A,0)),INDEX(lookup!$AD:$AD,MATCH($A1227,lookup!$A:$A,0)))</f>
        <v>1_common law</v>
      </c>
      <c r="AO1227" s="0" t="str">
        <f aca="false">INDEX(lookup!$Y:$Y,MATCH($A1227,lookup!$A:$A,0))</f>
        <v>0_published</v>
      </c>
      <c r="AP1227" s="0" t="str">
        <f aca="false">INDEX(lookup!$Z:$Z,MATCH($A1227,lookup!$A:$A,0))</f>
        <v>1_VHB high</v>
      </c>
      <c r="AQ1227" s="0" t="str">
        <f aca="false">INDEX(lookup!$W:$W,MATCH($A1227,lookup!$A:$A,0))</f>
        <v>3_mgmt</v>
      </c>
      <c r="AS1227" s="0" t="s">
        <v>91</v>
      </c>
      <c r="AT1227" s="0" t="s">
        <v>397</v>
      </c>
      <c r="AU1227" s="0" t="s">
        <v>93</v>
      </c>
      <c r="BA1227" s="0" t="n">
        <v>117</v>
      </c>
      <c r="BB1227" s="0" t="s">
        <v>96</v>
      </c>
      <c r="BC1227" s="0" t="s">
        <v>122</v>
      </c>
      <c r="BD1227" s="0" t="s">
        <v>4416</v>
      </c>
      <c r="BE1227" s="0" t="s">
        <v>4451</v>
      </c>
      <c r="BF1227" s="0" t="s">
        <v>4452</v>
      </c>
      <c r="BI1227" s="0" t="s">
        <v>4453</v>
      </c>
      <c r="BJ1227" s="0" t="s">
        <v>4454</v>
      </c>
      <c r="BK1227" s="0" t="s">
        <v>4455</v>
      </c>
      <c r="BL1227" s="0" t="s">
        <v>4456</v>
      </c>
      <c r="BM1227" s="0" t="s">
        <v>4408</v>
      </c>
      <c r="BN1227" s="0" t="s">
        <v>4409</v>
      </c>
      <c r="BO1227" s="0" t="s">
        <v>769</v>
      </c>
      <c r="BP1227" s="0" t="s">
        <v>4404</v>
      </c>
      <c r="BQ1227" s="0" t="s">
        <v>2442</v>
      </c>
      <c r="BT1227" s="0" t="n">
        <v>0</v>
      </c>
      <c r="BU1227" s="0" t="s">
        <v>4410</v>
      </c>
      <c r="BW1227" s="0" t="n">
        <v>2009</v>
      </c>
      <c r="BX1227" s="0" t="n">
        <v>2013</v>
      </c>
      <c r="BY1227" s="0" t="s">
        <v>221</v>
      </c>
      <c r="BZ1227" s="0" t="n">
        <v>2011</v>
      </c>
      <c r="CA1227" s="0" t="n">
        <v>0</v>
      </c>
      <c r="CB1227" s="0" t="n">
        <v>0</v>
      </c>
      <c r="CC1227" s="0" t="n">
        <v>0</v>
      </c>
      <c r="CE1227" s="0" t="n">
        <v>0</v>
      </c>
    </row>
    <row r="1228" customFormat="false" ht="15" hidden="false" customHeight="false" outlineLevel="0" collapsed="false">
      <c r="A1228" s="0" t="s">
        <v>4404</v>
      </c>
      <c r="B1228" s="0" t="n">
        <v>2533</v>
      </c>
      <c r="C1228" s="0" t="n">
        <v>-0.102832256700729</v>
      </c>
      <c r="D1228" s="0" t="n">
        <v>255</v>
      </c>
      <c r="E1228" s="0" t="n">
        <f aca="false">IF(ISNUMBER($BA1228),$BA1228,IF(AND(ISNUMBER($D1228),ISNUMBER($BW1228),ISNUMBER($BX1228)),$D1228*($BX1228-$BW1228+1),""))</f>
        <v>1275</v>
      </c>
      <c r="H1228" s="0" t="s">
        <v>118</v>
      </c>
      <c r="I1228" s="0" t="s">
        <v>842</v>
      </c>
      <c r="J1228" s="0" t="n">
        <f aca="false">IF($BW1228&lt;&gt;"",$BW1228,"")</f>
        <v>2009</v>
      </c>
      <c r="K1228" s="0" t="n">
        <f aca="false">IF($BX1228&lt;&gt;"",$BX1228,"")</f>
        <v>2013</v>
      </c>
      <c r="L1228" s="0" t="n">
        <f aca="false">IF(AND(ISNUMBER($BW1228),ISNUMBER($BX1228)),($BW1228+$BX1228)/2,"")</f>
        <v>2011</v>
      </c>
      <c r="M1228" s="0" t="n">
        <f aca="false">IF($L1228&lt;&gt;"",$L1228,"")</f>
        <v>2011</v>
      </c>
      <c r="N1228" s="0" t="n">
        <f aca="false">IF(AND(ISNUMBER($BW1228),ISNUMBER($BX1228)),MIN(1,MAX(0,($BX1228-2016+1)/($BX1228-$BW1228+1))),"")</f>
        <v>0</v>
      </c>
      <c r="O1228" s="0" t="n">
        <f aca="false">IF(AND(ISNUMBER($BW1228),ISNUMBER($BX1228)),MIN(1,MAX(0,($BX1228-2017+1)/($BX1228-$BW1228+1))),"")</f>
        <v>0</v>
      </c>
      <c r="P1228" s="0" t="n">
        <f aca="false">IF(AND(ISNUMBER($BW1228),ISNUMBER($BX1228)),MIN(1,MAX(0,($BX1228-2018+1)/($BX1228-$BW1228+1))),"")</f>
        <v>0</v>
      </c>
      <c r="Q1228" s="0" t="n">
        <f aca="false">IF(AND(ISNUMBER($BW1228),ISNUMBER($BX1228)),MIN(1,MAX(0,($BX1228-2019+1)/($BX1228-$BW1228+1))),"")</f>
        <v>0</v>
      </c>
      <c r="R1228" s="0" t="n">
        <f aca="false">IF(AND(ISNUMBER($BW1228),ISNUMBER($BX1228)),MIN(1,MAX(0,($BX1228-2016+1)/($BX1228-$BW1228+1))),"")</f>
        <v>0</v>
      </c>
      <c r="S1228" s="0" t="n">
        <f aca="false">IF($L1228&lt;&gt;"",IF($L1228&gt;=2015.5,1,0),"")</f>
        <v>0</v>
      </c>
      <c r="T1228" s="0" t="n">
        <f aca="false">IF($L1228&lt;&gt;"",IF($L1228&gt;=2016,1,0),"")</f>
        <v>0</v>
      </c>
      <c r="U1228" s="0" t="n">
        <f aca="false">IF(ISNUMBER($BX1228),IF($BX1228&gt;=2016,1,0),"")</f>
        <v>0</v>
      </c>
      <c r="V1228" s="0" t="n">
        <f aca="false">IF(ISNUMBER($BW1228),IF($BW1228&gt;=2016,1,0),"")</f>
        <v>0</v>
      </c>
      <c r="W1228" s="0" t="str">
        <f aca="false">IF(AND(ISNUMBER($BW1228),ISNUMBER($BX1228)),IF($BW1228&gt;=2016,"post-only",IF($BX1228&lt;2016,"pre-only","mixed")),"")</f>
        <v>pre-only</v>
      </c>
      <c r="X1228" s="0" t="n">
        <f aca="false">IF(AND(ISNUMBER($BW1228),ISNUMBER($BX1228)),MIN(1,MAX(0,($BX1228-2017+1)/($BX1228-$BW1228+1))),"")</f>
        <v>0</v>
      </c>
      <c r="Y1228" s="0" t="n">
        <f aca="false">IF(AND(ISNUMBER($BW1228),ISNUMBER($BX1228)),MIN(1,MAX(0,($BX1228-2018+1)/($BX1228-$BW1228+1))),"")</f>
        <v>0</v>
      </c>
      <c r="Z1228" s="0" t="n">
        <f aca="false">IF(AND(ISNUMBER($BW1228),ISNUMBER($BX1228)),MIN(1,MAX(0,($BX1228-2019+1)/($BX1228-$BW1228+1))),"")</f>
        <v>0</v>
      </c>
      <c r="AA1228" s="0" t="n">
        <f aca="false">IF(ISNUMBER($BX1228),IF($BX1228&gt;=2017,1,0),"")</f>
        <v>0</v>
      </c>
      <c r="AB1228" s="0" t="n">
        <f aca="false">IF(ISNUMBER($BX1228),IF($BX1228&gt;=2018,1,0),"")</f>
        <v>0</v>
      </c>
      <c r="AC1228" s="0" t="n">
        <f aca="false">IF(ISNUMBER($BX1228),IF($BX1228&gt;=2019,1,0),"")</f>
        <v>0</v>
      </c>
      <c r="AD1228" s="0" t="n">
        <f aca="false">IF($L1228&lt;&gt;"",IF($L1228&gt;2013,1,0),"")</f>
        <v>0</v>
      </c>
      <c r="AE1228" s="0" t="n">
        <f aca="false">IF($L1228&lt;&gt;"",1+IF($L1228&gt;2011,1,0)+IF($L1228&gt;2014,1,0),"")</f>
        <v>1</v>
      </c>
      <c r="AF1228" s="0" t="s">
        <v>87</v>
      </c>
      <c r="AG1228" s="0" t="s">
        <v>88</v>
      </c>
      <c r="AH1228" s="0" t="s">
        <v>2080</v>
      </c>
      <c r="AI1228" s="0" t="s">
        <v>334</v>
      </c>
      <c r="AJ1228" s="0" t="s">
        <v>334</v>
      </c>
      <c r="AK1228" s="0" t="str">
        <f aca="false">IF(AND($CF1228&lt;&gt;"",IFERROR(INDEX(subsample_country_map!$B:$B,MATCH($CF1228,subsample_country_map!$A:$A,0)),"")&lt;&gt;""),INDEX(subsample_country_map!$B:$B,MATCH($CF1228,subsample_country_map!$A:$A,0)),INDEX(lookup!$AA:$AA,MATCH($A1228,lookup!$A:$A,0)))</f>
        <v>3_AsiaPac</v>
      </c>
      <c r="AL1228" s="0" t="str">
        <f aca="false">IF(AND($CF1228&lt;&gt;"",IFERROR(INDEX(subsample_country_map!$C:$C,MATCH($CF1228,subsample_country_map!$A:$A,0)),"")&lt;&gt;""),INDEX(subsample_country_map!$C:$C,MATCH($CF1228,subsample_country_map!$A:$A,0)),INDEX(lookup!$AB:$AB,MATCH($A1228,lookup!$A:$A,0)))</f>
        <v>1_developed</v>
      </c>
      <c r="AM1228" s="0" t="str">
        <f aca="false">IF(AND($CF1228&lt;&gt;"",IFERROR(INDEX(subsample_country_map!$D:$D,MATCH($CF1228,subsample_country_map!$A:$A,0)),"")&lt;&gt;""),INDEX(subsample_country_map!$D:$D,MATCH($CF1228,subsample_country_map!$A:$A,0)),INDEX(lookup!$AC:$AC,MATCH($A1228,lookup!$A:$A,0)))</f>
        <v>1_western</v>
      </c>
      <c r="AN1228" s="0" t="str">
        <f aca="false">IF(AND($CF1228&lt;&gt;"",IFERROR(INDEX(subsample_country_map!$E:$E,MATCH($CF1228,subsample_country_map!$A:$A,0)),"")&lt;&gt;""),INDEX(subsample_country_map!$E:$E,MATCH($CF1228,subsample_country_map!$A:$A,0)),INDEX(lookup!$AD:$AD,MATCH($A1228,lookup!$A:$A,0)))</f>
        <v>1_common law</v>
      </c>
      <c r="AO1228" s="0" t="str">
        <f aca="false">INDEX(lookup!$Y:$Y,MATCH($A1228,lookup!$A:$A,0))</f>
        <v>0_published</v>
      </c>
      <c r="AP1228" s="0" t="str">
        <f aca="false">INDEX(lookup!$Z:$Z,MATCH($A1228,lookup!$A:$A,0))</f>
        <v>1_VHB high</v>
      </c>
      <c r="AQ1228" s="0" t="str">
        <f aca="false">INDEX(lookup!$W:$W,MATCH($A1228,lookup!$A:$A,0))</f>
        <v>3_mgmt</v>
      </c>
      <c r="AS1228" s="0" t="s">
        <v>91</v>
      </c>
      <c r="AT1228" s="0" t="s">
        <v>397</v>
      </c>
      <c r="AU1228" s="0" t="s">
        <v>93</v>
      </c>
      <c r="AV1228" s="0" t="s">
        <v>4457</v>
      </c>
      <c r="AY1228" s="0" t="s">
        <v>4458</v>
      </c>
      <c r="BA1228" s="0" t="s">
        <v>95</v>
      </c>
      <c r="BB1228" s="0" t="s">
        <v>96</v>
      </c>
      <c r="BC1228" s="0" t="s">
        <v>122</v>
      </c>
      <c r="BD1228" s="0" t="s">
        <v>4416</v>
      </c>
      <c r="BE1228" s="0" t="s">
        <v>98</v>
      </c>
      <c r="BI1228" s="0" t="s">
        <v>4453</v>
      </c>
      <c r="BJ1228" s="0" t="s">
        <v>4459</v>
      </c>
      <c r="BK1228" s="0" t="s">
        <v>4455</v>
      </c>
      <c r="BL1228" s="0" t="s">
        <v>4460</v>
      </c>
      <c r="BM1228" s="0" t="s">
        <v>4461</v>
      </c>
      <c r="BN1228" s="0" t="s">
        <v>4409</v>
      </c>
      <c r="BO1228" s="0" t="s">
        <v>769</v>
      </c>
      <c r="BP1228" s="0" t="s">
        <v>4404</v>
      </c>
      <c r="BQ1228" s="0" t="s">
        <v>127</v>
      </c>
      <c r="BT1228" s="0" t="n">
        <v>0</v>
      </c>
      <c r="BU1228" s="0" t="s">
        <v>4410</v>
      </c>
      <c r="BW1228" s="0" t="n">
        <v>2009</v>
      </c>
      <c r="BX1228" s="0" t="n">
        <v>2013</v>
      </c>
      <c r="BY1228" s="0" t="s">
        <v>221</v>
      </c>
      <c r="BZ1228" s="0" t="n">
        <v>2011</v>
      </c>
      <c r="CA1228" s="0" t="n">
        <v>0</v>
      </c>
      <c r="CB1228" s="0" t="n">
        <v>0</v>
      </c>
      <c r="CC1228" s="0" t="n">
        <v>0</v>
      </c>
      <c r="CD1228" s="0" t="n">
        <v>-0.103197039586327</v>
      </c>
      <c r="CE1228" s="0" t="n">
        <v>1</v>
      </c>
    </row>
    <row r="1229" customFormat="false" ht="15" hidden="false" customHeight="false" outlineLevel="0" collapsed="false">
      <c r="A1229" s="0" t="s">
        <v>4404</v>
      </c>
      <c r="B1229" s="0" t="n">
        <v>2534</v>
      </c>
      <c r="C1229" s="0" t="n">
        <v>-0.103440048449769</v>
      </c>
      <c r="D1229" s="0" t="n">
        <v>255</v>
      </c>
      <c r="E1229" s="0" t="n">
        <f aca="false">IF(ISNUMBER($BA1229),$BA1229,IF(AND(ISNUMBER($D1229),ISNUMBER($BW1229),ISNUMBER($BX1229)),$D1229*($BX1229-$BW1229+1),""))</f>
        <v>1275</v>
      </c>
      <c r="H1229" s="0" t="s">
        <v>118</v>
      </c>
      <c r="I1229" s="0" t="s">
        <v>842</v>
      </c>
      <c r="J1229" s="0" t="n">
        <f aca="false">IF($BW1229&lt;&gt;"",$BW1229,"")</f>
        <v>2009</v>
      </c>
      <c r="K1229" s="0" t="n">
        <f aca="false">IF($BX1229&lt;&gt;"",$BX1229,"")</f>
        <v>2013</v>
      </c>
      <c r="L1229" s="0" t="n">
        <f aca="false">IF(AND(ISNUMBER($BW1229),ISNUMBER($BX1229)),($BW1229+$BX1229)/2,"")</f>
        <v>2011</v>
      </c>
      <c r="M1229" s="0" t="n">
        <f aca="false">IF($L1229&lt;&gt;"",$L1229,"")</f>
        <v>2011</v>
      </c>
      <c r="N1229" s="0" t="n">
        <f aca="false">IF(AND(ISNUMBER($BW1229),ISNUMBER($BX1229)),MIN(1,MAX(0,($BX1229-2016+1)/($BX1229-$BW1229+1))),"")</f>
        <v>0</v>
      </c>
      <c r="O1229" s="0" t="n">
        <f aca="false">IF(AND(ISNUMBER($BW1229),ISNUMBER($BX1229)),MIN(1,MAX(0,($BX1229-2017+1)/($BX1229-$BW1229+1))),"")</f>
        <v>0</v>
      </c>
      <c r="P1229" s="0" t="n">
        <f aca="false">IF(AND(ISNUMBER($BW1229),ISNUMBER($BX1229)),MIN(1,MAX(0,($BX1229-2018+1)/($BX1229-$BW1229+1))),"")</f>
        <v>0</v>
      </c>
      <c r="Q1229" s="0" t="n">
        <f aca="false">IF(AND(ISNUMBER($BW1229),ISNUMBER($BX1229)),MIN(1,MAX(0,($BX1229-2019+1)/($BX1229-$BW1229+1))),"")</f>
        <v>0</v>
      </c>
      <c r="R1229" s="0" t="n">
        <f aca="false">IF(AND(ISNUMBER($BW1229),ISNUMBER($BX1229)),MIN(1,MAX(0,($BX1229-2016+1)/($BX1229-$BW1229+1))),"")</f>
        <v>0</v>
      </c>
      <c r="S1229" s="0" t="n">
        <f aca="false">IF($L1229&lt;&gt;"",IF($L1229&gt;=2015.5,1,0),"")</f>
        <v>0</v>
      </c>
      <c r="T1229" s="0" t="n">
        <f aca="false">IF($L1229&lt;&gt;"",IF($L1229&gt;=2016,1,0),"")</f>
        <v>0</v>
      </c>
      <c r="U1229" s="0" t="n">
        <f aca="false">IF(ISNUMBER($BX1229),IF($BX1229&gt;=2016,1,0),"")</f>
        <v>0</v>
      </c>
      <c r="V1229" s="0" t="n">
        <f aca="false">IF(ISNUMBER($BW1229),IF($BW1229&gt;=2016,1,0),"")</f>
        <v>0</v>
      </c>
      <c r="W1229" s="0" t="str">
        <f aca="false">IF(AND(ISNUMBER($BW1229),ISNUMBER($BX1229)),IF($BW1229&gt;=2016,"post-only",IF($BX1229&lt;2016,"pre-only","mixed")),"")</f>
        <v>pre-only</v>
      </c>
      <c r="X1229" s="0" t="n">
        <f aca="false">IF(AND(ISNUMBER($BW1229),ISNUMBER($BX1229)),MIN(1,MAX(0,($BX1229-2017+1)/($BX1229-$BW1229+1))),"")</f>
        <v>0</v>
      </c>
      <c r="Y1229" s="0" t="n">
        <f aca="false">IF(AND(ISNUMBER($BW1229),ISNUMBER($BX1229)),MIN(1,MAX(0,($BX1229-2018+1)/($BX1229-$BW1229+1))),"")</f>
        <v>0</v>
      </c>
      <c r="Z1229" s="0" t="n">
        <f aca="false">IF(AND(ISNUMBER($BW1229),ISNUMBER($BX1229)),MIN(1,MAX(0,($BX1229-2019+1)/($BX1229-$BW1229+1))),"")</f>
        <v>0</v>
      </c>
      <c r="AA1229" s="0" t="n">
        <f aca="false">IF(ISNUMBER($BX1229),IF($BX1229&gt;=2017,1,0),"")</f>
        <v>0</v>
      </c>
      <c r="AB1229" s="0" t="n">
        <f aca="false">IF(ISNUMBER($BX1229),IF($BX1229&gt;=2018,1,0),"")</f>
        <v>0</v>
      </c>
      <c r="AC1229" s="0" t="n">
        <f aca="false">IF(ISNUMBER($BX1229),IF($BX1229&gt;=2019,1,0),"")</f>
        <v>0</v>
      </c>
      <c r="AD1229" s="0" t="n">
        <f aca="false">IF($L1229&lt;&gt;"",IF($L1229&gt;2013,1,0),"")</f>
        <v>0</v>
      </c>
      <c r="AE1229" s="0" t="n">
        <f aca="false">IF($L1229&lt;&gt;"",1+IF($L1229&gt;2011,1,0)+IF($L1229&gt;2014,1,0),"")</f>
        <v>1</v>
      </c>
      <c r="AF1229" s="0" t="s">
        <v>87</v>
      </c>
      <c r="AG1229" s="0" t="s">
        <v>88</v>
      </c>
      <c r="AH1229" s="0" t="s">
        <v>2080</v>
      </c>
      <c r="AI1229" s="0" t="s">
        <v>334</v>
      </c>
      <c r="AJ1229" s="0" t="s">
        <v>334</v>
      </c>
      <c r="AK1229" s="0" t="str">
        <f aca="false">IF(AND($CF1229&lt;&gt;"",IFERROR(INDEX(subsample_country_map!$B:$B,MATCH($CF1229,subsample_country_map!$A:$A,0)),"")&lt;&gt;""),INDEX(subsample_country_map!$B:$B,MATCH($CF1229,subsample_country_map!$A:$A,0)),INDEX(lookup!$AA:$AA,MATCH($A1229,lookup!$A:$A,0)))</f>
        <v>3_AsiaPac</v>
      </c>
      <c r="AL1229" s="0" t="str">
        <f aca="false">IF(AND($CF1229&lt;&gt;"",IFERROR(INDEX(subsample_country_map!$C:$C,MATCH($CF1229,subsample_country_map!$A:$A,0)),"")&lt;&gt;""),INDEX(subsample_country_map!$C:$C,MATCH($CF1229,subsample_country_map!$A:$A,0)),INDEX(lookup!$AB:$AB,MATCH($A1229,lookup!$A:$A,0)))</f>
        <v>1_developed</v>
      </c>
      <c r="AM1229" s="0" t="str">
        <f aca="false">IF(AND($CF1229&lt;&gt;"",IFERROR(INDEX(subsample_country_map!$D:$D,MATCH($CF1229,subsample_country_map!$A:$A,0)),"")&lt;&gt;""),INDEX(subsample_country_map!$D:$D,MATCH($CF1229,subsample_country_map!$A:$A,0)),INDEX(lookup!$AC:$AC,MATCH($A1229,lookup!$A:$A,0)))</f>
        <v>1_western</v>
      </c>
      <c r="AN1229" s="0" t="str">
        <f aca="false">IF(AND($CF1229&lt;&gt;"",IFERROR(INDEX(subsample_country_map!$E:$E,MATCH($CF1229,subsample_country_map!$A:$A,0)),"")&lt;&gt;""),INDEX(subsample_country_map!$E:$E,MATCH($CF1229,subsample_country_map!$A:$A,0)),INDEX(lookup!$AD:$AD,MATCH($A1229,lookup!$A:$A,0)))</f>
        <v>1_common law</v>
      </c>
      <c r="AO1229" s="0" t="str">
        <f aca="false">INDEX(lookup!$Y:$Y,MATCH($A1229,lookup!$A:$A,0))</f>
        <v>0_published</v>
      </c>
      <c r="AP1229" s="0" t="str">
        <f aca="false">INDEX(lookup!$Z:$Z,MATCH($A1229,lookup!$A:$A,0))</f>
        <v>1_VHB high</v>
      </c>
      <c r="AQ1229" s="0" t="str">
        <f aca="false">INDEX(lookup!$W:$W,MATCH($A1229,lookup!$A:$A,0))</f>
        <v>3_mgmt</v>
      </c>
      <c r="AS1229" s="0" t="s">
        <v>91</v>
      </c>
      <c r="AT1229" s="0" t="s">
        <v>397</v>
      </c>
      <c r="AU1229" s="0" t="s">
        <v>93</v>
      </c>
      <c r="AV1229" s="0" t="s">
        <v>4462</v>
      </c>
      <c r="AY1229" s="0" t="s">
        <v>4463</v>
      </c>
      <c r="BA1229" s="0" t="s">
        <v>95</v>
      </c>
      <c r="BB1229" s="0" t="s">
        <v>96</v>
      </c>
      <c r="BC1229" s="0" t="s">
        <v>122</v>
      </c>
      <c r="BD1229" s="0" t="s">
        <v>4416</v>
      </c>
      <c r="BE1229" s="0" t="s">
        <v>98</v>
      </c>
      <c r="BI1229" s="0" t="s">
        <v>4453</v>
      </c>
      <c r="BJ1229" s="0" t="s">
        <v>4464</v>
      </c>
      <c r="BK1229" s="0" t="s">
        <v>4455</v>
      </c>
      <c r="BL1229" s="0" t="s">
        <v>4465</v>
      </c>
      <c r="BM1229" s="0" t="s">
        <v>4466</v>
      </c>
      <c r="BN1229" s="0" t="s">
        <v>4409</v>
      </c>
      <c r="BO1229" s="0" t="s">
        <v>769</v>
      </c>
      <c r="BP1229" s="0" t="s">
        <v>4404</v>
      </c>
      <c r="BQ1229" s="0" t="s">
        <v>127</v>
      </c>
      <c r="BT1229" s="0" t="n">
        <v>0</v>
      </c>
      <c r="BU1229" s="0" t="s">
        <v>4410</v>
      </c>
      <c r="BW1229" s="0" t="n">
        <v>2009</v>
      </c>
      <c r="BX1229" s="0" t="n">
        <v>2013</v>
      </c>
      <c r="BY1229" s="0" t="s">
        <v>221</v>
      </c>
      <c r="BZ1229" s="0" t="n">
        <v>2011</v>
      </c>
      <c r="CA1229" s="0" t="n">
        <v>0</v>
      </c>
      <c r="CB1229" s="0" t="n">
        <v>0</v>
      </c>
      <c r="CC1229" s="0" t="n">
        <v>0</v>
      </c>
      <c r="CD1229" s="0" t="n">
        <v>-0.103811365985527</v>
      </c>
      <c r="CE1229" s="0" t="n">
        <v>1</v>
      </c>
    </row>
    <row r="1230" customFormat="false" ht="15" hidden="false" customHeight="false" outlineLevel="0" collapsed="false">
      <c r="A1230" s="0" t="s">
        <v>4404</v>
      </c>
      <c r="B1230" s="0" t="n">
        <v>2535</v>
      </c>
      <c r="C1230" s="0" t="n">
        <v>-0.113212123490099</v>
      </c>
      <c r="D1230" s="0" t="n">
        <v>188</v>
      </c>
      <c r="E1230" s="0" t="n">
        <f aca="false">IF(ISNUMBER($BA1230),$BA1230,IF(AND(ISNUMBER($D1230),ISNUMBER($BW1230),ISNUMBER($BX1230)),$D1230*($BX1230-$BW1230+1),""))</f>
        <v>188</v>
      </c>
      <c r="H1230" s="0" t="s">
        <v>118</v>
      </c>
      <c r="I1230" s="0" t="s">
        <v>842</v>
      </c>
      <c r="J1230" s="0" t="n">
        <f aca="false">IF($BW1230&lt;&gt;"",$BW1230,"")</f>
        <v>2009</v>
      </c>
      <c r="K1230" s="0" t="n">
        <f aca="false">IF($BX1230&lt;&gt;"",$BX1230,"")</f>
        <v>2013</v>
      </c>
      <c r="L1230" s="0" t="n">
        <f aca="false">IF(AND(ISNUMBER($BW1230),ISNUMBER($BX1230)),($BW1230+$BX1230)/2,"")</f>
        <v>2011</v>
      </c>
      <c r="M1230" s="0" t="n">
        <f aca="false">IF($L1230&lt;&gt;"",$L1230,"")</f>
        <v>2011</v>
      </c>
      <c r="N1230" s="0" t="n">
        <f aca="false">IF(AND(ISNUMBER($BW1230),ISNUMBER($BX1230)),MIN(1,MAX(0,($BX1230-2016+1)/($BX1230-$BW1230+1))),"")</f>
        <v>0</v>
      </c>
      <c r="O1230" s="0" t="n">
        <f aca="false">IF(AND(ISNUMBER($BW1230),ISNUMBER($BX1230)),MIN(1,MAX(0,($BX1230-2017+1)/($BX1230-$BW1230+1))),"")</f>
        <v>0</v>
      </c>
      <c r="P1230" s="0" t="n">
        <f aca="false">IF(AND(ISNUMBER($BW1230),ISNUMBER($BX1230)),MIN(1,MAX(0,($BX1230-2018+1)/($BX1230-$BW1230+1))),"")</f>
        <v>0</v>
      </c>
      <c r="Q1230" s="0" t="n">
        <f aca="false">IF(AND(ISNUMBER($BW1230),ISNUMBER($BX1230)),MIN(1,MAX(0,($BX1230-2019+1)/($BX1230-$BW1230+1))),"")</f>
        <v>0</v>
      </c>
      <c r="R1230" s="0" t="n">
        <f aca="false">IF(AND(ISNUMBER($BW1230),ISNUMBER($BX1230)),MIN(1,MAX(0,($BX1230-2016+1)/($BX1230-$BW1230+1))),"")</f>
        <v>0</v>
      </c>
      <c r="S1230" s="0" t="n">
        <f aca="false">IF($L1230&lt;&gt;"",IF($L1230&gt;=2015.5,1,0),"")</f>
        <v>0</v>
      </c>
      <c r="T1230" s="0" t="n">
        <f aca="false">IF($L1230&lt;&gt;"",IF($L1230&gt;=2016,1,0),"")</f>
        <v>0</v>
      </c>
      <c r="U1230" s="0" t="n">
        <f aca="false">IF(ISNUMBER($BX1230),IF($BX1230&gt;=2016,1,0),"")</f>
        <v>0</v>
      </c>
      <c r="V1230" s="0" t="n">
        <f aca="false">IF(ISNUMBER($BW1230),IF($BW1230&gt;=2016,1,0),"")</f>
        <v>0</v>
      </c>
      <c r="W1230" s="0" t="str">
        <f aca="false">IF(AND(ISNUMBER($BW1230),ISNUMBER($BX1230)),IF($BW1230&gt;=2016,"post-only",IF($BX1230&lt;2016,"pre-only","mixed")),"")</f>
        <v>pre-only</v>
      </c>
      <c r="X1230" s="0" t="n">
        <f aca="false">IF(AND(ISNUMBER($BW1230),ISNUMBER($BX1230)),MIN(1,MAX(0,($BX1230-2017+1)/($BX1230-$BW1230+1))),"")</f>
        <v>0</v>
      </c>
      <c r="Y1230" s="0" t="n">
        <f aca="false">IF(AND(ISNUMBER($BW1230),ISNUMBER($BX1230)),MIN(1,MAX(0,($BX1230-2018+1)/($BX1230-$BW1230+1))),"")</f>
        <v>0</v>
      </c>
      <c r="Z1230" s="0" t="n">
        <f aca="false">IF(AND(ISNUMBER($BW1230),ISNUMBER($BX1230)),MIN(1,MAX(0,($BX1230-2019+1)/($BX1230-$BW1230+1))),"")</f>
        <v>0</v>
      </c>
      <c r="AA1230" s="0" t="n">
        <f aca="false">IF(ISNUMBER($BX1230),IF($BX1230&gt;=2017,1,0),"")</f>
        <v>0</v>
      </c>
      <c r="AB1230" s="0" t="n">
        <f aca="false">IF(ISNUMBER($BX1230),IF($BX1230&gt;=2018,1,0),"")</f>
        <v>0</v>
      </c>
      <c r="AC1230" s="0" t="n">
        <f aca="false">IF(ISNUMBER($BX1230),IF($BX1230&gt;=2019,1,0),"")</f>
        <v>0</v>
      </c>
      <c r="AD1230" s="0" t="n">
        <f aca="false">IF($L1230&lt;&gt;"",IF($L1230&gt;2013,1,0),"")</f>
        <v>0</v>
      </c>
      <c r="AE1230" s="0" t="n">
        <f aca="false">IF($L1230&lt;&gt;"",1+IF($L1230&gt;2011,1,0)+IF($L1230&gt;2014,1,0),"")</f>
        <v>1</v>
      </c>
      <c r="AF1230" s="0" t="s">
        <v>87</v>
      </c>
      <c r="AG1230" s="0" t="s">
        <v>88</v>
      </c>
      <c r="AH1230" s="0" t="s">
        <v>2080</v>
      </c>
      <c r="AI1230" s="0" t="s">
        <v>334</v>
      </c>
      <c r="AJ1230" s="0" t="s">
        <v>334</v>
      </c>
      <c r="AK1230" s="0" t="str">
        <f aca="false">IF(AND($CF1230&lt;&gt;"",IFERROR(INDEX(subsample_country_map!$B:$B,MATCH($CF1230,subsample_country_map!$A:$A,0)),"")&lt;&gt;""),INDEX(subsample_country_map!$B:$B,MATCH($CF1230,subsample_country_map!$A:$A,0)),INDEX(lookup!$AA:$AA,MATCH($A1230,lookup!$A:$A,0)))</f>
        <v>3_AsiaPac</v>
      </c>
      <c r="AL1230" s="0" t="str">
        <f aca="false">IF(AND($CF1230&lt;&gt;"",IFERROR(INDEX(subsample_country_map!$C:$C,MATCH($CF1230,subsample_country_map!$A:$A,0)),"")&lt;&gt;""),INDEX(subsample_country_map!$C:$C,MATCH($CF1230,subsample_country_map!$A:$A,0)),INDEX(lookup!$AB:$AB,MATCH($A1230,lookup!$A:$A,0)))</f>
        <v>1_developed</v>
      </c>
      <c r="AM1230" s="0" t="str">
        <f aca="false">IF(AND($CF1230&lt;&gt;"",IFERROR(INDEX(subsample_country_map!$D:$D,MATCH($CF1230,subsample_country_map!$A:$A,0)),"")&lt;&gt;""),INDEX(subsample_country_map!$D:$D,MATCH($CF1230,subsample_country_map!$A:$A,0)),INDEX(lookup!$AC:$AC,MATCH($A1230,lookup!$A:$A,0)))</f>
        <v>1_western</v>
      </c>
      <c r="AN1230" s="0" t="str">
        <f aca="false">IF(AND($CF1230&lt;&gt;"",IFERROR(INDEX(subsample_country_map!$E:$E,MATCH($CF1230,subsample_country_map!$A:$A,0)),"")&lt;&gt;""),INDEX(subsample_country_map!$E:$E,MATCH($CF1230,subsample_country_map!$A:$A,0)),INDEX(lookup!$AD:$AD,MATCH($A1230,lookup!$A:$A,0)))</f>
        <v>1_common law</v>
      </c>
      <c r="AO1230" s="0" t="str">
        <f aca="false">INDEX(lookup!$Y:$Y,MATCH($A1230,lookup!$A:$A,0))</f>
        <v>0_published</v>
      </c>
      <c r="AP1230" s="0" t="str">
        <f aca="false">INDEX(lookup!$Z:$Z,MATCH($A1230,lookup!$A:$A,0))</f>
        <v>1_VHB high</v>
      </c>
      <c r="AQ1230" s="0" t="str">
        <f aca="false">INDEX(lookup!$W:$W,MATCH($A1230,lookup!$A:$A,0))</f>
        <v>3_mgmt</v>
      </c>
      <c r="AS1230" s="0" t="s">
        <v>91</v>
      </c>
      <c r="AT1230" s="0" t="s">
        <v>397</v>
      </c>
      <c r="AU1230" s="0" t="s">
        <v>93</v>
      </c>
      <c r="AV1230" s="0" t="s">
        <v>4467</v>
      </c>
      <c r="AY1230" s="0" t="s">
        <v>4458</v>
      </c>
      <c r="BA1230" s="0" t="n">
        <v>188</v>
      </c>
      <c r="BB1230" s="0" t="s">
        <v>347</v>
      </c>
      <c r="BC1230" s="0" t="s">
        <v>122</v>
      </c>
      <c r="BD1230" s="0" t="s">
        <v>4416</v>
      </c>
      <c r="BE1230" s="0" t="s">
        <v>98</v>
      </c>
      <c r="BI1230" s="0" t="s">
        <v>4453</v>
      </c>
      <c r="BJ1230" s="0" t="s">
        <v>4468</v>
      </c>
      <c r="BK1230" s="0" t="s">
        <v>4469</v>
      </c>
      <c r="BL1230" s="0" t="s">
        <v>4470</v>
      </c>
      <c r="BM1230" s="0" t="s">
        <v>4471</v>
      </c>
      <c r="BN1230" s="0" t="s">
        <v>4409</v>
      </c>
      <c r="BO1230" s="0" t="s">
        <v>769</v>
      </c>
      <c r="BP1230" s="0" t="s">
        <v>4404</v>
      </c>
      <c r="BQ1230" s="0" t="s">
        <v>2105</v>
      </c>
      <c r="BT1230" s="0" t="n">
        <v>0</v>
      </c>
      <c r="BU1230" s="0" t="s">
        <v>4410</v>
      </c>
      <c r="BW1230" s="0" t="n">
        <v>2009</v>
      </c>
      <c r="BX1230" s="0" t="n">
        <v>2013</v>
      </c>
      <c r="BY1230" s="0" t="s">
        <v>221</v>
      </c>
      <c r="BZ1230" s="0" t="n">
        <v>2011</v>
      </c>
      <c r="CA1230" s="0" t="n">
        <v>0</v>
      </c>
      <c r="CB1230" s="0" t="n">
        <v>0</v>
      </c>
      <c r="CC1230" s="0" t="n">
        <v>0</v>
      </c>
      <c r="CD1230" s="0" t="n">
        <v>-0.11369955683185</v>
      </c>
      <c r="CE1230" s="0" t="n">
        <v>1</v>
      </c>
    </row>
    <row r="1231" customFormat="false" ht="15" hidden="false" customHeight="false" outlineLevel="0" collapsed="false">
      <c r="A1231" s="0" t="s">
        <v>4472</v>
      </c>
      <c r="B1231" s="0" t="n">
        <v>2536</v>
      </c>
      <c r="C1231" s="0" t="n">
        <v>-0.19</v>
      </c>
      <c r="D1231" s="0" t="n">
        <v>510</v>
      </c>
      <c r="E1231" s="0" t="n">
        <f aca="false">IF(ISNUMBER($BA1231),$BA1231,IF(AND(ISNUMBER($D1231),ISNUMBER($BW1231),ISNUMBER($BX1231)),$D1231*($BX1231-$BW1231+1),""))</f>
        <v>510</v>
      </c>
      <c r="H1231" s="0" t="s">
        <v>85</v>
      </c>
      <c r="I1231" s="0" t="s">
        <v>86</v>
      </c>
      <c r="J1231" s="0" t="n">
        <f aca="false">IF($BW1231&lt;&gt;"",$BW1231,"")</f>
        <v>2011</v>
      </c>
      <c r="K1231" s="0" t="n">
        <f aca="false">IF($BX1231&lt;&gt;"",$BX1231,"")</f>
        <v>2019</v>
      </c>
      <c r="L1231" s="0" t="n">
        <f aca="false">IF(AND(ISNUMBER($BW1231),ISNUMBER($BX1231)),($BW1231+$BX1231)/2,"")</f>
        <v>2015</v>
      </c>
      <c r="M1231" s="0" t="n">
        <f aca="false">IF($L1231&lt;&gt;"",$L1231,"")</f>
        <v>2015</v>
      </c>
      <c r="N1231" s="0" t="n">
        <f aca="false">IF(AND(ISNUMBER($BW1231),ISNUMBER($BX1231)),MIN(1,MAX(0,($BX1231-2016+1)/($BX1231-$BW1231+1))),"")</f>
        <v>0.444444444444444</v>
      </c>
      <c r="O1231" s="0" t="n">
        <f aca="false">IF(AND(ISNUMBER($BW1231),ISNUMBER($BX1231)),MIN(1,MAX(0,($BX1231-2017+1)/($BX1231-$BW1231+1))),"")</f>
        <v>0.333333333333333</v>
      </c>
      <c r="P1231" s="0" t="n">
        <f aca="false">IF(AND(ISNUMBER($BW1231),ISNUMBER($BX1231)),MIN(1,MAX(0,($BX1231-2018+1)/($BX1231-$BW1231+1))),"")</f>
        <v>0.222222222222222</v>
      </c>
      <c r="Q1231" s="0" t="n">
        <f aca="false">IF(AND(ISNUMBER($BW1231),ISNUMBER($BX1231)),MIN(1,MAX(0,($BX1231-2019+1)/($BX1231-$BW1231+1))),"")</f>
        <v>0.111111111111111</v>
      </c>
      <c r="R1231" s="0" t="n">
        <f aca="false">IF(AND(ISNUMBER($BW1231),ISNUMBER($BX1231)),MIN(1,MAX(0,($BX1231-2016+1)/($BX1231-$BW1231+1))),"")</f>
        <v>0.444444444444444</v>
      </c>
      <c r="S1231" s="0" t="n">
        <f aca="false">IF($L1231&lt;&gt;"",IF($L1231&gt;=2015.5,1,0),"")</f>
        <v>0</v>
      </c>
      <c r="T1231" s="0" t="n">
        <f aca="false">IF($L1231&lt;&gt;"",IF($L1231&gt;=2016,1,0),"")</f>
        <v>0</v>
      </c>
      <c r="U1231" s="0" t="n">
        <f aca="false">IF(ISNUMBER($BX1231),IF($BX1231&gt;=2016,1,0),"")</f>
        <v>1</v>
      </c>
      <c r="V1231" s="0" t="n">
        <f aca="false">IF(ISNUMBER($BW1231),IF($BW1231&gt;=2016,1,0),"")</f>
        <v>0</v>
      </c>
      <c r="W1231" s="0" t="str">
        <f aca="false">IF(AND(ISNUMBER($BW1231),ISNUMBER($BX1231)),IF($BW1231&gt;=2016,"post-only",IF($BX1231&lt;2016,"pre-only","mixed")),"")</f>
        <v>mixed</v>
      </c>
      <c r="X1231" s="0" t="n">
        <f aca="false">IF(AND(ISNUMBER($BW1231),ISNUMBER($BX1231)),MIN(1,MAX(0,($BX1231-2017+1)/($BX1231-$BW1231+1))),"")</f>
        <v>0.333333333333333</v>
      </c>
      <c r="Y1231" s="0" t="n">
        <f aca="false">IF(AND(ISNUMBER($BW1231),ISNUMBER($BX1231)),MIN(1,MAX(0,($BX1231-2018+1)/($BX1231-$BW1231+1))),"")</f>
        <v>0.222222222222222</v>
      </c>
      <c r="Z1231" s="0" t="n">
        <f aca="false">IF(AND(ISNUMBER($BW1231),ISNUMBER($BX1231)),MIN(1,MAX(0,($BX1231-2019+1)/($BX1231-$BW1231+1))),"")</f>
        <v>0.111111111111111</v>
      </c>
      <c r="AA1231" s="0" t="n">
        <f aca="false">IF(ISNUMBER($BX1231),IF($BX1231&gt;=2017,1,0),"")</f>
        <v>1</v>
      </c>
      <c r="AB1231" s="0" t="n">
        <f aca="false">IF(ISNUMBER($BX1231),IF($BX1231&gt;=2018,1,0),"")</f>
        <v>1</v>
      </c>
      <c r="AC1231" s="0" t="n">
        <f aca="false">IF(ISNUMBER($BX1231),IF($BX1231&gt;=2019,1,0),"")</f>
        <v>1</v>
      </c>
      <c r="AD1231" s="0" t="n">
        <f aca="false">IF($L1231&lt;&gt;"",IF($L1231&gt;2013,1,0),"")</f>
        <v>1</v>
      </c>
      <c r="AE1231" s="0" t="n">
        <f aca="false">IF($L1231&lt;&gt;"",1+IF($L1231&gt;2011,1,0)+IF($L1231&gt;2014,1,0),"")</f>
        <v>3</v>
      </c>
      <c r="AF1231" s="0" t="s">
        <v>310</v>
      </c>
      <c r="AG1231" s="0" t="s">
        <v>88</v>
      </c>
      <c r="AH1231" s="0" t="s">
        <v>89</v>
      </c>
      <c r="AI1231" s="0" t="s">
        <v>497</v>
      </c>
      <c r="AJ1231" s="0" t="s">
        <v>334</v>
      </c>
      <c r="AK1231" s="0" t="str">
        <f aca="false">IF(AND($CF1231&lt;&gt;"",IFERROR(INDEX(subsample_country_map!$B:$B,MATCH($CF1231,subsample_country_map!$A:$A,0)),"")&lt;&gt;""),INDEX(subsample_country_map!$B:$B,MATCH($CF1231,subsample_country_map!$A:$A,0)),INDEX(lookup!$AA:$AA,MATCH($A1231,lookup!$A:$A,0)))</f>
        <v>3_AsiaPac</v>
      </c>
      <c r="AL1231" s="0" t="str">
        <f aca="false">IF(AND($CF1231&lt;&gt;"",IFERROR(INDEX(subsample_country_map!$C:$C,MATCH($CF1231,subsample_country_map!$A:$A,0)),"")&lt;&gt;""),INDEX(subsample_country_map!$C:$C,MATCH($CF1231,subsample_country_map!$A:$A,0)),INDEX(lookup!$AB:$AB,MATCH($A1231,lookup!$A:$A,0)))</f>
        <v>1_developed</v>
      </c>
      <c r="AM1231" s="0" t="str">
        <f aca="false">IF(AND($CF1231&lt;&gt;"",IFERROR(INDEX(subsample_country_map!$D:$D,MATCH($CF1231,subsample_country_map!$A:$A,0)),"")&lt;&gt;""),INDEX(subsample_country_map!$D:$D,MATCH($CF1231,subsample_country_map!$A:$A,0)),INDEX(lookup!$AC:$AC,MATCH($A1231,lookup!$A:$A,0)))</f>
        <v>2_non_western</v>
      </c>
      <c r="AN1231" s="0" t="str">
        <f aca="false">IF(AND($CF1231&lt;&gt;"",IFERROR(INDEX(subsample_country_map!$E:$E,MATCH($CF1231,subsample_country_map!$A:$A,0)),"")&lt;&gt;""),INDEX(subsample_country_map!$E:$E,MATCH($CF1231,subsample_country_map!$A:$A,0)),INDEX(lookup!$AD:$AD,MATCH($A1231,lookup!$A:$A,0)))</f>
        <v>2_civil law</v>
      </c>
      <c r="AO1231" s="0" t="str">
        <f aca="false">INDEX(lookup!$Y:$Y,MATCH($A1231,lookup!$A:$A,0))</f>
        <v>0_published</v>
      </c>
      <c r="AP1231" s="0" t="str">
        <f aca="false">INDEX(lookup!$Z:$Z,MATCH($A1231,lookup!$A:$A,0))</f>
        <v>0_VHB low</v>
      </c>
      <c r="AQ1231" s="0" t="str">
        <f aca="false">INDEX(lookup!$W:$W,MATCH($A1231,lookup!$A:$A,0))</f>
        <v>3_mgmt</v>
      </c>
      <c r="AS1231" s="0" t="s">
        <v>91</v>
      </c>
      <c r="AT1231" s="0" t="s">
        <v>397</v>
      </c>
      <c r="AU1231" s="0" t="s">
        <v>311</v>
      </c>
      <c r="AZ1231" s="0" t="s">
        <v>1919</v>
      </c>
      <c r="BA1231" s="0" t="n">
        <v>510</v>
      </c>
      <c r="BB1231" s="0" t="s">
        <v>95</v>
      </c>
      <c r="BC1231" s="0" t="s">
        <v>97</v>
      </c>
      <c r="BD1231" s="0" t="s">
        <v>97</v>
      </c>
      <c r="BE1231" s="0" t="s">
        <v>98</v>
      </c>
      <c r="BI1231" s="0" t="s">
        <v>336</v>
      </c>
      <c r="BJ1231" s="0" t="s">
        <v>4473</v>
      </c>
      <c r="BK1231" s="0" t="s">
        <v>101</v>
      </c>
      <c r="BL1231" s="0" t="s">
        <v>4474</v>
      </c>
      <c r="BM1231" s="0" t="s">
        <v>4475</v>
      </c>
      <c r="BN1231" s="0" t="s">
        <v>4476</v>
      </c>
      <c r="BO1231" s="0" t="s">
        <v>769</v>
      </c>
      <c r="BP1231" s="0" t="s">
        <v>4472</v>
      </c>
      <c r="BQ1231" s="0" t="s">
        <v>85</v>
      </c>
      <c r="BT1231" s="0" t="n">
        <v>0</v>
      </c>
      <c r="BU1231" s="0" t="s">
        <v>4477</v>
      </c>
      <c r="BW1231" s="0" t="n">
        <v>2011</v>
      </c>
      <c r="BX1231" s="0" t="n">
        <v>2019</v>
      </c>
      <c r="BY1231" s="0" t="s">
        <v>4478</v>
      </c>
      <c r="BZ1231" s="0" t="n">
        <v>2015</v>
      </c>
      <c r="CA1231" s="0" t="n">
        <v>0.444444444444444</v>
      </c>
      <c r="CB1231" s="0" t="n">
        <v>0</v>
      </c>
      <c r="CC1231" s="0" t="n">
        <v>1</v>
      </c>
      <c r="CD1231" s="0" t="n">
        <v>-0.192337169219545</v>
      </c>
      <c r="CE1231" s="0" t="n">
        <v>1</v>
      </c>
    </row>
    <row r="1232" customFormat="false" ht="15" hidden="false" customHeight="false" outlineLevel="0" collapsed="false">
      <c r="A1232" s="0" t="s">
        <v>4472</v>
      </c>
      <c r="B1232" s="0" t="n">
        <v>2537</v>
      </c>
      <c r="C1232" s="0" t="n">
        <v>-0.26</v>
      </c>
      <c r="D1232" s="0" t="n">
        <v>510</v>
      </c>
      <c r="E1232" s="0" t="n">
        <f aca="false">IF(ISNUMBER($BA1232),$BA1232,IF(AND(ISNUMBER($D1232),ISNUMBER($BW1232),ISNUMBER($BX1232)),$D1232*($BX1232-$BW1232+1),""))</f>
        <v>510</v>
      </c>
      <c r="H1232" s="0" t="s">
        <v>85</v>
      </c>
      <c r="I1232" s="0" t="s">
        <v>86</v>
      </c>
      <c r="J1232" s="0" t="n">
        <f aca="false">IF($BW1232&lt;&gt;"",$BW1232,"")</f>
        <v>2011</v>
      </c>
      <c r="K1232" s="0" t="n">
        <f aca="false">IF($BX1232&lt;&gt;"",$BX1232,"")</f>
        <v>2019</v>
      </c>
      <c r="L1232" s="0" t="n">
        <f aca="false">IF(AND(ISNUMBER($BW1232),ISNUMBER($BX1232)),($BW1232+$BX1232)/2,"")</f>
        <v>2015</v>
      </c>
      <c r="M1232" s="0" t="n">
        <f aca="false">IF($L1232&lt;&gt;"",$L1232,"")</f>
        <v>2015</v>
      </c>
      <c r="N1232" s="0" t="n">
        <f aca="false">IF(AND(ISNUMBER($BW1232),ISNUMBER($BX1232)),MIN(1,MAX(0,($BX1232-2016+1)/($BX1232-$BW1232+1))),"")</f>
        <v>0.444444444444444</v>
      </c>
      <c r="O1232" s="0" t="n">
        <f aca="false">IF(AND(ISNUMBER($BW1232),ISNUMBER($BX1232)),MIN(1,MAX(0,($BX1232-2017+1)/($BX1232-$BW1232+1))),"")</f>
        <v>0.333333333333333</v>
      </c>
      <c r="P1232" s="0" t="n">
        <f aca="false">IF(AND(ISNUMBER($BW1232),ISNUMBER($BX1232)),MIN(1,MAX(0,($BX1232-2018+1)/($BX1232-$BW1232+1))),"")</f>
        <v>0.222222222222222</v>
      </c>
      <c r="Q1232" s="0" t="n">
        <f aca="false">IF(AND(ISNUMBER($BW1232),ISNUMBER($BX1232)),MIN(1,MAX(0,($BX1232-2019+1)/($BX1232-$BW1232+1))),"")</f>
        <v>0.111111111111111</v>
      </c>
      <c r="R1232" s="0" t="n">
        <f aca="false">IF(AND(ISNUMBER($BW1232),ISNUMBER($BX1232)),MIN(1,MAX(0,($BX1232-2016+1)/($BX1232-$BW1232+1))),"")</f>
        <v>0.444444444444444</v>
      </c>
      <c r="S1232" s="0" t="n">
        <f aca="false">IF($L1232&lt;&gt;"",IF($L1232&gt;=2015.5,1,0),"")</f>
        <v>0</v>
      </c>
      <c r="T1232" s="0" t="n">
        <f aca="false">IF($L1232&lt;&gt;"",IF($L1232&gt;=2016,1,0),"")</f>
        <v>0</v>
      </c>
      <c r="U1232" s="0" t="n">
        <f aca="false">IF(ISNUMBER($BX1232),IF($BX1232&gt;=2016,1,0),"")</f>
        <v>1</v>
      </c>
      <c r="V1232" s="0" t="n">
        <f aca="false">IF(ISNUMBER($BW1232),IF($BW1232&gt;=2016,1,0),"")</f>
        <v>0</v>
      </c>
      <c r="W1232" s="0" t="str">
        <f aca="false">IF(AND(ISNUMBER($BW1232),ISNUMBER($BX1232)),IF($BW1232&gt;=2016,"post-only",IF($BX1232&lt;2016,"pre-only","mixed")),"")</f>
        <v>mixed</v>
      </c>
      <c r="X1232" s="0" t="n">
        <f aca="false">IF(AND(ISNUMBER($BW1232),ISNUMBER($BX1232)),MIN(1,MAX(0,($BX1232-2017+1)/($BX1232-$BW1232+1))),"")</f>
        <v>0.333333333333333</v>
      </c>
      <c r="Y1232" s="0" t="n">
        <f aca="false">IF(AND(ISNUMBER($BW1232),ISNUMBER($BX1232)),MIN(1,MAX(0,($BX1232-2018+1)/($BX1232-$BW1232+1))),"")</f>
        <v>0.222222222222222</v>
      </c>
      <c r="Z1232" s="0" t="n">
        <f aca="false">IF(AND(ISNUMBER($BW1232),ISNUMBER($BX1232)),MIN(1,MAX(0,($BX1232-2019+1)/($BX1232-$BW1232+1))),"")</f>
        <v>0.111111111111111</v>
      </c>
      <c r="AA1232" s="0" t="n">
        <f aca="false">IF(ISNUMBER($BX1232),IF($BX1232&gt;=2017,1,0),"")</f>
        <v>1</v>
      </c>
      <c r="AB1232" s="0" t="n">
        <f aca="false">IF(ISNUMBER($BX1232),IF($BX1232&gt;=2018,1,0),"")</f>
        <v>1</v>
      </c>
      <c r="AC1232" s="0" t="n">
        <f aca="false">IF(ISNUMBER($BX1232),IF($BX1232&gt;=2019,1,0),"")</f>
        <v>1</v>
      </c>
      <c r="AD1232" s="0" t="n">
        <f aca="false">IF($L1232&lt;&gt;"",IF($L1232&gt;2013,1,0),"")</f>
        <v>1</v>
      </c>
      <c r="AE1232" s="0" t="n">
        <f aca="false">IF($L1232&lt;&gt;"",1+IF($L1232&gt;2011,1,0)+IF($L1232&gt;2014,1,0),"")</f>
        <v>3</v>
      </c>
      <c r="AF1232" s="0" t="s">
        <v>310</v>
      </c>
      <c r="AG1232" s="0" t="s">
        <v>88</v>
      </c>
      <c r="AH1232" s="0" t="s">
        <v>89</v>
      </c>
      <c r="AI1232" s="0" t="s">
        <v>497</v>
      </c>
      <c r="AJ1232" s="0" t="s">
        <v>334</v>
      </c>
      <c r="AK1232" s="0" t="str">
        <f aca="false">IF(AND($CF1232&lt;&gt;"",IFERROR(INDEX(subsample_country_map!$B:$B,MATCH($CF1232,subsample_country_map!$A:$A,0)),"")&lt;&gt;""),INDEX(subsample_country_map!$B:$B,MATCH($CF1232,subsample_country_map!$A:$A,0)),INDEX(lookup!$AA:$AA,MATCH($A1232,lookup!$A:$A,0)))</f>
        <v>3_AsiaPac</v>
      </c>
      <c r="AL1232" s="0" t="str">
        <f aca="false">IF(AND($CF1232&lt;&gt;"",IFERROR(INDEX(subsample_country_map!$C:$C,MATCH($CF1232,subsample_country_map!$A:$A,0)),"")&lt;&gt;""),INDEX(subsample_country_map!$C:$C,MATCH($CF1232,subsample_country_map!$A:$A,0)),INDEX(lookup!$AB:$AB,MATCH($A1232,lookup!$A:$A,0)))</f>
        <v>1_developed</v>
      </c>
      <c r="AM1232" s="0" t="str">
        <f aca="false">IF(AND($CF1232&lt;&gt;"",IFERROR(INDEX(subsample_country_map!$D:$D,MATCH($CF1232,subsample_country_map!$A:$A,0)),"")&lt;&gt;""),INDEX(subsample_country_map!$D:$D,MATCH($CF1232,subsample_country_map!$A:$A,0)),INDEX(lookup!$AC:$AC,MATCH($A1232,lookup!$A:$A,0)))</f>
        <v>2_non_western</v>
      </c>
      <c r="AN1232" s="0" t="str">
        <f aca="false">IF(AND($CF1232&lt;&gt;"",IFERROR(INDEX(subsample_country_map!$E:$E,MATCH($CF1232,subsample_country_map!$A:$A,0)),"")&lt;&gt;""),INDEX(subsample_country_map!$E:$E,MATCH($CF1232,subsample_country_map!$A:$A,0)),INDEX(lookup!$AD:$AD,MATCH($A1232,lookup!$A:$A,0)))</f>
        <v>2_civil law</v>
      </c>
      <c r="AO1232" s="0" t="str">
        <f aca="false">INDEX(lookup!$Y:$Y,MATCH($A1232,lookup!$A:$A,0))</f>
        <v>0_published</v>
      </c>
      <c r="AP1232" s="0" t="str">
        <f aca="false">INDEX(lookup!$Z:$Z,MATCH($A1232,lookup!$A:$A,0))</f>
        <v>0_VHB low</v>
      </c>
      <c r="AQ1232" s="0" t="str">
        <f aca="false">INDEX(lookup!$W:$W,MATCH($A1232,lookup!$A:$A,0))</f>
        <v>3_mgmt</v>
      </c>
      <c r="AS1232" s="0" t="s">
        <v>91</v>
      </c>
      <c r="AT1232" s="0" t="s">
        <v>397</v>
      </c>
      <c r="AU1232" s="0" t="s">
        <v>311</v>
      </c>
      <c r="AZ1232" s="0" t="s">
        <v>4479</v>
      </c>
      <c r="BA1232" s="0" t="n">
        <v>510</v>
      </c>
      <c r="BB1232" s="0" t="s">
        <v>95</v>
      </c>
      <c r="BC1232" s="0" t="s">
        <v>97</v>
      </c>
      <c r="BD1232" s="0" t="s">
        <v>97</v>
      </c>
      <c r="BE1232" s="0" t="s">
        <v>98</v>
      </c>
      <c r="BI1232" s="0" t="s">
        <v>336</v>
      </c>
      <c r="BJ1232" s="0" t="s">
        <v>4480</v>
      </c>
      <c r="BK1232" s="0" t="s">
        <v>101</v>
      </c>
      <c r="BL1232" s="0" t="s">
        <v>4481</v>
      </c>
      <c r="BM1232" s="0" t="s">
        <v>4482</v>
      </c>
      <c r="BN1232" s="0" t="s">
        <v>4476</v>
      </c>
      <c r="BO1232" s="0" t="s">
        <v>769</v>
      </c>
      <c r="BP1232" s="0" t="s">
        <v>4472</v>
      </c>
      <c r="BQ1232" s="0" t="s">
        <v>85</v>
      </c>
      <c r="BT1232" s="0" t="n">
        <v>0</v>
      </c>
      <c r="BU1232" s="0" t="s">
        <v>4477</v>
      </c>
      <c r="BW1232" s="0" t="n">
        <v>2011</v>
      </c>
      <c r="BX1232" s="0" t="n">
        <v>2019</v>
      </c>
      <c r="BY1232" s="0" t="s">
        <v>4478</v>
      </c>
      <c r="BZ1232" s="0" t="n">
        <v>2015</v>
      </c>
      <c r="CA1232" s="0" t="n">
        <v>0.444444444444444</v>
      </c>
      <c r="CB1232" s="0" t="n">
        <v>0</v>
      </c>
      <c r="CC1232" s="0" t="n">
        <v>1</v>
      </c>
      <c r="CD1232" s="0" t="n">
        <v>-0.266108406873654</v>
      </c>
      <c r="CE1232" s="0" t="n">
        <v>1</v>
      </c>
    </row>
    <row r="1233" customFormat="false" ht="15" hidden="false" customHeight="false" outlineLevel="0" collapsed="false">
      <c r="A1233" s="0" t="s">
        <v>4472</v>
      </c>
      <c r="B1233" s="0" t="n">
        <v>2538</v>
      </c>
      <c r="C1233" s="0" t="n">
        <v>-0.16</v>
      </c>
      <c r="D1233" s="0" t="n">
        <v>510</v>
      </c>
      <c r="E1233" s="0" t="n">
        <f aca="false">IF(ISNUMBER($BA1233),$BA1233,IF(AND(ISNUMBER($D1233),ISNUMBER($BW1233),ISNUMBER($BX1233)),$D1233*($BX1233-$BW1233+1),""))</f>
        <v>510</v>
      </c>
      <c r="H1233" s="0" t="s">
        <v>85</v>
      </c>
      <c r="I1233" s="0" t="s">
        <v>86</v>
      </c>
      <c r="J1233" s="0" t="n">
        <f aca="false">IF($BW1233&lt;&gt;"",$BW1233,"")</f>
        <v>2011</v>
      </c>
      <c r="K1233" s="0" t="n">
        <f aca="false">IF($BX1233&lt;&gt;"",$BX1233,"")</f>
        <v>2019</v>
      </c>
      <c r="L1233" s="0" t="n">
        <f aca="false">IF(AND(ISNUMBER($BW1233),ISNUMBER($BX1233)),($BW1233+$BX1233)/2,"")</f>
        <v>2015</v>
      </c>
      <c r="M1233" s="0" t="n">
        <f aca="false">IF($L1233&lt;&gt;"",$L1233,"")</f>
        <v>2015</v>
      </c>
      <c r="N1233" s="0" t="n">
        <f aca="false">IF(AND(ISNUMBER($BW1233),ISNUMBER($BX1233)),MIN(1,MAX(0,($BX1233-2016+1)/($BX1233-$BW1233+1))),"")</f>
        <v>0.444444444444444</v>
      </c>
      <c r="O1233" s="0" t="n">
        <f aca="false">IF(AND(ISNUMBER($BW1233),ISNUMBER($BX1233)),MIN(1,MAX(0,($BX1233-2017+1)/($BX1233-$BW1233+1))),"")</f>
        <v>0.333333333333333</v>
      </c>
      <c r="P1233" s="0" t="n">
        <f aca="false">IF(AND(ISNUMBER($BW1233),ISNUMBER($BX1233)),MIN(1,MAX(0,($BX1233-2018+1)/($BX1233-$BW1233+1))),"")</f>
        <v>0.222222222222222</v>
      </c>
      <c r="Q1233" s="0" t="n">
        <f aca="false">IF(AND(ISNUMBER($BW1233),ISNUMBER($BX1233)),MIN(1,MAX(0,($BX1233-2019+1)/($BX1233-$BW1233+1))),"")</f>
        <v>0.111111111111111</v>
      </c>
      <c r="R1233" s="0" t="n">
        <f aca="false">IF(AND(ISNUMBER($BW1233),ISNUMBER($BX1233)),MIN(1,MAX(0,($BX1233-2016+1)/($BX1233-$BW1233+1))),"")</f>
        <v>0.444444444444444</v>
      </c>
      <c r="S1233" s="0" t="n">
        <f aca="false">IF($L1233&lt;&gt;"",IF($L1233&gt;=2015.5,1,0),"")</f>
        <v>0</v>
      </c>
      <c r="T1233" s="0" t="n">
        <f aca="false">IF($L1233&lt;&gt;"",IF($L1233&gt;=2016,1,0),"")</f>
        <v>0</v>
      </c>
      <c r="U1233" s="0" t="n">
        <f aca="false">IF(ISNUMBER($BX1233),IF($BX1233&gt;=2016,1,0),"")</f>
        <v>1</v>
      </c>
      <c r="V1233" s="0" t="n">
        <f aca="false">IF(ISNUMBER($BW1233),IF($BW1233&gt;=2016,1,0),"")</f>
        <v>0</v>
      </c>
      <c r="W1233" s="0" t="str">
        <f aca="false">IF(AND(ISNUMBER($BW1233),ISNUMBER($BX1233)),IF($BW1233&gt;=2016,"post-only",IF($BX1233&lt;2016,"pre-only","mixed")),"")</f>
        <v>mixed</v>
      </c>
      <c r="X1233" s="0" t="n">
        <f aca="false">IF(AND(ISNUMBER($BW1233),ISNUMBER($BX1233)),MIN(1,MAX(0,($BX1233-2017+1)/($BX1233-$BW1233+1))),"")</f>
        <v>0.333333333333333</v>
      </c>
      <c r="Y1233" s="0" t="n">
        <f aca="false">IF(AND(ISNUMBER($BW1233),ISNUMBER($BX1233)),MIN(1,MAX(0,($BX1233-2018+1)/($BX1233-$BW1233+1))),"")</f>
        <v>0.222222222222222</v>
      </c>
      <c r="Z1233" s="0" t="n">
        <f aca="false">IF(AND(ISNUMBER($BW1233),ISNUMBER($BX1233)),MIN(1,MAX(0,($BX1233-2019+1)/($BX1233-$BW1233+1))),"")</f>
        <v>0.111111111111111</v>
      </c>
      <c r="AA1233" s="0" t="n">
        <f aca="false">IF(ISNUMBER($BX1233),IF($BX1233&gt;=2017,1,0),"")</f>
        <v>1</v>
      </c>
      <c r="AB1233" s="0" t="n">
        <f aca="false">IF(ISNUMBER($BX1233),IF($BX1233&gt;=2018,1,0),"")</f>
        <v>1</v>
      </c>
      <c r="AC1233" s="0" t="n">
        <f aca="false">IF(ISNUMBER($BX1233),IF($BX1233&gt;=2019,1,0),"")</f>
        <v>1</v>
      </c>
      <c r="AD1233" s="0" t="n">
        <f aca="false">IF($L1233&lt;&gt;"",IF($L1233&gt;2013,1,0),"")</f>
        <v>1</v>
      </c>
      <c r="AE1233" s="0" t="n">
        <f aca="false">IF($L1233&lt;&gt;"",1+IF($L1233&gt;2011,1,0)+IF($L1233&gt;2014,1,0),"")</f>
        <v>3</v>
      </c>
      <c r="AF1233" s="0" t="s">
        <v>310</v>
      </c>
      <c r="AG1233" s="0" t="s">
        <v>88</v>
      </c>
      <c r="AH1233" s="0" t="s">
        <v>89</v>
      </c>
      <c r="AI1233" s="0" t="s">
        <v>497</v>
      </c>
      <c r="AJ1233" s="0" t="s">
        <v>334</v>
      </c>
      <c r="AK1233" s="0" t="str">
        <f aca="false">IF(AND($CF1233&lt;&gt;"",IFERROR(INDEX(subsample_country_map!$B:$B,MATCH($CF1233,subsample_country_map!$A:$A,0)),"")&lt;&gt;""),INDEX(subsample_country_map!$B:$B,MATCH($CF1233,subsample_country_map!$A:$A,0)),INDEX(lookup!$AA:$AA,MATCH($A1233,lookup!$A:$A,0)))</f>
        <v>3_AsiaPac</v>
      </c>
      <c r="AL1233" s="0" t="str">
        <f aca="false">IF(AND($CF1233&lt;&gt;"",IFERROR(INDEX(subsample_country_map!$C:$C,MATCH($CF1233,subsample_country_map!$A:$A,0)),"")&lt;&gt;""),INDEX(subsample_country_map!$C:$C,MATCH($CF1233,subsample_country_map!$A:$A,0)),INDEX(lookup!$AB:$AB,MATCH($A1233,lookup!$A:$A,0)))</f>
        <v>1_developed</v>
      </c>
      <c r="AM1233" s="0" t="str">
        <f aca="false">IF(AND($CF1233&lt;&gt;"",IFERROR(INDEX(subsample_country_map!$D:$D,MATCH($CF1233,subsample_country_map!$A:$A,0)),"")&lt;&gt;""),INDEX(subsample_country_map!$D:$D,MATCH($CF1233,subsample_country_map!$A:$A,0)),INDEX(lookup!$AC:$AC,MATCH($A1233,lookup!$A:$A,0)))</f>
        <v>2_non_western</v>
      </c>
      <c r="AN1233" s="0" t="str">
        <f aca="false">IF(AND($CF1233&lt;&gt;"",IFERROR(INDEX(subsample_country_map!$E:$E,MATCH($CF1233,subsample_country_map!$A:$A,0)),"")&lt;&gt;""),INDEX(subsample_country_map!$E:$E,MATCH($CF1233,subsample_country_map!$A:$A,0)),INDEX(lookup!$AD:$AD,MATCH($A1233,lookup!$A:$A,0)))</f>
        <v>2_civil law</v>
      </c>
      <c r="AO1233" s="0" t="str">
        <f aca="false">INDEX(lookup!$Y:$Y,MATCH($A1233,lookup!$A:$A,0))</f>
        <v>0_published</v>
      </c>
      <c r="AP1233" s="0" t="str">
        <f aca="false">INDEX(lookup!$Z:$Z,MATCH($A1233,lookup!$A:$A,0))</f>
        <v>0_VHB low</v>
      </c>
      <c r="AQ1233" s="0" t="str">
        <f aca="false">INDEX(lookup!$W:$W,MATCH($A1233,lookup!$A:$A,0))</f>
        <v>3_mgmt</v>
      </c>
      <c r="AS1233" s="0" t="s">
        <v>91</v>
      </c>
      <c r="AT1233" s="0" t="s">
        <v>397</v>
      </c>
      <c r="AU1233" s="0" t="s">
        <v>311</v>
      </c>
      <c r="AZ1233" s="0" t="s">
        <v>4483</v>
      </c>
      <c r="BA1233" s="0" t="n">
        <v>510</v>
      </c>
      <c r="BB1233" s="0" t="s">
        <v>95</v>
      </c>
      <c r="BC1233" s="0" t="s">
        <v>97</v>
      </c>
      <c r="BD1233" s="0" t="s">
        <v>97</v>
      </c>
      <c r="BE1233" s="0" t="s">
        <v>98</v>
      </c>
      <c r="BI1233" s="0" t="s">
        <v>336</v>
      </c>
      <c r="BJ1233" s="0" t="s">
        <v>4484</v>
      </c>
      <c r="BK1233" s="0" t="s">
        <v>101</v>
      </c>
      <c r="BL1233" s="0" t="s">
        <v>4485</v>
      </c>
      <c r="BM1233" s="0" t="s">
        <v>4486</v>
      </c>
      <c r="BN1233" s="0" t="s">
        <v>4476</v>
      </c>
      <c r="BO1233" s="0" t="s">
        <v>769</v>
      </c>
      <c r="BP1233" s="0" t="s">
        <v>4472</v>
      </c>
      <c r="BQ1233" s="0" t="s">
        <v>85</v>
      </c>
      <c r="BT1233" s="0" t="n">
        <v>0</v>
      </c>
      <c r="BU1233" s="0" t="s">
        <v>4477</v>
      </c>
      <c r="BW1233" s="0" t="n">
        <v>2011</v>
      </c>
      <c r="BX1233" s="0" t="n">
        <v>2019</v>
      </c>
      <c r="BY1233" s="0" t="s">
        <v>4478</v>
      </c>
      <c r="BZ1233" s="0" t="n">
        <v>2015</v>
      </c>
      <c r="CA1233" s="0" t="n">
        <v>0.444444444444444</v>
      </c>
      <c r="CB1233" s="0" t="n">
        <v>0</v>
      </c>
      <c r="CC1233" s="0" t="n">
        <v>1</v>
      </c>
      <c r="CD1233" s="0" t="n">
        <v>-0.161386696131526</v>
      </c>
      <c r="CE1233" s="0" t="n">
        <v>1</v>
      </c>
    </row>
    <row r="1234" customFormat="false" ht="15" hidden="false" customHeight="false" outlineLevel="0" collapsed="false">
      <c r="A1234" s="0" t="s">
        <v>4472</v>
      </c>
      <c r="B1234" s="0" t="n">
        <v>2539</v>
      </c>
      <c r="C1234" s="0" t="n">
        <v>-0.17</v>
      </c>
      <c r="D1234" s="0" t="n">
        <v>510</v>
      </c>
      <c r="E1234" s="0" t="n">
        <f aca="false">IF(ISNUMBER($BA1234),$BA1234,IF(AND(ISNUMBER($D1234),ISNUMBER($BW1234),ISNUMBER($BX1234)),$D1234*($BX1234-$BW1234+1),""))</f>
        <v>510</v>
      </c>
      <c r="H1234" s="0" t="s">
        <v>85</v>
      </c>
      <c r="I1234" s="0" t="s">
        <v>86</v>
      </c>
      <c r="J1234" s="0" t="n">
        <f aca="false">IF($BW1234&lt;&gt;"",$BW1234,"")</f>
        <v>2011</v>
      </c>
      <c r="K1234" s="0" t="n">
        <f aca="false">IF($BX1234&lt;&gt;"",$BX1234,"")</f>
        <v>2019</v>
      </c>
      <c r="L1234" s="0" t="n">
        <f aca="false">IF(AND(ISNUMBER($BW1234),ISNUMBER($BX1234)),($BW1234+$BX1234)/2,"")</f>
        <v>2015</v>
      </c>
      <c r="M1234" s="0" t="n">
        <f aca="false">IF($L1234&lt;&gt;"",$L1234,"")</f>
        <v>2015</v>
      </c>
      <c r="N1234" s="0" t="n">
        <f aca="false">IF(AND(ISNUMBER($BW1234),ISNUMBER($BX1234)),MIN(1,MAX(0,($BX1234-2016+1)/($BX1234-$BW1234+1))),"")</f>
        <v>0.444444444444444</v>
      </c>
      <c r="O1234" s="0" t="n">
        <f aca="false">IF(AND(ISNUMBER($BW1234),ISNUMBER($BX1234)),MIN(1,MAX(0,($BX1234-2017+1)/($BX1234-$BW1234+1))),"")</f>
        <v>0.333333333333333</v>
      </c>
      <c r="P1234" s="0" t="n">
        <f aca="false">IF(AND(ISNUMBER($BW1234),ISNUMBER($BX1234)),MIN(1,MAX(0,($BX1234-2018+1)/($BX1234-$BW1234+1))),"")</f>
        <v>0.222222222222222</v>
      </c>
      <c r="Q1234" s="0" t="n">
        <f aca="false">IF(AND(ISNUMBER($BW1234),ISNUMBER($BX1234)),MIN(1,MAX(0,($BX1234-2019+1)/($BX1234-$BW1234+1))),"")</f>
        <v>0.111111111111111</v>
      </c>
      <c r="R1234" s="0" t="n">
        <f aca="false">IF(AND(ISNUMBER($BW1234),ISNUMBER($BX1234)),MIN(1,MAX(0,($BX1234-2016+1)/($BX1234-$BW1234+1))),"")</f>
        <v>0.444444444444444</v>
      </c>
      <c r="S1234" s="0" t="n">
        <f aca="false">IF($L1234&lt;&gt;"",IF($L1234&gt;=2015.5,1,0),"")</f>
        <v>0</v>
      </c>
      <c r="T1234" s="0" t="n">
        <f aca="false">IF($L1234&lt;&gt;"",IF($L1234&gt;=2016,1,0),"")</f>
        <v>0</v>
      </c>
      <c r="U1234" s="0" t="n">
        <f aca="false">IF(ISNUMBER($BX1234),IF($BX1234&gt;=2016,1,0),"")</f>
        <v>1</v>
      </c>
      <c r="V1234" s="0" t="n">
        <f aca="false">IF(ISNUMBER($BW1234),IF($BW1234&gt;=2016,1,0),"")</f>
        <v>0</v>
      </c>
      <c r="W1234" s="0" t="str">
        <f aca="false">IF(AND(ISNUMBER($BW1234),ISNUMBER($BX1234)),IF($BW1234&gt;=2016,"post-only",IF($BX1234&lt;2016,"pre-only","mixed")),"")</f>
        <v>mixed</v>
      </c>
      <c r="X1234" s="0" t="n">
        <f aca="false">IF(AND(ISNUMBER($BW1234),ISNUMBER($BX1234)),MIN(1,MAX(0,($BX1234-2017+1)/($BX1234-$BW1234+1))),"")</f>
        <v>0.333333333333333</v>
      </c>
      <c r="Y1234" s="0" t="n">
        <f aca="false">IF(AND(ISNUMBER($BW1234),ISNUMBER($BX1234)),MIN(1,MAX(0,($BX1234-2018+1)/($BX1234-$BW1234+1))),"")</f>
        <v>0.222222222222222</v>
      </c>
      <c r="Z1234" s="0" t="n">
        <f aca="false">IF(AND(ISNUMBER($BW1234),ISNUMBER($BX1234)),MIN(1,MAX(0,($BX1234-2019+1)/($BX1234-$BW1234+1))),"")</f>
        <v>0.111111111111111</v>
      </c>
      <c r="AA1234" s="0" t="n">
        <f aca="false">IF(ISNUMBER($BX1234),IF($BX1234&gt;=2017,1,0),"")</f>
        <v>1</v>
      </c>
      <c r="AB1234" s="0" t="n">
        <f aca="false">IF(ISNUMBER($BX1234),IF($BX1234&gt;=2018,1,0),"")</f>
        <v>1</v>
      </c>
      <c r="AC1234" s="0" t="n">
        <f aca="false">IF(ISNUMBER($BX1234),IF($BX1234&gt;=2019,1,0),"")</f>
        <v>1</v>
      </c>
      <c r="AD1234" s="0" t="n">
        <f aca="false">IF($L1234&lt;&gt;"",IF($L1234&gt;2013,1,0),"")</f>
        <v>1</v>
      </c>
      <c r="AE1234" s="0" t="n">
        <f aca="false">IF($L1234&lt;&gt;"",1+IF($L1234&gt;2011,1,0)+IF($L1234&gt;2014,1,0),"")</f>
        <v>3</v>
      </c>
      <c r="AF1234" s="0" t="s">
        <v>310</v>
      </c>
      <c r="AG1234" s="0" t="s">
        <v>88</v>
      </c>
      <c r="AH1234" s="0" t="s">
        <v>89</v>
      </c>
      <c r="AI1234" s="0" t="s">
        <v>497</v>
      </c>
      <c r="AJ1234" s="0" t="s">
        <v>334</v>
      </c>
      <c r="AK1234" s="0" t="str">
        <f aca="false">IF(AND($CF1234&lt;&gt;"",IFERROR(INDEX(subsample_country_map!$B:$B,MATCH($CF1234,subsample_country_map!$A:$A,0)),"")&lt;&gt;""),INDEX(subsample_country_map!$B:$B,MATCH($CF1234,subsample_country_map!$A:$A,0)),INDEX(lookup!$AA:$AA,MATCH($A1234,lookup!$A:$A,0)))</f>
        <v>3_AsiaPac</v>
      </c>
      <c r="AL1234" s="0" t="str">
        <f aca="false">IF(AND($CF1234&lt;&gt;"",IFERROR(INDEX(subsample_country_map!$C:$C,MATCH($CF1234,subsample_country_map!$A:$A,0)),"")&lt;&gt;""),INDEX(subsample_country_map!$C:$C,MATCH($CF1234,subsample_country_map!$A:$A,0)),INDEX(lookup!$AB:$AB,MATCH($A1234,lookup!$A:$A,0)))</f>
        <v>1_developed</v>
      </c>
      <c r="AM1234" s="0" t="str">
        <f aca="false">IF(AND($CF1234&lt;&gt;"",IFERROR(INDEX(subsample_country_map!$D:$D,MATCH($CF1234,subsample_country_map!$A:$A,0)),"")&lt;&gt;""),INDEX(subsample_country_map!$D:$D,MATCH($CF1234,subsample_country_map!$A:$A,0)),INDEX(lookup!$AC:$AC,MATCH($A1234,lookup!$A:$A,0)))</f>
        <v>2_non_western</v>
      </c>
      <c r="AN1234" s="0" t="str">
        <f aca="false">IF(AND($CF1234&lt;&gt;"",IFERROR(INDEX(subsample_country_map!$E:$E,MATCH($CF1234,subsample_country_map!$A:$A,0)),"")&lt;&gt;""),INDEX(subsample_country_map!$E:$E,MATCH($CF1234,subsample_country_map!$A:$A,0)),INDEX(lookup!$AD:$AD,MATCH($A1234,lookup!$A:$A,0)))</f>
        <v>2_civil law</v>
      </c>
      <c r="AO1234" s="0" t="str">
        <f aca="false">INDEX(lookup!$Y:$Y,MATCH($A1234,lookup!$A:$A,0))</f>
        <v>0_published</v>
      </c>
      <c r="AP1234" s="0" t="str">
        <f aca="false">INDEX(lookup!$Z:$Z,MATCH($A1234,lookup!$A:$A,0))</f>
        <v>0_VHB low</v>
      </c>
      <c r="AQ1234" s="0" t="str">
        <f aca="false">INDEX(lookup!$W:$W,MATCH($A1234,lookup!$A:$A,0))</f>
        <v>3_mgmt</v>
      </c>
      <c r="AS1234" s="0" t="s">
        <v>91</v>
      </c>
      <c r="AT1234" s="0" t="s">
        <v>397</v>
      </c>
      <c r="AU1234" s="0" t="s">
        <v>311</v>
      </c>
      <c r="AZ1234" s="0" t="s">
        <v>4487</v>
      </c>
      <c r="BA1234" s="0" t="n">
        <v>510</v>
      </c>
      <c r="BB1234" s="0" t="s">
        <v>95</v>
      </c>
      <c r="BC1234" s="0" t="s">
        <v>97</v>
      </c>
      <c r="BD1234" s="0" t="s">
        <v>97</v>
      </c>
      <c r="BE1234" s="0" t="s">
        <v>98</v>
      </c>
      <c r="BI1234" s="0" t="s">
        <v>336</v>
      </c>
      <c r="BJ1234" s="0" t="s">
        <v>4488</v>
      </c>
      <c r="BK1234" s="0" t="s">
        <v>101</v>
      </c>
      <c r="BL1234" s="0" t="s">
        <v>4489</v>
      </c>
      <c r="BM1234" s="0" t="s">
        <v>4490</v>
      </c>
      <c r="BN1234" s="0" t="s">
        <v>4476</v>
      </c>
      <c r="BO1234" s="0" t="s">
        <v>769</v>
      </c>
      <c r="BP1234" s="0" t="s">
        <v>4472</v>
      </c>
      <c r="BQ1234" s="0" t="s">
        <v>85</v>
      </c>
      <c r="BT1234" s="0" t="n">
        <v>0</v>
      </c>
      <c r="BU1234" s="0" t="s">
        <v>4477</v>
      </c>
      <c r="BW1234" s="0" t="n">
        <v>2011</v>
      </c>
      <c r="BX1234" s="0" t="n">
        <v>2019</v>
      </c>
      <c r="BY1234" s="0" t="s">
        <v>4478</v>
      </c>
      <c r="BZ1234" s="0" t="n">
        <v>2015</v>
      </c>
      <c r="CA1234" s="0" t="n">
        <v>0.444444444444444</v>
      </c>
      <c r="CB1234" s="0" t="n">
        <v>0</v>
      </c>
      <c r="CC1234" s="0" t="n">
        <v>1</v>
      </c>
      <c r="CD1234" s="0" t="n">
        <v>-0.171666663500579</v>
      </c>
      <c r="CE1234" s="0" t="n">
        <v>1</v>
      </c>
    </row>
    <row r="1235" customFormat="false" ht="15" hidden="false" customHeight="false" outlineLevel="0" collapsed="false">
      <c r="A1235" s="0" t="s">
        <v>4472</v>
      </c>
      <c r="B1235" s="0" t="n">
        <v>2540</v>
      </c>
      <c r="C1235" s="0" t="n">
        <v>-0.12693617620454</v>
      </c>
      <c r="D1235" s="0" t="n">
        <v>510</v>
      </c>
      <c r="E1235" s="0" t="n">
        <f aca="false">IF(ISNUMBER($BA1235),$BA1235,IF(AND(ISNUMBER($D1235),ISNUMBER($BW1235),ISNUMBER($BX1235)),$D1235*($BX1235-$BW1235+1),""))</f>
        <v>510</v>
      </c>
      <c r="H1235" s="0" t="s">
        <v>118</v>
      </c>
      <c r="I1235" s="0" t="s">
        <v>119</v>
      </c>
      <c r="J1235" s="0" t="n">
        <f aca="false">IF($BW1235&lt;&gt;"",$BW1235,"")</f>
        <v>2011</v>
      </c>
      <c r="K1235" s="0" t="n">
        <f aca="false">IF($BX1235&lt;&gt;"",$BX1235,"")</f>
        <v>2019</v>
      </c>
      <c r="L1235" s="0" t="n">
        <f aca="false">IF(AND(ISNUMBER($BW1235),ISNUMBER($BX1235)),($BW1235+$BX1235)/2,"")</f>
        <v>2015</v>
      </c>
      <c r="M1235" s="0" t="n">
        <f aca="false">IF($L1235&lt;&gt;"",$L1235,"")</f>
        <v>2015</v>
      </c>
      <c r="N1235" s="0" t="n">
        <f aca="false">IF(AND(ISNUMBER($BW1235),ISNUMBER($BX1235)),MIN(1,MAX(0,($BX1235-2016+1)/($BX1235-$BW1235+1))),"")</f>
        <v>0.444444444444444</v>
      </c>
      <c r="O1235" s="0" t="n">
        <f aca="false">IF(AND(ISNUMBER($BW1235),ISNUMBER($BX1235)),MIN(1,MAX(0,($BX1235-2017+1)/($BX1235-$BW1235+1))),"")</f>
        <v>0.333333333333333</v>
      </c>
      <c r="P1235" s="0" t="n">
        <f aca="false">IF(AND(ISNUMBER($BW1235),ISNUMBER($BX1235)),MIN(1,MAX(0,($BX1235-2018+1)/($BX1235-$BW1235+1))),"")</f>
        <v>0.222222222222222</v>
      </c>
      <c r="Q1235" s="0" t="n">
        <f aca="false">IF(AND(ISNUMBER($BW1235),ISNUMBER($BX1235)),MIN(1,MAX(0,($BX1235-2019+1)/($BX1235-$BW1235+1))),"")</f>
        <v>0.111111111111111</v>
      </c>
      <c r="R1235" s="0" t="n">
        <f aca="false">IF(AND(ISNUMBER($BW1235),ISNUMBER($BX1235)),MIN(1,MAX(0,($BX1235-2016+1)/($BX1235-$BW1235+1))),"")</f>
        <v>0.444444444444444</v>
      </c>
      <c r="S1235" s="0" t="n">
        <f aca="false">IF($L1235&lt;&gt;"",IF($L1235&gt;=2015.5,1,0),"")</f>
        <v>0</v>
      </c>
      <c r="T1235" s="0" t="n">
        <f aca="false">IF($L1235&lt;&gt;"",IF($L1235&gt;=2016,1,0),"")</f>
        <v>0</v>
      </c>
      <c r="U1235" s="0" t="n">
        <f aca="false">IF(ISNUMBER($BX1235),IF($BX1235&gt;=2016,1,0),"")</f>
        <v>1</v>
      </c>
      <c r="V1235" s="0" t="n">
        <f aca="false">IF(ISNUMBER($BW1235),IF($BW1235&gt;=2016,1,0),"")</f>
        <v>0</v>
      </c>
      <c r="W1235" s="0" t="str">
        <f aca="false">IF(AND(ISNUMBER($BW1235),ISNUMBER($BX1235)),IF($BW1235&gt;=2016,"post-only",IF($BX1235&lt;2016,"pre-only","mixed")),"")</f>
        <v>mixed</v>
      </c>
      <c r="X1235" s="0" t="n">
        <f aca="false">IF(AND(ISNUMBER($BW1235),ISNUMBER($BX1235)),MIN(1,MAX(0,($BX1235-2017+1)/($BX1235-$BW1235+1))),"")</f>
        <v>0.333333333333333</v>
      </c>
      <c r="Y1235" s="0" t="n">
        <f aca="false">IF(AND(ISNUMBER($BW1235),ISNUMBER($BX1235)),MIN(1,MAX(0,($BX1235-2018+1)/($BX1235-$BW1235+1))),"")</f>
        <v>0.222222222222222</v>
      </c>
      <c r="Z1235" s="0" t="n">
        <f aca="false">IF(AND(ISNUMBER($BW1235),ISNUMBER($BX1235)),MIN(1,MAX(0,($BX1235-2019+1)/($BX1235-$BW1235+1))),"")</f>
        <v>0.111111111111111</v>
      </c>
      <c r="AA1235" s="0" t="n">
        <f aca="false">IF(ISNUMBER($BX1235),IF($BX1235&gt;=2017,1,0),"")</f>
        <v>1</v>
      </c>
      <c r="AB1235" s="0" t="n">
        <f aca="false">IF(ISNUMBER($BX1235),IF($BX1235&gt;=2018,1,0),"")</f>
        <v>1</v>
      </c>
      <c r="AC1235" s="0" t="n">
        <f aca="false">IF(ISNUMBER($BX1235),IF($BX1235&gt;=2019,1,0),"")</f>
        <v>1</v>
      </c>
      <c r="AD1235" s="0" t="n">
        <f aca="false">IF($L1235&lt;&gt;"",IF($L1235&gt;2013,1,0),"")</f>
        <v>1</v>
      </c>
      <c r="AE1235" s="0" t="n">
        <f aca="false">IF($L1235&lt;&gt;"",1+IF($L1235&gt;2011,1,0)+IF($L1235&gt;2014,1,0),"")</f>
        <v>3</v>
      </c>
      <c r="AF1235" s="0" t="s">
        <v>310</v>
      </c>
      <c r="AG1235" s="0" t="s">
        <v>88</v>
      </c>
      <c r="AH1235" s="0" t="s">
        <v>89</v>
      </c>
      <c r="AI1235" s="0" t="s">
        <v>497</v>
      </c>
      <c r="AJ1235" s="0" t="s">
        <v>334</v>
      </c>
      <c r="AK1235" s="0" t="str">
        <f aca="false">IF(AND($CF1235&lt;&gt;"",IFERROR(INDEX(subsample_country_map!$B:$B,MATCH($CF1235,subsample_country_map!$A:$A,0)),"")&lt;&gt;""),INDEX(subsample_country_map!$B:$B,MATCH($CF1235,subsample_country_map!$A:$A,0)),INDEX(lookup!$AA:$AA,MATCH($A1235,lookup!$A:$A,0)))</f>
        <v>3_AsiaPac</v>
      </c>
      <c r="AL1235" s="0" t="str">
        <f aca="false">IF(AND($CF1235&lt;&gt;"",IFERROR(INDEX(subsample_country_map!$C:$C,MATCH($CF1235,subsample_country_map!$A:$A,0)),"")&lt;&gt;""),INDEX(subsample_country_map!$C:$C,MATCH($CF1235,subsample_country_map!$A:$A,0)),INDEX(lookup!$AB:$AB,MATCH($A1235,lookup!$A:$A,0)))</f>
        <v>1_developed</v>
      </c>
      <c r="AM1235" s="0" t="str">
        <f aca="false">IF(AND($CF1235&lt;&gt;"",IFERROR(INDEX(subsample_country_map!$D:$D,MATCH($CF1235,subsample_country_map!$A:$A,0)),"")&lt;&gt;""),INDEX(subsample_country_map!$D:$D,MATCH($CF1235,subsample_country_map!$A:$A,0)),INDEX(lookup!$AC:$AC,MATCH($A1235,lookup!$A:$A,0)))</f>
        <v>2_non_western</v>
      </c>
      <c r="AN1235" s="0" t="str">
        <f aca="false">IF(AND($CF1235&lt;&gt;"",IFERROR(INDEX(subsample_country_map!$E:$E,MATCH($CF1235,subsample_country_map!$A:$A,0)),"")&lt;&gt;""),INDEX(subsample_country_map!$E:$E,MATCH($CF1235,subsample_country_map!$A:$A,0)),INDEX(lookup!$AD:$AD,MATCH($A1235,lookup!$A:$A,0)))</f>
        <v>2_civil law</v>
      </c>
      <c r="AO1235" s="0" t="str">
        <f aca="false">INDEX(lookup!$Y:$Y,MATCH($A1235,lookup!$A:$A,0))</f>
        <v>0_published</v>
      </c>
      <c r="AP1235" s="0" t="str">
        <f aca="false">INDEX(lookup!$Z:$Z,MATCH($A1235,lookup!$A:$A,0))</f>
        <v>0_VHB low</v>
      </c>
      <c r="AQ1235" s="0" t="str">
        <f aca="false">INDEX(lookup!$W:$W,MATCH($A1235,lookup!$A:$A,0))</f>
        <v>3_mgmt</v>
      </c>
      <c r="AS1235" s="0" t="s">
        <v>91</v>
      </c>
      <c r="AT1235" s="0" t="s">
        <v>397</v>
      </c>
      <c r="AU1235" s="0" t="s">
        <v>311</v>
      </c>
      <c r="AV1235" s="0" t="s">
        <v>4491</v>
      </c>
      <c r="AX1235" s="0" t="s">
        <v>4492</v>
      </c>
      <c r="BA1235" s="0" t="n">
        <v>510</v>
      </c>
      <c r="BB1235" s="0" t="s">
        <v>347</v>
      </c>
      <c r="BC1235" s="0" t="s">
        <v>1475</v>
      </c>
      <c r="BD1235" s="0" t="s">
        <v>142</v>
      </c>
      <c r="BE1235" s="0" t="s">
        <v>98</v>
      </c>
      <c r="BI1235" s="0" t="s">
        <v>99</v>
      </c>
      <c r="BJ1235" s="0" t="s">
        <v>4493</v>
      </c>
      <c r="BK1235" s="0" t="s">
        <v>144</v>
      </c>
      <c r="BL1235" s="0" t="s">
        <v>4494</v>
      </c>
      <c r="BM1235" s="0" t="s">
        <v>4495</v>
      </c>
      <c r="BN1235" s="0" t="s">
        <v>4496</v>
      </c>
      <c r="BO1235" s="0" t="s">
        <v>769</v>
      </c>
      <c r="BP1235" s="0" t="s">
        <v>4472</v>
      </c>
      <c r="BQ1235" s="0" t="s">
        <v>127</v>
      </c>
      <c r="BT1235" s="0" t="n">
        <v>0</v>
      </c>
      <c r="BU1235" s="0" t="s">
        <v>4477</v>
      </c>
      <c r="BW1235" s="0" t="n">
        <v>2011</v>
      </c>
      <c r="BX1235" s="0" t="n">
        <v>2019</v>
      </c>
      <c r="BY1235" s="0" t="s">
        <v>4478</v>
      </c>
      <c r="BZ1235" s="0" t="n">
        <v>2015</v>
      </c>
      <c r="CA1235" s="0" t="n">
        <v>0.444444444444444</v>
      </c>
      <c r="CB1235" s="0" t="n">
        <v>0</v>
      </c>
      <c r="CC1235" s="0" t="n">
        <v>1</v>
      </c>
      <c r="CD1235" s="0" t="n">
        <v>-0.127624609549362</v>
      </c>
      <c r="CE1235" s="0" t="n">
        <v>1</v>
      </c>
    </row>
    <row r="1236" customFormat="false" ht="15" hidden="false" customHeight="false" outlineLevel="0" collapsed="false">
      <c r="A1236" s="0" t="s">
        <v>4472</v>
      </c>
      <c r="B1236" s="0" t="n">
        <v>2541</v>
      </c>
      <c r="C1236" s="0" t="n">
        <v>-0.0873408193234842</v>
      </c>
      <c r="D1236" s="0" t="n">
        <v>510</v>
      </c>
      <c r="E1236" s="0" t="n">
        <f aca="false">IF(ISNUMBER($BA1236),$BA1236,IF(AND(ISNUMBER($D1236),ISNUMBER($BW1236),ISNUMBER($BX1236)),$D1236*($BX1236-$BW1236+1),""))</f>
        <v>510</v>
      </c>
      <c r="H1236" s="0" t="s">
        <v>118</v>
      </c>
      <c r="I1236" s="0" t="s">
        <v>119</v>
      </c>
      <c r="J1236" s="0" t="n">
        <f aca="false">IF($BW1236&lt;&gt;"",$BW1236,"")</f>
        <v>2011</v>
      </c>
      <c r="K1236" s="0" t="n">
        <f aca="false">IF($BX1236&lt;&gt;"",$BX1236,"")</f>
        <v>2019</v>
      </c>
      <c r="L1236" s="0" t="n">
        <f aca="false">IF(AND(ISNUMBER($BW1236),ISNUMBER($BX1236)),($BW1236+$BX1236)/2,"")</f>
        <v>2015</v>
      </c>
      <c r="M1236" s="0" t="n">
        <f aca="false">IF($L1236&lt;&gt;"",$L1236,"")</f>
        <v>2015</v>
      </c>
      <c r="N1236" s="0" t="n">
        <f aca="false">IF(AND(ISNUMBER($BW1236),ISNUMBER($BX1236)),MIN(1,MAX(0,($BX1236-2016+1)/($BX1236-$BW1236+1))),"")</f>
        <v>0.444444444444444</v>
      </c>
      <c r="O1236" s="0" t="n">
        <f aca="false">IF(AND(ISNUMBER($BW1236),ISNUMBER($BX1236)),MIN(1,MAX(0,($BX1236-2017+1)/($BX1236-$BW1236+1))),"")</f>
        <v>0.333333333333333</v>
      </c>
      <c r="P1236" s="0" t="n">
        <f aca="false">IF(AND(ISNUMBER($BW1236),ISNUMBER($BX1236)),MIN(1,MAX(0,($BX1236-2018+1)/($BX1236-$BW1236+1))),"")</f>
        <v>0.222222222222222</v>
      </c>
      <c r="Q1236" s="0" t="n">
        <f aca="false">IF(AND(ISNUMBER($BW1236),ISNUMBER($BX1236)),MIN(1,MAX(0,($BX1236-2019+1)/($BX1236-$BW1236+1))),"")</f>
        <v>0.111111111111111</v>
      </c>
      <c r="R1236" s="0" t="n">
        <f aca="false">IF(AND(ISNUMBER($BW1236),ISNUMBER($BX1236)),MIN(1,MAX(0,($BX1236-2016+1)/($BX1236-$BW1236+1))),"")</f>
        <v>0.444444444444444</v>
      </c>
      <c r="S1236" s="0" t="n">
        <f aca="false">IF($L1236&lt;&gt;"",IF($L1236&gt;=2015.5,1,0),"")</f>
        <v>0</v>
      </c>
      <c r="T1236" s="0" t="n">
        <f aca="false">IF($L1236&lt;&gt;"",IF($L1236&gt;=2016,1,0),"")</f>
        <v>0</v>
      </c>
      <c r="U1236" s="0" t="n">
        <f aca="false">IF(ISNUMBER($BX1236),IF($BX1236&gt;=2016,1,0),"")</f>
        <v>1</v>
      </c>
      <c r="V1236" s="0" t="n">
        <f aca="false">IF(ISNUMBER($BW1236),IF($BW1236&gt;=2016,1,0),"")</f>
        <v>0</v>
      </c>
      <c r="W1236" s="0" t="str">
        <f aca="false">IF(AND(ISNUMBER($BW1236),ISNUMBER($BX1236)),IF($BW1236&gt;=2016,"post-only",IF($BX1236&lt;2016,"pre-only","mixed")),"")</f>
        <v>mixed</v>
      </c>
      <c r="X1236" s="0" t="n">
        <f aca="false">IF(AND(ISNUMBER($BW1236),ISNUMBER($BX1236)),MIN(1,MAX(0,($BX1236-2017+1)/($BX1236-$BW1236+1))),"")</f>
        <v>0.333333333333333</v>
      </c>
      <c r="Y1236" s="0" t="n">
        <f aca="false">IF(AND(ISNUMBER($BW1236),ISNUMBER($BX1236)),MIN(1,MAX(0,($BX1236-2018+1)/($BX1236-$BW1236+1))),"")</f>
        <v>0.222222222222222</v>
      </c>
      <c r="Z1236" s="0" t="n">
        <f aca="false">IF(AND(ISNUMBER($BW1236),ISNUMBER($BX1236)),MIN(1,MAX(0,($BX1236-2019+1)/($BX1236-$BW1236+1))),"")</f>
        <v>0.111111111111111</v>
      </c>
      <c r="AA1236" s="0" t="n">
        <f aca="false">IF(ISNUMBER($BX1236),IF($BX1236&gt;=2017,1,0),"")</f>
        <v>1</v>
      </c>
      <c r="AB1236" s="0" t="n">
        <f aca="false">IF(ISNUMBER($BX1236),IF($BX1236&gt;=2018,1,0),"")</f>
        <v>1</v>
      </c>
      <c r="AC1236" s="0" t="n">
        <f aca="false">IF(ISNUMBER($BX1236),IF($BX1236&gt;=2019,1,0),"")</f>
        <v>1</v>
      </c>
      <c r="AD1236" s="0" t="n">
        <f aca="false">IF($L1236&lt;&gt;"",IF($L1236&gt;2013,1,0),"")</f>
        <v>1</v>
      </c>
      <c r="AE1236" s="0" t="n">
        <f aca="false">IF($L1236&lt;&gt;"",1+IF($L1236&gt;2011,1,0)+IF($L1236&gt;2014,1,0),"")</f>
        <v>3</v>
      </c>
      <c r="AF1236" s="0" t="s">
        <v>310</v>
      </c>
      <c r="AG1236" s="0" t="s">
        <v>88</v>
      </c>
      <c r="AH1236" s="0" t="s">
        <v>89</v>
      </c>
      <c r="AI1236" s="0" t="s">
        <v>497</v>
      </c>
      <c r="AJ1236" s="0" t="s">
        <v>334</v>
      </c>
      <c r="AK1236" s="0" t="str">
        <f aca="false">IF(AND($CF1236&lt;&gt;"",IFERROR(INDEX(subsample_country_map!$B:$B,MATCH($CF1236,subsample_country_map!$A:$A,0)),"")&lt;&gt;""),INDEX(subsample_country_map!$B:$B,MATCH($CF1236,subsample_country_map!$A:$A,0)),INDEX(lookup!$AA:$AA,MATCH($A1236,lookup!$A:$A,0)))</f>
        <v>3_AsiaPac</v>
      </c>
      <c r="AL1236" s="0" t="str">
        <f aca="false">IF(AND($CF1236&lt;&gt;"",IFERROR(INDEX(subsample_country_map!$C:$C,MATCH($CF1236,subsample_country_map!$A:$A,0)),"")&lt;&gt;""),INDEX(subsample_country_map!$C:$C,MATCH($CF1236,subsample_country_map!$A:$A,0)),INDEX(lookup!$AB:$AB,MATCH($A1236,lookup!$A:$A,0)))</f>
        <v>1_developed</v>
      </c>
      <c r="AM1236" s="0" t="str">
        <f aca="false">IF(AND($CF1236&lt;&gt;"",IFERROR(INDEX(subsample_country_map!$D:$D,MATCH($CF1236,subsample_country_map!$A:$A,0)),"")&lt;&gt;""),INDEX(subsample_country_map!$D:$D,MATCH($CF1236,subsample_country_map!$A:$A,0)),INDEX(lookup!$AC:$AC,MATCH($A1236,lookup!$A:$A,0)))</f>
        <v>2_non_western</v>
      </c>
      <c r="AN1236" s="0" t="str">
        <f aca="false">IF(AND($CF1236&lt;&gt;"",IFERROR(INDEX(subsample_country_map!$E:$E,MATCH($CF1236,subsample_country_map!$A:$A,0)),"")&lt;&gt;""),INDEX(subsample_country_map!$E:$E,MATCH($CF1236,subsample_country_map!$A:$A,0)),INDEX(lookup!$AD:$AD,MATCH($A1236,lookup!$A:$A,0)))</f>
        <v>2_civil law</v>
      </c>
      <c r="AO1236" s="0" t="str">
        <f aca="false">INDEX(lookup!$Y:$Y,MATCH($A1236,lookup!$A:$A,0))</f>
        <v>0_published</v>
      </c>
      <c r="AP1236" s="0" t="str">
        <f aca="false">INDEX(lookup!$Z:$Z,MATCH($A1236,lookup!$A:$A,0))</f>
        <v>0_VHB low</v>
      </c>
      <c r="AQ1236" s="0" t="str">
        <f aca="false">INDEX(lookup!$W:$W,MATCH($A1236,lookup!$A:$A,0))</f>
        <v>3_mgmt</v>
      </c>
      <c r="AS1236" s="0" t="s">
        <v>91</v>
      </c>
      <c r="AT1236" s="0" t="s">
        <v>397</v>
      </c>
      <c r="AU1236" s="0" t="s">
        <v>311</v>
      </c>
      <c r="AV1236" s="0" t="s">
        <v>4497</v>
      </c>
      <c r="AX1236" s="0" t="s">
        <v>467</v>
      </c>
      <c r="BA1236" s="0" t="n">
        <v>510</v>
      </c>
      <c r="BB1236" s="0" t="s">
        <v>347</v>
      </c>
      <c r="BC1236" s="0" t="s">
        <v>1475</v>
      </c>
      <c r="BD1236" s="0" t="s">
        <v>142</v>
      </c>
      <c r="BE1236" s="0" t="s">
        <v>98</v>
      </c>
      <c r="BI1236" s="0" t="s">
        <v>99</v>
      </c>
      <c r="BJ1236" s="0" t="s">
        <v>4498</v>
      </c>
      <c r="BK1236" s="0" t="s">
        <v>144</v>
      </c>
      <c r="BL1236" s="0" t="s">
        <v>4499</v>
      </c>
      <c r="BM1236" s="0" t="s">
        <v>4500</v>
      </c>
      <c r="BN1236" s="0" t="s">
        <v>4496</v>
      </c>
      <c r="BO1236" s="0" t="s">
        <v>769</v>
      </c>
      <c r="BP1236" s="0" t="s">
        <v>4472</v>
      </c>
      <c r="BQ1236" s="0" t="s">
        <v>127</v>
      </c>
      <c r="BT1236" s="0" t="n">
        <v>0</v>
      </c>
      <c r="BU1236" s="0" t="s">
        <v>4477</v>
      </c>
      <c r="BW1236" s="0" t="n">
        <v>2011</v>
      </c>
      <c r="BX1236" s="0" t="n">
        <v>2019</v>
      </c>
      <c r="BY1236" s="0" t="s">
        <v>4478</v>
      </c>
      <c r="BZ1236" s="0" t="n">
        <v>2015</v>
      </c>
      <c r="CA1236" s="0" t="n">
        <v>0.444444444444444</v>
      </c>
      <c r="CB1236" s="0" t="n">
        <v>0</v>
      </c>
      <c r="CC1236" s="0" t="n">
        <v>1</v>
      </c>
      <c r="CD1236" s="0" t="n">
        <v>-0.08756393219671</v>
      </c>
      <c r="CE1236" s="0" t="n">
        <v>1</v>
      </c>
    </row>
    <row r="1237" customFormat="false" ht="15" hidden="false" customHeight="false" outlineLevel="0" collapsed="false">
      <c r="A1237" s="0" t="s">
        <v>4472</v>
      </c>
      <c r="B1237" s="0" t="n">
        <v>2542</v>
      </c>
      <c r="C1237" s="0" t="n">
        <v>-0.0803305074093792</v>
      </c>
      <c r="D1237" s="0" t="n">
        <v>510</v>
      </c>
      <c r="E1237" s="0" t="n">
        <f aca="false">IF(ISNUMBER($BA1237),$BA1237,IF(AND(ISNUMBER($D1237),ISNUMBER($BW1237),ISNUMBER($BX1237)),$D1237*($BX1237-$BW1237+1),""))</f>
        <v>510</v>
      </c>
      <c r="H1237" s="0" t="s">
        <v>118</v>
      </c>
      <c r="I1237" s="0" t="s">
        <v>119</v>
      </c>
      <c r="J1237" s="0" t="n">
        <f aca="false">IF($BW1237&lt;&gt;"",$BW1237,"")</f>
        <v>2011</v>
      </c>
      <c r="K1237" s="0" t="n">
        <f aca="false">IF($BX1237&lt;&gt;"",$BX1237,"")</f>
        <v>2019</v>
      </c>
      <c r="L1237" s="0" t="n">
        <f aca="false">IF(AND(ISNUMBER($BW1237),ISNUMBER($BX1237)),($BW1237+$BX1237)/2,"")</f>
        <v>2015</v>
      </c>
      <c r="M1237" s="0" t="n">
        <f aca="false">IF($L1237&lt;&gt;"",$L1237,"")</f>
        <v>2015</v>
      </c>
      <c r="N1237" s="0" t="n">
        <f aca="false">IF(AND(ISNUMBER($BW1237),ISNUMBER($BX1237)),MIN(1,MAX(0,($BX1237-2016+1)/($BX1237-$BW1237+1))),"")</f>
        <v>0.444444444444444</v>
      </c>
      <c r="O1237" s="0" t="n">
        <f aca="false">IF(AND(ISNUMBER($BW1237),ISNUMBER($BX1237)),MIN(1,MAX(0,($BX1237-2017+1)/($BX1237-$BW1237+1))),"")</f>
        <v>0.333333333333333</v>
      </c>
      <c r="P1237" s="0" t="n">
        <f aca="false">IF(AND(ISNUMBER($BW1237),ISNUMBER($BX1237)),MIN(1,MAX(0,($BX1237-2018+1)/($BX1237-$BW1237+1))),"")</f>
        <v>0.222222222222222</v>
      </c>
      <c r="Q1237" s="0" t="n">
        <f aca="false">IF(AND(ISNUMBER($BW1237),ISNUMBER($BX1237)),MIN(1,MAX(0,($BX1237-2019+1)/($BX1237-$BW1237+1))),"")</f>
        <v>0.111111111111111</v>
      </c>
      <c r="R1237" s="0" t="n">
        <f aca="false">IF(AND(ISNUMBER($BW1237),ISNUMBER($BX1237)),MIN(1,MAX(0,($BX1237-2016+1)/($BX1237-$BW1237+1))),"")</f>
        <v>0.444444444444444</v>
      </c>
      <c r="S1237" s="0" t="n">
        <f aca="false">IF($L1237&lt;&gt;"",IF($L1237&gt;=2015.5,1,0),"")</f>
        <v>0</v>
      </c>
      <c r="T1237" s="0" t="n">
        <f aca="false">IF($L1237&lt;&gt;"",IF($L1237&gt;=2016,1,0),"")</f>
        <v>0</v>
      </c>
      <c r="U1237" s="0" t="n">
        <f aca="false">IF(ISNUMBER($BX1237),IF($BX1237&gt;=2016,1,0),"")</f>
        <v>1</v>
      </c>
      <c r="V1237" s="0" t="n">
        <f aca="false">IF(ISNUMBER($BW1237),IF($BW1237&gt;=2016,1,0),"")</f>
        <v>0</v>
      </c>
      <c r="W1237" s="0" t="str">
        <f aca="false">IF(AND(ISNUMBER($BW1237),ISNUMBER($BX1237)),IF($BW1237&gt;=2016,"post-only",IF($BX1237&lt;2016,"pre-only","mixed")),"")</f>
        <v>mixed</v>
      </c>
      <c r="X1237" s="0" t="n">
        <f aca="false">IF(AND(ISNUMBER($BW1237),ISNUMBER($BX1237)),MIN(1,MAX(0,($BX1237-2017+1)/($BX1237-$BW1237+1))),"")</f>
        <v>0.333333333333333</v>
      </c>
      <c r="Y1237" s="0" t="n">
        <f aca="false">IF(AND(ISNUMBER($BW1237),ISNUMBER($BX1237)),MIN(1,MAX(0,($BX1237-2018+1)/($BX1237-$BW1237+1))),"")</f>
        <v>0.222222222222222</v>
      </c>
      <c r="Z1237" s="0" t="n">
        <f aca="false">IF(AND(ISNUMBER($BW1237),ISNUMBER($BX1237)),MIN(1,MAX(0,($BX1237-2019+1)/($BX1237-$BW1237+1))),"")</f>
        <v>0.111111111111111</v>
      </c>
      <c r="AA1237" s="0" t="n">
        <f aca="false">IF(ISNUMBER($BX1237),IF($BX1237&gt;=2017,1,0),"")</f>
        <v>1</v>
      </c>
      <c r="AB1237" s="0" t="n">
        <f aca="false">IF(ISNUMBER($BX1237),IF($BX1237&gt;=2018,1,0),"")</f>
        <v>1</v>
      </c>
      <c r="AC1237" s="0" t="n">
        <f aca="false">IF(ISNUMBER($BX1237),IF($BX1237&gt;=2019,1,0),"")</f>
        <v>1</v>
      </c>
      <c r="AD1237" s="0" t="n">
        <f aca="false">IF($L1237&lt;&gt;"",IF($L1237&gt;2013,1,0),"")</f>
        <v>1</v>
      </c>
      <c r="AE1237" s="0" t="n">
        <f aca="false">IF($L1237&lt;&gt;"",1+IF($L1237&gt;2011,1,0)+IF($L1237&gt;2014,1,0),"")</f>
        <v>3</v>
      </c>
      <c r="AF1237" s="0" t="s">
        <v>310</v>
      </c>
      <c r="AG1237" s="0" t="s">
        <v>88</v>
      </c>
      <c r="AH1237" s="0" t="s">
        <v>89</v>
      </c>
      <c r="AI1237" s="0" t="s">
        <v>497</v>
      </c>
      <c r="AJ1237" s="0" t="s">
        <v>334</v>
      </c>
      <c r="AK1237" s="0" t="str">
        <f aca="false">IF(AND($CF1237&lt;&gt;"",IFERROR(INDEX(subsample_country_map!$B:$B,MATCH($CF1237,subsample_country_map!$A:$A,0)),"")&lt;&gt;""),INDEX(subsample_country_map!$B:$B,MATCH($CF1237,subsample_country_map!$A:$A,0)),INDEX(lookup!$AA:$AA,MATCH($A1237,lookup!$A:$A,0)))</f>
        <v>3_AsiaPac</v>
      </c>
      <c r="AL1237" s="0" t="str">
        <f aca="false">IF(AND($CF1237&lt;&gt;"",IFERROR(INDEX(subsample_country_map!$C:$C,MATCH($CF1237,subsample_country_map!$A:$A,0)),"")&lt;&gt;""),INDEX(subsample_country_map!$C:$C,MATCH($CF1237,subsample_country_map!$A:$A,0)),INDEX(lookup!$AB:$AB,MATCH($A1237,lookup!$A:$A,0)))</f>
        <v>1_developed</v>
      </c>
      <c r="AM1237" s="0" t="str">
        <f aca="false">IF(AND($CF1237&lt;&gt;"",IFERROR(INDEX(subsample_country_map!$D:$D,MATCH($CF1237,subsample_country_map!$A:$A,0)),"")&lt;&gt;""),INDEX(subsample_country_map!$D:$D,MATCH($CF1237,subsample_country_map!$A:$A,0)),INDEX(lookup!$AC:$AC,MATCH($A1237,lookup!$A:$A,0)))</f>
        <v>2_non_western</v>
      </c>
      <c r="AN1237" s="0" t="str">
        <f aca="false">IF(AND($CF1237&lt;&gt;"",IFERROR(INDEX(subsample_country_map!$E:$E,MATCH($CF1237,subsample_country_map!$A:$A,0)),"")&lt;&gt;""),INDEX(subsample_country_map!$E:$E,MATCH($CF1237,subsample_country_map!$A:$A,0)),INDEX(lookup!$AD:$AD,MATCH($A1237,lookup!$A:$A,0)))</f>
        <v>2_civil law</v>
      </c>
      <c r="AO1237" s="0" t="str">
        <f aca="false">INDEX(lookup!$Y:$Y,MATCH($A1237,lookup!$A:$A,0))</f>
        <v>0_published</v>
      </c>
      <c r="AP1237" s="0" t="str">
        <f aca="false">INDEX(lookup!$Z:$Z,MATCH($A1237,lookup!$A:$A,0))</f>
        <v>0_VHB low</v>
      </c>
      <c r="AQ1237" s="0" t="str">
        <f aca="false">INDEX(lookup!$W:$W,MATCH($A1237,lookup!$A:$A,0))</f>
        <v>3_mgmt</v>
      </c>
      <c r="AS1237" s="0" t="s">
        <v>91</v>
      </c>
      <c r="AT1237" s="0" t="s">
        <v>397</v>
      </c>
      <c r="AU1237" s="0" t="s">
        <v>311</v>
      </c>
      <c r="AV1237" s="0" t="s">
        <v>4501</v>
      </c>
      <c r="AX1237" s="0" t="s">
        <v>1402</v>
      </c>
      <c r="BA1237" s="0" t="n">
        <v>510</v>
      </c>
      <c r="BB1237" s="0" t="s">
        <v>347</v>
      </c>
      <c r="BC1237" s="0" t="s">
        <v>1475</v>
      </c>
      <c r="BD1237" s="0" t="s">
        <v>142</v>
      </c>
      <c r="BE1237" s="0" t="s">
        <v>98</v>
      </c>
      <c r="BI1237" s="0" t="s">
        <v>99</v>
      </c>
      <c r="BJ1237" s="0" t="s">
        <v>4502</v>
      </c>
      <c r="BK1237" s="0" t="s">
        <v>144</v>
      </c>
      <c r="BL1237" s="0" t="s">
        <v>4503</v>
      </c>
      <c r="BM1237" s="0" t="s">
        <v>4504</v>
      </c>
      <c r="BN1237" s="0" t="s">
        <v>4496</v>
      </c>
      <c r="BO1237" s="0" t="s">
        <v>769</v>
      </c>
      <c r="BP1237" s="0" t="s">
        <v>4472</v>
      </c>
      <c r="BQ1237" s="0" t="s">
        <v>127</v>
      </c>
      <c r="BT1237" s="0" t="n">
        <v>0</v>
      </c>
      <c r="BU1237" s="0" t="s">
        <v>4477</v>
      </c>
      <c r="BW1237" s="0" t="n">
        <v>2011</v>
      </c>
      <c r="BX1237" s="0" t="n">
        <v>2019</v>
      </c>
      <c r="BY1237" s="0" t="s">
        <v>4478</v>
      </c>
      <c r="BZ1237" s="0" t="n">
        <v>2015</v>
      </c>
      <c r="CA1237" s="0" t="n">
        <v>0.444444444444444</v>
      </c>
      <c r="CB1237" s="0" t="n">
        <v>0</v>
      </c>
      <c r="CC1237" s="0" t="n">
        <v>1</v>
      </c>
      <c r="CD1237" s="0" t="n">
        <v>-0.0805039701834276</v>
      </c>
      <c r="CE1237" s="0" t="n">
        <v>1</v>
      </c>
    </row>
    <row r="1238" customFormat="false" ht="15" hidden="false" customHeight="false" outlineLevel="0" collapsed="false">
      <c r="A1238" s="0" t="s">
        <v>4472</v>
      </c>
      <c r="B1238" s="0" t="n">
        <v>2543</v>
      </c>
      <c r="C1238" s="0" t="n">
        <v>-0.0781372884302298</v>
      </c>
      <c r="D1238" s="0" t="n">
        <v>510</v>
      </c>
      <c r="E1238" s="0" t="n">
        <f aca="false">IF(ISNUMBER($BA1238),$BA1238,IF(AND(ISNUMBER($D1238),ISNUMBER($BW1238),ISNUMBER($BX1238)),$D1238*($BX1238-$BW1238+1),""))</f>
        <v>510</v>
      </c>
      <c r="H1238" s="0" t="s">
        <v>118</v>
      </c>
      <c r="I1238" s="0" t="s">
        <v>119</v>
      </c>
      <c r="J1238" s="0" t="n">
        <f aca="false">IF($BW1238&lt;&gt;"",$BW1238,"")</f>
        <v>2011</v>
      </c>
      <c r="K1238" s="0" t="n">
        <f aca="false">IF($BX1238&lt;&gt;"",$BX1238,"")</f>
        <v>2019</v>
      </c>
      <c r="L1238" s="0" t="n">
        <f aca="false">IF(AND(ISNUMBER($BW1238),ISNUMBER($BX1238)),($BW1238+$BX1238)/2,"")</f>
        <v>2015</v>
      </c>
      <c r="M1238" s="0" t="n">
        <f aca="false">IF($L1238&lt;&gt;"",$L1238,"")</f>
        <v>2015</v>
      </c>
      <c r="N1238" s="0" t="n">
        <f aca="false">IF(AND(ISNUMBER($BW1238),ISNUMBER($BX1238)),MIN(1,MAX(0,($BX1238-2016+1)/($BX1238-$BW1238+1))),"")</f>
        <v>0.444444444444444</v>
      </c>
      <c r="O1238" s="0" t="n">
        <f aca="false">IF(AND(ISNUMBER($BW1238),ISNUMBER($BX1238)),MIN(1,MAX(0,($BX1238-2017+1)/($BX1238-$BW1238+1))),"")</f>
        <v>0.333333333333333</v>
      </c>
      <c r="P1238" s="0" t="n">
        <f aca="false">IF(AND(ISNUMBER($BW1238),ISNUMBER($BX1238)),MIN(1,MAX(0,($BX1238-2018+1)/($BX1238-$BW1238+1))),"")</f>
        <v>0.222222222222222</v>
      </c>
      <c r="Q1238" s="0" t="n">
        <f aca="false">IF(AND(ISNUMBER($BW1238),ISNUMBER($BX1238)),MIN(1,MAX(0,($BX1238-2019+1)/($BX1238-$BW1238+1))),"")</f>
        <v>0.111111111111111</v>
      </c>
      <c r="R1238" s="0" t="n">
        <f aca="false">IF(AND(ISNUMBER($BW1238),ISNUMBER($BX1238)),MIN(1,MAX(0,($BX1238-2016+1)/($BX1238-$BW1238+1))),"")</f>
        <v>0.444444444444444</v>
      </c>
      <c r="S1238" s="0" t="n">
        <f aca="false">IF($L1238&lt;&gt;"",IF($L1238&gt;=2015.5,1,0),"")</f>
        <v>0</v>
      </c>
      <c r="T1238" s="0" t="n">
        <f aca="false">IF($L1238&lt;&gt;"",IF($L1238&gt;=2016,1,0),"")</f>
        <v>0</v>
      </c>
      <c r="U1238" s="0" t="n">
        <f aca="false">IF(ISNUMBER($BX1238),IF($BX1238&gt;=2016,1,0),"")</f>
        <v>1</v>
      </c>
      <c r="V1238" s="0" t="n">
        <f aca="false">IF(ISNUMBER($BW1238),IF($BW1238&gt;=2016,1,0),"")</f>
        <v>0</v>
      </c>
      <c r="W1238" s="0" t="str">
        <f aca="false">IF(AND(ISNUMBER($BW1238),ISNUMBER($BX1238)),IF($BW1238&gt;=2016,"post-only",IF($BX1238&lt;2016,"pre-only","mixed")),"")</f>
        <v>mixed</v>
      </c>
      <c r="X1238" s="0" t="n">
        <f aca="false">IF(AND(ISNUMBER($BW1238),ISNUMBER($BX1238)),MIN(1,MAX(0,($BX1238-2017+1)/($BX1238-$BW1238+1))),"")</f>
        <v>0.333333333333333</v>
      </c>
      <c r="Y1238" s="0" t="n">
        <f aca="false">IF(AND(ISNUMBER($BW1238),ISNUMBER($BX1238)),MIN(1,MAX(0,($BX1238-2018+1)/($BX1238-$BW1238+1))),"")</f>
        <v>0.222222222222222</v>
      </c>
      <c r="Z1238" s="0" t="n">
        <f aca="false">IF(AND(ISNUMBER($BW1238),ISNUMBER($BX1238)),MIN(1,MAX(0,($BX1238-2019+1)/($BX1238-$BW1238+1))),"")</f>
        <v>0.111111111111111</v>
      </c>
      <c r="AA1238" s="0" t="n">
        <f aca="false">IF(ISNUMBER($BX1238),IF($BX1238&gt;=2017,1,0),"")</f>
        <v>1</v>
      </c>
      <c r="AB1238" s="0" t="n">
        <f aca="false">IF(ISNUMBER($BX1238),IF($BX1238&gt;=2018,1,0),"")</f>
        <v>1</v>
      </c>
      <c r="AC1238" s="0" t="n">
        <f aca="false">IF(ISNUMBER($BX1238),IF($BX1238&gt;=2019,1,0),"")</f>
        <v>1</v>
      </c>
      <c r="AD1238" s="0" t="n">
        <f aca="false">IF($L1238&lt;&gt;"",IF($L1238&gt;2013,1,0),"")</f>
        <v>1</v>
      </c>
      <c r="AE1238" s="0" t="n">
        <f aca="false">IF($L1238&lt;&gt;"",1+IF($L1238&gt;2011,1,0)+IF($L1238&gt;2014,1,0),"")</f>
        <v>3</v>
      </c>
      <c r="AF1238" s="0" t="s">
        <v>310</v>
      </c>
      <c r="AG1238" s="0" t="s">
        <v>88</v>
      </c>
      <c r="AH1238" s="0" t="s">
        <v>89</v>
      </c>
      <c r="AI1238" s="0" t="s">
        <v>497</v>
      </c>
      <c r="AJ1238" s="0" t="s">
        <v>334</v>
      </c>
      <c r="AK1238" s="0" t="str">
        <f aca="false">IF(AND($CF1238&lt;&gt;"",IFERROR(INDEX(subsample_country_map!$B:$B,MATCH($CF1238,subsample_country_map!$A:$A,0)),"")&lt;&gt;""),INDEX(subsample_country_map!$B:$B,MATCH($CF1238,subsample_country_map!$A:$A,0)),INDEX(lookup!$AA:$AA,MATCH($A1238,lookup!$A:$A,0)))</f>
        <v>3_AsiaPac</v>
      </c>
      <c r="AL1238" s="0" t="str">
        <f aca="false">IF(AND($CF1238&lt;&gt;"",IFERROR(INDEX(subsample_country_map!$C:$C,MATCH($CF1238,subsample_country_map!$A:$A,0)),"")&lt;&gt;""),INDEX(subsample_country_map!$C:$C,MATCH($CF1238,subsample_country_map!$A:$A,0)),INDEX(lookup!$AB:$AB,MATCH($A1238,lookup!$A:$A,0)))</f>
        <v>1_developed</v>
      </c>
      <c r="AM1238" s="0" t="str">
        <f aca="false">IF(AND($CF1238&lt;&gt;"",IFERROR(INDEX(subsample_country_map!$D:$D,MATCH($CF1238,subsample_country_map!$A:$A,0)),"")&lt;&gt;""),INDEX(subsample_country_map!$D:$D,MATCH($CF1238,subsample_country_map!$A:$A,0)),INDEX(lookup!$AC:$AC,MATCH($A1238,lookup!$A:$A,0)))</f>
        <v>2_non_western</v>
      </c>
      <c r="AN1238" s="0" t="str">
        <f aca="false">IF(AND($CF1238&lt;&gt;"",IFERROR(INDEX(subsample_country_map!$E:$E,MATCH($CF1238,subsample_country_map!$A:$A,0)),"")&lt;&gt;""),INDEX(subsample_country_map!$E:$E,MATCH($CF1238,subsample_country_map!$A:$A,0)),INDEX(lookup!$AD:$AD,MATCH($A1238,lookup!$A:$A,0)))</f>
        <v>2_civil law</v>
      </c>
      <c r="AO1238" s="0" t="str">
        <f aca="false">INDEX(lookup!$Y:$Y,MATCH($A1238,lookup!$A:$A,0))</f>
        <v>0_published</v>
      </c>
      <c r="AP1238" s="0" t="str">
        <f aca="false">INDEX(lookup!$Z:$Z,MATCH($A1238,lookup!$A:$A,0))</f>
        <v>0_VHB low</v>
      </c>
      <c r="AQ1238" s="0" t="str">
        <f aca="false">INDEX(lookup!$W:$W,MATCH($A1238,lookup!$A:$A,0))</f>
        <v>3_mgmt</v>
      </c>
      <c r="AS1238" s="0" t="s">
        <v>91</v>
      </c>
      <c r="AT1238" s="0" t="s">
        <v>397</v>
      </c>
      <c r="AU1238" s="0" t="s">
        <v>311</v>
      </c>
      <c r="AV1238" s="0" t="s">
        <v>4505</v>
      </c>
      <c r="AX1238" s="0" t="s">
        <v>4506</v>
      </c>
      <c r="BA1238" s="0" t="n">
        <v>510</v>
      </c>
      <c r="BB1238" s="0" t="s">
        <v>347</v>
      </c>
      <c r="BC1238" s="0" t="s">
        <v>1475</v>
      </c>
      <c r="BD1238" s="0" t="s">
        <v>142</v>
      </c>
      <c r="BE1238" s="0" t="s">
        <v>98</v>
      </c>
      <c r="BI1238" s="0" t="s">
        <v>99</v>
      </c>
      <c r="BJ1238" s="0" t="s">
        <v>4507</v>
      </c>
      <c r="BK1238" s="0" t="s">
        <v>144</v>
      </c>
      <c r="BL1238" s="0" t="s">
        <v>4508</v>
      </c>
      <c r="BM1238" s="0" t="s">
        <v>4509</v>
      </c>
      <c r="BN1238" s="0" t="s">
        <v>4496</v>
      </c>
      <c r="BO1238" s="0" t="s">
        <v>769</v>
      </c>
      <c r="BP1238" s="0" t="s">
        <v>4472</v>
      </c>
      <c r="BQ1238" s="0" t="s">
        <v>127</v>
      </c>
      <c r="BT1238" s="0" t="n">
        <v>0</v>
      </c>
      <c r="BU1238" s="0" t="s">
        <v>4477</v>
      </c>
      <c r="BW1238" s="0" t="n">
        <v>2011</v>
      </c>
      <c r="BX1238" s="0" t="n">
        <v>2019</v>
      </c>
      <c r="BY1238" s="0" t="s">
        <v>4478</v>
      </c>
      <c r="BZ1238" s="0" t="n">
        <v>2015</v>
      </c>
      <c r="CA1238" s="0" t="n">
        <v>0.444444444444444</v>
      </c>
      <c r="CB1238" s="0" t="n">
        <v>0</v>
      </c>
      <c r="CC1238" s="0" t="n">
        <v>1</v>
      </c>
      <c r="CD1238" s="0" t="n">
        <v>-0.0782968942511599</v>
      </c>
      <c r="CE1238" s="0" t="n">
        <v>1</v>
      </c>
    </row>
    <row r="1239" customFormat="false" ht="15" hidden="false" customHeight="false" outlineLevel="0" collapsed="false">
      <c r="A1239" s="0" t="s">
        <v>4472</v>
      </c>
      <c r="B1239" s="0" t="n">
        <v>2544</v>
      </c>
      <c r="C1239" s="0" t="n">
        <v>-0.0982681263155503</v>
      </c>
      <c r="D1239" s="0" t="n">
        <v>510</v>
      </c>
      <c r="E1239" s="0" t="n">
        <f aca="false">IF(ISNUMBER($BA1239),$BA1239,IF(AND(ISNUMBER($D1239),ISNUMBER($BW1239),ISNUMBER($BX1239)),$D1239*($BX1239-$BW1239+1),""))</f>
        <v>510</v>
      </c>
      <c r="H1239" s="0" t="s">
        <v>118</v>
      </c>
      <c r="I1239" s="0" t="s">
        <v>119</v>
      </c>
      <c r="J1239" s="0" t="n">
        <f aca="false">IF($BW1239&lt;&gt;"",$BW1239,"")</f>
        <v>2011</v>
      </c>
      <c r="K1239" s="0" t="n">
        <f aca="false">IF($BX1239&lt;&gt;"",$BX1239,"")</f>
        <v>2019</v>
      </c>
      <c r="L1239" s="0" t="n">
        <f aca="false">IF(AND(ISNUMBER($BW1239),ISNUMBER($BX1239)),($BW1239+$BX1239)/2,"")</f>
        <v>2015</v>
      </c>
      <c r="M1239" s="0" t="n">
        <f aca="false">IF($L1239&lt;&gt;"",$L1239,"")</f>
        <v>2015</v>
      </c>
      <c r="N1239" s="0" t="n">
        <f aca="false">IF(AND(ISNUMBER($BW1239),ISNUMBER($BX1239)),MIN(1,MAX(0,($BX1239-2016+1)/($BX1239-$BW1239+1))),"")</f>
        <v>0.444444444444444</v>
      </c>
      <c r="O1239" s="0" t="n">
        <f aca="false">IF(AND(ISNUMBER($BW1239),ISNUMBER($BX1239)),MIN(1,MAX(0,($BX1239-2017+1)/($BX1239-$BW1239+1))),"")</f>
        <v>0.333333333333333</v>
      </c>
      <c r="P1239" s="0" t="n">
        <f aca="false">IF(AND(ISNUMBER($BW1239),ISNUMBER($BX1239)),MIN(1,MAX(0,($BX1239-2018+1)/($BX1239-$BW1239+1))),"")</f>
        <v>0.222222222222222</v>
      </c>
      <c r="Q1239" s="0" t="n">
        <f aca="false">IF(AND(ISNUMBER($BW1239),ISNUMBER($BX1239)),MIN(1,MAX(0,($BX1239-2019+1)/($BX1239-$BW1239+1))),"")</f>
        <v>0.111111111111111</v>
      </c>
      <c r="R1239" s="0" t="n">
        <f aca="false">IF(AND(ISNUMBER($BW1239),ISNUMBER($BX1239)),MIN(1,MAX(0,($BX1239-2016+1)/($BX1239-$BW1239+1))),"")</f>
        <v>0.444444444444444</v>
      </c>
      <c r="S1239" s="0" t="n">
        <f aca="false">IF($L1239&lt;&gt;"",IF($L1239&gt;=2015.5,1,0),"")</f>
        <v>0</v>
      </c>
      <c r="T1239" s="0" t="n">
        <f aca="false">IF($L1239&lt;&gt;"",IF($L1239&gt;=2016,1,0),"")</f>
        <v>0</v>
      </c>
      <c r="U1239" s="0" t="n">
        <f aca="false">IF(ISNUMBER($BX1239),IF($BX1239&gt;=2016,1,0),"")</f>
        <v>1</v>
      </c>
      <c r="V1239" s="0" t="n">
        <f aca="false">IF(ISNUMBER($BW1239),IF($BW1239&gt;=2016,1,0),"")</f>
        <v>0</v>
      </c>
      <c r="W1239" s="0" t="str">
        <f aca="false">IF(AND(ISNUMBER($BW1239),ISNUMBER($BX1239)),IF($BW1239&gt;=2016,"post-only",IF($BX1239&lt;2016,"pre-only","mixed")),"")</f>
        <v>mixed</v>
      </c>
      <c r="X1239" s="0" t="n">
        <f aca="false">IF(AND(ISNUMBER($BW1239),ISNUMBER($BX1239)),MIN(1,MAX(0,($BX1239-2017+1)/($BX1239-$BW1239+1))),"")</f>
        <v>0.333333333333333</v>
      </c>
      <c r="Y1239" s="0" t="n">
        <f aca="false">IF(AND(ISNUMBER($BW1239),ISNUMBER($BX1239)),MIN(1,MAX(0,($BX1239-2018+1)/($BX1239-$BW1239+1))),"")</f>
        <v>0.222222222222222</v>
      </c>
      <c r="Z1239" s="0" t="n">
        <f aca="false">IF(AND(ISNUMBER($BW1239),ISNUMBER($BX1239)),MIN(1,MAX(0,($BX1239-2019+1)/($BX1239-$BW1239+1))),"")</f>
        <v>0.111111111111111</v>
      </c>
      <c r="AA1239" s="0" t="n">
        <f aca="false">IF(ISNUMBER($BX1239),IF($BX1239&gt;=2017,1,0),"")</f>
        <v>1</v>
      </c>
      <c r="AB1239" s="0" t="n">
        <f aca="false">IF(ISNUMBER($BX1239),IF($BX1239&gt;=2018,1,0),"")</f>
        <v>1</v>
      </c>
      <c r="AC1239" s="0" t="n">
        <f aca="false">IF(ISNUMBER($BX1239),IF($BX1239&gt;=2019,1,0),"")</f>
        <v>1</v>
      </c>
      <c r="AD1239" s="0" t="n">
        <f aca="false">IF($L1239&lt;&gt;"",IF($L1239&gt;2013,1,0),"")</f>
        <v>1</v>
      </c>
      <c r="AE1239" s="0" t="n">
        <f aca="false">IF($L1239&lt;&gt;"",1+IF($L1239&gt;2011,1,0)+IF($L1239&gt;2014,1,0),"")</f>
        <v>3</v>
      </c>
      <c r="AF1239" s="0" t="s">
        <v>310</v>
      </c>
      <c r="AG1239" s="0" t="s">
        <v>88</v>
      </c>
      <c r="AH1239" s="0" t="s">
        <v>89</v>
      </c>
      <c r="AI1239" s="0" t="s">
        <v>497</v>
      </c>
      <c r="AJ1239" s="0" t="s">
        <v>334</v>
      </c>
      <c r="AK1239" s="0" t="str">
        <f aca="false">IF(AND($CF1239&lt;&gt;"",IFERROR(INDEX(subsample_country_map!$B:$B,MATCH($CF1239,subsample_country_map!$A:$A,0)),"")&lt;&gt;""),INDEX(subsample_country_map!$B:$B,MATCH($CF1239,subsample_country_map!$A:$A,0)),INDEX(lookup!$AA:$AA,MATCH($A1239,lookup!$A:$A,0)))</f>
        <v>3_AsiaPac</v>
      </c>
      <c r="AL1239" s="0" t="str">
        <f aca="false">IF(AND($CF1239&lt;&gt;"",IFERROR(INDEX(subsample_country_map!$C:$C,MATCH($CF1239,subsample_country_map!$A:$A,0)),"")&lt;&gt;""),INDEX(subsample_country_map!$C:$C,MATCH($CF1239,subsample_country_map!$A:$A,0)),INDEX(lookup!$AB:$AB,MATCH($A1239,lookup!$A:$A,0)))</f>
        <v>1_developed</v>
      </c>
      <c r="AM1239" s="0" t="str">
        <f aca="false">IF(AND($CF1239&lt;&gt;"",IFERROR(INDEX(subsample_country_map!$D:$D,MATCH($CF1239,subsample_country_map!$A:$A,0)),"")&lt;&gt;""),INDEX(subsample_country_map!$D:$D,MATCH($CF1239,subsample_country_map!$A:$A,0)),INDEX(lookup!$AC:$AC,MATCH($A1239,lookup!$A:$A,0)))</f>
        <v>2_non_western</v>
      </c>
      <c r="AN1239" s="0" t="str">
        <f aca="false">IF(AND($CF1239&lt;&gt;"",IFERROR(INDEX(subsample_country_map!$E:$E,MATCH($CF1239,subsample_country_map!$A:$A,0)),"")&lt;&gt;""),INDEX(subsample_country_map!$E:$E,MATCH($CF1239,subsample_country_map!$A:$A,0)),INDEX(lookup!$AD:$AD,MATCH($A1239,lookup!$A:$A,0)))</f>
        <v>2_civil law</v>
      </c>
      <c r="AO1239" s="0" t="str">
        <f aca="false">INDEX(lookup!$Y:$Y,MATCH($A1239,lookup!$A:$A,0))</f>
        <v>0_published</v>
      </c>
      <c r="AP1239" s="0" t="str">
        <f aca="false">INDEX(lookup!$Z:$Z,MATCH($A1239,lookup!$A:$A,0))</f>
        <v>0_VHB low</v>
      </c>
      <c r="AQ1239" s="0" t="str">
        <f aca="false">INDEX(lookup!$W:$W,MATCH($A1239,lookup!$A:$A,0))</f>
        <v>3_mgmt</v>
      </c>
      <c r="AS1239" s="0" t="s">
        <v>91</v>
      </c>
      <c r="AT1239" s="0" t="s">
        <v>397</v>
      </c>
      <c r="AU1239" s="0" t="s">
        <v>311</v>
      </c>
      <c r="AV1239" s="0" t="s">
        <v>4510</v>
      </c>
      <c r="AX1239" s="0" t="s">
        <v>1045</v>
      </c>
      <c r="BA1239" s="0" t="n">
        <v>510</v>
      </c>
      <c r="BB1239" s="0" t="s">
        <v>347</v>
      </c>
      <c r="BC1239" s="0" t="s">
        <v>4511</v>
      </c>
      <c r="BD1239" s="0" t="s">
        <v>142</v>
      </c>
      <c r="BE1239" s="0" t="s">
        <v>98</v>
      </c>
      <c r="BI1239" s="0" t="s">
        <v>124</v>
      </c>
      <c r="BJ1239" s="0" t="s">
        <v>4512</v>
      </c>
      <c r="BK1239" s="0" t="s">
        <v>191</v>
      </c>
      <c r="BL1239" s="0" t="s">
        <v>4513</v>
      </c>
      <c r="BM1239" s="0" t="s">
        <v>4475</v>
      </c>
      <c r="BN1239" s="0" t="s">
        <v>4514</v>
      </c>
      <c r="BO1239" s="0" t="s">
        <v>769</v>
      </c>
      <c r="BP1239" s="0" t="s">
        <v>4472</v>
      </c>
      <c r="BQ1239" s="0" t="s">
        <v>2105</v>
      </c>
      <c r="BT1239" s="0" t="n">
        <v>0</v>
      </c>
      <c r="BU1239" s="0" t="s">
        <v>4477</v>
      </c>
      <c r="BW1239" s="0" t="n">
        <v>2011</v>
      </c>
      <c r="BX1239" s="0" t="n">
        <v>2019</v>
      </c>
      <c r="BY1239" s="0" t="s">
        <v>4478</v>
      </c>
      <c r="BZ1239" s="0" t="n">
        <v>2015</v>
      </c>
      <c r="CA1239" s="0" t="n">
        <v>0.444444444444444</v>
      </c>
      <c r="CB1239" s="0" t="n">
        <v>0</v>
      </c>
      <c r="CC1239" s="0" t="n">
        <v>1</v>
      </c>
      <c r="CD1239" s="0" t="n">
        <v>-0.098586284564546</v>
      </c>
      <c r="CE1239" s="0" t="n">
        <v>1</v>
      </c>
    </row>
    <row r="1240" customFormat="false" ht="15" hidden="false" customHeight="false" outlineLevel="0" collapsed="false">
      <c r="A1240" s="0" t="s">
        <v>4472</v>
      </c>
      <c r="B1240" s="0" t="n">
        <v>2545</v>
      </c>
      <c r="C1240" s="0" t="n">
        <v>-0.139007160204072</v>
      </c>
      <c r="D1240" s="0" t="n">
        <v>510</v>
      </c>
      <c r="E1240" s="0" t="n">
        <f aca="false">IF(ISNUMBER($BA1240),$BA1240,IF(AND(ISNUMBER($D1240),ISNUMBER($BW1240),ISNUMBER($BX1240)),$D1240*($BX1240-$BW1240+1),""))</f>
        <v>510</v>
      </c>
      <c r="H1240" s="0" t="s">
        <v>118</v>
      </c>
      <c r="I1240" s="0" t="s">
        <v>119</v>
      </c>
      <c r="J1240" s="0" t="n">
        <f aca="false">IF($BW1240&lt;&gt;"",$BW1240,"")</f>
        <v>2011</v>
      </c>
      <c r="K1240" s="0" t="n">
        <f aca="false">IF($BX1240&lt;&gt;"",$BX1240,"")</f>
        <v>2019</v>
      </c>
      <c r="L1240" s="0" t="n">
        <f aca="false">IF(AND(ISNUMBER($BW1240),ISNUMBER($BX1240)),($BW1240+$BX1240)/2,"")</f>
        <v>2015</v>
      </c>
      <c r="M1240" s="0" t="n">
        <f aca="false">IF($L1240&lt;&gt;"",$L1240,"")</f>
        <v>2015</v>
      </c>
      <c r="N1240" s="0" t="n">
        <f aca="false">IF(AND(ISNUMBER($BW1240),ISNUMBER($BX1240)),MIN(1,MAX(0,($BX1240-2016+1)/($BX1240-$BW1240+1))),"")</f>
        <v>0.444444444444444</v>
      </c>
      <c r="O1240" s="0" t="n">
        <f aca="false">IF(AND(ISNUMBER($BW1240),ISNUMBER($BX1240)),MIN(1,MAX(0,($BX1240-2017+1)/($BX1240-$BW1240+1))),"")</f>
        <v>0.333333333333333</v>
      </c>
      <c r="P1240" s="0" t="n">
        <f aca="false">IF(AND(ISNUMBER($BW1240),ISNUMBER($BX1240)),MIN(1,MAX(0,($BX1240-2018+1)/($BX1240-$BW1240+1))),"")</f>
        <v>0.222222222222222</v>
      </c>
      <c r="Q1240" s="0" t="n">
        <f aca="false">IF(AND(ISNUMBER($BW1240),ISNUMBER($BX1240)),MIN(1,MAX(0,($BX1240-2019+1)/($BX1240-$BW1240+1))),"")</f>
        <v>0.111111111111111</v>
      </c>
      <c r="R1240" s="0" t="n">
        <f aca="false">IF(AND(ISNUMBER($BW1240),ISNUMBER($BX1240)),MIN(1,MAX(0,($BX1240-2016+1)/($BX1240-$BW1240+1))),"")</f>
        <v>0.444444444444444</v>
      </c>
      <c r="S1240" s="0" t="n">
        <f aca="false">IF($L1240&lt;&gt;"",IF($L1240&gt;=2015.5,1,0),"")</f>
        <v>0</v>
      </c>
      <c r="T1240" s="0" t="n">
        <f aca="false">IF($L1240&lt;&gt;"",IF($L1240&gt;=2016,1,0),"")</f>
        <v>0</v>
      </c>
      <c r="U1240" s="0" t="n">
        <f aca="false">IF(ISNUMBER($BX1240),IF($BX1240&gt;=2016,1,0),"")</f>
        <v>1</v>
      </c>
      <c r="V1240" s="0" t="n">
        <f aca="false">IF(ISNUMBER($BW1240),IF($BW1240&gt;=2016,1,0),"")</f>
        <v>0</v>
      </c>
      <c r="W1240" s="0" t="str">
        <f aca="false">IF(AND(ISNUMBER($BW1240),ISNUMBER($BX1240)),IF($BW1240&gt;=2016,"post-only",IF($BX1240&lt;2016,"pre-only","mixed")),"")</f>
        <v>mixed</v>
      </c>
      <c r="X1240" s="0" t="n">
        <f aca="false">IF(AND(ISNUMBER($BW1240),ISNUMBER($BX1240)),MIN(1,MAX(0,($BX1240-2017+1)/($BX1240-$BW1240+1))),"")</f>
        <v>0.333333333333333</v>
      </c>
      <c r="Y1240" s="0" t="n">
        <f aca="false">IF(AND(ISNUMBER($BW1240),ISNUMBER($BX1240)),MIN(1,MAX(0,($BX1240-2018+1)/($BX1240-$BW1240+1))),"")</f>
        <v>0.222222222222222</v>
      </c>
      <c r="Z1240" s="0" t="n">
        <f aca="false">IF(AND(ISNUMBER($BW1240),ISNUMBER($BX1240)),MIN(1,MAX(0,($BX1240-2019+1)/($BX1240-$BW1240+1))),"")</f>
        <v>0.111111111111111</v>
      </c>
      <c r="AA1240" s="0" t="n">
        <f aca="false">IF(ISNUMBER($BX1240),IF($BX1240&gt;=2017,1,0),"")</f>
        <v>1</v>
      </c>
      <c r="AB1240" s="0" t="n">
        <f aca="false">IF(ISNUMBER($BX1240),IF($BX1240&gt;=2018,1,0),"")</f>
        <v>1</v>
      </c>
      <c r="AC1240" s="0" t="n">
        <f aca="false">IF(ISNUMBER($BX1240),IF($BX1240&gt;=2019,1,0),"")</f>
        <v>1</v>
      </c>
      <c r="AD1240" s="0" t="n">
        <f aca="false">IF($L1240&lt;&gt;"",IF($L1240&gt;2013,1,0),"")</f>
        <v>1</v>
      </c>
      <c r="AE1240" s="0" t="n">
        <f aca="false">IF($L1240&lt;&gt;"",1+IF($L1240&gt;2011,1,0)+IF($L1240&gt;2014,1,0),"")</f>
        <v>3</v>
      </c>
      <c r="AF1240" s="0" t="s">
        <v>310</v>
      </c>
      <c r="AG1240" s="0" t="s">
        <v>88</v>
      </c>
      <c r="AH1240" s="0" t="s">
        <v>89</v>
      </c>
      <c r="AI1240" s="0" t="s">
        <v>497</v>
      </c>
      <c r="AJ1240" s="0" t="s">
        <v>334</v>
      </c>
      <c r="AK1240" s="0" t="str">
        <f aca="false">IF(AND($CF1240&lt;&gt;"",IFERROR(INDEX(subsample_country_map!$B:$B,MATCH($CF1240,subsample_country_map!$A:$A,0)),"")&lt;&gt;""),INDEX(subsample_country_map!$B:$B,MATCH($CF1240,subsample_country_map!$A:$A,0)),INDEX(lookup!$AA:$AA,MATCH($A1240,lookup!$A:$A,0)))</f>
        <v>3_AsiaPac</v>
      </c>
      <c r="AL1240" s="0" t="str">
        <f aca="false">IF(AND($CF1240&lt;&gt;"",IFERROR(INDEX(subsample_country_map!$C:$C,MATCH($CF1240,subsample_country_map!$A:$A,0)),"")&lt;&gt;""),INDEX(subsample_country_map!$C:$C,MATCH($CF1240,subsample_country_map!$A:$A,0)),INDEX(lookup!$AB:$AB,MATCH($A1240,lookup!$A:$A,0)))</f>
        <v>1_developed</v>
      </c>
      <c r="AM1240" s="0" t="str">
        <f aca="false">IF(AND($CF1240&lt;&gt;"",IFERROR(INDEX(subsample_country_map!$D:$D,MATCH($CF1240,subsample_country_map!$A:$A,0)),"")&lt;&gt;""),INDEX(subsample_country_map!$D:$D,MATCH($CF1240,subsample_country_map!$A:$A,0)),INDEX(lookup!$AC:$AC,MATCH($A1240,lookup!$A:$A,0)))</f>
        <v>2_non_western</v>
      </c>
      <c r="AN1240" s="0" t="str">
        <f aca="false">IF(AND($CF1240&lt;&gt;"",IFERROR(INDEX(subsample_country_map!$E:$E,MATCH($CF1240,subsample_country_map!$A:$A,0)),"")&lt;&gt;""),INDEX(subsample_country_map!$E:$E,MATCH($CF1240,subsample_country_map!$A:$A,0)),INDEX(lookup!$AD:$AD,MATCH($A1240,lookup!$A:$A,0)))</f>
        <v>2_civil law</v>
      </c>
      <c r="AO1240" s="0" t="str">
        <f aca="false">INDEX(lookup!$Y:$Y,MATCH($A1240,lookup!$A:$A,0))</f>
        <v>0_published</v>
      </c>
      <c r="AP1240" s="0" t="str">
        <f aca="false">INDEX(lookup!$Z:$Z,MATCH($A1240,lookup!$A:$A,0))</f>
        <v>0_VHB low</v>
      </c>
      <c r="AQ1240" s="0" t="str">
        <f aca="false">INDEX(lookup!$W:$W,MATCH($A1240,lookup!$A:$A,0))</f>
        <v>3_mgmt</v>
      </c>
      <c r="AS1240" s="0" t="s">
        <v>91</v>
      </c>
      <c r="AT1240" s="0" t="s">
        <v>397</v>
      </c>
      <c r="AU1240" s="0" t="s">
        <v>311</v>
      </c>
      <c r="AV1240" s="0" t="s">
        <v>2314</v>
      </c>
      <c r="AX1240" s="0" t="s">
        <v>180</v>
      </c>
      <c r="BA1240" s="0" t="n">
        <v>510</v>
      </c>
      <c r="BB1240" s="0" t="s">
        <v>347</v>
      </c>
      <c r="BC1240" s="0" t="s">
        <v>4511</v>
      </c>
      <c r="BD1240" s="0" t="s">
        <v>142</v>
      </c>
      <c r="BE1240" s="0" t="s">
        <v>98</v>
      </c>
      <c r="BI1240" s="0" t="s">
        <v>124</v>
      </c>
      <c r="BJ1240" s="0" t="s">
        <v>4515</v>
      </c>
      <c r="BK1240" s="0" t="s">
        <v>191</v>
      </c>
      <c r="BL1240" s="0" t="s">
        <v>4516</v>
      </c>
      <c r="BM1240" s="0" t="s">
        <v>4475</v>
      </c>
      <c r="BN1240" s="0" t="s">
        <v>4517</v>
      </c>
      <c r="BO1240" s="0" t="s">
        <v>769</v>
      </c>
      <c r="BP1240" s="0" t="s">
        <v>4472</v>
      </c>
      <c r="BQ1240" s="0" t="s">
        <v>2105</v>
      </c>
      <c r="BT1240" s="0" t="n">
        <v>0</v>
      </c>
      <c r="BU1240" s="0" t="s">
        <v>4477</v>
      </c>
      <c r="BW1240" s="0" t="n">
        <v>2011</v>
      </c>
      <c r="BX1240" s="0" t="n">
        <v>2019</v>
      </c>
      <c r="BY1240" s="0" t="s">
        <v>4478</v>
      </c>
      <c r="BZ1240" s="0" t="n">
        <v>2015</v>
      </c>
      <c r="CA1240" s="0" t="n">
        <v>0.444444444444444</v>
      </c>
      <c r="CB1240" s="0" t="n">
        <v>0</v>
      </c>
      <c r="CC1240" s="0" t="n">
        <v>1</v>
      </c>
      <c r="CD1240" s="0" t="n">
        <v>-0.139913030789083</v>
      </c>
      <c r="CE1240" s="0" t="n">
        <v>1</v>
      </c>
    </row>
    <row r="1241" customFormat="false" ht="15" hidden="false" customHeight="false" outlineLevel="0" collapsed="false">
      <c r="A1241" s="0" t="s">
        <v>4472</v>
      </c>
      <c r="B1241" s="0" t="n">
        <v>2546</v>
      </c>
      <c r="C1241" s="0" t="n">
        <v>-0.184240659396168</v>
      </c>
      <c r="D1241" s="0" t="n">
        <v>241</v>
      </c>
      <c r="E1241" s="0" t="n">
        <f aca="false">IF(ISNUMBER($BA1241),$BA1241,IF(AND(ISNUMBER($D1241),ISNUMBER($BW1241),ISNUMBER($BX1241)),$D1241*($BX1241-$BW1241+1),""))</f>
        <v>241</v>
      </c>
      <c r="H1241" s="0" t="s">
        <v>118</v>
      </c>
      <c r="I1241" s="0" t="s">
        <v>119</v>
      </c>
      <c r="J1241" s="0" t="n">
        <f aca="false">IF($BW1241&lt;&gt;"",$BW1241,"")</f>
        <v>2011</v>
      </c>
      <c r="K1241" s="0" t="n">
        <f aca="false">IF($BX1241&lt;&gt;"",$BX1241,"")</f>
        <v>2019</v>
      </c>
      <c r="L1241" s="0" t="n">
        <f aca="false">IF(AND(ISNUMBER($BW1241),ISNUMBER($BX1241)),($BW1241+$BX1241)/2,"")</f>
        <v>2015</v>
      </c>
      <c r="M1241" s="0" t="n">
        <f aca="false">IF($L1241&lt;&gt;"",$L1241,"")</f>
        <v>2015</v>
      </c>
      <c r="N1241" s="0" t="n">
        <f aca="false">IF(AND(ISNUMBER($BW1241),ISNUMBER($BX1241)),MIN(1,MAX(0,($BX1241-2016+1)/($BX1241-$BW1241+1))),"")</f>
        <v>0.444444444444444</v>
      </c>
      <c r="O1241" s="0" t="n">
        <f aca="false">IF(AND(ISNUMBER($BW1241),ISNUMBER($BX1241)),MIN(1,MAX(0,($BX1241-2017+1)/($BX1241-$BW1241+1))),"")</f>
        <v>0.333333333333333</v>
      </c>
      <c r="P1241" s="0" t="n">
        <f aca="false">IF(AND(ISNUMBER($BW1241),ISNUMBER($BX1241)),MIN(1,MAX(0,($BX1241-2018+1)/($BX1241-$BW1241+1))),"")</f>
        <v>0.222222222222222</v>
      </c>
      <c r="Q1241" s="0" t="n">
        <f aca="false">IF(AND(ISNUMBER($BW1241),ISNUMBER($BX1241)),MIN(1,MAX(0,($BX1241-2019+1)/($BX1241-$BW1241+1))),"")</f>
        <v>0.111111111111111</v>
      </c>
      <c r="R1241" s="0" t="n">
        <f aca="false">IF(AND(ISNUMBER($BW1241),ISNUMBER($BX1241)),MIN(1,MAX(0,($BX1241-2016+1)/($BX1241-$BW1241+1))),"")</f>
        <v>0.444444444444444</v>
      </c>
      <c r="S1241" s="0" t="n">
        <f aca="false">IF($L1241&lt;&gt;"",IF($L1241&gt;=2015.5,1,0),"")</f>
        <v>0</v>
      </c>
      <c r="T1241" s="0" t="n">
        <f aca="false">IF($L1241&lt;&gt;"",IF($L1241&gt;=2016,1,0),"")</f>
        <v>0</v>
      </c>
      <c r="U1241" s="0" t="n">
        <f aca="false">IF(ISNUMBER($BX1241),IF($BX1241&gt;=2016,1,0),"")</f>
        <v>1</v>
      </c>
      <c r="V1241" s="0" t="n">
        <f aca="false">IF(ISNUMBER($BW1241),IF($BW1241&gt;=2016,1,0),"")</f>
        <v>0</v>
      </c>
      <c r="W1241" s="0" t="str">
        <f aca="false">IF(AND(ISNUMBER($BW1241),ISNUMBER($BX1241)),IF($BW1241&gt;=2016,"post-only",IF($BX1241&lt;2016,"pre-only","mixed")),"")</f>
        <v>mixed</v>
      </c>
      <c r="X1241" s="0" t="n">
        <f aca="false">IF(AND(ISNUMBER($BW1241),ISNUMBER($BX1241)),MIN(1,MAX(0,($BX1241-2017+1)/($BX1241-$BW1241+1))),"")</f>
        <v>0.333333333333333</v>
      </c>
      <c r="Y1241" s="0" t="n">
        <f aca="false">IF(AND(ISNUMBER($BW1241),ISNUMBER($BX1241)),MIN(1,MAX(0,($BX1241-2018+1)/($BX1241-$BW1241+1))),"")</f>
        <v>0.222222222222222</v>
      </c>
      <c r="Z1241" s="0" t="n">
        <f aca="false">IF(AND(ISNUMBER($BW1241),ISNUMBER($BX1241)),MIN(1,MAX(0,($BX1241-2019+1)/($BX1241-$BW1241+1))),"")</f>
        <v>0.111111111111111</v>
      </c>
      <c r="AA1241" s="0" t="n">
        <f aca="false">IF(ISNUMBER($BX1241),IF($BX1241&gt;=2017,1,0),"")</f>
        <v>1</v>
      </c>
      <c r="AB1241" s="0" t="n">
        <f aca="false">IF(ISNUMBER($BX1241),IF($BX1241&gt;=2018,1,0),"")</f>
        <v>1</v>
      </c>
      <c r="AC1241" s="0" t="n">
        <f aca="false">IF(ISNUMBER($BX1241),IF($BX1241&gt;=2019,1,0),"")</f>
        <v>1</v>
      </c>
      <c r="AD1241" s="0" t="n">
        <f aca="false">IF($L1241&lt;&gt;"",IF($L1241&gt;2013,1,0),"")</f>
        <v>1</v>
      </c>
      <c r="AE1241" s="0" t="n">
        <f aca="false">IF($L1241&lt;&gt;"",1+IF($L1241&gt;2011,1,0)+IF($L1241&gt;2014,1,0),"")</f>
        <v>3</v>
      </c>
      <c r="AF1241" s="0" t="s">
        <v>310</v>
      </c>
      <c r="AG1241" s="0" t="s">
        <v>88</v>
      </c>
      <c r="AH1241" s="0" t="s">
        <v>89</v>
      </c>
      <c r="AI1241" s="0" t="s">
        <v>497</v>
      </c>
      <c r="AJ1241" s="0" t="s">
        <v>334</v>
      </c>
      <c r="AK1241" s="0" t="str">
        <f aca="false">IF(AND($CF1241&lt;&gt;"",IFERROR(INDEX(subsample_country_map!$B:$B,MATCH($CF1241,subsample_country_map!$A:$A,0)),"")&lt;&gt;""),INDEX(subsample_country_map!$B:$B,MATCH($CF1241,subsample_country_map!$A:$A,0)),INDEX(lookup!$AA:$AA,MATCH($A1241,lookup!$A:$A,0)))</f>
        <v>3_AsiaPac</v>
      </c>
      <c r="AL1241" s="0" t="str">
        <f aca="false">IF(AND($CF1241&lt;&gt;"",IFERROR(INDEX(subsample_country_map!$C:$C,MATCH($CF1241,subsample_country_map!$A:$A,0)),"")&lt;&gt;""),INDEX(subsample_country_map!$C:$C,MATCH($CF1241,subsample_country_map!$A:$A,0)),INDEX(lookup!$AB:$AB,MATCH($A1241,lookup!$A:$A,0)))</f>
        <v>1_developed</v>
      </c>
      <c r="AM1241" s="0" t="str">
        <f aca="false">IF(AND($CF1241&lt;&gt;"",IFERROR(INDEX(subsample_country_map!$D:$D,MATCH($CF1241,subsample_country_map!$A:$A,0)),"")&lt;&gt;""),INDEX(subsample_country_map!$D:$D,MATCH($CF1241,subsample_country_map!$A:$A,0)),INDEX(lookup!$AC:$AC,MATCH($A1241,lookup!$A:$A,0)))</f>
        <v>2_non_western</v>
      </c>
      <c r="AN1241" s="0" t="str">
        <f aca="false">IF(AND($CF1241&lt;&gt;"",IFERROR(INDEX(subsample_country_map!$E:$E,MATCH($CF1241,subsample_country_map!$A:$A,0)),"")&lt;&gt;""),INDEX(subsample_country_map!$E:$E,MATCH($CF1241,subsample_country_map!$A:$A,0)),INDEX(lookup!$AD:$AD,MATCH($A1241,lookup!$A:$A,0)))</f>
        <v>2_civil law</v>
      </c>
      <c r="AO1241" s="0" t="str">
        <f aca="false">INDEX(lookup!$Y:$Y,MATCH($A1241,lookup!$A:$A,0))</f>
        <v>0_published</v>
      </c>
      <c r="AP1241" s="0" t="str">
        <f aca="false">INDEX(lookup!$Z:$Z,MATCH($A1241,lookup!$A:$A,0))</f>
        <v>0_VHB low</v>
      </c>
      <c r="AQ1241" s="0" t="str">
        <f aca="false">INDEX(lookup!$W:$W,MATCH($A1241,lookup!$A:$A,0))</f>
        <v>3_mgmt</v>
      </c>
      <c r="AS1241" s="0" t="s">
        <v>91</v>
      </c>
      <c r="AT1241" s="0" t="s">
        <v>397</v>
      </c>
      <c r="AU1241" s="0" t="s">
        <v>311</v>
      </c>
      <c r="AV1241" s="0" t="s">
        <v>4518</v>
      </c>
      <c r="AX1241" s="0" t="s">
        <v>4519</v>
      </c>
      <c r="BA1241" s="0" t="n">
        <v>241</v>
      </c>
      <c r="BB1241" s="0" t="s">
        <v>347</v>
      </c>
      <c r="BC1241" s="0" t="s">
        <v>1475</v>
      </c>
      <c r="BD1241" s="0" t="s">
        <v>142</v>
      </c>
      <c r="BE1241" s="0" t="s">
        <v>4520</v>
      </c>
      <c r="BF1241" s="0" t="s">
        <v>4521</v>
      </c>
      <c r="BI1241" s="0" t="s">
        <v>143</v>
      </c>
      <c r="BJ1241" s="0" t="s">
        <v>4522</v>
      </c>
      <c r="BK1241" s="0" t="s">
        <v>209</v>
      </c>
      <c r="BL1241" s="0" t="s">
        <v>4523</v>
      </c>
      <c r="BM1241" s="0" t="s">
        <v>4495</v>
      </c>
      <c r="BN1241" s="0" t="s">
        <v>4496</v>
      </c>
      <c r="BO1241" s="0" t="s">
        <v>769</v>
      </c>
      <c r="BP1241" s="0" t="s">
        <v>4472</v>
      </c>
      <c r="BQ1241" s="0" t="s">
        <v>127</v>
      </c>
      <c r="BT1241" s="0" t="n">
        <v>0</v>
      </c>
      <c r="BU1241" s="0" t="s">
        <v>4477</v>
      </c>
      <c r="BW1241" s="0" t="n">
        <v>2011</v>
      </c>
      <c r="BX1241" s="0" t="n">
        <v>2019</v>
      </c>
      <c r="BY1241" s="0" t="s">
        <v>4478</v>
      </c>
      <c r="BZ1241" s="0" t="n">
        <v>2015</v>
      </c>
      <c r="CA1241" s="0" t="n">
        <v>0.444444444444444</v>
      </c>
      <c r="CB1241" s="0" t="n">
        <v>0</v>
      </c>
      <c r="CC1241" s="0" t="n">
        <v>1</v>
      </c>
      <c r="CD1241" s="0" t="n">
        <v>-0.186368834340146</v>
      </c>
      <c r="CE1241" s="0" t="n">
        <v>1</v>
      </c>
    </row>
    <row r="1242" customFormat="false" ht="15" hidden="false" customHeight="false" outlineLevel="0" collapsed="false">
      <c r="A1242" s="0" t="s">
        <v>4472</v>
      </c>
      <c r="B1242" s="0" t="n">
        <v>2547</v>
      </c>
      <c r="C1242" s="0" t="n">
        <v>-0.127146790238044</v>
      </c>
      <c r="D1242" s="0" t="n">
        <v>241</v>
      </c>
      <c r="E1242" s="0" t="n">
        <f aca="false">IF(ISNUMBER($BA1242),$BA1242,IF(AND(ISNUMBER($D1242),ISNUMBER($BW1242),ISNUMBER($BX1242)),$D1242*($BX1242-$BW1242+1),""))</f>
        <v>241</v>
      </c>
      <c r="H1242" s="0" t="s">
        <v>118</v>
      </c>
      <c r="I1242" s="0" t="s">
        <v>119</v>
      </c>
      <c r="J1242" s="0" t="n">
        <f aca="false">IF($BW1242&lt;&gt;"",$BW1242,"")</f>
        <v>2011</v>
      </c>
      <c r="K1242" s="0" t="n">
        <f aca="false">IF($BX1242&lt;&gt;"",$BX1242,"")</f>
        <v>2019</v>
      </c>
      <c r="L1242" s="0" t="n">
        <f aca="false">IF(AND(ISNUMBER($BW1242),ISNUMBER($BX1242)),($BW1242+$BX1242)/2,"")</f>
        <v>2015</v>
      </c>
      <c r="M1242" s="0" t="n">
        <f aca="false">IF($L1242&lt;&gt;"",$L1242,"")</f>
        <v>2015</v>
      </c>
      <c r="N1242" s="0" t="n">
        <f aca="false">IF(AND(ISNUMBER($BW1242),ISNUMBER($BX1242)),MIN(1,MAX(0,($BX1242-2016+1)/($BX1242-$BW1242+1))),"")</f>
        <v>0.444444444444444</v>
      </c>
      <c r="O1242" s="0" t="n">
        <f aca="false">IF(AND(ISNUMBER($BW1242),ISNUMBER($BX1242)),MIN(1,MAX(0,($BX1242-2017+1)/($BX1242-$BW1242+1))),"")</f>
        <v>0.333333333333333</v>
      </c>
      <c r="P1242" s="0" t="n">
        <f aca="false">IF(AND(ISNUMBER($BW1242),ISNUMBER($BX1242)),MIN(1,MAX(0,($BX1242-2018+1)/($BX1242-$BW1242+1))),"")</f>
        <v>0.222222222222222</v>
      </c>
      <c r="Q1242" s="0" t="n">
        <f aca="false">IF(AND(ISNUMBER($BW1242),ISNUMBER($BX1242)),MIN(1,MAX(0,($BX1242-2019+1)/($BX1242-$BW1242+1))),"")</f>
        <v>0.111111111111111</v>
      </c>
      <c r="R1242" s="0" t="n">
        <f aca="false">IF(AND(ISNUMBER($BW1242),ISNUMBER($BX1242)),MIN(1,MAX(0,($BX1242-2016+1)/($BX1242-$BW1242+1))),"")</f>
        <v>0.444444444444444</v>
      </c>
      <c r="S1242" s="0" t="n">
        <f aca="false">IF($L1242&lt;&gt;"",IF($L1242&gt;=2015.5,1,0),"")</f>
        <v>0</v>
      </c>
      <c r="T1242" s="0" t="n">
        <f aca="false">IF($L1242&lt;&gt;"",IF($L1242&gt;=2016,1,0),"")</f>
        <v>0</v>
      </c>
      <c r="U1242" s="0" t="n">
        <f aca="false">IF(ISNUMBER($BX1242),IF($BX1242&gt;=2016,1,0),"")</f>
        <v>1</v>
      </c>
      <c r="V1242" s="0" t="n">
        <f aca="false">IF(ISNUMBER($BW1242),IF($BW1242&gt;=2016,1,0),"")</f>
        <v>0</v>
      </c>
      <c r="W1242" s="0" t="str">
        <f aca="false">IF(AND(ISNUMBER($BW1242),ISNUMBER($BX1242)),IF($BW1242&gt;=2016,"post-only",IF($BX1242&lt;2016,"pre-only","mixed")),"")</f>
        <v>mixed</v>
      </c>
      <c r="X1242" s="0" t="n">
        <f aca="false">IF(AND(ISNUMBER($BW1242),ISNUMBER($BX1242)),MIN(1,MAX(0,($BX1242-2017+1)/($BX1242-$BW1242+1))),"")</f>
        <v>0.333333333333333</v>
      </c>
      <c r="Y1242" s="0" t="n">
        <f aca="false">IF(AND(ISNUMBER($BW1242),ISNUMBER($BX1242)),MIN(1,MAX(0,($BX1242-2018+1)/($BX1242-$BW1242+1))),"")</f>
        <v>0.222222222222222</v>
      </c>
      <c r="Z1242" s="0" t="n">
        <f aca="false">IF(AND(ISNUMBER($BW1242),ISNUMBER($BX1242)),MIN(1,MAX(0,($BX1242-2019+1)/($BX1242-$BW1242+1))),"")</f>
        <v>0.111111111111111</v>
      </c>
      <c r="AA1242" s="0" t="n">
        <f aca="false">IF(ISNUMBER($BX1242),IF($BX1242&gt;=2017,1,0),"")</f>
        <v>1</v>
      </c>
      <c r="AB1242" s="0" t="n">
        <f aca="false">IF(ISNUMBER($BX1242),IF($BX1242&gt;=2018,1,0),"")</f>
        <v>1</v>
      </c>
      <c r="AC1242" s="0" t="n">
        <f aca="false">IF(ISNUMBER($BX1242),IF($BX1242&gt;=2019,1,0),"")</f>
        <v>1</v>
      </c>
      <c r="AD1242" s="0" t="n">
        <f aca="false">IF($L1242&lt;&gt;"",IF($L1242&gt;2013,1,0),"")</f>
        <v>1</v>
      </c>
      <c r="AE1242" s="0" t="n">
        <f aca="false">IF($L1242&lt;&gt;"",1+IF($L1242&gt;2011,1,0)+IF($L1242&gt;2014,1,0),"")</f>
        <v>3</v>
      </c>
      <c r="AF1242" s="0" t="s">
        <v>310</v>
      </c>
      <c r="AG1242" s="0" t="s">
        <v>88</v>
      </c>
      <c r="AH1242" s="0" t="s">
        <v>89</v>
      </c>
      <c r="AI1242" s="0" t="s">
        <v>497</v>
      </c>
      <c r="AJ1242" s="0" t="s">
        <v>334</v>
      </c>
      <c r="AK1242" s="0" t="str">
        <f aca="false">IF(AND($CF1242&lt;&gt;"",IFERROR(INDEX(subsample_country_map!$B:$B,MATCH($CF1242,subsample_country_map!$A:$A,0)),"")&lt;&gt;""),INDEX(subsample_country_map!$B:$B,MATCH($CF1242,subsample_country_map!$A:$A,0)),INDEX(lookup!$AA:$AA,MATCH($A1242,lookup!$A:$A,0)))</f>
        <v>3_AsiaPac</v>
      </c>
      <c r="AL1242" s="0" t="str">
        <f aca="false">IF(AND($CF1242&lt;&gt;"",IFERROR(INDEX(subsample_country_map!$C:$C,MATCH($CF1242,subsample_country_map!$A:$A,0)),"")&lt;&gt;""),INDEX(subsample_country_map!$C:$C,MATCH($CF1242,subsample_country_map!$A:$A,0)),INDEX(lookup!$AB:$AB,MATCH($A1242,lookup!$A:$A,0)))</f>
        <v>1_developed</v>
      </c>
      <c r="AM1242" s="0" t="str">
        <f aca="false">IF(AND($CF1242&lt;&gt;"",IFERROR(INDEX(subsample_country_map!$D:$D,MATCH($CF1242,subsample_country_map!$A:$A,0)),"")&lt;&gt;""),INDEX(subsample_country_map!$D:$D,MATCH($CF1242,subsample_country_map!$A:$A,0)),INDEX(lookup!$AC:$AC,MATCH($A1242,lookup!$A:$A,0)))</f>
        <v>2_non_western</v>
      </c>
      <c r="AN1242" s="0" t="str">
        <f aca="false">IF(AND($CF1242&lt;&gt;"",IFERROR(INDEX(subsample_country_map!$E:$E,MATCH($CF1242,subsample_country_map!$A:$A,0)),"")&lt;&gt;""),INDEX(subsample_country_map!$E:$E,MATCH($CF1242,subsample_country_map!$A:$A,0)),INDEX(lookup!$AD:$AD,MATCH($A1242,lookup!$A:$A,0)))</f>
        <v>2_civil law</v>
      </c>
      <c r="AO1242" s="0" t="str">
        <f aca="false">INDEX(lookup!$Y:$Y,MATCH($A1242,lookup!$A:$A,0))</f>
        <v>0_published</v>
      </c>
      <c r="AP1242" s="0" t="str">
        <f aca="false">INDEX(lookup!$Z:$Z,MATCH($A1242,lookup!$A:$A,0))</f>
        <v>0_VHB low</v>
      </c>
      <c r="AQ1242" s="0" t="str">
        <f aca="false">INDEX(lookup!$W:$W,MATCH($A1242,lookup!$A:$A,0))</f>
        <v>3_mgmt</v>
      </c>
      <c r="AS1242" s="0" t="s">
        <v>91</v>
      </c>
      <c r="AT1242" s="0" t="s">
        <v>397</v>
      </c>
      <c r="AU1242" s="0" t="s">
        <v>311</v>
      </c>
      <c r="AV1242" s="0" t="s">
        <v>4524</v>
      </c>
      <c r="AX1242" s="0" t="s">
        <v>1268</v>
      </c>
      <c r="BA1242" s="0" t="n">
        <v>241</v>
      </c>
      <c r="BB1242" s="0" t="s">
        <v>347</v>
      </c>
      <c r="BC1242" s="0" t="s">
        <v>1475</v>
      </c>
      <c r="BD1242" s="0" t="s">
        <v>142</v>
      </c>
      <c r="BE1242" s="0" t="s">
        <v>4520</v>
      </c>
      <c r="BF1242" s="0" t="s">
        <v>4521</v>
      </c>
      <c r="BI1242" s="0" t="s">
        <v>143</v>
      </c>
      <c r="BJ1242" s="0" t="s">
        <v>4525</v>
      </c>
      <c r="BK1242" s="0" t="s">
        <v>209</v>
      </c>
      <c r="BL1242" s="0" t="s">
        <v>4526</v>
      </c>
      <c r="BM1242" s="0" t="s">
        <v>4500</v>
      </c>
      <c r="BN1242" s="0" t="s">
        <v>4496</v>
      </c>
      <c r="BO1242" s="0" t="s">
        <v>769</v>
      </c>
      <c r="BP1242" s="0" t="s">
        <v>4472</v>
      </c>
      <c r="BQ1242" s="0" t="s">
        <v>127</v>
      </c>
      <c r="BT1242" s="0" t="n">
        <v>0</v>
      </c>
      <c r="BU1242" s="0" t="s">
        <v>4477</v>
      </c>
      <c r="BW1242" s="0" t="n">
        <v>2011</v>
      </c>
      <c r="BX1242" s="0" t="n">
        <v>2019</v>
      </c>
      <c r="BY1242" s="0" t="s">
        <v>4478</v>
      </c>
      <c r="BZ1242" s="0" t="n">
        <v>2015</v>
      </c>
      <c r="CA1242" s="0" t="n">
        <v>0.444444444444444</v>
      </c>
      <c r="CB1242" s="0" t="n">
        <v>0</v>
      </c>
      <c r="CC1242" s="0" t="n">
        <v>1</v>
      </c>
      <c r="CD1242" s="0" t="n">
        <v>-0.127838678558718</v>
      </c>
      <c r="CE1242" s="0" t="n">
        <v>1</v>
      </c>
    </row>
    <row r="1243" customFormat="false" ht="15" hidden="false" customHeight="false" outlineLevel="0" collapsed="false">
      <c r="A1243" s="0" t="s">
        <v>4472</v>
      </c>
      <c r="B1243" s="0" t="n">
        <v>2548</v>
      </c>
      <c r="C1243" s="0" t="n">
        <v>-0.126518114278209</v>
      </c>
      <c r="D1243" s="0" t="n">
        <v>241</v>
      </c>
      <c r="E1243" s="0" t="n">
        <f aca="false">IF(ISNUMBER($BA1243),$BA1243,IF(AND(ISNUMBER($D1243),ISNUMBER($BW1243),ISNUMBER($BX1243)),$D1243*($BX1243-$BW1243+1),""))</f>
        <v>241</v>
      </c>
      <c r="H1243" s="0" t="s">
        <v>118</v>
      </c>
      <c r="I1243" s="0" t="s">
        <v>119</v>
      </c>
      <c r="J1243" s="0" t="n">
        <f aca="false">IF($BW1243&lt;&gt;"",$BW1243,"")</f>
        <v>2011</v>
      </c>
      <c r="K1243" s="0" t="n">
        <f aca="false">IF($BX1243&lt;&gt;"",$BX1243,"")</f>
        <v>2019</v>
      </c>
      <c r="L1243" s="0" t="n">
        <f aca="false">IF(AND(ISNUMBER($BW1243),ISNUMBER($BX1243)),($BW1243+$BX1243)/2,"")</f>
        <v>2015</v>
      </c>
      <c r="M1243" s="0" t="n">
        <f aca="false">IF($L1243&lt;&gt;"",$L1243,"")</f>
        <v>2015</v>
      </c>
      <c r="N1243" s="0" t="n">
        <f aca="false">IF(AND(ISNUMBER($BW1243),ISNUMBER($BX1243)),MIN(1,MAX(0,($BX1243-2016+1)/($BX1243-$BW1243+1))),"")</f>
        <v>0.444444444444444</v>
      </c>
      <c r="O1243" s="0" t="n">
        <f aca="false">IF(AND(ISNUMBER($BW1243),ISNUMBER($BX1243)),MIN(1,MAX(0,($BX1243-2017+1)/($BX1243-$BW1243+1))),"")</f>
        <v>0.333333333333333</v>
      </c>
      <c r="P1243" s="0" t="n">
        <f aca="false">IF(AND(ISNUMBER($BW1243),ISNUMBER($BX1243)),MIN(1,MAX(0,($BX1243-2018+1)/($BX1243-$BW1243+1))),"")</f>
        <v>0.222222222222222</v>
      </c>
      <c r="Q1243" s="0" t="n">
        <f aca="false">IF(AND(ISNUMBER($BW1243),ISNUMBER($BX1243)),MIN(1,MAX(0,($BX1243-2019+1)/($BX1243-$BW1243+1))),"")</f>
        <v>0.111111111111111</v>
      </c>
      <c r="R1243" s="0" t="n">
        <f aca="false">IF(AND(ISNUMBER($BW1243),ISNUMBER($BX1243)),MIN(1,MAX(0,($BX1243-2016+1)/($BX1243-$BW1243+1))),"")</f>
        <v>0.444444444444444</v>
      </c>
      <c r="S1243" s="0" t="n">
        <f aca="false">IF($L1243&lt;&gt;"",IF($L1243&gt;=2015.5,1,0),"")</f>
        <v>0</v>
      </c>
      <c r="T1243" s="0" t="n">
        <f aca="false">IF($L1243&lt;&gt;"",IF($L1243&gt;=2016,1,0),"")</f>
        <v>0</v>
      </c>
      <c r="U1243" s="0" t="n">
        <f aca="false">IF(ISNUMBER($BX1243),IF($BX1243&gt;=2016,1,0),"")</f>
        <v>1</v>
      </c>
      <c r="V1243" s="0" t="n">
        <f aca="false">IF(ISNUMBER($BW1243),IF($BW1243&gt;=2016,1,0),"")</f>
        <v>0</v>
      </c>
      <c r="W1243" s="0" t="str">
        <f aca="false">IF(AND(ISNUMBER($BW1243),ISNUMBER($BX1243)),IF($BW1243&gt;=2016,"post-only",IF($BX1243&lt;2016,"pre-only","mixed")),"")</f>
        <v>mixed</v>
      </c>
      <c r="X1243" s="0" t="n">
        <f aca="false">IF(AND(ISNUMBER($BW1243),ISNUMBER($BX1243)),MIN(1,MAX(0,($BX1243-2017+1)/($BX1243-$BW1243+1))),"")</f>
        <v>0.333333333333333</v>
      </c>
      <c r="Y1243" s="0" t="n">
        <f aca="false">IF(AND(ISNUMBER($BW1243),ISNUMBER($BX1243)),MIN(1,MAX(0,($BX1243-2018+1)/($BX1243-$BW1243+1))),"")</f>
        <v>0.222222222222222</v>
      </c>
      <c r="Z1243" s="0" t="n">
        <f aca="false">IF(AND(ISNUMBER($BW1243),ISNUMBER($BX1243)),MIN(1,MAX(0,($BX1243-2019+1)/($BX1243-$BW1243+1))),"")</f>
        <v>0.111111111111111</v>
      </c>
      <c r="AA1243" s="0" t="n">
        <f aca="false">IF(ISNUMBER($BX1243),IF($BX1243&gt;=2017,1,0),"")</f>
        <v>1</v>
      </c>
      <c r="AB1243" s="0" t="n">
        <f aca="false">IF(ISNUMBER($BX1243),IF($BX1243&gt;=2018,1,0),"")</f>
        <v>1</v>
      </c>
      <c r="AC1243" s="0" t="n">
        <f aca="false">IF(ISNUMBER($BX1243),IF($BX1243&gt;=2019,1,0),"")</f>
        <v>1</v>
      </c>
      <c r="AD1243" s="0" t="n">
        <f aca="false">IF($L1243&lt;&gt;"",IF($L1243&gt;2013,1,0),"")</f>
        <v>1</v>
      </c>
      <c r="AE1243" s="0" t="n">
        <f aca="false">IF($L1243&lt;&gt;"",1+IF($L1243&gt;2011,1,0)+IF($L1243&gt;2014,1,0),"")</f>
        <v>3</v>
      </c>
      <c r="AF1243" s="0" t="s">
        <v>310</v>
      </c>
      <c r="AG1243" s="0" t="s">
        <v>88</v>
      </c>
      <c r="AH1243" s="0" t="s">
        <v>89</v>
      </c>
      <c r="AI1243" s="0" t="s">
        <v>497</v>
      </c>
      <c r="AJ1243" s="0" t="s">
        <v>334</v>
      </c>
      <c r="AK1243" s="0" t="str">
        <f aca="false">IF(AND($CF1243&lt;&gt;"",IFERROR(INDEX(subsample_country_map!$B:$B,MATCH($CF1243,subsample_country_map!$A:$A,0)),"")&lt;&gt;""),INDEX(subsample_country_map!$B:$B,MATCH($CF1243,subsample_country_map!$A:$A,0)),INDEX(lookup!$AA:$AA,MATCH($A1243,lookup!$A:$A,0)))</f>
        <v>3_AsiaPac</v>
      </c>
      <c r="AL1243" s="0" t="str">
        <f aca="false">IF(AND($CF1243&lt;&gt;"",IFERROR(INDEX(subsample_country_map!$C:$C,MATCH($CF1243,subsample_country_map!$A:$A,0)),"")&lt;&gt;""),INDEX(subsample_country_map!$C:$C,MATCH($CF1243,subsample_country_map!$A:$A,0)),INDEX(lookup!$AB:$AB,MATCH($A1243,lookup!$A:$A,0)))</f>
        <v>1_developed</v>
      </c>
      <c r="AM1243" s="0" t="str">
        <f aca="false">IF(AND($CF1243&lt;&gt;"",IFERROR(INDEX(subsample_country_map!$D:$D,MATCH($CF1243,subsample_country_map!$A:$A,0)),"")&lt;&gt;""),INDEX(subsample_country_map!$D:$D,MATCH($CF1243,subsample_country_map!$A:$A,0)),INDEX(lookup!$AC:$AC,MATCH($A1243,lookup!$A:$A,0)))</f>
        <v>2_non_western</v>
      </c>
      <c r="AN1243" s="0" t="str">
        <f aca="false">IF(AND($CF1243&lt;&gt;"",IFERROR(INDEX(subsample_country_map!$E:$E,MATCH($CF1243,subsample_country_map!$A:$A,0)),"")&lt;&gt;""),INDEX(subsample_country_map!$E:$E,MATCH($CF1243,subsample_country_map!$A:$A,0)),INDEX(lookup!$AD:$AD,MATCH($A1243,lookup!$A:$A,0)))</f>
        <v>2_civil law</v>
      </c>
      <c r="AO1243" s="0" t="str">
        <f aca="false">INDEX(lookup!$Y:$Y,MATCH($A1243,lookup!$A:$A,0))</f>
        <v>0_published</v>
      </c>
      <c r="AP1243" s="0" t="str">
        <f aca="false">INDEX(lookup!$Z:$Z,MATCH($A1243,lookup!$A:$A,0))</f>
        <v>0_VHB low</v>
      </c>
      <c r="AQ1243" s="0" t="str">
        <f aca="false">INDEX(lookup!$W:$W,MATCH($A1243,lookup!$A:$A,0))</f>
        <v>3_mgmt</v>
      </c>
      <c r="AS1243" s="0" t="s">
        <v>91</v>
      </c>
      <c r="AT1243" s="0" t="s">
        <v>397</v>
      </c>
      <c r="AU1243" s="0" t="s">
        <v>311</v>
      </c>
      <c r="AV1243" s="0" t="s">
        <v>4527</v>
      </c>
      <c r="AX1243" s="0" t="s">
        <v>467</v>
      </c>
      <c r="BA1243" s="0" t="n">
        <v>241</v>
      </c>
      <c r="BB1243" s="0" t="s">
        <v>347</v>
      </c>
      <c r="BC1243" s="0" t="s">
        <v>1475</v>
      </c>
      <c r="BD1243" s="0" t="s">
        <v>142</v>
      </c>
      <c r="BE1243" s="0" t="s">
        <v>4520</v>
      </c>
      <c r="BF1243" s="0" t="s">
        <v>4521</v>
      </c>
      <c r="BI1243" s="0" t="s">
        <v>143</v>
      </c>
      <c r="BJ1243" s="0" t="s">
        <v>4528</v>
      </c>
      <c r="BK1243" s="0" t="s">
        <v>209</v>
      </c>
      <c r="BL1243" s="0" t="s">
        <v>4529</v>
      </c>
      <c r="BM1243" s="0" t="s">
        <v>4504</v>
      </c>
      <c r="BN1243" s="0" t="s">
        <v>4496</v>
      </c>
      <c r="BO1243" s="0" t="s">
        <v>769</v>
      </c>
      <c r="BP1243" s="0" t="s">
        <v>4472</v>
      </c>
      <c r="BQ1243" s="0" t="s">
        <v>127</v>
      </c>
      <c r="BT1243" s="0" t="n">
        <v>0</v>
      </c>
      <c r="BU1243" s="0" t="s">
        <v>4477</v>
      </c>
      <c r="BW1243" s="0" t="n">
        <v>2011</v>
      </c>
      <c r="BX1243" s="0" t="n">
        <v>2019</v>
      </c>
      <c r="BY1243" s="0" t="s">
        <v>4478</v>
      </c>
      <c r="BZ1243" s="0" t="n">
        <v>2015</v>
      </c>
      <c r="CA1243" s="0" t="n">
        <v>0.444444444444444</v>
      </c>
      <c r="CB1243" s="0" t="n">
        <v>0</v>
      </c>
      <c r="CC1243" s="0" t="n">
        <v>1</v>
      </c>
      <c r="CD1243" s="0" t="n">
        <v>-0.127199724053377</v>
      </c>
      <c r="CE1243" s="0" t="n">
        <v>1</v>
      </c>
    </row>
    <row r="1244" customFormat="false" ht="15" hidden="false" customHeight="false" outlineLevel="0" collapsed="false">
      <c r="A1244" s="0" t="s">
        <v>4472</v>
      </c>
      <c r="B1244" s="0" t="n">
        <v>2549</v>
      </c>
      <c r="C1244" s="0" t="n">
        <v>-0.114545110469916</v>
      </c>
      <c r="D1244" s="0" t="n">
        <v>241</v>
      </c>
      <c r="E1244" s="0" t="n">
        <f aca="false">IF(ISNUMBER($BA1244),$BA1244,IF(AND(ISNUMBER($D1244),ISNUMBER($BW1244),ISNUMBER($BX1244)),$D1244*($BX1244-$BW1244+1),""))</f>
        <v>241</v>
      </c>
      <c r="H1244" s="0" t="s">
        <v>118</v>
      </c>
      <c r="I1244" s="0" t="s">
        <v>119</v>
      </c>
      <c r="J1244" s="0" t="n">
        <f aca="false">IF($BW1244&lt;&gt;"",$BW1244,"")</f>
        <v>2011</v>
      </c>
      <c r="K1244" s="0" t="n">
        <f aca="false">IF($BX1244&lt;&gt;"",$BX1244,"")</f>
        <v>2019</v>
      </c>
      <c r="L1244" s="0" t="n">
        <f aca="false">IF(AND(ISNUMBER($BW1244),ISNUMBER($BX1244)),($BW1244+$BX1244)/2,"")</f>
        <v>2015</v>
      </c>
      <c r="M1244" s="0" t="n">
        <f aca="false">IF($L1244&lt;&gt;"",$L1244,"")</f>
        <v>2015</v>
      </c>
      <c r="N1244" s="0" t="n">
        <f aca="false">IF(AND(ISNUMBER($BW1244),ISNUMBER($BX1244)),MIN(1,MAX(0,($BX1244-2016+1)/($BX1244-$BW1244+1))),"")</f>
        <v>0.444444444444444</v>
      </c>
      <c r="O1244" s="0" t="n">
        <f aca="false">IF(AND(ISNUMBER($BW1244),ISNUMBER($BX1244)),MIN(1,MAX(0,($BX1244-2017+1)/($BX1244-$BW1244+1))),"")</f>
        <v>0.333333333333333</v>
      </c>
      <c r="P1244" s="0" t="n">
        <f aca="false">IF(AND(ISNUMBER($BW1244),ISNUMBER($BX1244)),MIN(1,MAX(0,($BX1244-2018+1)/($BX1244-$BW1244+1))),"")</f>
        <v>0.222222222222222</v>
      </c>
      <c r="Q1244" s="0" t="n">
        <f aca="false">IF(AND(ISNUMBER($BW1244),ISNUMBER($BX1244)),MIN(1,MAX(0,($BX1244-2019+1)/($BX1244-$BW1244+1))),"")</f>
        <v>0.111111111111111</v>
      </c>
      <c r="R1244" s="0" t="n">
        <f aca="false">IF(AND(ISNUMBER($BW1244),ISNUMBER($BX1244)),MIN(1,MAX(0,($BX1244-2016+1)/($BX1244-$BW1244+1))),"")</f>
        <v>0.444444444444444</v>
      </c>
      <c r="S1244" s="0" t="n">
        <f aca="false">IF($L1244&lt;&gt;"",IF($L1244&gt;=2015.5,1,0),"")</f>
        <v>0</v>
      </c>
      <c r="T1244" s="0" t="n">
        <f aca="false">IF($L1244&lt;&gt;"",IF($L1244&gt;=2016,1,0),"")</f>
        <v>0</v>
      </c>
      <c r="U1244" s="0" t="n">
        <f aca="false">IF(ISNUMBER($BX1244),IF($BX1244&gt;=2016,1,0),"")</f>
        <v>1</v>
      </c>
      <c r="V1244" s="0" t="n">
        <f aca="false">IF(ISNUMBER($BW1244),IF($BW1244&gt;=2016,1,0),"")</f>
        <v>0</v>
      </c>
      <c r="W1244" s="0" t="str">
        <f aca="false">IF(AND(ISNUMBER($BW1244),ISNUMBER($BX1244)),IF($BW1244&gt;=2016,"post-only",IF($BX1244&lt;2016,"pre-only","mixed")),"")</f>
        <v>mixed</v>
      </c>
      <c r="X1244" s="0" t="n">
        <f aca="false">IF(AND(ISNUMBER($BW1244),ISNUMBER($BX1244)),MIN(1,MAX(0,($BX1244-2017+1)/($BX1244-$BW1244+1))),"")</f>
        <v>0.333333333333333</v>
      </c>
      <c r="Y1244" s="0" t="n">
        <f aca="false">IF(AND(ISNUMBER($BW1244),ISNUMBER($BX1244)),MIN(1,MAX(0,($BX1244-2018+1)/($BX1244-$BW1244+1))),"")</f>
        <v>0.222222222222222</v>
      </c>
      <c r="Z1244" s="0" t="n">
        <f aca="false">IF(AND(ISNUMBER($BW1244),ISNUMBER($BX1244)),MIN(1,MAX(0,($BX1244-2019+1)/($BX1244-$BW1244+1))),"")</f>
        <v>0.111111111111111</v>
      </c>
      <c r="AA1244" s="0" t="n">
        <f aca="false">IF(ISNUMBER($BX1244),IF($BX1244&gt;=2017,1,0),"")</f>
        <v>1</v>
      </c>
      <c r="AB1244" s="0" t="n">
        <f aca="false">IF(ISNUMBER($BX1244),IF($BX1244&gt;=2018,1,0),"")</f>
        <v>1</v>
      </c>
      <c r="AC1244" s="0" t="n">
        <f aca="false">IF(ISNUMBER($BX1244),IF($BX1244&gt;=2019,1,0),"")</f>
        <v>1</v>
      </c>
      <c r="AD1244" s="0" t="n">
        <f aca="false">IF($L1244&lt;&gt;"",IF($L1244&gt;2013,1,0),"")</f>
        <v>1</v>
      </c>
      <c r="AE1244" s="0" t="n">
        <f aca="false">IF($L1244&lt;&gt;"",1+IF($L1244&gt;2011,1,0)+IF($L1244&gt;2014,1,0),"")</f>
        <v>3</v>
      </c>
      <c r="AF1244" s="0" t="s">
        <v>310</v>
      </c>
      <c r="AG1244" s="0" t="s">
        <v>88</v>
      </c>
      <c r="AH1244" s="0" t="s">
        <v>89</v>
      </c>
      <c r="AI1244" s="0" t="s">
        <v>497</v>
      </c>
      <c r="AJ1244" s="0" t="s">
        <v>334</v>
      </c>
      <c r="AK1244" s="0" t="str">
        <f aca="false">IF(AND($CF1244&lt;&gt;"",IFERROR(INDEX(subsample_country_map!$B:$B,MATCH($CF1244,subsample_country_map!$A:$A,0)),"")&lt;&gt;""),INDEX(subsample_country_map!$B:$B,MATCH($CF1244,subsample_country_map!$A:$A,0)),INDEX(lookup!$AA:$AA,MATCH($A1244,lookup!$A:$A,0)))</f>
        <v>3_AsiaPac</v>
      </c>
      <c r="AL1244" s="0" t="str">
        <f aca="false">IF(AND($CF1244&lt;&gt;"",IFERROR(INDEX(subsample_country_map!$C:$C,MATCH($CF1244,subsample_country_map!$A:$A,0)),"")&lt;&gt;""),INDEX(subsample_country_map!$C:$C,MATCH($CF1244,subsample_country_map!$A:$A,0)),INDEX(lookup!$AB:$AB,MATCH($A1244,lookup!$A:$A,0)))</f>
        <v>1_developed</v>
      </c>
      <c r="AM1244" s="0" t="str">
        <f aca="false">IF(AND($CF1244&lt;&gt;"",IFERROR(INDEX(subsample_country_map!$D:$D,MATCH($CF1244,subsample_country_map!$A:$A,0)),"")&lt;&gt;""),INDEX(subsample_country_map!$D:$D,MATCH($CF1244,subsample_country_map!$A:$A,0)),INDEX(lookup!$AC:$AC,MATCH($A1244,lookup!$A:$A,0)))</f>
        <v>2_non_western</v>
      </c>
      <c r="AN1244" s="0" t="str">
        <f aca="false">IF(AND($CF1244&lt;&gt;"",IFERROR(INDEX(subsample_country_map!$E:$E,MATCH($CF1244,subsample_country_map!$A:$A,0)),"")&lt;&gt;""),INDEX(subsample_country_map!$E:$E,MATCH($CF1244,subsample_country_map!$A:$A,0)),INDEX(lookup!$AD:$AD,MATCH($A1244,lookup!$A:$A,0)))</f>
        <v>2_civil law</v>
      </c>
      <c r="AO1244" s="0" t="str">
        <f aca="false">INDEX(lookup!$Y:$Y,MATCH($A1244,lookup!$A:$A,0))</f>
        <v>0_published</v>
      </c>
      <c r="AP1244" s="0" t="str">
        <f aca="false">INDEX(lookup!$Z:$Z,MATCH($A1244,lookup!$A:$A,0))</f>
        <v>0_VHB low</v>
      </c>
      <c r="AQ1244" s="0" t="str">
        <f aca="false">INDEX(lookup!$W:$W,MATCH($A1244,lookup!$A:$A,0))</f>
        <v>3_mgmt</v>
      </c>
      <c r="AS1244" s="0" t="s">
        <v>91</v>
      </c>
      <c r="AT1244" s="0" t="s">
        <v>397</v>
      </c>
      <c r="AU1244" s="0" t="s">
        <v>311</v>
      </c>
      <c r="AV1244" s="0" t="s">
        <v>4530</v>
      </c>
      <c r="AX1244" s="0" t="s">
        <v>3671</v>
      </c>
      <c r="BA1244" s="0" t="n">
        <v>241</v>
      </c>
      <c r="BB1244" s="0" t="s">
        <v>347</v>
      </c>
      <c r="BC1244" s="0" t="s">
        <v>1475</v>
      </c>
      <c r="BD1244" s="0" t="s">
        <v>142</v>
      </c>
      <c r="BE1244" s="0" t="s">
        <v>4520</v>
      </c>
      <c r="BF1244" s="0" t="s">
        <v>4521</v>
      </c>
      <c r="BI1244" s="0" t="s">
        <v>143</v>
      </c>
      <c r="BJ1244" s="0" t="s">
        <v>4531</v>
      </c>
      <c r="BK1244" s="0" t="s">
        <v>209</v>
      </c>
      <c r="BL1244" s="0" t="s">
        <v>4532</v>
      </c>
      <c r="BM1244" s="0" t="s">
        <v>4509</v>
      </c>
      <c r="BN1244" s="0" t="s">
        <v>4496</v>
      </c>
      <c r="BO1244" s="0" t="s">
        <v>769</v>
      </c>
      <c r="BP1244" s="0" t="s">
        <v>4472</v>
      </c>
      <c r="BQ1244" s="0" t="s">
        <v>127</v>
      </c>
      <c r="BT1244" s="0" t="n">
        <v>0</v>
      </c>
      <c r="BU1244" s="0" t="s">
        <v>4477</v>
      </c>
      <c r="BW1244" s="0" t="n">
        <v>2011</v>
      </c>
      <c r="BX1244" s="0" t="n">
        <v>2019</v>
      </c>
      <c r="BY1244" s="0" t="s">
        <v>4478</v>
      </c>
      <c r="BZ1244" s="0" t="n">
        <v>2015</v>
      </c>
      <c r="CA1244" s="0" t="n">
        <v>0.444444444444444</v>
      </c>
      <c r="CB1244" s="0" t="n">
        <v>0</v>
      </c>
      <c r="CC1244" s="0" t="n">
        <v>1</v>
      </c>
      <c r="CD1244" s="0" t="n">
        <v>-0.115050057776767</v>
      </c>
      <c r="CE1244" s="0" t="n">
        <v>1</v>
      </c>
    </row>
    <row r="1245" customFormat="false" ht="15" hidden="false" customHeight="false" outlineLevel="0" collapsed="false">
      <c r="A1245" s="0" t="s">
        <v>4472</v>
      </c>
      <c r="B1245" s="0" t="n">
        <v>2550</v>
      </c>
      <c r="C1245" s="0" t="n">
        <v>-0.155982185624517</v>
      </c>
      <c r="D1245" s="0" t="n">
        <v>269</v>
      </c>
      <c r="E1245" s="0" t="n">
        <f aca="false">IF(ISNUMBER($BA1245),$BA1245,IF(AND(ISNUMBER($D1245),ISNUMBER($BW1245),ISNUMBER($BX1245)),$D1245*($BX1245-$BW1245+1),""))</f>
        <v>269</v>
      </c>
      <c r="H1245" s="0" t="s">
        <v>118</v>
      </c>
      <c r="I1245" s="0" t="s">
        <v>119</v>
      </c>
      <c r="J1245" s="0" t="n">
        <f aca="false">IF($BW1245&lt;&gt;"",$BW1245,"")</f>
        <v>2011</v>
      </c>
      <c r="K1245" s="0" t="n">
        <f aca="false">IF($BX1245&lt;&gt;"",$BX1245,"")</f>
        <v>2019</v>
      </c>
      <c r="L1245" s="0" t="n">
        <f aca="false">IF(AND(ISNUMBER($BW1245),ISNUMBER($BX1245)),($BW1245+$BX1245)/2,"")</f>
        <v>2015</v>
      </c>
      <c r="M1245" s="0" t="n">
        <f aca="false">IF($L1245&lt;&gt;"",$L1245,"")</f>
        <v>2015</v>
      </c>
      <c r="N1245" s="0" t="n">
        <f aca="false">IF(AND(ISNUMBER($BW1245),ISNUMBER($BX1245)),MIN(1,MAX(0,($BX1245-2016+1)/($BX1245-$BW1245+1))),"")</f>
        <v>0.444444444444444</v>
      </c>
      <c r="O1245" s="0" t="n">
        <f aca="false">IF(AND(ISNUMBER($BW1245),ISNUMBER($BX1245)),MIN(1,MAX(0,($BX1245-2017+1)/($BX1245-$BW1245+1))),"")</f>
        <v>0.333333333333333</v>
      </c>
      <c r="P1245" s="0" t="n">
        <f aca="false">IF(AND(ISNUMBER($BW1245),ISNUMBER($BX1245)),MIN(1,MAX(0,($BX1245-2018+1)/($BX1245-$BW1245+1))),"")</f>
        <v>0.222222222222222</v>
      </c>
      <c r="Q1245" s="0" t="n">
        <f aca="false">IF(AND(ISNUMBER($BW1245),ISNUMBER($BX1245)),MIN(1,MAX(0,($BX1245-2019+1)/($BX1245-$BW1245+1))),"")</f>
        <v>0.111111111111111</v>
      </c>
      <c r="R1245" s="0" t="n">
        <f aca="false">IF(AND(ISNUMBER($BW1245),ISNUMBER($BX1245)),MIN(1,MAX(0,($BX1245-2016+1)/($BX1245-$BW1245+1))),"")</f>
        <v>0.444444444444444</v>
      </c>
      <c r="S1245" s="0" t="n">
        <f aca="false">IF($L1245&lt;&gt;"",IF($L1245&gt;=2015.5,1,0),"")</f>
        <v>0</v>
      </c>
      <c r="T1245" s="0" t="n">
        <f aca="false">IF($L1245&lt;&gt;"",IF($L1245&gt;=2016,1,0),"")</f>
        <v>0</v>
      </c>
      <c r="U1245" s="0" t="n">
        <f aca="false">IF(ISNUMBER($BX1245),IF($BX1245&gt;=2016,1,0),"")</f>
        <v>1</v>
      </c>
      <c r="V1245" s="0" t="n">
        <f aca="false">IF(ISNUMBER($BW1245),IF($BW1245&gt;=2016,1,0),"")</f>
        <v>0</v>
      </c>
      <c r="W1245" s="0" t="str">
        <f aca="false">IF(AND(ISNUMBER($BW1245),ISNUMBER($BX1245)),IF($BW1245&gt;=2016,"post-only",IF($BX1245&lt;2016,"pre-only","mixed")),"")</f>
        <v>mixed</v>
      </c>
      <c r="X1245" s="0" t="n">
        <f aca="false">IF(AND(ISNUMBER($BW1245),ISNUMBER($BX1245)),MIN(1,MAX(0,($BX1245-2017+1)/($BX1245-$BW1245+1))),"")</f>
        <v>0.333333333333333</v>
      </c>
      <c r="Y1245" s="0" t="n">
        <f aca="false">IF(AND(ISNUMBER($BW1245),ISNUMBER($BX1245)),MIN(1,MAX(0,($BX1245-2018+1)/($BX1245-$BW1245+1))),"")</f>
        <v>0.222222222222222</v>
      </c>
      <c r="Z1245" s="0" t="n">
        <f aca="false">IF(AND(ISNUMBER($BW1245),ISNUMBER($BX1245)),MIN(1,MAX(0,($BX1245-2019+1)/($BX1245-$BW1245+1))),"")</f>
        <v>0.111111111111111</v>
      </c>
      <c r="AA1245" s="0" t="n">
        <f aca="false">IF(ISNUMBER($BX1245),IF($BX1245&gt;=2017,1,0),"")</f>
        <v>1</v>
      </c>
      <c r="AB1245" s="0" t="n">
        <f aca="false">IF(ISNUMBER($BX1245),IF($BX1245&gt;=2018,1,0),"")</f>
        <v>1</v>
      </c>
      <c r="AC1245" s="0" t="n">
        <f aca="false">IF(ISNUMBER($BX1245),IF($BX1245&gt;=2019,1,0),"")</f>
        <v>1</v>
      </c>
      <c r="AD1245" s="0" t="n">
        <f aca="false">IF($L1245&lt;&gt;"",IF($L1245&gt;2013,1,0),"")</f>
        <v>1</v>
      </c>
      <c r="AE1245" s="0" t="n">
        <f aca="false">IF($L1245&lt;&gt;"",1+IF($L1245&gt;2011,1,0)+IF($L1245&gt;2014,1,0),"")</f>
        <v>3</v>
      </c>
      <c r="AF1245" s="0" t="s">
        <v>310</v>
      </c>
      <c r="AG1245" s="0" t="s">
        <v>88</v>
      </c>
      <c r="AH1245" s="0" t="s">
        <v>89</v>
      </c>
      <c r="AI1245" s="0" t="s">
        <v>497</v>
      </c>
      <c r="AJ1245" s="0" t="s">
        <v>334</v>
      </c>
      <c r="AK1245" s="0" t="str">
        <f aca="false">IF(AND($CF1245&lt;&gt;"",IFERROR(INDEX(subsample_country_map!$B:$B,MATCH($CF1245,subsample_country_map!$A:$A,0)),"")&lt;&gt;""),INDEX(subsample_country_map!$B:$B,MATCH($CF1245,subsample_country_map!$A:$A,0)),INDEX(lookup!$AA:$AA,MATCH($A1245,lookup!$A:$A,0)))</f>
        <v>3_AsiaPac</v>
      </c>
      <c r="AL1245" s="0" t="str">
        <f aca="false">IF(AND($CF1245&lt;&gt;"",IFERROR(INDEX(subsample_country_map!$C:$C,MATCH($CF1245,subsample_country_map!$A:$A,0)),"")&lt;&gt;""),INDEX(subsample_country_map!$C:$C,MATCH($CF1245,subsample_country_map!$A:$A,0)),INDEX(lookup!$AB:$AB,MATCH($A1245,lookup!$A:$A,0)))</f>
        <v>1_developed</v>
      </c>
      <c r="AM1245" s="0" t="str">
        <f aca="false">IF(AND($CF1245&lt;&gt;"",IFERROR(INDEX(subsample_country_map!$D:$D,MATCH($CF1245,subsample_country_map!$A:$A,0)),"")&lt;&gt;""),INDEX(subsample_country_map!$D:$D,MATCH($CF1245,subsample_country_map!$A:$A,0)),INDEX(lookup!$AC:$AC,MATCH($A1245,lookup!$A:$A,0)))</f>
        <v>2_non_western</v>
      </c>
      <c r="AN1245" s="0" t="str">
        <f aca="false">IF(AND($CF1245&lt;&gt;"",IFERROR(INDEX(subsample_country_map!$E:$E,MATCH($CF1245,subsample_country_map!$A:$A,0)),"")&lt;&gt;""),INDEX(subsample_country_map!$E:$E,MATCH($CF1245,subsample_country_map!$A:$A,0)),INDEX(lookup!$AD:$AD,MATCH($A1245,lookup!$A:$A,0)))</f>
        <v>2_civil law</v>
      </c>
      <c r="AO1245" s="0" t="str">
        <f aca="false">INDEX(lookup!$Y:$Y,MATCH($A1245,lookup!$A:$A,0))</f>
        <v>0_published</v>
      </c>
      <c r="AP1245" s="0" t="str">
        <f aca="false">INDEX(lookup!$Z:$Z,MATCH($A1245,lookup!$A:$A,0))</f>
        <v>0_VHB low</v>
      </c>
      <c r="AQ1245" s="0" t="str">
        <f aca="false">INDEX(lookup!$W:$W,MATCH($A1245,lookup!$A:$A,0))</f>
        <v>3_mgmt</v>
      </c>
      <c r="AS1245" s="0" t="s">
        <v>91</v>
      </c>
      <c r="AT1245" s="0" t="s">
        <v>397</v>
      </c>
      <c r="AU1245" s="0" t="s">
        <v>311</v>
      </c>
      <c r="AV1245" s="0" t="s">
        <v>4533</v>
      </c>
      <c r="AX1245" s="0" t="s">
        <v>4274</v>
      </c>
      <c r="BA1245" s="0" t="n">
        <v>269</v>
      </c>
      <c r="BB1245" s="0" t="s">
        <v>347</v>
      </c>
      <c r="BC1245" s="0" t="s">
        <v>1475</v>
      </c>
      <c r="BD1245" s="0" t="s">
        <v>142</v>
      </c>
      <c r="BE1245" s="0" t="s">
        <v>4520</v>
      </c>
      <c r="BF1245" s="0" t="s">
        <v>4534</v>
      </c>
      <c r="BI1245" s="0" t="s">
        <v>143</v>
      </c>
      <c r="BJ1245" s="0" t="s">
        <v>4535</v>
      </c>
      <c r="BK1245" s="0" t="s">
        <v>209</v>
      </c>
      <c r="BL1245" s="0" t="s">
        <v>4536</v>
      </c>
      <c r="BM1245" s="0" t="s">
        <v>4495</v>
      </c>
      <c r="BN1245" s="0" t="s">
        <v>4496</v>
      </c>
      <c r="BO1245" s="0" t="s">
        <v>769</v>
      </c>
      <c r="BP1245" s="0" t="s">
        <v>4472</v>
      </c>
      <c r="BQ1245" s="0" t="s">
        <v>127</v>
      </c>
      <c r="BT1245" s="0" t="n">
        <v>0</v>
      </c>
      <c r="BU1245" s="0" t="s">
        <v>4477</v>
      </c>
      <c r="BW1245" s="0" t="n">
        <v>2011</v>
      </c>
      <c r="BX1245" s="0" t="n">
        <v>2019</v>
      </c>
      <c r="BY1245" s="0" t="s">
        <v>4478</v>
      </c>
      <c r="BZ1245" s="0" t="n">
        <v>2015</v>
      </c>
      <c r="CA1245" s="0" t="n">
        <v>0.444444444444444</v>
      </c>
      <c r="CB1245" s="0" t="n">
        <v>0</v>
      </c>
      <c r="CC1245" s="0" t="n">
        <v>1</v>
      </c>
      <c r="CD1245" s="0" t="n">
        <v>-0.157266018650503</v>
      </c>
      <c r="CE1245" s="0" t="n">
        <v>1</v>
      </c>
    </row>
    <row r="1246" customFormat="false" ht="15" hidden="false" customHeight="false" outlineLevel="0" collapsed="false">
      <c r="A1246" s="0" t="s">
        <v>4472</v>
      </c>
      <c r="B1246" s="0" t="n">
        <v>2551</v>
      </c>
      <c r="C1246" s="0" t="n">
        <v>-0.102498418257429</v>
      </c>
      <c r="D1246" s="0" t="n">
        <v>269</v>
      </c>
      <c r="E1246" s="0" t="n">
        <f aca="false">IF(ISNUMBER($BA1246),$BA1246,IF(AND(ISNUMBER($D1246),ISNUMBER($BW1246),ISNUMBER($BX1246)),$D1246*($BX1246-$BW1246+1),""))</f>
        <v>269</v>
      </c>
      <c r="H1246" s="0" t="s">
        <v>118</v>
      </c>
      <c r="I1246" s="0" t="s">
        <v>119</v>
      </c>
      <c r="J1246" s="0" t="n">
        <f aca="false">IF($BW1246&lt;&gt;"",$BW1246,"")</f>
        <v>2011</v>
      </c>
      <c r="K1246" s="0" t="n">
        <f aca="false">IF($BX1246&lt;&gt;"",$BX1246,"")</f>
        <v>2019</v>
      </c>
      <c r="L1246" s="0" t="n">
        <f aca="false">IF(AND(ISNUMBER($BW1246),ISNUMBER($BX1246)),($BW1246+$BX1246)/2,"")</f>
        <v>2015</v>
      </c>
      <c r="M1246" s="0" t="n">
        <f aca="false">IF($L1246&lt;&gt;"",$L1246,"")</f>
        <v>2015</v>
      </c>
      <c r="N1246" s="0" t="n">
        <f aca="false">IF(AND(ISNUMBER($BW1246),ISNUMBER($BX1246)),MIN(1,MAX(0,($BX1246-2016+1)/($BX1246-$BW1246+1))),"")</f>
        <v>0.444444444444444</v>
      </c>
      <c r="O1246" s="0" t="n">
        <f aca="false">IF(AND(ISNUMBER($BW1246),ISNUMBER($BX1246)),MIN(1,MAX(0,($BX1246-2017+1)/($BX1246-$BW1246+1))),"")</f>
        <v>0.333333333333333</v>
      </c>
      <c r="P1246" s="0" t="n">
        <f aca="false">IF(AND(ISNUMBER($BW1246),ISNUMBER($BX1246)),MIN(1,MAX(0,($BX1246-2018+1)/($BX1246-$BW1246+1))),"")</f>
        <v>0.222222222222222</v>
      </c>
      <c r="Q1246" s="0" t="n">
        <f aca="false">IF(AND(ISNUMBER($BW1246),ISNUMBER($BX1246)),MIN(1,MAX(0,($BX1246-2019+1)/($BX1246-$BW1246+1))),"")</f>
        <v>0.111111111111111</v>
      </c>
      <c r="R1246" s="0" t="n">
        <f aca="false">IF(AND(ISNUMBER($BW1246),ISNUMBER($BX1246)),MIN(1,MAX(0,($BX1246-2016+1)/($BX1246-$BW1246+1))),"")</f>
        <v>0.444444444444444</v>
      </c>
      <c r="S1246" s="0" t="n">
        <f aca="false">IF($L1246&lt;&gt;"",IF($L1246&gt;=2015.5,1,0),"")</f>
        <v>0</v>
      </c>
      <c r="T1246" s="0" t="n">
        <f aca="false">IF($L1246&lt;&gt;"",IF($L1246&gt;=2016,1,0),"")</f>
        <v>0</v>
      </c>
      <c r="U1246" s="0" t="n">
        <f aca="false">IF(ISNUMBER($BX1246),IF($BX1246&gt;=2016,1,0),"")</f>
        <v>1</v>
      </c>
      <c r="V1246" s="0" t="n">
        <f aca="false">IF(ISNUMBER($BW1246),IF($BW1246&gt;=2016,1,0),"")</f>
        <v>0</v>
      </c>
      <c r="W1246" s="0" t="str">
        <f aca="false">IF(AND(ISNUMBER($BW1246),ISNUMBER($BX1246)),IF($BW1246&gt;=2016,"post-only",IF($BX1246&lt;2016,"pre-only","mixed")),"")</f>
        <v>mixed</v>
      </c>
      <c r="X1246" s="0" t="n">
        <f aca="false">IF(AND(ISNUMBER($BW1246),ISNUMBER($BX1246)),MIN(1,MAX(0,($BX1246-2017+1)/($BX1246-$BW1246+1))),"")</f>
        <v>0.333333333333333</v>
      </c>
      <c r="Y1246" s="0" t="n">
        <f aca="false">IF(AND(ISNUMBER($BW1246),ISNUMBER($BX1246)),MIN(1,MAX(0,($BX1246-2018+1)/($BX1246-$BW1246+1))),"")</f>
        <v>0.222222222222222</v>
      </c>
      <c r="Z1246" s="0" t="n">
        <f aca="false">IF(AND(ISNUMBER($BW1246),ISNUMBER($BX1246)),MIN(1,MAX(0,($BX1246-2019+1)/($BX1246-$BW1246+1))),"")</f>
        <v>0.111111111111111</v>
      </c>
      <c r="AA1246" s="0" t="n">
        <f aca="false">IF(ISNUMBER($BX1246),IF($BX1246&gt;=2017,1,0),"")</f>
        <v>1</v>
      </c>
      <c r="AB1246" s="0" t="n">
        <f aca="false">IF(ISNUMBER($BX1246),IF($BX1246&gt;=2018,1,0),"")</f>
        <v>1</v>
      </c>
      <c r="AC1246" s="0" t="n">
        <f aca="false">IF(ISNUMBER($BX1246),IF($BX1246&gt;=2019,1,0),"")</f>
        <v>1</v>
      </c>
      <c r="AD1246" s="0" t="n">
        <f aca="false">IF($L1246&lt;&gt;"",IF($L1246&gt;2013,1,0),"")</f>
        <v>1</v>
      </c>
      <c r="AE1246" s="0" t="n">
        <f aca="false">IF($L1246&lt;&gt;"",1+IF($L1246&gt;2011,1,0)+IF($L1246&gt;2014,1,0),"")</f>
        <v>3</v>
      </c>
      <c r="AF1246" s="0" t="s">
        <v>310</v>
      </c>
      <c r="AG1246" s="0" t="s">
        <v>88</v>
      </c>
      <c r="AH1246" s="0" t="s">
        <v>89</v>
      </c>
      <c r="AI1246" s="0" t="s">
        <v>497</v>
      </c>
      <c r="AJ1246" s="0" t="s">
        <v>334</v>
      </c>
      <c r="AK1246" s="0" t="str">
        <f aca="false">IF(AND($CF1246&lt;&gt;"",IFERROR(INDEX(subsample_country_map!$B:$B,MATCH($CF1246,subsample_country_map!$A:$A,0)),"")&lt;&gt;""),INDEX(subsample_country_map!$B:$B,MATCH($CF1246,subsample_country_map!$A:$A,0)),INDEX(lookup!$AA:$AA,MATCH($A1246,lookup!$A:$A,0)))</f>
        <v>3_AsiaPac</v>
      </c>
      <c r="AL1246" s="0" t="str">
        <f aca="false">IF(AND($CF1246&lt;&gt;"",IFERROR(INDEX(subsample_country_map!$C:$C,MATCH($CF1246,subsample_country_map!$A:$A,0)),"")&lt;&gt;""),INDEX(subsample_country_map!$C:$C,MATCH($CF1246,subsample_country_map!$A:$A,0)),INDEX(lookup!$AB:$AB,MATCH($A1246,lookup!$A:$A,0)))</f>
        <v>1_developed</v>
      </c>
      <c r="AM1246" s="0" t="str">
        <f aca="false">IF(AND($CF1246&lt;&gt;"",IFERROR(INDEX(subsample_country_map!$D:$D,MATCH($CF1246,subsample_country_map!$A:$A,0)),"")&lt;&gt;""),INDEX(subsample_country_map!$D:$D,MATCH($CF1246,subsample_country_map!$A:$A,0)),INDEX(lookup!$AC:$AC,MATCH($A1246,lookup!$A:$A,0)))</f>
        <v>2_non_western</v>
      </c>
      <c r="AN1246" s="0" t="str">
        <f aca="false">IF(AND($CF1246&lt;&gt;"",IFERROR(INDEX(subsample_country_map!$E:$E,MATCH($CF1246,subsample_country_map!$A:$A,0)),"")&lt;&gt;""),INDEX(subsample_country_map!$E:$E,MATCH($CF1246,subsample_country_map!$A:$A,0)),INDEX(lookup!$AD:$AD,MATCH($A1246,lookup!$A:$A,0)))</f>
        <v>2_civil law</v>
      </c>
      <c r="AO1246" s="0" t="str">
        <f aca="false">INDEX(lookup!$Y:$Y,MATCH($A1246,lookup!$A:$A,0))</f>
        <v>0_published</v>
      </c>
      <c r="AP1246" s="0" t="str">
        <f aca="false">INDEX(lookup!$Z:$Z,MATCH($A1246,lookup!$A:$A,0))</f>
        <v>0_VHB low</v>
      </c>
      <c r="AQ1246" s="0" t="str">
        <f aca="false">INDEX(lookup!$W:$W,MATCH($A1246,lookup!$A:$A,0))</f>
        <v>3_mgmt</v>
      </c>
      <c r="AS1246" s="0" t="s">
        <v>91</v>
      </c>
      <c r="AT1246" s="0" t="s">
        <v>397</v>
      </c>
      <c r="AU1246" s="0" t="s">
        <v>311</v>
      </c>
      <c r="AV1246" s="0" t="s">
        <v>4537</v>
      </c>
      <c r="AX1246" s="0" t="s">
        <v>4538</v>
      </c>
      <c r="BA1246" s="0" t="n">
        <v>269</v>
      </c>
      <c r="BB1246" s="0" t="s">
        <v>347</v>
      </c>
      <c r="BC1246" s="0" t="s">
        <v>1475</v>
      </c>
      <c r="BD1246" s="0" t="s">
        <v>142</v>
      </c>
      <c r="BE1246" s="0" t="s">
        <v>4520</v>
      </c>
      <c r="BF1246" s="0" t="s">
        <v>4534</v>
      </c>
      <c r="BI1246" s="0" t="s">
        <v>143</v>
      </c>
      <c r="BJ1246" s="0" t="s">
        <v>4539</v>
      </c>
      <c r="BK1246" s="0" t="s">
        <v>209</v>
      </c>
      <c r="BL1246" s="0" t="s">
        <v>4540</v>
      </c>
      <c r="BM1246" s="0" t="s">
        <v>4500</v>
      </c>
      <c r="BN1246" s="0" t="s">
        <v>4496</v>
      </c>
      <c r="BO1246" s="0" t="s">
        <v>769</v>
      </c>
      <c r="BP1246" s="0" t="s">
        <v>4472</v>
      </c>
      <c r="BQ1246" s="0" t="s">
        <v>127</v>
      </c>
      <c r="BT1246" s="0" t="n">
        <v>0</v>
      </c>
      <c r="BU1246" s="0" t="s">
        <v>4477</v>
      </c>
      <c r="BW1246" s="0" t="n">
        <v>2011</v>
      </c>
      <c r="BX1246" s="0" t="n">
        <v>2019</v>
      </c>
      <c r="BY1246" s="0" t="s">
        <v>4478</v>
      </c>
      <c r="BZ1246" s="0" t="n">
        <v>2015</v>
      </c>
      <c r="CA1246" s="0" t="n">
        <v>0.444444444444444</v>
      </c>
      <c r="CB1246" s="0" t="n">
        <v>0</v>
      </c>
      <c r="CC1246" s="0" t="n">
        <v>1</v>
      </c>
      <c r="CD1246" s="0" t="n">
        <v>-0.102859644942343</v>
      </c>
      <c r="CE1246" s="0" t="n">
        <v>1</v>
      </c>
    </row>
    <row r="1247" customFormat="false" ht="15" hidden="false" customHeight="false" outlineLevel="0" collapsed="false">
      <c r="A1247" s="0" t="s">
        <v>4472</v>
      </c>
      <c r="B1247" s="0" t="n">
        <v>2552</v>
      </c>
      <c r="C1247" s="0" t="n">
        <v>-0.103098489869686</v>
      </c>
      <c r="D1247" s="0" t="n">
        <v>269</v>
      </c>
      <c r="E1247" s="0" t="n">
        <f aca="false">IF(ISNUMBER($BA1247),$BA1247,IF(AND(ISNUMBER($D1247),ISNUMBER($BW1247),ISNUMBER($BX1247)),$D1247*($BX1247-$BW1247+1),""))</f>
        <v>269</v>
      </c>
      <c r="H1247" s="0" t="s">
        <v>118</v>
      </c>
      <c r="I1247" s="0" t="s">
        <v>119</v>
      </c>
      <c r="J1247" s="0" t="n">
        <f aca="false">IF($BW1247&lt;&gt;"",$BW1247,"")</f>
        <v>2011</v>
      </c>
      <c r="K1247" s="0" t="n">
        <f aca="false">IF($BX1247&lt;&gt;"",$BX1247,"")</f>
        <v>2019</v>
      </c>
      <c r="L1247" s="0" t="n">
        <f aca="false">IF(AND(ISNUMBER($BW1247),ISNUMBER($BX1247)),($BW1247+$BX1247)/2,"")</f>
        <v>2015</v>
      </c>
      <c r="M1247" s="0" t="n">
        <f aca="false">IF($L1247&lt;&gt;"",$L1247,"")</f>
        <v>2015</v>
      </c>
      <c r="N1247" s="0" t="n">
        <f aca="false">IF(AND(ISNUMBER($BW1247),ISNUMBER($BX1247)),MIN(1,MAX(0,($BX1247-2016+1)/($BX1247-$BW1247+1))),"")</f>
        <v>0.444444444444444</v>
      </c>
      <c r="O1247" s="0" t="n">
        <f aca="false">IF(AND(ISNUMBER($BW1247),ISNUMBER($BX1247)),MIN(1,MAX(0,($BX1247-2017+1)/($BX1247-$BW1247+1))),"")</f>
        <v>0.333333333333333</v>
      </c>
      <c r="P1247" s="0" t="n">
        <f aca="false">IF(AND(ISNUMBER($BW1247),ISNUMBER($BX1247)),MIN(1,MAX(0,($BX1247-2018+1)/($BX1247-$BW1247+1))),"")</f>
        <v>0.222222222222222</v>
      </c>
      <c r="Q1247" s="0" t="n">
        <f aca="false">IF(AND(ISNUMBER($BW1247),ISNUMBER($BX1247)),MIN(1,MAX(0,($BX1247-2019+1)/($BX1247-$BW1247+1))),"")</f>
        <v>0.111111111111111</v>
      </c>
      <c r="R1247" s="0" t="n">
        <f aca="false">IF(AND(ISNUMBER($BW1247),ISNUMBER($BX1247)),MIN(1,MAX(0,($BX1247-2016+1)/($BX1247-$BW1247+1))),"")</f>
        <v>0.444444444444444</v>
      </c>
      <c r="S1247" s="0" t="n">
        <f aca="false">IF($L1247&lt;&gt;"",IF($L1247&gt;=2015.5,1,0),"")</f>
        <v>0</v>
      </c>
      <c r="T1247" s="0" t="n">
        <f aca="false">IF($L1247&lt;&gt;"",IF($L1247&gt;=2016,1,0),"")</f>
        <v>0</v>
      </c>
      <c r="U1247" s="0" t="n">
        <f aca="false">IF(ISNUMBER($BX1247),IF($BX1247&gt;=2016,1,0),"")</f>
        <v>1</v>
      </c>
      <c r="V1247" s="0" t="n">
        <f aca="false">IF(ISNUMBER($BW1247),IF($BW1247&gt;=2016,1,0),"")</f>
        <v>0</v>
      </c>
      <c r="W1247" s="0" t="str">
        <f aca="false">IF(AND(ISNUMBER($BW1247),ISNUMBER($BX1247)),IF($BW1247&gt;=2016,"post-only",IF($BX1247&lt;2016,"pre-only","mixed")),"")</f>
        <v>mixed</v>
      </c>
      <c r="X1247" s="0" t="n">
        <f aca="false">IF(AND(ISNUMBER($BW1247),ISNUMBER($BX1247)),MIN(1,MAX(0,($BX1247-2017+1)/($BX1247-$BW1247+1))),"")</f>
        <v>0.333333333333333</v>
      </c>
      <c r="Y1247" s="0" t="n">
        <f aca="false">IF(AND(ISNUMBER($BW1247),ISNUMBER($BX1247)),MIN(1,MAX(0,($BX1247-2018+1)/($BX1247-$BW1247+1))),"")</f>
        <v>0.222222222222222</v>
      </c>
      <c r="Z1247" s="0" t="n">
        <f aca="false">IF(AND(ISNUMBER($BW1247),ISNUMBER($BX1247)),MIN(1,MAX(0,($BX1247-2019+1)/($BX1247-$BW1247+1))),"")</f>
        <v>0.111111111111111</v>
      </c>
      <c r="AA1247" s="0" t="n">
        <f aca="false">IF(ISNUMBER($BX1247),IF($BX1247&gt;=2017,1,0),"")</f>
        <v>1</v>
      </c>
      <c r="AB1247" s="0" t="n">
        <f aca="false">IF(ISNUMBER($BX1247),IF($BX1247&gt;=2018,1,0),"")</f>
        <v>1</v>
      </c>
      <c r="AC1247" s="0" t="n">
        <f aca="false">IF(ISNUMBER($BX1247),IF($BX1247&gt;=2019,1,0),"")</f>
        <v>1</v>
      </c>
      <c r="AD1247" s="0" t="n">
        <f aca="false">IF($L1247&lt;&gt;"",IF($L1247&gt;2013,1,0),"")</f>
        <v>1</v>
      </c>
      <c r="AE1247" s="0" t="n">
        <f aca="false">IF($L1247&lt;&gt;"",1+IF($L1247&gt;2011,1,0)+IF($L1247&gt;2014,1,0),"")</f>
        <v>3</v>
      </c>
      <c r="AF1247" s="0" t="s">
        <v>310</v>
      </c>
      <c r="AG1247" s="0" t="s">
        <v>88</v>
      </c>
      <c r="AH1247" s="0" t="s">
        <v>89</v>
      </c>
      <c r="AI1247" s="0" t="s">
        <v>497</v>
      </c>
      <c r="AJ1247" s="0" t="s">
        <v>334</v>
      </c>
      <c r="AK1247" s="0" t="str">
        <f aca="false">IF(AND($CF1247&lt;&gt;"",IFERROR(INDEX(subsample_country_map!$B:$B,MATCH($CF1247,subsample_country_map!$A:$A,0)),"")&lt;&gt;""),INDEX(subsample_country_map!$B:$B,MATCH($CF1247,subsample_country_map!$A:$A,0)),INDEX(lookup!$AA:$AA,MATCH($A1247,lookup!$A:$A,0)))</f>
        <v>3_AsiaPac</v>
      </c>
      <c r="AL1247" s="0" t="str">
        <f aca="false">IF(AND($CF1247&lt;&gt;"",IFERROR(INDEX(subsample_country_map!$C:$C,MATCH($CF1247,subsample_country_map!$A:$A,0)),"")&lt;&gt;""),INDEX(subsample_country_map!$C:$C,MATCH($CF1247,subsample_country_map!$A:$A,0)),INDEX(lookup!$AB:$AB,MATCH($A1247,lookup!$A:$A,0)))</f>
        <v>1_developed</v>
      </c>
      <c r="AM1247" s="0" t="str">
        <f aca="false">IF(AND($CF1247&lt;&gt;"",IFERROR(INDEX(subsample_country_map!$D:$D,MATCH($CF1247,subsample_country_map!$A:$A,0)),"")&lt;&gt;""),INDEX(subsample_country_map!$D:$D,MATCH($CF1247,subsample_country_map!$A:$A,0)),INDEX(lookup!$AC:$AC,MATCH($A1247,lookup!$A:$A,0)))</f>
        <v>2_non_western</v>
      </c>
      <c r="AN1247" s="0" t="str">
        <f aca="false">IF(AND($CF1247&lt;&gt;"",IFERROR(INDEX(subsample_country_map!$E:$E,MATCH($CF1247,subsample_country_map!$A:$A,0)),"")&lt;&gt;""),INDEX(subsample_country_map!$E:$E,MATCH($CF1247,subsample_country_map!$A:$A,0)),INDEX(lookup!$AD:$AD,MATCH($A1247,lookup!$A:$A,0)))</f>
        <v>2_civil law</v>
      </c>
      <c r="AO1247" s="0" t="str">
        <f aca="false">INDEX(lookup!$Y:$Y,MATCH($A1247,lookup!$A:$A,0))</f>
        <v>0_published</v>
      </c>
      <c r="AP1247" s="0" t="str">
        <f aca="false">INDEX(lookup!$Z:$Z,MATCH($A1247,lookup!$A:$A,0))</f>
        <v>0_VHB low</v>
      </c>
      <c r="AQ1247" s="0" t="str">
        <f aca="false">INDEX(lookup!$W:$W,MATCH($A1247,lookup!$A:$A,0))</f>
        <v>3_mgmt</v>
      </c>
      <c r="AS1247" s="0" t="s">
        <v>91</v>
      </c>
      <c r="AT1247" s="0" t="s">
        <v>397</v>
      </c>
      <c r="AU1247" s="0" t="s">
        <v>311</v>
      </c>
      <c r="AV1247" s="0" t="s">
        <v>4541</v>
      </c>
      <c r="AX1247" s="0" t="s">
        <v>1092</v>
      </c>
      <c r="BA1247" s="0" t="n">
        <v>269</v>
      </c>
      <c r="BB1247" s="0" t="s">
        <v>347</v>
      </c>
      <c r="BC1247" s="0" t="s">
        <v>1475</v>
      </c>
      <c r="BD1247" s="0" t="s">
        <v>142</v>
      </c>
      <c r="BE1247" s="0" t="s">
        <v>4520</v>
      </c>
      <c r="BF1247" s="0" t="s">
        <v>4534</v>
      </c>
      <c r="BI1247" s="0" t="s">
        <v>143</v>
      </c>
      <c r="BJ1247" s="0" t="s">
        <v>4542</v>
      </c>
      <c r="BK1247" s="0" t="s">
        <v>209</v>
      </c>
      <c r="BL1247" s="0" t="s">
        <v>4543</v>
      </c>
      <c r="BM1247" s="0" t="s">
        <v>4504</v>
      </c>
      <c r="BN1247" s="0" t="s">
        <v>4496</v>
      </c>
      <c r="BO1247" s="0" t="s">
        <v>769</v>
      </c>
      <c r="BP1247" s="0" t="s">
        <v>4472</v>
      </c>
      <c r="BQ1247" s="0" t="s">
        <v>127</v>
      </c>
      <c r="BT1247" s="0" t="n">
        <v>0</v>
      </c>
      <c r="BU1247" s="0" t="s">
        <v>4477</v>
      </c>
      <c r="BW1247" s="0" t="n">
        <v>2011</v>
      </c>
      <c r="BX1247" s="0" t="n">
        <v>2019</v>
      </c>
      <c r="BY1247" s="0" t="s">
        <v>4478</v>
      </c>
      <c r="BZ1247" s="0" t="n">
        <v>2015</v>
      </c>
      <c r="CA1247" s="0" t="n">
        <v>0.444444444444444</v>
      </c>
      <c r="CB1247" s="0" t="n">
        <v>0</v>
      </c>
      <c r="CC1247" s="0" t="n">
        <v>1</v>
      </c>
      <c r="CD1247" s="0" t="n">
        <v>-0.103466125571059</v>
      </c>
      <c r="CE1247" s="0" t="n">
        <v>1</v>
      </c>
    </row>
    <row r="1248" customFormat="false" ht="15" hidden="false" customHeight="false" outlineLevel="0" collapsed="false">
      <c r="A1248" s="0" t="s">
        <v>4472</v>
      </c>
      <c r="B1248" s="0" t="n">
        <v>2553</v>
      </c>
      <c r="C1248" s="0" t="n">
        <v>-0.118659025554793</v>
      </c>
      <c r="D1248" s="0" t="n">
        <v>269</v>
      </c>
      <c r="E1248" s="0" t="n">
        <f aca="false">IF(ISNUMBER($BA1248),$BA1248,IF(AND(ISNUMBER($D1248),ISNUMBER($BW1248),ISNUMBER($BX1248)),$D1248*($BX1248-$BW1248+1),""))</f>
        <v>269</v>
      </c>
      <c r="H1248" s="0" t="s">
        <v>118</v>
      </c>
      <c r="I1248" s="0" t="s">
        <v>119</v>
      </c>
      <c r="J1248" s="0" t="n">
        <f aca="false">IF($BW1248&lt;&gt;"",$BW1248,"")</f>
        <v>2011</v>
      </c>
      <c r="K1248" s="0" t="n">
        <f aca="false">IF($BX1248&lt;&gt;"",$BX1248,"")</f>
        <v>2019</v>
      </c>
      <c r="L1248" s="0" t="n">
        <f aca="false">IF(AND(ISNUMBER($BW1248),ISNUMBER($BX1248)),($BW1248+$BX1248)/2,"")</f>
        <v>2015</v>
      </c>
      <c r="M1248" s="0" t="n">
        <f aca="false">IF($L1248&lt;&gt;"",$L1248,"")</f>
        <v>2015</v>
      </c>
      <c r="N1248" s="0" t="n">
        <f aca="false">IF(AND(ISNUMBER($BW1248),ISNUMBER($BX1248)),MIN(1,MAX(0,($BX1248-2016+1)/($BX1248-$BW1248+1))),"")</f>
        <v>0.444444444444444</v>
      </c>
      <c r="O1248" s="0" t="n">
        <f aca="false">IF(AND(ISNUMBER($BW1248),ISNUMBER($BX1248)),MIN(1,MAX(0,($BX1248-2017+1)/($BX1248-$BW1248+1))),"")</f>
        <v>0.333333333333333</v>
      </c>
      <c r="P1248" s="0" t="n">
        <f aca="false">IF(AND(ISNUMBER($BW1248),ISNUMBER($BX1248)),MIN(1,MAX(0,($BX1248-2018+1)/($BX1248-$BW1248+1))),"")</f>
        <v>0.222222222222222</v>
      </c>
      <c r="Q1248" s="0" t="n">
        <f aca="false">IF(AND(ISNUMBER($BW1248),ISNUMBER($BX1248)),MIN(1,MAX(0,($BX1248-2019+1)/($BX1248-$BW1248+1))),"")</f>
        <v>0.111111111111111</v>
      </c>
      <c r="R1248" s="0" t="n">
        <f aca="false">IF(AND(ISNUMBER($BW1248),ISNUMBER($BX1248)),MIN(1,MAX(0,($BX1248-2016+1)/($BX1248-$BW1248+1))),"")</f>
        <v>0.444444444444444</v>
      </c>
      <c r="S1248" s="0" t="n">
        <f aca="false">IF($L1248&lt;&gt;"",IF($L1248&gt;=2015.5,1,0),"")</f>
        <v>0</v>
      </c>
      <c r="T1248" s="0" t="n">
        <f aca="false">IF($L1248&lt;&gt;"",IF($L1248&gt;=2016,1,0),"")</f>
        <v>0</v>
      </c>
      <c r="U1248" s="0" t="n">
        <f aca="false">IF(ISNUMBER($BX1248),IF($BX1248&gt;=2016,1,0),"")</f>
        <v>1</v>
      </c>
      <c r="V1248" s="0" t="n">
        <f aca="false">IF(ISNUMBER($BW1248),IF($BW1248&gt;=2016,1,0),"")</f>
        <v>0</v>
      </c>
      <c r="W1248" s="0" t="str">
        <f aca="false">IF(AND(ISNUMBER($BW1248),ISNUMBER($BX1248)),IF($BW1248&gt;=2016,"post-only",IF($BX1248&lt;2016,"pre-only","mixed")),"")</f>
        <v>mixed</v>
      </c>
      <c r="X1248" s="0" t="n">
        <f aca="false">IF(AND(ISNUMBER($BW1248),ISNUMBER($BX1248)),MIN(1,MAX(0,($BX1248-2017+1)/($BX1248-$BW1248+1))),"")</f>
        <v>0.333333333333333</v>
      </c>
      <c r="Y1248" s="0" t="n">
        <f aca="false">IF(AND(ISNUMBER($BW1248),ISNUMBER($BX1248)),MIN(1,MAX(0,($BX1248-2018+1)/($BX1248-$BW1248+1))),"")</f>
        <v>0.222222222222222</v>
      </c>
      <c r="Z1248" s="0" t="n">
        <f aca="false">IF(AND(ISNUMBER($BW1248),ISNUMBER($BX1248)),MIN(1,MAX(0,($BX1248-2019+1)/($BX1248-$BW1248+1))),"")</f>
        <v>0.111111111111111</v>
      </c>
      <c r="AA1248" s="0" t="n">
        <f aca="false">IF(ISNUMBER($BX1248),IF($BX1248&gt;=2017,1,0),"")</f>
        <v>1</v>
      </c>
      <c r="AB1248" s="0" t="n">
        <f aca="false">IF(ISNUMBER($BX1248),IF($BX1248&gt;=2018,1,0),"")</f>
        <v>1</v>
      </c>
      <c r="AC1248" s="0" t="n">
        <f aca="false">IF(ISNUMBER($BX1248),IF($BX1248&gt;=2019,1,0),"")</f>
        <v>1</v>
      </c>
      <c r="AD1248" s="0" t="n">
        <f aca="false">IF($L1248&lt;&gt;"",IF($L1248&gt;2013,1,0),"")</f>
        <v>1</v>
      </c>
      <c r="AE1248" s="0" t="n">
        <f aca="false">IF($L1248&lt;&gt;"",1+IF($L1248&gt;2011,1,0)+IF($L1248&gt;2014,1,0),"")</f>
        <v>3</v>
      </c>
      <c r="AF1248" s="0" t="s">
        <v>310</v>
      </c>
      <c r="AG1248" s="0" t="s">
        <v>88</v>
      </c>
      <c r="AH1248" s="0" t="s">
        <v>89</v>
      </c>
      <c r="AI1248" s="0" t="s">
        <v>497</v>
      </c>
      <c r="AJ1248" s="0" t="s">
        <v>334</v>
      </c>
      <c r="AK1248" s="0" t="str">
        <f aca="false">IF(AND($CF1248&lt;&gt;"",IFERROR(INDEX(subsample_country_map!$B:$B,MATCH($CF1248,subsample_country_map!$A:$A,0)),"")&lt;&gt;""),INDEX(subsample_country_map!$B:$B,MATCH($CF1248,subsample_country_map!$A:$A,0)),INDEX(lookup!$AA:$AA,MATCH($A1248,lookup!$A:$A,0)))</f>
        <v>3_AsiaPac</v>
      </c>
      <c r="AL1248" s="0" t="str">
        <f aca="false">IF(AND($CF1248&lt;&gt;"",IFERROR(INDEX(subsample_country_map!$C:$C,MATCH($CF1248,subsample_country_map!$A:$A,0)),"")&lt;&gt;""),INDEX(subsample_country_map!$C:$C,MATCH($CF1248,subsample_country_map!$A:$A,0)),INDEX(lookup!$AB:$AB,MATCH($A1248,lookup!$A:$A,0)))</f>
        <v>1_developed</v>
      </c>
      <c r="AM1248" s="0" t="str">
        <f aca="false">IF(AND($CF1248&lt;&gt;"",IFERROR(INDEX(subsample_country_map!$D:$D,MATCH($CF1248,subsample_country_map!$A:$A,0)),"")&lt;&gt;""),INDEX(subsample_country_map!$D:$D,MATCH($CF1248,subsample_country_map!$A:$A,0)),INDEX(lookup!$AC:$AC,MATCH($A1248,lookup!$A:$A,0)))</f>
        <v>2_non_western</v>
      </c>
      <c r="AN1248" s="0" t="str">
        <f aca="false">IF(AND($CF1248&lt;&gt;"",IFERROR(INDEX(subsample_country_map!$E:$E,MATCH($CF1248,subsample_country_map!$A:$A,0)),"")&lt;&gt;""),INDEX(subsample_country_map!$E:$E,MATCH($CF1248,subsample_country_map!$A:$A,0)),INDEX(lookup!$AD:$AD,MATCH($A1248,lookup!$A:$A,0)))</f>
        <v>2_civil law</v>
      </c>
      <c r="AO1248" s="0" t="str">
        <f aca="false">INDEX(lookup!$Y:$Y,MATCH($A1248,lookup!$A:$A,0))</f>
        <v>0_published</v>
      </c>
      <c r="AP1248" s="0" t="str">
        <f aca="false">INDEX(lookup!$Z:$Z,MATCH($A1248,lookup!$A:$A,0))</f>
        <v>0_VHB low</v>
      </c>
      <c r="AQ1248" s="0" t="str">
        <f aca="false">INDEX(lookup!$W:$W,MATCH($A1248,lookup!$A:$A,0))</f>
        <v>3_mgmt</v>
      </c>
      <c r="AS1248" s="0" t="s">
        <v>91</v>
      </c>
      <c r="AT1248" s="0" t="s">
        <v>397</v>
      </c>
      <c r="AU1248" s="0" t="s">
        <v>311</v>
      </c>
      <c r="AV1248" s="0" t="s">
        <v>4544</v>
      </c>
      <c r="AX1248" s="0" t="s">
        <v>4545</v>
      </c>
      <c r="BA1248" s="0" t="n">
        <v>269</v>
      </c>
      <c r="BB1248" s="0" t="s">
        <v>347</v>
      </c>
      <c r="BC1248" s="0" t="s">
        <v>1475</v>
      </c>
      <c r="BD1248" s="0" t="s">
        <v>142</v>
      </c>
      <c r="BE1248" s="0" t="s">
        <v>4520</v>
      </c>
      <c r="BF1248" s="0" t="s">
        <v>4534</v>
      </c>
      <c r="BI1248" s="0" t="s">
        <v>143</v>
      </c>
      <c r="BJ1248" s="0" t="s">
        <v>4546</v>
      </c>
      <c r="BK1248" s="0" t="s">
        <v>209</v>
      </c>
      <c r="BL1248" s="0" t="s">
        <v>4547</v>
      </c>
      <c r="BM1248" s="0" t="s">
        <v>4509</v>
      </c>
      <c r="BN1248" s="0" t="s">
        <v>4496</v>
      </c>
      <c r="BO1248" s="0" t="s">
        <v>769</v>
      </c>
      <c r="BP1248" s="0" t="s">
        <v>4472</v>
      </c>
      <c r="BQ1248" s="0" t="s">
        <v>127</v>
      </c>
      <c r="BT1248" s="0" t="n">
        <v>0</v>
      </c>
      <c r="BU1248" s="0" t="s">
        <v>4477</v>
      </c>
      <c r="BW1248" s="0" t="n">
        <v>2011</v>
      </c>
      <c r="BX1248" s="0" t="n">
        <v>2019</v>
      </c>
      <c r="BY1248" s="0" t="s">
        <v>4478</v>
      </c>
      <c r="BZ1248" s="0" t="n">
        <v>2015</v>
      </c>
      <c r="CA1248" s="0" t="n">
        <v>0.444444444444444</v>
      </c>
      <c r="CB1248" s="0" t="n">
        <v>0</v>
      </c>
      <c r="CC1248" s="0" t="n">
        <v>1</v>
      </c>
      <c r="CD1248" s="0" t="n">
        <v>-0.119220683065727</v>
      </c>
      <c r="CE1248" s="0" t="n">
        <v>1</v>
      </c>
    </row>
    <row r="1249" customFormat="false" ht="15" hidden="false" customHeight="false" outlineLevel="0" collapsed="false">
      <c r="A1249" s="0" t="s">
        <v>4472</v>
      </c>
      <c r="B1249" s="0" t="n">
        <v>2554</v>
      </c>
      <c r="C1249" s="0" t="n">
        <v>-0.0579104253751424</v>
      </c>
      <c r="D1249" s="0" t="n">
        <v>510</v>
      </c>
      <c r="E1249" s="0" t="n">
        <f aca="false">IF(ISNUMBER($BA1249),$BA1249,IF(AND(ISNUMBER($D1249),ISNUMBER($BW1249),ISNUMBER($BX1249)),$D1249*($BX1249-$BW1249+1),""))</f>
        <v>510</v>
      </c>
      <c r="H1249" s="0" t="s">
        <v>118</v>
      </c>
      <c r="I1249" s="0" t="s">
        <v>119</v>
      </c>
      <c r="J1249" s="0" t="n">
        <f aca="false">IF($BW1249&lt;&gt;"",$BW1249,"")</f>
        <v>2011</v>
      </c>
      <c r="K1249" s="0" t="n">
        <f aca="false">IF($BX1249&lt;&gt;"",$BX1249,"")</f>
        <v>2019</v>
      </c>
      <c r="L1249" s="0" t="n">
        <f aca="false">IF(AND(ISNUMBER($BW1249),ISNUMBER($BX1249)),($BW1249+$BX1249)/2,"")</f>
        <v>2015</v>
      </c>
      <c r="M1249" s="0" t="n">
        <f aca="false">IF($L1249&lt;&gt;"",$L1249,"")</f>
        <v>2015</v>
      </c>
      <c r="N1249" s="0" t="n">
        <f aca="false">IF(AND(ISNUMBER($BW1249),ISNUMBER($BX1249)),MIN(1,MAX(0,($BX1249-2016+1)/($BX1249-$BW1249+1))),"")</f>
        <v>0.444444444444444</v>
      </c>
      <c r="O1249" s="0" t="n">
        <f aca="false">IF(AND(ISNUMBER($BW1249),ISNUMBER($BX1249)),MIN(1,MAX(0,($BX1249-2017+1)/($BX1249-$BW1249+1))),"")</f>
        <v>0.333333333333333</v>
      </c>
      <c r="P1249" s="0" t="n">
        <f aca="false">IF(AND(ISNUMBER($BW1249),ISNUMBER($BX1249)),MIN(1,MAX(0,($BX1249-2018+1)/($BX1249-$BW1249+1))),"")</f>
        <v>0.222222222222222</v>
      </c>
      <c r="Q1249" s="0" t="n">
        <f aca="false">IF(AND(ISNUMBER($BW1249),ISNUMBER($BX1249)),MIN(1,MAX(0,($BX1249-2019+1)/($BX1249-$BW1249+1))),"")</f>
        <v>0.111111111111111</v>
      </c>
      <c r="R1249" s="0" t="n">
        <f aca="false">IF(AND(ISNUMBER($BW1249),ISNUMBER($BX1249)),MIN(1,MAX(0,($BX1249-2016+1)/($BX1249-$BW1249+1))),"")</f>
        <v>0.444444444444444</v>
      </c>
      <c r="S1249" s="0" t="n">
        <f aca="false">IF($L1249&lt;&gt;"",IF($L1249&gt;=2015.5,1,0),"")</f>
        <v>0</v>
      </c>
      <c r="T1249" s="0" t="n">
        <f aca="false">IF($L1249&lt;&gt;"",IF($L1249&gt;=2016,1,0),"")</f>
        <v>0</v>
      </c>
      <c r="U1249" s="0" t="n">
        <f aca="false">IF(ISNUMBER($BX1249),IF($BX1249&gt;=2016,1,0),"")</f>
        <v>1</v>
      </c>
      <c r="V1249" s="0" t="n">
        <f aca="false">IF(ISNUMBER($BW1249),IF($BW1249&gt;=2016,1,0),"")</f>
        <v>0</v>
      </c>
      <c r="W1249" s="0" t="str">
        <f aca="false">IF(AND(ISNUMBER($BW1249),ISNUMBER($BX1249)),IF($BW1249&gt;=2016,"post-only",IF($BX1249&lt;2016,"pre-only","mixed")),"")</f>
        <v>mixed</v>
      </c>
      <c r="X1249" s="0" t="n">
        <f aca="false">IF(AND(ISNUMBER($BW1249),ISNUMBER($BX1249)),MIN(1,MAX(0,($BX1249-2017+1)/($BX1249-$BW1249+1))),"")</f>
        <v>0.333333333333333</v>
      </c>
      <c r="Y1249" s="0" t="n">
        <f aca="false">IF(AND(ISNUMBER($BW1249),ISNUMBER($BX1249)),MIN(1,MAX(0,($BX1249-2018+1)/($BX1249-$BW1249+1))),"")</f>
        <v>0.222222222222222</v>
      </c>
      <c r="Z1249" s="0" t="n">
        <f aca="false">IF(AND(ISNUMBER($BW1249),ISNUMBER($BX1249)),MIN(1,MAX(0,($BX1249-2019+1)/($BX1249-$BW1249+1))),"")</f>
        <v>0.111111111111111</v>
      </c>
      <c r="AA1249" s="0" t="n">
        <f aca="false">IF(ISNUMBER($BX1249),IF($BX1249&gt;=2017,1,0),"")</f>
        <v>1</v>
      </c>
      <c r="AB1249" s="0" t="n">
        <f aca="false">IF(ISNUMBER($BX1249),IF($BX1249&gt;=2018,1,0),"")</f>
        <v>1</v>
      </c>
      <c r="AC1249" s="0" t="n">
        <f aca="false">IF(ISNUMBER($BX1249),IF($BX1249&gt;=2019,1,0),"")</f>
        <v>1</v>
      </c>
      <c r="AD1249" s="0" t="n">
        <f aca="false">IF($L1249&lt;&gt;"",IF($L1249&gt;2013,1,0),"")</f>
        <v>1</v>
      </c>
      <c r="AE1249" s="0" t="n">
        <f aca="false">IF($L1249&lt;&gt;"",1+IF($L1249&gt;2011,1,0)+IF($L1249&gt;2014,1,0),"")</f>
        <v>3</v>
      </c>
      <c r="AF1249" s="0" t="s">
        <v>310</v>
      </c>
      <c r="AG1249" s="0" t="s">
        <v>88</v>
      </c>
      <c r="AH1249" s="0" t="s">
        <v>89</v>
      </c>
      <c r="AI1249" s="0" t="s">
        <v>497</v>
      </c>
      <c r="AJ1249" s="0" t="s">
        <v>334</v>
      </c>
      <c r="AK1249" s="0" t="str">
        <f aca="false">IF(AND($CF1249&lt;&gt;"",IFERROR(INDEX(subsample_country_map!$B:$B,MATCH($CF1249,subsample_country_map!$A:$A,0)),"")&lt;&gt;""),INDEX(subsample_country_map!$B:$B,MATCH($CF1249,subsample_country_map!$A:$A,0)),INDEX(lookup!$AA:$AA,MATCH($A1249,lookup!$A:$A,0)))</f>
        <v>3_AsiaPac</v>
      </c>
      <c r="AL1249" s="0" t="str">
        <f aca="false">IF(AND($CF1249&lt;&gt;"",IFERROR(INDEX(subsample_country_map!$C:$C,MATCH($CF1249,subsample_country_map!$A:$A,0)),"")&lt;&gt;""),INDEX(subsample_country_map!$C:$C,MATCH($CF1249,subsample_country_map!$A:$A,0)),INDEX(lookup!$AB:$AB,MATCH($A1249,lookup!$A:$A,0)))</f>
        <v>1_developed</v>
      </c>
      <c r="AM1249" s="0" t="str">
        <f aca="false">IF(AND($CF1249&lt;&gt;"",IFERROR(INDEX(subsample_country_map!$D:$D,MATCH($CF1249,subsample_country_map!$A:$A,0)),"")&lt;&gt;""),INDEX(subsample_country_map!$D:$D,MATCH($CF1249,subsample_country_map!$A:$A,0)),INDEX(lookup!$AC:$AC,MATCH($A1249,lookup!$A:$A,0)))</f>
        <v>2_non_western</v>
      </c>
      <c r="AN1249" s="0" t="str">
        <f aca="false">IF(AND($CF1249&lt;&gt;"",IFERROR(INDEX(subsample_country_map!$E:$E,MATCH($CF1249,subsample_country_map!$A:$A,0)),"")&lt;&gt;""),INDEX(subsample_country_map!$E:$E,MATCH($CF1249,subsample_country_map!$A:$A,0)),INDEX(lookup!$AD:$AD,MATCH($A1249,lookup!$A:$A,0)))</f>
        <v>2_civil law</v>
      </c>
      <c r="AO1249" s="0" t="str">
        <f aca="false">INDEX(lookup!$Y:$Y,MATCH($A1249,lookup!$A:$A,0))</f>
        <v>0_published</v>
      </c>
      <c r="AP1249" s="0" t="str">
        <f aca="false">INDEX(lookup!$Z:$Z,MATCH($A1249,lookup!$A:$A,0))</f>
        <v>0_VHB low</v>
      </c>
      <c r="AQ1249" s="0" t="str">
        <f aca="false">INDEX(lookup!$W:$W,MATCH($A1249,lookup!$A:$A,0))</f>
        <v>3_mgmt</v>
      </c>
      <c r="AS1249" s="0" t="s">
        <v>91</v>
      </c>
      <c r="AT1249" s="0" t="s">
        <v>397</v>
      </c>
      <c r="AU1249" s="0" t="s">
        <v>311</v>
      </c>
      <c r="AV1249" s="0" t="s">
        <v>4548</v>
      </c>
      <c r="AX1249" s="0" t="s">
        <v>2030</v>
      </c>
      <c r="BA1249" s="0" t="n">
        <v>510</v>
      </c>
      <c r="BB1249" s="0" t="s">
        <v>347</v>
      </c>
      <c r="BC1249" s="0" t="s">
        <v>1475</v>
      </c>
      <c r="BD1249" s="0" t="s">
        <v>142</v>
      </c>
      <c r="BE1249" s="0" t="s">
        <v>98</v>
      </c>
      <c r="BI1249" s="0" t="s">
        <v>208</v>
      </c>
      <c r="BJ1249" s="0" t="s">
        <v>4549</v>
      </c>
      <c r="BK1249" s="0" t="s">
        <v>460</v>
      </c>
      <c r="BL1249" s="0" t="s">
        <v>4550</v>
      </c>
      <c r="BM1249" s="0" t="s">
        <v>4495</v>
      </c>
      <c r="BN1249" s="0" t="s">
        <v>4496</v>
      </c>
      <c r="BO1249" s="0" t="s">
        <v>769</v>
      </c>
      <c r="BP1249" s="0" t="s">
        <v>4472</v>
      </c>
      <c r="BQ1249" s="0" t="s">
        <v>127</v>
      </c>
      <c r="BT1249" s="0" t="n">
        <v>0</v>
      </c>
      <c r="BU1249" s="0" t="s">
        <v>4477</v>
      </c>
      <c r="BW1249" s="0" t="n">
        <v>2011</v>
      </c>
      <c r="BX1249" s="0" t="n">
        <v>2019</v>
      </c>
      <c r="BY1249" s="0" t="s">
        <v>4478</v>
      </c>
      <c r="BZ1249" s="0" t="n">
        <v>2015</v>
      </c>
      <c r="CA1249" s="0" t="n">
        <v>0.444444444444444</v>
      </c>
      <c r="CB1249" s="0" t="n">
        <v>0</v>
      </c>
      <c r="CC1249" s="0" t="n">
        <v>1</v>
      </c>
      <c r="CD1249" s="0" t="n">
        <v>-0.0579752924182248</v>
      </c>
      <c r="CE1249" s="0" t="n">
        <v>1</v>
      </c>
    </row>
    <row r="1250" customFormat="false" ht="15" hidden="false" customHeight="false" outlineLevel="0" collapsed="false">
      <c r="A1250" s="0" t="s">
        <v>4472</v>
      </c>
      <c r="B1250" s="0" t="n">
        <v>2555</v>
      </c>
      <c r="C1250" s="0" t="n">
        <v>-0.0287705690261875</v>
      </c>
      <c r="D1250" s="0" t="n">
        <v>510</v>
      </c>
      <c r="E1250" s="0" t="n">
        <f aca="false">IF(ISNUMBER($BA1250),$BA1250,IF(AND(ISNUMBER($D1250),ISNUMBER($BW1250),ISNUMBER($BX1250)),$D1250*($BX1250-$BW1250+1),""))</f>
        <v>510</v>
      </c>
      <c r="H1250" s="0" t="s">
        <v>118</v>
      </c>
      <c r="I1250" s="0" t="s">
        <v>119</v>
      </c>
      <c r="J1250" s="0" t="n">
        <f aca="false">IF($BW1250&lt;&gt;"",$BW1250,"")</f>
        <v>2011</v>
      </c>
      <c r="K1250" s="0" t="n">
        <f aca="false">IF($BX1250&lt;&gt;"",$BX1250,"")</f>
        <v>2019</v>
      </c>
      <c r="L1250" s="0" t="n">
        <f aca="false">IF(AND(ISNUMBER($BW1250),ISNUMBER($BX1250)),($BW1250+$BX1250)/2,"")</f>
        <v>2015</v>
      </c>
      <c r="M1250" s="0" t="n">
        <f aca="false">IF($L1250&lt;&gt;"",$L1250,"")</f>
        <v>2015</v>
      </c>
      <c r="N1250" s="0" t="n">
        <f aca="false">IF(AND(ISNUMBER($BW1250),ISNUMBER($BX1250)),MIN(1,MAX(0,($BX1250-2016+1)/($BX1250-$BW1250+1))),"")</f>
        <v>0.444444444444444</v>
      </c>
      <c r="O1250" s="0" t="n">
        <f aca="false">IF(AND(ISNUMBER($BW1250),ISNUMBER($BX1250)),MIN(1,MAX(0,($BX1250-2017+1)/($BX1250-$BW1250+1))),"")</f>
        <v>0.333333333333333</v>
      </c>
      <c r="P1250" s="0" t="n">
        <f aca="false">IF(AND(ISNUMBER($BW1250),ISNUMBER($BX1250)),MIN(1,MAX(0,($BX1250-2018+1)/($BX1250-$BW1250+1))),"")</f>
        <v>0.222222222222222</v>
      </c>
      <c r="Q1250" s="0" t="n">
        <f aca="false">IF(AND(ISNUMBER($BW1250),ISNUMBER($BX1250)),MIN(1,MAX(0,($BX1250-2019+1)/($BX1250-$BW1250+1))),"")</f>
        <v>0.111111111111111</v>
      </c>
      <c r="R1250" s="0" t="n">
        <f aca="false">IF(AND(ISNUMBER($BW1250),ISNUMBER($BX1250)),MIN(1,MAX(0,($BX1250-2016+1)/($BX1250-$BW1250+1))),"")</f>
        <v>0.444444444444444</v>
      </c>
      <c r="S1250" s="0" t="n">
        <f aca="false">IF($L1250&lt;&gt;"",IF($L1250&gt;=2015.5,1,0),"")</f>
        <v>0</v>
      </c>
      <c r="T1250" s="0" t="n">
        <f aca="false">IF($L1250&lt;&gt;"",IF($L1250&gt;=2016,1,0),"")</f>
        <v>0</v>
      </c>
      <c r="U1250" s="0" t="n">
        <f aca="false">IF(ISNUMBER($BX1250),IF($BX1250&gt;=2016,1,0),"")</f>
        <v>1</v>
      </c>
      <c r="V1250" s="0" t="n">
        <f aca="false">IF(ISNUMBER($BW1250),IF($BW1250&gt;=2016,1,0),"")</f>
        <v>0</v>
      </c>
      <c r="W1250" s="0" t="str">
        <f aca="false">IF(AND(ISNUMBER($BW1250),ISNUMBER($BX1250)),IF($BW1250&gt;=2016,"post-only",IF($BX1250&lt;2016,"pre-only","mixed")),"")</f>
        <v>mixed</v>
      </c>
      <c r="X1250" s="0" t="n">
        <f aca="false">IF(AND(ISNUMBER($BW1250),ISNUMBER($BX1250)),MIN(1,MAX(0,($BX1250-2017+1)/($BX1250-$BW1250+1))),"")</f>
        <v>0.333333333333333</v>
      </c>
      <c r="Y1250" s="0" t="n">
        <f aca="false">IF(AND(ISNUMBER($BW1250),ISNUMBER($BX1250)),MIN(1,MAX(0,($BX1250-2018+1)/($BX1250-$BW1250+1))),"")</f>
        <v>0.222222222222222</v>
      </c>
      <c r="Z1250" s="0" t="n">
        <f aca="false">IF(AND(ISNUMBER($BW1250),ISNUMBER($BX1250)),MIN(1,MAX(0,($BX1250-2019+1)/($BX1250-$BW1250+1))),"")</f>
        <v>0.111111111111111</v>
      </c>
      <c r="AA1250" s="0" t="n">
        <f aca="false">IF(ISNUMBER($BX1250),IF($BX1250&gt;=2017,1,0),"")</f>
        <v>1</v>
      </c>
      <c r="AB1250" s="0" t="n">
        <f aca="false">IF(ISNUMBER($BX1250),IF($BX1250&gt;=2018,1,0),"")</f>
        <v>1</v>
      </c>
      <c r="AC1250" s="0" t="n">
        <f aca="false">IF(ISNUMBER($BX1250),IF($BX1250&gt;=2019,1,0),"")</f>
        <v>1</v>
      </c>
      <c r="AD1250" s="0" t="n">
        <f aca="false">IF($L1250&lt;&gt;"",IF($L1250&gt;2013,1,0),"")</f>
        <v>1</v>
      </c>
      <c r="AE1250" s="0" t="n">
        <f aca="false">IF($L1250&lt;&gt;"",1+IF($L1250&gt;2011,1,0)+IF($L1250&gt;2014,1,0),"")</f>
        <v>3</v>
      </c>
      <c r="AF1250" s="0" t="s">
        <v>310</v>
      </c>
      <c r="AG1250" s="0" t="s">
        <v>88</v>
      </c>
      <c r="AH1250" s="0" t="s">
        <v>89</v>
      </c>
      <c r="AI1250" s="0" t="s">
        <v>497</v>
      </c>
      <c r="AJ1250" s="0" t="s">
        <v>334</v>
      </c>
      <c r="AK1250" s="0" t="str">
        <f aca="false">IF(AND($CF1250&lt;&gt;"",IFERROR(INDEX(subsample_country_map!$B:$B,MATCH($CF1250,subsample_country_map!$A:$A,0)),"")&lt;&gt;""),INDEX(subsample_country_map!$B:$B,MATCH($CF1250,subsample_country_map!$A:$A,0)),INDEX(lookup!$AA:$AA,MATCH($A1250,lookup!$A:$A,0)))</f>
        <v>3_AsiaPac</v>
      </c>
      <c r="AL1250" s="0" t="str">
        <f aca="false">IF(AND($CF1250&lt;&gt;"",IFERROR(INDEX(subsample_country_map!$C:$C,MATCH($CF1250,subsample_country_map!$A:$A,0)),"")&lt;&gt;""),INDEX(subsample_country_map!$C:$C,MATCH($CF1250,subsample_country_map!$A:$A,0)),INDEX(lookup!$AB:$AB,MATCH($A1250,lookup!$A:$A,0)))</f>
        <v>1_developed</v>
      </c>
      <c r="AM1250" s="0" t="str">
        <f aca="false">IF(AND($CF1250&lt;&gt;"",IFERROR(INDEX(subsample_country_map!$D:$D,MATCH($CF1250,subsample_country_map!$A:$A,0)),"")&lt;&gt;""),INDEX(subsample_country_map!$D:$D,MATCH($CF1250,subsample_country_map!$A:$A,0)),INDEX(lookup!$AC:$AC,MATCH($A1250,lookup!$A:$A,0)))</f>
        <v>2_non_western</v>
      </c>
      <c r="AN1250" s="0" t="str">
        <f aca="false">IF(AND($CF1250&lt;&gt;"",IFERROR(INDEX(subsample_country_map!$E:$E,MATCH($CF1250,subsample_country_map!$A:$A,0)),"")&lt;&gt;""),INDEX(subsample_country_map!$E:$E,MATCH($CF1250,subsample_country_map!$A:$A,0)),INDEX(lookup!$AD:$AD,MATCH($A1250,lookup!$A:$A,0)))</f>
        <v>2_civil law</v>
      </c>
      <c r="AO1250" s="0" t="str">
        <f aca="false">INDEX(lookup!$Y:$Y,MATCH($A1250,lookup!$A:$A,0))</f>
        <v>0_published</v>
      </c>
      <c r="AP1250" s="0" t="str">
        <f aca="false">INDEX(lookup!$Z:$Z,MATCH($A1250,lookup!$A:$A,0))</f>
        <v>0_VHB low</v>
      </c>
      <c r="AQ1250" s="0" t="str">
        <f aca="false">INDEX(lookup!$W:$W,MATCH($A1250,lookup!$A:$A,0))</f>
        <v>3_mgmt</v>
      </c>
      <c r="AS1250" s="0" t="s">
        <v>91</v>
      </c>
      <c r="AT1250" s="0" t="s">
        <v>397</v>
      </c>
      <c r="AU1250" s="0" t="s">
        <v>311</v>
      </c>
      <c r="AV1250" s="0" t="s">
        <v>2322</v>
      </c>
      <c r="AX1250" s="0" t="s">
        <v>4551</v>
      </c>
      <c r="BA1250" s="0" t="n">
        <v>510</v>
      </c>
      <c r="BB1250" s="0" t="s">
        <v>347</v>
      </c>
      <c r="BC1250" s="0" t="s">
        <v>1475</v>
      </c>
      <c r="BD1250" s="0" t="s">
        <v>142</v>
      </c>
      <c r="BE1250" s="0" t="s">
        <v>98</v>
      </c>
      <c r="BI1250" s="0" t="s">
        <v>208</v>
      </c>
      <c r="BJ1250" s="0" t="s">
        <v>4552</v>
      </c>
      <c r="BK1250" s="0" t="s">
        <v>460</v>
      </c>
      <c r="BL1250" s="0" t="s">
        <v>4553</v>
      </c>
      <c r="BM1250" s="0" t="s">
        <v>4500</v>
      </c>
      <c r="BN1250" s="0" t="s">
        <v>4496</v>
      </c>
      <c r="BO1250" s="0" t="s">
        <v>769</v>
      </c>
      <c r="BP1250" s="0" t="s">
        <v>4472</v>
      </c>
      <c r="BQ1250" s="0" t="s">
        <v>127</v>
      </c>
      <c r="BT1250" s="0" t="n">
        <v>0</v>
      </c>
      <c r="BU1250" s="0" t="s">
        <v>4477</v>
      </c>
      <c r="BW1250" s="0" t="n">
        <v>2011</v>
      </c>
      <c r="BX1250" s="0" t="n">
        <v>2019</v>
      </c>
      <c r="BY1250" s="0" t="s">
        <v>4478</v>
      </c>
      <c r="BZ1250" s="0" t="n">
        <v>2015</v>
      </c>
      <c r="CA1250" s="0" t="n">
        <v>0.444444444444444</v>
      </c>
      <c r="CB1250" s="0" t="n">
        <v>0</v>
      </c>
      <c r="CC1250" s="0" t="n">
        <v>1</v>
      </c>
      <c r="CD1250" s="0" t="n">
        <v>-0.0287785112087357</v>
      </c>
      <c r="CE1250" s="0" t="n">
        <v>1</v>
      </c>
    </row>
    <row r="1251" customFormat="false" ht="15" hidden="false" customHeight="false" outlineLevel="0" collapsed="false">
      <c r="A1251" s="0" t="s">
        <v>4472</v>
      </c>
      <c r="B1251" s="0" t="n">
        <v>2556</v>
      </c>
      <c r="C1251" s="0" t="n">
        <v>0.00619918507832953</v>
      </c>
      <c r="D1251" s="0" t="n">
        <v>510</v>
      </c>
      <c r="E1251" s="0" t="n">
        <f aca="false">IF(ISNUMBER($BA1251),$BA1251,IF(AND(ISNUMBER($D1251),ISNUMBER($BW1251),ISNUMBER($BX1251)),$D1251*($BX1251-$BW1251+1),""))</f>
        <v>510</v>
      </c>
      <c r="H1251" s="0" t="s">
        <v>118</v>
      </c>
      <c r="I1251" s="0" t="s">
        <v>119</v>
      </c>
      <c r="J1251" s="0" t="n">
        <f aca="false">IF($BW1251&lt;&gt;"",$BW1251,"")</f>
        <v>2011</v>
      </c>
      <c r="K1251" s="0" t="n">
        <f aca="false">IF($BX1251&lt;&gt;"",$BX1251,"")</f>
        <v>2019</v>
      </c>
      <c r="L1251" s="0" t="n">
        <f aca="false">IF(AND(ISNUMBER($BW1251),ISNUMBER($BX1251)),($BW1251+$BX1251)/2,"")</f>
        <v>2015</v>
      </c>
      <c r="M1251" s="0" t="n">
        <f aca="false">IF($L1251&lt;&gt;"",$L1251,"")</f>
        <v>2015</v>
      </c>
      <c r="N1251" s="0" t="n">
        <f aca="false">IF(AND(ISNUMBER($BW1251),ISNUMBER($BX1251)),MIN(1,MAX(0,($BX1251-2016+1)/($BX1251-$BW1251+1))),"")</f>
        <v>0.444444444444444</v>
      </c>
      <c r="O1251" s="0" t="n">
        <f aca="false">IF(AND(ISNUMBER($BW1251),ISNUMBER($BX1251)),MIN(1,MAX(0,($BX1251-2017+1)/($BX1251-$BW1251+1))),"")</f>
        <v>0.333333333333333</v>
      </c>
      <c r="P1251" s="0" t="n">
        <f aca="false">IF(AND(ISNUMBER($BW1251),ISNUMBER($BX1251)),MIN(1,MAX(0,($BX1251-2018+1)/($BX1251-$BW1251+1))),"")</f>
        <v>0.222222222222222</v>
      </c>
      <c r="Q1251" s="0" t="n">
        <f aca="false">IF(AND(ISNUMBER($BW1251),ISNUMBER($BX1251)),MIN(1,MAX(0,($BX1251-2019+1)/($BX1251-$BW1251+1))),"")</f>
        <v>0.111111111111111</v>
      </c>
      <c r="R1251" s="0" t="n">
        <f aca="false">IF(AND(ISNUMBER($BW1251),ISNUMBER($BX1251)),MIN(1,MAX(0,($BX1251-2016+1)/($BX1251-$BW1251+1))),"")</f>
        <v>0.444444444444444</v>
      </c>
      <c r="S1251" s="0" t="n">
        <f aca="false">IF($L1251&lt;&gt;"",IF($L1251&gt;=2015.5,1,0),"")</f>
        <v>0</v>
      </c>
      <c r="T1251" s="0" t="n">
        <f aca="false">IF($L1251&lt;&gt;"",IF($L1251&gt;=2016,1,0),"")</f>
        <v>0</v>
      </c>
      <c r="U1251" s="0" t="n">
        <f aca="false">IF(ISNUMBER($BX1251),IF($BX1251&gt;=2016,1,0),"")</f>
        <v>1</v>
      </c>
      <c r="V1251" s="0" t="n">
        <f aca="false">IF(ISNUMBER($BW1251),IF($BW1251&gt;=2016,1,0),"")</f>
        <v>0</v>
      </c>
      <c r="W1251" s="0" t="str">
        <f aca="false">IF(AND(ISNUMBER($BW1251),ISNUMBER($BX1251)),IF($BW1251&gt;=2016,"post-only",IF($BX1251&lt;2016,"pre-only","mixed")),"")</f>
        <v>mixed</v>
      </c>
      <c r="X1251" s="0" t="n">
        <f aca="false">IF(AND(ISNUMBER($BW1251),ISNUMBER($BX1251)),MIN(1,MAX(0,($BX1251-2017+1)/($BX1251-$BW1251+1))),"")</f>
        <v>0.333333333333333</v>
      </c>
      <c r="Y1251" s="0" t="n">
        <f aca="false">IF(AND(ISNUMBER($BW1251),ISNUMBER($BX1251)),MIN(1,MAX(0,($BX1251-2018+1)/($BX1251-$BW1251+1))),"")</f>
        <v>0.222222222222222</v>
      </c>
      <c r="Z1251" s="0" t="n">
        <f aca="false">IF(AND(ISNUMBER($BW1251),ISNUMBER($BX1251)),MIN(1,MAX(0,($BX1251-2019+1)/($BX1251-$BW1251+1))),"")</f>
        <v>0.111111111111111</v>
      </c>
      <c r="AA1251" s="0" t="n">
        <f aca="false">IF(ISNUMBER($BX1251),IF($BX1251&gt;=2017,1,0),"")</f>
        <v>1</v>
      </c>
      <c r="AB1251" s="0" t="n">
        <f aca="false">IF(ISNUMBER($BX1251),IF($BX1251&gt;=2018,1,0),"")</f>
        <v>1</v>
      </c>
      <c r="AC1251" s="0" t="n">
        <f aca="false">IF(ISNUMBER($BX1251),IF($BX1251&gt;=2019,1,0),"")</f>
        <v>1</v>
      </c>
      <c r="AD1251" s="0" t="n">
        <f aca="false">IF($L1251&lt;&gt;"",IF($L1251&gt;2013,1,0),"")</f>
        <v>1</v>
      </c>
      <c r="AE1251" s="0" t="n">
        <f aca="false">IF($L1251&lt;&gt;"",1+IF($L1251&gt;2011,1,0)+IF($L1251&gt;2014,1,0),"")</f>
        <v>3</v>
      </c>
      <c r="AF1251" s="0" t="s">
        <v>310</v>
      </c>
      <c r="AG1251" s="0" t="s">
        <v>88</v>
      </c>
      <c r="AH1251" s="0" t="s">
        <v>89</v>
      </c>
      <c r="AI1251" s="0" t="s">
        <v>497</v>
      </c>
      <c r="AJ1251" s="0" t="s">
        <v>334</v>
      </c>
      <c r="AK1251" s="0" t="str">
        <f aca="false">IF(AND($CF1251&lt;&gt;"",IFERROR(INDEX(subsample_country_map!$B:$B,MATCH($CF1251,subsample_country_map!$A:$A,0)),"")&lt;&gt;""),INDEX(subsample_country_map!$B:$B,MATCH($CF1251,subsample_country_map!$A:$A,0)),INDEX(lookup!$AA:$AA,MATCH($A1251,lookup!$A:$A,0)))</f>
        <v>3_AsiaPac</v>
      </c>
      <c r="AL1251" s="0" t="str">
        <f aca="false">IF(AND($CF1251&lt;&gt;"",IFERROR(INDEX(subsample_country_map!$C:$C,MATCH($CF1251,subsample_country_map!$A:$A,0)),"")&lt;&gt;""),INDEX(subsample_country_map!$C:$C,MATCH($CF1251,subsample_country_map!$A:$A,0)),INDEX(lookup!$AB:$AB,MATCH($A1251,lookup!$A:$A,0)))</f>
        <v>1_developed</v>
      </c>
      <c r="AM1251" s="0" t="str">
        <f aca="false">IF(AND($CF1251&lt;&gt;"",IFERROR(INDEX(subsample_country_map!$D:$D,MATCH($CF1251,subsample_country_map!$A:$A,0)),"")&lt;&gt;""),INDEX(subsample_country_map!$D:$D,MATCH($CF1251,subsample_country_map!$A:$A,0)),INDEX(lookup!$AC:$AC,MATCH($A1251,lookup!$A:$A,0)))</f>
        <v>2_non_western</v>
      </c>
      <c r="AN1251" s="0" t="str">
        <f aca="false">IF(AND($CF1251&lt;&gt;"",IFERROR(INDEX(subsample_country_map!$E:$E,MATCH($CF1251,subsample_country_map!$A:$A,0)),"")&lt;&gt;""),INDEX(subsample_country_map!$E:$E,MATCH($CF1251,subsample_country_map!$A:$A,0)),INDEX(lookup!$AD:$AD,MATCH($A1251,lookup!$A:$A,0)))</f>
        <v>2_civil law</v>
      </c>
      <c r="AO1251" s="0" t="str">
        <f aca="false">INDEX(lookup!$Y:$Y,MATCH($A1251,lookup!$A:$A,0))</f>
        <v>0_published</v>
      </c>
      <c r="AP1251" s="0" t="str">
        <f aca="false">INDEX(lookup!$Z:$Z,MATCH($A1251,lookup!$A:$A,0))</f>
        <v>0_VHB low</v>
      </c>
      <c r="AQ1251" s="0" t="str">
        <f aca="false">INDEX(lookup!$W:$W,MATCH($A1251,lookup!$A:$A,0))</f>
        <v>3_mgmt</v>
      </c>
      <c r="AS1251" s="0" t="s">
        <v>91</v>
      </c>
      <c r="AT1251" s="0" t="s">
        <v>397</v>
      </c>
      <c r="AU1251" s="0" t="s">
        <v>311</v>
      </c>
      <c r="AV1251" s="0" t="s">
        <v>1619</v>
      </c>
      <c r="AX1251" s="0" t="s">
        <v>1982</v>
      </c>
      <c r="BA1251" s="0" t="n">
        <v>510</v>
      </c>
      <c r="BB1251" s="0" t="s">
        <v>347</v>
      </c>
      <c r="BC1251" s="0" t="s">
        <v>1475</v>
      </c>
      <c r="BD1251" s="0" t="s">
        <v>142</v>
      </c>
      <c r="BE1251" s="0" t="s">
        <v>98</v>
      </c>
      <c r="BI1251" s="0" t="s">
        <v>208</v>
      </c>
      <c r="BJ1251" s="0" t="s">
        <v>4554</v>
      </c>
      <c r="BK1251" s="0" t="s">
        <v>460</v>
      </c>
      <c r="BL1251" s="0" t="s">
        <v>4555</v>
      </c>
      <c r="BM1251" s="0" t="s">
        <v>4504</v>
      </c>
      <c r="BN1251" s="0" t="s">
        <v>4496</v>
      </c>
      <c r="BO1251" s="0" t="s">
        <v>769</v>
      </c>
      <c r="BP1251" s="0" t="s">
        <v>4472</v>
      </c>
      <c r="BQ1251" s="0" t="s">
        <v>127</v>
      </c>
      <c r="BT1251" s="0" t="n">
        <v>0</v>
      </c>
      <c r="BU1251" s="0" t="s">
        <v>4477</v>
      </c>
      <c r="BW1251" s="0" t="n">
        <v>2011</v>
      </c>
      <c r="BX1251" s="0" t="n">
        <v>2019</v>
      </c>
      <c r="BY1251" s="0" t="s">
        <v>4478</v>
      </c>
      <c r="BZ1251" s="0" t="n">
        <v>2015</v>
      </c>
      <c r="CA1251" s="0" t="n">
        <v>0.444444444444444</v>
      </c>
      <c r="CB1251" s="0" t="n">
        <v>0</v>
      </c>
      <c r="CC1251" s="0" t="n">
        <v>1</v>
      </c>
      <c r="CD1251" s="0" t="n">
        <v>0.00619926449150583</v>
      </c>
      <c r="CE1251" s="0" t="n">
        <v>1</v>
      </c>
    </row>
    <row r="1252" customFormat="false" ht="15" hidden="false" customHeight="false" outlineLevel="0" collapsed="false">
      <c r="A1252" s="0" t="s">
        <v>4472</v>
      </c>
      <c r="B1252" s="0" t="n">
        <v>2557</v>
      </c>
      <c r="C1252" s="0" t="n">
        <v>-0.0265590744288428</v>
      </c>
      <c r="D1252" s="0" t="n">
        <v>510</v>
      </c>
      <c r="E1252" s="0" t="n">
        <f aca="false">IF(ISNUMBER($BA1252),$BA1252,IF(AND(ISNUMBER($D1252),ISNUMBER($BW1252),ISNUMBER($BX1252)),$D1252*($BX1252-$BW1252+1),""))</f>
        <v>510</v>
      </c>
      <c r="H1252" s="0" t="s">
        <v>118</v>
      </c>
      <c r="I1252" s="0" t="s">
        <v>119</v>
      </c>
      <c r="J1252" s="0" t="n">
        <f aca="false">IF($BW1252&lt;&gt;"",$BW1252,"")</f>
        <v>2011</v>
      </c>
      <c r="K1252" s="0" t="n">
        <f aca="false">IF($BX1252&lt;&gt;"",$BX1252,"")</f>
        <v>2019</v>
      </c>
      <c r="L1252" s="0" t="n">
        <f aca="false">IF(AND(ISNUMBER($BW1252),ISNUMBER($BX1252)),($BW1252+$BX1252)/2,"")</f>
        <v>2015</v>
      </c>
      <c r="M1252" s="0" t="n">
        <f aca="false">IF($L1252&lt;&gt;"",$L1252,"")</f>
        <v>2015</v>
      </c>
      <c r="N1252" s="0" t="n">
        <f aca="false">IF(AND(ISNUMBER($BW1252),ISNUMBER($BX1252)),MIN(1,MAX(0,($BX1252-2016+1)/($BX1252-$BW1252+1))),"")</f>
        <v>0.444444444444444</v>
      </c>
      <c r="O1252" s="0" t="n">
        <f aca="false">IF(AND(ISNUMBER($BW1252),ISNUMBER($BX1252)),MIN(1,MAX(0,($BX1252-2017+1)/($BX1252-$BW1252+1))),"")</f>
        <v>0.333333333333333</v>
      </c>
      <c r="P1252" s="0" t="n">
        <f aca="false">IF(AND(ISNUMBER($BW1252),ISNUMBER($BX1252)),MIN(1,MAX(0,($BX1252-2018+1)/($BX1252-$BW1252+1))),"")</f>
        <v>0.222222222222222</v>
      </c>
      <c r="Q1252" s="0" t="n">
        <f aca="false">IF(AND(ISNUMBER($BW1252),ISNUMBER($BX1252)),MIN(1,MAX(0,($BX1252-2019+1)/($BX1252-$BW1252+1))),"")</f>
        <v>0.111111111111111</v>
      </c>
      <c r="R1252" s="0" t="n">
        <f aca="false">IF(AND(ISNUMBER($BW1252),ISNUMBER($BX1252)),MIN(1,MAX(0,($BX1252-2016+1)/($BX1252-$BW1252+1))),"")</f>
        <v>0.444444444444444</v>
      </c>
      <c r="S1252" s="0" t="n">
        <f aca="false">IF($L1252&lt;&gt;"",IF($L1252&gt;=2015.5,1,0),"")</f>
        <v>0</v>
      </c>
      <c r="T1252" s="0" t="n">
        <f aca="false">IF($L1252&lt;&gt;"",IF($L1252&gt;=2016,1,0),"")</f>
        <v>0</v>
      </c>
      <c r="U1252" s="0" t="n">
        <f aca="false">IF(ISNUMBER($BX1252),IF($BX1252&gt;=2016,1,0),"")</f>
        <v>1</v>
      </c>
      <c r="V1252" s="0" t="n">
        <f aca="false">IF(ISNUMBER($BW1252),IF($BW1252&gt;=2016,1,0),"")</f>
        <v>0</v>
      </c>
      <c r="W1252" s="0" t="str">
        <f aca="false">IF(AND(ISNUMBER($BW1252),ISNUMBER($BX1252)),IF($BW1252&gt;=2016,"post-only",IF($BX1252&lt;2016,"pre-only","mixed")),"")</f>
        <v>mixed</v>
      </c>
      <c r="X1252" s="0" t="n">
        <f aca="false">IF(AND(ISNUMBER($BW1252),ISNUMBER($BX1252)),MIN(1,MAX(0,($BX1252-2017+1)/($BX1252-$BW1252+1))),"")</f>
        <v>0.333333333333333</v>
      </c>
      <c r="Y1252" s="0" t="n">
        <f aca="false">IF(AND(ISNUMBER($BW1252),ISNUMBER($BX1252)),MIN(1,MAX(0,($BX1252-2018+1)/($BX1252-$BW1252+1))),"")</f>
        <v>0.222222222222222</v>
      </c>
      <c r="Z1252" s="0" t="n">
        <f aca="false">IF(AND(ISNUMBER($BW1252),ISNUMBER($BX1252)),MIN(1,MAX(0,($BX1252-2019+1)/($BX1252-$BW1252+1))),"")</f>
        <v>0.111111111111111</v>
      </c>
      <c r="AA1252" s="0" t="n">
        <f aca="false">IF(ISNUMBER($BX1252),IF($BX1252&gt;=2017,1,0),"")</f>
        <v>1</v>
      </c>
      <c r="AB1252" s="0" t="n">
        <f aca="false">IF(ISNUMBER($BX1252),IF($BX1252&gt;=2018,1,0),"")</f>
        <v>1</v>
      </c>
      <c r="AC1252" s="0" t="n">
        <f aca="false">IF(ISNUMBER($BX1252),IF($BX1252&gt;=2019,1,0),"")</f>
        <v>1</v>
      </c>
      <c r="AD1252" s="0" t="n">
        <f aca="false">IF($L1252&lt;&gt;"",IF($L1252&gt;2013,1,0),"")</f>
        <v>1</v>
      </c>
      <c r="AE1252" s="0" t="n">
        <f aca="false">IF($L1252&lt;&gt;"",1+IF($L1252&gt;2011,1,0)+IF($L1252&gt;2014,1,0),"")</f>
        <v>3</v>
      </c>
      <c r="AF1252" s="0" t="s">
        <v>310</v>
      </c>
      <c r="AG1252" s="0" t="s">
        <v>88</v>
      </c>
      <c r="AH1252" s="0" t="s">
        <v>89</v>
      </c>
      <c r="AI1252" s="0" t="s">
        <v>497</v>
      </c>
      <c r="AJ1252" s="0" t="s">
        <v>334</v>
      </c>
      <c r="AK1252" s="0" t="str">
        <f aca="false">IF(AND($CF1252&lt;&gt;"",IFERROR(INDEX(subsample_country_map!$B:$B,MATCH($CF1252,subsample_country_map!$A:$A,0)),"")&lt;&gt;""),INDEX(subsample_country_map!$B:$B,MATCH($CF1252,subsample_country_map!$A:$A,0)),INDEX(lookup!$AA:$AA,MATCH($A1252,lookup!$A:$A,0)))</f>
        <v>3_AsiaPac</v>
      </c>
      <c r="AL1252" s="0" t="str">
        <f aca="false">IF(AND($CF1252&lt;&gt;"",IFERROR(INDEX(subsample_country_map!$C:$C,MATCH($CF1252,subsample_country_map!$A:$A,0)),"")&lt;&gt;""),INDEX(subsample_country_map!$C:$C,MATCH($CF1252,subsample_country_map!$A:$A,0)),INDEX(lookup!$AB:$AB,MATCH($A1252,lookup!$A:$A,0)))</f>
        <v>1_developed</v>
      </c>
      <c r="AM1252" s="0" t="str">
        <f aca="false">IF(AND($CF1252&lt;&gt;"",IFERROR(INDEX(subsample_country_map!$D:$D,MATCH($CF1252,subsample_country_map!$A:$A,0)),"")&lt;&gt;""),INDEX(subsample_country_map!$D:$D,MATCH($CF1252,subsample_country_map!$A:$A,0)),INDEX(lookup!$AC:$AC,MATCH($A1252,lookup!$A:$A,0)))</f>
        <v>2_non_western</v>
      </c>
      <c r="AN1252" s="0" t="str">
        <f aca="false">IF(AND($CF1252&lt;&gt;"",IFERROR(INDEX(subsample_country_map!$E:$E,MATCH($CF1252,subsample_country_map!$A:$A,0)),"")&lt;&gt;""),INDEX(subsample_country_map!$E:$E,MATCH($CF1252,subsample_country_map!$A:$A,0)),INDEX(lookup!$AD:$AD,MATCH($A1252,lookup!$A:$A,0)))</f>
        <v>2_civil law</v>
      </c>
      <c r="AO1252" s="0" t="str">
        <f aca="false">INDEX(lookup!$Y:$Y,MATCH($A1252,lookup!$A:$A,0))</f>
        <v>0_published</v>
      </c>
      <c r="AP1252" s="0" t="str">
        <f aca="false">INDEX(lookup!$Z:$Z,MATCH($A1252,lookup!$A:$A,0))</f>
        <v>0_VHB low</v>
      </c>
      <c r="AQ1252" s="0" t="str">
        <f aca="false">INDEX(lookup!$W:$W,MATCH($A1252,lookup!$A:$A,0))</f>
        <v>3_mgmt</v>
      </c>
      <c r="AS1252" s="0" t="s">
        <v>91</v>
      </c>
      <c r="AT1252" s="0" t="s">
        <v>397</v>
      </c>
      <c r="AU1252" s="0" t="s">
        <v>311</v>
      </c>
      <c r="AV1252" s="0" t="s">
        <v>4556</v>
      </c>
      <c r="AX1252" s="0" t="s">
        <v>1906</v>
      </c>
      <c r="BA1252" s="0" t="n">
        <v>510</v>
      </c>
      <c r="BB1252" s="0" t="s">
        <v>347</v>
      </c>
      <c r="BC1252" s="0" t="s">
        <v>1475</v>
      </c>
      <c r="BD1252" s="0" t="s">
        <v>142</v>
      </c>
      <c r="BE1252" s="0" t="s">
        <v>98</v>
      </c>
      <c r="BI1252" s="0" t="s">
        <v>208</v>
      </c>
      <c r="BJ1252" s="0" t="s">
        <v>4557</v>
      </c>
      <c r="BK1252" s="0" t="s">
        <v>460</v>
      </c>
      <c r="BL1252" s="0" t="s">
        <v>4558</v>
      </c>
      <c r="BM1252" s="0" t="s">
        <v>4509</v>
      </c>
      <c r="BN1252" s="0" t="s">
        <v>4496</v>
      </c>
      <c r="BO1252" s="0" t="s">
        <v>769</v>
      </c>
      <c r="BP1252" s="0" t="s">
        <v>4472</v>
      </c>
      <c r="BQ1252" s="0" t="s">
        <v>127</v>
      </c>
      <c r="BT1252" s="0" t="n">
        <v>0</v>
      </c>
      <c r="BU1252" s="0" t="s">
        <v>4477</v>
      </c>
      <c r="BW1252" s="0" t="n">
        <v>2011</v>
      </c>
      <c r="BX1252" s="0" t="n">
        <v>2019</v>
      </c>
      <c r="BY1252" s="0" t="s">
        <v>4478</v>
      </c>
      <c r="BZ1252" s="0" t="n">
        <v>2015</v>
      </c>
      <c r="CA1252" s="0" t="n">
        <v>0.444444444444444</v>
      </c>
      <c r="CB1252" s="0" t="n">
        <v>0</v>
      </c>
      <c r="CC1252" s="0" t="n">
        <v>1</v>
      </c>
      <c r="CD1252" s="0" t="n">
        <v>-0.0265653218590592</v>
      </c>
      <c r="CE1252" s="0" t="n">
        <v>1</v>
      </c>
    </row>
    <row r="1253" customFormat="false" ht="15" hidden="false" customHeight="false" outlineLevel="0" collapsed="false">
      <c r="A1253" s="0" t="s">
        <v>4472</v>
      </c>
      <c r="B1253" s="0" t="n">
        <v>2558</v>
      </c>
      <c r="C1253" s="0" t="n">
        <v>0.0460032184324139</v>
      </c>
      <c r="D1253" s="0" t="n">
        <v>510</v>
      </c>
      <c r="E1253" s="0" t="n">
        <f aca="false">IF(ISNUMBER($BA1253),$BA1253,IF(AND(ISNUMBER($D1253),ISNUMBER($BW1253),ISNUMBER($BX1253)),$D1253*($BX1253-$BW1253+1),""))</f>
        <v>510</v>
      </c>
      <c r="H1253" s="0" t="s">
        <v>118</v>
      </c>
      <c r="I1253" s="0" t="s">
        <v>119</v>
      </c>
      <c r="J1253" s="0" t="n">
        <f aca="false">IF($BW1253&lt;&gt;"",$BW1253,"")</f>
        <v>2011</v>
      </c>
      <c r="K1253" s="0" t="n">
        <f aca="false">IF($BX1253&lt;&gt;"",$BX1253,"")</f>
        <v>2019</v>
      </c>
      <c r="L1253" s="0" t="n">
        <f aca="false">IF(AND(ISNUMBER($BW1253),ISNUMBER($BX1253)),($BW1253+$BX1253)/2,"")</f>
        <v>2015</v>
      </c>
      <c r="M1253" s="0" t="n">
        <f aca="false">IF($L1253&lt;&gt;"",$L1253,"")</f>
        <v>2015</v>
      </c>
      <c r="N1253" s="0" t="n">
        <f aca="false">IF(AND(ISNUMBER($BW1253),ISNUMBER($BX1253)),MIN(1,MAX(0,($BX1253-2016+1)/($BX1253-$BW1253+1))),"")</f>
        <v>0.444444444444444</v>
      </c>
      <c r="O1253" s="0" t="n">
        <f aca="false">IF(AND(ISNUMBER($BW1253),ISNUMBER($BX1253)),MIN(1,MAX(0,($BX1253-2017+1)/($BX1253-$BW1253+1))),"")</f>
        <v>0.333333333333333</v>
      </c>
      <c r="P1253" s="0" t="n">
        <f aca="false">IF(AND(ISNUMBER($BW1253),ISNUMBER($BX1253)),MIN(1,MAX(0,($BX1253-2018+1)/($BX1253-$BW1253+1))),"")</f>
        <v>0.222222222222222</v>
      </c>
      <c r="Q1253" s="0" t="n">
        <f aca="false">IF(AND(ISNUMBER($BW1253),ISNUMBER($BX1253)),MIN(1,MAX(0,($BX1253-2019+1)/($BX1253-$BW1253+1))),"")</f>
        <v>0.111111111111111</v>
      </c>
      <c r="R1253" s="0" t="n">
        <f aca="false">IF(AND(ISNUMBER($BW1253),ISNUMBER($BX1253)),MIN(1,MAX(0,($BX1253-2016+1)/($BX1253-$BW1253+1))),"")</f>
        <v>0.444444444444444</v>
      </c>
      <c r="S1253" s="0" t="n">
        <f aca="false">IF($L1253&lt;&gt;"",IF($L1253&gt;=2015.5,1,0),"")</f>
        <v>0</v>
      </c>
      <c r="T1253" s="0" t="n">
        <f aca="false">IF($L1253&lt;&gt;"",IF($L1253&gt;=2016,1,0),"")</f>
        <v>0</v>
      </c>
      <c r="U1253" s="0" t="n">
        <f aca="false">IF(ISNUMBER($BX1253),IF($BX1253&gt;=2016,1,0),"")</f>
        <v>1</v>
      </c>
      <c r="V1253" s="0" t="n">
        <f aca="false">IF(ISNUMBER($BW1253),IF($BW1253&gt;=2016,1,0),"")</f>
        <v>0</v>
      </c>
      <c r="W1253" s="0" t="str">
        <f aca="false">IF(AND(ISNUMBER($BW1253),ISNUMBER($BX1253)),IF($BW1253&gt;=2016,"post-only",IF($BX1253&lt;2016,"pre-only","mixed")),"")</f>
        <v>mixed</v>
      </c>
      <c r="X1253" s="0" t="n">
        <f aca="false">IF(AND(ISNUMBER($BW1253),ISNUMBER($BX1253)),MIN(1,MAX(0,($BX1253-2017+1)/($BX1253-$BW1253+1))),"")</f>
        <v>0.333333333333333</v>
      </c>
      <c r="Y1253" s="0" t="n">
        <f aca="false">IF(AND(ISNUMBER($BW1253),ISNUMBER($BX1253)),MIN(1,MAX(0,($BX1253-2018+1)/($BX1253-$BW1253+1))),"")</f>
        <v>0.222222222222222</v>
      </c>
      <c r="Z1253" s="0" t="n">
        <f aca="false">IF(AND(ISNUMBER($BW1253),ISNUMBER($BX1253)),MIN(1,MAX(0,($BX1253-2019+1)/($BX1253-$BW1253+1))),"")</f>
        <v>0.111111111111111</v>
      </c>
      <c r="AA1253" s="0" t="n">
        <f aca="false">IF(ISNUMBER($BX1253),IF($BX1253&gt;=2017,1,0),"")</f>
        <v>1</v>
      </c>
      <c r="AB1253" s="0" t="n">
        <f aca="false">IF(ISNUMBER($BX1253),IF($BX1253&gt;=2018,1,0),"")</f>
        <v>1</v>
      </c>
      <c r="AC1253" s="0" t="n">
        <f aca="false">IF(ISNUMBER($BX1253),IF($BX1253&gt;=2019,1,0),"")</f>
        <v>1</v>
      </c>
      <c r="AD1253" s="0" t="n">
        <f aca="false">IF($L1253&lt;&gt;"",IF($L1253&gt;2013,1,0),"")</f>
        <v>1</v>
      </c>
      <c r="AE1253" s="0" t="n">
        <f aca="false">IF($L1253&lt;&gt;"",1+IF($L1253&gt;2011,1,0)+IF($L1253&gt;2014,1,0),"")</f>
        <v>3</v>
      </c>
      <c r="AF1253" s="0" t="s">
        <v>310</v>
      </c>
      <c r="AG1253" s="0" t="s">
        <v>88</v>
      </c>
      <c r="AH1253" s="0" t="s">
        <v>89</v>
      </c>
      <c r="AI1253" s="0" t="s">
        <v>497</v>
      </c>
      <c r="AJ1253" s="0" t="s">
        <v>334</v>
      </c>
      <c r="AK1253" s="0" t="str">
        <f aca="false">IF(AND($CF1253&lt;&gt;"",IFERROR(INDEX(subsample_country_map!$B:$B,MATCH($CF1253,subsample_country_map!$A:$A,0)),"")&lt;&gt;""),INDEX(subsample_country_map!$B:$B,MATCH($CF1253,subsample_country_map!$A:$A,0)),INDEX(lookup!$AA:$AA,MATCH($A1253,lookup!$A:$A,0)))</f>
        <v>3_AsiaPac</v>
      </c>
      <c r="AL1253" s="0" t="str">
        <f aca="false">IF(AND($CF1253&lt;&gt;"",IFERROR(INDEX(subsample_country_map!$C:$C,MATCH($CF1253,subsample_country_map!$A:$A,0)),"")&lt;&gt;""),INDEX(subsample_country_map!$C:$C,MATCH($CF1253,subsample_country_map!$A:$A,0)),INDEX(lookup!$AB:$AB,MATCH($A1253,lookup!$A:$A,0)))</f>
        <v>1_developed</v>
      </c>
      <c r="AM1253" s="0" t="str">
        <f aca="false">IF(AND($CF1253&lt;&gt;"",IFERROR(INDEX(subsample_country_map!$D:$D,MATCH($CF1253,subsample_country_map!$A:$A,0)),"")&lt;&gt;""),INDEX(subsample_country_map!$D:$D,MATCH($CF1253,subsample_country_map!$A:$A,0)),INDEX(lookup!$AC:$AC,MATCH($A1253,lookup!$A:$A,0)))</f>
        <v>2_non_western</v>
      </c>
      <c r="AN1253" s="0" t="str">
        <f aca="false">IF(AND($CF1253&lt;&gt;"",IFERROR(INDEX(subsample_country_map!$E:$E,MATCH($CF1253,subsample_country_map!$A:$A,0)),"")&lt;&gt;""),INDEX(subsample_country_map!$E:$E,MATCH($CF1253,subsample_country_map!$A:$A,0)),INDEX(lookup!$AD:$AD,MATCH($A1253,lookup!$A:$A,0)))</f>
        <v>2_civil law</v>
      </c>
      <c r="AO1253" s="0" t="str">
        <f aca="false">INDEX(lookup!$Y:$Y,MATCH($A1253,lookup!$A:$A,0))</f>
        <v>0_published</v>
      </c>
      <c r="AP1253" s="0" t="str">
        <f aca="false">INDEX(lookup!$Z:$Z,MATCH($A1253,lookup!$A:$A,0))</f>
        <v>0_VHB low</v>
      </c>
      <c r="AQ1253" s="0" t="str">
        <f aca="false">INDEX(lookup!$W:$W,MATCH($A1253,lookup!$A:$A,0))</f>
        <v>3_mgmt</v>
      </c>
      <c r="AS1253" s="0" t="s">
        <v>91</v>
      </c>
      <c r="AT1253" s="0" t="s">
        <v>397</v>
      </c>
      <c r="AU1253" s="0" t="s">
        <v>311</v>
      </c>
      <c r="AV1253" s="0" t="s">
        <v>4559</v>
      </c>
      <c r="AX1253" s="0" t="s">
        <v>4560</v>
      </c>
      <c r="BA1253" s="0" t="n">
        <v>510</v>
      </c>
      <c r="BB1253" s="0" t="s">
        <v>347</v>
      </c>
      <c r="BC1253" s="0" t="s">
        <v>1475</v>
      </c>
      <c r="BD1253" s="0" t="s">
        <v>142</v>
      </c>
      <c r="BE1253" s="0" t="s">
        <v>98</v>
      </c>
      <c r="BI1253" s="0" t="s">
        <v>316</v>
      </c>
      <c r="BJ1253" s="0" t="s">
        <v>4561</v>
      </c>
      <c r="BK1253" s="0" t="s">
        <v>486</v>
      </c>
      <c r="BL1253" s="0" t="s">
        <v>4562</v>
      </c>
      <c r="BM1253" s="0" t="s">
        <v>4495</v>
      </c>
      <c r="BN1253" s="0" t="s">
        <v>4496</v>
      </c>
      <c r="BO1253" s="0" t="s">
        <v>769</v>
      </c>
      <c r="BP1253" s="0" t="s">
        <v>4472</v>
      </c>
      <c r="BQ1253" s="0" t="s">
        <v>127</v>
      </c>
      <c r="BT1253" s="0" t="n">
        <v>0</v>
      </c>
      <c r="BU1253" s="0" t="s">
        <v>4477</v>
      </c>
      <c r="BW1253" s="0" t="n">
        <v>2011</v>
      </c>
      <c r="BX1253" s="0" t="n">
        <v>2019</v>
      </c>
      <c r="BY1253" s="0" t="s">
        <v>4478</v>
      </c>
      <c r="BZ1253" s="0" t="n">
        <v>2015</v>
      </c>
      <c r="CA1253" s="0" t="n">
        <v>0.444444444444444</v>
      </c>
      <c r="CB1253" s="0" t="n">
        <v>0</v>
      </c>
      <c r="CC1253" s="0" t="n">
        <v>1</v>
      </c>
      <c r="CD1253" s="0" t="n">
        <v>0.0460357118458272</v>
      </c>
      <c r="CE1253" s="0" t="n">
        <v>1</v>
      </c>
    </row>
    <row r="1254" customFormat="false" ht="15" hidden="false" customHeight="false" outlineLevel="0" collapsed="false">
      <c r="A1254" s="0" t="s">
        <v>4472</v>
      </c>
      <c r="B1254" s="0" t="n">
        <v>2559</v>
      </c>
      <c r="C1254" s="0" t="n">
        <v>-0.0684740598623994</v>
      </c>
      <c r="D1254" s="0" t="n">
        <v>510</v>
      </c>
      <c r="E1254" s="0" t="n">
        <f aca="false">IF(ISNUMBER($BA1254),$BA1254,IF(AND(ISNUMBER($D1254),ISNUMBER($BW1254),ISNUMBER($BX1254)),$D1254*($BX1254-$BW1254+1),""))</f>
        <v>510</v>
      </c>
      <c r="H1254" s="0" t="s">
        <v>118</v>
      </c>
      <c r="I1254" s="0" t="s">
        <v>119</v>
      </c>
      <c r="J1254" s="0" t="n">
        <f aca="false">IF($BW1254&lt;&gt;"",$BW1254,"")</f>
        <v>2011</v>
      </c>
      <c r="K1254" s="0" t="n">
        <f aca="false">IF($BX1254&lt;&gt;"",$BX1254,"")</f>
        <v>2019</v>
      </c>
      <c r="L1254" s="0" t="n">
        <f aca="false">IF(AND(ISNUMBER($BW1254),ISNUMBER($BX1254)),($BW1254+$BX1254)/2,"")</f>
        <v>2015</v>
      </c>
      <c r="M1254" s="0" t="n">
        <f aca="false">IF($L1254&lt;&gt;"",$L1254,"")</f>
        <v>2015</v>
      </c>
      <c r="N1254" s="0" t="n">
        <f aca="false">IF(AND(ISNUMBER($BW1254),ISNUMBER($BX1254)),MIN(1,MAX(0,($BX1254-2016+1)/($BX1254-$BW1254+1))),"")</f>
        <v>0.444444444444444</v>
      </c>
      <c r="O1254" s="0" t="n">
        <f aca="false">IF(AND(ISNUMBER($BW1254),ISNUMBER($BX1254)),MIN(1,MAX(0,($BX1254-2017+1)/($BX1254-$BW1254+1))),"")</f>
        <v>0.333333333333333</v>
      </c>
      <c r="P1254" s="0" t="n">
        <f aca="false">IF(AND(ISNUMBER($BW1254),ISNUMBER($BX1254)),MIN(1,MAX(0,($BX1254-2018+1)/($BX1254-$BW1254+1))),"")</f>
        <v>0.222222222222222</v>
      </c>
      <c r="Q1254" s="0" t="n">
        <f aca="false">IF(AND(ISNUMBER($BW1254),ISNUMBER($BX1254)),MIN(1,MAX(0,($BX1254-2019+1)/($BX1254-$BW1254+1))),"")</f>
        <v>0.111111111111111</v>
      </c>
      <c r="R1254" s="0" t="n">
        <f aca="false">IF(AND(ISNUMBER($BW1254),ISNUMBER($BX1254)),MIN(1,MAX(0,($BX1254-2016+1)/($BX1254-$BW1254+1))),"")</f>
        <v>0.444444444444444</v>
      </c>
      <c r="S1254" s="0" t="n">
        <f aca="false">IF($L1254&lt;&gt;"",IF($L1254&gt;=2015.5,1,0),"")</f>
        <v>0</v>
      </c>
      <c r="T1254" s="0" t="n">
        <f aca="false">IF($L1254&lt;&gt;"",IF($L1254&gt;=2016,1,0),"")</f>
        <v>0</v>
      </c>
      <c r="U1254" s="0" t="n">
        <f aca="false">IF(ISNUMBER($BX1254),IF($BX1254&gt;=2016,1,0),"")</f>
        <v>1</v>
      </c>
      <c r="V1254" s="0" t="n">
        <f aca="false">IF(ISNUMBER($BW1254),IF($BW1254&gt;=2016,1,0),"")</f>
        <v>0</v>
      </c>
      <c r="W1254" s="0" t="str">
        <f aca="false">IF(AND(ISNUMBER($BW1254),ISNUMBER($BX1254)),IF($BW1254&gt;=2016,"post-only",IF($BX1254&lt;2016,"pre-only","mixed")),"")</f>
        <v>mixed</v>
      </c>
      <c r="X1254" s="0" t="n">
        <f aca="false">IF(AND(ISNUMBER($BW1254),ISNUMBER($BX1254)),MIN(1,MAX(0,($BX1254-2017+1)/($BX1254-$BW1254+1))),"")</f>
        <v>0.333333333333333</v>
      </c>
      <c r="Y1254" s="0" t="n">
        <f aca="false">IF(AND(ISNUMBER($BW1254),ISNUMBER($BX1254)),MIN(1,MAX(0,($BX1254-2018+1)/($BX1254-$BW1254+1))),"")</f>
        <v>0.222222222222222</v>
      </c>
      <c r="Z1254" s="0" t="n">
        <f aca="false">IF(AND(ISNUMBER($BW1254),ISNUMBER($BX1254)),MIN(1,MAX(0,($BX1254-2019+1)/($BX1254-$BW1254+1))),"")</f>
        <v>0.111111111111111</v>
      </c>
      <c r="AA1254" s="0" t="n">
        <f aca="false">IF(ISNUMBER($BX1254),IF($BX1254&gt;=2017,1,0),"")</f>
        <v>1</v>
      </c>
      <c r="AB1254" s="0" t="n">
        <f aca="false">IF(ISNUMBER($BX1254),IF($BX1254&gt;=2018,1,0),"")</f>
        <v>1</v>
      </c>
      <c r="AC1254" s="0" t="n">
        <f aca="false">IF(ISNUMBER($BX1254),IF($BX1254&gt;=2019,1,0),"")</f>
        <v>1</v>
      </c>
      <c r="AD1254" s="0" t="n">
        <f aca="false">IF($L1254&lt;&gt;"",IF($L1254&gt;2013,1,0),"")</f>
        <v>1</v>
      </c>
      <c r="AE1254" s="0" t="n">
        <f aca="false">IF($L1254&lt;&gt;"",1+IF($L1254&gt;2011,1,0)+IF($L1254&gt;2014,1,0),"")</f>
        <v>3</v>
      </c>
      <c r="AF1254" s="0" t="s">
        <v>310</v>
      </c>
      <c r="AG1254" s="0" t="s">
        <v>88</v>
      </c>
      <c r="AH1254" s="0" t="s">
        <v>89</v>
      </c>
      <c r="AI1254" s="0" t="s">
        <v>497</v>
      </c>
      <c r="AJ1254" s="0" t="s">
        <v>334</v>
      </c>
      <c r="AK1254" s="0" t="str">
        <f aca="false">IF(AND($CF1254&lt;&gt;"",IFERROR(INDEX(subsample_country_map!$B:$B,MATCH($CF1254,subsample_country_map!$A:$A,0)),"")&lt;&gt;""),INDEX(subsample_country_map!$B:$B,MATCH($CF1254,subsample_country_map!$A:$A,0)),INDEX(lookup!$AA:$AA,MATCH($A1254,lookup!$A:$A,0)))</f>
        <v>3_AsiaPac</v>
      </c>
      <c r="AL1254" s="0" t="str">
        <f aca="false">IF(AND($CF1254&lt;&gt;"",IFERROR(INDEX(subsample_country_map!$C:$C,MATCH($CF1254,subsample_country_map!$A:$A,0)),"")&lt;&gt;""),INDEX(subsample_country_map!$C:$C,MATCH($CF1254,subsample_country_map!$A:$A,0)),INDEX(lookup!$AB:$AB,MATCH($A1254,lookup!$A:$A,0)))</f>
        <v>1_developed</v>
      </c>
      <c r="AM1254" s="0" t="str">
        <f aca="false">IF(AND($CF1254&lt;&gt;"",IFERROR(INDEX(subsample_country_map!$D:$D,MATCH($CF1254,subsample_country_map!$A:$A,0)),"")&lt;&gt;""),INDEX(subsample_country_map!$D:$D,MATCH($CF1254,subsample_country_map!$A:$A,0)),INDEX(lookup!$AC:$AC,MATCH($A1254,lookup!$A:$A,0)))</f>
        <v>2_non_western</v>
      </c>
      <c r="AN1254" s="0" t="str">
        <f aca="false">IF(AND($CF1254&lt;&gt;"",IFERROR(INDEX(subsample_country_map!$E:$E,MATCH($CF1254,subsample_country_map!$A:$A,0)),"")&lt;&gt;""),INDEX(subsample_country_map!$E:$E,MATCH($CF1254,subsample_country_map!$A:$A,0)),INDEX(lookup!$AD:$AD,MATCH($A1254,lookup!$A:$A,0)))</f>
        <v>2_civil law</v>
      </c>
      <c r="AO1254" s="0" t="str">
        <f aca="false">INDEX(lookup!$Y:$Y,MATCH($A1254,lookup!$A:$A,0))</f>
        <v>0_published</v>
      </c>
      <c r="AP1254" s="0" t="str">
        <f aca="false">INDEX(lookup!$Z:$Z,MATCH($A1254,lookup!$A:$A,0))</f>
        <v>0_VHB low</v>
      </c>
      <c r="AQ1254" s="0" t="str">
        <f aca="false">INDEX(lookup!$W:$W,MATCH($A1254,lookup!$A:$A,0))</f>
        <v>3_mgmt</v>
      </c>
      <c r="AS1254" s="0" t="s">
        <v>91</v>
      </c>
      <c r="AT1254" s="0" t="s">
        <v>397</v>
      </c>
      <c r="AU1254" s="0" t="s">
        <v>311</v>
      </c>
      <c r="AV1254" s="0" t="s">
        <v>4563</v>
      </c>
      <c r="AX1254" s="0" t="s">
        <v>4347</v>
      </c>
      <c r="BA1254" s="0" t="n">
        <v>510</v>
      </c>
      <c r="BB1254" s="0" t="s">
        <v>347</v>
      </c>
      <c r="BC1254" s="0" t="s">
        <v>1475</v>
      </c>
      <c r="BD1254" s="0" t="s">
        <v>142</v>
      </c>
      <c r="BE1254" s="0" t="s">
        <v>98</v>
      </c>
      <c r="BI1254" s="0" t="s">
        <v>316</v>
      </c>
      <c r="BJ1254" s="0" t="s">
        <v>4564</v>
      </c>
      <c r="BK1254" s="0" t="s">
        <v>486</v>
      </c>
      <c r="BL1254" s="0" t="s">
        <v>4565</v>
      </c>
      <c r="BM1254" s="0" t="s">
        <v>4500</v>
      </c>
      <c r="BN1254" s="0" t="s">
        <v>4496</v>
      </c>
      <c r="BO1254" s="0" t="s">
        <v>769</v>
      </c>
      <c r="BP1254" s="0" t="s">
        <v>4472</v>
      </c>
      <c r="BQ1254" s="0" t="s">
        <v>127</v>
      </c>
      <c r="BT1254" s="0" t="n">
        <v>0</v>
      </c>
      <c r="BU1254" s="0" t="s">
        <v>4477</v>
      </c>
      <c r="BW1254" s="0" t="n">
        <v>2011</v>
      </c>
      <c r="BX1254" s="0" t="n">
        <v>2019</v>
      </c>
      <c r="BY1254" s="0" t="s">
        <v>4478</v>
      </c>
      <c r="BZ1254" s="0" t="n">
        <v>2015</v>
      </c>
      <c r="CA1254" s="0" t="n">
        <v>0.444444444444444</v>
      </c>
      <c r="CB1254" s="0" t="n">
        <v>0</v>
      </c>
      <c r="CC1254" s="0" t="n">
        <v>1</v>
      </c>
      <c r="CD1254" s="0" t="n">
        <v>-0.068581379976269</v>
      </c>
      <c r="CE1254" s="0" t="n">
        <v>1</v>
      </c>
    </row>
    <row r="1255" customFormat="false" ht="15" hidden="false" customHeight="false" outlineLevel="0" collapsed="false">
      <c r="A1255" s="0" t="s">
        <v>4472</v>
      </c>
      <c r="B1255" s="0" t="n">
        <v>2560</v>
      </c>
      <c r="C1255" s="0" t="n">
        <v>-0.0746257900370406</v>
      </c>
      <c r="D1255" s="0" t="n">
        <v>510</v>
      </c>
      <c r="E1255" s="0" t="n">
        <f aca="false">IF(ISNUMBER($BA1255),$BA1255,IF(AND(ISNUMBER($D1255),ISNUMBER($BW1255),ISNUMBER($BX1255)),$D1255*($BX1255-$BW1255+1),""))</f>
        <v>510</v>
      </c>
      <c r="H1255" s="0" t="s">
        <v>118</v>
      </c>
      <c r="I1255" s="0" t="s">
        <v>119</v>
      </c>
      <c r="J1255" s="0" t="n">
        <f aca="false">IF($BW1255&lt;&gt;"",$BW1255,"")</f>
        <v>2011</v>
      </c>
      <c r="K1255" s="0" t="n">
        <f aca="false">IF($BX1255&lt;&gt;"",$BX1255,"")</f>
        <v>2019</v>
      </c>
      <c r="L1255" s="0" t="n">
        <f aca="false">IF(AND(ISNUMBER($BW1255),ISNUMBER($BX1255)),($BW1255+$BX1255)/2,"")</f>
        <v>2015</v>
      </c>
      <c r="M1255" s="0" t="n">
        <f aca="false">IF($L1255&lt;&gt;"",$L1255,"")</f>
        <v>2015</v>
      </c>
      <c r="N1255" s="0" t="n">
        <f aca="false">IF(AND(ISNUMBER($BW1255),ISNUMBER($BX1255)),MIN(1,MAX(0,($BX1255-2016+1)/($BX1255-$BW1255+1))),"")</f>
        <v>0.444444444444444</v>
      </c>
      <c r="O1255" s="0" t="n">
        <f aca="false">IF(AND(ISNUMBER($BW1255),ISNUMBER($BX1255)),MIN(1,MAX(0,($BX1255-2017+1)/($BX1255-$BW1255+1))),"")</f>
        <v>0.333333333333333</v>
      </c>
      <c r="P1255" s="0" t="n">
        <f aca="false">IF(AND(ISNUMBER($BW1255),ISNUMBER($BX1255)),MIN(1,MAX(0,($BX1255-2018+1)/($BX1255-$BW1255+1))),"")</f>
        <v>0.222222222222222</v>
      </c>
      <c r="Q1255" s="0" t="n">
        <f aca="false">IF(AND(ISNUMBER($BW1255),ISNUMBER($BX1255)),MIN(1,MAX(0,($BX1255-2019+1)/($BX1255-$BW1255+1))),"")</f>
        <v>0.111111111111111</v>
      </c>
      <c r="R1255" s="0" t="n">
        <f aca="false">IF(AND(ISNUMBER($BW1255),ISNUMBER($BX1255)),MIN(1,MAX(0,($BX1255-2016+1)/($BX1255-$BW1255+1))),"")</f>
        <v>0.444444444444444</v>
      </c>
      <c r="S1255" s="0" t="n">
        <f aca="false">IF($L1255&lt;&gt;"",IF($L1255&gt;=2015.5,1,0),"")</f>
        <v>0</v>
      </c>
      <c r="T1255" s="0" t="n">
        <f aca="false">IF($L1255&lt;&gt;"",IF($L1255&gt;=2016,1,0),"")</f>
        <v>0</v>
      </c>
      <c r="U1255" s="0" t="n">
        <f aca="false">IF(ISNUMBER($BX1255),IF($BX1255&gt;=2016,1,0),"")</f>
        <v>1</v>
      </c>
      <c r="V1255" s="0" t="n">
        <f aca="false">IF(ISNUMBER($BW1255),IF($BW1255&gt;=2016,1,0),"")</f>
        <v>0</v>
      </c>
      <c r="W1255" s="0" t="str">
        <f aca="false">IF(AND(ISNUMBER($BW1255),ISNUMBER($BX1255)),IF($BW1255&gt;=2016,"post-only",IF($BX1255&lt;2016,"pre-only","mixed")),"")</f>
        <v>mixed</v>
      </c>
      <c r="X1255" s="0" t="n">
        <f aca="false">IF(AND(ISNUMBER($BW1255),ISNUMBER($BX1255)),MIN(1,MAX(0,($BX1255-2017+1)/($BX1255-$BW1255+1))),"")</f>
        <v>0.333333333333333</v>
      </c>
      <c r="Y1255" s="0" t="n">
        <f aca="false">IF(AND(ISNUMBER($BW1255),ISNUMBER($BX1255)),MIN(1,MAX(0,($BX1255-2018+1)/($BX1255-$BW1255+1))),"")</f>
        <v>0.222222222222222</v>
      </c>
      <c r="Z1255" s="0" t="n">
        <f aca="false">IF(AND(ISNUMBER($BW1255),ISNUMBER($BX1255)),MIN(1,MAX(0,($BX1255-2019+1)/($BX1255-$BW1255+1))),"")</f>
        <v>0.111111111111111</v>
      </c>
      <c r="AA1255" s="0" t="n">
        <f aca="false">IF(ISNUMBER($BX1255),IF($BX1255&gt;=2017,1,0),"")</f>
        <v>1</v>
      </c>
      <c r="AB1255" s="0" t="n">
        <f aca="false">IF(ISNUMBER($BX1255),IF($BX1255&gt;=2018,1,0),"")</f>
        <v>1</v>
      </c>
      <c r="AC1255" s="0" t="n">
        <f aca="false">IF(ISNUMBER($BX1255),IF($BX1255&gt;=2019,1,0),"")</f>
        <v>1</v>
      </c>
      <c r="AD1255" s="0" t="n">
        <f aca="false">IF($L1255&lt;&gt;"",IF($L1255&gt;2013,1,0),"")</f>
        <v>1</v>
      </c>
      <c r="AE1255" s="0" t="n">
        <f aca="false">IF($L1255&lt;&gt;"",1+IF($L1255&gt;2011,1,0)+IF($L1255&gt;2014,1,0),"")</f>
        <v>3</v>
      </c>
      <c r="AF1255" s="0" t="s">
        <v>310</v>
      </c>
      <c r="AG1255" s="0" t="s">
        <v>88</v>
      </c>
      <c r="AH1255" s="0" t="s">
        <v>89</v>
      </c>
      <c r="AI1255" s="0" t="s">
        <v>497</v>
      </c>
      <c r="AJ1255" s="0" t="s">
        <v>334</v>
      </c>
      <c r="AK1255" s="0" t="str">
        <f aca="false">IF(AND($CF1255&lt;&gt;"",IFERROR(INDEX(subsample_country_map!$B:$B,MATCH($CF1255,subsample_country_map!$A:$A,0)),"")&lt;&gt;""),INDEX(subsample_country_map!$B:$B,MATCH($CF1255,subsample_country_map!$A:$A,0)),INDEX(lookup!$AA:$AA,MATCH($A1255,lookup!$A:$A,0)))</f>
        <v>3_AsiaPac</v>
      </c>
      <c r="AL1255" s="0" t="str">
        <f aca="false">IF(AND($CF1255&lt;&gt;"",IFERROR(INDEX(subsample_country_map!$C:$C,MATCH($CF1255,subsample_country_map!$A:$A,0)),"")&lt;&gt;""),INDEX(subsample_country_map!$C:$C,MATCH($CF1255,subsample_country_map!$A:$A,0)),INDEX(lookup!$AB:$AB,MATCH($A1255,lookup!$A:$A,0)))</f>
        <v>1_developed</v>
      </c>
      <c r="AM1255" s="0" t="str">
        <f aca="false">IF(AND($CF1255&lt;&gt;"",IFERROR(INDEX(subsample_country_map!$D:$D,MATCH($CF1255,subsample_country_map!$A:$A,0)),"")&lt;&gt;""),INDEX(subsample_country_map!$D:$D,MATCH($CF1255,subsample_country_map!$A:$A,0)),INDEX(lookup!$AC:$AC,MATCH($A1255,lookup!$A:$A,0)))</f>
        <v>2_non_western</v>
      </c>
      <c r="AN1255" s="0" t="str">
        <f aca="false">IF(AND($CF1255&lt;&gt;"",IFERROR(INDEX(subsample_country_map!$E:$E,MATCH($CF1255,subsample_country_map!$A:$A,0)),"")&lt;&gt;""),INDEX(subsample_country_map!$E:$E,MATCH($CF1255,subsample_country_map!$A:$A,0)),INDEX(lookup!$AD:$AD,MATCH($A1255,lookup!$A:$A,0)))</f>
        <v>2_civil law</v>
      </c>
      <c r="AO1255" s="0" t="str">
        <f aca="false">INDEX(lookup!$Y:$Y,MATCH($A1255,lookup!$A:$A,0))</f>
        <v>0_published</v>
      </c>
      <c r="AP1255" s="0" t="str">
        <f aca="false">INDEX(lookup!$Z:$Z,MATCH($A1255,lookup!$A:$A,0))</f>
        <v>0_VHB low</v>
      </c>
      <c r="AQ1255" s="0" t="str">
        <f aca="false">INDEX(lookup!$W:$W,MATCH($A1255,lookup!$A:$A,0))</f>
        <v>3_mgmt</v>
      </c>
      <c r="AS1255" s="0" t="s">
        <v>91</v>
      </c>
      <c r="AT1255" s="0" t="s">
        <v>397</v>
      </c>
      <c r="AU1255" s="0" t="s">
        <v>311</v>
      </c>
      <c r="AV1255" s="0" t="s">
        <v>4566</v>
      </c>
      <c r="AX1255" s="0" t="s">
        <v>3671</v>
      </c>
      <c r="BA1255" s="0" t="n">
        <v>510</v>
      </c>
      <c r="BB1255" s="0" t="s">
        <v>347</v>
      </c>
      <c r="BC1255" s="0" t="s">
        <v>1475</v>
      </c>
      <c r="BD1255" s="0" t="s">
        <v>142</v>
      </c>
      <c r="BE1255" s="0" t="s">
        <v>98</v>
      </c>
      <c r="BI1255" s="0" t="s">
        <v>316</v>
      </c>
      <c r="BJ1255" s="0" t="s">
        <v>4567</v>
      </c>
      <c r="BK1255" s="0" t="s">
        <v>486</v>
      </c>
      <c r="BL1255" s="0" t="s">
        <v>4568</v>
      </c>
      <c r="BM1255" s="0" t="s">
        <v>4504</v>
      </c>
      <c r="BN1255" s="0" t="s">
        <v>4496</v>
      </c>
      <c r="BO1255" s="0" t="s">
        <v>769</v>
      </c>
      <c r="BP1255" s="0" t="s">
        <v>4472</v>
      </c>
      <c r="BQ1255" s="0" t="s">
        <v>2105</v>
      </c>
      <c r="BT1255" s="0" t="n">
        <v>0</v>
      </c>
      <c r="BU1255" s="0" t="s">
        <v>4477</v>
      </c>
      <c r="BW1255" s="0" t="n">
        <v>2011</v>
      </c>
      <c r="BX1255" s="0" t="n">
        <v>2019</v>
      </c>
      <c r="BY1255" s="0" t="s">
        <v>4478</v>
      </c>
      <c r="BZ1255" s="0" t="n">
        <v>2015</v>
      </c>
      <c r="CA1255" s="0" t="n">
        <v>0.444444444444444</v>
      </c>
      <c r="CB1255" s="0" t="n">
        <v>0</v>
      </c>
      <c r="CC1255" s="0" t="n">
        <v>1</v>
      </c>
      <c r="CD1255" s="0" t="n">
        <v>-0.0747647853270287</v>
      </c>
      <c r="CE1255" s="0" t="n">
        <v>1</v>
      </c>
    </row>
    <row r="1256" customFormat="false" ht="15" hidden="false" customHeight="false" outlineLevel="0" collapsed="false">
      <c r="A1256" s="0" t="s">
        <v>4472</v>
      </c>
      <c r="B1256" s="0" t="n">
        <v>2561</v>
      </c>
      <c r="C1256" s="0" t="n">
        <v>-0.0812074702211818</v>
      </c>
      <c r="D1256" s="0" t="n">
        <v>510</v>
      </c>
      <c r="E1256" s="0" t="n">
        <f aca="false">IF(ISNUMBER($BA1256),$BA1256,IF(AND(ISNUMBER($D1256),ISNUMBER($BW1256),ISNUMBER($BX1256)),$D1256*($BX1256-$BW1256+1),""))</f>
        <v>510</v>
      </c>
      <c r="H1256" s="0" t="s">
        <v>118</v>
      </c>
      <c r="I1256" s="0" t="s">
        <v>119</v>
      </c>
      <c r="J1256" s="0" t="n">
        <f aca="false">IF($BW1256&lt;&gt;"",$BW1256,"")</f>
        <v>2011</v>
      </c>
      <c r="K1256" s="0" t="n">
        <f aca="false">IF($BX1256&lt;&gt;"",$BX1256,"")</f>
        <v>2019</v>
      </c>
      <c r="L1256" s="0" t="n">
        <f aca="false">IF(AND(ISNUMBER($BW1256),ISNUMBER($BX1256)),($BW1256+$BX1256)/2,"")</f>
        <v>2015</v>
      </c>
      <c r="M1256" s="0" t="n">
        <f aca="false">IF($L1256&lt;&gt;"",$L1256,"")</f>
        <v>2015</v>
      </c>
      <c r="N1256" s="0" t="n">
        <f aca="false">IF(AND(ISNUMBER($BW1256),ISNUMBER($BX1256)),MIN(1,MAX(0,($BX1256-2016+1)/($BX1256-$BW1256+1))),"")</f>
        <v>0.444444444444444</v>
      </c>
      <c r="O1256" s="0" t="n">
        <f aca="false">IF(AND(ISNUMBER($BW1256),ISNUMBER($BX1256)),MIN(1,MAX(0,($BX1256-2017+1)/($BX1256-$BW1256+1))),"")</f>
        <v>0.333333333333333</v>
      </c>
      <c r="P1256" s="0" t="n">
        <f aca="false">IF(AND(ISNUMBER($BW1256),ISNUMBER($BX1256)),MIN(1,MAX(0,($BX1256-2018+1)/($BX1256-$BW1256+1))),"")</f>
        <v>0.222222222222222</v>
      </c>
      <c r="Q1256" s="0" t="n">
        <f aca="false">IF(AND(ISNUMBER($BW1256),ISNUMBER($BX1256)),MIN(1,MAX(0,($BX1256-2019+1)/($BX1256-$BW1256+1))),"")</f>
        <v>0.111111111111111</v>
      </c>
      <c r="R1256" s="0" t="n">
        <f aca="false">IF(AND(ISNUMBER($BW1256),ISNUMBER($BX1256)),MIN(1,MAX(0,($BX1256-2016+1)/($BX1256-$BW1256+1))),"")</f>
        <v>0.444444444444444</v>
      </c>
      <c r="S1256" s="0" t="n">
        <f aca="false">IF($L1256&lt;&gt;"",IF($L1256&gt;=2015.5,1,0),"")</f>
        <v>0</v>
      </c>
      <c r="T1256" s="0" t="n">
        <f aca="false">IF($L1256&lt;&gt;"",IF($L1256&gt;=2016,1,0),"")</f>
        <v>0</v>
      </c>
      <c r="U1256" s="0" t="n">
        <f aca="false">IF(ISNUMBER($BX1256),IF($BX1256&gt;=2016,1,0),"")</f>
        <v>1</v>
      </c>
      <c r="V1256" s="0" t="n">
        <f aca="false">IF(ISNUMBER($BW1256),IF($BW1256&gt;=2016,1,0),"")</f>
        <v>0</v>
      </c>
      <c r="W1256" s="0" t="str">
        <f aca="false">IF(AND(ISNUMBER($BW1256),ISNUMBER($BX1256)),IF($BW1256&gt;=2016,"post-only",IF($BX1256&lt;2016,"pre-only","mixed")),"")</f>
        <v>mixed</v>
      </c>
      <c r="X1256" s="0" t="n">
        <f aca="false">IF(AND(ISNUMBER($BW1256),ISNUMBER($BX1256)),MIN(1,MAX(0,($BX1256-2017+1)/($BX1256-$BW1256+1))),"")</f>
        <v>0.333333333333333</v>
      </c>
      <c r="Y1256" s="0" t="n">
        <f aca="false">IF(AND(ISNUMBER($BW1256),ISNUMBER($BX1256)),MIN(1,MAX(0,($BX1256-2018+1)/($BX1256-$BW1256+1))),"")</f>
        <v>0.222222222222222</v>
      </c>
      <c r="Z1256" s="0" t="n">
        <f aca="false">IF(AND(ISNUMBER($BW1256),ISNUMBER($BX1256)),MIN(1,MAX(0,($BX1256-2019+1)/($BX1256-$BW1256+1))),"")</f>
        <v>0.111111111111111</v>
      </c>
      <c r="AA1256" s="0" t="n">
        <f aca="false">IF(ISNUMBER($BX1256),IF($BX1256&gt;=2017,1,0),"")</f>
        <v>1</v>
      </c>
      <c r="AB1256" s="0" t="n">
        <f aca="false">IF(ISNUMBER($BX1256),IF($BX1256&gt;=2018,1,0),"")</f>
        <v>1</v>
      </c>
      <c r="AC1256" s="0" t="n">
        <f aca="false">IF(ISNUMBER($BX1256),IF($BX1256&gt;=2019,1,0),"")</f>
        <v>1</v>
      </c>
      <c r="AD1256" s="0" t="n">
        <f aca="false">IF($L1256&lt;&gt;"",IF($L1256&gt;2013,1,0),"")</f>
        <v>1</v>
      </c>
      <c r="AE1256" s="0" t="n">
        <f aca="false">IF($L1256&lt;&gt;"",1+IF($L1256&gt;2011,1,0)+IF($L1256&gt;2014,1,0),"")</f>
        <v>3</v>
      </c>
      <c r="AF1256" s="0" t="s">
        <v>310</v>
      </c>
      <c r="AG1256" s="0" t="s">
        <v>88</v>
      </c>
      <c r="AH1256" s="0" t="s">
        <v>89</v>
      </c>
      <c r="AI1256" s="0" t="s">
        <v>497</v>
      </c>
      <c r="AJ1256" s="0" t="s">
        <v>334</v>
      </c>
      <c r="AK1256" s="0" t="str">
        <f aca="false">IF(AND($CF1256&lt;&gt;"",IFERROR(INDEX(subsample_country_map!$B:$B,MATCH($CF1256,subsample_country_map!$A:$A,0)),"")&lt;&gt;""),INDEX(subsample_country_map!$B:$B,MATCH($CF1256,subsample_country_map!$A:$A,0)),INDEX(lookup!$AA:$AA,MATCH($A1256,lookup!$A:$A,0)))</f>
        <v>3_AsiaPac</v>
      </c>
      <c r="AL1256" s="0" t="str">
        <f aca="false">IF(AND($CF1256&lt;&gt;"",IFERROR(INDEX(subsample_country_map!$C:$C,MATCH($CF1256,subsample_country_map!$A:$A,0)),"")&lt;&gt;""),INDEX(subsample_country_map!$C:$C,MATCH($CF1256,subsample_country_map!$A:$A,0)),INDEX(lookup!$AB:$AB,MATCH($A1256,lookup!$A:$A,0)))</f>
        <v>1_developed</v>
      </c>
      <c r="AM1256" s="0" t="str">
        <f aca="false">IF(AND($CF1256&lt;&gt;"",IFERROR(INDEX(subsample_country_map!$D:$D,MATCH($CF1256,subsample_country_map!$A:$A,0)),"")&lt;&gt;""),INDEX(subsample_country_map!$D:$D,MATCH($CF1256,subsample_country_map!$A:$A,0)),INDEX(lookup!$AC:$AC,MATCH($A1256,lookup!$A:$A,0)))</f>
        <v>2_non_western</v>
      </c>
      <c r="AN1256" s="0" t="str">
        <f aca="false">IF(AND($CF1256&lt;&gt;"",IFERROR(INDEX(subsample_country_map!$E:$E,MATCH($CF1256,subsample_country_map!$A:$A,0)),"")&lt;&gt;""),INDEX(subsample_country_map!$E:$E,MATCH($CF1256,subsample_country_map!$A:$A,0)),INDEX(lookup!$AD:$AD,MATCH($A1256,lookup!$A:$A,0)))</f>
        <v>2_civil law</v>
      </c>
      <c r="AO1256" s="0" t="str">
        <f aca="false">INDEX(lookup!$Y:$Y,MATCH($A1256,lookup!$A:$A,0))</f>
        <v>0_published</v>
      </c>
      <c r="AP1256" s="0" t="str">
        <f aca="false">INDEX(lookup!$Z:$Z,MATCH($A1256,lookup!$A:$A,0))</f>
        <v>0_VHB low</v>
      </c>
      <c r="AQ1256" s="0" t="str">
        <f aca="false">INDEX(lookup!$W:$W,MATCH($A1256,lookup!$A:$A,0))</f>
        <v>3_mgmt</v>
      </c>
      <c r="AS1256" s="0" t="s">
        <v>91</v>
      </c>
      <c r="AT1256" s="0" t="s">
        <v>397</v>
      </c>
      <c r="AU1256" s="0" t="s">
        <v>311</v>
      </c>
      <c r="AV1256" s="0" t="s">
        <v>4569</v>
      </c>
      <c r="AX1256" s="0" t="s">
        <v>1402</v>
      </c>
      <c r="BA1256" s="0" t="n">
        <v>510</v>
      </c>
      <c r="BB1256" s="0" t="s">
        <v>347</v>
      </c>
      <c r="BC1256" s="0" t="s">
        <v>1475</v>
      </c>
      <c r="BD1256" s="0" t="s">
        <v>142</v>
      </c>
      <c r="BE1256" s="0" t="s">
        <v>98</v>
      </c>
      <c r="BI1256" s="0" t="s">
        <v>316</v>
      </c>
      <c r="BJ1256" s="0" t="s">
        <v>4570</v>
      </c>
      <c r="BK1256" s="0" t="s">
        <v>486</v>
      </c>
      <c r="BL1256" s="0" t="s">
        <v>4571</v>
      </c>
      <c r="BM1256" s="0" t="s">
        <v>4509</v>
      </c>
      <c r="BN1256" s="0" t="s">
        <v>4496</v>
      </c>
      <c r="BO1256" s="0" t="s">
        <v>769</v>
      </c>
      <c r="BP1256" s="0" t="s">
        <v>4472</v>
      </c>
      <c r="BQ1256" s="0" t="s">
        <v>2105</v>
      </c>
      <c r="BT1256" s="0" t="n">
        <v>0</v>
      </c>
      <c r="BU1256" s="0" t="s">
        <v>4477</v>
      </c>
      <c r="BW1256" s="0" t="n">
        <v>2011</v>
      </c>
      <c r="BX1256" s="0" t="n">
        <v>2019</v>
      </c>
      <c r="BY1256" s="0" t="s">
        <v>4478</v>
      </c>
      <c r="BZ1256" s="0" t="n">
        <v>2015</v>
      </c>
      <c r="CA1256" s="0" t="n">
        <v>0.444444444444444</v>
      </c>
      <c r="CB1256" s="0" t="n">
        <v>0</v>
      </c>
      <c r="CC1256" s="0" t="n">
        <v>1</v>
      </c>
      <c r="CD1256" s="0" t="n">
        <v>-0.0813866916008151</v>
      </c>
      <c r="CE1256" s="0" t="n">
        <v>1</v>
      </c>
    </row>
    <row r="1257" customFormat="false" ht="15" hidden="false" customHeight="false" outlineLevel="0" collapsed="false">
      <c r="A1257" s="0" t="s">
        <v>4572</v>
      </c>
      <c r="B1257" s="0" t="n">
        <v>2562</v>
      </c>
      <c r="C1257" s="0" t="n">
        <v>0.00171053251552058</v>
      </c>
      <c r="D1257" s="0" t="n">
        <v>2516</v>
      </c>
      <c r="E1257" s="0" t="n">
        <f aca="false">IF(ISNUMBER($BA1257),$BA1257,IF(AND(ISNUMBER($D1257),ISNUMBER($BW1257),ISNUMBER($BX1257)),$D1257*($BX1257-$BW1257+1),""))</f>
        <v>2516</v>
      </c>
      <c r="H1257" s="0" t="s">
        <v>118</v>
      </c>
      <c r="I1257" s="0" t="s">
        <v>119</v>
      </c>
      <c r="J1257" s="0" t="n">
        <f aca="false">IF($BW1257&lt;&gt;"",$BW1257,"")</f>
        <v>2005</v>
      </c>
      <c r="K1257" s="0" t="n">
        <f aca="false">IF($BX1257&lt;&gt;"",$BX1257,"")</f>
        <v>2022</v>
      </c>
      <c r="L1257" s="0" t="n">
        <f aca="false">IF(AND(ISNUMBER($BW1257),ISNUMBER($BX1257)),($BW1257+$BX1257)/2,"")</f>
        <v>2013.5</v>
      </c>
      <c r="M1257" s="0" t="n">
        <f aca="false">IF($L1257&lt;&gt;"",$L1257,"")</f>
        <v>2013.5</v>
      </c>
      <c r="N1257" s="0" t="n">
        <f aca="false">IF(AND(ISNUMBER($BW1257),ISNUMBER($BX1257)),MIN(1,MAX(0,($BX1257-2016+1)/($BX1257-$BW1257+1))),"")</f>
        <v>0.388888888888889</v>
      </c>
      <c r="O1257" s="0" t="n">
        <f aca="false">IF(AND(ISNUMBER($BW1257),ISNUMBER($BX1257)),MIN(1,MAX(0,($BX1257-2017+1)/($BX1257-$BW1257+1))),"")</f>
        <v>0.333333333333333</v>
      </c>
      <c r="P1257" s="0" t="n">
        <f aca="false">IF(AND(ISNUMBER($BW1257),ISNUMBER($BX1257)),MIN(1,MAX(0,($BX1257-2018+1)/($BX1257-$BW1257+1))),"")</f>
        <v>0.277777777777778</v>
      </c>
      <c r="Q1257" s="0" t="n">
        <f aca="false">IF(AND(ISNUMBER($BW1257),ISNUMBER($BX1257)),MIN(1,MAX(0,($BX1257-2019+1)/($BX1257-$BW1257+1))),"")</f>
        <v>0.222222222222222</v>
      </c>
      <c r="R1257" s="0" t="n">
        <f aca="false">IF(AND(ISNUMBER($BW1257),ISNUMBER($BX1257)),MIN(1,MAX(0,($BX1257-2016+1)/($BX1257-$BW1257+1))),"")</f>
        <v>0.388888888888889</v>
      </c>
      <c r="S1257" s="0" t="n">
        <f aca="false">IF($L1257&lt;&gt;"",IF($L1257&gt;=2015.5,1,0),"")</f>
        <v>0</v>
      </c>
      <c r="T1257" s="0" t="n">
        <f aca="false">IF($L1257&lt;&gt;"",IF($L1257&gt;=2016,1,0),"")</f>
        <v>0</v>
      </c>
      <c r="U1257" s="0" t="n">
        <f aca="false">IF(ISNUMBER($BX1257),IF($BX1257&gt;=2016,1,0),"")</f>
        <v>1</v>
      </c>
      <c r="V1257" s="0" t="n">
        <f aca="false">IF(ISNUMBER($BW1257),IF($BW1257&gt;=2016,1,0),"")</f>
        <v>0</v>
      </c>
      <c r="W1257" s="0" t="str">
        <f aca="false">IF(AND(ISNUMBER($BW1257),ISNUMBER($BX1257)),IF($BW1257&gt;=2016,"post-only",IF($BX1257&lt;2016,"pre-only","mixed")),"")</f>
        <v>mixed</v>
      </c>
      <c r="X1257" s="0" t="n">
        <f aca="false">IF(AND(ISNUMBER($BW1257),ISNUMBER($BX1257)),MIN(1,MAX(0,($BX1257-2017+1)/($BX1257-$BW1257+1))),"")</f>
        <v>0.333333333333333</v>
      </c>
      <c r="Y1257" s="0" t="n">
        <f aca="false">IF(AND(ISNUMBER($BW1257),ISNUMBER($BX1257)),MIN(1,MAX(0,($BX1257-2018+1)/($BX1257-$BW1257+1))),"")</f>
        <v>0.277777777777778</v>
      </c>
      <c r="Z1257" s="0" t="n">
        <f aca="false">IF(AND(ISNUMBER($BW1257),ISNUMBER($BX1257)),MIN(1,MAX(0,($BX1257-2019+1)/($BX1257-$BW1257+1))),"")</f>
        <v>0.222222222222222</v>
      </c>
      <c r="AA1257" s="0" t="n">
        <f aca="false">IF(ISNUMBER($BX1257),IF($BX1257&gt;=2017,1,0),"")</f>
        <v>1</v>
      </c>
      <c r="AB1257" s="0" t="n">
        <f aca="false">IF(ISNUMBER($BX1257),IF($BX1257&gt;=2018,1,0),"")</f>
        <v>1</v>
      </c>
      <c r="AC1257" s="0" t="n">
        <f aca="false">IF(ISNUMBER($BX1257),IF($BX1257&gt;=2019,1,0),"")</f>
        <v>1</v>
      </c>
      <c r="AD1257" s="0" t="n">
        <f aca="false">IF($L1257&lt;&gt;"",IF($L1257&gt;2013,1,0),"")</f>
        <v>1</v>
      </c>
      <c r="AE1257" s="0" t="n">
        <f aca="false">IF($L1257&lt;&gt;"",1+IF($L1257&gt;2011,1,0)+IF($L1257&gt;2014,1,0),"")</f>
        <v>2</v>
      </c>
      <c r="AF1257" s="0" t="s">
        <v>747</v>
      </c>
      <c r="AG1257" s="0" t="s">
        <v>88</v>
      </c>
      <c r="AH1257" s="0" t="s">
        <v>90</v>
      </c>
      <c r="AI1257" s="0" t="s">
        <v>334</v>
      </c>
      <c r="AJ1257" s="0" t="s">
        <v>334</v>
      </c>
      <c r="AK1257" s="0" t="str">
        <f aca="false">IF(AND($CF1257&lt;&gt;"",IFERROR(INDEX(subsample_country_map!$B:$B,MATCH($CF1257,subsample_country_map!$A:$A,0)),"")&lt;&gt;""),INDEX(subsample_country_map!$B:$B,MATCH($CF1257,subsample_country_map!$A:$A,0)),INDEX(lookup!$AA:$AA,MATCH($A1257,lookup!$A:$A,0)))</f>
        <v>1_US</v>
      </c>
      <c r="AL1257" s="0" t="str">
        <f aca="false">IF(AND($CF1257&lt;&gt;"",IFERROR(INDEX(subsample_country_map!$C:$C,MATCH($CF1257,subsample_country_map!$A:$A,0)),"")&lt;&gt;""),INDEX(subsample_country_map!$C:$C,MATCH($CF1257,subsample_country_map!$A:$A,0)),INDEX(lookup!$AB:$AB,MATCH($A1257,lookup!$A:$A,0)))</f>
        <v>1_developed</v>
      </c>
      <c r="AM1257" s="0" t="str">
        <f aca="false">IF(AND($CF1257&lt;&gt;"",IFERROR(INDEX(subsample_country_map!$D:$D,MATCH($CF1257,subsample_country_map!$A:$A,0)),"")&lt;&gt;""),INDEX(subsample_country_map!$D:$D,MATCH($CF1257,subsample_country_map!$A:$A,0)),INDEX(lookup!$AC:$AC,MATCH($A1257,lookup!$A:$A,0)))</f>
        <v>1_western</v>
      </c>
      <c r="AN1257" s="0" t="str">
        <f aca="false">IF(AND($CF1257&lt;&gt;"",IFERROR(INDEX(subsample_country_map!$E:$E,MATCH($CF1257,subsample_country_map!$A:$A,0)),"")&lt;&gt;""),INDEX(subsample_country_map!$E:$E,MATCH($CF1257,subsample_country_map!$A:$A,0)),INDEX(lookup!$AD:$AD,MATCH($A1257,lookup!$A:$A,0)))</f>
        <v>1_common law</v>
      </c>
      <c r="AO1257" s="0" t="str">
        <f aca="false">INDEX(lookup!$Y:$Y,MATCH($A1257,lookup!$A:$A,0))</f>
        <v>0_published</v>
      </c>
      <c r="AP1257" s="0" t="str">
        <f aca="false">INDEX(lookup!$Z:$Z,MATCH($A1257,lookup!$A:$A,0))</f>
        <v>1_VHB high</v>
      </c>
      <c r="AQ1257" s="0" t="str">
        <f aca="false">INDEX(lookup!$W:$W,MATCH($A1257,lookup!$A:$A,0))</f>
        <v>1_fin/acc/econ</v>
      </c>
      <c r="AS1257" s="0" t="s">
        <v>91</v>
      </c>
      <c r="AT1257" s="0" t="s">
        <v>397</v>
      </c>
      <c r="AU1257" s="0" t="s">
        <v>93</v>
      </c>
      <c r="AV1257" s="0" t="s">
        <v>4573</v>
      </c>
      <c r="AX1257" s="0" t="s">
        <v>4574</v>
      </c>
      <c r="BA1257" s="0" t="n">
        <v>2516</v>
      </c>
      <c r="BB1257" s="0" t="s">
        <v>4575</v>
      </c>
      <c r="BC1257" s="0" t="s">
        <v>122</v>
      </c>
      <c r="BD1257" s="0" t="s">
        <v>123</v>
      </c>
      <c r="BE1257" s="0" t="s">
        <v>4576</v>
      </c>
      <c r="BF1257" s="0" t="s">
        <v>4577</v>
      </c>
      <c r="BI1257" s="0" t="s">
        <v>502</v>
      </c>
      <c r="BJ1257" s="0" t="s">
        <v>4578</v>
      </c>
      <c r="BK1257" s="0" t="s">
        <v>101</v>
      </c>
      <c r="BL1257" s="0" t="s">
        <v>4579</v>
      </c>
      <c r="BM1257" s="0" t="s">
        <v>4580</v>
      </c>
      <c r="BN1257" s="0" t="s">
        <v>4581</v>
      </c>
      <c r="BO1257" s="0" t="s">
        <v>105</v>
      </c>
      <c r="BP1257" s="0" t="s">
        <v>4572</v>
      </c>
      <c r="BQ1257" s="0" t="s">
        <v>127</v>
      </c>
      <c r="BT1257" s="0" t="n">
        <v>0</v>
      </c>
      <c r="BU1257" s="0" t="s">
        <v>4582</v>
      </c>
      <c r="BW1257" s="0" t="n">
        <v>2005</v>
      </c>
      <c r="BX1257" s="0" t="n">
        <v>2022</v>
      </c>
      <c r="BY1257" s="0" t="s">
        <v>1526</v>
      </c>
      <c r="BZ1257" s="0" t="n">
        <v>2013.5</v>
      </c>
      <c r="CA1257" s="0" t="n">
        <v>0.388888888888889</v>
      </c>
      <c r="CB1257" s="0" t="n">
        <v>0</v>
      </c>
      <c r="CC1257" s="0" t="n">
        <v>1</v>
      </c>
      <c r="CD1257" s="0" t="n">
        <v>0.00171053418381812</v>
      </c>
      <c r="CE1257" s="0" t="n">
        <v>1</v>
      </c>
    </row>
    <row r="1258" customFormat="false" ht="15" hidden="false" customHeight="false" outlineLevel="0" collapsed="false">
      <c r="A1258" s="0" t="s">
        <v>4572</v>
      </c>
      <c r="B1258" s="0" t="n">
        <v>2563</v>
      </c>
      <c r="C1258" s="0" t="n">
        <v>-0.00245603729786487</v>
      </c>
      <c r="D1258" s="0" t="n">
        <v>879256</v>
      </c>
      <c r="E1258" s="0" t="n">
        <f aca="false">IF(ISNUMBER($BA1258),$BA1258,IF(AND(ISNUMBER($D1258),ISNUMBER($BW1258),ISNUMBER($BX1258)),$D1258*($BX1258-$BW1258+1),""))</f>
        <v>879256</v>
      </c>
      <c r="H1258" s="0" t="s">
        <v>118</v>
      </c>
      <c r="I1258" s="0" t="s">
        <v>119</v>
      </c>
      <c r="J1258" s="0" t="n">
        <f aca="false">IF($BW1258&lt;&gt;"",$BW1258,"")</f>
        <v>2005</v>
      </c>
      <c r="K1258" s="0" t="n">
        <f aca="false">IF($BX1258&lt;&gt;"",$BX1258,"")</f>
        <v>2022</v>
      </c>
      <c r="L1258" s="0" t="n">
        <f aca="false">IF(AND(ISNUMBER($BW1258),ISNUMBER($BX1258)),($BW1258+$BX1258)/2,"")</f>
        <v>2013.5</v>
      </c>
      <c r="M1258" s="0" t="n">
        <f aca="false">IF($L1258&lt;&gt;"",$L1258,"")</f>
        <v>2013.5</v>
      </c>
      <c r="N1258" s="0" t="n">
        <f aca="false">IF(AND(ISNUMBER($BW1258),ISNUMBER($BX1258)),MIN(1,MAX(0,($BX1258-2016+1)/($BX1258-$BW1258+1))),"")</f>
        <v>0.388888888888889</v>
      </c>
      <c r="O1258" s="0" t="n">
        <f aca="false">IF(AND(ISNUMBER($BW1258),ISNUMBER($BX1258)),MIN(1,MAX(0,($BX1258-2017+1)/($BX1258-$BW1258+1))),"")</f>
        <v>0.333333333333333</v>
      </c>
      <c r="P1258" s="0" t="n">
        <f aca="false">IF(AND(ISNUMBER($BW1258),ISNUMBER($BX1258)),MIN(1,MAX(0,($BX1258-2018+1)/($BX1258-$BW1258+1))),"")</f>
        <v>0.277777777777778</v>
      </c>
      <c r="Q1258" s="0" t="n">
        <f aca="false">IF(AND(ISNUMBER($BW1258),ISNUMBER($BX1258)),MIN(1,MAX(0,($BX1258-2019+1)/($BX1258-$BW1258+1))),"")</f>
        <v>0.222222222222222</v>
      </c>
      <c r="R1258" s="0" t="n">
        <f aca="false">IF(AND(ISNUMBER($BW1258),ISNUMBER($BX1258)),MIN(1,MAX(0,($BX1258-2016+1)/($BX1258-$BW1258+1))),"")</f>
        <v>0.388888888888889</v>
      </c>
      <c r="S1258" s="0" t="n">
        <f aca="false">IF($L1258&lt;&gt;"",IF($L1258&gt;=2015.5,1,0),"")</f>
        <v>0</v>
      </c>
      <c r="T1258" s="0" t="n">
        <f aca="false">IF($L1258&lt;&gt;"",IF($L1258&gt;=2016,1,0),"")</f>
        <v>0</v>
      </c>
      <c r="U1258" s="0" t="n">
        <f aca="false">IF(ISNUMBER($BX1258),IF($BX1258&gt;=2016,1,0),"")</f>
        <v>1</v>
      </c>
      <c r="V1258" s="0" t="n">
        <f aca="false">IF(ISNUMBER($BW1258),IF($BW1258&gt;=2016,1,0),"")</f>
        <v>0</v>
      </c>
      <c r="W1258" s="0" t="str">
        <f aca="false">IF(AND(ISNUMBER($BW1258),ISNUMBER($BX1258)),IF($BW1258&gt;=2016,"post-only",IF($BX1258&lt;2016,"pre-only","mixed")),"")</f>
        <v>mixed</v>
      </c>
      <c r="X1258" s="0" t="n">
        <f aca="false">IF(AND(ISNUMBER($BW1258),ISNUMBER($BX1258)),MIN(1,MAX(0,($BX1258-2017+1)/($BX1258-$BW1258+1))),"")</f>
        <v>0.333333333333333</v>
      </c>
      <c r="Y1258" s="0" t="n">
        <f aca="false">IF(AND(ISNUMBER($BW1258),ISNUMBER($BX1258)),MIN(1,MAX(0,($BX1258-2018+1)/($BX1258-$BW1258+1))),"")</f>
        <v>0.277777777777778</v>
      </c>
      <c r="Z1258" s="0" t="n">
        <f aca="false">IF(AND(ISNUMBER($BW1258),ISNUMBER($BX1258)),MIN(1,MAX(0,($BX1258-2019+1)/($BX1258-$BW1258+1))),"")</f>
        <v>0.222222222222222</v>
      </c>
      <c r="AA1258" s="0" t="n">
        <f aca="false">IF(ISNUMBER($BX1258),IF($BX1258&gt;=2017,1,0),"")</f>
        <v>1</v>
      </c>
      <c r="AB1258" s="0" t="n">
        <f aca="false">IF(ISNUMBER($BX1258),IF($BX1258&gt;=2018,1,0),"")</f>
        <v>1</v>
      </c>
      <c r="AC1258" s="0" t="n">
        <f aca="false">IF(ISNUMBER($BX1258),IF($BX1258&gt;=2019,1,0),"")</f>
        <v>1</v>
      </c>
      <c r="AD1258" s="0" t="n">
        <f aca="false">IF($L1258&lt;&gt;"",IF($L1258&gt;2013,1,0),"")</f>
        <v>1</v>
      </c>
      <c r="AE1258" s="0" t="n">
        <f aca="false">IF($L1258&lt;&gt;"",1+IF($L1258&gt;2011,1,0)+IF($L1258&gt;2014,1,0),"")</f>
        <v>2</v>
      </c>
      <c r="AF1258" s="0" t="s">
        <v>747</v>
      </c>
      <c r="AG1258" s="0" t="s">
        <v>88</v>
      </c>
      <c r="AH1258" s="0" t="s">
        <v>90</v>
      </c>
      <c r="AI1258" s="0" t="s">
        <v>334</v>
      </c>
      <c r="AJ1258" s="0" t="s">
        <v>334</v>
      </c>
      <c r="AK1258" s="0" t="str">
        <f aca="false">IF(AND($CF1258&lt;&gt;"",IFERROR(INDEX(subsample_country_map!$B:$B,MATCH($CF1258,subsample_country_map!$A:$A,0)),"")&lt;&gt;""),INDEX(subsample_country_map!$B:$B,MATCH($CF1258,subsample_country_map!$A:$A,0)),INDEX(lookup!$AA:$AA,MATCH($A1258,lookup!$A:$A,0)))</f>
        <v>1_US</v>
      </c>
      <c r="AL1258" s="0" t="str">
        <f aca="false">IF(AND($CF1258&lt;&gt;"",IFERROR(INDEX(subsample_country_map!$C:$C,MATCH($CF1258,subsample_country_map!$A:$A,0)),"")&lt;&gt;""),INDEX(subsample_country_map!$C:$C,MATCH($CF1258,subsample_country_map!$A:$A,0)),INDEX(lookup!$AB:$AB,MATCH($A1258,lookup!$A:$A,0)))</f>
        <v>1_developed</v>
      </c>
      <c r="AM1258" s="0" t="str">
        <f aca="false">IF(AND($CF1258&lt;&gt;"",IFERROR(INDEX(subsample_country_map!$D:$D,MATCH($CF1258,subsample_country_map!$A:$A,0)),"")&lt;&gt;""),INDEX(subsample_country_map!$D:$D,MATCH($CF1258,subsample_country_map!$A:$A,0)),INDEX(lookup!$AC:$AC,MATCH($A1258,lookup!$A:$A,0)))</f>
        <v>1_western</v>
      </c>
      <c r="AN1258" s="0" t="str">
        <f aca="false">IF(AND($CF1258&lt;&gt;"",IFERROR(INDEX(subsample_country_map!$E:$E,MATCH($CF1258,subsample_country_map!$A:$A,0)),"")&lt;&gt;""),INDEX(subsample_country_map!$E:$E,MATCH($CF1258,subsample_country_map!$A:$A,0)),INDEX(lookup!$AD:$AD,MATCH($A1258,lookup!$A:$A,0)))</f>
        <v>1_common law</v>
      </c>
      <c r="AO1258" s="0" t="str">
        <f aca="false">INDEX(lookup!$Y:$Y,MATCH($A1258,lookup!$A:$A,0))</f>
        <v>0_published</v>
      </c>
      <c r="AP1258" s="0" t="str">
        <f aca="false">INDEX(lookup!$Z:$Z,MATCH($A1258,lookup!$A:$A,0))</f>
        <v>1_VHB high</v>
      </c>
      <c r="AQ1258" s="0" t="str">
        <f aca="false">INDEX(lookup!$W:$W,MATCH($A1258,lookup!$A:$A,0))</f>
        <v>1_fin/acc/econ</v>
      </c>
      <c r="AS1258" s="0" t="s">
        <v>91</v>
      </c>
      <c r="AT1258" s="0" t="s">
        <v>397</v>
      </c>
      <c r="AU1258" s="0" t="s">
        <v>93</v>
      </c>
      <c r="AV1258" s="0" t="s">
        <v>4583</v>
      </c>
      <c r="AX1258" s="0" t="s">
        <v>4584</v>
      </c>
      <c r="BA1258" s="0" t="n">
        <v>879256</v>
      </c>
      <c r="BB1258" s="0" t="s">
        <v>4575</v>
      </c>
      <c r="BC1258" s="0" t="s">
        <v>122</v>
      </c>
      <c r="BD1258" s="0" t="s">
        <v>123</v>
      </c>
      <c r="BE1258" s="0" t="s">
        <v>4576</v>
      </c>
      <c r="BF1258" s="0" t="s">
        <v>4585</v>
      </c>
      <c r="BI1258" s="0" t="s">
        <v>502</v>
      </c>
      <c r="BJ1258" s="0" t="s">
        <v>4586</v>
      </c>
      <c r="BK1258" s="0" t="s">
        <v>101</v>
      </c>
      <c r="BL1258" s="0" t="s">
        <v>4587</v>
      </c>
      <c r="BM1258" s="0" t="s">
        <v>4580</v>
      </c>
      <c r="BN1258" s="0" t="s">
        <v>4588</v>
      </c>
      <c r="BO1258" s="0" t="s">
        <v>105</v>
      </c>
      <c r="BP1258" s="0" t="s">
        <v>4572</v>
      </c>
      <c r="BQ1258" s="0" t="s">
        <v>127</v>
      </c>
      <c r="BT1258" s="0" t="n">
        <v>0</v>
      </c>
      <c r="BU1258" s="0" t="s">
        <v>4582</v>
      </c>
      <c r="BW1258" s="0" t="n">
        <v>2005</v>
      </c>
      <c r="BX1258" s="0" t="n">
        <v>2022</v>
      </c>
      <c r="BY1258" s="0" t="s">
        <v>1526</v>
      </c>
      <c r="BZ1258" s="0" t="n">
        <v>2013.5</v>
      </c>
      <c r="CA1258" s="0" t="n">
        <v>0.388888888888889</v>
      </c>
      <c r="CB1258" s="0" t="n">
        <v>0</v>
      </c>
      <c r="CC1258" s="0" t="n">
        <v>1</v>
      </c>
      <c r="CD1258" s="0" t="n">
        <v>-0.00245604223625267</v>
      </c>
      <c r="CE1258" s="0" t="n">
        <v>1</v>
      </c>
    </row>
    <row r="1259" customFormat="false" ht="15" hidden="false" customHeight="false" outlineLevel="0" collapsed="false">
      <c r="A1259" s="0" t="s">
        <v>4572</v>
      </c>
      <c r="B1259" s="0" t="n">
        <v>2564</v>
      </c>
      <c r="C1259" s="0" t="n">
        <v>-0.000797451969267106</v>
      </c>
      <c r="D1259" s="0" t="n">
        <v>2516</v>
      </c>
      <c r="E1259" s="0" t="n">
        <f aca="false">IF(ISNUMBER($BA1259),$BA1259,IF(AND(ISNUMBER($D1259),ISNUMBER($BW1259),ISNUMBER($BX1259)),$D1259*($BX1259-$BW1259+1),""))</f>
        <v>2516</v>
      </c>
      <c r="H1259" s="0" t="s">
        <v>118</v>
      </c>
      <c r="I1259" s="0" t="s">
        <v>119</v>
      </c>
      <c r="J1259" s="0" t="n">
        <f aca="false">IF($BW1259&lt;&gt;"",$BW1259,"")</f>
        <v>2005</v>
      </c>
      <c r="K1259" s="0" t="n">
        <f aca="false">IF($BX1259&lt;&gt;"",$BX1259,"")</f>
        <v>2022</v>
      </c>
      <c r="L1259" s="0" t="n">
        <f aca="false">IF(AND(ISNUMBER($BW1259),ISNUMBER($BX1259)),($BW1259+$BX1259)/2,"")</f>
        <v>2013.5</v>
      </c>
      <c r="M1259" s="0" t="n">
        <f aca="false">IF($L1259&lt;&gt;"",$L1259,"")</f>
        <v>2013.5</v>
      </c>
      <c r="N1259" s="0" t="n">
        <f aca="false">IF(AND(ISNUMBER($BW1259),ISNUMBER($BX1259)),MIN(1,MAX(0,($BX1259-2016+1)/($BX1259-$BW1259+1))),"")</f>
        <v>0.388888888888889</v>
      </c>
      <c r="O1259" s="0" t="n">
        <f aca="false">IF(AND(ISNUMBER($BW1259),ISNUMBER($BX1259)),MIN(1,MAX(0,($BX1259-2017+1)/($BX1259-$BW1259+1))),"")</f>
        <v>0.333333333333333</v>
      </c>
      <c r="P1259" s="0" t="n">
        <f aca="false">IF(AND(ISNUMBER($BW1259),ISNUMBER($BX1259)),MIN(1,MAX(0,($BX1259-2018+1)/($BX1259-$BW1259+1))),"")</f>
        <v>0.277777777777778</v>
      </c>
      <c r="Q1259" s="0" t="n">
        <f aca="false">IF(AND(ISNUMBER($BW1259),ISNUMBER($BX1259)),MIN(1,MAX(0,($BX1259-2019+1)/($BX1259-$BW1259+1))),"")</f>
        <v>0.222222222222222</v>
      </c>
      <c r="R1259" s="0" t="n">
        <f aca="false">IF(AND(ISNUMBER($BW1259),ISNUMBER($BX1259)),MIN(1,MAX(0,($BX1259-2016+1)/($BX1259-$BW1259+1))),"")</f>
        <v>0.388888888888889</v>
      </c>
      <c r="S1259" s="0" t="n">
        <f aca="false">IF($L1259&lt;&gt;"",IF($L1259&gt;=2015.5,1,0),"")</f>
        <v>0</v>
      </c>
      <c r="T1259" s="0" t="n">
        <f aca="false">IF($L1259&lt;&gt;"",IF($L1259&gt;=2016,1,0),"")</f>
        <v>0</v>
      </c>
      <c r="U1259" s="0" t="n">
        <f aca="false">IF(ISNUMBER($BX1259),IF($BX1259&gt;=2016,1,0),"")</f>
        <v>1</v>
      </c>
      <c r="V1259" s="0" t="n">
        <f aca="false">IF(ISNUMBER($BW1259),IF($BW1259&gt;=2016,1,0),"")</f>
        <v>0</v>
      </c>
      <c r="W1259" s="0" t="str">
        <f aca="false">IF(AND(ISNUMBER($BW1259),ISNUMBER($BX1259)),IF($BW1259&gt;=2016,"post-only",IF($BX1259&lt;2016,"pre-only","mixed")),"")</f>
        <v>mixed</v>
      </c>
      <c r="X1259" s="0" t="n">
        <f aca="false">IF(AND(ISNUMBER($BW1259),ISNUMBER($BX1259)),MIN(1,MAX(0,($BX1259-2017+1)/($BX1259-$BW1259+1))),"")</f>
        <v>0.333333333333333</v>
      </c>
      <c r="Y1259" s="0" t="n">
        <f aca="false">IF(AND(ISNUMBER($BW1259),ISNUMBER($BX1259)),MIN(1,MAX(0,($BX1259-2018+1)/($BX1259-$BW1259+1))),"")</f>
        <v>0.277777777777778</v>
      </c>
      <c r="Z1259" s="0" t="n">
        <f aca="false">IF(AND(ISNUMBER($BW1259),ISNUMBER($BX1259)),MIN(1,MAX(0,($BX1259-2019+1)/($BX1259-$BW1259+1))),"")</f>
        <v>0.222222222222222</v>
      </c>
      <c r="AA1259" s="0" t="n">
        <f aca="false">IF(ISNUMBER($BX1259),IF($BX1259&gt;=2017,1,0),"")</f>
        <v>1</v>
      </c>
      <c r="AB1259" s="0" t="n">
        <f aca="false">IF(ISNUMBER($BX1259),IF($BX1259&gt;=2018,1,0),"")</f>
        <v>1</v>
      </c>
      <c r="AC1259" s="0" t="n">
        <f aca="false">IF(ISNUMBER($BX1259),IF($BX1259&gt;=2019,1,0),"")</f>
        <v>1</v>
      </c>
      <c r="AD1259" s="0" t="n">
        <f aca="false">IF($L1259&lt;&gt;"",IF($L1259&gt;2013,1,0),"")</f>
        <v>1</v>
      </c>
      <c r="AE1259" s="0" t="n">
        <f aca="false">IF($L1259&lt;&gt;"",1+IF($L1259&gt;2011,1,0)+IF($L1259&gt;2014,1,0),"")</f>
        <v>2</v>
      </c>
      <c r="AF1259" s="0" t="s">
        <v>747</v>
      </c>
      <c r="AG1259" s="0" t="s">
        <v>88</v>
      </c>
      <c r="AH1259" s="0" t="s">
        <v>90</v>
      </c>
      <c r="AI1259" s="0" t="s">
        <v>334</v>
      </c>
      <c r="AJ1259" s="0" t="s">
        <v>334</v>
      </c>
      <c r="AK1259" s="0" t="str">
        <f aca="false">IF(AND($CF1259&lt;&gt;"",IFERROR(INDEX(subsample_country_map!$B:$B,MATCH($CF1259,subsample_country_map!$A:$A,0)),"")&lt;&gt;""),INDEX(subsample_country_map!$B:$B,MATCH($CF1259,subsample_country_map!$A:$A,0)),INDEX(lookup!$AA:$AA,MATCH($A1259,lookup!$A:$A,0)))</f>
        <v>1_US</v>
      </c>
      <c r="AL1259" s="0" t="str">
        <f aca="false">IF(AND($CF1259&lt;&gt;"",IFERROR(INDEX(subsample_country_map!$C:$C,MATCH($CF1259,subsample_country_map!$A:$A,0)),"")&lt;&gt;""),INDEX(subsample_country_map!$C:$C,MATCH($CF1259,subsample_country_map!$A:$A,0)),INDEX(lookup!$AB:$AB,MATCH($A1259,lookup!$A:$A,0)))</f>
        <v>1_developed</v>
      </c>
      <c r="AM1259" s="0" t="str">
        <f aca="false">IF(AND($CF1259&lt;&gt;"",IFERROR(INDEX(subsample_country_map!$D:$D,MATCH($CF1259,subsample_country_map!$A:$A,0)),"")&lt;&gt;""),INDEX(subsample_country_map!$D:$D,MATCH($CF1259,subsample_country_map!$A:$A,0)),INDEX(lookup!$AC:$AC,MATCH($A1259,lookup!$A:$A,0)))</f>
        <v>1_western</v>
      </c>
      <c r="AN1259" s="0" t="str">
        <f aca="false">IF(AND($CF1259&lt;&gt;"",IFERROR(INDEX(subsample_country_map!$E:$E,MATCH($CF1259,subsample_country_map!$A:$A,0)),"")&lt;&gt;""),INDEX(subsample_country_map!$E:$E,MATCH($CF1259,subsample_country_map!$A:$A,0)),INDEX(lookup!$AD:$AD,MATCH($A1259,lookup!$A:$A,0)))</f>
        <v>1_common law</v>
      </c>
      <c r="AO1259" s="0" t="str">
        <f aca="false">INDEX(lookup!$Y:$Y,MATCH($A1259,lookup!$A:$A,0))</f>
        <v>0_published</v>
      </c>
      <c r="AP1259" s="0" t="str">
        <f aca="false">INDEX(lookup!$Z:$Z,MATCH($A1259,lookup!$A:$A,0))</f>
        <v>1_VHB high</v>
      </c>
      <c r="AQ1259" s="0" t="str">
        <f aca="false">INDEX(lookup!$W:$W,MATCH($A1259,lookup!$A:$A,0))</f>
        <v>1_fin/acc/econ</v>
      </c>
      <c r="AS1259" s="0" t="s">
        <v>91</v>
      </c>
      <c r="AT1259" s="0" t="s">
        <v>397</v>
      </c>
      <c r="AU1259" s="0" t="s">
        <v>93</v>
      </c>
      <c r="AV1259" s="0" t="s">
        <v>4589</v>
      </c>
      <c r="AX1259" s="0" t="s">
        <v>4590</v>
      </c>
      <c r="BA1259" s="0" t="n">
        <v>2516</v>
      </c>
      <c r="BB1259" s="0" t="s">
        <v>4575</v>
      </c>
      <c r="BC1259" s="0" t="s">
        <v>122</v>
      </c>
      <c r="BD1259" s="0" t="s">
        <v>123</v>
      </c>
      <c r="BE1259" s="0" t="s">
        <v>4576</v>
      </c>
      <c r="BF1259" s="0" t="s">
        <v>4577</v>
      </c>
      <c r="BI1259" s="0" t="s">
        <v>502</v>
      </c>
      <c r="BJ1259" s="0" t="s">
        <v>4591</v>
      </c>
      <c r="BK1259" s="0" t="s">
        <v>101</v>
      </c>
      <c r="BL1259" s="0" t="s">
        <v>4592</v>
      </c>
      <c r="BM1259" s="0" t="s">
        <v>4593</v>
      </c>
      <c r="BN1259" s="0" t="s">
        <v>4581</v>
      </c>
      <c r="BO1259" s="0" t="s">
        <v>105</v>
      </c>
      <c r="BP1259" s="0" t="s">
        <v>4572</v>
      </c>
      <c r="BQ1259" s="0" t="s">
        <v>127</v>
      </c>
      <c r="BT1259" s="0" t="n">
        <v>0</v>
      </c>
      <c r="BU1259" s="0" t="s">
        <v>4582</v>
      </c>
      <c r="BW1259" s="0" t="n">
        <v>2005</v>
      </c>
      <c r="BX1259" s="0" t="n">
        <v>2022</v>
      </c>
      <c r="BY1259" s="0" t="s">
        <v>1526</v>
      </c>
      <c r="BZ1259" s="0" t="n">
        <v>2013.5</v>
      </c>
      <c r="CA1259" s="0" t="n">
        <v>0.388888888888889</v>
      </c>
      <c r="CB1259" s="0" t="n">
        <v>0</v>
      </c>
      <c r="CC1259" s="0" t="n">
        <v>1</v>
      </c>
      <c r="CD1259" s="0" t="n">
        <v>-0.000797452138308286</v>
      </c>
      <c r="CE1259" s="0" t="n">
        <v>1</v>
      </c>
    </row>
    <row r="1260" customFormat="false" ht="15" hidden="false" customHeight="false" outlineLevel="0" collapsed="false">
      <c r="A1260" s="0" t="s">
        <v>4572</v>
      </c>
      <c r="B1260" s="0" t="n">
        <v>2565</v>
      </c>
      <c r="C1260" s="0" t="n">
        <v>-0.00271624958228455</v>
      </c>
      <c r="D1260" s="0" t="n">
        <v>879256</v>
      </c>
      <c r="E1260" s="0" t="n">
        <f aca="false">IF(ISNUMBER($BA1260),$BA1260,IF(AND(ISNUMBER($D1260),ISNUMBER($BW1260),ISNUMBER($BX1260)),$D1260*($BX1260-$BW1260+1),""))</f>
        <v>879256</v>
      </c>
      <c r="H1260" s="0" t="s">
        <v>118</v>
      </c>
      <c r="I1260" s="0" t="s">
        <v>119</v>
      </c>
      <c r="J1260" s="0" t="n">
        <f aca="false">IF($BW1260&lt;&gt;"",$BW1260,"")</f>
        <v>2005</v>
      </c>
      <c r="K1260" s="0" t="n">
        <f aca="false">IF($BX1260&lt;&gt;"",$BX1260,"")</f>
        <v>2022</v>
      </c>
      <c r="L1260" s="0" t="n">
        <f aca="false">IF(AND(ISNUMBER($BW1260),ISNUMBER($BX1260)),($BW1260+$BX1260)/2,"")</f>
        <v>2013.5</v>
      </c>
      <c r="M1260" s="0" t="n">
        <f aca="false">IF($L1260&lt;&gt;"",$L1260,"")</f>
        <v>2013.5</v>
      </c>
      <c r="N1260" s="0" t="n">
        <f aca="false">IF(AND(ISNUMBER($BW1260),ISNUMBER($BX1260)),MIN(1,MAX(0,($BX1260-2016+1)/($BX1260-$BW1260+1))),"")</f>
        <v>0.388888888888889</v>
      </c>
      <c r="O1260" s="0" t="n">
        <f aca="false">IF(AND(ISNUMBER($BW1260),ISNUMBER($BX1260)),MIN(1,MAX(0,($BX1260-2017+1)/($BX1260-$BW1260+1))),"")</f>
        <v>0.333333333333333</v>
      </c>
      <c r="P1260" s="0" t="n">
        <f aca="false">IF(AND(ISNUMBER($BW1260),ISNUMBER($BX1260)),MIN(1,MAX(0,($BX1260-2018+1)/($BX1260-$BW1260+1))),"")</f>
        <v>0.277777777777778</v>
      </c>
      <c r="Q1260" s="0" t="n">
        <f aca="false">IF(AND(ISNUMBER($BW1260),ISNUMBER($BX1260)),MIN(1,MAX(0,($BX1260-2019+1)/($BX1260-$BW1260+1))),"")</f>
        <v>0.222222222222222</v>
      </c>
      <c r="R1260" s="0" t="n">
        <f aca="false">IF(AND(ISNUMBER($BW1260),ISNUMBER($BX1260)),MIN(1,MAX(0,($BX1260-2016+1)/($BX1260-$BW1260+1))),"")</f>
        <v>0.388888888888889</v>
      </c>
      <c r="S1260" s="0" t="n">
        <f aca="false">IF($L1260&lt;&gt;"",IF($L1260&gt;=2015.5,1,0),"")</f>
        <v>0</v>
      </c>
      <c r="T1260" s="0" t="n">
        <f aca="false">IF($L1260&lt;&gt;"",IF($L1260&gt;=2016,1,0),"")</f>
        <v>0</v>
      </c>
      <c r="U1260" s="0" t="n">
        <f aca="false">IF(ISNUMBER($BX1260),IF($BX1260&gt;=2016,1,0),"")</f>
        <v>1</v>
      </c>
      <c r="V1260" s="0" t="n">
        <f aca="false">IF(ISNUMBER($BW1260),IF($BW1260&gt;=2016,1,0),"")</f>
        <v>0</v>
      </c>
      <c r="W1260" s="0" t="str">
        <f aca="false">IF(AND(ISNUMBER($BW1260),ISNUMBER($BX1260)),IF($BW1260&gt;=2016,"post-only",IF($BX1260&lt;2016,"pre-only","mixed")),"")</f>
        <v>mixed</v>
      </c>
      <c r="X1260" s="0" t="n">
        <f aca="false">IF(AND(ISNUMBER($BW1260),ISNUMBER($BX1260)),MIN(1,MAX(0,($BX1260-2017+1)/($BX1260-$BW1260+1))),"")</f>
        <v>0.333333333333333</v>
      </c>
      <c r="Y1260" s="0" t="n">
        <f aca="false">IF(AND(ISNUMBER($BW1260),ISNUMBER($BX1260)),MIN(1,MAX(0,($BX1260-2018+1)/($BX1260-$BW1260+1))),"")</f>
        <v>0.277777777777778</v>
      </c>
      <c r="Z1260" s="0" t="n">
        <f aca="false">IF(AND(ISNUMBER($BW1260),ISNUMBER($BX1260)),MIN(1,MAX(0,($BX1260-2019+1)/($BX1260-$BW1260+1))),"")</f>
        <v>0.222222222222222</v>
      </c>
      <c r="AA1260" s="0" t="n">
        <f aca="false">IF(ISNUMBER($BX1260),IF($BX1260&gt;=2017,1,0),"")</f>
        <v>1</v>
      </c>
      <c r="AB1260" s="0" t="n">
        <f aca="false">IF(ISNUMBER($BX1260),IF($BX1260&gt;=2018,1,0),"")</f>
        <v>1</v>
      </c>
      <c r="AC1260" s="0" t="n">
        <f aca="false">IF(ISNUMBER($BX1260),IF($BX1260&gt;=2019,1,0),"")</f>
        <v>1</v>
      </c>
      <c r="AD1260" s="0" t="n">
        <f aca="false">IF($L1260&lt;&gt;"",IF($L1260&gt;2013,1,0),"")</f>
        <v>1</v>
      </c>
      <c r="AE1260" s="0" t="n">
        <f aca="false">IF($L1260&lt;&gt;"",1+IF($L1260&gt;2011,1,0)+IF($L1260&gt;2014,1,0),"")</f>
        <v>2</v>
      </c>
      <c r="AF1260" s="0" t="s">
        <v>747</v>
      </c>
      <c r="AG1260" s="0" t="s">
        <v>88</v>
      </c>
      <c r="AH1260" s="0" t="s">
        <v>90</v>
      </c>
      <c r="AI1260" s="0" t="s">
        <v>334</v>
      </c>
      <c r="AJ1260" s="0" t="s">
        <v>334</v>
      </c>
      <c r="AK1260" s="0" t="str">
        <f aca="false">IF(AND($CF1260&lt;&gt;"",IFERROR(INDEX(subsample_country_map!$B:$B,MATCH($CF1260,subsample_country_map!$A:$A,0)),"")&lt;&gt;""),INDEX(subsample_country_map!$B:$B,MATCH($CF1260,subsample_country_map!$A:$A,0)),INDEX(lookup!$AA:$AA,MATCH($A1260,lookup!$A:$A,0)))</f>
        <v>1_US</v>
      </c>
      <c r="AL1260" s="0" t="str">
        <f aca="false">IF(AND($CF1260&lt;&gt;"",IFERROR(INDEX(subsample_country_map!$C:$C,MATCH($CF1260,subsample_country_map!$A:$A,0)),"")&lt;&gt;""),INDEX(subsample_country_map!$C:$C,MATCH($CF1260,subsample_country_map!$A:$A,0)),INDEX(lookup!$AB:$AB,MATCH($A1260,lookup!$A:$A,0)))</f>
        <v>1_developed</v>
      </c>
      <c r="AM1260" s="0" t="str">
        <f aca="false">IF(AND($CF1260&lt;&gt;"",IFERROR(INDEX(subsample_country_map!$D:$D,MATCH($CF1260,subsample_country_map!$A:$A,0)),"")&lt;&gt;""),INDEX(subsample_country_map!$D:$D,MATCH($CF1260,subsample_country_map!$A:$A,0)),INDEX(lookup!$AC:$AC,MATCH($A1260,lookup!$A:$A,0)))</f>
        <v>1_western</v>
      </c>
      <c r="AN1260" s="0" t="str">
        <f aca="false">IF(AND($CF1260&lt;&gt;"",IFERROR(INDEX(subsample_country_map!$E:$E,MATCH($CF1260,subsample_country_map!$A:$A,0)),"")&lt;&gt;""),INDEX(subsample_country_map!$E:$E,MATCH($CF1260,subsample_country_map!$A:$A,0)),INDEX(lookup!$AD:$AD,MATCH($A1260,lookup!$A:$A,0)))</f>
        <v>1_common law</v>
      </c>
      <c r="AO1260" s="0" t="str">
        <f aca="false">INDEX(lookup!$Y:$Y,MATCH($A1260,lookup!$A:$A,0))</f>
        <v>0_published</v>
      </c>
      <c r="AP1260" s="0" t="str">
        <f aca="false">INDEX(lookup!$Z:$Z,MATCH($A1260,lookup!$A:$A,0))</f>
        <v>1_VHB high</v>
      </c>
      <c r="AQ1260" s="0" t="str">
        <f aca="false">INDEX(lookup!$W:$W,MATCH($A1260,lookup!$A:$A,0))</f>
        <v>1_fin/acc/econ</v>
      </c>
      <c r="AS1260" s="0" t="s">
        <v>91</v>
      </c>
      <c r="AT1260" s="0" t="s">
        <v>397</v>
      </c>
      <c r="AU1260" s="0" t="s">
        <v>93</v>
      </c>
      <c r="AV1260" s="0" t="s">
        <v>4594</v>
      </c>
      <c r="AX1260" s="0" t="s">
        <v>4595</v>
      </c>
      <c r="BA1260" s="0" t="n">
        <v>879256</v>
      </c>
      <c r="BB1260" s="0" t="s">
        <v>4575</v>
      </c>
      <c r="BC1260" s="0" t="s">
        <v>122</v>
      </c>
      <c r="BD1260" s="0" t="s">
        <v>123</v>
      </c>
      <c r="BE1260" s="0" t="s">
        <v>4576</v>
      </c>
      <c r="BF1260" s="0" t="s">
        <v>4585</v>
      </c>
      <c r="BI1260" s="0" t="s">
        <v>502</v>
      </c>
      <c r="BJ1260" s="0" t="s">
        <v>4596</v>
      </c>
      <c r="BK1260" s="0" t="s">
        <v>101</v>
      </c>
      <c r="BL1260" s="0" t="s">
        <v>4597</v>
      </c>
      <c r="BM1260" s="0" t="s">
        <v>4593</v>
      </c>
      <c r="BN1260" s="0" t="s">
        <v>4588</v>
      </c>
      <c r="BO1260" s="0" t="s">
        <v>105</v>
      </c>
      <c r="BP1260" s="0" t="s">
        <v>4572</v>
      </c>
      <c r="BQ1260" s="0" t="s">
        <v>127</v>
      </c>
      <c r="BT1260" s="0" t="n">
        <v>0</v>
      </c>
      <c r="BU1260" s="0" t="s">
        <v>4582</v>
      </c>
      <c r="BW1260" s="0" t="n">
        <v>2005</v>
      </c>
      <c r="BX1260" s="0" t="n">
        <v>2022</v>
      </c>
      <c r="BY1260" s="0" t="s">
        <v>1526</v>
      </c>
      <c r="BZ1260" s="0" t="n">
        <v>2013.5</v>
      </c>
      <c r="CA1260" s="0" t="n">
        <v>0.388888888888889</v>
      </c>
      <c r="CB1260" s="0" t="n">
        <v>0</v>
      </c>
      <c r="CC1260" s="0" t="n">
        <v>1</v>
      </c>
      <c r="CD1260" s="0" t="n">
        <v>-0.00271625626248794</v>
      </c>
      <c r="CE1260" s="0" t="n">
        <v>1</v>
      </c>
    </row>
    <row r="1261" customFormat="false" ht="15" hidden="false" customHeight="false" outlineLevel="0" collapsed="false">
      <c r="A1261" s="0" t="s">
        <v>4572</v>
      </c>
      <c r="B1261" s="0" t="n">
        <v>2566</v>
      </c>
      <c r="C1261" s="0" t="n">
        <v>-0.00161085140015769</v>
      </c>
      <c r="D1261" s="0" t="n">
        <v>2516</v>
      </c>
      <c r="E1261" s="0" t="n">
        <f aca="false">IF(ISNUMBER($BA1261),$BA1261,IF(AND(ISNUMBER($D1261),ISNUMBER($BW1261),ISNUMBER($BX1261)),$D1261*($BX1261-$BW1261+1),""))</f>
        <v>2516</v>
      </c>
      <c r="H1261" s="0" t="s">
        <v>118</v>
      </c>
      <c r="I1261" s="0" t="s">
        <v>119</v>
      </c>
      <c r="J1261" s="0" t="n">
        <f aca="false">IF($BW1261&lt;&gt;"",$BW1261,"")</f>
        <v>2005</v>
      </c>
      <c r="K1261" s="0" t="n">
        <f aca="false">IF($BX1261&lt;&gt;"",$BX1261,"")</f>
        <v>2022</v>
      </c>
      <c r="L1261" s="0" t="n">
        <f aca="false">IF(AND(ISNUMBER($BW1261),ISNUMBER($BX1261)),($BW1261+$BX1261)/2,"")</f>
        <v>2013.5</v>
      </c>
      <c r="M1261" s="0" t="n">
        <f aca="false">IF($L1261&lt;&gt;"",$L1261,"")</f>
        <v>2013.5</v>
      </c>
      <c r="N1261" s="0" t="n">
        <f aca="false">IF(AND(ISNUMBER($BW1261),ISNUMBER($BX1261)),MIN(1,MAX(0,($BX1261-2016+1)/($BX1261-$BW1261+1))),"")</f>
        <v>0.388888888888889</v>
      </c>
      <c r="O1261" s="0" t="n">
        <f aca="false">IF(AND(ISNUMBER($BW1261),ISNUMBER($BX1261)),MIN(1,MAX(0,($BX1261-2017+1)/($BX1261-$BW1261+1))),"")</f>
        <v>0.333333333333333</v>
      </c>
      <c r="P1261" s="0" t="n">
        <f aca="false">IF(AND(ISNUMBER($BW1261),ISNUMBER($BX1261)),MIN(1,MAX(0,($BX1261-2018+1)/($BX1261-$BW1261+1))),"")</f>
        <v>0.277777777777778</v>
      </c>
      <c r="Q1261" s="0" t="n">
        <f aca="false">IF(AND(ISNUMBER($BW1261),ISNUMBER($BX1261)),MIN(1,MAX(0,($BX1261-2019+1)/($BX1261-$BW1261+1))),"")</f>
        <v>0.222222222222222</v>
      </c>
      <c r="R1261" s="0" t="n">
        <f aca="false">IF(AND(ISNUMBER($BW1261),ISNUMBER($BX1261)),MIN(1,MAX(0,($BX1261-2016+1)/($BX1261-$BW1261+1))),"")</f>
        <v>0.388888888888889</v>
      </c>
      <c r="S1261" s="0" t="n">
        <f aca="false">IF($L1261&lt;&gt;"",IF($L1261&gt;=2015.5,1,0),"")</f>
        <v>0</v>
      </c>
      <c r="T1261" s="0" t="n">
        <f aca="false">IF($L1261&lt;&gt;"",IF($L1261&gt;=2016,1,0),"")</f>
        <v>0</v>
      </c>
      <c r="U1261" s="0" t="n">
        <f aca="false">IF(ISNUMBER($BX1261),IF($BX1261&gt;=2016,1,0),"")</f>
        <v>1</v>
      </c>
      <c r="V1261" s="0" t="n">
        <f aca="false">IF(ISNUMBER($BW1261),IF($BW1261&gt;=2016,1,0),"")</f>
        <v>0</v>
      </c>
      <c r="W1261" s="0" t="str">
        <f aca="false">IF(AND(ISNUMBER($BW1261),ISNUMBER($BX1261)),IF($BW1261&gt;=2016,"post-only",IF($BX1261&lt;2016,"pre-only","mixed")),"")</f>
        <v>mixed</v>
      </c>
      <c r="X1261" s="0" t="n">
        <f aca="false">IF(AND(ISNUMBER($BW1261),ISNUMBER($BX1261)),MIN(1,MAX(0,($BX1261-2017+1)/($BX1261-$BW1261+1))),"")</f>
        <v>0.333333333333333</v>
      </c>
      <c r="Y1261" s="0" t="n">
        <f aca="false">IF(AND(ISNUMBER($BW1261),ISNUMBER($BX1261)),MIN(1,MAX(0,($BX1261-2018+1)/($BX1261-$BW1261+1))),"")</f>
        <v>0.277777777777778</v>
      </c>
      <c r="Z1261" s="0" t="n">
        <f aca="false">IF(AND(ISNUMBER($BW1261),ISNUMBER($BX1261)),MIN(1,MAX(0,($BX1261-2019+1)/($BX1261-$BW1261+1))),"")</f>
        <v>0.222222222222222</v>
      </c>
      <c r="AA1261" s="0" t="n">
        <f aca="false">IF(ISNUMBER($BX1261),IF($BX1261&gt;=2017,1,0),"")</f>
        <v>1</v>
      </c>
      <c r="AB1261" s="0" t="n">
        <f aca="false">IF(ISNUMBER($BX1261),IF($BX1261&gt;=2018,1,0),"")</f>
        <v>1</v>
      </c>
      <c r="AC1261" s="0" t="n">
        <f aca="false">IF(ISNUMBER($BX1261),IF($BX1261&gt;=2019,1,0),"")</f>
        <v>1</v>
      </c>
      <c r="AD1261" s="0" t="n">
        <f aca="false">IF($L1261&lt;&gt;"",IF($L1261&gt;2013,1,0),"")</f>
        <v>1</v>
      </c>
      <c r="AE1261" s="0" t="n">
        <f aca="false">IF($L1261&lt;&gt;"",1+IF($L1261&gt;2011,1,0)+IF($L1261&gt;2014,1,0),"")</f>
        <v>2</v>
      </c>
      <c r="AF1261" s="0" t="s">
        <v>747</v>
      </c>
      <c r="AG1261" s="0" t="s">
        <v>88</v>
      </c>
      <c r="AH1261" s="0" t="s">
        <v>90</v>
      </c>
      <c r="AI1261" s="0" t="s">
        <v>334</v>
      </c>
      <c r="AJ1261" s="0" t="s">
        <v>334</v>
      </c>
      <c r="AK1261" s="0" t="str">
        <f aca="false">IF(AND($CF1261&lt;&gt;"",IFERROR(INDEX(subsample_country_map!$B:$B,MATCH($CF1261,subsample_country_map!$A:$A,0)),"")&lt;&gt;""),INDEX(subsample_country_map!$B:$B,MATCH($CF1261,subsample_country_map!$A:$A,0)),INDEX(lookup!$AA:$AA,MATCH($A1261,lookup!$A:$A,0)))</f>
        <v>1_US</v>
      </c>
      <c r="AL1261" s="0" t="str">
        <f aca="false">IF(AND($CF1261&lt;&gt;"",IFERROR(INDEX(subsample_country_map!$C:$C,MATCH($CF1261,subsample_country_map!$A:$A,0)),"")&lt;&gt;""),INDEX(subsample_country_map!$C:$C,MATCH($CF1261,subsample_country_map!$A:$A,0)),INDEX(lookup!$AB:$AB,MATCH($A1261,lookup!$A:$A,0)))</f>
        <v>1_developed</v>
      </c>
      <c r="AM1261" s="0" t="str">
        <f aca="false">IF(AND($CF1261&lt;&gt;"",IFERROR(INDEX(subsample_country_map!$D:$D,MATCH($CF1261,subsample_country_map!$A:$A,0)),"")&lt;&gt;""),INDEX(subsample_country_map!$D:$D,MATCH($CF1261,subsample_country_map!$A:$A,0)),INDEX(lookup!$AC:$AC,MATCH($A1261,lookup!$A:$A,0)))</f>
        <v>1_western</v>
      </c>
      <c r="AN1261" s="0" t="str">
        <f aca="false">IF(AND($CF1261&lt;&gt;"",IFERROR(INDEX(subsample_country_map!$E:$E,MATCH($CF1261,subsample_country_map!$A:$A,0)),"")&lt;&gt;""),INDEX(subsample_country_map!$E:$E,MATCH($CF1261,subsample_country_map!$A:$A,0)),INDEX(lookup!$AD:$AD,MATCH($A1261,lookup!$A:$A,0)))</f>
        <v>1_common law</v>
      </c>
      <c r="AO1261" s="0" t="str">
        <f aca="false">INDEX(lookup!$Y:$Y,MATCH($A1261,lookup!$A:$A,0))</f>
        <v>0_published</v>
      </c>
      <c r="AP1261" s="0" t="str">
        <f aca="false">INDEX(lookup!$Z:$Z,MATCH($A1261,lookup!$A:$A,0))</f>
        <v>1_VHB high</v>
      </c>
      <c r="AQ1261" s="0" t="str">
        <f aca="false">INDEX(lookup!$W:$W,MATCH($A1261,lookup!$A:$A,0))</f>
        <v>1_fin/acc/econ</v>
      </c>
      <c r="AS1261" s="0" t="s">
        <v>91</v>
      </c>
      <c r="AT1261" s="0" t="s">
        <v>397</v>
      </c>
      <c r="AU1261" s="0" t="s">
        <v>93</v>
      </c>
      <c r="AV1261" s="0" t="s">
        <v>4598</v>
      </c>
      <c r="AX1261" s="0" t="s">
        <v>4599</v>
      </c>
      <c r="BA1261" s="0" t="n">
        <v>2516</v>
      </c>
      <c r="BB1261" s="0" t="s">
        <v>4575</v>
      </c>
      <c r="BC1261" s="0" t="s">
        <v>122</v>
      </c>
      <c r="BD1261" s="0" t="s">
        <v>123</v>
      </c>
      <c r="BE1261" s="0" t="s">
        <v>4576</v>
      </c>
      <c r="BF1261" s="0" t="s">
        <v>4577</v>
      </c>
      <c r="BI1261" s="0" t="s">
        <v>502</v>
      </c>
      <c r="BJ1261" s="0" t="s">
        <v>4600</v>
      </c>
      <c r="BK1261" s="0" t="s">
        <v>101</v>
      </c>
      <c r="BL1261" s="0" t="s">
        <v>4601</v>
      </c>
      <c r="BM1261" s="0" t="s">
        <v>4602</v>
      </c>
      <c r="BN1261" s="0" t="s">
        <v>4581</v>
      </c>
      <c r="BO1261" s="0" t="s">
        <v>105</v>
      </c>
      <c r="BP1261" s="0" t="s">
        <v>4572</v>
      </c>
      <c r="BQ1261" s="0" t="s">
        <v>127</v>
      </c>
      <c r="BT1261" s="0" t="n">
        <v>0</v>
      </c>
      <c r="BU1261" s="0" t="s">
        <v>4582</v>
      </c>
      <c r="BW1261" s="0" t="n">
        <v>2005</v>
      </c>
      <c r="BX1261" s="0" t="n">
        <v>2022</v>
      </c>
      <c r="BY1261" s="0" t="s">
        <v>1526</v>
      </c>
      <c r="BZ1261" s="0" t="n">
        <v>2013.5</v>
      </c>
      <c r="CA1261" s="0" t="n">
        <v>0.388888888888889</v>
      </c>
      <c r="CB1261" s="0" t="n">
        <v>0</v>
      </c>
      <c r="CC1261" s="0" t="n">
        <v>1</v>
      </c>
      <c r="CD1261" s="0" t="n">
        <v>-0.00161085279346161</v>
      </c>
      <c r="CE1261" s="0" t="n">
        <v>1</v>
      </c>
    </row>
    <row r="1262" customFormat="false" ht="15" hidden="false" customHeight="false" outlineLevel="0" collapsed="false">
      <c r="A1262" s="0" t="s">
        <v>4572</v>
      </c>
      <c r="B1262" s="0" t="n">
        <v>2567</v>
      </c>
      <c r="C1262" s="0" t="n">
        <v>-0.00240911371653467</v>
      </c>
      <c r="D1262" s="0" t="n">
        <v>879256</v>
      </c>
      <c r="E1262" s="0" t="n">
        <f aca="false">IF(ISNUMBER($BA1262),$BA1262,IF(AND(ISNUMBER($D1262),ISNUMBER($BW1262),ISNUMBER($BX1262)),$D1262*($BX1262-$BW1262+1),""))</f>
        <v>879256</v>
      </c>
      <c r="H1262" s="0" t="s">
        <v>118</v>
      </c>
      <c r="I1262" s="0" t="s">
        <v>119</v>
      </c>
      <c r="J1262" s="0" t="n">
        <f aca="false">IF($BW1262&lt;&gt;"",$BW1262,"")</f>
        <v>2005</v>
      </c>
      <c r="K1262" s="0" t="n">
        <f aca="false">IF($BX1262&lt;&gt;"",$BX1262,"")</f>
        <v>2022</v>
      </c>
      <c r="L1262" s="0" t="n">
        <f aca="false">IF(AND(ISNUMBER($BW1262),ISNUMBER($BX1262)),($BW1262+$BX1262)/2,"")</f>
        <v>2013.5</v>
      </c>
      <c r="M1262" s="0" t="n">
        <f aca="false">IF($L1262&lt;&gt;"",$L1262,"")</f>
        <v>2013.5</v>
      </c>
      <c r="N1262" s="0" t="n">
        <f aca="false">IF(AND(ISNUMBER($BW1262),ISNUMBER($BX1262)),MIN(1,MAX(0,($BX1262-2016+1)/($BX1262-$BW1262+1))),"")</f>
        <v>0.388888888888889</v>
      </c>
      <c r="O1262" s="0" t="n">
        <f aca="false">IF(AND(ISNUMBER($BW1262),ISNUMBER($BX1262)),MIN(1,MAX(0,($BX1262-2017+1)/($BX1262-$BW1262+1))),"")</f>
        <v>0.333333333333333</v>
      </c>
      <c r="P1262" s="0" t="n">
        <f aca="false">IF(AND(ISNUMBER($BW1262),ISNUMBER($BX1262)),MIN(1,MAX(0,($BX1262-2018+1)/($BX1262-$BW1262+1))),"")</f>
        <v>0.277777777777778</v>
      </c>
      <c r="Q1262" s="0" t="n">
        <f aca="false">IF(AND(ISNUMBER($BW1262),ISNUMBER($BX1262)),MIN(1,MAX(0,($BX1262-2019+1)/($BX1262-$BW1262+1))),"")</f>
        <v>0.222222222222222</v>
      </c>
      <c r="R1262" s="0" t="n">
        <f aca="false">IF(AND(ISNUMBER($BW1262),ISNUMBER($BX1262)),MIN(1,MAX(0,($BX1262-2016+1)/($BX1262-$BW1262+1))),"")</f>
        <v>0.388888888888889</v>
      </c>
      <c r="S1262" s="0" t="n">
        <f aca="false">IF($L1262&lt;&gt;"",IF($L1262&gt;=2015.5,1,0),"")</f>
        <v>0</v>
      </c>
      <c r="T1262" s="0" t="n">
        <f aca="false">IF($L1262&lt;&gt;"",IF($L1262&gt;=2016,1,0),"")</f>
        <v>0</v>
      </c>
      <c r="U1262" s="0" t="n">
        <f aca="false">IF(ISNUMBER($BX1262),IF($BX1262&gt;=2016,1,0),"")</f>
        <v>1</v>
      </c>
      <c r="V1262" s="0" t="n">
        <f aca="false">IF(ISNUMBER($BW1262),IF($BW1262&gt;=2016,1,0),"")</f>
        <v>0</v>
      </c>
      <c r="W1262" s="0" t="str">
        <f aca="false">IF(AND(ISNUMBER($BW1262),ISNUMBER($BX1262)),IF($BW1262&gt;=2016,"post-only",IF($BX1262&lt;2016,"pre-only","mixed")),"")</f>
        <v>mixed</v>
      </c>
      <c r="X1262" s="0" t="n">
        <f aca="false">IF(AND(ISNUMBER($BW1262),ISNUMBER($BX1262)),MIN(1,MAX(0,($BX1262-2017+1)/($BX1262-$BW1262+1))),"")</f>
        <v>0.333333333333333</v>
      </c>
      <c r="Y1262" s="0" t="n">
        <f aca="false">IF(AND(ISNUMBER($BW1262),ISNUMBER($BX1262)),MIN(1,MAX(0,($BX1262-2018+1)/($BX1262-$BW1262+1))),"")</f>
        <v>0.277777777777778</v>
      </c>
      <c r="Z1262" s="0" t="n">
        <f aca="false">IF(AND(ISNUMBER($BW1262),ISNUMBER($BX1262)),MIN(1,MAX(0,($BX1262-2019+1)/($BX1262-$BW1262+1))),"")</f>
        <v>0.222222222222222</v>
      </c>
      <c r="AA1262" s="0" t="n">
        <f aca="false">IF(ISNUMBER($BX1262),IF($BX1262&gt;=2017,1,0),"")</f>
        <v>1</v>
      </c>
      <c r="AB1262" s="0" t="n">
        <f aca="false">IF(ISNUMBER($BX1262),IF($BX1262&gt;=2018,1,0),"")</f>
        <v>1</v>
      </c>
      <c r="AC1262" s="0" t="n">
        <f aca="false">IF(ISNUMBER($BX1262),IF($BX1262&gt;=2019,1,0),"")</f>
        <v>1</v>
      </c>
      <c r="AD1262" s="0" t="n">
        <f aca="false">IF($L1262&lt;&gt;"",IF($L1262&gt;2013,1,0),"")</f>
        <v>1</v>
      </c>
      <c r="AE1262" s="0" t="n">
        <f aca="false">IF($L1262&lt;&gt;"",1+IF($L1262&gt;2011,1,0)+IF($L1262&gt;2014,1,0),"")</f>
        <v>2</v>
      </c>
      <c r="AF1262" s="0" t="s">
        <v>747</v>
      </c>
      <c r="AG1262" s="0" t="s">
        <v>88</v>
      </c>
      <c r="AH1262" s="0" t="s">
        <v>90</v>
      </c>
      <c r="AI1262" s="0" t="s">
        <v>334</v>
      </c>
      <c r="AJ1262" s="0" t="s">
        <v>334</v>
      </c>
      <c r="AK1262" s="0" t="str">
        <f aca="false">IF(AND($CF1262&lt;&gt;"",IFERROR(INDEX(subsample_country_map!$B:$B,MATCH($CF1262,subsample_country_map!$A:$A,0)),"")&lt;&gt;""),INDEX(subsample_country_map!$B:$B,MATCH($CF1262,subsample_country_map!$A:$A,0)),INDEX(lookup!$AA:$AA,MATCH($A1262,lookup!$A:$A,0)))</f>
        <v>1_US</v>
      </c>
      <c r="AL1262" s="0" t="str">
        <f aca="false">IF(AND($CF1262&lt;&gt;"",IFERROR(INDEX(subsample_country_map!$C:$C,MATCH($CF1262,subsample_country_map!$A:$A,0)),"")&lt;&gt;""),INDEX(subsample_country_map!$C:$C,MATCH($CF1262,subsample_country_map!$A:$A,0)),INDEX(lookup!$AB:$AB,MATCH($A1262,lookup!$A:$A,0)))</f>
        <v>1_developed</v>
      </c>
      <c r="AM1262" s="0" t="str">
        <f aca="false">IF(AND($CF1262&lt;&gt;"",IFERROR(INDEX(subsample_country_map!$D:$D,MATCH($CF1262,subsample_country_map!$A:$A,0)),"")&lt;&gt;""),INDEX(subsample_country_map!$D:$D,MATCH($CF1262,subsample_country_map!$A:$A,0)),INDEX(lookup!$AC:$AC,MATCH($A1262,lookup!$A:$A,0)))</f>
        <v>1_western</v>
      </c>
      <c r="AN1262" s="0" t="str">
        <f aca="false">IF(AND($CF1262&lt;&gt;"",IFERROR(INDEX(subsample_country_map!$E:$E,MATCH($CF1262,subsample_country_map!$A:$A,0)),"")&lt;&gt;""),INDEX(subsample_country_map!$E:$E,MATCH($CF1262,subsample_country_map!$A:$A,0)),INDEX(lookup!$AD:$AD,MATCH($A1262,lookup!$A:$A,0)))</f>
        <v>1_common law</v>
      </c>
      <c r="AO1262" s="0" t="str">
        <f aca="false">INDEX(lookup!$Y:$Y,MATCH($A1262,lookup!$A:$A,0))</f>
        <v>0_published</v>
      </c>
      <c r="AP1262" s="0" t="str">
        <f aca="false">INDEX(lookup!$Z:$Z,MATCH($A1262,lookup!$A:$A,0))</f>
        <v>1_VHB high</v>
      </c>
      <c r="AQ1262" s="0" t="str">
        <f aca="false">INDEX(lookup!$W:$W,MATCH($A1262,lookup!$A:$A,0))</f>
        <v>1_fin/acc/econ</v>
      </c>
      <c r="AS1262" s="0" t="s">
        <v>91</v>
      </c>
      <c r="AT1262" s="0" t="s">
        <v>397</v>
      </c>
      <c r="AU1262" s="0" t="s">
        <v>93</v>
      </c>
      <c r="AV1262" s="0" t="s">
        <v>4603</v>
      </c>
      <c r="AX1262" s="0" t="s">
        <v>4604</v>
      </c>
      <c r="BA1262" s="0" t="n">
        <v>879256</v>
      </c>
      <c r="BB1262" s="0" t="s">
        <v>4575</v>
      </c>
      <c r="BC1262" s="0" t="s">
        <v>122</v>
      </c>
      <c r="BD1262" s="0" t="s">
        <v>123</v>
      </c>
      <c r="BE1262" s="0" t="s">
        <v>4576</v>
      </c>
      <c r="BF1262" s="0" t="s">
        <v>4585</v>
      </c>
      <c r="BI1262" s="0" t="s">
        <v>502</v>
      </c>
      <c r="BJ1262" s="0" t="s">
        <v>4605</v>
      </c>
      <c r="BK1262" s="0" t="s">
        <v>101</v>
      </c>
      <c r="BL1262" s="0" t="s">
        <v>4606</v>
      </c>
      <c r="BM1262" s="0" t="s">
        <v>4602</v>
      </c>
      <c r="BN1262" s="0" t="s">
        <v>4588</v>
      </c>
      <c r="BO1262" s="0" t="s">
        <v>105</v>
      </c>
      <c r="BP1262" s="0" t="s">
        <v>4572</v>
      </c>
      <c r="BQ1262" s="0" t="s">
        <v>127</v>
      </c>
      <c r="BT1262" s="0" t="n">
        <v>0</v>
      </c>
      <c r="BU1262" s="0" t="s">
        <v>4582</v>
      </c>
      <c r="BW1262" s="0" t="n">
        <v>2005</v>
      </c>
      <c r="BX1262" s="0" t="n">
        <v>2022</v>
      </c>
      <c r="BY1262" s="0" t="s">
        <v>1526</v>
      </c>
      <c r="BZ1262" s="0" t="n">
        <v>2013.5</v>
      </c>
      <c r="CA1262" s="0" t="n">
        <v>0.388888888888889</v>
      </c>
      <c r="CB1262" s="0" t="n">
        <v>0</v>
      </c>
      <c r="CC1262" s="0" t="n">
        <v>1</v>
      </c>
      <c r="CD1262" s="0" t="n">
        <v>-0.0024091183772455</v>
      </c>
      <c r="CE1262" s="0" t="n">
        <v>1</v>
      </c>
    </row>
    <row r="1263" customFormat="false" ht="15" hidden="false" customHeight="false" outlineLevel="0" collapsed="false">
      <c r="A1263" s="0" t="s">
        <v>4572</v>
      </c>
      <c r="B1263" s="0" t="n">
        <v>2568</v>
      </c>
      <c r="C1263" s="0" t="n">
        <v>-0.0011586451601199</v>
      </c>
      <c r="D1263" s="0" t="n">
        <v>881772</v>
      </c>
      <c r="E1263" s="0" t="n">
        <f aca="false">IF(ISNUMBER($BA1263),$BA1263,IF(AND(ISNUMBER($D1263),ISNUMBER($BW1263),ISNUMBER($BX1263)),$D1263*($BX1263-$BW1263+1),""))</f>
        <v>881772</v>
      </c>
      <c r="H1263" s="0" t="s">
        <v>118</v>
      </c>
      <c r="I1263" s="0" t="s">
        <v>119</v>
      </c>
      <c r="J1263" s="0" t="n">
        <f aca="false">IF($BW1263&lt;&gt;"",$BW1263,"")</f>
        <v>2005</v>
      </c>
      <c r="K1263" s="0" t="n">
        <f aca="false">IF($BX1263&lt;&gt;"",$BX1263,"")</f>
        <v>2022</v>
      </c>
      <c r="L1263" s="0" t="n">
        <f aca="false">IF(AND(ISNUMBER($BW1263),ISNUMBER($BX1263)),($BW1263+$BX1263)/2,"")</f>
        <v>2013.5</v>
      </c>
      <c r="M1263" s="0" t="n">
        <f aca="false">IF($L1263&lt;&gt;"",$L1263,"")</f>
        <v>2013.5</v>
      </c>
      <c r="N1263" s="0" t="n">
        <f aca="false">IF(AND(ISNUMBER($BW1263),ISNUMBER($BX1263)),MIN(1,MAX(0,($BX1263-2016+1)/($BX1263-$BW1263+1))),"")</f>
        <v>0.388888888888889</v>
      </c>
      <c r="O1263" s="0" t="n">
        <f aca="false">IF(AND(ISNUMBER($BW1263),ISNUMBER($BX1263)),MIN(1,MAX(0,($BX1263-2017+1)/($BX1263-$BW1263+1))),"")</f>
        <v>0.333333333333333</v>
      </c>
      <c r="P1263" s="0" t="n">
        <f aca="false">IF(AND(ISNUMBER($BW1263),ISNUMBER($BX1263)),MIN(1,MAX(0,($BX1263-2018+1)/($BX1263-$BW1263+1))),"")</f>
        <v>0.277777777777778</v>
      </c>
      <c r="Q1263" s="0" t="n">
        <f aca="false">IF(AND(ISNUMBER($BW1263),ISNUMBER($BX1263)),MIN(1,MAX(0,($BX1263-2019+1)/($BX1263-$BW1263+1))),"")</f>
        <v>0.222222222222222</v>
      </c>
      <c r="R1263" s="0" t="n">
        <f aca="false">IF(AND(ISNUMBER($BW1263),ISNUMBER($BX1263)),MIN(1,MAX(0,($BX1263-2016+1)/($BX1263-$BW1263+1))),"")</f>
        <v>0.388888888888889</v>
      </c>
      <c r="S1263" s="0" t="n">
        <f aca="false">IF($L1263&lt;&gt;"",IF($L1263&gt;=2015.5,1,0),"")</f>
        <v>0</v>
      </c>
      <c r="T1263" s="0" t="n">
        <f aca="false">IF($L1263&lt;&gt;"",IF($L1263&gt;=2016,1,0),"")</f>
        <v>0</v>
      </c>
      <c r="U1263" s="0" t="n">
        <f aca="false">IF(ISNUMBER($BX1263),IF($BX1263&gt;=2016,1,0),"")</f>
        <v>1</v>
      </c>
      <c r="V1263" s="0" t="n">
        <f aca="false">IF(ISNUMBER($BW1263),IF($BW1263&gt;=2016,1,0),"")</f>
        <v>0</v>
      </c>
      <c r="W1263" s="0" t="str">
        <f aca="false">IF(AND(ISNUMBER($BW1263),ISNUMBER($BX1263)),IF($BW1263&gt;=2016,"post-only",IF($BX1263&lt;2016,"pre-only","mixed")),"")</f>
        <v>mixed</v>
      </c>
      <c r="X1263" s="0" t="n">
        <f aca="false">IF(AND(ISNUMBER($BW1263),ISNUMBER($BX1263)),MIN(1,MAX(0,($BX1263-2017+1)/($BX1263-$BW1263+1))),"")</f>
        <v>0.333333333333333</v>
      </c>
      <c r="Y1263" s="0" t="n">
        <f aca="false">IF(AND(ISNUMBER($BW1263),ISNUMBER($BX1263)),MIN(1,MAX(0,($BX1263-2018+1)/($BX1263-$BW1263+1))),"")</f>
        <v>0.277777777777778</v>
      </c>
      <c r="Z1263" s="0" t="n">
        <f aca="false">IF(AND(ISNUMBER($BW1263),ISNUMBER($BX1263)),MIN(1,MAX(0,($BX1263-2019+1)/($BX1263-$BW1263+1))),"")</f>
        <v>0.222222222222222</v>
      </c>
      <c r="AA1263" s="0" t="n">
        <f aca="false">IF(ISNUMBER($BX1263),IF($BX1263&gt;=2017,1,0),"")</f>
        <v>1</v>
      </c>
      <c r="AB1263" s="0" t="n">
        <f aca="false">IF(ISNUMBER($BX1263),IF($BX1263&gt;=2018,1,0),"")</f>
        <v>1</v>
      </c>
      <c r="AC1263" s="0" t="n">
        <f aca="false">IF(ISNUMBER($BX1263),IF($BX1263&gt;=2019,1,0),"")</f>
        <v>1</v>
      </c>
      <c r="AD1263" s="0" t="n">
        <f aca="false">IF($L1263&lt;&gt;"",IF($L1263&gt;2013,1,0),"")</f>
        <v>1</v>
      </c>
      <c r="AE1263" s="0" t="n">
        <f aca="false">IF($L1263&lt;&gt;"",1+IF($L1263&gt;2011,1,0)+IF($L1263&gt;2014,1,0),"")</f>
        <v>2</v>
      </c>
      <c r="AF1263" s="0" t="s">
        <v>747</v>
      </c>
      <c r="AG1263" s="0" t="s">
        <v>88</v>
      </c>
      <c r="AH1263" s="0" t="s">
        <v>90</v>
      </c>
      <c r="AI1263" s="0" t="s">
        <v>334</v>
      </c>
      <c r="AJ1263" s="0" t="s">
        <v>334</v>
      </c>
      <c r="AK1263" s="0" t="str">
        <f aca="false">IF(AND($CF1263&lt;&gt;"",IFERROR(INDEX(subsample_country_map!$B:$B,MATCH($CF1263,subsample_country_map!$A:$A,0)),"")&lt;&gt;""),INDEX(subsample_country_map!$B:$B,MATCH($CF1263,subsample_country_map!$A:$A,0)),INDEX(lookup!$AA:$AA,MATCH($A1263,lookup!$A:$A,0)))</f>
        <v>1_US</v>
      </c>
      <c r="AL1263" s="0" t="str">
        <f aca="false">IF(AND($CF1263&lt;&gt;"",IFERROR(INDEX(subsample_country_map!$C:$C,MATCH($CF1263,subsample_country_map!$A:$A,0)),"")&lt;&gt;""),INDEX(subsample_country_map!$C:$C,MATCH($CF1263,subsample_country_map!$A:$A,0)),INDEX(lookup!$AB:$AB,MATCH($A1263,lookup!$A:$A,0)))</f>
        <v>1_developed</v>
      </c>
      <c r="AM1263" s="0" t="str">
        <f aca="false">IF(AND($CF1263&lt;&gt;"",IFERROR(INDEX(subsample_country_map!$D:$D,MATCH($CF1263,subsample_country_map!$A:$A,0)),"")&lt;&gt;""),INDEX(subsample_country_map!$D:$D,MATCH($CF1263,subsample_country_map!$A:$A,0)),INDEX(lookup!$AC:$AC,MATCH($A1263,lookup!$A:$A,0)))</f>
        <v>1_western</v>
      </c>
      <c r="AN1263" s="0" t="str">
        <f aca="false">IF(AND($CF1263&lt;&gt;"",IFERROR(INDEX(subsample_country_map!$E:$E,MATCH($CF1263,subsample_country_map!$A:$A,0)),"")&lt;&gt;""),INDEX(subsample_country_map!$E:$E,MATCH($CF1263,subsample_country_map!$A:$A,0)),INDEX(lookup!$AD:$AD,MATCH($A1263,lookup!$A:$A,0)))</f>
        <v>1_common law</v>
      </c>
      <c r="AO1263" s="0" t="str">
        <f aca="false">INDEX(lookup!$Y:$Y,MATCH($A1263,lookup!$A:$A,0))</f>
        <v>0_published</v>
      </c>
      <c r="AP1263" s="0" t="str">
        <f aca="false">INDEX(lookup!$Z:$Z,MATCH($A1263,lookup!$A:$A,0))</f>
        <v>1_VHB high</v>
      </c>
      <c r="AQ1263" s="0" t="str">
        <f aca="false">INDEX(lookup!$W:$W,MATCH($A1263,lookup!$A:$A,0))</f>
        <v>1_fin/acc/econ</v>
      </c>
      <c r="AS1263" s="0" t="s">
        <v>91</v>
      </c>
      <c r="AT1263" s="0" t="s">
        <v>397</v>
      </c>
      <c r="AU1263" s="0" t="s">
        <v>93</v>
      </c>
      <c r="AV1263" s="0" t="s">
        <v>4607</v>
      </c>
      <c r="AX1263" s="0" t="s">
        <v>4608</v>
      </c>
      <c r="BA1263" s="0" t="n">
        <v>881772</v>
      </c>
      <c r="BB1263" s="0" t="s">
        <v>4575</v>
      </c>
      <c r="BC1263" s="0" t="s">
        <v>122</v>
      </c>
      <c r="BD1263" s="0" t="s">
        <v>123</v>
      </c>
      <c r="BE1263" s="0" t="s">
        <v>98</v>
      </c>
      <c r="BI1263" s="0" t="s">
        <v>336</v>
      </c>
      <c r="BJ1263" s="0" t="s">
        <v>4609</v>
      </c>
      <c r="BK1263" s="0" t="s">
        <v>144</v>
      </c>
      <c r="BL1263" s="0" t="s">
        <v>4610</v>
      </c>
      <c r="BM1263" s="0" t="s">
        <v>4580</v>
      </c>
      <c r="BN1263" s="0" t="s">
        <v>4611</v>
      </c>
      <c r="BO1263" s="0" t="s">
        <v>105</v>
      </c>
      <c r="BP1263" s="0" t="s">
        <v>4572</v>
      </c>
      <c r="BQ1263" s="0" t="s">
        <v>127</v>
      </c>
      <c r="BT1263" s="0" t="n">
        <v>0</v>
      </c>
      <c r="BU1263" s="0" t="s">
        <v>4582</v>
      </c>
      <c r="BW1263" s="0" t="n">
        <v>2005</v>
      </c>
      <c r="BX1263" s="0" t="n">
        <v>2022</v>
      </c>
      <c r="BY1263" s="0" t="s">
        <v>1526</v>
      </c>
      <c r="BZ1263" s="0" t="n">
        <v>2013.5</v>
      </c>
      <c r="CA1263" s="0" t="n">
        <v>0.388888888888889</v>
      </c>
      <c r="CB1263" s="0" t="n">
        <v>0</v>
      </c>
      <c r="CC1263" s="0" t="n">
        <v>1</v>
      </c>
      <c r="CD1263" s="0" t="n">
        <v>-0.00115864567859804</v>
      </c>
      <c r="CE1263" s="0" t="n">
        <v>1</v>
      </c>
    </row>
    <row r="1264" customFormat="false" ht="15" hidden="false" customHeight="false" outlineLevel="0" collapsed="false">
      <c r="A1264" s="0" t="s">
        <v>4572</v>
      </c>
      <c r="B1264" s="0" t="n">
        <v>2569</v>
      </c>
      <c r="C1264" s="0" t="n">
        <v>-0.00125555375366156</v>
      </c>
      <c r="D1264" s="0" t="n">
        <v>881772</v>
      </c>
      <c r="E1264" s="0" t="n">
        <f aca="false">IF(ISNUMBER($BA1264),$BA1264,IF(AND(ISNUMBER($D1264),ISNUMBER($BW1264),ISNUMBER($BX1264)),$D1264*($BX1264-$BW1264+1),""))</f>
        <v>881772</v>
      </c>
      <c r="H1264" s="0" t="s">
        <v>118</v>
      </c>
      <c r="I1264" s="0" t="s">
        <v>119</v>
      </c>
      <c r="J1264" s="0" t="n">
        <f aca="false">IF($BW1264&lt;&gt;"",$BW1264,"")</f>
        <v>2005</v>
      </c>
      <c r="K1264" s="0" t="n">
        <f aca="false">IF($BX1264&lt;&gt;"",$BX1264,"")</f>
        <v>2022</v>
      </c>
      <c r="L1264" s="0" t="n">
        <f aca="false">IF(AND(ISNUMBER($BW1264),ISNUMBER($BX1264)),($BW1264+$BX1264)/2,"")</f>
        <v>2013.5</v>
      </c>
      <c r="M1264" s="0" t="n">
        <f aca="false">IF($L1264&lt;&gt;"",$L1264,"")</f>
        <v>2013.5</v>
      </c>
      <c r="N1264" s="0" t="n">
        <f aca="false">IF(AND(ISNUMBER($BW1264),ISNUMBER($BX1264)),MIN(1,MAX(0,($BX1264-2016+1)/($BX1264-$BW1264+1))),"")</f>
        <v>0.388888888888889</v>
      </c>
      <c r="O1264" s="0" t="n">
        <f aca="false">IF(AND(ISNUMBER($BW1264),ISNUMBER($BX1264)),MIN(1,MAX(0,($BX1264-2017+1)/($BX1264-$BW1264+1))),"")</f>
        <v>0.333333333333333</v>
      </c>
      <c r="P1264" s="0" t="n">
        <f aca="false">IF(AND(ISNUMBER($BW1264),ISNUMBER($BX1264)),MIN(1,MAX(0,($BX1264-2018+1)/($BX1264-$BW1264+1))),"")</f>
        <v>0.277777777777778</v>
      </c>
      <c r="Q1264" s="0" t="n">
        <f aca="false">IF(AND(ISNUMBER($BW1264),ISNUMBER($BX1264)),MIN(1,MAX(0,($BX1264-2019+1)/($BX1264-$BW1264+1))),"")</f>
        <v>0.222222222222222</v>
      </c>
      <c r="R1264" s="0" t="n">
        <f aca="false">IF(AND(ISNUMBER($BW1264),ISNUMBER($BX1264)),MIN(1,MAX(0,($BX1264-2016+1)/($BX1264-$BW1264+1))),"")</f>
        <v>0.388888888888889</v>
      </c>
      <c r="S1264" s="0" t="n">
        <f aca="false">IF($L1264&lt;&gt;"",IF($L1264&gt;=2015.5,1,0),"")</f>
        <v>0</v>
      </c>
      <c r="T1264" s="0" t="n">
        <f aca="false">IF($L1264&lt;&gt;"",IF($L1264&gt;=2016,1,0),"")</f>
        <v>0</v>
      </c>
      <c r="U1264" s="0" t="n">
        <f aca="false">IF(ISNUMBER($BX1264),IF($BX1264&gt;=2016,1,0),"")</f>
        <v>1</v>
      </c>
      <c r="V1264" s="0" t="n">
        <f aca="false">IF(ISNUMBER($BW1264),IF($BW1264&gt;=2016,1,0),"")</f>
        <v>0</v>
      </c>
      <c r="W1264" s="0" t="str">
        <f aca="false">IF(AND(ISNUMBER($BW1264),ISNUMBER($BX1264)),IF($BW1264&gt;=2016,"post-only",IF($BX1264&lt;2016,"pre-only","mixed")),"")</f>
        <v>mixed</v>
      </c>
      <c r="X1264" s="0" t="n">
        <f aca="false">IF(AND(ISNUMBER($BW1264),ISNUMBER($BX1264)),MIN(1,MAX(0,($BX1264-2017+1)/($BX1264-$BW1264+1))),"")</f>
        <v>0.333333333333333</v>
      </c>
      <c r="Y1264" s="0" t="n">
        <f aca="false">IF(AND(ISNUMBER($BW1264),ISNUMBER($BX1264)),MIN(1,MAX(0,($BX1264-2018+1)/($BX1264-$BW1264+1))),"")</f>
        <v>0.277777777777778</v>
      </c>
      <c r="Z1264" s="0" t="n">
        <f aca="false">IF(AND(ISNUMBER($BW1264),ISNUMBER($BX1264)),MIN(1,MAX(0,($BX1264-2019+1)/($BX1264-$BW1264+1))),"")</f>
        <v>0.222222222222222</v>
      </c>
      <c r="AA1264" s="0" t="n">
        <f aca="false">IF(ISNUMBER($BX1264),IF($BX1264&gt;=2017,1,0),"")</f>
        <v>1</v>
      </c>
      <c r="AB1264" s="0" t="n">
        <f aca="false">IF(ISNUMBER($BX1264),IF($BX1264&gt;=2018,1,0),"")</f>
        <v>1</v>
      </c>
      <c r="AC1264" s="0" t="n">
        <f aca="false">IF(ISNUMBER($BX1264),IF($BX1264&gt;=2019,1,0),"")</f>
        <v>1</v>
      </c>
      <c r="AD1264" s="0" t="n">
        <f aca="false">IF($L1264&lt;&gt;"",IF($L1264&gt;2013,1,0),"")</f>
        <v>1</v>
      </c>
      <c r="AE1264" s="0" t="n">
        <f aca="false">IF($L1264&lt;&gt;"",1+IF($L1264&gt;2011,1,0)+IF($L1264&gt;2014,1,0),"")</f>
        <v>2</v>
      </c>
      <c r="AF1264" s="0" t="s">
        <v>747</v>
      </c>
      <c r="AG1264" s="0" t="s">
        <v>88</v>
      </c>
      <c r="AH1264" s="0" t="s">
        <v>90</v>
      </c>
      <c r="AI1264" s="0" t="s">
        <v>334</v>
      </c>
      <c r="AJ1264" s="0" t="s">
        <v>334</v>
      </c>
      <c r="AK1264" s="0" t="str">
        <f aca="false">IF(AND($CF1264&lt;&gt;"",IFERROR(INDEX(subsample_country_map!$B:$B,MATCH($CF1264,subsample_country_map!$A:$A,0)),"")&lt;&gt;""),INDEX(subsample_country_map!$B:$B,MATCH($CF1264,subsample_country_map!$A:$A,0)),INDEX(lookup!$AA:$AA,MATCH($A1264,lookup!$A:$A,0)))</f>
        <v>1_US</v>
      </c>
      <c r="AL1264" s="0" t="str">
        <f aca="false">IF(AND($CF1264&lt;&gt;"",IFERROR(INDEX(subsample_country_map!$C:$C,MATCH($CF1264,subsample_country_map!$A:$A,0)),"")&lt;&gt;""),INDEX(subsample_country_map!$C:$C,MATCH($CF1264,subsample_country_map!$A:$A,0)),INDEX(lookup!$AB:$AB,MATCH($A1264,lookup!$A:$A,0)))</f>
        <v>1_developed</v>
      </c>
      <c r="AM1264" s="0" t="str">
        <f aca="false">IF(AND($CF1264&lt;&gt;"",IFERROR(INDEX(subsample_country_map!$D:$D,MATCH($CF1264,subsample_country_map!$A:$A,0)),"")&lt;&gt;""),INDEX(subsample_country_map!$D:$D,MATCH($CF1264,subsample_country_map!$A:$A,0)),INDEX(lookup!$AC:$AC,MATCH($A1264,lookup!$A:$A,0)))</f>
        <v>1_western</v>
      </c>
      <c r="AN1264" s="0" t="str">
        <f aca="false">IF(AND($CF1264&lt;&gt;"",IFERROR(INDEX(subsample_country_map!$E:$E,MATCH($CF1264,subsample_country_map!$A:$A,0)),"")&lt;&gt;""),INDEX(subsample_country_map!$E:$E,MATCH($CF1264,subsample_country_map!$A:$A,0)),INDEX(lookup!$AD:$AD,MATCH($A1264,lookup!$A:$A,0)))</f>
        <v>1_common law</v>
      </c>
      <c r="AO1264" s="0" t="str">
        <f aca="false">INDEX(lookup!$Y:$Y,MATCH($A1264,lookup!$A:$A,0))</f>
        <v>0_published</v>
      </c>
      <c r="AP1264" s="0" t="str">
        <f aca="false">INDEX(lookup!$Z:$Z,MATCH($A1264,lookup!$A:$A,0))</f>
        <v>1_VHB high</v>
      </c>
      <c r="AQ1264" s="0" t="str">
        <f aca="false">INDEX(lookup!$W:$W,MATCH($A1264,lookup!$A:$A,0))</f>
        <v>1_fin/acc/econ</v>
      </c>
      <c r="AS1264" s="0" t="s">
        <v>91</v>
      </c>
      <c r="AT1264" s="0" t="s">
        <v>397</v>
      </c>
      <c r="AU1264" s="0" t="s">
        <v>93</v>
      </c>
      <c r="AV1264" s="0" t="s">
        <v>4612</v>
      </c>
      <c r="AX1264" s="0" t="s">
        <v>4613</v>
      </c>
      <c r="BA1264" s="0" t="n">
        <v>881772</v>
      </c>
      <c r="BB1264" s="0" t="s">
        <v>4575</v>
      </c>
      <c r="BC1264" s="0" t="s">
        <v>122</v>
      </c>
      <c r="BD1264" s="0" t="s">
        <v>123</v>
      </c>
      <c r="BE1264" s="0" t="s">
        <v>98</v>
      </c>
      <c r="BI1264" s="0" t="s">
        <v>336</v>
      </c>
      <c r="BJ1264" s="0" t="s">
        <v>4614</v>
      </c>
      <c r="BK1264" s="0" t="s">
        <v>144</v>
      </c>
      <c r="BL1264" s="0" t="s">
        <v>4615</v>
      </c>
      <c r="BM1264" s="0" t="s">
        <v>4593</v>
      </c>
      <c r="BN1264" s="0" t="s">
        <v>4611</v>
      </c>
      <c r="BO1264" s="0" t="s">
        <v>105</v>
      </c>
      <c r="BP1264" s="0" t="s">
        <v>4572</v>
      </c>
      <c r="BQ1264" s="0" t="s">
        <v>127</v>
      </c>
      <c r="BT1264" s="0" t="n">
        <v>0</v>
      </c>
      <c r="BU1264" s="0" t="s">
        <v>4582</v>
      </c>
      <c r="BW1264" s="0" t="n">
        <v>2005</v>
      </c>
      <c r="BX1264" s="0" t="n">
        <v>2022</v>
      </c>
      <c r="BY1264" s="0" t="s">
        <v>1526</v>
      </c>
      <c r="BZ1264" s="0" t="n">
        <v>2013.5</v>
      </c>
      <c r="CA1264" s="0" t="n">
        <v>0.388888888888889</v>
      </c>
      <c r="CB1264" s="0" t="n">
        <v>0</v>
      </c>
      <c r="CC1264" s="0" t="n">
        <v>1</v>
      </c>
      <c r="CD1264" s="0" t="n">
        <v>-0.0012555544134202</v>
      </c>
      <c r="CE1264" s="0" t="n">
        <v>1</v>
      </c>
    </row>
    <row r="1265" customFormat="false" ht="15" hidden="false" customHeight="false" outlineLevel="0" collapsed="false">
      <c r="A1265" s="0" t="s">
        <v>4572</v>
      </c>
      <c r="B1265" s="0" t="n">
        <v>2570</v>
      </c>
      <c r="C1265" s="0" t="n">
        <v>-0.00116077501967945</v>
      </c>
      <c r="D1265" s="0" t="n">
        <v>881772</v>
      </c>
      <c r="E1265" s="0" t="n">
        <f aca="false">IF(ISNUMBER($BA1265),$BA1265,IF(AND(ISNUMBER($D1265),ISNUMBER($BW1265),ISNUMBER($BX1265)),$D1265*($BX1265-$BW1265+1),""))</f>
        <v>881772</v>
      </c>
      <c r="H1265" s="0" t="s">
        <v>118</v>
      </c>
      <c r="I1265" s="0" t="s">
        <v>119</v>
      </c>
      <c r="J1265" s="0" t="n">
        <f aca="false">IF($BW1265&lt;&gt;"",$BW1265,"")</f>
        <v>2005</v>
      </c>
      <c r="K1265" s="0" t="n">
        <f aca="false">IF($BX1265&lt;&gt;"",$BX1265,"")</f>
        <v>2022</v>
      </c>
      <c r="L1265" s="0" t="n">
        <f aca="false">IF(AND(ISNUMBER($BW1265),ISNUMBER($BX1265)),($BW1265+$BX1265)/2,"")</f>
        <v>2013.5</v>
      </c>
      <c r="M1265" s="0" t="n">
        <f aca="false">IF($L1265&lt;&gt;"",$L1265,"")</f>
        <v>2013.5</v>
      </c>
      <c r="N1265" s="0" t="n">
        <f aca="false">IF(AND(ISNUMBER($BW1265),ISNUMBER($BX1265)),MIN(1,MAX(0,($BX1265-2016+1)/($BX1265-$BW1265+1))),"")</f>
        <v>0.388888888888889</v>
      </c>
      <c r="O1265" s="0" t="n">
        <f aca="false">IF(AND(ISNUMBER($BW1265),ISNUMBER($BX1265)),MIN(1,MAX(0,($BX1265-2017+1)/($BX1265-$BW1265+1))),"")</f>
        <v>0.333333333333333</v>
      </c>
      <c r="P1265" s="0" t="n">
        <f aca="false">IF(AND(ISNUMBER($BW1265),ISNUMBER($BX1265)),MIN(1,MAX(0,($BX1265-2018+1)/($BX1265-$BW1265+1))),"")</f>
        <v>0.277777777777778</v>
      </c>
      <c r="Q1265" s="0" t="n">
        <f aca="false">IF(AND(ISNUMBER($BW1265),ISNUMBER($BX1265)),MIN(1,MAX(0,($BX1265-2019+1)/($BX1265-$BW1265+1))),"")</f>
        <v>0.222222222222222</v>
      </c>
      <c r="R1265" s="0" t="n">
        <f aca="false">IF(AND(ISNUMBER($BW1265),ISNUMBER($BX1265)),MIN(1,MAX(0,($BX1265-2016+1)/($BX1265-$BW1265+1))),"")</f>
        <v>0.388888888888889</v>
      </c>
      <c r="S1265" s="0" t="n">
        <f aca="false">IF($L1265&lt;&gt;"",IF($L1265&gt;=2015.5,1,0),"")</f>
        <v>0</v>
      </c>
      <c r="T1265" s="0" t="n">
        <f aca="false">IF($L1265&lt;&gt;"",IF($L1265&gt;=2016,1,0),"")</f>
        <v>0</v>
      </c>
      <c r="U1265" s="0" t="n">
        <f aca="false">IF(ISNUMBER($BX1265),IF($BX1265&gt;=2016,1,0),"")</f>
        <v>1</v>
      </c>
      <c r="V1265" s="0" t="n">
        <f aca="false">IF(ISNUMBER($BW1265),IF($BW1265&gt;=2016,1,0),"")</f>
        <v>0</v>
      </c>
      <c r="W1265" s="0" t="str">
        <f aca="false">IF(AND(ISNUMBER($BW1265),ISNUMBER($BX1265)),IF($BW1265&gt;=2016,"post-only",IF($BX1265&lt;2016,"pre-only","mixed")),"")</f>
        <v>mixed</v>
      </c>
      <c r="X1265" s="0" t="n">
        <f aca="false">IF(AND(ISNUMBER($BW1265),ISNUMBER($BX1265)),MIN(1,MAX(0,($BX1265-2017+1)/($BX1265-$BW1265+1))),"")</f>
        <v>0.333333333333333</v>
      </c>
      <c r="Y1265" s="0" t="n">
        <f aca="false">IF(AND(ISNUMBER($BW1265),ISNUMBER($BX1265)),MIN(1,MAX(0,($BX1265-2018+1)/($BX1265-$BW1265+1))),"")</f>
        <v>0.277777777777778</v>
      </c>
      <c r="Z1265" s="0" t="n">
        <f aca="false">IF(AND(ISNUMBER($BW1265),ISNUMBER($BX1265)),MIN(1,MAX(0,($BX1265-2019+1)/($BX1265-$BW1265+1))),"")</f>
        <v>0.222222222222222</v>
      </c>
      <c r="AA1265" s="0" t="n">
        <f aca="false">IF(ISNUMBER($BX1265),IF($BX1265&gt;=2017,1,0),"")</f>
        <v>1</v>
      </c>
      <c r="AB1265" s="0" t="n">
        <f aca="false">IF(ISNUMBER($BX1265),IF($BX1265&gt;=2018,1,0),"")</f>
        <v>1</v>
      </c>
      <c r="AC1265" s="0" t="n">
        <f aca="false">IF(ISNUMBER($BX1265),IF($BX1265&gt;=2019,1,0),"")</f>
        <v>1</v>
      </c>
      <c r="AD1265" s="0" t="n">
        <f aca="false">IF($L1265&lt;&gt;"",IF($L1265&gt;2013,1,0),"")</f>
        <v>1</v>
      </c>
      <c r="AE1265" s="0" t="n">
        <f aca="false">IF($L1265&lt;&gt;"",1+IF($L1265&gt;2011,1,0)+IF($L1265&gt;2014,1,0),"")</f>
        <v>2</v>
      </c>
      <c r="AF1265" s="0" t="s">
        <v>747</v>
      </c>
      <c r="AG1265" s="0" t="s">
        <v>88</v>
      </c>
      <c r="AH1265" s="0" t="s">
        <v>90</v>
      </c>
      <c r="AI1265" s="0" t="s">
        <v>334</v>
      </c>
      <c r="AJ1265" s="0" t="s">
        <v>334</v>
      </c>
      <c r="AK1265" s="0" t="str">
        <f aca="false">IF(AND($CF1265&lt;&gt;"",IFERROR(INDEX(subsample_country_map!$B:$B,MATCH($CF1265,subsample_country_map!$A:$A,0)),"")&lt;&gt;""),INDEX(subsample_country_map!$B:$B,MATCH($CF1265,subsample_country_map!$A:$A,0)),INDEX(lookup!$AA:$AA,MATCH($A1265,lookup!$A:$A,0)))</f>
        <v>1_US</v>
      </c>
      <c r="AL1265" s="0" t="str">
        <f aca="false">IF(AND($CF1265&lt;&gt;"",IFERROR(INDEX(subsample_country_map!$C:$C,MATCH($CF1265,subsample_country_map!$A:$A,0)),"")&lt;&gt;""),INDEX(subsample_country_map!$C:$C,MATCH($CF1265,subsample_country_map!$A:$A,0)),INDEX(lookup!$AB:$AB,MATCH($A1265,lookup!$A:$A,0)))</f>
        <v>1_developed</v>
      </c>
      <c r="AM1265" s="0" t="str">
        <f aca="false">IF(AND($CF1265&lt;&gt;"",IFERROR(INDEX(subsample_country_map!$D:$D,MATCH($CF1265,subsample_country_map!$A:$A,0)),"")&lt;&gt;""),INDEX(subsample_country_map!$D:$D,MATCH($CF1265,subsample_country_map!$A:$A,0)),INDEX(lookup!$AC:$AC,MATCH($A1265,lookup!$A:$A,0)))</f>
        <v>1_western</v>
      </c>
      <c r="AN1265" s="0" t="str">
        <f aca="false">IF(AND($CF1265&lt;&gt;"",IFERROR(INDEX(subsample_country_map!$E:$E,MATCH($CF1265,subsample_country_map!$A:$A,0)),"")&lt;&gt;""),INDEX(subsample_country_map!$E:$E,MATCH($CF1265,subsample_country_map!$A:$A,0)),INDEX(lookup!$AD:$AD,MATCH($A1265,lookup!$A:$A,0)))</f>
        <v>1_common law</v>
      </c>
      <c r="AO1265" s="0" t="str">
        <f aca="false">INDEX(lookup!$Y:$Y,MATCH($A1265,lookup!$A:$A,0))</f>
        <v>0_published</v>
      </c>
      <c r="AP1265" s="0" t="str">
        <f aca="false">INDEX(lookup!$Z:$Z,MATCH($A1265,lookup!$A:$A,0))</f>
        <v>1_VHB high</v>
      </c>
      <c r="AQ1265" s="0" t="str">
        <f aca="false">INDEX(lookup!$W:$W,MATCH($A1265,lookup!$A:$A,0))</f>
        <v>1_fin/acc/econ</v>
      </c>
      <c r="AS1265" s="0" t="s">
        <v>91</v>
      </c>
      <c r="AT1265" s="0" t="s">
        <v>397</v>
      </c>
      <c r="AU1265" s="0" t="s">
        <v>93</v>
      </c>
      <c r="AV1265" s="0" t="s">
        <v>4616</v>
      </c>
      <c r="AX1265" s="0" t="s">
        <v>4617</v>
      </c>
      <c r="BA1265" s="0" t="n">
        <v>881772</v>
      </c>
      <c r="BB1265" s="0" t="s">
        <v>4575</v>
      </c>
      <c r="BC1265" s="0" t="s">
        <v>122</v>
      </c>
      <c r="BD1265" s="0" t="s">
        <v>123</v>
      </c>
      <c r="BE1265" s="0" t="s">
        <v>98</v>
      </c>
      <c r="BI1265" s="0" t="s">
        <v>336</v>
      </c>
      <c r="BJ1265" s="0" t="s">
        <v>4618</v>
      </c>
      <c r="BK1265" s="0" t="s">
        <v>144</v>
      </c>
      <c r="BL1265" s="0" t="s">
        <v>4619</v>
      </c>
      <c r="BM1265" s="0" t="s">
        <v>4602</v>
      </c>
      <c r="BN1265" s="0" t="s">
        <v>4611</v>
      </c>
      <c r="BO1265" s="0" t="s">
        <v>105</v>
      </c>
      <c r="BP1265" s="0" t="s">
        <v>4572</v>
      </c>
      <c r="BQ1265" s="0" t="s">
        <v>127</v>
      </c>
      <c r="BT1265" s="0" t="n">
        <v>0</v>
      </c>
      <c r="BU1265" s="0" t="s">
        <v>4582</v>
      </c>
      <c r="BW1265" s="0" t="n">
        <v>2005</v>
      </c>
      <c r="BX1265" s="0" t="n">
        <v>2022</v>
      </c>
      <c r="BY1265" s="0" t="s">
        <v>1526</v>
      </c>
      <c r="BZ1265" s="0" t="n">
        <v>2013.5</v>
      </c>
      <c r="CA1265" s="0" t="n">
        <v>0.388888888888889</v>
      </c>
      <c r="CB1265" s="0" t="n">
        <v>0</v>
      </c>
      <c r="CC1265" s="0" t="n">
        <v>1</v>
      </c>
      <c r="CD1265" s="0" t="n">
        <v>-0.0011607755410221</v>
      </c>
      <c r="CE1265" s="0" t="n">
        <v>1</v>
      </c>
    </row>
    <row r="1266" customFormat="false" ht="15" hidden="false" customHeight="false" outlineLevel="0" collapsed="false">
      <c r="A1266" s="0" t="s">
        <v>4572</v>
      </c>
      <c r="B1266" s="0" t="n">
        <v>2571</v>
      </c>
      <c r="C1266" s="0" t="n">
        <v>-0.0332035719370056</v>
      </c>
      <c r="D1266" s="0" t="n">
        <v>2428</v>
      </c>
      <c r="E1266" s="0" t="n">
        <f aca="false">IF(ISNUMBER($BA1266),$BA1266,IF(AND(ISNUMBER($D1266),ISNUMBER($BW1266),ISNUMBER($BX1266)),$D1266*($BX1266-$BW1266+1),""))</f>
        <v>2428</v>
      </c>
      <c r="H1266" s="0" t="s">
        <v>118</v>
      </c>
      <c r="I1266" s="0" t="s">
        <v>119</v>
      </c>
      <c r="J1266" s="0" t="n">
        <f aca="false">IF($BW1266&lt;&gt;"",$BW1266,"")</f>
        <v>2005</v>
      </c>
      <c r="K1266" s="0" t="n">
        <f aca="false">IF($BX1266&lt;&gt;"",$BX1266,"")</f>
        <v>2022</v>
      </c>
      <c r="L1266" s="0" t="n">
        <f aca="false">IF(AND(ISNUMBER($BW1266),ISNUMBER($BX1266)),($BW1266+$BX1266)/2,"")</f>
        <v>2013.5</v>
      </c>
      <c r="M1266" s="0" t="n">
        <f aca="false">IF($L1266&lt;&gt;"",$L1266,"")</f>
        <v>2013.5</v>
      </c>
      <c r="N1266" s="0" t="n">
        <f aca="false">IF(AND(ISNUMBER($BW1266),ISNUMBER($BX1266)),MIN(1,MAX(0,($BX1266-2016+1)/($BX1266-$BW1266+1))),"")</f>
        <v>0.388888888888889</v>
      </c>
      <c r="O1266" s="0" t="n">
        <f aca="false">IF(AND(ISNUMBER($BW1266),ISNUMBER($BX1266)),MIN(1,MAX(0,($BX1266-2017+1)/($BX1266-$BW1266+1))),"")</f>
        <v>0.333333333333333</v>
      </c>
      <c r="P1266" s="0" t="n">
        <f aca="false">IF(AND(ISNUMBER($BW1266),ISNUMBER($BX1266)),MIN(1,MAX(0,($BX1266-2018+1)/($BX1266-$BW1266+1))),"")</f>
        <v>0.277777777777778</v>
      </c>
      <c r="Q1266" s="0" t="n">
        <f aca="false">IF(AND(ISNUMBER($BW1266),ISNUMBER($BX1266)),MIN(1,MAX(0,($BX1266-2019+1)/($BX1266-$BW1266+1))),"")</f>
        <v>0.222222222222222</v>
      </c>
      <c r="R1266" s="0" t="n">
        <f aca="false">IF(AND(ISNUMBER($BW1266),ISNUMBER($BX1266)),MIN(1,MAX(0,($BX1266-2016+1)/($BX1266-$BW1266+1))),"")</f>
        <v>0.388888888888889</v>
      </c>
      <c r="S1266" s="0" t="n">
        <f aca="false">IF($L1266&lt;&gt;"",IF($L1266&gt;=2015.5,1,0),"")</f>
        <v>0</v>
      </c>
      <c r="T1266" s="0" t="n">
        <f aca="false">IF($L1266&lt;&gt;"",IF($L1266&gt;=2016,1,0),"")</f>
        <v>0</v>
      </c>
      <c r="U1266" s="0" t="n">
        <f aca="false">IF(ISNUMBER($BX1266),IF($BX1266&gt;=2016,1,0),"")</f>
        <v>1</v>
      </c>
      <c r="V1266" s="0" t="n">
        <f aca="false">IF(ISNUMBER($BW1266),IF($BW1266&gt;=2016,1,0),"")</f>
        <v>0</v>
      </c>
      <c r="W1266" s="0" t="str">
        <f aca="false">IF(AND(ISNUMBER($BW1266),ISNUMBER($BX1266)),IF($BW1266&gt;=2016,"post-only",IF($BX1266&lt;2016,"pre-only","mixed")),"")</f>
        <v>mixed</v>
      </c>
      <c r="X1266" s="0" t="n">
        <f aca="false">IF(AND(ISNUMBER($BW1266),ISNUMBER($BX1266)),MIN(1,MAX(0,($BX1266-2017+1)/($BX1266-$BW1266+1))),"")</f>
        <v>0.333333333333333</v>
      </c>
      <c r="Y1266" s="0" t="n">
        <f aca="false">IF(AND(ISNUMBER($BW1266),ISNUMBER($BX1266)),MIN(1,MAX(0,($BX1266-2018+1)/($BX1266-$BW1266+1))),"")</f>
        <v>0.277777777777778</v>
      </c>
      <c r="Z1266" s="0" t="n">
        <f aca="false">IF(AND(ISNUMBER($BW1266),ISNUMBER($BX1266)),MIN(1,MAX(0,($BX1266-2019+1)/($BX1266-$BW1266+1))),"")</f>
        <v>0.222222222222222</v>
      </c>
      <c r="AA1266" s="0" t="n">
        <f aca="false">IF(ISNUMBER($BX1266),IF($BX1266&gt;=2017,1,0),"")</f>
        <v>1</v>
      </c>
      <c r="AB1266" s="0" t="n">
        <f aca="false">IF(ISNUMBER($BX1266),IF($BX1266&gt;=2018,1,0),"")</f>
        <v>1</v>
      </c>
      <c r="AC1266" s="0" t="n">
        <f aca="false">IF(ISNUMBER($BX1266),IF($BX1266&gt;=2019,1,0),"")</f>
        <v>1</v>
      </c>
      <c r="AD1266" s="0" t="n">
        <f aca="false">IF($L1266&lt;&gt;"",IF($L1266&gt;2013,1,0),"")</f>
        <v>1</v>
      </c>
      <c r="AE1266" s="0" t="n">
        <f aca="false">IF($L1266&lt;&gt;"",1+IF($L1266&gt;2011,1,0)+IF($L1266&gt;2014,1,0),"")</f>
        <v>2</v>
      </c>
      <c r="AF1266" s="0" t="s">
        <v>747</v>
      </c>
      <c r="AG1266" s="0" t="s">
        <v>88</v>
      </c>
      <c r="AH1266" s="0" t="s">
        <v>90</v>
      </c>
      <c r="AI1266" s="0" t="s">
        <v>334</v>
      </c>
      <c r="AJ1266" s="0" t="s">
        <v>334</v>
      </c>
      <c r="AK1266" s="0" t="str">
        <f aca="false">IF(AND($CF1266&lt;&gt;"",IFERROR(INDEX(subsample_country_map!$B:$B,MATCH($CF1266,subsample_country_map!$A:$A,0)),"")&lt;&gt;""),INDEX(subsample_country_map!$B:$B,MATCH($CF1266,subsample_country_map!$A:$A,0)),INDEX(lookup!$AA:$AA,MATCH($A1266,lookup!$A:$A,0)))</f>
        <v>1_US</v>
      </c>
      <c r="AL1266" s="0" t="str">
        <f aca="false">IF(AND($CF1266&lt;&gt;"",IFERROR(INDEX(subsample_country_map!$C:$C,MATCH($CF1266,subsample_country_map!$A:$A,0)),"")&lt;&gt;""),INDEX(subsample_country_map!$C:$C,MATCH($CF1266,subsample_country_map!$A:$A,0)),INDEX(lookup!$AB:$AB,MATCH($A1266,lookup!$A:$A,0)))</f>
        <v>1_developed</v>
      </c>
      <c r="AM1266" s="0" t="str">
        <f aca="false">IF(AND($CF1266&lt;&gt;"",IFERROR(INDEX(subsample_country_map!$D:$D,MATCH($CF1266,subsample_country_map!$A:$A,0)),"")&lt;&gt;""),INDEX(subsample_country_map!$D:$D,MATCH($CF1266,subsample_country_map!$A:$A,0)),INDEX(lookup!$AC:$AC,MATCH($A1266,lookup!$A:$A,0)))</f>
        <v>1_western</v>
      </c>
      <c r="AN1266" s="0" t="str">
        <f aca="false">IF(AND($CF1266&lt;&gt;"",IFERROR(INDEX(subsample_country_map!$E:$E,MATCH($CF1266,subsample_country_map!$A:$A,0)),"")&lt;&gt;""),INDEX(subsample_country_map!$E:$E,MATCH($CF1266,subsample_country_map!$A:$A,0)),INDEX(lookup!$AD:$AD,MATCH($A1266,lookup!$A:$A,0)))</f>
        <v>1_common law</v>
      </c>
      <c r="AO1266" s="0" t="str">
        <f aca="false">INDEX(lookup!$Y:$Y,MATCH($A1266,lookup!$A:$A,0))</f>
        <v>0_published</v>
      </c>
      <c r="AP1266" s="0" t="str">
        <f aca="false">INDEX(lookup!$Z:$Z,MATCH($A1266,lookup!$A:$A,0))</f>
        <v>1_VHB high</v>
      </c>
      <c r="AQ1266" s="0" t="str">
        <f aca="false">INDEX(lookup!$W:$W,MATCH($A1266,lookup!$A:$A,0))</f>
        <v>1_fin/acc/econ</v>
      </c>
      <c r="AS1266" s="0" t="s">
        <v>91</v>
      </c>
      <c r="AT1266" s="0" t="s">
        <v>397</v>
      </c>
      <c r="AU1266" s="0" t="s">
        <v>93</v>
      </c>
      <c r="AV1266" s="0" t="s">
        <v>4620</v>
      </c>
      <c r="AX1266" s="0" t="s">
        <v>4621</v>
      </c>
      <c r="BA1266" s="0" t="n">
        <v>2428</v>
      </c>
      <c r="BB1266" s="0" t="s">
        <v>4575</v>
      </c>
      <c r="BC1266" s="0" t="s">
        <v>122</v>
      </c>
      <c r="BD1266" s="0" t="s">
        <v>4622</v>
      </c>
      <c r="BE1266" s="0" t="s">
        <v>4623</v>
      </c>
      <c r="BF1266" s="0" t="s">
        <v>4577</v>
      </c>
      <c r="BI1266" s="0" t="s">
        <v>143</v>
      </c>
      <c r="BJ1266" s="0" t="s">
        <v>4578</v>
      </c>
      <c r="BK1266" s="0" t="s">
        <v>318</v>
      </c>
      <c r="BL1266" s="0" t="s">
        <v>4624</v>
      </c>
      <c r="BM1266" s="0" t="s">
        <v>4580</v>
      </c>
      <c r="BN1266" s="0" t="s">
        <v>4581</v>
      </c>
      <c r="BO1266" s="0" t="s">
        <v>105</v>
      </c>
      <c r="BP1266" s="0" t="s">
        <v>4572</v>
      </c>
      <c r="BQ1266" s="0" t="s">
        <v>127</v>
      </c>
      <c r="BT1266" s="0" t="n">
        <v>0</v>
      </c>
      <c r="BU1266" s="0" t="s">
        <v>4582</v>
      </c>
      <c r="BW1266" s="0" t="n">
        <v>2005</v>
      </c>
      <c r="BX1266" s="0" t="n">
        <v>2022</v>
      </c>
      <c r="BY1266" s="0" t="s">
        <v>1526</v>
      </c>
      <c r="BZ1266" s="0" t="n">
        <v>2013.5</v>
      </c>
      <c r="CA1266" s="0" t="n">
        <v>0.388888888888889</v>
      </c>
      <c r="CB1266" s="0" t="n">
        <v>0</v>
      </c>
      <c r="CC1266" s="0" t="n">
        <v>1</v>
      </c>
      <c r="CD1266" s="0" t="n">
        <v>-0.0332157820750852</v>
      </c>
      <c r="CE1266" s="0" t="n">
        <v>1</v>
      </c>
    </row>
    <row r="1267" customFormat="false" ht="15" hidden="false" customHeight="false" outlineLevel="0" collapsed="false">
      <c r="A1267" s="0" t="s">
        <v>4572</v>
      </c>
      <c r="B1267" s="0" t="n">
        <v>2572</v>
      </c>
      <c r="C1267" s="0" t="n">
        <v>-0.0211041521652573</v>
      </c>
      <c r="D1267" s="0" t="n">
        <v>8525</v>
      </c>
      <c r="E1267" s="0" t="n">
        <f aca="false">IF(ISNUMBER($BA1267),$BA1267,IF(AND(ISNUMBER($D1267),ISNUMBER($BW1267),ISNUMBER($BX1267)),$D1267*($BX1267-$BW1267+1),""))</f>
        <v>8525</v>
      </c>
      <c r="H1267" s="0" t="s">
        <v>118</v>
      </c>
      <c r="I1267" s="0" t="s">
        <v>119</v>
      </c>
      <c r="J1267" s="0" t="n">
        <f aca="false">IF($BW1267&lt;&gt;"",$BW1267,"")</f>
        <v>2005</v>
      </c>
      <c r="K1267" s="0" t="n">
        <f aca="false">IF($BX1267&lt;&gt;"",$BX1267,"")</f>
        <v>2022</v>
      </c>
      <c r="L1267" s="0" t="n">
        <f aca="false">IF(AND(ISNUMBER($BW1267),ISNUMBER($BX1267)),($BW1267+$BX1267)/2,"")</f>
        <v>2013.5</v>
      </c>
      <c r="M1267" s="0" t="n">
        <f aca="false">IF($L1267&lt;&gt;"",$L1267,"")</f>
        <v>2013.5</v>
      </c>
      <c r="N1267" s="0" t="n">
        <f aca="false">IF(AND(ISNUMBER($BW1267),ISNUMBER($BX1267)),MIN(1,MAX(0,($BX1267-2016+1)/($BX1267-$BW1267+1))),"")</f>
        <v>0.388888888888889</v>
      </c>
      <c r="O1267" s="0" t="n">
        <f aca="false">IF(AND(ISNUMBER($BW1267),ISNUMBER($BX1267)),MIN(1,MAX(0,($BX1267-2017+1)/($BX1267-$BW1267+1))),"")</f>
        <v>0.333333333333333</v>
      </c>
      <c r="P1267" s="0" t="n">
        <f aca="false">IF(AND(ISNUMBER($BW1267),ISNUMBER($BX1267)),MIN(1,MAX(0,($BX1267-2018+1)/($BX1267-$BW1267+1))),"")</f>
        <v>0.277777777777778</v>
      </c>
      <c r="Q1267" s="0" t="n">
        <f aca="false">IF(AND(ISNUMBER($BW1267),ISNUMBER($BX1267)),MIN(1,MAX(0,($BX1267-2019+1)/($BX1267-$BW1267+1))),"")</f>
        <v>0.222222222222222</v>
      </c>
      <c r="R1267" s="0" t="n">
        <f aca="false">IF(AND(ISNUMBER($BW1267),ISNUMBER($BX1267)),MIN(1,MAX(0,($BX1267-2016+1)/($BX1267-$BW1267+1))),"")</f>
        <v>0.388888888888889</v>
      </c>
      <c r="S1267" s="0" t="n">
        <f aca="false">IF($L1267&lt;&gt;"",IF($L1267&gt;=2015.5,1,0),"")</f>
        <v>0</v>
      </c>
      <c r="T1267" s="0" t="n">
        <f aca="false">IF($L1267&lt;&gt;"",IF($L1267&gt;=2016,1,0),"")</f>
        <v>0</v>
      </c>
      <c r="U1267" s="0" t="n">
        <f aca="false">IF(ISNUMBER($BX1267),IF($BX1267&gt;=2016,1,0),"")</f>
        <v>1</v>
      </c>
      <c r="V1267" s="0" t="n">
        <f aca="false">IF(ISNUMBER($BW1267),IF($BW1267&gt;=2016,1,0),"")</f>
        <v>0</v>
      </c>
      <c r="W1267" s="0" t="str">
        <f aca="false">IF(AND(ISNUMBER($BW1267),ISNUMBER($BX1267)),IF($BW1267&gt;=2016,"post-only",IF($BX1267&lt;2016,"pre-only","mixed")),"")</f>
        <v>mixed</v>
      </c>
      <c r="X1267" s="0" t="n">
        <f aca="false">IF(AND(ISNUMBER($BW1267),ISNUMBER($BX1267)),MIN(1,MAX(0,($BX1267-2017+1)/($BX1267-$BW1267+1))),"")</f>
        <v>0.333333333333333</v>
      </c>
      <c r="Y1267" s="0" t="n">
        <f aca="false">IF(AND(ISNUMBER($BW1267),ISNUMBER($BX1267)),MIN(1,MAX(0,($BX1267-2018+1)/($BX1267-$BW1267+1))),"")</f>
        <v>0.277777777777778</v>
      </c>
      <c r="Z1267" s="0" t="n">
        <f aca="false">IF(AND(ISNUMBER($BW1267),ISNUMBER($BX1267)),MIN(1,MAX(0,($BX1267-2019+1)/($BX1267-$BW1267+1))),"")</f>
        <v>0.222222222222222</v>
      </c>
      <c r="AA1267" s="0" t="n">
        <f aca="false">IF(ISNUMBER($BX1267),IF($BX1267&gt;=2017,1,0),"")</f>
        <v>1</v>
      </c>
      <c r="AB1267" s="0" t="n">
        <f aca="false">IF(ISNUMBER($BX1267),IF($BX1267&gt;=2018,1,0),"")</f>
        <v>1</v>
      </c>
      <c r="AC1267" s="0" t="n">
        <f aca="false">IF(ISNUMBER($BX1267),IF($BX1267&gt;=2019,1,0),"")</f>
        <v>1</v>
      </c>
      <c r="AD1267" s="0" t="n">
        <f aca="false">IF($L1267&lt;&gt;"",IF($L1267&gt;2013,1,0),"")</f>
        <v>1</v>
      </c>
      <c r="AE1267" s="0" t="n">
        <f aca="false">IF($L1267&lt;&gt;"",1+IF($L1267&gt;2011,1,0)+IF($L1267&gt;2014,1,0),"")</f>
        <v>2</v>
      </c>
      <c r="AF1267" s="0" t="s">
        <v>747</v>
      </c>
      <c r="AG1267" s="0" t="s">
        <v>88</v>
      </c>
      <c r="AH1267" s="0" t="s">
        <v>90</v>
      </c>
      <c r="AI1267" s="0" t="s">
        <v>334</v>
      </c>
      <c r="AJ1267" s="0" t="s">
        <v>334</v>
      </c>
      <c r="AK1267" s="0" t="str">
        <f aca="false">IF(AND($CF1267&lt;&gt;"",IFERROR(INDEX(subsample_country_map!$B:$B,MATCH($CF1267,subsample_country_map!$A:$A,0)),"")&lt;&gt;""),INDEX(subsample_country_map!$B:$B,MATCH($CF1267,subsample_country_map!$A:$A,0)),INDEX(lookup!$AA:$AA,MATCH($A1267,lookup!$A:$A,0)))</f>
        <v>1_US</v>
      </c>
      <c r="AL1267" s="0" t="str">
        <f aca="false">IF(AND($CF1267&lt;&gt;"",IFERROR(INDEX(subsample_country_map!$C:$C,MATCH($CF1267,subsample_country_map!$A:$A,0)),"")&lt;&gt;""),INDEX(subsample_country_map!$C:$C,MATCH($CF1267,subsample_country_map!$A:$A,0)),INDEX(lookup!$AB:$AB,MATCH($A1267,lookup!$A:$A,0)))</f>
        <v>1_developed</v>
      </c>
      <c r="AM1267" s="0" t="str">
        <f aca="false">IF(AND($CF1267&lt;&gt;"",IFERROR(INDEX(subsample_country_map!$D:$D,MATCH($CF1267,subsample_country_map!$A:$A,0)),"")&lt;&gt;""),INDEX(subsample_country_map!$D:$D,MATCH($CF1267,subsample_country_map!$A:$A,0)),INDEX(lookup!$AC:$AC,MATCH($A1267,lookup!$A:$A,0)))</f>
        <v>1_western</v>
      </c>
      <c r="AN1267" s="0" t="str">
        <f aca="false">IF(AND($CF1267&lt;&gt;"",IFERROR(INDEX(subsample_country_map!$E:$E,MATCH($CF1267,subsample_country_map!$A:$A,0)),"")&lt;&gt;""),INDEX(subsample_country_map!$E:$E,MATCH($CF1267,subsample_country_map!$A:$A,0)),INDEX(lookup!$AD:$AD,MATCH($A1267,lookup!$A:$A,0)))</f>
        <v>1_common law</v>
      </c>
      <c r="AO1267" s="0" t="str">
        <f aca="false">INDEX(lookup!$Y:$Y,MATCH($A1267,lookup!$A:$A,0))</f>
        <v>0_published</v>
      </c>
      <c r="AP1267" s="0" t="str">
        <f aca="false">INDEX(lookup!$Z:$Z,MATCH($A1267,lookup!$A:$A,0))</f>
        <v>1_VHB high</v>
      </c>
      <c r="AQ1267" s="0" t="str">
        <f aca="false">INDEX(lookup!$W:$W,MATCH($A1267,lookup!$A:$A,0))</f>
        <v>1_fin/acc/econ</v>
      </c>
      <c r="AS1267" s="0" t="s">
        <v>91</v>
      </c>
      <c r="AT1267" s="0" t="s">
        <v>397</v>
      </c>
      <c r="AU1267" s="0" t="s">
        <v>93</v>
      </c>
      <c r="AV1267" s="0" t="s">
        <v>4092</v>
      </c>
      <c r="AX1267" s="0" t="s">
        <v>4625</v>
      </c>
      <c r="BA1267" s="0" t="n">
        <v>8525</v>
      </c>
      <c r="BB1267" s="0" t="s">
        <v>4575</v>
      </c>
      <c r="BC1267" s="0" t="s">
        <v>122</v>
      </c>
      <c r="BD1267" s="0" t="s">
        <v>4622</v>
      </c>
      <c r="BE1267" s="0" t="s">
        <v>4623</v>
      </c>
      <c r="BF1267" s="0" t="s">
        <v>4585</v>
      </c>
      <c r="BI1267" s="0" t="s">
        <v>143</v>
      </c>
      <c r="BJ1267" s="0" t="s">
        <v>4586</v>
      </c>
      <c r="BK1267" s="0" t="s">
        <v>318</v>
      </c>
      <c r="BL1267" s="0" t="s">
        <v>4626</v>
      </c>
      <c r="BM1267" s="0" t="s">
        <v>4580</v>
      </c>
      <c r="BN1267" s="0" t="s">
        <v>4588</v>
      </c>
      <c r="BO1267" s="0" t="s">
        <v>105</v>
      </c>
      <c r="BP1267" s="0" t="s">
        <v>4572</v>
      </c>
      <c r="BQ1267" s="0" t="s">
        <v>127</v>
      </c>
      <c r="BT1267" s="0" t="n">
        <v>0</v>
      </c>
      <c r="BU1267" s="0" t="s">
        <v>4582</v>
      </c>
      <c r="BW1267" s="0" t="n">
        <v>2005</v>
      </c>
      <c r="BX1267" s="0" t="n">
        <v>2022</v>
      </c>
      <c r="BY1267" s="0" t="s">
        <v>1526</v>
      </c>
      <c r="BZ1267" s="0" t="n">
        <v>2013.5</v>
      </c>
      <c r="CA1267" s="0" t="n">
        <v>0.388888888888889</v>
      </c>
      <c r="CB1267" s="0" t="n">
        <v>0</v>
      </c>
      <c r="CC1267" s="0" t="n">
        <v>1</v>
      </c>
      <c r="CD1267" s="0" t="n">
        <v>-0.0211072861620842</v>
      </c>
      <c r="CE1267" s="0" t="n">
        <v>1</v>
      </c>
    </row>
    <row r="1268" customFormat="false" ht="15" hidden="false" customHeight="false" outlineLevel="0" collapsed="false">
      <c r="A1268" s="0" t="s">
        <v>4572</v>
      </c>
      <c r="B1268" s="0" t="n">
        <v>2573</v>
      </c>
      <c r="C1268" s="0" t="n">
        <v>-0.0370928659345353</v>
      </c>
      <c r="D1268" s="0" t="n">
        <v>2428</v>
      </c>
      <c r="E1268" s="0" t="n">
        <f aca="false">IF(ISNUMBER($BA1268),$BA1268,IF(AND(ISNUMBER($D1268),ISNUMBER($BW1268),ISNUMBER($BX1268)),$D1268*($BX1268-$BW1268+1),""))</f>
        <v>2428</v>
      </c>
      <c r="H1268" s="0" t="s">
        <v>118</v>
      </c>
      <c r="I1268" s="0" t="s">
        <v>119</v>
      </c>
      <c r="J1268" s="0" t="n">
        <f aca="false">IF($BW1268&lt;&gt;"",$BW1268,"")</f>
        <v>2005</v>
      </c>
      <c r="K1268" s="0" t="n">
        <f aca="false">IF($BX1268&lt;&gt;"",$BX1268,"")</f>
        <v>2022</v>
      </c>
      <c r="L1268" s="0" t="n">
        <f aca="false">IF(AND(ISNUMBER($BW1268),ISNUMBER($BX1268)),($BW1268+$BX1268)/2,"")</f>
        <v>2013.5</v>
      </c>
      <c r="M1268" s="0" t="n">
        <f aca="false">IF($L1268&lt;&gt;"",$L1268,"")</f>
        <v>2013.5</v>
      </c>
      <c r="N1268" s="0" t="n">
        <f aca="false">IF(AND(ISNUMBER($BW1268),ISNUMBER($BX1268)),MIN(1,MAX(0,($BX1268-2016+1)/($BX1268-$BW1268+1))),"")</f>
        <v>0.388888888888889</v>
      </c>
      <c r="O1268" s="0" t="n">
        <f aca="false">IF(AND(ISNUMBER($BW1268),ISNUMBER($BX1268)),MIN(1,MAX(0,($BX1268-2017+1)/($BX1268-$BW1268+1))),"")</f>
        <v>0.333333333333333</v>
      </c>
      <c r="P1268" s="0" t="n">
        <f aca="false">IF(AND(ISNUMBER($BW1268),ISNUMBER($BX1268)),MIN(1,MAX(0,($BX1268-2018+1)/($BX1268-$BW1268+1))),"")</f>
        <v>0.277777777777778</v>
      </c>
      <c r="Q1268" s="0" t="n">
        <f aca="false">IF(AND(ISNUMBER($BW1268),ISNUMBER($BX1268)),MIN(1,MAX(0,($BX1268-2019+1)/($BX1268-$BW1268+1))),"")</f>
        <v>0.222222222222222</v>
      </c>
      <c r="R1268" s="0" t="n">
        <f aca="false">IF(AND(ISNUMBER($BW1268),ISNUMBER($BX1268)),MIN(1,MAX(0,($BX1268-2016+1)/($BX1268-$BW1268+1))),"")</f>
        <v>0.388888888888889</v>
      </c>
      <c r="S1268" s="0" t="n">
        <f aca="false">IF($L1268&lt;&gt;"",IF($L1268&gt;=2015.5,1,0),"")</f>
        <v>0</v>
      </c>
      <c r="T1268" s="0" t="n">
        <f aca="false">IF($L1268&lt;&gt;"",IF($L1268&gt;=2016,1,0),"")</f>
        <v>0</v>
      </c>
      <c r="U1268" s="0" t="n">
        <f aca="false">IF(ISNUMBER($BX1268),IF($BX1268&gt;=2016,1,0),"")</f>
        <v>1</v>
      </c>
      <c r="V1268" s="0" t="n">
        <f aca="false">IF(ISNUMBER($BW1268),IF($BW1268&gt;=2016,1,0),"")</f>
        <v>0</v>
      </c>
      <c r="W1268" s="0" t="str">
        <f aca="false">IF(AND(ISNUMBER($BW1268),ISNUMBER($BX1268)),IF($BW1268&gt;=2016,"post-only",IF($BX1268&lt;2016,"pre-only","mixed")),"")</f>
        <v>mixed</v>
      </c>
      <c r="X1268" s="0" t="n">
        <f aca="false">IF(AND(ISNUMBER($BW1268),ISNUMBER($BX1268)),MIN(1,MAX(0,($BX1268-2017+1)/($BX1268-$BW1268+1))),"")</f>
        <v>0.333333333333333</v>
      </c>
      <c r="Y1268" s="0" t="n">
        <f aca="false">IF(AND(ISNUMBER($BW1268),ISNUMBER($BX1268)),MIN(1,MAX(0,($BX1268-2018+1)/($BX1268-$BW1268+1))),"")</f>
        <v>0.277777777777778</v>
      </c>
      <c r="Z1268" s="0" t="n">
        <f aca="false">IF(AND(ISNUMBER($BW1268),ISNUMBER($BX1268)),MIN(1,MAX(0,($BX1268-2019+1)/($BX1268-$BW1268+1))),"")</f>
        <v>0.222222222222222</v>
      </c>
      <c r="AA1268" s="0" t="n">
        <f aca="false">IF(ISNUMBER($BX1268),IF($BX1268&gt;=2017,1,0),"")</f>
        <v>1</v>
      </c>
      <c r="AB1268" s="0" t="n">
        <f aca="false">IF(ISNUMBER($BX1268),IF($BX1268&gt;=2018,1,0),"")</f>
        <v>1</v>
      </c>
      <c r="AC1268" s="0" t="n">
        <f aca="false">IF(ISNUMBER($BX1268),IF($BX1268&gt;=2019,1,0),"")</f>
        <v>1</v>
      </c>
      <c r="AD1268" s="0" t="n">
        <f aca="false">IF($L1268&lt;&gt;"",IF($L1268&gt;2013,1,0),"")</f>
        <v>1</v>
      </c>
      <c r="AE1268" s="0" t="n">
        <f aca="false">IF($L1268&lt;&gt;"",1+IF($L1268&gt;2011,1,0)+IF($L1268&gt;2014,1,0),"")</f>
        <v>2</v>
      </c>
      <c r="AF1268" s="0" t="s">
        <v>747</v>
      </c>
      <c r="AG1268" s="0" t="s">
        <v>88</v>
      </c>
      <c r="AH1268" s="0" t="s">
        <v>90</v>
      </c>
      <c r="AI1268" s="0" t="s">
        <v>334</v>
      </c>
      <c r="AJ1268" s="0" t="s">
        <v>334</v>
      </c>
      <c r="AK1268" s="0" t="str">
        <f aca="false">IF(AND($CF1268&lt;&gt;"",IFERROR(INDEX(subsample_country_map!$B:$B,MATCH($CF1268,subsample_country_map!$A:$A,0)),"")&lt;&gt;""),INDEX(subsample_country_map!$B:$B,MATCH($CF1268,subsample_country_map!$A:$A,0)),INDEX(lookup!$AA:$AA,MATCH($A1268,lookup!$A:$A,0)))</f>
        <v>1_US</v>
      </c>
      <c r="AL1268" s="0" t="str">
        <f aca="false">IF(AND($CF1268&lt;&gt;"",IFERROR(INDEX(subsample_country_map!$C:$C,MATCH($CF1268,subsample_country_map!$A:$A,0)),"")&lt;&gt;""),INDEX(subsample_country_map!$C:$C,MATCH($CF1268,subsample_country_map!$A:$A,0)),INDEX(lookup!$AB:$AB,MATCH($A1268,lookup!$A:$A,0)))</f>
        <v>1_developed</v>
      </c>
      <c r="AM1268" s="0" t="str">
        <f aca="false">IF(AND($CF1268&lt;&gt;"",IFERROR(INDEX(subsample_country_map!$D:$D,MATCH($CF1268,subsample_country_map!$A:$A,0)),"")&lt;&gt;""),INDEX(subsample_country_map!$D:$D,MATCH($CF1268,subsample_country_map!$A:$A,0)),INDEX(lookup!$AC:$AC,MATCH($A1268,lookup!$A:$A,0)))</f>
        <v>1_western</v>
      </c>
      <c r="AN1268" s="0" t="str">
        <f aca="false">IF(AND($CF1268&lt;&gt;"",IFERROR(INDEX(subsample_country_map!$E:$E,MATCH($CF1268,subsample_country_map!$A:$A,0)),"")&lt;&gt;""),INDEX(subsample_country_map!$E:$E,MATCH($CF1268,subsample_country_map!$A:$A,0)),INDEX(lookup!$AD:$AD,MATCH($A1268,lookup!$A:$A,0)))</f>
        <v>1_common law</v>
      </c>
      <c r="AO1268" s="0" t="str">
        <f aca="false">INDEX(lookup!$Y:$Y,MATCH($A1268,lookup!$A:$A,0))</f>
        <v>0_published</v>
      </c>
      <c r="AP1268" s="0" t="str">
        <f aca="false">INDEX(lookup!$Z:$Z,MATCH($A1268,lookup!$A:$A,0))</f>
        <v>1_VHB high</v>
      </c>
      <c r="AQ1268" s="0" t="str">
        <f aca="false">INDEX(lookup!$W:$W,MATCH($A1268,lookup!$A:$A,0))</f>
        <v>1_fin/acc/econ</v>
      </c>
      <c r="AS1268" s="0" t="s">
        <v>91</v>
      </c>
      <c r="AT1268" s="0" t="s">
        <v>397</v>
      </c>
      <c r="AU1268" s="0" t="s">
        <v>93</v>
      </c>
      <c r="AV1268" s="0" t="s">
        <v>4627</v>
      </c>
      <c r="AX1268" s="0" t="s">
        <v>4462</v>
      </c>
      <c r="BA1268" s="0" t="n">
        <v>2428</v>
      </c>
      <c r="BB1268" s="0" t="s">
        <v>4575</v>
      </c>
      <c r="BC1268" s="0" t="s">
        <v>122</v>
      </c>
      <c r="BD1268" s="0" t="s">
        <v>4622</v>
      </c>
      <c r="BE1268" s="0" t="s">
        <v>4623</v>
      </c>
      <c r="BF1268" s="0" t="s">
        <v>4577</v>
      </c>
      <c r="BI1268" s="0" t="s">
        <v>143</v>
      </c>
      <c r="BJ1268" s="0" t="s">
        <v>4591</v>
      </c>
      <c r="BK1268" s="0" t="s">
        <v>318</v>
      </c>
      <c r="BL1268" s="0" t="s">
        <v>4628</v>
      </c>
      <c r="BM1268" s="0" t="s">
        <v>4593</v>
      </c>
      <c r="BN1268" s="0" t="s">
        <v>4581</v>
      </c>
      <c r="BO1268" s="0" t="s">
        <v>105</v>
      </c>
      <c r="BP1268" s="0" t="s">
        <v>4572</v>
      </c>
      <c r="BQ1268" s="0" t="s">
        <v>127</v>
      </c>
      <c r="BT1268" s="0" t="n">
        <v>0</v>
      </c>
      <c r="BU1268" s="0" t="s">
        <v>4582</v>
      </c>
      <c r="BW1268" s="0" t="n">
        <v>2005</v>
      </c>
      <c r="BX1268" s="0" t="n">
        <v>2022</v>
      </c>
      <c r="BY1268" s="0" t="s">
        <v>1526</v>
      </c>
      <c r="BZ1268" s="0" t="n">
        <v>2013.5</v>
      </c>
      <c r="CA1268" s="0" t="n">
        <v>0.388888888888889</v>
      </c>
      <c r="CB1268" s="0" t="n">
        <v>0</v>
      </c>
      <c r="CC1268" s="0" t="n">
        <v>1</v>
      </c>
      <c r="CD1268" s="0" t="n">
        <v>-0.0371098917782205</v>
      </c>
      <c r="CE1268" s="0" t="n">
        <v>1</v>
      </c>
    </row>
    <row r="1269" customFormat="false" ht="15" hidden="false" customHeight="false" outlineLevel="0" collapsed="false">
      <c r="A1269" s="0" t="s">
        <v>4572</v>
      </c>
      <c r="B1269" s="0" t="n">
        <v>2574</v>
      </c>
      <c r="C1269" s="0" t="n">
        <v>-0.0226409944156427</v>
      </c>
      <c r="D1269" s="0" t="n">
        <v>8525</v>
      </c>
      <c r="E1269" s="0" t="n">
        <f aca="false">IF(ISNUMBER($BA1269),$BA1269,IF(AND(ISNUMBER($D1269),ISNUMBER($BW1269),ISNUMBER($BX1269)),$D1269*($BX1269-$BW1269+1),""))</f>
        <v>8525</v>
      </c>
      <c r="H1269" s="0" t="s">
        <v>118</v>
      </c>
      <c r="I1269" s="0" t="s">
        <v>119</v>
      </c>
      <c r="J1269" s="0" t="n">
        <f aca="false">IF($BW1269&lt;&gt;"",$BW1269,"")</f>
        <v>2005</v>
      </c>
      <c r="K1269" s="0" t="n">
        <f aca="false">IF($BX1269&lt;&gt;"",$BX1269,"")</f>
        <v>2022</v>
      </c>
      <c r="L1269" s="0" t="n">
        <f aca="false">IF(AND(ISNUMBER($BW1269),ISNUMBER($BX1269)),($BW1269+$BX1269)/2,"")</f>
        <v>2013.5</v>
      </c>
      <c r="M1269" s="0" t="n">
        <f aca="false">IF($L1269&lt;&gt;"",$L1269,"")</f>
        <v>2013.5</v>
      </c>
      <c r="N1269" s="0" t="n">
        <f aca="false">IF(AND(ISNUMBER($BW1269),ISNUMBER($BX1269)),MIN(1,MAX(0,($BX1269-2016+1)/($BX1269-$BW1269+1))),"")</f>
        <v>0.388888888888889</v>
      </c>
      <c r="O1269" s="0" t="n">
        <f aca="false">IF(AND(ISNUMBER($BW1269),ISNUMBER($BX1269)),MIN(1,MAX(0,($BX1269-2017+1)/($BX1269-$BW1269+1))),"")</f>
        <v>0.333333333333333</v>
      </c>
      <c r="P1269" s="0" t="n">
        <f aca="false">IF(AND(ISNUMBER($BW1269),ISNUMBER($BX1269)),MIN(1,MAX(0,($BX1269-2018+1)/($BX1269-$BW1269+1))),"")</f>
        <v>0.277777777777778</v>
      </c>
      <c r="Q1269" s="0" t="n">
        <f aca="false">IF(AND(ISNUMBER($BW1269),ISNUMBER($BX1269)),MIN(1,MAX(0,($BX1269-2019+1)/($BX1269-$BW1269+1))),"")</f>
        <v>0.222222222222222</v>
      </c>
      <c r="R1269" s="0" t="n">
        <f aca="false">IF(AND(ISNUMBER($BW1269),ISNUMBER($BX1269)),MIN(1,MAX(0,($BX1269-2016+1)/($BX1269-$BW1269+1))),"")</f>
        <v>0.388888888888889</v>
      </c>
      <c r="S1269" s="0" t="n">
        <f aca="false">IF($L1269&lt;&gt;"",IF($L1269&gt;=2015.5,1,0),"")</f>
        <v>0</v>
      </c>
      <c r="T1269" s="0" t="n">
        <f aca="false">IF($L1269&lt;&gt;"",IF($L1269&gt;=2016,1,0),"")</f>
        <v>0</v>
      </c>
      <c r="U1269" s="0" t="n">
        <f aca="false">IF(ISNUMBER($BX1269),IF($BX1269&gt;=2016,1,0),"")</f>
        <v>1</v>
      </c>
      <c r="V1269" s="0" t="n">
        <f aca="false">IF(ISNUMBER($BW1269),IF($BW1269&gt;=2016,1,0),"")</f>
        <v>0</v>
      </c>
      <c r="W1269" s="0" t="str">
        <f aca="false">IF(AND(ISNUMBER($BW1269),ISNUMBER($BX1269)),IF($BW1269&gt;=2016,"post-only",IF($BX1269&lt;2016,"pre-only","mixed")),"")</f>
        <v>mixed</v>
      </c>
      <c r="X1269" s="0" t="n">
        <f aca="false">IF(AND(ISNUMBER($BW1269),ISNUMBER($BX1269)),MIN(1,MAX(0,($BX1269-2017+1)/($BX1269-$BW1269+1))),"")</f>
        <v>0.333333333333333</v>
      </c>
      <c r="Y1269" s="0" t="n">
        <f aca="false">IF(AND(ISNUMBER($BW1269),ISNUMBER($BX1269)),MIN(1,MAX(0,($BX1269-2018+1)/($BX1269-$BW1269+1))),"")</f>
        <v>0.277777777777778</v>
      </c>
      <c r="Z1269" s="0" t="n">
        <f aca="false">IF(AND(ISNUMBER($BW1269),ISNUMBER($BX1269)),MIN(1,MAX(0,($BX1269-2019+1)/($BX1269-$BW1269+1))),"")</f>
        <v>0.222222222222222</v>
      </c>
      <c r="AA1269" s="0" t="n">
        <f aca="false">IF(ISNUMBER($BX1269),IF($BX1269&gt;=2017,1,0),"")</f>
        <v>1</v>
      </c>
      <c r="AB1269" s="0" t="n">
        <f aca="false">IF(ISNUMBER($BX1269),IF($BX1269&gt;=2018,1,0),"")</f>
        <v>1</v>
      </c>
      <c r="AC1269" s="0" t="n">
        <f aca="false">IF(ISNUMBER($BX1269),IF($BX1269&gt;=2019,1,0),"")</f>
        <v>1</v>
      </c>
      <c r="AD1269" s="0" t="n">
        <f aca="false">IF($L1269&lt;&gt;"",IF($L1269&gt;2013,1,0),"")</f>
        <v>1</v>
      </c>
      <c r="AE1269" s="0" t="n">
        <f aca="false">IF($L1269&lt;&gt;"",1+IF($L1269&gt;2011,1,0)+IF($L1269&gt;2014,1,0),"")</f>
        <v>2</v>
      </c>
      <c r="AF1269" s="0" t="s">
        <v>747</v>
      </c>
      <c r="AG1269" s="0" t="s">
        <v>88</v>
      </c>
      <c r="AH1269" s="0" t="s">
        <v>90</v>
      </c>
      <c r="AI1269" s="0" t="s">
        <v>334</v>
      </c>
      <c r="AJ1269" s="0" t="s">
        <v>334</v>
      </c>
      <c r="AK1269" s="0" t="str">
        <f aca="false">IF(AND($CF1269&lt;&gt;"",IFERROR(INDEX(subsample_country_map!$B:$B,MATCH($CF1269,subsample_country_map!$A:$A,0)),"")&lt;&gt;""),INDEX(subsample_country_map!$B:$B,MATCH($CF1269,subsample_country_map!$A:$A,0)),INDEX(lookup!$AA:$AA,MATCH($A1269,lookup!$A:$A,0)))</f>
        <v>1_US</v>
      </c>
      <c r="AL1269" s="0" t="str">
        <f aca="false">IF(AND($CF1269&lt;&gt;"",IFERROR(INDEX(subsample_country_map!$C:$C,MATCH($CF1269,subsample_country_map!$A:$A,0)),"")&lt;&gt;""),INDEX(subsample_country_map!$C:$C,MATCH($CF1269,subsample_country_map!$A:$A,0)),INDEX(lookup!$AB:$AB,MATCH($A1269,lookup!$A:$A,0)))</f>
        <v>1_developed</v>
      </c>
      <c r="AM1269" s="0" t="str">
        <f aca="false">IF(AND($CF1269&lt;&gt;"",IFERROR(INDEX(subsample_country_map!$D:$D,MATCH($CF1269,subsample_country_map!$A:$A,0)),"")&lt;&gt;""),INDEX(subsample_country_map!$D:$D,MATCH($CF1269,subsample_country_map!$A:$A,0)),INDEX(lookup!$AC:$AC,MATCH($A1269,lookup!$A:$A,0)))</f>
        <v>1_western</v>
      </c>
      <c r="AN1269" s="0" t="str">
        <f aca="false">IF(AND($CF1269&lt;&gt;"",IFERROR(INDEX(subsample_country_map!$E:$E,MATCH($CF1269,subsample_country_map!$A:$A,0)),"")&lt;&gt;""),INDEX(subsample_country_map!$E:$E,MATCH($CF1269,subsample_country_map!$A:$A,0)),INDEX(lookup!$AD:$AD,MATCH($A1269,lookup!$A:$A,0)))</f>
        <v>1_common law</v>
      </c>
      <c r="AO1269" s="0" t="str">
        <f aca="false">INDEX(lookup!$Y:$Y,MATCH($A1269,lookup!$A:$A,0))</f>
        <v>0_published</v>
      </c>
      <c r="AP1269" s="0" t="str">
        <f aca="false">INDEX(lookup!$Z:$Z,MATCH($A1269,lookup!$A:$A,0))</f>
        <v>1_VHB high</v>
      </c>
      <c r="AQ1269" s="0" t="str">
        <f aca="false">INDEX(lookup!$W:$W,MATCH($A1269,lookup!$A:$A,0))</f>
        <v>1_fin/acc/econ</v>
      </c>
      <c r="AS1269" s="0" t="s">
        <v>91</v>
      </c>
      <c r="AT1269" s="0" t="s">
        <v>397</v>
      </c>
      <c r="AU1269" s="0" t="s">
        <v>93</v>
      </c>
      <c r="AV1269" s="0" t="s">
        <v>4629</v>
      </c>
      <c r="AX1269" s="0" t="s">
        <v>4630</v>
      </c>
      <c r="BA1269" s="0" t="n">
        <v>8525</v>
      </c>
      <c r="BB1269" s="0" t="s">
        <v>4575</v>
      </c>
      <c r="BC1269" s="0" t="s">
        <v>122</v>
      </c>
      <c r="BD1269" s="0" t="s">
        <v>4622</v>
      </c>
      <c r="BE1269" s="0" t="s">
        <v>4623</v>
      </c>
      <c r="BF1269" s="0" t="s">
        <v>4585</v>
      </c>
      <c r="BI1269" s="0" t="s">
        <v>143</v>
      </c>
      <c r="BJ1269" s="0" t="s">
        <v>4596</v>
      </c>
      <c r="BK1269" s="0" t="s">
        <v>318</v>
      </c>
      <c r="BL1269" s="0" t="s">
        <v>4631</v>
      </c>
      <c r="BM1269" s="0" t="s">
        <v>4593</v>
      </c>
      <c r="BN1269" s="0" t="s">
        <v>4588</v>
      </c>
      <c r="BO1269" s="0" t="s">
        <v>105</v>
      </c>
      <c r="BP1269" s="0" t="s">
        <v>4572</v>
      </c>
      <c r="BQ1269" s="0" t="s">
        <v>127</v>
      </c>
      <c r="BT1269" s="0" t="n">
        <v>0</v>
      </c>
      <c r="BU1269" s="0" t="s">
        <v>4582</v>
      </c>
      <c r="BW1269" s="0" t="n">
        <v>2005</v>
      </c>
      <c r="BX1269" s="0" t="n">
        <v>2022</v>
      </c>
      <c r="BY1269" s="0" t="s">
        <v>1526</v>
      </c>
      <c r="BZ1269" s="0" t="n">
        <v>2013.5</v>
      </c>
      <c r="CA1269" s="0" t="n">
        <v>0.388888888888889</v>
      </c>
      <c r="CB1269" s="0" t="n">
        <v>0</v>
      </c>
      <c r="CC1269" s="0" t="n">
        <v>1</v>
      </c>
      <c r="CD1269" s="0" t="n">
        <v>-0.0226448643076146</v>
      </c>
      <c r="CE1269" s="0" t="n">
        <v>1</v>
      </c>
    </row>
    <row r="1270" customFormat="false" ht="15" hidden="false" customHeight="false" outlineLevel="0" collapsed="false">
      <c r="A1270" s="0" t="s">
        <v>4572</v>
      </c>
      <c r="B1270" s="0" t="n">
        <v>2575</v>
      </c>
      <c r="C1270" s="0" t="n">
        <v>-0.0386926691209519</v>
      </c>
      <c r="D1270" s="0" t="n">
        <v>2428</v>
      </c>
      <c r="E1270" s="0" t="n">
        <f aca="false">IF(ISNUMBER($BA1270),$BA1270,IF(AND(ISNUMBER($D1270),ISNUMBER($BW1270),ISNUMBER($BX1270)),$D1270*($BX1270-$BW1270+1),""))</f>
        <v>2428</v>
      </c>
      <c r="H1270" s="0" t="s">
        <v>118</v>
      </c>
      <c r="I1270" s="0" t="s">
        <v>119</v>
      </c>
      <c r="J1270" s="0" t="n">
        <f aca="false">IF($BW1270&lt;&gt;"",$BW1270,"")</f>
        <v>2005</v>
      </c>
      <c r="K1270" s="0" t="n">
        <f aca="false">IF($BX1270&lt;&gt;"",$BX1270,"")</f>
        <v>2022</v>
      </c>
      <c r="L1270" s="0" t="n">
        <f aca="false">IF(AND(ISNUMBER($BW1270),ISNUMBER($BX1270)),($BW1270+$BX1270)/2,"")</f>
        <v>2013.5</v>
      </c>
      <c r="M1270" s="0" t="n">
        <f aca="false">IF($L1270&lt;&gt;"",$L1270,"")</f>
        <v>2013.5</v>
      </c>
      <c r="N1270" s="0" t="n">
        <f aca="false">IF(AND(ISNUMBER($BW1270),ISNUMBER($BX1270)),MIN(1,MAX(0,($BX1270-2016+1)/($BX1270-$BW1270+1))),"")</f>
        <v>0.388888888888889</v>
      </c>
      <c r="O1270" s="0" t="n">
        <f aca="false">IF(AND(ISNUMBER($BW1270),ISNUMBER($BX1270)),MIN(1,MAX(0,($BX1270-2017+1)/($BX1270-$BW1270+1))),"")</f>
        <v>0.333333333333333</v>
      </c>
      <c r="P1270" s="0" t="n">
        <f aca="false">IF(AND(ISNUMBER($BW1270),ISNUMBER($BX1270)),MIN(1,MAX(0,($BX1270-2018+1)/($BX1270-$BW1270+1))),"")</f>
        <v>0.277777777777778</v>
      </c>
      <c r="Q1270" s="0" t="n">
        <f aca="false">IF(AND(ISNUMBER($BW1270),ISNUMBER($BX1270)),MIN(1,MAX(0,($BX1270-2019+1)/($BX1270-$BW1270+1))),"")</f>
        <v>0.222222222222222</v>
      </c>
      <c r="R1270" s="0" t="n">
        <f aca="false">IF(AND(ISNUMBER($BW1270),ISNUMBER($BX1270)),MIN(1,MAX(0,($BX1270-2016+1)/($BX1270-$BW1270+1))),"")</f>
        <v>0.388888888888889</v>
      </c>
      <c r="S1270" s="0" t="n">
        <f aca="false">IF($L1270&lt;&gt;"",IF($L1270&gt;=2015.5,1,0),"")</f>
        <v>0</v>
      </c>
      <c r="T1270" s="0" t="n">
        <f aca="false">IF($L1270&lt;&gt;"",IF($L1270&gt;=2016,1,0),"")</f>
        <v>0</v>
      </c>
      <c r="U1270" s="0" t="n">
        <f aca="false">IF(ISNUMBER($BX1270),IF($BX1270&gt;=2016,1,0),"")</f>
        <v>1</v>
      </c>
      <c r="V1270" s="0" t="n">
        <f aca="false">IF(ISNUMBER($BW1270),IF($BW1270&gt;=2016,1,0),"")</f>
        <v>0</v>
      </c>
      <c r="W1270" s="0" t="str">
        <f aca="false">IF(AND(ISNUMBER($BW1270),ISNUMBER($BX1270)),IF($BW1270&gt;=2016,"post-only",IF($BX1270&lt;2016,"pre-only","mixed")),"")</f>
        <v>mixed</v>
      </c>
      <c r="X1270" s="0" t="n">
        <f aca="false">IF(AND(ISNUMBER($BW1270),ISNUMBER($BX1270)),MIN(1,MAX(0,($BX1270-2017+1)/($BX1270-$BW1270+1))),"")</f>
        <v>0.333333333333333</v>
      </c>
      <c r="Y1270" s="0" t="n">
        <f aca="false">IF(AND(ISNUMBER($BW1270),ISNUMBER($BX1270)),MIN(1,MAX(0,($BX1270-2018+1)/($BX1270-$BW1270+1))),"")</f>
        <v>0.277777777777778</v>
      </c>
      <c r="Z1270" s="0" t="n">
        <f aca="false">IF(AND(ISNUMBER($BW1270),ISNUMBER($BX1270)),MIN(1,MAX(0,($BX1270-2019+1)/($BX1270-$BW1270+1))),"")</f>
        <v>0.222222222222222</v>
      </c>
      <c r="AA1270" s="0" t="n">
        <f aca="false">IF(ISNUMBER($BX1270),IF($BX1270&gt;=2017,1,0),"")</f>
        <v>1</v>
      </c>
      <c r="AB1270" s="0" t="n">
        <f aca="false">IF(ISNUMBER($BX1270),IF($BX1270&gt;=2018,1,0),"")</f>
        <v>1</v>
      </c>
      <c r="AC1270" s="0" t="n">
        <f aca="false">IF(ISNUMBER($BX1270),IF($BX1270&gt;=2019,1,0),"")</f>
        <v>1</v>
      </c>
      <c r="AD1270" s="0" t="n">
        <f aca="false">IF($L1270&lt;&gt;"",IF($L1270&gt;2013,1,0),"")</f>
        <v>1</v>
      </c>
      <c r="AE1270" s="0" t="n">
        <f aca="false">IF($L1270&lt;&gt;"",1+IF($L1270&gt;2011,1,0)+IF($L1270&gt;2014,1,0),"")</f>
        <v>2</v>
      </c>
      <c r="AF1270" s="0" t="s">
        <v>747</v>
      </c>
      <c r="AG1270" s="0" t="s">
        <v>88</v>
      </c>
      <c r="AH1270" s="0" t="s">
        <v>90</v>
      </c>
      <c r="AI1270" s="0" t="s">
        <v>334</v>
      </c>
      <c r="AJ1270" s="0" t="s">
        <v>334</v>
      </c>
      <c r="AK1270" s="0" t="str">
        <f aca="false">IF(AND($CF1270&lt;&gt;"",IFERROR(INDEX(subsample_country_map!$B:$B,MATCH($CF1270,subsample_country_map!$A:$A,0)),"")&lt;&gt;""),INDEX(subsample_country_map!$B:$B,MATCH($CF1270,subsample_country_map!$A:$A,0)),INDEX(lookup!$AA:$AA,MATCH($A1270,lookup!$A:$A,0)))</f>
        <v>1_US</v>
      </c>
      <c r="AL1270" s="0" t="str">
        <f aca="false">IF(AND($CF1270&lt;&gt;"",IFERROR(INDEX(subsample_country_map!$C:$C,MATCH($CF1270,subsample_country_map!$A:$A,0)),"")&lt;&gt;""),INDEX(subsample_country_map!$C:$C,MATCH($CF1270,subsample_country_map!$A:$A,0)),INDEX(lookup!$AB:$AB,MATCH($A1270,lookup!$A:$A,0)))</f>
        <v>1_developed</v>
      </c>
      <c r="AM1270" s="0" t="str">
        <f aca="false">IF(AND($CF1270&lt;&gt;"",IFERROR(INDEX(subsample_country_map!$D:$D,MATCH($CF1270,subsample_country_map!$A:$A,0)),"")&lt;&gt;""),INDEX(subsample_country_map!$D:$D,MATCH($CF1270,subsample_country_map!$A:$A,0)),INDEX(lookup!$AC:$AC,MATCH($A1270,lookup!$A:$A,0)))</f>
        <v>1_western</v>
      </c>
      <c r="AN1270" s="0" t="str">
        <f aca="false">IF(AND($CF1270&lt;&gt;"",IFERROR(INDEX(subsample_country_map!$E:$E,MATCH($CF1270,subsample_country_map!$A:$A,0)),"")&lt;&gt;""),INDEX(subsample_country_map!$E:$E,MATCH($CF1270,subsample_country_map!$A:$A,0)),INDEX(lookup!$AD:$AD,MATCH($A1270,lookup!$A:$A,0)))</f>
        <v>1_common law</v>
      </c>
      <c r="AO1270" s="0" t="str">
        <f aca="false">INDEX(lookup!$Y:$Y,MATCH($A1270,lookup!$A:$A,0))</f>
        <v>0_published</v>
      </c>
      <c r="AP1270" s="0" t="str">
        <f aca="false">INDEX(lookup!$Z:$Z,MATCH($A1270,lookup!$A:$A,0))</f>
        <v>1_VHB high</v>
      </c>
      <c r="AQ1270" s="0" t="str">
        <f aca="false">INDEX(lookup!$W:$W,MATCH($A1270,lookup!$A:$A,0))</f>
        <v>1_fin/acc/econ</v>
      </c>
      <c r="AS1270" s="0" t="s">
        <v>91</v>
      </c>
      <c r="AT1270" s="0" t="s">
        <v>397</v>
      </c>
      <c r="AU1270" s="0" t="s">
        <v>93</v>
      </c>
      <c r="AV1270" s="0" t="s">
        <v>561</v>
      </c>
      <c r="AX1270" s="0" t="s">
        <v>3962</v>
      </c>
      <c r="BA1270" s="0" t="n">
        <v>2428</v>
      </c>
      <c r="BB1270" s="0" t="s">
        <v>4575</v>
      </c>
      <c r="BC1270" s="0" t="s">
        <v>122</v>
      </c>
      <c r="BD1270" s="0" t="s">
        <v>4622</v>
      </c>
      <c r="BE1270" s="0" t="s">
        <v>4623</v>
      </c>
      <c r="BF1270" s="0" t="s">
        <v>4577</v>
      </c>
      <c r="BI1270" s="0" t="s">
        <v>143</v>
      </c>
      <c r="BJ1270" s="0" t="s">
        <v>4600</v>
      </c>
      <c r="BK1270" s="0" t="s">
        <v>318</v>
      </c>
      <c r="BL1270" s="0" t="s">
        <v>4632</v>
      </c>
      <c r="BM1270" s="0" t="s">
        <v>4602</v>
      </c>
      <c r="BN1270" s="0" t="s">
        <v>4581</v>
      </c>
      <c r="BO1270" s="0" t="s">
        <v>105</v>
      </c>
      <c r="BP1270" s="0" t="s">
        <v>4572</v>
      </c>
      <c r="BQ1270" s="0" t="s">
        <v>127</v>
      </c>
      <c r="BT1270" s="0" t="n">
        <v>0</v>
      </c>
      <c r="BU1270" s="0" t="s">
        <v>4582</v>
      </c>
      <c r="BW1270" s="0" t="n">
        <v>2005</v>
      </c>
      <c r="BX1270" s="0" t="n">
        <v>2022</v>
      </c>
      <c r="BY1270" s="0" t="s">
        <v>1526</v>
      </c>
      <c r="BZ1270" s="0" t="n">
        <v>2013.5</v>
      </c>
      <c r="CA1270" s="0" t="n">
        <v>0.388888888888889</v>
      </c>
      <c r="CB1270" s="0" t="n">
        <v>0</v>
      </c>
      <c r="CC1270" s="0" t="n">
        <v>1</v>
      </c>
      <c r="CD1270" s="0" t="n">
        <v>-0.0387119957081828</v>
      </c>
      <c r="CE1270" s="0" t="n">
        <v>1</v>
      </c>
    </row>
    <row r="1271" customFormat="false" ht="15" hidden="false" customHeight="false" outlineLevel="0" collapsed="false">
      <c r="A1271" s="0" t="s">
        <v>4572</v>
      </c>
      <c r="B1271" s="0" t="n">
        <v>2576</v>
      </c>
      <c r="C1271" s="0" t="n">
        <v>-0.0239179670500297</v>
      </c>
      <c r="D1271" s="0" t="n">
        <v>8525</v>
      </c>
      <c r="E1271" s="0" t="n">
        <f aca="false">IF(ISNUMBER($BA1271),$BA1271,IF(AND(ISNUMBER($D1271),ISNUMBER($BW1271),ISNUMBER($BX1271)),$D1271*($BX1271-$BW1271+1),""))</f>
        <v>8525</v>
      </c>
      <c r="H1271" s="0" t="s">
        <v>118</v>
      </c>
      <c r="I1271" s="0" t="s">
        <v>119</v>
      </c>
      <c r="J1271" s="0" t="n">
        <f aca="false">IF($BW1271&lt;&gt;"",$BW1271,"")</f>
        <v>2005</v>
      </c>
      <c r="K1271" s="0" t="n">
        <f aca="false">IF($BX1271&lt;&gt;"",$BX1271,"")</f>
        <v>2022</v>
      </c>
      <c r="L1271" s="0" t="n">
        <f aca="false">IF(AND(ISNUMBER($BW1271),ISNUMBER($BX1271)),($BW1271+$BX1271)/2,"")</f>
        <v>2013.5</v>
      </c>
      <c r="M1271" s="0" t="n">
        <f aca="false">IF($L1271&lt;&gt;"",$L1271,"")</f>
        <v>2013.5</v>
      </c>
      <c r="N1271" s="0" t="n">
        <f aca="false">IF(AND(ISNUMBER($BW1271),ISNUMBER($BX1271)),MIN(1,MAX(0,($BX1271-2016+1)/($BX1271-$BW1271+1))),"")</f>
        <v>0.388888888888889</v>
      </c>
      <c r="O1271" s="0" t="n">
        <f aca="false">IF(AND(ISNUMBER($BW1271),ISNUMBER($BX1271)),MIN(1,MAX(0,($BX1271-2017+1)/($BX1271-$BW1271+1))),"")</f>
        <v>0.333333333333333</v>
      </c>
      <c r="P1271" s="0" t="n">
        <f aca="false">IF(AND(ISNUMBER($BW1271),ISNUMBER($BX1271)),MIN(1,MAX(0,($BX1271-2018+1)/($BX1271-$BW1271+1))),"")</f>
        <v>0.277777777777778</v>
      </c>
      <c r="Q1271" s="0" t="n">
        <f aca="false">IF(AND(ISNUMBER($BW1271),ISNUMBER($BX1271)),MIN(1,MAX(0,($BX1271-2019+1)/($BX1271-$BW1271+1))),"")</f>
        <v>0.222222222222222</v>
      </c>
      <c r="R1271" s="0" t="n">
        <f aca="false">IF(AND(ISNUMBER($BW1271),ISNUMBER($BX1271)),MIN(1,MAX(0,($BX1271-2016+1)/($BX1271-$BW1271+1))),"")</f>
        <v>0.388888888888889</v>
      </c>
      <c r="S1271" s="0" t="n">
        <f aca="false">IF($L1271&lt;&gt;"",IF($L1271&gt;=2015.5,1,0),"")</f>
        <v>0</v>
      </c>
      <c r="T1271" s="0" t="n">
        <f aca="false">IF($L1271&lt;&gt;"",IF($L1271&gt;=2016,1,0),"")</f>
        <v>0</v>
      </c>
      <c r="U1271" s="0" t="n">
        <f aca="false">IF(ISNUMBER($BX1271),IF($BX1271&gt;=2016,1,0),"")</f>
        <v>1</v>
      </c>
      <c r="V1271" s="0" t="n">
        <f aca="false">IF(ISNUMBER($BW1271),IF($BW1271&gt;=2016,1,0),"")</f>
        <v>0</v>
      </c>
      <c r="W1271" s="0" t="str">
        <f aca="false">IF(AND(ISNUMBER($BW1271),ISNUMBER($BX1271)),IF($BW1271&gt;=2016,"post-only",IF($BX1271&lt;2016,"pre-only","mixed")),"")</f>
        <v>mixed</v>
      </c>
      <c r="X1271" s="0" t="n">
        <f aca="false">IF(AND(ISNUMBER($BW1271),ISNUMBER($BX1271)),MIN(1,MAX(0,($BX1271-2017+1)/($BX1271-$BW1271+1))),"")</f>
        <v>0.333333333333333</v>
      </c>
      <c r="Y1271" s="0" t="n">
        <f aca="false">IF(AND(ISNUMBER($BW1271),ISNUMBER($BX1271)),MIN(1,MAX(0,($BX1271-2018+1)/($BX1271-$BW1271+1))),"")</f>
        <v>0.277777777777778</v>
      </c>
      <c r="Z1271" s="0" t="n">
        <f aca="false">IF(AND(ISNUMBER($BW1271),ISNUMBER($BX1271)),MIN(1,MAX(0,($BX1271-2019+1)/($BX1271-$BW1271+1))),"")</f>
        <v>0.222222222222222</v>
      </c>
      <c r="AA1271" s="0" t="n">
        <f aca="false">IF(ISNUMBER($BX1271),IF($BX1271&gt;=2017,1,0),"")</f>
        <v>1</v>
      </c>
      <c r="AB1271" s="0" t="n">
        <f aca="false">IF(ISNUMBER($BX1271),IF($BX1271&gt;=2018,1,0),"")</f>
        <v>1</v>
      </c>
      <c r="AC1271" s="0" t="n">
        <f aca="false">IF(ISNUMBER($BX1271),IF($BX1271&gt;=2019,1,0),"")</f>
        <v>1</v>
      </c>
      <c r="AD1271" s="0" t="n">
        <f aca="false">IF($L1271&lt;&gt;"",IF($L1271&gt;2013,1,0),"")</f>
        <v>1</v>
      </c>
      <c r="AE1271" s="0" t="n">
        <f aca="false">IF($L1271&lt;&gt;"",1+IF($L1271&gt;2011,1,0)+IF($L1271&gt;2014,1,0),"")</f>
        <v>2</v>
      </c>
      <c r="AF1271" s="0" t="s">
        <v>747</v>
      </c>
      <c r="AG1271" s="0" t="s">
        <v>88</v>
      </c>
      <c r="AH1271" s="0" t="s">
        <v>90</v>
      </c>
      <c r="AI1271" s="0" t="s">
        <v>334</v>
      </c>
      <c r="AJ1271" s="0" t="s">
        <v>334</v>
      </c>
      <c r="AK1271" s="0" t="str">
        <f aca="false">IF(AND($CF1271&lt;&gt;"",IFERROR(INDEX(subsample_country_map!$B:$B,MATCH($CF1271,subsample_country_map!$A:$A,0)),"")&lt;&gt;""),INDEX(subsample_country_map!$B:$B,MATCH($CF1271,subsample_country_map!$A:$A,0)),INDEX(lookup!$AA:$AA,MATCH($A1271,lookup!$A:$A,0)))</f>
        <v>1_US</v>
      </c>
      <c r="AL1271" s="0" t="str">
        <f aca="false">IF(AND($CF1271&lt;&gt;"",IFERROR(INDEX(subsample_country_map!$C:$C,MATCH($CF1271,subsample_country_map!$A:$A,0)),"")&lt;&gt;""),INDEX(subsample_country_map!$C:$C,MATCH($CF1271,subsample_country_map!$A:$A,0)),INDEX(lookup!$AB:$AB,MATCH($A1271,lookup!$A:$A,0)))</f>
        <v>1_developed</v>
      </c>
      <c r="AM1271" s="0" t="str">
        <f aca="false">IF(AND($CF1271&lt;&gt;"",IFERROR(INDEX(subsample_country_map!$D:$D,MATCH($CF1271,subsample_country_map!$A:$A,0)),"")&lt;&gt;""),INDEX(subsample_country_map!$D:$D,MATCH($CF1271,subsample_country_map!$A:$A,0)),INDEX(lookup!$AC:$AC,MATCH($A1271,lookup!$A:$A,0)))</f>
        <v>1_western</v>
      </c>
      <c r="AN1271" s="0" t="str">
        <f aca="false">IF(AND($CF1271&lt;&gt;"",IFERROR(INDEX(subsample_country_map!$E:$E,MATCH($CF1271,subsample_country_map!$A:$A,0)),"")&lt;&gt;""),INDEX(subsample_country_map!$E:$E,MATCH($CF1271,subsample_country_map!$A:$A,0)),INDEX(lookup!$AD:$AD,MATCH($A1271,lookup!$A:$A,0)))</f>
        <v>1_common law</v>
      </c>
      <c r="AO1271" s="0" t="str">
        <f aca="false">INDEX(lookup!$Y:$Y,MATCH($A1271,lookup!$A:$A,0))</f>
        <v>0_published</v>
      </c>
      <c r="AP1271" s="0" t="str">
        <f aca="false">INDEX(lookup!$Z:$Z,MATCH($A1271,lookup!$A:$A,0))</f>
        <v>1_VHB high</v>
      </c>
      <c r="AQ1271" s="0" t="str">
        <f aca="false">INDEX(lookup!$W:$W,MATCH($A1271,lookup!$A:$A,0))</f>
        <v>1_fin/acc/econ</v>
      </c>
      <c r="AS1271" s="0" t="s">
        <v>91</v>
      </c>
      <c r="AT1271" s="0" t="s">
        <v>397</v>
      </c>
      <c r="AU1271" s="0" t="s">
        <v>93</v>
      </c>
      <c r="AV1271" s="0" t="s">
        <v>4633</v>
      </c>
      <c r="AX1271" s="0" t="s">
        <v>4634</v>
      </c>
      <c r="BA1271" s="0" t="n">
        <v>8525</v>
      </c>
      <c r="BB1271" s="0" t="s">
        <v>4575</v>
      </c>
      <c r="BC1271" s="0" t="s">
        <v>122</v>
      </c>
      <c r="BD1271" s="0" t="s">
        <v>4622</v>
      </c>
      <c r="BE1271" s="0" t="s">
        <v>4623</v>
      </c>
      <c r="BF1271" s="0" t="s">
        <v>4585</v>
      </c>
      <c r="BI1271" s="0" t="s">
        <v>143</v>
      </c>
      <c r="BJ1271" s="0" t="s">
        <v>4605</v>
      </c>
      <c r="BK1271" s="0" t="s">
        <v>318</v>
      </c>
      <c r="BL1271" s="0" t="s">
        <v>4635</v>
      </c>
      <c r="BM1271" s="0" t="s">
        <v>4602</v>
      </c>
      <c r="BN1271" s="0" t="s">
        <v>4588</v>
      </c>
      <c r="BO1271" s="0" t="s">
        <v>105</v>
      </c>
      <c r="BP1271" s="0" t="s">
        <v>4572</v>
      </c>
      <c r="BQ1271" s="0" t="s">
        <v>127</v>
      </c>
      <c r="BT1271" s="0" t="n">
        <v>0</v>
      </c>
      <c r="BU1271" s="0" t="s">
        <v>4582</v>
      </c>
      <c r="BW1271" s="0" t="n">
        <v>2005</v>
      </c>
      <c r="BX1271" s="0" t="n">
        <v>2022</v>
      </c>
      <c r="BY1271" s="0" t="s">
        <v>1526</v>
      </c>
      <c r="BZ1271" s="0" t="n">
        <v>2013.5</v>
      </c>
      <c r="CA1271" s="0" t="n">
        <v>0.388888888888889</v>
      </c>
      <c r="CB1271" s="0" t="n">
        <v>0</v>
      </c>
      <c r="CC1271" s="0" t="n">
        <v>1</v>
      </c>
      <c r="CD1271" s="0" t="n">
        <v>-0.0239225295265059</v>
      </c>
      <c r="CE1271" s="0" t="n">
        <v>1</v>
      </c>
    </row>
    <row r="1272" customFormat="false" ht="15" hidden="false" customHeight="false" outlineLevel="0" collapsed="false">
      <c r="A1272" s="0" t="s">
        <v>4572</v>
      </c>
      <c r="B1272" s="0" t="n">
        <v>2577</v>
      </c>
      <c r="C1272" s="0" t="n">
        <v>0.00504073921886212</v>
      </c>
      <c r="D1272" s="0" t="n">
        <v>2248</v>
      </c>
      <c r="E1272" s="0" t="n">
        <f aca="false">IF(ISNUMBER($BA1272),$BA1272,IF(AND(ISNUMBER($D1272),ISNUMBER($BW1272),ISNUMBER($BX1272)),$D1272*($BX1272-$BW1272+1),""))</f>
        <v>2248</v>
      </c>
      <c r="H1272" s="0" t="s">
        <v>118</v>
      </c>
      <c r="I1272" s="0" t="s">
        <v>119</v>
      </c>
      <c r="J1272" s="0" t="n">
        <f aca="false">IF($BW1272&lt;&gt;"",$BW1272,"")</f>
        <v>2005</v>
      </c>
      <c r="K1272" s="0" t="n">
        <f aca="false">IF($BX1272&lt;&gt;"",$BX1272,"")</f>
        <v>2022</v>
      </c>
      <c r="L1272" s="0" t="n">
        <f aca="false">IF(AND(ISNUMBER($BW1272),ISNUMBER($BX1272)),($BW1272+$BX1272)/2,"")</f>
        <v>2013.5</v>
      </c>
      <c r="M1272" s="0" t="n">
        <f aca="false">IF($L1272&lt;&gt;"",$L1272,"")</f>
        <v>2013.5</v>
      </c>
      <c r="N1272" s="0" t="n">
        <f aca="false">IF(AND(ISNUMBER($BW1272),ISNUMBER($BX1272)),MIN(1,MAX(0,($BX1272-2016+1)/($BX1272-$BW1272+1))),"")</f>
        <v>0.388888888888889</v>
      </c>
      <c r="O1272" s="0" t="n">
        <f aca="false">IF(AND(ISNUMBER($BW1272),ISNUMBER($BX1272)),MIN(1,MAX(0,($BX1272-2017+1)/($BX1272-$BW1272+1))),"")</f>
        <v>0.333333333333333</v>
      </c>
      <c r="P1272" s="0" t="n">
        <f aca="false">IF(AND(ISNUMBER($BW1272),ISNUMBER($BX1272)),MIN(1,MAX(0,($BX1272-2018+1)/($BX1272-$BW1272+1))),"")</f>
        <v>0.277777777777778</v>
      </c>
      <c r="Q1272" s="0" t="n">
        <f aca="false">IF(AND(ISNUMBER($BW1272),ISNUMBER($BX1272)),MIN(1,MAX(0,($BX1272-2019+1)/($BX1272-$BW1272+1))),"")</f>
        <v>0.222222222222222</v>
      </c>
      <c r="R1272" s="0" t="n">
        <f aca="false">IF(AND(ISNUMBER($BW1272),ISNUMBER($BX1272)),MIN(1,MAX(0,($BX1272-2016+1)/($BX1272-$BW1272+1))),"")</f>
        <v>0.388888888888889</v>
      </c>
      <c r="S1272" s="0" t="n">
        <f aca="false">IF($L1272&lt;&gt;"",IF($L1272&gt;=2015.5,1,0),"")</f>
        <v>0</v>
      </c>
      <c r="T1272" s="0" t="n">
        <f aca="false">IF($L1272&lt;&gt;"",IF($L1272&gt;=2016,1,0),"")</f>
        <v>0</v>
      </c>
      <c r="U1272" s="0" t="n">
        <f aca="false">IF(ISNUMBER($BX1272),IF($BX1272&gt;=2016,1,0),"")</f>
        <v>1</v>
      </c>
      <c r="V1272" s="0" t="n">
        <f aca="false">IF(ISNUMBER($BW1272),IF($BW1272&gt;=2016,1,0),"")</f>
        <v>0</v>
      </c>
      <c r="W1272" s="0" t="str">
        <f aca="false">IF(AND(ISNUMBER($BW1272),ISNUMBER($BX1272)),IF($BW1272&gt;=2016,"post-only",IF($BX1272&lt;2016,"pre-only","mixed")),"")</f>
        <v>mixed</v>
      </c>
      <c r="X1272" s="0" t="n">
        <f aca="false">IF(AND(ISNUMBER($BW1272),ISNUMBER($BX1272)),MIN(1,MAX(0,($BX1272-2017+1)/($BX1272-$BW1272+1))),"")</f>
        <v>0.333333333333333</v>
      </c>
      <c r="Y1272" s="0" t="n">
        <f aca="false">IF(AND(ISNUMBER($BW1272),ISNUMBER($BX1272)),MIN(1,MAX(0,($BX1272-2018+1)/($BX1272-$BW1272+1))),"")</f>
        <v>0.277777777777778</v>
      </c>
      <c r="Z1272" s="0" t="n">
        <f aca="false">IF(AND(ISNUMBER($BW1272),ISNUMBER($BX1272)),MIN(1,MAX(0,($BX1272-2019+1)/($BX1272-$BW1272+1))),"")</f>
        <v>0.222222222222222</v>
      </c>
      <c r="AA1272" s="0" t="n">
        <f aca="false">IF(ISNUMBER($BX1272),IF($BX1272&gt;=2017,1,0),"")</f>
        <v>1</v>
      </c>
      <c r="AB1272" s="0" t="n">
        <f aca="false">IF(ISNUMBER($BX1272),IF($BX1272&gt;=2018,1,0),"")</f>
        <v>1</v>
      </c>
      <c r="AC1272" s="0" t="n">
        <f aca="false">IF(ISNUMBER($BX1272),IF($BX1272&gt;=2019,1,0),"")</f>
        <v>1</v>
      </c>
      <c r="AD1272" s="0" t="n">
        <f aca="false">IF($L1272&lt;&gt;"",IF($L1272&gt;2013,1,0),"")</f>
        <v>1</v>
      </c>
      <c r="AE1272" s="0" t="n">
        <f aca="false">IF($L1272&lt;&gt;"",1+IF($L1272&gt;2011,1,0)+IF($L1272&gt;2014,1,0),"")</f>
        <v>2</v>
      </c>
      <c r="AF1272" s="0" t="s">
        <v>747</v>
      </c>
      <c r="AG1272" s="0" t="s">
        <v>88</v>
      </c>
      <c r="AH1272" s="0" t="s">
        <v>90</v>
      </c>
      <c r="AI1272" s="0" t="s">
        <v>334</v>
      </c>
      <c r="AJ1272" s="0" t="s">
        <v>334</v>
      </c>
      <c r="AK1272" s="0" t="str">
        <f aca="false">IF(AND($CF1272&lt;&gt;"",IFERROR(INDEX(subsample_country_map!$B:$B,MATCH($CF1272,subsample_country_map!$A:$A,0)),"")&lt;&gt;""),INDEX(subsample_country_map!$B:$B,MATCH($CF1272,subsample_country_map!$A:$A,0)),INDEX(lookup!$AA:$AA,MATCH($A1272,lookup!$A:$A,0)))</f>
        <v>1_US</v>
      </c>
      <c r="AL1272" s="0" t="str">
        <f aca="false">IF(AND($CF1272&lt;&gt;"",IFERROR(INDEX(subsample_country_map!$C:$C,MATCH($CF1272,subsample_country_map!$A:$A,0)),"")&lt;&gt;""),INDEX(subsample_country_map!$C:$C,MATCH($CF1272,subsample_country_map!$A:$A,0)),INDEX(lookup!$AB:$AB,MATCH($A1272,lookup!$A:$A,0)))</f>
        <v>1_developed</v>
      </c>
      <c r="AM1272" s="0" t="str">
        <f aca="false">IF(AND($CF1272&lt;&gt;"",IFERROR(INDEX(subsample_country_map!$D:$D,MATCH($CF1272,subsample_country_map!$A:$A,0)),"")&lt;&gt;""),INDEX(subsample_country_map!$D:$D,MATCH($CF1272,subsample_country_map!$A:$A,0)),INDEX(lookup!$AC:$AC,MATCH($A1272,lookup!$A:$A,0)))</f>
        <v>1_western</v>
      </c>
      <c r="AN1272" s="0" t="str">
        <f aca="false">IF(AND($CF1272&lt;&gt;"",IFERROR(INDEX(subsample_country_map!$E:$E,MATCH($CF1272,subsample_country_map!$A:$A,0)),"")&lt;&gt;""),INDEX(subsample_country_map!$E:$E,MATCH($CF1272,subsample_country_map!$A:$A,0)),INDEX(lookup!$AD:$AD,MATCH($A1272,lookup!$A:$A,0)))</f>
        <v>1_common law</v>
      </c>
      <c r="AO1272" s="0" t="str">
        <f aca="false">INDEX(lookup!$Y:$Y,MATCH($A1272,lookup!$A:$A,0))</f>
        <v>0_published</v>
      </c>
      <c r="AP1272" s="0" t="str">
        <f aca="false">INDEX(lookup!$Z:$Z,MATCH($A1272,lookup!$A:$A,0))</f>
        <v>1_VHB high</v>
      </c>
      <c r="AQ1272" s="0" t="str">
        <f aca="false">INDEX(lookup!$W:$W,MATCH($A1272,lookup!$A:$A,0))</f>
        <v>1_fin/acc/econ</v>
      </c>
      <c r="AS1272" s="0" t="s">
        <v>91</v>
      </c>
      <c r="AT1272" s="0" t="s">
        <v>397</v>
      </c>
      <c r="AU1272" s="0" t="s">
        <v>93</v>
      </c>
      <c r="AV1272" s="0" t="s">
        <v>4636</v>
      </c>
      <c r="AX1272" s="0" t="s">
        <v>4637</v>
      </c>
      <c r="BA1272" s="0" t="n">
        <v>2248</v>
      </c>
      <c r="BB1272" s="0" t="s">
        <v>4575</v>
      </c>
      <c r="BC1272" s="0" t="s">
        <v>122</v>
      </c>
      <c r="BD1272" s="0" t="s">
        <v>123</v>
      </c>
      <c r="BE1272" s="0" t="s">
        <v>4576</v>
      </c>
      <c r="BF1272" s="0" t="s">
        <v>4577</v>
      </c>
      <c r="BG1272" s="0" t="s">
        <v>391</v>
      </c>
      <c r="BH1272" s="0" t="s">
        <v>4638</v>
      </c>
      <c r="BI1272" s="0" t="s">
        <v>189</v>
      </c>
      <c r="BJ1272" s="0" t="s">
        <v>4578</v>
      </c>
      <c r="BK1272" s="0" t="s">
        <v>460</v>
      </c>
      <c r="BL1272" s="0" t="s">
        <v>4639</v>
      </c>
      <c r="BM1272" s="0" t="s">
        <v>4580</v>
      </c>
      <c r="BN1272" s="0" t="s">
        <v>4581</v>
      </c>
      <c r="BO1272" s="0" t="s">
        <v>105</v>
      </c>
      <c r="BP1272" s="0" t="s">
        <v>4572</v>
      </c>
      <c r="BQ1272" s="0" t="s">
        <v>127</v>
      </c>
      <c r="BT1272" s="0" t="n">
        <v>0</v>
      </c>
      <c r="BU1272" s="0" t="s">
        <v>4582</v>
      </c>
      <c r="BW1272" s="0" t="n">
        <v>2005</v>
      </c>
      <c r="BX1272" s="0" t="n">
        <v>2022</v>
      </c>
      <c r="BY1272" s="0" t="s">
        <v>1526</v>
      </c>
      <c r="BZ1272" s="0" t="n">
        <v>2013.5</v>
      </c>
      <c r="CA1272" s="0" t="n">
        <v>0.388888888888889</v>
      </c>
      <c r="CB1272" s="0" t="n">
        <v>0</v>
      </c>
      <c r="CC1272" s="0" t="n">
        <v>1</v>
      </c>
      <c r="CD1272" s="0" t="n">
        <v>0.00504078191298111</v>
      </c>
      <c r="CE1272" s="0" t="n">
        <v>1</v>
      </c>
    </row>
    <row r="1273" customFormat="false" ht="15" hidden="false" customHeight="false" outlineLevel="0" collapsed="false">
      <c r="A1273" s="0" t="s">
        <v>4572</v>
      </c>
      <c r="B1273" s="0" t="n">
        <v>2578</v>
      </c>
      <c r="C1273" s="0" t="n">
        <v>0.00037692959299748</v>
      </c>
      <c r="D1273" s="0" t="n">
        <v>629248</v>
      </c>
      <c r="E1273" s="0" t="n">
        <f aca="false">IF(ISNUMBER($BA1273),$BA1273,IF(AND(ISNUMBER($D1273),ISNUMBER($BW1273),ISNUMBER($BX1273)),$D1273*($BX1273-$BW1273+1),""))</f>
        <v>629248</v>
      </c>
      <c r="H1273" s="0" t="s">
        <v>118</v>
      </c>
      <c r="I1273" s="0" t="s">
        <v>119</v>
      </c>
      <c r="J1273" s="0" t="n">
        <f aca="false">IF($BW1273&lt;&gt;"",$BW1273,"")</f>
        <v>2005</v>
      </c>
      <c r="K1273" s="0" t="n">
        <f aca="false">IF($BX1273&lt;&gt;"",$BX1273,"")</f>
        <v>2022</v>
      </c>
      <c r="L1273" s="0" t="n">
        <f aca="false">IF(AND(ISNUMBER($BW1273),ISNUMBER($BX1273)),($BW1273+$BX1273)/2,"")</f>
        <v>2013.5</v>
      </c>
      <c r="M1273" s="0" t="n">
        <f aca="false">IF($L1273&lt;&gt;"",$L1273,"")</f>
        <v>2013.5</v>
      </c>
      <c r="N1273" s="0" t="n">
        <f aca="false">IF(AND(ISNUMBER($BW1273),ISNUMBER($BX1273)),MIN(1,MAX(0,($BX1273-2016+1)/($BX1273-$BW1273+1))),"")</f>
        <v>0.388888888888889</v>
      </c>
      <c r="O1273" s="0" t="n">
        <f aca="false">IF(AND(ISNUMBER($BW1273),ISNUMBER($BX1273)),MIN(1,MAX(0,($BX1273-2017+1)/($BX1273-$BW1273+1))),"")</f>
        <v>0.333333333333333</v>
      </c>
      <c r="P1273" s="0" t="n">
        <f aca="false">IF(AND(ISNUMBER($BW1273),ISNUMBER($BX1273)),MIN(1,MAX(0,($BX1273-2018+1)/($BX1273-$BW1273+1))),"")</f>
        <v>0.277777777777778</v>
      </c>
      <c r="Q1273" s="0" t="n">
        <f aca="false">IF(AND(ISNUMBER($BW1273),ISNUMBER($BX1273)),MIN(1,MAX(0,($BX1273-2019+1)/($BX1273-$BW1273+1))),"")</f>
        <v>0.222222222222222</v>
      </c>
      <c r="R1273" s="0" t="n">
        <f aca="false">IF(AND(ISNUMBER($BW1273),ISNUMBER($BX1273)),MIN(1,MAX(0,($BX1273-2016+1)/($BX1273-$BW1273+1))),"")</f>
        <v>0.388888888888889</v>
      </c>
      <c r="S1273" s="0" t="n">
        <f aca="false">IF($L1273&lt;&gt;"",IF($L1273&gt;=2015.5,1,0),"")</f>
        <v>0</v>
      </c>
      <c r="T1273" s="0" t="n">
        <f aca="false">IF($L1273&lt;&gt;"",IF($L1273&gt;=2016,1,0),"")</f>
        <v>0</v>
      </c>
      <c r="U1273" s="0" t="n">
        <f aca="false">IF(ISNUMBER($BX1273),IF($BX1273&gt;=2016,1,0),"")</f>
        <v>1</v>
      </c>
      <c r="V1273" s="0" t="n">
        <f aca="false">IF(ISNUMBER($BW1273),IF($BW1273&gt;=2016,1,0),"")</f>
        <v>0</v>
      </c>
      <c r="W1273" s="0" t="str">
        <f aca="false">IF(AND(ISNUMBER($BW1273),ISNUMBER($BX1273)),IF($BW1273&gt;=2016,"post-only",IF($BX1273&lt;2016,"pre-only","mixed")),"")</f>
        <v>mixed</v>
      </c>
      <c r="X1273" s="0" t="n">
        <f aca="false">IF(AND(ISNUMBER($BW1273),ISNUMBER($BX1273)),MIN(1,MAX(0,($BX1273-2017+1)/($BX1273-$BW1273+1))),"")</f>
        <v>0.333333333333333</v>
      </c>
      <c r="Y1273" s="0" t="n">
        <f aca="false">IF(AND(ISNUMBER($BW1273),ISNUMBER($BX1273)),MIN(1,MAX(0,($BX1273-2018+1)/($BX1273-$BW1273+1))),"")</f>
        <v>0.277777777777778</v>
      </c>
      <c r="Z1273" s="0" t="n">
        <f aca="false">IF(AND(ISNUMBER($BW1273),ISNUMBER($BX1273)),MIN(1,MAX(0,($BX1273-2019+1)/($BX1273-$BW1273+1))),"")</f>
        <v>0.222222222222222</v>
      </c>
      <c r="AA1273" s="0" t="n">
        <f aca="false">IF(ISNUMBER($BX1273),IF($BX1273&gt;=2017,1,0),"")</f>
        <v>1</v>
      </c>
      <c r="AB1273" s="0" t="n">
        <f aca="false">IF(ISNUMBER($BX1273),IF($BX1273&gt;=2018,1,0),"")</f>
        <v>1</v>
      </c>
      <c r="AC1273" s="0" t="n">
        <f aca="false">IF(ISNUMBER($BX1273),IF($BX1273&gt;=2019,1,0),"")</f>
        <v>1</v>
      </c>
      <c r="AD1273" s="0" t="n">
        <f aca="false">IF($L1273&lt;&gt;"",IF($L1273&gt;2013,1,0),"")</f>
        <v>1</v>
      </c>
      <c r="AE1273" s="0" t="n">
        <f aca="false">IF($L1273&lt;&gt;"",1+IF($L1273&gt;2011,1,0)+IF($L1273&gt;2014,1,0),"")</f>
        <v>2</v>
      </c>
      <c r="AF1273" s="0" t="s">
        <v>747</v>
      </c>
      <c r="AG1273" s="0" t="s">
        <v>88</v>
      </c>
      <c r="AH1273" s="0" t="s">
        <v>90</v>
      </c>
      <c r="AI1273" s="0" t="s">
        <v>334</v>
      </c>
      <c r="AJ1273" s="0" t="s">
        <v>334</v>
      </c>
      <c r="AK1273" s="0" t="str">
        <f aca="false">IF(AND($CF1273&lt;&gt;"",IFERROR(INDEX(subsample_country_map!$B:$B,MATCH($CF1273,subsample_country_map!$A:$A,0)),"")&lt;&gt;""),INDEX(subsample_country_map!$B:$B,MATCH($CF1273,subsample_country_map!$A:$A,0)),INDEX(lookup!$AA:$AA,MATCH($A1273,lookup!$A:$A,0)))</f>
        <v>1_US</v>
      </c>
      <c r="AL1273" s="0" t="str">
        <f aca="false">IF(AND($CF1273&lt;&gt;"",IFERROR(INDEX(subsample_country_map!$C:$C,MATCH($CF1273,subsample_country_map!$A:$A,0)),"")&lt;&gt;""),INDEX(subsample_country_map!$C:$C,MATCH($CF1273,subsample_country_map!$A:$A,0)),INDEX(lookup!$AB:$AB,MATCH($A1273,lookup!$A:$A,0)))</f>
        <v>1_developed</v>
      </c>
      <c r="AM1273" s="0" t="str">
        <f aca="false">IF(AND($CF1273&lt;&gt;"",IFERROR(INDEX(subsample_country_map!$D:$D,MATCH($CF1273,subsample_country_map!$A:$A,0)),"")&lt;&gt;""),INDEX(subsample_country_map!$D:$D,MATCH($CF1273,subsample_country_map!$A:$A,0)),INDEX(lookup!$AC:$AC,MATCH($A1273,lookup!$A:$A,0)))</f>
        <v>1_western</v>
      </c>
      <c r="AN1273" s="0" t="str">
        <f aca="false">IF(AND($CF1273&lt;&gt;"",IFERROR(INDEX(subsample_country_map!$E:$E,MATCH($CF1273,subsample_country_map!$A:$A,0)),"")&lt;&gt;""),INDEX(subsample_country_map!$E:$E,MATCH($CF1273,subsample_country_map!$A:$A,0)),INDEX(lookup!$AD:$AD,MATCH($A1273,lookup!$A:$A,0)))</f>
        <v>1_common law</v>
      </c>
      <c r="AO1273" s="0" t="str">
        <f aca="false">INDEX(lookup!$Y:$Y,MATCH($A1273,lookup!$A:$A,0))</f>
        <v>0_published</v>
      </c>
      <c r="AP1273" s="0" t="str">
        <f aca="false">INDEX(lookup!$Z:$Z,MATCH($A1273,lookup!$A:$A,0))</f>
        <v>1_VHB high</v>
      </c>
      <c r="AQ1273" s="0" t="str">
        <f aca="false">INDEX(lookup!$W:$W,MATCH($A1273,lookup!$A:$A,0))</f>
        <v>1_fin/acc/econ</v>
      </c>
      <c r="AS1273" s="0" t="s">
        <v>91</v>
      </c>
      <c r="AT1273" s="0" t="s">
        <v>397</v>
      </c>
      <c r="AU1273" s="0" t="s">
        <v>93</v>
      </c>
      <c r="AV1273" s="0" t="s">
        <v>4640</v>
      </c>
      <c r="AX1273" s="0" t="s">
        <v>4641</v>
      </c>
      <c r="BA1273" s="0" t="n">
        <v>629248</v>
      </c>
      <c r="BB1273" s="0" t="s">
        <v>4575</v>
      </c>
      <c r="BC1273" s="0" t="s">
        <v>122</v>
      </c>
      <c r="BD1273" s="0" t="s">
        <v>123</v>
      </c>
      <c r="BE1273" s="0" t="s">
        <v>4576</v>
      </c>
      <c r="BF1273" s="0" t="s">
        <v>4585</v>
      </c>
      <c r="BG1273" s="0" t="s">
        <v>391</v>
      </c>
      <c r="BH1273" s="0" t="s">
        <v>4638</v>
      </c>
      <c r="BI1273" s="0" t="s">
        <v>189</v>
      </c>
      <c r="BJ1273" s="0" t="s">
        <v>4586</v>
      </c>
      <c r="BK1273" s="0" t="s">
        <v>460</v>
      </c>
      <c r="BL1273" s="0" t="s">
        <v>4642</v>
      </c>
      <c r="BM1273" s="0" t="s">
        <v>4580</v>
      </c>
      <c r="BN1273" s="0" t="s">
        <v>4588</v>
      </c>
      <c r="BO1273" s="0" t="s">
        <v>105</v>
      </c>
      <c r="BP1273" s="0" t="s">
        <v>4572</v>
      </c>
      <c r="BQ1273" s="0" t="s">
        <v>127</v>
      </c>
      <c r="BT1273" s="0" t="n">
        <v>0</v>
      </c>
      <c r="BU1273" s="0" t="s">
        <v>4582</v>
      </c>
      <c r="BW1273" s="0" t="n">
        <v>2005</v>
      </c>
      <c r="BX1273" s="0" t="n">
        <v>2022</v>
      </c>
      <c r="BY1273" s="0" t="s">
        <v>1526</v>
      </c>
      <c r="BZ1273" s="0" t="n">
        <v>2013.5</v>
      </c>
      <c r="CA1273" s="0" t="n">
        <v>0.388888888888889</v>
      </c>
      <c r="CB1273" s="0" t="n">
        <v>0</v>
      </c>
      <c r="CC1273" s="0" t="n">
        <v>1</v>
      </c>
      <c r="CD1273" s="0" t="n">
        <v>0.000376929610848354</v>
      </c>
      <c r="CE1273" s="0" t="n">
        <v>1</v>
      </c>
    </row>
    <row r="1274" customFormat="false" ht="15" hidden="false" customHeight="false" outlineLevel="0" collapsed="false">
      <c r="A1274" s="0" t="s">
        <v>4572</v>
      </c>
      <c r="B1274" s="0" t="n">
        <v>2579</v>
      </c>
      <c r="C1274" s="0" t="n">
        <v>0.00590544059199839</v>
      </c>
      <c r="D1274" s="0" t="n">
        <v>2248</v>
      </c>
      <c r="E1274" s="0" t="n">
        <f aca="false">IF(ISNUMBER($BA1274),$BA1274,IF(AND(ISNUMBER($D1274),ISNUMBER($BW1274),ISNUMBER($BX1274)),$D1274*($BX1274-$BW1274+1),""))</f>
        <v>2248</v>
      </c>
      <c r="H1274" s="0" t="s">
        <v>118</v>
      </c>
      <c r="I1274" s="0" t="s">
        <v>119</v>
      </c>
      <c r="J1274" s="0" t="n">
        <f aca="false">IF($BW1274&lt;&gt;"",$BW1274,"")</f>
        <v>2005</v>
      </c>
      <c r="K1274" s="0" t="n">
        <f aca="false">IF($BX1274&lt;&gt;"",$BX1274,"")</f>
        <v>2022</v>
      </c>
      <c r="L1274" s="0" t="n">
        <f aca="false">IF(AND(ISNUMBER($BW1274),ISNUMBER($BX1274)),($BW1274+$BX1274)/2,"")</f>
        <v>2013.5</v>
      </c>
      <c r="M1274" s="0" t="n">
        <f aca="false">IF($L1274&lt;&gt;"",$L1274,"")</f>
        <v>2013.5</v>
      </c>
      <c r="N1274" s="0" t="n">
        <f aca="false">IF(AND(ISNUMBER($BW1274),ISNUMBER($BX1274)),MIN(1,MAX(0,($BX1274-2016+1)/($BX1274-$BW1274+1))),"")</f>
        <v>0.388888888888889</v>
      </c>
      <c r="O1274" s="0" t="n">
        <f aca="false">IF(AND(ISNUMBER($BW1274),ISNUMBER($BX1274)),MIN(1,MAX(0,($BX1274-2017+1)/($BX1274-$BW1274+1))),"")</f>
        <v>0.333333333333333</v>
      </c>
      <c r="P1274" s="0" t="n">
        <f aca="false">IF(AND(ISNUMBER($BW1274),ISNUMBER($BX1274)),MIN(1,MAX(0,($BX1274-2018+1)/($BX1274-$BW1274+1))),"")</f>
        <v>0.277777777777778</v>
      </c>
      <c r="Q1274" s="0" t="n">
        <f aca="false">IF(AND(ISNUMBER($BW1274),ISNUMBER($BX1274)),MIN(1,MAX(0,($BX1274-2019+1)/($BX1274-$BW1274+1))),"")</f>
        <v>0.222222222222222</v>
      </c>
      <c r="R1274" s="0" t="n">
        <f aca="false">IF(AND(ISNUMBER($BW1274),ISNUMBER($BX1274)),MIN(1,MAX(0,($BX1274-2016+1)/($BX1274-$BW1274+1))),"")</f>
        <v>0.388888888888889</v>
      </c>
      <c r="S1274" s="0" t="n">
        <f aca="false">IF($L1274&lt;&gt;"",IF($L1274&gt;=2015.5,1,0),"")</f>
        <v>0</v>
      </c>
      <c r="T1274" s="0" t="n">
        <f aca="false">IF($L1274&lt;&gt;"",IF($L1274&gt;=2016,1,0),"")</f>
        <v>0</v>
      </c>
      <c r="U1274" s="0" t="n">
        <f aca="false">IF(ISNUMBER($BX1274),IF($BX1274&gt;=2016,1,0),"")</f>
        <v>1</v>
      </c>
      <c r="V1274" s="0" t="n">
        <f aca="false">IF(ISNUMBER($BW1274),IF($BW1274&gt;=2016,1,0),"")</f>
        <v>0</v>
      </c>
      <c r="W1274" s="0" t="str">
        <f aca="false">IF(AND(ISNUMBER($BW1274),ISNUMBER($BX1274)),IF($BW1274&gt;=2016,"post-only",IF($BX1274&lt;2016,"pre-only","mixed")),"")</f>
        <v>mixed</v>
      </c>
      <c r="X1274" s="0" t="n">
        <f aca="false">IF(AND(ISNUMBER($BW1274),ISNUMBER($BX1274)),MIN(1,MAX(0,($BX1274-2017+1)/($BX1274-$BW1274+1))),"")</f>
        <v>0.333333333333333</v>
      </c>
      <c r="Y1274" s="0" t="n">
        <f aca="false">IF(AND(ISNUMBER($BW1274),ISNUMBER($BX1274)),MIN(1,MAX(0,($BX1274-2018+1)/($BX1274-$BW1274+1))),"")</f>
        <v>0.277777777777778</v>
      </c>
      <c r="Z1274" s="0" t="n">
        <f aca="false">IF(AND(ISNUMBER($BW1274),ISNUMBER($BX1274)),MIN(1,MAX(0,($BX1274-2019+1)/($BX1274-$BW1274+1))),"")</f>
        <v>0.222222222222222</v>
      </c>
      <c r="AA1274" s="0" t="n">
        <f aca="false">IF(ISNUMBER($BX1274),IF($BX1274&gt;=2017,1,0),"")</f>
        <v>1</v>
      </c>
      <c r="AB1274" s="0" t="n">
        <f aca="false">IF(ISNUMBER($BX1274),IF($BX1274&gt;=2018,1,0),"")</f>
        <v>1</v>
      </c>
      <c r="AC1274" s="0" t="n">
        <f aca="false">IF(ISNUMBER($BX1274),IF($BX1274&gt;=2019,1,0),"")</f>
        <v>1</v>
      </c>
      <c r="AD1274" s="0" t="n">
        <f aca="false">IF($L1274&lt;&gt;"",IF($L1274&gt;2013,1,0),"")</f>
        <v>1</v>
      </c>
      <c r="AE1274" s="0" t="n">
        <f aca="false">IF($L1274&lt;&gt;"",1+IF($L1274&gt;2011,1,0)+IF($L1274&gt;2014,1,0),"")</f>
        <v>2</v>
      </c>
      <c r="AF1274" s="0" t="s">
        <v>747</v>
      </c>
      <c r="AG1274" s="0" t="s">
        <v>88</v>
      </c>
      <c r="AH1274" s="0" t="s">
        <v>90</v>
      </c>
      <c r="AI1274" s="0" t="s">
        <v>334</v>
      </c>
      <c r="AJ1274" s="0" t="s">
        <v>334</v>
      </c>
      <c r="AK1274" s="0" t="str">
        <f aca="false">IF(AND($CF1274&lt;&gt;"",IFERROR(INDEX(subsample_country_map!$B:$B,MATCH($CF1274,subsample_country_map!$A:$A,0)),"")&lt;&gt;""),INDEX(subsample_country_map!$B:$B,MATCH($CF1274,subsample_country_map!$A:$A,0)),INDEX(lookup!$AA:$AA,MATCH($A1274,lookup!$A:$A,0)))</f>
        <v>1_US</v>
      </c>
      <c r="AL1274" s="0" t="str">
        <f aca="false">IF(AND($CF1274&lt;&gt;"",IFERROR(INDEX(subsample_country_map!$C:$C,MATCH($CF1274,subsample_country_map!$A:$A,0)),"")&lt;&gt;""),INDEX(subsample_country_map!$C:$C,MATCH($CF1274,subsample_country_map!$A:$A,0)),INDEX(lookup!$AB:$AB,MATCH($A1274,lookup!$A:$A,0)))</f>
        <v>1_developed</v>
      </c>
      <c r="AM1274" s="0" t="str">
        <f aca="false">IF(AND($CF1274&lt;&gt;"",IFERROR(INDEX(subsample_country_map!$D:$D,MATCH($CF1274,subsample_country_map!$A:$A,0)),"")&lt;&gt;""),INDEX(subsample_country_map!$D:$D,MATCH($CF1274,subsample_country_map!$A:$A,0)),INDEX(lookup!$AC:$AC,MATCH($A1274,lookup!$A:$A,0)))</f>
        <v>1_western</v>
      </c>
      <c r="AN1274" s="0" t="str">
        <f aca="false">IF(AND($CF1274&lt;&gt;"",IFERROR(INDEX(subsample_country_map!$E:$E,MATCH($CF1274,subsample_country_map!$A:$A,0)),"")&lt;&gt;""),INDEX(subsample_country_map!$E:$E,MATCH($CF1274,subsample_country_map!$A:$A,0)),INDEX(lookup!$AD:$AD,MATCH($A1274,lookup!$A:$A,0)))</f>
        <v>1_common law</v>
      </c>
      <c r="AO1274" s="0" t="str">
        <f aca="false">INDEX(lookup!$Y:$Y,MATCH($A1274,lookup!$A:$A,0))</f>
        <v>0_published</v>
      </c>
      <c r="AP1274" s="0" t="str">
        <f aca="false">INDEX(lookup!$Z:$Z,MATCH($A1274,lookup!$A:$A,0))</f>
        <v>1_VHB high</v>
      </c>
      <c r="AQ1274" s="0" t="str">
        <f aca="false">INDEX(lookup!$W:$W,MATCH($A1274,lookup!$A:$A,0))</f>
        <v>1_fin/acc/econ</v>
      </c>
      <c r="AS1274" s="0" t="s">
        <v>91</v>
      </c>
      <c r="AT1274" s="0" t="s">
        <v>397</v>
      </c>
      <c r="AU1274" s="0" t="s">
        <v>93</v>
      </c>
      <c r="AV1274" s="0" t="s">
        <v>4643</v>
      </c>
      <c r="AX1274" s="0" t="s">
        <v>4644</v>
      </c>
      <c r="BA1274" s="0" t="n">
        <v>2248</v>
      </c>
      <c r="BB1274" s="0" t="s">
        <v>4575</v>
      </c>
      <c r="BC1274" s="0" t="s">
        <v>122</v>
      </c>
      <c r="BD1274" s="0" t="s">
        <v>123</v>
      </c>
      <c r="BE1274" s="0" t="s">
        <v>4576</v>
      </c>
      <c r="BF1274" s="0" t="s">
        <v>4577</v>
      </c>
      <c r="BG1274" s="0" t="s">
        <v>391</v>
      </c>
      <c r="BH1274" s="0" t="s">
        <v>4638</v>
      </c>
      <c r="BI1274" s="0" t="s">
        <v>189</v>
      </c>
      <c r="BJ1274" s="0" t="s">
        <v>4591</v>
      </c>
      <c r="BK1274" s="0" t="s">
        <v>460</v>
      </c>
      <c r="BL1274" s="0" t="s">
        <v>4645</v>
      </c>
      <c r="BM1274" s="0" t="s">
        <v>4593</v>
      </c>
      <c r="BN1274" s="0" t="s">
        <v>4581</v>
      </c>
      <c r="BO1274" s="0" t="s">
        <v>105</v>
      </c>
      <c r="BP1274" s="0" t="s">
        <v>4572</v>
      </c>
      <c r="BQ1274" s="0" t="s">
        <v>127</v>
      </c>
      <c r="BT1274" s="0" t="n">
        <v>0</v>
      </c>
      <c r="BU1274" s="0" t="s">
        <v>4582</v>
      </c>
      <c r="BW1274" s="0" t="n">
        <v>2005</v>
      </c>
      <c r="BX1274" s="0" t="n">
        <v>2022</v>
      </c>
      <c r="BY1274" s="0" t="s">
        <v>1526</v>
      </c>
      <c r="BZ1274" s="0" t="n">
        <v>2013.5</v>
      </c>
      <c r="CA1274" s="0" t="n">
        <v>0.388888888888889</v>
      </c>
      <c r="CB1274" s="0" t="n">
        <v>0</v>
      </c>
      <c r="CC1274" s="0" t="n">
        <v>1</v>
      </c>
      <c r="CD1274" s="0" t="n">
        <v>0.00590550924266325</v>
      </c>
      <c r="CE1274" s="0" t="n">
        <v>1</v>
      </c>
    </row>
    <row r="1275" customFormat="false" ht="15" hidden="false" customHeight="false" outlineLevel="0" collapsed="false">
      <c r="A1275" s="0" t="s">
        <v>4572</v>
      </c>
      <c r="B1275" s="0" t="n">
        <v>2580</v>
      </c>
      <c r="C1275" s="0" t="n">
        <v>0.000457610159370495</v>
      </c>
      <c r="D1275" s="0" t="n">
        <v>629248</v>
      </c>
      <c r="E1275" s="0" t="n">
        <f aca="false">IF(ISNUMBER($BA1275),$BA1275,IF(AND(ISNUMBER($D1275),ISNUMBER($BW1275),ISNUMBER($BX1275)),$D1275*($BX1275-$BW1275+1),""))</f>
        <v>629248</v>
      </c>
      <c r="H1275" s="0" t="s">
        <v>118</v>
      </c>
      <c r="I1275" s="0" t="s">
        <v>119</v>
      </c>
      <c r="J1275" s="0" t="n">
        <f aca="false">IF($BW1275&lt;&gt;"",$BW1275,"")</f>
        <v>2005</v>
      </c>
      <c r="K1275" s="0" t="n">
        <f aca="false">IF($BX1275&lt;&gt;"",$BX1275,"")</f>
        <v>2022</v>
      </c>
      <c r="L1275" s="0" t="n">
        <f aca="false">IF(AND(ISNUMBER($BW1275),ISNUMBER($BX1275)),($BW1275+$BX1275)/2,"")</f>
        <v>2013.5</v>
      </c>
      <c r="M1275" s="0" t="n">
        <f aca="false">IF($L1275&lt;&gt;"",$L1275,"")</f>
        <v>2013.5</v>
      </c>
      <c r="N1275" s="0" t="n">
        <f aca="false">IF(AND(ISNUMBER($BW1275),ISNUMBER($BX1275)),MIN(1,MAX(0,($BX1275-2016+1)/($BX1275-$BW1275+1))),"")</f>
        <v>0.388888888888889</v>
      </c>
      <c r="O1275" s="0" t="n">
        <f aca="false">IF(AND(ISNUMBER($BW1275),ISNUMBER($BX1275)),MIN(1,MAX(0,($BX1275-2017+1)/($BX1275-$BW1275+1))),"")</f>
        <v>0.333333333333333</v>
      </c>
      <c r="P1275" s="0" t="n">
        <f aca="false">IF(AND(ISNUMBER($BW1275),ISNUMBER($BX1275)),MIN(1,MAX(0,($BX1275-2018+1)/($BX1275-$BW1275+1))),"")</f>
        <v>0.277777777777778</v>
      </c>
      <c r="Q1275" s="0" t="n">
        <f aca="false">IF(AND(ISNUMBER($BW1275),ISNUMBER($BX1275)),MIN(1,MAX(0,($BX1275-2019+1)/($BX1275-$BW1275+1))),"")</f>
        <v>0.222222222222222</v>
      </c>
      <c r="R1275" s="0" t="n">
        <f aca="false">IF(AND(ISNUMBER($BW1275),ISNUMBER($BX1275)),MIN(1,MAX(0,($BX1275-2016+1)/($BX1275-$BW1275+1))),"")</f>
        <v>0.388888888888889</v>
      </c>
      <c r="S1275" s="0" t="n">
        <f aca="false">IF($L1275&lt;&gt;"",IF($L1275&gt;=2015.5,1,0),"")</f>
        <v>0</v>
      </c>
      <c r="T1275" s="0" t="n">
        <f aca="false">IF($L1275&lt;&gt;"",IF($L1275&gt;=2016,1,0),"")</f>
        <v>0</v>
      </c>
      <c r="U1275" s="0" t="n">
        <f aca="false">IF(ISNUMBER($BX1275),IF($BX1275&gt;=2016,1,0),"")</f>
        <v>1</v>
      </c>
      <c r="V1275" s="0" t="n">
        <f aca="false">IF(ISNUMBER($BW1275),IF($BW1275&gt;=2016,1,0),"")</f>
        <v>0</v>
      </c>
      <c r="W1275" s="0" t="str">
        <f aca="false">IF(AND(ISNUMBER($BW1275),ISNUMBER($BX1275)),IF($BW1275&gt;=2016,"post-only",IF($BX1275&lt;2016,"pre-only","mixed")),"")</f>
        <v>mixed</v>
      </c>
      <c r="X1275" s="0" t="n">
        <f aca="false">IF(AND(ISNUMBER($BW1275),ISNUMBER($BX1275)),MIN(1,MAX(0,($BX1275-2017+1)/($BX1275-$BW1275+1))),"")</f>
        <v>0.333333333333333</v>
      </c>
      <c r="Y1275" s="0" t="n">
        <f aca="false">IF(AND(ISNUMBER($BW1275),ISNUMBER($BX1275)),MIN(1,MAX(0,($BX1275-2018+1)/($BX1275-$BW1275+1))),"")</f>
        <v>0.277777777777778</v>
      </c>
      <c r="Z1275" s="0" t="n">
        <f aca="false">IF(AND(ISNUMBER($BW1275),ISNUMBER($BX1275)),MIN(1,MAX(0,($BX1275-2019+1)/($BX1275-$BW1275+1))),"")</f>
        <v>0.222222222222222</v>
      </c>
      <c r="AA1275" s="0" t="n">
        <f aca="false">IF(ISNUMBER($BX1275),IF($BX1275&gt;=2017,1,0),"")</f>
        <v>1</v>
      </c>
      <c r="AB1275" s="0" t="n">
        <f aca="false">IF(ISNUMBER($BX1275),IF($BX1275&gt;=2018,1,0),"")</f>
        <v>1</v>
      </c>
      <c r="AC1275" s="0" t="n">
        <f aca="false">IF(ISNUMBER($BX1275),IF($BX1275&gt;=2019,1,0),"")</f>
        <v>1</v>
      </c>
      <c r="AD1275" s="0" t="n">
        <f aca="false">IF($L1275&lt;&gt;"",IF($L1275&gt;2013,1,0),"")</f>
        <v>1</v>
      </c>
      <c r="AE1275" s="0" t="n">
        <f aca="false">IF($L1275&lt;&gt;"",1+IF($L1275&gt;2011,1,0)+IF($L1275&gt;2014,1,0),"")</f>
        <v>2</v>
      </c>
      <c r="AF1275" s="0" t="s">
        <v>747</v>
      </c>
      <c r="AG1275" s="0" t="s">
        <v>88</v>
      </c>
      <c r="AH1275" s="0" t="s">
        <v>90</v>
      </c>
      <c r="AI1275" s="0" t="s">
        <v>334</v>
      </c>
      <c r="AJ1275" s="0" t="s">
        <v>334</v>
      </c>
      <c r="AK1275" s="0" t="str">
        <f aca="false">IF(AND($CF1275&lt;&gt;"",IFERROR(INDEX(subsample_country_map!$B:$B,MATCH($CF1275,subsample_country_map!$A:$A,0)),"")&lt;&gt;""),INDEX(subsample_country_map!$B:$B,MATCH($CF1275,subsample_country_map!$A:$A,0)),INDEX(lookup!$AA:$AA,MATCH($A1275,lookup!$A:$A,0)))</f>
        <v>1_US</v>
      </c>
      <c r="AL1275" s="0" t="str">
        <f aca="false">IF(AND($CF1275&lt;&gt;"",IFERROR(INDEX(subsample_country_map!$C:$C,MATCH($CF1275,subsample_country_map!$A:$A,0)),"")&lt;&gt;""),INDEX(subsample_country_map!$C:$C,MATCH($CF1275,subsample_country_map!$A:$A,0)),INDEX(lookup!$AB:$AB,MATCH($A1275,lookup!$A:$A,0)))</f>
        <v>1_developed</v>
      </c>
      <c r="AM1275" s="0" t="str">
        <f aca="false">IF(AND($CF1275&lt;&gt;"",IFERROR(INDEX(subsample_country_map!$D:$D,MATCH($CF1275,subsample_country_map!$A:$A,0)),"")&lt;&gt;""),INDEX(subsample_country_map!$D:$D,MATCH($CF1275,subsample_country_map!$A:$A,0)),INDEX(lookup!$AC:$AC,MATCH($A1275,lookup!$A:$A,0)))</f>
        <v>1_western</v>
      </c>
      <c r="AN1275" s="0" t="str">
        <f aca="false">IF(AND($CF1275&lt;&gt;"",IFERROR(INDEX(subsample_country_map!$E:$E,MATCH($CF1275,subsample_country_map!$A:$A,0)),"")&lt;&gt;""),INDEX(subsample_country_map!$E:$E,MATCH($CF1275,subsample_country_map!$A:$A,0)),INDEX(lookup!$AD:$AD,MATCH($A1275,lookup!$A:$A,0)))</f>
        <v>1_common law</v>
      </c>
      <c r="AO1275" s="0" t="str">
        <f aca="false">INDEX(lookup!$Y:$Y,MATCH($A1275,lookup!$A:$A,0))</f>
        <v>0_published</v>
      </c>
      <c r="AP1275" s="0" t="str">
        <f aca="false">INDEX(lookup!$Z:$Z,MATCH($A1275,lookup!$A:$A,0))</f>
        <v>1_VHB high</v>
      </c>
      <c r="AQ1275" s="0" t="str">
        <f aca="false">INDEX(lookup!$W:$W,MATCH($A1275,lookup!$A:$A,0))</f>
        <v>1_fin/acc/econ</v>
      </c>
      <c r="AS1275" s="0" t="s">
        <v>91</v>
      </c>
      <c r="AT1275" s="0" t="s">
        <v>397</v>
      </c>
      <c r="AU1275" s="0" t="s">
        <v>93</v>
      </c>
      <c r="AV1275" s="0" t="s">
        <v>4646</v>
      </c>
      <c r="AX1275" s="0" t="s">
        <v>4491</v>
      </c>
      <c r="BA1275" s="0" t="n">
        <v>629248</v>
      </c>
      <c r="BB1275" s="0" t="s">
        <v>4575</v>
      </c>
      <c r="BC1275" s="0" t="s">
        <v>122</v>
      </c>
      <c r="BD1275" s="0" t="s">
        <v>123</v>
      </c>
      <c r="BE1275" s="0" t="s">
        <v>4576</v>
      </c>
      <c r="BF1275" s="0" t="s">
        <v>4585</v>
      </c>
      <c r="BG1275" s="0" t="s">
        <v>391</v>
      </c>
      <c r="BH1275" s="0" t="s">
        <v>4638</v>
      </c>
      <c r="BI1275" s="0" t="s">
        <v>189</v>
      </c>
      <c r="BJ1275" s="0" t="s">
        <v>4596</v>
      </c>
      <c r="BK1275" s="0" t="s">
        <v>460</v>
      </c>
      <c r="BL1275" s="0" t="s">
        <v>4647</v>
      </c>
      <c r="BM1275" s="0" t="s">
        <v>4593</v>
      </c>
      <c r="BN1275" s="0" t="s">
        <v>4588</v>
      </c>
      <c r="BO1275" s="0" t="s">
        <v>105</v>
      </c>
      <c r="BP1275" s="0" t="s">
        <v>4572</v>
      </c>
      <c r="BQ1275" s="0" t="s">
        <v>127</v>
      </c>
      <c r="BT1275" s="0" t="n">
        <v>0</v>
      </c>
      <c r="BU1275" s="0" t="s">
        <v>4582</v>
      </c>
      <c r="BW1275" s="0" t="n">
        <v>2005</v>
      </c>
      <c r="BX1275" s="0" t="n">
        <v>2022</v>
      </c>
      <c r="BY1275" s="0" t="s">
        <v>1526</v>
      </c>
      <c r="BZ1275" s="0" t="n">
        <v>2013.5</v>
      </c>
      <c r="CA1275" s="0" t="n">
        <v>0.388888888888889</v>
      </c>
      <c r="CB1275" s="0" t="n">
        <v>0</v>
      </c>
      <c r="CC1275" s="0" t="n">
        <v>1</v>
      </c>
      <c r="CD1275" s="0" t="n">
        <v>0.000457610191312765</v>
      </c>
      <c r="CE1275" s="0" t="n">
        <v>1</v>
      </c>
    </row>
    <row r="1276" customFormat="false" ht="15" hidden="false" customHeight="false" outlineLevel="0" collapsed="false">
      <c r="A1276" s="0" t="s">
        <v>4572</v>
      </c>
      <c r="B1276" s="0" t="n">
        <v>2581</v>
      </c>
      <c r="C1276" s="0" t="n">
        <v>0.00940627110425188</v>
      </c>
      <c r="D1276" s="0" t="n">
        <v>2248</v>
      </c>
      <c r="E1276" s="0" t="n">
        <f aca="false">IF(ISNUMBER($BA1276),$BA1276,IF(AND(ISNUMBER($D1276),ISNUMBER($BW1276),ISNUMBER($BX1276)),$D1276*($BX1276-$BW1276+1),""))</f>
        <v>2248</v>
      </c>
      <c r="H1276" s="0" t="s">
        <v>118</v>
      </c>
      <c r="I1276" s="0" t="s">
        <v>119</v>
      </c>
      <c r="J1276" s="0" t="n">
        <f aca="false">IF($BW1276&lt;&gt;"",$BW1276,"")</f>
        <v>2005</v>
      </c>
      <c r="K1276" s="0" t="n">
        <f aca="false">IF($BX1276&lt;&gt;"",$BX1276,"")</f>
        <v>2022</v>
      </c>
      <c r="L1276" s="0" t="n">
        <f aca="false">IF(AND(ISNUMBER($BW1276),ISNUMBER($BX1276)),($BW1276+$BX1276)/2,"")</f>
        <v>2013.5</v>
      </c>
      <c r="M1276" s="0" t="n">
        <f aca="false">IF($L1276&lt;&gt;"",$L1276,"")</f>
        <v>2013.5</v>
      </c>
      <c r="N1276" s="0" t="n">
        <f aca="false">IF(AND(ISNUMBER($BW1276),ISNUMBER($BX1276)),MIN(1,MAX(0,($BX1276-2016+1)/($BX1276-$BW1276+1))),"")</f>
        <v>0.388888888888889</v>
      </c>
      <c r="O1276" s="0" t="n">
        <f aca="false">IF(AND(ISNUMBER($BW1276),ISNUMBER($BX1276)),MIN(1,MAX(0,($BX1276-2017+1)/($BX1276-$BW1276+1))),"")</f>
        <v>0.333333333333333</v>
      </c>
      <c r="P1276" s="0" t="n">
        <f aca="false">IF(AND(ISNUMBER($BW1276),ISNUMBER($BX1276)),MIN(1,MAX(0,($BX1276-2018+1)/($BX1276-$BW1276+1))),"")</f>
        <v>0.277777777777778</v>
      </c>
      <c r="Q1276" s="0" t="n">
        <f aca="false">IF(AND(ISNUMBER($BW1276),ISNUMBER($BX1276)),MIN(1,MAX(0,($BX1276-2019+1)/($BX1276-$BW1276+1))),"")</f>
        <v>0.222222222222222</v>
      </c>
      <c r="R1276" s="0" t="n">
        <f aca="false">IF(AND(ISNUMBER($BW1276),ISNUMBER($BX1276)),MIN(1,MAX(0,($BX1276-2016+1)/($BX1276-$BW1276+1))),"")</f>
        <v>0.388888888888889</v>
      </c>
      <c r="S1276" s="0" t="n">
        <f aca="false">IF($L1276&lt;&gt;"",IF($L1276&gt;=2015.5,1,0),"")</f>
        <v>0</v>
      </c>
      <c r="T1276" s="0" t="n">
        <f aca="false">IF($L1276&lt;&gt;"",IF($L1276&gt;=2016,1,0),"")</f>
        <v>0</v>
      </c>
      <c r="U1276" s="0" t="n">
        <f aca="false">IF(ISNUMBER($BX1276),IF($BX1276&gt;=2016,1,0),"")</f>
        <v>1</v>
      </c>
      <c r="V1276" s="0" t="n">
        <f aca="false">IF(ISNUMBER($BW1276),IF($BW1276&gt;=2016,1,0),"")</f>
        <v>0</v>
      </c>
      <c r="W1276" s="0" t="str">
        <f aca="false">IF(AND(ISNUMBER($BW1276),ISNUMBER($BX1276)),IF($BW1276&gt;=2016,"post-only",IF($BX1276&lt;2016,"pre-only","mixed")),"")</f>
        <v>mixed</v>
      </c>
      <c r="X1276" s="0" t="n">
        <f aca="false">IF(AND(ISNUMBER($BW1276),ISNUMBER($BX1276)),MIN(1,MAX(0,($BX1276-2017+1)/($BX1276-$BW1276+1))),"")</f>
        <v>0.333333333333333</v>
      </c>
      <c r="Y1276" s="0" t="n">
        <f aca="false">IF(AND(ISNUMBER($BW1276),ISNUMBER($BX1276)),MIN(1,MAX(0,($BX1276-2018+1)/($BX1276-$BW1276+1))),"")</f>
        <v>0.277777777777778</v>
      </c>
      <c r="Z1276" s="0" t="n">
        <f aca="false">IF(AND(ISNUMBER($BW1276),ISNUMBER($BX1276)),MIN(1,MAX(0,($BX1276-2019+1)/($BX1276-$BW1276+1))),"")</f>
        <v>0.222222222222222</v>
      </c>
      <c r="AA1276" s="0" t="n">
        <f aca="false">IF(ISNUMBER($BX1276),IF($BX1276&gt;=2017,1,0),"")</f>
        <v>1</v>
      </c>
      <c r="AB1276" s="0" t="n">
        <f aca="false">IF(ISNUMBER($BX1276),IF($BX1276&gt;=2018,1,0),"")</f>
        <v>1</v>
      </c>
      <c r="AC1276" s="0" t="n">
        <f aca="false">IF(ISNUMBER($BX1276),IF($BX1276&gt;=2019,1,0),"")</f>
        <v>1</v>
      </c>
      <c r="AD1276" s="0" t="n">
        <f aca="false">IF($L1276&lt;&gt;"",IF($L1276&gt;2013,1,0),"")</f>
        <v>1</v>
      </c>
      <c r="AE1276" s="0" t="n">
        <f aca="false">IF($L1276&lt;&gt;"",1+IF($L1276&gt;2011,1,0)+IF($L1276&gt;2014,1,0),"")</f>
        <v>2</v>
      </c>
      <c r="AF1276" s="0" t="s">
        <v>747</v>
      </c>
      <c r="AG1276" s="0" t="s">
        <v>88</v>
      </c>
      <c r="AH1276" s="0" t="s">
        <v>90</v>
      </c>
      <c r="AI1276" s="0" t="s">
        <v>334</v>
      </c>
      <c r="AJ1276" s="0" t="s">
        <v>334</v>
      </c>
      <c r="AK1276" s="0" t="str">
        <f aca="false">IF(AND($CF1276&lt;&gt;"",IFERROR(INDEX(subsample_country_map!$B:$B,MATCH($CF1276,subsample_country_map!$A:$A,0)),"")&lt;&gt;""),INDEX(subsample_country_map!$B:$B,MATCH($CF1276,subsample_country_map!$A:$A,0)),INDEX(lookup!$AA:$AA,MATCH($A1276,lookup!$A:$A,0)))</f>
        <v>1_US</v>
      </c>
      <c r="AL1276" s="0" t="str">
        <f aca="false">IF(AND($CF1276&lt;&gt;"",IFERROR(INDEX(subsample_country_map!$C:$C,MATCH($CF1276,subsample_country_map!$A:$A,0)),"")&lt;&gt;""),INDEX(subsample_country_map!$C:$C,MATCH($CF1276,subsample_country_map!$A:$A,0)),INDEX(lookup!$AB:$AB,MATCH($A1276,lookup!$A:$A,0)))</f>
        <v>1_developed</v>
      </c>
      <c r="AM1276" s="0" t="str">
        <f aca="false">IF(AND($CF1276&lt;&gt;"",IFERROR(INDEX(subsample_country_map!$D:$D,MATCH($CF1276,subsample_country_map!$A:$A,0)),"")&lt;&gt;""),INDEX(subsample_country_map!$D:$D,MATCH($CF1276,subsample_country_map!$A:$A,0)),INDEX(lookup!$AC:$AC,MATCH($A1276,lookup!$A:$A,0)))</f>
        <v>1_western</v>
      </c>
      <c r="AN1276" s="0" t="str">
        <f aca="false">IF(AND($CF1276&lt;&gt;"",IFERROR(INDEX(subsample_country_map!$E:$E,MATCH($CF1276,subsample_country_map!$A:$A,0)),"")&lt;&gt;""),INDEX(subsample_country_map!$E:$E,MATCH($CF1276,subsample_country_map!$A:$A,0)),INDEX(lookup!$AD:$AD,MATCH($A1276,lookup!$A:$A,0)))</f>
        <v>1_common law</v>
      </c>
      <c r="AO1276" s="0" t="str">
        <f aca="false">INDEX(lookup!$Y:$Y,MATCH($A1276,lookup!$A:$A,0))</f>
        <v>0_published</v>
      </c>
      <c r="AP1276" s="0" t="str">
        <f aca="false">INDEX(lookup!$Z:$Z,MATCH($A1276,lookup!$A:$A,0))</f>
        <v>1_VHB high</v>
      </c>
      <c r="AQ1276" s="0" t="str">
        <f aca="false">INDEX(lookup!$W:$W,MATCH($A1276,lookup!$A:$A,0))</f>
        <v>1_fin/acc/econ</v>
      </c>
      <c r="AS1276" s="0" t="s">
        <v>91</v>
      </c>
      <c r="AT1276" s="0" t="s">
        <v>397</v>
      </c>
      <c r="AU1276" s="0" t="s">
        <v>93</v>
      </c>
      <c r="AV1276" s="0" t="s">
        <v>4648</v>
      </c>
      <c r="AX1276" s="0" t="s">
        <v>4649</v>
      </c>
      <c r="BA1276" s="0" t="n">
        <v>2248</v>
      </c>
      <c r="BB1276" s="0" t="s">
        <v>4575</v>
      </c>
      <c r="BC1276" s="0" t="s">
        <v>122</v>
      </c>
      <c r="BD1276" s="0" t="s">
        <v>123</v>
      </c>
      <c r="BE1276" s="0" t="s">
        <v>4576</v>
      </c>
      <c r="BF1276" s="0" t="s">
        <v>4577</v>
      </c>
      <c r="BG1276" s="0" t="s">
        <v>391</v>
      </c>
      <c r="BH1276" s="0" t="s">
        <v>4638</v>
      </c>
      <c r="BI1276" s="0" t="s">
        <v>189</v>
      </c>
      <c r="BJ1276" s="0" t="s">
        <v>4600</v>
      </c>
      <c r="BK1276" s="0" t="s">
        <v>460</v>
      </c>
      <c r="BL1276" s="0" t="s">
        <v>4650</v>
      </c>
      <c r="BM1276" s="0" t="s">
        <v>4602</v>
      </c>
      <c r="BN1276" s="0" t="s">
        <v>4581</v>
      </c>
      <c r="BO1276" s="0" t="s">
        <v>105</v>
      </c>
      <c r="BP1276" s="0" t="s">
        <v>4572</v>
      </c>
      <c r="BQ1276" s="0" t="s">
        <v>127</v>
      </c>
      <c r="BT1276" s="0" t="n">
        <v>0</v>
      </c>
      <c r="BU1276" s="0" t="s">
        <v>4582</v>
      </c>
      <c r="BW1276" s="0" t="n">
        <v>2005</v>
      </c>
      <c r="BX1276" s="0" t="n">
        <v>2022</v>
      </c>
      <c r="BY1276" s="0" t="s">
        <v>1526</v>
      </c>
      <c r="BZ1276" s="0" t="n">
        <v>2013.5</v>
      </c>
      <c r="CA1276" s="0" t="n">
        <v>0.388888888888889</v>
      </c>
      <c r="CB1276" s="0" t="n">
        <v>0</v>
      </c>
      <c r="CC1276" s="0" t="n">
        <v>1</v>
      </c>
      <c r="CD1276" s="0" t="n">
        <v>0.00940654853479778</v>
      </c>
      <c r="CE1276" s="0" t="n">
        <v>1</v>
      </c>
    </row>
    <row r="1277" customFormat="false" ht="15" hidden="false" customHeight="false" outlineLevel="0" collapsed="false">
      <c r="A1277" s="0" t="s">
        <v>4572</v>
      </c>
      <c r="B1277" s="0" t="n">
        <v>2582</v>
      </c>
      <c r="C1277" s="0" t="n">
        <v>0.000336589306952237</v>
      </c>
      <c r="D1277" s="0" t="n">
        <v>629248</v>
      </c>
      <c r="E1277" s="0" t="n">
        <f aca="false">IF(ISNUMBER($BA1277),$BA1277,IF(AND(ISNUMBER($D1277),ISNUMBER($BW1277),ISNUMBER($BX1277)),$D1277*($BX1277-$BW1277+1),""))</f>
        <v>629248</v>
      </c>
      <c r="H1277" s="0" t="s">
        <v>118</v>
      </c>
      <c r="I1277" s="0" t="s">
        <v>119</v>
      </c>
      <c r="J1277" s="0" t="n">
        <f aca="false">IF($BW1277&lt;&gt;"",$BW1277,"")</f>
        <v>2005</v>
      </c>
      <c r="K1277" s="0" t="n">
        <f aca="false">IF($BX1277&lt;&gt;"",$BX1277,"")</f>
        <v>2022</v>
      </c>
      <c r="L1277" s="0" t="n">
        <f aca="false">IF(AND(ISNUMBER($BW1277),ISNUMBER($BX1277)),($BW1277+$BX1277)/2,"")</f>
        <v>2013.5</v>
      </c>
      <c r="M1277" s="0" t="n">
        <f aca="false">IF($L1277&lt;&gt;"",$L1277,"")</f>
        <v>2013.5</v>
      </c>
      <c r="N1277" s="0" t="n">
        <f aca="false">IF(AND(ISNUMBER($BW1277),ISNUMBER($BX1277)),MIN(1,MAX(0,($BX1277-2016+1)/($BX1277-$BW1277+1))),"")</f>
        <v>0.388888888888889</v>
      </c>
      <c r="O1277" s="0" t="n">
        <f aca="false">IF(AND(ISNUMBER($BW1277),ISNUMBER($BX1277)),MIN(1,MAX(0,($BX1277-2017+1)/($BX1277-$BW1277+1))),"")</f>
        <v>0.333333333333333</v>
      </c>
      <c r="P1277" s="0" t="n">
        <f aca="false">IF(AND(ISNUMBER($BW1277),ISNUMBER($BX1277)),MIN(1,MAX(0,($BX1277-2018+1)/($BX1277-$BW1277+1))),"")</f>
        <v>0.277777777777778</v>
      </c>
      <c r="Q1277" s="0" t="n">
        <f aca="false">IF(AND(ISNUMBER($BW1277),ISNUMBER($BX1277)),MIN(1,MAX(0,($BX1277-2019+1)/($BX1277-$BW1277+1))),"")</f>
        <v>0.222222222222222</v>
      </c>
      <c r="R1277" s="0" t="n">
        <f aca="false">IF(AND(ISNUMBER($BW1277),ISNUMBER($BX1277)),MIN(1,MAX(0,($BX1277-2016+1)/($BX1277-$BW1277+1))),"")</f>
        <v>0.388888888888889</v>
      </c>
      <c r="S1277" s="0" t="n">
        <f aca="false">IF($L1277&lt;&gt;"",IF($L1277&gt;=2015.5,1,0),"")</f>
        <v>0</v>
      </c>
      <c r="T1277" s="0" t="n">
        <f aca="false">IF($L1277&lt;&gt;"",IF($L1277&gt;=2016,1,0),"")</f>
        <v>0</v>
      </c>
      <c r="U1277" s="0" t="n">
        <f aca="false">IF(ISNUMBER($BX1277),IF($BX1277&gt;=2016,1,0),"")</f>
        <v>1</v>
      </c>
      <c r="V1277" s="0" t="n">
        <f aca="false">IF(ISNUMBER($BW1277),IF($BW1277&gt;=2016,1,0),"")</f>
        <v>0</v>
      </c>
      <c r="W1277" s="0" t="str">
        <f aca="false">IF(AND(ISNUMBER($BW1277),ISNUMBER($BX1277)),IF($BW1277&gt;=2016,"post-only",IF($BX1277&lt;2016,"pre-only","mixed")),"")</f>
        <v>mixed</v>
      </c>
      <c r="X1277" s="0" t="n">
        <f aca="false">IF(AND(ISNUMBER($BW1277),ISNUMBER($BX1277)),MIN(1,MAX(0,($BX1277-2017+1)/($BX1277-$BW1277+1))),"")</f>
        <v>0.333333333333333</v>
      </c>
      <c r="Y1277" s="0" t="n">
        <f aca="false">IF(AND(ISNUMBER($BW1277),ISNUMBER($BX1277)),MIN(1,MAX(0,($BX1277-2018+1)/($BX1277-$BW1277+1))),"")</f>
        <v>0.277777777777778</v>
      </c>
      <c r="Z1277" s="0" t="n">
        <f aca="false">IF(AND(ISNUMBER($BW1277),ISNUMBER($BX1277)),MIN(1,MAX(0,($BX1277-2019+1)/($BX1277-$BW1277+1))),"")</f>
        <v>0.222222222222222</v>
      </c>
      <c r="AA1277" s="0" t="n">
        <f aca="false">IF(ISNUMBER($BX1277),IF($BX1277&gt;=2017,1,0),"")</f>
        <v>1</v>
      </c>
      <c r="AB1277" s="0" t="n">
        <f aca="false">IF(ISNUMBER($BX1277),IF($BX1277&gt;=2018,1,0),"")</f>
        <v>1</v>
      </c>
      <c r="AC1277" s="0" t="n">
        <f aca="false">IF(ISNUMBER($BX1277),IF($BX1277&gt;=2019,1,0),"")</f>
        <v>1</v>
      </c>
      <c r="AD1277" s="0" t="n">
        <f aca="false">IF($L1277&lt;&gt;"",IF($L1277&gt;2013,1,0),"")</f>
        <v>1</v>
      </c>
      <c r="AE1277" s="0" t="n">
        <f aca="false">IF($L1277&lt;&gt;"",1+IF($L1277&gt;2011,1,0)+IF($L1277&gt;2014,1,0),"")</f>
        <v>2</v>
      </c>
      <c r="AF1277" s="0" t="s">
        <v>747</v>
      </c>
      <c r="AG1277" s="0" t="s">
        <v>88</v>
      </c>
      <c r="AH1277" s="0" t="s">
        <v>90</v>
      </c>
      <c r="AI1277" s="0" t="s">
        <v>334</v>
      </c>
      <c r="AJ1277" s="0" t="s">
        <v>334</v>
      </c>
      <c r="AK1277" s="0" t="str">
        <f aca="false">IF(AND($CF1277&lt;&gt;"",IFERROR(INDEX(subsample_country_map!$B:$B,MATCH($CF1277,subsample_country_map!$A:$A,0)),"")&lt;&gt;""),INDEX(subsample_country_map!$B:$B,MATCH($CF1277,subsample_country_map!$A:$A,0)),INDEX(lookup!$AA:$AA,MATCH($A1277,lookup!$A:$A,0)))</f>
        <v>1_US</v>
      </c>
      <c r="AL1277" s="0" t="str">
        <f aca="false">IF(AND($CF1277&lt;&gt;"",IFERROR(INDEX(subsample_country_map!$C:$C,MATCH($CF1277,subsample_country_map!$A:$A,0)),"")&lt;&gt;""),INDEX(subsample_country_map!$C:$C,MATCH($CF1277,subsample_country_map!$A:$A,0)),INDEX(lookup!$AB:$AB,MATCH($A1277,lookup!$A:$A,0)))</f>
        <v>1_developed</v>
      </c>
      <c r="AM1277" s="0" t="str">
        <f aca="false">IF(AND($CF1277&lt;&gt;"",IFERROR(INDEX(subsample_country_map!$D:$D,MATCH($CF1277,subsample_country_map!$A:$A,0)),"")&lt;&gt;""),INDEX(subsample_country_map!$D:$D,MATCH($CF1277,subsample_country_map!$A:$A,0)),INDEX(lookup!$AC:$AC,MATCH($A1277,lookup!$A:$A,0)))</f>
        <v>1_western</v>
      </c>
      <c r="AN1277" s="0" t="str">
        <f aca="false">IF(AND($CF1277&lt;&gt;"",IFERROR(INDEX(subsample_country_map!$E:$E,MATCH($CF1277,subsample_country_map!$A:$A,0)),"")&lt;&gt;""),INDEX(subsample_country_map!$E:$E,MATCH($CF1277,subsample_country_map!$A:$A,0)),INDEX(lookup!$AD:$AD,MATCH($A1277,lookup!$A:$A,0)))</f>
        <v>1_common law</v>
      </c>
      <c r="AO1277" s="0" t="str">
        <f aca="false">INDEX(lookup!$Y:$Y,MATCH($A1277,lookup!$A:$A,0))</f>
        <v>0_published</v>
      </c>
      <c r="AP1277" s="0" t="str">
        <f aca="false">INDEX(lookup!$Z:$Z,MATCH($A1277,lookup!$A:$A,0))</f>
        <v>1_VHB high</v>
      </c>
      <c r="AQ1277" s="0" t="str">
        <f aca="false">INDEX(lookup!$W:$W,MATCH($A1277,lookup!$A:$A,0))</f>
        <v>1_fin/acc/econ</v>
      </c>
      <c r="AS1277" s="0" t="s">
        <v>91</v>
      </c>
      <c r="AT1277" s="0" t="s">
        <v>397</v>
      </c>
      <c r="AU1277" s="0" t="s">
        <v>93</v>
      </c>
      <c r="AV1277" s="0" t="s">
        <v>4651</v>
      </c>
      <c r="AX1277" s="0" t="s">
        <v>1752</v>
      </c>
      <c r="BA1277" s="0" t="n">
        <v>629248</v>
      </c>
      <c r="BB1277" s="0" t="s">
        <v>4575</v>
      </c>
      <c r="BC1277" s="0" t="s">
        <v>122</v>
      </c>
      <c r="BD1277" s="0" t="s">
        <v>123</v>
      </c>
      <c r="BE1277" s="0" t="s">
        <v>4576</v>
      </c>
      <c r="BF1277" s="0" t="s">
        <v>4585</v>
      </c>
      <c r="BG1277" s="0" t="s">
        <v>391</v>
      </c>
      <c r="BH1277" s="0" t="s">
        <v>4638</v>
      </c>
      <c r="BI1277" s="0" t="s">
        <v>189</v>
      </c>
      <c r="BJ1277" s="0" t="s">
        <v>4605</v>
      </c>
      <c r="BK1277" s="0" t="s">
        <v>460</v>
      </c>
      <c r="BL1277" s="0" t="s">
        <v>4652</v>
      </c>
      <c r="BM1277" s="0" t="s">
        <v>4602</v>
      </c>
      <c r="BN1277" s="0" t="s">
        <v>4588</v>
      </c>
      <c r="BO1277" s="0" t="s">
        <v>105</v>
      </c>
      <c r="BP1277" s="0" t="s">
        <v>4572</v>
      </c>
      <c r="BQ1277" s="0" t="s">
        <v>127</v>
      </c>
      <c r="BT1277" s="0" t="n">
        <v>0</v>
      </c>
      <c r="BU1277" s="0" t="s">
        <v>4582</v>
      </c>
      <c r="BW1277" s="0" t="n">
        <v>2005</v>
      </c>
      <c r="BX1277" s="0" t="n">
        <v>2022</v>
      </c>
      <c r="BY1277" s="0" t="s">
        <v>1526</v>
      </c>
      <c r="BZ1277" s="0" t="n">
        <v>2013.5</v>
      </c>
      <c r="CA1277" s="0" t="n">
        <v>0.388888888888889</v>
      </c>
      <c r="CB1277" s="0" t="n">
        <v>0</v>
      </c>
      <c r="CC1277" s="0" t="n">
        <v>1</v>
      </c>
      <c r="CD1277" s="0" t="n">
        <v>0.000336589319663237</v>
      </c>
      <c r="CE1277" s="0" t="n">
        <v>1</v>
      </c>
    </row>
    <row r="1278" customFormat="false" ht="15" hidden="false" customHeight="false" outlineLevel="0" collapsed="false">
      <c r="A1278" s="0" t="s">
        <v>4572</v>
      </c>
      <c r="B1278" s="0" t="n">
        <v>2583</v>
      </c>
      <c r="C1278" s="0" t="n">
        <v>-0.0110933027765274</v>
      </c>
      <c r="D1278" s="0" t="n">
        <v>2248</v>
      </c>
      <c r="E1278" s="0" t="n">
        <f aca="false">IF(ISNUMBER($BA1278),$BA1278,IF(AND(ISNUMBER($D1278),ISNUMBER($BW1278),ISNUMBER($BX1278)),$D1278*($BX1278-$BW1278+1),""))</f>
        <v>2248</v>
      </c>
      <c r="H1278" s="0" t="s">
        <v>118</v>
      </c>
      <c r="I1278" s="0" t="s">
        <v>119</v>
      </c>
      <c r="J1278" s="0" t="n">
        <f aca="false">IF($BW1278&lt;&gt;"",$BW1278,"")</f>
        <v>2005</v>
      </c>
      <c r="K1278" s="0" t="n">
        <f aca="false">IF($BX1278&lt;&gt;"",$BX1278,"")</f>
        <v>2022</v>
      </c>
      <c r="L1278" s="0" t="n">
        <f aca="false">IF(AND(ISNUMBER($BW1278),ISNUMBER($BX1278)),($BW1278+$BX1278)/2,"")</f>
        <v>2013.5</v>
      </c>
      <c r="M1278" s="0" t="n">
        <f aca="false">IF($L1278&lt;&gt;"",$L1278,"")</f>
        <v>2013.5</v>
      </c>
      <c r="N1278" s="0" t="n">
        <f aca="false">IF(AND(ISNUMBER($BW1278),ISNUMBER($BX1278)),MIN(1,MAX(0,($BX1278-2016+1)/($BX1278-$BW1278+1))),"")</f>
        <v>0.388888888888889</v>
      </c>
      <c r="O1278" s="0" t="n">
        <f aca="false">IF(AND(ISNUMBER($BW1278),ISNUMBER($BX1278)),MIN(1,MAX(0,($BX1278-2017+1)/($BX1278-$BW1278+1))),"")</f>
        <v>0.333333333333333</v>
      </c>
      <c r="P1278" s="0" t="n">
        <f aca="false">IF(AND(ISNUMBER($BW1278),ISNUMBER($BX1278)),MIN(1,MAX(0,($BX1278-2018+1)/($BX1278-$BW1278+1))),"")</f>
        <v>0.277777777777778</v>
      </c>
      <c r="Q1278" s="0" t="n">
        <f aca="false">IF(AND(ISNUMBER($BW1278),ISNUMBER($BX1278)),MIN(1,MAX(0,($BX1278-2019+1)/($BX1278-$BW1278+1))),"")</f>
        <v>0.222222222222222</v>
      </c>
      <c r="R1278" s="0" t="n">
        <f aca="false">IF(AND(ISNUMBER($BW1278),ISNUMBER($BX1278)),MIN(1,MAX(0,($BX1278-2016+1)/($BX1278-$BW1278+1))),"")</f>
        <v>0.388888888888889</v>
      </c>
      <c r="S1278" s="0" t="n">
        <f aca="false">IF($L1278&lt;&gt;"",IF($L1278&gt;=2015.5,1,0),"")</f>
        <v>0</v>
      </c>
      <c r="T1278" s="0" t="n">
        <f aca="false">IF($L1278&lt;&gt;"",IF($L1278&gt;=2016,1,0),"")</f>
        <v>0</v>
      </c>
      <c r="U1278" s="0" t="n">
        <f aca="false">IF(ISNUMBER($BX1278),IF($BX1278&gt;=2016,1,0),"")</f>
        <v>1</v>
      </c>
      <c r="V1278" s="0" t="n">
        <f aca="false">IF(ISNUMBER($BW1278),IF($BW1278&gt;=2016,1,0),"")</f>
        <v>0</v>
      </c>
      <c r="W1278" s="0" t="str">
        <f aca="false">IF(AND(ISNUMBER($BW1278),ISNUMBER($BX1278)),IF($BW1278&gt;=2016,"post-only",IF($BX1278&lt;2016,"pre-only","mixed")),"")</f>
        <v>mixed</v>
      </c>
      <c r="X1278" s="0" t="n">
        <f aca="false">IF(AND(ISNUMBER($BW1278),ISNUMBER($BX1278)),MIN(1,MAX(0,($BX1278-2017+1)/($BX1278-$BW1278+1))),"")</f>
        <v>0.333333333333333</v>
      </c>
      <c r="Y1278" s="0" t="n">
        <f aca="false">IF(AND(ISNUMBER($BW1278),ISNUMBER($BX1278)),MIN(1,MAX(0,($BX1278-2018+1)/($BX1278-$BW1278+1))),"")</f>
        <v>0.277777777777778</v>
      </c>
      <c r="Z1278" s="0" t="n">
        <f aca="false">IF(AND(ISNUMBER($BW1278),ISNUMBER($BX1278)),MIN(1,MAX(0,($BX1278-2019+1)/($BX1278-$BW1278+1))),"")</f>
        <v>0.222222222222222</v>
      </c>
      <c r="AA1278" s="0" t="n">
        <f aca="false">IF(ISNUMBER($BX1278),IF($BX1278&gt;=2017,1,0),"")</f>
        <v>1</v>
      </c>
      <c r="AB1278" s="0" t="n">
        <f aca="false">IF(ISNUMBER($BX1278),IF($BX1278&gt;=2018,1,0),"")</f>
        <v>1</v>
      </c>
      <c r="AC1278" s="0" t="n">
        <f aca="false">IF(ISNUMBER($BX1278),IF($BX1278&gt;=2019,1,0),"")</f>
        <v>1</v>
      </c>
      <c r="AD1278" s="0" t="n">
        <f aca="false">IF($L1278&lt;&gt;"",IF($L1278&gt;2013,1,0),"")</f>
        <v>1</v>
      </c>
      <c r="AE1278" s="0" t="n">
        <f aca="false">IF($L1278&lt;&gt;"",1+IF($L1278&gt;2011,1,0)+IF($L1278&gt;2014,1,0),"")</f>
        <v>2</v>
      </c>
      <c r="AF1278" s="0" t="s">
        <v>747</v>
      </c>
      <c r="AG1278" s="0" t="s">
        <v>88</v>
      </c>
      <c r="AH1278" s="0" t="s">
        <v>90</v>
      </c>
      <c r="AI1278" s="0" t="s">
        <v>334</v>
      </c>
      <c r="AJ1278" s="0" t="s">
        <v>334</v>
      </c>
      <c r="AK1278" s="0" t="str">
        <f aca="false">IF(AND($CF1278&lt;&gt;"",IFERROR(INDEX(subsample_country_map!$B:$B,MATCH($CF1278,subsample_country_map!$A:$A,0)),"")&lt;&gt;""),INDEX(subsample_country_map!$B:$B,MATCH($CF1278,subsample_country_map!$A:$A,0)),INDEX(lookup!$AA:$AA,MATCH($A1278,lookup!$A:$A,0)))</f>
        <v>1_US</v>
      </c>
      <c r="AL1278" s="0" t="str">
        <f aca="false">IF(AND($CF1278&lt;&gt;"",IFERROR(INDEX(subsample_country_map!$C:$C,MATCH($CF1278,subsample_country_map!$A:$A,0)),"")&lt;&gt;""),INDEX(subsample_country_map!$C:$C,MATCH($CF1278,subsample_country_map!$A:$A,0)),INDEX(lookup!$AB:$AB,MATCH($A1278,lookup!$A:$A,0)))</f>
        <v>1_developed</v>
      </c>
      <c r="AM1278" s="0" t="str">
        <f aca="false">IF(AND($CF1278&lt;&gt;"",IFERROR(INDEX(subsample_country_map!$D:$D,MATCH($CF1278,subsample_country_map!$A:$A,0)),"")&lt;&gt;""),INDEX(subsample_country_map!$D:$D,MATCH($CF1278,subsample_country_map!$A:$A,0)),INDEX(lookup!$AC:$AC,MATCH($A1278,lookup!$A:$A,0)))</f>
        <v>1_western</v>
      </c>
      <c r="AN1278" s="0" t="str">
        <f aca="false">IF(AND($CF1278&lt;&gt;"",IFERROR(INDEX(subsample_country_map!$E:$E,MATCH($CF1278,subsample_country_map!$A:$A,0)),"")&lt;&gt;""),INDEX(subsample_country_map!$E:$E,MATCH($CF1278,subsample_country_map!$A:$A,0)),INDEX(lookup!$AD:$AD,MATCH($A1278,lookup!$A:$A,0)))</f>
        <v>1_common law</v>
      </c>
      <c r="AO1278" s="0" t="str">
        <f aca="false">INDEX(lookup!$Y:$Y,MATCH($A1278,lookup!$A:$A,0))</f>
        <v>0_published</v>
      </c>
      <c r="AP1278" s="0" t="str">
        <f aca="false">INDEX(lookup!$Z:$Z,MATCH($A1278,lookup!$A:$A,0))</f>
        <v>1_VHB high</v>
      </c>
      <c r="AQ1278" s="0" t="str">
        <f aca="false">INDEX(lookup!$W:$W,MATCH($A1278,lookup!$A:$A,0))</f>
        <v>1_fin/acc/econ</v>
      </c>
      <c r="AS1278" s="0" t="s">
        <v>91</v>
      </c>
      <c r="AT1278" s="0" t="s">
        <v>397</v>
      </c>
      <c r="AU1278" s="0" t="s">
        <v>93</v>
      </c>
      <c r="AV1278" s="0" t="s">
        <v>4653</v>
      </c>
      <c r="AX1278" s="0" t="s">
        <v>4654</v>
      </c>
      <c r="BA1278" s="0" t="n">
        <v>2248</v>
      </c>
      <c r="BB1278" s="0" t="s">
        <v>4575</v>
      </c>
      <c r="BC1278" s="0" t="s">
        <v>122</v>
      </c>
      <c r="BD1278" s="0" t="s">
        <v>123</v>
      </c>
      <c r="BE1278" s="0" t="s">
        <v>4576</v>
      </c>
      <c r="BF1278" s="0" t="s">
        <v>4577</v>
      </c>
      <c r="BG1278" s="0" t="s">
        <v>95</v>
      </c>
      <c r="BH1278" s="0" t="s">
        <v>95</v>
      </c>
      <c r="BI1278" s="0" t="s">
        <v>208</v>
      </c>
      <c r="BJ1278" s="0" t="s">
        <v>4578</v>
      </c>
      <c r="BK1278" s="0" t="s">
        <v>429</v>
      </c>
      <c r="BL1278" s="0" t="s">
        <v>4655</v>
      </c>
      <c r="BM1278" s="0" t="s">
        <v>4580</v>
      </c>
      <c r="BN1278" s="0" t="s">
        <v>4581</v>
      </c>
      <c r="BO1278" s="0" t="s">
        <v>105</v>
      </c>
      <c r="BP1278" s="0" t="s">
        <v>4572</v>
      </c>
      <c r="BQ1278" s="0" t="s">
        <v>127</v>
      </c>
      <c r="BT1278" s="0" t="n">
        <v>0</v>
      </c>
      <c r="BU1278" s="0" t="s">
        <v>4582</v>
      </c>
      <c r="BW1278" s="0" t="n">
        <v>2005</v>
      </c>
      <c r="BX1278" s="0" t="n">
        <v>2022</v>
      </c>
      <c r="BY1278" s="0" t="s">
        <v>1526</v>
      </c>
      <c r="BZ1278" s="0" t="n">
        <v>2013.5</v>
      </c>
      <c r="CA1278" s="0" t="n">
        <v>0.388888888888889</v>
      </c>
      <c r="CB1278" s="0" t="n">
        <v>0</v>
      </c>
      <c r="CC1278" s="0" t="n">
        <v>1</v>
      </c>
      <c r="CD1278" s="0" t="n">
        <v>-0.0110937578624628</v>
      </c>
      <c r="CE1278" s="0" t="n">
        <v>1</v>
      </c>
    </row>
    <row r="1279" customFormat="false" ht="15" hidden="false" customHeight="false" outlineLevel="0" collapsed="false">
      <c r="A1279" s="0" t="s">
        <v>4572</v>
      </c>
      <c r="B1279" s="0" t="n">
        <v>2584</v>
      </c>
      <c r="C1279" s="0" t="n">
        <v>-0.00160184618680146</v>
      </c>
      <c r="D1279" s="0" t="n">
        <v>628586</v>
      </c>
      <c r="E1279" s="0" t="n">
        <f aca="false">IF(ISNUMBER($BA1279),$BA1279,IF(AND(ISNUMBER($D1279),ISNUMBER($BW1279),ISNUMBER($BX1279)),$D1279*($BX1279-$BW1279+1),""))</f>
        <v>628586</v>
      </c>
      <c r="H1279" s="0" t="s">
        <v>118</v>
      </c>
      <c r="I1279" s="0" t="s">
        <v>119</v>
      </c>
      <c r="J1279" s="0" t="n">
        <f aca="false">IF($BW1279&lt;&gt;"",$BW1279,"")</f>
        <v>2005</v>
      </c>
      <c r="K1279" s="0" t="n">
        <f aca="false">IF($BX1279&lt;&gt;"",$BX1279,"")</f>
        <v>2022</v>
      </c>
      <c r="L1279" s="0" t="n">
        <f aca="false">IF(AND(ISNUMBER($BW1279),ISNUMBER($BX1279)),($BW1279+$BX1279)/2,"")</f>
        <v>2013.5</v>
      </c>
      <c r="M1279" s="0" t="n">
        <f aca="false">IF($L1279&lt;&gt;"",$L1279,"")</f>
        <v>2013.5</v>
      </c>
      <c r="N1279" s="0" t="n">
        <f aca="false">IF(AND(ISNUMBER($BW1279),ISNUMBER($BX1279)),MIN(1,MAX(0,($BX1279-2016+1)/($BX1279-$BW1279+1))),"")</f>
        <v>0.388888888888889</v>
      </c>
      <c r="O1279" s="0" t="n">
        <f aca="false">IF(AND(ISNUMBER($BW1279),ISNUMBER($BX1279)),MIN(1,MAX(0,($BX1279-2017+1)/($BX1279-$BW1279+1))),"")</f>
        <v>0.333333333333333</v>
      </c>
      <c r="P1279" s="0" t="n">
        <f aca="false">IF(AND(ISNUMBER($BW1279),ISNUMBER($BX1279)),MIN(1,MAX(0,($BX1279-2018+1)/($BX1279-$BW1279+1))),"")</f>
        <v>0.277777777777778</v>
      </c>
      <c r="Q1279" s="0" t="n">
        <f aca="false">IF(AND(ISNUMBER($BW1279),ISNUMBER($BX1279)),MIN(1,MAX(0,($BX1279-2019+1)/($BX1279-$BW1279+1))),"")</f>
        <v>0.222222222222222</v>
      </c>
      <c r="R1279" s="0" t="n">
        <f aca="false">IF(AND(ISNUMBER($BW1279),ISNUMBER($BX1279)),MIN(1,MAX(0,($BX1279-2016+1)/($BX1279-$BW1279+1))),"")</f>
        <v>0.388888888888889</v>
      </c>
      <c r="S1279" s="0" t="n">
        <f aca="false">IF($L1279&lt;&gt;"",IF($L1279&gt;=2015.5,1,0),"")</f>
        <v>0</v>
      </c>
      <c r="T1279" s="0" t="n">
        <f aca="false">IF($L1279&lt;&gt;"",IF($L1279&gt;=2016,1,0),"")</f>
        <v>0</v>
      </c>
      <c r="U1279" s="0" t="n">
        <f aca="false">IF(ISNUMBER($BX1279),IF($BX1279&gt;=2016,1,0),"")</f>
        <v>1</v>
      </c>
      <c r="V1279" s="0" t="n">
        <f aca="false">IF(ISNUMBER($BW1279),IF($BW1279&gt;=2016,1,0),"")</f>
        <v>0</v>
      </c>
      <c r="W1279" s="0" t="str">
        <f aca="false">IF(AND(ISNUMBER($BW1279),ISNUMBER($BX1279)),IF($BW1279&gt;=2016,"post-only",IF($BX1279&lt;2016,"pre-only","mixed")),"")</f>
        <v>mixed</v>
      </c>
      <c r="X1279" s="0" t="n">
        <f aca="false">IF(AND(ISNUMBER($BW1279),ISNUMBER($BX1279)),MIN(1,MAX(0,($BX1279-2017+1)/($BX1279-$BW1279+1))),"")</f>
        <v>0.333333333333333</v>
      </c>
      <c r="Y1279" s="0" t="n">
        <f aca="false">IF(AND(ISNUMBER($BW1279),ISNUMBER($BX1279)),MIN(1,MAX(0,($BX1279-2018+1)/($BX1279-$BW1279+1))),"")</f>
        <v>0.277777777777778</v>
      </c>
      <c r="Z1279" s="0" t="n">
        <f aca="false">IF(AND(ISNUMBER($BW1279),ISNUMBER($BX1279)),MIN(1,MAX(0,($BX1279-2019+1)/($BX1279-$BW1279+1))),"")</f>
        <v>0.222222222222222</v>
      </c>
      <c r="AA1279" s="0" t="n">
        <f aca="false">IF(ISNUMBER($BX1279),IF($BX1279&gt;=2017,1,0),"")</f>
        <v>1</v>
      </c>
      <c r="AB1279" s="0" t="n">
        <f aca="false">IF(ISNUMBER($BX1279),IF($BX1279&gt;=2018,1,0),"")</f>
        <v>1</v>
      </c>
      <c r="AC1279" s="0" t="n">
        <f aca="false">IF(ISNUMBER($BX1279),IF($BX1279&gt;=2019,1,0),"")</f>
        <v>1</v>
      </c>
      <c r="AD1279" s="0" t="n">
        <f aca="false">IF($L1279&lt;&gt;"",IF($L1279&gt;2013,1,0),"")</f>
        <v>1</v>
      </c>
      <c r="AE1279" s="0" t="n">
        <f aca="false">IF($L1279&lt;&gt;"",1+IF($L1279&gt;2011,1,0)+IF($L1279&gt;2014,1,0),"")</f>
        <v>2</v>
      </c>
      <c r="AF1279" s="0" t="s">
        <v>747</v>
      </c>
      <c r="AG1279" s="0" t="s">
        <v>88</v>
      </c>
      <c r="AH1279" s="0" t="s">
        <v>90</v>
      </c>
      <c r="AI1279" s="0" t="s">
        <v>334</v>
      </c>
      <c r="AJ1279" s="0" t="s">
        <v>334</v>
      </c>
      <c r="AK1279" s="0" t="str">
        <f aca="false">IF(AND($CF1279&lt;&gt;"",IFERROR(INDEX(subsample_country_map!$B:$B,MATCH($CF1279,subsample_country_map!$A:$A,0)),"")&lt;&gt;""),INDEX(subsample_country_map!$B:$B,MATCH($CF1279,subsample_country_map!$A:$A,0)),INDEX(lookup!$AA:$AA,MATCH($A1279,lookup!$A:$A,0)))</f>
        <v>1_US</v>
      </c>
      <c r="AL1279" s="0" t="str">
        <f aca="false">IF(AND($CF1279&lt;&gt;"",IFERROR(INDEX(subsample_country_map!$C:$C,MATCH($CF1279,subsample_country_map!$A:$A,0)),"")&lt;&gt;""),INDEX(subsample_country_map!$C:$C,MATCH($CF1279,subsample_country_map!$A:$A,0)),INDEX(lookup!$AB:$AB,MATCH($A1279,lookup!$A:$A,0)))</f>
        <v>1_developed</v>
      </c>
      <c r="AM1279" s="0" t="str">
        <f aca="false">IF(AND($CF1279&lt;&gt;"",IFERROR(INDEX(subsample_country_map!$D:$D,MATCH($CF1279,subsample_country_map!$A:$A,0)),"")&lt;&gt;""),INDEX(subsample_country_map!$D:$D,MATCH($CF1279,subsample_country_map!$A:$A,0)),INDEX(lookup!$AC:$AC,MATCH($A1279,lookup!$A:$A,0)))</f>
        <v>1_western</v>
      </c>
      <c r="AN1279" s="0" t="str">
        <f aca="false">IF(AND($CF1279&lt;&gt;"",IFERROR(INDEX(subsample_country_map!$E:$E,MATCH($CF1279,subsample_country_map!$A:$A,0)),"")&lt;&gt;""),INDEX(subsample_country_map!$E:$E,MATCH($CF1279,subsample_country_map!$A:$A,0)),INDEX(lookup!$AD:$AD,MATCH($A1279,lookup!$A:$A,0)))</f>
        <v>1_common law</v>
      </c>
      <c r="AO1279" s="0" t="str">
        <f aca="false">INDEX(lookup!$Y:$Y,MATCH($A1279,lookup!$A:$A,0))</f>
        <v>0_published</v>
      </c>
      <c r="AP1279" s="0" t="str">
        <f aca="false">INDEX(lookup!$Z:$Z,MATCH($A1279,lookup!$A:$A,0))</f>
        <v>1_VHB high</v>
      </c>
      <c r="AQ1279" s="0" t="str">
        <f aca="false">INDEX(lookup!$W:$W,MATCH($A1279,lookup!$A:$A,0))</f>
        <v>1_fin/acc/econ</v>
      </c>
      <c r="AS1279" s="0" t="s">
        <v>91</v>
      </c>
      <c r="AT1279" s="0" t="s">
        <v>397</v>
      </c>
      <c r="AU1279" s="0" t="s">
        <v>93</v>
      </c>
      <c r="AV1279" s="0" t="s">
        <v>4656</v>
      </c>
      <c r="AX1279" s="0" t="s">
        <v>4657</v>
      </c>
      <c r="BA1279" s="0" t="n">
        <v>628586</v>
      </c>
      <c r="BB1279" s="0" t="s">
        <v>4575</v>
      </c>
      <c r="BC1279" s="0" t="s">
        <v>122</v>
      </c>
      <c r="BD1279" s="0" t="s">
        <v>123</v>
      </c>
      <c r="BE1279" s="0" t="s">
        <v>4576</v>
      </c>
      <c r="BF1279" s="0" t="s">
        <v>4585</v>
      </c>
      <c r="BG1279" s="0" t="s">
        <v>95</v>
      </c>
      <c r="BH1279" s="0" t="s">
        <v>95</v>
      </c>
      <c r="BI1279" s="0" t="s">
        <v>208</v>
      </c>
      <c r="BJ1279" s="0" t="s">
        <v>4586</v>
      </c>
      <c r="BK1279" s="0" t="s">
        <v>429</v>
      </c>
      <c r="BL1279" s="0" t="s">
        <v>4658</v>
      </c>
      <c r="BM1279" s="0" t="s">
        <v>4580</v>
      </c>
      <c r="BN1279" s="0" t="s">
        <v>4588</v>
      </c>
      <c r="BO1279" s="0" t="s">
        <v>105</v>
      </c>
      <c r="BP1279" s="0" t="s">
        <v>4572</v>
      </c>
      <c r="BQ1279" s="0" t="s">
        <v>127</v>
      </c>
      <c r="BT1279" s="0" t="n">
        <v>0</v>
      </c>
      <c r="BU1279" s="0" t="s">
        <v>4582</v>
      </c>
      <c r="BW1279" s="0" t="n">
        <v>2005</v>
      </c>
      <c r="BX1279" s="0" t="n">
        <v>2022</v>
      </c>
      <c r="BY1279" s="0" t="s">
        <v>1526</v>
      </c>
      <c r="BZ1279" s="0" t="n">
        <v>2013.5</v>
      </c>
      <c r="CA1279" s="0" t="n">
        <v>0.388888888888889</v>
      </c>
      <c r="CB1279" s="0" t="n">
        <v>0</v>
      </c>
      <c r="CC1279" s="0" t="n">
        <v>1</v>
      </c>
      <c r="CD1279" s="0" t="n">
        <v>-0.0016018475568686</v>
      </c>
      <c r="CE1279" s="0" t="n">
        <v>1</v>
      </c>
    </row>
    <row r="1280" customFormat="false" ht="15" hidden="false" customHeight="false" outlineLevel="0" collapsed="false">
      <c r="A1280" s="0" t="s">
        <v>4572</v>
      </c>
      <c r="B1280" s="0" t="n">
        <v>2585</v>
      </c>
      <c r="C1280" s="0" t="n">
        <v>-0.00953280144490815</v>
      </c>
      <c r="D1280" s="0" t="n">
        <v>2248</v>
      </c>
      <c r="E1280" s="0" t="n">
        <f aca="false">IF(ISNUMBER($BA1280),$BA1280,IF(AND(ISNUMBER($D1280),ISNUMBER($BW1280),ISNUMBER($BX1280)),$D1280*($BX1280-$BW1280+1),""))</f>
        <v>2248</v>
      </c>
      <c r="H1280" s="0" t="s">
        <v>118</v>
      </c>
      <c r="I1280" s="0" t="s">
        <v>119</v>
      </c>
      <c r="J1280" s="0" t="n">
        <f aca="false">IF($BW1280&lt;&gt;"",$BW1280,"")</f>
        <v>2005</v>
      </c>
      <c r="K1280" s="0" t="n">
        <f aca="false">IF($BX1280&lt;&gt;"",$BX1280,"")</f>
        <v>2022</v>
      </c>
      <c r="L1280" s="0" t="n">
        <f aca="false">IF(AND(ISNUMBER($BW1280),ISNUMBER($BX1280)),($BW1280+$BX1280)/2,"")</f>
        <v>2013.5</v>
      </c>
      <c r="M1280" s="0" t="n">
        <f aca="false">IF($L1280&lt;&gt;"",$L1280,"")</f>
        <v>2013.5</v>
      </c>
      <c r="N1280" s="0" t="n">
        <f aca="false">IF(AND(ISNUMBER($BW1280),ISNUMBER($BX1280)),MIN(1,MAX(0,($BX1280-2016+1)/($BX1280-$BW1280+1))),"")</f>
        <v>0.388888888888889</v>
      </c>
      <c r="O1280" s="0" t="n">
        <f aca="false">IF(AND(ISNUMBER($BW1280),ISNUMBER($BX1280)),MIN(1,MAX(0,($BX1280-2017+1)/($BX1280-$BW1280+1))),"")</f>
        <v>0.333333333333333</v>
      </c>
      <c r="P1280" s="0" t="n">
        <f aca="false">IF(AND(ISNUMBER($BW1280),ISNUMBER($BX1280)),MIN(1,MAX(0,($BX1280-2018+1)/($BX1280-$BW1280+1))),"")</f>
        <v>0.277777777777778</v>
      </c>
      <c r="Q1280" s="0" t="n">
        <f aca="false">IF(AND(ISNUMBER($BW1280),ISNUMBER($BX1280)),MIN(1,MAX(0,($BX1280-2019+1)/($BX1280-$BW1280+1))),"")</f>
        <v>0.222222222222222</v>
      </c>
      <c r="R1280" s="0" t="n">
        <f aca="false">IF(AND(ISNUMBER($BW1280),ISNUMBER($BX1280)),MIN(1,MAX(0,($BX1280-2016+1)/($BX1280-$BW1280+1))),"")</f>
        <v>0.388888888888889</v>
      </c>
      <c r="S1280" s="0" t="n">
        <f aca="false">IF($L1280&lt;&gt;"",IF($L1280&gt;=2015.5,1,0),"")</f>
        <v>0</v>
      </c>
      <c r="T1280" s="0" t="n">
        <f aca="false">IF($L1280&lt;&gt;"",IF($L1280&gt;=2016,1,0),"")</f>
        <v>0</v>
      </c>
      <c r="U1280" s="0" t="n">
        <f aca="false">IF(ISNUMBER($BX1280),IF($BX1280&gt;=2016,1,0),"")</f>
        <v>1</v>
      </c>
      <c r="V1280" s="0" t="n">
        <f aca="false">IF(ISNUMBER($BW1280),IF($BW1280&gt;=2016,1,0),"")</f>
        <v>0</v>
      </c>
      <c r="W1280" s="0" t="str">
        <f aca="false">IF(AND(ISNUMBER($BW1280),ISNUMBER($BX1280)),IF($BW1280&gt;=2016,"post-only",IF($BX1280&lt;2016,"pre-only","mixed")),"")</f>
        <v>mixed</v>
      </c>
      <c r="X1280" s="0" t="n">
        <f aca="false">IF(AND(ISNUMBER($BW1280),ISNUMBER($BX1280)),MIN(1,MAX(0,($BX1280-2017+1)/($BX1280-$BW1280+1))),"")</f>
        <v>0.333333333333333</v>
      </c>
      <c r="Y1280" s="0" t="n">
        <f aca="false">IF(AND(ISNUMBER($BW1280),ISNUMBER($BX1280)),MIN(1,MAX(0,($BX1280-2018+1)/($BX1280-$BW1280+1))),"")</f>
        <v>0.277777777777778</v>
      </c>
      <c r="Z1280" s="0" t="n">
        <f aca="false">IF(AND(ISNUMBER($BW1280),ISNUMBER($BX1280)),MIN(1,MAX(0,($BX1280-2019+1)/($BX1280-$BW1280+1))),"")</f>
        <v>0.222222222222222</v>
      </c>
      <c r="AA1280" s="0" t="n">
        <f aca="false">IF(ISNUMBER($BX1280),IF($BX1280&gt;=2017,1,0),"")</f>
        <v>1</v>
      </c>
      <c r="AB1280" s="0" t="n">
        <f aca="false">IF(ISNUMBER($BX1280),IF($BX1280&gt;=2018,1,0),"")</f>
        <v>1</v>
      </c>
      <c r="AC1280" s="0" t="n">
        <f aca="false">IF(ISNUMBER($BX1280),IF($BX1280&gt;=2019,1,0),"")</f>
        <v>1</v>
      </c>
      <c r="AD1280" s="0" t="n">
        <f aca="false">IF($L1280&lt;&gt;"",IF($L1280&gt;2013,1,0),"")</f>
        <v>1</v>
      </c>
      <c r="AE1280" s="0" t="n">
        <f aca="false">IF($L1280&lt;&gt;"",1+IF($L1280&gt;2011,1,0)+IF($L1280&gt;2014,1,0),"")</f>
        <v>2</v>
      </c>
      <c r="AF1280" s="0" t="s">
        <v>747</v>
      </c>
      <c r="AG1280" s="0" t="s">
        <v>88</v>
      </c>
      <c r="AH1280" s="0" t="s">
        <v>90</v>
      </c>
      <c r="AI1280" s="0" t="s">
        <v>334</v>
      </c>
      <c r="AJ1280" s="0" t="s">
        <v>334</v>
      </c>
      <c r="AK1280" s="0" t="str">
        <f aca="false">IF(AND($CF1280&lt;&gt;"",IFERROR(INDEX(subsample_country_map!$B:$B,MATCH($CF1280,subsample_country_map!$A:$A,0)),"")&lt;&gt;""),INDEX(subsample_country_map!$B:$B,MATCH($CF1280,subsample_country_map!$A:$A,0)),INDEX(lookup!$AA:$AA,MATCH($A1280,lookup!$A:$A,0)))</f>
        <v>1_US</v>
      </c>
      <c r="AL1280" s="0" t="str">
        <f aca="false">IF(AND($CF1280&lt;&gt;"",IFERROR(INDEX(subsample_country_map!$C:$C,MATCH($CF1280,subsample_country_map!$A:$A,0)),"")&lt;&gt;""),INDEX(subsample_country_map!$C:$C,MATCH($CF1280,subsample_country_map!$A:$A,0)),INDEX(lookup!$AB:$AB,MATCH($A1280,lookup!$A:$A,0)))</f>
        <v>1_developed</v>
      </c>
      <c r="AM1280" s="0" t="str">
        <f aca="false">IF(AND($CF1280&lt;&gt;"",IFERROR(INDEX(subsample_country_map!$D:$D,MATCH($CF1280,subsample_country_map!$A:$A,0)),"")&lt;&gt;""),INDEX(subsample_country_map!$D:$D,MATCH($CF1280,subsample_country_map!$A:$A,0)),INDEX(lookup!$AC:$AC,MATCH($A1280,lookup!$A:$A,0)))</f>
        <v>1_western</v>
      </c>
      <c r="AN1280" s="0" t="str">
        <f aca="false">IF(AND($CF1280&lt;&gt;"",IFERROR(INDEX(subsample_country_map!$E:$E,MATCH($CF1280,subsample_country_map!$A:$A,0)),"")&lt;&gt;""),INDEX(subsample_country_map!$E:$E,MATCH($CF1280,subsample_country_map!$A:$A,0)),INDEX(lookup!$AD:$AD,MATCH($A1280,lookup!$A:$A,0)))</f>
        <v>1_common law</v>
      </c>
      <c r="AO1280" s="0" t="str">
        <f aca="false">INDEX(lookup!$Y:$Y,MATCH($A1280,lookup!$A:$A,0))</f>
        <v>0_published</v>
      </c>
      <c r="AP1280" s="0" t="str">
        <f aca="false">INDEX(lookup!$Z:$Z,MATCH($A1280,lookup!$A:$A,0))</f>
        <v>1_VHB high</v>
      </c>
      <c r="AQ1280" s="0" t="str">
        <f aca="false">INDEX(lookup!$W:$W,MATCH($A1280,lookup!$A:$A,0))</f>
        <v>1_fin/acc/econ</v>
      </c>
      <c r="AS1280" s="0" t="s">
        <v>91</v>
      </c>
      <c r="AT1280" s="0" t="s">
        <v>397</v>
      </c>
      <c r="AU1280" s="0" t="s">
        <v>93</v>
      </c>
      <c r="AV1280" s="0" t="s">
        <v>4659</v>
      </c>
      <c r="AX1280" s="0" t="s">
        <v>4660</v>
      </c>
      <c r="BA1280" s="0" t="n">
        <v>2248</v>
      </c>
      <c r="BB1280" s="0" t="s">
        <v>4575</v>
      </c>
      <c r="BC1280" s="0" t="s">
        <v>122</v>
      </c>
      <c r="BD1280" s="0" t="s">
        <v>123</v>
      </c>
      <c r="BE1280" s="0" t="s">
        <v>4576</v>
      </c>
      <c r="BF1280" s="0" t="s">
        <v>4577</v>
      </c>
      <c r="BG1280" s="0" t="s">
        <v>95</v>
      </c>
      <c r="BH1280" s="0" t="s">
        <v>95</v>
      </c>
      <c r="BI1280" s="0" t="s">
        <v>208</v>
      </c>
      <c r="BJ1280" s="0" t="s">
        <v>4591</v>
      </c>
      <c r="BK1280" s="0" t="s">
        <v>429</v>
      </c>
      <c r="BL1280" s="0" t="s">
        <v>4661</v>
      </c>
      <c r="BM1280" s="0" t="s">
        <v>4593</v>
      </c>
      <c r="BN1280" s="0" t="s">
        <v>4581</v>
      </c>
      <c r="BO1280" s="0" t="s">
        <v>105</v>
      </c>
      <c r="BP1280" s="0" t="s">
        <v>4572</v>
      </c>
      <c r="BQ1280" s="0" t="s">
        <v>127</v>
      </c>
      <c r="BT1280" s="0" t="n">
        <v>0</v>
      </c>
      <c r="BU1280" s="0" t="s">
        <v>4582</v>
      </c>
      <c r="BW1280" s="0" t="n">
        <v>2005</v>
      </c>
      <c r="BX1280" s="0" t="n">
        <v>2022</v>
      </c>
      <c r="BY1280" s="0" t="s">
        <v>1526</v>
      </c>
      <c r="BZ1280" s="0" t="n">
        <v>2013.5</v>
      </c>
      <c r="CA1280" s="0" t="n">
        <v>0.388888888888889</v>
      </c>
      <c r="CB1280" s="0" t="n">
        <v>0</v>
      </c>
      <c r="CC1280" s="0" t="n">
        <v>1</v>
      </c>
      <c r="CD1280" s="0" t="n">
        <v>-0.00953309022288403</v>
      </c>
      <c r="CE1280" s="0" t="n">
        <v>1</v>
      </c>
    </row>
    <row r="1281" customFormat="false" ht="15" hidden="false" customHeight="false" outlineLevel="0" collapsed="false">
      <c r="A1281" s="0" t="s">
        <v>4572</v>
      </c>
      <c r="B1281" s="0" t="n">
        <v>2586</v>
      </c>
      <c r="C1281" s="0" t="n">
        <v>-0.00172419156836957</v>
      </c>
      <c r="D1281" s="0" t="n">
        <v>628586</v>
      </c>
      <c r="E1281" s="0" t="n">
        <f aca="false">IF(ISNUMBER($BA1281),$BA1281,IF(AND(ISNUMBER($D1281),ISNUMBER($BW1281),ISNUMBER($BX1281)),$D1281*($BX1281-$BW1281+1),""))</f>
        <v>628586</v>
      </c>
      <c r="H1281" s="0" t="s">
        <v>118</v>
      </c>
      <c r="I1281" s="0" t="s">
        <v>119</v>
      </c>
      <c r="J1281" s="0" t="n">
        <f aca="false">IF($BW1281&lt;&gt;"",$BW1281,"")</f>
        <v>2005</v>
      </c>
      <c r="K1281" s="0" t="n">
        <f aca="false">IF($BX1281&lt;&gt;"",$BX1281,"")</f>
        <v>2022</v>
      </c>
      <c r="L1281" s="0" t="n">
        <f aca="false">IF(AND(ISNUMBER($BW1281),ISNUMBER($BX1281)),($BW1281+$BX1281)/2,"")</f>
        <v>2013.5</v>
      </c>
      <c r="M1281" s="0" t="n">
        <f aca="false">IF($L1281&lt;&gt;"",$L1281,"")</f>
        <v>2013.5</v>
      </c>
      <c r="N1281" s="0" t="n">
        <f aca="false">IF(AND(ISNUMBER($BW1281),ISNUMBER($BX1281)),MIN(1,MAX(0,($BX1281-2016+1)/($BX1281-$BW1281+1))),"")</f>
        <v>0.388888888888889</v>
      </c>
      <c r="O1281" s="0" t="n">
        <f aca="false">IF(AND(ISNUMBER($BW1281),ISNUMBER($BX1281)),MIN(1,MAX(0,($BX1281-2017+1)/($BX1281-$BW1281+1))),"")</f>
        <v>0.333333333333333</v>
      </c>
      <c r="P1281" s="0" t="n">
        <f aca="false">IF(AND(ISNUMBER($BW1281),ISNUMBER($BX1281)),MIN(1,MAX(0,($BX1281-2018+1)/($BX1281-$BW1281+1))),"")</f>
        <v>0.277777777777778</v>
      </c>
      <c r="Q1281" s="0" t="n">
        <f aca="false">IF(AND(ISNUMBER($BW1281),ISNUMBER($BX1281)),MIN(1,MAX(0,($BX1281-2019+1)/($BX1281-$BW1281+1))),"")</f>
        <v>0.222222222222222</v>
      </c>
      <c r="R1281" s="0" t="n">
        <f aca="false">IF(AND(ISNUMBER($BW1281),ISNUMBER($BX1281)),MIN(1,MAX(0,($BX1281-2016+1)/($BX1281-$BW1281+1))),"")</f>
        <v>0.388888888888889</v>
      </c>
      <c r="S1281" s="0" t="n">
        <f aca="false">IF($L1281&lt;&gt;"",IF($L1281&gt;=2015.5,1,0),"")</f>
        <v>0</v>
      </c>
      <c r="T1281" s="0" t="n">
        <f aca="false">IF($L1281&lt;&gt;"",IF($L1281&gt;=2016,1,0),"")</f>
        <v>0</v>
      </c>
      <c r="U1281" s="0" t="n">
        <f aca="false">IF(ISNUMBER($BX1281),IF($BX1281&gt;=2016,1,0),"")</f>
        <v>1</v>
      </c>
      <c r="V1281" s="0" t="n">
        <f aca="false">IF(ISNUMBER($BW1281),IF($BW1281&gt;=2016,1,0),"")</f>
        <v>0</v>
      </c>
      <c r="W1281" s="0" t="str">
        <f aca="false">IF(AND(ISNUMBER($BW1281),ISNUMBER($BX1281)),IF($BW1281&gt;=2016,"post-only",IF($BX1281&lt;2016,"pre-only","mixed")),"")</f>
        <v>mixed</v>
      </c>
      <c r="X1281" s="0" t="n">
        <f aca="false">IF(AND(ISNUMBER($BW1281),ISNUMBER($BX1281)),MIN(1,MAX(0,($BX1281-2017+1)/($BX1281-$BW1281+1))),"")</f>
        <v>0.333333333333333</v>
      </c>
      <c r="Y1281" s="0" t="n">
        <f aca="false">IF(AND(ISNUMBER($BW1281),ISNUMBER($BX1281)),MIN(1,MAX(0,($BX1281-2018+1)/($BX1281-$BW1281+1))),"")</f>
        <v>0.277777777777778</v>
      </c>
      <c r="Z1281" s="0" t="n">
        <f aca="false">IF(AND(ISNUMBER($BW1281),ISNUMBER($BX1281)),MIN(1,MAX(0,($BX1281-2019+1)/($BX1281-$BW1281+1))),"")</f>
        <v>0.222222222222222</v>
      </c>
      <c r="AA1281" s="0" t="n">
        <f aca="false">IF(ISNUMBER($BX1281),IF($BX1281&gt;=2017,1,0),"")</f>
        <v>1</v>
      </c>
      <c r="AB1281" s="0" t="n">
        <f aca="false">IF(ISNUMBER($BX1281),IF($BX1281&gt;=2018,1,0),"")</f>
        <v>1</v>
      </c>
      <c r="AC1281" s="0" t="n">
        <f aca="false">IF(ISNUMBER($BX1281),IF($BX1281&gt;=2019,1,0),"")</f>
        <v>1</v>
      </c>
      <c r="AD1281" s="0" t="n">
        <f aca="false">IF($L1281&lt;&gt;"",IF($L1281&gt;2013,1,0),"")</f>
        <v>1</v>
      </c>
      <c r="AE1281" s="0" t="n">
        <f aca="false">IF($L1281&lt;&gt;"",1+IF($L1281&gt;2011,1,0)+IF($L1281&gt;2014,1,0),"")</f>
        <v>2</v>
      </c>
      <c r="AF1281" s="0" t="s">
        <v>747</v>
      </c>
      <c r="AG1281" s="0" t="s">
        <v>88</v>
      </c>
      <c r="AH1281" s="0" t="s">
        <v>90</v>
      </c>
      <c r="AI1281" s="0" t="s">
        <v>334</v>
      </c>
      <c r="AJ1281" s="0" t="s">
        <v>334</v>
      </c>
      <c r="AK1281" s="0" t="str">
        <f aca="false">IF(AND($CF1281&lt;&gt;"",IFERROR(INDEX(subsample_country_map!$B:$B,MATCH($CF1281,subsample_country_map!$A:$A,0)),"")&lt;&gt;""),INDEX(subsample_country_map!$B:$B,MATCH($CF1281,subsample_country_map!$A:$A,0)),INDEX(lookup!$AA:$AA,MATCH($A1281,lookup!$A:$A,0)))</f>
        <v>1_US</v>
      </c>
      <c r="AL1281" s="0" t="str">
        <f aca="false">IF(AND($CF1281&lt;&gt;"",IFERROR(INDEX(subsample_country_map!$C:$C,MATCH($CF1281,subsample_country_map!$A:$A,0)),"")&lt;&gt;""),INDEX(subsample_country_map!$C:$C,MATCH($CF1281,subsample_country_map!$A:$A,0)),INDEX(lookup!$AB:$AB,MATCH($A1281,lookup!$A:$A,0)))</f>
        <v>1_developed</v>
      </c>
      <c r="AM1281" s="0" t="str">
        <f aca="false">IF(AND($CF1281&lt;&gt;"",IFERROR(INDEX(subsample_country_map!$D:$D,MATCH($CF1281,subsample_country_map!$A:$A,0)),"")&lt;&gt;""),INDEX(subsample_country_map!$D:$D,MATCH($CF1281,subsample_country_map!$A:$A,0)),INDEX(lookup!$AC:$AC,MATCH($A1281,lookup!$A:$A,0)))</f>
        <v>1_western</v>
      </c>
      <c r="AN1281" s="0" t="str">
        <f aca="false">IF(AND($CF1281&lt;&gt;"",IFERROR(INDEX(subsample_country_map!$E:$E,MATCH($CF1281,subsample_country_map!$A:$A,0)),"")&lt;&gt;""),INDEX(subsample_country_map!$E:$E,MATCH($CF1281,subsample_country_map!$A:$A,0)),INDEX(lookup!$AD:$AD,MATCH($A1281,lookup!$A:$A,0)))</f>
        <v>1_common law</v>
      </c>
      <c r="AO1281" s="0" t="str">
        <f aca="false">INDEX(lookup!$Y:$Y,MATCH($A1281,lookup!$A:$A,0))</f>
        <v>0_published</v>
      </c>
      <c r="AP1281" s="0" t="str">
        <f aca="false">INDEX(lookup!$Z:$Z,MATCH($A1281,lookup!$A:$A,0))</f>
        <v>1_VHB high</v>
      </c>
      <c r="AQ1281" s="0" t="str">
        <f aca="false">INDEX(lookup!$W:$W,MATCH($A1281,lookup!$A:$A,0))</f>
        <v>1_fin/acc/econ</v>
      </c>
      <c r="AS1281" s="0" t="s">
        <v>91</v>
      </c>
      <c r="AT1281" s="0" t="s">
        <v>397</v>
      </c>
      <c r="AU1281" s="0" t="s">
        <v>93</v>
      </c>
      <c r="AV1281" s="0" t="s">
        <v>4662</v>
      </c>
      <c r="AX1281" s="0" t="s">
        <v>4663</v>
      </c>
      <c r="BA1281" s="0" t="n">
        <v>628586</v>
      </c>
      <c r="BB1281" s="0" t="s">
        <v>4575</v>
      </c>
      <c r="BC1281" s="0" t="s">
        <v>122</v>
      </c>
      <c r="BD1281" s="0" t="s">
        <v>123</v>
      </c>
      <c r="BE1281" s="0" t="s">
        <v>4576</v>
      </c>
      <c r="BF1281" s="0" t="s">
        <v>4585</v>
      </c>
      <c r="BG1281" s="0" t="s">
        <v>95</v>
      </c>
      <c r="BH1281" s="0" t="s">
        <v>95</v>
      </c>
      <c r="BI1281" s="0" t="s">
        <v>208</v>
      </c>
      <c r="BJ1281" s="0" t="s">
        <v>4596</v>
      </c>
      <c r="BK1281" s="0" t="s">
        <v>429</v>
      </c>
      <c r="BL1281" s="0" t="s">
        <v>4664</v>
      </c>
      <c r="BM1281" s="0" t="s">
        <v>4593</v>
      </c>
      <c r="BN1281" s="0" t="s">
        <v>4588</v>
      </c>
      <c r="BO1281" s="0" t="s">
        <v>105</v>
      </c>
      <c r="BP1281" s="0" t="s">
        <v>4572</v>
      </c>
      <c r="BQ1281" s="0" t="s">
        <v>127</v>
      </c>
      <c r="BT1281" s="0" t="n">
        <v>0</v>
      </c>
      <c r="BU1281" s="0" t="s">
        <v>4582</v>
      </c>
      <c r="BW1281" s="0" t="n">
        <v>2005</v>
      </c>
      <c r="BX1281" s="0" t="n">
        <v>2022</v>
      </c>
      <c r="BY1281" s="0" t="s">
        <v>1526</v>
      </c>
      <c r="BZ1281" s="0" t="n">
        <v>2013.5</v>
      </c>
      <c r="CA1281" s="0" t="n">
        <v>0.388888888888889</v>
      </c>
      <c r="CB1281" s="0" t="n">
        <v>0</v>
      </c>
      <c r="CC1281" s="0" t="n">
        <v>1</v>
      </c>
      <c r="CD1281" s="0" t="n">
        <v>-0.00172419327695253</v>
      </c>
      <c r="CE1281" s="0" t="n">
        <v>1</v>
      </c>
    </row>
    <row r="1282" customFormat="false" ht="15" hidden="false" customHeight="false" outlineLevel="0" collapsed="false">
      <c r="A1282" s="0" t="s">
        <v>4572</v>
      </c>
      <c r="B1282" s="0" t="n">
        <v>2587</v>
      </c>
      <c r="C1282" s="0" t="n">
        <v>-0.00959606644390414</v>
      </c>
      <c r="D1282" s="0" t="n">
        <v>2248</v>
      </c>
      <c r="E1282" s="0" t="n">
        <f aca="false">IF(ISNUMBER($BA1282),$BA1282,IF(AND(ISNUMBER($D1282),ISNUMBER($BW1282),ISNUMBER($BX1282)),$D1282*($BX1282-$BW1282+1),""))</f>
        <v>2248</v>
      </c>
      <c r="H1282" s="0" t="s">
        <v>118</v>
      </c>
      <c r="I1282" s="0" t="s">
        <v>119</v>
      </c>
      <c r="J1282" s="0" t="n">
        <f aca="false">IF($BW1282&lt;&gt;"",$BW1282,"")</f>
        <v>2005</v>
      </c>
      <c r="K1282" s="0" t="n">
        <f aca="false">IF($BX1282&lt;&gt;"",$BX1282,"")</f>
        <v>2022</v>
      </c>
      <c r="L1282" s="0" t="n">
        <f aca="false">IF(AND(ISNUMBER($BW1282),ISNUMBER($BX1282)),($BW1282+$BX1282)/2,"")</f>
        <v>2013.5</v>
      </c>
      <c r="M1282" s="0" t="n">
        <f aca="false">IF($L1282&lt;&gt;"",$L1282,"")</f>
        <v>2013.5</v>
      </c>
      <c r="N1282" s="0" t="n">
        <f aca="false">IF(AND(ISNUMBER($BW1282),ISNUMBER($BX1282)),MIN(1,MAX(0,($BX1282-2016+1)/($BX1282-$BW1282+1))),"")</f>
        <v>0.388888888888889</v>
      </c>
      <c r="O1282" s="0" t="n">
        <f aca="false">IF(AND(ISNUMBER($BW1282),ISNUMBER($BX1282)),MIN(1,MAX(0,($BX1282-2017+1)/($BX1282-$BW1282+1))),"")</f>
        <v>0.333333333333333</v>
      </c>
      <c r="P1282" s="0" t="n">
        <f aca="false">IF(AND(ISNUMBER($BW1282),ISNUMBER($BX1282)),MIN(1,MAX(0,($BX1282-2018+1)/($BX1282-$BW1282+1))),"")</f>
        <v>0.277777777777778</v>
      </c>
      <c r="Q1282" s="0" t="n">
        <f aca="false">IF(AND(ISNUMBER($BW1282),ISNUMBER($BX1282)),MIN(1,MAX(0,($BX1282-2019+1)/($BX1282-$BW1282+1))),"")</f>
        <v>0.222222222222222</v>
      </c>
      <c r="R1282" s="0" t="n">
        <f aca="false">IF(AND(ISNUMBER($BW1282),ISNUMBER($BX1282)),MIN(1,MAX(0,($BX1282-2016+1)/($BX1282-$BW1282+1))),"")</f>
        <v>0.388888888888889</v>
      </c>
      <c r="S1282" s="0" t="n">
        <f aca="false">IF($L1282&lt;&gt;"",IF($L1282&gt;=2015.5,1,0),"")</f>
        <v>0</v>
      </c>
      <c r="T1282" s="0" t="n">
        <f aca="false">IF($L1282&lt;&gt;"",IF($L1282&gt;=2016,1,0),"")</f>
        <v>0</v>
      </c>
      <c r="U1282" s="0" t="n">
        <f aca="false">IF(ISNUMBER($BX1282),IF($BX1282&gt;=2016,1,0),"")</f>
        <v>1</v>
      </c>
      <c r="V1282" s="0" t="n">
        <f aca="false">IF(ISNUMBER($BW1282),IF($BW1282&gt;=2016,1,0),"")</f>
        <v>0</v>
      </c>
      <c r="W1282" s="0" t="str">
        <f aca="false">IF(AND(ISNUMBER($BW1282),ISNUMBER($BX1282)),IF($BW1282&gt;=2016,"post-only",IF($BX1282&lt;2016,"pre-only","mixed")),"")</f>
        <v>mixed</v>
      </c>
      <c r="X1282" s="0" t="n">
        <f aca="false">IF(AND(ISNUMBER($BW1282),ISNUMBER($BX1282)),MIN(1,MAX(0,($BX1282-2017+1)/($BX1282-$BW1282+1))),"")</f>
        <v>0.333333333333333</v>
      </c>
      <c r="Y1282" s="0" t="n">
        <f aca="false">IF(AND(ISNUMBER($BW1282),ISNUMBER($BX1282)),MIN(1,MAX(0,($BX1282-2018+1)/($BX1282-$BW1282+1))),"")</f>
        <v>0.277777777777778</v>
      </c>
      <c r="Z1282" s="0" t="n">
        <f aca="false">IF(AND(ISNUMBER($BW1282),ISNUMBER($BX1282)),MIN(1,MAX(0,($BX1282-2019+1)/($BX1282-$BW1282+1))),"")</f>
        <v>0.222222222222222</v>
      </c>
      <c r="AA1282" s="0" t="n">
        <f aca="false">IF(ISNUMBER($BX1282),IF($BX1282&gt;=2017,1,0),"")</f>
        <v>1</v>
      </c>
      <c r="AB1282" s="0" t="n">
        <f aca="false">IF(ISNUMBER($BX1282),IF($BX1282&gt;=2018,1,0),"")</f>
        <v>1</v>
      </c>
      <c r="AC1282" s="0" t="n">
        <f aca="false">IF(ISNUMBER($BX1282),IF($BX1282&gt;=2019,1,0),"")</f>
        <v>1</v>
      </c>
      <c r="AD1282" s="0" t="n">
        <f aca="false">IF($L1282&lt;&gt;"",IF($L1282&gt;2013,1,0),"")</f>
        <v>1</v>
      </c>
      <c r="AE1282" s="0" t="n">
        <f aca="false">IF($L1282&lt;&gt;"",1+IF($L1282&gt;2011,1,0)+IF($L1282&gt;2014,1,0),"")</f>
        <v>2</v>
      </c>
      <c r="AF1282" s="0" t="s">
        <v>747</v>
      </c>
      <c r="AG1282" s="0" t="s">
        <v>88</v>
      </c>
      <c r="AH1282" s="0" t="s">
        <v>90</v>
      </c>
      <c r="AI1282" s="0" t="s">
        <v>334</v>
      </c>
      <c r="AJ1282" s="0" t="s">
        <v>334</v>
      </c>
      <c r="AK1282" s="0" t="str">
        <f aca="false">IF(AND($CF1282&lt;&gt;"",IFERROR(INDEX(subsample_country_map!$B:$B,MATCH($CF1282,subsample_country_map!$A:$A,0)),"")&lt;&gt;""),INDEX(subsample_country_map!$B:$B,MATCH($CF1282,subsample_country_map!$A:$A,0)),INDEX(lookup!$AA:$AA,MATCH($A1282,lookup!$A:$A,0)))</f>
        <v>1_US</v>
      </c>
      <c r="AL1282" s="0" t="str">
        <f aca="false">IF(AND($CF1282&lt;&gt;"",IFERROR(INDEX(subsample_country_map!$C:$C,MATCH($CF1282,subsample_country_map!$A:$A,0)),"")&lt;&gt;""),INDEX(subsample_country_map!$C:$C,MATCH($CF1282,subsample_country_map!$A:$A,0)),INDEX(lookup!$AB:$AB,MATCH($A1282,lookup!$A:$A,0)))</f>
        <v>1_developed</v>
      </c>
      <c r="AM1282" s="0" t="str">
        <f aca="false">IF(AND($CF1282&lt;&gt;"",IFERROR(INDEX(subsample_country_map!$D:$D,MATCH($CF1282,subsample_country_map!$A:$A,0)),"")&lt;&gt;""),INDEX(subsample_country_map!$D:$D,MATCH($CF1282,subsample_country_map!$A:$A,0)),INDEX(lookup!$AC:$AC,MATCH($A1282,lookup!$A:$A,0)))</f>
        <v>1_western</v>
      </c>
      <c r="AN1282" s="0" t="str">
        <f aca="false">IF(AND($CF1282&lt;&gt;"",IFERROR(INDEX(subsample_country_map!$E:$E,MATCH($CF1282,subsample_country_map!$A:$A,0)),"")&lt;&gt;""),INDEX(subsample_country_map!$E:$E,MATCH($CF1282,subsample_country_map!$A:$A,0)),INDEX(lookup!$AD:$AD,MATCH($A1282,lookup!$A:$A,0)))</f>
        <v>1_common law</v>
      </c>
      <c r="AO1282" s="0" t="str">
        <f aca="false">INDEX(lookup!$Y:$Y,MATCH($A1282,lookup!$A:$A,0))</f>
        <v>0_published</v>
      </c>
      <c r="AP1282" s="0" t="str">
        <f aca="false">INDEX(lookup!$Z:$Z,MATCH($A1282,lookup!$A:$A,0))</f>
        <v>1_VHB high</v>
      </c>
      <c r="AQ1282" s="0" t="str">
        <f aca="false">INDEX(lookup!$W:$W,MATCH($A1282,lookup!$A:$A,0))</f>
        <v>1_fin/acc/econ</v>
      </c>
      <c r="AS1282" s="0" t="s">
        <v>91</v>
      </c>
      <c r="AT1282" s="0" t="s">
        <v>397</v>
      </c>
      <c r="AU1282" s="0" t="s">
        <v>93</v>
      </c>
      <c r="AV1282" s="0" t="s">
        <v>4665</v>
      </c>
      <c r="AX1282" s="0" t="s">
        <v>4666</v>
      </c>
      <c r="BA1282" s="0" t="n">
        <v>2248</v>
      </c>
      <c r="BB1282" s="0" t="s">
        <v>4575</v>
      </c>
      <c r="BC1282" s="0" t="s">
        <v>122</v>
      </c>
      <c r="BD1282" s="0" t="s">
        <v>123</v>
      </c>
      <c r="BE1282" s="0" t="s">
        <v>4576</v>
      </c>
      <c r="BF1282" s="0" t="s">
        <v>4577</v>
      </c>
      <c r="BG1282" s="0" t="s">
        <v>95</v>
      </c>
      <c r="BH1282" s="0" t="s">
        <v>95</v>
      </c>
      <c r="BI1282" s="0" t="s">
        <v>208</v>
      </c>
      <c r="BJ1282" s="0" t="s">
        <v>4600</v>
      </c>
      <c r="BK1282" s="0" t="s">
        <v>429</v>
      </c>
      <c r="BL1282" s="0" t="s">
        <v>4667</v>
      </c>
      <c r="BM1282" s="0" t="s">
        <v>4602</v>
      </c>
      <c r="BN1282" s="0" t="s">
        <v>4581</v>
      </c>
      <c r="BO1282" s="0" t="s">
        <v>105</v>
      </c>
      <c r="BP1282" s="0" t="s">
        <v>4572</v>
      </c>
      <c r="BQ1282" s="0" t="s">
        <v>127</v>
      </c>
      <c r="BT1282" s="0" t="n">
        <v>0</v>
      </c>
      <c r="BU1282" s="0" t="s">
        <v>4582</v>
      </c>
      <c r="BW1282" s="0" t="n">
        <v>2005</v>
      </c>
      <c r="BX1282" s="0" t="n">
        <v>2022</v>
      </c>
      <c r="BY1282" s="0" t="s">
        <v>1526</v>
      </c>
      <c r="BZ1282" s="0" t="n">
        <v>2013.5</v>
      </c>
      <c r="CA1282" s="0" t="n">
        <v>0.388888888888889</v>
      </c>
      <c r="CB1282" s="0" t="n">
        <v>0</v>
      </c>
      <c r="CC1282" s="0" t="n">
        <v>1</v>
      </c>
      <c r="CD1282" s="0" t="n">
        <v>-0.00959636100981127</v>
      </c>
      <c r="CE1282" s="0" t="n">
        <v>1</v>
      </c>
    </row>
    <row r="1283" customFormat="false" ht="15" hidden="false" customHeight="false" outlineLevel="0" collapsed="false">
      <c r="A1283" s="0" t="s">
        <v>4572</v>
      </c>
      <c r="B1283" s="0" t="n">
        <v>2588</v>
      </c>
      <c r="C1283" s="0" t="n">
        <v>-0.00163842367979976</v>
      </c>
      <c r="D1283" s="0" t="n">
        <v>628586</v>
      </c>
      <c r="E1283" s="0" t="n">
        <f aca="false">IF(ISNUMBER($BA1283),$BA1283,IF(AND(ISNUMBER($D1283),ISNUMBER($BW1283),ISNUMBER($BX1283)),$D1283*($BX1283-$BW1283+1),""))</f>
        <v>628586</v>
      </c>
      <c r="H1283" s="0" t="s">
        <v>118</v>
      </c>
      <c r="I1283" s="0" t="s">
        <v>119</v>
      </c>
      <c r="J1283" s="0" t="n">
        <f aca="false">IF($BW1283&lt;&gt;"",$BW1283,"")</f>
        <v>2005</v>
      </c>
      <c r="K1283" s="0" t="n">
        <f aca="false">IF($BX1283&lt;&gt;"",$BX1283,"")</f>
        <v>2022</v>
      </c>
      <c r="L1283" s="0" t="n">
        <f aca="false">IF(AND(ISNUMBER($BW1283),ISNUMBER($BX1283)),($BW1283+$BX1283)/2,"")</f>
        <v>2013.5</v>
      </c>
      <c r="M1283" s="0" t="n">
        <f aca="false">IF($L1283&lt;&gt;"",$L1283,"")</f>
        <v>2013.5</v>
      </c>
      <c r="N1283" s="0" t="n">
        <f aca="false">IF(AND(ISNUMBER($BW1283),ISNUMBER($BX1283)),MIN(1,MAX(0,($BX1283-2016+1)/($BX1283-$BW1283+1))),"")</f>
        <v>0.388888888888889</v>
      </c>
      <c r="O1283" s="0" t="n">
        <f aca="false">IF(AND(ISNUMBER($BW1283),ISNUMBER($BX1283)),MIN(1,MAX(0,($BX1283-2017+1)/($BX1283-$BW1283+1))),"")</f>
        <v>0.333333333333333</v>
      </c>
      <c r="P1283" s="0" t="n">
        <f aca="false">IF(AND(ISNUMBER($BW1283),ISNUMBER($BX1283)),MIN(1,MAX(0,($BX1283-2018+1)/($BX1283-$BW1283+1))),"")</f>
        <v>0.277777777777778</v>
      </c>
      <c r="Q1283" s="0" t="n">
        <f aca="false">IF(AND(ISNUMBER($BW1283),ISNUMBER($BX1283)),MIN(1,MAX(0,($BX1283-2019+1)/($BX1283-$BW1283+1))),"")</f>
        <v>0.222222222222222</v>
      </c>
      <c r="R1283" s="0" t="n">
        <f aca="false">IF(AND(ISNUMBER($BW1283),ISNUMBER($BX1283)),MIN(1,MAX(0,($BX1283-2016+1)/($BX1283-$BW1283+1))),"")</f>
        <v>0.388888888888889</v>
      </c>
      <c r="S1283" s="0" t="n">
        <f aca="false">IF($L1283&lt;&gt;"",IF($L1283&gt;=2015.5,1,0),"")</f>
        <v>0</v>
      </c>
      <c r="T1283" s="0" t="n">
        <f aca="false">IF($L1283&lt;&gt;"",IF($L1283&gt;=2016,1,0),"")</f>
        <v>0</v>
      </c>
      <c r="U1283" s="0" t="n">
        <f aca="false">IF(ISNUMBER($BX1283),IF($BX1283&gt;=2016,1,0),"")</f>
        <v>1</v>
      </c>
      <c r="V1283" s="0" t="n">
        <f aca="false">IF(ISNUMBER($BW1283),IF($BW1283&gt;=2016,1,0),"")</f>
        <v>0</v>
      </c>
      <c r="W1283" s="0" t="str">
        <f aca="false">IF(AND(ISNUMBER($BW1283),ISNUMBER($BX1283)),IF($BW1283&gt;=2016,"post-only",IF($BX1283&lt;2016,"pre-only","mixed")),"")</f>
        <v>mixed</v>
      </c>
      <c r="X1283" s="0" t="n">
        <f aca="false">IF(AND(ISNUMBER($BW1283),ISNUMBER($BX1283)),MIN(1,MAX(0,($BX1283-2017+1)/($BX1283-$BW1283+1))),"")</f>
        <v>0.333333333333333</v>
      </c>
      <c r="Y1283" s="0" t="n">
        <f aca="false">IF(AND(ISNUMBER($BW1283),ISNUMBER($BX1283)),MIN(1,MAX(0,($BX1283-2018+1)/($BX1283-$BW1283+1))),"")</f>
        <v>0.277777777777778</v>
      </c>
      <c r="Z1283" s="0" t="n">
        <f aca="false">IF(AND(ISNUMBER($BW1283),ISNUMBER($BX1283)),MIN(1,MAX(0,($BX1283-2019+1)/($BX1283-$BW1283+1))),"")</f>
        <v>0.222222222222222</v>
      </c>
      <c r="AA1283" s="0" t="n">
        <f aca="false">IF(ISNUMBER($BX1283),IF($BX1283&gt;=2017,1,0),"")</f>
        <v>1</v>
      </c>
      <c r="AB1283" s="0" t="n">
        <f aca="false">IF(ISNUMBER($BX1283),IF($BX1283&gt;=2018,1,0),"")</f>
        <v>1</v>
      </c>
      <c r="AC1283" s="0" t="n">
        <f aca="false">IF(ISNUMBER($BX1283),IF($BX1283&gt;=2019,1,0),"")</f>
        <v>1</v>
      </c>
      <c r="AD1283" s="0" t="n">
        <f aca="false">IF($L1283&lt;&gt;"",IF($L1283&gt;2013,1,0),"")</f>
        <v>1</v>
      </c>
      <c r="AE1283" s="0" t="n">
        <f aca="false">IF($L1283&lt;&gt;"",1+IF($L1283&gt;2011,1,0)+IF($L1283&gt;2014,1,0),"")</f>
        <v>2</v>
      </c>
      <c r="AF1283" s="0" t="s">
        <v>747</v>
      </c>
      <c r="AG1283" s="0" t="s">
        <v>88</v>
      </c>
      <c r="AH1283" s="0" t="s">
        <v>90</v>
      </c>
      <c r="AI1283" s="0" t="s">
        <v>334</v>
      </c>
      <c r="AJ1283" s="0" t="s">
        <v>334</v>
      </c>
      <c r="AK1283" s="0" t="str">
        <f aca="false">IF(AND($CF1283&lt;&gt;"",IFERROR(INDEX(subsample_country_map!$B:$B,MATCH($CF1283,subsample_country_map!$A:$A,0)),"")&lt;&gt;""),INDEX(subsample_country_map!$B:$B,MATCH($CF1283,subsample_country_map!$A:$A,0)),INDEX(lookup!$AA:$AA,MATCH($A1283,lookup!$A:$A,0)))</f>
        <v>1_US</v>
      </c>
      <c r="AL1283" s="0" t="str">
        <f aca="false">IF(AND($CF1283&lt;&gt;"",IFERROR(INDEX(subsample_country_map!$C:$C,MATCH($CF1283,subsample_country_map!$A:$A,0)),"")&lt;&gt;""),INDEX(subsample_country_map!$C:$C,MATCH($CF1283,subsample_country_map!$A:$A,0)),INDEX(lookup!$AB:$AB,MATCH($A1283,lookup!$A:$A,0)))</f>
        <v>1_developed</v>
      </c>
      <c r="AM1283" s="0" t="str">
        <f aca="false">IF(AND($CF1283&lt;&gt;"",IFERROR(INDEX(subsample_country_map!$D:$D,MATCH($CF1283,subsample_country_map!$A:$A,0)),"")&lt;&gt;""),INDEX(subsample_country_map!$D:$D,MATCH($CF1283,subsample_country_map!$A:$A,0)),INDEX(lookup!$AC:$AC,MATCH($A1283,lookup!$A:$A,0)))</f>
        <v>1_western</v>
      </c>
      <c r="AN1283" s="0" t="str">
        <f aca="false">IF(AND($CF1283&lt;&gt;"",IFERROR(INDEX(subsample_country_map!$E:$E,MATCH($CF1283,subsample_country_map!$A:$A,0)),"")&lt;&gt;""),INDEX(subsample_country_map!$E:$E,MATCH($CF1283,subsample_country_map!$A:$A,0)),INDEX(lookup!$AD:$AD,MATCH($A1283,lookup!$A:$A,0)))</f>
        <v>1_common law</v>
      </c>
      <c r="AO1283" s="0" t="str">
        <f aca="false">INDEX(lookup!$Y:$Y,MATCH($A1283,lookup!$A:$A,0))</f>
        <v>0_published</v>
      </c>
      <c r="AP1283" s="0" t="str">
        <f aca="false">INDEX(lookup!$Z:$Z,MATCH($A1283,lookup!$A:$A,0))</f>
        <v>1_VHB high</v>
      </c>
      <c r="AQ1283" s="0" t="str">
        <f aca="false">INDEX(lookup!$W:$W,MATCH($A1283,lookup!$A:$A,0))</f>
        <v>1_fin/acc/econ</v>
      </c>
      <c r="AS1283" s="0" t="s">
        <v>91</v>
      </c>
      <c r="AT1283" s="0" t="s">
        <v>397</v>
      </c>
      <c r="AU1283" s="0" t="s">
        <v>93</v>
      </c>
      <c r="AV1283" s="0" t="s">
        <v>4668</v>
      </c>
      <c r="AX1283" s="0" t="s">
        <v>4669</v>
      </c>
      <c r="BA1283" s="0" t="n">
        <v>628586</v>
      </c>
      <c r="BB1283" s="0" t="s">
        <v>4575</v>
      </c>
      <c r="BC1283" s="0" t="s">
        <v>122</v>
      </c>
      <c r="BD1283" s="0" t="s">
        <v>123</v>
      </c>
      <c r="BE1283" s="0" t="s">
        <v>4576</v>
      </c>
      <c r="BF1283" s="0" t="s">
        <v>4585</v>
      </c>
      <c r="BG1283" s="0" t="s">
        <v>95</v>
      </c>
      <c r="BH1283" s="0" t="s">
        <v>95</v>
      </c>
      <c r="BI1283" s="0" t="s">
        <v>208</v>
      </c>
      <c r="BJ1283" s="0" t="s">
        <v>4605</v>
      </c>
      <c r="BK1283" s="0" t="s">
        <v>429</v>
      </c>
      <c r="BL1283" s="0" t="s">
        <v>4670</v>
      </c>
      <c r="BM1283" s="0" t="s">
        <v>4602</v>
      </c>
      <c r="BN1283" s="0" t="s">
        <v>4588</v>
      </c>
      <c r="BO1283" s="0" t="s">
        <v>105</v>
      </c>
      <c r="BP1283" s="0" t="s">
        <v>4572</v>
      </c>
      <c r="BQ1283" s="0" t="s">
        <v>127</v>
      </c>
      <c r="BT1283" s="0" t="n">
        <v>0</v>
      </c>
      <c r="BU1283" s="0" t="s">
        <v>4582</v>
      </c>
      <c r="BW1283" s="0" t="n">
        <v>2005</v>
      </c>
      <c r="BX1283" s="0" t="n">
        <v>2022</v>
      </c>
      <c r="BY1283" s="0" t="s">
        <v>1526</v>
      </c>
      <c r="BZ1283" s="0" t="n">
        <v>2013.5</v>
      </c>
      <c r="CA1283" s="0" t="n">
        <v>0.388888888888889</v>
      </c>
      <c r="CB1283" s="0" t="n">
        <v>0</v>
      </c>
      <c r="CC1283" s="0" t="n">
        <v>1</v>
      </c>
      <c r="CD1283" s="0" t="n">
        <v>-0.00163842514588119</v>
      </c>
      <c r="CE1283" s="0" t="n">
        <v>1</v>
      </c>
    </row>
    <row r="1284" customFormat="false" ht="15" hidden="false" customHeight="false" outlineLevel="0" collapsed="false">
      <c r="A1284" s="0" t="s">
        <v>4572</v>
      </c>
      <c r="B1284" s="0" t="n">
        <v>2589</v>
      </c>
      <c r="C1284" s="0" t="n">
        <v>0.113409481218315</v>
      </c>
      <c r="D1284" s="0" t="n">
        <v>273</v>
      </c>
      <c r="E1284" s="0" t="n">
        <f aca="false">IF(ISNUMBER($BA1284),$BA1284,IF(AND(ISNUMBER($D1284),ISNUMBER($BW1284),ISNUMBER($BX1284)),$D1284*($BX1284-$BW1284+1),""))</f>
        <v>273</v>
      </c>
      <c r="H1284" s="0" t="s">
        <v>118</v>
      </c>
      <c r="I1284" s="0" t="s">
        <v>119</v>
      </c>
      <c r="J1284" s="0" t="n">
        <f aca="false">IF($BW1284&lt;&gt;"",$BW1284,"")</f>
        <v>2005</v>
      </c>
      <c r="K1284" s="0" t="n">
        <f aca="false">IF($BX1284&lt;&gt;"",$BX1284,"")</f>
        <v>2022</v>
      </c>
      <c r="L1284" s="0" t="n">
        <f aca="false">IF(AND(ISNUMBER($BW1284),ISNUMBER($BX1284)),($BW1284+$BX1284)/2,"")</f>
        <v>2013.5</v>
      </c>
      <c r="M1284" s="0" t="n">
        <f aca="false">IF($L1284&lt;&gt;"",$L1284,"")</f>
        <v>2013.5</v>
      </c>
      <c r="N1284" s="0" t="n">
        <f aca="false">IF(AND(ISNUMBER($BW1284),ISNUMBER($BX1284)),MIN(1,MAX(0,($BX1284-2016+1)/($BX1284-$BW1284+1))),"")</f>
        <v>0.388888888888889</v>
      </c>
      <c r="O1284" s="0" t="n">
        <f aca="false">IF(AND(ISNUMBER($BW1284),ISNUMBER($BX1284)),MIN(1,MAX(0,($BX1284-2017+1)/($BX1284-$BW1284+1))),"")</f>
        <v>0.333333333333333</v>
      </c>
      <c r="P1284" s="0" t="n">
        <f aca="false">IF(AND(ISNUMBER($BW1284),ISNUMBER($BX1284)),MIN(1,MAX(0,($BX1284-2018+1)/($BX1284-$BW1284+1))),"")</f>
        <v>0.277777777777778</v>
      </c>
      <c r="Q1284" s="0" t="n">
        <f aca="false">IF(AND(ISNUMBER($BW1284),ISNUMBER($BX1284)),MIN(1,MAX(0,($BX1284-2019+1)/($BX1284-$BW1284+1))),"")</f>
        <v>0.222222222222222</v>
      </c>
      <c r="R1284" s="0" t="n">
        <f aca="false">IF(AND(ISNUMBER($BW1284),ISNUMBER($BX1284)),MIN(1,MAX(0,($BX1284-2016+1)/($BX1284-$BW1284+1))),"")</f>
        <v>0.388888888888889</v>
      </c>
      <c r="S1284" s="0" t="n">
        <f aca="false">IF($L1284&lt;&gt;"",IF($L1284&gt;=2015.5,1,0),"")</f>
        <v>0</v>
      </c>
      <c r="T1284" s="0" t="n">
        <f aca="false">IF($L1284&lt;&gt;"",IF($L1284&gt;=2016,1,0),"")</f>
        <v>0</v>
      </c>
      <c r="U1284" s="0" t="n">
        <f aca="false">IF(ISNUMBER($BX1284),IF($BX1284&gt;=2016,1,0),"")</f>
        <v>1</v>
      </c>
      <c r="V1284" s="0" t="n">
        <f aca="false">IF(ISNUMBER($BW1284),IF($BW1284&gt;=2016,1,0),"")</f>
        <v>0</v>
      </c>
      <c r="W1284" s="0" t="str">
        <f aca="false">IF(AND(ISNUMBER($BW1284),ISNUMBER($BX1284)),IF($BW1284&gt;=2016,"post-only",IF($BX1284&lt;2016,"pre-only","mixed")),"")</f>
        <v>mixed</v>
      </c>
      <c r="X1284" s="0" t="n">
        <f aca="false">IF(AND(ISNUMBER($BW1284),ISNUMBER($BX1284)),MIN(1,MAX(0,($BX1284-2017+1)/($BX1284-$BW1284+1))),"")</f>
        <v>0.333333333333333</v>
      </c>
      <c r="Y1284" s="0" t="n">
        <f aca="false">IF(AND(ISNUMBER($BW1284),ISNUMBER($BX1284)),MIN(1,MAX(0,($BX1284-2018+1)/($BX1284-$BW1284+1))),"")</f>
        <v>0.277777777777778</v>
      </c>
      <c r="Z1284" s="0" t="n">
        <f aca="false">IF(AND(ISNUMBER($BW1284),ISNUMBER($BX1284)),MIN(1,MAX(0,($BX1284-2019+1)/($BX1284-$BW1284+1))),"")</f>
        <v>0.222222222222222</v>
      </c>
      <c r="AA1284" s="0" t="n">
        <f aca="false">IF(ISNUMBER($BX1284),IF($BX1284&gt;=2017,1,0),"")</f>
        <v>1</v>
      </c>
      <c r="AB1284" s="0" t="n">
        <f aca="false">IF(ISNUMBER($BX1284),IF($BX1284&gt;=2018,1,0),"")</f>
        <v>1</v>
      </c>
      <c r="AC1284" s="0" t="n">
        <f aca="false">IF(ISNUMBER($BX1284),IF($BX1284&gt;=2019,1,0),"")</f>
        <v>1</v>
      </c>
      <c r="AD1284" s="0" t="n">
        <f aca="false">IF($L1284&lt;&gt;"",IF($L1284&gt;2013,1,0),"")</f>
        <v>1</v>
      </c>
      <c r="AE1284" s="0" t="n">
        <f aca="false">IF($L1284&lt;&gt;"",1+IF($L1284&gt;2011,1,0)+IF($L1284&gt;2014,1,0),"")</f>
        <v>2</v>
      </c>
      <c r="AF1284" s="0" t="s">
        <v>747</v>
      </c>
      <c r="AG1284" s="0" t="s">
        <v>88</v>
      </c>
      <c r="AH1284" s="0" t="s">
        <v>90</v>
      </c>
      <c r="AI1284" s="0" t="s">
        <v>334</v>
      </c>
      <c r="AJ1284" s="0" t="s">
        <v>334</v>
      </c>
      <c r="AK1284" s="0" t="str">
        <f aca="false">IF(AND($CF1284&lt;&gt;"",IFERROR(INDEX(subsample_country_map!$B:$B,MATCH($CF1284,subsample_country_map!$A:$A,0)),"")&lt;&gt;""),INDEX(subsample_country_map!$B:$B,MATCH($CF1284,subsample_country_map!$A:$A,0)),INDEX(lookup!$AA:$AA,MATCH($A1284,lookup!$A:$A,0)))</f>
        <v>1_US</v>
      </c>
      <c r="AL1284" s="0" t="str">
        <f aca="false">IF(AND($CF1284&lt;&gt;"",IFERROR(INDEX(subsample_country_map!$C:$C,MATCH($CF1284,subsample_country_map!$A:$A,0)),"")&lt;&gt;""),INDEX(subsample_country_map!$C:$C,MATCH($CF1284,subsample_country_map!$A:$A,0)),INDEX(lookup!$AB:$AB,MATCH($A1284,lookup!$A:$A,0)))</f>
        <v>1_developed</v>
      </c>
      <c r="AM1284" s="0" t="str">
        <f aca="false">IF(AND($CF1284&lt;&gt;"",IFERROR(INDEX(subsample_country_map!$D:$D,MATCH($CF1284,subsample_country_map!$A:$A,0)),"")&lt;&gt;""),INDEX(subsample_country_map!$D:$D,MATCH($CF1284,subsample_country_map!$A:$A,0)),INDEX(lookup!$AC:$AC,MATCH($A1284,lookup!$A:$A,0)))</f>
        <v>1_western</v>
      </c>
      <c r="AN1284" s="0" t="str">
        <f aca="false">IF(AND($CF1284&lt;&gt;"",IFERROR(INDEX(subsample_country_map!$E:$E,MATCH($CF1284,subsample_country_map!$A:$A,0)),"")&lt;&gt;""),INDEX(subsample_country_map!$E:$E,MATCH($CF1284,subsample_country_map!$A:$A,0)),INDEX(lookup!$AD:$AD,MATCH($A1284,lookup!$A:$A,0)))</f>
        <v>1_common law</v>
      </c>
      <c r="AO1284" s="0" t="str">
        <f aca="false">INDEX(lookup!$Y:$Y,MATCH($A1284,lookup!$A:$A,0))</f>
        <v>0_published</v>
      </c>
      <c r="AP1284" s="0" t="str">
        <f aca="false">INDEX(lookup!$Z:$Z,MATCH($A1284,lookup!$A:$A,0))</f>
        <v>1_VHB high</v>
      </c>
      <c r="AQ1284" s="0" t="str">
        <f aca="false">INDEX(lookup!$W:$W,MATCH($A1284,lookup!$A:$A,0))</f>
        <v>1_fin/acc/econ</v>
      </c>
      <c r="AS1284" s="0" t="s">
        <v>91</v>
      </c>
      <c r="AT1284" s="0" t="s">
        <v>397</v>
      </c>
      <c r="AU1284" s="0" t="s">
        <v>93</v>
      </c>
      <c r="AV1284" s="0" t="s">
        <v>4671</v>
      </c>
      <c r="AX1284" s="0" t="s">
        <v>4672</v>
      </c>
      <c r="BA1284" s="0" t="n">
        <v>273</v>
      </c>
      <c r="BB1284" s="0" t="s">
        <v>4575</v>
      </c>
      <c r="BC1284" s="0" t="s">
        <v>122</v>
      </c>
      <c r="BD1284" s="0" t="s">
        <v>123</v>
      </c>
      <c r="BE1284" s="0" t="s">
        <v>4576</v>
      </c>
      <c r="BF1284" s="0" t="s">
        <v>4577</v>
      </c>
      <c r="BI1284" s="0" t="s">
        <v>316</v>
      </c>
      <c r="BJ1284" s="0" t="s">
        <v>4578</v>
      </c>
      <c r="BK1284" s="0" t="s">
        <v>2557</v>
      </c>
      <c r="BL1284" s="0" t="s">
        <v>4673</v>
      </c>
      <c r="BM1284" s="0" t="s">
        <v>4580</v>
      </c>
      <c r="BN1284" s="0" t="s">
        <v>4581</v>
      </c>
      <c r="BO1284" s="0" t="s">
        <v>105</v>
      </c>
      <c r="BP1284" s="0" t="s">
        <v>4572</v>
      </c>
      <c r="BQ1284" s="0" t="s">
        <v>127</v>
      </c>
      <c r="BT1284" s="0" t="n">
        <v>0</v>
      </c>
      <c r="BU1284" s="0" t="s">
        <v>4582</v>
      </c>
      <c r="BW1284" s="0" t="n">
        <v>2005</v>
      </c>
      <c r="BX1284" s="0" t="n">
        <v>2022</v>
      </c>
      <c r="BY1284" s="0" t="s">
        <v>1526</v>
      </c>
      <c r="BZ1284" s="0" t="n">
        <v>2013.5</v>
      </c>
      <c r="CA1284" s="0" t="n">
        <v>0.388888888888889</v>
      </c>
      <c r="CB1284" s="0" t="n">
        <v>0</v>
      </c>
      <c r="CC1284" s="0" t="n">
        <v>1</v>
      </c>
      <c r="CD1284" s="0" t="n">
        <v>0.113899481460617</v>
      </c>
      <c r="CE1284" s="0" t="n">
        <v>1</v>
      </c>
    </row>
    <row r="1285" customFormat="false" ht="15" hidden="false" customHeight="false" outlineLevel="0" collapsed="false">
      <c r="A1285" s="0" t="s">
        <v>4572</v>
      </c>
      <c r="B1285" s="0" t="n">
        <v>2590</v>
      </c>
      <c r="C1285" s="0" t="n">
        <v>-0.0123061768776076</v>
      </c>
      <c r="D1285" s="0" t="n">
        <v>66890</v>
      </c>
      <c r="E1285" s="0" t="n">
        <f aca="false">IF(ISNUMBER($BA1285),$BA1285,IF(AND(ISNUMBER($D1285),ISNUMBER($BW1285),ISNUMBER($BX1285)),$D1285*($BX1285-$BW1285+1),""))</f>
        <v>66890</v>
      </c>
      <c r="H1285" s="0" t="s">
        <v>118</v>
      </c>
      <c r="I1285" s="0" t="s">
        <v>119</v>
      </c>
      <c r="J1285" s="0" t="n">
        <f aca="false">IF($BW1285&lt;&gt;"",$BW1285,"")</f>
        <v>2005</v>
      </c>
      <c r="K1285" s="0" t="n">
        <f aca="false">IF($BX1285&lt;&gt;"",$BX1285,"")</f>
        <v>2022</v>
      </c>
      <c r="L1285" s="0" t="n">
        <f aca="false">IF(AND(ISNUMBER($BW1285),ISNUMBER($BX1285)),($BW1285+$BX1285)/2,"")</f>
        <v>2013.5</v>
      </c>
      <c r="M1285" s="0" t="n">
        <f aca="false">IF($L1285&lt;&gt;"",$L1285,"")</f>
        <v>2013.5</v>
      </c>
      <c r="N1285" s="0" t="n">
        <f aca="false">IF(AND(ISNUMBER($BW1285),ISNUMBER($BX1285)),MIN(1,MAX(0,($BX1285-2016+1)/($BX1285-$BW1285+1))),"")</f>
        <v>0.388888888888889</v>
      </c>
      <c r="O1285" s="0" t="n">
        <f aca="false">IF(AND(ISNUMBER($BW1285),ISNUMBER($BX1285)),MIN(1,MAX(0,($BX1285-2017+1)/($BX1285-$BW1285+1))),"")</f>
        <v>0.333333333333333</v>
      </c>
      <c r="P1285" s="0" t="n">
        <f aca="false">IF(AND(ISNUMBER($BW1285),ISNUMBER($BX1285)),MIN(1,MAX(0,($BX1285-2018+1)/($BX1285-$BW1285+1))),"")</f>
        <v>0.277777777777778</v>
      </c>
      <c r="Q1285" s="0" t="n">
        <f aca="false">IF(AND(ISNUMBER($BW1285),ISNUMBER($BX1285)),MIN(1,MAX(0,($BX1285-2019+1)/($BX1285-$BW1285+1))),"")</f>
        <v>0.222222222222222</v>
      </c>
      <c r="R1285" s="0" t="n">
        <f aca="false">IF(AND(ISNUMBER($BW1285),ISNUMBER($BX1285)),MIN(1,MAX(0,($BX1285-2016+1)/($BX1285-$BW1285+1))),"")</f>
        <v>0.388888888888889</v>
      </c>
      <c r="S1285" s="0" t="n">
        <f aca="false">IF($L1285&lt;&gt;"",IF($L1285&gt;=2015.5,1,0),"")</f>
        <v>0</v>
      </c>
      <c r="T1285" s="0" t="n">
        <f aca="false">IF($L1285&lt;&gt;"",IF($L1285&gt;=2016,1,0),"")</f>
        <v>0</v>
      </c>
      <c r="U1285" s="0" t="n">
        <f aca="false">IF(ISNUMBER($BX1285),IF($BX1285&gt;=2016,1,0),"")</f>
        <v>1</v>
      </c>
      <c r="V1285" s="0" t="n">
        <f aca="false">IF(ISNUMBER($BW1285),IF($BW1285&gt;=2016,1,0),"")</f>
        <v>0</v>
      </c>
      <c r="W1285" s="0" t="str">
        <f aca="false">IF(AND(ISNUMBER($BW1285),ISNUMBER($BX1285)),IF($BW1285&gt;=2016,"post-only",IF($BX1285&lt;2016,"pre-only","mixed")),"")</f>
        <v>mixed</v>
      </c>
      <c r="X1285" s="0" t="n">
        <f aca="false">IF(AND(ISNUMBER($BW1285),ISNUMBER($BX1285)),MIN(1,MAX(0,($BX1285-2017+1)/($BX1285-$BW1285+1))),"")</f>
        <v>0.333333333333333</v>
      </c>
      <c r="Y1285" s="0" t="n">
        <f aca="false">IF(AND(ISNUMBER($BW1285),ISNUMBER($BX1285)),MIN(1,MAX(0,($BX1285-2018+1)/($BX1285-$BW1285+1))),"")</f>
        <v>0.277777777777778</v>
      </c>
      <c r="Z1285" s="0" t="n">
        <f aca="false">IF(AND(ISNUMBER($BW1285),ISNUMBER($BX1285)),MIN(1,MAX(0,($BX1285-2019+1)/($BX1285-$BW1285+1))),"")</f>
        <v>0.222222222222222</v>
      </c>
      <c r="AA1285" s="0" t="n">
        <f aca="false">IF(ISNUMBER($BX1285),IF($BX1285&gt;=2017,1,0),"")</f>
        <v>1</v>
      </c>
      <c r="AB1285" s="0" t="n">
        <f aca="false">IF(ISNUMBER($BX1285),IF($BX1285&gt;=2018,1,0),"")</f>
        <v>1</v>
      </c>
      <c r="AC1285" s="0" t="n">
        <f aca="false">IF(ISNUMBER($BX1285),IF($BX1285&gt;=2019,1,0),"")</f>
        <v>1</v>
      </c>
      <c r="AD1285" s="0" t="n">
        <f aca="false">IF($L1285&lt;&gt;"",IF($L1285&gt;2013,1,0),"")</f>
        <v>1</v>
      </c>
      <c r="AE1285" s="0" t="n">
        <f aca="false">IF($L1285&lt;&gt;"",1+IF($L1285&gt;2011,1,0)+IF($L1285&gt;2014,1,0),"")</f>
        <v>2</v>
      </c>
      <c r="AF1285" s="0" t="s">
        <v>747</v>
      </c>
      <c r="AG1285" s="0" t="s">
        <v>88</v>
      </c>
      <c r="AH1285" s="0" t="s">
        <v>90</v>
      </c>
      <c r="AI1285" s="0" t="s">
        <v>334</v>
      </c>
      <c r="AJ1285" s="0" t="s">
        <v>334</v>
      </c>
      <c r="AK1285" s="0" t="str">
        <f aca="false">IF(AND($CF1285&lt;&gt;"",IFERROR(INDEX(subsample_country_map!$B:$B,MATCH($CF1285,subsample_country_map!$A:$A,0)),"")&lt;&gt;""),INDEX(subsample_country_map!$B:$B,MATCH($CF1285,subsample_country_map!$A:$A,0)),INDEX(lookup!$AA:$AA,MATCH($A1285,lookup!$A:$A,0)))</f>
        <v>1_US</v>
      </c>
      <c r="AL1285" s="0" t="str">
        <f aca="false">IF(AND($CF1285&lt;&gt;"",IFERROR(INDEX(subsample_country_map!$C:$C,MATCH($CF1285,subsample_country_map!$A:$A,0)),"")&lt;&gt;""),INDEX(subsample_country_map!$C:$C,MATCH($CF1285,subsample_country_map!$A:$A,0)),INDEX(lookup!$AB:$AB,MATCH($A1285,lookup!$A:$A,0)))</f>
        <v>1_developed</v>
      </c>
      <c r="AM1285" s="0" t="str">
        <f aca="false">IF(AND($CF1285&lt;&gt;"",IFERROR(INDEX(subsample_country_map!$D:$D,MATCH($CF1285,subsample_country_map!$A:$A,0)),"")&lt;&gt;""),INDEX(subsample_country_map!$D:$D,MATCH($CF1285,subsample_country_map!$A:$A,0)),INDEX(lookup!$AC:$AC,MATCH($A1285,lookup!$A:$A,0)))</f>
        <v>1_western</v>
      </c>
      <c r="AN1285" s="0" t="str">
        <f aca="false">IF(AND($CF1285&lt;&gt;"",IFERROR(INDEX(subsample_country_map!$E:$E,MATCH($CF1285,subsample_country_map!$A:$A,0)),"")&lt;&gt;""),INDEX(subsample_country_map!$E:$E,MATCH($CF1285,subsample_country_map!$A:$A,0)),INDEX(lookup!$AD:$AD,MATCH($A1285,lookup!$A:$A,0)))</f>
        <v>1_common law</v>
      </c>
      <c r="AO1285" s="0" t="str">
        <f aca="false">INDEX(lookup!$Y:$Y,MATCH($A1285,lookup!$A:$A,0))</f>
        <v>0_published</v>
      </c>
      <c r="AP1285" s="0" t="str">
        <f aca="false">INDEX(lookup!$Z:$Z,MATCH($A1285,lookup!$A:$A,0))</f>
        <v>1_VHB high</v>
      </c>
      <c r="AQ1285" s="0" t="str">
        <f aca="false">INDEX(lookup!$W:$W,MATCH($A1285,lookup!$A:$A,0))</f>
        <v>1_fin/acc/econ</v>
      </c>
      <c r="AS1285" s="0" t="s">
        <v>91</v>
      </c>
      <c r="AT1285" s="0" t="s">
        <v>397</v>
      </c>
      <c r="AU1285" s="0" t="s">
        <v>93</v>
      </c>
      <c r="AV1285" s="0" t="s">
        <v>4674</v>
      </c>
      <c r="AX1285" s="0" t="s">
        <v>4675</v>
      </c>
      <c r="BA1285" s="0" t="n">
        <v>66890</v>
      </c>
      <c r="BB1285" s="0" t="s">
        <v>4575</v>
      </c>
      <c r="BC1285" s="0" t="s">
        <v>122</v>
      </c>
      <c r="BD1285" s="0" t="s">
        <v>123</v>
      </c>
      <c r="BE1285" s="0" t="s">
        <v>4576</v>
      </c>
      <c r="BF1285" s="0" t="s">
        <v>4585</v>
      </c>
      <c r="BI1285" s="0" t="s">
        <v>316</v>
      </c>
      <c r="BJ1285" s="0" t="s">
        <v>4586</v>
      </c>
      <c r="BK1285" s="0" t="s">
        <v>2557</v>
      </c>
      <c r="BL1285" s="0" t="s">
        <v>4676</v>
      </c>
      <c r="BM1285" s="0" t="s">
        <v>4580</v>
      </c>
      <c r="BN1285" s="0" t="s">
        <v>4588</v>
      </c>
      <c r="BO1285" s="0" t="s">
        <v>105</v>
      </c>
      <c r="BP1285" s="0" t="s">
        <v>4572</v>
      </c>
      <c r="BQ1285" s="0" t="s">
        <v>127</v>
      </c>
      <c r="BT1285" s="0" t="n">
        <v>0</v>
      </c>
      <c r="BU1285" s="0" t="s">
        <v>4582</v>
      </c>
      <c r="BW1285" s="0" t="n">
        <v>2005</v>
      </c>
      <c r="BX1285" s="0" t="n">
        <v>2022</v>
      </c>
      <c r="BY1285" s="0" t="s">
        <v>1526</v>
      </c>
      <c r="BZ1285" s="0" t="n">
        <v>2013.5</v>
      </c>
      <c r="CA1285" s="0" t="n">
        <v>0.388888888888889</v>
      </c>
      <c r="CB1285" s="0" t="n">
        <v>0</v>
      </c>
      <c r="CC1285" s="0" t="n">
        <v>1</v>
      </c>
      <c r="CD1285" s="0" t="n">
        <v>-0.0123067981580305</v>
      </c>
      <c r="CE1285" s="0" t="n">
        <v>1</v>
      </c>
    </row>
    <row r="1286" customFormat="false" ht="15" hidden="false" customHeight="false" outlineLevel="0" collapsed="false">
      <c r="A1286" s="0" t="s">
        <v>4572</v>
      </c>
      <c r="B1286" s="0" t="n">
        <v>2591</v>
      </c>
      <c r="C1286" s="0" t="n">
        <v>0.118509790010278</v>
      </c>
      <c r="D1286" s="0" t="n">
        <v>273</v>
      </c>
      <c r="E1286" s="0" t="n">
        <f aca="false">IF(ISNUMBER($BA1286),$BA1286,IF(AND(ISNUMBER($D1286),ISNUMBER($BW1286),ISNUMBER($BX1286)),$D1286*($BX1286-$BW1286+1),""))</f>
        <v>273</v>
      </c>
      <c r="H1286" s="0" t="s">
        <v>118</v>
      </c>
      <c r="I1286" s="0" t="s">
        <v>119</v>
      </c>
      <c r="J1286" s="0" t="n">
        <f aca="false">IF($BW1286&lt;&gt;"",$BW1286,"")</f>
        <v>2005</v>
      </c>
      <c r="K1286" s="0" t="n">
        <f aca="false">IF($BX1286&lt;&gt;"",$BX1286,"")</f>
        <v>2022</v>
      </c>
      <c r="L1286" s="0" t="n">
        <f aca="false">IF(AND(ISNUMBER($BW1286),ISNUMBER($BX1286)),($BW1286+$BX1286)/2,"")</f>
        <v>2013.5</v>
      </c>
      <c r="M1286" s="0" t="n">
        <f aca="false">IF($L1286&lt;&gt;"",$L1286,"")</f>
        <v>2013.5</v>
      </c>
      <c r="N1286" s="0" t="n">
        <f aca="false">IF(AND(ISNUMBER($BW1286),ISNUMBER($BX1286)),MIN(1,MAX(0,($BX1286-2016+1)/($BX1286-$BW1286+1))),"")</f>
        <v>0.388888888888889</v>
      </c>
      <c r="O1286" s="0" t="n">
        <f aca="false">IF(AND(ISNUMBER($BW1286),ISNUMBER($BX1286)),MIN(1,MAX(0,($BX1286-2017+1)/($BX1286-$BW1286+1))),"")</f>
        <v>0.333333333333333</v>
      </c>
      <c r="P1286" s="0" t="n">
        <f aca="false">IF(AND(ISNUMBER($BW1286),ISNUMBER($BX1286)),MIN(1,MAX(0,($BX1286-2018+1)/($BX1286-$BW1286+1))),"")</f>
        <v>0.277777777777778</v>
      </c>
      <c r="Q1286" s="0" t="n">
        <f aca="false">IF(AND(ISNUMBER($BW1286),ISNUMBER($BX1286)),MIN(1,MAX(0,($BX1286-2019+1)/($BX1286-$BW1286+1))),"")</f>
        <v>0.222222222222222</v>
      </c>
      <c r="R1286" s="0" t="n">
        <f aca="false">IF(AND(ISNUMBER($BW1286),ISNUMBER($BX1286)),MIN(1,MAX(0,($BX1286-2016+1)/($BX1286-$BW1286+1))),"")</f>
        <v>0.388888888888889</v>
      </c>
      <c r="S1286" s="0" t="n">
        <f aca="false">IF($L1286&lt;&gt;"",IF($L1286&gt;=2015.5,1,0),"")</f>
        <v>0</v>
      </c>
      <c r="T1286" s="0" t="n">
        <f aca="false">IF($L1286&lt;&gt;"",IF($L1286&gt;=2016,1,0),"")</f>
        <v>0</v>
      </c>
      <c r="U1286" s="0" t="n">
        <f aca="false">IF(ISNUMBER($BX1286),IF($BX1286&gt;=2016,1,0),"")</f>
        <v>1</v>
      </c>
      <c r="V1286" s="0" t="n">
        <f aca="false">IF(ISNUMBER($BW1286),IF($BW1286&gt;=2016,1,0),"")</f>
        <v>0</v>
      </c>
      <c r="W1286" s="0" t="str">
        <f aca="false">IF(AND(ISNUMBER($BW1286),ISNUMBER($BX1286)),IF($BW1286&gt;=2016,"post-only",IF($BX1286&lt;2016,"pre-only","mixed")),"")</f>
        <v>mixed</v>
      </c>
      <c r="X1286" s="0" t="n">
        <f aca="false">IF(AND(ISNUMBER($BW1286),ISNUMBER($BX1286)),MIN(1,MAX(0,($BX1286-2017+1)/($BX1286-$BW1286+1))),"")</f>
        <v>0.333333333333333</v>
      </c>
      <c r="Y1286" s="0" t="n">
        <f aca="false">IF(AND(ISNUMBER($BW1286),ISNUMBER($BX1286)),MIN(1,MAX(0,($BX1286-2018+1)/($BX1286-$BW1286+1))),"")</f>
        <v>0.277777777777778</v>
      </c>
      <c r="Z1286" s="0" t="n">
        <f aca="false">IF(AND(ISNUMBER($BW1286),ISNUMBER($BX1286)),MIN(1,MAX(0,($BX1286-2019+1)/($BX1286-$BW1286+1))),"")</f>
        <v>0.222222222222222</v>
      </c>
      <c r="AA1286" s="0" t="n">
        <f aca="false">IF(ISNUMBER($BX1286),IF($BX1286&gt;=2017,1,0),"")</f>
        <v>1</v>
      </c>
      <c r="AB1286" s="0" t="n">
        <f aca="false">IF(ISNUMBER($BX1286),IF($BX1286&gt;=2018,1,0),"")</f>
        <v>1</v>
      </c>
      <c r="AC1286" s="0" t="n">
        <f aca="false">IF(ISNUMBER($BX1286),IF($BX1286&gt;=2019,1,0),"")</f>
        <v>1</v>
      </c>
      <c r="AD1286" s="0" t="n">
        <f aca="false">IF($L1286&lt;&gt;"",IF($L1286&gt;2013,1,0),"")</f>
        <v>1</v>
      </c>
      <c r="AE1286" s="0" t="n">
        <f aca="false">IF($L1286&lt;&gt;"",1+IF($L1286&gt;2011,1,0)+IF($L1286&gt;2014,1,0),"")</f>
        <v>2</v>
      </c>
      <c r="AF1286" s="0" t="s">
        <v>747</v>
      </c>
      <c r="AG1286" s="0" t="s">
        <v>88</v>
      </c>
      <c r="AH1286" s="0" t="s">
        <v>90</v>
      </c>
      <c r="AI1286" s="0" t="s">
        <v>334</v>
      </c>
      <c r="AJ1286" s="0" t="s">
        <v>334</v>
      </c>
      <c r="AK1286" s="0" t="str">
        <f aca="false">IF(AND($CF1286&lt;&gt;"",IFERROR(INDEX(subsample_country_map!$B:$B,MATCH($CF1286,subsample_country_map!$A:$A,0)),"")&lt;&gt;""),INDEX(subsample_country_map!$B:$B,MATCH($CF1286,subsample_country_map!$A:$A,0)),INDEX(lookup!$AA:$AA,MATCH($A1286,lookup!$A:$A,0)))</f>
        <v>1_US</v>
      </c>
      <c r="AL1286" s="0" t="str">
        <f aca="false">IF(AND($CF1286&lt;&gt;"",IFERROR(INDEX(subsample_country_map!$C:$C,MATCH($CF1286,subsample_country_map!$A:$A,0)),"")&lt;&gt;""),INDEX(subsample_country_map!$C:$C,MATCH($CF1286,subsample_country_map!$A:$A,0)),INDEX(lookup!$AB:$AB,MATCH($A1286,lookup!$A:$A,0)))</f>
        <v>1_developed</v>
      </c>
      <c r="AM1286" s="0" t="str">
        <f aca="false">IF(AND($CF1286&lt;&gt;"",IFERROR(INDEX(subsample_country_map!$D:$D,MATCH($CF1286,subsample_country_map!$A:$A,0)),"")&lt;&gt;""),INDEX(subsample_country_map!$D:$D,MATCH($CF1286,subsample_country_map!$A:$A,0)),INDEX(lookup!$AC:$AC,MATCH($A1286,lookup!$A:$A,0)))</f>
        <v>1_western</v>
      </c>
      <c r="AN1286" s="0" t="str">
        <f aca="false">IF(AND($CF1286&lt;&gt;"",IFERROR(INDEX(subsample_country_map!$E:$E,MATCH($CF1286,subsample_country_map!$A:$A,0)),"")&lt;&gt;""),INDEX(subsample_country_map!$E:$E,MATCH($CF1286,subsample_country_map!$A:$A,0)),INDEX(lookup!$AD:$AD,MATCH($A1286,lookup!$A:$A,0)))</f>
        <v>1_common law</v>
      </c>
      <c r="AO1286" s="0" t="str">
        <f aca="false">INDEX(lookup!$Y:$Y,MATCH($A1286,lookup!$A:$A,0))</f>
        <v>0_published</v>
      </c>
      <c r="AP1286" s="0" t="str">
        <f aca="false">INDEX(lookup!$Z:$Z,MATCH($A1286,lookup!$A:$A,0))</f>
        <v>1_VHB high</v>
      </c>
      <c r="AQ1286" s="0" t="str">
        <f aca="false">INDEX(lookup!$W:$W,MATCH($A1286,lookup!$A:$A,0))</f>
        <v>1_fin/acc/econ</v>
      </c>
      <c r="AS1286" s="0" t="s">
        <v>91</v>
      </c>
      <c r="AT1286" s="0" t="s">
        <v>397</v>
      </c>
      <c r="AU1286" s="0" t="s">
        <v>93</v>
      </c>
      <c r="AV1286" s="0" t="s">
        <v>4677</v>
      </c>
      <c r="AX1286" s="0" t="s">
        <v>3279</v>
      </c>
      <c r="BA1286" s="0" t="n">
        <v>273</v>
      </c>
      <c r="BB1286" s="0" t="s">
        <v>4575</v>
      </c>
      <c r="BC1286" s="0" t="s">
        <v>122</v>
      </c>
      <c r="BD1286" s="0" t="s">
        <v>123</v>
      </c>
      <c r="BE1286" s="0" t="s">
        <v>4576</v>
      </c>
      <c r="BF1286" s="0" t="s">
        <v>4577</v>
      </c>
      <c r="BI1286" s="0" t="s">
        <v>316</v>
      </c>
      <c r="BJ1286" s="0" t="s">
        <v>4591</v>
      </c>
      <c r="BK1286" s="0" t="s">
        <v>2557</v>
      </c>
      <c r="BL1286" s="0" t="s">
        <v>4678</v>
      </c>
      <c r="BM1286" s="0" t="s">
        <v>4593</v>
      </c>
      <c r="BN1286" s="0" t="s">
        <v>4581</v>
      </c>
      <c r="BO1286" s="0" t="s">
        <v>105</v>
      </c>
      <c r="BP1286" s="0" t="s">
        <v>4572</v>
      </c>
      <c r="BQ1286" s="0" t="s">
        <v>127</v>
      </c>
      <c r="BT1286" s="0" t="n">
        <v>0</v>
      </c>
      <c r="BU1286" s="0" t="s">
        <v>4582</v>
      </c>
      <c r="BW1286" s="0" t="n">
        <v>2005</v>
      </c>
      <c r="BX1286" s="0" t="n">
        <v>2022</v>
      </c>
      <c r="BY1286" s="0" t="s">
        <v>1526</v>
      </c>
      <c r="BZ1286" s="0" t="n">
        <v>2013.5</v>
      </c>
      <c r="CA1286" s="0" t="n">
        <v>0.388888888888889</v>
      </c>
      <c r="CB1286" s="0" t="n">
        <v>0</v>
      </c>
      <c r="CC1286" s="0" t="n">
        <v>1</v>
      </c>
      <c r="CD1286" s="0" t="n">
        <v>0.119069318999798</v>
      </c>
      <c r="CE1286" s="0" t="n">
        <v>1</v>
      </c>
    </row>
    <row r="1287" customFormat="false" ht="15" hidden="false" customHeight="false" outlineLevel="0" collapsed="false">
      <c r="A1287" s="0" t="s">
        <v>4572</v>
      </c>
      <c r="B1287" s="0" t="n">
        <v>2592</v>
      </c>
      <c r="C1287" s="0" t="n">
        <v>-0.0131952577655439</v>
      </c>
      <c r="D1287" s="0" t="n">
        <v>66890</v>
      </c>
      <c r="E1287" s="0" t="n">
        <f aca="false">IF(ISNUMBER($BA1287),$BA1287,IF(AND(ISNUMBER($D1287),ISNUMBER($BW1287),ISNUMBER($BX1287)),$D1287*($BX1287-$BW1287+1),""))</f>
        <v>66890</v>
      </c>
      <c r="H1287" s="0" t="s">
        <v>118</v>
      </c>
      <c r="I1287" s="0" t="s">
        <v>119</v>
      </c>
      <c r="J1287" s="0" t="n">
        <f aca="false">IF($BW1287&lt;&gt;"",$BW1287,"")</f>
        <v>2005</v>
      </c>
      <c r="K1287" s="0" t="n">
        <f aca="false">IF($BX1287&lt;&gt;"",$BX1287,"")</f>
        <v>2022</v>
      </c>
      <c r="L1287" s="0" t="n">
        <f aca="false">IF(AND(ISNUMBER($BW1287),ISNUMBER($BX1287)),($BW1287+$BX1287)/2,"")</f>
        <v>2013.5</v>
      </c>
      <c r="M1287" s="0" t="n">
        <f aca="false">IF($L1287&lt;&gt;"",$L1287,"")</f>
        <v>2013.5</v>
      </c>
      <c r="N1287" s="0" t="n">
        <f aca="false">IF(AND(ISNUMBER($BW1287),ISNUMBER($BX1287)),MIN(1,MAX(0,($BX1287-2016+1)/($BX1287-$BW1287+1))),"")</f>
        <v>0.388888888888889</v>
      </c>
      <c r="O1287" s="0" t="n">
        <f aca="false">IF(AND(ISNUMBER($BW1287),ISNUMBER($BX1287)),MIN(1,MAX(0,($BX1287-2017+1)/($BX1287-$BW1287+1))),"")</f>
        <v>0.333333333333333</v>
      </c>
      <c r="P1287" s="0" t="n">
        <f aca="false">IF(AND(ISNUMBER($BW1287),ISNUMBER($BX1287)),MIN(1,MAX(0,($BX1287-2018+1)/($BX1287-$BW1287+1))),"")</f>
        <v>0.277777777777778</v>
      </c>
      <c r="Q1287" s="0" t="n">
        <f aca="false">IF(AND(ISNUMBER($BW1287),ISNUMBER($BX1287)),MIN(1,MAX(0,($BX1287-2019+1)/($BX1287-$BW1287+1))),"")</f>
        <v>0.222222222222222</v>
      </c>
      <c r="R1287" s="0" t="n">
        <f aca="false">IF(AND(ISNUMBER($BW1287),ISNUMBER($BX1287)),MIN(1,MAX(0,($BX1287-2016+1)/($BX1287-$BW1287+1))),"")</f>
        <v>0.388888888888889</v>
      </c>
      <c r="S1287" s="0" t="n">
        <f aca="false">IF($L1287&lt;&gt;"",IF($L1287&gt;=2015.5,1,0),"")</f>
        <v>0</v>
      </c>
      <c r="T1287" s="0" t="n">
        <f aca="false">IF($L1287&lt;&gt;"",IF($L1287&gt;=2016,1,0),"")</f>
        <v>0</v>
      </c>
      <c r="U1287" s="0" t="n">
        <f aca="false">IF(ISNUMBER($BX1287),IF($BX1287&gt;=2016,1,0),"")</f>
        <v>1</v>
      </c>
      <c r="V1287" s="0" t="n">
        <f aca="false">IF(ISNUMBER($BW1287),IF($BW1287&gt;=2016,1,0),"")</f>
        <v>0</v>
      </c>
      <c r="W1287" s="0" t="str">
        <f aca="false">IF(AND(ISNUMBER($BW1287),ISNUMBER($BX1287)),IF($BW1287&gt;=2016,"post-only",IF($BX1287&lt;2016,"pre-only","mixed")),"")</f>
        <v>mixed</v>
      </c>
      <c r="X1287" s="0" t="n">
        <f aca="false">IF(AND(ISNUMBER($BW1287),ISNUMBER($BX1287)),MIN(1,MAX(0,($BX1287-2017+1)/($BX1287-$BW1287+1))),"")</f>
        <v>0.333333333333333</v>
      </c>
      <c r="Y1287" s="0" t="n">
        <f aca="false">IF(AND(ISNUMBER($BW1287),ISNUMBER($BX1287)),MIN(1,MAX(0,($BX1287-2018+1)/($BX1287-$BW1287+1))),"")</f>
        <v>0.277777777777778</v>
      </c>
      <c r="Z1287" s="0" t="n">
        <f aca="false">IF(AND(ISNUMBER($BW1287),ISNUMBER($BX1287)),MIN(1,MAX(0,($BX1287-2019+1)/($BX1287-$BW1287+1))),"")</f>
        <v>0.222222222222222</v>
      </c>
      <c r="AA1287" s="0" t="n">
        <f aca="false">IF(ISNUMBER($BX1287),IF($BX1287&gt;=2017,1,0),"")</f>
        <v>1</v>
      </c>
      <c r="AB1287" s="0" t="n">
        <f aca="false">IF(ISNUMBER($BX1287),IF($BX1287&gt;=2018,1,0),"")</f>
        <v>1</v>
      </c>
      <c r="AC1287" s="0" t="n">
        <f aca="false">IF(ISNUMBER($BX1287),IF($BX1287&gt;=2019,1,0),"")</f>
        <v>1</v>
      </c>
      <c r="AD1287" s="0" t="n">
        <f aca="false">IF($L1287&lt;&gt;"",IF($L1287&gt;2013,1,0),"")</f>
        <v>1</v>
      </c>
      <c r="AE1287" s="0" t="n">
        <f aca="false">IF($L1287&lt;&gt;"",1+IF($L1287&gt;2011,1,0)+IF($L1287&gt;2014,1,0),"")</f>
        <v>2</v>
      </c>
      <c r="AF1287" s="0" t="s">
        <v>747</v>
      </c>
      <c r="AG1287" s="0" t="s">
        <v>88</v>
      </c>
      <c r="AH1287" s="0" t="s">
        <v>90</v>
      </c>
      <c r="AI1287" s="0" t="s">
        <v>334</v>
      </c>
      <c r="AJ1287" s="0" t="s">
        <v>334</v>
      </c>
      <c r="AK1287" s="0" t="str">
        <f aca="false">IF(AND($CF1287&lt;&gt;"",IFERROR(INDEX(subsample_country_map!$B:$B,MATCH($CF1287,subsample_country_map!$A:$A,0)),"")&lt;&gt;""),INDEX(subsample_country_map!$B:$B,MATCH($CF1287,subsample_country_map!$A:$A,0)),INDEX(lookup!$AA:$AA,MATCH($A1287,lookup!$A:$A,0)))</f>
        <v>1_US</v>
      </c>
      <c r="AL1287" s="0" t="str">
        <f aca="false">IF(AND($CF1287&lt;&gt;"",IFERROR(INDEX(subsample_country_map!$C:$C,MATCH($CF1287,subsample_country_map!$A:$A,0)),"")&lt;&gt;""),INDEX(subsample_country_map!$C:$C,MATCH($CF1287,subsample_country_map!$A:$A,0)),INDEX(lookup!$AB:$AB,MATCH($A1287,lookup!$A:$A,0)))</f>
        <v>1_developed</v>
      </c>
      <c r="AM1287" s="0" t="str">
        <f aca="false">IF(AND($CF1287&lt;&gt;"",IFERROR(INDEX(subsample_country_map!$D:$D,MATCH($CF1287,subsample_country_map!$A:$A,0)),"")&lt;&gt;""),INDEX(subsample_country_map!$D:$D,MATCH($CF1287,subsample_country_map!$A:$A,0)),INDEX(lookup!$AC:$AC,MATCH($A1287,lookup!$A:$A,0)))</f>
        <v>1_western</v>
      </c>
      <c r="AN1287" s="0" t="str">
        <f aca="false">IF(AND($CF1287&lt;&gt;"",IFERROR(INDEX(subsample_country_map!$E:$E,MATCH($CF1287,subsample_country_map!$A:$A,0)),"")&lt;&gt;""),INDEX(subsample_country_map!$E:$E,MATCH($CF1287,subsample_country_map!$A:$A,0)),INDEX(lookup!$AD:$AD,MATCH($A1287,lookup!$A:$A,0)))</f>
        <v>1_common law</v>
      </c>
      <c r="AO1287" s="0" t="str">
        <f aca="false">INDEX(lookup!$Y:$Y,MATCH($A1287,lookup!$A:$A,0))</f>
        <v>0_published</v>
      </c>
      <c r="AP1287" s="0" t="str">
        <f aca="false">INDEX(lookup!$Z:$Z,MATCH($A1287,lookup!$A:$A,0))</f>
        <v>1_VHB high</v>
      </c>
      <c r="AQ1287" s="0" t="str">
        <f aca="false">INDEX(lookup!$W:$W,MATCH($A1287,lookup!$A:$A,0))</f>
        <v>1_fin/acc/econ</v>
      </c>
      <c r="AS1287" s="0" t="s">
        <v>91</v>
      </c>
      <c r="AT1287" s="0" t="s">
        <v>397</v>
      </c>
      <c r="AU1287" s="0" t="s">
        <v>93</v>
      </c>
      <c r="AV1287" s="0" t="s">
        <v>4679</v>
      </c>
      <c r="AX1287" s="0" t="s">
        <v>4680</v>
      </c>
      <c r="BA1287" s="0" t="n">
        <v>66890</v>
      </c>
      <c r="BB1287" s="0" t="s">
        <v>4575</v>
      </c>
      <c r="BC1287" s="0" t="s">
        <v>122</v>
      </c>
      <c r="BD1287" s="0" t="s">
        <v>123</v>
      </c>
      <c r="BE1287" s="0" t="s">
        <v>4576</v>
      </c>
      <c r="BF1287" s="0" t="s">
        <v>4585</v>
      </c>
      <c r="BI1287" s="0" t="s">
        <v>316</v>
      </c>
      <c r="BJ1287" s="0" t="s">
        <v>4596</v>
      </c>
      <c r="BK1287" s="0" t="s">
        <v>2557</v>
      </c>
      <c r="BL1287" s="0" t="s">
        <v>4681</v>
      </c>
      <c r="BM1287" s="0" t="s">
        <v>4593</v>
      </c>
      <c r="BN1287" s="0" t="s">
        <v>4588</v>
      </c>
      <c r="BO1287" s="0" t="s">
        <v>105</v>
      </c>
      <c r="BP1287" s="0" t="s">
        <v>4572</v>
      </c>
      <c r="BQ1287" s="0" t="s">
        <v>127</v>
      </c>
      <c r="BT1287" s="0" t="n">
        <v>0</v>
      </c>
      <c r="BU1287" s="0" t="s">
        <v>4582</v>
      </c>
      <c r="BW1287" s="0" t="n">
        <v>2005</v>
      </c>
      <c r="BX1287" s="0" t="n">
        <v>2022</v>
      </c>
      <c r="BY1287" s="0" t="s">
        <v>1526</v>
      </c>
      <c r="BZ1287" s="0" t="n">
        <v>2013.5</v>
      </c>
      <c r="CA1287" s="0" t="n">
        <v>0.388888888888889</v>
      </c>
      <c r="CB1287" s="0" t="n">
        <v>0</v>
      </c>
      <c r="CC1287" s="0" t="n">
        <v>1</v>
      </c>
      <c r="CD1287" s="0" t="n">
        <v>-0.0131960236755692</v>
      </c>
      <c r="CE1287" s="0" t="n">
        <v>1</v>
      </c>
    </row>
    <row r="1288" customFormat="false" ht="15" hidden="false" customHeight="false" outlineLevel="0" collapsed="false">
      <c r="A1288" s="0" t="s">
        <v>4572</v>
      </c>
      <c r="B1288" s="0" t="n">
        <v>2593</v>
      </c>
      <c r="C1288" s="0" t="n">
        <v>0.145270639332779</v>
      </c>
      <c r="D1288" s="0" t="n">
        <v>273</v>
      </c>
      <c r="E1288" s="0" t="n">
        <f aca="false">IF(ISNUMBER($BA1288),$BA1288,IF(AND(ISNUMBER($D1288),ISNUMBER($BW1288),ISNUMBER($BX1288)),$D1288*($BX1288-$BW1288+1),""))</f>
        <v>273</v>
      </c>
      <c r="H1288" s="0" t="s">
        <v>118</v>
      </c>
      <c r="I1288" s="0" t="s">
        <v>119</v>
      </c>
      <c r="J1288" s="0" t="n">
        <f aca="false">IF($BW1288&lt;&gt;"",$BW1288,"")</f>
        <v>2005</v>
      </c>
      <c r="K1288" s="0" t="n">
        <f aca="false">IF($BX1288&lt;&gt;"",$BX1288,"")</f>
        <v>2022</v>
      </c>
      <c r="L1288" s="0" t="n">
        <f aca="false">IF(AND(ISNUMBER($BW1288),ISNUMBER($BX1288)),($BW1288+$BX1288)/2,"")</f>
        <v>2013.5</v>
      </c>
      <c r="M1288" s="0" t="n">
        <f aca="false">IF($L1288&lt;&gt;"",$L1288,"")</f>
        <v>2013.5</v>
      </c>
      <c r="N1288" s="0" t="n">
        <f aca="false">IF(AND(ISNUMBER($BW1288),ISNUMBER($BX1288)),MIN(1,MAX(0,($BX1288-2016+1)/($BX1288-$BW1288+1))),"")</f>
        <v>0.388888888888889</v>
      </c>
      <c r="O1288" s="0" t="n">
        <f aca="false">IF(AND(ISNUMBER($BW1288),ISNUMBER($BX1288)),MIN(1,MAX(0,($BX1288-2017+1)/($BX1288-$BW1288+1))),"")</f>
        <v>0.333333333333333</v>
      </c>
      <c r="P1288" s="0" t="n">
        <f aca="false">IF(AND(ISNUMBER($BW1288),ISNUMBER($BX1288)),MIN(1,MAX(0,($BX1288-2018+1)/($BX1288-$BW1288+1))),"")</f>
        <v>0.277777777777778</v>
      </c>
      <c r="Q1288" s="0" t="n">
        <f aca="false">IF(AND(ISNUMBER($BW1288),ISNUMBER($BX1288)),MIN(1,MAX(0,($BX1288-2019+1)/($BX1288-$BW1288+1))),"")</f>
        <v>0.222222222222222</v>
      </c>
      <c r="R1288" s="0" t="n">
        <f aca="false">IF(AND(ISNUMBER($BW1288),ISNUMBER($BX1288)),MIN(1,MAX(0,($BX1288-2016+1)/($BX1288-$BW1288+1))),"")</f>
        <v>0.388888888888889</v>
      </c>
      <c r="S1288" s="0" t="n">
        <f aca="false">IF($L1288&lt;&gt;"",IF($L1288&gt;=2015.5,1,0),"")</f>
        <v>0</v>
      </c>
      <c r="T1288" s="0" t="n">
        <f aca="false">IF($L1288&lt;&gt;"",IF($L1288&gt;=2016,1,0),"")</f>
        <v>0</v>
      </c>
      <c r="U1288" s="0" t="n">
        <f aca="false">IF(ISNUMBER($BX1288),IF($BX1288&gt;=2016,1,0),"")</f>
        <v>1</v>
      </c>
      <c r="V1288" s="0" t="n">
        <f aca="false">IF(ISNUMBER($BW1288),IF($BW1288&gt;=2016,1,0),"")</f>
        <v>0</v>
      </c>
      <c r="W1288" s="0" t="str">
        <f aca="false">IF(AND(ISNUMBER($BW1288),ISNUMBER($BX1288)),IF($BW1288&gt;=2016,"post-only",IF($BX1288&lt;2016,"pre-only","mixed")),"")</f>
        <v>mixed</v>
      </c>
      <c r="X1288" s="0" t="n">
        <f aca="false">IF(AND(ISNUMBER($BW1288),ISNUMBER($BX1288)),MIN(1,MAX(0,($BX1288-2017+1)/($BX1288-$BW1288+1))),"")</f>
        <v>0.333333333333333</v>
      </c>
      <c r="Y1288" s="0" t="n">
        <f aca="false">IF(AND(ISNUMBER($BW1288),ISNUMBER($BX1288)),MIN(1,MAX(0,($BX1288-2018+1)/($BX1288-$BW1288+1))),"")</f>
        <v>0.277777777777778</v>
      </c>
      <c r="Z1288" s="0" t="n">
        <f aca="false">IF(AND(ISNUMBER($BW1288),ISNUMBER($BX1288)),MIN(1,MAX(0,($BX1288-2019+1)/($BX1288-$BW1288+1))),"")</f>
        <v>0.222222222222222</v>
      </c>
      <c r="AA1288" s="0" t="n">
        <f aca="false">IF(ISNUMBER($BX1288),IF($BX1288&gt;=2017,1,0),"")</f>
        <v>1</v>
      </c>
      <c r="AB1288" s="0" t="n">
        <f aca="false">IF(ISNUMBER($BX1288),IF($BX1288&gt;=2018,1,0),"")</f>
        <v>1</v>
      </c>
      <c r="AC1288" s="0" t="n">
        <f aca="false">IF(ISNUMBER($BX1288),IF($BX1288&gt;=2019,1,0),"")</f>
        <v>1</v>
      </c>
      <c r="AD1288" s="0" t="n">
        <f aca="false">IF($L1288&lt;&gt;"",IF($L1288&gt;2013,1,0),"")</f>
        <v>1</v>
      </c>
      <c r="AE1288" s="0" t="n">
        <f aca="false">IF($L1288&lt;&gt;"",1+IF($L1288&gt;2011,1,0)+IF($L1288&gt;2014,1,0),"")</f>
        <v>2</v>
      </c>
      <c r="AF1288" s="0" t="s">
        <v>747</v>
      </c>
      <c r="AG1288" s="0" t="s">
        <v>88</v>
      </c>
      <c r="AH1288" s="0" t="s">
        <v>90</v>
      </c>
      <c r="AI1288" s="0" t="s">
        <v>334</v>
      </c>
      <c r="AJ1288" s="0" t="s">
        <v>334</v>
      </c>
      <c r="AK1288" s="0" t="str">
        <f aca="false">IF(AND($CF1288&lt;&gt;"",IFERROR(INDEX(subsample_country_map!$B:$B,MATCH($CF1288,subsample_country_map!$A:$A,0)),"")&lt;&gt;""),INDEX(subsample_country_map!$B:$B,MATCH($CF1288,subsample_country_map!$A:$A,0)),INDEX(lookup!$AA:$AA,MATCH($A1288,lookup!$A:$A,0)))</f>
        <v>1_US</v>
      </c>
      <c r="AL1288" s="0" t="str">
        <f aca="false">IF(AND($CF1288&lt;&gt;"",IFERROR(INDEX(subsample_country_map!$C:$C,MATCH($CF1288,subsample_country_map!$A:$A,0)),"")&lt;&gt;""),INDEX(subsample_country_map!$C:$C,MATCH($CF1288,subsample_country_map!$A:$A,0)),INDEX(lookup!$AB:$AB,MATCH($A1288,lookup!$A:$A,0)))</f>
        <v>1_developed</v>
      </c>
      <c r="AM1288" s="0" t="str">
        <f aca="false">IF(AND($CF1288&lt;&gt;"",IFERROR(INDEX(subsample_country_map!$D:$D,MATCH($CF1288,subsample_country_map!$A:$A,0)),"")&lt;&gt;""),INDEX(subsample_country_map!$D:$D,MATCH($CF1288,subsample_country_map!$A:$A,0)),INDEX(lookup!$AC:$AC,MATCH($A1288,lookup!$A:$A,0)))</f>
        <v>1_western</v>
      </c>
      <c r="AN1288" s="0" t="str">
        <f aca="false">IF(AND($CF1288&lt;&gt;"",IFERROR(INDEX(subsample_country_map!$E:$E,MATCH($CF1288,subsample_country_map!$A:$A,0)),"")&lt;&gt;""),INDEX(subsample_country_map!$E:$E,MATCH($CF1288,subsample_country_map!$A:$A,0)),INDEX(lookup!$AD:$AD,MATCH($A1288,lookup!$A:$A,0)))</f>
        <v>1_common law</v>
      </c>
      <c r="AO1288" s="0" t="str">
        <f aca="false">INDEX(lookup!$Y:$Y,MATCH($A1288,lookup!$A:$A,0))</f>
        <v>0_published</v>
      </c>
      <c r="AP1288" s="0" t="str">
        <f aca="false">INDEX(lookup!$Z:$Z,MATCH($A1288,lookup!$A:$A,0))</f>
        <v>1_VHB high</v>
      </c>
      <c r="AQ1288" s="0" t="str">
        <f aca="false">INDEX(lookup!$W:$W,MATCH($A1288,lookup!$A:$A,0))</f>
        <v>1_fin/acc/econ</v>
      </c>
      <c r="AS1288" s="0" t="s">
        <v>91</v>
      </c>
      <c r="AT1288" s="0" t="s">
        <v>397</v>
      </c>
      <c r="AU1288" s="0" t="s">
        <v>93</v>
      </c>
      <c r="AV1288" s="0" t="s">
        <v>4682</v>
      </c>
      <c r="AX1288" s="0" t="s">
        <v>4683</v>
      </c>
      <c r="BA1288" s="0" t="n">
        <v>273</v>
      </c>
      <c r="BB1288" s="0" t="s">
        <v>4575</v>
      </c>
      <c r="BC1288" s="0" t="s">
        <v>122</v>
      </c>
      <c r="BD1288" s="0" t="s">
        <v>123</v>
      </c>
      <c r="BE1288" s="0" t="s">
        <v>4576</v>
      </c>
      <c r="BF1288" s="0" t="s">
        <v>4577</v>
      </c>
      <c r="BI1288" s="0" t="s">
        <v>316</v>
      </c>
      <c r="BJ1288" s="0" t="s">
        <v>4600</v>
      </c>
      <c r="BK1288" s="0" t="s">
        <v>2557</v>
      </c>
      <c r="BL1288" s="0" t="s">
        <v>4684</v>
      </c>
      <c r="BM1288" s="0" t="s">
        <v>4602</v>
      </c>
      <c r="BN1288" s="0" t="s">
        <v>4581</v>
      </c>
      <c r="BO1288" s="0" t="s">
        <v>105</v>
      </c>
      <c r="BP1288" s="0" t="s">
        <v>4572</v>
      </c>
      <c r="BQ1288" s="0" t="s">
        <v>127</v>
      </c>
      <c r="BT1288" s="0" t="n">
        <v>0</v>
      </c>
      <c r="BU1288" s="0" t="s">
        <v>4582</v>
      </c>
      <c r="BW1288" s="0" t="n">
        <v>2005</v>
      </c>
      <c r="BX1288" s="0" t="n">
        <v>2022</v>
      </c>
      <c r="BY1288" s="0" t="s">
        <v>1526</v>
      </c>
      <c r="BZ1288" s="0" t="n">
        <v>2013.5</v>
      </c>
      <c r="CA1288" s="0" t="n">
        <v>0.388888888888889</v>
      </c>
      <c r="CB1288" s="0" t="n">
        <v>0</v>
      </c>
      <c r="CC1288" s="0" t="n">
        <v>1</v>
      </c>
      <c r="CD1288" s="0" t="n">
        <v>0.146305686345395</v>
      </c>
      <c r="CE1288" s="0" t="n">
        <v>1</v>
      </c>
    </row>
    <row r="1289" customFormat="false" ht="15" hidden="false" customHeight="false" outlineLevel="0" collapsed="false">
      <c r="A1289" s="0" t="s">
        <v>4572</v>
      </c>
      <c r="B1289" s="0" t="n">
        <v>2594</v>
      </c>
      <c r="C1289" s="0" t="n">
        <v>-0.0124994578871823</v>
      </c>
      <c r="D1289" s="0" t="n">
        <v>66890</v>
      </c>
      <c r="E1289" s="0" t="n">
        <f aca="false">IF(ISNUMBER($BA1289),$BA1289,IF(AND(ISNUMBER($D1289),ISNUMBER($BW1289),ISNUMBER($BX1289)),$D1289*($BX1289-$BW1289+1),""))</f>
        <v>66890</v>
      </c>
      <c r="H1289" s="0" t="s">
        <v>118</v>
      </c>
      <c r="I1289" s="0" t="s">
        <v>119</v>
      </c>
      <c r="J1289" s="0" t="n">
        <f aca="false">IF($BW1289&lt;&gt;"",$BW1289,"")</f>
        <v>2005</v>
      </c>
      <c r="K1289" s="0" t="n">
        <f aca="false">IF($BX1289&lt;&gt;"",$BX1289,"")</f>
        <v>2022</v>
      </c>
      <c r="L1289" s="0" t="n">
        <f aca="false">IF(AND(ISNUMBER($BW1289),ISNUMBER($BX1289)),($BW1289+$BX1289)/2,"")</f>
        <v>2013.5</v>
      </c>
      <c r="M1289" s="0" t="n">
        <f aca="false">IF($L1289&lt;&gt;"",$L1289,"")</f>
        <v>2013.5</v>
      </c>
      <c r="N1289" s="0" t="n">
        <f aca="false">IF(AND(ISNUMBER($BW1289),ISNUMBER($BX1289)),MIN(1,MAX(0,($BX1289-2016+1)/($BX1289-$BW1289+1))),"")</f>
        <v>0.388888888888889</v>
      </c>
      <c r="O1289" s="0" t="n">
        <f aca="false">IF(AND(ISNUMBER($BW1289),ISNUMBER($BX1289)),MIN(1,MAX(0,($BX1289-2017+1)/($BX1289-$BW1289+1))),"")</f>
        <v>0.333333333333333</v>
      </c>
      <c r="P1289" s="0" t="n">
        <f aca="false">IF(AND(ISNUMBER($BW1289),ISNUMBER($BX1289)),MIN(1,MAX(0,($BX1289-2018+1)/($BX1289-$BW1289+1))),"")</f>
        <v>0.277777777777778</v>
      </c>
      <c r="Q1289" s="0" t="n">
        <f aca="false">IF(AND(ISNUMBER($BW1289),ISNUMBER($BX1289)),MIN(1,MAX(0,($BX1289-2019+1)/($BX1289-$BW1289+1))),"")</f>
        <v>0.222222222222222</v>
      </c>
      <c r="R1289" s="0" t="n">
        <f aca="false">IF(AND(ISNUMBER($BW1289),ISNUMBER($BX1289)),MIN(1,MAX(0,($BX1289-2016+1)/($BX1289-$BW1289+1))),"")</f>
        <v>0.388888888888889</v>
      </c>
      <c r="S1289" s="0" t="n">
        <f aca="false">IF($L1289&lt;&gt;"",IF($L1289&gt;=2015.5,1,0),"")</f>
        <v>0</v>
      </c>
      <c r="T1289" s="0" t="n">
        <f aca="false">IF($L1289&lt;&gt;"",IF($L1289&gt;=2016,1,0),"")</f>
        <v>0</v>
      </c>
      <c r="U1289" s="0" t="n">
        <f aca="false">IF(ISNUMBER($BX1289),IF($BX1289&gt;=2016,1,0),"")</f>
        <v>1</v>
      </c>
      <c r="V1289" s="0" t="n">
        <f aca="false">IF(ISNUMBER($BW1289),IF($BW1289&gt;=2016,1,0),"")</f>
        <v>0</v>
      </c>
      <c r="W1289" s="0" t="str">
        <f aca="false">IF(AND(ISNUMBER($BW1289),ISNUMBER($BX1289)),IF($BW1289&gt;=2016,"post-only",IF($BX1289&lt;2016,"pre-only","mixed")),"")</f>
        <v>mixed</v>
      </c>
      <c r="X1289" s="0" t="n">
        <f aca="false">IF(AND(ISNUMBER($BW1289),ISNUMBER($BX1289)),MIN(1,MAX(0,($BX1289-2017+1)/($BX1289-$BW1289+1))),"")</f>
        <v>0.333333333333333</v>
      </c>
      <c r="Y1289" s="0" t="n">
        <f aca="false">IF(AND(ISNUMBER($BW1289),ISNUMBER($BX1289)),MIN(1,MAX(0,($BX1289-2018+1)/($BX1289-$BW1289+1))),"")</f>
        <v>0.277777777777778</v>
      </c>
      <c r="Z1289" s="0" t="n">
        <f aca="false">IF(AND(ISNUMBER($BW1289),ISNUMBER($BX1289)),MIN(1,MAX(0,($BX1289-2019+1)/($BX1289-$BW1289+1))),"")</f>
        <v>0.222222222222222</v>
      </c>
      <c r="AA1289" s="0" t="n">
        <f aca="false">IF(ISNUMBER($BX1289),IF($BX1289&gt;=2017,1,0),"")</f>
        <v>1</v>
      </c>
      <c r="AB1289" s="0" t="n">
        <f aca="false">IF(ISNUMBER($BX1289),IF($BX1289&gt;=2018,1,0),"")</f>
        <v>1</v>
      </c>
      <c r="AC1289" s="0" t="n">
        <f aca="false">IF(ISNUMBER($BX1289),IF($BX1289&gt;=2019,1,0),"")</f>
        <v>1</v>
      </c>
      <c r="AD1289" s="0" t="n">
        <f aca="false">IF($L1289&lt;&gt;"",IF($L1289&gt;2013,1,0),"")</f>
        <v>1</v>
      </c>
      <c r="AE1289" s="0" t="n">
        <f aca="false">IF($L1289&lt;&gt;"",1+IF($L1289&gt;2011,1,0)+IF($L1289&gt;2014,1,0),"")</f>
        <v>2</v>
      </c>
      <c r="AF1289" s="0" t="s">
        <v>747</v>
      </c>
      <c r="AG1289" s="0" t="s">
        <v>88</v>
      </c>
      <c r="AH1289" s="0" t="s">
        <v>90</v>
      </c>
      <c r="AI1289" s="0" t="s">
        <v>334</v>
      </c>
      <c r="AJ1289" s="0" t="s">
        <v>334</v>
      </c>
      <c r="AK1289" s="0" t="str">
        <f aca="false">IF(AND($CF1289&lt;&gt;"",IFERROR(INDEX(subsample_country_map!$B:$B,MATCH($CF1289,subsample_country_map!$A:$A,0)),"")&lt;&gt;""),INDEX(subsample_country_map!$B:$B,MATCH($CF1289,subsample_country_map!$A:$A,0)),INDEX(lookup!$AA:$AA,MATCH($A1289,lookup!$A:$A,0)))</f>
        <v>1_US</v>
      </c>
      <c r="AL1289" s="0" t="str">
        <f aca="false">IF(AND($CF1289&lt;&gt;"",IFERROR(INDEX(subsample_country_map!$C:$C,MATCH($CF1289,subsample_country_map!$A:$A,0)),"")&lt;&gt;""),INDEX(subsample_country_map!$C:$C,MATCH($CF1289,subsample_country_map!$A:$A,0)),INDEX(lookup!$AB:$AB,MATCH($A1289,lookup!$A:$A,0)))</f>
        <v>1_developed</v>
      </c>
      <c r="AM1289" s="0" t="str">
        <f aca="false">IF(AND($CF1289&lt;&gt;"",IFERROR(INDEX(subsample_country_map!$D:$D,MATCH($CF1289,subsample_country_map!$A:$A,0)),"")&lt;&gt;""),INDEX(subsample_country_map!$D:$D,MATCH($CF1289,subsample_country_map!$A:$A,0)),INDEX(lookup!$AC:$AC,MATCH($A1289,lookup!$A:$A,0)))</f>
        <v>1_western</v>
      </c>
      <c r="AN1289" s="0" t="str">
        <f aca="false">IF(AND($CF1289&lt;&gt;"",IFERROR(INDEX(subsample_country_map!$E:$E,MATCH($CF1289,subsample_country_map!$A:$A,0)),"")&lt;&gt;""),INDEX(subsample_country_map!$E:$E,MATCH($CF1289,subsample_country_map!$A:$A,0)),INDEX(lookup!$AD:$AD,MATCH($A1289,lookup!$A:$A,0)))</f>
        <v>1_common law</v>
      </c>
      <c r="AO1289" s="0" t="str">
        <f aca="false">INDEX(lookup!$Y:$Y,MATCH($A1289,lookup!$A:$A,0))</f>
        <v>0_published</v>
      </c>
      <c r="AP1289" s="0" t="str">
        <f aca="false">INDEX(lookup!$Z:$Z,MATCH($A1289,lookup!$A:$A,0))</f>
        <v>1_VHB high</v>
      </c>
      <c r="AQ1289" s="0" t="str">
        <f aca="false">INDEX(lookup!$W:$W,MATCH($A1289,lookup!$A:$A,0))</f>
        <v>1_fin/acc/econ</v>
      </c>
      <c r="AS1289" s="0" t="s">
        <v>91</v>
      </c>
      <c r="AT1289" s="0" t="s">
        <v>397</v>
      </c>
      <c r="AU1289" s="0" t="s">
        <v>93</v>
      </c>
      <c r="AV1289" s="0" t="s">
        <v>873</v>
      </c>
      <c r="AX1289" s="0" t="s">
        <v>4685</v>
      </c>
      <c r="BA1289" s="0" t="n">
        <v>66890</v>
      </c>
      <c r="BB1289" s="0" t="s">
        <v>4575</v>
      </c>
      <c r="BC1289" s="0" t="s">
        <v>122</v>
      </c>
      <c r="BD1289" s="0" t="s">
        <v>123</v>
      </c>
      <c r="BE1289" s="0" t="s">
        <v>4576</v>
      </c>
      <c r="BF1289" s="0" t="s">
        <v>4585</v>
      </c>
      <c r="BI1289" s="0" t="s">
        <v>316</v>
      </c>
      <c r="BJ1289" s="0" t="s">
        <v>4605</v>
      </c>
      <c r="BK1289" s="0" t="s">
        <v>2557</v>
      </c>
      <c r="BL1289" s="0" t="s">
        <v>4686</v>
      </c>
      <c r="BM1289" s="0" t="s">
        <v>4602</v>
      </c>
      <c r="BN1289" s="0" t="s">
        <v>4588</v>
      </c>
      <c r="BO1289" s="0" t="s">
        <v>105</v>
      </c>
      <c r="BP1289" s="0" t="s">
        <v>4572</v>
      </c>
      <c r="BQ1289" s="0" t="s">
        <v>127</v>
      </c>
      <c r="BT1289" s="0" t="n">
        <v>0</v>
      </c>
      <c r="BU1289" s="0" t="s">
        <v>4582</v>
      </c>
      <c r="BW1289" s="0" t="n">
        <v>2005</v>
      </c>
      <c r="BX1289" s="0" t="n">
        <v>2022</v>
      </c>
      <c r="BY1289" s="0" t="s">
        <v>1526</v>
      </c>
      <c r="BZ1289" s="0" t="n">
        <v>2013.5</v>
      </c>
      <c r="CA1289" s="0" t="n">
        <v>0.388888888888889</v>
      </c>
      <c r="CB1289" s="0" t="n">
        <v>0</v>
      </c>
      <c r="CC1289" s="0" t="n">
        <v>1</v>
      </c>
      <c r="CD1289" s="0" t="n">
        <v>-0.0125001089051763</v>
      </c>
      <c r="CE1289" s="0" t="n">
        <v>1</v>
      </c>
    </row>
    <row r="1290" customFormat="false" ht="15" hidden="false" customHeight="false" outlineLevel="0" collapsed="false">
      <c r="A1290" s="0" t="s">
        <v>4687</v>
      </c>
      <c r="B1290" s="0" t="n">
        <v>2595</v>
      </c>
      <c r="C1290" s="0" t="n">
        <v>-0.0154529666408167</v>
      </c>
      <c r="D1290" s="0" t="n">
        <v>17253</v>
      </c>
      <c r="E1290" s="0" t="n">
        <f aca="false">IF(ISNUMBER($BA1290),$BA1290,IF(AND(ISNUMBER($D1290),ISNUMBER($BW1290),ISNUMBER($BX1290)),$D1290*($BX1290-$BW1290+1),""))</f>
        <v>17253</v>
      </c>
      <c r="H1290" s="0" t="s">
        <v>118</v>
      </c>
      <c r="I1290" s="0" t="s">
        <v>119</v>
      </c>
      <c r="J1290" s="0" t="n">
        <f aca="false">IF($BW1290&lt;&gt;"",$BW1290,"")</f>
        <v>2009</v>
      </c>
      <c r="K1290" s="0" t="n">
        <f aca="false">IF($BX1290&lt;&gt;"",$BX1290,"")</f>
        <v>2016</v>
      </c>
      <c r="L1290" s="0" t="n">
        <f aca="false">IF(AND(ISNUMBER($BW1290),ISNUMBER($BX1290)),($BW1290+$BX1290)/2,"")</f>
        <v>2012.5</v>
      </c>
      <c r="M1290" s="0" t="n">
        <f aca="false">IF($L1290&lt;&gt;"",$L1290,"")</f>
        <v>2012.5</v>
      </c>
      <c r="N1290" s="0" t="n">
        <f aca="false">IF(AND(ISNUMBER($BW1290),ISNUMBER($BX1290)),MIN(1,MAX(0,($BX1290-2016+1)/($BX1290-$BW1290+1))),"")</f>
        <v>0.125</v>
      </c>
      <c r="O1290" s="0" t="n">
        <f aca="false">IF(AND(ISNUMBER($BW1290),ISNUMBER($BX1290)),MIN(1,MAX(0,($BX1290-2017+1)/($BX1290-$BW1290+1))),"")</f>
        <v>0</v>
      </c>
      <c r="P1290" s="0" t="n">
        <f aca="false">IF(AND(ISNUMBER($BW1290),ISNUMBER($BX1290)),MIN(1,MAX(0,($BX1290-2018+1)/($BX1290-$BW1290+1))),"")</f>
        <v>0</v>
      </c>
      <c r="Q1290" s="0" t="n">
        <f aca="false">IF(AND(ISNUMBER($BW1290),ISNUMBER($BX1290)),MIN(1,MAX(0,($BX1290-2019+1)/($BX1290-$BW1290+1))),"")</f>
        <v>0</v>
      </c>
      <c r="R1290" s="0" t="n">
        <f aca="false">IF(AND(ISNUMBER($BW1290),ISNUMBER($BX1290)),MIN(1,MAX(0,($BX1290-2016+1)/($BX1290-$BW1290+1))),"")</f>
        <v>0.125</v>
      </c>
      <c r="S1290" s="0" t="n">
        <f aca="false">IF($L1290&lt;&gt;"",IF($L1290&gt;=2015.5,1,0),"")</f>
        <v>0</v>
      </c>
      <c r="T1290" s="0" t="n">
        <f aca="false">IF($L1290&lt;&gt;"",IF($L1290&gt;=2016,1,0),"")</f>
        <v>0</v>
      </c>
      <c r="U1290" s="0" t="n">
        <f aca="false">IF(ISNUMBER($BX1290),IF($BX1290&gt;=2016,1,0),"")</f>
        <v>1</v>
      </c>
      <c r="V1290" s="0" t="n">
        <f aca="false">IF(ISNUMBER($BW1290),IF($BW1290&gt;=2016,1,0),"")</f>
        <v>0</v>
      </c>
      <c r="W1290" s="0" t="str">
        <f aca="false">IF(AND(ISNUMBER($BW1290),ISNUMBER($BX1290)),IF($BW1290&gt;=2016,"post-only",IF($BX1290&lt;2016,"pre-only","mixed")),"")</f>
        <v>mixed</v>
      </c>
      <c r="X1290" s="0" t="n">
        <f aca="false">IF(AND(ISNUMBER($BW1290),ISNUMBER($BX1290)),MIN(1,MAX(0,($BX1290-2017+1)/($BX1290-$BW1290+1))),"")</f>
        <v>0</v>
      </c>
      <c r="Y1290" s="0" t="n">
        <f aca="false">IF(AND(ISNUMBER($BW1290),ISNUMBER($BX1290)),MIN(1,MAX(0,($BX1290-2018+1)/($BX1290-$BW1290+1))),"")</f>
        <v>0</v>
      </c>
      <c r="Z1290" s="0" t="n">
        <f aca="false">IF(AND(ISNUMBER($BW1290),ISNUMBER($BX1290)),MIN(1,MAX(0,($BX1290-2019+1)/($BX1290-$BW1290+1))),"")</f>
        <v>0</v>
      </c>
      <c r="AA1290" s="0" t="n">
        <f aca="false">IF(ISNUMBER($BX1290),IF($BX1290&gt;=2017,1,0),"")</f>
        <v>0</v>
      </c>
      <c r="AB1290" s="0" t="n">
        <f aca="false">IF(ISNUMBER($BX1290),IF($BX1290&gt;=2018,1,0),"")</f>
        <v>0</v>
      </c>
      <c r="AC1290" s="0" t="n">
        <f aca="false">IF(ISNUMBER($BX1290),IF($BX1290&gt;=2019,1,0),"")</f>
        <v>0</v>
      </c>
      <c r="AD1290" s="0" t="n">
        <f aca="false">IF($L1290&lt;&gt;"",IF($L1290&gt;2013,1,0),"")</f>
        <v>0</v>
      </c>
      <c r="AE1290" s="0" t="n">
        <f aca="false">IF($L1290&lt;&gt;"",1+IF($L1290&gt;2011,1,0)+IF($L1290&gt;2014,1,0),"")</f>
        <v>2</v>
      </c>
      <c r="AF1290" s="0" t="s">
        <v>87</v>
      </c>
      <c r="AG1290" s="0" t="s">
        <v>436</v>
      </c>
      <c r="AH1290" s="0" t="s">
        <v>90</v>
      </c>
      <c r="AI1290" s="0" t="s">
        <v>90</v>
      </c>
      <c r="AJ1290" s="0" t="s">
        <v>90</v>
      </c>
      <c r="AK1290" s="0" t="str">
        <f aca="false">IF(AND($CF1290&lt;&gt;"",IFERROR(INDEX(subsample_country_map!$B:$B,MATCH($CF1290,subsample_country_map!$A:$A,0)),"")&lt;&gt;""),INDEX(subsample_country_map!$B:$B,MATCH($CF1290,subsample_country_map!$A:$A,0)),INDEX(lookup!$AA:$AA,MATCH($A1290,lookup!$A:$A,0)))</f>
        <v>99_NCE</v>
      </c>
      <c r="AL1290" s="0" t="str">
        <f aca="false">IF(AND($CF1290&lt;&gt;"",IFERROR(INDEX(subsample_country_map!$C:$C,MATCH($CF1290,subsample_country_map!$A:$A,0)),"")&lt;&gt;""),INDEX(subsample_country_map!$C:$C,MATCH($CF1290,subsample_country_map!$A:$A,0)),INDEX(lookup!$AB:$AB,MATCH($A1290,lookup!$A:$A,0)))</f>
        <v>99_NCE</v>
      </c>
      <c r="AM1290" s="0" t="str">
        <f aca="false">IF(AND($CF1290&lt;&gt;"",IFERROR(INDEX(subsample_country_map!$D:$D,MATCH($CF1290,subsample_country_map!$A:$A,0)),"")&lt;&gt;""),INDEX(subsample_country_map!$D:$D,MATCH($CF1290,subsample_country_map!$A:$A,0)),INDEX(lookup!$AC:$AC,MATCH($A1290,lookup!$A:$A,0)))</f>
        <v>99_NCE</v>
      </c>
      <c r="AN1290" s="0" t="str">
        <f aca="false">IF(AND($CF1290&lt;&gt;"",IFERROR(INDEX(subsample_country_map!$E:$E,MATCH($CF1290,subsample_country_map!$A:$A,0)),"")&lt;&gt;""),INDEX(subsample_country_map!$E:$E,MATCH($CF1290,subsample_country_map!$A:$A,0)),INDEX(lookup!$AD:$AD,MATCH($A1290,lookup!$A:$A,0)))</f>
        <v>99_NCE</v>
      </c>
      <c r="AO1290" s="0" t="str">
        <f aca="false">INDEX(lookup!$Y:$Y,MATCH($A1290,lookup!$A:$A,0))</f>
        <v>0_published</v>
      </c>
      <c r="AP1290" s="0" t="str">
        <f aca="false">INDEX(lookup!$Z:$Z,MATCH($A1290,lookup!$A:$A,0))</f>
        <v>1_VHB high</v>
      </c>
      <c r="AQ1290" s="0" t="str">
        <f aca="false">INDEX(lookup!$W:$W,MATCH($A1290,lookup!$A:$A,0))</f>
        <v>1_fin/acc/econ</v>
      </c>
      <c r="AS1290" s="0" t="s">
        <v>91</v>
      </c>
      <c r="AT1290" s="0" t="s">
        <v>111</v>
      </c>
      <c r="AU1290" s="0" t="s">
        <v>93</v>
      </c>
      <c r="AV1290" s="0" t="s">
        <v>993</v>
      </c>
      <c r="AX1290" s="0" t="s">
        <v>4688</v>
      </c>
      <c r="BA1290" s="0" t="n">
        <v>17253</v>
      </c>
      <c r="BB1290" s="0" t="s">
        <v>4689</v>
      </c>
      <c r="BC1290" s="0" t="s">
        <v>122</v>
      </c>
      <c r="BD1290" s="0" t="s">
        <v>123</v>
      </c>
      <c r="BE1290" s="0" t="s">
        <v>98</v>
      </c>
      <c r="BI1290" s="0" t="s">
        <v>4381</v>
      </c>
      <c r="BJ1290" s="0" t="s">
        <v>4690</v>
      </c>
      <c r="BK1290" s="0" t="s">
        <v>1104</v>
      </c>
      <c r="BL1290" s="0" t="s">
        <v>4691</v>
      </c>
      <c r="BM1290" s="0" t="s">
        <v>4692</v>
      </c>
      <c r="BN1290" s="0" t="s">
        <v>4693</v>
      </c>
      <c r="BO1290" s="0" t="s">
        <v>754</v>
      </c>
      <c r="BP1290" s="0" t="s">
        <v>4694</v>
      </c>
      <c r="BQ1290" s="0" t="s">
        <v>127</v>
      </c>
      <c r="BT1290" s="0" t="n">
        <v>0</v>
      </c>
      <c r="BU1290" s="0" t="s">
        <v>4695</v>
      </c>
      <c r="BW1290" s="0" t="n">
        <v>2009</v>
      </c>
      <c r="BX1290" s="0" t="n">
        <v>2016</v>
      </c>
      <c r="BY1290" s="0" t="s">
        <v>4696</v>
      </c>
      <c r="BZ1290" s="0" t="n">
        <v>2012.5</v>
      </c>
      <c r="CA1290" s="0" t="n">
        <v>0.125</v>
      </c>
      <c r="CB1290" s="0" t="n">
        <v>0</v>
      </c>
      <c r="CC1290" s="0" t="n">
        <v>1</v>
      </c>
      <c r="CD1290" s="0" t="n">
        <v>-0.0154541968432362</v>
      </c>
      <c r="CE1290" s="0" t="n">
        <v>1</v>
      </c>
    </row>
    <row r="1291" customFormat="false" ht="15" hidden="false" customHeight="false" outlineLevel="0" collapsed="false">
      <c r="A1291" s="0" t="s">
        <v>4687</v>
      </c>
      <c r="B1291" s="0" t="n">
        <v>2596</v>
      </c>
      <c r="C1291" s="0" t="n">
        <v>-0.0118614451603037</v>
      </c>
      <c r="D1291" s="0" t="n">
        <v>5885</v>
      </c>
      <c r="E1291" s="0" t="n">
        <f aca="false">IF(ISNUMBER($BA1291),$BA1291,IF(AND(ISNUMBER($D1291),ISNUMBER($BW1291),ISNUMBER($BX1291)),$D1291*($BX1291-$BW1291+1),""))</f>
        <v>5885</v>
      </c>
      <c r="H1291" s="0" t="s">
        <v>118</v>
      </c>
      <c r="I1291" s="0" t="s">
        <v>119</v>
      </c>
      <c r="J1291" s="0" t="n">
        <f aca="false">IF($BW1291&lt;&gt;"",$BW1291,"")</f>
        <v>2009</v>
      </c>
      <c r="K1291" s="0" t="n">
        <f aca="false">IF($BX1291&lt;&gt;"",$BX1291,"")</f>
        <v>2016</v>
      </c>
      <c r="L1291" s="0" t="n">
        <f aca="false">IF(AND(ISNUMBER($BW1291),ISNUMBER($BX1291)),($BW1291+$BX1291)/2,"")</f>
        <v>2012.5</v>
      </c>
      <c r="M1291" s="0" t="n">
        <f aca="false">IF($L1291&lt;&gt;"",$L1291,"")</f>
        <v>2012.5</v>
      </c>
      <c r="N1291" s="0" t="n">
        <f aca="false">IF(AND(ISNUMBER($BW1291),ISNUMBER($BX1291)),MIN(1,MAX(0,($BX1291-2016+1)/($BX1291-$BW1291+1))),"")</f>
        <v>0.125</v>
      </c>
      <c r="O1291" s="0" t="n">
        <f aca="false">IF(AND(ISNUMBER($BW1291),ISNUMBER($BX1291)),MIN(1,MAX(0,($BX1291-2017+1)/($BX1291-$BW1291+1))),"")</f>
        <v>0</v>
      </c>
      <c r="P1291" s="0" t="n">
        <f aca="false">IF(AND(ISNUMBER($BW1291),ISNUMBER($BX1291)),MIN(1,MAX(0,($BX1291-2018+1)/($BX1291-$BW1291+1))),"")</f>
        <v>0</v>
      </c>
      <c r="Q1291" s="0" t="n">
        <f aca="false">IF(AND(ISNUMBER($BW1291),ISNUMBER($BX1291)),MIN(1,MAX(0,($BX1291-2019+1)/($BX1291-$BW1291+1))),"")</f>
        <v>0</v>
      </c>
      <c r="R1291" s="0" t="n">
        <f aca="false">IF(AND(ISNUMBER($BW1291),ISNUMBER($BX1291)),MIN(1,MAX(0,($BX1291-2016+1)/($BX1291-$BW1291+1))),"")</f>
        <v>0.125</v>
      </c>
      <c r="S1291" s="0" t="n">
        <f aca="false">IF($L1291&lt;&gt;"",IF($L1291&gt;=2015.5,1,0),"")</f>
        <v>0</v>
      </c>
      <c r="T1291" s="0" t="n">
        <f aca="false">IF($L1291&lt;&gt;"",IF($L1291&gt;=2016,1,0),"")</f>
        <v>0</v>
      </c>
      <c r="U1291" s="0" t="n">
        <f aca="false">IF(ISNUMBER($BX1291),IF($BX1291&gt;=2016,1,0),"")</f>
        <v>1</v>
      </c>
      <c r="V1291" s="0" t="n">
        <f aca="false">IF(ISNUMBER($BW1291),IF($BW1291&gt;=2016,1,0),"")</f>
        <v>0</v>
      </c>
      <c r="W1291" s="0" t="str">
        <f aca="false">IF(AND(ISNUMBER($BW1291),ISNUMBER($BX1291)),IF($BW1291&gt;=2016,"post-only",IF($BX1291&lt;2016,"pre-only","mixed")),"")</f>
        <v>mixed</v>
      </c>
      <c r="X1291" s="0" t="n">
        <f aca="false">IF(AND(ISNUMBER($BW1291),ISNUMBER($BX1291)),MIN(1,MAX(0,($BX1291-2017+1)/($BX1291-$BW1291+1))),"")</f>
        <v>0</v>
      </c>
      <c r="Y1291" s="0" t="n">
        <f aca="false">IF(AND(ISNUMBER($BW1291),ISNUMBER($BX1291)),MIN(1,MAX(0,($BX1291-2018+1)/($BX1291-$BW1291+1))),"")</f>
        <v>0</v>
      </c>
      <c r="Z1291" s="0" t="n">
        <f aca="false">IF(AND(ISNUMBER($BW1291),ISNUMBER($BX1291)),MIN(1,MAX(0,($BX1291-2019+1)/($BX1291-$BW1291+1))),"")</f>
        <v>0</v>
      </c>
      <c r="AA1291" s="0" t="n">
        <f aca="false">IF(ISNUMBER($BX1291),IF($BX1291&gt;=2017,1,0),"")</f>
        <v>0</v>
      </c>
      <c r="AB1291" s="0" t="n">
        <f aca="false">IF(ISNUMBER($BX1291),IF($BX1291&gt;=2018,1,0),"")</f>
        <v>0</v>
      </c>
      <c r="AC1291" s="0" t="n">
        <f aca="false">IF(ISNUMBER($BX1291),IF($BX1291&gt;=2019,1,0),"")</f>
        <v>0</v>
      </c>
      <c r="AD1291" s="0" t="n">
        <f aca="false">IF($L1291&lt;&gt;"",IF($L1291&gt;2013,1,0),"")</f>
        <v>0</v>
      </c>
      <c r="AE1291" s="0" t="n">
        <f aca="false">IF($L1291&lt;&gt;"",1+IF($L1291&gt;2011,1,0)+IF($L1291&gt;2014,1,0),"")</f>
        <v>2</v>
      </c>
      <c r="AF1291" s="0" t="s">
        <v>87</v>
      </c>
      <c r="AG1291" s="0" t="s">
        <v>436</v>
      </c>
      <c r="AH1291" s="0" t="s">
        <v>90</v>
      </c>
      <c r="AI1291" s="0" t="s">
        <v>90</v>
      </c>
      <c r="AJ1291" s="0" t="s">
        <v>90</v>
      </c>
      <c r="AK1291" s="0" t="str">
        <f aca="false">IF(AND($CF1291&lt;&gt;"",IFERROR(INDEX(subsample_country_map!$B:$B,MATCH($CF1291,subsample_country_map!$A:$A,0)),"")&lt;&gt;""),INDEX(subsample_country_map!$B:$B,MATCH($CF1291,subsample_country_map!$A:$A,0)),INDEX(lookup!$AA:$AA,MATCH($A1291,lookup!$A:$A,0)))</f>
        <v>99_NCE</v>
      </c>
      <c r="AL1291" s="0" t="str">
        <f aca="false">IF(AND($CF1291&lt;&gt;"",IFERROR(INDEX(subsample_country_map!$C:$C,MATCH($CF1291,subsample_country_map!$A:$A,0)),"")&lt;&gt;""),INDEX(subsample_country_map!$C:$C,MATCH($CF1291,subsample_country_map!$A:$A,0)),INDEX(lookup!$AB:$AB,MATCH($A1291,lookup!$A:$A,0)))</f>
        <v>99_NCE</v>
      </c>
      <c r="AM1291" s="0" t="str">
        <f aca="false">IF(AND($CF1291&lt;&gt;"",IFERROR(INDEX(subsample_country_map!$D:$D,MATCH($CF1291,subsample_country_map!$A:$A,0)),"")&lt;&gt;""),INDEX(subsample_country_map!$D:$D,MATCH($CF1291,subsample_country_map!$A:$A,0)),INDEX(lookup!$AC:$AC,MATCH($A1291,lookup!$A:$A,0)))</f>
        <v>99_NCE</v>
      </c>
      <c r="AN1291" s="0" t="str">
        <f aca="false">IF(AND($CF1291&lt;&gt;"",IFERROR(INDEX(subsample_country_map!$E:$E,MATCH($CF1291,subsample_country_map!$A:$A,0)),"")&lt;&gt;""),INDEX(subsample_country_map!$E:$E,MATCH($CF1291,subsample_country_map!$A:$A,0)),INDEX(lookup!$AD:$AD,MATCH($A1291,lookup!$A:$A,0)))</f>
        <v>99_NCE</v>
      </c>
      <c r="AO1291" s="0" t="str">
        <f aca="false">INDEX(lookup!$Y:$Y,MATCH($A1291,lookup!$A:$A,0))</f>
        <v>0_published</v>
      </c>
      <c r="AP1291" s="0" t="str">
        <f aca="false">INDEX(lookup!$Z:$Z,MATCH($A1291,lookup!$A:$A,0))</f>
        <v>1_VHB high</v>
      </c>
      <c r="AQ1291" s="0" t="str">
        <f aca="false">INDEX(lookup!$W:$W,MATCH($A1291,lookup!$A:$A,0))</f>
        <v>1_fin/acc/econ</v>
      </c>
      <c r="AS1291" s="0" t="s">
        <v>91</v>
      </c>
      <c r="AT1291" s="0" t="s">
        <v>111</v>
      </c>
      <c r="AU1291" s="0" t="s">
        <v>93</v>
      </c>
      <c r="AV1291" s="0" t="s">
        <v>1455</v>
      </c>
      <c r="AX1291" s="0" t="s">
        <v>4697</v>
      </c>
      <c r="BA1291" s="0" t="n">
        <v>5885</v>
      </c>
      <c r="BB1291" s="0" t="s">
        <v>4689</v>
      </c>
      <c r="BC1291" s="0" t="s">
        <v>122</v>
      </c>
      <c r="BD1291" s="0" t="s">
        <v>123</v>
      </c>
      <c r="BE1291" s="0" t="s">
        <v>4698</v>
      </c>
      <c r="BF1291" s="0" t="s">
        <v>4699</v>
      </c>
      <c r="BI1291" s="0" t="s">
        <v>4381</v>
      </c>
      <c r="BJ1291" s="0" t="s">
        <v>4700</v>
      </c>
      <c r="BK1291" s="0" t="s">
        <v>1104</v>
      </c>
      <c r="BL1291" s="0" t="s">
        <v>4701</v>
      </c>
      <c r="BM1291" s="0" t="s">
        <v>4692</v>
      </c>
      <c r="BN1291" s="0" t="s">
        <v>4693</v>
      </c>
      <c r="BO1291" s="0" t="s">
        <v>754</v>
      </c>
      <c r="BP1291" s="0" t="s">
        <v>4694</v>
      </c>
      <c r="BQ1291" s="0" t="s">
        <v>127</v>
      </c>
      <c r="BT1291" s="0" t="n">
        <v>0</v>
      </c>
      <c r="BU1291" s="0" t="s">
        <v>4695</v>
      </c>
      <c r="BW1291" s="0" t="n">
        <v>2009</v>
      </c>
      <c r="BX1291" s="0" t="n">
        <v>2016</v>
      </c>
      <c r="BY1291" s="0" t="s">
        <v>4696</v>
      </c>
      <c r="BZ1291" s="0" t="n">
        <v>2012.5</v>
      </c>
      <c r="CA1291" s="0" t="n">
        <v>0.125</v>
      </c>
      <c r="CB1291" s="0" t="n">
        <v>0</v>
      </c>
      <c r="CC1291" s="0" t="n">
        <v>1</v>
      </c>
      <c r="CD1291" s="0" t="n">
        <v>-0.0118620014848531</v>
      </c>
      <c r="CE1291" s="0" t="n">
        <v>1</v>
      </c>
    </row>
    <row r="1292" customFormat="false" ht="15" hidden="false" customHeight="false" outlineLevel="0" collapsed="false">
      <c r="A1292" s="0" t="s">
        <v>4687</v>
      </c>
      <c r="B1292" s="0" t="n">
        <v>2597</v>
      </c>
      <c r="C1292" s="0" t="n">
        <v>-0.0227851282409521</v>
      </c>
      <c r="D1292" s="0" t="n">
        <v>11368</v>
      </c>
      <c r="E1292" s="0" t="n">
        <f aca="false">IF(ISNUMBER($BA1292),$BA1292,IF(AND(ISNUMBER($D1292),ISNUMBER($BW1292),ISNUMBER($BX1292)),$D1292*($BX1292-$BW1292+1),""))</f>
        <v>11368</v>
      </c>
      <c r="H1292" s="0" t="s">
        <v>118</v>
      </c>
      <c r="I1292" s="0" t="s">
        <v>119</v>
      </c>
      <c r="J1292" s="0" t="n">
        <f aca="false">IF($BW1292&lt;&gt;"",$BW1292,"")</f>
        <v>2009</v>
      </c>
      <c r="K1292" s="0" t="n">
        <f aca="false">IF($BX1292&lt;&gt;"",$BX1292,"")</f>
        <v>2016</v>
      </c>
      <c r="L1292" s="0" t="n">
        <f aca="false">IF(AND(ISNUMBER($BW1292),ISNUMBER($BX1292)),($BW1292+$BX1292)/2,"")</f>
        <v>2012.5</v>
      </c>
      <c r="M1292" s="0" t="n">
        <f aca="false">IF($L1292&lt;&gt;"",$L1292,"")</f>
        <v>2012.5</v>
      </c>
      <c r="N1292" s="0" t="n">
        <f aca="false">IF(AND(ISNUMBER($BW1292),ISNUMBER($BX1292)),MIN(1,MAX(0,($BX1292-2016+1)/($BX1292-$BW1292+1))),"")</f>
        <v>0.125</v>
      </c>
      <c r="O1292" s="0" t="n">
        <f aca="false">IF(AND(ISNUMBER($BW1292),ISNUMBER($BX1292)),MIN(1,MAX(0,($BX1292-2017+1)/($BX1292-$BW1292+1))),"")</f>
        <v>0</v>
      </c>
      <c r="P1292" s="0" t="n">
        <f aca="false">IF(AND(ISNUMBER($BW1292),ISNUMBER($BX1292)),MIN(1,MAX(0,($BX1292-2018+1)/($BX1292-$BW1292+1))),"")</f>
        <v>0</v>
      </c>
      <c r="Q1292" s="0" t="n">
        <f aca="false">IF(AND(ISNUMBER($BW1292),ISNUMBER($BX1292)),MIN(1,MAX(0,($BX1292-2019+1)/($BX1292-$BW1292+1))),"")</f>
        <v>0</v>
      </c>
      <c r="R1292" s="0" t="n">
        <f aca="false">IF(AND(ISNUMBER($BW1292),ISNUMBER($BX1292)),MIN(1,MAX(0,($BX1292-2016+1)/($BX1292-$BW1292+1))),"")</f>
        <v>0.125</v>
      </c>
      <c r="S1292" s="0" t="n">
        <f aca="false">IF($L1292&lt;&gt;"",IF($L1292&gt;=2015.5,1,0),"")</f>
        <v>0</v>
      </c>
      <c r="T1292" s="0" t="n">
        <f aca="false">IF($L1292&lt;&gt;"",IF($L1292&gt;=2016,1,0),"")</f>
        <v>0</v>
      </c>
      <c r="U1292" s="0" t="n">
        <f aca="false">IF(ISNUMBER($BX1292),IF($BX1292&gt;=2016,1,0),"")</f>
        <v>1</v>
      </c>
      <c r="V1292" s="0" t="n">
        <f aca="false">IF(ISNUMBER($BW1292),IF($BW1292&gt;=2016,1,0),"")</f>
        <v>0</v>
      </c>
      <c r="W1292" s="0" t="str">
        <f aca="false">IF(AND(ISNUMBER($BW1292),ISNUMBER($BX1292)),IF($BW1292&gt;=2016,"post-only",IF($BX1292&lt;2016,"pre-only","mixed")),"")</f>
        <v>mixed</v>
      </c>
      <c r="X1292" s="0" t="n">
        <f aca="false">IF(AND(ISNUMBER($BW1292),ISNUMBER($BX1292)),MIN(1,MAX(0,($BX1292-2017+1)/($BX1292-$BW1292+1))),"")</f>
        <v>0</v>
      </c>
      <c r="Y1292" s="0" t="n">
        <f aca="false">IF(AND(ISNUMBER($BW1292),ISNUMBER($BX1292)),MIN(1,MAX(0,($BX1292-2018+1)/($BX1292-$BW1292+1))),"")</f>
        <v>0</v>
      </c>
      <c r="Z1292" s="0" t="n">
        <f aca="false">IF(AND(ISNUMBER($BW1292),ISNUMBER($BX1292)),MIN(1,MAX(0,($BX1292-2019+1)/($BX1292-$BW1292+1))),"")</f>
        <v>0</v>
      </c>
      <c r="AA1292" s="0" t="n">
        <f aca="false">IF(ISNUMBER($BX1292),IF($BX1292&gt;=2017,1,0),"")</f>
        <v>0</v>
      </c>
      <c r="AB1292" s="0" t="n">
        <f aca="false">IF(ISNUMBER($BX1292),IF($BX1292&gt;=2018,1,0),"")</f>
        <v>0</v>
      </c>
      <c r="AC1292" s="0" t="n">
        <f aca="false">IF(ISNUMBER($BX1292),IF($BX1292&gt;=2019,1,0),"")</f>
        <v>0</v>
      </c>
      <c r="AD1292" s="0" t="n">
        <f aca="false">IF($L1292&lt;&gt;"",IF($L1292&gt;2013,1,0),"")</f>
        <v>0</v>
      </c>
      <c r="AE1292" s="0" t="n">
        <f aca="false">IF($L1292&lt;&gt;"",1+IF($L1292&gt;2011,1,0)+IF($L1292&gt;2014,1,0),"")</f>
        <v>2</v>
      </c>
      <c r="AF1292" s="0" t="s">
        <v>87</v>
      </c>
      <c r="AG1292" s="0" t="s">
        <v>436</v>
      </c>
      <c r="AH1292" s="0" t="s">
        <v>90</v>
      </c>
      <c r="AI1292" s="0" t="s">
        <v>90</v>
      </c>
      <c r="AJ1292" s="0" t="s">
        <v>90</v>
      </c>
      <c r="AK1292" s="0" t="str">
        <f aca="false">IF(AND($CF1292&lt;&gt;"",IFERROR(INDEX(subsample_country_map!$B:$B,MATCH($CF1292,subsample_country_map!$A:$A,0)),"")&lt;&gt;""),INDEX(subsample_country_map!$B:$B,MATCH($CF1292,subsample_country_map!$A:$A,0)),INDEX(lookup!$AA:$AA,MATCH($A1292,lookup!$A:$A,0)))</f>
        <v>99_NCE</v>
      </c>
      <c r="AL1292" s="0" t="str">
        <f aca="false">IF(AND($CF1292&lt;&gt;"",IFERROR(INDEX(subsample_country_map!$C:$C,MATCH($CF1292,subsample_country_map!$A:$A,0)),"")&lt;&gt;""),INDEX(subsample_country_map!$C:$C,MATCH($CF1292,subsample_country_map!$A:$A,0)),INDEX(lookup!$AB:$AB,MATCH($A1292,lookup!$A:$A,0)))</f>
        <v>99_NCE</v>
      </c>
      <c r="AM1292" s="0" t="str">
        <f aca="false">IF(AND($CF1292&lt;&gt;"",IFERROR(INDEX(subsample_country_map!$D:$D,MATCH($CF1292,subsample_country_map!$A:$A,0)),"")&lt;&gt;""),INDEX(subsample_country_map!$D:$D,MATCH($CF1292,subsample_country_map!$A:$A,0)),INDEX(lookup!$AC:$AC,MATCH($A1292,lookup!$A:$A,0)))</f>
        <v>99_NCE</v>
      </c>
      <c r="AN1292" s="0" t="str">
        <f aca="false">IF(AND($CF1292&lt;&gt;"",IFERROR(INDEX(subsample_country_map!$E:$E,MATCH($CF1292,subsample_country_map!$A:$A,0)),"")&lt;&gt;""),INDEX(subsample_country_map!$E:$E,MATCH($CF1292,subsample_country_map!$A:$A,0)),INDEX(lookup!$AD:$AD,MATCH($A1292,lookup!$A:$A,0)))</f>
        <v>99_NCE</v>
      </c>
      <c r="AO1292" s="0" t="str">
        <f aca="false">INDEX(lookup!$Y:$Y,MATCH($A1292,lookup!$A:$A,0))</f>
        <v>0_published</v>
      </c>
      <c r="AP1292" s="0" t="str">
        <f aca="false">INDEX(lookup!$Z:$Z,MATCH($A1292,lookup!$A:$A,0))</f>
        <v>1_VHB high</v>
      </c>
      <c r="AQ1292" s="0" t="str">
        <f aca="false">INDEX(lookup!$W:$W,MATCH($A1292,lookup!$A:$A,0))</f>
        <v>1_fin/acc/econ</v>
      </c>
      <c r="AS1292" s="0" t="s">
        <v>91</v>
      </c>
      <c r="AT1292" s="0" t="s">
        <v>111</v>
      </c>
      <c r="AU1292" s="0" t="s">
        <v>93</v>
      </c>
      <c r="AV1292" s="0" t="s">
        <v>2337</v>
      </c>
      <c r="AX1292" s="0" t="s">
        <v>4702</v>
      </c>
      <c r="BA1292" s="0" t="n">
        <v>11368</v>
      </c>
      <c r="BB1292" s="0" t="s">
        <v>4689</v>
      </c>
      <c r="BC1292" s="0" t="s">
        <v>122</v>
      </c>
      <c r="BD1292" s="0" t="s">
        <v>123</v>
      </c>
      <c r="BE1292" s="0" t="s">
        <v>4698</v>
      </c>
      <c r="BF1292" s="0" t="s">
        <v>4703</v>
      </c>
      <c r="BI1292" s="0" t="s">
        <v>4381</v>
      </c>
      <c r="BJ1292" s="0" t="s">
        <v>4704</v>
      </c>
      <c r="BK1292" s="0" t="s">
        <v>1104</v>
      </c>
      <c r="BL1292" s="0" t="s">
        <v>4705</v>
      </c>
      <c r="BM1292" s="0" t="s">
        <v>4692</v>
      </c>
      <c r="BN1292" s="0" t="s">
        <v>4693</v>
      </c>
      <c r="BO1292" s="0" t="s">
        <v>754</v>
      </c>
      <c r="BP1292" s="0" t="s">
        <v>4694</v>
      </c>
      <c r="BQ1292" s="0" t="s">
        <v>127</v>
      </c>
      <c r="BT1292" s="0" t="n">
        <v>0</v>
      </c>
      <c r="BU1292" s="0" t="s">
        <v>4695</v>
      </c>
      <c r="BW1292" s="0" t="n">
        <v>2009</v>
      </c>
      <c r="BX1292" s="0" t="n">
        <v>2016</v>
      </c>
      <c r="BY1292" s="0" t="s">
        <v>4696</v>
      </c>
      <c r="BZ1292" s="0" t="n">
        <v>2012.5</v>
      </c>
      <c r="CA1292" s="0" t="n">
        <v>0.125</v>
      </c>
      <c r="CB1292" s="0" t="n">
        <v>0</v>
      </c>
      <c r="CC1292" s="0" t="n">
        <v>1</v>
      </c>
      <c r="CD1292" s="0" t="n">
        <v>-0.0227890725277659</v>
      </c>
      <c r="CE1292" s="0" t="n">
        <v>1</v>
      </c>
    </row>
    <row r="1293" customFormat="false" ht="15" hidden="false" customHeight="false" outlineLevel="0" collapsed="false">
      <c r="A1293" s="0" t="s">
        <v>4687</v>
      </c>
      <c r="B1293" s="0" t="n">
        <v>2598</v>
      </c>
      <c r="C1293" s="0" t="n">
        <v>-0.0283382829894039</v>
      </c>
      <c r="D1293" s="0" t="n">
        <v>5859</v>
      </c>
      <c r="E1293" s="0" t="n">
        <f aca="false">IF(ISNUMBER($BA1293),$BA1293,IF(AND(ISNUMBER($D1293),ISNUMBER($BW1293),ISNUMBER($BX1293)),$D1293*($BX1293-$BW1293+1),""))</f>
        <v>5859</v>
      </c>
      <c r="H1293" s="0" t="s">
        <v>118</v>
      </c>
      <c r="I1293" s="0" t="s">
        <v>119</v>
      </c>
      <c r="J1293" s="0" t="n">
        <f aca="false">IF($BW1293&lt;&gt;"",$BW1293,"")</f>
        <v>2009</v>
      </c>
      <c r="K1293" s="0" t="n">
        <f aca="false">IF($BX1293&lt;&gt;"",$BX1293,"")</f>
        <v>2016</v>
      </c>
      <c r="L1293" s="0" t="n">
        <f aca="false">IF(AND(ISNUMBER($BW1293),ISNUMBER($BX1293)),($BW1293+$BX1293)/2,"")</f>
        <v>2012.5</v>
      </c>
      <c r="M1293" s="0" t="n">
        <f aca="false">IF($L1293&lt;&gt;"",$L1293,"")</f>
        <v>2012.5</v>
      </c>
      <c r="N1293" s="0" t="n">
        <f aca="false">IF(AND(ISNUMBER($BW1293),ISNUMBER($BX1293)),MIN(1,MAX(0,($BX1293-2016+1)/($BX1293-$BW1293+1))),"")</f>
        <v>0.125</v>
      </c>
      <c r="O1293" s="0" t="n">
        <f aca="false">IF(AND(ISNUMBER($BW1293),ISNUMBER($BX1293)),MIN(1,MAX(0,($BX1293-2017+1)/($BX1293-$BW1293+1))),"")</f>
        <v>0</v>
      </c>
      <c r="P1293" s="0" t="n">
        <f aca="false">IF(AND(ISNUMBER($BW1293),ISNUMBER($BX1293)),MIN(1,MAX(0,($BX1293-2018+1)/($BX1293-$BW1293+1))),"")</f>
        <v>0</v>
      </c>
      <c r="Q1293" s="0" t="n">
        <f aca="false">IF(AND(ISNUMBER($BW1293),ISNUMBER($BX1293)),MIN(1,MAX(0,($BX1293-2019+1)/($BX1293-$BW1293+1))),"")</f>
        <v>0</v>
      </c>
      <c r="R1293" s="0" t="n">
        <f aca="false">IF(AND(ISNUMBER($BW1293),ISNUMBER($BX1293)),MIN(1,MAX(0,($BX1293-2016+1)/($BX1293-$BW1293+1))),"")</f>
        <v>0.125</v>
      </c>
      <c r="S1293" s="0" t="n">
        <f aca="false">IF($L1293&lt;&gt;"",IF($L1293&gt;=2015.5,1,0),"")</f>
        <v>0</v>
      </c>
      <c r="T1293" s="0" t="n">
        <f aca="false">IF($L1293&lt;&gt;"",IF($L1293&gt;=2016,1,0),"")</f>
        <v>0</v>
      </c>
      <c r="U1293" s="0" t="n">
        <f aca="false">IF(ISNUMBER($BX1293),IF($BX1293&gt;=2016,1,0),"")</f>
        <v>1</v>
      </c>
      <c r="V1293" s="0" t="n">
        <f aca="false">IF(ISNUMBER($BW1293),IF($BW1293&gt;=2016,1,0),"")</f>
        <v>0</v>
      </c>
      <c r="W1293" s="0" t="str">
        <f aca="false">IF(AND(ISNUMBER($BW1293),ISNUMBER($BX1293)),IF($BW1293&gt;=2016,"post-only",IF($BX1293&lt;2016,"pre-only","mixed")),"")</f>
        <v>mixed</v>
      </c>
      <c r="X1293" s="0" t="n">
        <f aca="false">IF(AND(ISNUMBER($BW1293),ISNUMBER($BX1293)),MIN(1,MAX(0,($BX1293-2017+1)/($BX1293-$BW1293+1))),"")</f>
        <v>0</v>
      </c>
      <c r="Y1293" s="0" t="n">
        <f aca="false">IF(AND(ISNUMBER($BW1293),ISNUMBER($BX1293)),MIN(1,MAX(0,($BX1293-2018+1)/($BX1293-$BW1293+1))),"")</f>
        <v>0</v>
      </c>
      <c r="Z1293" s="0" t="n">
        <f aca="false">IF(AND(ISNUMBER($BW1293),ISNUMBER($BX1293)),MIN(1,MAX(0,($BX1293-2019+1)/($BX1293-$BW1293+1))),"")</f>
        <v>0</v>
      </c>
      <c r="AA1293" s="0" t="n">
        <f aca="false">IF(ISNUMBER($BX1293),IF($BX1293&gt;=2017,1,0),"")</f>
        <v>0</v>
      </c>
      <c r="AB1293" s="0" t="n">
        <f aca="false">IF(ISNUMBER($BX1293),IF($BX1293&gt;=2018,1,0),"")</f>
        <v>0</v>
      </c>
      <c r="AC1293" s="0" t="n">
        <f aca="false">IF(ISNUMBER($BX1293),IF($BX1293&gt;=2019,1,0),"")</f>
        <v>0</v>
      </c>
      <c r="AD1293" s="0" t="n">
        <f aca="false">IF($L1293&lt;&gt;"",IF($L1293&gt;2013,1,0),"")</f>
        <v>0</v>
      </c>
      <c r="AE1293" s="0" t="n">
        <f aca="false">IF($L1293&lt;&gt;"",1+IF($L1293&gt;2011,1,0)+IF($L1293&gt;2014,1,0),"")</f>
        <v>2</v>
      </c>
      <c r="AF1293" s="0" t="s">
        <v>87</v>
      </c>
      <c r="AG1293" s="0" t="s">
        <v>436</v>
      </c>
      <c r="AH1293" s="0" t="s">
        <v>90</v>
      </c>
      <c r="AI1293" s="0" t="s">
        <v>90</v>
      </c>
      <c r="AJ1293" s="0" t="s">
        <v>90</v>
      </c>
      <c r="AK1293" s="0" t="str">
        <f aca="false">IF(AND($CF1293&lt;&gt;"",IFERROR(INDEX(subsample_country_map!$B:$B,MATCH($CF1293,subsample_country_map!$A:$A,0)),"")&lt;&gt;""),INDEX(subsample_country_map!$B:$B,MATCH($CF1293,subsample_country_map!$A:$A,0)),INDEX(lookup!$AA:$AA,MATCH($A1293,lookup!$A:$A,0)))</f>
        <v>99_NCE</v>
      </c>
      <c r="AL1293" s="0" t="str">
        <f aca="false">IF(AND($CF1293&lt;&gt;"",IFERROR(INDEX(subsample_country_map!$C:$C,MATCH($CF1293,subsample_country_map!$A:$A,0)),"")&lt;&gt;""),INDEX(subsample_country_map!$C:$C,MATCH($CF1293,subsample_country_map!$A:$A,0)),INDEX(lookup!$AB:$AB,MATCH($A1293,lookup!$A:$A,0)))</f>
        <v>99_NCE</v>
      </c>
      <c r="AM1293" s="0" t="str">
        <f aca="false">IF(AND($CF1293&lt;&gt;"",IFERROR(INDEX(subsample_country_map!$D:$D,MATCH($CF1293,subsample_country_map!$A:$A,0)),"")&lt;&gt;""),INDEX(subsample_country_map!$D:$D,MATCH($CF1293,subsample_country_map!$A:$A,0)),INDEX(lookup!$AC:$AC,MATCH($A1293,lookup!$A:$A,0)))</f>
        <v>99_NCE</v>
      </c>
      <c r="AN1293" s="0" t="str">
        <f aca="false">IF(AND($CF1293&lt;&gt;"",IFERROR(INDEX(subsample_country_map!$E:$E,MATCH($CF1293,subsample_country_map!$A:$A,0)),"")&lt;&gt;""),INDEX(subsample_country_map!$E:$E,MATCH($CF1293,subsample_country_map!$A:$A,0)),INDEX(lookup!$AD:$AD,MATCH($A1293,lookup!$A:$A,0)))</f>
        <v>99_NCE</v>
      </c>
      <c r="AO1293" s="0" t="str">
        <f aca="false">INDEX(lookup!$Y:$Y,MATCH($A1293,lookup!$A:$A,0))</f>
        <v>0_published</v>
      </c>
      <c r="AP1293" s="0" t="str">
        <f aca="false">INDEX(lookup!$Z:$Z,MATCH($A1293,lookup!$A:$A,0))</f>
        <v>1_VHB high</v>
      </c>
      <c r="AQ1293" s="0" t="str">
        <f aca="false">INDEX(lookup!$W:$W,MATCH($A1293,lookup!$A:$A,0))</f>
        <v>1_fin/acc/econ</v>
      </c>
      <c r="AS1293" s="0" t="s">
        <v>91</v>
      </c>
      <c r="AT1293" s="0" t="s">
        <v>111</v>
      </c>
      <c r="AU1293" s="0" t="s">
        <v>93</v>
      </c>
      <c r="AV1293" s="0" t="s">
        <v>1365</v>
      </c>
      <c r="AX1293" s="0" t="s">
        <v>493</v>
      </c>
      <c r="BA1293" s="0" t="n">
        <v>5859</v>
      </c>
      <c r="BB1293" s="0" t="s">
        <v>4689</v>
      </c>
      <c r="BC1293" s="0" t="s">
        <v>122</v>
      </c>
      <c r="BD1293" s="0" t="s">
        <v>123</v>
      </c>
      <c r="BE1293" s="0" t="s">
        <v>4698</v>
      </c>
      <c r="BF1293" s="0" t="s">
        <v>4706</v>
      </c>
      <c r="BI1293" s="0" t="s">
        <v>4381</v>
      </c>
      <c r="BJ1293" s="0" t="s">
        <v>4707</v>
      </c>
      <c r="BK1293" s="0" t="s">
        <v>1104</v>
      </c>
      <c r="BL1293" s="0" t="s">
        <v>4708</v>
      </c>
      <c r="BM1293" s="0" t="s">
        <v>4692</v>
      </c>
      <c r="BN1293" s="0" t="s">
        <v>4693</v>
      </c>
      <c r="BO1293" s="0" t="s">
        <v>754</v>
      </c>
      <c r="BP1293" s="0" t="s">
        <v>4694</v>
      </c>
      <c r="BQ1293" s="0" t="s">
        <v>127</v>
      </c>
      <c r="BT1293" s="0" t="n">
        <v>0</v>
      </c>
      <c r="BU1293" s="0" t="s">
        <v>4695</v>
      </c>
      <c r="BW1293" s="0" t="n">
        <v>2009</v>
      </c>
      <c r="BX1293" s="0" t="n">
        <v>2016</v>
      </c>
      <c r="BY1293" s="0" t="s">
        <v>4696</v>
      </c>
      <c r="BZ1293" s="0" t="n">
        <v>2012.5</v>
      </c>
      <c r="CA1293" s="0" t="n">
        <v>0.125</v>
      </c>
      <c r="CB1293" s="0" t="n">
        <v>0</v>
      </c>
      <c r="CC1293" s="0" t="n">
        <v>1</v>
      </c>
      <c r="CD1293" s="0" t="n">
        <v>-0.0283458724108799</v>
      </c>
      <c r="CE1293" s="0" t="n">
        <v>1</v>
      </c>
    </row>
    <row r="1294" customFormat="false" ht="15" hidden="false" customHeight="false" outlineLevel="0" collapsed="false">
      <c r="A1294" s="0" t="s">
        <v>4687</v>
      </c>
      <c r="B1294" s="0" t="n">
        <v>2599</v>
      </c>
      <c r="C1294" s="0" t="n">
        <v>-0.00765571332058469</v>
      </c>
      <c r="D1294" s="0" t="n">
        <v>3303</v>
      </c>
      <c r="E1294" s="0" t="n">
        <f aca="false">IF(ISNUMBER($BA1294),$BA1294,IF(AND(ISNUMBER($D1294),ISNUMBER($BW1294),ISNUMBER($BX1294)),$D1294*($BX1294-$BW1294+1),""))</f>
        <v>3303</v>
      </c>
      <c r="H1294" s="0" t="s">
        <v>118</v>
      </c>
      <c r="I1294" s="0" t="s">
        <v>119</v>
      </c>
      <c r="J1294" s="0" t="n">
        <f aca="false">IF($BW1294&lt;&gt;"",$BW1294,"")</f>
        <v>2009</v>
      </c>
      <c r="K1294" s="0" t="n">
        <f aca="false">IF($BX1294&lt;&gt;"",$BX1294,"")</f>
        <v>2016</v>
      </c>
      <c r="L1294" s="0" t="n">
        <f aca="false">IF(AND(ISNUMBER($BW1294),ISNUMBER($BX1294)),($BW1294+$BX1294)/2,"")</f>
        <v>2012.5</v>
      </c>
      <c r="M1294" s="0" t="n">
        <f aca="false">IF($L1294&lt;&gt;"",$L1294,"")</f>
        <v>2012.5</v>
      </c>
      <c r="N1294" s="0" t="n">
        <f aca="false">IF(AND(ISNUMBER($BW1294),ISNUMBER($BX1294)),MIN(1,MAX(0,($BX1294-2016+1)/($BX1294-$BW1294+1))),"")</f>
        <v>0.125</v>
      </c>
      <c r="O1294" s="0" t="n">
        <f aca="false">IF(AND(ISNUMBER($BW1294),ISNUMBER($BX1294)),MIN(1,MAX(0,($BX1294-2017+1)/($BX1294-$BW1294+1))),"")</f>
        <v>0</v>
      </c>
      <c r="P1294" s="0" t="n">
        <f aca="false">IF(AND(ISNUMBER($BW1294),ISNUMBER($BX1294)),MIN(1,MAX(0,($BX1294-2018+1)/($BX1294-$BW1294+1))),"")</f>
        <v>0</v>
      </c>
      <c r="Q1294" s="0" t="n">
        <f aca="false">IF(AND(ISNUMBER($BW1294),ISNUMBER($BX1294)),MIN(1,MAX(0,($BX1294-2019+1)/($BX1294-$BW1294+1))),"")</f>
        <v>0</v>
      </c>
      <c r="R1294" s="0" t="n">
        <f aca="false">IF(AND(ISNUMBER($BW1294),ISNUMBER($BX1294)),MIN(1,MAX(0,($BX1294-2016+1)/($BX1294-$BW1294+1))),"")</f>
        <v>0.125</v>
      </c>
      <c r="S1294" s="0" t="n">
        <f aca="false">IF($L1294&lt;&gt;"",IF($L1294&gt;=2015.5,1,0),"")</f>
        <v>0</v>
      </c>
      <c r="T1294" s="0" t="n">
        <f aca="false">IF($L1294&lt;&gt;"",IF($L1294&gt;=2016,1,0),"")</f>
        <v>0</v>
      </c>
      <c r="U1294" s="0" t="n">
        <f aca="false">IF(ISNUMBER($BX1294),IF($BX1294&gt;=2016,1,0),"")</f>
        <v>1</v>
      </c>
      <c r="V1294" s="0" t="n">
        <f aca="false">IF(ISNUMBER($BW1294),IF($BW1294&gt;=2016,1,0),"")</f>
        <v>0</v>
      </c>
      <c r="W1294" s="0" t="str">
        <f aca="false">IF(AND(ISNUMBER($BW1294),ISNUMBER($BX1294)),IF($BW1294&gt;=2016,"post-only",IF($BX1294&lt;2016,"pre-only","mixed")),"")</f>
        <v>mixed</v>
      </c>
      <c r="X1294" s="0" t="n">
        <f aca="false">IF(AND(ISNUMBER($BW1294),ISNUMBER($BX1294)),MIN(1,MAX(0,($BX1294-2017+1)/($BX1294-$BW1294+1))),"")</f>
        <v>0</v>
      </c>
      <c r="Y1294" s="0" t="n">
        <f aca="false">IF(AND(ISNUMBER($BW1294),ISNUMBER($BX1294)),MIN(1,MAX(0,($BX1294-2018+1)/($BX1294-$BW1294+1))),"")</f>
        <v>0</v>
      </c>
      <c r="Z1294" s="0" t="n">
        <f aca="false">IF(AND(ISNUMBER($BW1294),ISNUMBER($BX1294)),MIN(1,MAX(0,($BX1294-2019+1)/($BX1294-$BW1294+1))),"")</f>
        <v>0</v>
      </c>
      <c r="AA1294" s="0" t="n">
        <f aca="false">IF(ISNUMBER($BX1294),IF($BX1294&gt;=2017,1,0),"")</f>
        <v>0</v>
      </c>
      <c r="AB1294" s="0" t="n">
        <f aca="false">IF(ISNUMBER($BX1294),IF($BX1294&gt;=2018,1,0),"")</f>
        <v>0</v>
      </c>
      <c r="AC1294" s="0" t="n">
        <f aca="false">IF(ISNUMBER($BX1294),IF($BX1294&gt;=2019,1,0),"")</f>
        <v>0</v>
      </c>
      <c r="AD1294" s="0" t="n">
        <f aca="false">IF($L1294&lt;&gt;"",IF($L1294&gt;2013,1,0),"")</f>
        <v>0</v>
      </c>
      <c r="AE1294" s="0" t="n">
        <f aca="false">IF($L1294&lt;&gt;"",1+IF($L1294&gt;2011,1,0)+IF($L1294&gt;2014,1,0),"")</f>
        <v>2</v>
      </c>
      <c r="AF1294" s="0" t="s">
        <v>87</v>
      </c>
      <c r="AG1294" s="0" t="s">
        <v>436</v>
      </c>
      <c r="AH1294" s="0" t="s">
        <v>90</v>
      </c>
      <c r="AI1294" s="0" t="s">
        <v>90</v>
      </c>
      <c r="AJ1294" s="0" t="s">
        <v>90</v>
      </c>
      <c r="AK1294" s="0" t="str">
        <f aca="false">IF(AND($CF1294&lt;&gt;"",IFERROR(INDEX(subsample_country_map!$B:$B,MATCH($CF1294,subsample_country_map!$A:$A,0)),"")&lt;&gt;""),INDEX(subsample_country_map!$B:$B,MATCH($CF1294,subsample_country_map!$A:$A,0)),INDEX(lookup!$AA:$AA,MATCH($A1294,lookup!$A:$A,0)))</f>
        <v>99_NCE</v>
      </c>
      <c r="AL1294" s="0" t="str">
        <f aca="false">IF(AND($CF1294&lt;&gt;"",IFERROR(INDEX(subsample_country_map!$C:$C,MATCH($CF1294,subsample_country_map!$A:$A,0)),"")&lt;&gt;""),INDEX(subsample_country_map!$C:$C,MATCH($CF1294,subsample_country_map!$A:$A,0)),INDEX(lookup!$AB:$AB,MATCH($A1294,lookup!$A:$A,0)))</f>
        <v>99_NCE</v>
      </c>
      <c r="AM1294" s="0" t="str">
        <f aca="false">IF(AND($CF1294&lt;&gt;"",IFERROR(INDEX(subsample_country_map!$D:$D,MATCH($CF1294,subsample_country_map!$A:$A,0)),"")&lt;&gt;""),INDEX(subsample_country_map!$D:$D,MATCH($CF1294,subsample_country_map!$A:$A,0)),INDEX(lookup!$AC:$AC,MATCH($A1294,lookup!$A:$A,0)))</f>
        <v>99_NCE</v>
      </c>
      <c r="AN1294" s="0" t="str">
        <f aca="false">IF(AND($CF1294&lt;&gt;"",IFERROR(INDEX(subsample_country_map!$E:$E,MATCH($CF1294,subsample_country_map!$A:$A,0)),"")&lt;&gt;""),INDEX(subsample_country_map!$E:$E,MATCH($CF1294,subsample_country_map!$A:$A,0)),INDEX(lookup!$AD:$AD,MATCH($A1294,lookup!$A:$A,0)))</f>
        <v>99_NCE</v>
      </c>
      <c r="AO1294" s="0" t="str">
        <f aca="false">INDEX(lookup!$Y:$Y,MATCH($A1294,lookup!$A:$A,0))</f>
        <v>0_published</v>
      </c>
      <c r="AP1294" s="0" t="str">
        <f aca="false">INDEX(lookup!$Z:$Z,MATCH($A1294,lookup!$A:$A,0))</f>
        <v>1_VHB high</v>
      </c>
      <c r="AQ1294" s="0" t="str">
        <f aca="false">INDEX(lookup!$W:$W,MATCH($A1294,lookup!$A:$A,0))</f>
        <v>1_fin/acc/econ</v>
      </c>
      <c r="AS1294" s="0" t="s">
        <v>91</v>
      </c>
      <c r="AT1294" s="0" t="s">
        <v>111</v>
      </c>
      <c r="AU1294" s="0" t="s">
        <v>93</v>
      </c>
      <c r="AV1294" s="0" t="s">
        <v>1425</v>
      </c>
      <c r="AX1294" s="0" t="s">
        <v>4709</v>
      </c>
      <c r="BA1294" s="0" t="n">
        <v>3303</v>
      </c>
      <c r="BB1294" s="0" t="s">
        <v>4689</v>
      </c>
      <c r="BC1294" s="0" t="s">
        <v>122</v>
      </c>
      <c r="BD1294" s="0" t="s">
        <v>123</v>
      </c>
      <c r="BE1294" s="0" t="s">
        <v>4698</v>
      </c>
      <c r="BF1294" s="0" t="s">
        <v>4710</v>
      </c>
      <c r="BI1294" s="0" t="s">
        <v>4381</v>
      </c>
      <c r="BJ1294" s="0" t="s">
        <v>4711</v>
      </c>
      <c r="BK1294" s="0" t="s">
        <v>1104</v>
      </c>
      <c r="BL1294" s="0" t="s">
        <v>4712</v>
      </c>
      <c r="BM1294" s="0" t="s">
        <v>4692</v>
      </c>
      <c r="BN1294" s="0" t="s">
        <v>4693</v>
      </c>
      <c r="BO1294" s="0" t="s">
        <v>754</v>
      </c>
      <c r="BP1294" s="0" t="s">
        <v>4694</v>
      </c>
      <c r="BQ1294" s="0" t="s">
        <v>127</v>
      </c>
      <c r="BT1294" s="0" t="n">
        <v>0</v>
      </c>
      <c r="BU1294" s="0" t="s">
        <v>4695</v>
      </c>
      <c r="BW1294" s="0" t="n">
        <v>2009</v>
      </c>
      <c r="BX1294" s="0" t="n">
        <v>2016</v>
      </c>
      <c r="BY1294" s="0" t="s">
        <v>4696</v>
      </c>
      <c r="BZ1294" s="0" t="n">
        <v>2012.5</v>
      </c>
      <c r="CA1294" s="0" t="n">
        <v>0.125</v>
      </c>
      <c r="CB1294" s="0" t="n">
        <v>0</v>
      </c>
      <c r="CC1294" s="0" t="n">
        <v>1</v>
      </c>
      <c r="CD1294" s="0" t="n">
        <v>-0.00765586289282716</v>
      </c>
      <c r="CE1294" s="0" t="n">
        <v>1</v>
      </c>
    </row>
    <row r="1295" customFormat="false" ht="15" hidden="false" customHeight="false" outlineLevel="0" collapsed="false">
      <c r="A1295" s="0" t="s">
        <v>4687</v>
      </c>
      <c r="B1295" s="0" t="n">
        <v>2600</v>
      </c>
      <c r="C1295" s="0" t="n">
        <v>-0.0489947302654196</v>
      </c>
      <c r="D1295" s="0" t="n">
        <v>2556</v>
      </c>
      <c r="E1295" s="0" t="n">
        <f aca="false">IF(ISNUMBER($BA1295),$BA1295,IF(AND(ISNUMBER($D1295),ISNUMBER($BW1295),ISNUMBER($BX1295)),$D1295*($BX1295-$BW1295+1),""))</f>
        <v>2556</v>
      </c>
      <c r="H1295" s="0" t="s">
        <v>118</v>
      </c>
      <c r="I1295" s="0" t="s">
        <v>119</v>
      </c>
      <c r="J1295" s="0" t="n">
        <f aca="false">IF($BW1295&lt;&gt;"",$BW1295,"")</f>
        <v>2009</v>
      </c>
      <c r="K1295" s="0" t="n">
        <f aca="false">IF($BX1295&lt;&gt;"",$BX1295,"")</f>
        <v>2016</v>
      </c>
      <c r="L1295" s="0" t="n">
        <f aca="false">IF(AND(ISNUMBER($BW1295),ISNUMBER($BX1295)),($BW1295+$BX1295)/2,"")</f>
        <v>2012.5</v>
      </c>
      <c r="M1295" s="0" t="n">
        <f aca="false">IF($L1295&lt;&gt;"",$L1295,"")</f>
        <v>2012.5</v>
      </c>
      <c r="N1295" s="0" t="n">
        <f aca="false">IF(AND(ISNUMBER($BW1295),ISNUMBER($BX1295)),MIN(1,MAX(0,($BX1295-2016+1)/($BX1295-$BW1295+1))),"")</f>
        <v>0.125</v>
      </c>
      <c r="O1295" s="0" t="n">
        <f aca="false">IF(AND(ISNUMBER($BW1295),ISNUMBER($BX1295)),MIN(1,MAX(0,($BX1295-2017+1)/($BX1295-$BW1295+1))),"")</f>
        <v>0</v>
      </c>
      <c r="P1295" s="0" t="n">
        <f aca="false">IF(AND(ISNUMBER($BW1295),ISNUMBER($BX1295)),MIN(1,MAX(0,($BX1295-2018+1)/($BX1295-$BW1295+1))),"")</f>
        <v>0</v>
      </c>
      <c r="Q1295" s="0" t="n">
        <f aca="false">IF(AND(ISNUMBER($BW1295),ISNUMBER($BX1295)),MIN(1,MAX(0,($BX1295-2019+1)/($BX1295-$BW1295+1))),"")</f>
        <v>0</v>
      </c>
      <c r="R1295" s="0" t="n">
        <f aca="false">IF(AND(ISNUMBER($BW1295),ISNUMBER($BX1295)),MIN(1,MAX(0,($BX1295-2016+1)/($BX1295-$BW1295+1))),"")</f>
        <v>0.125</v>
      </c>
      <c r="S1295" s="0" t="n">
        <f aca="false">IF($L1295&lt;&gt;"",IF($L1295&gt;=2015.5,1,0),"")</f>
        <v>0</v>
      </c>
      <c r="T1295" s="0" t="n">
        <f aca="false">IF($L1295&lt;&gt;"",IF($L1295&gt;=2016,1,0),"")</f>
        <v>0</v>
      </c>
      <c r="U1295" s="0" t="n">
        <f aca="false">IF(ISNUMBER($BX1295),IF($BX1295&gt;=2016,1,0),"")</f>
        <v>1</v>
      </c>
      <c r="V1295" s="0" t="n">
        <f aca="false">IF(ISNUMBER($BW1295),IF($BW1295&gt;=2016,1,0),"")</f>
        <v>0</v>
      </c>
      <c r="W1295" s="0" t="str">
        <f aca="false">IF(AND(ISNUMBER($BW1295),ISNUMBER($BX1295)),IF($BW1295&gt;=2016,"post-only",IF($BX1295&lt;2016,"pre-only","mixed")),"")</f>
        <v>mixed</v>
      </c>
      <c r="X1295" s="0" t="n">
        <f aca="false">IF(AND(ISNUMBER($BW1295),ISNUMBER($BX1295)),MIN(1,MAX(0,($BX1295-2017+1)/($BX1295-$BW1295+1))),"")</f>
        <v>0</v>
      </c>
      <c r="Y1295" s="0" t="n">
        <f aca="false">IF(AND(ISNUMBER($BW1295),ISNUMBER($BX1295)),MIN(1,MAX(0,($BX1295-2018+1)/($BX1295-$BW1295+1))),"")</f>
        <v>0</v>
      </c>
      <c r="Z1295" s="0" t="n">
        <f aca="false">IF(AND(ISNUMBER($BW1295),ISNUMBER($BX1295)),MIN(1,MAX(0,($BX1295-2019+1)/($BX1295-$BW1295+1))),"")</f>
        <v>0</v>
      </c>
      <c r="AA1295" s="0" t="n">
        <f aca="false">IF(ISNUMBER($BX1295),IF($BX1295&gt;=2017,1,0),"")</f>
        <v>0</v>
      </c>
      <c r="AB1295" s="0" t="n">
        <f aca="false">IF(ISNUMBER($BX1295),IF($BX1295&gt;=2018,1,0),"")</f>
        <v>0</v>
      </c>
      <c r="AC1295" s="0" t="n">
        <f aca="false">IF(ISNUMBER($BX1295),IF($BX1295&gt;=2019,1,0),"")</f>
        <v>0</v>
      </c>
      <c r="AD1295" s="0" t="n">
        <f aca="false">IF($L1295&lt;&gt;"",IF($L1295&gt;2013,1,0),"")</f>
        <v>0</v>
      </c>
      <c r="AE1295" s="0" t="n">
        <f aca="false">IF($L1295&lt;&gt;"",1+IF($L1295&gt;2011,1,0)+IF($L1295&gt;2014,1,0),"")</f>
        <v>2</v>
      </c>
      <c r="AF1295" s="0" t="s">
        <v>87</v>
      </c>
      <c r="AG1295" s="0" t="s">
        <v>436</v>
      </c>
      <c r="AH1295" s="0" t="s">
        <v>90</v>
      </c>
      <c r="AI1295" s="0" t="s">
        <v>90</v>
      </c>
      <c r="AJ1295" s="0" t="s">
        <v>90</v>
      </c>
      <c r="AK1295" s="0" t="str">
        <f aca="false">IF(AND($CF1295&lt;&gt;"",IFERROR(INDEX(subsample_country_map!$B:$B,MATCH($CF1295,subsample_country_map!$A:$A,0)),"")&lt;&gt;""),INDEX(subsample_country_map!$B:$B,MATCH($CF1295,subsample_country_map!$A:$A,0)),INDEX(lookup!$AA:$AA,MATCH($A1295,lookup!$A:$A,0)))</f>
        <v>99_NCE</v>
      </c>
      <c r="AL1295" s="0" t="str">
        <f aca="false">IF(AND($CF1295&lt;&gt;"",IFERROR(INDEX(subsample_country_map!$C:$C,MATCH($CF1295,subsample_country_map!$A:$A,0)),"")&lt;&gt;""),INDEX(subsample_country_map!$C:$C,MATCH($CF1295,subsample_country_map!$A:$A,0)),INDEX(lookup!$AB:$AB,MATCH($A1295,lookup!$A:$A,0)))</f>
        <v>99_NCE</v>
      </c>
      <c r="AM1295" s="0" t="str">
        <f aca="false">IF(AND($CF1295&lt;&gt;"",IFERROR(INDEX(subsample_country_map!$D:$D,MATCH($CF1295,subsample_country_map!$A:$A,0)),"")&lt;&gt;""),INDEX(subsample_country_map!$D:$D,MATCH($CF1295,subsample_country_map!$A:$A,0)),INDEX(lookup!$AC:$AC,MATCH($A1295,lookup!$A:$A,0)))</f>
        <v>99_NCE</v>
      </c>
      <c r="AN1295" s="0" t="str">
        <f aca="false">IF(AND($CF1295&lt;&gt;"",IFERROR(INDEX(subsample_country_map!$E:$E,MATCH($CF1295,subsample_country_map!$A:$A,0)),"")&lt;&gt;""),INDEX(subsample_country_map!$E:$E,MATCH($CF1295,subsample_country_map!$A:$A,0)),INDEX(lookup!$AD:$AD,MATCH($A1295,lookup!$A:$A,0)))</f>
        <v>99_NCE</v>
      </c>
      <c r="AO1295" s="0" t="str">
        <f aca="false">INDEX(lookup!$Y:$Y,MATCH($A1295,lookup!$A:$A,0))</f>
        <v>0_published</v>
      </c>
      <c r="AP1295" s="0" t="str">
        <f aca="false">INDEX(lookup!$Z:$Z,MATCH($A1295,lookup!$A:$A,0))</f>
        <v>1_VHB high</v>
      </c>
      <c r="AQ1295" s="0" t="str">
        <f aca="false">INDEX(lookup!$W:$W,MATCH($A1295,lookup!$A:$A,0))</f>
        <v>1_fin/acc/econ</v>
      </c>
      <c r="AS1295" s="0" t="s">
        <v>91</v>
      </c>
      <c r="AT1295" s="0" t="s">
        <v>111</v>
      </c>
      <c r="AU1295" s="0" t="s">
        <v>93</v>
      </c>
      <c r="AV1295" s="0" t="s">
        <v>108</v>
      </c>
      <c r="AX1295" s="0" t="s">
        <v>4713</v>
      </c>
      <c r="BA1295" s="0" t="n">
        <v>2556</v>
      </c>
      <c r="BB1295" s="0" t="s">
        <v>4689</v>
      </c>
      <c r="BC1295" s="0" t="s">
        <v>122</v>
      </c>
      <c r="BD1295" s="0" t="s">
        <v>123</v>
      </c>
      <c r="BE1295" s="0" t="s">
        <v>4698</v>
      </c>
      <c r="BF1295" s="0" t="s">
        <v>4714</v>
      </c>
      <c r="BI1295" s="0" t="s">
        <v>4381</v>
      </c>
      <c r="BJ1295" s="0" t="s">
        <v>4715</v>
      </c>
      <c r="BK1295" s="0" t="s">
        <v>1104</v>
      </c>
      <c r="BL1295" s="0" t="s">
        <v>4716</v>
      </c>
      <c r="BM1295" s="0" t="s">
        <v>4692</v>
      </c>
      <c r="BN1295" s="0" t="s">
        <v>4693</v>
      </c>
      <c r="BO1295" s="0" t="s">
        <v>754</v>
      </c>
      <c r="BP1295" s="0" t="s">
        <v>4694</v>
      </c>
      <c r="BQ1295" s="0" t="s">
        <v>127</v>
      </c>
      <c r="BT1295" s="0" t="n">
        <v>0</v>
      </c>
      <c r="BU1295" s="0" t="s">
        <v>4695</v>
      </c>
      <c r="BW1295" s="0" t="n">
        <v>2009</v>
      </c>
      <c r="BX1295" s="0" t="n">
        <v>2016</v>
      </c>
      <c r="BY1295" s="0" t="s">
        <v>4696</v>
      </c>
      <c r="BZ1295" s="0" t="n">
        <v>2012.5</v>
      </c>
      <c r="CA1295" s="0" t="n">
        <v>0.125</v>
      </c>
      <c r="CB1295" s="0" t="n">
        <v>0</v>
      </c>
      <c r="CC1295" s="0" t="n">
        <v>1</v>
      </c>
      <c r="CD1295" s="0" t="n">
        <v>-0.0490339905091555</v>
      </c>
      <c r="CE1295" s="0" t="n">
        <v>1</v>
      </c>
    </row>
    <row r="1296" customFormat="false" ht="15" hidden="false" customHeight="false" outlineLevel="0" collapsed="false">
      <c r="A1296" s="0" t="s">
        <v>4687</v>
      </c>
      <c r="B1296" s="0" t="n">
        <v>2601</v>
      </c>
      <c r="C1296" s="0" t="n">
        <v>-0.0194282969966364</v>
      </c>
      <c r="D1296" s="0" t="n">
        <v>13407</v>
      </c>
      <c r="E1296" s="0" t="n">
        <f aca="false">IF(ISNUMBER($BA1296),$BA1296,IF(AND(ISNUMBER($D1296),ISNUMBER($BW1296),ISNUMBER($BX1296)),$D1296*($BX1296-$BW1296+1),""))</f>
        <v>13407</v>
      </c>
      <c r="H1296" s="0" t="s">
        <v>118</v>
      </c>
      <c r="I1296" s="0" t="s">
        <v>119</v>
      </c>
      <c r="J1296" s="0" t="n">
        <f aca="false">IF($BW1296&lt;&gt;"",$BW1296,"")</f>
        <v>2009</v>
      </c>
      <c r="K1296" s="0" t="n">
        <f aca="false">IF($BX1296&lt;&gt;"",$BX1296,"")</f>
        <v>2016</v>
      </c>
      <c r="L1296" s="0" t="n">
        <f aca="false">IF(AND(ISNUMBER($BW1296),ISNUMBER($BX1296)),($BW1296+$BX1296)/2,"")</f>
        <v>2012.5</v>
      </c>
      <c r="M1296" s="0" t="n">
        <f aca="false">IF($L1296&lt;&gt;"",$L1296,"")</f>
        <v>2012.5</v>
      </c>
      <c r="N1296" s="0" t="n">
        <f aca="false">IF(AND(ISNUMBER($BW1296),ISNUMBER($BX1296)),MIN(1,MAX(0,($BX1296-2016+1)/($BX1296-$BW1296+1))),"")</f>
        <v>0.125</v>
      </c>
      <c r="O1296" s="0" t="n">
        <f aca="false">IF(AND(ISNUMBER($BW1296),ISNUMBER($BX1296)),MIN(1,MAX(0,($BX1296-2017+1)/($BX1296-$BW1296+1))),"")</f>
        <v>0</v>
      </c>
      <c r="P1296" s="0" t="n">
        <f aca="false">IF(AND(ISNUMBER($BW1296),ISNUMBER($BX1296)),MIN(1,MAX(0,($BX1296-2018+1)/($BX1296-$BW1296+1))),"")</f>
        <v>0</v>
      </c>
      <c r="Q1296" s="0" t="n">
        <f aca="false">IF(AND(ISNUMBER($BW1296),ISNUMBER($BX1296)),MIN(1,MAX(0,($BX1296-2019+1)/($BX1296-$BW1296+1))),"")</f>
        <v>0</v>
      </c>
      <c r="R1296" s="0" t="n">
        <f aca="false">IF(AND(ISNUMBER($BW1296),ISNUMBER($BX1296)),MIN(1,MAX(0,($BX1296-2016+1)/($BX1296-$BW1296+1))),"")</f>
        <v>0.125</v>
      </c>
      <c r="S1296" s="0" t="n">
        <f aca="false">IF($L1296&lt;&gt;"",IF($L1296&gt;=2015.5,1,0),"")</f>
        <v>0</v>
      </c>
      <c r="T1296" s="0" t="n">
        <f aca="false">IF($L1296&lt;&gt;"",IF($L1296&gt;=2016,1,0),"")</f>
        <v>0</v>
      </c>
      <c r="U1296" s="0" t="n">
        <f aca="false">IF(ISNUMBER($BX1296),IF($BX1296&gt;=2016,1,0),"")</f>
        <v>1</v>
      </c>
      <c r="V1296" s="0" t="n">
        <f aca="false">IF(ISNUMBER($BW1296),IF($BW1296&gt;=2016,1,0),"")</f>
        <v>0</v>
      </c>
      <c r="W1296" s="0" t="str">
        <f aca="false">IF(AND(ISNUMBER($BW1296),ISNUMBER($BX1296)),IF($BW1296&gt;=2016,"post-only",IF($BX1296&lt;2016,"pre-only","mixed")),"")</f>
        <v>mixed</v>
      </c>
      <c r="X1296" s="0" t="n">
        <f aca="false">IF(AND(ISNUMBER($BW1296),ISNUMBER($BX1296)),MIN(1,MAX(0,($BX1296-2017+1)/($BX1296-$BW1296+1))),"")</f>
        <v>0</v>
      </c>
      <c r="Y1296" s="0" t="n">
        <f aca="false">IF(AND(ISNUMBER($BW1296),ISNUMBER($BX1296)),MIN(1,MAX(0,($BX1296-2018+1)/($BX1296-$BW1296+1))),"")</f>
        <v>0</v>
      </c>
      <c r="Z1296" s="0" t="n">
        <f aca="false">IF(AND(ISNUMBER($BW1296),ISNUMBER($BX1296)),MIN(1,MAX(0,($BX1296-2019+1)/($BX1296-$BW1296+1))),"")</f>
        <v>0</v>
      </c>
      <c r="AA1296" s="0" t="n">
        <f aca="false">IF(ISNUMBER($BX1296),IF($BX1296&gt;=2017,1,0),"")</f>
        <v>0</v>
      </c>
      <c r="AB1296" s="0" t="n">
        <f aca="false">IF(ISNUMBER($BX1296),IF($BX1296&gt;=2018,1,0),"")</f>
        <v>0</v>
      </c>
      <c r="AC1296" s="0" t="n">
        <f aca="false">IF(ISNUMBER($BX1296),IF($BX1296&gt;=2019,1,0),"")</f>
        <v>0</v>
      </c>
      <c r="AD1296" s="0" t="n">
        <f aca="false">IF($L1296&lt;&gt;"",IF($L1296&gt;2013,1,0),"")</f>
        <v>0</v>
      </c>
      <c r="AE1296" s="0" t="n">
        <f aca="false">IF($L1296&lt;&gt;"",1+IF($L1296&gt;2011,1,0)+IF($L1296&gt;2014,1,0),"")</f>
        <v>2</v>
      </c>
      <c r="AF1296" s="0" t="s">
        <v>87</v>
      </c>
      <c r="AG1296" s="0" t="s">
        <v>436</v>
      </c>
      <c r="AH1296" s="0" t="s">
        <v>90</v>
      </c>
      <c r="AI1296" s="0" t="s">
        <v>90</v>
      </c>
      <c r="AJ1296" s="0" t="s">
        <v>90</v>
      </c>
      <c r="AK1296" s="0" t="str">
        <f aca="false">IF(AND($CF1296&lt;&gt;"",IFERROR(INDEX(subsample_country_map!$B:$B,MATCH($CF1296,subsample_country_map!$A:$A,0)),"")&lt;&gt;""),INDEX(subsample_country_map!$B:$B,MATCH($CF1296,subsample_country_map!$A:$A,0)),INDEX(lookup!$AA:$AA,MATCH($A1296,lookup!$A:$A,0)))</f>
        <v>99_NCE</v>
      </c>
      <c r="AL1296" s="0" t="str">
        <f aca="false">IF(AND($CF1296&lt;&gt;"",IFERROR(INDEX(subsample_country_map!$C:$C,MATCH($CF1296,subsample_country_map!$A:$A,0)),"")&lt;&gt;""),INDEX(subsample_country_map!$C:$C,MATCH($CF1296,subsample_country_map!$A:$A,0)),INDEX(lookup!$AB:$AB,MATCH($A1296,lookup!$A:$A,0)))</f>
        <v>99_NCE</v>
      </c>
      <c r="AM1296" s="0" t="str">
        <f aca="false">IF(AND($CF1296&lt;&gt;"",IFERROR(INDEX(subsample_country_map!$D:$D,MATCH($CF1296,subsample_country_map!$A:$A,0)),"")&lt;&gt;""),INDEX(subsample_country_map!$D:$D,MATCH($CF1296,subsample_country_map!$A:$A,0)),INDEX(lookup!$AC:$AC,MATCH($A1296,lookup!$A:$A,0)))</f>
        <v>99_NCE</v>
      </c>
      <c r="AN1296" s="0" t="str">
        <f aca="false">IF(AND($CF1296&lt;&gt;"",IFERROR(INDEX(subsample_country_map!$E:$E,MATCH($CF1296,subsample_country_map!$A:$A,0)),"")&lt;&gt;""),INDEX(subsample_country_map!$E:$E,MATCH($CF1296,subsample_country_map!$A:$A,0)),INDEX(lookup!$AD:$AD,MATCH($A1296,lookup!$A:$A,0)))</f>
        <v>99_NCE</v>
      </c>
      <c r="AO1296" s="0" t="str">
        <f aca="false">INDEX(lookup!$Y:$Y,MATCH($A1296,lookup!$A:$A,0))</f>
        <v>0_published</v>
      </c>
      <c r="AP1296" s="0" t="str">
        <f aca="false">INDEX(lookup!$Z:$Z,MATCH($A1296,lookup!$A:$A,0))</f>
        <v>1_VHB high</v>
      </c>
      <c r="AQ1296" s="0" t="str">
        <f aca="false">INDEX(lookup!$W:$W,MATCH($A1296,lookup!$A:$A,0))</f>
        <v>1_fin/acc/econ</v>
      </c>
      <c r="AS1296" s="0" t="s">
        <v>91</v>
      </c>
      <c r="AT1296" s="0" t="s">
        <v>111</v>
      </c>
      <c r="AU1296" s="0" t="s">
        <v>93</v>
      </c>
      <c r="AV1296" s="0" t="s">
        <v>1951</v>
      </c>
      <c r="AX1296" s="0" t="s">
        <v>292</v>
      </c>
      <c r="BA1296" s="0" t="n">
        <v>13407</v>
      </c>
      <c r="BB1296" s="0" t="s">
        <v>4689</v>
      </c>
      <c r="BC1296" s="0" t="s">
        <v>358</v>
      </c>
      <c r="BD1296" s="0" t="s">
        <v>123</v>
      </c>
      <c r="BE1296" s="0" t="s">
        <v>4698</v>
      </c>
      <c r="BF1296" s="0" t="s">
        <v>4717</v>
      </c>
      <c r="BI1296" s="0" t="s">
        <v>502</v>
      </c>
      <c r="BJ1296" s="0" t="s">
        <v>485</v>
      </c>
      <c r="BK1296" s="0" t="s">
        <v>1146</v>
      </c>
      <c r="BL1296" s="0" t="s">
        <v>4718</v>
      </c>
      <c r="BM1296" s="0" t="s">
        <v>4719</v>
      </c>
      <c r="BN1296" s="0" t="s">
        <v>4720</v>
      </c>
      <c r="BO1296" s="0" t="s">
        <v>754</v>
      </c>
      <c r="BP1296" s="0" t="s">
        <v>4694</v>
      </c>
      <c r="BQ1296" s="0" t="s">
        <v>127</v>
      </c>
      <c r="BT1296" s="0" t="n">
        <v>0</v>
      </c>
      <c r="BU1296" s="0" t="s">
        <v>4695</v>
      </c>
      <c r="BW1296" s="0" t="n">
        <v>2009</v>
      </c>
      <c r="BX1296" s="0" t="n">
        <v>2016</v>
      </c>
      <c r="BY1296" s="0" t="s">
        <v>4696</v>
      </c>
      <c r="BZ1296" s="0" t="n">
        <v>2012.5</v>
      </c>
      <c r="CA1296" s="0" t="n">
        <v>0.125</v>
      </c>
      <c r="CB1296" s="0" t="n">
        <v>0</v>
      </c>
      <c r="CC1296" s="0" t="n">
        <v>1</v>
      </c>
      <c r="CD1296" s="0" t="n">
        <v>-0.0194307420104613</v>
      </c>
      <c r="CE1296" s="0" t="n">
        <v>1</v>
      </c>
    </row>
    <row r="1297" customFormat="false" ht="15" hidden="false" customHeight="false" outlineLevel="0" collapsed="false">
      <c r="A1297" s="0" t="s">
        <v>4687</v>
      </c>
      <c r="B1297" s="0" t="n">
        <v>2602</v>
      </c>
      <c r="C1297" s="0" t="n">
        <v>0.0130398986509337</v>
      </c>
      <c r="D1297" s="0" t="n">
        <v>13407</v>
      </c>
      <c r="E1297" s="0" t="n">
        <f aca="false">IF(ISNUMBER($BA1297),$BA1297,IF(AND(ISNUMBER($D1297),ISNUMBER($BW1297),ISNUMBER($BX1297)),$D1297*($BX1297-$BW1297+1),""))</f>
        <v>13407</v>
      </c>
      <c r="H1297" s="0" t="s">
        <v>118</v>
      </c>
      <c r="I1297" s="0" t="s">
        <v>119</v>
      </c>
      <c r="J1297" s="0" t="n">
        <f aca="false">IF($BW1297&lt;&gt;"",$BW1297,"")</f>
        <v>2009</v>
      </c>
      <c r="K1297" s="0" t="n">
        <f aca="false">IF($BX1297&lt;&gt;"",$BX1297,"")</f>
        <v>2016</v>
      </c>
      <c r="L1297" s="0" t="n">
        <f aca="false">IF(AND(ISNUMBER($BW1297),ISNUMBER($BX1297)),($BW1297+$BX1297)/2,"")</f>
        <v>2012.5</v>
      </c>
      <c r="M1297" s="0" t="n">
        <f aca="false">IF($L1297&lt;&gt;"",$L1297,"")</f>
        <v>2012.5</v>
      </c>
      <c r="N1297" s="0" t="n">
        <f aca="false">IF(AND(ISNUMBER($BW1297),ISNUMBER($BX1297)),MIN(1,MAX(0,($BX1297-2016+1)/($BX1297-$BW1297+1))),"")</f>
        <v>0.125</v>
      </c>
      <c r="O1297" s="0" t="n">
        <f aca="false">IF(AND(ISNUMBER($BW1297),ISNUMBER($BX1297)),MIN(1,MAX(0,($BX1297-2017+1)/($BX1297-$BW1297+1))),"")</f>
        <v>0</v>
      </c>
      <c r="P1297" s="0" t="n">
        <f aca="false">IF(AND(ISNUMBER($BW1297),ISNUMBER($BX1297)),MIN(1,MAX(0,($BX1297-2018+1)/($BX1297-$BW1297+1))),"")</f>
        <v>0</v>
      </c>
      <c r="Q1297" s="0" t="n">
        <f aca="false">IF(AND(ISNUMBER($BW1297),ISNUMBER($BX1297)),MIN(1,MAX(0,($BX1297-2019+1)/($BX1297-$BW1297+1))),"")</f>
        <v>0</v>
      </c>
      <c r="R1297" s="0" t="n">
        <f aca="false">IF(AND(ISNUMBER($BW1297),ISNUMBER($BX1297)),MIN(1,MAX(0,($BX1297-2016+1)/($BX1297-$BW1297+1))),"")</f>
        <v>0.125</v>
      </c>
      <c r="S1297" s="0" t="n">
        <f aca="false">IF($L1297&lt;&gt;"",IF($L1297&gt;=2015.5,1,0),"")</f>
        <v>0</v>
      </c>
      <c r="T1297" s="0" t="n">
        <f aca="false">IF($L1297&lt;&gt;"",IF($L1297&gt;=2016,1,0),"")</f>
        <v>0</v>
      </c>
      <c r="U1297" s="0" t="n">
        <f aca="false">IF(ISNUMBER($BX1297),IF($BX1297&gt;=2016,1,0),"")</f>
        <v>1</v>
      </c>
      <c r="V1297" s="0" t="n">
        <f aca="false">IF(ISNUMBER($BW1297),IF($BW1297&gt;=2016,1,0),"")</f>
        <v>0</v>
      </c>
      <c r="W1297" s="0" t="str">
        <f aca="false">IF(AND(ISNUMBER($BW1297),ISNUMBER($BX1297)),IF($BW1297&gt;=2016,"post-only",IF($BX1297&lt;2016,"pre-only","mixed")),"")</f>
        <v>mixed</v>
      </c>
      <c r="X1297" s="0" t="n">
        <f aca="false">IF(AND(ISNUMBER($BW1297),ISNUMBER($BX1297)),MIN(1,MAX(0,($BX1297-2017+1)/($BX1297-$BW1297+1))),"")</f>
        <v>0</v>
      </c>
      <c r="Y1297" s="0" t="n">
        <f aca="false">IF(AND(ISNUMBER($BW1297),ISNUMBER($BX1297)),MIN(1,MAX(0,($BX1297-2018+1)/($BX1297-$BW1297+1))),"")</f>
        <v>0</v>
      </c>
      <c r="Z1297" s="0" t="n">
        <f aca="false">IF(AND(ISNUMBER($BW1297),ISNUMBER($BX1297)),MIN(1,MAX(0,($BX1297-2019+1)/($BX1297-$BW1297+1))),"")</f>
        <v>0</v>
      </c>
      <c r="AA1297" s="0" t="n">
        <f aca="false">IF(ISNUMBER($BX1297),IF($BX1297&gt;=2017,1,0),"")</f>
        <v>0</v>
      </c>
      <c r="AB1297" s="0" t="n">
        <f aca="false">IF(ISNUMBER($BX1297),IF($BX1297&gt;=2018,1,0),"")</f>
        <v>0</v>
      </c>
      <c r="AC1297" s="0" t="n">
        <f aca="false">IF(ISNUMBER($BX1297),IF($BX1297&gt;=2019,1,0),"")</f>
        <v>0</v>
      </c>
      <c r="AD1297" s="0" t="n">
        <f aca="false">IF($L1297&lt;&gt;"",IF($L1297&gt;2013,1,0),"")</f>
        <v>0</v>
      </c>
      <c r="AE1297" s="0" t="n">
        <f aca="false">IF($L1297&lt;&gt;"",1+IF($L1297&gt;2011,1,0)+IF($L1297&gt;2014,1,0),"")</f>
        <v>2</v>
      </c>
      <c r="AF1297" s="0" t="s">
        <v>87</v>
      </c>
      <c r="AG1297" s="0" t="s">
        <v>436</v>
      </c>
      <c r="AH1297" s="0" t="s">
        <v>90</v>
      </c>
      <c r="AI1297" s="0" t="s">
        <v>90</v>
      </c>
      <c r="AJ1297" s="0" t="s">
        <v>90</v>
      </c>
      <c r="AK1297" s="0" t="str">
        <f aca="false">IF(AND($CF1297&lt;&gt;"",IFERROR(INDEX(subsample_country_map!$B:$B,MATCH($CF1297,subsample_country_map!$A:$A,0)),"")&lt;&gt;""),INDEX(subsample_country_map!$B:$B,MATCH($CF1297,subsample_country_map!$A:$A,0)),INDEX(lookup!$AA:$AA,MATCH($A1297,lookup!$A:$A,0)))</f>
        <v>99_NCE</v>
      </c>
      <c r="AL1297" s="0" t="str">
        <f aca="false">IF(AND($CF1297&lt;&gt;"",IFERROR(INDEX(subsample_country_map!$C:$C,MATCH($CF1297,subsample_country_map!$A:$A,0)),"")&lt;&gt;""),INDEX(subsample_country_map!$C:$C,MATCH($CF1297,subsample_country_map!$A:$A,0)),INDEX(lookup!$AB:$AB,MATCH($A1297,lookup!$A:$A,0)))</f>
        <v>99_NCE</v>
      </c>
      <c r="AM1297" s="0" t="str">
        <f aca="false">IF(AND($CF1297&lt;&gt;"",IFERROR(INDEX(subsample_country_map!$D:$D,MATCH($CF1297,subsample_country_map!$A:$A,0)),"")&lt;&gt;""),INDEX(subsample_country_map!$D:$D,MATCH($CF1297,subsample_country_map!$A:$A,0)),INDEX(lookup!$AC:$AC,MATCH($A1297,lookup!$A:$A,0)))</f>
        <v>99_NCE</v>
      </c>
      <c r="AN1297" s="0" t="str">
        <f aca="false">IF(AND($CF1297&lt;&gt;"",IFERROR(INDEX(subsample_country_map!$E:$E,MATCH($CF1297,subsample_country_map!$A:$A,0)),"")&lt;&gt;""),INDEX(subsample_country_map!$E:$E,MATCH($CF1297,subsample_country_map!$A:$A,0)),INDEX(lookup!$AD:$AD,MATCH($A1297,lookup!$A:$A,0)))</f>
        <v>99_NCE</v>
      </c>
      <c r="AO1297" s="0" t="str">
        <f aca="false">INDEX(lookup!$Y:$Y,MATCH($A1297,lookup!$A:$A,0))</f>
        <v>0_published</v>
      </c>
      <c r="AP1297" s="0" t="str">
        <f aca="false">INDEX(lookup!$Z:$Z,MATCH($A1297,lookup!$A:$A,0))</f>
        <v>1_VHB high</v>
      </c>
      <c r="AQ1297" s="0" t="str">
        <f aca="false">INDEX(lookup!$W:$W,MATCH($A1297,lookup!$A:$A,0))</f>
        <v>1_fin/acc/econ</v>
      </c>
      <c r="AS1297" s="0" t="s">
        <v>91</v>
      </c>
      <c r="AT1297" s="0" t="s">
        <v>397</v>
      </c>
      <c r="AU1297" s="0" t="s">
        <v>93</v>
      </c>
      <c r="AV1297" s="0" t="s">
        <v>108</v>
      </c>
      <c r="AX1297" s="0" t="s">
        <v>4721</v>
      </c>
      <c r="BA1297" s="0" t="n">
        <v>13407</v>
      </c>
      <c r="BB1297" s="0" t="s">
        <v>4689</v>
      </c>
      <c r="BC1297" s="0" t="s">
        <v>358</v>
      </c>
      <c r="BD1297" s="0" t="s">
        <v>123</v>
      </c>
      <c r="BE1297" s="0" t="s">
        <v>4698</v>
      </c>
      <c r="BF1297" s="0" t="s">
        <v>4717</v>
      </c>
      <c r="BI1297" s="0" t="s">
        <v>502</v>
      </c>
      <c r="BJ1297" s="0" t="s">
        <v>490</v>
      </c>
      <c r="BK1297" s="0" t="s">
        <v>1146</v>
      </c>
      <c r="BL1297" s="0" t="s">
        <v>4722</v>
      </c>
      <c r="BM1297" s="0" t="s">
        <v>4723</v>
      </c>
      <c r="BN1297" s="0" t="s">
        <v>4720</v>
      </c>
      <c r="BO1297" s="0" t="s">
        <v>754</v>
      </c>
      <c r="BP1297" s="0" t="s">
        <v>4694</v>
      </c>
      <c r="BQ1297" s="0" t="s">
        <v>127</v>
      </c>
      <c r="BT1297" s="0" t="n">
        <v>0</v>
      </c>
      <c r="BU1297" s="0" t="s">
        <v>4695</v>
      </c>
      <c r="BW1297" s="0" t="n">
        <v>2009</v>
      </c>
      <c r="BX1297" s="0" t="n">
        <v>2016</v>
      </c>
      <c r="BY1297" s="0" t="s">
        <v>4696</v>
      </c>
      <c r="BZ1297" s="0" t="n">
        <v>2012.5</v>
      </c>
      <c r="CA1297" s="0" t="n">
        <v>0.125</v>
      </c>
      <c r="CB1297" s="0" t="n">
        <v>0</v>
      </c>
      <c r="CC1297" s="0" t="n">
        <v>1</v>
      </c>
      <c r="CD1297" s="0" t="n">
        <v>0.0130406378232693</v>
      </c>
      <c r="CE1297" s="0" t="n">
        <v>1</v>
      </c>
    </row>
    <row r="1298" customFormat="false" ht="15" hidden="false" customHeight="false" outlineLevel="0" collapsed="false">
      <c r="A1298" s="0" t="s">
        <v>4687</v>
      </c>
      <c r="B1298" s="0" t="n">
        <v>2603</v>
      </c>
      <c r="C1298" s="0" t="n">
        <v>-0.0198598684956619</v>
      </c>
      <c r="D1298" s="0" t="n">
        <v>13407</v>
      </c>
      <c r="E1298" s="0" t="n">
        <f aca="false">IF(ISNUMBER($BA1298),$BA1298,IF(AND(ISNUMBER($D1298),ISNUMBER($BW1298),ISNUMBER($BX1298)),$D1298*($BX1298-$BW1298+1),""))</f>
        <v>13407</v>
      </c>
      <c r="H1298" s="0" t="s">
        <v>118</v>
      </c>
      <c r="I1298" s="0" t="s">
        <v>119</v>
      </c>
      <c r="J1298" s="0" t="n">
        <f aca="false">IF($BW1298&lt;&gt;"",$BW1298,"")</f>
        <v>2009</v>
      </c>
      <c r="K1298" s="0" t="n">
        <f aca="false">IF($BX1298&lt;&gt;"",$BX1298,"")</f>
        <v>2016</v>
      </c>
      <c r="L1298" s="0" t="n">
        <f aca="false">IF(AND(ISNUMBER($BW1298),ISNUMBER($BX1298)),($BW1298+$BX1298)/2,"")</f>
        <v>2012.5</v>
      </c>
      <c r="M1298" s="0" t="n">
        <f aca="false">IF($L1298&lt;&gt;"",$L1298,"")</f>
        <v>2012.5</v>
      </c>
      <c r="N1298" s="0" t="n">
        <f aca="false">IF(AND(ISNUMBER($BW1298),ISNUMBER($BX1298)),MIN(1,MAX(0,($BX1298-2016+1)/($BX1298-$BW1298+1))),"")</f>
        <v>0.125</v>
      </c>
      <c r="O1298" s="0" t="n">
        <f aca="false">IF(AND(ISNUMBER($BW1298),ISNUMBER($BX1298)),MIN(1,MAX(0,($BX1298-2017+1)/($BX1298-$BW1298+1))),"")</f>
        <v>0</v>
      </c>
      <c r="P1298" s="0" t="n">
        <f aca="false">IF(AND(ISNUMBER($BW1298),ISNUMBER($BX1298)),MIN(1,MAX(0,($BX1298-2018+1)/($BX1298-$BW1298+1))),"")</f>
        <v>0</v>
      </c>
      <c r="Q1298" s="0" t="n">
        <f aca="false">IF(AND(ISNUMBER($BW1298),ISNUMBER($BX1298)),MIN(1,MAX(0,($BX1298-2019+1)/($BX1298-$BW1298+1))),"")</f>
        <v>0</v>
      </c>
      <c r="R1298" s="0" t="n">
        <f aca="false">IF(AND(ISNUMBER($BW1298),ISNUMBER($BX1298)),MIN(1,MAX(0,($BX1298-2016+1)/($BX1298-$BW1298+1))),"")</f>
        <v>0.125</v>
      </c>
      <c r="S1298" s="0" t="n">
        <f aca="false">IF($L1298&lt;&gt;"",IF($L1298&gt;=2015.5,1,0),"")</f>
        <v>0</v>
      </c>
      <c r="T1298" s="0" t="n">
        <f aca="false">IF($L1298&lt;&gt;"",IF($L1298&gt;=2016,1,0),"")</f>
        <v>0</v>
      </c>
      <c r="U1298" s="0" t="n">
        <f aca="false">IF(ISNUMBER($BX1298),IF($BX1298&gt;=2016,1,0),"")</f>
        <v>1</v>
      </c>
      <c r="V1298" s="0" t="n">
        <f aca="false">IF(ISNUMBER($BW1298),IF($BW1298&gt;=2016,1,0),"")</f>
        <v>0</v>
      </c>
      <c r="W1298" s="0" t="str">
        <f aca="false">IF(AND(ISNUMBER($BW1298),ISNUMBER($BX1298)),IF($BW1298&gt;=2016,"post-only",IF($BX1298&lt;2016,"pre-only","mixed")),"")</f>
        <v>mixed</v>
      </c>
      <c r="X1298" s="0" t="n">
        <f aca="false">IF(AND(ISNUMBER($BW1298),ISNUMBER($BX1298)),MIN(1,MAX(0,($BX1298-2017+1)/($BX1298-$BW1298+1))),"")</f>
        <v>0</v>
      </c>
      <c r="Y1298" s="0" t="n">
        <f aca="false">IF(AND(ISNUMBER($BW1298),ISNUMBER($BX1298)),MIN(1,MAX(0,($BX1298-2018+1)/($BX1298-$BW1298+1))),"")</f>
        <v>0</v>
      </c>
      <c r="Z1298" s="0" t="n">
        <f aca="false">IF(AND(ISNUMBER($BW1298),ISNUMBER($BX1298)),MIN(1,MAX(0,($BX1298-2019+1)/($BX1298-$BW1298+1))),"")</f>
        <v>0</v>
      </c>
      <c r="AA1298" s="0" t="n">
        <f aca="false">IF(ISNUMBER($BX1298),IF($BX1298&gt;=2017,1,0),"")</f>
        <v>0</v>
      </c>
      <c r="AB1298" s="0" t="n">
        <f aca="false">IF(ISNUMBER($BX1298),IF($BX1298&gt;=2018,1,0),"")</f>
        <v>0</v>
      </c>
      <c r="AC1298" s="0" t="n">
        <f aca="false">IF(ISNUMBER($BX1298),IF($BX1298&gt;=2019,1,0),"")</f>
        <v>0</v>
      </c>
      <c r="AD1298" s="0" t="n">
        <f aca="false">IF($L1298&lt;&gt;"",IF($L1298&gt;2013,1,0),"")</f>
        <v>0</v>
      </c>
      <c r="AE1298" s="0" t="n">
        <f aca="false">IF($L1298&lt;&gt;"",1+IF($L1298&gt;2011,1,0)+IF($L1298&gt;2014,1,0),"")</f>
        <v>2</v>
      </c>
      <c r="AF1298" s="0" t="s">
        <v>87</v>
      </c>
      <c r="AG1298" s="0" t="s">
        <v>436</v>
      </c>
      <c r="AH1298" s="0" t="s">
        <v>90</v>
      </c>
      <c r="AI1298" s="0" t="s">
        <v>90</v>
      </c>
      <c r="AJ1298" s="0" t="s">
        <v>90</v>
      </c>
      <c r="AK1298" s="0" t="str">
        <f aca="false">IF(AND($CF1298&lt;&gt;"",IFERROR(INDEX(subsample_country_map!$B:$B,MATCH($CF1298,subsample_country_map!$A:$A,0)),"")&lt;&gt;""),INDEX(subsample_country_map!$B:$B,MATCH($CF1298,subsample_country_map!$A:$A,0)),INDEX(lookup!$AA:$AA,MATCH($A1298,lookup!$A:$A,0)))</f>
        <v>99_NCE</v>
      </c>
      <c r="AL1298" s="0" t="str">
        <f aca="false">IF(AND($CF1298&lt;&gt;"",IFERROR(INDEX(subsample_country_map!$C:$C,MATCH($CF1298,subsample_country_map!$A:$A,0)),"")&lt;&gt;""),INDEX(subsample_country_map!$C:$C,MATCH($CF1298,subsample_country_map!$A:$A,0)),INDEX(lookup!$AB:$AB,MATCH($A1298,lookup!$A:$A,0)))</f>
        <v>99_NCE</v>
      </c>
      <c r="AM1298" s="0" t="str">
        <f aca="false">IF(AND($CF1298&lt;&gt;"",IFERROR(INDEX(subsample_country_map!$D:$D,MATCH($CF1298,subsample_country_map!$A:$A,0)),"")&lt;&gt;""),INDEX(subsample_country_map!$D:$D,MATCH($CF1298,subsample_country_map!$A:$A,0)),INDEX(lookup!$AC:$AC,MATCH($A1298,lookup!$A:$A,0)))</f>
        <v>99_NCE</v>
      </c>
      <c r="AN1298" s="0" t="str">
        <f aca="false">IF(AND($CF1298&lt;&gt;"",IFERROR(INDEX(subsample_country_map!$E:$E,MATCH($CF1298,subsample_country_map!$A:$A,0)),"")&lt;&gt;""),INDEX(subsample_country_map!$E:$E,MATCH($CF1298,subsample_country_map!$A:$A,0)),INDEX(lookup!$AD:$AD,MATCH($A1298,lookup!$A:$A,0)))</f>
        <v>99_NCE</v>
      </c>
      <c r="AO1298" s="0" t="str">
        <f aca="false">INDEX(lookup!$Y:$Y,MATCH($A1298,lookup!$A:$A,0))</f>
        <v>0_published</v>
      </c>
      <c r="AP1298" s="0" t="str">
        <f aca="false">INDEX(lookup!$Z:$Z,MATCH($A1298,lookup!$A:$A,0))</f>
        <v>1_VHB high</v>
      </c>
      <c r="AQ1298" s="0" t="str">
        <f aca="false">INDEX(lookup!$W:$W,MATCH($A1298,lookup!$A:$A,0))</f>
        <v>1_fin/acc/econ</v>
      </c>
      <c r="AS1298" s="0" t="s">
        <v>91</v>
      </c>
      <c r="AT1298" s="0" t="s">
        <v>111</v>
      </c>
      <c r="AU1298" s="0" t="s">
        <v>93</v>
      </c>
      <c r="AV1298" s="0" t="s">
        <v>1951</v>
      </c>
      <c r="AX1298" s="0" t="s">
        <v>2995</v>
      </c>
      <c r="BA1298" s="0" t="n">
        <v>13407</v>
      </c>
      <c r="BB1298" s="0" t="s">
        <v>4689</v>
      </c>
      <c r="BC1298" s="0" t="s">
        <v>358</v>
      </c>
      <c r="BD1298" s="0" t="s">
        <v>123</v>
      </c>
      <c r="BE1298" s="0" t="s">
        <v>4698</v>
      </c>
      <c r="BF1298" s="0" t="s">
        <v>4717</v>
      </c>
      <c r="BI1298" s="0" t="s">
        <v>502</v>
      </c>
      <c r="BJ1298" s="0" t="s">
        <v>494</v>
      </c>
      <c r="BK1298" s="0" t="s">
        <v>1146</v>
      </c>
      <c r="BL1298" s="0" t="s">
        <v>4724</v>
      </c>
      <c r="BM1298" s="0" t="s">
        <v>4719</v>
      </c>
      <c r="BN1298" s="0" t="s">
        <v>4720</v>
      </c>
      <c r="BO1298" s="0" t="s">
        <v>754</v>
      </c>
      <c r="BP1298" s="0" t="s">
        <v>4694</v>
      </c>
      <c r="BQ1298" s="0" t="s">
        <v>127</v>
      </c>
      <c r="BT1298" s="0" t="n">
        <v>0</v>
      </c>
      <c r="BU1298" s="0" t="s">
        <v>4695</v>
      </c>
      <c r="BW1298" s="0" t="n">
        <v>2009</v>
      </c>
      <c r="BX1298" s="0" t="n">
        <v>2016</v>
      </c>
      <c r="BY1298" s="0" t="s">
        <v>4696</v>
      </c>
      <c r="BZ1298" s="0" t="n">
        <v>2012.5</v>
      </c>
      <c r="CA1298" s="0" t="n">
        <v>0.125</v>
      </c>
      <c r="CB1298" s="0" t="n">
        <v>0</v>
      </c>
      <c r="CC1298" s="0" t="n">
        <v>1</v>
      </c>
      <c r="CD1298" s="0" t="n">
        <v>-0.0198624801196114</v>
      </c>
      <c r="CE1298" s="0" t="n">
        <v>1</v>
      </c>
    </row>
    <row r="1299" customFormat="false" ht="15" hidden="false" customHeight="false" outlineLevel="0" collapsed="false">
      <c r="A1299" s="0" t="s">
        <v>4687</v>
      </c>
      <c r="B1299" s="0" t="n">
        <v>2604</v>
      </c>
      <c r="C1299" s="0" t="n">
        <v>0.0135579468950789</v>
      </c>
      <c r="D1299" s="0" t="n">
        <v>13407</v>
      </c>
      <c r="E1299" s="0" t="n">
        <f aca="false">IF(ISNUMBER($BA1299),$BA1299,IF(AND(ISNUMBER($D1299),ISNUMBER($BW1299),ISNUMBER($BX1299)),$D1299*($BX1299-$BW1299+1),""))</f>
        <v>13407</v>
      </c>
      <c r="H1299" s="0" t="s">
        <v>118</v>
      </c>
      <c r="I1299" s="0" t="s">
        <v>119</v>
      </c>
      <c r="J1299" s="0" t="n">
        <f aca="false">IF($BW1299&lt;&gt;"",$BW1299,"")</f>
        <v>2009</v>
      </c>
      <c r="K1299" s="0" t="n">
        <f aca="false">IF($BX1299&lt;&gt;"",$BX1299,"")</f>
        <v>2016</v>
      </c>
      <c r="L1299" s="0" t="n">
        <f aca="false">IF(AND(ISNUMBER($BW1299),ISNUMBER($BX1299)),($BW1299+$BX1299)/2,"")</f>
        <v>2012.5</v>
      </c>
      <c r="M1299" s="0" t="n">
        <f aca="false">IF($L1299&lt;&gt;"",$L1299,"")</f>
        <v>2012.5</v>
      </c>
      <c r="N1299" s="0" t="n">
        <f aca="false">IF(AND(ISNUMBER($BW1299),ISNUMBER($BX1299)),MIN(1,MAX(0,($BX1299-2016+1)/($BX1299-$BW1299+1))),"")</f>
        <v>0.125</v>
      </c>
      <c r="O1299" s="0" t="n">
        <f aca="false">IF(AND(ISNUMBER($BW1299),ISNUMBER($BX1299)),MIN(1,MAX(0,($BX1299-2017+1)/($BX1299-$BW1299+1))),"")</f>
        <v>0</v>
      </c>
      <c r="P1299" s="0" t="n">
        <f aca="false">IF(AND(ISNUMBER($BW1299),ISNUMBER($BX1299)),MIN(1,MAX(0,($BX1299-2018+1)/($BX1299-$BW1299+1))),"")</f>
        <v>0</v>
      </c>
      <c r="Q1299" s="0" t="n">
        <f aca="false">IF(AND(ISNUMBER($BW1299),ISNUMBER($BX1299)),MIN(1,MAX(0,($BX1299-2019+1)/($BX1299-$BW1299+1))),"")</f>
        <v>0</v>
      </c>
      <c r="R1299" s="0" t="n">
        <f aca="false">IF(AND(ISNUMBER($BW1299),ISNUMBER($BX1299)),MIN(1,MAX(0,($BX1299-2016+1)/($BX1299-$BW1299+1))),"")</f>
        <v>0.125</v>
      </c>
      <c r="S1299" s="0" t="n">
        <f aca="false">IF($L1299&lt;&gt;"",IF($L1299&gt;=2015.5,1,0),"")</f>
        <v>0</v>
      </c>
      <c r="T1299" s="0" t="n">
        <f aca="false">IF($L1299&lt;&gt;"",IF($L1299&gt;=2016,1,0),"")</f>
        <v>0</v>
      </c>
      <c r="U1299" s="0" t="n">
        <f aca="false">IF(ISNUMBER($BX1299),IF($BX1299&gt;=2016,1,0),"")</f>
        <v>1</v>
      </c>
      <c r="V1299" s="0" t="n">
        <f aca="false">IF(ISNUMBER($BW1299),IF($BW1299&gt;=2016,1,0),"")</f>
        <v>0</v>
      </c>
      <c r="W1299" s="0" t="str">
        <f aca="false">IF(AND(ISNUMBER($BW1299),ISNUMBER($BX1299)),IF($BW1299&gt;=2016,"post-only",IF($BX1299&lt;2016,"pre-only","mixed")),"")</f>
        <v>mixed</v>
      </c>
      <c r="X1299" s="0" t="n">
        <f aca="false">IF(AND(ISNUMBER($BW1299),ISNUMBER($BX1299)),MIN(1,MAX(0,($BX1299-2017+1)/($BX1299-$BW1299+1))),"")</f>
        <v>0</v>
      </c>
      <c r="Y1299" s="0" t="n">
        <f aca="false">IF(AND(ISNUMBER($BW1299),ISNUMBER($BX1299)),MIN(1,MAX(0,($BX1299-2018+1)/($BX1299-$BW1299+1))),"")</f>
        <v>0</v>
      </c>
      <c r="Z1299" s="0" t="n">
        <f aca="false">IF(AND(ISNUMBER($BW1299),ISNUMBER($BX1299)),MIN(1,MAX(0,($BX1299-2019+1)/($BX1299-$BW1299+1))),"")</f>
        <v>0</v>
      </c>
      <c r="AA1299" s="0" t="n">
        <f aca="false">IF(ISNUMBER($BX1299),IF($BX1299&gt;=2017,1,0),"")</f>
        <v>0</v>
      </c>
      <c r="AB1299" s="0" t="n">
        <f aca="false">IF(ISNUMBER($BX1299),IF($BX1299&gt;=2018,1,0),"")</f>
        <v>0</v>
      </c>
      <c r="AC1299" s="0" t="n">
        <f aca="false">IF(ISNUMBER($BX1299),IF($BX1299&gt;=2019,1,0),"")</f>
        <v>0</v>
      </c>
      <c r="AD1299" s="0" t="n">
        <f aca="false">IF($L1299&lt;&gt;"",IF($L1299&gt;2013,1,0),"")</f>
        <v>0</v>
      </c>
      <c r="AE1299" s="0" t="n">
        <f aca="false">IF($L1299&lt;&gt;"",1+IF($L1299&gt;2011,1,0)+IF($L1299&gt;2014,1,0),"")</f>
        <v>2</v>
      </c>
      <c r="AF1299" s="0" t="s">
        <v>87</v>
      </c>
      <c r="AG1299" s="0" t="s">
        <v>436</v>
      </c>
      <c r="AH1299" s="0" t="s">
        <v>90</v>
      </c>
      <c r="AI1299" s="0" t="s">
        <v>90</v>
      </c>
      <c r="AJ1299" s="0" t="s">
        <v>90</v>
      </c>
      <c r="AK1299" s="0" t="str">
        <f aca="false">IF(AND($CF1299&lt;&gt;"",IFERROR(INDEX(subsample_country_map!$B:$B,MATCH($CF1299,subsample_country_map!$A:$A,0)),"")&lt;&gt;""),INDEX(subsample_country_map!$B:$B,MATCH($CF1299,subsample_country_map!$A:$A,0)),INDEX(lookup!$AA:$AA,MATCH($A1299,lookup!$A:$A,0)))</f>
        <v>99_NCE</v>
      </c>
      <c r="AL1299" s="0" t="str">
        <f aca="false">IF(AND($CF1299&lt;&gt;"",IFERROR(INDEX(subsample_country_map!$C:$C,MATCH($CF1299,subsample_country_map!$A:$A,0)),"")&lt;&gt;""),INDEX(subsample_country_map!$C:$C,MATCH($CF1299,subsample_country_map!$A:$A,0)),INDEX(lookup!$AB:$AB,MATCH($A1299,lookup!$A:$A,0)))</f>
        <v>99_NCE</v>
      </c>
      <c r="AM1299" s="0" t="str">
        <f aca="false">IF(AND($CF1299&lt;&gt;"",IFERROR(INDEX(subsample_country_map!$D:$D,MATCH($CF1299,subsample_country_map!$A:$A,0)),"")&lt;&gt;""),INDEX(subsample_country_map!$D:$D,MATCH($CF1299,subsample_country_map!$A:$A,0)),INDEX(lookup!$AC:$AC,MATCH($A1299,lookup!$A:$A,0)))</f>
        <v>99_NCE</v>
      </c>
      <c r="AN1299" s="0" t="str">
        <f aca="false">IF(AND($CF1299&lt;&gt;"",IFERROR(INDEX(subsample_country_map!$E:$E,MATCH($CF1299,subsample_country_map!$A:$A,0)),"")&lt;&gt;""),INDEX(subsample_country_map!$E:$E,MATCH($CF1299,subsample_country_map!$A:$A,0)),INDEX(lookup!$AD:$AD,MATCH($A1299,lookup!$A:$A,0)))</f>
        <v>99_NCE</v>
      </c>
      <c r="AO1299" s="0" t="str">
        <f aca="false">INDEX(lookup!$Y:$Y,MATCH($A1299,lookup!$A:$A,0))</f>
        <v>0_published</v>
      </c>
      <c r="AP1299" s="0" t="str">
        <f aca="false">INDEX(lookup!$Z:$Z,MATCH($A1299,lookup!$A:$A,0))</f>
        <v>1_VHB high</v>
      </c>
      <c r="AQ1299" s="0" t="str">
        <f aca="false">INDEX(lookup!$W:$W,MATCH($A1299,lookup!$A:$A,0))</f>
        <v>1_fin/acc/econ</v>
      </c>
      <c r="AS1299" s="0" t="s">
        <v>91</v>
      </c>
      <c r="AT1299" s="0" t="s">
        <v>397</v>
      </c>
      <c r="AU1299" s="0" t="s">
        <v>93</v>
      </c>
      <c r="AV1299" s="0" t="s">
        <v>2337</v>
      </c>
      <c r="AX1299" s="0" t="s">
        <v>4725</v>
      </c>
      <c r="BA1299" s="0" t="n">
        <v>13407</v>
      </c>
      <c r="BB1299" s="0" t="s">
        <v>4689</v>
      </c>
      <c r="BC1299" s="0" t="s">
        <v>358</v>
      </c>
      <c r="BD1299" s="0" t="s">
        <v>123</v>
      </c>
      <c r="BE1299" s="0" t="s">
        <v>4698</v>
      </c>
      <c r="BF1299" s="0" t="s">
        <v>4717</v>
      </c>
      <c r="BI1299" s="0" t="s">
        <v>502</v>
      </c>
      <c r="BJ1299" s="0" t="s">
        <v>494</v>
      </c>
      <c r="BK1299" s="0" t="s">
        <v>1146</v>
      </c>
      <c r="BL1299" s="0" t="s">
        <v>4726</v>
      </c>
      <c r="BM1299" s="0" t="s">
        <v>4723</v>
      </c>
      <c r="BN1299" s="0" t="s">
        <v>4720</v>
      </c>
      <c r="BO1299" s="0" t="s">
        <v>754</v>
      </c>
      <c r="BP1299" s="0" t="s">
        <v>4694</v>
      </c>
      <c r="BQ1299" s="0" t="s">
        <v>127</v>
      </c>
      <c r="BT1299" s="0" t="n">
        <v>0</v>
      </c>
      <c r="BU1299" s="0" t="s">
        <v>4695</v>
      </c>
      <c r="BW1299" s="0" t="n">
        <v>2009</v>
      </c>
      <c r="BX1299" s="0" t="n">
        <v>2016</v>
      </c>
      <c r="BY1299" s="0" t="s">
        <v>4696</v>
      </c>
      <c r="BZ1299" s="0" t="n">
        <v>2012.5</v>
      </c>
      <c r="CA1299" s="0" t="n">
        <v>0.125</v>
      </c>
      <c r="CB1299" s="0" t="n">
        <v>0</v>
      </c>
      <c r="CC1299" s="0" t="n">
        <v>1</v>
      </c>
      <c r="CD1299" s="0" t="n">
        <v>0.0135587777179303</v>
      </c>
      <c r="CE1299" s="0" t="n">
        <v>1</v>
      </c>
    </row>
    <row r="1300" customFormat="false" ht="15" hidden="false" customHeight="false" outlineLevel="0" collapsed="false">
      <c r="A1300" s="0" t="s">
        <v>4687</v>
      </c>
      <c r="B1300" s="0" t="n">
        <v>2605</v>
      </c>
      <c r="C1300" s="0" t="n">
        <v>-0.0218665074980235</v>
      </c>
      <c r="D1300" s="0" t="n">
        <v>5900</v>
      </c>
      <c r="E1300" s="0" t="n">
        <f aca="false">IF(ISNUMBER($BA1300),$BA1300,IF(AND(ISNUMBER($D1300),ISNUMBER($BW1300),ISNUMBER($BX1300)),$D1300*($BX1300-$BW1300+1),""))</f>
        <v>5900</v>
      </c>
      <c r="H1300" s="0" t="s">
        <v>118</v>
      </c>
      <c r="I1300" s="0" t="s">
        <v>119</v>
      </c>
      <c r="J1300" s="0" t="n">
        <f aca="false">IF($BW1300&lt;&gt;"",$BW1300,"")</f>
        <v>2009</v>
      </c>
      <c r="K1300" s="0" t="n">
        <f aca="false">IF($BX1300&lt;&gt;"",$BX1300,"")</f>
        <v>2016</v>
      </c>
      <c r="L1300" s="0" t="n">
        <f aca="false">IF(AND(ISNUMBER($BW1300),ISNUMBER($BX1300)),($BW1300+$BX1300)/2,"")</f>
        <v>2012.5</v>
      </c>
      <c r="M1300" s="0" t="n">
        <f aca="false">IF($L1300&lt;&gt;"",$L1300,"")</f>
        <v>2012.5</v>
      </c>
      <c r="N1300" s="0" t="n">
        <f aca="false">IF(AND(ISNUMBER($BW1300),ISNUMBER($BX1300)),MIN(1,MAX(0,($BX1300-2016+1)/($BX1300-$BW1300+1))),"")</f>
        <v>0.125</v>
      </c>
      <c r="O1300" s="0" t="n">
        <f aca="false">IF(AND(ISNUMBER($BW1300),ISNUMBER($BX1300)),MIN(1,MAX(0,($BX1300-2017+1)/($BX1300-$BW1300+1))),"")</f>
        <v>0</v>
      </c>
      <c r="P1300" s="0" t="n">
        <f aca="false">IF(AND(ISNUMBER($BW1300),ISNUMBER($BX1300)),MIN(1,MAX(0,($BX1300-2018+1)/($BX1300-$BW1300+1))),"")</f>
        <v>0</v>
      </c>
      <c r="Q1300" s="0" t="n">
        <f aca="false">IF(AND(ISNUMBER($BW1300),ISNUMBER($BX1300)),MIN(1,MAX(0,($BX1300-2019+1)/($BX1300-$BW1300+1))),"")</f>
        <v>0</v>
      </c>
      <c r="R1300" s="0" t="n">
        <f aca="false">IF(AND(ISNUMBER($BW1300),ISNUMBER($BX1300)),MIN(1,MAX(0,($BX1300-2016+1)/($BX1300-$BW1300+1))),"")</f>
        <v>0.125</v>
      </c>
      <c r="S1300" s="0" t="n">
        <f aca="false">IF($L1300&lt;&gt;"",IF($L1300&gt;=2015.5,1,0),"")</f>
        <v>0</v>
      </c>
      <c r="T1300" s="0" t="n">
        <f aca="false">IF($L1300&lt;&gt;"",IF($L1300&gt;=2016,1,0),"")</f>
        <v>0</v>
      </c>
      <c r="U1300" s="0" t="n">
        <f aca="false">IF(ISNUMBER($BX1300),IF($BX1300&gt;=2016,1,0),"")</f>
        <v>1</v>
      </c>
      <c r="V1300" s="0" t="n">
        <f aca="false">IF(ISNUMBER($BW1300),IF($BW1300&gt;=2016,1,0),"")</f>
        <v>0</v>
      </c>
      <c r="W1300" s="0" t="str">
        <f aca="false">IF(AND(ISNUMBER($BW1300),ISNUMBER($BX1300)),IF($BW1300&gt;=2016,"post-only",IF($BX1300&lt;2016,"pre-only","mixed")),"")</f>
        <v>mixed</v>
      </c>
      <c r="X1300" s="0" t="n">
        <f aca="false">IF(AND(ISNUMBER($BW1300),ISNUMBER($BX1300)),MIN(1,MAX(0,($BX1300-2017+1)/($BX1300-$BW1300+1))),"")</f>
        <v>0</v>
      </c>
      <c r="Y1300" s="0" t="n">
        <f aca="false">IF(AND(ISNUMBER($BW1300),ISNUMBER($BX1300)),MIN(1,MAX(0,($BX1300-2018+1)/($BX1300-$BW1300+1))),"")</f>
        <v>0</v>
      </c>
      <c r="Z1300" s="0" t="n">
        <f aca="false">IF(AND(ISNUMBER($BW1300),ISNUMBER($BX1300)),MIN(1,MAX(0,($BX1300-2019+1)/($BX1300-$BW1300+1))),"")</f>
        <v>0</v>
      </c>
      <c r="AA1300" s="0" t="n">
        <f aca="false">IF(ISNUMBER($BX1300),IF($BX1300&gt;=2017,1,0),"")</f>
        <v>0</v>
      </c>
      <c r="AB1300" s="0" t="n">
        <f aca="false">IF(ISNUMBER($BX1300),IF($BX1300&gt;=2018,1,0),"")</f>
        <v>0</v>
      </c>
      <c r="AC1300" s="0" t="n">
        <f aca="false">IF(ISNUMBER($BX1300),IF($BX1300&gt;=2019,1,0),"")</f>
        <v>0</v>
      </c>
      <c r="AD1300" s="0" t="n">
        <f aca="false">IF($L1300&lt;&gt;"",IF($L1300&gt;2013,1,0),"")</f>
        <v>0</v>
      </c>
      <c r="AE1300" s="0" t="n">
        <f aca="false">IF($L1300&lt;&gt;"",1+IF($L1300&gt;2011,1,0)+IF($L1300&gt;2014,1,0),"")</f>
        <v>2</v>
      </c>
      <c r="AF1300" s="0" t="s">
        <v>87</v>
      </c>
      <c r="AG1300" s="0" t="s">
        <v>436</v>
      </c>
      <c r="AH1300" s="0" t="s">
        <v>90</v>
      </c>
      <c r="AI1300" s="0" t="s">
        <v>90</v>
      </c>
      <c r="AJ1300" s="0" t="s">
        <v>90</v>
      </c>
      <c r="AK1300" s="0" t="str">
        <f aca="false">IF(AND($CF1300&lt;&gt;"",IFERROR(INDEX(subsample_country_map!$B:$B,MATCH($CF1300,subsample_country_map!$A:$A,0)),"")&lt;&gt;""),INDEX(subsample_country_map!$B:$B,MATCH($CF1300,subsample_country_map!$A:$A,0)),INDEX(lookup!$AA:$AA,MATCH($A1300,lookup!$A:$A,0)))</f>
        <v>99_NCE</v>
      </c>
      <c r="AL1300" s="0" t="str">
        <f aca="false">IF(AND($CF1300&lt;&gt;"",IFERROR(INDEX(subsample_country_map!$C:$C,MATCH($CF1300,subsample_country_map!$A:$A,0)),"")&lt;&gt;""),INDEX(subsample_country_map!$C:$C,MATCH($CF1300,subsample_country_map!$A:$A,0)),INDEX(lookup!$AB:$AB,MATCH($A1300,lookup!$A:$A,0)))</f>
        <v>99_NCE</v>
      </c>
      <c r="AM1300" s="0" t="str">
        <f aca="false">IF(AND($CF1300&lt;&gt;"",IFERROR(INDEX(subsample_country_map!$D:$D,MATCH($CF1300,subsample_country_map!$A:$A,0)),"")&lt;&gt;""),INDEX(subsample_country_map!$D:$D,MATCH($CF1300,subsample_country_map!$A:$A,0)),INDEX(lookup!$AC:$AC,MATCH($A1300,lookup!$A:$A,0)))</f>
        <v>99_NCE</v>
      </c>
      <c r="AN1300" s="0" t="str">
        <f aca="false">IF(AND($CF1300&lt;&gt;"",IFERROR(INDEX(subsample_country_map!$E:$E,MATCH($CF1300,subsample_country_map!$A:$A,0)),"")&lt;&gt;""),INDEX(subsample_country_map!$E:$E,MATCH($CF1300,subsample_country_map!$A:$A,0)),INDEX(lookup!$AD:$AD,MATCH($A1300,lookup!$A:$A,0)))</f>
        <v>99_NCE</v>
      </c>
      <c r="AO1300" s="0" t="str">
        <f aca="false">INDEX(lookup!$Y:$Y,MATCH($A1300,lookup!$A:$A,0))</f>
        <v>0_published</v>
      </c>
      <c r="AP1300" s="0" t="str">
        <f aca="false">INDEX(lookup!$Z:$Z,MATCH($A1300,lookup!$A:$A,0))</f>
        <v>1_VHB high</v>
      </c>
      <c r="AQ1300" s="0" t="str">
        <f aca="false">INDEX(lookup!$W:$W,MATCH($A1300,lookup!$A:$A,0))</f>
        <v>1_fin/acc/econ</v>
      </c>
      <c r="AS1300" s="0" t="s">
        <v>91</v>
      </c>
      <c r="AT1300" s="0" t="s">
        <v>111</v>
      </c>
      <c r="AU1300" s="0" t="s">
        <v>93</v>
      </c>
      <c r="AV1300" s="0" t="s">
        <v>4727</v>
      </c>
      <c r="AX1300" s="0" t="s">
        <v>4728</v>
      </c>
      <c r="BA1300" s="0" t="n">
        <v>5900</v>
      </c>
      <c r="BB1300" s="0" t="s">
        <v>4689</v>
      </c>
      <c r="BC1300" s="0" t="s">
        <v>358</v>
      </c>
      <c r="BD1300" s="0" t="s">
        <v>123</v>
      </c>
      <c r="BE1300" s="0" t="s">
        <v>4698</v>
      </c>
      <c r="BF1300" s="0" t="s">
        <v>4729</v>
      </c>
      <c r="BI1300" s="0" t="s">
        <v>502</v>
      </c>
      <c r="BJ1300" s="0" t="s">
        <v>3591</v>
      </c>
      <c r="BK1300" s="0" t="s">
        <v>1146</v>
      </c>
      <c r="BL1300" s="0" t="s">
        <v>4730</v>
      </c>
      <c r="BM1300" s="0" t="s">
        <v>4719</v>
      </c>
      <c r="BN1300" s="0" t="s">
        <v>4720</v>
      </c>
      <c r="BO1300" s="0" t="s">
        <v>754</v>
      </c>
      <c r="BP1300" s="0" t="s">
        <v>4694</v>
      </c>
      <c r="BQ1300" s="0" t="s">
        <v>127</v>
      </c>
      <c r="BT1300" s="0" t="n">
        <v>0</v>
      </c>
      <c r="BU1300" s="0" t="s">
        <v>4695</v>
      </c>
      <c r="BW1300" s="0" t="n">
        <v>2009</v>
      </c>
      <c r="BX1300" s="0" t="n">
        <v>2016</v>
      </c>
      <c r="BY1300" s="0" t="s">
        <v>4696</v>
      </c>
      <c r="BZ1300" s="0" t="n">
        <v>2012.5</v>
      </c>
      <c r="CA1300" s="0" t="n">
        <v>0.125</v>
      </c>
      <c r="CB1300" s="0" t="n">
        <v>0</v>
      </c>
      <c r="CC1300" s="0" t="n">
        <v>1</v>
      </c>
      <c r="CD1300" s="0" t="n">
        <v>-0.0218699936124121</v>
      </c>
      <c r="CE1300" s="0" t="n">
        <v>1</v>
      </c>
    </row>
    <row r="1301" customFormat="false" ht="15" hidden="false" customHeight="false" outlineLevel="0" collapsed="false">
      <c r="A1301" s="0" t="s">
        <v>4687</v>
      </c>
      <c r="B1301" s="0" t="n">
        <v>2606</v>
      </c>
      <c r="C1301" s="0" t="n">
        <v>0.0153604790661345</v>
      </c>
      <c r="D1301" s="0" t="n">
        <v>5900</v>
      </c>
      <c r="E1301" s="0" t="n">
        <f aca="false">IF(ISNUMBER($BA1301),$BA1301,IF(AND(ISNUMBER($D1301),ISNUMBER($BW1301),ISNUMBER($BX1301)),$D1301*($BX1301-$BW1301+1),""))</f>
        <v>5900</v>
      </c>
      <c r="H1301" s="0" t="s">
        <v>118</v>
      </c>
      <c r="I1301" s="0" t="s">
        <v>119</v>
      </c>
      <c r="J1301" s="0" t="n">
        <f aca="false">IF($BW1301&lt;&gt;"",$BW1301,"")</f>
        <v>2009</v>
      </c>
      <c r="K1301" s="0" t="n">
        <f aca="false">IF($BX1301&lt;&gt;"",$BX1301,"")</f>
        <v>2016</v>
      </c>
      <c r="L1301" s="0" t="n">
        <f aca="false">IF(AND(ISNUMBER($BW1301),ISNUMBER($BX1301)),($BW1301+$BX1301)/2,"")</f>
        <v>2012.5</v>
      </c>
      <c r="M1301" s="0" t="n">
        <f aca="false">IF($L1301&lt;&gt;"",$L1301,"")</f>
        <v>2012.5</v>
      </c>
      <c r="N1301" s="0" t="n">
        <f aca="false">IF(AND(ISNUMBER($BW1301),ISNUMBER($BX1301)),MIN(1,MAX(0,($BX1301-2016+1)/($BX1301-$BW1301+1))),"")</f>
        <v>0.125</v>
      </c>
      <c r="O1301" s="0" t="n">
        <f aca="false">IF(AND(ISNUMBER($BW1301),ISNUMBER($BX1301)),MIN(1,MAX(0,($BX1301-2017+1)/($BX1301-$BW1301+1))),"")</f>
        <v>0</v>
      </c>
      <c r="P1301" s="0" t="n">
        <f aca="false">IF(AND(ISNUMBER($BW1301),ISNUMBER($BX1301)),MIN(1,MAX(0,($BX1301-2018+1)/($BX1301-$BW1301+1))),"")</f>
        <v>0</v>
      </c>
      <c r="Q1301" s="0" t="n">
        <f aca="false">IF(AND(ISNUMBER($BW1301),ISNUMBER($BX1301)),MIN(1,MAX(0,($BX1301-2019+1)/($BX1301-$BW1301+1))),"")</f>
        <v>0</v>
      </c>
      <c r="R1301" s="0" t="n">
        <f aca="false">IF(AND(ISNUMBER($BW1301),ISNUMBER($BX1301)),MIN(1,MAX(0,($BX1301-2016+1)/($BX1301-$BW1301+1))),"")</f>
        <v>0.125</v>
      </c>
      <c r="S1301" s="0" t="n">
        <f aca="false">IF($L1301&lt;&gt;"",IF($L1301&gt;=2015.5,1,0),"")</f>
        <v>0</v>
      </c>
      <c r="T1301" s="0" t="n">
        <f aca="false">IF($L1301&lt;&gt;"",IF($L1301&gt;=2016,1,0),"")</f>
        <v>0</v>
      </c>
      <c r="U1301" s="0" t="n">
        <f aca="false">IF(ISNUMBER($BX1301),IF($BX1301&gt;=2016,1,0),"")</f>
        <v>1</v>
      </c>
      <c r="V1301" s="0" t="n">
        <f aca="false">IF(ISNUMBER($BW1301),IF($BW1301&gt;=2016,1,0),"")</f>
        <v>0</v>
      </c>
      <c r="W1301" s="0" t="str">
        <f aca="false">IF(AND(ISNUMBER($BW1301),ISNUMBER($BX1301)),IF($BW1301&gt;=2016,"post-only",IF($BX1301&lt;2016,"pre-only","mixed")),"")</f>
        <v>mixed</v>
      </c>
      <c r="X1301" s="0" t="n">
        <f aca="false">IF(AND(ISNUMBER($BW1301),ISNUMBER($BX1301)),MIN(1,MAX(0,($BX1301-2017+1)/($BX1301-$BW1301+1))),"")</f>
        <v>0</v>
      </c>
      <c r="Y1301" s="0" t="n">
        <f aca="false">IF(AND(ISNUMBER($BW1301),ISNUMBER($BX1301)),MIN(1,MAX(0,($BX1301-2018+1)/($BX1301-$BW1301+1))),"")</f>
        <v>0</v>
      </c>
      <c r="Z1301" s="0" t="n">
        <f aca="false">IF(AND(ISNUMBER($BW1301),ISNUMBER($BX1301)),MIN(1,MAX(0,($BX1301-2019+1)/($BX1301-$BW1301+1))),"")</f>
        <v>0</v>
      </c>
      <c r="AA1301" s="0" t="n">
        <f aca="false">IF(ISNUMBER($BX1301),IF($BX1301&gt;=2017,1,0),"")</f>
        <v>0</v>
      </c>
      <c r="AB1301" s="0" t="n">
        <f aca="false">IF(ISNUMBER($BX1301),IF($BX1301&gt;=2018,1,0),"")</f>
        <v>0</v>
      </c>
      <c r="AC1301" s="0" t="n">
        <f aca="false">IF(ISNUMBER($BX1301),IF($BX1301&gt;=2019,1,0),"")</f>
        <v>0</v>
      </c>
      <c r="AD1301" s="0" t="n">
        <f aca="false">IF($L1301&lt;&gt;"",IF($L1301&gt;2013,1,0),"")</f>
        <v>0</v>
      </c>
      <c r="AE1301" s="0" t="n">
        <f aca="false">IF($L1301&lt;&gt;"",1+IF($L1301&gt;2011,1,0)+IF($L1301&gt;2014,1,0),"")</f>
        <v>2</v>
      </c>
      <c r="AF1301" s="0" t="s">
        <v>87</v>
      </c>
      <c r="AG1301" s="0" t="s">
        <v>436</v>
      </c>
      <c r="AH1301" s="0" t="s">
        <v>90</v>
      </c>
      <c r="AI1301" s="0" t="s">
        <v>90</v>
      </c>
      <c r="AJ1301" s="0" t="s">
        <v>90</v>
      </c>
      <c r="AK1301" s="0" t="str">
        <f aca="false">IF(AND($CF1301&lt;&gt;"",IFERROR(INDEX(subsample_country_map!$B:$B,MATCH($CF1301,subsample_country_map!$A:$A,0)),"")&lt;&gt;""),INDEX(subsample_country_map!$B:$B,MATCH($CF1301,subsample_country_map!$A:$A,0)),INDEX(lookup!$AA:$AA,MATCH($A1301,lookup!$A:$A,0)))</f>
        <v>99_NCE</v>
      </c>
      <c r="AL1301" s="0" t="str">
        <f aca="false">IF(AND($CF1301&lt;&gt;"",IFERROR(INDEX(subsample_country_map!$C:$C,MATCH($CF1301,subsample_country_map!$A:$A,0)),"")&lt;&gt;""),INDEX(subsample_country_map!$C:$C,MATCH($CF1301,subsample_country_map!$A:$A,0)),INDEX(lookup!$AB:$AB,MATCH($A1301,lookup!$A:$A,0)))</f>
        <v>99_NCE</v>
      </c>
      <c r="AM1301" s="0" t="str">
        <f aca="false">IF(AND($CF1301&lt;&gt;"",IFERROR(INDEX(subsample_country_map!$D:$D,MATCH($CF1301,subsample_country_map!$A:$A,0)),"")&lt;&gt;""),INDEX(subsample_country_map!$D:$D,MATCH($CF1301,subsample_country_map!$A:$A,0)),INDEX(lookup!$AC:$AC,MATCH($A1301,lookup!$A:$A,0)))</f>
        <v>99_NCE</v>
      </c>
      <c r="AN1301" s="0" t="str">
        <f aca="false">IF(AND($CF1301&lt;&gt;"",IFERROR(INDEX(subsample_country_map!$E:$E,MATCH($CF1301,subsample_country_map!$A:$A,0)),"")&lt;&gt;""),INDEX(subsample_country_map!$E:$E,MATCH($CF1301,subsample_country_map!$A:$A,0)),INDEX(lookup!$AD:$AD,MATCH($A1301,lookup!$A:$A,0)))</f>
        <v>99_NCE</v>
      </c>
      <c r="AO1301" s="0" t="str">
        <f aca="false">INDEX(lookup!$Y:$Y,MATCH($A1301,lookup!$A:$A,0))</f>
        <v>0_published</v>
      </c>
      <c r="AP1301" s="0" t="str">
        <f aca="false">INDEX(lookup!$Z:$Z,MATCH($A1301,lookup!$A:$A,0))</f>
        <v>1_VHB high</v>
      </c>
      <c r="AQ1301" s="0" t="str">
        <f aca="false">INDEX(lookup!$W:$W,MATCH($A1301,lookup!$A:$A,0))</f>
        <v>1_fin/acc/econ</v>
      </c>
      <c r="AS1301" s="0" t="s">
        <v>91</v>
      </c>
      <c r="AT1301" s="0" t="s">
        <v>397</v>
      </c>
      <c r="AU1301" s="0" t="s">
        <v>93</v>
      </c>
      <c r="AV1301" s="0" t="s">
        <v>4727</v>
      </c>
      <c r="AX1301" s="0" t="s">
        <v>4731</v>
      </c>
      <c r="BA1301" s="0" t="n">
        <v>5900</v>
      </c>
      <c r="BB1301" s="0" t="s">
        <v>4689</v>
      </c>
      <c r="BC1301" s="0" t="s">
        <v>358</v>
      </c>
      <c r="BD1301" s="0" t="s">
        <v>123</v>
      </c>
      <c r="BE1301" s="0" t="s">
        <v>4698</v>
      </c>
      <c r="BF1301" s="0" t="s">
        <v>4729</v>
      </c>
      <c r="BI1301" s="0" t="s">
        <v>502</v>
      </c>
      <c r="BJ1301" s="0" t="s">
        <v>4388</v>
      </c>
      <c r="BK1301" s="0" t="s">
        <v>1146</v>
      </c>
      <c r="BL1301" s="0" t="s">
        <v>4732</v>
      </c>
      <c r="BM1301" s="0" t="s">
        <v>4723</v>
      </c>
      <c r="BN1301" s="0" t="s">
        <v>4720</v>
      </c>
      <c r="BO1301" s="0" t="s">
        <v>754</v>
      </c>
      <c r="BP1301" s="0" t="s">
        <v>4694</v>
      </c>
      <c r="BQ1301" s="0" t="s">
        <v>127</v>
      </c>
      <c r="BT1301" s="0" t="n">
        <v>0</v>
      </c>
      <c r="BU1301" s="0" t="s">
        <v>4695</v>
      </c>
      <c r="BW1301" s="0" t="n">
        <v>2009</v>
      </c>
      <c r="BX1301" s="0" t="n">
        <v>2016</v>
      </c>
      <c r="BY1301" s="0" t="s">
        <v>4696</v>
      </c>
      <c r="BZ1301" s="0" t="n">
        <v>2012.5</v>
      </c>
      <c r="CA1301" s="0" t="n">
        <v>0.125</v>
      </c>
      <c r="CB1301" s="0" t="n">
        <v>0</v>
      </c>
      <c r="CC1301" s="0" t="n">
        <v>1</v>
      </c>
      <c r="CD1301" s="0" t="n">
        <v>0.0153616873097674</v>
      </c>
      <c r="CE1301" s="0" t="n">
        <v>1</v>
      </c>
    </row>
    <row r="1302" customFormat="false" ht="15" hidden="false" customHeight="false" outlineLevel="0" collapsed="false">
      <c r="A1302" s="0" t="s">
        <v>4687</v>
      </c>
      <c r="B1302" s="0" t="n">
        <v>2607</v>
      </c>
      <c r="C1302" s="0" t="n">
        <v>-0.0227771487463486</v>
      </c>
      <c r="D1302" s="0" t="n">
        <v>5900</v>
      </c>
      <c r="E1302" s="0" t="n">
        <f aca="false">IF(ISNUMBER($BA1302),$BA1302,IF(AND(ISNUMBER($D1302),ISNUMBER($BW1302),ISNUMBER($BX1302)),$D1302*($BX1302-$BW1302+1),""))</f>
        <v>5900</v>
      </c>
      <c r="H1302" s="0" t="s">
        <v>118</v>
      </c>
      <c r="I1302" s="0" t="s">
        <v>119</v>
      </c>
      <c r="J1302" s="0" t="n">
        <f aca="false">IF($BW1302&lt;&gt;"",$BW1302,"")</f>
        <v>2009</v>
      </c>
      <c r="K1302" s="0" t="n">
        <f aca="false">IF($BX1302&lt;&gt;"",$BX1302,"")</f>
        <v>2016</v>
      </c>
      <c r="L1302" s="0" t="n">
        <f aca="false">IF(AND(ISNUMBER($BW1302),ISNUMBER($BX1302)),($BW1302+$BX1302)/2,"")</f>
        <v>2012.5</v>
      </c>
      <c r="M1302" s="0" t="n">
        <f aca="false">IF($L1302&lt;&gt;"",$L1302,"")</f>
        <v>2012.5</v>
      </c>
      <c r="N1302" s="0" t="n">
        <f aca="false">IF(AND(ISNUMBER($BW1302),ISNUMBER($BX1302)),MIN(1,MAX(0,($BX1302-2016+1)/($BX1302-$BW1302+1))),"")</f>
        <v>0.125</v>
      </c>
      <c r="O1302" s="0" t="n">
        <f aca="false">IF(AND(ISNUMBER($BW1302),ISNUMBER($BX1302)),MIN(1,MAX(0,($BX1302-2017+1)/($BX1302-$BW1302+1))),"")</f>
        <v>0</v>
      </c>
      <c r="P1302" s="0" t="n">
        <f aca="false">IF(AND(ISNUMBER($BW1302),ISNUMBER($BX1302)),MIN(1,MAX(0,($BX1302-2018+1)/($BX1302-$BW1302+1))),"")</f>
        <v>0</v>
      </c>
      <c r="Q1302" s="0" t="n">
        <f aca="false">IF(AND(ISNUMBER($BW1302),ISNUMBER($BX1302)),MIN(1,MAX(0,($BX1302-2019+1)/($BX1302-$BW1302+1))),"")</f>
        <v>0</v>
      </c>
      <c r="R1302" s="0" t="n">
        <f aca="false">IF(AND(ISNUMBER($BW1302),ISNUMBER($BX1302)),MIN(1,MAX(0,($BX1302-2016+1)/($BX1302-$BW1302+1))),"")</f>
        <v>0.125</v>
      </c>
      <c r="S1302" s="0" t="n">
        <f aca="false">IF($L1302&lt;&gt;"",IF($L1302&gt;=2015.5,1,0),"")</f>
        <v>0</v>
      </c>
      <c r="T1302" s="0" t="n">
        <f aca="false">IF($L1302&lt;&gt;"",IF($L1302&gt;=2016,1,0),"")</f>
        <v>0</v>
      </c>
      <c r="U1302" s="0" t="n">
        <f aca="false">IF(ISNUMBER($BX1302),IF($BX1302&gt;=2016,1,0),"")</f>
        <v>1</v>
      </c>
      <c r="V1302" s="0" t="n">
        <f aca="false">IF(ISNUMBER($BW1302),IF($BW1302&gt;=2016,1,0),"")</f>
        <v>0</v>
      </c>
      <c r="W1302" s="0" t="str">
        <f aca="false">IF(AND(ISNUMBER($BW1302),ISNUMBER($BX1302)),IF($BW1302&gt;=2016,"post-only",IF($BX1302&lt;2016,"pre-only","mixed")),"")</f>
        <v>mixed</v>
      </c>
      <c r="X1302" s="0" t="n">
        <f aca="false">IF(AND(ISNUMBER($BW1302),ISNUMBER($BX1302)),MIN(1,MAX(0,($BX1302-2017+1)/($BX1302-$BW1302+1))),"")</f>
        <v>0</v>
      </c>
      <c r="Y1302" s="0" t="n">
        <f aca="false">IF(AND(ISNUMBER($BW1302),ISNUMBER($BX1302)),MIN(1,MAX(0,($BX1302-2018+1)/($BX1302-$BW1302+1))),"")</f>
        <v>0</v>
      </c>
      <c r="Z1302" s="0" t="n">
        <f aca="false">IF(AND(ISNUMBER($BW1302),ISNUMBER($BX1302)),MIN(1,MAX(0,($BX1302-2019+1)/($BX1302-$BW1302+1))),"")</f>
        <v>0</v>
      </c>
      <c r="AA1302" s="0" t="n">
        <f aca="false">IF(ISNUMBER($BX1302),IF($BX1302&gt;=2017,1,0),"")</f>
        <v>0</v>
      </c>
      <c r="AB1302" s="0" t="n">
        <f aca="false">IF(ISNUMBER($BX1302),IF($BX1302&gt;=2018,1,0),"")</f>
        <v>0</v>
      </c>
      <c r="AC1302" s="0" t="n">
        <f aca="false">IF(ISNUMBER($BX1302),IF($BX1302&gt;=2019,1,0),"")</f>
        <v>0</v>
      </c>
      <c r="AD1302" s="0" t="n">
        <f aca="false">IF($L1302&lt;&gt;"",IF($L1302&gt;2013,1,0),"")</f>
        <v>0</v>
      </c>
      <c r="AE1302" s="0" t="n">
        <f aca="false">IF($L1302&lt;&gt;"",1+IF($L1302&gt;2011,1,0)+IF($L1302&gt;2014,1,0),"")</f>
        <v>2</v>
      </c>
      <c r="AF1302" s="0" t="s">
        <v>87</v>
      </c>
      <c r="AG1302" s="0" t="s">
        <v>436</v>
      </c>
      <c r="AH1302" s="0" t="s">
        <v>90</v>
      </c>
      <c r="AI1302" s="0" t="s">
        <v>90</v>
      </c>
      <c r="AJ1302" s="0" t="s">
        <v>90</v>
      </c>
      <c r="AK1302" s="0" t="str">
        <f aca="false">IF(AND($CF1302&lt;&gt;"",IFERROR(INDEX(subsample_country_map!$B:$B,MATCH($CF1302,subsample_country_map!$A:$A,0)),"")&lt;&gt;""),INDEX(subsample_country_map!$B:$B,MATCH($CF1302,subsample_country_map!$A:$A,0)),INDEX(lookup!$AA:$AA,MATCH($A1302,lookup!$A:$A,0)))</f>
        <v>99_NCE</v>
      </c>
      <c r="AL1302" s="0" t="str">
        <f aca="false">IF(AND($CF1302&lt;&gt;"",IFERROR(INDEX(subsample_country_map!$C:$C,MATCH($CF1302,subsample_country_map!$A:$A,0)),"")&lt;&gt;""),INDEX(subsample_country_map!$C:$C,MATCH($CF1302,subsample_country_map!$A:$A,0)),INDEX(lookup!$AB:$AB,MATCH($A1302,lookup!$A:$A,0)))</f>
        <v>99_NCE</v>
      </c>
      <c r="AM1302" s="0" t="str">
        <f aca="false">IF(AND($CF1302&lt;&gt;"",IFERROR(INDEX(subsample_country_map!$D:$D,MATCH($CF1302,subsample_country_map!$A:$A,0)),"")&lt;&gt;""),INDEX(subsample_country_map!$D:$D,MATCH($CF1302,subsample_country_map!$A:$A,0)),INDEX(lookup!$AC:$AC,MATCH($A1302,lookup!$A:$A,0)))</f>
        <v>99_NCE</v>
      </c>
      <c r="AN1302" s="0" t="str">
        <f aca="false">IF(AND($CF1302&lt;&gt;"",IFERROR(INDEX(subsample_country_map!$E:$E,MATCH($CF1302,subsample_country_map!$A:$A,0)),"")&lt;&gt;""),INDEX(subsample_country_map!$E:$E,MATCH($CF1302,subsample_country_map!$A:$A,0)),INDEX(lookup!$AD:$AD,MATCH($A1302,lookup!$A:$A,0)))</f>
        <v>99_NCE</v>
      </c>
      <c r="AO1302" s="0" t="str">
        <f aca="false">INDEX(lookup!$Y:$Y,MATCH($A1302,lookup!$A:$A,0))</f>
        <v>0_published</v>
      </c>
      <c r="AP1302" s="0" t="str">
        <f aca="false">INDEX(lookup!$Z:$Z,MATCH($A1302,lookup!$A:$A,0))</f>
        <v>1_VHB high</v>
      </c>
      <c r="AQ1302" s="0" t="str">
        <f aca="false">INDEX(lookup!$W:$W,MATCH($A1302,lookup!$A:$A,0))</f>
        <v>1_fin/acc/econ</v>
      </c>
      <c r="AS1302" s="0" t="s">
        <v>91</v>
      </c>
      <c r="AT1302" s="0" t="s">
        <v>111</v>
      </c>
      <c r="AU1302" s="0" t="s">
        <v>93</v>
      </c>
      <c r="AV1302" s="0" t="s">
        <v>4727</v>
      </c>
      <c r="AX1302" s="0" t="s">
        <v>4733</v>
      </c>
      <c r="BA1302" s="0" t="n">
        <v>5900</v>
      </c>
      <c r="BB1302" s="0" t="s">
        <v>4689</v>
      </c>
      <c r="BC1302" s="0" t="s">
        <v>358</v>
      </c>
      <c r="BD1302" s="0" t="s">
        <v>123</v>
      </c>
      <c r="BE1302" s="0" t="s">
        <v>4698</v>
      </c>
      <c r="BF1302" s="0" t="s">
        <v>4729</v>
      </c>
      <c r="BI1302" s="0" t="s">
        <v>502</v>
      </c>
      <c r="BJ1302" s="0" t="s">
        <v>4734</v>
      </c>
      <c r="BK1302" s="0" t="s">
        <v>1146</v>
      </c>
      <c r="BL1302" s="0" t="s">
        <v>4735</v>
      </c>
      <c r="BM1302" s="0" t="s">
        <v>4719</v>
      </c>
      <c r="BN1302" s="0" t="s">
        <v>4720</v>
      </c>
      <c r="BO1302" s="0" t="s">
        <v>754</v>
      </c>
      <c r="BP1302" s="0" t="s">
        <v>4694</v>
      </c>
      <c r="BQ1302" s="0" t="s">
        <v>127</v>
      </c>
      <c r="BT1302" s="0" t="n">
        <v>0</v>
      </c>
      <c r="BU1302" s="0" t="s">
        <v>4695</v>
      </c>
      <c r="BW1302" s="0" t="n">
        <v>2009</v>
      </c>
      <c r="BX1302" s="0" t="n">
        <v>2016</v>
      </c>
      <c r="BY1302" s="0" t="s">
        <v>4696</v>
      </c>
      <c r="BZ1302" s="0" t="n">
        <v>2012.5</v>
      </c>
      <c r="CA1302" s="0" t="n">
        <v>0.125</v>
      </c>
      <c r="CB1302" s="0" t="n">
        <v>0</v>
      </c>
      <c r="CC1302" s="0" t="n">
        <v>1</v>
      </c>
      <c r="CD1302" s="0" t="n">
        <v>-0.0227810888898116</v>
      </c>
      <c r="CE1302" s="0" t="n">
        <v>1</v>
      </c>
    </row>
    <row r="1303" customFormat="false" ht="15" hidden="false" customHeight="false" outlineLevel="0" collapsed="false">
      <c r="A1303" s="0" t="s">
        <v>4687</v>
      </c>
      <c r="B1303" s="0" t="n">
        <v>2608</v>
      </c>
      <c r="C1303" s="0" t="n">
        <v>0.0167920015843451</v>
      </c>
      <c r="D1303" s="0" t="n">
        <v>5900</v>
      </c>
      <c r="E1303" s="0" t="n">
        <f aca="false">IF(ISNUMBER($BA1303),$BA1303,IF(AND(ISNUMBER($D1303),ISNUMBER($BW1303),ISNUMBER($BX1303)),$D1303*($BX1303-$BW1303+1),""))</f>
        <v>5900</v>
      </c>
      <c r="H1303" s="0" t="s">
        <v>118</v>
      </c>
      <c r="I1303" s="0" t="s">
        <v>119</v>
      </c>
      <c r="J1303" s="0" t="n">
        <f aca="false">IF($BW1303&lt;&gt;"",$BW1303,"")</f>
        <v>2009</v>
      </c>
      <c r="K1303" s="0" t="n">
        <f aca="false">IF($BX1303&lt;&gt;"",$BX1303,"")</f>
        <v>2016</v>
      </c>
      <c r="L1303" s="0" t="n">
        <f aca="false">IF(AND(ISNUMBER($BW1303),ISNUMBER($BX1303)),($BW1303+$BX1303)/2,"")</f>
        <v>2012.5</v>
      </c>
      <c r="M1303" s="0" t="n">
        <f aca="false">IF($L1303&lt;&gt;"",$L1303,"")</f>
        <v>2012.5</v>
      </c>
      <c r="N1303" s="0" t="n">
        <f aca="false">IF(AND(ISNUMBER($BW1303),ISNUMBER($BX1303)),MIN(1,MAX(0,($BX1303-2016+1)/($BX1303-$BW1303+1))),"")</f>
        <v>0.125</v>
      </c>
      <c r="O1303" s="0" t="n">
        <f aca="false">IF(AND(ISNUMBER($BW1303),ISNUMBER($BX1303)),MIN(1,MAX(0,($BX1303-2017+1)/($BX1303-$BW1303+1))),"")</f>
        <v>0</v>
      </c>
      <c r="P1303" s="0" t="n">
        <f aca="false">IF(AND(ISNUMBER($BW1303),ISNUMBER($BX1303)),MIN(1,MAX(0,($BX1303-2018+1)/($BX1303-$BW1303+1))),"")</f>
        <v>0</v>
      </c>
      <c r="Q1303" s="0" t="n">
        <f aca="false">IF(AND(ISNUMBER($BW1303),ISNUMBER($BX1303)),MIN(1,MAX(0,($BX1303-2019+1)/($BX1303-$BW1303+1))),"")</f>
        <v>0</v>
      </c>
      <c r="R1303" s="0" t="n">
        <f aca="false">IF(AND(ISNUMBER($BW1303),ISNUMBER($BX1303)),MIN(1,MAX(0,($BX1303-2016+1)/($BX1303-$BW1303+1))),"")</f>
        <v>0.125</v>
      </c>
      <c r="S1303" s="0" t="n">
        <f aca="false">IF($L1303&lt;&gt;"",IF($L1303&gt;=2015.5,1,0),"")</f>
        <v>0</v>
      </c>
      <c r="T1303" s="0" t="n">
        <f aca="false">IF($L1303&lt;&gt;"",IF($L1303&gt;=2016,1,0),"")</f>
        <v>0</v>
      </c>
      <c r="U1303" s="0" t="n">
        <f aca="false">IF(ISNUMBER($BX1303),IF($BX1303&gt;=2016,1,0),"")</f>
        <v>1</v>
      </c>
      <c r="V1303" s="0" t="n">
        <f aca="false">IF(ISNUMBER($BW1303),IF($BW1303&gt;=2016,1,0),"")</f>
        <v>0</v>
      </c>
      <c r="W1303" s="0" t="str">
        <f aca="false">IF(AND(ISNUMBER($BW1303),ISNUMBER($BX1303)),IF($BW1303&gt;=2016,"post-only",IF($BX1303&lt;2016,"pre-only","mixed")),"")</f>
        <v>mixed</v>
      </c>
      <c r="X1303" s="0" t="n">
        <f aca="false">IF(AND(ISNUMBER($BW1303),ISNUMBER($BX1303)),MIN(1,MAX(0,($BX1303-2017+1)/($BX1303-$BW1303+1))),"")</f>
        <v>0</v>
      </c>
      <c r="Y1303" s="0" t="n">
        <f aca="false">IF(AND(ISNUMBER($BW1303),ISNUMBER($BX1303)),MIN(1,MAX(0,($BX1303-2018+1)/($BX1303-$BW1303+1))),"")</f>
        <v>0</v>
      </c>
      <c r="Z1303" s="0" t="n">
        <f aca="false">IF(AND(ISNUMBER($BW1303),ISNUMBER($BX1303)),MIN(1,MAX(0,($BX1303-2019+1)/($BX1303-$BW1303+1))),"")</f>
        <v>0</v>
      </c>
      <c r="AA1303" s="0" t="n">
        <f aca="false">IF(ISNUMBER($BX1303),IF($BX1303&gt;=2017,1,0),"")</f>
        <v>0</v>
      </c>
      <c r="AB1303" s="0" t="n">
        <f aca="false">IF(ISNUMBER($BX1303),IF($BX1303&gt;=2018,1,0),"")</f>
        <v>0</v>
      </c>
      <c r="AC1303" s="0" t="n">
        <f aca="false">IF(ISNUMBER($BX1303),IF($BX1303&gt;=2019,1,0),"")</f>
        <v>0</v>
      </c>
      <c r="AD1303" s="0" t="n">
        <f aca="false">IF($L1303&lt;&gt;"",IF($L1303&gt;2013,1,0),"")</f>
        <v>0</v>
      </c>
      <c r="AE1303" s="0" t="n">
        <f aca="false">IF($L1303&lt;&gt;"",1+IF($L1303&gt;2011,1,0)+IF($L1303&gt;2014,1,0),"")</f>
        <v>2</v>
      </c>
      <c r="AF1303" s="0" t="s">
        <v>87</v>
      </c>
      <c r="AG1303" s="0" t="s">
        <v>436</v>
      </c>
      <c r="AH1303" s="0" t="s">
        <v>90</v>
      </c>
      <c r="AI1303" s="0" t="s">
        <v>90</v>
      </c>
      <c r="AJ1303" s="0" t="s">
        <v>90</v>
      </c>
      <c r="AK1303" s="0" t="str">
        <f aca="false">IF(AND($CF1303&lt;&gt;"",IFERROR(INDEX(subsample_country_map!$B:$B,MATCH($CF1303,subsample_country_map!$A:$A,0)),"")&lt;&gt;""),INDEX(subsample_country_map!$B:$B,MATCH($CF1303,subsample_country_map!$A:$A,0)),INDEX(lookup!$AA:$AA,MATCH($A1303,lookup!$A:$A,0)))</f>
        <v>99_NCE</v>
      </c>
      <c r="AL1303" s="0" t="str">
        <f aca="false">IF(AND($CF1303&lt;&gt;"",IFERROR(INDEX(subsample_country_map!$C:$C,MATCH($CF1303,subsample_country_map!$A:$A,0)),"")&lt;&gt;""),INDEX(subsample_country_map!$C:$C,MATCH($CF1303,subsample_country_map!$A:$A,0)),INDEX(lookup!$AB:$AB,MATCH($A1303,lookup!$A:$A,0)))</f>
        <v>99_NCE</v>
      </c>
      <c r="AM1303" s="0" t="str">
        <f aca="false">IF(AND($CF1303&lt;&gt;"",IFERROR(INDEX(subsample_country_map!$D:$D,MATCH($CF1303,subsample_country_map!$A:$A,0)),"")&lt;&gt;""),INDEX(subsample_country_map!$D:$D,MATCH($CF1303,subsample_country_map!$A:$A,0)),INDEX(lookup!$AC:$AC,MATCH($A1303,lookup!$A:$A,0)))</f>
        <v>99_NCE</v>
      </c>
      <c r="AN1303" s="0" t="str">
        <f aca="false">IF(AND($CF1303&lt;&gt;"",IFERROR(INDEX(subsample_country_map!$E:$E,MATCH($CF1303,subsample_country_map!$A:$A,0)),"")&lt;&gt;""),INDEX(subsample_country_map!$E:$E,MATCH($CF1303,subsample_country_map!$A:$A,0)),INDEX(lookup!$AD:$AD,MATCH($A1303,lookup!$A:$A,0)))</f>
        <v>99_NCE</v>
      </c>
      <c r="AO1303" s="0" t="str">
        <f aca="false">INDEX(lookup!$Y:$Y,MATCH($A1303,lookup!$A:$A,0))</f>
        <v>0_published</v>
      </c>
      <c r="AP1303" s="0" t="str">
        <f aca="false">INDEX(lookup!$Z:$Z,MATCH($A1303,lookup!$A:$A,0))</f>
        <v>1_VHB high</v>
      </c>
      <c r="AQ1303" s="0" t="str">
        <f aca="false">INDEX(lookup!$W:$W,MATCH($A1303,lookup!$A:$A,0))</f>
        <v>1_fin/acc/econ</v>
      </c>
      <c r="AS1303" s="0" t="s">
        <v>91</v>
      </c>
      <c r="AT1303" s="0" t="s">
        <v>397</v>
      </c>
      <c r="AU1303" s="0" t="s">
        <v>93</v>
      </c>
      <c r="AV1303" s="0" t="s">
        <v>1951</v>
      </c>
      <c r="AX1303" s="0" t="s">
        <v>1156</v>
      </c>
      <c r="BA1303" s="0" t="n">
        <v>5900</v>
      </c>
      <c r="BB1303" s="0" t="s">
        <v>4689</v>
      </c>
      <c r="BC1303" s="0" t="s">
        <v>358</v>
      </c>
      <c r="BD1303" s="0" t="s">
        <v>123</v>
      </c>
      <c r="BE1303" s="0" t="s">
        <v>4698</v>
      </c>
      <c r="BF1303" s="0" t="s">
        <v>4729</v>
      </c>
      <c r="BI1303" s="0" t="s">
        <v>502</v>
      </c>
      <c r="BJ1303" s="0" t="s">
        <v>4734</v>
      </c>
      <c r="BK1303" s="0" t="s">
        <v>1146</v>
      </c>
      <c r="BL1303" s="0" t="s">
        <v>4736</v>
      </c>
      <c r="BM1303" s="0" t="s">
        <v>4723</v>
      </c>
      <c r="BN1303" s="0" t="s">
        <v>4720</v>
      </c>
      <c r="BO1303" s="0" t="s">
        <v>754</v>
      </c>
      <c r="BP1303" s="0" t="s">
        <v>4694</v>
      </c>
      <c r="BQ1303" s="0" t="s">
        <v>127</v>
      </c>
      <c r="BT1303" s="0" t="n">
        <v>0</v>
      </c>
      <c r="BU1303" s="0" t="s">
        <v>4695</v>
      </c>
      <c r="BW1303" s="0" t="n">
        <v>2009</v>
      </c>
      <c r="BX1303" s="0" t="n">
        <v>2016</v>
      </c>
      <c r="BY1303" s="0" t="s">
        <v>4696</v>
      </c>
      <c r="BZ1303" s="0" t="n">
        <v>2012.5</v>
      </c>
      <c r="CA1303" s="0" t="n">
        <v>0.125</v>
      </c>
      <c r="CB1303" s="0" t="n">
        <v>0</v>
      </c>
      <c r="CC1303" s="0" t="n">
        <v>1</v>
      </c>
      <c r="CD1303" s="0" t="n">
        <v>0.0167935801390198</v>
      </c>
      <c r="CE1303" s="0" t="n">
        <v>1</v>
      </c>
    </row>
    <row r="1304" customFormat="false" ht="15" hidden="false" customHeight="false" outlineLevel="0" collapsed="false">
      <c r="A1304" s="0" t="s">
        <v>4687</v>
      </c>
      <c r="B1304" s="0" t="n">
        <v>2609</v>
      </c>
      <c r="C1304" s="0" t="n">
        <v>-0.0490869720170748</v>
      </c>
      <c r="D1304" s="0" t="n">
        <v>2267</v>
      </c>
      <c r="E1304" s="0" t="n">
        <f aca="false">IF(ISNUMBER($BA1304),$BA1304,IF(AND(ISNUMBER($D1304),ISNUMBER($BW1304),ISNUMBER($BX1304)),$D1304*($BX1304-$BW1304+1),""))</f>
        <v>2267</v>
      </c>
      <c r="H1304" s="0" t="s">
        <v>118</v>
      </c>
      <c r="I1304" s="0" t="s">
        <v>119</v>
      </c>
      <c r="J1304" s="0" t="n">
        <f aca="false">IF($BW1304&lt;&gt;"",$BW1304,"")</f>
        <v>2009</v>
      </c>
      <c r="K1304" s="0" t="n">
        <f aca="false">IF($BX1304&lt;&gt;"",$BX1304,"")</f>
        <v>2016</v>
      </c>
      <c r="L1304" s="0" t="n">
        <f aca="false">IF(AND(ISNUMBER($BW1304),ISNUMBER($BX1304)),($BW1304+$BX1304)/2,"")</f>
        <v>2012.5</v>
      </c>
      <c r="M1304" s="0" t="n">
        <f aca="false">IF($L1304&lt;&gt;"",$L1304,"")</f>
        <v>2012.5</v>
      </c>
      <c r="N1304" s="0" t="n">
        <f aca="false">IF(AND(ISNUMBER($BW1304),ISNUMBER($BX1304)),MIN(1,MAX(0,($BX1304-2016+1)/($BX1304-$BW1304+1))),"")</f>
        <v>0.125</v>
      </c>
      <c r="O1304" s="0" t="n">
        <f aca="false">IF(AND(ISNUMBER($BW1304),ISNUMBER($BX1304)),MIN(1,MAX(0,($BX1304-2017+1)/($BX1304-$BW1304+1))),"")</f>
        <v>0</v>
      </c>
      <c r="P1304" s="0" t="n">
        <f aca="false">IF(AND(ISNUMBER($BW1304),ISNUMBER($BX1304)),MIN(1,MAX(0,($BX1304-2018+1)/($BX1304-$BW1304+1))),"")</f>
        <v>0</v>
      </c>
      <c r="Q1304" s="0" t="n">
        <f aca="false">IF(AND(ISNUMBER($BW1304),ISNUMBER($BX1304)),MIN(1,MAX(0,($BX1304-2019+1)/($BX1304-$BW1304+1))),"")</f>
        <v>0</v>
      </c>
      <c r="R1304" s="0" t="n">
        <f aca="false">IF(AND(ISNUMBER($BW1304),ISNUMBER($BX1304)),MIN(1,MAX(0,($BX1304-2016+1)/($BX1304-$BW1304+1))),"")</f>
        <v>0.125</v>
      </c>
      <c r="S1304" s="0" t="n">
        <f aca="false">IF($L1304&lt;&gt;"",IF($L1304&gt;=2015.5,1,0),"")</f>
        <v>0</v>
      </c>
      <c r="T1304" s="0" t="n">
        <f aca="false">IF($L1304&lt;&gt;"",IF($L1304&gt;=2016,1,0),"")</f>
        <v>0</v>
      </c>
      <c r="U1304" s="0" t="n">
        <f aca="false">IF(ISNUMBER($BX1304),IF($BX1304&gt;=2016,1,0),"")</f>
        <v>1</v>
      </c>
      <c r="V1304" s="0" t="n">
        <f aca="false">IF(ISNUMBER($BW1304),IF($BW1304&gt;=2016,1,0),"")</f>
        <v>0</v>
      </c>
      <c r="W1304" s="0" t="str">
        <f aca="false">IF(AND(ISNUMBER($BW1304),ISNUMBER($BX1304)),IF($BW1304&gt;=2016,"post-only",IF($BX1304&lt;2016,"pre-only","mixed")),"")</f>
        <v>mixed</v>
      </c>
      <c r="X1304" s="0" t="n">
        <f aca="false">IF(AND(ISNUMBER($BW1304),ISNUMBER($BX1304)),MIN(1,MAX(0,($BX1304-2017+1)/($BX1304-$BW1304+1))),"")</f>
        <v>0</v>
      </c>
      <c r="Y1304" s="0" t="n">
        <f aca="false">IF(AND(ISNUMBER($BW1304),ISNUMBER($BX1304)),MIN(1,MAX(0,($BX1304-2018+1)/($BX1304-$BW1304+1))),"")</f>
        <v>0</v>
      </c>
      <c r="Z1304" s="0" t="n">
        <f aca="false">IF(AND(ISNUMBER($BW1304),ISNUMBER($BX1304)),MIN(1,MAX(0,($BX1304-2019+1)/($BX1304-$BW1304+1))),"")</f>
        <v>0</v>
      </c>
      <c r="AA1304" s="0" t="n">
        <f aca="false">IF(ISNUMBER($BX1304),IF($BX1304&gt;=2017,1,0),"")</f>
        <v>0</v>
      </c>
      <c r="AB1304" s="0" t="n">
        <f aca="false">IF(ISNUMBER($BX1304),IF($BX1304&gt;=2018,1,0),"")</f>
        <v>0</v>
      </c>
      <c r="AC1304" s="0" t="n">
        <f aca="false">IF(ISNUMBER($BX1304),IF($BX1304&gt;=2019,1,0),"")</f>
        <v>0</v>
      </c>
      <c r="AD1304" s="0" t="n">
        <f aca="false">IF($L1304&lt;&gt;"",IF($L1304&gt;2013,1,0),"")</f>
        <v>0</v>
      </c>
      <c r="AE1304" s="0" t="n">
        <f aca="false">IF($L1304&lt;&gt;"",1+IF($L1304&gt;2011,1,0)+IF($L1304&gt;2014,1,0),"")</f>
        <v>2</v>
      </c>
      <c r="AF1304" s="0" t="s">
        <v>87</v>
      </c>
      <c r="AG1304" s="0" t="s">
        <v>88</v>
      </c>
      <c r="AH1304" s="0" t="s">
        <v>90</v>
      </c>
      <c r="AI1304" s="0" t="s">
        <v>90</v>
      </c>
      <c r="AJ1304" s="0" t="s">
        <v>90</v>
      </c>
      <c r="AK1304" s="0" t="str">
        <f aca="false">IF(AND($CF1304&lt;&gt;"",IFERROR(INDEX(subsample_country_map!$B:$B,MATCH($CF1304,subsample_country_map!$A:$A,0)),"")&lt;&gt;""),INDEX(subsample_country_map!$B:$B,MATCH($CF1304,subsample_country_map!$A:$A,0)),INDEX(lookup!$AA:$AA,MATCH($A1304,lookup!$A:$A,0)))</f>
        <v>99_NCE</v>
      </c>
      <c r="AL1304" s="0" t="str">
        <f aca="false">IF(AND($CF1304&lt;&gt;"",IFERROR(INDEX(subsample_country_map!$C:$C,MATCH($CF1304,subsample_country_map!$A:$A,0)),"")&lt;&gt;""),INDEX(subsample_country_map!$C:$C,MATCH($CF1304,subsample_country_map!$A:$A,0)),INDEX(lookup!$AB:$AB,MATCH($A1304,lookup!$A:$A,0)))</f>
        <v>99_NCE</v>
      </c>
      <c r="AM1304" s="0" t="str">
        <f aca="false">IF(AND($CF1304&lt;&gt;"",IFERROR(INDEX(subsample_country_map!$D:$D,MATCH($CF1304,subsample_country_map!$A:$A,0)),"")&lt;&gt;""),INDEX(subsample_country_map!$D:$D,MATCH($CF1304,subsample_country_map!$A:$A,0)),INDEX(lookup!$AC:$AC,MATCH($A1304,lookup!$A:$A,0)))</f>
        <v>99_NCE</v>
      </c>
      <c r="AN1304" s="0" t="str">
        <f aca="false">IF(AND($CF1304&lt;&gt;"",IFERROR(INDEX(subsample_country_map!$E:$E,MATCH($CF1304,subsample_country_map!$A:$A,0)),"")&lt;&gt;""),INDEX(subsample_country_map!$E:$E,MATCH($CF1304,subsample_country_map!$A:$A,0)),INDEX(lookup!$AD:$AD,MATCH($A1304,lookup!$A:$A,0)))</f>
        <v>99_NCE</v>
      </c>
      <c r="AO1304" s="0" t="str">
        <f aca="false">INDEX(lookup!$Y:$Y,MATCH($A1304,lookup!$A:$A,0))</f>
        <v>0_published</v>
      </c>
      <c r="AP1304" s="0" t="str">
        <f aca="false">INDEX(lookup!$Z:$Z,MATCH($A1304,lookup!$A:$A,0))</f>
        <v>1_VHB high</v>
      </c>
      <c r="AQ1304" s="0" t="str">
        <f aca="false">INDEX(lookup!$W:$W,MATCH($A1304,lookup!$A:$A,0))</f>
        <v>1_fin/acc/econ</v>
      </c>
      <c r="AS1304" s="0" t="s">
        <v>91</v>
      </c>
      <c r="AT1304" s="0" t="s">
        <v>397</v>
      </c>
      <c r="AU1304" s="0" t="s">
        <v>93</v>
      </c>
      <c r="AV1304" s="0" t="s">
        <v>4737</v>
      </c>
      <c r="AX1304" s="0" t="s">
        <v>4738</v>
      </c>
      <c r="BA1304" s="0" t="n">
        <v>2267</v>
      </c>
      <c r="BB1304" s="0" t="s">
        <v>4689</v>
      </c>
      <c r="BC1304" s="0" t="s">
        <v>122</v>
      </c>
      <c r="BD1304" s="0" t="s">
        <v>123</v>
      </c>
      <c r="BE1304" s="0" t="s">
        <v>98</v>
      </c>
      <c r="BI1304" s="0" t="s">
        <v>336</v>
      </c>
      <c r="BJ1304" s="0" t="s">
        <v>485</v>
      </c>
      <c r="BK1304" s="0" t="s">
        <v>1158</v>
      </c>
      <c r="BL1304" s="0" t="s">
        <v>4739</v>
      </c>
      <c r="BM1304" s="0" t="s">
        <v>4740</v>
      </c>
      <c r="BN1304" s="0" t="s">
        <v>4720</v>
      </c>
      <c r="BO1304" s="0" t="s">
        <v>754</v>
      </c>
      <c r="BP1304" s="0" t="s">
        <v>4694</v>
      </c>
      <c r="BQ1304" s="0" t="s">
        <v>127</v>
      </c>
      <c r="BT1304" s="0" t="n">
        <v>0</v>
      </c>
      <c r="BU1304" s="0" t="s">
        <v>4695</v>
      </c>
      <c r="BW1304" s="0" t="n">
        <v>2009</v>
      </c>
      <c r="BX1304" s="0" t="n">
        <v>2016</v>
      </c>
      <c r="BY1304" s="0" t="s">
        <v>4696</v>
      </c>
      <c r="BZ1304" s="0" t="n">
        <v>2012.5</v>
      </c>
      <c r="CA1304" s="0" t="n">
        <v>0.125</v>
      </c>
      <c r="CB1304" s="0" t="n">
        <v>0</v>
      </c>
      <c r="CC1304" s="0" t="n">
        <v>1</v>
      </c>
      <c r="CD1304" s="0" t="n">
        <v>-0.0491264546375755</v>
      </c>
      <c r="CE1304" s="0" t="n">
        <v>1</v>
      </c>
    </row>
    <row r="1305" customFormat="false" ht="15" hidden="false" customHeight="false" outlineLevel="0" collapsed="false">
      <c r="A1305" s="0" t="s">
        <v>4687</v>
      </c>
      <c r="B1305" s="0" t="n">
        <v>2610</v>
      </c>
      <c r="C1305" s="0" t="n">
        <v>-0.0132305157825273</v>
      </c>
      <c r="D1305" s="0" t="n">
        <v>2267</v>
      </c>
      <c r="E1305" s="0" t="n">
        <f aca="false">IF(ISNUMBER($BA1305),$BA1305,IF(AND(ISNUMBER($D1305),ISNUMBER($BW1305),ISNUMBER($BX1305)),$D1305*($BX1305-$BW1305+1),""))</f>
        <v>2267</v>
      </c>
      <c r="H1305" s="0" t="s">
        <v>118</v>
      </c>
      <c r="I1305" s="0" t="s">
        <v>119</v>
      </c>
      <c r="J1305" s="0" t="n">
        <f aca="false">IF($BW1305&lt;&gt;"",$BW1305,"")</f>
        <v>2009</v>
      </c>
      <c r="K1305" s="0" t="n">
        <f aca="false">IF($BX1305&lt;&gt;"",$BX1305,"")</f>
        <v>2016</v>
      </c>
      <c r="L1305" s="0" t="n">
        <f aca="false">IF(AND(ISNUMBER($BW1305),ISNUMBER($BX1305)),($BW1305+$BX1305)/2,"")</f>
        <v>2012.5</v>
      </c>
      <c r="M1305" s="0" t="n">
        <f aca="false">IF($L1305&lt;&gt;"",$L1305,"")</f>
        <v>2012.5</v>
      </c>
      <c r="N1305" s="0" t="n">
        <f aca="false">IF(AND(ISNUMBER($BW1305),ISNUMBER($BX1305)),MIN(1,MAX(0,($BX1305-2016+1)/($BX1305-$BW1305+1))),"")</f>
        <v>0.125</v>
      </c>
      <c r="O1305" s="0" t="n">
        <f aca="false">IF(AND(ISNUMBER($BW1305),ISNUMBER($BX1305)),MIN(1,MAX(0,($BX1305-2017+1)/($BX1305-$BW1305+1))),"")</f>
        <v>0</v>
      </c>
      <c r="P1305" s="0" t="n">
        <f aca="false">IF(AND(ISNUMBER($BW1305),ISNUMBER($BX1305)),MIN(1,MAX(0,($BX1305-2018+1)/($BX1305-$BW1305+1))),"")</f>
        <v>0</v>
      </c>
      <c r="Q1305" s="0" t="n">
        <f aca="false">IF(AND(ISNUMBER($BW1305),ISNUMBER($BX1305)),MIN(1,MAX(0,($BX1305-2019+1)/($BX1305-$BW1305+1))),"")</f>
        <v>0</v>
      </c>
      <c r="R1305" s="0" t="n">
        <f aca="false">IF(AND(ISNUMBER($BW1305),ISNUMBER($BX1305)),MIN(1,MAX(0,($BX1305-2016+1)/($BX1305-$BW1305+1))),"")</f>
        <v>0.125</v>
      </c>
      <c r="S1305" s="0" t="n">
        <f aca="false">IF($L1305&lt;&gt;"",IF($L1305&gt;=2015.5,1,0),"")</f>
        <v>0</v>
      </c>
      <c r="T1305" s="0" t="n">
        <f aca="false">IF($L1305&lt;&gt;"",IF($L1305&gt;=2016,1,0),"")</f>
        <v>0</v>
      </c>
      <c r="U1305" s="0" t="n">
        <f aca="false">IF(ISNUMBER($BX1305),IF($BX1305&gt;=2016,1,0),"")</f>
        <v>1</v>
      </c>
      <c r="V1305" s="0" t="n">
        <f aca="false">IF(ISNUMBER($BW1305),IF($BW1305&gt;=2016,1,0),"")</f>
        <v>0</v>
      </c>
      <c r="W1305" s="0" t="str">
        <f aca="false">IF(AND(ISNUMBER($BW1305),ISNUMBER($BX1305)),IF($BW1305&gt;=2016,"post-only",IF($BX1305&lt;2016,"pre-only","mixed")),"")</f>
        <v>mixed</v>
      </c>
      <c r="X1305" s="0" t="n">
        <f aca="false">IF(AND(ISNUMBER($BW1305),ISNUMBER($BX1305)),MIN(1,MAX(0,($BX1305-2017+1)/($BX1305-$BW1305+1))),"")</f>
        <v>0</v>
      </c>
      <c r="Y1305" s="0" t="n">
        <f aca="false">IF(AND(ISNUMBER($BW1305),ISNUMBER($BX1305)),MIN(1,MAX(0,($BX1305-2018+1)/($BX1305-$BW1305+1))),"")</f>
        <v>0</v>
      </c>
      <c r="Z1305" s="0" t="n">
        <f aca="false">IF(AND(ISNUMBER($BW1305),ISNUMBER($BX1305)),MIN(1,MAX(0,($BX1305-2019+1)/($BX1305-$BW1305+1))),"")</f>
        <v>0</v>
      </c>
      <c r="AA1305" s="0" t="n">
        <f aca="false">IF(ISNUMBER($BX1305),IF($BX1305&gt;=2017,1,0),"")</f>
        <v>0</v>
      </c>
      <c r="AB1305" s="0" t="n">
        <f aca="false">IF(ISNUMBER($BX1305),IF($BX1305&gt;=2018,1,0),"")</f>
        <v>0</v>
      </c>
      <c r="AC1305" s="0" t="n">
        <f aca="false">IF(ISNUMBER($BX1305),IF($BX1305&gt;=2019,1,0),"")</f>
        <v>0</v>
      </c>
      <c r="AD1305" s="0" t="n">
        <f aca="false">IF($L1305&lt;&gt;"",IF($L1305&gt;2013,1,0),"")</f>
        <v>0</v>
      </c>
      <c r="AE1305" s="0" t="n">
        <f aca="false">IF($L1305&lt;&gt;"",1+IF($L1305&gt;2011,1,0)+IF($L1305&gt;2014,1,0),"")</f>
        <v>2</v>
      </c>
      <c r="AF1305" s="0" t="s">
        <v>87</v>
      </c>
      <c r="AG1305" s="0" t="s">
        <v>88</v>
      </c>
      <c r="AH1305" s="0" t="s">
        <v>90</v>
      </c>
      <c r="AI1305" s="0" t="s">
        <v>90</v>
      </c>
      <c r="AJ1305" s="0" t="s">
        <v>90</v>
      </c>
      <c r="AK1305" s="0" t="str">
        <f aca="false">IF(AND($CF1305&lt;&gt;"",IFERROR(INDEX(subsample_country_map!$B:$B,MATCH($CF1305,subsample_country_map!$A:$A,0)),"")&lt;&gt;""),INDEX(subsample_country_map!$B:$B,MATCH($CF1305,subsample_country_map!$A:$A,0)),INDEX(lookup!$AA:$AA,MATCH($A1305,lookup!$A:$A,0)))</f>
        <v>99_NCE</v>
      </c>
      <c r="AL1305" s="0" t="str">
        <f aca="false">IF(AND($CF1305&lt;&gt;"",IFERROR(INDEX(subsample_country_map!$C:$C,MATCH($CF1305,subsample_country_map!$A:$A,0)),"")&lt;&gt;""),INDEX(subsample_country_map!$C:$C,MATCH($CF1305,subsample_country_map!$A:$A,0)),INDEX(lookup!$AB:$AB,MATCH($A1305,lookup!$A:$A,0)))</f>
        <v>99_NCE</v>
      </c>
      <c r="AM1305" s="0" t="str">
        <f aca="false">IF(AND($CF1305&lt;&gt;"",IFERROR(INDEX(subsample_country_map!$D:$D,MATCH($CF1305,subsample_country_map!$A:$A,0)),"")&lt;&gt;""),INDEX(subsample_country_map!$D:$D,MATCH($CF1305,subsample_country_map!$A:$A,0)),INDEX(lookup!$AC:$AC,MATCH($A1305,lookup!$A:$A,0)))</f>
        <v>99_NCE</v>
      </c>
      <c r="AN1305" s="0" t="str">
        <f aca="false">IF(AND($CF1305&lt;&gt;"",IFERROR(INDEX(subsample_country_map!$E:$E,MATCH($CF1305,subsample_country_map!$A:$A,0)),"")&lt;&gt;""),INDEX(subsample_country_map!$E:$E,MATCH($CF1305,subsample_country_map!$A:$A,0)),INDEX(lookup!$AD:$AD,MATCH($A1305,lookup!$A:$A,0)))</f>
        <v>99_NCE</v>
      </c>
      <c r="AO1305" s="0" t="str">
        <f aca="false">INDEX(lookup!$Y:$Y,MATCH($A1305,lookup!$A:$A,0))</f>
        <v>0_published</v>
      </c>
      <c r="AP1305" s="0" t="str">
        <f aca="false">INDEX(lookup!$Z:$Z,MATCH($A1305,lookup!$A:$A,0))</f>
        <v>1_VHB high</v>
      </c>
      <c r="AQ1305" s="0" t="str">
        <f aca="false">INDEX(lookup!$W:$W,MATCH($A1305,lookup!$A:$A,0))</f>
        <v>1_fin/acc/econ</v>
      </c>
      <c r="AS1305" s="0" t="s">
        <v>91</v>
      </c>
      <c r="AT1305" s="0" t="s">
        <v>397</v>
      </c>
      <c r="AU1305" s="0" t="s">
        <v>93</v>
      </c>
      <c r="AV1305" s="0" t="s">
        <v>4741</v>
      </c>
      <c r="AX1305" s="0" t="s">
        <v>1368</v>
      </c>
      <c r="BA1305" s="0" t="n">
        <v>2267</v>
      </c>
      <c r="BB1305" s="0" t="s">
        <v>4689</v>
      </c>
      <c r="BC1305" s="0" t="s">
        <v>122</v>
      </c>
      <c r="BD1305" s="0" t="s">
        <v>123</v>
      </c>
      <c r="BE1305" s="0" t="s">
        <v>98</v>
      </c>
      <c r="BI1305" s="0" t="s">
        <v>336</v>
      </c>
      <c r="BJ1305" s="0" t="s">
        <v>490</v>
      </c>
      <c r="BK1305" s="0" t="s">
        <v>1158</v>
      </c>
      <c r="BL1305" s="0" t="s">
        <v>4742</v>
      </c>
      <c r="BM1305" s="0" t="s">
        <v>4743</v>
      </c>
      <c r="BN1305" s="0" t="s">
        <v>4720</v>
      </c>
      <c r="BO1305" s="0" t="s">
        <v>754</v>
      </c>
      <c r="BP1305" s="0" t="s">
        <v>4694</v>
      </c>
      <c r="BQ1305" s="0" t="s">
        <v>127</v>
      </c>
      <c r="BT1305" s="0" t="n">
        <v>0</v>
      </c>
      <c r="BU1305" s="0" t="s">
        <v>4695</v>
      </c>
      <c r="BW1305" s="0" t="n">
        <v>2009</v>
      </c>
      <c r="BX1305" s="0" t="n">
        <v>2016</v>
      </c>
      <c r="BY1305" s="0" t="s">
        <v>4696</v>
      </c>
      <c r="BZ1305" s="0" t="n">
        <v>2012.5</v>
      </c>
      <c r="CA1305" s="0" t="n">
        <v>0.125</v>
      </c>
      <c r="CB1305" s="0" t="n">
        <v>0</v>
      </c>
      <c r="CC1305" s="0" t="n">
        <v>1</v>
      </c>
      <c r="CD1305" s="0" t="n">
        <v>-0.0132312878489888</v>
      </c>
      <c r="CE1305" s="0" t="n">
        <v>1</v>
      </c>
    </row>
    <row r="1306" customFormat="false" ht="15" hidden="false" customHeight="false" outlineLevel="0" collapsed="false">
      <c r="A1306" s="0" t="s">
        <v>4687</v>
      </c>
      <c r="B1306" s="0" t="n">
        <v>2611</v>
      </c>
      <c r="C1306" s="0" t="n">
        <v>-0.0455285054509064</v>
      </c>
      <c r="D1306" s="0" t="n">
        <v>2267</v>
      </c>
      <c r="E1306" s="0" t="n">
        <f aca="false">IF(ISNUMBER($BA1306),$BA1306,IF(AND(ISNUMBER($D1306),ISNUMBER($BW1306),ISNUMBER($BX1306)),$D1306*($BX1306-$BW1306+1),""))</f>
        <v>2267</v>
      </c>
      <c r="H1306" s="0" t="s">
        <v>118</v>
      </c>
      <c r="I1306" s="0" t="s">
        <v>119</v>
      </c>
      <c r="J1306" s="0" t="n">
        <f aca="false">IF($BW1306&lt;&gt;"",$BW1306,"")</f>
        <v>2009</v>
      </c>
      <c r="K1306" s="0" t="n">
        <f aca="false">IF($BX1306&lt;&gt;"",$BX1306,"")</f>
        <v>2016</v>
      </c>
      <c r="L1306" s="0" t="n">
        <f aca="false">IF(AND(ISNUMBER($BW1306),ISNUMBER($BX1306)),($BW1306+$BX1306)/2,"")</f>
        <v>2012.5</v>
      </c>
      <c r="M1306" s="0" t="n">
        <f aca="false">IF($L1306&lt;&gt;"",$L1306,"")</f>
        <v>2012.5</v>
      </c>
      <c r="N1306" s="0" t="n">
        <f aca="false">IF(AND(ISNUMBER($BW1306),ISNUMBER($BX1306)),MIN(1,MAX(0,($BX1306-2016+1)/($BX1306-$BW1306+1))),"")</f>
        <v>0.125</v>
      </c>
      <c r="O1306" s="0" t="n">
        <f aca="false">IF(AND(ISNUMBER($BW1306),ISNUMBER($BX1306)),MIN(1,MAX(0,($BX1306-2017+1)/($BX1306-$BW1306+1))),"")</f>
        <v>0</v>
      </c>
      <c r="P1306" s="0" t="n">
        <f aca="false">IF(AND(ISNUMBER($BW1306),ISNUMBER($BX1306)),MIN(1,MAX(0,($BX1306-2018+1)/($BX1306-$BW1306+1))),"")</f>
        <v>0</v>
      </c>
      <c r="Q1306" s="0" t="n">
        <f aca="false">IF(AND(ISNUMBER($BW1306),ISNUMBER($BX1306)),MIN(1,MAX(0,($BX1306-2019+1)/($BX1306-$BW1306+1))),"")</f>
        <v>0</v>
      </c>
      <c r="R1306" s="0" t="n">
        <f aca="false">IF(AND(ISNUMBER($BW1306),ISNUMBER($BX1306)),MIN(1,MAX(0,($BX1306-2016+1)/($BX1306-$BW1306+1))),"")</f>
        <v>0.125</v>
      </c>
      <c r="S1306" s="0" t="n">
        <f aca="false">IF($L1306&lt;&gt;"",IF($L1306&gt;=2015.5,1,0),"")</f>
        <v>0</v>
      </c>
      <c r="T1306" s="0" t="n">
        <f aca="false">IF($L1306&lt;&gt;"",IF($L1306&gt;=2016,1,0),"")</f>
        <v>0</v>
      </c>
      <c r="U1306" s="0" t="n">
        <f aca="false">IF(ISNUMBER($BX1306),IF($BX1306&gt;=2016,1,0),"")</f>
        <v>1</v>
      </c>
      <c r="V1306" s="0" t="n">
        <f aca="false">IF(ISNUMBER($BW1306),IF($BW1306&gt;=2016,1,0),"")</f>
        <v>0</v>
      </c>
      <c r="W1306" s="0" t="str">
        <f aca="false">IF(AND(ISNUMBER($BW1306),ISNUMBER($BX1306)),IF($BW1306&gt;=2016,"post-only",IF($BX1306&lt;2016,"pre-only","mixed")),"")</f>
        <v>mixed</v>
      </c>
      <c r="X1306" s="0" t="n">
        <f aca="false">IF(AND(ISNUMBER($BW1306),ISNUMBER($BX1306)),MIN(1,MAX(0,($BX1306-2017+1)/($BX1306-$BW1306+1))),"")</f>
        <v>0</v>
      </c>
      <c r="Y1306" s="0" t="n">
        <f aca="false">IF(AND(ISNUMBER($BW1306),ISNUMBER($BX1306)),MIN(1,MAX(0,($BX1306-2018+1)/($BX1306-$BW1306+1))),"")</f>
        <v>0</v>
      </c>
      <c r="Z1306" s="0" t="n">
        <f aca="false">IF(AND(ISNUMBER($BW1306),ISNUMBER($BX1306)),MIN(1,MAX(0,($BX1306-2019+1)/($BX1306-$BW1306+1))),"")</f>
        <v>0</v>
      </c>
      <c r="AA1306" s="0" t="n">
        <f aca="false">IF(ISNUMBER($BX1306),IF($BX1306&gt;=2017,1,0),"")</f>
        <v>0</v>
      </c>
      <c r="AB1306" s="0" t="n">
        <f aca="false">IF(ISNUMBER($BX1306),IF($BX1306&gt;=2018,1,0),"")</f>
        <v>0</v>
      </c>
      <c r="AC1306" s="0" t="n">
        <f aca="false">IF(ISNUMBER($BX1306),IF($BX1306&gt;=2019,1,0),"")</f>
        <v>0</v>
      </c>
      <c r="AD1306" s="0" t="n">
        <f aca="false">IF($L1306&lt;&gt;"",IF($L1306&gt;2013,1,0),"")</f>
        <v>0</v>
      </c>
      <c r="AE1306" s="0" t="n">
        <f aca="false">IF($L1306&lt;&gt;"",1+IF($L1306&gt;2011,1,0)+IF($L1306&gt;2014,1,0),"")</f>
        <v>2</v>
      </c>
      <c r="AF1306" s="0" t="s">
        <v>87</v>
      </c>
      <c r="AG1306" s="0" t="s">
        <v>88</v>
      </c>
      <c r="AH1306" s="0" t="s">
        <v>90</v>
      </c>
      <c r="AI1306" s="0" t="s">
        <v>90</v>
      </c>
      <c r="AJ1306" s="0" t="s">
        <v>90</v>
      </c>
      <c r="AK1306" s="0" t="str">
        <f aca="false">IF(AND($CF1306&lt;&gt;"",IFERROR(INDEX(subsample_country_map!$B:$B,MATCH($CF1306,subsample_country_map!$A:$A,0)),"")&lt;&gt;""),INDEX(subsample_country_map!$B:$B,MATCH($CF1306,subsample_country_map!$A:$A,0)),INDEX(lookup!$AA:$AA,MATCH($A1306,lookup!$A:$A,0)))</f>
        <v>99_NCE</v>
      </c>
      <c r="AL1306" s="0" t="str">
        <f aca="false">IF(AND($CF1306&lt;&gt;"",IFERROR(INDEX(subsample_country_map!$C:$C,MATCH($CF1306,subsample_country_map!$A:$A,0)),"")&lt;&gt;""),INDEX(subsample_country_map!$C:$C,MATCH($CF1306,subsample_country_map!$A:$A,0)),INDEX(lookup!$AB:$AB,MATCH($A1306,lookup!$A:$A,0)))</f>
        <v>99_NCE</v>
      </c>
      <c r="AM1306" s="0" t="str">
        <f aca="false">IF(AND($CF1306&lt;&gt;"",IFERROR(INDEX(subsample_country_map!$D:$D,MATCH($CF1306,subsample_country_map!$A:$A,0)),"")&lt;&gt;""),INDEX(subsample_country_map!$D:$D,MATCH($CF1306,subsample_country_map!$A:$A,0)),INDEX(lookup!$AC:$AC,MATCH($A1306,lookup!$A:$A,0)))</f>
        <v>99_NCE</v>
      </c>
      <c r="AN1306" s="0" t="str">
        <f aca="false">IF(AND($CF1306&lt;&gt;"",IFERROR(INDEX(subsample_country_map!$E:$E,MATCH($CF1306,subsample_country_map!$A:$A,0)),"")&lt;&gt;""),INDEX(subsample_country_map!$E:$E,MATCH($CF1306,subsample_country_map!$A:$A,0)),INDEX(lookup!$AD:$AD,MATCH($A1306,lookup!$A:$A,0)))</f>
        <v>99_NCE</v>
      </c>
      <c r="AO1306" s="0" t="str">
        <f aca="false">INDEX(lookup!$Y:$Y,MATCH($A1306,lookup!$A:$A,0))</f>
        <v>0_published</v>
      </c>
      <c r="AP1306" s="0" t="str">
        <f aca="false">INDEX(lookup!$Z:$Z,MATCH($A1306,lookup!$A:$A,0))</f>
        <v>1_VHB high</v>
      </c>
      <c r="AQ1306" s="0" t="str">
        <f aca="false">INDEX(lookup!$W:$W,MATCH($A1306,lookup!$A:$A,0))</f>
        <v>1_fin/acc/econ</v>
      </c>
      <c r="AS1306" s="0" t="s">
        <v>91</v>
      </c>
      <c r="AT1306" s="0" t="s">
        <v>397</v>
      </c>
      <c r="AU1306" s="0" t="s">
        <v>93</v>
      </c>
      <c r="AV1306" s="0" t="s">
        <v>4744</v>
      </c>
      <c r="AX1306" s="0" t="s">
        <v>4745</v>
      </c>
      <c r="BA1306" s="0" t="n">
        <v>2267</v>
      </c>
      <c r="BB1306" s="0" t="s">
        <v>4689</v>
      </c>
      <c r="BC1306" s="0" t="s">
        <v>122</v>
      </c>
      <c r="BD1306" s="0" t="s">
        <v>123</v>
      </c>
      <c r="BE1306" s="0" t="s">
        <v>98</v>
      </c>
      <c r="BI1306" s="0" t="s">
        <v>99</v>
      </c>
      <c r="BJ1306" s="0" t="s">
        <v>4746</v>
      </c>
      <c r="BK1306" s="0" t="s">
        <v>504</v>
      </c>
      <c r="BL1306" s="0" t="s">
        <v>4747</v>
      </c>
      <c r="BM1306" s="0" t="s">
        <v>4740</v>
      </c>
      <c r="BN1306" s="0" t="s">
        <v>4720</v>
      </c>
      <c r="BO1306" s="0" t="s">
        <v>754</v>
      </c>
      <c r="BP1306" s="0" t="s">
        <v>4694</v>
      </c>
      <c r="BQ1306" s="0" t="s">
        <v>127</v>
      </c>
      <c r="BT1306" s="0" t="n">
        <v>0</v>
      </c>
      <c r="BU1306" s="0" t="s">
        <v>4695</v>
      </c>
      <c r="BW1306" s="0" t="n">
        <v>2009</v>
      </c>
      <c r="BX1306" s="0" t="n">
        <v>2016</v>
      </c>
      <c r="BY1306" s="0" t="s">
        <v>4696</v>
      </c>
      <c r="BZ1306" s="0" t="n">
        <v>2012.5</v>
      </c>
      <c r="CA1306" s="0" t="n">
        <v>0.125</v>
      </c>
      <c r="CB1306" s="0" t="n">
        <v>0</v>
      </c>
      <c r="CC1306" s="0" t="n">
        <v>1</v>
      </c>
      <c r="CD1306" s="0" t="n">
        <v>-0.045560002475318</v>
      </c>
      <c r="CE1306" s="0" t="n">
        <v>1</v>
      </c>
    </row>
    <row r="1307" customFormat="false" ht="15" hidden="false" customHeight="false" outlineLevel="0" collapsed="false">
      <c r="A1307" s="0" t="s">
        <v>4687</v>
      </c>
      <c r="B1307" s="0" t="n">
        <v>2612</v>
      </c>
      <c r="C1307" s="0" t="n">
        <v>-0.00252031083599786</v>
      </c>
      <c r="D1307" s="0" t="n">
        <v>2267</v>
      </c>
      <c r="E1307" s="0" t="n">
        <f aca="false">IF(ISNUMBER($BA1307),$BA1307,IF(AND(ISNUMBER($D1307),ISNUMBER($BW1307),ISNUMBER($BX1307)),$D1307*($BX1307-$BW1307+1),""))</f>
        <v>2267</v>
      </c>
      <c r="H1307" s="0" t="s">
        <v>118</v>
      </c>
      <c r="I1307" s="0" t="s">
        <v>119</v>
      </c>
      <c r="J1307" s="0" t="n">
        <f aca="false">IF($BW1307&lt;&gt;"",$BW1307,"")</f>
        <v>2009</v>
      </c>
      <c r="K1307" s="0" t="n">
        <f aca="false">IF($BX1307&lt;&gt;"",$BX1307,"")</f>
        <v>2016</v>
      </c>
      <c r="L1307" s="0" t="n">
        <f aca="false">IF(AND(ISNUMBER($BW1307),ISNUMBER($BX1307)),($BW1307+$BX1307)/2,"")</f>
        <v>2012.5</v>
      </c>
      <c r="M1307" s="0" t="n">
        <f aca="false">IF($L1307&lt;&gt;"",$L1307,"")</f>
        <v>2012.5</v>
      </c>
      <c r="N1307" s="0" t="n">
        <f aca="false">IF(AND(ISNUMBER($BW1307),ISNUMBER($BX1307)),MIN(1,MAX(0,($BX1307-2016+1)/($BX1307-$BW1307+1))),"")</f>
        <v>0.125</v>
      </c>
      <c r="O1307" s="0" t="n">
        <f aca="false">IF(AND(ISNUMBER($BW1307),ISNUMBER($BX1307)),MIN(1,MAX(0,($BX1307-2017+1)/($BX1307-$BW1307+1))),"")</f>
        <v>0</v>
      </c>
      <c r="P1307" s="0" t="n">
        <f aca="false">IF(AND(ISNUMBER($BW1307),ISNUMBER($BX1307)),MIN(1,MAX(0,($BX1307-2018+1)/($BX1307-$BW1307+1))),"")</f>
        <v>0</v>
      </c>
      <c r="Q1307" s="0" t="n">
        <f aca="false">IF(AND(ISNUMBER($BW1307),ISNUMBER($BX1307)),MIN(1,MAX(0,($BX1307-2019+1)/($BX1307-$BW1307+1))),"")</f>
        <v>0</v>
      </c>
      <c r="R1307" s="0" t="n">
        <f aca="false">IF(AND(ISNUMBER($BW1307),ISNUMBER($BX1307)),MIN(1,MAX(0,($BX1307-2016+1)/($BX1307-$BW1307+1))),"")</f>
        <v>0.125</v>
      </c>
      <c r="S1307" s="0" t="n">
        <f aca="false">IF($L1307&lt;&gt;"",IF($L1307&gt;=2015.5,1,0),"")</f>
        <v>0</v>
      </c>
      <c r="T1307" s="0" t="n">
        <f aca="false">IF($L1307&lt;&gt;"",IF($L1307&gt;=2016,1,0),"")</f>
        <v>0</v>
      </c>
      <c r="U1307" s="0" t="n">
        <f aca="false">IF(ISNUMBER($BX1307),IF($BX1307&gt;=2016,1,0),"")</f>
        <v>1</v>
      </c>
      <c r="V1307" s="0" t="n">
        <f aca="false">IF(ISNUMBER($BW1307),IF($BW1307&gt;=2016,1,0),"")</f>
        <v>0</v>
      </c>
      <c r="W1307" s="0" t="str">
        <f aca="false">IF(AND(ISNUMBER($BW1307),ISNUMBER($BX1307)),IF($BW1307&gt;=2016,"post-only",IF($BX1307&lt;2016,"pre-only","mixed")),"")</f>
        <v>mixed</v>
      </c>
      <c r="X1307" s="0" t="n">
        <f aca="false">IF(AND(ISNUMBER($BW1307),ISNUMBER($BX1307)),MIN(1,MAX(0,($BX1307-2017+1)/($BX1307-$BW1307+1))),"")</f>
        <v>0</v>
      </c>
      <c r="Y1307" s="0" t="n">
        <f aca="false">IF(AND(ISNUMBER($BW1307),ISNUMBER($BX1307)),MIN(1,MAX(0,($BX1307-2018+1)/($BX1307-$BW1307+1))),"")</f>
        <v>0</v>
      </c>
      <c r="Z1307" s="0" t="n">
        <f aca="false">IF(AND(ISNUMBER($BW1307),ISNUMBER($BX1307)),MIN(1,MAX(0,($BX1307-2019+1)/($BX1307-$BW1307+1))),"")</f>
        <v>0</v>
      </c>
      <c r="AA1307" s="0" t="n">
        <f aca="false">IF(ISNUMBER($BX1307),IF($BX1307&gt;=2017,1,0),"")</f>
        <v>0</v>
      </c>
      <c r="AB1307" s="0" t="n">
        <f aca="false">IF(ISNUMBER($BX1307),IF($BX1307&gt;=2018,1,0),"")</f>
        <v>0</v>
      </c>
      <c r="AC1307" s="0" t="n">
        <f aca="false">IF(ISNUMBER($BX1307),IF($BX1307&gt;=2019,1,0),"")</f>
        <v>0</v>
      </c>
      <c r="AD1307" s="0" t="n">
        <f aca="false">IF($L1307&lt;&gt;"",IF($L1307&gt;2013,1,0),"")</f>
        <v>0</v>
      </c>
      <c r="AE1307" s="0" t="n">
        <f aca="false">IF($L1307&lt;&gt;"",1+IF($L1307&gt;2011,1,0)+IF($L1307&gt;2014,1,0),"")</f>
        <v>2</v>
      </c>
      <c r="AF1307" s="0" t="s">
        <v>87</v>
      </c>
      <c r="AG1307" s="0" t="s">
        <v>88</v>
      </c>
      <c r="AH1307" s="0" t="s">
        <v>90</v>
      </c>
      <c r="AI1307" s="0" t="s">
        <v>90</v>
      </c>
      <c r="AJ1307" s="0" t="s">
        <v>90</v>
      </c>
      <c r="AK1307" s="0" t="str">
        <f aca="false">IF(AND($CF1307&lt;&gt;"",IFERROR(INDEX(subsample_country_map!$B:$B,MATCH($CF1307,subsample_country_map!$A:$A,0)),"")&lt;&gt;""),INDEX(subsample_country_map!$B:$B,MATCH($CF1307,subsample_country_map!$A:$A,0)),INDEX(lookup!$AA:$AA,MATCH($A1307,lookup!$A:$A,0)))</f>
        <v>99_NCE</v>
      </c>
      <c r="AL1307" s="0" t="str">
        <f aca="false">IF(AND($CF1307&lt;&gt;"",IFERROR(INDEX(subsample_country_map!$C:$C,MATCH($CF1307,subsample_country_map!$A:$A,0)),"")&lt;&gt;""),INDEX(subsample_country_map!$C:$C,MATCH($CF1307,subsample_country_map!$A:$A,0)),INDEX(lookup!$AB:$AB,MATCH($A1307,lookup!$A:$A,0)))</f>
        <v>99_NCE</v>
      </c>
      <c r="AM1307" s="0" t="str">
        <f aca="false">IF(AND($CF1307&lt;&gt;"",IFERROR(INDEX(subsample_country_map!$D:$D,MATCH($CF1307,subsample_country_map!$A:$A,0)),"")&lt;&gt;""),INDEX(subsample_country_map!$D:$D,MATCH($CF1307,subsample_country_map!$A:$A,0)),INDEX(lookup!$AC:$AC,MATCH($A1307,lookup!$A:$A,0)))</f>
        <v>99_NCE</v>
      </c>
      <c r="AN1307" s="0" t="str">
        <f aca="false">IF(AND($CF1307&lt;&gt;"",IFERROR(INDEX(subsample_country_map!$E:$E,MATCH($CF1307,subsample_country_map!$A:$A,0)),"")&lt;&gt;""),INDEX(subsample_country_map!$E:$E,MATCH($CF1307,subsample_country_map!$A:$A,0)),INDEX(lookup!$AD:$AD,MATCH($A1307,lookup!$A:$A,0)))</f>
        <v>99_NCE</v>
      </c>
      <c r="AO1307" s="0" t="str">
        <f aca="false">INDEX(lookup!$Y:$Y,MATCH($A1307,lookup!$A:$A,0))</f>
        <v>0_published</v>
      </c>
      <c r="AP1307" s="0" t="str">
        <f aca="false">INDEX(lookup!$Z:$Z,MATCH($A1307,lookup!$A:$A,0))</f>
        <v>1_VHB high</v>
      </c>
      <c r="AQ1307" s="0" t="str">
        <f aca="false">INDEX(lookup!$W:$W,MATCH($A1307,lookup!$A:$A,0))</f>
        <v>1_fin/acc/econ</v>
      </c>
      <c r="AS1307" s="0" t="s">
        <v>91</v>
      </c>
      <c r="AT1307" s="0" t="s">
        <v>397</v>
      </c>
      <c r="AU1307" s="0" t="s">
        <v>93</v>
      </c>
      <c r="AV1307" s="0" t="s">
        <v>4748</v>
      </c>
      <c r="AX1307" s="0" t="s">
        <v>4749</v>
      </c>
      <c r="BA1307" s="0" t="n">
        <v>2267</v>
      </c>
      <c r="BB1307" s="0" t="s">
        <v>4689</v>
      </c>
      <c r="BC1307" s="0" t="s">
        <v>122</v>
      </c>
      <c r="BD1307" s="0" t="s">
        <v>123</v>
      </c>
      <c r="BE1307" s="0" t="s">
        <v>98</v>
      </c>
      <c r="BI1307" s="0" t="s">
        <v>99</v>
      </c>
      <c r="BJ1307" s="0" t="s">
        <v>4750</v>
      </c>
      <c r="BK1307" s="0" t="s">
        <v>504</v>
      </c>
      <c r="BL1307" s="0" t="s">
        <v>4751</v>
      </c>
      <c r="BM1307" s="0" t="s">
        <v>4743</v>
      </c>
      <c r="BN1307" s="0" t="s">
        <v>4720</v>
      </c>
      <c r="BO1307" s="0" t="s">
        <v>754</v>
      </c>
      <c r="BP1307" s="0" t="s">
        <v>4694</v>
      </c>
      <c r="BQ1307" s="0" t="s">
        <v>127</v>
      </c>
      <c r="BT1307" s="0" t="n">
        <v>0</v>
      </c>
      <c r="BU1307" s="0" t="s">
        <v>4695</v>
      </c>
      <c r="BW1307" s="0" t="n">
        <v>2009</v>
      </c>
      <c r="BX1307" s="0" t="n">
        <v>2016</v>
      </c>
      <c r="BY1307" s="0" t="s">
        <v>4696</v>
      </c>
      <c r="BZ1307" s="0" t="n">
        <v>2012.5</v>
      </c>
      <c r="CA1307" s="0" t="n">
        <v>0.125</v>
      </c>
      <c r="CB1307" s="0" t="n">
        <v>0</v>
      </c>
      <c r="CC1307" s="0" t="n">
        <v>1</v>
      </c>
      <c r="CD1307" s="0" t="n">
        <v>-0.00252031617232838</v>
      </c>
      <c r="CE1307" s="0" t="n">
        <v>1</v>
      </c>
    </row>
    <row r="1308" customFormat="false" ht="15" hidden="false" customHeight="false" outlineLevel="0" collapsed="false">
      <c r="A1308" s="0" t="s">
        <v>4687</v>
      </c>
      <c r="B1308" s="0" t="n">
        <v>2613</v>
      </c>
      <c r="C1308" s="0" t="n">
        <v>-0.0440627428568463</v>
      </c>
      <c r="D1308" s="0" t="n">
        <v>2267</v>
      </c>
      <c r="E1308" s="0" t="n">
        <f aca="false">IF(ISNUMBER($BA1308),$BA1308,IF(AND(ISNUMBER($D1308),ISNUMBER($BW1308),ISNUMBER($BX1308)),$D1308*($BX1308-$BW1308+1),""))</f>
        <v>2267</v>
      </c>
      <c r="H1308" s="0" t="s">
        <v>118</v>
      </c>
      <c r="I1308" s="0" t="s">
        <v>119</v>
      </c>
      <c r="J1308" s="0" t="n">
        <f aca="false">IF($BW1308&lt;&gt;"",$BW1308,"")</f>
        <v>2009</v>
      </c>
      <c r="K1308" s="0" t="n">
        <f aca="false">IF($BX1308&lt;&gt;"",$BX1308,"")</f>
        <v>2016</v>
      </c>
      <c r="L1308" s="0" t="n">
        <f aca="false">IF(AND(ISNUMBER($BW1308),ISNUMBER($BX1308)),($BW1308+$BX1308)/2,"")</f>
        <v>2012.5</v>
      </c>
      <c r="M1308" s="0" t="n">
        <f aca="false">IF($L1308&lt;&gt;"",$L1308,"")</f>
        <v>2012.5</v>
      </c>
      <c r="N1308" s="0" t="n">
        <f aca="false">IF(AND(ISNUMBER($BW1308),ISNUMBER($BX1308)),MIN(1,MAX(0,($BX1308-2016+1)/($BX1308-$BW1308+1))),"")</f>
        <v>0.125</v>
      </c>
      <c r="O1308" s="0" t="n">
        <f aca="false">IF(AND(ISNUMBER($BW1308),ISNUMBER($BX1308)),MIN(1,MAX(0,($BX1308-2017+1)/($BX1308-$BW1308+1))),"")</f>
        <v>0</v>
      </c>
      <c r="P1308" s="0" t="n">
        <f aca="false">IF(AND(ISNUMBER($BW1308),ISNUMBER($BX1308)),MIN(1,MAX(0,($BX1308-2018+1)/($BX1308-$BW1308+1))),"")</f>
        <v>0</v>
      </c>
      <c r="Q1308" s="0" t="n">
        <f aca="false">IF(AND(ISNUMBER($BW1308),ISNUMBER($BX1308)),MIN(1,MAX(0,($BX1308-2019+1)/($BX1308-$BW1308+1))),"")</f>
        <v>0</v>
      </c>
      <c r="R1308" s="0" t="n">
        <f aca="false">IF(AND(ISNUMBER($BW1308),ISNUMBER($BX1308)),MIN(1,MAX(0,($BX1308-2016+1)/($BX1308-$BW1308+1))),"")</f>
        <v>0.125</v>
      </c>
      <c r="S1308" s="0" t="n">
        <f aca="false">IF($L1308&lt;&gt;"",IF($L1308&gt;=2015.5,1,0),"")</f>
        <v>0</v>
      </c>
      <c r="T1308" s="0" t="n">
        <f aca="false">IF($L1308&lt;&gt;"",IF($L1308&gt;=2016,1,0),"")</f>
        <v>0</v>
      </c>
      <c r="U1308" s="0" t="n">
        <f aca="false">IF(ISNUMBER($BX1308),IF($BX1308&gt;=2016,1,0),"")</f>
        <v>1</v>
      </c>
      <c r="V1308" s="0" t="n">
        <f aca="false">IF(ISNUMBER($BW1308),IF($BW1308&gt;=2016,1,0),"")</f>
        <v>0</v>
      </c>
      <c r="W1308" s="0" t="str">
        <f aca="false">IF(AND(ISNUMBER($BW1308),ISNUMBER($BX1308)),IF($BW1308&gt;=2016,"post-only",IF($BX1308&lt;2016,"pre-only","mixed")),"")</f>
        <v>mixed</v>
      </c>
      <c r="X1308" s="0" t="n">
        <f aca="false">IF(AND(ISNUMBER($BW1308),ISNUMBER($BX1308)),MIN(1,MAX(0,($BX1308-2017+1)/($BX1308-$BW1308+1))),"")</f>
        <v>0</v>
      </c>
      <c r="Y1308" s="0" t="n">
        <f aca="false">IF(AND(ISNUMBER($BW1308),ISNUMBER($BX1308)),MIN(1,MAX(0,($BX1308-2018+1)/($BX1308-$BW1308+1))),"")</f>
        <v>0</v>
      </c>
      <c r="Z1308" s="0" t="n">
        <f aca="false">IF(AND(ISNUMBER($BW1308),ISNUMBER($BX1308)),MIN(1,MAX(0,($BX1308-2019+1)/($BX1308-$BW1308+1))),"")</f>
        <v>0</v>
      </c>
      <c r="AA1308" s="0" t="n">
        <f aca="false">IF(ISNUMBER($BX1308),IF($BX1308&gt;=2017,1,0),"")</f>
        <v>0</v>
      </c>
      <c r="AB1308" s="0" t="n">
        <f aca="false">IF(ISNUMBER($BX1308),IF($BX1308&gt;=2018,1,0),"")</f>
        <v>0</v>
      </c>
      <c r="AC1308" s="0" t="n">
        <f aca="false">IF(ISNUMBER($BX1308),IF($BX1308&gt;=2019,1,0),"")</f>
        <v>0</v>
      </c>
      <c r="AD1308" s="0" t="n">
        <f aca="false">IF($L1308&lt;&gt;"",IF($L1308&gt;2013,1,0),"")</f>
        <v>0</v>
      </c>
      <c r="AE1308" s="0" t="n">
        <f aca="false">IF($L1308&lt;&gt;"",1+IF($L1308&gt;2011,1,0)+IF($L1308&gt;2014,1,0),"")</f>
        <v>2</v>
      </c>
      <c r="AF1308" s="0" t="s">
        <v>87</v>
      </c>
      <c r="AG1308" s="0" t="s">
        <v>88</v>
      </c>
      <c r="AH1308" s="0" t="s">
        <v>90</v>
      </c>
      <c r="AI1308" s="0" t="s">
        <v>90</v>
      </c>
      <c r="AJ1308" s="0" t="s">
        <v>90</v>
      </c>
      <c r="AK1308" s="0" t="str">
        <f aca="false">IF(AND($CF1308&lt;&gt;"",IFERROR(INDEX(subsample_country_map!$B:$B,MATCH($CF1308,subsample_country_map!$A:$A,0)),"")&lt;&gt;""),INDEX(subsample_country_map!$B:$B,MATCH($CF1308,subsample_country_map!$A:$A,0)),INDEX(lookup!$AA:$AA,MATCH($A1308,lookup!$A:$A,0)))</f>
        <v>99_NCE</v>
      </c>
      <c r="AL1308" s="0" t="str">
        <f aca="false">IF(AND($CF1308&lt;&gt;"",IFERROR(INDEX(subsample_country_map!$C:$C,MATCH($CF1308,subsample_country_map!$A:$A,0)),"")&lt;&gt;""),INDEX(subsample_country_map!$C:$C,MATCH($CF1308,subsample_country_map!$A:$A,0)),INDEX(lookup!$AB:$AB,MATCH($A1308,lookup!$A:$A,0)))</f>
        <v>99_NCE</v>
      </c>
      <c r="AM1308" s="0" t="str">
        <f aca="false">IF(AND($CF1308&lt;&gt;"",IFERROR(INDEX(subsample_country_map!$D:$D,MATCH($CF1308,subsample_country_map!$A:$A,0)),"")&lt;&gt;""),INDEX(subsample_country_map!$D:$D,MATCH($CF1308,subsample_country_map!$A:$A,0)),INDEX(lookup!$AC:$AC,MATCH($A1308,lookup!$A:$A,0)))</f>
        <v>99_NCE</v>
      </c>
      <c r="AN1308" s="0" t="str">
        <f aca="false">IF(AND($CF1308&lt;&gt;"",IFERROR(INDEX(subsample_country_map!$E:$E,MATCH($CF1308,subsample_country_map!$A:$A,0)),"")&lt;&gt;""),INDEX(subsample_country_map!$E:$E,MATCH($CF1308,subsample_country_map!$A:$A,0)),INDEX(lookup!$AD:$AD,MATCH($A1308,lookup!$A:$A,0)))</f>
        <v>99_NCE</v>
      </c>
      <c r="AO1308" s="0" t="str">
        <f aca="false">INDEX(lookup!$Y:$Y,MATCH($A1308,lookup!$A:$A,0))</f>
        <v>0_published</v>
      </c>
      <c r="AP1308" s="0" t="str">
        <f aca="false">INDEX(lookup!$Z:$Z,MATCH($A1308,lookup!$A:$A,0))</f>
        <v>1_VHB high</v>
      </c>
      <c r="AQ1308" s="0" t="str">
        <f aca="false">INDEX(lookup!$W:$W,MATCH($A1308,lookup!$A:$A,0))</f>
        <v>1_fin/acc/econ</v>
      </c>
      <c r="AS1308" s="0" t="s">
        <v>91</v>
      </c>
      <c r="AT1308" s="0" t="s">
        <v>397</v>
      </c>
      <c r="AU1308" s="0" t="s">
        <v>93</v>
      </c>
      <c r="AV1308" s="0" t="s">
        <v>4752</v>
      </c>
      <c r="AX1308" s="0" t="s">
        <v>2113</v>
      </c>
      <c r="BA1308" s="0" t="n">
        <v>2267</v>
      </c>
      <c r="BB1308" s="0" t="s">
        <v>4689</v>
      </c>
      <c r="BC1308" s="0" t="s">
        <v>122</v>
      </c>
      <c r="BD1308" s="0" t="s">
        <v>123</v>
      </c>
      <c r="BE1308" s="0" t="s">
        <v>98</v>
      </c>
      <c r="BI1308" s="0" t="s">
        <v>99</v>
      </c>
      <c r="BJ1308" s="0" t="s">
        <v>4753</v>
      </c>
      <c r="BK1308" s="0" t="s">
        <v>504</v>
      </c>
      <c r="BL1308" s="0" t="s">
        <v>4754</v>
      </c>
      <c r="BM1308" s="0" t="s">
        <v>4740</v>
      </c>
      <c r="BN1308" s="0" t="s">
        <v>4720</v>
      </c>
      <c r="BO1308" s="0" t="s">
        <v>754</v>
      </c>
      <c r="BP1308" s="0" t="s">
        <v>4694</v>
      </c>
      <c r="BQ1308" s="0" t="s">
        <v>127</v>
      </c>
      <c r="BT1308" s="0" t="n">
        <v>0</v>
      </c>
      <c r="BU1308" s="0" t="s">
        <v>4695</v>
      </c>
      <c r="BW1308" s="0" t="n">
        <v>2009</v>
      </c>
      <c r="BX1308" s="0" t="n">
        <v>2016</v>
      </c>
      <c r="BY1308" s="0" t="s">
        <v>4696</v>
      </c>
      <c r="BZ1308" s="0" t="n">
        <v>2012.5</v>
      </c>
      <c r="CA1308" s="0" t="n">
        <v>0.125</v>
      </c>
      <c r="CB1308" s="0" t="n">
        <v>0</v>
      </c>
      <c r="CC1308" s="0" t="n">
        <v>1</v>
      </c>
      <c r="CD1308" s="0" t="n">
        <v>-0.0440912924322002</v>
      </c>
      <c r="CE1308" s="0" t="n">
        <v>1</v>
      </c>
    </row>
    <row r="1309" customFormat="false" ht="15" hidden="false" customHeight="false" outlineLevel="0" collapsed="false">
      <c r="A1309" s="0" t="s">
        <v>4687</v>
      </c>
      <c r="B1309" s="0" t="n">
        <v>2614</v>
      </c>
      <c r="C1309" s="0" t="n">
        <v>0.0100807631103926</v>
      </c>
      <c r="D1309" s="0" t="n">
        <v>2267</v>
      </c>
      <c r="E1309" s="0" t="n">
        <f aca="false">IF(ISNUMBER($BA1309),$BA1309,IF(AND(ISNUMBER($D1309),ISNUMBER($BW1309),ISNUMBER($BX1309)),$D1309*($BX1309-$BW1309+1),""))</f>
        <v>2267</v>
      </c>
      <c r="H1309" s="0" t="s">
        <v>118</v>
      </c>
      <c r="I1309" s="0" t="s">
        <v>119</v>
      </c>
      <c r="J1309" s="0" t="n">
        <f aca="false">IF($BW1309&lt;&gt;"",$BW1309,"")</f>
        <v>2009</v>
      </c>
      <c r="K1309" s="0" t="n">
        <f aca="false">IF($BX1309&lt;&gt;"",$BX1309,"")</f>
        <v>2016</v>
      </c>
      <c r="L1309" s="0" t="n">
        <f aca="false">IF(AND(ISNUMBER($BW1309),ISNUMBER($BX1309)),($BW1309+$BX1309)/2,"")</f>
        <v>2012.5</v>
      </c>
      <c r="M1309" s="0" t="n">
        <f aca="false">IF($L1309&lt;&gt;"",$L1309,"")</f>
        <v>2012.5</v>
      </c>
      <c r="N1309" s="0" t="n">
        <f aca="false">IF(AND(ISNUMBER($BW1309),ISNUMBER($BX1309)),MIN(1,MAX(0,($BX1309-2016+1)/($BX1309-$BW1309+1))),"")</f>
        <v>0.125</v>
      </c>
      <c r="O1309" s="0" t="n">
        <f aca="false">IF(AND(ISNUMBER($BW1309),ISNUMBER($BX1309)),MIN(1,MAX(0,($BX1309-2017+1)/($BX1309-$BW1309+1))),"")</f>
        <v>0</v>
      </c>
      <c r="P1309" s="0" t="n">
        <f aca="false">IF(AND(ISNUMBER($BW1309),ISNUMBER($BX1309)),MIN(1,MAX(0,($BX1309-2018+1)/($BX1309-$BW1309+1))),"")</f>
        <v>0</v>
      </c>
      <c r="Q1309" s="0" t="n">
        <f aca="false">IF(AND(ISNUMBER($BW1309),ISNUMBER($BX1309)),MIN(1,MAX(0,($BX1309-2019+1)/($BX1309-$BW1309+1))),"")</f>
        <v>0</v>
      </c>
      <c r="R1309" s="0" t="n">
        <f aca="false">IF(AND(ISNUMBER($BW1309),ISNUMBER($BX1309)),MIN(1,MAX(0,($BX1309-2016+1)/($BX1309-$BW1309+1))),"")</f>
        <v>0.125</v>
      </c>
      <c r="S1309" s="0" t="n">
        <f aca="false">IF($L1309&lt;&gt;"",IF($L1309&gt;=2015.5,1,0),"")</f>
        <v>0</v>
      </c>
      <c r="T1309" s="0" t="n">
        <f aca="false">IF($L1309&lt;&gt;"",IF($L1309&gt;=2016,1,0),"")</f>
        <v>0</v>
      </c>
      <c r="U1309" s="0" t="n">
        <f aca="false">IF(ISNUMBER($BX1309),IF($BX1309&gt;=2016,1,0),"")</f>
        <v>1</v>
      </c>
      <c r="V1309" s="0" t="n">
        <f aca="false">IF(ISNUMBER($BW1309),IF($BW1309&gt;=2016,1,0),"")</f>
        <v>0</v>
      </c>
      <c r="W1309" s="0" t="str">
        <f aca="false">IF(AND(ISNUMBER($BW1309),ISNUMBER($BX1309)),IF($BW1309&gt;=2016,"post-only",IF($BX1309&lt;2016,"pre-only","mixed")),"")</f>
        <v>mixed</v>
      </c>
      <c r="X1309" s="0" t="n">
        <f aca="false">IF(AND(ISNUMBER($BW1309),ISNUMBER($BX1309)),MIN(1,MAX(0,($BX1309-2017+1)/($BX1309-$BW1309+1))),"")</f>
        <v>0</v>
      </c>
      <c r="Y1309" s="0" t="n">
        <f aca="false">IF(AND(ISNUMBER($BW1309),ISNUMBER($BX1309)),MIN(1,MAX(0,($BX1309-2018+1)/($BX1309-$BW1309+1))),"")</f>
        <v>0</v>
      </c>
      <c r="Z1309" s="0" t="n">
        <f aca="false">IF(AND(ISNUMBER($BW1309),ISNUMBER($BX1309)),MIN(1,MAX(0,($BX1309-2019+1)/($BX1309-$BW1309+1))),"")</f>
        <v>0</v>
      </c>
      <c r="AA1309" s="0" t="n">
        <f aca="false">IF(ISNUMBER($BX1309),IF($BX1309&gt;=2017,1,0),"")</f>
        <v>0</v>
      </c>
      <c r="AB1309" s="0" t="n">
        <f aca="false">IF(ISNUMBER($BX1309),IF($BX1309&gt;=2018,1,0),"")</f>
        <v>0</v>
      </c>
      <c r="AC1309" s="0" t="n">
        <f aca="false">IF(ISNUMBER($BX1309),IF($BX1309&gt;=2019,1,0),"")</f>
        <v>0</v>
      </c>
      <c r="AD1309" s="0" t="n">
        <f aca="false">IF($L1309&lt;&gt;"",IF($L1309&gt;2013,1,0),"")</f>
        <v>0</v>
      </c>
      <c r="AE1309" s="0" t="n">
        <f aca="false">IF($L1309&lt;&gt;"",1+IF($L1309&gt;2011,1,0)+IF($L1309&gt;2014,1,0),"")</f>
        <v>2</v>
      </c>
      <c r="AF1309" s="0" t="s">
        <v>87</v>
      </c>
      <c r="AG1309" s="0" t="s">
        <v>88</v>
      </c>
      <c r="AH1309" s="0" t="s">
        <v>90</v>
      </c>
      <c r="AI1309" s="0" t="s">
        <v>90</v>
      </c>
      <c r="AJ1309" s="0" t="s">
        <v>90</v>
      </c>
      <c r="AK1309" s="0" t="str">
        <f aca="false">IF(AND($CF1309&lt;&gt;"",IFERROR(INDEX(subsample_country_map!$B:$B,MATCH($CF1309,subsample_country_map!$A:$A,0)),"")&lt;&gt;""),INDEX(subsample_country_map!$B:$B,MATCH($CF1309,subsample_country_map!$A:$A,0)),INDEX(lookup!$AA:$AA,MATCH($A1309,lookup!$A:$A,0)))</f>
        <v>99_NCE</v>
      </c>
      <c r="AL1309" s="0" t="str">
        <f aca="false">IF(AND($CF1309&lt;&gt;"",IFERROR(INDEX(subsample_country_map!$C:$C,MATCH($CF1309,subsample_country_map!$A:$A,0)),"")&lt;&gt;""),INDEX(subsample_country_map!$C:$C,MATCH($CF1309,subsample_country_map!$A:$A,0)),INDEX(lookup!$AB:$AB,MATCH($A1309,lookup!$A:$A,0)))</f>
        <v>99_NCE</v>
      </c>
      <c r="AM1309" s="0" t="str">
        <f aca="false">IF(AND($CF1309&lt;&gt;"",IFERROR(INDEX(subsample_country_map!$D:$D,MATCH($CF1309,subsample_country_map!$A:$A,0)),"")&lt;&gt;""),INDEX(subsample_country_map!$D:$D,MATCH($CF1309,subsample_country_map!$A:$A,0)),INDEX(lookup!$AC:$AC,MATCH($A1309,lookup!$A:$A,0)))</f>
        <v>99_NCE</v>
      </c>
      <c r="AN1309" s="0" t="str">
        <f aca="false">IF(AND($CF1309&lt;&gt;"",IFERROR(INDEX(subsample_country_map!$E:$E,MATCH($CF1309,subsample_country_map!$A:$A,0)),"")&lt;&gt;""),INDEX(subsample_country_map!$E:$E,MATCH($CF1309,subsample_country_map!$A:$A,0)),INDEX(lookup!$AD:$AD,MATCH($A1309,lookup!$A:$A,0)))</f>
        <v>99_NCE</v>
      </c>
      <c r="AO1309" s="0" t="str">
        <f aca="false">INDEX(lookup!$Y:$Y,MATCH($A1309,lookup!$A:$A,0))</f>
        <v>0_published</v>
      </c>
      <c r="AP1309" s="0" t="str">
        <f aca="false">INDEX(lookup!$Z:$Z,MATCH($A1309,lookup!$A:$A,0))</f>
        <v>1_VHB high</v>
      </c>
      <c r="AQ1309" s="0" t="str">
        <f aca="false">INDEX(lookup!$W:$W,MATCH($A1309,lookup!$A:$A,0))</f>
        <v>1_fin/acc/econ</v>
      </c>
      <c r="AS1309" s="0" t="s">
        <v>91</v>
      </c>
      <c r="AT1309" s="0" t="s">
        <v>397</v>
      </c>
      <c r="AU1309" s="0" t="s">
        <v>93</v>
      </c>
      <c r="AV1309" s="0" t="s">
        <v>1919</v>
      </c>
      <c r="AX1309" s="0" t="s">
        <v>4755</v>
      </c>
      <c r="BA1309" s="0" t="n">
        <v>2267</v>
      </c>
      <c r="BB1309" s="0" t="s">
        <v>4689</v>
      </c>
      <c r="BC1309" s="0" t="s">
        <v>122</v>
      </c>
      <c r="BD1309" s="0" t="s">
        <v>123</v>
      </c>
      <c r="BE1309" s="0" t="s">
        <v>98</v>
      </c>
      <c r="BI1309" s="0" t="s">
        <v>99</v>
      </c>
      <c r="BJ1309" s="0" t="s">
        <v>4756</v>
      </c>
      <c r="BK1309" s="0" t="s">
        <v>504</v>
      </c>
      <c r="BL1309" s="0" t="s">
        <v>4757</v>
      </c>
      <c r="BM1309" s="0" t="s">
        <v>4743</v>
      </c>
      <c r="BN1309" s="0" t="s">
        <v>4720</v>
      </c>
      <c r="BO1309" s="0" t="s">
        <v>754</v>
      </c>
      <c r="BP1309" s="0" t="s">
        <v>4694</v>
      </c>
      <c r="BQ1309" s="0" t="s">
        <v>127</v>
      </c>
      <c r="BT1309" s="0" t="n">
        <v>0</v>
      </c>
      <c r="BU1309" s="0" t="s">
        <v>4695</v>
      </c>
      <c r="BW1309" s="0" t="n">
        <v>2009</v>
      </c>
      <c r="BX1309" s="0" t="n">
        <v>2016</v>
      </c>
      <c r="BY1309" s="0" t="s">
        <v>4696</v>
      </c>
      <c r="BZ1309" s="0" t="n">
        <v>2012.5</v>
      </c>
      <c r="CA1309" s="0" t="n">
        <v>0.125</v>
      </c>
      <c r="CB1309" s="0" t="n">
        <v>0</v>
      </c>
      <c r="CC1309" s="0" t="n">
        <v>1</v>
      </c>
      <c r="CD1309" s="0" t="n">
        <v>0.0100811046062617</v>
      </c>
      <c r="CE1309" s="0" t="n">
        <v>1</v>
      </c>
    </row>
    <row r="1310" customFormat="false" ht="15" hidden="false" customHeight="false" outlineLevel="0" collapsed="false">
      <c r="A1310" s="0" t="s">
        <v>4687</v>
      </c>
      <c r="B1310" s="0" t="n">
        <v>2615</v>
      </c>
      <c r="C1310" s="0" t="n">
        <v>-0.0190295732425138</v>
      </c>
      <c r="D1310" s="0" t="n">
        <v>17253</v>
      </c>
      <c r="E1310" s="0" t="n">
        <f aca="false">IF(ISNUMBER($BA1310),$BA1310,IF(AND(ISNUMBER($D1310),ISNUMBER($BW1310),ISNUMBER($BX1310)),$D1310*($BX1310-$BW1310+1),""))</f>
        <v>138024</v>
      </c>
      <c r="H1310" s="0" t="s">
        <v>118</v>
      </c>
      <c r="I1310" s="0" t="s">
        <v>119</v>
      </c>
      <c r="J1310" s="0" t="n">
        <f aca="false">IF($BW1310&lt;&gt;"",$BW1310,"")</f>
        <v>2009</v>
      </c>
      <c r="K1310" s="0" t="n">
        <f aca="false">IF($BX1310&lt;&gt;"",$BX1310,"")</f>
        <v>2016</v>
      </c>
      <c r="L1310" s="0" t="n">
        <f aca="false">IF(AND(ISNUMBER($BW1310),ISNUMBER($BX1310)),($BW1310+$BX1310)/2,"")</f>
        <v>2012.5</v>
      </c>
      <c r="M1310" s="0" t="n">
        <f aca="false">IF($L1310&lt;&gt;"",$L1310,"")</f>
        <v>2012.5</v>
      </c>
      <c r="N1310" s="0" t="n">
        <f aca="false">IF(AND(ISNUMBER($BW1310),ISNUMBER($BX1310)),MIN(1,MAX(0,($BX1310-2016+1)/($BX1310-$BW1310+1))),"")</f>
        <v>0.125</v>
      </c>
      <c r="O1310" s="0" t="n">
        <f aca="false">IF(AND(ISNUMBER($BW1310),ISNUMBER($BX1310)),MIN(1,MAX(0,($BX1310-2017+1)/($BX1310-$BW1310+1))),"")</f>
        <v>0</v>
      </c>
      <c r="P1310" s="0" t="n">
        <f aca="false">IF(AND(ISNUMBER($BW1310),ISNUMBER($BX1310)),MIN(1,MAX(0,($BX1310-2018+1)/($BX1310-$BW1310+1))),"")</f>
        <v>0</v>
      </c>
      <c r="Q1310" s="0" t="n">
        <f aca="false">IF(AND(ISNUMBER($BW1310),ISNUMBER($BX1310)),MIN(1,MAX(0,($BX1310-2019+1)/($BX1310-$BW1310+1))),"")</f>
        <v>0</v>
      </c>
      <c r="R1310" s="0" t="n">
        <f aca="false">IF(AND(ISNUMBER($BW1310),ISNUMBER($BX1310)),MIN(1,MAX(0,($BX1310-2016+1)/($BX1310-$BW1310+1))),"")</f>
        <v>0.125</v>
      </c>
      <c r="S1310" s="0" t="n">
        <f aca="false">IF($L1310&lt;&gt;"",IF($L1310&gt;=2015.5,1,0),"")</f>
        <v>0</v>
      </c>
      <c r="T1310" s="0" t="n">
        <f aca="false">IF($L1310&lt;&gt;"",IF($L1310&gt;=2016,1,0),"")</f>
        <v>0</v>
      </c>
      <c r="U1310" s="0" t="n">
        <f aca="false">IF(ISNUMBER($BX1310),IF($BX1310&gt;=2016,1,0),"")</f>
        <v>1</v>
      </c>
      <c r="V1310" s="0" t="n">
        <f aca="false">IF(ISNUMBER($BW1310),IF($BW1310&gt;=2016,1,0),"")</f>
        <v>0</v>
      </c>
      <c r="W1310" s="0" t="str">
        <f aca="false">IF(AND(ISNUMBER($BW1310),ISNUMBER($BX1310)),IF($BW1310&gt;=2016,"post-only",IF($BX1310&lt;2016,"pre-only","mixed")),"")</f>
        <v>mixed</v>
      </c>
      <c r="X1310" s="0" t="n">
        <f aca="false">IF(AND(ISNUMBER($BW1310),ISNUMBER($BX1310)),MIN(1,MAX(0,($BX1310-2017+1)/($BX1310-$BW1310+1))),"")</f>
        <v>0</v>
      </c>
      <c r="Y1310" s="0" t="n">
        <f aca="false">IF(AND(ISNUMBER($BW1310),ISNUMBER($BX1310)),MIN(1,MAX(0,($BX1310-2018+1)/($BX1310-$BW1310+1))),"")</f>
        <v>0</v>
      </c>
      <c r="Z1310" s="0" t="n">
        <f aca="false">IF(AND(ISNUMBER($BW1310),ISNUMBER($BX1310)),MIN(1,MAX(0,($BX1310-2019+1)/($BX1310-$BW1310+1))),"")</f>
        <v>0</v>
      </c>
      <c r="AA1310" s="0" t="n">
        <f aca="false">IF(ISNUMBER($BX1310),IF($BX1310&gt;=2017,1,0),"")</f>
        <v>0</v>
      </c>
      <c r="AB1310" s="0" t="n">
        <f aca="false">IF(ISNUMBER($BX1310),IF($BX1310&gt;=2018,1,0),"")</f>
        <v>0</v>
      </c>
      <c r="AC1310" s="0" t="n">
        <f aca="false">IF(ISNUMBER($BX1310),IF($BX1310&gt;=2019,1,0),"")</f>
        <v>0</v>
      </c>
      <c r="AD1310" s="0" t="n">
        <f aca="false">IF($L1310&lt;&gt;"",IF($L1310&gt;2013,1,0),"")</f>
        <v>0</v>
      </c>
      <c r="AE1310" s="0" t="n">
        <f aca="false">IF($L1310&lt;&gt;"",1+IF($L1310&gt;2011,1,0)+IF($L1310&gt;2014,1,0),"")</f>
        <v>2</v>
      </c>
      <c r="AF1310" s="0" t="s">
        <v>87</v>
      </c>
      <c r="AG1310" s="0" t="s">
        <v>88</v>
      </c>
      <c r="AH1310" s="0" t="s">
        <v>90</v>
      </c>
      <c r="AI1310" s="0" t="s">
        <v>90</v>
      </c>
      <c r="AJ1310" s="0" t="s">
        <v>90</v>
      </c>
      <c r="AK1310" s="0" t="str">
        <f aca="false">IF(AND($CF1310&lt;&gt;"",IFERROR(INDEX(subsample_country_map!$B:$B,MATCH($CF1310,subsample_country_map!$A:$A,0)),"")&lt;&gt;""),INDEX(subsample_country_map!$B:$B,MATCH($CF1310,subsample_country_map!$A:$A,0)),INDEX(lookup!$AA:$AA,MATCH($A1310,lookup!$A:$A,0)))</f>
        <v>99_NCE</v>
      </c>
      <c r="AL1310" s="0" t="str">
        <f aca="false">IF(AND($CF1310&lt;&gt;"",IFERROR(INDEX(subsample_country_map!$C:$C,MATCH($CF1310,subsample_country_map!$A:$A,0)),"")&lt;&gt;""),INDEX(subsample_country_map!$C:$C,MATCH($CF1310,subsample_country_map!$A:$A,0)),INDEX(lookup!$AB:$AB,MATCH($A1310,lookup!$A:$A,0)))</f>
        <v>99_NCE</v>
      </c>
      <c r="AM1310" s="0" t="str">
        <f aca="false">IF(AND($CF1310&lt;&gt;"",IFERROR(INDEX(subsample_country_map!$D:$D,MATCH($CF1310,subsample_country_map!$A:$A,0)),"")&lt;&gt;""),INDEX(subsample_country_map!$D:$D,MATCH($CF1310,subsample_country_map!$A:$A,0)),INDEX(lookup!$AC:$AC,MATCH($A1310,lookup!$A:$A,0)))</f>
        <v>99_NCE</v>
      </c>
      <c r="AN1310" s="0" t="str">
        <f aca="false">IF(AND($CF1310&lt;&gt;"",IFERROR(INDEX(subsample_country_map!$E:$E,MATCH($CF1310,subsample_country_map!$A:$A,0)),"")&lt;&gt;""),INDEX(subsample_country_map!$E:$E,MATCH($CF1310,subsample_country_map!$A:$A,0)),INDEX(lookup!$AD:$AD,MATCH($A1310,lookup!$A:$A,0)))</f>
        <v>99_NCE</v>
      </c>
      <c r="AO1310" s="0" t="str">
        <f aca="false">INDEX(lookup!$Y:$Y,MATCH($A1310,lookup!$A:$A,0))</f>
        <v>0_published</v>
      </c>
      <c r="AP1310" s="0" t="str">
        <f aca="false">INDEX(lookup!$Z:$Z,MATCH($A1310,lookup!$A:$A,0))</f>
        <v>1_VHB high</v>
      </c>
      <c r="AQ1310" s="0" t="str">
        <f aca="false">INDEX(lookup!$W:$W,MATCH($A1310,lookup!$A:$A,0))</f>
        <v>1_fin/acc/econ</v>
      </c>
      <c r="AS1310" s="0" t="s">
        <v>91</v>
      </c>
      <c r="AT1310" s="0" t="s">
        <v>397</v>
      </c>
      <c r="AU1310" s="0" t="s">
        <v>93</v>
      </c>
      <c r="AV1310" s="0" t="s">
        <v>1405</v>
      </c>
      <c r="AX1310" s="0" t="s">
        <v>4758</v>
      </c>
      <c r="BA1310" s="0" t="s">
        <v>95</v>
      </c>
      <c r="BB1310" s="0" t="s">
        <v>4689</v>
      </c>
      <c r="BC1310" s="0" t="s">
        <v>4759</v>
      </c>
      <c r="BD1310" s="0" t="s">
        <v>123</v>
      </c>
      <c r="BE1310" s="0" t="s">
        <v>98</v>
      </c>
      <c r="BI1310" s="0" t="s">
        <v>124</v>
      </c>
      <c r="BJ1310" s="0" t="s">
        <v>4760</v>
      </c>
      <c r="BK1310" s="0" t="s">
        <v>558</v>
      </c>
      <c r="BL1310" s="0" t="s">
        <v>4761</v>
      </c>
      <c r="BM1310" s="0" t="s">
        <v>4740</v>
      </c>
      <c r="BN1310" s="0" t="s">
        <v>4720</v>
      </c>
      <c r="BO1310" s="0" t="s">
        <v>754</v>
      </c>
      <c r="BP1310" s="0" t="s">
        <v>4694</v>
      </c>
      <c r="BQ1310" s="0" t="s">
        <v>127</v>
      </c>
      <c r="BT1310" s="0" t="n">
        <v>0</v>
      </c>
      <c r="BU1310" s="0" t="s">
        <v>4695</v>
      </c>
      <c r="BW1310" s="0" t="n">
        <v>2009</v>
      </c>
      <c r="BX1310" s="0" t="n">
        <v>2016</v>
      </c>
      <c r="BY1310" s="0" t="s">
        <v>4696</v>
      </c>
      <c r="BZ1310" s="0" t="n">
        <v>2012.5</v>
      </c>
      <c r="CA1310" s="0" t="n">
        <v>0.125</v>
      </c>
      <c r="CB1310" s="0" t="n">
        <v>0</v>
      </c>
      <c r="CC1310" s="0" t="n">
        <v>1</v>
      </c>
      <c r="CD1310" s="0" t="n">
        <v>-0.0190318707676283</v>
      </c>
      <c r="CE1310" s="0" t="n">
        <v>1</v>
      </c>
    </row>
    <row r="1311" customFormat="false" ht="15" hidden="false" customHeight="false" outlineLevel="0" collapsed="false">
      <c r="A1311" s="0" t="s">
        <v>4687</v>
      </c>
      <c r="B1311" s="0" t="n">
        <v>2616</v>
      </c>
      <c r="C1311" s="0" t="n">
        <v>-0.00479626580079445</v>
      </c>
      <c r="D1311" s="0" t="n">
        <v>17253</v>
      </c>
      <c r="E1311" s="0" t="n">
        <f aca="false">IF(ISNUMBER($BA1311),$BA1311,IF(AND(ISNUMBER($D1311),ISNUMBER($BW1311),ISNUMBER($BX1311)),$D1311*($BX1311-$BW1311+1),""))</f>
        <v>138024</v>
      </c>
      <c r="H1311" s="0" t="s">
        <v>118</v>
      </c>
      <c r="I1311" s="0" t="s">
        <v>119</v>
      </c>
      <c r="J1311" s="0" t="n">
        <f aca="false">IF($BW1311&lt;&gt;"",$BW1311,"")</f>
        <v>2009</v>
      </c>
      <c r="K1311" s="0" t="n">
        <f aca="false">IF($BX1311&lt;&gt;"",$BX1311,"")</f>
        <v>2016</v>
      </c>
      <c r="L1311" s="0" t="n">
        <f aca="false">IF(AND(ISNUMBER($BW1311),ISNUMBER($BX1311)),($BW1311+$BX1311)/2,"")</f>
        <v>2012.5</v>
      </c>
      <c r="M1311" s="0" t="n">
        <f aca="false">IF($L1311&lt;&gt;"",$L1311,"")</f>
        <v>2012.5</v>
      </c>
      <c r="N1311" s="0" t="n">
        <f aca="false">IF(AND(ISNUMBER($BW1311),ISNUMBER($BX1311)),MIN(1,MAX(0,($BX1311-2016+1)/($BX1311-$BW1311+1))),"")</f>
        <v>0.125</v>
      </c>
      <c r="O1311" s="0" t="n">
        <f aca="false">IF(AND(ISNUMBER($BW1311),ISNUMBER($BX1311)),MIN(1,MAX(0,($BX1311-2017+1)/($BX1311-$BW1311+1))),"")</f>
        <v>0</v>
      </c>
      <c r="P1311" s="0" t="n">
        <f aca="false">IF(AND(ISNUMBER($BW1311),ISNUMBER($BX1311)),MIN(1,MAX(0,($BX1311-2018+1)/($BX1311-$BW1311+1))),"")</f>
        <v>0</v>
      </c>
      <c r="Q1311" s="0" t="n">
        <f aca="false">IF(AND(ISNUMBER($BW1311),ISNUMBER($BX1311)),MIN(1,MAX(0,($BX1311-2019+1)/($BX1311-$BW1311+1))),"")</f>
        <v>0</v>
      </c>
      <c r="R1311" s="0" t="n">
        <f aca="false">IF(AND(ISNUMBER($BW1311),ISNUMBER($BX1311)),MIN(1,MAX(0,($BX1311-2016+1)/($BX1311-$BW1311+1))),"")</f>
        <v>0.125</v>
      </c>
      <c r="S1311" s="0" t="n">
        <f aca="false">IF($L1311&lt;&gt;"",IF($L1311&gt;=2015.5,1,0),"")</f>
        <v>0</v>
      </c>
      <c r="T1311" s="0" t="n">
        <f aca="false">IF($L1311&lt;&gt;"",IF($L1311&gt;=2016,1,0),"")</f>
        <v>0</v>
      </c>
      <c r="U1311" s="0" t="n">
        <f aca="false">IF(ISNUMBER($BX1311),IF($BX1311&gt;=2016,1,0),"")</f>
        <v>1</v>
      </c>
      <c r="V1311" s="0" t="n">
        <f aca="false">IF(ISNUMBER($BW1311),IF($BW1311&gt;=2016,1,0),"")</f>
        <v>0</v>
      </c>
      <c r="W1311" s="0" t="str">
        <f aca="false">IF(AND(ISNUMBER($BW1311),ISNUMBER($BX1311)),IF($BW1311&gt;=2016,"post-only",IF($BX1311&lt;2016,"pre-only","mixed")),"")</f>
        <v>mixed</v>
      </c>
      <c r="X1311" s="0" t="n">
        <f aca="false">IF(AND(ISNUMBER($BW1311),ISNUMBER($BX1311)),MIN(1,MAX(0,($BX1311-2017+1)/($BX1311-$BW1311+1))),"")</f>
        <v>0</v>
      </c>
      <c r="Y1311" s="0" t="n">
        <f aca="false">IF(AND(ISNUMBER($BW1311),ISNUMBER($BX1311)),MIN(1,MAX(0,($BX1311-2018+1)/($BX1311-$BW1311+1))),"")</f>
        <v>0</v>
      </c>
      <c r="Z1311" s="0" t="n">
        <f aca="false">IF(AND(ISNUMBER($BW1311),ISNUMBER($BX1311)),MIN(1,MAX(0,($BX1311-2019+1)/($BX1311-$BW1311+1))),"")</f>
        <v>0</v>
      </c>
      <c r="AA1311" s="0" t="n">
        <f aca="false">IF(ISNUMBER($BX1311),IF($BX1311&gt;=2017,1,0),"")</f>
        <v>0</v>
      </c>
      <c r="AB1311" s="0" t="n">
        <f aca="false">IF(ISNUMBER($BX1311),IF($BX1311&gt;=2018,1,0),"")</f>
        <v>0</v>
      </c>
      <c r="AC1311" s="0" t="n">
        <f aca="false">IF(ISNUMBER($BX1311),IF($BX1311&gt;=2019,1,0),"")</f>
        <v>0</v>
      </c>
      <c r="AD1311" s="0" t="n">
        <f aca="false">IF($L1311&lt;&gt;"",IF($L1311&gt;2013,1,0),"")</f>
        <v>0</v>
      </c>
      <c r="AE1311" s="0" t="n">
        <f aca="false">IF($L1311&lt;&gt;"",1+IF($L1311&gt;2011,1,0)+IF($L1311&gt;2014,1,0),"")</f>
        <v>2</v>
      </c>
      <c r="AF1311" s="0" t="s">
        <v>87</v>
      </c>
      <c r="AG1311" s="0" t="s">
        <v>88</v>
      </c>
      <c r="AH1311" s="0" t="s">
        <v>90</v>
      </c>
      <c r="AI1311" s="0" t="s">
        <v>90</v>
      </c>
      <c r="AJ1311" s="0" t="s">
        <v>90</v>
      </c>
      <c r="AK1311" s="0" t="str">
        <f aca="false">IF(AND($CF1311&lt;&gt;"",IFERROR(INDEX(subsample_country_map!$B:$B,MATCH($CF1311,subsample_country_map!$A:$A,0)),"")&lt;&gt;""),INDEX(subsample_country_map!$B:$B,MATCH($CF1311,subsample_country_map!$A:$A,0)),INDEX(lookup!$AA:$AA,MATCH($A1311,lookup!$A:$A,0)))</f>
        <v>99_NCE</v>
      </c>
      <c r="AL1311" s="0" t="str">
        <f aca="false">IF(AND($CF1311&lt;&gt;"",IFERROR(INDEX(subsample_country_map!$C:$C,MATCH($CF1311,subsample_country_map!$A:$A,0)),"")&lt;&gt;""),INDEX(subsample_country_map!$C:$C,MATCH($CF1311,subsample_country_map!$A:$A,0)),INDEX(lookup!$AB:$AB,MATCH($A1311,lookup!$A:$A,0)))</f>
        <v>99_NCE</v>
      </c>
      <c r="AM1311" s="0" t="str">
        <f aca="false">IF(AND($CF1311&lt;&gt;"",IFERROR(INDEX(subsample_country_map!$D:$D,MATCH($CF1311,subsample_country_map!$A:$A,0)),"")&lt;&gt;""),INDEX(subsample_country_map!$D:$D,MATCH($CF1311,subsample_country_map!$A:$A,0)),INDEX(lookup!$AC:$AC,MATCH($A1311,lookup!$A:$A,0)))</f>
        <v>99_NCE</v>
      </c>
      <c r="AN1311" s="0" t="str">
        <f aca="false">IF(AND($CF1311&lt;&gt;"",IFERROR(INDEX(subsample_country_map!$E:$E,MATCH($CF1311,subsample_country_map!$A:$A,0)),"")&lt;&gt;""),INDEX(subsample_country_map!$E:$E,MATCH($CF1311,subsample_country_map!$A:$A,0)),INDEX(lookup!$AD:$AD,MATCH($A1311,lookup!$A:$A,0)))</f>
        <v>99_NCE</v>
      </c>
      <c r="AO1311" s="0" t="str">
        <f aca="false">INDEX(lookup!$Y:$Y,MATCH($A1311,lookup!$A:$A,0))</f>
        <v>0_published</v>
      </c>
      <c r="AP1311" s="0" t="str">
        <f aca="false">INDEX(lookup!$Z:$Z,MATCH($A1311,lookup!$A:$A,0))</f>
        <v>1_VHB high</v>
      </c>
      <c r="AQ1311" s="0" t="str">
        <f aca="false">INDEX(lookup!$W:$W,MATCH($A1311,lookup!$A:$A,0))</f>
        <v>1_fin/acc/econ</v>
      </c>
      <c r="AS1311" s="0" t="s">
        <v>91</v>
      </c>
      <c r="AT1311" s="0" t="s">
        <v>397</v>
      </c>
      <c r="AU1311" s="0" t="s">
        <v>93</v>
      </c>
      <c r="AV1311" s="0" t="s">
        <v>4741</v>
      </c>
      <c r="AX1311" s="0" t="s">
        <v>1368</v>
      </c>
      <c r="BA1311" s="0" t="s">
        <v>95</v>
      </c>
      <c r="BB1311" s="0" t="s">
        <v>4689</v>
      </c>
      <c r="BC1311" s="0" t="s">
        <v>4759</v>
      </c>
      <c r="BD1311" s="0" t="s">
        <v>123</v>
      </c>
      <c r="BE1311" s="0" t="s">
        <v>98</v>
      </c>
      <c r="BI1311" s="0" t="s">
        <v>124</v>
      </c>
      <c r="BJ1311" s="0" t="s">
        <v>4762</v>
      </c>
      <c r="BK1311" s="0" t="s">
        <v>558</v>
      </c>
      <c r="BL1311" s="0" t="s">
        <v>4742</v>
      </c>
      <c r="BM1311" s="0" t="s">
        <v>4743</v>
      </c>
      <c r="BN1311" s="0" t="s">
        <v>4720</v>
      </c>
      <c r="BO1311" s="0" t="s">
        <v>754</v>
      </c>
      <c r="BP1311" s="0" t="s">
        <v>4694</v>
      </c>
      <c r="BQ1311" s="0" t="s">
        <v>127</v>
      </c>
      <c r="BT1311" s="0" t="n">
        <v>0</v>
      </c>
      <c r="BU1311" s="0" t="s">
        <v>4695</v>
      </c>
      <c r="BW1311" s="0" t="n">
        <v>2009</v>
      </c>
      <c r="BX1311" s="0" t="n">
        <v>2016</v>
      </c>
      <c r="BY1311" s="0" t="s">
        <v>4696</v>
      </c>
      <c r="BZ1311" s="0" t="n">
        <v>2012.5</v>
      </c>
      <c r="CA1311" s="0" t="n">
        <v>0.125</v>
      </c>
      <c r="CB1311" s="0" t="n">
        <v>0</v>
      </c>
      <c r="CC1311" s="0" t="n">
        <v>1</v>
      </c>
      <c r="CD1311" s="0" t="n">
        <v>-0.00479630257933305</v>
      </c>
      <c r="CE1311" s="0" t="n">
        <v>1</v>
      </c>
    </row>
    <row r="1312" customFormat="false" ht="15" hidden="false" customHeight="false" outlineLevel="0" collapsed="false">
      <c r="A1312" s="0" t="s">
        <v>4687</v>
      </c>
      <c r="B1312" s="0" t="n">
        <v>2617</v>
      </c>
      <c r="C1312" s="0" t="n">
        <v>-0.0976140009559751</v>
      </c>
      <c r="D1312" s="0" t="n">
        <v>2267</v>
      </c>
      <c r="E1312" s="0" t="n">
        <f aca="false">IF(ISNUMBER($BA1312),$BA1312,IF(AND(ISNUMBER($D1312),ISNUMBER($BW1312),ISNUMBER($BX1312)),$D1312*($BX1312-$BW1312+1),""))</f>
        <v>2267</v>
      </c>
      <c r="H1312" s="0" t="s">
        <v>118</v>
      </c>
      <c r="I1312" s="0" t="s">
        <v>119</v>
      </c>
      <c r="J1312" s="0" t="n">
        <f aca="false">IF($BW1312&lt;&gt;"",$BW1312,"")</f>
        <v>2009</v>
      </c>
      <c r="K1312" s="0" t="n">
        <f aca="false">IF($BX1312&lt;&gt;"",$BX1312,"")</f>
        <v>2016</v>
      </c>
      <c r="L1312" s="0" t="n">
        <f aca="false">IF(AND(ISNUMBER($BW1312),ISNUMBER($BX1312)),($BW1312+$BX1312)/2,"")</f>
        <v>2012.5</v>
      </c>
      <c r="M1312" s="0" t="n">
        <f aca="false">IF($L1312&lt;&gt;"",$L1312,"")</f>
        <v>2012.5</v>
      </c>
      <c r="N1312" s="0" t="n">
        <f aca="false">IF(AND(ISNUMBER($BW1312),ISNUMBER($BX1312)),MIN(1,MAX(0,($BX1312-2016+1)/($BX1312-$BW1312+1))),"")</f>
        <v>0.125</v>
      </c>
      <c r="O1312" s="0" t="n">
        <f aca="false">IF(AND(ISNUMBER($BW1312),ISNUMBER($BX1312)),MIN(1,MAX(0,($BX1312-2017+1)/($BX1312-$BW1312+1))),"")</f>
        <v>0</v>
      </c>
      <c r="P1312" s="0" t="n">
        <f aca="false">IF(AND(ISNUMBER($BW1312),ISNUMBER($BX1312)),MIN(1,MAX(0,($BX1312-2018+1)/($BX1312-$BW1312+1))),"")</f>
        <v>0</v>
      </c>
      <c r="Q1312" s="0" t="n">
        <f aca="false">IF(AND(ISNUMBER($BW1312),ISNUMBER($BX1312)),MIN(1,MAX(0,($BX1312-2019+1)/($BX1312-$BW1312+1))),"")</f>
        <v>0</v>
      </c>
      <c r="R1312" s="0" t="n">
        <f aca="false">IF(AND(ISNUMBER($BW1312),ISNUMBER($BX1312)),MIN(1,MAX(0,($BX1312-2016+1)/($BX1312-$BW1312+1))),"")</f>
        <v>0.125</v>
      </c>
      <c r="S1312" s="0" t="n">
        <f aca="false">IF($L1312&lt;&gt;"",IF($L1312&gt;=2015.5,1,0),"")</f>
        <v>0</v>
      </c>
      <c r="T1312" s="0" t="n">
        <f aca="false">IF($L1312&lt;&gt;"",IF($L1312&gt;=2016,1,0),"")</f>
        <v>0</v>
      </c>
      <c r="U1312" s="0" t="n">
        <f aca="false">IF(ISNUMBER($BX1312),IF($BX1312&gt;=2016,1,0),"")</f>
        <v>1</v>
      </c>
      <c r="V1312" s="0" t="n">
        <f aca="false">IF(ISNUMBER($BW1312),IF($BW1312&gt;=2016,1,0),"")</f>
        <v>0</v>
      </c>
      <c r="W1312" s="0" t="str">
        <f aca="false">IF(AND(ISNUMBER($BW1312),ISNUMBER($BX1312)),IF($BW1312&gt;=2016,"post-only",IF($BX1312&lt;2016,"pre-only","mixed")),"")</f>
        <v>mixed</v>
      </c>
      <c r="X1312" s="0" t="n">
        <f aca="false">IF(AND(ISNUMBER($BW1312),ISNUMBER($BX1312)),MIN(1,MAX(0,($BX1312-2017+1)/($BX1312-$BW1312+1))),"")</f>
        <v>0</v>
      </c>
      <c r="Y1312" s="0" t="n">
        <f aca="false">IF(AND(ISNUMBER($BW1312),ISNUMBER($BX1312)),MIN(1,MAX(0,($BX1312-2018+1)/($BX1312-$BW1312+1))),"")</f>
        <v>0</v>
      </c>
      <c r="Z1312" s="0" t="n">
        <f aca="false">IF(AND(ISNUMBER($BW1312),ISNUMBER($BX1312)),MIN(1,MAX(0,($BX1312-2019+1)/($BX1312-$BW1312+1))),"")</f>
        <v>0</v>
      </c>
      <c r="AA1312" s="0" t="n">
        <f aca="false">IF(ISNUMBER($BX1312),IF($BX1312&gt;=2017,1,0),"")</f>
        <v>0</v>
      </c>
      <c r="AB1312" s="0" t="n">
        <f aca="false">IF(ISNUMBER($BX1312),IF($BX1312&gt;=2018,1,0),"")</f>
        <v>0</v>
      </c>
      <c r="AC1312" s="0" t="n">
        <f aca="false">IF(ISNUMBER($BX1312),IF($BX1312&gt;=2019,1,0),"")</f>
        <v>0</v>
      </c>
      <c r="AD1312" s="0" t="n">
        <f aca="false">IF($L1312&lt;&gt;"",IF($L1312&gt;2013,1,0),"")</f>
        <v>0</v>
      </c>
      <c r="AE1312" s="0" t="n">
        <f aca="false">IF($L1312&lt;&gt;"",1+IF($L1312&gt;2011,1,0)+IF($L1312&gt;2014,1,0),"")</f>
        <v>2</v>
      </c>
      <c r="AF1312" s="0" t="s">
        <v>87</v>
      </c>
      <c r="AG1312" s="0" t="s">
        <v>88</v>
      </c>
      <c r="AH1312" s="0" t="s">
        <v>90</v>
      </c>
      <c r="AI1312" s="0" t="s">
        <v>90</v>
      </c>
      <c r="AJ1312" s="0" t="s">
        <v>90</v>
      </c>
      <c r="AK1312" s="0" t="str">
        <f aca="false">IF(AND($CF1312&lt;&gt;"",IFERROR(INDEX(subsample_country_map!$B:$B,MATCH($CF1312,subsample_country_map!$A:$A,0)),"")&lt;&gt;""),INDEX(subsample_country_map!$B:$B,MATCH($CF1312,subsample_country_map!$A:$A,0)),INDEX(lookup!$AA:$AA,MATCH($A1312,lookup!$A:$A,0)))</f>
        <v>99_NCE</v>
      </c>
      <c r="AL1312" s="0" t="str">
        <f aca="false">IF(AND($CF1312&lt;&gt;"",IFERROR(INDEX(subsample_country_map!$C:$C,MATCH($CF1312,subsample_country_map!$A:$A,0)),"")&lt;&gt;""),INDEX(subsample_country_map!$C:$C,MATCH($CF1312,subsample_country_map!$A:$A,0)),INDEX(lookup!$AB:$AB,MATCH($A1312,lookup!$A:$A,0)))</f>
        <v>99_NCE</v>
      </c>
      <c r="AM1312" s="0" t="str">
        <f aca="false">IF(AND($CF1312&lt;&gt;"",IFERROR(INDEX(subsample_country_map!$D:$D,MATCH($CF1312,subsample_country_map!$A:$A,0)),"")&lt;&gt;""),INDEX(subsample_country_map!$D:$D,MATCH($CF1312,subsample_country_map!$A:$A,0)),INDEX(lookup!$AC:$AC,MATCH($A1312,lookup!$A:$A,0)))</f>
        <v>99_NCE</v>
      </c>
      <c r="AN1312" s="0" t="str">
        <f aca="false">IF(AND($CF1312&lt;&gt;"",IFERROR(INDEX(subsample_country_map!$E:$E,MATCH($CF1312,subsample_country_map!$A:$A,0)),"")&lt;&gt;""),INDEX(subsample_country_map!$E:$E,MATCH($CF1312,subsample_country_map!$A:$A,0)),INDEX(lookup!$AD:$AD,MATCH($A1312,lookup!$A:$A,0)))</f>
        <v>99_NCE</v>
      </c>
      <c r="AO1312" s="0" t="str">
        <f aca="false">INDEX(lookup!$Y:$Y,MATCH($A1312,lookup!$A:$A,0))</f>
        <v>0_published</v>
      </c>
      <c r="AP1312" s="0" t="str">
        <f aca="false">INDEX(lookup!$Z:$Z,MATCH($A1312,lookup!$A:$A,0))</f>
        <v>1_VHB high</v>
      </c>
      <c r="AQ1312" s="0" t="str">
        <f aca="false">INDEX(lookup!$W:$W,MATCH($A1312,lookup!$A:$A,0))</f>
        <v>1_fin/acc/econ</v>
      </c>
      <c r="AS1312" s="0" t="s">
        <v>91</v>
      </c>
      <c r="AT1312" s="0" t="s">
        <v>397</v>
      </c>
      <c r="AU1312" s="0" t="s">
        <v>93</v>
      </c>
      <c r="AV1312" s="0" t="s">
        <v>3394</v>
      </c>
      <c r="AX1312" s="0" t="s">
        <v>4763</v>
      </c>
      <c r="BA1312" s="0" t="n">
        <v>2267</v>
      </c>
      <c r="BB1312" s="0" t="s">
        <v>4689</v>
      </c>
      <c r="BC1312" s="0" t="s">
        <v>4764</v>
      </c>
      <c r="BD1312" s="0" t="s">
        <v>3411</v>
      </c>
      <c r="BE1312" s="0" t="s">
        <v>98</v>
      </c>
      <c r="BI1312" s="0" t="s">
        <v>675</v>
      </c>
      <c r="BJ1312" s="0" t="s">
        <v>4765</v>
      </c>
      <c r="BK1312" s="0" t="s">
        <v>908</v>
      </c>
      <c r="BL1312" s="0" t="s">
        <v>4766</v>
      </c>
      <c r="BM1312" s="0" t="s">
        <v>4740</v>
      </c>
      <c r="BN1312" s="0" t="s">
        <v>4767</v>
      </c>
      <c r="BO1312" s="0" t="s">
        <v>754</v>
      </c>
      <c r="BP1312" s="0" t="s">
        <v>4694</v>
      </c>
      <c r="BQ1312" s="0" t="s">
        <v>127</v>
      </c>
      <c r="BT1312" s="0" t="n">
        <v>0</v>
      </c>
      <c r="BU1312" s="0" t="s">
        <v>4695</v>
      </c>
      <c r="BW1312" s="0" t="n">
        <v>2009</v>
      </c>
      <c r="BX1312" s="0" t="n">
        <v>2016</v>
      </c>
      <c r="BY1312" s="0" t="s">
        <v>4696</v>
      </c>
      <c r="BZ1312" s="0" t="n">
        <v>2012.5</v>
      </c>
      <c r="CA1312" s="0" t="n">
        <v>0.125</v>
      </c>
      <c r="CB1312" s="0" t="n">
        <v>0</v>
      </c>
      <c r="CC1312" s="0" t="n">
        <v>1</v>
      </c>
      <c r="CD1312" s="0" t="n">
        <v>-0.0979258237418042</v>
      </c>
      <c r="CE1312" s="0" t="n">
        <v>1</v>
      </c>
    </row>
    <row r="1313" customFormat="false" ht="15" hidden="false" customHeight="false" outlineLevel="0" collapsed="false">
      <c r="A1313" s="0" t="s">
        <v>4687</v>
      </c>
      <c r="B1313" s="0" t="n">
        <v>2618</v>
      </c>
      <c r="C1313" s="0" t="n">
        <v>-0.0605861753060456</v>
      </c>
      <c r="D1313" s="0" t="n">
        <v>2267</v>
      </c>
      <c r="E1313" s="0" t="n">
        <f aca="false">IF(ISNUMBER($BA1313),$BA1313,IF(AND(ISNUMBER($D1313),ISNUMBER($BW1313),ISNUMBER($BX1313)),$D1313*($BX1313-$BW1313+1),""))</f>
        <v>2267</v>
      </c>
      <c r="H1313" s="0" t="s">
        <v>118</v>
      </c>
      <c r="I1313" s="0" t="s">
        <v>119</v>
      </c>
      <c r="J1313" s="0" t="n">
        <f aca="false">IF($BW1313&lt;&gt;"",$BW1313,"")</f>
        <v>2009</v>
      </c>
      <c r="K1313" s="0" t="n">
        <f aca="false">IF($BX1313&lt;&gt;"",$BX1313,"")</f>
        <v>2016</v>
      </c>
      <c r="L1313" s="0" t="n">
        <f aca="false">IF(AND(ISNUMBER($BW1313),ISNUMBER($BX1313)),($BW1313+$BX1313)/2,"")</f>
        <v>2012.5</v>
      </c>
      <c r="M1313" s="0" t="n">
        <f aca="false">IF($L1313&lt;&gt;"",$L1313,"")</f>
        <v>2012.5</v>
      </c>
      <c r="N1313" s="0" t="n">
        <f aca="false">IF(AND(ISNUMBER($BW1313),ISNUMBER($BX1313)),MIN(1,MAX(0,($BX1313-2016+1)/($BX1313-$BW1313+1))),"")</f>
        <v>0.125</v>
      </c>
      <c r="O1313" s="0" t="n">
        <f aca="false">IF(AND(ISNUMBER($BW1313),ISNUMBER($BX1313)),MIN(1,MAX(0,($BX1313-2017+1)/($BX1313-$BW1313+1))),"")</f>
        <v>0</v>
      </c>
      <c r="P1313" s="0" t="n">
        <f aca="false">IF(AND(ISNUMBER($BW1313),ISNUMBER($BX1313)),MIN(1,MAX(0,($BX1313-2018+1)/($BX1313-$BW1313+1))),"")</f>
        <v>0</v>
      </c>
      <c r="Q1313" s="0" t="n">
        <f aca="false">IF(AND(ISNUMBER($BW1313),ISNUMBER($BX1313)),MIN(1,MAX(0,($BX1313-2019+1)/($BX1313-$BW1313+1))),"")</f>
        <v>0</v>
      </c>
      <c r="R1313" s="0" t="n">
        <f aca="false">IF(AND(ISNUMBER($BW1313),ISNUMBER($BX1313)),MIN(1,MAX(0,($BX1313-2016+1)/($BX1313-$BW1313+1))),"")</f>
        <v>0.125</v>
      </c>
      <c r="S1313" s="0" t="n">
        <f aca="false">IF($L1313&lt;&gt;"",IF($L1313&gt;=2015.5,1,0),"")</f>
        <v>0</v>
      </c>
      <c r="T1313" s="0" t="n">
        <f aca="false">IF($L1313&lt;&gt;"",IF($L1313&gt;=2016,1,0),"")</f>
        <v>0</v>
      </c>
      <c r="U1313" s="0" t="n">
        <f aca="false">IF(ISNUMBER($BX1313),IF($BX1313&gt;=2016,1,0),"")</f>
        <v>1</v>
      </c>
      <c r="V1313" s="0" t="n">
        <f aca="false">IF(ISNUMBER($BW1313),IF($BW1313&gt;=2016,1,0),"")</f>
        <v>0</v>
      </c>
      <c r="W1313" s="0" t="str">
        <f aca="false">IF(AND(ISNUMBER($BW1313),ISNUMBER($BX1313)),IF($BW1313&gt;=2016,"post-only",IF($BX1313&lt;2016,"pre-only","mixed")),"")</f>
        <v>mixed</v>
      </c>
      <c r="X1313" s="0" t="n">
        <f aca="false">IF(AND(ISNUMBER($BW1313),ISNUMBER($BX1313)),MIN(1,MAX(0,($BX1313-2017+1)/($BX1313-$BW1313+1))),"")</f>
        <v>0</v>
      </c>
      <c r="Y1313" s="0" t="n">
        <f aca="false">IF(AND(ISNUMBER($BW1313),ISNUMBER($BX1313)),MIN(1,MAX(0,($BX1313-2018+1)/($BX1313-$BW1313+1))),"")</f>
        <v>0</v>
      </c>
      <c r="Z1313" s="0" t="n">
        <f aca="false">IF(AND(ISNUMBER($BW1313),ISNUMBER($BX1313)),MIN(1,MAX(0,($BX1313-2019+1)/($BX1313-$BW1313+1))),"")</f>
        <v>0</v>
      </c>
      <c r="AA1313" s="0" t="n">
        <f aca="false">IF(ISNUMBER($BX1313),IF($BX1313&gt;=2017,1,0),"")</f>
        <v>0</v>
      </c>
      <c r="AB1313" s="0" t="n">
        <f aca="false">IF(ISNUMBER($BX1313),IF($BX1313&gt;=2018,1,0),"")</f>
        <v>0</v>
      </c>
      <c r="AC1313" s="0" t="n">
        <f aca="false">IF(ISNUMBER($BX1313),IF($BX1313&gt;=2019,1,0),"")</f>
        <v>0</v>
      </c>
      <c r="AD1313" s="0" t="n">
        <f aca="false">IF($L1313&lt;&gt;"",IF($L1313&gt;2013,1,0),"")</f>
        <v>0</v>
      </c>
      <c r="AE1313" s="0" t="n">
        <f aca="false">IF($L1313&lt;&gt;"",1+IF($L1313&gt;2011,1,0)+IF($L1313&gt;2014,1,0),"")</f>
        <v>2</v>
      </c>
      <c r="AF1313" s="0" t="s">
        <v>87</v>
      </c>
      <c r="AG1313" s="0" t="s">
        <v>88</v>
      </c>
      <c r="AH1313" s="0" t="s">
        <v>90</v>
      </c>
      <c r="AI1313" s="0" t="s">
        <v>90</v>
      </c>
      <c r="AJ1313" s="0" t="s">
        <v>90</v>
      </c>
      <c r="AK1313" s="0" t="str">
        <f aca="false">IF(AND($CF1313&lt;&gt;"",IFERROR(INDEX(subsample_country_map!$B:$B,MATCH($CF1313,subsample_country_map!$A:$A,0)),"")&lt;&gt;""),INDEX(subsample_country_map!$B:$B,MATCH($CF1313,subsample_country_map!$A:$A,0)),INDEX(lookup!$AA:$AA,MATCH($A1313,lookup!$A:$A,0)))</f>
        <v>99_NCE</v>
      </c>
      <c r="AL1313" s="0" t="str">
        <f aca="false">IF(AND($CF1313&lt;&gt;"",IFERROR(INDEX(subsample_country_map!$C:$C,MATCH($CF1313,subsample_country_map!$A:$A,0)),"")&lt;&gt;""),INDEX(subsample_country_map!$C:$C,MATCH($CF1313,subsample_country_map!$A:$A,0)),INDEX(lookup!$AB:$AB,MATCH($A1313,lookup!$A:$A,0)))</f>
        <v>99_NCE</v>
      </c>
      <c r="AM1313" s="0" t="str">
        <f aca="false">IF(AND($CF1313&lt;&gt;"",IFERROR(INDEX(subsample_country_map!$D:$D,MATCH($CF1313,subsample_country_map!$A:$A,0)),"")&lt;&gt;""),INDEX(subsample_country_map!$D:$D,MATCH($CF1313,subsample_country_map!$A:$A,0)),INDEX(lookup!$AC:$AC,MATCH($A1313,lookup!$A:$A,0)))</f>
        <v>99_NCE</v>
      </c>
      <c r="AN1313" s="0" t="str">
        <f aca="false">IF(AND($CF1313&lt;&gt;"",IFERROR(INDEX(subsample_country_map!$E:$E,MATCH($CF1313,subsample_country_map!$A:$A,0)),"")&lt;&gt;""),INDEX(subsample_country_map!$E:$E,MATCH($CF1313,subsample_country_map!$A:$A,0)),INDEX(lookup!$AD:$AD,MATCH($A1313,lookup!$A:$A,0)))</f>
        <v>99_NCE</v>
      </c>
      <c r="AO1313" s="0" t="str">
        <f aca="false">INDEX(lookup!$Y:$Y,MATCH($A1313,lookup!$A:$A,0))</f>
        <v>0_published</v>
      </c>
      <c r="AP1313" s="0" t="str">
        <f aca="false">INDEX(lookup!$Z:$Z,MATCH($A1313,lookup!$A:$A,0))</f>
        <v>1_VHB high</v>
      </c>
      <c r="AQ1313" s="0" t="str">
        <f aca="false">INDEX(lookup!$W:$W,MATCH($A1313,lookup!$A:$A,0))</f>
        <v>1_fin/acc/econ</v>
      </c>
      <c r="AS1313" s="0" t="s">
        <v>91</v>
      </c>
      <c r="AT1313" s="0" t="s">
        <v>397</v>
      </c>
      <c r="AU1313" s="0" t="s">
        <v>93</v>
      </c>
      <c r="AV1313" s="0" t="s">
        <v>4768</v>
      </c>
      <c r="AX1313" s="0" t="s">
        <v>1347</v>
      </c>
      <c r="BA1313" s="0" t="n">
        <v>2267</v>
      </c>
      <c r="BB1313" s="0" t="s">
        <v>4689</v>
      </c>
      <c r="BC1313" s="0" t="s">
        <v>4764</v>
      </c>
      <c r="BD1313" s="0" t="s">
        <v>3411</v>
      </c>
      <c r="BE1313" s="0" t="s">
        <v>98</v>
      </c>
      <c r="BI1313" s="0" t="s">
        <v>675</v>
      </c>
      <c r="BJ1313" s="0" t="s">
        <v>4769</v>
      </c>
      <c r="BK1313" s="0" t="s">
        <v>908</v>
      </c>
      <c r="BL1313" s="0" t="s">
        <v>4770</v>
      </c>
      <c r="BM1313" s="0" t="s">
        <v>4740</v>
      </c>
      <c r="BN1313" s="0" t="s">
        <v>4767</v>
      </c>
      <c r="BO1313" s="0" t="s">
        <v>754</v>
      </c>
      <c r="BP1313" s="0" t="s">
        <v>4694</v>
      </c>
      <c r="BQ1313" s="0" t="s">
        <v>127</v>
      </c>
      <c r="BT1313" s="0" t="n">
        <v>0</v>
      </c>
      <c r="BU1313" s="0" t="s">
        <v>4695</v>
      </c>
      <c r="BW1313" s="0" t="n">
        <v>2009</v>
      </c>
      <c r="BX1313" s="0" t="n">
        <v>2016</v>
      </c>
      <c r="BY1313" s="0" t="s">
        <v>4696</v>
      </c>
      <c r="BZ1313" s="0" t="n">
        <v>2012.5</v>
      </c>
      <c r="CA1313" s="0" t="n">
        <v>0.125</v>
      </c>
      <c r="CB1313" s="0" t="n">
        <v>0</v>
      </c>
      <c r="CC1313" s="0" t="n">
        <v>1</v>
      </c>
      <c r="CD1313" s="0" t="n">
        <v>-0.0606604699163965</v>
      </c>
      <c r="CE1313" s="0" t="n">
        <v>1</v>
      </c>
    </row>
    <row r="1314" customFormat="false" ht="15" hidden="false" customHeight="false" outlineLevel="0" collapsed="false">
      <c r="A1314" s="0" t="s">
        <v>4687</v>
      </c>
      <c r="B1314" s="0" t="n">
        <v>2619</v>
      </c>
      <c r="C1314" s="0" t="n">
        <v>-0.0469939740460535</v>
      </c>
      <c r="D1314" s="0" t="n">
        <v>2267</v>
      </c>
      <c r="E1314" s="0" t="n">
        <f aca="false">IF(ISNUMBER($BA1314),$BA1314,IF(AND(ISNUMBER($D1314),ISNUMBER($BW1314),ISNUMBER($BX1314)),$D1314*($BX1314-$BW1314+1),""))</f>
        <v>2267</v>
      </c>
      <c r="H1314" s="0" t="s">
        <v>118</v>
      </c>
      <c r="I1314" s="0" t="s">
        <v>119</v>
      </c>
      <c r="J1314" s="0" t="n">
        <f aca="false">IF($BW1314&lt;&gt;"",$BW1314,"")</f>
        <v>2009</v>
      </c>
      <c r="K1314" s="0" t="n">
        <f aca="false">IF($BX1314&lt;&gt;"",$BX1314,"")</f>
        <v>2016</v>
      </c>
      <c r="L1314" s="0" t="n">
        <f aca="false">IF(AND(ISNUMBER($BW1314),ISNUMBER($BX1314)),($BW1314+$BX1314)/2,"")</f>
        <v>2012.5</v>
      </c>
      <c r="M1314" s="0" t="n">
        <f aca="false">IF($L1314&lt;&gt;"",$L1314,"")</f>
        <v>2012.5</v>
      </c>
      <c r="N1314" s="0" t="n">
        <f aca="false">IF(AND(ISNUMBER($BW1314),ISNUMBER($BX1314)),MIN(1,MAX(0,($BX1314-2016+1)/($BX1314-$BW1314+1))),"")</f>
        <v>0.125</v>
      </c>
      <c r="O1314" s="0" t="n">
        <f aca="false">IF(AND(ISNUMBER($BW1314),ISNUMBER($BX1314)),MIN(1,MAX(0,($BX1314-2017+1)/($BX1314-$BW1314+1))),"")</f>
        <v>0</v>
      </c>
      <c r="P1314" s="0" t="n">
        <f aca="false">IF(AND(ISNUMBER($BW1314),ISNUMBER($BX1314)),MIN(1,MAX(0,($BX1314-2018+1)/($BX1314-$BW1314+1))),"")</f>
        <v>0</v>
      </c>
      <c r="Q1314" s="0" t="n">
        <f aca="false">IF(AND(ISNUMBER($BW1314),ISNUMBER($BX1314)),MIN(1,MAX(0,($BX1314-2019+1)/($BX1314-$BW1314+1))),"")</f>
        <v>0</v>
      </c>
      <c r="R1314" s="0" t="n">
        <f aca="false">IF(AND(ISNUMBER($BW1314),ISNUMBER($BX1314)),MIN(1,MAX(0,($BX1314-2016+1)/($BX1314-$BW1314+1))),"")</f>
        <v>0.125</v>
      </c>
      <c r="S1314" s="0" t="n">
        <f aca="false">IF($L1314&lt;&gt;"",IF($L1314&gt;=2015.5,1,0),"")</f>
        <v>0</v>
      </c>
      <c r="T1314" s="0" t="n">
        <f aca="false">IF($L1314&lt;&gt;"",IF($L1314&gt;=2016,1,0),"")</f>
        <v>0</v>
      </c>
      <c r="U1314" s="0" t="n">
        <f aca="false">IF(ISNUMBER($BX1314),IF($BX1314&gt;=2016,1,0),"")</f>
        <v>1</v>
      </c>
      <c r="V1314" s="0" t="n">
        <f aca="false">IF(ISNUMBER($BW1314),IF($BW1314&gt;=2016,1,0),"")</f>
        <v>0</v>
      </c>
      <c r="W1314" s="0" t="str">
        <f aca="false">IF(AND(ISNUMBER($BW1314),ISNUMBER($BX1314)),IF($BW1314&gt;=2016,"post-only",IF($BX1314&lt;2016,"pre-only","mixed")),"")</f>
        <v>mixed</v>
      </c>
      <c r="X1314" s="0" t="n">
        <f aca="false">IF(AND(ISNUMBER($BW1314),ISNUMBER($BX1314)),MIN(1,MAX(0,($BX1314-2017+1)/($BX1314-$BW1314+1))),"")</f>
        <v>0</v>
      </c>
      <c r="Y1314" s="0" t="n">
        <f aca="false">IF(AND(ISNUMBER($BW1314),ISNUMBER($BX1314)),MIN(1,MAX(0,($BX1314-2018+1)/($BX1314-$BW1314+1))),"")</f>
        <v>0</v>
      </c>
      <c r="Z1314" s="0" t="n">
        <f aca="false">IF(AND(ISNUMBER($BW1314),ISNUMBER($BX1314)),MIN(1,MAX(0,($BX1314-2019+1)/($BX1314-$BW1314+1))),"")</f>
        <v>0</v>
      </c>
      <c r="AA1314" s="0" t="n">
        <f aca="false">IF(ISNUMBER($BX1314),IF($BX1314&gt;=2017,1,0),"")</f>
        <v>0</v>
      </c>
      <c r="AB1314" s="0" t="n">
        <f aca="false">IF(ISNUMBER($BX1314),IF($BX1314&gt;=2018,1,0),"")</f>
        <v>0</v>
      </c>
      <c r="AC1314" s="0" t="n">
        <f aca="false">IF(ISNUMBER($BX1314),IF($BX1314&gt;=2019,1,0),"")</f>
        <v>0</v>
      </c>
      <c r="AD1314" s="0" t="n">
        <f aca="false">IF($L1314&lt;&gt;"",IF($L1314&gt;2013,1,0),"")</f>
        <v>0</v>
      </c>
      <c r="AE1314" s="0" t="n">
        <f aca="false">IF($L1314&lt;&gt;"",1+IF($L1314&gt;2011,1,0)+IF($L1314&gt;2014,1,0),"")</f>
        <v>2</v>
      </c>
      <c r="AF1314" s="0" t="s">
        <v>87</v>
      </c>
      <c r="AG1314" s="0" t="s">
        <v>88</v>
      </c>
      <c r="AH1314" s="0" t="s">
        <v>90</v>
      </c>
      <c r="AI1314" s="0" t="s">
        <v>90</v>
      </c>
      <c r="AJ1314" s="0" t="s">
        <v>90</v>
      </c>
      <c r="AK1314" s="0" t="str">
        <f aca="false">IF(AND($CF1314&lt;&gt;"",IFERROR(INDEX(subsample_country_map!$B:$B,MATCH($CF1314,subsample_country_map!$A:$A,0)),"")&lt;&gt;""),INDEX(subsample_country_map!$B:$B,MATCH($CF1314,subsample_country_map!$A:$A,0)),INDEX(lookup!$AA:$AA,MATCH($A1314,lookup!$A:$A,0)))</f>
        <v>99_NCE</v>
      </c>
      <c r="AL1314" s="0" t="str">
        <f aca="false">IF(AND($CF1314&lt;&gt;"",IFERROR(INDEX(subsample_country_map!$C:$C,MATCH($CF1314,subsample_country_map!$A:$A,0)),"")&lt;&gt;""),INDEX(subsample_country_map!$C:$C,MATCH($CF1314,subsample_country_map!$A:$A,0)),INDEX(lookup!$AB:$AB,MATCH($A1314,lookup!$A:$A,0)))</f>
        <v>99_NCE</v>
      </c>
      <c r="AM1314" s="0" t="str">
        <f aca="false">IF(AND($CF1314&lt;&gt;"",IFERROR(INDEX(subsample_country_map!$D:$D,MATCH($CF1314,subsample_country_map!$A:$A,0)),"")&lt;&gt;""),INDEX(subsample_country_map!$D:$D,MATCH($CF1314,subsample_country_map!$A:$A,0)),INDEX(lookup!$AC:$AC,MATCH($A1314,lookup!$A:$A,0)))</f>
        <v>99_NCE</v>
      </c>
      <c r="AN1314" s="0" t="str">
        <f aca="false">IF(AND($CF1314&lt;&gt;"",IFERROR(INDEX(subsample_country_map!$E:$E,MATCH($CF1314,subsample_country_map!$A:$A,0)),"")&lt;&gt;""),INDEX(subsample_country_map!$E:$E,MATCH($CF1314,subsample_country_map!$A:$A,0)),INDEX(lookup!$AD:$AD,MATCH($A1314,lookup!$A:$A,0)))</f>
        <v>99_NCE</v>
      </c>
      <c r="AO1314" s="0" t="str">
        <f aca="false">INDEX(lookup!$Y:$Y,MATCH($A1314,lookup!$A:$A,0))</f>
        <v>0_published</v>
      </c>
      <c r="AP1314" s="0" t="str">
        <f aca="false">INDEX(lookup!$Z:$Z,MATCH($A1314,lookup!$A:$A,0))</f>
        <v>1_VHB high</v>
      </c>
      <c r="AQ1314" s="0" t="str">
        <f aca="false">INDEX(lookup!$W:$W,MATCH($A1314,lookup!$A:$A,0))</f>
        <v>1_fin/acc/econ</v>
      </c>
      <c r="AS1314" s="0" t="s">
        <v>91</v>
      </c>
      <c r="AT1314" s="0" t="s">
        <v>397</v>
      </c>
      <c r="AU1314" s="0" t="s">
        <v>93</v>
      </c>
      <c r="AV1314" s="0" t="s">
        <v>230</v>
      </c>
      <c r="AX1314" s="0" t="s">
        <v>4771</v>
      </c>
      <c r="BA1314" s="0" t="n">
        <v>2267</v>
      </c>
      <c r="BB1314" s="0" t="s">
        <v>4689</v>
      </c>
      <c r="BC1314" s="0" t="s">
        <v>4764</v>
      </c>
      <c r="BD1314" s="0" t="s">
        <v>3411</v>
      </c>
      <c r="BE1314" s="0" t="s">
        <v>98</v>
      </c>
      <c r="BI1314" s="0" t="s">
        <v>675</v>
      </c>
      <c r="BJ1314" s="0" t="s">
        <v>4772</v>
      </c>
      <c r="BK1314" s="0" t="s">
        <v>908</v>
      </c>
      <c r="BL1314" s="0" t="s">
        <v>4773</v>
      </c>
      <c r="BM1314" s="0" t="s">
        <v>4740</v>
      </c>
      <c r="BN1314" s="0" t="s">
        <v>4767</v>
      </c>
      <c r="BO1314" s="0" t="s">
        <v>754</v>
      </c>
      <c r="BP1314" s="0" t="s">
        <v>4694</v>
      </c>
      <c r="BQ1314" s="0" t="s">
        <v>127</v>
      </c>
      <c r="BT1314" s="0" t="n">
        <v>0</v>
      </c>
      <c r="BU1314" s="0" t="s">
        <v>4695</v>
      </c>
      <c r="BW1314" s="0" t="n">
        <v>2009</v>
      </c>
      <c r="BX1314" s="0" t="n">
        <v>2016</v>
      </c>
      <c r="BY1314" s="0" t="s">
        <v>4696</v>
      </c>
      <c r="BZ1314" s="0" t="n">
        <v>2012.5</v>
      </c>
      <c r="CA1314" s="0" t="n">
        <v>0.125</v>
      </c>
      <c r="CB1314" s="0" t="n">
        <v>0</v>
      </c>
      <c r="CC1314" s="0" t="n">
        <v>1</v>
      </c>
      <c r="CD1314" s="0" t="n">
        <v>-0.047028614315133</v>
      </c>
      <c r="CE1314" s="0" t="n">
        <v>1</v>
      </c>
    </row>
    <row r="1315" customFormat="false" ht="15" hidden="false" customHeight="false" outlineLevel="0" collapsed="false">
      <c r="A1315" s="0" t="s">
        <v>4687</v>
      </c>
      <c r="B1315" s="0" t="n">
        <v>2620</v>
      </c>
      <c r="C1315" s="0" t="n">
        <v>-0.0216276766970031</v>
      </c>
      <c r="D1315" s="0" t="n">
        <v>2267</v>
      </c>
      <c r="E1315" s="0" t="n">
        <f aca="false">IF(ISNUMBER($BA1315),$BA1315,IF(AND(ISNUMBER($D1315),ISNUMBER($BW1315),ISNUMBER($BX1315)),$D1315*($BX1315-$BW1315+1),""))</f>
        <v>2267</v>
      </c>
      <c r="H1315" s="0" t="s">
        <v>118</v>
      </c>
      <c r="I1315" s="0" t="s">
        <v>119</v>
      </c>
      <c r="J1315" s="0" t="n">
        <f aca="false">IF($BW1315&lt;&gt;"",$BW1315,"")</f>
        <v>2009</v>
      </c>
      <c r="K1315" s="0" t="n">
        <f aca="false">IF($BX1315&lt;&gt;"",$BX1315,"")</f>
        <v>2016</v>
      </c>
      <c r="L1315" s="0" t="n">
        <f aca="false">IF(AND(ISNUMBER($BW1315),ISNUMBER($BX1315)),($BW1315+$BX1315)/2,"")</f>
        <v>2012.5</v>
      </c>
      <c r="M1315" s="0" t="n">
        <f aca="false">IF($L1315&lt;&gt;"",$L1315,"")</f>
        <v>2012.5</v>
      </c>
      <c r="N1315" s="0" t="n">
        <f aca="false">IF(AND(ISNUMBER($BW1315),ISNUMBER($BX1315)),MIN(1,MAX(0,($BX1315-2016+1)/($BX1315-$BW1315+1))),"")</f>
        <v>0.125</v>
      </c>
      <c r="O1315" s="0" t="n">
        <f aca="false">IF(AND(ISNUMBER($BW1315),ISNUMBER($BX1315)),MIN(1,MAX(0,($BX1315-2017+1)/($BX1315-$BW1315+1))),"")</f>
        <v>0</v>
      </c>
      <c r="P1315" s="0" t="n">
        <f aca="false">IF(AND(ISNUMBER($BW1315),ISNUMBER($BX1315)),MIN(1,MAX(0,($BX1315-2018+1)/($BX1315-$BW1315+1))),"")</f>
        <v>0</v>
      </c>
      <c r="Q1315" s="0" t="n">
        <f aca="false">IF(AND(ISNUMBER($BW1315),ISNUMBER($BX1315)),MIN(1,MAX(0,($BX1315-2019+1)/($BX1315-$BW1315+1))),"")</f>
        <v>0</v>
      </c>
      <c r="R1315" s="0" t="n">
        <f aca="false">IF(AND(ISNUMBER($BW1315),ISNUMBER($BX1315)),MIN(1,MAX(0,($BX1315-2016+1)/($BX1315-$BW1315+1))),"")</f>
        <v>0.125</v>
      </c>
      <c r="S1315" s="0" t="n">
        <f aca="false">IF($L1315&lt;&gt;"",IF($L1315&gt;=2015.5,1,0),"")</f>
        <v>0</v>
      </c>
      <c r="T1315" s="0" t="n">
        <f aca="false">IF($L1315&lt;&gt;"",IF($L1315&gt;=2016,1,0),"")</f>
        <v>0</v>
      </c>
      <c r="U1315" s="0" t="n">
        <f aca="false">IF(ISNUMBER($BX1315),IF($BX1315&gt;=2016,1,0),"")</f>
        <v>1</v>
      </c>
      <c r="V1315" s="0" t="n">
        <f aca="false">IF(ISNUMBER($BW1315),IF($BW1315&gt;=2016,1,0),"")</f>
        <v>0</v>
      </c>
      <c r="W1315" s="0" t="str">
        <f aca="false">IF(AND(ISNUMBER($BW1315),ISNUMBER($BX1315)),IF($BW1315&gt;=2016,"post-only",IF($BX1315&lt;2016,"pre-only","mixed")),"")</f>
        <v>mixed</v>
      </c>
      <c r="X1315" s="0" t="n">
        <f aca="false">IF(AND(ISNUMBER($BW1315),ISNUMBER($BX1315)),MIN(1,MAX(0,($BX1315-2017+1)/($BX1315-$BW1315+1))),"")</f>
        <v>0</v>
      </c>
      <c r="Y1315" s="0" t="n">
        <f aca="false">IF(AND(ISNUMBER($BW1315),ISNUMBER($BX1315)),MIN(1,MAX(0,($BX1315-2018+1)/($BX1315-$BW1315+1))),"")</f>
        <v>0</v>
      </c>
      <c r="Z1315" s="0" t="n">
        <f aca="false">IF(AND(ISNUMBER($BW1315),ISNUMBER($BX1315)),MIN(1,MAX(0,($BX1315-2019+1)/($BX1315-$BW1315+1))),"")</f>
        <v>0</v>
      </c>
      <c r="AA1315" s="0" t="n">
        <f aca="false">IF(ISNUMBER($BX1315),IF($BX1315&gt;=2017,1,0),"")</f>
        <v>0</v>
      </c>
      <c r="AB1315" s="0" t="n">
        <f aca="false">IF(ISNUMBER($BX1315),IF($BX1315&gt;=2018,1,0),"")</f>
        <v>0</v>
      </c>
      <c r="AC1315" s="0" t="n">
        <f aca="false">IF(ISNUMBER($BX1315),IF($BX1315&gt;=2019,1,0),"")</f>
        <v>0</v>
      </c>
      <c r="AD1315" s="0" t="n">
        <f aca="false">IF($L1315&lt;&gt;"",IF($L1315&gt;2013,1,0),"")</f>
        <v>0</v>
      </c>
      <c r="AE1315" s="0" t="n">
        <f aca="false">IF($L1315&lt;&gt;"",1+IF($L1315&gt;2011,1,0)+IF($L1315&gt;2014,1,0),"")</f>
        <v>2</v>
      </c>
      <c r="AF1315" s="0" t="s">
        <v>87</v>
      </c>
      <c r="AG1315" s="0" t="s">
        <v>88</v>
      </c>
      <c r="AH1315" s="0" t="s">
        <v>90</v>
      </c>
      <c r="AI1315" s="0" t="s">
        <v>90</v>
      </c>
      <c r="AJ1315" s="0" t="s">
        <v>90</v>
      </c>
      <c r="AK1315" s="0" t="str">
        <f aca="false">IF(AND($CF1315&lt;&gt;"",IFERROR(INDEX(subsample_country_map!$B:$B,MATCH($CF1315,subsample_country_map!$A:$A,0)),"")&lt;&gt;""),INDEX(subsample_country_map!$B:$B,MATCH($CF1315,subsample_country_map!$A:$A,0)),INDEX(lookup!$AA:$AA,MATCH($A1315,lookup!$A:$A,0)))</f>
        <v>99_NCE</v>
      </c>
      <c r="AL1315" s="0" t="str">
        <f aca="false">IF(AND($CF1315&lt;&gt;"",IFERROR(INDEX(subsample_country_map!$C:$C,MATCH($CF1315,subsample_country_map!$A:$A,0)),"")&lt;&gt;""),INDEX(subsample_country_map!$C:$C,MATCH($CF1315,subsample_country_map!$A:$A,0)),INDEX(lookup!$AB:$AB,MATCH($A1315,lookup!$A:$A,0)))</f>
        <v>99_NCE</v>
      </c>
      <c r="AM1315" s="0" t="str">
        <f aca="false">IF(AND($CF1315&lt;&gt;"",IFERROR(INDEX(subsample_country_map!$D:$D,MATCH($CF1315,subsample_country_map!$A:$A,0)),"")&lt;&gt;""),INDEX(subsample_country_map!$D:$D,MATCH($CF1315,subsample_country_map!$A:$A,0)),INDEX(lookup!$AC:$AC,MATCH($A1315,lookup!$A:$A,0)))</f>
        <v>99_NCE</v>
      </c>
      <c r="AN1315" s="0" t="str">
        <f aca="false">IF(AND($CF1315&lt;&gt;"",IFERROR(INDEX(subsample_country_map!$E:$E,MATCH($CF1315,subsample_country_map!$A:$A,0)),"")&lt;&gt;""),INDEX(subsample_country_map!$E:$E,MATCH($CF1315,subsample_country_map!$A:$A,0)),INDEX(lookup!$AD:$AD,MATCH($A1315,lookup!$A:$A,0)))</f>
        <v>99_NCE</v>
      </c>
      <c r="AO1315" s="0" t="str">
        <f aca="false">INDEX(lookup!$Y:$Y,MATCH($A1315,lookup!$A:$A,0))</f>
        <v>0_published</v>
      </c>
      <c r="AP1315" s="0" t="str">
        <f aca="false">INDEX(lookup!$Z:$Z,MATCH($A1315,lookup!$A:$A,0))</f>
        <v>1_VHB high</v>
      </c>
      <c r="AQ1315" s="0" t="str">
        <f aca="false">INDEX(lookup!$W:$W,MATCH($A1315,lookup!$A:$A,0))</f>
        <v>1_fin/acc/econ</v>
      </c>
      <c r="AS1315" s="0" t="s">
        <v>91</v>
      </c>
      <c r="AT1315" s="0" t="s">
        <v>397</v>
      </c>
      <c r="AU1315" s="0" t="s">
        <v>93</v>
      </c>
      <c r="AV1315" s="0" t="s">
        <v>3402</v>
      </c>
      <c r="AX1315" s="0" t="s">
        <v>4774</v>
      </c>
      <c r="BA1315" s="0" t="n">
        <v>2267</v>
      </c>
      <c r="BB1315" s="0" t="s">
        <v>4689</v>
      </c>
      <c r="BC1315" s="0" t="s">
        <v>4764</v>
      </c>
      <c r="BD1315" s="0" t="s">
        <v>3411</v>
      </c>
      <c r="BE1315" s="0" t="s">
        <v>98</v>
      </c>
      <c r="BI1315" s="0" t="s">
        <v>675</v>
      </c>
      <c r="BJ1315" s="0" t="s">
        <v>4775</v>
      </c>
      <c r="BK1315" s="0" t="s">
        <v>908</v>
      </c>
      <c r="BL1315" s="0" t="s">
        <v>4776</v>
      </c>
      <c r="BM1315" s="0" t="s">
        <v>4743</v>
      </c>
      <c r="BN1315" s="0" t="s">
        <v>4767</v>
      </c>
      <c r="BO1315" s="0" t="s">
        <v>754</v>
      </c>
      <c r="BP1315" s="0" t="s">
        <v>4694</v>
      </c>
      <c r="BQ1315" s="0" t="s">
        <v>127</v>
      </c>
      <c r="BT1315" s="0" t="n">
        <v>0</v>
      </c>
      <c r="BU1315" s="0" t="s">
        <v>4695</v>
      </c>
      <c r="BW1315" s="0" t="n">
        <v>2009</v>
      </c>
      <c r="BX1315" s="0" t="n">
        <v>2016</v>
      </c>
      <c r="BY1315" s="0" t="s">
        <v>4696</v>
      </c>
      <c r="BZ1315" s="0" t="n">
        <v>2012.5</v>
      </c>
      <c r="CA1315" s="0" t="n">
        <v>0.125</v>
      </c>
      <c r="CB1315" s="0" t="n">
        <v>0</v>
      </c>
      <c r="CC1315" s="0" t="n">
        <v>1</v>
      </c>
      <c r="CD1315" s="0" t="n">
        <v>-0.0216310498051218</v>
      </c>
      <c r="CE1315" s="0" t="n">
        <v>1</v>
      </c>
    </row>
    <row r="1316" customFormat="false" ht="15" hidden="false" customHeight="false" outlineLevel="0" collapsed="false">
      <c r="A1316" s="0" t="s">
        <v>4687</v>
      </c>
      <c r="B1316" s="0" t="n">
        <v>2621</v>
      </c>
      <c r="C1316" s="0" t="n">
        <v>-0.0268736916790574</v>
      </c>
      <c r="D1316" s="0" t="n">
        <v>2267</v>
      </c>
      <c r="E1316" s="0" t="n">
        <f aca="false">IF(ISNUMBER($BA1316),$BA1316,IF(AND(ISNUMBER($D1316),ISNUMBER($BW1316),ISNUMBER($BX1316)),$D1316*($BX1316-$BW1316+1),""))</f>
        <v>2267</v>
      </c>
      <c r="H1316" s="0" t="s">
        <v>118</v>
      </c>
      <c r="I1316" s="0" t="s">
        <v>119</v>
      </c>
      <c r="J1316" s="0" t="n">
        <f aca="false">IF($BW1316&lt;&gt;"",$BW1316,"")</f>
        <v>2009</v>
      </c>
      <c r="K1316" s="0" t="n">
        <f aca="false">IF($BX1316&lt;&gt;"",$BX1316,"")</f>
        <v>2016</v>
      </c>
      <c r="L1316" s="0" t="n">
        <f aca="false">IF(AND(ISNUMBER($BW1316),ISNUMBER($BX1316)),($BW1316+$BX1316)/2,"")</f>
        <v>2012.5</v>
      </c>
      <c r="M1316" s="0" t="n">
        <f aca="false">IF($L1316&lt;&gt;"",$L1316,"")</f>
        <v>2012.5</v>
      </c>
      <c r="N1316" s="0" t="n">
        <f aca="false">IF(AND(ISNUMBER($BW1316),ISNUMBER($BX1316)),MIN(1,MAX(0,($BX1316-2016+1)/($BX1316-$BW1316+1))),"")</f>
        <v>0.125</v>
      </c>
      <c r="O1316" s="0" t="n">
        <f aca="false">IF(AND(ISNUMBER($BW1316),ISNUMBER($BX1316)),MIN(1,MAX(0,($BX1316-2017+1)/($BX1316-$BW1316+1))),"")</f>
        <v>0</v>
      </c>
      <c r="P1316" s="0" t="n">
        <f aca="false">IF(AND(ISNUMBER($BW1316),ISNUMBER($BX1316)),MIN(1,MAX(0,($BX1316-2018+1)/($BX1316-$BW1316+1))),"")</f>
        <v>0</v>
      </c>
      <c r="Q1316" s="0" t="n">
        <f aca="false">IF(AND(ISNUMBER($BW1316),ISNUMBER($BX1316)),MIN(1,MAX(0,($BX1316-2019+1)/($BX1316-$BW1316+1))),"")</f>
        <v>0</v>
      </c>
      <c r="R1316" s="0" t="n">
        <f aca="false">IF(AND(ISNUMBER($BW1316),ISNUMBER($BX1316)),MIN(1,MAX(0,($BX1316-2016+1)/($BX1316-$BW1316+1))),"")</f>
        <v>0.125</v>
      </c>
      <c r="S1316" s="0" t="n">
        <f aca="false">IF($L1316&lt;&gt;"",IF($L1316&gt;=2015.5,1,0),"")</f>
        <v>0</v>
      </c>
      <c r="T1316" s="0" t="n">
        <f aca="false">IF($L1316&lt;&gt;"",IF($L1316&gt;=2016,1,0),"")</f>
        <v>0</v>
      </c>
      <c r="U1316" s="0" t="n">
        <f aca="false">IF(ISNUMBER($BX1316),IF($BX1316&gt;=2016,1,0),"")</f>
        <v>1</v>
      </c>
      <c r="V1316" s="0" t="n">
        <f aca="false">IF(ISNUMBER($BW1316),IF($BW1316&gt;=2016,1,0),"")</f>
        <v>0</v>
      </c>
      <c r="W1316" s="0" t="str">
        <f aca="false">IF(AND(ISNUMBER($BW1316),ISNUMBER($BX1316)),IF($BW1316&gt;=2016,"post-only",IF($BX1316&lt;2016,"pre-only","mixed")),"")</f>
        <v>mixed</v>
      </c>
      <c r="X1316" s="0" t="n">
        <f aca="false">IF(AND(ISNUMBER($BW1316),ISNUMBER($BX1316)),MIN(1,MAX(0,($BX1316-2017+1)/($BX1316-$BW1316+1))),"")</f>
        <v>0</v>
      </c>
      <c r="Y1316" s="0" t="n">
        <f aca="false">IF(AND(ISNUMBER($BW1316),ISNUMBER($BX1316)),MIN(1,MAX(0,($BX1316-2018+1)/($BX1316-$BW1316+1))),"")</f>
        <v>0</v>
      </c>
      <c r="Z1316" s="0" t="n">
        <f aca="false">IF(AND(ISNUMBER($BW1316),ISNUMBER($BX1316)),MIN(1,MAX(0,($BX1316-2019+1)/($BX1316-$BW1316+1))),"")</f>
        <v>0</v>
      </c>
      <c r="AA1316" s="0" t="n">
        <f aca="false">IF(ISNUMBER($BX1316),IF($BX1316&gt;=2017,1,0),"")</f>
        <v>0</v>
      </c>
      <c r="AB1316" s="0" t="n">
        <f aca="false">IF(ISNUMBER($BX1316),IF($BX1316&gt;=2018,1,0),"")</f>
        <v>0</v>
      </c>
      <c r="AC1316" s="0" t="n">
        <f aca="false">IF(ISNUMBER($BX1316),IF($BX1316&gt;=2019,1,0),"")</f>
        <v>0</v>
      </c>
      <c r="AD1316" s="0" t="n">
        <f aca="false">IF($L1316&lt;&gt;"",IF($L1316&gt;2013,1,0),"")</f>
        <v>0</v>
      </c>
      <c r="AE1316" s="0" t="n">
        <f aca="false">IF($L1316&lt;&gt;"",1+IF($L1316&gt;2011,1,0)+IF($L1316&gt;2014,1,0),"")</f>
        <v>2</v>
      </c>
      <c r="AF1316" s="0" t="s">
        <v>87</v>
      </c>
      <c r="AG1316" s="0" t="s">
        <v>88</v>
      </c>
      <c r="AH1316" s="0" t="s">
        <v>90</v>
      </c>
      <c r="AI1316" s="0" t="s">
        <v>90</v>
      </c>
      <c r="AJ1316" s="0" t="s">
        <v>90</v>
      </c>
      <c r="AK1316" s="0" t="str">
        <f aca="false">IF(AND($CF1316&lt;&gt;"",IFERROR(INDEX(subsample_country_map!$B:$B,MATCH($CF1316,subsample_country_map!$A:$A,0)),"")&lt;&gt;""),INDEX(subsample_country_map!$B:$B,MATCH($CF1316,subsample_country_map!$A:$A,0)),INDEX(lookup!$AA:$AA,MATCH($A1316,lookup!$A:$A,0)))</f>
        <v>99_NCE</v>
      </c>
      <c r="AL1316" s="0" t="str">
        <f aca="false">IF(AND($CF1316&lt;&gt;"",IFERROR(INDEX(subsample_country_map!$C:$C,MATCH($CF1316,subsample_country_map!$A:$A,0)),"")&lt;&gt;""),INDEX(subsample_country_map!$C:$C,MATCH($CF1316,subsample_country_map!$A:$A,0)),INDEX(lookup!$AB:$AB,MATCH($A1316,lookup!$A:$A,0)))</f>
        <v>99_NCE</v>
      </c>
      <c r="AM1316" s="0" t="str">
        <f aca="false">IF(AND($CF1316&lt;&gt;"",IFERROR(INDEX(subsample_country_map!$D:$D,MATCH($CF1316,subsample_country_map!$A:$A,0)),"")&lt;&gt;""),INDEX(subsample_country_map!$D:$D,MATCH($CF1316,subsample_country_map!$A:$A,0)),INDEX(lookup!$AC:$AC,MATCH($A1316,lookup!$A:$A,0)))</f>
        <v>99_NCE</v>
      </c>
      <c r="AN1316" s="0" t="str">
        <f aca="false">IF(AND($CF1316&lt;&gt;"",IFERROR(INDEX(subsample_country_map!$E:$E,MATCH($CF1316,subsample_country_map!$A:$A,0)),"")&lt;&gt;""),INDEX(subsample_country_map!$E:$E,MATCH($CF1316,subsample_country_map!$A:$A,0)),INDEX(lookup!$AD:$AD,MATCH($A1316,lookup!$A:$A,0)))</f>
        <v>99_NCE</v>
      </c>
      <c r="AO1316" s="0" t="str">
        <f aca="false">INDEX(lookup!$Y:$Y,MATCH($A1316,lookup!$A:$A,0))</f>
        <v>0_published</v>
      </c>
      <c r="AP1316" s="0" t="str">
        <f aca="false">INDEX(lookup!$Z:$Z,MATCH($A1316,lookup!$A:$A,0))</f>
        <v>1_VHB high</v>
      </c>
      <c r="AQ1316" s="0" t="str">
        <f aca="false">INDEX(lookup!$W:$W,MATCH($A1316,lookup!$A:$A,0))</f>
        <v>1_fin/acc/econ</v>
      </c>
      <c r="AS1316" s="0" t="s">
        <v>91</v>
      </c>
      <c r="AT1316" s="0" t="s">
        <v>397</v>
      </c>
      <c r="AU1316" s="0" t="s">
        <v>93</v>
      </c>
      <c r="AV1316" s="0" t="s">
        <v>4339</v>
      </c>
      <c r="AX1316" s="0" t="s">
        <v>1094</v>
      </c>
      <c r="BA1316" s="0" t="n">
        <v>2267</v>
      </c>
      <c r="BB1316" s="0" t="s">
        <v>4689</v>
      </c>
      <c r="BC1316" s="0" t="s">
        <v>4764</v>
      </c>
      <c r="BD1316" s="0" t="s">
        <v>3411</v>
      </c>
      <c r="BE1316" s="0" t="s">
        <v>98</v>
      </c>
      <c r="BI1316" s="0" t="s">
        <v>675</v>
      </c>
      <c r="BJ1316" s="0" t="s">
        <v>4777</v>
      </c>
      <c r="BK1316" s="0" t="s">
        <v>908</v>
      </c>
      <c r="BL1316" s="0" t="s">
        <v>4778</v>
      </c>
      <c r="BM1316" s="0" t="s">
        <v>4743</v>
      </c>
      <c r="BN1316" s="0" t="s">
        <v>4767</v>
      </c>
      <c r="BO1316" s="0" t="s">
        <v>754</v>
      </c>
      <c r="BP1316" s="0" t="s">
        <v>4694</v>
      </c>
      <c r="BQ1316" s="0" t="s">
        <v>127</v>
      </c>
      <c r="BT1316" s="0" t="n">
        <v>0</v>
      </c>
      <c r="BU1316" s="0" t="s">
        <v>4695</v>
      </c>
      <c r="BW1316" s="0" t="n">
        <v>2009</v>
      </c>
      <c r="BX1316" s="0" t="n">
        <v>2016</v>
      </c>
      <c r="BY1316" s="0" t="s">
        <v>4696</v>
      </c>
      <c r="BZ1316" s="0" t="n">
        <v>2012.5</v>
      </c>
      <c r="CA1316" s="0" t="n">
        <v>0.125</v>
      </c>
      <c r="CB1316" s="0" t="n">
        <v>0</v>
      </c>
      <c r="CC1316" s="0" t="n">
        <v>1</v>
      </c>
      <c r="CD1316" s="0" t="n">
        <v>-0.0268801638351001</v>
      </c>
      <c r="CE1316" s="0" t="n">
        <v>1</v>
      </c>
    </row>
    <row r="1317" customFormat="false" ht="15" hidden="false" customHeight="false" outlineLevel="0" collapsed="false">
      <c r="A1317" s="0" t="s">
        <v>4687</v>
      </c>
      <c r="B1317" s="0" t="n">
        <v>2622</v>
      </c>
      <c r="C1317" s="0" t="n">
        <v>0.010290756994831</v>
      </c>
      <c r="D1317" s="0" t="n">
        <v>2267</v>
      </c>
      <c r="E1317" s="0" t="n">
        <f aca="false">IF(ISNUMBER($BA1317),$BA1317,IF(AND(ISNUMBER($D1317),ISNUMBER($BW1317),ISNUMBER($BX1317)),$D1317*($BX1317-$BW1317+1),""))</f>
        <v>2267</v>
      </c>
      <c r="H1317" s="0" t="s">
        <v>118</v>
      </c>
      <c r="I1317" s="0" t="s">
        <v>119</v>
      </c>
      <c r="J1317" s="0" t="n">
        <f aca="false">IF($BW1317&lt;&gt;"",$BW1317,"")</f>
        <v>2009</v>
      </c>
      <c r="K1317" s="0" t="n">
        <f aca="false">IF($BX1317&lt;&gt;"",$BX1317,"")</f>
        <v>2016</v>
      </c>
      <c r="L1317" s="0" t="n">
        <f aca="false">IF(AND(ISNUMBER($BW1317),ISNUMBER($BX1317)),($BW1317+$BX1317)/2,"")</f>
        <v>2012.5</v>
      </c>
      <c r="M1317" s="0" t="n">
        <f aca="false">IF($L1317&lt;&gt;"",$L1317,"")</f>
        <v>2012.5</v>
      </c>
      <c r="N1317" s="0" t="n">
        <f aca="false">IF(AND(ISNUMBER($BW1317),ISNUMBER($BX1317)),MIN(1,MAX(0,($BX1317-2016+1)/($BX1317-$BW1317+1))),"")</f>
        <v>0.125</v>
      </c>
      <c r="O1317" s="0" t="n">
        <f aca="false">IF(AND(ISNUMBER($BW1317),ISNUMBER($BX1317)),MIN(1,MAX(0,($BX1317-2017+1)/($BX1317-$BW1317+1))),"")</f>
        <v>0</v>
      </c>
      <c r="P1317" s="0" t="n">
        <f aca="false">IF(AND(ISNUMBER($BW1317),ISNUMBER($BX1317)),MIN(1,MAX(0,($BX1317-2018+1)/($BX1317-$BW1317+1))),"")</f>
        <v>0</v>
      </c>
      <c r="Q1317" s="0" t="n">
        <f aca="false">IF(AND(ISNUMBER($BW1317),ISNUMBER($BX1317)),MIN(1,MAX(0,($BX1317-2019+1)/($BX1317-$BW1317+1))),"")</f>
        <v>0</v>
      </c>
      <c r="R1317" s="0" t="n">
        <f aca="false">IF(AND(ISNUMBER($BW1317),ISNUMBER($BX1317)),MIN(1,MAX(0,($BX1317-2016+1)/($BX1317-$BW1317+1))),"")</f>
        <v>0.125</v>
      </c>
      <c r="S1317" s="0" t="n">
        <f aca="false">IF($L1317&lt;&gt;"",IF($L1317&gt;=2015.5,1,0),"")</f>
        <v>0</v>
      </c>
      <c r="T1317" s="0" t="n">
        <f aca="false">IF($L1317&lt;&gt;"",IF($L1317&gt;=2016,1,0),"")</f>
        <v>0</v>
      </c>
      <c r="U1317" s="0" t="n">
        <f aca="false">IF(ISNUMBER($BX1317),IF($BX1317&gt;=2016,1,0),"")</f>
        <v>1</v>
      </c>
      <c r="V1317" s="0" t="n">
        <f aca="false">IF(ISNUMBER($BW1317),IF($BW1317&gt;=2016,1,0),"")</f>
        <v>0</v>
      </c>
      <c r="W1317" s="0" t="str">
        <f aca="false">IF(AND(ISNUMBER($BW1317),ISNUMBER($BX1317)),IF($BW1317&gt;=2016,"post-only",IF($BX1317&lt;2016,"pre-only","mixed")),"")</f>
        <v>mixed</v>
      </c>
      <c r="X1317" s="0" t="n">
        <f aca="false">IF(AND(ISNUMBER($BW1317),ISNUMBER($BX1317)),MIN(1,MAX(0,($BX1317-2017+1)/($BX1317-$BW1317+1))),"")</f>
        <v>0</v>
      </c>
      <c r="Y1317" s="0" t="n">
        <f aca="false">IF(AND(ISNUMBER($BW1317),ISNUMBER($BX1317)),MIN(1,MAX(0,($BX1317-2018+1)/($BX1317-$BW1317+1))),"")</f>
        <v>0</v>
      </c>
      <c r="Z1317" s="0" t="n">
        <f aca="false">IF(AND(ISNUMBER($BW1317),ISNUMBER($BX1317)),MIN(1,MAX(0,($BX1317-2019+1)/($BX1317-$BW1317+1))),"")</f>
        <v>0</v>
      </c>
      <c r="AA1317" s="0" t="n">
        <f aca="false">IF(ISNUMBER($BX1317),IF($BX1317&gt;=2017,1,0),"")</f>
        <v>0</v>
      </c>
      <c r="AB1317" s="0" t="n">
        <f aca="false">IF(ISNUMBER($BX1317),IF($BX1317&gt;=2018,1,0),"")</f>
        <v>0</v>
      </c>
      <c r="AC1317" s="0" t="n">
        <f aca="false">IF(ISNUMBER($BX1317),IF($BX1317&gt;=2019,1,0),"")</f>
        <v>0</v>
      </c>
      <c r="AD1317" s="0" t="n">
        <f aca="false">IF($L1317&lt;&gt;"",IF($L1317&gt;2013,1,0),"")</f>
        <v>0</v>
      </c>
      <c r="AE1317" s="0" t="n">
        <f aca="false">IF($L1317&lt;&gt;"",1+IF($L1317&gt;2011,1,0)+IF($L1317&gt;2014,1,0),"")</f>
        <v>2</v>
      </c>
      <c r="AF1317" s="0" t="s">
        <v>87</v>
      </c>
      <c r="AG1317" s="0" t="s">
        <v>88</v>
      </c>
      <c r="AH1317" s="0" t="s">
        <v>90</v>
      </c>
      <c r="AI1317" s="0" t="s">
        <v>90</v>
      </c>
      <c r="AJ1317" s="0" t="s">
        <v>90</v>
      </c>
      <c r="AK1317" s="0" t="str">
        <f aca="false">IF(AND($CF1317&lt;&gt;"",IFERROR(INDEX(subsample_country_map!$B:$B,MATCH($CF1317,subsample_country_map!$A:$A,0)),"")&lt;&gt;""),INDEX(subsample_country_map!$B:$B,MATCH($CF1317,subsample_country_map!$A:$A,0)),INDEX(lookup!$AA:$AA,MATCH($A1317,lookup!$A:$A,0)))</f>
        <v>99_NCE</v>
      </c>
      <c r="AL1317" s="0" t="str">
        <f aca="false">IF(AND($CF1317&lt;&gt;"",IFERROR(INDEX(subsample_country_map!$C:$C,MATCH($CF1317,subsample_country_map!$A:$A,0)),"")&lt;&gt;""),INDEX(subsample_country_map!$C:$C,MATCH($CF1317,subsample_country_map!$A:$A,0)),INDEX(lookup!$AB:$AB,MATCH($A1317,lookup!$A:$A,0)))</f>
        <v>99_NCE</v>
      </c>
      <c r="AM1317" s="0" t="str">
        <f aca="false">IF(AND($CF1317&lt;&gt;"",IFERROR(INDEX(subsample_country_map!$D:$D,MATCH($CF1317,subsample_country_map!$A:$A,0)),"")&lt;&gt;""),INDEX(subsample_country_map!$D:$D,MATCH($CF1317,subsample_country_map!$A:$A,0)),INDEX(lookup!$AC:$AC,MATCH($A1317,lookup!$A:$A,0)))</f>
        <v>99_NCE</v>
      </c>
      <c r="AN1317" s="0" t="str">
        <f aca="false">IF(AND($CF1317&lt;&gt;"",IFERROR(INDEX(subsample_country_map!$E:$E,MATCH($CF1317,subsample_country_map!$A:$A,0)),"")&lt;&gt;""),INDEX(subsample_country_map!$E:$E,MATCH($CF1317,subsample_country_map!$A:$A,0)),INDEX(lookup!$AD:$AD,MATCH($A1317,lookup!$A:$A,0)))</f>
        <v>99_NCE</v>
      </c>
      <c r="AO1317" s="0" t="str">
        <f aca="false">INDEX(lookup!$Y:$Y,MATCH($A1317,lookup!$A:$A,0))</f>
        <v>0_published</v>
      </c>
      <c r="AP1317" s="0" t="str">
        <f aca="false">INDEX(lookup!$Z:$Z,MATCH($A1317,lookup!$A:$A,0))</f>
        <v>1_VHB high</v>
      </c>
      <c r="AQ1317" s="0" t="str">
        <f aca="false">INDEX(lookup!$W:$W,MATCH($A1317,lookup!$A:$A,0))</f>
        <v>1_fin/acc/econ</v>
      </c>
      <c r="AS1317" s="0" t="s">
        <v>91</v>
      </c>
      <c r="AT1317" s="0" t="s">
        <v>397</v>
      </c>
      <c r="AU1317" s="0" t="s">
        <v>93</v>
      </c>
      <c r="AV1317" s="0" t="s">
        <v>2337</v>
      </c>
      <c r="AX1317" s="0" t="s">
        <v>4779</v>
      </c>
      <c r="BA1317" s="0" t="n">
        <v>2267</v>
      </c>
      <c r="BB1317" s="0" t="s">
        <v>4689</v>
      </c>
      <c r="BC1317" s="0" t="s">
        <v>4764</v>
      </c>
      <c r="BD1317" s="0" t="s">
        <v>3411</v>
      </c>
      <c r="BE1317" s="0" t="s">
        <v>98</v>
      </c>
      <c r="BI1317" s="0" t="s">
        <v>675</v>
      </c>
      <c r="BJ1317" s="0" t="s">
        <v>4780</v>
      </c>
      <c r="BK1317" s="0" t="s">
        <v>908</v>
      </c>
      <c r="BL1317" s="0" t="s">
        <v>4781</v>
      </c>
      <c r="BM1317" s="0" t="s">
        <v>4743</v>
      </c>
      <c r="BN1317" s="0" t="s">
        <v>4767</v>
      </c>
      <c r="BO1317" s="0" t="s">
        <v>754</v>
      </c>
      <c r="BP1317" s="0" t="s">
        <v>4694</v>
      </c>
      <c r="BQ1317" s="0" t="s">
        <v>127</v>
      </c>
      <c r="BT1317" s="0" t="n">
        <v>0</v>
      </c>
      <c r="BU1317" s="0" t="s">
        <v>4695</v>
      </c>
      <c r="BW1317" s="0" t="n">
        <v>2009</v>
      </c>
      <c r="BX1317" s="0" t="n">
        <v>2016</v>
      </c>
      <c r="BY1317" s="0" t="s">
        <v>4696</v>
      </c>
      <c r="BZ1317" s="0" t="n">
        <v>2012.5</v>
      </c>
      <c r="CA1317" s="0" t="n">
        <v>0.125</v>
      </c>
      <c r="CB1317" s="0" t="n">
        <v>0</v>
      </c>
      <c r="CC1317" s="0" t="n">
        <v>1</v>
      </c>
      <c r="CD1317" s="0" t="n">
        <v>0.010291120280537</v>
      </c>
      <c r="CE1317" s="0" t="n">
        <v>1</v>
      </c>
    </row>
    <row r="1318" customFormat="false" ht="15" hidden="false" customHeight="false" outlineLevel="0" collapsed="false">
      <c r="A1318" s="0" t="s">
        <v>4687</v>
      </c>
      <c r="B1318" s="0" t="n">
        <v>2623</v>
      </c>
      <c r="C1318" s="0" t="n">
        <v>-0.154993900982682</v>
      </c>
      <c r="D1318" s="0" t="n">
        <v>2267</v>
      </c>
      <c r="E1318" s="0" t="n">
        <f aca="false">IF(ISNUMBER($BA1318),$BA1318,IF(AND(ISNUMBER($D1318),ISNUMBER($BW1318),ISNUMBER($BX1318)),$D1318*($BX1318-$BW1318+1),""))</f>
        <v>2267</v>
      </c>
      <c r="H1318" s="0" t="s">
        <v>118</v>
      </c>
      <c r="I1318" s="0" t="s">
        <v>119</v>
      </c>
      <c r="J1318" s="0" t="n">
        <f aca="false">IF($BW1318&lt;&gt;"",$BW1318,"")</f>
        <v>2009</v>
      </c>
      <c r="K1318" s="0" t="n">
        <f aca="false">IF($BX1318&lt;&gt;"",$BX1318,"")</f>
        <v>2016</v>
      </c>
      <c r="L1318" s="0" t="n">
        <f aca="false">IF(AND(ISNUMBER($BW1318),ISNUMBER($BX1318)),($BW1318+$BX1318)/2,"")</f>
        <v>2012.5</v>
      </c>
      <c r="M1318" s="0" t="n">
        <f aca="false">IF($L1318&lt;&gt;"",$L1318,"")</f>
        <v>2012.5</v>
      </c>
      <c r="N1318" s="0" t="n">
        <f aca="false">IF(AND(ISNUMBER($BW1318),ISNUMBER($BX1318)),MIN(1,MAX(0,($BX1318-2016+1)/($BX1318-$BW1318+1))),"")</f>
        <v>0.125</v>
      </c>
      <c r="O1318" s="0" t="n">
        <f aca="false">IF(AND(ISNUMBER($BW1318),ISNUMBER($BX1318)),MIN(1,MAX(0,($BX1318-2017+1)/($BX1318-$BW1318+1))),"")</f>
        <v>0</v>
      </c>
      <c r="P1318" s="0" t="n">
        <f aca="false">IF(AND(ISNUMBER($BW1318),ISNUMBER($BX1318)),MIN(1,MAX(0,($BX1318-2018+1)/($BX1318-$BW1318+1))),"")</f>
        <v>0</v>
      </c>
      <c r="Q1318" s="0" t="n">
        <f aca="false">IF(AND(ISNUMBER($BW1318),ISNUMBER($BX1318)),MIN(1,MAX(0,($BX1318-2019+1)/($BX1318-$BW1318+1))),"")</f>
        <v>0</v>
      </c>
      <c r="R1318" s="0" t="n">
        <f aca="false">IF(AND(ISNUMBER($BW1318),ISNUMBER($BX1318)),MIN(1,MAX(0,($BX1318-2016+1)/($BX1318-$BW1318+1))),"")</f>
        <v>0.125</v>
      </c>
      <c r="S1318" s="0" t="n">
        <f aca="false">IF($L1318&lt;&gt;"",IF($L1318&gt;=2015.5,1,0),"")</f>
        <v>0</v>
      </c>
      <c r="T1318" s="0" t="n">
        <f aca="false">IF($L1318&lt;&gt;"",IF($L1318&gt;=2016,1,0),"")</f>
        <v>0</v>
      </c>
      <c r="U1318" s="0" t="n">
        <f aca="false">IF(ISNUMBER($BX1318),IF($BX1318&gt;=2016,1,0),"")</f>
        <v>1</v>
      </c>
      <c r="V1318" s="0" t="n">
        <f aca="false">IF(ISNUMBER($BW1318),IF($BW1318&gt;=2016,1,0),"")</f>
        <v>0</v>
      </c>
      <c r="W1318" s="0" t="str">
        <f aca="false">IF(AND(ISNUMBER($BW1318),ISNUMBER($BX1318)),IF($BW1318&gt;=2016,"post-only",IF($BX1318&lt;2016,"pre-only","mixed")),"")</f>
        <v>mixed</v>
      </c>
      <c r="X1318" s="0" t="n">
        <f aca="false">IF(AND(ISNUMBER($BW1318),ISNUMBER($BX1318)),MIN(1,MAX(0,($BX1318-2017+1)/($BX1318-$BW1318+1))),"")</f>
        <v>0</v>
      </c>
      <c r="Y1318" s="0" t="n">
        <f aca="false">IF(AND(ISNUMBER($BW1318),ISNUMBER($BX1318)),MIN(1,MAX(0,($BX1318-2018+1)/($BX1318-$BW1318+1))),"")</f>
        <v>0</v>
      </c>
      <c r="Z1318" s="0" t="n">
        <f aca="false">IF(AND(ISNUMBER($BW1318),ISNUMBER($BX1318)),MIN(1,MAX(0,($BX1318-2019+1)/($BX1318-$BW1318+1))),"")</f>
        <v>0</v>
      </c>
      <c r="AA1318" s="0" t="n">
        <f aca="false">IF(ISNUMBER($BX1318),IF($BX1318&gt;=2017,1,0),"")</f>
        <v>0</v>
      </c>
      <c r="AB1318" s="0" t="n">
        <f aca="false">IF(ISNUMBER($BX1318),IF($BX1318&gt;=2018,1,0),"")</f>
        <v>0</v>
      </c>
      <c r="AC1318" s="0" t="n">
        <f aca="false">IF(ISNUMBER($BX1318),IF($BX1318&gt;=2019,1,0),"")</f>
        <v>0</v>
      </c>
      <c r="AD1318" s="0" t="n">
        <f aca="false">IF($L1318&lt;&gt;"",IF($L1318&gt;2013,1,0),"")</f>
        <v>0</v>
      </c>
      <c r="AE1318" s="0" t="n">
        <f aca="false">IF($L1318&lt;&gt;"",1+IF($L1318&gt;2011,1,0)+IF($L1318&gt;2014,1,0),"")</f>
        <v>2</v>
      </c>
      <c r="AF1318" s="0" t="s">
        <v>87</v>
      </c>
      <c r="AG1318" s="0" t="s">
        <v>88</v>
      </c>
      <c r="AH1318" s="0" t="s">
        <v>90</v>
      </c>
      <c r="AI1318" s="0" t="s">
        <v>90</v>
      </c>
      <c r="AJ1318" s="0" t="s">
        <v>90</v>
      </c>
      <c r="AK1318" s="0" t="str">
        <f aca="false">IF(AND($CF1318&lt;&gt;"",IFERROR(INDEX(subsample_country_map!$B:$B,MATCH($CF1318,subsample_country_map!$A:$A,0)),"")&lt;&gt;""),INDEX(subsample_country_map!$B:$B,MATCH($CF1318,subsample_country_map!$A:$A,0)),INDEX(lookup!$AA:$AA,MATCH($A1318,lookup!$A:$A,0)))</f>
        <v>99_NCE</v>
      </c>
      <c r="AL1318" s="0" t="str">
        <f aca="false">IF(AND($CF1318&lt;&gt;"",IFERROR(INDEX(subsample_country_map!$C:$C,MATCH($CF1318,subsample_country_map!$A:$A,0)),"")&lt;&gt;""),INDEX(subsample_country_map!$C:$C,MATCH($CF1318,subsample_country_map!$A:$A,0)),INDEX(lookup!$AB:$AB,MATCH($A1318,lookup!$A:$A,0)))</f>
        <v>99_NCE</v>
      </c>
      <c r="AM1318" s="0" t="str">
        <f aca="false">IF(AND($CF1318&lt;&gt;"",IFERROR(INDEX(subsample_country_map!$D:$D,MATCH($CF1318,subsample_country_map!$A:$A,0)),"")&lt;&gt;""),INDEX(subsample_country_map!$D:$D,MATCH($CF1318,subsample_country_map!$A:$A,0)),INDEX(lookup!$AC:$AC,MATCH($A1318,lookup!$A:$A,0)))</f>
        <v>99_NCE</v>
      </c>
      <c r="AN1318" s="0" t="str">
        <f aca="false">IF(AND($CF1318&lt;&gt;"",IFERROR(INDEX(subsample_country_map!$E:$E,MATCH($CF1318,subsample_country_map!$A:$A,0)),"")&lt;&gt;""),INDEX(subsample_country_map!$E:$E,MATCH($CF1318,subsample_country_map!$A:$A,0)),INDEX(lookup!$AD:$AD,MATCH($A1318,lookup!$A:$A,0)))</f>
        <v>99_NCE</v>
      </c>
      <c r="AO1318" s="0" t="str">
        <f aca="false">INDEX(lookup!$Y:$Y,MATCH($A1318,lookup!$A:$A,0))</f>
        <v>0_published</v>
      </c>
      <c r="AP1318" s="0" t="str">
        <f aca="false">INDEX(lookup!$Z:$Z,MATCH($A1318,lookup!$A:$A,0))</f>
        <v>1_VHB high</v>
      </c>
      <c r="AQ1318" s="0" t="str">
        <f aca="false">INDEX(lookup!$W:$W,MATCH($A1318,lookup!$A:$A,0))</f>
        <v>1_fin/acc/econ</v>
      </c>
      <c r="AS1318" s="0" t="s">
        <v>4782</v>
      </c>
      <c r="AT1318" s="0" t="s">
        <v>397</v>
      </c>
      <c r="AU1318" s="0" t="s">
        <v>93</v>
      </c>
      <c r="AV1318" s="0" t="s">
        <v>4783</v>
      </c>
      <c r="AX1318" s="0" t="s">
        <v>4784</v>
      </c>
      <c r="BA1318" s="0" t="n">
        <v>2267</v>
      </c>
      <c r="BB1318" s="0" t="s">
        <v>95</v>
      </c>
      <c r="BC1318" s="0" t="s">
        <v>122</v>
      </c>
      <c r="BD1318" s="0" t="s">
        <v>123</v>
      </c>
      <c r="BE1318" s="0" t="s">
        <v>98</v>
      </c>
      <c r="BI1318" s="0" t="s">
        <v>4381</v>
      </c>
      <c r="BJ1318" s="0" t="s">
        <v>4785</v>
      </c>
      <c r="BK1318" s="0" t="s">
        <v>1767</v>
      </c>
      <c r="BL1318" s="0" t="s">
        <v>4786</v>
      </c>
      <c r="BM1318" s="0" t="s">
        <v>4580</v>
      </c>
      <c r="BN1318" s="0" t="s">
        <v>4720</v>
      </c>
      <c r="BO1318" s="0" t="s">
        <v>754</v>
      </c>
      <c r="BP1318" s="0" t="s">
        <v>4694</v>
      </c>
      <c r="BQ1318" s="0" t="s">
        <v>127</v>
      </c>
      <c r="BT1318" s="0" t="n">
        <v>0</v>
      </c>
      <c r="BU1318" s="0" t="s">
        <v>4787</v>
      </c>
      <c r="BW1318" s="0" t="n">
        <v>2009</v>
      </c>
      <c r="BX1318" s="0" t="n">
        <v>2016</v>
      </c>
      <c r="BY1318" s="0" t="s">
        <v>4696</v>
      </c>
      <c r="BZ1318" s="0" t="n">
        <v>2012.5</v>
      </c>
      <c r="CA1318" s="0" t="n">
        <v>0.125</v>
      </c>
      <c r="CB1318" s="0" t="n">
        <v>0</v>
      </c>
      <c r="CC1318" s="0" t="n">
        <v>1</v>
      </c>
      <c r="CD1318" s="0" t="n">
        <v>-0.156253248652189</v>
      </c>
      <c r="CE1318" s="0" t="n">
        <v>1</v>
      </c>
    </row>
    <row r="1319" customFormat="false" ht="15" hidden="false" customHeight="false" outlineLevel="0" collapsed="false">
      <c r="A1319" s="0" t="s">
        <v>4788</v>
      </c>
      <c r="B1319" s="0" t="n">
        <v>2624</v>
      </c>
      <c r="C1319" s="0" t="n">
        <v>-0.00065618563704875</v>
      </c>
      <c r="D1319" s="0" t="n">
        <v>41288</v>
      </c>
      <c r="E1319" s="0" t="n">
        <f aca="false">IF(ISNUMBER($BA1319),$BA1319,IF(AND(ISNUMBER($D1319),ISNUMBER($BW1319),ISNUMBER($BX1319)),$D1319*($BX1319-$BW1319+1),""))</f>
        <v>41288</v>
      </c>
      <c r="H1319" s="0" t="s">
        <v>118</v>
      </c>
      <c r="I1319" s="0" t="s">
        <v>344</v>
      </c>
      <c r="J1319" s="0" t="n">
        <f aca="false">IF($BW1319&lt;&gt;"",$BW1319,"")</f>
        <v>2010</v>
      </c>
      <c r="K1319" s="0" t="n">
        <f aca="false">IF($BX1319&lt;&gt;"",$BX1319,"")</f>
        <v>2018</v>
      </c>
      <c r="L1319" s="0" t="n">
        <f aca="false">IF(AND(ISNUMBER($BW1319),ISNUMBER($BX1319)),($BW1319+$BX1319)/2,"")</f>
        <v>2014</v>
      </c>
      <c r="M1319" s="0" t="n">
        <f aca="false">IF($L1319&lt;&gt;"",$L1319,"")</f>
        <v>2014</v>
      </c>
      <c r="N1319" s="0" t="n">
        <f aca="false">IF(AND(ISNUMBER($BW1319),ISNUMBER($BX1319)),MIN(1,MAX(0,($BX1319-2016+1)/($BX1319-$BW1319+1))),"")</f>
        <v>0.333333333333333</v>
      </c>
      <c r="O1319" s="0" t="n">
        <f aca="false">IF(AND(ISNUMBER($BW1319),ISNUMBER($BX1319)),MIN(1,MAX(0,($BX1319-2017+1)/($BX1319-$BW1319+1))),"")</f>
        <v>0.222222222222222</v>
      </c>
      <c r="P1319" s="0" t="n">
        <f aca="false">IF(AND(ISNUMBER($BW1319),ISNUMBER($BX1319)),MIN(1,MAX(0,($BX1319-2018+1)/($BX1319-$BW1319+1))),"")</f>
        <v>0.111111111111111</v>
      </c>
      <c r="Q1319" s="0" t="n">
        <f aca="false">IF(AND(ISNUMBER($BW1319),ISNUMBER($BX1319)),MIN(1,MAX(0,($BX1319-2019+1)/($BX1319-$BW1319+1))),"")</f>
        <v>0</v>
      </c>
      <c r="R1319" s="0" t="n">
        <f aca="false">IF(AND(ISNUMBER($BW1319),ISNUMBER($BX1319)),MIN(1,MAX(0,($BX1319-2016+1)/($BX1319-$BW1319+1))),"")</f>
        <v>0.333333333333333</v>
      </c>
      <c r="S1319" s="0" t="n">
        <f aca="false">IF($L1319&lt;&gt;"",IF($L1319&gt;=2015.5,1,0),"")</f>
        <v>0</v>
      </c>
      <c r="T1319" s="0" t="n">
        <f aca="false">IF($L1319&lt;&gt;"",IF($L1319&gt;=2016,1,0),"")</f>
        <v>0</v>
      </c>
      <c r="U1319" s="0" t="n">
        <f aca="false">IF(ISNUMBER($BX1319),IF($BX1319&gt;=2016,1,0),"")</f>
        <v>1</v>
      </c>
      <c r="V1319" s="0" t="n">
        <f aca="false">IF(ISNUMBER($BW1319),IF($BW1319&gt;=2016,1,0),"")</f>
        <v>0</v>
      </c>
      <c r="W1319" s="0" t="str">
        <f aca="false">IF(AND(ISNUMBER($BW1319),ISNUMBER($BX1319)),IF($BW1319&gt;=2016,"post-only",IF($BX1319&lt;2016,"pre-only","mixed")),"")</f>
        <v>mixed</v>
      </c>
      <c r="X1319" s="0" t="n">
        <f aca="false">IF(AND(ISNUMBER($BW1319),ISNUMBER($BX1319)),MIN(1,MAX(0,($BX1319-2017+1)/($BX1319-$BW1319+1))),"")</f>
        <v>0.222222222222222</v>
      </c>
      <c r="Y1319" s="0" t="n">
        <f aca="false">IF(AND(ISNUMBER($BW1319),ISNUMBER($BX1319)),MIN(1,MAX(0,($BX1319-2018+1)/($BX1319-$BW1319+1))),"")</f>
        <v>0.111111111111111</v>
      </c>
      <c r="Z1319" s="0" t="n">
        <f aca="false">IF(AND(ISNUMBER($BW1319),ISNUMBER($BX1319)),MIN(1,MAX(0,($BX1319-2019+1)/($BX1319-$BW1319+1))),"")</f>
        <v>0</v>
      </c>
      <c r="AA1319" s="0" t="n">
        <f aca="false">IF(ISNUMBER($BX1319),IF($BX1319&gt;=2017,1,0),"")</f>
        <v>1</v>
      </c>
      <c r="AB1319" s="0" t="n">
        <f aca="false">IF(ISNUMBER($BX1319),IF($BX1319&gt;=2018,1,0),"")</f>
        <v>1</v>
      </c>
      <c r="AC1319" s="0" t="n">
        <f aca="false">IF(ISNUMBER($BX1319),IF($BX1319&gt;=2019,1,0),"")</f>
        <v>0</v>
      </c>
      <c r="AD1319" s="0" t="n">
        <f aca="false">IF($L1319&lt;&gt;"",IF($L1319&gt;2013,1,0),"")</f>
        <v>1</v>
      </c>
      <c r="AE1319" s="0" t="n">
        <f aca="false">IF($L1319&lt;&gt;"",1+IF($L1319&gt;2011,1,0)+IF($L1319&gt;2014,1,0),"")</f>
        <v>2</v>
      </c>
      <c r="AF1319" s="0" t="s">
        <v>761</v>
      </c>
      <c r="AG1319" s="0" t="s">
        <v>436</v>
      </c>
      <c r="AH1319" s="0" t="s">
        <v>89</v>
      </c>
      <c r="AI1319" s="0" t="s">
        <v>497</v>
      </c>
      <c r="AJ1319" s="0" t="s">
        <v>497</v>
      </c>
      <c r="AK1319" s="0" t="str">
        <f aca="false">IF(AND($CF1319&lt;&gt;"",IFERROR(INDEX(subsample_country_map!$B:$B,MATCH($CF1319,subsample_country_map!$A:$A,0)),"")&lt;&gt;""),INDEX(subsample_country_map!$B:$B,MATCH($CF1319,subsample_country_map!$A:$A,0)),INDEX(lookup!$AA:$AA,MATCH($A1319,lookup!$A:$A,0)))</f>
        <v>1_US</v>
      </c>
      <c r="AL1319" s="0" t="str">
        <f aca="false">IF(AND($CF1319&lt;&gt;"",IFERROR(INDEX(subsample_country_map!$C:$C,MATCH($CF1319,subsample_country_map!$A:$A,0)),"")&lt;&gt;""),INDEX(subsample_country_map!$C:$C,MATCH($CF1319,subsample_country_map!$A:$A,0)),INDEX(lookup!$AB:$AB,MATCH($A1319,lookup!$A:$A,0)))</f>
        <v>1_developed</v>
      </c>
      <c r="AM1319" s="0" t="str">
        <f aca="false">IF(AND($CF1319&lt;&gt;"",IFERROR(INDEX(subsample_country_map!$D:$D,MATCH($CF1319,subsample_country_map!$A:$A,0)),"")&lt;&gt;""),INDEX(subsample_country_map!$D:$D,MATCH($CF1319,subsample_country_map!$A:$A,0)),INDEX(lookup!$AC:$AC,MATCH($A1319,lookup!$A:$A,0)))</f>
        <v>1_western</v>
      </c>
      <c r="AN1319" s="0" t="str">
        <f aca="false">IF(AND($CF1319&lt;&gt;"",IFERROR(INDEX(subsample_country_map!$E:$E,MATCH($CF1319,subsample_country_map!$A:$A,0)),"")&lt;&gt;""),INDEX(subsample_country_map!$E:$E,MATCH($CF1319,subsample_country_map!$A:$A,0)),INDEX(lookup!$AD:$AD,MATCH($A1319,lookup!$A:$A,0)))</f>
        <v>1_common law</v>
      </c>
      <c r="AO1319" s="0" t="str">
        <f aca="false">INDEX(lookup!$Y:$Y,MATCH($A1319,lookup!$A:$A,0))</f>
        <v>0_published</v>
      </c>
      <c r="AP1319" s="0" t="str">
        <f aca="false">INDEX(lookup!$Z:$Z,MATCH($A1319,lookup!$A:$A,0))</f>
        <v>1_VHB high</v>
      </c>
      <c r="AQ1319" s="0" t="str">
        <f aca="false">INDEX(lookup!$W:$W,MATCH($A1319,lookup!$A:$A,0))</f>
        <v>1_fin/acc/econ</v>
      </c>
      <c r="AS1319" s="0" t="s">
        <v>91</v>
      </c>
      <c r="AT1319" s="0" t="s">
        <v>111</v>
      </c>
      <c r="AU1319" s="0" t="s">
        <v>93</v>
      </c>
      <c r="AV1319" s="0" t="s">
        <v>3578</v>
      </c>
      <c r="AW1319" s="0" t="s">
        <v>239</v>
      </c>
      <c r="BA1319" s="0" t="n">
        <v>41288</v>
      </c>
      <c r="BB1319" s="0" t="s">
        <v>4789</v>
      </c>
      <c r="BC1319" s="0" t="s">
        <v>4790</v>
      </c>
      <c r="BD1319" s="0" t="s">
        <v>33</v>
      </c>
      <c r="BE1319" s="0" t="s">
        <v>98</v>
      </c>
      <c r="BI1319" s="0" t="s">
        <v>99</v>
      </c>
      <c r="BJ1319" s="0" t="s">
        <v>4791</v>
      </c>
      <c r="BK1319" s="0" t="s">
        <v>1104</v>
      </c>
      <c r="BL1319" s="0" t="s">
        <v>4792</v>
      </c>
      <c r="BM1319" s="0" t="s">
        <v>4793</v>
      </c>
      <c r="BN1319" s="0" t="s">
        <v>4794</v>
      </c>
      <c r="BO1319" s="0" t="s">
        <v>769</v>
      </c>
      <c r="BP1319" s="0" t="s">
        <v>4788</v>
      </c>
      <c r="BQ1319" s="0" t="s">
        <v>127</v>
      </c>
      <c r="BT1319" s="0" t="n">
        <v>0</v>
      </c>
      <c r="BU1319" s="0" t="s">
        <v>4795</v>
      </c>
      <c r="BW1319" s="0" t="n">
        <v>2010</v>
      </c>
      <c r="BX1319" s="0" t="n">
        <v>2018</v>
      </c>
      <c r="BY1319" s="0" t="s">
        <v>912</v>
      </c>
      <c r="BZ1319" s="0" t="n">
        <v>2014</v>
      </c>
      <c r="CA1319" s="0" t="n">
        <v>0.333333333333333</v>
      </c>
      <c r="CB1319" s="0" t="n">
        <v>0</v>
      </c>
      <c r="CC1319" s="0" t="n">
        <v>1</v>
      </c>
      <c r="CD1319" s="0" t="n">
        <v>-0.000656185731228822</v>
      </c>
      <c r="CE1319" s="0" t="n">
        <v>1</v>
      </c>
    </row>
    <row r="1320" customFormat="false" ht="15" hidden="false" customHeight="false" outlineLevel="0" collapsed="false">
      <c r="A1320" s="0" t="s">
        <v>4788</v>
      </c>
      <c r="B1320" s="0" t="n">
        <v>2625</v>
      </c>
      <c r="C1320" s="0" t="n">
        <v>0.00715149536185028</v>
      </c>
      <c r="D1320" s="0" t="n">
        <v>39224</v>
      </c>
      <c r="E1320" s="0" t="n">
        <f aca="false">IF(ISNUMBER($BA1320),$BA1320,IF(AND(ISNUMBER($D1320),ISNUMBER($BW1320),ISNUMBER($BX1320)),$D1320*($BX1320-$BW1320+1),""))</f>
        <v>39224</v>
      </c>
      <c r="H1320" s="0" t="s">
        <v>118</v>
      </c>
      <c r="I1320" s="0" t="s">
        <v>344</v>
      </c>
      <c r="J1320" s="0" t="n">
        <f aca="false">IF($BW1320&lt;&gt;"",$BW1320,"")</f>
        <v>2010</v>
      </c>
      <c r="K1320" s="0" t="n">
        <f aca="false">IF($BX1320&lt;&gt;"",$BX1320,"")</f>
        <v>2018</v>
      </c>
      <c r="L1320" s="0" t="n">
        <f aca="false">IF(AND(ISNUMBER($BW1320),ISNUMBER($BX1320)),($BW1320+$BX1320)/2,"")</f>
        <v>2014</v>
      </c>
      <c r="M1320" s="0" t="n">
        <f aca="false">IF($L1320&lt;&gt;"",$L1320,"")</f>
        <v>2014</v>
      </c>
      <c r="N1320" s="0" t="n">
        <f aca="false">IF(AND(ISNUMBER($BW1320),ISNUMBER($BX1320)),MIN(1,MAX(0,($BX1320-2016+1)/($BX1320-$BW1320+1))),"")</f>
        <v>0.333333333333333</v>
      </c>
      <c r="O1320" s="0" t="n">
        <f aca="false">IF(AND(ISNUMBER($BW1320),ISNUMBER($BX1320)),MIN(1,MAX(0,($BX1320-2017+1)/($BX1320-$BW1320+1))),"")</f>
        <v>0.222222222222222</v>
      </c>
      <c r="P1320" s="0" t="n">
        <f aca="false">IF(AND(ISNUMBER($BW1320),ISNUMBER($BX1320)),MIN(1,MAX(0,($BX1320-2018+1)/($BX1320-$BW1320+1))),"")</f>
        <v>0.111111111111111</v>
      </c>
      <c r="Q1320" s="0" t="n">
        <f aca="false">IF(AND(ISNUMBER($BW1320),ISNUMBER($BX1320)),MIN(1,MAX(0,($BX1320-2019+1)/($BX1320-$BW1320+1))),"")</f>
        <v>0</v>
      </c>
      <c r="R1320" s="0" t="n">
        <f aca="false">IF(AND(ISNUMBER($BW1320),ISNUMBER($BX1320)),MIN(1,MAX(0,($BX1320-2016+1)/($BX1320-$BW1320+1))),"")</f>
        <v>0.333333333333333</v>
      </c>
      <c r="S1320" s="0" t="n">
        <f aca="false">IF($L1320&lt;&gt;"",IF($L1320&gt;=2015.5,1,0),"")</f>
        <v>0</v>
      </c>
      <c r="T1320" s="0" t="n">
        <f aca="false">IF($L1320&lt;&gt;"",IF($L1320&gt;=2016,1,0),"")</f>
        <v>0</v>
      </c>
      <c r="U1320" s="0" t="n">
        <f aca="false">IF(ISNUMBER($BX1320),IF($BX1320&gt;=2016,1,0),"")</f>
        <v>1</v>
      </c>
      <c r="V1320" s="0" t="n">
        <f aca="false">IF(ISNUMBER($BW1320),IF($BW1320&gt;=2016,1,0),"")</f>
        <v>0</v>
      </c>
      <c r="W1320" s="0" t="str">
        <f aca="false">IF(AND(ISNUMBER($BW1320),ISNUMBER($BX1320)),IF($BW1320&gt;=2016,"post-only",IF($BX1320&lt;2016,"pre-only","mixed")),"")</f>
        <v>mixed</v>
      </c>
      <c r="X1320" s="0" t="n">
        <f aca="false">IF(AND(ISNUMBER($BW1320),ISNUMBER($BX1320)),MIN(1,MAX(0,($BX1320-2017+1)/($BX1320-$BW1320+1))),"")</f>
        <v>0.222222222222222</v>
      </c>
      <c r="Y1320" s="0" t="n">
        <f aca="false">IF(AND(ISNUMBER($BW1320),ISNUMBER($BX1320)),MIN(1,MAX(0,($BX1320-2018+1)/($BX1320-$BW1320+1))),"")</f>
        <v>0.111111111111111</v>
      </c>
      <c r="Z1320" s="0" t="n">
        <f aca="false">IF(AND(ISNUMBER($BW1320),ISNUMBER($BX1320)),MIN(1,MAX(0,($BX1320-2019+1)/($BX1320-$BW1320+1))),"")</f>
        <v>0</v>
      </c>
      <c r="AA1320" s="0" t="n">
        <f aca="false">IF(ISNUMBER($BX1320),IF($BX1320&gt;=2017,1,0),"")</f>
        <v>1</v>
      </c>
      <c r="AB1320" s="0" t="n">
        <f aca="false">IF(ISNUMBER($BX1320),IF($BX1320&gt;=2018,1,0),"")</f>
        <v>1</v>
      </c>
      <c r="AC1320" s="0" t="n">
        <f aca="false">IF(ISNUMBER($BX1320),IF($BX1320&gt;=2019,1,0),"")</f>
        <v>0</v>
      </c>
      <c r="AD1320" s="0" t="n">
        <f aca="false">IF($L1320&lt;&gt;"",IF($L1320&gt;2013,1,0),"")</f>
        <v>1</v>
      </c>
      <c r="AE1320" s="0" t="n">
        <f aca="false">IF($L1320&lt;&gt;"",1+IF($L1320&gt;2011,1,0)+IF($L1320&gt;2014,1,0),"")</f>
        <v>2</v>
      </c>
      <c r="AF1320" s="0" t="s">
        <v>761</v>
      </c>
      <c r="AG1320" s="0" t="s">
        <v>436</v>
      </c>
      <c r="AH1320" s="0" t="s">
        <v>89</v>
      </c>
      <c r="AI1320" s="0" t="s">
        <v>497</v>
      </c>
      <c r="AJ1320" s="0" t="s">
        <v>497</v>
      </c>
      <c r="AK1320" s="0" t="str">
        <f aca="false">IF(AND($CF1320&lt;&gt;"",IFERROR(INDEX(subsample_country_map!$B:$B,MATCH($CF1320,subsample_country_map!$A:$A,0)),"")&lt;&gt;""),INDEX(subsample_country_map!$B:$B,MATCH($CF1320,subsample_country_map!$A:$A,0)),INDEX(lookup!$AA:$AA,MATCH($A1320,lookup!$A:$A,0)))</f>
        <v>1_US</v>
      </c>
      <c r="AL1320" s="0" t="str">
        <f aca="false">IF(AND($CF1320&lt;&gt;"",IFERROR(INDEX(subsample_country_map!$C:$C,MATCH($CF1320,subsample_country_map!$A:$A,0)),"")&lt;&gt;""),INDEX(subsample_country_map!$C:$C,MATCH($CF1320,subsample_country_map!$A:$A,0)),INDEX(lookup!$AB:$AB,MATCH($A1320,lookup!$A:$A,0)))</f>
        <v>1_developed</v>
      </c>
      <c r="AM1320" s="0" t="str">
        <f aca="false">IF(AND($CF1320&lt;&gt;"",IFERROR(INDEX(subsample_country_map!$D:$D,MATCH($CF1320,subsample_country_map!$A:$A,0)),"")&lt;&gt;""),INDEX(subsample_country_map!$D:$D,MATCH($CF1320,subsample_country_map!$A:$A,0)),INDEX(lookup!$AC:$AC,MATCH($A1320,lookup!$A:$A,0)))</f>
        <v>1_western</v>
      </c>
      <c r="AN1320" s="0" t="str">
        <f aca="false">IF(AND($CF1320&lt;&gt;"",IFERROR(INDEX(subsample_country_map!$E:$E,MATCH($CF1320,subsample_country_map!$A:$A,0)),"")&lt;&gt;""),INDEX(subsample_country_map!$E:$E,MATCH($CF1320,subsample_country_map!$A:$A,0)),INDEX(lookup!$AD:$AD,MATCH($A1320,lookup!$A:$A,0)))</f>
        <v>1_common law</v>
      </c>
      <c r="AO1320" s="0" t="str">
        <f aca="false">INDEX(lookup!$Y:$Y,MATCH($A1320,lookup!$A:$A,0))</f>
        <v>0_published</v>
      </c>
      <c r="AP1320" s="0" t="str">
        <f aca="false">INDEX(lookup!$Z:$Z,MATCH($A1320,lookup!$A:$A,0))</f>
        <v>1_VHB high</v>
      </c>
      <c r="AQ1320" s="0" t="str">
        <f aca="false">INDEX(lookup!$W:$W,MATCH($A1320,lookup!$A:$A,0))</f>
        <v>1_fin/acc/econ</v>
      </c>
      <c r="AS1320" s="0" t="s">
        <v>91</v>
      </c>
      <c r="AT1320" s="0" t="s">
        <v>111</v>
      </c>
      <c r="AU1320" s="0" t="s">
        <v>93</v>
      </c>
      <c r="AV1320" s="0" t="s">
        <v>4796</v>
      </c>
      <c r="AW1320" s="0" t="s">
        <v>4797</v>
      </c>
      <c r="BA1320" s="0" t="n">
        <v>39224</v>
      </c>
      <c r="BB1320" s="0" t="s">
        <v>4789</v>
      </c>
      <c r="BC1320" s="0" t="s">
        <v>4790</v>
      </c>
      <c r="BD1320" s="0" t="s">
        <v>33</v>
      </c>
      <c r="BE1320" s="0" t="s">
        <v>98</v>
      </c>
      <c r="BI1320" s="0" t="s">
        <v>99</v>
      </c>
      <c r="BJ1320" s="0" t="s">
        <v>4798</v>
      </c>
      <c r="BK1320" s="0" t="s">
        <v>1104</v>
      </c>
      <c r="BL1320" s="0" t="s">
        <v>4799</v>
      </c>
      <c r="BM1320" s="0" t="s">
        <v>4800</v>
      </c>
      <c r="BN1320" s="0" t="s">
        <v>4794</v>
      </c>
      <c r="BO1320" s="0" t="s">
        <v>769</v>
      </c>
      <c r="BP1320" s="0" t="s">
        <v>4788</v>
      </c>
      <c r="BQ1320" s="0" t="s">
        <v>127</v>
      </c>
      <c r="BT1320" s="0" t="n">
        <v>0</v>
      </c>
      <c r="BU1320" s="0" t="s">
        <v>4795</v>
      </c>
      <c r="BW1320" s="0" t="n">
        <v>2010</v>
      </c>
      <c r="BX1320" s="0" t="n">
        <v>2018</v>
      </c>
      <c r="BY1320" s="0" t="s">
        <v>912</v>
      </c>
      <c r="BZ1320" s="0" t="n">
        <v>2014</v>
      </c>
      <c r="CA1320" s="0" t="n">
        <v>0.333333333333333</v>
      </c>
      <c r="CB1320" s="0" t="n">
        <v>0</v>
      </c>
      <c r="CC1320" s="0" t="n">
        <v>1</v>
      </c>
      <c r="CD1320" s="0" t="n">
        <v>0.0071516172840126</v>
      </c>
      <c r="CE1320" s="0" t="n">
        <v>1</v>
      </c>
    </row>
    <row r="1321" customFormat="false" ht="15" hidden="false" customHeight="false" outlineLevel="0" collapsed="false">
      <c r="A1321" s="0" t="s">
        <v>4788</v>
      </c>
      <c r="B1321" s="0" t="n">
        <v>2626</v>
      </c>
      <c r="C1321" s="0" t="n">
        <v>-0.00320171040544733</v>
      </c>
      <c r="D1321" s="0" t="n">
        <v>28284</v>
      </c>
      <c r="E1321" s="0" t="n">
        <f aca="false">IF(ISNUMBER($BA1321),$BA1321,IF(AND(ISNUMBER($D1321),ISNUMBER($BW1321),ISNUMBER($BX1321)),$D1321*($BX1321-$BW1321+1),""))</f>
        <v>28284</v>
      </c>
      <c r="H1321" s="0" t="s">
        <v>118</v>
      </c>
      <c r="I1321" s="0" t="s">
        <v>344</v>
      </c>
      <c r="J1321" s="0" t="n">
        <f aca="false">IF($BW1321&lt;&gt;"",$BW1321,"")</f>
        <v>2010</v>
      </c>
      <c r="K1321" s="0" t="n">
        <f aca="false">IF($BX1321&lt;&gt;"",$BX1321,"")</f>
        <v>2018</v>
      </c>
      <c r="L1321" s="0" t="n">
        <f aca="false">IF(AND(ISNUMBER($BW1321),ISNUMBER($BX1321)),($BW1321+$BX1321)/2,"")</f>
        <v>2014</v>
      </c>
      <c r="M1321" s="0" t="n">
        <f aca="false">IF($L1321&lt;&gt;"",$L1321,"")</f>
        <v>2014</v>
      </c>
      <c r="N1321" s="0" t="n">
        <f aca="false">IF(AND(ISNUMBER($BW1321),ISNUMBER($BX1321)),MIN(1,MAX(0,($BX1321-2016+1)/($BX1321-$BW1321+1))),"")</f>
        <v>0.333333333333333</v>
      </c>
      <c r="O1321" s="0" t="n">
        <f aca="false">IF(AND(ISNUMBER($BW1321),ISNUMBER($BX1321)),MIN(1,MAX(0,($BX1321-2017+1)/($BX1321-$BW1321+1))),"")</f>
        <v>0.222222222222222</v>
      </c>
      <c r="P1321" s="0" t="n">
        <f aca="false">IF(AND(ISNUMBER($BW1321),ISNUMBER($BX1321)),MIN(1,MAX(0,($BX1321-2018+1)/($BX1321-$BW1321+1))),"")</f>
        <v>0.111111111111111</v>
      </c>
      <c r="Q1321" s="0" t="n">
        <f aca="false">IF(AND(ISNUMBER($BW1321),ISNUMBER($BX1321)),MIN(1,MAX(0,($BX1321-2019+1)/($BX1321-$BW1321+1))),"")</f>
        <v>0</v>
      </c>
      <c r="R1321" s="0" t="n">
        <f aca="false">IF(AND(ISNUMBER($BW1321),ISNUMBER($BX1321)),MIN(1,MAX(0,($BX1321-2016+1)/($BX1321-$BW1321+1))),"")</f>
        <v>0.333333333333333</v>
      </c>
      <c r="S1321" s="0" t="n">
        <f aca="false">IF($L1321&lt;&gt;"",IF($L1321&gt;=2015.5,1,0),"")</f>
        <v>0</v>
      </c>
      <c r="T1321" s="0" t="n">
        <f aca="false">IF($L1321&lt;&gt;"",IF($L1321&gt;=2016,1,0),"")</f>
        <v>0</v>
      </c>
      <c r="U1321" s="0" t="n">
        <f aca="false">IF(ISNUMBER($BX1321),IF($BX1321&gt;=2016,1,0),"")</f>
        <v>1</v>
      </c>
      <c r="V1321" s="0" t="n">
        <f aca="false">IF(ISNUMBER($BW1321),IF($BW1321&gt;=2016,1,0),"")</f>
        <v>0</v>
      </c>
      <c r="W1321" s="0" t="str">
        <f aca="false">IF(AND(ISNUMBER($BW1321),ISNUMBER($BX1321)),IF($BW1321&gt;=2016,"post-only",IF($BX1321&lt;2016,"pre-only","mixed")),"")</f>
        <v>mixed</v>
      </c>
      <c r="X1321" s="0" t="n">
        <f aca="false">IF(AND(ISNUMBER($BW1321),ISNUMBER($BX1321)),MIN(1,MAX(0,($BX1321-2017+1)/($BX1321-$BW1321+1))),"")</f>
        <v>0.222222222222222</v>
      </c>
      <c r="Y1321" s="0" t="n">
        <f aca="false">IF(AND(ISNUMBER($BW1321),ISNUMBER($BX1321)),MIN(1,MAX(0,($BX1321-2018+1)/($BX1321-$BW1321+1))),"")</f>
        <v>0.111111111111111</v>
      </c>
      <c r="Z1321" s="0" t="n">
        <f aca="false">IF(AND(ISNUMBER($BW1321),ISNUMBER($BX1321)),MIN(1,MAX(0,($BX1321-2019+1)/($BX1321-$BW1321+1))),"")</f>
        <v>0</v>
      </c>
      <c r="AA1321" s="0" t="n">
        <f aca="false">IF(ISNUMBER($BX1321),IF($BX1321&gt;=2017,1,0),"")</f>
        <v>1</v>
      </c>
      <c r="AB1321" s="0" t="n">
        <f aca="false">IF(ISNUMBER($BX1321),IF($BX1321&gt;=2018,1,0),"")</f>
        <v>1</v>
      </c>
      <c r="AC1321" s="0" t="n">
        <f aca="false">IF(ISNUMBER($BX1321),IF($BX1321&gt;=2019,1,0),"")</f>
        <v>0</v>
      </c>
      <c r="AD1321" s="0" t="n">
        <f aca="false">IF($L1321&lt;&gt;"",IF($L1321&gt;2013,1,0),"")</f>
        <v>1</v>
      </c>
      <c r="AE1321" s="0" t="n">
        <f aca="false">IF($L1321&lt;&gt;"",1+IF($L1321&gt;2011,1,0)+IF($L1321&gt;2014,1,0),"")</f>
        <v>2</v>
      </c>
      <c r="AF1321" s="0" t="s">
        <v>761</v>
      </c>
      <c r="AG1321" s="0" t="s">
        <v>436</v>
      </c>
      <c r="AH1321" s="0" t="s">
        <v>89</v>
      </c>
      <c r="AI1321" s="0" t="s">
        <v>497</v>
      </c>
      <c r="AJ1321" s="0" t="s">
        <v>497</v>
      </c>
      <c r="AK1321" s="0" t="str">
        <f aca="false">IF(AND($CF1321&lt;&gt;"",IFERROR(INDEX(subsample_country_map!$B:$B,MATCH($CF1321,subsample_country_map!$A:$A,0)),"")&lt;&gt;""),INDEX(subsample_country_map!$B:$B,MATCH($CF1321,subsample_country_map!$A:$A,0)),INDEX(lookup!$AA:$AA,MATCH($A1321,lookup!$A:$A,0)))</f>
        <v>1_US</v>
      </c>
      <c r="AL1321" s="0" t="str">
        <f aca="false">IF(AND($CF1321&lt;&gt;"",IFERROR(INDEX(subsample_country_map!$C:$C,MATCH($CF1321,subsample_country_map!$A:$A,0)),"")&lt;&gt;""),INDEX(subsample_country_map!$C:$C,MATCH($CF1321,subsample_country_map!$A:$A,0)),INDEX(lookup!$AB:$AB,MATCH($A1321,lookup!$A:$A,0)))</f>
        <v>1_developed</v>
      </c>
      <c r="AM1321" s="0" t="str">
        <f aca="false">IF(AND($CF1321&lt;&gt;"",IFERROR(INDEX(subsample_country_map!$D:$D,MATCH($CF1321,subsample_country_map!$A:$A,0)),"")&lt;&gt;""),INDEX(subsample_country_map!$D:$D,MATCH($CF1321,subsample_country_map!$A:$A,0)),INDEX(lookup!$AC:$AC,MATCH($A1321,lookup!$A:$A,0)))</f>
        <v>1_western</v>
      </c>
      <c r="AN1321" s="0" t="str">
        <f aca="false">IF(AND($CF1321&lt;&gt;"",IFERROR(INDEX(subsample_country_map!$E:$E,MATCH($CF1321,subsample_country_map!$A:$A,0)),"")&lt;&gt;""),INDEX(subsample_country_map!$E:$E,MATCH($CF1321,subsample_country_map!$A:$A,0)),INDEX(lookup!$AD:$AD,MATCH($A1321,lookup!$A:$A,0)))</f>
        <v>1_common law</v>
      </c>
      <c r="AO1321" s="0" t="str">
        <f aca="false">INDEX(lookup!$Y:$Y,MATCH($A1321,lookup!$A:$A,0))</f>
        <v>0_published</v>
      </c>
      <c r="AP1321" s="0" t="str">
        <f aca="false">INDEX(lookup!$Z:$Z,MATCH($A1321,lookup!$A:$A,0))</f>
        <v>1_VHB high</v>
      </c>
      <c r="AQ1321" s="0" t="str">
        <f aca="false">INDEX(lookup!$W:$W,MATCH($A1321,lookup!$A:$A,0))</f>
        <v>1_fin/acc/econ</v>
      </c>
      <c r="AS1321" s="0" t="s">
        <v>91</v>
      </c>
      <c r="AT1321" s="0" t="s">
        <v>111</v>
      </c>
      <c r="AU1321" s="0" t="s">
        <v>93</v>
      </c>
      <c r="AV1321" s="0" t="s">
        <v>772</v>
      </c>
      <c r="AW1321" s="0" t="s">
        <v>2753</v>
      </c>
      <c r="BA1321" s="0" t="n">
        <v>28284</v>
      </c>
      <c r="BB1321" s="0" t="s">
        <v>4789</v>
      </c>
      <c r="BC1321" s="0" t="s">
        <v>4790</v>
      </c>
      <c r="BD1321" s="0" t="s">
        <v>33</v>
      </c>
      <c r="BE1321" s="0" t="s">
        <v>33</v>
      </c>
      <c r="BF1321" s="0" t="s">
        <v>4801</v>
      </c>
      <c r="BI1321" s="0" t="s">
        <v>124</v>
      </c>
      <c r="BJ1321" s="0" t="s">
        <v>4802</v>
      </c>
      <c r="BK1321" s="0" t="s">
        <v>1146</v>
      </c>
      <c r="BL1321" s="0" t="s">
        <v>4803</v>
      </c>
      <c r="BM1321" s="0" t="s">
        <v>4793</v>
      </c>
      <c r="BN1321" s="0" t="s">
        <v>4794</v>
      </c>
      <c r="BO1321" s="0" t="s">
        <v>769</v>
      </c>
      <c r="BP1321" s="0" t="s">
        <v>4788</v>
      </c>
      <c r="BQ1321" s="0" t="s">
        <v>127</v>
      </c>
      <c r="BT1321" s="0" t="n">
        <v>0</v>
      </c>
      <c r="BU1321" s="0" t="s">
        <v>4795</v>
      </c>
      <c r="BW1321" s="0" t="n">
        <v>2010</v>
      </c>
      <c r="BX1321" s="0" t="n">
        <v>2018</v>
      </c>
      <c r="BY1321" s="0" t="s">
        <v>912</v>
      </c>
      <c r="BZ1321" s="0" t="n">
        <v>2014</v>
      </c>
      <c r="CA1321" s="0" t="n">
        <v>0.333333333333333</v>
      </c>
      <c r="CB1321" s="0" t="n">
        <v>0</v>
      </c>
      <c r="CC1321" s="0" t="n">
        <v>1</v>
      </c>
      <c r="CD1321" s="0" t="n">
        <v>-0.0032017213457052</v>
      </c>
      <c r="CE1321" s="0" t="n">
        <v>1</v>
      </c>
    </row>
    <row r="1322" customFormat="false" ht="15" hidden="false" customHeight="false" outlineLevel="0" collapsed="false">
      <c r="A1322" s="0" t="s">
        <v>4788</v>
      </c>
      <c r="B1322" s="0" t="n">
        <v>2627</v>
      </c>
      <c r="C1322" s="0" t="n">
        <v>0.00426607364757152</v>
      </c>
      <c r="D1322" s="0" t="n">
        <v>13004</v>
      </c>
      <c r="E1322" s="0" t="n">
        <f aca="false">IF(ISNUMBER($BA1322),$BA1322,IF(AND(ISNUMBER($D1322),ISNUMBER($BW1322),ISNUMBER($BX1322)),$D1322*($BX1322-$BW1322+1),""))</f>
        <v>13004</v>
      </c>
      <c r="H1322" s="0" t="s">
        <v>118</v>
      </c>
      <c r="I1322" s="0" t="s">
        <v>344</v>
      </c>
      <c r="J1322" s="0" t="n">
        <f aca="false">IF($BW1322&lt;&gt;"",$BW1322,"")</f>
        <v>2010</v>
      </c>
      <c r="K1322" s="0" t="n">
        <f aca="false">IF($BX1322&lt;&gt;"",$BX1322,"")</f>
        <v>2018</v>
      </c>
      <c r="L1322" s="0" t="n">
        <f aca="false">IF(AND(ISNUMBER($BW1322),ISNUMBER($BX1322)),($BW1322+$BX1322)/2,"")</f>
        <v>2014</v>
      </c>
      <c r="M1322" s="0" t="n">
        <f aca="false">IF($L1322&lt;&gt;"",$L1322,"")</f>
        <v>2014</v>
      </c>
      <c r="N1322" s="0" t="n">
        <f aca="false">IF(AND(ISNUMBER($BW1322),ISNUMBER($BX1322)),MIN(1,MAX(0,($BX1322-2016+1)/($BX1322-$BW1322+1))),"")</f>
        <v>0.333333333333333</v>
      </c>
      <c r="O1322" s="0" t="n">
        <f aca="false">IF(AND(ISNUMBER($BW1322),ISNUMBER($BX1322)),MIN(1,MAX(0,($BX1322-2017+1)/($BX1322-$BW1322+1))),"")</f>
        <v>0.222222222222222</v>
      </c>
      <c r="P1322" s="0" t="n">
        <f aca="false">IF(AND(ISNUMBER($BW1322),ISNUMBER($BX1322)),MIN(1,MAX(0,($BX1322-2018+1)/($BX1322-$BW1322+1))),"")</f>
        <v>0.111111111111111</v>
      </c>
      <c r="Q1322" s="0" t="n">
        <f aca="false">IF(AND(ISNUMBER($BW1322),ISNUMBER($BX1322)),MIN(1,MAX(0,($BX1322-2019+1)/($BX1322-$BW1322+1))),"")</f>
        <v>0</v>
      </c>
      <c r="R1322" s="0" t="n">
        <f aca="false">IF(AND(ISNUMBER($BW1322),ISNUMBER($BX1322)),MIN(1,MAX(0,($BX1322-2016+1)/($BX1322-$BW1322+1))),"")</f>
        <v>0.333333333333333</v>
      </c>
      <c r="S1322" s="0" t="n">
        <f aca="false">IF($L1322&lt;&gt;"",IF($L1322&gt;=2015.5,1,0),"")</f>
        <v>0</v>
      </c>
      <c r="T1322" s="0" t="n">
        <f aca="false">IF($L1322&lt;&gt;"",IF($L1322&gt;=2016,1,0),"")</f>
        <v>0</v>
      </c>
      <c r="U1322" s="0" t="n">
        <f aca="false">IF(ISNUMBER($BX1322),IF($BX1322&gt;=2016,1,0),"")</f>
        <v>1</v>
      </c>
      <c r="V1322" s="0" t="n">
        <f aca="false">IF(ISNUMBER($BW1322),IF($BW1322&gt;=2016,1,0),"")</f>
        <v>0</v>
      </c>
      <c r="W1322" s="0" t="str">
        <f aca="false">IF(AND(ISNUMBER($BW1322),ISNUMBER($BX1322)),IF($BW1322&gt;=2016,"post-only",IF($BX1322&lt;2016,"pre-only","mixed")),"")</f>
        <v>mixed</v>
      </c>
      <c r="X1322" s="0" t="n">
        <f aca="false">IF(AND(ISNUMBER($BW1322),ISNUMBER($BX1322)),MIN(1,MAX(0,($BX1322-2017+1)/($BX1322-$BW1322+1))),"")</f>
        <v>0.222222222222222</v>
      </c>
      <c r="Y1322" s="0" t="n">
        <f aca="false">IF(AND(ISNUMBER($BW1322),ISNUMBER($BX1322)),MIN(1,MAX(0,($BX1322-2018+1)/($BX1322-$BW1322+1))),"")</f>
        <v>0.111111111111111</v>
      </c>
      <c r="Z1322" s="0" t="n">
        <f aca="false">IF(AND(ISNUMBER($BW1322),ISNUMBER($BX1322)),MIN(1,MAX(0,($BX1322-2019+1)/($BX1322-$BW1322+1))),"")</f>
        <v>0</v>
      </c>
      <c r="AA1322" s="0" t="n">
        <f aca="false">IF(ISNUMBER($BX1322),IF($BX1322&gt;=2017,1,0),"")</f>
        <v>1</v>
      </c>
      <c r="AB1322" s="0" t="n">
        <f aca="false">IF(ISNUMBER($BX1322),IF($BX1322&gt;=2018,1,0),"")</f>
        <v>1</v>
      </c>
      <c r="AC1322" s="0" t="n">
        <f aca="false">IF(ISNUMBER($BX1322),IF($BX1322&gt;=2019,1,0),"")</f>
        <v>0</v>
      </c>
      <c r="AD1322" s="0" t="n">
        <f aca="false">IF($L1322&lt;&gt;"",IF($L1322&gt;2013,1,0),"")</f>
        <v>1</v>
      </c>
      <c r="AE1322" s="0" t="n">
        <f aca="false">IF($L1322&lt;&gt;"",1+IF($L1322&gt;2011,1,0)+IF($L1322&gt;2014,1,0),"")</f>
        <v>2</v>
      </c>
      <c r="AF1322" s="0" t="s">
        <v>761</v>
      </c>
      <c r="AG1322" s="0" t="s">
        <v>436</v>
      </c>
      <c r="AH1322" s="0" t="s">
        <v>89</v>
      </c>
      <c r="AI1322" s="0" t="s">
        <v>497</v>
      </c>
      <c r="AJ1322" s="0" t="s">
        <v>497</v>
      </c>
      <c r="AK1322" s="0" t="str">
        <f aca="false">IF(AND($CF1322&lt;&gt;"",IFERROR(INDEX(subsample_country_map!$B:$B,MATCH($CF1322,subsample_country_map!$A:$A,0)),"")&lt;&gt;""),INDEX(subsample_country_map!$B:$B,MATCH($CF1322,subsample_country_map!$A:$A,0)),INDEX(lookup!$AA:$AA,MATCH($A1322,lookup!$A:$A,0)))</f>
        <v>1_US</v>
      </c>
      <c r="AL1322" s="0" t="str">
        <f aca="false">IF(AND($CF1322&lt;&gt;"",IFERROR(INDEX(subsample_country_map!$C:$C,MATCH($CF1322,subsample_country_map!$A:$A,0)),"")&lt;&gt;""),INDEX(subsample_country_map!$C:$C,MATCH($CF1322,subsample_country_map!$A:$A,0)),INDEX(lookup!$AB:$AB,MATCH($A1322,lookup!$A:$A,0)))</f>
        <v>1_developed</v>
      </c>
      <c r="AM1322" s="0" t="str">
        <f aca="false">IF(AND($CF1322&lt;&gt;"",IFERROR(INDEX(subsample_country_map!$D:$D,MATCH($CF1322,subsample_country_map!$A:$A,0)),"")&lt;&gt;""),INDEX(subsample_country_map!$D:$D,MATCH($CF1322,subsample_country_map!$A:$A,0)),INDEX(lookup!$AC:$AC,MATCH($A1322,lookup!$A:$A,0)))</f>
        <v>1_western</v>
      </c>
      <c r="AN1322" s="0" t="str">
        <f aca="false">IF(AND($CF1322&lt;&gt;"",IFERROR(INDEX(subsample_country_map!$E:$E,MATCH($CF1322,subsample_country_map!$A:$A,0)),"")&lt;&gt;""),INDEX(subsample_country_map!$E:$E,MATCH($CF1322,subsample_country_map!$A:$A,0)),INDEX(lookup!$AD:$AD,MATCH($A1322,lookup!$A:$A,0)))</f>
        <v>1_common law</v>
      </c>
      <c r="AO1322" s="0" t="str">
        <f aca="false">INDEX(lookup!$Y:$Y,MATCH($A1322,lookup!$A:$A,0))</f>
        <v>0_published</v>
      </c>
      <c r="AP1322" s="0" t="str">
        <f aca="false">INDEX(lookup!$Z:$Z,MATCH($A1322,lookup!$A:$A,0))</f>
        <v>1_VHB high</v>
      </c>
      <c r="AQ1322" s="0" t="str">
        <f aca="false">INDEX(lookup!$W:$W,MATCH($A1322,lookup!$A:$A,0))</f>
        <v>1_fin/acc/econ</v>
      </c>
      <c r="AS1322" s="0" t="s">
        <v>91</v>
      </c>
      <c r="AT1322" s="0" t="s">
        <v>111</v>
      </c>
      <c r="AU1322" s="0" t="s">
        <v>93</v>
      </c>
      <c r="AV1322" s="0" t="s">
        <v>4804</v>
      </c>
      <c r="AW1322" s="0" t="s">
        <v>236</v>
      </c>
      <c r="BA1322" s="0" t="n">
        <v>13004</v>
      </c>
      <c r="BB1322" s="0" t="s">
        <v>4789</v>
      </c>
      <c r="BC1322" s="0" t="s">
        <v>4790</v>
      </c>
      <c r="BD1322" s="0" t="s">
        <v>33</v>
      </c>
      <c r="BE1322" s="0" t="s">
        <v>33</v>
      </c>
      <c r="BF1322" s="0" t="s">
        <v>4805</v>
      </c>
      <c r="BI1322" s="0" t="s">
        <v>124</v>
      </c>
      <c r="BJ1322" s="0" t="s">
        <v>4806</v>
      </c>
      <c r="BK1322" s="0" t="s">
        <v>1146</v>
      </c>
      <c r="BL1322" s="0" t="s">
        <v>4807</v>
      </c>
      <c r="BM1322" s="0" t="s">
        <v>4793</v>
      </c>
      <c r="BN1322" s="0" t="s">
        <v>4794</v>
      </c>
      <c r="BO1322" s="0" t="s">
        <v>769</v>
      </c>
      <c r="BP1322" s="0" t="s">
        <v>4788</v>
      </c>
      <c r="BQ1322" s="0" t="s">
        <v>127</v>
      </c>
      <c r="BT1322" s="0" t="n">
        <v>0</v>
      </c>
      <c r="BU1322" s="0" t="s">
        <v>4795</v>
      </c>
      <c r="BW1322" s="0" t="n">
        <v>2010</v>
      </c>
      <c r="BX1322" s="0" t="n">
        <v>2018</v>
      </c>
      <c r="BY1322" s="0" t="s">
        <v>912</v>
      </c>
      <c r="BZ1322" s="0" t="n">
        <v>2014</v>
      </c>
      <c r="CA1322" s="0" t="n">
        <v>0.333333333333333</v>
      </c>
      <c r="CB1322" s="0" t="n">
        <v>0</v>
      </c>
      <c r="CC1322" s="0" t="n">
        <v>1</v>
      </c>
      <c r="CD1322" s="0" t="n">
        <v>0.00426609952782547</v>
      </c>
      <c r="CE1322" s="0" t="n">
        <v>1</v>
      </c>
    </row>
    <row r="1323" customFormat="false" ht="15" hidden="false" customHeight="false" outlineLevel="0" collapsed="false">
      <c r="A1323" s="0" t="s">
        <v>4788</v>
      </c>
      <c r="B1323" s="0" t="n">
        <v>2628</v>
      </c>
      <c r="C1323" s="0" t="n">
        <v>-0.0030125197915817</v>
      </c>
      <c r="D1323" s="0" t="n">
        <v>26802</v>
      </c>
      <c r="E1323" s="0" t="n">
        <f aca="false">IF(ISNUMBER($BA1323),$BA1323,IF(AND(ISNUMBER($D1323),ISNUMBER($BW1323),ISNUMBER($BX1323)),$D1323*($BX1323-$BW1323+1),""))</f>
        <v>26802</v>
      </c>
      <c r="H1323" s="0" t="s">
        <v>118</v>
      </c>
      <c r="I1323" s="0" t="s">
        <v>344</v>
      </c>
      <c r="J1323" s="0" t="n">
        <f aca="false">IF($BW1323&lt;&gt;"",$BW1323,"")</f>
        <v>2010</v>
      </c>
      <c r="K1323" s="0" t="n">
        <f aca="false">IF($BX1323&lt;&gt;"",$BX1323,"")</f>
        <v>2018</v>
      </c>
      <c r="L1323" s="0" t="n">
        <f aca="false">IF(AND(ISNUMBER($BW1323),ISNUMBER($BX1323)),($BW1323+$BX1323)/2,"")</f>
        <v>2014</v>
      </c>
      <c r="M1323" s="0" t="n">
        <f aca="false">IF($L1323&lt;&gt;"",$L1323,"")</f>
        <v>2014</v>
      </c>
      <c r="N1323" s="0" t="n">
        <f aca="false">IF(AND(ISNUMBER($BW1323),ISNUMBER($BX1323)),MIN(1,MAX(0,($BX1323-2016+1)/($BX1323-$BW1323+1))),"")</f>
        <v>0.333333333333333</v>
      </c>
      <c r="O1323" s="0" t="n">
        <f aca="false">IF(AND(ISNUMBER($BW1323),ISNUMBER($BX1323)),MIN(1,MAX(0,($BX1323-2017+1)/($BX1323-$BW1323+1))),"")</f>
        <v>0.222222222222222</v>
      </c>
      <c r="P1323" s="0" t="n">
        <f aca="false">IF(AND(ISNUMBER($BW1323),ISNUMBER($BX1323)),MIN(1,MAX(0,($BX1323-2018+1)/($BX1323-$BW1323+1))),"")</f>
        <v>0.111111111111111</v>
      </c>
      <c r="Q1323" s="0" t="n">
        <f aca="false">IF(AND(ISNUMBER($BW1323),ISNUMBER($BX1323)),MIN(1,MAX(0,($BX1323-2019+1)/($BX1323-$BW1323+1))),"")</f>
        <v>0</v>
      </c>
      <c r="R1323" s="0" t="n">
        <f aca="false">IF(AND(ISNUMBER($BW1323),ISNUMBER($BX1323)),MIN(1,MAX(0,($BX1323-2016+1)/($BX1323-$BW1323+1))),"")</f>
        <v>0.333333333333333</v>
      </c>
      <c r="S1323" s="0" t="n">
        <f aca="false">IF($L1323&lt;&gt;"",IF($L1323&gt;=2015.5,1,0),"")</f>
        <v>0</v>
      </c>
      <c r="T1323" s="0" t="n">
        <f aca="false">IF($L1323&lt;&gt;"",IF($L1323&gt;=2016,1,0),"")</f>
        <v>0</v>
      </c>
      <c r="U1323" s="0" t="n">
        <f aca="false">IF(ISNUMBER($BX1323),IF($BX1323&gt;=2016,1,0),"")</f>
        <v>1</v>
      </c>
      <c r="V1323" s="0" t="n">
        <f aca="false">IF(ISNUMBER($BW1323),IF($BW1323&gt;=2016,1,0),"")</f>
        <v>0</v>
      </c>
      <c r="W1323" s="0" t="str">
        <f aca="false">IF(AND(ISNUMBER($BW1323),ISNUMBER($BX1323)),IF($BW1323&gt;=2016,"post-only",IF($BX1323&lt;2016,"pre-only","mixed")),"")</f>
        <v>mixed</v>
      </c>
      <c r="X1323" s="0" t="n">
        <f aca="false">IF(AND(ISNUMBER($BW1323),ISNUMBER($BX1323)),MIN(1,MAX(0,($BX1323-2017+1)/($BX1323-$BW1323+1))),"")</f>
        <v>0.222222222222222</v>
      </c>
      <c r="Y1323" s="0" t="n">
        <f aca="false">IF(AND(ISNUMBER($BW1323),ISNUMBER($BX1323)),MIN(1,MAX(0,($BX1323-2018+1)/($BX1323-$BW1323+1))),"")</f>
        <v>0.111111111111111</v>
      </c>
      <c r="Z1323" s="0" t="n">
        <f aca="false">IF(AND(ISNUMBER($BW1323),ISNUMBER($BX1323)),MIN(1,MAX(0,($BX1323-2019+1)/($BX1323-$BW1323+1))),"")</f>
        <v>0</v>
      </c>
      <c r="AA1323" s="0" t="n">
        <f aca="false">IF(ISNUMBER($BX1323),IF($BX1323&gt;=2017,1,0),"")</f>
        <v>1</v>
      </c>
      <c r="AB1323" s="0" t="n">
        <f aca="false">IF(ISNUMBER($BX1323),IF($BX1323&gt;=2018,1,0),"")</f>
        <v>1</v>
      </c>
      <c r="AC1323" s="0" t="n">
        <f aca="false">IF(ISNUMBER($BX1323),IF($BX1323&gt;=2019,1,0),"")</f>
        <v>0</v>
      </c>
      <c r="AD1323" s="0" t="n">
        <f aca="false">IF($L1323&lt;&gt;"",IF($L1323&gt;2013,1,0),"")</f>
        <v>1</v>
      </c>
      <c r="AE1323" s="0" t="n">
        <f aca="false">IF($L1323&lt;&gt;"",1+IF($L1323&gt;2011,1,0)+IF($L1323&gt;2014,1,0),"")</f>
        <v>2</v>
      </c>
      <c r="AF1323" s="0" t="s">
        <v>761</v>
      </c>
      <c r="AG1323" s="0" t="s">
        <v>436</v>
      </c>
      <c r="AH1323" s="0" t="s">
        <v>89</v>
      </c>
      <c r="AI1323" s="0" t="s">
        <v>497</v>
      </c>
      <c r="AJ1323" s="0" t="s">
        <v>497</v>
      </c>
      <c r="AK1323" s="0" t="str">
        <f aca="false">IF(AND($CF1323&lt;&gt;"",IFERROR(INDEX(subsample_country_map!$B:$B,MATCH($CF1323,subsample_country_map!$A:$A,0)),"")&lt;&gt;""),INDEX(subsample_country_map!$B:$B,MATCH($CF1323,subsample_country_map!$A:$A,0)),INDEX(lookup!$AA:$AA,MATCH($A1323,lookup!$A:$A,0)))</f>
        <v>1_US</v>
      </c>
      <c r="AL1323" s="0" t="str">
        <f aca="false">IF(AND($CF1323&lt;&gt;"",IFERROR(INDEX(subsample_country_map!$C:$C,MATCH($CF1323,subsample_country_map!$A:$A,0)),"")&lt;&gt;""),INDEX(subsample_country_map!$C:$C,MATCH($CF1323,subsample_country_map!$A:$A,0)),INDEX(lookup!$AB:$AB,MATCH($A1323,lookup!$A:$A,0)))</f>
        <v>1_developed</v>
      </c>
      <c r="AM1323" s="0" t="str">
        <f aca="false">IF(AND($CF1323&lt;&gt;"",IFERROR(INDEX(subsample_country_map!$D:$D,MATCH($CF1323,subsample_country_map!$A:$A,0)),"")&lt;&gt;""),INDEX(subsample_country_map!$D:$D,MATCH($CF1323,subsample_country_map!$A:$A,0)),INDEX(lookup!$AC:$AC,MATCH($A1323,lookup!$A:$A,0)))</f>
        <v>1_western</v>
      </c>
      <c r="AN1323" s="0" t="str">
        <f aca="false">IF(AND($CF1323&lt;&gt;"",IFERROR(INDEX(subsample_country_map!$E:$E,MATCH($CF1323,subsample_country_map!$A:$A,0)),"")&lt;&gt;""),INDEX(subsample_country_map!$E:$E,MATCH($CF1323,subsample_country_map!$A:$A,0)),INDEX(lookup!$AD:$AD,MATCH($A1323,lookup!$A:$A,0)))</f>
        <v>1_common law</v>
      </c>
      <c r="AO1323" s="0" t="str">
        <f aca="false">INDEX(lookup!$Y:$Y,MATCH($A1323,lookup!$A:$A,0))</f>
        <v>0_published</v>
      </c>
      <c r="AP1323" s="0" t="str">
        <f aca="false">INDEX(lookup!$Z:$Z,MATCH($A1323,lookup!$A:$A,0))</f>
        <v>1_VHB high</v>
      </c>
      <c r="AQ1323" s="0" t="str">
        <f aca="false">INDEX(lookup!$W:$W,MATCH($A1323,lookup!$A:$A,0))</f>
        <v>1_fin/acc/econ</v>
      </c>
      <c r="AS1323" s="0" t="s">
        <v>91</v>
      </c>
      <c r="AT1323" s="0" t="s">
        <v>111</v>
      </c>
      <c r="AU1323" s="0" t="s">
        <v>93</v>
      </c>
      <c r="AV1323" s="0" t="s">
        <v>4808</v>
      </c>
      <c r="AW1323" s="0" t="s">
        <v>4809</v>
      </c>
      <c r="BA1323" s="0" t="n">
        <v>26802</v>
      </c>
      <c r="BB1323" s="0" t="s">
        <v>4789</v>
      </c>
      <c r="BC1323" s="0" t="s">
        <v>4790</v>
      </c>
      <c r="BD1323" s="0" t="s">
        <v>33</v>
      </c>
      <c r="BE1323" s="0" t="s">
        <v>33</v>
      </c>
      <c r="BF1323" s="0" t="s">
        <v>4801</v>
      </c>
      <c r="BI1323" s="0" t="s">
        <v>124</v>
      </c>
      <c r="BJ1323" s="0" t="s">
        <v>4810</v>
      </c>
      <c r="BK1323" s="0" t="s">
        <v>1146</v>
      </c>
      <c r="BL1323" s="0" t="s">
        <v>4811</v>
      </c>
      <c r="BM1323" s="0" t="s">
        <v>4800</v>
      </c>
      <c r="BN1323" s="0" t="s">
        <v>4794</v>
      </c>
      <c r="BO1323" s="0" t="s">
        <v>769</v>
      </c>
      <c r="BP1323" s="0" t="s">
        <v>4788</v>
      </c>
      <c r="BQ1323" s="0" t="s">
        <v>127</v>
      </c>
      <c r="BT1323" s="0" t="n">
        <v>0</v>
      </c>
      <c r="BU1323" s="0" t="s">
        <v>4795</v>
      </c>
      <c r="BW1323" s="0" t="n">
        <v>2010</v>
      </c>
      <c r="BX1323" s="0" t="n">
        <v>2018</v>
      </c>
      <c r="BY1323" s="0" t="s">
        <v>912</v>
      </c>
      <c r="BZ1323" s="0" t="n">
        <v>2014</v>
      </c>
      <c r="CA1323" s="0" t="n">
        <v>0.333333333333333</v>
      </c>
      <c r="CB1323" s="0" t="n">
        <v>0</v>
      </c>
      <c r="CC1323" s="0" t="n">
        <v>1</v>
      </c>
      <c r="CD1323" s="0" t="n">
        <v>-0.00301252890478034</v>
      </c>
      <c r="CE1323" s="0" t="n">
        <v>1</v>
      </c>
    </row>
    <row r="1324" customFormat="false" ht="15" hidden="false" customHeight="false" outlineLevel="0" collapsed="false">
      <c r="A1324" s="0" t="s">
        <v>4788</v>
      </c>
      <c r="B1324" s="0" t="n">
        <v>2629</v>
      </c>
      <c r="C1324" s="0" t="n">
        <v>0.0232114506060939</v>
      </c>
      <c r="D1324" s="0" t="n">
        <v>12422</v>
      </c>
      <c r="E1324" s="0" t="n">
        <f aca="false">IF(ISNUMBER($BA1324),$BA1324,IF(AND(ISNUMBER($D1324),ISNUMBER($BW1324),ISNUMBER($BX1324)),$D1324*($BX1324-$BW1324+1),""))</f>
        <v>12422</v>
      </c>
      <c r="H1324" s="0" t="s">
        <v>118</v>
      </c>
      <c r="I1324" s="0" t="s">
        <v>344</v>
      </c>
      <c r="J1324" s="0" t="n">
        <f aca="false">IF($BW1324&lt;&gt;"",$BW1324,"")</f>
        <v>2010</v>
      </c>
      <c r="K1324" s="0" t="n">
        <f aca="false">IF($BX1324&lt;&gt;"",$BX1324,"")</f>
        <v>2018</v>
      </c>
      <c r="L1324" s="0" t="n">
        <f aca="false">IF(AND(ISNUMBER($BW1324),ISNUMBER($BX1324)),($BW1324+$BX1324)/2,"")</f>
        <v>2014</v>
      </c>
      <c r="M1324" s="0" t="n">
        <f aca="false">IF($L1324&lt;&gt;"",$L1324,"")</f>
        <v>2014</v>
      </c>
      <c r="N1324" s="0" t="n">
        <f aca="false">IF(AND(ISNUMBER($BW1324),ISNUMBER($BX1324)),MIN(1,MAX(0,($BX1324-2016+1)/($BX1324-$BW1324+1))),"")</f>
        <v>0.333333333333333</v>
      </c>
      <c r="O1324" s="0" t="n">
        <f aca="false">IF(AND(ISNUMBER($BW1324),ISNUMBER($BX1324)),MIN(1,MAX(0,($BX1324-2017+1)/($BX1324-$BW1324+1))),"")</f>
        <v>0.222222222222222</v>
      </c>
      <c r="P1324" s="0" t="n">
        <f aca="false">IF(AND(ISNUMBER($BW1324),ISNUMBER($BX1324)),MIN(1,MAX(0,($BX1324-2018+1)/($BX1324-$BW1324+1))),"")</f>
        <v>0.111111111111111</v>
      </c>
      <c r="Q1324" s="0" t="n">
        <f aca="false">IF(AND(ISNUMBER($BW1324),ISNUMBER($BX1324)),MIN(1,MAX(0,($BX1324-2019+1)/($BX1324-$BW1324+1))),"")</f>
        <v>0</v>
      </c>
      <c r="R1324" s="0" t="n">
        <f aca="false">IF(AND(ISNUMBER($BW1324),ISNUMBER($BX1324)),MIN(1,MAX(0,($BX1324-2016+1)/($BX1324-$BW1324+1))),"")</f>
        <v>0.333333333333333</v>
      </c>
      <c r="S1324" s="0" t="n">
        <f aca="false">IF($L1324&lt;&gt;"",IF($L1324&gt;=2015.5,1,0),"")</f>
        <v>0</v>
      </c>
      <c r="T1324" s="0" t="n">
        <f aca="false">IF($L1324&lt;&gt;"",IF($L1324&gt;=2016,1,0),"")</f>
        <v>0</v>
      </c>
      <c r="U1324" s="0" t="n">
        <f aca="false">IF(ISNUMBER($BX1324),IF($BX1324&gt;=2016,1,0),"")</f>
        <v>1</v>
      </c>
      <c r="V1324" s="0" t="n">
        <f aca="false">IF(ISNUMBER($BW1324),IF($BW1324&gt;=2016,1,0),"")</f>
        <v>0</v>
      </c>
      <c r="W1324" s="0" t="str">
        <f aca="false">IF(AND(ISNUMBER($BW1324),ISNUMBER($BX1324)),IF($BW1324&gt;=2016,"post-only",IF($BX1324&lt;2016,"pre-only","mixed")),"")</f>
        <v>mixed</v>
      </c>
      <c r="X1324" s="0" t="n">
        <f aca="false">IF(AND(ISNUMBER($BW1324),ISNUMBER($BX1324)),MIN(1,MAX(0,($BX1324-2017+1)/($BX1324-$BW1324+1))),"")</f>
        <v>0.222222222222222</v>
      </c>
      <c r="Y1324" s="0" t="n">
        <f aca="false">IF(AND(ISNUMBER($BW1324),ISNUMBER($BX1324)),MIN(1,MAX(0,($BX1324-2018+1)/($BX1324-$BW1324+1))),"")</f>
        <v>0.111111111111111</v>
      </c>
      <c r="Z1324" s="0" t="n">
        <f aca="false">IF(AND(ISNUMBER($BW1324),ISNUMBER($BX1324)),MIN(1,MAX(0,($BX1324-2019+1)/($BX1324-$BW1324+1))),"")</f>
        <v>0</v>
      </c>
      <c r="AA1324" s="0" t="n">
        <f aca="false">IF(ISNUMBER($BX1324),IF($BX1324&gt;=2017,1,0),"")</f>
        <v>1</v>
      </c>
      <c r="AB1324" s="0" t="n">
        <f aca="false">IF(ISNUMBER($BX1324),IF($BX1324&gt;=2018,1,0),"")</f>
        <v>1</v>
      </c>
      <c r="AC1324" s="0" t="n">
        <f aca="false">IF(ISNUMBER($BX1324),IF($BX1324&gt;=2019,1,0),"")</f>
        <v>0</v>
      </c>
      <c r="AD1324" s="0" t="n">
        <f aca="false">IF($L1324&lt;&gt;"",IF($L1324&gt;2013,1,0),"")</f>
        <v>1</v>
      </c>
      <c r="AE1324" s="0" t="n">
        <f aca="false">IF($L1324&lt;&gt;"",1+IF($L1324&gt;2011,1,0)+IF($L1324&gt;2014,1,0),"")</f>
        <v>2</v>
      </c>
      <c r="AF1324" s="0" t="s">
        <v>761</v>
      </c>
      <c r="AG1324" s="0" t="s">
        <v>436</v>
      </c>
      <c r="AH1324" s="0" t="s">
        <v>89</v>
      </c>
      <c r="AI1324" s="0" t="s">
        <v>497</v>
      </c>
      <c r="AJ1324" s="0" t="s">
        <v>497</v>
      </c>
      <c r="AK1324" s="0" t="str">
        <f aca="false">IF(AND($CF1324&lt;&gt;"",IFERROR(INDEX(subsample_country_map!$B:$B,MATCH($CF1324,subsample_country_map!$A:$A,0)),"")&lt;&gt;""),INDEX(subsample_country_map!$B:$B,MATCH($CF1324,subsample_country_map!$A:$A,0)),INDEX(lookup!$AA:$AA,MATCH($A1324,lookup!$A:$A,0)))</f>
        <v>1_US</v>
      </c>
      <c r="AL1324" s="0" t="str">
        <f aca="false">IF(AND($CF1324&lt;&gt;"",IFERROR(INDEX(subsample_country_map!$C:$C,MATCH($CF1324,subsample_country_map!$A:$A,0)),"")&lt;&gt;""),INDEX(subsample_country_map!$C:$C,MATCH($CF1324,subsample_country_map!$A:$A,0)),INDEX(lookup!$AB:$AB,MATCH($A1324,lookup!$A:$A,0)))</f>
        <v>1_developed</v>
      </c>
      <c r="AM1324" s="0" t="str">
        <f aca="false">IF(AND($CF1324&lt;&gt;"",IFERROR(INDEX(subsample_country_map!$D:$D,MATCH($CF1324,subsample_country_map!$A:$A,0)),"")&lt;&gt;""),INDEX(subsample_country_map!$D:$D,MATCH($CF1324,subsample_country_map!$A:$A,0)),INDEX(lookup!$AC:$AC,MATCH($A1324,lookup!$A:$A,0)))</f>
        <v>1_western</v>
      </c>
      <c r="AN1324" s="0" t="str">
        <f aca="false">IF(AND($CF1324&lt;&gt;"",IFERROR(INDEX(subsample_country_map!$E:$E,MATCH($CF1324,subsample_country_map!$A:$A,0)),"")&lt;&gt;""),INDEX(subsample_country_map!$E:$E,MATCH($CF1324,subsample_country_map!$A:$A,0)),INDEX(lookup!$AD:$AD,MATCH($A1324,lookup!$A:$A,0)))</f>
        <v>1_common law</v>
      </c>
      <c r="AO1324" s="0" t="str">
        <f aca="false">INDEX(lookup!$Y:$Y,MATCH($A1324,lookup!$A:$A,0))</f>
        <v>0_published</v>
      </c>
      <c r="AP1324" s="0" t="str">
        <f aca="false">INDEX(lookup!$Z:$Z,MATCH($A1324,lookup!$A:$A,0))</f>
        <v>1_VHB high</v>
      </c>
      <c r="AQ1324" s="0" t="str">
        <f aca="false">INDEX(lookup!$W:$W,MATCH($A1324,lookup!$A:$A,0))</f>
        <v>1_fin/acc/econ</v>
      </c>
      <c r="AS1324" s="0" t="s">
        <v>91</v>
      </c>
      <c r="AT1324" s="0" t="s">
        <v>111</v>
      </c>
      <c r="AU1324" s="0" t="s">
        <v>93</v>
      </c>
      <c r="AV1324" s="0" t="s">
        <v>4812</v>
      </c>
      <c r="AW1324" s="0" t="s">
        <v>4813</v>
      </c>
      <c r="BA1324" s="0" t="n">
        <v>12422</v>
      </c>
      <c r="BB1324" s="0" t="s">
        <v>4789</v>
      </c>
      <c r="BC1324" s="0" t="s">
        <v>4790</v>
      </c>
      <c r="BD1324" s="0" t="s">
        <v>33</v>
      </c>
      <c r="BE1324" s="0" t="s">
        <v>33</v>
      </c>
      <c r="BF1324" s="0" t="s">
        <v>4805</v>
      </c>
      <c r="BI1324" s="0" t="s">
        <v>124</v>
      </c>
      <c r="BJ1324" s="0" t="s">
        <v>4814</v>
      </c>
      <c r="BK1324" s="0" t="s">
        <v>1146</v>
      </c>
      <c r="BL1324" s="0" t="s">
        <v>4815</v>
      </c>
      <c r="BM1324" s="0" t="s">
        <v>4800</v>
      </c>
      <c r="BN1324" s="0" t="s">
        <v>4794</v>
      </c>
      <c r="BO1324" s="0" t="s">
        <v>769</v>
      </c>
      <c r="BP1324" s="0" t="s">
        <v>4788</v>
      </c>
      <c r="BQ1324" s="0" t="s">
        <v>127</v>
      </c>
      <c r="BT1324" s="0" t="n">
        <v>0</v>
      </c>
      <c r="BU1324" s="0" t="s">
        <v>4795</v>
      </c>
      <c r="BW1324" s="0" t="n">
        <v>2010</v>
      </c>
      <c r="BX1324" s="0" t="n">
        <v>2018</v>
      </c>
      <c r="BY1324" s="0" t="s">
        <v>912</v>
      </c>
      <c r="BZ1324" s="0" t="n">
        <v>2014</v>
      </c>
      <c r="CA1324" s="0" t="n">
        <v>0.333333333333333</v>
      </c>
      <c r="CB1324" s="0" t="n">
        <v>0</v>
      </c>
      <c r="CC1324" s="0" t="n">
        <v>1</v>
      </c>
      <c r="CD1324" s="0" t="n">
        <v>0.0232156205097019</v>
      </c>
      <c r="CE1324" s="0" t="n">
        <v>1</v>
      </c>
    </row>
    <row r="1325" customFormat="false" ht="15" hidden="false" customHeight="false" outlineLevel="0" collapsed="false">
      <c r="A1325" s="0" t="s">
        <v>4788</v>
      </c>
      <c r="B1325" s="0" t="n">
        <v>2630</v>
      </c>
      <c r="C1325" s="0" t="n">
        <v>-0.00147641639206464</v>
      </c>
      <c r="D1325" s="0" t="n">
        <v>41288</v>
      </c>
      <c r="E1325" s="0" t="n">
        <f aca="false">IF(ISNUMBER($BA1325),$BA1325,IF(AND(ISNUMBER($D1325),ISNUMBER($BW1325),ISNUMBER($BX1325)),$D1325*($BX1325-$BW1325+1),""))</f>
        <v>41288</v>
      </c>
      <c r="H1325" s="0" t="s">
        <v>118</v>
      </c>
      <c r="I1325" s="0" t="s">
        <v>344</v>
      </c>
      <c r="J1325" s="0" t="n">
        <f aca="false">IF($BW1325&lt;&gt;"",$BW1325,"")</f>
        <v>2010</v>
      </c>
      <c r="K1325" s="0" t="n">
        <f aca="false">IF($BX1325&lt;&gt;"",$BX1325,"")</f>
        <v>2018</v>
      </c>
      <c r="L1325" s="0" t="n">
        <f aca="false">IF(AND(ISNUMBER($BW1325),ISNUMBER($BX1325)),($BW1325+$BX1325)/2,"")</f>
        <v>2014</v>
      </c>
      <c r="M1325" s="0" t="n">
        <f aca="false">IF($L1325&lt;&gt;"",$L1325,"")</f>
        <v>2014</v>
      </c>
      <c r="N1325" s="0" t="n">
        <f aca="false">IF(AND(ISNUMBER($BW1325),ISNUMBER($BX1325)),MIN(1,MAX(0,($BX1325-2016+1)/($BX1325-$BW1325+1))),"")</f>
        <v>0.333333333333333</v>
      </c>
      <c r="O1325" s="0" t="n">
        <f aca="false">IF(AND(ISNUMBER($BW1325),ISNUMBER($BX1325)),MIN(1,MAX(0,($BX1325-2017+1)/($BX1325-$BW1325+1))),"")</f>
        <v>0.222222222222222</v>
      </c>
      <c r="P1325" s="0" t="n">
        <f aca="false">IF(AND(ISNUMBER($BW1325),ISNUMBER($BX1325)),MIN(1,MAX(0,($BX1325-2018+1)/($BX1325-$BW1325+1))),"")</f>
        <v>0.111111111111111</v>
      </c>
      <c r="Q1325" s="0" t="n">
        <f aca="false">IF(AND(ISNUMBER($BW1325),ISNUMBER($BX1325)),MIN(1,MAX(0,($BX1325-2019+1)/($BX1325-$BW1325+1))),"")</f>
        <v>0</v>
      </c>
      <c r="R1325" s="0" t="n">
        <f aca="false">IF(AND(ISNUMBER($BW1325),ISNUMBER($BX1325)),MIN(1,MAX(0,($BX1325-2016+1)/($BX1325-$BW1325+1))),"")</f>
        <v>0.333333333333333</v>
      </c>
      <c r="S1325" s="0" t="n">
        <f aca="false">IF($L1325&lt;&gt;"",IF($L1325&gt;=2015.5,1,0),"")</f>
        <v>0</v>
      </c>
      <c r="T1325" s="0" t="n">
        <f aca="false">IF($L1325&lt;&gt;"",IF($L1325&gt;=2016,1,0),"")</f>
        <v>0</v>
      </c>
      <c r="U1325" s="0" t="n">
        <f aca="false">IF(ISNUMBER($BX1325),IF($BX1325&gt;=2016,1,0),"")</f>
        <v>1</v>
      </c>
      <c r="V1325" s="0" t="n">
        <f aca="false">IF(ISNUMBER($BW1325),IF($BW1325&gt;=2016,1,0),"")</f>
        <v>0</v>
      </c>
      <c r="W1325" s="0" t="str">
        <f aca="false">IF(AND(ISNUMBER($BW1325),ISNUMBER($BX1325)),IF($BW1325&gt;=2016,"post-only",IF($BX1325&lt;2016,"pre-only","mixed")),"")</f>
        <v>mixed</v>
      </c>
      <c r="X1325" s="0" t="n">
        <f aca="false">IF(AND(ISNUMBER($BW1325),ISNUMBER($BX1325)),MIN(1,MAX(0,($BX1325-2017+1)/($BX1325-$BW1325+1))),"")</f>
        <v>0.222222222222222</v>
      </c>
      <c r="Y1325" s="0" t="n">
        <f aca="false">IF(AND(ISNUMBER($BW1325),ISNUMBER($BX1325)),MIN(1,MAX(0,($BX1325-2018+1)/($BX1325-$BW1325+1))),"")</f>
        <v>0.111111111111111</v>
      </c>
      <c r="Z1325" s="0" t="n">
        <f aca="false">IF(AND(ISNUMBER($BW1325),ISNUMBER($BX1325)),MIN(1,MAX(0,($BX1325-2019+1)/($BX1325-$BW1325+1))),"")</f>
        <v>0</v>
      </c>
      <c r="AA1325" s="0" t="n">
        <f aca="false">IF(ISNUMBER($BX1325),IF($BX1325&gt;=2017,1,0),"")</f>
        <v>1</v>
      </c>
      <c r="AB1325" s="0" t="n">
        <f aca="false">IF(ISNUMBER($BX1325),IF($BX1325&gt;=2018,1,0),"")</f>
        <v>1</v>
      </c>
      <c r="AC1325" s="0" t="n">
        <f aca="false">IF(ISNUMBER($BX1325),IF($BX1325&gt;=2019,1,0),"")</f>
        <v>0</v>
      </c>
      <c r="AD1325" s="0" t="n">
        <f aca="false">IF($L1325&lt;&gt;"",IF($L1325&gt;2013,1,0),"")</f>
        <v>1</v>
      </c>
      <c r="AE1325" s="0" t="n">
        <f aca="false">IF($L1325&lt;&gt;"",1+IF($L1325&gt;2011,1,0)+IF($L1325&gt;2014,1,0),"")</f>
        <v>2</v>
      </c>
      <c r="AF1325" s="0" t="s">
        <v>761</v>
      </c>
      <c r="AG1325" s="0" t="s">
        <v>436</v>
      </c>
      <c r="AH1325" s="0" t="s">
        <v>89</v>
      </c>
      <c r="AI1325" s="0" t="s">
        <v>497</v>
      </c>
      <c r="AJ1325" s="0" t="s">
        <v>497</v>
      </c>
      <c r="AK1325" s="0" t="str">
        <f aca="false">IF(AND($CF1325&lt;&gt;"",IFERROR(INDEX(subsample_country_map!$B:$B,MATCH($CF1325,subsample_country_map!$A:$A,0)),"")&lt;&gt;""),INDEX(subsample_country_map!$B:$B,MATCH($CF1325,subsample_country_map!$A:$A,0)),INDEX(lookup!$AA:$AA,MATCH($A1325,lookup!$A:$A,0)))</f>
        <v>1_US</v>
      </c>
      <c r="AL1325" s="0" t="str">
        <f aca="false">IF(AND($CF1325&lt;&gt;"",IFERROR(INDEX(subsample_country_map!$C:$C,MATCH($CF1325,subsample_country_map!$A:$A,0)),"")&lt;&gt;""),INDEX(subsample_country_map!$C:$C,MATCH($CF1325,subsample_country_map!$A:$A,0)),INDEX(lookup!$AB:$AB,MATCH($A1325,lookup!$A:$A,0)))</f>
        <v>1_developed</v>
      </c>
      <c r="AM1325" s="0" t="str">
        <f aca="false">IF(AND($CF1325&lt;&gt;"",IFERROR(INDEX(subsample_country_map!$D:$D,MATCH($CF1325,subsample_country_map!$A:$A,0)),"")&lt;&gt;""),INDEX(subsample_country_map!$D:$D,MATCH($CF1325,subsample_country_map!$A:$A,0)),INDEX(lookup!$AC:$AC,MATCH($A1325,lookup!$A:$A,0)))</f>
        <v>1_western</v>
      </c>
      <c r="AN1325" s="0" t="str">
        <f aca="false">IF(AND($CF1325&lt;&gt;"",IFERROR(INDEX(subsample_country_map!$E:$E,MATCH($CF1325,subsample_country_map!$A:$A,0)),"")&lt;&gt;""),INDEX(subsample_country_map!$E:$E,MATCH($CF1325,subsample_country_map!$A:$A,0)),INDEX(lookup!$AD:$AD,MATCH($A1325,lookup!$A:$A,0)))</f>
        <v>1_common law</v>
      </c>
      <c r="AO1325" s="0" t="str">
        <f aca="false">INDEX(lookup!$Y:$Y,MATCH($A1325,lookup!$A:$A,0))</f>
        <v>0_published</v>
      </c>
      <c r="AP1325" s="0" t="str">
        <f aca="false">INDEX(lookup!$Z:$Z,MATCH($A1325,lookup!$A:$A,0))</f>
        <v>1_VHB high</v>
      </c>
      <c r="AQ1325" s="0" t="str">
        <f aca="false">INDEX(lookup!$W:$W,MATCH($A1325,lookup!$A:$A,0))</f>
        <v>1_fin/acc/econ</v>
      </c>
      <c r="AS1325" s="0" t="s">
        <v>91</v>
      </c>
      <c r="AT1325" s="0" t="s">
        <v>111</v>
      </c>
      <c r="AU1325" s="0" t="s">
        <v>93</v>
      </c>
      <c r="AV1325" s="0" t="s">
        <v>3206</v>
      </c>
      <c r="AW1325" s="0" t="s">
        <v>2465</v>
      </c>
      <c r="BA1325" s="0" t="n">
        <v>41288</v>
      </c>
      <c r="BB1325" s="0" t="s">
        <v>4789</v>
      </c>
      <c r="BC1325" s="0" t="s">
        <v>4790</v>
      </c>
      <c r="BD1325" s="0" t="s">
        <v>33</v>
      </c>
      <c r="BE1325" s="0" t="s">
        <v>98</v>
      </c>
      <c r="BI1325" s="0" t="s">
        <v>143</v>
      </c>
      <c r="BJ1325" s="0" t="s">
        <v>4791</v>
      </c>
      <c r="BK1325" s="0" t="s">
        <v>1158</v>
      </c>
      <c r="BL1325" s="0" t="s">
        <v>4816</v>
      </c>
      <c r="BM1325" s="0" t="s">
        <v>4793</v>
      </c>
      <c r="BN1325" s="0" t="s">
        <v>4794</v>
      </c>
      <c r="BO1325" s="0" t="s">
        <v>769</v>
      </c>
      <c r="BP1325" s="0" t="s">
        <v>4788</v>
      </c>
      <c r="BQ1325" s="0" t="s">
        <v>127</v>
      </c>
      <c r="BT1325" s="0" t="n">
        <v>0</v>
      </c>
      <c r="BU1325" s="0" t="s">
        <v>4795</v>
      </c>
      <c r="BW1325" s="0" t="n">
        <v>2010</v>
      </c>
      <c r="BX1325" s="0" t="n">
        <v>2018</v>
      </c>
      <c r="BY1325" s="0" t="s">
        <v>912</v>
      </c>
      <c r="BZ1325" s="0" t="n">
        <v>2014</v>
      </c>
      <c r="CA1325" s="0" t="n">
        <v>0.333333333333333</v>
      </c>
      <c r="CB1325" s="0" t="n">
        <v>0</v>
      </c>
      <c r="CC1325" s="0" t="n">
        <v>1</v>
      </c>
      <c r="CD1325" s="0" t="n">
        <v>-0.00147641746483283</v>
      </c>
      <c r="CE1325" s="0" t="n">
        <v>1</v>
      </c>
    </row>
    <row r="1326" customFormat="false" ht="15" hidden="false" customHeight="false" outlineLevel="0" collapsed="false">
      <c r="A1326" s="0" t="s">
        <v>4788</v>
      </c>
      <c r="B1326" s="0" t="n">
        <v>2631</v>
      </c>
      <c r="C1326" s="0" t="n">
        <v>-0.00198201746911517</v>
      </c>
      <c r="D1326" s="0" t="n">
        <v>28284</v>
      </c>
      <c r="E1326" s="0" t="n">
        <f aca="false">IF(ISNUMBER($BA1326),$BA1326,IF(AND(ISNUMBER($D1326),ISNUMBER($BW1326),ISNUMBER($BX1326)),$D1326*($BX1326-$BW1326+1),""))</f>
        <v>28284</v>
      </c>
      <c r="H1326" s="0" t="s">
        <v>118</v>
      </c>
      <c r="I1326" s="0" t="s">
        <v>344</v>
      </c>
      <c r="J1326" s="0" t="n">
        <f aca="false">IF($BW1326&lt;&gt;"",$BW1326,"")</f>
        <v>2010</v>
      </c>
      <c r="K1326" s="0" t="n">
        <f aca="false">IF($BX1326&lt;&gt;"",$BX1326,"")</f>
        <v>2018</v>
      </c>
      <c r="L1326" s="0" t="n">
        <f aca="false">IF(AND(ISNUMBER($BW1326),ISNUMBER($BX1326)),($BW1326+$BX1326)/2,"")</f>
        <v>2014</v>
      </c>
      <c r="M1326" s="0" t="n">
        <f aca="false">IF($L1326&lt;&gt;"",$L1326,"")</f>
        <v>2014</v>
      </c>
      <c r="N1326" s="0" t="n">
        <f aca="false">IF(AND(ISNUMBER($BW1326),ISNUMBER($BX1326)),MIN(1,MAX(0,($BX1326-2016+1)/($BX1326-$BW1326+1))),"")</f>
        <v>0.333333333333333</v>
      </c>
      <c r="O1326" s="0" t="n">
        <f aca="false">IF(AND(ISNUMBER($BW1326),ISNUMBER($BX1326)),MIN(1,MAX(0,($BX1326-2017+1)/($BX1326-$BW1326+1))),"")</f>
        <v>0.222222222222222</v>
      </c>
      <c r="P1326" s="0" t="n">
        <f aca="false">IF(AND(ISNUMBER($BW1326),ISNUMBER($BX1326)),MIN(1,MAX(0,($BX1326-2018+1)/($BX1326-$BW1326+1))),"")</f>
        <v>0.111111111111111</v>
      </c>
      <c r="Q1326" s="0" t="n">
        <f aca="false">IF(AND(ISNUMBER($BW1326),ISNUMBER($BX1326)),MIN(1,MAX(0,($BX1326-2019+1)/($BX1326-$BW1326+1))),"")</f>
        <v>0</v>
      </c>
      <c r="R1326" s="0" t="n">
        <f aca="false">IF(AND(ISNUMBER($BW1326),ISNUMBER($BX1326)),MIN(1,MAX(0,($BX1326-2016+1)/($BX1326-$BW1326+1))),"")</f>
        <v>0.333333333333333</v>
      </c>
      <c r="S1326" s="0" t="n">
        <f aca="false">IF($L1326&lt;&gt;"",IF($L1326&gt;=2015.5,1,0),"")</f>
        <v>0</v>
      </c>
      <c r="T1326" s="0" t="n">
        <f aca="false">IF($L1326&lt;&gt;"",IF($L1326&gt;=2016,1,0),"")</f>
        <v>0</v>
      </c>
      <c r="U1326" s="0" t="n">
        <f aca="false">IF(ISNUMBER($BX1326),IF($BX1326&gt;=2016,1,0),"")</f>
        <v>1</v>
      </c>
      <c r="V1326" s="0" t="n">
        <f aca="false">IF(ISNUMBER($BW1326),IF($BW1326&gt;=2016,1,0),"")</f>
        <v>0</v>
      </c>
      <c r="W1326" s="0" t="str">
        <f aca="false">IF(AND(ISNUMBER($BW1326),ISNUMBER($BX1326)),IF($BW1326&gt;=2016,"post-only",IF($BX1326&lt;2016,"pre-only","mixed")),"")</f>
        <v>mixed</v>
      </c>
      <c r="X1326" s="0" t="n">
        <f aca="false">IF(AND(ISNUMBER($BW1326),ISNUMBER($BX1326)),MIN(1,MAX(0,($BX1326-2017+1)/($BX1326-$BW1326+1))),"")</f>
        <v>0.222222222222222</v>
      </c>
      <c r="Y1326" s="0" t="n">
        <f aca="false">IF(AND(ISNUMBER($BW1326),ISNUMBER($BX1326)),MIN(1,MAX(0,($BX1326-2018+1)/($BX1326-$BW1326+1))),"")</f>
        <v>0.111111111111111</v>
      </c>
      <c r="Z1326" s="0" t="n">
        <f aca="false">IF(AND(ISNUMBER($BW1326),ISNUMBER($BX1326)),MIN(1,MAX(0,($BX1326-2019+1)/($BX1326-$BW1326+1))),"")</f>
        <v>0</v>
      </c>
      <c r="AA1326" s="0" t="n">
        <f aca="false">IF(ISNUMBER($BX1326),IF($BX1326&gt;=2017,1,0),"")</f>
        <v>1</v>
      </c>
      <c r="AB1326" s="0" t="n">
        <f aca="false">IF(ISNUMBER($BX1326),IF($BX1326&gt;=2018,1,0),"")</f>
        <v>1</v>
      </c>
      <c r="AC1326" s="0" t="n">
        <f aca="false">IF(ISNUMBER($BX1326),IF($BX1326&gt;=2019,1,0),"")</f>
        <v>0</v>
      </c>
      <c r="AD1326" s="0" t="n">
        <f aca="false">IF($L1326&lt;&gt;"",IF($L1326&gt;2013,1,0),"")</f>
        <v>1</v>
      </c>
      <c r="AE1326" s="0" t="n">
        <f aca="false">IF($L1326&lt;&gt;"",1+IF($L1326&gt;2011,1,0)+IF($L1326&gt;2014,1,0),"")</f>
        <v>2</v>
      </c>
      <c r="AF1326" s="0" t="s">
        <v>761</v>
      </c>
      <c r="AG1326" s="0" t="s">
        <v>436</v>
      </c>
      <c r="AH1326" s="0" t="s">
        <v>89</v>
      </c>
      <c r="AI1326" s="0" t="s">
        <v>497</v>
      </c>
      <c r="AJ1326" s="0" t="s">
        <v>497</v>
      </c>
      <c r="AK1326" s="0" t="str">
        <f aca="false">IF(AND($CF1326&lt;&gt;"",IFERROR(INDEX(subsample_country_map!$B:$B,MATCH($CF1326,subsample_country_map!$A:$A,0)),"")&lt;&gt;""),INDEX(subsample_country_map!$B:$B,MATCH($CF1326,subsample_country_map!$A:$A,0)),INDEX(lookup!$AA:$AA,MATCH($A1326,lookup!$A:$A,0)))</f>
        <v>1_US</v>
      </c>
      <c r="AL1326" s="0" t="str">
        <f aca="false">IF(AND($CF1326&lt;&gt;"",IFERROR(INDEX(subsample_country_map!$C:$C,MATCH($CF1326,subsample_country_map!$A:$A,0)),"")&lt;&gt;""),INDEX(subsample_country_map!$C:$C,MATCH($CF1326,subsample_country_map!$A:$A,0)),INDEX(lookup!$AB:$AB,MATCH($A1326,lookup!$A:$A,0)))</f>
        <v>1_developed</v>
      </c>
      <c r="AM1326" s="0" t="str">
        <f aca="false">IF(AND($CF1326&lt;&gt;"",IFERROR(INDEX(subsample_country_map!$D:$D,MATCH($CF1326,subsample_country_map!$A:$A,0)),"")&lt;&gt;""),INDEX(subsample_country_map!$D:$D,MATCH($CF1326,subsample_country_map!$A:$A,0)),INDEX(lookup!$AC:$AC,MATCH($A1326,lookup!$A:$A,0)))</f>
        <v>1_western</v>
      </c>
      <c r="AN1326" s="0" t="str">
        <f aca="false">IF(AND($CF1326&lt;&gt;"",IFERROR(INDEX(subsample_country_map!$E:$E,MATCH($CF1326,subsample_country_map!$A:$A,0)),"")&lt;&gt;""),INDEX(subsample_country_map!$E:$E,MATCH($CF1326,subsample_country_map!$A:$A,0)),INDEX(lookup!$AD:$AD,MATCH($A1326,lookup!$A:$A,0)))</f>
        <v>1_common law</v>
      </c>
      <c r="AO1326" s="0" t="str">
        <f aca="false">INDEX(lookup!$Y:$Y,MATCH($A1326,lookup!$A:$A,0))</f>
        <v>0_published</v>
      </c>
      <c r="AP1326" s="0" t="str">
        <f aca="false">INDEX(lookup!$Z:$Z,MATCH($A1326,lookup!$A:$A,0))</f>
        <v>1_VHB high</v>
      </c>
      <c r="AQ1326" s="0" t="str">
        <f aca="false">INDEX(lookup!$W:$W,MATCH($A1326,lookup!$A:$A,0))</f>
        <v>1_fin/acc/econ</v>
      </c>
      <c r="AS1326" s="0" t="s">
        <v>91</v>
      </c>
      <c r="AT1326" s="0" t="s">
        <v>111</v>
      </c>
      <c r="AU1326" s="0" t="s">
        <v>93</v>
      </c>
      <c r="AV1326" s="0" t="s">
        <v>4817</v>
      </c>
      <c r="AW1326" s="0" t="s">
        <v>1762</v>
      </c>
      <c r="BA1326" s="0" t="n">
        <v>28284</v>
      </c>
      <c r="BB1326" s="0" t="s">
        <v>4789</v>
      </c>
      <c r="BC1326" s="0" t="s">
        <v>4790</v>
      </c>
      <c r="BD1326" s="0" t="s">
        <v>33</v>
      </c>
      <c r="BE1326" s="0" t="s">
        <v>33</v>
      </c>
      <c r="BF1326" s="0" t="s">
        <v>4801</v>
      </c>
      <c r="BI1326" s="0" t="s">
        <v>143</v>
      </c>
      <c r="BJ1326" s="0" t="s">
        <v>4818</v>
      </c>
      <c r="BK1326" s="0" t="s">
        <v>1158</v>
      </c>
      <c r="BL1326" s="0" t="s">
        <v>4819</v>
      </c>
      <c r="BM1326" s="0" t="s">
        <v>4793</v>
      </c>
      <c r="BN1326" s="0" t="s">
        <v>4794</v>
      </c>
      <c r="BO1326" s="0" t="s">
        <v>769</v>
      </c>
      <c r="BP1326" s="0" t="s">
        <v>4788</v>
      </c>
      <c r="BQ1326" s="0" t="s">
        <v>127</v>
      </c>
      <c r="BT1326" s="0" t="n">
        <v>0</v>
      </c>
      <c r="BU1326" s="0" t="s">
        <v>4795</v>
      </c>
      <c r="BW1326" s="0" t="n">
        <v>2010</v>
      </c>
      <c r="BX1326" s="0" t="n">
        <v>2018</v>
      </c>
      <c r="BY1326" s="0" t="s">
        <v>912</v>
      </c>
      <c r="BZ1326" s="0" t="n">
        <v>2014</v>
      </c>
      <c r="CA1326" s="0" t="n">
        <v>0.333333333333333</v>
      </c>
      <c r="CB1326" s="0" t="n">
        <v>0</v>
      </c>
      <c r="CC1326" s="0" t="n">
        <v>1</v>
      </c>
      <c r="CD1326" s="0" t="n">
        <v>-0.00198202006450263</v>
      </c>
      <c r="CE1326" s="0" t="n">
        <v>1</v>
      </c>
    </row>
    <row r="1327" customFormat="false" ht="15" hidden="false" customHeight="false" outlineLevel="0" collapsed="false">
      <c r="A1327" s="0" t="s">
        <v>4788</v>
      </c>
      <c r="B1327" s="0" t="n">
        <v>2632</v>
      </c>
      <c r="C1327" s="0" t="n">
        <v>-0.00358738967329518</v>
      </c>
      <c r="D1327" s="0" t="n">
        <v>13004</v>
      </c>
      <c r="E1327" s="0" t="n">
        <f aca="false">IF(ISNUMBER($BA1327),$BA1327,IF(AND(ISNUMBER($D1327),ISNUMBER($BW1327),ISNUMBER($BX1327)),$D1327*($BX1327-$BW1327+1),""))</f>
        <v>13004</v>
      </c>
      <c r="H1327" s="0" t="s">
        <v>118</v>
      </c>
      <c r="I1327" s="0" t="s">
        <v>344</v>
      </c>
      <c r="J1327" s="0" t="n">
        <f aca="false">IF($BW1327&lt;&gt;"",$BW1327,"")</f>
        <v>2010</v>
      </c>
      <c r="K1327" s="0" t="n">
        <f aca="false">IF($BX1327&lt;&gt;"",$BX1327,"")</f>
        <v>2018</v>
      </c>
      <c r="L1327" s="0" t="n">
        <f aca="false">IF(AND(ISNUMBER($BW1327),ISNUMBER($BX1327)),($BW1327+$BX1327)/2,"")</f>
        <v>2014</v>
      </c>
      <c r="M1327" s="0" t="n">
        <f aca="false">IF($L1327&lt;&gt;"",$L1327,"")</f>
        <v>2014</v>
      </c>
      <c r="N1327" s="0" t="n">
        <f aca="false">IF(AND(ISNUMBER($BW1327),ISNUMBER($BX1327)),MIN(1,MAX(0,($BX1327-2016+1)/($BX1327-$BW1327+1))),"")</f>
        <v>0.333333333333333</v>
      </c>
      <c r="O1327" s="0" t="n">
        <f aca="false">IF(AND(ISNUMBER($BW1327),ISNUMBER($BX1327)),MIN(1,MAX(0,($BX1327-2017+1)/($BX1327-$BW1327+1))),"")</f>
        <v>0.222222222222222</v>
      </c>
      <c r="P1327" s="0" t="n">
        <f aca="false">IF(AND(ISNUMBER($BW1327),ISNUMBER($BX1327)),MIN(1,MAX(0,($BX1327-2018+1)/($BX1327-$BW1327+1))),"")</f>
        <v>0.111111111111111</v>
      </c>
      <c r="Q1327" s="0" t="n">
        <f aca="false">IF(AND(ISNUMBER($BW1327),ISNUMBER($BX1327)),MIN(1,MAX(0,($BX1327-2019+1)/($BX1327-$BW1327+1))),"")</f>
        <v>0</v>
      </c>
      <c r="R1327" s="0" t="n">
        <f aca="false">IF(AND(ISNUMBER($BW1327),ISNUMBER($BX1327)),MIN(1,MAX(0,($BX1327-2016+1)/($BX1327-$BW1327+1))),"")</f>
        <v>0.333333333333333</v>
      </c>
      <c r="S1327" s="0" t="n">
        <f aca="false">IF($L1327&lt;&gt;"",IF($L1327&gt;=2015.5,1,0),"")</f>
        <v>0</v>
      </c>
      <c r="T1327" s="0" t="n">
        <f aca="false">IF($L1327&lt;&gt;"",IF($L1327&gt;=2016,1,0),"")</f>
        <v>0</v>
      </c>
      <c r="U1327" s="0" t="n">
        <f aca="false">IF(ISNUMBER($BX1327),IF($BX1327&gt;=2016,1,0),"")</f>
        <v>1</v>
      </c>
      <c r="V1327" s="0" t="n">
        <f aca="false">IF(ISNUMBER($BW1327),IF($BW1327&gt;=2016,1,0),"")</f>
        <v>0</v>
      </c>
      <c r="W1327" s="0" t="str">
        <f aca="false">IF(AND(ISNUMBER($BW1327),ISNUMBER($BX1327)),IF($BW1327&gt;=2016,"post-only",IF($BX1327&lt;2016,"pre-only","mixed")),"")</f>
        <v>mixed</v>
      </c>
      <c r="X1327" s="0" t="n">
        <f aca="false">IF(AND(ISNUMBER($BW1327),ISNUMBER($BX1327)),MIN(1,MAX(0,($BX1327-2017+1)/($BX1327-$BW1327+1))),"")</f>
        <v>0.222222222222222</v>
      </c>
      <c r="Y1327" s="0" t="n">
        <f aca="false">IF(AND(ISNUMBER($BW1327),ISNUMBER($BX1327)),MIN(1,MAX(0,($BX1327-2018+1)/($BX1327-$BW1327+1))),"")</f>
        <v>0.111111111111111</v>
      </c>
      <c r="Z1327" s="0" t="n">
        <f aca="false">IF(AND(ISNUMBER($BW1327),ISNUMBER($BX1327)),MIN(1,MAX(0,($BX1327-2019+1)/($BX1327-$BW1327+1))),"")</f>
        <v>0</v>
      </c>
      <c r="AA1327" s="0" t="n">
        <f aca="false">IF(ISNUMBER($BX1327),IF($BX1327&gt;=2017,1,0),"")</f>
        <v>1</v>
      </c>
      <c r="AB1327" s="0" t="n">
        <f aca="false">IF(ISNUMBER($BX1327),IF($BX1327&gt;=2018,1,0),"")</f>
        <v>1</v>
      </c>
      <c r="AC1327" s="0" t="n">
        <f aca="false">IF(ISNUMBER($BX1327),IF($BX1327&gt;=2019,1,0),"")</f>
        <v>0</v>
      </c>
      <c r="AD1327" s="0" t="n">
        <f aca="false">IF($L1327&lt;&gt;"",IF($L1327&gt;2013,1,0),"")</f>
        <v>1</v>
      </c>
      <c r="AE1327" s="0" t="n">
        <f aca="false">IF($L1327&lt;&gt;"",1+IF($L1327&gt;2011,1,0)+IF($L1327&gt;2014,1,0),"")</f>
        <v>2</v>
      </c>
      <c r="AF1327" s="0" t="s">
        <v>761</v>
      </c>
      <c r="AG1327" s="0" t="s">
        <v>436</v>
      </c>
      <c r="AH1327" s="0" t="s">
        <v>89</v>
      </c>
      <c r="AI1327" s="0" t="s">
        <v>497</v>
      </c>
      <c r="AJ1327" s="0" t="s">
        <v>497</v>
      </c>
      <c r="AK1327" s="0" t="str">
        <f aca="false">IF(AND($CF1327&lt;&gt;"",IFERROR(INDEX(subsample_country_map!$B:$B,MATCH($CF1327,subsample_country_map!$A:$A,0)),"")&lt;&gt;""),INDEX(subsample_country_map!$B:$B,MATCH($CF1327,subsample_country_map!$A:$A,0)),INDEX(lookup!$AA:$AA,MATCH($A1327,lookup!$A:$A,0)))</f>
        <v>1_US</v>
      </c>
      <c r="AL1327" s="0" t="str">
        <f aca="false">IF(AND($CF1327&lt;&gt;"",IFERROR(INDEX(subsample_country_map!$C:$C,MATCH($CF1327,subsample_country_map!$A:$A,0)),"")&lt;&gt;""),INDEX(subsample_country_map!$C:$C,MATCH($CF1327,subsample_country_map!$A:$A,0)),INDEX(lookup!$AB:$AB,MATCH($A1327,lookup!$A:$A,0)))</f>
        <v>1_developed</v>
      </c>
      <c r="AM1327" s="0" t="str">
        <f aca="false">IF(AND($CF1327&lt;&gt;"",IFERROR(INDEX(subsample_country_map!$D:$D,MATCH($CF1327,subsample_country_map!$A:$A,0)),"")&lt;&gt;""),INDEX(subsample_country_map!$D:$D,MATCH($CF1327,subsample_country_map!$A:$A,0)),INDEX(lookup!$AC:$AC,MATCH($A1327,lookup!$A:$A,0)))</f>
        <v>1_western</v>
      </c>
      <c r="AN1327" s="0" t="str">
        <f aca="false">IF(AND($CF1327&lt;&gt;"",IFERROR(INDEX(subsample_country_map!$E:$E,MATCH($CF1327,subsample_country_map!$A:$A,0)),"")&lt;&gt;""),INDEX(subsample_country_map!$E:$E,MATCH($CF1327,subsample_country_map!$A:$A,0)),INDEX(lookup!$AD:$AD,MATCH($A1327,lookup!$A:$A,0)))</f>
        <v>1_common law</v>
      </c>
      <c r="AO1327" s="0" t="str">
        <f aca="false">INDEX(lookup!$Y:$Y,MATCH($A1327,lookup!$A:$A,0))</f>
        <v>0_published</v>
      </c>
      <c r="AP1327" s="0" t="str">
        <f aca="false">INDEX(lookup!$Z:$Z,MATCH($A1327,lookup!$A:$A,0))</f>
        <v>1_VHB high</v>
      </c>
      <c r="AQ1327" s="0" t="str">
        <f aca="false">INDEX(lookup!$W:$W,MATCH($A1327,lookup!$A:$A,0))</f>
        <v>1_fin/acc/econ</v>
      </c>
      <c r="AS1327" s="0" t="s">
        <v>91</v>
      </c>
      <c r="AT1327" s="0" t="s">
        <v>111</v>
      </c>
      <c r="AU1327" s="0" t="s">
        <v>93</v>
      </c>
      <c r="AV1327" s="0" t="s">
        <v>201</v>
      </c>
      <c r="AW1327" s="0" t="s">
        <v>1483</v>
      </c>
      <c r="BA1327" s="0" t="n">
        <v>13004</v>
      </c>
      <c r="BB1327" s="0" t="s">
        <v>4789</v>
      </c>
      <c r="BC1327" s="0" t="s">
        <v>4790</v>
      </c>
      <c r="BD1327" s="0" t="s">
        <v>33</v>
      </c>
      <c r="BE1327" s="0" t="s">
        <v>33</v>
      </c>
      <c r="BF1327" s="0" t="s">
        <v>4805</v>
      </c>
      <c r="BI1327" s="0" t="s">
        <v>143</v>
      </c>
      <c r="BJ1327" s="0" t="s">
        <v>4820</v>
      </c>
      <c r="BK1327" s="0" t="s">
        <v>1158</v>
      </c>
      <c r="BL1327" s="0" t="s">
        <v>4821</v>
      </c>
      <c r="BM1327" s="0" t="s">
        <v>4793</v>
      </c>
      <c r="BN1327" s="0" t="s">
        <v>4794</v>
      </c>
      <c r="BO1327" s="0" t="s">
        <v>769</v>
      </c>
      <c r="BP1327" s="0" t="s">
        <v>4788</v>
      </c>
      <c r="BQ1327" s="0" t="s">
        <v>127</v>
      </c>
      <c r="BT1327" s="0" t="n">
        <v>0</v>
      </c>
      <c r="BU1327" s="0" t="s">
        <v>4795</v>
      </c>
      <c r="BW1327" s="0" t="n">
        <v>2010</v>
      </c>
      <c r="BX1327" s="0" t="n">
        <v>2018</v>
      </c>
      <c r="BY1327" s="0" t="s">
        <v>912</v>
      </c>
      <c r="BZ1327" s="0" t="n">
        <v>2014</v>
      </c>
      <c r="CA1327" s="0" t="n">
        <v>0.333333333333333</v>
      </c>
      <c r="CB1327" s="0" t="n">
        <v>0</v>
      </c>
      <c r="CC1327" s="0" t="n">
        <v>1</v>
      </c>
      <c r="CD1327" s="0" t="n">
        <v>-0.00358740506255599</v>
      </c>
      <c r="CE1327" s="0" t="n">
        <v>1</v>
      </c>
    </row>
    <row r="1328" customFormat="false" ht="15" hidden="false" customHeight="false" outlineLevel="0" collapsed="false">
      <c r="A1328" s="0" t="s">
        <v>4788</v>
      </c>
      <c r="B1328" s="0" t="n">
        <v>2633</v>
      </c>
      <c r="C1328" s="0" t="n">
        <v>-0.00253652170921796</v>
      </c>
      <c r="D1328" s="0" t="n">
        <v>39224</v>
      </c>
      <c r="E1328" s="0" t="n">
        <f aca="false">IF(ISNUMBER($BA1328),$BA1328,IF(AND(ISNUMBER($D1328),ISNUMBER($BW1328),ISNUMBER($BX1328)),$D1328*($BX1328-$BW1328+1),""))</f>
        <v>39224</v>
      </c>
      <c r="H1328" s="0" t="s">
        <v>118</v>
      </c>
      <c r="I1328" s="0" t="s">
        <v>344</v>
      </c>
      <c r="J1328" s="0" t="n">
        <f aca="false">IF($BW1328&lt;&gt;"",$BW1328,"")</f>
        <v>2010</v>
      </c>
      <c r="K1328" s="0" t="n">
        <f aca="false">IF($BX1328&lt;&gt;"",$BX1328,"")</f>
        <v>2018</v>
      </c>
      <c r="L1328" s="0" t="n">
        <f aca="false">IF(AND(ISNUMBER($BW1328),ISNUMBER($BX1328)),($BW1328+$BX1328)/2,"")</f>
        <v>2014</v>
      </c>
      <c r="M1328" s="0" t="n">
        <f aca="false">IF($L1328&lt;&gt;"",$L1328,"")</f>
        <v>2014</v>
      </c>
      <c r="N1328" s="0" t="n">
        <f aca="false">IF(AND(ISNUMBER($BW1328),ISNUMBER($BX1328)),MIN(1,MAX(0,($BX1328-2016+1)/($BX1328-$BW1328+1))),"")</f>
        <v>0.333333333333333</v>
      </c>
      <c r="O1328" s="0" t="n">
        <f aca="false">IF(AND(ISNUMBER($BW1328),ISNUMBER($BX1328)),MIN(1,MAX(0,($BX1328-2017+1)/($BX1328-$BW1328+1))),"")</f>
        <v>0.222222222222222</v>
      </c>
      <c r="P1328" s="0" t="n">
        <f aca="false">IF(AND(ISNUMBER($BW1328),ISNUMBER($BX1328)),MIN(1,MAX(0,($BX1328-2018+1)/($BX1328-$BW1328+1))),"")</f>
        <v>0.111111111111111</v>
      </c>
      <c r="Q1328" s="0" t="n">
        <f aca="false">IF(AND(ISNUMBER($BW1328),ISNUMBER($BX1328)),MIN(1,MAX(0,($BX1328-2019+1)/($BX1328-$BW1328+1))),"")</f>
        <v>0</v>
      </c>
      <c r="R1328" s="0" t="n">
        <f aca="false">IF(AND(ISNUMBER($BW1328),ISNUMBER($BX1328)),MIN(1,MAX(0,($BX1328-2016+1)/($BX1328-$BW1328+1))),"")</f>
        <v>0.333333333333333</v>
      </c>
      <c r="S1328" s="0" t="n">
        <f aca="false">IF($L1328&lt;&gt;"",IF($L1328&gt;=2015.5,1,0),"")</f>
        <v>0</v>
      </c>
      <c r="T1328" s="0" t="n">
        <f aca="false">IF($L1328&lt;&gt;"",IF($L1328&gt;=2016,1,0),"")</f>
        <v>0</v>
      </c>
      <c r="U1328" s="0" t="n">
        <f aca="false">IF(ISNUMBER($BX1328),IF($BX1328&gt;=2016,1,0),"")</f>
        <v>1</v>
      </c>
      <c r="V1328" s="0" t="n">
        <f aca="false">IF(ISNUMBER($BW1328),IF($BW1328&gt;=2016,1,0),"")</f>
        <v>0</v>
      </c>
      <c r="W1328" s="0" t="str">
        <f aca="false">IF(AND(ISNUMBER($BW1328),ISNUMBER($BX1328)),IF($BW1328&gt;=2016,"post-only",IF($BX1328&lt;2016,"pre-only","mixed")),"")</f>
        <v>mixed</v>
      </c>
      <c r="X1328" s="0" t="n">
        <f aca="false">IF(AND(ISNUMBER($BW1328),ISNUMBER($BX1328)),MIN(1,MAX(0,($BX1328-2017+1)/($BX1328-$BW1328+1))),"")</f>
        <v>0.222222222222222</v>
      </c>
      <c r="Y1328" s="0" t="n">
        <f aca="false">IF(AND(ISNUMBER($BW1328),ISNUMBER($BX1328)),MIN(1,MAX(0,($BX1328-2018+1)/($BX1328-$BW1328+1))),"")</f>
        <v>0.111111111111111</v>
      </c>
      <c r="Z1328" s="0" t="n">
        <f aca="false">IF(AND(ISNUMBER($BW1328),ISNUMBER($BX1328)),MIN(1,MAX(0,($BX1328-2019+1)/($BX1328-$BW1328+1))),"")</f>
        <v>0</v>
      </c>
      <c r="AA1328" s="0" t="n">
        <f aca="false">IF(ISNUMBER($BX1328),IF($BX1328&gt;=2017,1,0),"")</f>
        <v>1</v>
      </c>
      <c r="AB1328" s="0" t="n">
        <f aca="false">IF(ISNUMBER($BX1328),IF($BX1328&gt;=2018,1,0),"")</f>
        <v>1</v>
      </c>
      <c r="AC1328" s="0" t="n">
        <f aca="false">IF(ISNUMBER($BX1328),IF($BX1328&gt;=2019,1,0),"")</f>
        <v>0</v>
      </c>
      <c r="AD1328" s="0" t="n">
        <f aca="false">IF($L1328&lt;&gt;"",IF($L1328&gt;2013,1,0),"")</f>
        <v>1</v>
      </c>
      <c r="AE1328" s="0" t="n">
        <f aca="false">IF($L1328&lt;&gt;"",1+IF($L1328&gt;2011,1,0)+IF($L1328&gt;2014,1,0),"")</f>
        <v>2</v>
      </c>
      <c r="AF1328" s="0" t="s">
        <v>761</v>
      </c>
      <c r="AG1328" s="0" t="s">
        <v>436</v>
      </c>
      <c r="AH1328" s="0" t="s">
        <v>89</v>
      </c>
      <c r="AI1328" s="0" t="s">
        <v>497</v>
      </c>
      <c r="AJ1328" s="0" t="s">
        <v>497</v>
      </c>
      <c r="AK1328" s="0" t="str">
        <f aca="false">IF(AND($CF1328&lt;&gt;"",IFERROR(INDEX(subsample_country_map!$B:$B,MATCH($CF1328,subsample_country_map!$A:$A,0)),"")&lt;&gt;""),INDEX(subsample_country_map!$B:$B,MATCH($CF1328,subsample_country_map!$A:$A,0)),INDEX(lookup!$AA:$AA,MATCH($A1328,lookup!$A:$A,0)))</f>
        <v>1_US</v>
      </c>
      <c r="AL1328" s="0" t="str">
        <f aca="false">IF(AND($CF1328&lt;&gt;"",IFERROR(INDEX(subsample_country_map!$C:$C,MATCH($CF1328,subsample_country_map!$A:$A,0)),"")&lt;&gt;""),INDEX(subsample_country_map!$C:$C,MATCH($CF1328,subsample_country_map!$A:$A,0)),INDEX(lookup!$AB:$AB,MATCH($A1328,lookup!$A:$A,0)))</f>
        <v>1_developed</v>
      </c>
      <c r="AM1328" s="0" t="str">
        <f aca="false">IF(AND($CF1328&lt;&gt;"",IFERROR(INDEX(subsample_country_map!$D:$D,MATCH($CF1328,subsample_country_map!$A:$A,0)),"")&lt;&gt;""),INDEX(subsample_country_map!$D:$D,MATCH($CF1328,subsample_country_map!$A:$A,0)),INDEX(lookup!$AC:$AC,MATCH($A1328,lookup!$A:$A,0)))</f>
        <v>1_western</v>
      </c>
      <c r="AN1328" s="0" t="str">
        <f aca="false">IF(AND($CF1328&lt;&gt;"",IFERROR(INDEX(subsample_country_map!$E:$E,MATCH($CF1328,subsample_country_map!$A:$A,0)),"")&lt;&gt;""),INDEX(subsample_country_map!$E:$E,MATCH($CF1328,subsample_country_map!$A:$A,0)),INDEX(lookup!$AD:$AD,MATCH($A1328,lookup!$A:$A,0)))</f>
        <v>1_common law</v>
      </c>
      <c r="AO1328" s="0" t="str">
        <f aca="false">INDEX(lookup!$Y:$Y,MATCH($A1328,lookup!$A:$A,0))</f>
        <v>0_published</v>
      </c>
      <c r="AP1328" s="0" t="str">
        <f aca="false">INDEX(lookup!$Z:$Z,MATCH($A1328,lookup!$A:$A,0))</f>
        <v>1_VHB high</v>
      </c>
      <c r="AQ1328" s="0" t="str">
        <f aca="false">INDEX(lookup!$W:$W,MATCH($A1328,lookup!$A:$A,0))</f>
        <v>1_fin/acc/econ</v>
      </c>
      <c r="AS1328" s="0" t="s">
        <v>91</v>
      </c>
      <c r="AT1328" s="0" t="s">
        <v>111</v>
      </c>
      <c r="AU1328" s="0" t="s">
        <v>93</v>
      </c>
      <c r="AV1328" s="0" t="s">
        <v>4822</v>
      </c>
      <c r="AW1328" s="0" t="s">
        <v>4823</v>
      </c>
      <c r="BA1328" s="0" t="n">
        <v>39224</v>
      </c>
      <c r="BB1328" s="0" t="s">
        <v>4789</v>
      </c>
      <c r="BC1328" s="0" t="s">
        <v>4790</v>
      </c>
      <c r="BD1328" s="0" t="s">
        <v>33</v>
      </c>
      <c r="BE1328" s="0" t="s">
        <v>98</v>
      </c>
      <c r="BI1328" s="0" t="s">
        <v>143</v>
      </c>
      <c r="BJ1328" s="0" t="s">
        <v>4824</v>
      </c>
      <c r="BK1328" s="0" t="s">
        <v>1158</v>
      </c>
      <c r="BL1328" s="0" t="s">
        <v>4825</v>
      </c>
      <c r="BM1328" s="0" t="s">
        <v>4800</v>
      </c>
      <c r="BN1328" s="0" t="s">
        <v>4794</v>
      </c>
      <c r="BO1328" s="0" t="s">
        <v>769</v>
      </c>
      <c r="BP1328" s="0" t="s">
        <v>4788</v>
      </c>
      <c r="BQ1328" s="0" t="s">
        <v>127</v>
      </c>
      <c r="BT1328" s="0" t="n">
        <v>0</v>
      </c>
      <c r="BU1328" s="0" t="s">
        <v>4795</v>
      </c>
      <c r="BW1328" s="0" t="n">
        <v>2010</v>
      </c>
      <c r="BX1328" s="0" t="n">
        <v>2018</v>
      </c>
      <c r="BY1328" s="0" t="s">
        <v>912</v>
      </c>
      <c r="BZ1328" s="0" t="n">
        <v>2014</v>
      </c>
      <c r="CA1328" s="0" t="n">
        <v>0.333333333333333</v>
      </c>
      <c r="CB1328" s="0" t="n">
        <v>0</v>
      </c>
      <c r="CC1328" s="0" t="n">
        <v>1</v>
      </c>
      <c r="CD1328" s="0" t="n">
        <v>-0.0025365271491838</v>
      </c>
      <c r="CE1328" s="0" t="n">
        <v>1</v>
      </c>
    </row>
    <row r="1329" customFormat="false" ht="15" hidden="false" customHeight="false" outlineLevel="0" collapsed="false">
      <c r="A1329" s="0" t="s">
        <v>4788</v>
      </c>
      <c r="B1329" s="0" t="n">
        <v>2634</v>
      </c>
      <c r="C1329" s="0" t="n">
        <v>-0.000863531283239989</v>
      </c>
      <c r="D1329" s="0" t="n">
        <v>26802</v>
      </c>
      <c r="E1329" s="0" t="n">
        <f aca="false">IF(ISNUMBER($BA1329),$BA1329,IF(AND(ISNUMBER($D1329),ISNUMBER($BW1329),ISNUMBER($BX1329)),$D1329*($BX1329-$BW1329+1),""))</f>
        <v>26802</v>
      </c>
      <c r="H1329" s="0" t="s">
        <v>118</v>
      </c>
      <c r="I1329" s="0" t="s">
        <v>344</v>
      </c>
      <c r="J1329" s="0" t="n">
        <f aca="false">IF($BW1329&lt;&gt;"",$BW1329,"")</f>
        <v>2010</v>
      </c>
      <c r="K1329" s="0" t="n">
        <f aca="false">IF($BX1329&lt;&gt;"",$BX1329,"")</f>
        <v>2018</v>
      </c>
      <c r="L1329" s="0" t="n">
        <f aca="false">IF(AND(ISNUMBER($BW1329),ISNUMBER($BX1329)),($BW1329+$BX1329)/2,"")</f>
        <v>2014</v>
      </c>
      <c r="M1329" s="0" t="n">
        <f aca="false">IF($L1329&lt;&gt;"",$L1329,"")</f>
        <v>2014</v>
      </c>
      <c r="N1329" s="0" t="n">
        <f aca="false">IF(AND(ISNUMBER($BW1329),ISNUMBER($BX1329)),MIN(1,MAX(0,($BX1329-2016+1)/($BX1329-$BW1329+1))),"")</f>
        <v>0.333333333333333</v>
      </c>
      <c r="O1329" s="0" t="n">
        <f aca="false">IF(AND(ISNUMBER($BW1329),ISNUMBER($BX1329)),MIN(1,MAX(0,($BX1329-2017+1)/($BX1329-$BW1329+1))),"")</f>
        <v>0.222222222222222</v>
      </c>
      <c r="P1329" s="0" t="n">
        <f aca="false">IF(AND(ISNUMBER($BW1329),ISNUMBER($BX1329)),MIN(1,MAX(0,($BX1329-2018+1)/($BX1329-$BW1329+1))),"")</f>
        <v>0.111111111111111</v>
      </c>
      <c r="Q1329" s="0" t="n">
        <f aca="false">IF(AND(ISNUMBER($BW1329),ISNUMBER($BX1329)),MIN(1,MAX(0,($BX1329-2019+1)/($BX1329-$BW1329+1))),"")</f>
        <v>0</v>
      </c>
      <c r="R1329" s="0" t="n">
        <f aca="false">IF(AND(ISNUMBER($BW1329),ISNUMBER($BX1329)),MIN(1,MAX(0,($BX1329-2016+1)/($BX1329-$BW1329+1))),"")</f>
        <v>0.333333333333333</v>
      </c>
      <c r="S1329" s="0" t="n">
        <f aca="false">IF($L1329&lt;&gt;"",IF($L1329&gt;=2015.5,1,0),"")</f>
        <v>0</v>
      </c>
      <c r="T1329" s="0" t="n">
        <f aca="false">IF($L1329&lt;&gt;"",IF($L1329&gt;=2016,1,0),"")</f>
        <v>0</v>
      </c>
      <c r="U1329" s="0" t="n">
        <f aca="false">IF(ISNUMBER($BX1329),IF($BX1329&gt;=2016,1,0),"")</f>
        <v>1</v>
      </c>
      <c r="V1329" s="0" t="n">
        <f aca="false">IF(ISNUMBER($BW1329),IF($BW1329&gt;=2016,1,0),"")</f>
        <v>0</v>
      </c>
      <c r="W1329" s="0" t="str">
        <f aca="false">IF(AND(ISNUMBER($BW1329),ISNUMBER($BX1329)),IF($BW1329&gt;=2016,"post-only",IF($BX1329&lt;2016,"pre-only","mixed")),"")</f>
        <v>mixed</v>
      </c>
      <c r="X1329" s="0" t="n">
        <f aca="false">IF(AND(ISNUMBER($BW1329),ISNUMBER($BX1329)),MIN(1,MAX(0,($BX1329-2017+1)/($BX1329-$BW1329+1))),"")</f>
        <v>0.222222222222222</v>
      </c>
      <c r="Y1329" s="0" t="n">
        <f aca="false">IF(AND(ISNUMBER($BW1329),ISNUMBER($BX1329)),MIN(1,MAX(0,($BX1329-2018+1)/($BX1329-$BW1329+1))),"")</f>
        <v>0.111111111111111</v>
      </c>
      <c r="Z1329" s="0" t="n">
        <f aca="false">IF(AND(ISNUMBER($BW1329),ISNUMBER($BX1329)),MIN(1,MAX(0,($BX1329-2019+1)/($BX1329-$BW1329+1))),"")</f>
        <v>0</v>
      </c>
      <c r="AA1329" s="0" t="n">
        <f aca="false">IF(ISNUMBER($BX1329),IF($BX1329&gt;=2017,1,0),"")</f>
        <v>1</v>
      </c>
      <c r="AB1329" s="0" t="n">
        <f aca="false">IF(ISNUMBER($BX1329),IF($BX1329&gt;=2018,1,0),"")</f>
        <v>1</v>
      </c>
      <c r="AC1329" s="0" t="n">
        <f aca="false">IF(ISNUMBER($BX1329),IF($BX1329&gt;=2019,1,0),"")</f>
        <v>0</v>
      </c>
      <c r="AD1329" s="0" t="n">
        <f aca="false">IF($L1329&lt;&gt;"",IF($L1329&gt;2013,1,0),"")</f>
        <v>1</v>
      </c>
      <c r="AE1329" s="0" t="n">
        <f aca="false">IF($L1329&lt;&gt;"",1+IF($L1329&gt;2011,1,0)+IF($L1329&gt;2014,1,0),"")</f>
        <v>2</v>
      </c>
      <c r="AF1329" s="0" t="s">
        <v>761</v>
      </c>
      <c r="AG1329" s="0" t="s">
        <v>436</v>
      </c>
      <c r="AH1329" s="0" t="s">
        <v>89</v>
      </c>
      <c r="AI1329" s="0" t="s">
        <v>497</v>
      </c>
      <c r="AJ1329" s="0" t="s">
        <v>497</v>
      </c>
      <c r="AK1329" s="0" t="str">
        <f aca="false">IF(AND($CF1329&lt;&gt;"",IFERROR(INDEX(subsample_country_map!$B:$B,MATCH($CF1329,subsample_country_map!$A:$A,0)),"")&lt;&gt;""),INDEX(subsample_country_map!$B:$B,MATCH($CF1329,subsample_country_map!$A:$A,0)),INDEX(lookup!$AA:$AA,MATCH($A1329,lookup!$A:$A,0)))</f>
        <v>1_US</v>
      </c>
      <c r="AL1329" s="0" t="str">
        <f aca="false">IF(AND($CF1329&lt;&gt;"",IFERROR(INDEX(subsample_country_map!$C:$C,MATCH($CF1329,subsample_country_map!$A:$A,0)),"")&lt;&gt;""),INDEX(subsample_country_map!$C:$C,MATCH($CF1329,subsample_country_map!$A:$A,0)),INDEX(lookup!$AB:$AB,MATCH($A1329,lookup!$A:$A,0)))</f>
        <v>1_developed</v>
      </c>
      <c r="AM1329" s="0" t="str">
        <f aca="false">IF(AND($CF1329&lt;&gt;"",IFERROR(INDEX(subsample_country_map!$D:$D,MATCH($CF1329,subsample_country_map!$A:$A,0)),"")&lt;&gt;""),INDEX(subsample_country_map!$D:$D,MATCH($CF1329,subsample_country_map!$A:$A,0)),INDEX(lookup!$AC:$AC,MATCH($A1329,lookup!$A:$A,0)))</f>
        <v>1_western</v>
      </c>
      <c r="AN1329" s="0" t="str">
        <f aca="false">IF(AND($CF1329&lt;&gt;"",IFERROR(INDEX(subsample_country_map!$E:$E,MATCH($CF1329,subsample_country_map!$A:$A,0)),"")&lt;&gt;""),INDEX(subsample_country_map!$E:$E,MATCH($CF1329,subsample_country_map!$A:$A,0)),INDEX(lookup!$AD:$AD,MATCH($A1329,lookup!$A:$A,0)))</f>
        <v>1_common law</v>
      </c>
      <c r="AO1329" s="0" t="str">
        <f aca="false">INDEX(lookup!$Y:$Y,MATCH($A1329,lookup!$A:$A,0))</f>
        <v>0_published</v>
      </c>
      <c r="AP1329" s="0" t="str">
        <f aca="false">INDEX(lookup!$Z:$Z,MATCH($A1329,lookup!$A:$A,0))</f>
        <v>1_VHB high</v>
      </c>
      <c r="AQ1329" s="0" t="str">
        <f aca="false">INDEX(lookup!$W:$W,MATCH($A1329,lookup!$A:$A,0))</f>
        <v>1_fin/acc/econ</v>
      </c>
      <c r="AS1329" s="0" t="s">
        <v>91</v>
      </c>
      <c r="AT1329" s="0" t="s">
        <v>111</v>
      </c>
      <c r="AU1329" s="0" t="s">
        <v>93</v>
      </c>
      <c r="AV1329" s="0" t="s">
        <v>4826</v>
      </c>
      <c r="AW1329" s="0" t="s">
        <v>4827</v>
      </c>
      <c r="BA1329" s="0" t="n">
        <v>26802</v>
      </c>
      <c r="BB1329" s="0" t="s">
        <v>4789</v>
      </c>
      <c r="BC1329" s="0" t="s">
        <v>4790</v>
      </c>
      <c r="BD1329" s="0" t="s">
        <v>33</v>
      </c>
      <c r="BE1329" s="0" t="s">
        <v>33</v>
      </c>
      <c r="BF1329" s="0" t="s">
        <v>4801</v>
      </c>
      <c r="BI1329" s="0" t="s">
        <v>143</v>
      </c>
      <c r="BJ1329" s="0" t="s">
        <v>4828</v>
      </c>
      <c r="BK1329" s="0" t="s">
        <v>1158</v>
      </c>
      <c r="BL1329" s="0" t="s">
        <v>4829</v>
      </c>
      <c r="BM1329" s="0" t="s">
        <v>4800</v>
      </c>
      <c r="BN1329" s="0" t="s">
        <v>4794</v>
      </c>
      <c r="BO1329" s="0" t="s">
        <v>769</v>
      </c>
      <c r="BP1329" s="0" t="s">
        <v>4788</v>
      </c>
      <c r="BQ1329" s="0" t="s">
        <v>127</v>
      </c>
      <c r="BT1329" s="0" t="n">
        <v>0</v>
      </c>
      <c r="BU1329" s="0" t="s">
        <v>4795</v>
      </c>
      <c r="BW1329" s="0" t="n">
        <v>2010</v>
      </c>
      <c r="BX1329" s="0" t="n">
        <v>2018</v>
      </c>
      <c r="BY1329" s="0" t="s">
        <v>912</v>
      </c>
      <c r="BZ1329" s="0" t="n">
        <v>2014</v>
      </c>
      <c r="CA1329" s="0" t="n">
        <v>0.333333333333333</v>
      </c>
      <c r="CB1329" s="0" t="n">
        <v>0</v>
      </c>
      <c r="CC1329" s="0" t="n">
        <v>1</v>
      </c>
      <c r="CD1329" s="0" t="n">
        <v>-0.000863531497881228</v>
      </c>
      <c r="CE1329" s="0" t="n">
        <v>1</v>
      </c>
    </row>
    <row r="1330" customFormat="false" ht="15" hidden="false" customHeight="false" outlineLevel="0" collapsed="false">
      <c r="A1330" s="0" t="s">
        <v>4788</v>
      </c>
      <c r="B1330" s="0" t="n">
        <v>2635</v>
      </c>
      <c r="C1330" s="0" t="n">
        <v>0.0013185414687128</v>
      </c>
      <c r="D1330" s="0" t="n">
        <v>12422</v>
      </c>
      <c r="E1330" s="0" t="n">
        <f aca="false">IF(ISNUMBER($BA1330),$BA1330,IF(AND(ISNUMBER($D1330),ISNUMBER($BW1330),ISNUMBER($BX1330)),$D1330*($BX1330-$BW1330+1),""))</f>
        <v>12422</v>
      </c>
      <c r="H1330" s="0" t="s">
        <v>118</v>
      </c>
      <c r="I1330" s="0" t="s">
        <v>344</v>
      </c>
      <c r="J1330" s="0" t="n">
        <f aca="false">IF($BW1330&lt;&gt;"",$BW1330,"")</f>
        <v>2010</v>
      </c>
      <c r="K1330" s="0" t="n">
        <f aca="false">IF($BX1330&lt;&gt;"",$BX1330,"")</f>
        <v>2018</v>
      </c>
      <c r="L1330" s="0" t="n">
        <f aca="false">IF(AND(ISNUMBER($BW1330),ISNUMBER($BX1330)),($BW1330+$BX1330)/2,"")</f>
        <v>2014</v>
      </c>
      <c r="M1330" s="0" t="n">
        <f aca="false">IF($L1330&lt;&gt;"",$L1330,"")</f>
        <v>2014</v>
      </c>
      <c r="N1330" s="0" t="n">
        <f aca="false">IF(AND(ISNUMBER($BW1330),ISNUMBER($BX1330)),MIN(1,MAX(0,($BX1330-2016+1)/($BX1330-$BW1330+1))),"")</f>
        <v>0.333333333333333</v>
      </c>
      <c r="O1330" s="0" t="n">
        <f aca="false">IF(AND(ISNUMBER($BW1330),ISNUMBER($BX1330)),MIN(1,MAX(0,($BX1330-2017+1)/($BX1330-$BW1330+1))),"")</f>
        <v>0.222222222222222</v>
      </c>
      <c r="P1330" s="0" t="n">
        <f aca="false">IF(AND(ISNUMBER($BW1330),ISNUMBER($BX1330)),MIN(1,MAX(0,($BX1330-2018+1)/($BX1330-$BW1330+1))),"")</f>
        <v>0.111111111111111</v>
      </c>
      <c r="Q1330" s="0" t="n">
        <f aca="false">IF(AND(ISNUMBER($BW1330),ISNUMBER($BX1330)),MIN(1,MAX(0,($BX1330-2019+1)/($BX1330-$BW1330+1))),"")</f>
        <v>0</v>
      </c>
      <c r="R1330" s="0" t="n">
        <f aca="false">IF(AND(ISNUMBER($BW1330),ISNUMBER($BX1330)),MIN(1,MAX(0,($BX1330-2016+1)/($BX1330-$BW1330+1))),"")</f>
        <v>0.333333333333333</v>
      </c>
      <c r="S1330" s="0" t="n">
        <f aca="false">IF($L1330&lt;&gt;"",IF($L1330&gt;=2015.5,1,0),"")</f>
        <v>0</v>
      </c>
      <c r="T1330" s="0" t="n">
        <f aca="false">IF($L1330&lt;&gt;"",IF($L1330&gt;=2016,1,0),"")</f>
        <v>0</v>
      </c>
      <c r="U1330" s="0" t="n">
        <f aca="false">IF(ISNUMBER($BX1330),IF($BX1330&gt;=2016,1,0),"")</f>
        <v>1</v>
      </c>
      <c r="V1330" s="0" t="n">
        <f aca="false">IF(ISNUMBER($BW1330),IF($BW1330&gt;=2016,1,0),"")</f>
        <v>0</v>
      </c>
      <c r="W1330" s="0" t="str">
        <f aca="false">IF(AND(ISNUMBER($BW1330),ISNUMBER($BX1330)),IF($BW1330&gt;=2016,"post-only",IF($BX1330&lt;2016,"pre-only","mixed")),"")</f>
        <v>mixed</v>
      </c>
      <c r="X1330" s="0" t="n">
        <f aca="false">IF(AND(ISNUMBER($BW1330),ISNUMBER($BX1330)),MIN(1,MAX(0,($BX1330-2017+1)/($BX1330-$BW1330+1))),"")</f>
        <v>0.222222222222222</v>
      </c>
      <c r="Y1330" s="0" t="n">
        <f aca="false">IF(AND(ISNUMBER($BW1330),ISNUMBER($BX1330)),MIN(1,MAX(0,($BX1330-2018+1)/($BX1330-$BW1330+1))),"")</f>
        <v>0.111111111111111</v>
      </c>
      <c r="Z1330" s="0" t="n">
        <f aca="false">IF(AND(ISNUMBER($BW1330),ISNUMBER($BX1330)),MIN(1,MAX(0,($BX1330-2019+1)/($BX1330-$BW1330+1))),"")</f>
        <v>0</v>
      </c>
      <c r="AA1330" s="0" t="n">
        <f aca="false">IF(ISNUMBER($BX1330),IF($BX1330&gt;=2017,1,0),"")</f>
        <v>1</v>
      </c>
      <c r="AB1330" s="0" t="n">
        <f aca="false">IF(ISNUMBER($BX1330),IF($BX1330&gt;=2018,1,0),"")</f>
        <v>1</v>
      </c>
      <c r="AC1330" s="0" t="n">
        <f aca="false">IF(ISNUMBER($BX1330),IF($BX1330&gt;=2019,1,0),"")</f>
        <v>0</v>
      </c>
      <c r="AD1330" s="0" t="n">
        <f aca="false">IF($L1330&lt;&gt;"",IF($L1330&gt;2013,1,0),"")</f>
        <v>1</v>
      </c>
      <c r="AE1330" s="0" t="n">
        <f aca="false">IF($L1330&lt;&gt;"",1+IF($L1330&gt;2011,1,0)+IF($L1330&gt;2014,1,0),"")</f>
        <v>2</v>
      </c>
      <c r="AF1330" s="0" t="s">
        <v>761</v>
      </c>
      <c r="AG1330" s="0" t="s">
        <v>436</v>
      </c>
      <c r="AH1330" s="0" t="s">
        <v>89</v>
      </c>
      <c r="AI1330" s="0" t="s">
        <v>497</v>
      </c>
      <c r="AJ1330" s="0" t="s">
        <v>497</v>
      </c>
      <c r="AK1330" s="0" t="str">
        <f aca="false">IF(AND($CF1330&lt;&gt;"",IFERROR(INDEX(subsample_country_map!$B:$B,MATCH($CF1330,subsample_country_map!$A:$A,0)),"")&lt;&gt;""),INDEX(subsample_country_map!$B:$B,MATCH($CF1330,subsample_country_map!$A:$A,0)),INDEX(lookup!$AA:$AA,MATCH($A1330,lookup!$A:$A,0)))</f>
        <v>1_US</v>
      </c>
      <c r="AL1330" s="0" t="str">
        <f aca="false">IF(AND($CF1330&lt;&gt;"",IFERROR(INDEX(subsample_country_map!$C:$C,MATCH($CF1330,subsample_country_map!$A:$A,0)),"")&lt;&gt;""),INDEX(subsample_country_map!$C:$C,MATCH($CF1330,subsample_country_map!$A:$A,0)),INDEX(lookup!$AB:$AB,MATCH($A1330,lookup!$A:$A,0)))</f>
        <v>1_developed</v>
      </c>
      <c r="AM1330" s="0" t="str">
        <f aca="false">IF(AND($CF1330&lt;&gt;"",IFERROR(INDEX(subsample_country_map!$D:$D,MATCH($CF1330,subsample_country_map!$A:$A,0)),"")&lt;&gt;""),INDEX(subsample_country_map!$D:$D,MATCH($CF1330,subsample_country_map!$A:$A,0)),INDEX(lookup!$AC:$AC,MATCH($A1330,lookup!$A:$A,0)))</f>
        <v>1_western</v>
      </c>
      <c r="AN1330" s="0" t="str">
        <f aca="false">IF(AND($CF1330&lt;&gt;"",IFERROR(INDEX(subsample_country_map!$E:$E,MATCH($CF1330,subsample_country_map!$A:$A,0)),"")&lt;&gt;""),INDEX(subsample_country_map!$E:$E,MATCH($CF1330,subsample_country_map!$A:$A,0)),INDEX(lookup!$AD:$AD,MATCH($A1330,lookup!$A:$A,0)))</f>
        <v>1_common law</v>
      </c>
      <c r="AO1330" s="0" t="str">
        <f aca="false">INDEX(lookup!$Y:$Y,MATCH($A1330,lookup!$A:$A,0))</f>
        <v>0_published</v>
      </c>
      <c r="AP1330" s="0" t="str">
        <f aca="false">INDEX(lookup!$Z:$Z,MATCH($A1330,lookup!$A:$A,0))</f>
        <v>1_VHB high</v>
      </c>
      <c r="AQ1330" s="0" t="str">
        <f aca="false">INDEX(lookup!$W:$W,MATCH($A1330,lookup!$A:$A,0))</f>
        <v>1_fin/acc/econ</v>
      </c>
      <c r="AS1330" s="0" t="s">
        <v>91</v>
      </c>
      <c r="AT1330" s="0" t="s">
        <v>111</v>
      </c>
      <c r="AU1330" s="0" t="s">
        <v>93</v>
      </c>
      <c r="AV1330" s="0" t="s">
        <v>4830</v>
      </c>
      <c r="AW1330" s="0" t="s">
        <v>4831</v>
      </c>
      <c r="BA1330" s="0" t="n">
        <v>12422</v>
      </c>
      <c r="BB1330" s="0" t="s">
        <v>4789</v>
      </c>
      <c r="BC1330" s="0" t="s">
        <v>4790</v>
      </c>
      <c r="BD1330" s="0" t="s">
        <v>33</v>
      </c>
      <c r="BE1330" s="0" t="s">
        <v>33</v>
      </c>
      <c r="BF1330" s="0" t="s">
        <v>4805</v>
      </c>
      <c r="BI1330" s="0" t="s">
        <v>143</v>
      </c>
      <c r="BJ1330" s="0" t="s">
        <v>4832</v>
      </c>
      <c r="BK1330" s="0" t="s">
        <v>1158</v>
      </c>
      <c r="BL1330" s="0" t="s">
        <v>4833</v>
      </c>
      <c r="BM1330" s="0" t="s">
        <v>4800</v>
      </c>
      <c r="BN1330" s="0" t="s">
        <v>4794</v>
      </c>
      <c r="BO1330" s="0" t="s">
        <v>769</v>
      </c>
      <c r="BP1330" s="0" t="s">
        <v>4788</v>
      </c>
      <c r="BQ1330" s="0" t="s">
        <v>127</v>
      </c>
      <c r="BT1330" s="0" t="n">
        <v>0</v>
      </c>
      <c r="BU1330" s="0" t="s">
        <v>4795</v>
      </c>
      <c r="BW1330" s="0" t="n">
        <v>2010</v>
      </c>
      <c r="BX1330" s="0" t="n">
        <v>2018</v>
      </c>
      <c r="BY1330" s="0" t="s">
        <v>912</v>
      </c>
      <c r="BZ1330" s="0" t="n">
        <v>2014</v>
      </c>
      <c r="CA1330" s="0" t="n">
        <v>0.333333333333333</v>
      </c>
      <c r="CB1330" s="0" t="n">
        <v>0</v>
      </c>
      <c r="CC1330" s="0" t="n">
        <v>1</v>
      </c>
      <c r="CD1330" s="0" t="n">
        <v>0.00131854223283106</v>
      </c>
      <c r="CE1330" s="0" t="n">
        <v>1</v>
      </c>
    </row>
    <row r="1331" customFormat="false" ht="15" hidden="false" customHeight="false" outlineLevel="0" collapsed="false">
      <c r="A1331" s="0" t="s">
        <v>4788</v>
      </c>
      <c r="B1331" s="0" t="n">
        <v>2636</v>
      </c>
      <c r="C1331" s="0" t="n">
        <v>0.00359741476297285</v>
      </c>
      <c r="D1331" s="0" t="n">
        <v>39224</v>
      </c>
      <c r="E1331" s="0" t="n">
        <f aca="false">IF(ISNUMBER($BA1331),$BA1331,IF(AND(ISNUMBER($D1331),ISNUMBER($BW1331),ISNUMBER($BX1331)),$D1331*($BX1331-$BW1331+1),""))</f>
        <v>39224</v>
      </c>
      <c r="H1331" s="0" t="s">
        <v>118</v>
      </c>
      <c r="I1331" s="0" t="s">
        <v>344</v>
      </c>
      <c r="J1331" s="0" t="n">
        <f aca="false">IF($BW1331&lt;&gt;"",$BW1331,"")</f>
        <v>2010</v>
      </c>
      <c r="K1331" s="0" t="n">
        <f aca="false">IF($BX1331&lt;&gt;"",$BX1331,"")</f>
        <v>2018</v>
      </c>
      <c r="L1331" s="0" t="n">
        <f aca="false">IF(AND(ISNUMBER($BW1331),ISNUMBER($BX1331)),($BW1331+$BX1331)/2,"")</f>
        <v>2014</v>
      </c>
      <c r="M1331" s="0" t="n">
        <f aca="false">IF($L1331&lt;&gt;"",$L1331,"")</f>
        <v>2014</v>
      </c>
      <c r="N1331" s="0" t="n">
        <f aca="false">IF(AND(ISNUMBER($BW1331),ISNUMBER($BX1331)),MIN(1,MAX(0,($BX1331-2016+1)/($BX1331-$BW1331+1))),"")</f>
        <v>0.333333333333333</v>
      </c>
      <c r="O1331" s="0" t="n">
        <f aca="false">IF(AND(ISNUMBER($BW1331),ISNUMBER($BX1331)),MIN(1,MAX(0,($BX1331-2017+1)/($BX1331-$BW1331+1))),"")</f>
        <v>0.222222222222222</v>
      </c>
      <c r="P1331" s="0" t="n">
        <f aca="false">IF(AND(ISNUMBER($BW1331),ISNUMBER($BX1331)),MIN(1,MAX(0,($BX1331-2018+1)/($BX1331-$BW1331+1))),"")</f>
        <v>0.111111111111111</v>
      </c>
      <c r="Q1331" s="0" t="n">
        <f aca="false">IF(AND(ISNUMBER($BW1331),ISNUMBER($BX1331)),MIN(1,MAX(0,($BX1331-2019+1)/($BX1331-$BW1331+1))),"")</f>
        <v>0</v>
      </c>
      <c r="R1331" s="0" t="n">
        <f aca="false">IF(AND(ISNUMBER($BW1331),ISNUMBER($BX1331)),MIN(1,MAX(0,($BX1331-2016+1)/($BX1331-$BW1331+1))),"")</f>
        <v>0.333333333333333</v>
      </c>
      <c r="S1331" s="0" t="n">
        <f aca="false">IF($L1331&lt;&gt;"",IF($L1331&gt;=2015.5,1,0),"")</f>
        <v>0</v>
      </c>
      <c r="T1331" s="0" t="n">
        <f aca="false">IF($L1331&lt;&gt;"",IF($L1331&gt;=2016,1,0),"")</f>
        <v>0</v>
      </c>
      <c r="U1331" s="0" t="n">
        <f aca="false">IF(ISNUMBER($BX1331),IF($BX1331&gt;=2016,1,0),"")</f>
        <v>1</v>
      </c>
      <c r="V1331" s="0" t="n">
        <f aca="false">IF(ISNUMBER($BW1331),IF($BW1331&gt;=2016,1,0),"")</f>
        <v>0</v>
      </c>
      <c r="W1331" s="0" t="str">
        <f aca="false">IF(AND(ISNUMBER($BW1331),ISNUMBER($BX1331)),IF($BW1331&gt;=2016,"post-only",IF($BX1331&lt;2016,"pre-only","mixed")),"")</f>
        <v>mixed</v>
      </c>
      <c r="X1331" s="0" t="n">
        <f aca="false">IF(AND(ISNUMBER($BW1331),ISNUMBER($BX1331)),MIN(1,MAX(0,($BX1331-2017+1)/($BX1331-$BW1331+1))),"")</f>
        <v>0.222222222222222</v>
      </c>
      <c r="Y1331" s="0" t="n">
        <f aca="false">IF(AND(ISNUMBER($BW1331),ISNUMBER($BX1331)),MIN(1,MAX(0,($BX1331-2018+1)/($BX1331-$BW1331+1))),"")</f>
        <v>0.111111111111111</v>
      </c>
      <c r="Z1331" s="0" t="n">
        <f aca="false">IF(AND(ISNUMBER($BW1331),ISNUMBER($BX1331)),MIN(1,MAX(0,($BX1331-2019+1)/($BX1331-$BW1331+1))),"")</f>
        <v>0</v>
      </c>
      <c r="AA1331" s="0" t="n">
        <f aca="false">IF(ISNUMBER($BX1331),IF($BX1331&gt;=2017,1,0),"")</f>
        <v>1</v>
      </c>
      <c r="AB1331" s="0" t="n">
        <f aca="false">IF(ISNUMBER($BX1331),IF($BX1331&gt;=2018,1,0),"")</f>
        <v>1</v>
      </c>
      <c r="AC1331" s="0" t="n">
        <f aca="false">IF(ISNUMBER($BX1331),IF($BX1331&gt;=2019,1,0),"")</f>
        <v>0</v>
      </c>
      <c r="AD1331" s="0" t="n">
        <f aca="false">IF($L1331&lt;&gt;"",IF($L1331&gt;2013,1,0),"")</f>
        <v>1</v>
      </c>
      <c r="AE1331" s="0" t="n">
        <f aca="false">IF($L1331&lt;&gt;"",1+IF($L1331&gt;2011,1,0)+IF($L1331&gt;2014,1,0),"")</f>
        <v>2</v>
      </c>
      <c r="AF1331" s="0" t="s">
        <v>761</v>
      </c>
      <c r="AG1331" s="0" t="s">
        <v>436</v>
      </c>
      <c r="AH1331" s="0" t="s">
        <v>89</v>
      </c>
      <c r="AI1331" s="0" t="s">
        <v>497</v>
      </c>
      <c r="AJ1331" s="0" t="s">
        <v>497</v>
      </c>
      <c r="AK1331" s="0" t="str">
        <f aca="false">IF(AND($CF1331&lt;&gt;"",IFERROR(INDEX(subsample_country_map!$B:$B,MATCH($CF1331,subsample_country_map!$A:$A,0)),"")&lt;&gt;""),INDEX(subsample_country_map!$B:$B,MATCH($CF1331,subsample_country_map!$A:$A,0)),INDEX(lookup!$AA:$AA,MATCH($A1331,lookup!$A:$A,0)))</f>
        <v>1_US</v>
      </c>
      <c r="AL1331" s="0" t="str">
        <f aca="false">IF(AND($CF1331&lt;&gt;"",IFERROR(INDEX(subsample_country_map!$C:$C,MATCH($CF1331,subsample_country_map!$A:$A,0)),"")&lt;&gt;""),INDEX(subsample_country_map!$C:$C,MATCH($CF1331,subsample_country_map!$A:$A,0)),INDEX(lookup!$AB:$AB,MATCH($A1331,lookup!$A:$A,0)))</f>
        <v>1_developed</v>
      </c>
      <c r="AM1331" s="0" t="str">
        <f aca="false">IF(AND($CF1331&lt;&gt;"",IFERROR(INDEX(subsample_country_map!$D:$D,MATCH($CF1331,subsample_country_map!$A:$A,0)),"")&lt;&gt;""),INDEX(subsample_country_map!$D:$D,MATCH($CF1331,subsample_country_map!$A:$A,0)),INDEX(lookup!$AC:$AC,MATCH($A1331,lookup!$A:$A,0)))</f>
        <v>1_western</v>
      </c>
      <c r="AN1331" s="0" t="str">
        <f aca="false">IF(AND($CF1331&lt;&gt;"",IFERROR(INDEX(subsample_country_map!$E:$E,MATCH($CF1331,subsample_country_map!$A:$A,0)),"")&lt;&gt;""),INDEX(subsample_country_map!$E:$E,MATCH($CF1331,subsample_country_map!$A:$A,0)),INDEX(lookup!$AD:$AD,MATCH($A1331,lookup!$A:$A,0)))</f>
        <v>1_common law</v>
      </c>
      <c r="AO1331" s="0" t="str">
        <f aca="false">INDEX(lookup!$Y:$Y,MATCH($A1331,lookup!$A:$A,0))</f>
        <v>0_published</v>
      </c>
      <c r="AP1331" s="0" t="str">
        <f aca="false">INDEX(lookup!$Z:$Z,MATCH($A1331,lookup!$A:$A,0))</f>
        <v>1_VHB high</v>
      </c>
      <c r="AQ1331" s="0" t="str">
        <f aca="false">INDEX(lookup!$W:$W,MATCH($A1331,lookup!$A:$A,0))</f>
        <v>1_fin/acc/econ</v>
      </c>
      <c r="AS1331" s="0" t="s">
        <v>91</v>
      </c>
      <c r="AT1331" s="0" t="s">
        <v>111</v>
      </c>
      <c r="AU1331" s="0" t="s">
        <v>93</v>
      </c>
      <c r="AV1331" s="0" t="s">
        <v>4834</v>
      </c>
      <c r="AW1331" s="0" t="s">
        <v>4835</v>
      </c>
      <c r="BA1331" s="0" t="n">
        <v>39224</v>
      </c>
      <c r="BB1331" s="0" t="s">
        <v>4789</v>
      </c>
      <c r="BC1331" s="0" t="s">
        <v>4790</v>
      </c>
      <c r="BD1331" s="0" t="s">
        <v>33</v>
      </c>
      <c r="BE1331" s="0" t="s">
        <v>98</v>
      </c>
      <c r="BI1331" s="0" t="s">
        <v>189</v>
      </c>
      <c r="BJ1331" s="0" t="s">
        <v>4791</v>
      </c>
      <c r="BK1331" s="0" t="s">
        <v>504</v>
      </c>
      <c r="BL1331" s="0" t="s">
        <v>4836</v>
      </c>
      <c r="BM1331" s="0" t="s">
        <v>4837</v>
      </c>
      <c r="BN1331" s="0" t="s">
        <v>4794</v>
      </c>
      <c r="BO1331" s="0" t="s">
        <v>769</v>
      </c>
      <c r="BP1331" s="0" t="s">
        <v>4788</v>
      </c>
      <c r="BQ1331" s="0" t="s">
        <v>127</v>
      </c>
      <c r="BT1331" s="0" t="n">
        <v>0</v>
      </c>
      <c r="BU1331" s="0" t="s">
        <v>4795</v>
      </c>
      <c r="BW1331" s="0" t="n">
        <v>2010</v>
      </c>
      <c r="BX1331" s="0" t="n">
        <v>2018</v>
      </c>
      <c r="BY1331" s="0" t="s">
        <v>912</v>
      </c>
      <c r="BZ1331" s="0" t="n">
        <v>2014</v>
      </c>
      <c r="CA1331" s="0" t="n">
        <v>0.333333333333333</v>
      </c>
      <c r="CB1331" s="0" t="n">
        <v>0</v>
      </c>
      <c r="CC1331" s="0" t="n">
        <v>1</v>
      </c>
      <c r="CD1331" s="0" t="n">
        <v>0.00359743028161273</v>
      </c>
      <c r="CE1331" s="0" t="n">
        <v>1</v>
      </c>
    </row>
    <row r="1332" customFormat="false" ht="15" hidden="false" customHeight="false" outlineLevel="0" collapsed="false">
      <c r="A1332" s="0" t="s">
        <v>4788</v>
      </c>
      <c r="B1332" s="0" t="n">
        <v>2637</v>
      </c>
      <c r="C1332" s="0" t="n">
        <v>0.000486439908857942</v>
      </c>
      <c r="D1332" s="0" t="n">
        <v>39224</v>
      </c>
      <c r="E1332" s="0" t="n">
        <f aca="false">IF(ISNUMBER($BA1332),$BA1332,IF(AND(ISNUMBER($D1332),ISNUMBER($BW1332),ISNUMBER($BX1332)),$D1332*($BX1332-$BW1332+1),""))</f>
        <v>39224</v>
      </c>
      <c r="H1332" s="0" t="s">
        <v>118</v>
      </c>
      <c r="I1332" s="0" t="s">
        <v>344</v>
      </c>
      <c r="J1332" s="0" t="n">
        <f aca="false">IF($BW1332&lt;&gt;"",$BW1332,"")</f>
        <v>2010</v>
      </c>
      <c r="K1332" s="0" t="n">
        <f aca="false">IF($BX1332&lt;&gt;"",$BX1332,"")</f>
        <v>2018</v>
      </c>
      <c r="L1332" s="0" t="n">
        <f aca="false">IF(AND(ISNUMBER($BW1332),ISNUMBER($BX1332)),($BW1332+$BX1332)/2,"")</f>
        <v>2014</v>
      </c>
      <c r="M1332" s="0" t="n">
        <f aca="false">IF($L1332&lt;&gt;"",$L1332,"")</f>
        <v>2014</v>
      </c>
      <c r="N1332" s="0" t="n">
        <f aca="false">IF(AND(ISNUMBER($BW1332),ISNUMBER($BX1332)),MIN(1,MAX(0,($BX1332-2016+1)/($BX1332-$BW1332+1))),"")</f>
        <v>0.333333333333333</v>
      </c>
      <c r="O1332" s="0" t="n">
        <f aca="false">IF(AND(ISNUMBER($BW1332),ISNUMBER($BX1332)),MIN(1,MAX(0,($BX1332-2017+1)/($BX1332-$BW1332+1))),"")</f>
        <v>0.222222222222222</v>
      </c>
      <c r="P1332" s="0" t="n">
        <f aca="false">IF(AND(ISNUMBER($BW1332),ISNUMBER($BX1332)),MIN(1,MAX(0,($BX1332-2018+1)/($BX1332-$BW1332+1))),"")</f>
        <v>0.111111111111111</v>
      </c>
      <c r="Q1332" s="0" t="n">
        <f aca="false">IF(AND(ISNUMBER($BW1332),ISNUMBER($BX1332)),MIN(1,MAX(0,($BX1332-2019+1)/($BX1332-$BW1332+1))),"")</f>
        <v>0</v>
      </c>
      <c r="R1332" s="0" t="n">
        <f aca="false">IF(AND(ISNUMBER($BW1332),ISNUMBER($BX1332)),MIN(1,MAX(0,($BX1332-2016+1)/($BX1332-$BW1332+1))),"")</f>
        <v>0.333333333333333</v>
      </c>
      <c r="S1332" s="0" t="n">
        <f aca="false">IF($L1332&lt;&gt;"",IF($L1332&gt;=2015.5,1,0),"")</f>
        <v>0</v>
      </c>
      <c r="T1332" s="0" t="n">
        <f aca="false">IF($L1332&lt;&gt;"",IF($L1332&gt;=2016,1,0),"")</f>
        <v>0</v>
      </c>
      <c r="U1332" s="0" t="n">
        <f aca="false">IF(ISNUMBER($BX1332),IF($BX1332&gt;=2016,1,0),"")</f>
        <v>1</v>
      </c>
      <c r="V1332" s="0" t="n">
        <f aca="false">IF(ISNUMBER($BW1332),IF($BW1332&gt;=2016,1,0),"")</f>
        <v>0</v>
      </c>
      <c r="W1332" s="0" t="str">
        <f aca="false">IF(AND(ISNUMBER($BW1332),ISNUMBER($BX1332)),IF($BW1332&gt;=2016,"post-only",IF($BX1332&lt;2016,"pre-only","mixed")),"")</f>
        <v>mixed</v>
      </c>
      <c r="X1332" s="0" t="n">
        <f aca="false">IF(AND(ISNUMBER($BW1332),ISNUMBER($BX1332)),MIN(1,MAX(0,($BX1332-2017+1)/($BX1332-$BW1332+1))),"")</f>
        <v>0.222222222222222</v>
      </c>
      <c r="Y1332" s="0" t="n">
        <f aca="false">IF(AND(ISNUMBER($BW1332),ISNUMBER($BX1332)),MIN(1,MAX(0,($BX1332-2018+1)/($BX1332-$BW1332+1))),"")</f>
        <v>0.111111111111111</v>
      </c>
      <c r="Z1332" s="0" t="n">
        <f aca="false">IF(AND(ISNUMBER($BW1332),ISNUMBER($BX1332)),MIN(1,MAX(0,($BX1332-2019+1)/($BX1332-$BW1332+1))),"")</f>
        <v>0</v>
      </c>
      <c r="AA1332" s="0" t="n">
        <f aca="false">IF(ISNUMBER($BX1332),IF($BX1332&gt;=2017,1,0),"")</f>
        <v>1</v>
      </c>
      <c r="AB1332" s="0" t="n">
        <f aca="false">IF(ISNUMBER($BX1332),IF($BX1332&gt;=2018,1,0),"")</f>
        <v>1</v>
      </c>
      <c r="AC1332" s="0" t="n">
        <f aca="false">IF(ISNUMBER($BX1332),IF($BX1332&gt;=2019,1,0),"")</f>
        <v>0</v>
      </c>
      <c r="AD1332" s="0" t="n">
        <f aca="false">IF($L1332&lt;&gt;"",IF($L1332&gt;2013,1,0),"")</f>
        <v>1</v>
      </c>
      <c r="AE1332" s="0" t="n">
        <f aca="false">IF($L1332&lt;&gt;"",1+IF($L1332&gt;2011,1,0)+IF($L1332&gt;2014,1,0),"")</f>
        <v>2</v>
      </c>
      <c r="AF1332" s="0" t="s">
        <v>761</v>
      </c>
      <c r="AG1332" s="0" t="s">
        <v>436</v>
      </c>
      <c r="AH1332" s="0" t="s">
        <v>89</v>
      </c>
      <c r="AI1332" s="0" t="s">
        <v>497</v>
      </c>
      <c r="AJ1332" s="0" t="s">
        <v>497</v>
      </c>
      <c r="AK1332" s="0" t="str">
        <f aca="false">IF(AND($CF1332&lt;&gt;"",IFERROR(INDEX(subsample_country_map!$B:$B,MATCH($CF1332,subsample_country_map!$A:$A,0)),"")&lt;&gt;""),INDEX(subsample_country_map!$B:$B,MATCH($CF1332,subsample_country_map!$A:$A,0)),INDEX(lookup!$AA:$AA,MATCH($A1332,lookup!$A:$A,0)))</f>
        <v>1_US</v>
      </c>
      <c r="AL1332" s="0" t="str">
        <f aca="false">IF(AND($CF1332&lt;&gt;"",IFERROR(INDEX(subsample_country_map!$C:$C,MATCH($CF1332,subsample_country_map!$A:$A,0)),"")&lt;&gt;""),INDEX(subsample_country_map!$C:$C,MATCH($CF1332,subsample_country_map!$A:$A,0)),INDEX(lookup!$AB:$AB,MATCH($A1332,lookup!$A:$A,0)))</f>
        <v>1_developed</v>
      </c>
      <c r="AM1332" s="0" t="str">
        <f aca="false">IF(AND($CF1332&lt;&gt;"",IFERROR(INDEX(subsample_country_map!$D:$D,MATCH($CF1332,subsample_country_map!$A:$A,0)),"")&lt;&gt;""),INDEX(subsample_country_map!$D:$D,MATCH($CF1332,subsample_country_map!$A:$A,0)),INDEX(lookup!$AC:$AC,MATCH($A1332,lookup!$A:$A,0)))</f>
        <v>1_western</v>
      </c>
      <c r="AN1332" s="0" t="str">
        <f aca="false">IF(AND($CF1332&lt;&gt;"",IFERROR(INDEX(subsample_country_map!$E:$E,MATCH($CF1332,subsample_country_map!$A:$A,0)),"")&lt;&gt;""),INDEX(subsample_country_map!$E:$E,MATCH($CF1332,subsample_country_map!$A:$A,0)),INDEX(lookup!$AD:$AD,MATCH($A1332,lookup!$A:$A,0)))</f>
        <v>1_common law</v>
      </c>
      <c r="AO1332" s="0" t="str">
        <f aca="false">INDEX(lookup!$Y:$Y,MATCH($A1332,lookup!$A:$A,0))</f>
        <v>0_published</v>
      </c>
      <c r="AP1332" s="0" t="str">
        <f aca="false">INDEX(lookup!$Z:$Z,MATCH($A1332,lookup!$A:$A,0))</f>
        <v>1_VHB high</v>
      </c>
      <c r="AQ1332" s="0" t="str">
        <f aca="false">INDEX(lookup!$W:$W,MATCH($A1332,lookup!$A:$A,0))</f>
        <v>1_fin/acc/econ</v>
      </c>
      <c r="AS1332" s="0" t="s">
        <v>91</v>
      </c>
      <c r="AT1332" s="0" t="s">
        <v>111</v>
      </c>
      <c r="AU1332" s="0" t="s">
        <v>93</v>
      </c>
      <c r="AV1332" s="0" t="s">
        <v>4838</v>
      </c>
      <c r="AW1332" s="0" t="s">
        <v>4839</v>
      </c>
      <c r="BA1332" s="0" t="n">
        <v>39224</v>
      </c>
      <c r="BB1332" s="0" t="s">
        <v>4789</v>
      </c>
      <c r="BC1332" s="0" t="s">
        <v>4790</v>
      </c>
      <c r="BD1332" s="0" t="s">
        <v>33</v>
      </c>
      <c r="BE1332" s="0" t="s">
        <v>98</v>
      </c>
      <c r="BI1332" s="0" t="s">
        <v>189</v>
      </c>
      <c r="BJ1332" s="0" t="s">
        <v>4791</v>
      </c>
      <c r="BK1332" s="0" t="s">
        <v>504</v>
      </c>
      <c r="BL1332" s="0" t="s">
        <v>4840</v>
      </c>
      <c r="BM1332" s="0" t="s">
        <v>4841</v>
      </c>
      <c r="BN1332" s="0" t="s">
        <v>4794</v>
      </c>
      <c r="BO1332" s="0" t="s">
        <v>769</v>
      </c>
      <c r="BP1332" s="0" t="s">
        <v>4788</v>
      </c>
      <c r="BQ1332" s="0" t="s">
        <v>127</v>
      </c>
      <c r="BT1332" s="0" t="n">
        <v>0</v>
      </c>
      <c r="BU1332" s="0" t="s">
        <v>4795</v>
      </c>
      <c r="BW1332" s="0" t="n">
        <v>2010</v>
      </c>
      <c r="BX1332" s="0" t="n">
        <v>2018</v>
      </c>
      <c r="BY1332" s="0" t="s">
        <v>912</v>
      </c>
      <c r="BZ1332" s="0" t="n">
        <v>2014</v>
      </c>
      <c r="CA1332" s="0" t="n">
        <v>0.333333333333333</v>
      </c>
      <c r="CB1332" s="0" t="n">
        <v>0</v>
      </c>
      <c r="CC1332" s="0" t="n">
        <v>1</v>
      </c>
      <c r="CD1332" s="0" t="n">
        <v>0.000486439947225699</v>
      </c>
      <c r="CE1332" s="0" t="n">
        <v>1</v>
      </c>
    </row>
    <row r="1333" customFormat="false" ht="15" hidden="false" customHeight="false" outlineLevel="0" collapsed="false">
      <c r="A1333" s="0" t="s">
        <v>4788</v>
      </c>
      <c r="B1333" s="0" t="n">
        <v>2638</v>
      </c>
      <c r="C1333" s="0" t="n">
        <v>-0.000292808451161107</v>
      </c>
      <c r="D1333" s="0" t="n">
        <v>26802</v>
      </c>
      <c r="E1333" s="0" t="n">
        <f aca="false">IF(ISNUMBER($BA1333),$BA1333,IF(AND(ISNUMBER($D1333),ISNUMBER($BW1333),ISNUMBER($BX1333)),$D1333*($BX1333-$BW1333+1),""))</f>
        <v>26802</v>
      </c>
      <c r="H1333" s="0" t="s">
        <v>118</v>
      </c>
      <c r="I1333" s="0" t="s">
        <v>344</v>
      </c>
      <c r="J1333" s="0" t="n">
        <f aca="false">IF($BW1333&lt;&gt;"",$BW1333,"")</f>
        <v>2010</v>
      </c>
      <c r="K1333" s="0" t="n">
        <f aca="false">IF($BX1333&lt;&gt;"",$BX1333,"")</f>
        <v>2018</v>
      </c>
      <c r="L1333" s="0" t="n">
        <f aca="false">IF(AND(ISNUMBER($BW1333),ISNUMBER($BX1333)),($BW1333+$BX1333)/2,"")</f>
        <v>2014</v>
      </c>
      <c r="M1333" s="0" t="n">
        <f aca="false">IF($L1333&lt;&gt;"",$L1333,"")</f>
        <v>2014</v>
      </c>
      <c r="N1333" s="0" t="n">
        <f aca="false">IF(AND(ISNUMBER($BW1333),ISNUMBER($BX1333)),MIN(1,MAX(0,($BX1333-2016+1)/($BX1333-$BW1333+1))),"")</f>
        <v>0.333333333333333</v>
      </c>
      <c r="O1333" s="0" t="n">
        <f aca="false">IF(AND(ISNUMBER($BW1333),ISNUMBER($BX1333)),MIN(1,MAX(0,($BX1333-2017+1)/($BX1333-$BW1333+1))),"")</f>
        <v>0.222222222222222</v>
      </c>
      <c r="P1333" s="0" t="n">
        <f aca="false">IF(AND(ISNUMBER($BW1333),ISNUMBER($BX1333)),MIN(1,MAX(0,($BX1333-2018+1)/($BX1333-$BW1333+1))),"")</f>
        <v>0.111111111111111</v>
      </c>
      <c r="Q1333" s="0" t="n">
        <f aca="false">IF(AND(ISNUMBER($BW1333),ISNUMBER($BX1333)),MIN(1,MAX(0,($BX1333-2019+1)/($BX1333-$BW1333+1))),"")</f>
        <v>0</v>
      </c>
      <c r="R1333" s="0" t="n">
        <f aca="false">IF(AND(ISNUMBER($BW1333),ISNUMBER($BX1333)),MIN(1,MAX(0,($BX1333-2016+1)/($BX1333-$BW1333+1))),"")</f>
        <v>0.333333333333333</v>
      </c>
      <c r="S1333" s="0" t="n">
        <f aca="false">IF($L1333&lt;&gt;"",IF($L1333&gt;=2015.5,1,0),"")</f>
        <v>0</v>
      </c>
      <c r="T1333" s="0" t="n">
        <f aca="false">IF($L1333&lt;&gt;"",IF($L1333&gt;=2016,1,0),"")</f>
        <v>0</v>
      </c>
      <c r="U1333" s="0" t="n">
        <f aca="false">IF(ISNUMBER($BX1333),IF($BX1333&gt;=2016,1,0),"")</f>
        <v>1</v>
      </c>
      <c r="V1333" s="0" t="n">
        <f aca="false">IF(ISNUMBER($BW1333),IF($BW1333&gt;=2016,1,0),"")</f>
        <v>0</v>
      </c>
      <c r="W1333" s="0" t="str">
        <f aca="false">IF(AND(ISNUMBER($BW1333),ISNUMBER($BX1333)),IF($BW1333&gt;=2016,"post-only",IF($BX1333&lt;2016,"pre-only","mixed")),"")</f>
        <v>mixed</v>
      </c>
      <c r="X1333" s="0" t="n">
        <f aca="false">IF(AND(ISNUMBER($BW1333),ISNUMBER($BX1333)),MIN(1,MAX(0,($BX1333-2017+1)/($BX1333-$BW1333+1))),"")</f>
        <v>0.222222222222222</v>
      </c>
      <c r="Y1333" s="0" t="n">
        <f aca="false">IF(AND(ISNUMBER($BW1333),ISNUMBER($BX1333)),MIN(1,MAX(0,($BX1333-2018+1)/($BX1333-$BW1333+1))),"")</f>
        <v>0.111111111111111</v>
      </c>
      <c r="Z1333" s="0" t="n">
        <f aca="false">IF(AND(ISNUMBER($BW1333),ISNUMBER($BX1333)),MIN(1,MAX(0,($BX1333-2019+1)/($BX1333-$BW1333+1))),"")</f>
        <v>0</v>
      </c>
      <c r="AA1333" s="0" t="n">
        <f aca="false">IF(ISNUMBER($BX1333),IF($BX1333&gt;=2017,1,0),"")</f>
        <v>1</v>
      </c>
      <c r="AB1333" s="0" t="n">
        <f aca="false">IF(ISNUMBER($BX1333),IF($BX1333&gt;=2018,1,0),"")</f>
        <v>1</v>
      </c>
      <c r="AC1333" s="0" t="n">
        <f aca="false">IF(ISNUMBER($BX1333),IF($BX1333&gt;=2019,1,0),"")</f>
        <v>0</v>
      </c>
      <c r="AD1333" s="0" t="n">
        <f aca="false">IF($L1333&lt;&gt;"",IF($L1333&gt;2013,1,0),"")</f>
        <v>1</v>
      </c>
      <c r="AE1333" s="0" t="n">
        <f aca="false">IF($L1333&lt;&gt;"",1+IF($L1333&gt;2011,1,0)+IF($L1333&gt;2014,1,0),"")</f>
        <v>2</v>
      </c>
      <c r="AF1333" s="0" t="s">
        <v>761</v>
      </c>
      <c r="AG1333" s="0" t="s">
        <v>436</v>
      </c>
      <c r="AH1333" s="0" t="s">
        <v>89</v>
      </c>
      <c r="AI1333" s="0" t="s">
        <v>497</v>
      </c>
      <c r="AJ1333" s="0" t="s">
        <v>497</v>
      </c>
      <c r="AK1333" s="0" t="str">
        <f aca="false">IF(AND($CF1333&lt;&gt;"",IFERROR(INDEX(subsample_country_map!$B:$B,MATCH($CF1333,subsample_country_map!$A:$A,0)),"")&lt;&gt;""),INDEX(subsample_country_map!$B:$B,MATCH($CF1333,subsample_country_map!$A:$A,0)),INDEX(lookup!$AA:$AA,MATCH($A1333,lookup!$A:$A,0)))</f>
        <v>1_US</v>
      </c>
      <c r="AL1333" s="0" t="str">
        <f aca="false">IF(AND($CF1333&lt;&gt;"",IFERROR(INDEX(subsample_country_map!$C:$C,MATCH($CF1333,subsample_country_map!$A:$A,0)),"")&lt;&gt;""),INDEX(subsample_country_map!$C:$C,MATCH($CF1333,subsample_country_map!$A:$A,0)),INDEX(lookup!$AB:$AB,MATCH($A1333,lookup!$A:$A,0)))</f>
        <v>1_developed</v>
      </c>
      <c r="AM1333" s="0" t="str">
        <f aca="false">IF(AND($CF1333&lt;&gt;"",IFERROR(INDEX(subsample_country_map!$D:$D,MATCH($CF1333,subsample_country_map!$A:$A,0)),"")&lt;&gt;""),INDEX(subsample_country_map!$D:$D,MATCH($CF1333,subsample_country_map!$A:$A,0)),INDEX(lookup!$AC:$AC,MATCH($A1333,lookup!$A:$A,0)))</f>
        <v>1_western</v>
      </c>
      <c r="AN1333" s="0" t="str">
        <f aca="false">IF(AND($CF1333&lt;&gt;"",IFERROR(INDEX(subsample_country_map!$E:$E,MATCH($CF1333,subsample_country_map!$A:$A,0)),"")&lt;&gt;""),INDEX(subsample_country_map!$E:$E,MATCH($CF1333,subsample_country_map!$A:$A,0)),INDEX(lookup!$AD:$AD,MATCH($A1333,lookup!$A:$A,0)))</f>
        <v>1_common law</v>
      </c>
      <c r="AO1333" s="0" t="str">
        <f aca="false">INDEX(lookup!$Y:$Y,MATCH($A1333,lookup!$A:$A,0))</f>
        <v>0_published</v>
      </c>
      <c r="AP1333" s="0" t="str">
        <f aca="false">INDEX(lookup!$Z:$Z,MATCH($A1333,lookup!$A:$A,0))</f>
        <v>1_VHB high</v>
      </c>
      <c r="AQ1333" s="0" t="str">
        <f aca="false">INDEX(lookup!$W:$W,MATCH($A1333,lookup!$A:$A,0))</f>
        <v>1_fin/acc/econ</v>
      </c>
      <c r="AS1333" s="0" t="s">
        <v>91</v>
      </c>
      <c r="AT1333" s="0" t="s">
        <v>111</v>
      </c>
      <c r="AU1333" s="0" t="s">
        <v>93</v>
      </c>
      <c r="AV1333" s="0" t="s">
        <v>4842</v>
      </c>
      <c r="AW1333" s="0" t="s">
        <v>4843</v>
      </c>
      <c r="BA1333" s="0" t="n">
        <v>26802</v>
      </c>
      <c r="BB1333" s="0" t="s">
        <v>4789</v>
      </c>
      <c r="BC1333" s="0" t="s">
        <v>4790</v>
      </c>
      <c r="BD1333" s="0" t="s">
        <v>33</v>
      </c>
      <c r="BE1333" s="0" t="s">
        <v>33</v>
      </c>
      <c r="BF1333" s="0" t="s">
        <v>4801</v>
      </c>
      <c r="BI1333" s="0" t="s">
        <v>189</v>
      </c>
      <c r="BJ1333" s="0" t="s">
        <v>4818</v>
      </c>
      <c r="BK1333" s="0" t="s">
        <v>504</v>
      </c>
      <c r="BL1333" s="0" t="s">
        <v>4844</v>
      </c>
      <c r="BM1333" s="0" t="s">
        <v>4837</v>
      </c>
      <c r="BN1333" s="0" t="s">
        <v>4794</v>
      </c>
      <c r="BO1333" s="0" t="s">
        <v>769</v>
      </c>
      <c r="BP1333" s="0" t="s">
        <v>4788</v>
      </c>
      <c r="BQ1333" s="0" t="s">
        <v>127</v>
      </c>
      <c r="BT1333" s="0" t="n">
        <v>0</v>
      </c>
      <c r="BU1333" s="0" t="s">
        <v>4795</v>
      </c>
      <c r="BW1333" s="0" t="n">
        <v>2010</v>
      </c>
      <c r="BX1333" s="0" t="n">
        <v>2018</v>
      </c>
      <c r="BY1333" s="0" t="s">
        <v>912</v>
      </c>
      <c r="BZ1333" s="0" t="n">
        <v>2014</v>
      </c>
      <c r="CA1333" s="0" t="n">
        <v>0.333333333333333</v>
      </c>
      <c r="CB1333" s="0" t="n">
        <v>0</v>
      </c>
      <c r="CC1333" s="0" t="n">
        <v>1</v>
      </c>
      <c r="CD1333" s="0" t="n">
        <v>-0.00029280845952926</v>
      </c>
      <c r="CE1333" s="0" t="n">
        <v>1</v>
      </c>
    </row>
    <row r="1334" customFormat="false" ht="15" hidden="false" customHeight="false" outlineLevel="0" collapsed="false">
      <c r="A1334" s="0" t="s">
        <v>4788</v>
      </c>
      <c r="B1334" s="0" t="n">
        <v>2639</v>
      </c>
      <c r="C1334" s="0" t="n">
        <v>0.0042835780785448</v>
      </c>
      <c r="D1334" s="0" t="n">
        <v>26802</v>
      </c>
      <c r="E1334" s="0" t="n">
        <f aca="false">IF(ISNUMBER($BA1334),$BA1334,IF(AND(ISNUMBER($D1334),ISNUMBER($BW1334),ISNUMBER($BX1334)),$D1334*($BX1334-$BW1334+1),""))</f>
        <v>26802</v>
      </c>
      <c r="H1334" s="0" t="s">
        <v>118</v>
      </c>
      <c r="I1334" s="0" t="s">
        <v>344</v>
      </c>
      <c r="J1334" s="0" t="n">
        <f aca="false">IF($BW1334&lt;&gt;"",$BW1334,"")</f>
        <v>2010</v>
      </c>
      <c r="K1334" s="0" t="n">
        <f aca="false">IF($BX1334&lt;&gt;"",$BX1334,"")</f>
        <v>2018</v>
      </c>
      <c r="L1334" s="0" t="n">
        <f aca="false">IF(AND(ISNUMBER($BW1334),ISNUMBER($BX1334)),($BW1334+$BX1334)/2,"")</f>
        <v>2014</v>
      </c>
      <c r="M1334" s="0" t="n">
        <f aca="false">IF($L1334&lt;&gt;"",$L1334,"")</f>
        <v>2014</v>
      </c>
      <c r="N1334" s="0" t="n">
        <f aca="false">IF(AND(ISNUMBER($BW1334),ISNUMBER($BX1334)),MIN(1,MAX(0,($BX1334-2016+1)/($BX1334-$BW1334+1))),"")</f>
        <v>0.333333333333333</v>
      </c>
      <c r="O1334" s="0" t="n">
        <f aca="false">IF(AND(ISNUMBER($BW1334),ISNUMBER($BX1334)),MIN(1,MAX(0,($BX1334-2017+1)/($BX1334-$BW1334+1))),"")</f>
        <v>0.222222222222222</v>
      </c>
      <c r="P1334" s="0" t="n">
        <f aca="false">IF(AND(ISNUMBER($BW1334),ISNUMBER($BX1334)),MIN(1,MAX(0,($BX1334-2018+1)/($BX1334-$BW1334+1))),"")</f>
        <v>0.111111111111111</v>
      </c>
      <c r="Q1334" s="0" t="n">
        <f aca="false">IF(AND(ISNUMBER($BW1334),ISNUMBER($BX1334)),MIN(1,MAX(0,($BX1334-2019+1)/($BX1334-$BW1334+1))),"")</f>
        <v>0</v>
      </c>
      <c r="R1334" s="0" t="n">
        <f aca="false">IF(AND(ISNUMBER($BW1334),ISNUMBER($BX1334)),MIN(1,MAX(0,($BX1334-2016+1)/($BX1334-$BW1334+1))),"")</f>
        <v>0.333333333333333</v>
      </c>
      <c r="S1334" s="0" t="n">
        <f aca="false">IF($L1334&lt;&gt;"",IF($L1334&gt;=2015.5,1,0),"")</f>
        <v>0</v>
      </c>
      <c r="T1334" s="0" t="n">
        <f aca="false">IF($L1334&lt;&gt;"",IF($L1334&gt;=2016,1,0),"")</f>
        <v>0</v>
      </c>
      <c r="U1334" s="0" t="n">
        <f aca="false">IF(ISNUMBER($BX1334),IF($BX1334&gt;=2016,1,0),"")</f>
        <v>1</v>
      </c>
      <c r="V1334" s="0" t="n">
        <f aca="false">IF(ISNUMBER($BW1334),IF($BW1334&gt;=2016,1,0),"")</f>
        <v>0</v>
      </c>
      <c r="W1334" s="0" t="str">
        <f aca="false">IF(AND(ISNUMBER($BW1334),ISNUMBER($BX1334)),IF($BW1334&gt;=2016,"post-only",IF($BX1334&lt;2016,"pre-only","mixed")),"")</f>
        <v>mixed</v>
      </c>
      <c r="X1334" s="0" t="n">
        <f aca="false">IF(AND(ISNUMBER($BW1334),ISNUMBER($BX1334)),MIN(1,MAX(0,($BX1334-2017+1)/($BX1334-$BW1334+1))),"")</f>
        <v>0.222222222222222</v>
      </c>
      <c r="Y1334" s="0" t="n">
        <f aca="false">IF(AND(ISNUMBER($BW1334),ISNUMBER($BX1334)),MIN(1,MAX(0,($BX1334-2018+1)/($BX1334-$BW1334+1))),"")</f>
        <v>0.111111111111111</v>
      </c>
      <c r="Z1334" s="0" t="n">
        <f aca="false">IF(AND(ISNUMBER($BW1334),ISNUMBER($BX1334)),MIN(1,MAX(0,($BX1334-2019+1)/($BX1334-$BW1334+1))),"")</f>
        <v>0</v>
      </c>
      <c r="AA1334" s="0" t="n">
        <f aca="false">IF(ISNUMBER($BX1334),IF($BX1334&gt;=2017,1,0),"")</f>
        <v>1</v>
      </c>
      <c r="AB1334" s="0" t="n">
        <f aca="false">IF(ISNUMBER($BX1334),IF($BX1334&gt;=2018,1,0),"")</f>
        <v>1</v>
      </c>
      <c r="AC1334" s="0" t="n">
        <f aca="false">IF(ISNUMBER($BX1334),IF($BX1334&gt;=2019,1,0),"")</f>
        <v>0</v>
      </c>
      <c r="AD1334" s="0" t="n">
        <f aca="false">IF($L1334&lt;&gt;"",IF($L1334&gt;2013,1,0),"")</f>
        <v>1</v>
      </c>
      <c r="AE1334" s="0" t="n">
        <f aca="false">IF($L1334&lt;&gt;"",1+IF($L1334&gt;2011,1,0)+IF($L1334&gt;2014,1,0),"")</f>
        <v>2</v>
      </c>
      <c r="AF1334" s="0" t="s">
        <v>761</v>
      </c>
      <c r="AG1334" s="0" t="s">
        <v>436</v>
      </c>
      <c r="AH1334" s="0" t="s">
        <v>89</v>
      </c>
      <c r="AI1334" s="0" t="s">
        <v>497</v>
      </c>
      <c r="AJ1334" s="0" t="s">
        <v>497</v>
      </c>
      <c r="AK1334" s="0" t="str">
        <f aca="false">IF(AND($CF1334&lt;&gt;"",IFERROR(INDEX(subsample_country_map!$B:$B,MATCH($CF1334,subsample_country_map!$A:$A,0)),"")&lt;&gt;""),INDEX(subsample_country_map!$B:$B,MATCH($CF1334,subsample_country_map!$A:$A,0)),INDEX(lookup!$AA:$AA,MATCH($A1334,lookup!$A:$A,0)))</f>
        <v>1_US</v>
      </c>
      <c r="AL1334" s="0" t="str">
        <f aca="false">IF(AND($CF1334&lt;&gt;"",IFERROR(INDEX(subsample_country_map!$C:$C,MATCH($CF1334,subsample_country_map!$A:$A,0)),"")&lt;&gt;""),INDEX(subsample_country_map!$C:$C,MATCH($CF1334,subsample_country_map!$A:$A,0)),INDEX(lookup!$AB:$AB,MATCH($A1334,lookup!$A:$A,0)))</f>
        <v>1_developed</v>
      </c>
      <c r="AM1334" s="0" t="str">
        <f aca="false">IF(AND($CF1334&lt;&gt;"",IFERROR(INDEX(subsample_country_map!$D:$D,MATCH($CF1334,subsample_country_map!$A:$A,0)),"")&lt;&gt;""),INDEX(subsample_country_map!$D:$D,MATCH($CF1334,subsample_country_map!$A:$A,0)),INDEX(lookup!$AC:$AC,MATCH($A1334,lookup!$A:$A,0)))</f>
        <v>1_western</v>
      </c>
      <c r="AN1334" s="0" t="str">
        <f aca="false">IF(AND($CF1334&lt;&gt;"",IFERROR(INDEX(subsample_country_map!$E:$E,MATCH($CF1334,subsample_country_map!$A:$A,0)),"")&lt;&gt;""),INDEX(subsample_country_map!$E:$E,MATCH($CF1334,subsample_country_map!$A:$A,0)),INDEX(lookup!$AD:$AD,MATCH($A1334,lookup!$A:$A,0)))</f>
        <v>1_common law</v>
      </c>
      <c r="AO1334" s="0" t="str">
        <f aca="false">INDEX(lookup!$Y:$Y,MATCH($A1334,lookup!$A:$A,0))</f>
        <v>0_published</v>
      </c>
      <c r="AP1334" s="0" t="str">
        <f aca="false">INDEX(lookup!$Z:$Z,MATCH($A1334,lookup!$A:$A,0))</f>
        <v>1_VHB high</v>
      </c>
      <c r="AQ1334" s="0" t="str">
        <f aca="false">INDEX(lookup!$W:$W,MATCH($A1334,lookup!$A:$A,0))</f>
        <v>1_fin/acc/econ</v>
      </c>
      <c r="AS1334" s="0" t="s">
        <v>91</v>
      </c>
      <c r="AT1334" s="0" t="s">
        <v>111</v>
      </c>
      <c r="AU1334" s="0" t="s">
        <v>93</v>
      </c>
      <c r="AV1334" s="0" t="s">
        <v>4845</v>
      </c>
      <c r="AW1334" s="0" t="s">
        <v>4846</v>
      </c>
      <c r="BA1334" s="0" t="n">
        <v>26802</v>
      </c>
      <c r="BB1334" s="0" t="s">
        <v>4789</v>
      </c>
      <c r="BC1334" s="0" t="s">
        <v>4790</v>
      </c>
      <c r="BD1334" s="0" t="s">
        <v>33</v>
      </c>
      <c r="BE1334" s="0" t="s">
        <v>33</v>
      </c>
      <c r="BF1334" s="0" t="s">
        <v>4801</v>
      </c>
      <c r="BI1334" s="0" t="s">
        <v>189</v>
      </c>
      <c r="BJ1334" s="0" t="s">
        <v>4818</v>
      </c>
      <c r="BK1334" s="0" t="s">
        <v>504</v>
      </c>
      <c r="BL1334" s="0" t="s">
        <v>4847</v>
      </c>
      <c r="BM1334" s="0" t="s">
        <v>4841</v>
      </c>
      <c r="BN1334" s="0" t="s">
        <v>4794</v>
      </c>
      <c r="BO1334" s="0" t="s">
        <v>769</v>
      </c>
      <c r="BP1334" s="0" t="s">
        <v>4788</v>
      </c>
      <c r="BQ1334" s="0" t="s">
        <v>127</v>
      </c>
      <c r="BT1334" s="0" t="n">
        <v>0</v>
      </c>
      <c r="BU1334" s="0" t="s">
        <v>4795</v>
      </c>
      <c r="BW1334" s="0" t="n">
        <v>2010</v>
      </c>
      <c r="BX1334" s="0" t="n">
        <v>2018</v>
      </c>
      <c r="BY1334" s="0" t="s">
        <v>912</v>
      </c>
      <c r="BZ1334" s="0" t="n">
        <v>2014</v>
      </c>
      <c r="CA1334" s="0" t="n">
        <v>0.333333333333333</v>
      </c>
      <c r="CB1334" s="0" t="n">
        <v>0</v>
      </c>
      <c r="CC1334" s="0" t="n">
        <v>1</v>
      </c>
      <c r="CD1334" s="0" t="n">
        <v>0.0042836042786834</v>
      </c>
      <c r="CE1334" s="0" t="n">
        <v>1</v>
      </c>
    </row>
    <row r="1335" customFormat="false" ht="15" hidden="false" customHeight="false" outlineLevel="0" collapsed="false">
      <c r="A1335" s="0" t="s">
        <v>4788</v>
      </c>
      <c r="B1335" s="0" t="n">
        <v>2640</v>
      </c>
      <c r="C1335" s="0" t="n">
        <v>0.00913632068853791</v>
      </c>
      <c r="D1335" s="0" t="n">
        <v>12422</v>
      </c>
      <c r="E1335" s="0" t="n">
        <f aca="false">IF(ISNUMBER($BA1335),$BA1335,IF(AND(ISNUMBER($D1335),ISNUMBER($BW1335),ISNUMBER($BX1335)),$D1335*($BX1335-$BW1335+1),""))</f>
        <v>12422</v>
      </c>
      <c r="H1335" s="0" t="s">
        <v>118</v>
      </c>
      <c r="I1335" s="0" t="s">
        <v>344</v>
      </c>
      <c r="J1335" s="0" t="n">
        <f aca="false">IF($BW1335&lt;&gt;"",$BW1335,"")</f>
        <v>2010</v>
      </c>
      <c r="K1335" s="0" t="n">
        <f aca="false">IF($BX1335&lt;&gt;"",$BX1335,"")</f>
        <v>2018</v>
      </c>
      <c r="L1335" s="0" t="n">
        <f aca="false">IF(AND(ISNUMBER($BW1335),ISNUMBER($BX1335)),($BW1335+$BX1335)/2,"")</f>
        <v>2014</v>
      </c>
      <c r="M1335" s="0" t="n">
        <f aca="false">IF($L1335&lt;&gt;"",$L1335,"")</f>
        <v>2014</v>
      </c>
      <c r="N1335" s="0" t="n">
        <f aca="false">IF(AND(ISNUMBER($BW1335),ISNUMBER($BX1335)),MIN(1,MAX(0,($BX1335-2016+1)/($BX1335-$BW1335+1))),"")</f>
        <v>0.333333333333333</v>
      </c>
      <c r="O1335" s="0" t="n">
        <f aca="false">IF(AND(ISNUMBER($BW1335),ISNUMBER($BX1335)),MIN(1,MAX(0,($BX1335-2017+1)/($BX1335-$BW1335+1))),"")</f>
        <v>0.222222222222222</v>
      </c>
      <c r="P1335" s="0" t="n">
        <f aca="false">IF(AND(ISNUMBER($BW1335),ISNUMBER($BX1335)),MIN(1,MAX(0,($BX1335-2018+1)/($BX1335-$BW1335+1))),"")</f>
        <v>0.111111111111111</v>
      </c>
      <c r="Q1335" s="0" t="n">
        <f aca="false">IF(AND(ISNUMBER($BW1335),ISNUMBER($BX1335)),MIN(1,MAX(0,($BX1335-2019+1)/($BX1335-$BW1335+1))),"")</f>
        <v>0</v>
      </c>
      <c r="R1335" s="0" t="n">
        <f aca="false">IF(AND(ISNUMBER($BW1335),ISNUMBER($BX1335)),MIN(1,MAX(0,($BX1335-2016+1)/($BX1335-$BW1335+1))),"")</f>
        <v>0.333333333333333</v>
      </c>
      <c r="S1335" s="0" t="n">
        <f aca="false">IF($L1335&lt;&gt;"",IF($L1335&gt;=2015.5,1,0),"")</f>
        <v>0</v>
      </c>
      <c r="T1335" s="0" t="n">
        <f aca="false">IF($L1335&lt;&gt;"",IF($L1335&gt;=2016,1,0),"")</f>
        <v>0</v>
      </c>
      <c r="U1335" s="0" t="n">
        <f aca="false">IF(ISNUMBER($BX1335),IF($BX1335&gt;=2016,1,0),"")</f>
        <v>1</v>
      </c>
      <c r="V1335" s="0" t="n">
        <f aca="false">IF(ISNUMBER($BW1335),IF($BW1335&gt;=2016,1,0),"")</f>
        <v>0</v>
      </c>
      <c r="W1335" s="0" t="str">
        <f aca="false">IF(AND(ISNUMBER($BW1335),ISNUMBER($BX1335)),IF($BW1335&gt;=2016,"post-only",IF($BX1335&lt;2016,"pre-only","mixed")),"")</f>
        <v>mixed</v>
      </c>
      <c r="X1335" s="0" t="n">
        <f aca="false">IF(AND(ISNUMBER($BW1335),ISNUMBER($BX1335)),MIN(1,MAX(0,($BX1335-2017+1)/($BX1335-$BW1335+1))),"")</f>
        <v>0.222222222222222</v>
      </c>
      <c r="Y1335" s="0" t="n">
        <f aca="false">IF(AND(ISNUMBER($BW1335),ISNUMBER($BX1335)),MIN(1,MAX(0,($BX1335-2018+1)/($BX1335-$BW1335+1))),"")</f>
        <v>0.111111111111111</v>
      </c>
      <c r="Z1335" s="0" t="n">
        <f aca="false">IF(AND(ISNUMBER($BW1335),ISNUMBER($BX1335)),MIN(1,MAX(0,($BX1335-2019+1)/($BX1335-$BW1335+1))),"")</f>
        <v>0</v>
      </c>
      <c r="AA1335" s="0" t="n">
        <f aca="false">IF(ISNUMBER($BX1335),IF($BX1335&gt;=2017,1,0),"")</f>
        <v>1</v>
      </c>
      <c r="AB1335" s="0" t="n">
        <f aca="false">IF(ISNUMBER($BX1335),IF($BX1335&gt;=2018,1,0),"")</f>
        <v>1</v>
      </c>
      <c r="AC1335" s="0" t="n">
        <f aca="false">IF(ISNUMBER($BX1335),IF($BX1335&gt;=2019,1,0),"")</f>
        <v>0</v>
      </c>
      <c r="AD1335" s="0" t="n">
        <f aca="false">IF($L1335&lt;&gt;"",IF($L1335&gt;2013,1,0),"")</f>
        <v>1</v>
      </c>
      <c r="AE1335" s="0" t="n">
        <f aca="false">IF($L1335&lt;&gt;"",1+IF($L1335&gt;2011,1,0)+IF($L1335&gt;2014,1,0),"")</f>
        <v>2</v>
      </c>
      <c r="AF1335" s="0" t="s">
        <v>761</v>
      </c>
      <c r="AG1335" s="0" t="s">
        <v>436</v>
      </c>
      <c r="AH1335" s="0" t="s">
        <v>89</v>
      </c>
      <c r="AI1335" s="0" t="s">
        <v>497</v>
      </c>
      <c r="AJ1335" s="0" t="s">
        <v>497</v>
      </c>
      <c r="AK1335" s="0" t="str">
        <f aca="false">IF(AND($CF1335&lt;&gt;"",IFERROR(INDEX(subsample_country_map!$B:$B,MATCH($CF1335,subsample_country_map!$A:$A,0)),"")&lt;&gt;""),INDEX(subsample_country_map!$B:$B,MATCH($CF1335,subsample_country_map!$A:$A,0)),INDEX(lookup!$AA:$AA,MATCH($A1335,lookup!$A:$A,0)))</f>
        <v>1_US</v>
      </c>
      <c r="AL1335" s="0" t="str">
        <f aca="false">IF(AND($CF1335&lt;&gt;"",IFERROR(INDEX(subsample_country_map!$C:$C,MATCH($CF1335,subsample_country_map!$A:$A,0)),"")&lt;&gt;""),INDEX(subsample_country_map!$C:$C,MATCH($CF1335,subsample_country_map!$A:$A,0)),INDEX(lookup!$AB:$AB,MATCH($A1335,lookup!$A:$A,0)))</f>
        <v>1_developed</v>
      </c>
      <c r="AM1335" s="0" t="str">
        <f aca="false">IF(AND($CF1335&lt;&gt;"",IFERROR(INDEX(subsample_country_map!$D:$D,MATCH($CF1335,subsample_country_map!$A:$A,0)),"")&lt;&gt;""),INDEX(subsample_country_map!$D:$D,MATCH($CF1335,subsample_country_map!$A:$A,0)),INDEX(lookup!$AC:$AC,MATCH($A1335,lookup!$A:$A,0)))</f>
        <v>1_western</v>
      </c>
      <c r="AN1335" s="0" t="str">
        <f aca="false">IF(AND($CF1335&lt;&gt;"",IFERROR(INDEX(subsample_country_map!$E:$E,MATCH($CF1335,subsample_country_map!$A:$A,0)),"")&lt;&gt;""),INDEX(subsample_country_map!$E:$E,MATCH($CF1335,subsample_country_map!$A:$A,0)),INDEX(lookup!$AD:$AD,MATCH($A1335,lookup!$A:$A,0)))</f>
        <v>1_common law</v>
      </c>
      <c r="AO1335" s="0" t="str">
        <f aca="false">INDEX(lookup!$Y:$Y,MATCH($A1335,lookup!$A:$A,0))</f>
        <v>0_published</v>
      </c>
      <c r="AP1335" s="0" t="str">
        <f aca="false">INDEX(lookup!$Z:$Z,MATCH($A1335,lookup!$A:$A,0))</f>
        <v>1_VHB high</v>
      </c>
      <c r="AQ1335" s="0" t="str">
        <f aca="false">INDEX(lookup!$W:$W,MATCH($A1335,lookup!$A:$A,0))</f>
        <v>1_fin/acc/econ</v>
      </c>
      <c r="AS1335" s="0" t="s">
        <v>91</v>
      </c>
      <c r="AT1335" s="0" t="s">
        <v>111</v>
      </c>
      <c r="AU1335" s="0" t="s">
        <v>93</v>
      </c>
      <c r="AV1335" s="0" t="s">
        <v>4848</v>
      </c>
      <c r="AW1335" s="0" t="s">
        <v>4849</v>
      </c>
      <c r="BA1335" s="0" t="n">
        <v>12422</v>
      </c>
      <c r="BB1335" s="0" t="s">
        <v>4789</v>
      </c>
      <c r="BC1335" s="0" t="s">
        <v>4790</v>
      </c>
      <c r="BD1335" s="0" t="s">
        <v>33</v>
      </c>
      <c r="BE1335" s="0" t="s">
        <v>33</v>
      </c>
      <c r="BF1335" s="0" t="s">
        <v>4805</v>
      </c>
      <c r="BI1335" s="0" t="s">
        <v>189</v>
      </c>
      <c r="BJ1335" s="0" t="s">
        <v>4820</v>
      </c>
      <c r="BK1335" s="0" t="s">
        <v>504</v>
      </c>
      <c r="BL1335" s="0" t="s">
        <v>4850</v>
      </c>
      <c r="BM1335" s="0" t="s">
        <v>4837</v>
      </c>
      <c r="BN1335" s="0" t="s">
        <v>4794</v>
      </c>
      <c r="BO1335" s="0" t="s">
        <v>769</v>
      </c>
      <c r="BP1335" s="0" t="s">
        <v>4788</v>
      </c>
      <c r="BQ1335" s="0" t="s">
        <v>127</v>
      </c>
      <c r="BT1335" s="0" t="n">
        <v>0</v>
      </c>
      <c r="BU1335" s="0" t="s">
        <v>4795</v>
      </c>
      <c r="BW1335" s="0" t="n">
        <v>2010</v>
      </c>
      <c r="BX1335" s="0" t="n">
        <v>2018</v>
      </c>
      <c r="BY1335" s="0" t="s">
        <v>912</v>
      </c>
      <c r="BZ1335" s="0" t="n">
        <v>2014</v>
      </c>
      <c r="CA1335" s="0" t="n">
        <v>0.333333333333333</v>
      </c>
      <c r="CB1335" s="0" t="n">
        <v>0</v>
      </c>
      <c r="CC1335" s="0" t="n">
        <v>1</v>
      </c>
      <c r="CD1335" s="0" t="n">
        <v>0.00913657491134055</v>
      </c>
      <c r="CE1335" s="0" t="n">
        <v>1</v>
      </c>
    </row>
    <row r="1336" customFormat="false" ht="15" hidden="false" customHeight="false" outlineLevel="0" collapsed="false">
      <c r="A1336" s="0" t="s">
        <v>4788</v>
      </c>
      <c r="B1336" s="0" t="n">
        <v>2641</v>
      </c>
      <c r="C1336" s="0" t="n">
        <v>-0.00103834741748918</v>
      </c>
      <c r="D1336" s="0" t="n">
        <v>12422</v>
      </c>
      <c r="E1336" s="0" t="n">
        <f aca="false">IF(ISNUMBER($BA1336),$BA1336,IF(AND(ISNUMBER($D1336),ISNUMBER($BW1336),ISNUMBER($BX1336)),$D1336*($BX1336-$BW1336+1),""))</f>
        <v>12422</v>
      </c>
      <c r="H1336" s="0" t="s">
        <v>118</v>
      </c>
      <c r="I1336" s="0" t="s">
        <v>344</v>
      </c>
      <c r="J1336" s="0" t="n">
        <f aca="false">IF($BW1336&lt;&gt;"",$BW1336,"")</f>
        <v>2010</v>
      </c>
      <c r="K1336" s="0" t="n">
        <f aca="false">IF($BX1336&lt;&gt;"",$BX1336,"")</f>
        <v>2018</v>
      </c>
      <c r="L1336" s="0" t="n">
        <f aca="false">IF(AND(ISNUMBER($BW1336),ISNUMBER($BX1336)),($BW1336+$BX1336)/2,"")</f>
        <v>2014</v>
      </c>
      <c r="M1336" s="0" t="n">
        <f aca="false">IF($L1336&lt;&gt;"",$L1336,"")</f>
        <v>2014</v>
      </c>
      <c r="N1336" s="0" t="n">
        <f aca="false">IF(AND(ISNUMBER($BW1336),ISNUMBER($BX1336)),MIN(1,MAX(0,($BX1336-2016+1)/($BX1336-$BW1336+1))),"")</f>
        <v>0.333333333333333</v>
      </c>
      <c r="O1336" s="0" t="n">
        <f aca="false">IF(AND(ISNUMBER($BW1336),ISNUMBER($BX1336)),MIN(1,MAX(0,($BX1336-2017+1)/($BX1336-$BW1336+1))),"")</f>
        <v>0.222222222222222</v>
      </c>
      <c r="P1336" s="0" t="n">
        <f aca="false">IF(AND(ISNUMBER($BW1336),ISNUMBER($BX1336)),MIN(1,MAX(0,($BX1336-2018+1)/($BX1336-$BW1336+1))),"")</f>
        <v>0.111111111111111</v>
      </c>
      <c r="Q1336" s="0" t="n">
        <f aca="false">IF(AND(ISNUMBER($BW1336),ISNUMBER($BX1336)),MIN(1,MAX(0,($BX1336-2019+1)/($BX1336-$BW1336+1))),"")</f>
        <v>0</v>
      </c>
      <c r="R1336" s="0" t="n">
        <f aca="false">IF(AND(ISNUMBER($BW1336),ISNUMBER($BX1336)),MIN(1,MAX(0,($BX1336-2016+1)/($BX1336-$BW1336+1))),"")</f>
        <v>0.333333333333333</v>
      </c>
      <c r="S1336" s="0" t="n">
        <f aca="false">IF($L1336&lt;&gt;"",IF($L1336&gt;=2015.5,1,0),"")</f>
        <v>0</v>
      </c>
      <c r="T1336" s="0" t="n">
        <f aca="false">IF($L1336&lt;&gt;"",IF($L1336&gt;=2016,1,0),"")</f>
        <v>0</v>
      </c>
      <c r="U1336" s="0" t="n">
        <f aca="false">IF(ISNUMBER($BX1336),IF($BX1336&gt;=2016,1,0),"")</f>
        <v>1</v>
      </c>
      <c r="V1336" s="0" t="n">
        <f aca="false">IF(ISNUMBER($BW1336),IF($BW1336&gt;=2016,1,0),"")</f>
        <v>0</v>
      </c>
      <c r="W1336" s="0" t="str">
        <f aca="false">IF(AND(ISNUMBER($BW1336),ISNUMBER($BX1336)),IF($BW1336&gt;=2016,"post-only",IF($BX1336&lt;2016,"pre-only","mixed")),"")</f>
        <v>mixed</v>
      </c>
      <c r="X1336" s="0" t="n">
        <f aca="false">IF(AND(ISNUMBER($BW1336),ISNUMBER($BX1336)),MIN(1,MAX(0,($BX1336-2017+1)/($BX1336-$BW1336+1))),"")</f>
        <v>0.222222222222222</v>
      </c>
      <c r="Y1336" s="0" t="n">
        <f aca="false">IF(AND(ISNUMBER($BW1336),ISNUMBER($BX1336)),MIN(1,MAX(0,($BX1336-2018+1)/($BX1336-$BW1336+1))),"")</f>
        <v>0.111111111111111</v>
      </c>
      <c r="Z1336" s="0" t="n">
        <f aca="false">IF(AND(ISNUMBER($BW1336),ISNUMBER($BX1336)),MIN(1,MAX(0,($BX1336-2019+1)/($BX1336-$BW1336+1))),"")</f>
        <v>0</v>
      </c>
      <c r="AA1336" s="0" t="n">
        <f aca="false">IF(ISNUMBER($BX1336),IF($BX1336&gt;=2017,1,0),"")</f>
        <v>1</v>
      </c>
      <c r="AB1336" s="0" t="n">
        <f aca="false">IF(ISNUMBER($BX1336),IF($BX1336&gt;=2018,1,0),"")</f>
        <v>1</v>
      </c>
      <c r="AC1336" s="0" t="n">
        <f aca="false">IF(ISNUMBER($BX1336),IF($BX1336&gt;=2019,1,0),"")</f>
        <v>0</v>
      </c>
      <c r="AD1336" s="0" t="n">
        <f aca="false">IF($L1336&lt;&gt;"",IF($L1336&gt;2013,1,0),"")</f>
        <v>1</v>
      </c>
      <c r="AE1336" s="0" t="n">
        <f aca="false">IF($L1336&lt;&gt;"",1+IF($L1336&gt;2011,1,0)+IF($L1336&gt;2014,1,0),"")</f>
        <v>2</v>
      </c>
      <c r="AF1336" s="0" t="s">
        <v>761</v>
      </c>
      <c r="AG1336" s="0" t="s">
        <v>436</v>
      </c>
      <c r="AH1336" s="0" t="s">
        <v>89</v>
      </c>
      <c r="AI1336" s="0" t="s">
        <v>497</v>
      </c>
      <c r="AJ1336" s="0" t="s">
        <v>497</v>
      </c>
      <c r="AK1336" s="0" t="str">
        <f aca="false">IF(AND($CF1336&lt;&gt;"",IFERROR(INDEX(subsample_country_map!$B:$B,MATCH($CF1336,subsample_country_map!$A:$A,0)),"")&lt;&gt;""),INDEX(subsample_country_map!$B:$B,MATCH($CF1336,subsample_country_map!$A:$A,0)),INDEX(lookup!$AA:$AA,MATCH($A1336,lookup!$A:$A,0)))</f>
        <v>1_US</v>
      </c>
      <c r="AL1336" s="0" t="str">
        <f aca="false">IF(AND($CF1336&lt;&gt;"",IFERROR(INDEX(subsample_country_map!$C:$C,MATCH($CF1336,subsample_country_map!$A:$A,0)),"")&lt;&gt;""),INDEX(subsample_country_map!$C:$C,MATCH($CF1336,subsample_country_map!$A:$A,0)),INDEX(lookup!$AB:$AB,MATCH($A1336,lookup!$A:$A,0)))</f>
        <v>1_developed</v>
      </c>
      <c r="AM1336" s="0" t="str">
        <f aca="false">IF(AND($CF1336&lt;&gt;"",IFERROR(INDEX(subsample_country_map!$D:$D,MATCH($CF1336,subsample_country_map!$A:$A,0)),"")&lt;&gt;""),INDEX(subsample_country_map!$D:$D,MATCH($CF1336,subsample_country_map!$A:$A,0)),INDEX(lookup!$AC:$AC,MATCH($A1336,lookup!$A:$A,0)))</f>
        <v>1_western</v>
      </c>
      <c r="AN1336" s="0" t="str">
        <f aca="false">IF(AND($CF1336&lt;&gt;"",IFERROR(INDEX(subsample_country_map!$E:$E,MATCH($CF1336,subsample_country_map!$A:$A,0)),"")&lt;&gt;""),INDEX(subsample_country_map!$E:$E,MATCH($CF1336,subsample_country_map!$A:$A,0)),INDEX(lookup!$AD:$AD,MATCH($A1336,lookup!$A:$A,0)))</f>
        <v>1_common law</v>
      </c>
      <c r="AO1336" s="0" t="str">
        <f aca="false">INDEX(lookup!$Y:$Y,MATCH($A1336,lookup!$A:$A,0))</f>
        <v>0_published</v>
      </c>
      <c r="AP1336" s="0" t="str">
        <f aca="false">INDEX(lookup!$Z:$Z,MATCH($A1336,lookup!$A:$A,0))</f>
        <v>1_VHB high</v>
      </c>
      <c r="AQ1336" s="0" t="str">
        <f aca="false">INDEX(lookup!$W:$W,MATCH($A1336,lookup!$A:$A,0))</f>
        <v>1_fin/acc/econ</v>
      </c>
      <c r="AS1336" s="0" t="s">
        <v>91</v>
      </c>
      <c r="AT1336" s="0" t="s">
        <v>111</v>
      </c>
      <c r="AU1336" s="0" t="s">
        <v>93</v>
      </c>
      <c r="AV1336" s="0" t="s">
        <v>4851</v>
      </c>
      <c r="AW1336" s="0" t="s">
        <v>4852</v>
      </c>
      <c r="BA1336" s="0" t="n">
        <v>12422</v>
      </c>
      <c r="BB1336" s="0" t="s">
        <v>4789</v>
      </c>
      <c r="BC1336" s="0" t="s">
        <v>4790</v>
      </c>
      <c r="BD1336" s="0" t="s">
        <v>33</v>
      </c>
      <c r="BE1336" s="0" t="s">
        <v>33</v>
      </c>
      <c r="BF1336" s="0" t="s">
        <v>4805</v>
      </c>
      <c r="BI1336" s="0" t="s">
        <v>189</v>
      </c>
      <c r="BJ1336" s="0" t="s">
        <v>4820</v>
      </c>
      <c r="BK1336" s="0" t="s">
        <v>504</v>
      </c>
      <c r="BL1336" s="0" t="s">
        <v>4853</v>
      </c>
      <c r="BM1336" s="0" t="s">
        <v>4841</v>
      </c>
      <c r="BN1336" s="0" t="s">
        <v>4794</v>
      </c>
      <c r="BO1336" s="0" t="s">
        <v>769</v>
      </c>
      <c r="BP1336" s="0" t="s">
        <v>4788</v>
      </c>
      <c r="BQ1336" s="0" t="s">
        <v>127</v>
      </c>
      <c r="BT1336" s="0" t="n">
        <v>0</v>
      </c>
      <c r="BU1336" s="0" t="s">
        <v>4795</v>
      </c>
      <c r="BW1336" s="0" t="n">
        <v>2010</v>
      </c>
      <c r="BX1336" s="0" t="n">
        <v>2018</v>
      </c>
      <c r="BY1336" s="0" t="s">
        <v>912</v>
      </c>
      <c r="BZ1336" s="0" t="n">
        <v>2014</v>
      </c>
      <c r="CA1336" s="0" t="n">
        <v>0.333333333333333</v>
      </c>
      <c r="CB1336" s="0" t="n">
        <v>0</v>
      </c>
      <c r="CC1336" s="0" t="n">
        <v>1</v>
      </c>
      <c r="CD1336" s="0" t="n">
        <v>-0.0010383477906595</v>
      </c>
      <c r="CE1336" s="0" t="n">
        <v>1</v>
      </c>
    </row>
    <row r="1337" customFormat="false" ht="15" hidden="false" customHeight="false" outlineLevel="0" collapsed="false">
      <c r="A1337" s="0" t="s">
        <v>4788</v>
      </c>
      <c r="B1337" s="0" t="n">
        <v>2642</v>
      </c>
      <c r="C1337" s="0" t="n">
        <v>-0.00179064568377904</v>
      </c>
      <c r="D1337" s="0" t="n">
        <v>39224</v>
      </c>
      <c r="E1337" s="0" t="n">
        <f aca="false">IF(ISNUMBER($BA1337),$BA1337,IF(AND(ISNUMBER($D1337),ISNUMBER($BW1337),ISNUMBER($BX1337)),$D1337*($BX1337-$BW1337+1),""))</f>
        <v>39224</v>
      </c>
      <c r="H1337" s="0" t="s">
        <v>118</v>
      </c>
      <c r="I1337" s="0" t="s">
        <v>344</v>
      </c>
      <c r="J1337" s="0" t="n">
        <f aca="false">IF($BW1337&lt;&gt;"",$BW1337,"")</f>
        <v>2010</v>
      </c>
      <c r="K1337" s="0" t="n">
        <f aca="false">IF($BX1337&lt;&gt;"",$BX1337,"")</f>
        <v>2018</v>
      </c>
      <c r="L1337" s="0" t="n">
        <f aca="false">IF(AND(ISNUMBER($BW1337),ISNUMBER($BX1337)),($BW1337+$BX1337)/2,"")</f>
        <v>2014</v>
      </c>
      <c r="M1337" s="0" t="n">
        <f aca="false">IF($L1337&lt;&gt;"",$L1337,"")</f>
        <v>2014</v>
      </c>
      <c r="N1337" s="0" t="n">
        <f aca="false">IF(AND(ISNUMBER($BW1337),ISNUMBER($BX1337)),MIN(1,MAX(0,($BX1337-2016+1)/($BX1337-$BW1337+1))),"")</f>
        <v>0.333333333333333</v>
      </c>
      <c r="O1337" s="0" t="n">
        <f aca="false">IF(AND(ISNUMBER($BW1337),ISNUMBER($BX1337)),MIN(1,MAX(0,($BX1337-2017+1)/($BX1337-$BW1337+1))),"")</f>
        <v>0.222222222222222</v>
      </c>
      <c r="P1337" s="0" t="n">
        <f aca="false">IF(AND(ISNUMBER($BW1337),ISNUMBER($BX1337)),MIN(1,MAX(0,($BX1337-2018+1)/($BX1337-$BW1337+1))),"")</f>
        <v>0.111111111111111</v>
      </c>
      <c r="Q1337" s="0" t="n">
        <f aca="false">IF(AND(ISNUMBER($BW1337),ISNUMBER($BX1337)),MIN(1,MAX(0,($BX1337-2019+1)/($BX1337-$BW1337+1))),"")</f>
        <v>0</v>
      </c>
      <c r="R1337" s="0" t="n">
        <f aca="false">IF(AND(ISNUMBER($BW1337),ISNUMBER($BX1337)),MIN(1,MAX(0,($BX1337-2016+1)/($BX1337-$BW1337+1))),"")</f>
        <v>0.333333333333333</v>
      </c>
      <c r="S1337" s="0" t="n">
        <f aca="false">IF($L1337&lt;&gt;"",IF($L1337&gt;=2015.5,1,0),"")</f>
        <v>0</v>
      </c>
      <c r="T1337" s="0" t="n">
        <f aca="false">IF($L1337&lt;&gt;"",IF($L1337&gt;=2016,1,0),"")</f>
        <v>0</v>
      </c>
      <c r="U1337" s="0" t="n">
        <f aca="false">IF(ISNUMBER($BX1337),IF($BX1337&gt;=2016,1,0),"")</f>
        <v>1</v>
      </c>
      <c r="V1337" s="0" t="n">
        <f aca="false">IF(ISNUMBER($BW1337),IF($BW1337&gt;=2016,1,0),"")</f>
        <v>0</v>
      </c>
      <c r="W1337" s="0" t="str">
        <f aca="false">IF(AND(ISNUMBER($BW1337),ISNUMBER($BX1337)),IF($BW1337&gt;=2016,"post-only",IF($BX1337&lt;2016,"pre-only","mixed")),"")</f>
        <v>mixed</v>
      </c>
      <c r="X1337" s="0" t="n">
        <f aca="false">IF(AND(ISNUMBER($BW1337),ISNUMBER($BX1337)),MIN(1,MAX(0,($BX1337-2017+1)/($BX1337-$BW1337+1))),"")</f>
        <v>0.222222222222222</v>
      </c>
      <c r="Y1337" s="0" t="n">
        <f aca="false">IF(AND(ISNUMBER($BW1337),ISNUMBER($BX1337)),MIN(1,MAX(0,($BX1337-2018+1)/($BX1337-$BW1337+1))),"")</f>
        <v>0.111111111111111</v>
      </c>
      <c r="Z1337" s="0" t="n">
        <f aca="false">IF(AND(ISNUMBER($BW1337),ISNUMBER($BX1337)),MIN(1,MAX(0,($BX1337-2019+1)/($BX1337-$BW1337+1))),"")</f>
        <v>0</v>
      </c>
      <c r="AA1337" s="0" t="n">
        <f aca="false">IF(ISNUMBER($BX1337),IF($BX1337&gt;=2017,1,0),"")</f>
        <v>1</v>
      </c>
      <c r="AB1337" s="0" t="n">
        <f aca="false">IF(ISNUMBER($BX1337),IF($BX1337&gt;=2018,1,0),"")</f>
        <v>1</v>
      </c>
      <c r="AC1337" s="0" t="n">
        <f aca="false">IF(ISNUMBER($BX1337),IF($BX1337&gt;=2019,1,0),"")</f>
        <v>0</v>
      </c>
      <c r="AD1337" s="0" t="n">
        <f aca="false">IF($L1337&lt;&gt;"",IF($L1337&gt;2013,1,0),"")</f>
        <v>1</v>
      </c>
      <c r="AE1337" s="0" t="n">
        <f aca="false">IF($L1337&lt;&gt;"",1+IF($L1337&gt;2011,1,0)+IF($L1337&gt;2014,1,0),"")</f>
        <v>2</v>
      </c>
      <c r="AF1337" s="0" t="s">
        <v>761</v>
      </c>
      <c r="AG1337" s="0" t="s">
        <v>436</v>
      </c>
      <c r="AH1337" s="0" t="s">
        <v>89</v>
      </c>
      <c r="AI1337" s="0" t="s">
        <v>497</v>
      </c>
      <c r="AJ1337" s="0" t="s">
        <v>497</v>
      </c>
      <c r="AK1337" s="0" t="str">
        <f aca="false">IF(AND($CF1337&lt;&gt;"",IFERROR(INDEX(subsample_country_map!$B:$B,MATCH($CF1337,subsample_country_map!$A:$A,0)),"")&lt;&gt;""),INDEX(subsample_country_map!$B:$B,MATCH($CF1337,subsample_country_map!$A:$A,0)),INDEX(lookup!$AA:$AA,MATCH($A1337,lookup!$A:$A,0)))</f>
        <v>1_US</v>
      </c>
      <c r="AL1337" s="0" t="str">
        <f aca="false">IF(AND($CF1337&lt;&gt;"",IFERROR(INDEX(subsample_country_map!$C:$C,MATCH($CF1337,subsample_country_map!$A:$A,0)),"")&lt;&gt;""),INDEX(subsample_country_map!$C:$C,MATCH($CF1337,subsample_country_map!$A:$A,0)),INDEX(lookup!$AB:$AB,MATCH($A1337,lookup!$A:$A,0)))</f>
        <v>1_developed</v>
      </c>
      <c r="AM1337" s="0" t="str">
        <f aca="false">IF(AND($CF1337&lt;&gt;"",IFERROR(INDEX(subsample_country_map!$D:$D,MATCH($CF1337,subsample_country_map!$A:$A,0)),"")&lt;&gt;""),INDEX(subsample_country_map!$D:$D,MATCH($CF1337,subsample_country_map!$A:$A,0)),INDEX(lookup!$AC:$AC,MATCH($A1337,lookup!$A:$A,0)))</f>
        <v>1_western</v>
      </c>
      <c r="AN1337" s="0" t="str">
        <f aca="false">IF(AND($CF1337&lt;&gt;"",IFERROR(INDEX(subsample_country_map!$E:$E,MATCH($CF1337,subsample_country_map!$A:$A,0)),"")&lt;&gt;""),INDEX(subsample_country_map!$E:$E,MATCH($CF1337,subsample_country_map!$A:$A,0)),INDEX(lookup!$AD:$AD,MATCH($A1337,lookup!$A:$A,0)))</f>
        <v>1_common law</v>
      </c>
      <c r="AO1337" s="0" t="str">
        <f aca="false">INDEX(lookup!$Y:$Y,MATCH($A1337,lookup!$A:$A,0))</f>
        <v>0_published</v>
      </c>
      <c r="AP1337" s="0" t="str">
        <f aca="false">INDEX(lookup!$Z:$Z,MATCH($A1337,lookup!$A:$A,0))</f>
        <v>1_VHB high</v>
      </c>
      <c r="AQ1337" s="0" t="str">
        <f aca="false">INDEX(lookup!$W:$W,MATCH($A1337,lookup!$A:$A,0))</f>
        <v>1_fin/acc/econ</v>
      </c>
      <c r="AS1337" s="0" t="s">
        <v>91</v>
      </c>
      <c r="AT1337" s="0" t="s">
        <v>111</v>
      </c>
      <c r="AU1337" s="0" t="s">
        <v>93</v>
      </c>
      <c r="AV1337" s="0" t="s">
        <v>4854</v>
      </c>
      <c r="AW1337" s="0" t="s">
        <v>4855</v>
      </c>
      <c r="BA1337" s="0" t="n">
        <v>39224</v>
      </c>
      <c r="BB1337" s="0" t="s">
        <v>4789</v>
      </c>
      <c r="BC1337" s="0" t="s">
        <v>4790</v>
      </c>
      <c r="BD1337" s="0" t="s">
        <v>33</v>
      </c>
      <c r="BE1337" s="0" t="s">
        <v>98</v>
      </c>
      <c r="BI1337" s="0" t="s">
        <v>208</v>
      </c>
      <c r="BJ1337" s="0" t="s">
        <v>4856</v>
      </c>
      <c r="BK1337" s="0" t="s">
        <v>558</v>
      </c>
      <c r="BL1337" s="0" t="s">
        <v>4857</v>
      </c>
      <c r="BM1337" s="0" t="s">
        <v>4800</v>
      </c>
      <c r="BN1337" s="0" t="s">
        <v>4858</v>
      </c>
      <c r="BO1337" s="0" t="s">
        <v>769</v>
      </c>
      <c r="BP1337" s="0" t="s">
        <v>4788</v>
      </c>
      <c r="BQ1337" s="0" t="s">
        <v>127</v>
      </c>
      <c r="BT1337" s="0" t="n">
        <v>0</v>
      </c>
      <c r="BU1337" s="0" t="s">
        <v>4795</v>
      </c>
      <c r="BW1337" s="0" t="n">
        <v>2010</v>
      </c>
      <c r="BX1337" s="0" t="n">
        <v>2018</v>
      </c>
      <c r="BY1337" s="0" t="s">
        <v>912</v>
      </c>
      <c r="BZ1337" s="0" t="n">
        <v>2014</v>
      </c>
      <c r="CA1337" s="0" t="n">
        <v>0.333333333333333</v>
      </c>
      <c r="CB1337" s="0" t="n">
        <v>0</v>
      </c>
      <c r="CC1337" s="0" t="n">
        <v>1</v>
      </c>
      <c r="CD1337" s="0" t="n">
        <v>-0.00179064759763197</v>
      </c>
      <c r="CE1337" s="0" t="n">
        <v>1</v>
      </c>
    </row>
    <row r="1338" customFormat="false" ht="15" hidden="false" customHeight="false" outlineLevel="0" collapsed="false">
      <c r="A1338" s="0" t="s">
        <v>4788</v>
      </c>
      <c r="B1338" s="0" t="n">
        <v>2643</v>
      </c>
      <c r="C1338" s="0" t="n">
        <v>0.00378797764588915</v>
      </c>
      <c r="D1338" s="0" t="n">
        <v>12422</v>
      </c>
      <c r="E1338" s="0" t="n">
        <f aca="false">IF(ISNUMBER($BA1338),$BA1338,IF(AND(ISNUMBER($D1338),ISNUMBER($BW1338),ISNUMBER($BX1338)),$D1338*($BX1338-$BW1338+1),""))</f>
        <v>12422</v>
      </c>
      <c r="H1338" s="0" t="s">
        <v>118</v>
      </c>
      <c r="I1338" s="0" t="s">
        <v>344</v>
      </c>
      <c r="J1338" s="0" t="n">
        <f aca="false">IF($BW1338&lt;&gt;"",$BW1338,"")</f>
        <v>2010</v>
      </c>
      <c r="K1338" s="0" t="n">
        <f aca="false">IF($BX1338&lt;&gt;"",$BX1338,"")</f>
        <v>2018</v>
      </c>
      <c r="L1338" s="0" t="n">
        <f aca="false">IF(AND(ISNUMBER($BW1338),ISNUMBER($BX1338)),($BW1338+$BX1338)/2,"")</f>
        <v>2014</v>
      </c>
      <c r="M1338" s="0" t="n">
        <f aca="false">IF($L1338&lt;&gt;"",$L1338,"")</f>
        <v>2014</v>
      </c>
      <c r="N1338" s="0" t="n">
        <f aca="false">IF(AND(ISNUMBER($BW1338),ISNUMBER($BX1338)),MIN(1,MAX(0,($BX1338-2016+1)/($BX1338-$BW1338+1))),"")</f>
        <v>0.333333333333333</v>
      </c>
      <c r="O1338" s="0" t="n">
        <f aca="false">IF(AND(ISNUMBER($BW1338),ISNUMBER($BX1338)),MIN(1,MAX(0,($BX1338-2017+1)/($BX1338-$BW1338+1))),"")</f>
        <v>0.222222222222222</v>
      </c>
      <c r="P1338" s="0" t="n">
        <f aca="false">IF(AND(ISNUMBER($BW1338),ISNUMBER($BX1338)),MIN(1,MAX(0,($BX1338-2018+1)/($BX1338-$BW1338+1))),"")</f>
        <v>0.111111111111111</v>
      </c>
      <c r="Q1338" s="0" t="n">
        <f aca="false">IF(AND(ISNUMBER($BW1338),ISNUMBER($BX1338)),MIN(1,MAX(0,($BX1338-2019+1)/($BX1338-$BW1338+1))),"")</f>
        <v>0</v>
      </c>
      <c r="R1338" s="0" t="n">
        <f aca="false">IF(AND(ISNUMBER($BW1338),ISNUMBER($BX1338)),MIN(1,MAX(0,($BX1338-2016+1)/($BX1338-$BW1338+1))),"")</f>
        <v>0.333333333333333</v>
      </c>
      <c r="S1338" s="0" t="n">
        <f aca="false">IF($L1338&lt;&gt;"",IF($L1338&gt;=2015.5,1,0),"")</f>
        <v>0</v>
      </c>
      <c r="T1338" s="0" t="n">
        <f aca="false">IF($L1338&lt;&gt;"",IF($L1338&gt;=2016,1,0),"")</f>
        <v>0</v>
      </c>
      <c r="U1338" s="0" t="n">
        <f aca="false">IF(ISNUMBER($BX1338),IF($BX1338&gt;=2016,1,0),"")</f>
        <v>1</v>
      </c>
      <c r="V1338" s="0" t="n">
        <f aca="false">IF(ISNUMBER($BW1338),IF($BW1338&gt;=2016,1,0),"")</f>
        <v>0</v>
      </c>
      <c r="W1338" s="0" t="str">
        <f aca="false">IF(AND(ISNUMBER($BW1338),ISNUMBER($BX1338)),IF($BW1338&gt;=2016,"post-only",IF($BX1338&lt;2016,"pre-only","mixed")),"")</f>
        <v>mixed</v>
      </c>
      <c r="X1338" s="0" t="n">
        <f aca="false">IF(AND(ISNUMBER($BW1338),ISNUMBER($BX1338)),MIN(1,MAX(0,($BX1338-2017+1)/($BX1338-$BW1338+1))),"")</f>
        <v>0.222222222222222</v>
      </c>
      <c r="Y1338" s="0" t="n">
        <f aca="false">IF(AND(ISNUMBER($BW1338),ISNUMBER($BX1338)),MIN(1,MAX(0,($BX1338-2018+1)/($BX1338-$BW1338+1))),"")</f>
        <v>0.111111111111111</v>
      </c>
      <c r="Z1338" s="0" t="n">
        <f aca="false">IF(AND(ISNUMBER($BW1338),ISNUMBER($BX1338)),MIN(1,MAX(0,($BX1338-2019+1)/($BX1338-$BW1338+1))),"")</f>
        <v>0</v>
      </c>
      <c r="AA1338" s="0" t="n">
        <f aca="false">IF(ISNUMBER($BX1338),IF($BX1338&gt;=2017,1,0),"")</f>
        <v>1</v>
      </c>
      <c r="AB1338" s="0" t="n">
        <f aca="false">IF(ISNUMBER($BX1338),IF($BX1338&gt;=2018,1,0),"")</f>
        <v>1</v>
      </c>
      <c r="AC1338" s="0" t="n">
        <f aca="false">IF(ISNUMBER($BX1338),IF($BX1338&gt;=2019,1,0),"")</f>
        <v>0</v>
      </c>
      <c r="AD1338" s="0" t="n">
        <f aca="false">IF($L1338&lt;&gt;"",IF($L1338&gt;2013,1,0),"")</f>
        <v>1</v>
      </c>
      <c r="AE1338" s="0" t="n">
        <f aca="false">IF($L1338&lt;&gt;"",1+IF($L1338&gt;2011,1,0)+IF($L1338&gt;2014,1,0),"")</f>
        <v>2</v>
      </c>
      <c r="AF1338" s="0" t="s">
        <v>761</v>
      </c>
      <c r="AG1338" s="0" t="s">
        <v>436</v>
      </c>
      <c r="AH1338" s="0" t="s">
        <v>89</v>
      </c>
      <c r="AI1338" s="0" t="s">
        <v>497</v>
      </c>
      <c r="AJ1338" s="0" t="s">
        <v>497</v>
      </c>
      <c r="AK1338" s="0" t="str">
        <f aca="false">IF(AND($CF1338&lt;&gt;"",IFERROR(INDEX(subsample_country_map!$B:$B,MATCH($CF1338,subsample_country_map!$A:$A,0)),"")&lt;&gt;""),INDEX(subsample_country_map!$B:$B,MATCH($CF1338,subsample_country_map!$A:$A,0)),INDEX(lookup!$AA:$AA,MATCH($A1338,lookup!$A:$A,0)))</f>
        <v>1_US</v>
      </c>
      <c r="AL1338" s="0" t="str">
        <f aca="false">IF(AND($CF1338&lt;&gt;"",IFERROR(INDEX(subsample_country_map!$C:$C,MATCH($CF1338,subsample_country_map!$A:$A,0)),"")&lt;&gt;""),INDEX(subsample_country_map!$C:$C,MATCH($CF1338,subsample_country_map!$A:$A,0)),INDEX(lookup!$AB:$AB,MATCH($A1338,lookup!$A:$A,0)))</f>
        <v>1_developed</v>
      </c>
      <c r="AM1338" s="0" t="str">
        <f aca="false">IF(AND($CF1338&lt;&gt;"",IFERROR(INDEX(subsample_country_map!$D:$D,MATCH($CF1338,subsample_country_map!$A:$A,0)),"")&lt;&gt;""),INDEX(subsample_country_map!$D:$D,MATCH($CF1338,subsample_country_map!$A:$A,0)),INDEX(lookup!$AC:$AC,MATCH($A1338,lookup!$A:$A,0)))</f>
        <v>1_western</v>
      </c>
      <c r="AN1338" s="0" t="str">
        <f aca="false">IF(AND($CF1338&lt;&gt;"",IFERROR(INDEX(subsample_country_map!$E:$E,MATCH($CF1338,subsample_country_map!$A:$A,0)),"")&lt;&gt;""),INDEX(subsample_country_map!$E:$E,MATCH($CF1338,subsample_country_map!$A:$A,0)),INDEX(lookup!$AD:$AD,MATCH($A1338,lookup!$A:$A,0)))</f>
        <v>1_common law</v>
      </c>
      <c r="AO1338" s="0" t="str">
        <f aca="false">INDEX(lookup!$Y:$Y,MATCH($A1338,lookup!$A:$A,0))</f>
        <v>0_published</v>
      </c>
      <c r="AP1338" s="0" t="str">
        <f aca="false">INDEX(lookup!$Z:$Z,MATCH($A1338,lookup!$A:$A,0))</f>
        <v>1_VHB high</v>
      </c>
      <c r="AQ1338" s="0" t="str">
        <f aca="false">INDEX(lookup!$W:$W,MATCH($A1338,lookup!$A:$A,0))</f>
        <v>1_fin/acc/econ</v>
      </c>
      <c r="AS1338" s="0" t="s">
        <v>91</v>
      </c>
      <c r="AT1338" s="0" t="s">
        <v>111</v>
      </c>
      <c r="AU1338" s="0" t="s">
        <v>93</v>
      </c>
      <c r="AV1338" s="0" t="s">
        <v>4859</v>
      </c>
      <c r="AW1338" s="0" t="s">
        <v>4860</v>
      </c>
      <c r="BA1338" s="0" t="n">
        <v>12422</v>
      </c>
      <c r="BB1338" s="0" t="s">
        <v>4789</v>
      </c>
      <c r="BC1338" s="0" t="s">
        <v>4790</v>
      </c>
      <c r="BD1338" s="0" t="s">
        <v>33</v>
      </c>
      <c r="BE1338" s="0" t="s">
        <v>33</v>
      </c>
      <c r="BF1338" s="0" t="s">
        <v>4805</v>
      </c>
      <c r="BI1338" s="0" t="s">
        <v>208</v>
      </c>
      <c r="BJ1338" s="0" t="s">
        <v>4861</v>
      </c>
      <c r="BK1338" s="0" t="s">
        <v>558</v>
      </c>
      <c r="BL1338" s="0" t="s">
        <v>4862</v>
      </c>
      <c r="BM1338" s="0" t="s">
        <v>4800</v>
      </c>
      <c r="BN1338" s="0" t="s">
        <v>4858</v>
      </c>
      <c r="BO1338" s="0" t="s">
        <v>769</v>
      </c>
      <c r="BP1338" s="0" t="s">
        <v>4788</v>
      </c>
      <c r="BQ1338" s="0" t="s">
        <v>127</v>
      </c>
      <c r="BT1338" s="0" t="n">
        <v>0</v>
      </c>
      <c r="BU1338" s="0" t="s">
        <v>4795</v>
      </c>
      <c r="BW1338" s="0" t="n">
        <v>2010</v>
      </c>
      <c r="BX1338" s="0" t="n">
        <v>2018</v>
      </c>
      <c r="BY1338" s="0" t="s">
        <v>912</v>
      </c>
      <c r="BZ1338" s="0" t="n">
        <v>2014</v>
      </c>
      <c r="CA1338" s="0" t="n">
        <v>0.333333333333333</v>
      </c>
      <c r="CB1338" s="0" t="n">
        <v>0</v>
      </c>
      <c r="CC1338" s="0" t="n">
        <v>1</v>
      </c>
      <c r="CD1338" s="0" t="n">
        <v>0.00378799576365766</v>
      </c>
      <c r="CE1338" s="0" t="n">
        <v>1</v>
      </c>
    </row>
    <row r="1339" customFormat="false" ht="15" hidden="false" customHeight="false" outlineLevel="0" collapsed="false">
      <c r="A1339" s="0" t="s">
        <v>4788</v>
      </c>
      <c r="B1339" s="0" t="n">
        <v>2644</v>
      </c>
      <c r="C1339" s="0" t="n">
        <v>0.00389484456303461</v>
      </c>
      <c r="D1339" s="0" t="n">
        <v>39224</v>
      </c>
      <c r="E1339" s="0" t="n">
        <f aca="false">IF(ISNUMBER($BA1339),$BA1339,IF(AND(ISNUMBER($D1339),ISNUMBER($BW1339),ISNUMBER($BX1339)),$D1339*($BX1339-$BW1339+1),""))</f>
        <v>39224</v>
      </c>
      <c r="H1339" s="0" t="s">
        <v>118</v>
      </c>
      <c r="I1339" s="0" t="s">
        <v>344</v>
      </c>
      <c r="J1339" s="0" t="n">
        <f aca="false">IF($BW1339&lt;&gt;"",$BW1339,"")</f>
        <v>2010</v>
      </c>
      <c r="K1339" s="0" t="n">
        <f aca="false">IF($BX1339&lt;&gt;"",$BX1339,"")</f>
        <v>2018</v>
      </c>
      <c r="L1339" s="0" t="n">
        <f aca="false">IF(AND(ISNUMBER($BW1339),ISNUMBER($BX1339)),($BW1339+$BX1339)/2,"")</f>
        <v>2014</v>
      </c>
      <c r="M1339" s="0" t="n">
        <f aca="false">IF($L1339&lt;&gt;"",$L1339,"")</f>
        <v>2014</v>
      </c>
      <c r="N1339" s="0" t="n">
        <f aca="false">IF(AND(ISNUMBER($BW1339),ISNUMBER($BX1339)),MIN(1,MAX(0,($BX1339-2016+1)/($BX1339-$BW1339+1))),"")</f>
        <v>0.333333333333333</v>
      </c>
      <c r="O1339" s="0" t="n">
        <f aca="false">IF(AND(ISNUMBER($BW1339),ISNUMBER($BX1339)),MIN(1,MAX(0,($BX1339-2017+1)/($BX1339-$BW1339+1))),"")</f>
        <v>0.222222222222222</v>
      </c>
      <c r="P1339" s="0" t="n">
        <f aca="false">IF(AND(ISNUMBER($BW1339),ISNUMBER($BX1339)),MIN(1,MAX(0,($BX1339-2018+1)/($BX1339-$BW1339+1))),"")</f>
        <v>0.111111111111111</v>
      </c>
      <c r="Q1339" s="0" t="n">
        <f aca="false">IF(AND(ISNUMBER($BW1339),ISNUMBER($BX1339)),MIN(1,MAX(0,($BX1339-2019+1)/($BX1339-$BW1339+1))),"")</f>
        <v>0</v>
      </c>
      <c r="R1339" s="0" t="n">
        <f aca="false">IF(AND(ISNUMBER($BW1339),ISNUMBER($BX1339)),MIN(1,MAX(0,($BX1339-2016+1)/($BX1339-$BW1339+1))),"")</f>
        <v>0.333333333333333</v>
      </c>
      <c r="S1339" s="0" t="n">
        <f aca="false">IF($L1339&lt;&gt;"",IF($L1339&gt;=2015.5,1,0),"")</f>
        <v>0</v>
      </c>
      <c r="T1339" s="0" t="n">
        <f aca="false">IF($L1339&lt;&gt;"",IF($L1339&gt;=2016,1,0),"")</f>
        <v>0</v>
      </c>
      <c r="U1339" s="0" t="n">
        <f aca="false">IF(ISNUMBER($BX1339),IF($BX1339&gt;=2016,1,0),"")</f>
        <v>1</v>
      </c>
      <c r="V1339" s="0" t="n">
        <f aca="false">IF(ISNUMBER($BW1339),IF($BW1339&gt;=2016,1,0),"")</f>
        <v>0</v>
      </c>
      <c r="W1339" s="0" t="str">
        <f aca="false">IF(AND(ISNUMBER($BW1339),ISNUMBER($BX1339)),IF($BW1339&gt;=2016,"post-only",IF($BX1339&lt;2016,"pre-only","mixed")),"")</f>
        <v>mixed</v>
      </c>
      <c r="X1339" s="0" t="n">
        <f aca="false">IF(AND(ISNUMBER($BW1339),ISNUMBER($BX1339)),MIN(1,MAX(0,($BX1339-2017+1)/($BX1339-$BW1339+1))),"")</f>
        <v>0.222222222222222</v>
      </c>
      <c r="Y1339" s="0" t="n">
        <f aca="false">IF(AND(ISNUMBER($BW1339),ISNUMBER($BX1339)),MIN(1,MAX(0,($BX1339-2018+1)/($BX1339-$BW1339+1))),"")</f>
        <v>0.111111111111111</v>
      </c>
      <c r="Z1339" s="0" t="n">
        <f aca="false">IF(AND(ISNUMBER($BW1339),ISNUMBER($BX1339)),MIN(1,MAX(0,($BX1339-2019+1)/($BX1339-$BW1339+1))),"")</f>
        <v>0</v>
      </c>
      <c r="AA1339" s="0" t="n">
        <f aca="false">IF(ISNUMBER($BX1339),IF($BX1339&gt;=2017,1,0),"")</f>
        <v>1</v>
      </c>
      <c r="AB1339" s="0" t="n">
        <f aca="false">IF(ISNUMBER($BX1339),IF($BX1339&gt;=2018,1,0),"")</f>
        <v>1</v>
      </c>
      <c r="AC1339" s="0" t="n">
        <f aca="false">IF(ISNUMBER($BX1339),IF($BX1339&gt;=2019,1,0),"")</f>
        <v>0</v>
      </c>
      <c r="AD1339" s="0" t="n">
        <f aca="false">IF($L1339&lt;&gt;"",IF($L1339&gt;2013,1,0),"")</f>
        <v>1</v>
      </c>
      <c r="AE1339" s="0" t="n">
        <f aca="false">IF($L1339&lt;&gt;"",1+IF($L1339&gt;2011,1,0)+IF($L1339&gt;2014,1,0),"")</f>
        <v>2</v>
      </c>
      <c r="AF1339" s="0" t="s">
        <v>761</v>
      </c>
      <c r="AG1339" s="0" t="s">
        <v>436</v>
      </c>
      <c r="AH1339" s="0" t="s">
        <v>89</v>
      </c>
      <c r="AI1339" s="0" t="s">
        <v>497</v>
      </c>
      <c r="AJ1339" s="0" t="s">
        <v>497</v>
      </c>
      <c r="AK1339" s="0" t="str">
        <f aca="false">IF(AND($CF1339&lt;&gt;"",IFERROR(INDEX(subsample_country_map!$B:$B,MATCH($CF1339,subsample_country_map!$A:$A,0)),"")&lt;&gt;""),INDEX(subsample_country_map!$B:$B,MATCH($CF1339,subsample_country_map!$A:$A,0)),INDEX(lookup!$AA:$AA,MATCH($A1339,lookup!$A:$A,0)))</f>
        <v>1_US</v>
      </c>
      <c r="AL1339" s="0" t="str">
        <f aca="false">IF(AND($CF1339&lt;&gt;"",IFERROR(INDEX(subsample_country_map!$C:$C,MATCH($CF1339,subsample_country_map!$A:$A,0)),"")&lt;&gt;""),INDEX(subsample_country_map!$C:$C,MATCH($CF1339,subsample_country_map!$A:$A,0)),INDEX(lookup!$AB:$AB,MATCH($A1339,lookup!$A:$A,0)))</f>
        <v>1_developed</v>
      </c>
      <c r="AM1339" s="0" t="str">
        <f aca="false">IF(AND($CF1339&lt;&gt;"",IFERROR(INDEX(subsample_country_map!$D:$D,MATCH($CF1339,subsample_country_map!$A:$A,0)),"")&lt;&gt;""),INDEX(subsample_country_map!$D:$D,MATCH($CF1339,subsample_country_map!$A:$A,0)),INDEX(lookup!$AC:$AC,MATCH($A1339,lookup!$A:$A,0)))</f>
        <v>1_western</v>
      </c>
      <c r="AN1339" s="0" t="str">
        <f aca="false">IF(AND($CF1339&lt;&gt;"",IFERROR(INDEX(subsample_country_map!$E:$E,MATCH($CF1339,subsample_country_map!$A:$A,0)),"")&lt;&gt;""),INDEX(subsample_country_map!$E:$E,MATCH($CF1339,subsample_country_map!$A:$A,0)),INDEX(lookup!$AD:$AD,MATCH($A1339,lookup!$A:$A,0)))</f>
        <v>1_common law</v>
      </c>
      <c r="AO1339" s="0" t="str">
        <f aca="false">INDEX(lookup!$Y:$Y,MATCH($A1339,lookup!$A:$A,0))</f>
        <v>0_published</v>
      </c>
      <c r="AP1339" s="0" t="str">
        <f aca="false">INDEX(lookup!$Z:$Z,MATCH($A1339,lookup!$A:$A,0))</f>
        <v>1_VHB high</v>
      </c>
      <c r="AQ1339" s="0" t="str">
        <f aca="false">INDEX(lookup!$W:$W,MATCH($A1339,lookup!$A:$A,0))</f>
        <v>1_fin/acc/econ</v>
      </c>
      <c r="AS1339" s="0" t="s">
        <v>91</v>
      </c>
      <c r="AT1339" s="0" t="s">
        <v>111</v>
      </c>
      <c r="AU1339" s="0" t="s">
        <v>93</v>
      </c>
      <c r="AV1339" s="0" t="s">
        <v>4863</v>
      </c>
      <c r="AW1339" s="0" t="s">
        <v>4864</v>
      </c>
      <c r="BA1339" s="0" t="n">
        <v>39224</v>
      </c>
      <c r="BB1339" s="0" t="s">
        <v>4789</v>
      </c>
      <c r="BC1339" s="0" t="s">
        <v>4790</v>
      </c>
      <c r="BD1339" s="0" t="s">
        <v>33</v>
      </c>
      <c r="BE1339" s="0" t="s">
        <v>98</v>
      </c>
      <c r="BI1339" s="0" t="s">
        <v>208</v>
      </c>
      <c r="BJ1339" s="0" t="s">
        <v>4865</v>
      </c>
      <c r="BK1339" s="0" t="s">
        <v>558</v>
      </c>
      <c r="BL1339" s="0" t="s">
        <v>4866</v>
      </c>
      <c r="BM1339" s="0" t="s">
        <v>4837</v>
      </c>
      <c r="BN1339" s="0" t="s">
        <v>4858</v>
      </c>
      <c r="BO1339" s="0" t="s">
        <v>769</v>
      </c>
      <c r="BP1339" s="0" t="s">
        <v>4788</v>
      </c>
      <c r="BQ1339" s="0" t="s">
        <v>127</v>
      </c>
      <c r="BT1339" s="0" t="n">
        <v>0</v>
      </c>
      <c r="BU1339" s="0" t="s">
        <v>4795</v>
      </c>
      <c r="BW1339" s="0" t="n">
        <v>2010</v>
      </c>
      <c r="BX1339" s="0" t="n">
        <v>2018</v>
      </c>
      <c r="BY1339" s="0" t="s">
        <v>912</v>
      </c>
      <c r="BZ1339" s="0" t="n">
        <v>2014</v>
      </c>
      <c r="CA1339" s="0" t="n">
        <v>0.333333333333333</v>
      </c>
      <c r="CB1339" s="0" t="n">
        <v>0</v>
      </c>
      <c r="CC1339" s="0" t="n">
        <v>1</v>
      </c>
      <c r="CD1339" s="0" t="n">
        <v>0.00389486425790329</v>
      </c>
      <c r="CE1339" s="0" t="n">
        <v>1</v>
      </c>
    </row>
    <row r="1340" customFormat="false" ht="15" hidden="false" customHeight="false" outlineLevel="0" collapsed="false">
      <c r="A1340" s="0" t="s">
        <v>4788</v>
      </c>
      <c r="B1340" s="0" t="n">
        <v>2645</v>
      </c>
      <c r="C1340" s="0" t="n">
        <v>0.0013080694034778</v>
      </c>
      <c r="D1340" s="0" t="n">
        <v>39224</v>
      </c>
      <c r="E1340" s="0" t="n">
        <f aca="false">IF(ISNUMBER($BA1340),$BA1340,IF(AND(ISNUMBER($D1340),ISNUMBER($BW1340),ISNUMBER($BX1340)),$D1340*($BX1340-$BW1340+1),""))</f>
        <v>39224</v>
      </c>
      <c r="H1340" s="0" t="s">
        <v>118</v>
      </c>
      <c r="I1340" s="0" t="s">
        <v>344</v>
      </c>
      <c r="J1340" s="0" t="n">
        <f aca="false">IF($BW1340&lt;&gt;"",$BW1340,"")</f>
        <v>2010</v>
      </c>
      <c r="K1340" s="0" t="n">
        <f aca="false">IF($BX1340&lt;&gt;"",$BX1340,"")</f>
        <v>2018</v>
      </c>
      <c r="L1340" s="0" t="n">
        <f aca="false">IF(AND(ISNUMBER($BW1340),ISNUMBER($BX1340)),($BW1340+$BX1340)/2,"")</f>
        <v>2014</v>
      </c>
      <c r="M1340" s="0" t="n">
        <f aca="false">IF($L1340&lt;&gt;"",$L1340,"")</f>
        <v>2014</v>
      </c>
      <c r="N1340" s="0" t="n">
        <f aca="false">IF(AND(ISNUMBER($BW1340),ISNUMBER($BX1340)),MIN(1,MAX(0,($BX1340-2016+1)/($BX1340-$BW1340+1))),"")</f>
        <v>0.333333333333333</v>
      </c>
      <c r="O1340" s="0" t="n">
        <f aca="false">IF(AND(ISNUMBER($BW1340),ISNUMBER($BX1340)),MIN(1,MAX(0,($BX1340-2017+1)/($BX1340-$BW1340+1))),"")</f>
        <v>0.222222222222222</v>
      </c>
      <c r="P1340" s="0" t="n">
        <f aca="false">IF(AND(ISNUMBER($BW1340),ISNUMBER($BX1340)),MIN(1,MAX(0,($BX1340-2018+1)/($BX1340-$BW1340+1))),"")</f>
        <v>0.111111111111111</v>
      </c>
      <c r="Q1340" s="0" t="n">
        <f aca="false">IF(AND(ISNUMBER($BW1340),ISNUMBER($BX1340)),MIN(1,MAX(0,($BX1340-2019+1)/($BX1340-$BW1340+1))),"")</f>
        <v>0</v>
      </c>
      <c r="R1340" s="0" t="n">
        <f aca="false">IF(AND(ISNUMBER($BW1340),ISNUMBER($BX1340)),MIN(1,MAX(0,($BX1340-2016+1)/($BX1340-$BW1340+1))),"")</f>
        <v>0.333333333333333</v>
      </c>
      <c r="S1340" s="0" t="n">
        <f aca="false">IF($L1340&lt;&gt;"",IF($L1340&gt;=2015.5,1,0),"")</f>
        <v>0</v>
      </c>
      <c r="T1340" s="0" t="n">
        <f aca="false">IF($L1340&lt;&gt;"",IF($L1340&gt;=2016,1,0),"")</f>
        <v>0</v>
      </c>
      <c r="U1340" s="0" t="n">
        <f aca="false">IF(ISNUMBER($BX1340),IF($BX1340&gt;=2016,1,0),"")</f>
        <v>1</v>
      </c>
      <c r="V1340" s="0" t="n">
        <f aca="false">IF(ISNUMBER($BW1340),IF($BW1340&gt;=2016,1,0),"")</f>
        <v>0</v>
      </c>
      <c r="W1340" s="0" t="str">
        <f aca="false">IF(AND(ISNUMBER($BW1340),ISNUMBER($BX1340)),IF($BW1340&gt;=2016,"post-only",IF($BX1340&lt;2016,"pre-only","mixed")),"")</f>
        <v>mixed</v>
      </c>
      <c r="X1340" s="0" t="n">
        <f aca="false">IF(AND(ISNUMBER($BW1340),ISNUMBER($BX1340)),MIN(1,MAX(0,($BX1340-2017+1)/($BX1340-$BW1340+1))),"")</f>
        <v>0.222222222222222</v>
      </c>
      <c r="Y1340" s="0" t="n">
        <f aca="false">IF(AND(ISNUMBER($BW1340),ISNUMBER($BX1340)),MIN(1,MAX(0,($BX1340-2018+1)/($BX1340-$BW1340+1))),"")</f>
        <v>0.111111111111111</v>
      </c>
      <c r="Z1340" s="0" t="n">
        <f aca="false">IF(AND(ISNUMBER($BW1340),ISNUMBER($BX1340)),MIN(1,MAX(0,($BX1340-2019+1)/($BX1340-$BW1340+1))),"")</f>
        <v>0</v>
      </c>
      <c r="AA1340" s="0" t="n">
        <f aca="false">IF(ISNUMBER($BX1340),IF($BX1340&gt;=2017,1,0),"")</f>
        <v>1</v>
      </c>
      <c r="AB1340" s="0" t="n">
        <f aca="false">IF(ISNUMBER($BX1340),IF($BX1340&gt;=2018,1,0),"")</f>
        <v>1</v>
      </c>
      <c r="AC1340" s="0" t="n">
        <f aca="false">IF(ISNUMBER($BX1340),IF($BX1340&gt;=2019,1,0),"")</f>
        <v>0</v>
      </c>
      <c r="AD1340" s="0" t="n">
        <f aca="false">IF($L1340&lt;&gt;"",IF($L1340&gt;2013,1,0),"")</f>
        <v>1</v>
      </c>
      <c r="AE1340" s="0" t="n">
        <f aca="false">IF($L1340&lt;&gt;"",1+IF($L1340&gt;2011,1,0)+IF($L1340&gt;2014,1,0),"")</f>
        <v>2</v>
      </c>
      <c r="AF1340" s="0" t="s">
        <v>761</v>
      </c>
      <c r="AG1340" s="0" t="s">
        <v>436</v>
      </c>
      <c r="AH1340" s="0" t="s">
        <v>89</v>
      </c>
      <c r="AI1340" s="0" t="s">
        <v>497</v>
      </c>
      <c r="AJ1340" s="0" t="s">
        <v>497</v>
      </c>
      <c r="AK1340" s="0" t="str">
        <f aca="false">IF(AND($CF1340&lt;&gt;"",IFERROR(INDEX(subsample_country_map!$B:$B,MATCH($CF1340,subsample_country_map!$A:$A,0)),"")&lt;&gt;""),INDEX(subsample_country_map!$B:$B,MATCH($CF1340,subsample_country_map!$A:$A,0)),INDEX(lookup!$AA:$AA,MATCH($A1340,lookup!$A:$A,0)))</f>
        <v>1_US</v>
      </c>
      <c r="AL1340" s="0" t="str">
        <f aca="false">IF(AND($CF1340&lt;&gt;"",IFERROR(INDEX(subsample_country_map!$C:$C,MATCH($CF1340,subsample_country_map!$A:$A,0)),"")&lt;&gt;""),INDEX(subsample_country_map!$C:$C,MATCH($CF1340,subsample_country_map!$A:$A,0)),INDEX(lookup!$AB:$AB,MATCH($A1340,lookup!$A:$A,0)))</f>
        <v>1_developed</v>
      </c>
      <c r="AM1340" s="0" t="str">
        <f aca="false">IF(AND($CF1340&lt;&gt;"",IFERROR(INDEX(subsample_country_map!$D:$D,MATCH($CF1340,subsample_country_map!$A:$A,0)),"")&lt;&gt;""),INDEX(subsample_country_map!$D:$D,MATCH($CF1340,subsample_country_map!$A:$A,0)),INDEX(lookup!$AC:$AC,MATCH($A1340,lookup!$A:$A,0)))</f>
        <v>1_western</v>
      </c>
      <c r="AN1340" s="0" t="str">
        <f aca="false">IF(AND($CF1340&lt;&gt;"",IFERROR(INDEX(subsample_country_map!$E:$E,MATCH($CF1340,subsample_country_map!$A:$A,0)),"")&lt;&gt;""),INDEX(subsample_country_map!$E:$E,MATCH($CF1340,subsample_country_map!$A:$A,0)),INDEX(lookup!$AD:$AD,MATCH($A1340,lookup!$A:$A,0)))</f>
        <v>1_common law</v>
      </c>
      <c r="AO1340" s="0" t="str">
        <f aca="false">INDEX(lookup!$Y:$Y,MATCH($A1340,lookup!$A:$A,0))</f>
        <v>0_published</v>
      </c>
      <c r="AP1340" s="0" t="str">
        <f aca="false">INDEX(lookup!$Z:$Z,MATCH($A1340,lookup!$A:$A,0))</f>
        <v>1_VHB high</v>
      </c>
      <c r="AQ1340" s="0" t="str">
        <f aca="false">INDEX(lookup!$W:$W,MATCH($A1340,lookup!$A:$A,0))</f>
        <v>1_fin/acc/econ</v>
      </c>
      <c r="AS1340" s="0" t="s">
        <v>91</v>
      </c>
      <c r="AT1340" s="0" t="s">
        <v>111</v>
      </c>
      <c r="AU1340" s="0" t="s">
        <v>93</v>
      </c>
      <c r="AV1340" s="0" t="s">
        <v>4867</v>
      </c>
      <c r="AW1340" s="0" t="s">
        <v>4868</v>
      </c>
      <c r="BA1340" s="0" t="n">
        <v>39224</v>
      </c>
      <c r="BB1340" s="0" t="s">
        <v>4789</v>
      </c>
      <c r="BC1340" s="0" t="s">
        <v>4790</v>
      </c>
      <c r="BD1340" s="0" t="s">
        <v>33</v>
      </c>
      <c r="BE1340" s="0" t="s">
        <v>98</v>
      </c>
      <c r="BI1340" s="0" t="s">
        <v>208</v>
      </c>
      <c r="BJ1340" s="0" t="s">
        <v>4865</v>
      </c>
      <c r="BK1340" s="0" t="s">
        <v>558</v>
      </c>
      <c r="BL1340" s="0" t="s">
        <v>4869</v>
      </c>
      <c r="BM1340" s="0" t="s">
        <v>4841</v>
      </c>
      <c r="BN1340" s="0" t="s">
        <v>4858</v>
      </c>
      <c r="BO1340" s="0" t="s">
        <v>769</v>
      </c>
      <c r="BP1340" s="0" t="s">
        <v>4788</v>
      </c>
      <c r="BQ1340" s="0" t="s">
        <v>127</v>
      </c>
      <c r="BT1340" s="0" t="n">
        <v>0</v>
      </c>
      <c r="BU1340" s="0" t="s">
        <v>4795</v>
      </c>
      <c r="BW1340" s="0" t="n">
        <v>2010</v>
      </c>
      <c r="BX1340" s="0" t="n">
        <v>2018</v>
      </c>
      <c r="BY1340" s="0" t="s">
        <v>912</v>
      </c>
      <c r="BZ1340" s="0" t="n">
        <v>2014</v>
      </c>
      <c r="CA1340" s="0" t="n">
        <v>0.333333333333333</v>
      </c>
      <c r="CB1340" s="0" t="n">
        <v>0</v>
      </c>
      <c r="CC1340" s="0" t="n">
        <v>1</v>
      </c>
      <c r="CD1340" s="0" t="n">
        <v>0.00130807014953402</v>
      </c>
      <c r="CE1340" s="0" t="n">
        <v>1</v>
      </c>
    </row>
    <row r="1341" customFormat="false" ht="15" hidden="false" customHeight="false" outlineLevel="0" collapsed="false">
      <c r="A1341" s="0" t="s">
        <v>4788</v>
      </c>
      <c r="B1341" s="0" t="n">
        <v>2646</v>
      </c>
      <c r="C1341" s="0" t="n">
        <v>0.0109045955212573</v>
      </c>
      <c r="D1341" s="0" t="n">
        <v>12422</v>
      </c>
      <c r="E1341" s="0" t="n">
        <f aca="false">IF(ISNUMBER($BA1341),$BA1341,IF(AND(ISNUMBER($D1341),ISNUMBER($BW1341),ISNUMBER($BX1341)),$D1341*($BX1341-$BW1341+1),""))</f>
        <v>12422</v>
      </c>
      <c r="H1341" s="0" t="s">
        <v>118</v>
      </c>
      <c r="I1341" s="0" t="s">
        <v>344</v>
      </c>
      <c r="J1341" s="0" t="n">
        <f aca="false">IF($BW1341&lt;&gt;"",$BW1341,"")</f>
        <v>2010</v>
      </c>
      <c r="K1341" s="0" t="n">
        <f aca="false">IF($BX1341&lt;&gt;"",$BX1341,"")</f>
        <v>2018</v>
      </c>
      <c r="L1341" s="0" t="n">
        <f aca="false">IF(AND(ISNUMBER($BW1341),ISNUMBER($BX1341)),($BW1341+$BX1341)/2,"")</f>
        <v>2014</v>
      </c>
      <c r="M1341" s="0" t="n">
        <f aca="false">IF($L1341&lt;&gt;"",$L1341,"")</f>
        <v>2014</v>
      </c>
      <c r="N1341" s="0" t="n">
        <f aca="false">IF(AND(ISNUMBER($BW1341),ISNUMBER($BX1341)),MIN(1,MAX(0,($BX1341-2016+1)/($BX1341-$BW1341+1))),"")</f>
        <v>0.333333333333333</v>
      </c>
      <c r="O1341" s="0" t="n">
        <f aca="false">IF(AND(ISNUMBER($BW1341),ISNUMBER($BX1341)),MIN(1,MAX(0,($BX1341-2017+1)/($BX1341-$BW1341+1))),"")</f>
        <v>0.222222222222222</v>
      </c>
      <c r="P1341" s="0" t="n">
        <f aca="false">IF(AND(ISNUMBER($BW1341),ISNUMBER($BX1341)),MIN(1,MAX(0,($BX1341-2018+1)/($BX1341-$BW1341+1))),"")</f>
        <v>0.111111111111111</v>
      </c>
      <c r="Q1341" s="0" t="n">
        <f aca="false">IF(AND(ISNUMBER($BW1341),ISNUMBER($BX1341)),MIN(1,MAX(0,($BX1341-2019+1)/($BX1341-$BW1341+1))),"")</f>
        <v>0</v>
      </c>
      <c r="R1341" s="0" t="n">
        <f aca="false">IF(AND(ISNUMBER($BW1341),ISNUMBER($BX1341)),MIN(1,MAX(0,($BX1341-2016+1)/($BX1341-$BW1341+1))),"")</f>
        <v>0.333333333333333</v>
      </c>
      <c r="S1341" s="0" t="n">
        <f aca="false">IF($L1341&lt;&gt;"",IF($L1341&gt;=2015.5,1,0),"")</f>
        <v>0</v>
      </c>
      <c r="T1341" s="0" t="n">
        <f aca="false">IF($L1341&lt;&gt;"",IF($L1341&gt;=2016,1,0),"")</f>
        <v>0</v>
      </c>
      <c r="U1341" s="0" t="n">
        <f aca="false">IF(ISNUMBER($BX1341),IF($BX1341&gt;=2016,1,0),"")</f>
        <v>1</v>
      </c>
      <c r="V1341" s="0" t="n">
        <f aca="false">IF(ISNUMBER($BW1341),IF($BW1341&gt;=2016,1,0),"")</f>
        <v>0</v>
      </c>
      <c r="W1341" s="0" t="str">
        <f aca="false">IF(AND(ISNUMBER($BW1341),ISNUMBER($BX1341)),IF($BW1341&gt;=2016,"post-only",IF($BX1341&lt;2016,"pre-only","mixed")),"")</f>
        <v>mixed</v>
      </c>
      <c r="X1341" s="0" t="n">
        <f aca="false">IF(AND(ISNUMBER($BW1341),ISNUMBER($BX1341)),MIN(1,MAX(0,($BX1341-2017+1)/($BX1341-$BW1341+1))),"")</f>
        <v>0.222222222222222</v>
      </c>
      <c r="Y1341" s="0" t="n">
        <f aca="false">IF(AND(ISNUMBER($BW1341),ISNUMBER($BX1341)),MIN(1,MAX(0,($BX1341-2018+1)/($BX1341-$BW1341+1))),"")</f>
        <v>0.111111111111111</v>
      </c>
      <c r="Z1341" s="0" t="n">
        <f aca="false">IF(AND(ISNUMBER($BW1341),ISNUMBER($BX1341)),MIN(1,MAX(0,($BX1341-2019+1)/($BX1341-$BW1341+1))),"")</f>
        <v>0</v>
      </c>
      <c r="AA1341" s="0" t="n">
        <f aca="false">IF(ISNUMBER($BX1341),IF($BX1341&gt;=2017,1,0),"")</f>
        <v>1</v>
      </c>
      <c r="AB1341" s="0" t="n">
        <f aca="false">IF(ISNUMBER($BX1341),IF($BX1341&gt;=2018,1,0),"")</f>
        <v>1</v>
      </c>
      <c r="AC1341" s="0" t="n">
        <f aca="false">IF(ISNUMBER($BX1341),IF($BX1341&gt;=2019,1,0),"")</f>
        <v>0</v>
      </c>
      <c r="AD1341" s="0" t="n">
        <f aca="false">IF($L1341&lt;&gt;"",IF($L1341&gt;2013,1,0),"")</f>
        <v>1</v>
      </c>
      <c r="AE1341" s="0" t="n">
        <f aca="false">IF($L1341&lt;&gt;"",1+IF($L1341&gt;2011,1,0)+IF($L1341&gt;2014,1,0),"")</f>
        <v>2</v>
      </c>
      <c r="AF1341" s="0" t="s">
        <v>761</v>
      </c>
      <c r="AG1341" s="0" t="s">
        <v>436</v>
      </c>
      <c r="AH1341" s="0" t="s">
        <v>89</v>
      </c>
      <c r="AI1341" s="0" t="s">
        <v>497</v>
      </c>
      <c r="AJ1341" s="0" t="s">
        <v>497</v>
      </c>
      <c r="AK1341" s="0" t="str">
        <f aca="false">IF(AND($CF1341&lt;&gt;"",IFERROR(INDEX(subsample_country_map!$B:$B,MATCH($CF1341,subsample_country_map!$A:$A,0)),"")&lt;&gt;""),INDEX(subsample_country_map!$B:$B,MATCH($CF1341,subsample_country_map!$A:$A,0)),INDEX(lookup!$AA:$AA,MATCH($A1341,lookup!$A:$A,0)))</f>
        <v>1_US</v>
      </c>
      <c r="AL1341" s="0" t="str">
        <f aca="false">IF(AND($CF1341&lt;&gt;"",IFERROR(INDEX(subsample_country_map!$C:$C,MATCH($CF1341,subsample_country_map!$A:$A,0)),"")&lt;&gt;""),INDEX(subsample_country_map!$C:$C,MATCH($CF1341,subsample_country_map!$A:$A,0)),INDEX(lookup!$AB:$AB,MATCH($A1341,lookup!$A:$A,0)))</f>
        <v>1_developed</v>
      </c>
      <c r="AM1341" s="0" t="str">
        <f aca="false">IF(AND($CF1341&lt;&gt;"",IFERROR(INDEX(subsample_country_map!$D:$D,MATCH($CF1341,subsample_country_map!$A:$A,0)),"")&lt;&gt;""),INDEX(subsample_country_map!$D:$D,MATCH($CF1341,subsample_country_map!$A:$A,0)),INDEX(lookup!$AC:$AC,MATCH($A1341,lookup!$A:$A,0)))</f>
        <v>1_western</v>
      </c>
      <c r="AN1341" s="0" t="str">
        <f aca="false">IF(AND($CF1341&lt;&gt;"",IFERROR(INDEX(subsample_country_map!$E:$E,MATCH($CF1341,subsample_country_map!$A:$A,0)),"")&lt;&gt;""),INDEX(subsample_country_map!$E:$E,MATCH($CF1341,subsample_country_map!$A:$A,0)),INDEX(lookup!$AD:$AD,MATCH($A1341,lookup!$A:$A,0)))</f>
        <v>1_common law</v>
      </c>
      <c r="AO1341" s="0" t="str">
        <f aca="false">INDEX(lookup!$Y:$Y,MATCH($A1341,lookup!$A:$A,0))</f>
        <v>0_published</v>
      </c>
      <c r="AP1341" s="0" t="str">
        <f aca="false">INDEX(lookup!$Z:$Z,MATCH($A1341,lookup!$A:$A,0))</f>
        <v>1_VHB high</v>
      </c>
      <c r="AQ1341" s="0" t="str">
        <f aca="false">INDEX(lookup!$W:$W,MATCH($A1341,lookup!$A:$A,0))</f>
        <v>1_fin/acc/econ</v>
      </c>
      <c r="AS1341" s="0" t="s">
        <v>91</v>
      </c>
      <c r="AT1341" s="0" t="s">
        <v>111</v>
      </c>
      <c r="AU1341" s="0" t="s">
        <v>93</v>
      </c>
      <c r="AV1341" s="0" t="s">
        <v>4870</v>
      </c>
      <c r="AW1341" s="0" t="s">
        <v>4871</v>
      </c>
      <c r="BA1341" s="0" t="n">
        <v>12422</v>
      </c>
      <c r="BB1341" s="0" t="s">
        <v>4789</v>
      </c>
      <c r="BC1341" s="0" t="s">
        <v>4790</v>
      </c>
      <c r="BD1341" s="0" t="s">
        <v>33</v>
      </c>
      <c r="BE1341" s="0" t="s">
        <v>33</v>
      </c>
      <c r="BF1341" s="0" t="s">
        <v>4805</v>
      </c>
      <c r="BI1341" s="0" t="s">
        <v>208</v>
      </c>
      <c r="BJ1341" s="0" t="s">
        <v>4872</v>
      </c>
      <c r="BK1341" s="0" t="s">
        <v>558</v>
      </c>
      <c r="BL1341" s="0" t="s">
        <v>4873</v>
      </c>
      <c r="BM1341" s="0" t="s">
        <v>4837</v>
      </c>
      <c r="BN1341" s="0" t="s">
        <v>4858</v>
      </c>
      <c r="BO1341" s="0" t="s">
        <v>769</v>
      </c>
      <c r="BP1341" s="0" t="s">
        <v>4788</v>
      </c>
      <c r="BQ1341" s="0" t="s">
        <v>127</v>
      </c>
      <c r="BT1341" s="0" t="n">
        <v>0</v>
      </c>
      <c r="BU1341" s="0" t="s">
        <v>4795</v>
      </c>
      <c r="BW1341" s="0" t="n">
        <v>2010</v>
      </c>
      <c r="BX1341" s="0" t="n">
        <v>2018</v>
      </c>
      <c r="BY1341" s="0" t="s">
        <v>912</v>
      </c>
      <c r="BZ1341" s="0" t="n">
        <v>2014</v>
      </c>
      <c r="CA1341" s="0" t="n">
        <v>0.333333333333333</v>
      </c>
      <c r="CB1341" s="0" t="n">
        <v>0</v>
      </c>
      <c r="CC1341" s="0" t="n">
        <v>1</v>
      </c>
      <c r="CD1341" s="0" t="n">
        <v>0.0109050277746547</v>
      </c>
      <c r="CE1341" s="0" t="n">
        <v>1</v>
      </c>
    </row>
    <row r="1342" customFormat="false" ht="15" hidden="false" customHeight="false" outlineLevel="0" collapsed="false">
      <c r="A1342" s="0" t="s">
        <v>4788</v>
      </c>
      <c r="B1342" s="0" t="n">
        <v>2647</v>
      </c>
      <c r="C1342" s="0" t="n">
        <v>0.0013261145150597</v>
      </c>
      <c r="D1342" s="0" t="n">
        <v>12422</v>
      </c>
      <c r="E1342" s="0" t="n">
        <f aca="false">IF(ISNUMBER($BA1342),$BA1342,IF(AND(ISNUMBER($D1342),ISNUMBER($BW1342),ISNUMBER($BX1342)),$D1342*($BX1342-$BW1342+1),""))</f>
        <v>12422</v>
      </c>
      <c r="H1342" s="0" t="s">
        <v>118</v>
      </c>
      <c r="I1342" s="0" t="s">
        <v>344</v>
      </c>
      <c r="J1342" s="0" t="n">
        <f aca="false">IF($BW1342&lt;&gt;"",$BW1342,"")</f>
        <v>2010</v>
      </c>
      <c r="K1342" s="0" t="n">
        <f aca="false">IF($BX1342&lt;&gt;"",$BX1342,"")</f>
        <v>2018</v>
      </c>
      <c r="L1342" s="0" t="n">
        <f aca="false">IF(AND(ISNUMBER($BW1342),ISNUMBER($BX1342)),($BW1342+$BX1342)/2,"")</f>
        <v>2014</v>
      </c>
      <c r="M1342" s="0" t="n">
        <f aca="false">IF($L1342&lt;&gt;"",$L1342,"")</f>
        <v>2014</v>
      </c>
      <c r="N1342" s="0" t="n">
        <f aca="false">IF(AND(ISNUMBER($BW1342),ISNUMBER($BX1342)),MIN(1,MAX(0,($BX1342-2016+1)/($BX1342-$BW1342+1))),"")</f>
        <v>0.333333333333333</v>
      </c>
      <c r="O1342" s="0" t="n">
        <f aca="false">IF(AND(ISNUMBER($BW1342),ISNUMBER($BX1342)),MIN(1,MAX(0,($BX1342-2017+1)/($BX1342-$BW1342+1))),"")</f>
        <v>0.222222222222222</v>
      </c>
      <c r="P1342" s="0" t="n">
        <f aca="false">IF(AND(ISNUMBER($BW1342),ISNUMBER($BX1342)),MIN(1,MAX(0,($BX1342-2018+1)/($BX1342-$BW1342+1))),"")</f>
        <v>0.111111111111111</v>
      </c>
      <c r="Q1342" s="0" t="n">
        <f aca="false">IF(AND(ISNUMBER($BW1342),ISNUMBER($BX1342)),MIN(1,MAX(0,($BX1342-2019+1)/($BX1342-$BW1342+1))),"")</f>
        <v>0</v>
      </c>
      <c r="R1342" s="0" t="n">
        <f aca="false">IF(AND(ISNUMBER($BW1342),ISNUMBER($BX1342)),MIN(1,MAX(0,($BX1342-2016+1)/($BX1342-$BW1342+1))),"")</f>
        <v>0.333333333333333</v>
      </c>
      <c r="S1342" s="0" t="n">
        <f aca="false">IF($L1342&lt;&gt;"",IF($L1342&gt;=2015.5,1,0),"")</f>
        <v>0</v>
      </c>
      <c r="T1342" s="0" t="n">
        <f aca="false">IF($L1342&lt;&gt;"",IF($L1342&gt;=2016,1,0),"")</f>
        <v>0</v>
      </c>
      <c r="U1342" s="0" t="n">
        <f aca="false">IF(ISNUMBER($BX1342),IF($BX1342&gt;=2016,1,0),"")</f>
        <v>1</v>
      </c>
      <c r="V1342" s="0" t="n">
        <f aca="false">IF(ISNUMBER($BW1342),IF($BW1342&gt;=2016,1,0),"")</f>
        <v>0</v>
      </c>
      <c r="W1342" s="0" t="str">
        <f aca="false">IF(AND(ISNUMBER($BW1342),ISNUMBER($BX1342)),IF($BW1342&gt;=2016,"post-only",IF($BX1342&lt;2016,"pre-only","mixed")),"")</f>
        <v>mixed</v>
      </c>
      <c r="X1342" s="0" t="n">
        <f aca="false">IF(AND(ISNUMBER($BW1342),ISNUMBER($BX1342)),MIN(1,MAX(0,($BX1342-2017+1)/($BX1342-$BW1342+1))),"")</f>
        <v>0.222222222222222</v>
      </c>
      <c r="Y1342" s="0" t="n">
        <f aca="false">IF(AND(ISNUMBER($BW1342),ISNUMBER($BX1342)),MIN(1,MAX(0,($BX1342-2018+1)/($BX1342-$BW1342+1))),"")</f>
        <v>0.111111111111111</v>
      </c>
      <c r="Z1342" s="0" t="n">
        <f aca="false">IF(AND(ISNUMBER($BW1342),ISNUMBER($BX1342)),MIN(1,MAX(0,($BX1342-2019+1)/($BX1342-$BW1342+1))),"")</f>
        <v>0</v>
      </c>
      <c r="AA1342" s="0" t="n">
        <f aca="false">IF(ISNUMBER($BX1342),IF($BX1342&gt;=2017,1,0),"")</f>
        <v>1</v>
      </c>
      <c r="AB1342" s="0" t="n">
        <f aca="false">IF(ISNUMBER($BX1342),IF($BX1342&gt;=2018,1,0),"")</f>
        <v>1</v>
      </c>
      <c r="AC1342" s="0" t="n">
        <f aca="false">IF(ISNUMBER($BX1342),IF($BX1342&gt;=2019,1,0),"")</f>
        <v>0</v>
      </c>
      <c r="AD1342" s="0" t="n">
        <f aca="false">IF($L1342&lt;&gt;"",IF($L1342&gt;2013,1,0),"")</f>
        <v>1</v>
      </c>
      <c r="AE1342" s="0" t="n">
        <f aca="false">IF($L1342&lt;&gt;"",1+IF($L1342&gt;2011,1,0)+IF($L1342&gt;2014,1,0),"")</f>
        <v>2</v>
      </c>
      <c r="AF1342" s="0" t="s">
        <v>761</v>
      </c>
      <c r="AG1342" s="0" t="s">
        <v>436</v>
      </c>
      <c r="AH1342" s="0" t="s">
        <v>89</v>
      </c>
      <c r="AI1342" s="0" t="s">
        <v>497</v>
      </c>
      <c r="AJ1342" s="0" t="s">
        <v>497</v>
      </c>
      <c r="AK1342" s="0" t="str">
        <f aca="false">IF(AND($CF1342&lt;&gt;"",IFERROR(INDEX(subsample_country_map!$B:$B,MATCH($CF1342,subsample_country_map!$A:$A,0)),"")&lt;&gt;""),INDEX(subsample_country_map!$B:$B,MATCH($CF1342,subsample_country_map!$A:$A,0)),INDEX(lookup!$AA:$AA,MATCH($A1342,lookup!$A:$A,0)))</f>
        <v>1_US</v>
      </c>
      <c r="AL1342" s="0" t="str">
        <f aca="false">IF(AND($CF1342&lt;&gt;"",IFERROR(INDEX(subsample_country_map!$C:$C,MATCH($CF1342,subsample_country_map!$A:$A,0)),"")&lt;&gt;""),INDEX(subsample_country_map!$C:$C,MATCH($CF1342,subsample_country_map!$A:$A,0)),INDEX(lookup!$AB:$AB,MATCH($A1342,lookup!$A:$A,0)))</f>
        <v>1_developed</v>
      </c>
      <c r="AM1342" s="0" t="str">
        <f aca="false">IF(AND($CF1342&lt;&gt;"",IFERROR(INDEX(subsample_country_map!$D:$D,MATCH($CF1342,subsample_country_map!$A:$A,0)),"")&lt;&gt;""),INDEX(subsample_country_map!$D:$D,MATCH($CF1342,subsample_country_map!$A:$A,0)),INDEX(lookup!$AC:$AC,MATCH($A1342,lookup!$A:$A,0)))</f>
        <v>1_western</v>
      </c>
      <c r="AN1342" s="0" t="str">
        <f aca="false">IF(AND($CF1342&lt;&gt;"",IFERROR(INDEX(subsample_country_map!$E:$E,MATCH($CF1342,subsample_country_map!$A:$A,0)),"")&lt;&gt;""),INDEX(subsample_country_map!$E:$E,MATCH($CF1342,subsample_country_map!$A:$A,0)),INDEX(lookup!$AD:$AD,MATCH($A1342,lookup!$A:$A,0)))</f>
        <v>1_common law</v>
      </c>
      <c r="AO1342" s="0" t="str">
        <f aca="false">INDEX(lookup!$Y:$Y,MATCH($A1342,lookup!$A:$A,0))</f>
        <v>0_published</v>
      </c>
      <c r="AP1342" s="0" t="str">
        <f aca="false">INDEX(lookup!$Z:$Z,MATCH($A1342,lookup!$A:$A,0))</f>
        <v>1_VHB high</v>
      </c>
      <c r="AQ1342" s="0" t="str">
        <f aca="false">INDEX(lookup!$W:$W,MATCH($A1342,lookup!$A:$A,0))</f>
        <v>1_fin/acc/econ</v>
      </c>
      <c r="AS1342" s="0" t="s">
        <v>91</v>
      </c>
      <c r="AT1342" s="0" t="s">
        <v>111</v>
      </c>
      <c r="AU1342" s="0" t="s">
        <v>93</v>
      </c>
      <c r="AV1342" s="0" t="s">
        <v>4874</v>
      </c>
      <c r="AW1342" s="0" t="s">
        <v>4875</v>
      </c>
      <c r="BA1342" s="0" t="n">
        <v>12422</v>
      </c>
      <c r="BB1342" s="0" t="s">
        <v>4789</v>
      </c>
      <c r="BC1342" s="0" t="s">
        <v>4790</v>
      </c>
      <c r="BD1342" s="0" t="s">
        <v>33</v>
      </c>
      <c r="BE1342" s="0" t="s">
        <v>33</v>
      </c>
      <c r="BF1342" s="0" t="s">
        <v>4805</v>
      </c>
      <c r="BI1342" s="0" t="s">
        <v>208</v>
      </c>
      <c r="BJ1342" s="0" t="s">
        <v>4872</v>
      </c>
      <c r="BK1342" s="0" t="s">
        <v>558</v>
      </c>
      <c r="BL1342" s="0" t="s">
        <v>4876</v>
      </c>
      <c r="BM1342" s="0" t="s">
        <v>4841</v>
      </c>
      <c r="BN1342" s="0" t="s">
        <v>4858</v>
      </c>
      <c r="BO1342" s="0" t="s">
        <v>769</v>
      </c>
      <c r="BP1342" s="0" t="s">
        <v>4788</v>
      </c>
      <c r="BQ1342" s="0" t="s">
        <v>127</v>
      </c>
      <c r="BT1342" s="0" t="n">
        <v>0</v>
      </c>
      <c r="BU1342" s="0" t="s">
        <v>4795</v>
      </c>
      <c r="BW1342" s="0" t="n">
        <v>2010</v>
      </c>
      <c r="BX1342" s="0" t="n">
        <v>2018</v>
      </c>
      <c r="BY1342" s="0" t="s">
        <v>912</v>
      </c>
      <c r="BZ1342" s="0" t="n">
        <v>2014</v>
      </c>
      <c r="CA1342" s="0" t="n">
        <v>0.333333333333333</v>
      </c>
      <c r="CB1342" s="0" t="n">
        <v>0</v>
      </c>
      <c r="CC1342" s="0" t="n">
        <v>1</v>
      </c>
      <c r="CD1342" s="0" t="n">
        <v>0.00132611529241988</v>
      </c>
      <c r="CE1342" s="0" t="n">
        <v>1</v>
      </c>
    </row>
    <row r="1343" customFormat="false" ht="15" hidden="false" customHeight="false" outlineLevel="0" collapsed="false">
      <c r="A1343" s="0" t="s">
        <v>4788</v>
      </c>
      <c r="B1343" s="0" t="n">
        <v>2648</v>
      </c>
      <c r="C1343" s="0" t="n">
        <v>-0.00125952055761387</v>
      </c>
      <c r="D1343" s="0" t="n">
        <v>39224</v>
      </c>
      <c r="E1343" s="0" t="n">
        <f aca="false">IF(ISNUMBER($BA1343),$BA1343,IF(AND(ISNUMBER($D1343),ISNUMBER($BW1343),ISNUMBER($BX1343)),$D1343*($BX1343-$BW1343+1),""))</f>
        <v>39224</v>
      </c>
      <c r="H1343" s="0" t="s">
        <v>118</v>
      </c>
      <c r="I1343" s="0" t="s">
        <v>344</v>
      </c>
      <c r="J1343" s="0" t="n">
        <f aca="false">IF($BW1343&lt;&gt;"",$BW1343,"")</f>
        <v>2010</v>
      </c>
      <c r="K1343" s="0" t="n">
        <f aca="false">IF($BX1343&lt;&gt;"",$BX1343,"")</f>
        <v>2018</v>
      </c>
      <c r="L1343" s="0" t="n">
        <f aca="false">IF(AND(ISNUMBER($BW1343),ISNUMBER($BX1343)),($BW1343+$BX1343)/2,"")</f>
        <v>2014</v>
      </c>
      <c r="M1343" s="0" t="n">
        <f aca="false">IF($L1343&lt;&gt;"",$L1343,"")</f>
        <v>2014</v>
      </c>
      <c r="N1343" s="0" t="n">
        <f aca="false">IF(AND(ISNUMBER($BW1343),ISNUMBER($BX1343)),MIN(1,MAX(0,($BX1343-2016+1)/($BX1343-$BW1343+1))),"")</f>
        <v>0.333333333333333</v>
      </c>
      <c r="O1343" s="0" t="n">
        <f aca="false">IF(AND(ISNUMBER($BW1343),ISNUMBER($BX1343)),MIN(1,MAX(0,($BX1343-2017+1)/($BX1343-$BW1343+1))),"")</f>
        <v>0.222222222222222</v>
      </c>
      <c r="P1343" s="0" t="n">
        <f aca="false">IF(AND(ISNUMBER($BW1343),ISNUMBER($BX1343)),MIN(1,MAX(0,($BX1343-2018+1)/($BX1343-$BW1343+1))),"")</f>
        <v>0.111111111111111</v>
      </c>
      <c r="Q1343" s="0" t="n">
        <f aca="false">IF(AND(ISNUMBER($BW1343),ISNUMBER($BX1343)),MIN(1,MAX(0,($BX1343-2019+1)/($BX1343-$BW1343+1))),"")</f>
        <v>0</v>
      </c>
      <c r="R1343" s="0" t="n">
        <f aca="false">IF(AND(ISNUMBER($BW1343),ISNUMBER($BX1343)),MIN(1,MAX(0,($BX1343-2016+1)/($BX1343-$BW1343+1))),"")</f>
        <v>0.333333333333333</v>
      </c>
      <c r="S1343" s="0" t="n">
        <f aca="false">IF($L1343&lt;&gt;"",IF($L1343&gt;=2015.5,1,0),"")</f>
        <v>0</v>
      </c>
      <c r="T1343" s="0" t="n">
        <f aca="false">IF($L1343&lt;&gt;"",IF($L1343&gt;=2016,1,0),"")</f>
        <v>0</v>
      </c>
      <c r="U1343" s="0" t="n">
        <f aca="false">IF(ISNUMBER($BX1343),IF($BX1343&gt;=2016,1,0),"")</f>
        <v>1</v>
      </c>
      <c r="V1343" s="0" t="n">
        <f aca="false">IF(ISNUMBER($BW1343),IF($BW1343&gt;=2016,1,0),"")</f>
        <v>0</v>
      </c>
      <c r="W1343" s="0" t="str">
        <f aca="false">IF(AND(ISNUMBER($BW1343),ISNUMBER($BX1343)),IF($BW1343&gt;=2016,"post-only",IF($BX1343&lt;2016,"pre-only","mixed")),"")</f>
        <v>mixed</v>
      </c>
      <c r="X1343" s="0" t="n">
        <f aca="false">IF(AND(ISNUMBER($BW1343),ISNUMBER($BX1343)),MIN(1,MAX(0,($BX1343-2017+1)/($BX1343-$BW1343+1))),"")</f>
        <v>0.222222222222222</v>
      </c>
      <c r="Y1343" s="0" t="n">
        <f aca="false">IF(AND(ISNUMBER($BW1343),ISNUMBER($BX1343)),MIN(1,MAX(0,($BX1343-2018+1)/($BX1343-$BW1343+1))),"")</f>
        <v>0.111111111111111</v>
      </c>
      <c r="Z1343" s="0" t="n">
        <f aca="false">IF(AND(ISNUMBER($BW1343),ISNUMBER($BX1343)),MIN(1,MAX(0,($BX1343-2019+1)/($BX1343-$BW1343+1))),"")</f>
        <v>0</v>
      </c>
      <c r="AA1343" s="0" t="n">
        <f aca="false">IF(ISNUMBER($BX1343),IF($BX1343&gt;=2017,1,0),"")</f>
        <v>1</v>
      </c>
      <c r="AB1343" s="0" t="n">
        <f aca="false">IF(ISNUMBER($BX1343),IF($BX1343&gt;=2018,1,0),"")</f>
        <v>1</v>
      </c>
      <c r="AC1343" s="0" t="n">
        <f aca="false">IF(ISNUMBER($BX1343),IF($BX1343&gt;=2019,1,0),"")</f>
        <v>0</v>
      </c>
      <c r="AD1343" s="0" t="n">
        <f aca="false">IF($L1343&lt;&gt;"",IF($L1343&gt;2013,1,0),"")</f>
        <v>1</v>
      </c>
      <c r="AE1343" s="0" t="n">
        <f aca="false">IF($L1343&lt;&gt;"",1+IF($L1343&gt;2011,1,0)+IF($L1343&gt;2014,1,0),"")</f>
        <v>2</v>
      </c>
      <c r="AF1343" s="0" t="s">
        <v>761</v>
      </c>
      <c r="AG1343" s="0" t="s">
        <v>436</v>
      </c>
      <c r="AH1343" s="0" t="s">
        <v>89</v>
      </c>
      <c r="AI1343" s="0" t="s">
        <v>497</v>
      </c>
      <c r="AJ1343" s="0" t="s">
        <v>497</v>
      </c>
      <c r="AK1343" s="0" t="str">
        <f aca="false">IF(AND($CF1343&lt;&gt;"",IFERROR(INDEX(subsample_country_map!$B:$B,MATCH($CF1343,subsample_country_map!$A:$A,0)),"")&lt;&gt;""),INDEX(subsample_country_map!$B:$B,MATCH($CF1343,subsample_country_map!$A:$A,0)),INDEX(lookup!$AA:$AA,MATCH($A1343,lookup!$A:$A,0)))</f>
        <v>1_US</v>
      </c>
      <c r="AL1343" s="0" t="str">
        <f aca="false">IF(AND($CF1343&lt;&gt;"",IFERROR(INDEX(subsample_country_map!$C:$C,MATCH($CF1343,subsample_country_map!$A:$A,0)),"")&lt;&gt;""),INDEX(subsample_country_map!$C:$C,MATCH($CF1343,subsample_country_map!$A:$A,0)),INDEX(lookup!$AB:$AB,MATCH($A1343,lookup!$A:$A,0)))</f>
        <v>1_developed</v>
      </c>
      <c r="AM1343" s="0" t="str">
        <f aca="false">IF(AND($CF1343&lt;&gt;"",IFERROR(INDEX(subsample_country_map!$D:$D,MATCH($CF1343,subsample_country_map!$A:$A,0)),"")&lt;&gt;""),INDEX(subsample_country_map!$D:$D,MATCH($CF1343,subsample_country_map!$A:$A,0)),INDEX(lookup!$AC:$AC,MATCH($A1343,lookup!$A:$A,0)))</f>
        <v>1_western</v>
      </c>
      <c r="AN1343" s="0" t="str">
        <f aca="false">IF(AND($CF1343&lt;&gt;"",IFERROR(INDEX(subsample_country_map!$E:$E,MATCH($CF1343,subsample_country_map!$A:$A,0)),"")&lt;&gt;""),INDEX(subsample_country_map!$E:$E,MATCH($CF1343,subsample_country_map!$A:$A,0)),INDEX(lookup!$AD:$AD,MATCH($A1343,lookup!$A:$A,0)))</f>
        <v>1_common law</v>
      </c>
      <c r="AO1343" s="0" t="str">
        <f aca="false">INDEX(lookup!$Y:$Y,MATCH($A1343,lookup!$A:$A,0))</f>
        <v>0_published</v>
      </c>
      <c r="AP1343" s="0" t="str">
        <f aca="false">INDEX(lookup!$Z:$Z,MATCH($A1343,lookup!$A:$A,0))</f>
        <v>1_VHB high</v>
      </c>
      <c r="AQ1343" s="0" t="str">
        <f aca="false">INDEX(lookup!$W:$W,MATCH($A1343,lookup!$A:$A,0))</f>
        <v>1_fin/acc/econ</v>
      </c>
      <c r="AS1343" s="0" t="s">
        <v>91</v>
      </c>
      <c r="AT1343" s="0" t="s">
        <v>111</v>
      </c>
      <c r="AU1343" s="0" t="s">
        <v>93</v>
      </c>
      <c r="AV1343" s="0" t="s">
        <v>4877</v>
      </c>
      <c r="AW1343" s="0" t="s">
        <v>4878</v>
      </c>
      <c r="BA1343" s="0" t="n">
        <v>39224</v>
      </c>
      <c r="BB1343" s="0" t="s">
        <v>4789</v>
      </c>
      <c r="BC1343" s="0" t="s">
        <v>4790</v>
      </c>
      <c r="BD1343" s="0" t="s">
        <v>33</v>
      </c>
      <c r="BE1343" s="0" t="s">
        <v>98</v>
      </c>
      <c r="BI1343" s="0" t="s">
        <v>208</v>
      </c>
      <c r="BJ1343" s="0" t="s">
        <v>4879</v>
      </c>
      <c r="BK1343" s="0" t="s">
        <v>558</v>
      </c>
      <c r="BL1343" s="0" t="s">
        <v>4880</v>
      </c>
      <c r="BM1343" s="0" t="s">
        <v>4800</v>
      </c>
      <c r="BN1343" s="0" t="s">
        <v>4881</v>
      </c>
      <c r="BO1343" s="0" t="s">
        <v>769</v>
      </c>
      <c r="BP1343" s="0" t="s">
        <v>4788</v>
      </c>
      <c r="BQ1343" s="0" t="s">
        <v>127</v>
      </c>
      <c r="BT1343" s="0" t="n">
        <v>0</v>
      </c>
      <c r="BU1343" s="0" t="s">
        <v>4795</v>
      </c>
      <c r="BW1343" s="0" t="n">
        <v>2010</v>
      </c>
      <c r="BX1343" s="0" t="n">
        <v>2018</v>
      </c>
      <c r="BY1343" s="0" t="s">
        <v>912</v>
      </c>
      <c r="BZ1343" s="0" t="n">
        <v>2014</v>
      </c>
      <c r="CA1343" s="0" t="n">
        <v>0.333333333333333</v>
      </c>
      <c r="CB1343" s="0" t="n">
        <v>0</v>
      </c>
      <c r="CC1343" s="0" t="n">
        <v>1</v>
      </c>
      <c r="CD1343" s="0" t="n">
        <v>-0.00125952122364563</v>
      </c>
      <c r="CE1343" s="0" t="n">
        <v>1</v>
      </c>
    </row>
    <row r="1344" customFormat="false" ht="15" hidden="false" customHeight="false" outlineLevel="0" collapsed="false">
      <c r="A1344" s="0" t="s">
        <v>4788</v>
      </c>
      <c r="B1344" s="0" t="n">
        <v>2649</v>
      </c>
      <c r="C1344" s="0" t="n">
        <v>0.00295542965324651</v>
      </c>
      <c r="D1344" s="0" t="n">
        <v>12422</v>
      </c>
      <c r="E1344" s="0" t="n">
        <f aca="false">IF(ISNUMBER($BA1344),$BA1344,IF(AND(ISNUMBER($D1344),ISNUMBER($BW1344),ISNUMBER($BX1344)),$D1344*($BX1344-$BW1344+1),""))</f>
        <v>12422</v>
      </c>
      <c r="H1344" s="0" t="s">
        <v>118</v>
      </c>
      <c r="I1344" s="0" t="s">
        <v>344</v>
      </c>
      <c r="J1344" s="0" t="n">
        <f aca="false">IF($BW1344&lt;&gt;"",$BW1344,"")</f>
        <v>2010</v>
      </c>
      <c r="K1344" s="0" t="n">
        <f aca="false">IF($BX1344&lt;&gt;"",$BX1344,"")</f>
        <v>2018</v>
      </c>
      <c r="L1344" s="0" t="n">
        <f aca="false">IF(AND(ISNUMBER($BW1344),ISNUMBER($BX1344)),($BW1344+$BX1344)/2,"")</f>
        <v>2014</v>
      </c>
      <c r="M1344" s="0" t="n">
        <f aca="false">IF($L1344&lt;&gt;"",$L1344,"")</f>
        <v>2014</v>
      </c>
      <c r="N1344" s="0" t="n">
        <f aca="false">IF(AND(ISNUMBER($BW1344),ISNUMBER($BX1344)),MIN(1,MAX(0,($BX1344-2016+1)/($BX1344-$BW1344+1))),"")</f>
        <v>0.333333333333333</v>
      </c>
      <c r="O1344" s="0" t="n">
        <f aca="false">IF(AND(ISNUMBER($BW1344),ISNUMBER($BX1344)),MIN(1,MAX(0,($BX1344-2017+1)/($BX1344-$BW1344+1))),"")</f>
        <v>0.222222222222222</v>
      </c>
      <c r="P1344" s="0" t="n">
        <f aca="false">IF(AND(ISNUMBER($BW1344),ISNUMBER($BX1344)),MIN(1,MAX(0,($BX1344-2018+1)/($BX1344-$BW1344+1))),"")</f>
        <v>0.111111111111111</v>
      </c>
      <c r="Q1344" s="0" t="n">
        <f aca="false">IF(AND(ISNUMBER($BW1344),ISNUMBER($BX1344)),MIN(1,MAX(0,($BX1344-2019+1)/($BX1344-$BW1344+1))),"")</f>
        <v>0</v>
      </c>
      <c r="R1344" s="0" t="n">
        <f aca="false">IF(AND(ISNUMBER($BW1344),ISNUMBER($BX1344)),MIN(1,MAX(0,($BX1344-2016+1)/($BX1344-$BW1344+1))),"")</f>
        <v>0.333333333333333</v>
      </c>
      <c r="S1344" s="0" t="n">
        <f aca="false">IF($L1344&lt;&gt;"",IF($L1344&gt;=2015.5,1,0),"")</f>
        <v>0</v>
      </c>
      <c r="T1344" s="0" t="n">
        <f aca="false">IF($L1344&lt;&gt;"",IF($L1344&gt;=2016,1,0),"")</f>
        <v>0</v>
      </c>
      <c r="U1344" s="0" t="n">
        <f aca="false">IF(ISNUMBER($BX1344),IF($BX1344&gt;=2016,1,0),"")</f>
        <v>1</v>
      </c>
      <c r="V1344" s="0" t="n">
        <f aca="false">IF(ISNUMBER($BW1344),IF($BW1344&gt;=2016,1,0),"")</f>
        <v>0</v>
      </c>
      <c r="W1344" s="0" t="str">
        <f aca="false">IF(AND(ISNUMBER($BW1344),ISNUMBER($BX1344)),IF($BW1344&gt;=2016,"post-only",IF($BX1344&lt;2016,"pre-only","mixed")),"")</f>
        <v>mixed</v>
      </c>
      <c r="X1344" s="0" t="n">
        <f aca="false">IF(AND(ISNUMBER($BW1344),ISNUMBER($BX1344)),MIN(1,MAX(0,($BX1344-2017+1)/($BX1344-$BW1344+1))),"")</f>
        <v>0.222222222222222</v>
      </c>
      <c r="Y1344" s="0" t="n">
        <f aca="false">IF(AND(ISNUMBER($BW1344),ISNUMBER($BX1344)),MIN(1,MAX(0,($BX1344-2018+1)/($BX1344-$BW1344+1))),"")</f>
        <v>0.111111111111111</v>
      </c>
      <c r="Z1344" s="0" t="n">
        <f aca="false">IF(AND(ISNUMBER($BW1344),ISNUMBER($BX1344)),MIN(1,MAX(0,($BX1344-2019+1)/($BX1344-$BW1344+1))),"")</f>
        <v>0</v>
      </c>
      <c r="AA1344" s="0" t="n">
        <f aca="false">IF(ISNUMBER($BX1344),IF($BX1344&gt;=2017,1,0),"")</f>
        <v>1</v>
      </c>
      <c r="AB1344" s="0" t="n">
        <f aca="false">IF(ISNUMBER($BX1344),IF($BX1344&gt;=2018,1,0),"")</f>
        <v>1</v>
      </c>
      <c r="AC1344" s="0" t="n">
        <f aca="false">IF(ISNUMBER($BX1344),IF($BX1344&gt;=2019,1,0),"")</f>
        <v>0</v>
      </c>
      <c r="AD1344" s="0" t="n">
        <f aca="false">IF($L1344&lt;&gt;"",IF($L1344&gt;2013,1,0),"")</f>
        <v>1</v>
      </c>
      <c r="AE1344" s="0" t="n">
        <f aca="false">IF($L1344&lt;&gt;"",1+IF($L1344&gt;2011,1,0)+IF($L1344&gt;2014,1,0),"")</f>
        <v>2</v>
      </c>
      <c r="AF1344" s="0" t="s">
        <v>761</v>
      </c>
      <c r="AG1344" s="0" t="s">
        <v>436</v>
      </c>
      <c r="AH1344" s="0" t="s">
        <v>89</v>
      </c>
      <c r="AI1344" s="0" t="s">
        <v>497</v>
      </c>
      <c r="AJ1344" s="0" t="s">
        <v>497</v>
      </c>
      <c r="AK1344" s="0" t="str">
        <f aca="false">IF(AND($CF1344&lt;&gt;"",IFERROR(INDEX(subsample_country_map!$B:$B,MATCH($CF1344,subsample_country_map!$A:$A,0)),"")&lt;&gt;""),INDEX(subsample_country_map!$B:$B,MATCH($CF1344,subsample_country_map!$A:$A,0)),INDEX(lookup!$AA:$AA,MATCH($A1344,lookup!$A:$A,0)))</f>
        <v>1_US</v>
      </c>
      <c r="AL1344" s="0" t="str">
        <f aca="false">IF(AND($CF1344&lt;&gt;"",IFERROR(INDEX(subsample_country_map!$C:$C,MATCH($CF1344,subsample_country_map!$A:$A,0)),"")&lt;&gt;""),INDEX(subsample_country_map!$C:$C,MATCH($CF1344,subsample_country_map!$A:$A,0)),INDEX(lookup!$AB:$AB,MATCH($A1344,lookup!$A:$A,0)))</f>
        <v>1_developed</v>
      </c>
      <c r="AM1344" s="0" t="str">
        <f aca="false">IF(AND($CF1344&lt;&gt;"",IFERROR(INDEX(subsample_country_map!$D:$D,MATCH($CF1344,subsample_country_map!$A:$A,0)),"")&lt;&gt;""),INDEX(subsample_country_map!$D:$D,MATCH($CF1344,subsample_country_map!$A:$A,0)),INDEX(lookup!$AC:$AC,MATCH($A1344,lookup!$A:$A,0)))</f>
        <v>1_western</v>
      </c>
      <c r="AN1344" s="0" t="str">
        <f aca="false">IF(AND($CF1344&lt;&gt;"",IFERROR(INDEX(subsample_country_map!$E:$E,MATCH($CF1344,subsample_country_map!$A:$A,0)),"")&lt;&gt;""),INDEX(subsample_country_map!$E:$E,MATCH($CF1344,subsample_country_map!$A:$A,0)),INDEX(lookup!$AD:$AD,MATCH($A1344,lookup!$A:$A,0)))</f>
        <v>1_common law</v>
      </c>
      <c r="AO1344" s="0" t="str">
        <f aca="false">INDEX(lookup!$Y:$Y,MATCH($A1344,lookup!$A:$A,0))</f>
        <v>0_published</v>
      </c>
      <c r="AP1344" s="0" t="str">
        <f aca="false">INDEX(lookup!$Z:$Z,MATCH($A1344,lookup!$A:$A,0))</f>
        <v>1_VHB high</v>
      </c>
      <c r="AQ1344" s="0" t="str">
        <f aca="false">INDEX(lookup!$W:$W,MATCH($A1344,lookup!$A:$A,0))</f>
        <v>1_fin/acc/econ</v>
      </c>
      <c r="AS1344" s="0" t="s">
        <v>91</v>
      </c>
      <c r="AT1344" s="0" t="s">
        <v>111</v>
      </c>
      <c r="AU1344" s="0" t="s">
        <v>93</v>
      </c>
      <c r="AV1344" s="0" t="s">
        <v>4882</v>
      </c>
      <c r="AW1344" s="0" t="s">
        <v>4883</v>
      </c>
      <c r="BA1344" s="0" t="n">
        <v>12422</v>
      </c>
      <c r="BB1344" s="0" t="s">
        <v>4789</v>
      </c>
      <c r="BC1344" s="0" t="s">
        <v>4790</v>
      </c>
      <c r="BD1344" s="0" t="s">
        <v>33</v>
      </c>
      <c r="BE1344" s="0" t="s">
        <v>33</v>
      </c>
      <c r="BF1344" s="0" t="s">
        <v>4805</v>
      </c>
      <c r="BI1344" s="0" t="s">
        <v>208</v>
      </c>
      <c r="BJ1344" s="0" t="s">
        <v>4884</v>
      </c>
      <c r="BK1344" s="0" t="s">
        <v>558</v>
      </c>
      <c r="BL1344" s="0" t="s">
        <v>4885</v>
      </c>
      <c r="BM1344" s="0" t="s">
        <v>4800</v>
      </c>
      <c r="BN1344" s="0" t="s">
        <v>4881</v>
      </c>
      <c r="BO1344" s="0" t="s">
        <v>769</v>
      </c>
      <c r="BP1344" s="0" t="s">
        <v>4788</v>
      </c>
      <c r="BQ1344" s="0" t="s">
        <v>127</v>
      </c>
      <c r="BT1344" s="0" t="n">
        <v>0</v>
      </c>
      <c r="BU1344" s="0" t="s">
        <v>4795</v>
      </c>
      <c r="BW1344" s="0" t="n">
        <v>2010</v>
      </c>
      <c r="BX1344" s="0" t="n">
        <v>2018</v>
      </c>
      <c r="BY1344" s="0" t="s">
        <v>912</v>
      </c>
      <c r="BZ1344" s="0" t="n">
        <v>2014</v>
      </c>
      <c r="CA1344" s="0" t="n">
        <v>0.333333333333333</v>
      </c>
      <c r="CB1344" s="0" t="n">
        <v>0</v>
      </c>
      <c r="CC1344" s="0" t="n">
        <v>1</v>
      </c>
      <c r="CD1344" s="0" t="n">
        <v>0.00295543825808852</v>
      </c>
      <c r="CE1344" s="0" t="n">
        <v>1</v>
      </c>
    </row>
    <row r="1345" customFormat="false" ht="15" hidden="false" customHeight="false" outlineLevel="0" collapsed="false">
      <c r="A1345" s="0" t="s">
        <v>4788</v>
      </c>
      <c r="B1345" s="0" t="n">
        <v>2650</v>
      </c>
      <c r="C1345" s="0" t="n">
        <v>0.00394130658929781</v>
      </c>
      <c r="D1345" s="0" t="n">
        <v>39224</v>
      </c>
      <c r="E1345" s="0" t="n">
        <f aca="false">IF(ISNUMBER($BA1345),$BA1345,IF(AND(ISNUMBER($D1345),ISNUMBER($BW1345),ISNUMBER($BX1345)),$D1345*($BX1345-$BW1345+1),""))</f>
        <v>39224</v>
      </c>
      <c r="H1345" s="0" t="s">
        <v>118</v>
      </c>
      <c r="I1345" s="0" t="s">
        <v>344</v>
      </c>
      <c r="J1345" s="0" t="n">
        <f aca="false">IF($BW1345&lt;&gt;"",$BW1345,"")</f>
        <v>2010</v>
      </c>
      <c r="K1345" s="0" t="n">
        <f aca="false">IF($BX1345&lt;&gt;"",$BX1345,"")</f>
        <v>2018</v>
      </c>
      <c r="L1345" s="0" t="n">
        <f aca="false">IF(AND(ISNUMBER($BW1345),ISNUMBER($BX1345)),($BW1345+$BX1345)/2,"")</f>
        <v>2014</v>
      </c>
      <c r="M1345" s="0" t="n">
        <f aca="false">IF($L1345&lt;&gt;"",$L1345,"")</f>
        <v>2014</v>
      </c>
      <c r="N1345" s="0" t="n">
        <f aca="false">IF(AND(ISNUMBER($BW1345),ISNUMBER($BX1345)),MIN(1,MAX(0,($BX1345-2016+1)/($BX1345-$BW1345+1))),"")</f>
        <v>0.333333333333333</v>
      </c>
      <c r="O1345" s="0" t="n">
        <f aca="false">IF(AND(ISNUMBER($BW1345),ISNUMBER($BX1345)),MIN(1,MAX(0,($BX1345-2017+1)/($BX1345-$BW1345+1))),"")</f>
        <v>0.222222222222222</v>
      </c>
      <c r="P1345" s="0" t="n">
        <f aca="false">IF(AND(ISNUMBER($BW1345),ISNUMBER($BX1345)),MIN(1,MAX(0,($BX1345-2018+1)/($BX1345-$BW1345+1))),"")</f>
        <v>0.111111111111111</v>
      </c>
      <c r="Q1345" s="0" t="n">
        <f aca="false">IF(AND(ISNUMBER($BW1345),ISNUMBER($BX1345)),MIN(1,MAX(0,($BX1345-2019+1)/($BX1345-$BW1345+1))),"")</f>
        <v>0</v>
      </c>
      <c r="R1345" s="0" t="n">
        <f aca="false">IF(AND(ISNUMBER($BW1345),ISNUMBER($BX1345)),MIN(1,MAX(0,($BX1345-2016+1)/($BX1345-$BW1345+1))),"")</f>
        <v>0.333333333333333</v>
      </c>
      <c r="S1345" s="0" t="n">
        <f aca="false">IF($L1345&lt;&gt;"",IF($L1345&gt;=2015.5,1,0),"")</f>
        <v>0</v>
      </c>
      <c r="T1345" s="0" t="n">
        <f aca="false">IF($L1345&lt;&gt;"",IF($L1345&gt;=2016,1,0),"")</f>
        <v>0</v>
      </c>
      <c r="U1345" s="0" t="n">
        <f aca="false">IF(ISNUMBER($BX1345),IF($BX1345&gt;=2016,1,0),"")</f>
        <v>1</v>
      </c>
      <c r="V1345" s="0" t="n">
        <f aca="false">IF(ISNUMBER($BW1345),IF($BW1345&gt;=2016,1,0),"")</f>
        <v>0</v>
      </c>
      <c r="W1345" s="0" t="str">
        <f aca="false">IF(AND(ISNUMBER($BW1345),ISNUMBER($BX1345)),IF($BW1345&gt;=2016,"post-only",IF($BX1345&lt;2016,"pre-only","mixed")),"")</f>
        <v>mixed</v>
      </c>
      <c r="X1345" s="0" t="n">
        <f aca="false">IF(AND(ISNUMBER($BW1345),ISNUMBER($BX1345)),MIN(1,MAX(0,($BX1345-2017+1)/($BX1345-$BW1345+1))),"")</f>
        <v>0.222222222222222</v>
      </c>
      <c r="Y1345" s="0" t="n">
        <f aca="false">IF(AND(ISNUMBER($BW1345),ISNUMBER($BX1345)),MIN(1,MAX(0,($BX1345-2018+1)/($BX1345-$BW1345+1))),"")</f>
        <v>0.111111111111111</v>
      </c>
      <c r="Z1345" s="0" t="n">
        <f aca="false">IF(AND(ISNUMBER($BW1345),ISNUMBER($BX1345)),MIN(1,MAX(0,($BX1345-2019+1)/($BX1345-$BW1345+1))),"")</f>
        <v>0</v>
      </c>
      <c r="AA1345" s="0" t="n">
        <f aca="false">IF(ISNUMBER($BX1345),IF($BX1345&gt;=2017,1,0),"")</f>
        <v>1</v>
      </c>
      <c r="AB1345" s="0" t="n">
        <f aca="false">IF(ISNUMBER($BX1345),IF($BX1345&gt;=2018,1,0),"")</f>
        <v>1</v>
      </c>
      <c r="AC1345" s="0" t="n">
        <f aca="false">IF(ISNUMBER($BX1345),IF($BX1345&gt;=2019,1,0),"")</f>
        <v>0</v>
      </c>
      <c r="AD1345" s="0" t="n">
        <f aca="false">IF($L1345&lt;&gt;"",IF($L1345&gt;2013,1,0),"")</f>
        <v>1</v>
      </c>
      <c r="AE1345" s="0" t="n">
        <f aca="false">IF($L1345&lt;&gt;"",1+IF($L1345&gt;2011,1,0)+IF($L1345&gt;2014,1,0),"")</f>
        <v>2</v>
      </c>
      <c r="AF1345" s="0" t="s">
        <v>761</v>
      </c>
      <c r="AG1345" s="0" t="s">
        <v>436</v>
      </c>
      <c r="AH1345" s="0" t="s">
        <v>89</v>
      </c>
      <c r="AI1345" s="0" t="s">
        <v>497</v>
      </c>
      <c r="AJ1345" s="0" t="s">
        <v>497</v>
      </c>
      <c r="AK1345" s="0" t="str">
        <f aca="false">IF(AND($CF1345&lt;&gt;"",IFERROR(INDEX(subsample_country_map!$B:$B,MATCH($CF1345,subsample_country_map!$A:$A,0)),"")&lt;&gt;""),INDEX(subsample_country_map!$B:$B,MATCH($CF1345,subsample_country_map!$A:$A,0)),INDEX(lookup!$AA:$AA,MATCH($A1345,lookup!$A:$A,0)))</f>
        <v>1_US</v>
      </c>
      <c r="AL1345" s="0" t="str">
        <f aca="false">IF(AND($CF1345&lt;&gt;"",IFERROR(INDEX(subsample_country_map!$C:$C,MATCH($CF1345,subsample_country_map!$A:$A,0)),"")&lt;&gt;""),INDEX(subsample_country_map!$C:$C,MATCH($CF1345,subsample_country_map!$A:$A,0)),INDEX(lookup!$AB:$AB,MATCH($A1345,lookup!$A:$A,0)))</f>
        <v>1_developed</v>
      </c>
      <c r="AM1345" s="0" t="str">
        <f aca="false">IF(AND($CF1345&lt;&gt;"",IFERROR(INDEX(subsample_country_map!$D:$D,MATCH($CF1345,subsample_country_map!$A:$A,0)),"")&lt;&gt;""),INDEX(subsample_country_map!$D:$D,MATCH($CF1345,subsample_country_map!$A:$A,0)),INDEX(lookup!$AC:$AC,MATCH($A1345,lookup!$A:$A,0)))</f>
        <v>1_western</v>
      </c>
      <c r="AN1345" s="0" t="str">
        <f aca="false">IF(AND($CF1345&lt;&gt;"",IFERROR(INDEX(subsample_country_map!$E:$E,MATCH($CF1345,subsample_country_map!$A:$A,0)),"")&lt;&gt;""),INDEX(subsample_country_map!$E:$E,MATCH($CF1345,subsample_country_map!$A:$A,0)),INDEX(lookup!$AD:$AD,MATCH($A1345,lookup!$A:$A,0)))</f>
        <v>1_common law</v>
      </c>
      <c r="AO1345" s="0" t="str">
        <f aca="false">INDEX(lookup!$Y:$Y,MATCH($A1345,lookup!$A:$A,0))</f>
        <v>0_published</v>
      </c>
      <c r="AP1345" s="0" t="str">
        <f aca="false">INDEX(lookup!$Z:$Z,MATCH($A1345,lookup!$A:$A,0))</f>
        <v>1_VHB high</v>
      </c>
      <c r="AQ1345" s="0" t="str">
        <f aca="false">INDEX(lookup!$W:$W,MATCH($A1345,lookup!$A:$A,0))</f>
        <v>1_fin/acc/econ</v>
      </c>
      <c r="AS1345" s="0" t="s">
        <v>91</v>
      </c>
      <c r="AT1345" s="0" t="s">
        <v>111</v>
      </c>
      <c r="AU1345" s="0" t="s">
        <v>93</v>
      </c>
      <c r="AV1345" s="0" t="s">
        <v>4886</v>
      </c>
      <c r="AW1345" s="0" t="s">
        <v>4887</v>
      </c>
      <c r="BA1345" s="0" t="n">
        <v>39224</v>
      </c>
      <c r="BB1345" s="0" t="s">
        <v>4789</v>
      </c>
      <c r="BC1345" s="0" t="s">
        <v>4790</v>
      </c>
      <c r="BD1345" s="0" t="s">
        <v>33</v>
      </c>
      <c r="BE1345" s="0" t="s">
        <v>98</v>
      </c>
      <c r="BI1345" s="0" t="s">
        <v>208</v>
      </c>
      <c r="BJ1345" s="0" t="s">
        <v>4888</v>
      </c>
      <c r="BK1345" s="0" t="s">
        <v>558</v>
      </c>
      <c r="BL1345" s="0" t="s">
        <v>4889</v>
      </c>
      <c r="BM1345" s="0" t="s">
        <v>4837</v>
      </c>
      <c r="BN1345" s="0" t="s">
        <v>4881</v>
      </c>
      <c r="BO1345" s="0" t="s">
        <v>769</v>
      </c>
      <c r="BP1345" s="0" t="s">
        <v>4788</v>
      </c>
      <c r="BQ1345" s="0" t="s">
        <v>127</v>
      </c>
      <c r="BT1345" s="0" t="n">
        <v>0</v>
      </c>
      <c r="BU1345" s="0" t="s">
        <v>4795</v>
      </c>
      <c r="BW1345" s="0" t="n">
        <v>2010</v>
      </c>
      <c r="BX1345" s="0" t="n">
        <v>2018</v>
      </c>
      <c r="BY1345" s="0" t="s">
        <v>912</v>
      </c>
      <c r="BZ1345" s="0" t="n">
        <v>2014</v>
      </c>
      <c r="CA1345" s="0" t="n">
        <v>0.333333333333333</v>
      </c>
      <c r="CB1345" s="0" t="n">
        <v>0</v>
      </c>
      <c r="CC1345" s="0" t="n">
        <v>1</v>
      </c>
      <c r="CD1345" s="0" t="n">
        <v>0.00394132699743905</v>
      </c>
      <c r="CE1345" s="0" t="n">
        <v>1</v>
      </c>
    </row>
    <row r="1346" customFormat="false" ht="15" hidden="false" customHeight="false" outlineLevel="0" collapsed="false">
      <c r="A1346" s="0" t="s">
        <v>4788</v>
      </c>
      <c r="B1346" s="0" t="n">
        <v>2651</v>
      </c>
      <c r="C1346" s="0" t="n">
        <v>0.00165299112447249</v>
      </c>
      <c r="D1346" s="0" t="n">
        <v>39224</v>
      </c>
      <c r="E1346" s="0" t="n">
        <f aca="false">IF(ISNUMBER($BA1346),$BA1346,IF(AND(ISNUMBER($D1346),ISNUMBER($BW1346),ISNUMBER($BX1346)),$D1346*($BX1346-$BW1346+1),""))</f>
        <v>39224</v>
      </c>
      <c r="H1346" s="0" t="s">
        <v>118</v>
      </c>
      <c r="I1346" s="0" t="s">
        <v>344</v>
      </c>
      <c r="J1346" s="0" t="n">
        <f aca="false">IF($BW1346&lt;&gt;"",$BW1346,"")</f>
        <v>2010</v>
      </c>
      <c r="K1346" s="0" t="n">
        <f aca="false">IF($BX1346&lt;&gt;"",$BX1346,"")</f>
        <v>2018</v>
      </c>
      <c r="L1346" s="0" t="n">
        <f aca="false">IF(AND(ISNUMBER($BW1346),ISNUMBER($BX1346)),($BW1346+$BX1346)/2,"")</f>
        <v>2014</v>
      </c>
      <c r="M1346" s="0" t="n">
        <f aca="false">IF($L1346&lt;&gt;"",$L1346,"")</f>
        <v>2014</v>
      </c>
      <c r="N1346" s="0" t="n">
        <f aca="false">IF(AND(ISNUMBER($BW1346),ISNUMBER($BX1346)),MIN(1,MAX(0,($BX1346-2016+1)/($BX1346-$BW1346+1))),"")</f>
        <v>0.333333333333333</v>
      </c>
      <c r="O1346" s="0" t="n">
        <f aca="false">IF(AND(ISNUMBER($BW1346),ISNUMBER($BX1346)),MIN(1,MAX(0,($BX1346-2017+1)/($BX1346-$BW1346+1))),"")</f>
        <v>0.222222222222222</v>
      </c>
      <c r="P1346" s="0" t="n">
        <f aca="false">IF(AND(ISNUMBER($BW1346),ISNUMBER($BX1346)),MIN(1,MAX(0,($BX1346-2018+1)/($BX1346-$BW1346+1))),"")</f>
        <v>0.111111111111111</v>
      </c>
      <c r="Q1346" s="0" t="n">
        <f aca="false">IF(AND(ISNUMBER($BW1346),ISNUMBER($BX1346)),MIN(1,MAX(0,($BX1346-2019+1)/($BX1346-$BW1346+1))),"")</f>
        <v>0</v>
      </c>
      <c r="R1346" s="0" t="n">
        <f aca="false">IF(AND(ISNUMBER($BW1346),ISNUMBER($BX1346)),MIN(1,MAX(0,($BX1346-2016+1)/($BX1346-$BW1346+1))),"")</f>
        <v>0.333333333333333</v>
      </c>
      <c r="S1346" s="0" t="n">
        <f aca="false">IF($L1346&lt;&gt;"",IF($L1346&gt;=2015.5,1,0),"")</f>
        <v>0</v>
      </c>
      <c r="T1346" s="0" t="n">
        <f aca="false">IF($L1346&lt;&gt;"",IF($L1346&gt;=2016,1,0),"")</f>
        <v>0</v>
      </c>
      <c r="U1346" s="0" t="n">
        <f aca="false">IF(ISNUMBER($BX1346),IF($BX1346&gt;=2016,1,0),"")</f>
        <v>1</v>
      </c>
      <c r="V1346" s="0" t="n">
        <f aca="false">IF(ISNUMBER($BW1346),IF($BW1346&gt;=2016,1,0),"")</f>
        <v>0</v>
      </c>
      <c r="W1346" s="0" t="str">
        <f aca="false">IF(AND(ISNUMBER($BW1346),ISNUMBER($BX1346)),IF($BW1346&gt;=2016,"post-only",IF($BX1346&lt;2016,"pre-only","mixed")),"")</f>
        <v>mixed</v>
      </c>
      <c r="X1346" s="0" t="n">
        <f aca="false">IF(AND(ISNUMBER($BW1346),ISNUMBER($BX1346)),MIN(1,MAX(0,($BX1346-2017+1)/($BX1346-$BW1346+1))),"")</f>
        <v>0.222222222222222</v>
      </c>
      <c r="Y1346" s="0" t="n">
        <f aca="false">IF(AND(ISNUMBER($BW1346),ISNUMBER($BX1346)),MIN(1,MAX(0,($BX1346-2018+1)/($BX1346-$BW1346+1))),"")</f>
        <v>0.111111111111111</v>
      </c>
      <c r="Z1346" s="0" t="n">
        <f aca="false">IF(AND(ISNUMBER($BW1346),ISNUMBER($BX1346)),MIN(1,MAX(0,($BX1346-2019+1)/($BX1346-$BW1346+1))),"")</f>
        <v>0</v>
      </c>
      <c r="AA1346" s="0" t="n">
        <f aca="false">IF(ISNUMBER($BX1346),IF($BX1346&gt;=2017,1,0),"")</f>
        <v>1</v>
      </c>
      <c r="AB1346" s="0" t="n">
        <f aca="false">IF(ISNUMBER($BX1346),IF($BX1346&gt;=2018,1,0),"")</f>
        <v>1</v>
      </c>
      <c r="AC1346" s="0" t="n">
        <f aca="false">IF(ISNUMBER($BX1346),IF($BX1346&gt;=2019,1,0),"")</f>
        <v>0</v>
      </c>
      <c r="AD1346" s="0" t="n">
        <f aca="false">IF($L1346&lt;&gt;"",IF($L1346&gt;2013,1,0),"")</f>
        <v>1</v>
      </c>
      <c r="AE1346" s="0" t="n">
        <f aca="false">IF($L1346&lt;&gt;"",1+IF($L1346&gt;2011,1,0)+IF($L1346&gt;2014,1,0),"")</f>
        <v>2</v>
      </c>
      <c r="AF1346" s="0" t="s">
        <v>761</v>
      </c>
      <c r="AG1346" s="0" t="s">
        <v>436</v>
      </c>
      <c r="AH1346" s="0" t="s">
        <v>89</v>
      </c>
      <c r="AI1346" s="0" t="s">
        <v>497</v>
      </c>
      <c r="AJ1346" s="0" t="s">
        <v>497</v>
      </c>
      <c r="AK1346" s="0" t="str">
        <f aca="false">IF(AND($CF1346&lt;&gt;"",IFERROR(INDEX(subsample_country_map!$B:$B,MATCH($CF1346,subsample_country_map!$A:$A,0)),"")&lt;&gt;""),INDEX(subsample_country_map!$B:$B,MATCH($CF1346,subsample_country_map!$A:$A,0)),INDEX(lookup!$AA:$AA,MATCH($A1346,lookup!$A:$A,0)))</f>
        <v>1_US</v>
      </c>
      <c r="AL1346" s="0" t="str">
        <f aca="false">IF(AND($CF1346&lt;&gt;"",IFERROR(INDEX(subsample_country_map!$C:$C,MATCH($CF1346,subsample_country_map!$A:$A,0)),"")&lt;&gt;""),INDEX(subsample_country_map!$C:$C,MATCH($CF1346,subsample_country_map!$A:$A,0)),INDEX(lookup!$AB:$AB,MATCH($A1346,lookup!$A:$A,0)))</f>
        <v>1_developed</v>
      </c>
      <c r="AM1346" s="0" t="str">
        <f aca="false">IF(AND($CF1346&lt;&gt;"",IFERROR(INDEX(subsample_country_map!$D:$D,MATCH($CF1346,subsample_country_map!$A:$A,0)),"")&lt;&gt;""),INDEX(subsample_country_map!$D:$D,MATCH($CF1346,subsample_country_map!$A:$A,0)),INDEX(lookup!$AC:$AC,MATCH($A1346,lookup!$A:$A,0)))</f>
        <v>1_western</v>
      </c>
      <c r="AN1346" s="0" t="str">
        <f aca="false">IF(AND($CF1346&lt;&gt;"",IFERROR(INDEX(subsample_country_map!$E:$E,MATCH($CF1346,subsample_country_map!$A:$A,0)),"")&lt;&gt;""),INDEX(subsample_country_map!$E:$E,MATCH($CF1346,subsample_country_map!$A:$A,0)),INDEX(lookup!$AD:$AD,MATCH($A1346,lookup!$A:$A,0)))</f>
        <v>1_common law</v>
      </c>
      <c r="AO1346" s="0" t="str">
        <f aca="false">INDEX(lookup!$Y:$Y,MATCH($A1346,lookup!$A:$A,0))</f>
        <v>0_published</v>
      </c>
      <c r="AP1346" s="0" t="str">
        <f aca="false">INDEX(lookup!$Z:$Z,MATCH($A1346,lookup!$A:$A,0))</f>
        <v>1_VHB high</v>
      </c>
      <c r="AQ1346" s="0" t="str">
        <f aca="false">INDEX(lookup!$W:$W,MATCH($A1346,lookup!$A:$A,0))</f>
        <v>1_fin/acc/econ</v>
      </c>
      <c r="AS1346" s="0" t="s">
        <v>91</v>
      </c>
      <c r="AT1346" s="0" t="s">
        <v>111</v>
      </c>
      <c r="AU1346" s="0" t="s">
        <v>93</v>
      </c>
      <c r="AV1346" s="0" t="s">
        <v>4890</v>
      </c>
      <c r="AW1346" s="0" t="s">
        <v>4891</v>
      </c>
      <c r="BA1346" s="0" t="n">
        <v>39224</v>
      </c>
      <c r="BB1346" s="0" t="s">
        <v>4789</v>
      </c>
      <c r="BC1346" s="0" t="s">
        <v>4790</v>
      </c>
      <c r="BD1346" s="0" t="s">
        <v>33</v>
      </c>
      <c r="BE1346" s="0" t="s">
        <v>98</v>
      </c>
      <c r="BI1346" s="0" t="s">
        <v>208</v>
      </c>
      <c r="BJ1346" s="0" t="s">
        <v>4888</v>
      </c>
      <c r="BK1346" s="0" t="s">
        <v>558</v>
      </c>
      <c r="BL1346" s="0" t="s">
        <v>4892</v>
      </c>
      <c r="BM1346" s="0" t="s">
        <v>4841</v>
      </c>
      <c r="BN1346" s="0" t="s">
        <v>4881</v>
      </c>
      <c r="BO1346" s="0" t="s">
        <v>769</v>
      </c>
      <c r="BP1346" s="0" t="s">
        <v>4788</v>
      </c>
      <c r="BQ1346" s="0" t="s">
        <v>127</v>
      </c>
      <c r="BT1346" s="0" t="n">
        <v>0</v>
      </c>
      <c r="BU1346" s="0" t="s">
        <v>4795</v>
      </c>
      <c r="BW1346" s="0" t="n">
        <v>2010</v>
      </c>
      <c r="BX1346" s="0" t="n">
        <v>2018</v>
      </c>
      <c r="BY1346" s="0" t="s">
        <v>912</v>
      </c>
      <c r="BZ1346" s="0" t="n">
        <v>2014</v>
      </c>
      <c r="CA1346" s="0" t="n">
        <v>0.333333333333333</v>
      </c>
      <c r="CB1346" s="0" t="n">
        <v>0</v>
      </c>
      <c r="CC1346" s="0" t="n">
        <v>1</v>
      </c>
      <c r="CD1346" s="0" t="n">
        <v>0.00165299263000806</v>
      </c>
      <c r="CE1346" s="0" t="n">
        <v>1</v>
      </c>
    </row>
    <row r="1347" customFormat="false" ht="15" hidden="false" customHeight="false" outlineLevel="0" collapsed="false">
      <c r="A1347" s="0" t="s">
        <v>4788</v>
      </c>
      <c r="B1347" s="0" t="n">
        <v>2652</v>
      </c>
      <c r="C1347" s="0" t="n">
        <v>0.0118158004179958</v>
      </c>
      <c r="D1347" s="0" t="n">
        <v>12422</v>
      </c>
      <c r="E1347" s="0" t="n">
        <f aca="false">IF(ISNUMBER($BA1347),$BA1347,IF(AND(ISNUMBER($D1347),ISNUMBER($BW1347),ISNUMBER($BX1347)),$D1347*($BX1347-$BW1347+1),""))</f>
        <v>12422</v>
      </c>
      <c r="H1347" s="0" t="s">
        <v>118</v>
      </c>
      <c r="I1347" s="0" t="s">
        <v>344</v>
      </c>
      <c r="J1347" s="0" t="n">
        <f aca="false">IF($BW1347&lt;&gt;"",$BW1347,"")</f>
        <v>2010</v>
      </c>
      <c r="K1347" s="0" t="n">
        <f aca="false">IF($BX1347&lt;&gt;"",$BX1347,"")</f>
        <v>2018</v>
      </c>
      <c r="L1347" s="0" t="n">
        <f aca="false">IF(AND(ISNUMBER($BW1347),ISNUMBER($BX1347)),($BW1347+$BX1347)/2,"")</f>
        <v>2014</v>
      </c>
      <c r="M1347" s="0" t="n">
        <f aca="false">IF($L1347&lt;&gt;"",$L1347,"")</f>
        <v>2014</v>
      </c>
      <c r="N1347" s="0" t="n">
        <f aca="false">IF(AND(ISNUMBER($BW1347),ISNUMBER($BX1347)),MIN(1,MAX(0,($BX1347-2016+1)/($BX1347-$BW1347+1))),"")</f>
        <v>0.333333333333333</v>
      </c>
      <c r="O1347" s="0" t="n">
        <f aca="false">IF(AND(ISNUMBER($BW1347),ISNUMBER($BX1347)),MIN(1,MAX(0,($BX1347-2017+1)/($BX1347-$BW1347+1))),"")</f>
        <v>0.222222222222222</v>
      </c>
      <c r="P1347" s="0" t="n">
        <f aca="false">IF(AND(ISNUMBER($BW1347),ISNUMBER($BX1347)),MIN(1,MAX(0,($BX1347-2018+1)/($BX1347-$BW1347+1))),"")</f>
        <v>0.111111111111111</v>
      </c>
      <c r="Q1347" s="0" t="n">
        <f aca="false">IF(AND(ISNUMBER($BW1347),ISNUMBER($BX1347)),MIN(1,MAX(0,($BX1347-2019+1)/($BX1347-$BW1347+1))),"")</f>
        <v>0</v>
      </c>
      <c r="R1347" s="0" t="n">
        <f aca="false">IF(AND(ISNUMBER($BW1347),ISNUMBER($BX1347)),MIN(1,MAX(0,($BX1347-2016+1)/($BX1347-$BW1347+1))),"")</f>
        <v>0.333333333333333</v>
      </c>
      <c r="S1347" s="0" t="n">
        <f aca="false">IF($L1347&lt;&gt;"",IF($L1347&gt;=2015.5,1,0),"")</f>
        <v>0</v>
      </c>
      <c r="T1347" s="0" t="n">
        <f aca="false">IF($L1347&lt;&gt;"",IF($L1347&gt;=2016,1,0),"")</f>
        <v>0</v>
      </c>
      <c r="U1347" s="0" t="n">
        <f aca="false">IF(ISNUMBER($BX1347),IF($BX1347&gt;=2016,1,0),"")</f>
        <v>1</v>
      </c>
      <c r="V1347" s="0" t="n">
        <f aca="false">IF(ISNUMBER($BW1347),IF($BW1347&gt;=2016,1,0),"")</f>
        <v>0</v>
      </c>
      <c r="W1347" s="0" t="str">
        <f aca="false">IF(AND(ISNUMBER($BW1347),ISNUMBER($BX1347)),IF($BW1347&gt;=2016,"post-only",IF($BX1347&lt;2016,"pre-only","mixed")),"")</f>
        <v>mixed</v>
      </c>
      <c r="X1347" s="0" t="n">
        <f aca="false">IF(AND(ISNUMBER($BW1347),ISNUMBER($BX1347)),MIN(1,MAX(0,($BX1347-2017+1)/($BX1347-$BW1347+1))),"")</f>
        <v>0.222222222222222</v>
      </c>
      <c r="Y1347" s="0" t="n">
        <f aca="false">IF(AND(ISNUMBER($BW1347),ISNUMBER($BX1347)),MIN(1,MAX(0,($BX1347-2018+1)/($BX1347-$BW1347+1))),"")</f>
        <v>0.111111111111111</v>
      </c>
      <c r="Z1347" s="0" t="n">
        <f aca="false">IF(AND(ISNUMBER($BW1347),ISNUMBER($BX1347)),MIN(1,MAX(0,($BX1347-2019+1)/($BX1347-$BW1347+1))),"")</f>
        <v>0</v>
      </c>
      <c r="AA1347" s="0" t="n">
        <f aca="false">IF(ISNUMBER($BX1347),IF($BX1347&gt;=2017,1,0),"")</f>
        <v>1</v>
      </c>
      <c r="AB1347" s="0" t="n">
        <f aca="false">IF(ISNUMBER($BX1347),IF($BX1347&gt;=2018,1,0),"")</f>
        <v>1</v>
      </c>
      <c r="AC1347" s="0" t="n">
        <f aca="false">IF(ISNUMBER($BX1347),IF($BX1347&gt;=2019,1,0),"")</f>
        <v>0</v>
      </c>
      <c r="AD1347" s="0" t="n">
        <f aca="false">IF($L1347&lt;&gt;"",IF($L1347&gt;2013,1,0),"")</f>
        <v>1</v>
      </c>
      <c r="AE1347" s="0" t="n">
        <f aca="false">IF($L1347&lt;&gt;"",1+IF($L1347&gt;2011,1,0)+IF($L1347&gt;2014,1,0),"")</f>
        <v>2</v>
      </c>
      <c r="AF1347" s="0" t="s">
        <v>761</v>
      </c>
      <c r="AG1347" s="0" t="s">
        <v>436</v>
      </c>
      <c r="AH1347" s="0" t="s">
        <v>89</v>
      </c>
      <c r="AI1347" s="0" t="s">
        <v>497</v>
      </c>
      <c r="AJ1347" s="0" t="s">
        <v>497</v>
      </c>
      <c r="AK1347" s="0" t="str">
        <f aca="false">IF(AND($CF1347&lt;&gt;"",IFERROR(INDEX(subsample_country_map!$B:$B,MATCH($CF1347,subsample_country_map!$A:$A,0)),"")&lt;&gt;""),INDEX(subsample_country_map!$B:$B,MATCH($CF1347,subsample_country_map!$A:$A,0)),INDEX(lookup!$AA:$AA,MATCH($A1347,lookup!$A:$A,0)))</f>
        <v>1_US</v>
      </c>
      <c r="AL1347" s="0" t="str">
        <f aca="false">IF(AND($CF1347&lt;&gt;"",IFERROR(INDEX(subsample_country_map!$C:$C,MATCH($CF1347,subsample_country_map!$A:$A,0)),"")&lt;&gt;""),INDEX(subsample_country_map!$C:$C,MATCH($CF1347,subsample_country_map!$A:$A,0)),INDEX(lookup!$AB:$AB,MATCH($A1347,lookup!$A:$A,0)))</f>
        <v>1_developed</v>
      </c>
      <c r="AM1347" s="0" t="str">
        <f aca="false">IF(AND($CF1347&lt;&gt;"",IFERROR(INDEX(subsample_country_map!$D:$D,MATCH($CF1347,subsample_country_map!$A:$A,0)),"")&lt;&gt;""),INDEX(subsample_country_map!$D:$D,MATCH($CF1347,subsample_country_map!$A:$A,0)),INDEX(lookup!$AC:$AC,MATCH($A1347,lookup!$A:$A,0)))</f>
        <v>1_western</v>
      </c>
      <c r="AN1347" s="0" t="str">
        <f aca="false">IF(AND($CF1347&lt;&gt;"",IFERROR(INDEX(subsample_country_map!$E:$E,MATCH($CF1347,subsample_country_map!$A:$A,0)),"")&lt;&gt;""),INDEX(subsample_country_map!$E:$E,MATCH($CF1347,subsample_country_map!$A:$A,0)),INDEX(lookup!$AD:$AD,MATCH($A1347,lookup!$A:$A,0)))</f>
        <v>1_common law</v>
      </c>
      <c r="AO1347" s="0" t="str">
        <f aca="false">INDEX(lookup!$Y:$Y,MATCH($A1347,lookup!$A:$A,0))</f>
        <v>0_published</v>
      </c>
      <c r="AP1347" s="0" t="str">
        <f aca="false">INDEX(lookup!$Z:$Z,MATCH($A1347,lookup!$A:$A,0))</f>
        <v>1_VHB high</v>
      </c>
      <c r="AQ1347" s="0" t="str">
        <f aca="false">INDEX(lookup!$W:$W,MATCH($A1347,lookup!$A:$A,0))</f>
        <v>1_fin/acc/econ</v>
      </c>
      <c r="AS1347" s="0" t="s">
        <v>91</v>
      </c>
      <c r="AT1347" s="0" t="s">
        <v>111</v>
      </c>
      <c r="AU1347" s="0" t="s">
        <v>93</v>
      </c>
      <c r="AV1347" s="0" t="s">
        <v>4893</v>
      </c>
      <c r="AW1347" s="0" t="s">
        <v>4894</v>
      </c>
      <c r="BA1347" s="0" t="n">
        <v>12422</v>
      </c>
      <c r="BB1347" s="0" t="s">
        <v>4789</v>
      </c>
      <c r="BC1347" s="0" t="s">
        <v>4790</v>
      </c>
      <c r="BD1347" s="0" t="s">
        <v>33</v>
      </c>
      <c r="BE1347" s="0" t="s">
        <v>33</v>
      </c>
      <c r="BF1347" s="0" t="s">
        <v>4805</v>
      </c>
      <c r="BI1347" s="0" t="s">
        <v>208</v>
      </c>
      <c r="BJ1347" s="0" t="s">
        <v>4895</v>
      </c>
      <c r="BK1347" s="0" t="s">
        <v>558</v>
      </c>
      <c r="BL1347" s="0" t="s">
        <v>4896</v>
      </c>
      <c r="BM1347" s="0" t="s">
        <v>4837</v>
      </c>
      <c r="BN1347" s="0" t="s">
        <v>4881</v>
      </c>
      <c r="BO1347" s="0" t="s">
        <v>769</v>
      </c>
      <c r="BP1347" s="0" t="s">
        <v>4788</v>
      </c>
      <c r="BQ1347" s="0" t="s">
        <v>127</v>
      </c>
      <c r="BT1347" s="0" t="n">
        <v>0</v>
      </c>
      <c r="BU1347" s="0" t="s">
        <v>4795</v>
      </c>
      <c r="BW1347" s="0" t="n">
        <v>2010</v>
      </c>
      <c r="BX1347" s="0" t="n">
        <v>2018</v>
      </c>
      <c r="BY1347" s="0" t="s">
        <v>912</v>
      </c>
      <c r="BZ1347" s="0" t="n">
        <v>2014</v>
      </c>
      <c r="CA1347" s="0" t="n">
        <v>0.333333333333333</v>
      </c>
      <c r="CB1347" s="0" t="n">
        <v>0</v>
      </c>
      <c r="CC1347" s="0" t="n">
        <v>1</v>
      </c>
      <c r="CD1347" s="0" t="n">
        <v>0.0118163503443935</v>
      </c>
      <c r="CE1347" s="0" t="n">
        <v>1</v>
      </c>
    </row>
    <row r="1348" customFormat="false" ht="15" hidden="false" customHeight="false" outlineLevel="0" collapsed="false">
      <c r="A1348" s="0" t="s">
        <v>4788</v>
      </c>
      <c r="B1348" s="0" t="n">
        <v>2653</v>
      </c>
      <c r="C1348" s="0" t="n">
        <v>0.000520624834781239</v>
      </c>
      <c r="D1348" s="0" t="n">
        <v>12422</v>
      </c>
      <c r="E1348" s="0" t="n">
        <f aca="false">IF(ISNUMBER($BA1348),$BA1348,IF(AND(ISNUMBER($D1348),ISNUMBER($BW1348),ISNUMBER($BX1348)),$D1348*($BX1348-$BW1348+1),""))</f>
        <v>12422</v>
      </c>
      <c r="H1348" s="0" t="s">
        <v>118</v>
      </c>
      <c r="I1348" s="0" t="s">
        <v>344</v>
      </c>
      <c r="J1348" s="0" t="n">
        <f aca="false">IF($BW1348&lt;&gt;"",$BW1348,"")</f>
        <v>2010</v>
      </c>
      <c r="K1348" s="0" t="n">
        <f aca="false">IF($BX1348&lt;&gt;"",$BX1348,"")</f>
        <v>2018</v>
      </c>
      <c r="L1348" s="0" t="n">
        <f aca="false">IF(AND(ISNUMBER($BW1348),ISNUMBER($BX1348)),($BW1348+$BX1348)/2,"")</f>
        <v>2014</v>
      </c>
      <c r="M1348" s="0" t="n">
        <f aca="false">IF($L1348&lt;&gt;"",$L1348,"")</f>
        <v>2014</v>
      </c>
      <c r="N1348" s="0" t="n">
        <f aca="false">IF(AND(ISNUMBER($BW1348),ISNUMBER($BX1348)),MIN(1,MAX(0,($BX1348-2016+1)/($BX1348-$BW1348+1))),"")</f>
        <v>0.333333333333333</v>
      </c>
      <c r="O1348" s="0" t="n">
        <f aca="false">IF(AND(ISNUMBER($BW1348),ISNUMBER($BX1348)),MIN(1,MAX(0,($BX1348-2017+1)/($BX1348-$BW1348+1))),"")</f>
        <v>0.222222222222222</v>
      </c>
      <c r="P1348" s="0" t="n">
        <f aca="false">IF(AND(ISNUMBER($BW1348),ISNUMBER($BX1348)),MIN(1,MAX(0,($BX1348-2018+1)/($BX1348-$BW1348+1))),"")</f>
        <v>0.111111111111111</v>
      </c>
      <c r="Q1348" s="0" t="n">
        <f aca="false">IF(AND(ISNUMBER($BW1348),ISNUMBER($BX1348)),MIN(1,MAX(0,($BX1348-2019+1)/($BX1348-$BW1348+1))),"")</f>
        <v>0</v>
      </c>
      <c r="R1348" s="0" t="n">
        <f aca="false">IF(AND(ISNUMBER($BW1348),ISNUMBER($BX1348)),MIN(1,MAX(0,($BX1348-2016+1)/($BX1348-$BW1348+1))),"")</f>
        <v>0.333333333333333</v>
      </c>
      <c r="S1348" s="0" t="n">
        <f aca="false">IF($L1348&lt;&gt;"",IF($L1348&gt;=2015.5,1,0),"")</f>
        <v>0</v>
      </c>
      <c r="T1348" s="0" t="n">
        <f aca="false">IF($L1348&lt;&gt;"",IF($L1348&gt;=2016,1,0),"")</f>
        <v>0</v>
      </c>
      <c r="U1348" s="0" t="n">
        <f aca="false">IF(ISNUMBER($BX1348),IF($BX1348&gt;=2016,1,0),"")</f>
        <v>1</v>
      </c>
      <c r="V1348" s="0" t="n">
        <f aca="false">IF(ISNUMBER($BW1348),IF($BW1348&gt;=2016,1,0),"")</f>
        <v>0</v>
      </c>
      <c r="W1348" s="0" t="str">
        <f aca="false">IF(AND(ISNUMBER($BW1348),ISNUMBER($BX1348)),IF($BW1348&gt;=2016,"post-only",IF($BX1348&lt;2016,"pre-only","mixed")),"")</f>
        <v>mixed</v>
      </c>
      <c r="X1348" s="0" t="n">
        <f aca="false">IF(AND(ISNUMBER($BW1348),ISNUMBER($BX1348)),MIN(1,MAX(0,($BX1348-2017+1)/($BX1348-$BW1348+1))),"")</f>
        <v>0.222222222222222</v>
      </c>
      <c r="Y1348" s="0" t="n">
        <f aca="false">IF(AND(ISNUMBER($BW1348),ISNUMBER($BX1348)),MIN(1,MAX(0,($BX1348-2018+1)/($BX1348-$BW1348+1))),"")</f>
        <v>0.111111111111111</v>
      </c>
      <c r="Z1348" s="0" t="n">
        <f aca="false">IF(AND(ISNUMBER($BW1348),ISNUMBER($BX1348)),MIN(1,MAX(0,($BX1348-2019+1)/($BX1348-$BW1348+1))),"")</f>
        <v>0</v>
      </c>
      <c r="AA1348" s="0" t="n">
        <f aca="false">IF(ISNUMBER($BX1348),IF($BX1348&gt;=2017,1,0),"")</f>
        <v>1</v>
      </c>
      <c r="AB1348" s="0" t="n">
        <f aca="false">IF(ISNUMBER($BX1348),IF($BX1348&gt;=2018,1,0),"")</f>
        <v>1</v>
      </c>
      <c r="AC1348" s="0" t="n">
        <f aca="false">IF(ISNUMBER($BX1348),IF($BX1348&gt;=2019,1,0),"")</f>
        <v>0</v>
      </c>
      <c r="AD1348" s="0" t="n">
        <f aca="false">IF($L1348&lt;&gt;"",IF($L1348&gt;2013,1,0),"")</f>
        <v>1</v>
      </c>
      <c r="AE1348" s="0" t="n">
        <f aca="false">IF($L1348&lt;&gt;"",1+IF($L1348&gt;2011,1,0)+IF($L1348&gt;2014,1,0),"")</f>
        <v>2</v>
      </c>
      <c r="AF1348" s="0" t="s">
        <v>761</v>
      </c>
      <c r="AG1348" s="0" t="s">
        <v>436</v>
      </c>
      <c r="AH1348" s="0" t="s">
        <v>89</v>
      </c>
      <c r="AI1348" s="0" t="s">
        <v>497</v>
      </c>
      <c r="AJ1348" s="0" t="s">
        <v>497</v>
      </c>
      <c r="AK1348" s="0" t="str">
        <f aca="false">IF(AND($CF1348&lt;&gt;"",IFERROR(INDEX(subsample_country_map!$B:$B,MATCH($CF1348,subsample_country_map!$A:$A,0)),"")&lt;&gt;""),INDEX(subsample_country_map!$B:$B,MATCH($CF1348,subsample_country_map!$A:$A,0)),INDEX(lookup!$AA:$AA,MATCH($A1348,lookup!$A:$A,0)))</f>
        <v>1_US</v>
      </c>
      <c r="AL1348" s="0" t="str">
        <f aca="false">IF(AND($CF1348&lt;&gt;"",IFERROR(INDEX(subsample_country_map!$C:$C,MATCH($CF1348,subsample_country_map!$A:$A,0)),"")&lt;&gt;""),INDEX(subsample_country_map!$C:$C,MATCH($CF1348,subsample_country_map!$A:$A,0)),INDEX(lookup!$AB:$AB,MATCH($A1348,lookup!$A:$A,0)))</f>
        <v>1_developed</v>
      </c>
      <c r="AM1348" s="0" t="str">
        <f aca="false">IF(AND($CF1348&lt;&gt;"",IFERROR(INDEX(subsample_country_map!$D:$D,MATCH($CF1348,subsample_country_map!$A:$A,0)),"")&lt;&gt;""),INDEX(subsample_country_map!$D:$D,MATCH($CF1348,subsample_country_map!$A:$A,0)),INDEX(lookup!$AC:$AC,MATCH($A1348,lookup!$A:$A,0)))</f>
        <v>1_western</v>
      </c>
      <c r="AN1348" s="0" t="str">
        <f aca="false">IF(AND($CF1348&lt;&gt;"",IFERROR(INDEX(subsample_country_map!$E:$E,MATCH($CF1348,subsample_country_map!$A:$A,0)),"")&lt;&gt;""),INDEX(subsample_country_map!$E:$E,MATCH($CF1348,subsample_country_map!$A:$A,0)),INDEX(lookup!$AD:$AD,MATCH($A1348,lookup!$A:$A,0)))</f>
        <v>1_common law</v>
      </c>
      <c r="AO1348" s="0" t="str">
        <f aca="false">INDEX(lookup!$Y:$Y,MATCH($A1348,lookup!$A:$A,0))</f>
        <v>0_published</v>
      </c>
      <c r="AP1348" s="0" t="str">
        <f aca="false">INDEX(lookup!$Z:$Z,MATCH($A1348,lookup!$A:$A,0))</f>
        <v>1_VHB high</v>
      </c>
      <c r="AQ1348" s="0" t="str">
        <f aca="false">INDEX(lookup!$W:$W,MATCH($A1348,lookup!$A:$A,0))</f>
        <v>1_fin/acc/econ</v>
      </c>
      <c r="AS1348" s="0" t="s">
        <v>91</v>
      </c>
      <c r="AT1348" s="0" t="s">
        <v>111</v>
      </c>
      <c r="AU1348" s="0" t="s">
        <v>93</v>
      </c>
      <c r="AV1348" s="0" t="s">
        <v>4897</v>
      </c>
      <c r="AW1348" s="0" t="s">
        <v>4898</v>
      </c>
      <c r="BA1348" s="0" t="n">
        <v>12422</v>
      </c>
      <c r="BB1348" s="0" t="s">
        <v>4789</v>
      </c>
      <c r="BC1348" s="0" t="s">
        <v>4790</v>
      </c>
      <c r="BD1348" s="0" t="s">
        <v>33</v>
      </c>
      <c r="BE1348" s="0" t="s">
        <v>33</v>
      </c>
      <c r="BF1348" s="0" t="s">
        <v>4805</v>
      </c>
      <c r="BI1348" s="0" t="s">
        <v>208</v>
      </c>
      <c r="BJ1348" s="0" t="s">
        <v>4895</v>
      </c>
      <c r="BK1348" s="0" t="s">
        <v>558</v>
      </c>
      <c r="BL1348" s="0" t="s">
        <v>4899</v>
      </c>
      <c r="BM1348" s="0" t="s">
        <v>4841</v>
      </c>
      <c r="BN1348" s="0" t="s">
        <v>4881</v>
      </c>
      <c r="BO1348" s="0" t="s">
        <v>769</v>
      </c>
      <c r="BP1348" s="0" t="s">
        <v>4788</v>
      </c>
      <c r="BQ1348" s="0" t="s">
        <v>127</v>
      </c>
      <c r="BT1348" s="0" t="n">
        <v>0</v>
      </c>
      <c r="BU1348" s="0" t="s">
        <v>4795</v>
      </c>
      <c r="BW1348" s="0" t="n">
        <v>2010</v>
      </c>
      <c r="BX1348" s="0" t="n">
        <v>2018</v>
      </c>
      <c r="BY1348" s="0" t="s">
        <v>912</v>
      </c>
      <c r="BZ1348" s="0" t="n">
        <v>2014</v>
      </c>
      <c r="CA1348" s="0" t="n">
        <v>0.333333333333333</v>
      </c>
      <c r="CB1348" s="0" t="n">
        <v>0</v>
      </c>
      <c r="CC1348" s="0" t="n">
        <v>1</v>
      </c>
      <c r="CD1348" s="0" t="n">
        <v>0.000520624881819739</v>
      </c>
      <c r="CE1348" s="0" t="n">
        <v>1</v>
      </c>
    </row>
    <row r="1349" customFormat="false" ht="15" hidden="false" customHeight="false" outlineLevel="0" collapsed="false">
      <c r="A1349" s="0" t="s">
        <v>4788</v>
      </c>
      <c r="B1349" s="0" t="n">
        <v>2654</v>
      </c>
      <c r="C1349" s="0" t="n">
        <v>0.00766182334484108</v>
      </c>
      <c r="D1349" s="0" t="n">
        <v>39224</v>
      </c>
      <c r="E1349" s="0" t="n">
        <f aca="false">IF(ISNUMBER($BA1349),$BA1349,IF(AND(ISNUMBER($D1349),ISNUMBER($BW1349),ISNUMBER($BX1349)),$D1349*($BX1349-$BW1349+1),""))</f>
        <v>39224</v>
      </c>
      <c r="H1349" s="0" t="s">
        <v>118</v>
      </c>
      <c r="I1349" s="0" t="s">
        <v>344</v>
      </c>
      <c r="J1349" s="0" t="n">
        <f aca="false">IF($BW1349&lt;&gt;"",$BW1349,"")</f>
        <v>2010</v>
      </c>
      <c r="K1349" s="0" t="n">
        <f aca="false">IF($BX1349&lt;&gt;"",$BX1349,"")</f>
        <v>2018</v>
      </c>
      <c r="L1349" s="0" t="n">
        <f aca="false">IF(AND(ISNUMBER($BW1349),ISNUMBER($BX1349)),($BW1349+$BX1349)/2,"")</f>
        <v>2014</v>
      </c>
      <c r="M1349" s="0" t="n">
        <f aca="false">IF($L1349&lt;&gt;"",$L1349,"")</f>
        <v>2014</v>
      </c>
      <c r="N1349" s="0" t="n">
        <f aca="false">IF(AND(ISNUMBER($BW1349),ISNUMBER($BX1349)),MIN(1,MAX(0,($BX1349-2016+1)/($BX1349-$BW1349+1))),"")</f>
        <v>0.333333333333333</v>
      </c>
      <c r="O1349" s="0" t="n">
        <f aca="false">IF(AND(ISNUMBER($BW1349),ISNUMBER($BX1349)),MIN(1,MAX(0,($BX1349-2017+1)/($BX1349-$BW1349+1))),"")</f>
        <v>0.222222222222222</v>
      </c>
      <c r="P1349" s="0" t="n">
        <f aca="false">IF(AND(ISNUMBER($BW1349),ISNUMBER($BX1349)),MIN(1,MAX(0,($BX1349-2018+1)/($BX1349-$BW1349+1))),"")</f>
        <v>0.111111111111111</v>
      </c>
      <c r="Q1349" s="0" t="n">
        <f aca="false">IF(AND(ISNUMBER($BW1349),ISNUMBER($BX1349)),MIN(1,MAX(0,($BX1349-2019+1)/($BX1349-$BW1349+1))),"")</f>
        <v>0</v>
      </c>
      <c r="R1349" s="0" t="n">
        <f aca="false">IF(AND(ISNUMBER($BW1349),ISNUMBER($BX1349)),MIN(1,MAX(0,($BX1349-2016+1)/($BX1349-$BW1349+1))),"")</f>
        <v>0.333333333333333</v>
      </c>
      <c r="S1349" s="0" t="n">
        <f aca="false">IF($L1349&lt;&gt;"",IF($L1349&gt;=2015.5,1,0),"")</f>
        <v>0</v>
      </c>
      <c r="T1349" s="0" t="n">
        <f aca="false">IF($L1349&lt;&gt;"",IF($L1349&gt;=2016,1,0),"")</f>
        <v>0</v>
      </c>
      <c r="U1349" s="0" t="n">
        <f aca="false">IF(ISNUMBER($BX1349),IF($BX1349&gt;=2016,1,0),"")</f>
        <v>1</v>
      </c>
      <c r="V1349" s="0" t="n">
        <f aca="false">IF(ISNUMBER($BW1349),IF($BW1349&gt;=2016,1,0),"")</f>
        <v>0</v>
      </c>
      <c r="W1349" s="0" t="str">
        <f aca="false">IF(AND(ISNUMBER($BW1349),ISNUMBER($BX1349)),IF($BW1349&gt;=2016,"post-only",IF($BX1349&lt;2016,"pre-only","mixed")),"")</f>
        <v>mixed</v>
      </c>
      <c r="X1349" s="0" t="n">
        <f aca="false">IF(AND(ISNUMBER($BW1349),ISNUMBER($BX1349)),MIN(1,MAX(0,($BX1349-2017+1)/($BX1349-$BW1349+1))),"")</f>
        <v>0.222222222222222</v>
      </c>
      <c r="Y1349" s="0" t="n">
        <f aca="false">IF(AND(ISNUMBER($BW1349),ISNUMBER($BX1349)),MIN(1,MAX(0,($BX1349-2018+1)/($BX1349-$BW1349+1))),"")</f>
        <v>0.111111111111111</v>
      </c>
      <c r="Z1349" s="0" t="n">
        <f aca="false">IF(AND(ISNUMBER($BW1349),ISNUMBER($BX1349)),MIN(1,MAX(0,($BX1349-2019+1)/($BX1349-$BW1349+1))),"")</f>
        <v>0</v>
      </c>
      <c r="AA1349" s="0" t="n">
        <f aca="false">IF(ISNUMBER($BX1349),IF($BX1349&gt;=2017,1,0),"")</f>
        <v>1</v>
      </c>
      <c r="AB1349" s="0" t="n">
        <f aca="false">IF(ISNUMBER($BX1349),IF($BX1349&gt;=2018,1,0),"")</f>
        <v>1</v>
      </c>
      <c r="AC1349" s="0" t="n">
        <f aca="false">IF(ISNUMBER($BX1349),IF($BX1349&gt;=2019,1,0),"")</f>
        <v>0</v>
      </c>
      <c r="AD1349" s="0" t="n">
        <f aca="false">IF($L1349&lt;&gt;"",IF($L1349&gt;2013,1,0),"")</f>
        <v>1</v>
      </c>
      <c r="AE1349" s="0" t="n">
        <f aca="false">IF($L1349&lt;&gt;"",1+IF($L1349&gt;2011,1,0)+IF($L1349&gt;2014,1,0),"")</f>
        <v>2</v>
      </c>
      <c r="AF1349" s="0" t="s">
        <v>761</v>
      </c>
      <c r="AG1349" s="0" t="s">
        <v>436</v>
      </c>
      <c r="AH1349" s="0" t="s">
        <v>89</v>
      </c>
      <c r="AI1349" s="0" t="s">
        <v>497</v>
      </c>
      <c r="AJ1349" s="0" t="s">
        <v>497</v>
      </c>
      <c r="AK1349" s="0" t="str">
        <f aca="false">IF(AND($CF1349&lt;&gt;"",IFERROR(INDEX(subsample_country_map!$B:$B,MATCH($CF1349,subsample_country_map!$A:$A,0)),"")&lt;&gt;""),INDEX(subsample_country_map!$B:$B,MATCH($CF1349,subsample_country_map!$A:$A,0)),INDEX(lookup!$AA:$AA,MATCH($A1349,lookup!$A:$A,0)))</f>
        <v>1_US</v>
      </c>
      <c r="AL1349" s="0" t="str">
        <f aca="false">IF(AND($CF1349&lt;&gt;"",IFERROR(INDEX(subsample_country_map!$C:$C,MATCH($CF1349,subsample_country_map!$A:$A,0)),"")&lt;&gt;""),INDEX(subsample_country_map!$C:$C,MATCH($CF1349,subsample_country_map!$A:$A,0)),INDEX(lookup!$AB:$AB,MATCH($A1349,lookup!$A:$A,0)))</f>
        <v>1_developed</v>
      </c>
      <c r="AM1349" s="0" t="str">
        <f aca="false">IF(AND($CF1349&lt;&gt;"",IFERROR(INDEX(subsample_country_map!$D:$D,MATCH($CF1349,subsample_country_map!$A:$A,0)),"")&lt;&gt;""),INDEX(subsample_country_map!$D:$D,MATCH($CF1349,subsample_country_map!$A:$A,0)),INDEX(lookup!$AC:$AC,MATCH($A1349,lookup!$A:$A,0)))</f>
        <v>1_western</v>
      </c>
      <c r="AN1349" s="0" t="str">
        <f aca="false">IF(AND($CF1349&lt;&gt;"",IFERROR(INDEX(subsample_country_map!$E:$E,MATCH($CF1349,subsample_country_map!$A:$A,0)),"")&lt;&gt;""),INDEX(subsample_country_map!$E:$E,MATCH($CF1349,subsample_country_map!$A:$A,0)),INDEX(lookup!$AD:$AD,MATCH($A1349,lookup!$A:$A,0)))</f>
        <v>1_common law</v>
      </c>
      <c r="AO1349" s="0" t="str">
        <f aca="false">INDEX(lookup!$Y:$Y,MATCH($A1349,lookup!$A:$A,0))</f>
        <v>0_published</v>
      </c>
      <c r="AP1349" s="0" t="str">
        <f aca="false">INDEX(lookup!$Z:$Z,MATCH($A1349,lookup!$A:$A,0))</f>
        <v>1_VHB high</v>
      </c>
      <c r="AQ1349" s="0" t="str">
        <f aca="false">INDEX(lookup!$W:$W,MATCH($A1349,lookup!$A:$A,0))</f>
        <v>1_fin/acc/econ</v>
      </c>
      <c r="AS1349" s="0" t="s">
        <v>91</v>
      </c>
      <c r="AT1349" s="0" t="s">
        <v>111</v>
      </c>
      <c r="AU1349" s="0" t="s">
        <v>93</v>
      </c>
      <c r="AV1349" s="0" t="s">
        <v>4900</v>
      </c>
      <c r="AW1349" s="0" t="s">
        <v>4901</v>
      </c>
      <c r="BA1349" s="0" t="n">
        <v>39224</v>
      </c>
      <c r="BB1349" s="0" t="s">
        <v>4789</v>
      </c>
      <c r="BC1349" s="0" t="s">
        <v>4790</v>
      </c>
      <c r="BD1349" s="0" t="s">
        <v>33</v>
      </c>
      <c r="BE1349" s="0" t="s">
        <v>98</v>
      </c>
      <c r="BI1349" s="0" t="s">
        <v>316</v>
      </c>
      <c r="BJ1349" s="0" t="s">
        <v>4902</v>
      </c>
      <c r="BK1349" s="0" t="s">
        <v>584</v>
      </c>
      <c r="BL1349" s="0" t="s">
        <v>4903</v>
      </c>
      <c r="BM1349" s="0" t="s">
        <v>4800</v>
      </c>
      <c r="BN1349" s="0" t="s">
        <v>4904</v>
      </c>
      <c r="BO1349" s="0" t="s">
        <v>769</v>
      </c>
      <c r="BP1349" s="0" t="s">
        <v>4788</v>
      </c>
      <c r="BQ1349" s="0" t="s">
        <v>127</v>
      </c>
      <c r="BT1349" s="0" t="n">
        <v>0</v>
      </c>
      <c r="BU1349" s="0" t="s">
        <v>4795</v>
      </c>
      <c r="BW1349" s="0" t="n">
        <v>2010</v>
      </c>
      <c r="BX1349" s="0" t="n">
        <v>2018</v>
      </c>
      <c r="BY1349" s="0" t="s">
        <v>912</v>
      </c>
      <c r="BZ1349" s="0" t="n">
        <v>2014</v>
      </c>
      <c r="CA1349" s="0" t="n">
        <v>0.333333333333333</v>
      </c>
      <c r="CB1349" s="0" t="n">
        <v>0</v>
      </c>
      <c r="CC1349" s="0" t="n">
        <v>1</v>
      </c>
      <c r="CD1349" s="0" t="n">
        <v>0.00766197327549865</v>
      </c>
      <c r="CE1349" s="0" t="n">
        <v>1</v>
      </c>
    </row>
    <row r="1350" customFormat="false" ht="15" hidden="false" customHeight="false" outlineLevel="0" collapsed="false">
      <c r="A1350" s="0" t="s">
        <v>4788</v>
      </c>
      <c r="B1350" s="0" t="n">
        <v>2655</v>
      </c>
      <c r="C1350" s="0" t="n">
        <v>-0.000530303316194395</v>
      </c>
      <c r="D1350" s="0" t="n">
        <v>39224</v>
      </c>
      <c r="E1350" s="0" t="n">
        <f aca="false">IF(ISNUMBER($BA1350),$BA1350,IF(AND(ISNUMBER($D1350),ISNUMBER($BW1350),ISNUMBER($BX1350)),$D1350*($BX1350-$BW1350+1),""))</f>
        <v>39224</v>
      </c>
      <c r="H1350" s="0" t="s">
        <v>118</v>
      </c>
      <c r="I1350" s="0" t="s">
        <v>344</v>
      </c>
      <c r="J1350" s="0" t="n">
        <f aca="false">IF($BW1350&lt;&gt;"",$BW1350,"")</f>
        <v>2010</v>
      </c>
      <c r="K1350" s="0" t="n">
        <f aca="false">IF($BX1350&lt;&gt;"",$BX1350,"")</f>
        <v>2018</v>
      </c>
      <c r="L1350" s="0" t="n">
        <f aca="false">IF(AND(ISNUMBER($BW1350),ISNUMBER($BX1350)),($BW1350+$BX1350)/2,"")</f>
        <v>2014</v>
      </c>
      <c r="M1350" s="0" t="n">
        <f aca="false">IF($L1350&lt;&gt;"",$L1350,"")</f>
        <v>2014</v>
      </c>
      <c r="N1350" s="0" t="n">
        <f aca="false">IF(AND(ISNUMBER($BW1350),ISNUMBER($BX1350)),MIN(1,MAX(0,($BX1350-2016+1)/($BX1350-$BW1350+1))),"")</f>
        <v>0.333333333333333</v>
      </c>
      <c r="O1350" s="0" t="n">
        <f aca="false">IF(AND(ISNUMBER($BW1350),ISNUMBER($BX1350)),MIN(1,MAX(0,($BX1350-2017+1)/($BX1350-$BW1350+1))),"")</f>
        <v>0.222222222222222</v>
      </c>
      <c r="P1350" s="0" t="n">
        <f aca="false">IF(AND(ISNUMBER($BW1350),ISNUMBER($BX1350)),MIN(1,MAX(0,($BX1350-2018+1)/($BX1350-$BW1350+1))),"")</f>
        <v>0.111111111111111</v>
      </c>
      <c r="Q1350" s="0" t="n">
        <f aca="false">IF(AND(ISNUMBER($BW1350),ISNUMBER($BX1350)),MIN(1,MAX(0,($BX1350-2019+1)/($BX1350-$BW1350+1))),"")</f>
        <v>0</v>
      </c>
      <c r="R1350" s="0" t="n">
        <f aca="false">IF(AND(ISNUMBER($BW1350),ISNUMBER($BX1350)),MIN(1,MAX(0,($BX1350-2016+1)/($BX1350-$BW1350+1))),"")</f>
        <v>0.333333333333333</v>
      </c>
      <c r="S1350" s="0" t="n">
        <f aca="false">IF($L1350&lt;&gt;"",IF($L1350&gt;=2015.5,1,0),"")</f>
        <v>0</v>
      </c>
      <c r="T1350" s="0" t="n">
        <f aca="false">IF($L1350&lt;&gt;"",IF($L1350&gt;=2016,1,0),"")</f>
        <v>0</v>
      </c>
      <c r="U1350" s="0" t="n">
        <f aca="false">IF(ISNUMBER($BX1350),IF($BX1350&gt;=2016,1,0),"")</f>
        <v>1</v>
      </c>
      <c r="V1350" s="0" t="n">
        <f aca="false">IF(ISNUMBER($BW1350),IF($BW1350&gt;=2016,1,0),"")</f>
        <v>0</v>
      </c>
      <c r="W1350" s="0" t="str">
        <f aca="false">IF(AND(ISNUMBER($BW1350),ISNUMBER($BX1350)),IF($BW1350&gt;=2016,"post-only",IF($BX1350&lt;2016,"pre-only","mixed")),"")</f>
        <v>mixed</v>
      </c>
      <c r="X1350" s="0" t="n">
        <f aca="false">IF(AND(ISNUMBER($BW1350),ISNUMBER($BX1350)),MIN(1,MAX(0,($BX1350-2017+1)/($BX1350-$BW1350+1))),"")</f>
        <v>0.222222222222222</v>
      </c>
      <c r="Y1350" s="0" t="n">
        <f aca="false">IF(AND(ISNUMBER($BW1350),ISNUMBER($BX1350)),MIN(1,MAX(0,($BX1350-2018+1)/($BX1350-$BW1350+1))),"")</f>
        <v>0.111111111111111</v>
      </c>
      <c r="Z1350" s="0" t="n">
        <f aca="false">IF(AND(ISNUMBER($BW1350),ISNUMBER($BX1350)),MIN(1,MAX(0,($BX1350-2019+1)/($BX1350-$BW1350+1))),"")</f>
        <v>0</v>
      </c>
      <c r="AA1350" s="0" t="n">
        <f aca="false">IF(ISNUMBER($BX1350),IF($BX1350&gt;=2017,1,0),"")</f>
        <v>1</v>
      </c>
      <c r="AB1350" s="0" t="n">
        <f aca="false">IF(ISNUMBER($BX1350),IF($BX1350&gt;=2018,1,0),"")</f>
        <v>1</v>
      </c>
      <c r="AC1350" s="0" t="n">
        <f aca="false">IF(ISNUMBER($BX1350),IF($BX1350&gt;=2019,1,0),"")</f>
        <v>0</v>
      </c>
      <c r="AD1350" s="0" t="n">
        <f aca="false">IF($L1350&lt;&gt;"",IF($L1350&gt;2013,1,0),"")</f>
        <v>1</v>
      </c>
      <c r="AE1350" s="0" t="n">
        <f aca="false">IF($L1350&lt;&gt;"",1+IF($L1350&gt;2011,1,0)+IF($L1350&gt;2014,1,0),"")</f>
        <v>2</v>
      </c>
      <c r="AF1350" s="0" t="s">
        <v>761</v>
      </c>
      <c r="AG1350" s="0" t="s">
        <v>436</v>
      </c>
      <c r="AH1350" s="0" t="s">
        <v>89</v>
      </c>
      <c r="AI1350" s="0" t="s">
        <v>497</v>
      </c>
      <c r="AJ1350" s="0" t="s">
        <v>497</v>
      </c>
      <c r="AK1350" s="0" t="str">
        <f aca="false">IF(AND($CF1350&lt;&gt;"",IFERROR(INDEX(subsample_country_map!$B:$B,MATCH($CF1350,subsample_country_map!$A:$A,0)),"")&lt;&gt;""),INDEX(subsample_country_map!$B:$B,MATCH($CF1350,subsample_country_map!$A:$A,0)),INDEX(lookup!$AA:$AA,MATCH($A1350,lookup!$A:$A,0)))</f>
        <v>1_US</v>
      </c>
      <c r="AL1350" s="0" t="str">
        <f aca="false">IF(AND($CF1350&lt;&gt;"",IFERROR(INDEX(subsample_country_map!$C:$C,MATCH($CF1350,subsample_country_map!$A:$A,0)),"")&lt;&gt;""),INDEX(subsample_country_map!$C:$C,MATCH($CF1350,subsample_country_map!$A:$A,0)),INDEX(lookup!$AB:$AB,MATCH($A1350,lookup!$A:$A,0)))</f>
        <v>1_developed</v>
      </c>
      <c r="AM1350" s="0" t="str">
        <f aca="false">IF(AND($CF1350&lt;&gt;"",IFERROR(INDEX(subsample_country_map!$D:$D,MATCH($CF1350,subsample_country_map!$A:$A,0)),"")&lt;&gt;""),INDEX(subsample_country_map!$D:$D,MATCH($CF1350,subsample_country_map!$A:$A,0)),INDEX(lookup!$AC:$AC,MATCH($A1350,lookup!$A:$A,0)))</f>
        <v>1_western</v>
      </c>
      <c r="AN1350" s="0" t="str">
        <f aca="false">IF(AND($CF1350&lt;&gt;"",IFERROR(INDEX(subsample_country_map!$E:$E,MATCH($CF1350,subsample_country_map!$A:$A,0)),"")&lt;&gt;""),INDEX(subsample_country_map!$E:$E,MATCH($CF1350,subsample_country_map!$A:$A,0)),INDEX(lookup!$AD:$AD,MATCH($A1350,lookup!$A:$A,0)))</f>
        <v>1_common law</v>
      </c>
      <c r="AO1350" s="0" t="str">
        <f aca="false">INDEX(lookup!$Y:$Y,MATCH($A1350,lookup!$A:$A,0))</f>
        <v>0_published</v>
      </c>
      <c r="AP1350" s="0" t="str">
        <f aca="false">INDEX(lookup!$Z:$Z,MATCH($A1350,lookup!$A:$A,0))</f>
        <v>1_VHB high</v>
      </c>
      <c r="AQ1350" s="0" t="str">
        <f aca="false">INDEX(lookup!$W:$W,MATCH($A1350,lookup!$A:$A,0))</f>
        <v>1_fin/acc/econ</v>
      </c>
      <c r="AS1350" s="0" t="s">
        <v>91</v>
      </c>
      <c r="AT1350" s="0" t="s">
        <v>111</v>
      </c>
      <c r="AU1350" s="0" t="s">
        <v>93</v>
      </c>
      <c r="AV1350" s="0" t="s">
        <v>2693</v>
      </c>
      <c r="AW1350" s="0" t="s">
        <v>4905</v>
      </c>
      <c r="BA1350" s="0" t="n">
        <v>39224</v>
      </c>
      <c r="BB1350" s="0" t="s">
        <v>4789</v>
      </c>
      <c r="BC1350" s="0" t="s">
        <v>4790</v>
      </c>
      <c r="BD1350" s="0" t="s">
        <v>33</v>
      </c>
      <c r="BE1350" s="0" t="s">
        <v>98</v>
      </c>
      <c r="BI1350" s="0" t="s">
        <v>316</v>
      </c>
      <c r="BJ1350" s="0" t="s">
        <v>4906</v>
      </c>
      <c r="BK1350" s="0" t="s">
        <v>584</v>
      </c>
      <c r="BL1350" s="0" t="s">
        <v>4907</v>
      </c>
      <c r="BM1350" s="0" t="s">
        <v>4800</v>
      </c>
      <c r="BN1350" s="0" t="s">
        <v>4904</v>
      </c>
      <c r="BO1350" s="0" t="s">
        <v>769</v>
      </c>
      <c r="BP1350" s="0" t="s">
        <v>4788</v>
      </c>
      <c r="BQ1350" s="0" t="s">
        <v>127</v>
      </c>
      <c r="BT1350" s="0" t="n">
        <v>0</v>
      </c>
      <c r="BU1350" s="0" t="s">
        <v>4795</v>
      </c>
      <c r="BW1350" s="0" t="n">
        <v>2010</v>
      </c>
      <c r="BX1350" s="0" t="n">
        <v>2018</v>
      </c>
      <c r="BY1350" s="0" t="s">
        <v>912</v>
      </c>
      <c r="BZ1350" s="0" t="n">
        <v>2014</v>
      </c>
      <c r="CA1350" s="0" t="n">
        <v>0.333333333333333</v>
      </c>
      <c r="CB1350" s="0" t="n">
        <v>0</v>
      </c>
      <c r="CC1350" s="0" t="n">
        <v>1</v>
      </c>
      <c r="CD1350" s="0" t="n">
        <v>-0.000530303365905321</v>
      </c>
      <c r="CE1350" s="0" t="n">
        <v>1</v>
      </c>
    </row>
    <row r="1351" customFormat="false" ht="15" hidden="false" customHeight="false" outlineLevel="0" collapsed="false">
      <c r="A1351" s="0" t="s">
        <v>4788</v>
      </c>
      <c r="B1351" s="0" t="n">
        <v>2656</v>
      </c>
      <c r="C1351" s="0" t="n">
        <v>0.00667400279706677</v>
      </c>
      <c r="D1351" s="0" t="n">
        <v>26802</v>
      </c>
      <c r="E1351" s="0" t="n">
        <f aca="false">IF(ISNUMBER($BA1351),$BA1351,IF(AND(ISNUMBER($D1351),ISNUMBER($BW1351),ISNUMBER($BX1351)),$D1351*($BX1351-$BW1351+1),""))</f>
        <v>26802</v>
      </c>
      <c r="H1351" s="0" t="s">
        <v>118</v>
      </c>
      <c r="I1351" s="0" t="s">
        <v>344</v>
      </c>
      <c r="J1351" s="0" t="n">
        <f aca="false">IF($BW1351&lt;&gt;"",$BW1351,"")</f>
        <v>2010</v>
      </c>
      <c r="K1351" s="0" t="n">
        <f aca="false">IF($BX1351&lt;&gt;"",$BX1351,"")</f>
        <v>2018</v>
      </c>
      <c r="L1351" s="0" t="n">
        <f aca="false">IF(AND(ISNUMBER($BW1351),ISNUMBER($BX1351)),($BW1351+$BX1351)/2,"")</f>
        <v>2014</v>
      </c>
      <c r="M1351" s="0" t="n">
        <f aca="false">IF($L1351&lt;&gt;"",$L1351,"")</f>
        <v>2014</v>
      </c>
      <c r="N1351" s="0" t="n">
        <f aca="false">IF(AND(ISNUMBER($BW1351),ISNUMBER($BX1351)),MIN(1,MAX(0,($BX1351-2016+1)/($BX1351-$BW1351+1))),"")</f>
        <v>0.333333333333333</v>
      </c>
      <c r="O1351" s="0" t="n">
        <f aca="false">IF(AND(ISNUMBER($BW1351),ISNUMBER($BX1351)),MIN(1,MAX(0,($BX1351-2017+1)/($BX1351-$BW1351+1))),"")</f>
        <v>0.222222222222222</v>
      </c>
      <c r="P1351" s="0" t="n">
        <f aca="false">IF(AND(ISNUMBER($BW1351),ISNUMBER($BX1351)),MIN(1,MAX(0,($BX1351-2018+1)/($BX1351-$BW1351+1))),"")</f>
        <v>0.111111111111111</v>
      </c>
      <c r="Q1351" s="0" t="n">
        <f aca="false">IF(AND(ISNUMBER($BW1351),ISNUMBER($BX1351)),MIN(1,MAX(0,($BX1351-2019+1)/($BX1351-$BW1351+1))),"")</f>
        <v>0</v>
      </c>
      <c r="R1351" s="0" t="n">
        <f aca="false">IF(AND(ISNUMBER($BW1351),ISNUMBER($BX1351)),MIN(1,MAX(0,($BX1351-2016+1)/($BX1351-$BW1351+1))),"")</f>
        <v>0.333333333333333</v>
      </c>
      <c r="S1351" s="0" t="n">
        <f aca="false">IF($L1351&lt;&gt;"",IF($L1351&gt;=2015.5,1,0),"")</f>
        <v>0</v>
      </c>
      <c r="T1351" s="0" t="n">
        <f aca="false">IF($L1351&lt;&gt;"",IF($L1351&gt;=2016,1,0),"")</f>
        <v>0</v>
      </c>
      <c r="U1351" s="0" t="n">
        <f aca="false">IF(ISNUMBER($BX1351),IF($BX1351&gt;=2016,1,0),"")</f>
        <v>1</v>
      </c>
      <c r="V1351" s="0" t="n">
        <f aca="false">IF(ISNUMBER($BW1351),IF($BW1351&gt;=2016,1,0),"")</f>
        <v>0</v>
      </c>
      <c r="W1351" s="0" t="str">
        <f aca="false">IF(AND(ISNUMBER($BW1351),ISNUMBER($BX1351)),IF($BW1351&gt;=2016,"post-only",IF($BX1351&lt;2016,"pre-only","mixed")),"")</f>
        <v>mixed</v>
      </c>
      <c r="X1351" s="0" t="n">
        <f aca="false">IF(AND(ISNUMBER($BW1351),ISNUMBER($BX1351)),MIN(1,MAX(0,($BX1351-2017+1)/($BX1351-$BW1351+1))),"")</f>
        <v>0.222222222222222</v>
      </c>
      <c r="Y1351" s="0" t="n">
        <f aca="false">IF(AND(ISNUMBER($BW1351),ISNUMBER($BX1351)),MIN(1,MAX(0,($BX1351-2018+1)/($BX1351-$BW1351+1))),"")</f>
        <v>0.111111111111111</v>
      </c>
      <c r="Z1351" s="0" t="n">
        <f aca="false">IF(AND(ISNUMBER($BW1351),ISNUMBER($BX1351)),MIN(1,MAX(0,($BX1351-2019+1)/($BX1351-$BW1351+1))),"")</f>
        <v>0</v>
      </c>
      <c r="AA1351" s="0" t="n">
        <f aca="false">IF(ISNUMBER($BX1351),IF($BX1351&gt;=2017,1,0),"")</f>
        <v>1</v>
      </c>
      <c r="AB1351" s="0" t="n">
        <f aca="false">IF(ISNUMBER($BX1351),IF($BX1351&gt;=2018,1,0),"")</f>
        <v>1</v>
      </c>
      <c r="AC1351" s="0" t="n">
        <f aca="false">IF(ISNUMBER($BX1351),IF($BX1351&gt;=2019,1,0),"")</f>
        <v>0</v>
      </c>
      <c r="AD1351" s="0" t="n">
        <f aca="false">IF($L1351&lt;&gt;"",IF($L1351&gt;2013,1,0),"")</f>
        <v>1</v>
      </c>
      <c r="AE1351" s="0" t="n">
        <f aca="false">IF($L1351&lt;&gt;"",1+IF($L1351&gt;2011,1,0)+IF($L1351&gt;2014,1,0),"")</f>
        <v>2</v>
      </c>
      <c r="AF1351" s="0" t="s">
        <v>761</v>
      </c>
      <c r="AG1351" s="0" t="s">
        <v>436</v>
      </c>
      <c r="AH1351" s="0" t="s">
        <v>89</v>
      </c>
      <c r="AI1351" s="0" t="s">
        <v>497</v>
      </c>
      <c r="AJ1351" s="0" t="s">
        <v>497</v>
      </c>
      <c r="AK1351" s="0" t="str">
        <f aca="false">IF(AND($CF1351&lt;&gt;"",IFERROR(INDEX(subsample_country_map!$B:$B,MATCH($CF1351,subsample_country_map!$A:$A,0)),"")&lt;&gt;""),INDEX(subsample_country_map!$B:$B,MATCH($CF1351,subsample_country_map!$A:$A,0)),INDEX(lookup!$AA:$AA,MATCH($A1351,lookup!$A:$A,0)))</f>
        <v>1_US</v>
      </c>
      <c r="AL1351" s="0" t="str">
        <f aca="false">IF(AND($CF1351&lt;&gt;"",IFERROR(INDEX(subsample_country_map!$C:$C,MATCH($CF1351,subsample_country_map!$A:$A,0)),"")&lt;&gt;""),INDEX(subsample_country_map!$C:$C,MATCH($CF1351,subsample_country_map!$A:$A,0)),INDEX(lookup!$AB:$AB,MATCH($A1351,lookup!$A:$A,0)))</f>
        <v>1_developed</v>
      </c>
      <c r="AM1351" s="0" t="str">
        <f aca="false">IF(AND($CF1351&lt;&gt;"",IFERROR(INDEX(subsample_country_map!$D:$D,MATCH($CF1351,subsample_country_map!$A:$A,0)),"")&lt;&gt;""),INDEX(subsample_country_map!$D:$D,MATCH($CF1351,subsample_country_map!$A:$A,0)),INDEX(lookup!$AC:$AC,MATCH($A1351,lookup!$A:$A,0)))</f>
        <v>1_western</v>
      </c>
      <c r="AN1351" s="0" t="str">
        <f aca="false">IF(AND($CF1351&lt;&gt;"",IFERROR(INDEX(subsample_country_map!$E:$E,MATCH($CF1351,subsample_country_map!$A:$A,0)),"")&lt;&gt;""),INDEX(subsample_country_map!$E:$E,MATCH($CF1351,subsample_country_map!$A:$A,0)),INDEX(lookup!$AD:$AD,MATCH($A1351,lookup!$A:$A,0)))</f>
        <v>1_common law</v>
      </c>
      <c r="AO1351" s="0" t="str">
        <f aca="false">INDEX(lookup!$Y:$Y,MATCH($A1351,lookup!$A:$A,0))</f>
        <v>0_published</v>
      </c>
      <c r="AP1351" s="0" t="str">
        <f aca="false">INDEX(lookup!$Z:$Z,MATCH($A1351,lookup!$A:$A,0))</f>
        <v>1_VHB high</v>
      </c>
      <c r="AQ1351" s="0" t="str">
        <f aca="false">INDEX(lookup!$W:$W,MATCH($A1351,lookup!$A:$A,0))</f>
        <v>1_fin/acc/econ</v>
      </c>
      <c r="AS1351" s="0" t="s">
        <v>91</v>
      </c>
      <c r="AT1351" s="0" t="s">
        <v>111</v>
      </c>
      <c r="AU1351" s="0" t="s">
        <v>93</v>
      </c>
      <c r="AV1351" s="0" t="s">
        <v>4908</v>
      </c>
      <c r="AW1351" s="0" t="s">
        <v>4909</v>
      </c>
      <c r="BA1351" s="0" t="n">
        <v>26802</v>
      </c>
      <c r="BB1351" s="0" t="s">
        <v>4789</v>
      </c>
      <c r="BC1351" s="0" t="s">
        <v>4790</v>
      </c>
      <c r="BD1351" s="0" t="s">
        <v>33</v>
      </c>
      <c r="BE1351" s="0" t="s">
        <v>33</v>
      </c>
      <c r="BF1351" s="0" t="s">
        <v>4801</v>
      </c>
      <c r="BI1351" s="0" t="s">
        <v>316</v>
      </c>
      <c r="BJ1351" s="0" t="s">
        <v>4910</v>
      </c>
      <c r="BK1351" s="0" t="s">
        <v>584</v>
      </c>
      <c r="BL1351" s="0" t="s">
        <v>4911</v>
      </c>
      <c r="BM1351" s="0" t="s">
        <v>4800</v>
      </c>
      <c r="BN1351" s="0" t="s">
        <v>4904</v>
      </c>
      <c r="BO1351" s="0" t="s">
        <v>769</v>
      </c>
      <c r="BP1351" s="0" t="s">
        <v>4788</v>
      </c>
      <c r="BQ1351" s="0" t="s">
        <v>127</v>
      </c>
      <c r="BT1351" s="0" t="n">
        <v>0</v>
      </c>
      <c r="BU1351" s="0" t="s">
        <v>4795</v>
      </c>
      <c r="BW1351" s="0" t="n">
        <v>2010</v>
      </c>
      <c r="BX1351" s="0" t="n">
        <v>2018</v>
      </c>
      <c r="BY1351" s="0" t="s">
        <v>912</v>
      </c>
      <c r="BZ1351" s="0" t="n">
        <v>2014</v>
      </c>
      <c r="CA1351" s="0" t="n">
        <v>0.333333333333333</v>
      </c>
      <c r="CB1351" s="0" t="n">
        <v>0</v>
      </c>
      <c r="CC1351" s="0" t="n">
        <v>1</v>
      </c>
      <c r="CD1351" s="0" t="n">
        <v>0.00667410189155639</v>
      </c>
      <c r="CE1351" s="0" t="n">
        <v>1</v>
      </c>
    </row>
    <row r="1352" customFormat="false" ht="15" hidden="false" customHeight="false" outlineLevel="0" collapsed="false">
      <c r="A1352" s="0" t="s">
        <v>4788</v>
      </c>
      <c r="B1352" s="0" t="n">
        <v>2657</v>
      </c>
      <c r="C1352" s="0" t="n">
        <v>-0.00128568533078018</v>
      </c>
      <c r="D1352" s="0" t="n">
        <v>12422</v>
      </c>
      <c r="E1352" s="0" t="n">
        <f aca="false">IF(ISNUMBER($BA1352),$BA1352,IF(AND(ISNUMBER($D1352),ISNUMBER($BW1352),ISNUMBER($BX1352)),$D1352*($BX1352-$BW1352+1),""))</f>
        <v>12422</v>
      </c>
      <c r="H1352" s="0" t="s">
        <v>118</v>
      </c>
      <c r="I1352" s="0" t="s">
        <v>344</v>
      </c>
      <c r="J1352" s="0" t="n">
        <f aca="false">IF($BW1352&lt;&gt;"",$BW1352,"")</f>
        <v>2010</v>
      </c>
      <c r="K1352" s="0" t="n">
        <f aca="false">IF($BX1352&lt;&gt;"",$BX1352,"")</f>
        <v>2018</v>
      </c>
      <c r="L1352" s="0" t="n">
        <f aca="false">IF(AND(ISNUMBER($BW1352),ISNUMBER($BX1352)),($BW1352+$BX1352)/2,"")</f>
        <v>2014</v>
      </c>
      <c r="M1352" s="0" t="n">
        <f aca="false">IF($L1352&lt;&gt;"",$L1352,"")</f>
        <v>2014</v>
      </c>
      <c r="N1352" s="0" t="n">
        <f aca="false">IF(AND(ISNUMBER($BW1352),ISNUMBER($BX1352)),MIN(1,MAX(0,($BX1352-2016+1)/($BX1352-$BW1352+1))),"")</f>
        <v>0.333333333333333</v>
      </c>
      <c r="O1352" s="0" t="n">
        <f aca="false">IF(AND(ISNUMBER($BW1352),ISNUMBER($BX1352)),MIN(1,MAX(0,($BX1352-2017+1)/($BX1352-$BW1352+1))),"")</f>
        <v>0.222222222222222</v>
      </c>
      <c r="P1352" s="0" t="n">
        <f aca="false">IF(AND(ISNUMBER($BW1352),ISNUMBER($BX1352)),MIN(1,MAX(0,($BX1352-2018+1)/($BX1352-$BW1352+1))),"")</f>
        <v>0.111111111111111</v>
      </c>
      <c r="Q1352" s="0" t="n">
        <f aca="false">IF(AND(ISNUMBER($BW1352),ISNUMBER($BX1352)),MIN(1,MAX(0,($BX1352-2019+1)/($BX1352-$BW1352+1))),"")</f>
        <v>0</v>
      </c>
      <c r="R1352" s="0" t="n">
        <f aca="false">IF(AND(ISNUMBER($BW1352),ISNUMBER($BX1352)),MIN(1,MAX(0,($BX1352-2016+1)/($BX1352-$BW1352+1))),"")</f>
        <v>0.333333333333333</v>
      </c>
      <c r="S1352" s="0" t="n">
        <f aca="false">IF($L1352&lt;&gt;"",IF($L1352&gt;=2015.5,1,0),"")</f>
        <v>0</v>
      </c>
      <c r="T1352" s="0" t="n">
        <f aca="false">IF($L1352&lt;&gt;"",IF($L1352&gt;=2016,1,0),"")</f>
        <v>0</v>
      </c>
      <c r="U1352" s="0" t="n">
        <f aca="false">IF(ISNUMBER($BX1352),IF($BX1352&gt;=2016,1,0),"")</f>
        <v>1</v>
      </c>
      <c r="V1352" s="0" t="n">
        <f aca="false">IF(ISNUMBER($BW1352),IF($BW1352&gt;=2016,1,0),"")</f>
        <v>0</v>
      </c>
      <c r="W1352" s="0" t="str">
        <f aca="false">IF(AND(ISNUMBER($BW1352),ISNUMBER($BX1352)),IF($BW1352&gt;=2016,"post-only",IF($BX1352&lt;2016,"pre-only","mixed")),"")</f>
        <v>mixed</v>
      </c>
      <c r="X1352" s="0" t="n">
        <f aca="false">IF(AND(ISNUMBER($BW1352),ISNUMBER($BX1352)),MIN(1,MAX(0,($BX1352-2017+1)/($BX1352-$BW1352+1))),"")</f>
        <v>0.222222222222222</v>
      </c>
      <c r="Y1352" s="0" t="n">
        <f aca="false">IF(AND(ISNUMBER($BW1352),ISNUMBER($BX1352)),MIN(1,MAX(0,($BX1352-2018+1)/($BX1352-$BW1352+1))),"")</f>
        <v>0.111111111111111</v>
      </c>
      <c r="Z1352" s="0" t="n">
        <f aca="false">IF(AND(ISNUMBER($BW1352),ISNUMBER($BX1352)),MIN(1,MAX(0,($BX1352-2019+1)/($BX1352-$BW1352+1))),"")</f>
        <v>0</v>
      </c>
      <c r="AA1352" s="0" t="n">
        <f aca="false">IF(ISNUMBER($BX1352),IF($BX1352&gt;=2017,1,0),"")</f>
        <v>1</v>
      </c>
      <c r="AB1352" s="0" t="n">
        <f aca="false">IF(ISNUMBER($BX1352),IF($BX1352&gt;=2018,1,0),"")</f>
        <v>1</v>
      </c>
      <c r="AC1352" s="0" t="n">
        <f aca="false">IF(ISNUMBER($BX1352),IF($BX1352&gt;=2019,1,0),"")</f>
        <v>0</v>
      </c>
      <c r="AD1352" s="0" t="n">
        <f aca="false">IF($L1352&lt;&gt;"",IF($L1352&gt;2013,1,0),"")</f>
        <v>1</v>
      </c>
      <c r="AE1352" s="0" t="n">
        <f aca="false">IF($L1352&lt;&gt;"",1+IF($L1352&gt;2011,1,0)+IF($L1352&gt;2014,1,0),"")</f>
        <v>2</v>
      </c>
      <c r="AF1352" s="0" t="s">
        <v>761</v>
      </c>
      <c r="AG1352" s="0" t="s">
        <v>436</v>
      </c>
      <c r="AH1352" s="0" t="s">
        <v>89</v>
      </c>
      <c r="AI1352" s="0" t="s">
        <v>497</v>
      </c>
      <c r="AJ1352" s="0" t="s">
        <v>497</v>
      </c>
      <c r="AK1352" s="0" t="str">
        <f aca="false">IF(AND($CF1352&lt;&gt;"",IFERROR(INDEX(subsample_country_map!$B:$B,MATCH($CF1352,subsample_country_map!$A:$A,0)),"")&lt;&gt;""),INDEX(subsample_country_map!$B:$B,MATCH($CF1352,subsample_country_map!$A:$A,0)),INDEX(lookup!$AA:$AA,MATCH($A1352,lookup!$A:$A,0)))</f>
        <v>1_US</v>
      </c>
      <c r="AL1352" s="0" t="str">
        <f aca="false">IF(AND($CF1352&lt;&gt;"",IFERROR(INDEX(subsample_country_map!$C:$C,MATCH($CF1352,subsample_country_map!$A:$A,0)),"")&lt;&gt;""),INDEX(subsample_country_map!$C:$C,MATCH($CF1352,subsample_country_map!$A:$A,0)),INDEX(lookup!$AB:$AB,MATCH($A1352,lookup!$A:$A,0)))</f>
        <v>1_developed</v>
      </c>
      <c r="AM1352" s="0" t="str">
        <f aca="false">IF(AND($CF1352&lt;&gt;"",IFERROR(INDEX(subsample_country_map!$D:$D,MATCH($CF1352,subsample_country_map!$A:$A,0)),"")&lt;&gt;""),INDEX(subsample_country_map!$D:$D,MATCH($CF1352,subsample_country_map!$A:$A,0)),INDEX(lookup!$AC:$AC,MATCH($A1352,lookup!$A:$A,0)))</f>
        <v>1_western</v>
      </c>
      <c r="AN1352" s="0" t="str">
        <f aca="false">IF(AND($CF1352&lt;&gt;"",IFERROR(INDEX(subsample_country_map!$E:$E,MATCH($CF1352,subsample_country_map!$A:$A,0)),"")&lt;&gt;""),INDEX(subsample_country_map!$E:$E,MATCH($CF1352,subsample_country_map!$A:$A,0)),INDEX(lookup!$AD:$AD,MATCH($A1352,lookup!$A:$A,0)))</f>
        <v>1_common law</v>
      </c>
      <c r="AO1352" s="0" t="str">
        <f aca="false">INDEX(lookup!$Y:$Y,MATCH($A1352,lookup!$A:$A,0))</f>
        <v>0_published</v>
      </c>
      <c r="AP1352" s="0" t="str">
        <f aca="false">INDEX(lookup!$Z:$Z,MATCH($A1352,lookup!$A:$A,0))</f>
        <v>1_VHB high</v>
      </c>
      <c r="AQ1352" s="0" t="str">
        <f aca="false">INDEX(lookup!$W:$W,MATCH($A1352,lookup!$A:$A,0))</f>
        <v>1_fin/acc/econ</v>
      </c>
      <c r="AS1352" s="0" t="s">
        <v>91</v>
      </c>
      <c r="AT1352" s="0" t="s">
        <v>111</v>
      </c>
      <c r="AU1352" s="0" t="s">
        <v>93</v>
      </c>
      <c r="AV1352" s="0" t="s">
        <v>4912</v>
      </c>
      <c r="AW1352" s="0" t="s">
        <v>4913</v>
      </c>
      <c r="BA1352" s="0" t="n">
        <v>12422</v>
      </c>
      <c r="BB1352" s="0" t="s">
        <v>4789</v>
      </c>
      <c r="BC1352" s="0" t="s">
        <v>4790</v>
      </c>
      <c r="BD1352" s="0" t="s">
        <v>33</v>
      </c>
      <c r="BE1352" s="0" t="s">
        <v>33</v>
      </c>
      <c r="BF1352" s="0" t="s">
        <v>4805</v>
      </c>
      <c r="BI1352" s="0" t="s">
        <v>316</v>
      </c>
      <c r="BJ1352" s="0" t="s">
        <v>4914</v>
      </c>
      <c r="BK1352" s="0" t="s">
        <v>584</v>
      </c>
      <c r="BL1352" s="0" t="s">
        <v>4915</v>
      </c>
      <c r="BM1352" s="0" t="s">
        <v>4800</v>
      </c>
      <c r="BN1352" s="0" t="s">
        <v>4904</v>
      </c>
      <c r="BO1352" s="0" t="s">
        <v>769</v>
      </c>
      <c r="BP1352" s="0" t="s">
        <v>4788</v>
      </c>
      <c r="BQ1352" s="0" t="s">
        <v>127</v>
      </c>
      <c r="BT1352" s="0" t="n">
        <v>0</v>
      </c>
      <c r="BU1352" s="0" t="s">
        <v>4795</v>
      </c>
      <c r="BW1352" s="0" t="n">
        <v>2010</v>
      </c>
      <c r="BX1352" s="0" t="n">
        <v>2018</v>
      </c>
      <c r="BY1352" s="0" t="s">
        <v>912</v>
      </c>
      <c r="BZ1352" s="0" t="n">
        <v>2014</v>
      </c>
      <c r="CA1352" s="0" t="n">
        <v>0.333333333333333</v>
      </c>
      <c r="CB1352" s="0" t="n">
        <v>0</v>
      </c>
      <c r="CC1352" s="0" t="n">
        <v>1</v>
      </c>
      <c r="CD1352" s="0" t="n">
        <v>-0.00128568603918783</v>
      </c>
      <c r="CE1352" s="0" t="n">
        <v>1</v>
      </c>
    </row>
    <row r="1353" customFormat="false" ht="15" hidden="false" customHeight="false" outlineLevel="0" collapsed="false">
      <c r="A1353" s="0" t="s">
        <v>4788</v>
      </c>
      <c r="B1353" s="0" t="n">
        <v>2658</v>
      </c>
      <c r="C1353" s="0" t="n">
        <v>0.000159957269840776</v>
      </c>
      <c r="D1353" s="0" t="n">
        <v>39224</v>
      </c>
      <c r="E1353" s="0" t="n">
        <f aca="false">IF(ISNUMBER($BA1353),$BA1353,IF(AND(ISNUMBER($D1353),ISNUMBER($BW1353),ISNUMBER($BX1353)),$D1353*($BX1353-$BW1353+1),""))</f>
        <v>39224</v>
      </c>
      <c r="H1353" s="0" t="s">
        <v>118</v>
      </c>
      <c r="I1353" s="0" t="s">
        <v>344</v>
      </c>
      <c r="J1353" s="0" t="n">
        <f aca="false">IF($BW1353&lt;&gt;"",$BW1353,"")</f>
        <v>2010</v>
      </c>
      <c r="K1353" s="0" t="n">
        <f aca="false">IF($BX1353&lt;&gt;"",$BX1353,"")</f>
        <v>2018</v>
      </c>
      <c r="L1353" s="0" t="n">
        <f aca="false">IF(AND(ISNUMBER($BW1353),ISNUMBER($BX1353)),($BW1353+$BX1353)/2,"")</f>
        <v>2014</v>
      </c>
      <c r="M1353" s="0" t="n">
        <f aca="false">IF($L1353&lt;&gt;"",$L1353,"")</f>
        <v>2014</v>
      </c>
      <c r="N1353" s="0" t="n">
        <f aca="false">IF(AND(ISNUMBER($BW1353),ISNUMBER($BX1353)),MIN(1,MAX(0,($BX1353-2016+1)/($BX1353-$BW1353+1))),"")</f>
        <v>0.333333333333333</v>
      </c>
      <c r="O1353" s="0" t="n">
        <f aca="false">IF(AND(ISNUMBER($BW1353),ISNUMBER($BX1353)),MIN(1,MAX(0,($BX1353-2017+1)/($BX1353-$BW1353+1))),"")</f>
        <v>0.222222222222222</v>
      </c>
      <c r="P1353" s="0" t="n">
        <f aca="false">IF(AND(ISNUMBER($BW1353),ISNUMBER($BX1353)),MIN(1,MAX(0,($BX1353-2018+1)/($BX1353-$BW1353+1))),"")</f>
        <v>0.111111111111111</v>
      </c>
      <c r="Q1353" s="0" t="n">
        <f aca="false">IF(AND(ISNUMBER($BW1353),ISNUMBER($BX1353)),MIN(1,MAX(0,($BX1353-2019+1)/($BX1353-$BW1353+1))),"")</f>
        <v>0</v>
      </c>
      <c r="R1353" s="0" t="n">
        <f aca="false">IF(AND(ISNUMBER($BW1353),ISNUMBER($BX1353)),MIN(1,MAX(0,($BX1353-2016+1)/($BX1353-$BW1353+1))),"")</f>
        <v>0.333333333333333</v>
      </c>
      <c r="S1353" s="0" t="n">
        <f aca="false">IF($L1353&lt;&gt;"",IF($L1353&gt;=2015.5,1,0),"")</f>
        <v>0</v>
      </c>
      <c r="T1353" s="0" t="n">
        <f aca="false">IF($L1353&lt;&gt;"",IF($L1353&gt;=2016,1,0),"")</f>
        <v>0</v>
      </c>
      <c r="U1353" s="0" t="n">
        <f aca="false">IF(ISNUMBER($BX1353),IF($BX1353&gt;=2016,1,0),"")</f>
        <v>1</v>
      </c>
      <c r="V1353" s="0" t="n">
        <f aca="false">IF(ISNUMBER($BW1353),IF($BW1353&gt;=2016,1,0),"")</f>
        <v>0</v>
      </c>
      <c r="W1353" s="0" t="str">
        <f aca="false">IF(AND(ISNUMBER($BW1353),ISNUMBER($BX1353)),IF($BW1353&gt;=2016,"post-only",IF($BX1353&lt;2016,"pre-only","mixed")),"")</f>
        <v>mixed</v>
      </c>
      <c r="X1353" s="0" t="n">
        <f aca="false">IF(AND(ISNUMBER($BW1353),ISNUMBER($BX1353)),MIN(1,MAX(0,($BX1353-2017+1)/($BX1353-$BW1353+1))),"")</f>
        <v>0.222222222222222</v>
      </c>
      <c r="Y1353" s="0" t="n">
        <f aca="false">IF(AND(ISNUMBER($BW1353),ISNUMBER($BX1353)),MIN(1,MAX(0,($BX1353-2018+1)/($BX1353-$BW1353+1))),"")</f>
        <v>0.111111111111111</v>
      </c>
      <c r="Z1353" s="0" t="n">
        <f aca="false">IF(AND(ISNUMBER($BW1353),ISNUMBER($BX1353)),MIN(1,MAX(0,($BX1353-2019+1)/($BX1353-$BW1353+1))),"")</f>
        <v>0</v>
      </c>
      <c r="AA1353" s="0" t="n">
        <f aca="false">IF(ISNUMBER($BX1353),IF($BX1353&gt;=2017,1,0),"")</f>
        <v>1</v>
      </c>
      <c r="AB1353" s="0" t="n">
        <f aca="false">IF(ISNUMBER($BX1353),IF($BX1353&gt;=2018,1,0),"")</f>
        <v>1</v>
      </c>
      <c r="AC1353" s="0" t="n">
        <f aca="false">IF(ISNUMBER($BX1353),IF($BX1353&gt;=2019,1,0),"")</f>
        <v>0</v>
      </c>
      <c r="AD1353" s="0" t="n">
        <f aca="false">IF($L1353&lt;&gt;"",IF($L1353&gt;2013,1,0),"")</f>
        <v>1</v>
      </c>
      <c r="AE1353" s="0" t="n">
        <f aca="false">IF($L1353&lt;&gt;"",1+IF($L1353&gt;2011,1,0)+IF($L1353&gt;2014,1,0),"")</f>
        <v>2</v>
      </c>
      <c r="AF1353" s="0" t="s">
        <v>761</v>
      </c>
      <c r="AG1353" s="0" t="s">
        <v>436</v>
      </c>
      <c r="AH1353" s="0" t="s">
        <v>89</v>
      </c>
      <c r="AI1353" s="0" t="s">
        <v>497</v>
      </c>
      <c r="AJ1353" s="0" t="s">
        <v>497</v>
      </c>
      <c r="AK1353" s="0" t="str">
        <f aca="false">IF(AND($CF1353&lt;&gt;"",IFERROR(INDEX(subsample_country_map!$B:$B,MATCH($CF1353,subsample_country_map!$A:$A,0)),"")&lt;&gt;""),INDEX(subsample_country_map!$B:$B,MATCH($CF1353,subsample_country_map!$A:$A,0)),INDEX(lookup!$AA:$AA,MATCH($A1353,lookup!$A:$A,0)))</f>
        <v>1_US</v>
      </c>
      <c r="AL1353" s="0" t="str">
        <f aca="false">IF(AND($CF1353&lt;&gt;"",IFERROR(INDEX(subsample_country_map!$C:$C,MATCH($CF1353,subsample_country_map!$A:$A,0)),"")&lt;&gt;""),INDEX(subsample_country_map!$C:$C,MATCH($CF1353,subsample_country_map!$A:$A,0)),INDEX(lookup!$AB:$AB,MATCH($A1353,lookup!$A:$A,0)))</f>
        <v>1_developed</v>
      </c>
      <c r="AM1353" s="0" t="str">
        <f aca="false">IF(AND($CF1353&lt;&gt;"",IFERROR(INDEX(subsample_country_map!$D:$D,MATCH($CF1353,subsample_country_map!$A:$A,0)),"")&lt;&gt;""),INDEX(subsample_country_map!$D:$D,MATCH($CF1353,subsample_country_map!$A:$A,0)),INDEX(lookup!$AC:$AC,MATCH($A1353,lookup!$A:$A,0)))</f>
        <v>1_western</v>
      </c>
      <c r="AN1353" s="0" t="str">
        <f aca="false">IF(AND($CF1353&lt;&gt;"",IFERROR(INDEX(subsample_country_map!$E:$E,MATCH($CF1353,subsample_country_map!$A:$A,0)),"")&lt;&gt;""),INDEX(subsample_country_map!$E:$E,MATCH($CF1353,subsample_country_map!$A:$A,0)),INDEX(lookup!$AD:$AD,MATCH($A1353,lookup!$A:$A,0)))</f>
        <v>1_common law</v>
      </c>
      <c r="AO1353" s="0" t="str">
        <f aca="false">INDEX(lookup!$Y:$Y,MATCH($A1353,lookup!$A:$A,0))</f>
        <v>0_published</v>
      </c>
      <c r="AP1353" s="0" t="str">
        <f aca="false">INDEX(lookup!$Z:$Z,MATCH($A1353,lookup!$A:$A,0))</f>
        <v>1_VHB high</v>
      </c>
      <c r="AQ1353" s="0" t="str">
        <f aca="false">INDEX(lookup!$W:$W,MATCH($A1353,lookup!$A:$A,0))</f>
        <v>1_fin/acc/econ</v>
      </c>
      <c r="AS1353" s="0" t="s">
        <v>91</v>
      </c>
      <c r="AT1353" s="0" t="s">
        <v>111</v>
      </c>
      <c r="AU1353" s="0" t="s">
        <v>93</v>
      </c>
      <c r="AV1353" s="0" t="s">
        <v>1567</v>
      </c>
      <c r="AW1353" s="0" t="s">
        <v>4916</v>
      </c>
      <c r="BA1353" s="0" t="n">
        <v>39224</v>
      </c>
      <c r="BB1353" s="0" t="s">
        <v>4789</v>
      </c>
      <c r="BC1353" s="0" t="s">
        <v>4790</v>
      </c>
      <c r="BD1353" s="0" t="s">
        <v>33</v>
      </c>
      <c r="BE1353" s="0" t="s">
        <v>98</v>
      </c>
      <c r="BI1353" s="0" t="s">
        <v>316</v>
      </c>
      <c r="BJ1353" s="0" t="s">
        <v>4917</v>
      </c>
      <c r="BK1353" s="0" t="s">
        <v>584</v>
      </c>
      <c r="BL1353" s="0" t="s">
        <v>4918</v>
      </c>
      <c r="BM1353" s="0" t="s">
        <v>4800</v>
      </c>
      <c r="BN1353" s="0" t="s">
        <v>4919</v>
      </c>
      <c r="BO1353" s="0" t="s">
        <v>769</v>
      </c>
      <c r="BP1353" s="0" t="s">
        <v>4788</v>
      </c>
      <c r="BQ1353" s="0" t="s">
        <v>127</v>
      </c>
      <c r="BT1353" s="0" t="n">
        <v>0</v>
      </c>
      <c r="BU1353" s="0" t="s">
        <v>4795</v>
      </c>
      <c r="BW1353" s="0" t="n">
        <v>2010</v>
      </c>
      <c r="BX1353" s="0" t="n">
        <v>2018</v>
      </c>
      <c r="BY1353" s="0" t="s">
        <v>912</v>
      </c>
      <c r="BZ1353" s="0" t="n">
        <v>2014</v>
      </c>
      <c r="CA1353" s="0" t="n">
        <v>0.333333333333333</v>
      </c>
      <c r="CB1353" s="0" t="n">
        <v>0</v>
      </c>
      <c r="CC1353" s="0" t="n">
        <v>1</v>
      </c>
      <c r="CD1353" s="0" t="n">
        <v>0.000159957271205016</v>
      </c>
      <c r="CE1353" s="0" t="n">
        <v>1</v>
      </c>
    </row>
    <row r="1354" customFormat="false" ht="15" hidden="false" customHeight="false" outlineLevel="0" collapsed="false">
      <c r="A1354" s="0" t="s">
        <v>4788</v>
      </c>
      <c r="B1354" s="0" t="n">
        <v>2659</v>
      </c>
      <c r="C1354" s="0" t="n">
        <v>0.00587071892159898</v>
      </c>
      <c r="D1354" s="0" t="n">
        <v>39224</v>
      </c>
      <c r="E1354" s="0" t="n">
        <f aca="false">IF(ISNUMBER($BA1354),$BA1354,IF(AND(ISNUMBER($D1354),ISNUMBER($BW1354),ISNUMBER($BX1354)),$D1354*($BX1354-$BW1354+1),""))</f>
        <v>39224</v>
      </c>
      <c r="H1354" s="0" t="s">
        <v>118</v>
      </c>
      <c r="I1354" s="0" t="s">
        <v>344</v>
      </c>
      <c r="J1354" s="0" t="n">
        <f aca="false">IF($BW1354&lt;&gt;"",$BW1354,"")</f>
        <v>2010</v>
      </c>
      <c r="K1354" s="0" t="n">
        <f aca="false">IF($BX1354&lt;&gt;"",$BX1354,"")</f>
        <v>2018</v>
      </c>
      <c r="L1354" s="0" t="n">
        <f aca="false">IF(AND(ISNUMBER($BW1354),ISNUMBER($BX1354)),($BW1354+$BX1354)/2,"")</f>
        <v>2014</v>
      </c>
      <c r="M1354" s="0" t="n">
        <f aca="false">IF($L1354&lt;&gt;"",$L1354,"")</f>
        <v>2014</v>
      </c>
      <c r="N1354" s="0" t="n">
        <f aca="false">IF(AND(ISNUMBER($BW1354),ISNUMBER($BX1354)),MIN(1,MAX(0,($BX1354-2016+1)/($BX1354-$BW1354+1))),"")</f>
        <v>0.333333333333333</v>
      </c>
      <c r="O1354" s="0" t="n">
        <f aca="false">IF(AND(ISNUMBER($BW1354),ISNUMBER($BX1354)),MIN(1,MAX(0,($BX1354-2017+1)/($BX1354-$BW1354+1))),"")</f>
        <v>0.222222222222222</v>
      </c>
      <c r="P1354" s="0" t="n">
        <f aca="false">IF(AND(ISNUMBER($BW1354),ISNUMBER($BX1354)),MIN(1,MAX(0,($BX1354-2018+1)/($BX1354-$BW1354+1))),"")</f>
        <v>0.111111111111111</v>
      </c>
      <c r="Q1354" s="0" t="n">
        <f aca="false">IF(AND(ISNUMBER($BW1354),ISNUMBER($BX1354)),MIN(1,MAX(0,($BX1354-2019+1)/($BX1354-$BW1354+1))),"")</f>
        <v>0</v>
      </c>
      <c r="R1354" s="0" t="n">
        <f aca="false">IF(AND(ISNUMBER($BW1354),ISNUMBER($BX1354)),MIN(1,MAX(0,($BX1354-2016+1)/($BX1354-$BW1354+1))),"")</f>
        <v>0.333333333333333</v>
      </c>
      <c r="S1354" s="0" t="n">
        <f aca="false">IF($L1354&lt;&gt;"",IF($L1354&gt;=2015.5,1,0),"")</f>
        <v>0</v>
      </c>
      <c r="T1354" s="0" t="n">
        <f aca="false">IF($L1354&lt;&gt;"",IF($L1354&gt;=2016,1,0),"")</f>
        <v>0</v>
      </c>
      <c r="U1354" s="0" t="n">
        <f aca="false">IF(ISNUMBER($BX1354),IF($BX1354&gt;=2016,1,0),"")</f>
        <v>1</v>
      </c>
      <c r="V1354" s="0" t="n">
        <f aca="false">IF(ISNUMBER($BW1354),IF($BW1354&gt;=2016,1,0),"")</f>
        <v>0</v>
      </c>
      <c r="W1354" s="0" t="str">
        <f aca="false">IF(AND(ISNUMBER($BW1354),ISNUMBER($BX1354)),IF($BW1354&gt;=2016,"post-only",IF($BX1354&lt;2016,"pre-only","mixed")),"")</f>
        <v>mixed</v>
      </c>
      <c r="X1354" s="0" t="n">
        <f aca="false">IF(AND(ISNUMBER($BW1354),ISNUMBER($BX1354)),MIN(1,MAX(0,($BX1354-2017+1)/($BX1354-$BW1354+1))),"")</f>
        <v>0.222222222222222</v>
      </c>
      <c r="Y1354" s="0" t="n">
        <f aca="false">IF(AND(ISNUMBER($BW1354),ISNUMBER($BX1354)),MIN(1,MAX(0,($BX1354-2018+1)/($BX1354-$BW1354+1))),"")</f>
        <v>0.111111111111111</v>
      </c>
      <c r="Z1354" s="0" t="n">
        <f aca="false">IF(AND(ISNUMBER($BW1354),ISNUMBER($BX1354)),MIN(1,MAX(0,($BX1354-2019+1)/($BX1354-$BW1354+1))),"")</f>
        <v>0</v>
      </c>
      <c r="AA1354" s="0" t="n">
        <f aca="false">IF(ISNUMBER($BX1354),IF($BX1354&gt;=2017,1,0),"")</f>
        <v>1</v>
      </c>
      <c r="AB1354" s="0" t="n">
        <f aca="false">IF(ISNUMBER($BX1354),IF($BX1354&gt;=2018,1,0),"")</f>
        <v>1</v>
      </c>
      <c r="AC1354" s="0" t="n">
        <f aca="false">IF(ISNUMBER($BX1354),IF($BX1354&gt;=2019,1,0),"")</f>
        <v>0</v>
      </c>
      <c r="AD1354" s="0" t="n">
        <f aca="false">IF($L1354&lt;&gt;"",IF($L1354&gt;2013,1,0),"")</f>
        <v>1</v>
      </c>
      <c r="AE1354" s="0" t="n">
        <f aca="false">IF($L1354&lt;&gt;"",1+IF($L1354&gt;2011,1,0)+IF($L1354&gt;2014,1,0),"")</f>
        <v>2</v>
      </c>
      <c r="AF1354" s="0" t="s">
        <v>761</v>
      </c>
      <c r="AG1354" s="0" t="s">
        <v>436</v>
      </c>
      <c r="AH1354" s="0" t="s">
        <v>89</v>
      </c>
      <c r="AI1354" s="0" t="s">
        <v>497</v>
      </c>
      <c r="AJ1354" s="0" t="s">
        <v>497</v>
      </c>
      <c r="AK1354" s="0" t="str">
        <f aca="false">IF(AND($CF1354&lt;&gt;"",IFERROR(INDEX(subsample_country_map!$B:$B,MATCH($CF1354,subsample_country_map!$A:$A,0)),"")&lt;&gt;""),INDEX(subsample_country_map!$B:$B,MATCH($CF1354,subsample_country_map!$A:$A,0)),INDEX(lookup!$AA:$AA,MATCH($A1354,lookup!$A:$A,0)))</f>
        <v>1_US</v>
      </c>
      <c r="AL1354" s="0" t="str">
        <f aca="false">IF(AND($CF1354&lt;&gt;"",IFERROR(INDEX(subsample_country_map!$C:$C,MATCH($CF1354,subsample_country_map!$A:$A,0)),"")&lt;&gt;""),INDEX(subsample_country_map!$C:$C,MATCH($CF1354,subsample_country_map!$A:$A,0)),INDEX(lookup!$AB:$AB,MATCH($A1354,lookup!$A:$A,0)))</f>
        <v>1_developed</v>
      </c>
      <c r="AM1354" s="0" t="str">
        <f aca="false">IF(AND($CF1354&lt;&gt;"",IFERROR(INDEX(subsample_country_map!$D:$D,MATCH($CF1354,subsample_country_map!$A:$A,0)),"")&lt;&gt;""),INDEX(subsample_country_map!$D:$D,MATCH($CF1354,subsample_country_map!$A:$A,0)),INDEX(lookup!$AC:$AC,MATCH($A1354,lookup!$A:$A,0)))</f>
        <v>1_western</v>
      </c>
      <c r="AN1354" s="0" t="str">
        <f aca="false">IF(AND($CF1354&lt;&gt;"",IFERROR(INDEX(subsample_country_map!$E:$E,MATCH($CF1354,subsample_country_map!$A:$A,0)),"")&lt;&gt;""),INDEX(subsample_country_map!$E:$E,MATCH($CF1354,subsample_country_map!$A:$A,0)),INDEX(lookup!$AD:$AD,MATCH($A1354,lookup!$A:$A,0)))</f>
        <v>1_common law</v>
      </c>
      <c r="AO1354" s="0" t="str">
        <f aca="false">INDEX(lookup!$Y:$Y,MATCH($A1354,lookup!$A:$A,0))</f>
        <v>0_published</v>
      </c>
      <c r="AP1354" s="0" t="str">
        <f aca="false">INDEX(lookup!$Z:$Z,MATCH($A1354,lookup!$A:$A,0))</f>
        <v>1_VHB high</v>
      </c>
      <c r="AQ1354" s="0" t="str">
        <f aca="false">INDEX(lookup!$W:$W,MATCH($A1354,lookup!$A:$A,0))</f>
        <v>1_fin/acc/econ</v>
      </c>
      <c r="AS1354" s="0" t="s">
        <v>91</v>
      </c>
      <c r="AT1354" s="0" t="s">
        <v>111</v>
      </c>
      <c r="AU1354" s="0" t="s">
        <v>93</v>
      </c>
      <c r="AV1354" s="0" t="s">
        <v>4920</v>
      </c>
      <c r="AW1354" s="0" t="s">
        <v>4921</v>
      </c>
      <c r="BA1354" s="0" t="n">
        <v>39224</v>
      </c>
      <c r="BB1354" s="0" t="s">
        <v>4789</v>
      </c>
      <c r="BC1354" s="0" t="s">
        <v>4790</v>
      </c>
      <c r="BD1354" s="0" t="s">
        <v>33</v>
      </c>
      <c r="BE1354" s="0" t="s">
        <v>98</v>
      </c>
      <c r="BI1354" s="0" t="s">
        <v>316</v>
      </c>
      <c r="BJ1354" s="0" t="s">
        <v>4922</v>
      </c>
      <c r="BK1354" s="0" t="s">
        <v>584</v>
      </c>
      <c r="BL1354" s="0" t="s">
        <v>4923</v>
      </c>
      <c r="BM1354" s="0" t="s">
        <v>4800</v>
      </c>
      <c r="BN1354" s="0" t="s">
        <v>4919</v>
      </c>
      <c r="BO1354" s="0" t="s">
        <v>769</v>
      </c>
      <c r="BP1354" s="0" t="s">
        <v>4788</v>
      </c>
      <c r="BQ1354" s="0" t="s">
        <v>127</v>
      </c>
      <c r="BT1354" s="0" t="n">
        <v>0</v>
      </c>
      <c r="BU1354" s="0" t="s">
        <v>4795</v>
      </c>
      <c r="BW1354" s="0" t="n">
        <v>2010</v>
      </c>
      <c r="BX1354" s="0" t="n">
        <v>2018</v>
      </c>
      <c r="BY1354" s="0" t="s">
        <v>912</v>
      </c>
      <c r="BZ1354" s="0" t="n">
        <v>2014</v>
      </c>
      <c r="CA1354" s="0" t="n">
        <v>0.333333333333333</v>
      </c>
      <c r="CB1354" s="0" t="n">
        <v>0</v>
      </c>
      <c r="CC1354" s="0" t="n">
        <v>1</v>
      </c>
      <c r="CD1354" s="0" t="n">
        <v>0.00587078636843624</v>
      </c>
      <c r="CE1354" s="0" t="n">
        <v>1</v>
      </c>
    </row>
    <row r="1355" customFormat="false" ht="15" hidden="false" customHeight="false" outlineLevel="0" collapsed="false">
      <c r="A1355" s="0" t="s">
        <v>4788</v>
      </c>
      <c r="B1355" s="0" t="n">
        <v>2660</v>
      </c>
      <c r="C1355" s="0" t="n">
        <v>-0.00320458251795765</v>
      </c>
      <c r="D1355" s="0" t="n">
        <v>26802</v>
      </c>
      <c r="E1355" s="0" t="n">
        <f aca="false">IF(ISNUMBER($BA1355),$BA1355,IF(AND(ISNUMBER($D1355),ISNUMBER($BW1355),ISNUMBER($BX1355)),$D1355*($BX1355-$BW1355+1),""))</f>
        <v>26802</v>
      </c>
      <c r="H1355" s="0" t="s">
        <v>118</v>
      </c>
      <c r="I1355" s="0" t="s">
        <v>344</v>
      </c>
      <c r="J1355" s="0" t="n">
        <f aca="false">IF($BW1355&lt;&gt;"",$BW1355,"")</f>
        <v>2010</v>
      </c>
      <c r="K1355" s="0" t="n">
        <f aca="false">IF($BX1355&lt;&gt;"",$BX1355,"")</f>
        <v>2018</v>
      </c>
      <c r="L1355" s="0" t="n">
        <f aca="false">IF(AND(ISNUMBER($BW1355),ISNUMBER($BX1355)),($BW1355+$BX1355)/2,"")</f>
        <v>2014</v>
      </c>
      <c r="M1355" s="0" t="n">
        <f aca="false">IF($L1355&lt;&gt;"",$L1355,"")</f>
        <v>2014</v>
      </c>
      <c r="N1355" s="0" t="n">
        <f aca="false">IF(AND(ISNUMBER($BW1355),ISNUMBER($BX1355)),MIN(1,MAX(0,($BX1355-2016+1)/($BX1355-$BW1355+1))),"")</f>
        <v>0.333333333333333</v>
      </c>
      <c r="O1355" s="0" t="n">
        <f aca="false">IF(AND(ISNUMBER($BW1355),ISNUMBER($BX1355)),MIN(1,MAX(0,($BX1355-2017+1)/($BX1355-$BW1355+1))),"")</f>
        <v>0.222222222222222</v>
      </c>
      <c r="P1355" s="0" t="n">
        <f aca="false">IF(AND(ISNUMBER($BW1355),ISNUMBER($BX1355)),MIN(1,MAX(0,($BX1355-2018+1)/($BX1355-$BW1355+1))),"")</f>
        <v>0.111111111111111</v>
      </c>
      <c r="Q1355" s="0" t="n">
        <f aca="false">IF(AND(ISNUMBER($BW1355),ISNUMBER($BX1355)),MIN(1,MAX(0,($BX1355-2019+1)/($BX1355-$BW1355+1))),"")</f>
        <v>0</v>
      </c>
      <c r="R1355" s="0" t="n">
        <f aca="false">IF(AND(ISNUMBER($BW1355),ISNUMBER($BX1355)),MIN(1,MAX(0,($BX1355-2016+1)/($BX1355-$BW1355+1))),"")</f>
        <v>0.333333333333333</v>
      </c>
      <c r="S1355" s="0" t="n">
        <f aca="false">IF($L1355&lt;&gt;"",IF($L1355&gt;=2015.5,1,0),"")</f>
        <v>0</v>
      </c>
      <c r="T1355" s="0" t="n">
        <f aca="false">IF($L1355&lt;&gt;"",IF($L1355&gt;=2016,1,0),"")</f>
        <v>0</v>
      </c>
      <c r="U1355" s="0" t="n">
        <f aca="false">IF(ISNUMBER($BX1355),IF($BX1355&gt;=2016,1,0),"")</f>
        <v>1</v>
      </c>
      <c r="V1355" s="0" t="n">
        <f aca="false">IF(ISNUMBER($BW1355),IF($BW1355&gt;=2016,1,0),"")</f>
        <v>0</v>
      </c>
      <c r="W1355" s="0" t="str">
        <f aca="false">IF(AND(ISNUMBER($BW1355),ISNUMBER($BX1355)),IF($BW1355&gt;=2016,"post-only",IF($BX1355&lt;2016,"pre-only","mixed")),"")</f>
        <v>mixed</v>
      </c>
      <c r="X1355" s="0" t="n">
        <f aca="false">IF(AND(ISNUMBER($BW1355),ISNUMBER($BX1355)),MIN(1,MAX(0,($BX1355-2017+1)/($BX1355-$BW1355+1))),"")</f>
        <v>0.222222222222222</v>
      </c>
      <c r="Y1355" s="0" t="n">
        <f aca="false">IF(AND(ISNUMBER($BW1355),ISNUMBER($BX1355)),MIN(1,MAX(0,($BX1355-2018+1)/($BX1355-$BW1355+1))),"")</f>
        <v>0.111111111111111</v>
      </c>
      <c r="Z1355" s="0" t="n">
        <f aca="false">IF(AND(ISNUMBER($BW1355),ISNUMBER($BX1355)),MIN(1,MAX(0,($BX1355-2019+1)/($BX1355-$BW1355+1))),"")</f>
        <v>0</v>
      </c>
      <c r="AA1355" s="0" t="n">
        <f aca="false">IF(ISNUMBER($BX1355),IF($BX1355&gt;=2017,1,0),"")</f>
        <v>1</v>
      </c>
      <c r="AB1355" s="0" t="n">
        <f aca="false">IF(ISNUMBER($BX1355),IF($BX1355&gt;=2018,1,0),"")</f>
        <v>1</v>
      </c>
      <c r="AC1355" s="0" t="n">
        <f aca="false">IF(ISNUMBER($BX1355),IF($BX1355&gt;=2019,1,0),"")</f>
        <v>0</v>
      </c>
      <c r="AD1355" s="0" t="n">
        <f aca="false">IF($L1355&lt;&gt;"",IF($L1355&gt;2013,1,0),"")</f>
        <v>1</v>
      </c>
      <c r="AE1355" s="0" t="n">
        <f aca="false">IF($L1355&lt;&gt;"",1+IF($L1355&gt;2011,1,0)+IF($L1355&gt;2014,1,0),"")</f>
        <v>2</v>
      </c>
      <c r="AF1355" s="0" t="s">
        <v>761</v>
      </c>
      <c r="AG1355" s="0" t="s">
        <v>436</v>
      </c>
      <c r="AH1355" s="0" t="s">
        <v>89</v>
      </c>
      <c r="AI1355" s="0" t="s">
        <v>497</v>
      </c>
      <c r="AJ1355" s="0" t="s">
        <v>497</v>
      </c>
      <c r="AK1355" s="0" t="str">
        <f aca="false">IF(AND($CF1355&lt;&gt;"",IFERROR(INDEX(subsample_country_map!$B:$B,MATCH($CF1355,subsample_country_map!$A:$A,0)),"")&lt;&gt;""),INDEX(subsample_country_map!$B:$B,MATCH($CF1355,subsample_country_map!$A:$A,0)),INDEX(lookup!$AA:$AA,MATCH($A1355,lookup!$A:$A,0)))</f>
        <v>1_US</v>
      </c>
      <c r="AL1355" s="0" t="str">
        <f aca="false">IF(AND($CF1355&lt;&gt;"",IFERROR(INDEX(subsample_country_map!$C:$C,MATCH($CF1355,subsample_country_map!$A:$A,0)),"")&lt;&gt;""),INDEX(subsample_country_map!$C:$C,MATCH($CF1355,subsample_country_map!$A:$A,0)),INDEX(lookup!$AB:$AB,MATCH($A1355,lookup!$A:$A,0)))</f>
        <v>1_developed</v>
      </c>
      <c r="AM1355" s="0" t="str">
        <f aca="false">IF(AND($CF1355&lt;&gt;"",IFERROR(INDEX(subsample_country_map!$D:$D,MATCH($CF1355,subsample_country_map!$A:$A,0)),"")&lt;&gt;""),INDEX(subsample_country_map!$D:$D,MATCH($CF1355,subsample_country_map!$A:$A,0)),INDEX(lookup!$AC:$AC,MATCH($A1355,lookup!$A:$A,0)))</f>
        <v>1_western</v>
      </c>
      <c r="AN1355" s="0" t="str">
        <f aca="false">IF(AND($CF1355&lt;&gt;"",IFERROR(INDEX(subsample_country_map!$E:$E,MATCH($CF1355,subsample_country_map!$A:$A,0)),"")&lt;&gt;""),INDEX(subsample_country_map!$E:$E,MATCH($CF1355,subsample_country_map!$A:$A,0)),INDEX(lookup!$AD:$AD,MATCH($A1355,lookup!$A:$A,0)))</f>
        <v>1_common law</v>
      </c>
      <c r="AO1355" s="0" t="str">
        <f aca="false">INDEX(lookup!$Y:$Y,MATCH($A1355,lookup!$A:$A,0))</f>
        <v>0_published</v>
      </c>
      <c r="AP1355" s="0" t="str">
        <f aca="false">INDEX(lookup!$Z:$Z,MATCH($A1355,lookup!$A:$A,0))</f>
        <v>1_VHB high</v>
      </c>
      <c r="AQ1355" s="0" t="str">
        <f aca="false">INDEX(lookup!$W:$W,MATCH($A1355,lookup!$A:$A,0))</f>
        <v>1_fin/acc/econ</v>
      </c>
      <c r="AS1355" s="0" t="s">
        <v>91</v>
      </c>
      <c r="AT1355" s="0" t="s">
        <v>111</v>
      </c>
      <c r="AU1355" s="0" t="s">
        <v>93</v>
      </c>
      <c r="AV1355" s="0" t="s">
        <v>4924</v>
      </c>
      <c r="AW1355" s="0" t="s">
        <v>4925</v>
      </c>
      <c r="BA1355" s="0" t="n">
        <v>26802</v>
      </c>
      <c r="BB1355" s="0" t="s">
        <v>4789</v>
      </c>
      <c r="BC1355" s="0" t="s">
        <v>4790</v>
      </c>
      <c r="BD1355" s="0" t="s">
        <v>33</v>
      </c>
      <c r="BE1355" s="0" t="s">
        <v>33</v>
      </c>
      <c r="BF1355" s="0" t="s">
        <v>4801</v>
      </c>
      <c r="BI1355" s="0" t="s">
        <v>316</v>
      </c>
      <c r="BJ1355" s="0" t="s">
        <v>4926</v>
      </c>
      <c r="BK1355" s="0" t="s">
        <v>584</v>
      </c>
      <c r="BL1355" s="0" t="s">
        <v>4927</v>
      </c>
      <c r="BM1355" s="0" t="s">
        <v>4800</v>
      </c>
      <c r="BN1355" s="0" t="s">
        <v>4919</v>
      </c>
      <c r="BO1355" s="0" t="s">
        <v>769</v>
      </c>
      <c r="BP1355" s="0" t="s">
        <v>4788</v>
      </c>
      <c r="BQ1355" s="0" t="s">
        <v>127</v>
      </c>
      <c r="BT1355" s="0" t="n">
        <v>0</v>
      </c>
      <c r="BU1355" s="0" t="s">
        <v>4795</v>
      </c>
      <c r="BW1355" s="0" t="n">
        <v>2010</v>
      </c>
      <c r="BX1355" s="0" t="n">
        <v>2018</v>
      </c>
      <c r="BY1355" s="0" t="s">
        <v>912</v>
      </c>
      <c r="BZ1355" s="0" t="n">
        <v>2014</v>
      </c>
      <c r="CA1355" s="0" t="n">
        <v>0.333333333333333</v>
      </c>
      <c r="CB1355" s="0" t="n">
        <v>0</v>
      </c>
      <c r="CC1355" s="0" t="n">
        <v>1</v>
      </c>
      <c r="CD1355" s="0" t="n">
        <v>-0.00320459348768413</v>
      </c>
      <c r="CE1355" s="0" t="n">
        <v>1</v>
      </c>
    </row>
    <row r="1356" customFormat="false" ht="15" hidden="false" customHeight="false" outlineLevel="0" collapsed="false">
      <c r="A1356" s="0" t="s">
        <v>4788</v>
      </c>
      <c r="B1356" s="0" t="n">
        <v>2661</v>
      </c>
      <c r="C1356" s="0" t="n">
        <v>0.0138959850982086</v>
      </c>
      <c r="D1356" s="0" t="n">
        <v>12422</v>
      </c>
      <c r="E1356" s="0" t="n">
        <f aca="false">IF(ISNUMBER($BA1356),$BA1356,IF(AND(ISNUMBER($D1356),ISNUMBER($BW1356),ISNUMBER($BX1356)),$D1356*($BX1356-$BW1356+1),""))</f>
        <v>12422</v>
      </c>
      <c r="H1356" s="0" t="s">
        <v>118</v>
      </c>
      <c r="I1356" s="0" t="s">
        <v>344</v>
      </c>
      <c r="J1356" s="0" t="n">
        <f aca="false">IF($BW1356&lt;&gt;"",$BW1356,"")</f>
        <v>2010</v>
      </c>
      <c r="K1356" s="0" t="n">
        <f aca="false">IF($BX1356&lt;&gt;"",$BX1356,"")</f>
        <v>2018</v>
      </c>
      <c r="L1356" s="0" t="n">
        <f aca="false">IF(AND(ISNUMBER($BW1356),ISNUMBER($BX1356)),($BW1356+$BX1356)/2,"")</f>
        <v>2014</v>
      </c>
      <c r="M1356" s="0" t="n">
        <f aca="false">IF($L1356&lt;&gt;"",$L1356,"")</f>
        <v>2014</v>
      </c>
      <c r="N1356" s="0" t="n">
        <f aca="false">IF(AND(ISNUMBER($BW1356),ISNUMBER($BX1356)),MIN(1,MAX(0,($BX1356-2016+1)/($BX1356-$BW1356+1))),"")</f>
        <v>0.333333333333333</v>
      </c>
      <c r="O1356" s="0" t="n">
        <f aca="false">IF(AND(ISNUMBER($BW1356),ISNUMBER($BX1356)),MIN(1,MAX(0,($BX1356-2017+1)/($BX1356-$BW1356+1))),"")</f>
        <v>0.222222222222222</v>
      </c>
      <c r="P1356" s="0" t="n">
        <f aca="false">IF(AND(ISNUMBER($BW1356),ISNUMBER($BX1356)),MIN(1,MAX(0,($BX1356-2018+1)/($BX1356-$BW1356+1))),"")</f>
        <v>0.111111111111111</v>
      </c>
      <c r="Q1356" s="0" t="n">
        <f aca="false">IF(AND(ISNUMBER($BW1356),ISNUMBER($BX1356)),MIN(1,MAX(0,($BX1356-2019+1)/($BX1356-$BW1356+1))),"")</f>
        <v>0</v>
      </c>
      <c r="R1356" s="0" t="n">
        <f aca="false">IF(AND(ISNUMBER($BW1356),ISNUMBER($BX1356)),MIN(1,MAX(0,($BX1356-2016+1)/($BX1356-$BW1356+1))),"")</f>
        <v>0.333333333333333</v>
      </c>
      <c r="S1356" s="0" t="n">
        <f aca="false">IF($L1356&lt;&gt;"",IF($L1356&gt;=2015.5,1,0),"")</f>
        <v>0</v>
      </c>
      <c r="T1356" s="0" t="n">
        <f aca="false">IF($L1356&lt;&gt;"",IF($L1356&gt;=2016,1,0),"")</f>
        <v>0</v>
      </c>
      <c r="U1356" s="0" t="n">
        <f aca="false">IF(ISNUMBER($BX1356),IF($BX1356&gt;=2016,1,0),"")</f>
        <v>1</v>
      </c>
      <c r="V1356" s="0" t="n">
        <f aca="false">IF(ISNUMBER($BW1356),IF($BW1356&gt;=2016,1,0),"")</f>
        <v>0</v>
      </c>
      <c r="W1356" s="0" t="str">
        <f aca="false">IF(AND(ISNUMBER($BW1356),ISNUMBER($BX1356)),IF($BW1356&gt;=2016,"post-only",IF($BX1356&lt;2016,"pre-only","mixed")),"")</f>
        <v>mixed</v>
      </c>
      <c r="X1356" s="0" t="n">
        <f aca="false">IF(AND(ISNUMBER($BW1356),ISNUMBER($BX1356)),MIN(1,MAX(0,($BX1356-2017+1)/($BX1356-$BW1356+1))),"")</f>
        <v>0.222222222222222</v>
      </c>
      <c r="Y1356" s="0" t="n">
        <f aca="false">IF(AND(ISNUMBER($BW1356),ISNUMBER($BX1356)),MIN(1,MAX(0,($BX1356-2018+1)/($BX1356-$BW1356+1))),"")</f>
        <v>0.111111111111111</v>
      </c>
      <c r="Z1356" s="0" t="n">
        <f aca="false">IF(AND(ISNUMBER($BW1356),ISNUMBER($BX1356)),MIN(1,MAX(0,($BX1356-2019+1)/($BX1356-$BW1356+1))),"")</f>
        <v>0</v>
      </c>
      <c r="AA1356" s="0" t="n">
        <f aca="false">IF(ISNUMBER($BX1356),IF($BX1356&gt;=2017,1,0),"")</f>
        <v>1</v>
      </c>
      <c r="AB1356" s="0" t="n">
        <f aca="false">IF(ISNUMBER($BX1356),IF($BX1356&gt;=2018,1,0),"")</f>
        <v>1</v>
      </c>
      <c r="AC1356" s="0" t="n">
        <f aca="false">IF(ISNUMBER($BX1356),IF($BX1356&gt;=2019,1,0),"")</f>
        <v>0</v>
      </c>
      <c r="AD1356" s="0" t="n">
        <f aca="false">IF($L1356&lt;&gt;"",IF($L1356&gt;2013,1,0),"")</f>
        <v>1</v>
      </c>
      <c r="AE1356" s="0" t="n">
        <f aca="false">IF($L1356&lt;&gt;"",1+IF($L1356&gt;2011,1,0)+IF($L1356&gt;2014,1,0),"")</f>
        <v>2</v>
      </c>
      <c r="AF1356" s="0" t="s">
        <v>761</v>
      </c>
      <c r="AG1356" s="0" t="s">
        <v>436</v>
      </c>
      <c r="AH1356" s="0" t="s">
        <v>89</v>
      </c>
      <c r="AI1356" s="0" t="s">
        <v>497</v>
      </c>
      <c r="AJ1356" s="0" t="s">
        <v>497</v>
      </c>
      <c r="AK1356" s="0" t="str">
        <f aca="false">IF(AND($CF1356&lt;&gt;"",IFERROR(INDEX(subsample_country_map!$B:$B,MATCH($CF1356,subsample_country_map!$A:$A,0)),"")&lt;&gt;""),INDEX(subsample_country_map!$B:$B,MATCH($CF1356,subsample_country_map!$A:$A,0)),INDEX(lookup!$AA:$AA,MATCH($A1356,lookup!$A:$A,0)))</f>
        <v>1_US</v>
      </c>
      <c r="AL1356" s="0" t="str">
        <f aca="false">IF(AND($CF1356&lt;&gt;"",IFERROR(INDEX(subsample_country_map!$C:$C,MATCH($CF1356,subsample_country_map!$A:$A,0)),"")&lt;&gt;""),INDEX(subsample_country_map!$C:$C,MATCH($CF1356,subsample_country_map!$A:$A,0)),INDEX(lookup!$AB:$AB,MATCH($A1356,lookup!$A:$A,0)))</f>
        <v>1_developed</v>
      </c>
      <c r="AM1356" s="0" t="str">
        <f aca="false">IF(AND($CF1356&lt;&gt;"",IFERROR(INDEX(subsample_country_map!$D:$D,MATCH($CF1356,subsample_country_map!$A:$A,0)),"")&lt;&gt;""),INDEX(subsample_country_map!$D:$D,MATCH($CF1356,subsample_country_map!$A:$A,0)),INDEX(lookup!$AC:$AC,MATCH($A1356,lookup!$A:$A,0)))</f>
        <v>1_western</v>
      </c>
      <c r="AN1356" s="0" t="str">
        <f aca="false">IF(AND($CF1356&lt;&gt;"",IFERROR(INDEX(subsample_country_map!$E:$E,MATCH($CF1356,subsample_country_map!$A:$A,0)),"")&lt;&gt;""),INDEX(subsample_country_map!$E:$E,MATCH($CF1356,subsample_country_map!$A:$A,0)),INDEX(lookup!$AD:$AD,MATCH($A1356,lookup!$A:$A,0)))</f>
        <v>1_common law</v>
      </c>
      <c r="AO1356" s="0" t="str">
        <f aca="false">INDEX(lookup!$Y:$Y,MATCH($A1356,lookup!$A:$A,0))</f>
        <v>0_published</v>
      </c>
      <c r="AP1356" s="0" t="str">
        <f aca="false">INDEX(lookup!$Z:$Z,MATCH($A1356,lookup!$A:$A,0))</f>
        <v>1_VHB high</v>
      </c>
      <c r="AQ1356" s="0" t="str">
        <f aca="false">INDEX(lookup!$W:$W,MATCH($A1356,lookup!$A:$A,0))</f>
        <v>1_fin/acc/econ</v>
      </c>
      <c r="AS1356" s="0" t="s">
        <v>91</v>
      </c>
      <c r="AT1356" s="0" t="s">
        <v>111</v>
      </c>
      <c r="AU1356" s="0" t="s">
        <v>93</v>
      </c>
      <c r="AV1356" s="0" t="s">
        <v>4928</v>
      </c>
      <c r="AW1356" s="0" t="s">
        <v>4929</v>
      </c>
      <c r="BA1356" s="0" t="n">
        <v>12422</v>
      </c>
      <c r="BB1356" s="0" t="s">
        <v>4789</v>
      </c>
      <c r="BC1356" s="0" t="s">
        <v>4790</v>
      </c>
      <c r="BD1356" s="0" t="s">
        <v>33</v>
      </c>
      <c r="BE1356" s="0" t="s">
        <v>33</v>
      </c>
      <c r="BF1356" s="0" t="s">
        <v>4805</v>
      </c>
      <c r="BI1356" s="0" t="s">
        <v>316</v>
      </c>
      <c r="BJ1356" s="0" t="s">
        <v>4930</v>
      </c>
      <c r="BK1356" s="0" t="s">
        <v>584</v>
      </c>
      <c r="BL1356" s="0" t="s">
        <v>4931</v>
      </c>
      <c r="BM1356" s="0" t="s">
        <v>4800</v>
      </c>
      <c r="BN1356" s="0" t="s">
        <v>4919</v>
      </c>
      <c r="BO1356" s="0" t="s">
        <v>769</v>
      </c>
      <c r="BP1356" s="0" t="s">
        <v>4788</v>
      </c>
      <c r="BQ1356" s="0" t="s">
        <v>127</v>
      </c>
      <c r="BT1356" s="0" t="n">
        <v>0</v>
      </c>
      <c r="BU1356" s="0" t="s">
        <v>4795</v>
      </c>
      <c r="BW1356" s="0" t="n">
        <v>2010</v>
      </c>
      <c r="BX1356" s="0" t="n">
        <v>2018</v>
      </c>
      <c r="BY1356" s="0" t="s">
        <v>912</v>
      </c>
      <c r="BZ1356" s="0" t="n">
        <v>2014</v>
      </c>
      <c r="CA1356" s="0" t="n">
        <v>0.333333333333333</v>
      </c>
      <c r="CB1356" s="0" t="n">
        <v>0</v>
      </c>
      <c r="CC1356" s="0" t="n">
        <v>1</v>
      </c>
      <c r="CD1356" s="0" t="n">
        <v>0.013896879632689</v>
      </c>
      <c r="CE1356" s="0" t="n">
        <v>1</v>
      </c>
    </row>
    <row r="1357" customFormat="false" ht="15" hidden="false" customHeight="false" outlineLevel="0" collapsed="false">
      <c r="A1357" s="0" t="s">
        <v>4788</v>
      </c>
      <c r="B1357" s="0" t="n">
        <v>2662</v>
      </c>
      <c r="C1357" s="0" t="n">
        <v>0.000292773015557751</v>
      </c>
      <c r="D1357" s="0" t="n">
        <v>39224</v>
      </c>
      <c r="E1357" s="0" t="n">
        <f aca="false">IF(ISNUMBER($BA1357),$BA1357,IF(AND(ISNUMBER($D1357),ISNUMBER($BW1357),ISNUMBER($BX1357)),$D1357*($BX1357-$BW1357+1),""))</f>
        <v>39224</v>
      </c>
      <c r="H1357" s="0" t="s">
        <v>118</v>
      </c>
      <c r="I1357" s="0" t="s">
        <v>344</v>
      </c>
      <c r="J1357" s="0" t="n">
        <f aca="false">IF($BW1357&lt;&gt;"",$BW1357,"")</f>
        <v>2010</v>
      </c>
      <c r="K1357" s="0" t="n">
        <f aca="false">IF($BX1357&lt;&gt;"",$BX1357,"")</f>
        <v>2018</v>
      </c>
      <c r="L1357" s="0" t="n">
        <f aca="false">IF(AND(ISNUMBER($BW1357),ISNUMBER($BX1357)),($BW1357+$BX1357)/2,"")</f>
        <v>2014</v>
      </c>
      <c r="M1357" s="0" t="n">
        <f aca="false">IF($L1357&lt;&gt;"",$L1357,"")</f>
        <v>2014</v>
      </c>
      <c r="N1357" s="0" t="n">
        <f aca="false">IF(AND(ISNUMBER($BW1357),ISNUMBER($BX1357)),MIN(1,MAX(0,($BX1357-2016+1)/($BX1357-$BW1357+1))),"")</f>
        <v>0.333333333333333</v>
      </c>
      <c r="O1357" s="0" t="n">
        <f aca="false">IF(AND(ISNUMBER($BW1357),ISNUMBER($BX1357)),MIN(1,MAX(0,($BX1357-2017+1)/($BX1357-$BW1357+1))),"")</f>
        <v>0.222222222222222</v>
      </c>
      <c r="P1357" s="0" t="n">
        <f aca="false">IF(AND(ISNUMBER($BW1357),ISNUMBER($BX1357)),MIN(1,MAX(0,($BX1357-2018+1)/($BX1357-$BW1357+1))),"")</f>
        <v>0.111111111111111</v>
      </c>
      <c r="Q1357" s="0" t="n">
        <f aca="false">IF(AND(ISNUMBER($BW1357),ISNUMBER($BX1357)),MIN(1,MAX(0,($BX1357-2019+1)/($BX1357-$BW1357+1))),"")</f>
        <v>0</v>
      </c>
      <c r="R1357" s="0" t="n">
        <f aca="false">IF(AND(ISNUMBER($BW1357),ISNUMBER($BX1357)),MIN(1,MAX(0,($BX1357-2016+1)/($BX1357-$BW1357+1))),"")</f>
        <v>0.333333333333333</v>
      </c>
      <c r="S1357" s="0" t="n">
        <f aca="false">IF($L1357&lt;&gt;"",IF($L1357&gt;=2015.5,1,0),"")</f>
        <v>0</v>
      </c>
      <c r="T1357" s="0" t="n">
        <f aca="false">IF($L1357&lt;&gt;"",IF($L1357&gt;=2016,1,0),"")</f>
        <v>0</v>
      </c>
      <c r="U1357" s="0" t="n">
        <f aca="false">IF(ISNUMBER($BX1357),IF($BX1357&gt;=2016,1,0),"")</f>
        <v>1</v>
      </c>
      <c r="V1357" s="0" t="n">
        <f aca="false">IF(ISNUMBER($BW1357),IF($BW1357&gt;=2016,1,0),"")</f>
        <v>0</v>
      </c>
      <c r="W1357" s="0" t="str">
        <f aca="false">IF(AND(ISNUMBER($BW1357),ISNUMBER($BX1357)),IF($BW1357&gt;=2016,"post-only",IF($BX1357&lt;2016,"pre-only","mixed")),"")</f>
        <v>mixed</v>
      </c>
      <c r="X1357" s="0" t="n">
        <f aca="false">IF(AND(ISNUMBER($BW1357),ISNUMBER($BX1357)),MIN(1,MAX(0,($BX1357-2017+1)/($BX1357-$BW1357+1))),"")</f>
        <v>0.222222222222222</v>
      </c>
      <c r="Y1357" s="0" t="n">
        <f aca="false">IF(AND(ISNUMBER($BW1357),ISNUMBER($BX1357)),MIN(1,MAX(0,($BX1357-2018+1)/($BX1357-$BW1357+1))),"")</f>
        <v>0.111111111111111</v>
      </c>
      <c r="Z1357" s="0" t="n">
        <f aca="false">IF(AND(ISNUMBER($BW1357),ISNUMBER($BX1357)),MIN(1,MAX(0,($BX1357-2019+1)/($BX1357-$BW1357+1))),"")</f>
        <v>0</v>
      </c>
      <c r="AA1357" s="0" t="n">
        <f aca="false">IF(ISNUMBER($BX1357),IF($BX1357&gt;=2017,1,0),"")</f>
        <v>1</v>
      </c>
      <c r="AB1357" s="0" t="n">
        <f aca="false">IF(ISNUMBER($BX1357),IF($BX1357&gt;=2018,1,0),"")</f>
        <v>1</v>
      </c>
      <c r="AC1357" s="0" t="n">
        <f aca="false">IF(ISNUMBER($BX1357),IF($BX1357&gt;=2019,1,0),"")</f>
        <v>0</v>
      </c>
      <c r="AD1357" s="0" t="n">
        <f aca="false">IF($L1357&lt;&gt;"",IF($L1357&gt;2013,1,0),"")</f>
        <v>1</v>
      </c>
      <c r="AE1357" s="0" t="n">
        <f aca="false">IF($L1357&lt;&gt;"",1+IF($L1357&gt;2011,1,0)+IF($L1357&gt;2014,1,0),"")</f>
        <v>2</v>
      </c>
      <c r="AF1357" s="0" t="s">
        <v>761</v>
      </c>
      <c r="AG1357" s="0" t="s">
        <v>436</v>
      </c>
      <c r="AH1357" s="0" t="s">
        <v>89</v>
      </c>
      <c r="AI1357" s="0" t="s">
        <v>497</v>
      </c>
      <c r="AJ1357" s="0" t="s">
        <v>497</v>
      </c>
      <c r="AK1357" s="0" t="str">
        <f aca="false">IF(AND($CF1357&lt;&gt;"",IFERROR(INDEX(subsample_country_map!$B:$B,MATCH($CF1357,subsample_country_map!$A:$A,0)),"")&lt;&gt;""),INDEX(subsample_country_map!$B:$B,MATCH($CF1357,subsample_country_map!$A:$A,0)),INDEX(lookup!$AA:$AA,MATCH($A1357,lookup!$A:$A,0)))</f>
        <v>1_US</v>
      </c>
      <c r="AL1357" s="0" t="str">
        <f aca="false">IF(AND($CF1357&lt;&gt;"",IFERROR(INDEX(subsample_country_map!$C:$C,MATCH($CF1357,subsample_country_map!$A:$A,0)),"")&lt;&gt;""),INDEX(subsample_country_map!$C:$C,MATCH($CF1357,subsample_country_map!$A:$A,0)),INDEX(lookup!$AB:$AB,MATCH($A1357,lookup!$A:$A,0)))</f>
        <v>1_developed</v>
      </c>
      <c r="AM1357" s="0" t="str">
        <f aca="false">IF(AND($CF1357&lt;&gt;"",IFERROR(INDEX(subsample_country_map!$D:$D,MATCH($CF1357,subsample_country_map!$A:$A,0)),"")&lt;&gt;""),INDEX(subsample_country_map!$D:$D,MATCH($CF1357,subsample_country_map!$A:$A,0)),INDEX(lookup!$AC:$AC,MATCH($A1357,lookup!$A:$A,0)))</f>
        <v>1_western</v>
      </c>
      <c r="AN1357" s="0" t="str">
        <f aca="false">IF(AND($CF1357&lt;&gt;"",IFERROR(INDEX(subsample_country_map!$E:$E,MATCH($CF1357,subsample_country_map!$A:$A,0)),"")&lt;&gt;""),INDEX(subsample_country_map!$E:$E,MATCH($CF1357,subsample_country_map!$A:$A,0)),INDEX(lookup!$AD:$AD,MATCH($A1357,lookup!$A:$A,0)))</f>
        <v>1_common law</v>
      </c>
      <c r="AO1357" s="0" t="str">
        <f aca="false">INDEX(lookup!$Y:$Y,MATCH($A1357,lookup!$A:$A,0))</f>
        <v>0_published</v>
      </c>
      <c r="AP1357" s="0" t="str">
        <f aca="false">INDEX(lookup!$Z:$Z,MATCH($A1357,lookup!$A:$A,0))</f>
        <v>1_VHB high</v>
      </c>
      <c r="AQ1357" s="0" t="str">
        <f aca="false">INDEX(lookup!$W:$W,MATCH($A1357,lookup!$A:$A,0))</f>
        <v>1_fin/acc/econ</v>
      </c>
      <c r="AS1357" s="0" t="s">
        <v>91</v>
      </c>
      <c r="AT1357" s="0" t="s">
        <v>111</v>
      </c>
      <c r="AU1357" s="0" t="s">
        <v>93</v>
      </c>
      <c r="AV1357" s="0" t="s">
        <v>2849</v>
      </c>
      <c r="AW1357" s="0" t="s">
        <v>4932</v>
      </c>
      <c r="BA1357" s="0" t="n">
        <v>39224</v>
      </c>
      <c r="BB1357" s="0" t="s">
        <v>4789</v>
      </c>
      <c r="BC1357" s="0" t="s">
        <v>4790</v>
      </c>
      <c r="BD1357" s="0" t="s">
        <v>33</v>
      </c>
      <c r="BE1357" s="0" t="s">
        <v>98</v>
      </c>
      <c r="BI1357" s="0" t="s">
        <v>427</v>
      </c>
      <c r="BJ1357" s="0" t="s">
        <v>4902</v>
      </c>
      <c r="BK1357" s="0" t="s">
        <v>605</v>
      </c>
      <c r="BL1357" s="0" t="s">
        <v>4933</v>
      </c>
      <c r="BM1357" s="0" t="s">
        <v>4837</v>
      </c>
      <c r="BN1357" s="0" t="s">
        <v>4904</v>
      </c>
      <c r="BO1357" s="0" t="s">
        <v>769</v>
      </c>
      <c r="BP1357" s="0" t="s">
        <v>4788</v>
      </c>
      <c r="BQ1357" s="0" t="s">
        <v>127</v>
      </c>
      <c r="BT1357" s="0" t="n">
        <v>0</v>
      </c>
      <c r="BU1357" s="0" t="s">
        <v>4795</v>
      </c>
      <c r="BW1357" s="0" t="n">
        <v>2010</v>
      </c>
      <c r="BX1357" s="0" t="n">
        <v>2018</v>
      </c>
      <c r="BY1357" s="0" t="s">
        <v>912</v>
      </c>
      <c r="BZ1357" s="0" t="n">
        <v>2014</v>
      </c>
      <c r="CA1357" s="0" t="n">
        <v>0.333333333333333</v>
      </c>
      <c r="CB1357" s="0" t="n">
        <v>0</v>
      </c>
      <c r="CC1357" s="0" t="n">
        <v>1</v>
      </c>
      <c r="CD1357" s="0" t="n">
        <v>0.000292773023922865</v>
      </c>
      <c r="CE1357" s="0" t="n">
        <v>1</v>
      </c>
    </row>
    <row r="1358" customFormat="false" ht="15" hidden="false" customHeight="false" outlineLevel="0" collapsed="false">
      <c r="A1358" s="0" t="s">
        <v>4788</v>
      </c>
      <c r="B1358" s="0" t="n">
        <v>2663</v>
      </c>
      <c r="C1358" s="0" t="n">
        <v>0.0123323658546079</v>
      </c>
      <c r="D1358" s="0" t="n">
        <v>39224</v>
      </c>
      <c r="E1358" s="0" t="n">
        <f aca="false">IF(ISNUMBER($BA1358),$BA1358,IF(AND(ISNUMBER($D1358),ISNUMBER($BW1358),ISNUMBER($BX1358)),$D1358*($BX1358-$BW1358+1),""))</f>
        <v>39224</v>
      </c>
      <c r="H1358" s="0" t="s">
        <v>118</v>
      </c>
      <c r="I1358" s="0" t="s">
        <v>344</v>
      </c>
      <c r="J1358" s="0" t="n">
        <f aca="false">IF($BW1358&lt;&gt;"",$BW1358,"")</f>
        <v>2010</v>
      </c>
      <c r="K1358" s="0" t="n">
        <f aca="false">IF($BX1358&lt;&gt;"",$BX1358,"")</f>
        <v>2018</v>
      </c>
      <c r="L1358" s="0" t="n">
        <f aca="false">IF(AND(ISNUMBER($BW1358),ISNUMBER($BX1358)),($BW1358+$BX1358)/2,"")</f>
        <v>2014</v>
      </c>
      <c r="M1358" s="0" t="n">
        <f aca="false">IF($L1358&lt;&gt;"",$L1358,"")</f>
        <v>2014</v>
      </c>
      <c r="N1358" s="0" t="n">
        <f aca="false">IF(AND(ISNUMBER($BW1358),ISNUMBER($BX1358)),MIN(1,MAX(0,($BX1358-2016+1)/($BX1358-$BW1358+1))),"")</f>
        <v>0.333333333333333</v>
      </c>
      <c r="O1358" s="0" t="n">
        <f aca="false">IF(AND(ISNUMBER($BW1358),ISNUMBER($BX1358)),MIN(1,MAX(0,($BX1358-2017+1)/($BX1358-$BW1358+1))),"")</f>
        <v>0.222222222222222</v>
      </c>
      <c r="P1358" s="0" t="n">
        <f aca="false">IF(AND(ISNUMBER($BW1358),ISNUMBER($BX1358)),MIN(1,MAX(0,($BX1358-2018+1)/($BX1358-$BW1358+1))),"")</f>
        <v>0.111111111111111</v>
      </c>
      <c r="Q1358" s="0" t="n">
        <f aca="false">IF(AND(ISNUMBER($BW1358),ISNUMBER($BX1358)),MIN(1,MAX(0,($BX1358-2019+1)/($BX1358-$BW1358+1))),"")</f>
        <v>0</v>
      </c>
      <c r="R1358" s="0" t="n">
        <f aca="false">IF(AND(ISNUMBER($BW1358),ISNUMBER($BX1358)),MIN(1,MAX(0,($BX1358-2016+1)/($BX1358-$BW1358+1))),"")</f>
        <v>0.333333333333333</v>
      </c>
      <c r="S1358" s="0" t="n">
        <f aca="false">IF($L1358&lt;&gt;"",IF($L1358&gt;=2015.5,1,0),"")</f>
        <v>0</v>
      </c>
      <c r="T1358" s="0" t="n">
        <f aca="false">IF($L1358&lt;&gt;"",IF($L1358&gt;=2016,1,0),"")</f>
        <v>0</v>
      </c>
      <c r="U1358" s="0" t="n">
        <f aca="false">IF(ISNUMBER($BX1358),IF($BX1358&gt;=2016,1,0),"")</f>
        <v>1</v>
      </c>
      <c r="V1358" s="0" t="n">
        <f aca="false">IF(ISNUMBER($BW1358),IF($BW1358&gt;=2016,1,0),"")</f>
        <v>0</v>
      </c>
      <c r="W1358" s="0" t="str">
        <f aca="false">IF(AND(ISNUMBER($BW1358),ISNUMBER($BX1358)),IF($BW1358&gt;=2016,"post-only",IF($BX1358&lt;2016,"pre-only","mixed")),"")</f>
        <v>mixed</v>
      </c>
      <c r="X1358" s="0" t="n">
        <f aca="false">IF(AND(ISNUMBER($BW1358),ISNUMBER($BX1358)),MIN(1,MAX(0,($BX1358-2017+1)/($BX1358-$BW1358+1))),"")</f>
        <v>0.222222222222222</v>
      </c>
      <c r="Y1358" s="0" t="n">
        <f aca="false">IF(AND(ISNUMBER($BW1358),ISNUMBER($BX1358)),MIN(1,MAX(0,($BX1358-2018+1)/($BX1358-$BW1358+1))),"")</f>
        <v>0.111111111111111</v>
      </c>
      <c r="Z1358" s="0" t="n">
        <f aca="false">IF(AND(ISNUMBER($BW1358),ISNUMBER($BX1358)),MIN(1,MAX(0,($BX1358-2019+1)/($BX1358-$BW1358+1))),"")</f>
        <v>0</v>
      </c>
      <c r="AA1358" s="0" t="n">
        <f aca="false">IF(ISNUMBER($BX1358),IF($BX1358&gt;=2017,1,0),"")</f>
        <v>1</v>
      </c>
      <c r="AB1358" s="0" t="n">
        <f aca="false">IF(ISNUMBER($BX1358),IF($BX1358&gt;=2018,1,0),"")</f>
        <v>1</v>
      </c>
      <c r="AC1358" s="0" t="n">
        <f aca="false">IF(ISNUMBER($BX1358),IF($BX1358&gt;=2019,1,0),"")</f>
        <v>0</v>
      </c>
      <c r="AD1358" s="0" t="n">
        <f aca="false">IF($L1358&lt;&gt;"",IF($L1358&gt;2013,1,0),"")</f>
        <v>1</v>
      </c>
      <c r="AE1358" s="0" t="n">
        <f aca="false">IF($L1358&lt;&gt;"",1+IF($L1358&gt;2011,1,0)+IF($L1358&gt;2014,1,0),"")</f>
        <v>2</v>
      </c>
      <c r="AF1358" s="0" t="s">
        <v>761</v>
      </c>
      <c r="AG1358" s="0" t="s">
        <v>436</v>
      </c>
      <c r="AH1358" s="0" t="s">
        <v>89</v>
      </c>
      <c r="AI1358" s="0" t="s">
        <v>497</v>
      </c>
      <c r="AJ1358" s="0" t="s">
        <v>497</v>
      </c>
      <c r="AK1358" s="0" t="str">
        <f aca="false">IF(AND($CF1358&lt;&gt;"",IFERROR(INDEX(subsample_country_map!$B:$B,MATCH($CF1358,subsample_country_map!$A:$A,0)),"")&lt;&gt;""),INDEX(subsample_country_map!$B:$B,MATCH($CF1358,subsample_country_map!$A:$A,0)),INDEX(lookup!$AA:$AA,MATCH($A1358,lookup!$A:$A,0)))</f>
        <v>1_US</v>
      </c>
      <c r="AL1358" s="0" t="str">
        <f aca="false">IF(AND($CF1358&lt;&gt;"",IFERROR(INDEX(subsample_country_map!$C:$C,MATCH($CF1358,subsample_country_map!$A:$A,0)),"")&lt;&gt;""),INDEX(subsample_country_map!$C:$C,MATCH($CF1358,subsample_country_map!$A:$A,0)),INDEX(lookup!$AB:$AB,MATCH($A1358,lookup!$A:$A,0)))</f>
        <v>1_developed</v>
      </c>
      <c r="AM1358" s="0" t="str">
        <f aca="false">IF(AND($CF1358&lt;&gt;"",IFERROR(INDEX(subsample_country_map!$D:$D,MATCH($CF1358,subsample_country_map!$A:$A,0)),"")&lt;&gt;""),INDEX(subsample_country_map!$D:$D,MATCH($CF1358,subsample_country_map!$A:$A,0)),INDEX(lookup!$AC:$AC,MATCH($A1358,lookup!$A:$A,0)))</f>
        <v>1_western</v>
      </c>
      <c r="AN1358" s="0" t="str">
        <f aca="false">IF(AND($CF1358&lt;&gt;"",IFERROR(INDEX(subsample_country_map!$E:$E,MATCH($CF1358,subsample_country_map!$A:$A,0)),"")&lt;&gt;""),INDEX(subsample_country_map!$E:$E,MATCH($CF1358,subsample_country_map!$A:$A,0)),INDEX(lookup!$AD:$AD,MATCH($A1358,lookup!$A:$A,0)))</f>
        <v>1_common law</v>
      </c>
      <c r="AO1358" s="0" t="str">
        <f aca="false">INDEX(lookup!$Y:$Y,MATCH($A1358,lookup!$A:$A,0))</f>
        <v>0_published</v>
      </c>
      <c r="AP1358" s="0" t="str">
        <f aca="false">INDEX(lookup!$Z:$Z,MATCH($A1358,lookup!$A:$A,0))</f>
        <v>1_VHB high</v>
      </c>
      <c r="AQ1358" s="0" t="str">
        <f aca="false">INDEX(lookup!$W:$W,MATCH($A1358,lookup!$A:$A,0))</f>
        <v>1_fin/acc/econ</v>
      </c>
      <c r="AS1358" s="0" t="s">
        <v>91</v>
      </c>
      <c r="AT1358" s="0" t="s">
        <v>111</v>
      </c>
      <c r="AU1358" s="0" t="s">
        <v>93</v>
      </c>
      <c r="AV1358" s="0" t="s">
        <v>4934</v>
      </c>
      <c r="AW1358" s="0" t="s">
        <v>4935</v>
      </c>
      <c r="BA1358" s="0" t="n">
        <v>39224</v>
      </c>
      <c r="BB1358" s="0" t="s">
        <v>4789</v>
      </c>
      <c r="BC1358" s="0" t="s">
        <v>4790</v>
      </c>
      <c r="BD1358" s="0" t="s">
        <v>33</v>
      </c>
      <c r="BE1358" s="0" t="s">
        <v>98</v>
      </c>
      <c r="BI1358" s="0" t="s">
        <v>427</v>
      </c>
      <c r="BJ1358" s="0" t="s">
        <v>4902</v>
      </c>
      <c r="BK1358" s="0" t="s">
        <v>605</v>
      </c>
      <c r="BL1358" s="0" t="s">
        <v>4936</v>
      </c>
      <c r="BM1358" s="0" t="s">
        <v>4841</v>
      </c>
      <c r="BN1358" s="0" t="s">
        <v>4904</v>
      </c>
      <c r="BO1358" s="0" t="s">
        <v>769</v>
      </c>
      <c r="BP1358" s="0" t="s">
        <v>4788</v>
      </c>
      <c r="BQ1358" s="0" t="s">
        <v>127</v>
      </c>
      <c r="BT1358" s="0" t="n">
        <v>0</v>
      </c>
      <c r="BU1358" s="0" t="s">
        <v>4795</v>
      </c>
      <c r="BW1358" s="0" t="n">
        <v>2010</v>
      </c>
      <c r="BX1358" s="0" t="n">
        <v>2018</v>
      </c>
      <c r="BY1358" s="0" t="s">
        <v>912</v>
      </c>
      <c r="BZ1358" s="0" t="n">
        <v>2014</v>
      </c>
      <c r="CA1358" s="0" t="n">
        <v>0.333333333333333</v>
      </c>
      <c r="CB1358" s="0" t="n">
        <v>0</v>
      </c>
      <c r="CC1358" s="0" t="n">
        <v>1</v>
      </c>
      <c r="CD1358" s="0" t="n">
        <v>0.0123329911101912</v>
      </c>
      <c r="CE1358" s="0" t="n">
        <v>1</v>
      </c>
    </row>
    <row r="1359" customFormat="false" ht="15" hidden="false" customHeight="false" outlineLevel="0" collapsed="false">
      <c r="A1359" s="0" t="s">
        <v>4788</v>
      </c>
      <c r="B1359" s="0" t="n">
        <v>2664</v>
      </c>
      <c r="C1359" s="0" t="n">
        <v>-0.000849678423113418</v>
      </c>
      <c r="D1359" s="0" t="n">
        <v>39224</v>
      </c>
      <c r="E1359" s="0" t="n">
        <f aca="false">IF(ISNUMBER($BA1359),$BA1359,IF(AND(ISNUMBER($D1359),ISNUMBER($BW1359),ISNUMBER($BX1359)),$D1359*($BX1359-$BW1359+1),""))</f>
        <v>39224</v>
      </c>
      <c r="H1359" s="0" t="s">
        <v>118</v>
      </c>
      <c r="I1359" s="0" t="s">
        <v>344</v>
      </c>
      <c r="J1359" s="0" t="n">
        <f aca="false">IF($BW1359&lt;&gt;"",$BW1359,"")</f>
        <v>2010</v>
      </c>
      <c r="K1359" s="0" t="n">
        <f aca="false">IF($BX1359&lt;&gt;"",$BX1359,"")</f>
        <v>2018</v>
      </c>
      <c r="L1359" s="0" t="n">
        <f aca="false">IF(AND(ISNUMBER($BW1359),ISNUMBER($BX1359)),($BW1359+$BX1359)/2,"")</f>
        <v>2014</v>
      </c>
      <c r="M1359" s="0" t="n">
        <f aca="false">IF($L1359&lt;&gt;"",$L1359,"")</f>
        <v>2014</v>
      </c>
      <c r="N1359" s="0" t="n">
        <f aca="false">IF(AND(ISNUMBER($BW1359),ISNUMBER($BX1359)),MIN(1,MAX(0,($BX1359-2016+1)/($BX1359-$BW1359+1))),"")</f>
        <v>0.333333333333333</v>
      </c>
      <c r="O1359" s="0" t="n">
        <f aca="false">IF(AND(ISNUMBER($BW1359),ISNUMBER($BX1359)),MIN(1,MAX(0,($BX1359-2017+1)/($BX1359-$BW1359+1))),"")</f>
        <v>0.222222222222222</v>
      </c>
      <c r="P1359" s="0" t="n">
        <f aca="false">IF(AND(ISNUMBER($BW1359),ISNUMBER($BX1359)),MIN(1,MAX(0,($BX1359-2018+1)/($BX1359-$BW1359+1))),"")</f>
        <v>0.111111111111111</v>
      </c>
      <c r="Q1359" s="0" t="n">
        <f aca="false">IF(AND(ISNUMBER($BW1359),ISNUMBER($BX1359)),MIN(1,MAX(0,($BX1359-2019+1)/($BX1359-$BW1359+1))),"")</f>
        <v>0</v>
      </c>
      <c r="R1359" s="0" t="n">
        <f aca="false">IF(AND(ISNUMBER($BW1359),ISNUMBER($BX1359)),MIN(1,MAX(0,($BX1359-2016+1)/($BX1359-$BW1359+1))),"")</f>
        <v>0.333333333333333</v>
      </c>
      <c r="S1359" s="0" t="n">
        <f aca="false">IF($L1359&lt;&gt;"",IF($L1359&gt;=2015.5,1,0),"")</f>
        <v>0</v>
      </c>
      <c r="T1359" s="0" t="n">
        <f aca="false">IF($L1359&lt;&gt;"",IF($L1359&gt;=2016,1,0),"")</f>
        <v>0</v>
      </c>
      <c r="U1359" s="0" t="n">
        <f aca="false">IF(ISNUMBER($BX1359),IF($BX1359&gt;=2016,1,0),"")</f>
        <v>1</v>
      </c>
      <c r="V1359" s="0" t="n">
        <f aca="false">IF(ISNUMBER($BW1359),IF($BW1359&gt;=2016,1,0),"")</f>
        <v>0</v>
      </c>
      <c r="W1359" s="0" t="str">
        <f aca="false">IF(AND(ISNUMBER($BW1359),ISNUMBER($BX1359)),IF($BW1359&gt;=2016,"post-only",IF($BX1359&lt;2016,"pre-only","mixed")),"")</f>
        <v>mixed</v>
      </c>
      <c r="X1359" s="0" t="n">
        <f aca="false">IF(AND(ISNUMBER($BW1359),ISNUMBER($BX1359)),MIN(1,MAX(0,($BX1359-2017+1)/($BX1359-$BW1359+1))),"")</f>
        <v>0.222222222222222</v>
      </c>
      <c r="Y1359" s="0" t="n">
        <f aca="false">IF(AND(ISNUMBER($BW1359),ISNUMBER($BX1359)),MIN(1,MAX(0,($BX1359-2018+1)/($BX1359-$BW1359+1))),"")</f>
        <v>0.111111111111111</v>
      </c>
      <c r="Z1359" s="0" t="n">
        <f aca="false">IF(AND(ISNUMBER($BW1359),ISNUMBER($BX1359)),MIN(1,MAX(0,($BX1359-2019+1)/($BX1359-$BW1359+1))),"")</f>
        <v>0</v>
      </c>
      <c r="AA1359" s="0" t="n">
        <f aca="false">IF(ISNUMBER($BX1359),IF($BX1359&gt;=2017,1,0),"")</f>
        <v>1</v>
      </c>
      <c r="AB1359" s="0" t="n">
        <f aca="false">IF(ISNUMBER($BX1359),IF($BX1359&gt;=2018,1,0),"")</f>
        <v>1</v>
      </c>
      <c r="AC1359" s="0" t="n">
        <f aca="false">IF(ISNUMBER($BX1359),IF($BX1359&gt;=2019,1,0),"")</f>
        <v>0</v>
      </c>
      <c r="AD1359" s="0" t="n">
        <f aca="false">IF($L1359&lt;&gt;"",IF($L1359&gt;2013,1,0),"")</f>
        <v>1</v>
      </c>
      <c r="AE1359" s="0" t="n">
        <f aca="false">IF($L1359&lt;&gt;"",1+IF($L1359&gt;2011,1,0)+IF($L1359&gt;2014,1,0),"")</f>
        <v>2</v>
      </c>
      <c r="AF1359" s="0" t="s">
        <v>761</v>
      </c>
      <c r="AG1359" s="0" t="s">
        <v>436</v>
      </c>
      <c r="AH1359" s="0" t="s">
        <v>89</v>
      </c>
      <c r="AI1359" s="0" t="s">
        <v>497</v>
      </c>
      <c r="AJ1359" s="0" t="s">
        <v>497</v>
      </c>
      <c r="AK1359" s="0" t="str">
        <f aca="false">IF(AND($CF1359&lt;&gt;"",IFERROR(INDEX(subsample_country_map!$B:$B,MATCH($CF1359,subsample_country_map!$A:$A,0)),"")&lt;&gt;""),INDEX(subsample_country_map!$B:$B,MATCH($CF1359,subsample_country_map!$A:$A,0)),INDEX(lookup!$AA:$AA,MATCH($A1359,lookup!$A:$A,0)))</f>
        <v>1_US</v>
      </c>
      <c r="AL1359" s="0" t="str">
        <f aca="false">IF(AND($CF1359&lt;&gt;"",IFERROR(INDEX(subsample_country_map!$C:$C,MATCH($CF1359,subsample_country_map!$A:$A,0)),"")&lt;&gt;""),INDEX(subsample_country_map!$C:$C,MATCH($CF1359,subsample_country_map!$A:$A,0)),INDEX(lookup!$AB:$AB,MATCH($A1359,lookup!$A:$A,0)))</f>
        <v>1_developed</v>
      </c>
      <c r="AM1359" s="0" t="str">
        <f aca="false">IF(AND($CF1359&lt;&gt;"",IFERROR(INDEX(subsample_country_map!$D:$D,MATCH($CF1359,subsample_country_map!$A:$A,0)),"")&lt;&gt;""),INDEX(subsample_country_map!$D:$D,MATCH($CF1359,subsample_country_map!$A:$A,0)),INDEX(lookup!$AC:$AC,MATCH($A1359,lookup!$A:$A,0)))</f>
        <v>1_western</v>
      </c>
      <c r="AN1359" s="0" t="str">
        <f aca="false">IF(AND($CF1359&lt;&gt;"",IFERROR(INDEX(subsample_country_map!$E:$E,MATCH($CF1359,subsample_country_map!$A:$A,0)),"")&lt;&gt;""),INDEX(subsample_country_map!$E:$E,MATCH($CF1359,subsample_country_map!$A:$A,0)),INDEX(lookup!$AD:$AD,MATCH($A1359,lookup!$A:$A,0)))</f>
        <v>1_common law</v>
      </c>
      <c r="AO1359" s="0" t="str">
        <f aca="false">INDEX(lookup!$Y:$Y,MATCH($A1359,lookup!$A:$A,0))</f>
        <v>0_published</v>
      </c>
      <c r="AP1359" s="0" t="str">
        <f aca="false">INDEX(lookup!$Z:$Z,MATCH($A1359,lookup!$A:$A,0))</f>
        <v>1_VHB high</v>
      </c>
      <c r="AQ1359" s="0" t="str">
        <f aca="false">INDEX(lookup!$W:$W,MATCH($A1359,lookup!$A:$A,0))</f>
        <v>1_fin/acc/econ</v>
      </c>
      <c r="AS1359" s="0" t="s">
        <v>91</v>
      </c>
      <c r="AT1359" s="0" t="s">
        <v>111</v>
      </c>
      <c r="AU1359" s="0" t="s">
        <v>93</v>
      </c>
      <c r="AV1359" s="0" t="s">
        <v>4937</v>
      </c>
      <c r="AW1359" s="0" t="s">
        <v>4938</v>
      </c>
      <c r="BA1359" s="0" t="n">
        <v>39224</v>
      </c>
      <c r="BB1359" s="0" t="s">
        <v>4789</v>
      </c>
      <c r="BC1359" s="0" t="s">
        <v>4790</v>
      </c>
      <c r="BD1359" s="0" t="s">
        <v>33</v>
      </c>
      <c r="BE1359" s="0" t="s">
        <v>98</v>
      </c>
      <c r="BI1359" s="0" t="s">
        <v>427</v>
      </c>
      <c r="BJ1359" s="0" t="s">
        <v>4906</v>
      </c>
      <c r="BK1359" s="0" t="s">
        <v>605</v>
      </c>
      <c r="BL1359" s="0" t="s">
        <v>4939</v>
      </c>
      <c r="BM1359" s="0" t="s">
        <v>4837</v>
      </c>
      <c r="BN1359" s="0" t="s">
        <v>4904</v>
      </c>
      <c r="BO1359" s="0" t="s">
        <v>769</v>
      </c>
      <c r="BP1359" s="0" t="s">
        <v>4788</v>
      </c>
      <c r="BQ1359" s="0" t="s">
        <v>127</v>
      </c>
      <c r="BT1359" s="0" t="n">
        <v>0</v>
      </c>
      <c r="BU1359" s="0" t="s">
        <v>4795</v>
      </c>
      <c r="BW1359" s="0" t="n">
        <v>2010</v>
      </c>
      <c r="BX1359" s="0" t="n">
        <v>2018</v>
      </c>
      <c r="BY1359" s="0" t="s">
        <v>912</v>
      </c>
      <c r="BZ1359" s="0" t="n">
        <v>2014</v>
      </c>
      <c r="CA1359" s="0" t="n">
        <v>0.333333333333333</v>
      </c>
      <c r="CB1359" s="0" t="n">
        <v>0</v>
      </c>
      <c r="CC1359" s="0" t="n">
        <v>1</v>
      </c>
      <c r="CD1359" s="0" t="n">
        <v>-0.000849678627589589</v>
      </c>
      <c r="CE1359" s="0" t="n">
        <v>1</v>
      </c>
    </row>
    <row r="1360" customFormat="false" ht="15" hidden="false" customHeight="false" outlineLevel="0" collapsed="false">
      <c r="A1360" s="0" t="s">
        <v>4788</v>
      </c>
      <c r="B1360" s="0" t="n">
        <v>2665</v>
      </c>
      <c r="C1360" s="0" t="n">
        <v>0.00386393253765281</v>
      </c>
      <c r="D1360" s="0" t="n">
        <v>39224</v>
      </c>
      <c r="E1360" s="0" t="n">
        <f aca="false">IF(ISNUMBER($BA1360),$BA1360,IF(AND(ISNUMBER($D1360),ISNUMBER($BW1360),ISNUMBER($BX1360)),$D1360*($BX1360-$BW1360+1),""))</f>
        <v>39224</v>
      </c>
      <c r="H1360" s="0" t="s">
        <v>118</v>
      </c>
      <c r="I1360" s="0" t="s">
        <v>344</v>
      </c>
      <c r="J1360" s="0" t="n">
        <f aca="false">IF($BW1360&lt;&gt;"",$BW1360,"")</f>
        <v>2010</v>
      </c>
      <c r="K1360" s="0" t="n">
        <f aca="false">IF($BX1360&lt;&gt;"",$BX1360,"")</f>
        <v>2018</v>
      </c>
      <c r="L1360" s="0" t="n">
        <f aca="false">IF(AND(ISNUMBER($BW1360),ISNUMBER($BX1360)),($BW1360+$BX1360)/2,"")</f>
        <v>2014</v>
      </c>
      <c r="M1360" s="0" t="n">
        <f aca="false">IF($L1360&lt;&gt;"",$L1360,"")</f>
        <v>2014</v>
      </c>
      <c r="N1360" s="0" t="n">
        <f aca="false">IF(AND(ISNUMBER($BW1360),ISNUMBER($BX1360)),MIN(1,MAX(0,($BX1360-2016+1)/($BX1360-$BW1360+1))),"")</f>
        <v>0.333333333333333</v>
      </c>
      <c r="O1360" s="0" t="n">
        <f aca="false">IF(AND(ISNUMBER($BW1360),ISNUMBER($BX1360)),MIN(1,MAX(0,($BX1360-2017+1)/($BX1360-$BW1360+1))),"")</f>
        <v>0.222222222222222</v>
      </c>
      <c r="P1360" s="0" t="n">
        <f aca="false">IF(AND(ISNUMBER($BW1360),ISNUMBER($BX1360)),MIN(1,MAX(0,($BX1360-2018+1)/($BX1360-$BW1360+1))),"")</f>
        <v>0.111111111111111</v>
      </c>
      <c r="Q1360" s="0" t="n">
        <f aca="false">IF(AND(ISNUMBER($BW1360),ISNUMBER($BX1360)),MIN(1,MAX(0,($BX1360-2019+1)/($BX1360-$BW1360+1))),"")</f>
        <v>0</v>
      </c>
      <c r="R1360" s="0" t="n">
        <f aca="false">IF(AND(ISNUMBER($BW1360),ISNUMBER($BX1360)),MIN(1,MAX(0,($BX1360-2016+1)/($BX1360-$BW1360+1))),"")</f>
        <v>0.333333333333333</v>
      </c>
      <c r="S1360" s="0" t="n">
        <f aca="false">IF($L1360&lt;&gt;"",IF($L1360&gt;=2015.5,1,0),"")</f>
        <v>0</v>
      </c>
      <c r="T1360" s="0" t="n">
        <f aca="false">IF($L1360&lt;&gt;"",IF($L1360&gt;=2016,1,0),"")</f>
        <v>0</v>
      </c>
      <c r="U1360" s="0" t="n">
        <f aca="false">IF(ISNUMBER($BX1360),IF($BX1360&gt;=2016,1,0),"")</f>
        <v>1</v>
      </c>
      <c r="V1360" s="0" t="n">
        <f aca="false">IF(ISNUMBER($BW1360),IF($BW1360&gt;=2016,1,0),"")</f>
        <v>0</v>
      </c>
      <c r="W1360" s="0" t="str">
        <f aca="false">IF(AND(ISNUMBER($BW1360),ISNUMBER($BX1360)),IF($BW1360&gt;=2016,"post-only",IF($BX1360&lt;2016,"pre-only","mixed")),"")</f>
        <v>mixed</v>
      </c>
      <c r="X1360" s="0" t="n">
        <f aca="false">IF(AND(ISNUMBER($BW1360),ISNUMBER($BX1360)),MIN(1,MAX(0,($BX1360-2017+1)/($BX1360-$BW1360+1))),"")</f>
        <v>0.222222222222222</v>
      </c>
      <c r="Y1360" s="0" t="n">
        <f aca="false">IF(AND(ISNUMBER($BW1360),ISNUMBER($BX1360)),MIN(1,MAX(0,($BX1360-2018+1)/($BX1360-$BW1360+1))),"")</f>
        <v>0.111111111111111</v>
      </c>
      <c r="Z1360" s="0" t="n">
        <f aca="false">IF(AND(ISNUMBER($BW1360),ISNUMBER($BX1360)),MIN(1,MAX(0,($BX1360-2019+1)/($BX1360-$BW1360+1))),"")</f>
        <v>0</v>
      </c>
      <c r="AA1360" s="0" t="n">
        <f aca="false">IF(ISNUMBER($BX1360),IF($BX1360&gt;=2017,1,0),"")</f>
        <v>1</v>
      </c>
      <c r="AB1360" s="0" t="n">
        <f aca="false">IF(ISNUMBER($BX1360),IF($BX1360&gt;=2018,1,0),"")</f>
        <v>1</v>
      </c>
      <c r="AC1360" s="0" t="n">
        <f aca="false">IF(ISNUMBER($BX1360),IF($BX1360&gt;=2019,1,0),"")</f>
        <v>0</v>
      </c>
      <c r="AD1360" s="0" t="n">
        <f aca="false">IF($L1360&lt;&gt;"",IF($L1360&gt;2013,1,0),"")</f>
        <v>1</v>
      </c>
      <c r="AE1360" s="0" t="n">
        <f aca="false">IF($L1360&lt;&gt;"",1+IF($L1360&gt;2011,1,0)+IF($L1360&gt;2014,1,0),"")</f>
        <v>2</v>
      </c>
      <c r="AF1360" s="0" t="s">
        <v>761</v>
      </c>
      <c r="AG1360" s="0" t="s">
        <v>436</v>
      </c>
      <c r="AH1360" s="0" t="s">
        <v>89</v>
      </c>
      <c r="AI1360" s="0" t="s">
        <v>497</v>
      </c>
      <c r="AJ1360" s="0" t="s">
        <v>497</v>
      </c>
      <c r="AK1360" s="0" t="str">
        <f aca="false">IF(AND($CF1360&lt;&gt;"",IFERROR(INDEX(subsample_country_map!$B:$B,MATCH($CF1360,subsample_country_map!$A:$A,0)),"")&lt;&gt;""),INDEX(subsample_country_map!$B:$B,MATCH($CF1360,subsample_country_map!$A:$A,0)),INDEX(lookup!$AA:$AA,MATCH($A1360,lookup!$A:$A,0)))</f>
        <v>1_US</v>
      </c>
      <c r="AL1360" s="0" t="str">
        <f aca="false">IF(AND($CF1360&lt;&gt;"",IFERROR(INDEX(subsample_country_map!$C:$C,MATCH($CF1360,subsample_country_map!$A:$A,0)),"")&lt;&gt;""),INDEX(subsample_country_map!$C:$C,MATCH($CF1360,subsample_country_map!$A:$A,0)),INDEX(lookup!$AB:$AB,MATCH($A1360,lookup!$A:$A,0)))</f>
        <v>1_developed</v>
      </c>
      <c r="AM1360" s="0" t="str">
        <f aca="false">IF(AND($CF1360&lt;&gt;"",IFERROR(INDEX(subsample_country_map!$D:$D,MATCH($CF1360,subsample_country_map!$A:$A,0)),"")&lt;&gt;""),INDEX(subsample_country_map!$D:$D,MATCH($CF1360,subsample_country_map!$A:$A,0)),INDEX(lookup!$AC:$AC,MATCH($A1360,lookup!$A:$A,0)))</f>
        <v>1_western</v>
      </c>
      <c r="AN1360" s="0" t="str">
        <f aca="false">IF(AND($CF1360&lt;&gt;"",IFERROR(INDEX(subsample_country_map!$E:$E,MATCH($CF1360,subsample_country_map!$A:$A,0)),"")&lt;&gt;""),INDEX(subsample_country_map!$E:$E,MATCH($CF1360,subsample_country_map!$A:$A,0)),INDEX(lookup!$AD:$AD,MATCH($A1360,lookup!$A:$A,0)))</f>
        <v>1_common law</v>
      </c>
      <c r="AO1360" s="0" t="str">
        <f aca="false">INDEX(lookup!$Y:$Y,MATCH($A1360,lookup!$A:$A,0))</f>
        <v>0_published</v>
      </c>
      <c r="AP1360" s="0" t="str">
        <f aca="false">INDEX(lookup!$Z:$Z,MATCH($A1360,lookup!$A:$A,0))</f>
        <v>1_VHB high</v>
      </c>
      <c r="AQ1360" s="0" t="str">
        <f aca="false">INDEX(lookup!$W:$W,MATCH($A1360,lookup!$A:$A,0))</f>
        <v>1_fin/acc/econ</v>
      </c>
      <c r="AS1360" s="0" t="s">
        <v>91</v>
      </c>
      <c r="AT1360" s="0" t="s">
        <v>111</v>
      </c>
      <c r="AU1360" s="0" t="s">
        <v>93</v>
      </c>
      <c r="AV1360" s="0" t="s">
        <v>4940</v>
      </c>
      <c r="AW1360" s="0" t="s">
        <v>4941</v>
      </c>
      <c r="BA1360" s="0" t="n">
        <v>39224</v>
      </c>
      <c r="BB1360" s="0" t="s">
        <v>4789</v>
      </c>
      <c r="BC1360" s="0" t="s">
        <v>4790</v>
      </c>
      <c r="BD1360" s="0" t="s">
        <v>33</v>
      </c>
      <c r="BE1360" s="0" t="s">
        <v>98</v>
      </c>
      <c r="BI1360" s="0" t="s">
        <v>427</v>
      </c>
      <c r="BJ1360" s="0" t="s">
        <v>4906</v>
      </c>
      <c r="BK1360" s="0" t="s">
        <v>605</v>
      </c>
      <c r="BL1360" s="0" t="s">
        <v>4942</v>
      </c>
      <c r="BM1360" s="0" t="s">
        <v>4841</v>
      </c>
      <c r="BN1360" s="0" t="s">
        <v>4904</v>
      </c>
      <c r="BO1360" s="0" t="s">
        <v>769</v>
      </c>
      <c r="BP1360" s="0" t="s">
        <v>4788</v>
      </c>
      <c r="BQ1360" s="0" t="s">
        <v>127</v>
      </c>
      <c r="BT1360" s="0" t="n">
        <v>0</v>
      </c>
      <c r="BU1360" s="0" t="s">
        <v>4795</v>
      </c>
      <c r="BW1360" s="0" t="n">
        <v>2010</v>
      </c>
      <c r="BX1360" s="0" t="n">
        <v>2018</v>
      </c>
      <c r="BY1360" s="0" t="s">
        <v>912</v>
      </c>
      <c r="BZ1360" s="0" t="n">
        <v>2014</v>
      </c>
      <c r="CA1360" s="0" t="n">
        <v>0.333333333333333</v>
      </c>
      <c r="CB1360" s="0" t="n">
        <v>0</v>
      </c>
      <c r="CC1360" s="0" t="n">
        <v>1</v>
      </c>
      <c r="CD1360" s="0" t="n">
        <v>0.00386395176729669</v>
      </c>
      <c r="CE1360" s="0" t="n">
        <v>1</v>
      </c>
    </row>
    <row r="1361" customFormat="false" ht="15" hidden="false" customHeight="false" outlineLevel="0" collapsed="false">
      <c r="A1361" s="0" t="s">
        <v>4788</v>
      </c>
      <c r="B1361" s="0" t="n">
        <v>2666</v>
      </c>
      <c r="C1361" s="0" t="n">
        <v>0.00582006641835089</v>
      </c>
      <c r="D1361" s="0" t="n">
        <v>26802</v>
      </c>
      <c r="E1361" s="0" t="n">
        <f aca="false">IF(ISNUMBER($BA1361),$BA1361,IF(AND(ISNUMBER($D1361),ISNUMBER($BW1361),ISNUMBER($BX1361)),$D1361*($BX1361-$BW1361+1),""))</f>
        <v>26802</v>
      </c>
      <c r="H1361" s="0" t="s">
        <v>118</v>
      </c>
      <c r="I1361" s="0" t="s">
        <v>344</v>
      </c>
      <c r="J1361" s="0" t="n">
        <f aca="false">IF($BW1361&lt;&gt;"",$BW1361,"")</f>
        <v>2010</v>
      </c>
      <c r="K1361" s="0" t="n">
        <f aca="false">IF($BX1361&lt;&gt;"",$BX1361,"")</f>
        <v>2018</v>
      </c>
      <c r="L1361" s="0" t="n">
        <f aca="false">IF(AND(ISNUMBER($BW1361),ISNUMBER($BX1361)),($BW1361+$BX1361)/2,"")</f>
        <v>2014</v>
      </c>
      <c r="M1361" s="0" t="n">
        <f aca="false">IF($L1361&lt;&gt;"",$L1361,"")</f>
        <v>2014</v>
      </c>
      <c r="N1361" s="0" t="n">
        <f aca="false">IF(AND(ISNUMBER($BW1361),ISNUMBER($BX1361)),MIN(1,MAX(0,($BX1361-2016+1)/($BX1361-$BW1361+1))),"")</f>
        <v>0.333333333333333</v>
      </c>
      <c r="O1361" s="0" t="n">
        <f aca="false">IF(AND(ISNUMBER($BW1361),ISNUMBER($BX1361)),MIN(1,MAX(0,($BX1361-2017+1)/($BX1361-$BW1361+1))),"")</f>
        <v>0.222222222222222</v>
      </c>
      <c r="P1361" s="0" t="n">
        <f aca="false">IF(AND(ISNUMBER($BW1361),ISNUMBER($BX1361)),MIN(1,MAX(0,($BX1361-2018+1)/($BX1361-$BW1361+1))),"")</f>
        <v>0.111111111111111</v>
      </c>
      <c r="Q1361" s="0" t="n">
        <f aca="false">IF(AND(ISNUMBER($BW1361),ISNUMBER($BX1361)),MIN(1,MAX(0,($BX1361-2019+1)/($BX1361-$BW1361+1))),"")</f>
        <v>0</v>
      </c>
      <c r="R1361" s="0" t="n">
        <f aca="false">IF(AND(ISNUMBER($BW1361),ISNUMBER($BX1361)),MIN(1,MAX(0,($BX1361-2016+1)/($BX1361-$BW1361+1))),"")</f>
        <v>0.333333333333333</v>
      </c>
      <c r="S1361" s="0" t="n">
        <f aca="false">IF($L1361&lt;&gt;"",IF($L1361&gt;=2015.5,1,0),"")</f>
        <v>0</v>
      </c>
      <c r="T1361" s="0" t="n">
        <f aca="false">IF($L1361&lt;&gt;"",IF($L1361&gt;=2016,1,0),"")</f>
        <v>0</v>
      </c>
      <c r="U1361" s="0" t="n">
        <f aca="false">IF(ISNUMBER($BX1361),IF($BX1361&gt;=2016,1,0),"")</f>
        <v>1</v>
      </c>
      <c r="V1361" s="0" t="n">
        <f aca="false">IF(ISNUMBER($BW1361),IF($BW1361&gt;=2016,1,0),"")</f>
        <v>0</v>
      </c>
      <c r="W1361" s="0" t="str">
        <f aca="false">IF(AND(ISNUMBER($BW1361),ISNUMBER($BX1361)),IF($BW1361&gt;=2016,"post-only",IF($BX1361&lt;2016,"pre-only","mixed")),"")</f>
        <v>mixed</v>
      </c>
      <c r="X1361" s="0" t="n">
        <f aca="false">IF(AND(ISNUMBER($BW1361),ISNUMBER($BX1361)),MIN(1,MAX(0,($BX1361-2017+1)/($BX1361-$BW1361+1))),"")</f>
        <v>0.222222222222222</v>
      </c>
      <c r="Y1361" s="0" t="n">
        <f aca="false">IF(AND(ISNUMBER($BW1361),ISNUMBER($BX1361)),MIN(1,MAX(0,($BX1361-2018+1)/($BX1361-$BW1361+1))),"")</f>
        <v>0.111111111111111</v>
      </c>
      <c r="Z1361" s="0" t="n">
        <f aca="false">IF(AND(ISNUMBER($BW1361),ISNUMBER($BX1361)),MIN(1,MAX(0,($BX1361-2019+1)/($BX1361-$BW1361+1))),"")</f>
        <v>0</v>
      </c>
      <c r="AA1361" s="0" t="n">
        <f aca="false">IF(ISNUMBER($BX1361),IF($BX1361&gt;=2017,1,0),"")</f>
        <v>1</v>
      </c>
      <c r="AB1361" s="0" t="n">
        <f aca="false">IF(ISNUMBER($BX1361),IF($BX1361&gt;=2018,1,0),"")</f>
        <v>1</v>
      </c>
      <c r="AC1361" s="0" t="n">
        <f aca="false">IF(ISNUMBER($BX1361),IF($BX1361&gt;=2019,1,0),"")</f>
        <v>0</v>
      </c>
      <c r="AD1361" s="0" t="n">
        <f aca="false">IF($L1361&lt;&gt;"",IF($L1361&gt;2013,1,0),"")</f>
        <v>1</v>
      </c>
      <c r="AE1361" s="0" t="n">
        <f aca="false">IF($L1361&lt;&gt;"",1+IF($L1361&gt;2011,1,0)+IF($L1361&gt;2014,1,0),"")</f>
        <v>2</v>
      </c>
      <c r="AF1361" s="0" t="s">
        <v>761</v>
      </c>
      <c r="AG1361" s="0" t="s">
        <v>436</v>
      </c>
      <c r="AH1361" s="0" t="s">
        <v>89</v>
      </c>
      <c r="AI1361" s="0" t="s">
        <v>497</v>
      </c>
      <c r="AJ1361" s="0" t="s">
        <v>497</v>
      </c>
      <c r="AK1361" s="0" t="str">
        <f aca="false">IF(AND($CF1361&lt;&gt;"",IFERROR(INDEX(subsample_country_map!$B:$B,MATCH($CF1361,subsample_country_map!$A:$A,0)),"")&lt;&gt;""),INDEX(subsample_country_map!$B:$B,MATCH($CF1361,subsample_country_map!$A:$A,0)),INDEX(lookup!$AA:$AA,MATCH($A1361,lookup!$A:$A,0)))</f>
        <v>1_US</v>
      </c>
      <c r="AL1361" s="0" t="str">
        <f aca="false">IF(AND($CF1361&lt;&gt;"",IFERROR(INDEX(subsample_country_map!$C:$C,MATCH($CF1361,subsample_country_map!$A:$A,0)),"")&lt;&gt;""),INDEX(subsample_country_map!$C:$C,MATCH($CF1361,subsample_country_map!$A:$A,0)),INDEX(lookup!$AB:$AB,MATCH($A1361,lookup!$A:$A,0)))</f>
        <v>1_developed</v>
      </c>
      <c r="AM1361" s="0" t="str">
        <f aca="false">IF(AND($CF1361&lt;&gt;"",IFERROR(INDEX(subsample_country_map!$D:$D,MATCH($CF1361,subsample_country_map!$A:$A,0)),"")&lt;&gt;""),INDEX(subsample_country_map!$D:$D,MATCH($CF1361,subsample_country_map!$A:$A,0)),INDEX(lookup!$AC:$AC,MATCH($A1361,lookup!$A:$A,0)))</f>
        <v>1_western</v>
      </c>
      <c r="AN1361" s="0" t="str">
        <f aca="false">IF(AND($CF1361&lt;&gt;"",IFERROR(INDEX(subsample_country_map!$E:$E,MATCH($CF1361,subsample_country_map!$A:$A,0)),"")&lt;&gt;""),INDEX(subsample_country_map!$E:$E,MATCH($CF1361,subsample_country_map!$A:$A,0)),INDEX(lookup!$AD:$AD,MATCH($A1361,lookup!$A:$A,0)))</f>
        <v>1_common law</v>
      </c>
      <c r="AO1361" s="0" t="str">
        <f aca="false">INDEX(lookup!$Y:$Y,MATCH($A1361,lookup!$A:$A,0))</f>
        <v>0_published</v>
      </c>
      <c r="AP1361" s="0" t="str">
        <f aca="false">INDEX(lookup!$Z:$Z,MATCH($A1361,lookup!$A:$A,0))</f>
        <v>1_VHB high</v>
      </c>
      <c r="AQ1361" s="0" t="str">
        <f aca="false">INDEX(lookup!$W:$W,MATCH($A1361,lookup!$A:$A,0))</f>
        <v>1_fin/acc/econ</v>
      </c>
      <c r="AS1361" s="0" t="s">
        <v>91</v>
      </c>
      <c r="AT1361" s="0" t="s">
        <v>111</v>
      </c>
      <c r="AU1361" s="0" t="s">
        <v>93</v>
      </c>
      <c r="AV1361" s="0" t="s">
        <v>4943</v>
      </c>
      <c r="AW1361" s="0" t="s">
        <v>4944</v>
      </c>
      <c r="BA1361" s="0" t="n">
        <v>26802</v>
      </c>
      <c r="BB1361" s="0" t="s">
        <v>4789</v>
      </c>
      <c r="BC1361" s="0" t="s">
        <v>4790</v>
      </c>
      <c r="BD1361" s="0" t="s">
        <v>33</v>
      </c>
      <c r="BE1361" s="0" t="s">
        <v>33</v>
      </c>
      <c r="BF1361" s="0" t="s">
        <v>4801</v>
      </c>
      <c r="BI1361" s="0" t="s">
        <v>427</v>
      </c>
      <c r="BJ1361" s="0" t="s">
        <v>4910</v>
      </c>
      <c r="BK1361" s="0" t="s">
        <v>605</v>
      </c>
      <c r="BL1361" s="0" t="s">
        <v>4945</v>
      </c>
      <c r="BM1361" s="0" t="s">
        <v>4837</v>
      </c>
      <c r="BN1361" s="0" t="s">
        <v>4904</v>
      </c>
      <c r="BO1361" s="0" t="s">
        <v>769</v>
      </c>
      <c r="BP1361" s="0" t="s">
        <v>4788</v>
      </c>
      <c r="BQ1361" s="0" t="s">
        <v>127</v>
      </c>
      <c r="BT1361" s="0" t="n">
        <v>0</v>
      </c>
      <c r="BU1361" s="0" t="s">
        <v>4795</v>
      </c>
      <c r="BW1361" s="0" t="n">
        <v>2010</v>
      </c>
      <c r="BX1361" s="0" t="n">
        <v>2018</v>
      </c>
      <c r="BY1361" s="0" t="s">
        <v>912</v>
      </c>
      <c r="BZ1361" s="0" t="n">
        <v>2014</v>
      </c>
      <c r="CA1361" s="0" t="n">
        <v>0.333333333333333</v>
      </c>
      <c r="CB1361" s="0" t="n">
        <v>0</v>
      </c>
      <c r="CC1361" s="0" t="n">
        <v>1</v>
      </c>
      <c r="CD1361" s="0" t="n">
        <v>0.00582013213439228</v>
      </c>
      <c r="CE1361" s="0" t="n">
        <v>1</v>
      </c>
    </row>
    <row r="1362" customFormat="false" ht="15" hidden="false" customHeight="false" outlineLevel="0" collapsed="false">
      <c r="A1362" s="0" t="s">
        <v>4788</v>
      </c>
      <c r="B1362" s="0" t="n">
        <v>2667</v>
      </c>
      <c r="C1362" s="0" t="n">
        <v>0.0104828965151511</v>
      </c>
      <c r="D1362" s="0" t="n">
        <v>26802</v>
      </c>
      <c r="E1362" s="0" t="n">
        <f aca="false">IF(ISNUMBER($BA1362),$BA1362,IF(AND(ISNUMBER($D1362),ISNUMBER($BW1362),ISNUMBER($BX1362)),$D1362*($BX1362-$BW1362+1),""))</f>
        <v>26802</v>
      </c>
      <c r="H1362" s="0" t="s">
        <v>118</v>
      </c>
      <c r="I1362" s="0" t="s">
        <v>344</v>
      </c>
      <c r="J1362" s="0" t="n">
        <f aca="false">IF($BW1362&lt;&gt;"",$BW1362,"")</f>
        <v>2010</v>
      </c>
      <c r="K1362" s="0" t="n">
        <f aca="false">IF($BX1362&lt;&gt;"",$BX1362,"")</f>
        <v>2018</v>
      </c>
      <c r="L1362" s="0" t="n">
        <f aca="false">IF(AND(ISNUMBER($BW1362),ISNUMBER($BX1362)),($BW1362+$BX1362)/2,"")</f>
        <v>2014</v>
      </c>
      <c r="M1362" s="0" t="n">
        <f aca="false">IF($L1362&lt;&gt;"",$L1362,"")</f>
        <v>2014</v>
      </c>
      <c r="N1362" s="0" t="n">
        <f aca="false">IF(AND(ISNUMBER($BW1362),ISNUMBER($BX1362)),MIN(1,MAX(0,($BX1362-2016+1)/($BX1362-$BW1362+1))),"")</f>
        <v>0.333333333333333</v>
      </c>
      <c r="O1362" s="0" t="n">
        <f aca="false">IF(AND(ISNUMBER($BW1362),ISNUMBER($BX1362)),MIN(1,MAX(0,($BX1362-2017+1)/($BX1362-$BW1362+1))),"")</f>
        <v>0.222222222222222</v>
      </c>
      <c r="P1362" s="0" t="n">
        <f aca="false">IF(AND(ISNUMBER($BW1362),ISNUMBER($BX1362)),MIN(1,MAX(0,($BX1362-2018+1)/($BX1362-$BW1362+1))),"")</f>
        <v>0.111111111111111</v>
      </c>
      <c r="Q1362" s="0" t="n">
        <f aca="false">IF(AND(ISNUMBER($BW1362),ISNUMBER($BX1362)),MIN(1,MAX(0,($BX1362-2019+1)/($BX1362-$BW1362+1))),"")</f>
        <v>0</v>
      </c>
      <c r="R1362" s="0" t="n">
        <f aca="false">IF(AND(ISNUMBER($BW1362),ISNUMBER($BX1362)),MIN(1,MAX(0,($BX1362-2016+1)/($BX1362-$BW1362+1))),"")</f>
        <v>0.333333333333333</v>
      </c>
      <c r="S1362" s="0" t="n">
        <f aca="false">IF($L1362&lt;&gt;"",IF($L1362&gt;=2015.5,1,0),"")</f>
        <v>0</v>
      </c>
      <c r="T1362" s="0" t="n">
        <f aca="false">IF($L1362&lt;&gt;"",IF($L1362&gt;=2016,1,0),"")</f>
        <v>0</v>
      </c>
      <c r="U1362" s="0" t="n">
        <f aca="false">IF(ISNUMBER($BX1362),IF($BX1362&gt;=2016,1,0),"")</f>
        <v>1</v>
      </c>
      <c r="V1362" s="0" t="n">
        <f aca="false">IF(ISNUMBER($BW1362),IF($BW1362&gt;=2016,1,0),"")</f>
        <v>0</v>
      </c>
      <c r="W1362" s="0" t="str">
        <f aca="false">IF(AND(ISNUMBER($BW1362),ISNUMBER($BX1362)),IF($BW1362&gt;=2016,"post-only",IF($BX1362&lt;2016,"pre-only","mixed")),"")</f>
        <v>mixed</v>
      </c>
      <c r="X1362" s="0" t="n">
        <f aca="false">IF(AND(ISNUMBER($BW1362),ISNUMBER($BX1362)),MIN(1,MAX(0,($BX1362-2017+1)/($BX1362-$BW1362+1))),"")</f>
        <v>0.222222222222222</v>
      </c>
      <c r="Y1362" s="0" t="n">
        <f aca="false">IF(AND(ISNUMBER($BW1362),ISNUMBER($BX1362)),MIN(1,MAX(0,($BX1362-2018+1)/($BX1362-$BW1362+1))),"")</f>
        <v>0.111111111111111</v>
      </c>
      <c r="Z1362" s="0" t="n">
        <f aca="false">IF(AND(ISNUMBER($BW1362),ISNUMBER($BX1362)),MIN(1,MAX(0,($BX1362-2019+1)/($BX1362-$BW1362+1))),"")</f>
        <v>0</v>
      </c>
      <c r="AA1362" s="0" t="n">
        <f aca="false">IF(ISNUMBER($BX1362),IF($BX1362&gt;=2017,1,0),"")</f>
        <v>1</v>
      </c>
      <c r="AB1362" s="0" t="n">
        <f aca="false">IF(ISNUMBER($BX1362),IF($BX1362&gt;=2018,1,0),"")</f>
        <v>1</v>
      </c>
      <c r="AC1362" s="0" t="n">
        <f aca="false">IF(ISNUMBER($BX1362),IF($BX1362&gt;=2019,1,0),"")</f>
        <v>0</v>
      </c>
      <c r="AD1362" s="0" t="n">
        <f aca="false">IF($L1362&lt;&gt;"",IF($L1362&gt;2013,1,0),"")</f>
        <v>1</v>
      </c>
      <c r="AE1362" s="0" t="n">
        <f aca="false">IF($L1362&lt;&gt;"",1+IF($L1362&gt;2011,1,0)+IF($L1362&gt;2014,1,0),"")</f>
        <v>2</v>
      </c>
      <c r="AF1362" s="0" t="s">
        <v>761</v>
      </c>
      <c r="AG1362" s="0" t="s">
        <v>436</v>
      </c>
      <c r="AH1362" s="0" t="s">
        <v>89</v>
      </c>
      <c r="AI1362" s="0" t="s">
        <v>497</v>
      </c>
      <c r="AJ1362" s="0" t="s">
        <v>497</v>
      </c>
      <c r="AK1362" s="0" t="str">
        <f aca="false">IF(AND($CF1362&lt;&gt;"",IFERROR(INDEX(subsample_country_map!$B:$B,MATCH($CF1362,subsample_country_map!$A:$A,0)),"")&lt;&gt;""),INDEX(subsample_country_map!$B:$B,MATCH($CF1362,subsample_country_map!$A:$A,0)),INDEX(lookup!$AA:$AA,MATCH($A1362,lookup!$A:$A,0)))</f>
        <v>1_US</v>
      </c>
      <c r="AL1362" s="0" t="str">
        <f aca="false">IF(AND($CF1362&lt;&gt;"",IFERROR(INDEX(subsample_country_map!$C:$C,MATCH($CF1362,subsample_country_map!$A:$A,0)),"")&lt;&gt;""),INDEX(subsample_country_map!$C:$C,MATCH($CF1362,subsample_country_map!$A:$A,0)),INDEX(lookup!$AB:$AB,MATCH($A1362,lookup!$A:$A,0)))</f>
        <v>1_developed</v>
      </c>
      <c r="AM1362" s="0" t="str">
        <f aca="false">IF(AND($CF1362&lt;&gt;"",IFERROR(INDEX(subsample_country_map!$D:$D,MATCH($CF1362,subsample_country_map!$A:$A,0)),"")&lt;&gt;""),INDEX(subsample_country_map!$D:$D,MATCH($CF1362,subsample_country_map!$A:$A,0)),INDEX(lookup!$AC:$AC,MATCH($A1362,lookup!$A:$A,0)))</f>
        <v>1_western</v>
      </c>
      <c r="AN1362" s="0" t="str">
        <f aca="false">IF(AND($CF1362&lt;&gt;"",IFERROR(INDEX(subsample_country_map!$E:$E,MATCH($CF1362,subsample_country_map!$A:$A,0)),"")&lt;&gt;""),INDEX(subsample_country_map!$E:$E,MATCH($CF1362,subsample_country_map!$A:$A,0)),INDEX(lookup!$AD:$AD,MATCH($A1362,lookup!$A:$A,0)))</f>
        <v>1_common law</v>
      </c>
      <c r="AO1362" s="0" t="str">
        <f aca="false">INDEX(lookup!$Y:$Y,MATCH($A1362,lookup!$A:$A,0))</f>
        <v>0_published</v>
      </c>
      <c r="AP1362" s="0" t="str">
        <f aca="false">INDEX(lookup!$Z:$Z,MATCH($A1362,lookup!$A:$A,0))</f>
        <v>1_VHB high</v>
      </c>
      <c r="AQ1362" s="0" t="str">
        <f aca="false">INDEX(lookup!$W:$W,MATCH($A1362,lookup!$A:$A,0))</f>
        <v>1_fin/acc/econ</v>
      </c>
      <c r="AS1362" s="0" t="s">
        <v>91</v>
      </c>
      <c r="AT1362" s="0" t="s">
        <v>111</v>
      </c>
      <c r="AU1362" s="0" t="s">
        <v>93</v>
      </c>
      <c r="AV1362" s="0" t="s">
        <v>4946</v>
      </c>
      <c r="AW1362" s="0" t="s">
        <v>4947</v>
      </c>
      <c r="BA1362" s="0" t="n">
        <v>26802</v>
      </c>
      <c r="BB1362" s="0" t="s">
        <v>4789</v>
      </c>
      <c r="BC1362" s="0" t="s">
        <v>4790</v>
      </c>
      <c r="BD1362" s="0" t="s">
        <v>33</v>
      </c>
      <c r="BE1362" s="0" t="s">
        <v>33</v>
      </c>
      <c r="BF1362" s="0" t="s">
        <v>4801</v>
      </c>
      <c r="BI1362" s="0" t="s">
        <v>427</v>
      </c>
      <c r="BJ1362" s="0" t="s">
        <v>4910</v>
      </c>
      <c r="BK1362" s="0" t="s">
        <v>605</v>
      </c>
      <c r="BL1362" s="0" t="s">
        <v>4948</v>
      </c>
      <c r="BM1362" s="0" t="s">
        <v>4841</v>
      </c>
      <c r="BN1362" s="0" t="s">
        <v>4904</v>
      </c>
      <c r="BO1362" s="0" t="s">
        <v>769</v>
      </c>
      <c r="BP1362" s="0" t="s">
        <v>4788</v>
      </c>
      <c r="BQ1362" s="0" t="s">
        <v>127</v>
      </c>
      <c r="BT1362" s="0" t="n">
        <v>0</v>
      </c>
      <c r="BU1362" s="0" t="s">
        <v>4795</v>
      </c>
      <c r="BW1362" s="0" t="n">
        <v>2010</v>
      </c>
      <c r="BX1362" s="0" t="n">
        <v>2018</v>
      </c>
      <c r="BY1362" s="0" t="s">
        <v>912</v>
      </c>
      <c r="BZ1362" s="0" t="n">
        <v>2014</v>
      </c>
      <c r="CA1362" s="0" t="n">
        <v>0.333333333333333</v>
      </c>
      <c r="CB1362" s="0" t="n">
        <v>0</v>
      </c>
      <c r="CC1362" s="0" t="n">
        <v>1</v>
      </c>
      <c r="CD1362" s="0" t="n">
        <v>0.0104832805328821</v>
      </c>
      <c r="CE1362" s="0" t="n">
        <v>1</v>
      </c>
    </row>
    <row r="1363" customFormat="false" ht="15" hidden="false" customHeight="false" outlineLevel="0" collapsed="false">
      <c r="A1363" s="0" t="s">
        <v>4788</v>
      </c>
      <c r="B1363" s="0" t="n">
        <v>2668</v>
      </c>
      <c r="C1363" s="0" t="n">
        <v>-0.0037185630970966</v>
      </c>
      <c r="D1363" s="0" t="n">
        <v>12422</v>
      </c>
      <c r="E1363" s="0" t="n">
        <f aca="false">IF(ISNUMBER($BA1363),$BA1363,IF(AND(ISNUMBER($D1363),ISNUMBER($BW1363),ISNUMBER($BX1363)),$D1363*($BX1363-$BW1363+1),""))</f>
        <v>12422</v>
      </c>
      <c r="H1363" s="0" t="s">
        <v>118</v>
      </c>
      <c r="I1363" s="0" t="s">
        <v>344</v>
      </c>
      <c r="J1363" s="0" t="n">
        <f aca="false">IF($BW1363&lt;&gt;"",$BW1363,"")</f>
        <v>2010</v>
      </c>
      <c r="K1363" s="0" t="n">
        <f aca="false">IF($BX1363&lt;&gt;"",$BX1363,"")</f>
        <v>2018</v>
      </c>
      <c r="L1363" s="0" t="n">
        <f aca="false">IF(AND(ISNUMBER($BW1363),ISNUMBER($BX1363)),($BW1363+$BX1363)/2,"")</f>
        <v>2014</v>
      </c>
      <c r="M1363" s="0" t="n">
        <f aca="false">IF($L1363&lt;&gt;"",$L1363,"")</f>
        <v>2014</v>
      </c>
      <c r="N1363" s="0" t="n">
        <f aca="false">IF(AND(ISNUMBER($BW1363),ISNUMBER($BX1363)),MIN(1,MAX(0,($BX1363-2016+1)/($BX1363-$BW1363+1))),"")</f>
        <v>0.333333333333333</v>
      </c>
      <c r="O1363" s="0" t="n">
        <f aca="false">IF(AND(ISNUMBER($BW1363),ISNUMBER($BX1363)),MIN(1,MAX(0,($BX1363-2017+1)/($BX1363-$BW1363+1))),"")</f>
        <v>0.222222222222222</v>
      </c>
      <c r="P1363" s="0" t="n">
        <f aca="false">IF(AND(ISNUMBER($BW1363),ISNUMBER($BX1363)),MIN(1,MAX(0,($BX1363-2018+1)/($BX1363-$BW1363+1))),"")</f>
        <v>0.111111111111111</v>
      </c>
      <c r="Q1363" s="0" t="n">
        <f aca="false">IF(AND(ISNUMBER($BW1363),ISNUMBER($BX1363)),MIN(1,MAX(0,($BX1363-2019+1)/($BX1363-$BW1363+1))),"")</f>
        <v>0</v>
      </c>
      <c r="R1363" s="0" t="n">
        <f aca="false">IF(AND(ISNUMBER($BW1363),ISNUMBER($BX1363)),MIN(1,MAX(0,($BX1363-2016+1)/($BX1363-$BW1363+1))),"")</f>
        <v>0.333333333333333</v>
      </c>
      <c r="S1363" s="0" t="n">
        <f aca="false">IF($L1363&lt;&gt;"",IF($L1363&gt;=2015.5,1,0),"")</f>
        <v>0</v>
      </c>
      <c r="T1363" s="0" t="n">
        <f aca="false">IF($L1363&lt;&gt;"",IF($L1363&gt;=2016,1,0),"")</f>
        <v>0</v>
      </c>
      <c r="U1363" s="0" t="n">
        <f aca="false">IF(ISNUMBER($BX1363),IF($BX1363&gt;=2016,1,0),"")</f>
        <v>1</v>
      </c>
      <c r="V1363" s="0" t="n">
        <f aca="false">IF(ISNUMBER($BW1363),IF($BW1363&gt;=2016,1,0),"")</f>
        <v>0</v>
      </c>
      <c r="W1363" s="0" t="str">
        <f aca="false">IF(AND(ISNUMBER($BW1363),ISNUMBER($BX1363)),IF($BW1363&gt;=2016,"post-only",IF($BX1363&lt;2016,"pre-only","mixed")),"")</f>
        <v>mixed</v>
      </c>
      <c r="X1363" s="0" t="n">
        <f aca="false">IF(AND(ISNUMBER($BW1363),ISNUMBER($BX1363)),MIN(1,MAX(0,($BX1363-2017+1)/($BX1363-$BW1363+1))),"")</f>
        <v>0.222222222222222</v>
      </c>
      <c r="Y1363" s="0" t="n">
        <f aca="false">IF(AND(ISNUMBER($BW1363),ISNUMBER($BX1363)),MIN(1,MAX(0,($BX1363-2018+1)/($BX1363-$BW1363+1))),"")</f>
        <v>0.111111111111111</v>
      </c>
      <c r="Z1363" s="0" t="n">
        <f aca="false">IF(AND(ISNUMBER($BW1363),ISNUMBER($BX1363)),MIN(1,MAX(0,($BX1363-2019+1)/($BX1363-$BW1363+1))),"")</f>
        <v>0</v>
      </c>
      <c r="AA1363" s="0" t="n">
        <f aca="false">IF(ISNUMBER($BX1363),IF($BX1363&gt;=2017,1,0),"")</f>
        <v>1</v>
      </c>
      <c r="AB1363" s="0" t="n">
        <f aca="false">IF(ISNUMBER($BX1363),IF($BX1363&gt;=2018,1,0),"")</f>
        <v>1</v>
      </c>
      <c r="AC1363" s="0" t="n">
        <f aca="false">IF(ISNUMBER($BX1363),IF($BX1363&gt;=2019,1,0),"")</f>
        <v>0</v>
      </c>
      <c r="AD1363" s="0" t="n">
        <f aca="false">IF($L1363&lt;&gt;"",IF($L1363&gt;2013,1,0),"")</f>
        <v>1</v>
      </c>
      <c r="AE1363" s="0" t="n">
        <f aca="false">IF($L1363&lt;&gt;"",1+IF($L1363&gt;2011,1,0)+IF($L1363&gt;2014,1,0),"")</f>
        <v>2</v>
      </c>
      <c r="AF1363" s="0" t="s">
        <v>761</v>
      </c>
      <c r="AG1363" s="0" t="s">
        <v>436</v>
      </c>
      <c r="AH1363" s="0" t="s">
        <v>89</v>
      </c>
      <c r="AI1363" s="0" t="s">
        <v>497</v>
      </c>
      <c r="AJ1363" s="0" t="s">
        <v>497</v>
      </c>
      <c r="AK1363" s="0" t="str">
        <f aca="false">IF(AND($CF1363&lt;&gt;"",IFERROR(INDEX(subsample_country_map!$B:$B,MATCH($CF1363,subsample_country_map!$A:$A,0)),"")&lt;&gt;""),INDEX(subsample_country_map!$B:$B,MATCH($CF1363,subsample_country_map!$A:$A,0)),INDEX(lookup!$AA:$AA,MATCH($A1363,lookup!$A:$A,0)))</f>
        <v>1_US</v>
      </c>
      <c r="AL1363" s="0" t="str">
        <f aca="false">IF(AND($CF1363&lt;&gt;"",IFERROR(INDEX(subsample_country_map!$C:$C,MATCH($CF1363,subsample_country_map!$A:$A,0)),"")&lt;&gt;""),INDEX(subsample_country_map!$C:$C,MATCH($CF1363,subsample_country_map!$A:$A,0)),INDEX(lookup!$AB:$AB,MATCH($A1363,lookup!$A:$A,0)))</f>
        <v>1_developed</v>
      </c>
      <c r="AM1363" s="0" t="str">
        <f aca="false">IF(AND($CF1363&lt;&gt;"",IFERROR(INDEX(subsample_country_map!$D:$D,MATCH($CF1363,subsample_country_map!$A:$A,0)),"")&lt;&gt;""),INDEX(subsample_country_map!$D:$D,MATCH($CF1363,subsample_country_map!$A:$A,0)),INDEX(lookup!$AC:$AC,MATCH($A1363,lookup!$A:$A,0)))</f>
        <v>1_western</v>
      </c>
      <c r="AN1363" s="0" t="str">
        <f aca="false">IF(AND($CF1363&lt;&gt;"",IFERROR(INDEX(subsample_country_map!$E:$E,MATCH($CF1363,subsample_country_map!$A:$A,0)),"")&lt;&gt;""),INDEX(subsample_country_map!$E:$E,MATCH($CF1363,subsample_country_map!$A:$A,0)),INDEX(lookup!$AD:$AD,MATCH($A1363,lookup!$A:$A,0)))</f>
        <v>1_common law</v>
      </c>
      <c r="AO1363" s="0" t="str">
        <f aca="false">INDEX(lookup!$Y:$Y,MATCH($A1363,lookup!$A:$A,0))</f>
        <v>0_published</v>
      </c>
      <c r="AP1363" s="0" t="str">
        <f aca="false">INDEX(lookup!$Z:$Z,MATCH($A1363,lookup!$A:$A,0))</f>
        <v>1_VHB high</v>
      </c>
      <c r="AQ1363" s="0" t="str">
        <f aca="false">INDEX(lookup!$W:$W,MATCH($A1363,lookup!$A:$A,0))</f>
        <v>1_fin/acc/econ</v>
      </c>
      <c r="AS1363" s="0" t="s">
        <v>91</v>
      </c>
      <c r="AT1363" s="0" t="s">
        <v>111</v>
      </c>
      <c r="AU1363" s="0" t="s">
        <v>93</v>
      </c>
      <c r="AV1363" s="0" t="s">
        <v>4949</v>
      </c>
      <c r="AW1363" s="0" t="s">
        <v>4950</v>
      </c>
      <c r="BA1363" s="0" t="n">
        <v>12422</v>
      </c>
      <c r="BB1363" s="0" t="s">
        <v>4789</v>
      </c>
      <c r="BC1363" s="0" t="s">
        <v>4790</v>
      </c>
      <c r="BD1363" s="0" t="s">
        <v>33</v>
      </c>
      <c r="BE1363" s="0" t="s">
        <v>33</v>
      </c>
      <c r="BF1363" s="0" t="s">
        <v>4805</v>
      </c>
      <c r="BI1363" s="0" t="s">
        <v>427</v>
      </c>
      <c r="BJ1363" s="0" t="s">
        <v>4914</v>
      </c>
      <c r="BK1363" s="0" t="s">
        <v>605</v>
      </c>
      <c r="BL1363" s="0" t="s">
        <v>4951</v>
      </c>
      <c r="BM1363" s="0" t="s">
        <v>4837</v>
      </c>
      <c r="BN1363" s="0" t="s">
        <v>4904</v>
      </c>
      <c r="BO1363" s="0" t="s">
        <v>769</v>
      </c>
      <c r="BP1363" s="0" t="s">
        <v>4788</v>
      </c>
      <c r="BQ1363" s="0" t="s">
        <v>127</v>
      </c>
      <c r="BT1363" s="0" t="n">
        <v>0</v>
      </c>
      <c r="BU1363" s="0" t="s">
        <v>4795</v>
      </c>
      <c r="BW1363" s="0" t="n">
        <v>2010</v>
      </c>
      <c r="BX1363" s="0" t="n">
        <v>2018</v>
      </c>
      <c r="BY1363" s="0" t="s">
        <v>912</v>
      </c>
      <c r="BZ1363" s="0" t="n">
        <v>2014</v>
      </c>
      <c r="CA1363" s="0" t="n">
        <v>0.333333333333333</v>
      </c>
      <c r="CB1363" s="0" t="n">
        <v>0</v>
      </c>
      <c r="CC1363" s="0" t="n">
        <v>1</v>
      </c>
      <c r="CD1363" s="0" t="n">
        <v>-0.00371858023697804</v>
      </c>
      <c r="CE1363" s="0" t="n">
        <v>1</v>
      </c>
    </row>
    <row r="1364" customFormat="false" ht="15" hidden="false" customHeight="false" outlineLevel="0" collapsed="false">
      <c r="A1364" s="0" t="s">
        <v>4788</v>
      </c>
      <c r="B1364" s="0" t="n">
        <v>2669</v>
      </c>
      <c r="C1364" s="0" t="n">
        <v>0.00284777527381141</v>
      </c>
      <c r="D1364" s="0" t="n">
        <v>12422</v>
      </c>
      <c r="E1364" s="0" t="n">
        <f aca="false">IF(ISNUMBER($BA1364),$BA1364,IF(AND(ISNUMBER($D1364),ISNUMBER($BW1364),ISNUMBER($BX1364)),$D1364*($BX1364-$BW1364+1),""))</f>
        <v>12422</v>
      </c>
      <c r="H1364" s="0" t="s">
        <v>118</v>
      </c>
      <c r="I1364" s="0" t="s">
        <v>344</v>
      </c>
      <c r="J1364" s="0" t="n">
        <f aca="false">IF($BW1364&lt;&gt;"",$BW1364,"")</f>
        <v>2010</v>
      </c>
      <c r="K1364" s="0" t="n">
        <f aca="false">IF($BX1364&lt;&gt;"",$BX1364,"")</f>
        <v>2018</v>
      </c>
      <c r="L1364" s="0" t="n">
        <f aca="false">IF(AND(ISNUMBER($BW1364),ISNUMBER($BX1364)),($BW1364+$BX1364)/2,"")</f>
        <v>2014</v>
      </c>
      <c r="M1364" s="0" t="n">
        <f aca="false">IF($L1364&lt;&gt;"",$L1364,"")</f>
        <v>2014</v>
      </c>
      <c r="N1364" s="0" t="n">
        <f aca="false">IF(AND(ISNUMBER($BW1364),ISNUMBER($BX1364)),MIN(1,MAX(0,($BX1364-2016+1)/($BX1364-$BW1364+1))),"")</f>
        <v>0.333333333333333</v>
      </c>
      <c r="O1364" s="0" t="n">
        <f aca="false">IF(AND(ISNUMBER($BW1364),ISNUMBER($BX1364)),MIN(1,MAX(0,($BX1364-2017+1)/($BX1364-$BW1364+1))),"")</f>
        <v>0.222222222222222</v>
      </c>
      <c r="P1364" s="0" t="n">
        <f aca="false">IF(AND(ISNUMBER($BW1364),ISNUMBER($BX1364)),MIN(1,MAX(0,($BX1364-2018+1)/($BX1364-$BW1364+1))),"")</f>
        <v>0.111111111111111</v>
      </c>
      <c r="Q1364" s="0" t="n">
        <f aca="false">IF(AND(ISNUMBER($BW1364),ISNUMBER($BX1364)),MIN(1,MAX(0,($BX1364-2019+1)/($BX1364-$BW1364+1))),"")</f>
        <v>0</v>
      </c>
      <c r="R1364" s="0" t="n">
        <f aca="false">IF(AND(ISNUMBER($BW1364),ISNUMBER($BX1364)),MIN(1,MAX(0,($BX1364-2016+1)/($BX1364-$BW1364+1))),"")</f>
        <v>0.333333333333333</v>
      </c>
      <c r="S1364" s="0" t="n">
        <f aca="false">IF($L1364&lt;&gt;"",IF($L1364&gt;=2015.5,1,0),"")</f>
        <v>0</v>
      </c>
      <c r="T1364" s="0" t="n">
        <f aca="false">IF($L1364&lt;&gt;"",IF($L1364&gt;=2016,1,0),"")</f>
        <v>0</v>
      </c>
      <c r="U1364" s="0" t="n">
        <f aca="false">IF(ISNUMBER($BX1364),IF($BX1364&gt;=2016,1,0),"")</f>
        <v>1</v>
      </c>
      <c r="V1364" s="0" t="n">
        <f aca="false">IF(ISNUMBER($BW1364),IF($BW1364&gt;=2016,1,0),"")</f>
        <v>0</v>
      </c>
      <c r="W1364" s="0" t="str">
        <f aca="false">IF(AND(ISNUMBER($BW1364),ISNUMBER($BX1364)),IF($BW1364&gt;=2016,"post-only",IF($BX1364&lt;2016,"pre-only","mixed")),"")</f>
        <v>mixed</v>
      </c>
      <c r="X1364" s="0" t="n">
        <f aca="false">IF(AND(ISNUMBER($BW1364),ISNUMBER($BX1364)),MIN(1,MAX(0,($BX1364-2017+1)/($BX1364-$BW1364+1))),"")</f>
        <v>0.222222222222222</v>
      </c>
      <c r="Y1364" s="0" t="n">
        <f aca="false">IF(AND(ISNUMBER($BW1364),ISNUMBER($BX1364)),MIN(1,MAX(0,($BX1364-2018+1)/($BX1364-$BW1364+1))),"")</f>
        <v>0.111111111111111</v>
      </c>
      <c r="Z1364" s="0" t="n">
        <f aca="false">IF(AND(ISNUMBER($BW1364),ISNUMBER($BX1364)),MIN(1,MAX(0,($BX1364-2019+1)/($BX1364-$BW1364+1))),"")</f>
        <v>0</v>
      </c>
      <c r="AA1364" s="0" t="n">
        <f aca="false">IF(ISNUMBER($BX1364),IF($BX1364&gt;=2017,1,0),"")</f>
        <v>1</v>
      </c>
      <c r="AB1364" s="0" t="n">
        <f aca="false">IF(ISNUMBER($BX1364),IF($BX1364&gt;=2018,1,0),"")</f>
        <v>1</v>
      </c>
      <c r="AC1364" s="0" t="n">
        <f aca="false">IF(ISNUMBER($BX1364),IF($BX1364&gt;=2019,1,0),"")</f>
        <v>0</v>
      </c>
      <c r="AD1364" s="0" t="n">
        <f aca="false">IF($L1364&lt;&gt;"",IF($L1364&gt;2013,1,0),"")</f>
        <v>1</v>
      </c>
      <c r="AE1364" s="0" t="n">
        <f aca="false">IF($L1364&lt;&gt;"",1+IF($L1364&gt;2011,1,0)+IF($L1364&gt;2014,1,0),"")</f>
        <v>2</v>
      </c>
      <c r="AF1364" s="0" t="s">
        <v>761</v>
      </c>
      <c r="AG1364" s="0" t="s">
        <v>436</v>
      </c>
      <c r="AH1364" s="0" t="s">
        <v>89</v>
      </c>
      <c r="AI1364" s="0" t="s">
        <v>497</v>
      </c>
      <c r="AJ1364" s="0" t="s">
        <v>497</v>
      </c>
      <c r="AK1364" s="0" t="str">
        <f aca="false">IF(AND($CF1364&lt;&gt;"",IFERROR(INDEX(subsample_country_map!$B:$B,MATCH($CF1364,subsample_country_map!$A:$A,0)),"")&lt;&gt;""),INDEX(subsample_country_map!$B:$B,MATCH($CF1364,subsample_country_map!$A:$A,0)),INDEX(lookup!$AA:$AA,MATCH($A1364,lookup!$A:$A,0)))</f>
        <v>1_US</v>
      </c>
      <c r="AL1364" s="0" t="str">
        <f aca="false">IF(AND($CF1364&lt;&gt;"",IFERROR(INDEX(subsample_country_map!$C:$C,MATCH($CF1364,subsample_country_map!$A:$A,0)),"")&lt;&gt;""),INDEX(subsample_country_map!$C:$C,MATCH($CF1364,subsample_country_map!$A:$A,0)),INDEX(lookup!$AB:$AB,MATCH($A1364,lookup!$A:$A,0)))</f>
        <v>1_developed</v>
      </c>
      <c r="AM1364" s="0" t="str">
        <f aca="false">IF(AND($CF1364&lt;&gt;"",IFERROR(INDEX(subsample_country_map!$D:$D,MATCH($CF1364,subsample_country_map!$A:$A,0)),"")&lt;&gt;""),INDEX(subsample_country_map!$D:$D,MATCH($CF1364,subsample_country_map!$A:$A,0)),INDEX(lookup!$AC:$AC,MATCH($A1364,lookup!$A:$A,0)))</f>
        <v>1_western</v>
      </c>
      <c r="AN1364" s="0" t="str">
        <f aca="false">IF(AND($CF1364&lt;&gt;"",IFERROR(INDEX(subsample_country_map!$E:$E,MATCH($CF1364,subsample_country_map!$A:$A,0)),"")&lt;&gt;""),INDEX(subsample_country_map!$E:$E,MATCH($CF1364,subsample_country_map!$A:$A,0)),INDEX(lookup!$AD:$AD,MATCH($A1364,lookup!$A:$A,0)))</f>
        <v>1_common law</v>
      </c>
      <c r="AO1364" s="0" t="str">
        <f aca="false">INDEX(lookup!$Y:$Y,MATCH($A1364,lookup!$A:$A,0))</f>
        <v>0_published</v>
      </c>
      <c r="AP1364" s="0" t="str">
        <f aca="false">INDEX(lookup!$Z:$Z,MATCH($A1364,lookup!$A:$A,0))</f>
        <v>1_VHB high</v>
      </c>
      <c r="AQ1364" s="0" t="str">
        <f aca="false">INDEX(lookup!$W:$W,MATCH($A1364,lookup!$A:$A,0))</f>
        <v>1_fin/acc/econ</v>
      </c>
      <c r="AS1364" s="0" t="s">
        <v>91</v>
      </c>
      <c r="AT1364" s="0" t="s">
        <v>111</v>
      </c>
      <c r="AU1364" s="0" t="s">
        <v>93</v>
      </c>
      <c r="AV1364" s="0" t="s">
        <v>4952</v>
      </c>
      <c r="AW1364" s="0" t="s">
        <v>4953</v>
      </c>
      <c r="BA1364" s="0" t="n">
        <v>12422</v>
      </c>
      <c r="BB1364" s="0" t="s">
        <v>4789</v>
      </c>
      <c r="BC1364" s="0" t="s">
        <v>4790</v>
      </c>
      <c r="BD1364" s="0" t="s">
        <v>33</v>
      </c>
      <c r="BE1364" s="0" t="s">
        <v>33</v>
      </c>
      <c r="BF1364" s="0" t="s">
        <v>4805</v>
      </c>
      <c r="BI1364" s="0" t="s">
        <v>427</v>
      </c>
      <c r="BJ1364" s="0" t="s">
        <v>4914</v>
      </c>
      <c r="BK1364" s="0" t="s">
        <v>605</v>
      </c>
      <c r="BL1364" s="0" t="s">
        <v>4954</v>
      </c>
      <c r="BM1364" s="0" t="s">
        <v>4841</v>
      </c>
      <c r="BN1364" s="0" t="s">
        <v>4904</v>
      </c>
      <c r="BO1364" s="0" t="s">
        <v>769</v>
      </c>
      <c r="BP1364" s="0" t="s">
        <v>4788</v>
      </c>
      <c r="BQ1364" s="0" t="s">
        <v>127</v>
      </c>
      <c r="BT1364" s="0" t="n">
        <v>0</v>
      </c>
      <c r="BU1364" s="0" t="s">
        <v>4795</v>
      </c>
      <c r="BW1364" s="0" t="n">
        <v>2010</v>
      </c>
      <c r="BX1364" s="0" t="n">
        <v>2018</v>
      </c>
      <c r="BY1364" s="0" t="s">
        <v>912</v>
      </c>
      <c r="BZ1364" s="0" t="n">
        <v>2014</v>
      </c>
      <c r="CA1364" s="0" t="n">
        <v>0.333333333333333</v>
      </c>
      <c r="CB1364" s="0" t="n">
        <v>0</v>
      </c>
      <c r="CC1364" s="0" t="n">
        <v>1</v>
      </c>
      <c r="CD1364" s="0" t="n">
        <v>0.00284778297216763</v>
      </c>
      <c r="CE1364" s="0" t="n">
        <v>1</v>
      </c>
    </row>
    <row r="1365" customFormat="false" ht="15" hidden="false" customHeight="false" outlineLevel="0" collapsed="false">
      <c r="A1365" s="0" t="s">
        <v>4788</v>
      </c>
      <c r="B1365" s="0" t="n">
        <v>2670</v>
      </c>
      <c r="C1365" s="0" t="n">
        <v>-0.00604638606056862</v>
      </c>
      <c r="D1365" s="0" t="n">
        <v>39224</v>
      </c>
      <c r="E1365" s="0" t="n">
        <f aca="false">IF(ISNUMBER($BA1365),$BA1365,IF(AND(ISNUMBER($D1365),ISNUMBER($BW1365),ISNUMBER($BX1365)),$D1365*($BX1365-$BW1365+1),""))</f>
        <v>39224</v>
      </c>
      <c r="H1365" s="0" t="s">
        <v>118</v>
      </c>
      <c r="I1365" s="0" t="s">
        <v>344</v>
      </c>
      <c r="J1365" s="0" t="n">
        <f aca="false">IF($BW1365&lt;&gt;"",$BW1365,"")</f>
        <v>2010</v>
      </c>
      <c r="K1365" s="0" t="n">
        <f aca="false">IF($BX1365&lt;&gt;"",$BX1365,"")</f>
        <v>2018</v>
      </c>
      <c r="L1365" s="0" t="n">
        <f aca="false">IF(AND(ISNUMBER($BW1365),ISNUMBER($BX1365)),($BW1365+$BX1365)/2,"")</f>
        <v>2014</v>
      </c>
      <c r="M1365" s="0" t="n">
        <f aca="false">IF($L1365&lt;&gt;"",$L1365,"")</f>
        <v>2014</v>
      </c>
      <c r="N1365" s="0" t="n">
        <f aca="false">IF(AND(ISNUMBER($BW1365),ISNUMBER($BX1365)),MIN(1,MAX(0,($BX1365-2016+1)/($BX1365-$BW1365+1))),"")</f>
        <v>0.333333333333333</v>
      </c>
      <c r="O1365" s="0" t="n">
        <f aca="false">IF(AND(ISNUMBER($BW1365),ISNUMBER($BX1365)),MIN(1,MAX(0,($BX1365-2017+1)/($BX1365-$BW1365+1))),"")</f>
        <v>0.222222222222222</v>
      </c>
      <c r="P1365" s="0" t="n">
        <f aca="false">IF(AND(ISNUMBER($BW1365),ISNUMBER($BX1365)),MIN(1,MAX(0,($BX1365-2018+1)/($BX1365-$BW1365+1))),"")</f>
        <v>0.111111111111111</v>
      </c>
      <c r="Q1365" s="0" t="n">
        <f aca="false">IF(AND(ISNUMBER($BW1365),ISNUMBER($BX1365)),MIN(1,MAX(0,($BX1365-2019+1)/($BX1365-$BW1365+1))),"")</f>
        <v>0</v>
      </c>
      <c r="R1365" s="0" t="n">
        <f aca="false">IF(AND(ISNUMBER($BW1365),ISNUMBER($BX1365)),MIN(1,MAX(0,($BX1365-2016+1)/($BX1365-$BW1365+1))),"")</f>
        <v>0.333333333333333</v>
      </c>
      <c r="S1365" s="0" t="n">
        <f aca="false">IF($L1365&lt;&gt;"",IF($L1365&gt;=2015.5,1,0),"")</f>
        <v>0</v>
      </c>
      <c r="T1365" s="0" t="n">
        <f aca="false">IF($L1365&lt;&gt;"",IF($L1365&gt;=2016,1,0),"")</f>
        <v>0</v>
      </c>
      <c r="U1365" s="0" t="n">
        <f aca="false">IF(ISNUMBER($BX1365),IF($BX1365&gt;=2016,1,0),"")</f>
        <v>1</v>
      </c>
      <c r="V1365" s="0" t="n">
        <f aca="false">IF(ISNUMBER($BW1365),IF($BW1365&gt;=2016,1,0),"")</f>
        <v>0</v>
      </c>
      <c r="W1365" s="0" t="str">
        <f aca="false">IF(AND(ISNUMBER($BW1365),ISNUMBER($BX1365)),IF($BW1365&gt;=2016,"post-only",IF($BX1365&lt;2016,"pre-only","mixed")),"")</f>
        <v>mixed</v>
      </c>
      <c r="X1365" s="0" t="n">
        <f aca="false">IF(AND(ISNUMBER($BW1365),ISNUMBER($BX1365)),MIN(1,MAX(0,($BX1365-2017+1)/($BX1365-$BW1365+1))),"")</f>
        <v>0.222222222222222</v>
      </c>
      <c r="Y1365" s="0" t="n">
        <f aca="false">IF(AND(ISNUMBER($BW1365),ISNUMBER($BX1365)),MIN(1,MAX(0,($BX1365-2018+1)/($BX1365-$BW1365+1))),"")</f>
        <v>0.111111111111111</v>
      </c>
      <c r="Z1365" s="0" t="n">
        <f aca="false">IF(AND(ISNUMBER($BW1365),ISNUMBER($BX1365)),MIN(1,MAX(0,($BX1365-2019+1)/($BX1365-$BW1365+1))),"")</f>
        <v>0</v>
      </c>
      <c r="AA1365" s="0" t="n">
        <f aca="false">IF(ISNUMBER($BX1365),IF($BX1365&gt;=2017,1,0),"")</f>
        <v>1</v>
      </c>
      <c r="AB1365" s="0" t="n">
        <f aca="false">IF(ISNUMBER($BX1365),IF($BX1365&gt;=2018,1,0),"")</f>
        <v>1</v>
      </c>
      <c r="AC1365" s="0" t="n">
        <f aca="false">IF(ISNUMBER($BX1365),IF($BX1365&gt;=2019,1,0),"")</f>
        <v>0</v>
      </c>
      <c r="AD1365" s="0" t="n">
        <f aca="false">IF($L1365&lt;&gt;"",IF($L1365&gt;2013,1,0),"")</f>
        <v>1</v>
      </c>
      <c r="AE1365" s="0" t="n">
        <f aca="false">IF($L1365&lt;&gt;"",1+IF($L1365&gt;2011,1,0)+IF($L1365&gt;2014,1,0),"")</f>
        <v>2</v>
      </c>
      <c r="AF1365" s="0" t="s">
        <v>761</v>
      </c>
      <c r="AG1365" s="0" t="s">
        <v>436</v>
      </c>
      <c r="AH1365" s="0" t="s">
        <v>89</v>
      </c>
      <c r="AI1365" s="0" t="s">
        <v>497</v>
      </c>
      <c r="AJ1365" s="0" t="s">
        <v>497</v>
      </c>
      <c r="AK1365" s="0" t="str">
        <f aca="false">IF(AND($CF1365&lt;&gt;"",IFERROR(INDEX(subsample_country_map!$B:$B,MATCH($CF1365,subsample_country_map!$A:$A,0)),"")&lt;&gt;""),INDEX(subsample_country_map!$B:$B,MATCH($CF1365,subsample_country_map!$A:$A,0)),INDEX(lookup!$AA:$AA,MATCH($A1365,lookup!$A:$A,0)))</f>
        <v>1_US</v>
      </c>
      <c r="AL1365" s="0" t="str">
        <f aca="false">IF(AND($CF1365&lt;&gt;"",IFERROR(INDEX(subsample_country_map!$C:$C,MATCH($CF1365,subsample_country_map!$A:$A,0)),"")&lt;&gt;""),INDEX(subsample_country_map!$C:$C,MATCH($CF1365,subsample_country_map!$A:$A,0)),INDEX(lookup!$AB:$AB,MATCH($A1365,lookup!$A:$A,0)))</f>
        <v>1_developed</v>
      </c>
      <c r="AM1365" s="0" t="str">
        <f aca="false">IF(AND($CF1365&lt;&gt;"",IFERROR(INDEX(subsample_country_map!$D:$D,MATCH($CF1365,subsample_country_map!$A:$A,0)),"")&lt;&gt;""),INDEX(subsample_country_map!$D:$D,MATCH($CF1365,subsample_country_map!$A:$A,0)),INDEX(lookup!$AC:$AC,MATCH($A1365,lookup!$A:$A,0)))</f>
        <v>1_western</v>
      </c>
      <c r="AN1365" s="0" t="str">
        <f aca="false">IF(AND($CF1365&lt;&gt;"",IFERROR(INDEX(subsample_country_map!$E:$E,MATCH($CF1365,subsample_country_map!$A:$A,0)),"")&lt;&gt;""),INDEX(subsample_country_map!$E:$E,MATCH($CF1365,subsample_country_map!$A:$A,0)),INDEX(lookup!$AD:$AD,MATCH($A1365,lookup!$A:$A,0)))</f>
        <v>1_common law</v>
      </c>
      <c r="AO1365" s="0" t="str">
        <f aca="false">INDEX(lookup!$Y:$Y,MATCH($A1365,lookup!$A:$A,0))</f>
        <v>0_published</v>
      </c>
      <c r="AP1365" s="0" t="str">
        <f aca="false">INDEX(lookup!$Z:$Z,MATCH($A1365,lookup!$A:$A,0))</f>
        <v>1_VHB high</v>
      </c>
      <c r="AQ1365" s="0" t="str">
        <f aca="false">INDEX(lookup!$W:$W,MATCH($A1365,lookup!$A:$A,0))</f>
        <v>1_fin/acc/econ</v>
      </c>
      <c r="AS1365" s="0" t="s">
        <v>91</v>
      </c>
      <c r="AT1365" s="0" t="s">
        <v>111</v>
      </c>
      <c r="AU1365" s="0" t="s">
        <v>93</v>
      </c>
      <c r="AV1365" s="0" t="s">
        <v>4955</v>
      </c>
      <c r="AW1365" s="0" t="s">
        <v>4956</v>
      </c>
      <c r="BA1365" s="0" t="n">
        <v>39224</v>
      </c>
      <c r="BB1365" s="0" t="s">
        <v>4789</v>
      </c>
      <c r="BC1365" s="0" t="s">
        <v>4790</v>
      </c>
      <c r="BD1365" s="0" t="s">
        <v>33</v>
      </c>
      <c r="BE1365" s="0" t="s">
        <v>98</v>
      </c>
      <c r="BI1365" s="0" t="s">
        <v>427</v>
      </c>
      <c r="BJ1365" s="0" t="s">
        <v>4917</v>
      </c>
      <c r="BK1365" s="0" t="s">
        <v>605</v>
      </c>
      <c r="BL1365" s="0" t="s">
        <v>4957</v>
      </c>
      <c r="BM1365" s="0" t="s">
        <v>4837</v>
      </c>
      <c r="BN1365" s="0" t="s">
        <v>4919</v>
      </c>
      <c r="BO1365" s="0" t="s">
        <v>769</v>
      </c>
      <c r="BP1365" s="0" t="s">
        <v>4788</v>
      </c>
      <c r="BQ1365" s="0" t="s">
        <v>127</v>
      </c>
      <c r="BT1365" s="0" t="n">
        <v>0</v>
      </c>
      <c r="BU1365" s="0" t="s">
        <v>4795</v>
      </c>
      <c r="BW1365" s="0" t="n">
        <v>2010</v>
      </c>
      <c r="BX1365" s="0" t="n">
        <v>2018</v>
      </c>
      <c r="BY1365" s="0" t="s">
        <v>912</v>
      </c>
      <c r="BZ1365" s="0" t="n">
        <v>2014</v>
      </c>
      <c r="CA1365" s="0" t="n">
        <v>0.333333333333333</v>
      </c>
      <c r="CB1365" s="0" t="n">
        <v>0</v>
      </c>
      <c r="CC1365" s="0" t="n">
        <v>1</v>
      </c>
      <c r="CD1365" s="0" t="n">
        <v>-0.00604645974502637</v>
      </c>
      <c r="CE1365" s="0" t="n">
        <v>1</v>
      </c>
    </row>
    <row r="1366" customFormat="false" ht="15" hidden="false" customHeight="false" outlineLevel="0" collapsed="false">
      <c r="A1366" s="0" t="s">
        <v>4788</v>
      </c>
      <c r="B1366" s="0" t="n">
        <v>2671</v>
      </c>
      <c r="C1366" s="0" t="n">
        <v>0.00158502131855602</v>
      </c>
      <c r="D1366" s="0" t="n">
        <v>39224</v>
      </c>
      <c r="E1366" s="0" t="n">
        <f aca="false">IF(ISNUMBER($BA1366),$BA1366,IF(AND(ISNUMBER($D1366),ISNUMBER($BW1366),ISNUMBER($BX1366)),$D1366*($BX1366-$BW1366+1),""))</f>
        <v>39224</v>
      </c>
      <c r="H1366" s="0" t="s">
        <v>118</v>
      </c>
      <c r="I1366" s="0" t="s">
        <v>344</v>
      </c>
      <c r="J1366" s="0" t="n">
        <f aca="false">IF($BW1366&lt;&gt;"",$BW1366,"")</f>
        <v>2010</v>
      </c>
      <c r="K1366" s="0" t="n">
        <f aca="false">IF($BX1366&lt;&gt;"",$BX1366,"")</f>
        <v>2018</v>
      </c>
      <c r="L1366" s="0" t="n">
        <f aca="false">IF(AND(ISNUMBER($BW1366),ISNUMBER($BX1366)),($BW1366+$BX1366)/2,"")</f>
        <v>2014</v>
      </c>
      <c r="M1366" s="0" t="n">
        <f aca="false">IF($L1366&lt;&gt;"",$L1366,"")</f>
        <v>2014</v>
      </c>
      <c r="N1366" s="0" t="n">
        <f aca="false">IF(AND(ISNUMBER($BW1366),ISNUMBER($BX1366)),MIN(1,MAX(0,($BX1366-2016+1)/($BX1366-$BW1366+1))),"")</f>
        <v>0.333333333333333</v>
      </c>
      <c r="O1366" s="0" t="n">
        <f aca="false">IF(AND(ISNUMBER($BW1366),ISNUMBER($BX1366)),MIN(1,MAX(0,($BX1366-2017+1)/($BX1366-$BW1366+1))),"")</f>
        <v>0.222222222222222</v>
      </c>
      <c r="P1366" s="0" t="n">
        <f aca="false">IF(AND(ISNUMBER($BW1366),ISNUMBER($BX1366)),MIN(1,MAX(0,($BX1366-2018+1)/($BX1366-$BW1366+1))),"")</f>
        <v>0.111111111111111</v>
      </c>
      <c r="Q1366" s="0" t="n">
        <f aca="false">IF(AND(ISNUMBER($BW1366),ISNUMBER($BX1366)),MIN(1,MAX(0,($BX1366-2019+1)/($BX1366-$BW1366+1))),"")</f>
        <v>0</v>
      </c>
      <c r="R1366" s="0" t="n">
        <f aca="false">IF(AND(ISNUMBER($BW1366),ISNUMBER($BX1366)),MIN(1,MAX(0,($BX1366-2016+1)/($BX1366-$BW1366+1))),"")</f>
        <v>0.333333333333333</v>
      </c>
      <c r="S1366" s="0" t="n">
        <f aca="false">IF($L1366&lt;&gt;"",IF($L1366&gt;=2015.5,1,0),"")</f>
        <v>0</v>
      </c>
      <c r="T1366" s="0" t="n">
        <f aca="false">IF($L1366&lt;&gt;"",IF($L1366&gt;=2016,1,0),"")</f>
        <v>0</v>
      </c>
      <c r="U1366" s="0" t="n">
        <f aca="false">IF(ISNUMBER($BX1366),IF($BX1366&gt;=2016,1,0),"")</f>
        <v>1</v>
      </c>
      <c r="V1366" s="0" t="n">
        <f aca="false">IF(ISNUMBER($BW1366),IF($BW1366&gt;=2016,1,0),"")</f>
        <v>0</v>
      </c>
      <c r="W1366" s="0" t="str">
        <f aca="false">IF(AND(ISNUMBER($BW1366),ISNUMBER($BX1366)),IF($BW1366&gt;=2016,"post-only",IF($BX1366&lt;2016,"pre-only","mixed")),"")</f>
        <v>mixed</v>
      </c>
      <c r="X1366" s="0" t="n">
        <f aca="false">IF(AND(ISNUMBER($BW1366),ISNUMBER($BX1366)),MIN(1,MAX(0,($BX1366-2017+1)/($BX1366-$BW1366+1))),"")</f>
        <v>0.222222222222222</v>
      </c>
      <c r="Y1366" s="0" t="n">
        <f aca="false">IF(AND(ISNUMBER($BW1366),ISNUMBER($BX1366)),MIN(1,MAX(0,($BX1366-2018+1)/($BX1366-$BW1366+1))),"")</f>
        <v>0.111111111111111</v>
      </c>
      <c r="Z1366" s="0" t="n">
        <f aca="false">IF(AND(ISNUMBER($BW1366),ISNUMBER($BX1366)),MIN(1,MAX(0,($BX1366-2019+1)/($BX1366-$BW1366+1))),"")</f>
        <v>0</v>
      </c>
      <c r="AA1366" s="0" t="n">
        <f aca="false">IF(ISNUMBER($BX1366),IF($BX1366&gt;=2017,1,0),"")</f>
        <v>1</v>
      </c>
      <c r="AB1366" s="0" t="n">
        <f aca="false">IF(ISNUMBER($BX1366),IF($BX1366&gt;=2018,1,0),"")</f>
        <v>1</v>
      </c>
      <c r="AC1366" s="0" t="n">
        <f aca="false">IF(ISNUMBER($BX1366),IF($BX1366&gt;=2019,1,0),"")</f>
        <v>0</v>
      </c>
      <c r="AD1366" s="0" t="n">
        <f aca="false">IF($L1366&lt;&gt;"",IF($L1366&gt;2013,1,0),"")</f>
        <v>1</v>
      </c>
      <c r="AE1366" s="0" t="n">
        <f aca="false">IF($L1366&lt;&gt;"",1+IF($L1366&gt;2011,1,0)+IF($L1366&gt;2014,1,0),"")</f>
        <v>2</v>
      </c>
      <c r="AF1366" s="0" t="s">
        <v>761</v>
      </c>
      <c r="AG1366" s="0" t="s">
        <v>436</v>
      </c>
      <c r="AH1366" s="0" t="s">
        <v>89</v>
      </c>
      <c r="AI1366" s="0" t="s">
        <v>497</v>
      </c>
      <c r="AJ1366" s="0" t="s">
        <v>497</v>
      </c>
      <c r="AK1366" s="0" t="str">
        <f aca="false">IF(AND($CF1366&lt;&gt;"",IFERROR(INDEX(subsample_country_map!$B:$B,MATCH($CF1366,subsample_country_map!$A:$A,0)),"")&lt;&gt;""),INDEX(subsample_country_map!$B:$B,MATCH($CF1366,subsample_country_map!$A:$A,0)),INDEX(lookup!$AA:$AA,MATCH($A1366,lookup!$A:$A,0)))</f>
        <v>1_US</v>
      </c>
      <c r="AL1366" s="0" t="str">
        <f aca="false">IF(AND($CF1366&lt;&gt;"",IFERROR(INDEX(subsample_country_map!$C:$C,MATCH($CF1366,subsample_country_map!$A:$A,0)),"")&lt;&gt;""),INDEX(subsample_country_map!$C:$C,MATCH($CF1366,subsample_country_map!$A:$A,0)),INDEX(lookup!$AB:$AB,MATCH($A1366,lookup!$A:$A,0)))</f>
        <v>1_developed</v>
      </c>
      <c r="AM1366" s="0" t="str">
        <f aca="false">IF(AND($CF1366&lt;&gt;"",IFERROR(INDEX(subsample_country_map!$D:$D,MATCH($CF1366,subsample_country_map!$A:$A,0)),"")&lt;&gt;""),INDEX(subsample_country_map!$D:$D,MATCH($CF1366,subsample_country_map!$A:$A,0)),INDEX(lookup!$AC:$AC,MATCH($A1366,lookup!$A:$A,0)))</f>
        <v>1_western</v>
      </c>
      <c r="AN1366" s="0" t="str">
        <f aca="false">IF(AND($CF1366&lt;&gt;"",IFERROR(INDEX(subsample_country_map!$E:$E,MATCH($CF1366,subsample_country_map!$A:$A,0)),"")&lt;&gt;""),INDEX(subsample_country_map!$E:$E,MATCH($CF1366,subsample_country_map!$A:$A,0)),INDEX(lookup!$AD:$AD,MATCH($A1366,lookup!$A:$A,0)))</f>
        <v>1_common law</v>
      </c>
      <c r="AO1366" s="0" t="str">
        <f aca="false">INDEX(lookup!$Y:$Y,MATCH($A1366,lookup!$A:$A,0))</f>
        <v>0_published</v>
      </c>
      <c r="AP1366" s="0" t="str">
        <f aca="false">INDEX(lookup!$Z:$Z,MATCH($A1366,lookup!$A:$A,0))</f>
        <v>1_VHB high</v>
      </c>
      <c r="AQ1366" s="0" t="str">
        <f aca="false">INDEX(lookup!$W:$W,MATCH($A1366,lookup!$A:$A,0))</f>
        <v>1_fin/acc/econ</v>
      </c>
      <c r="AS1366" s="0" t="s">
        <v>91</v>
      </c>
      <c r="AT1366" s="0" t="s">
        <v>111</v>
      </c>
      <c r="AU1366" s="0" t="s">
        <v>93</v>
      </c>
      <c r="AV1366" s="0" t="s">
        <v>4958</v>
      </c>
      <c r="AW1366" s="0" t="s">
        <v>4959</v>
      </c>
      <c r="BA1366" s="0" t="n">
        <v>39224</v>
      </c>
      <c r="BB1366" s="0" t="s">
        <v>4789</v>
      </c>
      <c r="BC1366" s="0" t="s">
        <v>4790</v>
      </c>
      <c r="BD1366" s="0" t="s">
        <v>33</v>
      </c>
      <c r="BE1366" s="0" t="s">
        <v>98</v>
      </c>
      <c r="BI1366" s="0" t="s">
        <v>427</v>
      </c>
      <c r="BJ1366" s="0" t="s">
        <v>4917</v>
      </c>
      <c r="BK1366" s="0" t="s">
        <v>605</v>
      </c>
      <c r="BL1366" s="0" t="s">
        <v>4960</v>
      </c>
      <c r="BM1366" s="0" t="s">
        <v>4841</v>
      </c>
      <c r="BN1366" s="0" t="s">
        <v>4919</v>
      </c>
      <c r="BO1366" s="0" t="s">
        <v>769</v>
      </c>
      <c r="BP1366" s="0" t="s">
        <v>4788</v>
      </c>
      <c r="BQ1366" s="0" t="s">
        <v>127</v>
      </c>
      <c r="BT1366" s="0" t="n">
        <v>0</v>
      </c>
      <c r="BU1366" s="0" t="s">
        <v>4795</v>
      </c>
      <c r="BW1366" s="0" t="n">
        <v>2010</v>
      </c>
      <c r="BX1366" s="0" t="n">
        <v>2018</v>
      </c>
      <c r="BY1366" s="0" t="s">
        <v>912</v>
      </c>
      <c r="BZ1366" s="0" t="n">
        <v>2014</v>
      </c>
      <c r="CA1366" s="0" t="n">
        <v>0.333333333333333</v>
      </c>
      <c r="CB1366" s="0" t="n">
        <v>0</v>
      </c>
      <c r="CC1366" s="0" t="n">
        <v>1</v>
      </c>
      <c r="CD1366" s="0" t="n">
        <v>0.00158502264590378</v>
      </c>
      <c r="CE1366" s="0" t="n">
        <v>1</v>
      </c>
    </row>
    <row r="1367" customFormat="false" ht="15" hidden="false" customHeight="false" outlineLevel="0" collapsed="false">
      <c r="A1367" s="0" t="s">
        <v>4788</v>
      </c>
      <c r="B1367" s="0" t="n">
        <v>2672</v>
      </c>
      <c r="C1367" s="0" t="n">
        <v>-0.000257114148553431</v>
      </c>
      <c r="D1367" s="0" t="n">
        <v>39224</v>
      </c>
      <c r="E1367" s="0" t="n">
        <f aca="false">IF(ISNUMBER($BA1367),$BA1367,IF(AND(ISNUMBER($D1367),ISNUMBER($BW1367),ISNUMBER($BX1367)),$D1367*($BX1367-$BW1367+1),""))</f>
        <v>39224</v>
      </c>
      <c r="H1367" s="0" t="s">
        <v>118</v>
      </c>
      <c r="I1367" s="0" t="s">
        <v>344</v>
      </c>
      <c r="J1367" s="0" t="n">
        <f aca="false">IF($BW1367&lt;&gt;"",$BW1367,"")</f>
        <v>2010</v>
      </c>
      <c r="K1367" s="0" t="n">
        <f aca="false">IF($BX1367&lt;&gt;"",$BX1367,"")</f>
        <v>2018</v>
      </c>
      <c r="L1367" s="0" t="n">
        <f aca="false">IF(AND(ISNUMBER($BW1367),ISNUMBER($BX1367)),($BW1367+$BX1367)/2,"")</f>
        <v>2014</v>
      </c>
      <c r="M1367" s="0" t="n">
        <f aca="false">IF($L1367&lt;&gt;"",$L1367,"")</f>
        <v>2014</v>
      </c>
      <c r="N1367" s="0" t="n">
        <f aca="false">IF(AND(ISNUMBER($BW1367),ISNUMBER($BX1367)),MIN(1,MAX(0,($BX1367-2016+1)/($BX1367-$BW1367+1))),"")</f>
        <v>0.333333333333333</v>
      </c>
      <c r="O1367" s="0" t="n">
        <f aca="false">IF(AND(ISNUMBER($BW1367),ISNUMBER($BX1367)),MIN(1,MAX(0,($BX1367-2017+1)/($BX1367-$BW1367+1))),"")</f>
        <v>0.222222222222222</v>
      </c>
      <c r="P1367" s="0" t="n">
        <f aca="false">IF(AND(ISNUMBER($BW1367),ISNUMBER($BX1367)),MIN(1,MAX(0,($BX1367-2018+1)/($BX1367-$BW1367+1))),"")</f>
        <v>0.111111111111111</v>
      </c>
      <c r="Q1367" s="0" t="n">
        <f aca="false">IF(AND(ISNUMBER($BW1367),ISNUMBER($BX1367)),MIN(1,MAX(0,($BX1367-2019+1)/($BX1367-$BW1367+1))),"")</f>
        <v>0</v>
      </c>
      <c r="R1367" s="0" t="n">
        <f aca="false">IF(AND(ISNUMBER($BW1367),ISNUMBER($BX1367)),MIN(1,MAX(0,($BX1367-2016+1)/($BX1367-$BW1367+1))),"")</f>
        <v>0.333333333333333</v>
      </c>
      <c r="S1367" s="0" t="n">
        <f aca="false">IF($L1367&lt;&gt;"",IF($L1367&gt;=2015.5,1,0),"")</f>
        <v>0</v>
      </c>
      <c r="T1367" s="0" t="n">
        <f aca="false">IF($L1367&lt;&gt;"",IF($L1367&gt;=2016,1,0),"")</f>
        <v>0</v>
      </c>
      <c r="U1367" s="0" t="n">
        <f aca="false">IF(ISNUMBER($BX1367),IF($BX1367&gt;=2016,1,0),"")</f>
        <v>1</v>
      </c>
      <c r="V1367" s="0" t="n">
        <f aca="false">IF(ISNUMBER($BW1367),IF($BW1367&gt;=2016,1,0),"")</f>
        <v>0</v>
      </c>
      <c r="W1367" s="0" t="str">
        <f aca="false">IF(AND(ISNUMBER($BW1367),ISNUMBER($BX1367)),IF($BW1367&gt;=2016,"post-only",IF($BX1367&lt;2016,"pre-only","mixed")),"")</f>
        <v>mixed</v>
      </c>
      <c r="X1367" s="0" t="n">
        <f aca="false">IF(AND(ISNUMBER($BW1367),ISNUMBER($BX1367)),MIN(1,MAX(0,($BX1367-2017+1)/($BX1367-$BW1367+1))),"")</f>
        <v>0.222222222222222</v>
      </c>
      <c r="Y1367" s="0" t="n">
        <f aca="false">IF(AND(ISNUMBER($BW1367),ISNUMBER($BX1367)),MIN(1,MAX(0,($BX1367-2018+1)/($BX1367-$BW1367+1))),"")</f>
        <v>0.111111111111111</v>
      </c>
      <c r="Z1367" s="0" t="n">
        <f aca="false">IF(AND(ISNUMBER($BW1367),ISNUMBER($BX1367)),MIN(1,MAX(0,($BX1367-2019+1)/($BX1367-$BW1367+1))),"")</f>
        <v>0</v>
      </c>
      <c r="AA1367" s="0" t="n">
        <f aca="false">IF(ISNUMBER($BX1367),IF($BX1367&gt;=2017,1,0),"")</f>
        <v>1</v>
      </c>
      <c r="AB1367" s="0" t="n">
        <f aca="false">IF(ISNUMBER($BX1367),IF($BX1367&gt;=2018,1,0),"")</f>
        <v>1</v>
      </c>
      <c r="AC1367" s="0" t="n">
        <f aca="false">IF(ISNUMBER($BX1367),IF($BX1367&gt;=2019,1,0),"")</f>
        <v>0</v>
      </c>
      <c r="AD1367" s="0" t="n">
        <f aca="false">IF($L1367&lt;&gt;"",IF($L1367&gt;2013,1,0),"")</f>
        <v>1</v>
      </c>
      <c r="AE1367" s="0" t="n">
        <f aca="false">IF($L1367&lt;&gt;"",1+IF($L1367&gt;2011,1,0)+IF($L1367&gt;2014,1,0),"")</f>
        <v>2</v>
      </c>
      <c r="AF1367" s="0" t="s">
        <v>761</v>
      </c>
      <c r="AG1367" s="0" t="s">
        <v>436</v>
      </c>
      <c r="AH1367" s="0" t="s">
        <v>89</v>
      </c>
      <c r="AI1367" s="0" t="s">
        <v>497</v>
      </c>
      <c r="AJ1367" s="0" t="s">
        <v>497</v>
      </c>
      <c r="AK1367" s="0" t="str">
        <f aca="false">IF(AND($CF1367&lt;&gt;"",IFERROR(INDEX(subsample_country_map!$B:$B,MATCH($CF1367,subsample_country_map!$A:$A,0)),"")&lt;&gt;""),INDEX(subsample_country_map!$B:$B,MATCH($CF1367,subsample_country_map!$A:$A,0)),INDEX(lookup!$AA:$AA,MATCH($A1367,lookup!$A:$A,0)))</f>
        <v>1_US</v>
      </c>
      <c r="AL1367" s="0" t="str">
        <f aca="false">IF(AND($CF1367&lt;&gt;"",IFERROR(INDEX(subsample_country_map!$C:$C,MATCH($CF1367,subsample_country_map!$A:$A,0)),"")&lt;&gt;""),INDEX(subsample_country_map!$C:$C,MATCH($CF1367,subsample_country_map!$A:$A,0)),INDEX(lookup!$AB:$AB,MATCH($A1367,lookup!$A:$A,0)))</f>
        <v>1_developed</v>
      </c>
      <c r="AM1367" s="0" t="str">
        <f aca="false">IF(AND($CF1367&lt;&gt;"",IFERROR(INDEX(subsample_country_map!$D:$D,MATCH($CF1367,subsample_country_map!$A:$A,0)),"")&lt;&gt;""),INDEX(subsample_country_map!$D:$D,MATCH($CF1367,subsample_country_map!$A:$A,0)),INDEX(lookup!$AC:$AC,MATCH($A1367,lookup!$A:$A,0)))</f>
        <v>1_western</v>
      </c>
      <c r="AN1367" s="0" t="str">
        <f aca="false">IF(AND($CF1367&lt;&gt;"",IFERROR(INDEX(subsample_country_map!$E:$E,MATCH($CF1367,subsample_country_map!$A:$A,0)),"")&lt;&gt;""),INDEX(subsample_country_map!$E:$E,MATCH($CF1367,subsample_country_map!$A:$A,0)),INDEX(lookup!$AD:$AD,MATCH($A1367,lookup!$A:$A,0)))</f>
        <v>1_common law</v>
      </c>
      <c r="AO1367" s="0" t="str">
        <f aca="false">INDEX(lookup!$Y:$Y,MATCH($A1367,lookup!$A:$A,0))</f>
        <v>0_published</v>
      </c>
      <c r="AP1367" s="0" t="str">
        <f aca="false">INDEX(lookup!$Z:$Z,MATCH($A1367,lookup!$A:$A,0))</f>
        <v>1_VHB high</v>
      </c>
      <c r="AQ1367" s="0" t="str">
        <f aca="false">INDEX(lookup!$W:$W,MATCH($A1367,lookup!$A:$A,0))</f>
        <v>1_fin/acc/econ</v>
      </c>
      <c r="AS1367" s="0" t="s">
        <v>91</v>
      </c>
      <c r="AT1367" s="0" t="s">
        <v>111</v>
      </c>
      <c r="AU1367" s="0" t="s">
        <v>93</v>
      </c>
      <c r="AV1367" s="0" t="s">
        <v>2574</v>
      </c>
      <c r="AW1367" s="0" t="s">
        <v>4961</v>
      </c>
      <c r="BA1367" s="0" t="n">
        <v>39224</v>
      </c>
      <c r="BB1367" s="0" t="s">
        <v>4789</v>
      </c>
      <c r="BC1367" s="0" t="s">
        <v>4790</v>
      </c>
      <c r="BD1367" s="0" t="s">
        <v>33</v>
      </c>
      <c r="BE1367" s="0" t="s">
        <v>98</v>
      </c>
      <c r="BI1367" s="0" t="s">
        <v>427</v>
      </c>
      <c r="BJ1367" s="0" t="s">
        <v>4922</v>
      </c>
      <c r="BK1367" s="0" t="s">
        <v>605</v>
      </c>
      <c r="BL1367" s="0" t="s">
        <v>4962</v>
      </c>
      <c r="BM1367" s="0" t="s">
        <v>4837</v>
      </c>
      <c r="BN1367" s="0" t="s">
        <v>4919</v>
      </c>
      <c r="BO1367" s="0" t="s">
        <v>769</v>
      </c>
      <c r="BP1367" s="0" t="s">
        <v>4788</v>
      </c>
      <c r="BQ1367" s="0" t="s">
        <v>127</v>
      </c>
      <c r="BT1367" s="0" t="n">
        <v>0</v>
      </c>
      <c r="BU1367" s="0" t="s">
        <v>4795</v>
      </c>
      <c r="BW1367" s="0" t="n">
        <v>2010</v>
      </c>
      <c r="BX1367" s="0" t="n">
        <v>2018</v>
      </c>
      <c r="BY1367" s="0" t="s">
        <v>912</v>
      </c>
      <c r="BZ1367" s="0" t="n">
        <v>2014</v>
      </c>
      <c r="CA1367" s="0" t="n">
        <v>0.333333333333333</v>
      </c>
      <c r="CB1367" s="0" t="n">
        <v>0</v>
      </c>
      <c r="CC1367" s="0" t="n">
        <v>1</v>
      </c>
      <c r="CD1367" s="0" t="n">
        <v>-0.000257114154219172</v>
      </c>
      <c r="CE1367" s="0" t="n">
        <v>1</v>
      </c>
    </row>
    <row r="1368" customFormat="false" ht="15" hidden="false" customHeight="false" outlineLevel="0" collapsed="false">
      <c r="A1368" s="0" t="s">
        <v>4788</v>
      </c>
      <c r="B1368" s="0" t="n">
        <v>2673</v>
      </c>
      <c r="C1368" s="0" t="n">
        <v>0.00567873471504877</v>
      </c>
      <c r="D1368" s="0" t="n">
        <v>39224</v>
      </c>
      <c r="E1368" s="0" t="n">
        <f aca="false">IF(ISNUMBER($BA1368),$BA1368,IF(AND(ISNUMBER($D1368),ISNUMBER($BW1368),ISNUMBER($BX1368)),$D1368*($BX1368-$BW1368+1),""))</f>
        <v>39224</v>
      </c>
      <c r="H1368" s="0" t="s">
        <v>118</v>
      </c>
      <c r="I1368" s="0" t="s">
        <v>344</v>
      </c>
      <c r="J1368" s="0" t="n">
        <f aca="false">IF($BW1368&lt;&gt;"",$BW1368,"")</f>
        <v>2010</v>
      </c>
      <c r="K1368" s="0" t="n">
        <f aca="false">IF($BX1368&lt;&gt;"",$BX1368,"")</f>
        <v>2018</v>
      </c>
      <c r="L1368" s="0" t="n">
        <f aca="false">IF(AND(ISNUMBER($BW1368),ISNUMBER($BX1368)),($BW1368+$BX1368)/2,"")</f>
        <v>2014</v>
      </c>
      <c r="M1368" s="0" t="n">
        <f aca="false">IF($L1368&lt;&gt;"",$L1368,"")</f>
        <v>2014</v>
      </c>
      <c r="N1368" s="0" t="n">
        <f aca="false">IF(AND(ISNUMBER($BW1368),ISNUMBER($BX1368)),MIN(1,MAX(0,($BX1368-2016+1)/($BX1368-$BW1368+1))),"")</f>
        <v>0.333333333333333</v>
      </c>
      <c r="O1368" s="0" t="n">
        <f aca="false">IF(AND(ISNUMBER($BW1368),ISNUMBER($BX1368)),MIN(1,MAX(0,($BX1368-2017+1)/($BX1368-$BW1368+1))),"")</f>
        <v>0.222222222222222</v>
      </c>
      <c r="P1368" s="0" t="n">
        <f aca="false">IF(AND(ISNUMBER($BW1368),ISNUMBER($BX1368)),MIN(1,MAX(0,($BX1368-2018+1)/($BX1368-$BW1368+1))),"")</f>
        <v>0.111111111111111</v>
      </c>
      <c r="Q1368" s="0" t="n">
        <f aca="false">IF(AND(ISNUMBER($BW1368),ISNUMBER($BX1368)),MIN(1,MAX(0,($BX1368-2019+1)/($BX1368-$BW1368+1))),"")</f>
        <v>0</v>
      </c>
      <c r="R1368" s="0" t="n">
        <f aca="false">IF(AND(ISNUMBER($BW1368),ISNUMBER($BX1368)),MIN(1,MAX(0,($BX1368-2016+1)/($BX1368-$BW1368+1))),"")</f>
        <v>0.333333333333333</v>
      </c>
      <c r="S1368" s="0" t="n">
        <f aca="false">IF($L1368&lt;&gt;"",IF($L1368&gt;=2015.5,1,0),"")</f>
        <v>0</v>
      </c>
      <c r="T1368" s="0" t="n">
        <f aca="false">IF($L1368&lt;&gt;"",IF($L1368&gt;=2016,1,0),"")</f>
        <v>0</v>
      </c>
      <c r="U1368" s="0" t="n">
        <f aca="false">IF(ISNUMBER($BX1368),IF($BX1368&gt;=2016,1,0),"")</f>
        <v>1</v>
      </c>
      <c r="V1368" s="0" t="n">
        <f aca="false">IF(ISNUMBER($BW1368),IF($BW1368&gt;=2016,1,0),"")</f>
        <v>0</v>
      </c>
      <c r="W1368" s="0" t="str">
        <f aca="false">IF(AND(ISNUMBER($BW1368),ISNUMBER($BX1368)),IF($BW1368&gt;=2016,"post-only",IF($BX1368&lt;2016,"pre-only","mixed")),"")</f>
        <v>mixed</v>
      </c>
      <c r="X1368" s="0" t="n">
        <f aca="false">IF(AND(ISNUMBER($BW1368),ISNUMBER($BX1368)),MIN(1,MAX(0,($BX1368-2017+1)/($BX1368-$BW1368+1))),"")</f>
        <v>0.222222222222222</v>
      </c>
      <c r="Y1368" s="0" t="n">
        <f aca="false">IF(AND(ISNUMBER($BW1368),ISNUMBER($BX1368)),MIN(1,MAX(0,($BX1368-2018+1)/($BX1368-$BW1368+1))),"")</f>
        <v>0.111111111111111</v>
      </c>
      <c r="Z1368" s="0" t="n">
        <f aca="false">IF(AND(ISNUMBER($BW1368),ISNUMBER($BX1368)),MIN(1,MAX(0,($BX1368-2019+1)/($BX1368-$BW1368+1))),"")</f>
        <v>0</v>
      </c>
      <c r="AA1368" s="0" t="n">
        <f aca="false">IF(ISNUMBER($BX1368),IF($BX1368&gt;=2017,1,0),"")</f>
        <v>1</v>
      </c>
      <c r="AB1368" s="0" t="n">
        <f aca="false">IF(ISNUMBER($BX1368),IF($BX1368&gt;=2018,1,0),"")</f>
        <v>1</v>
      </c>
      <c r="AC1368" s="0" t="n">
        <f aca="false">IF(ISNUMBER($BX1368),IF($BX1368&gt;=2019,1,0),"")</f>
        <v>0</v>
      </c>
      <c r="AD1368" s="0" t="n">
        <f aca="false">IF($L1368&lt;&gt;"",IF($L1368&gt;2013,1,0),"")</f>
        <v>1</v>
      </c>
      <c r="AE1368" s="0" t="n">
        <f aca="false">IF($L1368&lt;&gt;"",1+IF($L1368&gt;2011,1,0)+IF($L1368&gt;2014,1,0),"")</f>
        <v>2</v>
      </c>
      <c r="AF1368" s="0" t="s">
        <v>761</v>
      </c>
      <c r="AG1368" s="0" t="s">
        <v>436</v>
      </c>
      <c r="AH1368" s="0" t="s">
        <v>89</v>
      </c>
      <c r="AI1368" s="0" t="s">
        <v>497</v>
      </c>
      <c r="AJ1368" s="0" t="s">
        <v>497</v>
      </c>
      <c r="AK1368" s="0" t="str">
        <f aca="false">IF(AND($CF1368&lt;&gt;"",IFERROR(INDEX(subsample_country_map!$B:$B,MATCH($CF1368,subsample_country_map!$A:$A,0)),"")&lt;&gt;""),INDEX(subsample_country_map!$B:$B,MATCH($CF1368,subsample_country_map!$A:$A,0)),INDEX(lookup!$AA:$AA,MATCH($A1368,lookup!$A:$A,0)))</f>
        <v>1_US</v>
      </c>
      <c r="AL1368" s="0" t="str">
        <f aca="false">IF(AND($CF1368&lt;&gt;"",IFERROR(INDEX(subsample_country_map!$C:$C,MATCH($CF1368,subsample_country_map!$A:$A,0)),"")&lt;&gt;""),INDEX(subsample_country_map!$C:$C,MATCH($CF1368,subsample_country_map!$A:$A,0)),INDEX(lookup!$AB:$AB,MATCH($A1368,lookup!$A:$A,0)))</f>
        <v>1_developed</v>
      </c>
      <c r="AM1368" s="0" t="str">
        <f aca="false">IF(AND($CF1368&lt;&gt;"",IFERROR(INDEX(subsample_country_map!$D:$D,MATCH($CF1368,subsample_country_map!$A:$A,0)),"")&lt;&gt;""),INDEX(subsample_country_map!$D:$D,MATCH($CF1368,subsample_country_map!$A:$A,0)),INDEX(lookup!$AC:$AC,MATCH($A1368,lookup!$A:$A,0)))</f>
        <v>1_western</v>
      </c>
      <c r="AN1368" s="0" t="str">
        <f aca="false">IF(AND($CF1368&lt;&gt;"",IFERROR(INDEX(subsample_country_map!$E:$E,MATCH($CF1368,subsample_country_map!$A:$A,0)),"")&lt;&gt;""),INDEX(subsample_country_map!$E:$E,MATCH($CF1368,subsample_country_map!$A:$A,0)),INDEX(lookup!$AD:$AD,MATCH($A1368,lookup!$A:$A,0)))</f>
        <v>1_common law</v>
      </c>
      <c r="AO1368" s="0" t="str">
        <f aca="false">INDEX(lookup!$Y:$Y,MATCH($A1368,lookup!$A:$A,0))</f>
        <v>0_published</v>
      </c>
      <c r="AP1368" s="0" t="str">
        <f aca="false">INDEX(lookup!$Z:$Z,MATCH($A1368,lookup!$A:$A,0))</f>
        <v>1_VHB high</v>
      </c>
      <c r="AQ1368" s="0" t="str">
        <f aca="false">INDEX(lookup!$W:$W,MATCH($A1368,lookup!$A:$A,0))</f>
        <v>1_fin/acc/econ</v>
      </c>
      <c r="AS1368" s="0" t="s">
        <v>91</v>
      </c>
      <c r="AT1368" s="0" t="s">
        <v>111</v>
      </c>
      <c r="AU1368" s="0" t="s">
        <v>93</v>
      </c>
      <c r="AV1368" s="0" t="s">
        <v>4929</v>
      </c>
      <c r="AW1368" s="0" t="s">
        <v>4963</v>
      </c>
      <c r="BA1368" s="0" t="n">
        <v>39224</v>
      </c>
      <c r="BB1368" s="0" t="s">
        <v>4789</v>
      </c>
      <c r="BC1368" s="0" t="s">
        <v>4790</v>
      </c>
      <c r="BD1368" s="0" t="s">
        <v>33</v>
      </c>
      <c r="BE1368" s="0" t="s">
        <v>98</v>
      </c>
      <c r="BI1368" s="0" t="s">
        <v>427</v>
      </c>
      <c r="BJ1368" s="0" t="s">
        <v>4922</v>
      </c>
      <c r="BK1368" s="0" t="s">
        <v>605</v>
      </c>
      <c r="BL1368" s="0" t="s">
        <v>4964</v>
      </c>
      <c r="BM1368" s="0" t="s">
        <v>4841</v>
      </c>
      <c r="BN1368" s="0" t="s">
        <v>4919</v>
      </c>
      <c r="BO1368" s="0" t="s">
        <v>769</v>
      </c>
      <c r="BP1368" s="0" t="s">
        <v>4788</v>
      </c>
      <c r="BQ1368" s="0" t="s">
        <v>127</v>
      </c>
      <c r="BT1368" s="0" t="n">
        <v>0</v>
      </c>
      <c r="BU1368" s="0" t="s">
        <v>4795</v>
      </c>
      <c r="BW1368" s="0" t="n">
        <v>2010</v>
      </c>
      <c r="BX1368" s="0" t="n">
        <v>2018</v>
      </c>
      <c r="BY1368" s="0" t="s">
        <v>912</v>
      </c>
      <c r="BZ1368" s="0" t="n">
        <v>2014</v>
      </c>
      <c r="CA1368" s="0" t="n">
        <v>0.333333333333333</v>
      </c>
      <c r="CB1368" s="0" t="n">
        <v>0</v>
      </c>
      <c r="CC1368" s="0" t="n">
        <v>1</v>
      </c>
      <c r="CD1368" s="0" t="n">
        <v>0.00567879575889519</v>
      </c>
      <c r="CE1368" s="0" t="n">
        <v>1</v>
      </c>
    </row>
    <row r="1369" customFormat="false" ht="15" hidden="false" customHeight="false" outlineLevel="0" collapsed="false">
      <c r="A1369" s="0" t="s">
        <v>4788</v>
      </c>
      <c r="B1369" s="0" t="n">
        <v>2674</v>
      </c>
      <c r="C1369" s="0" t="n">
        <v>-0.00136581732786358</v>
      </c>
      <c r="D1369" s="0" t="n">
        <v>26802</v>
      </c>
      <c r="E1369" s="0" t="n">
        <f aca="false">IF(ISNUMBER($BA1369),$BA1369,IF(AND(ISNUMBER($D1369),ISNUMBER($BW1369),ISNUMBER($BX1369)),$D1369*($BX1369-$BW1369+1),""))</f>
        <v>26802</v>
      </c>
      <c r="H1369" s="0" t="s">
        <v>118</v>
      </c>
      <c r="I1369" s="0" t="s">
        <v>344</v>
      </c>
      <c r="J1369" s="0" t="n">
        <f aca="false">IF($BW1369&lt;&gt;"",$BW1369,"")</f>
        <v>2010</v>
      </c>
      <c r="K1369" s="0" t="n">
        <f aca="false">IF($BX1369&lt;&gt;"",$BX1369,"")</f>
        <v>2018</v>
      </c>
      <c r="L1369" s="0" t="n">
        <f aca="false">IF(AND(ISNUMBER($BW1369),ISNUMBER($BX1369)),($BW1369+$BX1369)/2,"")</f>
        <v>2014</v>
      </c>
      <c r="M1369" s="0" t="n">
        <f aca="false">IF($L1369&lt;&gt;"",$L1369,"")</f>
        <v>2014</v>
      </c>
      <c r="N1369" s="0" t="n">
        <f aca="false">IF(AND(ISNUMBER($BW1369),ISNUMBER($BX1369)),MIN(1,MAX(0,($BX1369-2016+1)/($BX1369-$BW1369+1))),"")</f>
        <v>0.333333333333333</v>
      </c>
      <c r="O1369" s="0" t="n">
        <f aca="false">IF(AND(ISNUMBER($BW1369),ISNUMBER($BX1369)),MIN(1,MAX(0,($BX1369-2017+1)/($BX1369-$BW1369+1))),"")</f>
        <v>0.222222222222222</v>
      </c>
      <c r="P1369" s="0" t="n">
        <f aca="false">IF(AND(ISNUMBER($BW1369),ISNUMBER($BX1369)),MIN(1,MAX(0,($BX1369-2018+1)/($BX1369-$BW1369+1))),"")</f>
        <v>0.111111111111111</v>
      </c>
      <c r="Q1369" s="0" t="n">
        <f aca="false">IF(AND(ISNUMBER($BW1369),ISNUMBER($BX1369)),MIN(1,MAX(0,($BX1369-2019+1)/($BX1369-$BW1369+1))),"")</f>
        <v>0</v>
      </c>
      <c r="R1369" s="0" t="n">
        <f aca="false">IF(AND(ISNUMBER($BW1369),ISNUMBER($BX1369)),MIN(1,MAX(0,($BX1369-2016+1)/($BX1369-$BW1369+1))),"")</f>
        <v>0.333333333333333</v>
      </c>
      <c r="S1369" s="0" t="n">
        <f aca="false">IF($L1369&lt;&gt;"",IF($L1369&gt;=2015.5,1,0),"")</f>
        <v>0</v>
      </c>
      <c r="T1369" s="0" t="n">
        <f aca="false">IF($L1369&lt;&gt;"",IF($L1369&gt;=2016,1,0),"")</f>
        <v>0</v>
      </c>
      <c r="U1369" s="0" t="n">
        <f aca="false">IF(ISNUMBER($BX1369),IF($BX1369&gt;=2016,1,0),"")</f>
        <v>1</v>
      </c>
      <c r="V1369" s="0" t="n">
        <f aca="false">IF(ISNUMBER($BW1369),IF($BW1369&gt;=2016,1,0),"")</f>
        <v>0</v>
      </c>
      <c r="W1369" s="0" t="str">
        <f aca="false">IF(AND(ISNUMBER($BW1369),ISNUMBER($BX1369)),IF($BW1369&gt;=2016,"post-only",IF($BX1369&lt;2016,"pre-only","mixed")),"")</f>
        <v>mixed</v>
      </c>
      <c r="X1369" s="0" t="n">
        <f aca="false">IF(AND(ISNUMBER($BW1369),ISNUMBER($BX1369)),MIN(1,MAX(0,($BX1369-2017+1)/($BX1369-$BW1369+1))),"")</f>
        <v>0.222222222222222</v>
      </c>
      <c r="Y1369" s="0" t="n">
        <f aca="false">IF(AND(ISNUMBER($BW1369),ISNUMBER($BX1369)),MIN(1,MAX(0,($BX1369-2018+1)/($BX1369-$BW1369+1))),"")</f>
        <v>0.111111111111111</v>
      </c>
      <c r="Z1369" s="0" t="n">
        <f aca="false">IF(AND(ISNUMBER($BW1369),ISNUMBER($BX1369)),MIN(1,MAX(0,($BX1369-2019+1)/($BX1369-$BW1369+1))),"")</f>
        <v>0</v>
      </c>
      <c r="AA1369" s="0" t="n">
        <f aca="false">IF(ISNUMBER($BX1369),IF($BX1369&gt;=2017,1,0),"")</f>
        <v>1</v>
      </c>
      <c r="AB1369" s="0" t="n">
        <f aca="false">IF(ISNUMBER($BX1369),IF($BX1369&gt;=2018,1,0),"")</f>
        <v>1</v>
      </c>
      <c r="AC1369" s="0" t="n">
        <f aca="false">IF(ISNUMBER($BX1369),IF($BX1369&gt;=2019,1,0),"")</f>
        <v>0</v>
      </c>
      <c r="AD1369" s="0" t="n">
        <f aca="false">IF($L1369&lt;&gt;"",IF($L1369&gt;2013,1,0),"")</f>
        <v>1</v>
      </c>
      <c r="AE1369" s="0" t="n">
        <f aca="false">IF($L1369&lt;&gt;"",1+IF($L1369&gt;2011,1,0)+IF($L1369&gt;2014,1,0),"")</f>
        <v>2</v>
      </c>
      <c r="AF1369" s="0" t="s">
        <v>761</v>
      </c>
      <c r="AG1369" s="0" t="s">
        <v>436</v>
      </c>
      <c r="AH1369" s="0" t="s">
        <v>89</v>
      </c>
      <c r="AI1369" s="0" t="s">
        <v>497</v>
      </c>
      <c r="AJ1369" s="0" t="s">
        <v>497</v>
      </c>
      <c r="AK1369" s="0" t="str">
        <f aca="false">IF(AND($CF1369&lt;&gt;"",IFERROR(INDEX(subsample_country_map!$B:$B,MATCH($CF1369,subsample_country_map!$A:$A,0)),"")&lt;&gt;""),INDEX(subsample_country_map!$B:$B,MATCH($CF1369,subsample_country_map!$A:$A,0)),INDEX(lookup!$AA:$AA,MATCH($A1369,lookup!$A:$A,0)))</f>
        <v>1_US</v>
      </c>
      <c r="AL1369" s="0" t="str">
        <f aca="false">IF(AND($CF1369&lt;&gt;"",IFERROR(INDEX(subsample_country_map!$C:$C,MATCH($CF1369,subsample_country_map!$A:$A,0)),"")&lt;&gt;""),INDEX(subsample_country_map!$C:$C,MATCH($CF1369,subsample_country_map!$A:$A,0)),INDEX(lookup!$AB:$AB,MATCH($A1369,lookup!$A:$A,0)))</f>
        <v>1_developed</v>
      </c>
      <c r="AM1369" s="0" t="str">
        <f aca="false">IF(AND($CF1369&lt;&gt;"",IFERROR(INDEX(subsample_country_map!$D:$D,MATCH($CF1369,subsample_country_map!$A:$A,0)),"")&lt;&gt;""),INDEX(subsample_country_map!$D:$D,MATCH($CF1369,subsample_country_map!$A:$A,0)),INDEX(lookup!$AC:$AC,MATCH($A1369,lookup!$A:$A,0)))</f>
        <v>1_western</v>
      </c>
      <c r="AN1369" s="0" t="str">
        <f aca="false">IF(AND($CF1369&lt;&gt;"",IFERROR(INDEX(subsample_country_map!$E:$E,MATCH($CF1369,subsample_country_map!$A:$A,0)),"")&lt;&gt;""),INDEX(subsample_country_map!$E:$E,MATCH($CF1369,subsample_country_map!$A:$A,0)),INDEX(lookup!$AD:$AD,MATCH($A1369,lookup!$A:$A,0)))</f>
        <v>1_common law</v>
      </c>
      <c r="AO1369" s="0" t="str">
        <f aca="false">INDEX(lookup!$Y:$Y,MATCH($A1369,lookup!$A:$A,0))</f>
        <v>0_published</v>
      </c>
      <c r="AP1369" s="0" t="str">
        <f aca="false">INDEX(lookup!$Z:$Z,MATCH($A1369,lookup!$A:$A,0))</f>
        <v>1_VHB high</v>
      </c>
      <c r="AQ1369" s="0" t="str">
        <f aca="false">INDEX(lookup!$W:$W,MATCH($A1369,lookup!$A:$A,0))</f>
        <v>1_fin/acc/econ</v>
      </c>
      <c r="AS1369" s="0" t="s">
        <v>91</v>
      </c>
      <c r="AT1369" s="0" t="s">
        <v>111</v>
      </c>
      <c r="AU1369" s="0" t="s">
        <v>93</v>
      </c>
      <c r="AV1369" s="0" t="s">
        <v>4965</v>
      </c>
      <c r="AW1369" s="0" t="s">
        <v>4966</v>
      </c>
      <c r="BA1369" s="0" t="n">
        <v>26802</v>
      </c>
      <c r="BB1369" s="0" t="s">
        <v>4789</v>
      </c>
      <c r="BC1369" s="0" t="s">
        <v>4790</v>
      </c>
      <c r="BD1369" s="0" t="s">
        <v>33</v>
      </c>
      <c r="BE1369" s="0" t="s">
        <v>33</v>
      </c>
      <c r="BF1369" s="0" t="s">
        <v>4801</v>
      </c>
      <c r="BI1369" s="0" t="s">
        <v>427</v>
      </c>
      <c r="BJ1369" s="0" t="s">
        <v>4926</v>
      </c>
      <c r="BK1369" s="0" t="s">
        <v>605</v>
      </c>
      <c r="BL1369" s="0" t="s">
        <v>4967</v>
      </c>
      <c r="BM1369" s="0" t="s">
        <v>4837</v>
      </c>
      <c r="BN1369" s="0" t="s">
        <v>4919</v>
      </c>
      <c r="BO1369" s="0" t="s">
        <v>769</v>
      </c>
      <c r="BP1369" s="0" t="s">
        <v>4788</v>
      </c>
      <c r="BQ1369" s="0" t="s">
        <v>127</v>
      </c>
      <c r="BT1369" s="0" t="n">
        <v>0</v>
      </c>
      <c r="BU1369" s="0" t="s">
        <v>4795</v>
      </c>
      <c r="BW1369" s="0" t="n">
        <v>2010</v>
      </c>
      <c r="BX1369" s="0" t="n">
        <v>2018</v>
      </c>
      <c r="BY1369" s="0" t="s">
        <v>912</v>
      </c>
      <c r="BZ1369" s="0" t="n">
        <v>2014</v>
      </c>
      <c r="CA1369" s="0" t="n">
        <v>0.333333333333333</v>
      </c>
      <c r="CB1369" s="0" t="n">
        <v>0</v>
      </c>
      <c r="CC1369" s="0" t="n">
        <v>1</v>
      </c>
      <c r="CD1369" s="0" t="n">
        <v>-0.00136581817715569</v>
      </c>
      <c r="CE1369" s="0" t="n">
        <v>1</v>
      </c>
    </row>
    <row r="1370" customFormat="false" ht="15" hidden="false" customHeight="false" outlineLevel="0" collapsed="false">
      <c r="A1370" s="0" t="s">
        <v>4788</v>
      </c>
      <c r="B1370" s="0" t="n">
        <v>2675</v>
      </c>
      <c r="C1370" s="0" t="n">
        <v>-0.00630630837905638</v>
      </c>
      <c r="D1370" s="0" t="n">
        <v>26802</v>
      </c>
      <c r="E1370" s="0" t="n">
        <f aca="false">IF(ISNUMBER($BA1370),$BA1370,IF(AND(ISNUMBER($D1370),ISNUMBER($BW1370),ISNUMBER($BX1370)),$D1370*($BX1370-$BW1370+1),""))</f>
        <v>26802</v>
      </c>
      <c r="H1370" s="0" t="s">
        <v>118</v>
      </c>
      <c r="I1370" s="0" t="s">
        <v>344</v>
      </c>
      <c r="J1370" s="0" t="n">
        <f aca="false">IF($BW1370&lt;&gt;"",$BW1370,"")</f>
        <v>2010</v>
      </c>
      <c r="K1370" s="0" t="n">
        <f aca="false">IF($BX1370&lt;&gt;"",$BX1370,"")</f>
        <v>2018</v>
      </c>
      <c r="L1370" s="0" t="n">
        <f aca="false">IF(AND(ISNUMBER($BW1370),ISNUMBER($BX1370)),($BW1370+$BX1370)/2,"")</f>
        <v>2014</v>
      </c>
      <c r="M1370" s="0" t="n">
        <f aca="false">IF($L1370&lt;&gt;"",$L1370,"")</f>
        <v>2014</v>
      </c>
      <c r="N1370" s="0" t="n">
        <f aca="false">IF(AND(ISNUMBER($BW1370),ISNUMBER($BX1370)),MIN(1,MAX(0,($BX1370-2016+1)/($BX1370-$BW1370+1))),"")</f>
        <v>0.333333333333333</v>
      </c>
      <c r="O1370" s="0" t="n">
        <f aca="false">IF(AND(ISNUMBER($BW1370),ISNUMBER($BX1370)),MIN(1,MAX(0,($BX1370-2017+1)/($BX1370-$BW1370+1))),"")</f>
        <v>0.222222222222222</v>
      </c>
      <c r="P1370" s="0" t="n">
        <f aca="false">IF(AND(ISNUMBER($BW1370),ISNUMBER($BX1370)),MIN(1,MAX(0,($BX1370-2018+1)/($BX1370-$BW1370+1))),"")</f>
        <v>0.111111111111111</v>
      </c>
      <c r="Q1370" s="0" t="n">
        <f aca="false">IF(AND(ISNUMBER($BW1370),ISNUMBER($BX1370)),MIN(1,MAX(0,($BX1370-2019+1)/($BX1370-$BW1370+1))),"")</f>
        <v>0</v>
      </c>
      <c r="R1370" s="0" t="n">
        <f aca="false">IF(AND(ISNUMBER($BW1370),ISNUMBER($BX1370)),MIN(1,MAX(0,($BX1370-2016+1)/($BX1370-$BW1370+1))),"")</f>
        <v>0.333333333333333</v>
      </c>
      <c r="S1370" s="0" t="n">
        <f aca="false">IF($L1370&lt;&gt;"",IF($L1370&gt;=2015.5,1,0),"")</f>
        <v>0</v>
      </c>
      <c r="T1370" s="0" t="n">
        <f aca="false">IF($L1370&lt;&gt;"",IF($L1370&gt;=2016,1,0),"")</f>
        <v>0</v>
      </c>
      <c r="U1370" s="0" t="n">
        <f aca="false">IF(ISNUMBER($BX1370),IF($BX1370&gt;=2016,1,0),"")</f>
        <v>1</v>
      </c>
      <c r="V1370" s="0" t="n">
        <f aca="false">IF(ISNUMBER($BW1370),IF($BW1370&gt;=2016,1,0),"")</f>
        <v>0</v>
      </c>
      <c r="W1370" s="0" t="str">
        <f aca="false">IF(AND(ISNUMBER($BW1370),ISNUMBER($BX1370)),IF($BW1370&gt;=2016,"post-only",IF($BX1370&lt;2016,"pre-only","mixed")),"")</f>
        <v>mixed</v>
      </c>
      <c r="X1370" s="0" t="n">
        <f aca="false">IF(AND(ISNUMBER($BW1370),ISNUMBER($BX1370)),MIN(1,MAX(0,($BX1370-2017+1)/($BX1370-$BW1370+1))),"")</f>
        <v>0.222222222222222</v>
      </c>
      <c r="Y1370" s="0" t="n">
        <f aca="false">IF(AND(ISNUMBER($BW1370),ISNUMBER($BX1370)),MIN(1,MAX(0,($BX1370-2018+1)/($BX1370-$BW1370+1))),"")</f>
        <v>0.111111111111111</v>
      </c>
      <c r="Z1370" s="0" t="n">
        <f aca="false">IF(AND(ISNUMBER($BW1370),ISNUMBER($BX1370)),MIN(1,MAX(0,($BX1370-2019+1)/($BX1370-$BW1370+1))),"")</f>
        <v>0</v>
      </c>
      <c r="AA1370" s="0" t="n">
        <f aca="false">IF(ISNUMBER($BX1370),IF($BX1370&gt;=2017,1,0),"")</f>
        <v>1</v>
      </c>
      <c r="AB1370" s="0" t="n">
        <f aca="false">IF(ISNUMBER($BX1370),IF($BX1370&gt;=2018,1,0),"")</f>
        <v>1</v>
      </c>
      <c r="AC1370" s="0" t="n">
        <f aca="false">IF(ISNUMBER($BX1370),IF($BX1370&gt;=2019,1,0),"")</f>
        <v>0</v>
      </c>
      <c r="AD1370" s="0" t="n">
        <f aca="false">IF($L1370&lt;&gt;"",IF($L1370&gt;2013,1,0),"")</f>
        <v>1</v>
      </c>
      <c r="AE1370" s="0" t="n">
        <f aca="false">IF($L1370&lt;&gt;"",1+IF($L1370&gt;2011,1,0)+IF($L1370&gt;2014,1,0),"")</f>
        <v>2</v>
      </c>
      <c r="AF1370" s="0" t="s">
        <v>761</v>
      </c>
      <c r="AG1370" s="0" t="s">
        <v>436</v>
      </c>
      <c r="AH1370" s="0" t="s">
        <v>89</v>
      </c>
      <c r="AI1370" s="0" t="s">
        <v>497</v>
      </c>
      <c r="AJ1370" s="0" t="s">
        <v>497</v>
      </c>
      <c r="AK1370" s="0" t="str">
        <f aca="false">IF(AND($CF1370&lt;&gt;"",IFERROR(INDEX(subsample_country_map!$B:$B,MATCH($CF1370,subsample_country_map!$A:$A,0)),"")&lt;&gt;""),INDEX(subsample_country_map!$B:$B,MATCH($CF1370,subsample_country_map!$A:$A,0)),INDEX(lookup!$AA:$AA,MATCH($A1370,lookup!$A:$A,0)))</f>
        <v>1_US</v>
      </c>
      <c r="AL1370" s="0" t="str">
        <f aca="false">IF(AND($CF1370&lt;&gt;"",IFERROR(INDEX(subsample_country_map!$C:$C,MATCH($CF1370,subsample_country_map!$A:$A,0)),"")&lt;&gt;""),INDEX(subsample_country_map!$C:$C,MATCH($CF1370,subsample_country_map!$A:$A,0)),INDEX(lookup!$AB:$AB,MATCH($A1370,lookup!$A:$A,0)))</f>
        <v>1_developed</v>
      </c>
      <c r="AM1370" s="0" t="str">
        <f aca="false">IF(AND($CF1370&lt;&gt;"",IFERROR(INDEX(subsample_country_map!$D:$D,MATCH($CF1370,subsample_country_map!$A:$A,0)),"")&lt;&gt;""),INDEX(subsample_country_map!$D:$D,MATCH($CF1370,subsample_country_map!$A:$A,0)),INDEX(lookup!$AC:$AC,MATCH($A1370,lookup!$A:$A,0)))</f>
        <v>1_western</v>
      </c>
      <c r="AN1370" s="0" t="str">
        <f aca="false">IF(AND($CF1370&lt;&gt;"",IFERROR(INDEX(subsample_country_map!$E:$E,MATCH($CF1370,subsample_country_map!$A:$A,0)),"")&lt;&gt;""),INDEX(subsample_country_map!$E:$E,MATCH($CF1370,subsample_country_map!$A:$A,0)),INDEX(lookup!$AD:$AD,MATCH($A1370,lookup!$A:$A,0)))</f>
        <v>1_common law</v>
      </c>
      <c r="AO1370" s="0" t="str">
        <f aca="false">INDEX(lookup!$Y:$Y,MATCH($A1370,lookup!$A:$A,0))</f>
        <v>0_published</v>
      </c>
      <c r="AP1370" s="0" t="str">
        <f aca="false">INDEX(lookup!$Z:$Z,MATCH($A1370,lookup!$A:$A,0))</f>
        <v>1_VHB high</v>
      </c>
      <c r="AQ1370" s="0" t="str">
        <f aca="false">INDEX(lookup!$W:$W,MATCH($A1370,lookup!$A:$A,0))</f>
        <v>1_fin/acc/econ</v>
      </c>
      <c r="AS1370" s="0" t="s">
        <v>91</v>
      </c>
      <c r="AT1370" s="0" t="s">
        <v>111</v>
      </c>
      <c r="AU1370" s="0" t="s">
        <v>93</v>
      </c>
      <c r="AV1370" s="0" t="s">
        <v>4968</v>
      </c>
      <c r="AW1370" s="0" t="s">
        <v>4969</v>
      </c>
      <c r="BA1370" s="0" t="n">
        <v>26802</v>
      </c>
      <c r="BB1370" s="0" t="s">
        <v>4789</v>
      </c>
      <c r="BC1370" s="0" t="s">
        <v>4790</v>
      </c>
      <c r="BD1370" s="0" t="s">
        <v>33</v>
      </c>
      <c r="BE1370" s="0" t="s">
        <v>33</v>
      </c>
      <c r="BF1370" s="0" t="s">
        <v>4801</v>
      </c>
      <c r="BI1370" s="0" t="s">
        <v>427</v>
      </c>
      <c r="BJ1370" s="0" t="s">
        <v>4926</v>
      </c>
      <c r="BK1370" s="0" t="s">
        <v>605</v>
      </c>
      <c r="BL1370" s="0" t="s">
        <v>4970</v>
      </c>
      <c r="BM1370" s="0" t="s">
        <v>4841</v>
      </c>
      <c r="BN1370" s="0" t="s">
        <v>4919</v>
      </c>
      <c r="BO1370" s="0" t="s">
        <v>769</v>
      </c>
      <c r="BP1370" s="0" t="s">
        <v>4788</v>
      </c>
      <c r="BQ1370" s="0" t="s">
        <v>127</v>
      </c>
      <c r="BT1370" s="0" t="n">
        <v>0</v>
      </c>
      <c r="BU1370" s="0" t="s">
        <v>4795</v>
      </c>
      <c r="BW1370" s="0" t="n">
        <v>2010</v>
      </c>
      <c r="BX1370" s="0" t="n">
        <v>2018</v>
      </c>
      <c r="BY1370" s="0" t="s">
        <v>912</v>
      </c>
      <c r="BZ1370" s="0" t="n">
        <v>2014</v>
      </c>
      <c r="CA1370" s="0" t="n">
        <v>0.333333333333333</v>
      </c>
      <c r="CB1370" s="0" t="n">
        <v>0</v>
      </c>
      <c r="CC1370" s="0" t="n">
        <v>1</v>
      </c>
      <c r="CD1370" s="0" t="n">
        <v>-0.00630639198068163</v>
      </c>
      <c r="CE1370" s="0" t="n">
        <v>1</v>
      </c>
    </row>
    <row r="1371" customFormat="false" ht="15" hidden="false" customHeight="false" outlineLevel="0" collapsed="false">
      <c r="A1371" s="0" t="s">
        <v>4788</v>
      </c>
      <c r="B1371" s="0" t="n">
        <v>2676</v>
      </c>
      <c r="C1371" s="0" t="n">
        <v>0.00161798011312856</v>
      </c>
      <c r="D1371" s="0" t="n">
        <v>12422</v>
      </c>
      <c r="E1371" s="0" t="n">
        <f aca="false">IF(ISNUMBER($BA1371),$BA1371,IF(AND(ISNUMBER($D1371),ISNUMBER($BW1371),ISNUMBER($BX1371)),$D1371*($BX1371-$BW1371+1),""))</f>
        <v>12422</v>
      </c>
      <c r="H1371" s="0" t="s">
        <v>118</v>
      </c>
      <c r="I1371" s="0" t="s">
        <v>344</v>
      </c>
      <c r="J1371" s="0" t="n">
        <f aca="false">IF($BW1371&lt;&gt;"",$BW1371,"")</f>
        <v>2010</v>
      </c>
      <c r="K1371" s="0" t="n">
        <f aca="false">IF($BX1371&lt;&gt;"",$BX1371,"")</f>
        <v>2018</v>
      </c>
      <c r="L1371" s="0" t="n">
        <f aca="false">IF(AND(ISNUMBER($BW1371),ISNUMBER($BX1371)),($BW1371+$BX1371)/2,"")</f>
        <v>2014</v>
      </c>
      <c r="M1371" s="0" t="n">
        <f aca="false">IF($L1371&lt;&gt;"",$L1371,"")</f>
        <v>2014</v>
      </c>
      <c r="N1371" s="0" t="n">
        <f aca="false">IF(AND(ISNUMBER($BW1371),ISNUMBER($BX1371)),MIN(1,MAX(0,($BX1371-2016+1)/($BX1371-$BW1371+1))),"")</f>
        <v>0.333333333333333</v>
      </c>
      <c r="O1371" s="0" t="n">
        <f aca="false">IF(AND(ISNUMBER($BW1371),ISNUMBER($BX1371)),MIN(1,MAX(0,($BX1371-2017+1)/($BX1371-$BW1371+1))),"")</f>
        <v>0.222222222222222</v>
      </c>
      <c r="P1371" s="0" t="n">
        <f aca="false">IF(AND(ISNUMBER($BW1371),ISNUMBER($BX1371)),MIN(1,MAX(0,($BX1371-2018+1)/($BX1371-$BW1371+1))),"")</f>
        <v>0.111111111111111</v>
      </c>
      <c r="Q1371" s="0" t="n">
        <f aca="false">IF(AND(ISNUMBER($BW1371),ISNUMBER($BX1371)),MIN(1,MAX(0,($BX1371-2019+1)/($BX1371-$BW1371+1))),"")</f>
        <v>0</v>
      </c>
      <c r="R1371" s="0" t="n">
        <f aca="false">IF(AND(ISNUMBER($BW1371),ISNUMBER($BX1371)),MIN(1,MAX(0,($BX1371-2016+1)/($BX1371-$BW1371+1))),"")</f>
        <v>0.333333333333333</v>
      </c>
      <c r="S1371" s="0" t="n">
        <f aca="false">IF($L1371&lt;&gt;"",IF($L1371&gt;=2015.5,1,0),"")</f>
        <v>0</v>
      </c>
      <c r="T1371" s="0" t="n">
        <f aca="false">IF($L1371&lt;&gt;"",IF($L1371&gt;=2016,1,0),"")</f>
        <v>0</v>
      </c>
      <c r="U1371" s="0" t="n">
        <f aca="false">IF(ISNUMBER($BX1371),IF($BX1371&gt;=2016,1,0),"")</f>
        <v>1</v>
      </c>
      <c r="V1371" s="0" t="n">
        <f aca="false">IF(ISNUMBER($BW1371),IF($BW1371&gt;=2016,1,0),"")</f>
        <v>0</v>
      </c>
      <c r="W1371" s="0" t="str">
        <f aca="false">IF(AND(ISNUMBER($BW1371),ISNUMBER($BX1371)),IF($BW1371&gt;=2016,"post-only",IF($BX1371&lt;2016,"pre-only","mixed")),"")</f>
        <v>mixed</v>
      </c>
      <c r="X1371" s="0" t="n">
        <f aca="false">IF(AND(ISNUMBER($BW1371),ISNUMBER($BX1371)),MIN(1,MAX(0,($BX1371-2017+1)/($BX1371-$BW1371+1))),"")</f>
        <v>0.222222222222222</v>
      </c>
      <c r="Y1371" s="0" t="n">
        <f aca="false">IF(AND(ISNUMBER($BW1371),ISNUMBER($BX1371)),MIN(1,MAX(0,($BX1371-2018+1)/($BX1371-$BW1371+1))),"")</f>
        <v>0.111111111111111</v>
      </c>
      <c r="Z1371" s="0" t="n">
        <f aca="false">IF(AND(ISNUMBER($BW1371),ISNUMBER($BX1371)),MIN(1,MAX(0,($BX1371-2019+1)/($BX1371-$BW1371+1))),"")</f>
        <v>0</v>
      </c>
      <c r="AA1371" s="0" t="n">
        <f aca="false">IF(ISNUMBER($BX1371),IF($BX1371&gt;=2017,1,0),"")</f>
        <v>1</v>
      </c>
      <c r="AB1371" s="0" t="n">
        <f aca="false">IF(ISNUMBER($BX1371),IF($BX1371&gt;=2018,1,0),"")</f>
        <v>1</v>
      </c>
      <c r="AC1371" s="0" t="n">
        <f aca="false">IF(ISNUMBER($BX1371),IF($BX1371&gt;=2019,1,0),"")</f>
        <v>0</v>
      </c>
      <c r="AD1371" s="0" t="n">
        <f aca="false">IF($L1371&lt;&gt;"",IF($L1371&gt;2013,1,0),"")</f>
        <v>1</v>
      </c>
      <c r="AE1371" s="0" t="n">
        <f aca="false">IF($L1371&lt;&gt;"",1+IF($L1371&gt;2011,1,0)+IF($L1371&gt;2014,1,0),"")</f>
        <v>2</v>
      </c>
      <c r="AF1371" s="0" t="s">
        <v>761</v>
      </c>
      <c r="AG1371" s="0" t="s">
        <v>436</v>
      </c>
      <c r="AH1371" s="0" t="s">
        <v>89</v>
      </c>
      <c r="AI1371" s="0" t="s">
        <v>497</v>
      </c>
      <c r="AJ1371" s="0" t="s">
        <v>497</v>
      </c>
      <c r="AK1371" s="0" t="str">
        <f aca="false">IF(AND($CF1371&lt;&gt;"",IFERROR(INDEX(subsample_country_map!$B:$B,MATCH($CF1371,subsample_country_map!$A:$A,0)),"")&lt;&gt;""),INDEX(subsample_country_map!$B:$B,MATCH($CF1371,subsample_country_map!$A:$A,0)),INDEX(lookup!$AA:$AA,MATCH($A1371,lookup!$A:$A,0)))</f>
        <v>1_US</v>
      </c>
      <c r="AL1371" s="0" t="str">
        <f aca="false">IF(AND($CF1371&lt;&gt;"",IFERROR(INDEX(subsample_country_map!$C:$C,MATCH($CF1371,subsample_country_map!$A:$A,0)),"")&lt;&gt;""),INDEX(subsample_country_map!$C:$C,MATCH($CF1371,subsample_country_map!$A:$A,0)),INDEX(lookup!$AB:$AB,MATCH($A1371,lookup!$A:$A,0)))</f>
        <v>1_developed</v>
      </c>
      <c r="AM1371" s="0" t="str">
        <f aca="false">IF(AND($CF1371&lt;&gt;"",IFERROR(INDEX(subsample_country_map!$D:$D,MATCH($CF1371,subsample_country_map!$A:$A,0)),"")&lt;&gt;""),INDEX(subsample_country_map!$D:$D,MATCH($CF1371,subsample_country_map!$A:$A,0)),INDEX(lookup!$AC:$AC,MATCH($A1371,lookup!$A:$A,0)))</f>
        <v>1_western</v>
      </c>
      <c r="AN1371" s="0" t="str">
        <f aca="false">IF(AND($CF1371&lt;&gt;"",IFERROR(INDEX(subsample_country_map!$E:$E,MATCH($CF1371,subsample_country_map!$A:$A,0)),"")&lt;&gt;""),INDEX(subsample_country_map!$E:$E,MATCH($CF1371,subsample_country_map!$A:$A,0)),INDEX(lookup!$AD:$AD,MATCH($A1371,lookup!$A:$A,0)))</f>
        <v>1_common law</v>
      </c>
      <c r="AO1371" s="0" t="str">
        <f aca="false">INDEX(lookup!$Y:$Y,MATCH($A1371,lookup!$A:$A,0))</f>
        <v>0_published</v>
      </c>
      <c r="AP1371" s="0" t="str">
        <f aca="false">INDEX(lookup!$Z:$Z,MATCH($A1371,lookup!$A:$A,0))</f>
        <v>1_VHB high</v>
      </c>
      <c r="AQ1371" s="0" t="str">
        <f aca="false">INDEX(lookup!$W:$W,MATCH($A1371,lookup!$A:$A,0))</f>
        <v>1_fin/acc/econ</v>
      </c>
      <c r="AS1371" s="0" t="s">
        <v>91</v>
      </c>
      <c r="AT1371" s="0" t="s">
        <v>111</v>
      </c>
      <c r="AU1371" s="0" t="s">
        <v>93</v>
      </c>
      <c r="AV1371" s="0" t="s">
        <v>4971</v>
      </c>
      <c r="AW1371" s="0" t="s">
        <v>4972</v>
      </c>
      <c r="BA1371" s="0" t="n">
        <v>12422</v>
      </c>
      <c r="BB1371" s="0" t="s">
        <v>4789</v>
      </c>
      <c r="BC1371" s="0" t="s">
        <v>4790</v>
      </c>
      <c r="BD1371" s="0" t="s">
        <v>33</v>
      </c>
      <c r="BE1371" s="0" t="s">
        <v>33</v>
      </c>
      <c r="BF1371" s="0" t="s">
        <v>4805</v>
      </c>
      <c r="BI1371" s="0" t="s">
        <v>427</v>
      </c>
      <c r="BJ1371" s="0" t="s">
        <v>4930</v>
      </c>
      <c r="BK1371" s="0" t="s">
        <v>605</v>
      </c>
      <c r="BL1371" s="0" t="s">
        <v>4973</v>
      </c>
      <c r="BM1371" s="0" t="s">
        <v>4837</v>
      </c>
      <c r="BN1371" s="0" t="s">
        <v>4919</v>
      </c>
      <c r="BO1371" s="0" t="s">
        <v>769</v>
      </c>
      <c r="BP1371" s="0" t="s">
        <v>4788</v>
      </c>
      <c r="BQ1371" s="0" t="s">
        <v>127</v>
      </c>
      <c r="BT1371" s="0" t="n">
        <v>0</v>
      </c>
      <c r="BU1371" s="0" t="s">
        <v>4795</v>
      </c>
      <c r="BW1371" s="0" t="n">
        <v>2010</v>
      </c>
      <c r="BX1371" s="0" t="n">
        <v>2018</v>
      </c>
      <c r="BY1371" s="0" t="s">
        <v>912</v>
      </c>
      <c r="BZ1371" s="0" t="n">
        <v>2014</v>
      </c>
      <c r="CA1371" s="0" t="n">
        <v>0.333333333333333</v>
      </c>
      <c r="CB1371" s="0" t="n">
        <v>0</v>
      </c>
      <c r="CC1371" s="0" t="n">
        <v>1</v>
      </c>
      <c r="CD1371" s="0" t="n">
        <v>0.0016179815250124</v>
      </c>
      <c r="CE1371" s="0" t="n">
        <v>1</v>
      </c>
    </row>
    <row r="1372" customFormat="false" ht="15" hidden="false" customHeight="false" outlineLevel="0" collapsed="false">
      <c r="A1372" s="0" t="s">
        <v>4788</v>
      </c>
      <c r="B1372" s="0" t="n">
        <v>2677</v>
      </c>
      <c r="C1372" s="0" t="n">
        <v>0.010779948330208</v>
      </c>
      <c r="D1372" s="0" t="n">
        <v>12422</v>
      </c>
      <c r="E1372" s="0" t="n">
        <f aca="false">IF(ISNUMBER($BA1372),$BA1372,IF(AND(ISNUMBER($D1372),ISNUMBER($BW1372),ISNUMBER($BX1372)),$D1372*($BX1372-$BW1372+1),""))</f>
        <v>12422</v>
      </c>
      <c r="H1372" s="0" t="s">
        <v>118</v>
      </c>
      <c r="I1372" s="0" t="s">
        <v>344</v>
      </c>
      <c r="J1372" s="0" t="n">
        <f aca="false">IF($BW1372&lt;&gt;"",$BW1372,"")</f>
        <v>2010</v>
      </c>
      <c r="K1372" s="0" t="n">
        <f aca="false">IF($BX1372&lt;&gt;"",$BX1372,"")</f>
        <v>2018</v>
      </c>
      <c r="L1372" s="0" t="n">
        <f aca="false">IF(AND(ISNUMBER($BW1372),ISNUMBER($BX1372)),($BW1372+$BX1372)/2,"")</f>
        <v>2014</v>
      </c>
      <c r="M1372" s="0" t="n">
        <f aca="false">IF($L1372&lt;&gt;"",$L1372,"")</f>
        <v>2014</v>
      </c>
      <c r="N1372" s="0" t="n">
        <f aca="false">IF(AND(ISNUMBER($BW1372),ISNUMBER($BX1372)),MIN(1,MAX(0,($BX1372-2016+1)/($BX1372-$BW1372+1))),"")</f>
        <v>0.333333333333333</v>
      </c>
      <c r="O1372" s="0" t="n">
        <f aca="false">IF(AND(ISNUMBER($BW1372),ISNUMBER($BX1372)),MIN(1,MAX(0,($BX1372-2017+1)/($BX1372-$BW1372+1))),"")</f>
        <v>0.222222222222222</v>
      </c>
      <c r="P1372" s="0" t="n">
        <f aca="false">IF(AND(ISNUMBER($BW1372),ISNUMBER($BX1372)),MIN(1,MAX(0,($BX1372-2018+1)/($BX1372-$BW1372+1))),"")</f>
        <v>0.111111111111111</v>
      </c>
      <c r="Q1372" s="0" t="n">
        <f aca="false">IF(AND(ISNUMBER($BW1372),ISNUMBER($BX1372)),MIN(1,MAX(0,($BX1372-2019+1)/($BX1372-$BW1372+1))),"")</f>
        <v>0</v>
      </c>
      <c r="R1372" s="0" t="n">
        <f aca="false">IF(AND(ISNUMBER($BW1372),ISNUMBER($BX1372)),MIN(1,MAX(0,($BX1372-2016+1)/($BX1372-$BW1372+1))),"")</f>
        <v>0.333333333333333</v>
      </c>
      <c r="S1372" s="0" t="n">
        <f aca="false">IF($L1372&lt;&gt;"",IF($L1372&gt;=2015.5,1,0),"")</f>
        <v>0</v>
      </c>
      <c r="T1372" s="0" t="n">
        <f aca="false">IF($L1372&lt;&gt;"",IF($L1372&gt;=2016,1,0),"")</f>
        <v>0</v>
      </c>
      <c r="U1372" s="0" t="n">
        <f aca="false">IF(ISNUMBER($BX1372),IF($BX1372&gt;=2016,1,0),"")</f>
        <v>1</v>
      </c>
      <c r="V1372" s="0" t="n">
        <f aca="false">IF(ISNUMBER($BW1372),IF($BW1372&gt;=2016,1,0),"")</f>
        <v>0</v>
      </c>
      <c r="W1372" s="0" t="str">
        <f aca="false">IF(AND(ISNUMBER($BW1372),ISNUMBER($BX1372)),IF($BW1372&gt;=2016,"post-only",IF($BX1372&lt;2016,"pre-only","mixed")),"")</f>
        <v>mixed</v>
      </c>
      <c r="X1372" s="0" t="n">
        <f aca="false">IF(AND(ISNUMBER($BW1372),ISNUMBER($BX1372)),MIN(1,MAX(0,($BX1372-2017+1)/($BX1372-$BW1372+1))),"")</f>
        <v>0.222222222222222</v>
      </c>
      <c r="Y1372" s="0" t="n">
        <f aca="false">IF(AND(ISNUMBER($BW1372),ISNUMBER($BX1372)),MIN(1,MAX(0,($BX1372-2018+1)/($BX1372-$BW1372+1))),"")</f>
        <v>0.111111111111111</v>
      </c>
      <c r="Z1372" s="0" t="n">
        <f aca="false">IF(AND(ISNUMBER($BW1372),ISNUMBER($BX1372)),MIN(1,MAX(0,($BX1372-2019+1)/($BX1372-$BW1372+1))),"")</f>
        <v>0</v>
      </c>
      <c r="AA1372" s="0" t="n">
        <f aca="false">IF(ISNUMBER($BX1372),IF($BX1372&gt;=2017,1,0),"")</f>
        <v>1</v>
      </c>
      <c r="AB1372" s="0" t="n">
        <f aca="false">IF(ISNUMBER($BX1372),IF($BX1372&gt;=2018,1,0),"")</f>
        <v>1</v>
      </c>
      <c r="AC1372" s="0" t="n">
        <f aca="false">IF(ISNUMBER($BX1372),IF($BX1372&gt;=2019,1,0),"")</f>
        <v>0</v>
      </c>
      <c r="AD1372" s="0" t="n">
        <f aca="false">IF($L1372&lt;&gt;"",IF($L1372&gt;2013,1,0),"")</f>
        <v>1</v>
      </c>
      <c r="AE1372" s="0" t="n">
        <f aca="false">IF($L1372&lt;&gt;"",1+IF($L1372&gt;2011,1,0)+IF($L1372&gt;2014,1,0),"")</f>
        <v>2</v>
      </c>
      <c r="AF1372" s="0" t="s">
        <v>761</v>
      </c>
      <c r="AG1372" s="0" t="s">
        <v>436</v>
      </c>
      <c r="AH1372" s="0" t="s">
        <v>89</v>
      </c>
      <c r="AI1372" s="0" t="s">
        <v>497</v>
      </c>
      <c r="AJ1372" s="0" t="s">
        <v>497</v>
      </c>
      <c r="AK1372" s="0" t="str">
        <f aca="false">IF(AND($CF1372&lt;&gt;"",IFERROR(INDEX(subsample_country_map!$B:$B,MATCH($CF1372,subsample_country_map!$A:$A,0)),"")&lt;&gt;""),INDEX(subsample_country_map!$B:$B,MATCH($CF1372,subsample_country_map!$A:$A,0)),INDEX(lookup!$AA:$AA,MATCH($A1372,lookup!$A:$A,0)))</f>
        <v>1_US</v>
      </c>
      <c r="AL1372" s="0" t="str">
        <f aca="false">IF(AND($CF1372&lt;&gt;"",IFERROR(INDEX(subsample_country_map!$C:$C,MATCH($CF1372,subsample_country_map!$A:$A,0)),"")&lt;&gt;""),INDEX(subsample_country_map!$C:$C,MATCH($CF1372,subsample_country_map!$A:$A,0)),INDEX(lookup!$AB:$AB,MATCH($A1372,lookup!$A:$A,0)))</f>
        <v>1_developed</v>
      </c>
      <c r="AM1372" s="0" t="str">
        <f aca="false">IF(AND($CF1372&lt;&gt;"",IFERROR(INDEX(subsample_country_map!$D:$D,MATCH($CF1372,subsample_country_map!$A:$A,0)),"")&lt;&gt;""),INDEX(subsample_country_map!$D:$D,MATCH($CF1372,subsample_country_map!$A:$A,0)),INDEX(lookup!$AC:$AC,MATCH($A1372,lookup!$A:$A,0)))</f>
        <v>1_western</v>
      </c>
      <c r="AN1372" s="0" t="str">
        <f aca="false">IF(AND($CF1372&lt;&gt;"",IFERROR(INDEX(subsample_country_map!$E:$E,MATCH($CF1372,subsample_country_map!$A:$A,0)),"")&lt;&gt;""),INDEX(subsample_country_map!$E:$E,MATCH($CF1372,subsample_country_map!$A:$A,0)),INDEX(lookup!$AD:$AD,MATCH($A1372,lookup!$A:$A,0)))</f>
        <v>1_common law</v>
      </c>
      <c r="AO1372" s="0" t="str">
        <f aca="false">INDEX(lookup!$Y:$Y,MATCH($A1372,lookup!$A:$A,0))</f>
        <v>0_published</v>
      </c>
      <c r="AP1372" s="0" t="str">
        <f aca="false">INDEX(lookup!$Z:$Z,MATCH($A1372,lookup!$A:$A,0))</f>
        <v>1_VHB high</v>
      </c>
      <c r="AQ1372" s="0" t="str">
        <f aca="false">INDEX(lookup!$W:$W,MATCH($A1372,lookup!$A:$A,0))</f>
        <v>1_fin/acc/econ</v>
      </c>
      <c r="AS1372" s="0" t="s">
        <v>91</v>
      </c>
      <c r="AT1372" s="0" t="s">
        <v>111</v>
      </c>
      <c r="AU1372" s="0" t="s">
        <v>93</v>
      </c>
      <c r="AV1372" s="0" t="s">
        <v>4974</v>
      </c>
      <c r="AW1372" s="0" t="s">
        <v>4975</v>
      </c>
      <c r="BA1372" s="0" t="n">
        <v>12422</v>
      </c>
      <c r="BB1372" s="0" t="s">
        <v>4789</v>
      </c>
      <c r="BC1372" s="0" t="s">
        <v>4790</v>
      </c>
      <c r="BD1372" s="0" t="s">
        <v>33</v>
      </c>
      <c r="BE1372" s="0" t="s">
        <v>33</v>
      </c>
      <c r="BF1372" s="0" t="s">
        <v>4805</v>
      </c>
      <c r="BI1372" s="0" t="s">
        <v>427</v>
      </c>
      <c r="BJ1372" s="0" t="s">
        <v>4930</v>
      </c>
      <c r="BK1372" s="0" t="s">
        <v>605</v>
      </c>
      <c r="BL1372" s="0" t="s">
        <v>4976</v>
      </c>
      <c r="BM1372" s="0" t="s">
        <v>4841</v>
      </c>
      <c r="BN1372" s="0" t="s">
        <v>4919</v>
      </c>
      <c r="BO1372" s="0" t="s">
        <v>769</v>
      </c>
      <c r="BP1372" s="0" t="s">
        <v>4788</v>
      </c>
      <c r="BQ1372" s="0" t="s">
        <v>127</v>
      </c>
      <c r="BT1372" s="0" t="n">
        <v>0</v>
      </c>
      <c r="BU1372" s="0" t="s">
        <v>4795</v>
      </c>
      <c r="BW1372" s="0" t="n">
        <v>2010</v>
      </c>
      <c r="BX1372" s="0" t="n">
        <v>2018</v>
      </c>
      <c r="BY1372" s="0" t="s">
        <v>912</v>
      </c>
      <c r="BZ1372" s="0" t="n">
        <v>2014</v>
      </c>
      <c r="CA1372" s="0" t="n">
        <v>0.333333333333333</v>
      </c>
      <c r="CB1372" s="0" t="n">
        <v>0</v>
      </c>
      <c r="CC1372" s="0" t="n">
        <v>1</v>
      </c>
      <c r="CD1372" s="0" t="n">
        <v>0.0107803659288381</v>
      </c>
      <c r="CE1372" s="0" t="n">
        <v>1</v>
      </c>
    </row>
    <row r="1373" customFormat="false" ht="15" hidden="false" customHeight="false" outlineLevel="0" collapsed="false">
      <c r="A1373" s="0" t="s">
        <v>4977</v>
      </c>
      <c r="B1373" s="0" t="n">
        <v>2678</v>
      </c>
      <c r="C1373" s="0" t="n">
        <v>-0.105777356396028</v>
      </c>
      <c r="D1373" s="0" t="n">
        <v>2117</v>
      </c>
      <c r="E1373" s="0" t="n">
        <f aca="false">IF(ISNUMBER($BA1373),$BA1373,IF(AND(ISNUMBER($D1373),ISNUMBER($BW1373),ISNUMBER($BX1373)),$D1373*($BX1373-$BW1373+1),""))</f>
        <v>2117</v>
      </c>
      <c r="H1373" s="0" t="s">
        <v>118</v>
      </c>
      <c r="I1373" s="0" t="s">
        <v>344</v>
      </c>
      <c r="J1373" s="0" t="n">
        <f aca="false">IF($BW1373&lt;&gt;"",$BW1373,"")</f>
        <v>2014</v>
      </c>
      <c r="K1373" s="0" t="n">
        <f aca="false">IF($BX1373&lt;&gt;"",$BX1373,"")</f>
        <v>2017</v>
      </c>
      <c r="L1373" s="0" t="n">
        <f aca="false">IF(AND(ISNUMBER($BW1373),ISNUMBER($BX1373)),($BW1373+$BX1373)/2,"")</f>
        <v>2015.5</v>
      </c>
      <c r="M1373" s="0" t="n">
        <f aca="false">IF($L1373&lt;&gt;"",$L1373,"")</f>
        <v>2015.5</v>
      </c>
      <c r="N1373" s="0" t="n">
        <f aca="false">IF(AND(ISNUMBER($BW1373),ISNUMBER($BX1373)),MIN(1,MAX(0,($BX1373-2016+1)/($BX1373-$BW1373+1))),"")</f>
        <v>0.5</v>
      </c>
      <c r="O1373" s="0" t="n">
        <f aca="false">IF(AND(ISNUMBER($BW1373),ISNUMBER($BX1373)),MIN(1,MAX(0,($BX1373-2017+1)/($BX1373-$BW1373+1))),"")</f>
        <v>0.25</v>
      </c>
      <c r="P1373" s="0" t="n">
        <f aca="false">IF(AND(ISNUMBER($BW1373),ISNUMBER($BX1373)),MIN(1,MAX(0,($BX1373-2018+1)/($BX1373-$BW1373+1))),"")</f>
        <v>0</v>
      </c>
      <c r="Q1373" s="0" t="n">
        <f aca="false">IF(AND(ISNUMBER($BW1373),ISNUMBER($BX1373)),MIN(1,MAX(0,($BX1373-2019+1)/($BX1373-$BW1373+1))),"")</f>
        <v>0</v>
      </c>
      <c r="R1373" s="0" t="n">
        <f aca="false">IF(AND(ISNUMBER($BW1373),ISNUMBER($BX1373)),MIN(1,MAX(0,($BX1373-2016+1)/($BX1373-$BW1373+1))),"")</f>
        <v>0.5</v>
      </c>
      <c r="S1373" s="0" t="n">
        <f aca="false">IF($L1373&lt;&gt;"",IF($L1373&gt;=2015.5,1,0),"")</f>
        <v>1</v>
      </c>
      <c r="T1373" s="0" t="n">
        <f aca="false">IF($L1373&lt;&gt;"",IF($L1373&gt;=2016,1,0),"")</f>
        <v>0</v>
      </c>
      <c r="U1373" s="0" t="n">
        <f aca="false">IF(ISNUMBER($BX1373),IF($BX1373&gt;=2016,1,0),"")</f>
        <v>1</v>
      </c>
      <c r="V1373" s="0" t="n">
        <f aca="false">IF(ISNUMBER($BW1373),IF($BW1373&gt;=2016,1,0),"")</f>
        <v>0</v>
      </c>
      <c r="W1373" s="0" t="str">
        <f aca="false">IF(AND(ISNUMBER($BW1373),ISNUMBER($BX1373)),IF($BW1373&gt;=2016,"post-only",IF($BX1373&lt;2016,"pre-only","mixed")),"")</f>
        <v>mixed</v>
      </c>
      <c r="X1373" s="0" t="n">
        <f aca="false">IF(AND(ISNUMBER($BW1373),ISNUMBER($BX1373)),MIN(1,MAX(0,($BX1373-2017+1)/($BX1373-$BW1373+1))),"")</f>
        <v>0.25</v>
      </c>
      <c r="Y1373" s="0" t="n">
        <f aca="false">IF(AND(ISNUMBER($BW1373),ISNUMBER($BX1373)),MIN(1,MAX(0,($BX1373-2018+1)/($BX1373-$BW1373+1))),"")</f>
        <v>0</v>
      </c>
      <c r="Z1373" s="0" t="n">
        <f aca="false">IF(AND(ISNUMBER($BW1373),ISNUMBER($BX1373)),MIN(1,MAX(0,($BX1373-2019+1)/($BX1373-$BW1373+1))),"")</f>
        <v>0</v>
      </c>
      <c r="AA1373" s="0" t="n">
        <f aca="false">IF(ISNUMBER($BX1373),IF($BX1373&gt;=2017,1,0),"")</f>
        <v>1</v>
      </c>
      <c r="AB1373" s="0" t="n">
        <f aca="false">IF(ISNUMBER($BX1373),IF($BX1373&gt;=2018,1,0),"")</f>
        <v>0</v>
      </c>
      <c r="AC1373" s="0" t="n">
        <f aca="false">IF(ISNUMBER($BX1373),IF($BX1373&gt;=2019,1,0),"")</f>
        <v>0</v>
      </c>
      <c r="AD1373" s="0" t="n">
        <f aca="false">IF($L1373&lt;&gt;"",IF($L1373&gt;2013,1,0),"")</f>
        <v>1</v>
      </c>
      <c r="AE1373" s="0" t="n">
        <f aca="false">IF($L1373&lt;&gt;"",1+IF($L1373&gt;2011,1,0)+IF($L1373&gt;2014,1,0),"")</f>
        <v>3</v>
      </c>
      <c r="AF1373" s="0" t="s">
        <v>87</v>
      </c>
      <c r="AG1373" s="0" t="s">
        <v>88</v>
      </c>
      <c r="AH1373" s="0" t="s">
        <v>89</v>
      </c>
      <c r="AI1373" s="0" t="s">
        <v>497</v>
      </c>
      <c r="AJ1373" s="0" t="s">
        <v>497</v>
      </c>
      <c r="AK1373" s="0" t="str">
        <f aca="false">IF(AND($CF1373&lt;&gt;"",IFERROR(INDEX(subsample_country_map!$B:$B,MATCH($CF1373,subsample_country_map!$A:$A,0)),"")&lt;&gt;""),INDEX(subsample_country_map!$B:$B,MATCH($CF1373,subsample_country_map!$A:$A,0)),INDEX(lookup!$AA:$AA,MATCH($A1373,lookup!$A:$A,0)))</f>
        <v>2_Europe</v>
      </c>
      <c r="AL1373" s="0" t="str">
        <f aca="false">IF(AND($CF1373&lt;&gt;"",IFERROR(INDEX(subsample_country_map!$C:$C,MATCH($CF1373,subsample_country_map!$A:$A,0)),"")&lt;&gt;""),INDEX(subsample_country_map!$C:$C,MATCH($CF1373,subsample_country_map!$A:$A,0)),INDEX(lookup!$AB:$AB,MATCH($A1373,lookup!$A:$A,0)))</f>
        <v>99_NCE</v>
      </c>
      <c r="AM1373" s="0" t="str">
        <f aca="false">IF(AND($CF1373&lt;&gt;"",IFERROR(INDEX(subsample_country_map!$D:$D,MATCH($CF1373,subsample_country_map!$A:$A,0)),"")&lt;&gt;""),INDEX(subsample_country_map!$D:$D,MATCH($CF1373,subsample_country_map!$A:$A,0)),INDEX(lookup!$AC:$AC,MATCH($A1373,lookup!$A:$A,0)))</f>
        <v>99_NCE</v>
      </c>
      <c r="AN1373" s="0" t="str">
        <f aca="false">IF(AND($CF1373&lt;&gt;"",IFERROR(INDEX(subsample_country_map!$E:$E,MATCH($CF1373,subsample_country_map!$A:$A,0)),"")&lt;&gt;""),INDEX(subsample_country_map!$E:$E,MATCH($CF1373,subsample_country_map!$A:$A,0)),INDEX(lookup!$AD:$AD,MATCH($A1373,lookup!$A:$A,0)))</f>
        <v>1_common law</v>
      </c>
      <c r="AO1373" s="0" t="str">
        <f aca="false">INDEX(lookup!$Y:$Y,MATCH($A1373,lookup!$A:$A,0))</f>
        <v>0_published</v>
      </c>
      <c r="AP1373" s="0" t="str">
        <f aca="false">INDEX(lookup!$Z:$Z,MATCH($A1373,lookup!$A:$A,0))</f>
        <v>1_VHB high</v>
      </c>
      <c r="AQ1373" s="0" t="str">
        <f aca="false">INDEX(lookup!$W:$W,MATCH($A1373,lookup!$A:$A,0))</f>
        <v>3_mgmt</v>
      </c>
      <c r="AS1373" s="0" t="s">
        <v>91</v>
      </c>
      <c r="AT1373" s="0" t="s">
        <v>111</v>
      </c>
      <c r="AU1373" s="0" t="s">
        <v>93</v>
      </c>
      <c r="AV1373" s="0" t="s">
        <v>4978</v>
      </c>
      <c r="AW1373" s="0" t="s">
        <v>4979</v>
      </c>
      <c r="BA1373" s="0" t="n">
        <v>2117</v>
      </c>
      <c r="BB1373" s="0" t="s">
        <v>347</v>
      </c>
      <c r="BC1373" s="0" t="s">
        <v>122</v>
      </c>
      <c r="BD1373" s="0" t="s">
        <v>123</v>
      </c>
      <c r="BE1373" s="0" t="s">
        <v>98</v>
      </c>
      <c r="BI1373" s="0" t="s">
        <v>124</v>
      </c>
      <c r="BJ1373" s="0" t="s">
        <v>490</v>
      </c>
      <c r="BK1373" s="0" t="s">
        <v>4980</v>
      </c>
      <c r="BL1373" s="0" t="s">
        <v>4981</v>
      </c>
      <c r="BM1373" s="0" t="s">
        <v>4982</v>
      </c>
      <c r="BN1373" s="0" t="s">
        <v>4983</v>
      </c>
      <c r="BO1373" s="0" t="s">
        <v>769</v>
      </c>
      <c r="BP1373" s="0" t="s">
        <v>4977</v>
      </c>
      <c r="BQ1373" s="0" t="s">
        <v>127</v>
      </c>
      <c r="BT1373" s="0" t="n">
        <v>0</v>
      </c>
      <c r="BU1373" s="0" t="s">
        <v>4984</v>
      </c>
      <c r="BW1373" s="0" t="n">
        <v>2014</v>
      </c>
      <c r="BX1373" s="0" t="n">
        <v>2017</v>
      </c>
      <c r="BY1373" s="0" t="s">
        <v>2967</v>
      </c>
      <c r="BZ1373" s="0" t="n">
        <v>2015.5</v>
      </c>
      <c r="CA1373" s="0" t="n">
        <v>0.5</v>
      </c>
      <c r="CB1373" s="0" t="n">
        <v>1</v>
      </c>
      <c r="CC1373" s="0" t="n">
        <v>1</v>
      </c>
      <c r="CD1373" s="0" t="n">
        <v>-0.106174535169825</v>
      </c>
      <c r="CE1373" s="0" t="n">
        <v>1</v>
      </c>
    </row>
    <row r="1374" customFormat="false" ht="15" hidden="false" customHeight="false" outlineLevel="0" collapsed="false">
      <c r="A1374" s="0" t="s">
        <v>4977</v>
      </c>
      <c r="B1374" s="0" t="n">
        <v>2679</v>
      </c>
      <c r="C1374" s="0" t="n">
        <v>-0.258</v>
      </c>
      <c r="D1374" s="0" t="n">
        <v>2117</v>
      </c>
      <c r="E1374" s="0" t="n">
        <f aca="false">IF(ISNUMBER($BA1374),$BA1374,IF(AND(ISNUMBER($D1374),ISNUMBER($BW1374),ISNUMBER($BX1374)),$D1374*($BX1374-$BW1374+1),""))</f>
        <v>8468</v>
      </c>
      <c r="H1374" s="0" t="s">
        <v>85</v>
      </c>
      <c r="I1374" s="0" t="s">
        <v>86</v>
      </c>
      <c r="J1374" s="0" t="n">
        <f aca="false">IF($BW1374&lt;&gt;"",$BW1374,"")</f>
        <v>2014</v>
      </c>
      <c r="K1374" s="0" t="n">
        <f aca="false">IF($BX1374&lt;&gt;"",$BX1374,"")</f>
        <v>2017</v>
      </c>
      <c r="L1374" s="0" t="n">
        <f aca="false">IF(AND(ISNUMBER($BW1374),ISNUMBER($BX1374)),($BW1374+$BX1374)/2,"")</f>
        <v>2015.5</v>
      </c>
      <c r="M1374" s="0" t="n">
        <f aca="false">IF($L1374&lt;&gt;"",$L1374,"")</f>
        <v>2015.5</v>
      </c>
      <c r="N1374" s="0" t="n">
        <f aca="false">IF(AND(ISNUMBER($BW1374),ISNUMBER($BX1374)),MIN(1,MAX(0,($BX1374-2016+1)/($BX1374-$BW1374+1))),"")</f>
        <v>0.5</v>
      </c>
      <c r="O1374" s="0" t="n">
        <f aca="false">IF(AND(ISNUMBER($BW1374),ISNUMBER($BX1374)),MIN(1,MAX(0,($BX1374-2017+1)/($BX1374-$BW1374+1))),"")</f>
        <v>0.25</v>
      </c>
      <c r="P1374" s="0" t="n">
        <f aca="false">IF(AND(ISNUMBER($BW1374),ISNUMBER($BX1374)),MIN(1,MAX(0,($BX1374-2018+1)/($BX1374-$BW1374+1))),"")</f>
        <v>0</v>
      </c>
      <c r="Q1374" s="0" t="n">
        <f aca="false">IF(AND(ISNUMBER($BW1374),ISNUMBER($BX1374)),MIN(1,MAX(0,($BX1374-2019+1)/($BX1374-$BW1374+1))),"")</f>
        <v>0</v>
      </c>
      <c r="R1374" s="0" t="n">
        <f aca="false">IF(AND(ISNUMBER($BW1374),ISNUMBER($BX1374)),MIN(1,MAX(0,($BX1374-2016+1)/($BX1374-$BW1374+1))),"")</f>
        <v>0.5</v>
      </c>
      <c r="S1374" s="0" t="n">
        <f aca="false">IF($L1374&lt;&gt;"",IF($L1374&gt;=2015.5,1,0),"")</f>
        <v>1</v>
      </c>
      <c r="T1374" s="0" t="n">
        <f aca="false">IF($L1374&lt;&gt;"",IF($L1374&gt;=2016,1,0),"")</f>
        <v>0</v>
      </c>
      <c r="U1374" s="0" t="n">
        <f aca="false">IF(ISNUMBER($BX1374),IF($BX1374&gt;=2016,1,0),"")</f>
        <v>1</v>
      </c>
      <c r="V1374" s="0" t="n">
        <f aca="false">IF(ISNUMBER($BW1374),IF($BW1374&gt;=2016,1,0),"")</f>
        <v>0</v>
      </c>
      <c r="W1374" s="0" t="str">
        <f aca="false">IF(AND(ISNUMBER($BW1374),ISNUMBER($BX1374)),IF($BW1374&gt;=2016,"post-only",IF($BX1374&lt;2016,"pre-only","mixed")),"")</f>
        <v>mixed</v>
      </c>
      <c r="X1374" s="0" t="n">
        <f aca="false">IF(AND(ISNUMBER($BW1374),ISNUMBER($BX1374)),MIN(1,MAX(0,($BX1374-2017+1)/($BX1374-$BW1374+1))),"")</f>
        <v>0.25</v>
      </c>
      <c r="Y1374" s="0" t="n">
        <f aca="false">IF(AND(ISNUMBER($BW1374),ISNUMBER($BX1374)),MIN(1,MAX(0,($BX1374-2018+1)/($BX1374-$BW1374+1))),"")</f>
        <v>0</v>
      </c>
      <c r="Z1374" s="0" t="n">
        <f aca="false">IF(AND(ISNUMBER($BW1374),ISNUMBER($BX1374)),MIN(1,MAX(0,($BX1374-2019+1)/($BX1374-$BW1374+1))),"")</f>
        <v>0</v>
      </c>
      <c r="AA1374" s="0" t="n">
        <f aca="false">IF(ISNUMBER($BX1374),IF($BX1374&gt;=2017,1,0),"")</f>
        <v>1</v>
      </c>
      <c r="AB1374" s="0" t="n">
        <f aca="false">IF(ISNUMBER($BX1374),IF($BX1374&gt;=2018,1,0),"")</f>
        <v>0</v>
      </c>
      <c r="AC1374" s="0" t="n">
        <f aca="false">IF(ISNUMBER($BX1374),IF($BX1374&gt;=2019,1,0),"")</f>
        <v>0</v>
      </c>
      <c r="AD1374" s="0" t="n">
        <f aca="false">IF($L1374&lt;&gt;"",IF($L1374&gt;2013,1,0),"")</f>
        <v>1</v>
      </c>
      <c r="AE1374" s="0" t="n">
        <f aca="false">IF($L1374&lt;&gt;"",1+IF($L1374&gt;2011,1,0)+IF($L1374&gt;2014,1,0),"")</f>
        <v>3</v>
      </c>
      <c r="AF1374" s="0" t="s">
        <v>87</v>
      </c>
      <c r="AG1374" s="0" t="s">
        <v>88</v>
      </c>
      <c r="AH1374" s="0" t="s">
        <v>89</v>
      </c>
      <c r="AI1374" s="0" t="s">
        <v>497</v>
      </c>
      <c r="AJ1374" s="0" t="s">
        <v>497</v>
      </c>
      <c r="AK1374" s="0" t="str">
        <f aca="false">IF(AND($CF1374&lt;&gt;"",IFERROR(INDEX(subsample_country_map!$B:$B,MATCH($CF1374,subsample_country_map!$A:$A,0)),"")&lt;&gt;""),INDEX(subsample_country_map!$B:$B,MATCH($CF1374,subsample_country_map!$A:$A,0)),INDEX(lookup!$AA:$AA,MATCH($A1374,lookup!$A:$A,0)))</f>
        <v>2_Europe</v>
      </c>
      <c r="AL1374" s="0" t="str">
        <f aca="false">IF(AND($CF1374&lt;&gt;"",IFERROR(INDEX(subsample_country_map!$C:$C,MATCH($CF1374,subsample_country_map!$A:$A,0)),"")&lt;&gt;""),INDEX(subsample_country_map!$C:$C,MATCH($CF1374,subsample_country_map!$A:$A,0)),INDEX(lookup!$AB:$AB,MATCH($A1374,lookup!$A:$A,0)))</f>
        <v>99_NCE</v>
      </c>
      <c r="AM1374" s="0" t="str">
        <f aca="false">IF(AND($CF1374&lt;&gt;"",IFERROR(INDEX(subsample_country_map!$D:$D,MATCH($CF1374,subsample_country_map!$A:$A,0)),"")&lt;&gt;""),INDEX(subsample_country_map!$D:$D,MATCH($CF1374,subsample_country_map!$A:$A,0)),INDEX(lookup!$AC:$AC,MATCH($A1374,lookup!$A:$A,0)))</f>
        <v>99_NCE</v>
      </c>
      <c r="AN1374" s="0" t="str">
        <f aca="false">IF(AND($CF1374&lt;&gt;"",IFERROR(INDEX(subsample_country_map!$E:$E,MATCH($CF1374,subsample_country_map!$A:$A,0)),"")&lt;&gt;""),INDEX(subsample_country_map!$E:$E,MATCH($CF1374,subsample_country_map!$A:$A,0)),INDEX(lookup!$AD:$AD,MATCH($A1374,lookup!$A:$A,0)))</f>
        <v>1_common law</v>
      </c>
      <c r="AO1374" s="0" t="str">
        <f aca="false">INDEX(lookup!$Y:$Y,MATCH($A1374,lookup!$A:$A,0))</f>
        <v>0_published</v>
      </c>
      <c r="AP1374" s="0" t="str">
        <f aca="false">INDEX(lookup!$Z:$Z,MATCH($A1374,lookup!$A:$A,0))</f>
        <v>1_VHB high</v>
      </c>
      <c r="AQ1374" s="0" t="str">
        <f aca="false">INDEX(lookup!$W:$W,MATCH($A1374,lookup!$A:$A,0))</f>
        <v>3_mgmt</v>
      </c>
      <c r="AS1374" s="0" t="s">
        <v>91</v>
      </c>
      <c r="AT1374" s="0" t="s">
        <v>111</v>
      </c>
      <c r="AU1374" s="0" t="s">
        <v>93</v>
      </c>
      <c r="AZ1374" s="0" t="s">
        <v>4985</v>
      </c>
      <c r="BA1374" s="0" t="s">
        <v>95</v>
      </c>
      <c r="BB1374" s="0" t="s">
        <v>347</v>
      </c>
      <c r="BC1374" s="0" t="s">
        <v>97</v>
      </c>
      <c r="BD1374" s="0" t="s">
        <v>97</v>
      </c>
      <c r="BE1374" s="0" t="s">
        <v>98</v>
      </c>
      <c r="BI1374" s="0" t="s">
        <v>99</v>
      </c>
      <c r="BJ1374" s="0" t="s">
        <v>4986</v>
      </c>
      <c r="BK1374" s="0" t="s">
        <v>4987</v>
      </c>
      <c r="BL1374" s="0" t="s">
        <v>4988</v>
      </c>
      <c r="BM1374" s="0" t="s">
        <v>4982</v>
      </c>
      <c r="BN1374" s="0" t="s">
        <v>4989</v>
      </c>
      <c r="BO1374" s="0" t="s">
        <v>769</v>
      </c>
      <c r="BP1374" s="0" t="s">
        <v>4977</v>
      </c>
      <c r="BQ1374" s="0" t="s">
        <v>85</v>
      </c>
      <c r="BT1374" s="0" t="n">
        <v>0</v>
      </c>
      <c r="BU1374" s="0" t="s">
        <v>4984</v>
      </c>
      <c r="BW1374" s="0" t="n">
        <v>2014</v>
      </c>
      <c r="BX1374" s="0" t="n">
        <v>2017</v>
      </c>
      <c r="BY1374" s="0" t="s">
        <v>2967</v>
      </c>
      <c r="BZ1374" s="0" t="n">
        <v>2015.5</v>
      </c>
      <c r="CA1374" s="0" t="n">
        <v>0.5</v>
      </c>
      <c r="CB1374" s="0" t="n">
        <v>1</v>
      </c>
      <c r="CC1374" s="0" t="n">
        <v>1</v>
      </c>
      <c r="CD1374" s="0" t="n">
        <v>-0.263964597046503</v>
      </c>
      <c r="CE1374" s="0" t="n">
        <v>1</v>
      </c>
    </row>
    <row r="1375" customFormat="false" ht="15" hidden="false" customHeight="false" outlineLevel="0" collapsed="false">
      <c r="A1375" s="0" t="s">
        <v>4977</v>
      </c>
      <c r="B1375" s="0" t="n">
        <v>2680</v>
      </c>
      <c r="C1375" s="0" t="n">
        <v>-0.233</v>
      </c>
      <c r="D1375" s="0" t="n">
        <v>2117</v>
      </c>
      <c r="E1375" s="0" t="n">
        <f aca="false">IF(ISNUMBER($BA1375),$BA1375,IF(AND(ISNUMBER($D1375),ISNUMBER($BW1375),ISNUMBER($BX1375)),$D1375*($BX1375-$BW1375+1),""))</f>
        <v>8468</v>
      </c>
      <c r="H1375" s="0" t="s">
        <v>85</v>
      </c>
      <c r="I1375" s="0" t="s">
        <v>86</v>
      </c>
      <c r="J1375" s="0" t="n">
        <f aca="false">IF($BW1375&lt;&gt;"",$BW1375,"")</f>
        <v>2014</v>
      </c>
      <c r="K1375" s="0" t="n">
        <f aca="false">IF($BX1375&lt;&gt;"",$BX1375,"")</f>
        <v>2017</v>
      </c>
      <c r="L1375" s="0" t="n">
        <f aca="false">IF(AND(ISNUMBER($BW1375),ISNUMBER($BX1375)),($BW1375+$BX1375)/2,"")</f>
        <v>2015.5</v>
      </c>
      <c r="M1375" s="0" t="n">
        <f aca="false">IF($L1375&lt;&gt;"",$L1375,"")</f>
        <v>2015.5</v>
      </c>
      <c r="N1375" s="0" t="n">
        <f aca="false">IF(AND(ISNUMBER($BW1375),ISNUMBER($BX1375)),MIN(1,MAX(0,($BX1375-2016+1)/($BX1375-$BW1375+1))),"")</f>
        <v>0.5</v>
      </c>
      <c r="O1375" s="0" t="n">
        <f aca="false">IF(AND(ISNUMBER($BW1375),ISNUMBER($BX1375)),MIN(1,MAX(0,($BX1375-2017+1)/($BX1375-$BW1375+1))),"")</f>
        <v>0.25</v>
      </c>
      <c r="P1375" s="0" t="n">
        <f aca="false">IF(AND(ISNUMBER($BW1375),ISNUMBER($BX1375)),MIN(1,MAX(0,($BX1375-2018+1)/($BX1375-$BW1375+1))),"")</f>
        <v>0</v>
      </c>
      <c r="Q1375" s="0" t="n">
        <f aca="false">IF(AND(ISNUMBER($BW1375),ISNUMBER($BX1375)),MIN(1,MAX(0,($BX1375-2019+1)/($BX1375-$BW1375+1))),"")</f>
        <v>0</v>
      </c>
      <c r="R1375" s="0" t="n">
        <f aca="false">IF(AND(ISNUMBER($BW1375),ISNUMBER($BX1375)),MIN(1,MAX(0,($BX1375-2016+1)/($BX1375-$BW1375+1))),"")</f>
        <v>0.5</v>
      </c>
      <c r="S1375" s="0" t="n">
        <f aca="false">IF($L1375&lt;&gt;"",IF($L1375&gt;=2015.5,1,0),"")</f>
        <v>1</v>
      </c>
      <c r="T1375" s="0" t="n">
        <f aca="false">IF($L1375&lt;&gt;"",IF($L1375&gt;=2016,1,0),"")</f>
        <v>0</v>
      </c>
      <c r="U1375" s="0" t="n">
        <f aca="false">IF(ISNUMBER($BX1375),IF($BX1375&gt;=2016,1,0),"")</f>
        <v>1</v>
      </c>
      <c r="V1375" s="0" t="n">
        <f aca="false">IF(ISNUMBER($BW1375),IF($BW1375&gt;=2016,1,0),"")</f>
        <v>0</v>
      </c>
      <c r="W1375" s="0" t="str">
        <f aca="false">IF(AND(ISNUMBER($BW1375),ISNUMBER($BX1375)),IF($BW1375&gt;=2016,"post-only",IF($BX1375&lt;2016,"pre-only","mixed")),"")</f>
        <v>mixed</v>
      </c>
      <c r="X1375" s="0" t="n">
        <f aca="false">IF(AND(ISNUMBER($BW1375),ISNUMBER($BX1375)),MIN(1,MAX(0,($BX1375-2017+1)/($BX1375-$BW1375+1))),"")</f>
        <v>0.25</v>
      </c>
      <c r="Y1375" s="0" t="n">
        <f aca="false">IF(AND(ISNUMBER($BW1375),ISNUMBER($BX1375)),MIN(1,MAX(0,($BX1375-2018+1)/($BX1375-$BW1375+1))),"")</f>
        <v>0</v>
      </c>
      <c r="Z1375" s="0" t="n">
        <f aca="false">IF(AND(ISNUMBER($BW1375),ISNUMBER($BX1375)),MIN(1,MAX(0,($BX1375-2019+1)/($BX1375-$BW1375+1))),"")</f>
        <v>0</v>
      </c>
      <c r="AA1375" s="0" t="n">
        <f aca="false">IF(ISNUMBER($BX1375),IF($BX1375&gt;=2017,1,0),"")</f>
        <v>1</v>
      </c>
      <c r="AB1375" s="0" t="n">
        <f aca="false">IF(ISNUMBER($BX1375),IF($BX1375&gt;=2018,1,0),"")</f>
        <v>0</v>
      </c>
      <c r="AC1375" s="0" t="n">
        <f aca="false">IF(ISNUMBER($BX1375),IF($BX1375&gt;=2019,1,0),"")</f>
        <v>0</v>
      </c>
      <c r="AD1375" s="0" t="n">
        <f aca="false">IF($L1375&lt;&gt;"",IF($L1375&gt;2013,1,0),"")</f>
        <v>1</v>
      </c>
      <c r="AE1375" s="0" t="n">
        <f aca="false">IF($L1375&lt;&gt;"",1+IF($L1375&gt;2011,1,0)+IF($L1375&gt;2014,1,0),"")</f>
        <v>3</v>
      </c>
      <c r="AF1375" s="0" t="s">
        <v>87</v>
      </c>
      <c r="AG1375" s="0" t="s">
        <v>88</v>
      </c>
      <c r="AH1375" s="0" t="s">
        <v>89</v>
      </c>
      <c r="AI1375" s="0" t="s">
        <v>497</v>
      </c>
      <c r="AJ1375" s="0" t="s">
        <v>497</v>
      </c>
      <c r="AK1375" s="0" t="str">
        <f aca="false">IF(AND($CF1375&lt;&gt;"",IFERROR(INDEX(subsample_country_map!$B:$B,MATCH($CF1375,subsample_country_map!$A:$A,0)),"")&lt;&gt;""),INDEX(subsample_country_map!$B:$B,MATCH($CF1375,subsample_country_map!$A:$A,0)),INDEX(lookup!$AA:$AA,MATCH($A1375,lookup!$A:$A,0)))</f>
        <v>2_Europe</v>
      </c>
      <c r="AL1375" s="0" t="str">
        <f aca="false">IF(AND($CF1375&lt;&gt;"",IFERROR(INDEX(subsample_country_map!$C:$C,MATCH($CF1375,subsample_country_map!$A:$A,0)),"")&lt;&gt;""),INDEX(subsample_country_map!$C:$C,MATCH($CF1375,subsample_country_map!$A:$A,0)),INDEX(lookup!$AB:$AB,MATCH($A1375,lookup!$A:$A,0)))</f>
        <v>99_NCE</v>
      </c>
      <c r="AM1375" s="0" t="str">
        <f aca="false">IF(AND($CF1375&lt;&gt;"",IFERROR(INDEX(subsample_country_map!$D:$D,MATCH($CF1375,subsample_country_map!$A:$A,0)),"")&lt;&gt;""),INDEX(subsample_country_map!$D:$D,MATCH($CF1375,subsample_country_map!$A:$A,0)),INDEX(lookup!$AC:$AC,MATCH($A1375,lookup!$A:$A,0)))</f>
        <v>99_NCE</v>
      </c>
      <c r="AN1375" s="0" t="str">
        <f aca="false">IF(AND($CF1375&lt;&gt;"",IFERROR(INDEX(subsample_country_map!$E:$E,MATCH($CF1375,subsample_country_map!$A:$A,0)),"")&lt;&gt;""),INDEX(subsample_country_map!$E:$E,MATCH($CF1375,subsample_country_map!$A:$A,0)),INDEX(lookup!$AD:$AD,MATCH($A1375,lookup!$A:$A,0)))</f>
        <v>1_common law</v>
      </c>
      <c r="AO1375" s="0" t="str">
        <f aca="false">INDEX(lookup!$Y:$Y,MATCH($A1375,lookup!$A:$A,0))</f>
        <v>0_published</v>
      </c>
      <c r="AP1375" s="0" t="str">
        <f aca="false">INDEX(lookup!$Z:$Z,MATCH($A1375,lookup!$A:$A,0))</f>
        <v>1_VHB high</v>
      </c>
      <c r="AQ1375" s="0" t="str">
        <f aca="false">INDEX(lookup!$W:$W,MATCH($A1375,lookup!$A:$A,0))</f>
        <v>3_mgmt</v>
      </c>
      <c r="AS1375" s="0" t="s">
        <v>91</v>
      </c>
      <c r="AT1375" s="0" t="s">
        <v>111</v>
      </c>
      <c r="AU1375" s="0" t="s">
        <v>93</v>
      </c>
      <c r="AZ1375" s="0" t="s">
        <v>2366</v>
      </c>
      <c r="BA1375" s="0" t="s">
        <v>95</v>
      </c>
      <c r="BB1375" s="0" t="s">
        <v>347</v>
      </c>
      <c r="BC1375" s="0" t="s">
        <v>97</v>
      </c>
      <c r="BD1375" s="0" t="s">
        <v>97</v>
      </c>
      <c r="BE1375" s="0" t="s">
        <v>98</v>
      </c>
      <c r="BI1375" s="0" t="s">
        <v>99</v>
      </c>
      <c r="BJ1375" s="0" t="s">
        <v>4990</v>
      </c>
      <c r="BK1375" s="0" t="s">
        <v>4987</v>
      </c>
      <c r="BL1375" s="0" t="s">
        <v>4988</v>
      </c>
      <c r="BM1375" s="0" t="s">
        <v>4982</v>
      </c>
      <c r="BN1375" s="0" t="s">
        <v>4991</v>
      </c>
      <c r="BO1375" s="0" t="s">
        <v>769</v>
      </c>
      <c r="BP1375" s="0" t="s">
        <v>4977</v>
      </c>
      <c r="BQ1375" s="0" t="s">
        <v>85</v>
      </c>
      <c r="BT1375" s="0" t="n">
        <v>0</v>
      </c>
      <c r="BU1375" s="0" t="s">
        <v>4984</v>
      </c>
      <c r="BW1375" s="0" t="n">
        <v>2014</v>
      </c>
      <c r="BX1375" s="0" t="n">
        <v>2017</v>
      </c>
      <c r="BY1375" s="0" t="s">
        <v>2967</v>
      </c>
      <c r="BZ1375" s="0" t="n">
        <v>2015.5</v>
      </c>
      <c r="CA1375" s="0" t="n">
        <v>0.5</v>
      </c>
      <c r="CB1375" s="0" t="n">
        <v>1</v>
      </c>
      <c r="CC1375" s="0" t="n">
        <v>1</v>
      </c>
      <c r="CD1375" s="0" t="n">
        <v>-0.237359350898544</v>
      </c>
      <c r="CE1375" s="0" t="n">
        <v>1</v>
      </c>
    </row>
    <row r="1376" customFormat="false" ht="15" hidden="false" customHeight="false" outlineLevel="0" collapsed="false">
      <c r="A1376" s="0" t="s">
        <v>4977</v>
      </c>
      <c r="B1376" s="0" t="n">
        <v>2681</v>
      </c>
      <c r="C1376" s="0" t="n">
        <v>0.349</v>
      </c>
      <c r="D1376" s="0" t="n">
        <v>2117</v>
      </c>
      <c r="E1376" s="0" t="n">
        <f aca="false">IF(ISNUMBER($BA1376),$BA1376,IF(AND(ISNUMBER($D1376),ISNUMBER($BW1376),ISNUMBER($BX1376)),$D1376*($BX1376-$BW1376+1),""))</f>
        <v>8468</v>
      </c>
      <c r="H1376" s="0" t="s">
        <v>85</v>
      </c>
      <c r="I1376" s="0" t="s">
        <v>86</v>
      </c>
      <c r="J1376" s="0" t="n">
        <f aca="false">IF($BW1376&lt;&gt;"",$BW1376,"")</f>
        <v>2014</v>
      </c>
      <c r="K1376" s="0" t="n">
        <f aca="false">IF($BX1376&lt;&gt;"",$BX1376,"")</f>
        <v>2017</v>
      </c>
      <c r="L1376" s="0" t="n">
        <f aca="false">IF(AND(ISNUMBER($BW1376),ISNUMBER($BX1376)),($BW1376+$BX1376)/2,"")</f>
        <v>2015.5</v>
      </c>
      <c r="M1376" s="0" t="n">
        <f aca="false">IF($L1376&lt;&gt;"",$L1376,"")</f>
        <v>2015.5</v>
      </c>
      <c r="N1376" s="0" t="n">
        <f aca="false">IF(AND(ISNUMBER($BW1376),ISNUMBER($BX1376)),MIN(1,MAX(0,($BX1376-2016+1)/($BX1376-$BW1376+1))),"")</f>
        <v>0.5</v>
      </c>
      <c r="O1376" s="0" t="n">
        <f aca="false">IF(AND(ISNUMBER($BW1376),ISNUMBER($BX1376)),MIN(1,MAX(0,($BX1376-2017+1)/($BX1376-$BW1376+1))),"")</f>
        <v>0.25</v>
      </c>
      <c r="P1376" s="0" t="n">
        <f aca="false">IF(AND(ISNUMBER($BW1376),ISNUMBER($BX1376)),MIN(1,MAX(0,($BX1376-2018+1)/($BX1376-$BW1376+1))),"")</f>
        <v>0</v>
      </c>
      <c r="Q1376" s="0" t="n">
        <f aca="false">IF(AND(ISNUMBER($BW1376),ISNUMBER($BX1376)),MIN(1,MAX(0,($BX1376-2019+1)/($BX1376-$BW1376+1))),"")</f>
        <v>0</v>
      </c>
      <c r="R1376" s="0" t="n">
        <f aca="false">IF(AND(ISNUMBER($BW1376),ISNUMBER($BX1376)),MIN(1,MAX(0,($BX1376-2016+1)/($BX1376-$BW1376+1))),"")</f>
        <v>0.5</v>
      </c>
      <c r="S1376" s="0" t="n">
        <f aca="false">IF($L1376&lt;&gt;"",IF($L1376&gt;=2015.5,1,0),"")</f>
        <v>1</v>
      </c>
      <c r="T1376" s="0" t="n">
        <f aca="false">IF($L1376&lt;&gt;"",IF($L1376&gt;=2016,1,0),"")</f>
        <v>0</v>
      </c>
      <c r="U1376" s="0" t="n">
        <f aca="false">IF(ISNUMBER($BX1376),IF($BX1376&gt;=2016,1,0),"")</f>
        <v>1</v>
      </c>
      <c r="V1376" s="0" t="n">
        <f aca="false">IF(ISNUMBER($BW1376),IF($BW1376&gt;=2016,1,0),"")</f>
        <v>0</v>
      </c>
      <c r="W1376" s="0" t="str">
        <f aca="false">IF(AND(ISNUMBER($BW1376),ISNUMBER($BX1376)),IF($BW1376&gt;=2016,"post-only",IF($BX1376&lt;2016,"pre-only","mixed")),"")</f>
        <v>mixed</v>
      </c>
      <c r="X1376" s="0" t="n">
        <f aca="false">IF(AND(ISNUMBER($BW1376),ISNUMBER($BX1376)),MIN(1,MAX(0,($BX1376-2017+1)/($BX1376-$BW1376+1))),"")</f>
        <v>0.25</v>
      </c>
      <c r="Y1376" s="0" t="n">
        <f aca="false">IF(AND(ISNUMBER($BW1376),ISNUMBER($BX1376)),MIN(1,MAX(0,($BX1376-2018+1)/($BX1376-$BW1376+1))),"")</f>
        <v>0</v>
      </c>
      <c r="Z1376" s="0" t="n">
        <f aca="false">IF(AND(ISNUMBER($BW1376),ISNUMBER($BX1376)),MIN(1,MAX(0,($BX1376-2019+1)/($BX1376-$BW1376+1))),"")</f>
        <v>0</v>
      </c>
      <c r="AA1376" s="0" t="n">
        <f aca="false">IF(ISNUMBER($BX1376),IF($BX1376&gt;=2017,1,0),"")</f>
        <v>1</v>
      </c>
      <c r="AB1376" s="0" t="n">
        <f aca="false">IF(ISNUMBER($BX1376),IF($BX1376&gt;=2018,1,0),"")</f>
        <v>0</v>
      </c>
      <c r="AC1376" s="0" t="n">
        <f aca="false">IF(ISNUMBER($BX1376),IF($BX1376&gt;=2019,1,0),"")</f>
        <v>0</v>
      </c>
      <c r="AD1376" s="0" t="n">
        <f aca="false">IF($L1376&lt;&gt;"",IF($L1376&gt;2013,1,0),"")</f>
        <v>1</v>
      </c>
      <c r="AE1376" s="0" t="n">
        <f aca="false">IF($L1376&lt;&gt;"",1+IF($L1376&gt;2011,1,0)+IF($L1376&gt;2014,1,0),"")</f>
        <v>3</v>
      </c>
      <c r="AF1376" s="0" t="s">
        <v>310</v>
      </c>
      <c r="AG1376" s="0" t="s">
        <v>88</v>
      </c>
      <c r="AH1376" s="0" t="s">
        <v>89</v>
      </c>
      <c r="AI1376" s="0" t="s">
        <v>497</v>
      </c>
      <c r="AJ1376" s="0" t="s">
        <v>497</v>
      </c>
      <c r="AK1376" s="0" t="str">
        <f aca="false">IF(AND($CF1376&lt;&gt;"",IFERROR(INDEX(subsample_country_map!$B:$B,MATCH($CF1376,subsample_country_map!$A:$A,0)),"")&lt;&gt;""),INDEX(subsample_country_map!$B:$B,MATCH($CF1376,subsample_country_map!$A:$A,0)),INDEX(lookup!$AA:$AA,MATCH($A1376,lookup!$A:$A,0)))</f>
        <v>2_Europe</v>
      </c>
      <c r="AL1376" s="0" t="str">
        <f aca="false">IF(AND($CF1376&lt;&gt;"",IFERROR(INDEX(subsample_country_map!$C:$C,MATCH($CF1376,subsample_country_map!$A:$A,0)),"")&lt;&gt;""),INDEX(subsample_country_map!$C:$C,MATCH($CF1376,subsample_country_map!$A:$A,0)),INDEX(lookup!$AB:$AB,MATCH($A1376,lookup!$A:$A,0)))</f>
        <v>99_NCE</v>
      </c>
      <c r="AM1376" s="0" t="str">
        <f aca="false">IF(AND($CF1376&lt;&gt;"",IFERROR(INDEX(subsample_country_map!$D:$D,MATCH($CF1376,subsample_country_map!$A:$A,0)),"")&lt;&gt;""),INDEX(subsample_country_map!$D:$D,MATCH($CF1376,subsample_country_map!$A:$A,0)),INDEX(lookup!$AC:$AC,MATCH($A1376,lookup!$A:$A,0)))</f>
        <v>99_NCE</v>
      </c>
      <c r="AN1376" s="0" t="str">
        <f aca="false">IF(AND($CF1376&lt;&gt;"",IFERROR(INDEX(subsample_country_map!$E:$E,MATCH($CF1376,subsample_country_map!$A:$A,0)),"")&lt;&gt;""),INDEX(subsample_country_map!$E:$E,MATCH($CF1376,subsample_country_map!$A:$A,0)),INDEX(lookup!$AD:$AD,MATCH($A1376,lookup!$A:$A,0)))</f>
        <v>1_common law</v>
      </c>
      <c r="AO1376" s="0" t="str">
        <f aca="false">INDEX(lookup!$Y:$Y,MATCH($A1376,lookup!$A:$A,0))</f>
        <v>0_published</v>
      </c>
      <c r="AP1376" s="0" t="str">
        <f aca="false">INDEX(lookup!$Z:$Z,MATCH($A1376,lookup!$A:$A,0))</f>
        <v>1_VHB high</v>
      </c>
      <c r="AQ1376" s="0" t="str">
        <f aca="false">INDEX(lookup!$W:$W,MATCH($A1376,lookup!$A:$A,0))</f>
        <v>3_mgmt</v>
      </c>
      <c r="AS1376" s="0" t="s">
        <v>91</v>
      </c>
      <c r="AT1376" s="0" t="s">
        <v>111</v>
      </c>
      <c r="AU1376" s="0" t="s">
        <v>311</v>
      </c>
      <c r="AZ1376" s="0" t="s">
        <v>4992</v>
      </c>
      <c r="BA1376" s="0" t="s">
        <v>95</v>
      </c>
      <c r="BB1376" s="0" t="s">
        <v>347</v>
      </c>
      <c r="BC1376" s="0" t="s">
        <v>97</v>
      </c>
      <c r="BD1376" s="0" t="s">
        <v>97</v>
      </c>
      <c r="BE1376" s="0" t="s">
        <v>98</v>
      </c>
      <c r="BI1376" s="0" t="s">
        <v>99</v>
      </c>
      <c r="BJ1376" s="0" t="s">
        <v>4993</v>
      </c>
      <c r="BK1376" s="0" t="s">
        <v>4987</v>
      </c>
      <c r="BL1376" s="0" t="s">
        <v>4988</v>
      </c>
      <c r="BM1376" s="0" t="s">
        <v>4982</v>
      </c>
      <c r="BN1376" s="0" t="s">
        <v>4994</v>
      </c>
      <c r="BO1376" s="0" t="s">
        <v>769</v>
      </c>
      <c r="BP1376" s="0" t="s">
        <v>4977</v>
      </c>
      <c r="BQ1376" s="0" t="s">
        <v>85</v>
      </c>
      <c r="BT1376" s="0" t="n">
        <v>0</v>
      </c>
      <c r="BU1376" s="0" t="s">
        <v>4984</v>
      </c>
      <c r="BW1376" s="0" t="n">
        <v>2014</v>
      </c>
      <c r="BX1376" s="0" t="n">
        <v>2017</v>
      </c>
      <c r="BY1376" s="0" t="s">
        <v>2967</v>
      </c>
      <c r="BZ1376" s="0" t="n">
        <v>2015.5</v>
      </c>
      <c r="CA1376" s="0" t="n">
        <v>0.5</v>
      </c>
      <c r="CB1376" s="0" t="n">
        <v>1</v>
      </c>
      <c r="CC1376" s="0" t="n">
        <v>1</v>
      </c>
      <c r="CD1376" s="0" t="n">
        <v>0.364304606999593</v>
      </c>
      <c r="CE1376" s="0" t="n">
        <v>1</v>
      </c>
    </row>
    <row r="1377" customFormat="false" ht="15" hidden="false" customHeight="false" outlineLevel="0" collapsed="false">
      <c r="A1377" s="0" t="s">
        <v>4995</v>
      </c>
      <c r="B1377" s="0" t="n">
        <v>2682</v>
      </c>
      <c r="C1377" s="0" t="n">
        <v>0.46</v>
      </c>
      <c r="D1377" s="0" t="n">
        <v>4370</v>
      </c>
      <c r="E1377" s="0" t="n">
        <f aca="false">IF(ISNUMBER($BA1377),$BA1377,IF(AND(ISNUMBER($D1377),ISNUMBER($BW1377),ISNUMBER($BX1377)),$D1377*($BX1377-$BW1377+1),""))</f>
        <v>4370</v>
      </c>
      <c r="H1377" s="0" t="s">
        <v>85</v>
      </c>
      <c r="I1377" s="0" t="s">
        <v>86</v>
      </c>
      <c r="J1377" s="0" t="n">
        <f aca="false">IF($BW1377&lt;&gt;"",$BW1377,"")</f>
        <v>2018</v>
      </c>
      <c r="K1377" s="0" t="n">
        <f aca="false">IF($BX1377&lt;&gt;"",$BX1377,"")</f>
        <v>2021</v>
      </c>
      <c r="L1377" s="0" t="n">
        <f aca="false">IF(AND(ISNUMBER($BW1377),ISNUMBER($BX1377)),($BW1377+$BX1377)/2,"")</f>
        <v>2019.5</v>
      </c>
      <c r="M1377" s="0" t="n">
        <f aca="false">IF($L1377&lt;&gt;"",$L1377,"")</f>
        <v>2019.5</v>
      </c>
      <c r="N1377" s="0" t="n">
        <f aca="false">IF(AND(ISNUMBER($BW1377),ISNUMBER($BX1377)),MIN(1,MAX(0,($BX1377-2016+1)/($BX1377-$BW1377+1))),"")</f>
        <v>1</v>
      </c>
      <c r="O1377" s="0" t="n">
        <f aca="false">IF(AND(ISNUMBER($BW1377),ISNUMBER($BX1377)),MIN(1,MAX(0,($BX1377-2017+1)/($BX1377-$BW1377+1))),"")</f>
        <v>1</v>
      </c>
      <c r="P1377" s="0" t="n">
        <f aca="false">IF(AND(ISNUMBER($BW1377),ISNUMBER($BX1377)),MIN(1,MAX(0,($BX1377-2018+1)/($BX1377-$BW1377+1))),"")</f>
        <v>1</v>
      </c>
      <c r="Q1377" s="0" t="n">
        <f aca="false">IF(AND(ISNUMBER($BW1377),ISNUMBER($BX1377)),MIN(1,MAX(0,($BX1377-2019+1)/($BX1377-$BW1377+1))),"")</f>
        <v>0.75</v>
      </c>
      <c r="R1377" s="0" t="n">
        <f aca="false">IF(AND(ISNUMBER($BW1377),ISNUMBER($BX1377)),MIN(1,MAX(0,($BX1377-2016+1)/($BX1377-$BW1377+1))),"")</f>
        <v>1</v>
      </c>
      <c r="S1377" s="0" t="n">
        <f aca="false">IF($L1377&lt;&gt;"",IF($L1377&gt;=2015.5,1,0),"")</f>
        <v>1</v>
      </c>
      <c r="T1377" s="0" t="n">
        <f aca="false">IF($L1377&lt;&gt;"",IF($L1377&gt;=2016,1,0),"")</f>
        <v>1</v>
      </c>
      <c r="U1377" s="0" t="n">
        <f aca="false">IF(ISNUMBER($BX1377),IF($BX1377&gt;=2016,1,0),"")</f>
        <v>1</v>
      </c>
      <c r="V1377" s="0" t="n">
        <f aca="false">IF(ISNUMBER($BW1377),IF($BW1377&gt;=2016,1,0),"")</f>
        <v>1</v>
      </c>
      <c r="W1377" s="0" t="str">
        <f aca="false">IF(AND(ISNUMBER($BW1377),ISNUMBER($BX1377)),IF($BW1377&gt;=2016,"post-only",IF($BX1377&lt;2016,"pre-only","mixed")),"")</f>
        <v>post-only</v>
      </c>
      <c r="X1377" s="0" t="n">
        <f aca="false">IF(AND(ISNUMBER($BW1377),ISNUMBER($BX1377)),MIN(1,MAX(0,($BX1377-2017+1)/($BX1377-$BW1377+1))),"")</f>
        <v>1</v>
      </c>
      <c r="Y1377" s="0" t="n">
        <f aca="false">IF(AND(ISNUMBER($BW1377),ISNUMBER($BX1377)),MIN(1,MAX(0,($BX1377-2018+1)/($BX1377-$BW1377+1))),"")</f>
        <v>1</v>
      </c>
      <c r="Z1377" s="0" t="n">
        <f aca="false">IF(AND(ISNUMBER($BW1377),ISNUMBER($BX1377)),MIN(1,MAX(0,($BX1377-2019+1)/($BX1377-$BW1377+1))),"")</f>
        <v>0.75</v>
      </c>
      <c r="AA1377" s="0" t="n">
        <f aca="false">IF(ISNUMBER($BX1377),IF($BX1377&gt;=2017,1,0),"")</f>
        <v>1</v>
      </c>
      <c r="AB1377" s="0" t="n">
        <f aca="false">IF(ISNUMBER($BX1377),IF($BX1377&gt;=2018,1,0),"")</f>
        <v>1</v>
      </c>
      <c r="AC1377" s="0" t="n">
        <f aca="false">IF(ISNUMBER($BX1377),IF($BX1377&gt;=2019,1,0),"")</f>
        <v>1</v>
      </c>
      <c r="AD1377" s="0" t="n">
        <f aca="false">IF($L1377&lt;&gt;"",IF($L1377&gt;2013,1,0),"")</f>
        <v>1</v>
      </c>
      <c r="AE1377" s="0" t="n">
        <f aca="false">IF($L1377&lt;&gt;"",1+IF($L1377&gt;2011,1,0)+IF($L1377&gt;2014,1,0),"")</f>
        <v>3</v>
      </c>
      <c r="AF1377" s="0" t="s">
        <v>87</v>
      </c>
      <c r="AG1377" s="0" t="s">
        <v>88</v>
      </c>
      <c r="AH1377" s="0" t="s">
        <v>90</v>
      </c>
      <c r="AI1377" s="0" t="s">
        <v>497</v>
      </c>
      <c r="AJ1377" s="0" t="s">
        <v>497</v>
      </c>
      <c r="AK1377" s="0" t="str">
        <f aca="false">IF(AND($CF1377&lt;&gt;"",IFERROR(INDEX(subsample_country_map!$B:$B,MATCH($CF1377,subsample_country_map!$A:$A,0)),"")&lt;&gt;""),INDEX(subsample_country_map!$B:$B,MATCH($CF1377,subsample_country_map!$A:$A,0)),INDEX(lookup!$AA:$AA,MATCH($A1377,lookup!$A:$A,0)))</f>
        <v>2_Europe</v>
      </c>
      <c r="AL1377" s="0" t="str">
        <f aca="false">IF(AND($CF1377&lt;&gt;"",IFERROR(INDEX(subsample_country_map!$C:$C,MATCH($CF1377,subsample_country_map!$A:$A,0)),"")&lt;&gt;""),INDEX(subsample_country_map!$C:$C,MATCH($CF1377,subsample_country_map!$A:$A,0)),INDEX(lookup!$AB:$AB,MATCH($A1377,lookup!$A:$A,0)))</f>
        <v>99_NCE</v>
      </c>
      <c r="AM1377" s="0" t="str">
        <f aca="false">IF(AND($CF1377&lt;&gt;"",IFERROR(INDEX(subsample_country_map!$D:$D,MATCH($CF1377,subsample_country_map!$A:$A,0)),"")&lt;&gt;""),INDEX(subsample_country_map!$D:$D,MATCH($CF1377,subsample_country_map!$A:$A,0)),INDEX(lookup!$AC:$AC,MATCH($A1377,lookup!$A:$A,0)))</f>
        <v>1_western</v>
      </c>
      <c r="AN1377" s="0" t="str">
        <f aca="false">IF(AND($CF1377&lt;&gt;"",IFERROR(INDEX(subsample_country_map!$E:$E,MATCH($CF1377,subsample_country_map!$A:$A,0)),"")&lt;&gt;""),INDEX(subsample_country_map!$E:$E,MATCH($CF1377,subsample_country_map!$A:$A,0)),INDEX(lookup!$AD:$AD,MATCH($A1377,lookup!$A:$A,0)))</f>
        <v>99_NCE</v>
      </c>
      <c r="AO1377" s="0" t="str">
        <f aca="false">INDEX(lookup!$Y:$Y,MATCH($A1377,lookup!$A:$A,0))</f>
        <v>0_published</v>
      </c>
      <c r="AP1377" s="0" t="str">
        <f aca="false">INDEX(lookup!$Z:$Z,MATCH($A1377,lookup!$A:$A,0))</f>
        <v>0_VHB low</v>
      </c>
      <c r="AQ1377" s="0" t="str">
        <f aca="false">INDEX(lookup!$W:$W,MATCH($A1377,lookup!$A:$A,0))</f>
        <v>2_sust</v>
      </c>
      <c r="AS1377" s="0" t="s">
        <v>91</v>
      </c>
      <c r="AT1377" s="0" t="s">
        <v>397</v>
      </c>
      <c r="AU1377" s="0" t="s">
        <v>93</v>
      </c>
      <c r="AZ1377" s="0" t="s">
        <v>1281</v>
      </c>
      <c r="BA1377" s="0" t="n">
        <v>4370</v>
      </c>
      <c r="BB1377" s="0" t="s">
        <v>96</v>
      </c>
      <c r="BC1377" s="0" t="s">
        <v>97</v>
      </c>
      <c r="BD1377" s="0" t="s">
        <v>97</v>
      </c>
      <c r="BE1377" s="0" t="s">
        <v>98</v>
      </c>
      <c r="BI1377" s="0" t="s">
        <v>336</v>
      </c>
      <c r="BJ1377" s="0" t="s">
        <v>4996</v>
      </c>
      <c r="BK1377" s="0" t="s">
        <v>875</v>
      </c>
      <c r="BL1377" s="0" t="s">
        <v>4997</v>
      </c>
      <c r="BM1377" s="0" t="s">
        <v>4998</v>
      </c>
      <c r="BN1377" s="0" t="s">
        <v>4999</v>
      </c>
      <c r="BO1377" s="0" t="s">
        <v>754</v>
      </c>
      <c r="BP1377" s="0" t="s">
        <v>4995</v>
      </c>
      <c r="BQ1377" s="0" t="s">
        <v>85</v>
      </c>
      <c r="BT1377" s="0" t="n">
        <v>0</v>
      </c>
      <c r="BU1377" s="0" t="s">
        <v>5000</v>
      </c>
      <c r="BW1377" s="0" t="n">
        <v>2018</v>
      </c>
      <c r="BX1377" s="0" t="n">
        <v>2021</v>
      </c>
      <c r="BY1377" s="0" t="s">
        <v>5001</v>
      </c>
      <c r="BZ1377" s="0" t="n">
        <v>2019.5</v>
      </c>
      <c r="CA1377" s="0" t="n">
        <v>1</v>
      </c>
      <c r="CB1377" s="0" t="n">
        <v>1</v>
      </c>
      <c r="CC1377" s="0" t="n">
        <v>1</v>
      </c>
      <c r="CD1377" s="0" t="n">
        <v>0.497311287572031</v>
      </c>
      <c r="CE1377" s="0" t="n">
        <v>1</v>
      </c>
    </row>
    <row r="1378" customFormat="false" ht="15" hidden="false" customHeight="false" outlineLevel="0" collapsed="false">
      <c r="A1378" s="0" t="s">
        <v>4995</v>
      </c>
      <c r="B1378" s="0" t="n">
        <v>2683</v>
      </c>
      <c r="C1378" s="0" t="n">
        <v>0.12</v>
      </c>
      <c r="D1378" s="0" t="n">
        <v>4370</v>
      </c>
      <c r="E1378" s="0" t="n">
        <f aca="false">IF(ISNUMBER($BA1378),$BA1378,IF(AND(ISNUMBER($D1378),ISNUMBER($BW1378),ISNUMBER($BX1378)),$D1378*($BX1378-$BW1378+1),""))</f>
        <v>4370</v>
      </c>
      <c r="H1378" s="0" t="s">
        <v>85</v>
      </c>
      <c r="I1378" s="0" t="s">
        <v>86</v>
      </c>
      <c r="J1378" s="0" t="n">
        <f aca="false">IF($BW1378&lt;&gt;"",$BW1378,"")</f>
        <v>2018</v>
      </c>
      <c r="K1378" s="0" t="n">
        <f aca="false">IF($BX1378&lt;&gt;"",$BX1378,"")</f>
        <v>2021</v>
      </c>
      <c r="L1378" s="0" t="n">
        <f aca="false">IF(AND(ISNUMBER($BW1378),ISNUMBER($BX1378)),($BW1378+$BX1378)/2,"")</f>
        <v>2019.5</v>
      </c>
      <c r="M1378" s="0" t="n">
        <f aca="false">IF($L1378&lt;&gt;"",$L1378,"")</f>
        <v>2019.5</v>
      </c>
      <c r="N1378" s="0" t="n">
        <f aca="false">IF(AND(ISNUMBER($BW1378),ISNUMBER($BX1378)),MIN(1,MAX(0,($BX1378-2016+1)/($BX1378-$BW1378+1))),"")</f>
        <v>1</v>
      </c>
      <c r="O1378" s="0" t="n">
        <f aca="false">IF(AND(ISNUMBER($BW1378),ISNUMBER($BX1378)),MIN(1,MAX(0,($BX1378-2017+1)/($BX1378-$BW1378+1))),"")</f>
        <v>1</v>
      </c>
      <c r="P1378" s="0" t="n">
        <f aca="false">IF(AND(ISNUMBER($BW1378),ISNUMBER($BX1378)),MIN(1,MAX(0,($BX1378-2018+1)/($BX1378-$BW1378+1))),"")</f>
        <v>1</v>
      </c>
      <c r="Q1378" s="0" t="n">
        <f aca="false">IF(AND(ISNUMBER($BW1378),ISNUMBER($BX1378)),MIN(1,MAX(0,($BX1378-2019+1)/($BX1378-$BW1378+1))),"")</f>
        <v>0.75</v>
      </c>
      <c r="R1378" s="0" t="n">
        <f aca="false">IF(AND(ISNUMBER($BW1378),ISNUMBER($BX1378)),MIN(1,MAX(0,($BX1378-2016+1)/($BX1378-$BW1378+1))),"")</f>
        <v>1</v>
      </c>
      <c r="S1378" s="0" t="n">
        <f aca="false">IF($L1378&lt;&gt;"",IF($L1378&gt;=2015.5,1,0),"")</f>
        <v>1</v>
      </c>
      <c r="T1378" s="0" t="n">
        <f aca="false">IF($L1378&lt;&gt;"",IF($L1378&gt;=2016,1,0),"")</f>
        <v>1</v>
      </c>
      <c r="U1378" s="0" t="n">
        <f aca="false">IF(ISNUMBER($BX1378),IF($BX1378&gt;=2016,1,0),"")</f>
        <v>1</v>
      </c>
      <c r="V1378" s="0" t="n">
        <f aca="false">IF(ISNUMBER($BW1378),IF($BW1378&gt;=2016,1,0),"")</f>
        <v>1</v>
      </c>
      <c r="W1378" s="0" t="str">
        <f aca="false">IF(AND(ISNUMBER($BW1378),ISNUMBER($BX1378)),IF($BW1378&gt;=2016,"post-only",IF($BX1378&lt;2016,"pre-only","mixed")),"")</f>
        <v>post-only</v>
      </c>
      <c r="X1378" s="0" t="n">
        <f aca="false">IF(AND(ISNUMBER($BW1378),ISNUMBER($BX1378)),MIN(1,MAX(0,($BX1378-2017+1)/($BX1378-$BW1378+1))),"")</f>
        <v>1</v>
      </c>
      <c r="Y1378" s="0" t="n">
        <f aca="false">IF(AND(ISNUMBER($BW1378),ISNUMBER($BX1378)),MIN(1,MAX(0,($BX1378-2018+1)/($BX1378-$BW1378+1))),"")</f>
        <v>1</v>
      </c>
      <c r="Z1378" s="0" t="n">
        <f aca="false">IF(AND(ISNUMBER($BW1378),ISNUMBER($BX1378)),MIN(1,MAX(0,($BX1378-2019+1)/($BX1378-$BW1378+1))),"")</f>
        <v>0.75</v>
      </c>
      <c r="AA1378" s="0" t="n">
        <f aca="false">IF(ISNUMBER($BX1378),IF($BX1378&gt;=2017,1,0),"")</f>
        <v>1</v>
      </c>
      <c r="AB1378" s="0" t="n">
        <f aca="false">IF(ISNUMBER($BX1378),IF($BX1378&gt;=2018,1,0),"")</f>
        <v>1</v>
      </c>
      <c r="AC1378" s="0" t="n">
        <f aca="false">IF(ISNUMBER($BX1378),IF($BX1378&gt;=2019,1,0),"")</f>
        <v>1</v>
      </c>
      <c r="AD1378" s="0" t="n">
        <f aca="false">IF($L1378&lt;&gt;"",IF($L1378&gt;2013,1,0),"")</f>
        <v>1</v>
      </c>
      <c r="AE1378" s="0" t="n">
        <f aca="false">IF($L1378&lt;&gt;"",1+IF($L1378&gt;2011,1,0)+IF($L1378&gt;2014,1,0),"")</f>
        <v>3</v>
      </c>
      <c r="AF1378" s="0" t="s">
        <v>87</v>
      </c>
      <c r="AG1378" s="0" t="s">
        <v>88</v>
      </c>
      <c r="AH1378" s="0" t="s">
        <v>90</v>
      </c>
      <c r="AI1378" s="0" t="s">
        <v>497</v>
      </c>
      <c r="AJ1378" s="0" t="s">
        <v>497</v>
      </c>
      <c r="AK1378" s="0" t="str">
        <f aca="false">IF(AND($CF1378&lt;&gt;"",IFERROR(INDEX(subsample_country_map!$B:$B,MATCH($CF1378,subsample_country_map!$A:$A,0)),"")&lt;&gt;""),INDEX(subsample_country_map!$B:$B,MATCH($CF1378,subsample_country_map!$A:$A,0)),INDEX(lookup!$AA:$AA,MATCH($A1378,lookup!$A:$A,0)))</f>
        <v>2_Europe</v>
      </c>
      <c r="AL1378" s="0" t="str">
        <f aca="false">IF(AND($CF1378&lt;&gt;"",IFERROR(INDEX(subsample_country_map!$C:$C,MATCH($CF1378,subsample_country_map!$A:$A,0)),"")&lt;&gt;""),INDEX(subsample_country_map!$C:$C,MATCH($CF1378,subsample_country_map!$A:$A,0)),INDEX(lookup!$AB:$AB,MATCH($A1378,lookup!$A:$A,0)))</f>
        <v>99_NCE</v>
      </c>
      <c r="AM1378" s="0" t="str">
        <f aca="false">IF(AND($CF1378&lt;&gt;"",IFERROR(INDEX(subsample_country_map!$D:$D,MATCH($CF1378,subsample_country_map!$A:$A,0)),"")&lt;&gt;""),INDEX(subsample_country_map!$D:$D,MATCH($CF1378,subsample_country_map!$A:$A,0)),INDEX(lookup!$AC:$AC,MATCH($A1378,lookup!$A:$A,0)))</f>
        <v>1_western</v>
      </c>
      <c r="AN1378" s="0" t="str">
        <f aca="false">IF(AND($CF1378&lt;&gt;"",IFERROR(INDEX(subsample_country_map!$E:$E,MATCH($CF1378,subsample_country_map!$A:$A,0)),"")&lt;&gt;""),INDEX(subsample_country_map!$E:$E,MATCH($CF1378,subsample_country_map!$A:$A,0)),INDEX(lookup!$AD:$AD,MATCH($A1378,lookup!$A:$A,0)))</f>
        <v>99_NCE</v>
      </c>
      <c r="AO1378" s="0" t="str">
        <f aca="false">INDEX(lookup!$Y:$Y,MATCH($A1378,lookup!$A:$A,0))</f>
        <v>0_published</v>
      </c>
      <c r="AP1378" s="0" t="str">
        <f aca="false">INDEX(lookup!$Z:$Z,MATCH($A1378,lookup!$A:$A,0))</f>
        <v>0_VHB low</v>
      </c>
      <c r="AQ1378" s="0" t="str">
        <f aca="false">INDEX(lookup!$W:$W,MATCH($A1378,lookup!$A:$A,0))</f>
        <v>2_sust</v>
      </c>
      <c r="AS1378" s="0" t="s">
        <v>91</v>
      </c>
      <c r="AT1378" s="0" t="s">
        <v>397</v>
      </c>
      <c r="AU1378" s="0" t="s">
        <v>93</v>
      </c>
      <c r="AZ1378" s="0" t="s">
        <v>4749</v>
      </c>
      <c r="BA1378" s="0" t="n">
        <v>4370</v>
      </c>
      <c r="BB1378" s="0" t="s">
        <v>96</v>
      </c>
      <c r="BC1378" s="0" t="s">
        <v>97</v>
      </c>
      <c r="BD1378" s="0" t="s">
        <v>97</v>
      </c>
      <c r="BE1378" s="0" t="s">
        <v>98</v>
      </c>
      <c r="BI1378" s="0" t="s">
        <v>336</v>
      </c>
      <c r="BJ1378" s="0" t="s">
        <v>5002</v>
      </c>
      <c r="BK1378" s="0" t="s">
        <v>875</v>
      </c>
      <c r="BL1378" s="0" t="s">
        <v>5003</v>
      </c>
      <c r="BM1378" s="0" t="s">
        <v>5004</v>
      </c>
      <c r="BN1378" s="0" t="s">
        <v>4999</v>
      </c>
      <c r="BO1378" s="0" t="s">
        <v>754</v>
      </c>
      <c r="BP1378" s="0" t="s">
        <v>4995</v>
      </c>
      <c r="BQ1378" s="0" t="s">
        <v>85</v>
      </c>
      <c r="BT1378" s="0" t="n">
        <v>0</v>
      </c>
      <c r="BU1378" s="0" t="s">
        <v>5000</v>
      </c>
      <c r="BW1378" s="0" t="n">
        <v>2018</v>
      </c>
      <c r="BX1378" s="0" t="n">
        <v>2021</v>
      </c>
      <c r="BY1378" s="0" t="s">
        <v>5001</v>
      </c>
      <c r="BZ1378" s="0" t="n">
        <v>2019.5</v>
      </c>
      <c r="CA1378" s="0" t="n">
        <v>1</v>
      </c>
      <c r="CB1378" s="0" t="n">
        <v>1</v>
      </c>
      <c r="CC1378" s="0" t="n">
        <v>1</v>
      </c>
      <c r="CD1378" s="0" t="n">
        <v>0.120581028408444</v>
      </c>
      <c r="CE1378" s="0" t="n">
        <v>1</v>
      </c>
    </row>
    <row r="1379" customFormat="false" ht="15" hidden="false" customHeight="false" outlineLevel="0" collapsed="false">
      <c r="A1379" s="0" t="s">
        <v>4995</v>
      </c>
      <c r="B1379" s="0" t="n">
        <v>2684</v>
      </c>
      <c r="C1379" s="0" t="n">
        <v>0.02</v>
      </c>
      <c r="D1379" s="0" t="n">
        <v>4370</v>
      </c>
      <c r="E1379" s="0" t="n">
        <f aca="false">IF(ISNUMBER($BA1379),$BA1379,IF(AND(ISNUMBER($D1379),ISNUMBER($BW1379),ISNUMBER($BX1379)),$D1379*($BX1379-$BW1379+1),""))</f>
        <v>4370</v>
      </c>
      <c r="H1379" s="0" t="s">
        <v>85</v>
      </c>
      <c r="I1379" s="0" t="s">
        <v>86</v>
      </c>
      <c r="J1379" s="0" t="n">
        <f aca="false">IF($BW1379&lt;&gt;"",$BW1379,"")</f>
        <v>2018</v>
      </c>
      <c r="K1379" s="0" t="n">
        <f aca="false">IF($BX1379&lt;&gt;"",$BX1379,"")</f>
        <v>2021</v>
      </c>
      <c r="L1379" s="0" t="n">
        <f aca="false">IF(AND(ISNUMBER($BW1379),ISNUMBER($BX1379)),($BW1379+$BX1379)/2,"")</f>
        <v>2019.5</v>
      </c>
      <c r="M1379" s="0" t="n">
        <f aca="false">IF($L1379&lt;&gt;"",$L1379,"")</f>
        <v>2019.5</v>
      </c>
      <c r="N1379" s="0" t="n">
        <f aca="false">IF(AND(ISNUMBER($BW1379),ISNUMBER($BX1379)),MIN(1,MAX(0,($BX1379-2016+1)/($BX1379-$BW1379+1))),"")</f>
        <v>1</v>
      </c>
      <c r="O1379" s="0" t="n">
        <f aca="false">IF(AND(ISNUMBER($BW1379),ISNUMBER($BX1379)),MIN(1,MAX(0,($BX1379-2017+1)/($BX1379-$BW1379+1))),"")</f>
        <v>1</v>
      </c>
      <c r="P1379" s="0" t="n">
        <f aca="false">IF(AND(ISNUMBER($BW1379),ISNUMBER($BX1379)),MIN(1,MAX(0,($BX1379-2018+1)/($BX1379-$BW1379+1))),"")</f>
        <v>1</v>
      </c>
      <c r="Q1379" s="0" t="n">
        <f aca="false">IF(AND(ISNUMBER($BW1379),ISNUMBER($BX1379)),MIN(1,MAX(0,($BX1379-2019+1)/($BX1379-$BW1379+1))),"")</f>
        <v>0.75</v>
      </c>
      <c r="R1379" s="0" t="n">
        <f aca="false">IF(AND(ISNUMBER($BW1379),ISNUMBER($BX1379)),MIN(1,MAX(0,($BX1379-2016+1)/($BX1379-$BW1379+1))),"")</f>
        <v>1</v>
      </c>
      <c r="S1379" s="0" t="n">
        <f aca="false">IF($L1379&lt;&gt;"",IF($L1379&gt;=2015.5,1,0),"")</f>
        <v>1</v>
      </c>
      <c r="T1379" s="0" t="n">
        <f aca="false">IF($L1379&lt;&gt;"",IF($L1379&gt;=2016,1,0),"")</f>
        <v>1</v>
      </c>
      <c r="U1379" s="0" t="n">
        <f aca="false">IF(ISNUMBER($BX1379),IF($BX1379&gt;=2016,1,0),"")</f>
        <v>1</v>
      </c>
      <c r="V1379" s="0" t="n">
        <f aca="false">IF(ISNUMBER($BW1379),IF($BW1379&gt;=2016,1,0),"")</f>
        <v>1</v>
      </c>
      <c r="W1379" s="0" t="str">
        <f aca="false">IF(AND(ISNUMBER($BW1379),ISNUMBER($BX1379)),IF($BW1379&gt;=2016,"post-only",IF($BX1379&lt;2016,"pre-only","mixed")),"")</f>
        <v>post-only</v>
      </c>
      <c r="X1379" s="0" t="n">
        <f aca="false">IF(AND(ISNUMBER($BW1379),ISNUMBER($BX1379)),MIN(1,MAX(0,($BX1379-2017+1)/($BX1379-$BW1379+1))),"")</f>
        <v>1</v>
      </c>
      <c r="Y1379" s="0" t="n">
        <f aca="false">IF(AND(ISNUMBER($BW1379),ISNUMBER($BX1379)),MIN(1,MAX(0,($BX1379-2018+1)/($BX1379-$BW1379+1))),"")</f>
        <v>1</v>
      </c>
      <c r="Z1379" s="0" t="n">
        <f aca="false">IF(AND(ISNUMBER($BW1379),ISNUMBER($BX1379)),MIN(1,MAX(0,($BX1379-2019+1)/($BX1379-$BW1379+1))),"")</f>
        <v>0.75</v>
      </c>
      <c r="AA1379" s="0" t="n">
        <f aca="false">IF(ISNUMBER($BX1379),IF($BX1379&gt;=2017,1,0),"")</f>
        <v>1</v>
      </c>
      <c r="AB1379" s="0" t="n">
        <f aca="false">IF(ISNUMBER($BX1379),IF($BX1379&gt;=2018,1,0),"")</f>
        <v>1</v>
      </c>
      <c r="AC1379" s="0" t="n">
        <f aca="false">IF(ISNUMBER($BX1379),IF($BX1379&gt;=2019,1,0),"")</f>
        <v>1</v>
      </c>
      <c r="AD1379" s="0" t="n">
        <f aca="false">IF($L1379&lt;&gt;"",IF($L1379&gt;2013,1,0),"")</f>
        <v>1</v>
      </c>
      <c r="AE1379" s="0" t="n">
        <f aca="false">IF($L1379&lt;&gt;"",1+IF($L1379&gt;2011,1,0)+IF($L1379&gt;2014,1,0),"")</f>
        <v>3</v>
      </c>
      <c r="AF1379" s="0" t="s">
        <v>87</v>
      </c>
      <c r="AG1379" s="0" t="s">
        <v>88</v>
      </c>
      <c r="AH1379" s="0" t="s">
        <v>90</v>
      </c>
      <c r="AI1379" s="0" t="s">
        <v>497</v>
      </c>
      <c r="AJ1379" s="0" t="s">
        <v>497</v>
      </c>
      <c r="AK1379" s="0" t="str">
        <f aca="false">IF(AND($CF1379&lt;&gt;"",IFERROR(INDEX(subsample_country_map!$B:$B,MATCH($CF1379,subsample_country_map!$A:$A,0)),"")&lt;&gt;""),INDEX(subsample_country_map!$B:$B,MATCH($CF1379,subsample_country_map!$A:$A,0)),INDEX(lookup!$AA:$AA,MATCH($A1379,lookup!$A:$A,0)))</f>
        <v>2_Europe</v>
      </c>
      <c r="AL1379" s="0" t="str">
        <f aca="false">IF(AND($CF1379&lt;&gt;"",IFERROR(INDEX(subsample_country_map!$C:$C,MATCH($CF1379,subsample_country_map!$A:$A,0)),"")&lt;&gt;""),INDEX(subsample_country_map!$C:$C,MATCH($CF1379,subsample_country_map!$A:$A,0)),INDEX(lookup!$AB:$AB,MATCH($A1379,lookup!$A:$A,0)))</f>
        <v>99_NCE</v>
      </c>
      <c r="AM1379" s="0" t="str">
        <f aca="false">IF(AND($CF1379&lt;&gt;"",IFERROR(INDEX(subsample_country_map!$D:$D,MATCH($CF1379,subsample_country_map!$A:$A,0)),"")&lt;&gt;""),INDEX(subsample_country_map!$D:$D,MATCH($CF1379,subsample_country_map!$A:$A,0)),INDEX(lookup!$AC:$AC,MATCH($A1379,lookup!$A:$A,0)))</f>
        <v>1_western</v>
      </c>
      <c r="AN1379" s="0" t="str">
        <f aca="false">IF(AND($CF1379&lt;&gt;"",IFERROR(INDEX(subsample_country_map!$E:$E,MATCH($CF1379,subsample_country_map!$A:$A,0)),"")&lt;&gt;""),INDEX(subsample_country_map!$E:$E,MATCH($CF1379,subsample_country_map!$A:$A,0)),INDEX(lookup!$AD:$AD,MATCH($A1379,lookup!$A:$A,0)))</f>
        <v>99_NCE</v>
      </c>
      <c r="AO1379" s="0" t="str">
        <f aca="false">INDEX(lookup!$Y:$Y,MATCH($A1379,lookup!$A:$A,0))</f>
        <v>0_published</v>
      </c>
      <c r="AP1379" s="0" t="str">
        <f aca="false">INDEX(lookup!$Z:$Z,MATCH($A1379,lookup!$A:$A,0))</f>
        <v>0_VHB low</v>
      </c>
      <c r="AQ1379" s="0" t="str">
        <f aca="false">INDEX(lookup!$W:$W,MATCH($A1379,lookup!$A:$A,0))</f>
        <v>2_sust</v>
      </c>
      <c r="AS1379" s="0" t="s">
        <v>91</v>
      </c>
      <c r="AT1379" s="0" t="s">
        <v>397</v>
      </c>
      <c r="AU1379" s="0" t="s">
        <v>93</v>
      </c>
      <c r="AZ1379" s="0" t="s">
        <v>1457</v>
      </c>
      <c r="BA1379" s="0" t="n">
        <v>4370</v>
      </c>
      <c r="BB1379" s="0" t="s">
        <v>96</v>
      </c>
      <c r="BC1379" s="0" t="s">
        <v>97</v>
      </c>
      <c r="BD1379" s="0" t="s">
        <v>97</v>
      </c>
      <c r="BE1379" s="0" t="s">
        <v>98</v>
      </c>
      <c r="BI1379" s="0" t="s">
        <v>336</v>
      </c>
      <c r="BJ1379" s="0" t="s">
        <v>5005</v>
      </c>
      <c r="BK1379" s="0" t="s">
        <v>875</v>
      </c>
      <c r="BL1379" s="0" t="s">
        <v>5006</v>
      </c>
      <c r="BM1379" s="0" t="s">
        <v>5007</v>
      </c>
      <c r="BN1379" s="0" t="s">
        <v>4999</v>
      </c>
      <c r="BO1379" s="0" t="s">
        <v>754</v>
      </c>
      <c r="BP1379" s="0" t="s">
        <v>4995</v>
      </c>
      <c r="BQ1379" s="0" t="s">
        <v>85</v>
      </c>
      <c r="BT1379" s="0" t="n">
        <v>0</v>
      </c>
      <c r="BU1379" s="0" t="s">
        <v>5000</v>
      </c>
      <c r="BW1379" s="0" t="n">
        <v>2018</v>
      </c>
      <c r="BX1379" s="0" t="n">
        <v>2021</v>
      </c>
      <c r="BY1379" s="0" t="s">
        <v>5001</v>
      </c>
      <c r="BZ1379" s="0" t="n">
        <v>2019.5</v>
      </c>
      <c r="CA1379" s="0" t="n">
        <v>1</v>
      </c>
      <c r="CB1379" s="0" t="n">
        <v>1</v>
      </c>
      <c r="CC1379" s="0" t="n">
        <v>1</v>
      </c>
      <c r="CD1379" s="0" t="n">
        <v>0.0200026673068496</v>
      </c>
      <c r="CE1379" s="0" t="n">
        <v>1</v>
      </c>
    </row>
    <row r="1380" customFormat="false" ht="15" hidden="false" customHeight="false" outlineLevel="0" collapsed="false">
      <c r="A1380" s="0" t="s">
        <v>4995</v>
      </c>
      <c r="B1380" s="0" t="n">
        <v>2685</v>
      </c>
      <c r="C1380" s="0" t="n">
        <v>-0.132250198001245</v>
      </c>
      <c r="D1380" s="0" t="n">
        <v>4370</v>
      </c>
      <c r="E1380" s="0" t="n">
        <f aca="false">IF(ISNUMBER($BA1380),$BA1380,IF(AND(ISNUMBER($D1380),ISNUMBER($BW1380),ISNUMBER($BX1380)),$D1380*($BX1380-$BW1380+1),""))</f>
        <v>4370</v>
      </c>
      <c r="H1380" s="0" t="s">
        <v>118</v>
      </c>
      <c r="I1380" s="0" t="s">
        <v>119</v>
      </c>
      <c r="J1380" s="0" t="n">
        <f aca="false">IF($BW1380&lt;&gt;"",$BW1380,"")</f>
        <v>2018</v>
      </c>
      <c r="K1380" s="0" t="n">
        <f aca="false">IF($BX1380&lt;&gt;"",$BX1380,"")</f>
        <v>2021</v>
      </c>
      <c r="L1380" s="0" t="n">
        <f aca="false">IF(AND(ISNUMBER($BW1380),ISNUMBER($BX1380)),($BW1380+$BX1380)/2,"")</f>
        <v>2019.5</v>
      </c>
      <c r="M1380" s="0" t="n">
        <f aca="false">IF($L1380&lt;&gt;"",$L1380,"")</f>
        <v>2019.5</v>
      </c>
      <c r="N1380" s="0" t="n">
        <f aca="false">IF(AND(ISNUMBER($BW1380),ISNUMBER($BX1380)),MIN(1,MAX(0,($BX1380-2016+1)/($BX1380-$BW1380+1))),"")</f>
        <v>1</v>
      </c>
      <c r="O1380" s="0" t="n">
        <f aca="false">IF(AND(ISNUMBER($BW1380),ISNUMBER($BX1380)),MIN(1,MAX(0,($BX1380-2017+1)/($BX1380-$BW1380+1))),"")</f>
        <v>1</v>
      </c>
      <c r="P1380" s="0" t="n">
        <f aca="false">IF(AND(ISNUMBER($BW1380),ISNUMBER($BX1380)),MIN(1,MAX(0,($BX1380-2018+1)/($BX1380-$BW1380+1))),"")</f>
        <v>1</v>
      </c>
      <c r="Q1380" s="0" t="n">
        <f aca="false">IF(AND(ISNUMBER($BW1380),ISNUMBER($BX1380)),MIN(1,MAX(0,($BX1380-2019+1)/($BX1380-$BW1380+1))),"")</f>
        <v>0.75</v>
      </c>
      <c r="R1380" s="0" t="n">
        <f aca="false">IF(AND(ISNUMBER($BW1380),ISNUMBER($BX1380)),MIN(1,MAX(0,($BX1380-2016+1)/($BX1380-$BW1380+1))),"")</f>
        <v>1</v>
      </c>
      <c r="S1380" s="0" t="n">
        <f aca="false">IF($L1380&lt;&gt;"",IF($L1380&gt;=2015.5,1,0),"")</f>
        <v>1</v>
      </c>
      <c r="T1380" s="0" t="n">
        <f aca="false">IF($L1380&lt;&gt;"",IF($L1380&gt;=2016,1,0),"")</f>
        <v>1</v>
      </c>
      <c r="U1380" s="0" t="n">
        <f aca="false">IF(ISNUMBER($BX1380),IF($BX1380&gt;=2016,1,0),"")</f>
        <v>1</v>
      </c>
      <c r="V1380" s="0" t="n">
        <f aca="false">IF(ISNUMBER($BW1380),IF($BW1380&gt;=2016,1,0),"")</f>
        <v>1</v>
      </c>
      <c r="W1380" s="0" t="str">
        <f aca="false">IF(AND(ISNUMBER($BW1380),ISNUMBER($BX1380)),IF($BW1380&gt;=2016,"post-only",IF($BX1380&lt;2016,"pre-only","mixed")),"")</f>
        <v>post-only</v>
      </c>
      <c r="X1380" s="0" t="n">
        <f aca="false">IF(AND(ISNUMBER($BW1380),ISNUMBER($BX1380)),MIN(1,MAX(0,($BX1380-2017+1)/($BX1380-$BW1380+1))),"")</f>
        <v>1</v>
      </c>
      <c r="Y1380" s="0" t="n">
        <f aca="false">IF(AND(ISNUMBER($BW1380),ISNUMBER($BX1380)),MIN(1,MAX(0,($BX1380-2018+1)/($BX1380-$BW1380+1))),"")</f>
        <v>1</v>
      </c>
      <c r="Z1380" s="0" t="n">
        <f aca="false">IF(AND(ISNUMBER($BW1380),ISNUMBER($BX1380)),MIN(1,MAX(0,($BX1380-2019+1)/($BX1380-$BW1380+1))),"")</f>
        <v>0.75</v>
      </c>
      <c r="AA1380" s="0" t="n">
        <f aca="false">IF(ISNUMBER($BX1380),IF($BX1380&gt;=2017,1,0),"")</f>
        <v>1</v>
      </c>
      <c r="AB1380" s="0" t="n">
        <f aca="false">IF(ISNUMBER($BX1380),IF($BX1380&gt;=2018,1,0),"")</f>
        <v>1</v>
      </c>
      <c r="AC1380" s="0" t="n">
        <f aca="false">IF(ISNUMBER($BX1380),IF($BX1380&gt;=2019,1,0),"")</f>
        <v>1</v>
      </c>
      <c r="AD1380" s="0" t="n">
        <f aca="false">IF($L1380&lt;&gt;"",IF($L1380&gt;2013,1,0),"")</f>
        <v>1</v>
      </c>
      <c r="AE1380" s="0" t="n">
        <f aca="false">IF($L1380&lt;&gt;"",1+IF($L1380&gt;2011,1,0)+IF($L1380&gt;2014,1,0),"")</f>
        <v>3</v>
      </c>
      <c r="AF1380" s="0" t="s">
        <v>87</v>
      </c>
      <c r="AG1380" s="0" t="s">
        <v>88</v>
      </c>
      <c r="AH1380" s="0" t="s">
        <v>90</v>
      </c>
      <c r="AI1380" s="0" t="s">
        <v>497</v>
      </c>
      <c r="AJ1380" s="0" t="s">
        <v>497</v>
      </c>
      <c r="AK1380" s="0" t="str">
        <f aca="false">IF(AND($CF1380&lt;&gt;"",IFERROR(INDEX(subsample_country_map!$B:$B,MATCH($CF1380,subsample_country_map!$A:$A,0)),"")&lt;&gt;""),INDEX(subsample_country_map!$B:$B,MATCH($CF1380,subsample_country_map!$A:$A,0)),INDEX(lookup!$AA:$AA,MATCH($A1380,lookup!$A:$A,0)))</f>
        <v>2_Europe</v>
      </c>
      <c r="AL1380" s="0" t="str">
        <f aca="false">IF(AND($CF1380&lt;&gt;"",IFERROR(INDEX(subsample_country_map!$C:$C,MATCH($CF1380,subsample_country_map!$A:$A,0)),"")&lt;&gt;""),INDEX(subsample_country_map!$C:$C,MATCH($CF1380,subsample_country_map!$A:$A,0)),INDEX(lookup!$AB:$AB,MATCH($A1380,lookup!$A:$A,0)))</f>
        <v>99_NCE</v>
      </c>
      <c r="AM1380" s="0" t="str">
        <f aca="false">IF(AND($CF1380&lt;&gt;"",IFERROR(INDEX(subsample_country_map!$D:$D,MATCH($CF1380,subsample_country_map!$A:$A,0)),"")&lt;&gt;""),INDEX(subsample_country_map!$D:$D,MATCH($CF1380,subsample_country_map!$A:$A,0)),INDEX(lookup!$AC:$AC,MATCH($A1380,lookup!$A:$A,0)))</f>
        <v>1_western</v>
      </c>
      <c r="AN1380" s="0" t="str">
        <f aca="false">IF(AND($CF1380&lt;&gt;"",IFERROR(INDEX(subsample_country_map!$E:$E,MATCH($CF1380,subsample_country_map!$A:$A,0)),"")&lt;&gt;""),INDEX(subsample_country_map!$E:$E,MATCH($CF1380,subsample_country_map!$A:$A,0)),INDEX(lookup!$AD:$AD,MATCH($A1380,lookup!$A:$A,0)))</f>
        <v>99_NCE</v>
      </c>
      <c r="AO1380" s="0" t="str">
        <f aca="false">INDEX(lookup!$Y:$Y,MATCH($A1380,lookup!$A:$A,0))</f>
        <v>0_published</v>
      </c>
      <c r="AP1380" s="0" t="str">
        <f aca="false">INDEX(lookup!$Z:$Z,MATCH($A1380,lookup!$A:$A,0))</f>
        <v>0_VHB low</v>
      </c>
      <c r="AQ1380" s="0" t="str">
        <f aca="false">INDEX(lookup!$W:$W,MATCH($A1380,lookup!$A:$A,0))</f>
        <v>2_sust</v>
      </c>
      <c r="AS1380" s="0" t="s">
        <v>91</v>
      </c>
      <c r="AT1380" s="0" t="s">
        <v>397</v>
      </c>
      <c r="AU1380" s="0" t="s">
        <v>93</v>
      </c>
      <c r="AV1380" s="0" t="s">
        <v>1496</v>
      </c>
      <c r="AX1380" s="0" t="s">
        <v>5008</v>
      </c>
      <c r="BA1380" s="0" t="n">
        <v>4370</v>
      </c>
      <c r="BB1380" s="0" t="s">
        <v>96</v>
      </c>
      <c r="BC1380" s="0" t="s">
        <v>5009</v>
      </c>
      <c r="BD1380" s="0" t="s">
        <v>142</v>
      </c>
      <c r="BE1380" s="0" t="s">
        <v>98</v>
      </c>
      <c r="BI1380" s="0" t="s">
        <v>99</v>
      </c>
      <c r="BJ1380" s="0" t="s">
        <v>5010</v>
      </c>
      <c r="BK1380" s="0" t="s">
        <v>750</v>
      </c>
      <c r="BL1380" s="0" t="s">
        <v>5011</v>
      </c>
      <c r="BM1380" s="0" t="s">
        <v>4998</v>
      </c>
      <c r="BN1380" s="0" t="s">
        <v>4999</v>
      </c>
      <c r="BO1380" s="0" t="s">
        <v>754</v>
      </c>
      <c r="BP1380" s="0" t="s">
        <v>4995</v>
      </c>
      <c r="BQ1380" s="0" t="s">
        <v>127</v>
      </c>
      <c r="BT1380" s="0" t="n">
        <v>0</v>
      </c>
      <c r="BU1380" s="0" t="s">
        <v>5000</v>
      </c>
      <c r="BW1380" s="0" t="n">
        <v>2018</v>
      </c>
      <c r="BX1380" s="0" t="n">
        <v>2021</v>
      </c>
      <c r="BY1380" s="0" t="s">
        <v>5001</v>
      </c>
      <c r="BZ1380" s="0" t="n">
        <v>2019.5</v>
      </c>
      <c r="CA1380" s="0" t="n">
        <v>1</v>
      </c>
      <c r="CB1380" s="0" t="n">
        <v>1</v>
      </c>
      <c r="CC1380" s="0" t="n">
        <v>1</v>
      </c>
      <c r="CD1380" s="0" t="n">
        <v>-0.133029415373166</v>
      </c>
      <c r="CE1380" s="0" t="n">
        <v>1</v>
      </c>
    </row>
    <row r="1381" customFormat="false" ht="15" hidden="false" customHeight="false" outlineLevel="0" collapsed="false">
      <c r="A1381" s="0" t="s">
        <v>4995</v>
      </c>
      <c r="B1381" s="0" t="n">
        <v>2686</v>
      </c>
      <c r="C1381" s="0" t="n">
        <v>-0.117772087105591</v>
      </c>
      <c r="D1381" s="0" t="n">
        <v>4370</v>
      </c>
      <c r="E1381" s="0" t="n">
        <f aca="false">IF(ISNUMBER($BA1381),$BA1381,IF(AND(ISNUMBER($D1381),ISNUMBER($BW1381),ISNUMBER($BX1381)),$D1381*($BX1381-$BW1381+1),""))</f>
        <v>4370</v>
      </c>
      <c r="H1381" s="0" t="s">
        <v>118</v>
      </c>
      <c r="I1381" s="0" t="s">
        <v>119</v>
      </c>
      <c r="J1381" s="0" t="n">
        <f aca="false">IF($BW1381&lt;&gt;"",$BW1381,"")</f>
        <v>2018</v>
      </c>
      <c r="K1381" s="0" t="n">
        <f aca="false">IF($BX1381&lt;&gt;"",$BX1381,"")</f>
        <v>2021</v>
      </c>
      <c r="L1381" s="0" t="n">
        <f aca="false">IF(AND(ISNUMBER($BW1381),ISNUMBER($BX1381)),($BW1381+$BX1381)/2,"")</f>
        <v>2019.5</v>
      </c>
      <c r="M1381" s="0" t="n">
        <f aca="false">IF($L1381&lt;&gt;"",$L1381,"")</f>
        <v>2019.5</v>
      </c>
      <c r="N1381" s="0" t="n">
        <f aca="false">IF(AND(ISNUMBER($BW1381),ISNUMBER($BX1381)),MIN(1,MAX(0,($BX1381-2016+1)/($BX1381-$BW1381+1))),"")</f>
        <v>1</v>
      </c>
      <c r="O1381" s="0" t="n">
        <f aca="false">IF(AND(ISNUMBER($BW1381),ISNUMBER($BX1381)),MIN(1,MAX(0,($BX1381-2017+1)/($BX1381-$BW1381+1))),"")</f>
        <v>1</v>
      </c>
      <c r="P1381" s="0" t="n">
        <f aca="false">IF(AND(ISNUMBER($BW1381),ISNUMBER($BX1381)),MIN(1,MAX(0,($BX1381-2018+1)/($BX1381-$BW1381+1))),"")</f>
        <v>1</v>
      </c>
      <c r="Q1381" s="0" t="n">
        <f aca="false">IF(AND(ISNUMBER($BW1381),ISNUMBER($BX1381)),MIN(1,MAX(0,($BX1381-2019+1)/($BX1381-$BW1381+1))),"")</f>
        <v>0.75</v>
      </c>
      <c r="R1381" s="0" t="n">
        <f aca="false">IF(AND(ISNUMBER($BW1381),ISNUMBER($BX1381)),MIN(1,MAX(0,($BX1381-2016+1)/($BX1381-$BW1381+1))),"")</f>
        <v>1</v>
      </c>
      <c r="S1381" s="0" t="n">
        <f aca="false">IF($L1381&lt;&gt;"",IF($L1381&gt;=2015.5,1,0),"")</f>
        <v>1</v>
      </c>
      <c r="T1381" s="0" t="n">
        <f aca="false">IF($L1381&lt;&gt;"",IF($L1381&gt;=2016,1,0),"")</f>
        <v>1</v>
      </c>
      <c r="U1381" s="0" t="n">
        <f aca="false">IF(ISNUMBER($BX1381),IF($BX1381&gt;=2016,1,0),"")</f>
        <v>1</v>
      </c>
      <c r="V1381" s="0" t="n">
        <f aca="false">IF(ISNUMBER($BW1381),IF($BW1381&gt;=2016,1,0),"")</f>
        <v>1</v>
      </c>
      <c r="W1381" s="0" t="str">
        <f aca="false">IF(AND(ISNUMBER($BW1381),ISNUMBER($BX1381)),IF($BW1381&gt;=2016,"post-only",IF($BX1381&lt;2016,"pre-only","mixed")),"")</f>
        <v>post-only</v>
      </c>
      <c r="X1381" s="0" t="n">
        <f aca="false">IF(AND(ISNUMBER($BW1381),ISNUMBER($BX1381)),MIN(1,MAX(0,($BX1381-2017+1)/($BX1381-$BW1381+1))),"")</f>
        <v>1</v>
      </c>
      <c r="Y1381" s="0" t="n">
        <f aca="false">IF(AND(ISNUMBER($BW1381),ISNUMBER($BX1381)),MIN(1,MAX(0,($BX1381-2018+1)/($BX1381-$BW1381+1))),"")</f>
        <v>1</v>
      </c>
      <c r="Z1381" s="0" t="n">
        <f aca="false">IF(AND(ISNUMBER($BW1381),ISNUMBER($BX1381)),MIN(1,MAX(0,($BX1381-2019+1)/($BX1381-$BW1381+1))),"")</f>
        <v>0.75</v>
      </c>
      <c r="AA1381" s="0" t="n">
        <f aca="false">IF(ISNUMBER($BX1381),IF($BX1381&gt;=2017,1,0),"")</f>
        <v>1</v>
      </c>
      <c r="AB1381" s="0" t="n">
        <f aca="false">IF(ISNUMBER($BX1381),IF($BX1381&gt;=2018,1,0),"")</f>
        <v>1</v>
      </c>
      <c r="AC1381" s="0" t="n">
        <f aca="false">IF(ISNUMBER($BX1381),IF($BX1381&gt;=2019,1,0),"")</f>
        <v>1</v>
      </c>
      <c r="AD1381" s="0" t="n">
        <f aca="false">IF($L1381&lt;&gt;"",IF($L1381&gt;2013,1,0),"")</f>
        <v>1</v>
      </c>
      <c r="AE1381" s="0" t="n">
        <f aca="false">IF($L1381&lt;&gt;"",1+IF($L1381&gt;2011,1,0)+IF($L1381&gt;2014,1,0),"")</f>
        <v>3</v>
      </c>
      <c r="AF1381" s="0" t="s">
        <v>87</v>
      </c>
      <c r="AG1381" s="0" t="s">
        <v>88</v>
      </c>
      <c r="AH1381" s="0" t="s">
        <v>90</v>
      </c>
      <c r="AI1381" s="0" t="s">
        <v>497</v>
      </c>
      <c r="AJ1381" s="0" t="s">
        <v>497</v>
      </c>
      <c r="AK1381" s="0" t="str">
        <f aca="false">IF(AND($CF1381&lt;&gt;"",IFERROR(INDEX(subsample_country_map!$B:$B,MATCH($CF1381,subsample_country_map!$A:$A,0)),"")&lt;&gt;""),INDEX(subsample_country_map!$B:$B,MATCH($CF1381,subsample_country_map!$A:$A,0)),INDEX(lookup!$AA:$AA,MATCH($A1381,lookup!$A:$A,0)))</f>
        <v>2_Europe</v>
      </c>
      <c r="AL1381" s="0" t="str">
        <f aca="false">IF(AND($CF1381&lt;&gt;"",IFERROR(INDEX(subsample_country_map!$C:$C,MATCH($CF1381,subsample_country_map!$A:$A,0)),"")&lt;&gt;""),INDEX(subsample_country_map!$C:$C,MATCH($CF1381,subsample_country_map!$A:$A,0)),INDEX(lookup!$AB:$AB,MATCH($A1381,lookup!$A:$A,0)))</f>
        <v>99_NCE</v>
      </c>
      <c r="AM1381" s="0" t="str">
        <f aca="false">IF(AND($CF1381&lt;&gt;"",IFERROR(INDEX(subsample_country_map!$D:$D,MATCH($CF1381,subsample_country_map!$A:$A,0)),"")&lt;&gt;""),INDEX(subsample_country_map!$D:$D,MATCH($CF1381,subsample_country_map!$A:$A,0)),INDEX(lookup!$AC:$AC,MATCH($A1381,lookup!$A:$A,0)))</f>
        <v>1_western</v>
      </c>
      <c r="AN1381" s="0" t="str">
        <f aca="false">IF(AND($CF1381&lt;&gt;"",IFERROR(INDEX(subsample_country_map!$E:$E,MATCH($CF1381,subsample_country_map!$A:$A,0)),"")&lt;&gt;""),INDEX(subsample_country_map!$E:$E,MATCH($CF1381,subsample_country_map!$A:$A,0)),INDEX(lookup!$AD:$AD,MATCH($A1381,lookup!$A:$A,0)))</f>
        <v>99_NCE</v>
      </c>
      <c r="AO1381" s="0" t="str">
        <f aca="false">INDEX(lookup!$Y:$Y,MATCH($A1381,lookup!$A:$A,0))</f>
        <v>0_published</v>
      </c>
      <c r="AP1381" s="0" t="str">
        <f aca="false">INDEX(lookup!$Z:$Z,MATCH($A1381,lookup!$A:$A,0))</f>
        <v>0_VHB low</v>
      </c>
      <c r="AQ1381" s="0" t="str">
        <f aca="false">INDEX(lookup!$W:$W,MATCH($A1381,lookup!$A:$A,0))</f>
        <v>2_sust</v>
      </c>
      <c r="AS1381" s="0" t="s">
        <v>91</v>
      </c>
      <c r="AT1381" s="0" t="s">
        <v>397</v>
      </c>
      <c r="AU1381" s="0" t="s">
        <v>93</v>
      </c>
      <c r="AV1381" s="0" t="s">
        <v>4029</v>
      </c>
      <c r="AX1381" s="0" t="s">
        <v>5012</v>
      </c>
      <c r="BA1381" s="0" t="n">
        <v>4370</v>
      </c>
      <c r="BB1381" s="0" t="s">
        <v>96</v>
      </c>
      <c r="BC1381" s="0" t="s">
        <v>5009</v>
      </c>
      <c r="BD1381" s="0" t="s">
        <v>142</v>
      </c>
      <c r="BE1381" s="0" t="s">
        <v>98</v>
      </c>
      <c r="BI1381" s="0" t="s">
        <v>99</v>
      </c>
      <c r="BJ1381" s="0" t="s">
        <v>5013</v>
      </c>
      <c r="BK1381" s="0" t="s">
        <v>750</v>
      </c>
      <c r="BL1381" s="0" t="s">
        <v>5014</v>
      </c>
      <c r="BM1381" s="0" t="s">
        <v>4998</v>
      </c>
      <c r="BN1381" s="0" t="s">
        <v>4999</v>
      </c>
      <c r="BO1381" s="0" t="s">
        <v>754</v>
      </c>
      <c r="BP1381" s="0" t="s">
        <v>4995</v>
      </c>
      <c r="BQ1381" s="0" t="s">
        <v>127</v>
      </c>
      <c r="BT1381" s="0" t="n">
        <v>0</v>
      </c>
      <c r="BU1381" s="0" t="s">
        <v>5000</v>
      </c>
      <c r="BW1381" s="0" t="n">
        <v>2018</v>
      </c>
      <c r="BX1381" s="0" t="n">
        <v>2021</v>
      </c>
      <c r="BY1381" s="0" t="s">
        <v>5001</v>
      </c>
      <c r="BZ1381" s="0" t="n">
        <v>2019.5</v>
      </c>
      <c r="CA1381" s="0" t="n">
        <v>1</v>
      </c>
      <c r="CB1381" s="0" t="n">
        <v>1</v>
      </c>
      <c r="CC1381" s="0" t="n">
        <v>1</v>
      </c>
      <c r="CD1381" s="0" t="n">
        <v>-0.118321173988843</v>
      </c>
      <c r="CE1381" s="0" t="n">
        <v>1</v>
      </c>
    </row>
    <row r="1382" customFormat="false" ht="15" hidden="false" customHeight="false" outlineLevel="0" collapsed="false">
      <c r="A1382" s="0" t="s">
        <v>4995</v>
      </c>
      <c r="B1382" s="0" t="n">
        <v>2687</v>
      </c>
      <c r="C1382" s="0" t="n">
        <v>-0.123691134568016</v>
      </c>
      <c r="D1382" s="0" t="n">
        <v>4370</v>
      </c>
      <c r="E1382" s="0" t="n">
        <f aca="false">IF(ISNUMBER($BA1382),$BA1382,IF(AND(ISNUMBER($D1382),ISNUMBER($BW1382),ISNUMBER($BX1382)),$D1382*($BX1382-$BW1382+1),""))</f>
        <v>4370</v>
      </c>
      <c r="H1382" s="0" t="s">
        <v>118</v>
      </c>
      <c r="I1382" s="0" t="s">
        <v>119</v>
      </c>
      <c r="J1382" s="0" t="n">
        <f aca="false">IF($BW1382&lt;&gt;"",$BW1382,"")</f>
        <v>2018</v>
      </c>
      <c r="K1382" s="0" t="n">
        <f aca="false">IF($BX1382&lt;&gt;"",$BX1382,"")</f>
        <v>2021</v>
      </c>
      <c r="L1382" s="0" t="n">
        <f aca="false">IF(AND(ISNUMBER($BW1382),ISNUMBER($BX1382)),($BW1382+$BX1382)/2,"")</f>
        <v>2019.5</v>
      </c>
      <c r="M1382" s="0" t="n">
        <f aca="false">IF($L1382&lt;&gt;"",$L1382,"")</f>
        <v>2019.5</v>
      </c>
      <c r="N1382" s="0" t="n">
        <f aca="false">IF(AND(ISNUMBER($BW1382),ISNUMBER($BX1382)),MIN(1,MAX(0,($BX1382-2016+1)/($BX1382-$BW1382+1))),"")</f>
        <v>1</v>
      </c>
      <c r="O1382" s="0" t="n">
        <f aca="false">IF(AND(ISNUMBER($BW1382),ISNUMBER($BX1382)),MIN(1,MAX(0,($BX1382-2017+1)/($BX1382-$BW1382+1))),"")</f>
        <v>1</v>
      </c>
      <c r="P1382" s="0" t="n">
        <f aca="false">IF(AND(ISNUMBER($BW1382),ISNUMBER($BX1382)),MIN(1,MAX(0,($BX1382-2018+1)/($BX1382-$BW1382+1))),"")</f>
        <v>1</v>
      </c>
      <c r="Q1382" s="0" t="n">
        <f aca="false">IF(AND(ISNUMBER($BW1382),ISNUMBER($BX1382)),MIN(1,MAX(0,($BX1382-2019+1)/($BX1382-$BW1382+1))),"")</f>
        <v>0.75</v>
      </c>
      <c r="R1382" s="0" t="n">
        <f aca="false">IF(AND(ISNUMBER($BW1382),ISNUMBER($BX1382)),MIN(1,MAX(0,($BX1382-2016+1)/($BX1382-$BW1382+1))),"")</f>
        <v>1</v>
      </c>
      <c r="S1382" s="0" t="n">
        <f aca="false">IF($L1382&lt;&gt;"",IF($L1382&gt;=2015.5,1,0),"")</f>
        <v>1</v>
      </c>
      <c r="T1382" s="0" t="n">
        <f aca="false">IF($L1382&lt;&gt;"",IF($L1382&gt;=2016,1,0),"")</f>
        <v>1</v>
      </c>
      <c r="U1382" s="0" t="n">
        <f aca="false">IF(ISNUMBER($BX1382),IF($BX1382&gt;=2016,1,0),"")</f>
        <v>1</v>
      </c>
      <c r="V1382" s="0" t="n">
        <f aca="false">IF(ISNUMBER($BW1382),IF($BW1382&gt;=2016,1,0),"")</f>
        <v>1</v>
      </c>
      <c r="W1382" s="0" t="str">
        <f aca="false">IF(AND(ISNUMBER($BW1382),ISNUMBER($BX1382)),IF($BW1382&gt;=2016,"post-only",IF($BX1382&lt;2016,"pre-only","mixed")),"")</f>
        <v>post-only</v>
      </c>
      <c r="X1382" s="0" t="n">
        <f aca="false">IF(AND(ISNUMBER($BW1382),ISNUMBER($BX1382)),MIN(1,MAX(0,($BX1382-2017+1)/($BX1382-$BW1382+1))),"")</f>
        <v>1</v>
      </c>
      <c r="Y1382" s="0" t="n">
        <f aca="false">IF(AND(ISNUMBER($BW1382),ISNUMBER($BX1382)),MIN(1,MAX(0,($BX1382-2018+1)/($BX1382-$BW1382+1))),"")</f>
        <v>1</v>
      </c>
      <c r="Z1382" s="0" t="n">
        <f aca="false">IF(AND(ISNUMBER($BW1382),ISNUMBER($BX1382)),MIN(1,MAX(0,($BX1382-2019+1)/($BX1382-$BW1382+1))),"")</f>
        <v>0.75</v>
      </c>
      <c r="AA1382" s="0" t="n">
        <f aca="false">IF(ISNUMBER($BX1382),IF($BX1382&gt;=2017,1,0),"")</f>
        <v>1</v>
      </c>
      <c r="AB1382" s="0" t="n">
        <f aca="false">IF(ISNUMBER($BX1382),IF($BX1382&gt;=2018,1,0),"")</f>
        <v>1</v>
      </c>
      <c r="AC1382" s="0" t="n">
        <f aca="false">IF(ISNUMBER($BX1382),IF($BX1382&gt;=2019,1,0),"")</f>
        <v>1</v>
      </c>
      <c r="AD1382" s="0" t="n">
        <f aca="false">IF($L1382&lt;&gt;"",IF($L1382&gt;2013,1,0),"")</f>
        <v>1</v>
      </c>
      <c r="AE1382" s="0" t="n">
        <f aca="false">IF($L1382&lt;&gt;"",1+IF($L1382&gt;2011,1,0)+IF($L1382&gt;2014,1,0),"")</f>
        <v>3</v>
      </c>
      <c r="AF1382" s="0" t="s">
        <v>87</v>
      </c>
      <c r="AG1382" s="0" t="s">
        <v>88</v>
      </c>
      <c r="AH1382" s="0" t="s">
        <v>90</v>
      </c>
      <c r="AI1382" s="0" t="s">
        <v>497</v>
      </c>
      <c r="AJ1382" s="0" t="s">
        <v>497</v>
      </c>
      <c r="AK1382" s="0" t="str">
        <f aca="false">IF(AND($CF1382&lt;&gt;"",IFERROR(INDEX(subsample_country_map!$B:$B,MATCH($CF1382,subsample_country_map!$A:$A,0)),"")&lt;&gt;""),INDEX(subsample_country_map!$B:$B,MATCH($CF1382,subsample_country_map!$A:$A,0)),INDEX(lookup!$AA:$AA,MATCH($A1382,lookup!$A:$A,0)))</f>
        <v>2_Europe</v>
      </c>
      <c r="AL1382" s="0" t="str">
        <f aca="false">IF(AND($CF1382&lt;&gt;"",IFERROR(INDEX(subsample_country_map!$C:$C,MATCH($CF1382,subsample_country_map!$A:$A,0)),"")&lt;&gt;""),INDEX(subsample_country_map!$C:$C,MATCH($CF1382,subsample_country_map!$A:$A,0)),INDEX(lookup!$AB:$AB,MATCH($A1382,lookup!$A:$A,0)))</f>
        <v>99_NCE</v>
      </c>
      <c r="AM1382" s="0" t="str">
        <f aca="false">IF(AND($CF1382&lt;&gt;"",IFERROR(INDEX(subsample_country_map!$D:$D,MATCH($CF1382,subsample_country_map!$A:$A,0)),"")&lt;&gt;""),INDEX(subsample_country_map!$D:$D,MATCH($CF1382,subsample_country_map!$A:$A,0)),INDEX(lookup!$AC:$AC,MATCH($A1382,lookup!$A:$A,0)))</f>
        <v>1_western</v>
      </c>
      <c r="AN1382" s="0" t="str">
        <f aca="false">IF(AND($CF1382&lt;&gt;"",IFERROR(INDEX(subsample_country_map!$E:$E,MATCH($CF1382,subsample_country_map!$A:$A,0)),"")&lt;&gt;""),INDEX(subsample_country_map!$E:$E,MATCH($CF1382,subsample_country_map!$A:$A,0)),INDEX(lookup!$AD:$AD,MATCH($A1382,lookup!$A:$A,0)))</f>
        <v>99_NCE</v>
      </c>
      <c r="AO1382" s="0" t="str">
        <f aca="false">INDEX(lookup!$Y:$Y,MATCH($A1382,lookup!$A:$A,0))</f>
        <v>0_published</v>
      </c>
      <c r="AP1382" s="0" t="str">
        <f aca="false">INDEX(lookup!$Z:$Z,MATCH($A1382,lookup!$A:$A,0))</f>
        <v>0_VHB low</v>
      </c>
      <c r="AQ1382" s="0" t="str">
        <f aca="false">INDEX(lookup!$W:$W,MATCH($A1382,lookup!$A:$A,0))</f>
        <v>2_sust</v>
      </c>
      <c r="AS1382" s="0" t="s">
        <v>91</v>
      </c>
      <c r="AT1382" s="0" t="s">
        <v>397</v>
      </c>
      <c r="AU1382" s="0" t="s">
        <v>93</v>
      </c>
      <c r="AV1382" s="0" t="s">
        <v>5015</v>
      </c>
      <c r="AX1382" s="0" t="s">
        <v>5016</v>
      </c>
      <c r="BA1382" s="0" t="n">
        <v>4370</v>
      </c>
      <c r="BB1382" s="0" t="s">
        <v>96</v>
      </c>
      <c r="BC1382" s="0" t="s">
        <v>5009</v>
      </c>
      <c r="BD1382" s="0" t="s">
        <v>142</v>
      </c>
      <c r="BE1382" s="0" t="s">
        <v>98</v>
      </c>
      <c r="BI1382" s="0" t="s">
        <v>99</v>
      </c>
      <c r="BJ1382" s="0" t="s">
        <v>5017</v>
      </c>
      <c r="BK1382" s="0" t="s">
        <v>750</v>
      </c>
      <c r="BL1382" s="0" t="s">
        <v>5018</v>
      </c>
      <c r="BM1382" s="0" t="s">
        <v>5004</v>
      </c>
      <c r="BN1382" s="0" t="s">
        <v>4999</v>
      </c>
      <c r="BO1382" s="0" t="s">
        <v>754</v>
      </c>
      <c r="BP1382" s="0" t="s">
        <v>4995</v>
      </c>
      <c r="BQ1382" s="0" t="s">
        <v>127</v>
      </c>
      <c r="BT1382" s="0" t="n">
        <v>0</v>
      </c>
      <c r="BU1382" s="0" t="s">
        <v>5000</v>
      </c>
      <c r="BW1382" s="0" t="n">
        <v>2018</v>
      </c>
      <c r="BX1382" s="0" t="n">
        <v>2021</v>
      </c>
      <c r="BY1382" s="0" t="s">
        <v>5001</v>
      </c>
      <c r="BZ1382" s="0" t="n">
        <v>2019.5</v>
      </c>
      <c r="CA1382" s="0" t="n">
        <v>1</v>
      </c>
      <c r="CB1382" s="0" t="n">
        <v>1</v>
      </c>
      <c r="CC1382" s="0" t="n">
        <v>1</v>
      </c>
      <c r="CD1382" s="0" t="n">
        <v>-0.124327793239953</v>
      </c>
      <c r="CE1382" s="0" t="n">
        <v>1</v>
      </c>
    </row>
    <row r="1383" customFormat="false" ht="15" hidden="false" customHeight="false" outlineLevel="0" collapsed="false">
      <c r="A1383" s="0" t="s">
        <v>4995</v>
      </c>
      <c r="B1383" s="0" t="n">
        <v>2688</v>
      </c>
      <c r="C1383" s="0" t="n">
        <v>-0.110949668585284</v>
      </c>
      <c r="D1383" s="0" t="n">
        <v>4370</v>
      </c>
      <c r="E1383" s="0" t="n">
        <f aca="false">IF(ISNUMBER($BA1383),$BA1383,IF(AND(ISNUMBER($D1383),ISNUMBER($BW1383),ISNUMBER($BX1383)),$D1383*($BX1383-$BW1383+1),""))</f>
        <v>4370</v>
      </c>
      <c r="H1383" s="0" t="s">
        <v>118</v>
      </c>
      <c r="I1383" s="0" t="s">
        <v>119</v>
      </c>
      <c r="J1383" s="0" t="n">
        <f aca="false">IF($BW1383&lt;&gt;"",$BW1383,"")</f>
        <v>2018</v>
      </c>
      <c r="K1383" s="0" t="n">
        <f aca="false">IF($BX1383&lt;&gt;"",$BX1383,"")</f>
        <v>2021</v>
      </c>
      <c r="L1383" s="0" t="n">
        <f aca="false">IF(AND(ISNUMBER($BW1383),ISNUMBER($BX1383)),($BW1383+$BX1383)/2,"")</f>
        <v>2019.5</v>
      </c>
      <c r="M1383" s="0" t="n">
        <f aca="false">IF($L1383&lt;&gt;"",$L1383,"")</f>
        <v>2019.5</v>
      </c>
      <c r="N1383" s="0" t="n">
        <f aca="false">IF(AND(ISNUMBER($BW1383),ISNUMBER($BX1383)),MIN(1,MAX(0,($BX1383-2016+1)/($BX1383-$BW1383+1))),"")</f>
        <v>1</v>
      </c>
      <c r="O1383" s="0" t="n">
        <f aca="false">IF(AND(ISNUMBER($BW1383),ISNUMBER($BX1383)),MIN(1,MAX(0,($BX1383-2017+1)/($BX1383-$BW1383+1))),"")</f>
        <v>1</v>
      </c>
      <c r="P1383" s="0" t="n">
        <f aca="false">IF(AND(ISNUMBER($BW1383),ISNUMBER($BX1383)),MIN(1,MAX(0,($BX1383-2018+1)/($BX1383-$BW1383+1))),"")</f>
        <v>1</v>
      </c>
      <c r="Q1383" s="0" t="n">
        <f aca="false">IF(AND(ISNUMBER($BW1383),ISNUMBER($BX1383)),MIN(1,MAX(0,($BX1383-2019+1)/($BX1383-$BW1383+1))),"")</f>
        <v>0.75</v>
      </c>
      <c r="R1383" s="0" t="n">
        <f aca="false">IF(AND(ISNUMBER($BW1383),ISNUMBER($BX1383)),MIN(1,MAX(0,($BX1383-2016+1)/($BX1383-$BW1383+1))),"")</f>
        <v>1</v>
      </c>
      <c r="S1383" s="0" t="n">
        <f aca="false">IF($L1383&lt;&gt;"",IF($L1383&gt;=2015.5,1,0),"")</f>
        <v>1</v>
      </c>
      <c r="T1383" s="0" t="n">
        <f aca="false">IF($L1383&lt;&gt;"",IF($L1383&gt;=2016,1,0),"")</f>
        <v>1</v>
      </c>
      <c r="U1383" s="0" t="n">
        <f aca="false">IF(ISNUMBER($BX1383),IF($BX1383&gt;=2016,1,0),"")</f>
        <v>1</v>
      </c>
      <c r="V1383" s="0" t="n">
        <f aca="false">IF(ISNUMBER($BW1383),IF($BW1383&gt;=2016,1,0),"")</f>
        <v>1</v>
      </c>
      <c r="W1383" s="0" t="str">
        <f aca="false">IF(AND(ISNUMBER($BW1383),ISNUMBER($BX1383)),IF($BW1383&gt;=2016,"post-only",IF($BX1383&lt;2016,"pre-only","mixed")),"")</f>
        <v>post-only</v>
      </c>
      <c r="X1383" s="0" t="n">
        <f aca="false">IF(AND(ISNUMBER($BW1383),ISNUMBER($BX1383)),MIN(1,MAX(0,($BX1383-2017+1)/($BX1383-$BW1383+1))),"")</f>
        <v>1</v>
      </c>
      <c r="Y1383" s="0" t="n">
        <f aca="false">IF(AND(ISNUMBER($BW1383),ISNUMBER($BX1383)),MIN(1,MAX(0,($BX1383-2018+1)/($BX1383-$BW1383+1))),"")</f>
        <v>1</v>
      </c>
      <c r="Z1383" s="0" t="n">
        <f aca="false">IF(AND(ISNUMBER($BW1383),ISNUMBER($BX1383)),MIN(1,MAX(0,($BX1383-2019+1)/($BX1383-$BW1383+1))),"")</f>
        <v>0.75</v>
      </c>
      <c r="AA1383" s="0" t="n">
        <f aca="false">IF(ISNUMBER($BX1383),IF($BX1383&gt;=2017,1,0),"")</f>
        <v>1</v>
      </c>
      <c r="AB1383" s="0" t="n">
        <f aca="false">IF(ISNUMBER($BX1383),IF($BX1383&gt;=2018,1,0),"")</f>
        <v>1</v>
      </c>
      <c r="AC1383" s="0" t="n">
        <f aca="false">IF(ISNUMBER($BX1383),IF($BX1383&gt;=2019,1,0),"")</f>
        <v>1</v>
      </c>
      <c r="AD1383" s="0" t="n">
        <f aca="false">IF($L1383&lt;&gt;"",IF($L1383&gt;2013,1,0),"")</f>
        <v>1</v>
      </c>
      <c r="AE1383" s="0" t="n">
        <f aca="false">IF($L1383&lt;&gt;"",1+IF($L1383&gt;2011,1,0)+IF($L1383&gt;2014,1,0),"")</f>
        <v>3</v>
      </c>
      <c r="AF1383" s="0" t="s">
        <v>87</v>
      </c>
      <c r="AG1383" s="0" t="s">
        <v>88</v>
      </c>
      <c r="AH1383" s="0" t="s">
        <v>90</v>
      </c>
      <c r="AI1383" s="0" t="s">
        <v>497</v>
      </c>
      <c r="AJ1383" s="0" t="s">
        <v>497</v>
      </c>
      <c r="AK1383" s="0" t="str">
        <f aca="false">IF(AND($CF1383&lt;&gt;"",IFERROR(INDEX(subsample_country_map!$B:$B,MATCH($CF1383,subsample_country_map!$A:$A,0)),"")&lt;&gt;""),INDEX(subsample_country_map!$B:$B,MATCH($CF1383,subsample_country_map!$A:$A,0)),INDEX(lookup!$AA:$AA,MATCH($A1383,lookup!$A:$A,0)))</f>
        <v>2_Europe</v>
      </c>
      <c r="AL1383" s="0" t="str">
        <f aca="false">IF(AND($CF1383&lt;&gt;"",IFERROR(INDEX(subsample_country_map!$C:$C,MATCH($CF1383,subsample_country_map!$A:$A,0)),"")&lt;&gt;""),INDEX(subsample_country_map!$C:$C,MATCH($CF1383,subsample_country_map!$A:$A,0)),INDEX(lookup!$AB:$AB,MATCH($A1383,lookup!$A:$A,0)))</f>
        <v>99_NCE</v>
      </c>
      <c r="AM1383" s="0" t="str">
        <f aca="false">IF(AND($CF1383&lt;&gt;"",IFERROR(INDEX(subsample_country_map!$D:$D,MATCH($CF1383,subsample_country_map!$A:$A,0)),"")&lt;&gt;""),INDEX(subsample_country_map!$D:$D,MATCH($CF1383,subsample_country_map!$A:$A,0)),INDEX(lookup!$AC:$AC,MATCH($A1383,lookup!$A:$A,0)))</f>
        <v>1_western</v>
      </c>
      <c r="AN1383" s="0" t="str">
        <f aca="false">IF(AND($CF1383&lt;&gt;"",IFERROR(INDEX(subsample_country_map!$E:$E,MATCH($CF1383,subsample_country_map!$A:$A,0)),"")&lt;&gt;""),INDEX(subsample_country_map!$E:$E,MATCH($CF1383,subsample_country_map!$A:$A,0)),INDEX(lookup!$AD:$AD,MATCH($A1383,lookup!$A:$A,0)))</f>
        <v>99_NCE</v>
      </c>
      <c r="AO1383" s="0" t="str">
        <f aca="false">INDEX(lookup!$Y:$Y,MATCH($A1383,lookup!$A:$A,0))</f>
        <v>0_published</v>
      </c>
      <c r="AP1383" s="0" t="str">
        <f aca="false">INDEX(lookup!$Z:$Z,MATCH($A1383,lookup!$A:$A,0))</f>
        <v>0_VHB low</v>
      </c>
      <c r="AQ1383" s="0" t="str">
        <f aca="false">INDEX(lookup!$W:$W,MATCH($A1383,lookup!$A:$A,0))</f>
        <v>2_sust</v>
      </c>
      <c r="AS1383" s="0" t="s">
        <v>91</v>
      </c>
      <c r="AT1383" s="0" t="s">
        <v>397</v>
      </c>
      <c r="AU1383" s="0" t="s">
        <v>93</v>
      </c>
      <c r="AV1383" s="0" t="s">
        <v>5019</v>
      </c>
      <c r="AX1383" s="0" t="s">
        <v>5020</v>
      </c>
      <c r="BA1383" s="0" t="n">
        <v>4370</v>
      </c>
      <c r="BB1383" s="0" t="s">
        <v>96</v>
      </c>
      <c r="BC1383" s="0" t="s">
        <v>5009</v>
      </c>
      <c r="BD1383" s="0" t="s">
        <v>142</v>
      </c>
      <c r="BE1383" s="0" t="s">
        <v>98</v>
      </c>
      <c r="BI1383" s="0" t="s">
        <v>99</v>
      </c>
      <c r="BJ1383" s="0" t="s">
        <v>5021</v>
      </c>
      <c r="BK1383" s="0" t="s">
        <v>750</v>
      </c>
      <c r="BL1383" s="0" t="s">
        <v>5022</v>
      </c>
      <c r="BM1383" s="0" t="s">
        <v>5004</v>
      </c>
      <c r="BN1383" s="0" t="s">
        <v>4999</v>
      </c>
      <c r="BO1383" s="0" t="s">
        <v>754</v>
      </c>
      <c r="BP1383" s="0" t="s">
        <v>4995</v>
      </c>
      <c r="BQ1383" s="0" t="s">
        <v>127</v>
      </c>
      <c r="BT1383" s="0" t="n">
        <v>0</v>
      </c>
      <c r="BU1383" s="0" t="s">
        <v>5000</v>
      </c>
      <c r="BW1383" s="0" t="n">
        <v>2018</v>
      </c>
      <c r="BX1383" s="0" t="n">
        <v>2021</v>
      </c>
      <c r="BY1383" s="0" t="s">
        <v>5001</v>
      </c>
      <c r="BZ1383" s="0" t="n">
        <v>2019.5</v>
      </c>
      <c r="CA1383" s="0" t="n">
        <v>1</v>
      </c>
      <c r="CB1383" s="0" t="n">
        <v>1</v>
      </c>
      <c r="CC1383" s="0" t="n">
        <v>1</v>
      </c>
      <c r="CD1383" s="0" t="n">
        <v>-0.111408318067012</v>
      </c>
      <c r="CE1383" s="0" t="n">
        <v>1</v>
      </c>
    </row>
    <row r="1384" customFormat="false" ht="15" hidden="false" customHeight="false" outlineLevel="0" collapsed="false">
      <c r="A1384" s="0" t="s">
        <v>4995</v>
      </c>
      <c r="B1384" s="0" t="n">
        <v>2689</v>
      </c>
      <c r="C1384" s="0" t="n">
        <v>-0.101729529047721</v>
      </c>
      <c r="D1384" s="0" t="n">
        <v>4370</v>
      </c>
      <c r="E1384" s="0" t="n">
        <f aca="false">IF(ISNUMBER($BA1384),$BA1384,IF(AND(ISNUMBER($D1384),ISNUMBER($BW1384),ISNUMBER($BX1384)),$D1384*($BX1384-$BW1384+1),""))</f>
        <v>4370</v>
      </c>
      <c r="H1384" s="0" t="s">
        <v>118</v>
      </c>
      <c r="I1384" s="0" t="s">
        <v>119</v>
      </c>
      <c r="J1384" s="0" t="n">
        <f aca="false">IF($BW1384&lt;&gt;"",$BW1384,"")</f>
        <v>2018</v>
      </c>
      <c r="K1384" s="0" t="n">
        <f aca="false">IF($BX1384&lt;&gt;"",$BX1384,"")</f>
        <v>2021</v>
      </c>
      <c r="L1384" s="0" t="n">
        <f aca="false">IF(AND(ISNUMBER($BW1384),ISNUMBER($BX1384)),($BW1384+$BX1384)/2,"")</f>
        <v>2019.5</v>
      </c>
      <c r="M1384" s="0" t="n">
        <f aca="false">IF($L1384&lt;&gt;"",$L1384,"")</f>
        <v>2019.5</v>
      </c>
      <c r="N1384" s="0" t="n">
        <f aca="false">IF(AND(ISNUMBER($BW1384),ISNUMBER($BX1384)),MIN(1,MAX(0,($BX1384-2016+1)/($BX1384-$BW1384+1))),"")</f>
        <v>1</v>
      </c>
      <c r="O1384" s="0" t="n">
        <f aca="false">IF(AND(ISNUMBER($BW1384),ISNUMBER($BX1384)),MIN(1,MAX(0,($BX1384-2017+1)/($BX1384-$BW1384+1))),"")</f>
        <v>1</v>
      </c>
      <c r="P1384" s="0" t="n">
        <f aca="false">IF(AND(ISNUMBER($BW1384),ISNUMBER($BX1384)),MIN(1,MAX(0,($BX1384-2018+1)/($BX1384-$BW1384+1))),"")</f>
        <v>1</v>
      </c>
      <c r="Q1384" s="0" t="n">
        <f aca="false">IF(AND(ISNUMBER($BW1384),ISNUMBER($BX1384)),MIN(1,MAX(0,($BX1384-2019+1)/($BX1384-$BW1384+1))),"")</f>
        <v>0.75</v>
      </c>
      <c r="R1384" s="0" t="n">
        <f aca="false">IF(AND(ISNUMBER($BW1384),ISNUMBER($BX1384)),MIN(1,MAX(0,($BX1384-2016+1)/($BX1384-$BW1384+1))),"")</f>
        <v>1</v>
      </c>
      <c r="S1384" s="0" t="n">
        <f aca="false">IF($L1384&lt;&gt;"",IF($L1384&gt;=2015.5,1,0),"")</f>
        <v>1</v>
      </c>
      <c r="T1384" s="0" t="n">
        <f aca="false">IF($L1384&lt;&gt;"",IF($L1384&gt;=2016,1,0),"")</f>
        <v>1</v>
      </c>
      <c r="U1384" s="0" t="n">
        <f aca="false">IF(ISNUMBER($BX1384),IF($BX1384&gt;=2016,1,0),"")</f>
        <v>1</v>
      </c>
      <c r="V1384" s="0" t="n">
        <f aca="false">IF(ISNUMBER($BW1384),IF($BW1384&gt;=2016,1,0),"")</f>
        <v>1</v>
      </c>
      <c r="W1384" s="0" t="str">
        <f aca="false">IF(AND(ISNUMBER($BW1384),ISNUMBER($BX1384)),IF($BW1384&gt;=2016,"post-only",IF($BX1384&lt;2016,"pre-only","mixed")),"")</f>
        <v>post-only</v>
      </c>
      <c r="X1384" s="0" t="n">
        <f aca="false">IF(AND(ISNUMBER($BW1384),ISNUMBER($BX1384)),MIN(1,MAX(0,($BX1384-2017+1)/($BX1384-$BW1384+1))),"")</f>
        <v>1</v>
      </c>
      <c r="Y1384" s="0" t="n">
        <f aca="false">IF(AND(ISNUMBER($BW1384),ISNUMBER($BX1384)),MIN(1,MAX(0,($BX1384-2018+1)/($BX1384-$BW1384+1))),"")</f>
        <v>1</v>
      </c>
      <c r="Z1384" s="0" t="n">
        <f aca="false">IF(AND(ISNUMBER($BW1384),ISNUMBER($BX1384)),MIN(1,MAX(0,($BX1384-2019+1)/($BX1384-$BW1384+1))),"")</f>
        <v>0.75</v>
      </c>
      <c r="AA1384" s="0" t="n">
        <f aca="false">IF(ISNUMBER($BX1384),IF($BX1384&gt;=2017,1,0),"")</f>
        <v>1</v>
      </c>
      <c r="AB1384" s="0" t="n">
        <f aca="false">IF(ISNUMBER($BX1384),IF($BX1384&gt;=2018,1,0),"")</f>
        <v>1</v>
      </c>
      <c r="AC1384" s="0" t="n">
        <f aca="false">IF(ISNUMBER($BX1384),IF($BX1384&gt;=2019,1,0),"")</f>
        <v>1</v>
      </c>
      <c r="AD1384" s="0" t="n">
        <f aca="false">IF($L1384&lt;&gt;"",IF($L1384&gt;2013,1,0),"")</f>
        <v>1</v>
      </c>
      <c r="AE1384" s="0" t="n">
        <f aca="false">IF($L1384&lt;&gt;"",1+IF($L1384&gt;2011,1,0)+IF($L1384&gt;2014,1,0),"")</f>
        <v>3</v>
      </c>
      <c r="AF1384" s="0" t="s">
        <v>87</v>
      </c>
      <c r="AG1384" s="0" t="s">
        <v>88</v>
      </c>
      <c r="AH1384" s="0" t="s">
        <v>90</v>
      </c>
      <c r="AI1384" s="0" t="s">
        <v>497</v>
      </c>
      <c r="AJ1384" s="0" t="s">
        <v>497</v>
      </c>
      <c r="AK1384" s="0" t="str">
        <f aca="false">IF(AND($CF1384&lt;&gt;"",IFERROR(INDEX(subsample_country_map!$B:$B,MATCH($CF1384,subsample_country_map!$A:$A,0)),"")&lt;&gt;""),INDEX(subsample_country_map!$B:$B,MATCH($CF1384,subsample_country_map!$A:$A,0)),INDEX(lookup!$AA:$AA,MATCH($A1384,lookup!$A:$A,0)))</f>
        <v>2_Europe</v>
      </c>
      <c r="AL1384" s="0" t="str">
        <f aca="false">IF(AND($CF1384&lt;&gt;"",IFERROR(INDEX(subsample_country_map!$C:$C,MATCH($CF1384,subsample_country_map!$A:$A,0)),"")&lt;&gt;""),INDEX(subsample_country_map!$C:$C,MATCH($CF1384,subsample_country_map!$A:$A,0)),INDEX(lookup!$AB:$AB,MATCH($A1384,lookup!$A:$A,0)))</f>
        <v>99_NCE</v>
      </c>
      <c r="AM1384" s="0" t="str">
        <f aca="false">IF(AND($CF1384&lt;&gt;"",IFERROR(INDEX(subsample_country_map!$D:$D,MATCH($CF1384,subsample_country_map!$A:$A,0)),"")&lt;&gt;""),INDEX(subsample_country_map!$D:$D,MATCH($CF1384,subsample_country_map!$A:$A,0)),INDEX(lookup!$AC:$AC,MATCH($A1384,lookup!$A:$A,0)))</f>
        <v>1_western</v>
      </c>
      <c r="AN1384" s="0" t="str">
        <f aca="false">IF(AND($CF1384&lt;&gt;"",IFERROR(INDEX(subsample_country_map!$E:$E,MATCH($CF1384,subsample_country_map!$A:$A,0)),"")&lt;&gt;""),INDEX(subsample_country_map!$E:$E,MATCH($CF1384,subsample_country_map!$A:$A,0)),INDEX(lookup!$AD:$AD,MATCH($A1384,lookup!$A:$A,0)))</f>
        <v>99_NCE</v>
      </c>
      <c r="AO1384" s="0" t="str">
        <f aca="false">INDEX(lookup!$Y:$Y,MATCH($A1384,lookup!$A:$A,0))</f>
        <v>0_published</v>
      </c>
      <c r="AP1384" s="0" t="str">
        <f aca="false">INDEX(lookup!$Z:$Z,MATCH($A1384,lookup!$A:$A,0))</f>
        <v>0_VHB low</v>
      </c>
      <c r="AQ1384" s="0" t="str">
        <f aca="false">INDEX(lookup!$W:$W,MATCH($A1384,lookup!$A:$A,0))</f>
        <v>2_sust</v>
      </c>
      <c r="AS1384" s="0" t="s">
        <v>91</v>
      </c>
      <c r="AT1384" s="0" t="s">
        <v>397</v>
      </c>
      <c r="AU1384" s="0" t="s">
        <v>93</v>
      </c>
      <c r="AV1384" s="0" t="s">
        <v>1609</v>
      </c>
      <c r="AX1384" s="0" t="s">
        <v>5023</v>
      </c>
      <c r="BA1384" s="0" t="n">
        <v>4370</v>
      </c>
      <c r="BB1384" s="0" t="s">
        <v>96</v>
      </c>
      <c r="BC1384" s="0" t="s">
        <v>5009</v>
      </c>
      <c r="BD1384" s="0" t="s">
        <v>142</v>
      </c>
      <c r="BE1384" s="0" t="s">
        <v>98</v>
      </c>
      <c r="BI1384" s="0" t="s">
        <v>99</v>
      </c>
      <c r="BJ1384" s="0" t="s">
        <v>5024</v>
      </c>
      <c r="BK1384" s="0" t="s">
        <v>750</v>
      </c>
      <c r="BL1384" s="0" t="s">
        <v>5025</v>
      </c>
      <c r="BM1384" s="0" t="s">
        <v>5007</v>
      </c>
      <c r="BN1384" s="0" t="s">
        <v>4999</v>
      </c>
      <c r="BO1384" s="0" t="s">
        <v>754</v>
      </c>
      <c r="BP1384" s="0" t="s">
        <v>4995</v>
      </c>
      <c r="BQ1384" s="0" t="s">
        <v>127</v>
      </c>
      <c r="BT1384" s="0" t="n">
        <v>0</v>
      </c>
      <c r="BU1384" s="0" t="s">
        <v>5000</v>
      </c>
      <c r="BW1384" s="0" t="n">
        <v>2018</v>
      </c>
      <c r="BX1384" s="0" t="n">
        <v>2021</v>
      </c>
      <c r="BY1384" s="0" t="s">
        <v>5001</v>
      </c>
      <c r="BZ1384" s="0" t="n">
        <v>2019.5</v>
      </c>
      <c r="CA1384" s="0" t="n">
        <v>1</v>
      </c>
      <c r="CB1384" s="0" t="n">
        <v>1</v>
      </c>
      <c r="CC1384" s="0" t="n">
        <v>1</v>
      </c>
      <c r="CD1384" s="0" t="n">
        <v>-0.102082653801288</v>
      </c>
      <c r="CE1384" s="0" t="n">
        <v>1</v>
      </c>
    </row>
    <row r="1385" customFormat="false" ht="15" hidden="false" customHeight="false" outlineLevel="0" collapsed="false">
      <c r="A1385" s="0" t="s">
        <v>4995</v>
      </c>
      <c r="B1385" s="0" t="n">
        <v>2690</v>
      </c>
      <c r="C1385" s="0" t="n">
        <v>-0.0839611314247785</v>
      </c>
      <c r="D1385" s="0" t="n">
        <v>4370</v>
      </c>
      <c r="E1385" s="0" t="n">
        <f aca="false">IF(ISNUMBER($BA1385),$BA1385,IF(AND(ISNUMBER($D1385),ISNUMBER($BW1385),ISNUMBER($BX1385)),$D1385*($BX1385-$BW1385+1),""))</f>
        <v>4370</v>
      </c>
      <c r="H1385" s="0" t="s">
        <v>118</v>
      </c>
      <c r="I1385" s="0" t="s">
        <v>119</v>
      </c>
      <c r="J1385" s="0" t="n">
        <f aca="false">IF($BW1385&lt;&gt;"",$BW1385,"")</f>
        <v>2018</v>
      </c>
      <c r="K1385" s="0" t="n">
        <f aca="false">IF($BX1385&lt;&gt;"",$BX1385,"")</f>
        <v>2021</v>
      </c>
      <c r="L1385" s="0" t="n">
        <f aca="false">IF(AND(ISNUMBER($BW1385),ISNUMBER($BX1385)),($BW1385+$BX1385)/2,"")</f>
        <v>2019.5</v>
      </c>
      <c r="M1385" s="0" t="n">
        <f aca="false">IF($L1385&lt;&gt;"",$L1385,"")</f>
        <v>2019.5</v>
      </c>
      <c r="N1385" s="0" t="n">
        <f aca="false">IF(AND(ISNUMBER($BW1385),ISNUMBER($BX1385)),MIN(1,MAX(0,($BX1385-2016+1)/($BX1385-$BW1385+1))),"")</f>
        <v>1</v>
      </c>
      <c r="O1385" s="0" t="n">
        <f aca="false">IF(AND(ISNUMBER($BW1385),ISNUMBER($BX1385)),MIN(1,MAX(0,($BX1385-2017+1)/($BX1385-$BW1385+1))),"")</f>
        <v>1</v>
      </c>
      <c r="P1385" s="0" t="n">
        <f aca="false">IF(AND(ISNUMBER($BW1385),ISNUMBER($BX1385)),MIN(1,MAX(0,($BX1385-2018+1)/($BX1385-$BW1385+1))),"")</f>
        <v>1</v>
      </c>
      <c r="Q1385" s="0" t="n">
        <f aca="false">IF(AND(ISNUMBER($BW1385),ISNUMBER($BX1385)),MIN(1,MAX(0,($BX1385-2019+1)/($BX1385-$BW1385+1))),"")</f>
        <v>0.75</v>
      </c>
      <c r="R1385" s="0" t="n">
        <f aca="false">IF(AND(ISNUMBER($BW1385),ISNUMBER($BX1385)),MIN(1,MAX(0,($BX1385-2016+1)/($BX1385-$BW1385+1))),"")</f>
        <v>1</v>
      </c>
      <c r="S1385" s="0" t="n">
        <f aca="false">IF($L1385&lt;&gt;"",IF($L1385&gt;=2015.5,1,0),"")</f>
        <v>1</v>
      </c>
      <c r="T1385" s="0" t="n">
        <f aca="false">IF($L1385&lt;&gt;"",IF($L1385&gt;=2016,1,0),"")</f>
        <v>1</v>
      </c>
      <c r="U1385" s="0" t="n">
        <f aca="false">IF(ISNUMBER($BX1385),IF($BX1385&gt;=2016,1,0),"")</f>
        <v>1</v>
      </c>
      <c r="V1385" s="0" t="n">
        <f aca="false">IF(ISNUMBER($BW1385),IF($BW1385&gt;=2016,1,0),"")</f>
        <v>1</v>
      </c>
      <c r="W1385" s="0" t="str">
        <f aca="false">IF(AND(ISNUMBER($BW1385),ISNUMBER($BX1385)),IF($BW1385&gt;=2016,"post-only",IF($BX1385&lt;2016,"pre-only","mixed")),"")</f>
        <v>post-only</v>
      </c>
      <c r="X1385" s="0" t="n">
        <f aca="false">IF(AND(ISNUMBER($BW1385),ISNUMBER($BX1385)),MIN(1,MAX(0,($BX1385-2017+1)/($BX1385-$BW1385+1))),"")</f>
        <v>1</v>
      </c>
      <c r="Y1385" s="0" t="n">
        <f aca="false">IF(AND(ISNUMBER($BW1385),ISNUMBER($BX1385)),MIN(1,MAX(0,($BX1385-2018+1)/($BX1385-$BW1385+1))),"")</f>
        <v>1</v>
      </c>
      <c r="Z1385" s="0" t="n">
        <f aca="false">IF(AND(ISNUMBER($BW1385),ISNUMBER($BX1385)),MIN(1,MAX(0,($BX1385-2019+1)/($BX1385-$BW1385+1))),"")</f>
        <v>0.75</v>
      </c>
      <c r="AA1385" s="0" t="n">
        <f aca="false">IF(ISNUMBER($BX1385),IF($BX1385&gt;=2017,1,0),"")</f>
        <v>1</v>
      </c>
      <c r="AB1385" s="0" t="n">
        <f aca="false">IF(ISNUMBER($BX1385),IF($BX1385&gt;=2018,1,0),"")</f>
        <v>1</v>
      </c>
      <c r="AC1385" s="0" t="n">
        <f aca="false">IF(ISNUMBER($BX1385),IF($BX1385&gt;=2019,1,0),"")</f>
        <v>1</v>
      </c>
      <c r="AD1385" s="0" t="n">
        <f aca="false">IF($L1385&lt;&gt;"",IF($L1385&gt;2013,1,0),"")</f>
        <v>1</v>
      </c>
      <c r="AE1385" s="0" t="n">
        <f aca="false">IF($L1385&lt;&gt;"",1+IF($L1385&gt;2011,1,0)+IF($L1385&gt;2014,1,0),"")</f>
        <v>3</v>
      </c>
      <c r="AF1385" s="0" t="s">
        <v>87</v>
      </c>
      <c r="AG1385" s="0" t="s">
        <v>88</v>
      </c>
      <c r="AH1385" s="0" t="s">
        <v>90</v>
      </c>
      <c r="AI1385" s="0" t="s">
        <v>497</v>
      </c>
      <c r="AJ1385" s="0" t="s">
        <v>497</v>
      </c>
      <c r="AK1385" s="0" t="str">
        <f aca="false">IF(AND($CF1385&lt;&gt;"",IFERROR(INDEX(subsample_country_map!$B:$B,MATCH($CF1385,subsample_country_map!$A:$A,0)),"")&lt;&gt;""),INDEX(subsample_country_map!$B:$B,MATCH($CF1385,subsample_country_map!$A:$A,0)),INDEX(lookup!$AA:$AA,MATCH($A1385,lookup!$A:$A,0)))</f>
        <v>2_Europe</v>
      </c>
      <c r="AL1385" s="0" t="str">
        <f aca="false">IF(AND($CF1385&lt;&gt;"",IFERROR(INDEX(subsample_country_map!$C:$C,MATCH($CF1385,subsample_country_map!$A:$A,0)),"")&lt;&gt;""),INDEX(subsample_country_map!$C:$C,MATCH($CF1385,subsample_country_map!$A:$A,0)),INDEX(lookup!$AB:$AB,MATCH($A1385,lookup!$A:$A,0)))</f>
        <v>99_NCE</v>
      </c>
      <c r="AM1385" s="0" t="str">
        <f aca="false">IF(AND($CF1385&lt;&gt;"",IFERROR(INDEX(subsample_country_map!$D:$D,MATCH($CF1385,subsample_country_map!$A:$A,0)),"")&lt;&gt;""),INDEX(subsample_country_map!$D:$D,MATCH($CF1385,subsample_country_map!$A:$A,0)),INDEX(lookup!$AC:$AC,MATCH($A1385,lookup!$A:$A,0)))</f>
        <v>1_western</v>
      </c>
      <c r="AN1385" s="0" t="str">
        <f aca="false">IF(AND($CF1385&lt;&gt;"",IFERROR(INDEX(subsample_country_map!$E:$E,MATCH($CF1385,subsample_country_map!$A:$A,0)),"")&lt;&gt;""),INDEX(subsample_country_map!$E:$E,MATCH($CF1385,subsample_country_map!$A:$A,0)),INDEX(lookup!$AD:$AD,MATCH($A1385,lookup!$A:$A,0)))</f>
        <v>99_NCE</v>
      </c>
      <c r="AO1385" s="0" t="str">
        <f aca="false">INDEX(lookup!$Y:$Y,MATCH($A1385,lookup!$A:$A,0))</f>
        <v>0_published</v>
      </c>
      <c r="AP1385" s="0" t="str">
        <f aca="false">INDEX(lookup!$Z:$Z,MATCH($A1385,lookup!$A:$A,0))</f>
        <v>0_VHB low</v>
      </c>
      <c r="AQ1385" s="0" t="str">
        <f aca="false">INDEX(lookup!$W:$W,MATCH($A1385,lookup!$A:$A,0))</f>
        <v>2_sust</v>
      </c>
      <c r="AS1385" s="0" t="s">
        <v>91</v>
      </c>
      <c r="AT1385" s="0" t="s">
        <v>397</v>
      </c>
      <c r="AU1385" s="0" t="s">
        <v>93</v>
      </c>
      <c r="AV1385" s="0" t="s">
        <v>1506</v>
      </c>
      <c r="AX1385" s="0" t="s">
        <v>5026</v>
      </c>
      <c r="BA1385" s="0" t="n">
        <v>4370</v>
      </c>
      <c r="BB1385" s="0" t="s">
        <v>96</v>
      </c>
      <c r="BC1385" s="0" t="s">
        <v>5009</v>
      </c>
      <c r="BD1385" s="0" t="s">
        <v>142</v>
      </c>
      <c r="BE1385" s="0" t="s">
        <v>98</v>
      </c>
      <c r="BI1385" s="0" t="s">
        <v>99</v>
      </c>
      <c r="BJ1385" s="0" t="s">
        <v>5027</v>
      </c>
      <c r="BK1385" s="0" t="s">
        <v>750</v>
      </c>
      <c r="BL1385" s="0" t="s">
        <v>5028</v>
      </c>
      <c r="BM1385" s="0" t="s">
        <v>5007</v>
      </c>
      <c r="BN1385" s="0" t="s">
        <v>4999</v>
      </c>
      <c r="BO1385" s="0" t="s">
        <v>754</v>
      </c>
      <c r="BP1385" s="0" t="s">
        <v>4995</v>
      </c>
      <c r="BQ1385" s="0" t="s">
        <v>127</v>
      </c>
      <c r="BT1385" s="0" t="n">
        <v>0</v>
      </c>
      <c r="BU1385" s="0" t="s">
        <v>5000</v>
      </c>
      <c r="BW1385" s="0" t="n">
        <v>2018</v>
      </c>
      <c r="BX1385" s="0" t="n">
        <v>2021</v>
      </c>
      <c r="BY1385" s="0" t="s">
        <v>5001</v>
      </c>
      <c r="BZ1385" s="0" t="n">
        <v>2019.5</v>
      </c>
      <c r="CA1385" s="0" t="n">
        <v>1</v>
      </c>
      <c r="CB1385" s="0" t="n">
        <v>1</v>
      </c>
      <c r="CC1385" s="0" t="n">
        <v>1</v>
      </c>
      <c r="CD1385" s="0" t="n">
        <v>-0.0841592640106298</v>
      </c>
      <c r="CE1385" s="0" t="n">
        <v>1</v>
      </c>
    </row>
    <row r="1386" customFormat="false" ht="15" hidden="false" customHeight="false" outlineLevel="0" collapsed="false">
      <c r="A1386" s="0" t="s">
        <v>4995</v>
      </c>
      <c r="B1386" s="0" t="n">
        <v>2691</v>
      </c>
      <c r="C1386" s="0" t="n">
        <v>-0.0682157858193981</v>
      </c>
      <c r="D1386" s="0" t="n">
        <v>4370</v>
      </c>
      <c r="E1386" s="0" t="n">
        <f aca="false">IF(ISNUMBER($BA1386),$BA1386,IF(AND(ISNUMBER($D1386),ISNUMBER($BW1386),ISNUMBER($BX1386)),$D1386*($BX1386-$BW1386+1),""))</f>
        <v>4370</v>
      </c>
      <c r="H1386" s="0" t="s">
        <v>118</v>
      </c>
      <c r="I1386" s="0" t="s">
        <v>119</v>
      </c>
      <c r="J1386" s="0" t="n">
        <f aca="false">IF($BW1386&lt;&gt;"",$BW1386,"")</f>
        <v>2018</v>
      </c>
      <c r="K1386" s="0" t="n">
        <f aca="false">IF($BX1386&lt;&gt;"",$BX1386,"")</f>
        <v>2021</v>
      </c>
      <c r="L1386" s="0" t="n">
        <f aca="false">IF(AND(ISNUMBER($BW1386),ISNUMBER($BX1386)),($BW1386+$BX1386)/2,"")</f>
        <v>2019.5</v>
      </c>
      <c r="M1386" s="0" t="n">
        <f aca="false">IF($L1386&lt;&gt;"",$L1386,"")</f>
        <v>2019.5</v>
      </c>
      <c r="N1386" s="0" t="n">
        <f aca="false">IF(AND(ISNUMBER($BW1386),ISNUMBER($BX1386)),MIN(1,MAX(0,($BX1386-2016+1)/($BX1386-$BW1386+1))),"")</f>
        <v>1</v>
      </c>
      <c r="O1386" s="0" t="n">
        <f aca="false">IF(AND(ISNUMBER($BW1386),ISNUMBER($BX1386)),MIN(1,MAX(0,($BX1386-2017+1)/($BX1386-$BW1386+1))),"")</f>
        <v>1</v>
      </c>
      <c r="P1386" s="0" t="n">
        <f aca="false">IF(AND(ISNUMBER($BW1386),ISNUMBER($BX1386)),MIN(1,MAX(0,($BX1386-2018+1)/($BX1386-$BW1386+1))),"")</f>
        <v>1</v>
      </c>
      <c r="Q1386" s="0" t="n">
        <f aca="false">IF(AND(ISNUMBER($BW1386),ISNUMBER($BX1386)),MIN(1,MAX(0,($BX1386-2019+1)/($BX1386-$BW1386+1))),"")</f>
        <v>0.75</v>
      </c>
      <c r="R1386" s="0" t="n">
        <f aca="false">IF(AND(ISNUMBER($BW1386),ISNUMBER($BX1386)),MIN(1,MAX(0,($BX1386-2016+1)/($BX1386-$BW1386+1))),"")</f>
        <v>1</v>
      </c>
      <c r="S1386" s="0" t="n">
        <f aca="false">IF($L1386&lt;&gt;"",IF($L1386&gt;=2015.5,1,0),"")</f>
        <v>1</v>
      </c>
      <c r="T1386" s="0" t="n">
        <f aca="false">IF($L1386&lt;&gt;"",IF($L1386&gt;=2016,1,0),"")</f>
        <v>1</v>
      </c>
      <c r="U1386" s="0" t="n">
        <f aca="false">IF(ISNUMBER($BX1386),IF($BX1386&gt;=2016,1,0),"")</f>
        <v>1</v>
      </c>
      <c r="V1386" s="0" t="n">
        <f aca="false">IF(ISNUMBER($BW1386),IF($BW1386&gt;=2016,1,0),"")</f>
        <v>1</v>
      </c>
      <c r="W1386" s="0" t="str">
        <f aca="false">IF(AND(ISNUMBER($BW1386),ISNUMBER($BX1386)),IF($BW1386&gt;=2016,"post-only",IF($BX1386&lt;2016,"pre-only","mixed")),"")</f>
        <v>post-only</v>
      </c>
      <c r="X1386" s="0" t="n">
        <f aca="false">IF(AND(ISNUMBER($BW1386),ISNUMBER($BX1386)),MIN(1,MAX(0,($BX1386-2017+1)/($BX1386-$BW1386+1))),"")</f>
        <v>1</v>
      </c>
      <c r="Y1386" s="0" t="n">
        <f aca="false">IF(AND(ISNUMBER($BW1386),ISNUMBER($BX1386)),MIN(1,MAX(0,($BX1386-2018+1)/($BX1386-$BW1386+1))),"")</f>
        <v>1</v>
      </c>
      <c r="Z1386" s="0" t="n">
        <f aca="false">IF(AND(ISNUMBER($BW1386),ISNUMBER($BX1386)),MIN(1,MAX(0,($BX1386-2019+1)/($BX1386-$BW1386+1))),"")</f>
        <v>0.75</v>
      </c>
      <c r="AA1386" s="0" t="n">
        <f aca="false">IF(ISNUMBER($BX1386),IF($BX1386&gt;=2017,1,0),"")</f>
        <v>1</v>
      </c>
      <c r="AB1386" s="0" t="n">
        <f aca="false">IF(ISNUMBER($BX1386),IF($BX1386&gt;=2018,1,0),"")</f>
        <v>1</v>
      </c>
      <c r="AC1386" s="0" t="n">
        <f aca="false">IF(ISNUMBER($BX1386),IF($BX1386&gt;=2019,1,0),"")</f>
        <v>1</v>
      </c>
      <c r="AD1386" s="0" t="n">
        <f aca="false">IF($L1386&lt;&gt;"",IF($L1386&gt;2013,1,0),"")</f>
        <v>1</v>
      </c>
      <c r="AE1386" s="0" t="n">
        <f aca="false">IF($L1386&lt;&gt;"",1+IF($L1386&gt;2011,1,0)+IF($L1386&gt;2014,1,0),"")</f>
        <v>3</v>
      </c>
      <c r="AF1386" s="0" t="s">
        <v>87</v>
      </c>
      <c r="AG1386" s="0" t="s">
        <v>88</v>
      </c>
      <c r="AH1386" s="0" t="s">
        <v>90</v>
      </c>
      <c r="AI1386" s="0" t="s">
        <v>497</v>
      </c>
      <c r="AJ1386" s="0" t="s">
        <v>497</v>
      </c>
      <c r="AK1386" s="0" t="str">
        <f aca="false">IF(AND($CF1386&lt;&gt;"",IFERROR(INDEX(subsample_country_map!$B:$B,MATCH($CF1386,subsample_country_map!$A:$A,0)),"")&lt;&gt;""),INDEX(subsample_country_map!$B:$B,MATCH($CF1386,subsample_country_map!$A:$A,0)),INDEX(lookup!$AA:$AA,MATCH($A1386,lookup!$A:$A,0)))</f>
        <v>2_Europe</v>
      </c>
      <c r="AL1386" s="0" t="str">
        <f aca="false">IF(AND($CF1386&lt;&gt;"",IFERROR(INDEX(subsample_country_map!$C:$C,MATCH($CF1386,subsample_country_map!$A:$A,0)),"")&lt;&gt;""),INDEX(subsample_country_map!$C:$C,MATCH($CF1386,subsample_country_map!$A:$A,0)),INDEX(lookup!$AB:$AB,MATCH($A1386,lookup!$A:$A,0)))</f>
        <v>99_NCE</v>
      </c>
      <c r="AM1386" s="0" t="str">
        <f aca="false">IF(AND($CF1386&lt;&gt;"",IFERROR(INDEX(subsample_country_map!$D:$D,MATCH($CF1386,subsample_country_map!$A:$A,0)),"")&lt;&gt;""),INDEX(subsample_country_map!$D:$D,MATCH($CF1386,subsample_country_map!$A:$A,0)),INDEX(lookup!$AC:$AC,MATCH($A1386,lookup!$A:$A,0)))</f>
        <v>1_western</v>
      </c>
      <c r="AN1386" s="0" t="str">
        <f aca="false">IF(AND($CF1386&lt;&gt;"",IFERROR(INDEX(subsample_country_map!$E:$E,MATCH($CF1386,subsample_country_map!$A:$A,0)),"")&lt;&gt;""),INDEX(subsample_country_map!$E:$E,MATCH($CF1386,subsample_country_map!$A:$A,0)),INDEX(lookup!$AD:$AD,MATCH($A1386,lookup!$A:$A,0)))</f>
        <v>99_NCE</v>
      </c>
      <c r="AO1386" s="0" t="str">
        <f aca="false">INDEX(lookup!$Y:$Y,MATCH($A1386,lookup!$A:$A,0))</f>
        <v>0_published</v>
      </c>
      <c r="AP1386" s="0" t="str">
        <f aca="false">INDEX(lookup!$Z:$Z,MATCH($A1386,lookup!$A:$A,0))</f>
        <v>0_VHB low</v>
      </c>
      <c r="AQ1386" s="0" t="str">
        <f aca="false">INDEX(lookup!$W:$W,MATCH($A1386,lookup!$A:$A,0))</f>
        <v>2_sust</v>
      </c>
      <c r="AS1386" s="0" t="s">
        <v>91</v>
      </c>
      <c r="AT1386" s="0" t="s">
        <v>397</v>
      </c>
      <c r="AU1386" s="0" t="s">
        <v>93</v>
      </c>
      <c r="AV1386" s="0" t="s">
        <v>2786</v>
      </c>
      <c r="AX1386" s="0" t="s">
        <v>2142</v>
      </c>
      <c r="BA1386" s="0" t="n">
        <v>4370</v>
      </c>
      <c r="BB1386" s="0" t="s">
        <v>96</v>
      </c>
      <c r="BC1386" s="0" t="s">
        <v>5009</v>
      </c>
      <c r="BD1386" s="0" t="s">
        <v>142</v>
      </c>
      <c r="BE1386" s="0" t="s">
        <v>98</v>
      </c>
      <c r="BI1386" s="0" t="s">
        <v>124</v>
      </c>
      <c r="BJ1386" s="0" t="s">
        <v>5029</v>
      </c>
      <c r="BK1386" s="0" t="s">
        <v>101</v>
      </c>
      <c r="BL1386" s="0" t="s">
        <v>5030</v>
      </c>
      <c r="BM1386" s="0" t="s">
        <v>4998</v>
      </c>
      <c r="BN1386" s="0" t="s">
        <v>4999</v>
      </c>
      <c r="BO1386" s="0" t="s">
        <v>754</v>
      </c>
      <c r="BP1386" s="0" t="s">
        <v>4995</v>
      </c>
      <c r="BQ1386" s="0" t="s">
        <v>127</v>
      </c>
      <c r="BT1386" s="0" t="n">
        <v>0</v>
      </c>
      <c r="BU1386" s="0" t="s">
        <v>5000</v>
      </c>
      <c r="BW1386" s="0" t="n">
        <v>2018</v>
      </c>
      <c r="BX1386" s="0" t="n">
        <v>2021</v>
      </c>
      <c r="BY1386" s="0" t="s">
        <v>5001</v>
      </c>
      <c r="BZ1386" s="0" t="n">
        <v>2019.5</v>
      </c>
      <c r="CA1386" s="0" t="n">
        <v>1</v>
      </c>
      <c r="CB1386" s="0" t="n">
        <v>1</v>
      </c>
      <c r="CC1386" s="0" t="n">
        <v>1</v>
      </c>
      <c r="CD1386" s="0" t="n">
        <v>-0.0683218938647817</v>
      </c>
      <c r="CE1386" s="0" t="n">
        <v>1</v>
      </c>
    </row>
    <row r="1387" customFormat="false" ht="15" hidden="false" customHeight="false" outlineLevel="0" collapsed="false">
      <c r="A1387" s="0" t="s">
        <v>4995</v>
      </c>
      <c r="B1387" s="0" t="n">
        <v>2692</v>
      </c>
      <c r="C1387" s="0" t="n">
        <v>-0.0537750018627703</v>
      </c>
      <c r="D1387" s="0" t="n">
        <v>4370</v>
      </c>
      <c r="E1387" s="0" t="n">
        <f aca="false">IF(ISNUMBER($BA1387),$BA1387,IF(AND(ISNUMBER($D1387),ISNUMBER($BW1387),ISNUMBER($BX1387)),$D1387*($BX1387-$BW1387+1),""))</f>
        <v>4370</v>
      </c>
      <c r="H1387" s="0" t="s">
        <v>118</v>
      </c>
      <c r="I1387" s="0" t="s">
        <v>119</v>
      </c>
      <c r="J1387" s="0" t="n">
        <f aca="false">IF($BW1387&lt;&gt;"",$BW1387,"")</f>
        <v>2018</v>
      </c>
      <c r="K1387" s="0" t="n">
        <f aca="false">IF($BX1387&lt;&gt;"",$BX1387,"")</f>
        <v>2021</v>
      </c>
      <c r="L1387" s="0" t="n">
        <f aca="false">IF(AND(ISNUMBER($BW1387),ISNUMBER($BX1387)),($BW1387+$BX1387)/2,"")</f>
        <v>2019.5</v>
      </c>
      <c r="M1387" s="0" t="n">
        <f aca="false">IF($L1387&lt;&gt;"",$L1387,"")</f>
        <v>2019.5</v>
      </c>
      <c r="N1387" s="0" t="n">
        <f aca="false">IF(AND(ISNUMBER($BW1387),ISNUMBER($BX1387)),MIN(1,MAX(0,($BX1387-2016+1)/($BX1387-$BW1387+1))),"")</f>
        <v>1</v>
      </c>
      <c r="O1387" s="0" t="n">
        <f aca="false">IF(AND(ISNUMBER($BW1387),ISNUMBER($BX1387)),MIN(1,MAX(0,($BX1387-2017+1)/($BX1387-$BW1387+1))),"")</f>
        <v>1</v>
      </c>
      <c r="P1387" s="0" t="n">
        <f aca="false">IF(AND(ISNUMBER($BW1387),ISNUMBER($BX1387)),MIN(1,MAX(0,($BX1387-2018+1)/($BX1387-$BW1387+1))),"")</f>
        <v>1</v>
      </c>
      <c r="Q1387" s="0" t="n">
        <f aca="false">IF(AND(ISNUMBER($BW1387),ISNUMBER($BX1387)),MIN(1,MAX(0,($BX1387-2019+1)/($BX1387-$BW1387+1))),"")</f>
        <v>0.75</v>
      </c>
      <c r="R1387" s="0" t="n">
        <f aca="false">IF(AND(ISNUMBER($BW1387),ISNUMBER($BX1387)),MIN(1,MAX(0,($BX1387-2016+1)/($BX1387-$BW1387+1))),"")</f>
        <v>1</v>
      </c>
      <c r="S1387" s="0" t="n">
        <f aca="false">IF($L1387&lt;&gt;"",IF($L1387&gt;=2015.5,1,0),"")</f>
        <v>1</v>
      </c>
      <c r="T1387" s="0" t="n">
        <f aca="false">IF($L1387&lt;&gt;"",IF($L1387&gt;=2016,1,0),"")</f>
        <v>1</v>
      </c>
      <c r="U1387" s="0" t="n">
        <f aca="false">IF(ISNUMBER($BX1387),IF($BX1387&gt;=2016,1,0),"")</f>
        <v>1</v>
      </c>
      <c r="V1387" s="0" t="n">
        <f aca="false">IF(ISNUMBER($BW1387),IF($BW1387&gt;=2016,1,0),"")</f>
        <v>1</v>
      </c>
      <c r="W1387" s="0" t="str">
        <f aca="false">IF(AND(ISNUMBER($BW1387),ISNUMBER($BX1387)),IF($BW1387&gt;=2016,"post-only",IF($BX1387&lt;2016,"pre-only","mixed")),"")</f>
        <v>post-only</v>
      </c>
      <c r="X1387" s="0" t="n">
        <f aca="false">IF(AND(ISNUMBER($BW1387),ISNUMBER($BX1387)),MIN(1,MAX(0,($BX1387-2017+1)/($BX1387-$BW1387+1))),"")</f>
        <v>1</v>
      </c>
      <c r="Y1387" s="0" t="n">
        <f aca="false">IF(AND(ISNUMBER($BW1387),ISNUMBER($BX1387)),MIN(1,MAX(0,($BX1387-2018+1)/($BX1387-$BW1387+1))),"")</f>
        <v>1</v>
      </c>
      <c r="Z1387" s="0" t="n">
        <f aca="false">IF(AND(ISNUMBER($BW1387),ISNUMBER($BX1387)),MIN(1,MAX(0,($BX1387-2019+1)/($BX1387-$BW1387+1))),"")</f>
        <v>0.75</v>
      </c>
      <c r="AA1387" s="0" t="n">
        <f aca="false">IF(ISNUMBER($BX1387),IF($BX1387&gt;=2017,1,0),"")</f>
        <v>1</v>
      </c>
      <c r="AB1387" s="0" t="n">
        <f aca="false">IF(ISNUMBER($BX1387),IF($BX1387&gt;=2018,1,0),"")</f>
        <v>1</v>
      </c>
      <c r="AC1387" s="0" t="n">
        <f aca="false">IF(ISNUMBER($BX1387),IF($BX1387&gt;=2019,1,0),"")</f>
        <v>1</v>
      </c>
      <c r="AD1387" s="0" t="n">
        <f aca="false">IF($L1387&lt;&gt;"",IF($L1387&gt;2013,1,0),"")</f>
        <v>1</v>
      </c>
      <c r="AE1387" s="0" t="n">
        <f aca="false">IF($L1387&lt;&gt;"",1+IF($L1387&gt;2011,1,0)+IF($L1387&gt;2014,1,0),"")</f>
        <v>3</v>
      </c>
      <c r="AF1387" s="0" t="s">
        <v>87</v>
      </c>
      <c r="AG1387" s="0" t="s">
        <v>88</v>
      </c>
      <c r="AH1387" s="0" t="s">
        <v>90</v>
      </c>
      <c r="AI1387" s="0" t="s">
        <v>497</v>
      </c>
      <c r="AJ1387" s="0" t="s">
        <v>497</v>
      </c>
      <c r="AK1387" s="0" t="str">
        <f aca="false">IF(AND($CF1387&lt;&gt;"",IFERROR(INDEX(subsample_country_map!$B:$B,MATCH($CF1387,subsample_country_map!$A:$A,0)),"")&lt;&gt;""),INDEX(subsample_country_map!$B:$B,MATCH($CF1387,subsample_country_map!$A:$A,0)),INDEX(lookup!$AA:$AA,MATCH($A1387,lookup!$A:$A,0)))</f>
        <v>2_Europe</v>
      </c>
      <c r="AL1387" s="0" t="str">
        <f aca="false">IF(AND($CF1387&lt;&gt;"",IFERROR(INDEX(subsample_country_map!$C:$C,MATCH($CF1387,subsample_country_map!$A:$A,0)),"")&lt;&gt;""),INDEX(subsample_country_map!$C:$C,MATCH($CF1387,subsample_country_map!$A:$A,0)),INDEX(lookup!$AB:$AB,MATCH($A1387,lookup!$A:$A,0)))</f>
        <v>99_NCE</v>
      </c>
      <c r="AM1387" s="0" t="str">
        <f aca="false">IF(AND($CF1387&lt;&gt;"",IFERROR(INDEX(subsample_country_map!$D:$D,MATCH($CF1387,subsample_country_map!$A:$A,0)),"")&lt;&gt;""),INDEX(subsample_country_map!$D:$D,MATCH($CF1387,subsample_country_map!$A:$A,0)),INDEX(lookup!$AC:$AC,MATCH($A1387,lookup!$A:$A,0)))</f>
        <v>1_western</v>
      </c>
      <c r="AN1387" s="0" t="str">
        <f aca="false">IF(AND($CF1387&lt;&gt;"",IFERROR(INDEX(subsample_country_map!$E:$E,MATCH($CF1387,subsample_country_map!$A:$A,0)),"")&lt;&gt;""),INDEX(subsample_country_map!$E:$E,MATCH($CF1387,subsample_country_map!$A:$A,0)),INDEX(lookup!$AD:$AD,MATCH($A1387,lookup!$A:$A,0)))</f>
        <v>99_NCE</v>
      </c>
      <c r="AO1387" s="0" t="str">
        <f aca="false">INDEX(lookup!$Y:$Y,MATCH($A1387,lookup!$A:$A,0))</f>
        <v>0_published</v>
      </c>
      <c r="AP1387" s="0" t="str">
        <f aca="false">INDEX(lookup!$Z:$Z,MATCH($A1387,lookup!$A:$A,0))</f>
        <v>0_VHB low</v>
      </c>
      <c r="AQ1387" s="0" t="str">
        <f aca="false">INDEX(lookup!$W:$W,MATCH($A1387,lookup!$A:$A,0))</f>
        <v>2_sust</v>
      </c>
      <c r="AS1387" s="0" t="s">
        <v>91</v>
      </c>
      <c r="AT1387" s="0" t="s">
        <v>397</v>
      </c>
      <c r="AU1387" s="0" t="s">
        <v>93</v>
      </c>
      <c r="AV1387" s="0" t="s">
        <v>2659</v>
      </c>
      <c r="AX1387" s="0" t="s">
        <v>5031</v>
      </c>
      <c r="BA1387" s="0" t="n">
        <v>4370</v>
      </c>
      <c r="BB1387" s="0" t="s">
        <v>96</v>
      </c>
      <c r="BC1387" s="0" t="s">
        <v>5009</v>
      </c>
      <c r="BD1387" s="0" t="s">
        <v>142</v>
      </c>
      <c r="BE1387" s="0" t="s">
        <v>98</v>
      </c>
      <c r="BI1387" s="0" t="s">
        <v>124</v>
      </c>
      <c r="BJ1387" s="0" t="s">
        <v>5032</v>
      </c>
      <c r="BK1387" s="0" t="s">
        <v>101</v>
      </c>
      <c r="BL1387" s="0" t="s">
        <v>5033</v>
      </c>
      <c r="BM1387" s="0" t="s">
        <v>4998</v>
      </c>
      <c r="BN1387" s="0" t="s">
        <v>4999</v>
      </c>
      <c r="BO1387" s="0" t="s">
        <v>754</v>
      </c>
      <c r="BP1387" s="0" t="s">
        <v>4995</v>
      </c>
      <c r="BQ1387" s="0" t="s">
        <v>127</v>
      </c>
      <c r="BT1387" s="0" t="n">
        <v>0</v>
      </c>
      <c r="BU1387" s="0" t="s">
        <v>5000</v>
      </c>
      <c r="BW1387" s="0" t="n">
        <v>2018</v>
      </c>
      <c r="BX1387" s="0" t="n">
        <v>2021</v>
      </c>
      <c r="BY1387" s="0" t="s">
        <v>5001</v>
      </c>
      <c r="BZ1387" s="0" t="n">
        <v>2019.5</v>
      </c>
      <c r="CA1387" s="0" t="n">
        <v>1</v>
      </c>
      <c r="CB1387" s="0" t="n">
        <v>1</v>
      </c>
      <c r="CC1387" s="0" t="n">
        <v>1</v>
      </c>
      <c r="CD1387" s="0" t="n">
        <v>-0.0538269266200041</v>
      </c>
      <c r="CE1387" s="0" t="n">
        <v>1</v>
      </c>
    </row>
    <row r="1388" customFormat="false" ht="15" hidden="false" customHeight="false" outlineLevel="0" collapsed="false">
      <c r="A1388" s="0" t="s">
        <v>4995</v>
      </c>
      <c r="B1388" s="0" t="n">
        <v>2693</v>
      </c>
      <c r="C1388" s="0" t="n">
        <v>-0.0839611314247785</v>
      </c>
      <c r="D1388" s="0" t="n">
        <v>4370</v>
      </c>
      <c r="E1388" s="0" t="n">
        <f aca="false">IF(ISNUMBER($BA1388),$BA1388,IF(AND(ISNUMBER($D1388),ISNUMBER($BW1388),ISNUMBER($BX1388)),$D1388*($BX1388-$BW1388+1),""))</f>
        <v>4370</v>
      </c>
      <c r="H1388" s="0" t="s">
        <v>118</v>
      </c>
      <c r="I1388" s="0" t="s">
        <v>119</v>
      </c>
      <c r="J1388" s="0" t="n">
        <f aca="false">IF($BW1388&lt;&gt;"",$BW1388,"")</f>
        <v>2018</v>
      </c>
      <c r="K1388" s="0" t="n">
        <f aca="false">IF($BX1388&lt;&gt;"",$BX1388,"")</f>
        <v>2021</v>
      </c>
      <c r="L1388" s="0" t="n">
        <f aca="false">IF(AND(ISNUMBER($BW1388),ISNUMBER($BX1388)),($BW1388+$BX1388)/2,"")</f>
        <v>2019.5</v>
      </c>
      <c r="M1388" s="0" t="n">
        <f aca="false">IF($L1388&lt;&gt;"",$L1388,"")</f>
        <v>2019.5</v>
      </c>
      <c r="N1388" s="0" t="n">
        <f aca="false">IF(AND(ISNUMBER($BW1388),ISNUMBER($BX1388)),MIN(1,MAX(0,($BX1388-2016+1)/($BX1388-$BW1388+1))),"")</f>
        <v>1</v>
      </c>
      <c r="O1388" s="0" t="n">
        <f aca="false">IF(AND(ISNUMBER($BW1388),ISNUMBER($BX1388)),MIN(1,MAX(0,($BX1388-2017+1)/($BX1388-$BW1388+1))),"")</f>
        <v>1</v>
      </c>
      <c r="P1388" s="0" t="n">
        <f aca="false">IF(AND(ISNUMBER($BW1388),ISNUMBER($BX1388)),MIN(1,MAX(0,($BX1388-2018+1)/($BX1388-$BW1388+1))),"")</f>
        <v>1</v>
      </c>
      <c r="Q1388" s="0" t="n">
        <f aca="false">IF(AND(ISNUMBER($BW1388),ISNUMBER($BX1388)),MIN(1,MAX(0,($BX1388-2019+1)/($BX1388-$BW1388+1))),"")</f>
        <v>0.75</v>
      </c>
      <c r="R1388" s="0" t="n">
        <f aca="false">IF(AND(ISNUMBER($BW1388),ISNUMBER($BX1388)),MIN(1,MAX(0,($BX1388-2016+1)/($BX1388-$BW1388+1))),"")</f>
        <v>1</v>
      </c>
      <c r="S1388" s="0" t="n">
        <f aca="false">IF($L1388&lt;&gt;"",IF($L1388&gt;=2015.5,1,0),"")</f>
        <v>1</v>
      </c>
      <c r="T1388" s="0" t="n">
        <f aca="false">IF($L1388&lt;&gt;"",IF($L1388&gt;=2016,1,0),"")</f>
        <v>1</v>
      </c>
      <c r="U1388" s="0" t="n">
        <f aca="false">IF(ISNUMBER($BX1388),IF($BX1388&gt;=2016,1,0),"")</f>
        <v>1</v>
      </c>
      <c r="V1388" s="0" t="n">
        <f aca="false">IF(ISNUMBER($BW1388),IF($BW1388&gt;=2016,1,0),"")</f>
        <v>1</v>
      </c>
      <c r="W1388" s="0" t="str">
        <f aca="false">IF(AND(ISNUMBER($BW1388),ISNUMBER($BX1388)),IF($BW1388&gt;=2016,"post-only",IF($BX1388&lt;2016,"pre-only","mixed")),"")</f>
        <v>post-only</v>
      </c>
      <c r="X1388" s="0" t="n">
        <f aca="false">IF(AND(ISNUMBER($BW1388),ISNUMBER($BX1388)),MIN(1,MAX(0,($BX1388-2017+1)/($BX1388-$BW1388+1))),"")</f>
        <v>1</v>
      </c>
      <c r="Y1388" s="0" t="n">
        <f aca="false">IF(AND(ISNUMBER($BW1388),ISNUMBER($BX1388)),MIN(1,MAX(0,($BX1388-2018+1)/($BX1388-$BW1388+1))),"")</f>
        <v>1</v>
      </c>
      <c r="Z1388" s="0" t="n">
        <f aca="false">IF(AND(ISNUMBER($BW1388),ISNUMBER($BX1388)),MIN(1,MAX(0,($BX1388-2019+1)/($BX1388-$BW1388+1))),"")</f>
        <v>0.75</v>
      </c>
      <c r="AA1388" s="0" t="n">
        <f aca="false">IF(ISNUMBER($BX1388),IF($BX1388&gt;=2017,1,0),"")</f>
        <v>1</v>
      </c>
      <c r="AB1388" s="0" t="n">
        <f aca="false">IF(ISNUMBER($BX1388),IF($BX1388&gt;=2018,1,0),"")</f>
        <v>1</v>
      </c>
      <c r="AC1388" s="0" t="n">
        <f aca="false">IF(ISNUMBER($BX1388),IF($BX1388&gt;=2019,1,0),"")</f>
        <v>1</v>
      </c>
      <c r="AD1388" s="0" t="n">
        <f aca="false">IF($L1388&lt;&gt;"",IF($L1388&gt;2013,1,0),"")</f>
        <v>1</v>
      </c>
      <c r="AE1388" s="0" t="n">
        <f aca="false">IF($L1388&lt;&gt;"",1+IF($L1388&gt;2011,1,0)+IF($L1388&gt;2014,1,0),"")</f>
        <v>3</v>
      </c>
      <c r="AF1388" s="0" t="s">
        <v>87</v>
      </c>
      <c r="AG1388" s="0" t="s">
        <v>88</v>
      </c>
      <c r="AH1388" s="0" t="s">
        <v>90</v>
      </c>
      <c r="AI1388" s="0" t="s">
        <v>497</v>
      </c>
      <c r="AJ1388" s="0" t="s">
        <v>497</v>
      </c>
      <c r="AK1388" s="0" t="str">
        <f aca="false">IF(AND($CF1388&lt;&gt;"",IFERROR(INDEX(subsample_country_map!$B:$B,MATCH($CF1388,subsample_country_map!$A:$A,0)),"")&lt;&gt;""),INDEX(subsample_country_map!$B:$B,MATCH($CF1388,subsample_country_map!$A:$A,0)),INDEX(lookup!$AA:$AA,MATCH($A1388,lookup!$A:$A,0)))</f>
        <v>2_Europe</v>
      </c>
      <c r="AL1388" s="0" t="str">
        <f aca="false">IF(AND($CF1388&lt;&gt;"",IFERROR(INDEX(subsample_country_map!$C:$C,MATCH($CF1388,subsample_country_map!$A:$A,0)),"")&lt;&gt;""),INDEX(subsample_country_map!$C:$C,MATCH($CF1388,subsample_country_map!$A:$A,0)),INDEX(lookup!$AB:$AB,MATCH($A1388,lookup!$A:$A,0)))</f>
        <v>99_NCE</v>
      </c>
      <c r="AM1388" s="0" t="str">
        <f aca="false">IF(AND($CF1388&lt;&gt;"",IFERROR(INDEX(subsample_country_map!$D:$D,MATCH($CF1388,subsample_country_map!$A:$A,0)),"")&lt;&gt;""),INDEX(subsample_country_map!$D:$D,MATCH($CF1388,subsample_country_map!$A:$A,0)),INDEX(lookup!$AC:$AC,MATCH($A1388,lookup!$A:$A,0)))</f>
        <v>1_western</v>
      </c>
      <c r="AN1388" s="0" t="str">
        <f aca="false">IF(AND($CF1388&lt;&gt;"",IFERROR(INDEX(subsample_country_map!$E:$E,MATCH($CF1388,subsample_country_map!$A:$A,0)),"")&lt;&gt;""),INDEX(subsample_country_map!$E:$E,MATCH($CF1388,subsample_country_map!$A:$A,0)),INDEX(lookup!$AD:$AD,MATCH($A1388,lookup!$A:$A,0)))</f>
        <v>99_NCE</v>
      </c>
      <c r="AO1388" s="0" t="str">
        <f aca="false">INDEX(lookup!$Y:$Y,MATCH($A1388,lookup!$A:$A,0))</f>
        <v>0_published</v>
      </c>
      <c r="AP1388" s="0" t="str">
        <f aca="false">INDEX(lookup!$Z:$Z,MATCH($A1388,lookup!$A:$A,0))</f>
        <v>0_VHB low</v>
      </c>
      <c r="AQ1388" s="0" t="str">
        <f aca="false">INDEX(lookup!$W:$W,MATCH($A1388,lookup!$A:$A,0))</f>
        <v>2_sust</v>
      </c>
      <c r="AS1388" s="0" t="s">
        <v>91</v>
      </c>
      <c r="AT1388" s="0" t="s">
        <v>397</v>
      </c>
      <c r="AU1388" s="0" t="s">
        <v>93</v>
      </c>
      <c r="AV1388" s="0" t="s">
        <v>5034</v>
      </c>
      <c r="AX1388" s="0" t="s">
        <v>5026</v>
      </c>
      <c r="BA1388" s="0" t="n">
        <v>4370</v>
      </c>
      <c r="BB1388" s="0" t="s">
        <v>96</v>
      </c>
      <c r="BC1388" s="0" t="s">
        <v>5009</v>
      </c>
      <c r="BD1388" s="0" t="s">
        <v>142</v>
      </c>
      <c r="BE1388" s="0" t="s">
        <v>98</v>
      </c>
      <c r="BI1388" s="0" t="s">
        <v>124</v>
      </c>
      <c r="BJ1388" s="0" t="s">
        <v>5035</v>
      </c>
      <c r="BK1388" s="0" t="s">
        <v>101</v>
      </c>
      <c r="BL1388" s="0" t="s">
        <v>5036</v>
      </c>
      <c r="BM1388" s="0" t="s">
        <v>5004</v>
      </c>
      <c r="BN1388" s="0" t="s">
        <v>4999</v>
      </c>
      <c r="BO1388" s="0" t="s">
        <v>754</v>
      </c>
      <c r="BP1388" s="0" t="s">
        <v>4995</v>
      </c>
      <c r="BQ1388" s="0" t="s">
        <v>127</v>
      </c>
      <c r="BT1388" s="0" t="n">
        <v>0</v>
      </c>
      <c r="BU1388" s="0" t="s">
        <v>5000</v>
      </c>
      <c r="BW1388" s="0" t="n">
        <v>2018</v>
      </c>
      <c r="BX1388" s="0" t="n">
        <v>2021</v>
      </c>
      <c r="BY1388" s="0" t="s">
        <v>5001</v>
      </c>
      <c r="BZ1388" s="0" t="n">
        <v>2019.5</v>
      </c>
      <c r="CA1388" s="0" t="n">
        <v>1</v>
      </c>
      <c r="CB1388" s="0" t="n">
        <v>1</v>
      </c>
      <c r="CC1388" s="0" t="n">
        <v>1</v>
      </c>
      <c r="CD1388" s="0" t="n">
        <v>-0.0841592640106298</v>
      </c>
      <c r="CE1388" s="0" t="n">
        <v>1</v>
      </c>
    </row>
    <row r="1389" customFormat="false" ht="15" hidden="false" customHeight="false" outlineLevel="0" collapsed="false">
      <c r="A1389" s="0" t="s">
        <v>4995</v>
      </c>
      <c r="B1389" s="0" t="n">
        <v>2694</v>
      </c>
      <c r="C1389" s="0" t="n">
        <v>-0.0343185744619019</v>
      </c>
      <c r="D1389" s="0" t="n">
        <v>4370</v>
      </c>
      <c r="E1389" s="0" t="n">
        <f aca="false">IF(ISNUMBER($BA1389),$BA1389,IF(AND(ISNUMBER($D1389),ISNUMBER($BW1389),ISNUMBER($BX1389)),$D1389*($BX1389-$BW1389+1),""))</f>
        <v>4370</v>
      </c>
      <c r="H1389" s="0" t="s">
        <v>118</v>
      </c>
      <c r="I1389" s="0" t="s">
        <v>119</v>
      </c>
      <c r="J1389" s="0" t="n">
        <f aca="false">IF($BW1389&lt;&gt;"",$BW1389,"")</f>
        <v>2018</v>
      </c>
      <c r="K1389" s="0" t="n">
        <f aca="false">IF($BX1389&lt;&gt;"",$BX1389,"")</f>
        <v>2021</v>
      </c>
      <c r="L1389" s="0" t="n">
        <f aca="false">IF(AND(ISNUMBER($BW1389),ISNUMBER($BX1389)),($BW1389+$BX1389)/2,"")</f>
        <v>2019.5</v>
      </c>
      <c r="M1389" s="0" t="n">
        <f aca="false">IF($L1389&lt;&gt;"",$L1389,"")</f>
        <v>2019.5</v>
      </c>
      <c r="N1389" s="0" t="n">
        <f aca="false">IF(AND(ISNUMBER($BW1389),ISNUMBER($BX1389)),MIN(1,MAX(0,($BX1389-2016+1)/($BX1389-$BW1389+1))),"")</f>
        <v>1</v>
      </c>
      <c r="O1389" s="0" t="n">
        <f aca="false">IF(AND(ISNUMBER($BW1389),ISNUMBER($BX1389)),MIN(1,MAX(0,($BX1389-2017+1)/($BX1389-$BW1389+1))),"")</f>
        <v>1</v>
      </c>
      <c r="P1389" s="0" t="n">
        <f aca="false">IF(AND(ISNUMBER($BW1389),ISNUMBER($BX1389)),MIN(1,MAX(0,($BX1389-2018+1)/($BX1389-$BW1389+1))),"")</f>
        <v>1</v>
      </c>
      <c r="Q1389" s="0" t="n">
        <f aca="false">IF(AND(ISNUMBER($BW1389),ISNUMBER($BX1389)),MIN(1,MAX(0,($BX1389-2019+1)/($BX1389-$BW1389+1))),"")</f>
        <v>0.75</v>
      </c>
      <c r="R1389" s="0" t="n">
        <f aca="false">IF(AND(ISNUMBER($BW1389),ISNUMBER($BX1389)),MIN(1,MAX(0,($BX1389-2016+1)/($BX1389-$BW1389+1))),"")</f>
        <v>1</v>
      </c>
      <c r="S1389" s="0" t="n">
        <f aca="false">IF($L1389&lt;&gt;"",IF($L1389&gt;=2015.5,1,0),"")</f>
        <v>1</v>
      </c>
      <c r="T1389" s="0" t="n">
        <f aca="false">IF($L1389&lt;&gt;"",IF($L1389&gt;=2016,1,0),"")</f>
        <v>1</v>
      </c>
      <c r="U1389" s="0" t="n">
        <f aca="false">IF(ISNUMBER($BX1389),IF($BX1389&gt;=2016,1,0),"")</f>
        <v>1</v>
      </c>
      <c r="V1389" s="0" t="n">
        <f aca="false">IF(ISNUMBER($BW1389),IF($BW1389&gt;=2016,1,0),"")</f>
        <v>1</v>
      </c>
      <c r="W1389" s="0" t="str">
        <f aca="false">IF(AND(ISNUMBER($BW1389),ISNUMBER($BX1389)),IF($BW1389&gt;=2016,"post-only",IF($BX1389&lt;2016,"pre-only","mixed")),"")</f>
        <v>post-only</v>
      </c>
      <c r="X1389" s="0" t="n">
        <f aca="false">IF(AND(ISNUMBER($BW1389),ISNUMBER($BX1389)),MIN(1,MAX(0,($BX1389-2017+1)/($BX1389-$BW1389+1))),"")</f>
        <v>1</v>
      </c>
      <c r="Y1389" s="0" t="n">
        <f aca="false">IF(AND(ISNUMBER($BW1389),ISNUMBER($BX1389)),MIN(1,MAX(0,($BX1389-2018+1)/($BX1389-$BW1389+1))),"")</f>
        <v>1</v>
      </c>
      <c r="Z1389" s="0" t="n">
        <f aca="false">IF(AND(ISNUMBER($BW1389),ISNUMBER($BX1389)),MIN(1,MAX(0,($BX1389-2019+1)/($BX1389-$BW1389+1))),"")</f>
        <v>0.75</v>
      </c>
      <c r="AA1389" s="0" t="n">
        <f aca="false">IF(ISNUMBER($BX1389),IF($BX1389&gt;=2017,1,0),"")</f>
        <v>1</v>
      </c>
      <c r="AB1389" s="0" t="n">
        <f aca="false">IF(ISNUMBER($BX1389),IF($BX1389&gt;=2018,1,0),"")</f>
        <v>1</v>
      </c>
      <c r="AC1389" s="0" t="n">
        <f aca="false">IF(ISNUMBER($BX1389),IF($BX1389&gt;=2019,1,0),"")</f>
        <v>1</v>
      </c>
      <c r="AD1389" s="0" t="n">
        <f aca="false">IF($L1389&lt;&gt;"",IF($L1389&gt;2013,1,0),"")</f>
        <v>1</v>
      </c>
      <c r="AE1389" s="0" t="n">
        <f aca="false">IF($L1389&lt;&gt;"",1+IF($L1389&gt;2011,1,0)+IF($L1389&gt;2014,1,0),"")</f>
        <v>3</v>
      </c>
      <c r="AF1389" s="0" t="s">
        <v>87</v>
      </c>
      <c r="AG1389" s="0" t="s">
        <v>88</v>
      </c>
      <c r="AH1389" s="0" t="s">
        <v>90</v>
      </c>
      <c r="AI1389" s="0" t="s">
        <v>497</v>
      </c>
      <c r="AJ1389" s="0" t="s">
        <v>497</v>
      </c>
      <c r="AK1389" s="0" t="str">
        <f aca="false">IF(AND($CF1389&lt;&gt;"",IFERROR(INDEX(subsample_country_map!$B:$B,MATCH($CF1389,subsample_country_map!$A:$A,0)),"")&lt;&gt;""),INDEX(subsample_country_map!$B:$B,MATCH($CF1389,subsample_country_map!$A:$A,0)),INDEX(lookup!$AA:$AA,MATCH($A1389,lookup!$A:$A,0)))</f>
        <v>2_Europe</v>
      </c>
      <c r="AL1389" s="0" t="str">
        <f aca="false">IF(AND($CF1389&lt;&gt;"",IFERROR(INDEX(subsample_country_map!$C:$C,MATCH($CF1389,subsample_country_map!$A:$A,0)),"")&lt;&gt;""),INDEX(subsample_country_map!$C:$C,MATCH($CF1389,subsample_country_map!$A:$A,0)),INDEX(lookup!$AB:$AB,MATCH($A1389,lookup!$A:$A,0)))</f>
        <v>99_NCE</v>
      </c>
      <c r="AM1389" s="0" t="str">
        <f aca="false">IF(AND($CF1389&lt;&gt;"",IFERROR(INDEX(subsample_country_map!$D:$D,MATCH($CF1389,subsample_country_map!$A:$A,0)),"")&lt;&gt;""),INDEX(subsample_country_map!$D:$D,MATCH($CF1389,subsample_country_map!$A:$A,0)),INDEX(lookup!$AC:$AC,MATCH($A1389,lookup!$A:$A,0)))</f>
        <v>1_western</v>
      </c>
      <c r="AN1389" s="0" t="str">
        <f aca="false">IF(AND($CF1389&lt;&gt;"",IFERROR(INDEX(subsample_country_map!$E:$E,MATCH($CF1389,subsample_country_map!$A:$A,0)),"")&lt;&gt;""),INDEX(subsample_country_map!$E:$E,MATCH($CF1389,subsample_country_map!$A:$A,0)),INDEX(lookup!$AD:$AD,MATCH($A1389,lookup!$A:$A,0)))</f>
        <v>99_NCE</v>
      </c>
      <c r="AO1389" s="0" t="str">
        <f aca="false">INDEX(lookup!$Y:$Y,MATCH($A1389,lookup!$A:$A,0))</f>
        <v>0_published</v>
      </c>
      <c r="AP1389" s="0" t="str">
        <f aca="false">INDEX(lookup!$Z:$Z,MATCH($A1389,lookup!$A:$A,0))</f>
        <v>0_VHB low</v>
      </c>
      <c r="AQ1389" s="0" t="str">
        <f aca="false">INDEX(lookup!$W:$W,MATCH($A1389,lookup!$A:$A,0))</f>
        <v>2_sust</v>
      </c>
      <c r="AS1389" s="0" t="s">
        <v>91</v>
      </c>
      <c r="AT1389" s="0" t="s">
        <v>397</v>
      </c>
      <c r="AU1389" s="0" t="s">
        <v>93</v>
      </c>
      <c r="AV1389" s="0" t="s">
        <v>2532</v>
      </c>
      <c r="AX1389" s="0" t="s">
        <v>1882</v>
      </c>
      <c r="BA1389" s="0" t="n">
        <v>4370</v>
      </c>
      <c r="BB1389" s="0" t="s">
        <v>96</v>
      </c>
      <c r="BC1389" s="0" t="s">
        <v>5009</v>
      </c>
      <c r="BD1389" s="0" t="s">
        <v>142</v>
      </c>
      <c r="BE1389" s="0" t="s">
        <v>98</v>
      </c>
      <c r="BI1389" s="0" t="s">
        <v>124</v>
      </c>
      <c r="BJ1389" s="0" t="s">
        <v>5037</v>
      </c>
      <c r="BK1389" s="0" t="s">
        <v>101</v>
      </c>
      <c r="BL1389" s="0" t="s">
        <v>5038</v>
      </c>
      <c r="BM1389" s="0" t="s">
        <v>5004</v>
      </c>
      <c r="BN1389" s="0" t="s">
        <v>4999</v>
      </c>
      <c r="BO1389" s="0" t="s">
        <v>754</v>
      </c>
      <c r="BP1389" s="0" t="s">
        <v>4995</v>
      </c>
      <c r="BQ1389" s="0" t="s">
        <v>127</v>
      </c>
      <c r="BT1389" s="0" t="n">
        <v>0</v>
      </c>
      <c r="BU1389" s="0" t="s">
        <v>5000</v>
      </c>
      <c r="BW1389" s="0" t="n">
        <v>2018</v>
      </c>
      <c r="BX1389" s="0" t="n">
        <v>2021</v>
      </c>
      <c r="BY1389" s="0" t="s">
        <v>5001</v>
      </c>
      <c r="BZ1389" s="0" t="n">
        <v>2019.5</v>
      </c>
      <c r="CA1389" s="0" t="n">
        <v>1</v>
      </c>
      <c r="CB1389" s="0" t="n">
        <v>1</v>
      </c>
      <c r="CC1389" s="0" t="n">
        <v>1</v>
      </c>
      <c r="CD1389" s="0" t="n">
        <v>-0.0343320570576171</v>
      </c>
      <c r="CE1389" s="0" t="n">
        <v>1</v>
      </c>
    </row>
    <row r="1390" customFormat="false" ht="15" hidden="false" customHeight="false" outlineLevel="0" collapsed="false">
      <c r="A1390" s="0" t="s">
        <v>4995</v>
      </c>
      <c r="B1390" s="0" t="n">
        <v>2695</v>
      </c>
      <c r="C1390" s="0" t="n">
        <v>-0.0746707203499219</v>
      </c>
      <c r="D1390" s="0" t="n">
        <v>4370</v>
      </c>
      <c r="E1390" s="0" t="n">
        <f aca="false">IF(ISNUMBER($BA1390),$BA1390,IF(AND(ISNUMBER($D1390),ISNUMBER($BW1390),ISNUMBER($BX1390)),$D1390*($BX1390-$BW1390+1),""))</f>
        <v>4370</v>
      </c>
      <c r="H1390" s="0" t="s">
        <v>118</v>
      </c>
      <c r="I1390" s="0" t="s">
        <v>119</v>
      </c>
      <c r="J1390" s="0" t="n">
        <f aca="false">IF($BW1390&lt;&gt;"",$BW1390,"")</f>
        <v>2018</v>
      </c>
      <c r="K1390" s="0" t="n">
        <f aca="false">IF($BX1390&lt;&gt;"",$BX1390,"")</f>
        <v>2021</v>
      </c>
      <c r="L1390" s="0" t="n">
        <f aca="false">IF(AND(ISNUMBER($BW1390),ISNUMBER($BX1390)),($BW1390+$BX1390)/2,"")</f>
        <v>2019.5</v>
      </c>
      <c r="M1390" s="0" t="n">
        <f aca="false">IF($L1390&lt;&gt;"",$L1390,"")</f>
        <v>2019.5</v>
      </c>
      <c r="N1390" s="0" t="n">
        <f aca="false">IF(AND(ISNUMBER($BW1390),ISNUMBER($BX1390)),MIN(1,MAX(0,($BX1390-2016+1)/($BX1390-$BW1390+1))),"")</f>
        <v>1</v>
      </c>
      <c r="O1390" s="0" t="n">
        <f aca="false">IF(AND(ISNUMBER($BW1390),ISNUMBER($BX1390)),MIN(1,MAX(0,($BX1390-2017+1)/($BX1390-$BW1390+1))),"")</f>
        <v>1</v>
      </c>
      <c r="P1390" s="0" t="n">
        <f aca="false">IF(AND(ISNUMBER($BW1390),ISNUMBER($BX1390)),MIN(1,MAX(0,($BX1390-2018+1)/($BX1390-$BW1390+1))),"")</f>
        <v>1</v>
      </c>
      <c r="Q1390" s="0" t="n">
        <f aca="false">IF(AND(ISNUMBER($BW1390),ISNUMBER($BX1390)),MIN(1,MAX(0,($BX1390-2019+1)/($BX1390-$BW1390+1))),"")</f>
        <v>0.75</v>
      </c>
      <c r="R1390" s="0" t="n">
        <f aca="false">IF(AND(ISNUMBER($BW1390),ISNUMBER($BX1390)),MIN(1,MAX(0,($BX1390-2016+1)/($BX1390-$BW1390+1))),"")</f>
        <v>1</v>
      </c>
      <c r="S1390" s="0" t="n">
        <f aca="false">IF($L1390&lt;&gt;"",IF($L1390&gt;=2015.5,1,0),"")</f>
        <v>1</v>
      </c>
      <c r="T1390" s="0" t="n">
        <f aca="false">IF($L1390&lt;&gt;"",IF($L1390&gt;=2016,1,0),"")</f>
        <v>1</v>
      </c>
      <c r="U1390" s="0" t="n">
        <f aca="false">IF(ISNUMBER($BX1390),IF($BX1390&gt;=2016,1,0),"")</f>
        <v>1</v>
      </c>
      <c r="V1390" s="0" t="n">
        <f aca="false">IF(ISNUMBER($BW1390),IF($BW1390&gt;=2016,1,0),"")</f>
        <v>1</v>
      </c>
      <c r="W1390" s="0" t="str">
        <f aca="false">IF(AND(ISNUMBER($BW1390),ISNUMBER($BX1390)),IF($BW1390&gt;=2016,"post-only",IF($BX1390&lt;2016,"pre-only","mixed")),"")</f>
        <v>post-only</v>
      </c>
      <c r="X1390" s="0" t="n">
        <f aca="false">IF(AND(ISNUMBER($BW1390),ISNUMBER($BX1390)),MIN(1,MAX(0,($BX1390-2017+1)/($BX1390-$BW1390+1))),"")</f>
        <v>1</v>
      </c>
      <c r="Y1390" s="0" t="n">
        <f aca="false">IF(AND(ISNUMBER($BW1390),ISNUMBER($BX1390)),MIN(1,MAX(0,($BX1390-2018+1)/($BX1390-$BW1390+1))),"")</f>
        <v>1</v>
      </c>
      <c r="Z1390" s="0" t="n">
        <f aca="false">IF(AND(ISNUMBER($BW1390),ISNUMBER($BX1390)),MIN(1,MAX(0,($BX1390-2019+1)/($BX1390-$BW1390+1))),"")</f>
        <v>0.75</v>
      </c>
      <c r="AA1390" s="0" t="n">
        <f aca="false">IF(ISNUMBER($BX1390),IF($BX1390&gt;=2017,1,0),"")</f>
        <v>1</v>
      </c>
      <c r="AB1390" s="0" t="n">
        <f aca="false">IF(ISNUMBER($BX1390),IF($BX1390&gt;=2018,1,0),"")</f>
        <v>1</v>
      </c>
      <c r="AC1390" s="0" t="n">
        <f aca="false">IF(ISNUMBER($BX1390),IF($BX1390&gt;=2019,1,0),"")</f>
        <v>1</v>
      </c>
      <c r="AD1390" s="0" t="n">
        <f aca="false">IF($L1390&lt;&gt;"",IF($L1390&gt;2013,1,0),"")</f>
        <v>1</v>
      </c>
      <c r="AE1390" s="0" t="n">
        <f aca="false">IF($L1390&lt;&gt;"",1+IF($L1390&gt;2011,1,0)+IF($L1390&gt;2014,1,0),"")</f>
        <v>3</v>
      </c>
      <c r="AF1390" s="0" t="s">
        <v>87</v>
      </c>
      <c r="AG1390" s="0" t="s">
        <v>88</v>
      </c>
      <c r="AH1390" s="0" t="s">
        <v>90</v>
      </c>
      <c r="AI1390" s="0" t="s">
        <v>497</v>
      </c>
      <c r="AJ1390" s="0" t="s">
        <v>497</v>
      </c>
      <c r="AK1390" s="0" t="str">
        <f aca="false">IF(AND($CF1390&lt;&gt;"",IFERROR(INDEX(subsample_country_map!$B:$B,MATCH($CF1390,subsample_country_map!$A:$A,0)),"")&lt;&gt;""),INDEX(subsample_country_map!$B:$B,MATCH($CF1390,subsample_country_map!$A:$A,0)),INDEX(lookup!$AA:$AA,MATCH($A1390,lookup!$A:$A,0)))</f>
        <v>2_Europe</v>
      </c>
      <c r="AL1390" s="0" t="str">
        <f aca="false">IF(AND($CF1390&lt;&gt;"",IFERROR(INDEX(subsample_country_map!$C:$C,MATCH($CF1390,subsample_country_map!$A:$A,0)),"")&lt;&gt;""),INDEX(subsample_country_map!$C:$C,MATCH($CF1390,subsample_country_map!$A:$A,0)),INDEX(lookup!$AB:$AB,MATCH($A1390,lookup!$A:$A,0)))</f>
        <v>99_NCE</v>
      </c>
      <c r="AM1390" s="0" t="str">
        <f aca="false">IF(AND($CF1390&lt;&gt;"",IFERROR(INDEX(subsample_country_map!$D:$D,MATCH($CF1390,subsample_country_map!$A:$A,0)),"")&lt;&gt;""),INDEX(subsample_country_map!$D:$D,MATCH($CF1390,subsample_country_map!$A:$A,0)),INDEX(lookup!$AC:$AC,MATCH($A1390,lookup!$A:$A,0)))</f>
        <v>1_western</v>
      </c>
      <c r="AN1390" s="0" t="str">
        <f aca="false">IF(AND($CF1390&lt;&gt;"",IFERROR(INDEX(subsample_country_map!$E:$E,MATCH($CF1390,subsample_country_map!$A:$A,0)),"")&lt;&gt;""),INDEX(subsample_country_map!$E:$E,MATCH($CF1390,subsample_country_map!$A:$A,0)),INDEX(lookup!$AD:$AD,MATCH($A1390,lookup!$A:$A,0)))</f>
        <v>99_NCE</v>
      </c>
      <c r="AO1390" s="0" t="str">
        <f aca="false">INDEX(lookup!$Y:$Y,MATCH($A1390,lookup!$A:$A,0))</f>
        <v>0_published</v>
      </c>
      <c r="AP1390" s="0" t="str">
        <f aca="false">INDEX(lookup!$Z:$Z,MATCH($A1390,lookup!$A:$A,0))</f>
        <v>0_VHB low</v>
      </c>
      <c r="AQ1390" s="0" t="str">
        <f aca="false">INDEX(lookup!$W:$W,MATCH($A1390,lookup!$A:$A,0))</f>
        <v>2_sust</v>
      </c>
      <c r="AS1390" s="0" t="s">
        <v>91</v>
      </c>
      <c r="AT1390" s="0" t="s">
        <v>397</v>
      </c>
      <c r="AU1390" s="0" t="s">
        <v>93</v>
      </c>
      <c r="AV1390" s="0" t="s">
        <v>2751</v>
      </c>
      <c r="AX1390" s="0" t="s">
        <v>224</v>
      </c>
      <c r="BA1390" s="0" t="n">
        <v>4370</v>
      </c>
      <c r="BB1390" s="0" t="s">
        <v>96</v>
      </c>
      <c r="BC1390" s="0" t="s">
        <v>5009</v>
      </c>
      <c r="BD1390" s="0" t="s">
        <v>142</v>
      </c>
      <c r="BE1390" s="0" t="s">
        <v>98</v>
      </c>
      <c r="BI1390" s="0" t="s">
        <v>124</v>
      </c>
      <c r="BJ1390" s="0" t="s">
        <v>5039</v>
      </c>
      <c r="BK1390" s="0" t="s">
        <v>101</v>
      </c>
      <c r="BL1390" s="0" t="s">
        <v>5040</v>
      </c>
      <c r="BM1390" s="0" t="s">
        <v>5007</v>
      </c>
      <c r="BN1390" s="0" t="s">
        <v>4999</v>
      </c>
      <c r="BO1390" s="0" t="s">
        <v>754</v>
      </c>
      <c r="BP1390" s="0" t="s">
        <v>4995</v>
      </c>
      <c r="BQ1390" s="0" t="s">
        <v>127</v>
      </c>
      <c r="BT1390" s="0" t="n">
        <v>0</v>
      </c>
      <c r="BU1390" s="0" t="s">
        <v>5000</v>
      </c>
      <c r="BW1390" s="0" t="n">
        <v>2018</v>
      </c>
      <c r="BX1390" s="0" t="n">
        <v>2021</v>
      </c>
      <c r="BY1390" s="0" t="s">
        <v>5001</v>
      </c>
      <c r="BZ1390" s="0" t="n">
        <v>2019.5</v>
      </c>
      <c r="CA1390" s="0" t="n">
        <v>1</v>
      </c>
      <c r="CB1390" s="0" t="n">
        <v>1</v>
      </c>
      <c r="CC1390" s="0" t="n">
        <v>1</v>
      </c>
      <c r="CD1390" s="0" t="n">
        <v>-0.0748099674108449</v>
      </c>
      <c r="CE1390" s="0" t="n">
        <v>1</v>
      </c>
    </row>
    <row r="1391" customFormat="false" ht="15" hidden="false" customHeight="false" outlineLevel="0" collapsed="false">
      <c r="A1391" s="0" t="s">
        <v>4995</v>
      </c>
      <c r="B1391" s="0" t="n">
        <v>2696</v>
      </c>
      <c r="C1391" s="0" t="n">
        <v>-0.0662625687753813</v>
      </c>
      <c r="D1391" s="0" t="n">
        <v>4370</v>
      </c>
      <c r="E1391" s="0" t="n">
        <f aca="false">IF(ISNUMBER($BA1391),$BA1391,IF(AND(ISNUMBER($D1391),ISNUMBER($BW1391),ISNUMBER($BX1391)),$D1391*($BX1391-$BW1391+1),""))</f>
        <v>4370</v>
      </c>
      <c r="H1391" s="0" t="s">
        <v>118</v>
      </c>
      <c r="I1391" s="0" t="s">
        <v>119</v>
      </c>
      <c r="J1391" s="0" t="n">
        <f aca="false">IF($BW1391&lt;&gt;"",$BW1391,"")</f>
        <v>2018</v>
      </c>
      <c r="K1391" s="0" t="n">
        <f aca="false">IF($BX1391&lt;&gt;"",$BX1391,"")</f>
        <v>2021</v>
      </c>
      <c r="L1391" s="0" t="n">
        <f aca="false">IF(AND(ISNUMBER($BW1391),ISNUMBER($BX1391)),($BW1391+$BX1391)/2,"")</f>
        <v>2019.5</v>
      </c>
      <c r="M1391" s="0" t="n">
        <f aca="false">IF($L1391&lt;&gt;"",$L1391,"")</f>
        <v>2019.5</v>
      </c>
      <c r="N1391" s="0" t="n">
        <f aca="false">IF(AND(ISNUMBER($BW1391),ISNUMBER($BX1391)),MIN(1,MAX(0,($BX1391-2016+1)/($BX1391-$BW1391+1))),"")</f>
        <v>1</v>
      </c>
      <c r="O1391" s="0" t="n">
        <f aca="false">IF(AND(ISNUMBER($BW1391),ISNUMBER($BX1391)),MIN(1,MAX(0,($BX1391-2017+1)/($BX1391-$BW1391+1))),"")</f>
        <v>1</v>
      </c>
      <c r="P1391" s="0" t="n">
        <f aca="false">IF(AND(ISNUMBER($BW1391),ISNUMBER($BX1391)),MIN(1,MAX(0,($BX1391-2018+1)/($BX1391-$BW1391+1))),"")</f>
        <v>1</v>
      </c>
      <c r="Q1391" s="0" t="n">
        <f aca="false">IF(AND(ISNUMBER($BW1391),ISNUMBER($BX1391)),MIN(1,MAX(0,($BX1391-2019+1)/($BX1391-$BW1391+1))),"")</f>
        <v>0.75</v>
      </c>
      <c r="R1391" s="0" t="n">
        <f aca="false">IF(AND(ISNUMBER($BW1391),ISNUMBER($BX1391)),MIN(1,MAX(0,($BX1391-2016+1)/($BX1391-$BW1391+1))),"")</f>
        <v>1</v>
      </c>
      <c r="S1391" s="0" t="n">
        <f aca="false">IF($L1391&lt;&gt;"",IF($L1391&gt;=2015.5,1,0),"")</f>
        <v>1</v>
      </c>
      <c r="T1391" s="0" t="n">
        <f aca="false">IF($L1391&lt;&gt;"",IF($L1391&gt;=2016,1,0),"")</f>
        <v>1</v>
      </c>
      <c r="U1391" s="0" t="n">
        <f aca="false">IF(ISNUMBER($BX1391),IF($BX1391&gt;=2016,1,0),"")</f>
        <v>1</v>
      </c>
      <c r="V1391" s="0" t="n">
        <f aca="false">IF(ISNUMBER($BW1391),IF($BW1391&gt;=2016,1,0),"")</f>
        <v>1</v>
      </c>
      <c r="W1391" s="0" t="str">
        <f aca="false">IF(AND(ISNUMBER($BW1391),ISNUMBER($BX1391)),IF($BW1391&gt;=2016,"post-only",IF($BX1391&lt;2016,"pre-only","mixed")),"")</f>
        <v>post-only</v>
      </c>
      <c r="X1391" s="0" t="n">
        <f aca="false">IF(AND(ISNUMBER($BW1391),ISNUMBER($BX1391)),MIN(1,MAX(0,($BX1391-2017+1)/($BX1391-$BW1391+1))),"")</f>
        <v>1</v>
      </c>
      <c r="Y1391" s="0" t="n">
        <f aca="false">IF(AND(ISNUMBER($BW1391),ISNUMBER($BX1391)),MIN(1,MAX(0,($BX1391-2018+1)/($BX1391-$BW1391+1))),"")</f>
        <v>1</v>
      </c>
      <c r="Z1391" s="0" t="n">
        <f aca="false">IF(AND(ISNUMBER($BW1391),ISNUMBER($BX1391)),MIN(1,MAX(0,($BX1391-2019+1)/($BX1391-$BW1391+1))),"")</f>
        <v>0.75</v>
      </c>
      <c r="AA1391" s="0" t="n">
        <f aca="false">IF(ISNUMBER($BX1391),IF($BX1391&gt;=2017,1,0),"")</f>
        <v>1</v>
      </c>
      <c r="AB1391" s="0" t="n">
        <f aca="false">IF(ISNUMBER($BX1391),IF($BX1391&gt;=2018,1,0),"")</f>
        <v>1</v>
      </c>
      <c r="AC1391" s="0" t="n">
        <f aca="false">IF(ISNUMBER($BX1391),IF($BX1391&gt;=2019,1,0),"")</f>
        <v>1</v>
      </c>
      <c r="AD1391" s="0" t="n">
        <f aca="false">IF($L1391&lt;&gt;"",IF($L1391&gt;2013,1,0),"")</f>
        <v>1</v>
      </c>
      <c r="AE1391" s="0" t="n">
        <f aca="false">IF($L1391&lt;&gt;"",1+IF($L1391&gt;2011,1,0)+IF($L1391&gt;2014,1,0),"")</f>
        <v>3</v>
      </c>
      <c r="AF1391" s="0" t="s">
        <v>87</v>
      </c>
      <c r="AG1391" s="0" t="s">
        <v>88</v>
      </c>
      <c r="AH1391" s="0" t="s">
        <v>90</v>
      </c>
      <c r="AI1391" s="0" t="s">
        <v>497</v>
      </c>
      <c r="AJ1391" s="0" t="s">
        <v>497</v>
      </c>
      <c r="AK1391" s="0" t="str">
        <f aca="false">IF(AND($CF1391&lt;&gt;"",IFERROR(INDEX(subsample_country_map!$B:$B,MATCH($CF1391,subsample_country_map!$A:$A,0)),"")&lt;&gt;""),INDEX(subsample_country_map!$B:$B,MATCH($CF1391,subsample_country_map!$A:$A,0)),INDEX(lookup!$AA:$AA,MATCH($A1391,lookup!$A:$A,0)))</f>
        <v>2_Europe</v>
      </c>
      <c r="AL1391" s="0" t="str">
        <f aca="false">IF(AND($CF1391&lt;&gt;"",IFERROR(INDEX(subsample_country_map!$C:$C,MATCH($CF1391,subsample_country_map!$A:$A,0)),"")&lt;&gt;""),INDEX(subsample_country_map!$C:$C,MATCH($CF1391,subsample_country_map!$A:$A,0)),INDEX(lookup!$AB:$AB,MATCH($A1391,lookup!$A:$A,0)))</f>
        <v>99_NCE</v>
      </c>
      <c r="AM1391" s="0" t="str">
        <f aca="false">IF(AND($CF1391&lt;&gt;"",IFERROR(INDEX(subsample_country_map!$D:$D,MATCH($CF1391,subsample_country_map!$A:$A,0)),"")&lt;&gt;""),INDEX(subsample_country_map!$D:$D,MATCH($CF1391,subsample_country_map!$A:$A,0)),INDEX(lookup!$AC:$AC,MATCH($A1391,lookup!$A:$A,0)))</f>
        <v>1_western</v>
      </c>
      <c r="AN1391" s="0" t="str">
        <f aca="false">IF(AND($CF1391&lt;&gt;"",IFERROR(INDEX(subsample_country_map!$E:$E,MATCH($CF1391,subsample_country_map!$A:$A,0)),"")&lt;&gt;""),INDEX(subsample_country_map!$E:$E,MATCH($CF1391,subsample_country_map!$A:$A,0)),INDEX(lookup!$AD:$AD,MATCH($A1391,lookup!$A:$A,0)))</f>
        <v>99_NCE</v>
      </c>
      <c r="AO1391" s="0" t="str">
        <f aca="false">INDEX(lookup!$Y:$Y,MATCH($A1391,lookup!$A:$A,0))</f>
        <v>0_published</v>
      </c>
      <c r="AP1391" s="0" t="str">
        <f aca="false">INDEX(lookup!$Z:$Z,MATCH($A1391,lookup!$A:$A,0))</f>
        <v>0_VHB low</v>
      </c>
      <c r="AQ1391" s="0" t="str">
        <f aca="false">INDEX(lookup!$W:$W,MATCH($A1391,lookup!$A:$A,0))</f>
        <v>2_sust</v>
      </c>
      <c r="AS1391" s="0" t="s">
        <v>91</v>
      </c>
      <c r="AT1391" s="0" t="s">
        <v>397</v>
      </c>
      <c r="AU1391" s="0" t="s">
        <v>93</v>
      </c>
      <c r="AV1391" s="0" t="s">
        <v>1579</v>
      </c>
      <c r="AX1391" s="0" t="s">
        <v>2589</v>
      </c>
      <c r="BA1391" s="0" t="n">
        <v>4370</v>
      </c>
      <c r="BB1391" s="0" t="s">
        <v>96</v>
      </c>
      <c r="BC1391" s="0" t="s">
        <v>5009</v>
      </c>
      <c r="BD1391" s="0" t="s">
        <v>142</v>
      </c>
      <c r="BE1391" s="0" t="s">
        <v>98</v>
      </c>
      <c r="BI1391" s="0" t="s">
        <v>124</v>
      </c>
      <c r="BJ1391" s="0" t="s">
        <v>5041</v>
      </c>
      <c r="BK1391" s="0" t="s">
        <v>101</v>
      </c>
      <c r="BL1391" s="0" t="s">
        <v>5042</v>
      </c>
      <c r="BM1391" s="0" t="s">
        <v>5007</v>
      </c>
      <c r="BN1391" s="0" t="s">
        <v>4999</v>
      </c>
      <c r="BO1391" s="0" t="s">
        <v>754</v>
      </c>
      <c r="BP1391" s="0" t="s">
        <v>4995</v>
      </c>
      <c r="BQ1391" s="0" t="s">
        <v>127</v>
      </c>
      <c r="BT1391" s="0" t="n">
        <v>0</v>
      </c>
      <c r="BU1391" s="0" t="s">
        <v>5000</v>
      </c>
      <c r="BW1391" s="0" t="n">
        <v>2018</v>
      </c>
      <c r="BX1391" s="0" t="n">
        <v>2021</v>
      </c>
      <c r="BY1391" s="0" t="s">
        <v>5001</v>
      </c>
      <c r="BZ1391" s="0" t="n">
        <v>2019.5</v>
      </c>
      <c r="CA1391" s="0" t="n">
        <v>1</v>
      </c>
      <c r="CB1391" s="0" t="n">
        <v>1</v>
      </c>
      <c r="CC1391" s="0" t="n">
        <v>1</v>
      </c>
      <c r="CD1391" s="0" t="n">
        <v>-0.0663598053737025</v>
      </c>
      <c r="CE1391" s="0" t="n">
        <v>1</v>
      </c>
    </row>
    <row r="1392" customFormat="false" ht="15" hidden="false" customHeight="false" outlineLevel="0" collapsed="false">
      <c r="A1392" s="0" t="s">
        <v>4995</v>
      </c>
      <c r="B1392" s="0" t="n">
        <v>2697</v>
      </c>
      <c r="C1392" s="0" t="n">
        <v>-0.118808845348397</v>
      </c>
      <c r="D1392" s="0" t="n">
        <v>4370</v>
      </c>
      <c r="E1392" s="0" t="n">
        <f aca="false">IF(ISNUMBER($BA1392),$BA1392,IF(AND(ISNUMBER($D1392),ISNUMBER($BW1392),ISNUMBER($BX1392)),$D1392*($BX1392-$BW1392+1),""))</f>
        <v>4370</v>
      </c>
      <c r="H1392" s="0" t="s">
        <v>118</v>
      </c>
      <c r="I1392" s="0" t="s">
        <v>119</v>
      </c>
      <c r="J1392" s="0" t="n">
        <f aca="false">IF($BW1392&lt;&gt;"",$BW1392,"")</f>
        <v>2018</v>
      </c>
      <c r="K1392" s="0" t="n">
        <f aca="false">IF($BX1392&lt;&gt;"",$BX1392,"")</f>
        <v>2021</v>
      </c>
      <c r="L1392" s="0" t="n">
        <f aca="false">IF(AND(ISNUMBER($BW1392),ISNUMBER($BX1392)),($BW1392+$BX1392)/2,"")</f>
        <v>2019.5</v>
      </c>
      <c r="M1392" s="0" t="n">
        <f aca="false">IF($L1392&lt;&gt;"",$L1392,"")</f>
        <v>2019.5</v>
      </c>
      <c r="N1392" s="0" t="n">
        <f aca="false">IF(AND(ISNUMBER($BW1392),ISNUMBER($BX1392)),MIN(1,MAX(0,($BX1392-2016+1)/($BX1392-$BW1392+1))),"")</f>
        <v>1</v>
      </c>
      <c r="O1392" s="0" t="n">
        <f aca="false">IF(AND(ISNUMBER($BW1392),ISNUMBER($BX1392)),MIN(1,MAX(0,($BX1392-2017+1)/($BX1392-$BW1392+1))),"")</f>
        <v>1</v>
      </c>
      <c r="P1392" s="0" t="n">
        <f aca="false">IF(AND(ISNUMBER($BW1392),ISNUMBER($BX1392)),MIN(1,MAX(0,($BX1392-2018+1)/($BX1392-$BW1392+1))),"")</f>
        <v>1</v>
      </c>
      <c r="Q1392" s="0" t="n">
        <f aca="false">IF(AND(ISNUMBER($BW1392),ISNUMBER($BX1392)),MIN(1,MAX(0,($BX1392-2019+1)/($BX1392-$BW1392+1))),"")</f>
        <v>0.75</v>
      </c>
      <c r="R1392" s="0" t="n">
        <f aca="false">IF(AND(ISNUMBER($BW1392),ISNUMBER($BX1392)),MIN(1,MAX(0,($BX1392-2016+1)/($BX1392-$BW1392+1))),"")</f>
        <v>1</v>
      </c>
      <c r="S1392" s="0" t="n">
        <f aca="false">IF($L1392&lt;&gt;"",IF($L1392&gt;=2015.5,1,0),"")</f>
        <v>1</v>
      </c>
      <c r="T1392" s="0" t="n">
        <f aca="false">IF($L1392&lt;&gt;"",IF($L1392&gt;=2016,1,0),"")</f>
        <v>1</v>
      </c>
      <c r="U1392" s="0" t="n">
        <f aca="false">IF(ISNUMBER($BX1392),IF($BX1392&gt;=2016,1,0),"")</f>
        <v>1</v>
      </c>
      <c r="V1392" s="0" t="n">
        <f aca="false">IF(ISNUMBER($BW1392),IF($BW1392&gt;=2016,1,0),"")</f>
        <v>1</v>
      </c>
      <c r="W1392" s="0" t="str">
        <f aca="false">IF(AND(ISNUMBER($BW1392),ISNUMBER($BX1392)),IF($BW1392&gt;=2016,"post-only",IF($BX1392&lt;2016,"pre-only","mixed")),"")</f>
        <v>post-only</v>
      </c>
      <c r="X1392" s="0" t="n">
        <f aca="false">IF(AND(ISNUMBER($BW1392),ISNUMBER($BX1392)),MIN(1,MAX(0,($BX1392-2017+1)/($BX1392-$BW1392+1))),"")</f>
        <v>1</v>
      </c>
      <c r="Y1392" s="0" t="n">
        <f aca="false">IF(AND(ISNUMBER($BW1392),ISNUMBER($BX1392)),MIN(1,MAX(0,($BX1392-2018+1)/($BX1392-$BW1392+1))),"")</f>
        <v>1</v>
      </c>
      <c r="Z1392" s="0" t="n">
        <f aca="false">IF(AND(ISNUMBER($BW1392),ISNUMBER($BX1392)),MIN(1,MAX(0,($BX1392-2019+1)/($BX1392-$BW1392+1))),"")</f>
        <v>0.75</v>
      </c>
      <c r="AA1392" s="0" t="n">
        <f aca="false">IF(ISNUMBER($BX1392),IF($BX1392&gt;=2017,1,0),"")</f>
        <v>1</v>
      </c>
      <c r="AB1392" s="0" t="n">
        <f aca="false">IF(ISNUMBER($BX1392),IF($BX1392&gt;=2018,1,0),"")</f>
        <v>1</v>
      </c>
      <c r="AC1392" s="0" t="n">
        <f aca="false">IF(ISNUMBER($BX1392),IF($BX1392&gt;=2019,1,0),"")</f>
        <v>1</v>
      </c>
      <c r="AD1392" s="0" t="n">
        <f aca="false">IF($L1392&lt;&gt;"",IF($L1392&gt;2013,1,0),"")</f>
        <v>1</v>
      </c>
      <c r="AE1392" s="0" t="n">
        <f aca="false">IF($L1392&lt;&gt;"",1+IF($L1392&gt;2011,1,0)+IF($L1392&gt;2014,1,0),"")</f>
        <v>3</v>
      </c>
      <c r="AF1392" s="0" t="s">
        <v>87</v>
      </c>
      <c r="AG1392" s="0" t="s">
        <v>88</v>
      </c>
      <c r="AH1392" s="0" t="s">
        <v>90</v>
      </c>
      <c r="AI1392" s="0" t="s">
        <v>497</v>
      </c>
      <c r="AJ1392" s="0" t="s">
        <v>497</v>
      </c>
      <c r="AK1392" s="0" t="str">
        <f aca="false">IF(AND($CF1392&lt;&gt;"",IFERROR(INDEX(subsample_country_map!$B:$B,MATCH($CF1392,subsample_country_map!$A:$A,0)),"")&lt;&gt;""),INDEX(subsample_country_map!$B:$B,MATCH($CF1392,subsample_country_map!$A:$A,0)),INDEX(lookup!$AA:$AA,MATCH($A1392,lookup!$A:$A,0)))</f>
        <v>2_Europe</v>
      </c>
      <c r="AL1392" s="0" t="str">
        <f aca="false">IF(AND($CF1392&lt;&gt;"",IFERROR(INDEX(subsample_country_map!$C:$C,MATCH($CF1392,subsample_country_map!$A:$A,0)),"")&lt;&gt;""),INDEX(subsample_country_map!$C:$C,MATCH($CF1392,subsample_country_map!$A:$A,0)),INDEX(lookup!$AB:$AB,MATCH($A1392,lookup!$A:$A,0)))</f>
        <v>99_NCE</v>
      </c>
      <c r="AM1392" s="0" t="str">
        <f aca="false">IF(AND($CF1392&lt;&gt;"",IFERROR(INDEX(subsample_country_map!$D:$D,MATCH($CF1392,subsample_country_map!$A:$A,0)),"")&lt;&gt;""),INDEX(subsample_country_map!$D:$D,MATCH($CF1392,subsample_country_map!$A:$A,0)),INDEX(lookup!$AC:$AC,MATCH($A1392,lookup!$A:$A,0)))</f>
        <v>1_western</v>
      </c>
      <c r="AN1392" s="0" t="str">
        <f aca="false">IF(AND($CF1392&lt;&gt;"",IFERROR(INDEX(subsample_country_map!$E:$E,MATCH($CF1392,subsample_country_map!$A:$A,0)),"")&lt;&gt;""),INDEX(subsample_country_map!$E:$E,MATCH($CF1392,subsample_country_map!$A:$A,0)),INDEX(lookup!$AD:$AD,MATCH($A1392,lookup!$A:$A,0)))</f>
        <v>99_NCE</v>
      </c>
      <c r="AO1392" s="0" t="str">
        <f aca="false">INDEX(lookup!$Y:$Y,MATCH($A1392,lookup!$A:$A,0))</f>
        <v>0_published</v>
      </c>
      <c r="AP1392" s="0" t="str">
        <f aca="false">INDEX(lookup!$Z:$Z,MATCH($A1392,lookup!$A:$A,0))</f>
        <v>0_VHB low</v>
      </c>
      <c r="AQ1392" s="0" t="str">
        <f aca="false">INDEX(lookup!$W:$W,MATCH($A1392,lookup!$A:$A,0))</f>
        <v>2_sust</v>
      </c>
      <c r="AS1392" s="0" t="s">
        <v>91</v>
      </c>
      <c r="AT1392" s="0" t="s">
        <v>397</v>
      </c>
      <c r="AU1392" s="0" t="s">
        <v>93</v>
      </c>
      <c r="AV1392" s="0" t="s">
        <v>1753</v>
      </c>
      <c r="AX1392" s="0" t="s">
        <v>5043</v>
      </c>
      <c r="BA1392" s="0" t="n">
        <v>4370</v>
      </c>
      <c r="BB1392" s="0" t="s">
        <v>96</v>
      </c>
      <c r="BC1392" s="0" t="s">
        <v>5009</v>
      </c>
      <c r="BD1392" s="0" t="s">
        <v>142</v>
      </c>
      <c r="BE1392" s="0" t="s">
        <v>98</v>
      </c>
      <c r="BI1392" s="0" t="s">
        <v>143</v>
      </c>
      <c r="BJ1392" s="0" t="s">
        <v>5044</v>
      </c>
      <c r="BK1392" s="0" t="s">
        <v>144</v>
      </c>
      <c r="BL1392" s="0" t="s">
        <v>5045</v>
      </c>
      <c r="BM1392" s="0" t="s">
        <v>4998</v>
      </c>
      <c r="BN1392" s="0" t="s">
        <v>4999</v>
      </c>
      <c r="BO1392" s="0" t="s">
        <v>754</v>
      </c>
      <c r="BP1392" s="0" t="s">
        <v>4995</v>
      </c>
      <c r="BQ1392" s="0" t="s">
        <v>127</v>
      </c>
      <c r="BT1392" s="0" t="n">
        <v>0</v>
      </c>
      <c r="BU1392" s="0" t="s">
        <v>5000</v>
      </c>
      <c r="BW1392" s="0" t="n">
        <v>2018</v>
      </c>
      <c r="BX1392" s="0" t="n">
        <v>2021</v>
      </c>
      <c r="BY1392" s="0" t="s">
        <v>5001</v>
      </c>
      <c r="BZ1392" s="0" t="n">
        <v>2019.5</v>
      </c>
      <c r="CA1392" s="0" t="n">
        <v>1</v>
      </c>
      <c r="CB1392" s="0" t="n">
        <v>1</v>
      </c>
      <c r="CC1392" s="0" t="n">
        <v>1</v>
      </c>
      <c r="CD1392" s="0" t="n">
        <v>-0.119372645183183</v>
      </c>
      <c r="CE1392" s="0" t="n">
        <v>1</v>
      </c>
    </row>
    <row r="1393" customFormat="false" ht="15" hidden="false" customHeight="false" outlineLevel="0" collapsed="false">
      <c r="A1393" s="0" t="s">
        <v>4995</v>
      </c>
      <c r="B1393" s="0" t="n">
        <v>2698</v>
      </c>
      <c r="C1393" s="0" t="n">
        <v>-0.10545061886541</v>
      </c>
      <c r="D1393" s="0" t="n">
        <v>4370</v>
      </c>
      <c r="E1393" s="0" t="n">
        <f aca="false">IF(ISNUMBER($BA1393),$BA1393,IF(AND(ISNUMBER($D1393),ISNUMBER($BW1393),ISNUMBER($BX1393)),$D1393*($BX1393-$BW1393+1),""))</f>
        <v>4370</v>
      </c>
      <c r="H1393" s="0" t="s">
        <v>118</v>
      </c>
      <c r="I1393" s="0" t="s">
        <v>119</v>
      </c>
      <c r="J1393" s="0" t="n">
        <f aca="false">IF($BW1393&lt;&gt;"",$BW1393,"")</f>
        <v>2018</v>
      </c>
      <c r="K1393" s="0" t="n">
        <f aca="false">IF($BX1393&lt;&gt;"",$BX1393,"")</f>
        <v>2021</v>
      </c>
      <c r="L1393" s="0" t="n">
        <f aca="false">IF(AND(ISNUMBER($BW1393),ISNUMBER($BX1393)),($BW1393+$BX1393)/2,"")</f>
        <v>2019.5</v>
      </c>
      <c r="M1393" s="0" t="n">
        <f aca="false">IF($L1393&lt;&gt;"",$L1393,"")</f>
        <v>2019.5</v>
      </c>
      <c r="N1393" s="0" t="n">
        <f aca="false">IF(AND(ISNUMBER($BW1393),ISNUMBER($BX1393)),MIN(1,MAX(0,($BX1393-2016+1)/($BX1393-$BW1393+1))),"")</f>
        <v>1</v>
      </c>
      <c r="O1393" s="0" t="n">
        <f aca="false">IF(AND(ISNUMBER($BW1393),ISNUMBER($BX1393)),MIN(1,MAX(0,($BX1393-2017+1)/($BX1393-$BW1393+1))),"")</f>
        <v>1</v>
      </c>
      <c r="P1393" s="0" t="n">
        <f aca="false">IF(AND(ISNUMBER($BW1393),ISNUMBER($BX1393)),MIN(1,MAX(0,($BX1393-2018+1)/($BX1393-$BW1393+1))),"")</f>
        <v>1</v>
      </c>
      <c r="Q1393" s="0" t="n">
        <f aca="false">IF(AND(ISNUMBER($BW1393),ISNUMBER($BX1393)),MIN(1,MAX(0,($BX1393-2019+1)/($BX1393-$BW1393+1))),"")</f>
        <v>0.75</v>
      </c>
      <c r="R1393" s="0" t="n">
        <f aca="false">IF(AND(ISNUMBER($BW1393),ISNUMBER($BX1393)),MIN(1,MAX(0,($BX1393-2016+1)/($BX1393-$BW1393+1))),"")</f>
        <v>1</v>
      </c>
      <c r="S1393" s="0" t="n">
        <f aca="false">IF($L1393&lt;&gt;"",IF($L1393&gt;=2015.5,1,0),"")</f>
        <v>1</v>
      </c>
      <c r="T1393" s="0" t="n">
        <f aca="false">IF($L1393&lt;&gt;"",IF($L1393&gt;=2016,1,0),"")</f>
        <v>1</v>
      </c>
      <c r="U1393" s="0" t="n">
        <f aca="false">IF(ISNUMBER($BX1393),IF($BX1393&gt;=2016,1,0),"")</f>
        <v>1</v>
      </c>
      <c r="V1393" s="0" t="n">
        <f aca="false">IF(ISNUMBER($BW1393),IF($BW1393&gt;=2016,1,0),"")</f>
        <v>1</v>
      </c>
      <c r="W1393" s="0" t="str">
        <f aca="false">IF(AND(ISNUMBER($BW1393),ISNUMBER($BX1393)),IF($BW1393&gt;=2016,"post-only",IF($BX1393&lt;2016,"pre-only","mixed")),"")</f>
        <v>post-only</v>
      </c>
      <c r="X1393" s="0" t="n">
        <f aca="false">IF(AND(ISNUMBER($BW1393),ISNUMBER($BX1393)),MIN(1,MAX(0,($BX1393-2017+1)/($BX1393-$BW1393+1))),"")</f>
        <v>1</v>
      </c>
      <c r="Y1393" s="0" t="n">
        <f aca="false">IF(AND(ISNUMBER($BW1393),ISNUMBER($BX1393)),MIN(1,MAX(0,($BX1393-2018+1)/($BX1393-$BW1393+1))),"")</f>
        <v>1</v>
      </c>
      <c r="Z1393" s="0" t="n">
        <f aca="false">IF(AND(ISNUMBER($BW1393),ISNUMBER($BX1393)),MIN(1,MAX(0,($BX1393-2019+1)/($BX1393-$BW1393+1))),"")</f>
        <v>0.75</v>
      </c>
      <c r="AA1393" s="0" t="n">
        <f aca="false">IF(ISNUMBER($BX1393),IF($BX1393&gt;=2017,1,0),"")</f>
        <v>1</v>
      </c>
      <c r="AB1393" s="0" t="n">
        <f aca="false">IF(ISNUMBER($BX1393),IF($BX1393&gt;=2018,1,0),"")</f>
        <v>1</v>
      </c>
      <c r="AC1393" s="0" t="n">
        <f aca="false">IF(ISNUMBER($BX1393),IF($BX1393&gt;=2019,1,0),"")</f>
        <v>1</v>
      </c>
      <c r="AD1393" s="0" t="n">
        <f aca="false">IF($L1393&lt;&gt;"",IF($L1393&gt;2013,1,0),"")</f>
        <v>1</v>
      </c>
      <c r="AE1393" s="0" t="n">
        <f aca="false">IF($L1393&lt;&gt;"",1+IF($L1393&gt;2011,1,0)+IF($L1393&gt;2014,1,0),"")</f>
        <v>3</v>
      </c>
      <c r="AF1393" s="0" t="s">
        <v>87</v>
      </c>
      <c r="AG1393" s="0" t="s">
        <v>88</v>
      </c>
      <c r="AH1393" s="0" t="s">
        <v>90</v>
      </c>
      <c r="AI1393" s="0" t="s">
        <v>497</v>
      </c>
      <c r="AJ1393" s="0" t="s">
        <v>497</v>
      </c>
      <c r="AK1393" s="0" t="str">
        <f aca="false">IF(AND($CF1393&lt;&gt;"",IFERROR(INDEX(subsample_country_map!$B:$B,MATCH($CF1393,subsample_country_map!$A:$A,0)),"")&lt;&gt;""),INDEX(subsample_country_map!$B:$B,MATCH($CF1393,subsample_country_map!$A:$A,0)),INDEX(lookup!$AA:$AA,MATCH($A1393,lookup!$A:$A,0)))</f>
        <v>2_Europe</v>
      </c>
      <c r="AL1393" s="0" t="str">
        <f aca="false">IF(AND($CF1393&lt;&gt;"",IFERROR(INDEX(subsample_country_map!$C:$C,MATCH($CF1393,subsample_country_map!$A:$A,0)),"")&lt;&gt;""),INDEX(subsample_country_map!$C:$C,MATCH($CF1393,subsample_country_map!$A:$A,0)),INDEX(lookup!$AB:$AB,MATCH($A1393,lookup!$A:$A,0)))</f>
        <v>99_NCE</v>
      </c>
      <c r="AM1393" s="0" t="str">
        <f aca="false">IF(AND($CF1393&lt;&gt;"",IFERROR(INDEX(subsample_country_map!$D:$D,MATCH($CF1393,subsample_country_map!$A:$A,0)),"")&lt;&gt;""),INDEX(subsample_country_map!$D:$D,MATCH($CF1393,subsample_country_map!$A:$A,0)),INDEX(lookup!$AC:$AC,MATCH($A1393,lookup!$A:$A,0)))</f>
        <v>1_western</v>
      </c>
      <c r="AN1393" s="0" t="str">
        <f aca="false">IF(AND($CF1393&lt;&gt;"",IFERROR(INDEX(subsample_country_map!$E:$E,MATCH($CF1393,subsample_country_map!$A:$A,0)),"")&lt;&gt;""),INDEX(subsample_country_map!$E:$E,MATCH($CF1393,subsample_country_map!$A:$A,0)),INDEX(lookup!$AD:$AD,MATCH($A1393,lookup!$A:$A,0)))</f>
        <v>99_NCE</v>
      </c>
      <c r="AO1393" s="0" t="str">
        <f aca="false">INDEX(lookup!$Y:$Y,MATCH($A1393,lookup!$A:$A,0))</f>
        <v>0_published</v>
      </c>
      <c r="AP1393" s="0" t="str">
        <f aca="false">INDEX(lookup!$Z:$Z,MATCH($A1393,lookup!$A:$A,0))</f>
        <v>0_VHB low</v>
      </c>
      <c r="AQ1393" s="0" t="str">
        <f aca="false">INDEX(lookup!$W:$W,MATCH($A1393,lookup!$A:$A,0))</f>
        <v>2_sust</v>
      </c>
      <c r="AS1393" s="0" t="s">
        <v>91</v>
      </c>
      <c r="AT1393" s="0" t="s">
        <v>397</v>
      </c>
      <c r="AU1393" s="0" t="s">
        <v>93</v>
      </c>
      <c r="AV1393" s="0" t="s">
        <v>5046</v>
      </c>
      <c r="AX1393" s="0" t="s">
        <v>5047</v>
      </c>
      <c r="BA1393" s="0" t="n">
        <v>4370</v>
      </c>
      <c r="BB1393" s="0" t="s">
        <v>96</v>
      </c>
      <c r="BC1393" s="0" t="s">
        <v>5009</v>
      </c>
      <c r="BD1393" s="0" t="s">
        <v>142</v>
      </c>
      <c r="BE1393" s="0" t="s">
        <v>98</v>
      </c>
      <c r="BI1393" s="0" t="s">
        <v>143</v>
      </c>
      <c r="BJ1393" s="0" t="s">
        <v>5048</v>
      </c>
      <c r="BK1393" s="0" t="s">
        <v>144</v>
      </c>
      <c r="BL1393" s="0" t="s">
        <v>5049</v>
      </c>
      <c r="BM1393" s="0" t="s">
        <v>4998</v>
      </c>
      <c r="BN1393" s="0" t="s">
        <v>4999</v>
      </c>
      <c r="BO1393" s="0" t="s">
        <v>754</v>
      </c>
      <c r="BP1393" s="0" t="s">
        <v>4995</v>
      </c>
      <c r="BQ1393" s="0" t="s">
        <v>127</v>
      </c>
      <c r="BT1393" s="0" t="n">
        <v>0</v>
      </c>
      <c r="BU1393" s="0" t="s">
        <v>5000</v>
      </c>
      <c r="BW1393" s="0" t="n">
        <v>2018</v>
      </c>
      <c r="BX1393" s="0" t="n">
        <v>2021</v>
      </c>
      <c r="BY1393" s="0" t="s">
        <v>5001</v>
      </c>
      <c r="BZ1393" s="0" t="n">
        <v>2019.5</v>
      </c>
      <c r="CA1393" s="0" t="n">
        <v>1</v>
      </c>
      <c r="CB1393" s="0" t="n">
        <v>1</v>
      </c>
      <c r="CC1393" s="0" t="n">
        <v>1</v>
      </c>
      <c r="CD1393" s="0" t="n">
        <v>-0.105844111992131</v>
      </c>
      <c r="CE1393" s="0" t="n">
        <v>1</v>
      </c>
    </row>
    <row r="1394" customFormat="false" ht="15" hidden="false" customHeight="false" outlineLevel="0" collapsed="false">
      <c r="A1394" s="0" t="s">
        <v>4995</v>
      </c>
      <c r="B1394" s="0" t="n">
        <v>2699</v>
      </c>
      <c r="C1394" s="0" t="n">
        <v>-0.111840460492604</v>
      </c>
      <c r="D1394" s="0" t="n">
        <v>4370</v>
      </c>
      <c r="E1394" s="0" t="n">
        <f aca="false">IF(ISNUMBER($BA1394),$BA1394,IF(AND(ISNUMBER($D1394),ISNUMBER($BW1394),ISNUMBER($BX1394)),$D1394*($BX1394-$BW1394+1),""))</f>
        <v>4370</v>
      </c>
      <c r="H1394" s="0" t="s">
        <v>118</v>
      </c>
      <c r="I1394" s="0" t="s">
        <v>119</v>
      </c>
      <c r="J1394" s="0" t="n">
        <f aca="false">IF($BW1394&lt;&gt;"",$BW1394,"")</f>
        <v>2018</v>
      </c>
      <c r="K1394" s="0" t="n">
        <f aca="false">IF($BX1394&lt;&gt;"",$BX1394,"")</f>
        <v>2021</v>
      </c>
      <c r="L1394" s="0" t="n">
        <f aca="false">IF(AND(ISNUMBER($BW1394),ISNUMBER($BX1394)),($BW1394+$BX1394)/2,"")</f>
        <v>2019.5</v>
      </c>
      <c r="M1394" s="0" t="n">
        <f aca="false">IF($L1394&lt;&gt;"",$L1394,"")</f>
        <v>2019.5</v>
      </c>
      <c r="N1394" s="0" t="n">
        <f aca="false">IF(AND(ISNUMBER($BW1394),ISNUMBER($BX1394)),MIN(1,MAX(0,($BX1394-2016+1)/($BX1394-$BW1394+1))),"")</f>
        <v>1</v>
      </c>
      <c r="O1394" s="0" t="n">
        <f aca="false">IF(AND(ISNUMBER($BW1394),ISNUMBER($BX1394)),MIN(1,MAX(0,($BX1394-2017+1)/($BX1394-$BW1394+1))),"")</f>
        <v>1</v>
      </c>
      <c r="P1394" s="0" t="n">
        <f aca="false">IF(AND(ISNUMBER($BW1394),ISNUMBER($BX1394)),MIN(1,MAX(0,($BX1394-2018+1)/($BX1394-$BW1394+1))),"")</f>
        <v>1</v>
      </c>
      <c r="Q1394" s="0" t="n">
        <f aca="false">IF(AND(ISNUMBER($BW1394),ISNUMBER($BX1394)),MIN(1,MAX(0,($BX1394-2019+1)/($BX1394-$BW1394+1))),"")</f>
        <v>0.75</v>
      </c>
      <c r="R1394" s="0" t="n">
        <f aca="false">IF(AND(ISNUMBER($BW1394),ISNUMBER($BX1394)),MIN(1,MAX(0,($BX1394-2016+1)/($BX1394-$BW1394+1))),"")</f>
        <v>1</v>
      </c>
      <c r="S1394" s="0" t="n">
        <f aca="false">IF($L1394&lt;&gt;"",IF($L1394&gt;=2015.5,1,0),"")</f>
        <v>1</v>
      </c>
      <c r="T1394" s="0" t="n">
        <f aca="false">IF($L1394&lt;&gt;"",IF($L1394&gt;=2016,1,0),"")</f>
        <v>1</v>
      </c>
      <c r="U1394" s="0" t="n">
        <f aca="false">IF(ISNUMBER($BX1394),IF($BX1394&gt;=2016,1,0),"")</f>
        <v>1</v>
      </c>
      <c r="V1394" s="0" t="n">
        <f aca="false">IF(ISNUMBER($BW1394),IF($BW1394&gt;=2016,1,0),"")</f>
        <v>1</v>
      </c>
      <c r="W1394" s="0" t="str">
        <f aca="false">IF(AND(ISNUMBER($BW1394),ISNUMBER($BX1394)),IF($BW1394&gt;=2016,"post-only",IF($BX1394&lt;2016,"pre-only","mixed")),"")</f>
        <v>post-only</v>
      </c>
      <c r="X1394" s="0" t="n">
        <f aca="false">IF(AND(ISNUMBER($BW1394),ISNUMBER($BX1394)),MIN(1,MAX(0,($BX1394-2017+1)/($BX1394-$BW1394+1))),"")</f>
        <v>1</v>
      </c>
      <c r="Y1394" s="0" t="n">
        <f aca="false">IF(AND(ISNUMBER($BW1394),ISNUMBER($BX1394)),MIN(1,MAX(0,($BX1394-2018+1)/($BX1394-$BW1394+1))),"")</f>
        <v>1</v>
      </c>
      <c r="Z1394" s="0" t="n">
        <f aca="false">IF(AND(ISNUMBER($BW1394),ISNUMBER($BX1394)),MIN(1,MAX(0,($BX1394-2019+1)/($BX1394-$BW1394+1))),"")</f>
        <v>0.75</v>
      </c>
      <c r="AA1394" s="0" t="n">
        <f aca="false">IF(ISNUMBER($BX1394),IF($BX1394&gt;=2017,1,0),"")</f>
        <v>1</v>
      </c>
      <c r="AB1394" s="0" t="n">
        <f aca="false">IF(ISNUMBER($BX1394),IF($BX1394&gt;=2018,1,0),"")</f>
        <v>1</v>
      </c>
      <c r="AC1394" s="0" t="n">
        <f aca="false">IF(ISNUMBER($BX1394),IF($BX1394&gt;=2019,1,0),"")</f>
        <v>1</v>
      </c>
      <c r="AD1394" s="0" t="n">
        <f aca="false">IF($L1394&lt;&gt;"",IF($L1394&gt;2013,1,0),"")</f>
        <v>1</v>
      </c>
      <c r="AE1394" s="0" t="n">
        <f aca="false">IF($L1394&lt;&gt;"",1+IF($L1394&gt;2011,1,0)+IF($L1394&gt;2014,1,0),"")</f>
        <v>3</v>
      </c>
      <c r="AF1394" s="0" t="s">
        <v>87</v>
      </c>
      <c r="AG1394" s="0" t="s">
        <v>88</v>
      </c>
      <c r="AH1394" s="0" t="s">
        <v>90</v>
      </c>
      <c r="AI1394" s="0" t="s">
        <v>497</v>
      </c>
      <c r="AJ1394" s="0" t="s">
        <v>497</v>
      </c>
      <c r="AK1394" s="0" t="str">
        <f aca="false">IF(AND($CF1394&lt;&gt;"",IFERROR(INDEX(subsample_country_map!$B:$B,MATCH($CF1394,subsample_country_map!$A:$A,0)),"")&lt;&gt;""),INDEX(subsample_country_map!$B:$B,MATCH($CF1394,subsample_country_map!$A:$A,0)),INDEX(lookup!$AA:$AA,MATCH($A1394,lookup!$A:$A,0)))</f>
        <v>2_Europe</v>
      </c>
      <c r="AL1394" s="0" t="str">
        <f aca="false">IF(AND($CF1394&lt;&gt;"",IFERROR(INDEX(subsample_country_map!$C:$C,MATCH($CF1394,subsample_country_map!$A:$A,0)),"")&lt;&gt;""),INDEX(subsample_country_map!$C:$C,MATCH($CF1394,subsample_country_map!$A:$A,0)),INDEX(lookup!$AB:$AB,MATCH($A1394,lookup!$A:$A,0)))</f>
        <v>99_NCE</v>
      </c>
      <c r="AM1394" s="0" t="str">
        <f aca="false">IF(AND($CF1394&lt;&gt;"",IFERROR(INDEX(subsample_country_map!$D:$D,MATCH($CF1394,subsample_country_map!$A:$A,0)),"")&lt;&gt;""),INDEX(subsample_country_map!$D:$D,MATCH($CF1394,subsample_country_map!$A:$A,0)),INDEX(lookup!$AC:$AC,MATCH($A1394,lookup!$A:$A,0)))</f>
        <v>1_western</v>
      </c>
      <c r="AN1394" s="0" t="str">
        <f aca="false">IF(AND($CF1394&lt;&gt;"",IFERROR(INDEX(subsample_country_map!$E:$E,MATCH($CF1394,subsample_country_map!$A:$A,0)),"")&lt;&gt;""),INDEX(subsample_country_map!$E:$E,MATCH($CF1394,subsample_country_map!$A:$A,0)),INDEX(lookup!$AD:$AD,MATCH($A1394,lookup!$A:$A,0)))</f>
        <v>99_NCE</v>
      </c>
      <c r="AO1394" s="0" t="str">
        <f aca="false">INDEX(lookup!$Y:$Y,MATCH($A1394,lookup!$A:$A,0))</f>
        <v>0_published</v>
      </c>
      <c r="AP1394" s="0" t="str">
        <f aca="false">INDEX(lookup!$Z:$Z,MATCH($A1394,lookup!$A:$A,0))</f>
        <v>0_VHB low</v>
      </c>
      <c r="AQ1394" s="0" t="str">
        <f aca="false">INDEX(lookup!$W:$W,MATCH($A1394,lookup!$A:$A,0))</f>
        <v>2_sust</v>
      </c>
      <c r="AS1394" s="0" t="s">
        <v>91</v>
      </c>
      <c r="AT1394" s="0" t="s">
        <v>397</v>
      </c>
      <c r="AU1394" s="0" t="s">
        <v>93</v>
      </c>
      <c r="AV1394" s="0" t="s">
        <v>2383</v>
      </c>
      <c r="AX1394" s="0" t="s">
        <v>5050</v>
      </c>
      <c r="BA1394" s="0" t="n">
        <v>4370</v>
      </c>
      <c r="BB1394" s="0" t="s">
        <v>96</v>
      </c>
      <c r="BC1394" s="0" t="s">
        <v>5009</v>
      </c>
      <c r="BD1394" s="0" t="s">
        <v>142</v>
      </c>
      <c r="BE1394" s="0" t="s">
        <v>98</v>
      </c>
      <c r="BI1394" s="0" t="s">
        <v>143</v>
      </c>
      <c r="BJ1394" s="0" t="s">
        <v>5051</v>
      </c>
      <c r="BK1394" s="0" t="s">
        <v>144</v>
      </c>
      <c r="BL1394" s="0" t="s">
        <v>5052</v>
      </c>
      <c r="BM1394" s="0" t="s">
        <v>5004</v>
      </c>
      <c r="BN1394" s="0" t="s">
        <v>4999</v>
      </c>
      <c r="BO1394" s="0" t="s">
        <v>754</v>
      </c>
      <c r="BP1394" s="0" t="s">
        <v>4995</v>
      </c>
      <c r="BQ1394" s="0" t="s">
        <v>127</v>
      </c>
      <c r="BT1394" s="0" t="n">
        <v>0</v>
      </c>
      <c r="BU1394" s="0" t="s">
        <v>5000</v>
      </c>
      <c r="BW1394" s="0" t="n">
        <v>2018</v>
      </c>
      <c r="BX1394" s="0" t="n">
        <v>2021</v>
      </c>
      <c r="BY1394" s="0" t="s">
        <v>5001</v>
      </c>
      <c r="BZ1394" s="0" t="n">
        <v>2019.5</v>
      </c>
      <c r="CA1394" s="0" t="n">
        <v>1</v>
      </c>
      <c r="CB1394" s="0" t="n">
        <v>1</v>
      </c>
      <c r="CC1394" s="0" t="n">
        <v>1</v>
      </c>
      <c r="CD1394" s="0" t="n">
        <v>-0.112310302637597</v>
      </c>
      <c r="CE1394" s="0" t="n">
        <v>1</v>
      </c>
    </row>
    <row r="1395" customFormat="false" ht="15" hidden="false" customHeight="false" outlineLevel="0" collapsed="false">
      <c r="A1395" s="0" t="s">
        <v>4995</v>
      </c>
      <c r="B1395" s="0" t="n">
        <v>2700</v>
      </c>
      <c r="C1395" s="0" t="n">
        <v>-0.0944239319999683</v>
      </c>
      <c r="D1395" s="0" t="n">
        <v>4370</v>
      </c>
      <c r="E1395" s="0" t="n">
        <f aca="false">IF(ISNUMBER($BA1395),$BA1395,IF(AND(ISNUMBER($D1395),ISNUMBER($BW1395),ISNUMBER($BX1395)),$D1395*($BX1395-$BW1395+1),""))</f>
        <v>4370</v>
      </c>
      <c r="H1395" s="0" t="s">
        <v>118</v>
      </c>
      <c r="I1395" s="0" t="s">
        <v>119</v>
      </c>
      <c r="J1395" s="0" t="n">
        <f aca="false">IF($BW1395&lt;&gt;"",$BW1395,"")</f>
        <v>2018</v>
      </c>
      <c r="K1395" s="0" t="n">
        <f aca="false">IF($BX1395&lt;&gt;"",$BX1395,"")</f>
        <v>2021</v>
      </c>
      <c r="L1395" s="0" t="n">
        <f aca="false">IF(AND(ISNUMBER($BW1395),ISNUMBER($BX1395)),($BW1395+$BX1395)/2,"")</f>
        <v>2019.5</v>
      </c>
      <c r="M1395" s="0" t="n">
        <f aca="false">IF($L1395&lt;&gt;"",$L1395,"")</f>
        <v>2019.5</v>
      </c>
      <c r="N1395" s="0" t="n">
        <f aca="false">IF(AND(ISNUMBER($BW1395),ISNUMBER($BX1395)),MIN(1,MAX(0,($BX1395-2016+1)/($BX1395-$BW1395+1))),"")</f>
        <v>1</v>
      </c>
      <c r="O1395" s="0" t="n">
        <f aca="false">IF(AND(ISNUMBER($BW1395),ISNUMBER($BX1395)),MIN(1,MAX(0,($BX1395-2017+1)/($BX1395-$BW1395+1))),"")</f>
        <v>1</v>
      </c>
      <c r="P1395" s="0" t="n">
        <f aca="false">IF(AND(ISNUMBER($BW1395),ISNUMBER($BX1395)),MIN(1,MAX(0,($BX1395-2018+1)/($BX1395-$BW1395+1))),"")</f>
        <v>1</v>
      </c>
      <c r="Q1395" s="0" t="n">
        <f aca="false">IF(AND(ISNUMBER($BW1395),ISNUMBER($BX1395)),MIN(1,MAX(0,($BX1395-2019+1)/($BX1395-$BW1395+1))),"")</f>
        <v>0.75</v>
      </c>
      <c r="R1395" s="0" t="n">
        <f aca="false">IF(AND(ISNUMBER($BW1395),ISNUMBER($BX1395)),MIN(1,MAX(0,($BX1395-2016+1)/($BX1395-$BW1395+1))),"")</f>
        <v>1</v>
      </c>
      <c r="S1395" s="0" t="n">
        <f aca="false">IF($L1395&lt;&gt;"",IF($L1395&gt;=2015.5,1,0),"")</f>
        <v>1</v>
      </c>
      <c r="T1395" s="0" t="n">
        <f aca="false">IF($L1395&lt;&gt;"",IF($L1395&gt;=2016,1,0),"")</f>
        <v>1</v>
      </c>
      <c r="U1395" s="0" t="n">
        <f aca="false">IF(ISNUMBER($BX1395),IF($BX1395&gt;=2016,1,0),"")</f>
        <v>1</v>
      </c>
      <c r="V1395" s="0" t="n">
        <f aca="false">IF(ISNUMBER($BW1395),IF($BW1395&gt;=2016,1,0),"")</f>
        <v>1</v>
      </c>
      <c r="W1395" s="0" t="str">
        <f aca="false">IF(AND(ISNUMBER($BW1395),ISNUMBER($BX1395)),IF($BW1395&gt;=2016,"post-only",IF($BX1395&lt;2016,"pre-only","mixed")),"")</f>
        <v>post-only</v>
      </c>
      <c r="X1395" s="0" t="n">
        <f aca="false">IF(AND(ISNUMBER($BW1395),ISNUMBER($BX1395)),MIN(1,MAX(0,($BX1395-2017+1)/($BX1395-$BW1395+1))),"")</f>
        <v>1</v>
      </c>
      <c r="Y1395" s="0" t="n">
        <f aca="false">IF(AND(ISNUMBER($BW1395),ISNUMBER($BX1395)),MIN(1,MAX(0,($BX1395-2018+1)/($BX1395-$BW1395+1))),"")</f>
        <v>1</v>
      </c>
      <c r="Z1395" s="0" t="n">
        <f aca="false">IF(AND(ISNUMBER($BW1395),ISNUMBER($BX1395)),MIN(1,MAX(0,($BX1395-2019+1)/($BX1395-$BW1395+1))),"")</f>
        <v>0.75</v>
      </c>
      <c r="AA1395" s="0" t="n">
        <f aca="false">IF(ISNUMBER($BX1395),IF($BX1395&gt;=2017,1,0),"")</f>
        <v>1</v>
      </c>
      <c r="AB1395" s="0" t="n">
        <f aca="false">IF(ISNUMBER($BX1395),IF($BX1395&gt;=2018,1,0),"")</f>
        <v>1</v>
      </c>
      <c r="AC1395" s="0" t="n">
        <f aca="false">IF(ISNUMBER($BX1395),IF($BX1395&gt;=2019,1,0),"")</f>
        <v>1</v>
      </c>
      <c r="AD1395" s="0" t="n">
        <f aca="false">IF($L1395&lt;&gt;"",IF($L1395&gt;2013,1,0),"")</f>
        <v>1</v>
      </c>
      <c r="AE1395" s="0" t="n">
        <f aca="false">IF($L1395&lt;&gt;"",1+IF($L1395&gt;2011,1,0)+IF($L1395&gt;2014,1,0),"")</f>
        <v>3</v>
      </c>
      <c r="AF1395" s="0" t="s">
        <v>87</v>
      </c>
      <c r="AG1395" s="0" t="s">
        <v>88</v>
      </c>
      <c r="AH1395" s="0" t="s">
        <v>90</v>
      </c>
      <c r="AI1395" s="0" t="s">
        <v>497</v>
      </c>
      <c r="AJ1395" s="0" t="s">
        <v>497</v>
      </c>
      <c r="AK1395" s="0" t="str">
        <f aca="false">IF(AND($CF1395&lt;&gt;"",IFERROR(INDEX(subsample_country_map!$B:$B,MATCH($CF1395,subsample_country_map!$A:$A,0)),"")&lt;&gt;""),INDEX(subsample_country_map!$B:$B,MATCH($CF1395,subsample_country_map!$A:$A,0)),INDEX(lookup!$AA:$AA,MATCH($A1395,lookup!$A:$A,0)))</f>
        <v>2_Europe</v>
      </c>
      <c r="AL1395" s="0" t="str">
        <f aca="false">IF(AND($CF1395&lt;&gt;"",IFERROR(INDEX(subsample_country_map!$C:$C,MATCH($CF1395,subsample_country_map!$A:$A,0)),"")&lt;&gt;""),INDEX(subsample_country_map!$C:$C,MATCH($CF1395,subsample_country_map!$A:$A,0)),INDEX(lookup!$AB:$AB,MATCH($A1395,lookup!$A:$A,0)))</f>
        <v>99_NCE</v>
      </c>
      <c r="AM1395" s="0" t="str">
        <f aca="false">IF(AND($CF1395&lt;&gt;"",IFERROR(INDEX(subsample_country_map!$D:$D,MATCH($CF1395,subsample_country_map!$A:$A,0)),"")&lt;&gt;""),INDEX(subsample_country_map!$D:$D,MATCH($CF1395,subsample_country_map!$A:$A,0)),INDEX(lookup!$AC:$AC,MATCH($A1395,lookup!$A:$A,0)))</f>
        <v>1_western</v>
      </c>
      <c r="AN1395" s="0" t="str">
        <f aca="false">IF(AND($CF1395&lt;&gt;"",IFERROR(INDEX(subsample_country_map!$E:$E,MATCH($CF1395,subsample_country_map!$A:$A,0)),"")&lt;&gt;""),INDEX(subsample_country_map!$E:$E,MATCH($CF1395,subsample_country_map!$A:$A,0)),INDEX(lookup!$AD:$AD,MATCH($A1395,lookup!$A:$A,0)))</f>
        <v>99_NCE</v>
      </c>
      <c r="AO1395" s="0" t="str">
        <f aca="false">INDEX(lookup!$Y:$Y,MATCH($A1395,lookup!$A:$A,0))</f>
        <v>0_published</v>
      </c>
      <c r="AP1395" s="0" t="str">
        <f aca="false">INDEX(lookup!$Z:$Z,MATCH($A1395,lookup!$A:$A,0))</f>
        <v>0_VHB low</v>
      </c>
      <c r="AQ1395" s="0" t="str">
        <f aca="false">INDEX(lookup!$W:$W,MATCH($A1395,lookup!$A:$A,0))</f>
        <v>2_sust</v>
      </c>
      <c r="AS1395" s="0" t="s">
        <v>91</v>
      </c>
      <c r="AT1395" s="0" t="s">
        <v>397</v>
      </c>
      <c r="AU1395" s="0" t="s">
        <v>93</v>
      </c>
      <c r="AV1395" s="0" t="s">
        <v>1578</v>
      </c>
      <c r="AX1395" s="0" t="s">
        <v>5053</v>
      </c>
      <c r="BA1395" s="0" t="n">
        <v>4370</v>
      </c>
      <c r="BB1395" s="0" t="s">
        <v>96</v>
      </c>
      <c r="BC1395" s="0" t="s">
        <v>5009</v>
      </c>
      <c r="BD1395" s="0" t="s">
        <v>142</v>
      </c>
      <c r="BE1395" s="0" t="s">
        <v>98</v>
      </c>
      <c r="BI1395" s="0" t="s">
        <v>143</v>
      </c>
      <c r="BJ1395" s="0" t="s">
        <v>5054</v>
      </c>
      <c r="BK1395" s="0" t="s">
        <v>144</v>
      </c>
      <c r="BL1395" s="0" t="s">
        <v>5055</v>
      </c>
      <c r="BM1395" s="0" t="s">
        <v>5004</v>
      </c>
      <c r="BN1395" s="0" t="s">
        <v>4999</v>
      </c>
      <c r="BO1395" s="0" t="s">
        <v>754</v>
      </c>
      <c r="BP1395" s="0" t="s">
        <v>4995</v>
      </c>
      <c r="BQ1395" s="0" t="s">
        <v>127</v>
      </c>
      <c r="BT1395" s="0" t="n">
        <v>0</v>
      </c>
      <c r="BU1395" s="0" t="s">
        <v>5000</v>
      </c>
      <c r="BW1395" s="0" t="n">
        <v>2018</v>
      </c>
      <c r="BX1395" s="0" t="n">
        <v>2021</v>
      </c>
      <c r="BY1395" s="0" t="s">
        <v>5001</v>
      </c>
      <c r="BZ1395" s="0" t="n">
        <v>2019.5</v>
      </c>
      <c r="CA1395" s="0" t="n">
        <v>1</v>
      </c>
      <c r="CB1395" s="0" t="n">
        <v>1</v>
      </c>
      <c r="CC1395" s="0" t="n">
        <v>1</v>
      </c>
      <c r="CD1395" s="0" t="n">
        <v>-0.0947060669489519</v>
      </c>
      <c r="CE1395" s="0" t="n">
        <v>1</v>
      </c>
    </row>
    <row r="1396" customFormat="false" ht="15" hidden="false" customHeight="false" outlineLevel="0" collapsed="false">
      <c r="A1396" s="0" t="s">
        <v>4995</v>
      </c>
      <c r="B1396" s="0" t="n">
        <v>2701</v>
      </c>
      <c r="C1396" s="0" t="n">
        <v>-0.0788689444926232</v>
      </c>
      <c r="D1396" s="0" t="n">
        <v>4370</v>
      </c>
      <c r="E1396" s="0" t="n">
        <f aca="false">IF(ISNUMBER($BA1396),$BA1396,IF(AND(ISNUMBER($D1396),ISNUMBER($BW1396),ISNUMBER($BX1396)),$D1396*($BX1396-$BW1396+1),""))</f>
        <v>4370</v>
      </c>
      <c r="H1396" s="0" t="s">
        <v>118</v>
      </c>
      <c r="I1396" s="0" t="s">
        <v>119</v>
      </c>
      <c r="J1396" s="0" t="n">
        <f aca="false">IF($BW1396&lt;&gt;"",$BW1396,"")</f>
        <v>2018</v>
      </c>
      <c r="K1396" s="0" t="n">
        <f aca="false">IF($BX1396&lt;&gt;"",$BX1396,"")</f>
        <v>2021</v>
      </c>
      <c r="L1396" s="0" t="n">
        <f aca="false">IF(AND(ISNUMBER($BW1396),ISNUMBER($BX1396)),($BW1396+$BX1396)/2,"")</f>
        <v>2019.5</v>
      </c>
      <c r="M1396" s="0" t="n">
        <f aca="false">IF($L1396&lt;&gt;"",$L1396,"")</f>
        <v>2019.5</v>
      </c>
      <c r="N1396" s="0" t="n">
        <f aca="false">IF(AND(ISNUMBER($BW1396),ISNUMBER($BX1396)),MIN(1,MAX(0,($BX1396-2016+1)/($BX1396-$BW1396+1))),"")</f>
        <v>1</v>
      </c>
      <c r="O1396" s="0" t="n">
        <f aca="false">IF(AND(ISNUMBER($BW1396),ISNUMBER($BX1396)),MIN(1,MAX(0,($BX1396-2017+1)/($BX1396-$BW1396+1))),"")</f>
        <v>1</v>
      </c>
      <c r="P1396" s="0" t="n">
        <f aca="false">IF(AND(ISNUMBER($BW1396),ISNUMBER($BX1396)),MIN(1,MAX(0,($BX1396-2018+1)/($BX1396-$BW1396+1))),"")</f>
        <v>1</v>
      </c>
      <c r="Q1396" s="0" t="n">
        <f aca="false">IF(AND(ISNUMBER($BW1396),ISNUMBER($BX1396)),MIN(1,MAX(0,($BX1396-2019+1)/($BX1396-$BW1396+1))),"")</f>
        <v>0.75</v>
      </c>
      <c r="R1396" s="0" t="n">
        <f aca="false">IF(AND(ISNUMBER($BW1396),ISNUMBER($BX1396)),MIN(1,MAX(0,($BX1396-2016+1)/($BX1396-$BW1396+1))),"")</f>
        <v>1</v>
      </c>
      <c r="S1396" s="0" t="n">
        <f aca="false">IF($L1396&lt;&gt;"",IF($L1396&gt;=2015.5,1,0),"")</f>
        <v>1</v>
      </c>
      <c r="T1396" s="0" t="n">
        <f aca="false">IF($L1396&lt;&gt;"",IF($L1396&gt;=2016,1,0),"")</f>
        <v>1</v>
      </c>
      <c r="U1396" s="0" t="n">
        <f aca="false">IF(ISNUMBER($BX1396),IF($BX1396&gt;=2016,1,0),"")</f>
        <v>1</v>
      </c>
      <c r="V1396" s="0" t="n">
        <f aca="false">IF(ISNUMBER($BW1396),IF($BW1396&gt;=2016,1,0),"")</f>
        <v>1</v>
      </c>
      <c r="W1396" s="0" t="str">
        <f aca="false">IF(AND(ISNUMBER($BW1396),ISNUMBER($BX1396)),IF($BW1396&gt;=2016,"post-only",IF($BX1396&lt;2016,"pre-only","mixed")),"")</f>
        <v>post-only</v>
      </c>
      <c r="X1396" s="0" t="n">
        <f aca="false">IF(AND(ISNUMBER($BW1396),ISNUMBER($BX1396)),MIN(1,MAX(0,($BX1396-2017+1)/($BX1396-$BW1396+1))),"")</f>
        <v>1</v>
      </c>
      <c r="Y1396" s="0" t="n">
        <f aca="false">IF(AND(ISNUMBER($BW1396),ISNUMBER($BX1396)),MIN(1,MAX(0,($BX1396-2018+1)/($BX1396-$BW1396+1))),"")</f>
        <v>1</v>
      </c>
      <c r="Z1396" s="0" t="n">
        <f aca="false">IF(AND(ISNUMBER($BW1396),ISNUMBER($BX1396)),MIN(1,MAX(0,($BX1396-2019+1)/($BX1396-$BW1396+1))),"")</f>
        <v>0.75</v>
      </c>
      <c r="AA1396" s="0" t="n">
        <f aca="false">IF(ISNUMBER($BX1396),IF($BX1396&gt;=2017,1,0),"")</f>
        <v>1</v>
      </c>
      <c r="AB1396" s="0" t="n">
        <f aca="false">IF(ISNUMBER($BX1396),IF($BX1396&gt;=2018,1,0),"")</f>
        <v>1</v>
      </c>
      <c r="AC1396" s="0" t="n">
        <f aca="false">IF(ISNUMBER($BX1396),IF($BX1396&gt;=2019,1,0),"")</f>
        <v>1</v>
      </c>
      <c r="AD1396" s="0" t="n">
        <f aca="false">IF($L1396&lt;&gt;"",IF($L1396&gt;2013,1,0),"")</f>
        <v>1</v>
      </c>
      <c r="AE1396" s="0" t="n">
        <f aca="false">IF($L1396&lt;&gt;"",1+IF($L1396&gt;2011,1,0)+IF($L1396&gt;2014,1,0),"")</f>
        <v>3</v>
      </c>
      <c r="AF1396" s="0" t="s">
        <v>87</v>
      </c>
      <c r="AG1396" s="0" t="s">
        <v>88</v>
      </c>
      <c r="AH1396" s="0" t="s">
        <v>90</v>
      </c>
      <c r="AI1396" s="0" t="s">
        <v>497</v>
      </c>
      <c r="AJ1396" s="0" t="s">
        <v>497</v>
      </c>
      <c r="AK1396" s="0" t="str">
        <f aca="false">IF(AND($CF1396&lt;&gt;"",IFERROR(INDEX(subsample_country_map!$B:$B,MATCH($CF1396,subsample_country_map!$A:$A,0)),"")&lt;&gt;""),INDEX(subsample_country_map!$B:$B,MATCH($CF1396,subsample_country_map!$A:$A,0)),INDEX(lookup!$AA:$AA,MATCH($A1396,lookup!$A:$A,0)))</f>
        <v>2_Europe</v>
      </c>
      <c r="AL1396" s="0" t="str">
        <f aca="false">IF(AND($CF1396&lt;&gt;"",IFERROR(INDEX(subsample_country_map!$C:$C,MATCH($CF1396,subsample_country_map!$A:$A,0)),"")&lt;&gt;""),INDEX(subsample_country_map!$C:$C,MATCH($CF1396,subsample_country_map!$A:$A,0)),INDEX(lookup!$AB:$AB,MATCH($A1396,lookup!$A:$A,0)))</f>
        <v>99_NCE</v>
      </c>
      <c r="AM1396" s="0" t="str">
        <f aca="false">IF(AND($CF1396&lt;&gt;"",IFERROR(INDEX(subsample_country_map!$D:$D,MATCH($CF1396,subsample_country_map!$A:$A,0)),"")&lt;&gt;""),INDEX(subsample_country_map!$D:$D,MATCH($CF1396,subsample_country_map!$A:$A,0)),INDEX(lookup!$AC:$AC,MATCH($A1396,lookup!$A:$A,0)))</f>
        <v>1_western</v>
      </c>
      <c r="AN1396" s="0" t="str">
        <f aca="false">IF(AND($CF1396&lt;&gt;"",IFERROR(INDEX(subsample_country_map!$E:$E,MATCH($CF1396,subsample_country_map!$A:$A,0)),"")&lt;&gt;""),INDEX(subsample_country_map!$E:$E,MATCH($CF1396,subsample_country_map!$A:$A,0)),INDEX(lookup!$AD:$AD,MATCH($A1396,lookup!$A:$A,0)))</f>
        <v>99_NCE</v>
      </c>
      <c r="AO1396" s="0" t="str">
        <f aca="false">INDEX(lookup!$Y:$Y,MATCH($A1396,lookup!$A:$A,0))</f>
        <v>0_published</v>
      </c>
      <c r="AP1396" s="0" t="str">
        <f aca="false">INDEX(lookup!$Z:$Z,MATCH($A1396,lookup!$A:$A,0))</f>
        <v>0_VHB low</v>
      </c>
      <c r="AQ1396" s="0" t="str">
        <f aca="false">INDEX(lookup!$W:$W,MATCH($A1396,lookup!$A:$A,0))</f>
        <v>2_sust</v>
      </c>
      <c r="AS1396" s="0" t="s">
        <v>91</v>
      </c>
      <c r="AT1396" s="0" t="s">
        <v>397</v>
      </c>
      <c r="AU1396" s="0" t="s">
        <v>93</v>
      </c>
      <c r="AV1396" s="0" t="s">
        <v>5056</v>
      </c>
      <c r="AX1396" s="0" t="s">
        <v>5057</v>
      </c>
      <c r="BA1396" s="0" t="n">
        <v>4370</v>
      </c>
      <c r="BB1396" s="0" t="s">
        <v>96</v>
      </c>
      <c r="BC1396" s="0" t="s">
        <v>5009</v>
      </c>
      <c r="BD1396" s="0" t="s">
        <v>142</v>
      </c>
      <c r="BE1396" s="0" t="s">
        <v>98</v>
      </c>
      <c r="BI1396" s="0" t="s">
        <v>143</v>
      </c>
      <c r="BJ1396" s="0" t="s">
        <v>5058</v>
      </c>
      <c r="BK1396" s="0" t="s">
        <v>144</v>
      </c>
      <c r="BL1396" s="0" t="s">
        <v>5059</v>
      </c>
      <c r="BM1396" s="0" t="s">
        <v>5007</v>
      </c>
      <c r="BN1396" s="0" t="s">
        <v>4999</v>
      </c>
      <c r="BO1396" s="0" t="s">
        <v>754</v>
      </c>
      <c r="BP1396" s="0" t="s">
        <v>4995</v>
      </c>
      <c r="BQ1396" s="0" t="s">
        <v>127</v>
      </c>
      <c r="BT1396" s="0" t="n">
        <v>0</v>
      </c>
      <c r="BU1396" s="0" t="s">
        <v>5000</v>
      </c>
      <c r="BW1396" s="0" t="n">
        <v>2018</v>
      </c>
      <c r="BX1396" s="0" t="n">
        <v>2021</v>
      </c>
      <c r="BY1396" s="0" t="s">
        <v>5001</v>
      </c>
      <c r="BZ1396" s="0" t="n">
        <v>2019.5</v>
      </c>
      <c r="CA1396" s="0" t="n">
        <v>1</v>
      </c>
      <c r="CB1396" s="0" t="n">
        <v>1</v>
      </c>
      <c r="CC1396" s="0" t="n">
        <v>1</v>
      </c>
      <c r="CD1396" s="0" t="n">
        <v>-0.0790330873131205</v>
      </c>
      <c r="CE1396" s="0" t="n">
        <v>1</v>
      </c>
    </row>
    <row r="1397" customFormat="false" ht="15" hidden="false" customHeight="false" outlineLevel="0" collapsed="false">
      <c r="A1397" s="0" t="s">
        <v>4995</v>
      </c>
      <c r="B1397" s="0" t="n">
        <v>2702</v>
      </c>
      <c r="C1397" s="0" t="n">
        <v>-0.0710690711535213</v>
      </c>
      <c r="D1397" s="0" t="n">
        <v>4370</v>
      </c>
      <c r="E1397" s="0" t="n">
        <f aca="false">IF(ISNUMBER($BA1397),$BA1397,IF(AND(ISNUMBER($D1397),ISNUMBER($BW1397),ISNUMBER($BX1397)),$D1397*($BX1397-$BW1397+1),""))</f>
        <v>4370</v>
      </c>
      <c r="H1397" s="0" t="s">
        <v>118</v>
      </c>
      <c r="I1397" s="0" t="s">
        <v>119</v>
      </c>
      <c r="J1397" s="0" t="n">
        <f aca="false">IF($BW1397&lt;&gt;"",$BW1397,"")</f>
        <v>2018</v>
      </c>
      <c r="K1397" s="0" t="n">
        <f aca="false">IF($BX1397&lt;&gt;"",$BX1397,"")</f>
        <v>2021</v>
      </c>
      <c r="L1397" s="0" t="n">
        <f aca="false">IF(AND(ISNUMBER($BW1397),ISNUMBER($BX1397)),($BW1397+$BX1397)/2,"")</f>
        <v>2019.5</v>
      </c>
      <c r="M1397" s="0" t="n">
        <f aca="false">IF($L1397&lt;&gt;"",$L1397,"")</f>
        <v>2019.5</v>
      </c>
      <c r="N1397" s="0" t="n">
        <f aca="false">IF(AND(ISNUMBER($BW1397),ISNUMBER($BX1397)),MIN(1,MAX(0,($BX1397-2016+1)/($BX1397-$BW1397+1))),"")</f>
        <v>1</v>
      </c>
      <c r="O1397" s="0" t="n">
        <f aca="false">IF(AND(ISNUMBER($BW1397),ISNUMBER($BX1397)),MIN(1,MAX(0,($BX1397-2017+1)/($BX1397-$BW1397+1))),"")</f>
        <v>1</v>
      </c>
      <c r="P1397" s="0" t="n">
        <f aca="false">IF(AND(ISNUMBER($BW1397),ISNUMBER($BX1397)),MIN(1,MAX(0,($BX1397-2018+1)/($BX1397-$BW1397+1))),"")</f>
        <v>1</v>
      </c>
      <c r="Q1397" s="0" t="n">
        <f aca="false">IF(AND(ISNUMBER($BW1397),ISNUMBER($BX1397)),MIN(1,MAX(0,($BX1397-2019+1)/($BX1397-$BW1397+1))),"")</f>
        <v>0.75</v>
      </c>
      <c r="R1397" s="0" t="n">
        <f aca="false">IF(AND(ISNUMBER($BW1397),ISNUMBER($BX1397)),MIN(1,MAX(0,($BX1397-2016+1)/($BX1397-$BW1397+1))),"")</f>
        <v>1</v>
      </c>
      <c r="S1397" s="0" t="n">
        <f aca="false">IF($L1397&lt;&gt;"",IF($L1397&gt;=2015.5,1,0),"")</f>
        <v>1</v>
      </c>
      <c r="T1397" s="0" t="n">
        <f aca="false">IF($L1397&lt;&gt;"",IF($L1397&gt;=2016,1,0),"")</f>
        <v>1</v>
      </c>
      <c r="U1397" s="0" t="n">
        <f aca="false">IF(ISNUMBER($BX1397),IF($BX1397&gt;=2016,1,0),"")</f>
        <v>1</v>
      </c>
      <c r="V1397" s="0" t="n">
        <f aca="false">IF(ISNUMBER($BW1397),IF($BW1397&gt;=2016,1,0),"")</f>
        <v>1</v>
      </c>
      <c r="W1397" s="0" t="str">
        <f aca="false">IF(AND(ISNUMBER($BW1397),ISNUMBER($BX1397)),IF($BW1397&gt;=2016,"post-only",IF($BX1397&lt;2016,"pre-only","mixed")),"")</f>
        <v>post-only</v>
      </c>
      <c r="X1397" s="0" t="n">
        <f aca="false">IF(AND(ISNUMBER($BW1397),ISNUMBER($BX1397)),MIN(1,MAX(0,($BX1397-2017+1)/($BX1397-$BW1397+1))),"")</f>
        <v>1</v>
      </c>
      <c r="Y1397" s="0" t="n">
        <f aca="false">IF(AND(ISNUMBER($BW1397),ISNUMBER($BX1397)),MIN(1,MAX(0,($BX1397-2018+1)/($BX1397-$BW1397+1))),"")</f>
        <v>1</v>
      </c>
      <c r="Z1397" s="0" t="n">
        <f aca="false">IF(AND(ISNUMBER($BW1397),ISNUMBER($BX1397)),MIN(1,MAX(0,($BX1397-2019+1)/($BX1397-$BW1397+1))),"")</f>
        <v>0.75</v>
      </c>
      <c r="AA1397" s="0" t="n">
        <f aca="false">IF(ISNUMBER($BX1397),IF($BX1397&gt;=2017,1,0),"")</f>
        <v>1</v>
      </c>
      <c r="AB1397" s="0" t="n">
        <f aca="false">IF(ISNUMBER($BX1397),IF($BX1397&gt;=2018,1,0),"")</f>
        <v>1</v>
      </c>
      <c r="AC1397" s="0" t="n">
        <f aca="false">IF(ISNUMBER($BX1397),IF($BX1397&gt;=2019,1,0),"")</f>
        <v>1</v>
      </c>
      <c r="AD1397" s="0" t="n">
        <f aca="false">IF($L1397&lt;&gt;"",IF($L1397&gt;2013,1,0),"")</f>
        <v>1</v>
      </c>
      <c r="AE1397" s="0" t="n">
        <f aca="false">IF($L1397&lt;&gt;"",1+IF($L1397&gt;2011,1,0)+IF($L1397&gt;2014,1,0),"")</f>
        <v>3</v>
      </c>
      <c r="AF1397" s="0" t="s">
        <v>87</v>
      </c>
      <c r="AG1397" s="0" t="s">
        <v>88</v>
      </c>
      <c r="AH1397" s="0" t="s">
        <v>90</v>
      </c>
      <c r="AI1397" s="0" t="s">
        <v>497</v>
      </c>
      <c r="AJ1397" s="0" t="s">
        <v>497</v>
      </c>
      <c r="AK1397" s="0" t="str">
        <f aca="false">IF(AND($CF1397&lt;&gt;"",IFERROR(INDEX(subsample_country_map!$B:$B,MATCH($CF1397,subsample_country_map!$A:$A,0)),"")&lt;&gt;""),INDEX(subsample_country_map!$B:$B,MATCH($CF1397,subsample_country_map!$A:$A,0)),INDEX(lookup!$AA:$AA,MATCH($A1397,lookup!$A:$A,0)))</f>
        <v>2_Europe</v>
      </c>
      <c r="AL1397" s="0" t="str">
        <f aca="false">IF(AND($CF1397&lt;&gt;"",IFERROR(INDEX(subsample_country_map!$C:$C,MATCH($CF1397,subsample_country_map!$A:$A,0)),"")&lt;&gt;""),INDEX(subsample_country_map!$C:$C,MATCH($CF1397,subsample_country_map!$A:$A,0)),INDEX(lookup!$AB:$AB,MATCH($A1397,lookup!$A:$A,0)))</f>
        <v>99_NCE</v>
      </c>
      <c r="AM1397" s="0" t="str">
        <f aca="false">IF(AND($CF1397&lt;&gt;"",IFERROR(INDEX(subsample_country_map!$D:$D,MATCH($CF1397,subsample_country_map!$A:$A,0)),"")&lt;&gt;""),INDEX(subsample_country_map!$D:$D,MATCH($CF1397,subsample_country_map!$A:$A,0)),INDEX(lookup!$AC:$AC,MATCH($A1397,lookup!$A:$A,0)))</f>
        <v>1_western</v>
      </c>
      <c r="AN1397" s="0" t="str">
        <f aca="false">IF(AND($CF1397&lt;&gt;"",IFERROR(INDEX(subsample_country_map!$E:$E,MATCH($CF1397,subsample_country_map!$A:$A,0)),"")&lt;&gt;""),INDEX(subsample_country_map!$E:$E,MATCH($CF1397,subsample_country_map!$A:$A,0)),INDEX(lookup!$AD:$AD,MATCH($A1397,lookup!$A:$A,0)))</f>
        <v>99_NCE</v>
      </c>
      <c r="AO1397" s="0" t="str">
        <f aca="false">INDEX(lookup!$Y:$Y,MATCH($A1397,lookup!$A:$A,0))</f>
        <v>0_published</v>
      </c>
      <c r="AP1397" s="0" t="str">
        <f aca="false">INDEX(lookup!$Z:$Z,MATCH($A1397,lookup!$A:$A,0))</f>
        <v>0_VHB low</v>
      </c>
      <c r="AQ1397" s="0" t="str">
        <f aca="false">INDEX(lookup!$W:$W,MATCH($A1397,lookup!$A:$A,0))</f>
        <v>2_sust</v>
      </c>
      <c r="AS1397" s="0" t="s">
        <v>91</v>
      </c>
      <c r="AT1397" s="0" t="s">
        <v>397</v>
      </c>
      <c r="AU1397" s="0" t="s">
        <v>93</v>
      </c>
      <c r="AV1397" s="0" t="s">
        <v>1684</v>
      </c>
      <c r="AX1397" s="0" t="s">
        <v>5060</v>
      </c>
      <c r="BA1397" s="0" t="n">
        <v>4370</v>
      </c>
      <c r="BB1397" s="0" t="s">
        <v>96</v>
      </c>
      <c r="BC1397" s="0" t="s">
        <v>5009</v>
      </c>
      <c r="BD1397" s="0" t="s">
        <v>142</v>
      </c>
      <c r="BE1397" s="0" t="s">
        <v>98</v>
      </c>
      <c r="BI1397" s="0" t="s">
        <v>143</v>
      </c>
      <c r="BJ1397" s="0" t="s">
        <v>5061</v>
      </c>
      <c r="BK1397" s="0" t="s">
        <v>144</v>
      </c>
      <c r="BL1397" s="0" t="s">
        <v>5062</v>
      </c>
      <c r="BM1397" s="0" t="s">
        <v>5007</v>
      </c>
      <c r="BN1397" s="0" t="s">
        <v>4999</v>
      </c>
      <c r="BO1397" s="0" t="s">
        <v>754</v>
      </c>
      <c r="BP1397" s="0" t="s">
        <v>4995</v>
      </c>
      <c r="BQ1397" s="0" t="s">
        <v>127</v>
      </c>
      <c r="BT1397" s="0" t="n">
        <v>0</v>
      </c>
      <c r="BU1397" s="0" t="s">
        <v>5000</v>
      </c>
      <c r="BW1397" s="0" t="n">
        <v>2018</v>
      </c>
      <c r="BX1397" s="0" t="n">
        <v>2021</v>
      </c>
      <c r="BY1397" s="0" t="s">
        <v>5001</v>
      </c>
      <c r="BZ1397" s="0" t="n">
        <v>2019.5</v>
      </c>
      <c r="CA1397" s="0" t="n">
        <v>1</v>
      </c>
      <c r="CB1397" s="0" t="n">
        <v>1</v>
      </c>
      <c r="CC1397" s="0" t="n">
        <v>1</v>
      </c>
      <c r="CD1397" s="0" t="n">
        <v>-0.0711890872645511</v>
      </c>
      <c r="CE1397" s="0" t="n">
        <v>1</v>
      </c>
    </row>
    <row r="1398" customFormat="false" ht="15" hidden="false" customHeight="false" outlineLevel="0" collapsed="false">
      <c r="A1398" s="0" t="s">
        <v>5063</v>
      </c>
      <c r="B1398" s="0" t="n">
        <v>2703</v>
      </c>
      <c r="H1398" s="0" t="s">
        <v>118</v>
      </c>
      <c r="I1398" s="0" t="s">
        <v>842</v>
      </c>
      <c r="J1398" s="0" t="n">
        <f aca="false">IF($BW1398&lt;&gt;"",$BW1398,"")</f>
        <v>2011</v>
      </c>
      <c r="K1398" s="0" t="n">
        <f aca="false">IF($BX1398&lt;&gt;"",$BX1398,"")</f>
        <v>2014</v>
      </c>
      <c r="L1398" s="0" t="n">
        <f aca="false">IF(AND(ISNUMBER($BW1398),ISNUMBER($BX1398)),($BW1398+$BX1398)/2,"")</f>
        <v>2012.5</v>
      </c>
      <c r="M1398" s="0" t="n">
        <f aca="false">IF($L1398&lt;&gt;"",$L1398,"")</f>
        <v>2012.5</v>
      </c>
      <c r="N1398" s="0" t="n">
        <f aca="false">IF(AND(ISNUMBER($BW1398),ISNUMBER($BX1398)),MIN(1,MAX(0,($BX1398-2016+1)/($BX1398-$BW1398+1))),"")</f>
        <v>0</v>
      </c>
      <c r="O1398" s="0" t="n">
        <f aca="false">IF(AND(ISNUMBER($BW1398),ISNUMBER($BX1398)),MIN(1,MAX(0,($BX1398-2017+1)/($BX1398-$BW1398+1))),"")</f>
        <v>0</v>
      </c>
      <c r="P1398" s="0" t="n">
        <f aca="false">IF(AND(ISNUMBER($BW1398),ISNUMBER($BX1398)),MIN(1,MAX(0,($BX1398-2018+1)/($BX1398-$BW1398+1))),"")</f>
        <v>0</v>
      </c>
      <c r="Q1398" s="0" t="n">
        <f aca="false">IF(AND(ISNUMBER($BW1398),ISNUMBER($BX1398)),MIN(1,MAX(0,($BX1398-2019+1)/($BX1398-$BW1398+1))),"")</f>
        <v>0</v>
      </c>
      <c r="R1398" s="0" t="n">
        <f aca="false">IF(AND(ISNUMBER($BW1398),ISNUMBER($BX1398)),MIN(1,MAX(0,($BX1398-2016+1)/($BX1398-$BW1398+1))),"")</f>
        <v>0</v>
      </c>
      <c r="S1398" s="0" t="n">
        <f aca="false">IF($L1398&lt;&gt;"",IF($L1398&gt;=2015.5,1,0),"")</f>
        <v>0</v>
      </c>
      <c r="T1398" s="0" t="n">
        <f aca="false">IF($L1398&lt;&gt;"",IF($L1398&gt;=2016,1,0),"")</f>
        <v>0</v>
      </c>
      <c r="U1398" s="0" t="n">
        <f aca="false">IF(ISNUMBER($BX1398),IF($BX1398&gt;=2016,1,0),"")</f>
        <v>0</v>
      </c>
      <c r="V1398" s="0" t="n">
        <f aca="false">IF(ISNUMBER($BW1398),IF($BW1398&gt;=2016,1,0),"")</f>
        <v>0</v>
      </c>
      <c r="W1398" s="0" t="str">
        <f aca="false">IF(AND(ISNUMBER($BW1398),ISNUMBER($BX1398)),IF($BW1398&gt;=2016,"post-only",IF($BX1398&lt;2016,"pre-only","mixed")),"")</f>
        <v>pre-only</v>
      </c>
      <c r="X1398" s="0" t="n">
        <f aca="false">IF(AND(ISNUMBER($BW1398),ISNUMBER($BX1398)),MIN(1,MAX(0,($BX1398-2017+1)/($BX1398-$BW1398+1))),"")</f>
        <v>0</v>
      </c>
      <c r="Y1398" s="0" t="n">
        <f aca="false">IF(AND(ISNUMBER($BW1398),ISNUMBER($BX1398)),MIN(1,MAX(0,($BX1398-2018+1)/($BX1398-$BW1398+1))),"")</f>
        <v>0</v>
      </c>
      <c r="Z1398" s="0" t="n">
        <f aca="false">IF(AND(ISNUMBER($BW1398),ISNUMBER($BX1398)),MIN(1,MAX(0,($BX1398-2019+1)/($BX1398-$BW1398+1))),"")</f>
        <v>0</v>
      </c>
      <c r="AA1398" s="0" t="n">
        <f aca="false">IF(ISNUMBER($BX1398),IF($BX1398&gt;=2017,1,0),"")</f>
        <v>0</v>
      </c>
      <c r="AB1398" s="0" t="n">
        <f aca="false">IF(ISNUMBER($BX1398),IF($BX1398&gt;=2018,1,0),"")</f>
        <v>0</v>
      </c>
      <c r="AC1398" s="0" t="n">
        <f aca="false">IF(ISNUMBER($BX1398),IF($BX1398&gt;=2019,1,0),"")</f>
        <v>0</v>
      </c>
      <c r="AD1398" s="0" t="n">
        <f aca="false">IF($L1398&lt;&gt;"",IF($L1398&gt;2013,1,0),"")</f>
        <v>0</v>
      </c>
      <c r="AE1398" s="0" t="n">
        <f aca="false">IF($L1398&lt;&gt;"",1+IF($L1398&gt;2011,1,0)+IF($L1398&gt;2014,1,0),"")</f>
        <v>2</v>
      </c>
      <c r="AF1398" s="0" t="s">
        <v>87</v>
      </c>
      <c r="AG1398" s="0" t="s">
        <v>88</v>
      </c>
      <c r="AH1398" s="0" t="s">
        <v>90</v>
      </c>
      <c r="AI1398" s="0" t="s">
        <v>334</v>
      </c>
      <c r="AJ1398" s="0" t="s">
        <v>334</v>
      </c>
      <c r="AK1398" s="0" t="str">
        <f aca="false">IF(AND($CF1398&lt;&gt;"",IFERROR(INDEX(subsample_country_map!$B:$B,MATCH($CF1398,subsample_country_map!$A:$A,0)),"")&lt;&gt;""),INDEX(subsample_country_map!$B:$B,MATCH($CF1398,subsample_country_map!$A:$A,0)),INDEX(lookup!$AA:$AA,MATCH($A1398,lookup!$A:$A,0)))</f>
        <v>3_AsiaPac</v>
      </c>
      <c r="AL1398" s="0" t="str">
        <f aca="false">IF(AND($CF1398&lt;&gt;"",IFERROR(INDEX(subsample_country_map!$C:$C,MATCH($CF1398,subsample_country_map!$A:$A,0)),"")&lt;&gt;""),INDEX(subsample_country_map!$C:$C,MATCH($CF1398,subsample_country_map!$A:$A,0)),INDEX(lookup!$AB:$AB,MATCH($A1398,lookup!$A:$A,0)))</f>
        <v>2_developing</v>
      </c>
      <c r="AM1398" s="0" t="str">
        <f aca="false">IF(AND($CF1398&lt;&gt;"",IFERROR(INDEX(subsample_country_map!$D:$D,MATCH($CF1398,subsample_country_map!$A:$A,0)),"")&lt;&gt;""),INDEX(subsample_country_map!$D:$D,MATCH($CF1398,subsample_country_map!$A:$A,0)),INDEX(lookup!$AC:$AC,MATCH($A1398,lookup!$A:$A,0)))</f>
        <v>2_non_western</v>
      </c>
      <c r="AN1398" s="0" t="str">
        <f aca="false">IF(AND($CF1398&lt;&gt;"",IFERROR(INDEX(subsample_country_map!$E:$E,MATCH($CF1398,subsample_country_map!$A:$A,0)),"")&lt;&gt;""),INDEX(subsample_country_map!$E:$E,MATCH($CF1398,subsample_country_map!$A:$A,0)),INDEX(lookup!$AD:$AD,MATCH($A1398,lookup!$A:$A,0)))</f>
        <v>1_common law</v>
      </c>
      <c r="AO1398" s="0" t="str">
        <f aca="false">INDEX(lookup!$Y:$Y,MATCH($A1398,lookup!$A:$A,0))</f>
        <v>0_published</v>
      </c>
      <c r="AP1398" s="0" t="str">
        <f aca="false">INDEX(lookup!$Z:$Z,MATCH($A1398,lookup!$A:$A,0))</f>
        <v>1_VHB high</v>
      </c>
      <c r="AQ1398" s="0" t="str">
        <f aca="false">INDEX(lookup!$W:$W,MATCH($A1398,lookup!$A:$A,0))</f>
        <v>1_fin/acc/econ</v>
      </c>
      <c r="AS1398" s="0" t="s">
        <v>91</v>
      </c>
      <c r="AT1398" s="0" t="s">
        <v>397</v>
      </c>
      <c r="AU1398" s="0" t="s">
        <v>93</v>
      </c>
      <c r="AV1398" s="0" t="s">
        <v>5064</v>
      </c>
      <c r="AY1398" s="0" t="s">
        <v>4251</v>
      </c>
      <c r="BA1398" s="0" t="s">
        <v>95</v>
      </c>
      <c r="BB1398" s="0" t="s">
        <v>96</v>
      </c>
      <c r="BC1398" s="0" t="s">
        <v>5065</v>
      </c>
      <c r="BD1398" s="0" t="s">
        <v>142</v>
      </c>
      <c r="BE1398" s="0" t="s">
        <v>98</v>
      </c>
      <c r="BI1398" s="0" t="s">
        <v>5066</v>
      </c>
      <c r="BJ1398" s="0" t="s">
        <v>5067</v>
      </c>
      <c r="BK1398" s="0" t="s">
        <v>5068</v>
      </c>
      <c r="BL1398" s="0" t="s">
        <v>5069</v>
      </c>
      <c r="BM1398" s="0" t="s">
        <v>5070</v>
      </c>
      <c r="BN1398" s="0" t="s">
        <v>5071</v>
      </c>
      <c r="BO1398" s="0" t="s">
        <v>754</v>
      </c>
      <c r="BP1398" s="0" t="s">
        <v>5063</v>
      </c>
      <c r="BQ1398" s="0" t="s">
        <v>2442</v>
      </c>
      <c r="BT1398" s="0" t="n">
        <v>0</v>
      </c>
      <c r="BU1398" s="0" t="s">
        <v>5072</v>
      </c>
      <c r="BW1398" s="0" t="n">
        <v>2011</v>
      </c>
      <c r="BX1398" s="0" t="n">
        <v>2014</v>
      </c>
      <c r="BY1398" s="0" t="s">
        <v>1472</v>
      </c>
      <c r="BZ1398" s="0" t="n">
        <v>2012.5</v>
      </c>
      <c r="CA1398" s="0" t="n">
        <v>0</v>
      </c>
      <c r="CB1398" s="0" t="n">
        <v>0</v>
      </c>
      <c r="CC1398" s="0" t="n">
        <v>0</v>
      </c>
      <c r="CE1398" s="0" t="n">
        <v>0</v>
      </c>
    </row>
    <row r="1399" customFormat="false" ht="15" hidden="false" customHeight="false" outlineLevel="0" collapsed="false">
      <c r="A1399" s="0" t="s">
        <v>5063</v>
      </c>
      <c r="B1399" s="0" t="n">
        <v>2704</v>
      </c>
      <c r="H1399" s="0" t="s">
        <v>118</v>
      </c>
      <c r="I1399" s="0" t="s">
        <v>842</v>
      </c>
      <c r="J1399" s="0" t="n">
        <f aca="false">IF($BW1399&lt;&gt;"",$BW1399,"")</f>
        <v>2011</v>
      </c>
      <c r="K1399" s="0" t="n">
        <f aca="false">IF($BX1399&lt;&gt;"",$BX1399,"")</f>
        <v>2014</v>
      </c>
      <c r="L1399" s="0" t="n">
        <f aca="false">IF(AND(ISNUMBER($BW1399),ISNUMBER($BX1399)),($BW1399+$BX1399)/2,"")</f>
        <v>2012.5</v>
      </c>
      <c r="M1399" s="0" t="n">
        <f aca="false">IF($L1399&lt;&gt;"",$L1399,"")</f>
        <v>2012.5</v>
      </c>
      <c r="N1399" s="0" t="n">
        <f aca="false">IF(AND(ISNUMBER($BW1399),ISNUMBER($BX1399)),MIN(1,MAX(0,($BX1399-2016+1)/($BX1399-$BW1399+1))),"")</f>
        <v>0</v>
      </c>
      <c r="O1399" s="0" t="n">
        <f aca="false">IF(AND(ISNUMBER($BW1399),ISNUMBER($BX1399)),MIN(1,MAX(0,($BX1399-2017+1)/($BX1399-$BW1399+1))),"")</f>
        <v>0</v>
      </c>
      <c r="P1399" s="0" t="n">
        <f aca="false">IF(AND(ISNUMBER($BW1399),ISNUMBER($BX1399)),MIN(1,MAX(0,($BX1399-2018+1)/($BX1399-$BW1399+1))),"")</f>
        <v>0</v>
      </c>
      <c r="Q1399" s="0" t="n">
        <f aca="false">IF(AND(ISNUMBER($BW1399),ISNUMBER($BX1399)),MIN(1,MAX(0,($BX1399-2019+1)/($BX1399-$BW1399+1))),"")</f>
        <v>0</v>
      </c>
      <c r="R1399" s="0" t="n">
        <f aca="false">IF(AND(ISNUMBER($BW1399),ISNUMBER($BX1399)),MIN(1,MAX(0,($BX1399-2016+1)/($BX1399-$BW1399+1))),"")</f>
        <v>0</v>
      </c>
      <c r="S1399" s="0" t="n">
        <f aca="false">IF($L1399&lt;&gt;"",IF($L1399&gt;=2015.5,1,0),"")</f>
        <v>0</v>
      </c>
      <c r="T1399" s="0" t="n">
        <f aca="false">IF($L1399&lt;&gt;"",IF($L1399&gt;=2016,1,0),"")</f>
        <v>0</v>
      </c>
      <c r="U1399" s="0" t="n">
        <f aca="false">IF(ISNUMBER($BX1399),IF($BX1399&gt;=2016,1,0),"")</f>
        <v>0</v>
      </c>
      <c r="V1399" s="0" t="n">
        <f aca="false">IF(ISNUMBER($BW1399),IF($BW1399&gt;=2016,1,0),"")</f>
        <v>0</v>
      </c>
      <c r="W1399" s="0" t="str">
        <f aca="false">IF(AND(ISNUMBER($BW1399),ISNUMBER($BX1399)),IF($BW1399&gt;=2016,"post-only",IF($BX1399&lt;2016,"pre-only","mixed")),"")</f>
        <v>pre-only</v>
      </c>
      <c r="X1399" s="0" t="n">
        <f aca="false">IF(AND(ISNUMBER($BW1399),ISNUMBER($BX1399)),MIN(1,MAX(0,($BX1399-2017+1)/($BX1399-$BW1399+1))),"")</f>
        <v>0</v>
      </c>
      <c r="Y1399" s="0" t="n">
        <f aca="false">IF(AND(ISNUMBER($BW1399),ISNUMBER($BX1399)),MIN(1,MAX(0,($BX1399-2018+1)/($BX1399-$BW1399+1))),"")</f>
        <v>0</v>
      </c>
      <c r="Z1399" s="0" t="n">
        <f aca="false">IF(AND(ISNUMBER($BW1399),ISNUMBER($BX1399)),MIN(1,MAX(0,($BX1399-2019+1)/($BX1399-$BW1399+1))),"")</f>
        <v>0</v>
      </c>
      <c r="AA1399" s="0" t="n">
        <f aca="false">IF(ISNUMBER($BX1399),IF($BX1399&gt;=2017,1,0),"")</f>
        <v>0</v>
      </c>
      <c r="AB1399" s="0" t="n">
        <f aca="false">IF(ISNUMBER($BX1399),IF($BX1399&gt;=2018,1,0),"")</f>
        <v>0</v>
      </c>
      <c r="AC1399" s="0" t="n">
        <f aca="false">IF(ISNUMBER($BX1399),IF($BX1399&gt;=2019,1,0),"")</f>
        <v>0</v>
      </c>
      <c r="AD1399" s="0" t="n">
        <f aca="false">IF($L1399&lt;&gt;"",IF($L1399&gt;2013,1,0),"")</f>
        <v>0</v>
      </c>
      <c r="AE1399" s="0" t="n">
        <f aca="false">IF($L1399&lt;&gt;"",1+IF($L1399&gt;2011,1,0)+IF($L1399&gt;2014,1,0),"")</f>
        <v>2</v>
      </c>
      <c r="AF1399" s="0" t="s">
        <v>87</v>
      </c>
      <c r="AG1399" s="0" t="s">
        <v>88</v>
      </c>
      <c r="AH1399" s="0" t="s">
        <v>90</v>
      </c>
      <c r="AI1399" s="0" t="s">
        <v>334</v>
      </c>
      <c r="AJ1399" s="0" t="s">
        <v>334</v>
      </c>
      <c r="AK1399" s="0" t="str">
        <f aca="false">IF(AND($CF1399&lt;&gt;"",IFERROR(INDEX(subsample_country_map!$B:$B,MATCH($CF1399,subsample_country_map!$A:$A,0)),"")&lt;&gt;""),INDEX(subsample_country_map!$B:$B,MATCH($CF1399,subsample_country_map!$A:$A,0)),INDEX(lookup!$AA:$AA,MATCH($A1399,lookup!$A:$A,0)))</f>
        <v>3_AsiaPac</v>
      </c>
      <c r="AL1399" s="0" t="str">
        <f aca="false">IF(AND($CF1399&lt;&gt;"",IFERROR(INDEX(subsample_country_map!$C:$C,MATCH($CF1399,subsample_country_map!$A:$A,0)),"")&lt;&gt;""),INDEX(subsample_country_map!$C:$C,MATCH($CF1399,subsample_country_map!$A:$A,0)),INDEX(lookup!$AB:$AB,MATCH($A1399,lookup!$A:$A,0)))</f>
        <v>2_developing</v>
      </c>
      <c r="AM1399" s="0" t="str">
        <f aca="false">IF(AND($CF1399&lt;&gt;"",IFERROR(INDEX(subsample_country_map!$D:$D,MATCH($CF1399,subsample_country_map!$A:$A,0)),"")&lt;&gt;""),INDEX(subsample_country_map!$D:$D,MATCH($CF1399,subsample_country_map!$A:$A,0)),INDEX(lookup!$AC:$AC,MATCH($A1399,lookup!$A:$A,0)))</f>
        <v>2_non_western</v>
      </c>
      <c r="AN1399" s="0" t="str">
        <f aca="false">IF(AND($CF1399&lt;&gt;"",IFERROR(INDEX(subsample_country_map!$E:$E,MATCH($CF1399,subsample_country_map!$A:$A,0)),"")&lt;&gt;""),INDEX(subsample_country_map!$E:$E,MATCH($CF1399,subsample_country_map!$A:$A,0)),INDEX(lookup!$AD:$AD,MATCH($A1399,lookup!$A:$A,0)))</f>
        <v>1_common law</v>
      </c>
      <c r="AO1399" s="0" t="str">
        <f aca="false">INDEX(lookup!$Y:$Y,MATCH($A1399,lookup!$A:$A,0))</f>
        <v>0_published</v>
      </c>
      <c r="AP1399" s="0" t="str">
        <f aca="false">INDEX(lookup!$Z:$Z,MATCH($A1399,lookup!$A:$A,0))</f>
        <v>1_VHB high</v>
      </c>
      <c r="AQ1399" s="0" t="str">
        <f aca="false">INDEX(lookup!$W:$W,MATCH($A1399,lookup!$A:$A,0))</f>
        <v>1_fin/acc/econ</v>
      </c>
      <c r="AS1399" s="0" t="s">
        <v>91</v>
      </c>
      <c r="AT1399" s="0" t="s">
        <v>397</v>
      </c>
      <c r="AU1399" s="0" t="s">
        <v>93</v>
      </c>
      <c r="AV1399" s="0" t="s">
        <v>5073</v>
      </c>
      <c r="AY1399" s="0" t="s">
        <v>3555</v>
      </c>
      <c r="BA1399" s="0" t="s">
        <v>95</v>
      </c>
      <c r="BB1399" s="0" t="s">
        <v>96</v>
      </c>
      <c r="BC1399" s="0" t="s">
        <v>5065</v>
      </c>
      <c r="BD1399" s="0" t="s">
        <v>142</v>
      </c>
      <c r="BE1399" s="0" t="s">
        <v>98</v>
      </c>
      <c r="BI1399" s="0" t="s">
        <v>5066</v>
      </c>
      <c r="BJ1399" s="0" t="s">
        <v>5074</v>
      </c>
      <c r="BK1399" s="0" t="s">
        <v>5068</v>
      </c>
      <c r="BL1399" s="0" t="s">
        <v>5075</v>
      </c>
      <c r="BM1399" s="0" t="s">
        <v>5070</v>
      </c>
      <c r="BN1399" s="0" t="s">
        <v>5071</v>
      </c>
      <c r="BO1399" s="0" t="s">
        <v>754</v>
      </c>
      <c r="BP1399" s="0" t="s">
        <v>5063</v>
      </c>
      <c r="BQ1399" s="0" t="s">
        <v>2442</v>
      </c>
      <c r="BT1399" s="0" t="n">
        <v>0</v>
      </c>
      <c r="BU1399" s="0" t="s">
        <v>5072</v>
      </c>
      <c r="BW1399" s="0" t="n">
        <v>2011</v>
      </c>
      <c r="BX1399" s="0" t="n">
        <v>2014</v>
      </c>
      <c r="BY1399" s="0" t="s">
        <v>1472</v>
      </c>
      <c r="BZ1399" s="0" t="n">
        <v>2012.5</v>
      </c>
      <c r="CA1399" s="0" t="n">
        <v>0</v>
      </c>
      <c r="CB1399" s="0" t="n">
        <v>0</v>
      </c>
      <c r="CC1399" s="0" t="n">
        <v>0</v>
      </c>
      <c r="CE1399" s="0" t="n">
        <v>0</v>
      </c>
    </row>
    <row r="1400" customFormat="false" ht="15" hidden="false" customHeight="false" outlineLevel="0" collapsed="false">
      <c r="A1400" s="0" t="s">
        <v>5063</v>
      </c>
      <c r="B1400" s="0" t="n">
        <v>2705</v>
      </c>
      <c r="H1400" s="0" t="s">
        <v>118</v>
      </c>
      <c r="I1400" s="0" t="s">
        <v>842</v>
      </c>
      <c r="J1400" s="0" t="n">
        <f aca="false">IF($BW1400&lt;&gt;"",$BW1400,"")</f>
        <v>2011</v>
      </c>
      <c r="K1400" s="0" t="n">
        <f aca="false">IF($BX1400&lt;&gt;"",$BX1400,"")</f>
        <v>2014</v>
      </c>
      <c r="L1400" s="0" t="n">
        <f aca="false">IF(AND(ISNUMBER($BW1400),ISNUMBER($BX1400)),($BW1400+$BX1400)/2,"")</f>
        <v>2012.5</v>
      </c>
      <c r="M1400" s="0" t="n">
        <f aca="false">IF($L1400&lt;&gt;"",$L1400,"")</f>
        <v>2012.5</v>
      </c>
      <c r="N1400" s="0" t="n">
        <f aca="false">IF(AND(ISNUMBER($BW1400),ISNUMBER($BX1400)),MIN(1,MAX(0,($BX1400-2016+1)/($BX1400-$BW1400+1))),"")</f>
        <v>0</v>
      </c>
      <c r="O1400" s="0" t="n">
        <f aca="false">IF(AND(ISNUMBER($BW1400),ISNUMBER($BX1400)),MIN(1,MAX(0,($BX1400-2017+1)/($BX1400-$BW1400+1))),"")</f>
        <v>0</v>
      </c>
      <c r="P1400" s="0" t="n">
        <f aca="false">IF(AND(ISNUMBER($BW1400),ISNUMBER($BX1400)),MIN(1,MAX(0,($BX1400-2018+1)/($BX1400-$BW1400+1))),"")</f>
        <v>0</v>
      </c>
      <c r="Q1400" s="0" t="n">
        <f aca="false">IF(AND(ISNUMBER($BW1400),ISNUMBER($BX1400)),MIN(1,MAX(0,($BX1400-2019+1)/($BX1400-$BW1400+1))),"")</f>
        <v>0</v>
      </c>
      <c r="R1400" s="0" t="n">
        <f aca="false">IF(AND(ISNUMBER($BW1400),ISNUMBER($BX1400)),MIN(1,MAX(0,($BX1400-2016+1)/($BX1400-$BW1400+1))),"")</f>
        <v>0</v>
      </c>
      <c r="S1400" s="0" t="n">
        <f aca="false">IF($L1400&lt;&gt;"",IF($L1400&gt;=2015.5,1,0),"")</f>
        <v>0</v>
      </c>
      <c r="T1400" s="0" t="n">
        <f aca="false">IF($L1400&lt;&gt;"",IF($L1400&gt;=2016,1,0),"")</f>
        <v>0</v>
      </c>
      <c r="U1400" s="0" t="n">
        <f aca="false">IF(ISNUMBER($BX1400),IF($BX1400&gt;=2016,1,0),"")</f>
        <v>0</v>
      </c>
      <c r="V1400" s="0" t="n">
        <f aca="false">IF(ISNUMBER($BW1400),IF($BW1400&gt;=2016,1,0),"")</f>
        <v>0</v>
      </c>
      <c r="W1400" s="0" t="str">
        <f aca="false">IF(AND(ISNUMBER($BW1400),ISNUMBER($BX1400)),IF($BW1400&gt;=2016,"post-only",IF($BX1400&lt;2016,"pre-only","mixed")),"")</f>
        <v>pre-only</v>
      </c>
      <c r="X1400" s="0" t="n">
        <f aca="false">IF(AND(ISNUMBER($BW1400),ISNUMBER($BX1400)),MIN(1,MAX(0,($BX1400-2017+1)/($BX1400-$BW1400+1))),"")</f>
        <v>0</v>
      </c>
      <c r="Y1400" s="0" t="n">
        <f aca="false">IF(AND(ISNUMBER($BW1400),ISNUMBER($BX1400)),MIN(1,MAX(0,($BX1400-2018+1)/($BX1400-$BW1400+1))),"")</f>
        <v>0</v>
      </c>
      <c r="Z1400" s="0" t="n">
        <f aca="false">IF(AND(ISNUMBER($BW1400),ISNUMBER($BX1400)),MIN(1,MAX(0,($BX1400-2019+1)/($BX1400-$BW1400+1))),"")</f>
        <v>0</v>
      </c>
      <c r="AA1400" s="0" t="n">
        <f aca="false">IF(ISNUMBER($BX1400),IF($BX1400&gt;=2017,1,0),"")</f>
        <v>0</v>
      </c>
      <c r="AB1400" s="0" t="n">
        <f aca="false">IF(ISNUMBER($BX1400),IF($BX1400&gt;=2018,1,0),"")</f>
        <v>0</v>
      </c>
      <c r="AC1400" s="0" t="n">
        <f aca="false">IF(ISNUMBER($BX1400),IF($BX1400&gt;=2019,1,0),"")</f>
        <v>0</v>
      </c>
      <c r="AD1400" s="0" t="n">
        <f aca="false">IF($L1400&lt;&gt;"",IF($L1400&gt;2013,1,0),"")</f>
        <v>0</v>
      </c>
      <c r="AE1400" s="0" t="n">
        <f aca="false">IF($L1400&lt;&gt;"",1+IF($L1400&gt;2011,1,0)+IF($L1400&gt;2014,1,0),"")</f>
        <v>2</v>
      </c>
      <c r="AF1400" s="0" t="s">
        <v>87</v>
      </c>
      <c r="AG1400" s="0" t="s">
        <v>88</v>
      </c>
      <c r="AH1400" s="0" t="s">
        <v>90</v>
      </c>
      <c r="AI1400" s="0" t="s">
        <v>334</v>
      </c>
      <c r="AJ1400" s="0" t="s">
        <v>334</v>
      </c>
      <c r="AK1400" s="0" t="str">
        <f aca="false">IF(AND($CF1400&lt;&gt;"",IFERROR(INDEX(subsample_country_map!$B:$B,MATCH($CF1400,subsample_country_map!$A:$A,0)),"")&lt;&gt;""),INDEX(subsample_country_map!$B:$B,MATCH($CF1400,subsample_country_map!$A:$A,0)),INDEX(lookup!$AA:$AA,MATCH($A1400,lookup!$A:$A,0)))</f>
        <v>3_AsiaPac</v>
      </c>
      <c r="AL1400" s="0" t="str">
        <f aca="false">IF(AND($CF1400&lt;&gt;"",IFERROR(INDEX(subsample_country_map!$C:$C,MATCH($CF1400,subsample_country_map!$A:$A,0)),"")&lt;&gt;""),INDEX(subsample_country_map!$C:$C,MATCH($CF1400,subsample_country_map!$A:$A,0)),INDEX(lookup!$AB:$AB,MATCH($A1400,lookup!$A:$A,0)))</f>
        <v>2_developing</v>
      </c>
      <c r="AM1400" s="0" t="str">
        <f aca="false">IF(AND($CF1400&lt;&gt;"",IFERROR(INDEX(subsample_country_map!$D:$D,MATCH($CF1400,subsample_country_map!$A:$A,0)),"")&lt;&gt;""),INDEX(subsample_country_map!$D:$D,MATCH($CF1400,subsample_country_map!$A:$A,0)),INDEX(lookup!$AC:$AC,MATCH($A1400,lookup!$A:$A,0)))</f>
        <v>2_non_western</v>
      </c>
      <c r="AN1400" s="0" t="str">
        <f aca="false">IF(AND($CF1400&lt;&gt;"",IFERROR(INDEX(subsample_country_map!$E:$E,MATCH($CF1400,subsample_country_map!$A:$A,0)),"")&lt;&gt;""),INDEX(subsample_country_map!$E:$E,MATCH($CF1400,subsample_country_map!$A:$A,0)),INDEX(lookup!$AD:$AD,MATCH($A1400,lookup!$A:$A,0)))</f>
        <v>1_common law</v>
      </c>
      <c r="AO1400" s="0" t="str">
        <f aca="false">INDEX(lookup!$Y:$Y,MATCH($A1400,lookup!$A:$A,0))</f>
        <v>0_published</v>
      </c>
      <c r="AP1400" s="0" t="str">
        <f aca="false">INDEX(lookup!$Z:$Z,MATCH($A1400,lookup!$A:$A,0))</f>
        <v>1_VHB high</v>
      </c>
      <c r="AQ1400" s="0" t="str">
        <f aca="false">INDEX(lookup!$W:$W,MATCH($A1400,lookup!$A:$A,0))</f>
        <v>1_fin/acc/econ</v>
      </c>
      <c r="AS1400" s="0" t="s">
        <v>91</v>
      </c>
      <c r="AT1400" s="0" t="s">
        <v>397</v>
      </c>
      <c r="AU1400" s="0" t="s">
        <v>93</v>
      </c>
      <c r="AV1400" s="0" t="s">
        <v>5076</v>
      </c>
      <c r="AY1400" s="0" t="s">
        <v>1801</v>
      </c>
      <c r="BA1400" s="0" t="s">
        <v>95</v>
      </c>
      <c r="BB1400" s="0" t="s">
        <v>96</v>
      </c>
      <c r="BC1400" s="0" t="s">
        <v>5065</v>
      </c>
      <c r="BD1400" s="0" t="s">
        <v>142</v>
      </c>
      <c r="BE1400" s="0" t="s">
        <v>33</v>
      </c>
      <c r="BF1400" s="0" t="s">
        <v>5077</v>
      </c>
      <c r="BI1400" s="0" t="s">
        <v>5078</v>
      </c>
      <c r="BJ1400" s="0" t="s">
        <v>5067</v>
      </c>
      <c r="BK1400" s="0" t="s">
        <v>5079</v>
      </c>
      <c r="BL1400" s="0" t="s">
        <v>5080</v>
      </c>
      <c r="BM1400" s="0" t="s">
        <v>5070</v>
      </c>
      <c r="BN1400" s="0" t="s">
        <v>5071</v>
      </c>
      <c r="BO1400" s="0" t="s">
        <v>754</v>
      </c>
      <c r="BP1400" s="0" t="s">
        <v>5063</v>
      </c>
      <c r="BQ1400" s="0" t="s">
        <v>2442</v>
      </c>
      <c r="BT1400" s="0" t="n">
        <v>0</v>
      </c>
      <c r="BU1400" s="0" t="s">
        <v>5072</v>
      </c>
      <c r="BW1400" s="0" t="n">
        <v>2011</v>
      </c>
      <c r="BX1400" s="0" t="n">
        <v>2014</v>
      </c>
      <c r="BY1400" s="0" t="s">
        <v>1472</v>
      </c>
      <c r="BZ1400" s="0" t="n">
        <v>2012.5</v>
      </c>
      <c r="CA1400" s="0" t="n">
        <v>0</v>
      </c>
      <c r="CB1400" s="0" t="n">
        <v>0</v>
      </c>
      <c r="CC1400" s="0" t="n">
        <v>0</v>
      </c>
      <c r="CE1400" s="0" t="n">
        <v>0</v>
      </c>
    </row>
    <row r="1401" customFormat="false" ht="15" hidden="false" customHeight="false" outlineLevel="0" collapsed="false">
      <c r="A1401" s="0" t="s">
        <v>5063</v>
      </c>
      <c r="B1401" s="0" t="n">
        <v>2706</v>
      </c>
      <c r="H1401" s="0" t="s">
        <v>118</v>
      </c>
      <c r="I1401" s="0" t="s">
        <v>842</v>
      </c>
      <c r="J1401" s="0" t="n">
        <f aca="false">IF($BW1401&lt;&gt;"",$BW1401,"")</f>
        <v>2011</v>
      </c>
      <c r="K1401" s="0" t="n">
        <f aca="false">IF($BX1401&lt;&gt;"",$BX1401,"")</f>
        <v>2014</v>
      </c>
      <c r="L1401" s="0" t="n">
        <f aca="false">IF(AND(ISNUMBER($BW1401),ISNUMBER($BX1401)),($BW1401+$BX1401)/2,"")</f>
        <v>2012.5</v>
      </c>
      <c r="M1401" s="0" t="n">
        <f aca="false">IF($L1401&lt;&gt;"",$L1401,"")</f>
        <v>2012.5</v>
      </c>
      <c r="N1401" s="0" t="n">
        <f aca="false">IF(AND(ISNUMBER($BW1401),ISNUMBER($BX1401)),MIN(1,MAX(0,($BX1401-2016+1)/($BX1401-$BW1401+1))),"")</f>
        <v>0</v>
      </c>
      <c r="O1401" s="0" t="n">
        <f aca="false">IF(AND(ISNUMBER($BW1401),ISNUMBER($BX1401)),MIN(1,MAX(0,($BX1401-2017+1)/($BX1401-$BW1401+1))),"")</f>
        <v>0</v>
      </c>
      <c r="P1401" s="0" t="n">
        <f aca="false">IF(AND(ISNUMBER($BW1401),ISNUMBER($BX1401)),MIN(1,MAX(0,($BX1401-2018+1)/($BX1401-$BW1401+1))),"")</f>
        <v>0</v>
      </c>
      <c r="Q1401" s="0" t="n">
        <f aca="false">IF(AND(ISNUMBER($BW1401),ISNUMBER($BX1401)),MIN(1,MAX(0,($BX1401-2019+1)/($BX1401-$BW1401+1))),"")</f>
        <v>0</v>
      </c>
      <c r="R1401" s="0" t="n">
        <f aca="false">IF(AND(ISNUMBER($BW1401),ISNUMBER($BX1401)),MIN(1,MAX(0,($BX1401-2016+1)/($BX1401-$BW1401+1))),"")</f>
        <v>0</v>
      </c>
      <c r="S1401" s="0" t="n">
        <f aca="false">IF($L1401&lt;&gt;"",IF($L1401&gt;=2015.5,1,0),"")</f>
        <v>0</v>
      </c>
      <c r="T1401" s="0" t="n">
        <f aca="false">IF($L1401&lt;&gt;"",IF($L1401&gt;=2016,1,0),"")</f>
        <v>0</v>
      </c>
      <c r="U1401" s="0" t="n">
        <f aca="false">IF(ISNUMBER($BX1401),IF($BX1401&gt;=2016,1,0),"")</f>
        <v>0</v>
      </c>
      <c r="V1401" s="0" t="n">
        <f aca="false">IF(ISNUMBER($BW1401),IF($BW1401&gt;=2016,1,0),"")</f>
        <v>0</v>
      </c>
      <c r="W1401" s="0" t="str">
        <f aca="false">IF(AND(ISNUMBER($BW1401),ISNUMBER($BX1401)),IF($BW1401&gt;=2016,"post-only",IF($BX1401&lt;2016,"pre-only","mixed")),"")</f>
        <v>pre-only</v>
      </c>
      <c r="X1401" s="0" t="n">
        <f aca="false">IF(AND(ISNUMBER($BW1401),ISNUMBER($BX1401)),MIN(1,MAX(0,($BX1401-2017+1)/($BX1401-$BW1401+1))),"")</f>
        <v>0</v>
      </c>
      <c r="Y1401" s="0" t="n">
        <f aca="false">IF(AND(ISNUMBER($BW1401),ISNUMBER($BX1401)),MIN(1,MAX(0,($BX1401-2018+1)/($BX1401-$BW1401+1))),"")</f>
        <v>0</v>
      </c>
      <c r="Z1401" s="0" t="n">
        <f aca="false">IF(AND(ISNUMBER($BW1401),ISNUMBER($BX1401)),MIN(1,MAX(0,($BX1401-2019+1)/($BX1401-$BW1401+1))),"")</f>
        <v>0</v>
      </c>
      <c r="AA1401" s="0" t="n">
        <f aca="false">IF(ISNUMBER($BX1401),IF($BX1401&gt;=2017,1,0),"")</f>
        <v>0</v>
      </c>
      <c r="AB1401" s="0" t="n">
        <f aca="false">IF(ISNUMBER($BX1401),IF($BX1401&gt;=2018,1,0),"")</f>
        <v>0</v>
      </c>
      <c r="AC1401" s="0" t="n">
        <f aca="false">IF(ISNUMBER($BX1401),IF($BX1401&gt;=2019,1,0),"")</f>
        <v>0</v>
      </c>
      <c r="AD1401" s="0" t="n">
        <f aca="false">IF($L1401&lt;&gt;"",IF($L1401&gt;2013,1,0),"")</f>
        <v>0</v>
      </c>
      <c r="AE1401" s="0" t="n">
        <f aca="false">IF($L1401&lt;&gt;"",1+IF($L1401&gt;2011,1,0)+IF($L1401&gt;2014,1,0),"")</f>
        <v>2</v>
      </c>
      <c r="AF1401" s="0" t="s">
        <v>87</v>
      </c>
      <c r="AG1401" s="0" t="s">
        <v>88</v>
      </c>
      <c r="AH1401" s="0" t="s">
        <v>90</v>
      </c>
      <c r="AI1401" s="0" t="s">
        <v>334</v>
      </c>
      <c r="AJ1401" s="0" t="s">
        <v>334</v>
      </c>
      <c r="AK1401" s="0" t="str">
        <f aca="false">IF(AND($CF1401&lt;&gt;"",IFERROR(INDEX(subsample_country_map!$B:$B,MATCH($CF1401,subsample_country_map!$A:$A,0)),"")&lt;&gt;""),INDEX(subsample_country_map!$B:$B,MATCH($CF1401,subsample_country_map!$A:$A,0)),INDEX(lookup!$AA:$AA,MATCH($A1401,lookup!$A:$A,0)))</f>
        <v>3_AsiaPac</v>
      </c>
      <c r="AL1401" s="0" t="str">
        <f aca="false">IF(AND($CF1401&lt;&gt;"",IFERROR(INDEX(subsample_country_map!$C:$C,MATCH($CF1401,subsample_country_map!$A:$A,0)),"")&lt;&gt;""),INDEX(subsample_country_map!$C:$C,MATCH($CF1401,subsample_country_map!$A:$A,0)),INDEX(lookup!$AB:$AB,MATCH($A1401,lookup!$A:$A,0)))</f>
        <v>2_developing</v>
      </c>
      <c r="AM1401" s="0" t="str">
        <f aca="false">IF(AND($CF1401&lt;&gt;"",IFERROR(INDEX(subsample_country_map!$D:$D,MATCH($CF1401,subsample_country_map!$A:$A,0)),"")&lt;&gt;""),INDEX(subsample_country_map!$D:$D,MATCH($CF1401,subsample_country_map!$A:$A,0)),INDEX(lookup!$AC:$AC,MATCH($A1401,lookup!$A:$A,0)))</f>
        <v>2_non_western</v>
      </c>
      <c r="AN1401" s="0" t="str">
        <f aca="false">IF(AND($CF1401&lt;&gt;"",IFERROR(INDEX(subsample_country_map!$E:$E,MATCH($CF1401,subsample_country_map!$A:$A,0)),"")&lt;&gt;""),INDEX(subsample_country_map!$E:$E,MATCH($CF1401,subsample_country_map!$A:$A,0)),INDEX(lookup!$AD:$AD,MATCH($A1401,lookup!$A:$A,0)))</f>
        <v>1_common law</v>
      </c>
      <c r="AO1401" s="0" t="str">
        <f aca="false">INDEX(lookup!$Y:$Y,MATCH($A1401,lookup!$A:$A,0))</f>
        <v>0_published</v>
      </c>
      <c r="AP1401" s="0" t="str">
        <f aca="false">INDEX(lookup!$Z:$Z,MATCH($A1401,lookup!$A:$A,0))</f>
        <v>1_VHB high</v>
      </c>
      <c r="AQ1401" s="0" t="str">
        <f aca="false">INDEX(lookup!$W:$W,MATCH($A1401,lookup!$A:$A,0))</f>
        <v>1_fin/acc/econ</v>
      </c>
      <c r="AS1401" s="0" t="s">
        <v>91</v>
      </c>
      <c r="AT1401" s="0" t="s">
        <v>397</v>
      </c>
      <c r="AU1401" s="0" t="s">
        <v>93</v>
      </c>
      <c r="AV1401" s="0" t="s">
        <v>5081</v>
      </c>
      <c r="AY1401" s="0" t="s">
        <v>5082</v>
      </c>
      <c r="BA1401" s="0" t="s">
        <v>95</v>
      </c>
      <c r="BB1401" s="0" t="s">
        <v>96</v>
      </c>
      <c r="BC1401" s="0" t="s">
        <v>5065</v>
      </c>
      <c r="BD1401" s="0" t="s">
        <v>142</v>
      </c>
      <c r="BE1401" s="0" t="s">
        <v>33</v>
      </c>
      <c r="BF1401" s="0" t="s">
        <v>5077</v>
      </c>
      <c r="BI1401" s="0" t="s">
        <v>5078</v>
      </c>
      <c r="BJ1401" s="0" t="s">
        <v>5074</v>
      </c>
      <c r="BK1401" s="0" t="s">
        <v>5079</v>
      </c>
      <c r="BL1401" s="0" t="s">
        <v>5083</v>
      </c>
      <c r="BM1401" s="0" t="s">
        <v>5070</v>
      </c>
      <c r="BN1401" s="0" t="s">
        <v>5071</v>
      </c>
      <c r="BO1401" s="0" t="s">
        <v>754</v>
      </c>
      <c r="BP1401" s="0" t="s">
        <v>5063</v>
      </c>
      <c r="BQ1401" s="0" t="s">
        <v>2442</v>
      </c>
      <c r="BT1401" s="0" t="n">
        <v>0</v>
      </c>
      <c r="BU1401" s="0" t="s">
        <v>5072</v>
      </c>
      <c r="BW1401" s="0" t="n">
        <v>2011</v>
      </c>
      <c r="BX1401" s="0" t="n">
        <v>2014</v>
      </c>
      <c r="BY1401" s="0" t="s">
        <v>1472</v>
      </c>
      <c r="BZ1401" s="0" t="n">
        <v>2012.5</v>
      </c>
      <c r="CA1401" s="0" t="n">
        <v>0</v>
      </c>
      <c r="CB1401" s="0" t="n">
        <v>0</v>
      </c>
      <c r="CC1401" s="0" t="n">
        <v>0</v>
      </c>
      <c r="CE1401" s="0" t="n">
        <v>0</v>
      </c>
    </row>
    <row r="1402" customFormat="false" ht="15" hidden="false" customHeight="false" outlineLevel="0" collapsed="false">
      <c r="A1402" s="0" t="s">
        <v>5063</v>
      </c>
      <c r="B1402" s="0" t="n">
        <v>2707</v>
      </c>
      <c r="H1402" s="0" t="s">
        <v>118</v>
      </c>
      <c r="I1402" s="0" t="s">
        <v>842</v>
      </c>
      <c r="J1402" s="0" t="n">
        <f aca="false">IF($BW1402&lt;&gt;"",$BW1402,"")</f>
        <v>2011</v>
      </c>
      <c r="K1402" s="0" t="n">
        <f aca="false">IF($BX1402&lt;&gt;"",$BX1402,"")</f>
        <v>2014</v>
      </c>
      <c r="L1402" s="0" t="n">
        <f aca="false">IF(AND(ISNUMBER($BW1402),ISNUMBER($BX1402)),($BW1402+$BX1402)/2,"")</f>
        <v>2012.5</v>
      </c>
      <c r="M1402" s="0" t="n">
        <f aca="false">IF($L1402&lt;&gt;"",$L1402,"")</f>
        <v>2012.5</v>
      </c>
      <c r="N1402" s="0" t="n">
        <f aca="false">IF(AND(ISNUMBER($BW1402),ISNUMBER($BX1402)),MIN(1,MAX(0,($BX1402-2016+1)/($BX1402-$BW1402+1))),"")</f>
        <v>0</v>
      </c>
      <c r="O1402" s="0" t="n">
        <f aca="false">IF(AND(ISNUMBER($BW1402),ISNUMBER($BX1402)),MIN(1,MAX(0,($BX1402-2017+1)/($BX1402-$BW1402+1))),"")</f>
        <v>0</v>
      </c>
      <c r="P1402" s="0" t="n">
        <f aca="false">IF(AND(ISNUMBER($BW1402),ISNUMBER($BX1402)),MIN(1,MAX(0,($BX1402-2018+1)/($BX1402-$BW1402+1))),"")</f>
        <v>0</v>
      </c>
      <c r="Q1402" s="0" t="n">
        <f aca="false">IF(AND(ISNUMBER($BW1402),ISNUMBER($BX1402)),MIN(1,MAX(0,($BX1402-2019+1)/($BX1402-$BW1402+1))),"")</f>
        <v>0</v>
      </c>
      <c r="R1402" s="0" t="n">
        <f aca="false">IF(AND(ISNUMBER($BW1402),ISNUMBER($BX1402)),MIN(1,MAX(0,($BX1402-2016+1)/($BX1402-$BW1402+1))),"")</f>
        <v>0</v>
      </c>
      <c r="S1402" s="0" t="n">
        <f aca="false">IF($L1402&lt;&gt;"",IF($L1402&gt;=2015.5,1,0),"")</f>
        <v>0</v>
      </c>
      <c r="T1402" s="0" t="n">
        <f aca="false">IF($L1402&lt;&gt;"",IF($L1402&gt;=2016,1,0),"")</f>
        <v>0</v>
      </c>
      <c r="U1402" s="0" t="n">
        <f aca="false">IF(ISNUMBER($BX1402),IF($BX1402&gt;=2016,1,0),"")</f>
        <v>0</v>
      </c>
      <c r="V1402" s="0" t="n">
        <f aca="false">IF(ISNUMBER($BW1402),IF($BW1402&gt;=2016,1,0),"")</f>
        <v>0</v>
      </c>
      <c r="W1402" s="0" t="str">
        <f aca="false">IF(AND(ISNUMBER($BW1402),ISNUMBER($BX1402)),IF($BW1402&gt;=2016,"post-only",IF($BX1402&lt;2016,"pre-only","mixed")),"")</f>
        <v>pre-only</v>
      </c>
      <c r="X1402" s="0" t="n">
        <f aca="false">IF(AND(ISNUMBER($BW1402),ISNUMBER($BX1402)),MIN(1,MAX(0,($BX1402-2017+1)/($BX1402-$BW1402+1))),"")</f>
        <v>0</v>
      </c>
      <c r="Y1402" s="0" t="n">
        <f aca="false">IF(AND(ISNUMBER($BW1402),ISNUMBER($BX1402)),MIN(1,MAX(0,($BX1402-2018+1)/($BX1402-$BW1402+1))),"")</f>
        <v>0</v>
      </c>
      <c r="Z1402" s="0" t="n">
        <f aca="false">IF(AND(ISNUMBER($BW1402),ISNUMBER($BX1402)),MIN(1,MAX(0,($BX1402-2019+1)/($BX1402-$BW1402+1))),"")</f>
        <v>0</v>
      </c>
      <c r="AA1402" s="0" t="n">
        <f aca="false">IF(ISNUMBER($BX1402),IF($BX1402&gt;=2017,1,0),"")</f>
        <v>0</v>
      </c>
      <c r="AB1402" s="0" t="n">
        <f aca="false">IF(ISNUMBER($BX1402),IF($BX1402&gt;=2018,1,0),"")</f>
        <v>0</v>
      </c>
      <c r="AC1402" s="0" t="n">
        <f aca="false">IF(ISNUMBER($BX1402),IF($BX1402&gt;=2019,1,0),"")</f>
        <v>0</v>
      </c>
      <c r="AD1402" s="0" t="n">
        <f aca="false">IF($L1402&lt;&gt;"",IF($L1402&gt;2013,1,0),"")</f>
        <v>0</v>
      </c>
      <c r="AE1402" s="0" t="n">
        <f aca="false">IF($L1402&lt;&gt;"",1+IF($L1402&gt;2011,1,0)+IF($L1402&gt;2014,1,0),"")</f>
        <v>2</v>
      </c>
      <c r="AF1402" s="0" t="s">
        <v>87</v>
      </c>
      <c r="AG1402" s="0" t="s">
        <v>88</v>
      </c>
      <c r="AH1402" s="0" t="s">
        <v>90</v>
      </c>
      <c r="AI1402" s="0" t="s">
        <v>334</v>
      </c>
      <c r="AJ1402" s="0" t="s">
        <v>334</v>
      </c>
      <c r="AK1402" s="0" t="str">
        <f aca="false">IF(AND($CF1402&lt;&gt;"",IFERROR(INDEX(subsample_country_map!$B:$B,MATCH($CF1402,subsample_country_map!$A:$A,0)),"")&lt;&gt;""),INDEX(subsample_country_map!$B:$B,MATCH($CF1402,subsample_country_map!$A:$A,0)),INDEX(lookup!$AA:$AA,MATCH($A1402,lookup!$A:$A,0)))</f>
        <v>3_AsiaPac</v>
      </c>
      <c r="AL1402" s="0" t="str">
        <f aca="false">IF(AND($CF1402&lt;&gt;"",IFERROR(INDEX(subsample_country_map!$C:$C,MATCH($CF1402,subsample_country_map!$A:$A,0)),"")&lt;&gt;""),INDEX(subsample_country_map!$C:$C,MATCH($CF1402,subsample_country_map!$A:$A,0)),INDEX(lookup!$AB:$AB,MATCH($A1402,lookup!$A:$A,0)))</f>
        <v>2_developing</v>
      </c>
      <c r="AM1402" s="0" t="str">
        <f aca="false">IF(AND($CF1402&lt;&gt;"",IFERROR(INDEX(subsample_country_map!$D:$D,MATCH($CF1402,subsample_country_map!$A:$A,0)),"")&lt;&gt;""),INDEX(subsample_country_map!$D:$D,MATCH($CF1402,subsample_country_map!$A:$A,0)),INDEX(lookup!$AC:$AC,MATCH($A1402,lookup!$A:$A,0)))</f>
        <v>2_non_western</v>
      </c>
      <c r="AN1402" s="0" t="str">
        <f aca="false">IF(AND($CF1402&lt;&gt;"",IFERROR(INDEX(subsample_country_map!$E:$E,MATCH($CF1402,subsample_country_map!$A:$A,0)),"")&lt;&gt;""),INDEX(subsample_country_map!$E:$E,MATCH($CF1402,subsample_country_map!$A:$A,0)),INDEX(lookup!$AD:$AD,MATCH($A1402,lookup!$A:$A,0)))</f>
        <v>1_common law</v>
      </c>
      <c r="AO1402" s="0" t="str">
        <f aca="false">INDEX(lookup!$Y:$Y,MATCH($A1402,lookup!$A:$A,0))</f>
        <v>0_published</v>
      </c>
      <c r="AP1402" s="0" t="str">
        <f aca="false">INDEX(lookup!$Z:$Z,MATCH($A1402,lookup!$A:$A,0))</f>
        <v>1_VHB high</v>
      </c>
      <c r="AQ1402" s="0" t="str">
        <f aca="false">INDEX(lookup!$W:$W,MATCH($A1402,lookup!$A:$A,0))</f>
        <v>1_fin/acc/econ</v>
      </c>
      <c r="AS1402" s="0" t="s">
        <v>91</v>
      </c>
      <c r="AT1402" s="0" t="s">
        <v>397</v>
      </c>
      <c r="AU1402" s="0" t="s">
        <v>93</v>
      </c>
      <c r="AV1402" s="0" t="s">
        <v>5084</v>
      </c>
      <c r="AY1402" s="0" t="s">
        <v>5085</v>
      </c>
      <c r="BA1402" s="0" t="s">
        <v>95</v>
      </c>
      <c r="BB1402" s="0" t="s">
        <v>96</v>
      </c>
      <c r="BC1402" s="0" t="s">
        <v>5065</v>
      </c>
      <c r="BD1402" s="0" t="s">
        <v>142</v>
      </c>
      <c r="BE1402" s="0" t="s">
        <v>33</v>
      </c>
      <c r="BF1402" s="0" t="s">
        <v>5086</v>
      </c>
      <c r="BI1402" s="0" t="s">
        <v>5078</v>
      </c>
      <c r="BJ1402" s="0" t="s">
        <v>5087</v>
      </c>
      <c r="BK1402" s="0" t="s">
        <v>5079</v>
      </c>
      <c r="BL1402" s="0" t="s">
        <v>5088</v>
      </c>
      <c r="BM1402" s="0" t="s">
        <v>5070</v>
      </c>
      <c r="BN1402" s="0" t="s">
        <v>5071</v>
      </c>
      <c r="BO1402" s="0" t="s">
        <v>754</v>
      </c>
      <c r="BP1402" s="0" t="s">
        <v>5063</v>
      </c>
      <c r="BQ1402" s="0" t="s">
        <v>2442</v>
      </c>
      <c r="BT1402" s="0" t="n">
        <v>0</v>
      </c>
      <c r="BU1402" s="0" t="s">
        <v>5072</v>
      </c>
      <c r="BW1402" s="0" t="n">
        <v>2011</v>
      </c>
      <c r="BX1402" s="0" t="n">
        <v>2014</v>
      </c>
      <c r="BY1402" s="0" t="s">
        <v>1472</v>
      </c>
      <c r="BZ1402" s="0" t="n">
        <v>2012.5</v>
      </c>
      <c r="CA1402" s="0" t="n">
        <v>0</v>
      </c>
      <c r="CB1402" s="0" t="n">
        <v>0</v>
      </c>
      <c r="CC1402" s="0" t="n">
        <v>0</v>
      </c>
      <c r="CE1402" s="0" t="n">
        <v>0</v>
      </c>
    </row>
    <row r="1403" customFormat="false" ht="15" hidden="false" customHeight="false" outlineLevel="0" collapsed="false">
      <c r="A1403" s="0" t="s">
        <v>5063</v>
      </c>
      <c r="B1403" s="0" t="n">
        <v>2708</v>
      </c>
      <c r="H1403" s="0" t="s">
        <v>118</v>
      </c>
      <c r="I1403" s="0" t="s">
        <v>842</v>
      </c>
      <c r="J1403" s="0" t="n">
        <f aca="false">IF($BW1403&lt;&gt;"",$BW1403,"")</f>
        <v>2011</v>
      </c>
      <c r="K1403" s="0" t="n">
        <f aca="false">IF($BX1403&lt;&gt;"",$BX1403,"")</f>
        <v>2014</v>
      </c>
      <c r="L1403" s="0" t="n">
        <f aca="false">IF(AND(ISNUMBER($BW1403),ISNUMBER($BX1403)),($BW1403+$BX1403)/2,"")</f>
        <v>2012.5</v>
      </c>
      <c r="M1403" s="0" t="n">
        <f aca="false">IF($L1403&lt;&gt;"",$L1403,"")</f>
        <v>2012.5</v>
      </c>
      <c r="N1403" s="0" t="n">
        <f aca="false">IF(AND(ISNUMBER($BW1403),ISNUMBER($BX1403)),MIN(1,MAX(0,($BX1403-2016+1)/($BX1403-$BW1403+1))),"")</f>
        <v>0</v>
      </c>
      <c r="O1403" s="0" t="n">
        <f aca="false">IF(AND(ISNUMBER($BW1403),ISNUMBER($BX1403)),MIN(1,MAX(0,($BX1403-2017+1)/($BX1403-$BW1403+1))),"")</f>
        <v>0</v>
      </c>
      <c r="P1403" s="0" t="n">
        <f aca="false">IF(AND(ISNUMBER($BW1403),ISNUMBER($BX1403)),MIN(1,MAX(0,($BX1403-2018+1)/($BX1403-$BW1403+1))),"")</f>
        <v>0</v>
      </c>
      <c r="Q1403" s="0" t="n">
        <f aca="false">IF(AND(ISNUMBER($BW1403),ISNUMBER($BX1403)),MIN(1,MAX(0,($BX1403-2019+1)/($BX1403-$BW1403+1))),"")</f>
        <v>0</v>
      </c>
      <c r="R1403" s="0" t="n">
        <f aca="false">IF(AND(ISNUMBER($BW1403),ISNUMBER($BX1403)),MIN(1,MAX(0,($BX1403-2016+1)/($BX1403-$BW1403+1))),"")</f>
        <v>0</v>
      </c>
      <c r="S1403" s="0" t="n">
        <f aca="false">IF($L1403&lt;&gt;"",IF($L1403&gt;=2015.5,1,0),"")</f>
        <v>0</v>
      </c>
      <c r="T1403" s="0" t="n">
        <f aca="false">IF($L1403&lt;&gt;"",IF($L1403&gt;=2016,1,0),"")</f>
        <v>0</v>
      </c>
      <c r="U1403" s="0" t="n">
        <f aca="false">IF(ISNUMBER($BX1403),IF($BX1403&gt;=2016,1,0),"")</f>
        <v>0</v>
      </c>
      <c r="V1403" s="0" t="n">
        <f aca="false">IF(ISNUMBER($BW1403),IF($BW1403&gt;=2016,1,0),"")</f>
        <v>0</v>
      </c>
      <c r="W1403" s="0" t="str">
        <f aca="false">IF(AND(ISNUMBER($BW1403),ISNUMBER($BX1403)),IF($BW1403&gt;=2016,"post-only",IF($BX1403&lt;2016,"pre-only","mixed")),"")</f>
        <v>pre-only</v>
      </c>
      <c r="X1403" s="0" t="n">
        <f aca="false">IF(AND(ISNUMBER($BW1403),ISNUMBER($BX1403)),MIN(1,MAX(0,($BX1403-2017+1)/($BX1403-$BW1403+1))),"")</f>
        <v>0</v>
      </c>
      <c r="Y1403" s="0" t="n">
        <f aca="false">IF(AND(ISNUMBER($BW1403),ISNUMBER($BX1403)),MIN(1,MAX(0,($BX1403-2018+1)/($BX1403-$BW1403+1))),"")</f>
        <v>0</v>
      </c>
      <c r="Z1403" s="0" t="n">
        <f aca="false">IF(AND(ISNUMBER($BW1403),ISNUMBER($BX1403)),MIN(1,MAX(0,($BX1403-2019+1)/($BX1403-$BW1403+1))),"")</f>
        <v>0</v>
      </c>
      <c r="AA1403" s="0" t="n">
        <f aca="false">IF(ISNUMBER($BX1403),IF($BX1403&gt;=2017,1,0),"")</f>
        <v>0</v>
      </c>
      <c r="AB1403" s="0" t="n">
        <f aca="false">IF(ISNUMBER($BX1403),IF($BX1403&gt;=2018,1,0),"")</f>
        <v>0</v>
      </c>
      <c r="AC1403" s="0" t="n">
        <f aca="false">IF(ISNUMBER($BX1403),IF($BX1403&gt;=2019,1,0),"")</f>
        <v>0</v>
      </c>
      <c r="AD1403" s="0" t="n">
        <f aca="false">IF($L1403&lt;&gt;"",IF($L1403&gt;2013,1,0),"")</f>
        <v>0</v>
      </c>
      <c r="AE1403" s="0" t="n">
        <f aca="false">IF($L1403&lt;&gt;"",1+IF($L1403&gt;2011,1,0)+IF($L1403&gt;2014,1,0),"")</f>
        <v>2</v>
      </c>
      <c r="AF1403" s="0" t="s">
        <v>87</v>
      </c>
      <c r="AG1403" s="0" t="s">
        <v>88</v>
      </c>
      <c r="AH1403" s="0" t="s">
        <v>90</v>
      </c>
      <c r="AI1403" s="0" t="s">
        <v>334</v>
      </c>
      <c r="AJ1403" s="0" t="s">
        <v>334</v>
      </c>
      <c r="AK1403" s="0" t="str">
        <f aca="false">IF(AND($CF1403&lt;&gt;"",IFERROR(INDEX(subsample_country_map!$B:$B,MATCH($CF1403,subsample_country_map!$A:$A,0)),"")&lt;&gt;""),INDEX(subsample_country_map!$B:$B,MATCH($CF1403,subsample_country_map!$A:$A,0)),INDEX(lookup!$AA:$AA,MATCH($A1403,lookup!$A:$A,0)))</f>
        <v>3_AsiaPac</v>
      </c>
      <c r="AL1403" s="0" t="str">
        <f aca="false">IF(AND($CF1403&lt;&gt;"",IFERROR(INDEX(subsample_country_map!$C:$C,MATCH($CF1403,subsample_country_map!$A:$A,0)),"")&lt;&gt;""),INDEX(subsample_country_map!$C:$C,MATCH($CF1403,subsample_country_map!$A:$A,0)),INDEX(lookup!$AB:$AB,MATCH($A1403,lookup!$A:$A,0)))</f>
        <v>2_developing</v>
      </c>
      <c r="AM1403" s="0" t="str">
        <f aca="false">IF(AND($CF1403&lt;&gt;"",IFERROR(INDEX(subsample_country_map!$D:$D,MATCH($CF1403,subsample_country_map!$A:$A,0)),"")&lt;&gt;""),INDEX(subsample_country_map!$D:$D,MATCH($CF1403,subsample_country_map!$A:$A,0)),INDEX(lookup!$AC:$AC,MATCH($A1403,lookup!$A:$A,0)))</f>
        <v>2_non_western</v>
      </c>
      <c r="AN1403" s="0" t="str">
        <f aca="false">IF(AND($CF1403&lt;&gt;"",IFERROR(INDEX(subsample_country_map!$E:$E,MATCH($CF1403,subsample_country_map!$A:$A,0)),"")&lt;&gt;""),INDEX(subsample_country_map!$E:$E,MATCH($CF1403,subsample_country_map!$A:$A,0)),INDEX(lookup!$AD:$AD,MATCH($A1403,lookup!$A:$A,0)))</f>
        <v>1_common law</v>
      </c>
      <c r="AO1403" s="0" t="str">
        <f aca="false">INDEX(lookup!$Y:$Y,MATCH($A1403,lookup!$A:$A,0))</f>
        <v>0_published</v>
      </c>
      <c r="AP1403" s="0" t="str">
        <f aca="false">INDEX(lookup!$Z:$Z,MATCH($A1403,lookup!$A:$A,0))</f>
        <v>1_VHB high</v>
      </c>
      <c r="AQ1403" s="0" t="str">
        <f aca="false">INDEX(lookup!$W:$W,MATCH($A1403,lookup!$A:$A,0))</f>
        <v>1_fin/acc/econ</v>
      </c>
      <c r="AS1403" s="0" t="s">
        <v>91</v>
      </c>
      <c r="AT1403" s="0" t="s">
        <v>397</v>
      </c>
      <c r="AU1403" s="0" t="s">
        <v>93</v>
      </c>
      <c r="AV1403" s="0" t="s">
        <v>1316</v>
      </c>
      <c r="AY1403" s="0" t="s">
        <v>5089</v>
      </c>
      <c r="BA1403" s="0" t="s">
        <v>95</v>
      </c>
      <c r="BB1403" s="0" t="s">
        <v>96</v>
      </c>
      <c r="BC1403" s="0" t="s">
        <v>5065</v>
      </c>
      <c r="BD1403" s="0" t="s">
        <v>142</v>
      </c>
      <c r="BE1403" s="0" t="s">
        <v>33</v>
      </c>
      <c r="BF1403" s="0" t="s">
        <v>5086</v>
      </c>
      <c r="BI1403" s="0" t="s">
        <v>5078</v>
      </c>
      <c r="BJ1403" s="0" t="s">
        <v>5090</v>
      </c>
      <c r="BK1403" s="0" t="s">
        <v>5079</v>
      </c>
      <c r="BL1403" s="0" t="s">
        <v>5091</v>
      </c>
      <c r="BM1403" s="0" t="s">
        <v>5070</v>
      </c>
      <c r="BN1403" s="0" t="s">
        <v>5071</v>
      </c>
      <c r="BO1403" s="0" t="s">
        <v>754</v>
      </c>
      <c r="BP1403" s="0" t="s">
        <v>5063</v>
      </c>
      <c r="BQ1403" s="0" t="s">
        <v>2442</v>
      </c>
      <c r="BT1403" s="0" t="n">
        <v>0</v>
      </c>
      <c r="BU1403" s="0" t="s">
        <v>5072</v>
      </c>
      <c r="BW1403" s="0" t="n">
        <v>2011</v>
      </c>
      <c r="BX1403" s="0" t="n">
        <v>2014</v>
      </c>
      <c r="BY1403" s="0" t="s">
        <v>1472</v>
      </c>
      <c r="BZ1403" s="0" t="n">
        <v>2012.5</v>
      </c>
      <c r="CA1403" s="0" t="n">
        <v>0</v>
      </c>
      <c r="CB1403" s="0" t="n">
        <v>0</v>
      </c>
      <c r="CC1403" s="0" t="n">
        <v>0</v>
      </c>
      <c r="CE1403" s="0" t="n">
        <v>0</v>
      </c>
    </row>
    <row r="1404" customFormat="false" ht="15" hidden="false" customHeight="false" outlineLevel="0" collapsed="false">
      <c r="A1404" s="0" t="s">
        <v>5092</v>
      </c>
      <c r="B1404" s="0" t="n">
        <v>2709</v>
      </c>
      <c r="C1404" s="0" t="n">
        <v>0.0354</v>
      </c>
      <c r="D1404" s="0" t="n">
        <v>7996</v>
      </c>
      <c r="E1404" s="0" t="n">
        <f aca="false">IF(ISNUMBER($BA1404),$BA1404,IF(AND(ISNUMBER($D1404),ISNUMBER($BW1404),ISNUMBER($BX1404)),$D1404*($BX1404-$BW1404+1),""))</f>
        <v>71964</v>
      </c>
      <c r="H1404" s="0" t="s">
        <v>85</v>
      </c>
      <c r="I1404" s="0" t="s">
        <v>86</v>
      </c>
      <c r="J1404" s="0" t="n">
        <f aca="false">IF($BW1404&lt;&gt;"",$BW1404,"")</f>
        <v>2011</v>
      </c>
      <c r="K1404" s="0" t="n">
        <f aca="false">IF($BX1404&lt;&gt;"",$BX1404,"")</f>
        <v>2019</v>
      </c>
      <c r="L1404" s="0" t="n">
        <f aca="false">IF(AND(ISNUMBER($BW1404),ISNUMBER($BX1404)),($BW1404+$BX1404)/2,"")</f>
        <v>2015</v>
      </c>
      <c r="M1404" s="0" t="n">
        <f aca="false">IF($L1404&lt;&gt;"",$L1404,"")</f>
        <v>2015</v>
      </c>
      <c r="N1404" s="0" t="n">
        <f aca="false">IF(AND(ISNUMBER($BW1404),ISNUMBER($BX1404)),MIN(1,MAX(0,($BX1404-2016+1)/($BX1404-$BW1404+1))),"")</f>
        <v>0.444444444444444</v>
      </c>
      <c r="O1404" s="0" t="n">
        <f aca="false">IF(AND(ISNUMBER($BW1404),ISNUMBER($BX1404)),MIN(1,MAX(0,($BX1404-2017+1)/($BX1404-$BW1404+1))),"")</f>
        <v>0.333333333333333</v>
      </c>
      <c r="P1404" s="0" t="n">
        <f aca="false">IF(AND(ISNUMBER($BW1404),ISNUMBER($BX1404)),MIN(1,MAX(0,($BX1404-2018+1)/($BX1404-$BW1404+1))),"")</f>
        <v>0.222222222222222</v>
      </c>
      <c r="Q1404" s="0" t="n">
        <f aca="false">IF(AND(ISNUMBER($BW1404),ISNUMBER($BX1404)),MIN(1,MAX(0,($BX1404-2019+1)/($BX1404-$BW1404+1))),"")</f>
        <v>0.111111111111111</v>
      </c>
      <c r="R1404" s="0" t="n">
        <f aca="false">IF(AND(ISNUMBER($BW1404),ISNUMBER($BX1404)),MIN(1,MAX(0,($BX1404-2016+1)/($BX1404-$BW1404+1))),"")</f>
        <v>0.444444444444444</v>
      </c>
      <c r="S1404" s="0" t="n">
        <f aca="false">IF($L1404&lt;&gt;"",IF($L1404&gt;=2015.5,1,0),"")</f>
        <v>0</v>
      </c>
      <c r="T1404" s="0" t="n">
        <f aca="false">IF($L1404&lt;&gt;"",IF($L1404&gt;=2016,1,0),"")</f>
        <v>0</v>
      </c>
      <c r="U1404" s="0" t="n">
        <f aca="false">IF(ISNUMBER($BX1404),IF($BX1404&gt;=2016,1,0),"")</f>
        <v>1</v>
      </c>
      <c r="V1404" s="0" t="n">
        <f aca="false">IF(ISNUMBER($BW1404),IF($BW1404&gt;=2016,1,0),"")</f>
        <v>0</v>
      </c>
      <c r="W1404" s="0" t="str">
        <f aca="false">IF(AND(ISNUMBER($BW1404),ISNUMBER($BX1404)),IF($BW1404&gt;=2016,"post-only",IF($BX1404&lt;2016,"pre-only","mixed")),"")</f>
        <v>mixed</v>
      </c>
      <c r="X1404" s="0" t="n">
        <f aca="false">IF(AND(ISNUMBER($BW1404),ISNUMBER($BX1404)),MIN(1,MAX(0,($BX1404-2017+1)/($BX1404-$BW1404+1))),"")</f>
        <v>0.333333333333333</v>
      </c>
      <c r="Y1404" s="0" t="n">
        <f aca="false">IF(AND(ISNUMBER($BW1404),ISNUMBER($BX1404)),MIN(1,MAX(0,($BX1404-2018+1)/($BX1404-$BW1404+1))),"")</f>
        <v>0.222222222222222</v>
      </c>
      <c r="Z1404" s="0" t="n">
        <f aca="false">IF(AND(ISNUMBER($BW1404),ISNUMBER($BX1404)),MIN(1,MAX(0,($BX1404-2019+1)/($BX1404-$BW1404+1))),"")</f>
        <v>0.111111111111111</v>
      </c>
      <c r="AA1404" s="0" t="n">
        <f aca="false">IF(ISNUMBER($BX1404),IF($BX1404&gt;=2017,1,0),"")</f>
        <v>1</v>
      </c>
      <c r="AB1404" s="0" t="n">
        <f aca="false">IF(ISNUMBER($BX1404),IF($BX1404&gt;=2018,1,0),"")</f>
        <v>1</v>
      </c>
      <c r="AC1404" s="0" t="n">
        <f aca="false">IF(ISNUMBER($BX1404),IF($BX1404&gt;=2019,1,0),"")</f>
        <v>1</v>
      </c>
      <c r="AD1404" s="0" t="n">
        <f aca="false">IF($L1404&lt;&gt;"",IF($L1404&gt;2013,1,0),"")</f>
        <v>1</v>
      </c>
      <c r="AE1404" s="0" t="n">
        <f aca="false">IF($L1404&lt;&gt;"",1+IF($L1404&gt;2011,1,0)+IF($L1404&gt;2014,1,0),"")</f>
        <v>3</v>
      </c>
      <c r="AF1404" s="0" t="s">
        <v>310</v>
      </c>
      <c r="AG1404" s="0" t="s">
        <v>436</v>
      </c>
      <c r="AH1404" s="0" t="s">
        <v>89</v>
      </c>
      <c r="AI1404" s="0" t="s">
        <v>497</v>
      </c>
      <c r="AJ1404" s="0" t="s">
        <v>334</v>
      </c>
      <c r="AK1404" s="0" t="str">
        <f aca="false">IF(AND($CF1404&lt;&gt;"",IFERROR(INDEX(subsample_country_map!$B:$B,MATCH($CF1404,subsample_country_map!$A:$A,0)),"")&lt;&gt;""),INDEX(subsample_country_map!$B:$B,MATCH($CF1404,subsample_country_map!$A:$A,0)),INDEX(lookup!$AA:$AA,MATCH($A1404,lookup!$A:$A,0)))</f>
        <v>3_AsiaPac</v>
      </c>
      <c r="AL1404" s="0" t="str">
        <f aca="false">IF(AND($CF1404&lt;&gt;"",IFERROR(INDEX(subsample_country_map!$C:$C,MATCH($CF1404,subsample_country_map!$A:$A,0)),"")&lt;&gt;""),INDEX(subsample_country_map!$C:$C,MATCH($CF1404,subsample_country_map!$A:$A,0)),INDEX(lookup!$AB:$AB,MATCH($A1404,lookup!$A:$A,0)))</f>
        <v>1_developed</v>
      </c>
      <c r="AM1404" s="0" t="str">
        <f aca="false">IF(AND($CF1404&lt;&gt;"",IFERROR(INDEX(subsample_country_map!$D:$D,MATCH($CF1404,subsample_country_map!$A:$A,0)),"")&lt;&gt;""),INDEX(subsample_country_map!$D:$D,MATCH($CF1404,subsample_country_map!$A:$A,0)),INDEX(lookup!$AC:$AC,MATCH($A1404,lookup!$A:$A,0)))</f>
        <v>2_non_western</v>
      </c>
      <c r="AN1404" s="0" t="str">
        <f aca="false">IF(AND($CF1404&lt;&gt;"",IFERROR(INDEX(subsample_country_map!$E:$E,MATCH($CF1404,subsample_country_map!$A:$A,0)),"")&lt;&gt;""),INDEX(subsample_country_map!$E:$E,MATCH($CF1404,subsample_country_map!$A:$A,0)),INDEX(lookup!$AD:$AD,MATCH($A1404,lookup!$A:$A,0)))</f>
        <v>2_civil law</v>
      </c>
      <c r="AO1404" s="0" t="str">
        <f aca="false">INDEX(lookup!$Y:$Y,MATCH($A1404,lookup!$A:$A,0))</f>
        <v>0_published</v>
      </c>
      <c r="AP1404" s="0" t="str">
        <f aca="false">INDEX(lookup!$Z:$Z,MATCH($A1404,lookup!$A:$A,0))</f>
        <v>0_VHB low</v>
      </c>
      <c r="AQ1404" s="0" t="str">
        <f aca="false">INDEX(lookup!$W:$W,MATCH($A1404,lookup!$A:$A,0))</f>
        <v>2_sust</v>
      </c>
      <c r="AS1404" s="0" t="s">
        <v>91</v>
      </c>
      <c r="AT1404" s="0" t="s">
        <v>111</v>
      </c>
      <c r="AU1404" s="0" t="s">
        <v>311</v>
      </c>
      <c r="AY1404" s="0" t="s">
        <v>5093</v>
      </c>
      <c r="AZ1404" s="0" t="s">
        <v>5094</v>
      </c>
      <c r="BA1404" s="0" t="s">
        <v>95</v>
      </c>
      <c r="BB1404" s="0" t="s">
        <v>95</v>
      </c>
      <c r="BC1404" s="0" t="s">
        <v>97</v>
      </c>
      <c r="BD1404" s="0" t="s">
        <v>97</v>
      </c>
      <c r="BE1404" s="0" t="s">
        <v>98</v>
      </c>
      <c r="BI1404" s="0" t="s">
        <v>336</v>
      </c>
      <c r="BJ1404" s="0" t="s">
        <v>5095</v>
      </c>
      <c r="BK1404" s="0" t="s">
        <v>101</v>
      </c>
      <c r="BL1404" s="0" t="s">
        <v>5096</v>
      </c>
      <c r="BM1404" s="0" t="s">
        <v>5097</v>
      </c>
      <c r="BN1404" s="0" t="s">
        <v>320</v>
      </c>
      <c r="BO1404" s="0" t="s">
        <v>769</v>
      </c>
      <c r="BP1404" s="0" t="s">
        <v>5092</v>
      </c>
      <c r="BQ1404" s="0" t="s">
        <v>85</v>
      </c>
      <c r="BT1404" s="0" t="n">
        <v>0</v>
      </c>
      <c r="BU1404" s="0" t="s">
        <v>5098</v>
      </c>
      <c r="BW1404" s="0" t="n">
        <v>2011</v>
      </c>
      <c r="BX1404" s="0" t="n">
        <v>2019</v>
      </c>
      <c r="BY1404" s="0" t="s">
        <v>5099</v>
      </c>
      <c r="BZ1404" s="0" t="n">
        <v>2015</v>
      </c>
      <c r="CA1404" s="0" t="n">
        <v>0.444444444444444</v>
      </c>
      <c r="CB1404" s="0" t="n">
        <v>0</v>
      </c>
      <c r="CC1404" s="0" t="n">
        <v>1</v>
      </c>
      <c r="CD1404" s="0" t="n">
        <v>0.0354147984164647</v>
      </c>
      <c r="CE1404" s="0" t="n">
        <v>1</v>
      </c>
    </row>
    <row r="1405" customFormat="false" ht="15" hidden="false" customHeight="false" outlineLevel="0" collapsed="false">
      <c r="A1405" s="0" t="s">
        <v>5092</v>
      </c>
      <c r="B1405" s="0" t="n">
        <v>2710</v>
      </c>
      <c r="C1405" s="0" t="n">
        <v>-0.0320790818601837</v>
      </c>
      <c r="D1405" s="0" t="n">
        <v>7996</v>
      </c>
      <c r="E1405" s="0" t="n">
        <f aca="false">IF(ISNUMBER($BA1405),$BA1405,IF(AND(ISNUMBER($D1405),ISNUMBER($BW1405),ISNUMBER($BX1405)),$D1405*($BX1405-$BW1405+1),""))</f>
        <v>7996</v>
      </c>
      <c r="H1405" s="0" t="s">
        <v>118</v>
      </c>
      <c r="I1405" s="0" t="s">
        <v>119</v>
      </c>
      <c r="J1405" s="0" t="n">
        <f aca="false">IF($BW1405&lt;&gt;"",$BW1405,"")</f>
        <v>2011</v>
      </c>
      <c r="K1405" s="0" t="n">
        <f aca="false">IF($BX1405&lt;&gt;"",$BX1405,"")</f>
        <v>2019</v>
      </c>
      <c r="L1405" s="0" t="n">
        <f aca="false">IF(AND(ISNUMBER($BW1405),ISNUMBER($BX1405)),($BW1405+$BX1405)/2,"")</f>
        <v>2015</v>
      </c>
      <c r="M1405" s="0" t="n">
        <f aca="false">IF($L1405&lt;&gt;"",$L1405,"")</f>
        <v>2015</v>
      </c>
      <c r="N1405" s="0" t="n">
        <f aca="false">IF(AND(ISNUMBER($BW1405),ISNUMBER($BX1405)),MIN(1,MAX(0,($BX1405-2016+1)/($BX1405-$BW1405+1))),"")</f>
        <v>0.444444444444444</v>
      </c>
      <c r="O1405" s="0" t="n">
        <f aca="false">IF(AND(ISNUMBER($BW1405),ISNUMBER($BX1405)),MIN(1,MAX(0,($BX1405-2017+1)/($BX1405-$BW1405+1))),"")</f>
        <v>0.333333333333333</v>
      </c>
      <c r="P1405" s="0" t="n">
        <f aca="false">IF(AND(ISNUMBER($BW1405),ISNUMBER($BX1405)),MIN(1,MAX(0,($BX1405-2018+1)/($BX1405-$BW1405+1))),"")</f>
        <v>0.222222222222222</v>
      </c>
      <c r="Q1405" s="0" t="n">
        <f aca="false">IF(AND(ISNUMBER($BW1405),ISNUMBER($BX1405)),MIN(1,MAX(0,($BX1405-2019+1)/($BX1405-$BW1405+1))),"")</f>
        <v>0.111111111111111</v>
      </c>
      <c r="R1405" s="0" t="n">
        <f aca="false">IF(AND(ISNUMBER($BW1405),ISNUMBER($BX1405)),MIN(1,MAX(0,($BX1405-2016+1)/($BX1405-$BW1405+1))),"")</f>
        <v>0.444444444444444</v>
      </c>
      <c r="S1405" s="0" t="n">
        <f aca="false">IF($L1405&lt;&gt;"",IF($L1405&gt;=2015.5,1,0),"")</f>
        <v>0</v>
      </c>
      <c r="T1405" s="0" t="n">
        <f aca="false">IF($L1405&lt;&gt;"",IF($L1405&gt;=2016,1,0),"")</f>
        <v>0</v>
      </c>
      <c r="U1405" s="0" t="n">
        <f aca="false">IF(ISNUMBER($BX1405),IF($BX1405&gt;=2016,1,0),"")</f>
        <v>1</v>
      </c>
      <c r="V1405" s="0" t="n">
        <f aca="false">IF(ISNUMBER($BW1405),IF($BW1405&gt;=2016,1,0),"")</f>
        <v>0</v>
      </c>
      <c r="W1405" s="0" t="str">
        <f aca="false">IF(AND(ISNUMBER($BW1405),ISNUMBER($BX1405)),IF($BW1405&gt;=2016,"post-only",IF($BX1405&lt;2016,"pre-only","mixed")),"")</f>
        <v>mixed</v>
      </c>
      <c r="X1405" s="0" t="n">
        <f aca="false">IF(AND(ISNUMBER($BW1405),ISNUMBER($BX1405)),MIN(1,MAX(0,($BX1405-2017+1)/($BX1405-$BW1405+1))),"")</f>
        <v>0.333333333333333</v>
      </c>
      <c r="Y1405" s="0" t="n">
        <f aca="false">IF(AND(ISNUMBER($BW1405),ISNUMBER($BX1405)),MIN(1,MAX(0,($BX1405-2018+1)/($BX1405-$BW1405+1))),"")</f>
        <v>0.222222222222222</v>
      </c>
      <c r="Z1405" s="0" t="n">
        <f aca="false">IF(AND(ISNUMBER($BW1405),ISNUMBER($BX1405)),MIN(1,MAX(0,($BX1405-2019+1)/($BX1405-$BW1405+1))),"")</f>
        <v>0.111111111111111</v>
      </c>
      <c r="AA1405" s="0" t="n">
        <f aca="false">IF(ISNUMBER($BX1405),IF($BX1405&gt;=2017,1,0),"")</f>
        <v>1</v>
      </c>
      <c r="AB1405" s="0" t="n">
        <f aca="false">IF(ISNUMBER($BX1405),IF($BX1405&gt;=2018,1,0),"")</f>
        <v>1</v>
      </c>
      <c r="AC1405" s="0" t="n">
        <f aca="false">IF(ISNUMBER($BX1405),IF($BX1405&gt;=2019,1,0),"")</f>
        <v>1</v>
      </c>
      <c r="AD1405" s="0" t="n">
        <f aca="false">IF($L1405&lt;&gt;"",IF($L1405&gt;2013,1,0),"")</f>
        <v>1</v>
      </c>
      <c r="AE1405" s="0" t="n">
        <f aca="false">IF($L1405&lt;&gt;"",1+IF($L1405&gt;2011,1,0)+IF($L1405&gt;2014,1,0),"")</f>
        <v>3</v>
      </c>
      <c r="AF1405" s="0" t="s">
        <v>310</v>
      </c>
      <c r="AG1405" s="0" t="s">
        <v>436</v>
      </c>
      <c r="AH1405" s="0" t="s">
        <v>89</v>
      </c>
      <c r="AI1405" s="0" t="s">
        <v>497</v>
      </c>
      <c r="AJ1405" s="0" t="s">
        <v>334</v>
      </c>
      <c r="AK1405" s="0" t="str">
        <f aca="false">IF(AND($CF1405&lt;&gt;"",IFERROR(INDEX(subsample_country_map!$B:$B,MATCH($CF1405,subsample_country_map!$A:$A,0)),"")&lt;&gt;""),INDEX(subsample_country_map!$B:$B,MATCH($CF1405,subsample_country_map!$A:$A,0)),INDEX(lookup!$AA:$AA,MATCH($A1405,lookup!$A:$A,0)))</f>
        <v>3_AsiaPac</v>
      </c>
      <c r="AL1405" s="0" t="str">
        <f aca="false">IF(AND($CF1405&lt;&gt;"",IFERROR(INDEX(subsample_country_map!$C:$C,MATCH($CF1405,subsample_country_map!$A:$A,0)),"")&lt;&gt;""),INDEX(subsample_country_map!$C:$C,MATCH($CF1405,subsample_country_map!$A:$A,0)),INDEX(lookup!$AB:$AB,MATCH($A1405,lookup!$A:$A,0)))</f>
        <v>1_developed</v>
      </c>
      <c r="AM1405" s="0" t="str">
        <f aca="false">IF(AND($CF1405&lt;&gt;"",IFERROR(INDEX(subsample_country_map!$D:$D,MATCH($CF1405,subsample_country_map!$A:$A,0)),"")&lt;&gt;""),INDEX(subsample_country_map!$D:$D,MATCH($CF1405,subsample_country_map!$A:$A,0)),INDEX(lookup!$AC:$AC,MATCH($A1405,lookup!$A:$A,0)))</f>
        <v>2_non_western</v>
      </c>
      <c r="AN1405" s="0" t="str">
        <f aca="false">IF(AND($CF1405&lt;&gt;"",IFERROR(INDEX(subsample_country_map!$E:$E,MATCH($CF1405,subsample_country_map!$A:$A,0)),"")&lt;&gt;""),INDEX(subsample_country_map!$E:$E,MATCH($CF1405,subsample_country_map!$A:$A,0)),INDEX(lookup!$AD:$AD,MATCH($A1405,lookup!$A:$A,0)))</f>
        <v>2_civil law</v>
      </c>
      <c r="AO1405" s="0" t="str">
        <f aca="false">INDEX(lookup!$Y:$Y,MATCH($A1405,lookup!$A:$A,0))</f>
        <v>0_published</v>
      </c>
      <c r="AP1405" s="0" t="str">
        <f aca="false">INDEX(lookup!$Z:$Z,MATCH($A1405,lookup!$A:$A,0))</f>
        <v>0_VHB low</v>
      </c>
      <c r="AQ1405" s="0" t="str">
        <f aca="false">INDEX(lookup!$W:$W,MATCH($A1405,lookup!$A:$A,0))</f>
        <v>2_sust</v>
      </c>
      <c r="AS1405" s="0" t="s">
        <v>91</v>
      </c>
      <c r="AT1405" s="0" t="s">
        <v>111</v>
      </c>
      <c r="AU1405" s="0" t="s">
        <v>311</v>
      </c>
      <c r="AV1405" s="0" t="s">
        <v>5100</v>
      </c>
      <c r="AX1405" s="0" t="s">
        <v>5101</v>
      </c>
      <c r="BA1405" s="0" t="n">
        <v>7996</v>
      </c>
      <c r="BB1405" s="0" t="s">
        <v>347</v>
      </c>
      <c r="BC1405" s="0" t="s">
        <v>122</v>
      </c>
      <c r="BD1405" s="0" t="s">
        <v>142</v>
      </c>
      <c r="BE1405" s="0" t="s">
        <v>98</v>
      </c>
      <c r="BI1405" s="0" t="s">
        <v>99</v>
      </c>
      <c r="BJ1405" s="0" t="s">
        <v>5102</v>
      </c>
      <c r="BK1405" s="0" t="s">
        <v>101</v>
      </c>
      <c r="BL1405" s="0" t="s">
        <v>5103</v>
      </c>
      <c r="BM1405" s="0" t="s">
        <v>5097</v>
      </c>
      <c r="BN1405" s="0" t="s">
        <v>5104</v>
      </c>
      <c r="BO1405" s="0" t="s">
        <v>769</v>
      </c>
      <c r="BP1405" s="0" t="s">
        <v>5092</v>
      </c>
      <c r="BQ1405" s="0" t="s">
        <v>127</v>
      </c>
      <c r="BT1405" s="0" t="n">
        <v>0</v>
      </c>
      <c r="BU1405" s="0" t="s">
        <v>5098</v>
      </c>
      <c r="BW1405" s="0" t="n">
        <v>2011</v>
      </c>
      <c r="BX1405" s="0" t="n">
        <v>2019</v>
      </c>
      <c r="BY1405" s="0" t="s">
        <v>5099</v>
      </c>
      <c r="BZ1405" s="0" t="n">
        <v>2015</v>
      </c>
      <c r="CA1405" s="0" t="n">
        <v>0.444444444444444</v>
      </c>
      <c r="CB1405" s="0" t="n">
        <v>0</v>
      </c>
      <c r="CC1405" s="0" t="n">
        <v>1</v>
      </c>
      <c r="CD1405" s="0" t="n">
        <v>-0.0320900925061849</v>
      </c>
      <c r="CE1405" s="0" t="n">
        <v>1</v>
      </c>
    </row>
    <row r="1406" customFormat="false" ht="15" hidden="false" customHeight="false" outlineLevel="0" collapsed="false">
      <c r="A1406" s="0" t="s">
        <v>5092</v>
      </c>
      <c r="B1406" s="0" t="n">
        <v>2711</v>
      </c>
      <c r="C1406" s="0" t="n">
        <v>-0.0450120869962049</v>
      </c>
      <c r="D1406" s="0" t="n">
        <v>596</v>
      </c>
      <c r="E1406" s="0" t="n">
        <f aca="false">IF(ISNUMBER($BA1406),$BA1406,IF(AND(ISNUMBER($D1406),ISNUMBER($BW1406),ISNUMBER($BX1406)),$D1406*($BX1406-$BW1406+1),""))</f>
        <v>596</v>
      </c>
      <c r="H1406" s="0" t="s">
        <v>118</v>
      </c>
      <c r="I1406" s="0" t="s">
        <v>119</v>
      </c>
      <c r="J1406" s="0" t="n">
        <f aca="false">IF($BW1406&lt;&gt;"",$BW1406,"")</f>
        <v>2011</v>
      </c>
      <c r="K1406" s="0" t="n">
        <f aca="false">IF($BX1406&lt;&gt;"",$BX1406,"")</f>
        <v>2019</v>
      </c>
      <c r="L1406" s="0" t="n">
        <f aca="false">IF(AND(ISNUMBER($BW1406),ISNUMBER($BX1406)),($BW1406+$BX1406)/2,"")</f>
        <v>2015</v>
      </c>
      <c r="M1406" s="0" t="n">
        <f aca="false">IF($L1406&lt;&gt;"",$L1406,"")</f>
        <v>2015</v>
      </c>
      <c r="N1406" s="0" t="n">
        <f aca="false">IF(AND(ISNUMBER($BW1406),ISNUMBER($BX1406)),MIN(1,MAX(0,($BX1406-2016+1)/($BX1406-$BW1406+1))),"")</f>
        <v>0.444444444444444</v>
      </c>
      <c r="O1406" s="0" t="n">
        <f aca="false">IF(AND(ISNUMBER($BW1406),ISNUMBER($BX1406)),MIN(1,MAX(0,($BX1406-2017+1)/($BX1406-$BW1406+1))),"")</f>
        <v>0.333333333333333</v>
      </c>
      <c r="P1406" s="0" t="n">
        <f aca="false">IF(AND(ISNUMBER($BW1406),ISNUMBER($BX1406)),MIN(1,MAX(0,($BX1406-2018+1)/($BX1406-$BW1406+1))),"")</f>
        <v>0.222222222222222</v>
      </c>
      <c r="Q1406" s="0" t="n">
        <f aca="false">IF(AND(ISNUMBER($BW1406),ISNUMBER($BX1406)),MIN(1,MAX(0,($BX1406-2019+1)/($BX1406-$BW1406+1))),"")</f>
        <v>0.111111111111111</v>
      </c>
      <c r="R1406" s="0" t="n">
        <f aca="false">IF(AND(ISNUMBER($BW1406),ISNUMBER($BX1406)),MIN(1,MAX(0,($BX1406-2016+1)/($BX1406-$BW1406+1))),"")</f>
        <v>0.444444444444444</v>
      </c>
      <c r="S1406" s="0" t="n">
        <f aca="false">IF($L1406&lt;&gt;"",IF($L1406&gt;=2015.5,1,0),"")</f>
        <v>0</v>
      </c>
      <c r="T1406" s="0" t="n">
        <f aca="false">IF($L1406&lt;&gt;"",IF($L1406&gt;=2016,1,0),"")</f>
        <v>0</v>
      </c>
      <c r="U1406" s="0" t="n">
        <f aca="false">IF(ISNUMBER($BX1406),IF($BX1406&gt;=2016,1,0),"")</f>
        <v>1</v>
      </c>
      <c r="V1406" s="0" t="n">
        <f aca="false">IF(ISNUMBER($BW1406),IF($BW1406&gt;=2016,1,0),"")</f>
        <v>0</v>
      </c>
      <c r="W1406" s="0" t="str">
        <f aca="false">IF(AND(ISNUMBER($BW1406),ISNUMBER($BX1406)),IF($BW1406&gt;=2016,"post-only",IF($BX1406&lt;2016,"pre-only","mixed")),"")</f>
        <v>mixed</v>
      </c>
      <c r="X1406" s="0" t="n">
        <f aca="false">IF(AND(ISNUMBER($BW1406),ISNUMBER($BX1406)),MIN(1,MAX(0,($BX1406-2017+1)/($BX1406-$BW1406+1))),"")</f>
        <v>0.333333333333333</v>
      </c>
      <c r="Y1406" s="0" t="n">
        <f aca="false">IF(AND(ISNUMBER($BW1406),ISNUMBER($BX1406)),MIN(1,MAX(0,($BX1406-2018+1)/($BX1406-$BW1406+1))),"")</f>
        <v>0.222222222222222</v>
      </c>
      <c r="Z1406" s="0" t="n">
        <f aca="false">IF(AND(ISNUMBER($BW1406),ISNUMBER($BX1406)),MIN(1,MAX(0,($BX1406-2019+1)/($BX1406-$BW1406+1))),"")</f>
        <v>0.111111111111111</v>
      </c>
      <c r="AA1406" s="0" t="n">
        <f aca="false">IF(ISNUMBER($BX1406),IF($BX1406&gt;=2017,1,0),"")</f>
        <v>1</v>
      </c>
      <c r="AB1406" s="0" t="n">
        <f aca="false">IF(ISNUMBER($BX1406),IF($BX1406&gt;=2018,1,0),"")</f>
        <v>1</v>
      </c>
      <c r="AC1406" s="0" t="n">
        <f aca="false">IF(ISNUMBER($BX1406),IF($BX1406&gt;=2019,1,0),"")</f>
        <v>1</v>
      </c>
      <c r="AD1406" s="0" t="n">
        <f aca="false">IF($L1406&lt;&gt;"",IF($L1406&gt;2013,1,0),"")</f>
        <v>1</v>
      </c>
      <c r="AE1406" s="0" t="n">
        <f aca="false">IF($L1406&lt;&gt;"",1+IF($L1406&gt;2011,1,0)+IF($L1406&gt;2014,1,0),"")</f>
        <v>3</v>
      </c>
      <c r="AF1406" s="0" t="s">
        <v>310</v>
      </c>
      <c r="AG1406" s="0" t="s">
        <v>436</v>
      </c>
      <c r="AH1406" s="0" t="s">
        <v>89</v>
      </c>
      <c r="AI1406" s="0" t="s">
        <v>497</v>
      </c>
      <c r="AJ1406" s="0" t="s">
        <v>334</v>
      </c>
      <c r="AK1406" s="0" t="str">
        <f aca="false">IF(AND($CF1406&lt;&gt;"",IFERROR(INDEX(subsample_country_map!$B:$B,MATCH($CF1406,subsample_country_map!$A:$A,0)),"")&lt;&gt;""),INDEX(subsample_country_map!$B:$B,MATCH($CF1406,subsample_country_map!$A:$A,0)),INDEX(lookup!$AA:$AA,MATCH($A1406,lookup!$A:$A,0)))</f>
        <v>3_AsiaPac</v>
      </c>
      <c r="AL1406" s="0" t="str">
        <f aca="false">IF(AND($CF1406&lt;&gt;"",IFERROR(INDEX(subsample_country_map!$C:$C,MATCH($CF1406,subsample_country_map!$A:$A,0)),"")&lt;&gt;""),INDEX(subsample_country_map!$C:$C,MATCH($CF1406,subsample_country_map!$A:$A,0)),INDEX(lookup!$AB:$AB,MATCH($A1406,lookup!$A:$A,0)))</f>
        <v>1_developed</v>
      </c>
      <c r="AM1406" s="0" t="str">
        <f aca="false">IF(AND($CF1406&lt;&gt;"",IFERROR(INDEX(subsample_country_map!$D:$D,MATCH($CF1406,subsample_country_map!$A:$A,0)),"")&lt;&gt;""),INDEX(subsample_country_map!$D:$D,MATCH($CF1406,subsample_country_map!$A:$A,0)),INDEX(lookup!$AC:$AC,MATCH($A1406,lookup!$A:$A,0)))</f>
        <v>2_non_western</v>
      </c>
      <c r="AN1406" s="0" t="str">
        <f aca="false">IF(AND($CF1406&lt;&gt;"",IFERROR(INDEX(subsample_country_map!$E:$E,MATCH($CF1406,subsample_country_map!$A:$A,0)),"")&lt;&gt;""),INDEX(subsample_country_map!$E:$E,MATCH($CF1406,subsample_country_map!$A:$A,0)),INDEX(lookup!$AD:$AD,MATCH($A1406,lookup!$A:$A,0)))</f>
        <v>2_civil law</v>
      </c>
      <c r="AO1406" s="0" t="str">
        <f aca="false">INDEX(lookup!$Y:$Y,MATCH($A1406,lookup!$A:$A,0))</f>
        <v>0_published</v>
      </c>
      <c r="AP1406" s="0" t="str">
        <f aca="false">INDEX(lookup!$Z:$Z,MATCH($A1406,lookup!$A:$A,0))</f>
        <v>0_VHB low</v>
      </c>
      <c r="AQ1406" s="0" t="str">
        <f aca="false">INDEX(lookup!$W:$W,MATCH($A1406,lookup!$A:$A,0))</f>
        <v>2_sust</v>
      </c>
      <c r="AS1406" s="0" t="s">
        <v>91</v>
      </c>
      <c r="AT1406" s="0" t="s">
        <v>111</v>
      </c>
      <c r="AU1406" s="0" t="s">
        <v>311</v>
      </c>
      <c r="AV1406" s="0" t="s">
        <v>4145</v>
      </c>
      <c r="AX1406" s="0" t="s">
        <v>5105</v>
      </c>
      <c r="BA1406" s="0" t="n">
        <v>596</v>
      </c>
      <c r="BB1406" s="0" t="s">
        <v>347</v>
      </c>
      <c r="BC1406" s="0" t="s">
        <v>122</v>
      </c>
      <c r="BD1406" s="0" t="s">
        <v>142</v>
      </c>
      <c r="BE1406" s="0" t="s">
        <v>95</v>
      </c>
      <c r="BI1406" s="0" t="s">
        <v>124</v>
      </c>
      <c r="BJ1406" s="0" t="s">
        <v>5106</v>
      </c>
      <c r="BK1406" s="0" t="s">
        <v>144</v>
      </c>
      <c r="BL1406" s="0" t="s">
        <v>5107</v>
      </c>
      <c r="BM1406" s="0" t="s">
        <v>5097</v>
      </c>
      <c r="BN1406" s="0" t="s">
        <v>5104</v>
      </c>
      <c r="BO1406" s="0" t="s">
        <v>769</v>
      </c>
      <c r="BP1406" s="0" t="s">
        <v>5092</v>
      </c>
      <c r="BQ1406" s="0" t="s">
        <v>127</v>
      </c>
      <c r="BT1406" s="0" t="n">
        <v>0</v>
      </c>
      <c r="BU1406" s="0" t="s">
        <v>5098</v>
      </c>
      <c r="BW1406" s="0" t="n">
        <v>2011</v>
      </c>
      <c r="BX1406" s="0" t="n">
        <v>2019</v>
      </c>
      <c r="BY1406" s="0" t="s">
        <v>5099</v>
      </c>
      <c r="BZ1406" s="0" t="n">
        <v>2015</v>
      </c>
      <c r="CA1406" s="0" t="n">
        <v>0.444444444444444</v>
      </c>
      <c r="CB1406" s="0" t="n">
        <v>0</v>
      </c>
      <c r="CC1406" s="0" t="n">
        <v>1</v>
      </c>
      <c r="CD1406" s="0" t="n">
        <v>-0.0450425234877292</v>
      </c>
      <c r="CE1406" s="0" t="n">
        <v>1</v>
      </c>
    </row>
    <row r="1407" customFormat="false" ht="15" hidden="false" customHeight="false" outlineLevel="0" collapsed="false">
      <c r="A1407" s="0" t="s">
        <v>5092</v>
      </c>
      <c r="B1407" s="0" t="n">
        <v>2712</v>
      </c>
      <c r="C1407" s="0" t="n">
        <v>-0.0782648071785102</v>
      </c>
      <c r="D1407" s="0" t="n">
        <v>7996</v>
      </c>
      <c r="E1407" s="0" t="n">
        <f aca="false">IF(ISNUMBER($BA1407),$BA1407,IF(AND(ISNUMBER($D1407),ISNUMBER($BW1407),ISNUMBER($BX1407)),$D1407*($BX1407-$BW1407+1),""))</f>
        <v>7996</v>
      </c>
      <c r="H1407" s="0" t="s">
        <v>118</v>
      </c>
      <c r="I1407" s="0" t="s">
        <v>119</v>
      </c>
      <c r="J1407" s="0" t="n">
        <f aca="false">IF($BW1407&lt;&gt;"",$BW1407,"")</f>
        <v>2011</v>
      </c>
      <c r="K1407" s="0" t="n">
        <f aca="false">IF($BX1407&lt;&gt;"",$BX1407,"")</f>
        <v>2019</v>
      </c>
      <c r="L1407" s="0" t="n">
        <f aca="false">IF(AND(ISNUMBER($BW1407),ISNUMBER($BX1407)),($BW1407+$BX1407)/2,"")</f>
        <v>2015</v>
      </c>
      <c r="M1407" s="0" t="n">
        <f aca="false">IF($L1407&lt;&gt;"",$L1407,"")</f>
        <v>2015</v>
      </c>
      <c r="N1407" s="0" t="n">
        <f aca="false">IF(AND(ISNUMBER($BW1407),ISNUMBER($BX1407)),MIN(1,MAX(0,($BX1407-2016+1)/($BX1407-$BW1407+1))),"")</f>
        <v>0.444444444444444</v>
      </c>
      <c r="O1407" s="0" t="n">
        <f aca="false">IF(AND(ISNUMBER($BW1407),ISNUMBER($BX1407)),MIN(1,MAX(0,($BX1407-2017+1)/($BX1407-$BW1407+1))),"")</f>
        <v>0.333333333333333</v>
      </c>
      <c r="P1407" s="0" t="n">
        <f aca="false">IF(AND(ISNUMBER($BW1407),ISNUMBER($BX1407)),MIN(1,MAX(0,($BX1407-2018+1)/($BX1407-$BW1407+1))),"")</f>
        <v>0.222222222222222</v>
      </c>
      <c r="Q1407" s="0" t="n">
        <f aca="false">IF(AND(ISNUMBER($BW1407),ISNUMBER($BX1407)),MIN(1,MAX(0,($BX1407-2019+1)/($BX1407-$BW1407+1))),"")</f>
        <v>0.111111111111111</v>
      </c>
      <c r="R1407" s="0" t="n">
        <f aca="false">IF(AND(ISNUMBER($BW1407),ISNUMBER($BX1407)),MIN(1,MAX(0,($BX1407-2016+1)/($BX1407-$BW1407+1))),"")</f>
        <v>0.444444444444444</v>
      </c>
      <c r="S1407" s="0" t="n">
        <f aca="false">IF($L1407&lt;&gt;"",IF($L1407&gt;=2015.5,1,0),"")</f>
        <v>0</v>
      </c>
      <c r="T1407" s="0" t="n">
        <f aca="false">IF($L1407&lt;&gt;"",IF($L1407&gt;=2016,1,0),"")</f>
        <v>0</v>
      </c>
      <c r="U1407" s="0" t="n">
        <f aca="false">IF(ISNUMBER($BX1407),IF($BX1407&gt;=2016,1,0),"")</f>
        <v>1</v>
      </c>
      <c r="V1407" s="0" t="n">
        <f aca="false">IF(ISNUMBER($BW1407),IF($BW1407&gt;=2016,1,0),"")</f>
        <v>0</v>
      </c>
      <c r="W1407" s="0" t="str">
        <f aca="false">IF(AND(ISNUMBER($BW1407),ISNUMBER($BX1407)),IF($BW1407&gt;=2016,"post-only",IF($BX1407&lt;2016,"pre-only","mixed")),"")</f>
        <v>mixed</v>
      </c>
      <c r="X1407" s="0" t="n">
        <f aca="false">IF(AND(ISNUMBER($BW1407),ISNUMBER($BX1407)),MIN(1,MAX(0,($BX1407-2017+1)/($BX1407-$BW1407+1))),"")</f>
        <v>0.333333333333333</v>
      </c>
      <c r="Y1407" s="0" t="n">
        <f aca="false">IF(AND(ISNUMBER($BW1407),ISNUMBER($BX1407)),MIN(1,MAX(0,($BX1407-2018+1)/($BX1407-$BW1407+1))),"")</f>
        <v>0.222222222222222</v>
      </c>
      <c r="Z1407" s="0" t="n">
        <f aca="false">IF(AND(ISNUMBER($BW1407),ISNUMBER($BX1407)),MIN(1,MAX(0,($BX1407-2019+1)/($BX1407-$BW1407+1))),"")</f>
        <v>0.111111111111111</v>
      </c>
      <c r="AA1407" s="0" t="n">
        <f aca="false">IF(ISNUMBER($BX1407),IF($BX1407&gt;=2017,1,0),"")</f>
        <v>1</v>
      </c>
      <c r="AB1407" s="0" t="n">
        <f aca="false">IF(ISNUMBER($BX1407),IF($BX1407&gt;=2018,1,0),"")</f>
        <v>1</v>
      </c>
      <c r="AC1407" s="0" t="n">
        <f aca="false">IF(ISNUMBER($BX1407),IF($BX1407&gt;=2019,1,0),"")</f>
        <v>1</v>
      </c>
      <c r="AD1407" s="0" t="n">
        <f aca="false">IF($L1407&lt;&gt;"",IF($L1407&gt;2013,1,0),"")</f>
        <v>1</v>
      </c>
      <c r="AE1407" s="0" t="n">
        <f aca="false">IF($L1407&lt;&gt;"",1+IF($L1407&gt;2011,1,0)+IF($L1407&gt;2014,1,0),"")</f>
        <v>3</v>
      </c>
      <c r="AF1407" s="0" t="s">
        <v>310</v>
      </c>
      <c r="AG1407" s="0" t="s">
        <v>436</v>
      </c>
      <c r="AH1407" s="0" t="s">
        <v>89</v>
      </c>
      <c r="AI1407" s="0" t="s">
        <v>497</v>
      </c>
      <c r="AJ1407" s="0" t="s">
        <v>334</v>
      </c>
      <c r="AK1407" s="0" t="str">
        <f aca="false">IF(AND($CF1407&lt;&gt;"",IFERROR(INDEX(subsample_country_map!$B:$B,MATCH($CF1407,subsample_country_map!$A:$A,0)),"")&lt;&gt;""),INDEX(subsample_country_map!$B:$B,MATCH($CF1407,subsample_country_map!$A:$A,0)),INDEX(lookup!$AA:$AA,MATCH($A1407,lookup!$A:$A,0)))</f>
        <v>3_AsiaPac</v>
      </c>
      <c r="AL1407" s="0" t="str">
        <f aca="false">IF(AND($CF1407&lt;&gt;"",IFERROR(INDEX(subsample_country_map!$C:$C,MATCH($CF1407,subsample_country_map!$A:$A,0)),"")&lt;&gt;""),INDEX(subsample_country_map!$C:$C,MATCH($CF1407,subsample_country_map!$A:$A,0)),INDEX(lookup!$AB:$AB,MATCH($A1407,lookup!$A:$A,0)))</f>
        <v>1_developed</v>
      </c>
      <c r="AM1407" s="0" t="str">
        <f aca="false">IF(AND($CF1407&lt;&gt;"",IFERROR(INDEX(subsample_country_map!$D:$D,MATCH($CF1407,subsample_country_map!$A:$A,0)),"")&lt;&gt;""),INDEX(subsample_country_map!$D:$D,MATCH($CF1407,subsample_country_map!$A:$A,0)),INDEX(lookup!$AC:$AC,MATCH($A1407,lookup!$A:$A,0)))</f>
        <v>2_non_western</v>
      </c>
      <c r="AN1407" s="0" t="str">
        <f aca="false">IF(AND($CF1407&lt;&gt;"",IFERROR(INDEX(subsample_country_map!$E:$E,MATCH($CF1407,subsample_country_map!$A:$A,0)),"")&lt;&gt;""),INDEX(subsample_country_map!$E:$E,MATCH($CF1407,subsample_country_map!$A:$A,0)),INDEX(lookup!$AD:$AD,MATCH($A1407,lookup!$A:$A,0)))</f>
        <v>2_civil law</v>
      </c>
      <c r="AO1407" s="0" t="str">
        <f aca="false">INDEX(lookup!$Y:$Y,MATCH($A1407,lookup!$A:$A,0))</f>
        <v>0_published</v>
      </c>
      <c r="AP1407" s="0" t="str">
        <f aca="false">INDEX(lookup!$Z:$Z,MATCH($A1407,lookup!$A:$A,0))</f>
        <v>0_VHB low</v>
      </c>
      <c r="AQ1407" s="0" t="str">
        <f aca="false">INDEX(lookup!$W:$W,MATCH($A1407,lookup!$A:$A,0))</f>
        <v>2_sust</v>
      </c>
      <c r="AS1407" s="0" t="s">
        <v>91</v>
      </c>
      <c r="AT1407" s="0" t="s">
        <v>111</v>
      </c>
      <c r="AU1407" s="0" t="s">
        <v>311</v>
      </c>
      <c r="AV1407" s="0" t="s">
        <v>5108</v>
      </c>
      <c r="AX1407" s="0" t="s">
        <v>5109</v>
      </c>
      <c r="BA1407" s="0" t="n">
        <v>7996</v>
      </c>
      <c r="BB1407" s="0" t="s">
        <v>347</v>
      </c>
      <c r="BC1407" s="0" t="s">
        <v>358</v>
      </c>
      <c r="BD1407" s="0" t="s">
        <v>142</v>
      </c>
      <c r="BE1407" s="0" t="s">
        <v>98</v>
      </c>
      <c r="BI1407" s="0" t="s">
        <v>143</v>
      </c>
      <c r="BJ1407" s="0" t="s">
        <v>5110</v>
      </c>
      <c r="BK1407" s="0" t="s">
        <v>399</v>
      </c>
      <c r="BL1407" s="0" t="s">
        <v>5111</v>
      </c>
      <c r="BM1407" s="0" t="s">
        <v>5097</v>
      </c>
      <c r="BN1407" s="0" t="s">
        <v>5104</v>
      </c>
      <c r="BO1407" s="0" t="s">
        <v>769</v>
      </c>
      <c r="BP1407" s="0" t="s">
        <v>5092</v>
      </c>
      <c r="BQ1407" s="0" t="s">
        <v>127</v>
      </c>
      <c r="BT1407" s="0" t="n">
        <v>0</v>
      </c>
      <c r="BU1407" s="0" t="s">
        <v>5098</v>
      </c>
      <c r="BW1407" s="0" t="n">
        <v>2011</v>
      </c>
      <c r="BX1407" s="0" t="n">
        <v>2019</v>
      </c>
      <c r="BY1407" s="0" t="s">
        <v>5099</v>
      </c>
      <c r="BZ1407" s="0" t="n">
        <v>2015</v>
      </c>
      <c r="CA1407" s="0" t="n">
        <v>0.444444444444444</v>
      </c>
      <c r="CB1407" s="0" t="n">
        <v>0</v>
      </c>
      <c r="CC1407" s="0" t="n">
        <v>1</v>
      </c>
      <c r="CD1407" s="0" t="n">
        <v>-0.0784251976265779</v>
      </c>
      <c r="CE1407" s="0" t="n">
        <v>1</v>
      </c>
    </row>
    <row r="1408" customFormat="false" ht="15" hidden="false" customHeight="false" outlineLevel="0" collapsed="false">
      <c r="A1408" s="0" t="s">
        <v>5092</v>
      </c>
      <c r="B1408" s="0" t="n">
        <v>2713</v>
      </c>
      <c r="C1408" s="0" t="n">
        <v>-0.0515430075886034</v>
      </c>
      <c r="D1408" s="0" t="n">
        <v>596</v>
      </c>
      <c r="E1408" s="0" t="n">
        <f aca="false">IF(ISNUMBER($BA1408),$BA1408,IF(AND(ISNUMBER($D1408),ISNUMBER($BW1408),ISNUMBER($BX1408)),$D1408*($BX1408-$BW1408+1),""))</f>
        <v>596</v>
      </c>
      <c r="H1408" s="0" t="s">
        <v>118</v>
      </c>
      <c r="I1408" s="0" t="s">
        <v>119</v>
      </c>
      <c r="J1408" s="0" t="n">
        <f aca="false">IF($BW1408&lt;&gt;"",$BW1408,"")</f>
        <v>2011</v>
      </c>
      <c r="K1408" s="0" t="n">
        <f aca="false">IF($BX1408&lt;&gt;"",$BX1408,"")</f>
        <v>2019</v>
      </c>
      <c r="L1408" s="0" t="n">
        <f aca="false">IF(AND(ISNUMBER($BW1408),ISNUMBER($BX1408)),($BW1408+$BX1408)/2,"")</f>
        <v>2015</v>
      </c>
      <c r="M1408" s="0" t="n">
        <f aca="false">IF($L1408&lt;&gt;"",$L1408,"")</f>
        <v>2015</v>
      </c>
      <c r="N1408" s="0" t="n">
        <f aca="false">IF(AND(ISNUMBER($BW1408),ISNUMBER($BX1408)),MIN(1,MAX(0,($BX1408-2016+1)/($BX1408-$BW1408+1))),"")</f>
        <v>0.444444444444444</v>
      </c>
      <c r="O1408" s="0" t="n">
        <f aca="false">IF(AND(ISNUMBER($BW1408),ISNUMBER($BX1408)),MIN(1,MAX(0,($BX1408-2017+1)/($BX1408-$BW1408+1))),"")</f>
        <v>0.333333333333333</v>
      </c>
      <c r="P1408" s="0" t="n">
        <f aca="false">IF(AND(ISNUMBER($BW1408),ISNUMBER($BX1408)),MIN(1,MAX(0,($BX1408-2018+1)/($BX1408-$BW1408+1))),"")</f>
        <v>0.222222222222222</v>
      </c>
      <c r="Q1408" s="0" t="n">
        <f aca="false">IF(AND(ISNUMBER($BW1408),ISNUMBER($BX1408)),MIN(1,MAX(0,($BX1408-2019+1)/($BX1408-$BW1408+1))),"")</f>
        <v>0.111111111111111</v>
      </c>
      <c r="R1408" s="0" t="n">
        <f aca="false">IF(AND(ISNUMBER($BW1408),ISNUMBER($BX1408)),MIN(1,MAX(0,($BX1408-2016+1)/($BX1408-$BW1408+1))),"")</f>
        <v>0.444444444444444</v>
      </c>
      <c r="S1408" s="0" t="n">
        <f aca="false">IF($L1408&lt;&gt;"",IF($L1408&gt;=2015.5,1,0),"")</f>
        <v>0</v>
      </c>
      <c r="T1408" s="0" t="n">
        <f aca="false">IF($L1408&lt;&gt;"",IF($L1408&gt;=2016,1,0),"")</f>
        <v>0</v>
      </c>
      <c r="U1408" s="0" t="n">
        <f aca="false">IF(ISNUMBER($BX1408),IF($BX1408&gt;=2016,1,0),"")</f>
        <v>1</v>
      </c>
      <c r="V1408" s="0" t="n">
        <f aca="false">IF(ISNUMBER($BW1408),IF($BW1408&gt;=2016,1,0),"")</f>
        <v>0</v>
      </c>
      <c r="W1408" s="0" t="str">
        <f aca="false">IF(AND(ISNUMBER($BW1408),ISNUMBER($BX1408)),IF($BW1408&gt;=2016,"post-only",IF($BX1408&lt;2016,"pre-only","mixed")),"")</f>
        <v>mixed</v>
      </c>
      <c r="X1408" s="0" t="n">
        <f aca="false">IF(AND(ISNUMBER($BW1408),ISNUMBER($BX1408)),MIN(1,MAX(0,($BX1408-2017+1)/($BX1408-$BW1408+1))),"")</f>
        <v>0.333333333333333</v>
      </c>
      <c r="Y1408" s="0" t="n">
        <f aca="false">IF(AND(ISNUMBER($BW1408),ISNUMBER($BX1408)),MIN(1,MAX(0,($BX1408-2018+1)/($BX1408-$BW1408+1))),"")</f>
        <v>0.222222222222222</v>
      </c>
      <c r="Z1408" s="0" t="n">
        <f aca="false">IF(AND(ISNUMBER($BW1408),ISNUMBER($BX1408)),MIN(1,MAX(0,($BX1408-2019+1)/($BX1408-$BW1408+1))),"")</f>
        <v>0.111111111111111</v>
      </c>
      <c r="AA1408" s="0" t="n">
        <f aca="false">IF(ISNUMBER($BX1408),IF($BX1408&gt;=2017,1,0),"")</f>
        <v>1</v>
      </c>
      <c r="AB1408" s="0" t="n">
        <f aca="false">IF(ISNUMBER($BX1408),IF($BX1408&gt;=2018,1,0),"")</f>
        <v>1</v>
      </c>
      <c r="AC1408" s="0" t="n">
        <f aca="false">IF(ISNUMBER($BX1408),IF($BX1408&gt;=2019,1,0),"")</f>
        <v>1</v>
      </c>
      <c r="AD1408" s="0" t="n">
        <f aca="false">IF($L1408&lt;&gt;"",IF($L1408&gt;2013,1,0),"")</f>
        <v>1</v>
      </c>
      <c r="AE1408" s="0" t="n">
        <f aca="false">IF($L1408&lt;&gt;"",1+IF($L1408&gt;2011,1,0)+IF($L1408&gt;2014,1,0),"")</f>
        <v>3</v>
      </c>
      <c r="AF1408" s="0" t="s">
        <v>310</v>
      </c>
      <c r="AG1408" s="0" t="s">
        <v>436</v>
      </c>
      <c r="AH1408" s="0" t="s">
        <v>89</v>
      </c>
      <c r="AI1408" s="0" t="s">
        <v>497</v>
      </c>
      <c r="AJ1408" s="0" t="s">
        <v>334</v>
      </c>
      <c r="AK1408" s="0" t="str">
        <f aca="false">IF(AND($CF1408&lt;&gt;"",IFERROR(INDEX(subsample_country_map!$B:$B,MATCH($CF1408,subsample_country_map!$A:$A,0)),"")&lt;&gt;""),INDEX(subsample_country_map!$B:$B,MATCH($CF1408,subsample_country_map!$A:$A,0)),INDEX(lookup!$AA:$AA,MATCH($A1408,lookup!$A:$A,0)))</f>
        <v>3_AsiaPac</v>
      </c>
      <c r="AL1408" s="0" t="str">
        <f aca="false">IF(AND($CF1408&lt;&gt;"",IFERROR(INDEX(subsample_country_map!$C:$C,MATCH($CF1408,subsample_country_map!$A:$A,0)),"")&lt;&gt;""),INDEX(subsample_country_map!$C:$C,MATCH($CF1408,subsample_country_map!$A:$A,0)),INDEX(lookup!$AB:$AB,MATCH($A1408,lookup!$A:$A,0)))</f>
        <v>1_developed</v>
      </c>
      <c r="AM1408" s="0" t="str">
        <f aca="false">IF(AND($CF1408&lt;&gt;"",IFERROR(INDEX(subsample_country_map!$D:$D,MATCH($CF1408,subsample_country_map!$A:$A,0)),"")&lt;&gt;""),INDEX(subsample_country_map!$D:$D,MATCH($CF1408,subsample_country_map!$A:$A,0)),INDEX(lookup!$AC:$AC,MATCH($A1408,lookup!$A:$A,0)))</f>
        <v>2_non_western</v>
      </c>
      <c r="AN1408" s="0" t="str">
        <f aca="false">IF(AND($CF1408&lt;&gt;"",IFERROR(INDEX(subsample_country_map!$E:$E,MATCH($CF1408,subsample_country_map!$A:$A,0)),"")&lt;&gt;""),INDEX(subsample_country_map!$E:$E,MATCH($CF1408,subsample_country_map!$A:$A,0)),INDEX(lookup!$AD:$AD,MATCH($A1408,lookup!$A:$A,0)))</f>
        <v>2_civil law</v>
      </c>
      <c r="AO1408" s="0" t="str">
        <f aca="false">INDEX(lookup!$Y:$Y,MATCH($A1408,lookup!$A:$A,0))</f>
        <v>0_published</v>
      </c>
      <c r="AP1408" s="0" t="str">
        <f aca="false">INDEX(lookup!$Z:$Z,MATCH($A1408,lookup!$A:$A,0))</f>
        <v>0_VHB low</v>
      </c>
      <c r="AQ1408" s="0" t="str">
        <f aca="false">INDEX(lookup!$W:$W,MATCH($A1408,lookup!$A:$A,0))</f>
        <v>2_sust</v>
      </c>
      <c r="AS1408" s="0" t="s">
        <v>91</v>
      </c>
      <c r="AT1408" s="0" t="s">
        <v>111</v>
      </c>
      <c r="AU1408" s="0" t="s">
        <v>311</v>
      </c>
      <c r="AV1408" s="0" t="s">
        <v>5112</v>
      </c>
      <c r="AX1408" s="0" t="s">
        <v>5113</v>
      </c>
      <c r="BA1408" s="0" t="n">
        <v>596</v>
      </c>
      <c r="BB1408" s="0" t="s">
        <v>347</v>
      </c>
      <c r="BC1408" s="0" t="s">
        <v>358</v>
      </c>
      <c r="BD1408" s="0" t="s">
        <v>142</v>
      </c>
      <c r="BE1408" s="0" t="s">
        <v>95</v>
      </c>
      <c r="BI1408" s="0" t="s">
        <v>143</v>
      </c>
      <c r="BJ1408" s="0" t="s">
        <v>5114</v>
      </c>
      <c r="BK1408" s="0" t="s">
        <v>399</v>
      </c>
      <c r="BL1408" s="0" t="s">
        <v>5115</v>
      </c>
      <c r="BM1408" s="0" t="s">
        <v>5097</v>
      </c>
      <c r="BN1408" s="0" t="s">
        <v>5104</v>
      </c>
      <c r="BO1408" s="0" t="s">
        <v>769</v>
      </c>
      <c r="BP1408" s="0" t="s">
        <v>5092</v>
      </c>
      <c r="BQ1408" s="0" t="s">
        <v>127</v>
      </c>
      <c r="BT1408" s="0" t="n">
        <v>0</v>
      </c>
      <c r="BU1408" s="0" t="s">
        <v>5098</v>
      </c>
      <c r="BW1408" s="0" t="n">
        <v>2011</v>
      </c>
      <c r="BX1408" s="0" t="n">
        <v>2019</v>
      </c>
      <c r="BY1408" s="0" t="s">
        <v>5099</v>
      </c>
      <c r="BZ1408" s="0" t="n">
        <v>2015</v>
      </c>
      <c r="CA1408" s="0" t="n">
        <v>0.444444444444444</v>
      </c>
      <c r="CB1408" s="0" t="n">
        <v>0</v>
      </c>
      <c r="CC1408" s="0" t="n">
        <v>1</v>
      </c>
      <c r="CD1408" s="0" t="n">
        <v>-0.0515887249384528</v>
      </c>
      <c r="CE1408" s="0" t="n">
        <v>1</v>
      </c>
    </row>
    <row r="1409" customFormat="false" ht="15" hidden="false" customHeight="false" outlineLevel="0" collapsed="false">
      <c r="A1409" s="0" t="s">
        <v>5092</v>
      </c>
      <c r="B1409" s="0" t="n">
        <v>2714</v>
      </c>
      <c r="C1409" s="0" t="n">
        <v>-0.0349360393065301</v>
      </c>
      <c r="D1409" s="0" t="n">
        <v>4033</v>
      </c>
      <c r="E1409" s="0" t="n">
        <f aca="false">IF(ISNUMBER($BA1409),$BA1409,IF(AND(ISNUMBER($D1409),ISNUMBER($BW1409),ISNUMBER($BX1409)),$D1409*($BX1409-$BW1409+1),""))</f>
        <v>4033</v>
      </c>
      <c r="H1409" s="0" t="s">
        <v>118</v>
      </c>
      <c r="I1409" s="0" t="s">
        <v>119</v>
      </c>
      <c r="J1409" s="0" t="n">
        <f aca="false">IF($BW1409&lt;&gt;"",$BW1409,"")</f>
        <v>2011</v>
      </c>
      <c r="K1409" s="0" t="n">
        <f aca="false">IF($BX1409&lt;&gt;"",$BX1409,"")</f>
        <v>2019</v>
      </c>
      <c r="L1409" s="0" t="n">
        <f aca="false">IF(AND(ISNUMBER($BW1409),ISNUMBER($BX1409)),($BW1409+$BX1409)/2,"")</f>
        <v>2015</v>
      </c>
      <c r="M1409" s="0" t="n">
        <f aca="false">IF($L1409&lt;&gt;"",$L1409,"")</f>
        <v>2015</v>
      </c>
      <c r="N1409" s="0" t="n">
        <f aca="false">IF(AND(ISNUMBER($BW1409),ISNUMBER($BX1409)),MIN(1,MAX(0,($BX1409-2016+1)/($BX1409-$BW1409+1))),"")</f>
        <v>0.444444444444444</v>
      </c>
      <c r="O1409" s="0" t="n">
        <f aca="false">IF(AND(ISNUMBER($BW1409),ISNUMBER($BX1409)),MIN(1,MAX(0,($BX1409-2017+1)/($BX1409-$BW1409+1))),"")</f>
        <v>0.333333333333333</v>
      </c>
      <c r="P1409" s="0" t="n">
        <f aca="false">IF(AND(ISNUMBER($BW1409),ISNUMBER($BX1409)),MIN(1,MAX(0,($BX1409-2018+1)/($BX1409-$BW1409+1))),"")</f>
        <v>0.222222222222222</v>
      </c>
      <c r="Q1409" s="0" t="n">
        <f aca="false">IF(AND(ISNUMBER($BW1409),ISNUMBER($BX1409)),MIN(1,MAX(0,($BX1409-2019+1)/($BX1409-$BW1409+1))),"")</f>
        <v>0.111111111111111</v>
      </c>
      <c r="R1409" s="0" t="n">
        <f aca="false">IF(AND(ISNUMBER($BW1409),ISNUMBER($BX1409)),MIN(1,MAX(0,($BX1409-2016+1)/($BX1409-$BW1409+1))),"")</f>
        <v>0.444444444444444</v>
      </c>
      <c r="S1409" s="0" t="n">
        <f aca="false">IF($L1409&lt;&gt;"",IF($L1409&gt;=2015.5,1,0),"")</f>
        <v>0</v>
      </c>
      <c r="T1409" s="0" t="n">
        <f aca="false">IF($L1409&lt;&gt;"",IF($L1409&gt;=2016,1,0),"")</f>
        <v>0</v>
      </c>
      <c r="U1409" s="0" t="n">
        <f aca="false">IF(ISNUMBER($BX1409),IF($BX1409&gt;=2016,1,0),"")</f>
        <v>1</v>
      </c>
      <c r="V1409" s="0" t="n">
        <f aca="false">IF(ISNUMBER($BW1409),IF($BW1409&gt;=2016,1,0),"")</f>
        <v>0</v>
      </c>
      <c r="W1409" s="0" t="str">
        <f aca="false">IF(AND(ISNUMBER($BW1409),ISNUMBER($BX1409)),IF($BW1409&gt;=2016,"post-only",IF($BX1409&lt;2016,"pre-only","mixed")),"")</f>
        <v>mixed</v>
      </c>
      <c r="X1409" s="0" t="n">
        <f aca="false">IF(AND(ISNUMBER($BW1409),ISNUMBER($BX1409)),MIN(1,MAX(0,($BX1409-2017+1)/($BX1409-$BW1409+1))),"")</f>
        <v>0.333333333333333</v>
      </c>
      <c r="Y1409" s="0" t="n">
        <f aca="false">IF(AND(ISNUMBER($BW1409),ISNUMBER($BX1409)),MIN(1,MAX(0,($BX1409-2018+1)/($BX1409-$BW1409+1))),"")</f>
        <v>0.222222222222222</v>
      </c>
      <c r="Z1409" s="0" t="n">
        <f aca="false">IF(AND(ISNUMBER($BW1409),ISNUMBER($BX1409)),MIN(1,MAX(0,($BX1409-2019+1)/($BX1409-$BW1409+1))),"")</f>
        <v>0.111111111111111</v>
      </c>
      <c r="AA1409" s="0" t="n">
        <f aca="false">IF(ISNUMBER($BX1409),IF($BX1409&gt;=2017,1,0),"")</f>
        <v>1</v>
      </c>
      <c r="AB1409" s="0" t="n">
        <f aca="false">IF(ISNUMBER($BX1409),IF($BX1409&gt;=2018,1,0),"")</f>
        <v>1</v>
      </c>
      <c r="AC1409" s="0" t="n">
        <f aca="false">IF(ISNUMBER($BX1409),IF($BX1409&gt;=2019,1,0),"")</f>
        <v>1</v>
      </c>
      <c r="AD1409" s="0" t="n">
        <f aca="false">IF($L1409&lt;&gt;"",IF($L1409&gt;2013,1,0),"")</f>
        <v>1</v>
      </c>
      <c r="AE1409" s="0" t="n">
        <f aca="false">IF($L1409&lt;&gt;"",1+IF($L1409&gt;2011,1,0)+IF($L1409&gt;2014,1,0),"")</f>
        <v>3</v>
      </c>
      <c r="AF1409" s="0" t="s">
        <v>310</v>
      </c>
      <c r="AG1409" s="0" t="s">
        <v>436</v>
      </c>
      <c r="AH1409" s="0" t="s">
        <v>89</v>
      </c>
      <c r="AI1409" s="0" t="s">
        <v>497</v>
      </c>
      <c r="AJ1409" s="0" t="s">
        <v>334</v>
      </c>
      <c r="AK1409" s="0" t="str">
        <f aca="false">IF(AND($CF1409&lt;&gt;"",IFERROR(INDEX(subsample_country_map!$B:$B,MATCH($CF1409,subsample_country_map!$A:$A,0)),"")&lt;&gt;""),INDEX(subsample_country_map!$B:$B,MATCH($CF1409,subsample_country_map!$A:$A,0)),INDEX(lookup!$AA:$AA,MATCH($A1409,lookup!$A:$A,0)))</f>
        <v>3_AsiaPac</v>
      </c>
      <c r="AL1409" s="0" t="str">
        <f aca="false">IF(AND($CF1409&lt;&gt;"",IFERROR(INDEX(subsample_country_map!$C:$C,MATCH($CF1409,subsample_country_map!$A:$A,0)),"")&lt;&gt;""),INDEX(subsample_country_map!$C:$C,MATCH($CF1409,subsample_country_map!$A:$A,0)),INDEX(lookup!$AB:$AB,MATCH($A1409,lookup!$A:$A,0)))</f>
        <v>1_developed</v>
      </c>
      <c r="AM1409" s="0" t="str">
        <f aca="false">IF(AND($CF1409&lt;&gt;"",IFERROR(INDEX(subsample_country_map!$D:$D,MATCH($CF1409,subsample_country_map!$A:$A,0)),"")&lt;&gt;""),INDEX(subsample_country_map!$D:$D,MATCH($CF1409,subsample_country_map!$A:$A,0)),INDEX(lookup!$AC:$AC,MATCH($A1409,lookup!$A:$A,0)))</f>
        <v>2_non_western</v>
      </c>
      <c r="AN1409" s="0" t="str">
        <f aca="false">IF(AND($CF1409&lt;&gt;"",IFERROR(INDEX(subsample_country_map!$E:$E,MATCH($CF1409,subsample_country_map!$A:$A,0)),"")&lt;&gt;""),INDEX(subsample_country_map!$E:$E,MATCH($CF1409,subsample_country_map!$A:$A,0)),INDEX(lookup!$AD:$AD,MATCH($A1409,lookup!$A:$A,0)))</f>
        <v>2_civil law</v>
      </c>
      <c r="AO1409" s="0" t="str">
        <f aca="false">INDEX(lookup!$Y:$Y,MATCH($A1409,lookup!$A:$A,0))</f>
        <v>0_published</v>
      </c>
      <c r="AP1409" s="0" t="str">
        <f aca="false">INDEX(lookup!$Z:$Z,MATCH($A1409,lookup!$A:$A,0))</f>
        <v>0_VHB low</v>
      </c>
      <c r="AQ1409" s="0" t="str">
        <f aca="false">INDEX(lookup!$W:$W,MATCH($A1409,lookup!$A:$A,0))</f>
        <v>2_sust</v>
      </c>
      <c r="AS1409" s="0" t="s">
        <v>91</v>
      </c>
      <c r="AT1409" s="0" t="s">
        <v>111</v>
      </c>
      <c r="AU1409" s="0" t="s">
        <v>311</v>
      </c>
      <c r="AV1409" s="0" t="s">
        <v>563</v>
      </c>
      <c r="AX1409" s="0" t="s">
        <v>5116</v>
      </c>
      <c r="BA1409" s="0" t="n">
        <v>4033</v>
      </c>
      <c r="BB1409" s="0" t="s">
        <v>347</v>
      </c>
      <c r="BC1409" s="0" t="s">
        <v>122</v>
      </c>
      <c r="BD1409" s="0" t="s">
        <v>142</v>
      </c>
      <c r="BE1409" s="0" t="s">
        <v>5117</v>
      </c>
      <c r="BF1409" s="0" t="s">
        <v>5118</v>
      </c>
      <c r="BI1409" s="0" t="s">
        <v>189</v>
      </c>
      <c r="BJ1409" s="0" t="s">
        <v>5119</v>
      </c>
      <c r="BK1409" s="0" t="s">
        <v>399</v>
      </c>
      <c r="BL1409" s="0" t="s">
        <v>5120</v>
      </c>
      <c r="BM1409" s="0" t="s">
        <v>5097</v>
      </c>
      <c r="BN1409" s="0" t="s">
        <v>5104</v>
      </c>
      <c r="BO1409" s="0" t="s">
        <v>769</v>
      </c>
      <c r="BP1409" s="0" t="s">
        <v>5092</v>
      </c>
      <c r="BQ1409" s="0" t="s">
        <v>127</v>
      </c>
      <c r="BT1409" s="0" t="n">
        <v>0</v>
      </c>
      <c r="BU1409" s="0" t="s">
        <v>5098</v>
      </c>
      <c r="BW1409" s="0" t="n">
        <v>2011</v>
      </c>
      <c r="BX1409" s="0" t="n">
        <v>2019</v>
      </c>
      <c r="BY1409" s="0" t="s">
        <v>5099</v>
      </c>
      <c r="BZ1409" s="0" t="n">
        <v>2015</v>
      </c>
      <c r="CA1409" s="0" t="n">
        <v>0.444444444444444</v>
      </c>
      <c r="CB1409" s="0" t="n">
        <v>0</v>
      </c>
      <c r="CC1409" s="0" t="n">
        <v>1</v>
      </c>
      <c r="CD1409" s="0" t="n">
        <v>-0.0349502631822712</v>
      </c>
      <c r="CE1409" s="0" t="n">
        <v>1</v>
      </c>
    </row>
    <row r="1410" customFormat="false" ht="15" hidden="false" customHeight="false" outlineLevel="0" collapsed="false">
      <c r="A1410" s="0" t="s">
        <v>5092</v>
      </c>
      <c r="B1410" s="0" t="n">
        <v>2715</v>
      </c>
      <c r="C1410" s="0" t="n">
        <v>-0.0146126646876704</v>
      </c>
      <c r="D1410" s="0" t="n">
        <v>3963</v>
      </c>
      <c r="E1410" s="0" t="n">
        <f aca="false">IF(ISNUMBER($BA1410),$BA1410,IF(AND(ISNUMBER($D1410),ISNUMBER($BW1410),ISNUMBER($BX1410)),$D1410*($BX1410-$BW1410+1),""))</f>
        <v>3963</v>
      </c>
      <c r="H1410" s="0" t="s">
        <v>118</v>
      </c>
      <c r="I1410" s="0" t="s">
        <v>119</v>
      </c>
      <c r="J1410" s="0" t="n">
        <f aca="false">IF($BW1410&lt;&gt;"",$BW1410,"")</f>
        <v>2011</v>
      </c>
      <c r="K1410" s="0" t="n">
        <f aca="false">IF($BX1410&lt;&gt;"",$BX1410,"")</f>
        <v>2019</v>
      </c>
      <c r="L1410" s="0" t="n">
        <f aca="false">IF(AND(ISNUMBER($BW1410),ISNUMBER($BX1410)),($BW1410+$BX1410)/2,"")</f>
        <v>2015</v>
      </c>
      <c r="M1410" s="0" t="n">
        <f aca="false">IF($L1410&lt;&gt;"",$L1410,"")</f>
        <v>2015</v>
      </c>
      <c r="N1410" s="0" t="n">
        <f aca="false">IF(AND(ISNUMBER($BW1410),ISNUMBER($BX1410)),MIN(1,MAX(0,($BX1410-2016+1)/($BX1410-$BW1410+1))),"")</f>
        <v>0.444444444444444</v>
      </c>
      <c r="O1410" s="0" t="n">
        <f aca="false">IF(AND(ISNUMBER($BW1410),ISNUMBER($BX1410)),MIN(1,MAX(0,($BX1410-2017+1)/($BX1410-$BW1410+1))),"")</f>
        <v>0.333333333333333</v>
      </c>
      <c r="P1410" s="0" t="n">
        <f aca="false">IF(AND(ISNUMBER($BW1410),ISNUMBER($BX1410)),MIN(1,MAX(0,($BX1410-2018+1)/($BX1410-$BW1410+1))),"")</f>
        <v>0.222222222222222</v>
      </c>
      <c r="Q1410" s="0" t="n">
        <f aca="false">IF(AND(ISNUMBER($BW1410),ISNUMBER($BX1410)),MIN(1,MAX(0,($BX1410-2019+1)/($BX1410-$BW1410+1))),"")</f>
        <v>0.111111111111111</v>
      </c>
      <c r="R1410" s="0" t="n">
        <f aca="false">IF(AND(ISNUMBER($BW1410),ISNUMBER($BX1410)),MIN(1,MAX(0,($BX1410-2016+1)/($BX1410-$BW1410+1))),"")</f>
        <v>0.444444444444444</v>
      </c>
      <c r="S1410" s="0" t="n">
        <f aca="false">IF($L1410&lt;&gt;"",IF($L1410&gt;=2015.5,1,0),"")</f>
        <v>0</v>
      </c>
      <c r="T1410" s="0" t="n">
        <f aca="false">IF($L1410&lt;&gt;"",IF($L1410&gt;=2016,1,0),"")</f>
        <v>0</v>
      </c>
      <c r="U1410" s="0" t="n">
        <f aca="false">IF(ISNUMBER($BX1410),IF($BX1410&gt;=2016,1,0),"")</f>
        <v>1</v>
      </c>
      <c r="V1410" s="0" t="n">
        <f aca="false">IF(ISNUMBER($BW1410),IF($BW1410&gt;=2016,1,0),"")</f>
        <v>0</v>
      </c>
      <c r="W1410" s="0" t="str">
        <f aca="false">IF(AND(ISNUMBER($BW1410),ISNUMBER($BX1410)),IF($BW1410&gt;=2016,"post-only",IF($BX1410&lt;2016,"pre-only","mixed")),"")</f>
        <v>mixed</v>
      </c>
      <c r="X1410" s="0" t="n">
        <f aca="false">IF(AND(ISNUMBER($BW1410),ISNUMBER($BX1410)),MIN(1,MAX(0,($BX1410-2017+1)/($BX1410-$BW1410+1))),"")</f>
        <v>0.333333333333333</v>
      </c>
      <c r="Y1410" s="0" t="n">
        <f aca="false">IF(AND(ISNUMBER($BW1410),ISNUMBER($BX1410)),MIN(1,MAX(0,($BX1410-2018+1)/($BX1410-$BW1410+1))),"")</f>
        <v>0.222222222222222</v>
      </c>
      <c r="Z1410" s="0" t="n">
        <f aca="false">IF(AND(ISNUMBER($BW1410),ISNUMBER($BX1410)),MIN(1,MAX(0,($BX1410-2019+1)/($BX1410-$BW1410+1))),"")</f>
        <v>0.111111111111111</v>
      </c>
      <c r="AA1410" s="0" t="n">
        <f aca="false">IF(ISNUMBER($BX1410),IF($BX1410&gt;=2017,1,0),"")</f>
        <v>1</v>
      </c>
      <c r="AB1410" s="0" t="n">
        <f aca="false">IF(ISNUMBER($BX1410),IF($BX1410&gt;=2018,1,0),"")</f>
        <v>1</v>
      </c>
      <c r="AC1410" s="0" t="n">
        <f aca="false">IF(ISNUMBER($BX1410),IF($BX1410&gt;=2019,1,0),"")</f>
        <v>1</v>
      </c>
      <c r="AD1410" s="0" t="n">
        <f aca="false">IF($L1410&lt;&gt;"",IF($L1410&gt;2013,1,0),"")</f>
        <v>1</v>
      </c>
      <c r="AE1410" s="0" t="n">
        <f aca="false">IF($L1410&lt;&gt;"",1+IF($L1410&gt;2011,1,0)+IF($L1410&gt;2014,1,0),"")</f>
        <v>3</v>
      </c>
      <c r="AF1410" s="0" t="s">
        <v>310</v>
      </c>
      <c r="AG1410" s="0" t="s">
        <v>436</v>
      </c>
      <c r="AH1410" s="0" t="s">
        <v>89</v>
      </c>
      <c r="AI1410" s="0" t="s">
        <v>497</v>
      </c>
      <c r="AJ1410" s="0" t="s">
        <v>334</v>
      </c>
      <c r="AK1410" s="0" t="str">
        <f aca="false">IF(AND($CF1410&lt;&gt;"",IFERROR(INDEX(subsample_country_map!$B:$B,MATCH($CF1410,subsample_country_map!$A:$A,0)),"")&lt;&gt;""),INDEX(subsample_country_map!$B:$B,MATCH($CF1410,subsample_country_map!$A:$A,0)),INDEX(lookup!$AA:$AA,MATCH($A1410,lookup!$A:$A,0)))</f>
        <v>3_AsiaPac</v>
      </c>
      <c r="AL1410" s="0" t="str">
        <f aca="false">IF(AND($CF1410&lt;&gt;"",IFERROR(INDEX(subsample_country_map!$C:$C,MATCH($CF1410,subsample_country_map!$A:$A,0)),"")&lt;&gt;""),INDEX(subsample_country_map!$C:$C,MATCH($CF1410,subsample_country_map!$A:$A,0)),INDEX(lookup!$AB:$AB,MATCH($A1410,lookup!$A:$A,0)))</f>
        <v>1_developed</v>
      </c>
      <c r="AM1410" s="0" t="str">
        <f aca="false">IF(AND($CF1410&lt;&gt;"",IFERROR(INDEX(subsample_country_map!$D:$D,MATCH($CF1410,subsample_country_map!$A:$A,0)),"")&lt;&gt;""),INDEX(subsample_country_map!$D:$D,MATCH($CF1410,subsample_country_map!$A:$A,0)),INDEX(lookup!$AC:$AC,MATCH($A1410,lookup!$A:$A,0)))</f>
        <v>2_non_western</v>
      </c>
      <c r="AN1410" s="0" t="str">
        <f aca="false">IF(AND($CF1410&lt;&gt;"",IFERROR(INDEX(subsample_country_map!$E:$E,MATCH($CF1410,subsample_country_map!$A:$A,0)),"")&lt;&gt;""),INDEX(subsample_country_map!$E:$E,MATCH($CF1410,subsample_country_map!$A:$A,0)),INDEX(lookup!$AD:$AD,MATCH($A1410,lookup!$A:$A,0)))</f>
        <v>2_civil law</v>
      </c>
      <c r="AO1410" s="0" t="str">
        <f aca="false">INDEX(lookup!$Y:$Y,MATCH($A1410,lookup!$A:$A,0))</f>
        <v>0_published</v>
      </c>
      <c r="AP1410" s="0" t="str">
        <f aca="false">INDEX(lookup!$Z:$Z,MATCH($A1410,lookup!$A:$A,0))</f>
        <v>0_VHB low</v>
      </c>
      <c r="AQ1410" s="0" t="str">
        <f aca="false">INDEX(lookup!$W:$W,MATCH($A1410,lookup!$A:$A,0))</f>
        <v>2_sust</v>
      </c>
      <c r="AS1410" s="0" t="s">
        <v>91</v>
      </c>
      <c r="AT1410" s="0" t="s">
        <v>111</v>
      </c>
      <c r="AU1410" s="0" t="s">
        <v>311</v>
      </c>
      <c r="AV1410" s="0" t="s">
        <v>5121</v>
      </c>
      <c r="AX1410" s="0" t="s">
        <v>5122</v>
      </c>
      <c r="BA1410" s="0" t="n">
        <v>3963</v>
      </c>
      <c r="BB1410" s="0" t="s">
        <v>347</v>
      </c>
      <c r="BC1410" s="0" t="s">
        <v>122</v>
      </c>
      <c r="BD1410" s="0" t="s">
        <v>142</v>
      </c>
      <c r="BE1410" s="0" t="s">
        <v>5117</v>
      </c>
      <c r="BF1410" s="0" t="s">
        <v>5123</v>
      </c>
      <c r="BI1410" s="0" t="s">
        <v>189</v>
      </c>
      <c r="BJ1410" s="0" t="s">
        <v>5124</v>
      </c>
      <c r="BK1410" s="0" t="s">
        <v>399</v>
      </c>
      <c r="BL1410" s="0" t="s">
        <v>5125</v>
      </c>
      <c r="BM1410" s="0" t="s">
        <v>5097</v>
      </c>
      <c r="BN1410" s="0" t="s">
        <v>5104</v>
      </c>
      <c r="BO1410" s="0" t="s">
        <v>769</v>
      </c>
      <c r="BP1410" s="0" t="s">
        <v>5092</v>
      </c>
      <c r="BQ1410" s="0" t="s">
        <v>127</v>
      </c>
      <c r="BT1410" s="0" t="n">
        <v>0</v>
      </c>
      <c r="BU1410" s="0" t="s">
        <v>5098</v>
      </c>
      <c r="BW1410" s="0" t="n">
        <v>2011</v>
      </c>
      <c r="BX1410" s="0" t="n">
        <v>2019</v>
      </c>
      <c r="BY1410" s="0" t="s">
        <v>5099</v>
      </c>
      <c r="BZ1410" s="0" t="n">
        <v>2015</v>
      </c>
      <c r="CA1410" s="0" t="n">
        <v>0.444444444444444</v>
      </c>
      <c r="CB1410" s="0" t="n">
        <v>0</v>
      </c>
      <c r="CC1410" s="0" t="n">
        <v>1</v>
      </c>
      <c r="CD1410" s="0" t="n">
        <v>-0.0146137049015577</v>
      </c>
      <c r="CE1410" s="0" t="n">
        <v>1</v>
      </c>
    </row>
    <row r="1411" customFormat="false" ht="15" hidden="false" customHeight="false" outlineLevel="0" collapsed="false">
      <c r="A1411" s="0" t="s">
        <v>5092</v>
      </c>
      <c r="B1411" s="0" t="n">
        <v>2716</v>
      </c>
      <c r="C1411" s="0" t="n">
        <v>-0.0353948753896433</v>
      </c>
      <c r="D1411" s="0" t="n">
        <v>3754</v>
      </c>
      <c r="E1411" s="0" t="n">
        <f aca="false">IF(ISNUMBER($BA1411),$BA1411,IF(AND(ISNUMBER($D1411),ISNUMBER($BW1411),ISNUMBER($BX1411)),$D1411*($BX1411-$BW1411+1),""))</f>
        <v>3754</v>
      </c>
      <c r="H1411" s="0" t="s">
        <v>118</v>
      </c>
      <c r="I1411" s="0" t="s">
        <v>119</v>
      </c>
      <c r="J1411" s="0" t="n">
        <f aca="false">IF($BW1411&lt;&gt;"",$BW1411,"")</f>
        <v>2011</v>
      </c>
      <c r="K1411" s="0" t="n">
        <f aca="false">IF($BX1411&lt;&gt;"",$BX1411,"")</f>
        <v>2019</v>
      </c>
      <c r="L1411" s="0" t="n">
        <f aca="false">IF(AND(ISNUMBER($BW1411),ISNUMBER($BX1411)),($BW1411+$BX1411)/2,"")</f>
        <v>2015</v>
      </c>
      <c r="M1411" s="0" t="n">
        <f aca="false">IF($L1411&lt;&gt;"",$L1411,"")</f>
        <v>2015</v>
      </c>
      <c r="N1411" s="0" t="n">
        <f aca="false">IF(AND(ISNUMBER($BW1411),ISNUMBER($BX1411)),MIN(1,MAX(0,($BX1411-2016+1)/($BX1411-$BW1411+1))),"")</f>
        <v>0.444444444444444</v>
      </c>
      <c r="O1411" s="0" t="n">
        <f aca="false">IF(AND(ISNUMBER($BW1411),ISNUMBER($BX1411)),MIN(1,MAX(0,($BX1411-2017+1)/($BX1411-$BW1411+1))),"")</f>
        <v>0.333333333333333</v>
      </c>
      <c r="P1411" s="0" t="n">
        <f aca="false">IF(AND(ISNUMBER($BW1411),ISNUMBER($BX1411)),MIN(1,MAX(0,($BX1411-2018+1)/($BX1411-$BW1411+1))),"")</f>
        <v>0.222222222222222</v>
      </c>
      <c r="Q1411" s="0" t="n">
        <f aca="false">IF(AND(ISNUMBER($BW1411),ISNUMBER($BX1411)),MIN(1,MAX(0,($BX1411-2019+1)/($BX1411-$BW1411+1))),"")</f>
        <v>0.111111111111111</v>
      </c>
      <c r="R1411" s="0" t="n">
        <f aca="false">IF(AND(ISNUMBER($BW1411),ISNUMBER($BX1411)),MIN(1,MAX(0,($BX1411-2016+1)/($BX1411-$BW1411+1))),"")</f>
        <v>0.444444444444444</v>
      </c>
      <c r="S1411" s="0" t="n">
        <f aca="false">IF($L1411&lt;&gt;"",IF($L1411&gt;=2015.5,1,0),"")</f>
        <v>0</v>
      </c>
      <c r="T1411" s="0" t="n">
        <f aca="false">IF($L1411&lt;&gt;"",IF($L1411&gt;=2016,1,0),"")</f>
        <v>0</v>
      </c>
      <c r="U1411" s="0" t="n">
        <f aca="false">IF(ISNUMBER($BX1411),IF($BX1411&gt;=2016,1,0),"")</f>
        <v>1</v>
      </c>
      <c r="V1411" s="0" t="n">
        <f aca="false">IF(ISNUMBER($BW1411),IF($BW1411&gt;=2016,1,0),"")</f>
        <v>0</v>
      </c>
      <c r="W1411" s="0" t="str">
        <f aca="false">IF(AND(ISNUMBER($BW1411),ISNUMBER($BX1411)),IF($BW1411&gt;=2016,"post-only",IF($BX1411&lt;2016,"pre-only","mixed")),"")</f>
        <v>mixed</v>
      </c>
      <c r="X1411" s="0" t="n">
        <f aca="false">IF(AND(ISNUMBER($BW1411),ISNUMBER($BX1411)),MIN(1,MAX(0,($BX1411-2017+1)/($BX1411-$BW1411+1))),"")</f>
        <v>0.333333333333333</v>
      </c>
      <c r="Y1411" s="0" t="n">
        <f aca="false">IF(AND(ISNUMBER($BW1411),ISNUMBER($BX1411)),MIN(1,MAX(0,($BX1411-2018+1)/($BX1411-$BW1411+1))),"")</f>
        <v>0.222222222222222</v>
      </c>
      <c r="Z1411" s="0" t="n">
        <f aca="false">IF(AND(ISNUMBER($BW1411),ISNUMBER($BX1411)),MIN(1,MAX(0,($BX1411-2019+1)/($BX1411-$BW1411+1))),"")</f>
        <v>0.111111111111111</v>
      </c>
      <c r="AA1411" s="0" t="n">
        <f aca="false">IF(ISNUMBER($BX1411),IF($BX1411&gt;=2017,1,0),"")</f>
        <v>1</v>
      </c>
      <c r="AB1411" s="0" t="n">
        <f aca="false">IF(ISNUMBER($BX1411),IF($BX1411&gt;=2018,1,0),"")</f>
        <v>1</v>
      </c>
      <c r="AC1411" s="0" t="n">
        <f aca="false">IF(ISNUMBER($BX1411),IF($BX1411&gt;=2019,1,0),"")</f>
        <v>1</v>
      </c>
      <c r="AD1411" s="0" t="n">
        <f aca="false">IF($L1411&lt;&gt;"",IF($L1411&gt;2013,1,0),"")</f>
        <v>1</v>
      </c>
      <c r="AE1411" s="0" t="n">
        <f aca="false">IF($L1411&lt;&gt;"",1+IF($L1411&gt;2011,1,0)+IF($L1411&gt;2014,1,0),"")</f>
        <v>3</v>
      </c>
      <c r="AF1411" s="0" t="s">
        <v>310</v>
      </c>
      <c r="AG1411" s="0" t="s">
        <v>436</v>
      </c>
      <c r="AH1411" s="0" t="s">
        <v>89</v>
      </c>
      <c r="AI1411" s="0" t="s">
        <v>497</v>
      </c>
      <c r="AJ1411" s="0" t="s">
        <v>334</v>
      </c>
      <c r="AK1411" s="0" t="str">
        <f aca="false">IF(AND($CF1411&lt;&gt;"",IFERROR(INDEX(subsample_country_map!$B:$B,MATCH($CF1411,subsample_country_map!$A:$A,0)),"")&lt;&gt;""),INDEX(subsample_country_map!$B:$B,MATCH($CF1411,subsample_country_map!$A:$A,0)),INDEX(lookup!$AA:$AA,MATCH($A1411,lookup!$A:$A,0)))</f>
        <v>3_AsiaPac</v>
      </c>
      <c r="AL1411" s="0" t="str">
        <f aca="false">IF(AND($CF1411&lt;&gt;"",IFERROR(INDEX(subsample_country_map!$C:$C,MATCH($CF1411,subsample_country_map!$A:$A,0)),"")&lt;&gt;""),INDEX(subsample_country_map!$C:$C,MATCH($CF1411,subsample_country_map!$A:$A,0)),INDEX(lookup!$AB:$AB,MATCH($A1411,lookup!$A:$A,0)))</f>
        <v>1_developed</v>
      </c>
      <c r="AM1411" s="0" t="str">
        <f aca="false">IF(AND($CF1411&lt;&gt;"",IFERROR(INDEX(subsample_country_map!$D:$D,MATCH($CF1411,subsample_country_map!$A:$A,0)),"")&lt;&gt;""),INDEX(subsample_country_map!$D:$D,MATCH($CF1411,subsample_country_map!$A:$A,0)),INDEX(lookup!$AC:$AC,MATCH($A1411,lookup!$A:$A,0)))</f>
        <v>2_non_western</v>
      </c>
      <c r="AN1411" s="0" t="str">
        <f aca="false">IF(AND($CF1411&lt;&gt;"",IFERROR(INDEX(subsample_country_map!$E:$E,MATCH($CF1411,subsample_country_map!$A:$A,0)),"")&lt;&gt;""),INDEX(subsample_country_map!$E:$E,MATCH($CF1411,subsample_country_map!$A:$A,0)),INDEX(lookup!$AD:$AD,MATCH($A1411,lookup!$A:$A,0)))</f>
        <v>2_civil law</v>
      </c>
      <c r="AO1411" s="0" t="str">
        <f aca="false">INDEX(lookup!$Y:$Y,MATCH($A1411,lookup!$A:$A,0))</f>
        <v>0_published</v>
      </c>
      <c r="AP1411" s="0" t="str">
        <f aca="false">INDEX(lookup!$Z:$Z,MATCH($A1411,lookup!$A:$A,0))</f>
        <v>0_VHB low</v>
      </c>
      <c r="AQ1411" s="0" t="str">
        <f aca="false">INDEX(lookup!$W:$W,MATCH($A1411,lookup!$A:$A,0))</f>
        <v>2_sust</v>
      </c>
      <c r="AS1411" s="0" t="s">
        <v>91</v>
      </c>
      <c r="AT1411" s="0" t="s">
        <v>111</v>
      </c>
      <c r="AU1411" s="0" t="s">
        <v>311</v>
      </c>
      <c r="AV1411" s="0" t="s">
        <v>5126</v>
      </c>
      <c r="AX1411" s="0" t="s">
        <v>4745</v>
      </c>
      <c r="BA1411" s="0" t="n">
        <v>3754</v>
      </c>
      <c r="BB1411" s="0" t="s">
        <v>347</v>
      </c>
      <c r="BC1411" s="0" t="s">
        <v>122</v>
      </c>
      <c r="BD1411" s="0" t="s">
        <v>142</v>
      </c>
      <c r="BE1411" s="0" t="s">
        <v>5127</v>
      </c>
      <c r="BF1411" s="0" t="s">
        <v>5128</v>
      </c>
      <c r="BI1411" s="0" t="s">
        <v>189</v>
      </c>
      <c r="BJ1411" s="0" t="s">
        <v>5129</v>
      </c>
      <c r="BK1411" s="0" t="s">
        <v>191</v>
      </c>
      <c r="BL1411" s="0" t="s">
        <v>5130</v>
      </c>
      <c r="BM1411" s="0" t="s">
        <v>5097</v>
      </c>
      <c r="BN1411" s="0" t="s">
        <v>5104</v>
      </c>
      <c r="BO1411" s="0" t="s">
        <v>769</v>
      </c>
      <c r="BP1411" s="0" t="s">
        <v>5092</v>
      </c>
      <c r="BQ1411" s="0" t="s">
        <v>127</v>
      </c>
      <c r="BT1411" s="0" t="n">
        <v>0</v>
      </c>
      <c r="BU1411" s="0" t="s">
        <v>5098</v>
      </c>
      <c r="BW1411" s="0" t="n">
        <v>2011</v>
      </c>
      <c r="BX1411" s="0" t="n">
        <v>2019</v>
      </c>
      <c r="BY1411" s="0" t="s">
        <v>5099</v>
      </c>
      <c r="BZ1411" s="0" t="n">
        <v>2015</v>
      </c>
      <c r="CA1411" s="0" t="n">
        <v>0.444444444444444</v>
      </c>
      <c r="CB1411" s="0" t="n">
        <v>0</v>
      </c>
      <c r="CC1411" s="0" t="n">
        <v>1</v>
      </c>
      <c r="CD1411" s="0" t="n">
        <v>-0.0354096673770254</v>
      </c>
      <c r="CE1411" s="0" t="n">
        <v>1</v>
      </c>
    </row>
    <row r="1412" customFormat="false" ht="15" hidden="false" customHeight="false" outlineLevel="0" collapsed="false">
      <c r="A1412" s="0" t="s">
        <v>5092</v>
      </c>
      <c r="B1412" s="0" t="n">
        <v>2717</v>
      </c>
      <c r="C1412" s="0" t="n">
        <v>-0.0187282984261652</v>
      </c>
      <c r="D1412" s="0" t="n">
        <v>4242</v>
      </c>
      <c r="E1412" s="0" t="n">
        <f aca="false">IF(ISNUMBER($BA1412),$BA1412,IF(AND(ISNUMBER($D1412),ISNUMBER($BW1412),ISNUMBER($BX1412)),$D1412*($BX1412-$BW1412+1),""))</f>
        <v>4242</v>
      </c>
      <c r="H1412" s="0" t="s">
        <v>118</v>
      </c>
      <c r="I1412" s="0" t="s">
        <v>119</v>
      </c>
      <c r="J1412" s="0" t="n">
        <f aca="false">IF($BW1412&lt;&gt;"",$BW1412,"")</f>
        <v>2011</v>
      </c>
      <c r="K1412" s="0" t="n">
        <f aca="false">IF($BX1412&lt;&gt;"",$BX1412,"")</f>
        <v>2019</v>
      </c>
      <c r="L1412" s="0" t="n">
        <f aca="false">IF(AND(ISNUMBER($BW1412),ISNUMBER($BX1412)),($BW1412+$BX1412)/2,"")</f>
        <v>2015</v>
      </c>
      <c r="M1412" s="0" t="n">
        <f aca="false">IF($L1412&lt;&gt;"",$L1412,"")</f>
        <v>2015</v>
      </c>
      <c r="N1412" s="0" t="n">
        <f aca="false">IF(AND(ISNUMBER($BW1412),ISNUMBER($BX1412)),MIN(1,MAX(0,($BX1412-2016+1)/($BX1412-$BW1412+1))),"")</f>
        <v>0.444444444444444</v>
      </c>
      <c r="O1412" s="0" t="n">
        <f aca="false">IF(AND(ISNUMBER($BW1412),ISNUMBER($BX1412)),MIN(1,MAX(0,($BX1412-2017+1)/($BX1412-$BW1412+1))),"")</f>
        <v>0.333333333333333</v>
      </c>
      <c r="P1412" s="0" t="n">
        <f aca="false">IF(AND(ISNUMBER($BW1412),ISNUMBER($BX1412)),MIN(1,MAX(0,($BX1412-2018+1)/($BX1412-$BW1412+1))),"")</f>
        <v>0.222222222222222</v>
      </c>
      <c r="Q1412" s="0" t="n">
        <f aca="false">IF(AND(ISNUMBER($BW1412),ISNUMBER($BX1412)),MIN(1,MAX(0,($BX1412-2019+1)/($BX1412-$BW1412+1))),"")</f>
        <v>0.111111111111111</v>
      </c>
      <c r="R1412" s="0" t="n">
        <f aca="false">IF(AND(ISNUMBER($BW1412),ISNUMBER($BX1412)),MIN(1,MAX(0,($BX1412-2016+1)/($BX1412-$BW1412+1))),"")</f>
        <v>0.444444444444444</v>
      </c>
      <c r="S1412" s="0" t="n">
        <f aca="false">IF($L1412&lt;&gt;"",IF($L1412&gt;=2015.5,1,0),"")</f>
        <v>0</v>
      </c>
      <c r="T1412" s="0" t="n">
        <f aca="false">IF($L1412&lt;&gt;"",IF($L1412&gt;=2016,1,0),"")</f>
        <v>0</v>
      </c>
      <c r="U1412" s="0" t="n">
        <f aca="false">IF(ISNUMBER($BX1412),IF($BX1412&gt;=2016,1,0),"")</f>
        <v>1</v>
      </c>
      <c r="V1412" s="0" t="n">
        <f aca="false">IF(ISNUMBER($BW1412),IF($BW1412&gt;=2016,1,0),"")</f>
        <v>0</v>
      </c>
      <c r="W1412" s="0" t="str">
        <f aca="false">IF(AND(ISNUMBER($BW1412),ISNUMBER($BX1412)),IF($BW1412&gt;=2016,"post-only",IF($BX1412&lt;2016,"pre-only","mixed")),"")</f>
        <v>mixed</v>
      </c>
      <c r="X1412" s="0" t="n">
        <f aca="false">IF(AND(ISNUMBER($BW1412),ISNUMBER($BX1412)),MIN(1,MAX(0,($BX1412-2017+1)/($BX1412-$BW1412+1))),"")</f>
        <v>0.333333333333333</v>
      </c>
      <c r="Y1412" s="0" t="n">
        <f aca="false">IF(AND(ISNUMBER($BW1412),ISNUMBER($BX1412)),MIN(1,MAX(0,($BX1412-2018+1)/($BX1412-$BW1412+1))),"")</f>
        <v>0.222222222222222</v>
      </c>
      <c r="Z1412" s="0" t="n">
        <f aca="false">IF(AND(ISNUMBER($BW1412),ISNUMBER($BX1412)),MIN(1,MAX(0,($BX1412-2019+1)/($BX1412-$BW1412+1))),"")</f>
        <v>0.111111111111111</v>
      </c>
      <c r="AA1412" s="0" t="n">
        <f aca="false">IF(ISNUMBER($BX1412),IF($BX1412&gt;=2017,1,0),"")</f>
        <v>1</v>
      </c>
      <c r="AB1412" s="0" t="n">
        <f aca="false">IF(ISNUMBER($BX1412),IF($BX1412&gt;=2018,1,0),"")</f>
        <v>1</v>
      </c>
      <c r="AC1412" s="0" t="n">
        <f aca="false">IF(ISNUMBER($BX1412),IF($BX1412&gt;=2019,1,0),"")</f>
        <v>1</v>
      </c>
      <c r="AD1412" s="0" t="n">
        <f aca="false">IF($L1412&lt;&gt;"",IF($L1412&gt;2013,1,0),"")</f>
        <v>1</v>
      </c>
      <c r="AE1412" s="0" t="n">
        <f aca="false">IF($L1412&lt;&gt;"",1+IF($L1412&gt;2011,1,0)+IF($L1412&gt;2014,1,0),"")</f>
        <v>3</v>
      </c>
      <c r="AF1412" s="0" t="s">
        <v>310</v>
      </c>
      <c r="AG1412" s="0" t="s">
        <v>436</v>
      </c>
      <c r="AH1412" s="0" t="s">
        <v>89</v>
      </c>
      <c r="AI1412" s="0" t="s">
        <v>497</v>
      </c>
      <c r="AJ1412" s="0" t="s">
        <v>334</v>
      </c>
      <c r="AK1412" s="0" t="str">
        <f aca="false">IF(AND($CF1412&lt;&gt;"",IFERROR(INDEX(subsample_country_map!$B:$B,MATCH($CF1412,subsample_country_map!$A:$A,0)),"")&lt;&gt;""),INDEX(subsample_country_map!$B:$B,MATCH($CF1412,subsample_country_map!$A:$A,0)),INDEX(lookup!$AA:$AA,MATCH($A1412,lookup!$A:$A,0)))</f>
        <v>3_AsiaPac</v>
      </c>
      <c r="AL1412" s="0" t="str">
        <f aca="false">IF(AND($CF1412&lt;&gt;"",IFERROR(INDEX(subsample_country_map!$C:$C,MATCH($CF1412,subsample_country_map!$A:$A,0)),"")&lt;&gt;""),INDEX(subsample_country_map!$C:$C,MATCH($CF1412,subsample_country_map!$A:$A,0)),INDEX(lookup!$AB:$AB,MATCH($A1412,lookup!$A:$A,0)))</f>
        <v>1_developed</v>
      </c>
      <c r="AM1412" s="0" t="str">
        <f aca="false">IF(AND($CF1412&lt;&gt;"",IFERROR(INDEX(subsample_country_map!$D:$D,MATCH($CF1412,subsample_country_map!$A:$A,0)),"")&lt;&gt;""),INDEX(subsample_country_map!$D:$D,MATCH($CF1412,subsample_country_map!$A:$A,0)),INDEX(lookup!$AC:$AC,MATCH($A1412,lookup!$A:$A,0)))</f>
        <v>2_non_western</v>
      </c>
      <c r="AN1412" s="0" t="str">
        <f aca="false">IF(AND($CF1412&lt;&gt;"",IFERROR(INDEX(subsample_country_map!$E:$E,MATCH($CF1412,subsample_country_map!$A:$A,0)),"")&lt;&gt;""),INDEX(subsample_country_map!$E:$E,MATCH($CF1412,subsample_country_map!$A:$A,0)),INDEX(lookup!$AD:$AD,MATCH($A1412,lookup!$A:$A,0)))</f>
        <v>2_civil law</v>
      </c>
      <c r="AO1412" s="0" t="str">
        <f aca="false">INDEX(lookup!$Y:$Y,MATCH($A1412,lookup!$A:$A,0))</f>
        <v>0_published</v>
      </c>
      <c r="AP1412" s="0" t="str">
        <f aca="false">INDEX(lookup!$Z:$Z,MATCH($A1412,lookup!$A:$A,0))</f>
        <v>0_VHB low</v>
      </c>
      <c r="AQ1412" s="0" t="str">
        <f aca="false">INDEX(lookup!$W:$W,MATCH($A1412,lookup!$A:$A,0))</f>
        <v>2_sust</v>
      </c>
      <c r="AS1412" s="0" t="s">
        <v>91</v>
      </c>
      <c r="AT1412" s="0" t="s">
        <v>111</v>
      </c>
      <c r="AU1412" s="0" t="s">
        <v>311</v>
      </c>
      <c r="AV1412" s="0" t="s">
        <v>5131</v>
      </c>
      <c r="AX1412" s="0" t="s">
        <v>5132</v>
      </c>
      <c r="BA1412" s="0" t="n">
        <v>4242</v>
      </c>
      <c r="BB1412" s="0" t="s">
        <v>347</v>
      </c>
      <c r="BC1412" s="0" t="s">
        <v>122</v>
      </c>
      <c r="BD1412" s="0" t="s">
        <v>142</v>
      </c>
      <c r="BE1412" s="0" t="s">
        <v>5127</v>
      </c>
      <c r="BF1412" s="0" t="s">
        <v>5133</v>
      </c>
      <c r="BI1412" s="0" t="s">
        <v>189</v>
      </c>
      <c r="BJ1412" s="0" t="s">
        <v>5134</v>
      </c>
      <c r="BK1412" s="0" t="s">
        <v>191</v>
      </c>
      <c r="BL1412" s="0" t="s">
        <v>5135</v>
      </c>
      <c r="BM1412" s="0" t="s">
        <v>5097</v>
      </c>
      <c r="BN1412" s="0" t="s">
        <v>5104</v>
      </c>
      <c r="BO1412" s="0" t="s">
        <v>769</v>
      </c>
      <c r="BP1412" s="0" t="s">
        <v>5092</v>
      </c>
      <c r="BQ1412" s="0" t="s">
        <v>127</v>
      </c>
      <c r="BT1412" s="0" t="n">
        <v>0</v>
      </c>
      <c r="BU1412" s="0" t="s">
        <v>5098</v>
      </c>
      <c r="BW1412" s="0" t="n">
        <v>2011</v>
      </c>
      <c r="BX1412" s="0" t="n">
        <v>2019</v>
      </c>
      <c r="BY1412" s="0" t="s">
        <v>5099</v>
      </c>
      <c r="BZ1412" s="0" t="n">
        <v>2015</v>
      </c>
      <c r="CA1412" s="0" t="n">
        <v>0.444444444444444</v>
      </c>
      <c r="CB1412" s="0" t="n">
        <v>0</v>
      </c>
      <c r="CC1412" s="0" t="n">
        <v>1</v>
      </c>
      <c r="CD1412" s="0" t="n">
        <v>-0.0187304885320829</v>
      </c>
      <c r="CE1412" s="0" t="n">
        <v>1</v>
      </c>
    </row>
    <row r="1413" customFormat="false" ht="15" hidden="false" customHeight="false" outlineLevel="0" collapsed="false">
      <c r="A1413" s="0" t="s">
        <v>5136</v>
      </c>
      <c r="B1413" s="0" t="n">
        <v>2718</v>
      </c>
      <c r="C1413" s="0" t="n">
        <v>-0.108</v>
      </c>
      <c r="D1413" s="0" t="n">
        <v>116</v>
      </c>
      <c r="E1413" s="0" t="n">
        <f aca="false">IF(ISNUMBER($BA1413),$BA1413,IF(AND(ISNUMBER($D1413),ISNUMBER($BW1413),ISNUMBER($BX1413)),$D1413*($BX1413-$BW1413+1),""))</f>
        <v>696</v>
      </c>
      <c r="H1413" s="0" t="s">
        <v>85</v>
      </c>
      <c r="I1413" s="0" t="s">
        <v>86</v>
      </c>
      <c r="J1413" s="0" t="n">
        <f aca="false">IF($BW1413&lt;&gt;"",$BW1413,"")</f>
        <v>2010</v>
      </c>
      <c r="K1413" s="0" t="n">
        <f aca="false">IF($BX1413&lt;&gt;"",$BX1413,"")</f>
        <v>2015</v>
      </c>
      <c r="L1413" s="0" t="n">
        <f aca="false">IF(AND(ISNUMBER($BW1413),ISNUMBER($BX1413)),($BW1413+$BX1413)/2,"")</f>
        <v>2012.5</v>
      </c>
      <c r="M1413" s="0" t="n">
        <f aca="false">IF($L1413&lt;&gt;"",$L1413,"")</f>
        <v>2012.5</v>
      </c>
      <c r="N1413" s="0" t="n">
        <f aca="false">IF(AND(ISNUMBER($BW1413),ISNUMBER($BX1413)),MIN(1,MAX(0,($BX1413-2016+1)/($BX1413-$BW1413+1))),"")</f>
        <v>0</v>
      </c>
      <c r="O1413" s="0" t="n">
        <f aca="false">IF(AND(ISNUMBER($BW1413),ISNUMBER($BX1413)),MIN(1,MAX(0,($BX1413-2017+1)/($BX1413-$BW1413+1))),"")</f>
        <v>0</v>
      </c>
      <c r="P1413" s="0" t="n">
        <f aca="false">IF(AND(ISNUMBER($BW1413),ISNUMBER($BX1413)),MIN(1,MAX(0,($BX1413-2018+1)/($BX1413-$BW1413+1))),"")</f>
        <v>0</v>
      </c>
      <c r="Q1413" s="0" t="n">
        <f aca="false">IF(AND(ISNUMBER($BW1413),ISNUMBER($BX1413)),MIN(1,MAX(0,($BX1413-2019+1)/($BX1413-$BW1413+1))),"")</f>
        <v>0</v>
      </c>
      <c r="R1413" s="0" t="n">
        <f aca="false">IF(AND(ISNUMBER($BW1413),ISNUMBER($BX1413)),MIN(1,MAX(0,($BX1413-2016+1)/($BX1413-$BW1413+1))),"")</f>
        <v>0</v>
      </c>
      <c r="S1413" s="0" t="n">
        <f aca="false">IF($L1413&lt;&gt;"",IF($L1413&gt;=2015.5,1,0),"")</f>
        <v>0</v>
      </c>
      <c r="T1413" s="0" t="n">
        <f aca="false">IF($L1413&lt;&gt;"",IF($L1413&gt;=2016,1,0),"")</f>
        <v>0</v>
      </c>
      <c r="U1413" s="0" t="n">
        <f aca="false">IF(ISNUMBER($BX1413),IF($BX1413&gt;=2016,1,0),"")</f>
        <v>0</v>
      </c>
      <c r="V1413" s="0" t="n">
        <f aca="false">IF(ISNUMBER($BW1413),IF($BW1413&gt;=2016,1,0),"")</f>
        <v>0</v>
      </c>
      <c r="W1413" s="0" t="str">
        <f aca="false">IF(AND(ISNUMBER($BW1413),ISNUMBER($BX1413)),IF($BW1413&gt;=2016,"post-only",IF($BX1413&lt;2016,"pre-only","mixed")),"")</f>
        <v>pre-only</v>
      </c>
      <c r="X1413" s="0" t="n">
        <f aca="false">IF(AND(ISNUMBER($BW1413),ISNUMBER($BX1413)),MIN(1,MAX(0,($BX1413-2017+1)/($BX1413-$BW1413+1))),"")</f>
        <v>0</v>
      </c>
      <c r="Y1413" s="0" t="n">
        <f aca="false">IF(AND(ISNUMBER($BW1413),ISNUMBER($BX1413)),MIN(1,MAX(0,($BX1413-2018+1)/($BX1413-$BW1413+1))),"")</f>
        <v>0</v>
      </c>
      <c r="Z1413" s="0" t="n">
        <f aca="false">IF(AND(ISNUMBER($BW1413),ISNUMBER($BX1413)),MIN(1,MAX(0,($BX1413-2019+1)/($BX1413-$BW1413+1))),"")</f>
        <v>0</v>
      </c>
      <c r="AA1413" s="0" t="n">
        <f aca="false">IF(ISNUMBER($BX1413),IF($BX1413&gt;=2017,1,0),"")</f>
        <v>0</v>
      </c>
      <c r="AB1413" s="0" t="n">
        <f aca="false">IF(ISNUMBER($BX1413),IF($BX1413&gt;=2018,1,0),"")</f>
        <v>0</v>
      </c>
      <c r="AC1413" s="0" t="n">
        <f aca="false">IF(ISNUMBER($BX1413),IF($BX1413&gt;=2019,1,0),"")</f>
        <v>0</v>
      </c>
      <c r="AD1413" s="0" t="n">
        <f aca="false">IF($L1413&lt;&gt;"",IF($L1413&gt;2013,1,0),"")</f>
        <v>0</v>
      </c>
      <c r="AE1413" s="0" t="n">
        <f aca="false">IF($L1413&lt;&gt;"",1+IF($L1413&gt;2011,1,0)+IF($L1413&gt;2014,1,0),"")</f>
        <v>2</v>
      </c>
      <c r="AF1413" s="0" t="s">
        <v>87</v>
      </c>
      <c r="AG1413" s="0" t="s">
        <v>436</v>
      </c>
      <c r="AH1413" s="0" t="s">
        <v>89</v>
      </c>
      <c r="AI1413" s="0" t="s">
        <v>334</v>
      </c>
      <c r="AJ1413" s="0" t="s">
        <v>334</v>
      </c>
      <c r="AK1413" s="0" t="str">
        <f aca="false">IF(AND($CF1413&lt;&gt;"",IFERROR(INDEX(subsample_country_map!$B:$B,MATCH($CF1413,subsample_country_map!$A:$A,0)),"")&lt;&gt;""),INDEX(subsample_country_map!$B:$B,MATCH($CF1413,subsample_country_map!$A:$A,0)),INDEX(lookup!$AA:$AA,MATCH($A1413,lookup!$A:$A,0)))</f>
        <v>99_NCE</v>
      </c>
      <c r="AL1413" s="0" t="str">
        <f aca="false">IF(AND($CF1413&lt;&gt;"",IFERROR(INDEX(subsample_country_map!$C:$C,MATCH($CF1413,subsample_country_map!$A:$A,0)),"")&lt;&gt;""),INDEX(subsample_country_map!$C:$C,MATCH($CF1413,subsample_country_map!$A:$A,0)),INDEX(lookup!$AB:$AB,MATCH($A1413,lookup!$A:$A,0)))</f>
        <v>2_developing</v>
      </c>
      <c r="AM1413" s="0" t="str">
        <f aca="false">IF(AND($CF1413&lt;&gt;"",IFERROR(INDEX(subsample_country_map!$D:$D,MATCH($CF1413,subsample_country_map!$A:$A,0)),"")&lt;&gt;""),INDEX(subsample_country_map!$D:$D,MATCH($CF1413,subsample_country_map!$A:$A,0)),INDEX(lookup!$AC:$AC,MATCH($A1413,lookup!$A:$A,0)))</f>
        <v>2_non_western</v>
      </c>
      <c r="AN1413" s="0" t="str">
        <f aca="false">IF(AND($CF1413&lt;&gt;"",IFERROR(INDEX(subsample_country_map!$E:$E,MATCH($CF1413,subsample_country_map!$A:$A,0)),"")&lt;&gt;""),INDEX(subsample_country_map!$E:$E,MATCH($CF1413,subsample_country_map!$A:$A,0)),INDEX(lookup!$AD:$AD,MATCH($A1413,lookup!$A:$A,0)))</f>
        <v>1_common law</v>
      </c>
      <c r="AO1413" s="0" t="str">
        <f aca="false">INDEX(lookup!$Y:$Y,MATCH($A1413,lookup!$A:$A,0))</f>
        <v>0_published</v>
      </c>
      <c r="AP1413" s="0" t="str">
        <f aca="false">INDEX(lookup!$Z:$Z,MATCH($A1413,lookup!$A:$A,0))</f>
        <v>1_VHB high</v>
      </c>
      <c r="AQ1413" s="0" t="str">
        <f aca="false">INDEX(lookup!$W:$W,MATCH($A1413,lookup!$A:$A,0))</f>
        <v>2_sust</v>
      </c>
      <c r="AS1413" s="0" t="s">
        <v>91</v>
      </c>
      <c r="AT1413" s="0" t="s">
        <v>111</v>
      </c>
      <c r="AU1413" s="0" t="s">
        <v>93</v>
      </c>
      <c r="AZ1413" s="0" t="s">
        <v>5137</v>
      </c>
      <c r="BA1413" s="0" t="s">
        <v>95</v>
      </c>
      <c r="BB1413" s="0" t="s">
        <v>96</v>
      </c>
      <c r="BC1413" s="0" t="s">
        <v>97</v>
      </c>
      <c r="BD1413" s="0" t="s">
        <v>97</v>
      </c>
      <c r="BE1413" s="0" t="s">
        <v>98</v>
      </c>
      <c r="BI1413" s="0" t="s">
        <v>502</v>
      </c>
      <c r="BJ1413" s="0" t="s">
        <v>5138</v>
      </c>
      <c r="BK1413" s="0" t="s">
        <v>5139</v>
      </c>
      <c r="BL1413" s="0" t="s">
        <v>5140</v>
      </c>
      <c r="BM1413" s="0" t="s">
        <v>5141</v>
      </c>
      <c r="BN1413" s="0" t="s">
        <v>5142</v>
      </c>
      <c r="BO1413" s="0" t="s">
        <v>769</v>
      </c>
      <c r="BP1413" s="0" t="s">
        <v>5136</v>
      </c>
      <c r="BQ1413" s="0" t="s">
        <v>85</v>
      </c>
      <c r="BT1413" s="0" t="n">
        <v>0</v>
      </c>
      <c r="BU1413" s="0" t="s">
        <v>5143</v>
      </c>
      <c r="BW1413" s="0" t="n">
        <v>2010</v>
      </c>
      <c r="BX1413" s="0" t="n">
        <v>2015</v>
      </c>
      <c r="BY1413" s="0" t="s">
        <v>4397</v>
      </c>
      <c r="BZ1413" s="0" t="n">
        <v>2012.5</v>
      </c>
      <c r="CA1413" s="0" t="n">
        <v>0</v>
      </c>
      <c r="CB1413" s="0" t="n">
        <v>0</v>
      </c>
      <c r="CC1413" s="0" t="n">
        <v>0</v>
      </c>
      <c r="CD1413" s="0" t="n">
        <v>-0.10842286736361</v>
      </c>
      <c r="CE1413" s="0" t="n">
        <v>1</v>
      </c>
    </row>
    <row r="1414" customFormat="false" ht="15" hidden="false" customHeight="false" outlineLevel="0" collapsed="false">
      <c r="A1414" s="0" t="s">
        <v>5136</v>
      </c>
      <c r="B1414" s="0" t="n">
        <v>2719</v>
      </c>
      <c r="C1414" s="0" t="n">
        <v>-0.053</v>
      </c>
      <c r="D1414" s="0" t="n">
        <v>116</v>
      </c>
      <c r="E1414" s="0" t="n">
        <f aca="false">IF(ISNUMBER($BA1414),$BA1414,IF(AND(ISNUMBER($D1414),ISNUMBER($BW1414),ISNUMBER($BX1414)),$D1414*($BX1414-$BW1414+1),""))</f>
        <v>696</v>
      </c>
      <c r="H1414" s="0" t="s">
        <v>85</v>
      </c>
      <c r="I1414" s="0" t="s">
        <v>86</v>
      </c>
      <c r="J1414" s="0" t="n">
        <f aca="false">IF($BW1414&lt;&gt;"",$BW1414,"")</f>
        <v>2010</v>
      </c>
      <c r="K1414" s="0" t="n">
        <f aca="false">IF($BX1414&lt;&gt;"",$BX1414,"")</f>
        <v>2015</v>
      </c>
      <c r="L1414" s="0" t="n">
        <f aca="false">IF(AND(ISNUMBER($BW1414),ISNUMBER($BX1414)),($BW1414+$BX1414)/2,"")</f>
        <v>2012.5</v>
      </c>
      <c r="M1414" s="0" t="n">
        <f aca="false">IF($L1414&lt;&gt;"",$L1414,"")</f>
        <v>2012.5</v>
      </c>
      <c r="N1414" s="0" t="n">
        <f aca="false">IF(AND(ISNUMBER($BW1414),ISNUMBER($BX1414)),MIN(1,MAX(0,($BX1414-2016+1)/($BX1414-$BW1414+1))),"")</f>
        <v>0</v>
      </c>
      <c r="O1414" s="0" t="n">
        <f aca="false">IF(AND(ISNUMBER($BW1414),ISNUMBER($BX1414)),MIN(1,MAX(0,($BX1414-2017+1)/($BX1414-$BW1414+1))),"")</f>
        <v>0</v>
      </c>
      <c r="P1414" s="0" t="n">
        <f aca="false">IF(AND(ISNUMBER($BW1414),ISNUMBER($BX1414)),MIN(1,MAX(0,($BX1414-2018+1)/($BX1414-$BW1414+1))),"")</f>
        <v>0</v>
      </c>
      <c r="Q1414" s="0" t="n">
        <f aca="false">IF(AND(ISNUMBER($BW1414),ISNUMBER($BX1414)),MIN(1,MAX(0,($BX1414-2019+1)/($BX1414-$BW1414+1))),"")</f>
        <v>0</v>
      </c>
      <c r="R1414" s="0" t="n">
        <f aca="false">IF(AND(ISNUMBER($BW1414),ISNUMBER($BX1414)),MIN(1,MAX(0,($BX1414-2016+1)/($BX1414-$BW1414+1))),"")</f>
        <v>0</v>
      </c>
      <c r="S1414" s="0" t="n">
        <f aca="false">IF($L1414&lt;&gt;"",IF($L1414&gt;=2015.5,1,0),"")</f>
        <v>0</v>
      </c>
      <c r="T1414" s="0" t="n">
        <f aca="false">IF($L1414&lt;&gt;"",IF($L1414&gt;=2016,1,0),"")</f>
        <v>0</v>
      </c>
      <c r="U1414" s="0" t="n">
        <f aca="false">IF(ISNUMBER($BX1414),IF($BX1414&gt;=2016,1,0),"")</f>
        <v>0</v>
      </c>
      <c r="V1414" s="0" t="n">
        <f aca="false">IF(ISNUMBER($BW1414),IF($BW1414&gt;=2016,1,0),"")</f>
        <v>0</v>
      </c>
      <c r="W1414" s="0" t="str">
        <f aca="false">IF(AND(ISNUMBER($BW1414),ISNUMBER($BX1414)),IF($BW1414&gt;=2016,"post-only",IF($BX1414&lt;2016,"pre-only","mixed")),"")</f>
        <v>pre-only</v>
      </c>
      <c r="X1414" s="0" t="n">
        <f aca="false">IF(AND(ISNUMBER($BW1414),ISNUMBER($BX1414)),MIN(1,MAX(0,($BX1414-2017+1)/($BX1414-$BW1414+1))),"")</f>
        <v>0</v>
      </c>
      <c r="Y1414" s="0" t="n">
        <f aca="false">IF(AND(ISNUMBER($BW1414),ISNUMBER($BX1414)),MIN(1,MAX(0,($BX1414-2018+1)/($BX1414-$BW1414+1))),"")</f>
        <v>0</v>
      </c>
      <c r="Z1414" s="0" t="n">
        <f aca="false">IF(AND(ISNUMBER($BW1414),ISNUMBER($BX1414)),MIN(1,MAX(0,($BX1414-2019+1)/($BX1414-$BW1414+1))),"")</f>
        <v>0</v>
      </c>
      <c r="AA1414" s="0" t="n">
        <f aca="false">IF(ISNUMBER($BX1414),IF($BX1414&gt;=2017,1,0),"")</f>
        <v>0</v>
      </c>
      <c r="AB1414" s="0" t="n">
        <f aca="false">IF(ISNUMBER($BX1414),IF($BX1414&gt;=2018,1,0),"")</f>
        <v>0</v>
      </c>
      <c r="AC1414" s="0" t="n">
        <f aca="false">IF(ISNUMBER($BX1414),IF($BX1414&gt;=2019,1,0),"")</f>
        <v>0</v>
      </c>
      <c r="AD1414" s="0" t="n">
        <f aca="false">IF($L1414&lt;&gt;"",IF($L1414&gt;2013,1,0),"")</f>
        <v>0</v>
      </c>
      <c r="AE1414" s="0" t="n">
        <f aca="false">IF($L1414&lt;&gt;"",1+IF($L1414&gt;2011,1,0)+IF($L1414&gt;2014,1,0),"")</f>
        <v>2</v>
      </c>
      <c r="AF1414" s="0" t="s">
        <v>87</v>
      </c>
      <c r="AG1414" s="0" t="s">
        <v>88</v>
      </c>
      <c r="AH1414" s="0" t="s">
        <v>89</v>
      </c>
      <c r="AI1414" s="0" t="s">
        <v>334</v>
      </c>
      <c r="AJ1414" s="0" t="s">
        <v>334</v>
      </c>
      <c r="AK1414" s="0" t="str">
        <f aca="false">IF(AND($CF1414&lt;&gt;"",IFERROR(INDEX(subsample_country_map!$B:$B,MATCH($CF1414,subsample_country_map!$A:$A,0)),"")&lt;&gt;""),INDEX(subsample_country_map!$B:$B,MATCH($CF1414,subsample_country_map!$A:$A,0)),INDEX(lookup!$AA:$AA,MATCH($A1414,lookup!$A:$A,0)))</f>
        <v>99_NCE</v>
      </c>
      <c r="AL1414" s="0" t="str">
        <f aca="false">IF(AND($CF1414&lt;&gt;"",IFERROR(INDEX(subsample_country_map!$C:$C,MATCH($CF1414,subsample_country_map!$A:$A,0)),"")&lt;&gt;""),INDEX(subsample_country_map!$C:$C,MATCH($CF1414,subsample_country_map!$A:$A,0)),INDEX(lookup!$AB:$AB,MATCH($A1414,lookup!$A:$A,0)))</f>
        <v>2_developing</v>
      </c>
      <c r="AM1414" s="0" t="str">
        <f aca="false">IF(AND($CF1414&lt;&gt;"",IFERROR(INDEX(subsample_country_map!$D:$D,MATCH($CF1414,subsample_country_map!$A:$A,0)),"")&lt;&gt;""),INDEX(subsample_country_map!$D:$D,MATCH($CF1414,subsample_country_map!$A:$A,0)),INDEX(lookup!$AC:$AC,MATCH($A1414,lookup!$A:$A,0)))</f>
        <v>2_non_western</v>
      </c>
      <c r="AN1414" s="0" t="str">
        <f aca="false">IF(AND($CF1414&lt;&gt;"",IFERROR(INDEX(subsample_country_map!$E:$E,MATCH($CF1414,subsample_country_map!$A:$A,0)),"")&lt;&gt;""),INDEX(subsample_country_map!$E:$E,MATCH($CF1414,subsample_country_map!$A:$A,0)),INDEX(lookup!$AD:$AD,MATCH($A1414,lookup!$A:$A,0)))</f>
        <v>1_common law</v>
      </c>
      <c r="AO1414" s="0" t="str">
        <f aca="false">INDEX(lookup!$Y:$Y,MATCH($A1414,lookup!$A:$A,0))</f>
        <v>0_published</v>
      </c>
      <c r="AP1414" s="0" t="str">
        <f aca="false">INDEX(lookup!$Z:$Z,MATCH($A1414,lookup!$A:$A,0))</f>
        <v>1_VHB high</v>
      </c>
      <c r="AQ1414" s="0" t="str">
        <f aca="false">INDEX(lookup!$W:$W,MATCH($A1414,lookup!$A:$A,0))</f>
        <v>2_sust</v>
      </c>
      <c r="AS1414" s="0" t="s">
        <v>91</v>
      </c>
      <c r="AT1414" s="0" t="s">
        <v>397</v>
      </c>
      <c r="AU1414" s="0" t="s">
        <v>93</v>
      </c>
      <c r="AZ1414" s="0" t="s">
        <v>2935</v>
      </c>
      <c r="BA1414" s="0" t="s">
        <v>95</v>
      </c>
      <c r="BB1414" s="0" t="s">
        <v>96</v>
      </c>
      <c r="BC1414" s="0" t="s">
        <v>97</v>
      </c>
      <c r="BD1414" s="0" t="s">
        <v>97</v>
      </c>
      <c r="BE1414" s="0" t="s">
        <v>98</v>
      </c>
      <c r="BI1414" s="0" t="s">
        <v>502</v>
      </c>
      <c r="BJ1414" s="0" t="s">
        <v>5144</v>
      </c>
      <c r="BK1414" s="0" t="s">
        <v>5139</v>
      </c>
      <c r="BL1414" s="0" t="s">
        <v>5145</v>
      </c>
      <c r="BM1414" s="0" t="s">
        <v>5146</v>
      </c>
      <c r="BN1414" s="0" t="s">
        <v>5142</v>
      </c>
      <c r="BO1414" s="0" t="s">
        <v>769</v>
      </c>
      <c r="BP1414" s="0" t="s">
        <v>5136</v>
      </c>
      <c r="BQ1414" s="0" t="s">
        <v>85</v>
      </c>
      <c r="BT1414" s="0" t="n">
        <v>0</v>
      </c>
      <c r="BU1414" s="0" t="s">
        <v>5143</v>
      </c>
      <c r="BW1414" s="0" t="n">
        <v>2010</v>
      </c>
      <c r="BX1414" s="0" t="n">
        <v>2015</v>
      </c>
      <c r="BY1414" s="0" t="s">
        <v>4397</v>
      </c>
      <c r="BZ1414" s="0" t="n">
        <v>2012.5</v>
      </c>
      <c r="CA1414" s="0" t="n">
        <v>0</v>
      </c>
      <c r="CB1414" s="0" t="n">
        <v>0</v>
      </c>
      <c r="CC1414" s="0" t="n">
        <v>0</v>
      </c>
      <c r="CD1414" s="0" t="n">
        <v>-0.0530497094739486</v>
      </c>
      <c r="CE1414" s="0" t="n">
        <v>1</v>
      </c>
    </row>
    <row r="1415" customFormat="false" ht="15" hidden="false" customHeight="false" outlineLevel="0" collapsed="false">
      <c r="A1415" s="0" t="s">
        <v>5136</v>
      </c>
      <c r="B1415" s="0" t="n">
        <v>2720</v>
      </c>
      <c r="C1415" s="0" t="n">
        <v>0.0334065045167356</v>
      </c>
      <c r="D1415" s="0" t="n">
        <v>116</v>
      </c>
      <c r="E1415" s="0" t="n">
        <f aca="false">IF(ISNUMBER($BA1415),$BA1415,IF(AND(ISNUMBER($D1415),ISNUMBER($BW1415),ISNUMBER($BX1415)),$D1415*($BX1415-$BW1415+1),""))</f>
        <v>696</v>
      </c>
      <c r="H1415" s="0" t="s">
        <v>118</v>
      </c>
      <c r="I1415" s="0" t="s">
        <v>119</v>
      </c>
      <c r="J1415" s="0" t="n">
        <f aca="false">IF($BW1415&lt;&gt;"",$BW1415,"")</f>
        <v>2010</v>
      </c>
      <c r="K1415" s="0" t="n">
        <f aca="false">IF($BX1415&lt;&gt;"",$BX1415,"")</f>
        <v>2015</v>
      </c>
      <c r="L1415" s="0" t="n">
        <f aca="false">IF(AND(ISNUMBER($BW1415),ISNUMBER($BX1415)),($BW1415+$BX1415)/2,"")</f>
        <v>2012.5</v>
      </c>
      <c r="M1415" s="0" t="n">
        <f aca="false">IF($L1415&lt;&gt;"",$L1415,"")</f>
        <v>2012.5</v>
      </c>
      <c r="N1415" s="0" t="n">
        <f aca="false">IF(AND(ISNUMBER($BW1415),ISNUMBER($BX1415)),MIN(1,MAX(0,($BX1415-2016+1)/($BX1415-$BW1415+1))),"")</f>
        <v>0</v>
      </c>
      <c r="O1415" s="0" t="n">
        <f aca="false">IF(AND(ISNUMBER($BW1415),ISNUMBER($BX1415)),MIN(1,MAX(0,($BX1415-2017+1)/($BX1415-$BW1415+1))),"")</f>
        <v>0</v>
      </c>
      <c r="P1415" s="0" t="n">
        <f aca="false">IF(AND(ISNUMBER($BW1415),ISNUMBER($BX1415)),MIN(1,MAX(0,($BX1415-2018+1)/($BX1415-$BW1415+1))),"")</f>
        <v>0</v>
      </c>
      <c r="Q1415" s="0" t="n">
        <f aca="false">IF(AND(ISNUMBER($BW1415),ISNUMBER($BX1415)),MIN(1,MAX(0,($BX1415-2019+1)/($BX1415-$BW1415+1))),"")</f>
        <v>0</v>
      </c>
      <c r="R1415" s="0" t="n">
        <f aca="false">IF(AND(ISNUMBER($BW1415),ISNUMBER($BX1415)),MIN(1,MAX(0,($BX1415-2016+1)/($BX1415-$BW1415+1))),"")</f>
        <v>0</v>
      </c>
      <c r="S1415" s="0" t="n">
        <f aca="false">IF($L1415&lt;&gt;"",IF($L1415&gt;=2015.5,1,0),"")</f>
        <v>0</v>
      </c>
      <c r="T1415" s="0" t="n">
        <f aca="false">IF($L1415&lt;&gt;"",IF($L1415&gt;=2016,1,0),"")</f>
        <v>0</v>
      </c>
      <c r="U1415" s="0" t="n">
        <f aca="false">IF(ISNUMBER($BX1415),IF($BX1415&gt;=2016,1,0),"")</f>
        <v>0</v>
      </c>
      <c r="V1415" s="0" t="n">
        <f aca="false">IF(ISNUMBER($BW1415),IF($BW1415&gt;=2016,1,0),"")</f>
        <v>0</v>
      </c>
      <c r="W1415" s="0" t="str">
        <f aca="false">IF(AND(ISNUMBER($BW1415),ISNUMBER($BX1415)),IF($BW1415&gt;=2016,"post-only",IF($BX1415&lt;2016,"pre-only","mixed")),"")</f>
        <v>pre-only</v>
      </c>
      <c r="X1415" s="0" t="n">
        <f aca="false">IF(AND(ISNUMBER($BW1415),ISNUMBER($BX1415)),MIN(1,MAX(0,($BX1415-2017+1)/($BX1415-$BW1415+1))),"")</f>
        <v>0</v>
      </c>
      <c r="Y1415" s="0" t="n">
        <f aca="false">IF(AND(ISNUMBER($BW1415),ISNUMBER($BX1415)),MIN(1,MAX(0,($BX1415-2018+1)/($BX1415-$BW1415+1))),"")</f>
        <v>0</v>
      </c>
      <c r="Z1415" s="0" t="n">
        <f aca="false">IF(AND(ISNUMBER($BW1415),ISNUMBER($BX1415)),MIN(1,MAX(0,($BX1415-2019+1)/($BX1415-$BW1415+1))),"")</f>
        <v>0</v>
      </c>
      <c r="AA1415" s="0" t="n">
        <f aca="false">IF(ISNUMBER($BX1415),IF($BX1415&gt;=2017,1,0),"")</f>
        <v>0</v>
      </c>
      <c r="AB1415" s="0" t="n">
        <f aca="false">IF(ISNUMBER($BX1415),IF($BX1415&gt;=2018,1,0),"")</f>
        <v>0</v>
      </c>
      <c r="AC1415" s="0" t="n">
        <f aca="false">IF(ISNUMBER($BX1415),IF($BX1415&gt;=2019,1,0),"")</f>
        <v>0</v>
      </c>
      <c r="AD1415" s="0" t="n">
        <f aca="false">IF($L1415&lt;&gt;"",IF($L1415&gt;2013,1,0),"")</f>
        <v>0</v>
      </c>
      <c r="AE1415" s="0" t="n">
        <f aca="false">IF($L1415&lt;&gt;"",1+IF($L1415&gt;2011,1,0)+IF($L1415&gt;2014,1,0),"")</f>
        <v>2</v>
      </c>
      <c r="AF1415" s="0" t="s">
        <v>87</v>
      </c>
      <c r="AG1415" s="0" t="s">
        <v>436</v>
      </c>
      <c r="AH1415" s="0" t="s">
        <v>89</v>
      </c>
      <c r="AI1415" s="0" t="s">
        <v>334</v>
      </c>
      <c r="AJ1415" s="0" t="s">
        <v>334</v>
      </c>
      <c r="AK1415" s="0" t="str">
        <f aca="false">IF(AND($CF1415&lt;&gt;"",IFERROR(INDEX(subsample_country_map!$B:$B,MATCH($CF1415,subsample_country_map!$A:$A,0)),"")&lt;&gt;""),INDEX(subsample_country_map!$B:$B,MATCH($CF1415,subsample_country_map!$A:$A,0)),INDEX(lookup!$AA:$AA,MATCH($A1415,lookup!$A:$A,0)))</f>
        <v>99_NCE</v>
      </c>
      <c r="AL1415" s="0" t="str">
        <f aca="false">IF(AND($CF1415&lt;&gt;"",IFERROR(INDEX(subsample_country_map!$C:$C,MATCH($CF1415,subsample_country_map!$A:$A,0)),"")&lt;&gt;""),INDEX(subsample_country_map!$C:$C,MATCH($CF1415,subsample_country_map!$A:$A,0)),INDEX(lookup!$AB:$AB,MATCH($A1415,lookup!$A:$A,0)))</f>
        <v>2_developing</v>
      </c>
      <c r="AM1415" s="0" t="str">
        <f aca="false">IF(AND($CF1415&lt;&gt;"",IFERROR(INDEX(subsample_country_map!$D:$D,MATCH($CF1415,subsample_country_map!$A:$A,0)),"")&lt;&gt;""),INDEX(subsample_country_map!$D:$D,MATCH($CF1415,subsample_country_map!$A:$A,0)),INDEX(lookup!$AC:$AC,MATCH($A1415,lookup!$A:$A,0)))</f>
        <v>2_non_western</v>
      </c>
      <c r="AN1415" s="0" t="str">
        <f aca="false">IF(AND($CF1415&lt;&gt;"",IFERROR(INDEX(subsample_country_map!$E:$E,MATCH($CF1415,subsample_country_map!$A:$A,0)),"")&lt;&gt;""),INDEX(subsample_country_map!$E:$E,MATCH($CF1415,subsample_country_map!$A:$A,0)),INDEX(lookup!$AD:$AD,MATCH($A1415,lookup!$A:$A,0)))</f>
        <v>1_common law</v>
      </c>
      <c r="AO1415" s="0" t="str">
        <f aca="false">INDEX(lookup!$Y:$Y,MATCH($A1415,lookup!$A:$A,0))</f>
        <v>0_published</v>
      </c>
      <c r="AP1415" s="0" t="str">
        <f aca="false">INDEX(lookup!$Z:$Z,MATCH($A1415,lookup!$A:$A,0))</f>
        <v>1_VHB high</v>
      </c>
      <c r="AQ1415" s="0" t="str">
        <f aca="false">INDEX(lookup!$W:$W,MATCH($A1415,lookup!$A:$A,0))</f>
        <v>2_sust</v>
      </c>
      <c r="AS1415" s="0" t="s">
        <v>91</v>
      </c>
      <c r="AT1415" s="0" t="s">
        <v>111</v>
      </c>
      <c r="AU1415" s="0" t="s">
        <v>93</v>
      </c>
      <c r="AV1415" s="0" t="s">
        <v>425</v>
      </c>
      <c r="AX1415" s="0" t="s">
        <v>3394</v>
      </c>
      <c r="BA1415" s="0" t="s">
        <v>95</v>
      </c>
      <c r="BB1415" s="0" t="s">
        <v>96</v>
      </c>
      <c r="BC1415" s="0" t="s">
        <v>5147</v>
      </c>
      <c r="BD1415" s="0" t="s">
        <v>142</v>
      </c>
      <c r="BE1415" s="0" t="s">
        <v>98</v>
      </c>
      <c r="BI1415" s="0" t="s">
        <v>189</v>
      </c>
      <c r="BJ1415" s="0" t="s">
        <v>5148</v>
      </c>
      <c r="BK1415" s="0" t="s">
        <v>5149</v>
      </c>
      <c r="BL1415" s="0" t="s">
        <v>5150</v>
      </c>
      <c r="BM1415" s="0" t="s">
        <v>5141</v>
      </c>
      <c r="BN1415" s="0" t="s">
        <v>5142</v>
      </c>
      <c r="BO1415" s="0" t="s">
        <v>769</v>
      </c>
      <c r="BP1415" s="0" t="s">
        <v>5136</v>
      </c>
      <c r="BQ1415" s="0" t="s">
        <v>127</v>
      </c>
      <c r="BT1415" s="0" t="n">
        <v>0</v>
      </c>
      <c r="BU1415" s="0" t="s">
        <v>5143</v>
      </c>
      <c r="BW1415" s="0" t="n">
        <v>2010</v>
      </c>
      <c r="BX1415" s="0" t="n">
        <v>2015</v>
      </c>
      <c r="BY1415" s="0" t="s">
        <v>4397</v>
      </c>
      <c r="BZ1415" s="0" t="n">
        <v>2012.5</v>
      </c>
      <c r="CA1415" s="0" t="n">
        <v>0</v>
      </c>
      <c r="CB1415" s="0" t="n">
        <v>0</v>
      </c>
      <c r="CC1415" s="0" t="n">
        <v>0</v>
      </c>
      <c r="CD1415" s="0" t="n">
        <v>0.0334189400034846</v>
      </c>
      <c r="CE1415" s="0" t="n">
        <v>1</v>
      </c>
    </row>
    <row r="1416" customFormat="false" ht="15" hidden="false" customHeight="false" outlineLevel="0" collapsed="false">
      <c r="A1416" s="0" t="s">
        <v>5136</v>
      </c>
      <c r="B1416" s="0" t="n">
        <v>2721</v>
      </c>
      <c r="C1416" s="0" t="n">
        <v>0.0583942174150109</v>
      </c>
      <c r="D1416" s="0" t="n">
        <v>116</v>
      </c>
      <c r="E1416" s="0" t="n">
        <f aca="false">IF(ISNUMBER($BA1416),$BA1416,IF(AND(ISNUMBER($D1416),ISNUMBER($BW1416),ISNUMBER($BX1416)),$D1416*($BX1416-$BW1416+1),""))</f>
        <v>696</v>
      </c>
      <c r="H1416" s="0" t="s">
        <v>118</v>
      </c>
      <c r="I1416" s="0" t="s">
        <v>119</v>
      </c>
      <c r="J1416" s="0" t="n">
        <f aca="false">IF($BW1416&lt;&gt;"",$BW1416,"")</f>
        <v>2010</v>
      </c>
      <c r="K1416" s="0" t="n">
        <f aca="false">IF($BX1416&lt;&gt;"",$BX1416,"")</f>
        <v>2015</v>
      </c>
      <c r="L1416" s="0" t="n">
        <f aca="false">IF(AND(ISNUMBER($BW1416),ISNUMBER($BX1416)),($BW1416+$BX1416)/2,"")</f>
        <v>2012.5</v>
      </c>
      <c r="M1416" s="0" t="n">
        <f aca="false">IF($L1416&lt;&gt;"",$L1416,"")</f>
        <v>2012.5</v>
      </c>
      <c r="N1416" s="0" t="n">
        <f aca="false">IF(AND(ISNUMBER($BW1416),ISNUMBER($BX1416)),MIN(1,MAX(0,($BX1416-2016+1)/($BX1416-$BW1416+1))),"")</f>
        <v>0</v>
      </c>
      <c r="O1416" s="0" t="n">
        <f aca="false">IF(AND(ISNUMBER($BW1416),ISNUMBER($BX1416)),MIN(1,MAX(0,($BX1416-2017+1)/($BX1416-$BW1416+1))),"")</f>
        <v>0</v>
      </c>
      <c r="P1416" s="0" t="n">
        <f aca="false">IF(AND(ISNUMBER($BW1416),ISNUMBER($BX1416)),MIN(1,MAX(0,($BX1416-2018+1)/($BX1416-$BW1416+1))),"")</f>
        <v>0</v>
      </c>
      <c r="Q1416" s="0" t="n">
        <f aca="false">IF(AND(ISNUMBER($BW1416),ISNUMBER($BX1416)),MIN(1,MAX(0,($BX1416-2019+1)/($BX1416-$BW1416+1))),"")</f>
        <v>0</v>
      </c>
      <c r="R1416" s="0" t="n">
        <f aca="false">IF(AND(ISNUMBER($BW1416),ISNUMBER($BX1416)),MIN(1,MAX(0,($BX1416-2016+1)/($BX1416-$BW1416+1))),"")</f>
        <v>0</v>
      </c>
      <c r="S1416" s="0" t="n">
        <f aca="false">IF($L1416&lt;&gt;"",IF($L1416&gt;=2015.5,1,0),"")</f>
        <v>0</v>
      </c>
      <c r="T1416" s="0" t="n">
        <f aca="false">IF($L1416&lt;&gt;"",IF($L1416&gt;=2016,1,0),"")</f>
        <v>0</v>
      </c>
      <c r="U1416" s="0" t="n">
        <f aca="false">IF(ISNUMBER($BX1416),IF($BX1416&gt;=2016,1,0),"")</f>
        <v>0</v>
      </c>
      <c r="V1416" s="0" t="n">
        <f aca="false">IF(ISNUMBER($BW1416),IF($BW1416&gt;=2016,1,0),"")</f>
        <v>0</v>
      </c>
      <c r="W1416" s="0" t="str">
        <f aca="false">IF(AND(ISNUMBER($BW1416),ISNUMBER($BX1416)),IF($BW1416&gt;=2016,"post-only",IF($BX1416&lt;2016,"pre-only","mixed")),"")</f>
        <v>pre-only</v>
      </c>
      <c r="X1416" s="0" t="n">
        <f aca="false">IF(AND(ISNUMBER($BW1416),ISNUMBER($BX1416)),MIN(1,MAX(0,($BX1416-2017+1)/($BX1416-$BW1416+1))),"")</f>
        <v>0</v>
      </c>
      <c r="Y1416" s="0" t="n">
        <f aca="false">IF(AND(ISNUMBER($BW1416),ISNUMBER($BX1416)),MIN(1,MAX(0,($BX1416-2018+1)/($BX1416-$BW1416+1))),"")</f>
        <v>0</v>
      </c>
      <c r="Z1416" s="0" t="n">
        <f aca="false">IF(AND(ISNUMBER($BW1416),ISNUMBER($BX1416)),MIN(1,MAX(0,($BX1416-2019+1)/($BX1416-$BW1416+1))),"")</f>
        <v>0</v>
      </c>
      <c r="AA1416" s="0" t="n">
        <f aca="false">IF(ISNUMBER($BX1416),IF($BX1416&gt;=2017,1,0),"")</f>
        <v>0</v>
      </c>
      <c r="AB1416" s="0" t="n">
        <f aca="false">IF(ISNUMBER($BX1416),IF($BX1416&gt;=2018,1,0),"")</f>
        <v>0</v>
      </c>
      <c r="AC1416" s="0" t="n">
        <f aca="false">IF(ISNUMBER($BX1416),IF($BX1416&gt;=2019,1,0),"")</f>
        <v>0</v>
      </c>
      <c r="AD1416" s="0" t="n">
        <f aca="false">IF($L1416&lt;&gt;"",IF($L1416&gt;2013,1,0),"")</f>
        <v>0</v>
      </c>
      <c r="AE1416" s="0" t="n">
        <f aca="false">IF($L1416&lt;&gt;"",1+IF($L1416&gt;2011,1,0)+IF($L1416&gt;2014,1,0),"")</f>
        <v>2</v>
      </c>
      <c r="AF1416" s="0" t="s">
        <v>87</v>
      </c>
      <c r="AG1416" s="0" t="s">
        <v>436</v>
      </c>
      <c r="AH1416" s="0" t="s">
        <v>89</v>
      </c>
      <c r="AI1416" s="0" t="s">
        <v>334</v>
      </c>
      <c r="AJ1416" s="0" t="s">
        <v>334</v>
      </c>
      <c r="AK1416" s="0" t="str">
        <f aca="false">IF(AND($CF1416&lt;&gt;"",IFERROR(INDEX(subsample_country_map!$B:$B,MATCH($CF1416,subsample_country_map!$A:$A,0)),"")&lt;&gt;""),INDEX(subsample_country_map!$B:$B,MATCH($CF1416,subsample_country_map!$A:$A,0)),INDEX(lookup!$AA:$AA,MATCH($A1416,lookup!$A:$A,0)))</f>
        <v>99_NCE</v>
      </c>
      <c r="AL1416" s="0" t="str">
        <f aca="false">IF(AND($CF1416&lt;&gt;"",IFERROR(INDEX(subsample_country_map!$C:$C,MATCH($CF1416,subsample_country_map!$A:$A,0)),"")&lt;&gt;""),INDEX(subsample_country_map!$C:$C,MATCH($CF1416,subsample_country_map!$A:$A,0)),INDEX(lookup!$AB:$AB,MATCH($A1416,lookup!$A:$A,0)))</f>
        <v>2_developing</v>
      </c>
      <c r="AM1416" s="0" t="str">
        <f aca="false">IF(AND($CF1416&lt;&gt;"",IFERROR(INDEX(subsample_country_map!$D:$D,MATCH($CF1416,subsample_country_map!$A:$A,0)),"")&lt;&gt;""),INDEX(subsample_country_map!$D:$D,MATCH($CF1416,subsample_country_map!$A:$A,0)),INDEX(lookup!$AC:$AC,MATCH($A1416,lookup!$A:$A,0)))</f>
        <v>2_non_western</v>
      </c>
      <c r="AN1416" s="0" t="str">
        <f aca="false">IF(AND($CF1416&lt;&gt;"",IFERROR(INDEX(subsample_country_map!$E:$E,MATCH($CF1416,subsample_country_map!$A:$A,0)),"")&lt;&gt;""),INDEX(subsample_country_map!$E:$E,MATCH($CF1416,subsample_country_map!$A:$A,0)),INDEX(lookup!$AD:$AD,MATCH($A1416,lookup!$A:$A,0)))</f>
        <v>1_common law</v>
      </c>
      <c r="AO1416" s="0" t="str">
        <f aca="false">INDEX(lookup!$Y:$Y,MATCH($A1416,lookup!$A:$A,0))</f>
        <v>0_published</v>
      </c>
      <c r="AP1416" s="0" t="str">
        <f aca="false">INDEX(lookup!$Z:$Z,MATCH($A1416,lookup!$A:$A,0))</f>
        <v>1_VHB high</v>
      </c>
      <c r="AQ1416" s="0" t="str">
        <f aca="false">INDEX(lookup!$W:$W,MATCH($A1416,lookup!$A:$A,0))</f>
        <v>2_sust</v>
      </c>
      <c r="AS1416" s="0" t="s">
        <v>91</v>
      </c>
      <c r="AT1416" s="0" t="s">
        <v>111</v>
      </c>
      <c r="AU1416" s="0" t="s">
        <v>93</v>
      </c>
      <c r="AV1416" s="0" t="s">
        <v>214</v>
      </c>
      <c r="AX1416" s="0" t="s">
        <v>1368</v>
      </c>
      <c r="AY1416" s="0" t="s">
        <v>4654</v>
      </c>
      <c r="BA1416" s="0" t="s">
        <v>95</v>
      </c>
      <c r="BB1416" s="0" t="s">
        <v>96</v>
      </c>
      <c r="BC1416" s="0" t="s">
        <v>5147</v>
      </c>
      <c r="BD1416" s="0" t="s">
        <v>142</v>
      </c>
      <c r="BE1416" s="0" t="s">
        <v>98</v>
      </c>
      <c r="BI1416" s="0" t="s">
        <v>189</v>
      </c>
      <c r="BJ1416" s="0" t="s">
        <v>5151</v>
      </c>
      <c r="BK1416" s="0" t="s">
        <v>5149</v>
      </c>
      <c r="BL1416" s="0" t="s">
        <v>5152</v>
      </c>
      <c r="BM1416" s="0" t="s">
        <v>5141</v>
      </c>
      <c r="BN1416" s="0" t="s">
        <v>5142</v>
      </c>
      <c r="BO1416" s="0" t="s">
        <v>769</v>
      </c>
      <c r="BP1416" s="0" t="s">
        <v>5136</v>
      </c>
      <c r="BQ1416" s="0" t="s">
        <v>127</v>
      </c>
      <c r="BT1416" s="0" t="n">
        <v>0</v>
      </c>
      <c r="BU1416" s="0" t="s">
        <v>5143</v>
      </c>
      <c r="BW1416" s="0" t="n">
        <v>2010</v>
      </c>
      <c r="BX1416" s="0" t="n">
        <v>2015</v>
      </c>
      <c r="BY1416" s="0" t="s">
        <v>4397</v>
      </c>
      <c r="BZ1416" s="0" t="n">
        <v>2012.5</v>
      </c>
      <c r="CA1416" s="0" t="n">
        <v>0</v>
      </c>
      <c r="CB1416" s="0" t="n">
        <v>0</v>
      </c>
      <c r="CC1416" s="0" t="n">
        <v>0</v>
      </c>
      <c r="CD1416" s="0" t="n">
        <v>0.0584607260549707</v>
      </c>
      <c r="CE1416" s="0" t="n">
        <v>1</v>
      </c>
    </row>
    <row r="1417" customFormat="false" ht="15" hidden="false" customHeight="false" outlineLevel="0" collapsed="false">
      <c r="A1417" s="0" t="s">
        <v>5136</v>
      </c>
      <c r="B1417" s="0" t="n">
        <v>2722</v>
      </c>
      <c r="C1417" s="0" t="n">
        <v>-0.118014512067306</v>
      </c>
      <c r="D1417" s="0" t="n">
        <v>116</v>
      </c>
      <c r="E1417" s="0" t="n">
        <f aca="false">IF(ISNUMBER($BA1417),$BA1417,IF(AND(ISNUMBER($D1417),ISNUMBER($BW1417),ISNUMBER($BX1417)),$D1417*($BX1417-$BW1417+1),""))</f>
        <v>696</v>
      </c>
      <c r="H1417" s="0" t="s">
        <v>118</v>
      </c>
      <c r="I1417" s="0" t="s">
        <v>119</v>
      </c>
      <c r="J1417" s="0" t="n">
        <f aca="false">IF($BW1417&lt;&gt;"",$BW1417,"")</f>
        <v>2010</v>
      </c>
      <c r="K1417" s="0" t="n">
        <f aca="false">IF($BX1417&lt;&gt;"",$BX1417,"")</f>
        <v>2015</v>
      </c>
      <c r="L1417" s="0" t="n">
        <f aca="false">IF(AND(ISNUMBER($BW1417),ISNUMBER($BX1417)),($BW1417+$BX1417)/2,"")</f>
        <v>2012.5</v>
      </c>
      <c r="M1417" s="0" t="n">
        <f aca="false">IF($L1417&lt;&gt;"",$L1417,"")</f>
        <v>2012.5</v>
      </c>
      <c r="N1417" s="0" t="n">
        <f aca="false">IF(AND(ISNUMBER($BW1417),ISNUMBER($BX1417)),MIN(1,MAX(0,($BX1417-2016+1)/($BX1417-$BW1417+1))),"")</f>
        <v>0</v>
      </c>
      <c r="O1417" s="0" t="n">
        <f aca="false">IF(AND(ISNUMBER($BW1417),ISNUMBER($BX1417)),MIN(1,MAX(0,($BX1417-2017+1)/($BX1417-$BW1417+1))),"")</f>
        <v>0</v>
      </c>
      <c r="P1417" s="0" t="n">
        <f aca="false">IF(AND(ISNUMBER($BW1417),ISNUMBER($BX1417)),MIN(1,MAX(0,($BX1417-2018+1)/($BX1417-$BW1417+1))),"")</f>
        <v>0</v>
      </c>
      <c r="Q1417" s="0" t="n">
        <f aca="false">IF(AND(ISNUMBER($BW1417),ISNUMBER($BX1417)),MIN(1,MAX(0,($BX1417-2019+1)/($BX1417-$BW1417+1))),"")</f>
        <v>0</v>
      </c>
      <c r="R1417" s="0" t="n">
        <f aca="false">IF(AND(ISNUMBER($BW1417),ISNUMBER($BX1417)),MIN(1,MAX(0,($BX1417-2016+1)/($BX1417-$BW1417+1))),"")</f>
        <v>0</v>
      </c>
      <c r="S1417" s="0" t="n">
        <f aca="false">IF($L1417&lt;&gt;"",IF($L1417&gt;=2015.5,1,0),"")</f>
        <v>0</v>
      </c>
      <c r="T1417" s="0" t="n">
        <f aca="false">IF($L1417&lt;&gt;"",IF($L1417&gt;=2016,1,0),"")</f>
        <v>0</v>
      </c>
      <c r="U1417" s="0" t="n">
        <f aca="false">IF(ISNUMBER($BX1417),IF($BX1417&gt;=2016,1,0),"")</f>
        <v>0</v>
      </c>
      <c r="V1417" s="0" t="n">
        <f aca="false">IF(ISNUMBER($BW1417),IF($BW1417&gt;=2016,1,0),"")</f>
        <v>0</v>
      </c>
      <c r="W1417" s="0" t="str">
        <f aca="false">IF(AND(ISNUMBER($BW1417),ISNUMBER($BX1417)),IF($BW1417&gt;=2016,"post-only",IF($BX1417&lt;2016,"pre-only","mixed")),"")</f>
        <v>pre-only</v>
      </c>
      <c r="X1417" s="0" t="n">
        <f aca="false">IF(AND(ISNUMBER($BW1417),ISNUMBER($BX1417)),MIN(1,MAX(0,($BX1417-2017+1)/($BX1417-$BW1417+1))),"")</f>
        <v>0</v>
      </c>
      <c r="Y1417" s="0" t="n">
        <f aca="false">IF(AND(ISNUMBER($BW1417),ISNUMBER($BX1417)),MIN(1,MAX(0,($BX1417-2018+1)/($BX1417-$BW1417+1))),"")</f>
        <v>0</v>
      </c>
      <c r="Z1417" s="0" t="n">
        <f aca="false">IF(AND(ISNUMBER($BW1417),ISNUMBER($BX1417)),MIN(1,MAX(0,($BX1417-2019+1)/($BX1417-$BW1417+1))),"")</f>
        <v>0</v>
      </c>
      <c r="AA1417" s="0" t="n">
        <f aca="false">IF(ISNUMBER($BX1417),IF($BX1417&gt;=2017,1,0),"")</f>
        <v>0</v>
      </c>
      <c r="AB1417" s="0" t="n">
        <f aca="false">IF(ISNUMBER($BX1417),IF($BX1417&gt;=2018,1,0),"")</f>
        <v>0</v>
      </c>
      <c r="AC1417" s="0" t="n">
        <f aca="false">IF(ISNUMBER($BX1417),IF($BX1417&gt;=2019,1,0),"")</f>
        <v>0</v>
      </c>
      <c r="AD1417" s="0" t="n">
        <f aca="false">IF($L1417&lt;&gt;"",IF($L1417&gt;2013,1,0),"")</f>
        <v>0</v>
      </c>
      <c r="AE1417" s="0" t="n">
        <f aca="false">IF($L1417&lt;&gt;"",1+IF($L1417&gt;2011,1,0)+IF($L1417&gt;2014,1,0),"")</f>
        <v>2</v>
      </c>
      <c r="AF1417" s="0" t="s">
        <v>87</v>
      </c>
      <c r="AG1417" s="0" t="s">
        <v>88</v>
      </c>
      <c r="AH1417" s="0" t="s">
        <v>89</v>
      </c>
      <c r="AI1417" s="0" t="s">
        <v>334</v>
      </c>
      <c r="AJ1417" s="0" t="s">
        <v>334</v>
      </c>
      <c r="AK1417" s="0" t="str">
        <f aca="false">IF(AND($CF1417&lt;&gt;"",IFERROR(INDEX(subsample_country_map!$B:$B,MATCH($CF1417,subsample_country_map!$A:$A,0)),"")&lt;&gt;""),INDEX(subsample_country_map!$B:$B,MATCH($CF1417,subsample_country_map!$A:$A,0)),INDEX(lookup!$AA:$AA,MATCH($A1417,lookup!$A:$A,0)))</f>
        <v>99_NCE</v>
      </c>
      <c r="AL1417" s="0" t="str">
        <f aca="false">IF(AND($CF1417&lt;&gt;"",IFERROR(INDEX(subsample_country_map!$C:$C,MATCH($CF1417,subsample_country_map!$A:$A,0)),"")&lt;&gt;""),INDEX(subsample_country_map!$C:$C,MATCH($CF1417,subsample_country_map!$A:$A,0)),INDEX(lookup!$AB:$AB,MATCH($A1417,lookup!$A:$A,0)))</f>
        <v>2_developing</v>
      </c>
      <c r="AM1417" s="0" t="str">
        <f aca="false">IF(AND($CF1417&lt;&gt;"",IFERROR(INDEX(subsample_country_map!$D:$D,MATCH($CF1417,subsample_country_map!$A:$A,0)),"")&lt;&gt;""),INDEX(subsample_country_map!$D:$D,MATCH($CF1417,subsample_country_map!$A:$A,0)),INDEX(lookup!$AC:$AC,MATCH($A1417,lookup!$A:$A,0)))</f>
        <v>2_non_western</v>
      </c>
      <c r="AN1417" s="0" t="str">
        <f aca="false">IF(AND($CF1417&lt;&gt;"",IFERROR(INDEX(subsample_country_map!$E:$E,MATCH($CF1417,subsample_country_map!$A:$A,0)),"")&lt;&gt;""),INDEX(subsample_country_map!$E:$E,MATCH($CF1417,subsample_country_map!$A:$A,0)),INDEX(lookup!$AD:$AD,MATCH($A1417,lookup!$A:$A,0)))</f>
        <v>1_common law</v>
      </c>
      <c r="AO1417" s="0" t="str">
        <f aca="false">INDEX(lookup!$Y:$Y,MATCH($A1417,lookup!$A:$A,0))</f>
        <v>0_published</v>
      </c>
      <c r="AP1417" s="0" t="str">
        <f aca="false">INDEX(lookup!$Z:$Z,MATCH($A1417,lookup!$A:$A,0))</f>
        <v>1_VHB high</v>
      </c>
      <c r="AQ1417" s="0" t="str">
        <f aca="false">INDEX(lookup!$W:$W,MATCH($A1417,lookup!$A:$A,0))</f>
        <v>2_sust</v>
      </c>
      <c r="AS1417" s="0" t="s">
        <v>91</v>
      </c>
      <c r="AT1417" s="0" t="s">
        <v>397</v>
      </c>
      <c r="AU1417" s="0" t="s">
        <v>93</v>
      </c>
      <c r="AV1417" s="0" t="s">
        <v>5153</v>
      </c>
      <c r="AX1417" s="0" t="s">
        <v>1094</v>
      </c>
      <c r="BA1417" s="0" t="s">
        <v>95</v>
      </c>
      <c r="BB1417" s="0" t="s">
        <v>96</v>
      </c>
      <c r="BC1417" s="0" t="s">
        <v>5147</v>
      </c>
      <c r="BD1417" s="0" t="s">
        <v>142</v>
      </c>
      <c r="BE1417" s="0" t="s">
        <v>98</v>
      </c>
      <c r="BI1417" s="0" t="s">
        <v>189</v>
      </c>
      <c r="BJ1417" s="0" t="s">
        <v>5151</v>
      </c>
      <c r="BK1417" s="0" t="s">
        <v>5149</v>
      </c>
      <c r="BL1417" s="0" t="s">
        <v>5154</v>
      </c>
      <c r="BM1417" s="0" t="s">
        <v>5155</v>
      </c>
      <c r="BN1417" s="0" t="s">
        <v>5142</v>
      </c>
      <c r="BO1417" s="0" t="s">
        <v>769</v>
      </c>
      <c r="BP1417" s="0" t="s">
        <v>5136</v>
      </c>
      <c r="BQ1417" s="0" t="s">
        <v>127</v>
      </c>
      <c r="BT1417" s="0" t="n">
        <v>0</v>
      </c>
      <c r="BU1417" s="0" t="s">
        <v>5143</v>
      </c>
      <c r="BW1417" s="0" t="n">
        <v>2010</v>
      </c>
      <c r="BX1417" s="0" t="n">
        <v>2015</v>
      </c>
      <c r="BY1417" s="0" t="s">
        <v>4397</v>
      </c>
      <c r="BZ1417" s="0" t="n">
        <v>2012.5</v>
      </c>
      <c r="CA1417" s="0" t="n">
        <v>0</v>
      </c>
      <c r="CB1417" s="0" t="n">
        <v>0</v>
      </c>
      <c r="CC1417" s="0" t="n">
        <v>0</v>
      </c>
      <c r="CD1417" s="0" t="n">
        <v>-0.118567015866313</v>
      </c>
      <c r="CE1417" s="0" t="n">
        <v>1</v>
      </c>
    </row>
    <row r="1418" customFormat="false" ht="15" hidden="false" customHeight="false" outlineLevel="0" collapsed="false">
      <c r="A1418" s="0" t="s">
        <v>5156</v>
      </c>
      <c r="B1418" s="0" t="n">
        <v>2723</v>
      </c>
      <c r="C1418" s="0" t="n">
        <v>-0.0264796663773949</v>
      </c>
      <c r="D1418" s="0" t="n">
        <v>7704</v>
      </c>
      <c r="E1418" s="0" t="n">
        <f aca="false">IF(ISNUMBER($BA1418),$BA1418,IF(AND(ISNUMBER($D1418),ISNUMBER($BW1418),ISNUMBER($BX1418)),$D1418*($BX1418-$BW1418+1),""))</f>
        <v>7704</v>
      </c>
      <c r="H1418" s="0" t="s">
        <v>118</v>
      </c>
      <c r="I1418" s="0" t="s">
        <v>119</v>
      </c>
      <c r="J1418" s="0" t="n">
        <f aca="false">IF($BW1418&lt;&gt;"",$BW1418,"")</f>
        <v>2002</v>
      </c>
      <c r="K1418" s="0" t="n">
        <f aca="false">IF($BX1418&lt;&gt;"",$BX1418,"")</f>
        <v>2020</v>
      </c>
      <c r="L1418" s="0" t="n">
        <f aca="false">IF(AND(ISNUMBER($BW1418),ISNUMBER($BX1418)),($BW1418+$BX1418)/2,"")</f>
        <v>2011</v>
      </c>
      <c r="M1418" s="0" t="n">
        <f aca="false">IF($L1418&lt;&gt;"",$L1418,"")</f>
        <v>2011</v>
      </c>
      <c r="N1418" s="0" t="n">
        <f aca="false">IF(AND(ISNUMBER($BW1418),ISNUMBER($BX1418)),MIN(1,MAX(0,($BX1418-2016+1)/($BX1418-$BW1418+1))),"")</f>
        <v>0.263157894736842</v>
      </c>
      <c r="O1418" s="0" t="n">
        <f aca="false">IF(AND(ISNUMBER($BW1418),ISNUMBER($BX1418)),MIN(1,MAX(0,($BX1418-2017+1)/($BX1418-$BW1418+1))),"")</f>
        <v>0.210526315789474</v>
      </c>
      <c r="P1418" s="0" t="n">
        <f aca="false">IF(AND(ISNUMBER($BW1418),ISNUMBER($BX1418)),MIN(1,MAX(0,($BX1418-2018+1)/($BX1418-$BW1418+1))),"")</f>
        <v>0.157894736842105</v>
      </c>
      <c r="Q1418" s="0" t="n">
        <f aca="false">IF(AND(ISNUMBER($BW1418),ISNUMBER($BX1418)),MIN(1,MAX(0,($BX1418-2019+1)/($BX1418-$BW1418+1))),"")</f>
        <v>0.105263157894737</v>
      </c>
      <c r="R1418" s="0" t="n">
        <f aca="false">IF(AND(ISNUMBER($BW1418),ISNUMBER($BX1418)),MIN(1,MAX(0,($BX1418-2016+1)/($BX1418-$BW1418+1))),"")</f>
        <v>0.263157894736842</v>
      </c>
      <c r="S1418" s="0" t="n">
        <f aca="false">IF($L1418&lt;&gt;"",IF($L1418&gt;=2015.5,1,0),"")</f>
        <v>0</v>
      </c>
      <c r="T1418" s="0" t="n">
        <f aca="false">IF($L1418&lt;&gt;"",IF($L1418&gt;=2016,1,0),"")</f>
        <v>0</v>
      </c>
      <c r="U1418" s="0" t="n">
        <f aca="false">IF(ISNUMBER($BX1418),IF($BX1418&gt;=2016,1,0),"")</f>
        <v>1</v>
      </c>
      <c r="V1418" s="0" t="n">
        <f aca="false">IF(ISNUMBER($BW1418),IF($BW1418&gt;=2016,1,0),"")</f>
        <v>0</v>
      </c>
      <c r="W1418" s="0" t="str">
        <f aca="false">IF(AND(ISNUMBER($BW1418),ISNUMBER($BX1418)),IF($BW1418&gt;=2016,"post-only",IF($BX1418&lt;2016,"pre-only","mixed")),"")</f>
        <v>mixed</v>
      </c>
      <c r="X1418" s="0" t="n">
        <f aca="false">IF(AND(ISNUMBER($BW1418),ISNUMBER($BX1418)),MIN(1,MAX(0,($BX1418-2017+1)/($BX1418-$BW1418+1))),"")</f>
        <v>0.210526315789474</v>
      </c>
      <c r="Y1418" s="0" t="n">
        <f aca="false">IF(AND(ISNUMBER($BW1418),ISNUMBER($BX1418)),MIN(1,MAX(0,($BX1418-2018+1)/($BX1418-$BW1418+1))),"")</f>
        <v>0.157894736842105</v>
      </c>
      <c r="Z1418" s="0" t="n">
        <f aca="false">IF(AND(ISNUMBER($BW1418),ISNUMBER($BX1418)),MIN(1,MAX(0,($BX1418-2019+1)/($BX1418-$BW1418+1))),"")</f>
        <v>0.105263157894737</v>
      </c>
      <c r="AA1418" s="0" t="n">
        <f aca="false">IF(ISNUMBER($BX1418),IF($BX1418&gt;=2017,1,0),"")</f>
        <v>1</v>
      </c>
      <c r="AB1418" s="0" t="n">
        <f aca="false">IF(ISNUMBER($BX1418),IF($BX1418&gt;=2018,1,0),"")</f>
        <v>1</v>
      </c>
      <c r="AC1418" s="0" t="n">
        <f aca="false">IF(ISNUMBER($BX1418),IF($BX1418&gt;=2019,1,0),"")</f>
        <v>1</v>
      </c>
      <c r="AD1418" s="0" t="n">
        <f aca="false">IF($L1418&lt;&gt;"",IF($L1418&gt;2013,1,0),"")</f>
        <v>0</v>
      </c>
      <c r="AE1418" s="0" t="n">
        <f aca="false">IF($L1418&lt;&gt;"",1+IF($L1418&gt;2011,1,0)+IF($L1418&gt;2014,1,0),"")</f>
        <v>1</v>
      </c>
      <c r="AF1418" s="0" t="s">
        <v>747</v>
      </c>
      <c r="AG1418" s="0" t="s">
        <v>88</v>
      </c>
      <c r="AH1418" s="0" t="s">
        <v>90</v>
      </c>
      <c r="AI1418" s="0" t="s">
        <v>334</v>
      </c>
      <c r="AJ1418" s="0" t="s">
        <v>334</v>
      </c>
      <c r="AK1418" s="0" t="str">
        <f aca="false">IF(AND($CF1418&lt;&gt;"",IFERROR(INDEX(subsample_country_map!$B:$B,MATCH($CF1418,subsample_country_map!$A:$A,0)),"")&lt;&gt;""),INDEX(subsample_country_map!$B:$B,MATCH($CF1418,subsample_country_map!$A:$A,0)),INDEX(lookup!$AA:$AA,MATCH($A1418,lookup!$A:$A,0)))</f>
        <v>1_US</v>
      </c>
      <c r="AL1418" s="0" t="str">
        <f aca="false">IF(AND($CF1418&lt;&gt;"",IFERROR(INDEX(subsample_country_map!$C:$C,MATCH($CF1418,subsample_country_map!$A:$A,0)),"")&lt;&gt;""),INDEX(subsample_country_map!$C:$C,MATCH($CF1418,subsample_country_map!$A:$A,0)),INDEX(lookup!$AB:$AB,MATCH($A1418,lookup!$A:$A,0)))</f>
        <v>1_developed</v>
      </c>
      <c r="AM1418" s="0" t="str">
        <f aca="false">IF(AND($CF1418&lt;&gt;"",IFERROR(INDEX(subsample_country_map!$D:$D,MATCH($CF1418,subsample_country_map!$A:$A,0)),"")&lt;&gt;""),INDEX(subsample_country_map!$D:$D,MATCH($CF1418,subsample_country_map!$A:$A,0)),INDEX(lookup!$AC:$AC,MATCH($A1418,lookup!$A:$A,0)))</f>
        <v>1_western</v>
      </c>
      <c r="AN1418" s="0" t="str">
        <f aca="false">IF(AND($CF1418&lt;&gt;"",IFERROR(INDEX(subsample_country_map!$E:$E,MATCH($CF1418,subsample_country_map!$A:$A,0)),"")&lt;&gt;""),INDEX(subsample_country_map!$E:$E,MATCH($CF1418,subsample_country_map!$A:$A,0)),INDEX(lookup!$AD:$AD,MATCH($A1418,lookup!$A:$A,0)))</f>
        <v>1_common law</v>
      </c>
      <c r="AO1418" s="0" t="str">
        <f aca="false">INDEX(lookup!$Y:$Y,MATCH($A1418,lookup!$A:$A,0))</f>
        <v>1_not published</v>
      </c>
      <c r="AP1418" s="0" t="str">
        <f aca="false">INDEX(lookup!$Z:$Z,MATCH($A1418,lookup!$A:$A,0))</f>
        <v>99_NCE</v>
      </c>
      <c r="AQ1418" s="0" t="str">
        <f aca="false">INDEX(lookup!$W:$W,MATCH($A1418,lookup!$A:$A,0))</f>
        <v>1_fin/acc/econ</v>
      </c>
      <c r="AS1418" s="0" t="s">
        <v>91</v>
      </c>
      <c r="AT1418" s="0" t="s">
        <v>397</v>
      </c>
      <c r="AU1418" s="0" t="s">
        <v>93</v>
      </c>
      <c r="AV1418" s="0" t="s">
        <v>5157</v>
      </c>
      <c r="AX1418" s="0" t="s">
        <v>5158</v>
      </c>
      <c r="BA1418" s="0" t="n">
        <v>7704</v>
      </c>
      <c r="BB1418" s="0" t="s">
        <v>96</v>
      </c>
      <c r="BC1418" s="0" t="s">
        <v>122</v>
      </c>
      <c r="BD1418" s="0" t="s">
        <v>4416</v>
      </c>
      <c r="BE1418" s="0" t="s">
        <v>98</v>
      </c>
      <c r="BI1418" s="0" t="s">
        <v>502</v>
      </c>
      <c r="BJ1418" s="0" t="s">
        <v>317</v>
      </c>
      <c r="BK1418" s="0" t="s">
        <v>558</v>
      </c>
      <c r="BL1418" s="0" t="s">
        <v>5159</v>
      </c>
      <c r="BM1418" s="0" t="s">
        <v>5160</v>
      </c>
      <c r="BN1418" s="0" t="s">
        <v>5161</v>
      </c>
      <c r="BO1418" s="0" t="s">
        <v>105</v>
      </c>
      <c r="BP1418" s="0" t="s">
        <v>5156</v>
      </c>
      <c r="BQ1418" s="0" t="s">
        <v>127</v>
      </c>
      <c r="BT1418" s="0" t="n">
        <v>0</v>
      </c>
      <c r="BU1418" s="0" t="s">
        <v>5162</v>
      </c>
      <c r="BW1418" s="0" t="n">
        <v>2002</v>
      </c>
      <c r="BX1418" s="0" t="n">
        <v>2020</v>
      </c>
      <c r="BY1418" s="0" t="s">
        <v>1526</v>
      </c>
      <c r="BZ1418" s="0" t="n">
        <v>2011</v>
      </c>
      <c r="CA1418" s="0" t="n">
        <v>0.263157894736842</v>
      </c>
      <c r="CB1418" s="0" t="n">
        <v>0</v>
      </c>
      <c r="CC1418" s="0" t="n">
        <v>1</v>
      </c>
      <c r="CD1418" s="0" t="n">
        <v>-0.0264858579224099</v>
      </c>
      <c r="CE1418" s="0" t="n">
        <v>1</v>
      </c>
    </row>
    <row r="1419" customFormat="false" ht="15" hidden="false" customHeight="false" outlineLevel="0" collapsed="false">
      <c r="A1419" s="0" t="s">
        <v>5156</v>
      </c>
      <c r="B1419" s="0" t="n">
        <v>2724</v>
      </c>
      <c r="C1419" s="0" t="n">
        <v>-0.0392758623687284</v>
      </c>
      <c r="D1419" s="0" t="n">
        <v>7704</v>
      </c>
      <c r="E1419" s="0" t="n">
        <f aca="false">IF(ISNUMBER($BA1419),$BA1419,IF(AND(ISNUMBER($D1419),ISNUMBER($BW1419),ISNUMBER($BX1419)),$D1419*($BX1419-$BW1419+1),""))</f>
        <v>7704</v>
      </c>
      <c r="H1419" s="0" t="s">
        <v>118</v>
      </c>
      <c r="I1419" s="0" t="s">
        <v>119</v>
      </c>
      <c r="J1419" s="0" t="n">
        <f aca="false">IF($BW1419&lt;&gt;"",$BW1419,"")</f>
        <v>2002</v>
      </c>
      <c r="K1419" s="0" t="n">
        <f aca="false">IF($BX1419&lt;&gt;"",$BX1419,"")</f>
        <v>2020</v>
      </c>
      <c r="L1419" s="0" t="n">
        <f aca="false">IF(AND(ISNUMBER($BW1419),ISNUMBER($BX1419)),($BW1419+$BX1419)/2,"")</f>
        <v>2011</v>
      </c>
      <c r="M1419" s="0" t="n">
        <f aca="false">IF($L1419&lt;&gt;"",$L1419,"")</f>
        <v>2011</v>
      </c>
      <c r="N1419" s="0" t="n">
        <f aca="false">IF(AND(ISNUMBER($BW1419),ISNUMBER($BX1419)),MIN(1,MAX(0,($BX1419-2016+1)/($BX1419-$BW1419+1))),"")</f>
        <v>0.263157894736842</v>
      </c>
      <c r="O1419" s="0" t="n">
        <f aca="false">IF(AND(ISNUMBER($BW1419),ISNUMBER($BX1419)),MIN(1,MAX(0,($BX1419-2017+1)/($BX1419-$BW1419+1))),"")</f>
        <v>0.210526315789474</v>
      </c>
      <c r="P1419" s="0" t="n">
        <f aca="false">IF(AND(ISNUMBER($BW1419),ISNUMBER($BX1419)),MIN(1,MAX(0,($BX1419-2018+1)/($BX1419-$BW1419+1))),"")</f>
        <v>0.157894736842105</v>
      </c>
      <c r="Q1419" s="0" t="n">
        <f aca="false">IF(AND(ISNUMBER($BW1419),ISNUMBER($BX1419)),MIN(1,MAX(0,($BX1419-2019+1)/($BX1419-$BW1419+1))),"")</f>
        <v>0.105263157894737</v>
      </c>
      <c r="R1419" s="0" t="n">
        <f aca="false">IF(AND(ISNUMBER($BW1419),ISNUMBER($BX1419)),MIN(1,MAX(0,($BX1419-2016+1)/($BX1419-$BW1419+1))),"")</f>
        <v>0.263157894736842</v>
      </c>
      <c r="S1419" s="0" t="n">
        <f aca="false">IF($L1419&lt;&gt;"",IF($L1419&gt;=2015.5,1,0),"")</f>
        <v>0</v>
      </c>
      <c r="T1419" s="0" t="n">
        <f aca="false">IF($L1419&lt;&gt;"",IF($L1419&gt;=2016,1,0),"")</f>
        <v>0</v>
      </c>
      <c r="U1419" s="0" t="n">
        <f aca="false">IF(ISNUMBER($BX1419),IF($BX1419&gt;=2016,1,0),"")</f>
        <v>1</v>
      </c>
      <c r="V1419" s="0" t="n">
        <f aca="false">IF(ISNUMBER($BW1419),IF($BW1419&gt;=2016,1,0),"")</f>
        <v>0</v>
      </c>
      <c r="W1419" s="0" t="str">
        <f aca="false">IF(AND(ISNUMBER($BW1419),ISNUMBER($BX1419)),IF($BW1419&gt;=2016,"post-only",IF($BX1419&lt;2016,"pre-only","mixed")),"")</f>
        <v>mixed</v>
      </c>
      <c r="X1419" s="0" t="n">
        <f aca="false">IF(AND(ISNUMBER($BW1419),ISNUMBER($BX1419)),MIN(1,MAX(0,($BX1419-2017+1)/($BX1419-$BW1419+1))),"")</f>
        <v>0.210526315789474</v>
      </c>
      <c r="Y1419" s="0" t="n">
        <f aca="false">IF(AND(ISNUMBER($BW1419),ISNUMBER($BX1419)),MIN(1,MAX(0,($BX1419-2018+1)/($BX1419-$BW1419+1))),"")</f>
        <v>0.157894736842105</v>
      </c>
      <c r="Z1419" s="0" t="n">
        <f aca="false">IF(AND(ISNUMBER($BW1419),ISNUMBER($BX1419)),MIN(1,MAX(0,($BX1419-2019+1)/($BX1419-$BW1419+1))),"")</f>
        <v>0.105263157894737</v>
      </c>
      <c r="AA1419" s="0" t="n">
        <f aca="false">IF(ISNUMBER($BX1419),IF($BX1419&gt;=2017,1,0),"")</f>
        <v>1</v>
      </c>
      <c r="AB1419" s="0" t="n">
        <f aca="false">IF(ISNUMBER($BX1419),IF($BX1419&gt;=2018,1,0),"")</f>
        <v>1</v>
      </c>
      <c r="AC1419" s="0" t="n">
        <f aca="false">IF(ISNUMBER($BX1419),IF($BX1419&gt;=2019,1,0),"")</f>
        <v>1</v>
      </c>
      <c r="AD1419" s="0" t="n">
        <f aca="false">IF($L1419&lt;&gt;"",IF($L1419&gt;2013,1,0),"")</f>
        <v>0</v>
      </c>
      <c r="AE1419" s="0" t="n">
        <f aca="false">IF($L1419&lt;&gt;"",1+IF($L1419&gt;2011,1,0)+IF($L1419&gt;2014,1,0),"")</f>
        <v>1</v>
      </c>
      <c r="AF1419" s="0" t="s">
        <v>747</v>
      </c>
      <c r="AG1419" s="0" t="s">
        <v>88</v>
      </c>
      <c r="AH1419" s="0" t="s">
        <v>90</v>
      </c>
      <c r="AI1419" s="0" t="s">
        <v>334</v>
      </c>
      <c r="AJ1419" s="0" t="s">
        <v>334</v>
      </c>
      <c r="AK1419" s="0" t="str">
        <f aca="false">IF(AND($CF1419&lt;&gt;"",IFERROR(INDEX(subsample_country_map!$B:$B,MATCH($CF1419,subsample_country_map!$A:$A,0)),"")&lt;&gt;""),INDEX(subsample_country_map!$B:$B,MATCH($CF1419,subsample_country_map!$A:$A,0)),INDEX(lookup!$AA:$AA,MATCH($A1419,lookup!$A:$A,0)))</f>
        <v>1_US</v>
      </c>
      <c r="AL1419" s="0" t="str">
        <f aca="false">IF(AND($CF1419&lt;&gt;"",IFERROR(INDEX(subsample_country_map!$C:$C,MATCH($CF1419,subsample_country_map!$A:$A,0)),"")&lt;&gt;""),INDEX(subsample_country_map!$C:$C,MATCH($CF1419,subsample_country_map!$A:$A,0)),INDEX(lookup!$AB:$AB,MATCH($A1419,lookup!$A:$A,0)))</f>
        <v>1_developed</v>
      </c>
      <c r="AM1419" s="0" t="str">
        <f aca="false">IF(AND($CF1419&lt;&gt;"",IFERROR(INDEX(subsample_country_map!$D:$D,MATCH($CF1419,subsample_country_map!$A:$A,0)),"")&lt;&gt;""),INDEX(subsample_country_map!$D:$D,MATCH($CF1419,subsample_country_map!$A:$A,0)),INDEX(lookup!$AC:$AC,MATCH($A1419,lookup!$A:$A,0)))</f>
        <v>1_western</v>
      </c>
      <c r="AN1419" s="0" t="str">
        <f aca="false">IF(AND($CF1419&lt;&gt;"",IFERROR(INDEX(subsample_country_map!$E:$E,MATCH($CF1419,subsample_country_map!$A:$A,0)),"")&lt;&gt;""),INDEX(subsample_country_map!$E:$E,MATCH($CF1419,subsample_country_map!$A:$A,0)),INDEX(lookup!$AD:$AD,MATCH($A1419,lookup!$A:$A,0)))</f>
        <v>1_common law</v>
      </c>
      <c r="AO1419" s="0" t="str">
        <f aca="false">INDEX(lookup!$Y:$Y,MATCH($A1419,lookup!$A:$A,0))</f>
        <v>1_not published</v>
      </c>
      <c r="AP1419" s="0" t="str">
        <f aca="false">INDEX(lookup!$Z:$Z,MATCH($A1419,lookup!$A:$A,0))</f>
        <v>99_NCE</v>
      </c>
      <c r="AQ1419" s="0" t="str">
        <f aca="false">INDEX(lookup!$W:$W,MATCH($A1419,lookup!$A:$A,0))</f>
        <v>1_fin/acc/econ</v>
      </c>
      <c r="AS1419" s="0" t="s">
        <v>91</v>
      </c>
      <c r="AT1419" s="0" t="s">
        <v>397</v>
      </c>
      <c r="AU1419" s="0" t="s">
        <v>93</v>
      </c>
      <c r="AV1419" s="0" t="s">
        <v>5163</v>
      </c>
      <c r="AX1419" s="0" t="s">
        <v>5164</v>
      </c>
      <c r="BA1419" s="0" t="n">
        <v>7704</v>
      </c>
      <c r="BB1419" s="0" t="s">
        <v>96</v>
      </c>
      <c r="BC1419" s="0" t="s">
        <v>358</v>
      </c>
      <c r="BD1419" s="0" t="s">
        <v>4416</v>
      </c>
      <c r="BE1419" s="0" t="s">
        <v>98</v>
      </c>
      <c r="BI1419" s="0" t="s">
        <v>502</v>
      </c>
      <c r="BJ1419" s="0" t="s">
        <v>323</v>
      </c>
      <c r="BK1419" s="0" t="s">
        <v>558</v>
      </c>
      <c r="BL1419" s="0" t="s">
        <v>5165</v>
      </c>
      <c r="BM1419" s="0" t="s">
        <v>5160</v>
      </c>
      <c r="BN1419" s="0" t="s">
        <v>5161</v>
      </c>
      <c r="BO1419" s="0" t="s">
        <v>105</v>
      </c>
      <c r="BP1419" s="0" t="s">
        <v>5156</v>
      </c>
      <c r="BQ1419" s="0" t="s">
        <v>127</v>
      </c>
      <c r="BT1419" s="0" t="n">
        <v>0</v>
      </c>
      <c r="BU1419" s="0" t="s">
        <v>5162</v>
      </c>
      <c r="BW1419" s="0" t="n">
        <v>2002</v>
      </c>
      <c r="BX1419" s="0" t="n">
        <v>2020</v>
      </c>
      <c r="BY1419" s="0" t="s">
        <v>1526</v>
      </c>
      <c r="BZ1419" s="0" t="n">
        <v>2011</v>
      </c>
      <c r="CA1419" s="0" t="n">
        <v>0.263157894736842</v>
      </c>
      <c r="CB1419" s="0" t="n">
        <v>0</v>
      </c>
      <c r="CC1419" s="0" t="n">
        <v>1</v>
      </c>
      <c r="CD1419" s="0" t="n">
        <v>-0.039296076643035</v>
      </c>
      <c r="CE1419" s="0" t="n">
        <v>1</v>
      </c>
    </row>
    <row r="1420" customFormat="false" ht="15" hidden="false" customHeight="false" outlineLevel="0" collapsed="false">
      <c r="A1420" s="0" t="s">
        <v>5156</v>
      </c>
      <c r="B1420" s="0" t="n">
        <v>2725</v>
      </c>
      <c r="C1420" s="0" t="n">
        <v>-0.0365133032771572</v>
      </c>
      <c r="D1420" s="0" t="n">
        <v>7704</v>
      </c>
      <c r="E1420" s="0" t="n">
        <f aca="false">IF(ISNUMBER($BA1420),$BA1420,IF(AND(ISNUMBER($D1420),ISNUMBER($BW1420),ISNUMBER($BX1420)),$D1420*($BX1420-$BW1420+1),""))</f>
        <v>7704</v>
      </c>
      <c r="H1420" s="0" t="s">
        <v>118</v>
      </c>
      <c r="I1420" s="0" t="s">
        <v>119</v>
      </c>
      <c r="J1420" s="0" t="n">
        <f aca="false">IF($BW1420&lt;&gt;"",$BW1420,"")</f>
        <v>2002</v>
      </c>
      <c r="K1420" s="0" t="n">
        <f aca="false">IF($BX1420&lt;&gt;"",$BX1420,"")</f>
        <v>2020</v>
      </c>
      <c r="L1420" s="0" t="n">
        <f aca="false">IF(AND(ISNUMBER($BW1420),ISNUMBER($BX1420)),($BW1420+$BX1420)/2,"")</f>
        <v>2011</v>
      </c>
      <c r="M1420" s="0" t="n">
        <f aca="false">IF($L1420&lt;&gt;"",$L1420,"")</f>
        <v>2011</v>
      </c>
      <c r="N1420" s="0" t="n">
        <f aca="false">IF(AND(ISNUMBER($BW1420),ISNUMBER($BX1420)),MIN(1,MAX(0,($BX1420-2016+1)/($BX1420-$BW1420+1))),"")</f>
        <v>0.263157894736842</v>
      </c>
      <c r="O1420" s="0" t="n">
        <f aca="false">IF(AND(ISNUMBER($BW1420),ISNUMBER($BX1420)),MIN(1,MAX(0,($BX1420-2017+1)/($BX1420-$BW1420+1))),"")</f>
        <v>0.210526315789474</v>
      </c>
      <c r="P1420" s="0" t="n">
        <f aca="false">IF(AND(ISNUMBER($BW1420),ISNUMBER($BX1420)),MIN(1,MAX(0,($BX1420-2018+1)/($BX1420-$BW1420+1))),"")</f>
        <v>0.157894736842105</v>
      </c>
      <c r="Q1420" s="0" t="n">
        <f aca="false">IF(AND(ISNUMBER($BW1420),ISNUMBER($BX1420)),MIN(1,MAX(0,($BX1420-2019+1)/($BX1420-$BW1420+1))),"")</f>
        <v>0.105263157894737</v>
      </c>
      <c r="R1420" s="0" t="n">
        <f aca="false">IF(AND(ISNUMBER($BW1420),ISNUMBER($BX1420)),MIN(1,MAX(0,($BX1420-2016+1)/($BX1420-$BW1420+1))),"")</f>
        <v>0.263157894736842</v>
      </c>
      <c r="S1420" s="0" t="n">
        <f aca="false">IF($L1420&lt;&gt;"",IF($L1420&gt;=2015.5,1,0),"")</f>
        <v>0</v>
      </c>
      <c r="T1420" s="0" t="n">
        <f aca="false">IF($L1420&lt;&gt;"",IF($L1420&gt;=2016,1,0),"")</f>
        <v>0</v>
      </c>
      <c r="U1420" s="0" t="n">
        <f aca="false">IF(ISNUMBER($BX1420),IF($BX1420&gt;=2016,1,0),"")</f>
        <v>1</v>
      </c>
      <c r="V1420" s="0" t="n">
        <f aca="false">IF(ISNUMBER($BW1420),IF($BW1420&gt;=2016,1,0),"")</f>
        <v>0</v>
      </c>
      <c r="W1420" s="0" t="str">
        <f aca="false">IF(AND(ISNUMBER($BW1420),ISNUMBER($BX1420)),IF($BW1420&gt;=2016,"post-only",IF($BX1420&lt;2016,"pre-only","mixed")),"")</f>
        <v>mixed</v>
      </c>
      <c r="X1420" s="0" t="n">
        <f aca="false">IF(AND(ISNUMBER($BW1420),ISNUMBER($BX1420)),MIN(1,MAX(0,($BX1420-2017+1)/($BX1420-$BW1420+1))),"")</f>
        <v>0.210526315789474</v>
      </c>
      <c r="Y1420" s="0" t="n">
        <f aca="false">IF(AND(ISNUMBER($BW1420),ISNUMBER($BX1420)),MIN(1,MAX(0,($BX1420-2018+1)/($BX1420-$BW1420+1))),"")</f>
        <v>0.157894736842105</v>
      </c>
      <c r="Z1420" s="0" t="n">
        <f aca="false">IF(AND(ISNUMBER($BW1420),ISNUMBER($BX1420)),MIN(1,MAX(0,($BX1420-2019+1)/($BX1420-$BW1420+1))),"")</f>
        <v>0.105263157894737</v>
      </c>
      <c r="AA1420" s="0" t="n">
        <f aca="false">IF(ISNUMBER($BX1420),IF($BX1420&gt;=2017,1,0),"")</f>
        <v>1</v>
      </c>
      <c r="AB1420" s="0" t="n">
        <f aca="false">IF(ISNUMBER($BX1420),IF($BX1420&gt;=2018,1,0),"")</f>
        <v>1</v>
      </c>
      <c r="AC1420" s="0" t="n">
        <f aca="false">IF(ISNUMBER($BX1420),IF($BX1420&gt;=2019,1,0),"")</f>
        <v>1</v>
      </c>
      <c r="AD1420" s="0" t="n">
        <f aca="false">IF($L1420&lt;&gt;"",IF($L1420&gt;2013,1,0),"")</f>
        <v>0</v>
      </c>
      <c r="AE1420" s="0" t="n">
        <f aca="false">IF($L1420&lt;&gt;"",1+IF($L1420&gt;2011,1,0)+IF($L1420&gt;2014,1,0),"")</f>
        <v>1</v>
      </c>
      <c r="AF1420" s="0" t="s">
        <v>747</v>
      </c>
      <c r="AG1420" s="0" t="s">
        <v>88</v>
      </c>
      <c r="AH1420" s="0" t="s">
        <v>90</v>
      </c>
      <c r="AI1420" s="0" t="s">
        <v>334</v>
      </c>
      <c r="AJ1420" s="0" t="s">
        <v>334</v>
      </c>
      <c r="AK1420" s="0" t="str">
        <f aca="false">IF(AND($CF1420&lt;&gt;"",IFERROR(INDEX(subsample_country_map!$B:$B,MATCH($CF1420,subsample_country_map!$A:$A,0)),"")&lt;&gt;""),INDEX(subsample_country_map!$B:$B,MATCH($CF1420,subsample_country_map!$A:$A,0)),INDEX(lookup!$AA:$AA,MATCH($A1420,lookup!$A:$A,0)))</f>
        <v>1_US</v>
      </c>
      <c r="AL1420" s="0" t="str">
        <f aca="false">IF(AND($CF1420&lt;&gt;"",IFERROR(INDEX(subsample_country_map!$C:$C,MATCH($CF1420,subsample_country_map!$A:$A,0)),"")&lt;&gt;""),INDEX(subsample_country_map!$C:$C,MATCH($CF1420,subsample_country_map!$A:$A,0)),INDEX(lookup!$AB:$AB,MATCH($A1420,lookup!$A:$A,0)))</f>
        <v>1_developed</v>
      </c>
      <c r="AM1420" s="0" t="str">
        <f aca="false">IF(AND($CF1420&lt;&gt;"",IFERROR(INDEX(subsample_country_map!$D:$D,MATCH($CF1420,subsample_country_map!$A:$A,0)),"")&lt;&gt;""),INDEX(subsample_country_map!$D:$D,MATCH($CF1420,subsample_country_map!$A:$A,0)),INDEX(lookup!$AC:$AC,MATCH($A1420,lookup!$A:$A,0)))</f>
        <v>1_western</v>
      </c>
      <c r="AN1420" s="0" t="str">
        <f aca="false">IF(AND($CF1420&lt;&gt;"",IFERROR(INDEX(subsample_country_map!$E:$E,MATCH($CF1420,subsample_country_map!$A:$A,0)),"")&lt;&gt;""),INDEX(subsample_country_map!$E:$E,MATCH($CF1420,subsample_country_map!$A:$A,0)),INDEX(lookup!$AD:$AD,MATCH($A1420,lookup!$A:$A,0)))</f>
        <v>1_common law</v>
      </c>
      <c r="AO1420" s="0" t="str">
        <f aca="false">INDEX(lookup!$Y:$Y,MATCH($A1420,lookup!$A:$A,0))</f>
        <v>1_not published</v>
      </c>
      <c r="AP1420" s="0" t="str">
        <f aca="false">INDEX(lookup!$Z:$Z,MATCH($A1420,lookup!$A:$A,0))</f>
        <v>99_NCE</v>
      </c>
      <c r="AQ1420" s="0" t="str">
        <f aca="false">INDEX(lookup!$W:$W,MATCH($A1420,lookup!$A:$A,0))</f>
        <v>1_fin/acc/econ</v>
      </c>
      <c r="AS1420" s="0" t="s">
        <v>91</v>
      </c>
      <c r="AT1420" s="0" t="s">
        <v>397</v>
      </c>
      <c r="AU1420" s="0" t="s">
        <v>93</v>
      </c>
      <c r="AV1420" s="0" t="s">
        <v>5166</v>
      </c>
      <c r="AX1420" s="0" t="s">
        <v>5167</v>
      </c>
      <c r="BA1420" s="0" t="n">
        <v>7704</v>
      </c>
      <c r="BB1420" s="0" t="s">
        <v>96</v>
      </c>
      <c r="BC1420" s="0" t="s">
        <v>358</v>
      </c>
      <c r="BD1420" s="0" t="s">
        <v>4416</v>
      </c>
      <c r="BE1420" s="0" t="s">
        <v>98</v>
      </c>
      <c r="BI1420" s="0" t="s">
        <v>502</v>
      </c>
      <c r="BJ1420" s="0" t="s">
        <v>327</v>
      </c>
      <c r="BK1420" s="0" t="s">
        <v>558</v>
      </c>
      <c r="BL1420" s="0" t="s">
        <v>5168</v>
      </c>
      <c r="BM1420" s="0" t="s">
        <v>5160</v>
      </c>
      <c r="BN1420" s="0" t="s">
        <v>5161</v>
      </c>
      <c r="BO1420" s="0" t="s">
        <v>105</v>
      </c>
      <c r="BP1420" s="0" t="s">
        <v>5156</v>
      </c>
      <c r="BQ1420" s="0" t="s">
        <v>127</v>
      </c>
      <c r="BT1420" s="0" t="n">
        <v>0</v>
      </c>
      <c r="BU1420" s="0" t="s">
        <v>5162</v>
      </c>
      <c r="BW1420" s="0" t="n">
        <v>2002</v>
      </c>
      <c r="BX1420" s="0" t="n">
        <v>2020</v>
      </c>
      <c r="BY1420" s="0" t="s">
        <v>1526</v>
      </c>
      <c r="BZ1420" s="0" t="n">
        <v>2011</v>
      </c>
      <c r="CA1420" s="0" t="n">
        <v>0.263157894736842</v>
      </c>
      <c r="CB1420" s="0" t="n">
        <v>0</v>
      </c>
      <c r="CC1420" s="0" t="n">
        <v>1</v>
      </c>
      <c r="CD1420" s="0" t="n">
        <v>-0.0365295430412758</v>
      </c>
      <c r="CE1420" s="0" t="n">
        <v>1</v>
      </c>
    </row>
    <row r="1421" customFormat="false" ht="15" hidden="false" customHeight="false" outlineLevel="0" collapsed="false">
      <c r="A1421" s="0" t="s">
        <v>5156</v>
      </c>
      <c r="B1421" s="0" t="n">
        <v>2726</v>
      </c>
      <c r="C1421" s="0" t="n">
        <v>-0.032930971169424</v>
      </c>
      <c r="D1421" s="0" t="n">
        <v>7704</v>
      </c>
      <c r="E1421" s="0" t="n">
        <f aca="false">IF(ISNUMBER($BA1421),$BA1421,IF(AND(ISNUMBER($D1421),ISNUMBER($BW1421),ISNUMBER($BX1421)),$D1421*($BX1421-$BW1421+1),""))</f>
        <v>7704</v>
      </c>
      <c r="H1421" s="0" t="s">
        <v>118</v>
      </c>
      <c r="I1421" s="0" t="s">
        <v>119</v>
      </c>
      <c r="J1421" s="0" t="n">
        <f aca="false">IF($BW1421&lt;&gt;"",$BW1421,"")</f>
        <v>2002</v>
      </c>
      <c r="K1421" s="0" t="n">
        <f aca="false">IF($BX1421&lt;&gt;"",$BX1421,"")</f>
        <v>2020</v>
      </c>
      <c r="L1421" s="0" t="n">
        <f aca="false">IF(AND(ISNUMBER($BW1421),ISNUMBER($BX1421)),($BW1421+$BX1421)/2,"")</f>
        <v>2011</v>
      </c>
      <c r="M1421" s="0" t="n">
        <f aca="false">IF($L1421&lt;&gt;"",$L1421,"")</f>
        <v>2011</v>
      </c>
      <c r="N1421" s="0" t="n">
        <f aca="false">IF(AND(ISNUMBER($BW1421),ISNUMBER($BX1421)),MIN(1,MAX(0,($BX1421-2016+1)/($BX1421-$BW1421+1))),"")</f>
        <v>0.263157894736842</v>
      </c>
      <c r="O1421" s="0" t="n">
        <f aca="false">IF(AND(ISNUMBER($BW1421),ISNUMBER($BX1421)),MIN(1,MAX(0,($BX1421-2017+1)/($BX1421-$BW1421+1))),"")</f>
        <v>0.210526315789474</v>
      </c>
      <c r="P1421" s="0" t="n">
        <f aca="false">IF(AND(ISNUMBER($BW1421),ISNUMBER($BX1421)),MIN(1,MAX(0,($BX1421-2018+1)/($BX1421-$BW1421+1))),"")</f>
        <v>0.157894736842105</v>
      </c>
      <c r="Q1421" s="0" t="n">
        <f aca="false">IF(AND(ISNUMBER($BW1421),ISNUMBER($BX1421)),MIN(1,MAX(0,($BX1421-2019+1)/($BX1421-$BW1421+1))),"")</f>
        <v>0.105263157894737</v>
      </c>
      <c r="R1421" s="0" t="n">
        <f aca="false">IF(AND(ISNUMBER($BW1421),ISNUMBER($BX1421)),MIN(1,MAX(0,($BX1421-2016+1)/($BX1421-$BW1421+1))),"")</f>
        <v>0.263157894736842</v>
      </c>
      <c r="S1421" s="0" t="n">
        <f aca="false">IF($L1421&lt;&gt;"",IF($L1421&gt;=2015.5,1,0),"")</f>
        <v>0</v>
      </c>
      <c r="T1421" s="0" t="n">
        <f aca="false">IF($L1421&lt;&gt;"",IF($L1421&gt;=2016,1,0),"")</f>
        <v>0</v>
      </c>
      <c r="U1421" s="0" t="n">
        <f aca="false">IF(ISNUMBER($BX1421),IF($BX1421&gt;=2016,1,0),"")</f>
        <v>1</v>
      </c>
      <c r="V1421" s="0" t="n">
        <f aca="false">IF(ISNUMBER($BW1421),IF($BW1421&gt;=2016,1,0),"")</f>
        <v>0</v>
      </c>
      <c r="W1421" s="0" t="str">
        <f aca="false">IF(AND(ISNUMBER($BW1421),ISNUMBER($BX1421)),IF($BW1421&gt;=2016,"post-only",IF($BX1421&lt;2016,"pre-only","mixed")),"")</f>
        <v>mixed</v>
      </c>
      <c r="X1421" s="0" t="n">
        <f aca="false">IF(AND(ISNUMBER($BW1421),ISNUMBER($BX1421)),MIN(1,MAX(0,($BX1421-2017+1)/($BX1421-$BW1421+1))),"")</f>
        <v>0.210526315789474</v>
      </c>
      <c r="Y1421" s="0" t="n">
        <f aca="false">IF(AND(ISNUMBER($BW1421),ISNUMBER($BX1421)),MIN(1,MAX(0,($BX1421-2018+1)/($BX1421-$BW1421+1))),"")</f>
        <v>0.157894736842105</v>
      </c>
      <c r="Z1421" s="0" t="n">
        <f aca="false">IF(AND(ISNUMBER($BW1421),ISNUMBER($BX1421)),MIN(1,MAX(0,($BX1421-2019+1)/($BX1421-$BW1421+1))),"")</f>
        <v>0.105263157894737</v>
      </c>
      <c r="AA1421" s="0" t="n">
        <f aca="false">IF(ISNUMBER($BX1421),IF($BX1421&gt;=2017,1,0),"")</f>
        <v>1</v>
      </c>
      <c r="AB1421" s="0" t="n">
        <f aca="false">IF(ISNUMBER($BX1421),IF($BX1421&gt;=2018,1,0),"")</f>
        <v>1</v>
      </c>
      <c r="AC1421" s="0" t="n">
        <f aca="false">IF(ISNUMBER($BX1421),IF($BX1421&gt;=2019,1,0),"")</f>
        <v>1</v>
      </c>
      <c r="AD1421" s="0" t="n">
        <f aca="false">IF($L1421&lt;&gt;"",IF($L1421&gt;2013,1,0),"")</f>
        <v>0</v>
      </c>
      <c r="AE1421" s="0" t="n">
        <f aca="false">IF($L1421&lt;&gt;"",1+IF($L1421&gt;2011,1,0)+IF($L1421&gt;2014,1,0),"")</f>
        <v>1</v>
      </c>
      <c r="AF1421" s="0" t="s">
        <v>747</v>
      </c>
      <c r="AG1421" s="0" t="s">
        <v>88</v>
      </c>
      <c r="AH1421" s="0" t="s">
        <v>90</v>
      </c>
      <c r="AI1421" s="0" t="s">
        <v>334</v>
      </c>
      <c r="AJ1421" s="0" t="s">
        <v>334</v>
      </c>
      <c r="AK1421" s="0" t="str">
        <f aca="false">IF(AND($CF1421&lt;&gt;"",IFERROR(INDEX(subsample_country_map!$B:$B,MATCH($CF1421,subsample_country_map!$A:$A,0)),"")&lt;&gt;""),INDEX(subsample_country_map!$B:$B,MATCH($CF1421,subsample_country_map!$A:$A,0)),INDEX(lookup!$AA:$AA,MATCH($A1421,lookup!$A:$A,0)))</f>
        <v>1_US</v>
      </c>
      <c r="AL1421" s="0" t="str">
        <f aca="false">IF(AND($CF1421&lt;&gt;"",IFERROR(INDEX(subsample_country_map!$C:$C,MATCH($CF1421,subsample_country_map!$A:$A,0)),"")&lt;&gt;""),INDEX(subsample_country_map!$C:$C,MATCH($CF1421,subsample_country_map!$A:$A,0)),INDEX(lookup!$AB:$AB,MATCH($A1421,lookup!$A:$A,0)))</f>
        <v>1_developed</v>
      </c>
      <c r="AM1421" s="0" t="str">
        <f aca="false">IF(AND($CF1421&lt;&gt;"",IFERROR(INDEX(subsample_country_map!$D:$D,MATCH($CF1421,subsample_country_map!$A:$A,0)),"")&lt;&gt;""),INDEX(subsample_country_map!$D:$D,MATCH($CF1421,subsample_country_map!$A:$A,0)),INDEX(lookup!$AC:$AC,MATCH($A1421,lookup!$A:$A,0)))</f>
        <v>1_western</v>
      </c>
      <c r="AN1421" s="0" t="str">
        <f aca="false">IF(AND($CF1421&lt;&gt;"",IFERROR(INDEX(subsample_country_map!$E:$E,MATCH($CF1421,subsample_country_map!$A:$A,0)),"")&lt;&gt;""),INDEX(subsample_country_map!$E:$E,MATCH($CF1421,subsample_country_map!$A:$A,0)),INDEX(lookup!$AD:$AD,MATCH($A1421,lookup!$A:$A,0)))</f>
        <v>1_common law</v>
      </c>
      <c r="AO1421" s="0" t="str">
        <f aca="false">INDEX(lookup!$Y:$Y,MATCH($A1421,lookup!$A:$A,0))</f>
        <v>1_not published</v>
      </c>
      <c r="AP1421" s="0" t="str">
        <f aca="false">INDEX(lookup!$Z:$Z,MATCH($A1421,lookup!$A:$A,0))</f>
        <v>99_NCE</v>
      </c>
      <c r="AQ1421" s="0" t="str">
        <f aca="false">INDEX(lookup!$W:$W,MATCH($A1421,lookup!$A:$A,0))</f>
        <v>1_fin/acc/econ</v>
      </c>
      <c r="AS1421" s="0" t="s">
        <v>91</v>
      </c>
      <c r="AT1421" s="0" t="s">
        <v>397</v>
      </c>
      <c r="AU1421" s="0" t="s">
        <v>93</v>
      </c>
      <c r="AV1421" s="0" t="s">
        <v>5169</v>
      </c>
      <c r="AX1421" s="0" t="s">
        <v>3897</v>
      </c>
      <c r="BA1421" s="0" t="n">
        <v>7704</v>
      </c>
      <c r="BB1421" s="0" t="s">
        <v>96</v>
      </c>
      <c r="BC1421" s="0" t="s">
        <v>358</v>
      </c>
      <c r="BD1421" s="0" t="s">
        <v>4416</v>
      </c>
      <c r="BE1421" s="0" t="s">
        <v>98</v>
      </c>
      <c r="BI1421" s="0" t="s">
        <v>502</v>
      </c>
      <c r="BJ1421" s="0" t="s">
        <v>331</v>
      </c>
      <c r="BK1421" s="0" t="s">
        <v>558</v>
      </c>
      <c r="BL1421" s="0" t="s">
        <v>5170</v>
      </c>
      <c r="BM1421" s="0" t="s">
        <v>5160</v>
      </c>
      <c r="BN1421" s="0" t="s">
        <v>5161</v>
      </c>
      <c r="BO1421" s="0" t="s">
        <v>105</v>
      </c>
      <c r="BP1421" s="0" t="s">
        <v>5156</v>
      </c>
      <c r="BQ1421" s="0" t="s">
        <v>127</v>
      </c>
      <c r="BT1421" s="0" t="n">
        <v>0</v>
      </c>
      <c r="BU1421" s="0" t="s">
        <v>5162</v>
      </c>
      <c r="BW1421" s="0" t="n">
        <v>2002</v>
      </c>
      <c r="BX1421" s="0" t="n">
        <v>2020</v>
      </c>
      <c r="BY1421" s="0" t="s">
        <v>1526</v>
      </c>
      <c r="BZ1421" s="0" t="n">
        <v>2011</v>
      </c>
      <c r="CA1421" s="0" t="n">
        <v>0.263157894736842</v>
      </c>
      <c r="CB1421" s="0" t="n">
        <v>0</v>
      </c>
      <c r="CC1421" s="0" t="n">
        <v>1</v>
      </c>
      <c r="CD1421" s="0" t="n">
        <v>-0.0329428829057246</v>
      </c>
      <c r="CE1421" s="0" t="n">
        <v>1</v>
      </c>
    </row>
    <row r="1422" customFormat="false" ht="15" hidden="false" customHeight="false" outlineLevel="0" collapsed="false">
      <c r="A1422" s="0" t="s">
        <v>5156</v>
      </c>
      <c r="B1422" s="0" t="n">
        <v>2727</v>
      </c>
      <c r="C1422" s="0" t="n">
        <v>-0.034602507604253</v>
      </c>
      <c r="D1422" s="0" t="n">
        <v>6615</v>
      </c>
      <c r="E1422" s="0" t="n">
        <f aca="false">IF(ISNUMBER($BA1422),$BA1422,IF(AND(ISNUMBER($D1422),ISNUMBER($BW1422),ISNUMBER($BX1422)),$D1422*($BX1422-$BW1422+1),""))</f>
        <v>6615</v>
      </c>
      <c r="H1422" s="0" t="s">
        <v>118</v>
      </c>
      <c r="I1422" s="0" t="s">
        <v>119</v>
      </c>
      <c r="J1422" s="0" t="n">
        <f aca="false">IF($BW1422&lt;&gt;"",$BW1422,"")</f>
        <v>2002</v>
      </c>
      <c r="K1422" s="0" t="n">
        <f aca="false">IF($BX1422&lt;&gt;"",$BX1422,"")</f>
        <v>2020</v>
      </c>
      <c r="L1422" s="0" t="n">
        <f aca="false">IF(AND(ISNUMBER($BW1422),ISNUMBER($BX1422)),($BW1422+$BX1422)/2,"")</f>
        <v>2011</v>
      </c>
      <c r="M1422" s="0" t="n">
        <f aca="false">IF($L1422&lt;&gt;"",$L1422,"")</f>
        <v>2011</v>
      </c>
      <c r="N1422" s="0" t="n">
        <f aca="false">IF(AND(ISNUMBER($BW1422),ISNUMBER($BX1422)),MIN(1,MAX(0,($BX1422-2016+1)/($BX1422-$BW1422+1))),"")</f>
        <v>0.263157894736842</v>
      </c>
      <c r="O1422" s="0" t="n">
        <f aca="false">IF(AND(ISNUMBER($BW1422),ISNUMBER($BX1422)),MIN(1,MAX(0,($BX1422-2017+1)/($BX1422-$BW1422+1))),"")</f>
        <v>0.210526315789474</v>
      </c>
      <c r="P1422" s="0" t="n">
        <f aca="false">IF(AND(ISNUMBER($BW1422),ISNUMBER($BX1422)),MIN(1,MAX(0,($BX1422-2018+1)/($BX1422-$BW1422+1))),"")</f>
        <v>0.157894736842105</v>
      </c>
      <c r="Q1422" s="0" t="n">
        <f aca="false">IF(AND(ISNUMBER($BW1422),ISNUMBER($BX1422)),MIN(1,MAX(0,($BX1422-2019+1)/($BX1422-$BW1422+1))),"")</f>
        <v>0.105263157894737</v>
      </c>
      <c r="R1422" s="0" t="n">
        <f aca="false">IF(AND(ISNUMBER($BW1422),ISNUMBER($BX1422)),MIN(1,MAX(0,($BX1422-2016+1)/($BX1422-$BW1422+1))),"")</f>
        <v>0.263157894736842</v>
      </c>
      <c r="S1422" s="0" t="n">
        <f aca="false">IF($L1422&lt;&gt;"",IF($L1422&gt;=2015.5,1,0),"")</f>
        <v>0</v>
      </c>
      <c r="T1422" s="0" t="n">
        <f aca="false">IF($L1422&lt;&gt;"",IF($L1422&gt;=2016,1,0),"")</f>
        <v>0</v>
      </c>
      <c r="U1422" s="0" t="n">
        <f aca="false">IF(ISNUMBER($BX1422),IF($BX1422&gt;=2016,1,0),"")</f>
        <v>1</v>
      </c>
      <c r="V1422" s="0" t="n">
        <f aca="false">IF(ISNUMBER($BW1422),IF($BW1422&gt;=2016,1,0),"")</f>
        <v>0</v>
      </c>
      <c r="W1422" s="0" t="str">
        <f aca="false">IF(AND(ISNUMBER($BW1422),ISNUMBER($BX1422)),IF($BW1422&gt;=2016,"post-only",IF($BX1422&lt;2016,"pre-only","mixed")),"")</f>
        <v>mixed</v>
      </c>
      <c r="X1422" s="0" t="n">
        <f aca="false">IF(AND(ISNUMBER($BW1422),ISNUMBER($BX1422)),MIN(1,MAX(0,($BX1422-2017+1)/($BX1422-$BW1422+1))),"")</f>
        <v>0.210526315789474</v>
      </c>
      <c r="Y1422" s="0" t="n">
        <f aca="false">IF(AND(ISNUMBER($BW1422),ISNUMBER($BX1422)),MIN(1,MAX(0,($BX1422-2018+1)/($BX1422-$BW1422+1))),"")</f>
        <v>0.157894736842105</v>
      </c>
      <c r="Z1422" s="0" t="n">
        <f aca="false">IF(AND(ISNUMBER($BW1422),ISNUMBER($BX1422)),MIN(1,MAX(0,($BX1422-2019+1)/($BX1422-$BW1422+1))),"")</f>
        <v>0.105263157894737</v>
      </c>
      <c r="AA1422" s="0" t="n">
        <f aca="false">IF(ISNUMBER($BX1422),IF($BX1422&gt;=2017,1,0),"")</f>
        <v>1</v>
      </c>
      <c r="AB1422" s="0" t="n">
        <f aca="false">IF(ISNUMBER($BX1422),IF($BX1422&gt;=2018,1,0),"")</f>
        <v>1</v>
      </c>
      <c r="AC1422" s="0" t="n">
        <f aca="false">IF(ISNUMBER($BX1422),IF($BX1422&gt;=2019,1,0),"")</f>
        <v>1</v>
      </c>
      <c r="AD1422" s="0" t="n">
        <f aca="false">IF($L1422&lt;&gt;"",IF($L1422&gt;2013,1,0),"")</f>
        <v>0</v>
      </c>
      <c r="AE1422" s="0" t="n">
        <f aca="false">IF($L1422&lt;&gt;"",1+IF($L1422&gt;2011,1,0)+IF($L1422&gt;2014,1,0),"")</f>
        <v>1</v>
      </c>
      <c r="AF1422" s="0" t="s">
        <v>747</v>
      </c>
      <c r="AG1422" s="0" t="s">
        <v>88</v>
      </c>
      <c r="AH1422" s="0" t="s">
        <v>90</v>
      </c>
      <c r="AI1422" s="0" t="s">
        <v>334</v>
      </c>
      <c r="AJ1422" s="0" t="s">
        <v>334</v>
      </c>
      <c r="AK1422" s="0" t="str">
        <f aca="false">IF(AND($CF1422&lt;&gt;"",IFERROR(INDEX(subsample_country_map!$B:$B,MATCH($CF1422,subsample_country_map!$A:$A,0)),"")&lt;&gt;""),INDEX(subsample_country_map!$B:$B,MATCH($CF1422,subsample_country_map!$A:$A,0)),INDEX(lookup!$AA:$AA,MATCH($A1422,lookup!$A:$A,0)))</f>
        <v>1_US</v>
      </c>
      <c r="AL1422" s="0" t="str">
        <f aca="false">IF(AND($CF1422&lt;&gt;"",IFERROR(INDEX(subsample_country_map!$C:$C,MATCH($CF1422,subsample_country_map!$A:$A,0)),"")&lt;&gt;""),INDEX(subsample_country_map!$C:$C,MATCH($CF1422,subsample_country_map!$A:$A,0)),INDEX(lookup!$AB:$AB,MATCH($A1422,lookup!$A:$A,0)))</f>
        <v>1_developed</v>
      </c>
      <c r="AM1422" s="0" t="str">
        <f aca="false">IF(AND($CF1422&lt;&gt;"",IFERROR(INDEX(subsample_country_map!$D:$D,MATCH($CF1422,subsample_country_map!$A:$A,0)),"")&lt;&gt;""),INDEX(subsample_country_map!$D:$D,MATCH($CF1422,subsample_country_map!$A:$A,0)),INDEX(lookup!$AC:$AC,MATCH($A1422,lookup!$A:$A,0)))</f>
        <v>1_western</v>
      </c>
      <c r="AN1422" s="0" t="str">
        <f aca="false">IF(AND($CF1422&lt;&gt;"",IFERROR(INDEX(subsample_country_map!$E:$E,MATCH($CF1422,subsample_country_map!$A:$A,0)),"")&lt;&gt;""),INDEX(subsample_country_map!$E:$E,MATCH($CF1422,subsample_country_map!$A:$A,0)),INDEX(lookup!$AD:$AD,MATCH($A1422,lookup!$A:$A,0)))</f>
        <v>1_common law</v>
      </c>
      <c r="AO1422" s="0" t="str">
        <f aca="false">INDEX(lookup!$Y:$Y,MATCH($A1422,lookup!$A:$A,0))</f>
        <v>1_not published</v>
      </c>
      <c r="AP1422" s="0" t="str">
        <f aca="false">INDEX(lookup!$Z:$Z,MATCH($A1422,lookup!$A:$A,0))</f>
        <v>99_NCE</v>
      </c>
      <c r="AQ1422" s="0" t="str">
        <f aca="false">INDEX(lookup!$W:$W,MATCH($A1422,lookup!$A:$A,0))</f>
        <v>1_fin/acc/econ</v>
      </c>
      <c r="AS1422" s="0" t="s">
        <v>91</v>
      </c>
      <c r="AT1422" s="0" t="s">
        <v>397</v>
      </c>
      <c r="AU1422" s="0" t="s">
        <v>93</v>
      </c>
      <c r="AV1422" s="0" t="s">
        <v>5171</v>
      </c>
      <c r="AX1422" s="0" t="s">
        <v>5172</v>
      </c>
      <c r="BA1422" s="0" t="n">
        <v>6615</v>
      </c>
      <c r="BB1422" s="0" t="s">
        <v>96</v>
      </c>
      <c r="BC1422" s="0" t="s">
        <v>358</v>
      </c>
      <c r="BD1422" s="0" t="s">
        <v>4416</v>
      </c>
      <c r="BE1422" s="0" t="s">
        <v>98</v>
      </c>
      <c r="BI1422" s="0" t="s">
        <v>336</v>
      </c>
      <c r="BJ1422" s="0" t="s">
        <v>317</v>
      </c>
      <c r="BK1422" s="0" t="s">
        <v>584</v>
      </c>
      <c r="BL1422" s="0" t="s">
        <v>5173</v>
      </c>
      <c r="BM1422" s="0" t="s">
        <v>5160</v>
      </c>
      <c r="BN1422" s="0" t="s">
        <v>5161</v>
      </c>
      <c r="BO1422" s="0" t="s">
        <v>105</v>
      </c>
      <c r="BP1422" s="0" t="s">
        <v>5156</v>
      </c>
      <c r="BQ1422" s="0" t="s">
        <v>127</v>
      </c>
      <c r="BT1422" s="0" t="n">
        <v>0</v>
      </c>
      <c r="BU1422" s="0" t="s">
        <v>5162</v>
      </c>
      <c r="BW1422" s="0" t="n">
        <v>2002</v>
      </c>
      <c r="BX1422" s="0" t="n">
        <v>2020</v>
      </c>
      <c r="BY1422" s="0" t="s">
        <v>1526</v>
      </c>
      <c r="BZ1422" s="0" t="n">
        <v>2011</v>
      </c>
      <c r="CA1422" s="0" t="n">
        <v>0.263157894736842</v>
      </c>
      <c r="CB1422" s="0" t="n">
        <v>0</v>
      </c>
      <c r="CC1422" s="0" t="n">
        <v>1</v>
      </c>
      <c r="CD1422" s="0" t="n">
        <v>-0.0346163277815839</v>
      </c>
      <c r="CE1422" s="0" t="n">
        <v>1</v>
      </c>
    </row>
    <row r="1423" customFormat="false" ht="15" hidden="false" customHeight="false" outlineLevel="0" collapsed="false">
      <c r="A1423" s="0" t="s">
        <v>5156</v>
      </c>
      <c r="B1423" s="0" t="n">
        <v>2728</v>
      </c>
      <c r="C1423" s="0" t="n">
        <v>-0.0360628952579503</v>
      </c>
      <c r="D1423" s="0" t="n">
        <v>6615</v>
      </c>
      <c r="E1423" s="0" t="n">
        <f aca="false">IF(ISNUMBER($BA1423),$BA1423,IF(AND(ISNUMBER($D1423),ISNUMBER($BW1423),ISNUMBER($BX1423)),$D1423*($BX1423-$BW1423+1),""))</f>
        <v>6615</v>
      </c>
      <c r="H1423" s="0" t="s">
        <v>118</v>
      </c>
      <c r="I1423" s="0" t="s">
        <v>119</v>
      </c>
      <c r="J1423" s="0" t="n">
        <f aca="false">IF($BW1423&lt;&gt;"",$BW1423,"")</f>
        <v>2002</v>
      </c>
      <c r="K1423" s="0" t="n">
        <f aca="false">IF($BX1423&lt;&gt;"",$BX1423,"")</f>
        <v>2020</v>
      </c>
      <c r="L1423" s="0" t="n">
        <f aca="false">IF(AND(ISNUMBER($BW1423),ISNUMBER($BX1423)),($BW1423+$BX1423)/2,"")</f>
        <v>2011</v>
      </c>
      <c r="M1423" s="0" t="n">
        <f aca="false">IF($L1423&lt;&gt;"",$L1423,"")</f>
        <v>2011</v>
      </c>
      <c r="N1423" s="0" t="n">
        <f aca="false">IF(AND(ISNUMBER($BW1423),ISNUMBER($BX1423)),MIN(1,MAX(0,($BX1423-2016+1)/($BX1423-$BW1423+1))),"")</f>
        <v>0.263157894736842</v>
      </c>
      <c r="O1423" s="0" t="n">
        <f aca="false">IF(AND(ISNUMBER($BW1423),ISNUMBER($BX1423)),MIN(1,MAX(0,($BX1423-2017+1)/($BX1423-$BW1423+1))),"")</f>
        <v>0.210526315789474</v>
      </c>
      <c r="P1423" s="0" t="n">
        <f aca="false">IF(AND(ISNUMBER($BW1423),ISNUMBER($BX1423)),MIN(1,MAX(0,($BX1423-2018+1)/($BX1423-$BW1423+1))),"")</f>
        <v>0.157894736842105</v>
      </c>
      <c r="Q1423" s="0" t="n">
        <f aca="false">IF(AND(ISNUMBER($BW1423),ISNUMBER($BX1423)),MIN(1,MAX(0,($BX1423-2019+1)/($BX1423-$BW1423+1))),"")</f>
        <v>0.105263157894737</v>
      </c>
      <c r="R1423" s="0" t="n">
        <f aca="false">IF(AND(ISNUMBER($BW1423),ISNUMBER($BX1423)),MIN(1,MAX(0,($BX1423-2016+1)/($BX1423-$BW1423+1))),"")</f>
        <v>0.263157894736842</v>
      </c>
      <c r="S1423" s="0" t="n">
        <f aca="false">IF($L1423&lt;&gt;"",IF($L1423&gt;=2015.5,1,0),"")</f>
        <v>0</v>
      </c>
      <c r="T1423" s="0" t="n">
        <f aca="false">IF($L1423&lt;&gt;"",IF($L1423&gt;=2016,1,0),"")</f>
        <v>0</v>
      </c>
      <c r="U1423" s="0" t="n">
        <f aca="false">IF(ISNUMBER($BX1423),IF($BX1423&gt;=2016,1,0),"")</f>
        <v>1</v>
      </c>
      <c r="V1423" s="0" t="n">
        <f aca="false">IF(ISNUMBER($BW1423),IF($BW1423&gt;=2016,1,0),"")</f>
        <v>0</v>
      </c>
      <c r="W1423" s="0" t="str">
        <f aca="false">IF(AND(ISNUMBER($BW1423),ISNUMBER($BX1423)),IF($BW1423&gt;=2016,"post-only",IF($BX1423&lt;2016,"pre-only","mixed")),"")</f>
        <v>mixed</v>
      </c>
      <c r="X1423" s="0" t="n">
        <f aca="false">IF(AND(ISNUMBER($BW1423),ISNUMBER($BX1423)),MIN(1,MAX(0,($BX1423-2017+1)/($BX1423-$BW1423+1))),"")</f>
        <v>0.210526315789474</v>
      </c>
      <c r="Y1423" s="0" t="n">
        <f aca="false">IF(AND(ISNUMBER($BW1423),ISNUMBER($BX1423)),MIN(1,MAX(0,($BX1423-2018+1)/($BX1423-$BW1423+1))),"")</f>
        <v>0.157894736842105</v>
      </c>
      <c r="Z1423" s="0" t="n">
        <f aca="false">IF(AND(ISNUMBER($BW1423),ISNUMBER($BX1423)),MIN(1,MAX(0,($BX1423-2019+1)/($BX1423-$BW1423+1))),"")</f>
        <v>0.105263157894737</v>
      </c>
      <c r="AA1423" s="0" t="n">
        <f aca="false">IF(ISNUMBER($BX1423),IF($BX1423&gt;=2017,1,0),"")</f>
        <v>1</v>
      </c>
      <c r="AB1423" s="0" t="n">
        <f aca="false">IF(ISNUMBER($BX1423),IF($BX1423&gt;=2018,1,0),"")</f>
        <v>1</v>
      </c>
      <c r="AC1423" s="0" t="n">
        <f aca="false">IF(ISNUMBER($BX1423),IF($BX1423&gt;=2019,1,0),"")</f>
        <v>1</v>
      </c>
      <c r="AD1423" s="0" t="n">
        <f aca="false">IF($L1423&lt;&gt;"",IF($L1423&gt;2013,1,0),"")</f>
        <v>0</v>
      </c>
      <c r="AE1423" s="0" t="n">
        <f aca="false">IF($L1423&lt;&gt;"",1+IF($L1423&gt;2011,1,0)+IF($L1423&gt;2014,1,0),"")</f>
        <v>1</v>
      </c>
      <c r="AF1423" s="0" t="s">
        <v>747</v>
      </c>
      <c r="AG1423" s="0" t="s">
        <v>88</v>
      </c>
      <c r="AH1423" s="0" t="s">
        <v>90</v>
      </c>
      <c r="AI1423" s="0" t="s">
        <v>334</v>
      </c>
      <c r="AJ1423" s="0" t="s">
        <v>334</v>
      </c>
      <c r="AK1423" s="0" t="str">
        <f aca="false">IF(AND($CF1423&lt;&gt;"",IFERROR(INDEX(subsample_country_map!$B:$B,MATCH($CF1423,subsample_country_map!$A:$A,0)),"")&lt;&gt;""),INDEX(subsample_country_map!$B:$B,MATCH($CF1423,subsample_country_map!$A:$A,0)),INDEX(lookup!$AA:$AA,MATCH($A1423,lookup!$A:$A,0)))</f>
        <v>1_US</v>
      </c>
      <c r="AL1423" s="0" t="str">
        <f aca="false">IF(AND($CF1423&lt;&gt;"",IFERROR(INDEX(subsample_country_map!$C:$C,MATCH($CF1423,subsample_country_map!$A:$A,0)),"")&lt;&gt;""),INDEX(subsample_country_map!$C:$C,MATCH($CF1423,subsample_country_map!$A:$A,0)),INDEX(lookup!$AB:$AB,MATCH($A1423,lookup!$A:$A,0)))</f>
        <v>1_developed</v>
      </c>
      <c r="AM1423" s="0" t="str">
        <f aca="false">IF(AND($CF1423&lt;&gt;"",IFERROR(INDEX(subsample_country_map!$D:$D,MATCH($CF1423,subsample_country_map!$A:$A,0)),"")&lt;&gt;""),INDEX(subsample_country_map!$D:$D,MATCH($CF1423,subsample_country_map!$A:$A,0)),INDEX(lookup!$AC:$AC,MATCH($A1423,lookup!$A:$A,0)))</f>
        <v>1_western</v>
      </c>
      <c r="AN1423" s="0" t="str">
        <f aca="false">IF(AND($CF1423&lt;&gt;"",IFERROR(INDEX(subsample_country_map!$E:$E,MATCH($CF1423,subsample_country_map!$A:$A,0)),"")&lt;&gt;""),INDEX(subsample_country_map!$E:$E,MATCH($CF1423,subsample_country_map!$A:$A,0)),INDEX(lookup!$AD:$AD,MATCH($A1423,lookup!$A:$A,0)))</f>
        <v>1_common law</v>
      </c>
      <c r="AO1423" s="0" t="str">
        <f aca="false">INDEX(lookup!$Y:$Y,MATCH($A1423,lookup!$A:$A,0))</f>
        <v>1_not published</v>
      </c>
      <c r="AP1423" s="0" t="str">
        <f aca="false">INDEX(lookup!$Z:$Z,MATCH($A1423,lookup!$A:$A,0))</f>
        <v>99_NCE</v>
      </c>
      <c r="AQ1423" s="0" t="str">
        <f aca="false">INDEX(lookup!$W:$W,MATCH($A1423,lookup!$A:$A,0))</f>
        <v>1_fin/acc/econ</v>
      </c>
      <c r="AS1423" s="0" t="s">
        <v>91</v>
      </c>
      <c r="AT1423" s="0" t="s">
        <v>397</v>
      </c>
      <c r="AU1423" s="0" t="s">
        <v>93</v>
      </c>
      <c r="AV1423" s="0" t="s">
        <v>5174</v>
      </c>
      <c r="AX1423" s="0" t="s">
        <v>5175</v>
      </c>
      <c r="BA1423" s="0" t="n">
        <v>6615</v>
      </c>
      <c r="BB1423" s="0" t="s">
        <v>96</v>
      </c>
      <c r="BC1423" s="0" t="s">
        <v>358</v>
      </c>
      <c r="BD1423" s="0" t="s">
        <v>4416</v>
      </c>
      <c r="BE1423" s="0" t="s">
        <v>98</v>
      </c>
      <c r="BI1423" s="0" t="s">
        <v>336</v>
      </c>
      <c r="BJ1423" s="0" t="s">
        <v>323</v>
      </c>
      <c r="BK1423" s="0" t="s">
        <v>584</v>
      </c>
      <c r="BL1423" s="0" t="s">
        <v>5176</v>
      </c>
      <c r="BM1423" s="0" t="s">
        <v>5160</v>
      </c>
      <c r="BN1423" s="0" t="s">
        <v>5161</v>
      </c>
      <c r="BO1423" s="0" t="s">
        <v>105</v>
      </c>
      <c r="BP1423" s="0" t="s">
        <v>5156</v>
      </c>
      <c r="BQ1423" s="0" t="s">
        <v>127</v>
      </c>
      <c r="BT1423" s="0" t="n">
        <v>0</v>
      </c>
      <c r="BU1423" s="0" t="s">
        <v>5162</v>
      </c>
      <c r="BW1423" s="0" t="n">
        <v>2002</v>
      </c>
      <c r="BX1423" s="0" t="n">
        <v>2020</v>
      </c>
      <c r="BY1423" s="0" t="s">
        <v>1526</v>
      </c>
      <c r="BZ1423" s="0" t="n">
        <v>2011</v>
      </c>
      <c r="CA1423" s="0" t="n">
        <v>0.263157894736842</v>
      </c>
      <c r="CB1423" s="0" t="n">
        <v>0</v>
      </c>
      <c r="CC1423" s="0" t="n">
        <v>1</v>
      </c>
      <c r="CD1423" s="0" t="n">
        <v>-0.0360785411232857</v>
      </c>
      <c r="CE1423" s="0" t="n">
        <v>1</v>
      </c>
    </row>
    <row r="1424" customFormat="false" ht="15" hidden="false" customHeight="false" outlineLevel="0" collapsed="false">
      <c r="A1424" s="0" t="s">
        <v>5156</v>
      </c>
      <c r="B1424" s="0" t="n">
        <v>2729</v>
      </c>
      <c r="C1424" s="0" t="n">
        <v>-0.0319143308419986</v>
      </c>
      <c r="D1424" s="0" t="n">
        <v>6615</v>
      </c>
      <c r="E1424" s="0" t="n">
        <f aca="false">IF(ISNUMBER($BA1424),$BA1424,IF(AND(ISNUMBER($D1424),ISNUMBER($BW1424),ISNUMBER($BX1424)),$D1424*($BX1424-$BW1424+1),""))</f>
        <v>6615</v>
      </c>
      <c r="H1424" s="0" t="s">
        <v>118</v>
      </c>
      <c r="I1424" s="0" t="s">
        <v>119</v>
      </c>
      <c r="J1424" s="0" t="n">
        <f aca="false">IF($BW1424&lt;&gt;"",$BW1424,"")</f>
        <v>2002</v>
      </c>
      <c r="K1424" s="0" t="n">
        <f aca="false">IF($BX1424&lt;&gt;"",$BX1424,"")</f>
        <v>2020</v>
      </c>
      <c r="L1424" s="0" t="n">
        <f aca="false">IF(AND(ISNUMBER($BW1424),ISNUMBER($BX1424)),($BW1424+$BX1424)/2,"")</f>
        <v>2011</v>
      </c>
      <c r="M1424" s="0" t="n">
        <f aca="false">IF($L1424&lt;&gt;"",$L1424,"")</f>
        <v>2011</v>
      </c>
      <c r="N1424" s="0" t="n">
        <f aca="false">IF(AND(ISNUMBER($BW1424),ISNUMBER($BX1424)),MIN(1,MAX(0,($BX1424-2016+1)/($BX1424-$BW1424+1))),"")</f>
        <v>0.263157894736842</v>
      </c>
      <c r="O1424" s="0" t="n">
        <f aca="false">IF(AND(ISNUMBER($BW1424),ISNUMBER($BX1424)),MIN(1,MAX(0,($BX1424-2017+1)/($BX1424-$BW1424+1))),"")</f>
        <v>0.210526315789474</v>
      </c>
      <c r="P1424" s="0" t="n">
        <f aca="false">IF(AND(ISNUMBER($BW1424),ISNUMBER($BX1424)),MIN(1,MAX(0,($BX1424-2018+1)/($BX1424-$BW1424+1))),"")</f>
        <v>0.157894736842105</v>
      </c>
      <c r="Q1424" s="0" t="n">
        <f aca="false">IF(AND(ISNUMBER($BW1424),ISNUMBER($BX1424)),MIN(1,MAX(0,($BX1424-2019+1)/($BX1424-$BW1424+1))),"")</f>
        <v>0.105263157894737</v>
      </c>
      <c r="R1424" s="0" t="n">
        <f aca="false">IF(AND(ISNUMBER($BW1424),ISNUMBER($BX1424)),MIN(1,MAX(0,($BX1424-2016+1)/($BX1424-$BW1424+1))),"")</f>
        <v>0.263157894736842</v>
      </c>
      <c r="S1424" s="0" t="n">
        <f aca="false">IF($L1424&lt;&gt;"",IF($L1424&gt;=2015.5,1,0),"")</f>
        <v>0</v>
      </c>
      <c r="T1424" s="0" t="n">
        <f aca="false">IF($L1424&lt;&gt;"",IF($L1424&gt;=2016,1,0),"")</f>
        <v>0</v>
      </c>
      <c r="U1424" s="0" t="n">
        <f aca="false">IF(ISNUMBER($BX1424),IF($BX1424&gt;=2016,1,0),"")</f>
        <v>1</v>
      </c>
      <c r="V1424" s="0" t="n">
        <f aca="false">IF(ISNUMBER($BW1424),IF($BW1424&gt;=2016,1,0),"")</f>
        <v>0</v>
      </c>
      <c r="W1424" s="0" t="str">
        <f aca="false">IF(AND(ISNUMBER($BW1424),ISNUMBER($BX1424)),IF($BW1424&gt;=2016,"post-only",IF($BX1424&lt;2016,"pre-only","mixed")),"")</f>
        <v>mixed</v>
      </c>
      <c r="X1424" s="0" t="n">
        <f aca="false">IF(AND(ISNUMBER($BW1424),ISNUMBER($BX1424)),MIN(1,MAX(0,($BX1424-2017+1)/($BX1424-$BW1424+1))),"")</f>
        <v>0.210526315789474</v>
      </c>
      <c r="Y1424" s="0" t="n">
        <f aca="false">IF(AND(ISNUMBER($BW1424),ISNUMBER($BX1424)),MIN(1,MAX(0,($BX1424-2018+1)/($BX1424-$BW1424+1))),"")</f>
        <v>0.157894736842105</v>
      </c>
      <c r="Z1424" s="0" t="n">
        <f aca="false">IF(AND(ISNUMBER($BW1424),ISNUMBER($BX1424)),MIN(1,MAX(0,($BX1424-2019+1)/($BX1424-$BW1424+1))),"")</f>
        <v>0.105263157894737</v>
      </c>
      <c r="AA1424" s="0" t="n">
        <f aca="false">IF(ISNUMBER($BX1424),IF($BX1424&gt;=2017,1,0),"")</f>
        <v>1</v>
      </c>
      <c r="AB1424" s="0" t="n">
        <f aca="false">IF(ISNUMBER($BX1424),IF($BX1424&gt;=2018,1,0),"")</f>
        <v>1</v>
      </c>
      <c r="AC1424" s="0" t="n">
        <f aca="false">IF(ISNUMBER($BX1424),IF($BX1424&gt;=2019,1,0),"")</f>
        <v>1</v>
      </c>
      <c r="AD1424" s="0" t="n">
        <f aca="false">IF($L1424&lt;&gt;"",IF($L1424&gt;2013,1,0),"")</f>
        <v>0</v>
      </c>
      <c r="AE1424" s="0" t="n">
        <f aca="false">IF($L1424&lt;&gt;"",1+IF($L1424&gt;2011,1,0)+IF($L1424&gt;2014,1,0),"")</f>
        <v>1</v>
      </c>
      <c r="AF1424" s="0" t="s">
        <v>747</v>
      </c>
      <c r="AG1424" s="0" t="s">
        <v>88</v>
      </c>
      <c r="AH1424" s="0" t="s">
        <v>90</v>
      </c>
      <c r="AI1424" s="0" t="s">
        <v>334</v>
      </c>
      <c r="AJ1424" s="0" t="s">
        <v>334</v>
      </c>
      <c r="AK1424" s="0" t="str">
        <f aca="false">IF(AND($CF1424&lt;&gt;"",IFERROR(INDEX(subsample_country_map!$B:$B,MATCH($CF1424,subsample_country_map!$A:$A,0)),"")&lt;&gt;""),INDEX(subsample_country_map!$B:$B,MATCH($CF1424,subsample_country_map!$A:$A,0)),INDEX(lookup!$AA:$AA,MATCH($A1424,lookup!$A:$A,0)))</f>
        <v>1_US</v>
      </c>
      <c r="AL1424" s="0" t="str">
        <f aca="false">IF(AND($CF1424&lt;&gt;"",IFERROR(INDEX(subsample_country_map!$C:$C,MATCH($CF1424,subsample_country_map!$A:$A,0)),"")&lt;&gt;""),INDEX(subsample_country_map!$C:$C,MATCH($CF1424,subsample_country_map!$A:$A,0)),INDEX(lookup!$AB:$AB,MATCH($A1424,lookup!$A:$A,0)))</f>
        <v>1_developed</v>
      </c>
      <c r="AM1424" s="0" t="str">
        <f aca="false">IF(AND($CF1424&lt;&gt;"",IFERROR(INDEX(subsample_country_map!$D:$D,MATCH($CF1424,subsample_country_map!$A:$A,0)),"")&lt;&gt;""),INDEX(subsample_country_map!$D:$D,MATCH($CF1424,subsample_country_map!$A:$A,0)),INDEX(lookup!$AC:$AC,MATCH($A1424,lookup!$A:$A,0)))</f>
        <v>1_western</v>
      </c>
      <c r="AN1424" s="0" t="str">
        <f aca="false">IF(AND($CF1424&lt;&gt;"",IFERROR(INDEX(subsample_country_map!$E:$E,MATCH($CF1424,subsample_country_map!$A:$A,0)),"")&lt;&gt;""),INDEX(subsample_country_map!$E:$E,MATCH($CF1424,subsample_country_map!$A:$A,0)),INDEX(lookup!$AD:$AD,MATCH($A1424,lookup!$A:$A,0)))</f>
        <v>1_common law</v>
      </c>
      <c r="AO1424" s="0" t="str">
        <f aca="false">INDEX(lookup!$Y:$Y,MATCH($A1424,lookup!$A:$A,0))</f>
        <v>1_not published</v>
      </c>
      <c r="AP1424" s="0" t="str">
        <f aca="false">INDEX(lookup!$Z:$Z,MATCH($A1424,lookup!$A:$A,0))</f>
        <v>99_NCE</v>
      </c>
      <c r="AQ1424" s="0" t="str">
        <f aca="false">INDEX(lookup!$W:$W,MATCH($A1424,lookup!$A:$A,0))</f>
        <v>1_fin/acc/econ</v>
      </c>
      <c r="AS1424" s="0" t="s">
        <v>91</v>
      </c>
      <c r="AT1424" s="0" t="s">
        <v>397</v>
      </c>
      <c r="AU1424" s="0" t="s">
        <v>93</v>
      </c>
      <c r="AV1424" s="0" t="s">
        <v>5177</v>
      </c>
      <c r="AX1424" s="0" t="s">
        <v>5178</v>
      </c>
      <c r="BA1424" s="0" t="n">
        <v>6615</v>
      </c>
      <c r="BB1424" s="0" t="s">
        <v>96</v>
      </c>
      <c r="BC1424" s="0" t="s">
        <v>358</v>
      </c>
      <c r="BD1424" s="0" t="s">
        <v>4416</v>
      </c>
      <c r="BE1424" s="0" t="s">
        <v>98</v>
      </c>
      <c r="BI1424" s="0" t="s">
        <v>336</v>
      </c>
      <c r="BJ1424" s="0" t="s">
        <v>327</v>
      </c>
      <c r="BK1424" s="0" t="s">
        <v>584</v>
      </c>
      <c r="BL1424" s="0" t="s">
        <v>5179</v>
      </c>
      <c r="BM1424" s="0" t="s">
        <v>5160</v>
      </c>
      <c r="BN1424" s="0" t="s">
        <v>5161</v>
      </c>
      <c r="BO1424" s="0" t="s">
        <v>105</v>
      </c>
      <c r="BP1424" s="0" t="s">
        <v>5156</v>
      </c>
      <c r="BQ1424" s="0" t="s">
        <v>127</v>
      </c>
      <c r="BT1424" s="0" t="n">
        <v>0</v>
      </c>
      <c r="BU1424" s="0" t="s">
        <v>5162</v>
      </c>
      <c r="BW1424" s="0" t="n">
        <v>2002</v>
      </c>
      <c r="BX1424" s="0" t="n">
        <v>2020</v>
      </c>
      <c r="BY1424" s="0" t="s">
        <v>1526</v>
      </c>
      <c r="BZ1424" s="0" t="n">
        <v>2011</v>
      </c>
      <c r="CA1424" s="0" t="n">
        <v>0.263157894736842</v>
      </c>
      <c r="CB1424" s="0" t="n">
        <v>0</v>
      </c>
      <c r="CC1424" s="0" t="n">
        <v>1</v>
      </c>
      <c r="CD1424" s="0" t="n">
        <v>-0.031925172644449</v>
      </c>
      <c r="CE1424" s="0" t="n">
        <v>1</v>
      </c>
    </row>
    <row r="1425" customFormat="false" ht="15" hidden="false" customHeight="false" outlineLevel="0" collapsed="false">
      <c r="A1425" s="0" t="s">
        <v>5156</v>
      </c>
      <c r="B1425" s="0" t="n">
        <v>2730</v>
      </c>
      <c r="C1425" s="0" t="n">
        <v>-0.0123680102759648</v>
      </c>
      <c r="D1425" s="0" t="n">
        <v>6615</v>
      </c>
      <c r="E1425" s="0" t="n">
        <f aca="false">IF(ISNUMBER($BA1425),$BA1425,IF(AND(ISNUMBER($D1425),ISNUMBER($BW1425),ISNUMBER($BX1425)),$D1425*($BX1425-$BW1425+1),""))</f>
        <v>6615</v>
      </c>
      <c r="H1425" s="0" t="s">
        <v>118</v>
      </c>
      <c r="I1425" s="0" t="s">
        <v>119</v>
      </c>
      <c r="J1425" s="0" t="n">
        <f aca="false">IF($BW1425&lt;&gt;"",$BW1425,"")</f>
        <v>2002</v>
      </c>
      <c r="K1425" s="0" t="n">
        <f aca="false">IF($BX1425&lt;&gt;"",$BX1425,"")</f>
        <v>2020</v>
      </c>
      <c r="L1425" s="0" t="n">
        <f aca="false">IF(AND(ISNUMBER($BW1425),ISNUMBER($BX1425)),($BW1425+$BX1425)/2,"")</f>
        <v>2011</v>
      </c>
      <c r="M1425" s="0" t="n">
        <f aca="false">IF($L1425&lt;&gt;"",$L1425,"")</f>
        <v>2011</v>
      </c>
      <c r="N1425" s="0" t="n">
        <f aca="false">IF(AND(ISNUMBER($BW1425),ISNUMBER($BX1425)),MIN(1,MAX(0,($BX1425-2016+1)/($BX1425-$BW1425+1))),"")</f>
        <v>0.263157894736842</v>
      </c>
      <c r="O1425" s="0" t="n">
        <f aca="false">IF(AND(ISNUMBER($BW1425),ISNUMBER($BX1425)),MIN(1,MAX(0,($BX1425-2017+1)/($BX1425-$BW1425+1))),"")</f>
        <v>0.210526315789474</v>
      </c>
      <c r="P1425" s="0" t="n">
        <f aca="false">IF(AND(ISNUMBER($BW1425),ISNUMBER($BX1425)),MIN(1,MAX(0,($BX1425-2018+1)/($BX1425-$BW1425+1))),"")</f>
        <v>0.157894736842105</v>
      </c>
      <c r="Q1425" s="0" t="n">
        <f aca="false">IF(AND(ISNUMBER($BW1425),ISNUMBER($BX1425)),MIN(1,MAX(0,($BX1425-2019+1)/($BX1425-$BW1425+1))),"")</f>
        <v>0.105263157894737</v>
      </c>
      <c r="R1425" s="0" t="n">
        <f aca="false">IF(AND(ISNUMBER($BW1425),ISNUMBER($BX1425)),MIN(1,MAX(0,($BX1425-2016+1)/($BX1425-$BW1425+1))),"")</f>
        <v>0.263157894736842</v>
      </c>
      <c r="S1425" s="0" t="n">
        <f aca="false">IF($L1425&lt;&gt;"",IF($L1425&gt;=2015.5,1,0),"")</f>
        <v>0</v>
      </c>
      <c r="T1425" s="0" t="n">
        <f aca="false">IF($L1425&lt;&gt;"",IF($L1425&gt;=2016,1,0),"")</f>
        <v>0</v>
      </c>
      <c r="U1425" s="0" t="n">
        <f aca="false">IF(ISNUMBER($BX1425),IF($BX1425&gt;=2016,1,0),"")</f>
        <v>1</v>
      </c>
      <c r="V1425" s="0" t="n">
        <f aca="false">IF(ISNUMBER($BW1425),IF($BW1425&gt;=2016,1,0),"")</f>
        <v>0</v>
      </c>
      <c r="W1425" s="0" t="str">
        <f aca="false">IF(AND(ISNUMBER($BW1425),ISNUMBER($BX1425)),IF($BW1425&gt;=2016,"post-only",IF($BX1425&lt;2016,"pre-only","mixed")),"")</f>
        <v>mixed</v>
      </c>
      <c r="X1425" s="0" t="n">
        <f aca="false">IF(AND(ISNUMBER($BW1425),ISNUMBER($BX1425)),MIN(1,MAX(0,($BX1425-2017+1)/($BX1425-$BW1425+1))),"")</f>
        <v>0.210526315789474</v>
      </c>
      <c r="Y1425" s="0" t="n">
        <f aca="false">IF(AND(ISNUMBER($BW1425),ISNUMBER($BX1425)),MIN(1,MAX(0,($BX1425-2018+1)/($BX1425-$BW1425+1))),"")</f>
        <v>0.157894736842105</v>
      </c>
      <c r="Z1425" s="0" t="n">
        <f aca="false">IF(AND(ISNUMBER($BW1425),ISNUMBER($BX1425)),MIN(1,MAX(0,($BX1425-2019+1)/($BX1425-$BW1425+1))),"")</f>
        <v>0.105263157894737</v>
      </c>
      <c r="AA1425" s="0" t="n">
        <f aca="false">IF(ISNUMBER($BX1425),IF($BX1425&gt;=2017,1,0),"")</f>
        <v>1</v>
      </c>
      <c r="AB1425" s="0" t="n">
        <f aca="false">IF(ISNUMBER($BX1425),IF($BX1425&gt;=2018,1,0),"")</f>
        <v>1</v>
      </c>
      <c r="AC1425" s="0" t="n">
        <f aca="false">IF(ISNUMBER($BX1425),IF($BX1425&gt;=2019,1,0),"")</f>
        <v>1</v>
      </c>
      <c r="AD1425" s="0" t="n">
        <f aca="false">IF($L1425&lt;&gt;"",IF($L1425&gt;2013,1,0),"")</f>
        <v>0</v>
      </c>
      <c r="AE1425" s="0" t="n">
        <f aca="false">IF($L1425&lt;&gt;"",1+IF($L1425&gt;2011,1,0)+IF($L1425&gt;2014,1,0),"")</f>
        <v>1</v>
      </c>
      <c r="AF1425" s="0" t="s">
        <v>747</v>
      </c>
      <c r="AG1425" s="0" t="s">
        <v>88</v>
      </c>
      <c r="AH1425" s="0" t="s">
        <v>90</v>
      </c>
      <c r="AI1425" s="0" t="s">
        <v>334</v>
      </c>
      <c r="AJ1425" s="0" t="s">
        <v>334</v>
      </c>
      <c r="AK1425" s="0" t="str">
        <f aca="false">IF(AND($CF1425&lt;&gt;"",IFERROR(INDEX(subsample_country_map!$B:$B,MATCH($CF1425,subsample_country_map!$A:$A,0)),"")&lt;&gt;""),INDEX(subsample_country_map!$B:$B,MATCH($CF1425,subsample_country_map!$A:$A,0)),INDEX(lookup!$AA:$AA,MATCH($A1425,lookup!$A:$A,0)))</f>
        <v>1_US</v>
      </c>
      <c r="AL1425" s="0" t="str">
        <f aca="false">IF(AND($CF1425&lt;&gt;"",IFERROR(INDEX(subsample_country_map!$C:$C,MATCH($CF1425,subsample_country_map!$A:$A,0)),"")&lt;&gt;""),INDEX(subsample_country_map!$C:$C,MATCH($CF1425,subsample_country_map!$A:$A,0)),INDEX(lookup!$AB:$AB,MATCH($A1425,lookup!$A:$A,0)))</f>
        <v>1_developed</v>
      </c>
      <c r="AM1425" s="0" t="str">
        <f aca="false">IF(AND($CF1425&lt;&gt;"",IFERROR(INDEX(subsample_country_map!$D:$D,MATCH($CF1425,subsample_country_map!$A:$A,0)),"")&lt;&gt;""),INDEX(subsample_country_map!$D:$D,MATCH($CF1425,subsample_country_map!$A:$A,0)),INDEX(lookup!$AC:$AC,MATCH($A1425,lookup!$A:$A,0)))</f>
        <v>1_western</v>
      </c>
      <c r="AN1425" s="0" t="str">
        <f aca="false">IF(AND($CF1425&lt;&gt;"",IFERROR(INDEX(subsample_country_map!$E:$E,MATCH($CF1425,subsample_country_map!$A:$A,0)),"")&lt;&gt;""),INDEX(subsample_country_map!$E:$E,MATCH($CF1425,subsample_country_map!$A:$A,0)),INDEX(lookup!$AD:$AD,MATCH($A1425,lookup!$A:$A,0)))</f>
        <v>1_common law</v>
      </c>
      <c r="AO1425" s="0" t="str">
        <f aca="false">INDEX(lookup!$Y:$Y,MATCH($A1425,lookup!$A:$A,0))</f>
        <v>1_not published</v>
      </c>
      <c r="AP1425" s="0" t="str">
        <f aca="false">INDEX(lookup!$Z:$Z,MATCH($A1425,lookup!$A:$A,0))</f>
        <v>99_NCE</v>
      </c>
      <c r="AQ1425" s="0" t="str">
        <f aca="false">INDEX(lookup!$W:$W,MATCH($A1425,lookup!$A:$A,0))</f>
        <v>1_fin/acc/econ</v>
      </c>
      <c r="AS1425" s="0" t="s">
        <v>91</v>
      </c>
      <c r="AT1425" s="0" t="s">
        <v>397</v>
      </c>
      <c r="AU1425" s="0" t="s">
        <v>93</v>
      </c>
      <c r="AV1425" s="0" t="s">
        <v>5180</v>
      </c>
      <c r="AX1425" s="0" t="s">
        <v>5181</v>
      </c>
      <c r="BA1425" s="0" t="n">
        <v>6615</v>
      </c>
      <c r="BB1425" s="0" t="s">
        <v>96</v>
      </c>
      <c r="BC1425" s="0" t="s">
        <v>358</v>
      </c>
      <c r="BD1425" s="0" t="s">
        <v>4416</v>
      </c>
      <c r="BE1425" s="0" t="s">
        <v>98</v>
      </c>
      <c r="BI1425" s="0" t="s">
        <v>336</v>
      </c>
      <c r="BJ1425" s="0" t="s">
        <v>327</v>
      </c>
      <c r="BK1425" s="0" t="s">
        <v>584</v>
      </c>
      <c r="BL1425" s="0" t="s">
        <v>5182</v>
      </c>
      <c r="BM1425" s="0" t="s">
        <v>5183</v>
      </c>
      <c r="BN1425" s="0" t="s">
        <v>5161</v>
      </c>
      <c r="BO1425" s="0" t="s">
        <v>105</v>
      </c>
      <c r="BP1425" s="0" t="s">
        <v>5156</v>
      </c>
      <c r="BQ1425" s="0" t="s">
        <v>127</v>
      </c>
      <c r="BT1425" s="0" t="n">
        <v>0</v>
      </c>
      <c r="BU1425" s="0" t="s">
        <v>5162</v>
      </c>
      <c r="BW1425" s="0" t="n">
        <v>2002</v>
      </c>
      <c r="BX1425" s="0" t="n">
        <v>2020</v>
      </c>
      <c r="BY1425" s="0" t="s">
        <v>1526</v>
      </c>
      <c r="BZ1425" s="0" t="n">
        <v>2011</v>
      </c>
      <c r="CA1425" s="0" t="n">
        <v>0.263157894736842</v>
      </c>
      <c r="CB1425" s="0" t="n">
        <v>0</v>
      </c>
      <c r="CC1425" s="0" t="n">
        <v>1</v>
      </c>
      <c r="CD1425" s="0" t="n">
        <v>-0.0123686409691231</v>
      </c>
      <c r="CE1425" s="0" t="n">
        <v>1</v>
      </c>
    </row>
    <row r="1426" customFormat="false" ht="15" hidden="false" customHeight="false" outlineLevel="0" collapsed="false">
      <c r="A1426" s="0" t="s">
        <v>5156</v>
      </c>
      <c r="B1426" s="0" t="n">
        <v>2731</v>
      </c>
      <c r="C1426" s="0" t="n">
        <v>-0.0354247705378243</v>
      </c>
      <c r="D1426" s="0" t="n">
        <v>6615</v>
      </c>
      <c r="E1426" s="0" t="n">
        <f aca="false">IF(ISNUMBER($BA1426),$BA1426,IF(AND(ISNUMBER($D1426),ISNUMBER($BW1426),ISNUMBER($BX1426)),$D1426*($BX1426-$BW1426+1),""))</f>
        <v>6615</v>
      </c>
      <c r="H1426" s="0" t="s">
        <v>118</v>
      </c>
      <c r="I1426" s="0" t="s">
        <v>119</v>
      </c>
      <c r="J1426" s="0" t="n">
        <f aca="false">IF($BW1426&lt;&gt;"",$BW1426,"")</f>
        <v>2002</v>
      </c>
      <c r="K1426" s="0" t="n">
        <f aca="false">IF($BX1426&lt;&gt;"",$BX1426,"")</f>
        <v>2020</v>
      </c>
      <c r="L1426" s="0" t="n">
        <f aca="false">IF(AND(ISNUMBER($BW1426),ISNUMBER($BX1426)),($BW1426+$BX1426)/2,"")</f>
        <v>2011</v>
      </c>
      <c r="M1426" s="0" t="n">
        <f aca="false">IF($L1426&lt;&gt;"",$L1426,"")</f>
        <v>2011</v>
      </c>
      <c r="N1426" s="0" t="n">
        <f aca="false">IF(AND(ISNUMBER($BW1426),ISNUMBER($BX1426)),MIN(1,MAX(0,($BX1426-2016+1)/($BX1426-$BW1426+1))),"")</f>
        <v>0.263157894736842</v>
      </c>
      <c r="O1426" s="0" t="n">
        <f aca="false">IF(AND(ISNUMBER($BW1426),ISNUMBER($BX1426)),MIN(1,MAX(0,($BX1426-2017+1)/($BX1426-$BW1426+1))),"")</f>
        <v>0.210526315789474</v>
      </c>
      <c r="P1426" s="0" t="n">
        <f aca="false">IF(AND(ISNUMBER($BW1426),ISNUMBER($BX1426)),MIN(1,MAX(0,($BX1426-2018+1)/($BX1426-$BW1426+1))),"")</f>
        <v>0.157894736842105</v>
      </c>
      <c r="Q1426" s="0" t="n">
        <f aca="false">IF(AND(ISNUMBER($BW1426),ISNUMBER($BX1426)),MIN(1,MAX(0,($BX1426-2019+1)/($BX1426-$BW1426+1))),"")</f>
        <v>0.105263157894737</v>
      </c>
      <c r="R1426" s="0" t="n">
        <f aca="false">IF(AND(ISNUMBER($BW1426),ISNUMBER($BX1426)),MIN(1,MAX(0,($BX1426-2016+1)/($BX1426-$BW1426+1))),"")</f>
        <v>0.263157894736842</v>
      </c>
      <c r="S1426" s="0" t="n">
        <f aca="false">IF($L1426&lt;&gt;"",IF($L1426&gt;=2015.5,1,0),"")</f>
        <v>0</v>
      </c>
      <c r="T1426" s="0" t="n">
        <f aca="false">IF($L1426&lt;&gt;"",IF($L1426&gt;=2016,1,0),"")</f>
        <v>0</v>
      </c>
      <c r="U1426" s="0" t="n">
        <f aca="false">IF(ISNUMBER($BX1426),IF($BX1426&gt;=2016,1,0),"")</f>
        <v>1</v>
      </c>
      <c r="V1426" s="0" t="n">
        <f aca="false">IF(ISNUMBER($BW1426),IF($BW1426&gt;=2016,1,0),"")</f>
        <v>0</v>
      </c>
      <c r="W1426" s="0" t="str">
        <f aca="false">IF(AND(ISNUMBER($BW1426),ISNUMBER($BX1426)),IF($BW1426&gt;=2016,"post-only",IF($BX1426&lt;2016,"pre-only","mixed")),"")</f>
        <v>mixed</v>
      </c>
      <c r="X1426" s="0" t="n">
        <f aca="false">IF(AND(ISNUMBER($BW1426),ISNUMBER($BX1426)),MIN(1,MAX(0,($BX1426-2017+1)/($BX1426-$BW1426+1))),"")</f>
        <v>0.210526315789474</v>
      </c>
      <c r="Y1426" s="0" t="n">
        <f aca="false">IF(AND(ISNUMBER($BW1426),ISNUMBER($BX1426)),MIN(1,MAX(0,($BX1426-2018+1)/($BX1426-$BW1426+1))),"")</f>
        <v>0.157894736842105</v>
      </c>
      <c r="Z1426" s="0" t="n">
        <f aca="false">IF(AND(ISNUMBER($BW1426),ISNUMBER($BX1426)),MIN(1,MAX(0,($BX1426-2019+1)/($BX1426-$BW1426+1))),"")</f>
        <v>0.105263157894737</v>
      </c>
      <c r="AA1426" s="0" t="n">
        <f aca="false">IF(ISNUMBER($BX1426),IF($BX1426&gt;=2017,1,0),"")</f>
        <v>1</v>
      </c>
      <c r="AB1426" s="0" t="n">
        <f aca="false">IF(ISNUMBER($BX1426),IF($BX1426&gt;=2018,1,0),"")</f>
        <v>1</v>
      </c>
      <c r="AC1426" s="0" t="n">
        <f aca="false">IF(ISNUMBER($BX1426),IF($BX1426&gt;=2019,1,0),"")</f>
        <v>1</v>
      </c>
      <c r="AD1426" s="0" t="n">
        <f aca="false">IF($L1426&lt;&gt;"",IF($L1426&gt;2013,1,0),"")</f>
        <v>0</v>
      </c>
      <c r="AE1426" s="0" t="n">
        <f aca="false">IF($L1426&lt;&gt;"",1+IF($L1426&gt;2011,1,0)+IF($L1426&gt;2014,1,0),"")</f>
        <v>1</v>
      </c>
      <c r="AF1426" s="0" t="s">
        <v>747</v>
      </c>
      <c r="AG1426" s="0" t="s">
        <v>88</v>
      </c>
      <c r="AH1426" s="0" t="s">
        <v>90</v>
      </c>
      <c r="AI1426" s="0" t="s">
        <v>334</v>
      </c>
      <c r="AJ1426" s="0" t="s">
        <v>334</v>
      </c>
      <c r="AK1426" s="0" t="str">
        <f aca="false">IF(AND($CF1426&lt;&gt;"",IFERROR(INDEX(subsample_country_map!$B:$B,MATCH($CF1426,subsample_country_map!$A:$A,0)),"")&lt;&gt;""),INDEX(subsample_country_map!$B:$B,MATCH($CF1426,subsample_country_map!$A:$A,0)),INDEX(lookup!$AA:$AA,MATCH($A1426,lookup!$A:$A,0)))</f>
        <v>1_US</v>
      </c>
      <c r="AL1426" s="0" t="str">
        <f aca="false">IF(AND($CF1426&lt;&gt;"",IFERROR(INDEX(subsample_country_map!$C:$C,MATCH($CF1426,subsample_country_map!$A:$A,0)),"")&lt;&gt;""),INDEX(subsample_country_map!$C:$C,MATCH($CF1426,subsample_country_map!$A:$A,0)),INDEX(lookup!$AB:$AB,MATCH($A1426,lookup!$A:$A,0)))</f>
        <v>1_developed</v>
      </c>
      <c r="AM1426" s="0" t="str">
        <f aca="false">IF(AND($CF1426&lt;&gt;"",IFERROR(INDEX(subsample_country_map!$D:$D,MATCH($CF1426,subsample_country_map!$A:$A,0)),"")&lt;&gt;""),INDEX(subsample_country_map!$D:$D,MATCH($CF1426,subsample_country_map!$A:$A,0)),INDEX(lookup!$AC:$AC,MATCH($A1426,lookup!$A:$A,0)))</f>
        <v>1_western</v>
      </c>
      <c r="AN1426" s="0" t="str">
        <f aca="false">IF(AND($CF1426&lt;&gt;"",IFERROR(INDEX(subsample_country_map!$E:$E,MATCH($CF1426,subsample_country_map!$A:$A,0)),"")&lt;&gt;""),INDEX(subsample_country_map!$E:$E,MATCH($CF1426,subsample_country_map!$A:$A,0)),INDEX(lookup!$AD:$AD,MATCH($A1426,lookup!$A:$A,0)))</f>
        <v>1_common law</v>
      </c>
      <c r="AO1426" s="0" t="str">
        <f aca="false">INDEX(lookup!$Y:$Y,MATCH($A1426,lookup!$A:$A,0))</f>
        <v>1_not published</v>
      </c>
      <c r="AP1426" s="0" t="str">
        <f aca="false">INDEX(lookup!$Z:$Z,MATCH($A1426,lookup!$A:$A,0))</f>
        <v>99_NCE</v>
      </c>
      <c r="AQ1426" s="0" t="str">
        <f aca="false">INDEX(lookup!$W:$W,MATCH($A1426,lookup!$A:$A,0))</f>
        <v>1_fin/acc/econ</v>
      </c>
      <c r="AS1426" s="0" t="s">
        <v>91</v>
      </c>
      <c r="AT1426" s="0" t="s">
        <v>397</v>
      </c>
      <c r="AU1426" s="0" t="s">
        <v>93</v>
      </c>
      <c r="AV1426" s="0" t="s">
        <v>5184</v>
      </c>
      <c r="AX1426" s="0" t="s">
        <v>5185</v>
      </c>
      <c r="BA1426" s="0" t="n">
        <v>6615</v>
      </c>
      <c r="BB1426" s="0" t="s">
        <v>96</v>
      </c>
      <c r="BC1426" s="0" t="s">
        <v>358</v>
      </c>
      <c r="BD1426" s="0" t="s">
        <v>4416</v>
      </c>
      <c r="BE1426" s="0" t="s">
        <v>98</v>
      </c>
      <c r="BI1426" s="0" t="s">
        <v>336</v>
      </c>
      <c r="BJ1426" s="0" t="s">
        <v>331</v>
      </c>
      <c r="BK1426" s="0" t="s">
        <v>584</v>
      </c>
      <c r="BL1426" s="0" t="s">
        <v>5186</v>
      </c>
      <c r="BM1426" s="0" t="s">
        <v>5160</v>
      </c>
      <c r="BN1426" s="0" t="s">
        <v>5161</v>
      </c>
      <c r="BO1426" s="0" t="s">
        <v>105</v>
      </c>
      <c r="BP1426" s="0" t="s">
        <v>5156</v>
      </c>
      <c r="BQ1426" s="0" t="s">
        <v>127</v>
      </c>
      <c r="BT1426" s="0" t="n">
        <v>0</v>
      </c>
      <c r="BU1426" s="0" t="s">
        <v>5162</v>
      </c>
      <c r="BW1426" s="0" t="n">
        <v>2002</v>
      </c>
      <c r="BX1426" s="0" t="n">
        <v>2020</v>
      </c>
      <c r="BY1426" s="0" t="s">
        <v>1526</v>
      </c>
      <c r="BZ1426" s="0" t="n">
        <v>2011</v>
      </c>
      <c r="CA1426" s="0" t="n">
        <v>0.263157894736842</v>
      </c>
      <c r="CB1426" s="0" t="n">
        <v>0</v>
      </c>
      <c r="CC1426" s="0" t="n">
        <v>1</v>
      </c>
      <c r="CD1426" s="0" t="n">
        <v>-0.0354396000564653</v>
      </c>
      <c r="CE1426" s="0" t="n">
        <v>1</v>
      </c>
    </row>
    <row r="1427" customFormat="false" ht="15" hidden="false" customHeight="false" outlineLevel="0" collapsed="false">
      <c r="A1427" s="0" t="s">
        <v>5156</v>
      </c>
      <c r="B1427" s="0" t="n">
        <v>2732</v>
      </c>
      <c r="C1427" s="0" t="n">
        <v>-0.0012664030627686</v>
      </c>
      <c r="D1427" s="0" t="n">
        <v>6615</v>
      </c>
      <c r="E1427" s="0" t="n">
        <f aca="false">IF(ISNUMBER($BA1427),$BA1427,IF(AND(ISNUMBER($D1427),ISNUMBER($BW1427),ISNUMBER($BX1427)),$D1427*($BX1427-$BW1427+1),""))</f>
        <v>6615</v>
      </c>
      <c r="H1427" s="0" t="s">
        <v>118</v>
      </c>
      <c r="I1427" s="0" t="s">
        <v>119</v>
      </c>
      <c r="J1427" s="0" t="n">
        <f aca="false">IF($BW1427&lt;&gt;"",$BW1427,"")</f>
        <v>2002</v>
      </c>
      <c r="K1427" s="0" t="n">
        <f aca="false">IF($BX1427&lt;&gt;"",$BX1427,"")</f>
        <v>2020</v>
      </c>
      <c r="L1427" s="0" t="n">
        <f aca="false">IF(AND(ISNUMBER($BW1427),ISNUMBER($BX1427)),($BW1427+$BX1427)/2,"")</f>
        <v>2011</v>
      </c>
      <c r="M1427" s="0" t="n">
        <f aca="false">IF($L1427&lt;&gt;"",$L1427,"")</f>
        <v>2011</v>
      </c>
      <c r="N1427" s="0" t="n">
        <f aca="false">IF(AND(ISNUMBER($BW1427),ISNUMBER($BX1427)),MIN(1,MAX(0,($BX1427-2016+1)/($BX1427-$BW1427+1))),"")</f>
        <v>0.263157894736842</v>
      </c>
      <c r="O1427" s="0" t="n">
        <f aca="false">IF(AND(ISNUMBER($BW1427),ISNUMBER($BX1427)),MIN(1,MAX(0,($BX1427-2017+1)/($BX1427-$BW1427+1))),"")</f>
        <v>0.210526315789474</v>
      </c>
      <c r="P1427" s="0" t="n">
        <f aca="false">IF(AND(ISNUMBER($BW1427),ISNUMBER($BX1427)),MIN(1,MAX(0,($BX1427-2018+1)/($BX1427-$BW1427+1))),"")</f>
        <v>0.157894736842105</v>
      </c>
      <c r="Q1427" s="0" t="n">
        <f aca="false">IF(AND(ISNUMBER($BW1427),ISNUMBER($BX1427)),MIN(1,MAX(0,($BX1427-2019+1)/($BX1427-$BW1427+1))),"")</f>
        <v>0.105263157894737</v>
      </c>
      <c r="R1427" s="0" t="n">
        <f aca="false">IF(AND(ISNUMBER($BW1427),ISNUMBER($BX1427)),MIN(1,MAX(0,($BX1427-2016+1)/($BX1427-$BW1427+1))),"")</f>
        <v>0.263157894736842</v>
      </c>
      <c r="S1427" s="0" t="n">
        <f aca="false">IF($L1427&lt;&gt;"",IF($L1427&gt;=2015.5,1,0),"")</f>
        <v>0</v>
      </c>
      <c r="T1427" s="0" t="n">
        <f aca="false">IF($L1427&lt;&gt;"",IF($L1427&gt;=2016,1,0),"")</f>
        <v>0</v>
      </c>
      <c r="U1427" s="0" t="n">
        <f aca="false">IF(ISNUMBER($BX1427),IF($BX1427&gt;=2016,1,0),"")</f>
        <v>1</v>
      </c>
      <c r="V1427" s="0" t="n">
        <f aca="false">IF(ISNUMBER($BW1427),IF($BW1427&gt;=2016,1,0),"")</f>
        <v>0</v>
      </c>
      <c r="W1427" s="0" t="str">
        <f aca="false">IF(AND(ISNUMBER($BW1427),ISNUMBER($BX1427)),IF($BW1427&gt;=2016,"post-only",IF($BX1427&lt;2016,"pre-only","mixed")),"")</f>
        <v>mixed</v>
      </c>
      <c r="X1427" s="0" t="n">
        <f aca="false">IF(AND(ISNUMBER($BW1427),ISNUMBER($BX1427)),MIN(1,MAX(0,($BX1427-2017+1)/($BX1427-$BW1427+1))),"")</f>
        <v>0.210526315789474</v>
      </c>
      <c r="Y1427" s="0" t="n">
        <f aca="false">IF(AND(ISNUMBER($BW1427),ISNUMBER($BX1427)),MIN(1,MAX(0,($BX1427-2018+1)/($BX1427-$BW1427+1))),"")</f>
        <v>0.157894736842105</v>
      </c>
      <c r="Z1427" s="0" t="n">
        <f aca="false">IF(AND(ISNUMBER($BW1427),ISNUMBER($BX1427)),MIN(1,MAX(0,($BX1427-2019+1)/($BX1427-$BW1427+1))),"")</f>
        <v>0.105263157894737</v>
      </c>
      <c r="AA1427" s="0" t="n">
        <f aca="false">IF(ISNUMBER($BX1427),IF($BX1427&gt;=2017,1,0),"")</f>
        <v>1</v>
      </c>
      <c r="AB1427" s="0" t="n">
        <f aca="false">IF(ISNUMBER($BX1427),IF($BX1427&gt;=2018,1,0),"")</f>
        <v>1</v>
      </c>
      <c r="AC1427" s="0" t="n">
        <f aca="false">IF(ISNUMBER($BX1427),IF($BX1427&gt;=2019,1,0),"")</f>
        <v>1</v>
      </c>
      <c r="AD1427" s="0" t="n">
        <f aca="false">IF($L1427&lt;&gt;"",IF($L1427&gt;2013,1,0),"")</f>
        <v>0</v>
      </c>
      <c r="AE1427" s="0" t="n">
        <f aca="false">IF($L1427&lt;&gt;"",1+IF($L1427&gt;2011,1,0)+IF($L1427&gt;2014,1,0),"")</f>
        <v>1</v>
      </c>
      <c r="AF1427" s="0" t="s">
        <v>747</v>
      </c>
      <c r="AG1427" s="0" t="s">
        <v>88</v>
      </c>
      <c r="AH1427" s="0" t="s">
        <v>90</v>
      </c>
      <c r="AI1427" s="0" t="s">
        <v>334</v>
      </c>
      <c r="AJ1427" s="0" t="s">
        <v>334</v>
      </c>
      <c r="AK1427" s="0" t="str">
        <f aca="false">IF(AND($CF1427&lt;&gt;"",IFERROR(INDEX(subsample_country_map!$B:$B,MATCH($CF1427,subsample_country_map!$A:$A,0)),"")&lt;&gt;""),INDEX(subsample_country_map!$B:$B,MATCH($CF1427,subsample_country_map!$A:$A,0)),INDEX(lookup!$AA:$AA,MATCH($A1427,lookup!$A:$A,0)))</f>
        <v>1_US</v>
      </c>
      <c r="AL1427" s="0" t="str">
        <f aca="false">IF(AND($CF1427&lt;&gt;"",IFERROR(INDEX(subsample_country_map!$C:$C,MATCH($CF1427,subsample_country_map!$A:$A,0)),"")&lt;&gt;""),INDEX(subsample_country_map!$C:$C,MATCH($CF1427,subsample_country_map!$A:$A,0)),INDEX(lookup!$AB:$AB,MATCH($A1427,lookup!$A:$A,0)))</f>
        <v>1_developed</v>
      </c>
      <c r="AM1427" s="0" t="str">
        <f aca="false">IF(AND($CF1427&lt;&gt;"",IFERROR(INDEX(subsample_country_map!$D:$D,MATCH($CF1427,subsample_country_map!$A:$A,0)),"")&lt;&gt;""),INDEX(subsample_country_map!$D:$D,MATCH($CF1427,subsample_country_map!$A:$A,0)),INDEX(lookup!$AC:$AC,MATCH($A1427,lookup!$A:$A,0)))</f>
        <v>1_western</v>
      </c>
      <c r="AN1427" s="0" t="str">
        <f aca="false">IF(AND($CF1427&lt;&gt;"",IFERROR(INDEX(subsample_country_map!$E:$E,MATCH($CF1427,subsample_country_map!$A:$A,0)),"")&lt;&gt;""),INDEX(subsample_country_map!$E:$E,MATCH($CF1427,subsample_country_map!$A:$A,0)),INDEX(lookup!$AD:$AD,MATCH($A1427,lookup!$A:$A,0)))</f>
        <v>1_common law</v>
      </c>
      <c r="AO1427" s="0" t="str">
        <f aca="false">INDEX(lookup!$Y:$Y,MATCH($A1427,lookup!$A:$A,0))</f>
        <v>1_not published</v>
      </c>
      <c r="AP1427" s="0" t="str">
        <f aca="false">INDEX(lookup!$Z:$Z,MATCH($A1427,lookup!$A:$A,0))</f>
        <v>99_NCE</v>
      </c>
      <c r="AQ1427" s="0" t="str">
        <f aca="false">INDEX(lookup!$W:$W,MATCH($A1427,lookup!$A:$A,0))</f>
        <v>1_fin/acc/econ</v>
      </c>
      <c r="AS1427" s="0" t="s">
        <v>91</v>
      </c>
      <c r="AT1427" s="0" t="s">
        <v>397</v>
      </c>
      <c r="AU1427" s="0" t="s">
        <v>93</v>
      </c>
      <c r="AV1427" s="0" t="s">
        <v>1616</v>
      </c>
      <c r="AX1427" s="0" t="s">
        <v>5046</v>
      </c>
      <c r="BA1427" s="0" t="n">
        <v>6615</v>
      </c>
      <c r="BB1427" s="0" t="s">
        <v>96</v>
      </c>
      <c r="BC1427" s="0" t="s">
        <v>358</v>
      </c>
      <c r="BD1427" s="0" t="s">
        <v>4416</v>
      </c>
      <c r="BE1427" s="0" t="s">
        <v>98</v>
      </c>
      <c r="BI1427" s="0" t="s">
        <v>336</v>
      </c>
      <c r="BJ1427" s="0" t="s">
        <v>331</v>
      </c>
      <c r="BK1427" s="0" t="s">
        <v>584</v>
      </c>
      <c r="BL1427" s="0" t="s">
        <v>5187</v>
      </c>
      <c r="BM1427" s="0" t="s">
        <v>5188</v>
      </c>
      <c r="BN1427" s="0" t="s">
        <v>5161</v>
      </c>
      <c r="BO1427" s="0" t="s">
        <v>105</v>
      </c>
      <c r="BP1427" s="0" t="s">
        <v>5156</v>
      </c>
      <c r="BQ1427" s="0" t="s">
        <v>127</v>
      </c>
      <c r="BT1427" s="0" t="n">
        <v>0</v>
      </c>
      <c r="BU1427" s="0" t="s">
        <v>5162</v>
      </c>
      <c r="BW1427" s="0" t="n">
        <v>2002</v>
      </c>
      <c r="BX1427" s="0" t="n">
        <v>2020</v>
      </c>
      <c r="BY1427" s="0" t="s">
        <v>1526</v>
      </c>
      <c r="BZ1427" s="0" t="n">
        <v>2011</v>
      </c>
      <c r="CA1427" s="0" t="n">
        <v>0.263157894736842</v>
      </c>
      <c r="CB1427" s="0" t="n">
        <v>0</v>
      </c>
      <c r="CC1427" s="0" t="n">
        <v>1</v>
      </c>
      <c r="CD1427" s="0" t="n">
        <v>-0.0012664037397785</v>
      </c>
      <c r="CE1427" s="0" t="n">
        <v>1</v>
      </c>
    </row>
    <row r="1428" customFormat="false" ht="15" hidden="false" customHeight="false" outlineLevel="0" collapsed="false">
      <c r="A1428" s="0" t="s">
        <v>5156</v>
      </c>
      <c r="B1428" s="0" t="n">
        <v>2733</v>
      </c>
      <c r="C1428" s="0" t="n">
        <v>-0.0326017867445847</v>
      </c>
      <c r="D1428" s="0" t="n">
        <v>6615</v>
      </c>
      <c r="E1428" s="0" t="n">
        <f aca="false">IF(ISNUMBER($BA1428),$BA1428,IF(AND(ISNUMBER($D1428),ISNUMBER($BW1428),ISNUMBER($BX1428)),$D1428*($BX1428-$BW1428+1),""))</f>
        <v>6615</v>
      </c>
      <c r="H1428" s="0" t="s">
        <v>118</v>
      </c>
      <c r="I1428" s="0" t="s">
        <v>119</v>
      </c>
      <c r="J1428" s="0" t="n">
        <f aca="false">IF($BW1428&lt;&gt;"",$BW1428,"")</f>
        <v>2002</v>
      </c>
      <c r="K1428" s="0" t="n">
        <f aca="false">IF($BX1428&lt;&gt;"",$BX1428,"")</f>
        <v>2020</v>
      </c>
      <c r="L1428" s="0" t="n">
        <f aca="false">IF(AND(ISNUMBER($BW1428),ISNUMBER($BX1428)),($BW1428+$BX1428)/2,"")</f>
        <v>2011</v>
      </c>
      <c r="M1428" s="0" t="n">
        <f aca="false">IF($L1428&lt;&gt;"",$L1428,"")</f>
        <v>2011</v>
      </c>
      <c r="N1428" s="0" t="n">
        <f aca="false">IF(AND(ISNUMBER($BW1428),ISNUMBER($BX1428)),MIN(1,MAX(0,($BX1428-2016+1)/($BX1428-$BW1428+1))),"")</f>
        <v>0.263157894736842</v>
      </c>
      <c r="O1428" s="0" t="n">
        <f aca="false">IF(AND(ISNUMBER($BW1428),ISNUMBER($BX1428)),MIN(1,MAX(0,($BX1428-2017+1)/($BX1428-$BW1428+1))),"")</f>
        <v>0.210526315789474</v>
      </c>
      <c r="P1428" s="0" t="n">
        <f aca="false">IF(AND(ISNUMBER($BW1428),ISNUMBER($BX1428)),MIN(1,MAX(0,($BX1428-2018+1)/($BX1428-$BW1428+1))),"")</f>
        <v>0.157894736842105</v>
      </c>
      <c r="Q1428" s="0" t="n">
        <f aca="false">IF(AND(ISNUMBER($BW1428),ISNUMBER($BX1428)),MIN(1,MAX(0,($BX1428-2019+1)/($BX1428-$BW1428+1))),"")</f>
        <v>0.105263157894737</v>
      </c>
      <c r="R1428" s="0" t="n">
        <f aca="false">IF(AND(ISNUMBER($BW1428),ISNUMBER($BX1428)),MIN(1,MAX(0,($BX1428-2016+1)/($BX1428-$BW1428+1))),"")</f>
        <v>0.263157894736842</v>
      </c>
      <c r="S1428" s="0" t="n">
        <f aca="false">IF($L1428&lt;&gt;"",IF($L1428&gt;=2015.5,1,0),"")</f>
        <v>0</v>
      </c>
      <c r="T1428" s="0" t="n">
        <f aca="false">IF($L1428&lt;&gt;"",IF($L1428&gt;=2016,1,0),"")</f>
        <v>0</v>
      </c>
      <c r="U1428" s="0" t="n">
        <f aca="false">IF(ISNUMBER($BX1428),IF($BX1428&gt;=2016,1,0),"")</f>
        <v>1</v>
      </c>
      <c r="V1428" s="0" t="n">
        <f aca="false">IF(ISNUMBER($BW1428),IF($BW1428&gt;=2016,1,0),"")</f>
        <v>0</v>
      </c>
      <c r="W1428" s="0" t="str">
        <f aca="false">IF(AND(ISNUMBER($BW1428),ISNUMBER($BX1428)),IF($BW1428&gt;=2016,"post-only",IF($BX1428&lt;2016,"pre-only","mixed")),"")</f>
        <v>mixed</v>
      </c>
      <c r="X1428" s="0" t="n">
        <f aca="false">IF(AND(ISNUMBER($BW1428),ISNUMBER($BX1428)),MIN(1,MAX(0,($BX1428-2017+1)/($BX1428-$BW1428+1))),"")</f>
        <v>0.210526315789474</v>
      </c>
      <c r="Y1428" s="0" t="n">
        <f aca="false">IF(AND(ISNUMBER($BW1428),ISNUMBER($BX1428)),MIN(1,MAX(0,($BX1428-2018+1)/($BX1428-$BW1428+1))),"")</f>
        <v>0.157894736842105</v>
      </c>
      <c r="Z1428" s="0" t="n">
        <f aca="false">IF(AND(ISNUMBER($BW1428),ISNUMBER($BX1428)),MIN(1,MAX(0,($BX1428-2019+1)/($BX1428-$BW1428+1))),"")</f>
        <v>0.105263157894737</v>
      </c>
      <c r="AA1428" s="0" t="n">
        <f aca="false">IF(ISNUMBER($BX1428),IF($BX1428&gt;=2017,1,0),"")</f>
        <v>1</v>
      </c>
      <c r="AB1428" s="0" t="n">
        <f aca="false">IF(ISNUMBER($BX1428),IF($BX1428&gt;=2018,1,0),"")</f>
        <v>1</v>
      </c>
      <c r="AC1428" s="0" t="n">
        <f aca="false">IF(ISNUMBER($BX1428),IF($BX1428&gt;=2019,1,0),"")</f>
        <v>1</v>
      </c>
      <c r="AD1428" s="0" t="n">
        <f aca="false">IF($L1428&lt;&gt;"",IF($L1428&gt;2013,1,0),"")</f>
        <v>0</v>
      </c>
      <c r="AE1428" s="0" t="n">
        <f aca="false">IF($L1428&lt;&gt;"",1+IF($L1428&gt;2011,1,0)+IF($L1428&gt;2014,1,0),"")</f>
        <v>1</v>
      </c>
      <c r="AF1428" s="0" t="s">
        <v>747</v>
      </c>
      <c r="AG1428" s="0" t="s">
        <v>88</v>
      </c>
      <c r="AH1428" s="0" t="s">
        <v>90</v>
      </c>
      <c r="AI1428" s="0" t="s">
        <v>334</v>
      </c>
      <c r="AJ1428" s="0" t="s">
        <v>334</v>
      </c>
      <c r="AK1428" s="0" t="str">
        <f aca="false">IF(AND($CF1428&lt;&gt;"",IFERROR(INDEX(subsample_country_map!$B:$B,MATCH($CF1428,subsample_country_map!$A:$A,0)),"")&lt;&gt;""),INDEX(subsample_country_map!$B:$B,MATCH($CF1428,subsample_country_map!$A:$A,0)),INDEX(lookup!$AA:$AA,MATCH($A1428,lookup!$A:$A,0)))</f>
        <v>1_US</v>
      </c>
      <c r="AL1428" s="0" t="str">
        <f aca="false">IF(AND($CF1428&lt;&gt;"",IFERROR(INDEX(subsample_country_map!$C:$C,MATCH($CF1428,subsample_country_map!$A:$A,0)),"")&lt;&gt;""),INDEX(subsample_country_map!$C:$C,MATCH($CF1428,subsample_country_map!$A:$A,0)),INDEX(lookup!$AB:$AB,MATCH($A1428,lookup!$A:$A,0)))</f>
        <v>1_developed</v>
      </c>
      <c r="AM1428" s="0" t="str">
        <f aca="false">IF(AND($CF1428&lt;&gt;"",IFERROR(INDEX(subsample_country_map!$D:$D,MATCH($CF1428,subsample_country_map!$A:$A,0)),"")&lt;&gt;""),INDEX(subsample_country_map!$D:$D,MATCH($CF1428,subsample_country_map!$A:$A,0)),INDEX(lookup!$AC:$AC,MATCH($A1428,lookup!$A:$A,0)))</f>
        <v>1_western</v>
      </c>
      <c r="AN1428" s="0" t="str">
        <f aca="false">IF(AND($CF1428&lt;&gt;"",IFERROR(INDEX(subsample_country_map!$E:$E,MATCH($CF1428,subsample_country_map!$A:$A,0)),"")&lt;&gt;""),INDEX(subsample_country_map!$E:$E,MATCH($CF1428,subsample_country_map!$A:$A,0)),INDEX(lookup!$AD:$AD,MATCH($A1428,lookup!$A:$A,0)))</f>
        <v>1_common law</v>
      </c>
      <c r="AO1428" s="0" t="str">
        <f aca="false">INDEX(lookup!$Y:$Y,MATCH($A1428,lookup!$A:$A,0))</f>
        <v>1_not published</v>
      </c>
      <c r="AP1428" s="0" t="str">
        <f aca="false">INDEX(lookup!$Z:$Z,MATCH($A1428,lookup!$A:$A,0))</f>
        <v>99_NCE</v>
      </c>
      <c r="AQ1428" s="0" t="str">
        <f aca="false">INDEX(lookup!$W:$W,MATCH($A1428,lookup!$A:$A,0))</f>
        <v>1_fin/acc/econ</v>
      </c>
      <c r="AS1428" s="0" t="s">
        <v>91</v>
      </c>
      <c r="AT1428" s="0" t="s">
        <v>397</v>
      </c>
      <c r="AU1428" s="0" t="s">
        <v>93</v>
      </c>
      <c r="AV1428" s="0" t="s">
        <v>5189</v>
      </c>
      <c r="AX1428" s="0" t="s">
        <v>5190</v>
      </c>
      <c r="BA1428" s="0" t="n">
        <v>6615</v>
      </c>
      <c r="BB1428" s="0" t="s">
        <v>96</v>
      </c>
      <c r="BC1428" s="0" t="s">
        <v>358</v>
      </c>
      <c r="BD1428" s="0" t="s">
        <v>4416</v>
      </c>
      <c r="BE1428" s="0" t="s">
        <v>98</v>
      </c>
      <c r="BI1428" s="0" t="s">
        <v>336</v>
      </c>
      <c r="BJ1428" s="0" t="s">
        <v>798</v>
      </c>
      <c r="BK1428" s="0" t="s">
        <v>584</v>
      </c>
      <c r="BL1428" s="0" t="s">
        <v>5191</v>
      </c>
      <c r="BM1428" s="0" t="s">
        <v>5160</v>
      </c>
      <c r="BN1428" s="0" t="s">
        <v>5161</v>
      </c>
      <c r="BO1428" s="0" t="s">
        <v>105</v>
      </c>
      <c r="BP1428" s="0" t="s">
        <v>5156</v>
      </c>
      <c r="BQ1428" s="0" t="s">
        <v>127</v>
      </c>
      <c r="BT1428" s="0" t="n">
        <v>0</v>
      </c>
      <c r="BU1428" s="0" t="s">
        <v>5162</v>
      </c>
      <c r="BW1428" s="0" t="n">
        <v>2002</v>
      </c>
      <c r="BX1428" s="0" t="n">
        <v>2020</v>
      </c>
      <c r="BY1428" s="0" t="s">
        <v>1526</v>
      </c>
      <c r="BZ1428" s="0" t="n">
        <v>2011</v>
      </c>
      <c r="CA1428" s="0" t="n">
        <v>0.263157894736842</v>
      </c>
      <c r="CB1428" s="0" t="n">
        <v>0</v>
      </c>
      <c r="CC1428" s="0" t="n">
        <v>1</v>
      </c>
      <c r="CD1428" s="0" t="n">
        <v>-0.0326133446739228</v>
      </c>
      <c r="CE1428" s="0" t="n">
        <v>1</v>
      </c>
    </row>
    <row r="1429" customFormat="false" ht="15" hidden="false" customHeight="false" outlineLevel="0" collapsed="false">
      <c r="A1429" s="0" t="s">
        <v>5156</v>
      </c>
      <c r="B1429" s="0" t="n">
        <v>2734</v>
      </c>
      <c r="C1429" s="0" t="n">
        <v>-0.0123188407744252</v>
      </c>
      <c r="D1429" s="0" t="n">
        <v>6615</v>
      </c>
      <c r="E1429" s="0" t="n">
        <f aca="false">IF(ISNUMBER($BA1429),$BA1429,IF(AND(ISNUMBER($D1429),ISNUMBER($BW1429),ISNUMBER($BX1429)),$D1429*($BX1429-$BW1429+1),""))</f>
        <v>6615</v>
      </c>
      <c r="H1429" s="0" t="s">
        <v>118</v>
      </c>
      <c r="I1429" s="0" t="s">
        <v>119</v>
      </c>
      <c r="J1429" s="0" t="n">
        <f aca="false">IF($BW1429&lt;&gt;"",$BW1429,"")</f>
        <v>2002</v>
      </c>
      <c r="K1429" s="0" t="n">
        <f aca="false">IF($BX1429&lt;&gt;"",$BX1429,"")</f>
        <v>2020</v>
      </c>
      <c r="L1429" s="0" t="n">
        <f aca="false">IF(AND(ISNUMBER($BW1429),ISNUMBER($BX1429)),($BW1429+$BX1429)/2,"")</f>
        <v>2011</v>
      </c>
      <c r="M1429" s="0" t="n">
        <f aca="false">IF($L1429&lt;&gt;"",$L1429,"")</f>
        <v>2011</v>
      </c>
      <c r="N1429" s="0" t="n">
        <f aca="false">IF(AND(ISNUMBER($BW1429),ISNUMBER($BX1429)),MIN(1,MAX(0,($BX1429-2016+1)/($BX1429-$BW1429+1))),"")</f>
        <v>0.263157894736842</v>
      </c>
      <c r="O1429" s="0" t="n">
        <f aca="false">IF(AND(ISNUMBER($BW1429),ISNUMBER($BX1429)),MIN(1,MAX(0,($BX1429-2017+1)/($BX1429-$BW1429+1))),"")</f>
        <v>0.210526315789474</v>
      </c>
      <c r="P1429" s="0" t="n">
        <f aca="false">IF(AND(ISNUMBER($BW1429),ISNUMBER($BX1429)),MIN(1,MAX(0,($BX1429-2018+1)/($BX1429-$BW1429+1))),"")</f>
        <v>0.157894736842105</v>
      </c>
      <c r="Q1429" s="0" t="n">
        <f aca="false">IF(AND(ISNUMBER($BW1429),ISNUMBER($BX1429)),MIN(1,MAX(0,($BX1429-2019+1)/($BX1429-$BW1429+1))),"")</f>
        <v>0.105263157894737</v>
      </c>
      <c r="R1429" s="0" t="n">
        <f aca="false">IF(AND(ISNUMBER($BW1429),ISNUMBER($BX1429)),MIN(1,MAX(0,($BX1429-2016+1)/($BX1429-$BW1429+1))),"")</f>
        <v>0.263157894736842</v>
      </c>
      <c r="S1429" s="0" t="n">
        <f aca="false">IF($L1429&lt;&gt;"",IF($L1429&gt;=2015.5,1,0),"")</f>
        <v>0</v>
      </c>
      <c r="T1429" s="0" t="n">
        <f aca="false">IF($L1429&lt;&gt;"",IF($L1429&gt;=2016,1,0),"")</f>
        <v>0</v>
      </c>
      <c r="U1429" s="0" t="n">
        <f aca="false">IF(ISNUMBER($BX1429),IF($BX1429&gt;=2016,1,0),"")</f>
        <v>1</v>
      </c>
      <c r="V1429" s="0" t="n">
        <f aca="false">IF(ISNUMBER($BW1429),IF($BW1429&gt;=2016,1,0),"")</f>
        <v>0</v>
      </c>
      <c r="W1429" s="0" t="str">
        <f aca="false">IF(AND(ISNUMBER($BW1429),ISNUMBER($BX1429)),IF($BW1429&gt;=2016,"post-only",IF($BX1429&lt;2016,"pre-only","mixed")),"")</f>
        <v>mixed</v>
      </c>
      <c r="X1429" s="0" t="n">
        <f aca="false">IF(AND(ISNUMBER($BW1429),ISNUMBER($BX1429)),MIN(1,MAX(0,($BX1429-2017+1)/($BX1429-$BW1429+1))),"")</f>
        <v>0.210526315789474</v>
      </c>
      <c r="Y1429" s="0" t="n">
        <f aca="false">IF(AND(ISNUMBER($BW1429),ISNUMBER($BX1429)),MIN(1,MAX(0,($BX1429-2018+1)/($BX1429-$BW1429+1))),"")</f>
        <v>0.157894736842105</v>
      </c>
      <c r="Z1429" s="0" t="n">
        <f aca="false">IF(AND(ISNUMBER($BW1429),ISNUMBER($BX1429)),MIN(1,MAX(0,($BX1429-2019+1)/($BX1429-$BW1429+1))),"")</f>
        <v>0.105263157894737</v>
      </c>
      <c r="AA1429" s="0" t="n">
        <f aca="false">IF(ISNUMBER($BX1429),IF($BX1429&gt;=2017,1,0),"")</f>
        <v>1</v>
      </c>
      <c r="AB1429" s="0" t="n">
        <f aca="false">IF(ISNUMBER($BX1429),IF($BX1429&gt;=2018,1,0),"")</f>
        <v>1</v>
      </c>
      <c r="AC1429" s="0" t="n">
        <f aca="false">IF(ISNUMBER($BX1429),IF($BX1429&gt;=2019,1,0),"")</f>
        <v>1</v>
      </c>
      <c r="AD1429" s="0" t="n">
        <f aca="false">IF($L1429&lt;&gt;"",IF($L1429&gt;2013,1,0),"")</f>
        <v>0</v>
      </c>
      <c r="AE1429" s="0" t="n">
        <f aca="false">IF($L1429&lt;&gt;"",1+IF($L1429&gt;2011,1,0)+IF($L1429&gt;2014,1,0),"")</f>
        <v>1</v>
      </c>
      <c r="AF1429" s="0" t="s">
        <v>747</v>
      </c>
      <c r="AG1429" s="0" t="s">
        <v>88</v>
      </c>
      <c r="AH1429" s="0" t="s">
        <v>90</v>
      </c>
      <c r="AI1429" s="0" t="s">
        <v>334</v>
      </c>
      <c r="AJ1429" s="0" t="s">
        <v>334</v>
      </c>
      <c r="AK1429" s="0" t="str">
        <f aca="false">IF(AND($CF1429&lt;&gt;"",IFERROR(INDEX(subsample_country_map!$B:$B,MATCH($CF1429,subsample_country_map!$A:$A,0)),"")&lt;&gt;""),INDEX(subsample_country_map!$B:$B,MATCH($CF1429,subsample_country_map!$A:$A,0)),INDEX(lookup!$AA:$AA,MATCH($A1429,lookup!$A:$A,0)))</f>
        <v>1_US</v>
      </c>
      <c r="AL1429" s="0" t="str">
        <f aca="false">IF(AND($CF1429&lt;&gt;"",IFERROR(INDEX(subsample_country_map!$C:$C,MATCH($CF1429,subsample_country_map!$A:$A,0)),"")&lt;&gt;""),INDEX(subsample_country_map!$C:$C,MATCH($CF1429,subsample_country_map!$A:$A,0)),INDEX(lookup!$AB:$AB,MATCH($A1429,lookup!$A:$A,0)))</f>
        <v>1_developed</v>
      </c>
      <c r="AM1429" s="0" t="str">
        <f aca="false">IF(AND($CF1429&lt;&gt;"",IFERROR(INDEX(subsample_country_map!$D:$D,MATCH($CF1429,subsample_country_map!$A:$A,0)),"")&lt;&gt;""),INDEX(subsample_country_map!$D:$D,MATCH($CF1429,subsample_country_map!$A:$A,0)),INDEX(lookup!$AC:$AC,MATCH($A1429,lookup!$A:$A,0)))</f>
        <v>1_western</v>
      </c>
      <c r="AN1429" s="0" t="str">
        <f aca="false">IF(AND($CF1429&lt;&gt;"",IFERROR(INDEX(subsample_country_map!$E:$E,MATCH($CF1429,subsample_country_map!$A:$A,0)),"")&lt;&gt;""),INDEX(subsample_country_map!$E:$E,MATCH($CF1429,subsample_country_map!$A:$A,0)),INDEX(lookup!$AD:$AD,MATCH($A1429,lookup!$A:$A,0)))</f>
        <v>1_common law</v>
      </c>
      <c r="AO1429" s="0" t="str">
        <f aca="false">INDEX(lookup!$Y:$Y,MATCH($A1429,lookup!$A:$A,0))</f>
        <v>1_not published</v>
      </c>
      <c r="AP1429" s="0" t="str">
        <f aca="false">INDEX(lookup!$Z:$Z,MATCH($A1429,lookup!$A:$A,0))</f>
        <v>99_NCE</v>
      </c>
      <c r="AQ1429" s="0" t="str">
        <f aca="false">INDEX(lookup!$W:$W,MATCH($A1429,lookup!$A:$A,0))</f>
        <v>1_fin/acc/econ</v>
      </c>
      <c r="AS1429" s="0" t="s">
        <v>91</v>
      </c>
      <c r="AT1429" s="0" t="s">
        <v>397</v>
      </c>
      <c r="AU1429" s="0" t="s">
        <v>93</v>
      </c>
      <c r="AV1429" s="0" t="s">
        <v>5192</v>
      </c>
      <c r="AX1429" s="0" t="s">
        <v>5193</v>
      </c>
      <c r="BA1429" s="0" t="n">
        <v>6615</v>
      </c>
      <c r="BB1429" s="0" t="s">
        <v>96</v>
      </c>
      <c r="BC1429" s="0" t="s">
        <v>358</v>
      </c>
      <c r="BD1429" s="0" t="s">
        <v>4416</v>
      </c>
      <c r="BE1429" s="0" t="s">
        <v>98</v>
      </c>
      <c r="BI1429" s="0" t="s">
        <v>336</v>
      </c>
      <c r="BJ1429" s="0" t="s">
        <v>798</v>
      </c>
      <c r="BK1429" s="0" t="s">
        <v>584</v>
      </c>
      <c r="BL1429" s="0" t="s">
        <v>5194</v>
      </c>
      <c r="BM1429" s="0" t="s">
        <v>5183</v>
      </c>
      <c r="BN1429" s="0" t="s">
        <v>5161</v>
      </c>
      <c r="BO1429" s="0" t="s">
        <v>105</v>
      </c>
      <c r="BP1429" s="0" t="s">
        <v>5156</v>
      </c>
      <c r="BQ1429" s="0" t="s">
        <v>127</v>
      </c>
      <c r="BT1429" s="0" t="n">
        <v>0</v>
      </c>
      <c r="BU1429" s="0" t="s">
        <v>5162</v>
      </c>
      <c r="BW1429" s="0" t="n">
        <v>2002</v>
      </c>
      <c r="BX1429" s="0" t="n">
        <v>2020</v>
      </c>
      <c r="BY1429" s="0" t="s">
        <v>1526</v>
      </c>
      <c r="BZ1429" s="0" t="n">
        <v>2011</v>
      </c>
      <c r="CA1429" s="0" t="n">
        <v>0.263157894736842</v>
      </c>
      <c r="CB1429" s="0" t="n">
        <v>0</v>
      </c>
      <c r="CC1429" s="0" t="n">
        <v>1</v>
      </c>
      <c r="CD1429" s="0" t="n">
        <v>-0.0123194639749592</v>
      </c>
      <c r="CE1429" s="0" t="n">
        <v>1</v>
      </c>
    </row>
    <row r="1430" customFormat="false" ht="15" hidden="false" customHeight="false" outlineLevel="0" collapsed="false">
      <c r="A1430" s="0" t="s">
        <v>5156</v>
      </c>
      <c r="B1430" s="0" t="n">
        <v>2735</v>
      </c>
      <c r="C1430" s="0" t="n">
        <v>0.00389754411281804</v>
      </c>
      <c r="D1430" s="0" t="n">
        <v>6615</v>
      </c>
      <c r="E1430" s="0" t="n">
        <f aca="false">IF(ISNUMBER($BA1430),$BA1430,IF(AND(ISNUMBER($D1430),ISNUMBER($BW1430),ISNUMBER($BX1430)),$D1430*($BX1430-$BW1430+1),""))</f>
        <v>6615</v>
      </c>
      <c r="H1430" s="0" t="s">
        <v>118</v>
      </c>
      <c r="I1430" s="0" t="s">
        <v>119</v>
      </c>
      <c r="J1430" s="0" t="n">
        <f aca="false">IF($BW1430&lt;&gt;"",$BW1430,"")</f>
        <v>2002</v>
      </c>
      <c r="K1430" s="0" t="n">
        <f aca="false">IF($BX1430&lt;&gt;"",$BX1430,"")</f>
        <v>2020</v>
      </c>
      <c r="L1430" s="0" t="n">
        <f aca="false">IF(AND(ISNUMBER($BW1430),ISNUMBER($BX1430)),($BW1430+$BX1430)/2,"")</f>
        <v>2011</v>
      </c>
      <c r="M1430" s="0" t="n">
        <f aca="false">IF($L1430&lt;&gt;"",$L1430,"")</f>
        <v>2011</v>
      </c>
      <c r="N1430" s="0" t="n">
        <f aca="false">IF(AND(ISNUMBER($BW1430),ISNUMBER($BX1430)),MIN(1,MAX(0,($BX1430-2016+1)/($BX1430-$BW1430+1))),"")</f>
        <v>0.263157894736842</v>
      </c>
      <c r="O1430" s="0" t="n">
        <f aca="false">IF(AND(ISNUMBER($BW1430),ISNUMBER($BX1430)),MIN(1,MAX(0,($BX1430-2017+1)/($BX1430-$BW1430+1))),"")</f>
        <v>0.210526315789474</v>
      </c>
      <c r="P1430" s="0" t="n">
        <f aca="false">IF(AND(ISNUMBER($BW1430),ISNUMBER($BX1430)),MIN(1,MAX(0,($BX1430-2018+1)/($BX1430-$BW1430+1))),"")</f>
        <v>0.157894736842105</v>
      </c>
      <c r="Q1430" s="0" t="n">
        <f aca="false">IF(AND(ISNUMBER($BW1430),ISNUMBER($BX1430)),MIN(1,MAX(0,($BX1430-2019+1)/($BX1430-$BW1430+1))),"")</f>
        <v>0.105263157894737</v>
      </c>
      <c r="R1430" s="0" t="n">
        <f aca="false">IF(AND(ISNUMBER($BW1430),ISNUMBER($BX1430)),MIN(1,MAX(0,($BX1430-2016+1)/($BX1430-$BW1430+1))),"")</f>
        <v>0.263157894736842</v>
      </c>
      <c r="S1430" s="0" t="n">
        <f aca="false">IF($L1430&lt;&gt;"",IF($L1430&gt;=2015.5,1,0),"")</f>
        <v>0</v>
      </c>
      <c r="T1430" s="0" t="n">
        <f aca="false">IF($L1430&lt;&gt;"",IF($L1430&gt;=2016,1,0),"")</f>
        <v>0</v>
      </c>
      <c r="U1430" s="0" t="n">
        <f aca="false">IF(ISNUMBER($BX1430),IF($BX1430&gt;=2016,1,0),"")</f>
        <v>1</v>
      </c>
      <c r="V1430" s="0" t="n">
        <f aca="false">IF(ISNUMBER($BW1430),IF($BW1430&gt;=2016,1,0),"")</f>
        <v>0</v>
      </c>
      <c r="W1430" s="0" t="str">
        <f aca="false">IF(AND(ISNUMBER($BW1430),ISNUMBER($BX1430)),IF($BW1430&gt;=2016,"post-only",IF($BX1430&lt;2016,"pre-only","mixed")),"")</f>
        <v>mixed</v>
      </c>
      <c r="X1430" s="0" t="n">
        <f aca="false">IF(AND(ISNUMBER($BW1430),ISNUMBER($BX1430)),MIN(1,MAX(0,($BX1430-2017+1)/($BX1430-$BW1430+1))),"")</f>
        <v>0.210526315789474</v>
      </c>
      <c r="Y1430" s="0" t="n">
        <f aca="false">IF(AND(ISNUMBER($BW1430),ISNUMBER($BX1430)),MIN(1,MAX(0,($BX1430-2018+1)/($BX1430-$BW1430+1))),"")</f>
        <v>0.157894736842105</v>
      </c>
      <c r="Z1430" s="0" t="n">
        <f aca="false">IF(AND(ISNUMBER($BW1430),ISNUMBER($BX1430)),MIN(1,MAX(0,($BX1430-2019+1)/($BX1430-$BW1430+1))),"")</f>
        <v>0.105263157894737</v>
      </c>
      <c r="AA1430" s="0" t="n">
        <f aca="false">IF(ISNUMBER($BX1430),IF($BX1430&gt;=2017,1,0),"")</f>
        <v>1</v>
      </c>
      <c r="AB1430" s="0" t="n">
        <f aca="false">IF(ISNUMBER($BX1430),IF($BX1430&gt;=2018,1,0),"")</f>
        <v>1</v>
      </c>
      <c r="AC1430" s="0" t="n">
        <f aca="false">IF(ISNUMBER($BX1430),IF($BX1430&gt;=2019,1,0),"")</f>
        <v>1</v>
      </c>
      <c r="AD1430" s="0" t="n">
        <f aca="false">IF($L1430&lt;&gt;"",IF($L1430&gt;2013,1,0),"")</f>
        <v>0</v>
      </c>
      <c r="AE1430" s="0" t="n">
        <f aca="false">IF($L1430&lt;&gt;"",1+IF($L1430&gt;2011,1,0)+IF($L1430&gt;2014,1,0),"")</f>
        <v>1</v>
      </c>
      <c r="AF1430" s="0" t="s">
        <v>747</v>
      </c>
      <c r="AG1430" s="0" t="s">
        <v>88</v>
      </c>
      <c r="AH1430" s="0" t="s">
        <v>90</v>
      </c>
      <c r="AI1430" s="0" t="s">
        <v>334</v>
      </c>
      <c r="AJ1430" s="0" t="s">
        <v>334</v>
      </c>
      <c r="AK1430" s="0" t="str">
        <f aca="false">IF(AND($CF1430&lt;&gt;"",IFERROR(INDEX(subsample_country_map!$B:$B,MATCH($CF1430,subsample_country_map!$A:$A,0)),"")&lt;&gt;""),INDEX(subsample_country_map!$B:$B,MATCH($CF1430,subsample_country_map!$A:$A,0)),INDEX(lookup!$AA:$AA,MATCH($A1430,lookup!$A:$A,0)))</f>
        <v>1_US</v>
      </c>
      <c r="AL1430" s="0" t="str">
        <f aca="false">IF(AND($CF1430&lt;&gt;"",IFERROR(INDEX(subsample_country_map!$C:$C,MATCH($CF1430,subsample_country_map!$A:$A,0)),"")&lt;&gt;""),INDEX(subsample_country_map!$C:$C,MATCH($CF1430,subsample_country_map!$A:$A,0)),INDEX(lookup!$AB:$AB,MATCH($A1430,lookup!$A:$A,0)))</f>
        <v>1_developed</v>
      </c>
      <c r="AM1430" s="0" t="str">
        <f aca="false">IF(AND($CF1430&lt;&gt;"",IFERROR(INDEX(subsample_country_map!$D:$D,MATCH($CF1430,subsample_country_map!$A:$A,0)),"")&lt;&gt;""),INDEX(subsample_country_map!$D:$D,MATCH($CF1430,subsample_country_map!$A:$A,0)),INDEX(lookup!$AC:$AC,MATCH($A1430,lookup!$A:$A,0)))</f>
        <v>1_western</v>
      </c>
      <c r="AN1430" s="0" t="str">
        <f aca="false">IF(AND($CF1430&lt;&gt;"",IFERROR(INDEX(subsample_country_map!$E:$E,MATCH($CF1430,subsample_country_map!$A:$A,0)),"")&lt;&gt;""),INDEX(subsample_country_map!$E:$E,MATCH($CF1430,subsample_country_map!$A:$A,0)),INDEX(lookup!$AD:$AD,MATCH($A1430,lookup!$A:$A,0)))</f>
        <v>1_common law</v>
      </c>
      <c r="AO1430" s="0" t="str">
        <f aca="false">INDEX(lookup!$Y:$Y,MATCH($A1430,lookup!$A:$A,0))</f>
        <v>1_not published</v>
      </c>
      <c r="AP1430" s="0" t="str">
        <f aca="false">INDEX(lookup!$Z:$Z,MATCH($A1430,lookup!$A:$A,0))</f>
        <v>99_NCE</v>
      </c>
      <c r="AQ1430" s="0" t="str">
        <f aca="false">INDEX(lookup!$W:$W,MATCH($A1430,lookup!$A:$A,0))</f>
        <v>1_fin/acc/econ</v>
      </c>
      <c r="AS1430" s="0" t="s">
        <v>91</v>
      </c>
      <c r="AT1430" s="0" t="s">
        <v>397</v>
      </c>
      <c r="AU1430" s="0" t="s">
        <v>93</v>
      </c>
      <c r="AV1430" s="0" t="s">
        <v>5195</v>
      </c>
      <c r="AX1430" s="0" t="s">
        <v>5196</v>
      </c>
      <c r="BA1430" s="0" t="n">
        <v>6615</v>
      </c>
      <c r="BB1430" s="0" t="s">
        <v>96</v>
      </c>
      <c r="BC1430" s="0" t="s">
        <v>358</v>
      </c>
      <c r="BD1430" s="0" t="s">
        <v>4416</v>
      </c>
      <c r="BE1430" s="0" t="s">
        <v>98</v>
      </c>
      <c r="BI1430" s="0" t="s">
        <v>336</v>
      </c>
      <c r="BJ1430" s="0" t="s">
        <v>798</v>
      </c>
      <c r="BK1430" s="0" t="s">
        <v>584</v>
      </c>
      <c r="BL1430" s="0" t="s">
        <v>5197</v>
      </c>
      <c r="BM1430" s="0" t="s">
        <v>5188</v>
      </c>
      <c r="BN1430" s="0" t="s">
        <v>5161</v>
      </c>
      <c r="BO1430" s="0" t="s">
        <v>105</v>
      </c>
      <c r="BP1430" s="0" t="s">
        <v>5156</v>
      </c>
      <c r="BQ1430" s="0" t="s">
        <v>127</v>
      </c>
      <c r="BT1430" s="0" t="n">
        <v>0</v>
      </c>
      <c r="BU1430" s="0" t="s">
        <v>5162</v>
      </c>
      <c r="BW1430" s="0" t="n">
        <v>2002</v>
      </c>
      <c r="BX1430" s="0" t="n">
        <v>2020</v>
      </c>
      <c r="BY1430" s="0" t="s">
        <v>1526</v>
      </c>
      <c r="BZ1430" s="0" t="n">
        <v>2011</v>
      </c>
      <c r="CA1430" s="0" t="n">
        <v>0.263157894736842</v>
      </c>
      <c r="CB1430" s="0" t="n">
        <v>0</v>
      </c>
      <c r="CC1430" s="0" t="n">
        <v>1</v>
      </c>
      <c r="CD1430" s="0" t="n">
        <v>0.00389756384866739</v>
      </c>
      <c r="CE1430" s="0" t="n">
        <v>1</v>
      </c>
    </row>
    <row r="1431" customFormat="false" ht="15" hidden="false" customHeight="false" outlineLevel="0" collapsed="false">
      <c r="A1431" s="0" t="s">
        <v>5156</v>
      </c>
      <c r="B1431" s="0" t="n">
        <v>2736</v>
      </c>
      <c r="C1431" s="0" t="n">
        <v>-0.00055061171654818</v>
      </c>
      <c r="D1431" s="0" t="n">
        <v>3813</v>
      </c>
      <c r="E1431" s="0" t="n">
        <f aca="false">IF(ISNUMBER($BA1431),$BA1431,IF(AND(ISNUMBER($D1431),ISNUMBER($BW1431),ISNUMBER($BX1431)),$D1431*($BX1431-$BW1431+1),""))</f>
        <v>3813</v>
      </c>
      <c r="H1431" s="0" t="s">
        <v>118</v>
      </c>
      <c r="I1431" s="0" t="s">
        <v>119</v>
      </c>
      <c r="J1431" s="0" t="n">
        <f aca="false">IF($BW1431&lt;&gt;"",$BW1431,"")</f>
        <v>2002</v>
      </c>
      <c r="K1431" s="0" t="n">
        <f aca="false">IF($BX1431&lt;&gt;"",$BX1431,"")</f>
        <v>2020</v>
      </c>
      <c r="L1431" s="0" t="n">
        <f aca="false">IF(AND(ISNUMBER($BW1431),ISNUMBER($BX1431)),($BW1431+$BX1431)/2,"")</f>
        <v>2011</v>
      </c>
      <c r="M1431" s="0" t="n">
        <f aca="false">IF($L1431&lt;&gt;"",$L1431,"")</f>
        <v>2011</v>
      </c>
      <c r="N1431" s="0" t="n">
        <f aca="false">IF(AND(ISNUMBER($BW1431),ISNUMBER($BX1431)),MIN(1,MAX(0,($BX1431-2016+1)/($BX1431-$BW1431+1))),"")</f>
        <v>0.263157894736842</v>
      </c>
      <c r="O1431" s="0" t="n">
        <f aca="false">IF(AND(ISNUMBER($BW1431),ISNUMBER($BX1431)),MIN(1,MAX(0,($BX1431-2017+1)/($BX1431-$BW1431+1))),"")</f>
        <v>0.210526315789474</v>
      </c>
      <c r="P1431" s="0" t="n">
        <f aca="false">IF(AND(ISNUMBER($BW1431),ISNUMBER($BX1431)),MIN(1,MAX(0,($BX1431-2018+1)/($BX1431-$BW1431+1))),"")</f>
        <v>0.157894736842105</v>
      </c>
      <c r="Q1431" s="0" t="n">
        <f aca="false">IF(AND(ISNUMBER($BW1431),ISNUMBER($BX1431)),MIN(1,MAX(0,($BX1431-2019+1)/($BX1431-$BW1431+1))),"")</f>
        <v>0.105263157894737</v>
      </c>
      <c r="R1431" s="0" t="n">
        <f aca="false">IF(AND(ISNUMBER($BW1431),ISNUMBER($BX1431)),MIN(1,MAX(0,($BX1431-2016+1)/($BX1431-$BW1431+1))),"")</f>
        <v>0.263157894736842</v>
      </c>
      <c r="S1431" s="0" t="n">
        <f aca="false">IF($L1431&lt;&gt;"",IF($L1431&gt;=2015.5,1,0),"")</f>
        <v>0</v>
      </c>
      <c r="T1431" s="0" t="n">
        <f aca="false">IF($L1431&lt;&gt;"",IF($L1431&gt;=2016,1,0),"")</f>
        <v>0</v>
      </c>
      <c r="U1431" s="0" t="n">
        <f aca="false">IF(ISNUMBER($BX1431),IF($BX1431&gt;=2016,1,0),"")</f>
        <v>1</v>
      </c>
      <c r="V1431" s="0" t="n">
        <f aca="false">IF(ISNUMBER($BW1431),IF($BW1431&gt;=2016,1,0),"")</f>
        <v>0</v>
      </c>
      <c r="W1431" s="0" t="str">
        <f aca="false">IF(AND(ISNUMBER($BW1431),ISNUMBER($BX1431)),IF($BW1431&gt;=2016,"post-only",IF($BX1431&lt;2016,"pre-only","mixed")),"")</f>
        <v>mixed</v>
      </c>
      <c r="X1431" s="0" t="n">
        <f aca="false">IF(AND(ISNUMBER($BW1431),ISNUMBER($BX1431)),MIN(1,MAX(0,($BX1431-2017+1)/($BX1431-$BW1431+1))),"")</f>
        <v>0.210526315789474</v>
      </c>
      <c r="Y1431" s="0" t="n">
        <f aca="false">IF(AND(ISNUMBER($BW1431),ISNUMBER($BX1431)),MIN(1,MAX(0,($BX1431-2018+1)/($BX1431-$BW1431+1))),"")</f>
        <v>0.157894736842105</v>
      </c>
      <c r="Z1431" s="0" t="n">
        <f aca="false">IF(AND(ISNUMBER($BW1431),ISNUMBER($BX1431)),MIN(1,MAX(0,($BX1431-2019+1)/($BX1431-$BW1431+1))),"")</f>
        <v>0.105263157894737</v>
      </c>
      <c r="AA1431" s="0" t="n">
        <f aca="false">IF(ISNUMBER($BX1431),IF($BX1431&gt;=2017,1,0),"")</f>
        <v>1</v>
      </c>
      <c r="AB1431" s="0" t="n">
        <f aca="false">IF(ISNUMBER($BX1431),IF($BX1431&gt;=2018,1,0),"")</f>
        <v>1</v>
      </c>
      <c r="AC1431" s="0" t="n">
        <f aca="false">IF(ISNUMBER($BX1431),IF($BX1431&gt;=2019,1,0),"")</f>
        <v>1</v>
      </c>
      <c r="AD1431" s="0" t="n">
        <f aca="false">IF($L1431&lt;&gt;"",IF($L1431&gt;2013,1,0),"")</f>
        <v>0</v>
      </c>
      <c r="AE1431" s="0" t="n">
        <f aca="false">IF($L1431&lt;&gt;"",1+IF($L1431&gt;2011,1,0)+IF($L1431&gt;2014,1,0),"")</f>
        <v>1</v>
      </c>
      <c r="AF1431" s="0" t="s">
        <v>747</v>
      </c>
      <c r="AG1431" s="0" t="s">
        <v>88</v>
      </c>
      <c r="AH1431" s="0" t="s">
        <v>90</v>
      </c>
      <c r="AI1431" s="0" t="s">
        <v>334</v>
      </c>
      <c r="AJ1431" s="0" t="s">
        <v>334</v>
      </c>
      <c r="AK1431" s="0" t="str">
        <f aca="false">IF(AND($CF1431&lt;&gt;"",IFERROR(INDEX(subsample_country_map!$B:$B,MATCH($CF1431,subsample_country_map!$A:$A,0)),"")&lt;&gt;""),INDEX(subsample_country_map!$B:$B,MATCH($CF1431,subsample_country_map!$A:$A,0)),INDEX(lookup!$AA:$AA,MATCH($A1431,lookup!$A:$A,0)))</f>
        <v>1_US</v>
      </c>
      <c r="AL1431" s="0" t="str">
        <f aca="false">IF(AND($CF1431&lt;&gt;"",IFERROR(INDEX(subsample_country_map!$C:$C,MATCH($CF1431,subsample_country_map!$A:$A,0)),"")&lt;&gt;""),INDEX(subsample_country_map!$C:$C,MATCH($CF1431,subsample_country_map!$A:$A,0)),INDEX(lookup!$AB:$AB,MATCH($A1431,lookup!$A:$A,0)))</f>
        <v>1_developed</v>
      </c>
      <c r="AM1431" s="0" t="str">
        <f aca="false">IF(AND($CF1431&lt;&gt;"",IFERROR(INDEX(subsample_country_map!$D:$D,MATCH($CF1431,subsample_country_map!$A:$A,0)),"")&lt;&gt;""),INDEX(subsample_country_map!$D:$D,MATCH($CF1431,subsample_country_map!$A:$A,0)),INDEX(lookup!$AC:$AC,MATCH($A1431,lookup!$A:$A,0)))</f>
        <v>1_western</v>
      </c>
      <c r="AN1431" s="0" t="str">
        <f aca="false">IF(AND($CF1431&lt;&gt;"",IFERROR(INDEX(subsample_country_map!$E:$E,MATCH($CF1431,subsample_country_map!$A:$A,0)),"")&lt;&gt;""),INDEX(subsample_country_map!$E:$E,MATCH($CF1431,subsample_country_map!$A:$A,0)),INDEX(lookup!$AD:$AD,MATCH($A1431,lookup!$A:$A,0)))</f>
        <v>1_common law</v>
      </c>
      <c r="AO1431" s="0" t="str">
        <f aca="false">INDEX(lookup!$Y:$Y,MATCH($A1431,lookup!$A:$A,0))</f>
        <v>1_not published</v>
      </c>
      <c r="AP1431" s="0" t="str">
        <f aca="false">INDEX(lookup!$Z:$Z,MATCH($A1431,lookup!$A:$A,0))</f>
        <v>99_NCE</v>
      </c>
      <c r="AQ1431" s="0" t="str">
        <f aca="false">INDEX(lookup!$W:$W,MATCH($A1431,lookup!$A:$A,0))</f>
        <v>1_fin/acc/econ</v>
      </c>
      <c r="AS1431" s="0" t="s">
        <v>91</v>
      </c>
      <c r="AT1431" s="0" t="s">
        <v>397</v>
      </c>
      <c r="AU1431" s="0" t="s">
        <v>93</v>
      </c>
      <c r="AV1431" s="0" t="s">
        <v>2669</v>
      </c>
      <c r="AX1431" s="0" t="s">
        <v>2699</v>
      </c>
      <c r="BA1431" s="0" t="n">
        <v>3813</v>
      </c>
      <c r="BB1431" s="0" t="s">
        <v>96</v>
      </c>
      <c r="BC1431" s="0" t="s">
        <v>358</v>
      </c>
      <c r="BD1431" s="0" t="s">
        <v>4416</v>
      </c>
      <c r="BE1431" s="0" t="s">
        <v>389</v>
      </c>
      <c r="BF1431" s="0" t="s">
        <v>5198</v>
      </c>
      <c r="BG1431" s="0" t="s">
        <v>1124</v>
      </c>
      <c r="BH1431" s="0" t="s">
        <v>2535</v>
      </c>
      <c r="BI1431" s="0" t="s">
        <v>124</v>
      </c>
      <c r="BJ1431" s="0" t="s">
        <v>317</v>
      </c>
      <c r="BK1431" s="0" t="s">
        <v>635</v>
      </c>
      <c r="BL1431" s="0" t="s">
        <v>5199</v>
      </c>
      <c r="BM1431" s="0" t="s">
        <v>5160</v>
      </c>
      <c r="BN1431" s="0" t="s">
        <v>5161</v>
      </c>
      <c r="BO1431" s="0" t="s">
        <v>105</v>
      </c>
      <c r="BP1431" s="0" t="s">
        <v>5156</v>
      </c>
      <c r="BQ1431" s="0" t="s">
        <v>127</v>
      </c>
      <c r="BT1431" s="0" t="n">
        <v>0</v>
      </c>
      <c r="BU1431" s="0" t="s">
        <v>5162</v>
      </c>
      <c r="BW1431" s="0" t="n">
        <v>2002</v>
      </c>
      <c r="BX1431" s="0" t="n">
        <v>2020</v>
      </c>
      <c r="BY1431" s="0" t="s">
        <v>1526</v>
      </c>
      <c r="BZ1431" s="0" t="n">
        <v>2011</v>
      </c>
      <c r="CA1431" s="0" t="n">
        <v>0.263157894736842</v>
      </c>
      <c r="CB1431" s="0" t="n">
        <v>0</v>
      </c>
      <c r="CC1431" s="0" t="n">
        <v>1</v>
      </c>
      <c r="CD1431" s="0" t="n">
        <v>-0.000550611772191774</v>
      </c>
      <c r="CE1431" s="0" t="n">
        <v>1</v>
      </c>
    </row>
    <row r="1432" customFormat="false" ht="15" hidden="false" customHeight="false" outlineLevel="0" collapsed="false">
      <c r="A1432" s="0" t="s">
        <v>5156</v>
      </c>
      <c r="B1432" s="0" t="n">
        <v>2737</v>
      </c>
      <c r="C1432" s="0" t="n">
        <v>0.0137478011702303</v>
      </c>
      <c r="D1432" s="0" t="n">
        <v>3813</v>
      </c>
      <c r="E1432" s="0" t="n">
        <f aca="false">IF(ISNUMBER($BA1432),$BA1432,IF(AND(ISNUMBER($D1432),ISNUMBER($BW1432),ISNUMBER($BX1432)),$D1432*($BX1432-$BW1432+1),""))</f>
        <v>3813</v>
      </c>
      <c r="H1432" s="0" t="s">
        <v>118</v>
      </c>
      <c r="I1432" s="0" t="s">
        <v>119</v>
      </c>
      <c r="J1432" s="0" t="n">
        <f aca="false">IF($BW1432&lt;&gt;"",$BW1432,"")</f>
        <v>2002</v>
      </c>
      <c r="K1432" s="0" t="n">
        <f aca="false">IF($BX1432&lt;&gt;"",$BX1432,"")</f>
        <v>2020</v>
      </c>
      <c r="L1432" s="0" t="n">
        <f aca="false">IF(AND(ISNUMBER($BW1432),ISNUMBER($BX1432)),($BW1432+$BX1432)/2,"")</f>
        <v>2011</v>
      </c>
      <c r="M1432" s="0" t="n">
        <f aca="false">IF($L1432&lt;&gt;"",$L1432,"")</f>
        <v>2011</v>
      </c>
      <c r="N1432" s="0" t="n">
        <f aca="false">IF(AND(ISNUMBER($BW1432),ISNUMBER($BX1432)),MIN(1,MAX(0,($BX1432-2016+1)/($BX1432-$BW1432+1))),"")</f>
        <v>0.263157894736842</v>
      </c>
      <c r="O1432" s="0" t="n">
        <f aca="false">IF(AND(ISNUMBER($BW1432),ISNUMBER($BX1432)),MIN(1,MAX(0,($BX1432-2017+1)/($BX1432-$BW1432+1))),"")</f>
        <v>0.210526315789474</v>
      </c>
      <c r="P1432" s="0" t="n">
        <f aca="false">IF(AND(ISNUMBER($BW1432),ISNUMBER($BX1432)),MIN(1,MAX(0,($BX1432-2018+1)/($BX1432-$BW1432+1))),"")</f>
        <v>0.157894736842105</v>
      </c>
      <c r="Q1432" s="0" t="n">
        <f aca="false">IF(AND(ISNUMBER($BW1432),ISNUMBER($BX1432)),MIN(1,MAX(0,($BX1432-2019+1)/($BX1432-$BW1432+1))),"")</f>
        <v>0.105263157894737</v>
      </c>
      <c r="R1432" s="0" t="n">
        <f aca="false">IF(AND(ISNUMBER($BW1432),ISNUMBER($BX1432)),MIN(1,MAX(0,($BX1432-2016+1)/($BX1432-$BW1432+1))),"")</f>
        <v>0.263157894736842</v>
      </c>
      <c r="S1432" s="0" t="n">
        <f aca="false">IF($L1432&lt;&gt;"",IF($L1432&gt;=2015.5,1,0),"")</f>
        <v>0</v>
      </c>
      <c r="T1432" s="0" t="n">
        <f aca="false">IF($L1432&lt;&gt;"",IF($L1432&gt;=2016,1,0),"")</f>
        <v>0</v>
      </c>
      <c r="U1432" s="0" t="n">
        <f aca="false">IF(ISNUMBER($BX1432),IF($BX1432&gt;=2016,1,0),"")</f>
        <v>1</v>
      </c>
      <c r="V1432" s="0" t="n">
        <f aca="false">IF(ISNUMBER($BW1432),IF($BW1432&gt;=2016,1,0),"")</f>
        <v>0</v>
      </c>
      <c r="W1432" s="0" t="str">
        <f aca="false">IF(AND(ISNUMBER($BW1432),ISNUMBER($BX1432)),IF($BW1432&gt;=2016,"post-only",IF($BX1432&lt;2016,"pre-only","mixed")),"")</f>
        <v>mixed</v>
      </c>
      <c r="X1432" s="0" t="n">
        <f aca="false">IF(AND(ISNUMBER($BW1432),ISNUMBER($BX1432)),MIN(1,MAX(0,($BX1432-2017+1)/($BX1432-$BW1432+1))),"")</f>
        <v>0.210526315789474</v>
      </c>
      <c r="Y1432" s="0" t="n">
        <f aca="false">IF(AND(ISNUMBER($BW1432),ISNUMBER($BX1432)),MIN(1,MAX(0,($BX1432-2018+1)/($BX1432-$BW1432+1))),"")</f>
        <v>0.157894736842105</v>
      </c>
      <c r="Z1432" s="0" t="n">
        <f aca="false">IF(AND(ISNUMBER($BW1432),ISNUMBER($BX1432)),MIN(1,MAX(0,($BX1432-2019+1)/($BX1432-$BW1432+1))),"")</f>
        <v>0.105263157894737</v>
      </c>
      <c r="AA1432" s="0" t="n">
        <f aca="false">IF(ISNUMBER($BX1432),IF($BX1432&gt;=2017,1,0),"")</f>
        <v>1</v>
      </c>
      <c r="AB1432" s="0" t="n">
        <f aca="false">IF(ISNUMBER($BX1432),IF($BX1432&gt;=2018,1,0),"")</f>
        <v>1</v>
      </c>
      <c r="AC1432" s="0" t="n">
        <f aca="false">IF(ISNUMBER($BX1432),IF($BX1432&gt;=2019,1,0),"")</f>
        <v>1</v>
      </c>
      <c r="AD1432" s="0" t="n">
        <f aca="false">IF($L1432&lt;&gt;"",IF($L1432&gt;2013,1,0),"")</f>
        <v>0</v>
      </c>
      <c r="AE1432" s="0" t="n">
        <f aca="false">IF($L1432&lt;&gt;"",1+IF($L1432&gt;2011,1,0)+IF($L1432&gt;2014,1,0),"")</f>
        <v>1</v>
      </c>
      <c r="AF1432" s="0" t="s">
        <v>747</v>
      </c>
      <c r="AG1432" s="0" t="s">
        <v>88</v>
      </c>
      <c r="AH1432" s="0" t="s">
        <v>90</v>
      </c>
      <c r="AI1432" s="0" t="s">
        <v>334</v>
      </c>
      <c r="AJ1432" s="0" t="s">
        <v>334</v>
      </c>
      <c r="AK1432" s="0" t="str">
        <f aca="false">IF(AND($CF1432&lt;&gt;"",IFERROR(INDEX(subsample_country_map!$B:$B,MATCH($CF1432,subsample_country_map!$A:$A,0)),"")&lt;&gt;""),INDEX(subsample_country_map!$B:$B,MATCH($CF1432,subsample_country_map!$A:$A,0)),INDEX(lookup!$AA:$AA,MATCH($A1432,lookup!$A:$A,0)))</f>
        <v>1_US</v>
      </c>
      <c r="AL1432" s="0" t="str">
        <f aca="false">IF(AND($CF1432&lt;&gt;"",IFERROR(INDEX(subsample_country_map!$C:$C,MATCH($CF1432,subsample_country_map!$A:$A,0)),"")&lt;&gt;""),INDEX(subsample_country_map!$C:$C,MATCH($CF1432,subsample_country_map!$A:$A,0)),INDEX(lookup!$AB:$AB,MATCH($A1432,lookup!$A:$A,0)))</f>
        <v>1_developed</v>
      </c>
      <c r="AM1432" s="0" t="str">
        <f aca="false">IF(AND($CF1432&lt;&gt;"",IFERROR(INDEX(subsample_country_map!$D:$D,MATCH($CF1432,subsample_country_map!$A:$A,0)),"")&lt;&gt;""),INDEX(subsample_country_map!$D:$D,MATCH($CF1432,subsample_country_map!$A:$A,0)),INDEX(lookup!$AC:$AC,MATCH($A1432,lookup!$A:$A,0)))</f>
        <v>1_western</v>
      </c>
      <c r="AN1432" s="0" t="str">
        <f aca="false">IF(AND($CF1432&lt;&gt;"",IFERROR(INDEX(subsample_country_map!$E:$E,MATCH($CF1432,subsample_country_map!$A:$A,0)),"")&lt;&gt;""),INDEX(subsample_country_map!$E:$E,MATCH($CF1432,subsample_country_map!$A:$A,0)),INDEX(lookup!$AD:$AD,MATCH($A1432,lookup!$A:$A,0)))</f>
        <v>1_common law</v>
      </c>
      <c r="AO1432" s="0" t="str">
        <f aca="false">INDEX(lookup!$Y:$Y,MATCH($A1432,lookup!$A:$A,0))</f>
        <v>1_not published</v>
      </c>
      <c r="AP1432" s="0" t="str">
        <f aca="false">INDEX(lookup!$Z:$Z,MATCH($A1432,lookup!$A:$A,0))</f>
        <v>99_NCE</v>
      </c>
      <c r="AQ1432" s="0" t="str">
        <f aca="false">INDEX(lookup!$W:$W,MATCH($A1432,lookup!$A:$A,0))</f>
        <v>1_fin/acc/econ</v>
      </c>
      <c r="AS1432" s="0" t="s">
        <v>91</v>
      </c>
      <c r="AT1432" s="0" t="s">
        <v>397</v>
      </c>
      <c r="AU1432" s="0" t="s">
        <v>93</v>
      </c>
      <c r="AV1432" s="0" t="s">
        <v>5200</v>
      </c>
      <c r="AX1432" s="0" t="s">
        <v>5201</v>
      </c>
      <c r="BA1432" s="0" t="n">
        <v>3813</v>
      </c>
      <c r="BB1432" s="0" t="s">
        <v>96</v>
      </c>
      <c r="BC1432" s="0" t="s">
        <v>358</v>
      </c>
      <c r="BD1432" s="0" t="s">
        <v>4416</v>
      </c>
      <c r="BE1432" s="0" t="s">
        <v>389</v>
      </c>
      <c r="BF1432" s="0" t="s">
        <v>5198</v>
      </c>
      <c r="BG1432" s="0" t="s">
        <v>1124</v>
      </c>
      <c r="BH1432" s="0" t="s">
        <v>2535</v>
      </c>
      <c r="BI1432" s="0" t="s">
        <v>124</v>
      </c>
      <c r="BJ1432" s="0" t="s">
        <v>323</v>
      </c>
      <c r="BK1432" s="0" t="s">
        <v>635</v>
      </c>
      <c r="BL1432" s="0" t="s">
        <v>5202</v>
      </c>
      <c r="BM1432" s="0" t="s">
        <v>5160</v>
      </c>
      <c r="BN1432" s="0" t="s">
        <v>5161</v>
      </c>
      <c r="BO1432" s="0" t="s">
        <v>105</v>
      </c>
      <c r="BP1432" s="0" t="s">
        <v>5156</v>
      </c>
      <c r="BQ1432" s="0" t="s">
        <v>127</v>
      </c>
      <c r="BT1432" s="0" t="n">
        <v>0</v>
      </c>
      <c r="BU1432" s="0" t="s">
        <v>5162</v>
      </c>
      <c r="BW1432" s="0" t="n">
        <v>2002</v>
      </c>
      <c r="BX1432" s="0" t="n">
        <v>2020</v>
      </c>
      <c r="BY1432" s="0" t="s">
        <v>1526</v>
      </c>
      <c r="BZ1432" s="0" t="n">
        <v>2011</v>
      </c>
      <c r="CA1432" s="0" t="n">
        <v>0.263157894736842</v>
      </c>
      <c r="CB1432" s="0" t="n">
        <v>0</v>
      </c>
      <c r="CC1432" s="0" t="n">
        <v>1</v>
      </c>
      <c r="CD1432" s="0" t="n">
        <v>0.0137486673892713</v>
      </c>
      <c r="CE1432" s="0" t="n">
        <v>1</v>
      </c>
    </row>
    <row r="1433" customFormat="false" ht="15" hidden="false" customHeight="false" outlineLevel="0" collapsed="false">
      <c r="A1433" s="0" t="s">
        <v>5156</v>
      </c>
      <c r="B1433" s="0" t="n">
        <v>2738</v>
      </c>
      <c r="C1433" s="0" t="n">
        <v>-0.00228264174859463</v>
      </c>
      <c r="D1433" s="0" t="n">
        <v>5744</v>
      </c>
      <c r="E1433" s="0" t="n">
        <f aca="false">IF(ISNUMBER($BA1433),$BA1433,IF(AND(ISNUMBER($D1433),ISNUMBER($BW1433),ISNUMBER($BX1433)),$D1433*($BX1433-$BW1433+1),""))</f>
        <v>5744</v>
      </c>
      <c r="H1433" s="0" t="s">
        <v>118</v>
      </c>
      <c r="I1433" s="0" t="s">
        <v>119</v>
      </c>
      <c r="J1433" s="0" t="n">
        <f aca="false">IF($BW1433&lt;&gt;"",$BW1433,"")</f>
        <v>2002</v>
      </c>
      <c r="K1433" s="0" t="n">
        <f aca="false">IF($BX1433&lt;&gt;"",$BX1433,"")</f>
        <v>2020</v>
      </c>
      <c r="L1433" s="0" t="n">
        <f aca="false">IF(AND(ISNUMBER($BW1433),ISNUMBER($BX1433)),($BW1433+$BX1433)/2,"")</f>
        <v>2011</v>
      </c>
      <c r="M1433" s="0" t="n">
        <f aca="false">IF($L1433&lt;&gt;"",$L1433,"")</f>
        <v>2011</v>
      </c>
      <c r="N1433" s="0" t="n">
        <f aca="false">IF(AND(ISNUMBER($BW1433),ISNUMBER($BX1433)),MIN(1,MAX(0,($BX1433-2016+1)/($BX1433-$BW1433+1))),"")</f>
        <v>0.263157894736842</v>
      </c>
      <c r="O1433" s="0" t="n">
        <f aca="false">IF(AND(ISNUMBER($BW1433),ISNUMBER($BX1433)),MIN(1,MAX(0,($BX1433-2017+1)/($BX1433-$BW1433+1))),"")</f>
        <v>0.210526315789474</v>
      </c>
      <c r="P1433" s="0" t="n">
        <f aca="false">IF(AND(ISNUMBER($BW1433),ISNUMBER($BX1433)),MIN(1,MAX(0,($BX1433-2018+1)/($BX1433-$BW1433+1))),"")</f>
        <v>0.157894736842105</v>
      </c>
      <c r="Q1433" s="0" t="n">
        <f aca="false">IF(AND(ISNUMBER($BW1433),ISNUMBER($BX1433)),MIN(1,MAX(0,($BX1433-2019+1)/($BX1433-$BW1433+1))),"")</f>
        <v>0.105263157894737</v>
      </c>
      <c r="R1433" s="0" t="n">
        <f aca="false">IF(AND(ISNUMBER($BW1433),ISNUMBER($BX1433)),MIN(1,MAX(0,($BX1433-2016+1)/($BX1433-$BW1433+1))),"")</f>
        <v>0.263157894736842</v>
      </c>
      <c r="S1433" s="0" t="n">
        <f aca="false">IF($L1433&lt;&gt;"",IF($L1433&gt;=2015.5,1,0),"")</f>
        <v>0</v>
      </c>
      <c r="T1433" s="0" t="n">
        <f aca="false">IF($L1433&lt;&gt;"",IF($L1433&gt;=2016,1,0),"")</f>
        <v>0</v>
      </c>
      <c r="U1433" s="0" t="n">
        <f aca="false">IF(ISNUMBER($BX1433),IF($BX1433&gt;=2016,1,0),"")</f>
        <v>1</v>
      </c>
      <c r="V1433" s="0" t="n">
        <f aca="false">IF(ISNUMBER($BW1433),IF($BW1433&gt;=2016,1,0),"")</f>
        <v>0</v>
      </c>
      <c r="W1433" s="0" t="str">
        <f aca="false">IF(AND(ISNUMBER($BW1433),ISNUMBER($BX1433)),IF($BW1433&gt;=2016,"post-only",IF($BX1433&lt;2016,"pre-only","mixed")),"")</f>
        <v>mixed</v>
      </c>
      <c r="X1433" s="0" t="n">
        <f aca="false">IF(AND(ISNUMBER($BW1433),ISNUMBER($BX1433)),MIN(1,MAX(0,($BX1433-2017+1)/($BX1433-$BW1433+1))),"")</f>
        <v>0.210526315789474</v>
      </c>
      <c r="Y1433" s="0" t="n">
        <f aca="false">IF(AND(ISNUMBER($BW1433),ISNUMBER($BX1433)),MIN(1,MAX(0,($BX1433-2018+1)/($BX1433-$BW1433+1))),"")</f>
        <v>0.157894736842105</v>
      </c>
      <c r="Z1433" s="0" t="n">
        <f aca="false">IF(AND(ISNUMBER($BW1433),ISNUMBER($BX1433)),MIN(1,MAX(0,($BX1433-2019+1)/($BX1433-$BW1433+1))),"")</f>
        <v>0.105263157894737</v>
      </c>
      <c r="AA1433" s="0" t="n">
        <f aca="false">IF(ISNUMBER($BX1433),IF($BX1433&gt;=2017,1,0),"")</f>
        <v>1</v>
      </c>
      <c r="AB1433" s="0" t="n">
        <f aca="false">IF(ISNUMBER($BX1433),IF($BX1433&gt;=2018,1,0),"")</f>
        <v>1</v>
      </c>
      <c r="AC1433" s="0" t="n">
        <f aca="false">IF(ISNUMBER($BX1433),IF($BX1433&gt;=2019,1,0),"")</f>
        <v>1</v>
      </c>
      <c r="AD1433" s="0" t="n">
        <f aca="false">IF($L1433&lt;&gt;"",IF($L1433&gt;2013,1,0),"")</f>
        <v>0</v>
      </c>
      <c r="AE1433" s="0" t="n">
        <f aca="false">IF($L1433&lt;&gt;"",1+IF($L1433&gt;2011,1,0)+IF($L1433&gt;2014,1,0),"")</f>
        <v>1</v>
      </c>
      <c r="AF1433" s="0" t="s">
        <v>747</v>
      </c>
      <c r="AG1433" s="0" t="s">
        <v>88</v>
      </c>
      <c r="AH1433" s="0" t="s">
        <v>90</v>
      </c>
      <c r="AI1433" s="0" t="s">
        <v>334</v>
      </c>
      <c r="AJ1433" s="0" t="s">
        <v>334</v>
      </c>
      <c r="AK1433" s="0" t="str">
        <f aca="false">IF(AND($CF1433&lt;&gt;"",IFERROR(INDEX(subsample_country_map!$B:$B,MATCH($CF1433,subsample_country_map!$A:$A,0)),"")&lt;&gt;""),INDEX(subsample_country_map!$B:$B,MATCH($CF1433,subsample_country_map!$A:$A,0)),INDEX(lookup!$AA:$AA,MATCH($A1433,lookup!$A:$A,0)))</f>
        <v>1_US</v>
      </c>
      <c r="AL1433" s="0" t="str">
        <f aca="false">IF(AND($CF1433&lt;&gt;"",IFERROR(INDEX(subsample_country_map!$C:$C,MATCH($CF1433,subsample_country_map!$A:$A,0)),"")&lt;&gt;""),INDEX(subsample_country_map!$C:$C,MATCH($CF1433,subsample_country_map!$A:$A,0)),INDEX(lookup!$AB:$AB,MATCH($A1433,lookup!$A:$A,0)))</f>
        <v>1_developed</v>
      </c>
      <c r="AM1433" s="0" t="str">
        <f aca="false">IF(AND($CF1433&lt;&gt;"",IFERROR(INDEX(subsample_country_map!$D:$D,MATCH($CF1433,subsample_country_map!$A:$A,0)),"")&lt;&gt;""),INDEX(subsample_country_map!$D:$D,MATCH($CF1433,subsample_country_map!$A:$A,0)),INDEX(lookup!$AC:$AC,MATCH($A1433,lookup!$A:$A,0)))</f>
        <v>1_western</v>
      </c>
      <c r="AN1433" s="0" t="str">
        <f aca="false">IF(AND($CF1433&lt;&gt;"",IFERROR(INDEX(subsample_country_map!$E:$E,MATCH($CF1433,subsample_country_map!$A:$A,0)),"")&lt;&gt;""),INDEX(subsample_country_map!$E:$E,MATCH($CF1433,subsample_country_map!$A:$A,0)),INDEX(lookup!$AD:$AD,MATCH($A1433,lookup!$A:$A,0)))</f>
        <v>1_common law</v>
      </c>
      <c r="AO1433" s="0" t="str">
        <f aca="false">INDEX(lookup!$Y:$Y,MATCH($A1433,lookup!$A:$A,0))</f>
        <v>1_not published</v>
      </c>
      <c r="AP1433" s="0" t="str">
        <f aca="false">INDEX(lookup!$Z:$Z,MATCH($A1433,lookup!$A:$A,0))</f>
        <v>99_NCE</v>
      </c>
      <c r="AQ1433" s="0" t="str">
        <f aca="false">INDEX(lookup!$W:$W,MATCH($A1433,lookup!$A:$A,0))</f>
        <v>1_fin/acc/econ</v>
      </c>
      <c r="AS1433" s="0" t="s">
        <v>91</v>
      </c>
      <c r="AT1433" s="0" t="s">
        <v>397</v>
      </c>
      <c r="AU1433" s="0" t="s">
        <v>93</v>
      </c>
      <c r="AV1433" s="0" t="s">
        <v>5203</v>
      </c>
      <c r="AX1433" s="0" t="s">
        <v>4380</v>
      </c>
      <c r="BA1433" s="0" t="n">
        <v>5744</v>
      </c>
      <c r="BB1433" s="0" t="s">
        <v>96</v>
      </c>
      <c r="BC1433" s="0" t="s">
        <v>358</v>
      </c>
      <c r="BD1433" s="0" t="s">
        <v>4416</v>
      </c>
      <c r="BE1433" s="0" t="s">
        <v>98</v>
      </c>
      <c r="BI1433" s="0" t="s">
        <v>124</v>
      </c>
      <c r="BJ1433" s="0" t="s">
        <v>327</v>
      </c>
      <c r="BK1433" s="0" t="s">
        <v>635</v>
      </c>
      <c r="BL1433" s="0" t="s">
        <v>5204</v>
      </c>
      <c r="BM1433" s="0" t="s">
        <v>5160</v>
      </c>
      <c r="BN1433" s="0" t="s">
        <v>5161</v>
      </c>
      <c r="BO1433" s="0" t="s">
        <v>105</v>
      </c>
      <c r="BP1433" s="0" t="s">
        <v>5156</v>
      </c>
      <c r="BQ1433" s="0" t="s">
        <v>127</v>
      </c>
      <c r="BT1433" s="0" t="n">
        <v>0</v>
      </c>
      <c r="BU1433" s="0" t="s">
        <v>5162</v>
      </c>
      <c r="BW1433" s="0" t="n">
        <v>2002</v>
      </c>
      <c r="BX1433" s="0" t="n">
        <v>2020</v>
      </c>
      <c r="BY1433" s="0" t="s">
        <v>1526</v>
      </c>
      <c r="BZ1433" s="0" t="n">
        <v>2011</v>
      </c>
      <c r="CA1433" s="0" t="n">
        <v>0.263157894736842</v>
      </c>
      <c r="CB1433" s="0" t="n">
        <v>0</v>
      </c>
      <c r="CC1433" s="0" t="n">
        <v>1</v>
      </c>
      <c r="CD1433" s="0" t="n">
        <v>-0.00228264571313981</v>
      </c>
      <c r="CE1433" s="0" t="n">
        <v>1</v>
      </c>
    </row>
    <row r="1434" customFormat="false" ht="15" hidden="false" customHeight="false" outlineLevel="0" collapsed="false">
      <c r="A1434" s="0" t="s">
        <v>5156</v>
      </c>
      <c r="B1434" s="0" t="n">
        <v>2739</v>
      </c>
      <c r="C1434" s="0" t="n">
        <v>0.0210669325988627</v>
      </c>
      <c r="D1434" s="0" t="n">
        <v>5744</v>
      </c>
      <c r="E1434" s="0" t="n">
        <f aca="false">IF(ISNUMBER($BA1434),$BA1434,IF(AND(ISNUMBER($D1434),ISNUMBER($BW1434),ISNUMBER($BX1434)),$D1434*($BX1434-$BW1434+1),""))</f>
        <v>5744</v>
      </c>
      <c r="H1434" s="0" t="s">
        <v>118</v>
      </c>
      <c r="I1434" s="0" t="s">
        <v>119</v>
      </c>
      <c r="J1434" s="0" t="n">
        <f aca="false">IF($BW1434&lt;&gt;"",$BW1434,"")</f>
        <v>2002</v>
      </c>
      <c r="K1434" s="0" t="n">
        <f aca="false">IF($BX1434&lt;&gt;"",$BX1434,"")</f>
        <v>2020</v>
      </c>
      <c r="L1434" s="0" t="n">
        <f aca="false">IF(AND(ISNUMBER($BW1434),ISNUMBER($BX1434)),($BW1434+$BX1434)/2,"")</f>
        <v>2011</v>
      </c>
      <c r="M1434" s="0" t="n">
        <f aca="false">IF($L1434&lt;&gt;"",$L1434,"")</f>
        <v>2011</v>
      </c>
      <c r="N1434" s="0" t="n">
        <f aca="false">IF(AND(ISNUMBER($BW1434),ISNUMBER($BX1434)),MIN(1,MAX(0,($BX1434-2016+1)/($BX1434-$BW1434+1))),"")</f>
        <v>0.263157894736842</v>
      </c>
      <c r="O1434" s="0" t="n">
        <f aca="false">IF(AND(ISNUMBER($BW1434),ISNUMBER($BX1434)),MIN(1,MAX(0,($BX1434-2017+1)/($BX1434-$BW1434+1))),"")</f>
        <v>0.210526315789474</v>
      </c>
      <c r="P1434" s="0" t="n">
        <f aca="false">IF(AND(ISNUMBER($BW1434),ISNUMBER($BX1434)),MIN(1,MAX(0,($BX1434-2018+1)/($BX1434-$BW1434+1))),"")</f>
        <v>0.157894736842105</v>
      </c>
      <c r="Q1434" s="0" t="n">
        <f aca="false">IF(AND(ISNUMBER($BW1434),ISNUMBER($BX1434)),MIN(1,MAX(0,($BX1434-2019+1)/($BX1434-$BW1434+1))),"")</f>
        <v>0.105263157894737</v>
      </c>
      <c r="R1434" s="0" t="n">
        <f aca="false">IF(AND(ISNUMBER($BW1434),ISNUMBER($BX1434)),MIN(1,MAX(0,($BX1434-2016+1)/($BX1434-$BW1434+1))),"")</f>
        <v>0.263157894736842</v>
      </c>
      <c r="S1434" s="0" t="n">
        <f aca="false">IF($L1434&lt;&gt;"",IF($L1434&gt;=2015.5,1,0),"")</f>
        <v>0</v>
      </c>
      <c r="T1434" s="0" t="n">
        <f aca="false">IF($L1434&lt;&gt;"",IF($L1434&gt;=2016,1,0),"")</f>
        <v>0</v>
      </c>
      <c r="U1434" s="0" t="n">
        <f aca="false">IF(ISNUMBER($BX1434),IF($BX1434&gt;=2016,1,0),"")</f>
        <v>1</v>
      </c>
      <c r="V1434" s="0" t="n">
        <f aca="false">IF(ISNUMBER($BW1434),IF($BW1434&gt;=2016,1,0),"")</f>
        <v>0</v>
      </c>
      <c r="W1434" s="0" t="str">
        <f aca="false">IF(AND(ISNUMBER($BW1434),ISNUMBER($BX1434)),IF($BW1434&gt;=2016,"post-only",IF($BX1434&lt;2016,"pre-only","mixed")),"")</f>
        <v>mixed</v>
      </c>
      <c r="X1434" s="0" t="n">
        <f aca="false">IF(AND(ISNUMBER($BW1434),ISNUMBER($BX1434)),MIN(1,MAX(0,($BX1434-2017+1)/($BX1434-$BW1434+1))),"")</f>
        <v>0.210526315789474</v>
      </c>
      <c r="Y1434" s="0" t="n">
        <f aca="false">IF(AND(ISNUMBER($BW1434),ISNUMBER($BX1434)),MIN(1,MAX(0,($BX1434-2018+1)/($BX1434-$BW1434+1))),"")</f>
        <v>0.157894736842105</v>
      </c>
      <c r="Z1434" s="0" t="n">
        <f aca="false">IF(AND(ISNUMBER($BW1434),ISNUMBER($BX1434)),MIN(1,MAX(0,($BX1434-2019+1)/($BX1434-$BW1434+1))),"")</f>
        <v>0.105263157894737</v>
      </c>
      <c r="AA1434" s="0" t="n">
        <f aca="false">IF(ISNUMBER($BX1434),IF($BX1434&gt;=2017,1,0),"")</f>
        <v>1</v>
      </c>
      <c r="AB1434" s="0" t="n">
        <f aca="false">IF(ISNUMBER($BX1434),IF($BX1434&gt;=2018,1,0),"")</f>
        <v>1</v>
      </c>
      <c r="AC1434" s="0" t="n">
        <f aca="false">IF(ISNUMBER($BX1434),IF($BX1434&gt;=2019,1,0),"")</f>
        <v>1</v>
      </c>
      <c r="AD1434" s="0" t="n">
        <f aca="false">IF($L1434&lt;&gt;"",IF($L1434&gt;2013,1,0),"")</f>
        <v>0</v>
      </c>
      <c r="AE1434" s="0" t="n">
        <f aca="false">IF($L1434&lt;&gt;"",1+IF($L1434&gt;2011,1,0)+IF($L1434&gt;2014,1,0),"")</f>
        <v>1</v>
      </c>
      <c r="AF1434" s="0" t="s">
        <v>747</v>
      </c>
      <c r="AG1434" s="0" t="s">
        <v>88</v>
      </c>
      <c r="AH1434" s="0" t="s">
        <v>90</v>
      </c>
      <c r="AI1434" s="0" t="s">
        <v>334</v>
      </c>
      <c r="AJ1434" s="0" t="s">
        <v>334</v>
      </c>
      <c r="AK1434" s="0" t="str">
        <f aca="false">IF(AND($CF1434&lt;&gt;"",IFERROR(INDEX(subsample_country_map!$B:$B,MATCH($CF1434,subsample_country_map!$A:$A,0)),"")&lt;&gt;""),INDEX(subsample_country_map!$B:$B,MATCH($CF1434,subsample_country_map!$A:$A,0)),INDEX(lookup!$AA:$AA,MATCH($A1434,lookup!$A:$A,0)))</f>
        <v>1_US</v>
      </c>
      <c r="AL1434" s="0" t="str">
        <f aca="false">IF(AND($CF1434&lt;&gt;"",IFERROR(INDEX(subsample_country_map!$C:$C,MATCH($CF1434,subsample_country_map!$A:$A,0)),"")&lt;&gt;""),INDEX(subsample_country_map!$C:$C,MATCH($CF1434,subsample_country_map!$A:$A,0)),INDEX(lookup!$AB:$AB,MATCH($A1434,lookup!$A:$A,0)))</f>
        <v>1_developed</v>
      </c>
      <c r="AM1434" s="0" t="str">
        <f aca="false">IF(AND($CF1434&lt;&gt;"",IFERROR(INDEX(subsample_country_map!$D:$D,MATCH($CF1434,subsample_country_map!$A:$A,0)),"")&lt;&gt;""),INDEX(subsample_country_map!$D:$D,MATCH($CF1434,subsample_country_map!$A:$A,0)),INDEX(lookup!$AC:$AC,MATCH($A1434,lookup!$A:$A,0)))</f>
        <v>1_western</v>
      </c>
      <c r="AN1434" s="0" t="str">
        <f aca="false">IF(AND($CF1434&lt;&gt;"",IFERROR(INDEX(subsample_country_map!$E:$E,MATCH($CF1434,subsample_country_map!$A:$A,0)),"")&lt;&gt;""),INDEX(subsample_country_map!$E:$E,MATCH($CF1434,subsample_country_map!$A:$A,0)),INDEX(lookup!$AD:$AD,MATCH($A1434,lookup!$A:$A,0)))</f>
        <v>1_common law</v>
      </c>
      <c r="AO1434" s="0" t="str">
        <f aca="false">INDEX(lookup!$Y:$Y,MATCH($A1434,lookup!$A:$A,0))</f>
        <v>1_not published</v>
      </c>
      <c r="AP1434" s="0" t="str">
        <f aca="false">INDEX(lookup!$Z:$Z,MATCH($A1434,lookup!$A:$A,0))</f>
        <v>99_NCE</v>
      </c>
      <c r="AQ1434" s="0" t="str">
        <f aca="false">INDEX(lookup!$W:$W,MATCH($A1434,lookup!$A:$A,0))</f>
        <v>1_fin/acc/econ</v>
      </c>
      <c r="AS1434" s="0" t="s">
        <v>91</v>
      </c>
      <c r="AT1434" s="0" t="s">
        <v>397</v>
      </c>
      <c r="AU1434" s="0" t="s">
        <v>93</v>
      </c>
      <c r="AV1434" s="0" t="s">
        <v>5205</v>
      </c>
      <c r="AX1434" s="0" t="s">
        <v>5206</v>
      </c>
      <c r="BA1434" s="0" t="n">
        <v>5744</v>
      </c>
      <c r="BB1434" s="0" t="s">
        <v>96</v>
      </c>
      <c r="BC1434" s="0" t="s">
        <v>358</v>
      </c>
      <c r="BD1434" s="0" t="s">
        <v>4416</v>
      </c>
      <c r="BE1434" s="0" t="s">
        <v>98</v>
      </c>
      <c r="BI1434" s="0" t="s">
        <v>124</v>
      </c>
      <c r="BJ1434" s="0" t="s">
        <v>331</v>
      </c>
      <c r="BK1434" s="0" t="s">
        <v>635</v>
      </c>
      <c r="BL1434" s="0" t="s">
        <v>5207</v>
      </c>
      <c r="BM1434" s="0" t="s">
        <v>5160</v>
      </c>
      <c r="BN1434" s="0" t="s">
        <v>5161</v>
      </c>
      <c r="BO1434" s="0" t="s">
        <v>105</v>
      </c>
      <c r="BP1434" s="0" t="s">
        <v>5156</v>
      </c>
      <c r="BQ1434" s="0" t="s">
        <v>127</v>
      </c>
      <c r="BT1434" s="0" t="n">
        <v>0</v>
      </c>
      <c r="BU1434" s="0" t="s">
        <v>5162</v>
      </c>
      <c r="BW1434" s="0" t="n">
        <v>2002</v>
      </c>
      <c r="BX1434" s="0" t="n">
        <v>2020</v>
      </c>
      <c r="BY1434" s="0" t="s">
        <v>1526</v>
      </c>
      <c r="BZ1434" s="0" t="n">
        <v>2011</v>
      </c>
      <c r="CA1434" s="0" t="n">
        <v>0.263157894736842</v>
      </c>
      <c r="CB1434" s="0" t="n">
        <v>0</v>
      </c>
      <c r="CC1434" s="0" t="n">
        <v>1</v>
      </c>
      <c r="CD1434" s="0" t="n">
        <v>0.0210700500405019</v>
      </c>
      <c r="CE1434" s="0" t="n">
        <v>1</v>
      </c>
    </row>
    <row r="1435" customFormat="false" ht="15" hidden="false" customHeight="false" outlineLevel="0" collapsed="false">
      <c r="A1435" s="0" t="s">
        <v>5156</v>
      </c>
      <c r="B1435" s="0" t="n">
        <v>2740</v>
      </c>
      <c r="C1435" s="0" t="n">
        <v>-0.011715922774809</v>
      </c>
      <c r="D1435" s="0" t="n">
        <v>7668</v>
      </c>
      <c r="E1435" s="0" t="n">
        <f aca="false">IF(ISNUMBER($BA1435),$BA1435,IF(AND(ISNUMBER($D1435),ISNUMBER($BW1435),ISNUMBER($BX1435)),$D1435*($BX1435-$BW1435+1),""))</f>
        <v>7668</v>
      </c>
      <c r="H1435" s="0" t="s">
        <v>118</v>
      </c>
      <c r="I1435" s="0" t="s">
        <v>119</v>
      </c>
      <c r="J1435" s="0" t="n">
        <f aca="false">IF($BW1435&lt;&gt;"",$BW1435,"")</f>
        <v>2002</v>
      </c>
      <c r="K1435" s="0" t="n">
        <f aca="false">IF($BX1435&lt;&gt;"",$BX1435,"")</f>
        <v>2020</v>
      </c>
      <c r="L1435" s="0" t="n">
        <f aca="false">IF(AND(ISNUMBER($BW1435),ISNUMBER($BX1435)),($BW1435+$BX1435)/2,"")</f>
        <v>2011</v>
      </c>
      <c r="M1435" s="0" t="n">
        <f aca="false">IF($L1435&lt;&gt;"",$L1435,"")</f>
        <v>2011</v>
      </c>
      <c r="N1435" s="0" t="n">
        <f aca="false">IF(AND(ISNUMBER($BW1435),ISNUMBER($BX1435)),MIN(1,MAX(0,($BX1435-2016+1)/($BX1435-$BW1435+1))),"")</f>
        <v>0.263157894736842</v>
      </c>
      <c r="O1435" s="0" t="n">
        <f aca="false">IF(AND(ISNUMBER($BW1435),ISNUMBER($BX1435)),MIN(1,MAX(0,($BX1435-2017+1)/($BX1435-$BW1435+1))),"")</f>
        <v>0.210526315789474</v>
      </c>
      <c r="P1435" s="0" t="n">
        <f aca="false">IF(AND(ISNUMBER($BW1435),ISNUMBER($BX1435)),MIN(1,MAX(0,($BX1435-2018+1)/($BX1435-$BW1435+1))),"")</f>
        <v>0.157894736842105</v>
      </c>
      <c r="Q1435" s="0" t="n">
        <f aca="false">IF(AND(ISNUMBER($BW1435),ISNUMBER($BX1435)),MIN(1,MAX(0,($BX1435-2019+1)/($BX1435-$BW1435+1))),"")</f>
        <v>0.105263157894737</v>
      </c>
      <c r="R1435" s="0" t="n">
        <f aca="false">IF(AND(ISNUMBER($BW1435),ISNUMBER($BX1435)),MIN(1,MAX(0,($BX1435-2016+1)/($BX1435-$BW1435+1))),"")</f>
        <v>0.263157894736842</v>
      </c>
      <c r="S1435" s="0" t="n">
        <f aca="false">IF($L1435&lt;&gt;"",IF($L1435&gt;=2015.5,1,0),"")</f>
        <v>0</v>
      </c>
      <c r="T1435" s="0" t="n">
        <f aca="false">IF($L1435&lt;&gt;"",IF($L1435&gt;=2016,1,0),"")</f>
        <v>0</v>
      </c>
      <c r="U1435" s="0" t="n">
        <f aca="false">IF(ISNUMBER($BX1435),IF($BX1435&gt;=2016,1,0),"")</f>
        <v>1</v>
      </c>
      <c r="V1435" s="0" t="n">
        <f aca="false">IF(ISNUMBER($BW1435),IF($BW1435&gt;=2016,1,0),"")</f>
        <v>0</v>
      </c>
      <c r="W1435" s="0" t="str">
        <f aca="false">IF(AND(ISNUMBER($BW1435),ISNUMBER($BX1435)),IF($BW1435&gt;=2016,"post-only",IF($BX1435&lt;2016,"pre-only","mixed")),"")</f>
        <v>mixed</v>
      </c>
      <c r="X1435" s="0" t="n">
        <f aca="false">IF(AND(ISNUMBER($BW1435),ISNUMBER($BX1435)),MIN(1,MAX(0,($BX1435-2017+1)/($BX1435-$BW1435+1))),"")</f>
        <v>0.210526315789474</v>
      </c>
      <c r="Y1435" s="0" t="n">
        <f aca="false">IF(AND(ISNUMBER($BW1435),ISNUMBER($BX1435)),MIN(1,MAX(0,($BX1435-2018+1)/($BX1435-$BW1435+1))),"")</f>
        <v>0.157894736842105</v>
      </c>
      <c r="Z1435" s="0" t="n">
        <f aca="false">IF(AND(ISNUMBER($BW1435),ISNUMBER($BX1435)),MIN(1,MAX(0,($BX1435-2019+1)/($BX1435-$BW1435+1))),"")</f>
        <v>0.105263157894737</v>
      </c>
      <c r="AA1435" s="0" t="n">
        <f aca="false">IF(ISNUMBER($BX1435),IF($BX1435&gt;=2017,1,0),"")</f>
        <v>1</v>
      </c>
      <c r="AB1435" s="0" t="n">
        <f aca="false">IF(ISNUMBER($BX1435),IF($BX1435&gt;=2018,1,0),"")</f>
        <v>1</v>
      </c>
      <c r="AC1435" s="0" t="n">
        <f aca="false">IF(ISNUMBER($BX1435),IF($BX1435&gt;=2019,1,0),"")</f>
        <v>1</v>
      </c>
      <c r="AD1435" s="0" t="n">
        <f aca="false">IF($L1435&lt;&gt;"",IF($L1435&gt;2013,1,0),"")</f>
        <v>0</v>
      </c>
      <c r="AE1435" s="0" t="n">
        <f aca="false">IF($L1435&lt;&gt;"",1+IF($L1435&gt;2011,1,0)+IF($L1435&gt;2014,1,0),"")</f>
        <v>1</v>
      </c>
      <c r="AF1435" s="0" t="s">
        <v>747</v>
      </c>
      <c r="AG1435" s="0" t="s">
        <v>88</v>
      </c>
      <c r="AH1435" s="0" t="s">
        <v>90</v>
      </c>
      <c r="AI1435" s="0" t="s">
        <v>334</v>
      </c>
      <c r="AJ1435" s="0" t="s">
        <v>334</v>
      </c>
      <c r="AK1435" s="0" t="str">
        <f aca="false">IF(AND($CF1435&lt;&gt;"",IFERROR(INDEX(subsample_country_map!$B:$B,MATCH($CF1435,subsample_country_map!$A:$A,0)),"")&lt;&gt;""),INDEX(subsample_country_map!$B:$B,MATCH($CF1435,subsample_country_map!$A:$A,0)),INDEX(lookup!$AA:$AA,MATCH($A1435,lookup!$A:$A,0)))</f>
        <v>1_US</v>
      </c>
      <c r="AL1435" s="0" t="str">
        <f aca="false">IF(AND($CF1435&lt;&gt;"",IFERROR(INDEX(subsample_country_map!$C:$C,MATCH($CF1435,subsample_country_map!$A:$A,0)),"")&lt;&gt;""),INDEX(subsample_country_map!$C:$C,MATCH($CF1435,subsample_country_map!$A:$A,0)),INDEX(lookup!$AB:$AB,MATCH($A1435,lookup!$A:$A,0)))</f>
        <v>1_developed</v>
      </c>
      <c r="AM1435" s="0" t="str">
        <f aca="false">IF(AND($CF1435&lt;&gt;"",IFERROR(INDEX(subsample_country_map!$D:$D,MATCH($CF1435,subsample_country_map!$A:$A,0)),"")&lt;&gt;""),INDEX(subsample_country_map!$D:$D,MATCH($CF1435,subsample_country_map!$A:$A,0)),INDEX(lookup!$AC:$AC,MATCH($A1435,lookup!$A:$A,0)))</f>
        <v>1_western</v>
      </c>
      <c r="AN1435" s="0" t="str">
        <f aca="false">IF(AND($CF1435&lt;&gt;"",IFERROR(INDEX(subsample_country_map!$E:$E,MATCH($CF1435,subsample_country_map!$A:$A,0)),"")&lt;&gt;""),INDEX(subsample_country_map!$E:$E,MATCH($CF1435,subsample_country_map!$A:$A,0)),INDEX(lookup!$AD:$AD,MATCH($A1435,lookup!$A:$A,0)))</f>
        <v>1_common law</v>
      </c>
      <c r="AO1435" s="0" t="str">
        <f aca="false">INDEX(lookup!$Y:$Y,MATCH($A1435,lookup!$A:$A,0))</f>
        <v>1_not published</v>
      </c>
      <c r="AP1435" s="0" t="str">
        <f aca="false">INDEX(lookup!$Z:$Z,MATCH($A1435,lookup!$A:$A,0))</f>
        <v>99_NCE</v>
      </c>
      <c r="AQ1435" s="0" t="str">
        <f aca="false">INDEX(lookup!$W:$W,MATCH($A1435,lookup!$A:$A,0))</f>
        <v>1_fin/acc/econ</v>
      </c>
      <c r="AS1435" s="0" t="s">
        <v>91</v>
      </c>
      <c r="AT1435" s="0" t="s">
        <v>397</v>
      </c>
      <c r="AU1435" s="0" t="s">
        <v>93</v>
      </c>
      <c r="AV1435" s="0" t="s">
        <v>5208</v>
      </c>
      <c r="AX1435" s="0" t="s">
        <v>5209</v>
      </c>
      <c r="BA1435" s="0" t="n">
        <v>7668</v>
      </c>
      <c r="BB1435" s="0" t="s">
        <v>96</v>
      </c>
      <c r="BC1435" s="0" t="s">
        <v>358</v>
      </c>
      <c r="BD1435" s="0" t="s">
        <v>4416</v>
      </c>
      <c r="BE1435" s="0" t="s">
        <v>98</v>
      </c>
      <c r="BI1435" s="0" t="s">
        <v>143</v>
      </c>
      <c r="BJ1435" s="0" t="s">
        <v>317</v>
      </c>
      <c r="BK1435" s="0" t="s">
        <v>676</v>
      </c>
      <c r="BL1435" s="0" t="s">
        <v>5210</v>
      </c>
      <c r="BM1435" s="0" t="s">
        <v>5160</v>
      </c>
      <c r="BN1435" s="0" t="s">
        <v>5161</v>
      </c>
      <c r="BO1435" s="0" t="s">
        <v>105</v>
      </c>
      <c r="BP1435" s="0" t="s">
        <v>5156</v>
      </c>
      <c r="BQ1435" s="0" t="s">
        <v>127</v>
      </c>
      <c r="BT1435" s="0" t="n">
        <v>0</v>
      </c>
      <c r="BU1435" s="0" t="s">
        <v>5162</v>
      </c>
      <c r="BW1435" s="0" t="n">
        <v>2002</v>
      </c>
      <c r="BX1435" s="0" t="n">
        <v>2020</v>
      </c>
      <c r="BY1435" s="0" t="s">
        <v>1526</v>
      </c>
      <c r="BZ1435" s="0" t="n">
        <v>2011</v>
      </c>
      <c r="CA1435" s="0" t="n">
        <v>0.263157894736842</v>
      </c>
      <c r="CB1435" s="0" t="n">
        <v>0</v>
      </c>
      <c r="CC1435" s="0" t="n">
        <v>1</v>
      </c>
      <c r="CD1435" s="0" t="n">
        <v>-0.0117164588725979</v>
      </c>
      <c r="CE1435" s="0" t="n">
        <v>1</v>
      </c>
    </row>
    <row r="1436" customFormat="false" ht="15" hidden="false" customHeight="false" outlineLevel="0" collapsed="false">
      <c r="A1436" s="0" t="s">
        <v>5156</v>
      </c>
      <c r="B1436" s="0" t="n">
        <v>2741</v>
      </c>
      <c r="C1436" s="0" t="n">
        <v>-0.00475058811471956</v>
      </c>
      <c r="D1436" s="0" t="n">
        <v>7668</v>
      </c>
      <c r="E1436" s="0" t="n">
        <f aca="false">IF(ISNUMBER($BA1436),$BA1436,IF(AND(ISNUMBER($D1436),ISNUMBER($BW1436),ISNUMBER($BX1436)),$D1436*($BX1436-$BW1436+1),""))</f>
        <v>7668</v>
      </c>
      <c r="H1436" s="0" t="s">
        <v>118</v>
      </c>
      <c r="I1436" s="0" t="s">
        <v>119</v>
      </c>
      <c r="J1436" s="0" t="n">
        <f aca="false">IF($BW1436&lt;&gt;"",$BW1436,"")</f>
        <v>2002</v>
      </c>
      <c r="K1436" s="0" t="n">
        <f aca="false">IF($BX1436&lt;&gt;"",$BX1436,"")</f>
        <v>2020</v>
      </c>
      <c r="L1436" s="0" t="n">
        <f aca="false">IF(AND(ISNUMBER($BW1436),ISNUMBER($BX1436)),($BW1436+$BX1436)/2,"")</f>
        <v>2011</v>
      </c>
      <c r="M1436" s="0" t="n">
        <f aca="false">IF($L1436&lt;&gt;"",$L1436,"")</f>
        <v>2011</v>
      </c>
      <c r="N1436" s="0" t="n">
        <f aca="false">IF(AND(ISNUMBER($BW1436),ISNUMBER($BX1436)),MIN(1,MAX(0,($BX1436-2016+1)/($BX1436-$BW1436+1))),"")</f>
        <v>0.263157894736842</v>
      </c>
      <c r="O1436" s="0" t="n">
        <f aca="false">IF(AND(ISNUMBER($BW1436),ISNUMBER($BX1436)),MIN(1,MAX(0,($BX1436-2017+1)/($BX1436-$BW1436+1))),"")</f>
        <v>0.210526315789474</v>
      </c>
      <c r="P1436" s="0" t="n">
        <f aca="false">IF(AND(ISNUMBER($BW1436),ISNUMBER($BX1436)),MIN(1,MAX(0,($BX1436-2018+1)/($BX1436-$BW1436+1))),"")</f>
        <v>0.157894736842105</v>
      </c>
      <c r="Q1436" s="0" t="n">
        <f aca="false">IF(AND(ISNUMBER($BW1436),ISNUMBER($BX1436)),MIN(1,MAX(0,($BX1436-2019+1)/($BX1436-$BW1436+1))),"")</f>
        <v>0.105263157894737</v>
      </c>
      <c r="R1436" s="0" t="n">
        <f aca="false">IF(AND(ISNUMBER($BW1436),ISNUMBER($BX1436)),MIN(1,MAX(0,($BX1436-2016+1)/($BX1436-$BW1436+1))),"")</f>
        <v>0.263157894736842</v>
      </c>
      <c r="S1436" s="0" t="n">
        <f aca="false">IF($L1436&lt;&gt;"",IF($L1436&gt;=2015.5,1,0),"")</f>
        <v>0</v>
      </c>
      <c r="T1436" s="0" t="n">
        <f aca="false">IF($L1436&lt;&gt;"",IF($L1436&gt;=2016,1,0),"")</f>
        <v>0</v>
      </c>
      <c r="U1436" s="0" t="n">
        <f aca="false">IF(ISNUMBER($BX1436),IF($BX1436&gt;=2016,1,0),"")</f>
        <v>1</v>
      </c>
      <c r="V1436" s="0" t="n">
        <f aca="false">IF(ISNUMBER($BW1436),IF($BW1436&gt;=2016,1,0),"")</f>
        <v>0</v>
      </c>
      <c r="W1436" s="0" t="str">
        <f aca="false">IF(AND(ISNUMBER($BW1436),ISNUMBER($BX1436)),IF($BW1436&gt;=2016,"post-only",IF($BX1436&lt;2016,"pre-only","mixed")),"")</f>
        <v>mixed</v>
      </c>
      <c r="X1436" s="0" t="n">
        <f aca="false">IF(AND(ISNUMBER($BW1436),ISNUMBER($BX1436)),MIN(1,MAX(0,($BX1436-2017+1)/($BX1436-$BW1436+1))),"")</f>
        <v>0.210526315789474</v>
      </c>
      <c r="Y1436" s="0" t="n">
        <f aca="false">IF(AND(ISNUMBER($BW1436),ISNUMBER($BX1436)),MIN(1,MAX(0,($BX1436-2018+1)/($BX1436-$BW1436+1))),"")</f>
        <v>0.157894736842105</v>
      </c>
      <c r="Z1436" s="0" t="n">
        <f aca="false">IF(AND(ISNUMBER($BW1436),ISNUMBER($BX1436)),MIN(1,MAX(0,($BX1436-2019+1)/($BX1436-$BW1436+1))),"")</f>
        <v>0.105263157894737</v>
      </c>
      <c r="AA1436" s="0" t="n">
        <f aca="false">IF(ISNUMBER($BX1436),IF($BX1436&gt;=2017,1,0),"")</f>
        <v>1</v>
      </c>
      <c r="AB1436" s="0" t="n">
        <f aca="false">IF(ISNUMBER($BX1436),IF($BX1436&gt;=2018,1,0),"")</f>
        <v>1</v>
      </c>
      <c r="AC1436" s="0" t="n">
        <f aca="false">IF(ISNUMBER($BX1436),IF($BX1436&gt;=2019,1,0),"")</f>
        <v>1</v>
      </c>
      <c r="AD1436" s="0" t="n">
        <f aca="false">IF($L1436&lt;&gt;"",IF($L1436&gt;2013,1,0),"")</f>
        <v>0</v>
      </c>
      <c r="AE1436" s="0" t="n">
        <f aca="false">IF($L1436&lt;&gt;"",1+IF($L1436&gt;2011,1,0)+IF($L1436&gt;2014,1,0),"")</f>
        <v>1</v>
      </c>
      <c r="AF1436" s="0" t="s">
        <v>747</v>
      </c>
      <c r="AG1436" s="0" t="s">
        <v>88</v>
      </c>
      <c r="AH1436" s="0" t="s">
        <v>90</v>
      </c>
      <c r="AI1436" s="0" t="s">
        <v>334</v>
      </c>
      <c r="AJ1436" s="0" t="s">
        <v>334</v>
      </c>
      <c r="AK1436" s="0" t="str">
        <f aca="false">IF(AND($CF1436&lt;&gt;"",IFERROR(INDEX(subsample_country_map!$B:$B,MATCH($CF1436,subsample_country_map!$A:$A,0)),"")&lt;&gt;""),INDEX(subsample_country_map!$B:$B,MATCH($CF1436,subsample_country_map!$A:$A,0)),INDEX(lookup!$AA:$AA,MATCH($A1436,lookup!$A:$A,0)))</f>
        <v>1_US</v>
      </c>
      <c r="AL1436" s="0" t="str">
        <f aca="false">IF(AND($CF1436&lt;&gt;"",IFERROR(INDEX(subsample_country_map!$C:$C,MATCH($CF1436,subsample_country_map!$A:$A,0)),"")&lt;&gt;""),INDEX(subsample_country_map!$C:$C,MATCH($CF1436,subsample_country_map!$A:$A,0)),INDEX(lookup!$AB:$AB,MATCH($A1436,lookup!$A:$A,0)))</f>
        <v>1_developed</v>
      </c>
      <c r="AM1436" s="0" t="str">
        <f aca="false">IF(AND($CF1436&lt;&gt;"",IFERROR(INDEX(subsample_country_map!$D:$D,MATCH($CF1436,subsample_country_map!$A:$A,0)),"")&lt;&gt;""),INDEX(subsample_country_map!$D:$D,MATCH($CF1436,subsample_country_map!$A:$A,0)),INDEX(lookup!$AC:$AC,MATCH($A1436,lookup!$A:$A,0)))</f>
        <v>1_western</v>
      </c>
      <c r="AN1436" s="0" t="str">
        <f aca="false">IF(AND($CF1436&lt;&gt;"",IFERROR(INDEX(subsample_country_map!$E:$E,MATCH($CF1436,subsample_country_map!$A:$A,0)),"")&lt;&gt;""),INDEX(subsample_country_map!$E:$E,MATCH($CF1436,subsample_country_map!$A:$A,0)),INDEX(lookup!$AD:$AD,MATCH($A1436,lookup!$A:$A,0)))</f>
        <v>1_common law</v>
      </c>
      <c r="AO1436" s="0" t="str">
        <f aca="false">INDEX(lookup!$Y:$Y,MATCH($A1436,lookup!$A:$A,0))</f>
        <v>1_not published</v>
      </c>
      <c r="AP1436" s="0" t="str">
        <f aca="false">INDEX(lookup!$Z:$Z,MATCH($A1436,lookup!$A:$A,0))</f>
        <v>99_NCE</v>
      </c>
      <c r="AQ1436" s="0" t="str">
        <f aca="false">INDEX(lookup!$W:$W,MATCH($A1436,lookup!$A:$A,0))</f>
        <v>1_fin/acc/econ</v>
      </c>
      <c r="AS1436" s="0" t="s">
        <v>91</v>
      </c>
      <c r="AT1436" s="0" t="s">
        <v>397</v>
      </c>
      <c r="AU1436" s="0" t="s">
        <v>93</v>
      </c>
      <c r="AV1436" s="0" t="s">
        <v>3335</v>
      </c>
      <c r="AX1436" s="0" t="s">
        <v>1628</v>
      </c>
      <c r="BA1436" s="0" t="n">
        <v>7668</v>
      </c>
      <c r="BB1436" s="0" t="s">
        <v>96</v>
      </c>
      <c r="BC1436" s="0" t="s">
        <v>358</v>
      </c>
      <c r="BD1436" s="0" t="s">
        <v>4416</v>
      </c>
      <c r="BE1436" s="0" t="s">
        <v>98</v>
      </c>
      <c r="BI1436" s="0" t="s">
        <v>143</v>
      </c>
      <c r="BJ1436" s="0" t="s">
        <v>323</v>
      </c>
      <c r="BK1436" s="0" t="s">
        <v>676</v>
      </c>
      <c r="BL1436" s="0" t="s">
        <v>5211</v>
      </c>
      <c r="BM1436" s="0" t="s">
        <v>5160</v>
      </c>
      <c r="BN1436" s="0" t="s">
        <v>5161</v>
      </c>
      <c r="BO1436" s="0" t="s">
        <v>105</v>
      </c>
      <c r="BP1436" s="0" t="s">
        <v>5156</v>
      </c>
      <c r="BQ1436" s="0" t="s">
        <v>127</v>
      </c>
      <c r="BT1436" s="0" t="n">
        <v>0</v>
      </c>
      <c r="BU1436" s="0" t="s">
        <v>5162</v>
      </c>
      <c r="BW1436" s="0" t="n">
        <v>2002</v>
      </c>
      <c r="BX1436" s="0" t="n">
        <v>2020</v>
      </c>
      <c r="BY1436" s="0" t="s">
        <v>1526</v>
      </c>
      <c r="BZ1436" s="0" t="n">
        <v>2011</v>
      </c>
      <c r="CA1436" s="0" t="n">
        <v>0.263157894736842</v>
      </c>
      <c r="CB1436" s="0" t="n">
        <v>0</v>
      </c>
      <c r="CC1436" s="0" t="n">
        <v>1</v>
      </c>
      <c r="CD1436" s="0" t="n">
        <v>-0.0047506238524328</v>
      </c>
      <c r="CE1436" s="0" t="n">
        <v>1</v>
      </c>
    </row>
    <row r="1437" customFormat="false" ht="15" hidden="false" customHeight="false" outlineLevel="0" collapsed="false">
      <c r="A1437" s="0" t="s">
        <v>5156</v>
      </c>
      <c r="B1437" s="0" t="n">
        <v>2742</v>
      </c>
      <c r="C1437" s="0" t="n">
        <v>0.0175837912246882</v>
      </c>
      <c r="D1437" s="0" t="n">
        <v>7668</v>
      </c>
      <c r="E1437" s="0" t="n">
        <f aca="false">IF(ISNUMBER($BA1437),$BA1437,IF(AND(ISNUMBER($D1437),ISNUMBER($BW1437),ISNUMBER($BX1437)),$D1437*($BX1437-$BW1437+1),""))</f>
        <v>7668</v>
      </c>
      <c r="H1437" s="0" t="s">
        <v>118</v>
      </c>
      <c r="I1437" s="0" t="s">
        <v>119</v>
      </c>
      <c r="J1437" s="0" t="n">
        <f aca="false">IF($BW1437&lt;&gt;"",$BW1437,"")</f>
        <v>2002</v>
      </c>
      <c r="K1437" s="0" t="n">
        <f aca="false">IF($BX1437&lt;&gt;"",$BX1437,"")</f>
        <v>2020</v>
      </c>
      <c r="L1437" s="0" t="n">
        <f aca="false">IF(AND(ISNUMBER($BW1437),ISNUMBER($BX1437)),($BW1437+$BX1437)/2,"")</f>
        <v>2011</v>
      </c>
      <c r="M1437" s="0" t="n">
        <f aca="false">IF($L1437&lt;&gt;"",$L1437,"")</f>
        <v>2011</v>
      </c>
      <c r="N1437" s="0" t="n">
        <f aca="false">IF(AND(ISNUMBER($BW1437),ISNUMBER($BX1437)),MIN(1,MAX(0,($BX1437-2016+1)/($BX1437-$BW1437+1))),"")</f>
        <v>0.263157894736842</v>
      </c>
      <c r="O1437" s="0" t="n">
        <f aca="false">IF(AND(ISNUMBER($BW1437),ISNUMBER($BX1437)),MIN(1,MAX(0,($BX1437-2017+1)/($BX1437-$BW1437+1))),"")</f>
        <v>0.210526315789474</v>
      </c>
      <c r="P1437" s="0" t="n">
        <f aca="false">IF(AND(ISNUMBER($BW1437),ISNUMBER($BX1437)),MIN(1,MAX(0,($BX1437-2018+1)/($BX1437-$BW1437+1))),"")</f>
        <v>0.157894736842105</v>
      </c>
      <c r="Q1437" s="0" t="n">
        <f aca="false">IF(AND(ISNUMBER($BW1437),ISNUMBER($BX1437)),MIN(1,MAX(0,($BX1437-2019+1)/($BX1437-$BW1437+1))),"")</f>
        <v>0.105263157894737</v>
      </c>
      <c r="R1437" s="0" t="n">
        <f aca="false">IF(AND(ISNUMBER($BW1437),ISNUMBER($BX1437)),MIN(1,MAX(0,($BX1437-2016+1)/($BX1437-$BW1437+1))),"")</f>
        <v>0.263157894736842</v>
      </c>
      <c r="S1437" s="0" t="n">
        <f aca="false">IF($L1437&lt;&gt;"",IF($L1437&gt;=2015.5,1,0),"")</f>
        <v>0</v>
      </c>
      <c r="T1437" s="0" t="n">
        <f aca="false">IF($L1437&lt;&gt;"",IF($L1437&gt;=2016,1,0),"")</f>
        <v>0</v>
      </c>
      <c r="U1437" s="0" t="n">
        <f aca="false">IF(ISNUMBER($BX1437),IF($BX1437&gt;=2016,1,0),"")</f>
        <v>1</v>
      </c>
      <c r="V1437" s="0" t="n">
        <f aca="false">IF(ISNUMBER($BW1437),IF($BW1437&gt;=2016,1,0),"")</f>
        <v>0</v>
      </c>
      <c r="W1437" s="0" t="str">
        <f aca="false">IF(AND(ISNUMBER($BW1437),ISNUMBER($BX1437)),IF($BW1437&gt;=2016,"post-only",IF($BX1437&lt;2016,"pre-only","mixed")),"")</f>
        <v>mixed</v>
      </c>
      <c r="X1437" s="0" t="n">
        <f aca="false">IF(AND(ISNUMBER($BW1437),ISNUMBER($BX1437)),MIN(1,MAX(0,($BX1437-2017+1)/($BX1437-$BW1437+1))),"")</f>
        <v>0.210526315789474</v>
      </c>
      <c r="Y1437" s="0" t="n">
        <f aca="false">IF(AND(ISNUMBER($BW1437),ISNUMBER($BX1437)),MIN(1,MAX(0,($BX1437-2018+1)/($BX1437-$BW1437+1))),"")</f>
        <v>0.157894736842105</v>
      </c>
      <c r="Z1437" s="0" t="n">
        <f aca="false">IF(AND(ISNUMBER($BW1437),ISNUMBER($BX1437)),MIN(1,MAX(0,($BX1437-2019+1)/($BX1437-$BW1437+1))),"")</f>
        <v>0.105263157894737</v>
      </c>
      <c r="AA1437" s="0" t="n">
        <f aca="false">IF(ISNUMBER($BX1437),IF($BX1437&gt;=2017,1,0),"")</f>
        <v>1</v>
      </c>
      <c r="AB1437" s="0" t="n">
        <f aca="false">IF(ISNUMBER($BX1437),IF($BX1437&gt;=2018,1,0),"")</f>
        <v>1</v>
      </c>
      <c r="AC1437" s="0" t="n">
        <f aca="false">IF(ISNUMBER($BX1437),IF($BX1437&gt;=2019,1,0),"")</f>
        <v>1</v>
      </c>
      <c r="AD1437" s="0" t="n">
        <f aca="false">IF($L1437&lt;&gt;"",IF($L1437&gt;2013,1,0),"")</f>
        <v>0</v>
      </c>
      <c r="AE1437" s="0" t="n">
        <f aca="false">IF($L1437&lt;&gt;"",1+IF($L1437&gt;2011,1,0)+IF($L1437&gt;2014,1,0),"")</f>
        <v>1</v>
      </c>
      <c r="AF1437" s="0" t="s">
        <v>747</v>
      </c>
      <c r="AG1437" s="0" t="s">
        <v>88</v>
      </c>
      <c r="AH1437" s="0" t="s">
        <v>90</v>
      </c>
      <c r="AI1437" s="0" t="s">
        <v>334</v>
      </c>
      <c r="AJ1437" s="0" t="s">
        <v>334</v>
      </c>
      <c r="AK1437" s="0" t="str">
        <f aca="false">IF(AND($CF1437&lt;&gt;"",IFERROR(INDEX(subsample_country_map!$B:$B,MATCH($CF1437,subsample_country_map!$A:$A,0)),"")&lt;&gt;""),INDEX(subsample_country_map!$B:$B,MATCH($CF1437,subsample_country_map!$A:$A,0)),INDEX(lookup!$AA:$AA,MATCH($A1437,lookup!$A:$A,0)))</f>
        <v>1_US</v>
      </c>
      <c r="AL1437" s="0" t="str">
        <f aca="false">IF(AND($CF1437&lt;&gt;"",IFERROR(INDEX(subsample_country_map!$C:$C,MATCH($CF1437,subsample_country_map!$A:$A,0)),"")&lt;&gt;""),INDEX(subsample_country_map!$C:$C,MATCH($CF1437,subsample_country_map!$A:$A,0)),INDEX(lookup!$AB:$AB,MATCH($A1437,lookup!$A:$A,0)))</f>
        <v>1_developed</v>
      </c>
      <c r="AM1437" s="0" t="str">
        <f aca="false">IF(AND($CF1437&lt;&gt;"",IFERROR(INDEX(subsample_country_map!$D:$D,MATCH($CF1437,subsample_country_map!$A:$A,0)),"")&lt;&gt;""),INDEX(subsample_country_map!$D:$D,MATCH($CF1437,subsample_country_map!$A:$A,0)),INDEX(lookup!$AC:$AC,MATCH($A1437,lookup!$A:$A,0)))</f>
        <v>1_western</v>
      </c>
      <c r="AN1437" s="0" t="str">
        <f aca="false">IF(AND($CF1437&lt;&gt;"",IFERROR(INDEX(subsample_country_map!$E:$E,MATCH($CF1437,subsample_country_map!$A:$A,0)),"")&lt;&gt;""),INDEX(subsample_country_map!$E:$E,MATCH($CF1437,subsample_country_map!$A:$A,0)),INDEX(lookup!$AD:$AD,MATCH($A1437,lookup!$A:$A,0)))</f>
        <v>1_common law</v>
      </c>
      <c r="AO1437" s="0" t="str">
        <f aca="false">INDEX(lookup!$Y:$Y,MATCH($A1437,lookup!$A:$A,0))</f>
        <v>1_not published</v>
      </c>
      <c r="AP1437" s="0" t="str">
        <f aca="false">INDEX(lookup!$Z:$Z,MATCH($A1437,lookup!$A:$A,0))</f>
        <v>99_NCE</v>
      </c>
      <c r="AQ1437" s="0" t="str">
        <f aca="false">INDEX(lookup!$W:$W,MATCH($A1437,lookup!$A:$A,0))</f>
        <v>1_fin/acc/econ</v>
      </c>
      <c r="AS1437" s="0" t="s">
        <v>91</v>
      </c>
      <c r="AT1437" s="0" t="s">
        <v>397</v>
      </c>
      <c r="AU1437" s="0" t="s">
        <v>93</v>
      </c>
      <c r="AV1437" s="0" t="s">
        <v>5212</v>
      </c>
      <c r="AX1437" s="0" t="s">
        <v>5213</v>
      </c>
      <c r="BA1437" s="0" t="n">
        <v>7668</v>
      </c>
      <c r="BB1437" s="0" t="s">
        <v>96</v>
      </c>
      <c r="BC1437" s="0" t="s">
        <v>358</v>
      </c>
      <c r="BD1437" s="0" t="s">
        <v>4416</v>
      </c>
      <c r="BE1437" s="0" t="s">
        <v>98</v>
      </c>
      <c r="BI1437" s="0" t="s">
        <v>143</v>
      </c>
      <c r="BJ1437" s="0" t="s">
        <v>327</v>
      </c>
      <c r="BK1437" s="0" t="s">
        <v>676</v>
      </c>
      <c r="BL1437" s="0" t="s">
        <v>5214</v>
      </c>
      <c r="BM1437" s="0" t="s">
        <v>5160</v>
      </c>
      <c r="BN1437" s="0" t="s">
        <v>5161</v>
      </c>
      <c r="BO1437" s="0" t="s">
        <v>105</v>
      </c>
      <c r="BP1437" s="0" t="s">
        <v>5156</v>
      </c>
      <c r="BQ1437" s="0" t="s">
        <v>127</v>
      </c>
      <c r="BT1437" s="0" t="n">
        <v>0</v>
      </c>
      <c r="BU1437" s="0" t="s">
        <v>5162</v>
      </c>
      <c r="BW1437" s="0" t="n">
        <v>2002</v>
      </c>
      <c r="BX1437" s="0" t="n">
        <v>2020</v>
      </c>
      <c r="BY1437" s="0" t="s">
        <v>1526</v>
      </c>
      <c r="BZ1437" s="0" t="n">
        <v>2011</v>
      </c>
      <c r="CA1437" s="0" t="n">
        <v>0.263157894736842</v>
      </c>
      <c r="CB1437" s="0" t="n">
        <v>0</v>
      </c>
      <c r="CC1437" s="0" t="n">
        <v>1</v>
      </c>
      <c r="CD1437" s="0" t="n">
        <v>0.0175856038034174</v>
      </c>
      <c r="CE1437" s="0" t="n">
        <v>1</v>
      </c>
    </row>
    <row r="1438" customFormat="false" ht="15" hidden="false" customHeight="false" outlineLevel="0" collapsed="false">
      <c r="A1438" s="0" t="s">
        <v>5156</v>
      </c>
      <c r="B1438" s="0" t="n">
        <v>2743</v>
      </c>
      <c r="C1438" s="0" t="n">
        <v>0.0164423060011035</v>
      </c>
      <c r="D1438" s="0" t="n">
        <v>7668</v>
      </c>
      <c r="E1438" s="0" t="n">
        <f aca="false">IF(ISNUMBER($BA1438),$BA1438,IF(AND(ISNUMBER($D1438),ISNUMBER($BW1438),ISNUMBER($BX1438)),$D1438*($BX1438-$BW1438+1),""))</f>
        <v>7668</v>
      </c>
      <c r="H1438" s="0" t="s">
        <v>118</v>
      </c>
      <c r="I1438" s="0" t="s">
        <v>119</v>
      </c>
      <c r="J1438" s="0" t="n">
        <f aca="false">IF($BW1438&lt;&gt;"",$BW1438,"")</f>
        <v>2002</v>
      </c>
      <c r="K1438" s="0" t="n">
        <f aca="false">IF($BX1438&lt;&gt;"",$BX1438,"")</f>
        <v>2020</v>
      </c>
      <c r="L1438" s="0" t="n">
        <f aca="false">IF(AND(ISNUMBER($BW1438),ISNUMBER($BX1438)),($BW1438+$BX1438)/2,"")</f>
        <v>2011</v>
      </c>
      <c r="M1438" s="0" t="n">
        <f aca="false">IF($L1438&lt;&gt;"",$L1438,"")</f>
        <v>2011</v>
      </c>
      <c r="N1438" s="0" t="n">
        <f aca="false">IF(AND(ISNUMBER($BW1438),ISNUMBER($BX1438)),MIN(1,MAX(0,($BX1438-2016+1)/($BX1438-$BW1438+1))),"")</f>
        <v>0.263157894736842</v>
      </c>
      <c r="O1438" s="0" t="n">
        <f aca="false">IF(AND(ISNUMBER($BW1438),ISNUMBER($BX1438)),MIN(1,MAX(0,($BX1438-2017+1)/($BX1438-$BW1438+1))),"")</f>
        <v>0.210526315789474</v>
      </c>
      <c r="P1438" s="0" t="n">
        <f aca="false">IF(AND(ISNUMBER($BW1438),ISNUMBER($BX1438)),MIN(1,MAX(0,($BX1438-2018+1)/($BX1438-$BW1438+1))),"")</f>
        <v>0.157894736842105</v>
      </c>
      <c r="Q1438" s="0" t="n">
        <f aca="false">IF(AND(ISNUMBER($BW1438),ISNUMBER($BX1438)),MIN(1,MAX(0,($BX1438-2019+1)/($BX1438-$BW1438+1))),"")</f>
        <v>0.105263157894737</v>
      </c>
      <c r="R1438" s="0" t="n">
        <f aca="false">IF(AND(ISNUMBER($BW1438),ISNUMBER($BX1438)),MIN(1,MAX(0,($BX1438-2016+1)/($BX1438-$BW1438+1))),"")</f>
        <v>0.263157894736842</v>
      </c>
      <c r="S1438" s="0" t="n">
        <f aca="false">IF($L1438&lt;&gt;"",IF($L1438&gt;=2015.5,1,0),"")</f>
        <v>0</v>
      </c>
      <c r="T1438" s="0" t="n">
        <f aca="false">IF($L1438&lt;&gt;"",IF($L1438&gt;=2016,1,0),"")</f>
        <v>0</v>
      </c>
      <c r="U1438" s="0" t="n">
        <f aca="false">IF(ISNUMBER($BX1438),IF($BX1438&gt;=2016,1,0),"")</f>
        <v>1</v>
      </c>
      <c r="V1438" s="0" t="n">
        <f aca="false">IF(ISNUMBER($BW1438),IF($BW1438&gt;=2016,1,0),"")</f>
        <v>0</v>
      </c>
      <c r="W1438" s="0" t="str">
        <f aca="false">IF(AND(ISNUMBER($BW1438),ISNUMBER($BX1438)),IF($BW1438&gt;=2016,"post-only",IF($BX1438&lt;2016,"pre-only","mixed")),"")</f>
        <v>mixed</v>
      </c>
      <c r="X1438" s="0" t="n">
        <f aca="false">IF(AND(ISNUMBER($BW1438),ISNUMBER($BX1438)),MIN(1,MAX(0,($BX1438-2017+1)/($BX1438-$BW1438+1))),"")</f>
        <v>0.210526315789474</v>
      </c>
      <c r="Y1438" s="0" t="n">
        <f aca="false">IF(AND(ISNUMBER($BW1438),ISNUMBER($BX1438)),MIN(1,MAX(0,($BX1438-2018+1)/($BX1438-$BW1438+1))),"")</f>
        <v>0.157894736842105</v>
      </c>
      <c r="Z1438" s="0" t="n">
        <f aca="false">IF(AND(ISNUMBER($BW1438),ISNUMBER($BX1438)),MIN(1,MAX(0,($BX1438-2019+1)/($BX1438-$BW1438+1))),"")</f>
        <v>0.105263157894737</v>
      </c>
      <c r="AA1438" s="0" t="n">
        <f aca="false">IF(ISNUMBER($BX1438),IF($BX1438&gt;=2017,1,0),"")</f>
        <v>1</v>
      </c>
      <c r="AB1438" s="0" t="n">
        <f aca="false">IF(ISNUMBER($BX1438),IF($BX1438&gt;=2018,1,0),"")</f>
        <v>1</v>
      </c>
      <c r="AC1438" s="0" t="n">
        <f aca="false">IF(ISNUMBER($BX1438),IF($BX1438&gt;=2019,1,0),"")</f>
        <v>1</v>
      </c>
      <c r="AD1438" s="0" t="n">
        <f aca="false">IF($L1438&lt;&gt;"",IF($L1438&gt;2013,1,0),"")</f>
        <v>0</v>
      </c>
      <c r="AE1438" s="0" t="n">
        <f aca="false">IF($L1438&lt;&gt;"",1+IF($L1438&gt;2011,1,0)+IF($L1438&gt;2014,1,0),"")</f>
        <v>1</v>
      </c>
      <c r="AF1438" s="0" t="s">
        <v>747</v>
      </c>
      <c r="AG1438" s="0" t="s">
        <v>88</v>
      </c>
      <c r="AH1438" s="0" t="s">
        <v>90</v>
      </c>
      <c r="AI1438" s="0" t="s">
        <v>334</v>
      </c>
      <c r="AJ1438" s="0" t="s">
        <v>334</v>
      </c>
      <c r="AK1438" s="0" t="str">
        <f aca="false">IF(AND($CF1438&lt;&gt;"",IFERROR(INDEX(subsample_country_map!$B:$B,MATCH($CF1438,subsample_country_map!$A:$A,0)),"")&lt;&gt;""),INDEX(subsample_country_map!$B:$B,MATCH($CF1438,subsample_country_map!$A:$A,0)),INDEX(lookup!$AA:$AA,MATCH($A1438,lookup!$A:$A,0)))</f>
        <v>1_US</v>
      </c>
      <c r="AL1438" s="0" t="str">
        <f aca="false">IF(AND($CF1438&lt;&gt;"",IFERROR(INDEX(subsample_country_map!$C:$C,MATCH($CF1438,subsample_country_map!$A:$A,0)),"")&lt;&gt;""),INDEX(subsample_country_map!$C:$C,MATCH($CF1438,subsample_country_map!$A:$A,0)),INDEX(lookup!$AB:$AB,MATCH($A1438,lookup!$A:$A,0)))</f>
        <v>1_developed</v>
      </c>
      <c r="AM1438" s="0" t="str">
        <f aca="false">IF(AND($CF1438&lt;&gt;"",IFERROR(INDEX(subsample_country_map!$D:$D,MATCH($CF1438,subsample_country_map!$A:$A,0)),"")&lt;&gt;""),INDEX(subsample_country_map!$D:$D,MATCH($CF1438,subsample_country_map!$A:$A,0)),INDEX(lookup!$AC:$AC,MATCH($A1438,lookup!$A:$A,0)))</f>
        <v>1_western</v>
      </c>
      <c r="AN1438" s="0" t="str">
        <f aca="false">IF(AND($CF1438&lt;&gt;"",IFERROR(INDEX(subsample_country_map!$E:$E,MATCH($CF1438,subsample_country_map!$A:$A,0)),"")&lt;&gt;""),INDEX(subsample_country_map!$E:$E,MATCH($CF1438,subsample_country_map!$A:$A,0)),INDEX(lookup!$AD:$AD,MATCH($A1438,lookup!$A:$A,0)))</f>
        <v>1_common law</v>
      </c>
      <c r="AO1438" s="0" t="str">
        <f aca="false">INDEX(lookup!$Y:$Y,MATCH($A1438,lookup!$A:$A,0))</f>
        <v>1_not published</v>
      </c>
      <c r="AP1438" s="0" t="str">
        <f aca="false">INDEX(lookup!$Z:$Z,MATCH($A1438,lookup!$A:$A,0))</f>
        <v>99_NCE</v>
      </c>
      <c r="AQ1438" s="0" t="str">
        <f aca="false">INDEX(lookup!$W:$W,MATCH($A1438,lookup!$A:$A,0))</f>
        <v>1_fin/acc/econ</v>
      </c>
      <c r="AS1438" s="0" t="s">
        <v>91</v>
      </c>
      <c r="AT1438" s="0" t="s">
        <v>397</v>
      </c>
      <c r="AU1438" s="0" t="s">
        <v>93</v>
      </c>
      <c r="AV1438" s="0" t="s">
        <v>5215</v>
      </c>
      <c r="AX1438" s="0" t="s">
        <v>5216</v>
      </c>
      <c r="BA1438" s="0" t="n">
        <v>7668</v>
      </c>
      <c r="BB1438" s="0" t="s">
        <v>96</v>
      </c>
      <c r="BC1438" s="0" t="s">
        <v>358</v>
      </c>
      <c r="BD1438" s="0" t="s">
        <v>4416</v>
      </c>
      <c r="BE1438" s="0" t="s">
        <v>98</v>
      </c>
      <c r="BI1438" s="0" t="s">
        <v>143</v>
      </c>
      <c r="BJ1438" s="0" t="s">
        <v>331</v>
      </c>
      <c r="BK1438" s="0" t="s">
        <v>676</v>
      </c>
      <c r="BL1438" s="0" t="s">
        <v>5217</v>
      </c>
      <c r="BM1438" s="0" t="s">
        <v>5160</v>
      </c>
      <c r="BN1438" s="0" t="s">
        <v>5161</v>
      </c>
      <c r="BO1438" s="0" t="s">
        <v>105</v>
      </c>
      <c r="BP1438" s="0" t="s">
        <v>5156</v>
      </c>
      <c r="BQ1438" s="0" t="s">
        <v>127</v>
      </c>
      <c r="BT1438" s="0" t="n">
        <v>0</v>
      </c>
      <c r="BU1438" s="0" t="s">
        <v>5162</v>
      </c>
      <c r="BW1438" s="0" t="n">
        <v>2002</v>
      </c>
      <c r="BX1438" s="0" t="n">
        <v>2020</v>
      </c>
      <c r="BY1438" s="0" t="s">
        <v>1526</v>
      </c>
      <c r="BZ1438" s="0" t="n">
        <v>2011</v>
      </c>
      <c r="CA1438" s="0" t="n">
        <v>0.263157894736842</v>
      </c>
      <c r="CB1438" s="0" t="n">
        <v>0</v>
      </c>
      <c r="CC1438" s="0" t="n">
        <v>1</v>
      </c>
      <c r="CD1438" s="0" t="n">
        <v>0.0164437879641663</v>
      </c>
      <c r="CE1438" s="0" t="n">
        <v>1</v>
      </c>
    </row>
    <row r="1439" customFormat="false" ht="15" hidden="false" customHeight="false" outlineLevel="0" collapsed="false">
      <c r="A1439" s="0" t="s">
        <v>5156</v>
      </c>
      <c r="B1439" s="0" t="n">
        <v>2744</v>
      </c>
      <c r="C1439" s="0" t="n">
        <v>-0.0543309439859051</v>
      </c>
      <c r="D1439" s="0" t="n">
        <v>6257</v>
      </c>
      <c r="E1439" s="0" t="n">
        <f aca="false">IF(ISNUMBER($BA1439),$BA1439,IF(AND(ISNUMBER($D1439),ISNUMBER($BW1439),ISNUMBER($BX1439)),$D1439*($BX1439-$BW1439+1),""))</f>
        <v>6257</v>
      </c>
      <c r="H1439" s="0" t="s">
        <v>118</v>
      </c>
      <c r="I1439" s="0" t="s">
        <v>119</v>
      </c>
      <c r="J1439" s="0" t="n">
        <f aca="false">IF($BW1439&lt;&gt;"",$BW1439,"")</f>
        <v>2002</v>
      </c>
      <c r="K1439" s="0" t="n">
        <f aca="false">IF($BX1439&lt;&gt;"",$BX1439,"")</f>
        <v>2020</v>
      </c>
      <c r="L1439" s="0" t="n">
        <f aca="false">IF(AND(ISNUMBER($BW1439),ISNUMBER($BX1439)),($BW1439+$BX1439)/2,"")</f>
        <v>2011</v>
      </c>
      <c r="M1439" s="0" t="n">
        <f aca="false">IF($L1439&lt;&gt;"",$L1439,"")</f>
        <v>2011</v>
      </c>
      <c r="N1439" s="0" t="n">
        <f aca="false">IF(AND(ISNUMBER($BW1439),ISNUMBER($BX1439)),MIN(1,MAX(0,($BX1439-2016+1)/($BX1439-$BW1439+1))),"")</f>
        <v>0.263157894736842</v>
      </c>
      <c r="O1439" s="0" t="n">
        <f aca="false">IF(AND(ISNUMBER($BW1439),ISNUMBER($BX1439)),MIN(1,MAX(0,($BX1439-2017+1)/($BX1439-$BW1439+1))),"")</f>
        <v>0.210526315789474</v>
      </c>
      <c r="P1439" s="0" t="n">
        <f aca="false">IF(AND(ISNUMBER($BW1439),ISNUMBER($BX1439)),MIN(1,MAX(0,($BX1439-2018+1)/($BX1439-$BW1439+1))),"")</f>
        <v>0.157894736842105</v>
      </c>
      <c r="Q1439" s="0" t="n">
        <f aca="false">IF(AND(ISNUMBER($BW1439),ISNUMBER($BX1439)),MIN(1,MAX(0,($BX1439-2019+1)/($BX1439-$BW1439+1))),"")</f>
        <v>0.105263157894737</v>
      </c>
      <c r="R1439" s="0" t="n">
        <f aca="false">IF(AND(ISNUMBER($BW1439),ISNUMBER($BX1439)),MIN(1,MAX(0,($BX1439-2016+1)/($BX1439-$BW1439+1))),"")</f>
        <v>0.263157894736842</v>
      </c>
      <c r="S1439" s="0" t="n">
        <f aca="false">IF($L1439&lt;&gt;"",IF($L1439&gt;=2015.5,1,0),"")</f>
        <v>0</v>
      </c>
      <c r="T1439" s="0" t="n">
        <f aca="false">IF($L1439&lt;&gt;"",IF($L1439&gt;=2016,1,0),"")</f>
        <v>0</v>
      </c>
      <c r="U1439" s="0" t="n">
        <f aca="false">IF(ISNUMBER($BX1439),IF($BX1439&gt;=2016,1,0),"")</f>
        <v>1</v>
      </c>
      <c r="V1439" s="0" t="n">
        <f aca="false">IF(ISNUMBER($BW1439),IF($BW1439&gt;=2016,1,0),"")</f>
        <v>0</v>
      </c>
      <c r="W1439" s="0" t="str">
        <f aca="false">IF(AND(ISNUMBER($BW1439),ISNUMBER($BX1439)),IF($BW1439&gt;=2016,"post-only",IF($BX1439&lt;2016,"pre-only","mixed")),"")</f>
        <v>mixed</v>
      </c>
      <c r="X1439" s="0" t="n">
        <f aca="false">IF(AND(ISNUMBER($BW1439),ISNUMBER($BX1439)),MIN(1,MAX(0,($BX1439-2017+1)/($BX1439-$BW1439+1))),"")</f>
        <v>0.210526315789474</v>
      </c>
      <c r="Y1439" s="0" t="n">
        <f aca="false">IF(AND(ISNUMBER($BW1439),ISNUMBER($BX1439)),MIN(1,MAX(0,($BX1439-2018+1)/($BX1439-$BW1439+1))),"")</f>
        <v>0.157894736842105</v>
      </c>
      <c r="Z1439" s="0" t="n">
        <f aca="false">IF(AND(ISNUMBER($BW1439),ISNUMBER($BX1439)),MIN(1,MAX(0,($BX1439-2019+1)/($BX1439-$BW1439+1))),"")</f>
        <v>0.105263157894737</v>
      </c>
      <c r="AA1439" s="0" t="n">
        <f aca="false">IF(ISNUMBER($BX1439),IF($BX1439&gt;=2017,1,0),"")</f>
        <v>1</v>
      </c>
      <c r="AB1439" s="0" t="n">
        <f aca="false">IF(ISNUMBER($BX1439),IF($BX1439&gt;=2018,1,0),"")</f>
        <v>1</v>
      </c>
      <c r="AC1439" s="0" t="n">
        <f aca="false">IF(ISNUMBER($BX1439),IF($BX1439&gt;=2019,1,0),"")</f>
        <v>1</v>
      </c>
      <c r="AD1439" s="0" t="n">
        <f aca="false">IF($L1439&lt;&gt;"",IF($L1439&gt;2013,1,0),"")</f>
        <v>0</v>
      </c>
      <c r="AE1439" s="0" t="n">
        <f aca="false">IF($L1439&lt;&gt;"",1+IF($L1439&gt;2011,1,0)+IF($L1439&gt;2014,1,0),"")</f>
        <v>1</v>
      </c>
      <c r="AF1439" s="0" t="s">
        <v>747</v>
      </c>
      <c r="AG1439" s="0" t="s">
        <v>88</v>
      </c>
      <c r="AH1439" s="0" t="s">
        <v>90</v>
      </c>
      <c r="AI1439" s="0" t="s">
        <v>334</v>
      </c>
      <c r="AJ1439" s="0" t="s">
        <v>334</v>
      </c>
      <c r="AK1439" s="0" t="str">
        <f aca="false">IF(AND($CF1439&lt;&gt;"",IFERROR(INDEX(subsample_country_map!$B:$B,MATCH($CF1439,subsample_country_map!$A:$A,0)),"")&lt;&gt;""),INDEX(subsample_country_map!$B:$B,MATCH($CF1439,subsample_country_map!$A:$A,0)),INDEX(lookup!$AA:$AA,MATCH($A1439,lookup!$A:$A,0)))</f>
        <v>1_US</v>
      </c>
      <c r="AL1439" s="0" t="str">
        <f aca="false">IF(AND($CF1439&lt;&gt;"",IFERROR(INDEX(subsample_country_map!$C:$C,MATCH($CF1439,subsample_country_map!$A:$A,0)),"")&lt;&gt;""),INDEX(subsample_country_map!$C:$C,MATCH($CF1439,subsample_country_map!$A:$A,0)),INDEX(lookup!$AB:$AB,MATCH($A1439,lookup!$A:$A,0)))</f>
        <v>1_developed</v>
      </c>
      <c r="AM1439" s="0" t="str">
        <f aca="false">IF(AND($CF1439&lt;&gt;"",IFERROR(INDEX(subsample_country_map!$D:$D,MATCH($CF1439,subsample_country_map!$A:$A,0)),"")&lt;&gt;""),INDEX(subsample_country_map!$D:$D,MATCH($CF1439,subsample_country_map!$A:$A,0)),INDEX(lookup!$AC:$AC,MATCH($A1439,lookup!$A:$A,0)))</f>
        <v>1_western</v>
      </c>
      <c r="AN1439" s="0" t="str">
        <f aca="false">IF(AND($CF1439&lt;&gt;"",IFERROR(INDEX(subsample_country_map!$E:$E,MATCH($CF1439,subsample_country_map!$A:$A,0)),"")&lt;&gt;""),INDEX(subsample_country_map!$E:$E,MATCH($CF1439,subsample_country_map!$A:$A,0)),INDEX(lookup!$AD:$AD,MATCH($A1439,lookup!$A:$A,0)))</f>
        <v>1_common law</v>
      </c>
      <c r="AO1439" s="0" t="str">
        <f aca="false">INDEX(lookup!$Y:$Y,MATCH($A1439,lookup!$A:$A,0))</f>
        <v>1_not published</v>
      </c>
      <c r="AP1439" s="0" t="str">
        <f aca="false">INDEX(lookup!$Z:$Z,MATCH($A1439,lookup!$A:$A,0))</f>
        <v>99_NCE</v>
      </c>
      <c r="AQ1439" s="0" t="str">
        <f aca="false">INDEX(lookup!$W:$W,MATCH($A1439,lookup!$A:$A,0))</f>
        <v>1_fin/acc/econ</v>
      </c>
      <c r="AS1439" s="0" t="s">
        <v>91</v>
      </c>
      <c r="AT1439" s="0" t="s">
        <v>397</v>
      </c>
      <c r="AU1439" s="0" t="s">
        <v>93</v>
      </c>
      <c r="AV1439" s="0" t="s">
        <v>5218</v>
      </c>
      <c r="AX1439" s="0" t="s">
        <v>5219</v>
      </c>
      <c r="BA1439" s="0" t="n">
        <v>6257</v>
      </c>
      <c r="BB1439" s="0" t="s">
        <v>96</v>
      </c>
      <c r="BC1439" s="0" t="s">
        <v>358</v>
      </c>
      <c r="BD1439" s="0" t="s">
        <v>4416</v>
      </c>
      <c r="BE1439" s="0" t="s">
        <v>98</v>
      </c>
      <c r="BI1439" s="0" t="s">
        <v>189</v>
      </c>
      <c r="BJ1439" s="0" t="s">
        <v>317</v>
      </c>
      <c r="BK1439" s="0" t="s">
        <v>701</v>
      </c>
      <c r="BL1439" s="0" t="s">
        <v>5220</v>
      </c>
      <c r="BM1439" s="0" t="s">
        <v>5160</v>
      </c>
      <c r="BN1439" s="0" t="s">
        <v>5161</v>
      </c>
      <c r="BO1439" s="0" t="s">
        <v>105</v>
      </c>
      <c r="BP1439" s="0" t="s">
        <v>5156</v>
      </c>
      <c r="BQ1439" s="0" t="s">
        <v>127</v>
      </c>
      <c r="BT1439" s="0" t="n">
        <v>0</v>
      </c>
      <c r="BU1439" s="0" t="s">
        <v>5162</v>
      </c>
      <c r="BW1439" s="0" t="n">
        <v>2002</v>
      </c>
      <c r="BX1439" s="0" t="n">
        <v>2020</v>
      </c>
      <c r="BY1439" s="0" t="s">
        <v>1526</v>
      </c>
      <c r="BZ1439" s="0" t="n">
        <v>2011</v>
      </c>
      <c r="CA1439" s="0" t="n">
        <v>0.263157894736842</v>
      </c>
      <c r="CB1439" s="0" t="n">
        <v>0</v>
      </c>
      <c r="CC1439" s="0" t="n">
        <v>1</v>
      </c>
      <c r="CD1439" s="0" t="n">
        <v>-0.0543844978267787</v>
      </c>
      <c r="CE1439" s="0" t="n">
        <v>1</v>
      </c>
    </row>
    <row r="1440" customFormat="false" ht="15" hidden="false" customHeight="false" outlineLevel="0" collapsed="false">
      <c r="A1440" s="0" t="s">
        <v>5156</v>
      </c>
      <c r="B1440" s="0" t="n">
        <v>2745</v>
      </c>
      <c r="C1440" s="0" t="n">
        <v>-0.0563569660651301</v>
      </c>
      <c r="D1440" s="0" t="n">
        <v>6257</v>
      </c>
      <c r="E1440" s="0" t="n">
        <f aca="false">IF(ISNUMBER($BA1440),$BA1440,IF(AND(ISNUMBER($D1440),ISNUMBER($BW1440),ISNUMBER($BX1440)),$D1440*($BX1440-$BW1440+1),""))</f>
        <v>6257</v>
      </c>
      <c r="H1440" s="0" t="s">
        <v>118</v>
      </c>
      <c r="I1440" s="0" t="s">
        <v>119</v>
      </c>
      <c r="J1440" s="0" t="n">
        <f aca="false">IF($BW1440&lt;&gt;"",$BW1440,"")</f>
        <v>2002</v>
      </c>
      <c r="K1440" s="0" t="n">
        <f aca="false">IF($BX1440&lt;&gt;"",$BX1440,"")</f>
        <v>2020</v>
      </c>
      <c r="L1440" s="0" t="n">
        <f aca="false">IF(AND(ISNUMBER($BW1440),ISNUMBER($BX1440)),($BW1440+$BX1440)/2,"")</f>
        <v>2011</v>
      </c>
      <c r="M1440" s="0" t="n">
        <f aca="false">IF($L1440&lt;&gt;"",$L1440,"")</f>
        <v>2011</v>
      </c>
      <c r="N1440" s="0" t="n">
        <f aca="false">IF(AND(ISNUMBER($BW1440),ISNUMBER($BX1440)),MIN(1,MAX(0,($BX1440-2016+1)/($BX1440-$BW1440+1))),"")</f>
        <v>0.263157894736842</v>
      </c>
      <c r="O1440" s="0" t="n">
        <f aca="false">IF(AND(ISNUMBER($BW1440),ISNUMBER($BX1440)),MIN(1,MAX(0,($BX1440-2017+1)/($BX1440-$BW1440+1))),"")</f>
        <v>0.210526315789474</v>
      </c>
      <c r="P1440" s="0" t="n">
        <f aca="false">IF(AND(ISNUMBER($BW1440),ISNUMBER($BX1440)),MIN(1,MAX(0,($BX1440-2018+1)/($BX1440-$BW1440+1))),"")</f>
        <v>0.157894736842105</v>
      </c>
      <c r="Q1440" s="0" t="n">
        <f aca="false">IF(AND(ISNUMBER($BW1440),ISNUMBER($BX1440)),MIN(1,MAX(0,($BX1440-2019+1)/($BX1440-$BW1440+1))),"")</f>
        <v>0.105263157894737</v>
      </c>
      <c r="R1440" s="0" t="n">
        <f aca="false">IF(AND(ISNUMBER($BW1440),ISNUMBER($BX1440)),MIN(1,MAX(0,($BX1440-2016+1)/($BX1440-$BW1440+1))),"")</f>
        <v>0.263157894736842</v>
      </c>
      <c r="S1440" s="0" t="n">
        <f aca="false">IF($L1440&lt;&gt;"",IF($L1440&gt;=2015.5,1,0),"")</f>
        <v>0</v>
      </c>
      <c r="T1440" s="0" t="n">
        <f aca="false">IF($L1440&lt;&gt;"",IF($L1440&gt;=2016,1,0),"")</f>
        <v>0</v>
      </c>
      <c r="U1440" s="0" t="n">
        <f aca="false">IF(ISNUMBER($BX1440),IF($BX1440&gt;=2016,1,0),"")</f>
        <v>1</v>
      </c>
      <c r="V1440" s="0" t="n">
        <f aca="false">IF(ISNUMBER($BW1440),IF($BW1440&gt;=2016,1,0),"")</f>
        <v>0</v>
      </c>
      <c r="W1440" s="0" t="str">
        <f aca="false">IF(AND(ISNUMBER($BW1440),ISNUMBER($BX1440)),IF($BW1440&gt;=2016,"post-only",IF($BX1440&lt;2016,"pre-only","mixed")),"")</f>
        <v>mixed</v>
      </c>
      <c r="X1440" s="0" t="n">
        <f aca="false">IF(AND(ISNUMBER($BW1440),ISNUMBER($BX1440)),MIN(1,MAX(0,($BX1440-2017+1)/($BX1440-$BW1440+1))),"")</f>
        <v>0.210526315789474</v>
      </c>
      <c r="Y1440" s="0" t="n">
        <f aca="false">IF(AND(ISNUMBER($BW1440),ISNUMBER($BX1440)),MIN(1,MAX(0,($BX1440-2018+1)/($BX1440-$BW1440+1))),"")</f>
        <v>0.157894736842105</v>
      </c>
      <c r="Z1440" s="0" t="n">
        <f aca="false">IF(AND(ISNUMBER($BW1440),ISNUMBER($BX1440)),MIN(1,MAX(0,($BX1440-2019+1)/($BX1440-$BW1440+1))),"")</f>
        <v>0.105263157894737</v>
      </c>
      <c r="AA1440" s="0" t="n">
        <f aca="false">IF(ISNUMBER($BX1440),IF($BX1440&gt;=2017,1,0),"")</f>
        <v>1</v>
      </c>
      <c r="AB1440" s="0" t="n">
        <f aca="false">IF(ISNUMBER($BX1440),IF($BX1440&gt;=2018,1,0),"")</f>
        <v>1</v>
      </c>
      <c r="AC1440" s="0" t="n">
        <f aca="false">IF(ISNUMBER($BX1440),IF($BX1440&gt;=2019,1,0),"")</f>
        <v>1</v>
      </c>
      <c r="AD1440" s="0" t="n">
        <f aca="false">IF($L1440&lt;&gt;"",IF($L1440&gt;2013,1,0),"")</f>
        <v>0</v>
      </c>
      <c r="AE1440" s="0" t="n">
        <f aca="false">IF($L1440&lt;&gt;"",1+IF($L1440&gt;2011,1,0)+IF($L1440&gt;2014,1,0),"")</f>
        <v>1</v>
      </c>
      <c r="AF1440" s="0" t="s">
        <v>747</v>
      </c>
      <c r="AG1440" s="0" t="s">
        <v>88</v>
      </c>
      <c r="AH1440" s="0" t="s">
        <v>90</v>
      </c>
      <c r="AI1440" s="0" t="s">
        <v>334</v>
      </c>
      <c r="AJ1440" s="0" t="s">
        <v>334</v>
      </c>
      <c r="AK1440" s="0" t="str">
        <f aca="false">IF(AND($CF1440&lt;&gt;"",IFERROR(INDEX(subsample_country_map!$B:$B,MATCH($CF1440,subsample_country_map!$A:$A,0)),"")&lt;&gt;""),INDEX(subsample_country_map!$B:$B,MATCH($CF1440,subsample_country_map!$A:$A,0)),INDEX(lookup!$AA:$AA,MATCH($A1440,lookup!$A:$A,0)))</f>
        <v>1_US</v>
      </c>
      <c r="AL1440" s="0" t="str">
        <f aca="false">IF(AND($CF1440&lt;&gt;"",IFERROR(INDEX(subsample_country_map!$C:$C,MATCH($CF1440,subsample_country_map!$A:$A,0)),"")&lt;&gt;""),INDEX(subsample_country_map!$C:$C,MATCH($CF1440,subsample_country_map!$A:$A,0)),INDEX(lookup!$AB:$AB,MATCH($A1440,lookup!$A:$A,0)))</f>
        <v>1_developed</v>
      </c>
      <c r="AM1440" s="0" t="str">
        <f aca="false">IF(AND($CF1440&lt;&gt;"",IFERROR(INDEX(subsample_country_map!$D:$D,MATCH($CF1440,subsample_country_map!$A:$A,0)),"")&lt;&gt;""),INDEX(subsample_country_map!$D:$D,MATCH($CF1440,subsample_country_map!$A:$A,0)),INDEX(lookup!$AC:$AC,MATCH($A1440,lookup!$A:$A,0)))</f>
        <v>1_western</v>
      </c>
      <c r="AN1440" s="0" t="str">
        <f aca="false">IF(AND($CF1440&lt;&gt;"",IFERROR(INDEX(subsample_country_map!$E:$E,MATCH($CF1440,subsample_country_map!$A:$A,0)),"")&lt;&gt;""),INDEX(subsample_country_map!$E:$E,MATCH($CF1440,subsample_country_map!$A:$A,0)),INDEX(lookup!$AD:$AD,MATCH($A1440,lookup!$A:$A,0)))</f>
        <v>1_common law</v>
      </c>
      <c r="AO1440" s="0" t="str">
        <f aca="false">INDEX(lookup!$Y:$Y,MATCH($A1440,lookup!$A:$A,0))</f>
        <v>1_not published</v>
      </c>
      <c r="AP1440" s="0" t="str">
        <f aca="false">INDEX(lookup!$Z:$Z,MATCH($A1440,lookup!$A:$A,0))</f>
        <v>99_NCE</v>
      </c>
      <c r="AQ1440" s="0" t="str">
        <f aca="false">INDEX(lookup!$W:$W,MATCH($A1440,lookup!$A:$A,0))</f>
        <v>1_fin/acc/econ</v>
      </c>
      <c r="AS1440" s="0" t="s">
        <v>91</v>
      </c>
      <c r="AT1440" s="0" t="s">
        <v>397</v>
      </c>
      <c r="AU1440" s="0" t="s">
        <v>93</v>
      </c>
      <c r="AV1440" s="0" t="s">
        <v>5221</v>
      </c>
      <c r="AX1440" s="0" t="s">
        <v>5222</v>
      </c>
      <c r="BA1440" s="0" t="n">
        <v>6257</v>
      </c>
      <c r="BB1440" s="0" t="s">
        <v>96</v>
      </c>
      <c r="BC1440" s="0" t="s">
        <v>358</v>
      </c>
      <c r="BD1440" s="0" t="s">
        <v>4416</v>
      </c>
      <c r="BE1440" s="0" t="s">
        <v>98</v>
      </c>
      <c r="BI1440" s="0" t="s">
        <v>189</v>
      </c>
      <c r="BJ1440" s="0" t="s">
        <v>323</v>
      </c>
      <c r="BK1440" s="0" t="s">
        <v>701</v>
      </c>
      <c r="BL1440" s="0" t="s">
        <v>5223</v>
      </c>
      <c r="BM1440" s="0" t="s">
        <v>5160</v>
      </c>
      <c r="BN1440" s="0" t="s">
        <v>5161</v>
      </c>
      <c r="BO1440" s="0" t="s">
        <v>105</v>
      </c>
      <c r="BP1440" s="0" t="s">
        <v>5156</v>
      </c>
      <c r="BQ1440" s="0" t="s">
        <v>127</v>
      </c>
      <c r="BT1440" s="0" t="n">
        <v>0</v>
      </c>
      <c r="BU1440" s="0" t="s">
        <v>5162</v>
      </c>
      <c r="BW1440" s="0" t="n">
        <v>2002</v>
      </c>
      <c r="BX1440" s="0" t="n">
        <v>2020</v>
      </c>
      <c r="BY1440" s="0" t="s">
        <v>1526</v>
      </c>
      <c r="BZ1440" s="0" t="n">
        <v>2011</v>
      </c>
      <c r="CA1440" s="0" t="n">
        <v>0.263157894736842</v>
      </c>
      <c r="CB1440" s="0" t="n">
        <v>0</v>
      </c>
      <c r="CC1440" s="0" t="n">
        <v>1</v>
      </c>
      <c r="CD1440" s="0" t="n">
        <v>-0.0564167452888934</v>
      </c>
      <c r="CE1440" s="0" t="n">
        <v>1</v>
      </c>
    </row>
    <row r="1441" customFormat="false" ht="15" hidden="false" customHeight="false" outlineLevel="0" collapsed="false">
      <c r="A1441" s="0" t="s">
        <v>5156</v>
      </c>
      <c r="B1441" s="0" t="n">
        <v>2746</v>
      </c>
      <c r="C1441" s="0" t="n">
        <v>0.00178561316181254</v>
      </c>
      <c r="D1441" s="0" t="n">
        <v>6963</v>
      </c>
      <c r="E1441" s="0" t="n">
        <f aca="false">IF(ISNUMBER($BA1441),$BA1441,IF(AND(ISNUMBER($D1441),ISNUMBER($BW1441),ISNUMBER($BX1441)),$D1441*($BX1441-$BW1441+1),""))</f>
        <v>6963</v>
      </c>
      <c r="H1441" s="0" t="s">
        <v>118</v>
      </c>
      <c r="I1441" s="0" t="s">
        <v>119</v>
      </c>
      <c r="J1441" s="0" t="n">
        <f aca="false">IF($BW1441&lt;&gt;"",$BW1441,"")</f>
        <v>2002</v>
      </c>
      <c r="K1441" s="0" t="n">
        <f aca="false">IF($BX1441&lt;&gt;"",$BX1441,"")</f>
        <v>2020</v>
      </c>
      <c r="L1441" s="0" t="n">
        <f aca="false">IF(AND(ISNUMBER($BW1441),ISNUMBER($BX1441)),($BW1441+$BX1441)/2,"")</f>
        <v>2011</v>
      </c>
      <c r="M1441" s="0" t="n">
        <f aca="false">IF($L1441&lt;&gt;"",$L1441,"")</f>
        <v>2011</v>
      </c>
      <c r="N1441" s="0" t="n">
        <f aca="false">IF(AND(ISNUMBER($BW1441),ISNUMBER($BX1441)),MIN(1,MAX(0,($BX1441-2016+1)/($BX1441-$BW1441+1))),"")</f>
        <v>0.263157894736842</v>
      </c>
      <c r="O1441" s="0" t="n">
        <f aca="false">IF(AND(ISNUMBER($BW1441),ISNUMBER($BX1441)),MIN(1,MAX(0,($BX1441-2017+1)/($BX1441-$BW1441+1))),"")</f>
        <v>0.210526315789474</v>
      </c>
      <c r="P1441" s="0" t="n">
        <f aca="false">IF(AND(ISNUMBER($BW1441),ISNUMBER($BX1441)),MIN(1,MAX(0,($BX1441-2018+1)/($BX1441-$BW1441+1))),"")</f>
        <v>0.157894736842105</v>
      </c>
      <c r="Q1441" s="0" t="n">
        <f aca="false">IF(AND(ISNUMBER($BW1441),ISNUMBER($BX1441)),MIN(1,MAX(0,($BX1441-2019+1)/($BX1441-$BW1441+1))),"")</f>
        <v>0.105263157894737</v>
      </c>
      <c r="R1441" s="0" t="n">
        <f aca="false">IF(AND(ISNUMBER($BW1441),ISNUMBER($BX1441)),MIN(1,MAX(0,($BX1441-2016+1)/($BX1441-$BW1441+1))),"")</f>
        <v>0.263157894736842</v>
      </c>
      <c r="S1441" s="0" t="n">
        <f aca="false">IF($L1441&lt;&gt;"",IF($L1441&gt;=2015.5,1,0),"")</f>
        <v>0</v>
      </c>
      <c r="T1441" s="0" t="n">
        <f aca="false">IF($L1441&lt;&gt;"",IF($L1441&gt;=2016,1,0),"")</f>
        <v>0</v>
      </c>
      <c r="U1441" s="0" t="n">
        <f aca="false">IF(ISNUMBER($BX1441),IF($BX1441&gt;=2016,1,0),"")</f>
        <v>1</v>
      </c>
      <c r="V1441" s="0" t="n">
        <f aca="false">IF(ISNUMBER($BW1441),IF($BW1441&gt;=2016,1,0),"")</f>
        <v>0</v>
      </c>
      <c r="W1441" s="0" t="str">
        <f aca="false">IF(AND(ISNUMBER($BW1441),ISNUMBER($BX1441)),IF($BW1441&gt;=2016,"post-only",IF($BX1441&lt;2016,"pre-only","mixed")),"")</f>
        <v>mixed</v>
      </c>
      <c r="X1441" s="0" t="n">
        <f aca="false">IF(AND(ISNUMBER($BW1441),ISNUMBER($BX1441)),MIN(1,MAX(0,($BX1441-2017+1)/($BX1441-$BW1441+1))),"")</f>
        <v>0.210526315789474</v>
      </c>
      <c r="Y1441" s="0" t="n">
        <f aca="false">IF(AND(ISNUMBER($BW1441),ISNUMBER($BX1441)),MIN(1,MAX(0,($BX1441-2018+1)/($BX1441-$BW1441+1))),"")</f>
        <v>0.157894736842105</v>
      </c>
      <c r="Z1441" s="0" t="n">
        <f aca="false">IF(AND(ISNUMBER($BW1441),ISNUMBER($BX1441)),MIN(1,MAX(0,($BX1441-2019+1)/($BX1441-$BW1441+1))),"")</f>
        <v>0.105263157894737</v>
      </c>
      <c r="AA1441" s="0" t="n">
        <f aca="false">IF(ISNUMBER($BX1441),IF($BX1441&gt;=2017,1,0),"")</f>
        <v>1</v>
      </c>
      <c r="AB1441" s="0" t="n">
        <f aca="false">IF(ISNUMBER($BX1441),IF($BX1441&gt;=2018,1,0),"")</f>
        <v>1</v>
      </c>
      <c r="AC1441" s="0" t="n">
        <f aca="false">IF(ISNUMBER($BX1441),IF($BX1441&gt;=2019,1,0),"")</f>
        <v>1</v>
      </c>
      <c r="AD1441" s="0" t="n">
        <f aca="false">IF($L1441&lt;&gt;"",IF($L1441&gt;2013,1,0),"")</f>
        <v>0</v>
      </c>
      <c r="AE1441" s="0" t="n">
        <f aca="false">IF($L1441&lt;&gt;"",1+IF($L1441&gt;2011,1,0)+IF($L1441&gt;2014,1,0),"")</f>
        <v>1</v>
      </c>
      <c r="AF1441" s="0" t="s">
        <v>747</v>
      </c>
      <c r="AG1441" s="0" t="s">
        <v>88</v>
      </c>
      <c r="AH1441" s="0" t="s">
        <v>90</v>
      </c>
      <c r="AI1441" s="0" t="s">
        <v>334</v>
      </c>
      <c r="AJ1441" s="0" t="s">
        <v>334</v>
      </c>
      <c r="AK1441" s="0" t="str">
        <f aca="false">IF(AND($CF1441&lt;&gt;"",IFERROR(INDEX(subsample_country_map!$B:$B,MATCH($CF1441,subsample_country_map!$A:$A,0)),"")&lt;&gt;""),INDEX(subsample_country_map!$B:$B,MATCH($CF1441,subsample_country_map!$A:$A,0)),INDEX(lookup!$AA:$AA,MATCH($A1441,lookup!$A:$A,0)))</f>
        <v>1_US</v>
      </c>
      <c r="AL1441" s="0" t="str">
        <f aca="false">IF(AND($CF1441&lt;&gt;"",IFERROR(INDEX(subsample_country_map!$C:$C,MATCH($CF1441,subsample_country_map!$A:$A,0)),"")&lt;&gt;""),INDEX(subsample_country_map!$C:$C,MATCH($CF1441,subsample_country_map!$A:$A,0)),INDEX(lookup!$AB:$AB,MATCH($A1441,lookup!$A:$A,0)))</f>
        <v>1_developed</v>
      </c>
      <c r="AM1441" s="0" t="str">
        <f aca="false">IF(AND($CF1441&lt;&gt;"",IFERROR(INDEX(subsample_country_map!$D:$D,MATCH($CF1441,subsample_country_map!$A:$A,0)),"")&lt;&gt;""),INDEX(subsample_country_map!$D:$D,MATCH($CF1441,subsample_country_map!$A:$A,0)),INDEX(lookup!$AC:$AC,MATCH($A1441,lookup!$A:$A,0)))</f>
        <v>1_western</v>
      </c>
      <c r="AN1441" s="0" t="str">
        <f aca="false">IF(AND($CF1441&lt;&gt;"",IFERROR(INDEX(subsample_country_map!$E:$E,MATCH($CF1441,subsample_country_map!$A:$A,0)),"")&lt;&gt;""),INDEX(subsample_country_map!$E:$E,MATCH($CF1441,subsample_country_map!$A:$A,0)),INDEX(lookup!$AD:$AD,MATCH($A1441,lookup!$A:$A,0)))</f>
        <v>1_common law</v>
      </c>
      <c r="AO1441" s="0" t="str">
        <f aca="false">INDEX(lookup!$Y:$Y,MATCH($A1441,lookup!$A:$A,0))</f>
        <v>1_not published</v>
      </c>
      <c r="AP1441" s="0" t="str">
        <f aca="false">INDEX(lookup!$Z:$Z,MATCH($A1441,lookup!$A:$A,0))</f>
        <v>99_NCE</v>
      </c>
      <c r="AQ1441" s="0" t="str">
        <f aca="false">INDEX(lookup!$W:$W,MATCH($A1441,lookup!$A:$A,0))</f>
        <v>1_fin/acc/econ</v>
      </c>
      <c r="AS1441" s="0" t="s">
        <v>91</v>
      </c>
      <c r="AT1441" s="0" t="s">
        <v>397</v>
      </c>
      <c r="AU1441" s="0" t="s">
        <v>93</v>
      </c>
      <c r="AV1441" s="0" t="s">
        <v>3357</v>
      </c>
      <c r="AX1441" s="0" t="s">
        <v>5224</v>
      </c>
      <c r="BA1441" s="0" t="n">
        <v>6963</v>
      </c>
      <c r="BB1441" s="0" t="s">
        <v>96</v>
      </c>
      <c r="BC1441" s="0" t="s">
        <v>358</v>
      </c>
      <c r="BD1441" s="0" t="s">
        <v>4416</v>
      </c>
      <c r="BE1441" s="0" t="s">
        <v>98</v>
      </c>
      <c r="BI1441" s="0" t="s">
        <v>208</v>
      </c>
      <c r="BJ1441" s="0" t="s">
        <v>317</v>
      </c>
      <c r="BK1441" s="0" t="s">
        <v>3812</v>
      </c>
      <c r="BL1441" s="0" t="s">
        <v>5225</v>
      </c>
      <c r="BM1441" s="0" t="s">
        <v>5160</v>
      </c>
      <c r="BN1441" s="0" t="s">
        <v>5226</v>
      </c>
      <c r="BO1441" s="0" t="s">
        <v>105</v>
      </c>
      <c r="BP1441" s="0" t="s">
        <v>5156</v>
      </c>
      <c r="BQ1441" s="0" t="s">
        <v>127</v>
      </c>
      <c r="BT1441" s="0" t="n">
        <v>0</v>
      </c>
      <c r="BU1441" s="0" t="s">
        <v>5162</v>
      </c>
      <c r="BW1441" s="0" t="n">
        <v>2002</v>
      </c>
      <c r="BX1441" s="0" t="n">
        <v>2020</v>
      </c>
      <c r="BY1441" s="0" t="s">
        <v>1526</v>
      </c>
      <c r="BZ1441" s="0" t="n">
        <v>2011</v>
      </c>
      <c r="CA1441" s="0" t="n">
        <v>0.263157894736842</v>
      </c>
      <c r="CB1441" s="0" t="n">
        <v>0</v>
      </c>
      <c r="CC1441" s="0" t="n">
        <v>1</v>
      </c>
      <c r="CD1441" s="0" t="n">
        <v>0.00178561505957439</v>
      </c>
      <c r="CE1441" s="0" t="n">
        <v>1</v>
      </c>
    </row>
    <row r="1442" customFormat="false" ht="15" hidden="false" customHeight="false" outlineLevel="0" collapsed="false">
      <c r="A1442" s="0" t="s">
        <v>5156</v>
      </c>
      <c r="B1442" s="0" t="n">
        <v>2747</v>
      </c>
      <c r="C1442" s="0" t="n">
        <v>0.00458982367525629</v>
      </c>
      <c r="D1442" s="0" t="n">
        <v>6963</v>
      </c>
      <c r="E1442" s="0" t="n">
        <f aca="false">IF(ISNUMBER($BA1442),$BA1442,IF(AND(ISNUMBER($D1442),ISNUMBER($BW1442),ISNUMBER($BX1442)),$D1442*($BX1442-$BW1442+1),""))</f>
        <v>6963</v>
      </c>
      <c r="H1442" s="0" t="s">
        <v>118</v>
      </c>
      <c r="I1442" s="0" t="s">
        <v>119</v>
      </c>
      <c r="J1442" s="0" t="n">
        <f aca="false">IF($BW1442&lt;&gt;"",$BW1442,"")</f>
        <v>2002</v>
      </c>
      <c r="K1442" s="0" t="n">
        <f aca="false">IF($BX1442&lt;&gt;"",$BX1442,"")</f>
        <v>2020</v>
      </c>
      <c r="L1442" s="0" t="n">
        <f aca="false">IF(AND(ISNUMBER($BW1442),ISNUMBER($BX1442)),($BW1442+$BX1442)/2,"")</f>
        <v>2011</v>
      </c>
      <c r="M1442" s="0" t="n">
        <f aca="false">IF($L1442&lt;&gt;"",$L1442,"")</f>
        <v>2011</v>
      </c>
      <c r="N1442" s="0" t="n">
        <f aca="false">IF(AND(ISNUMBER($BW1442),ISNUMBER($BX1442)),MIN(1,MAX(0,($BX1442-2016+1)/($BX1442-$BW1442+1))),"")</f>
        <v>0.263157894736842</v>
      </c>
      <c r="O1442" s="0" t="n">
        <f aca="false">IF(AND(ISNUMBER($BW1442),ISNUMBER($BX1442)),MIN(1,MAX(0,($BX1442-2017+1)/($BX1442-$BW1442+1))),"")</f>
        <v>0.210526315789474</v>
      </c>
      <c r="P1442" s="0" t="n">
        <f aca="false">IF(AND(ISNUMBER($BW1442),ISNUMBER($BX1442)),MIN(1,MAX(0,($BX1442-2018+1)/($BX1442-$BW1442+1))),"")</f>
        <v>0.157894736842105</v>
      </c>
      <c r="Q1442" s="0" t="n">
        <f aca="false">IF(AND(ISNUMBER($BW1442),ISNUMBER($BX1442)),MIN(1,MAX(0,($BX1442-2019+1)/($BX1442-$BW1442+1))),"")</f>
        <v>0.105263157894737</v>
      </c>
      <c r="R1442" s="0" t="n">
        <f aca="false">IF(AND(ISNUMBER($BW1442),ISNUMBER($BX1442)),MIN(1,MAX(0,($BX1442-2016+1)/($BX1442-$BW1442+1))),"")</f>
        <v>0.263157894736842</v>
      </c>
      <c r="S1442" s="0" t="n">
        <f aca="false">IF($L1442&lt;&gt;"",IF($L1442&gt;=2015.5,1,0),"")</f>
        <v>0</v>
      </c>
      <c r="T1442" s="0" t="n">
        <f aca="false">IF($L1442&lt;&gt;"",IF($L1442&gt;=2016,1,0),"")</f>
        <v>0</v>
      </c>
      <c r="U1442" s="0" t="n">
        <f aca="false">IF(ISNUMBER($BX1442),IF($BX1442&gt;=2016,1,0),"")</f>
        <v>1</v>
      </c>
      <c r="V1442" s="0" t="n">
        <f aca="false">IF(ISNUMBER($BW1442),IF($BW1442&gt;=2016,1,0),"")</f>
        <v>0</v>
      </c>
      <c r="W1442" s="0" t="str">
        <f aca="false">IF(AND(ISNUMBER($BW1442),ISNUMBER($BX1442)),IF($BW1442&gt;=2016,"post-only",IF($BX1442&lt;2016,"pre-only","mixed")),"")</f>
        <v>mixed</v>
      </c>
      <c r="X1442" s="0" t="n">
        <f aca="false">IF(AND(ISNUMBER($BW1442),ISNUMBER($BX1442)),MIN(1,MAX(0,($BX1442-2017+1)/($BX1442-$BW1442+1))),"")</f>
        <v>0.210526315789474</v>
      </c>
      <c r="Y1442" s="0" t="n">
        <f aca="false">IF(AND(ISNUMBER($BW1442),ISNUMBER($BX1442)),MIN(1,MAX(0,($BX1442-2018+1)/($BX1442-$BW1442+1))),"")</f>
        <v>0.157894736842105</v>
      </c>
      <c r="Z1442" s="0" t="n">
        <f aca="false">IF(AND(ISNUMBER($BW1442),ISNUMBER($BX1442)),MIN(1,MAX(0,($BX1442-2019+1)/($BX1442-$BW1442+1))),"")</f>
        <v>0.105263157894737</v>
      </c>
      <c r="AA1442" s="0" t="n">
        <f aca="false">IF(ISNUMBER($BX1442),IF($BX1442&gt;=2017,1,0),"")</f>
        <v>1</v>
      </c>
      <c r="AB1442" s="0" t="n">
        <f aca="false">IF(ISNUMBER($BX1442),IF($BX1442&gt;=2018,1,0),"")</f>
        <v>1</v>
      </c>
      <c r="AC1442" s="0" t="n">
        <f aca="false">IF(ISNUMBER($BX1442),IF($BX1442&gt;=2019,1,0),"")</f>
        <v>1</v>
      </c>
      <c r="AD1442" s="0" t="n">
        <f aca="false">IF($L1442&lt;&gt;"",IF($L1442&gt;2013,1,0),"")</f>
        <v>0</v>
      </c>
      <c r="AE1442" s="0" t="n">
        <f aca="false">IF($L1442&lt;&gt;"",1+IF($L1442&gt;2011,1,0)+IF($L1442&gt;2014,1,0),"")</f>
        <v>1</v>
      </c>
      <c r="AF1442" s="0" t="s">
        <v>747</v>
      </c>
      <c r="AG1442" s="0" t="s">
        <v>88</v>
      </c>
      <c r="AH1442" s="0" t="s">
        <v>90</v>
      </c>
      <c r="AI1442" s="0" t="s">
        <v>334</v>
      </c>
      <c r="AJ1442" s="0" t="s">
        <v>334</v>
      </c>
      <c r="AK1442" s="0" t="str">
        <f aca="false">IF(AND($CF1442&lt;&gt;"",IFERROR(INDEX(subsample_country_map!$B:$B,MATCH($CF1442,subsample_country_map!$A:$A,0)),"")&lt;&gt;""),INDEX(subsample_country_map!$B:$B,MATCH($CF1442,subsample_country_map!$A:$A,0)),INDEX(lookup!$AA:$AA,MATCH($A1442,lookup!$A:$A,0)))</f>
        <v>1_US</v>
      </c>
      <c r="AL1442" s="0" t="str">
        <f aca="false">IF(AND($CF1442&lt;&gt;"",IFERROR(INDEX(subsample_country_map!$C:$C,MATCH($CF1442,subsample_country_map!$A:$A,0)),"")&lt;&gt;""),INDEX(subsample_country_map!$C:$C,MATCH($CF1442,subsample_country_map!$A:$A,0)),INDEX(lookup!$AB:$AB,MATCH($A1442,lookup!$A:$A,0)))</f>
        <v>1_developed</v>
      </c>
      <c r="AM1442" s="0" t="str">
        <f aca="false">IF(AND($CF1442&lt;&gt;"",IFERROR(INDEX(subsample_country_map!$D:$D,MATCH($CF1442,subsample_country_map!$A:$A,0)),"")&lt;&gt;""),INDEX(subsample_country_map!$D:$D,MATCH($CF1442,subsample_country_map!$A:$A,0)),INDEX(lookup!$AC:$AC,MATCH($A1442,lookup!$A:$A,0)))</f>
        <v>1_western</v>
      </c>
      <c r="AN1442" s="0" t="str">
        <f aca="false">IF(AND($CF1442&lt;&gt;"",IFERROR(INDEX(subsample_country_map!$E:$E,MATCH($CF1442,subsample_country_map!$A:$A,0)),"")&lt;&gt;""),INDEX(subsample_country_map!$E:$E,MATCH($CF1442,subsample_country_map!$A:$A,0)),INDEX(lookup!$AD:$AD,MATCH($A1442,lookup!$A:$A,0)))</f>
        <v>1_common law</v>
      </c>
      <c r="AO1442" s="0" t="str">
        <f aca="false">INDEX(lookup!$Y:$Y,MATCH($A1442,lookup!$A:$A,0))</f>
        <v>1_not published</v>
      </c>
      <c r="AP1442" s="0" t="str">
        <f aca="false">INDEX(lookup!$Z:$Z,MATCH($A1442,lookup!$A:$A,0))</f>
        <v>99_NCE</v>
      </c>
      <c r="AQ1442" s="0" t="str">
        <f aca="false">INDEX(lookup!$W:$W,MATCH($A1442,lookup!$A:$A,0))</f>
        <v>1_fin/acc/econ</v>
      </c>
      <c r="AS1442" s="0" t="s">
        <v>91</v>
      </c>
      <c r="AT1442" s="0" t="s">
        <v>397</v>
      </c>
      <c r="AU1442" s="0" t="s">
        <v>93</v>
      </c>
      <c r="AV1442" s="0" t="s">
        <v>1749</v>
      </c>
      <c r="AX1442" s="0" t="s">
        <v>5227</v>
      </c>
      <c r="BA1442" s="0" t="n">
        <v>6963</v>
      </c>
      <c r="BB1442" s="0" t="s">
        <v>96</v>
      </c>
      <c r="BC1442" s="0" t="s">
        <v>358</v>
      </c>
      <c r="BD1442" s="0" t="s">
        <v>4416</v>
      </c>
      <c r="BE1442" s="0" t="s">
        <v>98</v>
      </c>
      <c r="BI1442" s="0" t="s">
        <v>208</v>
      </c>
      <c r="BJ1442" s="0" t="s">
        <v>323</v>
      </c>
      <c r="BK1442" s="0" t="s">
        <v>3812</v>
      </c>
      <c r="BL1442" s="0" t="s">
        <v>5228</v>
      </c>
      <c r="BM1442" s="0" t="s">
        <v>5160</v>
      </c>
      <c r="BN1442" s="0" t="s">
        <v>5226</v>
      </c>
      <c r="BO1442" s="0" t="s">
        <v>105</v>
      </c>
      <c r="BP1442" s="0" t="s">
        <v>5156</v>
      </c>
      <c r="BQ1442" s="0" t="s">
        <v>127</v>
      </c>
      <c r="BT1442" s="0" t="n">
        <v>0</v>
      </c>
      <c r="BU1442" s="0" t="s">
        <v>5162</v>
      </c>
      <c r="BW1442" s="0" t="n">
        <v>2002</v>
      </c>
      <c r="BX1442" s="0" t="n">
        <v>2020</v>
      </c>
      <c r="BY1442" s="0" t="s">
        <v>1526</v>
      </c>
      <c r="BZ1442" s="0" t="n">
        <v>2011</v>
      </c>
      <c r="CA1442" s="0" t="n">
        <v>0.263157894736842</v>
      </c>
      <c r="CB1442" s="0" t="n">
        <v>0</v>
      </c>
      <c r="CC1442" s="0" t="n">
        <v>1</v>
      </c>
      <c r="CD1442" s="0" t="n">
        <v>0.004589855906142</v>
      </c>
      <c r="CE1442" s="0" t="n">
        <v>1</v>
      </c>
    </row>
    <row r="1443" customFormat="false" ht="15" hidden="false" customHeight="false" outlineLevel="0" collapsed="false">
      <c r="A1443" s="0" t="s">
        <v>5156</v>
      </c>
      <c r="B1443" s="0" t="n">
        <v>2748</v>
      </c>
      <c r="C1443" s="0" t="n">
        <v>-0.0269661742194681</v>
      </c>
      <c r="D1443" s="0" t="n">
        <v>6963</v>
      </c>
      <c r="E1443" s="0" t="n">
        <f aca="false">IF(ISNUMBER($BA1443),$BA1443,IF(AND(ISNUMBER($D1443),ISNUMBER($BW1443),ISNUMBER($BX1443)),$D1443*($BX1443-$BW1443+1),""))</f>
        <v>6963</v>
      </c>
      <c r="H1443" s="0" t="s">
        <v>118</v>
      </c>
      <c r="I1443" s="0" t="s">
        <v>119</v>
      </c>
      <c r="J1443" s="0" t="n">
        <f aca="false">IF($BW1443&lt;&gt;"",$BW1443,"")</f>
        <v>2002</v>
      </c>
      <c r="K1443" s="0" t="n">
        <f aca="false">IF($BX1443&lt;&gt;"",$BX1443,"")</f>
        <v>2020</v>
      </c>
      <c r="L1443" s="0" t="n">
        <f aca="false">IF(AND(ISNUMBER($BW1443),ISNUMBER($BX1443)),($BW1443+$BX1443)/2,"")</f>
        <v>2011</v>
      </c>
      <c r="M1443" s="0" t="n">
        <f aca="false">IF($L1443&lt;&gt;"",$L1443,"")</f>
        <v>2011</v>
      </c>
      <c r="N1443" s="0" t="n">
        <f aca="false">IF(AND(ISNUMBER($BW1443),ISNUMBER($BX1443)),MIN(1,MAX(0,($BX1443-2016+1)/($BX1443-$BW1443+1))),"")</f>
        <v>0.263157894736842</v>
      </c>
      <c r="O1443" s="0" t="n">
        <f aca="false">IF(AND(ISNUMBER($BW1443),ISNUMBER($BX1443)),MIN(1,MAX(0,($BX1443-2017+1)/($BX1443-$BW1443+1))),"")</f>
        <v>0.210526315789474</v>
      </c>
      <c r="P1443" s="0" t="n">
        <f aca="false">IF(AND(ISNUMBER($BW1443),ISNUMBER($BX1443)),MIN(1,MAX(0,($BX1443-2018+1)/($BX1443-$BW1443+1))),"")</f>
        <v>0.157894736842105</v>
      </c>
      <c r="Q1443" s="0" t="n">
        <f aca="false">IF(AND(ISNUMBER($BW1443),ISNUMBER($BX1443)),MIN(1,MAX(0,($BX1443-2019+1)/($BX1443-$BW1443+1))),"")</f>
        <v>0.105263157894737</v>
      </c>
      <c r="R1443" s="0" t="n">
        <f aca="false">IF(AND(ISNUMBER($BW1443),ISNUMBER($BX1443)),MIN(1,MAX(0,($BX1443-2016+1)/($BX1443-$BW1443+1))),"")</f>
        <v>0.263157894736842</v>
      </c>
      <c r="S1443" s="0" t="n">
        <f aca="false">IF($L1443&lt;&gt;"",IF($L1443&gt;=2015.5,1,0),"")</f>
        <v>0</v>
      </c>
      <c r="T1443" s="0" t="n">
        <f aca="false">IF($L1443&lt;&gt;"",IF($L1443&gt;=2016,1,0),"")</f>
        <v>0</v>
      </c>
      <c r="U1443" s="0" t="n">
        <f aca="false">IF(ISNUMBER($BX1443),IF($BX1443&gt;=2016,1,0),"")</f>
        <v>1</v>
      </c>
      <c r="V1443" s="0" t="n">
        <f aca="false">IF(ISNUMBER($BW1443),IF($BW1443&gt;=2016,1,0),"")</f>
        <v>0</v>
      </c>
      <c r="W1443" s="0" t="str">
        <f aca="false">IF(AND(ISNUMBER($BW1443),ISNUMBER($BX1443)),IF($BW1443&gt;=2016,"post-only",IF($BX1443&lt;2016,"pre-only","mixed")),"")</f>
        <v>mixed</v>
      </c>
      <c r="X1443" s="0" t="n">
        <f aca="false">IF(AND(ISNUMBER($BW1443),ISNUMBER($BX1443)),MIN(1,MAX(0,($BX1443-2017+1)/($BX1443-$BW1443+1))),"")</f>
        <v>0.210526315789474</v>
      </c>
      <c r="Y1443" s="0" t="n">
        <f aca="false">IF(AND(ISNUMBER($BW1443),ISNUMBER($BX1443)),MIN(1,MAX(0,($BX1443-2018+1)/($BX1443-$BW1443+1))),"")</f>
        <v>0.157894736842105</v>
      </c>
      <c r="Z1443" s="0" t="n">
        <f aca="false">IF(AND(ISNUMBER($BW1443),ISNUMBER($BX1443)),MIN(1,MAX(0,($BX1443-2019+1)/($BX1443-$BW1443+1))),"")</f>
        <v>0.105263157894737</v>
      </c>
      <c r="AA1443" s="0" t="n">
        <f aca="false">IF(ISNUMBER($BX1443),IF($BX1443&gt;=2017,1,0),"")</f>
        <v>1</v>
      </c>
      <c r="AB1443" s="0" t="n">
        <f aca="false">IF(ISNUMBER($BX1443),IF($BX1443&gt;=2018,1,0),"")</f>
        <v>1</v>
      </c>
      <c r="AC1443" s="0" t="n">
        <f aca="false">IF(ISNUMBER($BX1443),IF($BX1443&gt;=2019,1,0),"")</f>
        <v>1</v>
      </c>
      <c r="AD1443" s="0" t="n">
        <f aca="false">IF($L1443&lt;&gt;"",IF($L1443&gt;2013,1,0),"")</f>
        <v>0</v>
      </c>
      <c r="AE1443" s="0" t="n">
        <f aca="false">IF($L1443&lt;&gt;"",1+IF($L1443&gt;2011,1,0)+IF($L1443&gt;2014,1,0),"")</f>
        <v>1</v>
      </c>
      <c r="AF1443" s="0" t="s">
        <v>747</v>
      </c>
      <c r="AG1443" s="0" t="s">
        <v>88</v>
      </c>
      <c r="AH1443" s="0" t="s">
        <v>90</v>
      </c>
      <c r="AI1443" s="0" t="s">
        <v>334</v>
      </c>
      <c r="AJ1443" s="0" t="s">
        <v>334</v>
      </c>
      <c r="AK1443" s="0" t="str">
        <f aca="false">IF(AND($CF1443&lt;&gt;"",IFERROR(INDEX(subsample_country_map!$B:$B,MATCH($CF1443,subsample_country_map!$A:$A,0)),"")&lt;&gt;""),INDEX(subsample_country_map!$B:$B,MATCH($CF1443,subsample_country_map!$A:$A,0)),INDEX(lookup!$AA:$AA,MATCH($A1443,lookup!$A:$A,0)))</f>
        <v>1_US</v>
      </c>
      <c r="AL1443" s="0" t="str">
        <f aca="false">IF(AND($CF1443&lt;&gt;"",IFERROR(INDEX(subsample_country_map!$C:$C,MATCH($CF1443,subsample_country_map!$A:$A,0)),"")&lt;&gt;""),INDEX(subsample_country_map!$C:$C,MATCH($CF1443,subsample_country_map!$A:$A,0)),INDEX(lookup!$AB:$AB,MATCH($A1443,lookup!$A:$A,0)))</f>
        <v>1_developed</v>
      </c>
      <c r="AM1443" s="0" t="str">
        <f aca="false">IF(AND($CF1443&lt;&gt;"",IFERROR(INDEX(subsample_country_map!$D:$D,MATCH($CF1443,subsample_country_map!$A:$A,0)),"")&lt;&gt;""),INDEX(subsample_country_map!$D:$D,MATCH($CF1443,subsample_country_map!$A:$A,0)),INDEX(lookup!$AC:$AC,MATCH($A1443,lookup!$A:$A,0)))</f>
        <v>1_western</v>
      </c>
      <c r="AN1443" s="0" t="str">
        <f aca="false">IF(AND($CF1443&lt;&gt;"",IFERROR(INDEX(subsample_country_map!$E:$E,MATCH($CF1443,subsample_country_map!$A:$A,0)),"")&lt;&gt;""),INDEX(subsample_country_map!$E:$E,MATCH($CF1443,subsample_country_map!$A:$A,0)),INDEX(lookup!$AD:$AD,MATCH($A1443,lookup!$A:$A,0)))</f>
        <v>1_common law</v>
      </c>
      <c r="AO1443" s="0" t="str">
        <f aca="false">INDEX(lookup!$Y:$Y,MATCH($A1443,lookup!$A:$A,0))</f>
        <v>1_not published</v>
      </c>
      <c r="AP1443" s="0" t="str">
        <f aca="false">INDEX(lookup!$Z:$Z,MATCH($A1443,lookup!$A:$A,0))</f>
        <v>99_NCE</v>
      </c>
      <c r="AQ1443" s="0" t="str">
        <f aca="false">INDEX(lookup!$W:$W,MATCH($A1443,lookup!$A:$A,0))</f>
        <v>1_fin/acc/econ</v>
      </c>
      <c r="AS1443" s="0" t="s">
        <v>91</v>
      </c>
      <c r="AT1443" s="0" t="s">
        <v>397</v>
      </c>
      <c r="AU1443" s="0" t="s">
        <v>93</v>
      </c>
      <c r="AV1443" s="0" t="s">
        <v>5229</v>
      </c>
      <c r="AX1443" s="0" t="s">
        <v>5166</v>
      </c>
      <c r="BA1443" s="0" t="n">
        <v>6963</v>
      </c>
      <c r="BB1443" s="0" t="s">
        <v>96</v>
      </c>
      <c r="BC1443" s="0" t="s">
        <v>358</v>
      </c>
      <c r="BD1443" s="0" t="s">
        <v>4416</v>
      </c>
      <c r="BE1443" s="0" t="s">
        <v>98</v>
      </c>
      <c r="BI1443" s="0" t="s">
        <v>208</v>
      </c>
      <c r="BJ1443" s="0" t="s">
        <v>327</v>
      </c>
      <c r="BK1443" s="0" t="s">
        <v>3812</v>
      </c>
      <c r="BL1443" s="0" t="s">
        <v>5230</v>
      </c>
      <c r="BM1443" s="0" t="s">
        <v>5160</v>
      </c>
      <c r="BN1443" s="0" t="s">
        <v>5231</v>
      </c>
      <c r="BO1443" s="0" t="s">
        <v>105</v>
      </c>
      <c r="BP1443" s="0" t="s">
        <v>5156</v>
      </c>
      <c r="BQ1443" s="0" t="s">
        <v>127</v>
      </c>
      <c r="BT1443" s="0" t="n">
        <v>0</v>
      </c>
      <c r="BU1443" s="0" t="s">
        <v>5162</v>
      </c>
      <c r="BW1443" s="0" t="n">
        <v>2002</v>
      </c>
      <c r="BX1443" s="0" t="n">
        <v>2020</v>
      </c>
      <c r="BY1443" s="0" t="s">
        <v>1526</v>
      </c>
      <c r="BZ1443" s="0" t="n">
        <v>2011</v>
      </c>
      <c r="CA1443" s="0" t="n">
        <v>0.263157894736842</v>
      </c>
      <c r="CB1443" s="0" t="n">
        <v>0</v>
      </c>
      <c r="CC1443" s="0" t="n">
        <v>1</v>
      </c>
      <c r="CD1443" s="0" t="n">
        <v>-0.0269727134446863</v>
      </c>
      <c r="CE1443" s="0" t="n">
        <v>1</v>
      </c>
    </row>
    <row r="1444" customFormat="false" ht="15" hidden="false" customHeight="false" outlineLevel="0" collapsed="false">
      <c r="A1444" s="0" t="s">
        <v>5156</v>
      </c>
      <c r="B1444" s="0" t="n">
        <v>2749</v>
      </c>
      <c r="C1444" s="0" t="n">
        <v>-0.0283786618718969</v>
      </c>
      <c r="D1444" s="0" t="n">
        <v>6963</v>
      </c>
      <c r="E1444" s="0" t="n">
        <f aca="false">IF(ISNUMBER($BA1444),$BA1444,IF(AND(ISNUMBER($D1444),ISNUMBER($BW1444),ISNUMBER($BX1444)),$D1444*($BX1444-$BW1444+1),""))</f>
        <v>6963</v>
      </c>
      <c r="H1444" s="0" t="s">
        <v>118</v>
      </c>
      <c r="I1444" s="0" t="s">
        <v>119</v>
      </c>
      <c r="J1444" s="0" t="n">
        <f aca="false">IF($BW1444&lt;&gt;"",$BW1444,"")</f>
        <v>2002</v>
      </c>
      <c r="K1444" s="0" t="n">
        <f aca="false">IF($BX1444&lt;&gt;"",$BX1444,"")</f>
        <v>2020</v>
      </c>
      <c r="L1444" s="0" t="n">
        <f aca="false">IF(AND(ISNUMBER($BW1444),ISNUMBER($BX1444)),($BW1444+$BX1444)/2,"")</f>
        <v>2011</v>
      </c>
      <c r="M1444" s="0" t="n">
        <f aca="false">IF($L1444&lt;&gt;"",$L1444,"")</f>
        <v>2011</v>
      </c>
      <c r="N1444" s="0" t="n">
        <f aca="false">IF(AND(ISNUMBER($BW1444),ISNUMBER($BX1444)),MIN(1,MAX(0,($BX1444-2016+1)/($BX1444-$BW1444+1))),"")</f>
        <v>0.263157894736842</v>
      </c>
      <c r="O1444" s="0" t="n">
        <f aca="false">IF(AND(ISNUMBER($BW1444),ISNUMBER($BX1444)),MIN(1,MAX(0,($BX1444-2017+1)/($BX1444-$BW1444+1))),"")</f>
        <v>0.210526315789474</v>
      </c>
      <c r="P1444" s="0" t="n">
        <f aca="false">IF(AND(ISNUMBER($BW1444),ISNUMBER($BX1444)),MIN(1,MAX(0,($BX1444-2018+1)/($BX1444-$BW1444+1))),"")</f>
        <v>0.157894736842105</v>
      </c>
      <c r="Q1444" s="0" t="n">
        <f aca="false">IF(AND(ISNUMBER($BW1444),ISNUMBER($BX1444)),MIN(1,MAX(0,($BX1444-2019+1)/($BX1444-$BW1444+1))),"")</f>
        <v>0.105263157894737</v>
      </c>
      <c r="R1444" s="0" t="n">
        <f aca="false">IF(AND(ISNUMBER($BW1444),ISNUMBER($BX1444)),MIN(1,MAX(0,($BX1444-2016+1)/($BX1444-$BW1444+1))),"")</f>
        <v>0.263157894736842</v>
      </c>
      <c r="S1444" s="0" t="n">
        <f aca="false">IF($L1444&lt;&gt;"",IF($L1444&gt;=2015.5,1,0),"")</f>
        <v>0</v>
      </c>
      <c r="T1444" s="0" t="n">
        <f aca="false">IF($L1444&lt;&gt;"",IF($L1444&gt;=2016,1,0),"")</f>
        <v>0</v>
      </c>
      <c r="U1444" s="0" t="n">
        <f aca="false">IF(ISNUMBER($BX1444),IF($BX1444&gt;=2016,1,0),"")</f>
        <v>1</v>
      </c>
      <c r="V1444" s="0" t="n">
        <f aca="false">IF(ISNUMBER($BW1444),IF($BW1444&gt;=2016,1,0),"")</f>
        <v>0</v>
      </c>
      <c r="W1444" s="0" t="str">
        <f aca="false">IF(AND(ISNUMBER($BW1444),ISNUMBER($BX1444)),IF($BW1444&gt;=2016,"post-only",IF($BX1444&lt;2016,"pre-only","mixed")),"")</f>
        <v>mixed</v>
      </c>
      <c r="X1444" s="0" t="n">
        <f aca="false">IF(AND(ISNUMBER($BW1444),ISNUMBER($BX1444)),MIN(1,MAX(0,($BX1444-2017+1)/($BX1444-$BW1444+1))),"")</f>
        <v>0.210526315789474</v>
      </c>
      <c r="Y1444" s="0" t="n">
        <f aca="false">IF(AND(ISNUMBER($BW1444),ISNUMBER($BX1444)),MIN(1,MAX(0,($BX1444-2018+1)/($BX1444-$BW1444+1))),"")</f>
        <v>0.157894736842105</v>
      </c>
      <c r="Z1444" s="0" t="n">
        <f aca="false">IF(AND(ISNUMBER($BW1444),ISNUMBER($BX1444)),MIN(1,MAX(0,($BX1444-2019+1)/($BX1444-$BW1444+1))),"")</f>
        <v>0.105263157894737</v>
      </c>
      <c r="AA1444" s="0" t="n">
        <f aca="false">IF(ISNUMBER($BX1444),IF($BX1444&gt;=2017,1,0),"")</f>
        <v>1</v>
      </c>
      <c r="AB1444" s="0" t="n">
        <f aca="false">IF(ISNUMBER($BX1444),IF($BX1444&gt;=2018,1,0),"")</f>
        <v>1</v>
      </c>
      <c r="AC1444" s="0" t="n">
        <f aca="false">IF(ISNUMBER($BX1444),IF($BX1444&gt;=2019,1,0),"")</f>
        <v>1</v>
      </c>
      <c r="AD1444" s="0" t="n">
        <f aca="false">IF($L1444&lt;&gt;"",IF($L1444&gt;2013,1,0),"")</f>
        <v>0</v>
      </c>
      <c r="AE1444" s="0" t="n">
        <f aca="false">IF($L1444&lt;&gt;"",1+IF($L1444&gt;2011,1,0)+IF($L1444&gt;2014,1,0),"")</f>
        <v>1</v>
      </c>
      <c r="AF1444" s="0" t="s">
        <v>747</v>
      </c>
      <c r="AG1444" s="0" t="s">
        <v>88</v>
      </c>
      <c r="AH1444" s="0" t="s">
        <v>90</v>
      </c>
      <c r="AI1444" s="0" t="s">
        <v>334</v>
      </c>
      <c r="AJ1444" s="0" t="s">
        <v>334</v>
      </c>
      <c r="AK1444" s="0" t="str">
        <f aca="false">IF(AND($CF1444&lt;&gt;"",IFERROR(INDEX(subsample_country_map!$B:$B,MATCH($CF1444,subsample_country_map!$A:$A,0)),"")&lt;&gt;""),INDEX(subsample_country_map!$B:$B,MATCH($CF1444,subsample_country_map!$A:$A,0)),INDEX(lookup!$AA:$AA,MATCH($A1444,lookup!$A:$A,0)))</f>
        <v>1_US</v>
      </c>
      <c r="AL1444" s="0" t="str">
        <f aca="false">IF(AND($CF1444&lt;&gt;"",IFERROR(INDEX(subsample_country_map!$C:$C,MATCH($CF1444,subsample_country_map!$A:$A,0)),"")&lt;&gt;""),INDEX(subsample_country_map!$C:$C,MATCH($CF1444,subsample_country_map!$A:$A,0)),INDEX(lookup!$AB:$AB,MATCH($A1444,lookup!$A:$A,0)))</f>
        <v>1_developed</v>
      </c>
      <c r="AM1444" s="0" t="str">
        <f aca="false">IF(AND($CF1444&lt;&gt;"",IFERROR(INDEX(subsample_country_map!$D:$D,MATCH($CF1444,subsample_country_map!$A:$A,0)),"")&lt;&gt;""),INDEX(subsample_country_map!$D:$D,MATCH($CF1444,subsample_country_map!$A:$A,0)),INDEX(lookup!$AC:$AC,MATCH($A1444,lookup!$A:$A,0)))</f>
        <v>1_western</v>
      </c>
      <c r="AN1444" s="0" t="str">
        <f aca="false">IF(AND($CF1444&lt;&gt;"",IFERROR(INDEX(subsample_country_map!$E:$E,MATCH($CF1444,subsample_country_map!$A:$A,0)),"")&lt;&gt;""),INDEX(subsample_country_map!$E:$E,MATCH($CF1444,subsample_country_map!$A:$A,0)),INDEX(lookup!$AD:$AD,MATCH($A1444,lookup!$A:$A,0)))</f>
        <v>1_common law</v>
      </c>
      <c r="AO1444" s="0" t="str">
        <f aca="false">INDEX(lookup!$Y:$Y,MATCH($A1444,lookup!$A:$A,0))</f>
        <v>1_not published</v>
      </c>
      <c r="AP1444" s="0" t="str">
        <f aca="false">INDEX(lookup!$Z:$Z,MATCH($A1444,lookup!$A:$A,0))</f>
        <v>99_NCE</v>
      </c>
      <c r="AQ1444" s="0" t="str">
        <f aca="false">INDEX(lookup!$W:$W,MATCH($A1444,lookup!$A:$A,0))</f>
        <v>1_fin/acc/econ</v>
      </c>
      <c r="AS1444" s="0" t="s">
        <v>91</v>
      </c>
      <c r="AT1444" s="0" t="s">
        <v>397</v>
      </c>
      <c r="AU1444" s="0" t="s">
        <v>93</v>
      </c>
      <c r="AV1444" s="0" t="s">
        <v>5232</v>
      </c>
      <c r="AX1444" s="0" t="s">
        <v>5233</v>
      </c>
      <c r="BA1444" s="0" t="n">
        <v>6963</v>
      </c>
      <c r="BB1444" s="0" t="s">
        <v>96</v>
      </c>
      <c r="BC1444" s="0" t="s">
        <v>358</v>
      </c>
      <c r="BD1444" s="0" t="s">
        <v>4416</v>
      </c>
      <c r="BE1444" s="0" t="s">
        <v>98</v>
      </c>
      <c r="BI1444" s="0" t="s">
        <v>208</v>
      </c>
      <c r="BJ1444" s="0" t="s">
        <v>331</v>
      </c>
      <c r="BK1444" s="0" t="s">
        <v>3812</v>
      </c>
      <c r="BL1444" s="0" t="s">
        <v>5234</v>
      </c>
      <c r="BM1444" s="0" t="s">
        <v>5160</v>
      </c>
      <c r="BN1444" s="0" t="s">
        <v>5231</v>
      </c>
      <c r="BO1444" s="0" t="s">
        <v>105</v>
      </c>
      <c r="BP1444" s="0" t="s">
        <v>5156</v>
      </c>
      <c r="BQ1444" s="0" t="s">
        <v>127</v>
      </c>
      <c r="BT1444" s="0" t="n">
        <v>0</v>
      </c>
      <c r="BU1444" s="0" t="s">
        <v>5162</v>
      </c>
      <c r="BW1444" s="0" t="n">
        <v>2002</v>
      </c>
      <c r="BX1444" s="0" t="n">
        <v>2020</v>
      </c>
      <c r="BY1444" s="0" t="s">
        <v>1526</v>
      </c>
      <c r="BZ1444" s="0" t="n">
        <v>2011</v>
      </c>
      <c r="CA1444" s="0" t="n">
        <v>0.263157894736842</v>
      </c>
      <c r="CB1444" s="0" t="n">
        <v>0</v>
      </c>
      <c r="CC1444" s="0" t="n">
        <v>1</v>
      </c>
      <c r="CD1444" s="0" t="n">
        <v>-0.0283862837923309</v>
      </c>
      <c r="CE1444" s="0" t="n">
        <v>1</v>
      </c>
    </row>
    <row r="1445" customFormat="false" ht="15" hidden="false" customHeight="false" outlineLevel="0" collapsed="false">
      <c r="A1445" s="0" t="s">
        <v>5156</v>
      </c>
      <c r="B1445" s="0" t="n">
        <v>2750</v>
      </c>
      <c r="C1445" s="0" t="n">
        <v>-0.0148097852619997</v>
      </c>
      <c r="D1445" s="0" t="n">
        <v>5997</v>
      </c>
      <c r="E1445" s="0" t="n">
        <f aca="false">IF(ISNUMBER($BA1445),$BA1445,IF(AND(ISNUMBER($D1445),ISNUMBER($BW1445),ISNUMBER($BX1445)),$D1445*($BX1445-$BW1445+1),""))</f>
        <v>5997</v>
      </c>
      <c r="H1445" s="0" t="s">
        <v>118</v>
      </c>
      <c r="I1445" s="0" t="s">
        <v>119</v>
      </c>
      <c r="J1445" s="0" t="n">
        <f aca="false">IF($BW1445&lt;&gt;"",$BW1445,"")</f>
        <v>2002</v>
      </c>
      <c r="K1445" s="0" t="n">
        <f aca="false">IF($BX1445&lt;&gt;"",$BX1445,"")</f>
        <v>2020</v>
      </c>
      <c r="L1445" s="0" t="n">
        <f aca="false">IF(AND(ISNUMBER($BW1445),ISNUMBER($BX1445)),($BW1445+$BX1445)/2,"")</f>
        <v>2011</v>
      </c>
      <c r="M1445" s="0" t="n">
        <f aca="false">IF($L1445&lt;&gt;"",$L1445,"")</f>
        <v>2011</v>
      </c>
      <c r="N1445" s="0" t="n">
        <f aca="false">IF(AND(ISNUMBER($BW1445),ISNUMBER($BX1445)),MIN(1,MAX(0,($BX1445-2016+1)/($BX1445-$BW1445+1))),"")</f>
        <v>0.263157894736842</v>
      </c>
      <c r="O1445" s="0" t="n">
        <f aca="false">IF(AND(ISNUMBER($BW1445),ISNUMBER($BX1445)),MIN(1,MAX(0,($BX1445-2017+1)/($BX1445-$BW1445+1))),"")</f>
        <v>0.210526315789474</v>
      </c>
      <c r="P1445" s="0" t="n">
        <f aca="false">IF(AND(ISNUMBER($BW1445),ISNUMBER($BX1445)),MIN(1,MAX(0,($BX1445-2018+1)/($BX1445-$BW1445+1))),"")</f>
        <v>0.157894736842105</v>
      </c>
      <c r="Q1445" s="0" t="n">
        <f aca="false">IF(AND(ISNUMBER($BW1445),ISNUMBER($BX1445)),MIN(1,MAX(0,($BX1445-2019+1)/($BX1445-$BW1445+1))),"")</f>
        <v>0.105263157894737</v>
      </c>
      <c r="R1445" s="0" t="n">
        <f aca="false">IF(AND(ISNUMBER($BW1445),ISNUMBER($BX1445)),MIN(1,MAX(0,($BX1445-2016+1)/($BX1445-$BW1445+1))),"")</f>
        <v>0.263157894736842</v>
      </c>
      <c r="S1445" s="0" t="n">
        <f aca="false">IF($L1445&lt;&gt;"",IF($L1445&gt;=2015.5,1,0),"")</f>
        <v>0</v>
      </c>
      <c r="T1445" s="0" t="n">
        <f aca="false">IF($L1445&lt;&gt;"",IF($L1445&gt;=2016,1,0),"")</f>
        <v>0</v>
      </c>
      <c r="U1445" s="0" t="n">
        <f aca="false">IF(ISNUMBER($BX1445),IF($BX1445&gt;=2016,1,0),"")</f>
        <v>1</v>
      </c>
      <c r="V1445" s="0" t="n">
        <f aca="false">IF(ISNUMBER($BW1445),IF($BW1445&gt;=2016,1,0),"")</f>
        <v>0</v>
      </c>
      <c r="W1445" s="0" t="str">
        <f aca="false">IF(AND(ISNUMBER($BW1445),ISNUMBER($BX1445)),IF($BW1445&gt;=2016,"post-only",IF($BX1445&lt;2016,"pre-only","mixed")),"")</f>
        <v>mixed</v>
      </c>
      <c r="X1445" s="0" t="n">
        <f aca="false">IF(AND(ISNUMBER($BW1445),ISNUMBER($BX1445)),MIN(1,MAX(0,($BX1445-2017+1)/($BX1445-$BW1445+1))),"")</f>
        <v>0.210526315789474</v>
      </c>
      <c r="Y1445" s="0" t="n">
        <f aca="false">IF(AND(ISNUMBER($BW1445),ISNUMBER($BX1445)),MIN(1,MAX(0,($BX1445-2018+1)/($BX1445-$BW1445+1))),"")</f>
        <v>0.157894736842105</v>
      </c>
      <c r="Z1445" s="0" t="n">
        <f aca="false">IF(AND(ISNUMBER($BW1445),ISNUMBER($BX1445)),MIN(1,MAX(0,($BX1445-2019+1)/($BX1445-$BW1445+1))),"")</f>
        <v>0.105263157894737</v>
      </c>
      <c r="AA1445" s="0" t="n">
        <f aca="false">IF(ISNUMBER($BX1445),IF($BX1445&gt;=2017,1,0),"")</f>
        <v>1</v>
      </c>
      <c r="AB1445" s="0" t="n">
        <f aca="false">IF(ISNUMBER($BX1445),IF($BX1445&gt;=2018,1,0),"")</f>
        <v>1</v>
      </c>
      <c r="AC1445" s="0" t="n">
        <f aca="false">IF(ISNUMBER($BX1445),IF($BX1445&gt;=2019,1,0),"")</f>
        <v>1</v>
      </c>
      <c r="AD1445" s="0" t="n">
        <f aca="false">IF($L1445&lt;&gt;"",IF($L1445&gt;2013,1,0),"")</f>
        <v>0</v>
      </c>
      <c r="AE1445" s="0" t="n">
        <f aca="false">IF($L1445&lt;&gt;"",1+IF($L1445&gt;2011,1,0)+IF($L1445&gt;2014,1,0),"")</f>
        <v>1</v>
      </c>
      <c r="AF1445" s="0" t="s">
        <v>747</v>
      </c>
      <c r="AG1445" s="0" t="s">
        <v>88</v>
      </c>
      <c r="AH1445" s="0" t="s">
        <v>90</v>
      </c>
      <c r="AI1445" s="0" t="s">
        <v>334</v>
      </c>
      <c r="AJ1445" s="0" t="s">
        <v>334</v>
      </c>
      <c r="AK1445" s="0" t="str">
        <f aca="false">IF(AND($CF1445&lt;&gt;"",IFERROR(INDEX(subsample_country_map!$B:$B,MATCH($CF1445,subsample_country_map!$A:$A,0)),"")&lt;&gt;""),INDEX(subsample_country_map!$B:$B,MATCH($CF1445,subsample_country_map!$A:$A,0)),INDEX(lookup!$AA:$AA,MATCH($A1445,lookup!$A:$A,0)))</f>
        <v>1_US</v>
      </c>
      <c r="AL1445" s="0" t="str">
        <f aca="false">IF(AND($CF1445&lt;&gt;"",IFERROR(INDEX(subsample_country_map!$C:$C,MATCH($CF1445,subsample_country_map!$A:$A,0)),"")&lt;&gt;""),INDEX(subsample_country_map!$C:$C,MATCH($CF1445,subsample_country_map!$A:$A,0)),INDEX(lookup!$AB:$AB,MATCH($A1445,lookup!$A:$A,0)))</f>
        <v>1_developed</v>
      </c>
      <c r="AM1445" s="0" t="str">
        <f aca="false">IF(AND($CF1445&lt;&gt;"",IFERROR(INDEX(subsample_country_map!$D:$D,MATCH($CF1445,subsample_country_map!$A:$A,0)),"")&lt;&gt;""),INDEX(subsample_country_map!$D:$D,MATCH($CF1445,subsample_country_map!$A:$A,0)),INDEX(lookup!$AC:$AC,MATCH($A1445,lookup!$A:$A,0)))</f>
        <v>1_western</v>
      </c>
      <c r="AN1445" s="0" t="str">
        <f aca="false">IF(AND($CF1445&lt;&gt;"",IFERROR(INDEX(subsample_country_map!$E:$E,MATCH($CF1445,subsample_country_map!$A:$A,0)),"")&lt;&gt;""),INDEX(subsample_country_map!$E:$E,MATCH($CF1445,subsample_country_map!$A:$A,0)),INDEX(lookup!$AD:$AD,MATCH($A1445,lookup!$A:$A,0)))</f>
        <v>1_common law</v>
      </c>
      <c r="AO1445" s="0" t="str">
        <f aca="false">INDEX(lookup!$Y:$Y,MATCH($A1445,lookup!$A:$A,0))</f>
        <v>1_not published</v>
      </c>
      <c r="AP1445" s="0" t="str">
        <f aca="false">INDEX(lookup!$Z:$Z,MATCH($A1445,lookup!$A:$A,0))</f>
        <v>99_NCE</v>
      </c>
      <c r="AQ1445" s="0" t="str">
        <f aca="false">INDEX(lookup!$W:$W,MATCH($A1445,lookup!$A:$A,0))</f>
        <v>1_fin/acc/econ</v>
      </c>
      <c r="AS1445" s="0" t="s">
        <v>91</v>
      </c>
      <c r="AT1445" s="0" t="s">
        <v>397</v>
      </c>
      <c r="AU1445" s="0" t="s">
        <v>93</v>
      </c>
      <c r="AV1445" s="0" t="s">
        <v>5235</v>
      </c>
      <c r="AX1445" s="0" t="s">
        <v>5236</v>
      </c>
      <c r="BA1445" s="0" t="n">
        <v>5997</v>
      </c>
      <c r="BB1445" s="0" t="s">
        <v>96</v>
      </c>
      <c r="BC1445" s="0" t="s">
        <v>358</v>
      </c>
      <c r="BD1445" s="0" t="s">
        <v>4416</v>
      </c>
      <c r="BE1445" s="0" t="s">
        <v>3989</v>
      </c>
      <c r="BF1445" s="0" t="s">
        <v>5237</v>
      </c>
      <c r="BI1445" s="0" t="s">
        <v>427</v>
      </c>
      <c r="BJ1445" s="0" t="s">
        <v>125</v>
      </c>
      <c r="BK1445" s="0" t="s">
        <v>5238</v>
      </c>
      <c r="BL1445" s="0" t="s">
        <v>5239</v>
      </c>
      <c r="BM1445" s="0" t="s">
        <v>5160</v>
      </c>
      <c r="BN1445" s="0" t="s">
        <v>5226</v>
      </c>
      <c r="BO1445" s="0" t="s">
        <v>105</v>
      </c>
      <c r="BP1445" s="0" t="s">
        <v>5156</v>
      </c>
      <c r="BQ1445" s="0" t="s">
        <v>127</v>
      </c>
      <c r="BT1445" s="0" t="n">
        <v>0</v>
      </c>
      <c r="BU1445" s="0" t="s">
        <v>5162</v>
      </c>
      <c r="BW1445" s="0" t="n">
        <v>2002</v>
      </c>
      <c r="BX1445" s="0" t="n">
        <v>2020</v>
      </c>
      <c r="BY1445" s="0" t="s">
        <v>1526</v>
      </c>
      <c r="BZ1445" s="0" t="n">
        <v>2011</v>
      </c>
      <c r="CA1445" s="0" t="n">
        <v>0.263157894736842</v>
      </c>
      <c r="CB1445" s="0" t="n">
        <v>0</v>
      </c>
      <c r="CC1445" s="0" t="n">
        <v>1</v>
      </c>
      <c r="CD1445" s="0" t="n">
        <v>-0.0148108681466231</v>
      </c>
      <c r="CE1445" s="0" t="n">
        <v>1</v>
      </c>
    </row>
    <row r="1446" customFormat="false" ht="15" hidden="false" customHeight="false" outlineLevel="0" collapsed="false">
      <c r="A1446" s="0" t="s">
        <v>5156</v>
      </c>
      <c r="B1446" s="0" t="n">
        <v>2751</v>
      </c>
      <c r="C1446" s="0" t="n">
        <v>-0.0237793390564471</v>
      </c>
      <c r="D1446" s="0" t="n">
        <v>5997</v>
      </c>
      <c r="E1446" s="0" t="n">
        <f aca="false">IF(ISNUMBER($BA1446),$BA1446,IF(AND(ISNUMBER($D1446),ISNUMBER($BW1446),ISNUMBER($BX1446)),$D1446*($BX1446-$BW1446+1),""))</f>
        <v>5997</v>
      </c>
      <c r="H1446" s="0" t="s">
        <v>118</v>
      </c>
      <c r="I1446" s="0" t="s">
        <v>119</v>
      </c>
      <c r="J1446" s="0" t="n">
        <f aca="false">IF($BW1446&lt;&gt;"",$BW1446,"")</f>
        <v>2002</v>
      </c>
      <c r="K1446" s="0" t="n">
        <f aca="false">IF($BX1446&lt;&gt;"",$BX1446,"")</f>
        <v>2020</v>
      </c>
      <c r="L1446" s="0" t="n">
        <f aca="false">IF(AND(ISNUMBER($BW1446),ISNUMBER($BX1446)),($BW1446+$BX1446)/2,"")</f>
        <v>2011</v>
      </c>
      <c r="M1446" s="0" t="n">
        <f aca="false">IF($L1446&lt;&gt;"",$L1446,"")</f>
        <v>2011</v>
      </c>
      <c r="N1446" s="0" t="n">
        <f aca="false">IF(AND(ISNUMBER($BW1446),ISNUMBER($BX1446)),MIN(1,MAX(0,($BX1446-2016+1)/($BX1446-$BW1446+1))),"")</f>
        <v>0.263157894736842</v>
      </c>
      <c r="O1446" s="0" t="n">
        <f aca="false">IF(AND(ISNUMBER($BW1446),ISNUMBER($BX1446)),MIN(1,MAX(0,($BX1446-2017+1)/($BX1446-$BW1446+1))),"")</f>
        <v>0.210526315789474</v>
      </c>
      <c r="P1446" s="0" t="n">
        <f aca="false">IF(AND(ISNUMBER($BW1446),ISNUMBER($BX1446)),MIN(1,MAX(0,($BX1446-2018+1)/($BX1446-$BW1446+1))),"")</f>
        <v>0.157894736842105</v>
      </c>
      <c r="Q1446" s="0" t="n">
        <f aca="false">IF(AND(ISNUMBER($BW1446),ISNUMBER($BX1446)),MIN(1,MAX(0,($BX1446-2019+1)/($BX1446-$BW1446+1))),"")</f>
        <v>0.105263157894737</v>
      </c>
      <c r="R1446" s="0" t="n">
        <f aca="false">IF(AND(ISNUMBER($BW1446),ISNUMBER($BX1446)),MIN(1,MAX(0,($BX1446-2016+1)/($BX1446-$BW1446+1))),"")</f>
        <v>0.263157894736842</v>
      </c>
      <c r="S1446" s="0" t="n">
        <f aca="false">IF($L1446&lt;&gt;"",IF($L1446&gt;=2015.5,1,0),"")</f>
        <v>0</v>
      </c>
      <c r="T1446" s="0" t="n">
        <f aca="false">IF($L1446&lt;&gt;"",IF($L1446&gt;=2016,1,0),"")</f>
        <v>0</v>
      </c>
      <c r="U1446" s="0" t="n">
        <f aca="false">IF(ISNUMBER($BX1446),IF($BX1446&gt;=2016,1,0),"")</f>
        <v>1</v>
      </c>
      <c r="V1446" s="0" t="n">
        <f aca="false">IF(ISNUMBER($BW1446),IF($BW1446&gt;=2016,1,0),"")</f>
        <v>0</v>
      </c>
      <c r="W1446" s="0" t="str">
        <f aca="false">IF(AND(ISNUMBER($BW1446),ISNUMBER($BX1446)),IF($BW1446&gt;=2016,"post-only",IF($BX1446&lt;2016,"pre-only","mixed")),"")</f>
        <v>mixed</v>
      </c>
      <c r="X1446" s="0" t="n">
        <f aca="false">IF(AND(ISNUMBER($BW1446),ISNUMBER($BX1446)),MIN(1,MAX(0,($BX1446-2017+1)/($BX1446-$BW1446+1))),"")</f>
        <v>0.210526315789474</v>
      </c>
      <c r="Y1446" s="0" t="n">
        <f aca="false">IF(AND(ISNUMBER($BW1446),ISNUMBER($BX1446)),MIN(1,MAX(0,($BX1446-2018+1)/($BX1446-$BW1446+1))),"")</f>
        <v>0.157894736842105</v>
      </c>
      <c r="Z1446" s="0" t="n">
        <f aca="false">IF(AND(ISNUMBER($BW1446),ISNUMBER($BX1446)),MIN(1,MAX(0,($BX1446-2019+1)/($BX1446-$BW1446+1))),"")</f>
        <v>0.105263157894737</v>
      </c>
      <c r="AA1446" s="0" t="n">
        <f aca="false">IF(ISNUMBER($BX1446),IF($BX1446&gt;=2017,1,0),"")</f>
        <v>1</v>
      </c>
      <c r="AB1446" s="0" t="n">
        <f aca="false">IF(ISNUMBER($BX1446),IF($BX1446&gt;=2018,1,0),"")</f>
        <v>1</v>
      </c>
      <c r="AC1446" s="0" t="n">
        <f aca="false">IF(ISNUMBER($BX1446),IF($BX1446&gt;=2019,1,0),"")</f>
        <v>1</v>
      </c>
      <c r="AD1446" s="0" t="n">
        <f aca="false">IF($L1446&lt;&gt;"",IF($L1446&gt;2013,1,0),"")</f>
        <v>0</v>
      </c>
      <c r="AE1446" s="0" t="n">
        <f aca="false">IF($L1446&lt;&gt;"",1+IF($L1446&gt;2011,1,0)+IF($L1446&gt;2014,1,0),"")</f>
        <v>1</v>
      </c>
      <c r="AF1446" s="0" t="s">
        <v>747</v>
      </c>
      <c r="AG1446" s="0" t="s">
        <v>88</v>
      </c>
      <c r="AH1446" s="0" t="s">
        <v>90</v>
      </c>
      <c r="AI1446" s="0" t="s">
        <v>334</v>
      </c>
      <c r="AJ1446" s="0" t="s">
        <v>334</v>
      </c>
      <c r="AK1446" s="0" t="str">
        <f aca="false">IF(AND($CF1446&lt;&gt;"",IFERROR(INDEX(subsample_country_map!$B:$B,MATCH($CF1446,subsample_country_map!$A:$A,0)),"")&lt;&gt;""),INDEX(subsample_country_map!$B:$B,MATCH($CF1446,subsample_country_map!$A:$A,0)),INDEX(lookup!$AA:$AA,MATCH($A1446,lookup!$A:$A,0)))</f>
        <v>1_US</v>
      </c>
      <c r="AL1446" s="0" t="str">
        <f aca="false">IF(AND($CF1446&lt;&gt;"",IFERROR(INDEX(subsample_country_map!$C:$C,MATCH($CF1446,subsample_country_map!$A:$A,0)),"")&lt;&gt;""),INDEX(subsample_country_map!$C:$C,MATCH($CF1446,subsample_country_map!$A:$A,0)),INDEX(lookup!$AB:$AB,MATCH($A1446,lookup!$A:$A,0)))</f>
        <v>1_developed</v>
      </c>
      <c r="AM1446" s="0" t="str">
        <f aca="false">IF(AND($CF1446&lt;&gt;"",IFERROR(INDEX(subsample_country_map!$D:$D,MATCH($CF1446,subsample_country_map!$A:$A,0)),"")&lt;&gt;""),INDEX(subsample_country_map!$D:$D,MATCH($CF1446,subsample_country_map!$A:$A,0)),INDEX(lookup!$AC:$AC,MATCH($A1446,lookup!$A:$A,0)))</f>
        <v>1_western</v>
      </c>
      <c r="AN1446" s="0" t="str">
        <f aca="false">IF(AND($CF1446&lt;&gt;"",IFERROR(INDEX(subsample_country_map!$E:$E,MATCH($CF1446,subsample_country_map!$A:$A,0)),"")&lt;&gt;""),INDEX(subsample_country_map!$E:$E,MATCH($CF1446,subsample_country_map!$A:$A,0)),INDEX(lookup!$AD:$AD,MATCH($A1446,lookup!$A:$A,0)))</f>
        <v>1_common law</v>
      </c>
      <c r="AO1446" s="0" t="str">
        <f aca="false">INDEX(lookup!$Y:$Y,MATCH($A1446,lookup!$A:$A,0))</f>
        <v>1_not published</v>
      </c>
      <c r="AP1446" s="0" t="str">
        <f aca="false">INDEX(lookup!$Z:$Z,MATCH($A1446,lookup!$A:$A,0))</f>
        <v>99_NCE</v>
      </c>
      <c r="AQ1446" s="0" t="str">
        <f aca="false">INDEX(lookup!$W:$W,MATCH($A1446,lookup!$A:$A,0))</f>
        <v>1_fin/acc/econ</v>
      </c>
      <c r="AS1446" s="0" t="s">
        <v>91</v>
      </c>
      <c r="AT1446" s="0" t="s">
        <v>397</v>
      </c>
      <c r="AU1446" s="0" t="s">
        <v>93</v>
      </c>
      <c r="AV1446" s="0" t="s">
        <v>5240</v>
      </c>
      <c r="AX1446" s="0" t="s">
        <v>5241</v>
      </c>
      <c r="BA1446" s="0" t="n">
        <v>5997</v>
      </c>
      <c r="BB1446" s="0" t="s">
        <v>96</v>
      </c>
      <c r="BC1446" s="0" t="s">
        <v>358</v>
      </c>
      <c r="BD1446" s="0" t="s">
        <v>4416</v>
      </c>
      <c r="BE1446" s="0" t="s">
        <v>3989</v>
      </c>
      <c r="BF1446" s="0" t="s">
        <v>5237</v>
      </c>
      <c r="BI1446" s="0" t="s">
        <v>427</v>
      </c>
      <c r="BJ1446" s="0" t="s">
        <v>130</v>
      </c>
      <c r="BK1446" s="0" t="s">
        <v>5238</v>
      </c>
      <c r="BL1446" s="0" t="s">
        <v>5242</v>
      </c>
      <c r="BM1446" s="0" t="s">
        <v>5160</v>
      </c>
      <c r="BN1446" s="0" t="s">
        <v>5226</v>
      </c>
      <c r="BO1446" s="0" t="s">
        <v>105</v>
      </c>
      <c r="BP1446" s="0" t="s">
        <v>5156</v>
      </c>
      <c r="BQ1446" s="0" t="s">
        <v>127</v>
      </c>
      <c r="BT1446" s="0" t="n">
        <v>0</v>
      </c>
      <c r="BU1446" s="0" t="s">
        <v>5162</v>
      </c>
      <c r="BW1446" s="0" t="n">
        <v>2002</v>
      </c>
      <c r="BX1446" s="0" t="n">
        <v>2020</v>
      </c>
      <c r="BY1446" s="0" t="s">
        <v>1526</v>
      </c>
      <c r="BZ1446" s="0" t="n">
        <v>2011</v>
      </c>
      <c r="CA1446" s="0" t="n">
        <v>0.263157894736842</v>
      </c>
      <c r="CB1446" s="0" t="n">
        <v>0</v>
      </c>
      <c r="CC1446" s="0" t="n">
        <v>1</v>
      </c>
      <c r="CD1446" s="0" t="n">
        <v>-0.0237838226420154</v>
      </c>
      <c r="CE1446" s="0" t="n">
        <v>1</v>
      </c>
    </row>
    <row r="1447" customFormat="false" ht="15" hidden="false" customHeight="false" outlineLevel="0" collapsed="false">
      <c r="A1447" s="0" t="s">
        <v>5156</v>
      </c>
      <c r="B1447" s="0" t="n">
        <v>2752</v>
      </c>
      <c r="C1447" s="0" t="n">
        <v>-0.0431414479026858</v>
      </c>
      <c r="D1447" s="0" t="n">
        <v>5997</v>
      </c>
      <c r="E1447" s="0" t="n">
        <f aca="false">IF(ISNUMBER($BA1447),$BA1447,IF(AND(ISNUMBER($D1447),ISNUMBER($BW1447),ISNUMBER($BX1447)),$D1447*($BX1447-$BW1447+1),""))</f>
        <v>5997</v>
      </c>
      <c r="H1447" s="0" t="s">
        <v>118</v>
      </c>
      <c r="I1447" s="0" t="s">
        <v>119</v>
      </c>
      <c r="J1447" s="0" t="n">
        <f aca="false">IF($BW1447&lt;&gt;"",$BW1447,"")</f>
        <v>2002</v>
      </c>
      <c r="K1447" s="0" t="n">
        <f aca="false">IF($BX1447&lt;&gt;"",$BX1447,"")</f>
        <v>2020</v>
      </c>
      <c r="L1447" s="0" t="n">
        <f aca="false">IF(AND(ISNUMBER($BW1447),ISNUMBER($BX1447)),($BW1447+$BX1447)/2,"")</f>
        <v>2011</v>
      </c>
      <c r="M1447" s="0" t="n">
        <f aca="false">IF($L1447&lt;&gt;"",$L1447,"")</f>
        <v>2011</v>
      </c>
      <c r="N1447" s="0" t="n">
        <f aca="false">IF(AND(ISNUMBER($BW1447),ISNUMBER($BX1447)),MIN(1,MAX(0,($BX1447-2016+1)/($BX1447-$BW1447+1))),"")</f>
        <v>0.263157894736842</v>
      </c>
      <c r="O1447" s="0" t="n">
        <f aca="false">IF(AND(ISNUMBER($BW1447),ISNUMBER($BX1447)),MIN(1,MAX(0,($BX1447-2017+1)/($BX1447-$BW1447+1))),"")</f>
        <v>0.210526315789474</v>
      </c>
      <c r="P1447" s="0" t="n">
        <f aca="false">IF(AND(ISNUMBER($BW1447),ISNUMBER($BX1447)),MIN(1,MAX(0,($BX1447-2018+1)/($BX1447-$BW1447+1))),"")</f>
        <v>0.157894736842105</v>
      </c>
      <c r="Q1447" s="0" t="n">
        <f aca="false">IF(AND(ISNUMBER($BW1447),ISNUMBER($BX1447)),MIN(1,MAX(0,($BX1447-2019+1)/($BX1447-$BW1447+1))),"")</f>
        <v>0.105263157894737</v>
      </c>
      <c r="R1447" s="0" t="n">
        <f aca="false">IF(AND(ISNUMBER($BW1447),ISNUMBER($BX1447)),MIN(1,MAX(0,($BX1447-2016+1)/($BX1447-$BW1447+1))),"")</f>
        <v>0.263157894736842</v>
      </c>
      <c r="S1447" s="0" t="n">
        <f aca="false">IF($L1447&lt;&gt;"",IF($L1447&gt;=2015.5,1,0),"")</f>
        <v>0</v>
      </c>
      <c r="T1447" s="0" t="n">
        <f aca="false">IF($L1447&lt;&gt;"",IF($L1447&gt;=2016,1,0),"")</f>
        <v>0</v>
      </c>
      <c r="U1447" s="0" t="n">
        <f aca="false">IF(ISNUMBER($BX1447),IF($BX1447&gt;=2016,1,0),"")</f>
        <v>1</v>
      </c>
      <c r="V1447" s="0" t="n">
        <f aca="false">IF(ISNUMBER($BW1447),IF($BW1447&gt;=2016,1,0),"")</f>
        <v>0</v>
      </c>
      <c r="W1447" s="0" t="str">
        <f aca="false">IF(AND(ISNUMBER($BW1447),ISNUMBER($BX1447)),IF($BW1447&gt;=2016,"post-only",IF($BX1447&lt;2016,"pre-only","mixed")),"")</f>
        <v>mixed</v>
      </c>
      <c r="X1447" s="0" t="n">
        <f aca="false">IF(AND(ISNUMBER($BW1447),ISNUMBER($BX1447)),MIN(1,MAX(0,($BX1447-2017+1)/($BX1447-$BW1447+1))),"")</f>
        <v>0.210526315789474</v>
      </c>
      <c r="Y1447" s="0" t="n">
        <f aca="false">IF(AND(ISNUMBER($BW1447),ISNUMBER($BX1447)),MIN(1,MAX(0,($BX1447-2018+1)/($BX1447-$BW1447+1))),"")</f>
        <v>0.157894736842105</v>
      </c>
      <c r="Z1447" s="0" t="n">
        <f aca="false">IF(AND(ISNUMBER($BW1447),ISNUMBER($BX1447)),MIN(1,MAX(0,($BX1447-2019+1)/($BX1447-$BW1447+1))),"")</f>
        <v>0.105263157894737</v>
      </c>
      <c r="AA1447" s="0" t="n">
        <f aca="false">IF(ISNUMBER($BX1447),IF($BX1447&gt;=2017,1,0),"")</f>
        <v>1</v>
      </c>
      <c r="AB1447" s="0" t="n">
        <f aca="false">IF(ISNUMBER($BX1447),IF($BX1447&gt;=2018,1,0),"")</f>
        <v>1</v>
      </c>
      <c r="AC1447" s="0" t="n">
        <f aca="false">IF(ISNUMBER($BX1447),IF($BX1447&gt;=2019,1,0),"")</f>
        <v>1</v>
      </c>
      <c r="AD1447" s="0" t="n">
        <f aca="false">IF($L1447&lt;&gt;"",IF($L1447&gt;2013,1,0),"")</f>
        <v>0</v>
      </c>
      <c r="AE1447" s="0" t="n">
        <f aca="false">IF($L1447&lt;&gt;"",1+IF($L1447&gt;2011,1,0)+IF($L1447&gt;2014,1,0),"")</f>
        <v>1</v>
      </c>
      <c r="AF1447" s="0" t="s">
        <v>747</v>
      </c>
      <c r="AG1447" s="0" t="s">
        <v>88</v>
      </c>
      <c r="AH1447" s="0" t="s">
        <v>90</v>
      </c>
      <c r="AI1447" s="0" t="s">
        <v>334</v>
      </c>
      <c r="AJ1447" s="0" t="s">
        <v>334</v>
      </c>
      <c r="AK1447" s="0" t="str">
        <f aca="false">IF(AND($CF1447&lt;&gt;"",IFERROR(INDEX(subsample_country_map!$B:$B,MATCH($CF1447,subsample_country_map!$A:$A,0)),"")&lt;&gt;""),INDEX(subsample_country_map!$B:$B,MATCH($CF1447,subsample_country_map!$A:$A,0)),INDEX(lookup!$AA:$AA,MATCH($A1447,lookup!$A:$A,0)))</f>
        <v>1_US</v>
      </c>
      <c r="AL1447" s="0" t="str">
        <f aca="false">IF(AND($CF1447&lt;&gt;"",IFERROR(INDEX(subsample_country_map!$C:$C,MATCH($CF1447,subsample_country_map!$A:$A,0)),"")&lt;&gt;""),INDEX(subsample_country_map!$C:$C,MATCH($CF1447,subsample_country_map!$A:$A,0)),INDEX(lookup!$AB:$AB,MATCH($A1447,lookup!$A:$A,0)))</f>
        <v>1_developed</v>
      </c>
      <c r="AM1447" s="0" t="str">
        <f aca="false">IF(AND($CF1447&lt;&gt;"",IFERROR(INDEX(subsample_country_map!$D:$D,MATCH($CF1447,subsample_country_map!$A:$A,0)),"")&lt;&gt;""),INDEX(subsample_country_map!$D:$D,MATCH($CF1447,subsample_country_map!$A:$A,0)),INDEX(lookup!$AC:$AC,MATCH($A1447,lookup!$A:$A,0)))</f>
        <v>1_western</v>
      </c>
      <c r="AN1447" s="0" t="str">
        <f aca="false">IF(AND($CF1447&lt;&gt;"",IFERROR(INDEX(subsample_country_map!$E:$E,MATCH($CF1447,subsample_country_map!$A:$A,0)),"")&lt;&gt;""),INDEX(subsample_country_map!$E:$E,MATCH($CF1447,subsample_country_map!$A:$A,0)),INDEX(lookup!$AD:$AD,MATCH($A1447,lookup!$A:$A,0)))</f>
        <v>1_common law</v>
      </c>
      <c r="AO1447" s="0" t="str">
        <f aca="false">INDEX(lookup!$Y:$Y,MATCH($A1447,lookup!$A:$A,0))</f>
        <v>1_not published</v>
      </c>
      <c r="AP1447" s="0" t="str">
        <f aca="false">INDEX(lookup!$Z:$Z,MATCH($A1447,lookup!$A:$A,0))</f>
        <v>99_NCE</v>
      </c>
      <c r="AQ1447" s="0" t="str">
        <f aca="false">INDEX(lookup!$W:$W,MATCH($A1447,lookup!$A:$A,0))</f>
        <v>1_fin/acc/econ</v>
      </c>
      <c r="AS1447" s="0" t="s">
        <v>91</v>
      </c>
      <c r="AT1447" s="0" t="s">
        <v>397</v>
      </c>
      <c r="AU1447" s="0" t="s">
        <v>93</v>
      </c>
      <c r="AV1447" s="0" t="s">
        <v>5243</v>
      </c>
      <c r="AX1447" s="0" t="s">
        <v>5244</v>
      </c>
      <c r="BA1447" s="0" t="n">
        <v>5997</v>
      </c>
      <c r="BB1447" s="0" t="s">
        <v>96</v>
      </c>
      <c r="BC1447" s="0" t="s">
        <v>358</v>
      </c>
      <c r="BD1447" s="0" t="s">
        <v>4416</v>
      </c>
      <c r="BE1447" s="0" t="s">
        <v>3989</v>
      </c>
      <c r="BF1447" s="0" t="s">
        <v>5237</v>
      </c>
      <c r="BI1447" s="0" t="s">
        <v>427</v>
      </c>
      <c r="BJ1447" s="0" t="s">
        <v>134</v>
      </c>
      <c r="BK1447" s="0" t="s">
        <v>5238</v>
      </c>
      <c r="BL1447" s="0" t="s">
        <v>5245</v>
      </c>
      <c r="BM1447" s="0" t="s">
        <v>5160</v>
      </c>
      <c r="BN1447" s="0" t="s">
        <v>5231</v>
      </c>
      <c r="BO1447" s="0" t="s">
        <v>105</v>
      </c>
      <c r="BP1447" s="0" t="s">
        <v>5156</v>
      </c>
      <c r="BQ1447" s="0" t="s">
        <v>127</v>
      </c>
      <c r="BT1447" s="0" t="n">
        <v>0</v>
      </c>
      <c r="BU1447" s="0" t="s">
        <v>5162</v>
      </c>
      <c r="BW1447" s="0" t="n">
        <v>2002</v>
      </c>
      <c r="BX1447" s="0" t="n">
        <v>2020</v>
      </c>
      <c r="BY1447" s="0" t="s">
        <v>1526</v>
      </c>
      <c r="BZ1447" s="0" t="n">
        <v>2011</v>
      </c>
      <c r="CA1447" s="0" t="n">
        <v>0.263157894736842</v>
      </c>
      <c r="CB1447" s="0" t="n">
        <v>0</v>
      </c>
      <c r="CC1447" s="0" t="n">
        <v>1</v>
      </c>
      <c r="CD1447" s="0" t="n">
        <v>-0.0431682425627121</v>
      </c>
      <c r="CE1447" s="0" t="n">
        <v>1</v>
      </c>
    </row>
    <row r="1448" customFormat="false" ht="15" hidden="false" customHeight="false" outlineLevel="0" collapsed="false">
      <c r="A1448" s="0" t="s">
        <v>5156</v>
      </c>
      <c r="B1448" s="0" t="n">
        <v>2753</v>
      </c>
      <c r="C1448" s="0" t="n">
        <v>-0.0398570959432314</v>
      </c>
      <c r="D1448" s="0" t="n">
        <v>5997</v>
      </c>
      <c r="E1448" s="0" t="n">
        <f aca="false">IF(ISNUMBER($BA1448),$BA1448,IF(AND(ISNUMBER($D1448),ISNUMBER($BW1448),ISNUMBER($BX1448)),$D1448*($BX1448-$BW1448+1),""))</f>
        <v>5997</v>
      </c>
      <c r="H1448" s="0" t="s">
        <v>118</v>
      </c>
      <c r="I1448" s="0" t="s">
        <v>119</v>
      </c>
      <c r="J1448" s="0" t="n">
        <f aca="false">IF($BW1448&lt;&gt;"",$BW1448,"")</f>
        <v>2002</v>
      </c>
      <c r="K1448" s="0" t="n">
        <f aca="false">IF($BX1448&lt;&gt;"",$BX1448,"")</f>
        <v>2020</v>
      </c>
      <c r="L1448" s="0" t="n">
        <f aca="false">IF(AND(ISNUMBER($BW1448),ISNUMBER($BX1448)),($BW1448+$BX1448)/2,"")</f>
        <v>2011</v>
      </c>
      <c r="M1448" s="0" t="n">
        <f aca="false">IF($L1448&lt;&gt;"",$L1448,"")</f>
        <v>2011</v>
      </c>
      <c r="N1448" s="0" t="n">
        <f aca="false">IF(AND(ISNUMBER($BW1448),ISNUMBER($BX1448)),MIN(1,MAX(0,($BX1448-2016+1)/($BX1448-$BW1448+1))),"")</f>
        <v>0.263157894736842</v>
      </c>
      <c r="O1448" s="0" t="n">
        <f aca="false">IF(AND(ISNUMBER($BW1448),ISNUMBER($BX1448)),MIN(1,MAX(0,($BX1448-2017+1)/($BX1448-$BW1448+1))),"")</f>
        <v>0.210526315789474</v>
      </c>
      <c r="P1448" s="0" t="n">
        <f aca="false">IF(AND(ISNUMBER($BW1448),ISNUMBER($BX1448)),MIN(1,MAX(0,($BX1448-2018+1)/($BX1448-$BW1448+1))),"")</f>
        <v>0.157894736842105</v>
      </c>
      <c r="Q1448" s="0" t="n">
        <f aca="false">IF(AND(ISNUMBER($BW1448),ISNUMBER($BX1448)),MIN(1,MAX(0,($BX1448-2019+1)/($BX1448-$BW1448+1))),"")</f>
        <v>0.105263157894737</v>
      </c>
      <c r="R1448" s="0" t="n">
        <f aca="false">IF(AND(ISNUMBER($BW1448),ISNUMBER($BX1448)),MIN(1,MAX(0,($BX1448-2016+1)/($BX1448-$BW1448+1))),"")</f>
        <v>0.263157894736842</v>
      </c>
      <c r="S1448" s="0" t="n">
        <f aca="false">IF($L1448&lt;&gt;"",IF($L1448&gt;=2015.5,1,0),"")</f>
        <v>0</v>
      </c>
      <c r="T1448" s="0" t="n">
        <f aca="false">IF($L1448&lt;&gt;"",IF($L1448&gt;=2016,1,0),"")</f>
        <v>0</v>
      </c>
      <c r="U1448" s="0" t="n">
        <f aca="false">IF(ISNUMBER($BX1448),IF($BX1448&gt;=2016,1,0),"")</f>
        <v>1</v>
      </c>
      <c r="V1448" s="0" t="n">
        <f aca="false">IF(ISNUMBER($BW1448),IF($BW1448&gt;=2016,1,0),"")</f>
        <v>0</v>
      </c>
      <c r="W1448" s="0" t="str">
        <f aca="false">IF(AND(ISNUMBER($BW1448),ISNUMBER($BX1448)),IF($BW1448&gt;=2016,"post-only",IF($BX1448&lt;2016,"pre-only","mixed")),"")</f>
        <v>mixed</v>
      </c>
      <c r="X1448" s="0" t="n">
        <f aca="false">IF(AND(ISNUMBER($BW1448),ISNUMBER($BX1448)),MIN(1,MAX(0,($BX1448-2017+1)/($BX1448-$BW1448+1))),"")</f>
        <v>0.210526315789474</v>
      </c>
      <c r="Y1448" s="0" t="n">
        <f aca="false">IF(AND(ISNUMBER($BW1448),ISNUMBER($BX1448)),MIN(1,MAX(0,($BX1448-2018+1)/($BX1448-$BW1448+1))),"")</f>
        <v>0.157894736842105</v>
      </c>
      <c r="Z1448" s="0" t="n">
        <f aca="false">IF(AND(ISNUMBER($BW1448),ISNUMBER($BX1448)),MIN(1,MAX(0,($BX1448-2019+1)/($BX1448-$BW1448+1))),"")</f>
        <v>0.105263157894737</v>
      </c>
      <c r="AA1448" s="0" t="n">
        <f aca="false">IF(ISNUMBER($BX1448),IF($BX1448&gt;=2017,1,0),"")</f>
        <v>1</v>
      </c>
      <c r="AB1448" s="0" t="n">
        <f aca="false">IF(ISNUMBER($BX1448),IF($BX1448&gt;=2018,1,0),"")</f>
        <v>1</v>
      </c>
      <c r="AC1448" s="0" t="n">
        <f aca="false">IF(ISNUMBER($BX1448),IF($BX1448&gt;=2019,1,0),"")</f>
        <v>1</v>
      </c>
      <c r="AD1448" s="0" t="n">
        <f aca="false">IF($L1448&lt;&gt;"",IF($L1448&gt;2013,1,0),"")</f>
        <v>0</v>
      </c>
      <c r="AE1448" s="0" t="n">
        <f aca="false">IF($L1448&lt;&gt;"",1+IF($L1448&gt;2011,1,0)+IF($L1448&gt;2014,1,0),"")</f>
        <v>1</v>
      </c>
      <c r="AF1448" s="0" t="s">
        <v>747</v>
      </c>
      <c r="AG1448" s="0" t="s">
        <v>88</v>
      </c>
      <c r="AH1448" s="0" t="s">
        <v>90</v>
      </c>
      <c r="AI1448" s="0" t="s">
        <v>334</v>
      </c>
      <c r="AJ1448" s="0" t="s">
        <v>334</v>
      </c>
      <c r="AK1448" s="0" t="str">
        <f aca="false">IF(AND($CF1448&lt;&gt;"",IFERROR(INDEX(subsample_country_map!$B:$B,MATCH($CF1448,subsample_country_map!$A:$A,0)),"")&lt;&gt;""),INDEX(subsample_country_map!$B:$B,MATCH($CF1448,subsample_country_map!$A:$A,0)),INDEX(lookup!$AA:$AA,MATCH($A1448,lookup!$A:$A,0)))</f>
        <v>1_US</v>
      </c>
      <c r="AL1448" s="0" t="str">
        <f aca="false">IF(AND($CF1448&lt;&gt;"",IFERROR(INDEX(subsample_country_map!$C:$C,MATCH($CF1448,subsample_country_map!$A:$A,0)),"")&lt;&gt;""),INDEX(subsample_country_map!$C:$C,MATCH($CF1448,subsample_country_map!$A:$A,0)),INDEX(lookup!$AB:$AB,MATCH($A1448,lookup!$A:$A,0)))</f>
        <v>1_developed</v>
      </c>
      <c r="AM1448" s="0" t="str">
        <f aca="false">IF(AND($CF1448&lt;&gt;"",IFERROR(INDEX(subsample_country_map!$D:$D,MATCH($CF1448,subsample_country_map!$A:$A,0)),"")&lt;&gt;""),INDEX(subsample_country_map!$D:$D,MATCH($CF1448,subsample_country_map!$A:$A,0)),INDEX(lookup!$AC:$AC,MATCH($A1448,lookup!$A:$A,0)))</f>
        <v>1_western</v>
      </c>
      <c r="AN1448" s="0" t="str">
        <f aca="false">IF(AND($CF1448&lt;&gt;"",IFERROR(INDEX(subsample_country_map!$E:$E,MATCH($CF1448,subsample_country_map!$A:$A,0)),"")&lt;&gt;""),INDEX(subsample_country_map!$E:$E,MATCH($CF1448,subsample_country_map!$A:$A,0)),INDEX(lookup!$AD:$AD,MATCH($A1448,lookup!$A:$A,0)))</f>
        <v>1_common law</v>
      </c>
      <c r="AO1448" s="0" t="str">
        <f aca="false">INDEX(lookup!$Y:$Y,MATCH($A1448,lookup!$A:$A,0))</f>
        <v>1_not published</v>
      </c>
      <c r="AP1448" s="0" t="str">
        <f aca="false">INDEX(lookup!$Z:$Z,MATCH($A1448,lookup!$A:$A,0))</f>
        <v>99_NCE</v>
      </c>
      <c r="AQ1448" s="0" t="str">
        <f aca="false">INDEX(lookup!$W:$W,MATCH($A1448,lookup!$A:$A,0))</f>
        <v>1_fin/acc/econ</v>
      </c>
      <c r="AS1448" s="0" t="s">
        <v>91</v>
      </c>
      <c r="AT1448" s="0" t="s">
        <v>397</v>
      </c>
      <c r="AU1448" s="0" t="s">
        <v>93</v>
      </c>
      <c r="AV1448" s="0" t="s">
        <v>5246</v>
      </c>
      <c r="AX1448" s="0" t="s">
        <v>5247</v>
      </c>
      <c r="BA1448" s="0" t="n">
        <v>5997</v>
      </c>
      <c r="BB1448" s="0" t="s">
        <v>96</v>
      </c>
      <c r="BC1448" s="0" t="s">
        <v>358</v>
      </c>
      <c r="BD1448" s="0" t="s">
        <v>4416</v>
      </c>
      <c r="BE1448" s="0" t="s">
        <v>3989</v>
      </c>
      <c r="BF1448" s="0" t="s">
        <v>5237</v>
      </c>
      <c r="BI1448" s="0" t="s">
        <v>427</v>
      </c>
      <c r="BJ1448" s="0" t="s">
        <v>138</v>
      </c>
      <c r="BK1448" s="0" t="s">
        <v>5238</v>
      </c>
      <c r="BL1448" s="0" t="s">
        <v>5248</v>
      </c>
      <c r="BM1448" s="0" t="s">
        <v>5160</v>
      </c>
      <c r="BN1448" s="0" t="s">
        <v>5231</v>
      </c>
      <c r="BO1448" s="0" t="s">
        <v>105</v>
      </c>
      <c r="BP1448" s="0" t="s">
        <v>5156</v>
      </c>
      <c r="BQ1448" s="0" t="s">
        <v>127</v>
      </c>
      <c r="BT1448" s="0" t="n">
        <v>0</v>
      </c>
      <c r="BU1448" s="0" t="s">
        <v>5162</v>
      </c>
      <c r="BW1448" s="0" t="n">
        <v>2002</v>
      </c>
      <c r="BX1448" s="0" t="n">
        <v>2020</v>
      </c>
      <c r="BY1448" s="0" t="s">
        <v>1526</v>
      </c>
      <c r="BZ1448" s="0" t="n">
        <v>2011</v>
      </c>
      <c r="CA1448" s="0" t="n">
        <v>0.263157894736842</v>
      </c>
      <c r="CB1448" s="0" t="n">
        <v>0</v>
      </c>
      <c r="CC1448" s="0" t="n">
        <v>1</v>
      </c>
      <c r="CD1448" s="0" t="n">
        <v>-0.039878221585589</v>
      </c>
      <c r="CE1448" s="0" t="n">
        <v>1</v>
      </c>
    </row>
    <row r="1449" customFormat="false" ht="15" hidden="false" customHeight="false" outlineLevel="0" collapsed="false">
      <c r="A1449" s="0" t="s">
        <v>5156</v>
      </c>
      <c r="B1449" s="0" t="n">
        <v>2754</v>
      </c>
      <c r="C1449" s="0" t="n">
        <v>0.0256823155497032</v>
      </c>
      <c r="D1449" s="0" t="n">
        <v>960</v>
      </c>
      <c r="E1449" s="0" t="n">
        <f aca="false">IF(ISNUMBER($BA1449),$BA1449,IF(AND(ISNUMBER($D1449),ISNUMBER($BW1449),ISNUMBER($BX1449)),$D1449*($BX1449-$BW1449+1),""))</f>
        <v>960</v>
      </c>
      <c r="H1449" s="0" t="s">
        <v>118</v>
      </c>
      <c r="I1449" s="0" t="s">
        <v>119</v>
      </c>
      <c r="J1449" s="0" t="n">
        <f aca="false">IF($BW1449&lt;&gt;"",$BW1449,"")</f>
        <v>2002</v>
      </c>
      <c r="K1449" s="0" t="n">
        <f aca="false">IF($BX1449&lt;&gt;"",$BX1449,"")</f>
        <v>2020</v>
      </c>
      <c r="L1449" s="0" t="n">
        <f aca="false">IF(AND(ISNUMBER($BW1449),ISNUMBER($BX1449)),($BW1449+$BX1449)/2,"")</f>
        <v>2011</v>
      </c>
      <c r="M1449" s="0" t="n">
        <f aca="false">IF($L1449&lt;&gt;"",$L1449,"")</f>
        <v>2011</v>
      </c>
      <c r="N1449" s="0" t="n">
        <f aca="false">IF(AND(ISNUMBER($BW1449),ISNUMBER($BX1449)),MIN(1,MAX(0,($BX1449-2016+1)/($BX1449-$BW1449+1))),"")</f>
        <v>0.263157894736842</v>
      </c>
      <c r="O1449" s="0" t="n">
        <f aca="false">IF(AND(ISNUMBER($BW1449),ISNUMBER($BX1449)),MIN(1,MAX(0,($BX1449-2017+1)/($BX1449-$BW1449+1))),"")</f>
        <v>0.210526315789474</v>
      </c>
      <c r="P1449" s="0" t="n">
        <f aca="false">IF(AND(ISNUMBER($BW1449),ISNUMBER($BX1449)),MIN(1,MAX(0,($BX1449-2018+1)/($BX1449-$BW1449+1))),"")</f>
        <v>0.157894736842105</v>
      </c>
      <c r="Q1449" s="0" t="n">
        <f aca="false">IF(AND(ISNUMBER($BW1449),ISNUMBER($BX1449)),MIN(1,MAX(0,($BX1449-2019+1)/($BX1449-$BW1449+1))),"")</f>
        <v>0.105263157894737</v>
      </c>
      <c r="R1449" s="0" t="n">
        <f aca="false">IF(AND(ISNUMBER($BW1449),ISNUMBER($BX1449)),MIN(1,MAX(0,($BX1449-2016+1)/($BX1449-$BW1449+1))),"")</f>
        <v>0.263157894736842</v>
      </c>
      <c r="S1449" s="0" t="n">
        <f aca="false">IF($L1449&lt;&gt;"",IF($L1449&gt;=2015.5,1,0),"")</f>
        <v>0</v>
      </c>
      <c r="T1449" s="0" t="n">
        <f aca="false">IF($L1449&lt;&gt;"",IF($L1449&gt;=2016,1,0),"")</f>
        <v>0</v>
      </c>
      <c r="U1449" s="0" t="n">
        <f aca="false">IF(ISNUMBER($BX1449),IF($BX1449&gt;=2016,1,0),"")</f>
        <v>1</v>
      </c>
      <c r="V1449" s="0" t="n">
        <f aca="false">IF(ISNUMBER($BW1449),IF($BW1449&gt;=2016,1,0),"")</f>
        <v>0</v>
      </c>
      <c r="W1449" s="0" t="str">
        <f aca="false">IF(AND(ISNUMBER($BW1449),ISNUMBER($BX1449)),IF($BW1449&gt;=2016,"post-only",IF($BX1449&lt;2016,"pre-only","mixed")),"")</f>
        <v>mixed</v>
      </c>
      <c r="X1449" s="0" t="n">
        <f aca="false">IF(AND(ISNUMBER($BW1449),ISNUMBER($BX1449)),MIN(1,MAX(0,($BX1449-2017+1)/($BX1449-$BW1449+1))),"")</f>
        <v>0.210526315789474</v>
      </c>
      <c r="Y1449" s="0" t="n">
        <f aca="false">IF(AND(ISNUMBER($BW1449),ISNUMBER($BX1449)),MIN(1,MAX(0,($BX1449-2018+1)/($BX1449-$BW1449+1))),"")</f>
        <v>0.157894736842105</v>
      </c>
      <c r="Z1449" s="0" t="n">
        <f aca="false">IF(AND(ISNUMBER($BW1449),ISNUMBER($BX1449)),MIN(1,MAX(0,($BX1449-2019+1)/($BX1449-$BW1449+1))),"")</f>
        <v>0.105263157894737</v>
      </c>
      <c r="AA1449" s="0" t="n">
        <f aca="false">IF(ISNUMBER($BX1449),IF($BX1449&gt;=2017,1,0),"")</f>
        <v>1</v>
      </c>
      <c r="AB1449" s="0" t="n">
        <f aca="false">IF(ISNUMBER($BX1449),IF($BX1449&gt;=2018,1,0),"")</f>
        <v>1</v>
      </c>
      <c r="AC1449" s="0" t="n">
        <f aca="false">IF(ISNUMBER($BX1449),IF($BX1449&gt;=2019,1,0),"")</f>
        <v>1</v>
      </c>
      <c r="AD1449" s="0" t="n">
        <f aca="false">IF($L1449&lt;&gt;"",IF($L1449&gt;2013,1,0),"")</f>
        <v>0</v>
      </c>
      <c r="AE1449" s="0" t="n">
        <f aca="false">IF($L1449&lt;&gt;"",1+IF($L1449&gt;2011,1,0)+IF($L1449&gt;2014,1,0),"")</f>
        <v>1</v>
      </c>
      <c r="AF1449" s="0" t="s">
        <v>747</v>
      </c>
      <c r="AG1449" s="0" t="s">
        <v>88</v>
      </c>
      <c r="AH1449" s="0" t="s">
        <v>90</v>
      </c>
      <c r="AI1449" s="0" t="s">
        <v>334</v>
      </c>
      <c r="AJ1449" s="0" t="s">
        <v>334</v>
      </c>
      <c r="AK1449" s="0" t="str">
        <f aca="false">IF(AND($CF1449&lt;&gt;"",IFERROR(INDEX(subsample_country_map!$B:$B,MATCH($CF1449,subsample_country_map!$A:$A,0)),"")&lt;&gt;""),INDEX(subsample_country_map!$B:$B,MATCH($CF1449,subsample_country_map!$A:$A,0)),INDEX(lookup!$AA:$AA,MATCH($A1449,lookup!$A:$A,0)))</f>
        <v>1_US</v>
      </c>
      <c r="AL1449" s="0" t="str">
        <f aca="false">IF(AND($CF1449&lt;&gt;"",IFERROR(INDEX(subsample_country_map!$C:$C,MATCH($CF1449,subsample_country_map!$A:$A,0)),"")&lt;&gt;""),INDEX(subsample_country_map!$C:$C,MATCH($CF1449,subsample_country_map!$A:$A,0)),INDEX(lookup!$AB:$AB,MATCH($A1449,lookup!$A:$A,0)))</f>
        <v>1_developed</v>
      </c>
      <c r="AM1449" s="0" t="str">
        <f aca="false">IF(AND($CF1449&lt;&gt;"",IFERROR(INDEX(subsample_country_map!$D:$D,MATCH($CF1449,subsample_country_map!$A:$A,0)),"")&lt;&gt;""),INDEX(subsample_country_map!$D:$D,MATCH($CF1449,subsample_country_map!$A:$A,0)),INDEX(lookup!$AC:$AC,MATCH($A1449,lookup!$A:$A,0)))</f>
        <v>1_western</v>
      </c>
      <c r="AN1449" s="0" t="str">
        <f aca="false">IF(AND($CF1449&lt;&gt;"",IFERROR(INDEX(subsample_country_map!$E:$E,MATCH($CF1449,subsample_country_map!$A:$A,0)),"")&lt;&gt;""),INDEX(subsample_country_map!$E:$E,MATCH($CF1449,subsample_country_map!$A:$A,0)),INDEX(lookup!$AD:$AD,MATCH($A1449,lookup!$A:$A,0)))</f>
        <v>1_common law</v>
      </c>
      <c r="AO1449" s="0" t="str">
        <f aca="false">INDEX(lookup!$Y:$Y,MATCH($A1449,lookup!$A:$A,0))</f>
        <v>1_not published</v>
      </c>
      <c r="AP1449" s="0" t="str">
        <f aca="false">INDEX(lookup!$Z:$Z,MATCH($A1449,lookup!$A:$A,0))</f>
        <v>99_NCE</v>
      </c>
      <c r="AQ1449" s="0" t="str">
        <f aca="false">INDEX(lookup!$W:$W,MATCH($A1449,lookup!$A:$A,0))</f>
        <v>1_fin/acc/econ</v>
      </c>
      <c r="AS1449" s="0" t="s">
        <v>91</v>
      </c>
      <c r="AT1449" s="0" t="s">
        <v>397</v>
      </c>
      <c r="AU1449" s="0" t="s">
        <v>93</v>
      </c>
      <c r="AV1449" s="0" t="s">
        <v>5249</v>
      </c>
      <c r="AX1449" s="0" t="s">
        <v>5250</v>
      </c>
      <c r="BA1449" s="0" t="n">
        <v>960</v>
      </c>
      <c r="BB1449" s="0" t="s">
        <v>96</v>
      </c>
      <c r="BC1449" s="0" t="s">
        <v>358</v>
      </c>
      <c r="BD1449" s="0" t="s">
        <v>4416</v>
      </c>
      <c r="BE1449" s="0" t="s">
        <v>3989</v>
      </c>
      <c r="BF1449" s="0" t="s">
        <v>5251</v>
      </c>
      <c r="BI1449" s="0" t="s">
        <v>427</v>
      </c>
      <c r="BJ1449" s="0" t="s">
        <v>157</v>
      </c>
      <c r="BK1449" s="0" t="s">
        <v>5238</v>
      </c>
      <c r="BL1449" s="0" t="s">
        <v>5252</v>
      </c>
      <c r="BM1449" s="0" t="s">
        <v>5160</v>
      </c>
      <c r="BN1449" s="0" t="s">
        <v>5226</v>
      </c>
      <c r="BO1449" s="0" t="s">
        <v>105</v>
      </c>
      <c r="BP1449" s="0" t="s">
        <v>5156</v>
      </c>
      <c r="BQ1449" s="0" t="s">
        <v>127</v>
      </c>
      <c r="BT1449" s="0" t="n">
        <v>0</v>
      </c>
      <c r="BU1449" s="0" t="s">
        <v>5162</v>
      </c>
      <c r="BW1449" s="0" t="n">
        <v>2002</v>
      </c>
      <c r="BX1449" s="0" t="n">
        <v>2020</v>
      </c>
      <c r="BY1449" s="0" t="s">
        <v>1526</v>
      </c>
      <c r="BZ1449" s="0" t="n">
        <v>2011</v>
      </c>
      <c r="CA1449" s="0" t="n">
        <v>0.263157894736842</v>
      </c>
      <c r="CB1449" s="0" t="n">
        <v>0</v>
      </c>
      <c r="CC1449" s="0" t="n">
        <v>1</v>
      </c>
      <c r="CD1449" s="0" t="n">
        <v>0.0256879643106618</v>
      </c>
      <c r="CE1449" s="0" t="n">
        <v>1</v>
      </c>
    </row>
    <row r="1450" customFormat="false" ht="15" hidden="false" customHeight="false" outlineLevel="0" collapsed="false">
      <c r="A1450" s="0" t="s">
        <v>5156</v>
      </c>
      <c r="B1450" s="0" t="n">
        <v>2755</v>
      </c>
      <c r="C1450" s="0" t="n">
        <v>0.0478732154437409</v>
      </c>
      <c r="D1450" s="0" t="n">
        <v>960</v>
      </c>
      <c r="E1450" s="0" t="n">
        <f aca="false">IF(ISNUMBER($BA1450),$BA1450,IF(AND(ISNUMBER($D1450),ISNUMBER($BW1450),ISNUMBER($BX1450)),$D1450*($BX1450-$BW1450+1),""))</f>
        <v>960</v>
      </c>
      <c r="H1450" s="0" t="s">
        <v>118</v>
      </c>
      <c r="I1450" s="0" t="s">
        <v>119</v>
      </c>
      <c r="J1450" s="0" t="n">
        <f aca="false">IF($BW1450&lt;&gt;"",$BW1450,"")</f>
        <v>2002</v>
      </c>
      <c r="K1450" s="0" t="n">
        <f aca="false">IF($BX1450&lt;&gt;"",$BX1450,"")</f>
        <v>2020</v>
      </c>
      <c r="L1450" s="0" t="n">
        <f aca="false">IF(AND(ISNUMBER($BW1450),ISNUMBER($BX1450)),($BW1450+$BX1450)/2,"")</f>
        <v>2011</v>
      </c>
      <c r="M1450" s="0" t="n">
        <f aca="false">IF($L1450&lt;&gt;"",$L1450,"")</f>
        <v>2011</v>
      </c>
      <c r="N1450" s="0" t="n">
        <f aca="false">IF(AND(ISNUMBER($BW1450),ISNUMBER($BX1450)),MIN(1,MAX(0,($BX1450-2016+1)/($BX1450-$BW1450+1))),"")</f>
        <v>0.263157894736842</v>
      </c>
      <c r="O1450" s="0" t="n">
        <f aca="false">IF(AND(ISNUMBER($BW1450),ISNUMBER($BX1450)),MIN(1,MAX(0,($BX1450-2017+1)/($BX1450-$BW1450+1))),"")</f>
        <v>0.210526315789474</v>
      </c>
      <c r="P1450" s="0" t="n">
        <f aca="false">IF(AND(ISNUMBER($BW1450),ISNUMBER($BX1450)),MIN(1,MAX(0,($BX1450-2018+1)/($BX1450-$BW1450+1))),"")</f>
        <v>0.157894736842105</v>
      </c>
      <c r="Q1450" s="0" t="n">
        <f aca="false">IF(AND(ISNUMBER($BW1450),ISNUMBER($BX1450)),MIN(1,MAX(0,($BX1450-2019+1)/($BX1450-$BW1450+1))),"")</f>
        <v>0.105263157894737</v>
      </c>
      <c r="R1450" s="0" t="n">
        <f aca="false">IF(AND(ISNUMBER($BW1450),ISNUMBER($BX1450)),MIN(1,MAX(0,($BX1450-2016+1)/($BX1450-$BW1450+1))),"")</f>
        <v>0.263157894736842</v>
      </c>
      <c r="S1450" s="0" t="n">
        <f aca="false">IF($L1450&lt;&gt;"",IF($L1450&gt;=2015.5,1,0),"")</f>
        <v>0</v>
      </c>
      <c r="T1450" s="0" t="n">
        <f aca="false">IF($L1450&lt;&gt;"",IF($L1450&gt;=2016,1,0),"")</f>
        <v>0</v>
      </c>
      <c r="U1450" s="0" t="n">
        <f aca="false">IF(ISNUMBER($BX1450),IF($BX1450&gt;=2016,1,0),"")</f>
        <v>1</v>
      </c>
      <c r="V1450" s="0" t="n">
        <f aca="false">IF(ISNUMBER($BW1450),IF($BW1450&gt;=2016,1,0),"")</f>
        <v>0</v>
      </c>
      <c r="W1450" s="0" t="str">
        <f aca="false">IF(AND(ISNUMBER($BW1450),ISNUMBER($BX1450)),IF($BW1450&gt;=2016,"post-only",IF($BX1450&lt;2016,"pre-only","mixed")),"")</f>
        <v>mixed</v>
      </c>
      <c r="X1450" s="0" t="n">
        <f aca="false">IF(AND(ISNUMBER($BW1450),ISNUMBER($BX1450)),MIN(1,MAX(0,($BX1450-2017+1)/($BX1450-$BW1450+1))),"")</f>
        <v>0.210526315789474</v>
      </c>
      <c r="Y1450" s="0" t="n">
        <f aca="false">IF(AND(ISNUMBER($BW1450),ISNUMBER($BX1450)),MIN(1,MAX(0,($BX1450-2018+1)/($BX1450-$BW1450+1))),"")</f>
        <v>0.157894736842105</v>
      </c>
      <c r="Z1450" s="0" t="n">
        <f aca="false">IF(AND(ISNUMBER($BW1450),ISNUMBER($BX1450)),MIN(1,MAX(0,($BX1450-2019+1)/($BX1450-$BW1450+1))),"")</f>
        <v>0.105263157894737</v>
      </c>
      <c r="AA1450" s="0" t="n">
        <f aca="false">IF(ISNUMBER($BX1450),IF($BX1450&gt;=2017,1,0),"")</f>
        <v>1</v>
      </c>
      <c r="AB1450" s="0" t="n">
        <f aca="false">IF(ISNUMBER($BX1450),IF($BX1450&gt;=2018,1,0),"")</f>
        <v>1</v>
      </c>
      <c r="AC1450" s="0" t="n">
        <f aca="false">IF(ISNUMBER($BX1450),IF($BX1450&gt;=2019,1,0),"")</f>
        <v>1</v>
      </c>
      <c r="AD1450" s="0" t="n">
        <f aca="false">IF($L1450&lt;&gt;"",IF($L1450&gt;2013,1,0),"")</f>
        <v>0</v>
      </c>
      <c r="AE1450" s="0" t="n">
        <f aca="false">IF($L1450&lt;&gt;"",1+IF($L1450&gt;2011,1,0)+IF($L1450&gt;2014,1,0),"")</f>
        <v>1</v>
      </c>
      <c r="AF1450" s="0" t="s">
        <v>747</v>
      </c>
      <c r="AG1450" s="0" t="s">
        <v>88</v>
      </c>
      <c r="AH1450" s="0" t="s">
        <v>90</v>
      </c>
      <c r="AI1450" s="0" t="s">
        <v>334</v>
      </c>
      <c r="AJ1450" s="0" t="s">
        <v>334</v>
      </c>
      <c r="AK1450" s="0" t="str">
        <f aca="false">IF(AND($CF1450&lt;&gt;"",IFERROR(INDEX(subsample_country_map!$B:$B,MATCH($CF1450,subsample_country_map!$A:$A,0)),"")&lt;&gt;""),INDEX(subsample_country_map!$B:$B,MATCH($CF1450,subsample_country_map!$A:$A,0)),INDEX(lookup!$AA:$AA,MATCH($A1450,lookup!$A:$A,0)))</f>
        <v>1_US</v>
      </c>
      <c r="AL1450" s="0" t="str">
        <f aca="false">IF(AND($CF1450&lt;&gt;"",IFERROR(INDEX(subsample_country_map!$C:$C,MATCH($CF1450,subsample_country_map!$A:$A,0)),"")&lt;&gt;""),INDEX(subsample_country_map!$C:$C,MATCH($CF1450,subsample_country_map!$A:$A,0)),INDEX(lookup!$AB:$AB,MATCH($A1450,lookup!$A:$A,0)))</f>
        <v>1_developed</v>
      </c>
      <c r="AM1450" s="0" t="str">
        <f aca="false">IF(AND($CF1450&lt;&gt;"",IFERROR(INDEX(subsample_country_map!$D:$D,MATCH($CF1450,subsample_country_map!$A:$A,0)),"")&lt;&gt;""),INDEX(subsample_country_map!$D:$D,MATCH($CF1450,subsample_country_map!$A:$A,0)),INDEX(lookup!$AC:$AC,MATCH($A1450,lookup!$A:$A,0)))</f>
        <v>1_western</v>
      </c>
      <c r="AN1450" s="0" t="str">
        <f aca="false">IF(AND($CF1450&lt;&gt;"",IFERROR(INDEX(subsample_country_map!$E:$E,MATCH($CF1450,subsample_country_map!$A:$A,0)),"")&lt;&gt;""),INDEX(subsample_country_map!$E:$E,MATCH($CF1450,subsample_country_map!$A:$A,0)),INDEX(lookup!$AD:$AD,MATCH($A1450,lookup!$A:$A,0)))</f>
        <v>1_common law</v>
      </c>
      <c r="AO1450" s="0" t="str">
        <f aca="false">INDEX(lookup!$Y:$Y,MATCH($A1450,lookup!$A:$A,0))</f>
        <v>1_not published</v>
      </c>
      <c r="AP1450" s="0" t="str">
        <f aca="false">INDEX(lookup!$Z:$Z,MATCH($A1450,lookup!$A:$A,0))</f>
        <v>99_NCE</v>
      </c>
      <c r="AQ1450" s="0" t="str">
        <f aca="false">INDEX(lookup!$W:$W,MATCH($A1450,lookup!$A:$A,0))</f>
        <v>1_fin/acc/econ</v>
      </c>
      <c r="AS1450" s="0" t="s">
        <v>91</v>
      </c>
      <c r="AT1450" s="0" t="s">
        <v>397</v>
      </c>
      <c r="AU1450" s="0" t="s">
        <v>93</v>
      </c>
      <c r="AV1450" s="0" t="s">
        <v>5253</v>
      </c>
      <c r="AX1450" s="0" t="s">
        <v>5254</v>
      </c>
      <c r="BA1450" s="0" t="n">
        <v>960</v>
      </c>
      <c r="BB1450" s="0" t="s">
        <v>96</v>
      </c>
      <c r="BC1450" s="0" t="s">
        <v>358</v>
      </c>
      <c r="BD1450" s="0" t="s">
        <v>4416</v>
      </c>
      <c r="BE1450" s="0" t="s">
        <v>3989</v>
      </c>
      <c r="BF1450" s="0" t="s">
        <v>5251</v>
      </c>
      <c r="BI1450" s="0" t="s">
        <v>427</v>
      </c>
      <c r="BJ1450" s="0" t="s">
        <v>161</v>
      </c>
      <c r="BK1450" s="0" t="s">
        <v>5238</v>
      </c>
      <c r="BL1450" s="0" t="s">
        <v>5255</v>
      </c>
      <c r="BM1450" s="0" t="s">
        <v>5160</v>
      </c>
      <c r="BN1450" s="0" t="s">
        <v>5226</v>
      </c>
      <c r="BO1450" s="0" t="s">
        <v>105</v>
      </c>
      <c r="BP1450" s="0" t="s">
        <v>5156</v>
      </c>
      <c r="BQ1450" s="0" t="s">
        <v>127</v>
      </c>
      <c r="BT1450" s="0" t="n">
        <v>0</v>
      </c>
      <c r="BU1450" s="0" t="s">
        <v>5162</v>
      </c>
      <c r="BW1450" s="0" t="n">
        <v>2002</v>
      </c>
      <c r="BX1450" s="0" t="n">
        <v>2020</v>
      </c>
      <c r="BY1450" s="0" t="s">
        <v>1526</v>
      </c>
      <c r="BZ1450" s="0" t="n">
        <v>2011</v>
      </c>
      <c r="CA1450" s="0" t="n">
        <v>0.263157894736842</v>
      </c>
      <c r="CB1450" s="0" t="n">
        <v>0</v>
      </c>
      <c r="CC1450" s="0" t="n">
        <v>1</v>
      </c>
      <c r="CD1450" s="0" t="n">
        <v>0.0479098384768014</v>
      </c>
      <c r="CE1450" s="0" t="n">
        <v>1</v>
      </c>
    </row>
    <row r="1451" customFormat="false" ht="15" hidden="false" customHeight="false" outlineLevel="0" collapsed="false">
      <c r="A1451" s="0" t="s">
        <v>5156</v>
      </c>
      <c r="B1451" s="0" t="n">
        <v>2756</v>
      </c>
      <c r="C1451" s="0" t="n">
        <v>-0.0418882472030268</v>
      </c>
      <c r="D1451" s="0" t="n">
        <v>960</v>
      </c>
      <c r="E1451" s="0" t="n">
        <f aca="false">IF(ISNUMBER($BA1451),$BA1451,IF(AND(ISNUMBER($D1451),ISNUMBER($BW1451),ISNUMBER($BX1451)),$D1451*($BX1451-$BW1451+1),""))</f>
        <v>960</v>
      </c>
      <c r="H1451" s="0" t="s">
        <v>118</v>
      </c>
      <c r="I1451" s="0" t="s">
        <v>119</v>
      </c>
      <c r="J1451" s="0" t="n">
        <f aca="false">IF($BW1451&lt;&gt;"",$BW1451,"")</f>
        <v>2002</v>
      </c>
      <c r="K1451" s="0" t="n">
        <f aca="false">IF($BX1451&lt;&gt;"",$BX1451,"")</f>
        <v>2020</v>
      </c>
      <c r="L1451" s="0" t="n">
        <f aca="false">IF(AND(ISNUMBER($BW1451),ISNUMBER($BX1451)),($BW1451+$BX1451)/2,"")</f>
        <v>2011</v>
      </c>
      <c r="M1451" s="0" t="n">
        <f aca="false">IF($L1451&lt;&gt;"",$L1451,"")</f>
        <v>2011</v>
      </c>
      <c r="N1451" s="0" t="n">
        <f aca="false">IF(AND(ISNUMBER($BW1451),ISNUMBER($BX1451)),MIN(1,MAX(0,($BX1451-2016+1)/($BX1451-$BW1451+1))),"")</f>
        <v>0.263157894736842</v>
      </c>
      <c r="O1451" s="0" t="n">
        <f aca="false">IF(AND(ISNUMBER($BW1451),ISNUMBER($BX1451)),MIN(1,MAX(0,($BX1451-2017+1)/($BX1451-$BW1451+1))),"")</f>
        <v>0.210526315789474</v>
      </c>
      <c r="P1451" s="0" t="n">
        <f aca="false">IF(AND(ISNUMBER($BW1451),ISNUMBER($BX1451)),MIN(1,MAX(0,($BX1451-2018+1)/($BX1451-$BW1451+1))),"")</f>
        <v>0.157894736842105</v>
      </c>
      <c r="Q1451" s="0" t="n">
        <f aca="false">IF(AND(ISNUMBER($BW1451),ISNUMBER($BX1451)),MIN(1,MAX(0,($BX1451-2019+1)/($BX1451-$BW1451+1))),"")</f>
        <v>0.105263157894737</v>
      </c>
      <c r="R1451" s="0" t="n">
        <f aca="false">IF(AND(ISNUMBER($BW1451),ISNUMBER($BX1451)),MIN(1,MAX(0,($BX1451-2016+1)/($BX1451-$BW1451+1))),"")</f>
        <v>0.263157894736842</v>
      </c>
      <c r="S1451" s="0" t="n">
        <f aca="false">IF($L1451&lt;&gt;"",IF($L1451&gt;=2015.5,1,0),"")</f>
        <v>0</v>
      </c>
      <c r="T1451" s="0" t="n">
        <f aca="false">IF($L1451&lt;&gt;"",IF($L1451&gt;=2016,1,0),"")</f>
        <v>0</v>
      </c>
      <c r="U1451" s="0" t="n">
        <f aca="false">IF(ISNUMBER($BX1451),IF($BX1451&gt;=2016,1,0),"")</f>
        <v>1</v>
      </c>
      <c r="V1451" s="0" t="n">
        <f aca="false">IF(ISNUMBER($BW1451),IF($BW1451&gt;=2016,1,0),"")</f>
        <v>0</v>
      </c>
      <c r="W1451" s="0" t="str">
        <f aca="false">IF(AND(ISNUMBER($BW1451),ISNUMBER($BX1451)),IF($BW1451&gt;=2016,"post-only",IF($BX1451&lt;2016,"pre-only","mixed")),"")</f>
        <v>mixed</v>
      </c>
      <c r="X1451" s="0" t="n">
        <f aca="false">IF(AND(ISNUMBER($BW1451),ISNUMBER($BX1451)),MIN(1,MAX(0,($BX1451-2017+1)/($BX1451-$BW1451+1))),"")</f>
        <v>0.210526315789474</v>
      </c>
      <c r="Y1451" s="0" t="n">
        <f aca="false">IF(AND(ISNUMBER($BW1451),ISNUMBER($BX1451)),MIN(1,MAX(0,($BX1451-2018+1)/($BX1451-$BW1451+1))),"")</f>
        <v>0.157894736842105</v>
      </c>
      <c r="Z1451" s="0" t="n">
        <f aca="false">IF(AND(ISNUMBER($BW1451),ISNUMBER($BX1451)),MIN(1,MAX(0,($BX1451-2019+1)/($BX1451-$BW1451+1))),"")</f>
        <v>0.105263157894737</v>
      </c>
      <c r="AA1451" s="0" t="n">
        <f aca="false">IF(ISNUMBER($BX1451),IF($BX1451&gt;=2017,1,0),"")</f>
        <v>1</v>
      </c>
      <c r="AB1451" s="0" t="n">
        <f aca="false">IF(ISNUMBER($BX1451),IF($BX1451&gt;=2018,1,0),"")</f>
        <v>1</v>
      </c>
      <c r="AC1451" s="0" t="n">
        <f aca="false">IF(ISNUMBER($BX1451),IF($BX1451&gt;=2019,1,0),"")</f>
        <v>1</v>
      </c>
      <c r="AD1451" s="0" t="n">
        <f aca="false">IF($L1451&lt;&gt;"",IF($L1451&gt;2013,1,0),"")</f>
        <v>0</v>
      </c>
      <c r="AE1451" s="0" t="n">
        <f aca="false">IF($L1451&lt;&gt;"",1+IF($L1451&gt;2011,1,0)+IF($L1451&gt;2014,1,0),"")</f>
        <v>1</v>
      </c>
      <c r="AF1451" s="0" t="s">
        <v>747</v>
      </c>
      <c r="AG1451" s="0" t="s">
        <v>88</v>
      </c>
      <c r="AH1451" s="0" t="s">
        <v>90</v>
      </c>
      <c r="AI1451" s="0" t="s">
        <v>334</v>
      </c>
      <c r="AJ1451" s="0" t="s">
        <v>334</v>
      </c>
      <c r="AK1451" s="0" t="str">
        <f aca="false">IF(AND($CF1451&lt;&gt;"",IFERROR(INDEX(subsample_country_map!$B:$B,MATCH($CF1451,subsample_country_map!$A:$A,0)),"")&lt;&gt;""),INDEX(subsample_country_map!$B:$B,MATCH($CF1451,subsample_country_map!$A:$A,0)),INDEX(lookup!$AA:$AA,MATCH($A1451,lookup!$A:$A,0)))</f>
        <v>1_US</v>
      </c>
      <c r="AL1451" s="0" t="str">
        <f aca="false">IF(AND($CF1451&lt;&gt;"",IFERROR(INDEX(subsample_country_map!$C:$C,MATCH($CF1451,subsample_country_map!$A:$A,0)),"")&lt;&gt;""),INDEX(subsample_country_map!$C:$C,MATCH($CF1451,subsample_country_map!$A:$A,0)),INDEX(lookup!$AB:$AB,MATCH($A1451,lookup!$A:$A,0)))</f>
        <v>1_developed</v>
      </c>
      <c r="AM1451" s="0" t="str">
        <f aca="false">IF(AND($CF1451&lt;&gt;"",IFERROR(INDEX(subsample_country_map!$D:$D,MATCH($CF1451,subsample_country_map!$A:$A,0)),"")&lt;&gt;""),INDEX(subsample_country_map!$D:$D,MATCH($CF1451,subsample_country_map!$A:$A,0)),INDEX(lookup!$AC:$AC,MATCH($A1451,lookup!$A:$A,0)))</f>
        <v>1_western</v>
      </c>
      <c r="AN1451" s="0" t="str">
        <f aca="false">IF(AND($CF1451&lt;&gt;"",IFERROR(INDEX(subsample_country_map!$E:$E,MATCH($CF1451,subsample_country_map!$A:$A,0)),"")&lt;&gt;""),INDEX(subsample_country_map!$E:$E,MATCH($CF1451,subsample_country_map!$A:$A,0)),INDEX(lookup!$AD:$AD,MATCH($A1451,lookup!$A:$A,0)))</f>
        <v>1_common law</v>
      </c>
      <c r="AO1451" s="0" t="str">
        <f aca="false">INDEX(lookup!$Y:$Y,MATCH($A1451,lookup!$A:$A,0))</f>
        <v>1_not published</v>
      </c>
      <c r="AP1451" s="0" t="str">
        <f aca="false">INDEX(lookup!$Z:$Z,MATCH($A1451,lookup!$A:$A,0))</f>
        <v>99_NCE</v>
      </c>
      <c r="AQ1451" s="0" t="str">
        <f aca="false">INDEX(lookup!$W:$W,MATCH($A1451,lookup!$A:$A,0))</f>
        <v>1_fin/acc/econ</v>
      </c>
      <c r="AS1451" s="0" t="s">
        <v>91</v>
      </c>
      <c r="AT1451" s="0" t="s">
        <v>397</v>
      </c>
      <c r="AU1451" s="0" t="s">
        <v>93</v>
      </c>
      <c r="AV1451" s="0" t="s">
        <v>5256</v>
      </c>
      <c r="AX1451" s="0" t="s">
        <v>4669</v>
      </c>
      <c r="BA1451" s="0" t="n">
        <v>960</v>
      </c>
      <c r="BB1451" s="0" t="s">
        <v>96</v>
      </c>
      <c r="BC1451" s="0" t="s">
        <v>358</v>
      </c>
      <c r="BD1451" s="0" t="s">
        <v>4416</v>
      </c>
      <c r="BE1451" s="0" t="s">
        <v>3989</v>
      </c>
      <c r="BF1451" s="0" t="s">
        <v>5251</v>
      </c>
      <c r="BI1451" s="0" t="s">
        <v>427</v>
      </c>
      <c r="BJ1451" s="0" t="s">
        <v>165</v>
      </c>
      <c r="BK1451" s="0" t="s">
        <v>5238</v>
      </c>
      <c r="BL1451" s="0" t="s">
        <v>5257</v>
      </c>
      <c r="BM1451" s="0" t="s">
        <v>5160</v>
      </c>
      <c r="BN1451" s="0" t="s">
        <v>5231</v>
      </c>
      <c r="BO1451" s="0" t="s">
        <v>105</v>
      </c>
      <c r="BP1451" s="0" t="s">
        <v>5156</v>
      </c>
      <c r="BQ1451" s="0" t="s">
        <v>127</v>
      </c>
      <c r="BT1451" s="0" t="n">
        <v>0</v>
      </c>
      <c r="BU1451" s="0" t="s">
        <v>5162</v>
      </c>
      <c r="BW1451" s="0" t="n">
        <v>2002</v>
      </c>
      <c r="BX1451" s="0" t="n">
        <v>2020</v>
      </c>
      <c r="BY1451" s="0" t="s">
        <v>1526</v>
      </c>
      <c r="BZ1451" s="0" t="n">
        <v>2011</v>
      </c>
      <c r="CA1451" s="0" t="n">
        <v>0.263157894736842</v>
      </c>
      <c r="CB1451" s="0" t="n">
        <v>0</v>
      </c>
      <c r="CC1451" s="0" t="n">
        <v>1</v>
      </c>
      <c r="CD1451" s="0" t="n">
        <v>-0.0419127724198738</v>
      </c>
      <c r="CE1451" s="0" t="n">
        <v>1</v>
      </c>
    </row>
    <row r="1452" customFormat="false" ht="15" hidden="false" customHeight="false" outlineLevel="0" collapsed="false">
      <c r="A1452" s="0" t="s">
        <v>5156</v>
      </c>
      <c r="B1452" s="0" t="n">
        <v>2757</v>
      </c>
      <c r="C1452" s="0" t="n">
        <v>-0.0456535523485928</v>
      </c>
      <c r="D1452" s="0" t="n">
        <v>960</v>
      </c>
      <c r="E1452" s="0" t="n">
        <f aca="false">IF(ISNUMBER($BA1452),$BA1452,IF(AND(ISNUMBER($D1452),ISNUMBER($BW1452),ISNUMBER($BX1452)),$D1452*($BX1452-$BW1452+1),""))</f>
        <v>960</v>
      </c>
      <c r="H1452" s="0" t="s">
        <v>118</v>
      </c>
      <c r="I1452" s="0" t="s">
        <v>119</v>
      </c>
      <c r="J1452" s="0" t="n">
        <f aca="false">IF($BW1452&lt;&gt;"",$BW1452,"")</f>
        <v>2002</v>
      </c>
      <c r="K1452" s="0" t="n">
        <f aca="false">IF($BX1452&lt;&gt;"",$BX1452,"")</f>
        <v>2020</v>
      </c>
      <c r="L1452" s="0" t="n">
        <f aca="false">IF(AND(ISNUMBER($BW1452),ISNUMBER($BX1452)),($BW1452+$BX1452)/2,"")</f>
        <v>2011</v>
      </c>
      <c r="M1452" s="0" t="n">
        <f aca="false">IF($L1452&lt;&gt;"",$L1452,"")</f>
        <v>2011</v>
      </c>
      <c r="N1452" s="0" t="n">
        <f aca="false">IF(AND(ISNUMBER($BW1452),ISNUMBER($BX1452)),MIN(1,MAX(0,($BX1452-2016+1)/($BX1452-$BW1452+1))),"")</f>
        <v>0.263157894736842</v>
      </c>
      <c r="O1452" s="0" t="n">
        <f aca="false">IF(AND(ISNUMBER($BW1452),ISNUMBER($BX1452)),MIN(1,MAX(0,($BX1452-2017+1)/($BX1452-$BW1452+1))),"")</f>
        <v>0.210526315789474</v>
      </c>
      <c r="P1452" s="0" t="n">
        <f aca="false">IF(AND(ISNUMBER($BW1452),ISNUMBER($BX1452)),MIN(1,MAX(0,($BX1452-2018+1)/($BX1452-$BW1452+1))),"")</f>
        <v>0.157894736842105</v>
      </c>
      <c r="Q1452" s="0" t="n">
        <f aca="false">IF(AND(ISNUMBER($BW1452),ISNUMBER($BX1452)),MIN(1,MAX(0,($BX1452-2019+1)/($BX1452-$BW1452+1))),"")</f>
        <v>0.105263157894737</v>
      </c>
      <c r="R1452" s="0" t="n">
        <f aca="false">IF(AND(ISNUMBER($BW1452),ISNUMBER($BX1452)),MIN(1,MAX(0,($BX1452-2016+1)/($BX1452-$BW1452+1))),"")</f>
        <v>0.263157894736842</v>
      </c>
      <c r="S1452" s="0" t="n">
        <f aca="false">IF($L1452&lt;&gt;"",IF($L1452&gt;=2015.5,1,0),"")</f>
        <v>0</v>
      </c>
      <c r="T1452" s="0" t="n">
        <f aca="false">IF($L1452&lt;&gt;"",IF($L1452&gt;=2016,1,0),"")</f>
        <v>0</v>
      </c>
      <c r="U1452" s="0" t="n">
        <f aca="false">IF(ISNUMBER($BX1452),IF($BX1452&gt;=2016,1,0),"")</f>
        <v>1</v>
      </c>
      <c r="V1452" s="0" t="n">
        <f aca="false">IF(ISNUMBER($BW1452),IF($BW1452&gt;=2016,1,0),"")</f>
        <v>0</v>
      </c>
      <c r="W1452" s="0" t="str">
        <f aca="false">IF(AND(ISNUMBER($BW1452),ISNUMBER($BX1452)),IF($BW1452&gt;=2016,"post-only",IF($BX1452&lt;2016,"pre-only","mixed")),"")</f>
        <v>mixed</v>
      </c>
      <c r="X1452" s="0" t="n">
        <f aca="false">IF(AND(ISNUMBER($BW1452),ISNUMBER($BX1452)),MIN(1,MAX(0,($BX1452-2017+1)/($BX1452-$BW1452+1))),"")</f>
        <v>0.210526315789474</v>
      </c>
      <c r="Y1452" s="0" t="n">
        <f aca="false">IF(AND(ISNUMBER($BW1452),ISNUMBER($BX1452)),MIN(1,MAX(0,($BX1452-2018+1)/($BX1452-$BW1452+1))),"")</f>
        <v>0.157894736842105</v>
      </c>
      <c r="Z1452" s="0" t="n">
        <f aca="false">IF(AND(ISNUMBER($BW1452),ISNUMBER($BX1452)),MIN(1,MAX(0,($BX1452-2019+1)/($BX1452-$BW1452+1))),"")</f>
        <v>0.105263157894737</v>
      </c>
      <c r="AA1452" s="0" t="n">
        <f aca="false">IF(ISNUMBER($BX1452),IF($BX1452&gt;=2017,1,0),"")</f>
        <v>1</v>
      </c>
      <c r="AB1452" s="0" t="n">
        <f aca="false">IF(ISNUMBER($BX1452),IF($BX1452&gt;=2018,1,0),"")</f>
        <v>1</v>
      </c>
      <c r="AC1452" s="0" t="n">
        <f aca="false">IF(ISNUMBER($BX1452),IF($BX1452&gt;=2019,1,0),"")</f>
        <v>1</v>
      </c>
      <c r="AD1452" s="0" t="n">
        <f aca="false">IF($L1452&lt;&gt;"",IF($L1452&gt;2013,1,0),"")</f>
        <v>0</v>
      </c>
      <c r="AE1452" s="0" t="n">
        <f aca="false">IF($L1452&lt;&gt;"",1+IF($L1452&gt;2011,1,0)+IF($L1452&gt;2014,1,0),"")</f>
        <v>1</v>
      </c>
      <c r="AF1452" s="0" t="s">
        <v>747</v>
      </c>
      <c r="AG1452" s="0" t="s">
        <v>88</v>
      </c>
      <c r="AH1452" s="0" t="s">
        <v>90</v>
      </c>
      <c r="AI1452" s="0" t="s">
        <v>334</v>
      </c>
      <c r="AJ1452" s="0" t="s">
        <v>334</v>
      </c>
      <c r="AK1452" s="0" t="str">
        <f aca="false">IF(AND($CF1452&lt;&gt;"",IFERROR(INDEX(subsample_country_map!$B:$B,MATCH($CF1452,subsample_country_map!$A:$A,0)),"")&lt;&gt;""),INDEX(subsample_country_map!$B:$B,MATCH($CF1452,subsample_country_map!$A:$A,0)),INDEX(lookup!$AA:$AA,MATCH($A1452,lookup!$A:$A,0)))</f>
        <v>1_US</v>
      </c>
      <c r="AL1452" s="0" t="str">
        <f aca="false">IF(AND($CF1452&lt;&gt;"",IFERROR(INDEX(subsample_country_map!$C:$C,MATCH($CF1452,subsample_country_map!$A:$A,0)),"")&lt;&gt;""),INDEX(subsample_country_map!$C:$C,MATCH($CF1452,subsample_country_map!$A:$A,0)),INDEX(lookup!$AB:$AB,MATCH($A1452,lookup!$A:$A,0)))</f>
        <v>1_developed</v>
      </c>
      <c r="AM1452" s="0" t="str">
        <f aca="false">IF(AND($CF1452&lt;&gt;"",IFERROR(INDEX(subsample_country_map!$D:$D,MATCH($CF1452,subsample_country_map!$A:$A,0)),"")&lt;&gt;""),INDEX(subsample_country_map!$D:$D,MATCH($CF1452,subsample_country_map!$A:$A,0)),INDEX(lookup!$AC:$AC,MATCH($A1452,lookup!$A:$A,0)))</f>
        <v>1_western</v>
      </c>
      <c r="AN1452" s="0" t="str">
        <f aca="false">IF(AND($CF1452&lt;&gt;"",IFERROR(INDEX(subsample_country_map!$E:$E,MATCH($CF1452,subsample_country_map!$A:$A,0)),"")&lt;&gt;""),INDEX(subsample_country_map!$E:$E,MATCH($CF1452,subsample_country_map!$A:$A,0)),INDEX(lookup!$AD:$AD,MATCH($A1452,lookup!$A:$A,0)))</f>
        <v>1_common law</v>
      </c>
      <c r="AO1452" s="0" t="str">
        <f aca="false">INDEX(lookup!$Y:$Y,MATCH($A1452,lookup!$A:$A,0))</f>
        <v>1_not published</v>
      </c>
      <c r="AP1452" s="0" t="str">
        <f aca="false">INDEX(lookup!$Z:$Z,MATCH($A1452,lookup!$A:$A,0))</f>
        <v>99_NCE</v>
      </c>
      <c r="AQ1452" s="0" t="str">
        <f aca="false">INDEX(lookup!$W:$W,MATCH($A1452,lookup!$A:$A,0))</f>
        <v>1_fin/acc/econ</v>
      </c>
      <c r="AS1452" s="0" t="s">
        <v>91</v>
      </c>
      <c r="AT1452" s="0" t="s">
        <v>397</v>
      </c>
      <c r="AU1452" s="0" t="s">
        <v>93</v>
      </c>
      <c r="AV1452" s="0" t="s">
        <v>5258</v>
      </c>
      <c r="AX1452" s="0" t="s">
        <v>5259</v>
      </c>
      <c r="BA1452" s="0" t="n">
        <v>960</v>
      </c>
      <c r="BB1452" s="0" t="s">
        <v>96</v>
      </c>
      <c r="BC1452" s="0" t="s">
        <v>358</v>
      </c>
      <c r="BD1452" s="0" t="s">
        <v>4416</v>
      </c>
      <c r="BE1452" s="0" t="s">
        <v>3989</v>
      </c>
      <c r="BF1452" s="0" t="s">
        <v>5251</v>
      </c>
      <c r="BI1452" s="0" t="s">
        <v>427</v>
      </c>
      <c r="BJ1452" s="0" t="s">
        <v>169</v>
      </c>
      <c r="BK1452" s="0" t="s">
        <v>5238</v>
      </c>
      <c r="BL1452" s="0" t="s">
        <v>5260</v>
      </c>
      <c r="BM1452" s="0" t="s">
        <v>5160</v>
      </c>
      <c r="BN1452" s="0" t="s">
        <v>5231</v>
      </c>
      <c r="BO1452" s="0" t="s">
        <v>105</v>
      </c>
      <c r="BP1452" s="0" t="s">
        <v>5156</v>
      </c>
      <c r="BQ1452" s="0" t="s">
        <v>127</v>
      </c>
      <c r="BT1452" s="0" t="n">
        <v>0</v>
      </c>
      <c r="BU1452" s="0" t="s">
        <v>5162</v>
      </c>
      <c r="BW1452" s="0" t="n">
        <v>2002</v>
      </c>
      <c r="BX1452" s="0" t="n">
        <v>2020</v>
      </c>
      <c r="BY1452" s="0" t="s">
        <v>1526</v>
      </c>
      <c r="BZ1452" s="0" t="n">
        <v>2011</v>
      </c>
      <c r="CA1452" s="0" t="n">
        <v>0.263157894736842</v>
      </c>
      <c r="CB1452" s="0" t="n">
        <v>0</v>
      </c>
      <c r="CC1452" s="0" t="n">
        <v>1</v>
      </c>
      <c r="CD1452" s="0" t="n">
        <v>-0.0456853098297576</v>
      </c>
      <c r="CE1452" s="0" t="n">
        <v>1</v>
      </c>
    </row>
    <row r="1453" customFormat="false" ht="15" hidden="false" customHeight="false" outlineLevel="0" collapsed="false">
      <c r="A1453" s="0" t="s">
        <v>5156</v>
      </c>
      <c r="B1453" s="0" t="n">
        <v>2758</v>
      </c>
      <c r="C1453" s="0" t="n">
        <v>0.0115912011811611</v>
      </c>
      <c r="D1453" s="0" t="n">
        <v>1623</v>
      </c>
      <c r="E1453" s="0" t="n">
        <f aca="false">IF(ISNUMBER($BA1453),$BA1453,IF(AND(ISNUMBER($D1453),ISNUMBER($BW1453),ISNUMBER($BX1453)),$D1453*($BX1453-$BW1453+1),""))</f>
        <v>1623</v>
      </c>
      <c r="H1453" s="0" t="s">
        <v>118</v>
      </c>
      <c r="I1453" s="0" t="s">
        <v>119</v>
      </c>
      <c r="J1453" s="0" t="n">
        <f aca="false">IF($BW1453&lt;&gt;"",$BW1453,"")</f>
        <v>2002</v>
      </c>
      <c r="K1453" s="0" t="n">
        <f aca="false">IF($BX1453&lt;&gt;"",$BX1453,"")</f>
        <v>2020</v>
      </c>
      <c r="L1453" s="0" t="n">
        <f aca="false">IF(AND(ISNUMBER($BW1453),ISNUMBER($BX1453)),($BW1453+$BX1453)/2,"")</f>
        <v>2011</v>
      </c>
      <c r="M1453" s="0" t="n">
        <f aca="false">IF($L1453&lt;&gt;"",$L1453,"")</f>
        <v>2011</v>
      </c>
      <c r="N1453" s="0" t="n">
        <f aca="false">IF(AND(ISNUMBER($BW1453),ISNUMBER($BX1453)),MIN(1,MAX(0,($BX1453-2016+1)/($BX1453-$BW1453+1))),"")</f>
        <v>0.263157894736842</v>
      </c>
      <c r="O1453" s="0" t="n">
        <f aca="false">IF(AND(ISNUMBER($BW1453),ISNUMBER($BX1453)),MIN(1,MAX(0,($BX1453-2017+1)/($BX1453-$BW1453+1))),"")</f>
        <v>0.210526315789474</v>
      </c>
      <c r="P1453" s="0" t="n">
        <f aca="false">IF(AND(ISNUMBER($BW1453),ISNUMBER($BX1453)),MIN(1,MAX(0,($BX1453-2018+1)/($BX1453-$BW1453+1))),"")</f>
        <v>0.157894736842105</v>
      </c>
      <c r="Q1453" s="0" t="n">
        <f aca="false">IF(AND(ISNUMBER($BW1453),ISNUMBER($BX1453)),MIN(1,MAX(0,($BX1453-2019+1)/($BX1453-$BW1453+1))),"")</f>
        <v>0.105263157894737</v>
      </c>
      <c r="R1453" s="0" t="n">
        <f aca="false">IF(AND(ISNUMBER($BW1453),ISNUMBER($BX1453)),MIN(1,MAX(0,($BX1453-2016+1)/($BX1453-$BW1453+1))),"")</f>
        <v>0.263157894736842</v>
      </c>
      <c r="S1453" s="0" t="n">
        <f aca="false">IF($L1453&lt;&gt;"",IF($L1453&gt;=2015.5,1,0),"")</f>
        <v>0</v>
      </c>
      <c r="T1453" s="0" t="n">
        <f aca="false">IF($L1453&lt;&gt;"",IF($L1453&gt;=2016,1,0),"")</f>
        <v>0</v>
      </c>
      <c r="U1453" s="0" t="n">
        <f aca="false">IF(ISNUMBER($BX1453),IF($BX1453&gt;=2016,1,0),"")</f>
        <v>1</v>
      </c>
      <c r="V1453" s="0" t="n">
        <f aca="false">IF(ISNUMBER($BW1453),IF($BW1453&gt;=2016,1,0),"")</f>
        <v>0</v>
      </c>
      <c r="W1453" s="0" t="str">
        <f aca="false">IF(AND(ISNUMBER($BW1453),ISNUMBER($BX1453)),IF($BW1453&gt;=2016,"post-only",IF($BX1453&lt;2016,"pre-only","mixed")),"")</f>
        <v>mixed</v>
      </c>
      <c r="X1453" s="0" t="n">
        <f aca="false">IF(AND(ISNUMBER($BW1453),ISNUMBER($BX1453)),MIN(1,MAX(0,($BX1453-2017+1)/($BX1453-$BW1453+1))),"")</f>
        <v>0.210526315789474</v>
      </c>
      <c r="Y1453" s="0" t="n">
        <f aca="false">IF(AND(ISNUMBER($BW1453),ISNUMBER($BX1453)),MIN(1,MAX(0,($BX1453-2018+1)/($BX1453-$BW1453+1))),"")</f>
        <v>0.157894736842105</v>
      </c>
      <c r="Z1453" s="0" t="n">
        <f aca="false">IF(AND(ISNUMBER($BW1453),ISNUMBER($BX1453)),MIN(1,MAX(0,($BX1453-2019+1)/($BX1453-$BW1453+1))),"")</f>
        <v>0.105263157894737</v>
      </c>
      <c r="AA1453" s="0" t="n">
        <f aca="false">IF(ISNUMBER($BX1453),IF($BX1453&gt;=2017,1,0),"")</f>
        <v>1</v>
      </c>
      <c r="AB1453" s="0" t="n">
        <f aca="false">IF(ISNUMBER($BX1453),IF($BX1453&gt;=2018,1,0),"")</f>
        <v>1</v>
      </c>
      <c r="AC1453" s="0" t="n">
        <f aca="false">IF(ISNUMBER($BX1453),IF($BX1453&gt;=2019,1,0),"")</f>
        <v>1</v>
      </c>
      <c r="AD1453" s="0" t="n">
        <f aca="false">IF($L1453&lt;&gt;"",IF($L1453&gt;2013,1,0),"")</f>
        <v>0</v>
      </c>
      <c r="AE1453" s="0" t="n">
        <f aca="false">IF($L1453&lt;&gt;"",1+IF($L1453&gt;2011,1,0)+IF($L1453&gt;2014,1,0),"")</f>
        <v>1</v>
      </c>
      <c r="AF1453" s="0" t="s">
        <v>747</v>
      </c>
      <c r="AG1453" s="0" t="s">
        <v>88</v>
      </c>
      <c r="AH1453" s="0" t="s">
        <v>90</v>
      </c>
      <c r="AI1453" s="0" t="s">
        <v>334</v>
      </c>
      <c r="AJ1453" s="0" t="s">
        <v>334</v>
      </c>
      <c r="AK1453" s="0" t="str">
        <f aca="false">IF(AND($CF1453&lt;&gt;"",IFERROR(INDEX(subsample_country_map!$B:$B,MATCH($CF1453,subsample_country_map!$A:$A,0)),"")&lt;&gt;""),INDEX(subsample_country_map!$B:$B,MATCH($CF1453,subsample_country_map!$A:$A,0)),INDEX(lookup!$AA:$AA,MATCH($A1453,lookup!$A:$A,0)))</f>
        <v>1_US</v>
      </c>
      <c r="AL1453" s="0" t="str">
        <f aca="false">IF(AND($CF1453&lt;&gt;"",IFERROR(INDEX(subsample_country_map!$C:$C,MATCH($CF1453,subsample_country_map!$A:$A,0)),"")&lt;&gt;""),INDEX(subsample_country_map!$C:$C,MATCH($CF1453,subsample_country_map!$A:$A,0)),INDEX(lookup!$AB:$AB,MATCH($A1453,lookup!$A:$A,0)))</f>
        <v>1_developed</v>
      </c>
      <c r="AM1453" s="0" t="str">
        <f aca="false">IF(AND($CF1453&lt;&gt;"",IFERROR(INDEX(subsample_country_map!$D:$D,MATCH($CF1453,subsample_country_map!$A:$A,0)),"")&lt;&gt;""),INDEX(subsample_country_map!$D:$D,MATCH($CF1453,subsample_country_map!$A:$A,0)),INDEX(lookup!$AC:$AC,MATCH($A1453,lookup!$A:$A,0)))</f>
        <v>1_western</v>
      </c>
      <c r="AN1453" s="0" t="str">
        <f aca="false">IF(AND($CF1453&lt;&gt;"",IFERROR(INDEX(subsample_country_map!$E:$E,MATCH($CF1453,subsample_country_map!$A:$A,0)),"")&lt;&gt;""),INDEX(subsample_country_map!$E:$E,MATCH($CF1453,subsample_country_map!$A:$A,0)),INDEX(lookup!$AD:$AD,MATCH($A1453,lookup!$A:$A,0)))</f>
        <v>1_common law</v>
      </c>
      <c r="AO1453" s="0" t="str">
        <f aca="false">INDEX(lookup!$Y:$Y,MATCH($A1453,lookup!$A:$A,0))</f>
        <v>1_not published</v>
      </c>
      <c r="AP1453" s="0" t="str">
        <f aca="false">INDEX(lookup!$Z:$Z,MATCH($A1453,lookup!$A:$A,0))</f>
        <v>99_NCE</v>
      </c>
      <c r="AQ1453" s="0" t="str">
        <f aca="false">INDEX(lookup!$W:$W,MATCH($A1453,lookup!$A:$A,0))</f>
        <v>1_fin/acc/econ</v>
      </c>
      <c r="AS1453" s="0" t="s">
        <v>91</v>
      </c>
      <c r="AT1453" s="0" t="s">
        <v>397</v>
      </c>
      <c r="AU1453" s="0" t="s">
        <v>93</v>
      </c>
      <c r="AV1453" s="0" t="s">
        <v>5261</v>
      </c>
      <c r="AX1453" s="0" t="s">
        <v>5262</v>
      </c>
      <c r="BA1453" s="0" t="n">
        <v>1623</v>
      </c>
      <c r="BB1453" s="0" t="s">
        <v>96</v>
      </c>
      <c r="BC1453" s="0" t="s">
        <v>358</v>
      </c>
      <c r="BD1453" s="0" t="s">
        <v>4416</v>
      </c>
      <c r="BE1453" s="0" t="s">
        <v>5263</v>
      </c>
      <c r="BF1453" s="0" t="s">
        <v>5264</v>
      </c>
      <c r="BI1453" s="0" t="s">
        <v>763</v>
      </c>
      <c r="BJ1453" s="0" t="s">
        <v>5265</v>
      </c>
      <c r="BK1453" s="0" t="s">
        <v>5266</v>
      </c>
      <c r="BL1453" s="0" t="s">
        <v>5267</v>
      </c>
      <c r="BM1453" s="0" t="s">
        <v>5160</v>
      </c>
      <c r="BN1453" s="0" t="s">
        <v>5226</v>
      </c>
      <c r="BO1453" s="0" t="s">
        <v>105</v>
      </c>
      <c r="BP1453" s="0" t="s">
        <v>5156</v>
      </c>
      <c r="BQ1453" s="0" t="s">
        <v>127</v>
      </c>
      <c r="BT1453" s="0" t="n">
        <v>0</v>
      </c>
      <c r="BU1453" s="0" t="s">
        <v>5162</v>
      </c>
      <c r="BW1453" s="0" t="n">
        <v>2002</v>
      </c>
      <c r="BX1453" s="0" t="n">
        <v>2020</v>
      </c>
      <c r="BY1453" s="0" t="s">
        <v>1526</v>
      </c>
      <c r="BZ1453" s="0" t="n">
        <v>2011</v>
      </c>
      <c r="CA1453" s="0" t="n">
        <v>0.263157894736842</v>
      </c>
      <c r="CB1453" s="0" t="n">
        <v>0</v>
      </c>
      <c r="CC1453" s="0" t="n">
        <v>1</v>
      </c>
      <c r="CD1453" s="0" t="n">
        <v>0.0115917203386083</v>
      </c>
      <c r="CE1453" s="0" t="n">
        <v>1</v>
      </c>
    </row>
    <row r="1454" customFormat="false" ht="15" hidden="false" customHeight="false" outlineLevel="0" collapsed="false">
      <c r="A1454" s="0" t="s">
        <v>5156</v>
      </c>
      <c r="B1454" s="0" t="n">
        <v>2759</v>
      </c>
      <c r="C1454" s="0" t="n">
        <v>0.0298478343783662</v>
      </c>
      <c r="D1454" s="0" t="n">
        <v>1623</v>
      </c>
      <c r="E1454" s="0" t="n">
        <f aca="false">IF(ISNUMBER($BA1454),$BA1454,IF(AND(ISNUMBER($D1454),ISNUMBER($BW1454),ISNUMBER($BX1454)),$D1454*($BX1454-$BW1454+1),""))</f>
        <v>1623</v>
      </c>
      <c r="H1454" s="0" t="s">
        <v>118</v>
      </c>
      <c r="I1454" s="0" t="s">
        <v>119</v>
      </c>
      <c r="J1454" s="0" t="n">
        <f aca="false">IF($BW1454&lt;&gt;"",$BW1454,"")</f>
        <v>2002</v>
      </c>
      <c r="K1454" s="0" t="n">
        <f aca="false">IF($BX1454&lt;&gt;"",$BX1454,"")</f>
        <v>2020</v>
      </c>
      <c r="L1454" s="0" t="n">
        <f aca="false">IF(AND(ISNUMBER($BW1454),ISNUMBER($BX1454)),($BW1454+$BX1454)/2,"")</f>
        <v>2011</v>
      </c>
      <c r="M1454" s="0" t="n">
        <f aca="false">IF($L1454&lt;&gt;"",$L1454,"")</f>
        <v>2011</v>
      </c>
      <c r="N1454" s="0" t="n">
        <f aca="false">IF(AND(ISNUMBER($BW1454),ISNUMBER($BX1454)),MIN(1,MAX(0,($BX1454-2016+1)/($BX1454-$BW1454+1))),"")</f>
        <v>0.263157894736842</v>
      </c>
      <c r="O1454" s="0" t="n">
        <f aca="false">IF(AND(ISNUMBER($BW1454),ISNUMBER($BX1454)),MIN(1,MAX(0,($BX1454-2017+1)/($BX1454-$BW1454+1))),"")</f>
        <v>0.210526315789474</v>
      </c>
      <c r="P1454" s="0" t="n">
        <f aca="false">IF(AND(ISNUMBER($BW1454),ISNUMBER($BX1454)),MIN(1,MAX(0,($BX1454-2018+1)/($BX1454-$BW1454+1))),"")</f>
        <v>0.157894736842105</v>
      </c>
      <c r="Q1454" s="0" t="n">
        <f aca="false">IF(AND(ISNUMBER($BW1454),ISNUMBER($BX1454)),MIN(1,MAX(0,($BX1454-2019+1)/($BX1454-$BW1454+1))),"")</f>
        <v>0.105263157894737</v>
      </c>
      <c r="R1454" s="0" t="n">
        <f aca="false">IF(AND(ISNUMBER($BW1454),ISNUMBER($BX1454)),MIN(1,MAX(0,($BX1454-2016+1)/($BX1454-$BW1454+1))),"")</f>
        <v>0.263157894736842</v>
      </c>
      <c r="S1454" s="0" t="n">
        <f aca="false">IF($L1454&lt;&gt;"",IF($L1454&gt;=2015.5,1,0),"")</f>
        <v>0</v>
      </c>
      <c r="T1454" s="0" t="n">
        <f aca="false">IF($L1454&lt;&gt;"",IF($L1454&gt;=2016,1,0),"")</f>
        <v>0</v>
      </c>
      <c r="U1454" s="0" t="n">
        <f aca="false">IF(ISNUMBER($BX1454),IF($BX1454&gt;=2016,1,0),"")</f>
        <v>1</v>
      </c>
      <c r="V1454" s="0" t="n">
        <f aca="false">IF(ISNUMBER($BW1454),IF($BW1454&gt;=2016,1,0),"")</f>
        <v>0</v>
      </c>
      <c r="W1454" s="0" t="str">
        <f aca="false">IF(AND(ISNUMBER($BW1454),ISNUMBER($BX1454)),IF($BW1454&gt;=2016,"post-only",IF($BX1454&lt;2016,"pre-only","mixed")),"")</f>
        <v>mixed</v>
      </c>
      <c r="X1454" s="0" t="n">
        <f aca="false">IF(AND(ISNUMBER($BW1454),ISNUMBER($BX1454)),MIN(1,MAX(0,($BX1454-2017+1)/($BX1454-$BW1454+1))),"")</f>
        <v>0.210526315789474</v>
      </c>
      <c r="Y1454" s="0" t="n">
        <f aca="false">IF(AND(ISNUMBER($BW1454),ISNUMBER($BX1454)),MIN(1,MAX(0,($BX1454-2018+1)/($BX1454-$BW1454+1))),"")</f>
        <v>0.157894736842105</v>
      </c>
      <c r="Z1454" s="0" t="n">
        <f aca="false">IF(AND(ISNUMBER($BW1454),ISNUMBER($BX1454)),MIN(1,MAX(0,($BX1454-2019+1)/($BX1454-$BW1454+1))),"")</f>
        <v>0.105263157894737</v>
      </c>
      <c r="AA1454" s="0" t="n">
        <f aca="false">IF(ISNUMBER($BX1454),IF($BX1454&gt;=2017,1,0),"")</f>
        <v>1</v>
      </c>
      <c r="AB1454" s="0" t="n">
        <f aca="false">IF(ISNUMBER($BX1454),IF($BX1454&gt;=2018,1,0),"")</f>
        <v>1</v>
      </c>
      <c r="AC1454" s="0" t="n">
        <f aca="false">IF(ISNUMBER($BX1454),IF($BX1454&gt;=2019,1,0),"")</f>
        <v>1</v>
      </c>
      <c r="AD1454" s="0" t="n">
        <f aca="false">IF($L1454&lt;&gt;"",IF($L1454&gt;2013,1,0),"")</f>
        <v>0</v>
      </c>
      <c r="AE1454" s="0" t="n">
        <f aca="false">IF($L1454&lt;&gt;"",1+IF($L1454&gt;2011,1,0)+IF($L1454&gt;2014,1,0),"")</f>
        <v>1</v>
      </c>
      <c r="AF1454" s="0" t="s">
        <v>747</v>
      </c>
      <c r="AG1454" s="0" t="s">
        <v>88</v>
      </c>
      <c r="AH1454" s="0" t="s">
        <v>90</v>
      </c>
      <c r="AI1454" s="0" t="s">
        <v>334</v>
      </c>
      <c r="AJ1454" s="0" t="s">
        <v>334</v>
      </c>
      <c r="AK1454" s="0" t="str">
        <f aca="false">IF(AND($CF1454&lt;&gt;"",IFERROR(INDEX(subsample_country_map!$B:$B,MATCH($CF1454,subsample_country_map!$A:$A,0)),"")&lt;&gt;""),INDEX(subsample_country_map!$B:$B,MATCH($CF1454,subsample_country_map!$A:$A,0)),INDEX(lookup!$AA:$AA,MATCH($A1454,lookup!$A:$A,0)))</f>
        <v>1_US</v>
      </c>
      <c r="AL1454" s="0" t="str">
        <f aca="false">IF(AND($CF1454&lt;&gt;"",IFERROR(INDEX(subsample_country_map!$C:$C,MATCH($CF1454,subsample_country_map!$A:$A,0)),"")&lt;&gt;""),INDEX(subsample_country_map!$C:$C,MATCH($CF1454,subsample_country_map!$A:$A,0)),INDEX(lookup!$AB:$AB,MATCH($A1454,lookup!$A:$A,0)))</f>
        <v>1_developed</v>
      </c>
      <c r="AM1454" s="0" t="str">
        <f aca="false">IF(AND($CF1454&lt;&gt;"",IFERROR(INDEX(subsample_country_map!$D:$D,MATCH($CF1454,subsample_country_map!$A:$A,0)),"")&lt;&gt;""),INDEX(subsample_country_map!$D:$D,MATCH($CF1454,subsample_country_map!$A:$A,0)),INDEX(lookup!$AC:$AC,MATCH($A1454,lookup!$A:$A,0)))</f>
        <v>1_western</v>
      </c>
      <c r="AN1454" s="0" t="str">
        <f aca="false">IF(AND($CF1454&lt;&gt;"",IFERROR(INDEX(subsample_country_map!$E:$E,MATCH($CF1454,subsample_country_map!$A:$A,0)),"")&lt;&gt;""),INDEX(subsample_country_map!$E:$E,MATCH($CF1454,subsample_country_map!$A:$A,0)),INDEX(lookup!$AD:$AD,MATCH($A1454,lookup!$A:$A,0)))</f>
        <v>1_common law</v>
      </c>
      <c r="AO1454" s="0" t="str">
        <f aca="false">INDEX(lookup!$Y:$Y,MATCH($A1454,lookup!$A:$A,0))</f>
        <v>1_not published</v>
      </c>
      <c r="AP1454" s="0" t="str">
        <f aca="false">INDEX(lookup!$Z:$Z,MATCH($A1454,lookup!$A:$A,0))</f>
        <v>99_NCE</v>
      </c>
      <c r="AQ1454" s="0" t="str">
        <f aca="false">INDEX(lookup!$W:$W,MATCH($A1454,lookup!$A:$A,0))</f>
        <v>1_fin/acc/econ</v>
      </c>
      <c r="AS1454" s="0" t="s">
        <v>91</v>
      </c>
      <c r="AT1454" s="0" t="s">
        <v>397</v>
      </c>
      <c r="AU1454" s="0" t="s">
        <v>93</v>
      </c>
      <c r="AV1454" s="0" t="s">
        <v>5268</v>
      </c>
      <c r="AX1454" s="0" t="s">
        <v>5269</v>
      </c>
      <c r="BA1454" s="0" t="n">
        <v>1623</v>
      </c>
      <c r="BB1454" s="0" t="s">
        <v>96</v>
      </c>
      <c r="BC1454" s="0" t="s">
        <v>358</v>
      </c>
      <c r="BD1454" s="0" t="s">
        <v>4416</v>
      </c>
      <c r="BE1454" s="0" t="s">
        <v>5263</v>
      </c>
      <c r="BF1454" s="0" t="s">
        <v>5264</v>
      </c>
      <c r="BI1454" s="0" t="s">
        <v>763</v>
      </c>
      <c r="BJ1454" s="0" t="s">
        <v>5270</v>
      </c>
      <c r="BK1454" s="0" t="s">
        <v>5266</v>
      </c>
      <c r="BL1454" s="0" t="s">
        <v>5271</v>
      </c>
      <c r="BM1454" s="0" t="s">
        <v>5160</v>
      </c>
      <c r="BN1454" s="0" t="s">
        <v>5226</v>
      </c>
      <c r="BO1454" s="0" t="s">
        <v>105</v>
      </c>
      <c r="BP1454" s="0" t="s">
        <v>5156</v>
      </c>
      <c r="BQ1454" s="0" t="s">
        <v>127</v>
      </c>
      <c r="BT1454" s="0" t="n">
        <v>0</v>
      </c>
      <c r="BU1454" s="0" t="s">
        <v>5162</v>
      </c>
      <c r="BW1454" s="0" t="n">
        <v>2002</v>
      </c>
      <c r="BX1454" s="0" t="n">
        <v>2020</v>
      </c>
      <c r="BY1454" s="0" t="s">
        <v>1526</v>
      </c>
      <c r="BZ1454" s="0" t="n">
        <v>2011</v>
      </c>
      <c r="CA1454" s="0" t="n">
        <v>0.263157894736842</v>
      </c>
      <c r="CB1454" s="0" t="n">
        <v>0</v>
      </c>
      <c r="CC1454" s="0" t="n">
        <v>1</v>
      </c>
      <c r="CD1454" s="0" t="n">
        <v>0.0298567028637705</v>
      </c>
      <c r="CE1454" s="0" t="n">
        <v>1</v>
      </c>
    </row>
    <row r="1455" customFormat="false" ht="15" hidden="false" customHeight="false" outlineLevel="0" collapsed="false">
      <c r="A1455" s="0" t="s">
        <v>5156</v>
      </c>
      <c r="B1455" s="0" t="n">
        <v>2760</v>
      </c>
      <c r="C1455" s="0" t="n">
        <v>-0.00828832380040859</v>
      </c>
      <c r="D1455" s="0" t="n">
        <v>3298</v>
      </c>
      <c r="E1455" s="0" t="n">
        <f aca="false">IF(ISNUMBER($BA1455),$BA1455,IF(AND(ISNUMBER($D1455),ISNUMBER($BW1455),ISNUMBER($BX1455)),$D1455*($BX1455-$BW1455+1),""))</f>
        <v>3298</v>
      </c>
      <c r="H1455" s="0" t="s">
        <v>118</v>
      </c>
      <c r="I1455" s="0" t="s">
        <v>119</v>
      </c>
      <c r="J1455" s="0" t="n">
        <f aca="false">IF($BW1455&lt;&gt;"",$BW1455,"")</f>
        <v>2002</v>
      </c>
      <c r="K1455" s="0" t="n">
        <f aca="false">IF($BX1455&lt;&gt;"",$BX1455,"")</f>
        <v>2020</v>
      </c>
      <c r="L1455" s="0" t="n">
        <f aca="false">IF(AND(ISNUMBER($BW1455),ISNUMBER($BX1455)),($BW1455+$BX1455)/2,"")</f>
        <v>2011</v>
      </c>
      <c r="M1455" s="0" t="n">
        <f aca="false">IF($L1455&lt;&gt;"",$L1455,"")</f>
        <v>2011</v>
      </c>
      <c r="N1455" s="0" t="n">
        <f aca="false">IF(AND(ISNUMBER($BW1455),ISNUMBER($BX1455)),MIN(1,MAX(0,($BX1455-2016+1)/($BX1455-$BW1455+1))),"")</f>
        <v>0.263157894736842</v>
      </c>
      <c r="O1455" s="0" t="n">
        <f aca="false">IF(AND(ISNUMBER($BW1455),ISNUMBER($BX1455)),MIN(1,MAX(0,($BX1455-2017+1)/($BX1455-$BW1455+1))),"")</f>
        <v>0.210526315789474</v>
      </c>
      <c r="P1455" s="0" t="n">
        <f aca="false">IF(AND(ISNUMBER($BW1455),ISNUMBER($BX1455)),MIN(1,MAX(0,($BX1455-2018+1)/($BX1455-$BW1455+1))),"")</f>
        <v>0.157894736842105</v>
      </c>
      <c r="Q1455" s="0" t="n">
        <f aca="false">IF(AND(ISNUMBER($BW1455),ISNUMBER($BX1455)),MIN(1,MAX(0,($BX1455-2019+1)/($BX1455-$BW1455+1))),"")</f>
        <v>0.105263157894737</v>
      </c>
      <c r="R1455" s="0" t="n">
        <f aca="false">IF(AND(ISNUMBER($BW1455),ISNUMBER($BX1455)),MIN(1,MAX(0,($BX1455-2016+1)/($BX1455-$BW1455+1))),"")</f>
        <v>0.263157894736842</v>
      </c>
      <c r="S1455" s="0" t="n">
        <f aca="false">IF($L1455&lt;&gt;"",IF($L1455&gt;=2015.5,1,0),"")</f>
        <v>0</v>
      </c>
      <c r="T1455" s="0" t="n">
        <f aca="false">IF($L1455&lt;&gt;"",IF($L1455&gt;=2016,1,0),"")</f>
        <v>0</v>
      </c>
      <c r="U1455" s="0" t="n">
        <f aca="false">IF(ISNUMBER($BX1455),IF($BX1455&gt;=2016,1,0),"")</f>
        <v>1</v>
      </c>
      <c r="V1455" s="0" t="n">
        <f aca="false">IF(ISNUMBER($BW1455),IF($BW1455&gt;=2016,1,0),"")</f>
        <v>0</v>
      </c>
      <c r="W1455" s="0" t="str">
        <f aca="false">IF(AND(ISNUMBER($BW1455),ISNUMBER($BX1455)),IF($BW1455&gt;=2016,"post-only",IF($BX1455&lt;2016,"pre-only","mixed")),"")</f>
        <v>mixed</v>
      </c>
      <c r="X1455" s="0" t="n">
        <f aca="false">IF(AND(ISNUMBER($BW1455),ISNUMBER($BX1455)),MIN(1,MAX(0,($BX1455-2017+1)/($BX1455-$BW1455+1))),"")</f>
        <v>0.210526315789474</v>
      </c>
      <c r="Y1455" s="0" t="n">
        <f aca="false">IF(AND(ISNUMBER($BW1455),ISNUMBER($BX1455)),MIN(1,MAX(0,($BX1455-2018+1)/($BX1455-$BW1455+1))),"")</f>
        <v>0.157894736842105</v>
      </c>
      <c r="Z1455" s="0" t="n">
        <f aca="false">IF(AND(ISNUMBER($BW1455),ISNUMBER($BX1455)),MIN(1,MAX(0,($BX1455-2019+1)/($BX1455-$BW1455+1))),"")</f>
        <v>0.105263157894737</v>
      </c>
      <c r="AA1455" s="0" t="n">
        <f aca="false">IF(ISNUMBER($BX1455),IF($BX1455&gt;=2017,1,0),"")</f>
        <v>1</v>
      </c>
      <c r="AB1455" s="0" t="n">
        <f aca="false">IF(ISNUMBER($BX1455),IF($BX1455&gt;=2018,1,0),"")</f>
        <v>1</v>
      </c>
      <c r="AC1455" s="0" t="n">
        <f aca="false">IF(ISNUMBER($BX1455),IF($BX1455&gt;=2019,1,0),"")</f>
        <v>1</v>
      </c>
      <c r="AD1455" s="0" t="n">
        <f aca="false">IF($L1455&lt;&gt;"",IF($L1455&gt;2013,1,0),"")</f>
        <v>0</v>
      </c>
      <c r="AE1455" s="0" t="n">
        <f aca="false">IF($L1455&lt;&gt;"",1+IF($L1455&gt;2011,1,0)+IF($L1455&gt;2014,1,0),"")</f>
        <v>1</v>
      </c>
      <c r="AF1455" s="0" t="s">
        <v>747</v>
      </c>
      <c r="AG1455" s="0" t="s">
        <v>88</v>
      </c>
      <c r="AH1455" s="0" t="s">
        <v>90</v>
      </c>
      <c r="AI1455" s="0" t="s">
        <v>334</v>
      </c>
      <c r="AJ1455" s="0" t="s">
        <v>334</v>
      </c>
      <c r="AK1455" s="0" t="str">
        <f aca="false">IF(AND($CF1455&lt;&gt;"",IFERROR(INDEX(subsample_country_map!$B:$B,MATCH($CF1455,subsample_country_map!$A:$A,0)),"")&lt;&gt;""),INDEX(subsample_country_map!$B:$B,MATCH($CF1455,subsample_country_map!$A:$A,0)),INDEX(lookup!$AA:$AA,MATCH($A1455,lookup!$A:$A,0)))</f>
        <v>1_US</v>
      </c>
      <c r="AL1455" s="0" t="str">
        <f aca="false">IF(AND($CF1455&lt;&gt;"",IFERROR(INDEX(subsample_country_map!$C:$C,MATCH($CF1455,subsample_country_map!$A:$A,0)),"")&lt;&gt;""),INDEX(subsample_country_map!$C:$C,MATCH($CF1455,subsample_country_map!$A:$A,0)),INDEX(lookup!$AB:$AB,MATCH($A1455,lookup!$A:$A,0)))</f>
        <v>1_developed</v>
      </c>
      <c r="AM1455" s="0" t="str">
        <f aca="false">IF(AND($CF1455&lt;&gt;"",IFERROR(INDEX(subsample_country_map!$D:$D,MATCH($CF1455,subsample_country_map!$A:$A,0)),"")&lt;&gt;""),INDEX(subsample_country_map!$D:$D,MATCH($CF1455,subsample_country_map!$A:$A,0)),INDEX(lookup!$AC:$AC,MATCH($A1455,lookup!$A:$A,0)))</f>
        <v>1_western</v>
      </c>
      <c r="AN1455" s="0" t="str">
        <f aca="false">IF(AND($CF1455&lt;&gt;"",IFERROR(INDEX(subsample_country_map!$E:$E,MATCH($CF1455,subsample_country_map!$A:$A,0)),"")&lt;&gt;""),INDEX(subsample_country_map!$E:$E,MATCH($CF1455,subsample_country_map!$A:$A,0)),INDEX(lookup!$AD:$AD,MATCH($A1455,lookup!$A:$A,0)))</f>
        <v>1_common law</v>
      </c>
      <c r="AO1455" s="0" t="str">
        <f aca="false">INDEX(lookup!$Y:$Y,MATCH($A1455,lookup!$A:$A,0))</f>
        <v>1_not published</v>
      </c>
      <c r="AP1455" s="0" t="str">
        <f aca="false">INDEX(lookup!$Z:$Z,MATCH($A1455,lookup!$A:$A,0))</f>
        <v>99_NCE</v>
      </c>
      <c r="AQ1455" s="0" t="str">
        <f aca="false">INDEX(lookup!$W:$W,MATCH($A1455,lookup!$A:$A,0))</f>
        <v>1_fin/acc/econ</v>
      </c>
      <c r="AS1455" s="0" t="s">
        <v>91</v>
      </c>
      <c r="AT1455" s="0" t="s">
        <v>397</v>
      </c>
      <c r="AU1455" s="0" t="s">
        <v>93</v>
      </c>
      <c r="AV1455" s="0" t="s">
        <v>5272</v>
      </c>
      <c r="AX1455" s="0" t="s">
        <v>5273</v>
      </c>
      <c r="BA1455" s="0" t="n">
        <v>3298</v>
      </c>
      <c r="BB1455" s="0" t="s">
        <v>96</v>
      </c>
      <c r="BC1455" s="0" t="s">
        <v>358</v>
      </c>
      <c r="BD1455" s="0" t="s">
        <v>4416</v>
      </c>
      <c r="BE1455" s="0" t="s">
        <v>5263</v>
      </c>
      <c r="BF1455" s="0" t="s">
        <v>5274</v>
      </c>
      <c r="BI1455" s="0" t="s">
        <v>763</v>
      </c>
      <c r="BJ1455" s="0" t="s">
        <v>5275</v>
      </c>
      <c r="BK1455" s="0" t="s">
        <v>5266</v>
      </c>
      <c r="BL1455" s="0" t="s">
        <v>5276</v>
      </c>
      <c r="BM1455" s="0" t="s">
        <v>5160</v>
      </c>
      <c r="BN1455" s="0" t="s">
        <v>5226</v>
      </c>
      <c r="BO1455" s="0" t="s">
        <v>105</v>
      </c>
      <c r="BP1455" s="0" t="s">
        <v>5156</v>
      </c>
      <c r="BQ1455" s="0" t="s">
        <v>127</v>
      </c>
      <c r="BT1455" s="0" t="n">
        <v>0</v>
      </c>
      <c r="BU1455" s="0" t="s">
        <v>5162</v>
      </c>
      <c r="BW1455" s="0" t="n">
        <v>2002</v>
      </c>
      <c r="BX1455" s="0" t="n">
        <v>2020</v>
      </c>
      <c r="BY1455" s="0" t="s">
        <v>1526</v>
      </c>
      <c r="BZ1455" s="0" t="n">
        <v>2011</v>
      </c>
      <c r="CA1455" s="0" t="n">
        <v>0.263157894736842</v>
      </c>
      <c r="CB1455" s="0" t="n">
        <v>0</v>
      </c>
      <c r="CC1455" s="0" t="n">
        <v>1</v>
      </c>
      <c r="CD1455" s="0" t="n">
        <v>-0.00828851360065611</v>
      </c>
      <c r="CE1455" s="0" t="n">
        <v>1</v>
      </c>
    </row>
    <row r="1456" customFormat="false" ht="15" hidden="false" customHeight="false" outlineLevel="0" collapsed="false">
      <c r="A1456" s="0" t="s">
        <v>5156</v>
      </c>
      <c r="B1456" s="0" t="n">
        <v>2761</v>
      </c>
      <c r="C1456" s="0" t="n">
        <v>-0.0111610653826396</v>
      </c>
      <c r="D1456" s="0" t="n">
        <v>3298</v>
      </c>
      <c r="E1456" s="0" t="n">
        <f aca="false">IF(ISNUMBER($BA1456),$BA1456,IF(AND(ISNUMBER($D1456),ISNUMBER($BW1456),ISNUMBER($BX1456)),$D1456*($BX1456-$BW1456+1),""))</f>
        <v>3298</v>
      </c>
      <c r="H1456" s="0" t="s">
        <v>118</v>
      </c>
      <c r="I1456" s="0" t="s">
        <v>119</v>
      </c>
      <c r="J1456" s="0" t="n">
        <f aca="false">IF($BW1456&lt;&gt;"",$BW1456,"")</f>
        <v>2002</v>
      </c>
      <c r="K1456" s="0" t="n">
        <f aca="false">IF($BX1456&lt;&gt;"",$BX1456,"")</f>
        <v>2020</v>
      </c>
      <c r="L1456" s="0" t="n">
        <f aca="false">IF(AND(ISNUMBER($BW1456),ISNUMBER($BX1456)),($BW1456+$BX1456)/2,"")</f>
        <v>2011</v>
      </c>
      <c r="M1456" s="0" t="n">
        <f aca="false">IF($L1456&lt;&gt;"",$L1456,"")</f>
        <v>2011</v>
      </c>
      <c r="N1456" s="0" t="n">
        <f aca="false">IF(AND(ISNUMBER($BW1456),ISNUMBER($BX1456)),MIN(1,MAX(0,($BX1456-2016+1)/($BX1456-$BW1456+1))),"")</f>
        <v>0.263157894736842</v>
      </c>
      <c r="O1456" s="0" t="n">
        <f aca="false">IF(AND(ISNUMBER($BW1456),ISNUMBER($BX1456)),MIN(1,MAX(0,($BX1456-2017+1)/($BX1456-$BW1456+1))),"")</f>
        <v>0.210526315789474</v>
      </c>
      <c r="P1456" s="0" t="n">
        <f aca="false">IF(AND(ISNUMBER($BW1456),ISNUMBER($BX1456)),MIN(1,MAX(0,($BX1456-2018+1)/($BX1456-$BW1456+1))),"")</f>
        <v>0.157894736842105</v>
      </c>
      <c r="Q1456" s="0" t="n">
        <f aca="false">IF(AND(ISNUMBER($BW1456),ISNUMBER($BX1456)),MIN(1,MAX(0,($BX1456-2019+1)/($BX1456-$BW1456+1))),"")</f>
        <v>0.105263157894737</v>
      </c>
      <c r="R1456" s="0" t="n">
        <f aca="false">IF(AND(ISNUMBER($BW1456),ISNUMBER($BX1456)),MIN(1,MAX(0,($BX1456-2016+1)/($BX1456-$BW1456+1))),"")</f>
        <v>0.263157894736842</v>
      </c>
      <c r="S1456" s="0" t="n">
        <f aca="false">IF($L1456&lt;&gt;"",IF($L1456&gt;=2015.5,1,0),"")</f>
        <v>0</v>
      </c>
      <c r="T1456" s="0" t="n">
        <f aca="false">IF($L1456&lt;&gt;"",IF($L1456&gt;=2016,1,0),"")</f>
        <v>0</v>
      </c>
      <c r="U1456" s="0" t="n">
        <f aca="false">IF(ISNUMBER($BX1456),IF($BX1456&gt;=2016,1,0),"")</f>
        <v>1</v>
      </c>
      <c r="V1456" s="0" t="n">
        <f aca="false">IF(ISNUMBER($BW1456),IF($BW1456&gt;=2016,1,0),"")</f>
        <v>0</v>
      </c>
      <c r="W1456" s="0" t="str">
        <f aca="false">IF(AND(ISNUMBER($BW1456),ISNUMBER($BX1456)),IF($BW1456&gt;=2016,"post-only",IF($BX1456&lt;2016,"pre-only","mixed")),"")</f>
        <v>mixed</v>
      </c>
      <c r="X1456" s="0" t="n">
        <f aca="false">IF(AND(ISNUMBER($BW1456),ISNUMBER($BX1456)),MIN(1,MAX(0,($BX1456-2017+1)/($BX1456-$BW1456+1))),"")</f>
        <v>0.210526315789474</v>
      </c>
      <c r="Y1456" s="0" t="n">
        <f aca="false">IF(AND(ISNUMBER($BW1456),ISNUMBER($BX1456)),MIN(1,MAX(0,($BX1456-2018+1)/($BX1456-$BW1456+1))),"")</f>
        <v>0.157894736842105</v>
      </c>
      <c r="Z1456" s="0" t="n">
        <f aca="false">IF(AND(ISNUMBER($BW1456),ISNUMBER($BX1456)),MIN(1,MAX(0,($BX1456-2019+1)/($BX1456-$BW1456+1))),"")</f>
        <v>0.105263157894737</v>
      </c>
      <c r="AA1456" s="0" t="n">
        <f aca="false">IF(ISNUMBER($BX1456),IF($BX1456&gt;=2017,1,0),"")</f>
        <v>1</v>
      </c>
      <c r="AB1456" s="0" t="n">
        <f aca="false">IF(ISNUMBER($BX1456),IF($BX1456&gt;=2018,1,0),"")</f>
        <v>1</v>
      </c>
      <c r="AC1456" s="0" t="n">
        <f aca="false">IF(ISNUMBER($BX1456),IF($BX1456&gt;=2019,1,0),"")</f>
        <v>1</v>
      </c>
      <c r="AD1456" s="0" t="n">
        <f aca="false">IF($L1456&lt;&gt;"",IF($L1456&gt;2013,1,0),"")</f>
        <v>0</v>
      </c>
      <c r="AE1456" s="0" t="n">
        <f aca="false">IF($L1456&lt;&gt;"",1+IF($L1456&gt;2011,1,0)+IF($L1456&gt;2014,1,0),"")</f>
        <v>1</v>
      </c>
      <c r="AF1456" s="0" t="s">
        <v>747</v>
      </c>
      <c r="AG1456" s="0" t="s">
        <v>88</v>
      </c>
      <c r="AH1456" s="0" t="s">
        <v>90</v>
      </c>
      <c r="AI1456" s="0" t="s">
        <v>334</v>
      </c>
      <c r="AJ1456" s="0" t="s">
        <v>334</v>
      </c>
      <c r="AK1456" s="0" t="str">
        <f aca="false">IF(AND($CF1456&lt;&gt;"",IFERROR(INDEX(subsample_country_map!$B:$B,MATCH($CF1456,subsample_country_map!$A:$A,0)),"")&lt;&gt;""),INDEX(subsample_country_map!$B:$B,MATCH($CF1456,subsample_country_map!$A:$A,0)),INDEX(lookup!$AA:$AA,MATCH($A1456,lookup!$A:$A,0)))</f>
        <v>1_US</v>
      </c>
      <c r="AL1456" s="0" t="str">
        <f aca="false">IF(AND($CF1456&lt;&gt;"",IFERROR(INDEX(subsample_country_map!$C:$C,MATCH($CF1456,subsample_country_map!$A:$A,0)),"")&lt;&gt;""),INDEX(subsample_country_map!$C:$C,MATCH($CF1456,subsample_country_map!$A:$A,0)),INDEX(lookup!$AB:$AB,MATCH($A1456,lookup!$A:$A,0)))</f>
        <v>1_developed</v>
      </c>
      <c r="AM1456" s="0" t="str">
        <f aca="false">IF(AND($CF1456&lt;&gt;"",IFERROR(INDEX(subsample_country_map!$D:$D,MATCH($CF1456,subsample_country_map!$A:$A,0)),"")&lt;&gt;""),INDEX(subsample_country_map!$D:$D,MATCH($CF1456,subsample_country_map!$A:$A,0)),INDEX(lookup!$AC:$AC,MATCH($A1456,lookup!$A:$A,0)))</f>
        <v>1_western</v>
      </c>
      <c r="AN1456" s="0" t="str">
        <f aca="false">IF(AND($CF1456&lt;&gt;"",IFERROR(INDEX(subsample_country_map!$E:$E,MATCH($CF1456,subsample_country_map!$A:$A,0)),"")&lt;&gt;""),INDEX(subsample_country_map!$E:$E,MATCH($CF1456,subsample_country_map!$A:$A,0)),INDEX(lookup!$AD:$AD,MATCH($A1456,lookup!$A:$A,0)))</f>
        <v>1_common law</v>
      </c>
      <c r="AO1456" s="0" t="str">
        <f aca="false">INDEX(lookup!$Y:$Y,MATCH($A1456,lookup!$A:$A,0))</f>
        <v>1_not published</v>
      </c>
      <c r="AP1456" s="0" t="str">
        <f aca="false">INDEX(lookup!$Z:$Z,MATCH($A1456,lookup!$A:$A,0))</f>
        <v>99_NCE</v>
      </c>
      <c r="AQ1456" s="0" t="str">
        <f aca="false">INDEX(lookup!$W:$W,MATCH($A1456,lookup!$A:$A,0))</f>
        <v>1_fin/acc/econ</v>
      </c>
      <c r="AS1456" s="0" t="s">
        <v>91</v>
      </c>
      <c r="AT1456" s="0" t="s">
        <v>397</v>
      </c>
      <c r="AU1456" s="0" t="s">
        <v>93</v>
      </c>
      <c r="AV1456" s="0" t="s">
        <v>5277</v>
      </c>
      <c r="AX1456" s="0" t="s">
        <v>5278</v>
      </c>
      <c r="BA1456" s="0" t="n">
        <v>3298</v>
      </c>
      <c r="BB1456" s="0" t="s">
        <v>96</v>
      </c>
      <c r="BC1456" s="0" t="s">
        <v>358</v>
      </c>
      <c r="BD1456" s="0" t="s">
        <v>4416</v>
      </c>
      <c r="BE1456" s="0" t="s">
        <v>5263</v>
      </c>
      <c r="BF1456" s="0" t="s">
        <v>5274</v>
      </c>
      <c r="BI1456" s="0" t="s">
        <v>763</v>
      </c>
      <c r="BJ1456" s="0" t="s">
        <v>5279</v>
      </c>
      <c r="BK1456" s="0" t="s">
        <v>5266</v>
      </c>
      <c r="BL1456" s="0" t="s">
        <v>5280</v>
      </c>
      <c r="BM1456" s="0" t="s">
        <v>5160</v>
      </c>
      <c r="BN1456" s="0" t="s">
        <v>5226</v>
      </c>
      <c r="BO1456" s="0" t="s">
        <v>105</v>
      </c>
      <c r="BP1456" s="0" t="s">
        <v>5156</v>
      </c>
      <c r="BQ1456" s="0" t="s">
        <v>127</v>
      </c>
      <c r="BT1456" s="0" t="n">
        <v>0</v>
      </c>
      <c r="BU1456" s="0" t="s">
        <v>5162</v>
      </c>
      <c r="BW1456" s="0" t="n">
        <v>2002</v>
      </c>
      <c r="BX1456" s="0" t="n">
        <v>2020</v>
      </c>
      <c r="BY1456" s="0" t="s">
        <v>1526</v>
      </c>
      <c r="BZ1456" s="0" t="n">
        <v>2011</v>
      </c>
      <c r="CA1456" s="0" t="n">
        <v>0.263157894736842</v>
      </c>
      <c r="CB1456" s="0" t="n">
        <v>0</v>
      </c>
      <c r="CC1456" s="0" t="n">
        <v>1</v>
      </c>
      <c r="CD1456" s="0" t="n">
        <v>-0.0111615288596145</v>
      </c>
      <c r="CE1456" s="0" t="n">
        <v>1</v>
      </c>
    </row>
    <row r="1457" customFormat="false" ht="15" hidden="false" customHeight="false" outlineLevel="0" collapsed="false">
      <c r="A1457" s="0" t="s">
        <v>5156</v>
      </c>
      <c r="B1457" s="0" t="n">
        <v>2762</v>
      </c>
      <c r="C1457" s="0" t="n">
        <v>-0.0118231307035159</v>
      </c>
      <c r="D1457" s="0" t="n">
        <v>1979</v>
      </c>
      <c r="E1457" s="0" t="n">
        <f aca="false">IF(ISNUMBER($BA1457),$BA1457,IF(AND(ISNUMBER($D1457),ISNUMBER($BW1457),ISNUMBER($BX1457)),$D1457*($BX1457-$BW1457+1),""))</f>
        <v>1979</v>
      </c>
      <c r="H1457" s="0" t="s">
        <v>118</v>
      </c>
      <c r="I1457" s="0" t="s">
        <v>119</v>
      </c>
      <c r="J1457" s="0" t="n">
        <f aca="false">IF($BW1457&lt;&gt;"",$BW1457,"")</f>
        <v>2002</v>
      </c>
      <c r="K1457" s="0" t="n">
        <f aca="false">IF($BX1457&lt;&gt;"",$BX1457,"")</f>
        <v>2020</v>
      </c>
      <c r="L1457" s="0" t="n">
        <f aca="false">IF(AND(ISNUMBER($BW1457),ISNUMBER($BX1457)),($BW1457+$BX1457)/2,"")</f>
        <v>2011</v>
      </c>
      <c r="M1457" s="0" t="n">
        <f aca="false">IF($L1457&lt;&gt;"",$L1457,"")</f>
        <v>2011</v>
      </c>
      <c r="N1457" s="0" t="n">
        <f aca="false">IF(AND(ISNUMBER($BW1457),ISNUMBER($BX1457)),MIN(1,MAX(0,($BX1457-2016+1)/($BX1457-$BW1457+1))),"")</f>
        <v>0.263157894736842</v>
      </c>
      <c r="O1457" s="0" t="n">
        <f aca="false">IF(AND(ISNUMBER($BW1457),ISNUMBER($BX1457)),MIN(1,MAX(0,($BX1457-2017+1)/($BX1457-$BW1457+1))),"")</f>
        <v>0.210526315789474</v>
      </c>
      <c r="P1457" s="0" t="n">
        <f aca="false">IF(AND(ISNUMBER($BW1457),ISNUMBER($BX1457)),MIN(1,MAX(0,($BX1457-2018+1)/($BX1457-$BW1457+1))),"")</f>
        <v>0.157894736842105</v>
      </c>
      <c r="Q1457" s="0" t="n">
        <f aca="false">IF(AND(ISNUMBER($BW1457),ISNUMBER($BX1457)),MIN(1,MAX(0,($BX1457-2019+1)/($BX1457-$BW1457+1))),"")</f>
        <v>0.105263157894737</v>
      </c>
      <c r="R1457" s="0" t="n">
        <f aca="false">IF(AND(ISNUMBER($BW1457),ISNUMBER($BX1457)),MIN(1,MAX(0,($BX1457-2016+1)/($BX1457-$BW1457+1))),"")</f>
        <v>0.263157894736842</v>
      </c>
      <c r="S1457" s="0" t="n">
        <f aca="false">IF($L1457&lt;&gt;"",IF($L1457&gt;=2015.5,1,0),"")</f>
        <v>0</v>
      </c>
      <c r="T1457" s="0" t="n">
        <f aca="false">IF($L1457&lt;&gt;"",IF($L1457&gt;=2016,1,0),"")</f>
        <v>0</v>
      </c>
      <c r="U1457" s="0" t="n">
        <f aca="false">IF(ISNUMBER($BX1457),IF($BX1457&gt;=2016,1,0),"")</f>
        <v>1</v>
      </c>
      <c r="V1457" s="0" t="n">
        <f aca="false">IF(ISNUMBER($BW1457),IF($BW1457&gt;=2016,1,0),"")</f>
        <v>0</v>
      </c>
      <c r="W1457" s="0" t="str">
        <f aca="false">IF(AND(ISNUMBER($BW1457),ISNUMBER($BX1457)),IF($BW1457&gt;=2016,"post-only",IF($BX1457&lt;2016,"pre-only","mixed")),"")</f>
        <v>mixed</v>
      </c>
      <c r="X1457" s="0" t="n">
        <f aca="false">IF(AND(ISNUMBER($BW1457),ISNUMBER($BX1457)),MIN(1,MAX(0,($BX1457-2017+1)/($BX1457-$BW1457+1))),"")</f>
        <v>0.210526315789474</v>
      </c>
      <c r="Y1457" s="0" t="n">
        <f aca="false">IF(AND(ISNUMBER($BW1457),ISNUMBER($BX1457)),MIN(1,MAX(0,($BX1457-2018+1)/($BX1457-$BW1457+1))),"")</f>
        <v>0.157894736842105</v>
      </c>
      <c r="Z1457" s="0" t="n">
        <f aca="false">IF(AND(ISNUMBER($BW1457),ISNUMBER($BX1457)),MIN(1,MAX(0,($BX1457-2019+1)/($BX1457-$BW1457+1))),"")</f>
        <v>0.105263157894737</v>
      </c>
      <c r="AA1457" s="0" t="n">
        <f aca="false">IF(ISNUMBER($BX1457),IF($BX1457&gt;=2017,1,0),"")</f>
        <v>1</v>
      </c>
      <c r="AB1457" s="0" t="n">
        <f aca="false">IF(ISNUMBER($BX1457),IF($BX1457&gt;=2018,1,0),"")</f>
        <v>1</v>
      </c>
      <c r="AC1457" s="0" t="n">
        <f aca="false">IF(ISNUMBER($BX1457),IF($BX1457&gt;=2019,1,0),"")</f>
        <v>1</v>
      </c>
      <c r="AD1457" s="0" t="n">
        <f aca="false">IF($L1457&lt;&gt;"",IF($L1457&gt;2013,1,0),"")</f>
        <v>0</v>
      </c>
      <c r="AE1457" s="0" t="n">
        <f aca="false">IF($L1457&lt;&gt;"",1+IF($L1457&gt;2011,1,0)+IF($L1457&gt;2014,1,0),"")</f>
        <v>1</v>
      </c>
      <c r="AF1457" s="0" t="s">
        <v>747</v>
      </c>
      <c r="AG1457" s="0" t="s">
        <v>88</v>
      </c>
      <c r="AH1457" s="0" t="s">
        <v>90</v>
      </c>
      <c r="AI1457" s="0" t="s">
        <v>334</v>
      </c>
      <c r="AJ1457" s="0" t="s">
        <v>334</v>
      </c>
      <c r="AK1457" s="0" t="str">
        <f aca="false">IF(AND($CF1457&lt;&gt;"",IFERROR(INDEX(subsample_country_map!$B:$B,MATCH($CF1457,subsample_country_map!$A:$A,0)),"")&lt;&gt;""),INDEX(subsample_country_map!$B:$B,MATCH($CF1457,subsample_country_map!$A:$A,0)),INDEX(lookup!$AA:$AA,MATCH($A1457,lookup!$A:$A,0)))</f>
        <v>1_US</v>
      </c>
      <c r="AL1457" s="0" t="str">
        <f aca="false">IF(AND($CF1457&lt;&gt;"",IFERROR(INDEX(subsample_country_map!$C:$C,MATCH($CF1457,subsample_country_map!$A:$A,0)),"")&lt;&gt;""),INDEX(subsample_country_map!$C:$C,MATCH($CF1457,subsample_country_map!$A:$A,0)),INDEX(lookup!$AB:$AB,MATCH($A1457,lookup!$A:$A,0)))</f>
        <v>1_developed</v>
      </c>
      <c r="AM1457" s="0" t="str">
        <f aca="false">IF(AND($CF1457&lt;&gt;"",IFERROR(INDEX(subsample_country_map!$D:$D,MATCH($CF1457,subsample_country_map!$A:$A,0)),"")&lt;&gt;""),INDEX(subsample_country_map!$D:$D,MATCH($CF1457,subsample_country_map!$A:$A,0)),INDEX(lookup!$AC:$AC,MATCH($A1457,lookup!$A:$A,0)))</f>
        <v>1_western</v>
      </c>
      <c r="AN1457" s="0" t="str">
        <f aca="false">IF(AND($CF1457&lt;&gt;"",IFERROR(INDEX(subsample_country_map!$E:$E,MATCH($CF1457,subsample_country_map!$A:$A,0)),"")&lt;&gt;""),INDEX(subsample_country_map!$E:$E,MATCH($CF1457,subsample_country_map!$A:$A,0)),INDEX(lookup!$AD:$AD,MATCH($A1457,lookup!$A:$A,0)))</f>
        <v>1_common law</v>
      </c>
      <c r="AO1457" s="0" t="str">
        <f aca="false">INDEX(lookup!$Y:$Y,MATCH($A1457,lookup!$A:$A,0))</f>
        <v>1_not published</v>
      </c>
      <c r="AP1457" s="0" t="str">
        <f aca="false">INDEX(lookup!$Z:$Z,MATCH($A1457,lookup!$A:$A,0))</f>
        <v>99_NCE</v>
      </c>
      <c r="AQ1457" s="0" t="str">
        <f aca="false">INDEX(lookup!$W:$W,MATCH($A1457,lookup!$A:$A,0))</f>
        <v>1_fin/acc/econ</v>
      </c>
      <c r="AS1457" s="0" t="s">
        <v>91</v>
      </c>
      <c r="AT1457" s="0" t="s">
        <v>397</v>
      </c>
      <c r="AU1457" s="0" t="s">
        <v>93</v>
      </c>
      <c r="AV1457" s="0" t="s">
        <v>5281</v>
      </c>
      <c r="AX1457" s="0" t="s">
        <v>4654</v>
      </c>
      <c r="BA1457" s="0" t="n">
        <v>1979</v>
      </c>
      <c r="BB1457" s="0" t="s">
        <v>96</v>
      </c>
      <c r="BC1457" s="0" t="s">
        <v>358</v>
      </c>
      <c r="BD1457" s="0" t="s">
        <v>4416</v>
      </c>
      <c r="BE1457" s="0" t="s">
        <v>5263</v>
      </c>
      <c r="BF1457" s="0" t="s">
        <v>5282</v>
      </c>
      <c r="BI1457" s="0" t="s">
        <v>763</v>
      </c>
      <c r="BJ1457" s="0" t="s">
        <v>5283</v>
      </c>
      <c r="BK1457" s="0" t="s">
        <v>5266</v>
      </c>
      <c r="BL1457" s="0" t="s">
        <v>5284</v>
      </c>
      <c r="BM1457" s="0" t="s">
        <v>5160</v>
      </c>
      <c r="BN1457" s="0" t="s">
        <v>5226</v>
      </c>
      <c r="BO1457" s="0" t="s">
        <v>105</v>
      </c>
      <c r="BP1457" s="0" t="s">
        <v>5156</v>
      </c>
      <c r="BQ1457" s="0" t="s">
        <v>127</v>
      </c>
      <c r="BT1457" s="0" t="n">
        <v>0</v>
      </c>
      <c r="BU1457" s="0" t="s">
        <v>5162</v>
      </c>
      <c r="BW1457" s="0" t="n">
        <v>2002</v>
      </c>
      <c r="BX1457" s="0" t="n">
        <v>2020</v>
      </c>
      <c r="BY1457" s="0" t="s">
        <v>1526</v>
      </c>
      <c r="BZ1457" s="0" t="n">
        <v>2011</v>
      </c>
      <c r="CA1457" s="0" t="n">
        <v>0.263157894736842</v>
      </c>
      <c r="CB1457" s="0" t="n">
        <v>0</v>
      </c>
      <c r="CC1457" s="0" t="n">
        <v>1</v>
      </c>
      <c r="CD1457" s="0" t="n">
        <v>-0.0118236816540959</v>
      </c>
      <c r="CE1457" s="0" t="n">
        <v>1</v>
      </c>
    </row>
    <row r="1458" customFormat="false" ht="15" hidden="false" customHeight="false" outlineLevel="0" collapsed="false">
      <c r="A1458" s="0" t="s">
        <v>5156</v>
      </c>
      <c r="B1458" s="0" t="n">
        <v>2763</v>
      </c>
      <c r="C1458" s="0" t="n">
        <v>0.00570957445334625</v>
      </c>
      <c r="D1458" s="0" t="n">
        <v>1979</v>
      </c>
      <c r="E1458" s="0" t="n">
        <f aca="false">IF(ISNUMBER($BA1458),$BA1458,IF(AND(ISNUMBER($D1458),ISNUMBER($BW1458),ISNUMBER($BX1458)),$D1458*($BX1458-$BW1458+1),""))</f>
        <v>1979</v>
      </c>
      <c r="H1458" s="0" t="s">
        <v>118</v>
      </c>
      <c r="I1458" s="0" t="s">
        <v>119</v>
      </c>
      <c r="J1458" s="0" t="n">
        <f aca="false">IF($BW1458&lt;&gt;"",$BW1458,"")</f>
        <v>2002</v>
      </c>
      <c r="K1458" s="0" t="n">
        <f aca="false">IF($BX1458&lt;&gt;"",$BX1458,"")</f>
        <v>2020</v>
      </c>
      <c r="L1458" s="0" t="n">
        <f aca="false">IF(AND(ISNUMBER($BW1458),ISNUMBER($BX1458)),($BW1458+$BX1458)/2,"")</f>
        <v>2011</v>
      </c>
      <c r="M1458" s="0" t="n">
        <f aca="false">IF($L1458&lt;&gt;"",$L1458,"")</f>
        <v>2011</v>
      </c>
      <c r="N1458" s="0" t="n">
        <f aca="false">IF(AND(ISNUMBER($BW1458),ISNUMBER($BX1458)),MIN(1,MAX(0,($BX1458-2016+1)/($BX1458-$BW1458+1))),"")</f>
        <v>0.263157894736842</v>
      </c>
      <c r="O1458" s="0" t="n">
        <f aca="false">IF(AND(ISNUMBER($BW1458),ISNUMBER($BX1458)),MIN(1,MAX(0,($BX1458-2017+1)/($BX1458-$BW1458+1))),"")</f>
        <v>0.210526315789474</v>
      </c>
      <c r="P1458" s="0" t="n">
        <f aca="false">IF(AND(ISNUMBER($BW1458),ISNUMBER($BX1458)),MIN(1,MAX(0,($BX1458-2018+1)/($BX1458-$BW1458+1))),"")</f>
        <v>0.157894736842105</v>
      </c>
      <c r="Q1458" s="0" t="n">
        <f aca="false">IF(AND(ISNUMBER($BW1458),ISNUMBER($BX1458)),MIN(1,MAX(0,($BX1458-2019+1)/($BX1458-$BW1458+1))),"")</f>
        <v>0.105263157894737</v>
      </c>
      <c r="R1458" s="0" t="n">
        <f aca="false">IF(AND(ISNUMBER($BW1458),ISNUMBER($BX1458)),MIN(1,MAX(0,($BX1458-2016+1)/($BX1458-$BW1458+1))),"")</f>
        <v>0.263157894736842</v>
      </c>
      <c r="S1458" s="0" t="n">
        <f aca="false">IF($L1458&lt;&gt;"",IF($L1458&gt;=2015.5,1,0),"")</f>
        <v>0</v>
      </c>
      <c r="T1458" s="0" t="n">
        <f aca="false">IF($L1458&lt;&gt;"",IF($L1458&gt;=2016,1,0),"")</f>
        <v>0</v>
      </c>
      <c r="U1458" s="0" t="n">
        <f aca="false">IF(ISNUMBER($BX1458),IF($BX1458&gt;=2016,1,0),"")</f>
        <v>1</v>
      </c>
      <c r="V1458" s="0" t="n">
        <f aca="false">IF(ISNUMBER($BW1458),IF($BW1458&gt;=2016,1,0),"")</f>
        <v>0</v>
      </c>
      <c r="W1458" s="0" t="str">
        <f aca="false">IF(AND(ISNUMBER($BW1458),ISNUMBER($BX1458)),IF($BW1458&gt;=2016,"post-only",IF($BX1458&lt;2016,"pre-only","mixed")),"")</f>
        <v>mixed</v>
      </c>
      <c r="X1458" s="0" t="n">
        <f aca="false">IF(AND(ISNUMBER($BW1458),ISNUMBER($BX1458)),MIN(1,MAX(0,($BX1458-2017+1)/($BX1458-$BW1458+1))),"")</f>
        <v>0.210526315789474</v>
      </c>
      <c r="Y1458" s="0" t="n">
        <f aca="false">IF(AND(ISNUMBER($BW1458),ISNUMBER($BX1458)),MIN(1,MAX(0,($BX1458-2018+1)/($BX1458-$BW1458+1))),"")</f>
        <v>0.157894736842105</v>
      </c>
      <c r="Z1458" s="0" t="n">
        <f aca="false">IF(AND(ISNUMBER($BW1458),ISNUMBER($BX1458)),MIN(1,MAX(0,($BX1458-2019+1)/($BX1458-$BW1458+1))),"")</f>
        <v>0.105263157894737</v>
      </c>
      <c r="AA1458" s="0" t="n">
        <f aca="false">IF(ISNUMBER($BX1458),IF($BX1458&gt;=2017,1,0),"")</f>
        <v>1</v>
      </c>
      <c r="AB1458" s="0" t="n">
        <f aca="false">IF(ISNUMBER($BX1458),IF($BX1458&gt;=2018,1,0),"")</f>
        <v>1</v>
      </c>
      <c r="AC1458" s="0" t="n">
        <f aca="false">IF(ISNUMBER($BX1458),IF($BX1458&gt;=2019,1,0),"")</f>
        <v>1</v>
      </c>
      <c r="AD1458" s="0" t="n">
        <f aca="false">IF($L1458&lt;&gt;"",IF($L1458&gt;2013,1,0),"")</f>
        <v>0</v>
      </c>
      <c r="AE1458" s="0" t="n">
        <f aca="false">IF($L1458&lt;&gt;"",1+IF($L1458&gt;2011,1,0)+IF($L1458&gt;2014,1,0),"")</f>
        <v>1</v>
      </c>
      <c r="AF1458" s="0" t="s">
        <v>747</v>
      </c>
      <c r="AG1458" s="0" t="s">
        <v>88</v>
      </c>
      <c r="AH1458" s="0" t="s">
        <v>90</v>
      </c>
      <c r="AI1458" s="0" t="s">
        <v>334</v>
      </c>
      <c r="AJ1458" s="0" t="s">
        <v>334</v>
      </c>
      <c r="AK1458" s="0" t="str">
        <f aca="false">IF(AND($CF1458&lt;&gt;"",IFERROR(INDEX(subsample_country_map!$B:$B,MATCH($CF1458,subsample_country_map!$A:$A,0)),"")&lt;&gt;""),INDEX(subsample_country_map!$B:$B,MATCH($CF1458,subsample_country_map!$A:$A,0)),INDEX(lookup!$AA:$AA,MATCH($A1458,lookup!$A:$A,0)))</f>
        <v>1_US</v>
      </c>
      <c r="AL1458" s="0" t="str">
        <f aca="false">IF(AND($CF1458&lt;&gt;"",IFERROR(INDEX(subsample_country_map!$C:$C,MATCH($CF1458,subsample_country_map!$A:$A,0)),"")&lt;&gt;""),INDEX(subsample_country_map!$C:$C,MATCH($CF1458,subsample_country_map!$A:$A,0)),INDEX(lookup!$AB:$AB,MATCH($A1458,lookup!$A:$A,0)))</f>
        <v>1_developed</v>
      </c>
      <c r="AM1458" s="0" t="str">
        <f aca="false">IF(AND($CF1458&lt;&gt;"",IFERROR(INDEX(subsample_country_map!$D:$D,MATCH($CF1458,subsample_country_map!$A:$A,0)),"")&lt;&gt;""),INDEX(subsample_country_map!$D:$D,MATCH($CF1458,subsample_country_map!$A:$A,0)),INDEX(lookup!$AC:$AC,MATCH($A1458,lookup!$A:$A,0)))</f>
        <v>1_western</v>
      </c>
      <c r="AN1458" s="0" t="str">
        <f aca="false">IF(AND($CF1458&lt;&gt;"",IFERROR(INDEX(subsample_country_map!$E:$E,MATCH($CF1458,subsample_country_map!$A:$A,0)),"")&lt;&gt;""),INDEX(subsample_country_map!$E:$E,MATCH($CF1458,subsample_country_map!$A:$A,0)),INDEX(lookup!$AD:$AD,MATCH($A1458,lookup!$A:$A,0)))</f>
        <v>1_common law</v>
      </c>
      <c r="AO1458" s="0" t="str">
        <f aca="false">INDEX(lookup!$Y:$Y,MATCH($A1458,lookup!$A:$A,0))</f>
        <v>1_not published</v>
      </c>
      <c r="AP1458" s="0" t="str">
        <f aca="false">INDEX(lookup!$Z:$Z,MATCH($A1458,lookup!$A:$A,0))</f>
        <v>99_NCE</v>
      </c>
      <c r="AQ1458" s="0" t="str">
        <f aca="false">INDEX(lookup!$W:$W,MATCH($A1458,lookup!$A:$A,0))</f>
        <v>1_fin/acc/econ</v>
      </c>
      <c r="AS1458" s="0" t="s">
        <v>91</v>
      </c>
      <c r="AT1458" s="0" t="s">
        <v>397</v>
      </c>
      <c r="AU1458" s="0" t="s">
        <v>93</v>
      </c>
      <c r="AV1458" s="0" t="s">
        <v>5285</v>
      </c>
      <c r="AX1458" s="0" t="s">
        <v>5286</v>
      </c>
      <c r="BA1458" s="0" t="n">
        <v>1979</v>
      </c>
      <c r="BB1458" s="0" t="s">
        <v>96</v>
      </c>
      <c r="BC1458" s="0" t="s">
        <v>358</v>
      </c>
      <c r="BD1458" s="0" t="s">
        <v>4416</v>
      </c>
      <c r="BE1458" s="0" t="s">
        <v>5263</v>
      </c>
      <c r="BF1458" s="0" t="s">
        <v>5282</v>
      </c>
      <c r="BI1458" s="0" t="s">
        <v>763</v>
      </c>
      <c r="BJ1458" s="0" t="s">
        <v>5287</v>
      </c>
      <c r="BK1458" s="0" t="s">
        <v>5266</v>
      </c>
      <c r="BL1458" s="0" t="s">
        <v>5288</v>
      </c>
      <c r="BM1458" s="0" t="s">
        <v>5160</v>
      </c>
      <c r="BN1458" s="0" t="s">
        <v>5226</v>
      </c>
      <c r="BO1458" s="0" t="s">
        <v>105</v>
      </c>
      <c r="BP1458" s="0" t="s">
        <v>5156</v>
      </c>
      <c r="BQ1458" s="0" t="s">
        <v>127</v>
      </c>
      <c r="BT1458" s="0" t="n">
        <v>0</v>
      </c>
      <c r="BU1458" s="0" t="s">
        <v>5162</v>
      </c>
      <c r="BW1458" s="0" t="n">
        <v>2002</v>
      </c>
      <c r="BX1458" s="0" t="n">
        <v>2020</v>
      </c>
      <c r="BY1458" s="0" t="s">
        <v>1526</v>
      </c>
      <c r="BZ1458" s="0" t="n">
        <v>2011</v>
      </c>
      <c r="CA1458" s="0" t="n">
        <v>0.263157894736842</v>
      </c>
      <c r="CB1458" s="0" t="n">
        <v>0</v>
      </c>
      <c r="CC1458" s="0" t="n">
        <v>1</v>
      </c>
      <c r="CD1458" s="0" t="n">
        <v>0.00570963649715661</v>
      </c>
      <c r="CE1458" s="0" t="n">
        <v>1</v>
      </c>
    </row>
    <row r="1459" customFormat="false" ht="15" hidden="false" customHeight="false" outlineLevel="0" collapsed="false">
      <c r="A1459" s="0" t="s">
        <v>5156</v>
      </c>
      <c r="B1459" s="0" t="n">
        <v>2764</v>
      </c>
      <c r="C1459" s="0" t="n">
        <v>-0.080828874280948</v>
      </c>
      <c r="D1459" s="0" t="n">
        <v>1623</v>
      </c>
      <c r="E1459" s="0" t="n">
        <f aca="false">IF(ISNUMBER($BA1459),$BA1459,IF(AND(ISNUMBER($D1459),ISNUMBER($BW1459),ISNUMBER($BX1459)),$D1459*($BX1459-$BW1459+1),""))</f>
        <v>1623</v>
      </c>
      <c r="H1459" s="0" t="s">
        <v>118</v>
      </c>
      <c r="I1459" s="0" t="s">
        <v>119</v>
      </c>
      <c r="J1459" s="0" t="n">
        <f aca="false">IF($BW1459&lt;&gt;"",$BW1459,"")</f>
        <v>2002</v>
      </c>
      <c r="K1459" s="0" t="n">
        <f aca="false">IF($BX1459&lt;&gt;"",$BX1459,"")</f>
        <v>2020</v>
      </c>
      <c r="L1459" s="0" t="n">
        <f aca="false">IF(AND(ISNUMBER($BW1459),ISNUMBER($BX1459)),($BW1459+$BX1459)/2,"")</f>
        <v>2011</v>
      </c>
      <c r="M1459" s="0" t="n">
        <f aca="false">IF($L1459&lt;&gt;"",$L1459,"")</f>
        <v>2011</v>
      </c>
      <c r="N1459" s="0" t="n">
        <f aca="false">IF(AND(ISNUMBER($BW1459),ISNUMBER($BX1459)),MIN(1,MAX(0,($BX1459-2016+1)/($BX1459-$BW1459+1))),"")</f>
        <v>0.263157894736842</v>
      </c>
      <c r="O1459" s="0" t="n">
        <f aca="false">IF(AND(ISNUMBER($BW1459),ISNUMBER($BX1459)),MIN(1,MAX(0,($BX1459-2017+1)/($BX1459-$BW1459+1))),"")</f>
        <v>0.210526315789474</v>
      </c>
      <c r="P1459" s="0" t="n">
        <f aca="false">IF(AND(ISNUMBER($BW1459),ISNUMBER($BX1459)),MIN(1,MAX(0,($BX1459-2018+1)/($BX1459-$BW1459+1))),"")</f>
        <v>0.157894736842105</v>
      </c>
      <c r="Q1459" s="0" t="n">
        <f aca="false">IF(AND(ISNUMBER($BW1459),ISNUMBER($BX1459)),MIN(1,MAX(0,($BX1459-2019+1)/($BX1459-$BW1459+1))),"")</f>
        <v>0.105263157894737</v>
      </c>
      <c r="R1459" s="0" t="n">
        <f aca="false">IF(AND(ISNUMBER($BW1459),ISNUMBER($BX1459)),MIN(1,MAX(0,($BX1459-2016+1)/($BX1459-$BW1459+1))),"")</f>
        <v>0.263157894736842</v>
      </c>
      <c r="S1459" s="0" t="n">
        <f aca="false">IF($L1459&lt;&gt;"",IF($L1459&gt;=2015.5,1,0),"")</f>
        <v>0</v>
      </c>
      <c r="T1459" s="0" t="n">
        <f aca="false">IF($L1459&lt;&gt;"",IF($L1459&gt;=2016,1,0),"")</f>
        <v>0</v>
      </c>
      <c r="U1459" s="0" t="n">
        <f aca="false">IF(ISNUMBER($BX1459),IF($BX1459&gt;=2016,1,0),"")</f>
        <v>1</v>
      </c>
      <c r="V1459" s="0" t="n">
        <f aca="false">IF(ISNUMBER($BW1459),IF($BW1459&gt;=2016,1,0),"")</f>
        <v>0</v>
      </c>
      <c r="W1459" s="0" t="str">
        <f aca="false">IF(AND(ISNUMBER($BW1459),ISNUMBER($BX1459)),IF($BW1459&gt;=2016,"post-only",IF($BX1459&lt;2016,"pre-only","mixed")),"")</f>
        <v>mixed</v>
      </c>
      <c r="X1459" s="0" t="n">
        <f aca="false">IF(AND(ISNUMBER($BW1459),ISNUMBER($BX1459)),MIN(1,MAX(0,($BX1459-2017+1)/($BX1459-$BW1459+1))),"")</f>
        <v>0.210526315789474</v>
      </c>
      <c r="Y1459" s="0" t="n">
        <f aca="false">IF(AND(ISNUMBER($BW1459),ISNUMBER($BX1459)),MIN(1,MAX(0,($BX1459-2018+1)/($BX1459-$BW1459+1))),"")</f>
        <v>0.157894736842105</v>
      </c>
      <c r="Z1459" s="0" t="n">
        <f aca="false">IF(AND(ISNUMBER($BW1459),ISNUMBER($BX1459)),MIN(1,MAX(0,($BX1459-2019+1)/($BX1459-$BW1459+1))),"")</f>
        <v>0.105263157894737</v>
      </c>
      <c r="AA1459" s="0" t="n">
        <f aca="false">IF(ISNUMBER($BX1459),IF($BX1459&gt;=2017,1,0),"")</f>
        <v>1</v>
      </c>
      <c r="AB1459" s="0" t="n">
        <f aca="false">IF(ISNUMBER($BX1459),IF($BX1459&gt;=2018,1,0),"")</f>
        <v>1</v>
      </c>
      <c r="AC1459" s="0" t="n">
        <f aca="false">IF(ISNUMBER($BX1459),IF($BX1459&gt;=2019,1,0),"")</f>
        <v>1</v>
      </c>
      <c r="AD1459" s="0" t="n">
        <f aca="false">IF($L1459&lt;&gt;"",IF($L1459&gt;2013,1,0),"")</f>
        <v>0</v>
      </c>
      <c r="AE1459" s="0" t="n">
        <f aca="false">IF($L1459&lt;&gt;"",1+IF($L1459&gt;2011,1,0)+IF($L1459&gt;2014,1,0),"")</f>
        <v>1</v>
      </c>
      <c r="AF1459" s="0" t="s">
        <v>747</v>
      </c>
      <c r="AG1459" s="0" t="s">
        <v>88</v>
      </c>
      <c r="AH1459" s="0" t="s">
        <v>90</v>
      </c>
      <c r="AI1459" s="0" t="s">
        <v>334</v>
      </c>
      <c r="AJ1459" s="0" t="s">
        <v>334</v>
      </c>
      <c r="AK1459" s="0" t="str">
        <f aca="false">IF(AND($CF1459&lt;&gt;"",IFERROR(INDEX(subsample_country_map!$B:$B,MATCH($CF1459,subsample_country_map!$A:$A,0)),"")&lt;&gt;""),INDEX(subsample_country_map!$B:$B,MATCH($CF1459,subsample_country_map!$A:$A,0)),INDEX(lookup!$AA:$AA,MATCH($A1459,lookup!$A:$A,0)))</f>
        <v>1_US</v>
      </c>
      <c r="AL1459" s="0" t="str">
        <f aca="false">IF(AND($CF1459&lt;&gt;"",IFERROR(INDEX(subsample_country_map!$C:$C,MATCH($CF1459,subsample_country_map!$A:$A,0)),"")&lt;&gt;""),INDEX(subsample_country_map!$C:$C,MATCH($CF1459,subsample_country_map!$A:$A,0)),INDEX(lookup!$AB:$AB,MATCH($A1459,lookup!$A:$A,0)))</f>
        <v>1_developed</v>
      </c>
      <c r="AM1459" s="0" t="str">
        <f aca="false">IF(AND($CF1459&lt;&gt;"",IFERROR(INDEX(subsample_country_map!$D:$D,MATCH($CF1459,subsample_country_map!$A:$A,0)),"")&lt;&gt;""),INDEX(subsample_country_map!$D:$D,MATCH($CF1459,subsample_country_map!$A:$A,0)),INDEX(lookup!$AC:$AC,MATCH($A1459,lookup!$A:$A,0)))</f>
        <v>1_western</v>
      </c>
      <c r="AN1459" s="0" t="str">
        <f aca="false">IF(AND($CF1459&lt;&gt;"",IFERROR(INDEX(subsample_country_map!$E:$E,MATCH($CF1459,subsample_country_map!$A:$A,0)),"")&lt;&gt;""),INDEX(subsample_country_map!$E:$E,MATCH($CF1459,subsample_country_map!$A:$A,0)),INDEX(lookup!$AD:$AD,MATCH($A1459,lookup!$A:$A,0)))</f>
        <v>1_common law</v>
      </c>
      <c r="AO1459" s="0" t="str">
        <f aca="false">INDEX(lookup!$Y:$Y,MATCH($A1459,lookup!$A:$A,0))</f>
        <v>1_not published</v>
      </c>
      <c r="AP1459" s="0" t="str">
        <f aca="false">INDEX(lookup!$Z:$Z,MATCH($A1459,lookup!$A:$A,0))</f>
        <v>99_NCE</v>
      </c>
      <c r="AQ1459" s="0" t="str">
        <f aca="false">INDEX(lookup!$W:$W,MATCH($A1459,lookup!$A:$A,0))</f>
        <v>1_fin/acc/econ</v>
      </c>
      <c r="AS1459" s="0" t="s">
        <v>91</v>
      </c>
      <c r="AT1459" s="0" t="s">
        <v>397</v>
      </c>
      <c r="AU1459" s="0" t="s">
        <v>93</v>
      </c>
      <c r="AV1459" s="0" t="s">
        <v>5289</v>
      </c>
      <c r="AX1459" s="0" t="s">
        <v>5290</v>
      </c>
      <c r="BA1459" s="0" t="n">
        <v>1623</v>
      </c>
      <c r="BB1459" s="0" t="s">
        <v>96</v>
      </c>
      <c r="BC1459" s="0" t="s">
        <v>358</v>
      </c>
      <c r="BD1459" s="0" t="s">
        <v>4416</v>
      </c>
      <c r="BE1459" s="0" t="s">
        <v>5263</v>
      </c>
      <c r="BF1459" s="0" t="s">
        <v>5264</v>
      </c>
      <c r="BI1459" s="0" t="s">
        <v>763</v>
      </c>
      <c r="BJ1459" s="0" t="s">
        <v>5291</v>
      </c>
      <c r="BK1459" s="0" t="s">
        <v>5266</v>
      </c>
      <c r="BL1459" s="0" t="s">
        <v>5292</v>
      </c>
      <c r="BM1459" s="0" t="s">
        <v>5160</v>
      </c>
      <c r="BN1459" s="0" t="s">
        <v>5231</v>
      </c>
      <c r="BO1459" s="0" t="s">
        <v>105</v>
      </c>
      <c r="BP1459" s="0" t="s">
        <v>5156</v>
      </c>
      <c r="BQ1459" s="0" t="s">
        <v>127</v>
      </c>
      <c r="BT1459" s="0" t="n">
        <v>0</v>
      </c>
      <c r="BU1459" s="0" t="s">
        <v>5162</v>
      </c>
      <c r="BW1459" s="0" t="n">
        <v>2002</v>
      </c>
      <c r="BX1459" s="0" t="n">
        <v>2020</v>
      </c>
      <c r="BY1459" s="0" t="s">
        <v>1526</v>
      </c>
      <c r="BZ1459" s="0" t="n">
        <v>2011</v>
      </c>
      <c r="CA1459" s="0" t="n">
        <v>0.263157894736842</v>
      </c>
      <c r="CB1459" s="0" t="n">
        <v>0</v>
      </c>
      <c r="CC1459" s="0" t="n">
        <v>1</v>
      </c>
      <c r="CD1459" s="0" t="n">
        <v>-0.0810055941535169</v>
      </c>
      <c r="CE1459" s="0" t="n">
        <v>1</v>
      </c>
    </row>
    <row r="1460" customFormat="false" ht="15" hidden="false" customHeight="false" outlineLevel="0" collapsed="false">
      <c r="A1460" s="0" t="s">
        <v>5156</v>
      </c>
      <c r="B1460" s="0" t="n">
        <v>2765</v>
      </c>
      <c r="C1460" s="0" t="n">
        <v>-0.0944709647740264</v>
      </c>
      <c r="D1460" s="0" t="n">
        <v>1623</v>
      </c>
      <c r="E1460" s="0" t="n">
        <f aca="false">IF(ISNUMBER($BA1460),$BA1460,IF(AND(ISNUMBER($D1460),ISNUMBER($BW1460),ISNUMBER($BX1460)),$D1460*($BX1460-$BW1460+1),""))</f>
        <v>1623</v>
      </c>
      <c r="H1460" s="0" t="s">
        <v>118</v>
      </c>
      <c r="I1460" s="0" t="s">
        <v>119</v>
      </c>
      <c r="J1460" s="0" t="n">
        <f aca="false">IF($BW1460&lt;&gt;"",$BW1460,"")</f>
        <v>2002</v>
      </c>
      <c r="K1460" s="0" t="n">
        <f aca="false">IF($BX1460&lt;&gt;"",$BX1460,"")</f>
        <v>2020</v>
      </c>
      <c r="L1460" s="0" t="n">
        <f aca="false">IF(AND(ISNUMBER($BW1460),ISNUMBER($BX1460)),($BW1460+$BX1460)/2,"")</f>
        <v>2011</v>
      </c>
      <c r="M1460" s="0" t="n">
        <f aca="false">IF($L1460&lt;&gt;"",$L1460,"")</f>
        <v>2011</v>
      </c>
      <c r="N1460" s="0" t="n">
        <f aca="false">IF(AND(ISNUMBER($BW1460),ISNUMBER($BX1460)),MIN(1,MAX(0,($BX1460-2016+1)/($BX1460-$BW1460+1))),"")</f>
        <v>0.263157894736842</v>
      </c>
      <c r="O1460" s="0" t="n">
        <f aca="false">IF(AND(ISNUMBER($BW1460),ISNUMBER($BX1460)),MIN(1,MAX(0,($BX1460-2017+1)/($BX1460-$BW1460+1))),"")</f>
        <v>0.210526315789474</v>
      </c>
      <c r="P1460" s="0" t="n">
        <f aca="false">IF(AND(ISNUMBER($BW1460),ISNUMBER($BX1460)),MIN(1,MAX(0,($BX1460-2018+1)/($BX1460-$BW1460+1))),"")</f>
        <v>0.157894736842105</v>
      </c>
      <c r="Q1460" s="0" t="n">
        <f aca="false">IF(AND(ISNUMBER($BW1460),ISNUMBER($BX1460)),MIN(1,MAX(0,($BX1460-2019+1)/($BX1460-$BW1460+1))),"")</f>
        <v>0.105263157894737</v>
      </c>
      <c r="R1460" s="0" t="n">
        <f aca="false">IF(AND(ISNUMBER($BW1460),ISNUMBER($BX1460)),MIN(1,MAX(0,($BX1460-2016+1)/($BX1460-$BW1460+1))),"")</f>
        <v>0.263157894736842</v>
      </c>
      <c r="S1460" s="0" t="n">
        <f aca="false">IF($L1460&lt;&gt;"",IF($L1460&gt;=2015.5,1,0),"")</f>
        <v>0</v>
      </c>
      <c r="T1460" s="0" t="n">
        <f aca="false">IF($L1460&lt;&gt;"",IF($L1460&gt;=2016,1,0),"")</f>
        <v>0</v>
      </c>
      <c r="U1460" s="0" t="n">
        <f aca="false">IF(ISNUMBER($BX1460),IF($BX1460&gt;=2016,1,0),"")</f>
        <v>1</v>
      </c>
      <c r="V1460" s="0" t="n">
        <f aca="false">IF(ISNUMBER($BW1460),IF($BW1460&gt;=2016,1,0),"")</f>
        <v>0</v>
      </c>
      <c r="W1460" s="0" t="str">
        <f aca="false">IF(AND(ISNUMBER($BW1460),ISNUMBER($BX1460)),IF($BW1460&gt;=2016,"post-only",IF($BX1460&lt;2016,"pre-only","mixed")),"")</f>
        <v>mixed</v>
      </c>
      <c r="X1460" s="0" t="n">
        <f aca="false">IF(AND(ISNUMBER($BW1460),ISNUMBER($BX1460)),MIN(1,MAX(0,($BX1460-2017+1)/($BX1460-$BW1460+1))),"")</f>
        <v>0.210526315789474</v>
      </c>
      <c r="Y1460" s="0" t="n">
        <f aca="false">IF(AND(ISNUMBER($BW1460),ISNUMBER($BX1460)),MIN(1,MAX(0,($BX1460-2018+1)/($BX1460-$BW1460+1))),"")</f>
        <v>0.157894736842105</v>
      </c>
      <c r="Z1460" s="0" t="n">
        <f aca="false">IF(AND(ISNUMBER($BW1460),ISNUMBER($BX1460)),MIN(1,MAX(0,($BX1460-2019+1)/($BX1460-$BW1460+1))),"")</f>
        <v>0.105263157894737</v>
      </c>
      <c r="AA1460" s="0" t="n">
        <f aca="false">IF(ISNUMBER($BX1460),IF($BX1460&gt;=2017,1,0),"")</f>
        <v>1</v>
      </c>
      <c r="AB1460" s="0" t="n">
        <f aca="false">IF(ISNUMBER($BX1460),IF($BX1460&gt;=2018,1,0),"")</f>
        <v>1</v>
      </c>
      <c r="AC1460" s="0" t="n">
        <f aca="false">IF(ISNUMBER($BX1460),IF($BX1460&gt;=2019,1,0),"")</f>
        <v>1</v>
      </c>
      <c r="AD1460" s="0" t="n">
        <f aca="false">IF($L1460&lt;&gt;"",IF($L1460&gt;2013,1,0),"")</f>
        <v>0</v>
      </c>
      <c r="AE1460" s="0" t="n">
        <f aca="false">IF($L1460&lt;&gt;"",1+IF($L1460&gt;2011,1,0)+IF($L1460&gt;2014,1,0),"")</f>
        <v>1</v>
      </c>
      <c r="AF1460" s="0" t="s">
        <v>747</v>
      </c>
      <c r="AG1460" s="0" t="s">
        <v>88</v>
      </c>
      <c r="AH1460" s="0" t="s">
        <v>90</v>
      </c>
      <c r="AI1460" s="0" t="s">
        <v>334</v>
      </c>
      <c r="AJ1460" s="0" t="s">
        <v>334</v>
      </c>
      <c r="AK1460" s="0" t="str">
        <f aca="false">IF(AND($CF1460&lt;&gt;"",IFERROR(INDEX(subsample_country_map!$B:$B,MATCH($CF1460,subsample_country_map!$A:$A,0)),"")&lt;&gt;""),INDEX(subsample_country_map!$B:$B,MATCH($CF1460,subsample_country_map!$A:$A,0)),INDEX(lookup!$AA:$AA,MATCH($A1460,lookup!$A:$A,0)))</f>
        <v>1_US</v>
      </c>
      <c r="AL1460" s="0" t="str">
        <f aca="false">IF(AND($CF1460&lt;&gt;"",IFERROR(INDEX(subsample_country_map!$C:$C,MATCH($CF1460,subsample_country_map!$A:$A,0)),"")&lt;&gt;""),INDEX(subsample_country_map!$C:$C,MATCH($CF1460,subsample_country_map!$A:$A,0)),INDEX(lookup!$AB:$AB,MATCH($A1460,lookup!$A:$A,0)))</f>
        <v>1_developed</v>
      </c>
      <c r="AM1460" s="0" t="str">
        <f aca="false">IF(AND($CF1460&lt;&gt;"",IFERROR(INDEX(subsample_country_map!$D:$D,MATCH($CF1460,subsample_country_map!$A:$A,0)),"")&lt;&gt;""),INDEX(subsample_country_map!$D:$D,MATCH($CF1460,subsample_country_map!$A:$A,0)),INDEX(lookup!$AC:$AC,MATCH($A1460,lookup!$A:$A,0)))</f>
        <v>1_western</v>
      </c>
      <c r="AN1460" s="0" t="str">
        <f aca="false">IF(AND($CF1460&lt;&gt;"",IFERROR(INDEX(subsample_country_map!$E:$E,MATCH($CF1460,subsample_country_map!$A:$A,0)),"")&lt;&gt;""),INDEX(subsample_country_map!$E:$E,MATCH($CF1460,subsample_country_map!$A:$A,0)),INDEX(lookup!$AD:$AD,MATCH($A1460,lookup!$A:$A,0)))</f>
        <v>1_common law</v>
      </c>
      <c r="AO1460" s="0" t="str">
        <f aca="false">INDEX(lookup!$Y:$Y,MATCH($A1460,lookup!$A:$A,0))</f>
        <v>1_not published</v>
      </c>
      <c r="AP1460" s="0" t="str">
        <f aca="false">INDEX(lookup!$Z:$Z,MATCH($A1460,lookup!$A:$A,0))</f>
        <v>99_NCE</v>
      </c>
      <c r="AQ1460" s="0" t="str">
        <f aca="false">INDEX(lookup!$W:$W,MATCH($A1460,lookup!$A:$A,0))</f>
        <v>1_fin/acc/econ</v>
      </c>
      <c r="AS1460" s="0" t="s">
        <v>91</v>
      </c>
      <c r="AT1460" s="0" t="s">
        <v>397</v>
      </c>
      <c r="AU1460" s="0" t="s">
        <v>93</v>
      </c>
      <c r="AV1460" s="0" t="s">
        <v>5293</v>
      </c>
      <c r="AX1460" s="0" t="s">
        <v>5294</v>
      </c>
      <c r="BA1460" s="0" t="n">
        <v>1623</v>
      </c>
      <c r="BB1460" s="0" t="s">
        <v>96</v>
      </c>
      <c r="BC1460" s="0" t="s">
        <v>358</v>
      </c>
      <c r="BD1460" s="0" t="s">
        <v>4416</v>
      </c>
      <c r="BE1460" s="0" t="s">
        <v>5263</v>
      </c>
      <c r="BF1460" s="0" t="s">
        <v>5264</v>
      </c>
      <c r="BI1460" s="0" t="s">
        <v>763</v>
      </c>
      <c r="BJ1460" s="0" t="s">
        <v>5295</v>
      </c>
      <c r="BK1460" s="0" t="s">
        <v>5266</v>
      </c>
      <c r="BL1460" s="0" t="s">
        <v>5296</v>
      </c>
      <c r="BM1460" s="0" t="s">
        <v>5160</v>
      </c>
      <c r="BN1460" s="0" t="s">
        <v>5231</v>
      </c>
      <c r="BO1460" s="0" t="s">
        <v>105</v>
      </c>
      <c r="BP1460" s="0" t="s">
        <v>5156</v>
      </c>
      <c r="BQ1460" s="0" t="s">
        <v>127</v>
      </c>
      <c r="BT1460" s="0" t="n">
        <v>0</v>
      </c>
      <c r="BU1460" s="0" t="s">
        <v>5162</v>
      </c>
      <c r="BW1460" s="0" t="n">
        <v>2002</v>
      </c>
      <c r="BX1460" s="0" t="n">
        <v>2020</v>
      </c>
      <c r="BY1460" s="0" t="s">
        <v>1526</v>
      </c>
      <c r="BZ1460" s="0" t="n">
        <v>2011</v>
      </c>
      <c r="CA1460" s="0" t="n">
        <v>0.263157894736842</v>
      </c>
      <c r="CB1460" s="0" t="n">
        <v>0</v>
      </c>
      <c r="CC1460" s="0" t="n">
        <v>1</v>
      </c>
      <c r="CD1460" s="0" t="n">
        <v>-0.0947535230466201</v>
      </c>
      <c r="CE1460" s="0" t="n">
        <v>1</v>
      </c>
    </row>
    <row r="1461" customFormat="false" ht="15" hidden="false" customHeight="false" outlineLevel="0" collapsed="false">
      <c r="A1461" s="0" t="s">
        <v>5156</v>
      </c>
      <c r="B1461" s="0" t="n">
        <v>2766</v>
      </c>
      <c r="C1461" s="0" t="n">
        <v>-0.0283370501083732</v>
      </c>
      <c r="D1461" s="0" t="n">
        <v>3298</v>
      </c>
      <c r="E1461" s="0" t="n">
        <f aca="false">IF(ISNUMBER($BA1461),$BA1461,IF(AND(ISNUMBER($D1461),ISNUMBER($BW1461),ISNUMBER($BX1461)),$D1461*($BX1461-$BW1461+1),""))</f>
        <v>3298</v>
      </c>
      <c r="H1461" s="0" t="s">
        <v>118</v>
      </c>
      <c r="I1461" s="0" t="s">
        <v>119</v>
      </c>
      <c r="J1461" s="0" t="n">
        <f aca="false">IF($BW1461&lt;&gt;"",$BW1461,"")</f>
        <v>2002</v>
      </c>
      <c r="K1461" s="0" t="n">
        <f aca="false">IF($BX1461&lt;&gt;"",$BX1461,"")</f>
        <v>2020</v>
      </c>
      <c r="L1461" s="0" t="n">
        <f aca="false">IF(AND(ISNUMBER($BW1461),ISNUMBER($BX1461)),($BW1461+$BX1461)/2,"")</f>
        <v>2011</v>
      </c>
      <c r="M1461" s="0" t="n">
        <f aca="false">IF($L1461&lt;&gt;"",$L1461,"")</f>
        <v>2011</v>
      </c>
      <c r="N1461" s="0" t="n">
        <f aca="false">IF(AND(ISNUMBER($BW1461),ISNUMBER($BX1461)),MIN(1,MAX(0,($BX1461-2016+1)/($BX1461-$BW1461+1))),"")</f>
        <v>0.263157894736842</v>
      </c>
      <c r="O1461" s="0" t="n">
        <f aca="false">IF(AND(ISNUMBER($BW1461),ISNUMBER($BX1461)),MIN(1,MAX(0,($BX1461-2017+1)/($BX1461-$BW1461+1))),"")</f>
        <v>0.210526315789474</v>
      </c>
      <c r="P1461" s="0" t="n">
        <f aca="false">IF(AND(ISNUMBER($BW1461),ISNUMBER($BX1461)),MIN(1,MAX(0,($BX1461-2018+1)/($BX1461-$BW1461+1))),"")</f>
        <v>0.157894736842105</v>
      </c>
      <c r="Q1461" s="0" t="n">
        <f aca="false">IF(AND(ISNUMBER($BW1461),ISNUMBER($BX1461)),MIN(1,MAX(0,($BX1461-2019+1)/($BX1461-$BW1461+1))),"")</f>
        <v>0.105263157894737</v>
      </c>
      <c r="R1461" s="0" t="n">
        <f aca="false">IF(AND(ISNUMBER($BW1461),ISNUMBER($BX1461)),MIN(1,MAX(0,($BX1461-2016+1)/($BX1461-$BW1461+1))),"")</f>
        <v>0.263157894736842</v>
      </c>
      <c r="S1461" s="0" t="n">
        <f aca="false">IF($L1461&lt;&gt;"",IF($L1461&gt;=2015.5,1,0),"")</f>
        <v>0</v>
      </c>
      <c r="T1461" s="0" t="n">
        <f aca="false">IF($L1461&lt;&gt;"",IF($L1461&gt;=2016,1,0),"")</f>
        <v>0</v>
      </c>
      <c r="U1461" s="0" t="n">
        <f aca="false">IF(ISNUMBER($BX1461),IF($BX1461&gt;=2016,1,0),"")</f>
        <v>1</v>
      </c>
      <c r="V1461" s="0" t="n">
        <f aca="false">IF(ISNUMBER($BW1461),IF($BW1461&gt;=2016,1,0),"")</f>
        <v>0</v>
      </c>
      <c r="W1461" s="0" t="str">
        <f aca="false">IF(AND(ISNUMBER($BW1461),ISNUMBER($BX1461)),IF($BW1461&gt;=2016,"post-only",IF($BX1461&lt;2016,"pre-only","mixed")),"")</f>
        <v>mixed</v>
      </c>
      <c r="X1461" s="0" t="n">
        <f aca="false">IF(AND(ISNUMBER($BW1461),ISNUMBER($BX1461)),MIN(1,MAX(0,($BX1461-2017+1)/($BX1461-$BW1461+1))),"")</f>
        <v>0.210526315789474</v>
      </c>
      <c r="Y1461" s="0" t="n">
        <f aca="false">IF(AND(ISNUMBER($BW1461),ISNUMBER($BX1461)),MIN(1,MAX(0,($BX1461-2018+1)/($BX1461-$BW1461+1))),"")</f>
        <v>0.157894736842105</v>
      </c>
      <c r="Z1461" s="0" t="n">
        <f aca="false">IF(AND(ISNUMBER($BW1461),ISNUMBER($BX1461)),MIN(1,MAX(0,($BX1461-2019+1)/($BX1461-$BW1461+1))),"")</f>
        <v>0.105263157894737</v>
      </c>
      <c r="AA1461" s="0" t="n">
        <f aca="false">IF(ISNUMBER($BX1461),IF($BX1461&gt;=2017,1,0),"")</f>
        <v>1</v>
      </c>
      <c r="AB1461" s="0" t="n">
        <f aca="false">IF(ISNUMBER($BX1461),IF($BX1461&gt;=2018,1,0),"")</f>
        <v>1</v>
      </c>
      <c r="AC1461" s="0" t="n">
        <f aca="false">IF(ISNUMBER($BX1461),IF($BX1461&gt;=2019,1,0),"")</f>
        <v>1</v>
      </c>
      <c r="AD1461" s="0" t="n">
        <f aca="false">IF($L1461&lt;&gt;"",IF($L1461&gt;2013,1,0),"")</f>
        <v>0</v>
      </c>
      <c r="AE1461" s="0" t="n">
        <f aca="false">IF($L1461&lt;&gt;"",1+IF($L1461&gt;2011,1,0)+IF($L1461&gt;2014,1,0),"")</f>
        <v>1</v>
      </c>
      <c r="AF1461" s="0" t="s">
        <v>747</v>
      </c>
      <c r="AG1461" s="0" t="s">
        <v>88</v>
      </c>
      <c r="AH1461" s="0" t="s">
        <v>90</v>
      </c>
      <c r="AI1461" s="0" t="s">
        <v>334</v>
      </c>
      <c r="AJ1461" s="0" t="s">
        <v>334</v>
      </c>
      <c r="AK1461" s="0" t="str">
        <f aca="false">IF(AND($CF1461&lt;&gt;"",IFERROR(INDEX(subsample_country_map!$B:$B,MATCH($CF1461,subsample_country_map!$A:$A,0)),"")&lt;&gt;""),INDEX(subsample_country_map!$B:$B,MATCH($CF1461,subsample_country_map!$A:$A,0)),INDEX(lookup!$AA:$AA,MATCH($A1461,lookup!$A:$A,0)))</f>
        <v>1_US</v>
      </c>
      <c r="AL1461" s="0" t="str">
        <f aca="false">IF(AND($CF1461&lt;&gt;"",IFERROR(INDEX(subsample_country_map!$C:$C,MATCH($CF1461,subsample_country_map!$A:$A,0)),"")&lt;&gt;""),INDEX(subsample_country_map!$C:$C,MATCH($CF1461,subsample_country_map!$A:$A,0)),INDEX(lookup!$AB:$AB,MATCH($A1461,lookup!$A:$A,0)))</f>
        <v>1_developed</v>
      </c>
      <c r="AM1461" s="0" t="str">
        <f aca="false">IF(AND($CF1461&lt;&gt;"",IFERROR(INDEX(subsample_country_map!$D:$D,MATCH($CF1461,subsample_country_map!$A:$A,0)),"")&lt;&gt;""),INDEX(subsample_country_map!$D:$D,MATCH($CF1461,subsample_country_map!$A:$A,0)),INDEX(lookup!$AC:$AC,MATCH($A1461,lookup!$A:$A,0)))</f>
        <v>1_western</v>
      </c>
      <c r="AN1461" s="0" t="str">
        <f aca="false">IF(AND($CF1461&lt;&gt;"",IFERROR(INDEX(subsample_country_map!$E:$E,MATCH($CF1461,subsample_country_map!$A:$A,0)),"")&lt;&gt;""),INDEX(subsample_country_map!$E:$E,MATCH($CF1461,subsample_country_map!$A:$A,0)),INDEX(lookup!$AD:$AD,MATCH($A1461,lookup!$A:$A,0)))</f>
        <v>1_common law</v>
      </c>
      <c r="AO1461" s="0" t="str">
        <f aca="false">INDEX(lookup!$Y:$Y,MATCH($A1461,lookup!$A:$A,0))</f>
        <v>1_not published</v>
      </c>
      <c r="AP1461" s="0" t="str">
        <f aca="false">INDEX(lookup!$Z:$Z,MATCH($A1461,lookup!$A:$A,0))</f>
        <v>99_NCE</v>
      </c>
      <c r="AQ1461" s="0" t="str">
        <f aca="false">INDEX(lookup!$W:$W,MATCH($A1461,lookup!$A:$A,0))</f>
        <v>1_fin/acc/econ</v>
      </c>
      <c r="AS1461" s="0" t="s">
        <v>91</v>
      </c>
      <c r="AT1461" s="0" t="s">
        <v>397</v>
      </c>
      <c r="AU1461" s="0" t="s">
        <v>93</v>
      </c>
      <c r="AV1461" s="0" t="s">
        <v>5297</v>
      </c>
      <c r="AX1461" s="0" t="s">
        <v>5298</v>
      </c>
      <c r="BA1461" s="0" t="n">
        <v>3298</v>
      </c>
      <c r="BB1461" s="0" t="s">
        <v>96</v>
      </c>
      <c r="BC1461" s="0" t="s">
        <v>358</v>
      </c>
      <c r="BD1461" s="0" t="s">
        <v>4416</v>
      </c>
      <c r="BE1461" s="0" t="s">
        <v>5263</v>
      </c>
      <c r="BF1461" s="0" t="s">
        <v>5274</v>
      </c>
      <c r="BI1461" s="0" t="s">
        <v>763</v>
      </c>
      <c r="BJ1461" s="0" t="s">
        <v>5299</v>
      </c>
      <c r="BK1461" s="0" t="s">
        <v>5266</v>
      </c>
      <c r="BL1461" s="0" t="s">
        <v>5300</v>
      </c>
      <c r="BM1461" s="0" t="s">
        <v>5160</v>
      </c>
      <c r="BN1461" s="0" t="s">
        <v>5231</v>
      </c>
      <c r="BO1461" s="0" t="s">
        <v>105</v>
      </c>
      <c r="BP1461" s="0" t="s">
        <v>5156</v>
      </c>
      <c r="BQ1461" s="0" t="s">
        <v>127</v>
      </c>
      <c r="BT1461" s="0" t="n">
        <v>0</v>
      </c>
      <c r="BU1461" s="0" t="s">
        <v>5162</v>
      </c>
      <c r="BW1461" s="0" t="n">
        <v>2002</v>
      </c>
      <c r="BX1461" s="0" t="n">
        <v>2020</v>
      </c>
      <c r="BY1461" s="0" t="s">
        <v>1526</v>
      </c>
      <c r="BZ1461" s="0" t="n">
        <v>2011</v>
      </c>
      <c r="CA1461" s="0" t="n">
        <v>0.263157894736842</v>
      </c>
      <c r="CB1461" s="0" t="n">
        <v>0</v>
      </c>
      <c r="CC1461" s="0" t="n">
        <v>1</v>
      </c>
      <c r="CD1461" s="0" t="n">
        <v>-0.0283446385390213</v>
      </c>
      <c r="CE1461" s="0" t="n">
        <v>1</v>
      </c>
    </row>
    <row r="1462" customFormat="false" ht="15" hidden="false" customHeight="false" outlineLevel="0" collapsed="false">
      <c r="A1462" s="0" t="s">
        <v>5156</v>
      </c>
      <c r="B1462" s="0" t="n">
        <v>2767</v>
      </c>
      <c r="C1462" s="0" t="n">
        <v>-0.0270499672640833</v>
      </c>
      <c r="D1462" s="0" t="n">
        <v>3298</v>
      </c>
      <c r="E1462" s="0" t="n">
        <f aca="false">IF(ISNUMBER($BA1462),$BA1462,IF(AND(ISNUMBER($D1462),ISNUMBER($BW1462),ISNUMBER($BX1462)),$D1462*($BX1462-$BW1462+1),""))</f>
        <v>3298</v>
      </c>
      <c r="H1462" s="0" t="s">
        <v>118</v>
      </c>
      <c r="I1462" s="0" t="s">
        <v>119</v>
      </c>
      <c r="J1462" s="0" t="n">
        <f aca="false">IF($BW1462&lt;&gt;"",$BW1462,"")</f>
        <v>2002</v>
      </c>
      <c r="K1462" s="0" t="n">
        <f aca="false">IF($BX1462&lt;&gt;"",$BX1462,"")</f>
        <v>2020</v>
      </c>
      <c r="L1462" s="0" t="n">
        <f aca="false">IF(AND(ISNUMBER($BW1462),ISNUMBER($BX1462)),($BW1462+$BX1462)/2,"")</f>
        <v>2011</v>
      </c>
      <c r="M1462" s="0" t="n">
        <f aca="false">IF($L1462&lt;&gt;"",$L1462,"")</f>
        <v>2011</v>
      </c>
      <c r="N1462" s="0" t="n">
        <f aca="false">IF(AND(ISNUMBER($BW1462),ISNUMBER($BX1462)),MIN(1,MAX(0,($BX1462-2016+1)/($BX1462-$BW1462+1))),"")</f>
        <v>0.263157894736842</v>
      </c>
      <c r="O1462" s="0" t="n">
        <f aca="false">IF(AND(ISNUMBER($BW1462),ISNUMBER($BX1462)),MIN(1,MAX(0,($BX1462-2017+1)/($BX1462-$BW1462+1))),"")</f>
        <v>0.210526315789474</v>
      </c>
      <c r="P1462" s="0" t="n">
        <f aca="false">IF(AND(ISNUMBER($BW1462),ISNUMBER($BX1462)),MIN(1,MAX(0,($BX1462-2018+1)/($BX1462-$BW1462+1))),"")</f>
        <v>0.157894736842105</v>
      </c>
      <c r="Q1462" s="0" t="n">
        <f aca="false">IF(AND(ISNUMBER($BW1462),ISNUMBER($BX1462)),MIN(1,MAX(0,($BX1462-2019+1)/($BX1462-$BW1462+1))),"")</f>
        <v>0.105263157894737</v>
      </c>
      <c r="R1462" s="0" t="n">
        <f aca="false">IF(AND(ISNUMBER($BW1462),ISNUMBER($BX1462)),MIN(1,MAX(0,($BX1462-2016+1)/($BX1462-$BW1462+1))),"")</f>
        <v>0.263157894736842</v>
      </c>
      <c r="S1462" s="0" t="n">
        <f aca="false">IF($L1462&lt;&gt;"",IF($L1462&gt;=2015.5,1,0),"")</f>
        <v>0</v>
      </c>
      <c r="T1462" s="0" t="n">
        <f aca="false">IF($L1462&lt;&gt;"",IF($L1462&gt;=2016,1,0),"")</f>
        <v>0</v>
      </c>
      <c r="U1462" s="0" t="n">
        <f aca="false">IF(ISNUMBER($BX1462),IF($BX1462&gt;=2016,1,0),"")</f>
        <v>1</v>
      </c>
      <c r="V1462" s="0" t="n">
        <f aca="false">IF(ISNUMBER($BW1462),IF($BW1462&gt;=2016,1,0),"")</f>
        <v>0</v>
      </c>
      <c r="W1462" s="0" t="str">
        <f aca="false">IF(AND(ISNUMBER($BW1462),ISNUMBER($BX1462)),IF($BW1462&gt;=2016,"post-only",IF($BX1462&lt;2016,"pre-only","mixed")),"")</f>
        <v>mixed</v>
      </c>
      <c r="X1462" s="0" t="n">
        <f aca="false">IF(AND(ISNUMBER($BW1462),ISNUMBER($BX1462)),MIN(1,MAX(0,($BX1462-2017+1)/($BX1462-$BW1462+1))),"")</f>
        <v>0.210526315789474</v>
      </c>
      <c r="Y1462" s="0" t="n">
        <f aca="false">IF(AND(ISNUMBER($BW1462),ISNUMBER($BX1462)),MIN(1,MAX(0,($BX1462-2018+1)/($BX1462-$BW1462+1))),"")</f>
        <v>0.157894736842105</v>
      </c>
      <c r="Z1462" s="0" t="n">
        <f aca="false">IF(AND(ISNUMBER($BW1462),ISNUMBER($BX1462)),MIN(1,MAX(0,($BX1462-2019+1)/($BX1462-$BW1462+1))),"")</f>
        <v>0.105263157894737</v>
      </c>
      <c r="AA1462" s="0" t="n">
        <f aca="false">IF(ISNUMBER($BX1462),IF($BX1462&gt;=2017,1,0),"")</f>
        <v>1</v>
      </c>
      <c r="AB1462" s="0" t="n">
        <f aca="false">IF(ISNUMBER($BX1462),IF($BX1462&gt;=2018,1,0),"")</f>
        <v>1</v>
      </c>
      <c r="AC1462" s="0" t="n">
        <f aca="false">IF(ISNUMBER($BX1462),IF($BX1462&gt;=2019,1,0),"")</f>
        <v>1</v>
      </c>
      <c r="AD1462" s="0" t="n">
        <f aca="false">IF($L1462&lt;&gt;"",IF($L1462&gt;2013,1,0),"")</f>
        <v>0</v>
      </c>
      <c r="AE1462" s="0" t="n">
        <f aca="false">IF($L1462&lt;&gt;"",1+IF($L1462&gt;2011,1,0)+IF($L1462&gt;2014,1,0),"")</f>
        <v>1</v>
      </c>
      <c r="AF1462" s="0" t="s">
        <v>747</v>
      </c>
      <c r="AG1462" s="0" t="s">
        <v>88</v>
      </c>
      <c r="AH1462" s="0" t="s">
        <v>90</v>
      </c>
      <c r="AI1462" s="0" t="s">
        <v>334</v>
      </c>
      <c r="AJ1462" s="0" t="s">
        <v>334</v>
      </c>
      <c r="AK1462" s="0" t="str">
        <f aca="false">IF(AND($CF1462&lt;&gt;"",IFERROR(INDEX(subsample_country_map!$B:$B,MATCH($CF1462,subsample_country_map!$A:$A,0)),"")&lt;&gt;""),INDEX(subsample_country_map!$B:$B,MATCH($CF1462,subsample_country_map!$A:$A,0)),INDEX(lookup!$AA:$AA,MATCH($A1462,lookup!$A:$A,0)))</f>
        <v>1_US</v>
      </c>
      <c r="AL1462" s="0" t="str">
        <f aca="false">IF(AND($CF1462&lt;&gt;"",IFERROR(INDEX(subsample_country_map!$C:$C,MATCH($CF1462,subsample_country_map!$A:$A,0)),"")&lt;&gt;""),INDEX(subsample_country_map!$C:$C,MATCH($CF1462,subsample_country_map!$A:$A,0)),INDEX(lookup!$AB:$AB,MATCH($A1462,lookup!$A:$A,0)))</f>
        <v>1_developed</v>
      </c>
      <c r="AM1462" s="0" t="str">
        <f aca="false">IF(AND($CF1462&lt;&gt;"",IFERROR(INDEX(subsample_country_map!$D:$D,MATCH($CF1462,subsample_country_map!$A:$A,0)),"")&lt;&gt;""),INDEX(subsample_country_map!$D:$D,MATCH($CF1462,subsample_country_map!$A:$A,0)),INDEX(lookup!$AC:$AC,MATCH($A1462,lookup!$A:$A,0)))</f>
        <v>1_western</v>
      </c>
      <c r="AN1462" s="0" t="str">
        <f aca="false">IF(AND($CF1462&lt;&gt;"",IFERROR(INDEX(subsample_country_map!$E:$E,MATCH($CF1462,subsample_country_map!$A:$A,0)),"")&lt;&gt;""),INDEX(subsample_country_map!$E:$E,MATCH($CF1462,subsample_country_map!$A:$A,0)),INDEX(lookup!$AD:$AD,MATCH($A1462,lookup!$A:$A,0)))</f>
        <v>1_common law</v>
      </c>
      <c r="AO1462" s="0" t="str">
        <f aca="false">INDEX(lookup!$Y:$Y,MATCH($A1462,lookup!$A:$A,0))</f>
        <v>1_not published</v>
      </c>
      <c r="AP1462" s="0" t="str">
        <f aca="false">INDEX(lookup!$Z:$Z,MATCH($A1462,lookup!$A:$A,0))</f>
        <v>99_NCE</v>
      </c>
      <c r="AQ1462" s="0" t="str">
        <f aca="false">INDEX(lookup!$W:$W,MATCH($A1462,lookup!$A:$A,0))</f>
        <v>1_fin/acc/econ</v>
      </c>
      <c r="AS1462" s="0" t="s">
        <v>91</v>
      </c>
      <c r="AT1462" s="0" t="s">
        <v>397</v>
      </c>
      <c r="AU1462" s="0" t="s">
        <v>93</v>
      </c>
      <c r="AV1462" s="0" t="s">
        <v>5301</v>
      </c>
      <c r="AX1462" s="0" t="s">
        <v>5302</v>
      </c>
      <c r="BA1462" s="0" t="n">
        <v>3298</v>
      </c>
      <c r="BB1462" s="0" t="s">
        <v>96</v>
      </c>
      <c r="BC1462" s="0" t="s">
        <v>358</v>
      </c>
      <c r="BD1462" s="0" t="s">
        <v>4416</v>
      </c>
      <c r="BE1462" s="0" t="s">
        <v>5263</v>
      </c>
      <c r="BF1462" s="0" t="s">
        <v>5274</v>
      </c>
      <c r="BI1462" s="0" t="s">
        <v>763</v>
      </c>
      <c r="BJ1462" s="0" t="s">
        <v>5303</v>
      </c>
      <c r="BK1462" s="0" t="s">
        <v>5266</v>
      </c>
      <c r="BL1462" s="0" t="s">
        <v>5304</v>
      </c>
      <c r="BM1462" s="0" t="s">
        <v>5160</v>
      </c>
      <c r="BN1462" s="0" t="s">
        <v>5231</v>
      </c>
      <c r="BO1462" s="0" t="s">
        <v>105</v>
      </c>
      <c r="BP1462" s="0" t="s">
        <v>5156</v>
      </c>
      <c r="BQ1462" s="0" t="s">
        <v>127</v>
      </c>
      <c r="BT1462" s="0" t="n">
        <v>0</v>
      </c>
      <c r="BU1462" s="0" t="s">
        <v>5162</v>
      </c>
      <c r="BW1462" s="0" t="n">
        <v>2002</v>
      </c>
      <c r="BX1462" s="0" t="n">
        <v>2020</v>
      </c>
      <c r="BY1462" s="0" t="s">
        <v>1526</v>
      </c>
      <c r="BZ1462" s="0" t="n">
        <v>2011</v>
      </c>
      <c r="CA1462" s="0" t="n">
        <v>0.263157894736842</v>
      </c>
      <c r="CB1462" s="0" t="n">
        <v>0</v>
      </c>
      <c r="CC1462" s="0" t="n">
        <v>1</v>
      </c>
      <c r="CD1462" s="0" t="n">
        <v>-0.0270565676556213</v>
      </c>
      <c r="CE1462" s="0" t="n">
        <v>1</v>
      </c>
    </row>
    <row r="1463" customFormat="false" ht="15" hidden="false" customHeight="false" outlineLevel="0" collapsed="false">
      <c r="A1463" s="0" t="s">
        <v>5156</v>
      </c>
      <c r="B1463" s="0" t="n">
        <v>2768</v>
      </c>
      <c r="C1463" s="0" t="n">
        <v>-0.0351578952542397</v>
      </c>
      <c r="D1463" s="0" t="n">
        <v>1979</v>
      </c>
      <c r="E1463" s="0" t="n">
        <f aca="false">IF(ISNUMBER($BA1463),$BA1463,IF(AND(ISNUMBER($D1463),ISNUMBER($BW1463),ISNUMBER($BX1463)),$D1463*($BX1463-$BW1463+1),""))</f>
        <v>1979</v>
      </c>
      <c r="H1463" s="0" t="s">
        <v>118</v>
      </c>
      <c r="I1463" s="0" t="s">
        <v>119</v>
      </c>
      <c r="J1463" s="0" t="n">
        <f aca="false">IF($BW1463&lt;&gt;"",$BW1463,"")</f>
        <v>2002</v>
      </c>
      <c r="K1463" s="0" t="n">
        <f aca="false">IF($BX1463&lt;&gt;"",$BX1463,"")</f>
        <v>2020</v>
      </c>
      <c r="L1463" s="0" t="n">
        <f aca="false">IF(AND(ISNUMBER($BW1463),ISNUMBER($BX1463)),($BW1463+$BX1463)/2,"")</f>
        <v>2011</v>
      </c>
      <c r="M1463" s="0" t="n">
        <f aca="false">IF($L1463&lt;&gt;"",$L1463,"")</f>
        <v>2011</v>
      </c>
      <c r="N1463" s="0" t="n">
        <f aca="false">IF(AND(ISNUMBER($BW1463),ISNUMBER($BX1463)),MIN(1,MAX(0,($BX1463-2016+1)/($BX1463-$BW1463+1))),"")</f>
        <v>0.263157894736842</v>
      </c>
      <c r="O1463" s="0" t="n">
        <f aca="false">IF(AND(ISNUMBER($BW1463),ISNUMBER($BX1463)),MIN(1,MAX(0,($BX1463-2017+1)/($BX1463-$BW1463+1))),"")</f>
        <v>0.210526315789474</v>
      </c>
      <c r="P1463" s="0" t="n">
        <f aca="false">IF(AND(ISNUMBER($BW1463),ISNUMBER($BX1463)),MIN(1,MAX(0,($BX1463-2018+1)/($BX1463-$BW1463+1))),"")</f>
        <v>0.157894736842105</v>
      </c>
      <c r="Q1463" s="0" t="n">
        <f aca="false">IF(AND(ISNUMBER($BW1463),ISNUMBER($BX1463)),MIN(1,MAX(0,($BX1463-2019+1)/($BX1463-$BW1463+1))),"")</f>
        <v>0.105263157894737</v>
      </c>
      <c r="R1463" s="0" t="n">
        <f aca="false">IF(AND(ISNUMBER($BW1463),ISNUMBER($BX1463)),MIN(1,MAX(0,($BX1463-2016+1)/($BX1463-$BW1463+1))),"")</f>
        <v>0.263157894736842</v>
      </c>
      <c r="S1463" s="0" t="n">
        <f aca="false">IF($L1463&lt;&gt;"",IF($L1463&gt;=2015.5,1,0),"")</f>
        <v>0</v>
      </c>
      <c r="T1463" s="0" t="n">
        <f aca="false">IF($L1463&lt;&gt;"",IF($L1463&gt;=2016,1,0),"")</f>
        <v>0</v>
      </c>
      <c r="U1463" s="0" t="n">
        <f aca="false">IF(ISNUMBER($BX1463),IF($BX1463&gt;=2016,1,0),"")</f>
        <v>1</v>
      </c>
      <c r="V1463" s="0" t="n">
        <f aca="false">IF(ISNUMBER($BW1463),IF($BW1463&gt;=2016,1,0),"")</f>
        <v>0</v>
      </c>
      <c r="W1463" s="0" t="str">
        <f aca="false">IF(AND(ISNUMBER($BW1463),ISNUMBER($BX1463)),IF($BW1463&gt;=2016,"post-only",IF($BX1463&lt;2016,"pre-only","mixed")),"")</f>
        <v>mixed</v>
      </c>
      <c r="X1463" s="0" t="n">
        <f aca="false">IF(AND(ISNUMBER($BW1463),ISNUMBER($BX1463)),MIN(1,MAX(0,($BX1463-2017+1)/($BX1463-$BW1463+1))),"")</f>
        <v>0.210526315789474</v>
      </c>
      <c r="Y1463" s="0" t="n">
        <f aca="false">IF(AND(ISNUMBER($BW1463),ISNUMBER($BX1463)),MIN(1,MAX(0,($BX1463-2018+1)/($BX1463-$BW1463+1))),"")</f>
        <v>0.157894736842105</v>
      </c>
      <c r="Z1463" s="0" t="n">
        <f aca="false">IF(AND(ISNUMBER($BW1463),ISNUMBER($BX1463)),MIN(1,MAX(0,($BX1463-2019+1)/($BX1463-$BW1463+1))),"")</f>
        <v>0.105263157894737</v>
      </c>
      <c r="AA1463" s="0" t="n">
        <f aca="false">IF(ISNUMBER($BX1463),IF($BX1463&gt;=2017,1,0),"")</f>
        <v>1</v>
      </c>
      <c r="AB1463" s="0" t="n">
        <f aca="false">IF(ISNUMBER($BX1463),IF($BX1463&gt;=2018,1,0),"")</f>
        <v>1</v>
      </c>
      <c r="AC1463" s="0" t="n">
        <f aca="false">IF(ISNUMBER($BX1463),IF($BX1463&gt;=2019,1,0),"")</f>
        <v>1</v>
      </c>
      <c r="AD1463" s="0" t="n">
        <f aca="false">IF($L1463&lt;&gt;"",IF($L1463&gt;2013,1,0),"")</f>
        <v>0</v>
      </c>
      <c r="AE1463" s="0" t="n">
        <f aca="false">IF($L1463&lt;&gt;"",1+IF($L1463&gt;2011,1,0)+IF($L1463&gt;2014,1,0),"")</f>
        <v>1</v>
      </c>
      <c r="AF1463" s="0" t="s">
        <v>747</v>
      </c>
      <c r="AG1463" s="0" t="s">
        <v>88</v>
      </c>
      <c r="AH1463" s="0" t="s">
        <v>90</v>
      </c>
      <c r="AI1463" s="0" t="s">
        <v>334</v>
      </c>
      <c r="AJ1463" s="0" t="s">
        <v>334</v>
      </c>
      <c r="AK1463" s="0" t="str">
        <f aca="false">IF(AND($CF1463&lt;&gt;"",IFERROR(INDEX(subsample_country_map!$B:$B,MATCH($CF1463,subsample_country_map!$A:$A,0)),"")&lt;&gt;""),INDEX(subsample_country_map!$B:$B,MATCH($CF1463,subsample_country_map!$A:$A,0)),INDEX(lookup!$AA:$AA,MATCH($A1463,lookup!$A:$A,0)))</f>
        <v>1_US</v>
      </c>
      <c r="AL1463" s="0" t="str">
        <f aca="false">IF(AND($CF1463&lt;&gt;"",IFERROR(INDEX(subsample_country_map!$C:$C,MATCH($CF1463,subsample_country_map!$A:$A,0)),"")&lt;&gt;""),INDEX(subsample_country_map!$C:$C,MATCH($CF1463,subsample_country_map!$A:$A,0)),INDEX(lookup!$AB:$AB,MATCH($A1463,lookup!$A:$A,0)))</f>
        <v>1_developed</v>
      </c>
      <c r="AM1463" s="0" t="str">
        <f aca="false">IF(AND($CF1463&lt;&gt;"",IFERROR(INDEX(subsample_country_map!$D:$D,MATCH($CF1463,subsample_country_map!$A:$A,0)),"")&lt;&gt;""),INDEX(subsample_country_map!$D:$D,MATCH($CF1463,subsample_country_map!$A:$A,0)),INDEX(lookup!$AC:$AC,MATCH($A1463,lookup!$A:$A,0)))</f>
        <v>1_western</v>
      </c>
      <c r="AN1463" s="0" t="str">
        <f aca="false">IF(AND($CF1463&lt;&gt;"",IFERROR(INDEX(subsample_country_map!$E:$E,MATCH($CF1463,subsample_country_map!$A:$A,0)),"")&lt;&gt;""),INDEX(subsample_country_map!$E:$E,MATCH($CF1463,subsample_country_map!$A:$A,0)),INDEX(lookup!$AD:$AD,MATCH($A1463,lookup!$A:$A,0)))</f>
        <v>1_common law</v>
      </c>
      <c r="AO1463" s="0" t="str">
        <f aca="false">INDEX(lookup!$Y:$Y,MATCH($A1463,lookup!$A:$A,0))</f>
        <v>1_not published</v>
      </c>
      <c r="AP1463" s="0" t="str">
        <f aca="false">INDEX(lookup!$Z:$Z,MATCH($A1463,lookup!$A:$A,0))</f>
        <v>99_NCE</v>
      </c>
      <c r="AQ1463" s="0" t="str">
        <f aca="false">INDEX(lookup!$W:$W,MATCH($A1463,lookup!$A:$A,0))</f>
        <v>1_fin/acc/econ</v>
      </c>
      <c r="AS1463" s="0" t="s">
        <v>91</v>
      </c>
      <c r="AT1463" s="0" t="s">
        <v>397</v>
      </c>
      <c r="AU1463" s="0" t="s">
        <v>93</v>
      </c>
      <c r="AV1463" s="0" t="s">
        <v>5305</v>
      </c>
      <c r="AX1463" s="0" t="s">
        <v>5306</v>
      </c>
      <c r="BA1463" s="0" t="n">
        <v>1979</v>
      </c>
      <c r="BB1463" s="0" t="s">
        <v>96</v>
      </c>
      <c r="BC1463" s="0" t="s">
        <v>358</v>
      </c>
      <c r="BD1463" s="0" t="s">
        <v>4416</v>
      </c>
      <c r="BE1463" s="0" t="s">
        <v>5263</v>
      </c>
      <c r="BF1463" s="0" t="s">
        <v>5282</v>
      </c>
      <c r="BI1463" s="0" t="s">
        <v>763</v>
      </c>
      <c r="BJ1463" s="0" t="s">
        <v>5307</v>
      </c>
      <c r="BK1463" s="0" t="s">
        <v>5266</v>
      </c>
      <c r="BL1463" s="0" t="s">
        <v>5308</v>
      </c>
      <c r="BM1463" s="0" t="s">
        <v>5160</v>
      </c>
      <c r="BN1463" s="0" t="s">
        <v>5231</v>
      </c>
      <c r="BO1463" s="0" t="s">
        <v>105</v>
      </c>
      <c r="BP1463" s="0" t="s">
        <v>5156</v>
      </c>
      <c r="BQ1463" s="0" t="s">
        <v>127</v>
      </c>
      <c r="BT1463" s="0" t="n">
        <v>0</v>
      </c>
      <c r="BU1463" s="0" t="s">
        <v>5162</v>
      </c>
      <c r="BW1463" s="0" t="n">
        <v>2002</v>
      </c>
      <c r="BX1463" s="0" t="n">
        <v>2020</v>
      </c>
      <c r="BY1463" s="0" t="s">
        <v>1526</v>
      </c>
      <c r="BZ1463" s="0" t="n">
        <v>2011</v>
      </c>
      <c r="CA1463" s="0" t="n">
        <v>0.263157894736842</v>
      </c>
      <c r="CB1463" s="0" t="n">
        <v>0</v>
      </c>
      <c r="CC1463" s="0" t="n">
        <v>1</v>
      </c>
      <c r="CD1463" s="0" t="n">
        <v>-0.0351723919694455</v>
      </c>
      <c r="CE1463" s="0" t="n">
        <v>1</v>
      </c>
    </row>
    <row r="1464" customFormat="false" ht="15" hidden="false" customHeight="false" outlineLevel="0" collapsed="false">
      <c r="A1464" s="0" t="s">
        <v>5156</v>
      </c>
      <c r="B1464" s="0" t="n">
        <v>2769</v>
      </c>
      <c r="C1464" s="0" t="n">
        <v>-0.0426712096783939</v>
      </c>
      <c r="D1464" s="0" t="n">
        <v>1979</v>
      </c>
      <c r="E1464" s="0" t="n">
        <f aca="false">IF(ISNUMBER($BA1464),$BA1464,IF(AND(ISNUMBER($D1464),ISNUMBER($BW1464),ISNUMBER($BX1464)),$D1464*($BX1464-$BW1464+1),""))</f>
        <v>1979</v>
      </c>
      <c r="H1464" s="0" t="s">
        <v>118</v>
      </c>
      <c r="I1464" s="0" t="s">
        <v>119</v>
      </c>
      <c r="J1464" s="0" t="n">
        <f aca="false">IF($BW1464&lt;&gt;"",$BW1464,"")</f>
        <v>2002</v>
      </c>
      <c r="K1464" s="0" t="n">
        <f aca="false">IF($BX1464&lt;&gt;"",$BX1464,"")</f>
        <v>2020</v>
      </c>
      <c r="L1464" s="0" t="n">
        <f aca="false">IF(AND(ISNUMBER($BW1464),ISNUMBER($BX1464)),($BW1464+$BX1464)/2,"")</f>
        <v>2011</v>
      </c>
      <c r="M1464" s="0" t="n">
        <f aca="false">IF($L1464&lt;&gt;"",$L1464,"")</f>
        <v>2011</v>
      </c>
      <c r="N1464" s="0" t="n">
        <f aca="false">IF(AND(ISNUMBER($BW1464),ISNUMBER($BX1464)),MIN(1,MAX(0,($BX1464-2016+1)/($BX1464-$BW1464+1))),"")</f>
        <v>0.263157894736842</v>
      </c>
      <c r="O1464" s="0" t="n">
        <f aca="false">IF(AND(ISNUMBER($BW1464),ISNUMBER($BX1464)),MIN(1,MAX(0,($BX1464-2017+1)/($BX1464-$BW1464+1))),"")</f>
        <v>0.210526315789474</v>
      </c>
      <c r="P1464" s="0" t="n">
        <f aca="false">IF(AND(ISNUMBER($BW1464),ISNUMBER($BX1464)),MIN(1,MAX(0,($BX1464-2018+1)/($BX1464-$BW1464+1))),"")</f>
        <v>0.157894736842105</v>
      </c>
      <c r="Q1464" s="0" t="n">
        <f aca="false">IF(AND(ISNUMBER($BW1464),ISNUMBER($BX1464)),MIN(1,MAX(0,($BX1464-2019+1)/($BX1464-$BW1464+1))),"")</f>
        <v>0.105263157894737</v>
      </c>
      <c r="R1464" s="0" t="n">
        <f aca="false">IF(AND(ISNUMBER($BW1464),ISNUMBER($BX1464)),MIN(1,MAX(0,($BX1464-2016+1)/($BX1464-$BW1464+1))),"")</f>
        <v>0.263157894736842</v>
      </c>
      <c r="S1464" s="0" t="n">
        <f aca="false">IF($L1464&lt;&gt;"",IF($L1464&gt;=2015.5,1,0),"")</f>
        <v>0</v>
      </c>
      <c r="T1464" s="0" t="n">
        <f aca="false">IF($L1464&lt;&gt;"",IF($L1464&gt;=2016,1,0),"")</f>
        <v>0</v>
      </c>
      <c r="U1464" s="0" t="n">
        <f aca="false">IF(ISNUMBER($BX1464),IF($BX1464&gt;=2016,1,0),"")</f>
        <v>1</v>
      </c>
      <c r="V1464" s="0" t="n">
        <f aca="false">IF(ISNUMBER($BW1464),IF($BW1464&gt;=2016,1,0),"")</f>
        <v>0</v>
      </c>
      <c r="W1464" s="0" t="str">
        <f aca="false">IF(AND(ISNUMBER($BW1464),ISNUMBER($BX1464)),IF($BW1464&gt;=2016,"post-only",IF($BX1464&lt;2016,"pre-only","mixed")),"")</f>
        <v>mixed</v>
      </c>
      <c r="X1464" s="0" t="n">
        <f aca="false">IF(AND(ISNUMBER($BW1464),ISNUMBER($BX1464)),MIN(1,MAX(0,($BX1464-2017+1)/($BX1464-$BW1464+1))),"")</f>
        <v>0.210526315789474</v>
      </c>
      <c r="Y1464" s="0" t="n">
        <f aca="false">IF(AND(ISNUMBER($BW1464),ISNUMBER($BX1464)),MIN(1,MAX(0,($BX1464-2018+1)/($BX1464-$BW1464+1))),"")</f>
        <v>0.157894736842105</v>
      </c>
      <c r="Z1464" s="0" t="n">
        <f aca="false">IF(AND(ISNUMBER($BW1464),ISNUMBER($BX1464)),MIN(1,MAX(0,($BX1464-2019+1)/($BX1464-$BW1464+1))),"")</f>
        <v>0.105263157894737</v>
      </c>
      <c r="AA1464" s="0" t="n">
        <f aca="false">IF(ISNUMBER($BX1464),IF($BX1464&gt;=2017,1,0),"")</f>
        <v>1</v>
      </c>
      <c r="AB1464" s="0" t="n">
        <f aca="false">IF(ISNUMBER($BX1464),IF($BX1464&gt;=2018,1,0),"")</f>
        <v>1</v>
      </c>
      <c r="AC1464" s="0" t="n">
        <f aca="false">IF(ISNUMBER($BX1464),IF($BX1464&gt;=2019,1,0),"")</f>
        <v>1</v>
      </c>
      <c r="AD1464" s="0" t="n">
        <f aca="false">IF($L1464&lt;&gt;"",IF($L1464&gt;2013,1,0),"")</f>
        <v>0</v>
      </c>
      <c r="AE1464" s="0" t="n">
        <f aca="false">IF($L1464&lt;&gt;"",1+IF($L1464&gt;2011,1,0)+IF($L1464&gt;2014,1,0),"")</f>
        <v>1</v>
      </c>
      <c r="AF1464" s="0" t="s">
        <v>747</v>
      </c>
      <c r="AG1464" s="0" t="s">
        <v>88</v>
      </c>
      <c r="AH1464" s="0" t="s">
        <v>90</v>
      </c>
      <c r="AI1464" s="0" t="s">
        <v>334</v>
      </c>
      <c r="AJ1464" s="0" t="s">
        <v>334</v>
      </c>
      <c r="AK1464" s="0" t="str">
        <f aca="false">IF(AND($CF1464&lt;&gt;"",IFERROR(INDEX(subsample_country_map!$B:$B,MATCH($CF1464,subsample_country_map!$A:$A,0)),"")&lt;&gt;""),INDEX(subsample_country_map!$B:$B,MATCH($CF1464,subsample_country_map!$A:$A,0)),INDEX(lookup!$AA:$AA,MATCH($A1464,lookup!$A:$A,0)))</f>
        <v>1_US</v>
      </c>
      <c r="AL1464" s="0" t="str">
        <f aca="false">IF(AND($CF1464&lt;&gt;"",IFERROR(INDEX(subsample_country_map!$C:$C,MATCH($CF1464,subsample_country_map!$A:$A,0)),"")&lt;&gt;""),INDEX(subsample_country_map!$C:$C,MATCH($CF1464,subsample_country_map!$A:$A,0)),INDEX(lookup!$AB:$AB,MATCH($A1464,lookup!$A:$A,0)))</f>
        <v>1_developed</v>
      </c>
      <c r="AM1464" s="0" t="str">
        <f aca="false">IF(AND($CF1464&lt;&gt;"",IFERROR(INDEX(subsample_country_map!$D:$D,MATCH($CF1464,subsample_country_map!$A:$A,0)),"")&lt;&gt;""),INDEX(subsample_country_map!$D:$D,MATCH($CF1464,subsample_country_map!$A:$A,0)),INDEX(lookup!$AC:$AC,MATCH($A1464,lookup!$A:$A,0)))</f>
        <v>1_western</v>
      </c>
      <c r="AN1464" s="0" t="str">
        <f aca="false">IF(AND($CF1464&lt;&gt;"",IFERROR(INDEX(subsample_country_map!$E:$E,MATCH($CF1464,subsample_country_map!$A:$A,0)),"")&lt;&gt;""),INDEX(subsample_country_map!$E:$E,MATCH($CF1464,subsample_country_map!$A:$A,0)),INDEX(lookup!$AD:$AD,MATCH($A1464,lookup!$A:$A,0)))</f>
        <v>1_common law</v>
      </c>
      <c r="AO1464" s="0" t="str">
        <f aca="false">INDEX(lookup!$Y:$Y,MATCH($A1464,lookup!$A:$A,0))</f>
        <v>1_not published</v>
      </c>
      <c r="AP1464" s="0" t="str">
        <f aca="false">INDEX(lookup!$Z:$Z,MATCH($A1464,lookup!$A:$A,0))</f>
        <v>99_NCE</v>
      </c>
      <c r="AQ1464" s="0" t="str">
        <f aca="false">INDEX(lookup!$W:$W,MATCH($A1464,lookup!$A:$A,0))</f>
        <v>1_fin/acc/econ</v>
      </c>
      <c r="AS1464" s="0" t="s">
        <v>91</v>
      </c>
      <c r="AT1464" s="0" t="s">
        <v>397</v>
      </c>
      <c r="AU1464" s="0" t="s">
        <v>93</v>
      </c>
      <c r="AV1464" s="0" t="s">
        <v>5309</v>
      </c>
      <c r="AX1464" s="0" t="s">
        <v>5310</v>
      </c>
      <c r="BA1464" s="0" t="n">
        <v>1979</v>
      </c>
      <c r="BB1464" s="0" t="s">
        <v>96</v>
      </c>
      <c r="BC1464" s="0" t="s">
        <v>358</v>
      </c>
      <c r="BD1464" s="0" t="s">
        <v>4416</v>
      </c>
      <c r="BE1464" s="0" t="s">
        <v>5263</v>
      </c>
      <c r="BF1464" s="0" t="s">
        <v>5282</v>
      </c>
      <c r="BI1464" s="0" t="s">
        <v>763</v>
      </c>
      <c r="BJ1464" s="0" t="s">
        <v>5311</v>
      </c>
      <c r="BK1464" s="0" t="s">
        <v>5266</v>
      </c>
      <c r="BL1464" s="0" t="s">
        <v>5312</v>
      </c>
      <c r="BM1464" s="0" t="s">
        <v>5160</v>
      </c>
      <c r="BN1464" s="0" t="s">
        <v>5231</v>
      </c>
      <c r="BO1464" s="0" t="s">
        <v>105</v>
      </c>
      <c r="BP1464" s="0" t="s">
        <v>5156</v>
      </c>
      <c r="BQ1464" s="0" t="s">
        <v>127</v>
      </c>
      <c r="BT1464" s="0" t="n">
        <v>0</v>
      </c>
      <c r="BU1464" s="0" t="s">
        <v>5162</v>
      </c>
      <c r="BW1464" s="0" t="n">
        <v>2002</v>
      </c>
      <c r="BX1464" s="0" t="n">
        <v>2020</v>
      </c>
      <c r="BY1464" s="0" t="s">
        <v>1526</v>
      </c>
      <c r="BZ1464" s="0" t="n">
        <v>2011</v>
      </c>
      <c r="CA1464" s="0" t="n">
        <v>0.263157894736842</v>
      </c>
      <c r="CB1464" s="0" t="n">
        <v>0</v>
      </c>
      <c r="CC1464" s="0" t="n">
        <v>1</v>
      </c>
      <c r="CD1464" s="0" t="n">
        <v>-0.042697137046538</v>
      </c>
      <c r="CE1464" s="0" t="n">
        <v>1</v>
      </c>
    </row>
    <row r="1465" customFormat="false" ht="15" hidden="false" customHeight="false" outlineLevel="0" collapsed="false">
      <c r="A1465" s="0" t="s">
        <v>5156</v>
      </c>
      <c r="B1465" s="0" t="n">
        <v>2770</v>
      </c>
      <c r="C1465" s="0" t="n">
        <v>-0.0355012889641145</v>
      </c>
      <c r="D1465" s="0" t="n">
        <v>7704</v>
      </c>
      <c r="E1465" s="0" t="n">
        <f aca="false">IF(ISNUMBER($BA1465),$BA1465,IF(AND(ISNUMBER($D1465),ISNUMBER($BW1465),ISNUMBER($BX1465)),$D1465*($BX1465-$BW1465+1),""))</f>
        <v>7704</v>
      </c>
      <c r="H1465" s="0" t="s">
        <v>118</v>
      </c>
      <c r="I1465" s="0" t="s">
        <v>119</v>
      </c>
      <c r="J1465" s="0" t="n">
        <f aca="false">IF($BW1465&lt;&gt;"",$BW1465,"")</f>
        <v>2002</v>
      </c>
      <c r="K1465" s="0" t="n">
        <f aca="false">IF($BX1465&lt;&gt;"",$BX1465,"")</f>
        <v>2020</v>
      </c>
      <c r="L1465" s="0" t="n">
        <f aca="false">IF(AND(ISNUMBER($BW1465),ISNUMBER($BX1465)),($BW1465+$BX1465)/2,"")</f>
        <v>2011</v>
      </c>
      <c r="M1465" s="0" t="n">
        <f aca="false">IF($L1465&lt;&gt;"",$L1465,"")</f>
        <v>2011</v>
      </c>
      <c r="N1465" s="0" t="n">
        <f aca="false">IF(AND(ISNUMBER($BW1465),ISNUMBER($BX1465)),MIN(1,MAX(0,($BX1465-2016+1)/($BX1465-$BW1465+1))),"")</f>
        <v>0.263157894736842</v>
      </c>
      <c r="O1465" s="0" t="n">
        <f aca="false">IF(AND(ISNUMBER($BW1465),ISNUMBER($BX1465)),MIN(1,MAX(0,($BX1465-2017+1)/($BX1465-$BW1465+1))),"")</f>
        <v>0.210526315789474</v>
      </c>
      <c r="P1465" s="0" t="n">
        <f aca="false">IF(AND(ISNUMBER($BW1465),ISNUMBER($BX1465)),MIN(1,MAX(0,($BX1465-2018+1)/($BX1465-$BW1465+1))),"")</f>
        <v>0.157894736842105</v>
      </c>
      <c r="Q1465" s="0" t="n">
        <f aca="false">IF(AND(ISNUMBER($BW1465),ISNUMBER($BX1465)),MIN(1,MAX(0,($BX1465-2019+1)/($BX1465-$BW1465+1))),"")</f>
        <v>0.105263157894737</v>
      </c>
      <c r="R1465" s="0" t="n">
        <f aca="false">IF(AND(ISNUMBER($BW1465),ISNUMBER($BX1465)),MIN(1,MAX(0,($BX1465-2016+1)/($BX1465-$BW1465+1))),"")</f>
        <v>0.263157894736842</v>
      </c>
      <c r="S1465" s="0" t="n">
        <f aca="false">IF($L1465&lt;&gt;"",IF($L1465&gt;=2015.5,1,0),"")</f>
        <v>0</v>
      </c>
      <c r="T1465" s="0" t="n">
        <f aca="false">IF($L1465&lt;&gt;"",IF($L1465&gt;=2016,1,0),"")</f>
        <v>0</v>
      </c>
      <c r="U1465" s="0" t="n">
        <f aca="false">IF(ISNUMBER($BX1465),IF($BX1465&gt;=2016,1,0),"")</f>
        <v>1</v>
      </c>
      <c r="V1465" s="0" t="n">
        <f aca="false">IF(ISNUMBER($BW1465),IF($BW1465&gt;=2016,1,0),"")</f>
        <v>0</v>
      </c>
      <c r="W1465" s="0" t="str">
        <f aca="false">IF(AND(ISNUMBER($BW1465),ISNUMBER($BX1465)),IF($BW1465&gt;=2016,"post-only",IF($BX1465&lt;2016,"pre-only","mixed")),"")</f>
        <v>mixed</v>
      </c>
      <c r="X1465" s="0" t="n">
        <f aca="false">IF(AND(ISNUMBER($BW1465),ISNUMBER($BX1465)),MIN(1,MAX(0,($BX1465-2017+1)/($BX1465-$BW1465+1))),"")</f>
        <v>0.210526315789474</v>
      </c>
      <c r="Y1465" s="0" t="n">
        <f aca="false">IF(AND(ISNUMBER($BW1465),ISNUMBER($BX1465)),MIN(1,MAX(0,($BX1465-2018+1)/($BX1465-$BW1465+1))),"")</f>
        <v>0.157894736842105</v>
      </c>
      <c r="Z1465" s="0" t="n">
        <f aca="false">IF(AND(ISNUMBER($BW1465),ISNUMBER($BX1465)),MIN(1,MAX(0,($BX1465-2019+1)/($BX1465-$BW1465+1))),"")</f>
        <v>0.105263157894737</v>
      </c>
      <c r="AA1465" s="0" t="n">
        <f aca="false">IF(ISNUMBER($BX1465),IF($BX1465&gt;=2017,1,0),"")</f>
        <v>1</v>
      </c>
      <c r="AB1465" s="0" t="n">
        <f aca="false">IF(ISNUMBER($BX1465),IF($BX1465&gt;=2018,1,0),"")</f>
        <v>1</v>
      </c>
      <c r="AC1465" s="0" t="n">
        <f aca="false">IF(ISNUMBER($BX1465),IF($BX1465&gt;=2019,1,0),"")</f>
        <v>1</v>
      </c>
      <c r="AD1465" s="0" t="n">
        <f aca="false">IF($L1465&lt;&gt;"",IF($L1465&gt;2013,1,0),"")</f>
        <v>0</v>
      </c>
      <c r="AE1465" s="0" t="n">
        <f aca="false">IF($L1465&lt;&gt;"",1+IF($L1465&gt;2011,1,0)+IF($L1465&gt;2014,1,0),"")</f>
        <v>1</v>
      </c>
      <c r="AF1465" s="0" t="s">
        <v>747</v>
      </c>
      <c r="AG1465" s="0" t="s">
        <v>88</v>
      </c>
      <c r="AH1465" s="0" t="s">
        <v>90</v>
      </c>
      <c r="AI1465" s="0" t="s">
        <v>334</v>
      </c>
      <c r="AJ1465" s="0" t="s">
        <v>334</v>
      </c>
      <c r="AK1465" s="0" t="str">
        <f aca="false">IF(AND($CF1465&lt;&gt;"",IFERROR(INDEX(subsample_country_map!$B:$B,MATCH($CF1465,subsample_country_map!$A:$A,0)),"")&lt;&gt;""),INDEX(subsample_country_map!$B:$B,MATCH($CF1465,subsample_country_map!$A:$A,0)),INDEX(lookup!$AA:$AA,MATCH($A1465,lookup!$A:$A,0)))</f>
        <v>1_US</v>
      </c>
      <c r="AL1465" s="0" t="str">
        <f aca="false">IF(AND($CF1465&lt;&gt;"",IFERROR(INDEX(subsample_country_map!$C:$C,MATCH($CF1465,subsample_country_map!$A:$A,0)),"")&lt;&gt;""),INDEX(subsample_country_map!$C:$C,MATCH($CF1465,subsample_country_map!$A:$A,0)),INDEX(lookup!$AB:$AB,MATCH($A1465,lookup!$A:$A,0)))</f>
        <v>1_developed</v>
      </c>
      <c r="AM1465" s="0" t="str">
        <f aca="false">IF(AND($CF1465&lt;&gt;"",IFERROR(INDEX(subsample_country_map!$D:$D,MATCH($CF1465,subsample_country_map!$A:$A,0)),"")&lt;&gt;""),INDEX(subsample_country_map!$D:$D,MATCH($CF1465,subsample_country_map!$A:$A,0)),INDEX(lookup!$AC:$AC,MATCH($A1465,lookup!$A:$A,0)))</f>
        <v>1_western</v>
      </c>
      <c r="AN1465" s="0" t="str">
        <f aca="false">IF(AND($CF1465&lt;&gt;"",IFERROR(INDEX(subsample_country_map!$E:$E,MATCH($CF1465,subsample_country_map!$A:$A,0)),"")&lt;&gt;""),INDEX(subsample_country_map!$E:$E,MATCH($CF1465,subsample_country_map!$A:$A,0)),INDEX(lookup!$AD:$AD,MATCH($A1465,lookup!$A:$A,0)))</f>
        <v>1_common law</v>
      </c>
      <c r="AO1465" s="0" t="str">
        <f aca="false">INDEX(lookup!$Y:$Y,MATCH($A1465,lookup!$A:$A,0))</f>
        <v>1_not published</v>
      </c>
      <c r="AP1465" s="0" t="str">
        <f aca="false">INDEX(lookup!$Z:$Z,MATCH($A1465,lookup!$A:$A,0))</f>
        <v>99_NCE</v>
      </c>
      <c r="AQ1465" s="0" t="str">
        <f aca="false">INDEX(lookup!$W:$W,MATCH($A1465,lookup!$A:$A,0))</f>
        <v>1_fin/acc/econ</v>
      </c>
      <c r="AS1465" s="0" t="s">
        <v>91</v>
      </c>
      <c r="AT1465" s="0" t="s">
        <v>397</v>
      </c>
      <c r="AU1465" s="0" t="s">
        <v>93</v>
      </c>
      <c r="AV1465" s="0" t="s">
        <v>5313</v>
      </c>
      <c r="AX1465" s="0" t="s">
        <v>5314</v>
      </c>
      <c r="BA1465" s="0" t="n">
        <v>7704</v>
      </c>
      <c r="BB1465" s="0" t="s">
        <v>96</v>
      </c>
      <c r="BC1465" s="0" t="s">
        <v>358</v>
      </c>
      <c r="BD1465" s="0" t="s">
        <v>4416</v>
      </c>
      <c r="BE1465" s="0" t="s">
        <v>98</v>
      </c>
      <c r="BI1465" s="0" t="s">
        <v>5315</v>
      </c>
      <c r="BJ1465" s="0" t="s">
        <v>125</v>
      </c>
      <c r="BK1465" s="0" t="s">
        <v>5316</v>
      </c>
      <c r="BL1465" s="0" t="s">
        <v>5317</v>
      </c>
      <c r="BM1465" s="0" t="s">
        <v>5318</v>
      </c>
      <c r="BN1465" s="0" t="s">
        <v>5161</v>
      </c>
      <c r="BO1465" s="0" t="s">
        <v>105</v>
      </c>
      <c r="BP1465" s="0" t="s">
        <v>5156</v>
      </c>
      <c r="BQ1465" s="0" t="s">
        <v>127</v>
      </c>
      <c r="BT1465" s="0" t="n">
        <v>0</v>
      </c>
      <c r="BU1465" s="0" t="s">
        <v>5162</v>
      </c>
      <c r="BW1465" s="0" t="n">
        <v>2002</v>
      </c>
      <c r="BX1465" s="0" t="n">
        <v>2020</v>
      </c>
      <c r="BY1465" s="0" t="s">
        <v>1526</v>
      </c>
      <c r="BZ1465" s="0" t="n">
        <v>2011</v>
      </c>
      <c r="CA1465" s="0" t="n">
        <v>0.263157894736842</v>
      </c>
      <c r="CB1465" s="0" t="n">
        <v>0</v>
      </c>
      <c r="CC1465" s="0" t="n">
        <v>1</v>
      </c>
      <c r="CD1465" s="0" t="n">
        <v>-0.035516214835568</v>
      </c>
      <c r="CE1465" s="0" t="n">
        <v>1</v>
      </c>
    </row>
    <row r="1466" customFormat="false" ht="15" hidden="false" customHeight="false" outlineLevel="0" collapsed="false">
      <c r="A1466" s="0" t="s">
        <v>5156</v>
      </c>
      <c r="B1466" s="0" t="n">
        <v>2771</v>
      </c>
      <c r="C1466" s="0" t="n">
        <v>-0.00770150636715536</v>
      </c>
      <c r="D1466" s="0" t="n">
        <v>7704</v>
      </c>
      <c r="E1466" s="0" t="n">
        <f aca="false">IF(ISNUMBER($BA1466),$BA1466,IF(AND(ISNUMBER($D1466),ISNUMBER($BW1466),ISNUMBER($BX1466)),$D1466*($BX1466-$BW1466+1),""))</f>
        <v>7704</v>
      </c>
      <c r="H1466" s="0" t="s">
        <v>118</v>
      </c>
      <c r="I1466" s="0" t="s">
        <v>119</v>
      </c>
      <c r="J1466" s="0" t="n">
        <f aca="false">IF($BW1466&lt;&gt;"",$BW1466,"")</f>
        <v>2002</v>
      </c>
      <c r="K1466" s="0" t="n">
        <f aca="false">IF($BX1466&lt;&gt;"",$BX1466,"")</f>
        <v>2020</v>
      </c>
      <c r="L1466" s="0" t="n">
        <f aca="false">IF(AND(ISNUMBER($BW1466),ISNUMBER($BX1466)),($BW1466+$BX1466)/2,"")</f>
        <v>2011</v>
      </c>
      <c r="M1466" s="0" t="n">
        <f aca="false">IF($L1466&lt;&gt;"",$L1466,"")</f>
        <v>2011</v>
      </c>
      <c r="N1466" s="0" t="n">
        <f aca="false">IF(AND(ISNUMBER($BW1466),ISNUMBER($BX1466)),MIN(1,MAX(0,($BX1466-2016+1)/($BX1466-$BW1466+1))),"")</f>
        <v>0.263157894736842</v>
      </c>
      <c r="O1466" s="0" t="n">
        <f aca="false">IF(AND(ISNUMBER($BW1466),ISNUMBER($BX1466)),MIN(1,MAX(0,($BX1466-2017+1)/($BX1466-$BW1466+1))),"")</f>
        <v>0.210526315789474</v>
      </c>
      <c r="P1466" s="0" t="n">
        <f aca="false">IF(AND(ISNUMBER($BW1466),ISNUMBER($BX1466)),MIN(1,MAX(0,($BX1466-2018+1)/($BX1466-$BW1466+1))),"")</f>
        <v>0.157894736842105</v>
      </c>
      <c r="Q1466" s="0" t="n">
        <f aca="false">IF(AND(ISNUMBER($BW1466),ISNUMBER($BX1466)),MIN(1,MAX(0,($BX1466-2019+1)/($BX1466-$BW1466+1))),"")</f>
        <v>0.105263157894737</v>
      </c>
      <c r="R1466" s="0" t="n">
        <f aca="false">IF(AND(ISNUMBER($BW1466),ISNUMBER($BX1466)),MIN(1,MAX(0,($BX1466-2016+1)/($BX1466-$BW1466+1))),"")</f>
        <v>0.263157894736842</v>
      </c>
      <c r="S1466" s="0" t="n">
        <f aca="false">IF($L1466&lt;&gt;"",IF($L1466&gt;=2015.5,1,0),"")</f>
        <v>0</v>
      </c>
      <c r="T1466" s="0" t="n">
        <f aca="false">IF($L1466&lt;&gt;"",IF($L1466&gt;=2016,1,0),"")</f>
        <v>0</v>
      </c>
      <c r="U1466" s="0" t="n">
        <f aca="false">IF(ISNUMBER($BX1466),IF($BX1466&gt;=2016,1,0),"")</f>
        <v>1</v>
      </c>
      <c r="V1466" s="0" t="n">
        <f aca="false">IF(ISNUMBER($BW1466),IF($BW1466&gt;=2016,1,0),"")</f>
        <v>0</v>
      </c>
      <c r="W1466" s="0" t="str">
        <f aca="false">IF(AND(ISNUMBER($BW1466),ISNUMBER($BX1466)),IF($BW1466&gt;=2016,"post-only",IF($BX1466&lt;2016,"pre-only","mixed")),"")</f>
        <v>mixed</v>
      </c>
      <c r="X1466" s="0" t="n">
        <f aca="false">IF(AND(ISNUMBER($BW1466),ISNUMBER($BX1466)),MIN(1,MAX(0,($BX1466-2017+1)/($BX1466-$BW1466+1))),"")</f>
        <v>0.210526315789474</v>
      </c>
      <c r="Y1466" s="0" t="n">
        <f aca="false">IF(AND(ISNUMBER($BW1466),ISNUMBER($BX1466)),MIN(1,MAX(0,($BX1466-2018+1)/($BX1466-$BW1466+1))),"")</f>
        <v>0.157894736842105</v>
      </c>
      <c r="Z1466" s="0" t="n">
        <f aca="false">IF(AND(ISNUMBER($BW1466),ISNUMBER($BX1466)),MIN(1,MAX(0,($BX1466-2019+1)/($BX1466-$BW1466+1))),"")</f>
        <v>0.105263157894737</v>
      </c>
      <c r="AA1466" s="0" t="n">
        <f aca="false">IF(ISNUMBER($BX1466),IF($BX1466&gt;=2017,1,0),"")</f>
        <v>1</v>
      </c>
      <c r="AB1466" s="0" t="n">
        <f aca="false">IF(ISNUMBER($BX1466),IF($BX1466&gt;=2018,1,0),"")</f>
        <v>1</v>
      </c>
      <c r="AC1466" s="0" t="n">
        <f aca="false">IF(ISNUMBER($BX1466),IF($BX1466&gt;=2019,1,0),"")</f>
        <v>1</v>
      </c>
      <c r="AD1466" s="0" t="n">
        <f aca="false">IF($L1466&lt;&gt;"",IF($L1466&gt;2013,1,0),"")</f>
        <v>0</v>
      </c>
      <c r="AE1466" s="0" t="n">
        <f aca="false">IF($L1466&lt;&gt;"",1+IF($L1466&gt;2011,1,0)+IF($L1466&gt;2014,1,0),"")</f>
        <v>1</v>
      </c>
      <c r="AF1466" s="0" t="s">
        <v>747</v>
      </c>
      <c r="AG1466" s="0" t="s">
        <v>88</v>
      </c>
      <c r="AH1466" s="0" t="s">
        <v>90</v>
      </c>
      <c r="AI1466" s="0" t="s">
        <v>334</v>
      </c>
      <c r="AJ1466" s="0" t="s">
        <v>334</v>
      </c>
      <c r="AK1466" s="0" t="str">
        <f aca="false">IF(AND($CF1466&lt;&gt;"",IFERROR(INDEX(subsample_country_map!$B:$B,MATCH($CF1466,subsample_country_map!$A:$A,0)),"")&lt;&gt;""),INDEX(subsample_country_map!$B:$B,MATCH($CF1466,subsample_country_map!$A:$A,0)),INDEX(lookup!$AA:$AA,MATCH($A1466,lookup!$A:$A,0)))</f>
        <v>1_US</v>
      </c>
      <c r="AL1466" s="0" t="str">
        <f aca="false">IF(AND($CF1466&lt;&gt;"",IFERROR(INDEX(subsample_country_map!$C:$C,MATCH($CF1466,subsample_country_map!$A:$A,0)),"")&lt;&gt;""),INDEX(subsample_country_map!$C:$C,MATCH($CF1466,subsample_country_map!$A:$A,0)),INDEX(lookup!$AB:$AB,MATCH($A1466,lookup!$A:$A,0)))</f>
        <v>1_developed</v>
      </c>
      <c r="AM1466" s="0" t="str">
        <f aca="false">IF(AND($CF1466&lt;&gt;"",IFERROR(INDEX(subsample_country_map!$D:$D,MATCH($CF1466,subsample_country_map!$A:$A,0)),"")&lt;&gt;""),INDEX(subsample_country_map!$D:$D,MATCH($CF1466,subsample_country_map!$A:$A,0)),INDEX(lookup!$AC:$AC,MATCH($A1466,lookup!$A:$A,0)))</f>
        <v>1_western</v>
      </c>
      <c r="AN1466" s="0" t="str">
        <f aca="false">IF(AND($CF1466&lt;&gt;"",IFERROR(INDEX(subsample_country_map!$E:$E,MATCH($CF1466,subsample_country_map!$A:$A,0)),"")&lt;&gt;""),INDEX(subsample_country_map!$E:$E,MATCH($CF1466,subsample_country_map!$A:$A,0)),INDEX(lookup!$AD:$AD,MATCH($A1466,lookup!$A:$A,0)))</f>
        <v>1_common law</v>
      </c>
      <c r="AO1466" s="0" t="str">
        <f aca="false">INDEX(lookup!$Y:$Y,MATCH($A1466,lookup!$A:$A,0))</f>
        <v>1_not published</v>
      </c>
      <c r="AP1466" s="0" t="str">
        <f aca="false">INDEX(lookup!$Z:$Z,MATCH($A1466,lookup!$A:$A,0))</f>
        <v>99_NCE</v>
      </c>
      <c r="AQ1466" s="0" t="str">
        <f aca="false">INDEX(lookup!$W:$W,MATCH($A1466,lookup!$A:$A,0))</f>
        <v>1_fin/acc/econ</v>
      </c>
      <c r="AS1466" s="0" t="s">
        <v>91</v>
      </c>
      <c r="AT1466" s="0" t="s">
        <v>397</v>
      </c>
      <c r="AU1466" s="0" t="s">
        <v>93</v>
      </c>
      <c r="AV1466" s="0" t="s">
        <v>5319</v>
      </c>
      <c r="AX1466" s="0" t="s">
        <v>5320</v>
      </c>
      <c r="BA1466" s="0" t="n">
        <v>7704</v>
      </c>
      <c r="BB1466" s="0" t="s">
        <v>96</v>
      </c>
      <c r="BC1466" s="0" t="s">
        <v>358</v>
      </c>
      <c r="BD1466" s="0" t="s">
        <v>4416</v>
      </c>
      <c r="BE1466" s="0" t="s">
        <v>98</v>
      </c>
      <c r="BI1466" s="0" t="s">
        <v>5315</v>
      </c>
      <c r="BJ1466" s="0" t="s">
        <v>130</v>
      </c>
      <c r="BK1466" s="0" t="s">
        <v>5316</v>
      </c>
      <c r="BL1466" s="0" t="s">
        <v>5321</v>
      </c>
      <c r="BM1466" s="0" t="s">
        <v>5322</v>
      </c>
      <c r="BN1466" s="0" t="s">
        <v>5161</v>
      </c>
      <c r="BO1466" s="0" t="s">
        <v>105</v>
      </c>
      <c r="BP1466" s="0" t="s">
        <v>5156</v>
      </c>
      <c r="BQ1466" s="0" t="s">
        <v>127</v>
      </c>
      <c r="BT1466" s="0" t="n">
        <v>0</v>
      </c>
      <c r="BU1466" s="0" t="s">
        <v>5162</v>
      </c>
      <c r="BW1466" s="0" t="n">
        <v>2002</v>
      </c>
      <c r="BX1466" s="0" t="n">
        <v>2020</v>
      </c>
      <c r="BY1466" s="0" t="s">
        <v>1526</v>
      </c>
      <c r="BZ1466" s="0" t="n">
        <v>2011</v>
      </c>
      <c r="CA1466" s="0" t="n">
        <v>0.263157894736842</v>
      </c>
      <c r="CB1466" s="0" t="n">
        <v>0</v>
      </c>
      <c r="CC1466" s="0" t="n">
        <v>1</v>
      </c>
      <c r="CD1466" s="0" t="n">
        <v>-0.0077016586395711</v>
      </c>
      <c r="CE1466" s="0" t="n">
        <v>1</v>
      </c>
    </row>
    <row r="1467" customFormat="false" ht="15" hidden="false" customHeight="false" outlineLevel="0" collapsed="false">
      <c r="A1467" s="0" t="s">
        <v>5156</v>
      </c>
      <c r="B1467" s="0" t="n">
        <v>2772</v>
      </c>
      <c r="C1467" s="0" t="n">
        <v>-0.0213571877312566</v>
      </c>
      <c r="D1467" s="0" t="n">
        <v>7704</v>
      </c>
      <c r="E1467" s="0" t="n">
        <f aca="false">IF(ISNUMBER($BA1467),$BA1467,IF(AND(ISNUMBER($D1467),ISNUMBER($BW1467),ISNUMBER($BX1467)),$D1467*($BX1467-$BW1467+1),""))</f>
        <v>7704</v>
      </c>
      <c r="H1467" s="0" t="s">
        <v>118</v>
      </c>
      <c r="I1467" s="0" t="s">
        <v>119</v>
      </c>
      <c r="J1467" s="0" t="n">
        <f aca="false">IF($BW1467&lt;&gt;"",$BW1467,"")</f>
        <v>2002</v>
      </c>
      <c r="K1467" s="0" t="n">
        <f aca="false">IF($BX1467&lt;&gt;"",$BX1467,"")</f>
        <v>2020</v>
      </c>
      <c r="L1467" s="0" t="n">
        <f aca="false">IF(AND(ISNUMBER($BW1467),ISNUMBER($BX1467)),($BW1467+$BX1467)/2,"")</f>
        <v>2011</v>
      </c>
      <c r="M1467" s="0" t="n">
        <f aca="false">IF($L1467&lt;&gt;"",$L1467,"")</f>
        <v>2011</v>
      </c>
      <c r="N1467" s="0" t="n">
        <f aca="false">IF(AND(ISNUMBER($BW1467),ISNUMBER($BX1467)),MIN(1,MAX(0,($BX1467-2016+1)/($BX1467-$BW1467+1))),"")</f>
        <v>0.263157894736842</v>
      </c>
      <c r="O1467" s="0" t="n">
        <f aca="false">IF(AND(ISNUMBER($BW1467),ISNUMBER($BX1467)),MIN(1,MAX(0,($BX1467-2017+1)/($BX1467-$BW1467+1))),"")</f>
        <v>0.210526315789474</v>
      </c>
      <c r="P1467" s="0" t="n">
        <f aca="false">IF(AND(ISNUMBER($BW1467),ISNUMBER($BX1467)),MIN(1,MAX(0,($BX1467-2018+1)/($BX1467-$BW1467+1))),"")</f>
        <v>0.157894736842105</v>
      </c>
      <c r="Q1467" s="0" t="n">
        <f aca="false">IF(AND(ISNUMBER($BW1467),ISNUMBER($BX1467)),MIN(1,MAX(0,($BX1467-2019+1)/($BX1467-$BW1467+1))),"")</f>
        <v>0.105263157894737</v>
      </c>
      <c r="R1467" s="0" t="n">
        <f aca="false">IF(AND(ISNUMBER($BW1467),ISNUMBER($BX1467)),MIN(1,MAX(0,($BX1467-2016+1)/($BX1467-$BW1467+1))),"")</f>
        <v>0.263157894736842</v>
      </c>
      <c r="S1467" s="0" t="n">
        <f aca="false">IF($L1467&lt;&gt;"",IF($L1467&gt;=2015.5,1,0),"")</f>
        <v>0</v>
      </c>
      <c r="T1467" s="0" t="n">
        <f aca="false">IF($L1467&lt;&gt;"",IF($L1467&gt;=2016,1,0),"")</f>
        <v>0</v>
      </c>
      <c r="U1467" s="0" t="n">
        <f aca="false">IF(ISNUMBER($BX1467),IF($BX1467&gt;=2016,1,0),"")</f>
        <v>1</v>
      </c>
      <c r="V1467" s="0" t="n">
        <f aca="false">IF(ISNUMBER($BW1467),IF($BW1467&gt;=2016,1,0),"")</f>
        <v>0</v>
      </c>
      <c r="W1467" s="0" t="str">
        <f aca="false">IF(AND(ISNUMBER($BW1467),ISNUMBER($BX1467)),IF($BW1467&gt;=2016,"post-only",IF($BX1467&lt;2016,"pre-only","mixed")),"")</f>
        <v>mixed</v>
      </c>
      <c r="X1467" s="0" t="n">
        <f aca="false">IF(AND(ISNUMBER($BW1467),ISNUMBER($BX1467)),MIN(1,MAX(0,($BX1467-2017+1)/($BX1467-$BW1467+1))),"")</f>
        <v>0.210526315789474</v>
      </c>
      <c r="Y1467" s="0" t="n">
        <f aca="false">IF(AND(ISNUMBER($BW1467),ISNUMBER($BX1467)),MIN(1,MAX(0,($BX1467-2018+1)/($BX1467-$BW1467+1))),"")</f>
        <v>0.157894736842105</v>
      </c>
      <c r="Z1467" s="0" t="n">
        <f aca="false">IF(AND(ISNUMBER($BW1467),ISNUMBER($BX1467)),MIN(1,MAX(0,($BX1467-2019+1)/($BX1467-$BW1467+1))),"")</f>
        <v>0.105263157894737</v>
      </c>
      <c r="AA1467" s="0" t="n">
        <f aca="false">IF(ISNUMBER($BX1467),IF($BX1467&gt;=2017,1,0),"")</f>
        <v>1</v>
      </c>
      <c r="AB1467" s="0" t="n">
        <f aca="false">IF(ISNUMBER($BX1467),IF($BX1467&gt;=2018,1,0),"")</f>
        <v>1</v>
      </c>
      <c r="AC1467" s="0" t="n">
        <f aca="false">IF(ISNUMBER($BX1467),IF($BX1467&gt;=2019,1,0),"")</f>
        <v>1</v>
      </c>
      <c r="AD1467" s="0" t="n">
        <f aca="false">IF($L1467&lt;&gt;"",IF($L1467&gt;2013,1,0),"")</f>
        <v>0</v>
      </c>
      <c r="AE1467" s="0" t="n">
        <f aca="false">IF($L1467&lt;&gt;"",1+IF($L1467&gt;2011,1,0)+IF($L1467&gt;2014,1,0),"")</f>
        <v>1</v>
      </c>
      <c r="AF1467" s="0" t="s">
        <v>747</v>
      </c>
      <c r="AG1467" s="0" t="s">
        <v>88</v>
      </c>
      <c r="AH1467" s="0" t="s">
        <v>90</v>
      </c>
      <c r="AI1467" s="0" t="s">
        <v>334</v>
      </c>
      <c r="AJ1467" s="0" t="s">
        <v>334</v>
      </c>
      <c r="AK1467" s="0" t="str">
        <f aca="false">IF(AND($CF1467&lt;&gt;"",IFERROR(INDEX(subsample_country_map!$B:$B,MATCH($CF1467,subsample_country_map!$A:$A,0)),"")&lt;&gt;""),INDEX(subsample_country_map!$B:$B,MATCH($CF1467,subsample_country_map!$A:$A,0)),INDEX(lookup!$AA:$AA,MATCH($A1467,lookup!$A:$A,0)))</f>
        <v>1_US</v>
      </c>
      <c r="AL1467" s="0" t="str">
        <f aca="false">IF(AND($CF1467&lt;&gt;"",IFERROR(INDEX(subsample_country_map!$C:$C,MATCH($CF1467,subsample_country_map!$A:$A,0)),"")&lt;&gt;""),INDEX(subsample_country_map!$C:$C,MATCH($CF1467,subsample_country_map!$A:$A,0)),INDEX(lookup!$AB:$AB,MATCH($A1467,lookup!$A:$A,0)))</f>
        <v>1_developed</v>
      </c>
      <c r="AM1467" s="0" t="str">
        <f aca="false">IF(AND($CF1467&lt;&gt;"",IFERROR(INDEX(subsample_country_map!$D:$D,MATCH($CF1467,subsample_country_map!$A:$A,0)),"")&lt;&gt;""),INDEX(subsample_country_map!$D:$D,MATCH($CF1467,subsample_country_map!$A:$A,0)),INDEX(lookup!$AC:$AC,MATCH($A1467,lookup!$A:$A,0)))</f>
        <v>1_western</v>
      </c>
      <c r="AN1467" s="0" t="str">
        <f aca="false">IF(AND($CF1467&lt;&gt;"",IFERROR(INDEX(subsample_country_map!$E:$E,MATCH($CF1467,subsample_country_map!$A:$A,0)),"")&lt;&gt;""),INDEX(subsample_country_map!$E:$E,MATCH($CF1467,subsample_country_map!$A:$A,0)),INDEX(lookup!$AD:$AD,MATCH($A1467,lookup!$A:$A,0)))</f>
        <v>1_common law</v>
      </c>
      <c r="AO1467" s="0" t="str">
        <f aca="false">INDEX(lookup!$Y:$Y,MATCH($A1467,lookup!$A:$A,0))</f>
        <v>1_not published</v>
      </c>
      <c r="AP1467" s="0" t="str">
        <f aca="false">INDEX(lookup!$Z:$Z,MATCH($A1467,lookup!$A:$A,0))</f>
        <v>99_NCE</v>
      </c>
      <c r="AQ1467" s="0" t="str">
        <f aca="false">INDEX(lookup!$W:$W,MATCH($A1467,lookup!$A:$A,0))</f>
        <v>1_fin/acc/econ</v>
      </c>
      <c r="AS1467" s="0" t="s">
        <v>91</v>
      </c>
      <c r="AT1467" s="0" t="s">
        <v>397</v>
      </c>
      <c r="AU1467" s="0" t="s">
        <v>93</v>
      </c>
      <c r="AV1467" s="0" t="s">
        <v>5323</v>
      </c>
      <c r="AX1467" s="0" t="s">
        <v>5324</v>
      </c>
      <c r="BA1467" s="0" t="n">
        <v>7704</v>
      </c>
      <c r="BB1467" s="0" t="s">
        <v>96</v>
      </c>
      <c r="BC1467" s="0" t="s">
        <v>358</v>
      </c>
      <c r="BD1467" s="0" t="s">
        <v>4416</v>
      </c>
      <c r="BE1467" s="0" t="s">
        <v>98</v>
      </c>
      <c r="BI1467" s="0" t="s">
        <v>5315</v>
      </c>
      <c r="BJ1467" s="0" t="s">
        <v>157</v>
      </c>
      <c r="BK1467" s="0" t="s">
        <v>5316</v>
      </c>
      <c r="BL1467" s="0" t="s">
        <v>5325</v>
      </c>
      <c r="BM1467" s="0" t="s">
        <v>5326</v>
      </c>
      <c r="BN1467" s="0" t="s">
        <v>5161</v>
      </c>
      <c r="BO1467" s="0" t="s">
        <v>105</v>
      </c>
      <c r="BP1467" s="0" t="s">
        <v>5156</v>
      </c>
      <c r="BQ1467" s="0" t="s">
        <v>127</v>
      </c>
      <c r="BT1467" s="0" t="n">
        <v>0</v>
      </c>
      <c r="BU1467" s="0" t="s">
        <v>5162</v>
      </c>
      <c r="BW1467" s="0" t="n">
        <v>2002</v>
      </c>
      <c r="BX1467" s="0" t="n">
        <v>2020</v>
      </c>
      <c r="BY1467" s="0" t="s">
        <v>1526</v>
      </c>
      <c r="BZ1467" s="0" t="n">
        <v>2011</v>
      </c>
      <c r="CA1467" s="0" t="n">
        <v>0.263157894736842</v>
      </c>
      <c r="CB1467" s="0" t="n">
        <v>0</v>
      </c>
      <c r="CC1467" s="0" t="n">
        <v>1</v>
      </c>
      <c r="CD1467" s="0" t="n">
        <v>-0.0213604358344607</v>
      </c>
      <c r="CE1467" s="0" t="n">
        <v>1</v>
      </c>
    </row>
    <row r="1468" customFormat="false" ht="15" hidden="false" customHeight="false" outlineLevel="0" collapsed="false">
      <c r="A1468" s="0" t="s">
        <v>5156</v>
      </c>
      <c r="B1468" s="0" t="n">
        <v>2773</v>
      </c>
      <c r="C1468" s="0" t="n">
        <v>-0.0163355236577839</v>
      </c>
      <c r="D1468" s="0" t="n">
        <v>7704</v>
      </c>
      <c r="E1468" s="0" t="n">
        <f aca="false">IF(ISNUMBER($BA1468),$BA1468,IF(AND(ISNUMBER($D1468),ISNUMBER($BW1468),ISNUMBER($BX1468)),$D1468*($BX1468-$BW1468+1),""))</f>
        <v>7704</v>
      </c>
      <c r="H1468" s="0" t="s">
        <v>118</v>
      </c>
      <c r="I1468" s="0" t="s">
        <v>119</v>
      </c>
      <c r="J1468" s="0" t="n">
        <f aca="false">IF($BW1468&lt;&gt;"",$BW1468,"")</f>
        <v>2002</v>
      </c>
      <c r="K1468" s="0" t="n">
        <f aca="false">IF($BX1468&lt;&gt;"",$BX1468,"")</f>
        <v>2020</v>
      </c>
      <c r="L1468" s="0" t="n">
        <f aca="false">IF(AND(ISNUMBER($BW1468),ISNUMBER($BX1468)),($BW1468+$BX1468)/2,"")</f>
        <v>2011</v>
      </c>
      <c r="M1468" s="0" t="n">
        <f aca="false">IF($L1468&lt;&gt;"",$L1468,"")</f>
        <v>2011</v>
      </c>
      <c r="N1468" s="0" t="n">
        <f aca="false">IF(AND(ISNUMBER($BW1468),ISNUMBER($BX1468)),MIN(1,MAX(0,($BX1468-2016+1)/($BX1468-$BW1468+1))),"")</f>
        <v>0.263157894736842</v>
      </c>
      <c r="O1468" s="0" t="n">
        <f aca="false">IF(AND(ISNUMBER($BW1468),ISNUMBER($BX1468)),MIN(1,MAX(0,($BX1468-2017+1)/($BX1468-$BW1468+1))),"")</f>
        <v>0.210526315789474</v>
      </c>
      <c r="P1468" s="0" t="n">
        <f aca="false">IF(AND(ISNUMBER($BW1468),ISNUMBER($BX1468)),MIN(1,MAX(0,($BX1468-2018+1)/($BX1468-$BW1468+1))),"")</f>
        <v>0.157894736842105</v>
      </c>
      <c r="Q1468" s="0" t="n">
        <f aca="false">IF(AND(ISNUMBER($BW1468),ISNUMBER($BX1468)),MIN(1,MAX(0,($BX1468-2019+1)/($BX1468-$BW1468+1))),"")</f>
        <v>0.105263157894737</v>
      </c>
      <c r="R1468" s="0" t="n">
        <f aca="false">IF(AND(ISNUMBER($BW1468),ISNUMBER($BX1468)),MIN(1,MAX(0,($BX1468-2016+1)/($BX1468-$BW1468+1))),"")</f>
        <v>0.263157894736842</v>
      </c>
      <c r="S1468" s="0" t="n">
        <f aca="false">IF($L1468&lt;&gt;"",IF($L1468&gt;=2015.5,1,0),"")</f>
        <v>0</v>
      </c>
      <c r="T1468" s="0" t="n">
        <f aca="false">IF($L1468&lt;&gt;"",IF($L1468&gt;=2016,1,0),"")</f>
        <v>0</v>
      </c>
      <c r="U1468" s="0" t="n">
        <f aca="false">IF(ISNUMBER($BX1468),IF($BX1468&gt;=2016,1,0),"")</f>
        <v>1</v>
      </c>
      <c r="V1468" s="0" t="n">
        <f aca="false">IF(ISNUMBER($BW1468),IF($BW1468&gt;=2016,1,0),"")</f>
        <v>0</v>
      </c>
      <c r="W1468" s="0" t="str">
        <f aca="false">IF(AND(ISNUMBER($BW1468),ISNUMBER($BX1468)),IF($BW1468&gt;=2016,"post-only",IF($BX1468&lt;2016,"pre-only","mixed")),"")</f>
        <v>mixed</v>
      </c>
      <c r="X1468" s="0" t="n">
        <f aca="false">IF(AND(ISNUMBER($BW1468),ISNUMBER($BX1468)),MIN(1,MAX(0,($BX1468-2017+1)/($BX1468-$BW1468+1))),"")</f>
        <v>0.210526315789474</v>
      </c>
      <c r="Y1468" s="0" t="n">
        <f aca="false">IF(AND(ISNUMBER($BW1468),ISNUMBER($BX1468)),MIN(1,MAX(0,($BX1468-2018+1)/($BX1468-$BW1468+1))),"")</f>
        <v>0.157894736842105</v>
      </c>
      <c r="Z1468" s="0" t="n">
        <f aca="false">IF(AND(ISNUMBER($BW1468),ISNUMBER($BX1468)),MIN(1,MAX(0,($BX1468-2019+1)/($BX1468-$BW1468+1))),"")</f>
        <v>0.105263157894737</v>
      </c>
      <c r="AA1468" s="0" t="n">
        <f aca="false">IF(ISNUMBER($BX1468),IF($BX1468&gt;=2017,1,0),"")</f>
        <v>1</v>
      </c>
      <c r="AB1468" s="0" t="n">
        <f aca="false">IF(ISNUMBER($BX1468),IF($BX1468&gt;=2018,1,0),"")</f>
        <v>1</v>
      </c>
      <c r="AC1468" s="0" t="n">
        <f aca="false">IF(ISNUMBER($BX1468),IF($BX1468&gt;=2019,1,0),"")</f>
        <v>1</v>
      </c>
      <c r="AD1468" s="0" t="n">
        <f aca="false">IF($L1468&lt;&gt;"",IF($L1468&gt;2013,1,0),"")</f>
        <v>0</v>
      </c>
      <c r="AE1468" s="0" t="n">
        <f aca="false">IF($L1468&lt;&gt;"",1+IF($L1468&gt;2011,1,0)+IF($L1468&gt;2014,1,0),"")</f>
        <v>1</v>
      </c>
      <c r="AF1468" s="0" t="s">
        <v>747</v>
      </c>
      <c r="AG1468" s="0" t="s">
        <v>88</v>
      </c>
      <c r="AH1468" s="0" t="s">
        <v>90</v>
      </c>
      <c r="AI1468" s="0" t="s">
        <v>334</v>
      </c>
      <c r="AJ1468" s="0" t="s">
        <v>334</v>
      </c>
      <c r="AK1468" s="0" t="str">
        <f aca="false">IF(AND($CF1468&lt;&gt;"",IFERROR(INDEX(subsample_country_map!$B:$B,MATCH($CF1468,subsample_country_map!$A:$A,0)),"")&lt;&gt;""),INDEX(subsample_country_map!$B:$B,MATCH($CF1468,subsample_country_map!$A:$A,0)),INDEX(lookup!$AA:$AA,MATCH($A1468,lookup!$A:$A,0)))</f>
        <v>1_US</v>
      </c>
      <c r="AL1468" s="0" t="str">
        <f aca="false">IF(AND($CF1468&lt;&gt;"",IFERROR(INDEX(subsample_country_map!$C:$C,MATCH($CF1468,subsample_country_map!$A:$A,0)),"")&lt;&gt;""),INDEX(subsample_country_map!$C:$C,MATCH($CF1468,subsample_country_map!$A:$A,0)),INDEX(lookup!$AB:$AB,MATCH($A1468,lookup!$A:$A,0)))</f>
        <v>1_developed</v>
      </c>
      <c r="AM1468" s="0" t="str">
        <f aca="false">IF(AND($CF1468&lt;&gt;"",IFERROR(INDEX(subsample_country_map!$D:$D,MATCH($CF1468,subsample_country_map!$A:$A,0)),"")&lt;&gt;""),INDEX(subsample_country_map!$D:$D,MATCH($CF1468,subsample_country_map!$A:$A,0)),INDEX(lookup!$AC:$AC,MATCH($A1468,lookup!$A:$A,0)))</f>
        <v>1_western</v>
      </c>
      <c r="AN1468" s="0" t="str">
        <f aca="false">IF(AND($CF1468&lt;&gt;"",IFERROR(INDEX(subsample_country_map!$E:$E,MATCH($CF1468,subsample_country_map!$A:$A,0)),"")&lt;&gt;""),INDEX(subsample_country_map!$E:$E,MATCH($CF1468,subsample_country_map!$A:$A,0)),INDEX(lookup!$AD:$AD,MATCH($A1468,lookup!$A:$A,0)))</f>
        <v>1_common law</v>
      </c>
      <c r="AO1468" s="0" t="str">
        <f aca="false">INDEX(lookup!$Y:$Y,MATCH($A1468,lookup!$A:$A,0))</f>
        <v>1_not published</v>
      </c>
      <c r="AP1468" s="0" t="str">
        <f aca="false">INDEX(lookup!$Z:$Z,MATCH($A1468,lookup!$A:$A,0))</f>
        <v>99_NCE</v>
      </c>
      <c r="AQ1468" s="0" t="str">
        <f aca="false">INDEX(lookup!$W:$W,MATCH($A1468,lookup!$A:$A,0))</f>
        <v>1_fin/acc/econ</v>
      </c>
      <c r="AS1468" s="0" t="s">
        <v>91</v>
      </c>
      <c r="AT1468" s="0" t="s">
        <v>397</v>
      </c>
      <c r="AU1468" s="0" t="s">
        <v>93</v>
      </c>
      <c r="AV1468" s="0" t="s">
        <v>5327</v>
      </c>
      <c r="AX1468" s="0" t="s">
        <v>5328</v>
      </c>
      <c r="BA1468" s="0" t="n">
        <v>7704</v>
      </c>
      <c r="BB1468" s="0" t="s">
        <v>96</v>
      </c>
      <c r="BC1468" s="0" t="s">
        <v>358</v>
      </c>
      <c r="BD1468" s="0" t="s">
        <v>4416</v>
      </c>
      <c r="BE1468" s="0" t="s">
        <v>98</v>
      </c>
      <c r="BI1468" s="0" t="s">
        <v>5315</v>
      </c>
      <c r="BJ1468" s="0" t="s">
        <v>161</v>
      </c>
      <c r="BK1468" s="0" t="s">
        <v>5316</v>
      </c>
      <c r="BL1468" s="0" t="s">
        <v>5329</v>
      </c>
      <c r="BM1468" s="0" t="s">
        <v>5330</v>
      </c>
      <c r="BN1468" s="0" t="s">
        <v>5161</v>
      </c>
      <c r="BO1468" s="0" t="s">
        <v>105</v>
      </c>
      <c r="BP1468" s="0" t="s">
        <v>5156</v>
      </c>
      <c r="BQ1468" s="0" t="s">
        <v>127</v>
      </c>
      <c r="BT1468" s="0" t="n">
        <v>0</v>
      </c>
      <c r="BU1468" s="0" t="s">
        <v>5162</v>
      </c>
      <c r="BW1468" s="0" t="n">
        <v>2002</v>
      </c>
      <c r="BX1468" s="0" t="n">
        <v>2020</v>
      </c>
      <c r="BY1468" s="0" t="s">
        <v>1526</v>
      </c>
      <c r="BZ1468" s="0" t="n">
        <v>2011</v>
      </c>
      <c r="CA1468" s="0" t="n">
        <v>0.263157894736842</v>
      </c>
      <c r="CB1468" s="0" t="n">
        <v>0</v>
      </c>
      <c r="CC1468" s="0" t="n">
        <v>1</v>
      </c>
      <c r="CD1468" s="0" t="n">
        <v>-0.0163369769316725</v>
      </c>
      <c r="CE1468" s="0" t="n">
        <v>1</v>
      </c>
    </row>
    <row r="1469" customFormat="false" ht="15" hidden="false" customHeight="false" outlineLevel="0" collapsed="false">
      <c r="A1469" s="0" t="s">
        <v>5156</v>
      </c>
      <c r="B1469" s="0" t="n">
        <v>2774</v>
      </c>
      <c r="C1469" s="0" t="n">
        <v>-0.00680875406449553</v>
      </c>
      <c r="D1469" s="0" t="n">
        <v>143243</v>
      </c>
      <c r="E1469" s="0" t="n">
        <f aca="false">IF(ISNUMBER($BA1469),$BA1469,IF(AND(ISNUMBER($D1469),ISNUMBER($BW1469),ISNUMBER($BX1469)),$D1469*($BX1469-$BW1469+1),""))</f>
        <v>143243</v>
      </c>
      <c r="H1469" s="0" t="s">
        <v>118</v>
      </c>
      <c r="I1469" s="0" t="s">
        <v>119</v>
      </c>
      <c r="J1469" s="0" t="n">
        <f aca="false">IF($BW1469&lt;&gt;"",$BW1469,"")</f>
        <v>2002</v>
      </c>
      <c r="K1469" s="0" t="n">
        <f aca="false">IF($BX1469&lt;&gt;"",$BX1469,"")</f>
        <v>2020</v>
      </c>
      <c r="L1469" s="0" t="n">
        <f aca="false">IF(AND(ISNUMBER($BW1469),ISNUMBER($BX1469)),($BW1469+$BX1469)/2,"")</f>
        <v>2011</v>
      </c>
      <c r="M1469" s="0" t="n">
        <f aca="false">IF($L1469&lt;&gt;"",$L1469,"")</f>
        <v>2011</v>
      </c>
      <c r="N1469" s="0" t="n">
        <f aca="false">IF(AND(ISNUMBER($BW1469),ISNUMBER($BX1469)),MIN(1,MAX(0,($BX1469-2016+1)/($BX1469-$BW1469+1))),"")</f>
        <v>0.263157894736842</v>
      </c>
      <c r="O1469" s="0" t="n">
        <f aca="false">IF(AND(ISNUMBER($BW1469),ISNUMBER($BX1469)),MIN(1,MAX(0,($BX1469-2017+1)/($BX1469-$BW1469+1))),"")</f>
        <v>0.210526315789474</v>
      </c>
      <c r="P1469" s="0" t="n">
        <f aca="false">IF(AND(ISNUMBER($BW1469),ISNUMBER($BX1469)),MIN(1,MAX(0,($BX1469-2018+1)/($BX1469-$BW1469+1))),"")</f>
        <v>0.157894736842105</v>
      </c>
      <c r="Q1469" s="0" t="n">
        <f aca="false">IF(AND(ISNUMBER($BW1469),ISNUMBER($BX1469)),MIN(1,MAX(0,($BX1469-2019+1)/($BX1469-$BW1469+1))),"")</f>
        <v>0.105263157894737</v>
      </c>
      <c r="R1469" s="0" t="n">
        <f aca="false">IF(AND(ISNUMBER($BW1469),ISNUMBER($BX1469)),MIN(1,MAX(0,($BX1469-2016+1)/($BX1469-$BW1469+1))),"")</f>
        <v>0.263157894736842</v>
      </c>
      <c r="S1469" s="0" t="n">
        <f aca="false">IF($L1469&lt;&gt;"",IF($L1469&gt;=2015.5,1,0),"")</f>
        <v>0</v>
      </c>
      <c r="T1469" s="0" t="n">
        <f aca="false">IF($L1469&lt;&gt;"",IF($L1469&gt;=2016,1,0),"")</f>
        <v>0</v>
      </c>
      <c r="U1469" s="0" t="n">
        <f aca="false">IF(ISNUMBER($BX1469),IF($BX1469&gt;=2016,1,0),"")</f>
        <v>1</v>
      </c>
      <c r="V1469" s="0" t="n">
        <f aca="false">IF(ISNUMBER($BW1469),IF($BW1469&gt;=2016,1,0),"")</f>
        <v>0</v>
      </c>
      <c r="W1469" s="0" t="str">
        <f aca="false">IF(AND(ISNUMBER($BW1469),ISNUMBER($BX1469)),IF($BW1469&gt;=2016,"post-only",IF($BX1469&lt;2016,"pre-only","mixed")),"")</f>
        <v>mixed</v>
      </c>
      <c r="X1469" s="0" t="n">
        <f aca="false">IF(AND(ISNUMBER($BW1469),ISNUMBER($BX1469)),MIN(1,MAX(0,($BX1469-2017+1)/($BX1469-$BW1469+1))),"")</f>
        <v>0.210526315789474</v>
      </c>
      <c r="Y1469" s="0" t="n">
        <f aca="false">IF(AND(ISNUMBER($BW1469),ISNUMBER($BX1469)),MIN(1,MAX(0,($BX1469-2018+1)/($BX1469-$BW1469+1))),"")</f>
        <v>0.157894736842105</v>
      </c>
      <c r="Z1469" s="0" t="n">
        <f aca="false">IF(AND(ISNUMBER($BW1469),ISNUMBER($BX1469)),MIN(1,MAX(0,($BX1469-2019+1)/($BX1469-$BW1469+1))),"")</f>
        <v>0.105263157894737</v>
      </c>
      <c r="AA1469" s="0" t="n">
        <f aca="false">IF(ISNUMBER($BX1469),IF($BX1469&gt;=2017,1,0),"")</f>
        <v>1</v>
      </c>
      <c r="AB1469" s="0" t="n">
        <f aca="false">IF(ISNUMBER($BX1469),IF($BX1469&gt;=2018,1,0),"")</f>
        <v>1</v>
      </c>
      <c r="AC1469" s="0" t="n">
        <f aca="false">IF(ISNUMBER($BX1469),IF($BX1469&gt;=2019,1,0),"")</f>
        <v>1</v>
      </c>
      <c r="AD1469" s="0" t="n">
        <f aca="false">IF($L1469&lt;&gt;"",IF($L1469&gt;2013,1,0),"")</f>
        <v>0</v>
      </c>
      <c r="AE1469" s="0" t="n">
        <f aca="false">IF($L1469&lt;&gt;"",1+IF($L1469&gt;2011,1,0)+IF($L1469&gt;2014,1,0),"")</f>
        <v>1</v>
      </c>
      <c r="AF1469" s="0" t="s">
        <v>747</v>
      </c>
      <c r="AG1469" s="0" t="s">
        <v>88</v>
      </c>
      <c r="AH1469" s="0" t="s">
        <v>90</v>
      </c>
      <c r="AI1469" s="0" t="s">
        <v>334</v>
      </c>
      <c r="AJ1469" s="0" t="s">
        <v>334</v>
      </c>
      <c r="AK1469" s="0" t="str">
        <f aca="false">IF(AND($CF1469&lt;&gt;"",IFERROR(INDEX(subsample_country_map!$B:$B,MATCH($CF1469,subsample_country_map!$A:$A,0)),"")&lt;&gt;""),INDEX(subsample_country_map!$B:$B,MATCH($CF1469,subsample_country_map!$A:$A,0)),INDEX(lookup!$AA:$AA,MATCH($A1469,lookup!$A:$A,0)))</f>
        <v>1_US</v>
      </c>
      <c r="AL1469" s="0" t="str">
        <f aca="false">IF(AND($CF1469&lt;&gt;"",IFERROR(INDEX(subsample_country_map!$C:$C,MATCH($CF1469,subsample_country_map!$A:$A,0)),"")&lt;&gt;""),INDEX(subsample_country_map!$C:$C,MATCH($CF1469,subsample_country_map!$A:$A,0)),INDEX(lookup!$AB:$AB,MATCH($A1469,lookup!$A:$A,0)))</f>
        <v>1_developed</v>
      </c>
      <c r="AM1469" s="0" t="str">
        <f aca="false">IF(AND($CF1469&lt;&gt;"",IFERROR(INDEX(subsample_country_map!$D:$D,MATCH($CF1469,subsample_country_map!$A:$A,0)),"")&lt;&gt;""),INDEX(subsample_country_map!$D:$D,MATCH($CF1469,subsample_country_map!$A:$A,0)),INDEX(lookup!$AC:$AC,MATCH($A1469,lookup!$A:$A,0)))</f>
        <v>1_western</v>
      </c>
      <c r="AN1469" s="0" t="str">
        <f aca="false">IF(AND($CF1469&lt;&gt;"",IFERROR(INDEX(subsample_country_map!$E:$E,MATCH($CF1469,subsample_country_map!$A:$A,0)),"")&lt;&gt;""),INDEX(subsample_country_map!$E:$E,MATCH($CF1469,subsample_country_map!$A:$A,0)),INDEX(lookup!$AD:$AD,MATCH($A1469,lookup!$A:$A,0)))</f>
        <v>1_common law</v>
      </c>
      <c r="AO1469" s="0" t="str">
        <f aca="false">INDEX(lookup!$Y:$Y,MATCH($A1469,lookup!$A:$A,0))</f>
        <v>1_not published</v>
      </c>
      <c r="AP1469" s="0" t="str">
        <f aca="false">INDEX(lookup!$Z:$Z,MATCH($A1469,lookup!$A:$A,0))</f>
        <v>99_NCE</v>
      </c>
      <c r="AQ1469" s="0" t="str">
        <f aca="false">INDEX(lookup!$W:$W,MATCH($A1469,lookup!$A:$A,0))</f>
        <v>1_fin/acc/econ</v>
      </c>
      <c r="AS1469" s="0" t="s">
        <v>91</v>
      </c>
      <c r="AT1469" s="0" t="s">
        <v>397</v>
      </c>
      <c r="AU1469" s="0" t="s">
        <v>93</v>
      </c>
      <c r="AV1469" s="0" t="s">
        <v>5331</v>
      </c>
      <c r="AX1469" s="0" t="s">
        <v>5332</v>
      </c>
      <c r="BA1469" s="0" t="n">
        <v>143243</v>
      </c>
      <c r="BB1469" s="0" t="s">
        <v>347</v>
      </c>
      <c r="BC1469" s="0" t="s">
        <v>358</v>
      </c>
      <c r="BD1469" s="0" t="s">
        <v>4416</v>
      </c>
      <c r="BE1469" s="0" t="s">
        <v>98</v>
      </c>
      <c r="BI1469" s="0" t="s">
        <v>5333</v>
      </c>
      <c r="BJ1469" s="0" t="s">
        <v>317</v>
      </c>
      <c r="BK1469" s="0" t="s">
        <v>5334</v>
      </c>
      <c r="BL1469" s="0" t="s">
        <v>5335</v>
      </c>
      <c r="BM1469" s="0" t="s">
        <v>5336</v>
      </c>
      <c r="BN1469" s="0" t="s">
        <v>5337</v>
      </c>
      <c r="BO1469" s="0" t="s">
        <v>105</v>
      </c>
      <c r="BP1469" s="0" t="s">
        <v>5156</v>
      </c>
      <c r="BQ1469" s="0" t="s">
        <v>127</v>
      </c>
      <c r="BT1469" s="0" t="n">
        <v>0</v>
      </c>
      <c r="BU1469" s="0" t="s">
        <v>5162</v>
      </c>
      <c r="BW1469" s="0" t="n">
        <v>2002</v>
      </c>
      <c r="BX1469" s="0" t="n">
        <v>2020</v>
      </c>
      <c r="BY1469" s="0" t="s">
        <v>1526</v>
      </c>
      <c r="BZ1469" s="0" t="n">
        <v>2011</v>
      </c>
      <c r="CA1469" s="0" t="n">
        <v>0.263157894736842</v>
      </c>
      <c r="CB1469" s="0" t="n">
        <v>0</v>
      </c>
      <c r="CC1469" s="0" t="n">
        <v>1</v>
      </c>
      <c r="CD1469" s="0" t="n">
        <v>-0.0068088592833982</v>
      </c>
      <c r="CE1469" s="0" t="n">
        <v>1</v>
      </c>
    </row>
    <row r="1470" customFormat="false" ht="15" hidden="false" customHeight="false" outlineLevel="0" collapsed="false">
      <c r="A1470" s="0" t="s">
        <v>5156</v>
      </c>
      <c r="B1470" s="0" t="n">
        <v>2775</v>
      </c>
      <c r="C1470" s="0" t="n">
        <v>-0.0063543277075045</v>
      </c>
      <c r="D1470" s="0" t="n">
        <v>143243</v>
      </c>
      <c r="E1470" s="0" t="n">
        <f aca="false">IF(ISNUMBER($BA1470),$BA1470,IF(AND(ISNUMBER($D1470),ISNUMBER($BW1470),ISNUMBER($BX1470)),$D1470*($BX1470-$BW1470+1),""))</f>
        <v>143243</v>
      </c>
      <c r="H1470" s="0" t="s">
        <v>118</v>
      </c>
      <c r="I1470" s="0" t="s">
        <v>119</v>
      </c>
      <c r="J1470" s="0" t="n">
        <f aca="false">IF($BW1470&lt;&gt;"",$BW1470,"")</f>
        <v>2002</v>
      </c>
      <c r="K1470" s="0" t="n">
        <f aca="false">IF($BX1470&lt;&gt;"",$BX1470,"")</f>
        <v>2020</v>
      </c>
      <c r="L1470" s="0" t="n">
        <f aca="false">IF(AND(ISNUMBER($BW1470),ISNUMBER($BX1470)),($BW1470+$BX1470)/2,"")</f>
        <v>2011</v>
      </c>
      <c r="M1470" s="0" t="n">
        <f aca="false">IF($L1470&lt;&gt;"",$L1470,"")</f>
        <v>2011</v>
      </c>
      <c r="N1470" s="0" t="n">
        <f aca="false">IF(AND(ISNUMBER($BW1470),ISNUMBER($BX1470)),MIN(1,MAX(0,($BX1470-2016+1)/($BX1470-$BW1470+1))),"")</f>
        <v>0.263157894736842</v>
      </c>
      <c r="O1470" s="0" t="n">
        <f aca="false">IF(AND(ISNUMBER($BW1470),ISNUMBER($BX1470)),MIN(1,MAX(0,($BX1470-2017+1)/($BX1470-$BW1470+1))),"")</f>
        <v>0.210526315789474</v>
      </c>
      <c r="P1470" s="0" t="n">
        <f aca="false">IF(AND(ISNUMBER($BW1470),ISNUMBER($BX1470)),MIN(1,MAX(0,($BX1470-2018+1)/($BX1470-$BW1470+1))),"")</f>
        <v>0.157894736842105</v>
      </c>
      <c r="Q1470" s="0" t="n">
        <f aca="false">IF(AND(ISNUMBER($BW1470),ISNUMBER($BX1470)),MIN(1,MAX(0,($BX1470-2019+1)/($BX1470-$BW1470+1))),"")</f>
        <v>0.105263157894737</v>
      </c>
      <c r="R1470" s="0" t="n">
        <f aca="false">IF(AND(ISNUMBER($BW1470),ISNUMBER($BX1470)),MIN(1,MAX(0,($BX1470-2016+1)/($BX1470-$BW1470+1))),"")</f>
        <v>0.263157894736842</v>
      </c>
      <c r="S1470" s="0" t="n">
        <f aca="false">IF($L1470&lt;&gt;"",IF($L1470&gt;=2015.5,1,0),"")</f>
        <v>0</v>
      </c>
      <c r="T1470" s="0" t="n">
        <f aca="false">IF($L1470&lt;&gt;"",IF($L1470&gt;=2016,1,0),"")</f>
        <v>0</v>
      </c>
      <c r="U1470" s="0" t="n">
        <f aca="false">IF(ISNUMBER($BX1470),IF($BX1470&gt;=2016,1,0),"")</f>
        <v>1</v>
      </c>
      <c r="V1470" s="0" t="n">
        <f aca="false">IF(ISNUMBER($BW1470),IF($BW1470&gt;=2016,1,0),"")</f>
        <v>0</v>
      </c>
      <c r="W1470" s="0" t="str">
        <f aca="false">IF(AND(ISNUMBER($BW1470),ISNUMBER($BX1470)),IF($BW1470&gt;=2016,"post-only",IF($BX1470&lt;2016,"pre-only","mixed")),"")</f>
        <v>mixed</v>
      </c>
      <c r="X1470" s="0" t="n">
        <f aca="false">IF(AND(ISNUMBER($BW1470),ISNUMBER($BX1470)),MIN(1,MAX(0,($BX1470-2017+1)/($BX1470-$BW1470+1))),"")</f>
        <v>0.210526315789474</v>
      </c>
      <c r="Y1470" s="0" t="n">
        <f aca="false">IF(AND(ISNUMBER($BW1470),ISNUMBER($BX1470)),MIN(1,MAX(0,($BX1470-2018+1)/($BX1470-$BW1470+1))),"")</f>
        <v>0.157894736842105</v>
      </c>
      <c r="Z1470" s="0" t="n">
        <f aca="false">IF(AND(ISNUMBER($BW1470),ISNUMBER($BX1470)),MIN(1,MAX(0,($BX1470-2019+1)/($BX1470-$BW1470+1))),"")</f>
        <v>0.105263157894737</v>
      </c>
      <c r="AA1470" s="0" t="n">
        <f aca="false">IF(ISNUMBER($BX1470),IF($BX1470&gt;=2017,1,0),"")</f>
        <v>1</v>
      </c>
      <c r="AB1470" s="0" t="n">
        <f aca="false">IF(ISNUMBER($BX1470),IF($BX1470&gt;=2018,1,0),"")</f>
        <v>1</v>
      </c>
      <c r="AC1470" s="0" t="n">
        <f aca="false">IF(ISNUMBER($BX1470),IF($BX1470&gt;=2019,1,0),"")</f>
        <v>1</v>
      </c>
      <c r="AD1470" s="0" t="n">
        <f aca="false">IF($L1470&lt;&gt;"",IF($L1470&gt;2013,1,0),"")</f>
        <v>0</v>
      </c>
      <c r="AE1470" s="0" t="n">
        <f aca="false">IF($L1470&lt;&gt;"",1+IF($L1470&gt;2011,1,0)+IF($L1470&gt;2014,1,0),"")</f>
        <v>1</v>
      </c>
      <c r="AF1470" s="0" t="s">
        <v>747</v>
      </c>
      <c r="AG1470" s="0" t="s">
        <v>88</v>
      </c>
      <c r="AH1470" s="0" t="s">
        <v>90</v>
      </c>
      <c r="AI1470" s="0" t="s">
        <v>334</v>
      </c>
      <c r="AJ1470" s="0" t="s">
        <v>334</v>
      </c>
      <c r="AK1470" s="0" t="str">
        <f aca="false">IF(AND($CF1470&lt;&gt;"",IFERROR(INDEX(subsample_country_map!$B:$B,MATCH($CF1470,subsample_country_map!$A:$A,0)),"")&lt;&gt;""),INDEX(subsample_country_map!$B:$B,MATCH($CF1470,subsample_country_map!$A:$A,0)),INDEX(lookup!$AA:$AA,MATCH($A1470,lookup!$A:$A,0)))</f>
        <v>1_US</v>
      </c>
      <c r="AL1470" s="0" t="str">
        <f aca="false">IF(AND($CF1470&lt;&gt;"",IFERROR(INDEX(subsample_country_map!$C:$C,MATCH($CF1470,subsample_country_map!$A:$A,0)),"")&lt;&gt;""),INDEX(subsample_country_map!$C:$C,MATCH($CF1470,subsample_country_map!$A:$A,0)),INDEX(lookup!$AB:$AB,MATCH($A1470,lookup!$A:$A,0)))</f>
        <v>1_developed</v>
      </c>
      <c r="AM1470" s="0" t="str">
        <f aca="false">IF(AND($CF1470&lt;&gt;"",IFERROR(INDEX(subsample_country_map!$D:$D,MATCH($CF1470,subsample_country_map!$A:$A,0)),"")&lt;&gt;""),INDEX(subsample_country_map!$D:$D,MATCH($CF1470,subsample_country_map!$A:$A,0)),INDEX(lookup!$AC:$AC,MATCH($A1470,lookup!$A:$A,0)))</f>
        <v>1_western</v>
      </c>
      <c r="AN1470" s="0" t="str">
        <f aca="false">IF(AND($CF1470&lt;&gt;"",IFERROR(INDEX(subsample_country_map!$E:$E,MATCH($CF1470,subsample_country_map!$A:$A,0)),"")&lt;&gt;""),INDEX(subsample_country_map!$E:$E,MATCH($CF1470,subsample_country_map!$A:$A,0)),INDEX(lookup!$AD:$AD,MATCH($A1470,lookup!$A:$A,0)))</f>
        <v>1_common law</v>
      </c>
      <c r="AO1470" s="0" t="str">
        <f aca="false">INDEX(lookup!$Y:$Y,MATCH($A1470,lookup!$A:$A,0))</f>
        <v>1_not published</v>
      </c>
      <c r="AP1470" s="0" t="str">
        <f aca="false">INDEX(lookup!$Z:$Z,MATCH($A1470,lookup!$A:$A,0))</f>
        <v>99_NCE</v>
      </c>
      <c r="AQ1470" s="0" t="str">
        <f aca="false">INDEX(lookup!$W:$W,MATCH($A1470,lookup!$A:$A,0))</f>
        <v>1_fin/acc/econ</v>
      </c>
      <c r="AS1470" s="0" t="s">
        <v>91</v>
      </c>
      <c r="AT1470" s="0" t="s">
        <v>397</v>
      </c>
      <c r="AU1470" s="0" t="s">
        <v>93</v>
      </c>
      <c r="AV1470" s="0" t="s">
        <v>5338</v>
      </c>
      <c r="AX1470" s="0" t="s">
        <v>5339</v>
      </c>
      <c r="BA1470" s="0" t="n">
        <v>143243</v>
      </c>
      <c r="BB1470" s="0" t="s">
        <v>347</v>
      </c>
      <c r="BC1470" s="0" t="s">
        <v>358</v>
      </c>
      <c r="BD1470" s="0" t="s">
        <v>4416</v>
      </c>
      <c r="BE1470" s="0" t="s">
        <v>98</v>
      </c>
      <c r="BI1470" s="0" t="s">
        <v>5333</v>
      </c>
      <c r="BJ1470" s="0" t="s">
        <v>323</v>
      </c>
      <c r="BK1470" s="0" t="s">
        <v>5334</v>
      </c>
      <c r="BL1470" s="0" t="s">
        <v>5340</v>
      </c>
      <c r="BM1470" s="0" t="s">
        <v>5336</v>
      </c>
      <c r="BN1470" s="0" t="s">
        <v>5337</v>
      </c>
      <c r="BO1470" s="0" t="s">
        <v>105</v>
      </c>
      <c r="BP1470" s="0" t="s">
        <v>5156</v>
      </c>
      <c r="BQ1470" s="0" t="s">
        <v>127</v>
      </c>
      <c r="BT1470" s="0" t="n">
        <v>0</v>
      </c>
      <c r="BU1470" s="0" t="s">
        <v>5162</v>
      </c>
      <c r="BW1470" s="0" t="n">
        <v>2002</v>
      </c>
      <c r="BX1470" s="0" t="n">
        <v>2020</v>
      </c>
      <c r="BY1470" s="0" t="s">
        <v>1526</v>
      </c>
      <c r="BZ1470" s="0" t="n">
        <v>2011</v>
      </c>
      <c r="CA1470" s="0" t="n">
        <v>0.263157894736842</v>
      </c>
      <c r="CB1470" s="0" t="n">
        <v>0</v>
      </c>
      <c r="CC1470" s="0" t="n">
        <v>1</v>
      </c>
      <c r="CD1470" s="0" t="n">
        <v>-0.00635441323349112</v>
      </c>
      <c r="CE1470" s="0" t="n">
        <v>1</v>
      </c>
    </row>
    <row r="1471" customFormat="false" ht="15" hidden="false" customHeight="false" outlineLevel="0" collapsed="false">
      <c r="A1471" s="0" t="s">
        <v>5156</v>
      </c>
      <c r="B1471" s="0" t="n">
        <v>2776</v>
      </c>
      <c r="C1471" s="0" t="n">
        <v>-0.00867396849545341</v>
      </c>
      <c r="D1471" s="0" t="n">
        <v>143243</v>
      </c>
      <c r="E1471" s="0" t="n">
        <f aca="false">IF(ISNUMBER($BA1471),$BA1471,IF(AND(ISNUMBER($D1471),ISNUMBER($BW1471),ISNUMBER($BX1471)),$D1471*($BX1471-$BW1471+1),""))</f>
        <v>143243</v>
      </c>
      <c r="H1471" s="0" t="s">
        <v>118</v>
      </c>
      <c r="I1471" s="0" t="s">
        <v>119</v>
      </c>
      <c r="J1471" s="0" t="n">
        <f aca="false">IF($BW1471&lt;&gt;"",$BW1471,"")</f>
        <v>2002</v>
      </c>
      <c r="K1471" s="0" t="n">
        <f aca="false">IF($BX1471&lt;&gt;"",$BX1471,"")</f>
        <v>2020</v>
      </c>
      <c r="L1471" s="0" t="n">
        <f aca="false">IF(AND(ISNUMBER($BW1471),ISNUMBER($BX1471)),($BW1471+$BX1471)/2,"")</f>
        <v>2011</v>
      </c>
      <c r="M1471" s="0" t="n">
        <f aca="false">IF($L1471&lt;&gt;"",$L1471,"")</f>
        <v>2011</v>
      </c>
      <c r="N1471" s="0" t="n">
        <f aca="false">IF(AND(ISNUMBER($BW1471),ISNUMBER($BX1471)),MIN(1,MAX(0,($BX1471-2016+1)/($BX1471-$BW1471+1))),"")</f>
        <v>0.263157894736842</v>
      </c>
      <c r="O1471" s="0" t="n">
        <f aca="false">IF(AND(ISNUMBER($BW1471),ISNUMBER($BX1471)),MIN(1,MAX(0,($BX1471-2017+1)/($BX1471-$BW1471+1))),"")</f>
        <v>0.210526315789474</v>
      </c>
      <c r="P1471" s="0" t="n">
        <f aca="false">IF(AND(ISNUMBER($BW1471),ISNUMBER($BX1471)),MIN(1,MAX(0,($BX1471-2018+1)/($BX1471-$BW1471+1))),"")</f>
        <v>0.157894736842105</v>
      </c>
      <c r="Q1471" s="0" t="n">
        <f aca="false">IF(AND(ISNUMBER($BW1471),ISNUMBER($BX1471)),MIN(1,MAX(0,($BX1471-2019+1)/($BX1471-$BW1471+1))),"")</f>
        <v>0.105263157894737</v>
      </c>
      <c r="R1471" s="0" t="n">
        <f aca="false">IF(AND(ISNUMBER($BW1471),ISNUMBER($BX1471)),MIN(1,MAX(0,($BX1471-2016+1)/($BX1471-$BW1471+1))),"")</f>
        <v>0.263157894736842</v>
      </c>
      <c r="S1471" s="0" t="n">
        <f aca="false">IF($L1471&lt;&gt;"",IF($L1471&gt;=2015.5,1,0),"")</f>
        <v>0</v>
      </c>
      <c r="T1471" s="0" t="n">
        <f aca="false">IF($L1471&lt;&gt;"",IF($L1471&gt;=2016,1,0),"")</f>
        <v>0</v>
      </c>
      <c r="U1471" s="0" t="n">
        <f aca="false">IF(ISNUMBER($BX1471),IF($BX1471&gt;=2016,1,0),"")</f>
        <v>1</v>
      </c>
      <c r="V1471" s="0" t="n">
        <f aca="false">IF(ISNUMBER($BW1471),IF($BW1471&gt;=2016,1,0),"")</f>
        <v>0</v>
      </c>
      <c r="W1471" s="0" t="str">
        <f aca="false">IF(AND(ISNUMBER($BW1471),ISNUMBER($BX1471)),IF($BW1471&gt;=2016,"post-only",IF($BX1471&lt;2016,"pre-only","mixed")),"")</f>
        <v>mixed</v>
      </c>
      <c r="X1471" s="0" t="n">
        <f aca="false">IF(AND(ISNUMBER($BW1471),ISNUMBER($BX1471)),MIN(1,MAX(0,($BX1471-2017+1)/($BX1471-$BW1471+1))),"")</f>
        <v>0.210526315789474</v>
      </c>
      <c r="Y1471" s="0" t="n">
        <f aca="false">IF(AND(ISNUMBER($BW1471),ISNUMBER($BX1471)),MIN(1,MAX(0,($BX1471-2018+1)/($BX1471-$BW1471+1))),"")</f>
        <v>0.157894736842105</v>
      </c>
      <c r="Z1471" s="0" t="n">
        <f aca="false">IF(AND(ISNUMBER($BW1471),ISNUMBER($BX1471)),MIN(1,MAX(0,($BX1471-2019+1)/($BX1471-$BW1471+1))),"")</f>
        <v>0.105263157894737</v>
      </c>
      <c r="AA1471" s="0" t="n">
        <f aca="false">IF(ISNUMBER($BX1471),IF($BX1471&gt;=2017,1,0),"")</f>
        <v>1</v>
      </c>
      <c r="AB1471" s="0" t="n">
        <f aca="false">IF(ISNUMBER($BX1471),IF($BX1471&gt;=2018,1,0),"")</f>
        <v>1</v>
      </c>
      <c r="AC1471" s="0" t="n">
        <f aca="false">IF(ISNUMBER($BX1471),IF($BX1471&gt;=2019,1,0),"")</f>
        <v>1</v>
      </c>
      <c r="AD1471" s="0" t="n">
        <f aca="false">IF($L1471&lt;&gt;"",IF($L1471&gt;2013,1,0),"")</f>
        <v>0</v>
      </c>
      <c r="AE1471" s="0" t="n">
        <f aca="false">IF($L1471&lt;&gt;"",1+IF($L1471&gt;2011,1,0)+IF($L1471&gt;2014,1,0),"")</f>
        <v>1</v>
      </c>
      <c r="AF1471" s="0" t="s">
        <v>747</v>
      </c>
      <c r="AG1471" s="0" t="s">
        <v>88</v>
      </c>
      <c r="AH1471" s="0" t="s">
        <v>90</v>
      </c>
      <c r="AI1471" s="0" t="s">
        <v>334</v>
      </c>
      <c r="AJ1471" s="0" t="s">
        <v>334</v>
      </c>
      <c r="AK1471" s="0" t="str">
        <f aca="false">IF(AND($CF1471&lt;&gt;"",IFERROR(INDEX(subsample_country_map!$B:$B,MATCH($CF1471,subsample_country_map!$A:$A,0)),"")&lt;&gt;""),INDEX(subsample_country_map!$B:$B,MATCH($CF1471,subsample_country_map!$A:$A,0)),INDEX(lookup!$AA:$AA,MATCH($A1471,lookup!$A:$A,0)))</f>
        <v>1_US</v>
      </c>
      <c r="AL1471" s="0" t="str">
        <f aca="false">IF(AND($CF1471&lt;&gt;"",IFERROR(INDEX(subsample_country_map!$C:$C,MATCH($CF1471,subsample_country_map!$A:$A,0)),"")&lt;&gt;""),INDEX(subsample_country_map!$C:$C,MATCH($CF1471,subsample_country_map!$A:$A,0)),INDEX(lookup!$AB:$AB,MATCH($A1471,lookup!$A:$A,0)))</f>
        <v>1_developed</v>
      </c>
      <c r="AM1471" s="0" t="str">
        <f aca="false">IF(AND($CF1471&lt;&gt;"",IFERROR(INDEX(subsample_country_map!$D:$D,MATCH($CF1471,subsample_country_map!$A:$A,0)),"")&lt;&gt;""),INDEX(subsample_country_map!$D:$D,MATCH($CF1471,subsample_country_map!$A:$A,0)),INDEX(lookup!$AC:$AC,MATCH($A1471,lookup!$A:$A,0)))</f>
        <v>1_western</v>
      </c>
      <c r="AN1471" s="0" t="str">
        <f aca="false">IF(AND($CF1471&lt;&gt;"",IFERROR(INDEX(subsample_country_map!$E:$E,MATCH($CF1471,subsample_country_map!$A:$A,0)),"")&lt;&gt;""),INDEX(subsample_country_map!$E:$E,MATCH($CF1471,subsample_country_map!$A:$A,0)),INDEX(lookup!$AD:$AD,MATCH($A1471,lookup!$A:$A,0)))</f>
        <v>1_common law</v>
      </c>
      <c r="AO1471" s="0" t="str">
        <f aca="false">INDEX(lookup!$Y:$Y,MATCH($A1471,lookup!$A:$A,0))</f>
        <v>1_not published</v>
      </c>
      <c r="AP1471" s="0" t="str">
        <f aca="false">INDEX(lookup!$Z:$Z,MATCH($A1471,lookup!$A:$A,0))</f>
        <v>99_NCE</v>
      </c>
      <c r="AQ1471" s="0" t="str">
        <f aca="false">INDEX(lookup!$W:$W,MATCH($A1471,lookup!$A:$A,0))</f>
        <v>1_fin/acc/econ</v>
      </c>
      <c r="AS1471" s="0" t="s">
        <v>91</v>
      </c>
      <c r="AT1471" s="0" t="s">
        <v>397</v>
      </c>
      <c r="AU1471" s="0" t="s">
        <v>93</v>
      </c>
      <c r="AV1471" s="0" t="s">
        <v>5341</v>
      </c>
      <c r="AX1471" s="0" t="s">
        <v>5342</v>
      </c>
      <c r="BA1471" s="0" t="n">
        <v>143243</v>
      </c>
      <c r="BB1471" s="0" t="s">
        <v>347</v>
      </c>
      <c r="BC1471" s="0" t="s">
        <v>358</v>
      </c>
      <c r="BD1471" s="0" t="s">
        <v>4416</v>
      </c>
      <c r="BE1471" s="0" t="s">
        <v>98</v>
      </c>
      <c r="BI1471" s="0" t="s">
        <v>5333</v>
      </c>
      <c r="BJ1471" s="0" t="s">
        <v>327</v>
      </c>
      <c r="BK1471" s="0" t="s">
        <v>5334</v>
      </c>
      <c r="BL1471" s="0" t="s">
        <v>5343</v>
      </c>
      <c r="BM1471" s="0" t="s">
        <v>5336</v>
      </c>
      <c r="BN1471" s="0" t="s">
        <v>5337</v>
      </c>
      <c r="BO1471" s="0" t="s">
        <v>105</v>
      </c>
      <c r="BP1471" s="0" t="s">
        <v>5156</v>
      </c>
      <c r="BQ1471" s="0" t="s">
        <v>127</v>
      </c>
      <c r="BT1471" s="0" t="n">
        <v>0</v>
      </c>
      <c r="BU1471" s="0" t="s">
        <v>5162</v>
      </c>
      <c r="BW1471" s="0" t="n">
        <v>2002</v>
      </c>
      <c r="BX1471" s="0" t="n">
        <v>2020</v>
      </c>
      <c r="BY1471" s="0" t="s">
        <v>1526</v>
      </c>
      <c r="BZ1471" s="0" t="n">
        <v>2011</v>
      </c>
      <c r="CA1471" s="0" t="n">
        <v>0.263157894736842</v>
      </c>
      <c r="CB1471" s="0" t="n">
        <v>0</v>
      </c>
      <c r="CC1471" s="0" t="n">
        <v>1</v>
      </c>
      <c r="CD1471" s="0" t="n">
        <v>-0.00867418604183911</v>
      </c>
      <c r="CE1471" s="0" t="n">
        <v>1</v>
      </c>
    </row>
    <row r="1472" customFormat="false" ht="15" hidden="false" customHeight="false" outlineLevel="0" collapsed="false">
      <c r="A1472" s="0" t="s">
        <v>5156</v>
      </c>
      <c r="B1472" s="0" t="n">
        <v>2777</v>
      </c>
      <c r="C1472" s="0" t="n">
        <v>-0.0110575731371062</v>
      </c>
      <c r="D1472" s="0" t="n">
        <v>5620</v>
      </c>
      <c r="E1472" s="0" t="n">
        <f aca="false">IF(ISNUMBER($BA1472),$BA1472,IF(AND(ISNUMBER($D1472),ISNUMBER($BW1472),ISNUMBER($BX1472)),$D1472*($BX1472-$BW1472+1),""))</f>
        <v>5620</v>
      </c>
      <c r="H1472" s="0" t="s">
        <v>118</v>
      </c>
      <c r="I1472" s="0" t="s">
        <v>119</v>
      </c>
      <c r="J1472" s="0" t="n">
        <f aca="false">IF($BW1472&lt;&gt;"",$BW1472,"")</f>
        <v>2002</v>
      </c>
      <c r="K1472" s="0" t="n">
        <f aca="false">IF($BX1472&lt;&gt;"",$BX1472,"")</f>
        <v>2020</v>
      </c>
      <c r="L1472" s="0" t="n">
        <f aca="false">IF(AND(ISNUMBER($BW1472),ISNUMBER($BX1472)),($BW1472+$BX1472)/2,"")</f>
        <v>2011</v>
      </c>
      <c r="M1472" s="0" t="n">
        <f aca="false">IF($L1472&lt;&gt;"",$L1472,"")</f>
        <v>2011</v>
      </c>
      <c r="N1472" s="0" t="n">
        <f aca="false">IF(AND(ISNUMBER($BW1472),ISNUMBER($BX1472)),MIN(1,MAX(0,($BX1472-2016+1)/($BX1472-$BW1472+1))),"")</f>
        <v>0.263157894736842</v>
      </c>
      <c r="O1472" s="0" t="n">
        <f aca="false">IF(AND(ISNUMBER($BW1472),ISNUMBER($BX1472)),MIN(1,MAX(0,($BX1472-2017+1)/($BX1472-$BW1472+1))),"")</f>
        <v>0.210526315789474</v>
      </c>
      <c r="P1472" s="0" t="n">
        <f aca="false">IF(AND(ISNUMBER($BW1472),ISNUMBER($BX1472)),MIN(1,MAX(0,($BX1472-2018+1)/($BX1472-$BW1472+1))),"")</f>
        <v>0.157894736842105</v>
      </c>
      <c r="Q1472" s="0" t="n">
        <f aca="false">IF(AND(ISNUMBER($BW1472),ISNUMBER($BX1472)),MIN(1,MAX(0,($BX1472-2019+1)/($BX1472-$BW1472+1))),"")</f>
        <v>0.105263157894737</v>
      </c>
      <c r="R1472" s="0" t="n">
        <f aca="false">IF(AND(ISNUMBER($BW1472),ISNUMBER($BX1472)),MIN(1,MAX(0,($BX1472-2016+1)/($BX1472-$BW1472+1))),"")</f>
        <v>0.263157894736842</v>
      </c>
      <c r="S1472" s="0" t="n">
        <f aca="false">IF($L1472&lt;&gt;"",IF($L1472&gt;=2015.5,1,0),"")</f>
        <v>0</v>
      </c>
      <c r="T1472" s="0" t="n">
        <f aca="false">IF($L1472&lt;&gt;"",IF($L1472&gt;=2016,1,0),"")</f>
        <v>0</v>
      </c>
      <c r="U1472" s="0" t="n">
        <f aca="false">IF(ISNUMBER($BX1472),IF($BX1472&gt;=2016,1,0),"")</f>
        <v>1</v>
      </c>
      <c r="V1472" s="0" t="n">
        <f aca="false">IF(ISNUMBER($BW1472),IF($BW1472&gt;=2016,1,0),"")</f>
        <v>0</v>
      </c>
      <c r="W1472" s="0" t="str">
        <f aca="false">IF(AND(ISNUMBER($BW1472),ISNUMBER($BX1472)),IF($BW1472&gt;=2016,"post-only",IF($BX1472&lt;2016,"pre-only","mixed")),"")</f>
        <v>mixed</v>
      </c>
      <c r="X1472" s="0" t="n">
        <f aca="false">IF(AND(ISNUMBER($BW1472),ISNUMBER($BX1472)),MIN(1,MAX(0,($BX1472-2017+1)/($BX1472-$BW1472+1))),"")</f>
        <v>0.210526315789474</v>
      </c>
      <c r="Y1472" s="0" t="n">
        <f aca="false">IF(AND(ISNUMBER($BW1472),ISNUMBER($BX1472)),MIN(1,MAX(0,($BX1472-2018+1)/($BX1472-$BW1472+1))),"")</f>
        <v>0.157894736842105</v>
      </c>
      <c r="Z1472" s="0" t="n">
        <f aca="false">IF(AND(ISNUMBER($BW1472),ISNUMBER($BX1472)),MIN(1,MAX(0,($BX1472-2019+1)/($BX1472-$BW1472+1))),"")</f>
        <v>0.105263157894737</v>
      </c>
      <c r="AA1472" s="0" t="n">
        <f aca="false">IF(ISNUMBER($BX1472),IF($BX1472&gt;=2017,1,0),"")</f>
        <v>1</v>
      </c>
      <c r="AB1472" s="0" t="n">
        <f aca="false">IF(ISNUMBER($BX1472),IF($BX1472&gt;=2018,1,0),"")</f>
        <v>1</v>
      </c>
      <c r="AC1472" s="0" t="n">
        <f aca="false">IF(ISNUMBER($BX1472),IF($BX1472&gt;=2019,1,0),"")</f>
        <v>1</v>
      </c>
      <c r="AD1472" s="0" t="n">
        <f aca="false">IF($L1472&lt;&gt;"",IF($L1472&gt;2013,1,0),"")</f>
        <v>0</v>
      </c>
      <c r="AE1472" s="0" t="n">
        <f aca="false">IF($L1472&lt;&gt;"",1+IF($L1472&gt;2011,1,0)+IF($L1472&gt;2014,1,0),"")</f>
        <v>1</v>
      </c>
      <c r="AF1472" s="0" t="s">
        <v>747</v>
      </c>
      <c r="AG1472" s="0" t="s">
        <v>88</v>
      </c>
      <c r="AH1472" s="0" t="s">
        <v>90</v>
      </c>
      <c r="AI1472" s="0" t="s">
        <v>334</v>
      </c>
      <c r="AJ1472" s="0" t="s">
        <v>334</v>
      </c>
      <c r="AK1472" s="0" t="str">
        <f aca="false">IF(AND($CF1472&lt;&gt;"",IFERROR(INDEX(subsample_country_map!$B:$B,MATCH($CF1472,subsample_country_map!$A:$A,0)),"")&lt;&gt;""),INDEX(subsample_country_map!$B:$B,MATCH($CF1472,subsample_country_map!$A:$A,0)),INDEX(lookup!$AA:$AA,MATCH($A1472,lookup!$A:$A,0)))</f>
        <v>1_US</v>
      </c>
      <c r="AL1472" s="0" t="str">
        <f aca="false">IF(AND($CF1472&lt;&gt;"",IFERROR(INDEX(subsample_country_map!$C:$C,MATCH($CF1472,subsample_country_map!$A:$A,0)),"")&lt;&gt;""),INDEX(subsample_country_map!$C:$C,MATCH($CF1472,subsample_country_map!$A:$A,0)),INDEX(lookup!$AB:$AB,MATCH($A1472,lookup!$A:$A,0)))</f>
        <v>1_developed</v>
      </c>
      <c r="AM1472" s="0" t="str">
        <f aca="false">IF(AND($CF1472&lt;&gt;"",IFERROR(INDEX(subsample_country_map!$D:$D,MATCH($CF1472,subsample_country_map!$A:$A,0)),"")&lt;&gt;""),INDEX(subsample_country_map!$D:$D,MATCH($CF1472,subsample_country_map!$A:$A,0)),INDEX(lookup!$AC:$AC,MATCH($A1472,lookup!$A:$A,0)))</f>
        <v>1_western</v>
      </c>
      <c r="AN1472" s="0" t="str">
        <f aca="false">IF(AND($CF1472&lt;&gt;"",IFERROR(INDEX(subsample_country_map!$E:$E,MATCH($CF1472,subsample_country_map!$A:$A,0)),"")&lt;&gt;""),INDEX(subsample_country_map!$E:$E,MATCH($CF1472,subsample_country_map!$A:$A,0)),INDEX(lookup!$AD:$AD,MATCH($A1472,lookup!$A:$A,0)))</f>
        <v>1_common law</v>
      </c>
      <c r="AO1472" s="0" t="str">
        <f aca="false">INDEX(lookup!$Y:$Y,MATCH($A1472,lookup!$A:$A,0))</f>
        <v>1_not published</v>
      </c>
      <c r="AP1472" s="0" t="str">
        <f aca="false">INDEX(lookup!$Z:$Z,MATCH($A1472,lookup!$A:$A,0))</f>
        <v>99_NCE</v>
      </c>
      <c r="AQ1472" s="0" t="str">
        <f aca="false">INDEX(lookup!$W:$W,MATCH($A1472,lookup!$A:$A,0))</f>
        <v>1_fin/acc/econ</v>
      </c>
      <c r="AS1472" s="0" t="s">
        <v>91</v>
      </c>
      <c r="AT1472" s="0" t="s">
        <v>397</v>
      </c>
      <c r="AU1472" s="0" t="s">
        <v>93</v>
      </c>
      <c r="AV1472" s="0" t="s">
        <v>5344</v>
      </c>
      <c r="AX1472" s="0" t="s">
        <v>5345</v>
      </c>
      <c r="BA1472" s="0" t="n">
        <v>5620</v>
      </c>
      <c r="BB1472" s="0" t="s">
        <v>96</v>
      </c>
      <c r="BC1472" s="0" t="s">
        <v>358</v>
      </c>
      <c r="BD1472" s="0" t="s">
        <v>4416</v>
      </c>
      <c r="BE1472" s="0" t="s">
        <v>389</v>
      </c>
      <c r="BF1472" s="0" t="s">
        <v>5346</v>
      </c>
      <c r="BG1472" s="0" t="s">
        <v>1124</v>
      </c>
      <c r="BH1472" s="0" t="s">
        <v>2562</v>
      </c>
      <c r="BI1472" s="0" t="s">
        <v>5347</v>
      </c>
      <c r="BJ1472" s="0" t="s">
        <v>317</v>
      </c>
      <c r="BK1472" s="0" t="s">
        <v>5348</v>
      </c>
      <c r="BL1472" s="0" t="s">
        <v>5349</v>
      </c>
      <c r="BM1472" s="0" t="s">
        <v>5160</v>
      </c>
      <c r="BN1472" s="0" t="s">
        <v>5161</v>
      </c>
      <c r="BO1472" s="0" t="s">
        <v>105</v>
      </c>
      <c r="BP1472" s="0" t="s">
        <v>5156</v>
      </c>
      <c r="BQ1472" s="0" t="s">
        <v>127</v>
      </c>
      <c r="BT1472" s="0" t="n">
        <v>0</v>
      </c>
      <c r="BU1472" s="0" t="s">
        <v>5162</v>
      </c>
      <c r="BW1472" s="0" t="n">
        <v>2002</v>
      </c>
      <c r="BX1472" s="0" t="n">
        <v>2020</v>
      </c>
      <c r="BY1472" s="0" t="s">
        <v>1526</v>
      </c>
      <c r="BZ1472" s="0" t="n">
        <v>2011</v>
      </c>
      <c r="CA1472" s="0" t="n">
        <v>0.263157894736842</v>
      </c>
      <c r="CB1472" s="0" t="n">
        <v>0</v>
      </c>
      <c r="CC1472" s="0" t="n">
        <v>1</v>
      </c>
      <c r="CD1472" s="0" t="n">
        <v>-0.0110580238397122</v>
      </c>
      <c r="CE1472" s="0" t="n">
        <v>1</v>
      </c>
    </row>
    <row r="1473" customFormat="false" ht="15" hidden="false" customHeight="false" outlineLevel="0" collapsed="false">
      <c r="A1473" s="0" t="s">
        <v>5156</v>
      </c>
      <c r="B1473" s="0" t="n">
        <v>2778</v>
      </c>
      <c r="C1473" s="0" t="n">
        <v>-0.0067228367296454</v>
      </c>
      <c r="D1473" s="0" t="n">
        <v>5620</v>
      </c>
      <c r="E1473" s="0" t="n">
        <f aca="false">IF(ISNUMBER($BA1473),$BA1473,IF(AND(ISNUMBER($D1473),ISNUMBER($BW1473),ISNUMBER($BX1473)),$D1473*($BX1473-$BW1473+1),""))</f>
        <v>5620</v>
      </c>
      <c r="H1473" s="0" t="s">
        <v>118</v>
      </c>
      <c r="I1473" s="0" t="s">
        <v>119</v>
      </c>
      <c r="J1473" s="0" t="n">
        <f aca="false">IF($BW1473&lt;&gt;"",$BW1473,"")</f>
        <v>2002</v>
      </c>
      <c r="K1473" s="0" t="n">
        <f aca="false">IF($BX1473&lt;&gt;"",$BX1473,"")</f>
        <v>2020</v>
      </c>
      <c r="L1473" s="0" t="n">
        <f aca="false">IF(AND(ISNUMBER($BW1473),ISNUMBER($BX1473)),($BW1473+$BX1473)/2,"")</f>
        <v>2011</v>
      </c>
      <c r="M1473" s="0" t="n">
        <f aca="false">IF($L1473&lt;&gt;"",$L1473,"")</f>
        <v>2011</v>
      </c>
      <c r="N1473" s="0" t="n">
        <f aca="false">IF(AND(ISNUMBER($BW1473),ISNUMBER($BX1473)),MIN(1,MAX(0,($BX1473-2016+1)/($BX1473-$BW1473+1))),"")</f>
        <v>0.263157894736842</v>
      </c>
      <c r="O1473" s="0" t="n">
        <f aca="false">IF(AND(ISNUMBER($BW1473),ISNUMBER($BX1473)),MIN(1,MAX(0,($BX1473-2017+1)/($BX1473-$BW1473+1))),"")</f>
        <v>0.210526315789474</v>
      </c>
      <c r="P1473" s="0" t="n">
        <f aca="false">IF(AND(ISNUMBER($BW1473),ISNUMBER($BX1473)),MIN(1,MAX(0,($BX1473-2018+1)/($BX1473-$BW1473+1))),"")</f>
        <v>0.157894736842105</v>
      </c>
      <c r="Q1473" s="0" t="n">
        <f aca="false">IF(AND(ISNUMBER($BW1473),ISNUMBER($BX1473)),MIN(1,MAX(0,($BX1473-2019+1)/($BX1473-$BW1473+1))),"")</f>
        <v>0.105263157894737</v>
      </c>
      <c r="R1473" s="0" t="n">
        <f aca="false">IF(AND(ISNUMBER($BW1473),ISNUMBER($BX1473)),MIN(1,MAX(0,($BX1473-2016+1)/($BX1473-$BW1473+1))),"")</f>
        <v>0.263157894736842</v>
      </c>
      <c r="S1473" s="0" t="n">
        <f aca="false">IF($L1473&lt;&gt;"",IF($L1473&gt;=2015.5,1,0),"")</f>
        <v>0</v>
      </c>
      <c r="T1473" s="0" t="n">
        <f aca="false">IF($L1473&lt;&gt;"",IF($L1473&gt;=2016,1,0),"")</f>
        <v>0</v>
      </c>
      <c r="U1473" s="0" t="n">
        <f aca="false">IF(ISNUMBER($BX1473),IF($BX1473&gt;=2016,1,0),"")</f>
        <v>1</v>
      </c>
      <c r="V1473" s="0" t="n">
        <f aca="false">IF(ISNUMBER($BW1473),IF($BW1473&gt;=2016,1,0),"")</f>
        <v>0</v>
      </c>
      <c r="W1473" s="0" t="str">
        <f aca="false">IF(AND(ISNUMBER($BW1473),ISNUMBER($BX1473)),IF($BW1473&gt;=2016,"post-only",IF($BX1473&lt;2016,"pre-only","mixed")),"")</f>
        <v>mixed</v>
      </c>
      <c r="X1473" s="0" t="n">
        <f aca="false">IF(AND(ISNUMBER($BW1473),ISNUMBER($BX1473)),MIN(1,MAX(0,($BX1473-2017+1)/($BX1473-$BW1473+1))),"")</f>
        <v>0.210526315789474</v>
      </c>
      <c r="Y1473" s="0" t="n">
        <f aca="false">IF(AND(ISNUMBER($BW1473),ISNUMBER($BX1473)),MIN(1,MAX(0,($BX1473-2018+1)/($BX1473-$BW1473+1))),"")</f>
        <v>0.157894736842105</v>
      </c>
      <c r="Z1473" s="0" t="n">
        <f aca="false">IF(AND(ISNUMBER($BW1473),ISNUMBER($BX1473)),MIN(1,MAX(0,($BX1473-2019+1)/($BX1473-$BW1473+1))),"")</f>
        <v>0.105263157894737</v>
      </c>
      <c r="AA1473" s="0" t="n">
        <f aca="false">IF(ISNUMBER($BX1473),IF($BX1473&gt;=2017,1,0),"")</f>
        <v>1</v>
      </c>
      <c r="AB1473" s="0" t="n">
        <f aca="false">IF(ISNUMBER($BX1473),IF($BX1473&gt;=2018,1,0),"")</f>
        <v>1</v>
      </c>
      <c r="AC1473" s="0" t="n">
        <f aca="false">IF(ISNUMBER($BX1473),IF($BX1473&gt;=2019,1,0),"")</f>
        <v>1</v>
      </c>
      <c r="AD1473" s="0" t="n">
        <f aca="false">IF($L1473&lt;&gt;"",IF($L1473&gt;2013,1,0),"")</f>
        <v>0</v>
      </c>
      <c r="AE1473" s="0" t="n">
        <f aca="false">IF($L1473&lt;&gt;"",1+IF($L1473&gt;2011,1,0)+IF($L1473&gt;2014,1,0),"")</f>
        <v>1</v>
      </c>
      <c r="AF1473" s="0" t="s">
        <v>747</v>
      </c>
      <c r="AG1473" s="0" t="s">
        <v>88</v>
      </c>
      <c r="AH1473" s="0" t="s">
        <v>90</v>
      </c>
      <c r="AI1473" s="0" t="s">
        <v>334</v>
      </c>
      <c r="AJ1473" s="0" t="s">
        <v>334</v>
      </c>
      <c r="AK1473" s="0" t="str">
        <f aca="false">IF(AND($CF1473&lt;&gt;"",IFERROR(INDEX(subsample_country_map!$B:$B,MATCH($CF1473,subsample_country_map!$A:$A,0)),"")&lt;&gt;""),INDEX(subsample_country_map!$B:$B,MATCH($CF1473,subsample_country_map!$A:$A,0)),INDEX(lookup!$AA:$AA,MATCH($A1473,lookup!$A:$A,0)))</f>
        <v>1_US</v>
      </c>
      <c r="AL1473" s="0" t="str">
        <f aca="false">IF(AND($CF1473&lt;&gt;"",IFERROR(INDEX(subsample_country_map!$C:$C,MATCH($CF1473,subsample_country_map!$A:$A,0)),"")&lt;&gt;""),INDEX(subsample_country_map!$C:$C,MATCH($CF1473,subsample_country_map!$A:$A,0)),INDEX(lookup!$AB:$AB,MATCH($A1473,lookup!$A:$A,0)))</f>
        <v>1_developed</v>
      </c>
      <c r="AM1473" s="0" t="str">
        <f aca="false">IF(AND($CF1473&lt;&gt;"",IFERROR(INDEX(subsample_country_map!$D:$D,MATCH($CF1473,subsample_country_map!$A:$A,0)),"")&lt;&gt;""),INDEX(subsample_country_map!$D:$D,MATCH($CF1473,subsample_country_map!$A:$A,0)),INDEX(lookup!$AC:$AC,MATCH($A1473,lookup!$A:$A,0)))</f>
        <v>1_western</v>
      </c>
      <c r="AN1473" s="0" t="str">
        <f aca="false">IF(AND($CF1473&lt;&gt;"",IFERROR(INDEX(subsample_country_map!$E:$E,MATCH($CF1473,subsample_country_map!$A:$A,0)),"")&lt;&gt;""),INDEX(subsample_country_map!$E:$E,MATCH($CF1473,subsample_country_map!$A:$A,0)),INDEX(lookup!$AD:$AD,MATCH($A1473,lookup!$A:$A,0)))</f>
        <v>1_common law</v>
      </c>
      <c r="AO1473" s="0" t="str">
        <f aca="false">INDEX(lookup!$Y:$Y,MATCH($A1473,lookup!$A:$A,0))</f>
        <v>1_not published</v>
      </c>
      <c r="AP1473" s="0" t="str">
        <f aca="false">INDEX(lookup!$Z:$Z,MATCH($A1473,lookup!$A:$A,0))</f>
        <v>99_NCE</v>
      </c>
      <c r="AQ1473" s="0" t="str">
        <f aca="false">INDEX(lookup!$W:$W,MATCH($A1473,lookup!$A:$A,0))</f>
        <v>1_fin/acc/econ</v>
      </c>
      <c r="AS1473" s="0" t="s">
        <v>91</v>
      </c>
      <c r="AT1473" s="0" t="s">
        <v>397</v>
      </c>
      <c r="AU1473" s="0" t="s">
        <v>93</v>
      </c>
      <c r="AV1473" s="0" t="s">
        <v>5350</v>
      </c>
      <c r="AX1473" s="0" t="s">
        <v>5351</v>
      </c>
      <c r="BA1473" s="0" t="n">
        <v>5620</v>
      </c>
      <c r="BB1473" s="0" t="s">
        <v>96</v>
      </c>
      <c r="BC1473" s="0" t="s">
        <v>358</v>
      </c>
      <c r="BD1473" s="0" t="s">
        <v>4416</v>
      </c>
      <c r="BE1473" s="0" t="s">
        <v>389</v>
      </c>
      <c r="BF1473" s="0" t="s">
        <v>5346</v>
      </c>
      <c r="BG1473" s="0" t="s">
        <v>1124</v>
      </c>
      <c r="BH1473" s="0" t="s">
        <v>2562</v>
      </c>
      <c r="BI1473" s="0" t="s">
        <v>5347</v>
      </c>
      <c r="BJ1473" s="0" t="s">
        <v>323</v>
      </c>
      <c r="BK1473" s="0" t="s">
        <v>5348</v>
      </c>
      <c r="BL1473" s="0" t="s">
        <v>5352</v>
      </c>
      <c r="BM1473" s="0" t="s">
        <v>5160</v>
      </c>
      <c r="BN1473" s="0" t="s">
        <v>5161</v>
      </c>
      <c r="BO1473" s="0" t="s">
        <v>105</v>
      </c>
      <c r="BP1473" s="0" t="s">
        <v>5156</v>
      </c>
      <c r="BQ1473" s="0" t="s">
        <v>127</v>
      </c>
      <c r="BT1473" s="0" t="n">
        <v>0</v>
      </c>
      <c r="BU1473" s="0" t="s">
        <v>5162</v>
      </c>
      <c r="BW1473" s="0" t="n">
        <v>2002</v>
      </c>
      <c r="BX1473" s="0" t="n">
        <v>2020</v>
      </c>
      <c r="BY1473" s="0" t="s">
        <v>1526</v>
      </c>
      <c r="BZ1473" s="0" t="n">
        <v>2011</v>
      </c>
      <c r="CA1473" s="0" t="n">
        <v>0.263157894736842</v>
      </c>
      <c r="CB1473" s="0" t="n">
        <v>0</v>
      </c>
      <c r="CC1473" s="0" t="n">
        <v>1</v>
      </c>
      <c r="CD1473" s="0" t="n">
        <v>-0.00672293801536433</v>
      </c>
      <c r="CE1473" s="0" t="n">
        <v>1</v>
      </c>
    </row>
    <row r="1474" customFormat="false" ht="15" hidden="false" customHeight="false" outlineLevel="0" collapsed="false">
      <c r="A1474" s="0" t="s">
        <v>5156</v>
      </c>
      <c r="B1474" s="0" t="n">
        <v>2779</v>
      </c>
      <c r="C1474" s="0" t="n">
        <v>-0.0120188510445663</v>
      </c>
      <c r="D1474" s="0" t="n">
        <v>7704</v>
      </c>
      <c r="E1474" s="0" t="n">
        <f aca="false">IF(ISNUMBER($BA1474),$BA1474,IF(AND(ISNUMBER($D1474),ISNUMBER($BW1474),ISNUMBER($BX1474)),$D1474*($BX1474-$BW1474+1),""))</f>
        <v>7704</v>
      </c>
      <c r="H1474" s="0" t="s">
        <v>118</v>
      </c>
      <c r="I1474" s="0" t="s">
        <v>119</v>
      </c>
      <c r="J1474" s="0" t="n">
        <f aca="false">IF($BW1474&lt;&gt;"",$BW1474,"")</f>
        <v>2002</v>
      </c>
      <c r="K1474" s="0" t="n">
        <f aca="false">IF($BX1474&lt;&gt;"",$BX1474,"")</f>
        <v>2020</v>
      </c>
      <c r="L1474" s="0" t="n">
        <f aca="false">IF(AND(ISNUMBER($BW1474),ISNUMBER($BX1474)),($BW1474+$BX1474)/2,"")</f>
        <v>2011</v>
      </c>
      <c r="M1474" s="0" t="n">
        <f aca="false">IF($L1474&lt;&gt;"",$L1474,"")</f>
        <v>2011</v>
      </c>
      <c r="N1474" s="0" t="n">
        <f aca="false">IF(AND(ISNUMBER($BW1474),ISNUMBER($BX1474)),MIN(1,MAX(0,($BX1474-2016+1)/($BX1474-$BW1474+1))),"")</f>
        <v>0.263157894736842</v>
      </c>
      <c r="O1474" s="0" t="n">
        <f aca="false">IF(AND(ISNUMBER($BW1474),ISNUMBER($BX1474)),MIN(1,MAX(0,($BX1474-2017+1)/($BX1474-$BW1474+1))),"")</f>
        <v>0.210526315789474</v>
      </c>
      <c r="P1474" s="0" t="n">
        <f aca="false">IF(AND(ISNUMBER($BW1474),ISNUMBER($BX1474)),MIN(1,MAX(0,($BX1474-2018+1)/($BX1474-$BW1474+1))),"")</f>
        <v>0.157894736842105</v>
      </c>
      <c r="Q1474" s="0" t="n">
        <f aca="false">IF(AND(ISNUMBER($BW1474),ISNUMBER($BX1474)),MIN(1,MAX(0,($BX1474-2019+1)/($BX1474-$BW1474+1))),"")</f>
        <v>0.105263157894737</v>
      </c>
      <c r="R1474" s="0" t="n">
        <f aca="false">IF(AND(ISNUMBER($BW1474),ISNUMBER($BX1474)),MIN(1,MAX(0,($BX1474-2016+1)/($BX1474-$BW1474+1))),"")</f>
        <v>0.263157894736842</v>
      </c>
      <c r="S1474" s="0" t="n">
        <f aca="false">IF($L1474&lt;&gt;"",IF($L1474&gt;=2015.5,1,0),"")</f>
        <v>0</v>
      </c>
      <c r="T1474" s="0" t="n">
        <f aca="false">IF($L1474&lt;&gt;"",IF($L1474&gt;=2016,1,0),"")</f>
        <v>0</v>
      </c>
      <c r="U1474" s="0" t="n">
        <f aca="false">IF(ISNUMBER($BX1474),IF($BX1474&gt;=2016,1,0),"")</f>
        <v>1</v>
      </c>
      <c r="V1474" s="0" t="n">
        <f aca="false">IF(ISNUMBER($BW1474),IF($BW1474&gt;=2016,1,0),"")</f>
        <v>0</v>
      </c>
      <c r="W1474" s="0" t="str">
        <f aca="false">IF(AND(ISNUMBER($BW1474),ISNUMBER($BX1474)),IF($BW1474&gt;=2016,"post-only",IF($BX1474&lt;2016,"pre-only","mixed")),"")</f>
        <v>mixed</v>
      </c>
      <c r="X1474" s="0" t="n">
        <f aca="false">IF(AND(ISNUMBER($BW1474),ISNUMBER($BX1474)),MIN(1,MAX(0,($BX1474-2017+1)/($BX1474-$BW1474+1))),"")</f>
        <v>0.210526315789474</v>
      </c>
      <c r="Y1474" s="0" t="n">
        <f aca="false">IF(AND(ISNUMBER($BW1474),ISNUMBER($BX1474)),MIN(1,MAX(0,($BX1474-2018+1)/($BX1474-$BW1474+1))),"")</f>
        <v>0.157894736842105</v>
      </c>
      <c r="Z1474" s="0" t="n">
        <f aca="false">IF(AND(ISNUMBER($BW1474),ISNUMBER($BX1474)),MIN(1,MAX(0,($BX1474-2019+1)/($BX1474-$BW1474+1))),"")</f>
        <v>0.105263157894737</v>
      </c>
      <c r="AA1474" s="0" t="n">
        <f aca="false">IF(ISNUMBER($BX1474),IF($BX1474&gt;=2017,1,0),"")</f>
        <v>1</v>
      </c>
      <c r="AB1474" s="0" t="n">
        <f aca="false">IF(ISNUMBER($BX1474),IF($BX1474&gt;=2018,1,0),"")</f>
        <v>1</v>
      </c>
      <c r="AC1474" s="0" t="n">
        <f aca="false">IF(ISNUMBER($BX1474),IF($BX1474&gt;=2019,1,0),"")</f>
        <v>1</v>
      </c>
      <c r="AD1474" s="0" t="n">
        <f aca="false">IF($L1474&lt;&gt;"",IF($L1474&gt;2013,1,0),"")</f>
        <v>0</v>
      </c>
      <c r="AE1474" s="0" t="n">
        <f aca="false">IF($L1474&lt;&gt;"",1+IF($L1474&gt;2011,1,0)+IF($L1474&gt;2014,1,0),"")</f>
        <v>1</v>
      </c>
      <c r="AF1474" s="0" t="s">
        <v>747</v>
      </c>
      <c r="AG1474" s="0" t="s">
        <v>88</v>
      </c>
      <c r="AH1474" s="0" t="s">
        <v>90</v>
      </c>
      <c r="AI1474" s="0" t="s">
        <v>334</v>
      </c>
      <c r="AJ1474" s="0" t="s">
        <v>334</v>
      </c>
      <c r="AK1474" s="0" t="str">
        <f aca="false">IF(AND($CF1474&lt;&gt;"",IFERROR(INDEX(subsample_country_map!$B:$B,MATCH($CF1474,subsample_country_map!$A:$A,0)),"")&lt;&gt;""),INDEX(subsample_country_map!$B:$B,MATCH($CF1474,subsample_country_map!$A:$A,0)),INDEX(lookup!$AA:$AA,MATCH($A1474,lookup!$A:$A,0)))</f>
        <v>1_US</v>
      </c>
      <c r="AL1474" s="0" t="str">
        <f aca="false">IF(AND($CF1474&lt;&gt;"",IFERROR(INDEX(subsample_country_map!$C:$C,MATCH($CF1474,subsample_country_map!$A:$A,0)),"")&lt;&gt;""),INDEX(subsample_country_map!$C:$C,MATCH($CF1474,subsample_country_map!$A:$A,0)),INDEX(lookup!$AB:$AB,MATCH($A1474,lookup!$A:$A,0)))</f>
        <v>1_developed</v>
      </c>
      <c r="AM1474" s="0" t="str">
        <f aca="false">IF(AND($CF1474&lt;&gt;"",IFERROR(INDEX(subsample_country_map!$D:$D,MATCH($CF1474,subsample_country_map!$A:$A,0)),"")&lt;&gt;""),INDEX(subsample_country_map!$D:$D,MATCH($CF1474,subsample_country_map!$A:$A,0)),INDEX(lookup!$AC:$AC,MATCH($A1474,lookup!$A:$A,0)))</f>
        <v>1_western</v>
      </c>
      <c r="AN1474" s="0" t="str">
        <f aca="false">IF(AND($CF1474&lt;&gt;"",IFERROR(INDEX(subsample_country_map!$E:$E,MATCH($CF1474,subsample_country_map!$A:$A,0)),"")&lt;&gt;""),INDEX(subsample_country_map!$E:$E,MATCH($CF1474,subsample_country_map!$A:$A,0)),INDEX(lookup!$AD:$AD,MATCH($A1474,lookup!$A:$A,0)))</f>
        <v>1_common law</v>
      </c>
      <c r="AO1474" s="0" t="str">
        <f aca="false">INDEX(lookup!$Y:$Y,MATCH($A1474,lookup!$A:$A,0))</f>
        <v>1_not published</v>
      </c>
      <c r="AP1474" s="0" t="str">
        <f aca="false">INDEX(lookup!$Z:$Z,MATCH($A1474,lookup!$A:$A,0))</f>
        <v>99_NCE</v>
      </c>
      <c r="AQ1474" s="0" t="str">
        <f aca="false">INDEX(lookup!$W:$W,MATCH($A1474,lookup!$A:$A,0))</f>
        <v>1_fin/acc/econ</v>
      </c>
      <c r="AS1474" s="0" t="s">
        <v>91</v>
      </c>
      <c r="AT1474" s="0" t="s">
        <v>397</v>
      </c>
      <c r="AU1474" s="0" t="s">
        <v>93</v>
      </c>
      <c r="AV1474" s="0" t="s">
        <v>5353</v>
      </c>
      <c r="AX1474" s="0" t="s">
        <v>5354</v>
      </c>
      <c r="BA1474" s="0" t="n">
        <v>7704</v>
      </c>
      <c r="BB1474" s="0" t="s">
        <v>96</v>
      </c>
      <c r="BC1474" s="0" t="s">
        <v>358</v>
      </c>
      <c r="BD1474" s="0" t="s">
        <v>4416</v>
      </c>
      <c r="BE1474" s="0" t="s">
        <v>98</v>
      </c>
      <c r="BI1474" s="0" t="s">
        <v>5355</v>
      </c>
      <c r="BJ1474" s="0" t="s">
        <v>317</v>
      </c>
      <c r="BK1474" s="0" t="s">
        <v>5356</v>
      </c>
      <c r="BL1474" s="0" t="s">
        <v>5357</v>
      </c>
      <c r="BM1474" s="0" t="s">
        <v>5160</v>
      </c>
      <c r="BN1474" s="0" t="s">
        <v>5161</v>
      </c>
      <c r="BO1474" s="0" t="s">
        <v>105</v>
      </c>
      <c r="BP1474" s="0" t="s">
        <v>5156</v>
      </c>
      <c r="BQ1474" s="0" t="s">
        <v>127</v>
      </c>
      <c r="BT1474" s="0" t="n">
        <v>0</v>
      </c>
      <c r="BU1474" s="0" t="s">
        <v>5162</v>
      </c>
      <c r="BW1474" s="0" t="n">
        <v>2002</v>
      </c>
      <c r="BX1474" s="0" t="n">
        <v>2020</v>
      </c>
      <c r="BY1474" s="0" t="s">
        <v>1526</v>
      </c>
      <c r="BZ1474" s="0" t="n">
        <v>2011</v>
      </c>
      <c r="CA1474" s="0" t="n">
        <v>0.263157894736842</v>
      </c>
      <c r="CB1474" s="0" t="n">
        <v>0</v>
      </c>
      <c r="CC1474" s="0" t="n">
        <v>1</v>
      </c>
      <c r="CD1474" s="0" t="n">
        <v>-0.012019429813547</v>
      </c>
      <c r="CE1474" s="0" t="n">
        <v>1</v>
      </c>
    </row>
    <row r="1475" customFormat="false" ht="15" hidden="false" customHeight="false" outlineLevel="0" collapsed="false">
      <c r="A1475" s="0" t="s">
        <v>5156</v>
      </c>
      <c r="B1475" s="0" t="n">
        <v>2780</v>
      </c>
      <c r="C1475" s="0" t="n">
        <v>-3.41792963312686E-005</v>
      </c>
      <c r="D1475" s="0" t="n">
        <v>7704</v>
      </c>
      <c r="E1475" s="0" t="n">
        <f aca="false">IF(ISNUMBER($BA1475),$BA1475,IF(AND(ISNUMBER($D1475),ISNUMBER($BW1475),ISNUMBER($BX1475)),$D1475*($BX1475-$BW1475+1),""))</f>
        <v>7704</v>
      </c>
      <c r="H1475" s="0" t="s">
        <v>118</v>
      </c>
      <c r="I1475" s="0" t="s">
        <v>119</v>
      </c>
      <c r="J1475" s="0" t="n">
        <f aca="false">IF($BW1475&lt;&gt;"",$BW1475,"")</f>
        <v>2002</v>
      </c>
      <c r="K1475" s="0" t="n">
        <f aca="false">IF($BX1475&lt;&gt;"",$BX1475,"")</f>
        <v>2020</v>
      </c>
      <c r="L1475" s="0" t="n">
        <f aca="false">IF(AND(ISNUMBER($BW1475),ISNUMBER($BX1475)),($BW1475+$BX1475)/2,"")</f>
        <v>2011</v>
      </c>
      <c r="M1475" s="0" t="n">
        <f aca="false">IF($L1475&lt;&gt;"",$L1475,"")</f>
        <v>2011</v>
      </c>
      <c r="N1475" s="0" t="n">
        <f aca="false">IF(AND(ISNUMBER($BW1475),ISNUMBER($BX1475)),MIN(1,MAX(0,($BX1475-2016+1)/($BX1475-$BW1475+1))),"")</f>
        <v>0.263157894736842</v>
      </c>
      <c r="O1475" s="0" t="n">
        <f aca="false">IF(AND(ISNUMBER($BW1475),ISNUMBER($BX1475)),MIN(1,MAX(0,($BX1475-2017+1)/($BX1475-$BW1475+1))),"")</f>
        <v>0.210526315789474</v>
      </c>
      <c r="P1475" s="0" t="n">
        <f aca="false">IF(AND(ISNUMBER($BW1475),ISNUMBER($BX1475)),MIN(1,MAX(0,($BX1475-2018+1)/($BX1475-$BW1475+1))),"")</f>
        <v>0.157894736842105</v>
      </c>
      <c r="Q1475" s="0" t="n">
        <f aca="false">IF(AND(ISNUMBER($BW1475),ISNUMBER($BX1475)),MIN(1,MAX(0,($BX1475-2019+1)/($BX1475-$BW1475+1))),"")</f>
        <v>0.105263157894737</v>
      </c>
      <c r="R1475" s="0" t="n">
        <f aca="false">IF(AND(ISNUMBER($BW1475),ISNUMBER($BX1475)),MIN(1,MAX(0,($BX1475-2016+1)/($BX1475-$BW1475+1))),"")</f>
        <v>0.263157894736842</v>
      </c>
      <c r="S1475" s="0" t="n">
        <f aca="false">IF($L1475&lt;&gt;"",IF($L1475&gt;=2015.5,1,0),"")</f>
        <v>0</v>
      </c>
      <c r="T1475" s="0" t="n">
        <f aca="false">IF($L1475&lt;&gt;"",IF($L1475&gt;=2016,1,0),"")</f>
        <v>0</v>
      </c>
      <c r="U1475" s="0" t="n">
        <f aca="false">IF(ISNUMBER($BX1475),IF($BX1475&gt;=2016,1,0),"")</f>
        <v>1</v>
      </c>
      <c r="V1475" s="0" t="n">
        <f aca="false">IF(ISNUMBER($BW1475),IF($BW1475&gt;=2016,1,0),"")</f>
        <v>0</v>
      </c>
      <c r="W1475" s="0" t="str">
        <f aca="false">IF(AND(ISNUMBER($BW1475),ISNUMBER($BX1475)),IF($BW1475&gt;=2016,"post-only",IF($BX1475&lt;2016,"pre-only","mixed")),"")</f>
        <v>mixed</v>
      </c>
      <c r="X1475" s="0" t="n">
        <f aca="false">IF(AND(ISNUMBER($BW1475),ISNUMBER($BX1475)),MIN(1,MAX(0,($BX1475-2017+1)/($BX1475-$BW1475+1))),"")</f>
        <v>0.210526315789474</v>
      </c>
      <c r="Y1475" s="0" t="n">
        <f aca="false">IF(AND(ISNUMBER($BW1475),ISNUMBER($BX1475)),MIN(1,MAX(0,($BX1475-2018+1)/($BX1475-$BW1475+1))),"")</f>
        <v>0.157894736842105</v>
      </c>
      <c r="Z1475" s="0" t="n">
        <f aca="false">IF(AND(ISNUMBER($BW1475),ISNUMBER($BX1475)),MIN(1,MAX(0,($BX1475-2019+1)/($BX1475-$BW1475+1))),"")</f>
        <v>0.105263157894737</v>
      </c>
      <c r="AA1475" s="0" t="n">
        <f aca="false">IF(ISNUMBER($BX1475),IF($BX1475&gt;=2017,1,0),"")</f>
        <v>1</v>
      </c>
      <c r="AB1475" s="0" t="n">
        <f aca="false">IF(ISNUMBER($BX1475),IF($BX1475&gt;=2018,1,0),"")</f>
        <v>1</v>
      </c>
      <c r="AC1475" s="0" t="n">
        <f aca="false">IF(ISNUMBER($BX1475),IF($BX1475&gt;=2019,1,0),"")</f>
        <v>1</v>
      </c>
      <c r="AD1475" s="0" t="n">
        <f aca="false">IF($L1475&lt;&gt;"",IF($L1475&gt;2013,1,0),"")</f>
        <v>0</v>
      </c>
      <c r="AE1475" s="0" t="n">
        <f aca="false">IF($L1475&lt;&gt;"",1+IF($L1475&gt;2011,1,0)+IF($L1475&gt;2014,1,0),"")</f>
        <v>1</v>
      </c>
      <c r="AF1475" s="0" t="s">
        <v>747</v>
      </c>
      <c r="AG1475" s="0" t="s">
        <v>88</v>
      </c>
      <c r="AH1475" s="0" t="s">
        <v>90</v>
      </c>
      <c r="AI1475" s="0" t="s">
        <v>334</v>
      </c>
      <c r="AJ1475" s="0" t="s">
        <v>334</v>
      </c>
      <c r="AK1475" s="0" t="str">
        <f aca="false">IF(AND($CF1475&lt;&gt;"",IFERROR(INDEX(subsample_country_map!$B:$B,MATCH($CF1475,subsample_country_map!$A:$A,0)),"")&lt;&gt;""),INDEX(subsample_country_map!$B:$B,MATCH($CF1475,subsample_country_map!$A:$A,0)),INDEX(lookup!$AA:$AA,MATCH($A1475,lookup!$A:$A,0)))</f>
        <v>1_US</v>
      </c>
      <c r="AL1475" s="0" t="str">
        <f aca="false">IF(AND($CF1475&lt;&gt;"",IFERROR(INDEX(subsample_country_map!$C:$C,MATCH($CF1475,subsample_country_map!$A:$A,0)),"")&lt;&gt;""),INDEX(subsample_country_map!$C:$C,MATCH($CF1475,subsample_country_map!$A:$A,0)),INDEX(lookup!$AB:$AB,MATCH($A1475,lookup!$A:$A,0)))</f>
        <v>1_developed</v>
      </c>
      <c r="AM1475" s="0" t="str">
        <f aca="false">IF(AND($CF1475&lt;&gt;"",IFERROR(INDEX(subsample_country_map!$D:$D,MATCH($CF1475,subsample_country_map!$A:$A,0)),"")&lt;&gt;""),INDEX(subsample_country_map!$D:$D,MATCH($CF1475,subsample_country_map!$A:$A,0)),INDEX(lookup!$AC:$AC,MATCH($A1475,lookup!$A:$A,0)))</f>
        <v>1_western</v>
      </c>
      <c r="AN1475" s="0" t="str">
        <f aca="false">IF(AND($CF1475&lt;&gt;"",IFERROR(INDEX(subsample_country_map!$E:$E,MATCH($CF1475,subsample_country_map!$A:$A,0)),"")&lt;&gt;""),INDEX(subsample_country_map!$E:$E,MATCH($CF1475,subsample_country_map!$A:$A,0)),INDEX(lookup!$AD:$AD,MATCH($A1475,lookup!$A:$A,0)))</f>
        <v>1_common law</v>
      </c>
      <c r="AO1475" s="0" t="str">
        <f aca="false">INDEX(lookup!$Y:$Y,MATCH($A1475,lookup!$A:$A,0))</f>
        <v>1_not published</v>
      </c>
      <c r="AP1475" s="0" t="str">
        <f aca="false">INDEX(lookup!$Z:$Z,MATCH($A1475,lookup!$A:$A,0))</f>
        <v>99_NCE</v>
      </c>
      <c r="AQ1475" s="0" t="str">
        <f aca="false">INDEX(lookup!$W:$W,MATCH($A1475,lookup!$A:$A,0))</f>
        <v>1_fin/acc/econ</v>
      </c>
      <c r="AS1475" s="0" t="s">
        <v>91</v>
      </c>
      <c r="AT1475" s="0" t="s">
        <v>397</v>
      </c>
      <c r="AU1475" s="0" t="s">
        <v>93</v>
      </c>
      <c r="AV1475" s="0" t="s">
        <v>425</v>
      </c>
      <c r="AX1475" s="0" t="s">
        <v>214</v>
      </c>
      <c r="BA1475" s="0" t="n">
        <v>7704</v>
      </c>
      <c r="BB1475" s="0" t="s">
        <v>96</v>
      </c>
      <c r="BC1475" s="0" t="s">
        <v>358</v>
      </c>
      <c r="BD1475" s="0" t="s">
        <v>4416</v>
      </c>
      <c r="BE1475" s="0" t="s">
        <v>98</v>
      </c>
      <c r="BI1475" s="0" t="s">
        <v>5355</v>
      </c>
      <c r="BJ1475" s="0" t="s">
        <v>323</v>
      </c>
      <c r="BK1475" s="0" t="s">
        <v>5356</v>
      </c>
      <c r="BL1475" s="0" t="s">
        <v>5358</v>
      </c>
      <c r="BM1475" s="0" t="s">
        <v>5160</v>
      </c>
      <c r="BN1475" s="0" t="s">
        <v>5161</v>
      </c>
      <c r="BO1475" s="0" t="s">
        <v>105</v>
      </c>
      <c r="BP1475" s="0" t="s">
        <v>5156</v>
      </c>
      <c r="BQ1475" s="0" t="s">
        <v>127</v>
      </c>
      <c r="BT1475" s="0" t="n">
        <v>0</v>
      </c>
      <c r="BU1475" s="0" t="s">
        <v>5162</v>
      </c>
      <c r="BW1475" s="0" t="n">
        <v>2002</v>
      </c>
      <c r="BX1475" s="0" t="n">
        <v>2020</v>
      </c>
      <c r="BY1475" s="0" t="s">
        <v>1526</v>
      </c>
      <c r="BZ1475" s="0" t="n">
        <v>2011</v>
      </c>
      <c r="CA1475" s="0" t="n">
        <v>0.263157894736842</v>
      </c>
      <c r="CB1475" s="0" t="n">
        <v>0</v>
      </c>
      <c r="CC1475" s="0" t="n">
        <v>1</v>
      </c>
      <c r="CD1475" s="0" t="n">
        <v>-3.41792963445783E-005</v>
      </c>
      <c r="CE1475" s="0" t="n">
        <v>1</v>
      </c>
    </row>
    <row r="1476" customFormat="false" ht="15" hidden="false" customHeight="false" outlineLevel="0" collapsed="false">
      <c r="A1476" s="0" t="s">
        <v>5156</v>
      </c>
      <c r="B1476" s="0" t="n">
        <v>2781</v>
      </c>
      <c r="C1476" s="0" t="n">
        <v>-0.000119839999707014</v>
      </c>
      <c r="D1476" s="0" t="n">
        <v>6963</v>
      </c>
      <c r="E1476" s="0" t="n">
        <f aca="false">IF(ISNUMBER($BA1476),$BA1476,IF(AND(ISNUMBER($D1476),ISNUMBER($BW1476),ISNUMBER($BX1476)),$D1476*($BX1476-$BW1476+1),""))</f>
        <v>6963</v>
      </c>
      <c r="H1476" s="0" t="s">
        <v>118</v>
      </c>
      <c r="I1476" s="0" t="s">
        <v>119</v>
      </c>
      <c r="J1476" s="0" t="n">
        <f aca="false">IF($BW1476&lt;&gt;"",$BW1476,"")</f>
        <v>2002</v>
      </c>
      <c r="K1476" s="0" t="n">
        <f aca="false">IF($BX1476&lt;&gt;"",$BX1476,"")</f>
        <v>2020</v>
      </c>
      <c r="L1476" s="0" t="n">
        <f aca="false">IF(AND(ISNUMBER($BW1476),ISNUMBER($BX1476)),($BW1476+$BX1476)/2,"")</f>
        <v>2011</v>
      </c>
      <c r="M1476" s="0" t="n">
        <f aca="false">IF($L1476&lt;&gt;"",$L1476,"")</f>
        <v>2011</v>
      </c>
      <c r="N1476" s="0" t="n">
        <f aca="false">IF(AND(ISNUMBER($BW1476),ISNUMBER($BX1476)),MIN(1,MAX(0,($BX1476-2016+1)/($BX1476-$BW1476+1))),"")</f>
        <v>0.263157894736842</v>
      </c>
      <c r="O1476" s="0" t="n">
        <f aca="false">IF(AND(ISNUMBER($BW1476),ISNUMBER($BX1476)),MIN(1,MAX(0,($BX1476-2017+1)/($BX1476-$BW1476+1))),"")</f>
        <v>0.210526315789474</v>
      </c>
      <c r="P1476" s="0" t="n">
        <f aca="false">IF(AND(ISNUMBER($BW1476),ISNUMBER($BX1476)),MIN(1,MAX(0,($BX1476-2018+1)/($BX1476-$BW1476+1))),"")</f>
        <v>0.157894736842105</v>
      </c>
      <c r="Q1476" s="0" t="n">
        <f aca="false">IF(AND(ISNUMBER($BW1476),ISNUMBER($BX1476)),MIN(1,MAX(0,($BX1476-2019+1)/($BX1476-$BW1476+1))),"")</f>
        <v>0.105263157894737</v>
      </c>
      <c r="R1476" s="0" t="n">
        <f aca="false">IF(AND(ISNUMBER($BW1476),ISNUMBER($BX1476)),MIN(1,MAX(0,($BX1476-2016+1)/($BX1476-$BW1476+1))),"")</f>
        <v>0.263157894736842</v>
      </c>
      <c r="S1476" s="0" t="n">
        <f aca="false">IF($L1476&lt;&gt;"",IF($L1476&gt;=2015.5,1,0),"")</f>
        <v>0</v>
      </c>
      <c r="T1476" s="0" t="n">
        <f aca="false">IF($L1476&lt;&gt;"",IF($L1476&gt;=2016,1,0),"")</f>
        <v>0</v>
      </c>
      <c r="U1476" s="0" t="n">
        <f aca="false">IF(ISNUMBER($BX1476),IF($BX1476&gt;=2016,1,0),"")</f>
        <v>1</v>
      </c>
      <c r="V1476" s="0" t="n">
        <f aca="false">IF(ISNUMBER($BW1476),IF($BW1476&gt;=2016,1,0),"")</f>
        <v>0</v>
      </c>
      <c r="W1476" s="0" t="str">
        <f aca="false">IF(AND(ISNUMBER($BW1476),ISNUMBER($BX1476)),IF($BW1476&gt;=2016,"post-only",IF($BX1476&lt;2016,"pre-only","mixed")),"")</f>
        <v>mixed</v>
      </c>
      <c r="X1476" s="0" t="n">
        <f aca="false">IF(AND(ISNUMBER($BW1476),ISNUMBER($BX1476)),MIN(1,MAX(0,($BX1476-2017+1)/($BX1476-$BW1476+1))),"")</f>
        <v>0.210526315789474</v>
      </c>
      <c r="Y1476" s="0" t="n">
        <f aca="false">IF(AND(ISNUMBER($BW1476),ISNUMBER($BX1476)),MIN(1,MAX(0,($BX1476-2018+1)/($BX1476-$BW1476+1))),"")</f>
        <v>0.157894736842105</v>
      </c>
      <c r="Z1476" s="0" t="n">
        <f aca="false">IF(AND(ISNUMBER($BW1476),ISNUMBER($BX1476)),MIN(1,MAX(0,($BX1476-2019+1)/($BX1476-$BW1476+1))),"")</f>
        <v>0.105263157894737</v>
      </c>
      <c r="AA1476" s="0" t="n">
        <f aca="false">IF(ISNUMBER($BX1476),IF($BX1476&gt;=2017,1,0),"")</f>
        <v>1</v>
      </c>
      <c r="AB1476" s="0" t="n">
        <f aca="false">IF(ISNUMBER($BX1476),IF($BX1476&gt;=2018,1,0),"")</f>
        <v>1</v>
      </c>
      <c r="AC1476" s="0" t="n">
        <f aca="false">IF(ISNUMBER($BX1476),IF($BX1476&gt;=2019,1,0),"")</f>
        <v>1</v>
      </c>
      <c r="AD1476" s="0" t="n">
        <f aca="false">IF($L1476&lt;&gt;"",IF($L1476&gt;2013,1,0),"")</f>
        <v>0</v>
      </c>
      <c r="AE1476" s="0" t="n">
        <f aca="false">IF($L1476&lt;&gt;"",1+IF($L1476&gt;2011,1,0)+IF($L1476&gt;2014,1,0),"")</f>
        <v>1</v>
      </c>
      <c r="AF1476" s="0" t="s">
        <v>747</v>
      </c>
      <c r="AG1476" s="0" t="s">
        <v>88</v>
      </c>
      <c r="AH1476" s="0" t="s">
        <v>90</v>
      </c>
      <c r="AI1476" s="0" t="s">
        <v>334</v>
      </c>
      <c r="AJ1476" s="0" t="s">
        <v>334</v>
      </c>
      <c r="AK1476" s="0" t="str">
        <f aca="false">IF(AND($CF1476&lt;&gt;"",IFERROR(INDEX(subsample_country_map!$B:$B,MATCH($CF1476,subsample_country_map!$A:$A,0)),"")&lt;&gt;""),INDEX(subsample_country_map!$B:$B,MATCH($CF1476,subsample_country_map!$A:$A,0)),INDEX(lookup!$AA:$AA,MATCH($A1476,lookup!$A:$A,0)))</f>
        <v>1_US</v>
      </c>
      <c r="AL1476" s="0" t="str">
        <f aca="false">IF(AND($CF1476&lt;&gt;"",IFERROR(INDEX(subsample_country_map!$C:$C,MATCH($CF1476,subsample_country_map!$A:$A,0)),"")&lt;&gt;""),INDEX(subsample_country_map!$C:$C,MATCH($CF1476,subsample_country_map!$A:$A,0)),INDEX(lookup!$AB:$AB,MATCH($A1476,lookup!$A:$A,0)))</f>
        <v>1_developed</v>
      </c>
      <c r="AM1476" s="0" t="str">
        <f aca="false">IF(AND($CF1476&lt;&gt;"",IFERROR(INDEX(subsample_country_map!$D:$D,MATCH($CF1476,subsample_country_map!$A:$A,0)),"")&lt;&gt;""),INDEX(subsample_country_map!$D:$D,MATCH($CF1476,subsample_country_map!$A:$A,0)),INDEX(lookup!$AC:$AC,MATCH($A1476,lookup!$A:$A,0)))</f>
        <v>1_western</v>
      </c>
      <c r="AN1476" s="0" t="str">
        <f aca="false">IF(AND($CF1476&lt;&gt;"",IFERROR(INDEX(subsample_country_map!$E:$E,MATCH($CF1476,subsample_country_map!$A:$A,0)),"")&lt;&gt;""),INDEX(subsample_country_map!$E:$E,MATCH($CF1476,subsample_country_map!$A:$A,0)),INDEX(lookup!$AD:$AD,MATCH($A1476,lookup!$A:$A,0)))</f>
        <v>1_common law</v>
      </c>
      <c r="AO1476" s="0" t="str">
        <f aca="false">INDEX(lookup!$Y:$Y,MATCH($A1476,lookup!$A:$A,0))</f>
        <v>1_not published</v>
      </c>
      <c r="AP1476" s="0" t="str">
        <f aca="false">INDEX(lookup!$Z:$Z,MATCH($A1476,lookup!$A:$A,0))</f>
        <v>99_NCE</v>
      </c>
      <c r="AQ1476" s="0" t="str">
        <f aca="false">INDEX(lookup!$W:$W,MATCH($A1476,lookup!$A:$A,0))</f>
        <v>1_fin/acc/econ</v>
      </c>
      <c r="AS1476" s="0" t="s">
        <v>91</v>
      </c>
      <c r="AT1476" s="0" t="s">
        <v>397</v>
      </c>
      <c r="AU1476" s="0" t="s">
        <v>93</v>
      </c>
      <c r="AV1476" s="0" t="s">
        <v>1762</v>
      </c>
      <c r="AX1476" s="0" t="s">
        <v>2465</v>
      </c>
      <c r="BA1476" s="0" t="n">
        <v>6963</v>
      </c>
      <c r="BB1476" s="0" t="s">
        <v>96</v>
      </c>
      <c r="BC1476" s="0" t="s">
        <v>358</v>
      </c>
      <c r="BD1476" s="0" t="s">
        <v>4416</v>
      </c>
      <c r="BE1476" s="0" t="s">
        <v>98</v>
      </c>
      <c r="BI1476" s="0" t="s">
        <v>5355</v>
      </c>
      <c r="BJ1476" s="0" t="s">
        <v>327</v>
      </c>
      <c r="BK1476" s="0" t="s">
        <v>5356</v>
      </c>
      <c r="BL1476" s="0" t="s">
        <v>5359</v>
      </c>
      <c r="BM1476" s="0" t="s">
        <v>5160</v>
      </c>
      <c r="BN1476" s="0" t="s">
        <v>5226</v>
      </c>
      <c r="BO1476" s="0" t="s">
        <v>105</v>
      </c>
      <c r="BP1476" s="0" t="s">
        <v>5156</v>
      </c>
      <c r="BQ1476" s="0" t="s">
        <v>127</v>
      </c>
      <c r="BT1476" s="0" t="n">
        <v>0</v>
      </c>
      <c r="BU1476" s="0" t="s">
        <v>5162</v>
      </c>
      <c r="BW1476" s="0" t="n">
        <v>2002</v>
      </c>
      <c r="BX1476" s="0" t="n">
        <v>2020</v>
      </c>
      <c r="BY1476" s="0" t="s">
        <v>1526</v>
      </c>
      <c r="BZ1476" s="0" t="n">
        <v>2011</v>
      </c>
      <c r="CA1476" s="0" t="n">
        <v>0.263157894736842</v>
      </c>
      <c r="CB1476" s="0" t="n">
        <v>0</v>
      </c>
      <c r="CC1476" s="0" t="n">
        <v>1</v>
      </c>
      <c r="CD1476" s="0" t="n">
        <v>-0.000119840000280713</v>
      </c>
      <c r="CE1476" s="0" t="n">
        <v>1</v>
      </c>
    </row>
    <row r="1477" customFormat="false" ht="15" hidden="false" customHeight="false" outlineLevel="0" collapsed="false">
      <c r="A1477" s="0" t="s">
        <v>5156</v>
      </c>
      <c r="B1477" s="0" t="n">
        <v>2782</v>
      </c>
      <c r="C1477" s="0" t="n">
        <v>0.00684270383020447</v>
      </c>
      <c r="D1477" s="0" t="n">
        <v>6963</v>
      </c>
      <c r="E1477" s="0" t="n">
        <f aca="false">IF(ISNUMBER($BA1477),$BA1477,IF(AND(ISNUMBER($D1477),ISNUMBER($BW1477),ISNUMBER($BX1477)),$D1477*($BX1477-$BW1477+1),""))</f>
        <v>6963</v>
      </c>
      <c r="H1477" s="0" t="s">
        <v>118</v>
      </c>
      <c r="I1477" s="0" t="s">
        <v>119</v>
      </c>
      <c r="J1477" s="0" t="n">
        <f aca="false">IF($BW1477&lt;&gt;"",$BW1477,"")</f>
        <v>2002</v>
      </c>
      <c r="K1477" s="0" t="n">
        <f aca="false">IF($BX1477&lt;&gt;"",$BX1477,"")</f>
        <v>2020</v>
      </c>
      <c r="L1477" s="0" t="n">
        <f aca="false">IF(AND(ISNUMBER($BW1477),ISNUMBER($BX1477)),($BW1477+$BX1477)/2,"")</f>
        <v>2011</v>
      </c>
      <c r="M1477" s="0" t="n">
        <f aca="false">IF($L1477&lt;&gt;"",$L1477,"")</f>
        <v>2011</v>
      </c>
      <c r="N1477" s="0" t="n">
        <f aca="false">IF(AND(ISNUMBER($BW1477),ISNUMBER($BX1477)),MIN(1,MAX(0,($BX1477-2016+1)/($BX1477-$BW1477+1))),"")</f>
        <v>0.263157894736842</v>
      </c>
      <c r="O1477" s="0" t="n">
        <f aca="false">IF(AND(ISNUMBER($BW1477),ISNUMBER($BX1477)),MIN(1,MAX(0,($BX1477-2017+1)/($BX1477-$BW1477+1))),"")</f>
        <v>0.210526315789474</v>
      </c>
      <c r="P1477" s="0" t="n">
        <f aca="false">IF(AND(ISNUMBER($BW1477),ISNUMBER($BX1477)),MIN(1,MAX(0,($BX1477-2018+1)/($BX1477-$BW1477+1))),"")</f>
        <v>0.157894736842105</v>
      </c>
      <c r="Q1477" s="0" t="n">
        <f aca="false">IF(AND(ISNUMBER($BW1477),ISNUMBER($BX1477)),MIN(1,MAX(0,($BX1477-2019+1)/($BX1477-$BW1477+1))),"")</f>
        <v>0.105263157894737</v>
      </c>
      <c r="R1477" s="0" t="n">
        <f aca="false">IF(AND(ISNUMBER($BW1477),ISNUMBER($BX1477)),MIN(1,MAX(0,($BX1477-2016+1)/($BX1477-$BW1477+1))),"")</f>
        <v>0.263157894736842</v>
      </c>
      <c r="S1477" s="0" t="n">
        <f aca="false">IF($L1477&lt;&gt;"",IF($L1477&gt;=2015.5,1,0),"")</f>
        <v>0</v>
      </c>
      <c r="T1477" s="0" t="n">
        <f aca="false">IF($L1477&lt;&gt;"",IF($L1477&gt;=2016,1,0),"")</f>
        <v>0</v>
      </c>
      <c r="U1477" s="0" t="n">
        <f aca="false">IF(ISNUMBER($BX1477),IF($BX1477&gt;=2016,1,0),"")</f>
        <v>1</v>
      </c>
      <c r="V1477" s="0" t="n">
        <f aca="false">IF(ISNUMBER($BW1477),IF($BW1477&gt;=2016,1,0),"")</f>
        <v>0</v>
      </c>
      <c r="W1477" s="0" t="str">
        <f aca="false">IF(AND(ISNUMBER($BW1477),ISNUMBER($BX1477)),IF($BW1477&gt;=2016,"post-only",IF($BX1477&lt;2016,"pre-only","mixed")),"")</f>
        <v>mixed</v>
      </c>
      <c r="X1477" s="0" t="n">
        <f aca="false">IF(AND(ISNUMBER($BW1477),ISNUMBER($BX1477)),MIN(1,MAX(0,($BX1477-2017+1)/($BX1477-$BW1477+1))),"")</f>
        <v>0.210526315789474</v>
      </c>
      <c r="Y1477" s="0" t="n">
        <f aca="false">IF(AND(ISNUMBER($BW1477),ISNUMBER($BX1477)),MIN(1,MAX(0,($BX1477-2018+1)/($BX1477-$BW1477+1))),"")</f>
        <v>0.157894736842105</v>
      </c>
      <c r="Z1477" s="0" t="n">
        <f aca="false">IF(AND(ISNUMBER($BW1477),ISNUMBER($BX1477)),MIN(1,MAX(0,($BX1477-2019+1)/($BX1477-$BW1477+1))),"")</f>
        <v>0.105263157894737</v>
      </c>
      <c r="AA1477" s="0" t="n">
        <f aca="false">IF(ISNUMBER($BX1477),IF($BX1477&gt;=2017,1,0),"")</f>
        <v>1</v>
      </c>
      <c r="AB1477" s="0" t="n">
        <f aca="false">IF(ISNUMBER($BX1477),IF($BX1477&gt;=2018,1,0),"")</f>
        <v>1</v>
      </c>
      <c r="AC1477" s="0" t="n">
        <f aca="false">IF(ISNUMBER($BX1477),IF($BX1477&gt;=2019,1,0),"")</f>
        <v>1</v>
      </c>
      <c r="AD1477" s="0" t="n">
        <f aca="false">IF($L1477&lt;&gt;"",IF($L1477&gt;2013,1,0),"")</f>
        <v>0</v>
      </c>
      <c r="AE1477" s="0" t="n">
        <f aca="false">IF($L1477&lt;&gt;"",1+IF($L1477&gt;2011,1,0)+IF($L1477&gt;2014,1,0),"")</f>
        <v>1</v>
      </c>
      <c r="AF1477" s="0" t="s">
        <v>747</v>
      </c>
      <c r="AG1477" s="0" t="s">
        <v>88</v>
      </c>
      <c r="AH1477" s="0" t="s">
        <v>90</v>
      </c>
      <c r="AI1477" s="0" t="s">
        <v>334</v>
      </c>
      <c r="AJ1477" s="0" t="s">
        <v>334</v>
      </c>
      <c r="AK1477" s="0" t="str">
        <f aca="false">IF(AND($CF1477&lt;&gt;"",IFERROR(INDEX(subsample_country_map!$B:$B,MATCH($CF1477,subsample_country_map!$A:$A,0)),"")&lt;&gt;""),INDEX(subsample_country_map!$B:$B,MATCH($CF1477,subsample_country_map!$A:$A,0)),INDEX(lookup!$AA:$AA,MATCH($A1477,lookup!$A:$A,0)))</f>
        <v>1_US</v>
      </c>
      <c r="AL1477" s="0" t="str">
        <f aca="false">IF(AND($CF1477&lt;&gt;"",IFERROR(INDEX(subsample_country_map!$C:$C,MATCH($CF1477,subsample_country_map!$A:$A,0)),"")&lt;&gt;""),INDEX(subsample_country_map!$C:$C,MATCH($CF1477,subsample_country_map!$A:$A,0)),INDEX(lookup!$AB:$AB,MATCH($A1477,lookup!$A:$A,0)))</f>
        <v>1_developed</v>
      </c>
      <c r="AM1477" s="0" t="str">
        <f aca="false">IF(AND($CF1477&lt;&gt;"",IFERROR(INDEX(subsample_country_map!$D:$D,MATCH($CF1477,subsample_country_map!$A:$A,0)),"")&lt;&gt;""),INDEX(subsample_country_map!$D:$D,MATCH($CF1477,subsample_country_map!$A:$A,0)),INDEX(lookup!$AC:$AC,MATCH($A1477,lookup!$A:$A,0)))</f>
        <v>1_western</v>
      </c>
      <c r="AN1477" s="0" t="str">
        <f aca="false">IF(AND($CF1477&lt;&gt;"",IFERROR(INDEX(subsample_country_map!$E:$E,MATCH($CF1477,subsample_country_map!$A:$A,0)),"")&lt;&gt;""),INDEX(subsample_country_map!$E:$E,MATCH($CF1477,subsample_country_map!$A:$A,0)),INDEX(lookup!$AD:$AD,MATCH($A1477,lookup!$A:$A,0)))</f>
        <v>1_common law</v>
      </c>
      <c r="AO1477" s="0" t="str">
        <f aca="false">INDEX(lookup!$Y:$Y,MATCH($A1477,lookup!$A:$A,0))</f>
        <v>1_not published</v>
      </c>
      <c r="AP1477" s="0" t="str">
        <f aca="false">INDEX(lookup!$Z:$Z,MATCH($A1477,lookup!$A:$A,0))</f>
        <v>99_NCE</v>
      </c>
      <c r="AQ1477" s="0" t="str">
        <f aca="false">INDEX(lookup!$W:$W,MATCH($A1477,lookup!$A:$A,0))</f>
        <v>1_fin/acc/econ</v>
      </c>
      <c r="AS1477" s="0" t="s">
        <v>91</v>
      </c>
      <c r="AT1477" s="0" t="s">
        <v>397</v>
      </c>
      <c r="AU1477" s="0" t="s">
        <v>93</v>
      </c>
      <c r="AV1477" s="0" t="s">
        <v>5360</v>
      </c>
      <c r="AX1477" s="0" t="s">
        <v>5361</v>
      </c>
      <c r="BA1477" s="0" t="n">
        <v>6963</v>
      </c>
      <c r="BB1477" s="0" t="s">
        <v>96</v>
      </c>
      <c r="BC1477" s="0" t="s">
        <v>358</v>
      </c>
      <c r="BD1477" s="0" t="s">
        <v>4416</v>
      </c>
      <c r="BE1477" s="0" t="s">
        <v>98</v>
      </c>
      <c r="BI1477" s="0" t="s">
        <v>5355</v>
      </c>
      <c r="BJ1477" s="0" t="s">
        <v>331</v>
      </c>
      <c r="BK1477" s="0" t="s">
        <v>5356</v>
      </c>
      <c r="BL1477" s="0" t="s">
        <v>5362</v>
      </c>
      <c r="BM1477" s="0" t="s">
        <v>5160</v>
      </c>
      <c r="BN1477" s="0" t="s">
        <v>5226</v>
      </c>
      <c r="BO1477" s="0" t="s">
        <v>105</v>
      </c>
      <c r="BP1477" s="0" t="s">
        <v>5156</v>
      </c>
      <c r="BQ1477" s="0" t="s">
        <v>127</v>
      </c>
      <c r="BT1477" s="0" t="n">
        <v>0</v>
      </c>
      <c r="BU1477" s="0" t="s">
        <v>5162</v>
      </c>
      <c r="BW1477" s="0" t="n">
        <v>2002</v>
      </c>
      <c r="BX1477" s="0" t="n">
        <v>2020</v>
      </c>
      <c r="BY1477" s="0" t="s">
        <v>1526</v>
      </c>
      <c r="BZ1477" s="0" t="n">
        <v>2011</v>
      </c>
      <c r="CA1477" s="0" t="n">
        <v>0.263157894736842</v>
      </c>
      <c r="CB1477" s="0" t="n">
        <v>0</v>
      </c>
      <c r="CC1477" s="0" t="n">
        <v>1</v>
      </c>
      <c r="CD1477" s="0" t="n">
        <v>0.00684281063092323</v>
      </c>
      <c r="CE1477" s="0" t="n">
        <v>1</v>
      </c>
    </row>
    <row r="1478" customFormat="false" ht="15" hidden="false" customHeight="false" outlineLevel="0" collapsed="false">
      <c r="A1478" s="0" t="s">
        <v>5156</v>
      </c>
      <c r="B1478" s="0" t="n">
        <v>2783</v>
      </c>
      <c r="C1478" s="0" t="n">
        <v>0.017541876489459</v>
      </c>
      <c r="D1478" s="0" t="n">
        <v>6963</v>
      </c>
      <c r="E1478" s="0" t="n">
        <f aca="false">IF(ISNUMBER($BA1478),$BA1478,IF(AND(ISNUMBER($D1478),ISNUMBER($BW1478),ISNUMBER($BX1478)),$D1478*($BX1478-$BW1478+1),""))</f>
        <v>6963</v>
      </c>
      <c r="H1478" s="0" t="s">
        <v>118</v>
      </c>
      <c r="I1478" s="0" t="s">
        <v>119</v>
      </c>
      <c r="J1478" s="0" t="n">
        <f aca="false">IF($BW1478&lt;&gt;"",$BW1478,"")</f>
        <v>2002</v>
      </c>
      <c r="K1478" s="0" t="n">
        <f aca="false">IF($BX1478&lt;&gt;"",$BX1478,"")</f>
        <v>2020</v>
      </c>
      <c r="L1478" s="0" t="n">
        <f aca="false">IF(AND(ISNUMBER($BW1478),ISNUMBER($BX1478)),($BW1478+$BX1478)/2,"")</f>
        <v>2011</v>
      </c>
      <c r="M1478" s="0" t="n">
        <f aca="false">IF($L1478&lt;&gt;"",$L1478,"")</f>
        <v>2011</v>
      </c>
      <c r="N1478" s="0" t="n">
        <f aca="false">IF(AND(ISNUMBER($BW1478),ISNUMBER($BX1478)),MIN(1,MAX(0,($BX1478-2016+1)/($BX1478-$BW1478+1))),"")</f>
        <v>0.263157894736842</v>
      </c>
      <c r="O1478" s="0" t="n">
        <f aca="false">IF(AND(ISNUMBER($BW1478),ISNUMBER($BX1478)),MIN(1,MAX(0,($BX1478-2017+1)/($BX1478-$BW1478+1))),"")</f>
        <v>0.210526315789474</v>
      </c>
      <c r="P1478" s="0" t="n">
        <f aca="false">IF(AND(ISNUMBER($BW1478),ISNUMBER($BX1478)),MIN(1,MAX(0,($BX1478-2018+1)/($BX1478-$BW1478+1))),"")</f>
        <v>0.157894736842105</v>
      </c>
      <c r="Q1478" s="0" t="n">
        <f aca="false">IF(AND(ISNUMBER($BW1478),ISNUMBER($BX1478)),MIN(1,MAX(0,($BX1478-2019+1)/($BX1478-$BW1478+1))),"")</f>
        <v>0.105263157894737</v>
      </c>
      <c r="R1478" s="0" t="n">
        <f aca="false">IF(AND(ISNUMBER($BW1478),ISNUMBER($BX1478)),MIN(1,MAX(0,($BX1478-2016+1)/($BX1478-$BW1478+1))),"")</f>
        <v>0.263157894736842</v>
      </c>
      <c r="S1478" s="0" t="n">
        <f aca="false">IF($L1478&lt;&gt;"",IF($L1478&gt;=2015.5,1,0),"")</f>
        <v>0</v>
      </c>
      <c r="T1478" s="0" t="n">
        <f aca="false">IF($L1478&lt;&gt;"",IF($L1478&gt;=2016,1,0),"")</f>
        <v>0</v>
      </c>
      <c r="U1478" s="0" t="n">
        <f aca="false">IF(ISNUMBER($BX1478),IF($BX1478&gt;=2016,1,0),"")</f>
        <v>1</v>
      </c>
      <c r="V1478" s="0" t="n">
        <f aca="false">IF(ISNUMBER($BW1478),IF($BW1478&gt;=2016,1,0),"")</f>
        <v>0</v>
      </c>
      <c r="W1478" s="0" t="str">
        <f aca="false">IF(AND(ISNUMBER($BW1478),ISNUMBER($BX1478)),IF($BW1478&gt;=2016,"post-only",IF($BX1478&lt;2016,"pre-only","mixed")),"")</f>
        <v>mixed</v>
      </c>
      <c r="X1478" s="0" t="n">
        <f aca="false">IF(AND(ISNUMBER($BW1478),ISNUMBER($BX1478)),MIN(1,MAX(0,($BX1478-2017+1)/($BX1478-$BW1478+1))),"")</f>
        <v>0.210526315789474</v>
      </c>
      <c r="Y1478" s="0" t="n">
        <f aca="false">IF(AND(ISNUMBER($BW1478),ISNUMBER($BX1478)),MIN(1,MAX(0,($BX1478-2018+1)/($BX1478-$BW1478+1))),"")</f>
        <v>0.157894736842105</v>
      </c>
      <c r="Z1478" s="0" t="n">
        <f aca="false">IF(AND(ISNUMBER($BW1478),ISNUMBER($BX1478)),MIN(1,MAX(0,($BX1478-2019+1)/($BX1478-$BW1478+1))),"")</f>
        <v>0.105263157894737</v>
      </c>
      <c r="AA1478" s="0" t="n">
        <f aca="false">IF(ISNUMBER($BX1478),IF($BX1478&gt;=2017,1,0),"")</f>
        <v>1</v>
      </c>
      <c r="AB1478" s="0" t="n">
        <f aca="false">IF(ISNUMBER($BX1478),IF($BX1478&gt;=2018,1,0),"")</f>
        <v>1</v>
      </c>
      <c r="AC1478" s="0" t="n">
        <f aca="false">IF(ISNUMBER($BX1478),IF($BX1478&gt;=2019,1,0),"")</f>
        <v>1</v>
      </c>
      <c r="AD1478" s="0" t="n">
        <f aca="false">IF($L1478&lt;&gt;"",IF($L1478&gt;2013,1,0),"")</f>
        <v>0</v>
      </c>
      <c r="AE1478" s="0" t="n">
        <f aca="false">IF($L1478&lt;&gt;"",1+IF($L1478&gt;2011,1,0)+IF($L1478&gt;2014,1,0),"")</f>
        <v>1</v>
      </c>
      <c r="AF1478" s="0" t="s">
        <v>747</v>
      </c>
      <c r="AG1478" s="0" t="s">
        <v>88</v>
      </c>
      <c r="AH1478" s="0" t="s">
        <v>90</v>
      </c>
      <c r="AI1478" s="0" t="s">
        <v>334</v>
      </c>
      <c r="AJ1478" s="0" t="s">
        <v>334</v>
      </c>
      <c r="AK1478" s="0" t="str">
        <f aca="false">IF(AND($CF1478&lt;&gt;"",IFERROR(INDEX(subsample_country_map!$B:$B,MATCH($CF1478,subsample_country_map!$A:$A,0)),"")&lt;&gt;""),INDEX(subsample_country_map!$B:$B,MATCH($CF1478,subsample_country_map!$A:$A,0)),INDEX(lookup!$AA:$AA,MATCH($A1478,lookup!$A:$A,0)))</f>
        <v>1_US</v>
      </c>
      <c r="AL1478" s="0" t="str">
        <f aca="false">IF(AND($CF1478&lt;&gt;"",IFERROR(INDEX(subsample_country_map!$C:$C,MATCH($CF1478,subsample_country_map!$A:$A,0)),"")&lt;&gt;""),INDEX(subsample_country_map!$C:$C,MATCH($CF1478,subsample_country_map!$A:$A,0)),INDEX(lookup!$AB:$AB,MATCH($A1478,lookup!$A:$A,0)))</f>
        <v>1_developed</v>
      </c>
      <c r="AM1478" s="0" t="str">
        <f aca="false">IF(AND($CF1478&lt;&gt;"",IFERROR(INDEX(subsample_country_map!$D:$D,MATCH($CF1478,subsample_country_map!$A:$A,0)),"")&lt;&gt;""),INDEX(subsample_country_map!$D:$D,MATCH($CF1478,subsample_country_map!$A:$A,0)),INDEX(lookup!$AC:$AC,MATCH($A1478,lookup!$A:$A,0)))</f>
        <v>1_western</v>
      </c>
      <c r="AN1478" s="0" t="str">
        <f aca="false">IF(AND($CF1478&lt;&gt;"",IFERROR(INDEX(subsample_country_map!$E:$E,MATCH($CF1478,subsample_country_map!$A:$A,0)),"")&lt;&gt;""),INDEX(subsample_country_map!$E:$E,MATCH($CF1478,subsample_country_map!$A:$A,0)),INDEX(lookup!$AD:$AD,MATCH($A1478,lookup!$A:$A,0)))</f>
        <v>1_common law</v>
      </c>
      <c r="AO1478" s="0" t="str">
        <f aca="false">INDEX(lookup!$Y:$Y,MATCH($A1478,lookup!$A:$A,0))</f>
        <v>1_not published</v>
      </c>
      <c r="AP1478" s="0" t="str">
        <f aca="false">INDEX(lookup!$Z:$Z,MATCH($A1478,lookup!$A:$A,0))</f>
        <v>99_NCE</v>
      </c>
      <c r="AQ1478" s="0" t="str">
        <f aca="false">INDEX(lookup!$W:$W,MATCH($A1478,lookup!$A:$A,0))</f>
        <v>1_fin/acc/econ</v>
      </c>
      <c r="AS1478" s="0" t="s">
        <v>91</v>
      </c>
      <c r="AT1478" s="0" t="s">
        <v>397</v>
      </c>
      <c r="AU1478" s="0" t="s">
        <v>93</v>
      </c>
      <c r="AV1478" s="0" t="s">
        <v>5363</v>
      </c>
      <c r="AX1478" s="0" t="s">
        <v>5364</v>
      </c>
      <c r="BA1478" s="0" t="n">
        <v>6963</v>
      </c>
      <c r="BB1478" s="0" t="s">
        <v>96</v>
      </c>
      <c r="BC1478" s="0" t="s">
        <v>358</v>
      </c>
      <c r="BD1478" s="0" t="s">
        <v>4416</v>
      </c>
      <c r="BE1478" s="0" t="s">
        <v>98</v>
      </c>
      <c r="BI1478" s="0" t="s">
        <v>5355</v>
      </c>
      <c r="BJ1478" s="0" t="s">
        <v>798</v>
      </c>
      <c r="BK1478" s="0" t="s">
        <v>5356</v>
      </c>
      <c r="BL1478" s="0" t="s">
        <v>5365</v>
      </c>
      <c r="BM1478" s="0" t="s">
        <v>5160</v>
      </c>
      <c r="BN1478" s="0" t="s">
        <v>5231</v>
      </c>
      <c r="BO1478" s="0" t="s">
        <v>105</v>
      </c>
      <c r="BP1478" s="0" t="s">
        <v>5156</v>
      </c>
      <c r="BQ1478" s="0" t="s">
        <v>127</v>
      </c>
      <c r="BT1478" s="0" t="n">
        <v>0</v>
      </c>
      <c r="BU1478" s="0" t="s">
        <v>5162</v>
      </c>
      <c r="BW1478" s="0" t="n">
        <v>2002</v>
      </c>
      <c r="BX1478" s="0" t="n">
        <v>2020</v>
      </c>
      <c r="BY1478" s="0" t="s">
        <v>1526</v>
      </c>
      <c r="BZ1478" s="0" t="n">
        <v>2011</v>
      </c>
      <c r="CA1478" s="0" t="n">
        <v>0.263157894736842</v>
      </c>
      <c r="CB1478" s="0" t="n">
        <v>0</v>
      </c>
      <c r="CC1478" s="0" t="n">
        <v>1</v>
      </c>
      <c r="CD1478" s="0" t="n">
        <v>0.0175436761354616</v>
      </c>
      <c r="CE1478" s="0" t="n">
        <v>1</v>
      </c>
    </row>
    <row r="1479" customFormat="false" ht="15" hidden="false" customHeight="false" outlineLevel="0" collapsed="false">
      <c r="A1479" s="0" t="s">
        <v>5156</v>
      </c>
      <c r="B1479" s="0" t="n">
        <v>2784</v>
      </c>
      <c r="C1479" s="0" t="n">
        <v>0.0108329003655568</v>
      </c>
      <c r="D1479" s="0" t="n">
        <v>6963</v>
      </c>
      <c r="E1479" s="0" t="n">
        <f aca="false">IF(ISNUMBER($BA1479),$BA1479,IF(AND(ISNUMBER($D1479),ISNUMBER($BW1479),ISNUMBER($BX1479)),$D1479*($BX1479-$BW1479+1),""))</f>
        <v>6963</v>
      </c>
      <c r="H1479" s="0" t="s">
        <v>118</v>
      </c>
      <c r="I1479" s="0" t="s">
        <v>119</v>
      </c>
      <c r="J1479" s="0" t="n">
        <f aca="false">IF($BW1479&lt;&gt;"",$BW1479,"")</f>
        <v>2002</v>
      </c>
      <c r="K1479" s="0" t="n">
        <f aca="false">IF($BX1479&lt;&gt;"",$BX1479,"")</f>
        <v>2020</v>
      </c>
      <c r="L1479" s="0" t="n">
        <f aca="false">IF(AND(ISNUMBER($BW1479),ISNUMBER($BX1479)),($BW1479+$BX1479)/2,"")</f>
        <v>2011</v>
      </c>
      <c r="M1479" s="0" t="n">
        <f aca="false">IF($L1479&lt;&gt;"",$L1479,"")</f>
        <v>2011</v>
      </c>
      <c r="N1479" s="0" t="n">
        <f aca="false">IF(AND(ISNUMBER($BW1479),ISNUMBER($BX1479)),MIN(1,MAX(0,($BX1479-2016+1)/($BX1479-$BW1479+1))),"")</f>
        <v>0.263157894736842</v>
      </c>
      <c r="O1479" s="0" t="n">
        <f aca="false">IF(AND(ISNUMBER($BW1479),ISNUMBER($BX1479)),MIN(1,MAX(0,($BX1479-2017+1)/($BX1479-$BW1479+1))),"")</f>
        <v>0.210526315789474</v>
      </c>
      <c r="P1479" s="0" t="n">
        <f aca="false">IF(AND(ISNUMBER($BW1479),ISNUMBER($BX1479)),MIN(1,MAX(0,($BX1479-2018+1)/($BX1479-$BW1479+1))),"")</f>
        <v>0.157894736842105</v>
      </c>
      <c r="Q1479" s="0" t="n">
        <f aca="false">IF(AND(ISNUMBER($BW1479),ISNUMBER($BX1479)),MIN(1,MAX(0,($BX1479-2019+1)/($BX1479-$BW1479+1))),"")</f>
        <v>0.105263157894737</v>
      </c>
      <c r="R1479" s="0" t="n">
        <f aca="false">IF(AND(ISNUMBER($BW1479),ISNUMBER($BX1479)),MIN(1,MAX(0,($BX1479-2016+1)/($BX1479-$BW1479+1))),"")</f>
        <v>0.263157894736842</v>
      </c>
      <c r="S1479" s="0" t="n">
        <f aca="false">IF($L1479&lt;&gt;"",IF($L1479&gt;=2015.5,1,0),"")</f>
        <v>0</v>
      </c>
      <c r="T1479" s="0" t="n">
        <f aca="false">IF($L1479&lt;&gt;"",IF($L1479&gt;=2016,1,0),"")</f>
        <v>0</v>
      </c>
      <c r="U1479" s="0" t="n">
        <f aca="false">IF(ISNUMBER($BX1479),IF($BX1479&gt;=2016,1,0),"")</f>
        <v>1</v>
      </c>
      <c r="V1479" s="0" t="n">
        <f aca="false">IF(ISNUMBER($BW1479),IF($BW1479&gt;=2016,1,0),"")</f>
        <v>0</v>
      </c>
      <c r="W1479" s="0" t="str">
        <f aca="false">IF(AND(ISNUMBER($BW1479),ISNUMBER($BX1479)),IF($BW1479&gt;=2016,"post-only",IF($BX1479&lt;2016,"pre-only","mixed")),"")</f>
        <v>mixed</v>
      </c>
      <c r="X1479" s="0" t="n">
        <f aca="false">IF(AND(ISNUMBER($BW1479),ISNUMBER($BX1479)),MIN(1,MAX(0,($BX1479-2017+1)/($BX1479-$BW1479+1))),"")</f>
        <v>0.210526315789474</v>
      </c>
      <c r="Y1479" s="0" t="n">
        <f aca="false">IF(AND(ISNUMBER($BW1479),ISNUMBER($BX1479)),MIN(1,MAX(0,($BX1479-2018+1)/($BX1479-$BW1479+1))),"")</f>
        <v>0.157894736842105</v>
      </c>
      <c r="Z1479" s="0" t="n">
        <f aca="false">IF(AND(ISNUMBER($BW1479),ISNUMBER($BX1479)),MIN(1,MAX(0,($BX1479-2019+1)/($BX1479-$BW1479+1))),"")</f>
        <v>0.105263157894737</v>
      </c>
      <c r="AA1479" s="0" t="n">
        <f aca="false">IF(ISNUMBER($BX1479),IF($BX1479&gt;=2017,1,0),"")</f>
        <v>1</v>
      </c>
      <c r="AB1479" s="0" t="n">
        <f aca="false">IF(ISNUMBER($BX1479),IF($BX1479&gt;=2018,1,0),"")</f>
        <v>1</v>
      </c>
      <c r="AC1479" s="0" t="n">
        <f aca="false">IF(ISNUMBER($BX1479),IF($BX1479&gt;=2019,1,0),"")</f>
        <v>1</v>
      </c>
      <c r="AD1479" s="0" t="n">
        <f aca="false">IF($L1479&lt;&gt;"",IF($L1479&gt;2013,1,0),"")</f>
        <v>0</v>
      </c>
      <c r="AE1479" s="0" t="n">
        <f aca="false">IF($L1479&lt;&gt;"",1+IF($L1479&gt;2011,1,0)+IF($L1479&gt;2014,1,0),"")</f>
        <v>1</v>
      </c>
      <c r="AF1479" s="0" t="s">
        <v>747</v>
      </c>
      <c r="AG1479" s="0" t="s">
        <v>88</v>
      </c>
      <c r="AH1479" s="0" t="s">
        <v>90</v>
      </c>
      <c r="AI1479" s="0" t="s">
        <v>334</v>
      </c>
      <c r="AJ1479" s="0" t="s">
        <v>334</v>
      </c>
      <c r="AK1479" s="0" t="str">
        <f aca="false">IF(AND($CF1479&lt;&gt;"",IFERROR(INDEX(subsample_country_map!$B:$B,MATCH($CF1479,subsample_country_map!$A:$A,0)),"")&lt;&gt;""),INDEX(subsample_country_map!$B:$B,MATCH($CF1479,subsample_country_map!$A:$A,0)),INDEX(lookup!$AA:$AA,MATCH($A1479,lookup!$A:$A,0)))</f>
        <v>1_US</v>
      </c>
      <c r="AL1479" s="0" t="str">
        <f aca="false">IF(AND($CF1479&lt;&gt;"",IFERROR(INDEX(subsample_country_map!$C:$C,MATCH($CF1479,subsample_country_map!$A:$A,0)),"")&lt;&gt;""),INDEX(subsample_country_map!$C:$C,MATCH($CF1479,subsample_country_map!$A:$A,0)),INDEX(lookup!$AB:$AB,MATCH($A1479,lookup!$A:$A,0)))</f>
        <v>1_developed</v>
      </c>
      <c r="AM1479" s="0" t="str">
        <f aca="false">IF(AND($CF1479&lt;&gt;"",IFERROR(INDEX(subsample_country_map!$D:$D,MATCH($CF1479,subsample_country_map!$A:$A,0)),"")&lt;&gt;""),INDEX(subsample_country_map!$D:$D,MATCH($CF1479,subsample_country_map!$A:$A,0)),INDEX(lookup!$AC:$AC,MATCH($A1479,lookup!$A:$A,0)))</f>
        <v>1_western</v>
      </c>
      <c r="AN1479" s="0" t="str">
        <f aca="false">IF(AND($CF1479&lt;&gt;"",IFERROR(INDEX(subsample_country_map!$E:$E,MATCH($CF1479,subsample_country_map!$A:$A,0)),"")&lt;&gt;""),INDEX(subsample_country_map!$E:$E,MATCH($CF1479,subsample_country_map!$A:$A,0)),INDEX(lookup!$AD:$AD,MATCH($A1479,lookup!$A:$A,0)))</f>
        <v>1_common law</v>
      </c>
      <c r="AO1479" s="0" t="str">
        <f aca="false">INDEX(lookup!$Y:$Y,MATCH($A1479,lookup!$A:$A,0))</f>
        <v>1_not published</v>
      </c>
      <c r="AP1479" s="0" t="str">
        <f aca="false">INDEX(lookup!$Z:$Z,MATCH($A1479,lookup!$A:$A,0))</f>
        <v>99_NCE</v>
      </c>
      <c r="AQ1479" s="0" t="str">
        <f aca="false">INDEX(lookup!$W:$W,MATCH($A1479,lookup!$A:$A,0))</f>
        <v>1_fin/acc/econ</v>
      </c>
      <c r="AS1479" s="0" t="s">
        <v>91</v>
      </c>
      <c r="AT1479" s="0" t="s">
        <v>397</v>
      </c>
      <c r="AU1479" s="0" t="s">
        <v>93</v>
      </c>
      <c r="AV1479" s="0" t="s">
        <v>5366</v>
      </c>
      <c r="AX1479" s="0" t="s">
        <v>5367</v>
      </c>
      <c r="BA1479" s="0" t="n">
        <v>6963</v>
      </c>
      <c r="BB1479" s="0" t="s">
        <v>96</v>
      </c>
      <c r="BC1479" s="0" t="s">
        <v>358</v>
      </c>
      <c r="BD1479" s="0" t="s">
        <v>4416</v>
      </c>
      <c r="BE1479" s="0" t="s">
        <v>98</v>
      </c>
      <c r="BI1479" s="0" t="s">
        <v>5355</v>
      </c>
      <c r="BJ1479" s="0" t="s">
        <v>802</v>
      </c>
      <c r="BK1479" s="0" t="s">
        <v>5356</v>
      </c>
      <c r="BL1479" s="0" t="s">
        <v>5368</v>
      </c>
      <c r="BM1479" s="0" t="s">
        <v>5160</v>
      </c>
      <c r="BN1479" s="0" t="s">
        <v>5231</v>
      </c>
      <c r="BO1479" s="0" t="s">
        <v>105</v>
      </c>
      <c r="BP1479" s="0" t="s">
        <v>5156</v>
      </c>
      <c r="BQ1479" s="0" t="s">
        <v>127</v>
      </c>
      <c r="BT1479" s="0" t="n">
        <v>0</v>
      </c>
      <c r="BU1479" s="0" t="s">
        <v>5162</v>
      </c>
      <c r="BW1479" s="0" t="n">
        <v>2002</v>
      </c>
      <c r="BX1479" s="0" t="n">
        <v>2020</v>
      </c>
      <c r="BY1479" s="0" t="s">
        <v>1526</v>
      </c>
      <c r="BZ1479" s="0" t="n">
        <v>2011</v>
      </c>
      <c r="CA1479" s="0" t="n">
        <v>0.263157894736842</v>
      </c>
      <c r="CB1479" s="0" t="n">
        <v>0</v>
      </c>
      <c r="CC1479" s="0" t="n">
        <v>1</v>
      </c>
      <c r="CD1479" s="0" t="n">
        <v>0.010833324148597</v>
      </c>
      <c r="CE1479" s="0" t="n">
        <v>1</v>
      </c>
    </row>
    <row r="1480" customFormat="false" ht="15" hidden="false" customHeight="false" outlineLevel="0" collapsed="false">
      <c r="A1480" s="0" t="s">
        <v>5369</v>
      </c>
      <c r="B1480" s="0" t="n">
        <v>2785</v>
      </c>
      <c r="C1480" s="0" t="n">
        <v>-0.0638159771043124</v>
      </c>
      <c r="D1480" s="0" t="n">
        <v>1050</v>
      </c>
      <c r="E1480" s="0" t="n">
        <f aca="false">IF(ISNUMBER($BA1480),$BA1480,IF(AND(ISNUMBER($D1480),ISNUMBER($BW1480),ISNUMBER($BX1480)),$D1480*($BX1480-$BW1480+1),""))</f>
        <v>5250</v>
      </c>
      <c r="H1480" s="0" t="s">
        <v>118</v>
      </c>
      <c r="I1480" s="0" t="s">
        <v>842</v>
      </c>
      <c r="J1480" s="0" t="n">
        <f aca="false">IF($BW1480&lt;&gt;"",$BW1480,"")</f>
        <v>2006</v>
      </c>
      <c r="K1480" s="0" t="n">
        <f aca="false">IF($BX1480&lt;&gt;"",$BX1480,"")</f>
        <v>2010</v>
      </c>
      <c r="L1480" s="0" t="n">
        <f aca="false">IF(AND(ISNUMBER($BW1480),ISNUMBER($BX1480)),($BW1480+$BX1480)/2,"")</f>
        <v>2008</v>
      </c>
      <c r="M1480" s="0" t="n">
        <f aca="false">IF($L1480&lt;&gt;"",$L1480,"")</f>
        <v>2008</v>
      </c>
      <c r="N1480" s="0" t="n">
        <f aca="false">IF(AND(ISNUMBER($BW1480),ISNUMBER($BX1480)),MIN(1,MAX(0,($BX1480-2016+1)/($BX1480-$BW1480+1))),"")</f>
        <v>0</v>
      </c>
      <c r="O1480" s="0" t="n">
        <f aca="false">IF(AND(ISNUMBER($BW1480),ISNUMBER($BX1480)),MIN(1,MAX(0,($BX1480-2017+1)/($BX1480-$BW1480+1))),"")</f>
        <v>0</v>
      </c>
      <c r="P1480" s="0" t="n">
        <f aca="false">IF(AND(ISNUMBER($BW1480),ISNUMBER($BX1480)),MIN(1,MAX(0,($BX1480-2018+1)/($BX1480-$BW1480+1))),"")</f>
        <v>0</v>
      </c>
      <c r="Q1480" s="0" t="n">
        <f aca="false">IF(AND(ISNUMBER($BW1480),ISNUMBER($BX1480)),MIN(1,MAX(0,($BX1480-2019+1)/($BX1480-$BW1480+1))),"")</f>
        <v>0</v>
      </c>
      <c r="R1480" s="0" t="n">
        <f aca="false">IF(AND(ISNUMBER($BW1480),ISNUMBER($BX1480)),MIN(1,MAX(0,($BX1480-2016+1)/($BX1480-$BW1480+1))),"")</f>
        <v>0</v>
      </c>
      <c r="S1480" s="0" t="n">
        <f aca="false">IF($L1480&lt;&gt;"",IF($L1480&gt;=2015.5,1,0),"")</f>
        <v>0</v>
      </c>
      <c r="T1480" s="0" t="n">
        <f aca="false">IF($L1480&lt;&gt;"",IF($L1480&gt;=2016,1,0),"")</f>
        <v>0</v>
      </c>
      <c r="U1480" s="0" t="n">
        <f aca="false">IF(ISNUMBER($BX1480),IF($BX1480&gt;=2016,1,0),"")</f>
        <v>0</v>
      </c>
      <c r="V1480" s="0" t="n">
        <f aca="false">IF(ISNUMBER($BW1480),IF($BW1480&gt;=2016,1,0),"")</f>
        <v>0</v>
      </c>
      <c r="W1480" s="0" t="str">
        <f aca="false">IF(AND(ISNUMBER($BW1480),ISNUMBER($BX1480)),IF($BW1480&gt;=2016,"post-only",IF($BX1480&lt;2016,"pre-only","mixed")),"")</f>
        <v>pre-only</v>
      </c>
      <c r="X1480" s="0" t="n">
        <f aca="false">IF(AND(ISNUMBER($BW1480),ISNUMBER($BX1480)),MIN(1,MAX(0,($BX1480-2017+1)/($BX1480-$BW1480+1))),"")</f>
        <v>0</v>
      </c>
      <c r="Y1480" s="0" t="n">
        <f aca="false">IF(AND(ISNUMBER($BW1480),ISNUMBER($BX1480)),MIN(1,MAX(0,($BX1480-2018+1)/($BX1480-$BW1480+1))),"")</f>
        <v>0</v>
      </c>
      <c r="Z1480" s="0" t="n">
        <f aca="false">IF(AND(ISNUMBER($BW1480),ISNUMBER($BX1480)),MIN(1,MAX(0,($BX1480-2019+1)/($BX1480-$BW1480+1))),"")</f>
        <v>0</v>
      </c>
      <c r="AA1480" s="0" t="n">
        <f aca="false">IF(ISNUMBER($BX1480),IF($BX1480&gt;=2017,1,0),"")</f>
        <v>0</v>
      </c>
      <c r="AB1480" s="0" t="n">
        <f aca="false">IF(ISNUMBER($BX1480),IF($BX1480&gt;=2018,1,0),"")</f>
        <v>0</v>
      </c>
      <c r="AC1480" s="0" t="n">
        <f aca="false">IF(ISNUMBER($BX1480),IF($BX1480&gt;=2019,1,0),"")</f>
        <v>0</v>
      </c>
      <c r="AD1480" s="0" t="n">
        <f aca="false">IF($L1480&lt;&gt;"",IF($L1480&gt;2013,1,0),"")</f>
        <v>0</v>
      </c>
      <c r="AE1480" s="0" t="n">
        <f aca="false">IF($L1480&lt;&gt;"",1+IF($L1480&gt;2011,1,0)+IF($L1480&gt;2014,1,0),"")</f>
        <v>1</v>
      </c>
      <c r="AF1480" s="0" t="s">
        <v>87</v>
      </c>
      <c r="AG1480" s="0" t="s">
        <v>88</v>
      </c>
      <c r="AH1480" s="0" t="s">
        <v>89</v>
      </c>
      <c r="AI1480" s="0" t="s">
        <v>334</v>
      </c>
      <c r="AJ1480" s="0" t="s">
        <v>334</v>
      </c>
      <c r="AK1480" s="0" t="str">
        <f aca="false">IF(AND($CF1480&lt;&gt;"",IFERROR(INDEX(subsample_country_map!$B:$B,MATCH($CF1480,subsample_country_map!$A:$A,0)),"")&lt;&gt;""),INDEX(subsample_country_map!$B:$B,MATCH($CF1480,subsample_country_map!$A:$A,0)),INDEX(lookup!$AA:$AA,MATCH($A1480,lookup!$A:$A,0)))</f>
        <v>3_AsiaPac</v>
      </c>
      <c r="AL1480" s="0" t="str">
        <f aca="false">IF(AND($CF1480&lt;&gt;"",IFERROR(INDEX(subsample_country_map!$C:$C,MATCH($CF1480,subsample_country_map!$A:$A,0)),"")&lt;&gt;""),INDEX(subsample_country_map!$C:$C,MATCH($CF1480,subsample_country_map!$A:$A,0)),INDEX(lookup!$AB:$AB,MATCH($A1480,lookup!$A:$A,0)))</f>
        <v>1_developed</v>
      </c>
      <c r="AM1480" s="0" t="str">
        <f aca="false">IF(AND($CF1480&lt;&gt;"",IFERROR(INDEX(subsample_country_map!$D:$D,MATCH($CF1480,subsample_country_map!$A:$A,0)),"")&lt;&gt;""),INDEX(subsample_country_map!$D:$D,MATCH($CF1480,subsample_country_map!$A:$A,0)),INDEX(lookup!$AC:$AC,MATCH($A1480,lookup!$A:$A,0)))</f>
        <v>1_western</v>
      </c>
      <c r="AN1480" s="0" t="str">
        <f aca="false">IF(AND($CF1480&lt;&gt;"",IFERROR(INDEX(subsample_country_map!$E:$E,MATCH($CF1480,subsample_country_map!$A:$A,0)),"")&lt;&gt;""),INDEX(subsample_country_map!$E:$E,MATCH($CF1480,subsample_country_map!$A:$A,0)),INDEX(lookup!$AD:$AD,MATCH($A1480,lookup!$A:$A,0)))</f>
        <v>1_common law</v>
      </c>
      <c r="AO1480" s="0" t="str">
        <f aca="false">INDEX(lookup!$Y:$Y,MATCH($A1480,lookup!$A:$A,0))</f>
        <v>0_published</v>
      </c>
      <c r="AP1480" s="0" t="str">
        <f aca="false">INDEX(lookup!$Z:$Z,MATCH($A1480,lookup!$A:$A,0))</f>
        <v>1_VHB high</v>
      </c>
      <c r="AQ1480" s="0" t="str">
        <f aca="false">INDEX(lookup!$W:$W,MATCH($A1480,lookup!$A:$A,0))</f>
        <v>1_fin/acc/econ</v>
      </c>
      <c r="AS1480" s="0" t="s">
        <v>91</v>
      </c>
      <c r="AT1480" s="0" t="s">
        <v>397</v>
      </c>
      <c r="AU1480" s="0" t="s">
        <v>93</v>
      </c>
      <c r="AV1480" s="0" t="s">
        <v>3469</v>
      </c>
      <c r="AY1480" s="0" t="s">
        <v>5370</v>
      </c>
      <c r="BA1480" s="0" t="s">
        <v>95</v>
      </c>
      <c r="BB1480" s="0" t="s">
        <v>96</v>
      </c>
      <c r="BC1480" s="0" t="s">
        <v>5371</v>
      </c>
      <c r="BD1480" s="0" t="s">
        <v>5372</v>
      </c>
      <c r="BE1480" s="0" t="s">
        <v>98</v>
      </c>
      <c r="BI1480" s="0" t="s">
        <v>5373</v>
      </c>
      <c r="BJ1480" s="0" t="s">
        <v>5374</v>
      </c>
      <c r="BK1480" s="0" t="s">
        <v>5375</v>
      </c>
      <c r="BL1480" s="0" t="s">
        <v>5376</v>
      </c>
      <c r="BM1480" s="0" t="s">
        <v>5070</v>
      </c>
      <c r="BN1480" s="0" t="s">
        <v>5377</v>
      </c>
      <c r="BO1480" s="0" t="s">
        <v>769</v>
      </c>
      <c r="BP1480" s="0" t="s">
        <v>5369</v>
      </c>
      <c r="BQ1480" s="0" t="s">
        <v>127</v>
      </c>
      <c r="BT1480" s="0" t="n">
        <v>0</v>
      </c>
      <c r="BU1480" s="0" t="s">
        <v>5378</v>
      </c>
      <c r="BW1480" s="0" t="n">
        <v>2006</v>
      </c>
      <c r="BX1480" s="0" t="n">
        <v>2010</v>
      </c>
      <c r="BY1480" s="0" t="s">
        <v>221</v>
      </c>
      <c r="BZ1480" s="0" t="n">
        <v>2008</v>
      </c>
      <c r="CA1480" s="0" t="n">
        <v>0</v>
      </c>
      <c r="CB1480" s="0" t="n">
        <v>0</v>
      </c>
      <c r="CC1480" s="0" t="n">
        <v>0</v>
      </c>
      <c r="CD1480" s="0" t="n">
        <v>-0.0639028191414995</v>
      </c>
      <c r="CE1480" s="0" t="n">
        <v>1</v>
      </c>
    </row>
    <row r="1481" customFormat="false" ht="15" hidden="false" customHeight="false" outlineLevel="0" collapsed="false">
      <c r="A1481" s="0" t="s">
        <v>5369</v>
      </c>
      <c r="B1481" s="0" t="n">
        <v>2786</v>
      </c>
      <c r="C1481" s="0" t="n">
        <v>-0.051959667963193</v>
      </c>
      <c r="D1481" s="0" t="n">
        <v>1050</v>
      </c>
      <c r="E1481" s="0" t="n">
        <f aca="false">IF(ISNUMBER($BA1481),$BA1481,IF(AND(ISNUMBER($D1481),ISNUMBER($BW1481),ISNUMBER($BX1481)),$D1481*($BX1481-$BW1481+1),""))</f>
        <v>5250</v>
      </c>
      <c r="H1481" s="0" t="s">
        <v>118</v>
      </c>
      <c r="I1481" s="0" t="s">
        <v>842</v>
      </c>
      <c r="J1481" s="0" t="n">
        <f aca="false">IF($BW1481&lt;&gt;"",$BW1481,"")</f>
        <v>2006</v>
      </c>
      <c r="K1481" s="0" t="n">
        <f aca="false">IF($BX1481&lt;&gt;"",$BX1481,"")</f>
        <v>2010</v>
      </c>
      <c r="L1481" s="0" t="n">
        <f aca="false">IF(AND(ISNUMBER($BW1481),ISNUMBER($BX1481)),($BW1481+$BX1481)/2,"")</f>
        <v>2008</v>
      </c>
      <c r="M1481" s="0" t="n">
        <f aca="false">IF($L1481&lt;&gt;"",$L1481,"")</f>
        <v>2008</v>
      </c>
      <c r="N1481" s="0" t="n">
        <f aca="false">IF(AND(ISNUMBER($BW1481),ISNUMBER($BX1481)),MIN(1,MAX(0,($BX1481-2016+1)/($BX1481-$BW1481+1))),"")</f>
        <v>0</v>
      </c>
      <c r="O1481" s="0" t="n">
        <f aca="false">IF(AND(ISNUMBER($BW1481),ISNUMBER($BX1481)),MIN(1,MAX(0,($BX1481-2017+1)/($BX1481-$BW1481+1))),"")</f>
        <v>0</v>
      </c>
      <c r="P1481" s="0" t="n">
        <f aca="false">IF(AND(ISNUMBER($BW1481),ISNUMBER($BX1481)),MIN(1,MAX(0,($BX1481-2018+1)/($BX1481-$BW1481+1))),"")</f>
        <v>0</v>
      </c>
      <c r="Q1481" s="0" t="n">
        <f aca="false">IF(AND(ISNUMBER($BW1481),ISNUMBER($BX1481)),MIN(1,MAX(0,($BX1481-2019+1)/($BX1481-$BW1481+1))),"")</f>
        <v>0</v>
      </c>
      <c r="R1481" s="0" t="n">
        <f aca="false">IF(AND(ISNUMBER($BW1481),ISNUMBER($BX1481)),MIN(1,MAX(0,($BX1481-2016+1)/($BX1481-$BW1481+1))),"")</f>
        <v>0</v>
      </c>
      <c r="S1481" s="0" t="n">
        <f aca="false">IF($L1481&lt;&gt;"",IF($L1481&gt;=2015.5,1,0),"")</f>
        <v>0</v>
      </c>
      <c r="T1481" s="0" t="n">
        <f aca="false">IF($L1481&lt;&gt;"",IF($L1481&gt;=2016,1,0),"")</f>
        <v>0</v>
      </c>
      <c r="U1481" s="0" t="n">
        <f aca="false">IF(ISNUMBER($BX1481),IF($BX1481&gt;=2016,1,0),"")</f>
        <v>0</v>
      </c>
      <c r="V1481" s="0" t="n">
        <f aca="false">IF(ISNUMBER($BW1481),IF($BW1481&gt;=2016,1,0),"")</f>
        <v>0</v>
      </c>
      <c r="W1481" s="0" t="str">
        <f aca="false">IF(AND(ISNUMBER($BW1481),ISNUMBER($BX1481)),IF($BW1481&gt;=2016,"post-only",IF($BX1481&lt;2016,"pre-only","mixed")),"")</f>
        <v>pre-only</v>
      </c>
      <c r="X1481" s="0" t="n">
        <f aca="false">IF(AND(ISNUMBER($BW1481),ISNUMBER($BX1481)),MIN(1,MAX(0,($BX1481-2017+1)/($BX1481-$BW1481+1))),"")</f>
        <v>0</v>
      </c>
      <c r="Y1481" s="0" t="n">
        <f aca="false">IF(AND(ISNUMBER($BW1481),ISNUMBER($BX1481)),MIN(1,MAX(0,($BX1481-2018+1)/($BX1481-$BW1481+1))),"")</f>
        <v>0</v>
      </c>
      <c r="Z1481" s="0" t="n">
        <f aca="false">IF(AND(ISNUMBER($BW1481),ISNUMBER($BX1481)),MIN(1,MAX(0,($BX1481-2019+1)/($BX1481-$BW1481+1))),"")</f>
        <v>0</v>
      </c>
      <c r="AA1481" s="0" t="n">
        <f aca="false">IF(ISNUMBER($BX1481),IF($BX1481&gt;=2017,1,0),"")</f>
        <v>0</v>
      </c>
      <c r="AB1481" s="0" t="n">
        <f aca="false">IF(ISNUMBER($BX1481),IF($BX1481&gt;=2018,1,0),"")</f>
        <v>0</v>
      </c>
      <c r="AC1481" s="0" t="n">
        <f aca="false">IF(ISNUMBER($BX1481),IF($BX1481&gt;=2019,1,0),"")</f>
        <v>0</v>
      </c>
      <c r="AD1481" s="0" t="n">
        <f aca="false">IF($L1481&lt;&gt;"",IF($L1481&gt;2013,1,0),"")</f>
        <v>0</v>
      </c>
      <c r="AE1481" s="0" t="n">
        <f aca="false">IF($L1481&lt;&gt;"",1+IF($L1481&gt;2011,1,0)+IF($L1481&gt;2014,1,0),"")</f>
        <v>1</v>
      </c>
      <c r="AF1481" s="0" t="s">
        <v>87</v>
      </c>
      <c r="AG1481" s="0" t="s">
        <v>88</v>
      </c>
      <c r="AH1481" s="0" t="s">
        <v>89</v>
      </c>
      <c r="AI1481" s="0" t="s">
        <v>334</v>
      </c>
      <c r="AJ1481" s="0" t="s">
        <v>334</v>
      </c>
      <c r="AK1481" s="0" t="str">
        <f aca="false">IF(AND($CF1481&lt;&gt;"",IFERROR(INDEX(subsample_country_map!$B:$B,MATCH($CF1481,subsample_country_map!$A:$A,0)),"")&lt;&gt;""),INDEX(subsample_country_map!$B:$B,MATCH($CF1481,subsample_country_map!$A:$A,0)),INDEX(lookup!$AA:$AA,MATCH($A1481,lookup!$A:$A,0)))</f>
        <v>3_AsiaPac</v>
      </c>
      <c r="AL1481" s="0" t="str">
        <f aca="false">IF(AND($CF1481&lt;&gt;"",IFERROR(INDEX(subsample_country_map!$C:$C,MATCH($CF1481,subsample_country_map!$A:$A,0)),"")&lt;&gt;""),INDEX(subsample_country_map!$C:$C,MATCH($CF1481,subsample_country_map!$A:$A,0)),INDEX(lookup!$AB:$AB,MATCH($A1481,lookup!$A:$A,0)))</f>
        <v>1_developed</v>
      </c>
      <c r="AM1481" s="0" t="str">
        <f aca="false">IF(AND($CF1481&lt;&gt;"",IFERROR(INDEX(subsample_country_map!$D:$D,MATCH($CF1481,subsample_country_map!$A:$A,0)),"")&lt;&gt;""),INDEX(subsample_country_map!$D:$D,MATCH($CF1481,subsample_country_map!$A:$A,0)),INDEX(lookup!$AC:$AC,MATCH($A1481,lookup!$A:$A,0)))</f>
        <v>1_western</v>
      </c>
      <c r="AN1481" s="0" t="str">
        <f aca="false">IF(AND($CF1481&lt;&gt;"",IFERROR(INDEX(subsample_country_map!$E:$E,MATCH($CF1481,subsample_country_map!$A:$A,0)),"")&lt;&gt;""),INDEX(subsample_country_map!$E:$E,MATCH($CF1481,subsample_country_map!$A:$A,0)),INDEX(lookup!$AD:$AD,MATCH($A1481,lookup!$A:$A,0)))</f>
        <v>1_common law</v>
      </c>
      <c r="AO1481" s="0" t="str">
        <f aca="false">INDEX(lookup!$Y:$Y,MATCH($A1481,lookup!$A:$A,0))</f>
        <v>0_published</v>
      </c>
      <c r="AP1481" s="0" t="str">
        <f aca="false">INDEX(lookup!$Z:$Z,MATCH($A1481,lookup!$A:$A,0))</f>
        <v>1_VHB high</v>
      </c>
      <c r="AQ1481" s="0" t="str">
        <f aca="false">INDEX(lookup!$W:$W,MATCH($A1481,lookup!$A:$A,0))</f>
        <v>1_fin/acc/econ</v>
      </c>
      <c r="AS1481" s="0" t="s">
        <v>91</v>
      </c>
      <c r="AT1481" s="0" t="s">
        <v>397</v>
      </c>
      <c r="AU1481" s="0" t="s">
        <v>93</v>
      </c>
      <c r="AV1481" s="0" t="s">
        <v>5379</v>
      </c>
      <c r="AY1481" s="0" t="s">
        <v>5380</v>
      </c>
      <c r="BA1481" s="0" t="s">
        <v>95</v>
      </c>
      <c r="BB1481" s="0" t="s">
        <v>96</v>
      </c>
      <c r="BC1481" s="0" t="s">
        <v>5371</v>
      </c>
      <c r="BD1481" s="0" t="s">
        <v>5372</v>
      </c>
      <c r="BE1481" s="0" t="s">
        <v>98</v>
      </c>
      <c r="BI1481" s="0" t="s">
        <v>5373</v>
      </c>
      <c r="BJ1481" s="0" t="s">
        <v>5381</v>
      </c>
      <c r="BK1481" s="0" t="s">
        <v>5375</v>
      </c>
      <c r="BL1481" s="0" t="s">
        <v>5382</v>
      </c>
      <c r="BM1481" s="0" t="s">
        <v>5383</v>
      </c>
      <c r="BN1481" s="0" t="s">
        <v>5377</v>
      </c>
      <c r="BO1481" s="0" t="s">
        <v>769</v>
      </c>
      <c r="BP1481" s="0" t="s">
        <v>5369</v>
      </c>
      <c r="BQ1481" s="0" t="s">
        <v>127</v>
      </c>
      <c r="BT1481" s="0" t="n">
        <v>0</v>
      </c>
      <c r="BU1481" s="0" t="s">
        <v>5378</v>
      </c>
      <c r="BW1481" s="0" t="n">
        <v>2006</v>
      </c>
      <c r="BX1481" s="0" t="n">
        <v>2010</v>
      </c>
      <c r="BY1481" s="0" t="s">
        <v>221</v>
      </c>
      <c r="BZ1481" s="0" t="n">
        <v>2008</v>
      </c>
      <c r="CA1481" s="0" t="n">
        <v>0</v>
      </c>
      <c r="CB1481" s="0" t="n">
        <v>0</v>
      </c>
      <c r="CC1481" s="0" t="n">
        <v>0</v>
      </c>
      <c r="CD1481" s="0" t="n">
        <v>-0.0520065042160143</v>
      </c>
      <c r="CE1481" s="0" t="n">
        <v>1</v>
      </c>
    </row>
    <row r="1482" customFormat="false" ht="15" hidden="false" customHeight="false" outlineLevel="0" collapsed="false">
      <c r="A1482" s="0" t="s">
        <v>5369</v>
      </c>
      <c r="B1482" s="0" t="n">
        <v>2787</v>
      </c>
      <c r="C1482" s="0" t="n">
        <v>-0.0951727521393544</v>
      </c>
      <c r="D1482" s="0" t="n">
        <v>1050</v>
      </c>
      <c r="E1482" s="0" t="n">
        <f aca="false">IF(ISNUMBER($BA1482),$BA1482,IF(AND(ISNUMBER($D1482),ISNUMBER($BW1482),ISNUMBER($BX1482)),$D1482*($BX1482-$BW1482+1),""))</f>
        <v>5250</v>
      </c>
      <c r="H1482" s="0" t="s">
        <v>118</v>
      </c>
      <c r="I1482" s="0" t="s">
        <v>842</v>
      </c>
      <c r="J1482" s="0" t="n">
        <f aca="false">IF($BW1482&lt;&gt;"",$BW1482,"")</f>
        <v>2006</v>
      </c>
      <c r="K1482" s="0" t="n">
        <f aca="false">IF($BX1482&lt;&gt;"",$BX1482,"")</f>
        <v>2010</v>
      </c>
      <c r="L1482" s="0" t="n">
        <f aca="false">IF(AND(ISNUMBER($BW1482),ISNUMBER($BX1482)),($BW1482+$BX1482)/2,"")</f>
        <v>2008</v>
      </c>
      <c r="M1482" s="0" t="n">
        <f aca="false">IF($L1482&lt;&gt;"",$L1482,"")</f>
        <v>2008</v>
      </c>
      <c r="N1482" s="0" t="n">
        <f aca="false">IF(AND(ISNUMBER($BW1482),ISNUMBER($BX1482)),MIN(1,MAX(0,($BX1482-2016+1)/($BX1482-$BW1482+1))),"")</f>
        <v>0</v>
      </c>
      <c r="O1482" s="0" t="n">
        <f aca="false">IF(AND(ISNUMBER($BW1482),ISNUMBER($BX1482)),MIN(1,MAX(0,($BX1482-2017+1)/($BX1482-$BW1482+1))),"")</f>
        <v>0</v>
      </c>
      <c r="P1482" s="0" t="n">
        <f aca="false">IF(AND(ISNUMBER($BW1482),ISNUMBER($BX1482)),MIN(1,MAX(0,($BX1482-2018+1)/($BX1482-$BW1482+1))),"")</f>
        <v>0</v>
      </c>
      <c r="Q1482" s="0" t="n">
        <f aca="false">IF(AND(ISNUMBER($BW1482),ISNUMBER($BX1482)),MIN(1,MAX(0,($BX1482-2019+1)/($BX1482-$BW1482+1))),"")</f>
        <v>0</v>
      </c>
      <c r="R1482" s="0" t="n">
        <f aca="false">IF(AND(ISNUMBER($BW1482),ISNUMBER($BX1482)),MIN(1,MAX(0,($BX1482-2016+1)/($BX1482-$BW1482+1))),"")</f>
        <v>0</v>
      </c>
      <c r="S1482" s="0" t="n">
        <f aca="false">IF($L1482&lt;&gt;"",IF($L1482&gt;=2015.5,1,0),"")</f>
        <v>0</v>
      </c>
      <c r="T1482" s="0" t="n">
        <f aca="false">IF($L1482&lt;&gt;"",IF($L1482&gt;=2016,1,0),"")</f>
        <v>0</v>
      </c>
      <c r="U1482" s="0" t="n">
        <f aca="false">IF(ISNUMBER($BX1482),IF($BX1482&gt;=2016,1,0),"")</f>
        <v>0</v>
      </c>
      <c r="V1482" s="0" t="n">
        <f aca="false">IF(ISNUMBER($BW1482),IF($BW1482&gt;=2016,1,0),"")</f>
        <v>0</v>
      </c>
      <c r="W1482" s="0" t="str">
        <f aca="false">IF(AND(ISNUMBER($BW1482),ISNUMBER($BX1482)),IF($BW1482&gt;=2016,"post-only",IF($BX1482&lt;2016,"pre-only","mixed")),"")</f>
        <v>pre-only</v>
      </c>
      <c r="X1482" s="0" t="n">
        <f aca="false">IF(AND(ISNUMBER($BW1482),ISNUMBER($BX1482)),MIN(1,MAX(0,($BX1482-2017+1)/($BX1482-$BW1482+1))),"")</f>
        <v>0</v>
      </c>
      <c r="Y1482" s="0" t="n">
        <f aca="false">IF(AND(ISNUMBER($BW1482),ISNUMBER($BX1482)),MIN(1,MAX(0,($BX1482-2018+1)/($BX1482-$BW1482+1))),"")</f>
        <v>0</v>
      </c>
      <c r="Z1482" s="0" t="n">
        <f aca="false">IF(AND(ISNUMBER($BW1482),ISNUMBER($BX1482)),MIN(1,MAX(0,($BX1482-2019+1)/($BX1482-$BW1482+1))),"")</f>
        <v>0</v>
      </c>
      <c r="AA1482" s="0" t="n">
        <f aca="false">IF(ISNUMBER($BX1482),IF($BX1482&gt;=2017,1,0),"")</f>
        <v>0</v>
      </c>
      <c r="AB1482" s="0" t="n">
        <f aca="false">IF(ISNUMBER($BX1482),IF($BX1482&gt;=2018,1,0),"")</f>
        <v>0</v>
      </c>
      <c r="AC1482" s="0" t="n">
        <f aca="false">IF(ISNUMBER($BX1482),IF($BX1482&gt;=2019,1,0),"")</f>
        <v>0</v>
      </c>
      <c r="AD1482" s="0" t="n">
        <f aca="false">IF($L1482&lt;&gt;"",IF($L1482&gt;2013,1,0),"")</f>
        <v>0</v>
      </c>
      <c r="AE1482" s="0" t="n">
        <f aca="false">IF($L1482&lt;&gt;"",1+IF($L1482&gt;2011,1,0)+IF($L1482&gt;2014,1,0),"")</f>
        <v>1</v>
      </c>
      <c r="AF1482" s="0" t="s">
        <v>87</v>
      </c>
      <c r="AG1482" s="0" t="s">
        <v>88</v>
      </c>
      <c r="AH1482" s="0" t="s">
        <v>89</v>
      </c>
      <c r="AI1482" s="0" t="s">
        <v>334</v>
      </c>
      <c r="AJ1482" s="0" t="s">
        <v>334</v>
      </c>
      <c r="AK1482" s="0" t="str">
        <f aca="false">IF(AND($CF1482&lt;&gt;"",IFERROR(INDEX(subsample_country_map!$B:$B,MATCH($CF1482,subsample_country_map!$A:$A,0)),"")&lt;&gt;""),INDEX(subsample_country_map!$B:$B,MATCH($CF1482,subsample_country_map!$A:$A,0)),INDEX(lookup!$AA:$AA,MATCH($A1482,lookup!$A:$A,0)))</f>
        <v>3_AsiaPac</v>
      </c>
      <c r="AL1482" s="0" t="str">
        <f aca="false">IF(AND($CF1482&lt;&gt;"",IFERROR(INDEX(subsample_country_map!$C:$C,MATCH($CF1482,subsample_country_map!$A:$A,0)),"")&lt;&gt;""),INDEX(subsample_country_map!$C:$C,MATCH($CF1482,subsample_country_map!$A:$A,0)),INDEX(lookup!$AB:$AB,MATCH($A1482,lookup!$A:$A,0)))</f>
        <v>1_developed</v>
      </c>
      <c r="AM1482" s="0" t="str">
        <f aca="false">IF(AND($CF1482&lt;&gt;"",IFERROR(INDEX(subsample_country_map!$D:$D,MATCH($CF1482,subsample_country_map!$A:$A,0)),"")&lt;&gt;""),INDEX(subsample_country_map!$D:$D,MATCH($CF1482,subsample_country_map!$A:$A,0)),INDEX(lookup!$AC:$AC,MATCH($A1482,lookup!$A:$A,0)))</f>
        <v>1_western</v>
      </c>
      <c r="AN1482" s="0" t="str">
        <f aca="false">IF(AND($CF1482&lt;&gt;"",IFERROR(INDEX(subsample_country_map!$E:$E,MATCH($CF1482,subsample_country_map!$A:$A,0)),"")&lt;&gt;""),INDEX(subsample_country_map!$E:$E,MATCH($CF1482,subsample_country_map!$A:$A,0)),INDEX(lookup!$AD:$AD,MATCH($A1482,lookup!$A:$A,0)))</f>
        <v>1_common law</v>
      </c>
      <c r="AO1482" s="0" t="str">
        <f aca="false">INDEX(lookup!$Y:$Y,MATCH($A1482,lookup!$A:$A,0))</f>
        <v>0_published</v>
      </c>
      <c r="AP1482" s="0" t="str">
        <f aca="false">INDEX(lookup!$Z:$Z,MATCH($A1482,lookup!$A:$A,0))</f>
        <v>1_VHB high</v>
      </c>
      <c r="AQ1482" s="0" t="str">
        <f aca="false">INDEX(lookup!$W:$W,MATCH($A1482,lookup!$A:$A,0))</f>
        <v>1_fin/acc/econ</v>
      </c>
      <c r="AS1482" s="0" t="s">
        <v>91</v>
      </c>
      <c r="AT1482" s="0" t="s">
        <v>397</v>
      </c>
      <c r="AU1482" s="0" t="s">
        <v>93</v>
      </c>
      <c r="AV1482" s="0" t="s">
        <v>5384</v>
      </c>
      <c r="AY1482" s="0" t="s">
        <v>425</v>
      </c>
      <c r="BA1482" s="0" t="s">
        <v>95</v>
      </c>
      <c r="BB1482" s="0" t="s">
        <v>96</v>
      </c>
      <c r="BC1482" s="0" t="s">
        <v>5371</v>
      </c>
      <c r="BD1482" s="0" t="s">
        <v>5372</v>
      </c>
      <c r="BE1482" s="0" t="s">
        <v>98</v>
      </c>
      <c r="BI1482" s="0" t="s">
        <v>5373</v>
      </c>
      <c r="BJ1482" s="0" t="s">
        <v>5385</v>
      </c>
      <c r="BK1482" s="0" t="s">
        <v>5375</v>
      </c>
      <c r="BL1482" s="0" t="s">
        <v>5386</v>
      </c>
      <c r="BM1482" s="0" t="s">
        <v>5070</v>
      </c>
      <c r="BN1482" s="0" t="s">
        <v>5377</v>
      </c>
      <c r="BO1482" s="0" t="s">
        <v>769</v>
      </c>
      <c r="BP1482" s="0" t="s">
        <v>5369</v>
      </c>
      <c r="BQ1482" s="0" t="s">
        <v>127</v>
      </c>
      <c r="BT1482" s="0" t="n">
        <v>0</v>
      </c>
      <c r="BU1482" s="0" t="s">
        <v>5378</v>
      </c>
      <c r="BW1482" s="0" t="n">
        <v>2006</v>
      </c>
      <c r="BX1482" s="0" t="n">
        <v>2010</v>
      </c>
      <c r="BY1482" s="0" t="s">
        <v>221</v>
      </c>
      <c r="BZ1482" s="0" t="n">
        <v>2008</v>
      </c>
      <c r="CA1482" s="0" t="n">
        <v>0</v>
      </c>
      <c r="CB1482" s="0" t="n">
        <v>0</v>
      </c>
      <c r="CC1482" s="0" t="n">
        <v>0</v>
      </c>
      <c r="CD1482" s="0" t="n">
        <v>-0.0954616775904669</v>
      </c>
      <c r="CE1482" s="0" t="n">
        <v>1</v>
      </c>
    </row>
    <row r="1483" customFormat="false" ht="15" hidden="false" customHeight="false" outlineLevel="0" collapsed="false">
      <c r="A1483" s="0" t="s">
        <v>5369</v>
      </c>
      <c r="B1483" s="0" t="n">
        <v>2788</v>
      </c>
      <c r="C1483" s="0" t="n">
        <v>-0.066121258734602</v>
      </c>
      <c r="D1483" s="0" t="n">
        <v>1050</v>
      </c>
      <c r="E1483" s="0" t="n">
        <f aca="false">IF(ISNUMBER($BA1483),$BA1483,IF(AND(ISNUMBER($D1483),ISNUMBER($BW1483),ISNUMBER($BX1483)),$D1483*($BX1483-$BW1483+1),""))</f>
        <v>5250</v>
      </c>
      <c r="H1483" s="0" t="s">
        <v>118</v>
      </c>
      <c r="I1483" s="0" t="s">
        <v>842</v>
      </c>
      <c r="J1483" s="0" t="n">
        <f aca="false">IF($BW1483&lt;&gt;"",$BW1483,"")</f>
        <v>2006</v>
      </c>
      <c r="K1483" s="0" t="n">
        <f aca="false">IF($BX1483&lt;&gt;"",$BX1483,"")</f>
        <v>2010</v>
      </c>
      <c r="L1483" s="0" t="n">
        <f aca="false">IF(AND(ISNUMBER($BW1483),ISNUMBER($BX1483)),($BW1483+$BX1483)/2,"")</f>
        <v>2008</v>
      </c>
      <c r="M1483" s="0" t="n">
        <f aca="false">IF($L1483&lt;&gt;"",$L1483,"")</f>
        <v>2008</v>
      </c>
      <c r="N1483" s="0" t="n">
        <f aca="false">IF(AND(ISNUMBER($BW1483),ISNUMBER($BX1483)),MIN(1,MAX(0,($BX1483-2016+1)/($BX1483-$BW1483+1))),"")</f>
        <v>0</v>
      </c>
      <c r="O1483" s="0" t="n">
        <f aca="false">IF(AND(ISNUMBER($BW1483),ISNUMBER($BX1483)),MIN(1,MAX(0,($BX1483-2017+1)/($BX1483-$BW1483+1))),"")</f>
        <v>0</v>
      </c>
      <c r="P1483" s="0" t="n">
        <f aca="false">IF(AND(ISNUMBER($BW1483),ISNUMBER($BX1483)),MIN(1,MAX(0,($BX1483-2018+1)/($BX1483-$BW1483+1))),"")</f>
        <v>0</v>
      </c>
      <c r="Q1483" s="0" t="n">
        <f aca="false">IF(AND(ISNUMBER($BW1483),ISNUMBER($BX1483)),MIN(1,MAX(0,($BX1483-2019+1)/($BX1483-$BW1483+1))),"")</f>
        <v>0</v>
      </c>
      <c r="R1483" s="0" t="n">
        <f aca="false">IF(AND(ISNUMBER($BW1483),ISNUMBER($BX1483)),MIN(1,MAX(0,($BX1483-2016+1)/($BX1483-$BW1483+1))),"")</f>
        <v>0</v>
      </c>
      <c r="S1483" s="0" t="n">
        <f aca="false">IF($L1483&lt;&gt;"",IF($L1483&gt;=2015.5,1,0),"")</f>
        <v>0</v>
      </c>
      <c r="T1483" s="0" t="n">
        <f aca="false">IF($L1483&lt;&gt;"",IF($L1483&gt;=2016,1,0),"")</f>
        <v>0</v>
      </c>
      <c r="U1483" s="0" t="n">
        <f aca="false">IF(ISNUMBER($BX1483),IF($BX1483&gt;=2016,1,0),"")</f>
        <v>0</v>
      </c>
      <c r="V1483" s="0" t="n">
        <f aca="false">IF(ISNUMBER($BW1483),IF($BW1483&gt;=2016,1,0),"")</f>
        <v>0</v>
      </c>
      <c r="W1483" s="0" t="str">
        <f aca="false">IF(AND(ISNUMBER($BW1483),ISNUMBER($BX1483)),IF($BW1483&gt;=2016,"post-only",IF($BX1483&lt;2016,"pre-only","mixed")),"")</f>
        <v>pre-only</v>
      </c>
      <c r="X1483" s="0" t="n">
        <f aca="false">IF(AND(ISNUMBER($BW1483),ISNUMBER($BX1483)),MIN(1,MAX(0,($BX1483-2017+1)/($BX1483-$BW1483+1))),"")</f>
        <v>0</v>
      </c>
      <c r="Y1483" s="0" t="n">
        <f aca="false">IF(AND(ISNUMBER($BW1483),ISNUMBER($BX1483)),MIN(1,MAX(0,($BX1483-2018+1)/($BX1483-$BW1483+1))),"")</f>
        <v>0</v>
      </c>
      <c r="Z1483" s="0" t="n">
        <f aca="false">IF(AND(ISNUMBER($BW1483),ISNUMBER($BX1483)),MIN(1,MAX(0,($BX1483-2019+1)/($BX1483-$BW1483+1))),"")</f>
        <v>0</v>
      </c>
      <c r="AA1483" s="0" t="n">
        <f aca="false">IF(ISNUMBER($BX1483),IF($BX1483&gt;=2017,1,0),"")</f>
        <v>0</v>
      </c>
      <c r="AB1483" s="0" t="n">
        <f aca="false">IF(ISNUMBER($BX1483),IF($BX1483&gt;=2018,1,0),"")</f>
        <v>0</v>
      </c>
      <c r="AC1483" s="0" t="n">
        <f aca="false">IF(ISNUMBER($BX1483),IF($BX1483&gt;=2019,1,0),"")</f>
        <v>0</v>
      </c>
      <c r="AD1483" s="0" t="n">
        <f aca="false">IF($L1483&lt;&gt;"",IF($L1483&gt;2013,1,0),"")</f>
        <v>0</v>
      </c>
      <c r="AE1483" s="0" t="n">
        <f aca="false">IF($L1483&lt;&gt;"",1+IF($L1483&gt;2011,1,0)+IF($L1483&gt;2014,1,0),"")</f>
        <v>1</v>
      </c>
      <c r="AF1483" s="0" t="s">
        <v>87</v>
      </c>
      <c r="AG1483" s="0" t="s">
        <v>88</v>
      </c>
      <c r="AH1483" s="0" t="s">
        <v>89</v>
      </c>
      <c r="AI1483" s="0" t="s">
        <v>334</v>
      </c>
      <c r="AJ1483" s="0" t="s">
        <v>334</v>
      </c>
      <c r="AK1483" s="0" t="str">
        <f aca="false">IF(AND($CF1483&lt;&gt;"",IFERROR(INDEX(subsample_country_map!$B:$B,MATCH($CF1483,subsample_country_map!$A:$A,0)),"")&lt;&gt;""),INDEX(subsample_country_map!$B:$B,MATCH($CF1483,subsample_country_map!$A:$A,0)),INDEX(lookup!$AA:$AA,MATCH($A1483,lookup!$A:$A,0)))</f>
        <v>3_AsiaPac</v>
      </c>
      <c r="AL1483" s="0" t="str">
        <f aca="false">IF(AND($CF1483&lt;&gt;"",IFERROR(INDEX(subsample_country_map!$C:$C,MATCH($CF1483,subsample_country_map!$A:$A,0)),"")&lt;&gt;""),INDEX(subsample_country_map!$C:$C,MATCH($CF1483,subsample_country_map!$A:$A,0)),INDEX(lookup!$AB:$AB,MATCH($A1483,lookup!$A:$A,0)))</f>
        <v>1_developed</v>
      </c>
      <c r="AM1483" s="0" t="str">
        <f aca="false">IF(AND($CF1483&lt;&gt;"",IFERROR(INDEX(subsample_country_map!$D:$D,MATCH($CF1483,subsample_country_map!$A:$A,0)),"")&lt;&gt;""),INDEX(subsample_country_map!$D:$D,MATCH($CF1483,subsample_country_map!$A:$A,0)),INDEX(lookup!$AC:$AC,MATCH($A1483,lookup!$A:$A,0)))</f>
        <v>1_western</v>
      </c>
      <c r="AN1483" s="0" t="str">
        <f aca="false">IF(AND($CF1483&lt;&gt;"",IFERROR(INDEX(subsample_country_map!$E:$E,MATCH($CF1483,subsample_country_map!$A:$A,0)),"")&lt;&gt;""),INDEX(subsample_country_map!$E:$E,MATCH($CF1483,subsample_country_map!$A:$A,0)),INDEX(lookup!$AD:$AD,MATCH($A1483,lookup!$A:$A,0)))</f>
        <v>1_common law</v>
      </c>
      <c r="AO1483" s="0" t="str">
        <f aca="false">INDEX(lookup!$Y:$Y,MATCH($A1483,lookup!$A:$A,0))</f>
        <v>0_published</v>
      </c>
      <c r="AP1483" s="0" t="str">
        <f aca="false">INDEX(lookup!$Z:$Z,MATCH($A1483,lookup!$A:$A,0))</f>
        <v>1_VHB high</v>
      </c>
      <c r="AQ1483" s="0" t="str">
        <f aca="false">INDEX(lookup!$W:$W,MATCH($A1483,lookup!$A:$A,0))</f>
        <v>1_fin/acc/econ</v>
      </c>
      <c r="AS1483" s="0" t="s">
        <v>91</v>
      </c>
      <c r="AT1483" s="0" t="s">
        <v>397</v>
      </c>
      <c r="AU1483" s="0" t="s">
        <v>93</v>
      </c>
      <c r="AV1483" s="0" t="s">
        <v>5387</v>
      </c>
      <c r="AY1483" s="0" t="s">
        <v>1681</v>
      </c>
      <c r="BA1483" s="0" t="s">
        <v>95</v>
      </c>
      <c r="BB1483" s="0" t="s">
        <v>96</v>
      </c>
      <c r="BC1483" s="0" t="s">
        <v>5371</v>
      </c>
      <c r="BD1483" s="0" t="s">
        <v>5372</v>
      </c>
      <c r="BE1483" s="0" t="s">
        <v>98</v>
      </c>
      <c r="BI1483" s="0" t="s">
        <v>5373</v>
      </c>
      <c r="BJ1483" s="0" t="s">
        <v>5385</v>
      </c>
      <c r="BK1483" s="0" t="s">
        <v>5375</v>
      </c>
      <c r="BL1483" s="0" t="s">
        <v>5388</v>
      </c>
      <c r="BM1483" s="0" t="s">
        <v>5383</v>
      </c>
      <c r="BN1483" s="0" t="s">
        <v>5377</v>
      </c>
      <c r="BO1483" s="0" t="s">
        <v>769</v>
      </c>
      <c r="BP1483" s="0" t="s">
        <v>5369</v>
      </c>
      <c r="BQ1483" s="0" t="s">
        <v>127</v>
      </c>
      <c r="BT1483" s="0" t="n">
        <v>0</v>
      </c>
      <c r="BU1483" s="0" t="s">
        <v>5378</v>
      </c>
      <c r="BW1483" s="0" t="n">
        <v>2006</v>
      </c>
      <c r="BX1483" s="0" t="n">
        <v>2010</v>
      </c>
      <c r="BY1483" s="0" t="s">
        <v>221</v>
      </c>
      <c r="BZ1483" s="0" t="n">
        <v>2008</v>
      </c>
      <c r="CA1483" s="0" t="n">
        <v>0</v>
      </c>
      <c r="CB1483" s="0" t="n">
        <v>0</v>
      </c>
      <c r="CC1483" s="0" t="n">
        <v>0</v>
      </c>
      <c r="CD1483" s="0" t="n">
        <v>-0.0662178734766054</v>
      </c>
      <c r="CE1483" s="0" t="n">
        <v>1</v>
      </c>
    </row>
    <row r="1484" customFormat="false" ht="15" hidden="false" customHeight="false" outlineLevel="0" collapsed="false">
      <c r="A1484" s="0" t="s">
        <v>5369</v>
      </c>
      <c r="B1484" s="0" t="n">
        <v>2789</v>
      </c>
      <c r="C1484" s="0" t="n">
        <v>-0.0525431445628593</v>
      </c>
      <c r="D1484" s="0" t="n">
        <v>1050</v>
      </c>
      <c r="E1484" s="0" t="n">
        <f aca="false">IF(ISNUMBER($BA1484),$BA1484,IF(AND(ISNUMBER($D1484),ISNUMBER($BW1484),ISNUMBER($BX1484)),$D1484*($BX1484-$BW1484+1),""))</f>
        <v>5250</v>
      </c>
      <c r="H1484" s="0" t="s">
        <v>118</v>
      </c>
      <c r="I1484" s="0" t="s">
        <v>842</v>
      </c>
      <c r="J1484" s="0" t="n">
        <f aca="false">IF($BW1484&lt;&gt;"",$BW1484,"")</f>
        <v>2006</v>
      </c>
      <c r="K1484" s="0" t="n">
        <f aca="false">IF($BX1484&lt;&gt;"",$BX1484,"")</f>
        <v>2010</v>
      </c>
      <c r="L1484" s="0" t="n">
        <f aca="false">IF(AND(ISNUMBER($BW1484),ISNUMBER($BX1484)),($BW1484+$BX1484)/2,"")</f>
        <v>2008</v>
      </c>
      <c r="M1484" s="0" t="n">
        <f aca="false">IF($L1484&lt;&gt;"",$L1484,"")</f>
        <v>2008</v>
      </c>
      <c r="N1484" s="0" t="n">
        <f aca="false">IF(AND(ISNUMBER($BW1484),ISNUMBER($BX1484)),MIN(1,MAX(0,($BX1484-2016+1)/($BX1484-$BW1484+1))),"")</f>
        <v>0</v>
      </c>
      <c r="O1484" s="0" t="n">
        <f aca="false">IF(AND(ISNUMBER($BW1484),ISNUMBER($BX1484)),MIN(1,MAX(0,($BX1484-2017+1)/($BX1484-$BW1484+1))),"")</f>
        <v>0</v>
      </c>
      <c r="P1484" s="0" t="n">
        <f aca="false">IF(AND(ISNUMBER($BW1484),ISNUMBER($BX1484)),MIN(1,MAX(0,($BX1484-2018+1)/($BX1484-$BW1484+1))),"")</f>
        <v>0</v>
      </c>
      <c r="Q1484" s="0" t="n">
        <f aca="false">IF(AND(ISNUMBER($BW1484),ISNUMBER($BX1484)),MIN(1,MAX(0,($BX1484-2019+1)/($BX1484-$BW1484+1))),"")</f>
        <v>0</v>
      </c>
      <c r="R1484" s="0" t="n">
        <f aca="false">IF(AND(ISNUMBER($BW1484),ISNUMBER($BX1484)),MIN(1,MAX(0,($BX1484-2016+1)/($BX1484-$BW1484+1))),"")</f>
        <v>0</v>
      </c>
      <c r="S1484" s="0" t="n">
        <f aca="false">IF($L1484&lt;&gt;"",IF($L1484&gt;=2015.5,1,0),"")</f>
        <v>0</v>
      </c>
      <c r="T1484" s="0" t="n">
        <f aca="false">IF($L1484&lt;&gt;"",IF($L1484&gt;=2016,1,0),"")</f>
        <v>0</v>
      </c>
      <c r="U1484" s="0" t="n">
        <f aca="false">IF(ISNUMBER($BX1484),IF($BX1484&gt;=2016,1,0),"")</f>
        <v>0</v>
      </c>
      <c r="V1484" s="0" t="n">
        <f aca="false">IF(ISNUMBER($BW1484),IF($BW1484&gt;=2016,1,0),"")</f>
        <v>0</v>
      </c>
      <c r="W1484" s="0" t="str">
        <f aca="false">IF(AND(ISNUMBER($BW1484),ISNUMBER($BX1484)),IF($BW1484&gt;=2016,"post-only",IF($BX1484&lt;2016,"pre-only","mixed")),"")</f>
        <v>pre-only</v>
      </c>
      <c r="X1484" s="0" t="n">
        <f aca="false">IF(AND(ISNUMBER($BW1484),ISNUMBER($BX1484)),MIN(1,MAX(0,($BX1484-2017+1)/($BX1484-$BW1484+1))),"")</f>
        <v>0</v>
      </c>
      <c r="Y1484" s="0" t="n">
        <f aca="false">IF(AND(ISNUMBER($BW1484),ISNUMBER($BX1484)),MIN(1,MAX(0,($BX1484-2018+1)/($BX1484-$BW1484+1))),"")</f>
        <v>0</v>
      </c>
      <c r="Z1484" s="0" t="n">
        <f aca="false">IF(AND(ISNUMBER($BW1484),ISNUMBER($BX1484)),MIN(1,MAX(0,($BX1484-2019+1)/($BX1484-$BW1484+1))),"")</f>
        <v>0</v>
      </c>
      <c r="AA1484" s="0" t="n">
        <f aca="false">IF(ISNUMBER($BX1484),IF($BX1484&gt;=2017,1,0),"")</f>
        <v>0</v>
      </c>
      <c r="AB1484" s="0" t="n">
        <f aca="false">IF(ISNUMBER($BX1484),IF($BX1484&gt;=2018,1,0),"")</f>
        <v>0</v>
      </c>
      <c r="AC1484" s="0" t="n">
        <f aca="false">IF(ISNUMBER($BX1484),IF($BX1484&gt;=2019,1,0),"")</f>
        <v>0</v>
      </c>
      <c r="AD1484" s="0" t="n">
        <f aca="false">IF($L1484&lt;&gt;"",IF($L1484&gt;2013,1,0),"")</f>
        <v>0</v>
      </c>
      <c r="AE1484" s="0" t="n">
        <f aca="false">IF($L1484&lt;&gt;"",1+IF($L1484&gt;2011,1,0)+IF($L1484&gt;2014,1,0),"")</f>
        <v>1</v>
      </c>
      <c r="AF1484" s="0" t="s">
        <v>87</v>
      </c>
      <c r="AG1484" s="0" t="s">
        <v>88</v>
      </c>
      <c r="AH1484" s="0" t="s">
        <v>89</v>
      </c>
      <c r="AI1484" s="0" t="s">
        <v>334</v>
      </c>
      <c r="AJ1484" s="0" t="s">
        <v>334</v>
      </c>
      <c r="AK1484" s="0" t="str">
        <f aca="false">IF(AND($CF1484&lt;&gt;"",IFERROR(INDEX(subsample_country_map!$B:$B,MATCH($CF1484,subsample_country_map!$A:$A,0)),"")&lt;&gt;""),INDEX(subsample_country_map!$B:$B,MATCH($CF1484,subsample_country_map!$A:$A,0)),INDEX(lookup!$AA:$AA,MATCH($A1484,lookup!$A:$A,0)))</f>
        <v>3_AsiaPac</v>
      </c>
      <c r="AL1484" s="0" t="str">
        <f aca="false">IF(AND($CF1484&lt;&gt;"",IFERROR(INDEX(subsample_country_map!$C:$C,MATCH($CF1484,subsample_country_map!$A:$A,0)),"")&lt;&gt;""),INDEX(subsample_country_map!$C:$C,MATCH($CF1484,subsample_country_map!$A:$A,0)),INDEX(lookup!$AB:$AB,MATCH($A1484,lookup!$A:$A,0)))</f>
        <v>1_developed</v>
      </c>
      <c r="AM1484" s="0" t="str">
        <f aca="false">IF(AND($CF1484&lt;&gt;"",IFERROR(INDEX(subsample_country_map!$D:$D,MATCH($CF1484,subsample_country_map!$A:$A,0)),"")&lt;&gt;""),INDEX(subsample_country_map!$D:$D,MATCH($CF1484,subsample_country_map!$A:$A,0)),INDEX(lookup!$AC:$AC,MATCH($A1484,lookup!$A:$A,0)))</f>
        <v>1_western</v>
      </c>
      <c r="AN1484" s="0" t="str">
        <f aca="false">IF(AND($CF1484&lt;&gt;"",IFERROR(INDEX(subsample_country_map!$E:$E,MATCH($CF1484,subsample_country_map!$A:$A,0)),"")&lt;&gt;""),INDEX(subsample_country_map!$E:$E,MATCH($CF1484,subsample_country_map!$A:$A,0)),INDEX(lookup!$AD:$AD,MATCH($A1484,lookup!$A:$A,0)))</f>
        <v>1_common law</v>
      </c>
      <c r="AO1484" s="0" t="str">
        <f aca="false">INDEX(lookup!$Y:$Y,MATCH($A1484,lookup!$A:$A,0))</f>
        <v>0_published</v>
      </c>
      <c r="AP1484" s="0" t="str">
        <f aca="false">INDEX(lookup!$Z:$Z,MATCH($A1484,lookup!$A:$A,0))</f>
        <v>1_VHB high</v>
      </c>
      <c r="AQ1484" s="0" t="str">
        <f aca="false">INDEX(lookup!$W:$W,MATCH($A1484,lookup!$A:$A,0))</f>
        <v>1_fin/acc/econ</v>
      </c>
      <c r="AS1484" s="0" t="s">
        <v>91</v>
      </c>
      <c r="AT1484" s="0" t="s">
        <v>397</v>
      </c>
      <c r="AU1484" s="0" t="s">
        <v>93</v>
      </c>
      <c r="AV1484" s="0" t="s">
        <v>5389</v>
      </c>
      <c r="AY1484" s="0" t="s">
        <v>5390</v>
      </c>
      <c r="BA1484" s="0" t="s">
        <v>95</v>
      </c>
      <c r="BB1484" s="0" t="s">
        <v>96</v>
      </c>
      <c r="BC1484" s="0" t="s">
        <v>5371</v>
      </c>
      <c r="BD1484" s="0" t="s">
        <v>5372</v>
      </c>
      <c r="BE1484" s="0" t="s">
        <v>98</v>
      </c>
      <c r="BI1484" s="0" t="s">
        <v>5391</v>
      </c>
      <c r="BJ1484" s="0" t="s">
        <v>5392</v>
      </c>
      <c r="BK1484" s="0" t="s">
        <v>5393</v>
      </c>
      <c r="BL1484" s="0" t="s">
        <v>5394</v>
      </c>
      <c r="BM1484" s="0" t="s">
        <v>5395</v>
      </c>
      <c r="BN1484" s="0" t="s">
        <v>5377</v>
      </c>
      <c r="BO1484" s="0" t="s">
        <v>769</v>
      </c>
      <c r="BP1484" s="0" t="s">
        <v>5369</v>
      </c>
      <c r="BQ1484" s="0" t="s">
        <v>127</v>
      </c>
      <c r="BT1484" s="0" t="n">
        <v>0</v>
      </c>
      <c r="BU1484" s="0" t="s">
        <v>5378</v>
      </c>
      <c r="BW1484" s="0" t="n">
        <v>2006</v>
      </c>
      <c r="BX1484" s="0" t="n">
        <v>2010</v>
      </c>
      <c r="BY1484" s="0" t="s">
        <v>221</v>
      </c>
      <c r="BZ1484" s="0" t="n">
        <v>2008</v>
      </c>
      <c r="CA1484" s="0" t="n">
        <v>0</v>
      </c>
      <c r="CB1484" s="0" t="n">
        <v>0</v>
      </c>
      <c r="CC1484" s="0" t="n">
        <v>0</v>
      </c>
      <c r="CD1484" s="0" t="n">
        <v>-0.0525915782070041</v>
      </c>
      <c r="CE1484" s="0" t="n">
        <v>1</v>
      </c>
    </row>
    <row r="1485" customFormat="false" ht="15" hidden="false" customHeight="false" outlineLevel="0" collapsed="false">
      <c r="A1485" s="0" t="s">
        <v>5369</v>
      </c>
      <c r="B1485" s="0" t="n">
        <v>2790</v>
      </c>
      <c r="C1485" s="0" t="n">
        <v>-0.0616204258391591</v>
      </c>
      <c r="D1485" s="0" t="n">
        <v>1050</v>
      </c>
      <c r="E1485" s="0" t="n">
        <f aca="false">IF(ISNUMBER($BA1485),$BA1485,IF(AND(ISNUMBER($D1485),ISNUMBER($BW1485),ISNUMBER($BX1485)),$D1485*($BX1485-$BW1485+1),""))</f>
        <v>5250</v>
      </c>
      <c r="H1485" s="0" t="s">
        <v>118</v>
      </c>
      <c r="I1485" s="0" t="s">
        <v>842</v>
      </c>
      <c r="J1485" s="0" t="n">
        <f aca="false">IF($BW1485&lt;&gt;"",$BW1485,"")</f>
        <v>2006</v>
      </c>
      <c r="K1485" s="0" t="n">
        <f aca="false">IF($BX1485&lt;&gt;"",$BX1485,"")</f>
        <v>2010</v>
      </c>
      <c r="L1485" s="0" t="n">
        <f aca="false">IF(AND(ISNUMBER($BW1485),ISNUMBER($BX1485)),($BW1485+$BX1485)/2,"")</f>
        <v>2008</v>
      </c>
      <c r="M1485" s="0" t="n">
        <f aca="false">IF($L1485&lt;&gt;"",$L1485,"")</f>
        <v>2008</v>
      </c>
      <c r="N1485" s="0" t="n">
        <f aca="false">IF(AND(ISNUMBER($BW1485),ISNUMBER($BX1485)),MIN(1,MAX(0,($BX1485-2016+1)/($BX1485-$BW1485+1))),"")</f>
        <v>0</v>
      </c>
      <c r="O1485" s="0" t="n">
        <f aca="false">IF(AND(ISNUMBER($BW1485),ISNUMBER($BX1485)),MIN(1,MAX(0,($BX1485-2017+1)/($BX1485-$BW1485+1))),"")</f>
        <v>0</v>
      </c>
      <c r="P1485" s="0" t="n">
        <f aca="false">IF(AND(ISNUMBER($BW1485),ISNUMBER($BX1485)),MIN(1,MAX(0,($BX1485-2018+1)/($BX1485-$BW1485+1))),"")</f>
        <v>0</v>
      </c>
      <c r="Q1485" s="0" t="n">
        <f aca="false">IF(AND(ISNUMBER($BW1485),ISNUMBER($BX1485)),MIN(1,MAX(0,($BX1485-2019+1)/($BX1485-$BW1485+1))),"")</f>
        <v>0</v>
      </c>
      <c r="R1485" s="0" t="n">
        <f aca="false">IF(AND(ISNUMBER($BW1485),ISNUMBER($BX1485)),MIN(1,MAX(0,($BX1485-2016+1)/($BX1485-$BW1485+1))),"")</f>
        <v>0</v>
      </c>
      <c r="S1485" s="0" t="n">
        <f aca="false">IF($L1485&lt;&gt;"",IF($L1485&gt;=2015.5,1,0),"")</f>
        <v>0</v>
      </c>
      <c r="T1485" s="0" t="n">
        <f aca="false">IF($L1485&lt;&gt;"",IF($L1485&gt;=2016,1,0),"")</f>
        <v>0</v>
      </c>
      <c r="U1485" s="0" t="n">
        <f aca="false">IF(ISNUMBER($BX1485),IF($BX1485&gt;=2016,1,0),"")</f>
        <v>0</v>
      </c>
      <c r="V1485" s="0" t="n">
        <f aca="false">IF(ISNUMBER($BW1485),IF($BW1485&gt;=2016,1,0),"")</f>
        <v>0</v>
      </c>
      <c r="W1485" s="0" t="str">
        <f aca="false">IF(AND(ISNUMBER($BW1485),ISNUMBER($BX1485)),IF($BW1485&gt;=2016,"post-only",IF($BX1485&lt;2016,"pre-only","mixed")),"")</f>
        <v>pre-only</v>
      </c>
      <c r="X1485" s="0" t="n">
        <f aca="false">IF(AND(ISNUMBER($BW1485),ISNUMBER($BX1485)),MIN(1,MAX(0,($BX1485-2017+1)/($BX1485-$BW1485+1))),"")</f>
        <v>0</v>
      </c>
      <c r="Y1485" s="0" t="n">
        <f aca="false">IF(AND(ISNUMBER($BW1485),ISNUMBER($BX1485)),MIN(1,MAX(0,($BX1485-2018+1)/($BX1485-$BW1485+1))),"")</f>
        <v>0</v>
      </c>
      <c r="Z1485" s="0" t="n">
        <f aca="false">IF(AND(ISNUMBER($BW1485),ISNUMBER($BX1485)),MIN(1,MAX(0,($BX1485-2019+1)/($BX1485-$BW1485+1))),"")</f>
        <v>0</v>
      </c>
      <c r="AA1485" s="0" t="n">
        <f aca="false">IF(ISNUMBER($BX1485),IF($BX1485&gt;=2017,1,0),"")</f>
        <v>0</v>
      </c>
      <c r="AB1485" s="0" t="n">
        <f aca="false">IF(ISNUMBER($BX1485),IF($BX1485&gt;=2018,1,0),"")</f>
        <v>0</v>
      </c>
      <c r="AC1485" s="0" t="n">
        <f aca="false">IF(ISNUMBER($BX1485),IF($BX1485&gt;=2019,1,0),"")</f>
        <v>0</v>
      </c>
      <c r="AD1485" s="0" t="n">
        <f aca="false">IF($L1485&lt;&gt;"",IF($L1485&gt;2013,1,0),"")</f>
        <v>0</v>
      </c>
      <c r="AE1485" s="0" t="n">
        <f aca="false">IF($L1485&lt;&gt;"",1+IF($L1485&gt;2011,1,0)+IF($L1485&gt;2014,1,0),"")</f>
        <v>1</v>
      </c>
      <c r="AF1485" s="0" t="s">
        <v>87</v>
      </c>
      <c r="AG1485" s="0" t="s">
        <v>88</v>
      </c>
      <c r="AH1485" s="0" t="s">
        <v>89</v>
      </c>
      <c r="AI1485" s="0" t="s">
        <v>334</v>
      </c>
      <c r="AJ1485" s="0" t="s">
        <v>334</v>
      </c>
      <c r="AK1485" s="0" t="str">
        <f aca="false">IF(AND($CF1485&lt;&gt;"",IFERROR(INDEX(subsample_country_map!$B:$B,MATCH($CF1485,subsample_country_map!$A:$A,0)),"")&lt;&gt;""),INDEX(subsample_country_map!$B:$B,MATCH($CF1485,subsample_country_map!$A:$A,0)),INDEX(lookup!$AA:$AA,MATCH($A1485,lookup!$A:$A,0)))</f>
        <v>3_AsiaPac</v>
      </c>
      <c r="AL1485" s="0" t="str">
        <f aca="false">IF(AND($CF1485&lt;&gt;"",IFERROR(INDEX(subsample_country_map!$C:$C,MATCH($CF1485,subsample_country_map!$A:$A,0)),"")&lt;&gt;""),INDEX(subsample_country_map!$C:$C,MATCH($CF1485,subsample_country_map!$A:$A,0)),INDEX(lookup!$AB:$AB,MATCH($A1485,lookup!$A:$A,0)))</f>
        <v>1_developed</v>
      </c>
      <c r="AM1485" s="0" t="str">
        <f aca="false">IF(AND($CF1485&lt;&gt;"",IFERROR(INDEX(subsample_country_map!$D:$D,MATCH($CF1485,subsample_country_map!$A:$A,0)),"")&lt;&gt;""),INDEX(subsample_country_map!$D:$D,MATCH($CF1485,subsample_country_map!$A:$A,0)),INDEX(lookup!$AC:$AC,MATCH($A1485,lookup!$A:$A,0)))</f>
        <v>1_western</v>
      </c>
      <c r="AN1485" s="0" t="str">
        <f aca="false">IF(AND($CF1485&lt;&gt;"",IFERROR(INDEX(subsample_country_map!$E:$E,MATCH($CF1485,subsample_country_map!$A:$A,0)),"")&lt;&gt;""),INDEX(subsample_country_map!$E:$E,MATCH($CF1485,subsample_country_map!$A:$A,0)),INDEX(lookup!$AD:$AD,MATCH($A1485,lookup!$A:$A,0)))</f>
        <v>1_common law</v>
      </c>
      <c r="AO1485" s="0" t="str">
        <f aca="false">INDEX(lookup!$Y:$Y,MATCH($A1485,lookup!$A:$A,0))</f>
        <v>0_published</v>
      </c>
      <c r="AP1485" s="0" t="str">
        <f aca="false">INDEX(lookup!$Z:$Z,MATCH($A1485,lookup!$A:$A,0))</f>
        <v>1_VHB high</v>
      </c>
      <c r="AQ1485" s="0" t="str">
        <f aca="false">INDEX(lookup!$W:$W,MATCH($A1485,lookup!$A:$A,0))</f>
        <v>1_fin/acc/econ</v>
      </c>
      <c r="AS1485" s="0" t="s">
        <v>91</v>
      </c>
      <c r="AT1485" s="0" t="s">
        <v>397</v>
      </c>
      <c r="AU1485" s="0" t="s">
        <v>93</v>
      </c>
      <c r="AV1485" s="0" t="s">
        <v>5396</v>
      </c>
      <c r="AY1485" s="0" t="s">
        <v>1856</v>
      </c>
      <c r="BA1485" s="0" t="s">
        <v>95</v>
      </c>
      <c r="BB1485" s="0" t="s">
        <v>96</v>
      </c>
      <c r="BC1485" s="0" t="s">
        <v>5371</v>
      </c>
      <c r="BD1485" s="0" t="s">
        <v>5372</v>
      </c>
      <c r="BE1485" s="0" t="s">
        <v>98</v>
      </c>
      <c r="BI1485" s="0" t="s">
        <v>5391</v>
      </c>
      <c r="BJ1485" s="0" t="s">
        <v>5392</v>
      </c>
      <c r="BK1485" s="0" t="s">
        <v>5393</v>
      </c>
      <c r="BL1485" s="0" t="s">
        <v>5397</v>
      </c>
      <c r="BM1485" s="0" t="s">
        <v>5383</v>
      </c>
      <c r="BN1485" s="0" t="s">
        <v>5377</v>
      </c>
      <c r="BO1485" s="0" t="s">
        <v>769</v>
      </c>
      <c r="BP1485" s="0" t="s">
        <v>5369</v>
      </c>
      <c r="BQ1485" s="0" t="s">
        <v>127</v>
      </c>
      <c r="BT1485" s="0" t="n">
        <v>0</v>
      </c>
      <c r="BU1485" s="0" t="s">
        <v>5378</v>
      </c>
      <c r="BW1485" s="0" t="n">
        <v>2006</v>
      </c>
      <c r="BX1485" s="0" t="n">
        <v>2010</v>
      </c>
      <c r="BY1485" s="0" t="s">
        <v>221</v>
      </c>
      <c r="BZ1485" s="0" t="n">
        <v>2008</v>
      </c>
      <c r="CA1485" s="0" t="n">
        <v>0</v>
      </c>
      <c r="CB1485" s="0" t="n">
        <v>0</v>
      </c>
      <c r="CC1485" s="0" t="n">
        <v>0</v>
      </c>
      <c r="CD1485" s="0" t="n">
        <v>-0.0616985965067224</v>
      </c>
      <c r="CE1485" s="0" t="n">
        <v>1</v>
      </c>
    </row>
    <row r="1486" customFormat="false" ht="15" hidden="false" customHeight="false" outlineLevel="0" collapsed="false">
      <c r="A1486" s="0" t="s">
        <v>5369</v>
      </c>
      <c r="B1486" s="0" t="n">
        <v>2791</v>
      </c>
      <c r="C1486" s="0" t="n">
        <v>-0.0629859290139969</v>
      </c>
      <c r="D1486" s="0" t="n">
        <v>1050</v>
      </c>
      <c r="E1486" s="0" t="n">
        <f aca="false">IF(ISNUMBER($BA1486),$BA1486,IF(AND(ISNUMBER($D1486),ISNUMBER($BW1486),ISNUMBER($BX1486)),$D1486*($BX1486-$BW1486+1),""))</f>
        <v>5250</v>
      </c>
      <c r="H1486" s="0" t="s">
        <v>118</v>
      </c>
      <c r="I1486" s="0" t="s">
        <v>842</v>
      </c>
      <c r="J1486" s="0" t="n">
        <f aca="false">IF($BW1486&lt;&gt;"",$BW1486,"")</f>
        <v>2006</v>
      </c>
      <c r="K1486" s="0" t="n">
        <f aca="false">IF($BX1486&lt;&gt;"",$BX1486,"")</f>
        <v>2010</v>
      </c>
      <c r="L1486" s="0" t="n">
        <f aca="false">IF(AND(ISNUMBER($BW1486),ISNUMBER($BX1486)),($BW1486+$BX1486)/2,"")</f>
        <v>2008</v>
      </c>
      <c r="M1486" s="0" t="n">
        <f aca="false">IF($L1486&lt;&gt;"",$L1486,"")</f>
        <v>2008</v>
      </c>
      <c r="N1486" s="0" t="n">
        <f aca="false">IF(AND(ISNUMBER($BW1486),ISNUMBER($BX1486)),MIN(1,MAX(0,($BX1486-2016+1)/($BX1486-$BW1486+1))),"")</f>
        <v>0</v>
      </c>
      <c r="O1486" s="0" t="n">
        <f aca="false">IF(AND(ISNUMBER($BW1486),ISNUMBER($BX1486)),MIN(1,MAX(0,($BX1486-2017+1)/($BX1486-$BW1486+1))),"")</f>
        <v>0</v>
      </c>
      <c r="P1486" s="0" t="n">
        <f aca="false">IF(AND(ISNUMBER($BW1486),ISNUMBER($BX1486)),MIN(1,MAX(0,($BX1486-2018+1)/($BX1486-$BW1486+1))),"")</f>
        <v>0</v>
      </c>
      <c r="Q1486" s="0" t="n">
        <f aca="false">IF(AND(ISNUMBER($BW1486),ISNUMBER($BX1486)),MIN(1,MAX(0,($BX1486-2019+1)/($BX1486-$BW1486+1))),"")</f>
        <v>0</v>
      </c>
      <c r="R1486" s="0" t="n">
        <f aca="false">IF(AND(ISNUMBER($BW1486),ISNUMBER($BX1486)),MIN(1,MAX(0,($BX1486-2016+1)/($BX1486-$BW1486+1))),"")</f>
        <v>0</v>
      </c>
      <c r="S1486" s="0" t="n">
        <f aca="false">IF($L1486&lt;&gt;"",IF($L1486&gt;=2015.5,1,0),"")</f>
        <v>0</v>
      </c>
      <c r="T1486" s="0" t="n">
        <f aca="false">IF($L1486&lt;&gt;"",IF($L1486&gt;=2016,1,0),"")</f>
        <v>0</v>
      </c>
      <c r="U1486" s="0" t="n">
        <f aca="false">IF(ISNUMBER($BX1486),IF($BX1486&gt;=2016,1,0),"")</f>
        <v>0</v>
      </c>
      <c r="V1486" s="0" t="n">
        <f aca="false">IF(ISNUMBER($BW1486),IF($BW1486&gt;=2016,1,0),"")</f>
        <v>0</v>
      </c>
      <c r="W1486" s="0" t="str">
        <f aca="false">IF(AND(ISNUMBER($BW1486),ISNUMBER($BX1486)),IF($BW1486&gt;=2016,"post-only",IF($BX1486&lt;2016,"pre-only","mixed")),"")</f>
        <v>pre-only</v>
      </c>
      <c r="X1486" s="0" t="n">
        <f aca="false">IF(AND(ISNUMBER($BW1486),ISNUMBER($BX1486)),MIN(1,MAX(0,($BX1486-2017+1)/($BX1486-$BW1486+1))),"")</f>
        <v>0</v>
      </c>
      <c r="Y1486" s="0" t="n">
        <f aca="false">IF(AND(ISNUMBER($BW1486),ISNUMBER($BX1486)),MIN(1,MAX(0,($BX1486-2018+1)/($BX1486-$BW1486+1))),"")</f>
        <v>0</v>
      </c>
      <c r="Z1486" s="0" t="n">
        <f aca="false">IF(AND(ISNUMBER($BW1486),ISNUMBER($BX1486)),MIN(1,MAX(0,($BX1486-2019+1)/($BX1486-$BW1486+1))),"")</f>
        <v>0</v>
      </c>
      <c r="AA1486" s="0" t="n">
        <f aca="false">IF(ISNUMBER($BX1486),IF($BX1486&gt;=2017,1,0),"")</f>
        <v>0</v>
      </c>
      <c r="AB1486" s="0" t="n">
        <f aca="false">IF(ISNUMBER($BX1486),IF($BX1486&gt;=2018,1,0),"")</f>
        <v>0</v>
      </c>
      <c r="AC1486" s="0" t="n">
        <f aca="false">IF(ISNUMBER($BX1486),IF($BX1486&gt;=2019,1,0),"")</f>
        <v>0</v>
      </c>
      <c r="AD1486" s="0" t="n">
        <f aca="false">IF($L1486&lt;&gt;"",IF($L1486&gt;2013,1,0),"")</f>
        <v>0</v>
      </c>
      <c r="AE1486" s="0" t="n">
        <f aca="false">IF($L1486&lt;&gt;"",1+IF($L1486&gt;2011,1,0)+IF($L1486&gt;2014,1,0),"")</f>
        <v>1</v>
      </c>
      <c r="AF1486" s="0" t="s">
        <v>87</v>
      </c>
      <c r="AG1486" s="0" t="s">
        <v>88</v>
      </c>
      <c r="AH1486" s="0" t="s">
        <v>89</v>
      </c>
      <c r="AI1486" s="0" t="s">
        <v>334</v>
      </c>
      <c r="AJ1486" s="0" t="s">
        <v>334</v>
      </c>
      <c r="AK1486" s="0" t="str">
        <f aca="false">IF(AND($CF1486&lt;&gt;"",IFERROR(INDEX(subsample_country_map!$B:$B,MATCH($CF1486,subsample_country_map!$A:$A,0)),"")&lt;&gt;""),INDEX(subsample_country_map!$B:$B,MATCH($CF1486,subsample_country_map!$A:$A,0)),INDEX(lookup!$AA:$AA,MATCH($A1486,lookup!$A:$A,0)))</f>
        <v>3_AsiaPac</v>
      </c>
      <c r="AL1486" s="0" t="str">
        <f aca="false">IF(AND($CF1486&lt;&gt;"",IFERROR(INDEX(subsample_country_map!$C:$C,MATCH($CF1486,subsample_country_map!$A:$A,0)),"")&lt;&gt;""),INDEX(subsample_country_map!$C:$C,MATCH($CF1486,subsample_country_map!$A:$A,0)),INDEX(lookup!$AB:$AB,MATCH($A1486,lookup!$A:$A,0)))</f>
        <v>1_developed</v>
      </c>
      <c r="AM1486" s="0" t="str">
        <f aca="false">IF(AND($CF1486&lt;&gt;"",IFERROR(INDEX(subsample_country_map!$D:$D,MATCH($CF1486,subsample_country_map!$A:$A,0)),"")&lt;&gt;""),INDEX(subsample_country_map!$D:$D,MATCH($CF1486,subsample_country_map!$A:$A,0)),INDEX(lookup!$AC:$AC,MATCH($A1486,lookup!$A:$A,0)))</f>
        <v>1_western</v>
      </c>
      <c r="AN1486" s="0" t="str">
        <f aca="false">IF(AND($CF1486&lt;&gt;"",IFERROR(INDEX(subsample_country_map!$E:$E,MATCH($CF1486,subsample_country_map!$A:$A,0)),"")&lt;&gt;""),INDEX(subsample_country_map!$E:$E,MATCH($CF1486,subsample_country_map!$A:$A,0)),INDEX(lookup!$AD:$AD,MATCH($A1486,lookup!$A:$A,0)))</f>
        <v>1_common law</v>
      </c>
      <c r="AO1486" s="0" t="str">
        <f aca="false">INDEX(lookup!$Y:$Y,MATCH($A1486,lookup!$A:$A,0))</f>
        <v>0_published</v>
      </c>
      <c r="AP1486" s="0" t="str">
        <f aca="false">INDEX(lookup!$Z:$Z,MATCH($A1486,lookup!$A:$A,0))</f>
        <v>1_VHB high</v>
      </c>
      <c r="AQ1486" s="0" t="str">
        <f aca="false">INDEX(lookup!$W:$W,MATCH($A1486,lookup!$A:$A,0))</f>
        <v>1_fin/acc/econ</v>
      </c>
      <c r="AS1486" s="0" t="s">
        <v>91</v>
      </c>
      <c r="AT1486" s="0" t="s">
        <v>397</v>
      </c>
      <c r="AU1486" s="0" t="s">
        <v>93</v>
      </c>
      <c r="AV1486" s="0" t="s">
        <v>5398</v>
      </c>
      <c r="AY1486" s="0" t="s">
        <v>5399</v>
      </c>
      <c r="BA1486" s="0" t="s">
        <v>95</v>
      </c>
      <c r="BB1486" s="0" t="s">
        <v>96</v>
      </c>
      <c r="BC1486" s="0" t="s">
        <v>5371</v>
      </c>
      <c r="BD1486" s="0" t="s">
        <v>5372</v>
      </c>
      <c r="BE1486" s="0" t="s">
        <v>98</v>
      </c>
      <c r="BI1486" s="0" t="s">
        <v>5391</v>
      </c>
      <c r="BJ1486" s="0" t="s">
        <v>5400</v>
      </c>
      <c r="BK1486" s="0" t="s">
        <v>5393</v>
      </c>
      <c r="BL1486" s="0" t="s">
        <v>5401</v>
      </c>
      <c r="BM1486" s="0" t="s">
        <v>5402</v>
      </c>
      <c r="BN1486" s="0" t="s">
        <v>5377</v>
      </c>
      <c r="BO1486" s="0" t="s">
        <v>769</v>
      </c>
      <c r="BP1486" s="0" t="s">
        <v>5369</v>
      </c>
      <c r="BQ1486" s="0" t="s">
        <v>127</v>
      </c>
      <c r="BT1486" s="0" t="n">
        <v>0</v>
      </c>
      <c r="BU1486" s="0" t="s">
        <v>5378</v>
      </c>
      <c r="BW1486" s="0" t="n">
        <v>2006</v>
      </c>
      <c r="BX1486" s="0" t="n">
        <v>2010</v>
      </c>
      <c r="BY1486" s="0" t="s">
        <v>221</v>
      </c>
      <c r="BZ1486" s="0" t="n">
        <v>2008</v>
      </c>
      <c r="CA1486" s="0" t="n">
        <v>0</v>
      </c>
      <c r="CB1486" s="0" t="n">
        <v>0</v>
      </c>
      <c r="CC1486" s="0" t="n">
        <v>0</v>
      </c>
      <c r="CD1486" s="0" t="n">
        <v>-0.0630694210080455</v>
      </c>
      <c r="CE1486" s="0" t="n">
        <v>1</v>
      </c>
    </row>
    <row r="1487" customFormat="false" ht="15" hidden="false" customHeight="false" outlineLevel="0" collapsed="false">
      <c r="A1487" s="0" t="s">
        <v>5369</v>
      </c>
      <c r="B1487" s="0" t="n">
        <v>2792</v>
      </c>
      <c r="C1487" s="0" t="n">
        <v>-0.0621403092545297</v>
      </c>
      <c r="D1487" s="0" t="n">
        <v>1050</v>
      </c>
      <c r="E1487" s="0" t="n">
        <f aca="false">IF(ISNUMBER($BA1487),$BA1487,IF(AND(ISNUMBER($D1487),ISNUMBER($BW1487),ISNUMBER($BX1487)),$D1487*($BX1487-$BW1487+1),""))</f>
        <v>5250</v>
      </c>
      <c r="H1487" s="0" t="s">
        <v>118</v>
      </c>
      <c r="I1487" s="0" t="s">
        <v>842</v>
      </c>
      <c r="J1487" s="0" t="n">
        <f aca="false">IF($BW1487&lt;&gt;"",$BW1487,"")</f>
        <v>2006</v>
      </c>
      <c r="K1487" s="0" t="n">
        <f aca="false">IF($BX1487&lt;&gt;"",$BX1487,"")</f>
        <v>2010</v>
      </c>
      <c r="L1487" s="0" t="n">
        <f aca="false">IF(AND(ISNUMBER($BW1487),ISNUMBER($BX1487)),($BW1487+$BX1487)/2,"")</f>
        <v>2008</v>
      </c>
      <c r="M1487" s="0" t="n">
        <f aca="false">IF($L1487&lt;&gt;"",$L1487,"")</f>
        <v>2008</v>
      </c>
      <c r="N1487" s="0" t="n">
        <f aca="false">IF(AND(ISNUMBER($BW1487),ISNUMBER($BX1487)),MIN(1,MAX(0,($BX1487-2016+1)/($BX1487-$BW1487+1))),"")</f>
        <v>0</v>
      </c>
      <c r="O1487" s="0" t="n">
        <f aca="false">IF(AND(ISNUMBER($BW1487),ISNUMBER($BX1487)),MIN(1,MAX(0,($BX1487-2017+1)/($BX1487-$BW1487+1))),"")</f>
        <v>0</v>
      </c>
      <c r="P1487" s="0" t="n">
        <f aca="false">IF(AND(ISNUMBER($BW1487),ISNUMBER($BX1487)),MIN(1,MAX(0,($BX1487-2018+1)/($BX1487-$BW1487+1))),"")</f>
        <v>0</v>
      </c>
      <c r="Q1487" s="0" t="n">
        <f aca="false">IF(AND(ISNUMBER($BW1487),ISNUMBER($BX1487)),MIN(1,MAX(0,($BX1487-2019+1)/($BX1487-$BW1487+1))),"")</f>
        <v>0</v>
      </c>
      <c r="R1487" s="0" t="n">
        <f aca="false">IF(AND(ISNUMBER($BW1487),ISNUMBER($BX1487)),MIN(1,MAX(0,($BX1487-2016+1)/($BX1487-$BW1487+1))),"")</f>
        <v>0</v>
      </c>
      <c r="S1487" s="0" t="n">
        <f aca="false">IF($L1487&lt;&gt;"",IF($L1487&gt;=2015.5,1,0),"")</f>
        <v>0</v>
      </c>
      <c r="T1487" s="0" t="n">
        <f aca="false">IF($L1487&lt;&gt;"",IF($L1487&gt;=2016,1,0),"")</f>
        <v>0</v>
      </c>
      <c r="U1487" s="0" t="n">
        <f aca="false">IF(ISNUMBER($BX1487),IF($BX1487&gt;=2016,1,0),"")</f>
        <v>0</v>
      </c>
      <c r="V1487" s="0" t="n">
        <f aca="false">IF(ISNUMBER($BW1487),IF($BW1487&gt;=2016,1,0),"")</f>
        <v>0</v>
      </c>
      <c r="W1487" s="0" t="str">
        <f aca="false">IF(AND(ISNUMBER($BW1487),ISNUMBER($BX1487)),IF($BW1487&gt;=2016,"post-only",IF($BX1487&lt;2016,"pre-only","mixed")),"")</f>
        <v>pre-only</v>
      </c>
      <c r="X1487" s="0" t="n">
        <f aca="false">IF(AND(ISNUMBER($BW1487),ISNUMBER($BX1487)),MIN(1,MAX(0,($BX1487-2017+1)/($BX1487-$BW1487+1))),"")</f>
        <v>0</v>
      </c>
      <c r="Y1487" s="0" t="n">
        <f aca="false">IF(AND(ISNUMBER($BW1487),ISNUMBER($BX1487)),MIN(1,MAX(0,($BX1487-2018+1)/($BX1487-$BW1487+1))),"")</f>
        <v>0</v>
      </c>
      <c r="Z1487" s="0" t="n">
        <f aca="false">IF(AND(ISNUMBER($BW1487),ISNUMBER($BX1487)),MIN(1,MAX(0,($BX1487-2019+1)/($BX1487-$BW1487+1))),"")</f>
        <v>0</v>
      </c>
      <c r="AA1487" s="0" t="n">
        <f aca="false">IF(ISNUMBER($BX1487),IF($BX1487&gt;=2017,1,0),"")</f>
        <v>0</v>
      </c>
      <c r="AB1487" s="0" t="n">
        <f aca="false">IF(ISNUMBER($BX1487),IF($BX1487&gt;=2018,1,0),"")</f>
        <v>0</v>
      </c>
      <c r="AC1487" s="0" t="n">
        <f aca="false">IF(ISNUMBER($BX1487),IF($BX1487&gt;=2019,1,0),"")</f>
        <v>0</v>
      </c>
      <c r="AD1487" s="0" t="n">
        <f aca="false">IF($L1487&lt;&gt;"",IF($L1487&gt;2013,1,0),"")</f>
        <v>0</v>
      </c>
      <c r="AE1487" s="0" t="n">
        <f aca="false">IF($L1487&lt;&gt;"",1+IF($L1487&gt;2011,1,0)+IF($L1487&gt;2014,1,0),"")</f>
        <v>1</v>
      </c>
      <c r="AF1487" s="0" t="s">
        <v>87</v>
      </c>
      <c r="AG1487" s="0" t="s">
        <v>88</v>
      </c>
      <c r="AH1487" s="0" t="s">
        <v>89</v>
      </c>
      <c r="AI1487" s="0" t="s">
        <v>334</v>
      </c>
      <c r="AJ1487" s="0" t="s">
        <v>334</v>
      </c>
      <c r="AK1487" s="0" t="str">
        <f aca="false">IF(AND($CF1487&lt;&gt;"",IFERROR(INDEX(subsample_country_map!$B:$B,MATCH($CF1487,subsample_country_map!$A:$A,0)),"")&lt;&gt;""),INDEX(subsample_country_map!$B:$B,MATCH($CF1487,subsample_country_map!$A:$A,0)),INDEX(lookup!$AA:$AA,MATCH($A1487,lookup!$A:$A,0)))</f>
        <v>3_AsiaPac</v>
      </c>
      <c r="AL1487" s="0" t="str">
        <f aca="false">IF(AND($CF1487&lt;&gt;"",IFERROR(INDEX(subsample_country_map!$C:$C,MATCH($CF1487,subsample_country_map!$A:$A,0)),"")&lt;&gt;""),INDEX(subsample_country_map!$C:$C,MATCH($CF1487,subsample_country_map!$A:$A,0)),INDEX(lookup!$AB:$AB,MATCH($A1487,lookup!$A:$A,0)))</f>
        <v>1_developed</v>
      </c>
      <c r="AM1487" s="0" t="str">
        <f aca="false">IF(AND($CF1487&lt;&gt;"",IFERROR(INDEX(subsample_country_map!$D:$D,MATCH($CF1487,subsample_country_map!$A:$A,0)),"")&lt;&gt;""),INDEX(subsample_country_map!$D:$D,MATCH($CF1487,subsample_country_map!$A:$A,0)),INDEX(lookup!$AC:$AC,MATCH($A1487,lookup!$A:$A,0)))</f>
        <v>1_western</v>
      </c>
      <c r="AN1487" s="0" t="str">
        <f aca="false">IF(AND($CF1487&lt;&gt;"",IFERROR(INDEX(subsample_country_map!$E:$E,MATCH($CF1487,subsample_country_map!$A:$A,0)),"")&lt;&gt;""),INDEX(subsample_country_map!$E:$E,MATCH($CF1487,subsample_country_map!$A:$A,0)),INDEX(lookup!$AD:$AD,MATCH($A1487,lookup!$A:$A,0)))</f>
        <v>1_common law</v>
      </c>
      <c r="AO1487" s="0" t="str">
        <f aca="false">INDEX(lookup!$Y:$Y,MATCH($A1487,lookup!$A:$A,0))</f>
        <v>0_published</v>
      </c>
      <c r="AP1487" s="0" t="str">
        <f aca="false">INDEX(lookup!$Z:$Z,MATCH($A1487,lookup!$A:$A,0))</f>
        <v>1_VHB high</v>
      </c>
      <c r="AQ1487" s="0" t="str">
        <f aca="false">INDEX(lookup!$W:$W,MATCH($A1487,lookup!$A:$A,0))</f>
        <v>1_fin/acc/econ</v>
      </c>
      <c r="AS1487" s="0" t="s">
        <v>91</v>
      </c>
      <c r="AT1487" s="0" t="s">
        <v>397</v>
      </c>
      <c r="AU1487" s="0" t="s">
        <v>93</v>
      </c>
      <c r="AV1487" s="0" t="s">
        <v>5396</v>
      </c>
      <c r="AY1487" s="0" t="s">
        <v>5403</v>
      </c>
      <c r="BA1487" s="0" t="s">
        <v>95</v>
      </c>
      <c r="BB1487" s="0" t="s">
        <v>96</v>
      </c>
      <c r="BC1487" s="0" t="s">
        <v>5371</v>
      </c>
      <c r="BD1487" s="0" t="s">
        <v>5372</v>
      </c>
      <c r="BE1487" s="0" t="s">
        <v>98</v>
      </c>
      <c r="BI1487" s="0" t="s">
        <v>5391</v>
      </c>
      <c r="BJ1487" s="0" t="s">
        <v>5400</v>
      </c>
      <c r="BK1487" s="0" t="s">
        <v>5393</v>
      </c>
      <c r="BL1487" s="0" t="s">
        <v>5404</v>
      </c>
      <c r="BM1487" s="0" t="s">
        <v>5383</v>
      </c>
      <c r="BN1487" s="0" t="s">
        <v>5377</v>
      </c>
      <c r="BO1487" s="0" t="s">
        <v>769</v>
      </c>
      <c r="BP1487" s="0" t="s">
        <v>5369</v>
      </c>
      <c r="BQ1487" s="0" t="s">
        <v>127</v>
      </c>
      <c r="BT1487" s="0" t="n">
        <v>0</v>
      </c>
      <c r="BU1487" s="0" t="s">
        <v>5378</v>
      </c>
      <c r="BW1487" s="0" t="n">
        <v>2006</v>
      </c>
      <c r="BX1487" s="0" t="n">
        <v>2010</v>
      </c>
      <c r="BY1487" s="0" t="s">
        <v>221</v>
      </c>
      <c r="BZ1487" s="0" t="n">
        <v>2008</v>
      </c>
      <c r="CA1487" s="0" t="n">
        <v>0</v>
      </c>
      <c r="CB1487" s="0" t="n">
        <v>0</v>
      </c>
      <c r="CC1487" s="0" t="n">
        <v>0</v>
      </c>
      <c r="CD1487" s="0" t="n">
        <v>-0.0622204783133459</v>
      </c>
      <c r="CE1487" s="0" t="n">
        <v>1</v>
      </c>
    </row>
    <row r="1488" customFormat="false" ht="15" hidden="false" customHeight="false" outlineLevel="0" collapsed="false">
      <c r="A1488" s="0" t="s">
        <v>5405</v>
      </c>
      <c r="B1488" s="0" t="n">
        <v>2793</v>
      </c>
      <c r="C1488" s="0" t="n">
        <v>-0.00520270513876696</v>
      </c>
      <c r="D1488" s="0" t="n">
        <v>5195</v>
      </c>
      <c r="E1488" s="0" t="n">
        <f aca="false">IF(ISNUMBER($BA1488),$BA1488,IF(AND(ISNUMBER($D1488),ISNUMBER($BW1488),ISNUMBER($BX1488)),$D1488*($BX1488-$BW1488+1),""))</f>
        <v>5195</v>
      </c>
      <c r="H1488" s="0" t="s">
        <v>118</v>
      </c>
      <c r="I1488" s="0" t="s">
        <v>86</v>
      </c>
      <c r="J1488" s="0" t="n">
        <f aca="false">IF($BW1488&lt;&gt;"",$BW1488,"")</f>
        <v>2014</v>
      </c>
      <c r="K1488" s="0" t="n">
        <f aca="false">IF($BX1488&lt;&gt;"",$BX1488,"")</f>
        <v>2019</v>
      </c>
      <c r="L1488" s="0" t="n">
        <f aca="false">IF(AND(ISNUMBER($BW1488),ISNUMBER($BX1488)),($BW1488+$BX1488)/2,"")</f>
        <v>2016.5</v>
      </c>
      <c r="M1488" s="0" t="n">
        <f aca="false">IF($L1488&lt;&gt;"",$L1488,"")</f>
        <v>2016.5</v>
      </c>
      <c r="N1488" s="0" t="n">
        <f aca="false">IF(AND(ISNUMBER($BW1488),ISNUMBER($BX1488)),MIN(1,MAX(0,($BX1488-2016+1)/($BX1488-$BW1488+1))),"")</f>
        <v>0.666666666666667</v>
      </c>
      <c r="O1488" s="0" t="n">
        <f aca="false">IF(AND(ISNUMBER($BW1488),ISNUMBER($BX1488)),MIN(1,MAX(0,($BX1488-2017+1)/($BX1488-$BW1488+1))),"")</f>
        <v>0.5</v>
      </c>
      <c r="P1488" s="0" t="n">
        <f aca="false">IF(AND(ISNUMBER($BW1488),ISNUMBER($BX1488)),MIN(1,MAX(0,($BX1488-2018+1)/($BX1488-$BW1488+1))),"")</f>
        <v>0.333333333333333</v>
      </c>
      <c r="Q1488" s="0" t="n">
        <f aca="false">IF(AND(ISNUMBER($BW1488),ISNUMBER($BX1488)),MIN(1,MAX(0,($BX1488-2019+1)/($BX1488-$BW1488+1))),"")</f>
        <v>0.166666666666667</v>
      </c>
      <c r="R1488" s="0" t="n">
        <f aca="false">IF(AND(ISNUMBER($BW1488),ISNUMBER($BX1488)),MIN(1,MAX(0,($BX1488-2016+1)/($BX1488-$BW1488+1))),"")</f>
        <v>0.666666666666667</v>
      </c>
      <c r="S1488" s="0" t="n">
        <f aca="false">IF($L1488&lt;&gt;"",IF($L1488&gt;=2015.5,1,0),"")</f>
        <v>1</v>
      </c>
      <c r="T1488" s="0" t="n">
        <f aca="false">IF($L1488&lt;&gt;"",IF($L1488&gt;=2016,1,0),"")</f>
        <v>1</v>
      </c>
      <c r="U1488" s="0" t="n">
        <f aca="false">IF(ISNUMBER($BX1488),IF($BX1488&gt;=2016,1,0),"")</f>
        <v>1</v>
      </c>
      <c r="V1488" s="0" t="n">
        <f aca="false">IF(ISNUMBER($BW1488),IF($BW1488&gt;=2016,1,0),"")</f>
        <v>0</v>
      </c>
      <c r="W1488" s="0" t="str">
        <f aca="false">IF(AND(ISNUMBER($BW1488),ISNUMBER($BX1488)),IF($BW1488&gt;=2016,"post-only",IF($BX1488&lt;2016,"pre-only","mixed")),"")</f>
        <v>mixed</v>
      </c>
      <c r="X1488" s="0" t="n">
        <f aca="false">IF(AND(ISNUMBER($BW1488),ISNUMBER($BX1488)),MIN(1,MAX(0,($BX1488-2017+1)/($BX1488-$BW1488+1))),"")</f>
        <v>0.5</v>
      </c>
      <c r="Y1488" s="0" t="n">
        <f aca="false">IF(AND(ISNUMBER($BW1488),ISNUMBER($BX1488)),MIN(1,MAX(0,($BX1488-2018+1)/($BX1488-$BW1488+1))),"")</f>
        <v>0.333333333333333</v>
      </c>
      <c r="Z1488" s="0" t="n">
        <f aca="false">IF(AND(ISNUMBER($BW1488),ISNUMBER($BX1488)),MIN(1,MAX(0,($BX1488-2019+1)/($BX1488-$BW1488+1))),"")</f>
        <v>0.166666666666667</v>
      </c>
      <c r="AA1488" s="0" t="n">
        <f aca="false">IF(ISNUMBER($BX1488),IF($BX1488&gt;=2017,1,0),"")</f>
        <v>1</v>
      </c>
      <c r="AB1488" s="0" t="n">
        <f aca="false">IF(ISNUMBER($BX1488),IF($BX1488&gt;=2018,1,0),"")</f>
        <v>1</v>
      </c>
      <c r="AC1488" s="0" t="n">
        <f aca="false">IF(ISNUMBER($BX1488),IF($BX1488&gt;=2019,1,0),"")</f>
        <v>1</v>
      </c>
      <c r="AD1488" s="0" t="n">
        <f aca="false">IF($L1488&lt;&gt;"",IF($L1488&gt;2013,1,0),"")</f>
        <v>1</v>
      </c>
      <c r="AE1488" s="0" t="n">
        <f aca="false">IF($L1488&lt;&gt;"",1+IF($L1488&gt;2011,1,0)+IF($L1488&gt;2014,1,0),"")</f>
        <v>3</v>
      </c>
      <c r="AF1488" s="0" t="s">
        <v>87</v>
      </c>
      <c r="AG1488" s="0" t="s">
        <v>88</v>
      </c>
      <c r="AH1488" s="0" t="s">
        <v>2080</v>
      </c>
      <c r="AI1488" s="0" t="s">
        <v>497</v>
      </c>
      <c r="AJ1488" s="0" t="s">
        <v>497</v>
      </c>
      <c r="AK1488" s="0" t="str">
        <f aca="false">IF(AND($CF1488&lt;&gt;"",IFERROR(INDEX(subsample_country_map!$B:$B,MATCH($CF1488,subsample_country_map!$A:$A,0)),"")&lt;&gt;""),INDEX(subsample_country_map!$B:$B,MATCH($CF1488,subsample_country_map!$A:$A,0)),INDEX(lookup!$AA:$AA,MATCH($A1488,lookup!$A:$A,0)))</f>
        <v>3_AsiaPac</v>
      </c>
      <c r="AL1488" s="0" t="str">
        <f aca="false">IF(AND($CF1488&lt;&gt;"",IFERROR(INDEX(subsample_country_map!$C:$C,MATCH($CF1488,subsample_country_map!$A:$A,0)),"")&lt;&gt;""),INDEX(subsample_country_map!$C:$C,MATCH($CF1488,subsample_country_map!$A:$A,0)),INDEX(lookup!$AB:$AB,MATCH($A1488,lookup!$A:$A,0)))</f>
        <v>2_developing</v>
      </c>
      <c r="AM1488" s="0" t="str">
        <f aca="false">IF(AND($CF1488&lt;&gt;"",IFERROR(INDEX(subsample_country_map!$D:$D,MATCH($CF1488,subsample_country_map!$A:$A,0)),"")&lt;&gt;""),INDEX(subsample_country_map!$D:$D,MATCH($CF1488,subsample_country_map!$A:$A,0)),INDEX(lookup!$AC:$AC,MATCH($A1488,lookup!$A:$A,0)))</f>
        <v>2_non_western</v>
      </c>
      <c r="AN1488" s="0" t="str">
        <f aca="false">IF(AND($CF1488&lt;&gt;"",IFERROR(INDEX(subsample_country_map!$E:$E,MATCH($CF1488,subsample_country_map!$A:$A,0)),"")&lt;&gt;""),INDEX(subsample_country_map!$E:$E,MATCH($CF1488,subsample_country_map!$A:$A,0)),INDEX(lookup!$AD:$AD,MATCH($A1488,lookup!$A:$A,0)))</f>
        <v>2_civil law</v>
      </c>
      <c r="AO1488" s="0" t="str">
        <f aca="false">INDEX(lookup!$Y:$Y,MATCH($A1488,lookup!$A:$A,0))</f>
        <v>0_published</v>
      </c>
      <c r="AP1488" s="0" t="str">
        <f aca="false">INDEX(lookup!$Z:$Z,MATCH($A1488,lookup!$A:$A,0))</f>
        <v>1_VHB high</v>
      </c>
      <c r="AQ1488" s="0" t="str">
        <f aca="false">INDEX(lookup!$W:$W,MATCH($A1488,lookup!$A:$A,0))</f>
        <v>2_sust</v>
      </c>
      <c r="AS1488" s="0" t="s">
        <v>91</v>
      </c>
      <c r="AT1488" s="0" t="s">
        <v>111</v>
      </c>
      <c r="AU1488" s="0" t="s">
        <v>93</v>
      </c>
      <c r="AZ1488" s="0" t="s">
        <v>214</v>
      </c>
      <c r="BA1488" s="0" t="n">
        <v>5195</v>
      </c>
      <c r="BB1488" s="0" t="s">
        <v>96</v>
      </c>
      <c r="BC1488" s="0" t="s">
        <v>97</v>
      </c>
      <c r="BD1488" s="0" t="s">
        <v>97</v>
      </c>
      <c r="BE1488" s="0" t="s">
        <v>98</v>
      </c>
      <c r="BI1488" s="0" t="s">
        <v>502</v>
      </c>
      <c r="BJ1488" s="0" t="s">
        <v>5406</v>
      </c>
      <c r="BK1488" s="0" t="s">
        <v>5407</v>
      </c>
      <c r="BL1488" s="0" t="s">
        <v>5408</v>
      </c>
      <c r="BM1488" s="0" t="s">
        <v>5409</v>
      </c>
      <c r="BN1488" s="0" t="s">
        <v>5410</v>
      </c>
      <c r="BO1488" s="0" t="s">
        <v>769</v>
      </c>
      <c r="BP1488" s="0" t="s">
        <v>5405</v>
      </c>
      <c r="BQ1488" s="0" t="s">
        <v>2105</v>
      </c>
      <c r="BT1488" s="0" t="n">
        <v>0</v>
      </c>
      <c r="BU1488" s="0" t="s">
        <v>5411</v>
      </c>
      <c r="BW1488" s="0" t="n">
        <v>2014</v>
      </c>
      <c r="BX1488" s="0" t="n">
        <v>2019</v>
      </c>
      <c r="BY1488" s="0" t="s">
        <v>2985</v>
      </c>
      <c r="BZ1488" s="0" t="n">
        <v>2016.5</v>
      </c>
      <c r="CA1488" s="0" t="n">
        <v>0.666666666666667</v>
      </c>
      <c r="CB1488" s="0" t="n">
        <v>1</v>
      </c>
      <c r="CC1488" s="0" t="n">
        <v>1</v>
      </c>
      <c r="CD1488" s="0" t="n">
        <v>-0.00520275208204771</v>
      </c>
      <c r="CE1488" s="0" t="n">
        <v>1</v>
      </c>
    </row>
    <row r="1489" customFormat="false" ht="15" hidden="false" customHeight="false" outlineLevel="0" collapsed="false">
      <c r="A1489" s="0" t="s">
        <v>5405</v>
      </c>
      <c r="B1489" s="0" t="n">
        <v>2794</v>
      </c>
      <c r="C1489" s="0" t="n">
        <v>-0.0383089836042435</v>
      </c>
      <c r="D1489" s="0" t="n">
        <v>5195</v>
      </c>
      <c r="E1489" s="0" t="n">
        <f aca="false">IF(ISNUMBER($BA1489),$BA1489,IF(AND(ISNUMBER($D1489),ISNUMBER($BW1489),ISNUMBER($BX1489)),$D1489*($BX1489-$BW1489+1),""))</f>
        <v>5195</v>
      </c>
      <c r="H1489" s="0" t="s">
        <v>118</v>
      </c>
      <c r="I1489" s="0" t="s">
        <v>119</v>
      </c>
      <c r="J1489" s="0" t="n">
        <f aca="false">IF($BW1489&lt;&gt;"",$BW1489,"")</f>
        <v>2014</v>
      </c>
      <c r="K1489" s="0" t="n">
        <f aca="false">IF($BX1489&lt;&gt;"",$BX1489,"")</f>
        <v>2019</v>
      </c>
      <c r="L1489" s="0" t="n">
        <f aca="false">IF(AND(ISNUMBER($BW1489),ISNUMBER($BX1489)),($BW1489+$BX1489)/2,"")</f>
        <v>2016.5</v>
      </c>
      <c r="M1489" s="0" t="n">
        <f aca="false">IF($L1489&lt;&gt;"",$L1489,"")</f>
        <v>2016.5</v>
      </c>
      <c r="N1489" s="0" t="n">
        <f aca="false">IF(AND(ISNUMBER($BW1489),ISNUMBER($BX1489)),MIN(1,MAX(0,($BX1489-2016+1)/($BX1489-$BW1489+1))),"")</f>
        <v>0.666666666666667</v>
      </c>
      <c r="O1489" s="0" t="n">
        <f aca="false">IF(AND(ISNUMBER($BW1489),ISNUMBER($BX1489)),MIN(1,MAX(0,($BX1489-2017+1)/($BX1489-$BW1489+1))),"")</f>
        <v>0.5</v>
      </c>
      <c r="P1489" s="0" t="n">
        <f aca="false">IF(AND(ISNUMBER($BW1489),ISNUMBER($BX1489)),MIN(1,MAX(0,($BX1489-2018+1)/($BX1489-$BW1489+1))),"")</f>
        <v>0.333333333333333</v>
      </c>
      <c r="Q1489" s="0" t="n">
        <f aca="false">IF(AND(ISNUMBER($BW1489),ISNUMBER($BX1489)),MIN(1,MAX(0,($BX1489-2019+1)/($BX1489-$BW1489+1))),"")</f>
        <v>0.166666666666667</v>
      </c>
      <c r="R1489" s="0" t="n">
        <f aca="false">IF(AND(ISNUMBER($BW1489),ISNUMBER($BX1489)),MIN(1,MAX(0,($BX1489-2016+1)/($BX1489-$BW1489+1))),"")</f>
        <v>0.666666666666667</v>
      </c>
      <c r="S1489" s="0" t="n">
        <f aca="false">IF($L1489&lt;&gt;"",IF($L1489&gt;=2015.5,1,0),"")</f>
        <v>1</v>
      </c>
      <c r="T1489" s="0" t="n">
        <f aca="false">IF($L1489&lt;&gt;"",IF($L1489&gt;=2016,1,0),"")</f>
        <v>1</v>
      </c>
      <c r="U1489" s="0" t="n">
        <f aca="false">IF(ISNUMBER($BX1489),IF($BX1489&gt;=2016,1,0),"")</f>
        <v>1</v>
      </c>
      <c r="V1489" s="0" t="n">
        <f aca="false">IF(ISNUMBER($BW1489),IF($BW1489&gt;=2016,1,0),"")</f>
        <v>0</v>
      </c>
      <c r="W1489" s="0" t="str">
        <f aca="false">IF(AND(ISNUMBER($BW1489),ISNUMBER($BX1489)),IF($BW1489&gt;=2016,"post-only",IF($BX1489&lt;2016,"pre-only","mixed")),"")</f>
        <v>mixed</v>
      </c>
      <c r="X1489" s="0" t="n">
        <f aca="false">IF(AND(ISNUMBER($BW1489),ISNUMBER($BX1489)),MIN(1,MAX(0,($BX1489-2017+1)/($BX1489-$BW1489+1))),"")</f>
        <v>0.5</v>
      </c>
      <c r="Y1489" s="0" t="n">
        <f aca="false">IF(AND(ISNUMBER($BW1489),ISNUMBER($BX1489)),MIN(1,MAX(0,($BX1489-2018+1)/($BX1489-$BW1489+1))),"")</f>
        <v>0.333333333333333</v>
      </c>
      <c r="Z1489" s="0" t="n">
        <f aca="false">IF(AND(ISNUMBER($BW1489),ISNUMBER($BX1489)),MIN(1,MAX(0,($BX1489-2019+1)/($BX1489-$BW1489+1))),"")</f>
        <v>0.166666666666667</v>
      </c>
      <c r="AA1489" s="0" t="n">
        <f aca="false">IF(ISNUMBER($BX1489),IF($BX1489&gt;=2017,1,0),"")</f>
        <v>1</v>
      </c>
      <c r="AB1489" s="0" t="n">
        <f aca="false">IF(ISNUMBER($BX1489),IF($BX1489&gt;=2018,1,0),"")</f>
        <v>1</v>
      </c>
      <c r="AC1489" s="0" t="n">
        <f aca="false">IF(ISNUMBER($BX1489),IF($BX1489&gt;=2019,1,0),"")</f>
        <v>1</v>
      </c>
      <c r="AD1489" s="0" t="n">
        <f aca="false">IF($L1489&lt;&gt;"",IF($L1489&gt;2013,1,0),"")</f>
        <v>1</v>
      </c>
      <c r="AE1489" s="0" t="n">
        <f aca="false">IF($L1489&lt;&gt;"",1+IF($L1489&gt;2011,1,0)+IF($L1489&gt;2014,1,0),"")</f>
        <v>3</v>
      </c>
      <c r="AF1489" s="0" t="s">
        <v>87</v>
      </c>
      <c r="AG1489" s="0" t="s">
        <v>88</v>
      </c>
      <c r="AH1489" s="0" t="s">
        <v>2080</v>
      </c>
      <c r="AI1489" s="0" t="s">
        <v>497</v>
      </c>
      <c r="AJ1489" s="0" t="s">
        <v>497</v>
      </c>
      <c r="AK1489" s="0" t="str">
        <f aca="false">IF(AND($CF1489&lt;&gt;"",IFERROR(INDEX(subsample_country_map!$B:$B,MATCH($CF1489,subsample_country_map!$A:$A,0)),"")&lt;&gt;""),INDEX(subsample_country_map!$B:$B,MATCH($CF1489,subsample_country_map!$A:$A,0)),INDEX(lookup!$AA:$AA,MATCH($A1489,lookup!$A:$A,0)))</f>
        <v>3_AsiaPac</v>
      </c>
      <c r="AL1489" s="0" t="str">
        <f aca="false">IF(AND($CF1489&lt;&gt;"",IFERROR(INDEX(subsample_country_map!$C:$C,MATCH($CF1489,subsample_country_map!$A:$A,0)),"")&lt;&gt;""),INDEX(subsample_country_map!$C:$C,MATCH($CF1489,subsample_country_map!$A:$A,0)),INDEX(lookup!$AB:$AB,MATCH($A1489,lookup!$A:$A,0)))</f>
        <v>2_developing</v>
      </c>
      <c r="AM1489" s="0" t="str">
        <f aca="false">IF(AND($CF1489&lt;&gt;"",IFERROR(INDEX(subsample_country_map!$D:$D,MATCH($CF1489,subsample_country_map!$A:$A,0)),"")&lt;&gt;""),INDEX(subsample_country_map!$D:$D,MATCH($CF1489,subsample_country_map!$A:$A,0)),INDEX(lookup!$AC:$AC,MATCH($A1489,lookup!$A:$A,0)))</f>
        <v>2_non_western</v>
      </c>
      <c r="AN1489" s="0" t="str">
        <f aca="false">IF(AND($CF1489&lt;&gt;"",IFERROR(INDEX(subsample_country_map!$E:$E,MATCH($CF1489,subsample_country_map!$A:$A,0)),"")&lt;&gt;""),INDEX(subsample_country_map!$E:$E,MATCH($CF1489,subsample_country_map!$A:$A,0)),INDEX(lookup!$AD:$AD,MATCH($A1489,lookup!$A:$A,0)))</f>
        <v>2_civil law</v>
      </c>
      <c r="AO1489" s="0" t="str">
        <f aca="false">INDEX(lookup!$Y:$Y,MATCH($A1489,lookup!$A:$A,0))</f>
        <v>0_published</v>
      </c>
      <c r="AP1489" s="0" t="str">
        <f aca="false">INDEX(lookup!$Z:$Z,MATCH($A1489,lookup!$A:$A,0))</f>
        <v>1_VHB high</v>
      </c>
      <c r="AQ1489" s="0" t="str">
        <f aca="false">INDEX(lookup!$W:$W,MATCH($A1489,lookup!$A:$A,0))</f>
        <v>2_sust</v>
      </c>
      <c r="AS1489" s="0" t="s">
        <v>91</v>
      </c>
      <c r="AT1489" s="0" t="s">
        <v>111</v>
      </c>
      <c r="AU1489" s="0" t="s">
        <v>93</v>
      </c>
      <c r="AV1489" s="0" t="s">
        <v>5412</v>
      </c>
      <c r="AX1489" s="0" t="s">
        <v>5413</v>
      </c>
      <c r="BA1489" s="0" t="n">
        <v>5195</v>
      </c>
      <c r="BB1489" s="0" t="s">
        <v>96</v>
      </c>
      <c r="BC1489" s="0" t="s">
        <v>1697</v>
      </c>
      <c r="BD1489" s="0" t="s">
        <v>142</v>
      </c>
      <c r="BE1489" s="0" t="s">
        <v>98</v>
      </c>
      <c r="BI1489" s="0" t="s">
        <v>336</v>
      </c>
      <c r="BJ1489" s="0" t="s">
        <v>5414</v>
      </c>
      <c r="BK1489" s="0" t="s">
        <v>5415</v>
      </c>
      <c r="BL1489" s="0" t="s">
        <v>5416</v>
      </c>
      <c r="BM1489" s="0" t="s">
        <v>5409</v>
      </c>
      <c r="BN1489" s="0" t="s">
        <v>5410</v>
      </c>
      <c r="BO1489" s="0" t="s">
        <v>769</v>
      </c>
      <c r="BP1489" s="0" t="s">
        <v>5405</v>
      </c>
      <c r="BQ1489" s="0" t="s">
        <v>127</v>
      </c>
      <c r="BT1489" s="0" t="n">
        <v>0</v>
      </c>
      <c r="BU1489" s="0" t="s">
        <v>5411</v>
      </c>
      <c r="BW1489" s="0" t="n">
        <v>2014</v>
      </c>
      <c r="BX1489" s="0" t="n">
        <v>2019</v>
      </c>
      <c r="BY1489" s="0" t="s">
        <v>2985</v>
      </c>
      <c r="BZ1489" s="0" t="n">
        <v>2016.5</v>
      </c>
      <c r="CA1489" s="0" t="n">
        <v>0.666666666666667</v>
      </c>
      <c r="CB1489" s="0" t="n">
        <v>1</v>
      </c>
      <c r="CC1489" s="0" t="n">
        <v>1</v>
      </c>
      <c r="CD1489" s="0" t="n">
        <v>-0.0383277406001482</v>
      </c>
      <c r="CE1489" s="0" t="n">
        <v>1</v>
      </c>
    </row>
    <row r="1490" customFormat="false" ht="15" hidden="false" customHeight="false" outlineLevel="0" collapsed="false">
      <c r="A1490" s="0" t="s">
        <v>5405</v>
      </c>
      <c r="B1490" s="0" t="n">
        <v>2795</v>
      </c>
      <c r="C1490" s="0" t="n">
        <v>-0.0317863178817782</v>
      </c>
      <c r="D1490" s="0" t="n">
        <v>5195</v>
      </c>
      <c r="E1490" s="0" t="n">
        <f aca="false">IF(ISNUMBER($BA1490),$BA1490,IF(AND(ISNUMBER($D1490),ISNUMBER($BW1490),ISNUMBER($BX1490)),$D1490*($BX1490-$BW1490+1),""))</f>
        <v>5195</v>
      </c>
      <c r="H1490" s="0" t="s">
        <v>118</v>
      </c>
      <c r="I1490" s="0" t="s">
        <v>119</v>
      </c>
      <c r="J1490" s="0" t="n">
        <f aca="false">IF($BW1490&lt;&gt;"",$BW1490,"")</f>
        <v>2014</v>
      </c>
      <c r="K1490" s="0" t="n">
        <f aca="false">IF($BX1490&lt;&gt;"",$BX1490,"")</f>
        <v>2019</v>
      </c>
      <c r="L1490" s="0" t="n">
        <f aca="false">IF(AND(ISNUMBER($BW1490),ISNUMBER($BX1490)),($BW1490+$BX1490)/2,"")</f>
        <v>2016.5</v>
      </c>
      <c r="M1490" s="0" t="n">
        <f aca="false">IF($L1490&lt;&gt;"",$L1490,"")</f>
        <v>2016.5</v>
      </c>
      <c r="N1490" s="0" t="n">
        <f aca="false">IF(AND(ISNUMBER($BW1490),ISNUMBER($BX1490)),MIN(1,MAX(0,($BX1490-2016+1)/($BX1490-$BW1490+1))),"")</f>
        <v>0.666666666666667</v>
      </c>
      <c r="O1490" s="0" t="n">
        <f aca="false">IF(AND(ISNUMBER($BW1490),ISNUMBER($BX1490)),MIN(1,MAX(0,($BX1490-2017+1)/($BX1490-$BW1490+1))),"")</f>
        <v>0.5</v>
      </c>
      <c r="P1490" s="0" t="n">
        <f aca="false">IF(AND(ISNUMBER($BW1490),ISNUMBER($BX1490)),MIN(1,MAX(0,($BX1490-2018+1)/($BX1490-$BW1490+1))),"")</f>
        <v>0.333333333333333</v>
      </c>
      <c r="Q1490" s="0" t="n">
        <f aca="false">IF(AND(ISNUMBER($BW1490),ISNUMBER($BX1490)),MIN(1,MAX(0,($BX1490-2019+1)/($BX1490-$BW1490+1))),"")</f>
        <v>0.166666666666667</v>
      </c>
      <c r="R1490" s="0" t="n">
        <f aca="false">IF(AND(ISNUMBER($BW1490),ISNUMBER($BX1490)),MIN(1,MAX(0,($BX1490-2016+1)/($BX1490-$BW1490+1))),"")</f>
        <v>0.666666666666667</v>
      </c>
      <c r="S1490" s="0" t="n">
        <f aca="false">IF($L1490&lt;&gt;"",IF($L1490&gt;=2015.5,1,0),"")</f>
        <v>1</v>
      </c>
      <c r="T1490" s="0" t="n">
        <f aca="false">IF($L1490&lt;&gt;"",IF($L1490&gt;=2016,1,0),"")</f>
        <v>1</v>
      </c>
      <c r="U1490" s="0" t="n">
        <f aca="false">IF(ISNUMBER($BX1490),IF($BX1490&gt;=2016,1,0),"")</f>
        <v>1</v>
      </c>
      <c r="V1490" s="0" t="n">
        <f aca="false">IF(ISNUMBER($BW1490),IF($BW1490&gt;=2016,1,0),"")</f>
        <v>0</v>
      </c>
      <c r="W1490" s="0" t="str">
        <f aca="false">IF(AND(ISNUMBER($BW1490),ISNUMBER($BX1490)),IF($BW1490&gt;=2016,"post-only",IF($BX1490&lt;2016,"pre-only","mixed")),"")</f>
        <v>mixed</v>
      </c>
      <c r="X1490" s="0" t="n">
        <f aca="false">IF(AND(ISNUMBER($BW1490),ISNUMBER($BX1490)),MIN(1,MAX(0,($BX1490-2017+1)/($BX1490-$BW1490+1))),"")</f>
        <v>0.5</v>
      </c>
      <c r="Y1490" s="0" t="n">
        <f aca="false">IF(AND(ISNUMBER($BW1490),ISNUMBER($BX1490)),MIN(1,MAX(0,($BX1490-2018+1)/($BX1490-$BW1490+1))),"")</f>
        <v>0.333333333333333</v>
      </c>
      <c r="Z1490" s="0" t="n">
        <f aca="false">IF(AND(ISNUMBER($BW1490),ISNUMBER($BX1490)),MIN(1,MAX(0,($BX1490-2019+1)/($BX1490-$BW1490+1))),"")</f>
        <v>0.166666666666667</v>
      </c>
      <c r="AA1490" s="0" t="n">
        <f aca="false">IF(ISNUMBER($BX1490),IF($BX1490&gt;=2017,1,0),"")</f>
        <v>1</v>
      </c>
      <c r="AB1490" s="0" t="n">
        <f aca="false">IF(ISNUMBER($BX1490),IF($BX1490&gt;=2018,1,0),"")</f>
        <v>1</v>
      </c>
      <c r="AC1490" s="0" t="n">
        <f aca="false">IF(ISNUMBER($BX1490),IF($BX1490&gt;=2019,1,0),"")</f>
        <v>1</v>
      </c>
      <c r="AD1490" s="0" t="n">
        <f aca="false">IF($L1490&lt;&gt;"",IF($L1490&gt;2013,1,0),"")</f>
        <v>1</v>
      </c>
      <c r="AE1490" s="0" t="n">
        <f aca="false">IF($L1490&lt;&gt;"",1+IF($L1490&gt;2011,1,0)+IF($L1490&gt;2014,1,0),"")</f>
        <v>3</v>
      </c>
      <c r="AF1490" s="0" t="s">
        <v>87</v>
      </c>
      <c r="AG1490" s="0" t="s">
        <v>88</v>
      </c>
      <c r="AH1490" s="0" t="s">
        <v>2080</v>
      </c>
      <c r="AI1490" s="0" t="s">
        <v>497</v>
      </c>
      <c r="AJ1490" s="0" t="s">
        <v>497</v>
      </c>
      <c r="AK1490" s="0" t="str">
        <f aca="false">IF(AND($CF1490&lt;&gt;"",IFERROR(INDEX(subsample_country_map!$B:$B,MATCH($CF1490,subsample_country_map!$A:$A,0)),"")&lt;&gt;""),INDEX(subsample_country_map!$B:$B,MATCH($CF1490,subsample_country_map!$A:$A,0)),INDEX(lookup!$AA:$AA,MATCH($A1490,lookup!$A:$A,0)))</f>
        <v>3_AsiaPac</v>
      </c>
      <c r="AL1490" s="0" t="str">
        <f aca="false">IF(AND($CF1490&lt;&gt;"",IFERROR(INDEX(subsample_country_map!$C:$C,MATCH($CF1490,subsample_country_map!$A:$A,0)),"")&lt;&gt;""),INDEX(subsample_country_map!$C:$C,MATCH($CF1490,subsample_country_map!$A:$A,0)),INDEX(lookup!$AB:$AB,MATCH($A1490,lookup!$A:$A,0)))</f>
        <v>2_developing</v>
      </c>
      <c r="AM1490" s="0" t="str">
        <f aca="false">IF(AND($CF1490&lt;&gt;"",IFERROR(INDEX(subsample_country_map!$D:$D,MATCH($CF1490,subsample_country_map!$A:$A,0)),"")&lt;&gt;""),INDEX(subsample_country_map!$D:$D,MATCH($CF1490,subsample_country_map!$A:$A,0)),INDEX(lookup!$AC:$AC,MATCH($A1490,lookup!$A:$A,0)))</f>
        <v>2_non_western</v>
      </c>
      <c r="AN1490" s="0" t="str">
        <f aca="false">IF(AND($CF1490&lt;&gt;"",IFERROR(INDEX(subsample_country_map!$E:$E,MATCH($CF1490,subsample_country_map!$A:$A,0)),"")&lt;&gt;""),INDEX(subsample_country_map!$E:$E,MATCH($CF1490,subsample_country_map!$A:$A,0)),INDEX(lookup!$AD:$AD,MATCH($A1490,lookup!$A:$A,0)))</f>
        <v>2_civil law</v>
      </c>
      <c r="AO1490" s="0" t="str">
        <f aca="false">INDEX(lookup!$Y:$Y,MATCH($A1490,lookup!$A:$A,0))</f>
        <v>0_published</v>
      </c>
      <c r="AP1490" s="0" t="str">
        <f aca="false">INDEX(lookup!$Z:$Z,MATCH($A1490,lookup!$A:$A,0))</f>
        <v>1_VHB high</v>
      </c>
      <c r="AQ1490" s="0" t="str">
        <f aca="false">INDEX(lookup!$W:$W,MATCH($A1490,lookup!$A:$A,0))</f>
        <v>2_sust</v>
      </c>
      <c r="AS1490" s="0" t="s">
        <v>91</v>
      </c>
      <c r="AT1490" s="0" t="s">
        <v>111</v>
      </c>
      <c r="AU1490" s="0" t="s">
        <v>93</v>
      </c>
      <c r="AV1490" s="0" t="s">
        <v>5417</v>
      </c>
      <c r="AX1490" s="0" t="s">
        <v>5418</v>
      </c>
      <c r="BA1490" s="0" t="n">
        <v>5195</v>
      </c>
      <c r="BB1490" s="0" t="s">
        <v>96</v>
      </c>
      <c r="BC1490" s="0" t="s">
        <v>1697</v>
      </c>
      <c r="BD1490" s="0" t="s">
        <v>142</v>
      </c>
      <c r="BE1490" s="0" t="s">
        <v>98</v>
      </c>
      <c r="BI1490" s="0" t="s">
        <v>99</v>
      </c>
      <c r="BJ1490" s="0" t="s">
        <v>5414</v>
      </c>
      <c r="BK1490" s="0" t="s">
        <v>5419</v>
      </c>
      <c r="BL1490" s="0" t="s">
        <v>5420</v>
      </c>
      <c r="BM1490" s="0" t="s">
        <v>5409</v>
      </c>
      <c r="BN1490" s="0" t="s">
        <v>5410</v>
      </c>
      <c r="BO1490" s="0" t="s">
        <v>769</v>
      </c>
      <c r="BP1490" s="0" t="s">
        <v>5405</v>
      </c>
      <c r="BQ1490" s="0" t="s">
        <v>127</v>
      </c>
      <c r="BT1490" s="0" t="n">
        <v>0</v>
      </c>
      <c r="BU1490" s="0" t="s">
        <v>5411</v>
      </c>
      <c r="BW1490" s="0" t="n">
        <v>2014</v>
      </c>
      <c r="BX1490" s="0" t="n">
        <v>2019</v>
      </c>
      <c r="BY1490" s="0" t="s">
        <v>2985</v>
      </c>
      <c r="BZ1490" s="0" t="n">
        <v>2016.5</v>
      </c>
      <c r="CA1490" s="0" t="n">
        <v>0.666666666666667</v>
      </c>
      <c r="CB1490" s="0" t="n">
        <v>1</v>
      </c>
      <c r="CC1490" s="0" t="n">
        <v>1</v>
      </c>
      <c r="CD1490" s="0" t="n">
        <v>-0.0317970296903093</v>
      </c>
      <c r="CE1490" s="0" t="n">
        <v>1</v>
      </c>
    </row>
    <row r="1491" customFormat="false" ht="15" hidden="false" customHeight="false" outlineLevel="0" collapsed="false">
      <c r="A1491" s="0" t="s">
        <v>5421</v>
      </c>
      <c r="B1491" s="0" t="n">
        <v>2796</v>
      </c>
      <c r="C1491" s="0" t="n">
        <v>-0.2044</v>
      </c>
      <c r="D1491" s="0" t="n">
        <v>9233</v>
      </c>
      <c r="E1491" s="0" t="n">
        <f aca="false">IF(ISNUMBER($BA1491),$BA1491,IF(AND(ISNUMBER($D1491),ISNUMBER($BW1491),ISNUMBER($BX1491)),$D1491*($BX1491-$BW1491+1),""))</f>
        <v>9233</v>
      </c>
      <c r="H1491" s="0" t="s">
        <v>85</v>
      </c>
      <c r="I1491" s="0" t="s">
        <v>86</v>
      </c>
      <c r="J1491" s="0" t="n">
        <f aca="false">IF($BW1491&lt;&gt;"",$BW1491,"")</f>
        <v>2013</v>
      </c>
      <c r="K1491" s="0" t="n">
        <f aca="false">IF($BX1491&lt;&gt;"",$BX1491,"")</f>
        <v>2021</v>
      </c>
      <c r="L1491" s="0" t="n">
        <f aca="false">IF(AND(ISNUMBER($BW1491),ISNUMBER($BX1491)),($BW1491+$BX1491)/2,"")</f>
        <v>2017</v>
      </c>
      <c r="M1491" s="0" t="n">
        <f aca="false">IF($L1491&lt;&gt;"",$L1491,"")</f>
        <v>2017</v>
      </c>
      <c r="N1491" s="0" t="n">
        <f aca="false">IF(AND(ISNUMBER($BW1491),ISNUMBER($BX1491)),MIN(1,MAX(0,($BX1491-2016+1)/($BX1491-$BW1491+1))),"")</f>
        <v>0.666666666666667</v>
      </c>
      <c r="O1491" s="0" t="n">
        <f aca="false">IF(AND(ISNUMBER($BW1491),ISNUMBER($BX1491)),MIN(1,MAX(0,($BX1491-2017+1)/($BX1491-$BW1491+1))),"")</f>
        <v>0.555555555555556</v>
      </c>
      <c r="P1491" s="0" t="n">
        <f aca="false">IF(AND(ISNUMBER($BW1491),ISNUMBER($BX1491)),MIN(1,MAX(0,($BX1491-2018+1)/($BX1491-$BW1491+1))),"")</f>
        <v>0.444444444444444</v>
      </c>
      <c r="Q1491" s="0" t="n">
        <f aca="false">IF(AND(ISNUMBER($BW1491),ISNUMBER($BX1491)),MIN(1,MAX(0,($BX1491-2019+1)/($BX1491-$BW1491+1))),"")</f>
        <v>0.333333333333333</v>
      </c>
      <c r="R1491" s="0" t="n">
        <f aca="false">IF(AND(ISNUMBER($BW1491),ISNUMBER($BX1491)),MIN(1,MAX(0,($BX1491-2016+1)/($BX1491-$BW1491+1))),"")</f>
        <v>0.666666666666667</v>
      </c>
      <c r="S1491" s="0" t="n">
        <f aca="false">IF($L1491&lt;&gt;"",IF($L1491&gt;=2015.5,1,0),"")</f>
        <v>1</v>
      </c>
      <c r="T1491" s="0" t="n">
        <f aca="false">IF($L1491&lt;&gt;"",IF($L1491&gt;=2016,1,0),"")</f>
        <v>1</v>
      </c>
      <c r="U1491" s="0" t="n">
        <f aca="false">IF(ISNUMBER($BX1491),IF($BX1491&gt;=2016,1,0),"")</f>
        <v>1</v>
      </c>
      <c r="V1491" s="0" t="n">
        <f aca="false">IF(ISNUMBER($BW1491),IF($BW1491&gt;=2016,1,0),"")</f>
        <v>0</v>
      </c>
      <c r="W1491" s="0" t="str">
        <f aca="false">IF(AND(ISNUMBER($BW1491),ISNUMBER($BX1491)),IF($BW1491&gt;=2016,"post-only",IF($BX1491&lt;2016,"pre-only","mixed")),"")</f>
        <v>mixed</v>
      </c>
      <c r="X1491" s="0" t="n">
        <f aca="false">IF(AND(ISNUMBER($BW1491),ISNUMBER($BX1491)),MIN(1,MAX(0,($BX1491-2017+1)/($BX1491-$BW1491+1))),"")</f>
        <v>0.555555555555556</v>
      </c>
      <c r="Y1491" s="0" t="n">
        <f aca="false">IF(AND(ISNUMBER($BW1491),ISNUMBER($BX1491)),MIN(1,MAX(0,($BX1491-2018+1)/($BX1491-$BW1491+1))),"")</f>
        <v>0.444444444444444</v>
      </c>
      <c r="Z1491" s="0" t="n">
        <f aca="false">IF(AND(ISNUMBER($BW1491),ISNUMBER($BX1491)),MIN(1,MAX(0,($BX1491-2019+1)/($BX1491-$BW1491+1))),"")</f>
        <v>0.333333333333333</v>
      </c>
      <c r="AA1491" s="0" t="n">
        <f aca="false">IF(ISNUMBER($BX1491),IF($BX1491&gt;=2017,1,0),"")</f>
        <v>1</v>
      </c>
      <c r="AB1491" s="0" t="n">
        <f aca="false">IF(ISNUMBER($BX1491),IF($BX1491&gt;=2018,1,0),"")</f>
        <v>1</v>
      </c>
      <c r="AC1491" s="0" t="n">
        <f aca="false">IF(ISNUMBER($BX1491),IF($BX1491&gt;=2019,1,0),"")</f>
        <v>1</v>
      </c>
      <c r="AD1491" s="0" t="n">
        <f aca="false">IF($L1491&lt;&gt;"",IF($L1491&gt;2013,1,0),"")</f>
        <v>1</v>
      </c>
      <c r="AE1491" s="0" t="n">
        <f aca="false">IF($L1491&lt;&gt;"",1+IF($L1491&gt;2011,1,0)+IF($L1491&gt;2014,1,0),"")</f>
        <v>3</v>
      </c>
      <c r="AF1491" s="0" t="s">
        <v>87</v>
      </c>
      <c r="AG1491" s="0" t="s">
        <v>436</v>
      </c>
      <c r="AH1491" s="0" t="s">
        <v>89</v>
      </c>
      <c r="AI1491" s="0" t="s">
        <v>334</v>
      </c>
      <c r="AJ1491" s="0" t="s">
        <v>334</v>
      </c>
      <c r="AK1491" s="0" t="str">
        <f aca="false">IF(AND($CF1491&lt;&gt;"",IFERROR(INDEX(subsample_country_map!$B:$B,MATCH($CF1491,subsample_country_map!$A:$A,0)),"")&lt;&gt;""),INDEX(subsample_country_map!$B:$B,MATCH($CF1491,subsample_country_map!$A:$A,0)),INDEX(lookup!$AA:$AA,MATCH($A1491,lookup!$A:$A,0)))</f>
        <v>3_AsiaPac</v>
      </c>
      <c r="AL1491" s="0" t="str">
        <f aca="false">IF(AND($CF1491&lt;&gt;"",IFERROR(INDEX(subsample_country_map!$C:$C,MATCH($CF1491,subsample_country_map!$A:$A,0)),"")&lt;&gt;""),INDEX(subsample_country_map!$C:$C,MATCH($CF1491,subsample_country_map!$A:$A,0)),INDEX(lookup!$AB:$AB,MATCH($A1491,lookup!$A:$A,0)))</f>
        <v>2_developing</v>
      </c>
      <c r="AM1491" s="0" t="str">
        <f aca="false">IF(AND($CF1491&lt;&gt;"",IFERROR(INDEX(subsample_country_map!$D:$D,MATCH($CF1491,subsample_country_map!$A:$A,0)),"")&lt;&gt;""),INDEX(subsample_country_map!$D:$D,MATCH($CF1491,subsample_country_map!$A:$A,0)),INDEX(lookup!$AC:$AC,MATCH($A1491,lookup!$A:$A,0)))</f>
        <v>2_non_western</v>
      </c>
      <c r="AN1491" s="0" t="str">
        <f aca="false">IF(AND($CF1491&lt;&gt;"",IFERROR(INDEX(subsample_country_map!$E:$E,MATCH($CF1491,subsample_country_map!$A:$A,0)),"")&lt;&gt;""),INDEX(subsample_country_map!$E:$E,MATCH($CF1491,subsample_country_map!$A:$A,0)),INDEX(lookup!$AD:$AD,MATCH($A1491,lookup!$A:$A,0)))</f>
        <v>2_civil law</v>
      </c>
      <c r="AO1491" s="0" t="str">
        <f aca="false">INDEX(lookup!$Y:$Y,MATCH($A1491,lookup!$A:$A,0))</f>
        <v>0_published</v>
      </c>
      <c r="AP1491" s="0" t="str">
        <f aca="false">INDEX(lookup!$Z:$Z,MATCH($A1491,lookup!$A:$A,0))</f>
        <v>1_VHB high</v>
      </c>
      <c r="AQ1491" s="0" t="str">
        <f aca="false">INDEX(lookup!$W:$W,MATCH($A1491,lookup!$A:$A,0))</f>
        <v>2_sust</v>
      </c>
      <c r="AS1491" s="0" t="s">
        <v>91</v>
      </c>
      <c r="AT1491" s="0" t="s">
        <v>111</v>
      </c>
      <c r="AU1491" s="0" t="s">
        <v>93</v>
      </c>
      <c r="AZ1491" s="0" t="s">
        <v>5422</v>
      </c>
      <c r="BA1491" s="0" t="n">
        <v>9233</v>
      </c>
      <c r="BB1491" s="0" t="s">
        <v>96</v>
      </c>
      <c r="BC1491" s="0" t="s">
        <v>97</v>
      </c>
      <c r="BD1491" s="0" t="s">
        <v>97</v>
      </c>
      <c r="BE1491" s="0" t="s">
        <v>98</v>
      </c>
      <c r="BI1491" s="0" t="s">
        <v>502</v>
      </c>
      <c r="BJ1491" s="0" t="s">
        <v>5423</v>
      </c>
      <c r="BK1491" s="0" t="s">
        <v>5424</v>
      </c>
      <c r="BL1491" s="0" t="s">
        <v>5425</v>
      </c>
      <c r="BM1491" s="0" t="s">
        <v>5426</v>
      </c>
      <c r="BN1491" s="0" t="s">
        <v>5427</v>
      </c>
      <c r="BO1491" s="0" t="s">
        <v>105</v>
      </c>
      <c r="BP1491" s="0" t="s">
        <v>5421</v>
      </c>
      <c r="BQ1491" s="0" t="s">
        <v>85</v>
      </c>
      <c r="BT1491" s="0" t="n">
        <v>0</v>
      </c>
      <c r="BU1491" s="0" t="s">
        <v>5428</v>
      </c>
      <c r="BW1491" s="0" t="n">
        <v>2013</v>
      </c>
      <c r="BX1491" s="0" t="n">
        <v>2021</v>
      </c>
      <c r="BY1491" s="0" t="s">
        <v>234</v>
      </c>
      <c r="BZ1491" s="0" t="n">
        <v>2017</v>
      </c>
      <c r="CA1491" s="0" t="n">
        <v>0.666666666666667</v>
      </c>
      <c r="CB1491" s="0" t="n">
        <v>1</v>
      </c>
      <c r="CC1491" s="0" t="n">
        <v>1</v>
      </c>
      <c r="CD1491" s="0" t="n">
        <v>-0.207320124813881</v>
      </c>
      <c r="CE1491" s="0" t="n">
        <v>1</v>
      </c>
    </row>
    <row r="1492" customFormat="false" ht="15" hidden="false" customHeight="false" outlineLevel="0" collapsed="false">
      <c r="A1492" s="0" t="s">
        <v>5421</v>
      </c>
      <c r="B1492" s="0" t="n">
        <v>2797</v>
      </c>
      <c r="C1492" s="0" t="n">
        <v>0.02</v>
      </c>
      <c r="D1492" s="0" t="n">
        <v>3316</v>
      </c>
      <c r="E1492" s="0" t="n">
        <f aca="false">IF(ISNUMBER($BA1492),$BA1492,IF(AND(ISNUMBER($D1492),ISNUMBER($BW1492),ISNUMBER($BX1492)),$D1492*($BX1492-$BW1492+1),""))</f>
        <v>3316</v>
      </c>
      <c r="H1492" s="0" t="s">
        <v>85</v>
      </c>
      <c r="I1492" s="0" t="s">
        <v>86</v>
      </c>
      <c r="J1492" s="0" t="n">
        <f aca="false">IF($BW1492&lt;&gt;"",$BW1492,"")</f>
        <v>2013</v>
      </c>
      <c r="K1492" s="0" t="n">
        <f aca="false">IF($BX1492&lt;&gt;"",$BX1492,"")</f>
        <v>2021</v>
      </c>
      <c r="L1492" s="0" t="n">
        <f aca="false">IF(AND(ISNUMBER($BW1492),ISNUMBER($BX1492)),($BW1492+$BX1492)/2,"")</f>
        <v>2017</v>
      </c>
      <c r="M1492" s="0" t="n">
        <f aca="false">IF($L1492&lt;&gt;"",$L1492,"")</f>
        <v>2017</v>
      </c>
      <c r="N1492" s="0" t="n">
        <f aca="false">IF(AND(ISNUMBER($BW1492),ISNUMBER($BX1492)),MIN(1,MAX(0,($BX1492-2016+1)/($BX1492-$BW1492+1))),"")</f>
        <v>0.666666666666667</v>
      </c>
      <c r="O1492" s="0" t="n">
        <f aca="false">IF(AND(ISNUMBER($BW1492),ISNUMBER($BX1492)),MIN(1,MAX(0,($BX1492-2017+1)/($BX1492-$BW1492+1))),"")</f>
        <v>0.555555555555556</v>
      </c>
      <c r="P1492" s="0" t="n">
        <f aca="false">IF(AND(ISNUMBER($BW1492),ISNUMBER($BX1492)),MIN(1,MAX(0,($BX1492-2018+1)/($BX1492-$BW1492+1))),"")</f>
        <v>0.444444444444444</v>
      </c>
      <c r="Q1492" s="0" t="n">
        <f aca="false">IF(AND(ISNUMBER($BW1492),ISNUMBER($BX1492)),MIN(1,MAX(0,($BX1492-2019+1)/($BX1492-$BW1492+1))),"")</f>
        <v>0.333333333333333</v>
      </c>
      <c r="R1492" s="0" t="n">
        <f aca="false">IF(AND(ISNUMBER($BW1492),ISNUMBER($BX1492)),MIN(1,MAX(0,($BX1492-2016+1)/($BX1492-$BW1492+1))),"")</f>
        <v>0.666666666666667</v>
      </c>
      <c r="S1492" s="0" t="n">
        <f aca="false">IF($L1492&lt;&gt;"",IF($L1492&gt;=2015.5,1,0),"")</f>
        <v>1</v>
      </c>
      <c r="T1492" s="0" t="n">
        <f aca="false">IF($L1492&lt;&gt;"",IF($L1492&gt;=2016,1,0),"")</f>
        <v>1</v>
      </c>
      <c r="U1492" s="0" t="n">
        <f aca="false">IF(ISNUMBER($BX1492),IF($BX1492&gt;=2016,1,0),"")</f>
        <v>1</v>
      </c>
      <c r="V1492" s="0" t="n">
        <f aca="false">IF(ISNUMBER($BW1492),IF($BW1492&gt;=2016,1,0),"")</f>
        <v>0</v>
      </c>
      <c r="W1492" s="0" t="str">
        <f aca="false">IF(AND(ISNUMBER($BW1492),ISNUMBER($BX1492)),IF($BW1492&gt;=2016,"post-only",IF($BX1492&lt;2016,"pre-only","mixed")),"")</f>
        <v>mixed</v>
      </c>
      <c r="X1492" s="0" t="n">
        <f aca="false">IF(AND(ISNUMBER($BW1492),ISNUMBER($BX1492)),MIN(1,MAX(0,($BX1492-2017+1)/($BX1492-$BW1492+1))),"")</f>
        <v>0.555555555555556</v>
      </c>
      <c r="Y1492" s="0" t="n">
        <f aca="false">IF(AND(ISNUMBER($BW1492),ISNUMBER($BX1492)),MIN(1,MAX(0,($BX1492-2018+1)/($BX1492-$BW1492+1))),"")</f>
        <v>0.444444444444444</v>
      </c>
      <c r="Z1492" s="0" t="n">
        <f aca="false">IF(AND(ISNUMBER($BW1492),ISNUMBER($BX1492)),MIN(1,MAX(0,($BX1492-2019+1)/($BX1492-$BW1492+1))),"")</f>
        <v>0.333333333333333</v>
      </c>
      <c r="AA1492" s="0" t="n">
        <f aca="false">IF(ISNUMBER($BX1492),IF($BX1492&gt;=2017,1,0),"")</f>
        <v>1</v>
      </c>
      <c r="AB1492" s="0" t="n">
        <f aca="false">IF(ISNUMBER($BX1492),IF($BX1492&gt;=2018,1,0),"")</f>
        <v>1</v>
      </c>
      <c r="AC1492" s="0" t="n">
        <f aca="false">IF(ISNUMBER($BX1492),IF($BX1492&gt;=2019,1,0),"")</f>
        <v>1</v>
      </c>
      <c r="AD1492" s="0" t="n">
        <f aca="false">IF($L1492&lt;&gt;"",IF($L1492&gt;2013,1,0),"")</f>
        <v>1</v>
      </c>
      <c r="AE1492" s="0" t="n">
        <f aca="false">IF($L1492&lt;&gt;"",1+IF($L1492&gt;2011,1,0)+IF($L1492&gt;2014,1,0),"")</f>
        <v>3</v>
      </c>
      <c r="AF1492" s="0" t="s">
        <v>87</v>
      </c>
      <c r="AG1492" s="0" t="s">
        <v>88</v>
      </c>
      <c r="AH1492" s="0" t="s">
        <v>89</v>
      </c>
      <c r="AI1492" s="0" t="s">
        <v>334</v>
      </c>
      <c r="AJ1492" s="0" t="s">
        <v>334</v>
      </c>
      <c r="AK1492" s="0" t="str">
        <f aca="false">IF(AND($CF1492&lt;&gt;"",IFERROR(INDEX(subsample_country_map!$B:$B,MATCH($CF1492,subsample_country_map!$A:$A,0)),"")&lt;&gt;""),INDEX(subsample_country_map!$B:$B,MATCH($CF1492,subsample_country_map!$A:$A,0)),INDEX(lookup!$AA:$AA,MATCH($A1492,lookup!$A:$A,0)))</f>
        <v>3_AsiaPac</v>
      </c>
      <c r="AL1492" s="0" t="str">
        <f aca="false">IF(AND($CF1492&lt;&gt;"",IFERROR(INDEX(subsample_country_map!$C:$C,MATCH($CF1492,subsample_country_map!$A:$A,0)),"")&lt;&gt;""),INDEX(subsample_country_map!$C:$C,MATCH($CF1492,subsample_country_map!$A:$A,0)),INDEX(lookup!$AB:$AB,MATCH($A1492,lookup!$A:$A,0)))</f>
        <v>2_developing</v>
      </c>
      <c r="AM1492" s="0" t="str">
        <f aca="false">IF(AND($CF1492&lt;&gt;"",IFERROR(INDEX(subsample_country_map!$D:$D,MATCH($CF1492,subsample_country_map!$A:$A,0)),"")&lt;&gt;""),INDEX(subsample_country_map!$D:$D,MATCH($CF1492,subsample_country_map!$A:$A,0)),INDEX(lookup!$AC:$AC,MATCH($A1492,lookup!$A:$A,0)))</f>
        <v>2_non_western</v>
      </c>
      <c r="AN1492" s="0" t="str">
        <f aca="false">IF(AND($CF1492&lt;&gt;"",IFERROR(INDEX(subsample_country_map!$E:$E,MATCH($CF1492,subsample_country_map!$A:$A,0)),"")&lt;&gt;""),INDEX(subsample_country_map!$E:$E,MATCH($CF1492,subsample_country_map!$A:$A,0)),INDEX(lookup!$AD:$AD,MATCH($A1492,lookup!$A:$A,0)))</f>
        <v>2_civil law</v>
      </c>
      <c r="AO1492" s="0" t="str">
        <f aca="false">INDEX(lookup!$Y:$Y,MATCH($A1492,lookup!$A:$A,0))</f>
        <v>0_published</v>
      </c>
      <c r="AP1492" s="0" t="str">
        <f aca="false">INDEX(lookup!$Z:$Z,MATCH($A1492,lookup!$A:$A,0))</f>
        <v>1_VHB high</v>
      </c>
      <c r="AQ1492" s="0" t="str">
        <f aca="false">INDEX(lookup!$W:$W,MATCH($A1492,lookup!$A:$A,0))</f>
        <v>2_sust</v>
      </c>
      <c r="AS1492" s="0" t="s">
        <v>91</v>
      </c>
      <c r="AT1492" s="0" t="s">
        <v>397</v>
      </c>
      <c r="AU1492" s="0" t="s">
        <v>93</v>
      </c>
      <c r="AZ1492" s="0" t="s">
        <v>576</v>
      </c>
      <c r="BA1492" s="0" t="n">
        <v>3316</v>
      </c>
      <c r="BB1492" s="0" t="s">
        <v>96</v>
      </c>
      <c r="BC1492" s="0" t="s">
        <v>97</v>
      </c>
      <c r="BD1492" s="0" t="s">
        <v>97</v>
      </c>
      <c r="BE1492" s="0" t="s">
        <v>98</v>
      </c>
      <c r="BI1492" s="0" t="s">
        <v>502</v>
      </c>
      <c r="BJ1492" s="0" t="s">
        <v>5429</v>
      </c>
      <c r="BK1492" s="0" t="s">
        <v>5430</v>
      </c>
      <c r="BL1492" s="0" t="s">
        <v>5431</v>
      </c>
      <c r="BM1492" s="0" t="s">
        <v>5432</v>
      </c>
      <c r="BN1492" s="0" t="s">
        <v>5427</v>
      </c>
      <c r="BO1492" s="0" t="s">
        <v>105</v>
      </c>
      <c r="BP1492" s="0" t="s">
        <v>5421</v>
      </c>
      <c r="BQ1492" s="0" t="s">
        <v>85</v>
      </c>
      <c r="BT1492" s="0" t="n">
        <v>0</v>
      </c>
      <c r="BU1492" s="0" t="s">
        <v>5428</v>
      </c>
      <c r="BW1492" s="0" t="n">
        <v>2013</v>
      </c>
      <c r="BX1492" s="0" t="n">
        <v>2021</v>
      </c>
      <c r="BY1492" s="0" t="s">
        <v>234</v>
      </c>
      <c r="BZ1492" s="0" t="n">
        <v>2017</v>
      </c>
      <c r="CA1492" s="0" t="n">
        <v>0.666666666666667</v>
      </c>
      <c r="CB1492" s="0" t="n">
        <v>1</v>
      </c>
      <c r="CC1492" s="0" t="n">
        <v>1</v>
      </c>
      <c r="CD1492" s="0" t="n">
        <v>0.0200026673068496</v>
      </c>
      <c r="CE1492" s="0" t="n">
        <v>1</v>
      </c>
    </row>
    <row r="1493" customFormat="false" ht="15" hidden="false" customHeight="false" outlineLevel="0" collapsed="false">
      <c r="A1493" s="0" t="s">
        <v>5421</v>
      </c>
      <c r="B1493" s="0" t="n">
        <v>2798</v>
      </c>
      <c r="C1493" s="0" t="n">
        <v>0.0115</v>
      </c>
      <c r="D1493" s="0" t="n">
        <v>3316</v>
      </c>
      <c r="E1493" s="0" t="n">
        <f aca="false">IF(ISNUMBER($BA1493),$BA1493,IF(AND(ISNUMBER($D1493),ISNUMBER($BW1493),ISNUMBER($BX1493)),$D1493*($BX1493-$BW1493+1),""))</f>
        <v>3316</v>
      </c>
      <c r="H1493" s="0" t="s">
        <v>85</v>
      </c>
      <c r="I1493" s="0" t="s">
        <v>86</v>
      </c>
      <c r="J1493" s="0" t="n">
        <f aca="false">IF($BW1493&lt;&gt;"",$BW1493,"")</f>
        <v>2013</v>
      </c>
      <c r="K1493" s="0" t="n">
        <f aca="false">IF($BX1493&lt;&gt;"",$BX1493,"")</f>
        <v>2021</v>
      </c>
      <c r="L1493" s="0" t="n">
        <f aca="false">IF(AND(ISNUMBER($BW1493),ISNUMBER($BX1493)),($BW1493+$BX1493)/2,"")</f>
        <v>2017</v>
      </c>
      <c r="M1493" s="0" t="n">
        <f aca="false">IF($L1493&lt;&gt;"",$L1493,"")</f>
        <v>2017</v>
      </c>
      <c r="N1493" s="0" t="n">
        <f aca="false">IF(AND(ISNUMBER($BW1493),ISNUMBER($BX1493)),MIN(1,MAX(0,($BX1493-2016+1)/($BX1493-$BW1493+1))),"")</f>
        <v>0.666666666666667</v>
      </c>
      <c r="O1493" s="0" t="n">
        <f aca="false">IF(AND(ISNUMBER($BW1493),ISNUMBER($BX1493)),MIN(1,MAX(0,($BX1493-2017+1)/($BX1493-$BW1493+1))),"")</f>
        <v>0.555555555555556</v>
      </c>
      <c r="P1493" s="0" t="n">
        <f aca="false">IF(AND(ISNUMBER($BW1493),ISNUMBER($BX1493)),MIN(1,MAX(0,($BX1493-2018+1)/($BX1493-$BW1493+1))),"")</f>
        <v>0.444444444444444</v>
      </c>
      <c r="Q1493" s="0" t="n">
        <f aca="false">IF(AND(ISNUMBER($BW1493),ISNUMBER($BX1493)),MIN(1,MAX(0,($BX1493-2019+1)/($BX1493-$BW1493+1))),"")</f>
        <v>0.333333333333333</v>
      </c>
      <c r="R1493" s="0" t="n">
        <f aca="false">IF(AND(ISNUMBER($BW1493),ISNUMBER($BX1493)),MIN(1,MAX(0,($BX1493-2016+1)/($BX1493-$BW1493+1))),"")</f>
        <v>0.666666666666667</v>
      </c>
      <c r="S1493" s="0" t="n">
        <f aca="false">IF($L1493&lt;&gt;"",IF($L1493&gt;=2015.5,1,0),"")</f>
        <v>1</v>
      </c>
      <c r="T1493" s="0" t="n">
        <f aca="false">IF($L1493&lt;&gt;"",IF($L1493&gt;=2016,1,0),"")</f>
        <v>1</v>
      </c>
      <c r="U1493" s="0" t="n">
        <f aca="false">IF(ISNUMBER($BX1493),IF($BX1493&gt;=2016,1,0),"")</f>
        <v>1</v>
      </c>
      <c r="V1493" s="0" t="n">
        <f aca="false">IF(ISNUMBER($BW1493),IF($BW1493&gt;=2016,1,0),"")</f>
        <v>0</v>
      </c>
      <c r="W1493" s="0" t="str">
        <f aca="false">IF(AND(ISNUMBER($BW1493),ISNUMBER($BX1493)),IF($BW1493&gt;=2016,"post-only",IF($BX1493&lt;2016,"pre-only","mixed")),"")</f>
        <v>mixed</v>
      </c>
      <c r="X1493" s="0" t="n">
        <f aca="false">IF(AND(ISNUMBER($BW1493),ISNUMBER($BX1493)),MIN(1,MAX(0,($BX1493-2017+1)/($BX1493-$BW1493+1))),"")</f>
        <v>0.555555555555556</v>
      </c>
      <c r="Y1493" s="0" t="n">
        <f aca="false">IF(AND(ISNUMBER($BW1493),ISNUMBER($BX1493)),MIN(1,MAX(0,($BX1493-2018+1)/($BX1493-$BW1493+1))),"")</f>
        <v>0.444444444444444</v>
      </c>
      <c r="Z1493" s="0" t="n">
        <f aca="false">IF(AND(ISNUMBER($BW1493),ISNUMBER($BX1493)),MIN(1,MAX(0,($BX1493-2019+1)/($BX1493-$BW1493+1))),"")</f>
        <v>0.333333333333333</v>
      </c>
      <c r="AA1493" s="0" t="n">
        <f aca="false">IF(ISNUMBER($BX1493),IF($BX1493&gt;=2017,1,0),"")</f>
        <v>1</v>
      </c>
      <c r="AB1493" s="0" t="n">
        <f aca="false">IF(ISNUMBER($BX1493),IF($BX1493&gt;=2018,1,0),"")</f>
        <v>1</v>
      </c>
      <c r="AC1493" s="0" t="n">
        <f aca="false">IF(ISNUMBER($BX1493),IF($BX1493&gt;=2019,1,0),"")</f>
        <v>1</v>
      </c>
      <c r="AD1493" s="0" t="n">
        <f aca="false">IF($L1493&lt;&gt;"",IF($L1493&gt;2013,1,0),"")</f>
        <v>1</v>
      </c>
      <c r="AE1493" s="0" t="n">
        <f aca="false">IF($L1493&lt;&gt;"",1+IF($L1493&gt;2011,1,0)+IF($L1493&gt;2014,1,0),"")</f>
        <v>3</v>
      </c>
      <c r="AF1493" s="0" t="s">
        <v>87</v>
      </c>
      <c r="AG1493" s="0" t="s">
        <v>88</v>
      </c>
      <c r="AH1493" s="0" t="s">
        <v>89</v>
      </c>
      <c r="AI1493" s="0" t="s">
        <v>334</v>
      </c>
      <c r="AJ1493" s="0" t="s">
        <v>334</v>
      </c>
      <c r="AK1493" s="0" t="str">
        <f aca="false">IF(AND($CF1493&lt;&gt;"",IFERROR(INDEX(subsample_country_map!$B:$B,MATCH($CF1493,subsample_country_map!$A:$A,0)),"")&lt;&gt;""),INDEX(subsample_country_map!$B:$B,MATCH($CF1493,subsample_country_map!$A:$A,0)),INDEX(lookup!$AA:$AA,MATCH($A1493,lookup!$A:$A,0)))</f>
        <v>3_AsiaPac</v>
      </c>
      <c r="AL1493" s="0" t="str">
        <f aca="false">IF(AND($CF1493&lt;&gt;"",IFERROR(INDEX(subsample_country_map!$C:$C,MATCH($CF1493,subsample_country_map!$A:$A,0)),"")&lt;&gt;""),INDEX(subsample_country_map!$C:$C,MATCH($CF1493,subsample_country_map!$A:$A,0)),INDEX(lookup!$AB:$AB,MATCH($A1493,lookup!$A:$A,0)))</f>
        <v>2_developing</v>
      </c>
      <c r="AM1493" s="0" t="str">
        <f aca="false">IF(AND($CF1493&lt;&gt;"",IFERROR(INDEX(subsample_country_map!$D:$D,MATCH($CF1493,subsample_country_map!$A:$A,0)),"")&lt;&gt;""),INDEX(subsample_country_map!$D:$D,MATCH($CF1493,subsample_country_map!$A:$A,0)),INDEX(lookup!$AC:$AC,MATCH($A1493,lookup!$A:$A,0)))</f>
        <v>2_non_western</v>
      </c>
      <c r="AN1493" s="0" t="str">
        <f aca="false">IF(AND($CF1493&lt;&gt;"",IFERROR(INDEX(subsample_country_map!$E:$E,MATCH($CF1493,subsample_country_map!$A:$A,0)),"")&lt;&gt;""),INDEX(subsample_country_map!$E:$E,MATCH($CF1493,subsample_country_map!$A:$A,0)),INDEX(lookup!$AD:$AD,MATCH($A1493,lookup!$A:$A,0)))</f>
        <v>2_civil law</v>
      </c>
      <c r="AO1493" s="0" t="str">
        <f aca="false">INDEX(lookup!$Y:$Y,MATCH($A1493,lookup!$A:$A,0))</f>
        <v>0_published</v>
      </c>
      <c r="AP1493" s="0" t="str">
        <f aca="false">INDEX(lookup!$Z:$Z,MATCH($A1493,lookup!$A:$A,0))</f>
        <v>1_VHB high</v>
      </c>
      <c r="AQ1493" s="0" t="str">
        <f aca="false">INDEX(lookup!$W:$W,MATCH($A1493,lookup!$A:$A,0))</f>
        <v>2_sust</v>
      </c>
      <c r="AS1493" s="0" t="s">
        <v>91</v>
      </c>
      <c r="AT1493" s="0" t="s">
        <v>397</v>
      </c>
      <c r="AU1493" s="0" t="s">
        <v>93</v>
      </c>
      <c r="AZ1493" s="0" t="s">
        <v>617</v>
      </c>
      <c r="BA1493" s="0" t="n">
        <v>3316</v>
      </c>
      <c r="BB1493" s="0" t="s">
        <v>96</v>
      </c>
      <c r="BC1493" s="0" t="s">
        <v>97</v>
      </c>
      <c r="BD1493" s="0" t="s">
        <v>97</v>
      </c>
      <c r="BE1493" s="0" t="s">
        <v>98</v>
      </c>
      <c r="BI1493" s="0" t="s">
        <v>502</v>
      </c>
      <c r="BJ1493" s="0" t="s">
        <v>5433</v>
      </c>
      <c r="BK1493" s="0" t="s">
        <v>5430</v>
      </c>
      <c r="BL1493" s="0" t="s">
        <v>5434</v>
      </c>
      <c r="BM1493" s="0" t="s">
        <v>5435</v>
      </c>
      <c r="BN1493" s="0" t="s">
        <v>5427</v>
      </c>
      <c r="BO1493" s="0" t="s">
        <v>105</v>
      </c>
      <c r="BP1493" s="0" t="s">
        <v>5421</v>
      </c>
      <c r="BQ1493" s="0" t="s">
        <v>85</v>
      </c>
      <c r="BT1493" s="0" t="n">
        <v>0</v>
      </c>
      <c r="BU1493" s="0" t="s">
        <v>5428</v>
      </c>
      <c r="BW1493" s="0" t="n">
        <v>2013</v>
      </c>
      <c r="BX1493" s="0" t="n">
        <v>2021</v>
      </c>
      <c r="BY1493" s="0" t="s">
        <v>234</v>
      </c>
      <c r="BZ1493" s="0" t="n">
        <v>2017</v>
      </c>
      <c r="CA1493" s="0" t="n">
        <v>0.666666666666667</v>
      </c>
      <c r="CB1493" s="0" t="n">
        <v>1</v>
      </c>
      <c r="CC1493" s="0" t="n">
        <v>1</v>
      </c>
      <c r="CD1493" s="0" t="n">
        <v>0.0115005069985643</v>
      </c>
      <c r="CE1493" s="0" t="n">
        <v>1</v>
      </c>
    </row>
    <row r="1494" customFormat="false" ht="15" hidden="false" customHeight="false" outlineLevel="0" collapsed="false">
      <c r="A1494" s="0" t="s">
        <v>5421</v>
      </c>
      <c r="B1494" s="0" t="n">
        <v>2799</v>
      </c>
      <c r="C1494" s="0" t="n">
        <v>-0.0342356394963096</v>
      </c>
      <c r="D1494" s="0" t="n">
        <v>9233</v>
      </c>
      <c r="E1494" s="0" t="n">
        <f aca="false">IF(ISNUMBER($BA1494),$BA1494,IF(AND(ISNUMBER($D1494),ISNUMBER($BW1494),ISNUMBER($BX1494)),$D1494*($BX1494-$BW1494+1),""))</f>
        <v>9233</v>
      </c>
      <c r="H1494" s="0" t="s">
        <v>118</v>
      </c>
      <c r="I1494" s="0" t="s">
        <v>95</v>
      </c>
      <c r="J1494" s="0" t="n">
        <f aca="false">IF($BW1494&lt;&gt;"",$BW1494,"")</f>
        <v>2013</v>
      </c>
      <c r="K1494" s="0" t="n">
        <f aca="false">IF($BX1494&lt;&gt;"",$BX1494,"")</f>
        <v>2021</v>
      </c>
      <c r="L1494" s="0" t="n">
        <f aca="false">IF(AND(ISNUMBER($BW1494),ISNUMBER($BX1494)),($BW1494+$BX1494)/2,"")</f>
        <v>2017</v>
      </c>
      <c r="M1494" s="0" t="n">
        <f aca="false">IF($L1494&lt;&gt;"",$L1494,"")</f>
        <v>2017</v>
      </c>
      <c r="N1494" s="0" t="n">
        <f aca="false">IF(AND(ISNUMBER($BW1494),ISNUMBER($BX1494)),MIN(1,MAX(0,($BX1494-2016+1)/($BX1494-$BW1494+1))),"")</f>
        <v>0.666666666666667</v>
      </c>
      <c r="O1494" s="0" t="n">
        <f aca="false">IF(AND(ISNUMBER($BW1494),ISNUMBER($BX1494)),MIN(1,MAX(0,($BX1494-2017+1)/($BX1494-$BW1494+1))),"")</f>
        <v>0.555555555555556</v>
      </c>
      <c r="P1494" s="0" t="n">
        <f aca="false">IF(AND(ISNUMBER($BW1494),ISNUMBER($BX1494)),MIN(1,MAX(0,($BX1494-2018+1)/($BX1494-$BW1494+1))),"")</f>
        <v>0.444444444444444</v>
      </c>
      <c r="Q1494" s="0" t="n">
        <f aca="false">IF(AND(ISNUMBER($BW1494),ISNUMBER($BX1494)),MIN(1,MAX(0,($BX1494-2019+1)/($BX1494-$BW1494+1))),"")</f>
        <v>0.333333333333333</v>
      </c>
      <c r="R1494" s="0" t="n">
        <f aca="false">IF(AND(ISNUMBER($BW1494),ISNUMBER($BX1494)),MIN(1,MAX(0,($BX1494-2016+1)/($BX1494-$BW1494+1))),"")</f>
        <v>0.666666666666667</v>
      </c>
      <c r="S1494" s="0" t="n">
        <f aca="false">IF($L1494&lt;&gt;"",IF($L1494&gt;=2015.5,1,0),"")</f>
        <v>1</v>
      </c>
      <c r="T1494" s="0" t="n">
        <f aca="false">IF($L1494&lt;&gt;"",IF($L1494&gt;=2016,1,0),"")</f>
        <v>1</v>
      </c>
      <c r="U1494" s="0" t="n">
        <f aca="false">IF(ISNUMBER($BX1494),IF($BX1494&gt;=2016,1,0),"")</f>
        <v>1</v>
      </c>
      <c r="V1494" s="0" t="n">
        <f aca="false">IF(ISNUMBER($BW1494),IF($BW1494&gt;=2016,1,0),"")</f>
        <v>0</v>
      </c>
      <c r="W1494" s="0" t="str">
        <f aca="false">IF(AND(ISNUMBER($BW1494),ISNUMBER($BX1494)),IF($BW1494&gt;=2016,"post-only",IF($BX1494&lt;2016,"pre-only","mixed")),"")</f>
        <v>mixed</v>
      </c>
      <c r="X1494" s="0" t="n">
        <f aca="false">IF(AND(ISNUMBER($BW1494),ISNUMBER($BX1494)),MIN(1,MAX(0,($BX1494-2017+1)/($BX1494-$BW1494+1))),"")</f>
        <v>0.555555555555556</v>
      </c>
      <c r="Y1494" s="0" t="n">
        <f aca="false">IF(AND(ISNUMBER($BW1494),ISNUMBER($BX1494)),MIN(1,MAX(0,($BX1494-2018+1)/($BX1494-$BW1494+1))),"")</f>
        <v>0.444444444444444</v>
      </c>
      <c r="Z1494" s="0" t="n">
        <f aca="false">IF(AND(ISNUMBER($BW1494),ISNUMBER($BX1494)),MIN(1,MAX(0,($BX1494-2019+1)/($BX1494-$BW1494+1))),"")</f>
        <v>0.333333333333333</v>
      </c>
      <c r="AA1494" s="0" t="n">
        <f aca="false">IF(ISNUMBER($BX1494),IF($BX1494&gt;=2017,1,0),"")</f>
        <v>1</v>
      </c>
      <c r="AB1494" s="0" t="n">
        <f aca="false">IF(ISNUMBER($BX1494),IF($BX1494&gt;=2018,1,0),"")</f>
        <v>1</v>
      </c>
      <c r="AC1494" s="0" t="n">
        <f aca="false">IF(ISNUMBER($BX1494),IF($BX1494&gt;=2019,1,0),"")</f>
        <v>1</v>
      </c>
      <c r="AD1494" s="0" t="n">
        <f aca="false">IF($L1494&lt;&gt;"",IF($L1494&gt;2013,1,0),"")</f>
        <v>1</v>
      </c>
      <c r="AE1494" s="0" t="n">
        <f aca="false">IF($L1494&lt;&gt;"",1+IF($L1494&gt;2011,1,0)+IF($L1494&gt;2014,1,0),"")</f>
        <v>3</v>
      </c>
      <c r="AF1494" s="0" t="s">
        <v>87</v>
      </c>
      <c r="AG1494" s="0" t="s">
        <v>436</v>
      </c>
      <c r="AH1494" s="0" t="s">
        <v>89</v>
      </c>
      <c r="AI1494" s="0" t="s">
        <v>334</v>
      </c>
      <c r="AJ1494" s="0" t="s">
        <v>334</v>
      </c>
      <c r="AK1494" s="0" t="str">
        <f aca="false">IF(AND($CF1494&lt;&gt;"",IFERROR(INDEX(subsample_country_map!$B:$B,MATCH($CF1494,subsample_country_map!$A:$A,0)),"")&lt;&gt;""),INDEX(subsample_country_map!$B:$B,MATCH($CF1494,subsample_country_map!$A:$A,0)),INDEX(lookup!$AA:$AA,MATCH($A1494,lookup!$A:$A,0)))</f>
        <v>3_AsiaPac</v>
      </c>
      <c r="AL1494" s="0" t="str">
        <f aca="false">IF(AND($CF1494&lt;&gt;"",IFERROR(INDEX(subsample_country_map!$C:$C,MATCH($CF1494,subsample_country_map!$A:$A,0)),"")&lt;&gt;""),INDEX(subsample_country_map!$C:$C,MATCH($CF1494,subsample_country_map!$A:$A,0)),INDEX(lookup!$AB:$AB,MATCH($A1494,lookup!$A:$A,0)))</f>
        <v>2_developing</v>
      </c>
      <c r="AM1494" s="0" t="str">
        <f aca="false">IF(AND($CF1494&lt;&gt;"",IFERROR(INDEX(subsample_country_map!$D:$D,MATCH($CF1494,subsample_country_map!$A:$A,0)),"")&lt;&gt;""),INDEX(subsample_country_map!$D:$D,MATCH($CF1494,subsample_country_map!$A:$A,0)),INDEX(lookup!$AC:$AC,MATCH($A1494,lookup!$A:$A,0)))</f>
        <v>2_non_western</v>
      </c>
      <c r="AN1494" s="0" t="str">
        <f aca="false">IF(AND($CF1494&lt;&gt;"",IFERROR(INDEX(subsample_country_map!$E:$E,MATCH($CF1494,subsample_country_map!$A:$A,0)),"")&lt;&gt;""),INDEX(subsample_country_map!$E:$E,MATCH($CF1494,subsample_country_map!$A:$A,0)),INDEX(lookup!$AD:$AD,MATCH($A1494,lookup!$A:$A,0)))</f>
        <v>2_civil law</v>
      </c>
      <c r="AO1494" s="0" t="str">
        <f aca="false">INDEX(lookup!$Y:$Y,MATCH($A1494,lookup!$A:$A,0))</f>
        <v>0_published</v>
      </c>
      <c r="AP1494" s="0" t="str">
        <f aca="false">INDEX(lookup!$Z:$Z,MATCH($A1494,lookup!$A:$A,0))</f>
        <v>1_VHB high</v>
      </c>
      <c r="AQ1494" s="0" t="str">
        <f aca="false">INDEX(lookup!$W:$W,MATCH($A1494,lookup!$A:$A,0))</f>
        <v>2_sust</v>
      </c>
      <c r="AS1494" s="0" t="s">
        <v>91</v>
      </c>
      <c r="AT1494" s="0" t="s">
        <v>111</v>
      </c>
      <c r="AU1494" s="0" t="s">
        <v>93</v>
      </c>
      <c r="AV1494" s="0" t="s">
        <v>5436</v>
      </c>
      <c r="BA1494" s="0" t="n">
        <v>9233</v>
      </c>
      <c r="BB1494" s="0" t="s">
        <v>96</v>
      </c>
      <c r="BC1494" s="0" t="s">
        <v>1697</v>
      </c>
      <c r="BD1494" s="0" t="s">
        <v>5437</v>
      </c>
      <c r="BE1494" s="0" t="s">
        <v>98</v>
      </c>
      <c r="BI1494" s="0" t="s">
        <v>336</v>
      </c>
      <c r="BJ1494" s="0" t="s">
        <v>5438</v>
      </c>
      <c r="BK1494" s="0" t="s">
        <v>5439</v>
      </c>
      <c r="BL1494" s="0" t="s">
        <v>5440</v>
      </c>
      <c r="BM1494" s="0" t="s">
        <v>5426</v>
      </c>
      <c r="BN1494" s="0" t="s">
        <v>5427</v>
      </c>
      <c r="BO1494" s="0" t="s">
        <v>105</v>
      </c>
      <c r="BP1494" s="0" t="s">
        <v>5421</v>
      </c>
      <c r="BQ1494" s="0" t="s">
        <v>755</v>
      </c>
      <c r="BT1494" s="0" t="n">
        <v>0</v>
      </c>
      <c r="BU1494" s="0" t="s">
        <v>5428</v>
      </c>
      <c r="BW1494" s="0" t="n">
        <v>2013</v>
      </c>
      <c r="BX1494" s="0" t="n">
        <v>2021</v>
      </c>
      <c r="BY1494" s="0" t="s">
        <v>234</v>
      </c>
      <c r="BZ1494" s="0" t="n">
        <v>2017</v>
      </c>
      <c r="CA1494" s="0" t="n">
        <v>0.666666666666667</v>
      </c>
      <c r="CB1494" s="0" t="n">
        <v>1</v>
      </c>
      <c r="CC1494" s="0" t="n">
        <v>1</v>
      </c>
      <c r="CD1494" s="0" t="n">
        <v>-0.0342490245354008</v>
      </c>
      <c r="CE1494" s="0" t="n">
        <v>1</v>
      </c>
    </row>
    <row r="1495" customFormat="false" ht="15" hidden="false" customHeight="false" outlineLevel="0" collapsed="false">
      <c r="A1495" s="0" t="s">
        <v>5421</v>
      </c>
      <c r="B1495" s="0" t="n">
        <v>2800</v>
      </c>
      <c r="C1495" s="0" t="n">
        <v>-0.0549114307674712</v>
      </c>
      <c r="D1495" s="0" t="n">
        <v>3586</v>
      </c>
      <c r="E1495" s="0" t="n">
        <f aca="false">IF(ISNUMBER($BA1495),$BA1495,IF(AND(ISNUMBER($D1495),ISNUMBER($BW1495),ISNUMBER($BX1495)),$D1495*($BX1495-$BW1495+1),""))</f>
        <v>3586</v>
      </c>
      <c r="H1495" s="0" t="s">
        <v>118</v>
      </c>
      <c r="I1495" s="0" t="s">
        <v>95</v>
      </c>
      <c r="J1495" s="0" t="n">
        <f aca="false">IF($BW1495&lt;&gt;"",$BW1495,"")</f>
        <v>2013</v>
      </c>
      <c r="K1495" s="0" t="n">
        <f aca="false">IF($BX1495&lt;&gt;"",$BX1495,"")</f>
        <v>2021</v>
      </c>
      <c r="L1495" s="0" t="n">
        <f aca="false">IF(AND(ISNUMBER($BW1495),ISNUMBER($BX1495)),($BW1495+$BX1495)/2,"")</f>
        <v>2017</v>
      </c>
      <c r="M1495" s="0" t="n">
        <f aca="false">IF($L1495&lt;&gt;"",$L1495,"")</f>
        <v>2017</v>
      </c>
      <c r="N1495" s="0" t="n">
        <f aca="false">IF(AND(ISNUMBER($BW1495),ISNUMBER($BX1495)),MIN(1,MAX(0,($BX1495-2016+1)/($BX1495-$BW1495+1))),"")</f>
        <v>0.666666666666667</v>
      </c>
      <c r="O1495" s="0" t="n">
        <f aca="false">IF(AND(ISNUMBER($BW1495),ISNUMBER($BX1495)),MIN(1,MAX(0,($BX1495-2017+1)/($BX1495-$BW1495+1))),"")</f>
        <v>0.555555555555556</v>
      </c>
      <c r="P1495" s="0" t="n">
        <f aca="false">IF(AND(ISNUMBER($BW1495),ISNUMBER($BX1495)),MIN(1,MAX(0,($BX1495-2018+1)/($BX1495-$BW1495+1))),"")</f>
        <v>0.444444444444444</v>
      </c>
      <c r="Q1495" s="0" t="n">
        <f aca="false">IF(AND(ISNUMBER($BW1495),ISNUMBER($BX1495)),MIN(1,MAX(0,($BX1495-2019+1)/($BX1495-$BW1495+1))),"")</f>
        <v>0.333333333333333</v>
      </c>
      <c r="R1495" s="0" t="n">
        <f aca="false">IF(AND(ISNUMBER($BW1495),ISNUMBER($BX1495)),MIN(1,MAX(0,($BX1495-2016+1)/($BX1495-$BW1495+1))),"")</f>
        <v>0.666666666666667</v>
      </c>
      <c r="S1495" s="0" t="n">
        <f aca="false">IF($L1495&lt;&gt;"",IF($L1495&gt;=2015.5,1,0),"")</f>
        <v>1</v>
      </c>
      <c r="T1495" s="0" t="n">
        <f aca="false">IF($L1495&lt;&gt;"",IF($L1495&gt;=2016,1,0),"")</f>
        <v>1</v>
      </c>
      <c r="U1495" s="0" t="n">
        <f aca="false">IF(ISNUMBER($BX1495),IF($BX1495&gt;=2016,1,0),"")</f>
        <v>1</v>
      </c>
      <c r="V1495" s="0" t="n">
        <f aca="false">IF(ISNUMBER($BW1495),IF($BW1495&gt;=2016,1,0),"")</f>
        <v>0</v>
      </c>
      <c r="W1495" s="0" t="str">
        <f aca="false">IF(AND(ISNUMBER($BW1495),ISNUMBER($BX1495)),IF($BW1495&gt;=2016,"post-only",IF($BX1495&lt;2016,"pre-only","mixed")),"")</f>
        <v>mixed</v>
      </c>
      <c r="X1495" s="0" t="n">
        <f aca="false">IF(AND(ISNUMBER($BW1495),ISNUMBER($BX1495)),MIN(1,MAX(0,($BX1495-2017+1)/($BX1495-$BW1495+1))),"")</f>
        <v>0.555555555555556</v>
      </c>
      <c r="Y1495" s="0" t="n">
        <f aca="false">IF(AND(ISNUMBER($BW1495),ISNUMBER($BX1495)),MIN(1,MAX(0,($BX1495-2018+1)/($BX1495-$BW1495+1))),"")</f>
        <v>0.444444444444444</v>
      </c>
      <c r="Z1495" s="0" t="n">
        <f aca="false">IF(AND(ISNUMBER($BW1495),ISNUMBER($BX1495)),MIN(1,MAX(0,($BX1495-2019+1)/($BX1495-$BW1495+1))),"")</f>
        <v>0.333333333333333</v>
      </c>
      <c r="AA1495" s="0" t="n">
        <f aca="false">IF(ISNUMBER($BX1495),IF($BX1495&gt;=2017,1,0),"")</f>
        <v>1</v>
      </c>
      <c r="AB1495" s="0" t="n">
        <f aca="false">IF(ISNUMBER($BX1495),IF($BX1495&gt;=2018,1,0),"")</f>
        <v>1</v>
      </c>
      <c r="AC1495" s="0" t="n">
        <f aca="false">IF(ISNUMBER($BX1495),IF($BX1495&gt;=2019,1,0),"")</f>
        <v>1</v>
      </c>
      <c r="AD1495" s="0" t="n">
        <f aca="false">IF($L1495&lt;&gt;"",IF($L1495&gt;2013,1,0),"")</f>
        <v>1</v>
      </c>
      <c r="AE1495" s="0" t="n">
        <f aca="false">IF($L1495&lt;&gt;"",1+IF($L1495&gt;2011,1,0)+IF($L1495&gt;2014,1,0),"")</f>
        <v>3</v>
      </c>
      <c r="AF1495" s="0" t="s">
        <v>87</v>
      </c>
      <c r="AG1495" s="0" t="s">
        <v>436</v>
      </c>
      <c r="AH1495" s="0" t="s">
        <v>89</v>
      </c>
      <c r="AI1495" s="0" t="s">
        <v>334</v>
      </c>
      <c r="AJ1495" s="0" t="s">
        <v>334</v>
      </c>
      <c r="AK1495" s="0" t="str">
        <f aca="false">IF(AND($CF1495&lt;&gt;"",IFERROR(INDEX(subsample_country_map!$B:$B,MATCH($CF1495,subsample_country_map!$A:$A,0)),"")&lt;&gt;""),INDEX(subsample_country_map!$B:$B,MATCH($CF1495,subsample_country_map!$A:$A,0)),INDEX(lookup!$AA:$AA,MATCH($A1495,lookup!$A:$A,0)))</f>
        <v>3_AsiaPac</v>
      </c>
      <c r="AL1495" s="0" t="str">
        <f aca="false">IF(AND($CF1495&lt;&gt;"",IFERROR(INDEX(subsample_country_map!$C:$C,MATCH($CF1495,subsample_country_map!$A:$A,0)),"")&lt;&gt;""),INDEX(subsample_country_map!$C:$C,MATCH($CF1495,subsample_country_map!$A:$A,0)),INDEX(lookup!$AB:$AB,MATCH($A1495,lookup!$A:$A,0)))</f>
        <v>2_developing</v>
      </c>
      <c r="AM1495" s="0" t="str">
        <f aca="false">IF(AND($CF1495&lt;&gt;"",IFERROR(INDEX(subsample_country_map!$D:$D,MATCH($CF1495,subsample_country_map!$A:$A,0)),"")&lt;&gt;""),INDEX(subsample_country_map!$D:$D,MATCH($CF1495,subsample_country_map!$A:$A,0)),INDEX(lookup!$AC:$AC,MATCH($A1495,lookup!$A:$A,0)))</f>
        <v>2_non_western</v>
      </c>
      <c r="AN1495" s="0" t="str">
        <f aca="false">IF(AND($CF1495&lt;&gt;"",IFERROR(INDEX(subsample_country_map!$E:$E,MATCH($CF1495,subsample_country_map!$A:$A,0)),"")&lt;&gt;""),INDEX(subsample_country_map!$E:$E,MATCH($CF1495,subsample_country_map!$A:$A,0)),INDEX(lookup!$AD:$AD,MATCH($A1495,lookup!$A:$A,0)))</f>
        <v>2_civil law</v>
      </c>
      <c r="AO1495" s="0" t="str">
        <f aca="false">INDEX(lookup!$Y:$Y,MATCH($A1495,lookup!$A:$A,0))</f>
        <v>0_published</v>
      </c>
      <c r="AP1495" s="0" t="str">
        <f aca="false">INDEX(lookup!$Z:$Z,MATCH($A1495,lookup!$A:$A,0))</f>
        <v>1_VHB high</v>
      </c>
      <c r="AQ1495" s="0" t="str">
        <f aca="false">INDEX(lookup!$W:$W,MATCH($A1495,lookup!$A:$A,0))</f>
        <v>2_sust</v>
      </c>
      <c r="AS1495" s="0" t="s">
        <v>91</v>
      </c>
      <c r="AT1495" s="0" t="s">
        <v>111</v>
      </c>
      <c r="AU1495" s="0" t="s">
        <v>93</v>
      </c>
      <c r="AV1495" s="0" t="s">
        <v>3001</v>
      </c>
      <c r="BA1495" s="0" t="n">
        <v>3586</v>
      </c>
      <c r="BB1495" s="0" t="s">
        <v>96</v>
      </c>
      <c r="BC1495" s="0" t="s">
        <v>1697</v>
      </c>
      <c r="BD1495" s="0" t="s">
        <v>5437</v>
      </c>
      <c r="BE1495" s="0" t="s">
        <v>5441</v>
      </c>
      <c r="BF1495" s="0" t="s">
        <v>5442</v>
      </c>
      <c r="BI1495" s="0" t="s">
        <v>336</v>
      </c>
      <c r="BJ1495" s="0" t="s">
        <v>5443</v>
      </c>
      <c r="BK1495" s="0" t="s">
        <v>5439</v>
      </c>
      <c r="BL1495" s="0" t="s">
        <v>5444</v>
      </c>
      <c r="BM1495" s="0" t="s">
        <v>5426</v>
      </c>
      <c r="BN1495" s="0" t="s">
        <v>5427</v>
      </c>
      <c r="BO1495" s="0" t="s">
        <v>105</v>
      </c>
      <c r="BP1495" s="0" t="s">
        <v>5421</v>
      </c>
      <c r="BQ1495" s="0" t="s">
        <v>755</v>
      </c>
      <c r="BT1495" s="0" t="n">
        <v>0</v>
      </c>
      <c r="BU1495" s="0" t="s">
        <v>5428</v>
      </c>
      <c r="BW1495" s="0" t="n">
        <v>2013</v>
      </c>
      <c r="BX1495" s="0" t="n">
        <v>2021</v>
      </c>
      <c r="BY1495" s="0" t="s">
        <v>234</v>
      </c>
      <c r="BZ1495" s="0" t="n">
        <v>2017</v>
      </c>
      <c r="CA1495" s="0" t="n">
        <v>0.666666666666667</v>
      </c>
      <c r="CB1495" s="0" t="n">
        <v>1</v>
      </c>
      <c r="CC1495" s="0" t="n">
        <v>1</v>
      </c>
      <c r="CD1495" s="0" t="n">
        <v>-0.0549667216746662</v>
      </c>
      <c r="CE1495" s="0" t="n">
        <v>1</v>
      </c>
    </row>
    <row r="1496" customFormat="false" ht="15" hidden="false" customHeight="false" outlineLevel="0" collapsed="false">
      <c r="A1496" s="0" t="s">
        <v>5421</v>
      </c>
      <c r="B1496" s="0" t="n">
        <v>2801</v>
      </c>
      <c r="C1496" s="0" t="n">
        <v>-0.048949502859876</v>
      </c>
      <c r="D1496" s="0" t="n">
        <v>4514</v>
      </c>
      <c r="E1496" s="0" t="n">
        <f aca="false">IF(ISNUMBER($BA1496),$BA1496,IF(AND(ISNUMBER($D1496),ISNUMBER($BW1496),ISNUMBER($BX1496)),$D1496*($BX1496-$BW1496+1),""))</f>
        <v>4514</v>
      </c>
      <c r="H1496" s="0" t="s">
        <v>118</v>
      </c>
      <c r="I1496" s="0" t="s">
        <v>95</v>
      </c>
      <c r="J1496" s="0" t="n">
        <f aca="false">IF($BW1496&lt;&gt;"",$BW1496,"")</f>
        <v>2013</v>
      </c>
      <c r="K1496" s="0" t="n">
        <f aca="false">IF($BX1496&lt;&gt;"",$BX1496,"")</f>
        <v>2021</v>
      </c>
      <c r="L1496" s="0" t="n">
        <f aca="false">IF(AND(ISNUMBER($BW1496),ISNUMBER($BX1496)),($BW1496+$BX1496)/2,"")</f>
        <v>2017</v>
      </c>
      <c r="M1496" s="0" t="n">
        <f aca="false">IF($L1496&lt;&gt;"",$L1496,"")</f>
        <v>2017</v>
      </c>
      <c r="N1496" s="0" t="n">
        <f aca="false">IF(AND(ISNUMBER($BW1496),ISNUMBER($BX1496)),MIN(1,MAX(0,($BX1496-2016+1)/($BX1496-$BW1496+1))),"")</f>
        <v>0.666666666666667</v>
      </c>
      <c r="O1496" s="0" t="n">
        <f aca="false">IF(AND(ISNUMBER($BW1496),ISNUMBER($BX1496)),MIN(1,MAX(0,($BX1496-2017+1)/($BX1496-$BW1496+1))),"")</f>
        <v>0.555555555555556</v>
      </c>
      <c r="P1496" s="0" t="n">
        <f aca="false">IF(AND(ISNUMBER($BW1496),ISNUMBER($BX1496)),MIN(1,MAX(0,($BX1496-2018+1)/($BX1496-$BW1496+1))),"")</f>
        <v>0.444444444444444</v>
      </c>
      <c r="Q1496" s="0" t="n">
        <f aca="false">IF(AND(ISNUMBER($BW1496),ISNUMBER($BX1496)),MIN(1,MAX(0,($BX1496-2019+1)/($BX1496-$BW1496+1))),"")</f>
        <v>0.333333333333333</v>
      </c>
      <c r="R1496" s="0" t="n">
        <f aca="false">IF(AND(ISNUMBER($BW1496),ISNUMBER($BX1496)),MIN(1,MAX(0,($BX1496-2016+1)/($BX1496-$BW1496+1))),"")</f>
        <v>0.666666666666667</v>
      </c>
      <c r="S1496" s="0" t="n">
        <f aca="false">IF($L1496&lt;&gt;"",IF($L1496&gt;=2015.5,1,0),"")</f>
        <v>1</v>
      </c>
      <c r="T1496" s="0" t="n">
        <f aca="false">IF($L1496&lt;&gt;"",IF($L1496&gt;=2016,1,0),"")</f>
        <v>1</v>
      </c>
      <c r="U1496" s="0" t="n">
        <f aca="false">IF(ISNUMBER($BX1496),IF($BX1496&gt;=2016,1,0),"")</f>
        <v>1</v>
      </c>
      <c r="V1496" s="0" t="n">
        <f aca="false">IF(ISNUMBER($BW1496),IF($BW1496&gt;=2016,1,0),"")</f>
        <v>0</v>
      </c>
      <c r="W1496" s="0" t="str">
        <f aca="false">IF(AND(ISNUMBER($BW1496),ISNUMBER($BX1496)),IF($BW1496&gt;=2016,"post-only",IF($BX1496&lt;2016,"pre-only","mixed")),"")</f>
        <v>mixed</v>
      </c>
      <c r="X1496" s="0" t="n">
        <f aca="false">IF(AND(ISNUMBER($BW1496),ISNUMBER($BX1496)),MIN(1,MAX(0,($BX1496-2017+1)/($BX1496-$BW1496+1))),"")</f>
        <v>0.555555555555556</v>
      </c>
      <c r="Y1496" s="0" t="n">
        <f aca="false">IF(AND(ISNUMBER($BW1496),ISNUMBER($BX1496)),MIN(1,MAX(0,($BX1496-2018+1)/($BX1496-$BW1496+1))),"")</f>
        <v>0.444444444444444</v>
      </c>
      <c r="Z1496" s="0" t="n">
        <f aca="false">IF(AND(ISNUMBER($BW1496),ISNUMBER($BX1496)),MIN(1,MAX(0,($BX1496-2019+1)/($BX1496-$BW1496+1))),"")</f>
        <v>0.333333333333333</v>
      </c>
      <c r="AA1496" s="0" t="n">
        <f aca="false">IF(ISNUMBER($BX1496),IF($BX1496&gt;=2017,1,0),"")</f>
        <v>1</v>
      </c>
      <c r="AB1496" s="0" t="n">
        <f aca="false">IF(ISNUMBER($BX1496),IF($BX1496&gt;=2018,1,0),"")</f>
        <v>1</v>
      </c>
      <c r="AC1496" s="0" t="n">
        <f aca="false">IF(ISNUMBER($BX1496),IF($BX1496&gt;=2019,1,0),"")</f>
        <v>1</v>
      </c>
      <c r="AD1496" s="0" t="n">
        <f aca="false">IF($L1496&lt;&gt;"",IF($L1496&gt;2013,1,0),"")</f>
        <v>1</v>
      </c>
      <c r="AE1496" s="0" t="n">
        <f aca="false">IF($L1496&lt;&gt;"",1+IF($L1496&gt;2011,1,0)+IF($L1496&gt;2014,1,0),"")</f>
        <v>3</v>
      </c>
      <c r="AF1496" s="0" t="s">
        <v>87</v>
      </c>
      <c r="AG1496" s="0" t="s">
        <v>436</v>
      </c>
      <c r="AH1496" s="0" t="s">
        <v>89</v>
      </c>
      <c r="AI1496" s="0" t="s">
        <v>334</v>
      </c>
      <c r="AJ1496" s="0" t="s">
        <v>334</v>
      </c>
      <c r="AK1496" s="0" t="str">
        <f aca="false">IF(AND($CF1496&lt;&gt;"",IFERROR(INDEX(subsample_country_map!$B:$B,MATCH($CF1496,subsample_country_map!$A:$A,0)),"")&lt;&gt;""),INDEX(subsample_country_map!$B:$B,MATCH($CF1496,subsample_country_map!$A:$A,0)),INDEX(lookup!$AA:$AA,MATCH($A1496,lookup!$A:$A,0)))</f>
        <v>3_AsiaPac</v>
      </c>
      <c r="AL1496" s="0" t="str">
        <f aca="false">IF(AND($CF1496&lt;&gt;"",IFERROR(INDEX(subsample_country_map!$C:$C,MATCH($CF1496,subsample_country_map!$A:$A,0)),"")&lt;&gt;""),INDEX(subsample_country_map!$C:$C,MATCH($CF1496,subsample_country_map!$A:$A,0)),INDEX(lookup!$AB:$AB,MATCH($A1496,lookup!$A:$A,0)))</f>
        <v>2_developing</v>
      </c>
      <c r="AM1496" s="0" t="str">
        <f aca="false">IF(AND($CF1496&lt;&gt;"",IFERROR(INDEX(subsample_country_map!$D:$D,MATCH($CF1496,subsample_country_map!$A:$A,0)),"")&lt;&gt;""),INDEX(subsample_country_map!$D:$D,MATCH($CF1496,subsample_country_map!$A:$A,0)),INDEX(lookup!$AC:$AC,MATCH($A1496,lookup!$A:$A,0)))</f>
        <v>2_non_western</v>
      </c>
      <c r="AN1496" s="0" t="str">
        <f aca="false">IF(AND($CF1496&lt;&gt;"",IFERROR(INDEX(subsample_country_map!$E:$E,MATCH($CF1496,subsample_country_map!$A:$A,0)),"")&lt;&gt;""),INDEX(subsample_country_map!$E:$E,MATCH($CF1496,subsample_country_map!$A:$A,0)),INDEX(lookup!$AD:$AD,MATCH($A1496,lookup!$A:$A,0)))</f>
        <v>2_civil law</v>
      </c>
      <c r="AO1496" s="0" t="str">
        <f aca="false">INDEX(lookup!$Y:$Y,MATCH($A1496,lookup!$A:$A,0))</f>
        <v>0_published</v>
      </c>
      <c r="AP1496" s="0" t="str">
        <f aca="false">INDEX(lookup!$Z:$Z,MATCH($A1496,lookup!$A:$A,0))</f>
        <v>1_VHB high</v>
      </c>
      <c r="AQ1496" s="0" t="str">
        <f aca="false">INDEX(lookup!$W:$W,MATCH($A1496,lookup!$A:$A,0))</f>
        <v>2_sust</v>
      </c>
      <c r="AS1496" s="0" t="s">
        <v>91</v>
      </c>
      <c r="AT1496" s="0" t="s">
        <v>111</v>
      </c>
      <c r="AU1496" s="0" t="s">
        <v>93</v>
      </c>
      <c r="AV1496" s="0" t="s">
        <v>5445</v>
      </c>
      <c r="BA1496" s="0" t="n">
        <v>4514</v>
      </c>
      <c r="BB1496" s="0" t="s">
        <v>96</v>
      </c>
      <c r="BC1496" s="0" t="s">
        <v>1697</v>
      </c>
      <c r="BD1496" s="0" t="s">
        <v>5437</v>
      </c>
      <c r="BE1496" s="0" t="s">
        <v>5441</v>
      </c>
      <c r="BF1496" s="0" t="s">
        <v>5446</v>
      </c>
      <c r="BI1496" s="0" t="s">
        <v>336</v>
      </c>
      <c r="BJ1496" s="0" t="s">
        <v>5447</v>
      </c>
      <c r="BK1496" s="0" t="s">
        <v>5439</v>
      </c>
      <c r="BL1496" s="0" t="s">
        <v>5448</v>
      </c>
      <c r="BM1496" s="0" t="s">
        <v>5426</v>
      </c>
      <c r="BN1496" s="0" t="s">
        <v>5427</v>
      </c>
      <c r="BO1496" s="0" t="s">
        <v>105</v>
      </c>
      <c r="BP1496" s="0" t="s">
        <v>5421</v>
      </c>
      <c r="BQ1496" s="0" t="s">
        <v>755</v>
      </c>
      <c r="BT1496" s="0" t="n">
        <v>0</v>
      </c>
      <c r="BU1496" s="0" t="s">
        <v>5428</v>
      </c>
      <c r="BW1496" s="0" t="n">
        <v>2013</v>
      </c>
      <c r="BX1496" s="0" t="n">
        <v>2021</v>
      </c>
      <c r="BY1496" s="0" t="s">
        <v>234</v>
      </c>
      <c r="BZ1496" s="0" t="n">
        <v>2017</v>
      </c>
      <c r="CA1496" s="0" t="n">
        <v>0.666666666666667</v>
      </c>
      <c r="CB1496" s="0" t="n">
        <v>1</v>
      </c>
      <c r="CC1496" s="0" t="n">
        <v>1</v>
      </c>
      <c r="CD1496" s="0" t="n">
        <v>-0.0489886543753962</v>
      </c>
      <c r="CE1496" s="0" t="n">
        <v>1</v>
      </c>
    </row>
    <row r="1497" customFormat="false" ht="15" hidden="false" customHeight="false" outlineLevel="0" collapsed="false">
      <c r="A1497" s="0" t="s">
        <v>5421</v>
      </c>
      <c r="B1497" s="0" t="n">
        <v>2802</v>
      </c>
      <c r="C1497" s="0" t="n">
        <v>-0.0465634137803615</v>
      </c>
      <c r="D1497" s="0" t="n">
        <v>4989</v>
      </c>
      <c r="E1497" s="0" t="n">
        <f aca="false">IF(ISNUMBER($BA1497),$BA1497,IF(AND(ISNUMBER($D1497),ISNUMBER($BW1497),ISNUMBER($BX1497)),$D1497*($BX1497-$BW1497+1),""))</f>
        <v>4989</v>
      </c>
      <c r="H1497" s="0" t="s">
        <v>118</v>
      </c>
      <c r="I1497" s="0" t="s">
        <v>95</v>
      </c>
      <c r="J1497" s="0" t="n">
        <f aca="false">IF($BW1497&lt;&gt;"",$BW1497,"")</f>
        <v>2013</v>
      </c>
      <c r="K1497" s="0" t="n">
        <f aca="false">IF($BX1497&lt;&gt;"",$BX1497,"")</f>
        <v>2021</v>
      </c>
      <c r="L1497" s="0" t="n">
        <f aca="false">IF(AND(ISNUMBER($BW1497),ISNUMBER($BX1497)),($BW1497+$BX1497)/2,"")</f>
        <v>2017</v>
      </c>
      <c r="M1497" s="0" t="n">
        <f aca="false">IF($L1497&lt;&gt;"",$L1497,"")</f>
        <v>2017</v>
      </c>
      <c r="N1497" s="0" t="n">
        <f aca="false">IF(AND(ISNUMBER($BW1497),ISNUMBER($BX1497)),MIN(1,MAX(0,($BX1497-2016+1)/($BX1497-$BW1497+1))),"")</f>
        <v>0.666666666666667</v>
      </c>
      <c r="O1497" s="0" t="n">
        <f aca="false">IF(AND(ISNUMBER($BW1497),ISNUMBER($BX1497)),MIN(1,MAX(0,($BX1497-2017+1)/($BX1497-$BW1497+1))),"")</f>
        <v>0.555555555555556</v>
      </c>
      <c r="P1497" s="0" t="n">
        <f aca="false">IF(AND(ISNUMBER($BW1497),ISNUMBER($BX1497)),MIN(1,MAX(0,($BX1497-2018+1)/($BX1497-$BW1497+1))),"")</f>
        <v>0.444444444444444</v>
      </c>
      <c r="Q1497" s="0" t="n">
        <f aca="false">IF(AND(ISNUMBER($BW1497),ISNUMBER($BX1497)),MIN(1,MAX(0,($BX1497-2019+1)/($BX1497-$BW1497+1))),"")</f>
        <v>0.333333333333333</v>
      </c>
      <c r="R1497" s="0" t="n">
        <f aca="false">IF(AND(ISNUMBER($BW1497),ISNUMBER($BX1497)),MIN(1,MAX(0,($BX1497-2016+1)/($BX1497-$BW1497+1))),"")</f>
        <v>0.666666666666667</v>
      </c>
      <c r="S1497" s="0" t="n">
        <f aca="false">IF($L1497&lt;&gt;"",IF($L1497&gt;=2015.5,1,0),"")</f>
        <v>1</v>
      </c>
      <c r="T1497" s="0" t="n">
        <f aca="false">IF($L1497&lt;&gt;"",IF($L1497&gt;=2016,1,0),"")</f>
        <v>1</v>
      </c>
      <c r="U1497" s="0" t="n">
        <f aca="false">IF(ISNUMBER($BX1497),IF($BX1497&gt;=2016,1,0),"")</f>
        <v>1</v>
      </c>
      <c r="V1497" s="0" t="n">
        <f aca="false">IF(ISNUMBER($BW1497),IF($BW1497&gt;=2016,1,0),"")</f>
        <v>0</v>
      </c>
      <c r="W1497" s="0" t="str">
        <f aca="false">IF(AND(ISNUMBER($BW1497),ISNUMBER($BX1497)),IF($BW1497&gt;=2016,"post-only",IF($BX1497&lt;2016,"pre-only","mixed")),"")</f>
        <v>mixed</v>
      </c>
      <c r="X1497" s="0" t="n">
        <f aca="false">IF(AND(ISNUMBER($BW1497),ISNUMBER($BX1497)),MIN(1,MAX(0,($BX1497-2017+1)/($BX1497-$BW1497+1))),"")</f>
        <v>0.555555555555556</v>
      </c>
      <c r="Y1497" s="0" t="n">
        <f aca="false">IF(AND(ISNUMBER($BW1497),ISNUMBER($BX1497)),MIN(1,MAX(0,($BX1497-2018+1)/($BX1497-$BW1497+1))),"")</f>
        <v>0.444444444444444</v>
      </c>
      <c r="Z1497" s="0" t="n">
        <f aca="false">IF(AND(ISNUMBER($BW1497),ISNUMBER($BX1497)),MIN(1,MAX(0,($BX1497-2019+1)/($BX1497-$BW1497+1))),"")</f>
        <v>0.333333333333333</v>
      </c>
      <c r="AA1497" s="0" t="n">
        <f aca="false">IF(ISNUMBER($BX1497),IF($BX1497&gt;=2017,1,0),"")</f>
        <v>1</v>
      </c>
      <c r="AB1497" s="0" t="n">
        <f aca="false">IF(ISNUMBER($BX1497),IF($BX1497&gt;=2018,1,0),"")</f>
        <v>1</v>
      </c>
      <c r="AC1497" s="0" t="n">
        <f aca="false">IF(ISNUMBER($BX1497),IF($BX1497&gt;=2019,1,0),"")</f>
        <v>1</v>
      </c>
      <c r="AD1497" s="0" t="n">
        <f aca="false">IF($L1497&lt;&gt;"",IF($L1497&gt;2013,1,0),"")</f>
        <v>1</v>
      </c>
      <c r="AE1497" s="0" t="n">
        <f aca="false">IF($L1497&lt;&gt;"",1+IF($L1497&gt;2011,1,0)+IF($L1497&gt;2014,1,0),"")</f>
        <v>3</v>
      </c>
      <c r="AF1497" s="0" t="s">
        <v>87</v>
      </c>
      <c r="AG1497" s="0" t="s">
        <v>436</v>
      </c>
      <c r="AH1497" s="0" t="s">
        <v>89</v>
      </c>
      <c r="AI1497" s="0" t="s">
        <v>334</v>
      </c>
      <c r="AJ1497" s="0" t="s">
        <v>334</v>
      </c>
      <c r="AK1497" s="0" t="str">
        <f aca="false">IF(AND($CF1497&lt;&gt;"",IFERROR(INDEX(subsample_country_map!$B:$B,MATCH($CF1497,subsample_country_map!$A:$A,0)),"")&lt;&gt;""),INDEX(subsample_country_map!$B:$B,MATCH($CF1497,subsample_country_map!$A:$A,0)),INDEX(lookup!$AA:$AA,MATCH($A1497,lookup!$A:$A,0)))</f>
        <v>3_AsiaPac</v>
      </c>
      <c r="AL1497" s="0" t="str">
        <f aca="false">IF(AND($CF1497&lt;&gt;"",IFERROR(INDEX(subsample_country_map!$C:$C,MATCH($CF1497,subsample_country_map!$A:$A,0)),"")&lt;&gt;""),INDEX(subsample_country_map!$C:$C,MATCH($CF1497,subsample_country_map!$A:$A,0)),INDEX(lookup!$AB:$AB,MATCH($A1497,lookup!$A:$A,0)))</f>
        <v>2_developing</v>
      </c>
      <c r="AM1497" s="0" t="str">
        <f aca="false">IF(AND($CF1497&lt;&gt;"",IFERROR(INDEX(subsample_country_map!$D:$D,MATCH($CF1497,subsample_country_map!$A:$A,0)),"")&lt;&gt;""),INDEX(subsample_country_map!$D:$D,MATCH($CF1497,subsample_country_map!$A:$A,0)),INDEX(lookup!$AC:$AC,MATCH($A1497,lookup!$A:$A,0)))</f>
        <v>2_non_western</v>
      </c>
      <c r="AN1497" s="0" t="str">
        <f aca="false">IF(AND($CF1497&lt;&gt;"",IFERROR(INDEX(subsample_country_map!$E:$E,MATCH($CF1497,subsample_country_map!$A:$A,0)),"")&lt;&gt;""),INDEX(subsample_country_map!$E:$E,MATCH($CF1497,subsample_country_map!$A:$A,0)),INDEX(lookup!$AD:$AD,MATCH($A1497,lookup!$A:$A,0)))</f>
        <v>2_civil law</v>
      </c>
      <c r="AO1497" s="0" t="str">
        <f aca="false">INDEX(lookup!$Y:$Y,MATCH($A1497,lookup!$A:$A,0))</f>
        <v>0_published</v>
      </c>
      <c r="AP1497" s="0" t="str">
        <f aca="false">INDEX(lookup!$Z:$Z,MATCH($A1497,lookup!$A:$A,0))</f>
        <v>1_VHB high</v>
      </c>
      <c r="AQ1497" s="0" t="str">
        <f aca="false">INDEX(lookup!$W:$W,MATCH($A1497,lookup!$A:$A,0))</f>
        <v>2_sust</v>
      </c>
      <c r="AS1497" s="0" t="s">
        <v>91</v>
      </c>
      <c r="AT1497" s="0" t="s">
        <v>111</v>
      </c>
      <c r="AU1497" s="0" t="s">
        <v>93</v>
      </c>
      <c r="AV1497" s="0" t="s">
        <v>5449</v>
      </c>
      <c r="BA1497" s="0" t="n">
        <v>4989</v>
      </c>
      <c r="BB1497" s="0" t="s">
        <v>96</v>
      </c>
      <c r="BC1497" s="0" t="s">
        <v>1697</v>
      </c>
      <c r="BD1497" s="0" t="s">
        <v>5437</v>
      </c>
      <c r="BE1497" s="0" t="s">
        <v>5441</v>
      </c>
      <c r="BF1497" s="0" t="s">
        <v>5450</v>
      </c>
      <c r="BI1497" s="0" t="s">
        <v>336</v>
      </c>
      <c r="BJ1497" s="0" t="s">
        <v>5451</v>
      </c>
      <c r="BK1497" s="0" t="s">
        <v>5439</v>
      </c>
      <c r="BL1497" s="0" t="s">
        <v>5452</v>
      </c>
      <c r="BM1497" s="0" t="s">
        <v>5426</v>
      </c>
      <c r="BN1497" s="0" t="s">
        <v>5427</v>
      </c>
      <c r="BO1497" s="0" t="s">
        <v>105</v>
      </c>
      <c r="BP1497" s="0" t="s">
        <v>5421</v>
      </c>
      <c r="BQ1497" s="0" t="s">
        <v>755</v>
      </c>
      <c r="BT1497" s="0" t="n">
        <v>0</v>
      </c>
      <c r="BU1497" s="0" t="s">
        <v>5428</v>
      </c>
      <c r="BW1497" s="0" t="n">
        <v>2013</v>
      </c>
      <c r="BX1497" s="0" t="n">
        <v>2021</v>
      </c>
      <c r="BY1497" s="0" t="s">
        <v>234</v>
      </c>
      <c r="BZ1497" s="0" t="n">
        <v>2017</v>
      </c>
      <c r="CA1497" s="0" t="n">
        <v>0.666666666666667</v>
      </c>
      <c r="CB1497" s="0" t="n">
        <v>1</v>
      </c>
      <c r="CC1497" s="0" t="n">
        <v>1</v>
      </c>
      <c r="CD1497" s="0" t="n">
        <v>-0.046597109804609</v>
      </c>
      <c r="CE1497" s="0" t="n">
        <v>1</v>
      </c>
    </row>
    <row r="1498" customFormat="false" ht="15" hidden="false" customHeight="false" outlineLevel="0" collapsed="false">
      <c r="A1498" s="0" t="s">
        <v>5421</v>
      </c>
      <c r="B1498" s="0" t="n">
        <v>2803</v>
      </c>
      <c r="C1498" s="0" t="n">
        <v>-0.0447121256354785</v>
      </c>
      <c r="D1498" s="0" t="n">
        <v>3316</v>
      </c>
      <c r="E1498" s="0" t="n">
        <f aca="false">IF(ISNUMBER($BA1498),$BA1498,IF(AND(ISNUMBER($D1498),ISNUMBER($BW1498),ISNUMBER($BX1498)),$D1498*($BX1498-$BW1498+1),""))</f>
        <v>3316</v>
      </c>
      <c r="H1498" s="0" t="s">
        <v>118</v>
      </c>
      <c r="I1498" s="0" t="s">
        <v>95</v>
      </c>
      <c r="J1498" s="0" t="n">
        <f aca="false">IF($BW1498&lt;&gt;"",$BW1498,"")</f>
        <v>2013</v>
      </c>
      <c r="K1498" s="0" t="n">
        <f aca="false">IF($BX1498&lt;&gt;"",$BX1498,"")</f>
        <v>2021</v>
      </c>
      <c r="L1498" s="0" t="n">
        <f aca="false">IF(AND(ISNUMBER($BW1498),ISNUMBER($BX1498)),($BW1498+$BX1498)/2,"")</f>
        <v>2017</v>
      </c>
      <c r="M1498" s="0" t="n">
        <f aca="false">IF($L1498&lt;&gt;"",$L1498,"")</f>
        <v>2017</v>
      </c>
      <c r="N1498" s="0" t="n">
        <f aca="false">IF(AND(ISNUMBER($BW1498),ISNUMBER($BX1498)),MIN(1,MAX(0,($BX1498-2016+1)/($BX1498-$BW1498+1))),"")</f>
        <v>0.666666666666667</v>
      </c>
      <c r="O1498" s="0" t="n">
        <f aca="false">IF(AND(ISNUMBER($BW1498),ISNUMBER($BX1498)),MIN(1,MAX(0,($BX1498-2017+1)/($BX1498-$BW1498+1))),"")</f>
        <v>0.555555555555556</v>
      </c>
      <c r="P1498" s="0" t="n">
        <f aca="false">IF(AND(ISNUMBER($BW1498),ISNUMBER($BX1498)),MIN(1,MAX(0,($BX1498-2018+1)/($BX1498-$BW1498+1))),"")</f>
        <v>0.444444444444444</v>
      </c>
      <c r="Q1498" s="0" t="n">
        <f aca="false">IF(AND(ISNUMBER($BW1498),ISNUMBER($BX1498)),MIN(1,MAX(0,($BX1498-2019+1)/($BX1498-$BW1498+1))),"")</f>
        <v>0.333333333333333</v>
      </c>
      <c r="R1498" s="0" t="n">
        <f aca="false">IF(AND(ISNUMBER($BW1498),ISNUMBER($BX1498)),MIN(1,MAX(0,($BX1498-2016+1)/($BX1498-$BW1498+1))),"")</f>
        <v>0.666666666666667</v>
      </c>
      <c r="S1498" s="0" t="n">
        <f aca="false">IF($L1498&lt;&gt;"",IF($L1498&gt;=2015.5,1,0),"")</f>
        <v>1</v>
      </c>
      <c r="T1498" s="0" t="n">
        <f aca="false">IF($L1498&lt;&gt;"",IF($L1498&gt;=2016,1,0),"")</f>
        <v>1</v>
      </c>
      <c r="U1498" s="0" t="n">
        <f aca="false">IF(ISNUMBER($BX1498),IF($BX1498&gt;=2016,1,0),"")</f>
        <v>1</v>
      </c>
      <c r="V1498" s="0" t="n">
        <f aca="false">IF(ISNUMBER($BW1498),IF($BW1498&gt;=2016,1,0),"")</f>
        <v>0</v>
      </c>
      <c r="W1498" s="0" t="str">
        <f aca="false">IF(AND(ISNUMBER($BW1498),ISNUMBER($BX1498)),IF($BW1498&gt;=2016,"post-only",IF($BX1498&lt;2016,"pre-only","mixed")),"")</f>
        <v>mixed</v>
      </c>
      <c r="X1498" s="0" t="n">
        <f aca="false">IF(AND(ISNUMBER($BW1498),ISNUMBER($BX1498)),MIN(1,MAX(0,($BX1498-2017+1)/($BX1498-$BW1498+1))),"")</f>
        <v>0.555555555555556</v>
      </c>
      <c r="Y1498" s="0" t="n">
        <f aca="false">IF(AND(ISNUMBER($BW1498),ISNUMBER($BX1498)),MIN(1,MAX(0,($BX1498-2018+1)/($BX1498-$BW1498+1))),"")</f>
        <v>0.444444444444444</v>
      </c>
      <c r="Z1498" s="0" t="n">
        <f aca="false">IF(AND(ISNUMBER($BW1498),ISNUMBER($BX1498)),MIN(1,MAX(0,($BX1498-2019+1)/($BX1498-$BW1498+1))),"")</f>
        <v>0.333333333333333</v>
      </c>
      <c r="AA1498" s="0" t="n">
        <f aca="false">IF(ISNUMBER($BX1498),IF($BX1498&gt;=2017,1,0),"")</f>
        <v>1</v>
      </c>
      <c r="AB1498" s="0" t="n">
        <f aca="false">IF(ISNUMBER($BX1498),IF($BX1498&gt;=2018,1,0),"")</f>
        <v>1</v>
      </c>
      <c r="AC1498" s="0" t="n">
        <f aca="false">IF(ISNUMBER($BX1498),IF($BX1498&gt;=2019,1,0),"")</f>
        <v>1</v>
      </c>
      <c r="AD1498" s="0" t="n">
        <f aca="false">IF($L1498&lt;&gt;"",IF($L1498&gt;2013,1,0),"")</f>
        <v>1</v>
      </c>
      <c r="AE1498" s="0" t="n">
        <f aca="false">IF($L1498&lt;&gt;"",1+IF($L1498&gt;2011,1,0)+IF($L1498&gt;2014,1,0),"")</f>
        <v>3</v>
      </c>
      <c r="AF1498" s="0" t="s">
        <v>87</v>
      </c>
      <c r="AG1498" s="0" t="s">
        <v>88</v>
      </c>
      <c r="AH1498" s="0" t="s">
        <v>89</v>
      </c>
      <c r="AI1498" s="0" t="s">
        <v>334</v>
      </c>
      <c r="AJ1498" s="0" t="s">
        <v>334</v>
      </c>
      <c r="AK1498" s="0" t="str">
        <f aca="false">IF(AND($CF1498&lt;&gt;"",IFERROR(INDEX(subsample_country_map!$B:$B,MATCH($CF1498,subsample_country_map!$A:$A,0)),"")&lt;&gt;""),INDEX(subsample_country_map!$B:$B,MATCH($CF1498,subsample_country_map!$A:$A,0)),INDEX(lookup!$AA:$AA,MATCH($A1498,lookup!$A:$A,0)))</f>
        <v>3_AsiaPac</v>
      </c>
      <c r="AL1498" s="0" t="str">
        <f aca="false">IF(AND($CF1498&lt;&gt;"",IFERROR(INDEX(subsample_country_map!$C:$C,MATCH($CF1498,subsample_country_map!$A:$A,0)),"")&lt;&gt;""),INDEX(subsample_country_map!$C:$C,MATCH($CF1498,subsample_country_map!$A:$A,0)),INDEX(lookup!$AB:$AB,MATCH($A1498,lookup!$A:$A,0)))</f>
        <v>2_developing</v>
      </c>
      <c r="AM1498" s="0" t="str">
        <f aca="false">IF(AND($CF1498&lt;&gt;"",IFERROR(INDEX(subsample_country_map!$D:$D,MATCH($CF1498,subsample_country_map!$A:$A,0)),"")&lt;&gt;""),INDEX(subsample_country_map!$D:$D,MATCH($CF1498,subsample_country_map!$A:$A,0)),INDEX(lookup!$AC:$AC,MATCH($A1498,lookup!$A:$A,0)))</f>
        <v>2_non_western</v>
      </c>
      <c r="AN1498" s="0" t="str">
        <f aca="false">IF(AND($CF1498&lt;&gt;"",IFERROR(INDEX(subsample_country_map!$E:$E,MATCH($CF1498,subsample_country_map!$A:$A,0)),"")&lt;&gt;""),INDEX(subsample_country_map!$E:$E,MATCH($CF1498,subsample_country_map!$A:$A,0)),INDEX(lookup!$AD:$AD,MATCH($A1498,lookup!$A:$A,0)))</f>
        <v>2_civil law</v>
      </c>
      <c r="AO1498" s="0" t="str">
        <f aca="false">INDEX(lookup!$Y:$Y,MATCH($A1498,lookup!$A:$A,0))</f>
        <v>0_published</v>
      </c>
      <c r="AP1498" s="0" t="str">
        <f aca="false">INDEX(lookup!$Z:$Z,MATCH($A1498,lookup!$A:$A,0))</f>
        <v>1_VHB high</v>
      </c>
      <c r="AQ1498" s="0" t="str">
        <f aca="false">INDEX(lookup!$W:$W,MATCH($A1498,lookup!$A:$A,0))</f>
        <v>2_sust</v>
      </c>
      <c r="AS1498" s="0" t="s">
        <v>91</v>
      </c>
      <c r="AT1498" s="0" t="s">
        <v>397</v>
      </c>
      <c r="AU1498" s="0" t="s">
        <v>93</v>
      </c>
      <c r="AV1498" s="0" t="s">
        <v>3484</v>
      </c>
      <c r="BA1498" s="0" t="n">
        <v>3316</v>
      </c>
      <c r="BB1498" s="0" t="s">
        <v>96</v>
      </c>
      <c r="BC1498" s="0" t="s">
        <v>1697</v>
      </c>
      <c r="BD1498" s="0" t="s">
        <v>5437</v>
      </c>
      <c r="BE1498" s="0" t="s">
        <v>98</v>
      </c>
      <c r="BI1498" s="0" t="s">
        <v>336</v>
      </c>
      <c r="BJ1498" s="0" t="s">
        <v>5453</v>
      </c>
      <c r="BK1498" s="0" t="s">
        <v>5454</v>
      </c>
      <c r="BL1498" s="0" t="s">
        <v>5455</v>
      </c>
      <c r="BM1498" s="0" t="s">
        <v>5435</v>
      </c>
      <c r="BN1498" s="0" t="s">
        <v>5427</v>
      </c>
      <c r="BO1498" s="0" t="s">
        <v>105</v>
      </c>
      <c r="BP1498" s="0" t="s">
        <v>5421</v>
      </c>
      <c r="BQ1498" s="0" t="s">
        <v>755</v>
      </c>
      <c r="BT1498" s="0" t="n">
        <v>0</v>
      </c>
      <c r="BU1498" s="0" t="s">
        <v>5428</v>
      </c>
      <c r="BW1498" s="0" t="n">
        <v>2013</v>
      </c>
      <c r="BX1498" s="0" t="n">
        <v>2021</v>
      </c>
      <c r="BY1498" s="0" t="s">
        <v>234</v>
      </c>
      <c r="BZ1498" s="0" t="n">
        <v>2017</v>
      </c>
      <c r="CA1498" s="0" t="n">
        <v>0.666666666666667</v>
      </c>
      <c r="CB1498" s="0" t="n">
        <v>1</v>
      </c>
      <c r="CC1498" s="0" t="n">
        <v>1</v>
      </c>
      <c r="CD1498" s="0" t="n">
        <v>-0.0447419572024453</v>
      </c>
      <c r="CE1498" s="0" t="n">
        <v>1</v>
      </c>
    </row>
    <row r="1499" customFormat="false" ht="15" hidden="false" customHeight="false" outlineLevel="0" collapsed="false">
      <c r="A1499" s="0" t="s">
        <v>5421</v>
      </c>
      <c r="B1499" s="0" t="n">
        <v>2804</v>
      </c>
      <c r="C1499" s="0" t="n">
        <v>-0.0447121256354785</v>
      </c>
      <c r="D1499" s="0" t="n">
        <v>3316</v>
      </c>
      <c r="E1499" s="0" t="n">
        <f aca="false">IF(ISNUMBER($BA1499),$BA1499,IF(AND(ISNUMBER($D1499),ISNUMBER($BW1499),ISNUMBER($BX1499)),$D1499*($BX1499-$BW1499+1),""))</f>
        <v>3316</v>
      </c>
      <c r="H1499" s="0" t="s">
        <v>118</v>
      </c>
      <c r="I1499" s="0" t="s">
        <v>95</v>
      </c>
      <c r="J1499" s="0" t="n">
        <f aca="false">IF($BW1499&lt;&gt;"",$BW1499,"")</f>
        <v>2013</v>
      </c>
      <c r="K1499" s="0" t="n">
        <f aca="false">IF($BX1499&lt;&gt;"",$BX1499,"")</f>
        <v>2021</v>
      </c>
      <c r="L1499" s="0" t="n">
        <f aca="false">IF(AND(ISNUMBER($BW1499),ISNUMBER($BX1499)),($BW1499+$BX1499)/2,"")</f>
        <v>2017</v>
      </c>
      <c r="M1499" s="0" t="n">
        <f aca="false">IF($L1499&lt;&gt;"",$L1499,"")</f>
        <v>2017</v>
      </c>
      <c r="N1499" s="0" t="n">
        <f aca="false">IF(AND(ISNUMBER($BW1499),ISNUMBER($BX1499)),MIN(1,MAX(0,($BX1499-2016+1)/($BX1499-$BW1499+1))),"")</f>
        <v>0.666666666666667</v>
      </c>
      <c r="O1499" s="0" t="n">
        <f aca="false">IF(AND(ISNUMBER($BW1499),ISNUMBER($BX1499)),MIN(1,MAX(0,($BX1499-2017+1)/($BX1499-$BW1499+1))),"")</f>
        <v>0.555555555555556</v>
      </c>
      <c r="P1499" s="0" t="n">
        <f aca="false">IF(AND(ISNUMBER($BW1499),ISNUMBER($BX1499)),MIN(1,MAX(0,($BX1499-2018+1)/($BX1499-$BW1499+1))),"")</f>
        <v>0.444444444444444</v>
      </c>
      <c r="Q1499" s="0" t="n">
        <f aca="false">IF(AND(ISNUMBER($BW1499),ISNUMBER($BX1499)),MIN(1,MAX(0,($BX1499-2019+1)/($BX1499-$BW1499+1))),"")</f>
        <v>0.333333333333333</v>
      </c>
      <c r="R1499" s="0" t="n">
        <f aca="false">IF(AND(ISNUMBER($BW1499),ISNUMBER($BX1499)),MIN(1,MAX(0,($BX1499-2016+1)/($BX1499-$BW1499+1))),"")</f>
        <v>0.666666666666667</v>
      </c>
      <c r="S1499" s="0" t="n">
        <f aca="false">IF($L1499&lt;&gt;"",IF($L1499&gt;=2015.5,1,0),"")</f>
        <v>1</v>
      </c>
      <c r="T1499" s="0" t="n">
        <f aca="false">IF($L1499&lt;&gt;"",IF($L1499&gt;=2016,1,0),"")</f>
        <v>1</v>
      </c>
      <c r="U1499" s="0" t="n">
        <f aca="false">IF(ISNUMBER($BX1499),IF($BX1499&gt;=2016,1,0),"")</f>
        <v>1</v>
      </c>
      <c r="V1499" s="0" t="n">
        <f aca="false">IF(ISNUMBER($BW1499),IF($BW1499&gt;=2016,1,0),"")</f>
        <v>0</v>
      </c>
      <c r="W1499" s="0" t="str">
        <f aca="false">IF(AND(ISNUMBER($BW1499),ISNUMBER($BX1499)),IF($BW1499&gt;=2016,"post-only",IF($BX1499&lt;2016,"pre-only","mixed")),"")</f>
        <v>mixed</v>
      </c>
      <c r="X1499" s="0" t="n">
        <f aca="false">IF(AND(ISNUMBER($BW1499),ISNUMBER($BX1499)),MIN(1,MAX(0,($BX1499-2017+1)/($BX1499-$BW1499+1))),"")</f>
        <v>0.555555555555556</v>
      </c>
      <c r="Y1499" s="0" t="n">
        <f aca="false">IF(AND(ISNUMBER($BW1499),ISNUMBER($BX1499)),MIN(1,MAX(0,($BX1499-2018+1)/($BX1499-$BW1499+1))),"")</f>
        <v>0.444444444444444</v>
      </c>
      <c r="Z1499" s="0" t="n">
        <f aca="false">IF(AND(ISNUMBER($BW1499),ISNUMBER($BX1499)),MIN(1,MAX(0,($BX1499-2019+1)/($BX1499-$BW1499+1))),"")</f>
        <v>0.333333333333333</v>
      </c>
      <c r="AA1499" s="0" t="n">
        <f aca="false">IF(ISNUMBER($BX1499),IF($BX1499&gt;=2017,1,0),"")</f>
        <v>1</v>
      </c>
      <c r="AB1499" s="0" t="n">
        <f aca="false">IF(ISNUMBER($BX1499),IF($BX1499&gt;=2018,1,0),"")</f>
        <v>1</v>
      </c>
      <c r="AC1499" s="0" t="n">
        <f aca="false">IF(ISNUMBER($BX1499),IF($BX1499&gt;=2019,1,0),"")</f>
        <v>1</v>
      </c>
      <c r="AD1499" s="0" t="n">
        <f aca="false">IF($L1499&lt;&gt;"",IF($L1499&gt;2013,1,0),"")</f>
        <v>1</v>
      </c>
      <c r="AE1499" s="0" t="n">
        <f aca="false">IF($L1499&lt;&gt;"",1+IF($L1499&gt;2011,1,0)+IF($L1499&gt;2014,1,0),"")</f>
        <v>3</v>
      </c>
      <c r="AF1499" s="0" t="s">
        <v>87</v>
      </c>
      <c r="AG1499" s="0" t="s">
        <v>88</v>
      </c>
      <c r="AH1499" s="0" t="s">
        <v>89</v>
      </c>
      <c r="AI1499" s="0" t="s">
        <v>334</v>
      </c>
      <c r="AJ1499" s="0" t="s">
        <v>334</v>
      </c>
      <c r="AK1499" s="0" t="str">
        <f aca="false">IF(AND($CF1499&lt;&gt;"",IFERROR(INDEX(subsample_country_map!$B:$B,MATCH($CF1499,subsample_country_map!$A:$A,0)),"")&lt;&gt;""),INDEX(subsample_country_map!$B:$B,MATCH($CF1499,subsample_country_map!$A:$A,0)),INDEX(lookup!$AA:$AA,MATCH($A1499,lookup!$A:$A,0)))</f>
        <v>3_AsiaPac</v>
      </c>
      <c r="AL1499" s="0" t="str">
        <f aca="false">IF(AND($CF1499&lt;&gt;"",IFERROR(INDEX(subsample_country_map!$C:$C,MATCH($CF1499,subsample_country_map!$A:$A,0)),"")&lt;&gt;""),INDEX(subsample_country_map!$C:$C,MATCH($CF1499,subsample_country_map!$A:$A,0)),INDEX(lookup!$AB:$AB,MATCH($A1499,lookup!$A:$A,0)))</f>
        <v>2_developing</v>
      </c>
      <c r="AM1499" s="0" t="str">
        <f aca="false">IF(AND($CF1499&lt;&gt;"",IFERROR(INDEX(subsample_country_map!$D:$D,MATCH($CF1499,subsample_country_map!$A:$A,0)),"")&lt;&gt;""),INDEX(subsample_country_map!$D:$D,MATCH($CF1499,subsample_country_map!$A:$A,0)),INDEX(lookup!$AC:$AC,MATCH($A1499,lookup!$A:$A,0)))</f>
        <v>2_non_western</v>
      </c>
      <c r="AN1499" s="0" t="str">
        <f aca="false">IF(AND($CF1499&lt;&gt;"",IFERROR(INDEX(subsample_country_map!$E:$E,MATCH($CF1499,subsample_country_map!$A:$A,0)),"")&lt;&gt;""),INDEX(subsample_country_map!$E:$E,MATCH($CF1499,subsample_country_map!$A:$A,0)),INDEX(lookup!$AD:$AD,MATCH($A1499,lookup!$A:$A,0)))</f>
        <v>2_civil law</v>
      </c>
      <c r="AO1499" s="0" t="str">
        <f aca="false">INDEX(lookup!$Y:$Y,MATCH($A1499,lookup!$A:$A,0))</f>
        <v>0_published</v>
      </c>
      <c r="AP1499" s="0" t="str">
        <f aca="false">INDEX(lookup!$Z:$Z,MATCH($A1499,lookup!$A:$A,0))</f>
        <v>1_VHB high</v>
      </c>
      <c r="AQ1499" s="0" t="str">
        <f aca="false">INDEX(lookup!$W:$W,MATCH($A1499,lookup!$A:$A,0))</f>
        <v>2_sust</v>
      </c>
      <c r="AS1499" s="0" t="s">
        <v>91</v>
      </c>
      <c r="AT1499" s="0" t="s">
        <v>397</v>
      </c>
      <c r="AU1499" s="0" t="s">
        <v>93</v>
      </c>
      <c r="AV1499" s="0" t="s">
        <v>3484</v>
      </c>
      <c r="BA1499" s="0" t="n">
        <v>3316</v>
      </c>
      <c r="BB1499" s="0" t="s">
        <v>96</v>
      </c>
      <c r="BC1499" s="0" t="s">
        <v>1697</v>
      </c>
      <c r="BD1499" s="0" t="s">
        <v>5437</v>
      </c>
      <c r="BE1499" s="0" t="s">
        <v>98</v>
      </c>
      <c r="BI1499" s="0" t="s">
        <v>336</v>
      </c>
      <c r="BJ1499" s="0" t="s">
        <v>5456</v>
      </c>
      <c r="BK1499" s="0" t="s">
        <v>5454</v>
      </c>
      <c r="BL1499" s="0" t="s">
        <v>5457</v>
      </c>
      <c r="BM1499" s="0" t="s">
        <v>5432</v>
      </c>
      <c r="BN1499" s="0" t="s">
        <v>5427</v>
      </c>
      <c r="BO1499" s="0" t="s">
        <v>105</v>
      </c>
      <c r="BP1499" s="0" t="s">
        <v>5421</v>
      </c>
      <c r="BQ1499" s="0" t="s">
        <v>755</v>
      </c>
      <c r="BT1499" s="0" t="n">
        <v>0</v>
      </c>
      <c r="BU1499" s="0" t="s">
        <v>5428</v>
      </c>
      <c r="BW1499" s="0" t="n">
        <v>2013</v>
      </c>
      <c r="BX1499" s="0" t="n">
        <v>2021</v>
      </c>
      <c r="BY1499" s="0" t="s">
        <v>234</v>
      </c>
      <c r="BZ1499" s="0" t="n">
        <v>2017</v>
      </c>
      <c r="CA1499" s="0" t="n">
        <v>0.666666666666667</v>
      </c>
      <c r="CB1499" s="0" t="n">
        <v>1</v>
      </c>
      <c r="CC1499" s="0" t="n">
        <v>1</v>
      </c>
      <c r="CD1499" s="0" t="n">
        <v>-0.0447419572024453</v>
      </c>
      <c r="CE1499" s="0" t="n">
        <v>1</v>
      </c>
    </row>
    <row r="1500" customFormat="false" ht="15" hidden="false" customHeight="false" outlineLevel="0" collapsed="false">
      <c r="A1500" s="0" t="s">
        <v>5421</v>
      </c>
      <c r="B1500" s="0" t="n">
        <v>2805</v>
      </c>
      <c r="C1500" s="0" t="n">
        <v>-0.0377550779243644</v>
      </c>
      <c r="D1500" s="0" t="n">
        <v>7591</v>
      </c>
      <c r="E1500" s="0" t="n">
        <f aca="false">IF(ISNUMBER($BA1500),$BA1500,IF(AND(ISNUMBER($D1500),ISNUMBER($BW1500),ISNUMBER($BX1500)),$D1500*($BX1500-$BW1500+1),""))</f>
        <v>7591</v>
      </c>
      <c r="H1500" s="0" t="s">
        <v>118</v>
      </c>
      <c r="I1500" s="0" t="s">
        <v>95</v>
      </c>
      <c r="J1500" s="0" t="n">
        <f aca="false">IF($BW1500&lt;&gt;"",$BW1500,"")</f>
        <v>2013</v>
      </c>
      <c r="K1500" s="0" t="n">
        <f aca="false">IF($BX1500&lt;&gt;"",$BX1500,"")</f>
        <v>2021</v>
      </c>
      <c r="L1500" s="0" t="n">
        <f aca="false">IF(AND(ISNUMBER($BW1500),ISNUMBER($BX1500)),($BW1500+$BX1500)/2,"")</f>
        <v>2017</v>
      </c>
      <c r="M1500" s="0" t="n">
        <f aca="false">IF($L1500&lt;&gt;"",$L1500,"")</f>
        <v>2017</v>
      </c>
      <c r="N1500" s="0" t="n">
        <f aca="false">IF(AND(ISNUMBER($BW1500),ISNUMBER($BX1500)),MIN(1,MAX(0,($BX1500-2016+1)/($BX1500-$BW1500+1))),"")</f>
        <v>0.666666666666667</v>
      </c>
      <c r="O1500" s="0" t="n">
        <f aca="false">IF(AND(ISNUMBER($BW1500),ISNUMBER($BX1500)),MIN(1,MAX(0,($BX1500-2017+1)/($BX1500-$BW1500+1))),"")</f>
        <v>0.555555555555556</v>
      </c>
      <c r="P1500" s="0" t="n">
        <f aca="false">IF(AND(ISNUMBER($BW1500),ISNUMBER($BX1500)),MIN(1,MAX(0,($BX1500-2018+1)/($BX1500-$BW1500+1))),"")</f>
        <v>0.444444444444444</v>
      </c>
      <c r="Q1500" s="0" t="n">
        <f aca="false">IF(AND(ISNUMBER($BW1500),ISNUMBER($BX1500)),MIN(1,MAX(0,($BX1500-2019+1)/($BX1500-$BW1500+1))),"")</f>
        <v>0.333333333333333</v>
      </c>
      <c r="R1500" s="0" t="n">
        <f aca="false">IF(AND(ISNUMBER($BW1500),ISNUMBER($BX1500)),MIN(1,MAX(0,($BX1500-2016+1)/($BX1500-$BW1500+1))),"")</f>
        <v>0.666666666666667</v>
      </c>
      <c r="S1500" s="0" t="n">
        <f aca="false">IF($L1500&lt;&gt;"",IF($L1500&gt;=2015.5,1,0),"")</f>
        <v>1</v>
      </c>
      <c r="T1500" s="0" t="n">
        <f aca="false">IF($L1500&lt;&gt;"",IF($L1500&gt;=2016,1,0),"")</f>
        <v>1</v>
      </c>
      <c r="U1500" s="0" t="n">
        <f aca="false">IF(ISNUMBER($BX1500),IF($BX1500&gt;=2016,1,0),"")</f>
        <v>1</v>
      </c>
      <c r="V1500" s="0" t="n">
        <f aca="false">IF(ISNUMBER($BW1500),IF($BW1500&gt;=2016,1,0),"")</f>
        <v>0</v>
      </c>
      <c r="W1500" s="0" t="str">
        <f aca="false">IF(AND(ISNUMBER($BW1500),ISNUMBER($BX1500)),IF($BW1500&gt;=2016,"post-only",IF($BX1500&lt;2016,"pre-only","mixed")),"")</f>
        <v>mixed</v>
      </c>
      <c r="X1500" s="0" t="n">
        <f aca="false">IF(AND(ISNUMBER($BW1500),ISNUMBER($BX1500)),MIN(1,MAX(0,($BX1500-2017+1)/($BX1500-$BW1500+1))),"")</f>
        <v>0.555555555555556</v>
      </c>
      <c r="Y1500" s="0" t="n">
        <f aca="false">IF(AND(ISNUMBER($BW1500),ISNUMBER($BX1500)),MIN(1,MAX(0,($BX1500-2018+1)/($BX1500-$BW1500+1))),"")</f>
        <v>0.444444444444444</v>
      </c>
      <c r="Z1500" s="0" t="n">
        <f aca="false">IF(AND(ISNUMBER($BW1500),ISNUMBER($BX1500)),MIN(1,MAX(0,($BX1500-2019+1)/($BX1500-$BW1500+1))),"")</f>
        <v>0.333333333333333</v>
      </c>
      <c r="AA1500" s="0" t="n">
        <f aca="false">IF(ISNUMBER($BX1500),IF($BX1500&gt;=2017,1,0),"")</f>
        <v>1</v>
      </c>
      <c r="AB1500" s="0" t="n">
        <f aca="false">IF(ISNUMBER($BX1500),IF($BX1500&gt;=2018,1,0),"")</f>
        <v>1</v>
      </c>
      <c r="AC1500" s="0" t="n">
        <f aca="false">IF(ISNUMBER($BX1500),IF($BX1500&gt;=2019,1,0),"")</f>
        <v>1</v>
      </c>
      <c r="AD1500" s="0" t="n">
        <f aca="false">IF($L1500&lt;&gt;"",IF($L1500&gt;2013,1,0),"")</f>
        <v>1</v>
      </c>
      <c r="AE1500" s="0" t="n">
        <f aca="false">IF($L1500&lt;&gt;"",1+IF($L1500&gt;2011,1,0)+IF($L1500&gt;2014,1,0),"")</f>
        <v>3</v>
      </c>
      <c r="AF1500" s="0" t="s">
        <v>87</v>
      </c>
      <c r="AG1500" s="0" t="s">
        <v>436</v>
      </c>
      <c r="AH1500" s="0" t="s">
        <v>89</v>
      </c>
      <c r="AI1500" s="0" t="s">
        <v>334</v>
      </c>
      <c r="AJ1500" s="0" t="s">
        <v>334</v>
      </c>
      <c r="AK1500" s="0" t="str">
        <f aca="false">IF(AND($CF1500&lt;&gt;"",IFERROR(INDEX(subsample_country_map!$B:$B,MATCH($CF1500,subsample_country_map!$A:$A,0)),"")&lt;&gt;""),INDEX(subsample_country_map!$B:$B,MATCH($CF1500,subsample_country_map!$A:$A,0)),INDEX(lookup!$AA:$AA,MATCH($A1500,lookup!$A:$A,0)))</f>
        <v>3_AsiaPac</v>
      </c>
      <c r="AL1500" s="0" t="str">
        <f aca="false">IF(AND($CF1500&lt;&gt;"",IFERROR(INDEX(subsample_country_map!$C:$C,MATCH($CF1500,subsample_country_map!$A:$A,0)),"")&lt;&gt;""),INDEX(subsample_country_map!$C:$C,MATCH($CF1500,subsample_country_map!$A:$A,0)),INDEX(lookup!$AB:$AB,MATCH($A1500,lookup!$A:$A,0)))</f>
        <v>2_developing</v>
      </c>
      <c r="AM1500" s="0" t="str">
        <f aca="false">IF(AND($CF1500&lt;&gt;"",IFERROR(INDEX(subsample_country_map!$D:$D,MATCH($CF1500,subsample_country_map!$A:$A,0)),"")&lt;&gt;""),INDEX(subsample_country_map!$D:$D,MATCH($CF1500,subsample_country_map!$A:$A,0)),INDEX(lookup!$AC:$AC,MATCH($A1500,lookup!$A:$A,0)))</f>
        <v>2_non_western</v>
      </c>
      <c r="AN1500" s="0" t="str">
        <f aca="false">IF(AND($CF1500&lt;&gt;"",IFERROR(INDEX(subsample_country_map!$E:$E,MATCH($CF1500,subsample_country_map!$A:$A,0)),"")&lt;&gt;""),INDEX(subsample_country_map!$E:$E,MATCH($CF1500,subsample_country_map!$A:$A,0)),INDEX(lookup!$AD:$AD,MATCH($A1500,lookup!$A:$A,0)))</f>
        <v>2_civil law</v>
      </c>
      <c r="AO1500" s="0" t="str">
        <f aca="false">INDEX(lookup!$Y:$Y,MATCH($A1500,lookup!$A:$A,0))</f>
        <v>0_published</v>
      </c>
      <c r="AP1500" s="0" t="str">
        <f aca="false">INDEX(lookup!$Z:$Z,MATCH($A1500,lookup!$A:$A,0))</f>
        <v>1_VHB high</v>
      </c>
      <c r="AQ1500" s="0" t="str">
        <f aca="false">INDEX(lookup!$W:$W,MATCH($A1500,lookup!$A:$A,0))</f>
        <v>2_sust</v>
      </c>
      <c r="AS1500" s="0" t="s">
        <v>91</v>
      </c>
      <c r="AT1500" s="0" t="s">
        <v>111</v>
      </c>
      <c r="AU1500" s="0" t="s">
        <v>93</v>
      </c>
      <c r="AV1500" s="0" t="s">
        <v>5458</v>
      </c>
      <c r="BA1500" s="0" t="n">
        <v>7591</v>
      </c>
      <c r="BB1500" s="0" t="s">
        <v>5459</v>
      </c>
      <c r="BC1500" s="0" t="s">
        <v>1697</v>
      </c>
      <c r="BD1500" s="0" t="s">
        <v>5437</v>
      </c>
      <c r="BE1500" s="0" t="s">
        <v>98</v>
      </c>
      <c r="BI1500" s="0" t="s">
        <v>99</v>
      </c>
      <c r="BJ1500" s="0" t="s">
        <v>5460</v>
      </c>
      <c r="BK1500" s="0" t="s">
        <v>5461</v>
      </c>
      <c r="BL1500" s="0" t="s">
        <v>5462</v>
      </c>
      <c r="BM1500" s="0" t="s">
        <v>5426</v>
      </c>
      <c r="BN1500" s="0" t="s">
        <v>5427</v>
      </c>
      <c r="BO1500" s="0" t="s">
        <v>105</v>
      </c>
      <c r="BP1500" s="0" t="s">
        <v>5421</v>
      </c>
      <c r="BQ1500" s="0" t="s">
        <v>755</v>
      </c>
      <c r="BT1500" s="0" t="n">
        <v>0</v>
      </c>
      <c r="BU1500" s="0" t="s">
        <v>5428</v>
      </c>
      <c r="BW1500" s="0" t="n">
        <v>2013</v>
      </c>
      <c r="BX1500" s="0" t="n">
        <v>2021</v>
      </c>
      <c r="BY1500" s="0" t="s">
        <v>234</v>
      </c>
      <c r="BZ1500" s="0" t="n">
        <v>2017</v>
      </c>
      <c r="CA1500" s="0" t="n">
        <v>0.666666666666667</v>
      </c>
      <c r="CB1500" s="0" t="n">
        <v>1</v>
      </c>
      <c r="CC1500" s="0" t="n">
        <v>1</v>
      </c>
      <c r="CD1500" s="0" t="n">
        <v>-0.0377730325566735</v>
      </c>
      <c r="CE1500" s="0" t="n">
        <v>1</v>
      </c>
    </row>
    <row r="1501" customFormat="false" ht="15" hidden="false" customHeight="false" outlineLevel="0" collapsed="false">
      <c r="A1501" s="0" t="s">
        <v>5421</v>
      </c>
      <c r="B1501" s="0" t="n">
        <v>2806</v>
      </c>
      <c r="C1501" s="0" t="n">
        <v>-0.0561181605132078</v>
      </c>
      <c r="D1501" s="0" t="n">
        <v>2104</v>
      </c>
      <c r="E1501" s="0" t="n">
        <f aca="false">IF(ISNUMBER($BA1501),$BA1501,IF(AND(ISNUMBER($D1501),ISNUMBER($BW1501),ISNUMBER($BX1501)),$D1501*($BX1501-$BW1501+1),""))</f>
        <v>2104</v>
      </c>
      <c r="H1501" s="0" t="s">
        <v>118</v>
      </c>
      <c r="I1501" s="0" t="s">
        <v>95</v>
      </c>
      <c r="J1501" s="0" t="n">
        <f aca="false">IF($BW1501&lt;&gt;"",$BW1501,"")</f>
        <v>2013</v>
      </c>
      <c r="K1501" s="0" t="n">
        <f aca="false">IF($BX1501&lt;&gt;"",$BX1501,"")</f>
        <v>2021</v>
      </c>
      <c r="L1501" s="0" t="n">
        <f aca="false">IF(AND(ISNUMBER($BW1501),ISNUMBER($BX1501)),($BW1501+$BX1501)/2,"")</f>
        <v>2017</v>
      </c>
      <c r="M1501" s="0" t="n">
        <f aca="false">IF($L1501&lt;&gt;"",$L1501,"")</f>
        <v>2017</v>
      </c>
      <c r="N1501" s="0" t="n">
        <f aca="false">IF(AND(ISNUMBER($BW1501),ISNUMBER($BX1501)),MIN(1,MAX(0,($BX1501-2016+1)/($BX1501-$BW1501+1))),"")</f>
        <v>0.666666666666667</v>
      </c>
      <c r="O1501" s="0" t="n">
        <f aca="false">IF(AND(ISNUMBER($BW1501),ISNUMBER($BX1501)),MIN(1,MAX(0,($BX1501-2017+1)/($BX1501-$BW1501+1))),"")</f>
        <v>0.555555555555556</v>
      </c>
      <c r="P1501" s="0" t="n">
        <f aca="false">IF(AND(ISNUMBER($BW1501),ISNUMBER($BX1501)),MIN(1,MAX(0,($BX1501-2018+1)/($BX1501-$BW1501+1))),"")</f>
        <v>0.444444444444444</v>
      </c>
      <c r="Q1501" s="0" t="n">
        <f aca="false">IF(AND(ISNUMBER($BW1501),ISNUMBER($BX1501)),MIN(1,MAX(0,($BX1501-2019+1)/($BX1501-$BW1501+1))),"")</f>
        <v>0.333333333333333</v>
      </c>
      <c r="R1501" s="0" t="n">
        <f aca="false">IF(AND(ISNUMBER($BW1501),ISNUMBER($BX1501)),MIN(1,MAX(0,($BX1501-2016+1)/($BX1501-$BW1501+1))),"")</f>
        <v>0.666666666666667</v>
      </c>
      <c r="S1501" s="0" t="n">
        <f aca="false">IF($L1501&lt;&gt;"",IF($L1501&gt;=2015.5,1,0),"")</f>
        <v>1</v>
      </c>
      <c r="T1501" s="0" t="n">
        <f aca="false">IF($L1501&lt;&gt;"",IF($L1501&gt;=2016,1,0),"")</f>
        <v>1</v>
      </c>
      <c r="U1501" s="0" t="n">
        <f aca="false">IF(ISNUMBER($BX1501),IF($BX1501&gt;=2016,1,0),"")</f>
        <v>1</v>
      </c>
      <c r="V1501" s="0" t="n">
        <f aca="false">IF(ISNUMBER($BW1501),IF($BW1501&gt;=2016,1,0),"")</f>
        <v>0</v>
      </c>
      <c r="W1501" s="0" t="str">
        <f aca="false">IF(AND(ISNUMBER($BW1501),ISNUMBER($BX1501)),IF($BW1501&gt;=2016,"post-only",IF($BX1501&lt;2016,"pre-only","mixed")),"")</f>
        <v>mixed</v>
      </c>
      <c r="X1501" s="0" t="n">
        <f aca="false">IF(AND(ISNUMBER($BW1501),ISNUMBER($BX1501)),MIN(1,MAX(0,($BX1501-2017+1)/($BX1501-$BW1501+1))),"")</f>
        <v>0.555555555555556</v>
      </c>
      <c r="Y1501" s="0" t="n">
        <f aca="false">IF(AND(ISNUMBER($BW1501),ISNUMBER($BX1501)),MIN(1,MAX(0,($BX1501-2018+1)/($BX1501-$BW1501+1))),"")</f>
        <v>0.444444444444444</v>
      </c>
      <c r="Z1501" s="0" t="n">
        <f aca="false">IF(AND(ISNUMBER($BW1501),ISNUMBER($BX1501)),MIN(1,MAX(0,($BX1501-2019+1)/($BX1501-$BW1501+1))),"")</f>
        <v>0.333333333333333</v>
      </c>
      <c r="AA1501" s="0" t="n">
        <f aca="false">IF(ISNUMBER($BX1501),IF($BX1501&gt;=2017,1,0),"")</f>
        <v>1</v>
      </c>
      <c r="AB1501" s="0" t="n">
        <f aca="false">IF(ISNUMBER($BX1501),IF($BX1501&gt;=2018,1,0),"")</f>
        <v>1</v>
      </c>
      <c r="AC1501" s="0" t="n">
        <f aca="false">IF(ISNUMBER($BX1501),IF($BX1501&gt;=2019,1,0),"")</f>
        <v>1</v>
      </c>
      <c r="AD1501" s="0" t="n">
        <f aca="false">IF($L1501&lt;&gt;"",IF($L1501&gt;2013,1,0),"")</f>
        <v>1</v>
      </c>
      <c r="AE1501" s="0" t="n">
        <f aca="false">IF($L1501&lt;&gt;"",1+IF($L1501&gt;2011,1,0)+IF($L1501&gt;2014,1,0),"")</f>
        <v>3</v>
      </c>
      <c r="AF1501" s="0" t="s">
        <v>87</v>
      </c>
      <c r="AG1501" s="0" t="s">
        <v>436</v>
      </c>
      <c r="AH1501" s="0" t="s">
        <v>89</v>
      </c>
      <c r="AI1501" s="0" t="s">
        <v>334</v>
      </c>
      <c r="AJ1501" s="0" t="s">
        <v>334</v>
      </c>
      <c r="AK1501" s="0" t="str">
        <f aca="false">IF(AND($CF1501&lt;&gt;"",IFERROR(INDEX(subsample_country_map!$B:$B,MATCH($CF1501,subsample_country_map!$A:$A,0)),"")&lt;&gt;""),INDEX(subsample_country_map!$B:$B,MATCH($CF1501,subsample_country_map!$A:$A,0)),INDEX(lookup!$AA:$AA,MATCH($A1501,lookup!$A:$A,0)))</f>
        <v>3_AsiaPac</v>
      </c>
      <c r="AL1501" s="0" t="str">
        <f aca="false">IF(AND($CF1501&lt;&gt;"",IFERROR(INDEX(subsample_country_map!$C:$C,MATCH($CF1501,subsample_country_map!$A:$A,0)),"")&lt;&gt;""),INDEX(subsample_country_map!$C:$C,MATCH($CF1501,subsample_country_map!$A:$A,0)),INDEX(lookup!$AB:$AB,MATCH($A1501,lookup!$A:$A,0)))</f>
        <v>2_developing</v>
      </c>
      <c r="AM1501" s="0" t="str">
        <f aca="false">IF(AND($CF1501&lt;&gt;"",IFERROR(INDEX(subsample_country_map!$D:$D,MATCH($CF1501,subsample_country_map!$A:$A,0)),"")&lt;&gt;""),INDEX(subsample_country_map!$D:$D,MATCH($CF1501,subsample_country_map!$A:$A,0)),INDEX(lookup!$AC:$AC,MATCH($A1501,lookup!$A:$A,0)))</f>
        <v>2_non_western</v>
      </c>
      <c r="AN1501" s="0" t="str">
        <f aca="false">IF(AND($CF1501&lt;&gt;"",IFERROR(INDEX(subsample_country_map!$E:$E,MATCH($CF1501,subsample_country_map!$A:$A,0)),"")&lt;&gt;""),INDEX(subsample_country_map!$E:$E,MATCH($CF1501,subsample_country_map!$A:$A,0)),INDEX(lookup!$AD:$AD,MATCH($A1501,lookup!$A:$A,0)))</f>
        <v>2_civil law</v>
      </c>
      <c r="AO1501" s="0" t="str">
        <f aca="false">INDEX(lookup!$Y:$Y,MATCH($A1501,lookup!$A:$A,0))</f>
        <v>0_published</v>
      </c>
      <c r="AP1501" s="0" t="str">
        <f aca="false">INDEX(lookup!$Z:$Z,MATCH($A1501,lookup!$A:$A,0))</f>
        <v>1_VHB high</v>
      </c>
      <c r="AQ1501" s="0" t="str">
        <f aca="false">INDEX(lookup!$W:$W,MATCH($A1501,lookup!$A:$A,0))</f>
        <v>2_sust</v>
      </c>
      <c r="AS1501" s="0" t="s">
        <v>91</v>
      </c>
      <c r="AT1501" s="0" t="s">
        <v>111</v>
      </c>
      <c r="AU1501" s="0" t="s">
        <v>93</v>
      </c>
      <c r="AV1501" s="0" t="s">
        <v>2692</v>
      </c>
      <c r="BA1501" s="0" t="n">
        <v>2104</v>
      </c>
      <c r="BB1501" s="0" t="s">
        <v>5459</v>
      </c>
      <c r="BC1501" s="0" t="s">
        <v>1697</v>
      </c>
      <c r="BD1501" s="0" t="s">
        <v>5437</v>
      </c>
      <c r="BE1501" s="0" t="s">
        <v>5441</v>
      </c>
      <c r="BF1501" s="0" t="s">
        <v>5442</v>
      </c>
      <c r="BI1501" s="0" t="s">
        <v>99</v>
      </c>
      <c r="BJ1501" s="0" t="s">
        <v>5463</v>
      </c>
      <c r="BK1501" s="0" t="s">
        <v>5461</v>
      </c>
      <c r="BL1501" s="0" t="s">
        <v>5464</v>
      </c>
      <c r="BM1501" s="0" t="s">
        <v>5426</v>
      </c>
      <c r="BN1501" s="0" t="s">
        <v>5427</v>
      </c>
      <c r="BO1501" s="0" t="s">
        <v>105</v>
      </c>
      <c r="BP1501" s="0" t="s">
        <v>5421</v>
      </c>
      <c r="BQ1501" s="0" t="s">
        <v>755</v>
      </c>
      <c r="BT1501" s="0" t="n">
        <v>0</v>
      </c>
      <c r="BU1501" s="0" t="s">
        <v>5428</v>
      </c>
      <c r="BW1501" s="0" t="n">
        <v>2013</v>
      </c>
      <c r="BX1501" s="0" t="n">
        <v>2021</v>
      </c>
      <c r="BY1501" s="0" t="s">
        <v>234</v>
      </c>
      <c r="BZ1501" s="0" t="n">
        <v>2017</v>
      </c>
      <c r="CA1501" s="0" t="n">
        <v>0.666666666666667</v>
      </c>
      <c r="CB1501" s="0" t="n">
        <v>1</v>
      </c>
      <c r="CC1501" s="0" t="n">
        <v>1</v>
      </c>
      <c r="CD1501" s="0" t="n">
        <v>-0.0561771820779892</v>
      </c>
      <c r="CE1501" s="0" t="n">
        <v>1</v>
      </c>
    </row>
    <row r="1502" customFormat="false" ht="15" hidden="false" customHeight="false" outlineLevel="0" collapsed="false">
      <c r="A1502" s="0" t="s">
        <v>5421</v>
      </c>
      <c r="B1502" s="0" t="n">
        <v>2807</v>
      </c>
      <c r="C1502" s="0" t="n">
        <v>-0.0606357664337192</v>
      </c>
      <c r="D1502" s="0" t="n">
        <v>2940</v>
      </c>
      <c r="E1502" s="0" t="n">
        <f aca="false">IF(ISNUMBER($BA1502),$BA1502,IF(AND(ISNUMBER($D1502),ISNUMBER($BW1502),ISNUMBER($BX1502)),$D1502*($BX1502-$BW1502+1),""))</f>
        <v>2940</v>
      </c>
      <c r="H1502" s="0" t="s">
        <v>118</v>
      </c>
      <c r="I1502" s="0" t="s">
        <v>95</v>
      </c>
      <c r="J1502" s="0" t="n">
        <f aca="false">IF($BW1502&lt;&gt;"",$BW1502,"")</f>
        <v>2013</v>
      </c>
      <c r="K1502" s="0" t="n">
        <f aca="false">IF($BX1502&lt;&gt;"",$BX1502,"")</f>
        <v>2021</v>
      </c>
      <c r="L1502" s="0" t="n">
        <f aca="false">IF(AND(ISNUMBER($BW1502),ISNUMBER($BX1502)),($BW1502+$BX1502)/2,"")</f>
        <v>2017</v>
      </c>
      <c r="M1502" s="0" t="n">
        <f aca="false">IF($L1502&lt;&gt;"",$L1502,"")</f>
        <v>2017</v>
      </c>
      <c r="N1502" s="0" t="n">
        <f aca="false">IF(AND(ISNUMBER($BW1502),ISNUMBER($BX1502)),MIN(1,MAX(0,($BX1502-2016+1)/($BX1502-$BW1502+1))),"")</f>
        <v>0.666666666666667</v>
      </c>
      <c r="O1502" s="0" t="n">
        <f aca="false">IF(AND(ISNUMBER($BW1502),ISNUMBER($BX1502)),MIN(1,MAX(0,($BX1502-2017+1)/($BX1502-$BW1502+1))),"")</f>
        <v>0.555555555555556</v>
      </c>
      <c r="P1502" s="0" t="n">
        <f aca="false">IF(AND(ISNUMBER($BW1502),ISNUMBER($BX1502)),MIN(1,MAX(0,($BX1502-2018+1)/($BX1502-$BW1502+1))),"")</f>
        <v>0.444444444444444</v>
      </c>
      <c r="Q1502" s="0" t="n">
        <f aca="false">IF(AND(ISNUMBER($BW1502),ISNUMBER($BX1502)),MIN(1,MAX(0,($BX1502-2019+1)/($BX1502-$BW1502+1))),"")</f>
        <v>0.333333333333333</v>
      </c>
      <c r="R1502" s="0" t="n">
        <f aca="false">IF(AND(ISNUMBER($BW1502),ISNUMBER($BX1502)),MIN(1,MAX(0,($BX1502-2016+1)/($BX1502-$BW1502+1))),"")</f>
        <v>0.666666666666667</v>
      </c>
      <c r="S1502" s="0" t="n">
        <f aca="false">IF($L1502&lt;&gt;"",IF($L1502&gt;=2015.5,1,0),"")</f>
        <v>1</v>
      </c>
      <c r="T1502" s="0" t="n">
        <f aca="false">IF($L1502&lt;&gt;"",IF($L1502&gt;=2016,1,0),"")</f>
        <v>1</v>
      </c>
      <c r="U1502" s="0" t="n">
        <f aca="false">IF(ISNUMBER($BX1502),IF($BX1502&gt;=2016,1,0),"")</f>
        <v>1</v>
      </c>
      <c r="V1502" s="0" t="n">
        <f aca="false">IF(ISNUMBER($BW1502),IF($BW1502&gt;=2016,1,0),"")</f>
        <v>0</v>
      </c>
      <c r="W1502" s="0" t="str">
        <f aca="false">IF(AND(ISNUMBER($BW1502),ISNUMBER($BX1502)),IF($BW1502&gt;=2016,"post-only",IF($BX1502&lt;2016,"pre-only","mixed")),"")</f>
        <v>mixed</v>
      </c>
      <c r="X1502" s="0" t="n">
        <f aca="false">IF(AND(ISNUMBER($BW1502),ISNUMBER($BX1502)),MIN(1,MAX(0,($BX1502-2017+1)/($BX1502-$BW1502+1))),"")</f>
        <v>0.555555555555556</v>
      </c>
      <c r="Y1502" s="0" t="n">
        <f aca="false">IF(AND(ISNUMBER($BW1502),ISNUMBER($BX1502)),MIN(1,MAX(0,($BX1502-2018+1)/($BX1502-$BW1502+1))),"")</f>
        <v>0.444444444444444</v>
      </c>
      <c r="Z1502" s="0" t="n">
        <f aca="false">IF(AND(ISNUMBER($BW1502),ISNUMBER($BX1502)),MIN(1,MAX(0,($BX1502-2019+1)/($BX1502-$BW1502+1))),"")</f>
        <v>0.333333333333333</v>
      </c>
      <c r="AA1502" s="0" t="n">
        <f aca="false">IF(ISNUMBER($BX1502),IF($BX1502&gt;=2017,1,0),"")</f>
        <v>1</v>
      </c>
      <c r="AB1502" s="0" t="n">
        <f aca="false">IF(ISNUMBER($BX1502),IF($BX1502&gt;=2018,1,0),"")</f>
        <v>1</v>
      </c>
      <c r="AC1502" s="0" t="n">
        <f aca="false">IF(ISNUMBER($BX1502),IF($BX1502&gt;=2019,1,0),"")</f>
        <v>1</v>
      </c>
      <c r="AD1502" s="0" t="n">
        <f aca="false">IF($L1502&lt;&gt;"",IF($L1502&gt;2013,1,0),"")</f>
        <v>1</v>
      </c>
      <c r="AE1502" s="0" t="n">
        <f aca="false">IF($L1502&lt;&gt;"",1+IF($L1502&gt;2011,1,0)+IF($L1502&gt;2014,1,0),"")</f>
        <v>3</v>
      </c>
      <c r="AF1502" s="0" t="s">
        <v>87</v>
      </c>
      <c r="AG1502" s="0" t="s">
        <v>436</v>
      </c>
      <c r="AH1502" s="0" t="s">
        <v>89</v>
      </c>
      <c r="AI1502" s="0" t="s">
        <v>334</v>
      </c>
      <c r="AJ1502" s="0" t="s">
        <v>334</v>
      </c>
      <c r="AK1502" s="0" t="str">
        <f aca="false">IF(AND($CF1502&lt;&gt;"",IFERROR(INDEX(subsample_country_map!$B:$B,MATCH($CF1502,subsample_country_map!$A:$A,0)),"")&lt;&gt;""),INDEX(subsample_country_map!$B:$B,MATCH($CF1502,subsample_country_map!$A:$A,0)),INDEX(lookup!$AA:$AA,MATCH($A1502,lookup!$A:$A,0)))</f>
        <v>3_AsiaPac</v>
      </c>
      <c r="AL1502" s="0" t="str">
        <f aca="false">IF(AND($CF1502&lt;&gt;"",IFERROR(INDEX(subsample_country_map!$C:$C,MATCH($CF1502,subsample_country_map!$A:$A,0)),"")&lt;&gt;""),INDEX(subsample_country_map!$C:$C,MATCH($CF1502,subsample_country_map!$A:$A,0)),INDEX(lookup!$AB:$AB,MATCH($A1502,lookup!$A:$A,0)))</f>
        <v>2_developing</v>
      </c>
      <c r="AM1502" s="0" t="str">
        <f aca="false">IF(AND($CF1502&lt;&gt;"",IFERROR(INDEX(subsample_country_map!$D:$D,MATCH($CF1502,subsample_country_map!$A:$A,0)),"")&lt;&gt;""),INDEX(subsample_country_map!$D:$D,MATCH($CF1502,subsample_country_map!$A:$A,0)),INDEX(lookup!$AC:$AC,MATCH($A1502,lookup!$A:$A,0)))</f>
        <v>2_non_western</v>
      </c>
      <c r="AN1502" s="0" t="str">
        <f aca="false">IF(AND($CF1502&lt;&gt;"",IFERROR(INDEX(subsample_country_map!$E:$E,MATCH($CF1502,subsample_country_map!$A:$A,0)),"")&lt;&gt;""),INDEX(subsample_country_map!$E:$E,MATCH($CF1502,subsample_country_map!$A:$A,0)),INDEX(lookup!$AD:$AD,MATCH($A1502,lookup!$A:$A,0)))</f>
        <v>2_civil law</v>
      </c>
      <c r="AO1502" s="0" t="str">
        <f aca="false">INDEX(lookup!$Y:$Y,MATCH($A1502,lookup!$A:$A,0))</f>
        <v>0_published</v>
      </c>
      <c r="AP1502" s="0" t="str">
        <f aca="false">INDEX(lookup!$Z:$Z,MATCH($A1502,lookup!$A:$A,0))</f>
        <v>1_VHB high</v>
      </c>
      <c r="AQ1502" s="0" t="str">
        <f aca="false">INDEX(lookup!$W:$W,MATCH($A1502,lookup!$A:$A,0))</f>
        <v>2_sust</v>
      </c>
      <c r="AS1502" s="0" t="s">
        <v>91</v>
      </c>
      <c r="AT1502" s="0" t="s">
        <v>111</v>
      </c>
      <c r="AU1502" s="0" t="s">
        <v>93</v>
      </c>
      <c r="AV1502" s="0" t="s">
        <v>5465</v>
      </c>
      <c r="BA1502" s="0" t="n">
        <v>2940</v>
      </c>
      <c r="BB1502" s="0" t="s">
        <v>5459</v>
      </c>
      <c r="BC1502" s="0" t="s">
        <v>1697</v>
      </c>
      <c r="BD1502" s="0" t="s">
        <v>5437</v>
      </c>
      <c r="BE1502" s="0" t="s">
        <v>5441</v>
      </c>
      <c r="BF1502" s="0" t="s">
        <v>5446</v>
      </c>
      <c r="BI1502" s="0" t="s">
        <v>99</v>
      </c>
      <c r="BJ1502" s="0" t="s">
        <v>5466</v>
      </c>
      <c r="BK1502" s="0" t="s">
        <v>5461</v>
      </c>
      <c r="BL1502" s="0" t="s">
        <v>5467</v>
      </c>
      <c r="BM1502" s="0" t="s">
        <v>5426</v>
      </c>
      <c r="BN1502" s="0" t="s">
        <v>5427</v>
      </c>
      <c r="BO1502" s="0" t="s">
        <v>105</v>
      </c>
      <c r="BP1502" s="0" t="s">
        <v>5421</v>
      </c>
      <c r="BQ1502" s="0" t="s">
        <v>755</v>
      </c>
      <c r="BT1502" s="0" t="n">
        <v>0</v>
      </c>
      <c r="BU1502" s="0" t="s">
        <v>5428</v>
      </c>
      <c r="BW1502" s="0" t="n">
        <v>2013</v>
      </c>
      <c r="BX1502" s="0" t="n">
        <v>2021</v>
      </c>
      <c r="BY1502" s="0" t="s">
        <v>234</v>
      </c>
      <c r="BZ1502" s="0" t="n">
        <v>2017</v>
      </c>
      <c r="CA1502" s="0" t="n">
        <v>0.666666666666667</v>
      </c>
      <c r="CB1502" s="0" t="n">
        <v>1</v>
      </c>
      <c r="CC1502" s="0" t="n">
        <v>1</v>
      </c>
      <c r="CD1502" s="0" t="n">
        <v>-0.0607102438982493</v>
      </c>
      <c r="CE1502" s="0" t="n">
        <v>1</v>
      </c>
    </row>
    <row r="1503" customFormat="false" ht="15" hidden="false" customHeight="false" outlineLevel="0" collapsed="false">
      <c r="A1503" s="0" t="s">
        <v>5421</v>
      </c>
      <c r="B1503" s="0" t="n">
        <v>2808</v>
      </c>
      <c r="C1503" s="0" t="n">
        <v>-0.0564244608012808</v>
      </c>
      <c r="D1503" s="0" t="n">
        <v>3396</v>
      </c>
      <c r="E1503" s="0" t="n">
        <f aca="false">IF(ISNUMBER($BA1503),$BA1503,IF(AND(ISNUMBER($D1503),ISNUMBER($BW1503),ISNUMBER($BX1503)),$D1503*($BX1503-$BW1503+1),""))</f>
        <v>3396</v>
      </c>
      <c r="H1503" s="0" t="s">
        <v>118</v>
      </c>
      <c r="I1503" s="0" t="s">
        <v>95</v>
      </c>
      <c r="J1503" s="0" t="n">
        <f aca="false">IF($BW1503&lt;&gt;"",$BW1503,"")</f>
        <v>2013</v>
      </c>
      <c r="K1503" s="0" t="n">
        <f aca="false">IF($BX1503&lt;&gt;"",$BX1503,"")</f>
        <v>2021</v>
      </c>
      <c r="L1503" s="0" t="n">
        <f aca="false">IF(AND(ISNUMBER($BW1503),ISNUMBER($BX1503)),($BW1503+$BX1503)/2,"")</f>
        <v>2017</v>
      </c>
      <c r="M1503" s="0" t="n">
        <f aca="false">IF($L1503&lt;&gt;"",$L1503,"")</f>
        <v>2017</v>
      </c>
      <c r="N1503" s="0" t="n">
        <f aca="false">IF(AND(ISNUMBER($BW1503),ISNUMBER($BX1503)),MIN(1,MAX(0,($BX1503-2016+1)/($BX1503-$BW1503+1))),"")</f>
        <v>0.666666666666667</v>
      </c>
      <c r="O1503" s="0" t="n">
        <f aca="false">IF(AND(ISNUMBER($BW1503),ISNUMBER($BX1503)),MIN(1,MAX(0,($BX1503-2017+1)/($BX1503-$BW1503+1))),"")</f>
        <v>0.555555555555556</v>
      </c>
      <c r="P1503" s="0" t="n">
        <f aca="false">IF(AND(ISNUMBER($BW1503),ISNUMBER($BX1503)),MIN(1,MAX(0,($BX1503-2018+1)/($BX1503-$BW1503+1))),"")</f>
        <v>0.444444444444444</v>
      </c>
      <c r="Q1503" s="0" t="n">
        <f aca="false">IF(AND(ISNUMBER($BW1503),ISNUMBER($BX1503)),MIN(1,MAX(0,($BX1503-2019+1)/($BX1503-$BW1503+1))),"")</f>
        <v>0.333333333333333</v>
      </c>
      <c r="R1503" s="0" t="n">
        <f aca="false">IF(AND(ISNUMBER($BW1503),ISNUMBER($BX1503)),MIN(1,MAX(0,($BX1503-2016+1)/($BX1503-$BW1503+1))),"")</f>
        <v>0.666666666666667</v>
      </c>
      <c r="S1503" s="0" t="n">
        <f aca="false">IF($L1503&lt;&gt;"",IF($L1503&gt;=2015.5,1,0),"")</f>
        <v>1</v>
      </c>
      <c r="T1503" s="0" t="n">
        <f aca="false">IF($L1503&lt;&gt;"",IF($L1503&gt;=2016,1,0),"")</f>
        <v>1</v>
      </c>
      <c r="U1503" s="0" t="n">
        <f aca="false">IF(ISNUMBER($BX1503),IF($BX1503&gt;=2016,1,0),"")</f>
        <v>1</v>
      </c>
      <c r="V1503" s="0" t="n">
        <f aca="false">IF(ISNUMBER($BW1503),IF($BW1503&gt;=2016,1,0),"")</f>
        <v>0</v>
      </c>
      <c r="W1503" s="0" t="str">
        <f aca="false">IF(AND(ISNUMBER($BW1503),ISNUMBER($BX1503)),IF($BW1503&gt;=2016,"post-only",IF($BX1503&lt;2016,"pre-only","mixed")),"")</f>
        <v>mixed</v>
      </c>
      <c r="X1503" s="0" t="n">
        <f aca="false">IF(AND(ISNUMBER($BW1503),ISNUMBER($BX1503)),MIN(1,MAX(0,($BX1503-2017+1)/($BX1503-$BW1503+1))),"")</f>
        <v>0.555555555555556</v>
      </c>
      <c r="Y1503" s="0" t="n">
        <f aca="false">IF(AND(ISNUMBER($BW1503),ISNUMBER($BX1503)),MIN(1,MAX(0,($BX1503-2018+1)/($BX1503-$BW1503+1))),"")</f>
        <v>0.444444444444444</v>
      </c>
      <c r="Z1503" s="0" t="n">
        <f aca="false">IF(AND(ISNUMBER($BW1503),ISNUMBER($BX1503)),MIN(1,MAX(0,($BX1503-2019+1)/($BX1503-$BW1503+1))),"")</f>
        <v>0.333333333333333</v>
      </c>
      <c r="AA1503" s="0" t="n">
        <f aca="false">IF(ISNUMBER($BX1503),IF($BX1503&gt;=2017,1,0),"")</f>
        <v>1</v>
      </c>
      <c r="AB1503" s="0" t="n">
        <f aca="false">IF(ISNUMBER($BX1503),IF($BX1503&gt;=2018,1,0),"")</f>
        <v>1</v>
      </c>
      <c r="AC1503" s="0" t="n">
        <f aca="false">IF(ISNUMBER($BX1503),IF($BX1503&gt;=2019,1,0),"")</f>
        <v>1</v>
      </c>
      <c r="AD1503" s="0" t="n">
        <f aca="false">IF($L1503&lt;&gt;"",IF($L1503&gt;2013,1,0),"")</f>
        <v>1</v>
      </c>
      <c r="AE1503" s="0" t="n">
        <f aca="false">IF($L1503&lt;&gt;"",1+IF($L1503&gt;2011,1,0)+IF($L1503&gt;2014,1,0),"")</f>
        <v>3</v>
      </c>
      <c r="AF1503" s="0" t="s">
        <v>87</v>
      </c>
      <c r="AG1503" s="0" t="s">
        <v>436</v>
      </c>
      <c r="AH1503" s="0" t="s">
        <v>89</v>
      </c>
      <c r="AI1503" s="0" t="s">
        <v>334</v>
      </c>
      <c r="AJ1503" s="0" t="s">
        <v>334</v>
      </c>
      <c r="AK1503" s="0" t="str">
        <f aca="false">IF(AND($CF1503&lt;&gt;"",IFERROR(INDEX(subsample_country_map!$B:$B,MATCH($CF1503,subsample_country_map!$A:$A,0)),"")&lt;&gt;""),INDEX(subsample_country_map!$B:$B,MATCH($CF1503,subsample_country_map!$A:$A,0)),INDEX(lookup!$AA:$AA,MATCH($A1503,lookup!$A:$A,0)))</f>
        <v>3_AsiaPac</v>
      </c>
      <c r="AL1503" s="0" t="str">
        <f aca="false">IF(AND($CF1503&lt;&gt;"",IFERROR(INDEX(subsample_country_map!$C:$C,MATCH($CF1503,subsample_country_map!$A:$A,0)),"")&lt;&gt;""),INDEX(subsample_country_map!$C:$C,MATCH($CF1503,subsample_country_map!$A:$A,0)),INDEX(lookup!$AB:$AB,MATCH($A1503,lookup!$A:$A,0)))</f>
        <v>2_developing</v>
      </c>
      <c r="AM1503" s="0" t="str">
        <f aca="false">IF(AND($CF1503&lt;&gt;"",IFERROR(INDEX(subsample_country_map!$D:$D,MATCH($CF1503,subsample_country_map!$A:$A,0)),"")&lt;&gt;""),INDEX(subsample_country_map!$D:$D,MATCH($CF1503,subsample_country_map!$A:$A,0)),INDEX(lookup!$AC:$AC,MATCH($A1503,lookup!$A:$A,0)))</f>
        <v>2_non_western</v>
      </c>
      <c r="AN1503" s="0" t="str">
        <f aca="false">IF(AND($CF1503&lt;&gt;"",IFERROR(INDEX(subsample_country_map!$E:$E,MATCH($CF1503,subsample_country_map!$A:$A,0)),"")&lt;&gt;""),INDEX(subsample_country_map!$E:$E,MATCH($CF1503,subsample_country_map!$A:$A,0)),INDEX(lookup!$AD:$AD,MATCH($A1503,lookup!$A:$A,0)))</f>
        <v>2_civil law</v>
      </c>
      <c r="AO1503" s="0" t="str">
        <f aca="false">INDEX(lookup!$Y:$Y,MATCH($A1503,lookup!$A:$A,0))</f>
        <v>0_published</v>
      </c>
      <c r="AP1503" s="0" t="str">
        <f aca="false">INDEX(lookup!$Z:$Z,MATCH($A1503,lookup!$A:$A,0))</f>
        <v>1_VHB high</v>
      </c>
      <c r="AQ1503" s="0" t="str">
        <f aca="false">INDEX(lookup!$W:$W,MATCH($A1503,lookup!$A:$A,0))</f>
        <v>2_sust</v>
      </c>
      <c r="AS1503" s="0" t="s">
        <v>91</v>
      </c>
      <c r="AT1503" s="0" t="s">
        <v>111</v>
      </c>
      <c r="AU1503" s="0" t="s">
        <v>93</v>
      </c>
      <c r="AV1503" s="0" t="s">
        <v>5468</v>
      </c>
      <c r="BA1503" s="0" t="n">
        <v>3396</v>
      </c>
      <c r="BB1503" s="0" t="s">
        <v>5459</v>
      </c>
      <c r="BC1503" s="0" t="s">
        <v>1697</v>
      </c>
      <c r="BD1503" s="0" t="s">
        <v>5437</v>
      </c>
      <c r="BE1503" s="0" t="s">
        <v>5441</v>
      </c>
      <c r="BF1503" s="0" t="s">
        <v>5450</v>
      </c>
      <c r="BI1503" s="0" t="s">
        <v>99</v>
      </c>
      <c r="BJ1503" s="0" t="s">
        <v>5469</v>
      </c>
      <c r="BK1503" s="0" t="s">
        <v>5461</v>
      </c>
      <c r="BL1503" s="0" t="s">
        <v>5470</v>
      </c>
      <c r="BM1503" s="0" t="s">
        <v>5426</v>
      </c>
      <c r="BN1503" s="0" t="s">
        <v>5427</v>
      </c>
      <c r="BO1503" s="0" t="s">
        <v>105</v>
      </c>
      <c r="BP1503" s="0" t="s">
        <v>5421</v>
      </c>
      <c r="BQ1503" s="0" t="s">
        <v>755</v>
      </c>
      <c r="BT1503" s="0" t="n">
        <v>0</v>
      </c>
      <c r="BU1503" s="0" t="s">
        <v>5428</v>
      </c>
      <c r="BW1503" s="0" t="n">
        <v>2013</v>
      </c>
      <c r="BX1503" s="0" t="n">
        <v>2021</v>
      </c>
      <c r="BY1503" s="0" t="s">
        <v>234</v>
      </c>
      <c r="BZ1503" s="0" t="n">
        <v>2017</v>
      </c>
      <c r="CA1503" s="0" t="n">
        <v>0.666666666666667</v>
      </c>
      <c r="CB1503" s="0" t="n">
        <v>1</v>
      </c>
      <c r="CC1503" s="0" t="n">
        <v>1</v>
      </c>
      <c r="CD1503" s="0" t="n">
        <v>-0.0564844553371029</v>
      </c>
      <c r="CE1503" s="0" t="n">
        <v>1</v>
      </c>
    </row>
    <row r="1504" customFormat="false" ht="15" hidden="false" customHeight="false" outlineLevel="0" collapsed="false">
      <c r="A1504" s="0" t="s">
        <v>5421</v>
      </c>
      <c r="B1504" s="0" t="n">
        <v>2809</v>
      </c>
      <c r="C1504" s="0" t="n">
        <v>-0.0510910424851908</v>
      </c>
      <c r="D1504" s="0" t="n">
        <v>2539</v>
      </c>
      <c r="E1504" s="0" t="n">
        <f aca="false">IF(ISNUMBER($BA1504),$BA1504,IF(AND(ISNUMBER($D1504),ISNUMBER($BW1504),ISNUMBER($BX1504)),$D1504*($BX1504-$BW1504+1),""))</f>
        <v>2539</v>
      </c>
      <c r="H1504" s="0" t="s">
        <v>118</v>
      </c>
      <c r="I1504" s="0" t="s">
        <v>95</v>
      </c>
      <c r="J1504" s="0" t="n">
        <f aca="false">IF($BW1504&lt;&gt;"",$BW1504,"")</f>
        <v>2013</v>
      </c>
      <c r="K1504" s="0" t="n">
        <f aca="false">IF($BX1504&lt;&gt;"",$BX1504,"")</f>
        <v>2021</v>
      </c>
      <c r="L1504" s="0" t="n">
        <f aca="false">IF(AND(ISNUMBER($BW1504),ISNUMBER($BX1504)),($BW1504+$BX1504)/2,"")</f>
        <v>2017</v>
      </c>
      <c r="M1504" s="0" t="n">
        <f aca="false">IF($L1504&lt;&gt;"",$L1504,"")</f>
        <v>2017</v>
      </c>
      <c r="N1504" s="0" t="n">
        <f aca="false">IF(AND(ISNUMBER($BW1504),ISNUMBER($BX1504)),MIN(1,MAX(0,($BX1504-2016+1)/($BX1504-$BW1504+1))),"")</f>
        <v>0.666666666666667</v>
      </c>
      <c r="O1504" s="0" t="n">
        <f aca="false">IF(AND(ISNUMBER($BW1504),ISNUMBER($BX1504)),MIN(1,MAX(0,($BX1504-2017+1)/($BX1504-$BW1504+1))),"")</f>
        <v>0.555555555555556</v>
      </c>
      <c r="P1504" s="0" t="n">
        <f aca="false">IF(AND(ISNUMBER($BW1504),ISNUMBER($BX1504)),MIN(1,MAX(0,($BX1504-2018+1)/($BX1504-$BW1504+1))),"")</f>
        <v>0.444444444444444</v>
      </c>
      <c r="Q1504" s="0" t="n">
        <f aca="false">IF(AND(ISNUMBER($BW1504),ISNUMBER($BX1504)),MIN(1,MAX(0,($BX1504-2019+1)/($BX1504-$BW1504+1))),"")</f>
        <v>0.333333333333333</v>
      </c>
      <c r="R1504" s="0" t="n">
        <f aca="false">IF(AND(ISNUMBER($BW1504),ISNUMBER($BX1504)),MIN(1,MAX(0,($BX1504-2016+1)/($BX1504-$BW1504+1))),"")</f>
        <v>0.666666666666667</v>
      </c>
      <c r="S1504" s="0" t="n">
        <f aca="false">IF($L1504&lt;&gt;"",IF($L1504&gt;=2015.5,1,0),"")</f>
        <v>1</v>
      </c>
      <c r="T1504" s="0" t="n">
        <f aca="false">IF($L1504&lt;&gt;"",IF($L1504&gt;=2016,1,0),"")</f>
        <v>1</v>
      </c>
      <c r="U1504" s="0" t="n">
        <f aca="false">IF(ISNUMBER($BX1504),IF($BX1504&gt;=2016,1,0),"")</f>
        <v>1</v>
      </c>
      <c r="V1504" s="0" t="n">
        <f aca="false">IF(ISNUMBER($BW1504),IF($BW1504&gt;=2016,1,0),"")</f>
        <v>0</v>
      </c>
      <c r="W1504" s="0" t="str">
        <f aca="false">IF(AND(ISNUMBER($BW1504),ISNUMBER($BX1504)),IF($BW1504&gt;=2016,"post-only",IF($BX1504&lt;2016,"pre-only","mixed")),"")</f>
        <v>mixed</v>
      </c>
      <c r="X1504" s="0" t="n">
        <f aca="false">IF(AND(ISNUMBER($BW1504),ISNUMBER($BX1504)),MIN(1,MAX(0,($BX1504-2017+1)/($BX1504-$BW1504+1))),"")</f>
        <v>0.555555555555556</v>
      </c>
      <c r="Y1504" s="0" t="n">
        <f aca="false">IF(AND(ISNUMBER($BW1504),ISNUMBER($BX1504)),MIN(1,MAX(0,($BX1504-2018+1)/($BX1504-$BW1504+1))),"")</f>
        <v>0.444444444444444</v>
      </c>
      <c r="Z1504" s="0" t="n">
        <f aca="false">IF(AND(ISNUMBER($BW1504),ISNUMBER($BX1504)),MIN(1,MAX(0,($BX1504-2019+1)/($BX1504-$BW1504+1))),"")</f>
        <v>0.333333333333333</v>
      </c>
      <c r="AA1504" s="0" t="n">
        <f aca="false">IF(ISNUMBER($BX1504),IF($BX1504&gt;=2017,1,0),"")</f>
        <v>1</v>
      </c>
      <c r="AB1504" s="0" t="n">
        <f aca="false">IF(ISNUMBER($BX1504),IF($BX1504&gt;=2018,1,0),"")</f>
        <v>1</v>
      </c>
      <c r="AC1504" s="0" t="n">
        <f aca="false">IF(ISNUMBER($BX1504),IF($BX1504&gt;=2019,1,0),"")</f>
        <v>1</v>
      </c>
      <c r="AD1504" s="0" t="n">
        <f aca="false">IF($L1504&lt;&gt;"",IF($L1504&gt;2013,1,0),"")</f>
        <v>1</v>
      </c>
      <c r="AE1504" s="0" t="n">
        <f aca="false">IF($L1504&lt;&gt;"",1+IF($L1504&gt;2011,1,0)+IF($L1504&gt;2014,1,0),"")</f>
        <v>3</v>
      </c>
      <c r="AF1504" s="0" t="s">
        <v>87</v>
      </c>
      <c r="AG1504" s="0" t="s">
        <v>88</v>
      </c>
      <c r="AH1504" s="0" t="s">
        <v>89</v>
      </c>
      <c r="AI1504" s="0" t="s">
        <v>334</v>
      </c>
      <c r="AJ1504" s="0" t="s">
        <v>334</v>
      </c>
      <c r="AK1504" s="0" t="str">
        <f aca="false">IF(AND($CF1504&lt;&gt;"",IFERROR(INDEX(subsample_country_map!$B:$B,MATCH($CF1504,subsample_country_map!$A:$A,0)),"")&lt;&gt;""),INDEX(subsample_country_map!$B:$B,MATCH($CF1504,subsample_country_map!$A:$A,0)),INDEX(lookup!$AA:$AA,MATCH($A1504,lookup!$A:$A,0)))</f>
        <v>3_AsiaPac</v>
      </c>
      <c r="AL1504" s="0" t="str">
        <f aca="false">IF(AND($CF1504&lt;&gt;"",IFERROR(INDEX(subsample_country_map!$C:$C,MATCH($CF1504,subsample_country_map!$A:$A,0)),"")&lt;&gt;""),INDEX(subsample_country_map!$C:$C,MATCH($CF1504,subsample_country_map!$A:$A,0)),INDEX(lookup!$AB:$AB,MATCH($A1504,lookup!$A:$A,0)))</f>
        <v>2_developing</v>
      </c>
      <c r="AM1504" s="0" t="str">
        <f aca="false">IF(AND($CF1504&lt;&gt;"",IFERROR(INDEX(subsample_country_map!$D:$D,MATCH($CF1504,subsample_country_map!$A:$A,0)),"")&lt;&gt;""),INDEX(subsample_country_map!$D:$D,MATCH($CF1504,subsample_country_map!$A:$A,0)),INDEX(lookup!$AC:$AC,MATCH($A1504,lookup!$A:$A,0)))</f>
        <v>2_non_western</v>
      </c>
      <c r="AN1504" s="0" t="str">
        <f aca="false">IF(AND($CF1504&lt;&gt;"",IFERROR(INDEX(subsample_country_map!$E:$E,MATCH($CF1504,subsample_country_map!$A:$A,0)),"")&lt;&gt;""),INDEX(subsample_country_map!$E:$E,MATCH($CF1504,subsample_country_map!$A:$A,0)),INDEX(lookup!$AD:$AD,MATCH($A1504,lookup!$A:$A,0)))</f>
        <v>2_civil law</v>
      </c>
      <c r="AO1504" s="0" t="str">
        <f aca="false">INDEX(lookup!$Y:$Y,MATCH($A1504,lookup!$A:$A,0))</f>
        <v>0_published</v>
      </c>
      <c r="AP1504" s="0" t="str">
        <f aca="false">INDEX(lookup!$Z:$Z,MATCH($A1504,lookup!$A:$A,0))</f>
        <v>1_VHB high</v>
      </c>
      <c r="AQ1504" s="0" t="str">
        <f aca="false">INDEX(lookup!$W:$W,MATCH($A1504,lookup!$A:$A,0))</f>
        <v>2_sust</v>
      </c>
      <c r="AS1504" s="0" t="s">
        <v>91</v>
      </c>
      <c r="AT1504" s="0" t="s">
        <v>397</v>
      </c>
      <c r="AU1504" s="0" t="s">
        <v>93</v>
      </c>
      <c r="AV1504" s="0" t="s">
        <v>3647</v>
      </c>
      <c r="BA1504" s="0" t="n">
        <v>2539</v>
      </c>
      <c r="BB1504" s="0" t="s">
        <v>5459</v>
      </c>
      <c r="BC1504" s="0" t="s">
        <v>1697</v>
      </c>
      <c r="BD1504" s="0" t="s">
        <v>5437</v>
      </c>
      <c r="BE1504" s="0" t="s">
        <v>98</v>
      </c>
      <c r="BI1504" s="0" t="s">
        <v>99</v>
      </c>
      <c r="BJ1504" s="0" t="s">
        <v>5471</v>
      </c>
      <c r="BK1504" s="0" t="s">
        <v>5461</v>
      </c>
      <c r="BL1504" s="0" t="s">
        <v>5472</v>
      </c>
      <c r="BM1504" s="0" t="s">
        <v>5435</v>
      </c>
      <c r="BN1504" s="0" t="s">
        <v>5427</v>
      </c>
      <c r="BO1504" s="0" t="s">
        <v>105</v>
      </c>
      <c r="BP1504" s="0" t="s">
        <v>5421</v>
      </c>
      <c r="BQ1504" s="0" t="s">
        <v>755</v>
      </c>
      <c r="BT1504" s="0" t="n">
        <v>0</v>
      </c>
      <c r="BU1504" s="0" t="s">
        <v>5428</v>
      </c>
      <c r="BW1504" s="0" t="n">
        <v>2013</v>
      </c>
      <c r="BX1504" s="0" t="n">
        <v>2021</v>
      </c>
      <c r="BY1504" s="0" t="s">
        <v>234</v>
      </c>
      <c r="BZ1504" s="0" t="n">
        <v>2017</v>
      </c>
      <c r="CA1504" s="0" t="n">
        <v>0.666666666666667</v>
      </c>
      <c r="CB1504" s="0" t="n">
        <v>1</v>
      </c>
      <c r="CC1504" s="0" t="n">
        <v>1</v>
      </c>
      <c r="CD1504" s="0" t="n">
        <v>-0.0511355664629219</v>
      </c>
      <c r="CE1504" s="0" t="n">
        <v>1</v>
      </c>
    </row>
    <row r="1505" customFormat="false" ht="15" hidden="false" customHeight="false" outlineLevel="0" collapsed="false">
      <c r="A1505" s="0" t="s">
        <v>5421</v>
      </c>
      <c r="B1505" s="0" t="n">
        <v>2810</v>
      </c>
      <c r="C1505" s="0" t="n">
        <v>-0.0652399893079926</v>
      </c>
      <c r="D1505" s="0" t="n">
        <v>2539</v>
      </c>
      <c r="E1505" s="0" t="n">
        <f aca="false">IF(ISNUMBER($BA1505),$BA1505,IF(AND(ISNUMBER($D1505),ISNUMBER($BW1505),ISNUMBER($BX1505)),$D1505*($BX1505-$BW1505+1),""))</f>
        <v>2539</v>
      </c>
      <c r="H1505" s="0" t="s">
        <v>118</v>
      </c>
      <c r="I1505" s="0" t="s">
        <v>95</v>
      </c>
      <c r="J1505" s="0" t="n">
        <f aca="false">IF($BW1505&lt;&gt;"",$BW1505,"")</f>
        <v>2013</v>
      </c>
      <c r="K1505" s="0" t="n">
        <f aca="false">IF($BX1505&lt;&gt;"",$BX1505,"")</f>
        <v>2021</v>
      </c>
      <c r="L1505" s="0" t="n">
        <f aca="false">IF(AND(ISNUMBER($BW1505),ISNUMBER($BX1505)),($BW1505+$BX1505)/2,"")</f>
        <v>2017</v>
      </c>
      <c r="M1505" s="0" t="n">
        <f aca="false">IF($L1505&lt;&gt;"",$L1505,"")</f>
        <v>2017</v>
      </c>
      <c r="N1505" s="0" t="n">
        <f aca="false">IF(AND(ISNUMBER($BW1505),ISNUMBER($BX1505)),MIN(1,MAX(0,($BX1505-2016+1)/($BX1505-$BW1505+1))),"")</f>
        <v>0.666666666666667</v>
      </c>
      <c r="O1505" s="0" t="n">
        <f aca="false">IF(AND(ISNUMBER($BW1505),ISNUMBER($BX1505)),MIN(1,MAX(0,($BX1505-2017+1)/($BX1505-$BW1505+1))),"")</f>
        <v>0.555555555555556</v>
      </c>
      <c r="P1505" s="0" t="n">
        <f aca="false">IF(AND(ISNUMBER($BW1505),ISNUMBER($BX1505)),MIN(1,MAX(0,($BX1505-2018+1)/($BX1505-$BW1505+1))),"")</f>
        <v>0.444444444444444</v>
      </c>
      <c r="Q1505" s="0" t="n">
        <f aca="false">IF(AND(ISNUMBER($BW1505),ISNUMBER($BX1505)),MIN(1,MAX(0,($BX1505-2019+1)/($BX1505-$BW1505+1))),"")</f>
        <v>0.333333333333333</v>
      </c>
      <c r="R1505" s="0" t="n">
        <f aca="false">IF(AND(ISNUMBER($BW1505),ISNUMBER($BX1505)),MIN(1,MAX(0,($BX1505-2016+1)/($BX1505-$BW1505+1))),"")</f>
        <v>0.666666666666667</v>
      </c>
      <c r="S1505" s="0" t="n">
        <f aca="false">IF($L1505&lt;&gt;"",IF($L1505&gt;=2015.5,1,0),"")</f>
        <v>1</v>
      </c>
      <c r="T1505" s="0" t="n">
        <f aca="false">IF($L1505&lt;&gt;"",IF($L1505&gt;=2016,1,0),"")</f>
        <v>1</v>
      </c>
      <c r="U1505" s="0" t="n">
        <f aca="false">IF(ISNUMBER($BX1505),IF($BX1505&gt;=2016,1,0),"")</f>
        <v>1</v>
      </c>
      <c r="V1505" s="0" t="n">
        <f aca="false">IF(ISNUMBER($BW1505),IF($BW1505&gt;=2016,1,0),"")</f>
        <v>0</v>
      </c>
      <c r="W1505" s="0" t="str">
        <f aca="false">IF(AND(ISNUMBER($BW1505),ISNUMBER($BX1505)),IF($BW1505&gt;=2016,"post-only",IF($BX1505&lt;2016,"pre-only","mixed")),"")</f>
        <v>mixed</v>
      </c>
      <c r="X1505" s="0" t="n">
        <f aca="false">IF(AND(ISNUMBER($BW1505),ISNUMBER($BX1505)),MIN(1,MAX(0,($BX1505-2017+1)/($BX1505-$BW1505+1))),"")</f>
        <v>0.555555555555556</v>
      </c>
      <c r="Y1505" s="0" t="n">
        <f aca="false">IF(AND(ISNUMBER($BW1505),ISNUMBER($BX1505)),MIN(1,MAX(0,($BX1505-2018+1)/($BX1505-$BW1505+1))),"")</f>
        <v>0.444444444444444</v>
      </c>
      <c r="Z1505" s="0" t="n">
        <f aca="false">IF(AND(ISNUMBER($BW1505),ISNUMBER($BX1505)),MIN(1,MAX(0,($BX1505-2019+1)/($BX1505-$BW1505+1))),"")</f>
        <v>0.333333333333333</v>
      </c>
      <c r="AA1505" s="0" t="n">
        <f aca="false">IF(ISNUMBER($BX1505),IF($BX1505&gt;=2017,1,0),"")</f>
        <v>1</v>
      </c>
      <c r="AB1505" s="0" t="n">
        <f aca="false">IF(ISNUMBER($BX1505),IF($BX1505&gt;=2018,1,0),"")</f>
        <v>1</v>
      </c>
      <c r="AC1505" s="0" t="n">
        <f aca="false">IF(ISNUMBER($BX1505),IF($BX1505&gt;=2019,1,0),"")</f>
        <v>1</v>
      </c>
      <c r="AD1505" s="0" t="n">
        <f aca="false">IF($L1505&lt;&gt;"",IF($L1505&gt;2013,1,0),"")</f>
        <v>1</v>
      </c>
      <c r="AE1505" s="0" t="n">
        <f aca="false">IF($L1505&lt;&gt;"",1+IF($L1505&gt;2011,1,0)+IF($L1505&gt;2014,1,0),"")</f>
        <v>3</v>
      </c>
      <c r="AF1505" s="0" t="s">
        <v>87</v>
      </c>
      <c r="AG1505" s="0" t="s">
        <v>88</v>
      </c>
      <c r="AH1505" s="0" t="s">
        <v>89</v>
      </c>
      <c r="AI1505" s="0" t="s">
        <v>334</v>
      </c>
      <c r="AJ1505" s="0" t="s">
        <v>334</v>
      </c>
      <c r="AK1505" s="0" t="str">
        <f aca="false">IF(AND($CF1505&lt;&gt;"",IFERROR(INDEX(subsample_country_map!$B:$B,MATCH($CF1505,subsample_country_map!$A:$A,0)),"")&lt;&gt;""),INDEX(subsample_country_map!$B:$B,MATCH($CF1505,subsample_country_map!$A:$A,0)),INDEX(lookup!$AA:$AA,MATCH($A1505,lookup!$A:$A,0)))</f>
        <v>3_AsiaPac</v>
      </c>
      <c r="AL1505" s="0" t="str">
        <f aca="false">IF(AND($CF1505&lt;&gt;"",IFERROR(INDEX(subsample_country_map!$C:$C,MATCH($CF1505,subsample_country_map!$A:$A,0)),"")&lt;&gt;""),INDEX(subsample_country_map!$C:$C,MATCH($CF1505,subsample_country_map!$A:$A,0)),INDEX(lookup!$AB:$AB,MATCH($A1505,lookup!$A:$A,0)))</f>
        <v>2_developing</v>
      </c>
      <c r="AM1505" s="0" t="str">
        <f aca="false">IF(AND($CF1505&lt;&gt;"",IFERROR(INDEX(subsample_country_map!$D:$D,MATCH($CF1505,subsample_country_map!$A:$A,0)),"")&lt;&gt;""),INDEX(subsample_country_map!$D:$D,MATCH($CF1505,subsample_country_map!$A:$A,0)),INDEX(lookup!$AC:$AC,MATCH($A1505,lookup!$A:$A,0)))</f>
        <v>2_non_western</v>
      </c>
      <c r="AN1505" s="0" t="str">
        <f aca="false">IF(AND($CF1505&lt;&gt;"",IFERROR(INDEX(subsample_country_map!$E:$E,MATCH($CF1505,subsample_country_map!$A:$A,0)),"")&lt;&gt;""),INDEX(subsample_country_map!$E:$E,MATCH($CF1505,subsample_country_map!$A:$A,0)),INDEX(lookup!$AD:$AD,MATCH($A1505,lookup!$A:$A,0)))</f>
        <v>2_civil law</v>
      </c>
      <c r="AO1505" s="0" t="str">
        <f aca="false">INDEX(lookup!$Y:$Y,MATCH($A1505,lookup!$A:$A,0))</f>
        <v>0_published</v>
      </c>
      <c r="AP1505" s="0" t="str">
        <f aca="false">INDEX(lookup!$Z:$Z,MATCH($A1505,lookup!$A:$A,0))</f>
        <v>1_VHB high</v>
      </c>
      <c r="AQ1505" s="0" t="str">
        <f aca="false">INDEX(lookup!$W:$W,MATCH($A1505,lookup!$A:$A,0))</f>
        <v>2_sust</v>
      </c>
      <c r="AS1505" s="0" t="s">
        <v>91</v>
      </c>
      <c r="AT1505" s="0" t="s">
        <v>397</v>
      </c>
      <c r="AU1505" s="0" t="s">
        <v>93</v>
      </c>
      <c r="AV1505" s="0" t="s">
        <v>890</v>
      </c>
      <c r="BA1505" s="0" t="n">
        <v>2539</v>
      </c>
      <c r="BB1505" s="0" t="s">
        <v>5459</v>
      </c>
      <c r="BC1505" s="0" t="s">
        <v>1697</v>
      </c>
      <c r="BD1505" s="0" t="s">
        <v>5437</v>
      </c>
      <c r="BE1505" s="0" t="s">
        <v>98</v>
      </c>
      <c r="BI1505" s="0" t="s">
        <v>99</v>
      </c>
      <c r="BJ1505" s="0" t="s">
        <v>5473</v>
      </c>
      <c r="BK1505" s="0" t="s">
        <v>5461</v>
      </c>
      <c r="BL1505" s="0" t="s">
        <v>5474</v>
      </c>
      <c r="BM1505" s="0" t="s">
        <v>5432</v>
      </c>
      <c r="BN1505" s="0" t="s">
        <v>5427</v>
      </c>
      <c r="BO1505" s="0" t="s">
        <v>105</v>
      </c>
      <c r="BP1505" s="0" t="s">
        <v>5421</v>
      </c>
      <c r="BQ1505" s="0" t="s">
        <v>755</v>
      </c>
      <c r="BT1505" s="0" t="n">
        <v>0</v>
      </c>
      <c r="BU1505" s="0" t="s">
        <v>5428</v>
      </c>
      <c r="BW1505" s="0" t="n">
        <v>2013</v>
      </c>
      <c r="BX1505" s="0" t="n">
        <v>2021</v>
      </c>
      <c r="BY1505" s="0" t="s">
        <v>234</v>
      </c>
      <c r="BZ1505" s="0" t="n">
        <v>2017</v>
      </c>
      <c r="CA1505" s="0" t="n">
        <v>0.666666666666667</v>
      </c>
      <c r="CB1505" s="0" t="n">
        <v>1</v>
      </c>
      <c r="CC1505" s="0" t="n">
        <v>1</v>
      </c>
      <c r="CD1505" s="0" t="n">
        <v>-0.0653327857726014</v>
      </c>
      <c r="CE1505" s="0" t="n">
        <v>1</v>
      </c>
    </row>
    <row r="1506" customFormat="false" ht="15" hidden="false" customHeight="false" outlineLevel="0" collapsed="false">
      <c r="A1506" s="0" t="s">
        <v>5421</v>
      </c>
      <c r="B1506" s="0" t="n">
        <v>2811</v>
      </c>
      <c r="C1506" s="0" t="n">
        <v>-0.0447121256354785</v>
      </c>
      <c r="D1506" s="0" t="n">
        <v>3316</v>
      </c>
      <c r="E1506" s="0" t="n">
        <f aca="false">IF(ISNUMBER($BA1506),$BA1506,IF(AND(ISNUMBER($D1506),ISNUMBER($BW1506),ISNUMBER($BX1506)),$D1506*($BX1506-$BW1506+1),""))</f>
        <v>3316</v>
      </c>
      <c r="H1506" s="0" t="s">
        <v>118</v>
      </c>
      <c r="I1506" s="0" t="s">
        <v>95</v>
      </c>
      <c r="J1506" s="0" t="n">
        <f aca="false">IF($BW1506&lt;&gt;"",$BW1506,"")</f>
        <v>2013</v>
      </c>
      <c r="K1506" s="0" t="n">
        <f aca="false">IF($BX1506&lt;&gt;"",$BX1506,"")</f>
        <v>2021</v>
      </c>
      <c r="L1506" s="0" t="n">
        <f aca="false">IF(AND(ISNUMBER($BW1506),ISNUMBER($BX1506)),($BW1506+$BX1506)/2,"")</f>
        <v>2017</v>
      </c>
      <c r="M1506" s="0" t="n">
        <f aca="false">IF($L1506&lt;&gt;"",$L1506,"")</f>
        <v>2017</v>
      </c>
      <c r="N1506" s="0" t="n">
        <f aca="false">IF(AND(ISNUMBER($BW1506),ISNUMBER($BX1506)),MIN(1,MAX(0,($BX1506-2016+1)/($BX1506-$BW1506+1))),"")</f>
        <v>0.666666666666667</v>
      </c>
      <c r="O1506" s="0" t="n">
        <f aca="false">IF(AND(ISNUMBER($BW1506),ISNUMBER($BX1506)),MIN(1,MAX(0,($BX1506-2017+1)/($BX1506-$BW1506+1))),"")</f>
        <v>0.555555555555556</v>
      </c>
      <c r="P1506" s="0" t="n">
        <f aca="false">IF(AND(ISNUMBER($BW1506),ISNUMBER($BX1506)),MIN(1,MAX(0,($BX1506-2018+1)/($BX1506-$BW1506+1))),"")</f>
        <v>0.444444444444444</v>
      </c>
      <c r="Q1506" s="0" t="n">
        <f aca="false">IF(AND(ISNUMBER($BW1506),ISNUMBER($BX1506)),MIN(1,MAX(0,($BX1506-2019+1)/($BX1506-$BW1506+1))),"")</f>
        <v>0.333333333333333</v>
      </c>
      <c r="R1506" s="0" t="n">
        <f aca="false">IF(AND(ISNUMBER($BW1506),ISNUMBER($BX1506)),MIN(1,MAX(0,($BX1506-2016+1)/($BX1506-$BW1506+1))),"")</f>
        <v>0.666666666666667</v>
      </c>
      <c r="S1506" s="0" t="n">
        <f aca="false">IF($L1506&lt;&gt;"",IF($L1506&gt;=2015.5,1,0),"")</f>
        <v>1</v>
      </c>
      <c r="T1506" s="0" t="n">
        <f aca="false">IF($L1506&lt;&gt;"",IF($L1506&gt;=2016,1,0),"")</f>
        <v>1</v>
      </c>
      <c r="U1506" s="0" t="n">
        <f aca="false">IF(ISNUMBER($BX1506),IF($BX1506&gt;=2016,1,0),"")</f>
        <v>1</v>
      </c>
      <c r="V1506" s="0" t="n">
        <f aca="false">IF(ISNUMBER($BW1506),IF($BW1506&gt;=2016,1,0),"")</f>
        <v>0</v>
      </c>
      <c r="W1506" s="0" t="str">
        <f aca="false">IF(AND(ISNUMBER($BW1506),ISNUMBER($BX1506)),IF($BW1506&gt;=2016,"post-only",IF($BX1506&lt;2016,"pre-only","mixed")),"")</f>
        <v>mixed</v>
      </c>
      <c r="X1506" s="0" t="n">
        <f aca="false">IF(AND(ISNUMBER($BW1506),ISNUMBER($BX1506)),MIN(1,MAX(0,($BX1506-2017+1)/($BX1506-$BW1506+1))),"")</f>
        <v>0.555555555555556</v>
      </c>
      <c r="Y1506" s="0" t="n">
        <f aca="false">IF(AND(ISNUMBER($BW1506),ISNUMBER($BX1506)),MIN(1,MAX(0,($BX1506-2018+1)/($BX1506-$BW1506+1))),"")</f>
        <v>0.444444444444444</v>
      </c>
      <c r="Z1506" s="0" t="n">
        <f aca="false">IF(AND(ISNUMBER($BW1506),ISNUMBER($BX1506)),MIN(1,MAX(0,($BX1506-2019+1)/($BX1506-$BW1506+1))),"")</f>
        <v>0.333333333333333</v>
      </c>
      <c r="AA1506" s="0" t="n">
        <f aca="false">IF(ISNUMBER($BX1506),IF($BX1506&gt;=2017,1,0),"")</f>
        <v>1</v>
      </c>
      <c r="AB1506" s="0" t="n">
        <f aca="false">IF(ISNUMBER($BX1506),IF($BX1506&gt;=2018,1,0),"")</f>
        <v>1</v>
      </c>
      <c r="AC1506" s="0" t="n">
        <f aca="false">IF(ISNUMBER($BX1506),IF($BX1506&gt;=2019,1,0),"")</f>
        <v>1</v>
      </c>
      <c r="AD1506" s="0" t="n">
        <f aca="false">IF($L1506&lt;&gt;"",IF($L1506&gt;2013,1,0),"")</f>
        <v>1</v>
      </c>
      <c r="AE1506" s="0" t="n">
        <f aca="false">IF($L1506&lt;&gt;"",1+IF($L1506&gt;2011,1,0)+IF($L1506&gt;2014,1,0),"")</f>
        <v>3</v>
      </c>
      <c r="AF1506" s="0" t="s">
        <v>87</v>
      </c>
      <c r="AG1506" s="0" t="s">
        <v>88</v>
      </c>
      <c r="AH1506" s="0" t="s">
        <v>89</v>
      </c>
      <c r="AI1506" s="0" t="s">
        <v>334</v>
      </c>
      <c r="AJ1506" s="0" t="s">
        <v>334</v>
      </c>
      <c r="AK1506" s="0" t="str">
        <f aca="false">IF(AND($CF1506&lt;&gt;"",IFERROR(INDEX(subsample_country_map!$B:$B,MATCH($CF1506,subsample_country_map!$A:$A,0)),"")&lt;&gt;""),INDEX(subsample_country_map!$B:$B,MATCH($CF1506,subsample_country_map!$A:$A,0)),INDEX(lookup!$AA:$AA,MATCH($A1506,lookup!$A:$A,0)))</f>
        <v>3_AsiaPac</v>
      </c>
      <c r="AL1506" s="0" t="str">
        <f aca="false">IF(AND($CF1506&lt;&gt;"",IFERROR(INDEX(subsample_country_map!$C:$C,MATCH($CF1506,subsample_country_map!$A:$A,0)),"")&lt;&gt;""),INDEX(subsample_country_map!$C:$C,MATCH($CF1506,subsample_country_map!$A:$A,0)),INDEX(lookup!$AB:$AB,MATCH($A1506,lookup!$A:$A,0)))</f>
        <v>2_developing</v>
      </c>
      <c r="AM1506" s="0" t="str">
        <f aca="false">IF(AND($CF1506&lt;&gt;"",IFERROR(INDEX(subsample_country_map!$D:$D,MATCH($CF1506,subsample_country_map!$A:$A,0)),"")&lt;&gt;""),INDEX(subsample_country_map!$D:$D,MATCH($CF1506,subsample_country_map!$A:$A,0)),INDEX(lookup!$AC:$AC,MATCH($A1506,lookup!$A:$A,0)))</f>
        <v>2_non_western</v>
      </c>
      <c r="AN1506" s="0" t="str">
        <f aca="false">IF(AND($CF1506&lt;&gt;"",IFERROR(INDEX(subsample_country_map!$E:$E,MATCH($CF1506,subsample_country_map!$A:$A,0)),"")&lt;&gt;""),INDEX(subsample_country_map!$E:$E,MATCH($CF1506,subsample_country_map!$A:$A,0)),INDEX(lookup!$AD:$AD,MATCH($A1506,lookup!$A:$A,0)))</f>
        <v>2_civil law</v>
      </c>
      <c r="AO1506" s="0" t="str">
        <f aca="false">INDEX(lookup!$Y:$Y,MATCH($A1506,lookup!$A:$A,0))</f>
        <v>0_published</v>
      </c>
      <c r="AP1506" s="0" t="str">
        <f aca="false">INDEX(lookup!$Z:$Z,MATCH($A1506,lookup!$A:$A,0))</f>
        <v>1_VHB high</v>
      </c>
      <c r="AQ1506" s="0" t="str">
        <f aca="false">INDEX(lookup!$W:$W,MATCH($A1506,lookup!$A:$A,0))</f>
        <v>2_sust</v>
      </c>
      <c r="AS1506" s="0" t="s">
        <v>91</v>
      </c>
      <c r="AT1506" s="0" t="s">
        <v>397</v>
      </c>
      <c r="AU1506" s="0" t="s">
        <v>93</v>
      </c>
      <c r="AV1506" s="0" t="s">
        <v>3484</v>
      </c>
      <c r="BA1506" s="0" t="n">
        <v>3316</v>
      </c>
      <c r="BB1506" s="0" t="s">
        <v>96</v>
      </c>
      <c r="BC1506" s="0" t="s">
        <v>1697</v>
      </c>
      <c r="BD1506" s="0" t="s">
        <v>5437</v>
      </c>
      <c r="BE1506" s="0" t="s">
        <v>98</v>
      </c>
      <c r="BI1506" s="0" t="s">
        <v>99</v>
      </c>
      <c r="BJ1506" s="0" t="s">
        <v>5475</v>
      </c>
      <c r="BK1506" s="0" t="s">
        <v>5461</v>
      </c>
      <c r="BL1506" s="0" t="s">
        <v>5455</v>
      </c>
      <c r="BM1506" s="0" t="s">
        <v>5435</v>
      </c>
      <c r="BN1506" s="0" t="s">
        <v>5427</v>
      </c>
      <c r="BO1506" s="0" t="s">
        <v>105</v>
      </c>
      <c r="BP1506" s="0" t="s">
        <v>5421</v>
      </c>
      <c r="BQ1506" s="0" t="s">
        <v>755</v>
      </c>
      <c r="BT1506" s="0" t="n">
        <v>0</v>
      </c>
      <c r="BU1506" s="0" t="s">
        <v>5428</v>
      </c>
      <c r="BW1506" s="0" t="n">
        <v>2013</v>
      </c>
      <c r="BX1506" s="0" t="n">
        <v>2021</v>
      </c>
      <c r="BY1506" s="0" t="s">
        <v>234</v>
      </c>
      <c r="BZ1506" s="0" t="n">
        <v>2017</v>
      </c>
      <c r="CA1506" s="0" t="n">
        <v>0.666666666666667</v>
      </c>
      <c r="CB1506" s="0" t="n">
        <v>1</v>
      </c>
      <c r="CC1506" s="0" t="n">
        <v>1</v>
      </c>
      <c r="CD1506" s="0" t="n">
        <v>-0.0447419572024453</v>
      </c>
      <c r="CE1506" s="0" t="n">
        <v>1</v>
      </c>
    </row>
    <row r="1507" customFormat="false" ht="15" hidden="false" customHeight="false" outlineLevel="0" collapsed="false">
      <c r="A1507" s="0" t="s">
        <v>5421</v>
      </c>
      <c r="B1507" s="0" t="n">
        <v>2812</v>
      </c>
      <c r="C1507" s="0" t="n">
        <v>-0.0447121256354785</v>
      </c>
      <c r="D1507" s="0" t="n">
        <v>3316</v>
      </c>
      <c r="E1507" s="0" t="n">
        <f aca="false">IF(ISNUMBER($BA1507),$BA1507,IF(AND(ISNUMBER($D1507),ISNUMBER($BW1507),ISNUMBER($BX1507)),$D1507*($BX1507-$BW1507+1),""))</f>
        <v>3316</v>
      </c>
      <c r="H1507" s="0" t="s">
        <v>118</v>
      </c>
      <c r="I1507" s="0" t="s">
        <v>95</v>
      </c>
      <c r="J1507" s="0" t="n">
        <f aca="false">IF($BW1507&lt;&gt;"",$BW1507,"")</f>
        <v>2013</v>
      </c>
      <c r="K1507" s="0" t="n">
        <f aca="false">IF($BX1507&lt;&gt;"",$BX1507,"")</f>
        <v>2021</v>
      </c>
      <c r="L1507" s="0" t="n">
        <f aca="false">IF(AND(ISNUMBER($BW1507),ISNUMBER($BX1507)),($BW1507+$BX1507)/2,"")</f>
        <v>2017</v>
      </c>
      <c r="M1507" s="0" t="n">
        <f aca="false">IF($L1507&lt;&gt;"",$L1507,"")</f>
        <v>2017</v>
      </c>
      <c r="N1507" s="0" t="n">
        <f aca="false">IF(AND(ISNUMBER($BW1507),ISNUMBER($BX1507)),MIN(1,MAX(0,($BX1507-2016+1)/($BX1507-$BW1507+1))),"")</f>
        <v>0.666666666666667</v>
      </c>
      <c r="O1507" s="0" t="n">
        <f aca="false">IF(AND(ISNUMBER($BW1507),ISNUMBER($BX1507)),MIN(1,MAX(0,($BX1507-2017+1)/($BX1507-$BW1507+1))),"")</f>
        <v>0.555555555555556</v>
      </c>
      <c r="P1507" s="0" t="n">
        <f aca="false">IF(AND(ISNUMBER($BW1507),ISNUMBER($BX1507)),MIN(1,MAX(0,($BX1507-2018+1)/($BX1507-$BW1507+1))),"")</f>
        <v>0.444444444444444</v>
      </c>
      <c r="Q1507" s="0" t="n">
        <f aca="false">IF(AND(ISNUMBER($BW1507),ISNUMBER($BX1507)),MIN(1,MAX(0,($BX1507-2019+1)/($BX1507-$BW1507+1))),"")</f>
        <v>0.333333333333333</v>
      </c>
      <c r="R1507" s="0" t="n">
        <f aca="false">IF(AND(ISNUMBER($BW1507),ISNUMBER($BX1507)),MIN(1,MAX(0,($BX1507-2016+1)/($BX1507-$BW1507+1))),"")</f>
        <v>0.666666666666667</v>
      </c>
      <c r="S1507" s="0" t="n">
        <f aca="false">IF($L1507&lt;&gt;"",IF($L1507&gt;=2015.5,1,0),"")</f>
        <v>1</v>
      </c>
      <c r="T1507" s="0" t="n">
        <f aca="false">IF($L1507&lt;&gt;"",IF($L1507&gt;=2016,1,0),"")</f>
        <v>1</v>
      </c>
      <c r="U1507" s="0" t="n">
        <f aca="false">IF(ISNUMBER($BX1507),IF($BX1507&gt;=2016,1,0),"")</f>
        <v>1</v>
      </c>
      <c r="V1507" s="0" t="n">
        <f aca="false">IF(ISNUMBER($BW1507),IF($BW1507&gt;=2016,1,0),"")</f>
        <v>0</v>
      </c>
      <c r="W1507" s="0" t="str">
        <f aca="false">IF(AND(ISNUMBER($BW1507),ISNUMBER($BX1507)),IF($BW1507&gt;=2016,"post-only",IF($BX1507&lt;2016,"pre-only","mixed")),"")</f>
        <v>mixed</v>
      </c>
      <c r="X1507" s="0" t="n">
        <f aca="false">IF(AND(ISNUMBER($BW1507),ISNUMBER($BX1507)),MIN(1,MAX(0,($BX1507-2017+1)/($BX1507-$BW1507+1))),"")</f>
        <v>0.555555555555556</v>
      </c>
      <c r="Y1507" s="0" t="n">
        <f aca="false">IF(AND(ISNUMBER($BW1507),ISNUMBER($BX1507)),MIN(1,MAX(0,($BX1507-2018+1)/($BX1507-$BW1507+1))),"")</f>
        <v>0.444444444444444</v>
      </c>
      <c r="Z1507" s="0" t="n">
        <f aca="false">IF(AND(ISNUMBER($BW1507),ISNUMBER($BX1507)),MIN(1,MAX(0,($BX1507-2019+1)/($BX1507-$BW1507+1))),"")</f>
        <v>0.333333333333333</v>
      </c>
      <c r="AA1507" s="0" t="n">
        <f aca="false">IF(ISNUMBER($BX1507),IF($BX1507&gt;=2017,1,0),"")</f>
        <v>1</v>
      </c>
      <c r="AB1507" s="0" t="n">
        <f aca="false">IF(ISNUMBER($BX1507),IF($BX1507&gt;=2018,1,0),"")</f>
        <v>1</v>
      </c>
      <c r="AC1507" s="0" t="n">
        <f aca="false">IF(ISNUMBER($BX1507),IF($BX1507&gt;=2019,1,0),"")</f>
        <v>1</v>
      </c>
      <c r="AD1507" s="0" t="n">
        <f aca="false">IF($L1507&lt;&gt;"",IF($L1507&gt;2013,1,0),"")</f>
        <v>1</v>
      </c>
      <c r="AE1507" s="0" t="n">
        <f aca="false">IF($L1507&lt;&gt;"",1+IF($L1507&gt;2011,1,0)+IF($L1507&gt;2014,1,0),"")</f>
        <v>3</v>
      </c>
      <c r="AF1507" s="0" t="s">
        <v>87</v>
      </c>
      <c r="AG1507" s="0" t="s">
        <v>88</v>
      </c>
      <c r="AH1507" s="0" t="s">
        <v>89</v>
      </c>
      <c r="AI1507" s="0" t="s">
        <v>334</v>
      </c>
      <c r="AJ1507" s="0" t="s">
        <v>334</v>
      </c>
      <c r="AK1507" s="0" t="str">
        <f aca="false">IF(AND($CF1507&lt;&gt;"",IFERROR(INDEX(subsample_country_map!$B:$B,MATCH($CF1507,subsample_country_map!$A:$A,0)),"")&lt;&gt;""),INDEX(subsample_country_map!$B:$B,MATCH($CF1507,subsample_country_map!$A:$A,0)),INDEX(lookup!$AA:$AA,MATCH($A1507,lookup!$A:$A,0)))</f>
        <v>3_AsiaPac</v>
      </c>
      <c r="AL1507" s="0" t="str">
        <f aca="false">IF(AND($CF1507&lt;&gt;"",IFERROR(INDEX(subsample_country_map!$C:$C,MATCH($CF1507,subsample_country_map!$A:$A,0)),"")&lt;&gt;""),INDEX(subsample_country_map!$C:$C,MATCH($CF1507,subsample_country_map!$A:$A,0)),INDEX(lookup!$AB:$AB,MATCH($A1507,lookup!$A:$A,0)))</f>
        <v>2_developing</v>
      </c>
      <c r="AM1507" s="0" t="str">
        <f aca="false">IF(AND($CF1507&lt;&gt;"",IFERROR(INDEX(subsample_country_map!$D:$D,MATCH($CF1507,subsample_country_map!$A:$A,0)),"")&lt;&gt;""),INDEX(subsample_country_map!$D:$D,MATCH($CF1507,subsample_country_map!$A:$A,0)),INDEX(lookup!$AC:$AC,MATCH($A1507,lookup!$A:$A,0)))</f>
        <v>2_non_western</v>
      </c>
      <c r="AN1507" s="0" t="str">
        <f aca="false">IF(AND($CF1507&lt;&gt;"",IFERROR(INDEX(subsample_country_map!$E:$E,MATCH($CF1507,subsample_country_map!$A:$A,0)),"")&lt;&gt;""),INDEX(subsample_country_map!$E:$E,MATCH($CF1507,subsample_country_map!$A:$A,0)),INDEX(lookup!$AD:$AD,MATCH($A1507,lookup!$A:$A,0)))</f>
        <v>2_civil law</v>
      </c>
      <c r="AO1507" s="0" t="str">
        <f aca="false">INDEX(lookup!$Y:$Y,MATCH($A1507,lookup!$A:$A,0))</f>
        <v>0_published</v>
      </c>
      <c r="AP1507" s="0" t="str">
        <f aca="false">INDEX(lookup!$Z:$Z,MATCH($A1507,lookup!$A:$A,0))</f>
        <v>1_VHB high</v>
      </c>
      <c r="AQ1507" s="0" t="str">
        <f aca="false">INDEX(lookup!$W:$W,MATCH($A1507,lookup!$A:$A,0))</f>
        <v>2_sust</v>
      </c>
      <c r="AS1507" s="0" t="s">
        <v>91</v>
      </c>
      <c r="AT1507" s="0" t="s">
        <v>397</v>
      </c>
      <c r="AU1507" s="0" t="s">
        <v>93</v>
      </c>
      <c r="AV1507" s="0" t="s">
        <v>3484</v>
      </c>
      <c r="BA1507" s="0" t="n">
        <v>3316</v>
      </c>
      <c r="BB1507" s="0" t="s">
        <v>96</v>
      </c>
      <c r="BC1507" s="0" t="s">
        <v>1697</v>
      </c>
      <c r="BD1507" s="0" t="s">
        <v>5437</v>
      </c>
      <c r="BE1507" s="0" t="s">
        <v>98</v>
      </c>
      <c r="BI1507" s="0" t="s">
        <v>99</v>
      </c>
      <c r="BJ1507" s="0" t="s">
        <v>5476</v>
      </c>
      <c r="BK1507" s="0" t="s">
        <v>5461</v>
      </c>
      <c r="BL1507" s="0" t="s">
        <v>5457</v>
      </c>
      <c r="BM1507" s="0" t="s">
        <v>5432</v>
      </c>
      <c r="BN1507" s="0" t="s">
        <v>5427</v>
      </c>
      <c r="BO1507" s="0" t="s">
        <v>105</v>
      </c>
      <c r="BP1507" s="0" t="s">
        <v>5421</v>
      </c>
      <c r="BQ1507" s="0" t="s">
        <v>755</v>
      </c>
      <c r="BT1507" s="0" t="n">
        <v>0</v>
      </c>
      <c r="BU1507" s="0" t="s">
        <v>5428</v>
      </c>
      <c r="BW1507" s="0" t="n">
        <v>2013</v>
      </c>
      <c r="BX1507" s="0" t="n">
        <v>2021</v>
      </c>
      <c r="BY1507" s="0" t="s">
        <v>234</v>
      </c>
      <c r="BZ1507" s="0" t="n">
        <v>2017</v>
      </c>
      <c r="CA1507" s="0" t="n">
        <v>0.666666666666667</v>
      </c>
      <c r="CB1507" s="0" t="n">
        <v>1</v>
      </c>
      <c r="CC1507" s="0" t="n">
        <v>1</v>
      </c>
      <c r="CD1507" s="0" t="n">
        <v>-0.0447419572024453</v>
      </c>
      <c r="CE1507" s="0" t="n">
        <v>1</v>
      </c>
    </row>
    <row r="1508" customFormat="false" ht="15" hidden="false" customHeight="false" outlineLevel="0" collapsed="false">
      <c r="A1508" s="0" t="s">
        <v>5421</v>
      </c>
      <c r="B1508" s="0" t="n">
        <v>2813</v>
      </c>
      <c r="C1508" s="0" t="n">
        <v>-0.032347776408588</v>
      </c>
      <c r="D1508" s="0" t="n">
        <v>6338</v>
      </c>
      <c r="E1508" s="0" t="n">
        <f aca="false">IF(ISNUMBER($BA1508),$BA1508,IF(AND(ISNUMBER($D1508),ISNUMBER($BW1508),ISNUMBER($BX1508)),$D1508*($BX1508-$BW1508+1),""))</f>
        <v>6338</v>
      </c>
      <c r="H1508" s="0" t="s">
        <v>118</v>
      </c>
      <c r="I1508" s="0" t="s">
        <v>95</v>
      </c>
      <c r="J1508" s="0" t="n">
        <f aca="false">IF($BW1508&lt;&gt;"",$BW1508,"")</f>
        <v>2013</v>
      </c>
      <c r="K1508" s="0" t="n">
        <f aca="false">IF($BX1508&lt;&gt;"",$BX1508,"")</f>
        <v>2021</v>
      </c>
      <c r="L1508" s="0" t="n">
        <f aca="false">IF(AND(ISNUMBER($BW1508),ISNUMBER($BX1508)),($BW1508+$BX1508)/2,"")</f>
        <v>2017</v>
      </c>
      <c r="M1508" s="0" t="n">
        <f aca="false">IF($L1508&lt;&gt;"",$L1508,"")</f>
        <v>2017</v>
      </c>
      <c r="N1508" s="0" t="n">
        <f aca="false">IF(AND(ISNUMBER($BW1508),ISNUMBER($BX1508)),MIN(1,MAX(0,($BX1508-2016+1)/($BX1508-$BW1508+1))),"")</f>
        <v>0.666666666666667</v>
      </c>
      <c r="O1508" s="0" t="n">
        <f aca="false">IF(AND(ISNUMBER($BW1508),ISNUMBER($BX1508)),MIN(1,MAX(0,($BX1508-2017+1)/($BX1508-$BW1508+1))),"")</f>
        <v>0.555555555555556</v>
      </c>
      <c r="P1508" s="0" t="n">
        <f aca="false">IF(AND(ISNUMBER($BW1508),ISNUMBER($BX1508)),MIN(1,MAX(0,($BX1508-2018+1)/($BX1508-$BW1508+1))),"")</f>
        <v>0.444444444444444</v>
      </c>
      <c r="Q1508" s="0" t="n">
        <f aca="false">IF(AND(ISNUMBER($BW1508),ISNUMBER($BX1508)),MIN(1,MAX(0,($BX1508-2019+1)/($BX1508-$BW1508+1))),"")</f>
        <v>0.333333333333333</v>
      </c>
      <c r="R1508" s="0" t="n">
        <f aca="false">IF(AND(ISNUMBER($BW1508),ISNUMBER($BX1508)),MIN(1,MAX(0,($BX1508-2016+1)/($BX1508-$BW1508+1))),"")</f>
        <v>0.666666666666667</v>
      </c>
      <c r="S1508" s="0" t="n">
        <f aca="false">IF($L1508&lt;&gt;"",IF($L1508&gt;=2015.5,1,0),"")</f>
        <v>1</v>
      </c>
      <c r="T1508" s="0" t="n">
        <f aca="false">IF($L1508&lt;&gt;"",IF($L1508&gt;=2016,1,0),"")</f>
        <v>1</v>
      </c>
      <c r="U1508" s="0" t="n">
        <f aca="false">IF(ISNUMBER($BX1508),IF($BX1508&gt;=2016,1,0),"")</f>
        <v>1</v>
      </c>
      <c r="V1508" s="0" t="n">
        <f aca="false">IF(ISNUMBER($BW1508),IF($BW1508&gt;=2016,1,0),"")</f>
        <v>0</v>
      </c>
      <c r="W1508" s="0" t="str">
        <f aca="false">IF(AND(ISNUMBER($BW1508),ISNUMBER($BX1508)),IF($BW1508&gt;=2016,"post-only",IF($BX1508&lt;2016,"pre-only","mixed")),"")</f>
        <v>mixed</v>
      </c>
      <c r="X1508" s="0" t="n">
        <f aca="false">IF(AND(ISNUMBER($BW1508),ISNUMBER($BX1508)),MIN(1,MAX(0,($BX1508-2017+1)/($BX1508-$BW1508+1))),"")</f>
        <v>0.555555555555556</v>
      </c>
      <c r="Y1508" s="0" t="n">
        <f aca="false">IF(AND(ISNUMBER($BW1508),ISNUMBER($BX1508)),MIN(1,MAX(0,($BX1508-2018+1)/($BX1508-$BW1508+1))),"")</f>
        <v>0.444444444444444</v>
      </c>
      <c r="Z1508" s="0" t="n">
        <f aca="false">IF(AND(ISNUMBER($BW1508),ISNUMBER($BX1508)),MIN(1,MAX(0,($BX1508-2019+1)/($BX1508-$BW1508+1))),"")</f>
        <v>0.333333333333333</v>
      </c>
      <c r="AA1508" s="0" t="n">
        <f aca="false">IF(ISNUMBER($BX1508),IF($BX1508&gt;=2017,1,0),"")</f>
        <v>1</v>
      </c>
      <c r="AB1508" s="0" t="n">
        <f aca="false">IF(ISNUMBER($BX1508),IF($BX1508&gt;=2018,1,0),"")</f>
        <v>1</v>
      </c>
      <c r="AC1508" s="0" t="n">
        <f aca="false">IF(ISNUMBER($BX1508),IF($BX1508&gt;=2019,1,0),"")</f>
        <v>1</v>
      </c>
      <c r="AD1508" s="0" t="n">
        <f aca="false">IF($L1508&lt;&gt;"",IF($L1508&gt;2013,1,0),"")</f>
        <v>1</v>
      </c>
      <c r="AE1508" s="0" t="n">
        <f aca="false">IF($L1508&lt;&gt;"",1+IF($L1508&gt;2011,1,0)+IF($L1508&gt;2014,1,0),"")</f>
        <v>3</v>
      </c>
      <c r="AF1508" s="0" t="s">
        <v>87</v>
      </c>
      <c r="AG1508" s="0" t="s">
        <v>436</v>
      </c>
      <c r="AH1508" s="0" t="s">
        <v>89</v>
      </c>
      <c r="AI1508" s="0" t="s">
        <v>334</v>
      </c>
      <c r="AJ1508" s="0" t="s">
        <v>334</v>
      </c>
      <c r="AK1508" s="0" t="str">
        <f aca="false">IF(AND($CF1508&lt;&gt;"",IFERROR(INDEX(subsample_country_map!$B:$B,MATCH($CF1508,subsample_country_map!$A:$A,0)),"")&lt;&gt;""),INDEX(subsample_country_map!$B:$B,MATCH($CF1508,subsample_country_map!$A:$A,0)),INDEX(lookup!$AA:$AA,MATCH($A1508,lookup!$A:$A,0)))</f>
        <v>3_AsiaPac</v>
      </c>
      <c r="AL1508" s="0" t="str">
        <f aca="false">IF(AND($CF1508&lt;&gt;"",IFERROR(INDEX(subsample_country_map!$C:$C,MATCH($CF1508,subsample_country_map!$A:$A,0)),"")&lt;&gt;""),INDEX(subsample_country_map!$C:$C,MATCH($CF1508,subsample_country_map!$A:$A,0)),INDEX(lookup!$AB:$AB,MATCH($A1508,lookup!$A:$A,0)))</f>
        <v>2_developing</v>
      </c>
      <c r="AM1508" s="0" t="str">
        <f aca="false">IF(AND($CF1508&lt;&gt;"",IFERROR(INDEX(subsample_country_map!$D:$D,MATCH($CF1508,subsample_country_map!$A:$A,0)),"")&lt;&gt;""),INDEX(subsample_country_map!$D:$D,MATCH($CF1508,subsample_country_map!$A:$A,0)),INDEX(lookup!$AC:$AC,MATCH($A1508,lookup!$A:$A,0)))</f>
        <v>2_non_western</v>
      </c>
      <c r="AN1508" s="0" t="str">
        <f aca="false">IF(AND($CF1508&lt;&gt;"",IFERROR(INDEX(subsample_country_map!$E:$E,MATCH($CF1508,subsample_country_map!$A:$A,0)),"")&lt;&gt;""),INDEX(subsample_country_map!$E:$E,MATCH($CF1508,subsample_country_map!$A:$A,0)),INDEX(lookup!$AD:$AD,MATCH($A1508,lookup!$A:$A,0)))</f>
        <v>2_civil law</v>
      </c>
      <c r="AO1508" s="0" t="str">
        <f aca="false">INDEX(lookup!$Y:$Y,MATCH($A1508,lookup!$A:$A,0))</f>
        <v>0_published</v>
      </c>
      <c r="AP1508" s="0" t="str">
        <f aca="false">INDEX(lookup!$Z:$Z,MATCH($A1508,lookup!$A:$A,0))</f>
        <v>1_VHB high</v>
      </c>
      <c r="AQ1508" s="0" t="str">
        <f aca="false">INDEX(lookup!$W:$W,MATCH($A1508,lookup!$A:$A,0))</f>
        <v>2_sust</v>
      </c>
      <c r="AS1508" s="0" t="s">
        <v>91</v>
      </c>
      <c r="AT1508" s="0" t="s">
        <v>111</v>
      </c>
      <c r="AU1508" s="0" t="s">
        <v>93</v>
      </c>
      <c r="AV1508" s="0" t="s">
        <v>5477</v>
      </c>
      <c r="BA1508" s="0" t="n">
        <v>6338</v>
      </c>
      <c r="BB1508" s="0" t="s">
        <v>96</v>
      </c>
      <c r="BC1508" s="0" t="s">
        <v>1697</v>
      </c>
      <c r="BD1508" s="0" t="s">
        <v>5437</v>
      </c>
      <c r="BE1508" s="0" t="s">
        <v>5478</v>
      </c>
      <c r="BF1508" s="0" t="s">
        <v>5479</v>
      </c>
      <c r="BG1508" s="0" t="s">
        <v>1439</v>
      </c>
      <c r="BH1508" s="0" t="s">
        <v>5480</v>
      </c>
      <c r="BI1508" s="0" t="s">
        <v>124</v>
      </c>
      <c r="BJ1508" s="0" t="s">
        <v>5481</v>
      </c>
      <c r="BK1508" s="0" t="s">
        <v>5482</v>
      </c>
      <c r="BL1508" s="0" t="s">
        <v>5483</v>
      </c>
      <c r="BM1508" s="0" t="s">
        <v>5426</v>
      </c>
      <c r="BN1508" s="0" t="s">
        <v>5427</v>
      </c>
      <c r="BO1508" s="0" t="s">
        <v>105</v>
      </c>
      <c r="BP1508" s="0" t="s">
        <v>5421</v>
      </c>
      <c r="BQ1508" s="0" t="s">
        <v>755</v>
      </c>
      <c r="BT1508" s="0" t="n">
        <v>0</v>
      </c>
      <c r="BU1508" s="0" t="s">
        <v>5428</v>
      </c>
      <c r="BW1508" s="0" t="n">
        <v>2013</v>
      </c>
      <c r="BX1508" s="0" t="n">
        <v>2021</v>
      </c>
      <c r="BY1508" s="0" t="s">
        <v>234</v>
      </c>
      <c r="BZ1508" s="0" t="n">
        <v>2017</v>
      </c>
      <c r="CA1508" s="0" t="n">
        <v>0.666666666666667</v>
      </c>
      <c r="CB1508" s="0" t="n">
        <v>1</v>
      </c>
      <c r="CC1508" s="0" t="n">
        <v>1</v>
      </c>
      <c r="CD1508" s="0" t="n">
        <v>-0.0323590661715359</v>
      </c>
      <c r="CE1508" s="0" t="n">
        <v>1</v>
      </c>
    </row>
    <row r="1509" customFormat="false" ht="15" hidden="false" customHeight="false" outlineLevel="0" collapsed="false">
      <c r="A1509" s="0" t="s">
        <v>5421</v>
      </c>
      <c r="B1509" s="0" t="n">
        <v>2814</v>
      </c>
      <c r="D1509" s="0" t="n">
        <v>298</v>
      </c>
      <c r="E1509" s="0" t="n">
        <f aca="false">IF(ISNUMBER($BA1509),$BA1509,IF(AND(ISNUMBER($D1509),ISNUMBER($BW1509),ISNUMBER($BX1509)),$D1509*($BX1509-$BW1509+1),""))</f>
        <v>298</v>
      </c>
      <c r="H1509" s="0" t="s">
        <v>118</v>
      </c>
      <c r="I1509" s="0" t="s">
        <v>95</v>
      </c>
      <c r="J1509" s="0" t="n">
        <f aca="false">IF($BW1509&lt;&gt;"",$BW1509,"")</f>
        <v>2013</v>
      </c>
      <c r="K1509" s="0" t="n">
        <f aca="false">IF($BX1509&lt;&gt;"",$BX1509,"")</f>
        <v>2021</v>
      </c>
      <c r="L1509" s="0" t="n">
        <f aca="false">IF(AND(ISNUMBER($BW1509),ISNUMBER($BX1509)),($BW1509+$BX1509)/2,"")</f>
        <v>2017</v>
      </c>
      <c r="M1509" s="0" t="n">
        <f aca="false">IF($L1509&lt;&gt;"",$L1509,"")</f>
        <v>2017</v>
      </c>
      <c r="N1509" s="0" t="n">
        <f aca="false">IF(AND(ISNUMBER($BW1509),ISNUMBER($BX1509)),MIN(1,MAX(0,($BX1509-2016+1)/($BX1509-$BW1509+1))),"")</f>
        <v>0.666666666666667</v>
      </c>
      <c r="O1509" s="0" t="n">
        <f aca="false">IF(AND(ISNUMBER($BW1509),ISNUMBER($BX1509)),MIN(1,MAX(0,($BX1509-2017+1)/($BX1509-$BW1509+1))),"")</f>
        <v>0.555555555555556</v>
      </c>
      <c r="P1509" s="0" t="n">
        <f aca="false">IF(AND(ISNUMBER($BW1509),ISNUMBER($BX1509)),MIN(1,MAX(0,($BX1509-2018+1)/($BX1509-$BW1509+1))),"")</f>
        <v>0.444444444444444</v>
      </c>
      <c r="Q1509" s="0" t="n">
        <f aca="false">IF(AND(ISNUMBER($BW1509),ISNUMBER($BX1509)),MIN(1,MAX(0,($BX1509-2019+1)/($BX1509-$BW1509+1))),"")</f>
        <v>0.333333333333333</v>
      </c>
      <c r="R1509" s="0" t="n">
        <f aca="false">IF(AND(ISNUMBER($BW1509),ISNUMBER($BX1509)),MIN(1,MAX(0,($BX1509-2016+1)/($BX1509-$BW1509+1))),"")</f>
        <v>0.666666666666667</v>
      </c>
      <c r="S1509" s="0" t="n">
        <f aca="false">IF($L1509&lt;&gt;"",IF($L1509&gt;=2015.5,1,0),"")</f>
        <v>1</v>
      </c>
      <c r="T1509" s="0" t="n">
        <f aca="false">IF($L1509&lt;&gt;"",IF($L1509&gt;=2016,1,0),"")</f>
        <v>1</v>
      </c>
      <c r="U1509" s="0" t="n">
        <f aca="false">IF(ISNUMBER($BX1509),IF($BX1509&gt;=2016,1,0),"")</f>
        <v>1</v>
      </c>
      <c r="V1509" s="0" t="n">
        <f aca="false">IF(ISNUMBER($BW1509),IF($BW1509&gt;=2016,1,0),"")</f>
        <v>0</v>
      </c>
      <c r="W1509" s="0" t="str">
        <f aca="false">IF(AND(ISNUMBER($BW1509),ISNUMBER($BX1509)),IF($BW1509&gt;=2016,"post-only",IF($BX1509&lt;2016,"pre-only","mixed")),"")</f>
        <v>mixed</v>
      </c>
      <c r="X1509" s="0" t="n">
        <f aca="false">IF(AND(ISNUMBER($BW1509),ISNUMBER($BX1509)),MIN(1,MAX(0,($BX1509-2017+1)/($BX1509-$BW1509+1))),"")</f>
        <v>0.555555555555556</v>
      </c>
      <c r="Y1509" s="0" t="n">
        <f aca="false">IF(AND(ISNUMBER($BW1509),ISNUMBER($BX1509)),MIN(1,MAX(0,($BX1509-2018+1)/($BX1509-$BW1509+1))),"")</f>
        <v>0.444444444444444</v>
      </c>
      <c r="Z1509" s="0" t="n">
        <f aca="false">IF(AND(ISNUMBER($BW1509),ISNUMBER($BX1509)),MIN(1,MAX(0,($BX1509-2019+1)/($BX1509-$BW1509+1))),"")</f>
        <v>0.333333333333333</v>
      </c>
      <c r="AA1509" s="0" t="n">
        <f aca="false">IF(ISNUMBER($BX1509),IF($BX1509&gt;=2017,1,0),"")</f>
        <v>1</v>
      </c>
      <c r="AB1509" s="0" t="n">
        <f aca="false">IF(ISNUMBER($BX1509),IF($BX1509&gt;=2018,1,0),"")</f>
        <v>1</v>
      </c>
      <c r="AC1509" s="0" t="n">
        <f aca="false">IF(ISNUMBER($BX1509),IF($BX1509&gt;=2019,1,0),"")</f>
        <v>1</v>
      </c>
      <c r="AD1509" s="0" t="n">
        <f aca="false">IF($L1509&lt;&gt;"",IF($L1509&gt;2013,1,0),"")</f>
        <v>1</v>
      </c>
      <c r="AE1509" s="0" t="n">
        <f aca="false">IF($L1509&lt;&gt;"",1+IF($L1509&gt;2011,1,0)+IF($L1509&gt;2014,1,0),"")</f>
        <v>3</v>
      </c>
      <c r="AF1509" s="0" t="s">
        <v>87</v>
      </c>
      <c r="AG1509" s="0" t="s">
        <v>436</v>
      </c>
      <c r="AH1509" s="0" t="s">
        <v>89</v>
      </c>
      <c r="AI1509" s="0" t="s">
        <v>334</v>
      </c>
      <c r="AJ1509" s="0" t="s">
        <v>334</v>
      </c>
      <c r="AK1509" s="0" t="str">
        <f aca="false">IF(AND($CF1509&lt;&gt;"",IFERROR(INDEX(subsample_country_map!$B:$B,MATCH($CF1509,subsample_country_map!$A:$A,0)),"")&lt;&gt;""),INDEX(subsample_country_map!$B:$B,MATCH($CF1509,subsample_country_map!$A:$A,0)),INDEX(lookup!$AA:$AA,MATCH($A1509,lookup!$A:$A,0)))</f>
        <v>3_AsiaPac</v>
      </c>
      <c r="AL1509" s="0" t="str">
        <f aca="false">IF(AND($CF1509&lt;&gt;"",IFERROR(INDEX(subsample_country_map!$C:$C,MATCH($CF1509,subsample_country_map!$A:$A,0)),"")&lt;&gt;""),INDEX(subsample_country_map!$C:$C,MATCH($CF1509,subsample_country_map!$A:$A,0)),INDEX(lookup!$AB:$AB,MATCH($A1509,lookup!$A:$A,0)))</f>
        <v>2_developing</v>
      </c>
      <c r="AM1509" s="0" t="str">
        <f aca="false">IF(AND($CF1509&lt;&gt;"",IFERROR(INDEX(subsample_country_map!$D:$D,MATCH($CF1509,subsample_country_map!$A:$A,0)),"")&lt;&gt;""),INDEX(subsample_country_map!$D:$D,MATCH($CF1509,subsample_country_map!$A:$A,0)),INDEX(lookup!$AC:$AC,MATCH($A1509,lookup!$A:$A,0)))</f>
        <v>2_non_western</v>
      </c>
      <c r="AN1509" s="0" t="str">
        <f aca="false">IF(AND($CF1509&lt;&gt;"",IFERROR(INDEX(subsample_country_map!$E:$E,MATCH($CF1509,subsample_country_map!$A:$A,0)),"")&lt;&gt;""),INDEX(subsample_country_map!$E:$E,MATCH($CF1509,subsample_country_map!$A:$A,0)),INDEX(lookup!$AD:$AD,MATCH($A1509,lookup!$A:$A,0)))</f>
        <v>2_civil law</v>
      </c>
      <c r="AO1509" s="0" t="str">
        <f aca="false">INDEX(lookup!$Y:$Y,MATCH($A1509,lookup!$A:$A,0))</f>
        <v>0_published</v>
      </c>
      <c r="AP1509" s="0" t="str">
        <f aca="false">INDEX(lookup!$Z:$Z,MATCH($A1509,lookup!$A:$A,0))</f>
        <v>1_VHB high</v>
      </c>
      <c r="AQ1509" s="0" t="str">
        <f aca="false">INDEX(lookup!$W:$W,MATCH($A1509,lookup!$A:$A,0))</f>
        <v>2_sust</v>
      </c>
      <c r="AS1509" s="0" t="s">
        <v>91</v>
      </c>
      <c r="AT1509" s="0" t="s">
        <v>111</v>
      </c>
      <c r="AU1509" s="0" t="s">
        <v>93</v>
      </c>
      <c r="AV1509" s="0" t="s">
        <v>5484</v>
      </c>
      <c r="BA1509" s="0" t="n">
        <v>298</v>
      </c>
      <c r="BB1509" s="0" t="s">
        <v>96</v>
      </c>
      <c r="BC1509" s="0" t="s">
        <v>1697</v>
      </c>
      <c r="BD1509" s="0" t="s">
        <v>5437</v>
      </c>
      <c r="BE1509" s="0" t="s">
        <v>5478</v>
      </c>
      <c r="BF1509" s="0" t="s">
        <v>5485</v>
      </c>
      <c r="BG1509" s="0" t="s">
        <v>1439</v>
      </c>
      <c r="BH1509" s="0" t="s">
        <v>5480</v>
      </c>
      <c r="BI1509" s="0" t="s">
        <v>124</v>
      </c>
      <c r="BJ1509" s="0" t="s">
        <v>5486</v>
      </c>
      <c r="BK1509" s="0" t="s">
        <v>5482</v>
      </c>
      <c r="BL1509" s="0" t="s">
        <v>5487</v>
      </c>
      <c r="BM1509" s="0" t="s">
        <v>5426</v>
      </c>
      <c r="BN1509" s="0" t="s">
        <v>5427</v>
      </c>
      <c r="BO1509" s="0" t="s">
        <v>105</v>
      </c>
      <c r="BP1509" s="0" t="s">
        <v>5421</v>
      </c>
      <c r="BQ1509" s="0" t="s">
        <v>2442</v>
      </c>
      <c r="BT1509" s="0" t="n">
        <v>0</v>
      </c>
      <c r="BU1509" s="0" t="s">
        <v>5428</v>
      </c>
      <c r="BW1509" s="0" t="n">
        <v>2013</v>
      </c>
      <c r="BX1509" s="0" t="n">
        <v>2021</v>
      </c>
      <c r="BY1509" s="0" t="s">
        <v>234</v>
      </c>
      <c r="BZ1509" s="0" t="n">
        <v>2017</v>
      </c>
      <c r="CA1509" s="0" t="n">
        <v>0.666666666666667</v>
      </c>
      <c r="CB1509" s="0" t="n">
        <v>1</v>
      </c>
      <c r="CC1509" s="0" t="n">
        <v>1</v>
      </c>
      <c r="CE1509" s="0" t="n">
        <v>0</v>
      </c>
    </row>
    <row r="1510" customFormat="false" ht="15" hidden="false" customHeight="false" outlineLevel="0" collapsed="false">
      <c r="A1510" s="0" t="s">
        <v>5421</v>
      </c>
      <c r="B1510" s="0" t="n">
        <v>2815</v>
      </c>
      <c r="C1510" s="0" t="n">
        <v>-0.0506055956587383</v>
      </c>
      <c r="D1510" s="0" t="n">
        <v>2588</v>
      </c>
      <c r="E1510" s="0" t="n">
        <f aca="false">IF(ISNUMBER($BA1510),$BA1510,IF(AND(ISNUMBER($D1510),ISNUMBER($BW1510),ISNUMBER($BX1510)),$D1510*($BX1510-$BW1510+1),""))</f>
        <v>2588</v>
      </c>
      <c r="H1510" s="0" t="s">
        <v>118</v>
      </c>
      <c r="I1510" s="0" t="s">
        <v>95</v>
      </c>
      <c r="J1510" s="0" t="n">
        <f aca="false">IF($BW1510&lt;&gt;"",$BW1510,"")</f>
        <v>2013</v>
      </c>
      <c r="K1510" s="0" t="n">
        <f aca="false">IF($BX1510&lt;&gt;"",$BX1510,"")</f>
        <v>2021</v>
      </c>
      <c r="L1510" s="0" t="n">
        <f aca="false">IF(AND(ISNUMBER($BW1510),ISNUMBER($BX1510)),($BW1510+$BX1510)/2,"")</f>
        <v>2017</v>
      </c>
      <c r="M1510" s="0" t="n">
        <f aca="false">IF($L1510&lt;&gt;"",$L1510,"")</f>
        <v>2017</v>
      </c>
      <c r="N1510" s="0" t="n">
        <f aca="false">IF(AND(ISNUMBER($BW1510),ISNUMBER($BX1510)),MIN(1,MAX(0,($BX1510-2016+1)/($BX1510-$BW1510+1))),"")</f>
        <v>0.666666666666667</v>
      </c>
      <c r="O1510" s="0" t="n">
        <f aca="false">IF(AND(ISNUMBER($BW1510),ISNUMBER($BX1510)),MIN(1,MAX(0,($BX1510-2017+1)/($BX1510-$BW1510+1))),"")</f>
        <v>0.555555555555556</v>
      </c>
      <c r="P1510" s="0" t="n">
        <f aca="false">IF(AND(ISNUMBER($BW1510),ISNUMBER($BX1510)),MIN(1,MAX(0,($BX1510-2018+1)/($BX1510-$BW1510+1))),"")</f>
        <v>0.444444444444444</v>
      </c>
      <c r="Q1510" s="0" t="n">
        <f aca="false">IF(AND(ISNUMBER($BW1510),ISNUMBER($BX1510)),MIN(1,MAX(0,($BX1510-2019+1)/($BX1510-$BW1510+1))),"")</f>
        <v>0.333333333333333</v>
      </c>
      <c r="R1510" s="0" t="n">
        <f aca="false">IF(AND(ISNUMBER($BW1510),ISNUMBER($BX1510)),MIN(1,MAX(0,($BX1510-2016+1)/($BX1510-$BW1510+1))),"")</f>
        <v>0.666666666666667</v>
      </c>
      <c r="S1510" s="0" t="n">
        <f aca="false">IF($L1510&lt;&gt;"",IF($L1510&gt;=2015.5,1,0),"")</f>
        <v>1</v>
      </c>
      <c r="T1510" s="0" t="n">
        <f aca="false">IF($L1510&lt;&gt;"",IF($L1510&gt;=2016,1,0),"")</f>
        <v>1</v>
      </c>
      <c r="U1510" s="0" t="n">
        <f aca="false">IF(ISNUMBER($BX1510),IF($BX1510&gt;=2016,1,0),"")</f>
        <v>1</v>
      </c>
      <c r="V1510" s="0" t="n">
        <f aca="false">IF(ISNUMBER($BW1510),IF($BW1510&gt;=2016,1,0),"")</f>
        <v>0</v>
      </c>
      <c r="W1510" s="0" t="str">
        <f aca="false">IF(AND(ISNUMBER($BW1510),ISNUMBER($BX1510)),IF($BW1510&gt;=2016,"post-only",IF($BX1510&lt;2016,"pre-only","mixed")),"")</f>
        <v>mixed</v>
      </c>
      <c r="X1510" s="0" t="n">
        <f aca="false">IF(AND(ISNUMBER($BW1510),ISNUMBER($BX1510)),MIN(1,MAX(0,($BX1510-2017+1)/($BX1510-$BW1510+1))),"")</f>
        <v>0.555555555555556</v>
      </c>
      <c r="Y1510" s="0" t="n">
        <f aca="false">IF(AND(ISNUMBER($BW1510),ISNUMBER($BX1510)),MIN(1,MAX(0,($BX1510-2018+1)/($BX1510-$BW1510+1))),"")</f>
        <v>0.444444444444444</v>
      </c>
      <c r="Z1510" s="0" t="n">
        <f aca="false">IF(AND(ISNUMBER($BW1510),ISNUMBER($BX1510)),MIN(1,MAX(0,($BX1510-2019+1)/($BX1510-$BW1510+1))),"")</f>
        <v>0.333333333333333</v>
      </c>
      <c r="AA1510" s="0" t="n">
        <f aca="false">IF(ISNUMBER($BX1510),IF($BX1510&gt;=2017,1,0),"")</f>
        <v>1</v>
      </c>
      <c r="AB1510" s="0" t="n">
        <f aca="false">IF(ISNUMBER($BX1510),IF($BX1510&gt;=2018,1,0),"")</f>
        <v>1</v>
      </c>
      <c r="AC1510" s="0" t="n">
        <f aca="false">IF(ISNUMBER($BX1510),IF($BX1510&gt;=2019,1,0),"")</f>
        <v>1</v>
      </c>
      <c r="AD1510" s="0" t="n">
        <f aca="false">IF($L1510&lt;&gt;"",IF($L1510&gt;2013,1,0),"")</f>
        <v>1</v>
      </c>
      <c r="AE1510" s="0" t="n">
        <f aca="false">IF($L1510&lt;&gt;"",1+IF($L1510&gt;2011,1,0)+IF($L1510&gt;2014,1,0),"")</f>
        <v>3</v>
      </c>
      <c r="AF1510" s="0" t="s">
        <v>87</v>
      </c>
      <c r="AG1510" s="0" t="s">
        <v>88</v>
      </c>
      <c r="AH1510" s="0" t="s">
        <v>89</v>
      </c>
      <c r="AI1510" s="0" t="s">
        <v>334</v>
      </c>
      <c r="AJ1510" s="0" t="s">
        <v>334</v>
      </c>
      <c r="AK1510" s="0" t="str">
        <f aca="false">IF(AND($CF1510&lt;&gt;"",IFERROR(INDEX(subsample_country_map!$B:$B,MATCH($CF1510,subsample_country_map!$A:$A,0)),"")&lt;&gt;""),INDEX(subsample_country_map!$B:$B,MATCH($CF1510,subsample_country_map!$A:$A,0)),INDEX(lookup!$AA:$AA,MATCH($A1510,lookup!$A:$A,0)))</f>
        <v>3_AsiaPac</v>
      </c>
      <c r="AL1510" s="0" t="str">
        <f aca="false">IF(AND($CF1510&lt;&gt;"",IFERROR(INDEX(subsample_country_map!$C:$C,MATCH($CF1510,subsample_country_map!$A:$A,0)),"")&lt;&gt;""),INDEX(subsample_country_map!$C:$C,MATCH($CF1510,subsample_country_map!$A:$A,0)),INDEX(lookup!$AB:$AB,MATCH($A1510,lookup!$A:$A,0)))</f>
        <v>2_developing</v>
      </c>
      <c r="AM1510" s="0" t="str">
        <f aca="false">IF(AND($CF1510&lt;&gt;"",IFERROR(INDEX(subsample_country_map!$D:$D,MATCH($CF1510,subsample_country_map!$A:$A,0)),"")&lt;&gt;""),INDEX(subsample_country_map!$D:$D,MATCH($CF1510,subsample_country_map!$A:$A,0)),INDEX(lookup!$AC:$AC,MATCH($A1510,lookup!$A:$A,0)))</f>
        <v>2_non_western</v>
      </c>
      <c r="AN1510" s="0" t="str">
        <f aca="false">IF(AND($CF1510&lt;&gt;"",IFERROR(INDEX(subsample_country_map!$E:$E,MATCH($CF1510,subsample_country_map!$A:$A,0)),"")&lt;&gt;""),INDEX(subsample_country_map!$E:$E,MATCH($CF1510,subsample_country_map!$A:$A,0)),INDEX(lookup!$AD:$AD,MATCH($A1510,lookup!$A:$A,0)))</f>
        <v>2_civil law</v>
      </c>
      <c r="AO1510" s="0" t="str">
        <f aca="false">INDEX(lookup!$Y:$Y,MATCH($A1510,lookup!$A:$A,0))</f>
        <v>0_published</v>
      </c>
      <c r="AP1510" s="0" t="str">
        <f aca="false">INDEX(lookup!$Z:$Z,MATCH($A1510,lookup!$A:$A,0))</f>
        <v>1_VHB high</v>
      </c>
      <c r="AQ1510" s="0" t="str">
        <f aca="false">INDEX(lookup!$W:$W,MATCH($A1510,lookup!$A:$A,0))</f>
        <v>2_sust</v>
      </c>
      <c r="AS1510" s="0" t="s">
        <v>91</v>
      </c>
      <c r="AT1510" s="0" t="s">
        <v>397</v>
      </c>
      <c r="AU1510" s="0" t="s">
        <v>93</v>
      </c>
      <c r="AV1510" s="0" t="s">
        <v>3641</v>
      </c>
      <c r="BA1510" s="0" t="n">
        <v>2588</v>
      </c>
      <c r="BB1510" s="0" t="s">
        <v>96</v>
      </c>
      <c r="BC1510" s="0" t="s">
        <v>1697</v>
      </c>
      <c r="BD1510" s="0" t="s">
        <v>5437</v>
      </c>
      <c r="BE1510" s="0" t="s">
        <v>5478</v>
      </c>
      <c r="BF1510" s="0" t="s">
        <v>5479</v>
      </c>
      <c r="BG1510" s="0" t="s">
        <v>1439</v>
      </c>
      <c r="BH1510" s="0" t="s">
        <v>5480</v>
      </c>
      <c r="BI1510" s="0" t="s">
        <v>124</v>
      </c>
      <c r="BJ1510" s="0" t="s">
        <v>5488</v>
      </c>
      <c r="BK1510" s="0" t="s">
        <v>5482</v>
      </c>
      <c r="BL1510" s="0" t="s">
        <v>5489</v>
      </c>
      <c r="BM1510" s="0" t="s">
        <v>5435</v>
      </c>
      <c r="BN1510" s="0" t="s">
        <v>5427</v>
      </c>
      <c r="BO1510" s="0" t="s">
        <v>105</v>
      </c>
      <c r="BP1510" s="0" t="s">
        <v>5421</v>
      </c>
      <c r="BQ1510" s="0" t="s">
        <v>755</v>
      </c>
      <c r="BT1510" s="0" t="n">
        <v>0</v>
      </c>
      <c r="BU1510" s="0" t="s">
        <v>5428</v>
      </c>
      <c r="BW1510" s="0" t="n">
        <v>2013</v>
      </c>
      <c r="BX1510" s="0" t="n">
        <v>2021</v>
      </c>
      <c r="BY1510" s="0" t="s">
        <v>234</v>
      </c>
      <c r="BZ1510" s="0" t="n">
        <v>2017</v>
      </c>
      <c r="CA1510" s="0" t="n">
        <v>0.666666666666667</v>
      </c>
      <c r="CB1510" s="0" t="n">
        <v>1</v>
      </c>
      <c r="CC1510" s="0" t="n">
        <v>1</v>
      </c>
      <c r="CD1510" s="0" t="n">
        <v>-0.0506488612253296</v>
      </c>
      <c r="CE1510" s="0" t="n">
        <v>1</v>
      </c>
    </row>
    <row r="1511" customFormat="false" ht="15" hidden="false" customHeight="false" outlineLevel="0" collapsed="false">
      <c r="A1511" s="0" t="s">
        <v>5421</v>
      </c>
      <c r="B1511" s="0" t="n">
        <v>2816</v>
      </c>
      <c r="D1511" s="0" t="n">
        <v>269</v>
      </c>
      <c r="E1511" s="0" t="n">
        <f aca="false">IF(ISNUMBER($BA1511),$BA1511,IF(AND(ISNUMBER($D1511),ISNUMBER($BW1511),ISNUMBER($BX1511)),$D1511*($BX1511-$BW1511+1),""))</f>
        <v>269</v>
      </c>
      <c r="H1511" s="0" t="s">
        <v>118</v>
      </c>
      <c r="I1511" s="0" t="s">
        <v>95</v>
      </c>
      <c r="J1511" s="0" t="n">
        <f aca="false">IF($BW1511&lt;&gt;"",$BW1511,"")</f>
        <v>2013</v>
      </c>
      <c r="K1511" s="0" t="n">
        <f aca="false">IF($BX1511&lt;&gt;"",$BX1511,"")</f>
        <v>2021</v>
      </c>
      <c r="L1511" s="0" t="n">
        <f aca="false">IF(AND(ISNUMBER($BW1511),ISNUMBER($BX1511)),($BW1511+$BX1511)/2,"")</f>
        <v>2017</v>
      </c>
      <c r="M1511" s="0" t="n">
        <f aca="false">IF($L1511&lt;&gt;"",$L1511,"")</f>
        <v>2017</v>
      </c>
      <c r="N1511" s="0" t="n">
        <f aca="false">IF(AND(ISNUMBER($BW1511),ISNUMBER($BX1511)),MIN(1,MAX(0,($BX1511-2016+1)/($BX1511-$BW1511+1))),"")</f>
        <v>0.666666666666667</v>
      </c>
      <c r="O1511" s="0" t="n">
        <f aca="false">IF(AND(ISNUMBER($BW1511),ISNUMBER($BX1511)),MIN(1,MAX(0,($BX1511-2017+1)/($BX1511-$BW1511+1))),"")</f>
        <v>0.555555555555556</v>
      </c>
      <c r="P1511" s="0" t="n">
        <f aca="false">IF(AND(ISNUMBER($BW1511),ISNUMBER($BX1511)),MIN(1,MAX(0,($BX1511-2018+1)/($BX1511-$BW1511+1))),"")</f>
        <v>0.444444444444444</v>
      </c>
      <c r="Q1511" s="0" t="n">
        <f aca="false">IF(AND(ISNUMBER($BW1511),ISNUMBER($BX1511)),MIN(1,MAX(0,($BX1511-2019+1)/($BX1511-$BW1511+1))),"")</f>
        <v>0.333333333333333</v>
      </c>
      <c r="R1511" s="0" t="n">
        <f aca="false">IF(AND(ISNUMBER($BW1511),ISNUMBER($BX1511)),MIN(1,MAX(0,($BX1511-2016+1)/($BX1511-$BW1511+1))),"")</f>
        <v>0.666666666666667</v>
      </c>
      <c r="S1511" s="0" t="n">
        <f aca="false">IF($L1511&lt;&gt;"",IF($L1511&gt;=2015.5,1,0),"")</f>
        <v>1</v>
      </c>
      <c r="T1511" s="0" t="n">
        <f aca="false">IF($L1511&lt;&gt;"",IF($L1511&gt;=2016,1,0),"")</f>
        <v>1</v>
      </c>
      <c r="U1511" s="0" t="n">
        <f aca="false">IF(ISNUMBER($BX1511),IF($BX1511&gt;=2016,1,0),"")</f>
        <v>1</v>
      </c>
      <c r="V1511" s="0" t="n">
        <f aca="false">IF(ISNUMBER($BW1511),IF($BW1511&gt;=2016,1,0),"")</f>
        <v>0</v>
      </c>
      <c r="W1511" s="0" t="str">
        <f aca="false">IF(AND(ISNUMBER($BW1511),ISNUMBER($BX1511)),IF($BW1511&gt;=2016,"post-only",IF($BX1511&lt;2016,"pre-only","mixed")),"")</f>
        <v>mixed</v>
      </c>
      <c r="X1511" s="0" t="n">
        <f aca="false">IF(AND(ISNUMBER($BW1511),ISNUMBER($BX1511)),MIN(1,MAX(0,($BX1511-2017+1)/($BX1511-$BW1511+1))),"")</f>
        <v>0.555555555555556</v>
      </c>
      <c r="Y1511" s="0" t="n">
        <f aca="false">IF(AND(ISNUMBER($BW1511),ISNUMBER($BX1511)),MIN(1,MAX(0,($BX1511-2018+1)/($BX1511-$BW1511+1))),"")</f>
        <v>0.444444444444444</v>
      </c>
      <c r="Z1511" s="0" t="n">
        <f aca="false">IF(AND(ISNUMBER($BW1511),ISNUMBER($BX1511)),MIN(1,MAX(0,($BX1511-2019+1)/($BX1511-$BW1511+1))),"")</f>
        <v>0.333333333333333</v>
      </c>
      <c r="AA1511" s="0" t="n">
        <f aca="false">IF(ISNUMBER($BX1511),IF($BX1511&gt;=2017,1,0),"")</f>
        <v>1</v>
      </c>
      <c r="AB1511" s="0" t="n">
        <f aca="false">IF(ISNUMBER($BX1511),IF($BX1511&gt;=2018,1,0),"")</f>
        <v>1</v>
      </c>
      <c r="AC1511" s="0" t="n">
        <f aca="false">IF(ISNUMBER($BX1511),IF($BX1511&gt;=2019,1,0),"")</f>
        <v>1</v>
      </c>
      <c r="AD1511" s="0" t="n">
        <f aca="false">IF($L1511&lt;&gt;"",IF($L1511&gt;2013,1,0),"")</f>
        <v>1</v>
      </c>
      <c r="AE1511" s="0" t="n">
        <f aca="false">IF($L1511&lt;&gt;"",1+IF($L1511&gt;2011,1,0)+IF($L1511&gt;2014,1,0),"")</f>
        <v>3</v>
      </c>
      <c r="AF1511" s="0" t="s">
        <v>87</v>
      </c>
      <c r="AG1511" s="0" t="s">
        <v>88</v>
      </c>
      <c r="AH1511" s="0" t="s">
        <v>89</v>
      </c>
      <c r="AI1511" s="0" t="s">
        <v>334</v>
      </c>
      <c r="AJ1511" s="0" t="s">
        <v>334</v>
      </c>
      <c r="AK1511" s="0" t="str">
        <f aca="false">IF(AND($CF1511&lt;&gt;"",IFERROR(INDEX(subsample_country_map!$B:$B,MATCH($CF1511,subsample_country_map!$A:$A,0)),"")&lt;&gt;""),INDEX(subsample_country_map!$B:$B,MATCH($CF1511,subsample_country_map!$A:$A,0)),INDEX(lookup!$AA:$AA,MATCH($A1511,lookup!$A:$A,0)))</f>
        <v>3_AsiaPac</v>
      </c>
      <c r="AL1511" s="0" t="str">
        <f aca="false">IF(AND($CF1511&lt;&gt;"",IFERROR(INDEX(subsample_country_map!$C:$C,MATCH($CF1511,subsample_country_map!$A:$A,0)),"")&lt;&gt;""),INDEX(subsample_country_map!$C:$C,MATCH($CF1511,subsample_country_map!$A:$A,0)),INDEX(lookup!$AB:$AB,MATCH($A1511,lookup!$A:$A,0)))</f>
        <v>2_developing</v>
      </c>
      <c r="AM1511" s="0" t="str">
        <f aca="false">IF(AND($CF1511&lt;&gt;"",IFERROR(INDEX(subsample_country_map!$D:$D,MATCH($CF1511,subsample_country_map!$A:$A,0)),"")&lt;&gt;""),INDEX(subsample_country_map!$D:$D,MATCH($CF1511,subsample_country_map!$A:$A,0)),INDEX(lookup!$AC:$AC,MATCH($A1511,lookup!$A:$A,0)))</f>
        <v>2_non_western</v>
      </c>
      <c r="AN1511" s="0" t="str">
        <f aca="false">IF(AND($CF1511&lt;&gt;"",IFERROR(INDEX(subsample_country_map!$E:$E,MATCH($CF1511,subsample_country_map!$A:$A,0)),"")&lt;&gt;""),INDEX(subsample_country_map!$E:$E,MATCH($CF1511,subsample_country_map!$A:$A,0)),INDEX(lookup!$AD:$AD,MATCH($A1511,lookup!$A:$A,0)))</f>
        <v>2_civil law</v>
      </c>
      <c r="AO1511" s="0" t="str">
        <f aca="false">INDEX(lookup!$Y:$Y,MATCH($A1511,lookup!$A:$A,0))</f>
        <v>0_published</v>
      </c>
      <c r="AP1511" s="0" t="str">
        <f aca="false">INDEX(lookup!$Z:$Z,MATCH($A1511,lookup!$A:$A,0))</f>
        <v>1_VHB high</v>
      </c>
      <c r="AQ1511" s="0" t="str">
        <f aca="false">INDEX(lookup!$W:$W,MATCH($A1511,lookup!$A:$A,0))</f>
        <v>2_sust</v>
      </c>
      <c r="AS1511" s="0" t="s">
        <v>91</v>
      </c>
      <c r="AT1511" s="0" t="s">
        <v>397</v>
      </c>
      <c r="AU1511" s="0" t="s">
        <v>93</v>
      </c>
      <c r="AV1511" s="0" t="s">
        <v>3463</v>
      </c>
      <c r="BA1511" s="0" t="n">
        <v>269</v>
      </c>
      <c r="BB1511" s="0" t="s">
        <v>96</v>
      </c>
      <c r="BC1511" s="0" t="s">
        <v>1697</v>
      </c>
      <c r="BD1511" s="0" t="s">
        <v>5437</v>
      </c>
      <c r="BE1511" s="0" t="s">
        <v>5478</v>
      </c>
      <c r="BF1511" s="0" t="s">
        <v>5485</v>
      </c>
      <c r="BG1511" s="0" t="s">
        <v>1439</v>
      </c>
      <c r="BH1511" s="0" t="s">
        <v>5480</v>
      </c>
      <c r="BI1511" s="0" t="s">
        <v>124</v>
      </c>
      <c r="BJ1511" s="0" t="s">
        <v>5490</v>
      </c>
      <c r="BK1511" s="0" t="s">
        <v>5482</v>
      </c>
      <c r="BL1511" s="0" t="s">
        <v>5491</v>
      </c>
      <c r="BM1511" s="0" t="s">
        <v>5435</v>
      </c>
      <c r="BN1511" s="0" t="s">
        <v>5427</v>
      </c>
      <c r="BO1511" s="0" t="s">
        <v>105</v>
      </c>
      <c r="BP1511" s="0" t="s">
        <v>5421</v>
      </c>
      <c r="BQ1511" s="0" t="s">
        <v>2442</v>
      </c>
      <c r="BT1511" s="0" t="n">
        <v>0</v>
      </c>
      <c r="BU1511" s="0" t="s">
        <v>5428</v>
      </c>
      <c r="BW1511" s="0" t="n">
        <v>2013</v>
      </c>
      <c r="BX1511" s="0" t="n">
        <v>2021</v>
      </c>
      <c r="BY1511" s="0" t="s">
        <v>234</v>
      </c>
      <c r="BZ1511" s="0" t="n">
        <v>2017</v>
      </c>
      <c r="CA1511" s="0" t="n">
        <v>0.666666666666667</v>
      </c>
      <c r="CB1511" s="0" t="n">
        <v>1</v>
      </c>
      <c r="CC1511" s="0" t="n">
        <v>1</v>
      </c>
      <c r="CE1511" s="0" t="n">
        <v>0</v>
      </c>
    </row>
    <row r="1512" customFormat="false" ht="15" hidden="false" customHeight="false" outlineLevel="0" collapsed="false">
      <c r="A1512" s="0" t="s">
        <v>5421</v>
      </c>
      <c r="B1512" s="0" t="n">
        <v>2817</v>
      </c>
      <c r="C1512" s="0" t="n">
        <v>-0.0506055956587383</v>
      </c>
      <c r="D1512" s="0" t="n">
        <v>2588</v>
      </c>
      <c r="E1512" s="0" t="n">
        <f aca="false">IF(ISNUMBER($BA1512),$BA1512,IF(AND(ISNUMBER($D1512),ISNUMBER($BW1512),ISNUMBER($BX1512)),$D1512*($BX1512-$BW1512+1),""))</f>
        <v>2588</v>
      </c>
      <c r="H1512" s="0" t="s">
        <v>118</v>
      </c>
      <c r="I1512" s="0" t="s">
        <v>95</v>
      </c>
      <c r="J1512" s="0" t="n">
        <f aca="false">IF($BW1512&lt;&gt;"",$BW1512,"")</f>
        <v>2013</v>
      </c>
      <c r="K1512" s="0" t="n">
        <f aca="false">IF($BX1512&lt;&gt;"",$BX1512,"")</f>
        <v>2021</v>
      </c>
      <c r="L1512" s="0" t="n">
        <f aca="false">IF(AND(ISNUMBER($BW1512),ISNUMBER($BX1512)),($BW1512+$BX1512)/2,"")</f>
        <v>2017</v>
      </c>
      <c r="M1512" s="0" t="n">
        <f aca="false">IF($L1512&lt;&gt;"",$L1512,"")</f>
        <v>2017</v>
      </c>
      <c r="N1512" s="0" t="n">
        <f aca="false">IF(AND(ISNUMBER($BW1512),ISNUMBER($BX1512)),MIN(1,MAX(0,($BX1512-2016+1)/($BX1512-$BW1512+1))),"")</f>
        <v>0.666666666666667</v>
      </c>
      <c r="O1512" s="0" t="n">
        <f aca="false">IF(AND(ISNUMBER($BW1512),ISNUMBER($BX1512)),MIN(1,MAX(0,($BX1512-2017+1)/($BX1512-$BW1512+1))),"")</f>
        <v>0.555555555555556</v>
      </c>
      <c r="P1512" s="0" t="n">
        <f aca="false">IF(AND(ISNUMBER($BW1512),ISNUMBER($BX1512)),MIN(1,MAX(0,($BX1512-2018+1)/($BX1512-$BW1512+1))),"")</f>
        <v>0.444444444444444</v>
      </c>
      <c r="Q1512" s="0" t="n">
        <f aca="false">IF(AND(ISNUMBER($BW1512),ISNUMBER($BX1512)),MIN(1,MAX(0,($BX1512-2019+1)/($BX1512-$BW1512+1))),"")</f>
        <v>0.333333333333333</v>
      </c>
      <c r="R1512" s="0" t="n">
        <f aca="false">IF(AND(ISNUMBER($BW1512),ISNUMBER($BX1512)),MIN(1,MAX(0,($BX1512-2016+1)/($BX1512-$BW1512+1))),"")</f>
        <v>0.666666666666667</v>
      </c>
      <c r="S1512" s="0" t="n">
        <f aca="false">IF($L1512&lt;&gt;"",IF($L1512&gt;=2015.5,1,0),"")</f>
        <v>1</v>
      </c>
      <c r="T1512" s="0" t="n">
        <f aca="false">IF($L1512&lt;&gt;"",IF($L1512&gt;=2016,1,0),"")</f>
        <v>1</v>
      </c>
      <c r="U1512" s="0" t="n">
        <f aca="false">IF(ISNUMBER($BX1512),IF($BX1512&gt;=2016,1,0),"")</f>
        <v>1</v>
      </c>
      <c r="V1512" s="0" t="n">
        <f aca="false">IF(ISNUMBER($BW1512),IF($BW1512&gt;=2016,1,0),"")</f>
        <v>0</v>
      </c>
      <c r="W1512" s="0" t="str">
        <f aca="false">IF(AND(ISNUMBER($BW1512),ISNUMBER($BX1512)),IF($BW1512&gt;=2016,"post-only",IF($BX1512&lt;2016,"pre-only","mixed")),"")</f>
        <v>mixed</v>
      </c>
      <c r="X1512" s="0" t="n">
        <f aca="false">IF(AND(ISNUMBER($BW1512),ISNUMBER($BX1512)),MIN(1,MAX(0,($BX1512-2017+1)/($BX1512-$BW1512+1))),"")</f>
        <v>0.555555555555556</v>
      </c>
      <c r="Y1512" s="0" t="n">
        <f aca="false">IF(AND(ISNUMBER($BW1512),ISNUMBER($BX1512)),MIN(1,MAX(0,($BX1512-2018+1)/($BX1512-$BW1512+1))),"")</f>
        <v>0.444444444444444</v>
      </c>
      <c r="Z1512" s="0" t="n">
        <f aca="false">IF(AND(ISNUMBER($BW1512),ISNUMBER($BX1512)),MIN(1,MAX(0,($BX1512-2019+1)/($BX1512-$BW1512+1))),"")</f>
        <v>0.333333333333333</v>
      </c>
      <c r="AA1512" s="0" t="n">
        <f aca="false">IF(ISNUMBER($BX1512),IF($BX1512&gt;=2017,1,0),"")</f>
        <v>1</v>
      </c>
      <c r="AB1512" s="0" t="n">
        <f aca="false">IF(ISNUMBER($BX1512),IF($BX1512&gt;=2018,1,0),"")</f>
        <v>1</v>
      </c>
      <c r="AC1512" s="0" t="n">
        <f aca="false">IF(ISNUMBER($BX1512),IF($BX1512&gt;=2019,1,0),"")</f>
        <v>1</v>
      </c>
      <c r="AD1512" s="0" t="n">
        <f aca="false">IF($L1512&lt;&gt;"",IF($L1512&gt;2013,1,0),"")</f>
        <v>1</v>
      </c>
      <c r="AE1512" s="0" t="n">
        <f aca="false">IF($L1512&lt;&gt;"",1+IF($L1512&gt;2011,1,0)+IF($L1512&gt;2014,1,0),"")</f>
        <v>3</v>
      </c>
      <c r="AF1512" s="0" t="s">
        <v>87</v>
      </c>
      <c r="AG1512" s="0" t="s">
        <v>88</v>
      </c>
      <c r="AH1512" s="0" t="s">
        <v>89</v>
      </c>
      <c r="AI1512" s="0" t="s">
        <v>334</v>
      </c>
      <c r="AJ1512" s="0" t="s">
        <v>334</v>
      </c>
      <c r="AK1512" s="0" t="str">
        <f aca="false">IF(AND($CF1512&lt;&gt;"",IFERROR(INDEX(subsample_country_map!$B:$B,MATCH($CF1512,subsample_country_map!$A:$A,0)),"")&lt;&gt;""),INDEX(subsample_country_map!$B:$B,MATCH($CF1512,subsample_country_map!$A:$A,0)),INDEX(lookup!$AA:$AA,MATCH($A1512,lookup!$A:$A,0)))</f>
        <v>3_AsiaPac</v>
      </c>
      <c r="AL1512" s="0" t="str">
        <f aca="false">IF(AND($CF1512&lt;&gt;"",IFERROR(INDEX(subsample_country_map!$C:$C,MATCH($CF1512,subsample_country_map!$A:$A,0)),"")&lt;&gt;""),INDEX(subsample_country_map!$C:$C,MATCH($CF1512,subsample_country_map!$A:$A,0)),INDEX(lookup!$AB:$AB,MATCH($A1512,lookup!$A:$A,0)))</f>
        <v>2_developing</v>
      </c>
      <c r="AM1512" s="0" t="str">
        <f aca="false">IF(AND($CF1512&lt;&gt;"",IFERROR(INDEX(subsample_country_map!$D:$D,MATCH($CF1512,subsample_country_map!$A:$A,0)),"")&lt;&gt;""),INDEX(subsample_country_map!$D:$D,MATCH($CF1512,subsample_country_map!$A:$A,0)),INDEX(lookup!$AC:$AC,MATCH($A1512,lookup!$A:$A,0)))</f>
        <v>2_non_western</v>
      </c>
      <c r="AN1512" s="0" t="str">
        <f aca="false">IF(AND($CF1512&lt;&gt;"",IFERROR(INDEX(subsample_country_map!$E:$E,MATCH($CF1512,subsample_country_map!$A:$A,0)),"")&lt;&gt;""),INDEX(subsample_country_map!$E:$E,MATCH($CF1512,subsample_country_map!$A:$A,0)),INDEX(lookup!$AD:$AD,MATCH($A1512,lookup!$A:$A,0)))</f>
        <v>2_civil law</v>
      </c>
      <c r="AO1512" s="0" t="str">
        <f aca="false">INDEX(lookup!$Y:$Y,MATCH($A1512,lookup!$A:$A,0))</f>
        <v>0_published</v>
      </c>
      <c r="AP1512" s="0" t="str">
        <f aca="false">INDEX(lookup!$Z:$Z,MATCH($A1512,lookup!$A:$A,0))</f>
        <v>1_VHB high</v>
      </c>
      <c r="AQ1512" s="0" t="str">
        <f aca="false">INDEX(lookup!$W:$W,MATCH($A1512,lookup!$A:$A,0))</f>
        <v>2_sust</v>
      </c>
      <c r="AS1512" s="0" t="s">
        <v>91</v>
      </c>
      <c r="AT1512" s="0" t="s">
        <v>397</v>
      </c>
      <c r="AU1512" s="0" t="s">
        <v>93</v>
      </c>
      <c r="AV1512" s="0" t="s">
        <v>3531</v>
      </c>
      <c r="BA1512" s="0" t="n">
        <v>2588</v>
      </c>
      <c r="BB1512" s="0" t="s">
        <v>96</v>
      </c>
      <c r="BC1512" s="0" t="s">
        <v>1697</v>
      </c>
      <c r="BD1512" s="0" t="s">
        <v>5437</v>
      </c>
      <c r="BE1512" s="0" t="s">
        <v>5478</v>
      </c>
      <c r="BF1512" s="0" t="s">
        <v>5479</v>
      </c>
      <c r="BG1512" s="0" t="s">
        <v>1439</v>
      </c>
      <c r="BH1512" s="0" t="s">
        <v>5480</v>
      </c>
      <c r="BI1512" s="0" t="s">
        <v>124</v>
      </c>
      <c r="BJ1512" s="0" t="s">
        <v>5492</v>
      </c>
      <c r="BK1512" s="0" t="s">
        <v>5482</v>
      </c>
      <c r="BL1512" s="0" t="s">
        <v>5493</v>
      </c>
      <c r="BM1512" s="0" t="s">
        <v>5432</v>
      </c>
      <c r="BN1512" s="0" t="s">
        <v>5427</v>
      </c>
      <c r="BO1512" s="0" t="s">
        <v>105</v>
      </c>
      <c r="BP1512" s="0" t="s">
        <v>5421</v>
      </c>
      <c r="BQ1512" s="0" t="s">
        <v>755</v>
      </c>
      <c r="BT1512" s="0" t="n">
        <v>0</v>
      </c>
      <c r="BU1512" s="0" t="s">
        <v>5428</v>
      </c>
      <c r="BW1512" s="0" t="n">
        <v>2013</v>
      </c>
      <c r="BX1512" s="0" t="n">
        <v>2021</v>
      </c>
      <c r="BY1512" s="0" t="s">
        <v>234</v>
      </c>
      <c r="BZ1512" s="0" t="n">
        <v>2017</v>
      </c>
      <c r="CA1512" s="0" t="n">
        <v>0.666666666666667</v>
      </c>
      <c r="CB1512" s="0" t="n">
        <v>1</v>
      </c>
      <c r="CC1512" s="0" t="n">
        <v>1</v>
      </c>
      <c r="CD1512" s="0" t="n">
        <v>-0.0506488612253296</v>
      </c>
      <c r="CE1512" s="0" t="n">
        <v>1</v>
      </c>
    </row>
    <row r="1513" customFormat="false" ht="15" hidden="false" customHeight="false" outlineLevel="0" collapsed="false">
      <c r="A1513" s="0" t="s">
        <v>5421</v>
      </c>
      <c r="B1513" s="0" t="n">
        <v>2818</v>
      </c>
      <c r="D1513" s="0" t="n">
        <v>269</v>
      </c>
      <c r="E1513" s="0" t="n">
        <f aca="false">IF(ISNUMBER($BA1513),$BA1513,IF(AND(ISNUMBER($D1513),ISNUMBER($BW1513),ISNUMBER($BX1513)),$D1513*($BX1513-$BW1513+1),""))</f>
        <v>269</v>
      </c>
      <c r="H1513" s="0" t="s">
        <v>118</v>
      </c>
      <c r="I1513" s="0" t="s">
        <v>95</v>
      </c>
      <c r="J1513" s="0" t="n">
        <f aca="false">IF($BW1513&lt;&gt;"",$BW1513,"")</f>
        <v>2013</v>
      </c>
      <c r="K1513" s="0" t="n">
        <f aca="false">IF($BX1513&lt;&gt;"",$BX1513,"")</f>
        <v>2021</v>
      </c>
      <c r="L1513" s="0" t="n">
        <f aca="false">IF(AND(ISNUMBER($BW1513),ISNUMBER($BX1513)),($BW1513+$BX1513)/2,"")</f>
        <v>2017</v>
      </c>
      <c r="M1513" s="0" t="n">
        <f aca="false">IF($L1513&lt;&gt;"",$L1513,"")</f>
        <v>2017</v>
      </c>
      <c r="N1513" s="0" t="n">
        <f aca="false">IF(AND(ISNUMBER($BW1513),ISNUMBER($BX1513)),MIN(1,MAX(0,($BX1513-2016+1)/($BX1513-$BW1513+1))),"")</f>
        <v>0.666666666666667</v>
      </c>
      <c r="O1513" s="0" t="n">
        <f aca="false">IF(AND(ISNUMBER($BW1513),ISNUMBER($BX1513)),MIN(1,MAX(0,($BX1513-2017+1)/($BX1513-$BW1513+1))),"")</f>
        <v>0.555555555555556</v>
      </c>
      <c r="P1513" s="0" t="n">
        <f aca="false">IF(AND(ISNUMBER($BW1513),ISNUMBER($BX1513)),MIN(1,MAX(0,($BX1513-2018+1)/($BX1513-$BW1513+1))),"")</f>
        <v>0.444444444444444</v>
      </c>
      <c r="Q1513" s="0" t="n">
        <f aca="false">IF(AND(ISNUMBER($BW1513),ISNUMBER($BX1513)),MIN(1,MAX(0,($BX1513-2019+1)/($BX1513-$BW1513+1))),"")</f>
        <v>0.333333333333333</v>
      </c>
      <c r="R1513" s="0" t="n">
        <f aca="false">IF(AND(ISNUMBER($BW1513),ISNUMBER($BX1513)),MIN(1,MAX(0,($BX1513-2016+1)/($BX1513-$BW1513+1))),"")</f>
        <v>0.666666666666667</v>
      </c>
      <c r="S1513" s="0" t="n">
        <f aca="false">IF($L1513&lt;&gt;"",IF($L1513&gt;=2015.5,1,0),"")</f>
        <v>1</v>
      </c>
      <c r="T1513" s="0" t="n">
        <f aca="false">IF($L1513&lt;&gt;"",IF($L1513&gt;=2016,1,0),"")</f>
        <v>1</v>
      </c>
      <c r="U1513" s="0" t="n">
        <f aca="false">IF(ISNUMBER($BX1513),IF($BX1513&gt;=2016,1,0),"")</f>
        <v>1</v>
      </c>
      <c r="V1513" s="0" t="n">
        <f aca="false">IF(ISNUMBER($BW1513),IF($BW1513&gt;=2016,1,0),"")</f>
        <v>0</v>
      </c>
      <c r="W1513" s="0" t="str">
        <f aca="false">IF(AND(ISNUMBER($BW1513),ISNUMBER($BX1513)),IF($BW1513&gt;=2016,"post-only",IF($BX1513&lt;2016,"pre-only","mixed")),"")</f>
        <v>mixed</v>
      </c>
      <c r="X1513" s="0" t="n">
        <f aca="false">IF(AND(ISNUMBER($BW1513),ISNUMBER($BX1513)),MIN(1,MAX(0,($BX1513-2017+1)/($BX1513-$BW1513+1))),"")</f>
        <v>0.555555555555556</v>
      </c>
      <c r="Y1513" s="0" t="n">
        <f aca="false">IF(AND(ISNUMBER($BW1513),ISNUMBER($BX1513)),MIN(1,MAX(0,($BX1513-2018+1)/($BX1513-$BW1513+1))),"")</f>
        <v>0.444444444444444</v>
      </c>
      <c r="Z1513" s="0" t="n">
        <f aca="false">IF(AND(ISNUMBER($BW1513),ISNUMBER($BX1513)),MIN(1,MAX(0,($BX1513-2019+1)/($BX1513-$BW1513+1))),"")</f>
        <v>0.333333333333333</v>
      </c>
      <c r="AA1513" s="0" t="n">
        <f aca="false">IF(ISNUMBER($BX1513),IF($BX1513&gt;=2017,1,0),"")</f>
        <v>1</v>
      </c>
      <c r="AB1513" s="0" t="n">
        <f aca="false">IF(ISNUMBER($BX1513),IF($BX1513&gt;=2018,1,0),"")</f>
        <v>1</v>
      </c>
      <c r="AC1513" s="0" t="n">
        <f aca="false">IF(ISNUMBER($BX1513),IF($BX1513&gt;=2019,1,0),"")</f>
        <v>1</v>
      </c>
      <c r="AD1513" s="0" t="n">
        <f aca="false">IF($L1513&lt;&gt;"",IF($L1513&gt;2013,1,0),"")</f>
        <v>1</v>
      </c>
      <c r="AE1513" s="0" t="n">
        <f aca="false">IF($L1513&lt;&gt;"",1+IF($L1513&gt;2011,1,0)+IF($L1513&gt;2014,1,0),"")</f>
        <v>3</v>
      </c>
      <c r="AF1513" s="0" t="s">
        <v>87</v>
      </c>
      <c r="AG1513" s="0" t="s">
        <v>88</v>
      </c>
      <c r="AH1513" s="0" t="s">
        <v>89</v>
      </c>
      <c r="AI1513" s="0" t="s">
        <v>334</v>
      </c>
      <c r="AJ1513" s="0" t="s">
        <v>334</v>
      </c>
      <c r="AK1513" s="0" t="str">
        <f aca="false">IF(AND($CF1513&lt;&gt;"",IFERROR(INDEX(subsample_country_map!$B:$B,MATCH($CF1513,subsample_country_map!$A:$A,0)),"")&lt;&gt;""),INDEX(subsample_country_map!$B:$B,MATCH($CF1513,subsample_country_map!$A:$A,0)),INDEX(lookup!$AA:$AA,MATCH($A1513,lookup!$A:$A,0)))</f>
        <v>3_AsiaPac</v>
      </c>
      <c r="AL1513" s="0" t="str">
        <f aca="false">IF(AND($CF1513&lt;&gt;"",IFERROR(INDEX(subsample_country_map!$C:$C,MATCH($CF1513,subsample_country_map!$A:$A,0)),"")&lt;&gt;""),INDEX(subsample_country_map!$C:$C,MATCH($CF1513,subsample_country_map!$A:$A,0)),INDEX(lookup!$AB:$AB,MATCH($A1513,lookup!$A:$A,0)))</f>
        <v>2_developing</v>
      </c>
      <c r="AM1513" s="0" t="str">
        <f aca="false">IF(AND($CF1513&lt;&gt;"",IFERROR(INDEX(subsample_country_map!$D:$D,MATCH($CF1513,subsample_country_map!$A:$A,0)),"")&lt;&gt;""),INDEX(subsample_country_map!$D:$D,MATCH($CF1513,subsample_country_map!$A:$A,0)),INDEX(lookup!$AC:$AC,MATCH($A1513,lookup!$A:$A,0)))</f>
        <v>2_non_western</v>
      </c>
      <c r="AN1513" s="0" t="str">
        <f aca="false">IF(AND($CF1513&lt;&gt;"",IFERROR(INDEX(subsample_country_map!$E:$E,MATCH($CF1513,subsample_country_map!$A:$A,0)),"")&lt;&gt;""),INDEX(subsample_country_map!$E:$E,MATCH($CF1513,subsample_country_map!$A:$A,0)),INDEX(lookup!$AD:$AD,MATCH($A1513,lookup!$A:$A,0)))</f>
        <v>2_civil law</v>
      </c>
      <c r="AO1513" s="0" t="str">
        <f aca="false">INDEX(lookup!$Y:$Y,MATCH($A1513,lookup!$A:$A,0))</f>
        <v>0_published</v>
      </c>
      <c r="AP1513" s="0" t="str">
        <f aca="false">INDEX(lookup!$Z:$Z,MATCH($A1513,lookup!$A:$A,0))</f>
        <v>1_VHB high</v>
      </c>
      <c r="AQ1513" s="0" t="str">
        <f aca="false">INDEX(lookup!$W:$W,MATCH($A1513,lookup!$A:$A,0))</f>
        <v>2_sust</v>
      </c>
      <c r="AS1513" s="0" t="s">
        <v>91</v>
      </c>
      <c r="AT1513" s="0" t="s">
        <v>397</v>
      </c>
      <c r="AU1513" s="0" t="s">
        <v>93</v>
      </c>
      <c r="AV1513" s="0" t="s">
        <v>3494</v>
      </c>
      <c r="BA1513" s="0" t="n">
        <v>269</v>
      </c>
      <c r="BB1513" s="0" t="s">
        <v>96</v>
      </c>
      <c r="BC1513" s="0" t="s">
        <v>1697</v>
      </c>
      <c r="BD1513" s="0" t="s">
        <v>5437</v>
      </c>
      <c r="BE1513" s="0" t="s">
        <v>5478</v>
      </c>
      <c r="BF1513" s="0" t="s">
        <v>5485</v>
      </c>
      <c r="BG1513" s="0" t="s">
        <v>1439</v>
      </c>
      <c r="BH1513" s="0" t="s">
        <v>5480</v>
      </c>
      <c r="BI1513" s="0" t="s">
        <v>124</v>
      </c>
      <c r="BJ1513" s="0" t="s">
        <v>5494</v>
      </c>
      <c r="BK1513" s="0" t="s">
        <v>5482</v>
      </c>
      <c r="BL1513" s="0" t="s">
        <v>5495</v>
      </c>
      <c r="BM1513" s="0" t="s">
        <v>5432</v>
      </c>
      <c r="BN1513" s="0" t="s">
        <v>5427</v>
      </c>
      <c r="BO1513" s="0" t="s">
        <v>105</v>
      </c>
      <c r="BP1513" s="0" t="s">
        <v>5421</v>
      </c>
      <c r="BQ1513" s="0" t="s">
        <v>2442</v>
      </c>
      <c r="BT1513" s="0" t="n">
        <v>0</v>
      </c>
      <c r="BU1513" s="0" t="s">
        <v>5428</v>
      </c>
      <c r="BW1513" s="0" t="n">
        <v>2013</v>
      </c>
      <c r="BX1513" s="0" t="n">
        <v>2021</v>
      </c>
      <c r="BY1513" s="0" t="s">
        <v>234</v>
      </c>
      <c r="BZ1513" s="0" t="n">
        <v>2017</v>
      </c>
      <c r="CA1513" s="0" t="n">
        <v>0.666666666666667</v>
      </c>
      <c r="CB1513" s="0" t="n">
        <v>1</v>
      </c>
      <c r="CC1513" s="0" t="n">
        <v>1</v>
      </c>
      <c r="CE1513" s="0" t="n">
        <v>0</v>
      </c>
    </row>
    <row r="1514" customFormat="false" ht="15" hidden="false" customHeight="false" outlineLevel="0" collapsed="false">
      <c r="A1514" s="0" t="s">
        <v>5421</v>
      </c>
      <c r="B1514" s="0" t="n">
        <v>2819</v>
      </c>
      <c r="D1514" s="0" t="n">
        <v>283</v>
      </c>
      <c r="E1514" s="0" t="n">
        <f aca="false">IF(ISNUMBER($BA1514),$BA1514,IF(AND(ISNUMBER($D1514),ISNUMBER($BW1514),ISNUMBER($BX1514)),$D1514*($BX1514-$BW1514+1),""))</f>
        <v>283</v>
      </c>
      <c r="H1514" s="0" t="s">
        <v>118</v>
      </c>
      <c r="I1514" s="0" t="s">
        <v>95</v>
      </c>
      <c r="J1514" s="0" t="n">
        <f aca="false">IF($BW1514&lt;&gt;"",$BW1514,"")</f>
        <v>2013</v>
      </c>
      <c r="K1514" s="0" t="n">
        <f aca="false">IF($BX1514&lt;&gt;"",$BX1514,"")</f>
        <v>2021</v>
      </c>
      <c r="L1514" s="0" t="n">
        <f aca="false">IF(AND(ISNUMBER($BW1514),ISNUMBER($BX1514)),($BW1514+$BX1514)/2,"")</f>
        <v>2017</v>
      </c>
      <c r="M1514" s="0" t="n">
        <f aca="false">IF($L1514&lt;&gt;"",$L1514,"")</f>
        <v>2017</v>
      </c>
      <c r="N1514" s="0" t="n">
        <f aca="false">IF(AND(ISNUMBER($BW1514),ISNUMBER($BX1514)),MIN(1,MAX(0,($BX1514-2016+1)/($BX1514-$BW1514+1))),"")</f>
        <v>0.666666666666667</v>
      </c>
      <c r="O1514" s="0" t="n">
        <f aca="false">IF(AND(ISNUMBER($BW1514),ISNUMBER($BX1514)),MIN(1,MAX(0,($BX1514-2017+1)/($BX1514-$BW1514+1))),"")</f>
        <v>0.555555555555556</v>
      </c>
      <c r="P1514" s="0" t="n">
        <f aca="false">IF(AND(ISNUMBER($BW1514),ISNUMBER($BX1514)),MIN(1,MAX(0,($BX1514-2018+1)/($BX1514-$BW1514+1))),"")</f>
        <v>0.444444444444444</v>
      </c>
      <c r="Q1514" s="0" t="n">
        <f aca="false">IF(AND(ISNUMBER($BW1514),ISNUMBER($BX1514)),MIN(1,MAX(0,($BX1514-2019+1)/($BX1514-$BW1514+1))),"")</f>
        <v>0.333333333333333</v>
      </c>
      <c r="R1514" s="0" t="n">
        <f aca="false">IF(AND(ISNUMBER($BW1514),ISNUMBER($BX1514)),MIN(1,MAX(0,($BX1514-2016+1)/($BX1514-$BW1514+1))),"")</f>
        <v>0.666666666666667</v>
      </c>
      <c r="S1514" s="0" t="n">
        <f aca="false">IF($L1514&lt;&gt;"",IF($L1514&gt;=2015.5,1,0),"")</f>
        <v>1</v>
      </c>
      <c r="T1514" s="0" t="n">
        <f aca="false">IF($L1514&lt;&gt;"",IF($L1514&gt;=2016,1,0),"")</f>
        <v>1</v>
      </c>
      <c r="U1514" s="0" t="n">
        <f aca="false">IF(ISNUMBER($BX1514),IF($BX1514&gt;=2016,1,0),"")</f>
        <v>1</v>
      </c>
      <c r="V1514" s="0" t="n">
        <f aca="false">IF(ISNUMBER($BW1514),IF($BW1514&gt;=2016,1,0),"")</f>
        <v>0</v>
      </c>
      <c r="W1514" s="0" t="str">
        <f aca="false">IF(AND(ISNUMBER($BW1514),ISNUMBER($BX1514)),IF($BW1514&gt;=2016,"post-only",IF($BX1514&lt;2016,"pre-only","mixed")),"")</f>
        <v>mixed</v>
      </c>
      <c r="X1514" s="0" t="n">
        <f aca="false">IF(AND(ISNUMBER($BW1514),ISNUMBER($BX1514)),MIN(1,MAX(0,($BX1514-2017+1)/($BX1514-$BW1514+1))),"")</f>
        <v>0.555555555555556</v>
      </c>
      <c r="Y1514" s="0" t="n">
        <f aca="false">IF(AND(ISNUMBER($BW1514),ISNUMBER($BX1514)),MIN(1,MAX(0,($BX1514-2018+1)/($BX1514-$BW1514+1))),"")</f>
        <v>0.444444444444444</v>
      </c>
      <c r="Z1514" s="0" t="n">
        <f aca="false">IF(AND(ISNUMBER($BW1514),ISNUMBER($BX1514)),MIN(1,MAX(0,($BX1514-2019+1)/($BX1514-$BW1514+1))),"")</f>
        <v>0.333333333333333</v>
      </c>
      <c r="AA1514" s="0" t="n">
        <f aca="false">IF(ISNUMBER($BX1514),IF($BX1514&gt;=2017,1,0),"")</f>
        <v>1</v>
      </c>
      <c r="AB1514" s="0" t="n">
        <f aca="false">IF(ISNUMBER($BX1514),IF($BX1514&gt;=2018,1,0),"")</f>
        <v>1</v>
      </c>
      <c r="AC1514" s="0" t="n">
        <f aca="false">IF(ISNUMBER($BX1514),IF($BX1514&gt;=2019,1,0),"")</f>
        <v>1</v>
      </c>
      <c r="AD1514" s="0" t="n">
        <f aca="false">IF($L1514&lt;&gt;"",IF($L1514&gt;2013,1,0),"")</f>
        <v>1</v>
      </c>
      <c r="AE1514" s="0" t="n">
        <f aca="false">IF($L1514&lt;&gt;"",1+IF($L1514&gt;2011,1,0)+IF($L1514&gt;2014,1,0),"")</f>
        <v>3</v>
      </c>
      <c r="AF1514" s="0" t="s">
        <v>87</v>
      </c>
      <c r="AG1514" s="0" t="s">
        <v>436</v>
      </c>
      <c r="AH1514" s="0" t="s">
        <v>89</v>
      </c>
      <c r="AI1514" s="0" t="s">
        <v>334</v>
      </c>
      <c r="AJ1514" s="0" t="s">
        <v>334</v>
      </c>
      <c r="AK1514" s="0" t="str">
        <f aca="false">IF(AND($CF1514&lt;&gt;"",IFERROR(INDEX(subsample_country_map!$B:$B,MATCH($CF1514,subsample_country_map!$A:$A,0)),"")&lt;&gt;""),INDEX(subsample_country_map!$B:$B,MATCH($CF1514,subsample_country_map!$A:$A,0)),INDEX(lookup!$AA:$AA,MATCH($A1514,lookup!$A:$A,0)))</f>
        <v>3_AsiaPac</v>
      </c>
      <c r="AL1514" s="0" t="str">
        <f aca="false">IF(AND($CF1514&lt;&gt;"",IFERROR(INDEX(subsample_country_map!$C:$C,MATCH($CF1514,subsample_country_map!$A:$A,0)),"")&lt;&gt;""),INDEX(subsample_country_map!$C:$C,MATCH($CF1514,subsample_country_map!$A:$A,0)),INDEX(lookup!$AB:$AB,MATCH($A1514,lookup!$A:$A,0)))</f>
        <v>2_developing</v>
      </c>
      <c r="AM1514" s="0" t="str">
        <f aca="false">IF(AND($CF1514&lt;&gt;"",IFERROR(INDEX(subsample_country_map!$D:$D,MATCH($CF1514,subsample_country_map!$A:$A,0)),"")&lt;&gt;""),INDEX(subsample_country_map!$D:$D,MATCH($CF1514,subsample_country_map!$A:$A,0)),INDEX(lookup!$AC:$AC,MATCH($A1514,lookup!$A:$A,0)))</f>
        <v>2_non_western</v>
      </c>
      <c r="AN1514" s="0" t="str">
        <f aca="false">IF(AND($CF1514&lt;&gt;"",IFERROR(INDEX(subsample_country_map!$E:$E,MATCH($CF1514,subsample_country_map!$A:$A,0)),"")&lt;&gt;""),INDEX(subsample_country_map!$E:$E,MATCH($CF1514,subsample_country_map!$A:$A,0)),INDEX(lookup!$AD:$AD,MATCH($A1514,lookup!$A:$A,0)))</f>
        <v>2_civil law</v>
      </c>
      <c r="AO1514" s="0" t="str">
        <f aca="false">INDEX(lookup!$Y:$Y,MATCH($A1514,lookup!$A:$A,0))</f>
        <v>0_published</v>
      </c>
      <c r="AP1514" s="0" t="str">
        <f aca="false">INDEX(lookup!$Z:$Z,MATCH($A1514,lookup!$A:$A,0))</f>
        <v>1_VHB high</v>
      </c>
      <c r="AQ1514" s="0" t="str">
        <f aca="false">INDEX(lookup!$W:$W,MATCH($A1514,lookup!$A:$A,0))</f>
        <v>2_sust</v>
      </c>
      <c r="AS1514" s="0" t="s">
        <v>91</v>
      </c>
      <c r="AT1514" s="0" t="s">
        <v>111</v>
      </c>
      <c r="AU1514" s="0" t="s">
        <v>93</v>
      </c>
      <c r="AV1514" s="0" t="s">
        <v>546</v>
      </c>
      <c r="BA1514" s="0" t="n">
        <v>283</v>
      </c>
      <c r="BB1514" s="0" t="s">
        <v>96</v>
      </c>
      <c r="BC1514" s="0" t="s">
        <v>1697</v>
      </c>
      <c r="BD1514" s="0" t="s">
        <v>5437</v>
      </c>
      <c r="BE1514" s="0" t="s">
        <v>5496</v>
      </c>
      <c r="BF1514" s="0" t="s">
        <v>5497</v>
      </c>
      <c r="BI1514" s="0" t="s">
        <v>124</v>
      </c>
      <c r="BJ1514" s="0" t="s">
        <v>5498</v>
      </c>
      <c r="BK1514" s="0" t="s">
        <v>5482</v>
      </c>
      <c r="BL1514" s="0" t="s">
        <v>5499</v>
      </c>
      <c r="BM1514" s="0" t="s">
        <v>5426</v>
      </c>
      <c r="BN1514" s="0" t="s">
        <v>5427</v>
      </c>
      <c r="BO1514" s="0" t="s">
        <v>105</v>
      </c>
      <c r="BP1514" s="0" t="s">
        <v>5421</v>
      </c>
      <c r="BQ1514" s="0" t="s">
        <v>2442</v>
      </c>
      <c r="BT1514" s="0" t="n">
        <v>0</v>
      </c>
      <c r="BU1514" s="0" t="s">
        <v>5428</v>
      </c>
      <c r="BW1514" s="0" t="n">
        <v>2013</v>
      </c>
      <c r="BX1514" s="0" t="n">
        <v>2021</v>
      </c>
      <c r="BY1514" s="0" t="s">
        <v>234</v>
      </c>
      <c r="BZ1514" s="0" t="n">
        <v>2017</v>
      </c>
      <c r="CA1514" s="0" t="n">
        <v>0.666666666666667</v>
      </c>
      <c r="CB1514" s="0" t="n">
        <v>1</v>
      </c>
      <c r="CC1514" s="0" t="n">
        <v>1</v>
      </c>
      <c r="CE1514" s="0" t="n">
        <v>0</v>
      </c>
    </row>
    <row r="1515" customFormat="false" ht="15" hidden="false" customHeight="false" outlineLevel="0" collapsed="false">
      <c r="A1515" s="0" t="s">
        <v>5421</v>
      </c>
      <c r="B1515" s="0" t="n">
        <v>2820</v>
      </c>
      <c r="C1515" s="0" t="n">
        <v>-0.0304202664211136</v>
      </c>
      <c r="D1515" s="0" t="n">
        <v>7167</v>
      </c>
      <c r="E1515" s="0" t="n">
        <f aca="false">IF(ISNUMBER($BA1515),$BA1515,IF(AND(ISNUMBER($D1515),ISNUMBER($BW1515),ISNUMBER($BX1515)),$D1515*($BX1515-$BW1515+1),""))</f>
        <v>7167</v>
      </c>
      <c r="H1515" s="0" t="s">
        <v>118</v>
      </c>
      <c r="I1515" s="0" t="s">
        <v>95</v>
      </c>
      <c r="J1515" s="0" t="n">
        <f aca="false">IF($BW1515&lt;&gt;"",$BW1515,"")</f>
        <v>2013</v>
      </c>
      <c r="K1515" s="0" t="n">
        <f aca="false">IF($BX1515&lt;&gt;"",$BX1515,"")</f>
        <v>2021</v>
      </c>
      <c r="L1515" s="0" t="n">
        <f aca="false">IF(AND(ISNUMBER($BW1515),ISNUMBER($BX1515)),($BW1515+$BX1515)/2,"")</f>
        <v>2017</v>
      </c>
      <c r="M1515" s="0" t="n">
        <f aca="false">IF($L1515&lt;&gt;"",$L1515,"")</f>
        <v>2017</v>
      </c>
      <c r="N1515" s="0" t="n">
        <f aca="false">IF(AND(ISNUMBER($BW1515),ISNUMBER($BX1515)),MIN(1,MAX(0,($BX1515-2016+1)/($BX1515-$BW1515+1))),"")</f>
        <v>0.666666666666667</v>
      </c>
      <c r="O1515" s="0" t="n">
        <f aca="false">IF(AND(ISNUMBER($BW1515),ISNUMBER($BX1515)),MIN(1,MAX(0,($BX1515-2017+1)/($BX1515-$BW1515+1))),"")</f>
        <v>0.555555555555556</v>
      </c>
      <c r="P1515" s="0" t="n">
        <f aca="false">IF(AND(ISNUMBER($BW1515),ISNUMBER($BX1515)),MIN(1,MAX(0,($BX1515-2018+1)/($BX1515-$BW1515+1))),"")</f>
        <v>0.444444444444444</v>
      </c>
      <c r="Q1515" s="0" t="n">
        <f aca="false">IF(AND(ISNUMBER($BW1515),ISNUMBER($BX1515)),MIN(1,MAX(0,($BX1515-2019+1)/($BX1515-$BW1515+1))),"")</f>
        <v>0.333333333333333</v>
      </c>
      <c r="R1515" s="0" t="n">
        <f aca="false">IF(AND(ISNUMBER($BW1515),ISNUMBER($BX1515)),MIN(1,MAX(0,($BX1515-2016+1)/($BX1515-$BW1515+1))),"")</f>
        <v>0.666666666666667</v>
      </c>
      <c r="S1515" s="0" t="n">
        <f aca="false">IF($L1515&lt;&gt;"",IF($L1515&gt;=2015.5,1,0),"")</f>
        <v>1</v>
      </c>
      <c r="T1515" s="0" t="n">
        <f aca="false">IF($L1515&lt;&gt;"",IF($L1515&gt;=2016,1,0),"")</f>
        <v>1</v>
      </c>
      <c r="U1515" s="0" t="n">
        <f aca="false">IF(ISNUMBER($BX1515),IF($BX1515&gt;=2016,1,0),"")</f>
        <v>1</v>
      </c>
      <c r="V1515" s="0" t="n">
        <f aca="false">IF(ISNUMBER($BW1515),IF($BW1515&gt;=2016,1,0),"")</f>
        <v>0</v>
      </c>
      <c r="W1515" s="0" t="str">
        <f aca="false">IF(AND(ISNUMBER($BW1515),ISNUMBER($BX1515)),IF($BW1515&gt;=2016,"post-only",IF($BX1515&lt;2016,"pre-only","mixed")),"")</f>
        <v>mixed</v>
      </c>
      <c r="X1515" s="0" t="n">
        <f aca="false">IF(AND(ISNUMBER($BW1515),ISNUMBER($BX1515)),MIN(1,MAX(0,($BX1515-2017+1)/($BX1515-$BW1515+1))),"")</f>
        <v>0.555555555555556</v>
      </c>
      <c r="Y1515" s="0" t="n">
        <f aca="false">IF(AND(ISNUMBER($BW1515),ISNUMBER($BX1515)),MIN(1,MAX(0,($BX1515-2018+1)/($BX1515-$BW1515+1))),"")</f>
        <v>0.444444444444444</v>
      </c>
      <c r="Z1515" s="0" t="n">
        <f aca="false">IF(AND(ISNUMBER($BW1515),ISNUMBER($BX1515)),MIN(1,MAX(0,($BX1515-2019+1)/($BX1515-$BW1515+1))),"")</f>
        <v>0.333333333333333</v>
      </c>
      <c r="AA1515" s="0" t="n">
        <f aca="false">IF(ISNUMBER($BX1515),IF($BX1515&gt;=2017,1,0),"")</f>
        <v>1</v>
      </c>
      <c r="AB1515" s="0" t="n">
        <f aca="false">IF(ISNUMBER($BX1515),IF($BX1515&gt;=2018,1,0),"")</f>
        <v>1</v>
      </c>
      <c r="AC1515" s="0" t="n">
        <f aca="false">IF(ISNUMBER($BX1515),IF($BX1515&gt;=2019,1,0),"")</f>
        <v>1</v>
      </c>
      <c r="AD1515" s="0" t="n">
        <f aca="false">IF($L1515&lt;&gt;"",IF($L1515&gt;2013,1,0),"")</f>
        <v>1</v>
      </c>
      <c r="AE1515" s="0" t="n">
        <f aca="false">IF($L1515&lt;&gt;"",1+IF($L1515&gt;2011,1,0)+IF($L1515&gt;2014,1,0),"")</f>
        <v>3</v>
      </c>
      <c r="AF1515" s="0" t="s">
        <v>87</v>
      </c>
      <c r="AG1515" s="0" t="s">
        <v>436</v>
      </c>
      <c r="AH1515" s="0" t="s">
        <v>89</v>
      </c>
      <c r="AI1515" s="0" t="s">
        <v>334</v>
      </c>
      <c r="AJ1515" s="0" t="s">
        <v>334</v>
      </c>
      <c r="AK1515" s="0" t="str">
        <f aca="false">IF(AND($CF1515&lt;&gt;"",IFERROR(INDEX(subsample_country_map!$B:$B,MATCH($CF1515,subsample_country_map!$A:$A,0)),"")&lt;&gt;""),INDEX(subsample_country_map!$B:$B,MATCH($CF1515,subsample_country_map!$A:$A,0)),INDEX(lookup!$AA:$AA,MATCH($A1515,lookup!$A:$A,0)))</f>
        <v>3_AsiaPac</v>
      </c>
      <c r="AL1515" s="0" t="str">
        <f aca="false">IF(AND($CF1515&lt;&gt;"",IFERROR(INDEX(subsample_country_map!$C:$C,MATCH($CF1515,subsample_country_map!$A:$A,0)),"")&lt;&gt;""),INDEX(subsample_country_map!$C:$C,MATCH($CF1515,subsample_country_map!$A:$A,0)),INDEX(lookup!$AB:$AB,MATCH($A1515,lookup!$A:$A,0)))</f>
        <v>2_developing</v>
      </c>
      <c r="AM1515" s="0" t="str">
        <f aca="false">IF(AND($CF1515&lt;&gt;"",IFERROR(INDEX(subsample_country_map!$D:$D,MATCH($CF1515,subsample_country_map!$A:$A,0)),"")&lt;&gt;""),INDEX(subsample_country_map!$D:$D,MATCH($CF1515,subsample_country_map!$A:$A,0)),INDEX(lookup!$AC:$AC,MATCH($A1515,lookup!$A:$A,0)))</f>
        <v>2_non_western</v>
      </c>
      <c r="AN1515" s="0" t="str">
        <f aca="false">IF(AND($CF1515&lt;&gt;"",IFERROR(INDEX(subsample_country_map!$E:$E,MATCH($CF1515,subsample_country_map!$A:$A,0)),"")&lt;&gt;""),INDEX(subsample_country_map!$E:$E,MATCH($CF1515,subsample_country_map!$A:$A,0)),INDEX(lookup!$AD:$AD,MATCH($A1515,lookup!$A:$A,0)))</f>
        <v>2_civil law</v>
      </c>
      <c r="AO1515" s="0" t="str">
        <f aca="false">INDEX(lookup!$Y:$Y,MATCH($A1515,lookup!$A:$A,0))</f>
        <v>0_published</v>
      </c>
      <c r="AP1515" s="0" t="str">
        <f aca="false">INDEX(lookup!$Z:$Z,MATCH($A1515,lookup!$A:$A,0))</f>
        <v>1_VHB high</v>
      </c>
      <c r="AQ1515" s="0" t="str">
        <f aca="false">INDEX(lookup!$W:$W,MATCH($A1515,lookup!$A:$A,0))</f>
        <v>2_sust</v>
      </c>
      <c r="AS1515" s="0" t="s">
        <v>91</v>
      </c>
      <c r="AT1515" s="0" t="s">
        <v>111</v>
      </c>
      <c r="AU1515" s="0" t="s">
        <v>93</v>
      </c>
      <c r="AV1515" s="0" t="s">
        <v>5500</v>
      </c>
      <c r="BA1515" s="0" t="n">
        <v>7167</v>
      </c>
      <c r="BB1515" s="0" t="s">
        <v>96</v>
      </c>
      <c r="BC1515" s="0" t="s">
        <v>1697</v>
      </c>
      <c r="BD1515" s="0" t="s">
        <v>5437</v>
      </c>
      <c r="BE1515" s="0" t="s">
        <v>5496</v>
      </c>
      <c r="BF1515" s="0" t="s">
        <v>5501</v>
      </c>
      <c r="BI1515" s="0" t="s">
        <v>124</v>
      </c>
      <c r="BJ1515" s="0" t="s">
        <v>5502</v>
      </c>
      <c r="BK1515" s="0" t="s">
        <v>5482</v>
      </c>
      <c r="BL1515" s="0" t="s">
        <v>5503</v>
      </c>
      <c r="BM1515" s="0" t="s">
        <v>5426</v>
      </c>
      <c r="BN1515" s="0" t="s">
        <v>5427</v>
      </c>
      <c r="BO1515" s="0" t="s">
        <v>105</v>
      </c>
      <c r="BP1515" s="0" t="s">
        <v>5421</v>
      </c>
      <c r="BQ1515" s="0" t="s">
        <v>755</v>
      </c>
      <c r="BT1515" s="0" t="n">
        <v>0</v>
      </c>
      <c r="BU1515" s="0" t="s">
        <v>5428</v>
      </c>
      <c r="BW1515" s="0" t="n">
        <v>2013</v>
      </c>
      <c r="BX1515" s="0" t="n">
        <v>2021</v>
      </c>
      <c r="BY1515" s="0" t="s">
        <v>234</v>
      </c>
      <c r="BZ1515" s="0" t="n">
        <v>2017</v>
      </c>
      <c r="CA1515" s="0" t="n">
        <v>0.666666666666667</v>
      </c>
      <c r="CB1515" s="0" t="n">
        <v>1</v>
      </c>
      <c r="CC1515" s="0" t="n">
        <v>1</v>
      </c>
      <c r="CD1515" s="0" t="n">
        <v>-0.030429655197886</v>
      </c>
      <c r="CE1515" s="0" t="n">
        <v>1</v>
      </c>
    </row>
    <row r="1516" customFormat="false" ht="15" hidden="false" customHeight="false" outlineLevel="0" collapsed="false">
      <c r="A1516" s="0" t="s">
        <v>5421</v>
      </c>
      <c r="B1516" s="0" t="n">
        <v>2821</v>
      </c>
      <c r="C1516" s="0" t="n">
        <v>-0.0463980103811986</v>
      </c>
      <c r="D1516" s="0" t="n">
        <v>1783</v>
      </c>
      <c r="E1516" s="0" t="n">
        <f aca="false">IF(ISNUMBER($BA1516),$BA1516,IF(AND(ISNUMBER($D1516),ISNUMBER($BW1516),ISNUMBER($BX1516)),$D1516*($BX1516-$BW1516+1),""))</f>
        <v>1783</v>
      </c>
      <c r="H1516" s="0" t="s">
        <v>118</v>
      </c>
      <c r="I1516" s="0" t="s">
        <v>95</v>
      </c>
      <c r="J1516" s="0" t="n">
        <f aca="false">IF($BW1516&lt;&gt;"",$BW1516,"")</f>
        <v>2013</v>
      </c>
      <c r="K1516" s="0" t="n">
        <f aca="false">IF($BX1516&lt;&gt;"",$BX1516,"")</f>
        <v>2021</v>
      </c>
      <c r="L1516" s="0" t="n">
        <f aca="false">IF(AND(ISNUMBER($BW1516),ISNUMBER($BX1516)),($BW1516+$BX1516)/2,"")</f>
        <v>2017</v>
      </c>
      <c r="M1516" s="0" t="n">
        <f aca="false">IF($L1516&lt;&gt;"",$L1516,"")</f>
        <v>2017</v>
      </c>
      <c r="N1516" s="0" t="n">
        <f aca="false">IF(AND(ISNUMBER($BW1516),ISNUMBER($BX1516)),MIN(1,MAX(0,($BX1516-2016+1)/($BX1516-$BW1516+1))),"")</f>
        <v>0.666666666666667</v>
      </c>
      <c r="O1516" s="0" t="n">
        <f aca="false">IF(AND(ISNUMBER($BW1516),ISNUMBER($BX1516)),MIN(1,MAX(0,($BX1516-2017+1)/($BX1516-$BW1516+1))),"")</f>
        <v>0.555555555555556</v>
      </c>
      <c r="P1516" s="0" t="n">
        <f aca="false">IF(AND(ISNUMBER($BW1516),ISNUMBER($BX1516)),MIN(1,MAX(0,($BX1516-2018+1)/($BX1516-$BW1516+1))),"")</f>
        <v>0.444444444444444</v>
      </c>
      <c r="Q1516" s="0" t="n">
        <f aca="false">IF(AND(ISNUMBER($BW1516),ISNUMBER($BX1516)),MIN(1,MAX(0,($BX1516-2019+1)/($BX1516-$BW1516+1))),"")</f>
        <v>0.333333333333333</v>
      </c>
      <c r="R1516" s="0" t="n">
        <f aca="false">IF(AND(ISNUMBER($BW1516),ISNUMBER($BX1516)),MIN(1,MAX(0,($BX1516-2016+1)/($BX1516-$BW1516+1))),"")</f>
        <v>0.666666666666667</v>
      </c>
      <c r="S1516" s="0" t="n">
        <f aca="false">IF($L1516&lt;&gt;"",IF($L1516&gt;=2015.5,1,0),"")</f>
        <v>1</v>
      </c>
      <c r="T1516" s="0" t="n">
        <f aca="false">IF($L1516&lt;&gt;"",IF($L1516&gt;=2016,1,0),"")</f>
        <v>1</v>
      </c>
      <c r="U1516" s="0" t="n">
        <f aca="false">IF(ISNUMBER($BX1516),IF($BX1516&gt;=2016,1,0),"")</f>
        <v>1</v>
      </c>
      <c r="V1516" s="0" t="n">
        <f aca="false">IF(ISNUMBER($BW1516),IF($BW1516&gt;=2016,1,0),"")</f>
        <v>0</v>
      </c>
      <c r="W1516" s="0" t="str">
        <f aca="false">IF(AND(ISNUMBER($BW1516),ISNUMBER($BX1516)),IF($BW1516&gt;=2016,"post-only",IF($BX1516&lt;2016,"pre-only","mixed")),"")</f>
        <v>mixed</v>
      </c>
      <c r="X1516" s="0" t="n">
        <f aca="false">IF(AND(ISNUMBER($BW1516),ISNUMBER($BX1516)),MIN(1,MAX(0,($BX1516-2017+1)/($BX1516-$BW1516+1))),"")</f>
        <v>0.555555555555556</v>
      </c>
      <c r="Y1516" s="0" t="n">
        <f aca="false">IF(AND(ISNUMBER($BW1516),ISNUMBER($BX1516)),MIN(1,MAX(0,($BX1516-2018+1)/($BX1516-$BW1516+1))),"")</f>
        <v>0.444444444444444</v>
      </c>
      <c r="Z1516" s="0" t="n">
        <f aca="false">IF(AND(ISNUMBER($BW1516),ISNUMBER($BX1516)),MIN(1,MAX(0,($BX1516-2019+1)/($BX1516-$BW1516+1))),"")</f>
        <v>0.333333333333333</v>
      </c>
      <c r="AA1516" s="0" t="n">
        <f aca="false">IF(ISNUMBER($BX1516),IF($BX1516&gt;=2017,1,0),"")</f>
        <v>1</v>
      </c>
      <c r="AB1516" s="0" t="n">
        <f aca="false">IF(ISNUMBER($BX1516),IF($BX1516&gt;=2018,1,0),"")</f>
        <v>1</v>
      </c>
      <c r="AC1516" s="0" t="n">
        <f aca="false">IF(ISNUMBER($BX1516),IF($BX1516&gt;=2019,1,0),"")</f>
        <v>1</v>
      </c>
      <c r="AD1516" s="0" t="n">
        <f aca="false">IF($L1516&lt;&gt;"",IF($L1516&gt;2013,1,0),"")</f>
        <v>1</v>
      </c>
      <c r="AE1516" s="0" t="n">
        <f aca="false">IF($L1516&lt;&gt;"",1+IF($L1516&gt;2011,1,0)+IF($L1516&gt;2014,1,0),"")</f>
        <v>3</v>
      </c>
      <c r="AF1516" s="0" t="s">
        <v>87</v>
      </c>
      <c r="AG1516" s="0" t="s">
        <v>436</v>
      </c>
      <c r="AH1516" s="0" t="s">
        <v>89</v>
      </c>
      <c r="AI1516" s="0" t="s">
        <v>334</v>
      </c>
      <c r="AJ1516" s="0" t="s">
        <v>334</v>
      </c>
      <c r="AK1516" s="0" t="str">
        <f aca="false">IF(AND($CF1516&lt;&gt;"",IFERROR(INDEX(subsample_country_map!$B:$B,MATCH($CF1516,subsample_country_map!$A:$A,0)),"")&lt;&gt;""),INDEX(subsample_country_map!$B:$B,MATCH($CF1516,subsample_country_map!$A:$A,0)),INDEX(lookup!$AA:$AA,MATCH($A1516,lookup!$A:$A,0)))</f>
        <v>3_AsiaPac</v>
      </c>
      <c r="AL1516" s="0" t="str">
        <f aca="false">IF(AND($CF1516&lt;&gt;"",IFERROR(INDEX(subsample_country_map!$C:$C,MATCH($CF1516,subsample_country_map!$A:$A,0)),"")&lt;&gt;""),INDEX(subsample_country_map!$C:$C,MATCH($CF1516,subsample_country_map!$A:$A,0)),INDEX(lookup!$AB:$AB,MATCH($A1516,lookup!$A:$A,0)))</f>
        <v>2_developing</v>
      </c>
      <c r="AM1516" s="0" t="str">
        <f aca="false">IF(AND($CF1516&lt;&gt;"",IFERROR(INDEX(subsample_country_map!$D:$D,MATCH($CF1516,subsample_country_map!$A:$A,0)),"")&lt;&gt;""),INDEX(subsample_country_map!$D:$D,MATCH($CF1516,subsample_country_map!$A:$A,0)),INDEX(lookup!$AC:$AC,MATCH($A1516,lookup!$A:$A,0)))</f>
        <v>2_non_western</v>
      </c>
      <c r="AN1516" s="0" t="str">
        <f aca="false">IF(AND($CF1516&lt;&gt;"",IFERROR(INDEX(subsample_country_map!$E:$E,MATCH($CF1516,subsample_country_map!$A:$A,0)),"")&lt;&gt;""),INDEX(subsample_country_map!$E:$E,MATCH($CF1516,subsample_country_map!$A:$A,0)),INDEX(lookup!$AD:$AD,MATCH($A1516,lookup!$A:$A,0)))</f>
        <v>2_civil law</v>
      </c>
      <c r="AO1516" s="0" t="str">
        <f aca="false">INDEX(lookup!$Y:$Y,MATCH($A1516,lookup!$A:$A,0))</f>
        <v>0_published</v>
      </c>
      <c r="AP1516" s="0" t="str">
        <f aca="false">INDEX(lookup!$Z:$Z,MATCH($A1516,lookup!$A:$A,0))</f>
        <v>1_VHB high</v>
      </c>
      <c r="AQ1516" s="0" t="str">
        <f aca="false">INDEX(lookup!$W:$W,MATCH($A1516,lookup!$A:$A,0))</f>
        <v>2_sust</v>
      </c>
      <c r="AS1516" s="0" t="s">
        <v>91</v>
      </c>
      <c r="AT1516" s="0" t="s">
        <v>111</v>
      </c>
      <c r="AU1516" s="0" t="s">
        <v>93</v>
      </c>
      <c r="AV1516" s="0" t="s">
        <v>5504</v>
      </c>
      <c r="BA1516" s="0" t="n">
        <v>1783</v>
      </c>
      <c r="BB1516" s="0" t="s">
        <v>96</v>
      </c>
      <c r="BC1516" s="0" t="s">
        <v>1697</v>
      </c>
      <c r="BD1516" s="0" t="s">
        <v>5437</v>
      </c>
      <c r="BE1516" s="0" t="s">
        <v>5496</v>
      </c>
      <c r="BF1516" s="0" t="s">
        <v>5505</v>
      </c>
      <c r="BI1516" s="0" t="s">
        <v>124</v>
      </c>
      <c r="BJ1516" s="0" t="s">
        <v>5506</v>
      </c>
      <c r="BK1516" s="0" t="s">
        <v>5482</v>
      </c>
      <c r="BL1516" s="0" t="s">
        <v>5507</v>
      </c>
      <c r="BM1516" s="0" t="s">
        <v>5426</v>
      </c>
      <c r="BN1516" s="0" t="s">
        <v>5427</v>
      </c>
      <c r="BO1516" s="0" t="s">
        <v>105</v>
      </c>
      <c r="BP1516" s="0" t="s">
        <v>5421</v>
      </c>
      <c r="BQ1516" s="0" t="s">
        <v>755</v>
      </c>
      <c r="BT1516" s="0" t="n">
        <v>0</v>
      </c>
      <c r="BU1516" s="0" t="s">
        <v>5428</v>
      </c>
      <c r="BW1516" s="0" t="n">
        <v>2013</v>
      </c>
      <c r="BX1516" s="0" t="n">
        <v>2021</v>
      </c>
      <c r="BY1516" s="0" t="s">
        <v>234</v>
      </c>
      <c r="BZ1516" s="0" t="n">
        <v>2017</v>
      </c>
      <c r="CA1516" s="0" t="n">
        <v>0.666666666666667</v>
      </c>
      <c r="CB1516" s="0" t="n">
        <v>1</v>
      </c>
      <c r="CC1516" s="0" t="n">
        <v>1</v>
      </c>
      <c r="CD1516" s="0" t="n">
        <v>-0.0464313482844956</v>
      </c>
      <c r="CE1516" s="0" t="n">
        <v>1</v>
      </c>
    </row>
    <row r="1517" customFormat="false" ht="15" hidden="false" customHeight="false" outlineLevel="0" collapsed="false">
      <c r="A1517" s="0" t="s">
        <v>5421</v>
      </c>
      <c r="B1517" s="0" t="n">
        <v>2822</v>
      </c>
      <c r="C1517" s="0" t="n">
        <v>-0.0747542830853004</v>
      </c>
      <c r="D1517" s="0" t="n">
        <v>686</v>
      </c>
      <c r="E1517" s="0" t="n">
        <f aca="false">IF(ISNUMBER($BA1517),$BA1517,IF(AND(ISNUMBER($D1517),ISNUMBER($BW1517),ISNUMBER($BX1517)),$D1517*($BX1517-$BW1517+1),""))</f>
        <v>686</v>
      </c>
      <c r="H1517" s="0" t="s">
        <v>118</v>
      </c>
      <c r="I1517" s="0" t="s">
        <v>95</v>
      </c>
      <c r="J1517" s="0" t="n">
        <f aca="false">IF($BW1517&lt;&gt;"",$BW1517,"")</f>
        <v>2013</v>
      </c>
      <c r="K1517" s="0" t="n">
        <f aca="false">IF($BX1517&lt;&gt;"",$BX1517,"")</f>
        <v>2021</v>
      </c>
      <c r="L1517" s="0" t="n">
        <f aca="false">IF(AND(ISNUMBER($BW1517),ISNUMBER($BX1517)),($BW1517+$BX1517)/2,"")</f>
        <v>2017</v>
      </c>
      <c r="M1517" s="0" t="n">
        <f aca="false">IF($L1517&lt;&gt;"",$L1517,"")</f>
        <v>2017</v>
      </c>
      <c r="N1517" s="0" t="n">
        <f aca="false">IF(AND(ISNUMBER($BW1517),ISNUMBER($BX1517)),MIN(1,MAX(0,($BX1517-2016+1)/($BX1517-$BW1517+1))),"")</f>
        <v>0.666666666666667</v>
      </c>
      <c r="O1517" s="0" t="n">
        <f aca="false">IF(AND(ISNUMBER($BW1517),ISNUMBER($BX1517)),MIN(1,MAX(0,($BX1517-2017+1)/($BX1517-$BW1517+1))),"")</f>
        <v>0.555555555555556</v>
      </c>
      <c r="P1517" s="0" t="n">
        <f aca="false">IF(AND(ISNUMBER($BW1517),ISNUMBER($BX1517)),MIN(1,MAX(0,($BX1517-2018+1)/($BX1517-$BW1517+1))),"")</f>
        <v>0.444444444444444</v>
      </c>
      <c r="Q1517" s="0" t="n">
        <f aca="false">IF(AND(ISNUMBER($BW1517),ISNUMBER($BX1517)),MIN(1,MAX(0,($BX1517-2019+1)/($BX1517-$BW1517+1))),"")</f>
        <v>0.333333333333333</v>
      </c>
      <c r="R1517" s="0" t="n">
        <f aca="false">IF(AND(ISNUMBER($BW1517),ISNUMBER($BX1517)),MIN(1,MAX(0,($BX1517-2016+1)/($BX1517-$BW1517+1))),"")</f>
        <v>0.666666666666667</v>
      </c>
      <c r="S1517" s="0" t="n">
        <f aca="false">IF($L1517&lt;&gt;"",IF($L1517&gt;=2015.5,1,0),"")</f>
        <v>1</v>
      </c>
      <c r="T1517" s="0" t="n">
        <f aca="false">IF($L1517&lt;&gt;"",IF($L1517&gt;=2016,1,0),"")</f>
        <v>1</v>
      </c>
      <c r="U1517" s="0" t="n">
        <f aca="false">IF(ISNUMBER($BX1517),IF($BX1517&gt;=2016,1,0),"")</f>
        <v>1</v>
      </c>
      <c r="V1517" s="0" t="n">
        <f aca="false">IF(ISNUMBER($BW1517),IF($BW1517&gt;=2016,1,0),"")</f>
        <v>0</v>
      </c>
      <c r="W1517" s="0" t="str">
        <f aca="false">IF(AND(ISNUMBER($BW1517),ISNUMBER($BX1517)),IF($BW1517&gt;=2016,"post-only",IF($BX1517&lt;2016,"pre-only","mixed")),"")</f>
        <v>mixed</v>
      </c>
      <c r="X1517" s="0" t="n">
        <f aca="false">IF(AND(ISNUMBER($BW1517),ISNUMBER($BX1517)),MIN(1,MAX(0,($BX1517-2017+1)/($BX1517-$BW1517+1))),"")</f>
        <v>0.555555555555556</v>
      </c>
      <c r="Y1517" s="0" t="n">
        <f aca="false">IF(AND(ISNUMBER($BW1517),ISNUMBER($BX1517)),MIN(1,MAX(0,($BX1517-2018+1)/($BX1517-$BW1517+1))),"")</f>
        <v>0.444444444444444</v>
      </c>
      <c r="Z1517" s="0" t="n">
        <f aca="false">IF(AND(ISNUMBER($BW1517),ISNUMBER($BX1517)),MIN(1,MAX(0,($BX1517-2019+1)/($BX1517-$BW1517+1))),"")</f>
        <v>0.333333333333333</v>
      </c>
      <c r="AA1517" s="0" t="n">
        <f aca="false">IF(ISNUMBER($BX1517),IF($BX1517&gt;=2017,1,0),"")</f>
        <v>1</v>
      </c>
      <c r="AB1517" s="0" t="n">
        <f aca="false">IF(ISNUMBER($BX1517),IF($BX1517&gt;=2018,1,0),"")</f>
        <v>1</v>
      </c>
      <c r="AC1517" s="0" t="n">
        <f aca="false">IF(ISNUMBER($BX1517),IF($BX1517&gt;=2019,1,0),"")</f>
        <v>1</v>
      </c>
      <c r="AD1517" s="0" t="n">
        <f aca="false">IF($L1517&lt;&gt;"",IF($L1517&gt;2013,1,0),"")</f>
        <v>1</v>
      </c>
      <c r="AE1517" s="0" t="n">
        <f aca="false">IF($L1517&lt;&gt;"",1+IF($L1517&gt;2011,1,0)+IF($L1517&gt;2014,1,0),"")</f>
        <v>3</v>
      </c>
      <c r="AF1517" s="0" t="s">
        <v>87</v>
      </c>
      <c r="AG1517" s="0" t="s">
        <v>88</v>
      </c>
      <c r="AH1517" s="0" t="s">
        <v>89</v>
      </c>
      <c r="AI1517" s="0" t="s">
        <v>334</v>
      </c>
      <c r="AJ1517" s="0" t="s">
        <v>334</v>
      </c>
      <c r="AK1517" s="0" t="str">
        <f aca="false">IF(AND($CF1517&lt;&gt;"",IFERROR(INDEX(subsample_country_map!$B:$B,MATCH($CF1517,subsample_country_map!$A:$A,0)),"")&lt;&gt;""),INDEX(subsample_country_map!$B:$B,MATCH($CF1517,subsample_country_map!$A:$A,0)),INDEX(lookup!$AA:$AA,MATCH($A1517,lookup!$A:$A,0)))</f>
        <v>3_AsiaPac</v>
      </c>
      <c r="AL1517" s="0" t="str">
        <f aca="false">IF(AND($CF1517&lt;&gt;"",IFERROR(INDEX(subsample_country_map!$C:$C,MATCH($CF1517,subsample_country_map!$A:$A,0)),"")&lt;&gt;""),INDEX(subsample_country_map!$C:$C,MATCH($CF1517,subsample_country_map!$A:$A,0)),INDEX(lookup!$AB:$AB,MATCH($A1517,lookup!$A:$A,0)))</f>
        <v>2_developing</v>
      </c>
      <c r="AM1517" s="0" t="str">
        <f aca="false">IF(AND($CF1517&lt;&gt;"",IFERROR(INDEX(subsample_country_map!$D:$D,MATCH($CF1517,subsample_country_map!$A:$A,0)),"")&lt;&gt;""),INDEX(subsample_country_map!$D:$D,MATCH($CF1517,subsample_country_map!$A:$A,0)),INDEX(lookup!$AC:$AC,MATCH($A1517,lookup!$A:$A,0)))</f>
        <v>2_non_western</v>
      </c>
      <c r="AN1517" s="0" t="str">
        <f aca="false">IF(AND($CF1517&lt;&gt;"",IFERROR(INDEX(subsample_country_map!$E:$E,MATCH($CF1517,subsample_country_map!$A:$A,0)),"")&lt;&gt;""),INDEX(subsample_country_map!$E:$E,MATCH($CF1517,subsample_country_map!$A:$A,0)),INDEX(lookup!$AD:$AD,MATCH($A1517,lookup!$A:$A,0)))</f>
        <v>2_civil law</v>
      </c>
      <c r="AO1517" s="0" t="str">
        <f aca="false">INDEX(lookup!$Y:$Y,MATCH($A1517,lookup!$A:$A,0))</f>
        <v>0_published</v>
      </c>
      <c r="AP1517" s="0" t="str">
        <f aca="false">INDEX(lookup!$Z:$Z,MATCH($A1517,lookup!$A:$A,0))</f>
        <v>1_VHB high</v>
      </c>
      <c r="AQ1517" s="0" t="str">
        <f aca="false">INDEX(lookup!$W:$W,MATCH($A1517,lookup!$A:$A,0))</f>
        <v>2_sust</v>
      </c>
      <c r="AS1517" s="0" t="s">
        <v>91</v>
      </c>
      <c r="AT1517" s="0" t="s">
        <v>397</v>
      </c>
      <c r="AU1517" s="0" t="s">
        <v>93</v>
      </c>
      <c r="AV1517" s="0" t="s">
        <v>5508</v>
      </c>
      <c r="BA1517" s="0" t="n">
        <v>686</v>
      </c>
      <c r="BB1517" s="0" t="s">
        <v>96</v>
      </c>
      <c r="BC1517" s="0" t="s">
        <v>1697</v>
      </c>
      <c r="BD1517" s="0" t="s">
        <v>5437</v>
      </c>
      <c r="BE1517" s="0" t="s">
        <v>5496</v>
      </c>
      <c r="BF1517" s="0" t="s">
        <v>5509</v>
      </c>
      <c r="BI1517" s="0" t="s">
        <v>124</v>
      </c>
      <c r="BJ1517" s="0" t="s">
        <v>5510</v>
      </c>
      <c r="BK1517" s="0" t="s">
        <v>5482</v>
      </c>
      <c r="BL1517" s="0" t="s">
        <v>5511</v>
      </c>
      <c r="BM1517" s="0" t="s">
        <v>5435</v>
      </c>
      <c r="BN1517" s="0" t="s">
        <v>5427</v>
      </c>
      <c r="BO1517" s="0" t="s">
        <v>105</v>
      </c>
      <c r="BP1517" s="0" t="s">
        <v>5421</v>
      </c>
      <c r="BQ1517" s="0" t="s">
        <v>755</v>
      </c>
      <c r="BT1517" s="0" t="n">
        <v>0</v>
      </c>
      <c r="BU1517" s="0" t="s">
        <v>5428</v>
      </c>
      <c r="BW1517" s="0" t="n">
        <v>2013</v>
      </c>
      <c r="BX1517" s="0" t="n">
        <v>2021</v>
      </c>
      <c r="BY1517" s="0" t="s">
        <v>234</v>
      </c>
      <c r="BZ1517" s="0" t="n">
        <v>2017</v>
      </c>
      <c r="CA1517" s="0" t="n">
        <v>0.666666666666667</v>
      </c>
      <c r="CB1517" s="0" t="n">
        <v>1</v>
      </c>
      <c r="CC1517" s="0" t="n">
        <v>1</v>
      </c>
      <c r="CD1517" s="0" t="n">
        <v>-0.0748939992082297</v>
      </c>
      <c r="CE1517" s="0" t="n">
        <v>1</v>
      </c>
    </row>
    <row r="1518" customFormat="false" ht="15" hidden="false" customHeight="false" outlineLevel="0" collapsed="false">
      <c r="A1518" s="0" t="s">
        <v>5421</v>
      </c>
      <c r="B1518" s="0" t="n">
        <v>2823</v>
      </c>
      <c r="C1518" s="0" t="n">
        <v>-0.0470891981787473</v>
      </c>
      <c r="D1518" s="0" t="n">
        <v>1731</v>
      </c>
      <c r="E1518" s="0" t="n">
        <f aca="false">IF(ISNUMBER($BA1518),$BA1518,IF(AND(ISNUMBER($D1518),ISNUMBER($BW1518),ISNUMBER($BX1518)),$D1518*($BX1518-$BW1518+1),""))</f>
        <v>1731</v>
      </c>
      <c r="H1518" s="0" t="s">
        <v>118</v>
      </c>
      <c r="I1518" s="0" t="s">
        <v>95</v>
      </c>
      <c r="J1518" s="0" t="n">
        <f aca="false">IF($BW1518&lt;&gt;"",$BW1518,"")</f>
        <v>2013</v>
      </c>
      <c r="K1518" s="0" t="n">
        <f aca="false">IF($BX1518&lt;&gt;"",$BX1518,"")</f>
        <v>2021</v>
      </c>
      <c r="L1518" s="0" t="n">
        <f aca="false">IF(AND(ISNUMBER($BW1518),ISNUMBER($BX1518)),($BW1518+$BX1518)/2,"")</f>
        <v>2017</v>
      </c>
      <c r="M1518" s="0" t="n">
        <f aca="false">IF($L1518&lt;&gt;"",$L1518,"")</f>
        <v>2017</v>
      </c>
      <c r="N1518" s="0" t="n">
        <f aca="false">IF(AND(ISNUMBER($BW1518),ISNUMBER($BX1518)),MIN(1,MAX(0,($BX1518-2016+1)/($BX1518-$BW1518+1))),"")</f>
        <v>0.666666666666667</v>
      </c>
      <c r="O1518" s="0" t="n">
        <f aca="false">IF(AND(ISNUMBER($BW1518),ISNUMBER($BX1518)),MIN(1,MAX(0,($BX1518-2017+1)/($BX1518-$BW1518+1))),"")</f>
        <v>0.555555555555556</v>
      </c>
      <c r="P1518" s="0" t="n">
        <f aca="false">IF(AND(ISNUMBER($BW1518),ISNUMBER($BX1518)),MIN(1,MAX(0,($BX1518-2018+1)/($BX1518-$BW1518+1))),"")</f>
        <v>0.444444444444444</v>
      </c>
      <c r="Q1518" s="0" t="n">
        <f aca="false">IF(AND(ISNUMBER($BW1518),ISNUMBER($BX1518)),MIN(1,MAX(0,($BX1518-2019+1)/($BX1518-$BW1518+1))),"")</f>
        <v>0.333333333333333</v>
      </c>
      <c r="R1518" s="0" t="n">
        <f aca="false">IF(AND(ISNUMBER($BW1518),ISNUMBER($BX1518)),MIN(1,MAX(0,($BX1518-2016+1)/($BX1518-$BW1518+1))),"")</f>
        <v>0.666666666666667</v>
      </c>
      <c r="S1518" s="0" t="n">
        <f aca="false">IF($L1518&lt;&gt;"",IF($L1518&gt;=2015.5,1,0),"")</f>
        <v>1</v>
      </c>
      <c r="T1518" s="0" t="n">
        <f aca="false">IF($L1518&lt;&gt;"",IF($L1518&gt;=2016,1,0),"")</f>
        <v>1</v>
      </c>
      <c r="U1518" s="0" t="n">
        <f aca="false">IF(ISNUMBER($BX1518),IF($BX1518&gt;=2016,1,0),"")</f>
        <v>1</v>
      </c>
      <c r="V1518" s="0" t="n">
        <f aca="false">IF(ISNUMBER($BW1518),IF($BW1518&gt;=2016,1,0),"")</f>
        <v>0</v>
      </c>
      <c r="W1518" s="0" t="str">
        <f aca="false">IF(AND(ISNUMBER($BW1518),ISNUMBER($BX1518)),IF($BW1518&gt;=2016,"post-only",IF($BX1518&lt;2016,"pre-only","mixed")),"")</f>
        <v>mixed</v>
      </c>
      <c r="X1518" s="0" t="n">
        <f aca="false">IF(AND(ISNUMBER($BW1518),ISNUMBER($BX1518)),MIN(1,MAX(0,($BX1518-2017+1)/($BX1518-$BW1518+1))),"")</f>
        <v>0.555555555555556</v>
      </c>
      <c r="Y1518" s="0" t="n">
        <f aca="false">IF(AND(ISNUMBER($BW1518),ISNUMBER($BX1518)),MIN(1,MAX(0,($BX1518-2018+1)/($BX1518-$BW1518+1))),"")</f>
        <v>0.444444444444444</v>
      </c>
      <c r="Z1518" s="0" t="n">
        <f aca="false">IF(AND(ISNUMBER($BW1518),ISNUMBER($BX1518)),MIN(1,MAX(0,($BX1518-2019+1)/($BX1518-$BW1518+1))),"")</f>
        <v>0.333333333333333</v>
      </c>
      <c r="AA1518" s="0" t="n">
        <f aca="false">IF(ISNUMBER($BX1518),IF($BX1518&gt;=2017,1,0),"")</f>
        <v>1</v>
      </c>
      <c r="AB1518" s="0" t="n">
        <f aca="false">IF(ISNUMBER($BX1518),IF($BX1518&gt;=2018,1,0),"")</f>
        <v>1</v>
      </c>
      <c r="AC1518" s="0" t="n">
        <f aca="false">IF(ISNUMBER($BX1518),IF($BX1518&gt;=2019,1,0),"")</f>
        <v>1</v>
      </c>
      <c r="AD1518" s="0" t="n">
        <f aca="false">IF($L1518&lt;&gt;"",IF($L1518&gt;2013,1,0),"")</f>
        <v>1</v>
      </c>
      <c r="AE1518" s="0" t="n">
        <f aca="false">IF($L1518&lt;&gt;"",1+IF($L1518&gt;2011,1,0)+IF($L1518&gt;2014,1,0),"")</f>
        <v>3</v>
      </c>
      <c r="AF1518" s="0" t="s">
        <v>87</v>
      </c>
      <c r="AG1518" s="0" t="s">
        <v>88</v>
      </c>
      <c r="AH1518" s="0" t="s">
        <v>89</v>
      </c>
      <c r="AI1518" s="0" t="s">
        <v>334</v>
      </c>
      <c r="AJ1518" s="0" t="s">
        <v>334</v>
      </c>
      <c r="AK1518" s="0" t="str">
        <f aca="false">IF(AND($CF1518&lt;&gt;"",IFERROR(INDEX(subsample_country_map!$B:$B,MATCH($CF1518,subsample_country_map!$A:$A,0)),"")&lt;&gt;""),INDEX(subsample_country_map!$B:$B,MATCH($CF1518,subsample_country_map!$A:$A,0)),INDEX(lookup!$AA:$AA,MATCH($A1518,lookup!$A:$A,0)))</f>
        <v>3_AsiaPac</v>
      </c>
      <c r="AL1518" s="0" t="str">
        <f aca="false">IF(AND($CF1518&lt;&gt;"",IFERROR(INDEX(subsample_country_map!$C:$C,MATCH($CF1518,subsample_country_map!$A:$A,0)),"")&lt;&gt;""),INDEX(subsample_country_map!$C:$C,MATCH($CF1518,subsample_country_map!$A:$A,0)),INDEX(lookup!$AB:$AB,MATCH($A1518,lookup!$A:$A,0)))</f>
        <v>2_developing</v>
      </c>
      <c r="AM1518" s="0" t="str">
        <f aca="false">IF(AND($CF1518&lt;&gt;"",IFERROR(INDEX(subsample_country_map!$D:$D,MATCH($CF1518,subsample_country_map!$A:$A,0)),"")&lt;&gt;""),INDEX(subsample_country_map!$D:$D,MATCH($CF1518,subsample_country_map!$A:$A,0)),INDEX(lookup!$AC:$AC,MATCH($A1518,lookup!$A:$A,0)))</f>
        <v>2_non_western</v>
      </c>
      <c r="AN1518" s="0" t="str">
        <f aca="false">IF(AND($CF1518&lt;&gt;"",IFERROR(INDEX(subsample_country_map!$E:$E,MATCH($CF1518,subsample_country_map!$A:$A,0)),"")&lt;&gt;""),INDEX(subsample_country_map!$E:$E,MATCH($CF1518,subsample_country_map!$A:$A,0)),INDEX(lookup!$AD:$AD,MATCH($A1518,lookup!$A:$A,0)))</f>
        <v>2_civil law</v>
      </c>
      <c r="AO1518" s="0" t="str">
        <f aca="false">INDEX(lookup!$Y:$Y,MATCH($A1518,lookup!$A:$A,0))</f>
        <v>0_published</v>
      </c>
      <c r="AP1518" s="0" t="str">
        <f aca="false">INDEX(lookup!$Z:$Z,MATCH($A1518,lookup!$A:$A,0))</f>
        <v>1_VHB high</v>
      </c>
      <c r="AQ1518" s="0" t="str">
        <f aca="false">INDEX(lookup!$W:$W,MATCH($A1518,lookup!$A:$A,0))</f>
        <v>2_sust</v>
      </c>
      <c r="AS1518" s="0" t="s">
        <v>91</v>
      </c>
      <c r="AT1518" s="0" t="s">
        <v>397</v>
      </c>
      <c r="AU1518" s="0" t="s">
        <v>93</v>
      </c>
      <c r="AV1518" s="0" t="s">
        <v>5512</v>
      </c>
      <c r="BA1518" s="0" t="n">
        <v>1731</v>
      </c>
      <c r="BB1518" s="0" t="s">
        <v>96</v>
      </c>
      <c r="BC1518" s="0" t="s">
        <v>1697</v>
      </c>
      <c r="BD1518" s="0" t="s">
        <v>5437</v>
      </c>
      <c r="BE1518" s="0" t="s">
        <v>5496</v>
      </c>
      <c r="BF1518" s="0" t="s">
        <v>5513</v>
      </c>
      <c r="BI1518" s="0" t="s">
        <v>124</v>
      </c>
      <c r="BJ1518" s="0" t="s">
        <v>5514</v>
      </c>
      <c r="BK1518" s="0" t="s">
        <v>5482</v>
      </c>
      <c r="BL1518" s="0" t="s">
        <v>5515</v>
      </c>
      <c r="BM1518" s="0" t="s">
        <v>5435</v>
      </c>
      <c r="BN1518" s="0" t="s">
        <v>5427</v>
      </c>
      <c r="BO1518" s="0" t="s">
        <v>105</v>
      </c>
      <c r="BP1518" s="0" t="s">
        <v>5421</v>
      </c>
      <c r="BQ1518" s="0" t="s">
        <v>755</v>
      </c>
      <c r="BT1518" s="0" t="n">
        <v>0</v>
      </c>
      <c r="BU1518" s="0" t="s">
        <v>5428</v>
      </c>
      <c r="BW1518" s="0" t="n">
        <v>2013</v>
      </c>
      <c r="BX1518" s="0" t="n">
        <v>2021</v>
      </c>
      <c r="BY1518" s="0" t="s">
        <v>234</v>
      </c>
      <c r="BZ1518" s="0" t="n">
        <v>2017</v>
      </c>
      <c r="CA1518" s="0" t="n">
        <v>0.666666666666667</v>
      </c>
      <c r="CB1518" s="0" t="n">
        <v>1</v>
      </c>
      <c r="CC1518" s="0" t="n">
        <v>1</v>
      </c>
      <c r="CD1518" s="0" t="n">
        <v>-0.0471240496377579</v>
      </c>
      <c r="CE1518" s="0" t="n">
        <v>1</v>
      </c>
    </row>
    <row r="1519" customFormat="false" ht="15" hidden="false" customHeight="false" outlineLevel="0" collapsed="false">
      <c r="A1519" s="0" t="s">
        <v>5421</v>
      </c>
      <c r="B1519" s="0" t="n">
        <v>2824</v>
      </c>
      <c r="D1519" s="0" t="n">
        <v>899</v>
      </c>
      <c r="E1519" s="0" t="n">
        <f aca="false">IF(ISNUMBER($BA1519),$BA1519,IF(AND(ISNUMBER($D1519),ISNUMBER($BW1519),ISNUMBER($BX1519)),$D1519*($BX1519-$BW1519+1),""))</f>
        <v>899</v>
      </c>
      <c r="H1519" s="0" t="s">
        <v>118</v>
      </c>
      <c r="I1519" s="0" t="s">
        <v>95</v>
      </c>
      <c r="J1519" s="0" t="n">
        <f aca="false">IF($BW1519&lt;&gt;"",$BW1519,"")</f>
        <v>2013</v>
      </c>
      <c r="K1519" s="0" t="n">
        <f aca="false">IF($BX1519&lt;&gt;"",$BX1519,"")</f>
        <v>2021</v>
      </c>
      <c r="L1519" s="0" t="n">
        <f aca="false">IF(AND(ISNUMBER($BW1519),ISNUMBER($BX1519)),($BW1519+$BX1519)/2,"")</f>
        <v>2017</v>
      </c>
      <c r="M1519" s="0" t="n">
        <f aca="false">IF($L1519&lt;&gt;"",$L1519,"")</f>
        <v>2017</v>
      </c>
      <c r="N1519" s="0" t="n">
        <f aca="false">IF(AND(ISNUMBER($BW1519),ISNUMBER($BX1519)),MIN(1,MAX(0,($BX1519-2016+1)/($BX1519-$BW1519+1))),"")</f>
        <v>0.666666666666667</v>
      </c>
      <c r="O1519" s="0" t="n">
        <f aca="false">IF(AND(ISNUMBER($BW1519),ISNUMBER($BX1519)),MIN(1,MAX(0,($BX1519-2017+1)/($BX1519-$BW1519+1))),"")</f>
        <v>0.555555555555556</v>
      </c>
      <c r="P1519" s="0" t="n">
        <f aca="false">IF(AND(ISNUMBER($BW1519),ISNUMBER($BX1519)),MIN(1,MAX(0,($BX1519-2018+1)/($BX1519-$BW1519+1))),"")</f>
        <v>0.444444444444444</v>
      </c>
      <c r="Q1519" s="0" t="n">
        <f aca="false">IF(AND(ISNUMBER($BW1519),ISNUMBER($BX1519)),MIN(1,MAX(0,($BX1519-2019+1)/($BX1519-$BW1519+1))),"")</f>
        <v>0.333333333333333</v>
      </c>
      <c r="R1519" s="0" t="n">
        <f aca="false">IF(AND(ISNUMBER($BW1519),ISNUMBER($BX1519)),MIN(1,MAX(0,($BX1519-2016+1)/($BX1519-$BW1519+1))),"")</f>
        <v>0.666666666666667</v>
      </c>
      <c r="S1519" s="0" t="n">
        <f aca="false">IF($L1519&lt;&gt;"",IF($L1519&gt;=2015.5,1,0),"")</f>
        <v>1</v>
      </c>
      <c r="T1519" s="0" t="n">
        <f aca="false">IF($L1519&lt;&gt;"",IF($L1519&gt;=2016,1,0),"")</f>
        <v>1</v>
      </c>
      <c r="U1519" s="0" t="n">
        <f aca="false">IF(ISNUMBER($BX1519),IF($BX1519&gt;=2016,1,0),"")</f>
        <v>1</v>
      </c>
      <c r="V1519" s="0" t="n">
        <f aca="false">IF(ISNUMBER($BW1519),IF($BW1519&gt;=2016,1,0),"")</f>
        <v>0</v>
      </c>
      <c r="W1519" s="0" t="str">
        <f aca="false">IF(AND(ISNUMBER($BW1519),ISNUMBER($BX1519)),IF($BW1519&gt;=2016,"post-only",IF($BX1519&lt;2016,"pre-only","mixed")),"")</f>
        <v>mixed</v>
      </c>
      <c r="X1519" s="0" t="n">
        <f aca="false">IF(AND(ISNUMBER($BW1519),ISNUMBER($BX1519)),MIN(1,MAX(0,($BX1519-2017+1)/($BX1519-$BW1519+1))),"")</f>
        <v>0.555555555555556</v>
      </c>
      <c r="Y1519" s="0" t="n">
        <f aca="false">IF(AND(ISNUMBER($BW1519),ISNUMBER($BX1519)),MIN(1,MAX(0,($BX1519-2018+1)/($BX1519-$BW1519+1))),"")</f>
        <v>0.444444444444444</v>
      </c>
      <c r="Z1519" s="0" t="n">
        <f aca="false">IF(AND(ISNUMBER($BW1519),ISNUMBER($BX1519)),MIN(1,MAX(0,($BX1519-2019+1)/($BX1519-$BW1519+1))),"")</f>
        <v>0.333333333333333</v>
      </c>
      <c r="AA1519" s="0" t="n">
        <f aca="false">IF(ISNUMBER($BX1519),IF($BX1519&gt;=2017,1,0),"")</f>
        <v>1</v>
      </c>
      <c r="AB1519" s="0" t="n">
        <f aca="false">IF(ISNUMBER($BX1519),IF($BX1519&gt;=2018,1,0),"")</f>
        <v>1</v>
      </c>
      <c r="AC1519" s="0" t="n">
        <f aca="false">IF(ISNUMBER($BX1519),IF($BX1519&gt;=2019,1,0),"")</f>
        <v>1</v>
      </c>
      <c r="AD1519" s="0" t="n">
        <f aca="false">IF($L1519&lt;&gt;"",IF($L1519&gt;2013,1,0),"")</f>
        <v>1</v>
      </c>
      <c r="AE1519" s="0" t="n">
        <f aca="false">IF($L1519&lt;&gt;"",1+IF($L1519&gt;2011,1,0)+IF($L1519&gt;2014,1,0),"")</f>
        <v>3</v>
      </c>
      <c r="AF1519" s="0" t="s">
        <v>87</v>
      </c>
      <c r="AG1519" s="0" t="s">
        <v>88</v>
      </c>
      <c r="AH1519" s="0" t="s">
        <v>89</v>
      </c>
      <c r="AI1519" s="0" t="s">
        <v>334</v>
      </c>
      <c r="AJ1519" s="0" t="s">
        <v>334</v>
      </c>
      <c r="AK1519" s="0" t="str">
        <f aca="false">IF(AND($CF1519&lt;&gt;"",IFERROR(INDEX(subsample_country_map!$B:$B,MATCH($CF1519,subsample_country_map!$A:$A,0)),"")&lt;&gt;""),INDEX(subsample_country_map!$B:$B,MATCH($CF1519,subsample_country_map!$A:$A,0)),INDEX(lookup!$AA:$AA,MATCH($A1519,lookup!$A:$A,0)))</f>
        <v>3_AsiaPac</v>
      </c>
      <c r="AL1519" s="0" t="str">
        <f aca="false">IF(AND($CF1519&lt;&gt;"",IFERROR(INDEX(subsample_country_map!$C:$C,MATCH($CF1519,subsample_country_map!$A:$A,0)),"")&lt;&gt;""),INDEX(subsample_country_map!$C:$C,MATCH($CF1519,subsample_country_map!$A:$A,0)),INDEX(lookup!$AB:$AB,MATCH($A1519,lookup!$A:$A,0)))</f>
        <v>2_developing</v>
      </c>
      <c r="AM1519" s="0" t="str">
        <f aca="false">IF(AND($CF1519&lt;&gt;"",IFERROR(INDEX(subsample_country_map!$D:$D,MATCH($CF1519,subsample_country_map!$A:$A,0)),"")&lt;&gt;""),INDEX(subsample_country_map!$D:$D,MATCH($CF1519,subsample_country_map!$A:$A,0)),INDEX(lookup!$AC:$AC,MATCH($A1519,lookup!$A:$A,0)))</f>
        <v>2_non_western</v>
      </c>
      <c r="AN1519" s="0" t="str">
        <f aca="false">IF(AND($CF1519&lt;&gt;"",IFERROR(INDEX(subsample_country_map!$E:$E,MATCH($CF1519,subsample_country_map!$A:$A,0)),"")&lt;&gt;""),INDEX(subsample_country_map!$E:$E,MATCH($CF1519,subsample_country_map!$A:$A,0)),INDEX(lookup!$AD:$AD,MATCH($A1519,lookup!$A:$A,0)))</f>
        <v>2_civil law</v>
      </c>
      <c r="AO1519" s="0" t="str">
        <f aca="false">INDEX(lookup!$Y:$Y,MATCH($A1519,lookup!$A:$A,0))</f>
        <v>0_published</v>
      </c>
      <c r="AP1519" s="0" t="str">
        <f aca="false">INDEX(lookup!$Z:$Z,MATCH($A1519,lookup!$A:$A,0))</f>
        <v>1_VHB high</v>
      </c>
      <c r="AQ1519" s="0" t="str">
        <f aca="false">INDEX(lookup!$W:$W,MATCH($A1519,lookup!$A:$A,0))</f>
        <v>2_sust</v>
      </c>
      <c r="AS1519" s="0" t="s">
        <v>91</v>
      </c>
      <c r="AT1519" s="0" t="s">
        <v>397</v>
      </c>
      <c r="AU1519" s="0" t="s">
        <v>93</v>
      </c>
      <c r="AV1519" s="0" t="s">
        <v>3531</v>
      </c>
      <c r="BA1519" s="0" t="n">
        <v>899</v>
      </c>
      <c r="BB1519" s="0" t="s">
        <v>96</v>
      </c>
      <c r="BC1519" s="0" t="s">
        <v>1697</v>
      </c>
      <c r="BD1519" s="0" t="s">
        <v>5437</v>
      </c>
      <c r="BE1519" s="0" t="s">
        <v>5496</v>
      </c>
      <c r="BF1519" s="0" t="s">
        <v>5516</v>
      </c>
      <c r="BI1519" s="0" t="s">
        <v>124</v>
      </c>
      <c r="BJ1519" s="0" t="s">
        <v>5517</v>
      </c>
      <c r="BK1519" s="0" t="s">
        <v>5482</v>
      </c>
      <c r="BL1519" s="0" t="s">
        <v>5518</v>
      </c>
      <c r="BM1519" s="0" t="s">
        <v>5435</v>
      </c>
      <c r="BN1519" s="0" t="s">
        <v>5427</v>
      </c>
      <c r="BO1519" s="0" t="s">
        <v>105</v>
      </c>
      <c r="BP1519" s="0" t="s">
        <v>5421</v>
      </c>
      <c r="BQ1519" s="0" t="s">
        <v>2442</v>
      </c>
      <c r="BT1519" s="0" t="n">
        <v>0</v>
      </c>
      <c r="BU1519" s="0" t="s">
        <v>5428</v>
      </c>
      <c r="BW1519" s="0" t="n">
        <v>2013</v>
      </c>
      <c r="BX1519" s="0" t="n">
        <v>2021</v>
      </c>
      <c r="BY1519" s="0" t="s">
        <v>234</v>
      </c>
      <c r="BZ1519" s="0" t="n">
        <v>2017</v>
      </c>
      <c r="CA1519" s="0" t="n">
        <v>0.666666666666667</v>
      </c>
      <c r="CB1519" s="0" t="n">
        <v>1</v>
      </c>
      <c r="CC1519" s="0" t="n">
        <v>1</v>
      </c>
      <c r="CE1519" s="0" t="n">
        <v>0</v>
      </c>
    </row>
    <row r="1520" customFormat="false" ht="15" hidden="false" customHeight="false" outlineLevel="0" collapsed="false">
      <c r="A1520" s="0" t="s">
        <v>5421</v>
      </c>
      <c r="B1520" s="0" t="n">
        <v>2825</v>
      </c>
      <c r="D1520" s="0" t="n">
        <v>686</v>
      </c>
      <c r="E1520" s="0" t="n">
        <f aca="false">IF(ISNUMBER($BA1520),$BA1520,IF(AND(ISNUMBER($D1520),ISNUMBER($BW1520),ISNUMBER($BX1520)),$D1520*($BX1520-$BW1520+1),""))</f>
        <v>686</v>
      </c>
      <c r="H1520" s="0" t="s">
        <v>118</v>
      </c>
      <c r="I1520" s="0" t="s">
        <v>95</v>
      </c>
      <c r="J1520" s="0" t="n">
        <f aca="false">IF($BW1520&lt;&gt;"",$BW1520,"")</f>
        <v>2013</v>
      </c>
      <c r="K1520" s="0" t="n">
        <f aca="false">IF($BX1520&lt;&gt;"",$BX1520,"")</f>
        <v>2021</v>
      </c>
      <c r="L1520" s="0" t="n">
        <f aca="false">IF(AND(ISNUMBER($BW1520),ISNUMBER($BX1520)),($BW1520+$BX1520)/2,"")</f>
        <v>2017</v>
      </c>
      <c r="M1520" s="0" t="n">
        <f aca="false">IF($L1520&lt;&gt;"",$L1520,"")</f>
        <v>2017</v>
      </c>
      <c r="N1520" s="0" t="n">
        <f aca="false">IF(AND(ISNUMBER($BW1520),ISNUMBER($BX1520)),MIN(1,MAX(0,($BX1520-2016+1)/($BX1520-$BW1520+1))),"")</f>
        <v>0.666666666666667</v>
      </c>
      <c r="O1520" s="0" t="n">
        <f aca="false">IF(AND(ISNUMBER($BW1520),ISNUMBER($BX1520)),MIN(1,MAX(0,($BX1520-2017+1)/($BX1520-$BW1520+1))),"")</f>
        <v>0.555555555555556</v>
      </c>
      <c r="P1520" s="0" t="n">
        <f aca="false">IF(AND(ISNUMBER($BW1520),ISNUMBER($BX1520)),MIN(1,MAX(0,($BX1520-2018+1)/($BX1520-$BW1520+1))),"")</f>
        <v>0.444444444444444</v>
      </c>
      <c r="Q1520" s="0" t="n">
        <f aca="false">IF(AND(ISNUMBER($BW1520),ISNUMBER($BX1520)),MIN(1,MAX(0,($BX1520-2019+1)/($BX1520-$BW1520+1))),"")</f>
        <v>0.333333333333333</v>
      </c>
      <c r="R1520" s="0" t="n">
        <f aca="false">IF(AND(ISNUMBER($BW1520),ISNUMBER($BX1520)),MIN(1,MAX(0,($BX1520-2016+1)/($BX1520-$BW1520+1))),"")</f>
        <v>0.666666666666667</v>
      </c>
      <c r="S1520" s="0" t="n">
        <f aca="false">IF($L1520&lt;&gt;"",IF($L1520&gt;=2015.5,1,0),"")</f>
        <v>1</v>
      </c>
      <c r="T1520" s="0" t="n">
        <f aca="false">IF($L1520&lt;&gt;"",IF($L1520&gt;=2016,1,0),"")</f>
        <v>1</v>
      </c>
      <c r="U1520" s="0" t="n">
        <f aca="false">IF(ISNUMBER($BX1520),IF($BX1520&gt;=2016,1,0),"")</f>
        <v>1</v>
      </c>
      <c r="V1520" s="0" t="n">
        <f aca="false">IF(ISNUMBER($BW1520),IF($BW1520&gt;=2016,1,0),"")</f>
        <v>0</v>
      </c>
      <c r="W1520" s="0" t="str">
        <f aca="false">IF(AND(ISNUMBER($BW1520),ISNUMBER($BX1520)),IF($BW1520&gt;=2016,"post-only",IF($BX1520&lt;2016,"pre-only","mixed")),"")</f>
        <v>mixed</v>
      </c>
      <c r="X1520" s="0" t="n">
        <f aca="false">IF(AND(ISNUMBER($BW1520),ISNUMBER($BX1520)),MIN(1,MAX(0,($BX1520-2017+1)/($BX1520-$BW1520+1))),"")</f>
        <v>0.555555555555556</v>
      </c>
      <c r="Y1520" s="0" t="n">
        <f aca="false">IF(AND(ISNUMBER($BW1520),ISNUMBER($BX1520)),MIN(1,MAX(0,($BX1520-2018+1)/($BX1520-$BW1520+1))),"")</f>
        <v>0.444444444444444</v>
      </c>
      <c r="Z1520" s="0" t="n">
        <f aca="false">IF(AND(ISNUMBER($BW1520),ISNUMBER($BX1520)),MIN(1,MAX(0,($BX1520-2019+1)/($BX1520-$BW1520+1))),"")</f>
        <v>0.333333333333333</v>
      </c>
      <c r="AA1520" s="0" t="n">
        <f aca="false">IF(ISNUMBER($BX1520),IF($BX1520&gt;=2017,1,0),"")</f>
        <v>1</v>
      </c>
      <c r="AB1520" s="0" t="n">
        <f aca="false">IF(ISNUMBER($BX1520),IF($BX1520&gt;=2018,1,0),"")</f>
        <v>1</v>
      </c>
      <c r="AC1520" s="0" t="n">
        <f aca="false">IF(ISNUMBER($BX1520),IF($BX1520&gt;=2019,1,0),"")</f>
        <v>1</v>
      </c>
      <c r="AD1520" s="0" t="n">
        <f aca="false">IF($L1520&lt;&gt;"",IF($L1520&gt;2013,1,0),"")</f>
        <v>1</v>
      </c>
      <c r="AE1520" s="0" t="n">
        <f aca="false">IF($L1520&lt;&gt;"",1+IF($L1520&gt;2011,1,0)+IF($L1520&gt;2014,1,0),"")</f>
        <v>3</v>
      </c>
      <c r="AF1520" s="0" t="s">
        <v>87</v>
      </c>
      <c r="AG1520" s="0" t="s">
        <v>88</v>
      </c>
      <c r="AH1520" s="0" t="s">
        <v>89</v>
      </c>
      <c r="AI1520" s="0" t="s">
        <v>334</v>
      </c>
      <c r="AJ1520" s="0" t="s">
        <v>334</v>
      </c>
      <c r="AK1520" s="0" t="str">
        <f aca="false">IF(AND($CF1520&lt;&gt;"",IFERROR(INDEX(subsample_country_map!$B:$B,MATCH($CF1520,subsample_country_map!$A:$A,0)),"")&lt;&gt;""),INDEX(subsample_country_map!$B:$B,MATCH($CF1520,subsample_country_map!$A:$A,0)),INDEX(lookup!$AA:$AA,MATCH($A1520,lookup!$A:$A,0)))</f>
        <v>3_AsiaPac</v>
      </c>
      <c r="AL1520" s="0" t="str">
        <f aca="false">IF(AND($CF1520&lt;&gt;"",IFERROR(INDEX(subsample_country_map!$C:$C,MATCH($CF1520,subsample_country_map!$A:$A,0)),"")&lt;&gt;""),INDEX(subsample_country_map!$C:$C,MATCH($CF1520,subsample_country_map!$A:$A,0)),INDEX(lookup!$AB:$AB,MATCH($A1520,lookup!$A:$A,0)))</f>
        <v>2_developing</v>
      </c>
      <c r="AM1520" s="0" t="str">
        <f aca="false">IF(AND($CF1520&lt;&gt;"",IFERROR(INDEX(subsample_country_map!$D:$D,MATCH($CF1520,subsample_country_map!$A:$A,0)),"")&lt;&gt;""),INDEX(subsample_country_map!$D:$D,MATCH($CF1520,subsample_country_map!$A:$A,0)),INDEX(lookup!$AC:$AC,MATCH($A1520,lookup!$A:$A,0)))</f>
        <v>2_non_western</v>
      </c>
      <c r="AN1520" s="0" t="str">
        <f aca="false">IF(AND($CF1520&lt;&gt;"",IFERROR(INDEX(subsample_country_map!$E:$E,MATCH($CF1520,subsample_country_map!$A:$A,0)),"")&lt;&gt;""),INDEX(subsample_country_map!$E:$E,MATCH($CF1520,subsample_country_map!$A:$A,0)),INDEX(lookup!$AD:$AD,MATCH($A1520,lookup!$A:$A,0)))</f>
        <v>2_civil law</v>
      </c>
      <c r="AO1520" s="0" t="str">
        <f aca="false">INDEX(lookup!$Y:$Y,MATCH($A1520,lookup!$A:$A,0))</f>
        <v>0_published</v>
      </c>
      <c r="AP1520" s="0" t="str">
        <f aca="false">INDEX(lookup!$Z:$Z,MATCH($A1520,lookup!$A:$A,0))</f>
        <v>1_VHB high</v>
      </c>
      <c r="AQ1520" s="0" t="str">
        <f aca="false">INDEX(lookup!$W:$W,MATCH($A1520,lookup!$A:$A,0))</f>
        <v>2_sust</v>
      </c>
      <c r="AS1520" s="0" t="s">
        <v>91</v>
      </c>
      <c r="AT1520" s="0" t="s">
        <v>397</v>
      </c>
      <c r="AU1520" s="0" t="s">
        <v>93</v>
      </c>
      <c r="AV1520" s="0" t="s">
        <v>5519</v>
      </c>
      <c r="BA1520" s="0" t="n">
        <v>686</v>
      </c>
      <c r="BB1520" s="0" t="s">
        <v>96</v>
      </c>
      <c r="BC1520" s="0" t="s">
        <v>1697</v>
      </c>
      <c r="BD1520" s="0" t="s">
        <v>5437</v>
      </c>
      <c r="BE1520" s="0" t="s">
        <v>5496</v>
      </c>
      <c r="BF1520" s="0" t="s">
        <v>5520</v>
      </c>
      <c r="BI1520" s="0" t="s">
        <v>124</v>
      </c>
      <c r="BJ1520" s="0" t="s">
        <v>5521</v>
      </c>
      <c r="BK1520" s="0" t="s">
        <v>5482</v>
      </c>
      <c r="BL1520" s="0" t="s">
        <v>5522</v>
      </c>
      <c r="BM1520" s="0" t="s">
        <v>5432</v>
      </c>
      <c r="BN1520" s="0" t="s">
        <v>5427</v>
      </c>
      <c r="BO1520" s="0" t="s">
        <v>105</v>
      </c>
      <c r="BP1520" s="0" t="s">
        <v>5421</v>
      </c>
      <c r="BQ1520" s="0" t="s">
        <v>2442</v>
      </c>
      <c r="BT1520" s="0" t="n">
        <v>0</v>
      </c>
      <c r="BU1520" s="0" t="s">
        <v>5428</v>
      </c>
      <c r="BW1520" s="0" t="n">
        <v>2013</v>
      </c>
      <c r="BX1520" s="0" t="n">
        <v>2021</v>
      </c>
      <c r="BY1520" s="0" t="s">
        <v>234</v>
      </c>
      <c r="BZ1520" s="0" t="n">
        <v>2017</v>
      </c>
      <c r="CA1520" s="0" t="n">
        <v>0.666666666666667</v>
      </c>
      <c r="CB1520" s="0" t="n">
        <v>1</v>
      </c>
      <c r="CC1520" s="0" t="n">
        <v>1</v>
      </c>
      <c r="CE1520" s="0" t="n">
        <v>0</v>
      </c>
    </row>
    <row r="1521" customFormat="false" ht="15" hidden="false" customHeight="false" outlineLevel="0" collapsed="false">
      <c r="A1521" s="0" t="s">
        <v>5421</v>
      </c>
      <c r="B1521" s="0" t="n">
        <v>2826</v>
      </c>
      <c r="C1521" s="0" t="n">
        <v>-0.061860738512696</v>
      </c>
      <c r="D1521" s="0" t="n">
        <v>1731</v>
      </c>
      <c r="E1521" s="0" t="n">
        <f aca="false">IF(ISNUMBER($BA1521),$BA1521,IF(AND(ISNUMBER($D1521),ISNUMBER($BW1521),ISNUMBER($BX1521)),$D1521*($BX1521-$BW1521+1),""))</f>
        <v>1731</v>
      </c>
      <c r="H1521" s="0" t="s">
        <v>118</v>
      </c>
      <c r="I1521" s="0" t="s">
        <v>95</v>
      </c>
      <c r="J1521" s="0" t="n">
        <f aca="false">IF($BW1521&lt;&gt;"",$BW1521,"")</f>
        <v>2013</v>
      </c>
      <c r="K1521" s="0" t="n">
        <f aca="false">IF($BX1521&lt;&gt;"",$BX1521,"")</f>
        <v>2021</v>
      </c>
      <c r="L1521" s="0" t="n">
        <f aca="false">IF(AND(ISNUMBER($BW1521),ISNUMBER($BX1521)),($BW1521+$BX1521)/2,"")</f>
        <v>2017</v>
      </c>
      <c r="M1521" s="0" t="n">
        <f aca="false">IF($L1521&lt;&gt;"",$L1521,"")</f>
        <v>2017</v>
      </c>
      <c r="N1521" s="0" t="n">
        <f aca="false">IF(AND(ISNUMBER($BW1521),ISNUMBER($BX1521)),MIN(1,MAX(0,($BX1521-2016+1)/($BX1521-$BW1521+1))),"")</f>
        <v>0.666666666666667</v>
      </c>
      <c r="O1521" s="0" t="n">
        <f aca="false">IF(AND(ISNUMBER($BW1521),ISNUMBER($BX1521)),MIN(1,MAX(0,($BX1521-2017+1)/($BX1521-$BW1521+1))),"")</f>
        <v>0.555555555555556</v>
      </c>
      <c r="P1521" s="0" t="n">
        <f aca="false">IF(AND(ISNUMBER($BW1521),ISNUMBER($BX1521)),MIN(1,MAX(0,($BX1521-2018+1)/($BX1521-$BW1521+1))),"")</f>
        <v>0.444444444444444</v>
      </c>
      <c r="Q1521" s="0" t="n">
        <f aca="false">IF(AND(ISNUMBER($BW1521),ISNUMBER($BX1521)),MIN(1,MAX(0,($BX1521-2019+1)/($BX1521-$BW1521+1))),"")</f>
        <v>0.333333333333333</v>
      </c>
      <c r="R1521" s="0" t="n">
        <f aca="false">IF(AND(ISNUMBER($BW1521),ISNUMBER($BX1521)),MIN(1,MAX(0,($BX1521-2016+1)/($BX1521-$BW1521+1))),"")</f>
        <v>0.666666666666667</v>
      </c>
      <c r="S1521" s="0" t="n">
        <f aca="false">IF($L1521&lt;&gt;"",IF($L1521&gt;=2015.5,1,0),"")</f>
        <v>1</v>
      </c>
      <c r="T1521" s="0" t="n">
        <f aca="false">IF($L1521&lt;&gt;"",IF($L1521&gt;=2016,1,0),"")</f>
        <v>1</v>
      </c>
      <c r="U1521" s="0" t="n">
        <f aca="false">IF(ISNUMBER($BX1521),IF($BX1521&gt;=2016,1,0),"")</f>
        <v>1</v>
      </c>
      <c r="V1521" s="0" t="n">
        <f aca="false">IF(ISNUMBER($BW1521),IF($BW1521&gt;=2016,1,0),"")</f>
        <v>0</v>
      </c>
      <c r="W1521" s="0" t="str">
        <f aca="false">IF(AND(ISNUMBER($BW1521),ISNUMBER($BX1521)),IF($BW1521&gt;=2016,"post-only",IF($BX1521&lt;2016,"pre-only","mixed")),"")</f>
        <v>mixed</v>
      </c>
      <c r="X1521" s="0" t="n">
        <f aca="false">IF(AND(ISNUMBER($BW1521),ISNUMBER($BX1521)),MIN(1,MAX(0,($BX1521-2017+1)/($BX1521-$BW1521+1))),"")</f>
        <v>0.555555555555556</v>
      </c>
      <c r="Y1521" s="0" t="n">
        <f aca="false">IF(AND(ISNUMBER($BW1521),ISNUMBER($BX1521)),MIN(1,MAX(0,($BX1521-2018+1)/($BX1521-$BW1521+1))),"")</f>
        <v>0.444444444444444</v>
      </c>
      <c r="Z1521" s="0" t="n">
        <f aca="false">IF(AND(ISNUMBER($BW1521),ISNUMBER($BX1521)),MIN(1,MAX(0,($BX1521-2019+1)/($BX1521-$BW1521+1))),"")</f>
        <v>0.333333333333333</v>
      </c>
      <c r="AA1521" s="0" t="n">
        <f aca="false">IF(ISNUMBER($BX1521),IF($BX1521&gt;=2017,1,0),"")</f>
        <v>1</v>
      </c>
      <c r="AB1521" s="0" t="n">
        <f aca="false">IF(ISNUMBER($BX1521),IF($BX1521&gt;=2018,1,0),"")</f>
        <v>1</v>
      </c>
      <c r="AC1521" s="0" t="n">
        <f aca="false">IF(ISNUMBER($BX1521),IF($BX1521&gt;=2019,1,0),"")</f>
        <v>1</v>
      </c>
      <c r="AD1521" s="0" t="n">
        <f aca="false">IF($L1521&lt;&gt;"",IF($L1521&gt;2013,1,0),"")</f>
        <v>1</v>
      </c>
      <c r="AE1521" s="0" t="n">
        <f aca="false">IF($L1521&lt;&gt;"",1+IF($L1521&gt;2011,1,0)+IF($L1521&gt;2014,1,0),"")</f>
        <v>3</v>
      </c>
      <c r="AF1521" s="0" t="s">
        <v>87</v>
      </c>
      <c r="AG1521" s="0" t="s">
        <v>88</v>
      </c>
      <c r="AH1521" s="0" t="s">
        <v>89</v>
      </c>
      <c r="AI1521" s="0" t="s">
        <v>334</v>
      </c>
      <c r="AJ1521" s="0" t="s">
        <v>334</v>
      </c>
      <c r="AK1521" s="0" t="str">
        <f aca="false">IF(AND($CF1521&lt;&gt;"",IFERROR(INDEX(subsample_country_map!$B:$B,MATCH($CF1521,subsample_country_map!$A:$A,0)),"")&lt;&gt;""),INDEX(subsample_country_map!$B:$B,MATCH($CF1521,subsample_country_map!$A:$A,0)),INDEX(lookup!$AA:$AA,MATCH($A1521,lookup!$A:$A,0)))</f>
        <v>3_AsiaPac</v>
      </c>
      <c r="AL1521" s="0" t="str">
        <f aca="false">IF(AND($CF1521&lt;&gt;"",IFERROR(INDEX(subsample_country_map!$C:$C,MATCH($CF1521,subsample_country_map!$A:$A,0)),"")&lt;&gt;""),INDEX(subsample_country_map!$C:$C,MATCH($CF1521,subsample_country_map!$A:$A,0)),INDEX(lookup!$AB:$AB,MATCH($A1521,lookup!$A:$A,0)))</f>
        <v>2_developing</v>
      </c>
      <c r="AM1521" s="0" t="str">
        <f aca="false">IF(AND($CF1521&lt;&gt;"",IFERROR(INDEX(subsample_country_map!$D:$D,MATCH($CF1521,subsample_country_map!$A:$A,0)),"")&lt;&gt;""),INDEX(subsample_country_map!$D:$D,MATCH($CF1521,subsample_country_map!$A:$A,0)),INDEX(lookup!$AC:$AC,MATCH($A1521,lookup!$A:$A,0)))</f>
        <v>2_non_western</v>
      </c>
      <c r="AN1521" s="0" t="str">
        <f aca="false">IF(AND($CF1521&lt;&gt;"",IFERROR(INDEX(subsample_country_map!$E:$E,MATCH($CF1521,subsample_country_map!$A:$A,0)),"")&lt;&gt;""),INDEX(subsample_country_map!$E:$E,MATCH($CF1521,subsample_country_map!$A:$A,0)),INDEX(lookup!$AD:$AD,MATCH($A1521,lookup!$A:$A,0)))</f>
        <v>2_civil law</v>
      </c>
      <c r="AO1521" s="0" t="str">
        <f aca="false">INDEX(lookup!$Y:$Y,MATCH($A1521,lookup!$A:$A,0))</f>
        <v>0_published</v>
      </c>
      <c r="AP1521" s="0" t="str">
        <f aca="false">INDEX(lookup!$Z:$Z,MATCH($A1521,lookup!$A:$A,0))</f>
        <v>1_VHB high</v>
      </c>
      <c r="AQ1521" s="0" t="str">
        <f aca="false">INDEX(lookup!$W:$W,MATCH($A1521,lookup!$A:$A,0))</f>
        <v>2_sust</v>
      </c>
      <c r="AS1521" s="0" t="s">
        <v>91</v>
      </c>
      <c r="AT1521" s="0" t="s">
        <v>397</v>
      </c>
      <c r="AU1521" s="0" t="s">
        <v>93</v>
      </c>
      <c r="AV1521" s="0" t="s">
        <v>5519</v>
      </c>
      <c r="BA1521" s="0" t="n">
        <v>1731</v>
      </c>
      <c r="BB1521" s="0" t="s">
        <v>96</v>
      </c>
      <c r="BC1521" s="0" t="s">
        <v>1697</v>
      </c>
      <c r="BD1521" s="0" t="s">
        <v>5437</v>
      </c>
      <c r="BE1521" s="0" t="s">
        <v>5496</v>
      </c>
      <c r="BF1521" s="0" t="s">
        <v>5523</v>
      </c>
      <c r="BI1521" s="0" t="s">
        <v>124</v>
      </c>
      <c r="BJ1521" s="0" t="s">
        <v>5524</v>
      </c>
      <c r="BK1521" s="0" t="s">
        <v>5482</v>
      </c>
      <c r="BL1521" s="0" t="s">
        <v>5525</v>
      </c>
      <c r="BM1521" s="0" t="s">
        <v>5432</v>
      </c>
      <c r="BN1521" s="0" t="s">
        <v>5427</v>
      </c>
      <c r="BO1521" s="0" t="s">
        <v>105</v>
      </c>
      <c r="BP1521" s="0" t="s">
        <v>5421</v>
      </c>
      <c r="BQ1521" s="0" t="s">
        <v>755</v>
      </c>
      <c r="BT1521" s="0" t="n">
        <v>0</v>
      </c>
      <c r="BU1521" s="0" t="s">
        <v>5428</v>
      </c>
      <c r="BW1521" s="0" t="n">
        <v>2013</v>
      </c>
      <c r="BX1521" s="0" t="n">
        <v>2021</v>
      </c>
      <c r="BY1521" s="0" t="s">
        <v>234</v>
      </c>
      <c r="BZ1521" s="0" t="n">
        <v>2017</v>
      </c>
      <c r="CA1521" s="0" t="n">
        <v>0.666666666666667</v>
      </c>
      <c r="CB1521" s="0" t="n">
        <v>1</v>
      </c>
      <c r="CC1521" s="0" t="n">
        <v>1</v>
      </c>
      <c r="CD1521" s="0" t="n">
        <v>-0.0619398287344431</v>
      </c>
      <c r="CE1521" s="0" t="n">
        <v>1</v>
      </c>
    </row>
    <row r="1522" customFormat="false" ht="15" hidden="false" customHeight="false" outlineLevel="0" collapsed="false">
      <c r="A1522" s="0" t="s">
        <v>5421</v>
      </c>
      <c r="B1522" s="0" t="n">
        <v>2827</v>
      </c>
      <c r="D1522" s="0" t="n">
        <v>899</v>
      </c>
      <c r="E1522" s="0" t="n">
        <f aca="false">IF(ISNUMBER($BA1522),$BA1522,IF(AND(ISNUMBER($D1522),ISNUMBER($BW1522),ISNUMBER($BX1522)),$D1522*($BX1522-$BW1522+1),""))</f>
        <v>899</v>
      </c>
      <c r="H1522" s="0" t="s">
        <v>118</v>
      </c>
      <c r="I1522" s="0" t="s">
        <v>95</v>
      </c>
      <c r="J1522" s="0" t="n">
        <f aca="false">IF($BW1522&lt;&gt;"",$BW1522,"")</f>
        <v>2013</v>
      </c>
      <c r="K1522" s="0" t="n">
        <f aca="false">IF($BX1522&lt;&gt;"",$BX1522,"")</f>
        <v>2021</v>
      </c>
      <c r="L1522" s="0" t="n">
        <f aca="false">IF(AND(ISNUMBER($BW1522),ISNUMBER($BX1522)),($BW1522+$BX1522)/2,"")</f>
        <v>2017</v>
      </c>
      <c r="M1522" s="0" t="n">
        <f aca="false">IF($L1522&lt;&gt;"",$L1522,"")</f>
        <v>2017</v>
      </c>
      <c r="N1522" s="0" t="n">
        <f aca="false">IF(AND(ISNUMBER($BW1522),ISNUMBER($BX1522)),MIN(1,MAX(0,($BX1522-2016+1)/($BX1522-$BW1522+1))),"")</f>
        <v>0.666666666666667</v>
      </c>
      <c r="O1522" s="0" t="n">
        <f aca="false">IF(AND(ISNUMBER($BW1522),ISNUMBER($BX1522)),MIN(1,MAX(0,($BX1522-2017+1)/($BX1522-$BW1522+1))),"")</f>
        <v>0.555555555555556</v>
      </c>
      <c r="P1522" s="0" t="n">
        <f aca="false">IF(AND(ISNUMBER($BW1522),ISNUMBER($BX1522)),MIN(1,MAX(0,($BX1522-2018+1)/($BX1522-$BW1522+1))),"")</f>
        <v>0.444444444444444</v>
      </c>
      <c r="Q1522" s="0" t="n">
        <f aca="false">IF(AND(ISNUMBER($BW1522),ISNUMBER($BX1522)),MIN(1,MAX(0,($BX1522-2019+1)/($BX1522-$BW1522+1))),"")</f>
        <v>0.333333333333333</v>
      </c>
      <c r="R1522" s="0" t="n">
        <f aca="false">IF(AND(ISNUMBER($BW1522),ISNUMBER($BX1522)),MIN(1,MAX(0,($BX1522-2016+1)/($BX1522-$BW1522+1))),"")</f>
        <v>0.666666666666667</v>
      </c>
      <c r="S1522" s="0" t="n">
        <f aca="false">IF($L1522&lt;&gt;"",IF($L1522&gt;=2015.5,1,0),"")</f>
        <v>1</v>
      </c>
      <c r="T1522" s="0" t="n">
        <f aca="false">IF($L1522&lt;&gt;"",IF($L1522&gt;=2016,1,0),"")</f>
        <v>1</v>
      </c>
      <c r="U1522" s="0" t="n">
        <f aca="false">IF(ISNUMBER($BX1522),IF($BX1522&gt;=2016,1,0),"")</f>
        <v>1</v>
      </c>
      <c r="V1522" s="0" t="n">
        <f aca="false">IF(ISNUMBER($BW1522),IF($BW1522&gt;=2016,1,0),"")</f>
        <v>0</v>
      </c>
      <c r="W1522" s="0" t="str">
        <f aca="false">IF(AND(ISNUMBER($BW1522),ISNUMBER($BX1522)),IF($BW1522&gt;=2016,"post-only",IF($BX1522&lt;2016,"pre-only","mixed")),"")</f>
        <v>mixed</v>
      </c>
      <c r="X1522" s="0" t="n">
        <f aca="false">IF(AND(ISNUMBER($BW1522),ISNUMBER($BX1522)),MIN(1,MAX(0,($BX1522-2017+1)/($BX1522-$BW1522+1))),"")</f>
        <v>0.555555555555556</v>
      </c>
      <c r="Y1522" s="0" t="n">
        <f aca="false">IF(AND(ISNUMBER($BW1522),ISNUMBER($BX1522)),MIN(1,MAX(0,($BX1522-2018+1)/($BX1522-$BW1522+1))),"")</f>
        <v>0.444444444444444</v>
      </c>
      <c r="Z1522" s="0" t="n">
        <f aca="false">IF(AND(ISNUMBER($BW1522),ISNUMBER($BX1522)),MIN(1,MAX(0,($BX1522-2019+1)/($BX1522-$BW1522+1))),"")</f>
        <v>0.333333333333333</v>
      </c>
      <c r="AA1522" s="0" t="n">
        <f aca="false">IF(ISNUMBER($BX1522),IF($BX1522&gt;=2017,1,0),"")</f>
        <v>1</v>
      </c>
      <c r="AB1522" s="0" t="n">
        <f aca="false">IF(ISNUMBER($BX1522),IF($BX1522&gt;=2018,1,0),"")</f>
        <v>1</v>
      </c>
      <c r="AC1522" s="0" t="n">
        <f aca="false">IF(ISNUMBER($BX1522),IF($BX1522&gt;=2019,1,0),"")</f>
        <v>1</v>
      </c>
      <c r="AD1522" s="0" t="n">
        <f aca="false">IF($L1522&lt;&gt;"",IF($L1522&gt;2013,1,0),"")</f>
        <v>1</v>
      </c>
      <c r="AE1522" s="0" t="n">
        <f aca="false">IF($L1522&lt;&gt;"",1+IF($L1522&gt;2011,1,0)+IF($L1522&gt;2014,1,0),"")</f>
        <v>3</v>
      </c>
      <c r="AF1522" s="0" t="s">
        <v>87</v>
      </c>
      <c r="AG1522" s="0" t="s">
        <v>88</v>
      </c>
      <c r="AH1522" s="0" t="s">
        <v>89</v>
      </c>
      <c r="AI1522" s="0" t="s">
        <v>334</v>
      </c>
      <c r="AJ1522" s="0" t="s">
        <v>334</v>
      </c>
      <c r="AK1522" s="0" t="str">
        <f aca="false">IF(AND($CF1522&lt;&gt;"",IFERROR(INDEX(subsample_country_map!$B:$B,MATCH($CF1522,subsample_country_map!$A:$A,0)),"")&lt;&gt;""),INDEX(subsample_country_map!$B:$B,MATCH($CF1522,subsample_country_map!$A:$A,0)),INDEX(lookup!$AA:$AA,MATCH($A1522,lookup!$A:$A,0)))</f>
        <v>3_AsiaPac</v>
      </c>
      <c r="AL1522" s="0" t="str">
        <f aca="false">IF(AND($CF1522&lt;&gt;"",IFERROR(INDEX(subsample_country_map!$C:$C,MATCH($CF1522,subsample_country_map!$A:$A,0)),"")&lt;&gt;""),INDEX(subsample_country_map!$C:$C,MATCH($CF1522,subsample_country_map!$A:$A,0)),INDEX(lookup!$AB:$AB,MATCH($A1522,lookup!$A:$A,0)))</f>
        <v>2_developing</v>
      </c>
      <c r="AM1522" s="0" t="str">
        <f aca="false">IF(AND($CF1522&lt;&gt;"",IFERROR(INDEX(subsample_country_map!$D:$D,MATCH($CF1522,subsample_country_map!$A:$A,0)),"")&lt;&gt;""),INDEX(subsample_country_map!$D:$D,MATCH($CF1522,subsample_country_map!$A:$A,0)),INDEX(lookup!$AC:$AC,MATCH($A1522,lookup!$A:$A,0)))</f>
        <v>2_non_western</v>
      </c>
      <c r="AN1522" s="0" t="str">
        <f aca="false">IF(AND($CF1522&lt;&gt;"",IFERROR(INDEX(subsample_country_map!$E:$E,MATCH($CF1522,subsample_country_map!$A:$A,0)),"")&lt;&gt;""),INDEX(subsample_country_map!$E:$E,MATCH($CF1522,subsample_country_map!$A:$A,0)),INDEX(lookup!$AD:$AD,MATCH($A1522,lookup!$A:$A,0)))</f>
        <v>2_civil law</v>
      </c>
      <c r="AO1522" s="0" t="str">
        <f aca="false">INDEX(lookup!$Y:$Y,MATCH($A1522,lookup!$A:$A,0))</f>
        <v>0_published</v>
      </c>
      <c r="AP1522" s="0" t="str">
        <f aca="false">INDEX(lookup!$Z:$Z,MATCH($A1522,lookup!$A:$A,0))</f>
        <v>1_VHB high</v>
      </c>
      <c r="AQ1522" s="0" t="str">
        <f aca="false">INDEX(lookup!$W:$W,MATCH($A1522,lookup!$A:$A,0))</f>
        <v>2_sust</v>
      </c>
      <c r="AS1522" s="0" t="s">
        <v>91</v>
      </c>
      <c r="AT1522" s="0" t="s">
        <v>397</v>
      </c>
      <c r="AU1522" s="0" t="s">
        <v>93</v>
      </c>
      <c r="AV1522" s="0" t="s">
        <v>3530</v>
      </c>
      <c r="BA1522" s="0" t="n">
        <v>899</v>
      </c>
      <c r="BB1522" s="0" t="s">
        <v>96</v>
      </c>
      <c r="BC1522" s="0" t="s">
        <v>1697</v>
      </c>
      <c r="BD1522" s="0" t="s">
        <v>5437</v>
      </c>
      <c r="BE1522" s="0" t="s">
        <v>5496</v>
      </c>
      <c r="BF1522" s="0" t="s">
        <v>5526</v>
      </c>
      <c r="BI1522" s="0" t="s">
        <v>124</v>
      </c>
      <c r="BJ1522" s="0" t="s">
        <v>5527</v>
      </c>
      <c r="BK1522" s="0" t="s">
        <v>5482</v>
      </c>
      <c r="BL1522" s="0" t="s">
        <v>5528</v>
      </c>
      <c r="BM1522" s="0" t="s">
        <v>5432</v>
      </c>
      <c r="BN1522" s="0" t="s">
        <v>5427</v>
      </c>
      <c r="BO1522" s="0" t="s">
        <v>105</v>
      </c>
      <c r="BP1522" s="0" t="s">
        <v>5421</v>
      </c>
      <c r="BQ1522" s="0" t="s">
        <v>2442</v>
      </c>
      <c r="BT1522" s="0" t="n">
        <v>0</v>
      </c>
      <c r="BU1522" s="0" t="s">
        <v>5428</v>
      </c>
      <c r="BW1522" s="0" t="n">
        <v>2013</v>
      </c>
      <c r="BX1522" s="0" t="n">
        <v>2021</v>
      </c>
      <c r="BY1522" s="0" t="s">
        <v>234</v>
      </c>
      <c r="BZ1522" s="0" t="n">
        <v>2017</v>
      </c>
      <c r="CA1522" s="0" t="n">
        <v>0.666666666666667</v>
      </c>
      <c r="CB1522" s="0" t="n">
        <v>1</v>
      </c>
      <c r="CC1522" s="0" t="n">
        <v>1</v>
      </c>
      <c r="CE1522" s="0" t="n">
        <v>0</v>
      </c>
    </row>
    <row r="1523" customFormat="false" ht="15" hidden="false" customHeight="false" outlineLevel="0" collapsed="false">
      <c r="A1523" s="0" t="s">
        <v>5421</v>
      </c>
      <c r="B1523" s="0" t="n">
        <v>2828</v>
      </c>
      <c r="C1523" s="0" t="n">
        <v>-0.0600873682502946</v>
      </c>
      <c r="D1523" s="0" t="n">
        <v>2994</v>
      </c>
      <c r="E1523" s="0" t="n">
        <f aca="false">IF(ISNUMBER($BA1523),$BA1523,IF(AND(ISNUMBER($D1523),ISNUMBER($BW1523),ISNUMBER($BX1523)),$D1523*($BX1523-$BW1523+1),""))</f>
        <v>2994</v>
      </c>
      <c r="H1523" s="0" t="s">
        <v>118</v>
      </c>
      <c r="I1523" s="0" t="s">
        <v>95</v>
      </c>
      <c r="J1523" s="0" t="n">
        <f aca="false">IF($BW1523&lt;&gt;"",$BW1523,"")</f>
        <v>2013</v>
      </c>
      <c r="K1523" s="0" t="n">
        <f aca="false">IF($BX1523&lt;&gt;"",$BX1523,"")</f>
        <v>2021</v>
      </c>
      <c r="L1523" s="0" t="n">
        <f aca="false">IF(AND(ISNUMBER($BW1523),ISNUMBER($BX1523)),($BW1523+$BX1523)/2,"")</f>
        <v>2017</v>
      </c>
      <c r="M1523" s="0" t="n">
        <f aca="false">IF($L1523&lt;&gt;"",$L1523,"")</f>
        <v>2017</v>
      </c>
      <c r="N1523" s="0" t="n">
        <f aca="false">IF(AND(ISNUMBER($BW1523),ISNUMBER($BX1523)),MIN(1,MAX(0,($BX1523-2016+1)/($BX1523-$BW1523+1))),"")</f>
        <v>0.666666666666667</v>
      </c>
      <c r="O1523" s="0" t="n">
        <f aca="false">IF(AND(ISNUMBER($BW1523),ISNUMBER($BX1523)),MIN(1,MAX(0,($BX1523-2017+1)/($BX1523-$BW1523+1))),"")</f>
        <v>0.555555555555556</v>
      </c>
      <c r="P1523" s="0" t="n">
        <f aca="false">IF(AND(ISNUMBER($BW1523),ISNUMBER($BX1523)),MIN(1,MAX(0,($BX1523-2018+1)/($BX1523-$BW1523+1))),"")</f>
        <v>0.444444444444444</v>
      </c>
      <c r="Q1523" s="0" t="n">
        <f aca="false">IF(AND(ISNUMBER($BW1523),ISNUMBER($BX1523)),MIN(1,MAX(0,($BX1523-2019+1)/($BX1523-$BW1523+1))),"")</f>
        <v>0.333333333333333</v>
      </c>
      <c r="R1523" s="0" t="n">
        <f aca="false">IF(AND(ISNUMBER($BW1523),ISNUMBER($BX1523)),MIN(1,MAX(0,($BX1523-2016+1)/($BX1523-$BW1523+1))),"")</f>
        <v>0.666666666666667</v>
      </c>
      <c r="S1523" s="0" t="n">
        <f aca="false">IF($L1523&lt;&gt;"",IF($L1523&gt;=2015.5,1,0),"")</f>
        <v>1</v>
      </c>
      <c r="T1523" s="0" t="n">
        <f aca="false">IF($L1523&lt;&gt;"",IF($L1523&gt;=2016,1,0),"")</f>
        <v>1</v>
      </c>
      <c r="U1523" s="0" t="n">
        <f aca="false">IF(ISNUMBER($BX1523),IF($BX1523&gt;=2016,1,0),"")</f>
        <v>1</v>
      </c>
      <c r="V1523" s="0" t="n">
        <f aca="false">IF(ISNUMBER($BW1523),IF($BW1523&gt;=2016,1,0),"")</f>
        <v>0</v>
      </c>
      <c r="W1523" s="0" t="str">
        <f aca="false">IF(AND(ISNUMBER($BW1523),ISNUMBER($BX1523)),IF($BW1523&gt;=2016,"post-only",IF($BX1523&lt;2016,"pre-only","mixed")),"")</f>
        <v>mixed</v>
      </c>
      <c r="X1523" s="0" t="n">
        <f aca="false">IF(AND(ISNUMBER($BW1523),ISNUMBER($BX1523)),MIN(1,MAX(0,($BX1523-2017+1)/($BX1523-$BW1523+1))),"")</f>
        <v>0.555555555555556</v>
      </c>
      <c r="Y1523" s="0" t="n">
        <f aca="false">IF(AND(ISNUMBER($BW1523),ISNUMBER($BX1523)),MIN(1,MAX(0,($BX1523-2018+1)/($BX1523-$BW1523+1))),"")</f>
        <v>0.444444444444444</v>
      </c>
      <c r="Z1523" s="0" t="n">
        <f aca="false">IF(AND(ISNUMBER($BW1523),ISNUMBER($BX1523)),MIN(1,MAX(0,($BX1523-2019+1)/($BX1523-$BW1523+1))),"")</f>
        <v>0.333333333333333</v>
      </c>
      <c r="AA1523" s="0" t="n">
        <f aca="false">IF(ISNUMBER($BX1523),IF($BX1523&gt;=2017,1,0),"")</f>
        <v>1</v>
      </c>
      <c r="AB1523" s="0" t="n">
        <f aca="false">IF(ISNUMBER($BX1523),IF($BX1523&gt;=2018,1,0),"")</f>
        <v>1</v>
      </c>
      <c r="AC1523" s="0" t="n">
        <f aca="false">IF(ISNUMBER($BX1523),IF($BX1523&gt;=2019,1,0),"")</f>
        <v>1</v>
      </c>
      <c r="AD1523" s="0" t="n">
        <f aca="false">IF($L1523&lt;&gt;"",IF($L1523&gt;2013,1,0),"")</f>
        <v>1</v>
      </c>
      <c r="AE1523" s="0" t="n">
        <f aca="false">IF($L1523&lt;&gt;"",1+IF($L1523&gt;2011,1,0)+IF($L1523&gt;2014,1,0),"")</f>
        <v>3</v>
      </c>
      <c r="AF1523" s="0" t="s">
        <v>87</v>
      </c>
      <c r="AG1523" s="0" t="s">
        <v>436</v>
      </c>
      <c r="AH1523" s="0" t="s">
        <v>89</v>
      </c>
      <c r="AI1523" s="0" t="s">
        <v>334</v>
      </c>
      <c r="AJ1523" s="0" t="s">
        <v>334</v>
      </c>
      <c r="AK1523" s="0" t="str">
        <f aca="false">IF(AND($CF1523&lt;&gt;"",IFERROR(INDEX(subsample_country_map!$B:$B,MATCH($CF1523,subsample_country_map!$A:$A,0)),"")&lt;&gt;""),INDEX(subsample_country_map!$B:$B,MATCH($CF1523,subsample_country_map!$A:$A,0)),INDEX(lookup!$AA:$AA,MATCH($A1523,lookup!$A:$A,0)))</f>
        <v>3_AsiaPac</v>
      </c>
      <c r="AL1523" s="0" t="str">
        <f aca="false">IF(AND($CF1523&lt;&gt;"",IFERROR(INDEX(subsample_country_map!$C:$C,MATCH($CF1523,subsample_country_map!$A:$A,0)),"")&lt;&gt;""),INDEX(subsample_country_map!$C:$C,MATCH($CF1523,subsample_country_map!$A:$A,0)),INDEX(lookup!$AB:$AB,MATCH($A1523,lookup!$A:$A,0)))</f>
        <v>2_developing</v>
      </c>
      <c r="AM1523" s="0" t="str">
        <f aca="false">IF(AND($CF1523&lt;&gt;"",IFERROR(INDEX(subsample_country_map!$D:$D,MATCH($CF1523,subsample_country_map!$A:$A,0)),"")&lt;&gt;""),INDEX(subsample_country_map!$D:$D,MATCH($CF1523,subsample_country_map!$A:$A,0)),INDEX(lookup!$AC:$AC,MATCH($A1523,lookup!$A:$A,0)))</f>
        <v>2_non_western</v>
      </c>
      <c r="AN1523" s="0" t="str">
        <f aca="false">IF(AND($CF1523&lt;&gt;"",IFERROR(INDEX(subsample_country_map!$E:$E,MATCH($CF1523,subsample_country_map!$A:$A,0)),"")&lt;&gt;""),INDEX(subsample_country_map!$E:$E,MATCH($CF1523,subsample_country_map!$A:$A,0)),INDEX(lookup!$AD:$AD,MATCH($A1523,lookup!$A:$A,0)))</f>
        <v>2_civil law</v>
      </c>
      <c r="AO1523" s="0" t="str">
        <f aca="false">INDEX(lookup!$Y:$Y,MATCH($A1523,lookup!$A:$A,0))</f>
        <v>0_published</v>
      </c>
      <c r="AP1523" s="0" t="str">
        <f aca="false">INDEX(lookup!$Z:$Z,MATCH($A1523,lookup!$A:$A,0))</f>
        <v>1_VHB high</v>
      </c>
      <c r="AQ1523" s="0" t="str">
        <f aca="false">INDEX(lookup!$W:$W,MATCH($A1523,lookup!$A:$A,0))</f>
        <v>2_sust</v>
      </c>
      <c r="AS1523" s="0" t="s">
        <v>91</v>
      </c>
      <c r="AT1523" s="0" t="s">
        <v>111</v>
      </c>
      <c r="AU1523" s="0" t="s">
        <v>93</v>
      </c>
      <c r="AV1523" s="0" t="s">
        <v>5529</v>
      </c>
      <c r="BA1523" s="0" t="n">
        <v>2994</v>
      </c>
      <c r="BB1523" s="0" t="s">
        <v>96</v>
      </c>
      <c r="BC1523" s="0" t="s">
        <v>1697</v>
      </c>
      <c r="BD1523" s="0" t="s">
        <v>5437</v>
      </c>
      <c r="BE1523" s="0" t="s">
        <v>5530</v>
      </c>
      <c r="BF1523" s="0" t="s">
        <v>5497</v>
      </c>
      <c r="BI1523" s="0" t="s">
        <v>124</v>
      </c>
      <c r="BJ1523" s="0" t="s">
        <v>5531</v>
      </c>
      <c r="BK1523" s="0" t="s">
        <v>5532</v>
      </c>
      <c r="BL1523" s="0" t="s">
        <v>5533</v>
      </c>
      <c r="BM1523" s="0" t="s">
        <v>5426</v>
      </c>
      <c r="BN1523" s="0" t="s">
        <v>5427</v>
      </c>
      <c r="BO1523" s="0" t="s">
        <v>105</v>
      </c>
      <c r="BP1523" s="0" t="s">
        <v>5421</v>
      </c>
      <c r="BQ1523" s="0" t="s">
        <v>755</v>
      </c>
      <c r="BT1523" s="0" t="n">
        <v>0</v>
      </c>
      <c r="BU1523" s="0" t="s">
        <v>5428</v>
      </c>
      <c r="BW1523" s="0" t="n">
        <v>2013</v>
      </c>
      <c r="BX1523" s="0" t="n">
        <v>2021</v>
      </c>
      <c r="BY1523" s="0" t="s">
        <v>234</v>
      </c>
      <c r="BZ1523" s="0" t="n">
        <v>2017</v>
      </c>
      <c r="CA1523" s="0" t="n">
        <v>0.666666666666667</v>
      </c>
      <c r="CB1523" s="0" t="n">
        <v>1</v>
      </c>
      <c r="CC1523" s="0" t="n">
        <v>1</v>
      </c>
      <c r="CD1523" s="0" t="n">
        <v>-0.0601598402949461</v>
      </c>
      <c r="CE1523" s="0" t="n">
        <v>1</v>
      </c>
    </row>
    <row r="1524" customFormat="false" ht="15" hidden="false" customHeight="false" outlineLevel="0" collapsed="false">
      <c r="A1524" s="0" t="s">
        <v>5421</v>
      </c>
      <c r="B1524" s="0" t="n">
        <v>2829</v>
      </c>
      <c r="D1524" s="0" t="n">
        <v>3165</v>
      </c>
      <c r="E1524" s="0" t="n">
        <f aca="false">IF(ISNUMBER($BA1524),$BA1524,IF(AND(ISNUMBER($D1524),ISNUMBER($BW1524),ISNUMBER($BX1524)),$D1524*($BX1524-$BW1524+1),""))</f>
        <v>3165</v>
      </c>
      <c r="H1524" s="0" t="s">
        <v>118</v>
      </c>
      <c r="I1524" s="0" t="s">
        <v>95</v>
      </c>
      <c r="J1524" s="0" t="n">
        <f aca="false">IF($BW1524&lt;&gt;"",$BW1524,"")</f>
        <v>2013</v>
      </c>
      <c r="K1524" s="0" t="n">
        <f aca="false">IF($BX1524&lt;&gt;"",$BX1524,"")</f>
        <v>2021</v>
      </c>
      <c r="L1524" s="0" t="n">
        <f aca="false">IF(AND(ISNUMBER($BW1524),ISNUMBER($BX1524)),($BW1524+$BX1524)/2,"")</f>
        <v>2017</v>
      </c>
      <c r="M1524" s="0" t="n">
        <f aca="false">IF($L1524&lt;&gt;"",$L1524,"")</f>
        <v>2017</v>
      </c>
      <c r="N1524" s="0" t="n">
        <f aca="false">IF(AND(ISNUMBER($BW1524),ISNUMBER($BX1524)),MIN(1,MAX(0,($BX1524-2016+1)/($BX1524-$BW1524+1))),"")</f>
        <v>0.666666666666667</v>
      </c>
      <c r="O1524" s="0" t="n">
        <f aca="false">IF(AND(ISNUMBER($BW1524),ISNUMBER($BX1524)),MIN(1,MAX(0,($BX1524-2017+1)/($BX1524-$BW1524+1))),"")</f>
        <v>0.555555555555556</v>
      </c>
      <c r="P1524" s="0" t="n">
        <f aca="false">IF(AND(ISNUMBER($BW1524),ISNUMBER($BX1524)),MIN(1,MAX(0,($BX1524-2018+1)/($BX1524-$BW1524+1))),"")</f>
        <v>0.444444444444444</v>
      </c>
      <c r="Q1524" s="0" t="n">
        <f aca="false">IF(AND(ISNUMBER($BW1524),ISNUMBER($BX1524)),MIN(1,MAX(0,($BX1524-2019+1)/($BX1524-$BW1524+1))),"")</f>
        <v>0.333333333333333</v>
      </c>
      <c r="R1524" s="0" t="n">
        <f aca="false">IF(AND(ISNUMBER($BW1524),ISNUMBER($BX1524)),MIN(1,MAX(0,($BX1524-2016+1)/($BX1524-$BW1524+1))),"")</f>
        <v>0.666666666666667</v>
      </c>
      <c r="S1524" s="0" t="n">
        <f aca="false">IF($L1524&lt;&gt;"",IF($L1524&gt;=2015.5,1,0),"")</f>
        <v>1</v>
      </c>
      <c r="T1524" s="0" t="n">
        <f aca="false">IF($L1524&lt;&gt;"",IF($L1524&gt;=2016,1,0),"")</f>
        <v>1</v>
      </c>
      <c r="U1524" s="0" t="n">
        <f aca="false">IF(ISNUMBER($BX1524),IF($BX1524&gt;=2016,1,0),"")</f>
        <v>1</v>
      </c>
      <c r="V1524" s="0" t="n">
        <f aca="false">IF(ISNUMBER($BW1524),IF($BW1524&gt;=2016,1,0),"")</f>
        <v>0</v>
      </c>
      <c r="W1524" s="0" t="str">
        <f aca="false">IF(AND(ISNUMBER($BW1524),ISNUMBER($BX1524)),IF($BW1524&gt;=2016,"post-only",IF($BX1524&lt;2016,"pre-only","mixed")),"")</f>
        <v>mixed</v>
      </c>
      <c r="X1524" s="0" t="n">
        <f aca="false">IF(AND(ISNUMBER($BW1524),ISNUMBER($BX1524)),MIN(1,MAX(0,($BX1524-2017+1)/($BX1524-$BW1524+1))),"")</f>
        <v>0.555555555555556</v>
      </c>
      <c r="Y1524" s="0" t="n">
        <f aca="false">IF(AND(ISNUMBER($BW1524),ISNUMBER($BX1524)),MIN(1,MAX(0,($BX1524-2018+1)/($BX1524-$BW1524+1))),"")</f>
        <v>0.444444444444444</v>
      </c>
      <c r="Z1524" s="0" t="n">
        <f aca="false">IF(AND(ISNUMBER($BW1524),ISNUMBER($BX1524)),MIN(1,MAX(0,($BX1524-2019+1)/($BX1524-$BW1524+1))),"")</f>
        <v>0.333333333333333</v>
      </c>
      <c r="AA1524" s="0" t="n">
        <f aca="false">IF(ISNUMBER($BX1524),IF($BX1524&gt;=2017,1,0),"")</f>
        <v>1</v>
      </c>
      <c r="AB1524" s="0" t="n">
        <f aca="false">IF(ISNUMBER($BX1524),IF($BX1524&gt;=2018,1,0),"")</f>
        <v>1</v>
      </c>
      <c r="AC1524" s="0" t="n">
        <f aca="false">IF(ISNUMBER($BX1524),IF($BX1524&gt;=2019,1,0),"")</f>
        <v>1</v>
      </c>
      <c r="AD1524" s="0" t="n">
        <f aca="false">IF($L1524&lt;&gt;"",IF($L1524&gt;2013,1,0),"")</f>
        <v>1</v>
      </c>
      <c r="AE1524" s="0" t="n">
        <f aca="false">IF($L1524&lt;&gt;"",1+IF($L1524&gt;2011,1,0)+IF($L1524&gt;2014,1,0),"")</f>
        <v>3</v>
      </c>
      <c r="AF1524" s="0" t="s">
        <v>87</v>
      </c>
      <c r="AG1524" s="0" t="s">
        <v>436</v>
      </c>
      <c r="AH1524" s="0" t="s">
        <v>89</v>
      </c>
      <c r="AI1524" s="0" t="s">
        <v>334</v>
      </c>
      <c r="AJ1524" s="0" t="s">
        <v>334</v>
      </c>
      <c r="AK1524" s="0" t="str">
        <f aca="false">IF(AND($CF1524&lt;&gt;"",IFERROR(INDEX(subsample_country_map!$B:$B,MATCH($CF1524,subsample_country_map!$A:$A,0)),"")&lt;&gt;""),INDEX(subsample_country_map!$B:$B,MATCH($CF1524,subsample_country_map!$A:$A,0)),INDEX(lookup!$AA:$AA,MATCH($A1524,lookup!$A:$A,0)))</f>
        <v>3_AsiaPac</v>
      </c>
      <c r="AL1524" s="0" t="str">
        <f aca="false">IF(AND($CF1524&lt;&gt;"",IFERROR(INDEX(subsample_country_map!$C:$C,MATCH($CF1524,subsample_country_map!$A:$A,0)),"")&lt;&gt;""),INDEX(subsample_country_map!$C:$C,MATCH($CF1524,subsample_country_map!$A:$A,0)),INDEX(lookup!$AB:$AB,MATCH($A1524,lookup!$A:$A,0)))</f>
        <v>2_developing</v>
      </c>
      <c r="AM1524" s="0" t="str">
        <f aca="false">IF(AND($CF1524&lt;&gt;"",IFERROR(INDEX(subsample_country_map!$D:$D,MATCH($CF1524,subsample_country_map!$A:$A,0)),"")&lt;&gt;""),INDEX(subsample_country_map!$D:$D,MATCH($CF1524,subsample_country_map!$A:$A,0)),INDEX(lookup!$AC:$AC,MATCH($A1524,lookup!$A:$A,0)))</f>
        <v>2_non_western</v>
      </c>
      <c r="AN1524" s="0" t="str">
        <f aca="false">IF(AND($CF1524&lt;&gt;"",IFERROR(INDEX(subsample_country_map!$E:$E,MATCH($CF1524,subsample_country_map!$A:$A,0)),"")&lt;&gt;""),INDEX(subsample_country_map!$E:$E,MATCH($CF1524,subsample_country_map!$A:$A,0)),INDEX(lookup!$AD:$AD,MATCH($A1524,lookup!$A:$A,0)))</f>
        <v>2_civil law</v>
      </c>
      <c r="AO1524" s="0" t="str">
        <f aca="false">INDEX(lookup!$Y:$Y,MATCH($A1524,lookup!$A:$A,0))</f>
        <v>0_published</v>
      </c>
      <c r="AP1524" s="0" t="str">
        <f aca="false">INDEX(lookup!$Z:$Z,MATCH($A1524,lookup!$A:$A,0))</f>
        <v>1_VHB high</v>
      </c>
      <c r="AQ1524" s="0" t="str">
        <f aca="false">INDEX(lookup!$W:$W,MATCH($A1524,lookup!$A:$A,0))</f>
        <v>2_sust</v>
      </c>
      <c r="AS1524" s="0" t="s">
        <v>91</v>
      </c>
      <c r="AT1524" s="0" t="s">
        <v>111</v>
      </c>
      <c r="AU1524" s="0" t="s">
        <v>93</v>
      </c>
      <c r="AV1524" s="0" t="s">
        <v>5534</v>
      </c>
      <c r="BA1524" s="0" t="n">
        <v>3165</v>
      </c>
      <c r="BB1524" s="0" t="s">
        <v>96</v>
      </c>
      <c r="BC1524" s="0" t="s">
        <v>1697</v>
      </c>
      <c r="BD1524" s="0" t="s">
        <v>5437</v>
      </c>
      <c r="BE1524" s="0" t="s">
        <v>5530</v>
      </c>
      <c r="BF1524" s="0" t="s">
        <v>5501</v>
      </c>
      <c r="BI1524" s="0" t="s">
        <v>124</v>
      </c>
      <c r="BJ1524" s="0" t="s">
        <v>5535</v>
      </c>
      <c r="BK1524" s="0" t="s">
        <v>5532</v>
      </c>
      <c r="BL1524" s="0" t="s">
        <v>5536</v>
      </c>
      <c r="BM1524" s="0" t="s">
        <v>5426</v>
      </c>
      <c r="BN1524" s="0" t="s">
        <v>5427</v>
      </c>
      <c r="BO1524" s="0" t="s">
        <v>105</v>
      </c>
      <c r="BP1524" s="0" t="s">
        <v>5421</v>
      </c>
      <c r="BQ1524" s="0" t="s">
        <v>2442</v>
      </c>
      <c r="BT1524" s="0" t="n">
        <v>0</v>
      </c>
      <c r="BU1524" s="0" t="s">
        <v>5428</v>
      </c>
      <c r="BW1524" s="0" t="n">
        <v>2013</v>
      </c>
      <c r="BX1524" s="0" t="n">
        <v>2021</v>
      </c>
      <c r="BY1524" s="0" t="s">
        <v>234</v>
      </c>
      <c r="BZ1524" s="0" t="n">
        <v>2017</v>
      </c>
      <c r="CA1524" s="0" t="n">
        <v>0.666666666666667</v>
      </c>
      <c r="CB1524" s="0" t="n">
        <v>1</v>
      </c>
      <c r="CC1524" s="0" t="n">
        <v>1</v>
      </c>
      <c r="CE1524" s="0" t="n">
        <v>0</v>
      </c>
    </row>
    <row r="1525" customFormat="false" ht="15" hidden="false" customHeight="false" outlineLevel="0" collapsed="false">
      <c r="A1525" s="0" t="s">
        <v>5421</v>
      </c>
      <c r="B1525" s="0" t="n">
        <v>2830</v>
      </c>
      <c r="D1525" s="0" t="n">
        <v>3074</v>
      </c>
      <c r="E1525" s="0" t="n">
        <f aca="false">IF(ISNUMBER($BA1525),$BA1525,IF(AND(ISNUMBER($D1525),ISNUMBER($BW1525),ISNUMBER($BX1525)),$D1525*($BX1525-$BW1525+1),""))</f>
        <v>3074</v>
      </c>
      <c r="H1525" s="0" t="s">
        <v>118</v>
      </c>
      <c r="I1525" s="0" t="s">
        <v>95</v>
      </c>
      <c r="J1525" s="0" t="n">
        <f aca="false">IF($BW1525&lt;&gt;"",$BW1525,"")</f>
        <v>2013</v>
      </c>
      <c r="K1525" s="0" t="n">
        <f aca="false">IF($BX1525&lt;&gt;"",$BX1525,"")</f>
        <v>2021</v>
      </c>
      <c r="L1525" s="0" t="n">
        <f aca="false">IF(AND(ISNUMBER($BW1525),ISNUMBER($BX1525)),($BW1525+$BX1525)/2,"")</f>
        <v>2017</v>
      </c>
      <c r="M1525" s="0" t="n">
        <f aca="false">IF($L1525&lt;&gt;"",$L1525,"")</f>
        <v>2017</v>
      </c>
      <c r="N1525" s="0" t="n">
        <f aca="false">IF(AND(ISNUMBER($BW1525),ISNUMBER($BX1525)),MIN(1,MAX(0,($BX1525-2016+1)/($BX1525-$BW1525+1))),"")</f>
        <v>0.666666666666667</v>
      </c>
      <c r="O1525" s="0" t="n">
        <f aca="false">IF(AND(ISNUMBER($BW1525),ISNUMBER($BX1525)),MIN(1,MAX(0,($BX1525-2017+1)/($BX1525-$BW1525+1))),"")</f>
        <v>0.555555555555556</v>
      </c>
      <c r="P1525" s="0" t="n">
        <f aca="false">IF(AND(ISNUMBER($BW1525),ISNUMBER($BX1525)),MIN(1,MAX(0,($BX1525-2018+1)/($BX1525-$BW1525+1))),"")</f>
        <v>0.444444444444444</v>
      </c>
      <c r="Q1525" s="0" t="n">
        <f aca="false">IF(AND(ISNUMBER($BW1525),ISNUMBER($BX1525)),MIN(1,MAX(0,($BX1525-2019+1)/($BX1525-$BW1525+1))),"")</f>
        <v>0.333333333333333</v>
      </c>
      <c r="R1525" s="0" t="n">
        <f aca="false">IF(AND(ISNUMBER($BW1525),ISNUMBER($BX1525)),MIN(1,MAX(0,($BX1525-2016+1)/($BX1525-$BW1525+1))),"")</f>
        <v>0.666666666666667</v>
      </c>
      <c r="S1525" s="0" t="n">
        <f aca="false">IF($L1525&lt;&gt;"",IF($L1525&gt;=2015.5,1,0),"")</f>
        <v>1</v>
      </c>
      <c r="T1525" s="0" t="n">
        <f aca="false">IF($L1525&lt;&gt;"",IF($L1525&gt;=2016,1,0),"")</f>
        <v>1</v>
      </c>
      <c r="U1525" s="0" t="n">
        <f aca="false">IF(ISNUMBER($BX1525),IF($BX1525&gt;=2016,1,0),"")</f>
        <v>1</v>
      </c>
      <c r="V1525" s="0" t="n">
        <f aca="false">IF(ISNUMBER($BW1525),IF($BW1525&gt;=2016,1,0),"")</f>
        <v>0</v>
      </c>
      <c r="W1525" s="0" t="str">
        <f aca="false">IF(AND(ISNUMBER($BW1525),ISNUMBER($BX1525)),IF($BW1525&gt;=2016,"post-only",IF($BX1525&lt;2016,"pre-only","mixed")),"")</f>
        <v>mixed</v>
      </c>
      <c r="X1525" s="0" t="n">
        <f aca="false">IF(AND(ISNUMBER($BW1525),ISNUMBER($BX1525)),MIN(1,MAX(0,($BX1525-2017+1)/($BX1525-$BW1525+1))),"")</f>
        <v>0.555555555555556</v>
      </c>
      <c r="Y1525" s="0" t="n">
        <f aca="false">IF(AND(ISNUMBER($BW1525),ISNUMBER($BX1525)),MIN(1,MAX(0,($BX1525-2018+1)/($BX1525-$BW1525+1))),"")</f>
        <v>0.444444444444444</v>
      </c>
      <c r="Z1525" s="0" t="n">
        <f aca="false">IF(AND(ISNUMBER($BW1525),ISNUMBER($BX1525)),MIN(1,MAX(0,($BX1525-2019+1)/($BX1525-$BW1525+1))),"")</f>
        <v>0.333333333333333</v>
      </c>
      <c r="AA1525" s="0" t="n">
        <f aca="false">IF(ISNUMBER($BX1525),IF($BX1525&gt;=2017,1,0),"")</f>
        <v>1</v>
      </c>
      <c r="AB1525" s="0" t="n">
        <f aca="false">IF(ISNUMBER($BX1525),IF($BX1525&gt;=2018,1,0),"")</f>
        <v>1</v>
      </c>
      <c r="AC1525" s="0" t="n">
        <f aca="false">IF(ISNUMBER($BX1525),IF($BX1525&gt;=2019,1,0),"")</f>
        <v>1</v>
      </c>
      <c r="AD1525" s="0" t="n">
        <f aca="false">IF($L1525&lt;&gt;"",IF($L1525&gt;2013,1,0),"")</f>
        <v>1</v>
      </c>
      <c r="AE1525" s="0" t="n">
        <f aca="false">IF($L1525&lt;&gt;"",1+IF($L1525&gt;2011,1,0)+IF($L1525&gt;2014,1,0),"")</f>
        <v>3</v>
      </c>
      <c r="AF1525" s="0" t="s">
        <v>87</v>
      </c>
      <c r="AG1525" s="0" t="s">
        <v>436</v>
      </c>
      <c r="AH1525" s="0" t="s">
        <v>89</v>
      </c>
      <c r="AI1525" s="0" t="s">
        <v>334</v>
      </c>
      <c r="AJ1525" s="0" t="s">
        <v>334</v>
      </c>
      <c r="AK1525" s="0" t="str">
        <f aca="false">IF(AND($CF1525&lt;&gt;"",IFERROR(INDEX(subsample_country_map!$B:$B,MATCH($CF1525,subsample_country_map!$A:$A,0)),"")&lt;&gt;""),INDEX(subsample_country_map!$B:$B,MATCH($CF1525,subsample_country_map!$A:$A,0)),INDEX(lookup!$AA:$AA,MATCH($A1525,lookup!$A:$A,0)))</f>
        <v>3_AsiaPac</v>
      </c>
      <c r="AL1525" s="0" t="str">
        <f aca="false">IF(AND($CF1525&lt;&gt;"",IFERROR(INDEX(subsample_country_map!$C:$C,MATCH($CF1525,subsample_country_map!$A:$A,0)),"")&lt;&gt;""),INDEX(subsample_country_map!$C:$C,MATCH($CF1525,subsample_country_map!$A:$A,0)),INDEX(lookup!$AB:$AB,MATCH($A1525,lookup!$A:$A,0)))</f>
        <v>2_developing</v>
      </c>
      <c r="AM1525" s="0" t="str">
        <f aca="false">IF(AND($CF1525&lt;&gt;"",IFERROR(INDEX(subsample_country_map!$D:$D,MATCH($CF1525,subsample_country_map!$A:$A,0)),"")&lt;&gt;""),INDEX(subsample_country_map!$D:$D,MATCH($CF1525,subsample_country_map!$A:$A,0)),INDEX(lookup!$AC:$AC,MATCH($A1525,lookup!$A:$A,0)))</f>
        <v>2_non_western</v>
      </c>
      <c r="AN1525" s="0" t="str">
        <f aca="false">IF(AND($CF1525&lt;&gt;"",IFERROR(INDEX(subsample_country_map!$E:$E,MATCH($CF1525,subsample_country_map!$A:$A,0)),"")&lt;&gt;""),INDEX(subsample_country_map!$E:$E,MATCH($CF1525,subsample_country_map!$A:$A,0)),INDEX(lookup!$AD:$AD,MATCH($A1525,lookup!$A:$A,0)))</f>
        <v>2_civil law</v>
      </c>
      <c r="AO1525" s="0" t="str">
        <f aca="false">INDEX(lookup!$Y:$Y,MATCH($A1525,lookup!$A:$A,0))</f>
        <v>0_published</v>
      </c>
      <c r="AP1525" s="0" t="str">
        <f aca="false">INDEX(lookup!$Z:$Z,MATCH($A1525,lookup!$A:$A,0))</f>
        <v>1_VHB high</v>
      </c>
      <c r="AQ1525" s="0" t="str">
        <f aca="false">INDEX(lookup!$W:$W,MATCH($A1525,lookup!$A:$A,0))</f>
        <v>2_sust</v>
      </c>
      <c r="AS1525" s="0" t="s">
        <v>91</v>
      </c>
      <c r="AT1525" s="0" t="s">
        <v>111</v>
      </c>
      <c r="AU1525" s="0" t="s">
        <v>93</v>
      </c>
      <c r="AV1525" s="0" t="s">
        <v>5537</v>
      </c>
      <c r="BA1525" s="0" t="n">
        <v>3074</v>
      </c>
      <c r="BB1525" s="0" t="s">
        <v>96</v>
      </c>
      <c r="BC1525" s="0" t="s">
        <v>1697</v>
      </c>
      <c r="BD1525" s="0" t="s">
        <v>5437</v>
      </c>
      <c r="BE1525" s="0" t="s">
        <v>5530</v>
      </c>
      <c r="BF1525" s="0" t="s">
        <v>5505</v>
      </c>
      <c r="BI1525" s="0" t="s">
        <v>124</v>
      </c>
      <c r="BJ1525" s="0" t="s">
        <v>5538</v>
      </c>
      <c r="BK1525" s="0" t="s">
        <v>5532</v>
      </c>
      <c r="BL1525" s="0" t="s">
        <v>5539</v>
      </c>
      <c r="BM1525" s="0" t="s">
        <v>5426</v>
      </c>
      <c r="BN1525" s="0" t="s">
        <v>5427</v>
      </c>
      <c r="BO1525" s="0" t="s">
        <v>105</v>
      </c>
      <c r="BP1525" s="0" t="s">
        <v>5421</v>
      </c>
      <c r="BQ1525" s="0" t="s">
        <v>2442</v>
      </c>
      <c r="BT1525" s="0" t="n">
        <v>0</v>
      </c>
      <c r="BU1525" s="0" t="s">
        <v>5428</v>
      </c>
      <c r="BW1525" s="0" t="n">
        <v>2013</v>
      </c>
      <c r="BX1525" s="0" t="n">
        <v>2021</v>
      </c>
      <c r="BY1525" s="0" t="s">
        <v>234</v>
      </c>
      <c r="BZ1525" s="0" t="n">
        <v>2017</v>
      </c>
      <c r="CA1525" s="0" t="n">
        <v>0.666666666666667</v>
      </c>
      <c r="CB1525" s="0" t="n">
        <v>1</v>
      </c>
      <c r="CC1525" s="0" t="n">
        <v>1</v>
      </c>
      <c r="CE1525" s="0" t="n">
        <v>0</v>
      </c>
    </row>
    <row r="1526" customFormat="false" ht="15" hidden="false" customHeight="false" outlineLevel="0" collapsed="false">
      <c r="A1526" s="0" t="s">
        <v>5421</v>
      </c>
      <c r="B1526" s="0" t="n">
        <v>2831</v>
      </c>
      <c r="D1526" s="0" t="n">
        <v>1011</v>
      </c>
      <c r="E1526" s="0" t="n">
        <f aca="false">IF(ISNUMBER($BA1526),$BA1526,IF(AND(ISNUMBER($D1526),ISNUMBER($BW1526),ISNUMBER($BX1526)),$D1526*($BX1526-$BW1526+1),""))</f>
        <v>1011</v>
      </c>
      <c r="H1526" s="0" t="s">
        <v>118</v>
      </c>
      <c r="I1526" s="0" t="s">
        <v>95</v>
      </c>
      <c r="J1526" s="0" t="n">
        <f aca="false">IF($BW1526&lt;&gt;"",$BW1526,"")</f>
        <v>2013</v>
      </c>
      <c r="K1526" s="0" t="n">
        <f aca="false">IF($BX1526&lt;&gt;"",$BX1526,"")</f>
        <v>2021</v>
      </c>
      <c r="L1526" s="0" t="n">
        <f aca="false">IF(AND(ISNUMBER($BW1526),ISNUMBER($BX1526)),($BW1526+$BX1526)/2,"")</f>
        <v>2017</v>
      </c>
      <c r="M1526" s="0" t="n">
        <f aca="false">IF($L1526&lt;&gt;"",$L1526,"")</f>
        <v>2017</v>
      </c>
      <c r="N1526" s="0" t="n">
        <f aca="false">IF(AND(ISNUMBER($BW1526),ISNUMBER($BX1526)),MIN(1,MAX(0,($BX1526-2016+1)/($BX1526-$BW1526+1))),"")</f>
        <v>0.666666666666667</v>
      </c>
      <c r="O1526" s="0" t="n">
        <f aca="false">IF(AND(ISNUMBER($BW1526),ISNUMBER($BX1526)),MIN(1,MAX(0,($BX1526-2017+1)/($BX1526-$BW1526+1))),"")</f>
        <v>0.555555555555556</v>
      </c>
      <c r="P1526" s="0" t="n">
        <f aca="false">IF(AND(ISNUMBER($BW1526),ISNUMBER($BX1526)),MIN(1,MAX(0,($BX1526-2018+1)/($BX1526-$BW1526+1))),"")</f>
        <v>0.444444444444444</v>
      </c>
      <c r="Q1526" s="0" t="n">
        <f aca="false">IF(AND(ISNUMBER($BW1526),ISNUMBER($BX1526)),MIN(1,MAX(0,($BX1526-2019+1)/($BX1526-$BW1526+1))),"")</f>
        <v>0.333333333333333</v>
      </c>
      <c r="R1526" s="0" t="n">
        <f aca="false">IF(AND(ISNUMBER($BW1526),ISNUMBER($BX1526)),MIN(1,MAX(0,($BX1526-2016+1)/($BX1526-$BW1526+1))),"")</f>
        <v>0.666666666666667</v>
      </c>
      <c r="S1526" s="0" t="n">
        <f aca="false">IF($L1526&lt;&gt;"",IF($L1526&gt;=2015.5,1,0),"")</f>
        <v>1</v>
      </c>
      <c r="T1526" s="0" t="n">
        <f aca="false">IF($L1526&lt;&gt;"",IF($L1526&gt;=2016,1,0),"")</f>
        <v>1</v>
      </c>
      <c r="U1526" s="0" t="n">
        <f aca="false">IF(ISNUMBER($BX1526),IF($BX1526&gt;=2016,1,0),"")</f>
        <v>1</v>
      </c>
      <c r="V1526" s="0" t="n">
        <f aca="false">IF(ISNUMBER($BW1526),IF($BW1526&gt;=2016,1,0),"")</f>
        <v>0</v>
      </c>
      <c r="W1526" s="0" t="str">
        <f aca="false">IF(AND(ISNUMBER($BW1526),ISNUMBER($BX1526)),IF($BW1526&gt;=2016,"post-only",IF($BX1526&lt;2016,"pre-only","mixed")),"")</f>
        <v>mixed</v>
      </c>
      <c r="X1526" s="0" t="n">
        <f aca="false">IF(AND(ISNUMBER($BW1526),ISNUMBER($BX1526)),MIN(1,MAX(0,($BX1526-2017+1)/($BX1526-$BW1526+1))),"")</f>
        <v>0.555555555555556</v>
      </c>
      <c r="Y1526" s="0" t="n">
        <f aca="false">IF(AND(ISNUMBER($BW1526),ISNUMBER($BX1526)),MIN(1,MAX(0,($BX1526-2018+1)/($BX1526-$BW1526+1))),"")</f>
        <v>0.444444444444444</v>
      </c>
      <c r="Z1526" s="0" t="n">
        <f aca="false">IF(AND(ISNUMBER($BW1526),ISNUMBER($BX1526)),MIN(1,MAX(0,($BX1526-2019+1)/($BX1526-$BW1526+1))),"")</f>
        <v>0.333333333333333</v>
      </c>
      <c r="AA1526" s="0" t="n">
        <f aca="false">IF(ISNUMBER($BX1526),IF($BX1526&gt;=2017,1,0),"")</f>
        <v>1</v>
      </c>
      <c r="AB1526" s="0" t="n">
        <f aca="false">IF(ISNUMBER($BX1526),IF($BX1526&gt;=2018,1,0),"")</f>
        <v>1</v>
      </c>
      <c r="AC1526" s="0" t="n">
        <f aca="false">IF(ISNUMBER($BX1526),IF($BX1526&gt;=2019,1,0),"")</f>
        <v>1</v>
      </c>
      <c r="AD1526" s="0" t="n">
        <f aca="false">IF($L1526&lt;&gt;"",IF($L1526&gt;2013,1,0),"")</f>
        <v>1</v>
      </c>
      <c r="AE1526" s="0" t="n">
        <f aca="false">IF($L1526&lt;&gt;"",1+IF($L1526&gt;2011,1,0)+IF($L1526&gt;2014,1,0),"")</f>
        <v>3</v>
      </c>
      <c r="AF1526" s="0" t="s">
        <v>87</v>
      </c>
      <c r="AG1526" s="0" t="s">
        <v>88</v>
      </c>
      <c r="AH1526" s="0" t="s">
        <v>89</v>
      </c>
      <c r="AI1526" s="0" t="s">
        <v>334</v>
      </c>
      <c r="AJ1526" s="0" t="s">
        <v>334</v>
      </c>
      <c r="AK1526" s="0" t="str">
        <f aca="false">IF(AND($CF1526&lt;&gt;"",IFERROR(INDEX(subsample_country_map!$B:$B,MATCH($CF1526,subsample_country_map!$A:$A,0)),"")&lt;&gt;""),INDEX(subsample_country_map!$B:$B,MATCH($CF1526,subsample_country_map!$A:$A,0)),INDEX(lookup!$AA:$AA,MATCH($A1526,lookup!$A:$A,0)))</f>
        <v>3_AsiaPac</v>
      </c>
      <c r="AL1526" s="0" t="str">
        <f aca="false">IF(AND($CF1526&lt;&gt;"",IFERROR(INDEX(subsample_country_map!$C:$C,MATCH($CF1526,subsample_country_map!$A:$A,0)),"")&lt;&gt;""),INDEX(subsample_country_map!$C:$C,MATCH($CF1526,subsample_country_map!$A:$A,0)),INDEX(lookup!$AB:$AB,MATCH($A1526,lookup!$A:$A,0)))</f>
        <v>2_developing</v>
      </c>
      <c r="AM1526" s="0" t="str">
        <f aca="false">IF(AND($CF1526&lt;&gt;"",IFERROR(INDEX(subsample_country_map!$D:$D,MATCH($CF1526,subsample_country_map!$A:$A,0)),"")&lt;&gt;""),INDEX(subsample_country_map!$D:$D,MATCH($CF1526,subsample_country_map!$A:$A,0)),INDEX(lookup!$AC:$AC,MATCH($A1526,lookup!$A:$A,0)))</f>
        <v>2_non_western</v>
      </c>
      <c r="AN1526" s="0" t="str">
        <f aca="false">IF(AND($CF1526&lt;&gt;"",IFERROR(INDEX(subsample_country_map!$E:$E,MATCH($CF1526,subsample_country_map!$A:$A,0)),"")&lt;&gt;""),INDEX(subsample_country_map!$E:$E,MATCH($CF1526,subsample_country_map!$A:$A,0)),INDEX(lookup!$AD:$AD,MATCH($A1526,lookup!$A:$A,0)))</f>
        <v>2_civil law</v>
      </c>
      <c r="AO1526" s="0" t="str">
        <f aca="false">INDEX(lookup!$Y:$Y,MATCH($A1526,lookup!$A:$A,0))</f>
        <v>0_published</v>
      </c>
      <c r="AP1526" s="0" t="str">
        <f aca="false">INDEX(lookup!$Z:$Z,MATCH($A1526,lookup!$A:$A,0))</f>
        <v>1_VHB high</v>
      </c>
      <c r="AQ1526" s="0" t="str">
        <f aca="false">INDEX(lookup!$W:$W,MATCH($A1526,lookup!$A:$A,0))</f>
        <v>2_sust</v>
      </c>
      <c r="AS1526" s="0" t="s">
        <v>91</v>
      </c>
      <c r="AT1526" s="0" t="s">
        <v>397</v>
      </c>
      <c r="AU1526" s="0" t="s">
        <v>93</v>
      </c>
      <c r="AV1526" s="0" t="s">
        <v>1316</v>
      </c>
      <c r="BA1526" s="0" t="n">
        <v>1011</v>
      </c>
      <c r="BB1526" s="0" t="s">
        <v>96</v>
      </c>
      <c r="BC1526" s="0" t="s">
        <v>1697</v>
      </c>
      <c r="BD1526" s="0" t="s">
        <v>5437</v>
      </c>
      <c r="BE1526" s="0" t="s">
        <v>5530</v>
      </c>
      <c r="BF1526" s="0" t="s">
        <v>5509</v>
      </c>
      <c r="BI1526" s="0" t="s">
        <v>124</v>
      </c>
      <c r="BJ1526" s="0" t="s">
        <v>5540</v>
      </c>
      <c r="BK1526" s="0" t="s">
        <v>5532</v>
      </c>
      <c r="BL1526" s="0" t="s">
        <v>5541</v>
      </c>
      <c r="BM1526" s="0" t="s">
        <v>5435</v>
      </c>
      <c r="BN1526" s="0" t="s">
        <v>5427</v>
      </c>
      <c r="BO1526" s="0" t="s">
        <v>105</v>
      </c>
      <c r="BP1526" s="0" t="s">
        <v>5421</v>
      </c>
      <c r="BQ1526" s="0" t="s">
        <v>2442</v>
      </c>
      <c r="BT1526" s="0" t="n">
        <v>0</v>
      </c>
      <c r="BU1526" s="0" t="s">
        <v>5428</v>
      </c>
      <c r="BW1526" s="0" t="n">
        <v>2013</v>
      </c>
      <c r="BX1526" s="0" t="n">
        <v>2021</v>
      </c>
      <c r="BY1526" s="0" t="s">
        <v>234</v>
      </c>
      <c r="BZ1526" s="0" t="n">
        <v>2017</v>
      </c>
      <c r="CA1526" s="0" t="n">
        <v>0.666666666666667</v>
      </c>
      <c r="CB1526" s="0" t="n">
        <v>1</v>
      </c>
      <c r="CC1526" s="0" t="n">
        <v>1</v>
      </c>
      <c r="CE1526" s="0" t="n">
        <v>0</v>
      </c>
    </row>
    <row r="1527" customFormat="false" ht="15" hidden="false" customHeight="false" outlineLevel="0" collapsed="false">
      <c r="A1527" s="0" t="s">
        <v>5421</v>
      </c>
      <c r="B1527" s="0" t="n">
        <v>2832</v>
      </c>
      <c r="C1527" s="0" t="n">
        <v>-0.074425394332339</v>
      </c>
      <c r="D1527" s="0" t="n">
        <v>1195</v>
      </c>
      <c r="E1527" s="0" t="n">
        <f aca="false">IF(ISNUMBER($BA1527),$BA1527,IF(AND(ISNUMBER($D1527),ISNUMBER($BW1527),ISNUMBER($BX1527)),$D1527*($BX1527-$BW1527+1),""))</f>
        <v>1195</v>
      </c>
      <c r="H1527" s="0" t="s">
        <v>118</v>
      </c>
      <c r="I1527" s="0" t="s">
        <v>95</v>
      </c>
      <c r="J1527" s="0" t="n">
        <f aca="false">IF($BW1527&lt;&gt;"",$BW1527,"")</f>
        <v>2013</v>
      </c>
      <c r="K1527" s="0" t="n">
        <f aca="false">IF($BX1527&lt;&gt;"",$BX1527,"")</f>
        <v>2021</v>
      </c>
      <c r="L1527" s="0" t="n">
        <f aca="false">IF(AND(ISNUMBER($BW1527),ISNUMBER($BX1527)),($BW1527+$BX1527)/2,"")</f>
        <v>2017</v>
      </c>
      <c r="M1527" s="0" t="n">
        <f aca="false">IF($L1527&lt;&gt;"",$L1527,"")</f>
        <v>2017</v>
      </c>
      <c r="N1527" s="0" t="n">
        <f aca="false">IF(AND(ISNUMBER($BW1527),ISNUMBER($BX1527)),MIN(1,MAX(0,($BX1527-2016+1)/($BX1527-$BW1527+1))),"")</f>
        <v>0.666666666666667</v>
      </c>
      <c r="O1527" s="0" t="n">
        <f aca="false">IF(AND(ISNUMBER($BW1527),ISNUMBER($BX1527)),MIN(1,MAX(0,($BX1527-2017+1)/($BX1527-$BW1527+1))),"")</f>
        <v>0.555555555555556</v>
      </c>
      <c r="P1527" s="0" t="n">
        <f aca="false">IF(AND(ISNUMBER($BW1527),ISNUMBER($BX1527)),MIN(1,MAX(0,($BX1527-2018+1)/($BX1527-$BW1527+1))),"")</f>
        <v>0.444444444444444</v>
      </c>
      <c r="Q1527" s="0" t="n">
        <f aca="false">IF(AND(ISNUMBER($BW1527),ISNUMBER($BX1527)),MIN(1,MAX(0,($BX1527-2019+1)/($BX1527-$BW1527+1))),"")</f>
        <v>0.333333333333333</v>
      </c>
      <c r="R1527" s="0" t="n">
        <f aca="false">IF(AND(ISNUMBER($BW1527),ISNUMBER($BX1527)),MIN(1,MAX(0,($BX1527-2016+1)/($BX1527-$BW1527+1))),"")</f>
        <v>0.666666666666667</v>
      </c>
      <c r="S1527" s="0" t="n">
        <f aca="false">IF($L1527&lt;&gt;"",IF($L1527&gt;=2015.5,1,0),"")</f>
        <v>1</v>
      </c>
      <c r="T1527" s="0" t="n">
        <f aca="false">IF($L1527&lt;&gt;"",IF($L1527&gt;=2016,1,0),"")</f>
        <v>1</v>
      </c>
      <c r="U1527" s="0" t="n">
        <f aca="false">IF(ISNUMBER($BX1527),IF($BX1527&gt;=2016,1,0),"")</f>
        <v>1</v>
      </c>
      <c r="V1527" s="0" t="n">
        <f aca="false">IF(ISNUMBER($BW1527),IF($BW1527&gt;=2016,1,0),"")</f>
        <v>0</v>
      </c>
      <c r="W1527" s="0" t="str">
        <f aca="false">IF(AND(ISNUMBER($BW1527),ISNUMBER($BX1527)),IF($BW1527&gt;=2016,"post-only",IF($BX1527&lt;2016,"pre-only","mixed")),"")</f>
        <v>mixed</v>
      </c>
      <c r="X1527" s="0" t="n">
        <f aca="false">IF(AND(ISNUMBER($BW1527),ISNUMBER($BX1527)),MIN(1,MAX(0,($BX1527-2017+1)/($BX1527-$BW1527+1))),"")</f>
        <v>0.555555555555556</v>
      </c>
      <c r="Y1527" s="0" t="n">
        <f aca="false">IF(AND(ISNUMBER($BW1527),ISNUMBER($BX1527)),MIN(1,MAX(0,($BX1527-2018+1)/($BX1527-$BW1527+1))),"")</f>
        <v>0.444444444444444</v>
      </c>
      <c r="Z1527" s="0" t="n">
        <f aca="false">IF(AND(ISNUMBER($BW1527),ISNUMBER($BX1527)),MIN(1,MAX(0,($BX1527-2019+1)/($BX1527-$BW1527+1))),"")</f>
        <v>0.333333333333333</v>
      </c>
      <c r="AA1527" s="0" t="n">
        <f aca="false">IF(ISNUMBER($BX1527),IF($BX1527&gt;=2017,1,0),"")</f>
        <v>1</v>
      </c>
      <c r="AB1527" s="0" t="n">
        <f aca="false">IF(ISNUMBER($BX1527),IF($BX1527&gt;=2018,1,0),"")</f>
        <v>1</v>
      </c>
      <c r="AC1527" s="0" t="n">
        <f aca="false">IF(ISNUMBER($BX1527),IF($BX1527&gt;=2019,1,0),"")</f>
        <v>1</v>
      </c>
      <c r="AD1527" s="0" t="n">
        <f aca="false">IF($L1527&lt;&gt;"",IF($L1527&gt;2013,1,0),"")</f>
        <v>1</v>
      </c>
      <c r="AE1527" s="0" t="n">
        <f aca="false">IF($L1527&lt;&gt;"",1+IF($L1527&gt;2011,1,0)+IF($L1527&gt;2014,1,0),"")</f>
        <v>3</v>
      </c>
      <c r="AF1527" s="0" t="s">
        <v>87</v>
      </c>
      <c r="AG1527" s="0" t="s">
        <v>88</v>
      </c>
      <c r="AH1527" s="0" t="s">
        <v>89</v>
      </c>
      <c r="AI1527" s="0" t="s">
        <v>334</v>
      </c>
      <c r="AJ1527" s="0" t="s">
        <v>334</v>
      </c>
      <c r="AK1527" s="0" t="str">
        <f aca="false">IF(AND($CF1527&lt;&gt;"",IFERROR(INDEX(subsample_country_map!$B:$B,MATCH($CF1527,subsample_country_map!$A:$A,0)),"")&lt;&gt;""),INDEX(subsample_country_map!$B:$B,MATCH($CF1527,subsample_country_map!$A:$A,0)),INDEX(lookup!$AA:$AA,MATCH($A1527,lookup!$A:$A,0)))</f>
        <v>3_AsiaPac</v>
      </c>
      <c r="AL1527" s="0" t="str">
        <f aca="false">IF(AND($CF1527&lt;&gt;"",IFERROR(INDEX(subsample_country_map!$C:$C,MATCH($CF1527,subsample_country_map!$A:$A,0)),"")&lt;&gt;""),INDEX(subsample_country_map!$C:$C,MATCH($CF1527,subsample_country_map!$A:$A,0)),INDEX(lookup!$AB:$AB,MATCH($A1527,lookup!$A:$A,0)))</f>
        <v>2_developing</v>
      </c>
      <c r="AM1527" s="0" t="str">
        <f aca="false">IF(AND($CF1527&lt;&gt;"",IFERROR(INDEX(subsample_country_map!$D:$D,MATCH($CF1527,subsample_country_map!$A:$A,0)),"")&lt;&gt;""),INDEX(subsample_country_map!$D:$D,MATCH($CF1527,subsample_country_map!$A:$A,0)),INDEX(lookup!$AC:$AC,MATCH($A1527,lookup!$A:$A,0)))</f>
        <v>2_non_western</v>
      </c>
      <c r="AN1527" s="0" t="str">
        <f aca="false">IF(AND($CF1527&lt;&gt;"",IFERROR(INDEX(subsample_country_map!$E:$E,MATCH($CF1527,subsample_country_map!$A:$A,0)),"")&lt;&gt;""),INDEX(subsample_country_map!$E:$E,MATCH($CF1527,subsample_country_map!$A:$A,0)),INDEX(lookup!$AD:$AD,MATCH($A1527,lookup!$A:$A,0)))</f>
        <v>2_civil law</v>
      </c>
      <c r="AO1527" s="0" t="str">
        <f aca="false">INDEX(lookup!$Y:$Y,MATCH($A1527,lookup!$A:$A,0))</f>
        <v>0_published</v>
      </c>
      <c r="AP1527" s="0" t="str">
        <f aca="false">INDEX(lookup!$Z:$Z,MATCH($A1527,lookup!$A:$A,0))</f>
        <v>1_VHB high</v>
      </c>
      <c r="AQ1527" s="0" t="str">
        <f aca="false">INDEX(lookup!$W:$W,MATCH($A1527,lookup!$A:$A,0))</f>
        <v>2_sust</v>
      </c>
      <c r="AS1527" s="0" t="s">
        <v>91</v>
      </c>
      <c r="AT1527" s="0" t="s">
        <v>397</v>
      </c>
      <c r="AU1527" s="0" t="s">
        <v>93</v>
      </c>
      <c r="AV1527" s="0" t="s">
        <v>5512</v>
      </c>
      <c r="BA1527" s="0" t="n">
        <v>1195</v>
      </c>
      <c r="BB1527" s="0" t="s">
        <v>96</v>
      </c>
      <c r="BC1527" s="0" t="s">
        <v>1697</v>
      </c>
      <c r="BD1527" s="0" t="s">
        <v>5437</v>
      </c>
      <c r="BE1527" s="0" t="s">
        <v>5530</v>
      </c>
      <c r="BF1527" s="0" t="s">
        <v>5513</v>
      </c>
      <c r="BI1527" s="0" t="s">
        <v>124</v>
      </c>
      <c r="BJ1527" s="0" t="s">
        <v>5542</v>
      </c>
      <c r="BK1527" s="0" t="s">
        <v>5532</v>
      </c>
      <c r="BL1527" s="0" t="s">
        <v>5543</v>
      </c>
      <c r="BM1527" s="0" t="s">
        <v>5435</v>
      </c>
      <c r="BN1527" s="0" t="s">
        <v>5427</v>
      </c>
      <c r="BO1527" s="0" t="s">
        <v>105</v>
      </c>
      <c r="BP1527" s="0" t="s">
        <v>5421</v>
      </c>
      <c r="BQ1527" s="0" t="s">
        <v>755</v>
      </c>
      <c r="BT1527" s="0" t="n">
        <v>0</v>
      </c>
      <c r="BU1527" s="0" t="s">
        <v>5428</v>
      </c>
      <c r="BW1527" s="0" t="n">
        <v>2013</v>
      </c>
      <c r="BX1527" s="0" t="n">
        <v>2021</v>
      </c>
      <c r="BY1527" s="0" t="s">
        <v>234</v>
      </c>
      <c r="BZ1527" s="0" t="n">
        <v>2017</v>
      </c>
      <c r="CA1527" s="0" t="n">
        <v>0.666666666666667</v>
      </c>
      <c r="CB1527" s="0" t="n">
        <v>1</v>
      </c>
      <c r="CC1527" s="0" t="n">
        <v>1</v>
      </c>
      <c r="CD1527" s="0" t="n">
        <v>-0.0745632703948293</v>
      </c>
      <c r="CE1527" s="0" t="n">
        <v>1</v>
      </c>
    </row>
    <row r="1528" customFormat="false" ht="15" hidden="false" customHeight="false" outlineLevel="0" collapsed="false">
      <c r="A1528" s="0" t="s">
        <v>5421</v>
      </c>
      <c r="B1528" s="0" t="n">
        <v>2833</v>
      </c>
      <c r="C1528" s="0" t="n">
        <v>0.07721548444511</v>
      </c>
      <c r="D1528" s="0" t="n">
        <v>1110</v>
      </c>
      <c r="E1528" s="0" t="n">
        <f aca="false">IF(ISNUMBER($BA1528),$BA1528,IF(AND(ISNUMBER($D1528),ISNUMBER($BW1528),ISNUMBER($BX1528)),$D1528*($BX1528-$BW1528+1),""))</f>
        <v>1110</v>
      </c>
      <c r="H1528" s="0" t="s">
        <v>118</v>
      </c>
      <c r="I1528" s="0" t="s">
        <v>95</v>
      </c>
      <c r="J1528" s="0" t="n">
        <f aca="false">IF($BW1528&lt;&gt;"",$BW1528,"")</f>
        <v>2013</v>
      </c>
      <c r="K1528" s="0" t="n">
        <f aca="false">IF($BX1528&lt;&gt;"",$BX1528,"")</f>
        <v>2021</v>
      </c>
      <c r="L1528" s="0" t="n">
        <f aca="false">IF(AND(ISNUMBER($BW1528),ISNUMBER($BX1528)),($BW1528+$BX1528)/2,"")</f>
        <v>2017</v>
      </c>
      <c r="M1528" s="0" t="n">
        <f aca="false">IF($L1528&lt;&gt;"",$L1528,"")</f>
        <v>2017</v>
      </c>
      <c r="N1528" s="0" t="n">
        <f aca="false">IF(AND(ISNUMBER($BW1528),ISNUMBER($BX1528)),MIN(1,MAX(0,($BX1528-2016+1)/($BX1528-$BW1528+1))),"")</f>
        <v>0.666666666666667</v>
      </c>
      <c r="O1528" s="0" t="n">
        <f aca="false">IF(AND(ISNUMBER($BW1528),ISNUMBER($BX1528)),MIN(1,MAX(0,($BX1528-2017+1)/($BX1528-$BW1528+1))),"")</f>
        <v>0.555555555555556</v>
      </c>
      <c r="P1528" s="0" t="n">
        <f aca="false">IF(AND(ISNUMBER($BW1528),ISNUMBER($BX1528)),MIN(1,MAX(0,($BX1528-2018+1)/($BX1528-$BW1528+1))),"")</f>
        <v>0.444444444444444</v>
      </c>
      <c r="Q1528" s="0" t="n">
        <f aca="false">IF(AND(ISNUMBER($BW1528),ISNUMBER($BX1528)),MIN(1,MAX(0,($BX1528-2019+1)/($BX1528-$BW1528+1))),"")</f>
        <v>0.333333333333333</v>
      </c>
      <c r="R1528" s="0" t="n">
        <f aca="false">IF(AND(ISNUMBER($BW1528),ISNUMBER($BX1528)),MIN(1,MAX(0,($BX1528-2016+1)/($BX1528-$BW1528+1))),"")</f>
        <v>0.666666666666667</v>
      </c>
      <c r="S1528" s="0" t="n">
        <f aca="false">IF($L1528&lt;&gt;"",IF($L1528&gt;=2015.5,1,0),"")</f>
        <v>1</v>
      </c>
      <c r="T1528" s="0" t="n">
        <f aca="false">IF($L1528&lt;&gt;"",IF($L1528&gt;=2016,1,0),"")</f>
        <v>1</v>
      </c>
      <c r="U1528" s="0" t="n">
        <f aca="false">IF(ISNUMBER($BX1528),IF($BX1528&gt;=2016,1,0),"")</f>
        <v>1</v>
      </c>
      <c r="V1528" s="0" t="n">
        <f aca="false">IF(ISNUMBER($BW1528),IF($BW1528&gt;=2016,1,0),"")</f>
        <v>0</v>
      </c>
      <c r="W1528" s="0" t="str">
        <f aca="false">IF(AND(ISNUMBER($BW1528),ISNUMBER($BX1528)),IF($BW1528&gt;=2016,"post-only",IF($BX1528&lt;2016,"pre-only","mixed")),"")</f>
        <v>mixed</v>
      </c>
      <c r="X1528" s="0" t="n">
        <f aca="false">IF(AND(ISNUMBER($BW1528),ISNUMBER($BX1528)),MIN(1,MAX(0,($BX1528-2017+1)/($BX1528-$BW1528+1))),"")</f>
        <v>0.555555555555556</v>
      </c>
      <c r="Y1528" s="0" t="n">
        <f aca="false">IF(AND(ISNUMBER($BW1528),ISNUMBER($BX1528)),MIN(1,MAX(0,($BX1528-2018+1)/($BX1528-$BW1528+1))),"")</f>
        <v>0.444444444444444</v>
      </c>
      <c r="Z1528" s="0" t="n">
        <f aca="false">IF(AND(ISNUMBER($BW1528),ISNUMBER($BX1528)),MIN(1,MAX(0,($BX1528-2019+1)/($BX1528-$BW1528+1))),"")</f>
        <v>0.333333333333333</v>
      </c>
      <c r="AA1528" s="0" t="n">
        <f aca="false">IF(ISNUMBER($BX1528),IF($BX1528&gt;=2017,1,0),"")</f>
        <v>1</v>
      </c>
      <c r="AB1528" s="0" t="n">
        <f aca="false">IF(ISNUMBER($BX1528),IF($BX1528&gt;=2018,1,0),"")</f>
        <v>1</v>
      </c>
      <c r="AC1528" s="0" t="n">
        <f aca="false">IF(ISNUMBER($BX1528),IF($BX1528&gt;=2019,1,0),"")</f>
        <v>1</v>
      </c>
      <c r="AD1528" s="0" t="n">
        <f aca="false">IF($L1528&lt;&gt;"",IF($L1528&gt;2013,1,0),"")</f>
        <v>1</v>
      </c>
      <c r="AE1528" s="0" t="n">
        <f aca="false">IF($L1528&lt;&gt;"",1+IF($L1528&gt;2011,1,0)+IF($L1528&gt;2014,1,0),"")</f>
        <v>3</v>
      </c>
      <c r="AF1528" s="0" t="s">
        <v>87</v>
      </c>
      <c r="AG1528" s="0" t="s">
        <v>88</v>
      </c>
      <c r="AH1528" s="0" t="s">
        <v>89</v>
      </c>
      <c r="AI1528" s="0" t="s">
        <v>334</v>
      </c>
      <c r="AJ1528" s="0" t="s">
        <v>334</v>
      </c>
      <c r="AK1528" s="0" t="str">
        <f aca="false">IF(AND($CF1528&lt;&gt;"",IFERROR(INDEX(subsample_country_map!$B:$B,MATCH($CF1528,subsample_country_map!$A:$A,0)),"")&lt;&gt;""),INDEX(subsample_country_map!$B:$B,MATCH($CF1528,subsample_country_map!$A:$A,0)),INDEX(lookup!$AA:$AA,MATCH($A1528,lookup!$A:$A,0)))</f>
        <v>3_AsiaPac</v>
      </c>
      <c r="AL1528" s="0" t="str">
        <f aca="false">IF(AND($CF1528&lt;&gt;"",IFERROR(INDEX(subsample_country_map!$C:$C,MATCH($CF1528,subsample_country_map!$A:$A,0)),"")&lt;&gt;""),INDEX(subsample_country_map!$C:$C,MATCH($CF1528,subsample_country_map!$A:$A,0)),INDEX(lookup!$AB:$AB,MATCH($A1528,lookup!$A:$A,0)))</f>
        <v>2_developing</v>
      </c>
      <c r="AM1528" s="0" t="str">
        <f aca="false">IF(AND($CF1528&lt;&gt;"",IFERROR(INDEX(subsample_country_map!$D:$D,MATCH($CF1528,subsample_country_map!$A:$A,0)),"")&lt;&gt;""),INDEX(subsample_country_map!$D:$D,MATCH($CF1528,subsample_country_map!$A:$A,0)),INDEX(lookup!$AC:$AC,MATCH($A1528,lookup!$A:$A,0)))</f>
        <v>2_non_western</v>
      </c>
      <c r="AN1528" s="0" t="str">
        <f aca="false">IF(AND($CF1528&lt;&gt;"",IFERROR(INDEX(subsample_country_map!$E:$E,MATCH($CF1528,subsample_country_map!$A:$A,0)),"")&lt;&gt;""),INDEX(subsample_country_map!$E:$E,MATCH($CF1528,subsample_country_map!$A:$A,0)),INDEX(lookup!$AD:$AD,MATCH($A1528,lookup!$A:$A,0)))</f>
        <v>2_civil law</v>
      </c>
      <c r="AO1528" s="0" t="str">
        <f aca="false">INDEX(lookup!$Y:$Y,MATCH($A1528,lookup!$A:$A,0))</f>
        <v>0_published</v>
      </c>
      <c r="AP1528" s="0" t="str">
        <f aca="false">INDEX(lookup!$Z:$Z,MATCH($A1528,lookup!$A:$A,0))</f>
        <v>1_VHB high</v>
      </c>
      <c r="AQ1528" s="0" t="str">
        <f aca="false">INDEX(lookup!$W:$W,MATCH($A1528,lookup!$A:$A,0))</f>
        <v>2_sust</v>
      </c>
      <c r="AS1528" s="0" t="s">
        <v>91</v>
      </c>
      <c r="AT1528" s="0" t="s">
        <v>397</v>
      </c>
      <c r="AU1528" s="0" t="s">
        <v>93</v>
      </c>
      <c r="AV1528" s="0" t="s">
        <v>3455</v>
      </c>
      <c r="BA1528" s="0" t="n">
        <v>1110</v>
      </c>
      <c r="BB1528" s="0" t="s">
        <v>96</v>
      </c>
      <c r="BC1528" s="0" t="s">
        <v>1697</v>
      </c>
      <c r="BD1528" s="0" t="s">
        <v>5437</v>
      </c>
      <c r="BE1528" s="0" t="s">
        <v>5530</v>
      </c>
      <c r="BF1528" s="0" t="s">
        <v>5516</v>
      </c>
      <c r="BI1528" s="0" t="s">
        <v>124</v>
      </c>
      <c r="BJ1528" s="0" t="s">
        <v>5544</v>
      </c>
      <c r="BK1528" s="0" t="s">
        <v>5532</v>
      </c>
      <c r="BL1528" s="0" t="s">
        <v>5545</v>
      </c>
      <c r="BM1528" s="0" t="s">
        <v>5435</v>
      </c>
      <c r="BN1528" s="0" t="s">
        <v>5427</v>
      </c>
      <c r="BO1528" s="0" t="s">
        <v>105</v>
      </c>
      <c r="BP1528" s="0" t="s">
        <v>5421</v>
      </c>
      <c r="BQ1528" s="0" t="s">
        <v>755</v>
      </c>
      <c r="BT1528" s="0" t="n">
        <v>0</v>
      </c>
      <c r="BU1528" s="0" t="s">
        <v>5428</v>
      </c>
      <c r="BW1528" s="0" t="n">
        <v>2013</v>
      </c>
      <c r="BX1528" s="0" t="n">
        <v>2021</v>
      </c>
      <c r="BY1528" s="0" t="s">
        <v>234</v>
      </c>
      <c r="BZ1528" s="0" t="n">
        <v>2017</v>
      </c>
      <c r="CA1528" s="0" t="n">
        <v>0.666666666666667</v>
      </c>
      <c r="CB1528" s="0" t="n">
        <v>1</v>
      </c>
      <c r="CC1528" s="0" t="n">
        <v>1</v>
      </c>
      <c r="CD1528" s="0" t="n">
        <v>0.0773694946208823</v>
      </c>
      <c r="CE1528" s="0" t="n">
        <v>1</v>
      </c>
    </row>
    <row r="1529" customFormat="false" ht="15" hidden="false" customHeight="false" outlineLevel="0" collapsed="false">
      <c r="A1529" s="0" t="s">
        <v>5421</v>
      </c>
      <c r="B1529" s="0" t="n">
        <v>2834</v>
      </c>
      <c r="D1529" s="0" t="n">
        <v>1011</v>
      </c>
      <c r="E1529" s="0" t="n">
        <f aca="false">IF(ISNUMBER($BA1529),$BA1529,IF(AND(ISNUMBER($D1529),ISNUMBER($BW1529),ISNUMBER($BX1529)),$D1529*($BX1529-$BW1529+1),""))</f>
        <v>1011</v>
      </c>
      <c r="H1529" s="0" t="s">
        <v>118</v>
      </c>
      <c r="I1529" s="0" t="s">
        <v>95</v>
      </c>
      <c r="J1529" s="0" t="n">
        <f aca="false">IF($BW1529&lt;&gt;"",$BW1529,"")</f>
        <v>2013</v>
      </c>
      <c r="K1529" s="0" t="n">
        <f aca="false">IF($BX1529&lt;&gt;"",$BX1529,"")</f>
        <v>2021</v>
      </c>
      <c r="L1529" s="0" t="n">
        <f aca="false">IF(AND(ISNUMBER($BW1529),ISNUMBER($BX1529)),($BW1529+$BX1529)/2,"")</f>
        <v>2017</v>
      </c>
      <c r="M1529" s="0" t="n">
        <f aca="false">IF($L1529&lt;&gt;"",$L1529,"")</f>
        <v>2017</v>
      </c>
      <c r="N1529" s="0" t="n">
        <f aca="false">IF(AND(ISNUMBER($BW1529),ISNUMBER($BX1529)),MIN(1,MAX(0,($BX1529-2016+1)/($BX1529-$BW1529+1))),"")</f>
        <v>0.666666666666667</v>
      </c>
      <c r="O1529" s="0" t="n">
        <f aca="false">IF(AND(ISNUMBER($BW1529),ISNUMBER($BX1529)),MIN(1,MAX(0,($BX1529-2017+1)/($BX1529-$BW1529+1))),"")</f>
        <v>0.555555555555556</v>
      </c>
      <c r="P1529" s="0" t="n">
        <f aca="false">IF(AND(ISNUMBER($BW1529),ISNUMBER($BX1529)),MIN(1,MAX(0,($BX1529-2018+1)/($BX1529-$BW1529+1))),"")</f>
        <v>0.444444444444444</v>
      </c>
      <c r="Q1529" s="0" t="n">
        <f aca="false">IF(AND(ISNUMBER($BW1529),ISNUMBER($BX1529)),MIN(1,MAX(0,($BX1529-2019+1)/($BX1529-$BW1529+1))),"")</f>
        <v>0.333333333333333</v>
      </c>
      <c r="R1529" s="0" t="n">
        <f aca="false">IF(AND(ISNUMBER($BW1529),ISNUMBER($BX1529)),MIN(1,MAX(0,($BX1529-2016+1)/($BX1529-$BW1529+1))),"")</f>
        <v>0.666666666666667</v>
      </c>
      <c r="S1529" s="0" t="n">
        <f aca="false">IF($L1529&lt;&gt;"",IF($L1529&gt;=2015.5,1,0),"")</f>
        <v>1</v>
      </c>
      <c r="T1529" s="0" t="n">
        <f aca="false">IF($L1529&lt;&gt;"",IF($L1529&gt;=2016,1,0),"")</f>
        <v>1</v>
      </c>
      <c r="U1529" s="0" t="n">
        <f aca="false">IF(ISNUMBER($BX1529),IF($BX1529&gt;=2016,1,0),"")</f>
        <v>1</v>
      </c>
      <c r="V1529" s="0" t="n">
        <f aca="false">IF(ISNUMBER($BW1529),IF($BW1529&gt;=2016,1,0),"")</f>
        <v>0</v>
      </c>
      <c r="W1529" s="0" t="str">
        <f aca="false">IF(AND(ISNUMBER($BW1529),ISNUMBER($BX1529)),IF($BW1529&gt;=2016,"post-only",IF($BX1529&lt;2016,"pre-only","mixed")),"")</f>
        <v>mixed</v>
      </c>
      <c r="X1529" s="0" t="n">
        <f aca="false">IF(AND(ISNUMBER($BW1529),ISNUMBER($BX1529)),MIN(1,MAX(0,($BX1529-2017+1)/($BX1529-$BW1529+1))),"")</f>
        <v>0.555555555555556</v>
      </c>
      <c r="Y1529" s="0" t="n">
        <f aca="false">IF(AND(ISNUMBER($BW1529),ISNUMBER($BX1529)),MIN(1,MAX(0,($BX1529-2018+1)/($BX1529-$BW1529+1))),"")</f>
        <v>0.444444444444444</v>
      </c>
      <c r="Z1529" s="0" t="n">
        <f aca="false">IF(AND(ISNUMBER($BW1529),ISNUMBER($BX1529)),MIN(1,MAX(0,($BX1529-2019+1)/($BX1529-$BW1529+1))),"")</f>
        <v>0.333333333333333</v>
      </c>
      <c r="AA1529" s="0" t="n">
        <f aca="false">IF(ISNUMBER($BX1529),IF($BX1529&gt;=2017,1,0),"")</f>
        <v>1</v>
      </c>
      <c r="AB1529" s="0" t="n">
        <f aca="false">IF(ISNUMBER($BX1529),IF($BX1529&gt;=2018,1,0),"")</f>
        <v>1</v>
      </c>
      <c r="AC1529" s="0" t="n">
        <f aca="false">IF(ISNUMBER($BX1529),IF($BX1529&gt;=2019,1,0),"")</f>
        <v>1</v>
      </c>
      <c r="AD1529" s="0" t="n">
        <f aca="false">IF($L1529&lt;&gt;"",IF($L1529&gt;2013,1,0),"")</f>
        <v>1</v>
      </c>
      <c r="AE1529" s="0" t="n">
        <f aca="false">IF($L1529&lt;&gt;"",1+IF($L1529&gt;2011,1,0)+IF($L1529&gt;2014,1,0),"")</f>
        <v>3</v>
      </c>
      <c r="AF1529" s="0" t="s">
        <v>87</v>
      </c>
      <c r="AG1529" s="0" t="s">
        <v>88</v>
      </c>
      <c r="AH1529" s="0" t="s">
        <v>89</v>
      </c>
      <c r="AI1529" s="0" t="s">
        <v>334</v>
      </c>
      <c r="AJ1529" s="0" t="s">
        <v>334</v>
      </c>
      <c r="AK1529" s="0" t="str">
        <f aca="false">IF(AND($CF1529&lt;&gt;"",IFERROR(INDEX(subsample_country_map!$B:$B,MATCH($CF1529,subsample_country_map!$A:$A,0)),"")&lt;&gt;""),INDEX(subsample_country_map!$B:$B,MATCH($CF1529,subsample_country_map!$A:$A,0)),INDEX(lookup!$AA:$AA,MATCH($A1529,lookup!$A:$A,0)))</f>
        <v>3_AsiaPac</v>
      </c>
      <c r="AL1529" s="0" t="str">
        <f aca="false">IF(AND($CF1529&lt;&gt;"",IFERROR(INDEX(subsample_country_map!$C:$C,MATCH($CF1529,subsample_country_map!$A:$A,0)),"")&lt;&gt;""),INDEX(subsample_country_map!$C:$C,MATCH($CF1529,subsample_country_map!$A:$A,0)),INDEX(lookup!$AB:$AB,MATCH($A1529,lookup!$A:$A,0)))</f>
        <v>2_developing</v>
      </c>
      <c r="AM1529" s="0" t="str">
        <f aca="false">IF(AND($CF1529&lt;&gt;"",IFERROR(INDEX(subsample_country_map!$D:$D,MATCH($CF1529,subsample_country_map!$A:$A,0)),"")&lt;&gt;""),INDEX(subsample_country_map!$D:$D,MATCH($CF1529,subsample_country_map!$A:$A,0)),INDEX(lookup!$AC:$AC,MATCH($A1529,lookup!$A:$A,0)))</f>
        <v>2_non_western</v>
      </c>
      <c r="AN1529" s="0" t="str">
        <f aca="false">IF(AND($CF1529&lt;&gt;"",IFERROR(INDEX(subsample_country_map!$E:$E,MATCH($CF1529,subsample_country_map!$A:$A,0)),"")&lt;&gt;""),INDEX(subsample_country_map!$E:$E,MATCH($CF1529,subsample_country_map!$A:$A,0)),INDEX(lookup!$AD:$AD,MATCH($A1529,lookup!$A:$A,0)))</f>
        <v>2_civil law</v>
      </c>
      <c r="AO1529" s="0" t="str">
        <f aca="false">INDEX(lookup!$Y:$Y,MATCH($A1529,lookup!$A:$A,0))</f>
        <v>0_published</v>
      </c>
      <c r="AP1529" s="0" t="str">
        <f aca="false">INDEX(lookup!$Z:$Z,MATCH($A1529,lookup!$A:$A,0))</f>
        <v>1_VHB high</v>
      </c>
      <c r="AQ1529" s="0" t="str">
        <f aca="false">INDEX(lookup!$W:$W,MATCH($A1529,lookup!$A:$A,0))</f>
        <v>2_sust</v>
      </c>
      <c r="AS1529" s="0" t="s">
        <v>91</v>
      </c>
      <c r="AT1529" s="0" t="s">
        <v>397</v>
      </c>
      <c r="AU1529" s="0" t="s">
        <v>93</v>
      </c>
      <c r="AV1529" s="0" t="s">
        <v>3521</v>
      </c>
      <c r="BA1529" s="0" t="n">
        <v>1011</v>
      </c>
      <c r="BB1529" s="0" t="s">
        <v>96</v>
      </c>
      <c r="BC1529" s="0" t="s">
        <v>1697</v>
      </c>
      <c r="BD1529" s="0" t="s">
        <v>5437</v>
      </c>
      <c r="BE1529" s="0" t="s">
        <v>5530</v>
      </c>
      <c r="BF1529" s="0" t="s">
        <v>5520</v>
      </c>
      <c r="BI1529" s="0" t="s">
        <v>124</v>
      </c>
      <c r="BJ1529" s="0" t="s">
        <v>5546</v>
      </c>
      <c r="BK1529" s="0" t="s">
        <v>5532</v>
      </c>
      <c r="BL1529" s="0" t="s">
        <v>5547</v>
      </c>
      <c r="BM1529" s="0" t="s">
        <v>5432</v>
      </c>
      <c r="BN1529" s="0" t="s">
        <v>5427</v>
      </c>
      <c r="BO1529" s="0" t="s">
        <v>105</v>
      </c>
      <c r="BP1529" s="0" t="s">
        <v>5421</v>
      </c>
      <c r="BQ1529" s="0" t="s">
        <v>2442</v>
      </c>
      <c r="BT1529" s="0" t="n">
        <v>0</v>
      </c>
      <c r="BU1529" s="0" t="s">
        <v>5428</v>
      </c>
      <c r="BW1529" s="0" t="n">
        <v>2013</v>
      </c>
      <c r="BX1529" s="0" t="n">
        <v>2021</v>
      </c>
      <c r="BY1529" s="0" t="s">
        <v>234</v>
      </c>
      <c r="BZ1529" s="0" t="n">
        <v>2017</v>
      </c>
      <c r="CA1529" s="0" t="n">
        <v>0.666666666666667</v>
      </c>
      <c r="CB1529" s="0" t="n">
        <v>1</v>
      </c>
      <c r="CC1529" s="0" t="n">
        <v>1</v>
      </c>
      <c r="CE1529" s="0" t="n">
        <v>0</v>
      </c>
    </row>
    <row r="1530" customFormat="false" ht="15" hidden="false" customHeight="false" outlineLevel="0" collapsed="false">
      <c r="A1530" s="0" t="s">
        <v>5421</v>
      </c>
      <c r="B1530" s="0" t="n">
        <v>2835</v>
      </c>
      <c r="C1530" s="0" t="n">
        <v>-0.074425394332339</v>
      </c>
      <c r="D1530" s="0" t="n">
        <v>1195</v>
      </c>
      <c r="E1530" s="0" t="n">
        <f aca="false">IF(ISNUMBER($BA1530),$BA1530,IF(AND(ISNUMBER($D1530),ISNUMBER($BW1530),ISNUMBER($BX1530)),$D1530*($BX1530-$BW1530+1),""))</f>
        <v>1195</v>
      </c>
      <c r="H1530" s="0" t="s">
        <v>118</v>
      </c>
      <c r="I1530" s="0" t="s">
        <v>95</v>
      </c>
      <c r="J1530" s="0" t="n">
        <f aca="false">IF($BW1530&lt;&gt;"",$BW1530,"")</f>
        <v>2013</v>
      </c>
      <c r="K1530" s="0" t="n">
        <f aca="false">IF($BX1530&lt;&gt;"",$BX1530,"")</f>
        <v>2021</v>
      </c>
      <c r="L1530" s="0" t="n">
        <f aca="false">IF(AND(ISNUMBER($BW1530),ISNUMBER($BX1530)),($BW1530+$BX1530)/2,"")</f>
        <v>2017</v>
      </c>
      <c r="M1530" s="0" t="n">
        <f aca="false">IF($L1530&lt;&gt;"",$L1530,"")</f>
        <v>2017</v>
      </c>
      <c r="N1530" s="0" t="n">
        <f aca="false">IF(AND(ISNUMBER($BW1530),ISNUMBER($BX1530)),MIN(1,MAX(0,($BX1530-2016+1)/($BX1530-$BW1530+1))),"")</f>
        <v>0.666666666666667</v>
      </c>
      <c r="O1530" s="0" t="n">
        <f aca="false">IF(AND(ISNUMBER($BW1530),ISNUMBER($BX1530)),MIN(1,MAX(0,($BX1530-2017+1)/($BX1530-$BW1530+1))),"")</f>
        <v>0.555555555555556</v>
      </c>
      <c r="P1530" s="0" t="n">
        <f aca="false">IF(AND(ISNUMBER($BW1530),ISNUMBER($BX1530)),MIN(1,MAX(0,($BX1530-2018+1)/($BX1530-$BW1530+1))),"")</f>
        <v>0.444444444444444</v>
      </c>
      <c r="Q1530" s="0" t="n">
        <f aca="false">IF(AND(ISNUMBER($BW1530),ISNUMBER($BX1530)),MIN(1,MAX(0,($BX1530-2019+1)/($BX1530-$BW1530+1))),"")</f>
        <v>0.333333333333333</v>
      </c>
      <c r="R1530" s="0" t="n">
        <f aca="false">IF(AND(ISNUMBER($BW1530),ISNUMBER($BX1530)),MIN(1,MAX(0,($BX1530-2016+1)/($BX1530-$BW1530+1))),"")</f>
        <v>0.666666666666667</v>
      </c>
      <c r="S1530" s="0" t="n">
        <f aca="false">IF($L1530&lt;&gt;"",IF($L1530&gt;=2015.5,1,0),"")</f>
        <v>1</v>
      </c>
      <c r="T1530" s="0" t="n">
        <f aca="false">IF($L1530&lt;&gt;"",IF($L1530&gt;=2016,1,0),"")</f>
        <v>1</v>
      </c>
      <c r="U1530" s="0" t="n">
        <f aca="false">IF(ISNUMBER($BX1530),IF($BX1530&gt;=2016,1,0),"")</f>
        <v>1</v>
      </c>
      <c r="V1530" s="0" t="n">
        <f aca="false">IF(ISNUMBER($BW1530),IF($BW1530&gt;=2016,1,0),"")</f>
        <v>0</v>
      </c>
      <c r="W1530" s="0" t="str">
        <f aca="false">IF(AND(ISNUMBER($BW1530),ISNUMBER($BX1530)),IF($BW1530&gt;=2016,"post-only",IF($BX1530&lt;2016,"pre-only","mixed")),"")</f>
        <v>mixed</v>
      </c>
      <c r="X1530" s="0" t="n">
        <f aca="false">IF(AND(ISNUMBER($BW1530),ISNUMBER($BX1530)),MIN(1,MAX(0,($BX1530-2017+1)/($BX1530-$BW1530+1))),"")</f>
        <v>0.555555555555556</v>
      </c>
      <c r="Y1530" s="0" t="n">
        <f aca="false">IF(AND(ISNUMBER($BW1530),ISNUMBER($BX1530)),MIN(1,MAX(0,($BX1530-2018+1)/($BX1530-$BW1530+1))),"")</f>
        <v>0.444444444444444</v>
      </c>
      <c r="Z1530" s="0" t="n">
        <f aca="false">IF(AND(ISNUMBER($BW1530),ISNUMBER($BX1530)),MIN(1,MAX(0,($BX1530-2019+1)/($BX1530-$BW1530+1))),"")</f>
        <v>0.333333333333333</v>
      </c>
      <c r="AA1530" s="0" t="n">
        <f aca="false">IF(ISNUMBER($BX1530),IF($BX1530&gt;=2017,1,0),"")</f>
        <v>1</v>
      </c>
      <c r="AB1530" s="0" t="n">
        <f aca="false">IF(ISNUMBER($BX1530),IF($BX1530&gt;=2018,1,0),"")</f>
        <v>1</v>
      </c>
      <c r="AC1530" s="0" t="n">
        <f aca="false">IF(ISNUMBER($BX1530),IF($BX1530&gt;=2019,1,0),"")</f>
        <v>1</v>
      </c>
      <c r="AD1530" s="0" t="n">
        <f aca="false">IF($L1530&lt;&gt;"",IF($L1530&gt;2013,1,0),"")</f>
        <v>1</v>
      </c>
      <c r="AE1530" s="0" t="n">
        <f aca="false">IF($L1530&lt;&gt;"",1+IF($L1530&gt;2011,1,0)+IF($L1530&gt;2014,1,0),"")</f>
        <v>3</v>
      </c>
      <c r="AF1530" s="0" t="s">
        <v>87</v>
      </c>
      <c r="AG1530" s="0" t="s">
        <v>88</v>
      </c>
      <c r="AH1530" s="0" t="s">
        <v>89</v>
      </c>
      <c r="AI1530" s="0" t="s">
        <v>334</v>
      </c>
      <c r="AJ1530" s="0" t="s">
        <v>334</v>
      </c>
      <c r="AK1530" s="0" t="str">
        <f aca="false">IF(AND($CF1530&lt;&gt;"",IFERROR(INDEX(subsample_country_map!$B:$B,MATCH($CF1530,subsample_country_map!$A:$A,0)),"")&lt;&gt;""),INDEX(subsample_country_map!$B:$B,MATCH($CF1530,subsample_country_map!$A:$A,0)),INDEX(lookup!$AA:$AA,MATCH($A1530,lookup!$A:$A,0)))</f>
        <v>3_AsiaPac</v>
      </c>
      <c r="AL1530" s="0" t="str">
        <f aca="false">IF(AND($CF1530&lt;&gt;"",IFERROR(INDEX(subsample_country_map!$C:$C,MATCH($CF1530,subsample_country_map!$A:$A,0)),"")&lt;&gt;""),INDEX(subsample_country_map!$C:$C,MATCH($CF1530,subsample_country_map!$A:$A,0)),INDEX(lookup!$AB:$AB,MATCH($A1530,lookup!$A:$A,0)))</f>
        <v>2_developing</v>
      </c>
      <c r="AM1530" s="0" t="str">
        <f aca="false">IF(AND($CF1530&lt;&gt;"",IFERROR(INDEX(subsample_country_map!$D:$D,MATCH($CF1530,subsample_country_map!$A:$A,0)),"")&lt;&gt;""),INDEX(subsample_country_map!$D:$D,MATCH($CF1530,subsample_country_map!$A:$A,0)),INDEX(lookup!$AC:$AC,MATCH($A1530,lookup!$A:$A,0)))</f>
        <v>2_non_western</v>
      </c>
      <c r="AN1530" s="0" t="str">
        <f aca="false">IF(AND($CF1530&lt;&gt;"",IFERROR(INDEX(subsample_country_map!$E:$E,MATCH($CF1530,subsample_country_map!$A:$A,0)),"")&lt;&gt;""),INDEX(subsample_country_map!$E:$E,MATCH($CF1530,subsample_country_map!$A:$A,0)),INDEX(lookup!$AD:$AD,MATCH($A1530,lookup!$A:$A,0)))</f>
        <v>2_civil law</v>
      </c>
      <c r="AO1530" s="0" t="str">
        <f aca="false">INDEX(lookup!$Y:$Y,MATCH($A1530,lookup!$A:$A,0))</f>
        <v>0_published</v>
      </c>
      <c r="AP1530" s="0" t="str">
        <f aca="false">INDEX(lookup!$Z:$Z,MATCH($A1530,lookup!$A:$A,0))</f>
        <v>1_VHB high</v>
      </c>
      <c r="AQ1530" s="0" t="str">
        <f aca="false">INDEX(lookup!$W:$W,MATCH($A1530,lookup!$A:$A,0))</f>
        <v>2_sust</v>
      </c>
      <c r="AS1530" s="0" t="s">
        <v>91</v>
      </c>
      <c r="AT1530" s="0" t="s">
        <v>397</v>
      </c>
      <c r="AU1530" s="0" t="s">
        <v>93</v>
      </c>
      <c r="AV1530" s="0" t="s">
        <v>890</v>
      </c>
      <c r="BA1530" s="0" t="n">
        <v>1195</v>
      </c>
      <c r="BB1530" s="0" t="s">
        <v>96</v>
      </c>
      <c r="BC1530" s="0" t="s">
        <v>1697</v>
      </c>
      <c r="BD1530" s="0" t="s">
        <v>5437</v>
      </c>
      <c r="BE1530" s="0" t="s">
        <v>5530</v>
      </c>
      <c r="BF1530" s="0" t="s">
        <v>5523</v>
      </c>
      <c r="BI1530" s="0" t="s">
        <v>124</v>
      </c>
      <c r="BJ1530" s="0" t="s">
        <v>5548</v>
      </c>
      <c r="BK1530" s="0" t="s">
        <v>5532</v>
      </c>
      <c r="BL1530" s="0" t="s">
        <v>5549</v>
      </c>
      <c r="BM1530" s="0" t="s">
        <v>5432</v>
      </c>
      <c r="BN1530" s="0" t="s">
        <v>5427</v>
      </c>
      <c r="BO1530" s="0" t="s">
        <v>105</v>
      </c>
      <c r="BP1530" s="0" t="s">
        <v>5421</v>
      </c>
      <c r="BQ1530" s="0" t="s">
        <v>755</v>
      </c>
      <c r="BT1530" s="0" t="n">
        <v>0</v>
      </c>
      <c r="BU1530" s="0" t="s">
        <v>5428</v>
      </c>
      <c r="BW1530" s="0" t="n">
        <v>2013</v>
      </c>
      <c r="BX1530" s="0" t="n">
        <v>2021</v>
      </c>
      <c r="BY1530" s="0" t="s">
        <v>234</v>
      </c>
      <c r="BZ1530" s="0" t="n">
        <v>2017</v>
      </c>
      <c r="CA1530" s="0" t="n">
        <v>0.666666666666667</v>
      </c>
      <c r="CB1530" s="0" t="n">
        <v>1</v>
      </c>
      <c r="CC1530" s="0" t="n">
        <v>1</v>
      </c>
      <c r="CD1530" s="0" t="n">
        <v>-0.0745632703948293</v>
      </c>
      <c r="CE1530" s="0" t="n">
        <v>1</v>
      </c>
    </row>
    <row r="1531" customFormat="false" ht="15" hidden="false" customHeight="false" outlineLevel="0" collapsed="false">
      <c r="A1531" s="0" t="s">
        <v>5421</v>
      </c>
      <c r="B1531" s="0" t="n">
        <v>2836</v>
      </c>
      <c r="D1531" s="0" t="n">
        <v>1110</v>
      </c>
      <c r="E1531" s="0" t="n">
        <f aca="false">IF(ISNUMBER($BA1531),$BA1531,IF(AND(ISNUMBER($D1531),ISNUMBER($BW1531),ISNUMBER($BX1531)),$D1531*($BX1531-$BW1531+1),""))</f>
        <v>1110</v>
      </c>
      <c r="H1531" s="0" t="s">
        <v>118</v>
      </c>
      <c r="I1531" s="0" t="s">
        <v>95</v>
      </c>
      <c r="J1531" s="0" t="n">
        <f aca="false">IF($BW1531&lt;&gt;"",$BW1531,"")</f>
        <v>2013</v>
      </c>
      <c r="K1531" s="0" t="n">
        <f aca="false">IF($BX1531&lt;&gt;"",$BX1531,"")</f>
        <v>2021</v>
      </c>
      <c r="L1531" s="0" t="n">
        <f aca="false">IF(AND(ISNUMBER($BW1531),ISNUMBER($BX1531)),($BW1531+$BX1531)/2,"")</f>
        <v>2017</v>
      </c>
      <c r="M1531" s="0" t="n">
        <f aca="false">IF($L1531&lt;&gt;"",$L1531,"")</f>
        <v>2017</v>
      </c>
      <c r="N1531" s="0" t="n">
        <f aca="false">IF(AND(ISNUMBER($BW1531),ISNUMBER($BX1531)),MIN(1,MAX(0,($BX1531-2016+1)/($BX1531-$BW1531+1))),"")</f>
        <v>0.666666666666667</v>
      </c>
      <c r="O1531" s="0" t="n">
        <f aca="false">IF(AND(ISNUMBER($BW1531),ISNUMBER($BX1531)),MIN(1,MAX(0,($BX1531-2017+1)/($BX1531-$BW1531+1))),"")</f>
        <v>0.555555555555556</v>
      </c>
      <c r="P1531" s="0" t="n">
        <f aca="false">IF(AND(ISNUMBER($BW1531),ISNUMBER($BX1531)),MIN(1,MAX(0,($BX1531-2018+1)/($BX1531-$BW1531+1))),"")</f>
        <v>0.444444444444444</v>
      </c>
      <c r="Q1531" s="0" t="n">
        <f aca="false">IF(AND(ISNUMBER($BW1531),ISNUMBER($BX1531)),MIN(1,MAX(0,($BX1531-2019+1)/($BX1531-$BW1531+1))),"")</f>
        <v>0.333333333333333</v>
      </c>
      <c r="R1531" s="0" t="n">
        <f aca="false">IF(AND(ISNUMBER($BW1531),ISNUMBER($BX1531)),MIN(1,MAX(0,($BX1531-2016+1)/($BX1531-$BW1531+1))),"")</f>
        <v>0.666666666666667</v>
      </c>
      <c r="S1531" s="0" t="n">
        <f aca="false">IF($L1531&lt;&gt;"",IF($L1531&gt;=2015.5,1,0),"")</f>
        <v>1</v>
      </c>
      <c r="T1531" s="0" t="n">
        <f aca="false">IF($L1531&lt;&gt;"",IF($L1531&gt;=2016,1,0),"")</f>
        <v>1</v>
      </c>
      <c r="U1531" s="0" t="n">
        <f aca="false">IF(ISNUMBER($BX1531),IF($BX1531&gt;=2016,1,0),"")</f>
        <v>1</v>
      </c>
      <c r="V1531" s="0" t="n">
        <f aca="false">IF(ISNUMBER($BW1531),IF($BW1531&gt;=2016,1,0),"")</f>
        <v>0</v>
      </c>
      <c r="W1531" s="0" t="str">
        <f aca="false">IF(AND(ISNUMBER($BW1531),ISNUMBER($BX1531)),IF($BW1531&gt;=2016,"post-only",IF($BX1531&lt;2016,"pre-only","mixed")),"")</f>
        <v>mixed</v>
      </c>
      <c r="X1531" s="0" t="n">
        <f aca="false">IF(AND(ISNUMBER($BW1531),ISNUMBER($BX1531)),MIN(1,MAX(0,($BX1531-2017+1)/($BX1531-$BW1531+1))),"")</f>
        <v>0.555555555555556</v>
      </c>
      <c r="Y1531" s="0" t="n">
        <f aca="false">IF(AND(ISNUMBER($BW1531),ISNUMBER($BX1531)),MIN(1,MAX(0,($BX1531-2018+1)/($BX1531-$BW1531+1))),"")</f>
        <v>0.444444444444444</v>
      </c>
      <c r="Z1531" s="0" t="n">
        <f aca="false">IF(AND(ISNUMBER($BW1531),ISNUMBER($BX1531)),MIN(1,MAX(0,($BX1531-2019+1)/($BX1531-$BW1531+1))),"")</f>
        <v>0.333333333333333</v>
      </c>
      <c r="AA1531" s="0" t="n">
        <f aca="false">IF(ISNUMBER($BX1531),IF($BX1531&gt;=2017,1,0),"")</f>
        <v>1</v>
      </c>
      <c r="AB1531" s="0" t="n">
        <f aca="false">IF(ISNUMBER($BX1531),IF($BX1531&gt;=2018,1,0),"")</f>
        <v>1</v>
      </c>
      <c r="AC1531" s="0" t="n">
        <f aca="false">IF(ISNUMBER($BX1531),IF($BX1531&gt;=2019,1,0),"")</f>
        <v>1</v>
      </c>
      <c r="AD1531" s="0" t="n">
        <f aca="false">IF($L1531&lt;&gt;"",IF($L1531&gt;2013,1,0),"")</f>
        <v>1</v>
      </c>
      <c r="AE1531" s="0" t="n">
        <f aca="false">IF($L1531&lt;&gt;"",1+IF($L1531&gt;2011,1,0)+IF($L1531&gt;2014,1,0),"")</f>
        <v>3</v>
      </c>
      <c r="AF1531" s="0" t="s">
        <v>87</v>
      </c>
      <c r="AG1531" s="0" t="s">
        <v>88</v>
      </c>
      <c r="AH1531" s="0" t="s">
        <v>89</v>
      </c>
      <c r="AI1531" s="0" t="s">
        <v>334</v>
      </c>
      <c r="AJ1531" s="0" t="s">
        <v>334</v>
      </c>
      <c r="AK1531" s="0" t="str">
        <f aca="false">IF(AND($CF1531&lt;&gt;"",IFERROR(INDEX(subsample_country_map!$B:$B,MATCH($CF1531,subsample_country_map!$A:$A,0)),"")&lt;&gt;""),INDEX(subsample_country_map!$B:$B,MATCH($CF1531,subsample_country_map!$A:$A,0)),INDEX(lookup!$AA:$AA,MATCH($A1531,lookup!$A:$A,0)))</f>
        <v>3_AsiaPac</v>
      </c>
      <c r="AL1531" s="0" t="str">
        <f aca="false">IF(AND($CF1531&lt;&gt;"",IFERROR(INDEX(subsample_country_map!$C:$C,MATCH($CF1531,subsample_country_map!$A:$A,0)),"")&lt;&gt;""),INDEX(subsample_country_map!$C:$C,MATCH($CF1531,subsample_country_map!$A:$A,0)),INDEX(lookup!$AB:$AB,MATCH($A1531,lookup!$A:$A,0)))</f>
        <v>2_developing</v>
      </c>
      <c r="AM1531" s="0" t="str">
        <f aca="false">IF(AND($CF1531&lt;&gt;"",IFERROR(INDEX(subsample_country_map!$D:$D,MATCH($CF1531,subsample_country_map!$A:$A,0)),"")&lt;&gt;""),INDEX(subsample_country_map!$D:$D,MATCH($CF1531,subsample_country_map!$A:$A,0)),INDEX(lookup!$AC:$AC,MATCH($A1531,lookup!$A:$A,0)))</f>
        <v>2_non_western</v>
      </c>
      <c r="AN1531" s="0" t="str">
        <f aca="false">IF(AND($CF1531&lt;&gt;"",IFERROR(INDEX(subsample_country_map!$E:$E,MATCH($CF1531,subsample_country_map!$A:$A,0)),"")&lt;&gt;""),INDEX(subsample_country_map!$E:$E,MATCH($CF1531,subsample_country_map!$A:$A,0)),INDEX(lookup!$AD:$AD,MATCH($A1531,lookup!$A:$A,0)))</f>
        <v>2_civil law</v>
      </c>
      <c r="AO1531" s="0" t="str">
        <f aca="false">INDEX(lookup!$Y:$Y,MATCH($A1531,lookup!$A:$A,0))</f>
        <v>0_published</v>
      </c>
      <c r="AP1531" s="0" t="str">
        <f aca="false">INDEX(lookup!$Z:$Z,MATCH($A1531,lookup!$A:$A,0))</f>
        <v>1_VHB high</v>
      </c>
      <c r="AQ1531" s="0" t="str">
        <f aca="false">INDEX(lookup!$W:$W,MATCH($A1531,lookup!$A:$A,0))</f>
        <v>2_sust</v>
      </c>
      <c r="AS1531" s="0" t="s">
        <v>91</v>
      </c>
      <c r="AT1531" s="0" t="s">
        <v>397</v>
      </c>
      <c r="AU1531" s="0" t="s">
        <v>93</v>
      </c>
      <c r="AV1531" s="0" t="s">
        <v>1784</v>
      </c>
      <c r="BA1531" s="0" t="n">
        <v>1110</v>
      </c>
      <c r="BB1531" s="0" t="s">
        <v>96</v>
      </c>
      <c r="BC1531" s="0" t="s">
        <v>1697</v>
      </c>
      <c r="BD1531" s="0" t="s">
        <v>5437</v>
      </c>
      <c r="BE1531" s="0" t="s">
        <v>5530</v>
      </c>
      <c r="BF1531" s="0" t="s">
        <v>5526</v>
      </c>
      <c r="BI1531" s="0" t="s">
        <v>124</v>
      </c>
      <c r="BJ1531" s="0" t="s">
        <v>5550</v>
      </c>
      <c r="BK1531" s="0" t="s">
        <v>5532</v>
      </c>
      <c r="BL1531" s="0" t="s">
        <v>5551</v>
      </c>
      <c r="BM1531" s="0" t="s">
        <v>5432</v>
      </c>
      <c r="BN1531" s="0" t="s">
        <v>5427</v>
      </c>
      <c r="BO1531" s="0" t="s">
        <v>105</v>
      </c>
      <c r="BP1531" s="0" t="s">
        <v>5421</v>
      </c>
      <c r="BQ1531" s="0" t="s">
        <v>2442</v>
      </c>
      <c r="BT1531" s="0" t="n">
        <v>0</v>
      </c>
      <c r="BU1531" s="0" t="s">
        <v>5428</v>
      </c>
      <c r="BW1531" s="0" t="n">
        <v>2013</v>
      </c>
      <c r="BX1531" s="0" t="n">
        <v>2021</v>
      </c>
      <c r="BY1531" s="0" t="s">
        <v>234</v>
      </c>
      <c r="BZ1531" s="0" t="n">
        <v>2017</v>
      </c>
      <c r="CA1531" s="0" t="n">
        <v>0.666666666666667</v>
      </c>
      <c r="CB1531" s="0" t="n">
        <v>1</v>
      </c>
      <c r="CC1531" s="0" t="n">
        <v>1</v>
      </c>
      <c r="CE1531" s="0" t="n">
        <v>0</v>
      </c>
    </row>
    <row r="1532" customFormat="false" ht="15" hidden="false" customHeight="false" outlineLevel="0" collapsed="false">
      <c r="A1532" s="0" t="s">
        <v>5552</v>
      </c>
      <c r="B1532" s="0" t="n">
        <v>2837</v>
      </c>
      <c r="C1532" s="0" t="n">
        <v>-0.0581608299438962</v>
      </c>
      <c r="D1532" s="0" t="n">
        <v>16928</v>
      </c>
      <c r="E1532" s="0" t="n">
        <f aca="false">IF(ISNUMBER($BA1532),$BA1532,IF(AND(ISNUMBER($D1532),ISNUMBER($BW1532),ISNUMBER($BX1532)),$D1532*($BX1532-$BW1532+1),""))</f>
        <v>16928</v>
      </c>
      <c r="H1532" s="0" t="s">
        <v>118</v>
      </c>
      <c r="I1532" s="0" t="s">
        <v>119</v>
      </c>
      <c r="J1532" s="0" t="n">
        <f aca="false">IF($BW1532&lt;&gt;"",$BW1532,"")</f>
        <v>2015</v>
      </c>
      <c r="K1532" s="0" t="n">
        <f aca="false">IF($BX1532&lt;&gt;"",$BX1532,"")</f>
        <v>2019</v>
      </c>
      <c r="L1532" s="0" t="n">
        <f aca="false">IF(AND(ISNUMBER($BW1532),ISNUMBER($BX1532)),($BW1532+$BX1532)/2,"")</f>
        <v>2017</v>
      </c>
      <c r="M1532" s="0" t="n">
        <f aca="false">IF($L1532&lt;&gt;"",$L1532,"")</f>
        <v>2017</v>
      </c>
      <c r="N1532" s="0" t="n">
        <f aca="false">IF(AND(ISNUMBER($BW1532),ISNUMBER($BX1532)),MIN(1,MAX(0,($BX1532-2016+1)/($BX1532-$BW1532+1))),"")</f>
        <v>0.8</v>
      </c>
      <c r="O1532" s="0" t="n">
        <f aca="false">IF(AND(ISNUMBER($BW1532),ISNUMBER($BX1532)),MIN(1,MAX(0,($BX1532-2017+1)/($BX1532-$BW1532+1))),"")</f>
        <v>0.6</v>
      </c>
      <c r="P1532" s="0" t="n">
        <f aca="false">IF(AND(ISNUMBER($BW1532),ISNUMBER($BX1532)),MIN(1,MAX(0,($BX1532-2018+1)/($BX1532-$BW1532+1))),"")</f>
        <v>0.4</v>
      </c>
      <c r="Q1532" s="0" t="n">
        <f aca="false">IF(AND(ISNUMBER($BW1532),ISNUMBER($BX1532)),MIN(1,MAX(0,($BX1532-2019+1)/($BX1532-$BW1532+1))),"")</f>
        <v>0.2</v>
      </c>
      <c r="R1532" s="0" t="n">
        <f aca="false">IF(AND(ISNUMBER($BW1532),ISNUMBER($BX1532)),MIN(1,MAX(0,($BX1532-2016+1)/($BX1532-$BW1532+1))),"")</f>
        <v>0.8</v>
      </c>
      <c r="S1532" s="0" t="n">
        <f aca="false">IF($L1532&lt;&gt;"",IF($L1532&gt;=2015.5,1,0),"")</f>
        <v>1</v>
      </c>
      <c r="T1532" s="0" t="n">
        <f aca="false">IF($L1532&lt;&gt;"",IF($L1532&gt;=2016,1,0),"")</f>
        <v>1</v>
      </c>
      <c r="U1532" s="0" t="n">
        <f aca="false">IF(ISNUMBER($BX1532),IF($BX1532&gt;=2016,1,0),"")</f>
        <v>1</v>
      </c>
      <c r="V1532" s="0" t="n">
        <f aca="false">IF(ISNUMBER($BW1532),IF($BW1532&gt;=2016,1,0),"")</f>
        <v>0</v>
      </c>
      <c r="W1532" s="0" t="str">
        <f aca="false">IF(AND(ISNUMBER($BW1532),ISNUMBER($BX1532)),IF($BW1532&gt;=2016,"post-only",IF($BX1532&lt;2016,"pre-only","mixed")),"")</f>
        <v>mixed</v>
      </c>
      <c r="X1532" s="0" t="n">
        <f aca="false">IF(AND(ISNUMBER($BW1532),ISNUMBER($BX1532)),MIN(1,MAX(0,($BX1532-2017+1)/($BX1532-$BW1532+1))),"")</f>
        <v>0.6</v>
      </c>
      <c r="Y1532" s="0" t="n">
        <f aca="false">IF(AND(ISNUMBER($BW1532),ISNUMBER($BX1532)),MIN(1,MAX(0,($BX1532-2018+1)/($BX1532-$BW1532+1))),"")</f>
        <v>0.4</v>
      </c>
      <c r="Z1532" s="0" t="n">
        <f aca="false">IF(AND(ISNUMBER($BW1532),ISNUMBER($BX1532)),MIN(1,MAX(0,($BX1532-2019+1)/($BX1532-$BW1532+1))),"")</f>
        <v>0.2</v>
      </c>
      <c r="AA1532" s="0" t="n">
        <f aca="false">IF(ISNUMBER($BX1532),IF($BX1532&gt;=2017,1,0),"")</f>
        <v>1</v>
      </c>
      <c r="AB1532" s="0" t="n">
        <f aca="false">IF(ISNUMBER($BX1532),IF($BX1532&gt;=2018,1,0),"")</f>
        <v>1</v>
      </c>
      <c r="AC1532" s="0" t="n">
        <f aca="false">IF(ISNUMBER($BX1532),IF($BX1532&gt;=2019,1,0),"")</f>
        <v>1</v>
      </c>
      <c r="AD1532" s="0" t="n">
        <f aca="false">IF($L1532&lt;&gt;"",IF($L1532&gt;2013,1,0),"")</f>
        <v>1</v>
      </c>
      <c r="AE1532" s="0" t="n">
        <f aca="false">IF($L1532&lt;&gt;"",1+IF($L1532&gt;2011,1,0)+IF($L1532&gt;2014,1,0),"")</f>
        <v>3</v>
      </c>
      <c r="AF1532" s="0" t="s">
        <v>87</v>
      </c>
      <c r="AG1532" s="0" t="s">
        <v>88</v>
      </c>
      <c r="AH1532" s="0" t="s">
        <v>89</v>
      </c>
      <c r="AI1532" s="0" t="s">
        <v>334</v>
      </c>
      <c r="AJ1532" s="0" t="s">
        <v>334</v>
      </c>
      <c r="AK1532" s="0" t="str">
        <f aca="false">IF(AND($CF1532&lt;&gt;"",IFERROR(INDEX(subsample_country_map!$B:$B,MATCH($CF1532,subsample_country_map!$A:$A,0)),"")&lt;&gt;""),INDEX(subsample_country_map!$B:$B,MATCH($CF1532,subsample_country_map!$A:$A,0)),INDEX(lookup!$AA:$AA,MATCH($A1532,lookup!$A:$A,0)))</f>
        <v>3_AsiaPac</v>
      </c>
      <c r="AL1532" s="0" t="str">
        <f aca="false">IF(AND($CF1532&lt;&gt;"",IFERROR(INDEX(subsample_country_map!$C:$C,MATCH($CF1532,subsample_country_map!$A:$A,0)),"")&lt;&gt;""),INDEX(subsample_country_map!$C:$C,MATCH($CF1532,subsample_country_map!$A:$A,0)),INDEX(lookup!$AB:$AB,MATCH($A1532,lookup!$A:$A,0)))</f>
        <v>2_developing</v>
      </c>
      <c r="AM1532" s="0" t="str">
        <f aca="false">IF(AND($CF1532&lt;&gt;"",IFERROR(INDEX(subsample_country_map!$D:$D,MATCH($CF1532,subsample_country_map!$A:$A,0)),"")&lt;&gt;""),INDEX(subsample_country_map!$D:$D,MATCH($CF1532,subsample_country_map!$A:$A,0)),INDEX(lookup!$AC:$AC,MATCH($A1532,lookup!$A:$A,0)))</f>
        <v>2_non_western</v>
      </c>
      <c r="AN1532" s="0" t="str">
        <f aca="false">IF(AND($CF1532&lt;&gt;"",IFERROR(INDEX(subsample_country_map!$E:$E,MATCH($CF1532,subsample_country_map!$A:$A,0)),"")&lt;&gt;""),INDEX(subsample_country_map!$E:$E,MATCH($CF1532,subsample_country_map!$A:$A,0)),INDEX(lookup!$AD:$AD,MATCH($A1532,lookup!$A:$A,0)))</f>
        <v>2_civil law</v>
      </c>
      <c r="AO1532" s="0" t="str">
        <f aca="false">INDEX(lookup!$Y:$Y,MATCH($A1532,lookup!$A:$A,0))</f>
        <v>0_published</v>
      </c>
      <c r="AP1532" s="0" t="str">
        <f aca="false">INDEX(lookup!$Z:$Z,MATCH($A1532,lookup!$A:$A,0))</f>
        <v>1_VHB high</v>
      </c>
      <c r="AQ1532" s="0" t="str">
        <f aca="false">INDEX(lookup!$W:$W,MATCH($A1532,lookup!$A:$A,0))</f>
        <v>1_fin/acc/econ</v>
      </c>
      <c r="AS1532" s="0" t="s">
        <v>91</v>
      </c>
      <c r="AT1532" s="0" t="s">
        <v>111</v>
      </c>
      <c r="AU1532" s="0" t="s">
        <v>93</v>
      </c>
      <c r="AV1532" s="0" t="s">
        <v>2475</v>
      </c>
      <c r="AX1532" s="0" t="s">
        <v>5553</v>
      </c>
      <c r="BA1532" s="0" t="n">
        <v>16928</v>
      </c>
      <c r="BB1532" s="0" t="s">
        <v>347</v>
      </c>
      <c r="BC1532" s="0" t="s">
        <v>122</v>
      </c>
      <c r="BD1532" s="0" t="s">
        <v>123</v>
      </c>
      <c r="BE1532" s="0" t="s">
        <v>98</v>
      </c>
      <c r="BI1532" s="0" t="s">
        <v>502</v>
      </c>
      <c r="BJ1532" s="0" t="s">
        <v>5554</v>
      </c>
      <c r="BK1532" s="0" t="s">
        <v>855</v>
      </c>
      <c r="BL1532" s="0" t="s">
        <v>5555</v>
      </c>
      <c r="BM1532" s="0" t="s">
        <v>5556</v>
      </c>
      <c r="BN1532" s="0" t="s">
        <v>104</v>
      </c>
      <c r="BO1532" s="0" t="s">
        <v>105</v>
      </c>
      <c r="BP1532" s="0" t="s">
        <v>5552</v>
      </c>
      <c r="BQ1532" s="0" t="s">
        <v>127</v>
      </c>
      <c r="BT1532" s="0" t="n">
        <v>0</v>
      </c>
      <c r="BU1532" s="0" t="s">
        <v>5557</v>
      </c>
      <c r="BW1532" s="0" t="n">
        <v>2015</v>
      </c>
      <c r="BX1532" s="0" t="n">
        <v>2019</v>
      </c>
      <c r="BY1532" s="0" t="s">
        <v>2985</v>
      </c>
      <c r="BZ1532" s="0" t="n">
        <v>2017</v>
      </c>
      <c r="CA1532" s="0" t="n">
        <v>0.8</v>
      </c>
      <c r="CB1532" s="0" t="n">
        <v>1</v>
      </c>
      <c r="CC1532" s="0" t="n">
        <v>1</v>
      </c>
      <c r="CD1532" s="0" t="n">
        <v>-0.0582265432347464</v>
      </c>
      <c r="CE1532" s="0" t="n">
        <v>1</v>
      </c>
    </row>
    <row r="1533" customFormat="false" ht="15" hidden="false" customHeight="false" outlineLevel="0" collapsed="false">
      <c r="A1533" s="0" t="s">
        <v>5552</v>
      </c>
      <c r="B1533" s="0" t="n">
        <v>2838</v>
      </c>
      <c r="C1533" s="0" t="n">
        <v>-0.0296546932494788</v>
      </c>
      <c r="D1533" s="0" t="n">
        <v>16928</v>
      </c>
      <c r="E1533" s="0" t="n">
        <f aca="false">IF(ISNUMBER($BA1533),$BA1533,IF(AND(ISNUMBER($D1533),ISNUMBER($BW1533),ISNUMBER($BX1533)),$D1533*($BX1533-$BW1533+1),""))</f>
        <v>16928</v>
      </c>
      <c r="H1533" s="0" t="s">
        <v>118</v>
      </c>
      <c r="I1533" s="0" t="s">
        <v>119</v>
      </c>
      <c r="J1533" s="0" t="n">
        <f aca="false">IF($BW1533&lt;&gt;"",$BW1533,"")</f>
        <v>2015</v>
      </c>
      <c r="K1533" s="0" t="n">
        <f aca="false">IF($BX1533&lt;&gt;"",$BX1533,"")</f>
        <v>2019</v>
      </c>
      <c r="L1533" s="0" t="n">
        <f aca="false">IF(AND(ISNUMBER($BW1533),ISNUMBER($BX1533)),($BW1533+$BX1533)/2,"")</f>
        <v>2017</v>
      </c>
      <c r="M1533" s="0" t="n">
        <f aca="false">IF($L1533&lt;&gt;"",$L1533,"")</f>
        <v>2017</v>
      </c>
      <c r="N1533" s="0" t="n">
        <f aca="false">IF(AND(ISNUMBER($BW1533),ISNUMBER($BX1533)),MIN(1,MAX(0,($BX1533-2016+1)/($BX1533-$BW1533+1))),"")</f>
        <v>0.8</v>
      </c>
      <c r="O1533" s="0" t="n">
        <f aca="false">IF(AND(ISNUMBER($BW1533),ISNUMBER($BX1533)),MIN(1,MAX(0,($BX1533-2017+1)/($BX1533-$BW1533+1))),"")</f>
        <v>0.6</v>
      </c>
      <c r="P1533" s="0" t="n">
        <f aca="false">IF(AND(ISNUMBER($BW1533),ISNUMBER($BX1533)),MIN(1,MAX(0,($BX1533-2018+1)/($BX1533-$BW1533+1))),"")</f>
        <v>0.4</v>
      </c>
      <c r="Q1533" s="0" t="n">
        <f aca="false">IF(AND(ISNUMBER($BW1533),ISNUMBER($BX1533)),MIN(1,MAX(0,($BX1533-2019+1)/($BX1533-$BW1533+1))),"")</f>
        <v>0.2</v>
      </c>
      <c r="R1533" s="0" t="n">
        <f aca="false">IF(AND(ISNUMBER($BW1533),ISNUMBER($BX1533)),MIN(1,MAX(0,($BX1533-2016+1)/($BX1533-$BW1533+1))),"")</f>
        <v>0.8</v>
      </c>
      <c r="S1533" s="0" t="n">
        <f aca="false">IF($L1533&lt;&gt;"",IF($L1533&gt;=2015.5,1,0),"")</f>
        <v>1</v>
      </c>
      <c r="T1533" s="0" t="n">
        <f aca="false">IF($L1533&lt;&gt;"",IF($L1533&gt;=2016,1,0),"")</f>
        <v>1</v>
      </c>
      <c r="U1533" s="0" t="n">
        <f aca="false">IF(ISNUMBER($BX1533),IF($BX1533&gt;=2016,1,0),"")</f>
        <v>1</v>
      </c>
      <c r="V1533" s="0" t="n">
        <f aca="false">IF(ISNUMBER($BW1533),IF($BW1533&gt;=2016,1,0),"")</f>
        <v>0</v>
      </c>
      <c r="W1533" s="0" t="str">
        <f aca="false">IF(AND(ISNUMBER($BW1533),ISNUMBER($BX1533)),IF($BW1533&gt;=2016,"post-only",IF($BX1533&lt;2016,"pre-only","mixed")),"")</f>
        <v>mixed</v>
      </c>
      <c r="X1533" s="0" t="n">
        <f aca="false">IF(AND(ISNUMBER($BW1533),ISNUMBER($BX1533)),MIN(1,MAX(0,($BX1533-2017+1)/($BX1533-$BW1533+1))),"")</f>
        <v>0.6</v>
      </c>
      <c r="Y1533" s="0" t="n">
        <f aca="false">IF(AND(ISNUMBER($BW1533),ISNUMBER($BX1533)),MIN(1,MAX(0,($BX1533-2018+1)/($BX1533-$BW1533+1))),"")</f>
        <v>0.4</v>
      </c>
      <c r="Z1533" s="0" t="n">
        <f aca="false">IF(AND(ISNUMBER($BW1533),ISNUMBER($BX1533)),MIN(1,MAX(0,($BX1533-2019+1)/($BX1533-$BW1533+1))),"")</f>
        <v>0.2</v>
      </c>
      <c r="AA1533" s="0" t="n">
        <f aca="false">IF(ISNUMBER($BX1533),IF($BX1533&gt;=2017,1,0),"")</f>
        <v>1</v>
      </c>
      <c r="AB1533" s="0" t="n">
        <f aca="false">IF(ISNUMBER($BX1533),IF($BX1533&gt;=2018,1,0),"")</f>
        <v>1</v>
      </c>
      <c r="AC1533" s="0" t="n">
        <f aca="false">IF(ISNUMBER($BX1533),IF($BX1533&gt;=2019,1,0),"")</f>
        <v>1</v>
      </c>
      <c r="AD1533" s="0" t="n">
        <f aca="false">IF($L1533&lt;&gt;"",IF($L1533&gt;2013,1,0),"")</f>
        <v>1</v>
      </c>
      <c r="AE1533" s="0" t="n">
        <f aca="false">IF($L1533&lt;&gt;"",1+IF($L1533&gt;2011,1,0)+IF($L1533&gt;2014,1,0),"")</f>
        <v>3</v>
      </c>
      <c r="AF1533" s="0" t="s">
        <v>87</v>
      </c>
      <c r="AG1533" s="0" t="s">
        <v>88</v>
      </c>
      <c r="AH1533" s="0" t="s">
        <v>89</v>
      </c>
      <c r="AI1533" s="0" t="s">
        <v>334</v>
      </c>
      <c r="AJ1533" s="0" t="s">
        <v>334</v>
      </c>
      <c r="AK1533" s="0" t="str">
        <f aca="false">IF(AND($CF1533&lt;&gt;"",IFERROR(INDEX(subsample_country_map!$B:$B,MATCH($CF1533,subsample_country_map!$A:$A,0)),"")&lt;&gt;""),INDEX(subsample_country_map!$B:$B,MATCH($CF1533,subsample_country_map!$A:$A,0)),INDEX(lookup!$AA:$AA,MATCH($A1533,lookup!$A:$A,0)))</f>
        <v>3_AsiaPac</v>
      </c>
      <c r="AL1533" s="0" t="str">
        <f aca="false">IF(AND($CF1533&lt;&gt;"",IFERROR(INDEX(subsample_country_map!$C:$C,MATCH($CF1533,subsample_country_map!$A:$A,0)),"")&lt;&gt;""),INDEX(subsample_country_map!$C:$C,MATCH($CF1533,subsample_country_map!$A:$A,0)),INDEX(lookup!$AB:$AB,MATCH($A1533,lookup!$A:$A,0)))</f>
        <v>2_developing</v>
      </c>
      <c r="AM1533" s="0" t="str">
        <f aca="false">IF(AND($CF1533&lt;&gt;"",IFERROR(INDEX(subsample_country_map!$D:$D,MATCH($CF1533,subsample_country_map!$A:$A,0)),"")&lt;&gt;""),INDEX(subsample_country_map!$D:$D,MATCH($CF1533,subsample_country_map!$A:$A,0)),INDEX(lookup!$AC:$AC,MATCH($A1533,lookup!$A:$A,0)))</f>
        <v>2_non_western</v>
      </c>
      <c r="AN1533" s="0" t="str">
        <f aca="false">IF(AND($CF1533&lt;&gt;"",IFERROR(INDEX(subsample_country_map!$E:$E,MATCH($CF1533,subsample_country_map!$A:$A,0)),"")&lt;&gt;""),INDEX(subsample_country_map!$E:$E,MATCH($CF1533,subsample_country_map!$A:$A,0)),INDEX(lookup!$AD:$AD,MATCH($A1533,lookup!$A:$A,0)))</f>
        <v>2_civil law</v>
      </c>
      <c r="AO1533" s="0" t="str">
        <f aca="false">INDEX(lookup!$Y:$Y,MATCH($A1533,lookup!$A:$A,0))</f>
        <v>0_published</v>
      </c>
      <c r="AP1533" s="0" t="str">
        <f aca="false">INDEX(lookup!$Z:$Z,MATCH($A1533,lookup!$A:$A,0))</f>
        <v>1_VHB high</v>
      </c>
      <c r="AQ1533" s="0" t="str">
        <f aca="false">INDEX(lookup!$W:$W,MATCH($A1533,lookup!$A:$A,0))</f>
        <v>1_fin/acc/econ</v>
      </c>
      <c r="AS1533" s="0" t="s">
        <v>91</v>
      </c>
      <c r="AT1533" s="0" t="s">
        <v>111</v>
      </c>
      <c r="AU1533" s="0" t="s">
        <v>93</v>
      </c>
      <c r="AV1533" s="0" t="s">
        <v>197</v>
      </c>
      <c r="AX1533" s="0" t="s">
        <v>1142</v>
      </c>
      <c r="BA1533" s="0" t="n">
        <v>16928</v>
      </c>
      <c r="BB1533" s="0" t="s">
        <v>347</v>
      </c>
      <c r="BC1533" s="0" t="s">
        <v>122</v>
      </c>
      <c r="BD1533" s="0" t="s">
        <v>123</v>
      </c>
      <c r="BE1533" s="0" t="s">
        <v>98</v>
      </c>
      <c r="BI1533" s="0" t="s">
        <v>502</v>
      </c>
      <c r="BJ1533" s="0" t="s">
        <v>5558</v>
      </c>
      <c r="BK1533" s="0" t="s">
        <v>855</v>
      </c>
      <c r="BL1533" s="0" t="s">
        <v>5559</v>
      </c>
      <c r="BM1533" s="0" t="s">
        <v>5556</v>
      </c>
      <c r="BN1533" s="0" t="s">
        <v>104</v>
      </c>
      <c r="BO1533" s="0" t="s">
        <v>105</v>
      </c>
      <c r="BP1533" s="0" t="s">
        <v>5552</v>
      </c>
      <c r="BQ1533" s="0" t="s">
        <v>127</v>
      </c>
      <c r="BT1533" s="0" t="n">
        <v>0</v>
      </c>
      <c r="BU1533" s="0" t="s">
        <v>5557</v>
      </c>
      <c r="BW1533" s="0" t="n">
        <v>2015</v>
      </c>
      <c r="BX1533" s="0" t="n">
        <v>2019</v>
      </c>
      <c r="BY1533" s="0" t="s">
        <v>2985</v>
      </c>
      <c r="BZ1533" s="0" t="n">
        <v>2017</v>
      </c>
      <c r="CA1533" s="0" t="n">
        <v>0.8</v>
      </c>
      <c r="CB1533" s="0" t="n">
        <v>1</v>
      </c>
      <c r="CC1533" s="0" t="n">
        <v>1</v>
      </c>
      <c r="CD1533" s="0" t="n">
        <v>-0.0296633906263311</v>
      </c>
      <c r="CE1533" s="0" t="n">
        <v>1</v>
      </c>
    </row>
    <row r="1534" customFormat="false" ht="15" hidden="false" customHeight="false" outlineLevel="0" collapsed="false">
      <c r="A1534" s="0" t="s">
        <v>5552</v>
      </c>
      <c r="B1534" s="0" t="n">
        <v>2839</v>
      </c>
      <c r="C1534" s="0" t="n">
        <v>-0.039118931917791</v>
      </c>
      <c r="D1534" s="0" t="n">
        <v>3634</v>
      </c>
      <c r="E1534" s="0" t="n">
        <f aca="false">IF(ISNUMBER($BA1534),$BA1534,IF(AND(ISNUMBER($D1534),ISNUMBER($BW1534),ISNUMBER($BX1534)),$D1534*($BX1534-$BW1534+1),""))</f>
        <v>3634</v>
      </c>
      <c r="H1534" s="0" t="s">
        <v>118</v>
      </c>
      <c r="I1534" s="0" t="s">
        <v>119</v>
      </c>
      <c r="J1534" s="0" t="n">
        <f aca="false">IF($BW1534&lt;&gt;"",$BW1534,"")</f>
        <v>2015</v>
      </c>
      <c r="K1534" s="0" t="n">
        <f aca="false">IF($BX1534&lt;&gt;"",$BX1534,"")</f>
        <v>2019</v>
      </c>
      <c r="L1534" s="0" t="n">
        <f aca="false">IF(AND(ISNUMBER($BW1534),ISNUMBER($BX1534)),($BW1534+$BX1534)/2,"")</f>
        <v>2017</v>
      </c>
      <c r="M1534" s="0" t="n">
        <f aca="false">IF($L1534&lt;&gt;"",$L1534,"")</f>
        <v>2017</v>
      </c>
      <c r="N1534" s="0" t="n">
        <f aca="false">IF(AND(ISNUMBER($BW1534),ISNUMBER($BX1534)),MIN(1,MAX(0,($BX1534-2016+1)/($BX1534-$BW1534+1))),"")</f>
        <v>0.8</v>
      </c>
      <c r="O1534" s="0" t="n">
        <f aca="false">IF(AND(ISNUMBER($BW1534),ISNUMBER($BX1534)),MIN(1,MAX(0,($BX1534-2017+1)/($BX1534-$BW1534+1))),"")</f>
        <v>0.6</v>
      </c>
      <c r="P1534" s="0" t="n">
        <f aca="false">IF(AND(ISNUMBER($BW1534),ISNUMBER($BX1534)),MIN(1,MAX(0,($BX1534-2018+1)/($BX1534-$BW1534+1))),"")</f>
        <v>0.4</v>
      </c>
      <c r="Q1534" s="0" t="n">
        <f aca="false">IF(AND(ISNUMBER($BW1534),ISNUMBER($BX1534)),MIN(1,MAX(0,($BX1534-2019+1)/($BX1534-$BW1534+1))),"")</f>
        <v>0.2</v>
      </c>
      <c r="R1534" s="0" t="n">
        <f aca="false">IF(AND(ISNUMBER($BW1534),ISNUMBER($BX1534)),MIN(1,MAX(0,($BX1534-2016+1)/($BX1534-$BW1534+1))),"")</f>
        <v>0.8</v>
      </c>
      <c r="S1534" s="0" t="n">
        <f aca="false">IF($L1534&lt;&gt;"",IF($L1534&gt;=2015.5,1,0),"")</f>
        <v>1</v>
      </c>
      <c r="T1534" s="0" t="n">
        <f aca="false">IF($L1534&lt;&gt;"",IF($L1534&gt;=2016,1,0),"")</f>
        <v>1</v>
      </c>
      <c r="U1534" s="0" t="n">
        <f aca="false">IF(ISNUMBER($BX1534),IF($BX1534&gt;=2016,1,0),"")</f>
        <v>1</v>
      </c>
      <c r="V1534" s="0" t="n">
        <f aca="false">IF(ISNUMBER($BW1534),IF($BW1534&gt;=2016,1,0),"")</f>
        <v>0</v>
      </c>
      <c r="W1534" s="0" t="str">
        <f aca="false">IF(AND(ISNUMBER($BW1534),ISNUMBER($BX1534)),IF($BW1534&gt;=2016,"post-only",IF($BX1534&lt;2016,"pre-only","mixed")),"")</f>
        <v>mixed</v>
      </c>
      <c r="X1534" s="0" t="n">
        <f aca="false">IF(AND(ISNUMBER($BW1534),ISNUMBER($BX1534)),MIN(1,MAX(0,($BX1534-2017+1)/($BX1534-$BW1534+1))),"")</f>
        <v>0.6</v>
      </c>
      <c r="Y1534" s="0" t="n">
        <f aca="false">IF(AND(ISNUMBER($BW1534),ISNUMBER($BX1534)),MIN(1,MAX(0,($BX1534-2018+1)/($BX1534-$BW1534+1))),"")</f>
        <v>0.4</v>
      </c>
      <c r="Z1534" s="0" t="n">
        <f aca="false">IF(AND(ISNUMBER($BW1534),ISNUMBER($BX1534)),MIN(1,MAX(0,($BX1534-2019+1)/($BX1534-$BW1534+1))),"")</f>
        <v>0.2</v>
      </c>
      <c r="AA1534" s="0" t="n">
        <f aca="false">IF(ISNUMBER($BX1534),IF($BX1534&gt;=2017,1,0),"")</f>
        <v>1</v>
      </c>
      <c r="AB1534" s="0" t="n">
        <f aca="false">IF(ISNUMBER($BX1534),IF($BX1534&gt;=2018,1,0),"")</f>
        <v>1</v>
      </c>
      <c r="AC1534" s="0" t="n">
        <f aca="false">IF(ISNUMBER($BX1534),IF($BX1534&gt;=2019,1,0),"")</f>
        <v>1</v>
      </c>
      <c r="AD1534" s="0" t="n">
        <f aca="false">IF($L1534&lt;&gt;"",IF($L1534&gt;2013,1,0),"")</f>
        <v>1</v>
      </c>
      <c r="AE1534" s="0" t="n">
        <f aca="false">IF($L1534&lt;&gt;"",1+IF($L1534&gt;2011,1,0)+IF($L1534&gt;2014,1,0),"")</f>
        <v>3</v>
      </c>
      <c r="AF1534" s="0" t="s">
        <v>87</v>
      </c>
      <c r="AG1534" s="0" t="s">
        <v>88</v>
      </c>
      <c r="AH1534" s="0" t="s">
        <v>89</v>
      </c>
      <c r="AI1534" s="0" t="s">
        <v>334</v>
      </c>
      <c r="AJ1534" s="0" t="s">
        <v>334</v>
      </c>
      <c r="AK1534" s="0" t="str">
        <f aca="false">IF(AND($CF1534&lt;&gt;"",IFERROR(INDEX(subsample_country_map!$B:$B,MATCH($CF1534,subsample_country_map!$A:$A,0)),"")&lt;&gt;""),INDEX(subsample_country_map!$B:$B,MATCH($CF1534,subsample_country_map!$A:$A,0)),INDEX(lookup!$AA:$AA,MATCH($A1534,lookup!$A:$A,0)))</f>
        <v>3_AsiaPac</v>
      </c>
      <c r="AL1534" s="0" t="str">
        <f aca="false">IF(AND($CF1534&lt;&gt;"",IFERROR(INDEX(subsample_country_map!$C:$C,MATCH($CF1534,subsample_country_map!$A:$A,0)),"")&lt;&gt;""),INDEX(subsample_country_map!$C:$C,MATCH($CF1534,subsample_country_map!$A:$A,0)),INDEX(lookup!$AB:$AB,MATCH($A1534,lookup!$A:$A,0)))</f>
        <v>2_developing</v>
      </c>
      <c r="AM1534" s="0" t="str">
        <f aca="false">IF(AND($CF1534&lt;&gt;"",IFERROR(INDEX(subsample_country_map!$D:$D,MATCH($CF1534,subsample_country_map!$A:$A,0)),"")&lt;&gt;""),INDEX(subsample_country_map!$D:$D,MATCH($CF1534,subsample_country_map!$A:$A,0)),INDEX(lookup!$AC:$AC,MATCH($A1534,lookup!$A:$A,0)))</f>
        <v>2_non_western</v>
      </c>
      <c r="AN1534" s="0" t="str">
        <f aca="false">IF(AND($CF1534&lt;&gt;"",IFERROR(INDEX(subsample_country_map!$E:$E,MATCH($CF1534,subsample_country_map!$A:$A,0)),"")&lt;&gt;""),INDEX(subsample_country_map!$E:$E,MATCH($CF1534,subsample_country_map!$A:$A,0)),INDEX(lookup!$AD:$AD,MATCH($A1534,lookup!$A:$A,0)))</f>
        <v>2_civil law</v>
      </c>
      <c r="AO1534" s="0" t="str">
        <f aca="false">INDEX(lookup!$Y:$Y,MATCH($A1534,lookup!$A:$A,0))</f>
        <v>0_published</v>
      </c>
      <c r="AP1534" s="0" t="str">
        <f aca="false">INDEX(lookup!$Z:$Z,MATCH($A1534,lookup!$A:$A,0))</f>
        <v>1_VHB high</v>
      </c>
      <c r="AQ1534" s="0" t="str">
        <f aca="false">INDEX(lookup!$W:$W,MATCH($A1534,lookup!$A:$A,0))</f>
        <v>1_fin/acc/econ</v>
      </c>
      <c r="AS1534" s="0" t="s">
        <v>91</v>
      </c>
      <c r="AT1534" s="0" t="s">
        <v>111</v>
      </c>
      <c r="AU1534" s="0" t="s">
        <v>93</v>
      </c>
      <c r="AV1534" s="0" t="s">
        <v>1703</v>
      </c>
      <c r="AX1534" s="0" t="s">
        <v>1299</v>
      </c>
      <c r="BA1534" s="0" t="n">
        <v>3634</v>
      </c>
      <c r="BB1534" s="0" t="s">
        <v>347</v>
      </c>
      <c r="BC1534" s="0" t="s">
        <v>122</v>
      </c>
      <c r="BD1534" s="0" t="s">
        <v>123</v>
      </c>
      <c r="BE1534" s="0" t="s">
        <v>5560</v>
      </c>
      <c r="BF1534" s="0" t="s">
        <v>5561</v>
      </c>
      <c r="BI1534" s="0" t="s">
        <v>336</v>
      </c>
      <c r="BJ1534" s="0" t="s">
        <v>5562</v>
      </c>
      <c r="BK1534" s="0" t="s">
        <v>1712</v>
      </c>
      <c r="BL1534" s="0" t="s">
        <v>5563</v>
      </c>
      <c r="BM1534" s="0" t="s">
        <v>5556</v>
      </c>
      <c r="BN1534" s="0" t="s">
        <v>104</v>
      </c>
      <c r="BO1534" s="0" t="s">
        <v>105</v>
      </c>
      <c r="BP1534" s="0" t="s">
        <v>5552</v>
      </c>
      <c r="BQ1534" s="0" t="s">
        <v>127</v>
      </c>
      <c r="BT1534" s="0" t="n">
        <v>0</v>
      </c>
      <c r="BU1534" s="0" t="s">
        <v>5557</v>
      </c>
      <c r="BW1534" s="0" t="n">
        <v>2015</v>
      </c>
      <c r="BX1534" s="0" t="n">
        <v>2019</v>
      </c>
      <c r="BY1534" s="0" t="s">
        <v>2985</v>
      </c>
      <c r="BZ1534" s="0" t="n">
        <v>2017</v>
      </c>
      <c r="CA1534" s="0" t="n">
        <v>0.8</v>
      </c>
      <c r="CB1534" s="0" t="n">
        <v>1</v>
      </c>
      <c r="CC1534" s="0" t="n">
        <v>1</v>
      </c>
      <c r="CD1534" s="0" t="n">
        <v>-0.0391389047071616</v>
      </c>
      <c r="CE1534" s="0" t="n">
        <v>1</v>
      </c>
    </row>
    <row r="1535" customFormat="false" ht="15" hidden="false" customHeight="false" outlineLevel="0" collapsed="false">
      <c r="A1535" s="0" t="s">
        <v>5552</v>
      </c>
      <c r="B1535" s="0" t="n">
        <v>2840</v>
      </c>
      <c r="C1535" s="0" t="n">
        <v>-0.0343180018621061</v>
      </c>
      <c r="D1535" s="0" t="n">
        <v>3634</v>
      </c>
      <c r="E1535" s="0" t="n">
        <f aca="false">IF(ISNUMBER($BA1535),$BA1535,IF(AND(ISNUMBER($D1535),ISNUMBER($BW1535),ISNUMBER($BX1535)),$D1535*($BX1535-$BW1535+1),""))</f>
        <v>3634</v>
      </c>
      <c r="H1535" s="0" t="s">
        <v>118</v>
      </c>
      <c r="I1535" s="0" t="s">
        <v>119</v>
      </c>
      <c r="J1535" s="0" t="n">
        <f aca="false">IF($BW1535&lt;&gt;"",$BW1535,"")</f>
        <v>2015</v>
      </c>
      <c r="K1535" s="0" t="n">
        <f aca="false">IF($BX1535&lt;&gt;"",$BX1535,"")</f>
        <v>2019</v>
      </c>
      <c r="L1535" s="0" t="n">
        <f aca="false">IF(AND(ISNUMBER($BW1535),ISNUMBER($BX1535)),($BW1535+$BX1535)/2,"")</f>
        <v>2017</v>
      </c>
      <c r="M1535" s="0" t="n">
        <f aca="false">IF($L1535&lt;&gt;"",$L1535,"")</f>
        <v>2017</v>
      </c>
      <c r="N1535" s="0" t="n">
        <f aca="false">IF(AND(ISNUMBER($BW1535),ISNUMBER($BX1535)),MIN(1,MAX(0,($BX1535-2016+1)/($BX1535-$BW1535+1))),"")</f>
        <v>0.8</v>
      </c>
      <c r="O1535" s="0" t="n">
        <f aca="false">IF(AND(ISNUMBER($BW1535),ISNUMBER($BX1535)),MIN(1,MAX(0,($BX1535-2017+1)/($BX1535-$BW1535+1))),"")</f>
        <v>0.6</v>
      </c>
      <c r="P1535" s="0" t="n">
        <f aca="false">IF(AND(ISNUMBER($BW1535),ISNUMBER($BX1535)),MIN(1,MAX(0,($BX1535-2018+1)/($BX1535-$BW1535+1))),"")</f>
        <v>0.4</v>
      </c>
      <c r="Q1535" s="0" t="n">
        <f aca="false">IF(AND(ISNUMBER($BW1535),ISNUMBER($BX1535)),MIN(1,MAX(0,($BX1535-2019+1)/($BX1535-$BW1535+1))),"")</f>
        <v>0.2</v>
      </c>
      <c r="R1535" s="0" t="n">
        <f aca="false">IF(AND(ISNUMBER($BW1535),ISNUMBER($BX1535)),MIN(1,MAX(0,($BX1535-2016+1)/($BX1535-$BW1535+1))),"")</f>
        <v>0.8</v>
      </c>
      <c r="S1535" s="0" t="n">
        <f aca="false">IF($L1535&lt;&gt;"",IF($L1535&gt;=2015.5,1,0),"")</f>
        <v>1</v>
      </c>
      <c r="T1535" s="0" t="n">
        <f aca="false">IF($L1535&lt;&gt;"",IF($L1535&gt;=2016,1,0),"")</f>
        <v>1</v>
      </c>
      <c r="U1535" s="0" t="n">
        <f aca="false">IF(ISNUMBER($BX1535),IF($BX1535&gt;=2016,1,0),"")</f>
        <v>1</v>
      </c>
      <c r="V1535" s="0" t="n">
        <f aca="false">IF(ISNUMBER($BW1535),IF($BW1535&gt;=2016,1,0),"")</f>
        <v>0</v>
      </c>
      <c r="W1535" s="0" t="str">
        <f aca="false">IF(AND(ISNUMBER($BW1535),ISNUMBER($BX1535)),IF($BW1535&gt;=2016,"post-only",IF($BX1535&lt;2016,"pre-only","mixed")),"")</f>
        <v>mixed</v>
      </c>
      <c r="X1535" s="0" t="n">
        <f aca="false">IF(AND(ISNUMBER($BW1535),ISNUMBER($BX1535)),MIN(1,MAX(0,($BX1535-2017+1)/($BX1535-$BW1535+1))),"")</f>
        <v>0.6</v>
      </c>
      <c r="Y1535" s="0" t="n">
        <f aca="false">IF(AND(ISNUMBER($BW1535),ISNUMBER($BX1535)),MIN(1,MAX(0,($BX1535-2018+1)/($BX1535-$BW1535+1))),"")</f>
        <v>0.4</v>
      </c>
      <c r="Z1535" s="0" t="n">
        <f aca="false">IF(AND(ISNUMBER($BW1535),ISNUMBER($BX1535)),MIN(1,MAX(0,($BX1535-2019+1)/($BX1535-$BW1535+1))),"")</f>
        <v>0.2</v>
      </c>
      <c r="AA1535" s="0" t="n">
        <f aca="false">IF(ISNUMBER($BX1535),IF($BX1535&gt;=2017,1,0),"")</f>
        <v>1</v>
      </c>
      <c r="AB1535" s="0" t="n">
        <f aca="false">IF(ISNUMBER($BX1535),IF($BX1535&gt;=2018,1,0),"")</f>
        <v>1</v>
      </c>
      <c r="AC1535" s="0" t="n">
        <f aca="false">IF(ISNUMBER($BX1535),IF($BX1535&gt;=2019,1,0),"")</f>
        <v>1</v>
      </c>
      <c r="AD1535" s="0" t="n">
        <f aca="false">IF($L1535&lt;&gt;"",IF($L1535&gt;2013,1,0),"")</f>
        <v>1</v>
      </c>
      <c r="AE1535" s="0" t="n">
        <f aca="false">IF($L1535&lt;&gt;"",1+IF($L1535&gt;2011,1,0)+IF($L1535&gt;2014,1,0),"")</f>
        <v>3</v>
      </c>
      <c r="AF1535" s="0" t="s">
        <v>87</v>
      </c>
      <c r="AG1535" s="0" t="s">
        <v>88</v>
      </c>
      <c r="AH1535" s="0" t="s">
        <v>89</v>
      </c>
      <c r="AI1535" s="0" t="s">
        <v>334</v>
      </c>
      <c r="AJ1535" s="0" t="s">
        <v>334</v>
      </c>
      <c r="AK1535" s="0" t="str">
        <f aca="false">IF(AND($CF1535&lt;&gt;"",IFERROR(INDEX(subsample_country_map!$B:$B,MATCH($CF1535,subsample_country_map!$A:$A,0)),"")&lt;&gt;""),INDEX(subsample_country_map!$B:$B,MATCH($CF1535,subsample_country_map!$A:$A,0)),INDEX(lookup!$AA:$AA,MATCH($A1535,lookup!$A:$A,0)))</f>
        <v>3_AsiaPac</v>
      </c>
      <c r="AL1535" s="0" t="str">
        <f aca="false">IF(AND($CF1535&lt;&gt;"",IFERROR(INDEX(subsample_country_map!$C:$C,MATCH($CF1535,subsample_country_map!$A:$A,0)),"")&lt;&gt;""),INDEX(subsample_country_map!$C:$C,MATCH($CF1535,subsample_country_map!$A:$A,0)),INDEX(lookup!$AB:$AB,MATCH($A1535,lookup!$A:$A,0)))</f>
        <v>2_developing</v>
      </c>
      <c r="AM1535" s="0" t="str">
        <f aca="false">IF(AND($CF1535&lt;&gt;"",IFERROR(INDEX(subsample_country_map!$D:$D,MATCH($CF1535,subsample_country_map!$A:$A,0)),"")&lt;&gt;""),INDEX(subsample_country_map!$D:$D,MATCH($CF1535,subsample_country_map!$A:$A,0)),INDEX(lookup!$AC:$AC,MATCH($A1535,lookup!$A:$A,0)))</f>
        <v>2_non_western</v>
      </c>
      <c r="AN1535" s="0" t="str">
        <f aca="false">IF(AND($CF1535&lt;&gt;"",IFERROR(INDEX(subsample_country_map!$E:$E,MATCH($CF1535,subsample_country_map!$A:$A,0)),"")&lt;&gt;""),INDEX(subsample_country_map!$E:$E,MATCH($CF1535,subsample_country_map!$A:$A,0)),INDEX(lookup!$AD:$AD,MATCH($A1535,lookup!$A:$A,0)))</f>
        <v>2_civil law</v>
      </c>
      <c r="AO1535" s="0" t="str">
        <f aca="false">INDEX(lookup!$Y:$Y,MATCH($A1535,lookup!$A:$A,0))</f>
        <v>0_published</v>
      </c>
      <c r="AP1535" s="0" t="str">
        <f aca="false">INDEX(lookup!$Z:$Z,MATCH($A1535,lookup!$A:$A,0))</f>
        <v>1_VHB high</v>
      </c>
      <c r="AQ1535" s="0" t="str">
        <f aca="false">INDEX(lookup!$W:$W,MATCH($A1535,lookup!$A:$A,0))</f>
        <v>1_fin/acc/econ</v>
      </c>
      <c r="AS1535" s="0" t="s">
        <v>91</v>
      </c>
      <c r="AT1535" s="0" t="s">
        <v>111</v>
      </c>
      <c r="AU1535" s="0" t="s">
        <v>93</v>
      </c>
      <c r="AV1535" s="0" t="s">
        <v>3232</v>
      </c>
      <c r="AX1535" s="0" t="s">
        <v>1262</v>
      </c>
      <c r="BA1535" s="0" t="n">
        <v>3634</v>
      </c>
      <c r="BB1535" s="0" t="s">
        <v>347</v>
      </c>
      <c r="BC1535" s="0" t="s">
        <v>122</v>
      </c>
      <c r="BD1535" s="0" t="s">
        <v>123</v>
      </c>
      <c r="BE1535" s="0" t="s">
        <v>5560</v>
      </c>
      <c r="BF1535" s="0" t="s">
        <v>5561</v>
      </c>
      <c r="BI1535" s="0" t="s">
        <v>336</v>
      </c>
      <c r="BJ1535" s="0" t="s">
        <v>5564</v>
      </c>
      <c r="BK1535" s="0" t="s">
        <v>1712</v>
      </c>
      <c r="BL1535" s="0" t="s">
        <v>5565</v>
      </c>
      <c r="BM1535" s="0" t="s">
        <v>5556</v>
      </c>
      <c r="BN1535" s="0" t="s">
        <v>104</v>
      </c>
      <c r="BO1535" s="0" t="s">
        <v>105</v>
      </c>
      <c r="BP1535" s="0" t="s">
        <v>5552</v>
      </c>
      <c r="BQ1535" s="0" t="s">
        <v>127</v>
      </c>
      <c r="BT1535" s="0" t="n">
        <v>0</v>
      </c>
      <c r="BU1535" s="0" t="s">
        <v>5557</v>
      </c>
      <c r="BW1535" s="0" t="n">
        <v>2015</v>
      </c>
      <c r="BX1535" s="0" t="n">
        <v>2019</v>
      </c>
      <c r="BY1535" s="0" t="s">
        <v>2985</v>
      </c>
      <c r="BZ1535" s="0" t="n">
        <v>2017</v>
      </c>
      <c r="CA1535" s="0" t="n">
        <v>0.8</v>
      </c>
      <c r="CB1535" s="0" t="n">
        <v>1</v>
      </c>
      <c r="CC1535" s="0" t="n">
        <v>1</v>
      </c>
      <c r="CD1535" s="0" t="n">
        <v>-0.0343314837826497</v>
      </c>
      <c r="CE1535" s="0" t="n">
        <v>1</v>
      </c>
    </row>
    <row r="1536" customFormat="false" ht="15" hidden="false" customHeight="false" outlineLevel="0" collapsed="false">
      <c r="A1536" s="0" t="s">
        <v>5552</v>
      </c>
      <c r="B1536" s="0" t="n">
        <v>2841</v>
      </c>
      <c r="C1536" s="0" t="n">
        <v>-0.0259234505659751</v>
      </c>
      <c r="D1536" s="0" t="n">
        <v>12506</v>
      </c>
      <c r="E1536" s="0" t="n">
        <f aca="false">IF(ISNUMBER($BA1536),$BA1536,IF(AND(ISNUMBER($D1536),ISNUMBER($BW1536),ISNUMBER($BX1536)),$D1536*($BX1536-$BW1536+1),""))</f>
        <v>12506</v>
      </c>
      <c r="H1536" s="0" t="s">
        <v>118</v>
      </c>
      <c r="I1536" s="0" t="s">
        <v>119</v>
      </c>
      <c r="J1536" s="0" t="n">
        <f aca="false">IF($BW1536&lt;&gt;"",$BW1536,"")</f>
        <v>2015</v>
      </c>
      <c r="K1536" s="0" t="n">
        <f aca="false">IF($BX1536&lt;&gt;"",$BX1536,"")</f>
        <v>2019</v>
      </c>
      <c r="L1536" s="0" t="n">
        <f aca="false">IF(AND(ISNUMBER($BW1536),ISNUMBER($BX1536)),($BW1536+$BX1536)/2,"")</f>
        <v>2017</v>
      </c>
      <c r="M1536" s="0" t="n">
        <f aca="false">IF($L1536&lt;&gt;"",$L1536,"")</f>
        <v>2017</v>
      </c>
      <c r="N1536" s="0" t="n">
        <f aca="false">IF(AND(ISNUMBER($BW1536),ISNUMBER($BX1536)),MIN(1,MAX(0,($BX1536-2016+1)/($BX1536-$BW1536+1))),"")</f>
        <v>0.8</v>
      </c>
      <c r="O1536" s="0" t="n">
        <f aca="false">IF(AND(ISNUMBER($BW1536),ISNUMBER($BX1536)),MIN(1,MAX(0,($BX1536-2017+1)/($BX1536-$BW1536+1))),"")</f>
        <v>0.6</v>
      </c>
      <c r="P1536" s="0" t="n">
        <f aca="false">IF(AND(ISNUMBER($BW1536),ISNUMBER($BX1536)),MIN(1,MAX(0,($BX1536-2018+1)/($BX1536-$BW1536+1))),"")</f>
        <v>0.4</v>
      </c>
      <c r="Q1536" s="0" t="n">
        <f aca="false">IF(AND(ISNUMBER($BW1536),ISNUMBER($BX1536)),MIN(1,MAX(0,($BX1536-2019+1)/($BX1536-$BW1536+1))),"")</f>
        <v>0.2</v>
      </c>
      <c r="R1536" s="0" t="n">
        <f aca="false">IF(AND(ISNUMBER($BW1536),ISNUMBER($BX1536)),MIN(1,MAX(0,($BX1536-2016+1)/($BX1536-$BW1536+1))),"")</f>
        <v>0.8</v>
      </c>
      <c r="S1536" s="0" t="n">
        <f aca="false">IF($L1536&lt;&gt;"",IF($L1536&gt;=2015.5,1,0),"")</f>
        <v>1</v>
      </c>
      <c r="T1536" s="0" t="n">
        <f aca="false">IF($L1536&lt;&gt;"",IF($L1536&gt;=2016,1,0),"")</f>
        <v>1</v>
      </c>
      <c r="U1536" s="0" t="n">
        <f aca="false">IF(ISNUMBER($BX1536),IF($BX1536&gt;=2016,1,0),"")</f>
        <v>1</v>
      </c>
      <c r="V1536" s="0" t="n">
        <f aca="false">IF(ISNUMBER($BW1536),IF($BW1536&gt;=2016,1,0),"")</f>
        <v>0</v>
      </c>
      <c r="W1536" s="0" t="str">
        <f aca="false">IF(AND(ISNUMBER($BW1536),ISNUMBER($BX1536)),IF($BW1536&gt;=2016,"post-only",IF($BX1536&lt;2016,"pre-only","mixed")),"")</f>
        <v>mixed</v>
      </c>
      <c r="X1536" s="0" t="n">
        <f aca="false">IF(AND(ISNUMBER($BW1536),ISNUMBER($BX1536)),MIN(1,MAX(0,($BX1536-2017+1)/($BX1536-$BW1536+1))),"")</f>
        <v>0.6</v>
      </c>
      <c r="Y1536" s="0" t="n">
        <f aca="false">IF(AND(ISNUMBER($BW1536),ISNUMBER($BX1536)),MIN(1,MAX(0,($BX1536-2018+1)/($BX1536-$BW1536+1))),"")</f>
        <v>0.4</v>
      </c>
      <c r="Z1536" s="0" t="n">
        <f aca="false">IF(AND(ISNUMBER($BW1536),ISNUMBER($BX1536)),MIN(1,MAX(0,($BX1536-2019+1)/($BX1536-$BW1536+1))),"")</f>
        <v>0.2</v>
      </c>
      <c r="AA1536" s="0" t="n">
        <f aca="false">IF(ISNUMBER($BX1536),IF($BX1536&gt;=2017,1,0),"")</f>
        <v>1</v>
      </c>
      <c r="AB1536" s="0" t="n">
        <f aca="false">IF(ISNUMBER($BX1536),IF($BX1536&gt;=2018,1,0),"")</f>
        <v>1</v>
      </c>
      <c r="AC1536" s="0" t="n">
        <f aca="false">IF(ISNUMBER($BX1536),IF($BX1536&gt;=2019,1,0),"")</f>
        <v>1</v>
      </c>
      <c r="AD1536" s="0" t="n">
        <f aca="false">IF($L1536&lt;&gt;"",IF($L1536&gt;2013,1,0),"")</f>
        <v>1</v>
      </c>
      <c r="AE1536" s="0" t="n">
        <f aca="false">IF($L1536&lt;&gt;"",1+IF($L1536&gt;2011,1,0)+IF($L1536&gt;2014,1,0),"")</f>
        <v>3</v>
      </c>
      <c r="AF1536" s="0" t="s">
        <v>87</v>
      </c>
      <c r="AG1536" s="0" t="s">
        <v>88</v>
      </c>
      <c r="AH1536" s="0" t="s">
        <v>89</v>
      </c>
      <c r="AI1536" s="0" t="s">
        <v>334</v>
      </c>
      <c r="AJ1536" s="0" t="s">
        <v>334</v>
      </c>
      <c r="AK1536" s="0" t="str">
        <f aca="false">IF(AND($CF1536&lt;&gt;"",IFERROR(INDEX(subsample_country_map!$B:$B,MATCH($CF1536,subsample_country_map!$A:$A,0)),"")&lt;&gt;""),INDEX(subsample_country_map!$B:$B,MATCH($CF1536,subsample_country_map!$A:$A,0)),INDEX(lookup!$AA:$AA,MATCH($A1536,lookup!$A:$A,0)))</f>
        <v>3_AsiaPac</v>
      </c>
      <c r="AL1536" s="0" t="str">
        <f aca="false">IF(AND($CF1536&lt;&gt;"",IFERROR(INDEX(subsample_country_map!$C:$C,MATCH($CF1536,subsample_country_map!$A:$A,0)),"")&lt;&gt;""),INDEX(subsample_country_map!$C:$C,MATCH($CF1536,subsample_country_map!$A:$A,0)),INDEX(lookup!$AB:$AB,MATCH($A1536,lookup!$A:$A,0)))</f>
        <v>2_developing</v>
      </c>
      <c r="AM1536" s="0" t="str">
        <f aca="false">IF(AND($CF1536&lt;&gt;"",IFERROR(INDEX(subsample_country_map!$D:$D,MATCH($CF1536,subsample_country_map!$A:$A,0)),"")&lt;&gt;""),INDEX(subsample_country_map!$D:$D,MATCH($CF1536,subsample_country_map!$A:$A,0)),INDEX(lookup!$AC:$AC,MATCH($A1536,lookup!$A:$A,0)))</f>
        <v>2_non_western</v>
      </c>
      <c r="AN1536" s="0" t="str">
        <f aca="false">IF(AND($CF1536&lt;&gt;"",IFERROR(INDEX(subsample_country_map!$E:$E,MATCH($CF1536,subsample_country_map!$A:$A,0)),"")&lt;&gt;""),INDEX(subsample_country_map!$E:$E,MATCH($CF1536,subsample_country_map!$A:$A,0)),INDEX(lookup!$AD:$AD,MATCH($A1536,lookup!$A:$A,0)))</f>
        <v>2_civil law</v>
      </c>
      <c r="AO1536" s="0" t="str">
        <f aca="false">INDEX(lookup!$Y:$Y,MATCH($A1536,lookup!$A:$A,0))</f>
        <v>0_published</v>
      </c>
      <c r="AP1536" s="0" t="str">
        <f aca="false">INDEX(lookup!$Z:$Z,MATCH($A1536,lookup!$A:$A,0))</f>
        <v>1_VHB high</v>
      </c>
      <c r="AQ1536" s="0" t="str">
        <f aca="false">INDEX(lookup!$W:$W,MATCH($A1536,lookup!$A:$A,0))</f>
        <v>1_fin/acc/econ</v>
      </c>
      <c r="AS1536" s="0" t="s">
        <v>91</v>
      </c>
      <c r="AT1536" s="0" t="s">
        <v>111</v>
      </c>
      <c r="AU1536" s="0" t="s">
        <v>93</v>
      </c>
      <c r="AV1536" s="0" t="s">
        <v>3232</v>
      </c>
      <c r="AX1536" s="0" t="s">
        <v>5566</v>
      </c>
      <c r="BA1536" s="0" t="n">
        <v>12506</v>
      </c>
      <c r="BB1536" s="0" t="s">
        <v>347</v>
      </c>
      <c r="BC1536" s="0" t="s">
        <v>5567</v>
      </c>
      <c r="BD1536" s="0" t="s">
        <v>123</v>
      </c>
      <c r="BE1536" s="0" t="s">
        <v>98</v>
      </c>
      <c r="BI1536" s="0" t="s">
        <v>336</v>
      </c>
      <c r="BJ1536" s="0" t="s">
        <v>5568</v>
      </c>
      <c r="BK1536" s="0" t="s">
        <v>1712</v>
      </c>
      <c r="BL1536" s="0" t="s">
        <v>5569</v>
      </c>
      <c r="BM1536" s="0" t="s">
        <v>5570</v>
      </c>
      <c r="BN1536" s="0" t="s">
        <v>5571</v>
      </c>
      <c r="BO1536" s="0" t="s">
        <v>105</v>
      </c>
      <c r="BP1536" s="0" t="s">
        <v>5552</v>
      </c>
      <c r="BQ1536" s="0" t="s">
        <v>127</v>
      </c>
      <c r="BT1536" s="0" t="n">
        <v>0</v>
      </c>
      <c r="BU1536" s="0" t="s">
        <v>5557</v>
      </c>
      <c r="BW1536" s="0" t="n">
        <v>2015</v>
      </c>
      <c r="BX1536" s="0" t="n">
        <v>2019</v>
      </c>
      <c r="BY1536" s="0" t="s">
        <v>2985</v>
      </c>
      <c r="BZ1536" s="0" t="n">
        <v>2017</v>
      </c>
      <c r="CA1536" s="0" t="n">
        <v>0.8</v>
      </c>
      <c r="CB1536" s="0" t="n">
        <v>1</v>
      </c>
      <c r="CC1536" s="0" t="n">
        <v>1</v>
      </c>
      <c r="CD1536" s="0" t="n">
        <v>-0.025929259980054</v>
      </c>
      <c r="CE1536" s="0" t="n">
        <v>1</v>
      </c>
    </row>
    <row r="1537" customFormat="false" ht="15" hidden="false" customHeight="false" outlineLevel="0" collapsed="false">
      <c r="A1537" s="0" t="s">
        <v>5552</v>
      </c>
      <c r="B1537" s="0" t="n">
        <v>2842</v>
      </c>
      <c r="C1537" s="0" t="n">
        <v>-0.0193113903796536</v>
      </c>
      <c r="D1537" s="0" t="n">
        <v>12506</v>
      </c>
      <c r="E1537" s="0" t="n">
        <f aca="false">IF(ISNUMBER($BA1537),$BA1537,IF(AND(ISNUMBER($D1537),ISNUMBER($BW1537),ISNUMBER($BX1537)),$D1537*($BX1537-$BW1537+1),""))</f>
        <v>12506</v>
      </c>
      <c r="H1537" s="0" t="s">
        <v>118</v>
      </c>
      <c r="I1537" s="0" t="s">
        <v>119</v>
      </c>
      <c r="J1537" s="0" t="n">
        <f aca="false">IF($BW1537&lt;&gt;"",$BW1537,"")</f>
        <v>2015</v>
      </c>
      <c r="K1537" s="0" t="n">
        <f aca="false">IF($BX1537&lt;&gt;"",$BX1537,"")</f>
        <v>2019</v>
      </c>
      <c r="L1537" s="0" t="n">
        <f aca="false">IF(AND(ISNUMBER($BW1537),ISNUMBER($BX1537)),($BW1537+$BX1537)/2,"")</f>
        <v>2017</v>
      </c>
      <c r="M1537" s="0" t="n">
        <f aca="false">IF($L1537&lt;&gt;"",$L1537,"")</f>
        <v>2017</v>
      </c>
      <c r="N1537" s="0" t="n">
        <f aca="false">IF(AND(ISNUMBER($BW1537),ISNUMBER($BX1537)),MIN(1,MAX(0,($BX1537-2016+1)/($BX1537-$BW1537+1))),"")</f>
        <v>0.8</v>
      </c>
      <c r="O1537" s="0" t="n">
        <f aca="false">IF(AND(ISNUMBER($BW1537),ISNUMBER($BX1537)),MIN(1,MAX(0,($BX1537-2017+1)/($BX1537-$BW1537+1))),"")</f>
        <v>0.6</v>
      </c>
      <c r="P1537" s="0" t="n">
        <f aca="false">IF(AND(ISNUMBER($BW1537),ISNUMBER($BX1537)),MIN(1,MAX(0,($BX1537-2018+1)/($BX1537-$BW1537+1))),"")</f>
        <v>0.4</v>
      </c>
      <c r="Q1537" s="0" t="n">
        <f aca="false">IF(AND(ISNUMBER($BW1537),ISNUMBER($BX1537)),MIN(1,MAX(0,($BX1537-2019+1)/($BX1537-$BW1537+1))),"")</f>
        <v>0.2</v>
      </c>
      <c r="R1537" s="0" t="n">
        <f aca="false">IF(AND(ISNUMBER($BW1537),ISNUMBER($BX1537)),MIN(1,MAX(0,($BX1537-2016+1)/($BX1537-$BW1537+1))),"")</f>
        <v>0.8</v>
      </c>
      <c r="S1537" s="0" t="n">
        <f aca="false">IF($L1537&lt;&gt;"",IF($L1537&gt;=2015.5,1,0),"")</f>
        <v>1</v>
      </c>
      <c r="T1537" s="0" t="n">
        <f aca="false">IF($L1537&lt;&gt;"",IF($L1537&gt;=2016,1,0),"")</f>
        <v>1</v>
      </c>
      <c r="U1537" s="0" t="n">
        <f aca="false">IF(ISNUMBER($BX1537),IF($BX1537&gt;=2016,1,0),"")</f>
        <v>1</v>
      </c>
      <c r="V1537" s="0" t="n">
        <f aca="false">IF(ISNUMBER($BW1537),IF($BW1537&gt;=2016,1,0),"")</f>
        <v>0</v>
      </c>
      <c r="W1537" s="0" t="str">
        <f aca="false">IF(AND(ISNUMBER($BW1537),ISNUMBER($BX1537)),IF($BW1537&gt;=2016,"post-only",IF($BX1537&lt;2016,"pre-only","mixed")),"")</f>
        <v>mixed</v>
      </c>
      <c r="X1537" s="0" t="n">
        <f aca="false">IF(AND(ISNUMBER($BW1537),ISNUMBER($BX1537)),MIN(1,MAX(0,($BX1537-2017+1)/($BX1537-$BW1537+1))),"")</f>
        <v>0.6</v>
      </c>
      <c r="Y1537" s="0" t="n">
        <f aca="false">IF(AND(ISNUMBER($BW1537),ISNUMBER($BX1537)),MIN(1,MAX(0,($BX1537-2018+1)/($BX1537-$BW1537+1))),"")</f>
        <v>0.4</v>
      </c>
      <c r="Z1537" s="0" t="n">
        <f aca="false">IF(AND(ISNUMBER($BW1537),ISNUMBER($BX1537)),MIN(1,MAX(0,($BX1537-2019+1)/($BX1537-$BW1537+1))),"")</f>
        <v>0.2</v>
      </c>
      <c r="AA1537" s="0" t="n">
        <f aca="false">IF(ISNUMBER($BX1537),IF($BX1537&gt;=2017,1,0),"")</f>
        <v>1</v>
      </c>
      <c r="AB1537" s="0" t="n">
        <f aca="false">IF(ISNUMBER($BX1537),IF($BX1537&gt;=2018,1,0),"")</f>
        <v>1</v>
      </c>
      <c r="AC1537" s="0" t="n">
        <f aca="false">IF(ISNUMBER($BX1537),IF($BX1537&gt;=2019,1,0),"")</f>
        <v>1</v>
      </c>
      <c r="AD1537" s="0" t="n">
        <f aca="false">IF($L1537&lt;&gt;"",IF($L1537&gt;2013,1,0),"")</f>
        <v>1</v>
      </c>
      <c r="AE1537" s="0" t="n">
        <f aca="false">IF($L1537&lt;&gt;"",1+IF($L1537&gt;2011,1,0)+IF($L1537&gt;2014,1,0),"")</f>
        <v>3</v>
      </c>
      <c r="AF1537" s="0" t="s">
        <v>87</v>
      </c>
      <c r="AG1537" s="0" t="s">
        <v>88</v>
      </c>
      <c r="AH1537" s="0" t="s">
        <v>89</v>
      </c>
      <c r="AI1537" s="0" t="s">
        <v>334</v>
      </c>
      <c r="AJ1537" s="0" t="s">
        <v>334</v>
      </c>
      <c r="AK1537" s="0" t="str">
        <f aca="false">IF(AND($CF1537&lt;&gt;"",IFERROR(INDEX(subsample_country_map!$B:$B,MATCH($CF1537,subsample_country_map!$A:$A,0)),"")&lt;&gt;""),INDEX(subsample_country_map!$B:$B,MATCH($CF1537,subsample_country_map!$A:$A,0)),INDEX(lookup!$AA:$AA,MATCH($A1537,lookup!$A:$A,0)))</f>
        <v>3_AsiaPac</v>
      </c>
      <c r="AL1537" s="0" t="str">
        <f aca="false">IF(AND($CF1537&lt;&gt;"",IFERROR(INDEX(subsample_country_map!$C:$C,MATCH($CF1537,subsample_country_map!$A:$A,0)),"")&lt;&gt;""),INDEX(subsample_country_map!$C:$C,MATCH($CF1537,subsample_country_map!$A:$A,0)),INDEX(lookup!$AB:$AB,MATCH($A1537,lookup!$A:$A,0)))</f>
        <v>2_developing</v>
      </c>
      <c r="AM1537" s="0" t="str">
        <f aca="false">IF(AND($CF1537&lt;&gt;"",IFERROR(INDEX(subsample_country_map!$D:$D,MATCH($CF1537,subsample_country_map!$A:$A,0)),"")&lt;&gt;""),INDEX(subsample_country_map!$D:$D,MATCH($CF1537,subsample_country_map!$A:$A,0)),INDEX(lookup!$AC:$AC,MATCH($A1537,lookup!$A:$A,0)))</f>
        <v>2_non_western</v>
      </c>
      <c r="AN1537" s="0" t="str">
        <f aca="false">IF(AND($CF1537&lt;&gt;"",IFERROR(INDEX(subsample_country_map!$E:$E,MATCH($CF1537,subsample_country_map!$A:$A,0)),"")&lt;&gt;""),INDEX(subsample_country_map!$E:$E,MATCH($CF1537,subsample_country_map!$A:$A,0)),INDEX(lookup!$AD:$AD,MATCH($A1537,lookup!$A:$A,0)))</f>
        <v>2_civil law</v>
      </c>
      <c r="AO1537" s="0" t="str">
        <f aca="false">INDEX(lookup!$Y:$Y,MATCH($A1537,lookup!$A:$A,0))</f>
        <v>0_published</v>
      </c>
      <c r="AP1537" s="0" t="str">
        <f aca="false">INDEX(lookup!$Z:$Z,MATCH($A1537,lookup!$A:$A,0))</f>
        <v>1_VHB high</v>
      </c>
      <c r="AQ1537" s="0" t="str">
        <f aca="false">INDEX(lookup!$W:$W,MATCH($A1537,lookup!$A:$A,0))</f>
        <v>1_fin/acc/econ</v>
      </c>
      <c r="AS1537" s="0" t="s">
        <v>91</v>
      </c>
      <c r="AT1537" s="0" t="s">
        <v>111</v>
      </c>
      <c r="AU1537" s="0" t="s">
        <v>93</v>
      </c>
      <c r="AV1537" s="0" t="s">
        <v>772</v>
      </c>
      <c r="AX1537" s="0" t="s">
        <v>5572</v>
      </c>
      <c r="BA1537" s="0" t="n">
        <v>12506</v>
      </c>
      <c r="BB1537" s="0" t="s">
        <v>347</v>
      </c>
      <c r="BC1537" s="0" t="s">
        <v>5567</v>
      </c>
      <c r="BD1537" s="0" t="s">
        <v>123</v>
      </c>
      <c r="BE1537" s="0" t="s">
        <v>98</v>
      </c>
      <c r="BI1537" s="0" t="s">
        <v>336</v>
      </c>
      <c r="BJ1537" s="0" t="s">
        <v>5573</v>
      </c>
      <c r="BK1537" s="0" t="s">
        <v>1712</v>
      </c>
      <c r="BL1537" s="0" t="s">
        <v>5574</v>
      </c>
      <c r="BM1537" s="0" t="s">
        <v>5570</v>
      </c>
      <c r="BN1537" s="0" t="s">
        <v>5571</v>
      </c>
      <c r="BO1537" s="0" t="s">
        <v>105</v>
      </c>
      <c r="BP1537" s="0" t="s">
        <v>5552</v>
      </c>
      <c r="BQ1537" s="0" t="s">
        <v>127</v>
      </c>
      <c r="BT1537" s="0" t="n">
        <v>0</v>
      </c>
      <c r="BU1537" s="0" t="s">
        <v>5557</v>
      </c>
      <c r="BW1537" s="0" t="n">
        <v>2015</v>
      </c>
      <c r="BX1537" s="0" t="n">
        <v>2019</v>
      </c>
      <c r="BY1537" s="0" t="s">
        <v>2985</v>
      </c>
      <c r="BZ1537" s="0" t="n">
        <v>2017</v>
      </c>
      <c r="CA1537" s="0" t="n">
        <v>0.8</v>
      </c>
      <c r="CB1537" s="0" t="n">
        <v>1</v>
      </c>
      <c r="CC1537" s="0" t="n">
        <v>1</v>
      </c>
      <c r="CD1537" s="0" t="n">
        <v>-0.0193137915145897</v>
      </c>
      <c r="CE1537" s="0" t="n">
        <v>1</v>
      </c>
    </row>
    <row r="1538" customFormat="false" ht="15" hidden="false" customHeight="false" outlineLevel="0" collapsed="false">
      <c r="A1538" s="0" t="s">
        <v>5552</v>
      </c>
      <c r="B1538" s="0" t="n">
        <v>2843</v>
      </c>
      <c r="C1538" s="0" t="n">
        <v>-0.0396874787831423</v>
      </c>
      <c r="D1538" s="0" t="n">
        <v>3836</v>
      </c>
      <c r="E1538" s="0" t="n">
        <f aca="false">IF(ISNUMBER($BA1538),$BA1538,IF(AND(ISNUMBER($D1538),ISNUMBER($BW1538),ISNUMBER($BX1538)),$D1538*($BX1538-$BW1538+1),""))</f>
        <v>3836</v>
      </c>
      <c r="H1538" s="0" t="s">
        <v>118</v>
      </c>
      <c r="I1538" s="0" t="s">
        <v>119</v>
      </c>
      <c r="J1538" s="0" t="n">
        <f aca="false">IF($BW1538&lt;&gt;"",$BW1538,"")</f>
        <v>2015</v>
      </c>
      <c r="K1538" s="0" t="n">
        <f aca="false">IF($BX1538&lt;&gt;"",$BX1538,"")</f>
        <v>2019</v>
      </c>
      <c r="L1538" s="0" t="n">
        <f aca="false">IF(AND(ISNUMBER($BW1538),ISNUMBER($BX1538)),($BW1538+$BX1538)/2,"")</f>
        <v>2017</v>
      </c>
      <c r="M1538" s="0" t="n">
        <f aca="false">IF($L1538&lt;&gt;"",$L1538,"")</f>
        <v>2017</v>
      </c>
      <c r="N1538" s="0" t="n">
        <f aca="false">IF(AND(ISNUMBER($BW1538),ISNUMBER($BX1538)),MIN(1,MAX(0,($BX1538-2016+1)/($BX1538-$BW1538+1))),"")</f>
        <v>0.8</v>
      </c>
      <c r="O1538" s="0" t="n">
        <f aca="false">IF(AND(ISNUMBER($BW1538),ISNUMBER($BX1538)),MIN(1,MAX(0,($BX1538-2017+1)/($BX1538-$BW1538+1))),"")</f>
        <v>0.6</v>
      </c>
      <c r="P1538" s="0" t="n">
        <f aca="false">IF(AND(ISNUMBER($BW1538),ISNUMBER($BX1538)),MIN(1,MAX(0,($BX1538-2018+1)/($BX1538-$BW1538+1))),"")</f>
        <v>0.4</v>
      </c>
      <c r="Q1538" s="0" t="n">
        <f aca="false">IF(AND(ISNUMBER($BW1538),ISNUMBER($BX1538)),MIN(1,MAX(0,($BX1538-2019+1)/($BX1538-$BW1538+1))),"")</f>
        <v>0.2</v>
      </c>
      <c r="R1538" s="0" t="n">
        <f aca="false">IF(AND(ISNUMBER($BW1538),ISNUMBER($BX1538)),MIN(1,MAX(0,($BX1538-2016+1)/($BX1538-$BW1538+1))),"")</f>
        <v>0.8</v>
      </c>
      <c r="S1538" s="0" t="n">
        <f aca="false">IF($L1538&lt;&gt;"",IF($L1538&gt;=2015.5,1,0),"")</f>
        <v>1</v>
      </c>
      <c r="T1538" s="0" t="n">
        <f aca="false">IF($L1538&lt;&gt;"",IF($L1538&gt;=2016,1,0),"")</f>
        <v>1</v>
      </c>
      <c r="U1538" s="0" t="n">
        <f aca="false">IF(ISNUMBER($BX1538),IF($BX1538&gt;=2016,1,0),"")</f>
        <v>1</v>
      </c>
      <c r="V1538" s="0" t="n">
        <f aca="false">IF(ISNUMBER($BW1538),IF($BW1538&gt;=2016,1,0),"")</f>
        <v>0</v>
      </c>
      <c r="W1538" s="0" t="str">
        <f aca="false">IF(AND(ISNUMBER($BW1538),ISNUMBER($BX1538)),IF($BW1538&gt;=2016,"post-only",IF($BX1538&lt;2016,"pre-only","mixed")),"")</f>
        <v>mixed</v>
      </c>
      <c r="X1538" s="0" t="n">
        <f aca="false">IF(AND(ISNUMBER($BW1538),ISNUMBER($BX1538)),MIN(1,MAX(0,($BX1538-2017+1)/($BX1538-$BW1538+1))),"")</f>
        <v>0.6</v>
      </c>
      <c r="Y1538" s="0" t="n">
        <f aca="false">IF(AND(ISNUMBER($BW1538),ISNUMBER($BX1538)),MIN(1,MAX(0,($BX1538-2018+1)/($BX1538-$BW1538+1))),"")</f>
        <v>0.4</v>
      </c>
      <c r="Z1538" s="0" t="n">
        <f aca="false">IF(AND(ISNUMBER($BW1538),ISNUMBER($BX1538)),MIN(1,MAX(0,($BX1538-2019+1)/($BX1538-$BW1538+1))),"")</f>
        <v>0.2</v>
      </c>
      <c r="AA1538" s="0" t="n">
        <f aca="false">IF(ISNUMBER($BX1538),IF($BX1538&gt;=2017,1,0),"")</f>
        <v>1</v>
      </c>
      <c r="AB1538" s="0" t="n">
        <f aca="false">IF(ISNUMBER($BX1538),IF($BX1538&gt;=2018,1,0),"")</f>
        <v>1</v>
      </c>
      <c r="AC1538" s="0" t="n">
        <f aca="false">IF(ISNUMBER($BX1538),IF($BX1538&gt;=2019,1,0),"")</f>
        <v>1</v>
      </c>
      <c r="AD1538" s="0" t="n">
        <f aca="false">IF($L1538&lt;&gt;"",IF($L1538&gt;2013,1,0),"")</f>
        <v>1</v>
      </c>
      <c r="AE1538" s="0" t="n">
        <f aca="false">IF($L1538&lt;&gt;"",1+IF($L1538&gt;2011,1,0)+IF($L1538&gt;2014,1,0),"")</f>
        <v>3</v>
      </c>
      <c r="AF1538" s="0" t="s">
        <v>87</v>
      </c>
      <c r="AG1538" s="0" t="s">
        <v>88</v>
      </c>
      <c r="AH1538" s="0" t="s">
        <v>89</v>
      </c>
      <c r="AI1538" s="0" t="s">
        <v>334</v>
      </c>
      <c r="AJ1538" s="0" t="s">
        <v>334</v>
      </c>
      <c r="AK1538" s="0" t="str">
        <f aca="false">IF(AND($CF1538&lt;&gt;"",IFERROR(INDEX(subsample_country_map!$B:$B,MATCH($CF1538,subsample_country_map!$A:$A,0)),"")&lt;&gt;""),INDEX(subsample_country_map!$B:$B,MATCH($CF1538,subsample_country_map!$A:$A,0)),INDEX(lookup!$AA:$AA,MATCH($A1538,lookup!$A:$A,0)))</f>
        <v>3_AsiaPac</v>
      </c>
      <c r="AL1538" s="0" t="str">
        <f aca="false">IF(AND($CF1538&lt;&gt;"",IFERROR(INDEX(subsample_country_map!$C:$C,MATCH($CF1538,subsample_country_map!$A:$A,0)),"")&lt;&gt;""),INDEX(subsample_country_map!$C:$C,MATCH($CF1538,subsample_country_map!$A:$A,0)),INDEX(lookup!$AB:$AB,MATCH($A1538,lookup!$A:$A,0)))</f>
        <v>2_developing</v>
      </c>
      <c r="AM1538" s="0" t="str">
        <f aca="false">IF(AND($CF1538&lt;&gt;"",IFERROR(INDEX(subsample_country_map!$D:$D,MATCH($CF1538,subsample_country_map!$A:$A,0)),"")&lt;&gt;""),INDEX(subsample_country_map!$D:$D,MATCH($CF1538,subsample_country_map!$A:$A,0)),INDEX(lookup!$AC:$AC,MATCH($A1538,lookup!$A:$A,0)))</f>
        <v>2_non_western</v>
      </c>
      <c r="AN1538" s="0" t="str">
        <f aca="false">IF(AND($CF1538&lt;&gt;"",IFERROR(INDEX(subsample_country_map!$E:$E,MATCH($CF1538,subsample_country_map!$A:$A,0)),"")&lt;&gt;""),INDEX(subsample_country_map!$E:$E,MATCH($CF1538,subsample_country_map!$A:$A,0)),INDEX(lookup!$AD:$AD,MATCH($A1538,lookup!$A:$A,0)))</f>
        <v>2_civil law</v>
      </c>
      <c r="AO1538" s="0" t="str">
        <f aca="false">INDEX(lookup!$Y:$Y,MATCH($A1538,lookup!$A:$A,0))</f>
        <v>0_published</v>
      </c>
      <c r="AP1538" s="0" t="str">
        <f aca="false">INDEX(lookup!$Z:$Z,MATCH($A1538,lookup!$A:$A,0))</f>
        <v>1_VHB high</v>
      </c>
      <c r="AQ1538" s="0" t="str">
        <f aca="false">INDEX(lookup!$W:$W,MATCH($A1538,lookup!$A:$A,0))</f>
        <v>1_fin/acc/econ</v>
      </c>
      <c r="AS1538" s="0" t="s">
        <v>91</v>
      </c>
      <c r="AT1538" s="0" t="s">
        <v>111</v>
      </c>
      <c r="AU1538" s="0" t="s">
        <v>93</v>
      </c>
      <c r="AV1538" s="0" t="s">
        <v>5575</v>
      </c>
      <c r="AX1538" s="0" t="s">
        <v>5576</v>
      </c>
      <c r="BA1538" s="0" t="n">
        <v>3836</v>
      </c>
      <c r="BB1538" s="0" t="s">
        <v>347</v>
      </c>
      <c r="BC1538" s="0" t="s">
        <v>122</v>
      </c>
      <c r="BD1538" s="0" t="s">
        <v>123</v>
      </c>
      <c r="BE1538" s="0" t="s">
        <v>389</v>
      </c>
      <c r="BF1538" s="0" t="s">
        <v>5577</v>
      </c>
      <c r="BI1538" s="0" t="s">
        <v>124</v>
      </c>
      <c r="BJ1538" s="0" t="s">
        <v>5578</v>
      </c>
      <c r="BK1538" s="0" t="s">
        <v>750</v>
      </c>
      <c r="BL1538" s="0" t="s">
        <v>5579</v>
      </c>
      <c r="BM1538" s="0" t="s">
        <v>5556</v>
      </c>
      <c r="BN1538" s="0" t="s">
        <v>104</v>
      </c>
      <c r="BO1538" s="0" t="s">
        <v>105</v>
      </c>
      <c r="BP1538" s="0" t="s">
        <v>5552</v>
      </c>
      <c r="BQ1538" s="0" t="s">
        <v>127</v>
      </c>
      <c r="BT1538" s="0" t="n">
        <v>0</v>
      </c>
      <c r="BU1538" s="0" t="s">
        <v>5557</v>
      </c>
      <c r="BW1538" s="0" t="n">
        <v>2015</v>
      </c>
      <c r="BX1538" s="0" t="n">
        <v>2019</v>
      </c>
      <c r="BY1538" s="0" t="s">
        <v>2985</v>
      </c>
      <c r="BZ1538" s="0" t="n">
        <v>2017</v>
      </c>
      <c r="CA1538" s="0" t="n">
        <v>0.8</v>
      </c>
      <c r="CB1538" s="0" t="n">
        <v>1</v>
      </c>
      <c r="CC1538" s="0" t="n">
        <v>1</v>
      </c>
      <c r="CD1538" s="0" t="n">
        <v>-0.039708335693667</v>
      </c>
      <c r="CE1538" s="0" t="n">
        <v>1</v>
      </c>
    </row>
    <row r="1539" customFormat="false" ht="15" hidden="false" customHeight="false" outlineLevel="0" collapsed="false">
      <c r="A1539" s="0" t="s">
        <v>5552</v>
      </c>
      <c r="B1539" s="0" t="n">
        <v>2844</v>
      </c>
      <c r="C1539" s="0" t="n">
        <v>-0.0315346603260669</v>
      </c>
      <c r="D1539" s="0" t="n">
        <v>13092</v>
      </c>
      <c r="E1539" s="0" t="n">
        <f aca="false">IF(ISNUMBER($BA1539),$BA1539,IF(AND(ISNUMBER($D1539),ISNUMBER($BW1539),ISNUMBER($BX1539)),$D1539*($BX1539-$BW1539+1),""))</f>
        <v>13092</v>
      </c>
      <c r="H1539" s="0" t="s">
        <v>118</v>
      </c>
      <c r="I1539" s="0" t="s">
        <v>119</v>
      </c>
      <c r="J1539" s="0" t="n">
        <f aca="false">IF($BW1539&lt;&gt;"",$BW1539,"")</f>
        <v>2015</v>
      </c>
      <c r="K1539" s="0" t="n">
        <f aca="false">IF($BX1539&lt;&gt;"",$BX1539,"")</f>
        <v>2019</v>
      </c>
      <c r="L1539" s="0" t="n">
        <f aca="false">IF(AND(ISNUMBER($BW1539),ISNUMBER($BX1539)),($BW1539+$BX1539)/2,"")</f>
        <v>2017</v>
      </c>
      <c r="M1539" s="0" t="n">
        <f aca="false">IF($L1539&lt;&gt;"",$L1539,"")</f>
        <v>2017</v>
      </c>
      <c r="N1539" s="0" t="n">
        <f aca="false">IF(AND(ISNUMBER($BW1539),ISNUMBER($BX1539)),MIN(1,MAX(0,($BX1539-2016+1)/($BX1539-$BW1539+1))),"")</f>
        <v>0.8</v>
      </c>
      <c r="O1539" s="0" t="n">
        <f aca="false">IF(AND(ISNUMBER($BW1539),ISNUMBER($BX1539)),MIN(1,MAX(0,($BX1539-2017+1)/($BX1539-$BW1539+1))),"")</f>
        <v>0.6</v>
      </c>
      <c r="P1539" s="0" t="n">
        <f aca="false">IF(AND(ISNUMBER($BW1539),ISNUMBER($BX1539)),MIN(1,MAX(0,($BX1539-2018+1)/($BX1539-$BW1539+1))),"")</f>
        <v>0.4</v>
      </c>
      <c r="Q1539" s="0" t="n">
        <f aca="false">IF(AND(ISNUMBER($BW1539),ISNUMBER($BX1539)),MIN(1,MAX(0,($BX1539-2019+1)/($BX1539-$BW1539+1))),"")</f>
        <v>0.2</v>
      </c>
      <c r="R1539" s="0" t="n">
        <f aca="false">IF(AND(ISNUMBER($BW1539),ISNUMBER($BX1539)),MIN(1,MAX(0,($BX1539-2016+1)/($BX1539-$BW1539+1))),"")</f>
        <v>0.8</v>
      </c>
      <c r="S1539" s="0" t="n">
        <f aca="false">IF($L1539&lt;&gt;"",IF($L1539&gt;=2015.5,1,0),"")</f>
        <v>1</v>
      </c>
      <c r="T1539" s="0" t="n">
        <f aca="false">IF($L1539&lt;&gt;"",IF($L1539&gt;=2016,1,0),"")</f>
        <v>1</v>
      </c>
      <c r="U1539" s="0" t="n">
        <f aca="false">IF(ISNUMBER($BX1539),IF($BX1539&gt;=2016,1,0),"")</f>
        <v>1</v>
      </c>
      <c r="V1539" s="0" t="n">
        <f aca="false">IF(ISNUMBER($BW1539),IF($BW1539&gt;=2016,1,0),"")</f>
        <v>0</v>
      </c>
      <c r="W1539" s="0" t="str">
        <f aca="false">IF(AND(ISNUMBER($BW1539),ISNUMBER($BX1539)),IF($BW1539&gt;=2016,"post-only",IF($BX1539&lt;2016,"pre-only","mixed")),"")</f>
        <v>mixed</v>
      </c>
      <c r="X1539" s="0" t="n">
        <f aca="false">IF(AND(ISNUMBER($BW1539),ISNUMBER($BX1539)),MIN(1,MAX(0,($BX1539-2017+1)/($BX1539-$BW1539+1))),"")</f>
        <v>0.6</v>
      </c>
      <c r="Y1539" s="0" t="n">
        <f aca="false">IF(AND(ISNUMBER($BW1539),ISNUMBER($BX1539)),MIN(1,MAX(0,($BX1539-2018+1)/($BX1539-$BW1539+1))),"")</f>
        <v>0.4</v>
      </c>
      <c r="Z1539" s="0" t="n">
        <f aca="false">IF(AND(ISNUMBER($BW1539),ISNUMBER($BX1539)),MIN(1,MAX(0,($BX1539-2019+1)/($BX1539-$BW1539+1))),"")</f>
        <v>0.2</v>
      </c>
      <c r="AA1539" s="0" t="n">
        <f aca="false">IF(ISNUMBER($BX1539),IF($BX1539&gt;=2017,1,0),"")</f>
        <v>1</v>
      </c>
      <c r="AB1539" s="0" t="n">
        <f aca="false">IF(ISNUMBER($BX1539),IF($BX1539&gt;=2018,1,0),"")</f>
        <v>1</v>
      </c>
      <c r="AC1539" s="0" t="n">
        <f aca="false">IF(ISNUMBER($BX1539),IF($BX1539&gt;=2019,1,0),"")</f>
        <v>1</v>
      </c>
      <c r="AD1539" s="0" t="n">
        <f aca="false">IF($L1539&lt;&gt;"",IF($L1539&gt;2013,1,0),"")</f>
        <v>1</v>
      </c>
      <c r="AE1539" s="0" t="n">
        <f aca="false">IF($L1539&lt;&gt;"",1+IF($L1539&gt;2011,1,0)+IF($L1539&gt;2014,1,0),"")</f>
        <v>3</v>
      </c>
      <c r="AF1539" s="0" t="s">
        <v>87</v>
      </c>
      <c r="AG1539" s="0" t="s">
        <v>88</v>
      </c>
      <c r="AH1539" s="0" t="s">
        <v>89</v>
      </c>
      <c r="AI1539" s="0" t="s">
        <v>334</v>
      </c>
      <c r="AJ1539" s="0" t="s">
        <v>334</v>
      </c>
      <c r="AK1539" s="0" t="str">
        <f aca="false">IF(AND($CF1539&lt;&gt;"",IFERROR(INDEX(subsample_country_map!$B:$B,MATCH($CF1539,subsample_country_map!$A:$A,0)),"")&lt;&gt;""),INDEX(subsample_country_map!$B:$B,MATCH($CF1539,subsample_country_map!$A:$A,0)),INDEX(lookup!$AA:$AA,MATCH($A1539,lookup!$A:$A,0)))</f>
        <v>3_AsiaPac</v>
      </c>
      <c r="AL1539" s="0" t="str">
        <f aca="false">IF(AND($CF1539&lt;&gt;"",IFERROR(INDEX(subsample_country_map!$C:$C,MATCH($CF1539,subsample_country_map!$A:$A,0)),"")&lt;&gt;""),INDEX(subsample_country_map!$C:$C,MATCH($CF1539,subsample_country_map!$A:$A,0)),INDEX(lookup!$AB:$AB,MATCH($A1539,lookup!$A:$A,0)))</f>
        <v>2_developing</v>
      </c>
      <c r="AM1539" s="0" t="str">
        <f aca="false">IF(AND($CF1539&lt;&gt;"",IFERROR(INDEX(subsample_country_map!$D:$D,MATCH($CF1539,subsample_country_map!$A:$A,0)),"")&lt;&gt;""),INDEX(subsample_country_map!$D:$D,MATCH($CF1539,subsample_country_map!$A:$A,0)),INDEX(lookup!$AC:$AC,MATCH($A1539,lookup!$A:$A,0)))</f>
        <v>2_non_western</v>
      </c>
      <c r="AN1539" s="0" t="str">
        <f aca="false">IF(AND($CF1539&lt;&gt;"",IFERROR(INDEX(subsample_country_map!$E:$E,MATCH($CF1539,subsample_country_map!$A:$A,0)),"")&lt;&gt;""),INDEX(subsample_country_map!$E:$E,MATCH($CF1539,subsample_country_map!$A:$A,0)),INDEX(lookup!$AD:$AD,MATCH($A1539,lookup!$A:$A,0)))</f>
        <v>2_civil law</v>
      </c>
      <c r="AO1539" s="0" t="str">
        <f aca="false">INDEX(lookup!$Y:$Y,MATCH($A1539,lookup!$A:$A,0))</f>
        <v>0_published</v>
      </c>
      <c r="AP1539" s="0" t="str">
        <f aca="false">INDEX(lookup!$Z:$Z,MATCH($A1539,lookup!$A:$A,0))</f>
        <v>1_VHB high</v>
      </c>
      <c r="AQ1539" s="0" t="str">
        <f aca="false">INDEX(lookup!$W:$W,MATCH($A1539,lookup!$A:$A,0))</f>
        <v>1_fin/acc/econ</v>
      </c>
      <c r="AS1539" s="0" t="s">
        <v>91</v>
      </c>
      <c r="AT1539" s="0" t="s">
        <v>111</v>
      </c>
      <c r="AU1539" s="0" t="s">
        <v>93</v>
      </c>
      <c r="AV1539" s="0" t="s">
        <v>2698</v>
      </c>
      <c r="AX1539" s="0" t="s">
        <v>1941</v>
      </c>
      <c r="BA1539" s="0" t="n">
        <v>13092</v>
      </c>
      <c r="BB1539" s="0" t="s">
        <v>347</v>
      </c>
      <c r="BC1539" s="0" t="s">
        <v>122</v>
      </c>
      <c r="BD1539" s="0" t="s">
        <v>123</v>
      </c>
      <c r="BE1539" s="0" t="s">
        <v>389</v>
      </c>
      <c r="BF1539" s="0" t="s">
        <v>5580</v>
      </c>
      <c r="BI1539" s="0" t="s">
        <v>124</v>
      </c>
      <c r="BJ1539" s="0" t="s">
        <v>5581</v>
      </c>
      <c r="BK1539" s="0" t="s">
        <v>750</v>
      </c>
      <c r="BL1539" s="0" t="s">
        <v>5582</v>
      </c>
      <c r="BM1539" s="0" t="s">
        <v>5556</v>
      </c>
      <c r="BN1539" s="0" t="s">
        <v>104</v>
      </c>
      <c r="BO1539" s="0" t="s">
        <v>105</v>
      </c>
      <c r="BP1539" s="0" t="s">
        <v>5552</v>
      </c>
      <c r="BQ1539" s="0" t="s">
        <v>127</v>
      </c>
      <c r="BT1539" s="0" t="n">
        <v>0</v>
      </c>
      <c r="BU1539" s="0" t="s">
        <v>5557</v>
      </c>
      <c r="BW1539" s="0" t="n">
        <v>2015</v>
      </c>
      <c r="BX1539" s="0" t="n">
        <v>2019</v>
      </c>
      <c r="BY1539" s="0" t="s">
        <v>2985</v>
      </c>
      <c r="BZ1539" s="0" t="n">
        <v>2017</v>
      </c>
      <c r="CA1539" s="0" t="n">
        <v>0.8</v>
      </c>
      <c r="CB1539" s="0" t="n">
        <v>1</v>
      </c>
      <c r="CC1539" s="0" t="n">
        <v>1</v>
      </c>
      <c r="CD1539" s="0" t="n">
        <v>-0.0315451196219938</v>
      </c>
      <c r="CE1539" s="0" t="n">
        <v>1</v>
      </c>
    </row>
    <row r="1540" customFormat="false" ht="15" hidden="false" customHeight="false" outlineLevel="0" collapsed="false">
      <c r="A1540" s="0" t="s">
        <v>5552</v>
      </c>
      <c r="B1540" s="0" t="n">
        <v>2845</v>
      </c>
      <c r="C1540" s="0" t="n">
        <v>-0.0374564768689779</v>
      </c>
      <c r="D1540" s="0" t="n">
        <v>6796</v>
      </c>
      <c r="E1540" s="0" t="n">
        <f aca="false">IF(ISNUMBER($BA1540),$BA1540,IF(AND(ISNUMBER($D1540),ISNUMBER($BW1540),ISNUMBER($BX1540)),$D1540*($BX1540-$BW1540+1),""))</f>
        <v>6796</v>
      </c>
      <c r="H1540" s="0" t="s">
        <v>118</v>
      </c>
      <c r="I1540" s="0" t="s">
        <v>119</v>
      </c>
      <c r="J1540" s="0" t="n">
        <f aca="false">IF($BW1540&lt;&gt;"",$BW1540,"")</f>
        <v>2015</v>
      </c>
      <c r="K1540" s="0" t="n">
        <f aca="false">IF($BX1540&lt;&gt;"",$BX1540,"")</f>
        <v>2019</v>
      </c>
      <c r="L1540" s="0" t="n">
        <f aca="false">IF(AND(ISNUMBER($BW1540),ISNUMBER($BX1540)),($BW1540+$BX1540)/2,"")</f>
        <v>2017</v>
      </c>
      <c r="M1540" s="0" t="n">
        <f aca="false">IF($L1540&lt;&gt;"",$L1540,"")</f>
        <v>2017</v>
      </c>
      <c r="N1540" s="0" t="n">
        <f aca="false">IF(AND(ISNUMBER($BW1540),ISNUMBER($BX1540)),MIN(1,MAX(0,($BX1540-2016+1)/($BX1540-$BW1540+1))),"")</f>
        <v>0.8</v>
      </c>
      <c r="O1540" s="0" t="n">
        <f aca="false">IF(AND(ISNUMBER($BW1540),ISNUMBER($BX1540)),MIN(1,MAX(0,($BX1540-2017+1)/($BX1540-$BW1540+1))),"")</f>
        <v>0.6</v>
      </c>
      <c r="P1540" s="0" t="n">
        <f aca="false">IF(AND(ISNUMBER($BW1540),ISNUMBER($BX1540)),MIN(1,MAX(0,($BX1540-2018+1)/($BX1540-$BW1540+1))),"")</f>
        <v>0.4</v>
      </c>
      <c r="Q1540" s="0" t="n">
        <f aca="false">IF(AND(ISNUMBER($BW1540),ISNUMBER($BX1540)),MIN(1,MAX(0,($BX1540-2019+1)/($BX1540-$BW1540+1))),"")</f>
        <v>0.2</v>
      </c>
      <c r="R1540" s="0" t="n">
        <f aca="false">IF(AND(ISNUMBER($BW1540),ISNUMBER($BX1540)),MIN(1,MAX(0,($BX1540-2016+1)/($BX1540-$BW1540+1))),"")</f>
        <v>0.8</v>
      </c>
      <c r="S1540" s="0" t="n">
        <f aca="false">IF($L1540&lt;&gt;"",IF($L1540&gt;=2015.5,1,0),"")</f>
        <v>1</v>
      </c>
      <c r="T1540" s="0" t="n">
        <f aca="false">IF($L1540&lt;&gt;"",IF($L1540&gt;=2016,1,0),"")</f>
        <v>1</v>
      </c>
      <c r="U1540" s="0" t="n">
        <f aca="false">IF(ISNUMBER($BX1540),IF($BX1540&gt;=2016,1,0),"")</f>
        <v>1</v>
      </c>
      <c r="V1540" s="0" t="n">
        <f aca="false">IF(ISNUMBER($BW1540),IF($BW1540&gt;=2016,1,0),"")</f>
        <v>0</v>
      </c>
      <c r="W1540" s="0" t="str">
        <f aca="false">IF(AND(ISNUMBER($BW1540),ISNUMBER($BX1540)),IF($BW1540&gt;=2016,"post-only",IF($BX1540&lt;2016,"pre-only","mixed")),"")</f>
        <v>mixed</v>
      </c>
      <c r="X1540" s="0" t="n">
        <f aca="false">IF(AND(ISNUMBER($BW1540),ISNUMBER($BX1540)),MIN(1,MAX(0,($BX1540-2017+1)/($BX1540-$BW1540+1))),"")</f>
        <v>0.6</v>
      </c>
      <c r="Y1540" s="0" t="n">
        <f aca="false">IF(AND(ISNUMBER($BW1540),ISNUMBER($BX1540)),MIN(1,MAX(0,($BX1540-2018+1)/($BX1540-$BW1540+1))),"")</f>
        <v>0.4</v>
      </c>
      <c r="Z1540" s="0" t="n">
        <f aca="false">IF(AND(ISNUMBER($BW1540),ISNUMBER($BX1540)),MIN(1,MAX(0,($BX1540-2019+1)/($BX1540-$BW1540+1))),"")</f>
        <v>0.2</v>
      </c>
      <c r="AA1540" s="0" t="n">
        <f aca="false">IF(ISNUMBER($BX1540),IF($BX1540&gt;=2017,1,0),"")</f>
        <v>1</v>
      </c>
      <c r="AB1540" s="0" t="n">
        <f aca="false">IF(ISNUMBER($BX1540),IF($BX1540&gt;=2018,1,0),"")</f>
        <v>1</v>
      </c>
      <c r="AC1540" s="0" t="n">
        <f aca="false">IF(ISNUMBER($BX1540),IF($BX1540&gt;=2019,1,0),"")</f>
        <v>1</v>
      </c>
      <c r="AD1540" s="0" t="n">
        <f aca="false">IF($L1540&lt;&gt;"",IF($L1540&gt;2013,1,0),"")</f>
        <v>1</v>
      </c>
      <c r="AE1540" s="0" t="n">
        <f aca="false">IF($L1540&lt;&gt;"",1+IF($L1540&gt;2011,1,0)+IF($L1540&gt;2014,1,0),"")</f>
        <v>3</v>
      </c>
      <c r="AF1540" s="0" t="s">
        <v>87</v>
      </c>
      <c r="AG1540" s="0" t="s">
        <v>88</v>
      </c>
      <c r="AH1540" s="0" t="s">
        <v>89</v>
      </c>
      <c r="AI1540" s="0" t="s">
        <v>334</v>
      </c>
      <c r="AJ1540" s="0" t="s">
        <v>334</v>
      </c>
      <c r="AK1540" s="0" t="str">
        <f aca="false">IF(AND($CF1540&lt;&gt;"",IFERROR(INDEX(subsample_country_map!$B:$B,MATCH($CF1540,subsample_country_map!$A:$A,0)),"")&lt;&gt;""),INDEX(subsample_country_map!$B:$B,MATCH($CF1540,subsample_country_map!$A:$A,0)),INDEX(lookup!$AA:$AA,MATCH($A1540,lookup!$A:$A,0)))</f>
        <v>3_AsiaPac</v>
      </c>
      <c r="AL1540" s="0" t="str">
        <f aca="false">IF(AND($CF1540&lt;&gt;"",IFERROR(INDEX(subsample_country_map!$C:$C,MATCH($CF1540,subsample_country_map!$A:$A,0)),"")&lt;&gt;""),INDEX(subsample_country_map!$C:$C,MATCH($CF1540,subsample_country_map!$A:$A,0)),INDEX(lookup!$AB:$AB,MATCH($A1540,lookup!$A:$A,0)))</f>
        <v>2_developing</v>
      </c>
      <c r="AM1540" s="0" t="str">
        <f aca="false">IF(AND($CF1540&lt;&gt;"",IFERROR(INDEX(subsample_country_map!$D:$D,MATCH($CF1540,subsample_country_map!$A:$A,0)),"")&lt;&gt;""),INDEX(subsample_country_map!$D:$D,MATCH($CF1540,subsample_country_map!$A:$A,0)),INDEX(lookup!$AC:$AC,MATCH($A1540,lookup!$A:$A,0)))</f>
        <v>2_non_western</v>
      </c>
      <c r="AN1540" s="0" t="str">
        <f aca="false">IF(AND($CF1540&lt;&gt;"",IFERROR(INDEX(subsample_country_map!$E:$E,MATCH($CF1540,subsample_country_map!$A:$A,0)),"")&lt;&gt;""),INDEX(subsample_country_map!$E:$E,MATCH($CF1540,subsample_country_map!$A:$A,0)),INDEX(lookup!$AD:$AD,MATCH($A1540,lookup!$A:$A,0)))</f>
        <v>2_civil law</v>
      </c>
      <c r="AO1540" s="0" t="str">
        <f aca="false">INDEX(lookup!$Y:$Y,MATCH($A1540,lookup!$A:$A,0))</f>
        <v>0_published</v>
      </c>
      <c r="AP1540" s="0" t="str">
        <f aca="false">INDEX(lookup!$Z:$Z,MATCH($A1540,lookup!$A:$A,0))</f>
        <v>1_VHB high</v>
      </c>
      <c r="AQ1540" s="0" t="str">
        <f aca="false">INDEX(lookup!$W:$W,MATCH($A1540,lookup!$A:$A,0))</f>
        <v>1_fin/acc/econ</v>
      </c>
      <c r="AS1540" s="0" t="s">
        <v>91</v>
      </c>
      <c r="AT1540" s="0" t="s">
        <v>111</v>
      </c>
      <c r="AU1540" s="0" t="s">
        <v>93</v>
      </c>
      <c r="AV1540" s="0" t="s">
        <v>2765</v>
      </c>
      <c r="AX1540" s="0" t="s">
        <v>1413</v>
      </c>
      <c r="BA1540" s="0" t="n">
        <v>6796</v>
      </c>
      <c r="BB1540" s="0" t="s">
        <v>347</v>
      </c>
      <c r="BC1540" s="0" t="s">
        <v>122</v>
      </c>
      <c r="BD1540" s="0" t="s">
        <v>123</v>
      </c>
      <c r="BE1540" s="0" t="s">
        <v>5583</v>
      </c>
      <c r="BF1540" s="0" t="s">
        <v>5584</v>
      </c>
      <c r="BI1540" s="0" t="s">
        <v>124</v>
      </c>
      <c r="BJ1540" s="0" t="s">
        <v>5585</v>
      </c>
      <c r="BK1540" s="0" t="s">
        <v>750</v>
      </c>
      <c r="BL1540" s="0" t="s">
        <v>5586</v>
      </c>
      <c r="BM1540" s="0" t="s">
        <v>5556</v>
      </c>
      <c r="BN1540" s="0" t="s">
        <v>104</v>
      </c>
      <c r="BO1540" s="0" t="s">
        <v>105</v>
      </c>
      <c r="BP1540" s="0" t="s">
        <v>5552</v>
      </c>
      <c r="BQ1540" s="0" t="s">
        <v>127</v>
      </c>
      <c r="BT1540" s="0" t="n">
        <v>0</v>
      </c>
      <c r="BU1540" s="0" t="s">
        <v>5557</v>
      </c>
      <c r="BW1540" s="0" t="n">
        <v>2015</v>
      </c>
      <c r="BX1540" s="0" t="n">
        <v>2019</v>
      </c>
      <c r="BY1540" s="0" t="s">
        <v>2985</v>
      </c>
      <c r="BZ1540" s="0" t="n">
        <v>2017</v>
      </c>
      <c r="CA1540" s="0" t="n">
        <v>0.8</v>
      </c>
      <c r="CB1540" s="0" t="n">
        <v>1</v>
      </c>
      <c r="CC1540" s="0" t="n">
        <v>1</v>
      </c>
      <c r="CD1540" s="0" t="n">
        <v>-0.0374740086210494</v>
      </c>
      <c r="CE1540" s="0" t="n">
        <v>1</v>
      </c>
    </row>
    <row r="1541" customFormat="false" ht="15" hidden="false" customHeight="false" outlineLevel="0" collapsed="false">
      <c r="A1541" s="0" t="s">
        <v>5552</v>
      </c>
      <c r="B1541" s="0" t="n">
        <v>2846</v>
      </c>
      <c r="C1541" s="0" t="n">
        <v>-0.0224543976791086</v>
      </c>
      <c r="D1541" s="0" t="n">
        <v>10125</v>
      </c>
      <c r="E1541" s="0" t="n">
        <f aca="false">IF(ISNUMBER($BA1541),$BA1541,IF(AND(ISNUMBER($D1541),ISNUMBER($BW1541),ISNUMBER($BX1541)),$D1541*($BX1541-$BW1541+1),""))</f>
        <v>10125</v>
      </c>
      <c r="H1541" s="0" t="s">
        <v>118</v>
      </c>
      <c r="I1541" s="0" t="s">
        <v>119</v>
      </c>
      <c r="J1541" s="0" t="n">
        <f aca="false">IF($BW1541&lt;&gt;"",$BW1541,"")</f>
        <v>2015</v>
      </c>
      <c r="K1541" s="0" t="n">
        <f aca="false">IF($BX1541&lt;&gt;"",$BX1541,"")</f>
        <v>2019</v>
      </c>
      <c r="L1541" s="0" t="n">
        <f aca="false">IF(AND(ISNUMBER($BW1541),ISNUMBER($BX1541)),($BW1541+$BX1541)/2,"")</f>
        <v>2017</v>
      </c>
      <c r="M1541" s="0" t="n">
        <f aca="false">IF($L1541&lt;&gt;"",$L1541,"")</f>
        <v>2017</v>
      </c>
      <c r="N1541" s="0" t="n">
        <f aca="false">IF(AND(ISNUMBER($BW1541),ISNUMBER($BX1541)),MIN(1,MAX(0,($BX1541-2016+1)/($BX1541-$BW1541+1))),"")</f>
        <v>0.8</v>
      </c>
      <c r="O1541" s="0" t="n">
        <f aca="false">IF(AND(ISNUMBER($BW1541),ISNUMBER($BX1541)),MIN(1,MAX(0,($BX1541-2017+1)/($BX1541-$BW1541+1))),"")</f>
        <v>0.6</v>
      </c>
      <c r="P1541" s="0" t="n">
        <f aca="false">IF(AND(ISNUMBER($BW1541),ISNUMBER($BX1541)),MIN(1,MAX(0,($BX1541-2018+1)/($BX1541-$BW1541+1))),"")</f>
        <v>0.4</v>
      </c>
      <c r="Q1541" s="0" t="n">
        <f aca="false">IF(AND(ISNUMBER($BW1541),ISNUMBER($BX1541)),MIN(1,MAX(0,($BX1541-2019+1)/($BX1541-$BW1541+1))),"")</f>
        <v>0.2</v>
      </c>
      <c r="R1541" s="0" t="n">
        <f aca="false">IF(AND(ISNUMBER($BW1541),ISNUMBER($BX1541)),MIN(1,MAX(0,($BX1541-2016+1)/($BX1541-$BW1541+1))),"")</f>
        <v>0.8</v>
      </c>
      <c r="S1541" s="0" t="n">
        <f aca="false">IF($L1541&lt;&gt;"",IF($L1541&gt;=2015.5,1,0),"")</f>
        <v>1</v>
      </c>
      <c r="T1541" s="0" t="n">
        <f aca="false">IF($L1541&lt;&gt;"",IF($L1541&gt;=2016,1,0),"")</f>
        <v>1</v>
      </c>
      <c r="U1541" s="0" t="n">
        <f aca="false">IF(ISNUMBER($BX1541),IF($BX1541&gt;=2016,1,0),"")</f>
        <v>1</v>
      </c>
      <c r="V1541" s="0" t="n">
        <f aca="false">IF(ISNUMBER($BW1541),IF($BW1541&gt;=2016,1,0),"")</f>
        <v>0</v>
      </c>
      <c r="W1541" s="0" t="str">
        <f aca="false">IF(AND(ISNUMBER($BW1541),ISNUMBER($BX1541)),IF($BW1541&gt;=2016,"post-only",IF($BX1541&lt;2016,"pre-only","mixed")),"")</f>
        <v>mixed</v>
      </c>
      <c r="X1541" s="0" t="n">
        <f aca="false">IF(AND(ISNUMBER($BW1541),ISNUMBER($BX1541)),MIN(1,MAX(0,($BX1541-2017+1)/($BX1541-$BW1541+1))),"")</f>
        <v>0.6</v>
      </c>
      <c r="Y1541" s="0" t="n">
        <f aca="false">IF(AND(ISNUMBER($BW1541),ISNUMBER($BX1541)),MIN(1,MAX(0,($BX1541-2018+1)/($BX1541-$BW1541+1))),"")</f>
        <v>0.4</v>
      </c>
      <c r="Z1541" s="0" t="n">
        <f aca="false">IF(AND(ISNUMBER($BW1541),ISNUMBER($BX1541)),MIN(1,MAX(0,($BX1541-2019+1)/($BX1541-$BW1541+1))),"")</f>
        <v>0.2</v>
      </c>
      <c r="AA1541" s="0" t="n">
        <f aca="false">IF(ISNUMBER($BX1541),IF($BX1541&gt;=2017,1,0),"")</f>
        <v>1</v>
      </c>
      <c r="AB1541" s="0" t="n">
        <f aca="false">IF(ISNUMBER($BX1541),IF($BX1541&gt;=2018,1,0),"")</f>
        <v>1</v>
      </c>
      <c r="AC1541" s="0" t="n">
        <f aca="false">IF(ISNUMBER($BX1541),IF($BX1541&gt;=2019,1,0),"")</f>
        <v>1</v>
      </c>
      <c r="AD1541" s="0" t="n">
        <f aca="false">IF($L1541&lt;&gt;"",IF($L1541&gt;2013,1,0),"")</f>
        <v>1</v>
      </c>
      <c r="AE1541" s="0" t="n">
        <f aca="false">IF($L1541&lt;&gt;"",1+IF($L1541&gt;2011,1,0)+IF($L1541&gt;2014,1,0),"")</f>
        <v>3</v>
      </c>
      <c r="AF1541" s="0" t="s">
        <v>87</v>
      </c>
      <c r="AG1541" s="0" t="s">
        <v>88</v>
      </c>
      <c r="AH1541" s="0" t="s">
        <v>89</v>
      </c>
      <c r="AI1541" s="0" t="s">
        <v>334</v>
      </c>
      <c r="AJ1541" s="0" t="s">
        <v>334</v>
      </c>
      <c r="AK1541" s="0" t="str">
        <f aca="false">IF(AND($CF1541&lt;&gt;"",IFERROR(INDEX(subsample_country_map!$B:$B,MATCH($CF1541,subsample_country_map!$A:$A,0)),"")&lt;&gt;""),INDEX(subsample_country_map!$B:$B,MATCH($CF1541,subsample_country_map!$A:$A,0)),INDEX(lookup!$AA:$AA,MATCH($A1541,lookup!$A:$A,0)))</f>
        <v>3_AsiaPac</v>
      </c>
      <c r="AL1541" s="0" t="str">
        <f aca="false">IF(AND($CF1541&lt;&gt;"",IFERROR(INDEX(subsample_country_map!$C:$C,MATCH($CF1541,subsample_country_map!$A:$A,0)),"")&lt;&gt;""),INDEX(subsample_country_map!$C:$C,MATCH($CF1541,subsample_country_map!$A:$A,0)),INDEX(lookup!$AB:$AB,MATCH($A1541,lookup!$A:$A,0)))</f>
        <v>2_developing</v>
      </c>
      <c r="AM1541" s="0" t="str">
        <f aca="false">IF(AND($CF1541&lt;&gt;"",IFERROR(INDEX(subsample_country_map!$D:$D,MATCH($CF1541,subsample_country_map!$A:$A,0)),"")&lt;&gt;""),INDEX(subsample_country_map!$D:$D,MATCH($CF1541,subsample_country_map!$A:$A,0)),INDEX(lookup!$AC:$AC,MATCH($A1541,lookup!$A:$A,0)))</f>
        <v>2_non_western</v>
      </c>
      <c r="AN1541" s="0" t="str">
        <f aca="false">IF(AND($CF1541&lt;&gt;"",IFERROR(INDEX(subsample_country_map!$E:$E,MATCH($CF1541,subsample_country_map!$A:$A,0)),"")&lt;&gt;""),INDEX(subsample_country_map!$E:$E,MATCH($CF1541,subsample_country_map!$A:$A,0)),INDEX(lookup!$AD:$AD,MATCH($A1541,lookup!$A:$A,0)))</f>
        <v>2_civil law</v>
      </c>
      <c r="AO1541" s="0" t="str">
        <f aca="false">INDEX(lookup!$Y:$Y,MATCH($A1541,lookup!$A:$A,0))</f>
        <v>0_published</v>
      </c>
      <c r="AP1541" s="0" t="str">
        <f aca="false">INDEX(lookup!$Z:$Z,MATCH($A1541,lookup!$A:$A,0))</f>
        <v>1_VHB high</v>
      </c>
      <c r="AQ1541" s="0" t="str">
        <f aca="false">INDEX(lookup!$W:$W,MATCH($A1541,lookup!$A:$A,0))</f>
        <v>1_fin/acc/econ</v>
      </c>
      <c r="AS1541" s="0" t="s">
        <v>91</v>
      </c>
      <c r="AT1541" s="0" t="s">
        <v>111</v>
      </c>
      <c r="AU1541" s="0" t="s">
        <v>93</v>
      </c>
      <c r="AV1541" s="0" t="s">
        <v>5575</v>
      </c>
      <c r="AX1541" s="0" t="s">
        <v>5587</v>
      </c>
      <c r="BA1541" s="0" t="n">
        <v>10125</v>
      </c>
      <c r="BB1541" s="0" t="s">
        <v>347</v>
      </c>
      <c r="BC1541" s="0" t="s">
        <v>122</v>
      </c>
      <c r="BD1541" s="0" t="s">
        <v>123</v>
      </c>
      <c r="BE1541" s="0" t="s">
        <v>5583</v>
      </c>
      <c r="BF1541" s="0" t="s">
        <v>5588</v>
      </c>
      <c r="BI1541" s="0" t="s">
        <v>124</v>
      </c>
      <c r="BJ1541" s="0" t="s">
        <v>5589</v>
      </c>
      <c r="BK1541" s="0" t="s">
        <v>750</v>
      </c>
      <c r="BL1541" s="0" t="s">
        <v>5590</v>
      </c>
      <c r="BM1541" s="0" t="s">
        <v>5556</v>
      </c>
      <c r="BN1541" s="0" t="s">
        <v>104</v>
      </c>
      <c r="BO1541" s="0" t="s">
        <v>105</v>
      </c>
      <c r="BP1541" s="0" t="s">
        <v>5552</v>
      </c>
      <c r="BQ1541" s="0" t="s">
        <v>127</v>
      </c>
      <c r="BT1541" s="0" t="n">
        <v>0</v>
      </c>
      <c r="BU1541" s="0" t="s">
        <v>5557</v>
      </c>
      <c r="BW1541" s="0" t="n">
        <v>2015</v>
      </c>
      <c r="BX1541" s="0" t="n">
        <v>2019</v>
      </c>
      <c r="BY1541" s="0" t="s">
        <v>2985</v>
      </c>
      <c r="BZ1541" s="0" t="n">
        <v>2017</v>
      </c>
      <c r="CA1541" s="0" t="n">
        <v>0.8</v>
      </c>
      <c r="CB1541" s="0" t="n">
        <v>1</v>
      </c>
      <c r="CC1541" s="0" t="n">
        <v>1</v>
      </c>
      <c r="CD1541" s="0" t="n">
        <v>-0.0224581726567644</v>
      </c>
      <c r="CE1541" s="0" t="n">
        <v>1</v>
      </c>
    </row>
    <row r="1542" customFormat="false" ht="15" hidden="false" customHeight="false" outlineLevel="0" collapsed="false">
      <c r="A1542" s="0" t="s">
        <v>5591</v>
      </c>
      <c r="B1542" s="0" t="n">
        <v>2847</v>
      </c>
      <c r="C1542" s="0" t="n">
        <v>-0.013</v>
      </c>
      <c r="D1542" s="0" t="n">
        <v>842</v>
      </c>
      <c r="E1542" s="0" t="n">
        <f aca="false">IF(ISNUMBER($BA1542),$BA1542,IF(AND(ISNUMBER($D1542),ISNUMBER($BW1542),ISNUMBER($BX1542)),$D1542*($BX1542-$BW1542+1),""))</f>
        <v>842</v>
      </c>
      <c r="H1542" s="0" t="s">
        <v>85</v>
      </c>
      <c r="I1542" s="0" t="s">
        <v>86</v>
      </c>
      <c r="J1542" s="0" t="n">
        <f aca="false">IF($BW1542&lt;&gt;"",$BW1542,"")</f>
        <v>2014</v>
      </c>
      <c r="K1542" s="0" t="n">
        <f aca="false">IF($BX1542&lt;&gt;"",$BX1542,"")</f>
        <v>2016</v>
      </c>
      <c r="L1542" s="0" t="n">
        <f aca="false">IF(AND(ISNUMBER($BW1542),ISNUMBER($BX1542)),($BW1542+$BX1542)/2,"")</f>
        <v>2015</v>
      </c>
      <c r="M1542" s="0" t="n">
        <f aca="false">IF($L1542&lt;&gt;"",$L1542,"")</f>
        <v>2015</v>
      </c>
      <c r="N1542" s="0" t="n">
        <f aca="false">IF(AND(ISNUMBER($BW1542),ISNUMBER($BX1542)),MIN(1,MAX(0,($BX1542-2016+1)/($BX1542-$BW1542+1))),"")</f>
        <v>0.333333333333333</v>
      </c>
      <c r="O1542" s="0" t="n">
        <f aca="false">IF(AND(ISNUMBER($BW1542),ISNUMBER($BX1542)),MIN(1,MAX(0,($BX1542-2017+1)/($BX1542-$BW1542+1))),"")</f>
        <v>0</v>
      </c>
      <c r="P1542" s="0" t="n">
        <f aca="false">IF(AND(ISNUMBER($BW1542),ISNUMBER($BX1542)),MIN(1,MAX(0,($BX1542-2018+1)/($BX1542-$BW1542+1))),"")</f>
        <v>0</v>
      </c>
      <c r="Q1542" s="0" t="n">
        <f aca="false">IF(AND(ISNUMBER($BW1542),ISNUMBER($BX1542)),MIN(1,MAX(0,($BX1542-2019+1)/($BX1542-$BW1542+1))),"")</f>
        <v>0</v>
      </c>
      <c r="R1542" s="0" t="n">
        <f aca="false">IF(AND(ISNUMBER($BW1542),ISNUMBER($BX1542)),MIN(1,MAX(0,($BX1542-2016+1)/($BX1542-$BW1542+1))),"")</f>
        <v>0.333333333333333</v>
      </c>
      <c r="S1542" s="0" t="n">
        <f aca="false">IF($L1542&lt;&gt;"",IF($L1542&gt;=2015.5,1,0),"")</f>
        <v>0</v>
      </c>
      <c r="T1542" s="0" t="n">
        <f aca="false">IF($L1542&lt;&gt;"",IF($L1542&gt;=2016,1,0),"")</f>
        <v>0</v>
      </c>
      <c r="U1542" s="0" t="n">
        <f aca="false">IF(ISNUMBER($BX1542),IF($BX1542&gt;=2016,1,0),"")</f>
        <v>1</v>
      </c>
      <c r="V1542" s="0" t="n">
        <f aca="false">IF(ISNUMBER($BW1542),IF($BW1542&gt;=2016,1,0),"")</f>
        <v>0</v>
      </c>
      <c r="W1542" s="0" t="str">
        <f aca="false">IF(AND(ISNUMBER($BW1542),ISNUMBER($BX1542)),IF($BW1542&gt;=2016,"post-only",IF($BX1542&lt;2016,"pre-only","mixed")),"")</f>
        <v>mixed</v>
      </c>
      <c r="X1542" s="0" t="n">
        <f aca="false">IF(AND(ISNUMBER($BW1542),ISNUMBER($BX1542)),MIN(1,MAX(0,($BX1542-2017+1)/($BX1542-$BW1542+1))),"")</f>
        <v>0</v>
      </c>
      <c r="Y1542" s="0" t="n">
        <f aca="false">IF(AND(ISNUMBER($BW1542),ISNUMBER($BX1542)),MIN(1,MAX(0,($BX1542-2018+1)/($BX1542-$BW1542+1))),"")</f>
        <v>0</v>
      </c>
      <c r="Z1542" s="0" t="n">
        <f aca="false">IF(AND(ISNUMBER($BW1542),ISNUMBER($BX1542)),MIN(1,MAX(0,($BX1542-2019+1)/($BX1542-$BW1542+1))),"")</f>
        <v>0</v>
      </c>
      <c r="AA1542" s="0" t="n">
        <f aca="false">IF(ISNUMBER($BX1542),IF($BX1542&gt;=2017,1,0),"")</f>
        <v>0</v>
      </c>
      <c r="AB1542" s="0" t="n">
        <f aca="false">IF(ISNUMBER($BX1542),IF($BX1542&gt;=2018,1,0),"")</f>
        <v>0</v>
      </c>
      <c r="AC1542" s="0" t="n">
        <f aca="false">IF(ISNUMBER($BX1542),IF($BX1542&gt;=2019,1,0),"")</f>
        <v>0</v>
      </c>
      <c r="AD1542" s="0" t="n">
        <f aca="false">IF($L1542&lt;&gt;"",IF($L1542&gt;2013,1,0),"")</f>
        <v>1</v>
      </c>
      <c r="AE1542" s="0" t="n">
        <f aca="false">IF($L1542&lt;&gt;"",1+IF($L1542&gt;2011,1,0)+IF($L1542&gt;2014,1,0),"")</f>
        <v>3</v>
      </c>
      <c r="AF1542" s="0" t="s">
        <v>87</v>
      </c>
      <c r="AG1542" s="0" t="s">
        <v>436</v>
      </c>
      <c r="AH1542" s="0" t="s">
        <v>2080</v>
      </c>
      <c r="AI1542" s="0" t="s">
        <v>334</v>
      </c>
      <c r="AJ1542" s="0" t="s">
        <v>334</v>
      </c>
      <c r="AK1542" s="0" t="str">
        <f aca="false">IF(AND($CF1542&lt;&gt;"",IFERROR(INDEX(subsample_country_map!$B:$B,MATCH($CF1542,subsample_country_map!$A:$A,0)),"")&lt;&gt;""),INDEX(subsample_country_map!$B:$B,MATCH($CF1542,subsample_country_map!$A:$A,0)),INDEX(lookup!$AA:$AA,MATCH($A1542,lookup!$A:$A,0)))</f>
        <v>3_AsiaPac</v>
      </c>
      <c r="AL1542" s="0" t="str">
        <f aca="false">IF(AND($CF1542&lt;&gt;"",IFERROR(INDEX(subsample_country_map!$C:$C,MATCH($CF1542,subsample_country_map!$A:$A,0)),"")&lt;&gt;""),INDEX(subsample_country_map!$C:$C,MATCH($CF1542,subsample_country_map!$A:$A,0)),INDEX(lookup!$AB:$AB,MATCH($A1542,lookup!$A:$A,0)))</f>
        <v>2_developing</v>
      </c>
      <c r="AM1542" s="0" t="str">
        <f aca="false">IF(AND($CF1542&lt;&gt;"",IFERROR(INDEX(subsample_country_map!$D:$D,MATCH($CF1542,subsample_country_map!$A:$A,0)),"")&lt;&gt;""),INDEX(subsample_country_map!$D:$D,MATCH($CF1542,subsample_country_map!$A:$A,0)),INDEX(lookup!$AC:$AC,MATCH($A1542,lookup!$A:$A,0)))</f>
        <v>2_non_western</v>
      </c>
      <c r="AN1542" s="0" t="str">
        <f aca="false">IF(AND($CF1542&lt;&gt;"",IFERROR(INDEX(subsample_country_map!$E:$E,MATCH($CF1542,subsample_country_map!$A:$A,0)),"")&lt;&gt;""),INDEX(subsample_country_map!$E:$E,MATCH($CF1542,subsample_country_map!$A:$A,0)),INDEX(lookup!$AD:$AD,MATCH($A1542,lookup!$A:$A,0)))</f>
        <v>2_civil law</v>
      </c>
      <c r="AO1542" s="0" t="str">
        <f aca="false">INDEX(lookup!$Y:$Y,MATCH($A1542,lookup!$A:$A,0))</f>
        <v>0_published</v>
      </c>
      <c r="AP1542" s="0" t="str">
        <f aca="false">INDEX(lookup!$Z:$Z,MATCH($A1542,lookup!$A:$A,0))</f>
        <v>1_VHB high</v>
      </c>
      <c r="AQ1542" s="0" t="str">
        <f aca="false">INDEX(lookup!$W:$W,MATCH($A1542,lookup!$A:$A,0))</f>
        <v>2_sust</v>
      </c>
      <c r="AS1542" s="0" t="s">
        <v>91</v>
      </c>
      <c r="AT1542" s="0" t="s">
        <v>111</v>
      </c>
      <c r="AU1542" s="0" t="s">
        <v>93</v>
      </c>
      <c r="AZ1542" s="0" t="s">
        <v>479</v>
      </c>
      <c r="BA1542" s="0" t="n">
        <v>842</v>
      </c>
      <c r="BB1542" s="0" t="s">
        <v>96</v>
      </c>
      <c r="BC1542" s="0" t="s">
        <v>1464</v>
      </c>
      <c r="BD1542" s="0" t="s">
        <v>97</v>
      </c>
      <c r="BE1542" s="0" t="s">
        <v>98</v>
      </c>
      <c r="BI1542" s="0" t="s">
        <v>502</v>
      </c>
      <c r="BJ1542" s="0" t="s">
        <v>5592</v>
      </c>
      <c r="BK1542" s="0" t="s">
        <v>5593</v>
      </c>
      <c r="BL1542" s="0" t="s">
        <v>5594</v>
      </c>
      <c r="BM1542" s="0" t="s">
        <v>5595</v>
      </c>
      <c r="BN1542" s="0" t="s">
        <v>5596</v>
      </c>
      <c r="BO1542" s="0" t="s">
        <v>754</v>
      </c>
      <c r="BP1542" s="0" t="s">
        <v>5591</v>
      </c>
      <c r="BQ1542" s="0" t="s">
        <v>85</v>
      </c>
      <c r="BT1542" s="0" t="n">
        <v>0</v>
      </c>
      <c r="BU1542" s="0" t="s">
        <v>5597</v>
      </c>
      <c r="BW1542" s="0" t="n">
        <v>2014</v>
      </c>
      <c r="BX1542" s="0" t="n">
        <v>2016</v>
      </c>
      <c r="BY1542" s="0" t="s">
        <v>2985</v>
      </c>
      <c r="BZ1542" s="0" t="n">
        <v>2015</v>
      </c>
      <c r="CA1542" s="0" t="n">
        <v>0.333333333333333</v>
      </c>
      <c r="CB1542" s="0" t="n">
        <v>0</v>
      </c>
      <c r="CC1542" s="0" t="n">
        <v>1</v>
      </c>
      <c r="CD1542" s="0" t="n">
        <v>-0.0130007324076009</v>
      </c>
      <c r="CE1542" s="0" t="n">
        <v>1</v>
      </c>
    </row>
    <row r="1543" customFormat="false" ht="15" hidden="false" customHeight="false" outlineLevel="0" collapsed="false">
      <c r="A1543" s="0" t="s">
        <v>5591</v>
      </c>
      <c r="B1543" s="0" t="n">
        <v>2848</v>
      </c>
      <c r="C1543" s="0" t="n">
        <v>-0.0957083662439711</v>
      </c>
      <c r="D1543" s="0" t="n">
        <v>842</v>
      </c>
      <c r="E1543" s="0" t="n">
        <f aca="false">IF(ISNUMBER($BA1543),$BA1543,IF(AND(ISNUMBER($D1543),ISNUMBER($BW1543),ISNUMBER($BX1543)),$D1543*($BX1543-$BW1543+1),""))</f>
        <v>842</v>
      </c>
      <c r="H1543" s="0" t="s">
        <v>118</v>
      </c>
      <c r="I1543" s="0" t="s">
        <v>119</v>
      </c>
      <c r="J1543" s="0" t="n">
        <f aca="false">IF($BW1543&lt;&gt;"",$BW1543,"")</f>
        <v>2014</v>
      </c>
      <c r="K1543" s="0" t="n">
        <f aca="false">IF($BX1543&lt;&gt;"",$BX1543,"")</f>
        <v>2016</v>
      </c>
      <c r="L1543" s="0" t="n">
        <f aca="false">IF(AND(ISNUMBER($BW1543),ISNUMBER($BX1543)),($BW1543+$BX1543)/2,"")</f>
        <v>2015</v>
      </c>
      <c r="M1543" s="0" t="n">
        <f aca="false">IF($L1543&lt;&gt;"",$L1543,"")</f>
        <v>2015</v>
      </c>
      <c r="N1543" s="0" t="n">
        <f aca="false">IF(AND(ISNUMBER($BW1543),ISNUMBER($BX1543)),MIN(1,MAX(0,($BX1543-2016+1)/($BX1543-$BW1543+1))),"")</f>
        <v>0.333333333333333</v>
      </c>
      <c r="O1543" s="0" t="n">
        <f aca="false">IF(AND(ISNUMBER($BW1543),ISNUMBER($BX1543)),MIN(1,MAX(0,($BX1543-2017+1)/($BX1543-$BW1543+1))),"")</f>
        <v>0</v>
      </c>
      <c r="P1543" s="0" t="n">
        <f aca="false">IF(AND(ISNUMBER($BW1543),ISNUMBER($BX1543)),MIN(1,MAX(0,($BX1543-2018+1)/($BX1543-$BW1543+1))),"")</f>
        <v>0</v>
      </c>
      <c r="Q1543" s="0" t="n">
        <f aca="false">IF(AND(ISNUMBER($BW1543),ISNUMBER($BX1543)),MIN(1,MAX(0,($BX1543-2019+1)/($BX1543-$BW1543+1))),"")</f>
        <v>0</v>
      </c>
      <c r="R1543" s="0" t="n">
        <f aca="false">IF(AND(ISNUMBER($BW1543),ISNUMBER($BX1543)),MIN(1,MAX(0,($BX1543-2016+1)/($BX1543-$BW1543+1))),"")</f>
        <v>0.333333333333333</v>
      </c>
      <c r="S1543" s="0" t="n">
        <f aca="false">IF($L1543&lt;&gt;"",IF($L1543&gt;=2015.5,1,0),"")</f>
        <v>0</v>
      </c>
      <c r="T1543" s="0" t="n">
        <f aca="false">IF($L1543&lt;&gt;"",IF($L1543&gt;=2016,1,0),"")</f>
        <v>0</v>
      </c>
      <c r="U1543" s="0" t="n">
        <f aca="false">IF(ISNUMBER($BX1543),IF($BX1543&gt;=2016,1,0),"")</f>
        <v>1</v>
      </c>
      <c r="V1543" s="0" t="n">
        <f aca="false">IF(ISNUMBER($BW1543),IF($BW1543&gt;=2016,1,0),"")</f>
        <v>0</v>
      </c>
      <c r="W1543" s="0" t="str">
        <f aca="false">IF(AND(ISNUMBER($BW1543),ISNUMBER($BX1543)),IF($BW1543&gt;=2016,"post-only",IF($BX1543&lt;2016,"pre-only","mixed")),"")</f>
        <v>mixed</v>
      </c>
      <c r="X1543" s="0" t="n">
        <f aca="false">IF(AND(ISNUMBER($BW1543),ISNUMBER($BX1543)),MIN(1,MAX(0,($BX1543-2017+1)/($BX1543-$BW1543+1))),"")</f>
        <v>0</v>
      </c>
      <c r="Y1543" s="0" t="n">
        <f aca="false">IF(AND(ISNUMBER($BW1543),ISNUMBER($BX1543)),MIN(1,MAX(0,($BX1543-2018+1)/($BX1543-$BW1543+1))),"")</f>
        <v>0</v>
      </c>
      <c r="Z1543" s="0" t="n">
        <f aca="false">IF(AND(ISNUMBER($BW1543),ISNUMBER($BX1543)),MIN(1,MAX(0,($BX1543-2019+1)/($BX1543-$BW1543+1))),"")</f>
        <v>0</v>
      </c>
      <c r="AA1543" s="0" t="n">
        <f aca="false">IF(ISNUMBER($BX1543),IF($BX1543&gt;=2017,1,0),"")</f>
        <v>0</v>
      </c>
      <c r="AB1543" s="0" t="n">
        <f aca="false">IF(ISNUMBER($BX1543),IF($BX1543&gt;=2018,1,0),"")</f>
        <v>0</v>
      </c>
      <c r="AC1543" s="0" t="n">
        <f aca="false">IF(ISNUMBER($BX1543),IF($BX1543&gt;=2019,1,0),"")</f>
        <v>0</v>
      </c>
      <c r="AD1543" s="0" t="n">
        <f aca="false">IF($L1543&lt;&gt;"",IF($L1543&gt;2013,1,0),"")</f>
        <v>1</v>
      </c>
      <c r="AE1543" s="0" t="n">
        <f aca="false">IF($L1543&lt;&gt;"",1+IF($L1543&gt;2011,1,0)+IF($L1543&gt;2014,1,0),"")</f>
        <v>3</v>
      </c>
      <c r="AF1543" s="0" t="s">
        <v>87</v>
      </c>
      <c r="AG1543" s="0" t="s">
        <v>436</v>
      </c>
      <c r="AH1543" s="0" t="s">
        <v>2080</v>
      </c>
      <c r="AI1543" s="0" t="s">
        <v>334</v>
      </c>
      <c r="AJ1543" s="0" t="s">
        <v>334</v>
      </c>
      <c r="AK1543" s="0" t="str">
        <f aca="false">IF(AND($CF1543&lt;&gt;"",IFERROR(INDEX(subsample_country_map!$B:$B,MATCH($CF1543,subsample_country_map!$A:$A,0)),"")&lt;&gt;""),INDEX(subsample_country_map!$B:$B,MATCH($CF1543,subsample_country_map!$A:$A,0)),INDEX(lookup!$AA:$AA,MATCH($A1543,lookup!$A:$A,0)))</f>
        <v>3_AsiaPac</v>
      </c>
      <c r="AL1543" s="0" t="str">
        <f aca="false">IF(AND($CF1543&lt;&gt;"",IFERROR(INDEX(subsample_country_map!$C:$C,MATCH($CF1543,subsample_country_map!$A:$A,0)),"")&lt;&gt;""),INDEX(subsample_country_map!$C:$C,MATCH($CF1543,subsample_country_map!$A:$A,0)),INDEX(lookup!$AB:$AB,MATCH($A1543,lookup!$A:$A,0)))</f>
        <v>2_developing</v>
      </c>
      <c r="AM1543" s="0" t="str">
        <f aca="false">IF(AND($CF1543&lt;&gt;"",IFERROR(INDEX(subsample_country_map!$D:$D,MATCH($CF1543,subsample_country_map!$A:$A,0)),"")&lt;&gt;""),INDEX(subsample_country_map!$D:$D,MATCH($CF1543,subsample_country_map!$A:$A,0)),INDEX(lookup!$AC:$AC,MATCH($A1543,lookup!$A:$A,0)))</f>
        <v>2_non_western</v>
      </c>
      <c r="AN1543" s="0" t="str">
        <f aca="false">IF(AND($CF1543&lt;&gt;"",IFERROR(INDEX(subsample_country_map!$E:$E,MATCH($CF1543,subsample_country_map!$A:$A,0)),"")&lt;&gt;""),INDEX(subsample_country_map!$E:$E,MATCH($CF1543,subsample_country_map!$A:$A,0)),INDEX(lookup!$AD:$AD,MATCH($A1543,lookup!$A:$A,0)))</f>
        <v>2_civil law</v>
      </c>
      <c r="AO1543" s="0" t="str">
        <f aca="false">INDEX(lookup!$Y:$Y,MATCH($A1543,lookup!$A:$A,0))</f>
        <v>0_published</v>
      </c>
      <c r="AP1543" s="0" t="str">
        <f aca="false">INDEX(lookup!$Z:$Z,MATCH($A1543,lookup!$A:$A,0))</f>
        <v>1_VHB high</v>
      </c>
      <c r="AQ1543" s="0" t="str">
        <f aca="false">INDEX(lookup!$W:$W,MATCH($A1543,lookup!$A:$A,0))</f>
        <v>2_sust</v>
      </c>
      <c r="AS1543" s="0" t="s">
        <v>91</v>
      </c>
      <c r="AT1543" s="0" t="s">
        <v>111</v>
      </c>
      <c r="AU1543" s="0" t="s">
        <v>93</v>
      </c>
      <c r="AV1543" s="0" t="s">
        <v>5598</v>
      </c>
      <c r="AX1543" s="0" t="s">
        <v>5599</v>
      </c>
      <c r="BA1543" s="0" t="n">
        <v>842</v>
      </c>
      <c r="BB1543" s="0" t="s">
        <v>96</v>
      </c>
      <c r="BC1543" s="0" t="s">
        <v>358</v>
      </c>
      <c r="BD1543" s="0" t="s">
        <v>142</v>
      </c>
      <c r="BE1543" s="0" t="s">
        <v>98</v>
      </c>
      <c r="BI1543" s="0" t="s">
        <v>336</v>
      </c>
      <c r="BJ1543" s="0" t="s">
        <v>363</v>
      </c>
      <c r="BK1543" s="0" t="s">
        <v>3665</v>
      </c>
      <c r="BL1543" s="0" t="s">
        <v>5600</v>
      </c>
      <c r="BM1543" s="0" t="s">
        <v>5595</v>
      </c>
      <c r="BN1543" s="0" t="s">
        <v>5596</v>
      </c>
      <c r="BO1543" s="0" t="s">
        <v>754</v>
      </c>
      <c r="BP1543" s="0" t="s">
        <v>5591</v>
      </c>
      <c r="BQ1543" s="0" t="s">
        <v>127</v>
      </c>
      <c r="BT1543" s="0" t="n">
        <v>0</v>
      </c>
      <c r="BU1543" s="0" t="s">
        <v>5597</v>
      </c>
      <c r="BW1543" s="0" t="n">
        <v>2014</v>
      </c>
      <c r="BX1543" s="0" t="n">
        <v>2016</v>
      </c>
      <c r="BY1543" s="0" t="s">
        <v>2985</v>
      </c>
      <c r="BZ1543" s="0" t="n">
        <v>2015</v>
      </c>
      <c r="CA1543" s="0" t="n">
        <v>0.333333333333333</v>
      </c>
      <c r="CB1543" s="0" t="n">
        <v>0</v>
      </c>
      <c r="CC1543" s="0" t="n">
        <v>1</v>
      </c>
      <c r="CD1543" s="0" t="n">
        <v>-0.096002215413642</v>
      </c>
      <c r="CE1543" s="0" t="n">
        <v>1</v>
      </c>
    </row>
    <row r="1544" customFormat="false" ht="15" hidden="false" customHeight="false" outlineLevel="0" collapsed="false">
      <c r="A1544" s="0" t="s">
        <v>5591</v>
      </c>
      <c r="B1544" s="0" t="n">
        <v>2849</v>
      </c>
      <c r="C1544" s="0" t="n">
        <v>0.0837922364691708</v>
      </c>
      <c r="D1544" s="0" t="n">
        <v>842</v>
      </c>
      <c r="E1544" s="0" t="n">
        <f aca="false">IF(ISNUMBER($BA1544),$BA1544,IF(AND(ISNUMBER($D1544),ISNUMBER($BW1544),ISNUMBER($BX1544)),$D1544*($BX1544-$BW1544+1),""))</f>
        <v>842</v>
      </c>
      <c r="H1544" s="0" t="s">
        <v>118</v>
      </c>
      <c r="I1544" s="0" t="s">
        <v>119</v>
      </c>
      <c r="J1544" s="0" t="n">
        <f aca="false">IF($BW1544&lt;&gt;"",$BW1544,"")</f>
        <v>2014</v>
      </c>
      <c r="K1544" s="0" t="n">
        <f aca="false">IF($BX1544&lt;&gt;"",$BX1544,"")</f>
        <v>2016</v>
      </c>
      <c r="L1544" s="0" t="n">
        <f aca="false">IF(AND(ISNUMBER($BW1544),ISNUMBER($BX1544)),($BW1544+$BX1544)/2,"")</f>
        <v>2015</v>
      </c>
      <c r="M1544" s="0" t="n">
        <f aca="false">IF($L1544&lt;&gt;"",$L1544,"")</f>
        <v>2015</v>
      </c>
      <c r="N1544" s="0" t="n">
        <f aca="false">IF(AND(ISNUMBER($BW1544),ISNUMBER($BX1544)),MIN(1,MAX(0,($BX1544-2016+1)/($BX1544-$BW1544+1))),"")</f>
        <v>0.333333333333333</v>
      </c>
      <c r="O1544" s="0" t="n">
        <f aca="false">IF(AND(ISNUMBER($BW1544),ISNUMBER($BX1544)),MIN(1,MAX(0,($BX1544-2017+1)/($BX1544-$BW1544+1))),"")</f>
        <v>0</v>
      </c>
      <c r="P1544" s="0" t="n">
        <f aca="false">IF(AND(ISNUMBER($BW1544),ISNUMBER($BX1544)),MIN(1,MAX(0,($BX1544-2018+1)/($BX1544-$BW1544+1))),"")</f>
        <v>0</v>
      </c>
      <c r="Q1544" s="0" t="n">
        <f aca="false">IF(AND(ISNUMBER($BW1544),ISNUMBER($BX1544)),MIN(1,MAX(0,($BX1544-2019+1)/($BX1544-$BW1544+1))),"")</f>
        <v>0</v>
      </c>
      <c r="R1544" s="0" t="n">
        <f aca="false">IF(AND(ISNUMBER($BW1544),ISNUMBER($BX1544)),MIN(1,MAX(0,($BX1544-2016+1)/($BX1544-$BW1544+1))),"")</f>
        <v>0.333333333333333</v>
      </c>
      <c r="S1544" s="0" t="n">
        <f aca="false">IF($L1544&lt;&gt;"",IF($L1544&gt;=2015.5,1,0),"")</f>
        <v>0</v>
      </c>
      <c r="T1544" s="0" t="n">
        <f aca="false">IF($L1544&lt;&gt;"",IF($L1544&gt;=2016,1,0),"")</f>
        <v>0</v>
      </c>
      <c r="U1544" s="0" t="n">
        <f aca="false">IF(ISNUMBER($BX1544),IF($BX1544&gt;=2016,1,0),"")</f>
        <v>1</v>
      </c>
      <c r="V1544" s="0" t="n">
        <f aca="false">IF(ISNUMBER($BW1544),IF($BW1544&gt;=2016,1,0),"")</f>
        <v>0</v>
      </c>
      <c r="W1544" s="0" t="str">
        <f aca="false">IF(AND(ISNUMBER($BW1544),ISNUMBER($BX1544)),IF($BW1544&gt;=2016,"post-only",IF($BX1544&lt;2016,"pre-only","mixed")),"")</f>
        <v>mixed</v>
      </c>
      <c r="X1544" s="0" t="n">
        <f aca="false">IF(AND(ISNUMBER($BW1544),ISNUMBER($BX1544)),MIN(1,MAX(0,($BX1544-2017+1)/($BX1544-$BW1544+1))),"")</f>
        <v>0</v>
      </c>
      <c r="Y1544" s="0" t="n">
        <f aca="false">IF(AND(ISNUMBER($BW1544),ISNUMBER($BX1544)),MIN(1,MAX(0,($BX1544-2018+1)/($BX1544-$BW1544+1))),"")</f>
        <v>0</v>
      </c>
      <c r="Z1544" s="0" t="n">
        <f aca="false">IF(AND(ISNUMBER($BW1544),ISNUMBER($BX1544)),MIN(1,MAX(0,($BX1544-2019+1)/($BX1544-$BW1544+1))),"")</f>
        <v>0</v>
      </c>
      <c r="AA1544" s="0" t="n">
        <f aca="false">IF(ISNUMBER($BX1544),IF($BX1544&gt;=2017,1,0),"")</f>
        <v>0</v>
      </c>
      <c r="AB1544" s="0" t="n">
        <f aca="false">IF(ISNUMBER($BX1544),IF($BX1544&gt;=2018,1,0),"")</f>
        <v>0</v>
      </c>
      <c r="AC1544" s="0" t="n">
        <f aca="false">IF(ISNUMBER($BX1544),IF($BX1544&gt;=2019,1,0),"")</f>
        <v>0</v>
      </c>
      <c r="AD1544" s="0" t="n">
        <f aca="false">IF($L1544&lt;&gt;"",IF($L1544&gt;2013,1,0),"")</f>
        <v>1</v>
      </c>
      <c r="AE1544" s="0" t="n">
        <f aca="false">IF($L1544&lt;&gt;"",1+IF($L1544&gt;2011,1,0)+IF($L1544&gt;2014,1,0),"")</f>
        <v>3</v>
      </c>
      <c r="AF1544" s="0" t="s">
        <v>87</v>
      </c>
      <c r="AG1544" s="0" t="s">
        <v>436</v>
      </c>
      <c r="AH1544" s="0" t="s">
        <v>2080</v>
      </c>
      <c r="AI1544" s="0" t="s">
        <v>334</v>
      </c>
      <c r="AJ1544" s="0" t="s">
        <v>334</v>
      </c>
      <c r="AK1544" s="0" t="str">
        <f aca="false">IF(AND($CF1544&lt;&gt;"",IFERROR(INDEX(subsample_country_map!$B:$B,MATCH($CF1544,subsample_country_map!$A:$A,0)),"")&lt;&gt;""),INDEX(subsample_country_map!$B:$B,MATCH($CF1544,subsample_country_map!$A:$A,0)),INDEX(lookup!$AA:$AA,MATCH($A1544,lookup!$A:$A,0)))</f>
        <v>3_AsiaPac</v>
      </c>
      <c r="AL1544" s="0" t="str">
        <f aca="false">IF(AND($CF1544&lt;&gt;"",IFERROR(INDEX(subsample_country_map!$C:$C,MATCH($CF1544,subsample_country_map!$A:$A,0)),"")&lt;&gt;""),INDEX(subsample_country_map!$C:$C,MATCH($CF1544,subsample_country_map!$A:$A,0)),INDEX(lookup!$AB:$AB,MATCH($A1544,lookup!$A:$A,0)))</f>
        <v>2_developing</v>
      </c>
      <c r="AM1544" s="0" t="str">
        <f aca="false">IF(AND($CF1544&lt;&gt;"",IFERROR(INDEX(subsample_country_map!$D:$D,MATCH($CF1544,subsample_country_map!$A:$A,0)),"")&lt;&gt;""),INDEX(subsample_country_map!$D:$D,MATCH($CF1544,subsample_country_map!$A:$A,0)),INDEX(lookup!$AC:$AC,MATCH($A1544,lookup!$A:$A,0)))</f>
        <v>2_non_western</v>
      </c>
      <c r="AN1544" s="0" t="str">
        <f aca="false">IF(AND($CF1544&lt;&gt;"",IFERROR(INDEX(subsample_country_map!$E:$E,MATCH($CF1544,subsample_country_map!$A:$A,0)),"")&lt;&gt;""),INDEX(subsample_country_map!$E:$E,MATCH($CF1544,subsample_country_map!$A:$A,0)),INDEX(lookup!$AD:$AD,MATCH($A1544,lookup!$A:$A,0)))</f>
        <v>2_civil law</v>
      </c>
      <c r="AO1544" s="0" t="str">
        <f aca="false">INDEX(lookup!$Y:$Y,MATCH($A1544,lookup!$A:$A,0))</f>
        <v>0_published</v>
      </c>
      <c r="AP1544" s="0" t="str">
        <f aca="false">INDEX(lookup!$Z:$Z,MATCH($A1544,lookup!$A:$A,0))</f>
        <v>1_VHB high</v>
      </c>
      <c r="AQ1544" s="0" t="str">
        <f aca="false">INDEX(lookup!$W:$W,MATCH($A1544,lookup!$A:$A,0))</f>
        <v>2_sust</v>
      </c>
      <c r="AS1544" s="0" t="s">
        <v>91</v>
      </c>
      <c r="AT1544" s="0" t="s">
        <v>111</v>
      </c>
      <c r="AU1544" s="0" t="s">
        <v>93</v>
      </c>
      <c r="AV1544" s="0" t="s">
        <v>4197</v>
      </c>
      <c r="AX1544" s="0" t="s">
        <v>2618</v>
      </c>
      <c r="BA1544" s="0" t="n">
        <v>842</v>
      </c>
      <c r="BB1544" s="0" t="s">
        <v>96</v>
      </c>
      <c r="BC1544" s="0" t="s">
        <v>358</v>
      </c>
      <c r="BD1544" s="0" t="s">
        <v>142</v>
      </c>
      <c r="BE1544" s="0" t="s">
        <v>98</v>
      </c>
      <c r="BI1544" s="0" t="s">
        <v>336</v>
      </c>
      <c r="BJ1544" s="0" t="s">
        <v>368</v>
      </c>
      <c r="BK1544" s="0" t="s">
        <v>3665</v>
      </c>
      <c r="BL1544" s="0" t="s">
        <v>5601</v>
      </c>
      <c r="BM1544" s="0" t="s">
        <v>5595</v>
      </c>
      <c r="BN1544" s="0" t="s">
        <v>5596</v>
      </c>
      <c r="BO1544" s="0" t="s">
        <v>754</v>
      </c>
      <c r="BP1544" s="0" t="s">
        <v>5591</v>
      </c>
      <c r="BQ1544" s="0" t="s">
        <v>127</v>
      </c>
      <c r="BT1544" s="0" t="n">
        <v>0</v>
      </c>
      <c r="BU1544" s="0" t="s">
        <v>5597</v>
      </c>
      <c r="BW1544" s="0" t="n">
        <v>2014</v>
      </c>
      <c r="BX1544" s="0" t="n">
        <v>2016</v>
      </c>
      <c r="BY1544" s="0" t="s">
        <v>2985</v>
      </c>
      <c r="BZ1544" s="0" t="n">
        <v>2015</v>
      </c>
      <c r="CA1544" s="0" t="n">
        <v>0.333333333333333</v>
      </c>
      <c r="CB1544" s="0" t="n">
        <v>0</v>
      </c>
      <c r="CC1544" s="0" t="n">
        <v>1</v>
      </c>
      <c r="CD1544" s="0" t="n">
        <v>0.0839891724094863</v>
      </c>
      <c r="CE1544" s="0" t="n">
        <v>1</v>
      </c>
    </row>
    <row r="1545" customFormat="false" ht="15" hidden="false" customHeight="false" outlineLevel="0" collapsed="false">
      <c r="A1545" s="0" t="s">
        <v>5591</v>
      </c>
      <c r="B1545" s="0" t="n">
        <v>2850</v>
      </c>
      <c r="C1545" s="0" t="n">
        <v>0.092647938199473</v>
      </c>
      <c r="D1545" s="0" t="n">
        <v>842</v>
      </c>
      <c r="E1545" s="0" t="n">
        <f aca="false">IF(ISNUMBER($BA1545),$BA1545,IF(AND(ISNUMBER($D1545),ISNUMBER($BW1545),ISNUMBER($BX1545)),$D1545*($BX1545-$BW1545+1),""))</f>
        <v>842</v>
      </c>
      <c r="H1545" s="0" t="s">
        <v>118</v>
      </c>
      <c r="I1545" s="0" t="s">
        <v>119</v>
      </c>
      <c r="J1545" s="0" t="n">
        <f aca="false">IF($BW1545&lt;&gt;"",$BW1545,"")</f>
        <v>2014</v>
      </c>
      <c r="K1545" s="0" t="n">
        <f aca="false">IF($BX1545&lt;&gt;"",$BX1545,"")</f>
        <v>2016</v>
      </c>
      <c r="L1545" s="0" t="n">
        <f aca="false">IF(AND(ISNUMBER($BW1545),ISNUMBER($BX1545)),($BW1545+$BX1545)/2,"")</f>
        <v>2015</v>
      </c>
      <c r="M1545" s="0" t="n">
        <f aca="false">IF($L1545&lt;&gt;"",$L1545,"")</f>
        <v>2015</v>
      </c>
      <c r="N1545" s="0" t="n">
        <f aca="false">IF(AND(ISNUMBER($BW1545),ISNUMBER($BX1545)),MIN(1,MAX(0,($BX1545-2016+1)/($BX1545-$BW1545+1))),"")</f>
        <v>0.333333333333333</v>
      </c>
      <c r="O1545" s="0" t="n">
        <f aca="false">IF(AND(ISNUMBER($BW1545),ISNUMBER($BX1545)),MIN(1,MAX(0,($BX1545-2017+1)/($BX1545-$BW1545+1))),"")</f>
        <v>0</v>
      </c>
      <c r="P1545" s="0" t="n">
        <f aca="false">IF(AND(ISNUMBER($BW1545),ISNUMBER($BX1545)),MIN(1,MAX(0,($BX1545-2018+1)/($BX1545-$BW1545+1))),"")</f>
        <v>0</v>
      </c>
      <c r="Q1545" s="0" t="n">
        <f aca="false">IF(AND(ISNUMBER($BW1545),ISNUMBER($BX1545)),MIN(1,MAX(0,($BX1545-2019+1)/($BX1545-$BW1545+1))),"")</f>
        <v>0</v>
      </c>
      <c r="R1545" s="0" t="n">
        <f aca="false">IF(AND(ISNUMBER($BW1545),ISNUMBER($BX1545)),MIN(1,MAX(0,($BX1545-2016+1)/($BX1545-$BW1545+1))),"")</f>
        <v>0.333333333333333</v>
      </c>
      <c r="S1545" s="0" t="n">
        <f aca="false">IF($L1545&lt;&gt;"",IF($L1545&gt;=2015.5,1,0),"")</f>
        <v>0</v>
      </c>
      <c r="T1545" s="0" t="n">
        <f aca="false">IF($L1545&lt;&gt;"",IF($L1545&gt;=2016,1,0),"")</f>
        <v>0</v>
      </c>
      <c r="U1545" s="0" t="n">
        <f aca="false">IF(ISNUMBER($BX1545),IF($BX1545&gt;=2016,1,0),"")</f>
        <v>1</v>
      </c>
      <c r="V1545" s="0" t="n">
        <f aca="false">IF(ISNUMBER($BW1545),IF($BW1545&gt;=2016,1,0),"")</f>
        <v>0</v>
      </c>
      <c r="W1545" s="0" t="str">
        <f aca="false">IF(AND(ISNUMBER($BW1545),ISNUMBER($BX1545)),IF($BW1545&gt;=2016,"post-only",IF($BX1545&lt;2016,"pre-only","mixed")),"")</f>
        <v>mixed</v>
      </c>
      <c r="X1545" s="0" t="n">
        <f aca="false">IF(AND(ISNUMBER($BW1545),ISNUMBER($BX1545)),MIN(1,MAX(0,($BX1545-2017+1)/($BX1545-$BW1545+1))),"")</f>
        <v>0</v>
      </c>
      <c r="Y1545" s="0" t="n">
        <f aca="false">IF(AND(ISNUMBER($BW1545),ISNUMBER($BX1545)),MIN(1,MAX(0,($BX1545-2018+1)/($BX1545-$BW1545+1))),"")</f>
        <v>0</v>
      </c>
      <c r="Z1545" s="0" t="n">
        <f aca="false">IF(AND(ISNUMBER($BW1545),ISNUMBER($BX1545)),MIN(1,MAX(0,($BX1545-2019+1)/($BX1545-$BW1545+1))),"")</f>
        <v>0</v>
      </c>
      <c r="AA1545" s="0" t="n">
        <f aca="false">IF(ISNUMBER($BX1545),IF($BX1545&gt;=2017,1,0),"")</f>
        <v>0</v>
      </c>
      <c r="AB1545" s="0" t="n">
        <f aca="false">IF(ISNUMBER($BX1545),IF($BX1545&gt;=2018,1,0),"")</f>
        <v>0</v>
      </c>
      <c r="AC1545" s="0" t="n">
        <f aca="false">IF(ISNUMBER($BX1545),IF($BX1545&gt;=2019,1,0),"")</f>
        <v>0</v>
      </c>
      <c r="AD1545" s="0" t="n">
        <f aca="false">IF($L1545&lt;&gt;"",IF($L1545&gt;2013,1,0),"")</f>
        <v>1</v>
      </c>
      <c r="AE1545" s="0" t="n">
        <f aca="false">IF($L1545&lt;&gt;"",1+IF($L1545&gt;2011,1,0)+IF($L1545&gt;2014,1,0),"")</f>
        <v>3</v>
      </c>
      <c r="AF1545" s="0" t="s">
        <v>87</v>
      </c>
      <c r="AG1545" s="0" t="s">
        <v>436</v>
      </c>
      <c r="AH1545" s="0" t="s">
        <v>2080</v>
      </c>
      <c r="AI1545" s="0" t="s">
        <v>334</v>
      </c>
      <c r="AJ1545" s="0" t="s">
        <v>334</v>
      </c>
      <c r="AK1545" s="0" t="str">
        <f aca="false">IF(AND($CF1545&lt;&gt;"",IFERROR(INDEX(subsample_country_map!$B:$B,MATCH($CF1545,subsample_country_map!$A:$A,0)),"")&lt;&gt;""),INDEX(subsample_country_map!$B:$B,MATCH($CF1545,subsample_country_map!$A:$A,0)),INDEX(lookup!$AA:$AA,MATCH($A1545,lookup!$A:$A,0)))</f>
        <v>3_AsiaPac</v>
      </c>
      <c r="AL1545" s="0" t="str">
        <f aca="false">IF(AND($CF1545&lt;&gt;"",IFERROR(INDEX(subsample_country_map!$C:$C,MATCH($CF1545,subsample_country_map!$A:$A,0)),"")&lt;&gt;""),INDEX(subsample_country_map!$C:$C,MATCH($CF1545,subsample_country_map!$A:$A,0)),INDEX(lookup!$AB:$AB,MATCH($A1545,lookup!$A:$A,0)))</f>
        <v>2_developing</v>
      </c>
      <c r="AM1545" s="0" t="str">
        <f aca="false">IF(AND($CF1545&lt;&gt;"",IFERROR(INDEX(subsample_country_map!$D:$D,MATCH($CF1545,subsample_country_map!$A:$A,0)),"")&lt;&gt;""),INDEX(subsample_country_map!$D:$D,MATCH($CF1545,subsample_country_map!$A:$A,0)),INDEX(lookup!$AC:$AC,MATCH($A1545,lookup!$A:$A,0)))</f>
        <v>2_non_western</v>
      </c>
      <c r="AN1545" s="0" t="str">
        <f aca="false">IF(AND($CF1545&lt;&gt;"",IFERROR(INDEX(subsample_country_map!$E:$E,MATCH($CF1545,subsample_country_map!$A:$A,0)),"")&lt;&gt;""),INDEX(subsample_country_map!$E:$E,MATCH($CF1545,subsample_country_map!$A:$A,0)),INDEX(lookup!$AD:$AD,MATCH($A1545,lookup!$A:$A,0)))</f>
        <v>2_civil law</v>
      </c>
      <c r="AO1545" s="0" t="str">
        <f aca="false">INDEX(lookup!$Y:$Y,MATCH($A1545,lookup!$A:$A,0))</f>
        <v>0_published</v>
      </c>
      <c r="AP1545" s="0" t="str">
        <f aca="false">INDEX(lookup!$Z:$Z,MATCH($A1545,lookup!$A:$A,0))</f>
        <v>1_VHB high</v>
      </c>
      <c r="AQ1545" s="0" t="str">
        <f aca="false">INDEX(lookup!$W:$W,MATCH($A1545,lookup!$A:$A,0))</f>
        <v>2_sust</v>
      </c>
      <c r="AS1545" s="0" t="s">
        <v>91</v>
      </c>
      <c r="AT1545" s="0" t="s">
        <v>111</v>
      </c>
      <c r="AU1545" s="0" t="s">
        <v>93</v>
      </c>
      <c r="AV1545" s="0" t="s">
        <v>5602</v>
      </c>
      <c r="AX1545" s="0" t="s">
        <v>1985</v>
      </c>
      <c r="BA1545" s="0" t="n">
        <v>842</v>
      </c>
      <c r="BB1545" s="0" t="s">
        <v>96</v>
      </c>
      <c r="BC1545" s="0" t="s">
        <v>358</v>
      </c>
      <c r="BD1545" s="0" t="s">
        <v>142</v>
      </c>
      <c r="BE1545" s="0" t="s">
        <v>98</v>
      </c>
      <c r="BI1545" s="0" t="s">
        <v>336</v>
      </c>
      <c r="BJ1545" s="0" t="s">
        <v>1776</v>
      </c>
      <c r="BK1545" s="0" t="s">
        <v>3665</v>
      </c>
      <c r="BL1545" s="0" t="s">
        <v>5603</v>
      </c>
      <c r="BM1545" s="0" t="s">
        <v>5595</v>
      </c>
      <c r="BN1545" s="0" t="s">
        <v>5596</v>
      </c>
      <c r="BO1545" s="0" t="s">
        <v>754</v>
      </c>
      <c r="BP1545" s="0" t="s">
        <v>5591</v>
      </c>
      <c r="BQ1545" s="0" t="s">
        <v>127</v>
      </c>
      <c r="BT1545" s="0" t="n">
        <v>0</v>
      </c>
      <c r="BU1545" s="0" t="s">
        <v>5597</v>
      </c>
      <c r="BW1545" s="0" t="n">
        <v>2014</v>
      </c>
      <c r="BX1545" s="0" t="n">
        <v>2016</v>
      </c>
      <c r="BY1545" s="0" t="s">
        <v>2985</v>
      </c>
      <c r="BZ1545" s="0" t="n">
        <v>2015</v>
      </c>
      <c r="CA1545" s="0" t="n">
        <v>0.333333333333333</v>
      </c>
      <c r="CB1545" s="0" t="n">
        <v>0</v>
      </c>
      <c r="CC1545" s="0" t="n">
        <v>1</v>
      </c>
      <c r="CD1545" s="0" t="n">
        <v>0.0929143973956557</v>
      </c>
      <c r="CE1545" s="0" t="n">
        <v>1</v>
      </c>
    </row>
    <row r="1546" customFormat="false" ht="15" hidden="false" customHeight="false" outlineLevel="0" collapsed="false">
      <c r="A1546" s="0" t="s">
        <v>5591</v>
      </c>
      <c r="B1546" s="0" t="n">
        <v>2851</v>
      </c>
      <c r="C1546" s="0" t="n">
        <v>0.107922130339686</v>
      </c>
      <c r="D1546" s="0" t="n">
        <v>842</v>
      </c>
      <c r="E1546" s="0" t="n">
        <f aca="false">IF(ISNUMBER($BA1546),$BA1546,IF(AND(ISNUMBER($D1546),ISNUMBER($BW1546),ISNUMBER($BX1546)),$D1546*($BX1546-$BW1546+1),""))</f>
        <v>842</v>
      </c>
      <c r="H1546" s="0" t="s">
        <v>118</v>
      </c>
      <c r="I1546" s="0" t="s">
        <v>119</v>
      </c>
      <c r="J1546" s="0" t="n">
        <f aca="false">IF($BW1546&lt;&gt;"",$BW1546,"")</f>
        <v>2014</v>
      </c>
      <c r="K1546" s="0" t="n">
        <f aca="false">IF($BX1546&lt;&gt;"",$BX1546,"")</f>
        <v>2016</v>
      </c>
      <c r="L1546" s="0" t="n">
        <f aca="false">IF(AND(ISNUMBER($BW1546),ISNUMBER($BX1546)),($BW1546+$BX1546)/2,"")</f>
        <v>2015</v>
      </c>
      <c r="M1546" s="0" t="n">
        <f aca="false">IF($L1546&lt;&gt;"",$L1546,"")</f>
        <v>2015</v>
      </c>
      <c r="N1546" s="0" t="n">
        <f aca="false">IF(AND(ISNUMBER($BW1546),ISNUMBER($BX1546)),MIN(1,MAX(0,($BX1546-2016+1)/($BX1546-$BW1546+1))),"")</f>
        <v>0.333333333333333</v>
      </c>
      <c r="O1546" s="0" t="n">
        <f aca="false">IF(AND(ISNUMBER($BW1546),ISNUMBER($BX1546)),MIN(1,MAX(0,($BX1546-2017+1)/($BX1546-$BW1546+1))),"")</f>
        <v>0</v>
      </c>
      <c r="P1546" s="0" t="n">
        <f aca="false">IF(AND(ISNUMBER($BW1546),ISNUMBER($BX1546)),MIN(1,MAX(0,($BX1546-2018+1)/($BX1546-$BW1546+1))),"")</f>
        <v>0</v>
      </c>
      <c r="Q1546" s="0" t="n">
        <f aca="false">IF(AND(ISNUMBER($BW1546),ISNUMBER($BX1546)),MIN(1,MAX(0,($BX1546-2019+1)/($BX1546-$BW1546+1))),"")</f>
        <v>0</v>
      </c>
      <c r="R1546" s="0" t="n">
        <f aca="false">IF(AND(ISNUMBER($BW1546),ISNUMBER($BX1546)),MIN(1,MAX(0,($BX1546-2016+1)/($BX1546-$BW1546+1))),"")</f>
        <v>0.333333333333333</v>
      </c>
      <c r="S1546" s="0" t="n">
        <f aca="false">IF($L1546&lt;&gt;"",IF($L1546&gt;=2015.5,1,0),"")</f>
        <v>0</v>
      </c>
      <c r="T1546" s="0" t="n">
        <f aca="false">IF($L1546&lt;&gt;"",IF($L1546&gt;=2016,1,0),"")</f>
        <v>0</v>
      </c>
      <c r="U1546" s="0" t="n">
        <f aca="false">IF(ISNUMBER($BX1546),IF($BX1546&gt;=2016,1,0),"")</f>
        <v>1</v>
      </c>
      <c r="V1546" s="0" t="n">
        <f aca="false">IF(ISNUMBER($BW1546),IF($BW1546&gt;=2016,1,0),"")</f>
        <v>0</v>
      </c>
      <c r="W1546" s="0" t="str">
        <f aca="false">IF(AND(ISNUMBER($BW1546),ISNUMBER($BX1546)),IF($BW1546&gt;=2016,"post-only",IF($BX1546&lt;2016,"pre-only","mixed")),"")</f>
        <v>mixed</v>
      </c>
      <c r="X1546" s="0" t="n">
        <f aca="false">IF(AND(ISNUMBER($BW1546),ISNUMBER($BX1546)),MIN(1,MAX(0,($BX1546-2017+1)/($BX1546-$BW1546+1))),"")</f>
        <v>0</v>
      </c>
      <c r="Y1546" s="0" t="n">
        <f aca="false">IF(AND(ISNUMBER($BW1546),ISNUMBER($BX1546)),MIN(1,MAX(0,($BX1546-2018+1)/($BX1546-$BW1546+1))),"")</f>
        <v>0</v>
      </c>
      <c r="Z1546" s="0" t="n">
        <f aca="false">IF(AND(ISNUMBER($BW1546),ISNUMBER($BX1546)),MIN(1,MAX(0,($BX1546-2019+1)/($BX1546-$BW1546+1))),"")</f>
        <v>0</v>
      </c>
      <c r="AA1546" s="0" t="n">
        <f aca="false">IF(ISNUMBER($BX1546),IF($BX1546&gt;=2017,1,0),"")</f>
        <v>0</v>
      </c>
      <c r="AB1546" s="0" t="n">
        <f aca="false">IF(ISNUMBER($BX1546),IF($BX1546&gt;=2018,1,0),"")</f>
        <v>0</v>
      </c>
      <c r="AC1546" s="0" t="n">
        <f aca="false">IF(ISNUMBER($BX1546),IF($BX1546&gt;=2019,1,0),"")</f>
        <v>0</v>
      </c>
      <c r="AD1546" s="0" t="n">
        <f aca="false">IF($L1546&lt;&gt;"",IF($L1546&gt;2013,1,0),"")</f>
        <v>1</v>
      </c>
      <c r="AE1546" s="0" t="n">
        <f aca="false">IF($L1546&lt;&gt;"",1+IF($L1546&gt;2011,1,0)+IF($L1546&gt;2014,1,0),"")</f>
        <v>3</v>
      </c>
      <c r="AF1546" s="0" t="s">
        <v>87</v>
      </c>
      <c r="AG1546" s="0" t="s">
        <v>436</v>
      </c>
      <c r="AH1546" s="0" t="s">
        <v>2080</v>
      </c>
      <c r="AI1546" s="0" t="s">
        <v>334</v>
      </c>
      <c r="AJ1546" s="0" t="s">
        <v>334</v>
      </c>
      <c r="AK1546" s="0" t="str">
        <f aca="false">IF(AND($CF1546&lt;&gt;"",IFERROR(INDEX(subsample_country_map!$B:$B,MATCH($CF1546,subsample_country_map!$A:$A,0)),"")&lt;&gt;""),INDEX(subsample_country_map!$B:$B,MATCH($CF1546,subsample_country_map!$A:$A,0)),INDEX(lookup!$AA:$AA,MATCH($A1546,lookup!$A:$A,0)))</f>
        <v>3_AsiaPac</v>
      </c>
      <c r="AL1546" s="0" t="str">
        <f aca="false">IF(AND($CF1546&lt;&gt;"",IFERROR(INDEX(subsample_country_map!$C:$C,MATCH($CF1546,subsample_country_map!$A:$A,0)),"")&lt;&gt;""),INDEX(subsample_country_map!$C:$C,MATCH($CF1546,subsample_country_map!$A:$A,0)),INDEX(lookup!$AB:$AB,MATCH($A1546,lookup!$A:$A,0)))</f>
        <v>2_developing</v>
      </c>
      <c r="AM1546" s="0" t="str">
        <f aca="false">IF(AND($CF1546&lt;&gt;"",IFERROR(INDEX(subsample_country_map!$D:$D,MATCH($CF1546,subsample_country_map!$A:$A,0)),"")&lt;&gt;""),INDEX(subsample_country_map!$D:$D,MATCH($CF1546,subsample_country_map!$A:$A,0)),INDEX(lookup!$AC:$AC,MATCH($A1546,lookup!$A:$A,0)))</f>
        <v>2_non_western</v>
      </c>
      <c r="AN1546" s="0" t="str">
        <f aca="false">IF(AND($CF1546&lt;&gt;"",IFERROR(INDEX(subsample_country_map!$E:$E,MATCH($CF1546,subsample_country_map!$A:$A,0)),"")&lt;&gt;""),INDEX(subsample_country_map!$E:$E,MATCH($CF1546,subsample_country_map!$A:$A,0)),INDEX(lookup!$AD:$AD,MATCH($A1546,lookup!$A:$A,0)))</f>
        <v>2_civil law</v>
      </c>
      <c r="AO1546" s="0" t="str">
        <f aca="false">INDEX(lookup!$Y:$Y,MATCH($A1546,lookup!$A:$A,0))</f>
        <v>0_published</v>
      </c>
      <c r="AP1546" s="0" t="str">
        <f aca="false">INDEX(lookup!$Z:$Z,MATCH($A1546,lookup!$A:$A,0))</f>
        <v>1_VHB high</v>
      </c>
      <c r="AQ1546" s="0" t="str">
        <f aca="false">INDEX(lookup!$W:$W,MATCH($A1546,lookup!$A:$A,0))</f>
        <v>2_sust</v>
      </c>
      <c r="AS1546" s="0" t="s">
        <v>91</v>
      </c>
      <c r="AT1546" s="0" t="s">
        <v>111</v>
      </c>
      <c r="AU1546" s="0" t="s">
        <v>93</v>
      </c>
      <c r="AV1546" s="0" t="s">
        <v>5604</v>
      </c>
      <c r="AX1546" s="0" t="s">
        <v>5605</v>
      </c>
      <c r="BA1546" s="0" t="n">
        <v>842</v>
      </c>
      <c r="BB1546" s="0" t="s">
        <v>96</v>
      </c>
      <c r="BC1546" s="0" t="s">
        <v>358</v>
      </c>
      <c r="BD1546" s="0" t="s">
        <v>142</v>
      </c>
      <c r="BE1546" s="0" t="s">
        <v>98</v>
      </c>
      <c r="BI1546" s="0" t="s">
        <v>99</v>
      </c>
      <c r="BJ1546" s="0" t="s">
        <v>5606</v>
      </c>
      <c r="BK1546" s="0" t="s">
        <v>3665</v>
      </c>
      <c r="BL1546" s="0" t="s">
        <v>5607</v>
      </c>
      <c r="BM1546" s="0" t="s">
        <v>5595</v>
      </c>
      <c r="BN1546" s="0" t="s">
        <v>5596</v>
      </c>
      <c r="BO1546" s="0" t="s">
        <v>754</v>
      </c>
      <c r="BP1546" s="0" t="s">
        <v>5591</v>
      </c>
      <c r="BQ1546" s="0" t="s">
        <v>127</v>
      </c>
      <c r="BT1546" s="0" t="n">
        <v>0</v>
      </c>
      <c r="BU1546" s="0" t="s">
        <v>5597</v>
      </c>
      <c r="BW1546" s="0" t="n">
        <v>2014</v>
      </c>
      <c r="BX1546" s="0" t="n">
        <v>2016</v>
      </c>
      <c r="BY1546" s="0" t="s">
        <v>2985</v>
      </c>
      <c r="BZ1546" s="0" t="n">
        <v>2015</v>
      </c>
      <c r="CA1546" s="0" t="n">
        <v>0.333333333333333</v>
      </c>
      <c r="CB1546" s="0" t="n">
        <v>0</v>
      </c>
      <c r="CC1546" s="0" t="n">
        <v>1</v>
      </c>
      <c r="CD1546" s="0" t="n">
        <v>0.108344079382726</v>
      </c>
      <c r="CE1546" s="0" t="n">
        <v>1</v>
      </c>
    </row>
    <row r="1547" customFormat="false" ht="15" hidden="false" customHeight="false" outlineLevel="0" collapsed="false">
      <c r="A1547" s="0" t="s">
        <v>5591</v>
      </c>
      <c r="B1547" s="0" t="n">
        <v>2852</v>
      </c>
      <c r="C1547" s="0" t="n">
        <v>0.0820868725824665</v>
      </c>
      <c r="D1547" s="0" t="n">
        <v>842</v>
      </c>
      <c r="E1547" s="0" t="n">
        <f aca="false">IF(ISNUMBER($BA1547),$BA1547,IF(AND(ISNUMBER($D1547),ISNUMBER($BW1547),ISNUMBER($BX1547)),$D1547*($BX1547-$BW1547+1),""))</f>
        <v>842</v>
      </c>
      <c r="H1547" s="0" t="s">
        <v>118</v>
      </c>
      <c r="I1547" s="0" t="s">
        <v>119</v>
      </c>
      <c r="J1547" s="0" t="n">
        <f aca="false">IF($BW1547&lt;&gt;"",$BW1547,"")</f>
        <v>2014</v>
      </c>
      <c r="K1547" s="0" t="n">
        <f aca="false">IF($BX1547&lt;&gt;"",$BX1547,"")</f>
        <v>2016</v>
      </c>
      <c r="L1547" s="0" t="n">
        <f aca="false">IF(AND(ISNUMBER($BW1547),ISNUMBER($BX1547)),($BW1547+$BX1547)/2,"")</f>
        <v>2015</v>
      </c>
      <c r="M1547" s="0" t="n">
        <f aca="false">IF($L1547&lt;&gt;"",$L1547,"")</f>
        <v>2015</v>
      </c>
      <c r="N1547" s="0" t="n">
        <f aca="false">IF(AND(ISNUMBER($BW1547),ISNUMBER($BX1547)),MIN(1,MAX(0,($BX1547-2016+1)/($BX1547-$BW1547+1))),"")</f>
        <v>0.333333333333333</v>
      </c>
      <c r="O1547" s="0" t="n">
        <f aca="false">IF(AND(ISNUMBER($BW1547),ISNUMBER($BX1547)),MIN(1,MAX(0,($BX1547-2017+1)/($BX1547-$BW1547+1))),"")</f>
        <v>0</v>
      </c>
      <c r="P1547" s="0" t="n">
        <f aca="false">IF(AND(ISNUMBER($BW1547),ISNUMBER($BX1547)),MIN(1,MAX(0,($BX1547-2018+1)/($BX1547-$BW1547+1))),"")</f>
        <v>0</v>
      </c>
      <c r="Q1547" s="0" t="n">
        <f aca="false">IF(AND(ISNUMBER($BW1547),ISNUMBER($BX1547)),MIN(1,MAX(0,($BX1547-2019+1)/($BX1547-$BW1547+1))),"")</f>
        <v>0</v>
      </c>
      <c r="R1547" s="0" t="n">
        <f aca="false">IF(AND(ISNUMBER($BW1547),ISNUMBER($BX1547)),MIN(1,MAX(0,($BX1547-2016+1)/($BX1547-$BW1547+1))),"")</f>
        <v>0.333333333333333</v>
      </c>
      <c r="S1547" s="0" t="n">
        <f aca="false">IF($L1547&lt;&gt;"",IF($L1547&gt;=2015.5,1,0),"")</f>
        <v>0</v>
      </c>
      <c r="T1547" s="0" t="n">
        <f aca="false">IF($L1547&lt;&gt;"",IF($L1547&gt;=2016,1,0),"")</f>
        <v>0</v>
      </c>
      <c r="U1547" s="0" t="n">
        <f aca="false">IF(ISNUMBER($BX1547),IF($BX1547&gt;=2016,1,0),"")</f>
        <v>1</v>
      </c>
      <c r="V1547" s="0" t="n">
        <f aca="false">IF(ISNUMBER($BW1547),IF($BW1547&gt;=2016,1,0),"")</f>
        <v>0</v>
      </c>
      <c r="W1547" s="0" t="str">
        <f aca="false">IF(AND(ISNUMBER($BW1547),ISNUMBER($BX1547)),IF($BW1547&gt;=2016,"post-only",IF($BX1547&lt;2016,"pre-only","mixed")),"")</f>
        <v>mixed</v>
      </c>
      <c r="X1547" s="0" t="n">
        <f aca="false">IF(AND(ISNUMBER($BW1547),ISNUMBER($BX1547)),MIN(1,MAX(0,($BX1547-2017+1)/($BX1547-$BW1547+1))),"")</f>
        <v>0</v>
      </c>
      <c r="Y1547" s="0" t="n">
        <f aca="false">IF(AND(ISNUMBER($BW1547),ISNUMBER($BX1547)),MIN(1,MAX(0,($BX1547-2018+1)/($BX1547-$BW1547+1))),"")</f>
        <v>0</v>
      </c>
      <c r="Z1547" s="0" t="n">
        <f aca="false">IF(AND(ISNUMBER($BW1547),ISNUMBER($BX1547)),MIN(1,MAX(0,($BX1547-2019+1)/($BX1547-$BW1547+1))),"")</f>
        <v>0</v>
      </c>
      <c r="AA1547" s="0" t="n">
        <f aca="false">IF(ISNUMBER($BX1547),IF($BX1547&gt;=2017,1,0),"")</f>
        <v>0</v>
      </c>
      <c r="AB1547" s="0" t="n">
        <f aca="false">IF(ISNUMBER($BX1547),IF($BX1547&gt;=2018,1,0),"")</f>
        <v>0</v>
      </c>
      <c r="AC1547" s="0" t="n">
        <f aca="false">IF(ISNUMBER($BX1547),IF($BX1547&gt;=2019,1,0),"")</f>
        <v>0</v>
      </c>
      <c r="AD1547" s="0" t="n">
        <f aca="false">IF($L1547&lt;&gt;"",IF($L1547&gt;2013,1,0),"")</f>
        <v>1</v>
      </c>
      <c r="AE1547" s="0" t="n">
        <f aca="false">IF($L1547&lt;&gt;"",1+IF($L1547&gt;2011,1,0)+IF($L1547&gt;2014,1,0),"")</f>
        <v>3</v>
      </c>
      <c r="AF1547" s="0" t="s">
        <v>87</v>
      </c>
      <c r="AG1547" s="0" t="s">
        <v>436</v>
      </c>
      <c r="AH1547" s="0" t="s">
        <v>2080</v>
      </c>
      <c r="AI1547" s="0" t="s">
        <v>334</v>
      </c>
      <c r="AJ1547" s="0" t="s">
        <v>334</v>
      </c>
      <c r="AK1547" s="0" t="str">
        <f aca="false">IF(AND($CF1547&lt;&gt;"",IFERROR(INDEX(subsample_country_map!$B:$B,MATCH($CF1547,subsample_country_map!$A:$A,0)),"")&lt;&gt;""),INDEX(subsample_country_map!$B:$B,MATCH($CF1547,subsample_country_map!$A:$A,0)),INDEX(lookup!$AA:$AA,MATCH($A1547,lookup!$A:$A,0)))</f>
        <v>3_AsiaPac</v>
      </c>
      <c r="AL1547" s="0" t="str">
        <f aca="false">IF(AND($CF1547&lt;&gt;"",IFERROR(INDEX(subsample_country_map!$C:$C,MATCH($CF1547,subsample_country_map!$A:$A,0)),"")&lt;&gt;""),INDEX(subsample_country_map!$C:$C,MATCH($CF1547,subsample_country_map!$A:$A,0)),INDEX(lookup!$AB:$AB,MATCH($A1547,lookup!$A:$A,0)))</f>
        <v>2_developing</v>
      </c>
      <c r="AM1547" s="0" t="str">
        <f aca="false">IF(AND($CF1547&lt;&gt;"",IFERROR(INDEX(subsample_country_map!$D:$D,MATCH($CF1547,subsample_country_map!$A:$A,0)),"")&lt;&gt;""),INDEX(subsample_country_map!$D:$D,MATCH($CF1547,subsample_country_map!$A:$A,0)),INDEX(lookup!$AC:$AC,MATCH($A1547,lookup!$A:$A,0)))</f>
        <v>2_non_western</v>
      </c>
      <c r="AN1547" s="0" t="str">
        <f aca="false">IF(AND($CF1547&lt;&gt;"",IFERROR(INDEX(subsample_country_map!$E:$E,MATCH($CF1547,subsample_country_map!$A:$A,0)),"")&lt;&gt;""),INDEX(subsample_country_map!$E:$E,MATCH($CF1547,subsample_country_map!$A:$A,0)),INDEX(lookup!$AD:$AD,MATCH($A1547,lookup!$A:$A,0)))</f>
        <v>2_civil law</v>
      </c>
      <c r="AO1547" s="0" t="str">
        <f aca="false">INDEX(lookup!$Y:$Y,MATCH($A1547,lookup!$A:$A,0))</f>
        <v>0_published</v>
      </c>
      <c r="AP1547" s="0" t="str">
        <f aca="false">INDEX(lookup!$Z:$Z,MATCH($A1547,lookup!$A:$A,0))</f>
        <v>1_VHB high</v>
      </c>
      <c r="AQ1547" s="0" t="str">
        <f aca="false">INDEX(lookup!$W:$W,MATCH($A1547,lookup!$A:$A,0))</f>
        <v>2_sust</v>
      </c>
      <c r="AS1547" s="0" t="s">
        <v>91</v>
      </c>
      <c r="AT1547" s="0" t="s">
        <v>111</v>
      </c>
      <c r="AU1547" s="0" t="s">
        <v>93</v>
      </c>
      <c r="AV1547" s="0" t="s">
        <v>5608</v>
      </c>
      <c r="AX1547" s="0" t="s">
        <v>2187</v>
      </c>
      <c r="BA1547" s="0" t="n">
        <v>842</v>
      </c>
      <c r="BB1547" s="0" t="s">
        <v>96</v>
      </c>
      <c r="BC1547" s="0" t="s">
        <v>358</v>
      </c>
      <c r="BD1547" s="0" t="s">
        <v>142</v>
      </c>
      <c r="BE1547" s="0" t="s">
        <v>98</v>
      </c>
      <c r="BI1547" s="0" t="s">
        <v>99</v>
      </c>
      <c r="BJ1547" s="0" t="s">
        <v>5609</v>
      </c>
      <c r="BK1547" s="0" t="s">
        <v>3665</v>
      </c>
      <c r="BL1547" s="0" t="s">
        <v>5610</v>
      </c>
      <c r="BM1547" s="0" t="s">
        <v>5595</v>
      </c>
      <c r="BN1547" s="0" t="s">
        <v>5596</v>
      </c>
      <c r="BO1547" s="0" t="s">
        <v>754</v>
      </c>
      <c r="BP1547" s="0" t="s">
        <v>5591</v>
      </c>
      <c r="BQ1547" s="0" t="s">
        <v>127</v>
      </c>
      <c r="BT1547" s="0" t="n">
        <v>0</v>
      </c>
      <c r="BU1547" s="0" t="s">
        <v>5597</v>
      </c>
      <c r="BW1547" s="0" t="n">
        <v>2014</v>
      </c>
      <c r="BX1547" s="0" t="n">
        <v>2016</v>
      </c>
      <c r="BY1547" s="0" t="s">
        <v>2985</v>
      </c>
      <c r="BZ1547" s="0" t="n">
        <v>2015</v>
      </c>
      <c r="CA1547" s="0" t="n">
        <v>0.333333333333333</v>
      </c>
      <c r="CB1547" s="0" t="n">
        <v>0</v>
      </c>
      <c r="CC1547" s="0" t="n">
        <v>1</v>
      </c>
      <c r="CD1547" s="0" t="n">
        <v>0.0822719956884421</v>
      </c>
      <c r="CE1547" s="0" t="n">
        <v>1</v>
      </c>
    </row>
    <row r="1548" customFormat="false" ht="15" hidden="false" customHeight="false" outlineLevel="0" collapsed="false">
      <c r="A1548" s="0" t="s">
        <v>5591</v>
      </c>
      <c r="B1548" s="0" t="n">
        <v>2853</v>
      </c>
      <c r="C1548" s="0" t="n">
        <v>-0.0909465594404622</v>
      </c>
      <c r="D1548" s="0" t="n">
        <v>842</v>
      </c>
      <c r="E1548" s="0" t="n">
        <f aca="false">IF(ISNUMBER($BA1548),$BA1548,IF(AND(ISNUMBER($D1548),ISNUMBER($BW1548),ISNUMBER($BX1548)),$D1548*($BX1548-$BW1548+1),""))</f>
        <v>842</v>
      </c>
      <c r="H1548" s="0" t="s">
        <v>118</v>
      </c>
      <c r="I1548" s="0" t="s">
        <v>119</v>
      </c>
      <c r="J1548" s="0" t="n">
        <f aca="false">IF($BW1548&lt;&gt;"",$BW1548,"")</f>
        <v>2014</v>
      </c>
      <c r="K1548" s="0" t="n">
        <f aca="false">IF($BX1548&lt;&gt;"",$BX1548,"")</f>
        <v>2016</v>
      </c>
      <c r="L1548" s="0" t="n">
        <f aca="false">IF(AND(ISNUMBER($BW1548),ISNUMBER($BX1548)),($BW1548+$BX1548)/2,"")</f>
        <v>2015</v>
      </c>
      <c r="M1548" s="0" t="n">
        <f aca="false">IF($L1548&lt;&gt;"",$L1548,"")</f>
        <v>2015</v>
      </c>
      <c r="N1548" s="0" t="n">
        <f aca="false">IF(AND(ISNUMBER($BW1548),ISNUMBER($BX1548)),MIN(1,MAX(0,($BX1548-2016+1)/($BX1548-$BW1548+1))),"")</f>
        <v>0.333333333333333</v>
      </c>
      <c r="O1548" s="0" t="n">
        <f aca="false">IF(AND(ISNUMBER($BW1548),ISNUMBER($BX1548)),MIN(1,MAX(0,($BX1548-2017+1)/($BX1548-$BW1548+1))),"")</f>
        <v>0</v>
      </c>
      <c r="P1548" s="0" t="n">
        <f aca="false">IF(AND(ISNUMBER($BW1548),ISNUMBER($BX1548)),MIN(1,MAX(0,($BX1548-2018+1)/($BX1548-$BW1548+1))),"")</f>
        <v>0</v>
      </c>
      <c r="Q1548" s="0" t="n">
        <f aca="false">IF(AND(ISNUMBER($BW1548),ISNUMBER($BX1548)),MIN(1,MAX(0,($BX1548-2019+1)/($BX1548-$BW1548+1))),"")</f>
        <v>0</v>
      </c>
      <c r="R1548" s="0" t="n">
        <f aca="false">IF(AND(ISNUMBER($BW1548),ISNUMBER($BX1548)),MIN(1,MAX(0,($BX1548-2016+1)/($BX1548-$BW1548+1))),"")</f>
        <v>0.333333333333333</v>
      </c>
      <c r="S1548" s="0" t="n">
        <f aca="false">IF($L1548&lt;&gt;"",IF($L1548&gt;=2015.5,1,0),"")</f>
        <v>0</v>
      </c>
      <c r="T1548" s="0" t="n">
        <f aca="false">IF($L1548&lt;&gt;"",IF($L1548&gt;=2016,1,0),"")</f>
        <v>0</v>
      </c>
      <c r="U1548" s="0" t="n">
        <f aca="false">IF(ISNUMBER($BX1548),IF($BX1548&gt;=2016,1,0),"")</f>
        <v>1</v>
      </c>
      <c r="V1548" s="0" t="n">
        <f aca="false">IF(ISNUMBER($BW1548),IF($BW1548&gt;=2016,1,0),"")</f>
        <v>0</v>
      </c>
      <c r="W1548" s="0" t="str">
        <f aca="false">IF(AND(ISNUMBER($BW1548),ISNUMBER($BX1548)),IF($BW1548&gt;=2016,"post-only",IF($BX1548&lt;2016,"pre-only","mixed")),"")</f>
        <v>mixed</v>
      </c>
      <c r="X1548" s="0" t="n">
        <f aca="false">IF(AND(ISNUMBER($BW1548),ISNUMBER($BX1548)),MIN(1,MAX(0,($BX1548-2017+1)/($BX1548-$BW1548+1))),"")</f>
        <v>0</v>
      </c>
      <c r="Y1548" s="0" t="n">
        <f aca="false">IF(AND(ISNUMBER($BW1548),ISNUMBER($BX1548)),MIN(1,MAX(0,($BX1548-2018+1)/($BX1548-$BW1548+1))),"")</f>
        <v>0</v>
      </c>
      <c r="Z1548" s="0" t="n">
        <f aca="false">IF(AND(ISNUMBER($BW1548),ISNUMBER($BX1548)),MIN(1,MAX(0,($BX1548-2019+1)/($BX1548-$BW1548+1))),"")</f>
        <v>0</v>
      </c>
      <c r="AA1548" s="0" t="n">
        <f aca="false">IF(ISNUMBER($BX1548),IF($BX1548&gt;=2017,1,0),"")</f>
        <v>0</v>
      </c>
      <c r="AB1548" s="0" t="n">
        <f aca="false">IF(ISNUMBER($BX1548),IF($BX1548&gt;=2018,1,0),"")</f>
        <v>0</v>
      </c>
      <c r="AC1548" s="0" t="n">
        <f aca="false">IF(ISNUMBER($BX1548),IF($BX1548&gt;=2019,1,0),"")</f>
        <v>0</v>
      </c>
      <c r="AD1548" s="0" t="n">
        <f aca="false">IF($L1548&lt;&gt;"",IF($L1548&gt;2013,1,0),"")</f>
        <v>1</v>
      </c>
      <c r="AE1548" s="0" t="n">
        <f aca="false">IF($L1548&lt;&gt;"",1+IF($L1548&gt;2011,1,0)+IF($L1548&gt;2014,1,0),"")</f>
        <v>3</v>
      </c>
      <c r="AF1548" s="0" t="s">
        <v>87</v>
      </c>
      <c r="AG1548" s="0" t="s">
        <v>436</v>
      </c>
      <c r="AH1548" s="0" t="s">
        <v>2080</v>
      </c>
      <c r="AI1548" s="0" t="s">
        <v>334</v>
      </c>
      <c r="AJ1548" s="0" t="s">
        <v>334</v>
      </c>
      <c r="AK1548" s="0" t="str">
        <f aca="false">IF(AND($CF1548&lt;&gt;"",IFERROR(INDEX(subsample_country_map!$B:$B,MATCH($CF1548,subsample_country_map!$A:$A,0)),"")&lt;&gt;""),INDEX(subsample_country_map!$B:$B,MATCH($CF1548,subsample_country_map!$A:$A,0)),INDEX(lookup!$AA:$AA,MATCH($A1548,lookup!$A:$A,0)))</f>
        <v>3_AsiaPac</v>
      </c>
      <c r="AL1548" s="0" t="str">
        <f aca="false">IF(AND($CF1548&lt;&gt;"",IFERROR(INDEX(subsample_country_map!$C:$C,MATCH($CF1548,subsample_country_map!$A:$A,0)),"")&lt;&gt;""),INDEX(subsample_country_map!$C:$C,MATCH($CF1548,subsample_country_map!$A:$A,0)),INDEX(lookup!$AB:$AB,MATCH($A1548,lookup!$A:$A,0)))</f>
        <v>2_developing</v>
      </c>
      <c r="AM1548" s="0" t="str">
        <f aca="false">IF(AND($CF1548&lt;&gt;"",IFERROR(INDEX(subsample_country_map!$D:$D,MATCH($CF1548,subsample_country_map!$A:$A,0)),"")&lt;&gt;""),INDEX(subsample_country_map!$D:$D,MATCH($CF1548,subsample_country_map!$A:$A,0)),INDEX(lookup!$AC:$AC,MATCH($A1548,lookup!$A:$A,0)))</f>
        <v>2_non_western</v>
      </c>
      <c r="AN1548" s="0" t="str">
        <f aca="false">IF(AND($CF1548&lt;&gt;"",IFERROR(INDEX(subsample_country_map!$E:$E,MATCH($CF1548,subsample_country_map!$A:$A,0)),"")&lt;&gt;""),INDEX(subsample_country_map!$E:$E,MATCH($CF1548,subsample_country_map!$A:$A,0)),INDEX(lookup!$AD:$AD,MATCH($A1548,lookup!$A:$A,0)))</f>
        <v>2_civil law</v>
      </c>
      <c r="AO1548" s="0" t="str">
        <f aca="false">INDEX(lookup!$Y:$Y,MATCH($A1548,lookup!$A:$A,0))</f>
        <v>0_published</v>
      </c>
      <c r="AP1548" s="0" t="str">
        <f aca="false">INDEX(lookup!$Z:$Z,MATCH($A1548,lookup!$A:$A,0))</f>
        <v>1_VHB high</v>
      </c>
      <c r="AQ1548" s="0" t="str">
        <f aca="false">INDEX(lookup!$W:$W,MATCH($A1548,lookup!$A:$A,0))</f>
        <v>2_sust</v>
      </c>
      <c r="AS1548" s="0" t="s">
        <v>91</v>
      </c>
      <c r="AT1548" s="0" t="s">
        <v>111</v>
      </c>
      <c r="AU1548" s="0" t="s">
        <v>93</v>
      </c>
      <c r="AV1548" s="0" t="s">
        <v>2077</v>
      </c>
      <c r="AX1548" s="0" t="s">
        <v>5611</v>
      </c>
      <c r="BA1548" s="0" t="n">
        <v>842</v>
      </c>
      <c r="BB1548" s="0" t="s">
        <v>96</v>
      </c>
      <c r="BC1548" s="0" t="s">
        <v>358</v>
      </c>
      <c r="BD1548" s="0" t="s">
        <v>142</v>
      </c>
      <c r="BE1548" s="0" t="s">
        <v>98</v>
      </c>
      <c r="BI1548" s="0" t="s">
        <v>124</v>
      </c>
      <c r="BJ1548" s="0" t="s">
        <v>2812</v>
      </c>
      <c r="BK1548" s="0" t="s">
        <v>3674</v>
      </c>
      <c r="BL1548" s="0" t="s">
        <v>5612</v>
      </c>
      <c r="BM1548" s="0" t="s">
        <v>5613</v>
      </c>
      <c r="BN1548" s="0" t="s">
        <v>5614</v>
      </c>
      <c r="BO1548" s="0" t="s">
        <v>754</v>
      </c>
      <c r="BP1548" s="0" t="s">
        <v>5591</v>
      </c>
      <c r="BQ1548" s="0" t="s">
        <v>127</v>
      </c>
      <c r="BT1548" s="0" t="n">
        <v>0</v>
      </c>
      <c r="BU1548" s="0" t="s">
        <v>5597</v>
      </c>
      <c r="BW1548" s="0" t="n">
        <v>2014</v>
      </c>
      <c r="BX1548" s="0" t="n">
        <v>2016</v>
      </c>
      <c r="BY1548" s="0" t="s">
        <v>2985</v>
      </c>
      <c r="BZ1548" s="0" t="n">
        <v>2015</v>
      </c>
      <c r="CA1548" s="0" t="n">
        <v>0.333333333333333</v>
      </c>
      <c r="CB1548" s="0" t="n">
        <v>0</v>
      </c>
      <c r="CC1548" s="0" t="n">
        <v>1</v>
      </c>
      <c r="CD1548" s="0" t="n">
        <v>-0.0911985592958908</v>
      </c>
      <c r="CE1548" s="0" t="n">
        <v>1</v>
      </c>
    </row>
    <row r="1549" customFormat="false" ht="15" hidden="false" customHeight="false" outlineLevel="0" collapsed="false">
      <c r="A1549" s="0" t="s">
        <v>5591</v>
      </c>
      <c r="B1549" s="0" t="n">
        <v>2854</v>
      </c>
      <c r="C1549" s="0" t="n">
        <v>-0.0179175066523093</v>
      </c>
      <c r="D1549" s="0" t="n">
        <v>842</v>
      </c>
      <c r="E1549" s="0" t="n">
        <f aca="false">IF(ISNUMBER($BA1549),$BA1549,IF(AND(ISNUMBER($D1549),ISNUMBER($BW1549),ISNUMBER($BX1549)),$D1549*($BX1549-$BW1549+1),""))</f>
        <v>842</v>
      </c>
      <c r="H1549" s="0" t="s">
        <v>118</v>
      </c>
      <c r="I1549" s="0" t="s">
        <v>119</v>
      </c>
      <c r="J1549" s="0" t="n">
        <f aca="false">IF($BW1549&lt;&gt;"",$BW1549,"")</f>
        <v>2014</v>
      </c>
      <c r="K1549" s="0" t="n">
        <f aca="false">IF($BX1549&lt;&gt;"",$BX1549,"")</f>
        <v>2016</v>
      </c>
      <c r="L1549" s="0" t="n">
        <f aca="false">IF(AND(ISNUMBER($BW1549),ISNUMBER($BX1549)),($BW1549+$BX1549)/2,"")</f>
        <v>2015</v>
      </c>
      <c r="M1549" s="0" t="n">
        <f aca="false">IF($L1549&lt;&gt;"",$L1549,"")</f>
        <v>2015</v>
      </c>
      <c r="N1549" s="0" t="n">
        <f aca="false">IF(AND(ISNUMBER($BW1549),ISNUMBER($BX1549)),MIN(1,MAX(0,($BX1549-2016+1)/($BX1549-$BW1549+1))),"")</f>
        <v>0.333333333333333</v>
      </c>
      <c r="O1549" s="0" t="n">
        <f aca="false">IF(AND(ISNUMBER($BW1549),ISNUMBER($BX1549)),MIN(1,MAX(0,($BX1549-2017+1)/($BX1549-$BW1549+1))),"")</f>
        <v>0</v>
      </c>
      <c r="P1549" s="0" t="n">
        <f aca="false">IF(AND(ISNUMBER($BW1549),ISNUMBER($BX1549)),MIN(1,MAX(0,($BX1549-2018+1)/($BX1549-$BW1549+1))),"")</f>
        <v>0</v>
      </c>
      <c r="Q1549" s="0" t="n">
        <f aca="false">IF(AND(ISNUMBER($BW1549),ISNUMBER($BX1549)),MIN(1,MAX(0,($BX1549-2019+1)/($BX1549-$BW1549+1))),"")</f>
        <v>0</v>
      </c>
      <c r="R1549" s="0" t="n">
        <f aca="false">IF(AND(ISNUMBER($BW1549),ISNUMBER($BX1549)),MIN(1,MAX(0,($BX1549-2016+1)/($BX1549-$BW1549+1))),"")</f>
        <v>0.333333333333333</v>
      </c>
      <c r="S1549" s="0" t="n">
        <f aca="false">IF($L1549&lt;&gt;"",IF($L1549&gt;=2015.5,1,0),"")</f>
        <v>0</v>
      </c>
      <c r="T1549" s="0" t="n">
        <f aca="false">IF($L1549&lt;&gt;"",IF($L1549&gt;=2016,1,0),"")</f>
        <v>0</v>
      </c>
      <c r="U1549" s="0" t="n">
        <f aca="false">IF(ISNUMBER($BX1549),IF($BX1549&gt;=2016,1,0),"")</f>
        <v>1</v>
      </c>
      <c r="V1549" s="0" t="n">
        <f aca="false">IF(ISNUMBER($BW1549),IF($BW1549&gt;=2016,1,0),"")</f>
        <v>0</v>
      </c>
      <c r="W1549" s="0" t="str">
        <f aca="false">IF(AND(ISNUMBER($BW1549),ISNUMBER($BX1549)),IF($BW1549&gt;=2016,"post-only",IF($BX1549&lt;2016,"pre-only","mixed")),"")</f>
        <v>mixed</v>
      </c>
      <c r="X1549" s="0" t="n">
        <f aca="false">IF(AND(ISNUMBER($BW1549),ISNUMBER($BX1549)),MIN(1,MAX(0,($BX1549-2017+1)/($BX1549-$BW1549+1))),"")</f>
        <v>0</v>
      </c>
      <c r="Y1549" s="0" t="n">
        <f aca="false">IF(AND(ISNUMBER($BW1549),ISNUMBER($BX1549)),MIN(1,MAX(0,($BX1549-2018+1)/($BX1549-$BW1549+1))),"")</f>
        <v>0</v>
      </c>
      <c r="Z1549" s="0" t="n">
        <f aca="false">IF(AND(ISNUMBER($BW1549),ISNUMBER($BX1549)),MIN(1,MAX(0,($BX1549-2019+1)/($BX1549-$BW1549+1))),"")</f>
        <v>0</v>
      </c>
      <c r="AA1549" s="0" t="n">
        <f aca="false">IF(ISNUMBER($BX1549),IF($BX1549&gt;=2017,1,0),"")</f>
        <v>0</v>
      </c>
      <c r="AB1549" s="0" t="n">
        <f aca="false">IF(ISNUMBER($BX1549),IF($BX1549&gt;=2018,1,0),"")</f>
        <v>0</v>
      </c>
      <c r="AC1549" s="0" t="n">
        <f aca="false">IF(ISNUMBER($BX1549),IF($BX1549&gt;=2019,1,0),"")</f>
        <v>0</v>
      </c>
      <c r="AD1549" s="0" t="n">
        <f aca="false">IF($L1549&lt;&gt;"",IF($L1549&gt;2013,1,0),"")</f>
        <v>1</v>
      </c>
      <c r="AE1549" s="0" t="n">
        <f aca="false">IF($L1549&lt;&gt;"",1+IF($L1549&gt;2011,1,0)+IF($L1549&gt;2014,1,0),"")</f>
        <v>3</v>
      </c>
      <c r="AF1549" s="0" t="s">
        <v>87</v>
      </c>
      <c r="AG1549" s="0" t="s">
        <v>436</v>
      </c>
      <c r="AH1549" s="0" t="s">
        <v>2080</v>
      </c>
      <c r="AI1549" s="0" t="s">
        <v>334</v>
      </c>
      <c r="AJ1549" s="0" t="s">
        <v>334</v>
      </c>
      <c r="AK1549" s="0" t="str">
        <f aca="false">IF(AND($CF1549&lt;&gt;"",IFERROR(INDEX(subsample_country_map!$B:$B,MATCH($CF1549,subsample_country_map!$A:$A,0)),"")&lt;&gt;""),INDEX(subsample_country_map!$B:$B,MATCH($CF1549,subsample_country_map!$A:$A,0)),INDEX(lookup!$AA:$AA,MATCH($A1549,lookup!$A:$A,0)))</f>
        <v>3_AsiaPac</v>
      </c>
      <c r="AL1549" s="0" t="str">
        <f aca="false">IF(AND($CF1549&lt;&gt;"",IFERROR(INDEX(subsample_country_map!$C:$C,MATCH($CF1549,subsample_country_map!$A:$A,0)),"")&lt;&gt;""),INDEX(subsample_country_map!$C:$C,MATCH($CF1549,subsample_country_map!$A:$A,0)),INDEX(lookup!$AB:$AB,MATCH($A1549,lookup!$A:$A,0)))</f>
        <v>2_developing</v>
      </c>
      <c r="AM1549" s="0" t="str">
        <f aca="false">IF(AND($CF1549&lt;&gt;"",IFERROR(INDEX(subsample_country_map!$D:$D,MATCH($CF1549,subsample_country_map!$A:$A,0)),"")&lt;&gt;""),INDEX(subsample_country_map!$D:$D,MATCH($CF1549,subsample_country_map!$A:$A,0)),INDEX(lookup!$AC:$AC,MATCH($A1549,lookup!$A:$A,0)))</f>
        <v>2_non_western</v>
      </c>
      <c r="AN1549" s="0" t="str">
        <f aca="false">IF(AND($CF1549&lt;&gt;"",IFERROR(INDEX(subsample_country_map!$E:$E,MATCH($CF1549,subsample_country_map!$A:$A,0)),"")&lt;&gt;""),INDEX(subsample_country_map!$E:$E,MATCH($CF1549,subsample_country_map!$A:$A,0)),INDEX(lookup!$AD:$AD,MATCH($A1549,lookup!$A:$A,0)))</f>
        <v>2_civil law</v>
      </c>
      <c r="AO1549" s="0" t="str">
        <f aca="false">INDEX(lookup!$Y:$Y,MATCH($A1549,lookup!$A:$A,0))</f>
        <v>0_published</v>
      </c>
      <c r="AP1549" s="0" t="str">
        <f aca="false">INDEX(lookup!$Z:$Z,MATCH($A1549,lookup!$A:$A,0))</f>
        <v>1_VHB high</v>
      </c>
      <c r="AQ1549" s="0" t="str">
        <f aca="false">INDEX(lookup!$W:$W,MATCH($A1549,lookup!$A:$A,0))</f>
        <v>2_sust</v>
      </c>
      <c r="AS1549" s="0" t="s">
        <v>91</v>
      </c>
      <c r="AT1549" s="0" t="s">
        <v>111</v>
      </c>
      <c r="AU1549" s="0" t="s">
        <v>93</v>
      </c>
      <c r="AV1549" s="0" t="s">
        <v>889</v>
      </c>
      <c r="AX1549" s="0" t="s">
        <v>5615</v>
      </c>
      <c r="BA1549" s="0" t="n">
        <v>842</v>
      </c>
      <c r="BB1549" s="0" t="s">
        <v>96</v>
      </c>
      <c r="BC1549" s="0" t="s">
        <v>358</v>
      </c>
      <c r="BD1549" s="0" t="s">
        <v>142</v>
      </c>
      <c r="BE1549" s="0" t="s">
        <v>98</v>
      </c>
      <c r="BI1549" s="0" t="s">
        <v>124</v>
      </c>
      <c r="BJ1549" s="0" t="s">
        <v>2820</v>
      </c>
      <c r="BK1549" s="0" t="s">
        <v>3674</v>
      </c>
      <c r="BL1549" s="0" t="s">
        <v>5616</v>
      </c>
      <c r="BM1549" s="0" t="s">
        <v>5613</v>
      </c>
      <c r="BN1549" s="0" t="s">
        <v>5614</v>
      </c>
      <c r="BO1549" s="0" t="s">
        <v>754</v>
      </c>
      <c r="BP1549" s="0" t="s">
        <v>5591</v>
      </c>
      <c r="BQ1549" s="0" t="s">
        <v>127</v>
      </c>
      <c r="BT1549" s="0" t="n">
        <v>0</v>
      </c>
      <c r="BU1549" s="0" t="s">
        <v>5597</v>
      </c>
      <c r="BW1549" s="0" t="n">
        <v>2014</v>
      </c>
      <c r="BX1549" s="0" t="n">
        <v>2016</v>
      </c>
      <c r="BY1549" s="0" t="s">
        <v>2985</v>
      </c>
      <c r="BZ1549" s="0" t="n">
        <v>2015</v>
      </c>
      <c r="CA1549" s="0" t="n">
        <v>0.333333333333333</v>
      </c>
      <c r="CB1549" s="0" t="n">
        <v>0</v>
      </c>
      <c r="CC1549" s="0" t="n">
        <v>1</v>
      </c>
      <c r="CD1549" s="0" t="n">
        <v>-0.0179194244161877</v>
      </c>
      <c r="CE1549" s="0" t="n">
        <v>1</v>
      </c>
    </row>
    <row r="1550" customFormat="false" ht="15" hidden="false" customHeight="false" outlineLevel="0" collapsed="false">
      <c r="A1550" s="0" t="s">
        <v>5591</v>
      </c>
      <c r="B1550" s="0" t="n">
        <v>2855</v>
      </c>
      <c r="C1550" s="0" t="n">
        <v>-0.0991056578069781</v>
      </c>
      <c r="D1550" s="0" t="n">
        <v>842</v>
      </c>
      <c r="E1550" s="0" t="n">
        <f aca="false">IF(ISNUMBER($BA1550),$BA1550,IF(AND(ISNUMBER($D1550),ISNUMBER($BW1550),ISNUMBER($BX1550)),$D1550*($BX1550-$BW1550+1),""))</f>
        <v>842</v>
      </c>
      <c r="H1550" s="0" t="s">
        <v>118</v>
      </c>
      <c r="I1550" s="0" t="s">
        <v>119</v>
      </c>
      <c r="J1550" s="0" t="n">
        <f aca="false">IF($BW1550&lt;&gt;"",$BW1550,"")</f>
        <v>2014</v>
      </c>
      <c r="K1550" s="0" t="n">
        <f aca="false">IF($BX1550&lt;&gt;"",$BX1550,"")</f>
        <v>2016</v>
      </c>
      <c r="L1550" s="0" t="n">
        <f aca="false">IF(AND(ISNUMBER($BW1550),ISNUMBER($BX1550)),($BW1550+$BX1550)/2,"")</f>
        <v>2015</v>
      </c>
      <c r="M1550" s="0" t="n">
        <f aca="false">IF($L1550&lt;&gt;"",$L1550,"")</f>
        <v>2015</v>
      </c>
      <c r="N1550" s="0" t="n">
        <f aca="false">IF(AND(ISNUMBER($BW1550),ISNUMBER($BX1550)),MIN(1,MAX(0,($BX1550-2016+1)/($BX1550-$BW1550+1))),"")</f>
        <v>0.333333333333333</v>
      </c>
      <c r="O1550" s="0" t="n">
        <f aca="false">IF(AND(ISNUMBER($BW1550),ISNUMBER($BX1550)),MIN(1,MAX(0,($BX1550-2017+1)/($BX1550-$BW1550+1))),"")</f>
        <v>0</v>
      </c>
      <c r="P1550" s="0" t="n">
        <f aca="false">IF(AND(ISNUMBER($BW1550),ISNUMBER($BX1550)),MIN(1,MAX(0,($BX1550-2018+1)/($BX1550-$BW1550+1))),"")</f>
        <v>0</v>
      </c>
      <c r="Q1550" s="0" t="n">
        <f aca="false">IF(AND(ISNUMBER($BW1550),ISNUMBER($BX1550)),MIN(1,MAX(0,($BX1550-2019+1)/($BX1550-$BW1550+1))),"")</f>
        <v>0</v>
      </c>
      <c r="R1550" s="0" t="n">
        <f aca="false">IF(AND(ISNUMBER($BW1550),ISNUMBER($BX1550)),MIN(1,MAX(0,($BX1550-2016+1)/($BX1550-$BW1550+1))),"")</f>
        <v>0.333333333333333</v>
      </c>
      <c r="S1550" s="0" t="n">
        <f aca="false">IF($L1550&lt;&gt;"",IF($L1550&gt;=2015.5,1,0),"")</f>
        <v>0</v>
      </c>
      <c r="T1550" s="0" t="n">
        <f aca="false">IF($L1550&lt;&gt;"",IF($L1550&gt;=2016,1,0),"")</f>
        <v>0</v>
      </c>
      <c r="U1550" s="0" t="n">
        <f aca="false">IF(ISNUMBER($BX1550),IF($BX1550&gt;=2016,1,0),"")</f>
        <v>1</v>
      </c>
      <c r="V1550" s="0" t="n">
        <f aca="false">IF(ISNUMBER($BW1550),IF($BW1550&gt;=2016,1,0),"")</f>
        <v>0</v>
      </c>
      <c r="W1550" s="0" t="str">
        <f aca="false">IF(AND(ISNUMBER($BW1550),ISNUMBER($BX1550)),IF($BW1550&gt;=2016,"post-only",IF($BX1550&lt;2016,"pre-only","mixed")),"")</f>
        <v>mixed</v>
      </c>
      <c r="X1550" s="0" t="n">
        <f aca="false">IF(AND(ISNUMBER($BW1550),ISNUMBER($BX1550)),MIN(1,MAX(0,($BX1550-2017+1)/($BX1550-$BW1550+1))),"")</f>
        <v>0</v>
      </c>
      <c r="Y1550" s="0" t="n">
        <f aca="false">IF(AND(ISNUMBER($BW1550),ISNUMBER($BX1550)),MIN(1,MAX(0,($BX1550-2018+1)/($BX1550-$BW1550+1))),"")</f>
        <v>0</v>
      </c>
      <c r="Z1550" s="0" t="n">
        <f aca="false">IF(AND(ISNUMBER($BW1550),ISNUMBER($BX1550)),MIN(1,MAX(0,($BX1550-2019+1)/($BX1550-$BW1550+1))),"")</f>
        <v>0</v>
      </c>
      <c r="AA1550" s="0" t="n">
        <f aca="false">IF(ISNUMBER($BX1550),IF($BX1550&gt;=2017,1,0),"")</f>
        <v>0</v>
      </c>
      <c r="AB1550" s="0" t="n">
        <f aca="false">IF(ISNUMBER($BX1550),IF($BX1550&gt;=2018,1,0),"")</f>
        <v>0</v>
      </c>
      <c r="AC1550" s="0" t="n">
        <f aca="false">IF(ISNUMBER($BX1550),IF($BX1550&gt;=2019,1,0),"")</f>
        <v>0</v>
      </c>
      <c r="AD1550" s="0" t="n">
        <f aca="false">IF($L1550&lt;&gt;"",IF($L1550&gt;2013,1,0),"")</f>
        <v>1</v>
      </c>
      <c r="AE1550" s="0" t="n">
        <f aca="false">IF($L1550&lt;&gt;"",1+IF($L1550&gt;2011,1,0)+IF($L1550&gt;2014,1,0),"")</f>
        <v>3</v>
      </c>
      <c r="AF1550" s="0" t="s">
        <v>87</v>
      </c>
      <c r="AG1550" s="0" t="s">
        <v>436</v>
      </c>
      <c r="AH1550" s="0" t="s">
        <v>2080</v>
      </c>
      <c r="AI1550" s="0" t="s">
        <v>334</v>
      </c>
      <c r="AJ1550" s="0" t="s">
        <v>334</v>
      </c>
      <c r="AK1550" s="0" t="str">
        <f aca="false">IF(AND($CF1550&lt;&gt;"",IFERROR(INDEX(subsample_country_map!$B:$B,MATCH($CF1550,subsample_country_map!$A:$A,0)),"")&lt;&gt;""),INDEX(subsample_country_map!$B:$B,MATCH($CF1550,subsample_country_map!$A:$A,0)),INDEX(lookup!$AA:$AA,MATCH($A1550,lookup!$A:$A,0)))</f>
        <v>3_AsiaPac</v>
      </c>
      <c r="AL1550" s="0" t="str">
        <f aca="false">IF(AND($CF1550&lt;&gt;"",IFERROR(INDEX(subsample_country_map!$C:$C,MATCH($CF1550,subsample_country_map!$A:$A,0)),"")&lt;&gt;""),INDEX(subsample_country_map!$C:$C,MATCH($CF1550,subsample_country_map!$A:$A,0)),INDEX(lookup!$AB:$AB,MATCH($A1550,lookup!$A:$A,0)))</f>
        <v>2_developing</v>
      </c>
      <c r="AM1550" s="0" t="str">
        <f aca="false">IF(AND($CF1550&lt;&gt;"",IFERROR(INDEX(subsample_country_map!$D:$D,MATCH($CF1550,subsample_country_map!$A:$A,0)),"")&lt;&gt;""),INDEX(subsample_country_map!$D:$D,MATCH($CF1550,subsample_country_map!$A:$A,0)),INDEX(lookup!$AC:$AC,MATCH($A1550,lookup!$A:$A,0)))</f>
        <v>2_non_western</v>
      </c>
      <c r="AN1550" s="0" t="str">
        <f aca="false">IF(AND($CF1550&lt;&gt;"",IFERROR(INDEX(subsample_country_map!$E:$E,MATCH($CF1550,subsample_country_map!$A:$A,0)),"")&lt;&gt;""),INDEX(subsample_country_map!$E:$E,MATCH($CF1550,subsample_country_map!$A:$A,0)),INDEX(lookup!$AD:$AD,MATCH($A1550,lookup!$A:$A,0)))</f>
        <v>2_civil law</v>
      </c>
      <c r="AO1550" s="0" t="str">
        <f aca="false">INDEX(lookup!$Y:$Y,MATCH($A1550,lookup!$A:$A,0))</f>
        <v>0_published</v>
      </c>
      <c r="AP1550" s="0" t="str">
        <f aca="false">INDEX(lookup!$Z:$Z,MATCH($A1550,lookup!$A:$A,0))</f>
        <v>1_VHB high</v>
      </c>
      <c r="AQ1550" s="0" t="str">
        <f aca="false">INDEX(lookup!$W:$W,MATCH($A1550,lookup!$A:$A,0))</f>
        <v>2_sust</v>
      </c>
      <c r="AS1550" s="0" t="s">
        <v>91</v>
      </c>
      <c r="AT1550" s="0" t="s">
        <v>111</v>
      </c>
      <c r="AU1550" s="0" t="s">
        <v>93</v>
      </c>
      <c r="AV1550" s="0" t="s">
        <v>3461</v>
      </c>
      <c r="AX1550" s="0" t="s">
        <v>4492</v>
      </c>
      <c r="BA1550" s="0" t="n">
        <v>842</v>
      </c>
      <c r="BB1550" s="0" t="s">
        <v>96</v>
      </c>
      <c r="BC1550" s="0" t="s">
        <v>358</v>
      </c>
      <c r="BD1550" s="0" t="s">
        <v>142</v>
      </c>
      <c r="BE1550" s="0" t="s">
        <v>98</v>
      </c>
      <c r="BI1550" s="0" t="s">
        <v>124</v>
      </c>
      <c r="BJ1550" s="0" t="s">
        <v>2825</v>
      </c>
      <c r="BK1550" s="0" t="s">
        <v>3674</v>
      </c>
      <c r="BL1550" s="0" t="s">
        <v>5617</v>
      </c>
      <c r="BM1550" s="0" t="s">
        <v>5613</v>
      </c>
      <c r="BN1550" s="0" t="s">
        <v>5614</v>
      </c>
      <c r="BO1550" s="0" t="s">
        <v>754</v>
      </c>
      <c r="BP1550" s="0" t="s">
        <v>5591</v>
      </c>
      <c r="BQ1550" s="0" t="s">
        <v>127</v>
      </c>
      <c r="BT1550" s="0" t="n">
        <v>0</v>
      </c>
      <c r="BU1550" s="0" t="s">
        <v>5597</v>
      </c>
      <c r="BW1550" s="0" t="n">
        <v>2014</v>
      </c>
      <c r="BX1550" s="0" t="n">
        <v>2016</v>
      </c>
      <c r="BY1550" s="0" t="s">
        <v>2985</v>
      </c>
      <c r="BZ1550" s="0" t="n">
        <v>2015</v>
      </c>
      <c r="CA1550" s="0" t="n">
        <v>0.333333333333333</v>
      </c>
      <c r="CB1550" s="0" t="n">
        <v>0</v>
      </c>
      <c r="CC1550" s="0" t="n">
        <v>1</v>
      </c>
      <c r="CD1550" s="0" t="n">
        <v>-0.0994320531342894</v>
      </c>
      <c r="CE1550" s="0" t="n">
        <v>1</v>
      </c>
    </row>
    <row r="1551" customFormat="false" ht="15" hidden="false" customHeight="false" outlineLevel="0" collapsed="false">
      <c r="A1551" s="0" t="s">
        <v>5591</v>
      </c>
      <c r="B1551" s="0" t="n">
        <v>2856</v>
      </c>
      <c r="C1551" s="0" t="n">
        <v>-0.089244383935873</v>
      </c>
      <c r="D1551" s="0" t="n">
        <v>842</v>
      </c>
      <c r="E1551" s="0" t="n">
        <f aca="false">IF(ISNUMBER($BA1551),$BA1551,IF(AND(ISNUMBER($D1551),ISNUMBER($BW1551),ISNUMBER($BX1551)),$D1551*($BX1551-$BW1551+1),""))</f>
        <v>842</v>
      </c>
      <c r="H1551" s="0" t="s">
        <v>118</v>
      </c>
      <c r="I1551" s="0" t="s">
        <v>119</v>
      </c>
      <c r="J1551" s="0" t="n">
        <f aca="false">IF($BW1551&lt;&gt;"",$BW1551,"")</f>
        <v>2014</v>
      </c>
      <c r="K1551" s="0" t="n">
        <f aca="false">IF($BX1551&lt;&gt;"",$BX1551,"")</f>
        <v>2016</v>
      </c>
      <c r="L1551" s="0" t="n">
        <f aca="false">IF(AND(ISNUMBER($BW1551),ISNUMBER($BX1551)),($BW1551+$BX1551)/2,"")</f>
        <v>2015</v>
      </c>
      <c r="M1551" s="0" t="n">
        <f aca="false">IF($L1551&lt;&gt;"",$L1551,"")</f>
        <v>2015</v>
      </c>
      <c r="N1551" s="0" t="n">
        <f aca="false">IF(AND(ISNUMBER($BW1551),ISNUMBER($BX1551)),MIN(1,MAX(0,($BX1551-2016+1)/($BX1551-$BW1551+1))),"")</f>
        <v>0.333333333333333</v>
      </c>
      <c r="O1551" s="0" t="n">
        <f aca="false">IF(AND(ISNUMBER($BW1551),ISNUMBER($BX1551)),MIN(1,MAX(0,($BX1551-2017+1)/($BX1551-$BW1551+1))),"")</f>
        <v>0</v>
      </c>
      <c r="P1551" s="0" t="n">
        <f aca="false">IF(AND(ISNUMBER($BW1551),ISNUMBER($BX1551)),MIN(1,MAX(0,($BX1551-2018+1)/($BX1551-$BW1551+1))),"")</f>
        <v>0</v>
      </c>
      <c r="Q1551" s="0" t="n">
        <f aca="false">IF(AND(ISNUMBER($BW1551),ISNUMBER($BX1551)),MIN(1,MAX(0,($BX1551-2019+1)/($BX1551-$BW1551+1))),"")</f>
        <v>0</v>
      </c>
      <c r="R1551" s="0" t="n">
        <f aca="false">IF(AND(ISNUMBER($BW1551),ISNUMBER($BX1551)),MIN(1,MAX(0,($BX1551-2016+1)/($BX1551-$BW1551+1))),"")</f>
        <v>0.333333333333333</v>
      </c>
      <c r="S1551" s="0" t="n">
        <f aca="false">IF($L1551&lt;&gt;"",IF($L1551&gt;=2015.5,1,0),"")</f>
        <v>0</v>
      </c>
      <c r="T1551" s="0" t="n">
        <f aca="false">IF($L1551&lt;&gt;"",IF($L1551&gt;=2016,1,0),"")</f>
        <v>0</v>
      </c>
      <c r="U1551" s="0" t="n">
        <f aca="false">IF(ISNUMBER($BX1551),IF($BX1551&gt;=2016,1,0),"")</f>
        <v>1</v>
      </c>
      <c r="V1551" s="0" t="n">
        <f aca="false">IF(ISNUMBER($BW1551),IF($BW1551&gt;=2016,1,0),"")</f>
        <v>0</v>
      </c>
      <c r="W1551" s="0" t="str">
        <f aca="false">IF(AND(ISNUMBER($BW1551),ISNUMBER($BX1551)),IF($BW1551&gt;=2016,"post-only",IF($BX1551&lt;2016,"pre-only","mixed")),"")</f>
        <v>mixed</v>
      </c>
      <c r="X1551" s="0" t="n">
        <f aca="false">IF(AND(ISNUMBER($BW1551),ISNUMBER($BX1551)),MIN(1,MAX(0,($BX1551-2017+1)/($BX1551-$BW1551+1))),"")</f>
        <v>0</v>
      </c>
      <c r="Y1551" s="0" t="n">
        <f aca="false">IF(AND(ISNUMBER($BW1551),ISNUMBER($BX1551)),MIN(1,MAX(0,($BX1551-2018+1)/($BX1551-$BW1551+1))),"")</f>
        <v>0</v>
      </c>
      <c r="Z1551" s="0" t="n">
        <f aca="false">IF(AND(ISNUMBER($BW1551),ISNUMBER($BX1551)),MIN(1,MAX(0,($BX1551-2019+1)/($BX1551-$BW1551+1))),"")</f>
        <v>0</v>
      </c>
      <c r="AA1551" s="0" t="n">
        <f aca="false">IF(ISNUMBER($BX1551),IF($BX1551&gt;=2017,1,0),"")</f>
        <v>0</v>
      </c>
      <c r="AB1551" s="0" t="n">
        <f aca="false">IF(ISNUMBER($BX1551),IF($BX1551&gt;=2018,1,0),"")</f>
        <v>0</v>
      </c>
      <c r="AC1551" s="0" t="n">
        <f aca="false">IF(ISNUMBER($BX1551),IF($BX1551&gt;=2019,1,0),"")</f>
        <v>0</v>
      </c>
      <c r="AD1551" s="0" t="n">
        <f aca="false">IF($L1551&lt;&gt;"",IF($L1551&gt;2013,1,0),"")</f>
        <v>1</v>
      </c>
      <c r="AE1551" s="0" t="n">
        <f aca="false">IF($L1551&lt;&gt;"",1+IF($L1551&gt;2011,1,0)+IF($L1551&gt;2014,1,0),"")</f>
        <v>3</v>
      </c>
      <c r="AF1551" s="0" t="s">
        <v>87</v>
      </c>
      <c r="AG1551" s="0" t="s">
        <v>436</v>
      </c>
      <c r="AH1551" s="0" t="s">
        <v>2080</v>
      </c>
      <c r="AI1551" s="0" t="s">
        <v>334</v>
      </c>
      <c r="AJ1551" s="0" t="s">
        <v>334</v>
      </c>
      <c r="AK1551" s="0" t="str">
        <f aca="false">IF(AND($CF1551&lt;&gt;"",IFERROR(INDEX(subsample_country_map!$B:$B,MATCH($CF1551,subsample_country_map!$A:$A,0)),"")&lt;&gt;""),INDEX(subsample_country_map!$B:$B,MATCH($CF1551,subsample_country_map!$A:$A,0)),INDEX(lookup!$AA:$AA,MATCH($A1551,lookup!$A:$A,0)))</f>
        <v>3_AsiaPac</v>
      </c>
      <c r="AL1551" s="0" t="str">
        <f aca="false">IF(AND($CF1551&lt;&gt;"",IFERROR(INDEX(subsample_country_map!$C:$C,MATCH($CF1551,subsample_country_map!$A:$A,0)),"")&lt;&gt;""),INDEX(subsample_country_map!$C:$C,MATCH($CF1551,subsample_country_map!$A:$A,0)),INDEX(lookup!$AB:$AB,MATCH($A1551,lookup!$A:$A,0)))</f>
        <v>2_developing</v>
      </c>
      <c r="AM1551" s="0" t="str">
        <f aca="false">IF(AND($CF1551&lt;&gt;"",IFERROR(INDEX(subsample_country_map!$D:$D,MATCH($CF1551,subsample_country_map!$A:$A,0)),"")&lt;&gt;""),INDEX(subsample_country_map!$D:$D,MATCH($CF1551,subsample_country_map!$A:$A,0)),INDEX(lookup!$AC:$AC,MATCH($A1551,lookup!$A:$A,0)))</f>
        <v>2_non_western</v>
      </c>
      <c r="AN1551" s="0" t="str">
        <f aca="false">IF(AND($CF1551&lt;&gt;"",IFERROR(INDEX(subsample_country_map!$E:$E,MATCH($CF1551,subsample_country_map!$A:$A,0)),"")&lt;&gt;""),INDEX(subsample_country_map!$E:$E,MATCH($CF1551,subsample_country_map!$A:$A,0)),INDEX(lookup!$AD:$AD,MATCH($A1551,lookup!$A:$A,0)))</f>
        <v>2_civil law</v>
      </c>
      <c r="AO1551" s="0" t="str">
        <f aca="false">INDEX(lookup!$Y:$Y,MATCH($A1551,lookup!$A:$A,0))</f>
        <v>0_published</v>
      </c>
      <c r="AP1551" s="0" t="str">
        <f aca="false">INDEX(lookup!$Z:$Z,MATCH($A1551,lookup!$A:$A,0))</f>
        <v>1_VHB high</v>
      </c>
      <c r="AQ1551" s="0" t="str">
        <f aca="false">INDEX(lookup!$W:$W,MATCH($A1551,lookup!$A:$A,0))</f>
        <v>2_sust</v>
      </c>
      <c r="AS1551" s="0" t="s">
        <v>91</v>
      </c>
      <c r="AT1551" s="0" t="s">
        <v>111</v>
      </c>
      <c r="AU1551" s="0" t="s">
        <v>93</v>
      </c>
      <c r="AV1551" s="0" t="s">
        <v>5618</v>
      </c>
      <c r="AX1551" s="0" t="s">
        <v>5619</v>
      </c>
      <c r="BA1551" s="0" t="n">
        <v>842</v>
      </c>
      <c r="BB1551" s="0" t="s">
        <v>96</v>
      </c>
      <c r="BC1551" s="0" t="s">
        <v>358</v>
      </c>
      <c r="BD1551" s="0" t="s">
        <v>142</v>
      </c>
      <c r="BE1551" s="0" t="s">
        <v>98</v>
      </c>
      <c r="BI1551" s="0" t="s">
        <v>124</v>
      </c>
      <c r="BJ1551" s="0" t="s">
        <v>2859</v>
      </c>
      <c r="BK1551" s="0" t="s">
        <v>3674</v>
      </c>
      <c r="BL1551" s="0" t="s">
        <v>5620</v>
      </c>
      <c r="BM1551" s="0" t="s">
        <v>5613</v>
      </c>
      <c r="BN1551" s="0" t="s">
        <v>5614</v>
      </c>
      <c r="BO1551" s="0" t="s">
        <v>754</v>
      </c>
      <c r="BP1551" s="0" t="s">
        <v>5591</v>
      </c>
      <c r="BQ1551" s="0" t="s">
        <v>127</v>
      </c>
      <c r="BT1551" s="0" t="n">
        <v>0</v>
      </c>
      <c r="BU1551" s="0" t="s">
        <v>5597</v>
      </c>
      <c r="BW1551" s="0" t="n">
        <v>2014</v>
      </c>
      <c r="BX1551" s="0" t="n">
        <v>2016</v>
      </c>
      <c r="BY1551" s="0" t="s">
        <v>2985</v>
      </c>
      <c r="BZ1551" s="0" t="n">
        <v>2015</v>
      </c>
      <c r="CA1551" s="0" t="n">
        <v>0.333333333333333</v>
      </c>
      <c r="CB1551" s="0" t="n">
        <v>0</v>
      </c>
      <c r="CC1551" s="0" t="n">
        <v>1</v>
      </c>
      <c r="CD1551" s="0" t="n">
        <v>-0.0894824533988611</v>
      </c>
      <c r="CE1551" s="0" t="n">
        <v>1</v>
      </c>
    </row>
    <row r="1552" customFormat="false" ht="15" hidden="false" customHeight="false" outlineLevel="0" collapsed="false">
      <c r="A1552" s="0" t="s">
        <v>5621</v>
      </c>
      <c r="B1552" s="0" t="n">
        <v>2857</v>
      </c>
      <c r="C1552" s="0" t="n">
        <v>-0.0630373575937029</v>
      </c>
      <c r="D1552" s="0" t="n">
        <v>5126</v>
      </c>
      <c r="E1552" s="0" t="n">
        <f aca="false">IF(ISNUMBER($BA1552),$BA1552,IF(AND(ISNUMBER($D1552),ISNUMBER($BW1552),ISNUMBER($BX1552)),$D1552*($BX1552-$BW1552+1),""))</f>
        <v>5126</v>
      </c>
      <c r="H1552" s="0" t="s">
        <v>118</v>
      </c>
      <c r="I1552" s="0" t="s">
        <v>344</v>
      </c>
      <c r="J1552" s="0" t="n">
        <f aca="false">IF($BW1552&lt;&gt;"",$BW1552,"")</f>
        <v>2008</v>
      </c>
      <c r="K1552" s="0" t="n">
        <f aca="false">IF($BX1552&lt;&gt;"",$BX1552,"")</f>
        <v>2020</v>
      </c>
      <c r="L1552" s="0" t="n">
        <f aca="false">IF(AND(ISNUMBER($BW1552),ISNUMBER($BX1552)),($BW1552+$BX1552)/2,"")</f>
        <v>2014</v>
      </c>
      <c r="M1552" s="0" t="n">
        <f aca="false">IF($L1552&lt;&gt;"",$L1552,"")</f>
        <v>2014</v>
      </c>
      <c r="N1552" s="0" t="n">
        <f aca="false">IF(AND(ISNUMBER($BW1552),ISNUMBER($BX1552)),MIN(1,MAX(0,($BX1552-2016+1)/($BX1552-$BW1552+1))),"")</f>
        <v>0.384615384615385</v>
      </c>
      <c r="O1552" s="0" t="n">
        <f aca="false">IF(AND(ISNUMBER($BW1552),ISNUMBER($BX1552)),MIN(1,MAX(0,($BX1552-2017+1)/($BX1552-$BW1552+1))),"")</f>
        <v>0.307692307692308</v>
      </c>
      <c r="P1552" s="0" t="n">
        <f aca="false">IF(AND(ISNUMBER($BW1552),ISNUMBER($BX1552)),MIN(1,MAX(0,($BX1552-2018+1)/($BX1552-$BW1552+1))),"")</f>
        <v>0.230769230769231</v>
      </c>
      <c r="Q1552" s="0" t="n">
        <f aca="false">IF(AND(ISNUMBER($BW1552),ISNUMBER($BX1552)),MIN(1,MAX(0,($BX1552-2019+1)/($BX1552-$BW1552+1))),"")</f>
        <v>0.153846153846154</v>
      </c>
      <c r="R1552" s="0" t="n">
        <f aca="false">IF(AND(ISNUMBER($BW1552),ISNUMBER($BX1552)),MIN(1,MAX(0,($BX1552-2016+1)/($BX1552-$BW1552+1))),"")</f>
        <v>0.384615384615385</v>
      </c>
      <c r="S1552" s="0" t="n">
        <f aca="false">IF($L1552&lt;&gt;"",IF($L1552&gt;=2015.5,1,0),"")</f>
        <v>0</v>
      </c>
      <c r="T1552" s="0" t="n">
        <f aca="false">IF($L1552&lt;&gt;"",IF($L1552&gt;=2016,1,0),"")</f>
        <v>0</v>
      </c>
      <c r="U1552" s="0" t="n">
        <f aca="false">IF(ISNUMBER($BX1552),IF($BX1552&gt;=2016,1,0),"")</f>
        <v>1</v>
      </c>
      <c r="V1552" s="0" t="n">
        <f aca="false">IF(ISNUMBER($BW1552),IF($BW1552&gt;=2016,1,0),"")</f>
        <v>0</v>
      </c>
      <c r="W1552" s="0" t="str">
        <f aca="false">IF(AND(ISNUMBER($BW1552),ISNUMBER($BX1552)),IF($BW1552&gt;=2016,"post-only",IF($BX1552&lt;2016,"pre-only","mixed")),"")</f>
        <v>mixed</v>
      </c>
      <c r="X1552" s="0" t="n">
        <f aca="false">IF(AND(ISNUMBER($BW1552),ISNUMBER($BX1552)),MIN(1,MAX(0,($BX1552-2017+1)/($BX1552-$BW1552+1))),"")</f>
        <v>0.307692307692308</v>
      </c>
      <c r="Y1552" s="0" t="n">
        <f aca="false">IF(AND(ISNUMBER($BW1552),ISNUMBER($BX1552)),MIN(1,MAX(0,($BX1552-2018+1)/($BX1552-$BW1552+1))),"")</f>
        <v>0.230769230769231</v>
      </c>
      <c r="Z1552" s="0" t="n">
        <f aca="false">IF(AND(ISNUMBER($BW1552),ISNUMBER($BX1552)),MIN(1,MAX(0,($BX1552-2019+1)/($BX1552-$BW1552+1))),"")</f>
        <v>0.153846153846154</v>
      </c>
      <c r="AA1552" s="0" t="n">
        <f aca="false">IF(ISNUMBER($BX1552),IF($BX1552&gt;=2017,1,0),"")</f>
        <v>1</v>
      </c>
      <c r="AB1552" s="0" t="n">
        <f aca="false">IF(ISNUMBER($BX1552),IF($BX1552&gt;=2018,1,0),"")</f>
        <v>1</v>
      </c>
      <c r="AC1552" s="0" t="n">
        <f aca="false">IF(ISNUMBER($BX1552),IF($BX1552&gt;=2019,1,0),"")</f>
        <v>1</v>
      </c>
      <c r="AD1552" s="0" t="n">
        <f aca="false">IF($L1552&lt;&gt;"",IF($L1552&gt;2013,1,0),"")</f>
        <v>1</v>
      </c>
      <c r="AE1552" s="0" t="n">
        <f aca="false">IF($L1552&lt;&gt;"",1+IF($L1552&gt;2011,1,0)+IF($L1552&gt;2014,1,0),"")</f>
        <v>2</v>
      </c>
      <c r="AF1552" s="0" t="s">
        <v>747</v>
      </c>
      <c r="AG1552" s="0" t="s">
        <v>88</v>
      </c>
      <c r="AH1552" s="0" t="s">
        <v>2080</v>
      </c>
      <c r="AI1552" s="0" t="s">
        <v>334</v>
      </c>
      <c r="AJ1552" s="0" t="s">
        <v>334</v>
      </c>
      <c r="AK1552" s="0" t="str">
        <f aca="false">IF(AND($CF1552&lt;&gt;"",IFERROR(INDEX(subsample_country_map!$B:$B,MATCH($CF1552,subsample_country_map!$A:$A,0)),"")&lt;&gt;""),INDEX(subsample_country_map!$B:$B,MATCH($CF1552,subsample_country_map!$A:$A,0)),INDEX(lookup!$AA:$AA,MATCH($A1552,lookup!$A:$A,0)))</f>
        <v>3_AsiaPac</v>
      </c>
      <c r="AL1552" s="0" t="str">
        <f aca="false">IF(AND($CF1552&lt;&gt;"",IFERROR(INDEX(subsample_country_map!$C:$C,MATCH($CF1552,subsample_country_map!$A:$A,0)),"")&lt;&gt;""),INDEX(subsample_country_map!$C:$C,MATCH($CF1552,subsample_country_map!$A:$A,0)),INDEX(lookup!$AB:$AB,MATCH($A1552,lookup!$A:$A,0)))</f>
        <v>2_developing</v>
      </c>
      <c r="AM1552" s="0" t="str">
        <f aca="false">IF(AND($CF1552&lt;&gt;"",IFERROR(INDEX(subsample_country_map!$D:$D,MATCH($CF1552,subsample_country_map!$A:$A,0)),"")&lt;&gt;""),INDEX(subsample_country_map!$D:$D,MATCH($CF1552,subsample_country_map!$A:$A,0)),INDEX(lookup!$AC:$AC,MATCH($A1552,lookup!$A:$A,0)))</f>
        <v>2_non_western</v>
      </c>
      <c r="AN1552" s="0" t="str">
        <f aca="false">IF(AND($CF1552&lt;&gt;"",IFERROR(INDEX(subsample_country_map!$E:$E,MATCH($CF1552,subsample_country_map!$A:$A,0)),"")&lt;&gt;""),INDEX(subsample_country_map!$E:$E,MATCH($CF1552,subsample_country_map!$A:$A,0)),INDEX(lookup!$AD:$AD,MATCH($A1552,lookup!$A:$A,0)))</f>
        <v>2_civil law</v>
      </c>
      <c r="AO1552" s="0" t="str">
        <f aca="false">INDEX(lookup!$Y:$Y,MATCH($A1552,lookup!$A:$A,0))</f>
        <v>0_published</v>
      </c>
      <c r="AP1552" s="0" t="str">
        <f aca="false">INDEX(lookup!$Z:$Z,MATCH($A1552,lookup!$A:$A,0))</f>
        <v>1_VHB high</v>
      </c>
      <c r="AQ1552" s="0" t="str">
        <f aca="false">INDEX(lookup!$W:$W,MATCH($A1552,lookup!$A:$A,0))</f>
        <v>1_fin/acc/econ</v>
      </c>
      <c r="AS1552" s="0" t="s">
        <v>91</v>
      </c>
      <c r="AT1552" s="0" t="s">
        <v>397</v>
      </c>
      <c r="AU1552" s="0" t="s">
        <v>93</v>
      </c>
      <c r="AV1552" s="0" t="s">
        <v>3256</v>
      </c>
      <c r="AW1552" s="0" t="s">
        <v>1600</v>
      </c>
      <c r="BA1552" s="0" t="n">
        <v>5126</v>
      </c>
      <c r="BB1552" s="0" t="s">
        <v>96</v>
      </c>
      <c r="BC1552" s="0" t="s">
        <v>122</v>
      </c>
      <c r="BD1552" s="0" t="s">
        <v>5622</v>
      </c>
      <c r="BE1552" s="0" t="s">
        <v>98</v>
      </c>
      <c r="BI1552" s="0" t="s">
        <v>336</v>
      </c>
      <c r="BJ1552" s="0" t="s">
        <v>5623</v>
      </c>
      <c r="BK1552" s="0" t="s">
        <v>5624</v>
      </c>
      <c r="BL1552" s="0" t="s">
        <v>5625</v>
      </c>
      <c r="BM1552" s="0" t="s">
        <v>5626</v>
      </c>
      <c r="BN1552" s="0" t="s">
        <v>1160</v>
      </c>
      <c r="BO1552" s="0" t="s">
        <v>105</v>
      </c>
      <c r="BP1552" s="0" t="s">
        <v>5621</v>
      </c>
      <c r="BQ1552" s="0" t="s">
        <v>127</v>
      </c>
      <c r="BT1552" s="0" t="n">
        <v>0</v>
      </c>
      <c r="BU1552" s="0" t="s">
        <v>5627</v>
      </c>
      <c r="BW1552" s="0" t="n">
        <v>2008</v>
      </c>
      <c r="BX1552" s="0" t="n">
        <v>2020</v>
      </c>
      <c r="BY1552" s="0" t="s">
        <v>2985</v>
      </c>
      <c r="BZ1552" s="0" t="n">
        <v>2014</v>
      </c>
      <c r="CA1552" s="0" t="n">
        <v>0.384615384615385</v>
      </c>
      <c r="CB1552" s="0" t="n">
        <v>0</v>
      </c>
      <c r="CC1552" s="0" t="n">
        <v>1</v>
      </c>
      <c r="CD1552" s="0" t="n">
        <v>-0.063121054597235</v>
      </c>
      <c r="CE1552" s="0" t="n">
        <v>1</v>
      </c>
    </row>
    <row r="1553" customFormat="false" ht="15" hidden="false" customHeight="false" outlineLevel="0" collapsed="false">
      <c r="A1553" s="0" t="s">
        <v>5621</v>
      </c>
      <c r="B1553" s="0" t="n">
        <v>2858</v>
      </c>
      <c r="C1553" s="0" t="n">
        <v>-0.0601054722730733</v>
      </c>
      <c r="D1553" s="0" t="n">
        <v>5126</v>
      </c>
      <c r="E1553" s="0" t="n">
        <f aca="false">IF(ISNUMBER($BA1553),$BA1553,IF(AND(ISNUMBER($D1553),ISNUMBER($BW1553),ISNUMBER($BX1553)),$D1553*($BX1553-$BW1553+1),""))</f>
        <v>5126</v>
      </c>
      <c r="H1553" s="0" t="s">
        <v>118</v>
      </c>
      <c r="I1553" s="0" t="s">
        <v>344</v>
      </c>
      <c r="J1553" s="0" t="n">
        <f aca="false">IF($BW1553&lt;&gt;"",$BW1553,"")</f>
        <v>2008</v>
      </c>
      <c r="K1553" s="0" t="n">
        <f aca="false">IF($BX1553&lt;&gt;"",$BX1553,"")</f>
        <v>2020</v>
      </c>
      <c r="L1553" s="0" t="n">
        <f aca="false">IF(AND(ISNUMBER($BW1553),ISNUMBER($BX1553)),($BW1553+$BX1553)/2,"")</f>
        <v>2014</v>
      </c>
      <c r="M1553" s="0" t="n">
        <f aca="false">IF($L1553&lt;&gt;"",$L1553,"")</f>
        <v>2014</v>
      </c>
      <c r="N1553" s="0" t="n">
        <f aca="false">IF(AND(ISNUMBER($BW1553),ISNUMBER($BX1553)),MIN(1,MAX(0,($BX1553-2016+1)/($BX1553-$BW1553+1))),"")</f>
        <v>0.384615384615385</v>
      </c>
      <c r="O1553" s="0" t="n">
        <f aca="false">IF(AND(ISNUMBER($BW1553),ISNUMBER($BX1553)),MIN(1,MAX(0,($BX1553-2017+1)/($BX1553-$BW1553+1))),"")</f>
        <v>0.307692307692308</v>
      </c>
      <c r="P1553" s="0" t="n">
        <f aca="false">IF(AND(ISNUMBER($BW1553),ISNUMBER($BX1553)),MIN(1,MAX(0,($BX1553-2018+1)/($BX1553-$BW1553+1))),"")</f>
        <v>0.230769230769231</v>
      </c>
      <c r="Q1553" s="0" t="n">
        <f aca="false">IF(AND(ISNUMBER($BW1553),ISNUMBER($BX1553)),MIN(1,MAX(0,($BX1553-2019+1)/($BX1553-$BW1553+1))),"")</f>
        <v>0.153846153846154</v>
      </c>
      <c r="R1553" s="0" t="n">
        <f aca="false">IF(AND(ISNUMBER($BW1553),ISNUMBER($BX1553)),MIN(1,MAX(0,($BX1553-2016+1)/($BX1553-$BW1553+1))),"")</f>
        <v>0.384615384615385</v>
      </c>
      <c r="S1553" s="0" t="n">
        <f aca="false">IF($L1553&lt;&gt;"",IF($L1553&gt;=2015.5,1,0),"")</f>
        <v>0</v>
      </c>
      <c r="T1553" s="0" t="n">
        <f aca="false">IF($L1553&lt;&gt;"",IF($L1553&gt;=2016,1,0),"")</f>
        <v>0</v>
      </c>
      <c r="U1553" s="0" t="n">
        <f aca="false">IF(ISNUMBER($BX1553),IF($BX1553&gt;=2016,1,0),"")</f>
        <v>1</v>
      </c>
      <c r="V1553" s="0" t="n">
        <f aca="false">IF(ISNUMBER($BW1553),IF($BW1553&gt;=2016,1,0),"")</f>
        <v>0</v>
      </c>
      <c r="W1553" s="0" t="str">
        <f aca="false">IF(AND(ISNUMBER($BW1553),ISNUMBER($BX1553)),IF($BW1553&gt;=2016,"post-only",IF($BX1553&lt;2016,"pre-only","mixed")),"")</f>
        <v>mixed</v>
      </c>
      <c r="X1553" s="0" t="n">
        <f aca="false">IF(AND(ISNUMBER($BW1553),ISNUMBER($BX1553)),MIN(1,MAX(0,($BX1553-2017+1)/($BX1553-$BW1553+1))),"")</f>
        <v>0.307692307692308</v>
      </c>
      <c r="Y1553" s="0" t="n">
        <f aca="false">IF(AND(ISNUMBER($BW1553),ISNUMBER($BX1553)),MIN(1,MAX(0,($BX1553-2018+1)/($BX1553-$BW1553+1))),"")</f>
        <v>0.230769230769231</v>
      </c>
      <c r="Z1553" s="0" t="n">
        <f aca="false">IF(AND(ISNUMBER($BW1553),ISNUMBER($BX1553)),MIN(1,MAX(0,($BX1553-2019+1)/($BX1553-$BW1553+1))),"")</f>
        <v>0.153846153846154</v>
      </c>
      <c r="AA1553" s="0" t="n">
        <f aca="false">IF(ISNUMBER($BX1553),IF($BX1553&gt;=2017,1,0),"")</f>
        <v>1</v>
      </c>
      <c r="AB1553" s="0" t="n">
        <f aca="false">IF(ISNUMBER($BX1553),IF($BX1553&gt;=2018,1,0),"")</f>
        <v>1</v>
      </c>
      <c r="AC1553" s="0" t="n">
        <f aca="false">IF(ISNUMBER($BX1553),IF($BX1553&gt;=2019,1,0),"")</f>
        <v>1</v>
      </c>
      <c r="AD1553" s="0" t="n">
        <f aca="false">IF($L1553&lt;&gt;"",IF($L1553&gt;2013,1,0),"")</f>
        <v>1</v>
      </c>
      <c r="AE1553" s="0" t="n">
        <f aca="false">IF($L1553&lt;&gt;"",1+IF($L1553&gt;2011,1,0)+IF($L1553&gt;2014,1,0),"")</f>
        <v>2</v>
      </c>
      <c r="AF1553" s="0" t="s">
        <v>747</v>
      </c>
      <c r="AG1553" s="0" t="s">
        <v>88</v>
      </c>
      <c r="AH1553" s="0" t="s">
        <v>2080</v>
      </c>
      <c r="AI1553" s="0" t="s">
        <v>334</v>
      </c>
      <c r="AJ1553" s="0" t="s">
        <v>334</v>
      </c>
      <c r="AK1553" s="0" t="str">
        <f aca="false">IF(AND($CF1553&lt;&gt;"",IFERROR(INDEX(subsample_country_map!$B:$B,MATCH($CF1553,subsample_country_map!$A:$A,0)),"")&lt;&gt;""),INDEX(subsample_country_map!$B:$B,MATCH($CF1553,subsample_country_map!$A:$A,0)),INDEX(lookup!$AA:$AA,MATCH($A1553,lookup!$A:$A,0)))</f>
        <v>3_AsiaPac</v>
      </c>
      <c r="AL1553" s="0" t="str">
        <f aca="false">IF(AND($CF1553&lt;&gt;"",IFERROR(INDEX(subsample_country_map!$C:$C,MATCH($CF1553,subsample_country_map!$A:$A,0)),"")&lt;&gt;""),INDEX(subsample_country_map!$C:$C,MATCH($CF1553,subsample_country_map!$A:$A,0)),INDEX(lookup!$AB:$AB,MATCH($A1553,lookup!$A:$A,0)))</f>
        <v>2_developing</v>
      </c>
      <c r="AM1553" s="0" t="str">
        <f aca="false">IF(AND($CF1553&lt;&gt;"",IFERROR(INDEX(subsample_country_map!$D:$D,MATCH($CF1553,subsample_country_map!$A:$A,0)),"")&lt;&gt;""),INDEX(subsample_country_map!$D:$D,MATCH($CF1553,subsample_country_map!$A:$A,0)),INDEX(lookup!$AC:$AC,MATCH($A1553,lookup!$A:$A,0)))</f>
        <v>2_non_western</v>
      </c>
      <c r="AN1553" s="0" t="str">
        <f aca="false">IF(AND($CF1553&lt;&gt;"",IFERROR(INDEX(subsample_country_map!$E:$E,MATCH($CF1553,subsample_country_map!$A:$A,0)),"")&lt;&gt;""),INDEX(subsample_country_map!$E:$E,MATCH($CF1553,subsample_country_map!$A:$A,0)),INDEX(lookup!$AD:$AD,MATCH($A1553,lookup!$A:$A,0)))</f>
        <v>2_civil law</v>
      </c>
      <c r="AO1553" s="0" t="str">
        <f aca="false">INDEX(lookup!$Y:$Y,MATCH($A1553,lookup!$A:$A,0))</f>
        <v>0_published</v>
      </c>
      <c r="AP1553" s="0" t="str">
        <f aca="false">INDEX(lookup!$Z:$Z,MATCH($A1553,lookup!$A:$A,0))</f>
        <v>1_VHB high</v>
      </c>
      <c r="AQ1553" s="0" t="str">
        <f aca="false">INDEX(lookup!$W:$W,MATCH($A1553,lookup!$A:$A,0))</f>
        <v>1_fin/acc/econ</v>
      </c>
      <c r="AS1553" s="0" t="s">
        <v>91</v>
      </c>
      <c r="AT1553" s="0" t="s">
        <v>397</v>
      </c>
      <c r="AU1553" s="0" t="s">
        <v>93</v>
      </c>
      <c r="AV1553" s="0" t="s">
        <v>5628</v>
      </c>
      <c r="AW1553" s="0" t="s">
        <v>1600</v>
      </c>
      <c r="BA1553" s="0" t="n">
        <v>5126</v>
      </c>
      <c r="BB1553" s="0" t="s">
        <v>96</v>
      </c>
      <c r="BC1553" s="0" t="s">
        <v>122</v>
      </c>
      <c r="BD1553" s="0" t="s">
        <v>5622</v>
      </c>
      <c r="BE1553" s="0" t="s">
        <v>98</v>
      </c>
      <c r="BI1553" s="0" t="s">
        <v>336</v>
      </c>
      <c r="BJ1553" s="0" t="s">
        <v>5629</v>
      </c>
      <c r="BK1553" s="0" t="s">
        <v>5624</v>
      </c>
      <c r="BL1553" s="0" t="s">
        <v>5630</v>
      </c>
      <c r="BM1553" s="0" t="s">
        <v>5626</v>
      </c>
      <c r="BN1553" s="0" t="s">
        <v>1160</v>
      </c>
      <c r="BO1553" s="0" t="s">
        <v>105</v>
      </c>
      <c r="BP1553" s="0" t="s">
        <v>5621</v>
      </c>
      <c r="BQ1553" s="0" t="s">
        <v>127</v>
      </c>
      <c r="BT1553" s="0" t="n">
        <v>0</v>
      </c>
      <c r="BU1553" s="0" t="s">
        <v>5627</v>
      </c>
      <c r="BW1553" s="0" t="n">
        <v>2008</v>
      </c>
      <c r="BX1553" s="0" t="n">
        <v>2020</v>
      </c>
      <c r="BY1553" s="0" t="s">
        <v>2985</v>
      </c>
      <c r="BZ1553" s="0" t="n">
        <v>2014</v>
      </c>
      <c r="CA1553" s="0" t="n">
        <v>0.384615384615385</v>
      </c>
      <c r="CB1553" s="0" t="n">
        <v>0</v>
      </c>
      <c r="CC1553" s="0" t="n">
        <v>1</v>
      </c>
      <c r="CD1553" s="0" t="n">
        <v>-0.0601780099388429</v>
      </c>
      <c r="CE1553" s="0" t="n">
        <v>1</v>
      </c>
    </row>
    <row r="1554" customFormat="false" ht="15" hidden="false" customHeight="false" outlineLevel="0" collapsed="false">
      <c r="A1554" s="0" t="s">
        <v>5621</v>
      </c>
      <c r="B1554" s="0" t="n">
        <v>2859</v>
      </c>
      <c r="C1554" s="0" t="n">
        <v>-0.0571058452923634</v>
      </c>
      <c r="D1554" s="0" t="n">
        <v>5126</v>
      </c>
      <c r="E1554" s="0" t="n">
        <f aca="false">IF(ISNUMBER($BA1554),$BA1554,IF(AND(ISNUMBER($D1554),ISNUMBER($BW1554),ISNUMBER($BX1554)),$D1554*($BX1554-$BW1554+1),""))</f>
        <v>5126</v>
      </c>
      <c r="H1554" s="0" t="s">
        <v>118</v>
      </c>
      <c r="I1554" s="0" t="s">
        <v>344</v>
      </c>
      <c r="J1554" s="0" t="n">
        <f aca="false">IF($BW1554&lt;&gt;"",$BW1554,"")</f>
        <v>2008</v>
      </c>
      <c r="K1554" s="0" t="n">
        <f aca="false">IF($BX1554&lt;&gt;"",$BX1554,"")</f>
        <v>2020</v>
      </c>
      <c r="L1554" s="0" t="n">
        <f aca="false">IF(AND(ISNUMBER($BW1554),ISNUMBER($BX1554)),($BW1554+$BX1554)/2,"")</f>
        <v>2014</v>
      </c>
      <c r="M1554" s="0" t="n">
        <f aca="false">IF($L1554&lt;&gt;"",$L1554,"")</f>
        <v>2014</v>
      </c>
      <c r="N1554" s="0" t="n">
        <f aca="false">IF(AND(ISNUMBER($BW1554),ISNUMBER($BX1554)),MIN(1,MAX(0,($BX1554-2016+1)/($BX1554-$BW1554+1))),"")</f>
        <v>0.384615384615385</v>
      </c>
      <c r="O1554" s="0" t="n">
        <f aca="false">IF(AND(ISNUMBER($BW1554),ISNUMBER($BX1554)),MIN(1,MAX(0,($BX1554-2017+1)/($BX1554-$BW1554+1))),"")</f>
        <v>0.307692307692308</v>
      </c>
      <c r="P1554" s="0" t="n">
        <f aca="false">IF(AND(ISNUMBER($BW1554),ISNUMBER($BX1554)),MIN(1,MAX(0,($BX1554-2018+1)/($BX1554-$BW1554+1))),"")</f>
        <v>0.230769230769231</v>
      </c>
      <c r="Q1554" s="0" t="n">
        <f aca="false">IF(AND(ISNUMBER($BW1554),ISNUMBER($BX1554)),MIN(1,MAX(0,($BX1554-2019+1)/($BX1554-$BW1554+1))),"")</f>
        <v>0.153846153846154</v>
      </c>
      <c r="R1554" s="0" t="n">
        <f aca="false">IF(AND(ISNUMBER($BW1554),ISNUMBER($BX1554)),MIN(1,MAX(0,($BX1554-2016+1)/($BX1554-$BW1554+1))),"")</f>
        <v>0.384615384615385</v>
      </c>
      <c r="S1554" s="0" t="n">
        <f aca="false">IF($L1554&lt;&gt;"",IF($L1554&gt;=2015.5,1,0),"")</f>
        <v>0</v>
      </c>
      <c r="T1554" s="0" t="n">
        <f aca="false">IF($L1554&lt;&gt;"",IF($L1554&gt;=2016,1,0),"")</f>
        <v>0</v>
      </c>
      <c r="U1554" s="0" t="n">
        <f aca="false">IF(ISNUMBER($BX1554),IF($BX1554&gt;=2016,1,0),"")</f>
        <v>1</v>
      </c>
      <c r="V1554" s="0" t="n">
        <f aca="false">IF(ISNUMBER($BW1554),IF($BW1554&gt;=2016,1,0),"")</f>
        <v>0</v>
      </c>
      <c r="W1554" s="0" t="str">
        <f aca="false">IF(AND(ISNUMBER($BW1554),ISNUMBER($BX1554)),IF($BW1554&gt;=2016,"post-only",IF($BX1554&lt;2016,"pre-only","mixed")),"")</f>
        <v>mixed</v>
      </c>
      <c r="X1554" s="0" t="n">
        <f aca="false">IF(AND(ISNUMBER($BW1554),ISNUMBER($BX1554)),MIN(1,MAX(0,($BX1554-2017+1)/($BX1554-$BW1554+1))),"")</f>
        <v>0.307692307692308</v>
      </c>
      <c r="Y1554" s="0" t="n">
        <f aca="false">IF(AND(ISNUMBER($BW1554),ISNUMBER($BX1554)),MIN(1,MAX(0,($BX1554-2018+1)/($BX1554-$BW1554+1))),"")</f>
        <v>0.230769230769231</v>
      </c>
      <c r="Z1554" s="0" t="n">
        <f aca="false">IF(AND(ISNUMBER($BW1554),ISNUMBER($BX1554)),MIN(1,MAX(0,($BX1554-2019+1)/($BX1554-$BW1554+1))),"")</f>
        <v>0.153846153846154</v>
      </c>
      <c r="AA1554" s="0" t="n">
        <f aca="false">IF(ISNUMBER($BX1554),IF($BX1554&gt;=2017,1,0),"")</f>
        <v>1</v>
      </c>
      <c r="AB1554" s="0" t="n">
        <f aca="false">IF(ISNUMBER($BX1554),IF($BX1554&gt;=2018,1,0),"")</f>
        <v>1</v>
      </c>
      <c r="AC1554" s="0" t="n">
        <f aca="false">IF(ISNUMBER($BX1554),IF($BX1554&gt;=2019,1,0),"")</f>
        <v>1</v>
      </c>
      <c r="AD1554" s="0" t="n">
        <f aca="false">IF($L1554&lt;&gt;"",IF($L1554&gt;2013,1,0),"")</f>
        <v>1</v>
      </c>
      <c r="AE1554" s="0" t="n">
        <f aca="false">IF($L1554&lt;&gt;"",1+IF($L1554&gt;2011,1,0)+IF($L1554&gt;2014,1,0),"")</f>
        <v>2</v>
      </c>
      <c r="AF1554" s="0" t="s">
        <v>747</v>
      </c>
      <c r="AG1554" s="0" t="s">
        <v>88</v>
      </c>
      <c r="AH1554" s="0" t="s">
        <v>2080</v>
      </c>
      <c r="AI1554" s="0" t="s">
        <v>334</v>
      </c>
      <c r="AJ1554" s="0" t="s">
        <v>334</v>
      </c>
      <c r="AK1554" s="0" t="str">
        <f aca="false">IF(AND($CF1554&lt;&gt;"",IFERROR(INDEX(subsample_country_map!$B:$B,MATCH($CF1554,subsample_country_map!$A:$A,0)),"")&lt;&gt;""),INDEX(subsample_country_map!$B:$B,MATCH($CF1554,subsample_country_map!$A:$A,0)),INDEX(lookup!$AA:$AA,MATCH($A1554,lookup!$A:$A,0)))</f>
        <v>3_AsiaPac</v>
      </c>
      <c r="AL1554" s="0" t="str">
        <f aca="false">IF(AND($CF1554&lt;&gt;"",IFERROR(INDEX(subsample_country_map!$C:$C,MATCH($CF1554,subsample_country_map!$A:$A,0)),"")&lt;&gt;""),INDEX(subsample_country_map!$C:$C,MATCH($CF1554,subsample_country_map!$A:$A,0)),INDEX(lookup!$AB:$AB,MATCH($A1554,lookup!$A:$A,0)))</f>
        <v>2_developing</v>
      </c>
      <c r="AM1554" s="0" t="str">
        <f aca="false">IF(AND($CF1554&lt;&gt;"",IFERROR(INDEX(subsample_country_map!$D:$D,MATCH($CF1554,subsample_country_map!$A:$A,0)),"")&lt;&gt;""),INDEX(subsample_country_map!$D:$D,MATCH($CF1554,subsample_country_map!$A:$A,0)),INDEX(lookup!$AC:$AC,MATCH($A1554,lookup!$A:$A,0)))</f>
        <v>2_non_western</v>
      </c>
      <c r="AN1554" s="0" t="str">
        <f aca="false">IF(AND($CF1554&lt;&gt;"",IFERROR(INDEX(subsample_country_map!$E:$E,MATCH($CF1554,subsample_country_map!$A:$A,0)),"")&lt;&gt;""),INDEX(subsample_country_map!$E:$E,MATCH($CF1554,subsample_country_map!$A:$A,0)),INDEX(lookup!$AD:$AD,MATCH($A1554,lookup!$A:$A,0)))</f>
        <v>2_civil law</v>
      </c>
      <c r="AO1554" s="0" t="str">
        <f aca="false">INDEX(lookup!$Y:$Y,MATCH($A1554,lookup!$A:$A,0))</f>
        <v>0_published</v>
      </c>
      <c r="AP1554" s="0" t="str">
        <f aca="false">INDEX(lookup!$Z:$Z,MATCH($A1554,lookup!$A:$A,0))</f>
        <v>1_VHB high</v>
      </c>
      <c r="AQ1554" s="0" t="str">
        <f aca="false">INDEX(lookup!$W:$W,MATCH($A1554,lookup!$A:$A,0))</f>
        <v>1_fin/acc/econ</v>
      </c>
      <c r="AS1554" s="0" t="s">
        <v>91</v>
      </c>
      <c r="AT1554" s="0" t="s">
        <v>397</v>
      </c>
      <c r="AU1554" s="0" t="s">
        <v>93</v>
      </c>
      <c r="AV1554" s="0" t="s">
        <v>5631</v>
      </c>
      <c r="AW1554" s="0" t="s">
        <v>1529</v>
      </c>
      <c r="BA1554" s="0" t="n">
        <v>5126</v>
      </c>
      <c r="BB1554" s="0" t="s">
        <v>96</v>
      </c>
      <c r="BC1554" s="0" t="s">
        <v>122</v>
      </c>
      <c r="BD1554" s="0" t="s">
        <v>5622</v>
      </c>
      <c r="BE1554" s="0" t="s">
        <v>98</v>
      </c>
      <c r="BI1554" s="0" t="s">
        <v>336</v>
      </c>
      <c r="BJ1554" s="0" t="s">
        <v>5632</v>
      </c>
      <c r="BK1554" s="0" t="s">
        <v>5624</v>
      </c>
      <c r="BL1554" s="0" t="s">
        <v>5633</v>
      </c>
      <c r="BM1554" s="0" t="s">
        <v>5626</v>
      </c>
      <c r="BN1554" s="0" t="s">
        <v>1160</v>
      </c>
      <c r="BO1554" s="0" t="s">
        <v>105</v>
      </c>
      <c r="BP1554" s="0" t="s">
        <v>5621</v>
      </c>
      <c r="BQ1554" s="0" t="s">
        <v>127</v>
      </c>
      <c r="BT1554" s="0" t="n">
        <v>0</v>
      </c>
      <c r="BU1554" s="0" t="s">
        <v>5627</v>
      </c>
      <c r="BW1554" s="0" t="n">
        <v>2008</v>
      </c>
      <c r="BX1554" s="0" t="n">
        <v>2020</v>
      </c>
      <c r="BY1554" s="0" t="s">
        <v>2985</v>
      </c>
      <c r="BZ1554" s="0" t="n">
        <v>2014</v>
      </c>
      <c r="CA1554" s="0" t="n">
        <v>0.384615384615385</v>
      </c>
      <c r="CB1554" s="0" t="n">
        <v>0</v>
      </c>
      <c r="CC1554" s="0" t="n">
        <v>1</v>
      </c>
      <c r="CD1554" s="0" t="n">
        <v>-0.0571680425662101</v>
      </c>
      <c r="CE1554" s="0" t="n">
        <v>1</v>
      </c>
    </row>
    <row r="1555" customFormat="false" ht="15" hidden="false" customHeight="false" outlineLevel="0" collapsed="false">
      <c r="A1555" s="0" t="s">
        <v>5621</v>
      </c>
      <c r="B1555" s="0" t="n">
        <v>2860</v>
      </c>
      <c r="C1555" s="0" t="n">
        <v>-0.0533541450689895</v>
      </c>
      <c r="D1555" s="0" t="n">
        <v>5126</v>
      </c>
      <c r="E1555" s="0" t="n">
        <f aca="false">IF(ISNUMBER($BA1555),$BA1555,IF(AND(ISNUMBER($D1555),ISNUMBER($BW1555),ISNUMBER($BX1555)),$D1555*($BX1555-$BW1555+1),""))</f>
        <v>5126</v>
      </c>
      <c r="H1555" s="0" t="s">
        <v>118</v>
      </c>
      <c r="I1555" s="0" t="s">
        <v>344</v>
      </c>
      <c r="J1555" s="0" t="n">
        <f aca="false">IF($BW1555&lt;&gt;"",$BW1555,"")</f>
        <v>2008</v>
      </c>
      <c r="K1555" s="0" t="n">
        <f aca="false">IF($BX1555&lt;&gt;"",$BX1555,"")</f>
        <v>2020</v>
      </c>
      <c r="L1555" s="0" t="n">
        <f aca="false">IF(AND(ISNUMBER($BW1555),ISNUMBER($BX1555)),($BW1555+$BX1555)/2,"")</f>
        <v>2014</v>
      </c>
      <c r="M1555" s="0" t="n">
        <f aca="false">IF($L1555&lt;&gt;"",$L1555,"")</f>
        <v>2014</v>
      </c>
      <c r="N1555" s="0" t="n">
        <f aca="false">IF(AND(ISNUMBER($BW1555),ISNUMBER($BX1555)),MIN(1,MAX(0,($BX1555-2016+1)/($BX1555-$BW1555+1))),"")</f>
        <v>0.384615384615385</v>
      </c>
      <c r="O1555" s="0" t="n">
        <f aca="false">IF(AND(ISNUMBER($BW1555),ISNUMBER($BX1555)),MIN(1,MAX(0,($BX1555-2017+1)/($BX1555-$BW1555+1))),"")</f>
        <v>0.307692307692308</v>
      </c>
      <c r="P1555" s="0" t="n">
        <f aca="false">IF(AND(ISNUMBER($BW1555),ISNUMBER($BX1555)),MIN(1,MAX(0,($BX1555-2018+1)/($BX1555-$BW1555+1))),"")</f>
        <v>0.230769230769231</v>
      </c>
      <c r="Q1555" s="0" t="n">
        <f aca="false">IF(AND(ISNUMBER($BW1555),ISNUMBER($BX1555)),MIN(1,MAX(0,($BX1555-2019+1)/($BX1555-$BW1555+1))),"")</f>
        <v>0.153846153846154</v>
      </c>
      <c r="R1555" s="0" t="n">
        <f aca="false">IF(AND(ISNUMBER($BW1555),ISNUMBER($BX1555)),MIN(1,MAX(0,($BX1555-2016+1)/($BX1555-$BW1555+1))),"")</f>
        <v>0.384615384615385</v>
      </c>
      <c r="S1555" s="0" t="n">
        <f aca="false">IF($L1555&lt;&gt;"",IF($L1555&gt;=2015.5,1,0),"")</f>
        <v>0</v>
      </c>
      <c r="T1555" s="0" t="n">
        <f aca="false">IF($L1555&lt;&gt;"",IF($L1555&gt;=2016,1,0),"")</f>
        <v>0</v>
      </c>
      <c r="U1555" s="0" t="n">
        <f aca="false">IF(ISNUMBER($BX1555),IF($BX1555&gt;=2016,1,0),"")</f>
        <v>1</v>
      </c>
      <c r="V1555" s="0" t="n">
        <f aca="false">IF(ISNUMBER($BW1555),IF($BW1555&gt;=2016,1,0),"")</f>
        <v>0</v>
      </c>
      <c r="W1555" s="0" t="str">
        <f aca="false">IF(AND(ISNUMBER($BW1555),ISNUMBER($BX1555)),IF($BW1555&gt;=2016,"post-only",IF($BX1555&lt;2016,"pre-only","mixed")),"")</f>
        <v>mixed</v>
      </c>
      <c r="X1555" s="0" t="n">
        <f aca="false">IF(AND(ISNUMBER($BW1555),ISNUMBER($BX1555)),MIN(1,MAX(0,($BX1555-2017+1)/($BX1555-$BW1555+1))),"")</f>
        <v>0.307692307692308</v>
      </c>
      <c r="Y1555" s="0" t="n">
        <f aca="false">IF(AND(ISNUMBER($BW1555),ISNUMBER($BX1555)),MIN(1,MAX(0,($BX1555-2018+1)/($BX1555-$BW1555+1))),"")</f>
        <v>0.230769230769231</v>
      </c>
      <c r="Z1555" s="0" t="n">
        <f aca="false">IF(AND(ISNUMBER($BW1555),ISNUMBER($BX1555)),MIN(1,MAX(0,($BX1555-2019+1)/($BX1555-$BW1555+1))),"")</f>
        <v>0.153846153846154</v>
      </c>
      <c r="AA1555" s="0" t="n">
        <f aca="false">IF(ISNUMBER($BX1555),IF($BX1555&gt;=2017,1,0),"")</f>
        <v>1</v>
      </c>
      <c r="AB1555" s="0" t="n">
        <f aca="false">IF(ISNUMBER($BX1555),IF($BX1555&gt;=2018,1,0),"")</f>
        <v>1</v>
      </c>
      <c r="AC1555" s="0" t="n">
        <f aca="false">IF(ISNUMBER($BX1555),IF($BX1555&gt;=2019,1,0),"")</f>
        <v>1</v>
      </c>
      <c r="AD1555" s="0" t="n">
        <f aca="false">IF($L1555&lt;&gt;"",IF($L1555&gt;2013,1,0),"")</f>
        <v>1</v>
      </c>
      <c r="AE1555" s="0" t="n">
        <f aca="false">IF($L1555&lt;&gt;"",1+IF($L1555&gt;2011,1,0)+IF($L1555&gt;2014,1,0),"")</f>
        <v>2</v>
      </c>
      <c r="AF1555" s="0" t="s">
        <v>747</v>
      </c>
      <c r="AG1555" s="0" t="s">
        <v>88</v>
      </c>
      <c r="AH1555" s="0" t="s">
        <v>2080</v>
      </c>
      <c r="AI1555" s="0" t="s">
        <v>334</v>
      </c>
      <c r="AJ1555" s="0" t="s">
        <v>334</v>
      </c>
      <c r="AK1555" s="0" t="str">
        <f aca="false">IF(AND($CF1555&lt;&gt;"",IFERROR(INDEX(subsample_country_map!$B:$B,MATCH($CF1555,subsample_country_map!$A:$A,0)),"")&lt;&gt;""),INDEX(subsample_country_map!$B:$B,MATCH($CF1555,subsample_country_map!$A:$A,0)),INDEX(lookup!$AA:$AA,MATCH($A1555,lookup!$A:$A,0)))</f>
        <v>3_AsiaPac</v>
      </c>
      <c r="AL1555" s="0" t="str">
        <f aca="false">IF(AND($CF1555&lt;&gt;"",IFERROR(INDEX(subsample_country_map!$C:$C,MATCH($CF1555,subsample_country_map!$A:$A,0)),"")&lt;&gt;""),INDEX(subsample_country_map!$C:$C,MATCH($CF1555,subsample_country_map!$A:$A,0)),INDEX(lookup!$AB:$AB,MATCH($A1555,lookup!$A:$A,0)))</f>
        <v>2_developing</v>
      </c>
      <c r="AM1555" s="0" t="str">
        <f aca="false">IF(AND($CF1555&lt;&gt;"",IFERROR(INDEX(subsample_country_map!$D:$D,MATCH($CF1555,subsample_country_map!$A:$A,0)),"")&lt;&gt;""),INDEX(subsample_country_map!$D:$D,MATCH($CF1555,subsample_country_map!$A:$A,0)),INDEX(lookup!$AC:$AC,MATCH($A1555,lookup!$A:$A,0)))</f>
        <v>2_non_western</v>
      </c>
      <c r="AN1555" s="0" t="str">
        <f aca="false">IF(AND($CF1555&lt;&gt;"",IFERROR(INDEX(subsample_country_map!$E:$E,MATCH($CF1555,subsample_country_map!$A:$A,0)),"")&lt;&gt;""),INDEX(subsample_country_map!$E:$E,MATCH($CF1555,subsample_country_map!$A:$A,0)),INDEX(lookup!$AD:$AD,MATCH($A1555,lookup!$A:$A,0)))</f>
        <v>2_civil law</v>
      </c>
      <c r="AO1555" s="0" t="str">
        <f aca="false">INDEX(lookup!$Y:$Y,MATCH($A1555,lookup!$A:$A,0))</f>
        <v>0_published</v>
      </c>
      <c r="AP1555" s="0" t="str">
        <f aca="false">INDEX(lookup!$Z:$Z,MATCH($A1555,lookup!$A:$A,0))</f>
        <v>1_VHB high</v>
      </c>
      <c r="AQ1555" s="0" t="str">
        <f aca="false">INDEX(lookup!$W:$W,MATCH($A1555,lookup!$A:$A,0))</f>
        <v>1_fin/acc/econ</v>
      </c>
      <c r="AS1555" s="0" t="s">
        <v>91</v>
      </c>
      <c r="AT1555" s="0" t="s">
        <v>397</v>
      </c>
      <c r="AU1555" s="0" t="s">
        <v>93</v>
      </c>
      <c r="AV1555" s="0" t="s">
        <v>5634</v>
      </c>
      <c r="AW1555" s="0" t="s">
        <v>1667</v>
      </c>
      <c r="BA1555" s="0" t="n">
        <v>5126</v>
      </c>
      <c r="BB1555" s="0" t="s">
        <v>96</v>
      </c>
      <c r="BC1555" s="0" t="s">
        <v>122</v>
      </c>
      <c r="BD1555" s="0" t="s">
        <v>5622</v>
      </c>
      <c r="BE1555" s="0" t="s">
        <v>98</v>
      </c>
      <c r="BI1555" s="0" t="s">
        <v>336</v>
      </c>
      <c r="BJ1555" s="0" t="s">
        <v>5635</v>
      </c>
      <c r="BK1555" s="0" t="s">
        <v>5624</v>
      </c>
      <c r="BL1555" s="0" t="s">
        <v>5636</v>
      </c>
      <c r="BM1555" s="0" t="s">
        <v>5626</v>
      </c>
      <c r="BN1555" s="0" t="s">
        <v>1160</v>
      </c>
      <c r="BO1555" s="0" t="s">
        <v>105</v>
      </c>
      <c r="BP1555" s="0" t="s">
        <v>5621</v>
      </c>
      <c r="BQ1555" s="0" t="s">
        <v>127</v>
      </c>
      <c r="BT1555" s="0" t="n">
        <v>0</v>
      </c>
      <c r="BU1555" s="0" t="s">
        <v>5627</v>
      </c>
      <c r="BW1555" s="0" t="n">
        <v>2008</v>
      </c>
      <c r="BX1555" s="0" t="n">
        <v>2020</v>
      </c>
      <c r="BY1555" s="0" t="s">
        <v>2985</v>
      </c>
      <c r="BZ1555" s="0" t="n">
        <v>2014</v>
      </c>
      <c r="CA1555" s="0" t="n">
        <v>0.384615384615385</v>
      </c>
      <c r="CB1555" s="0" t="n">
        <v>0</v>
      </c>
      <c r="CC1555" s="0" t="n">
        <v>1</v>
      </c>
      <c r="CD1555" s="0" t="n">
        <v>-0.0534048588384355</v>
      </c>
      <c r="CE1555" s="0" t="n">
        <v>1</v>
      </c>
    </row>
    <row r="1556" customFormat="false" ht="15" hidden="false" customHeight="false" outlineLevel="0" collapsed="false">
      <c r="A1556" s="0" t="s">
        <v>5621</v>
      </c>
      <c r="B1556" s="0" t="n">
        <v>2861</v>
      </c>
      <c r="C1556" s="0" t="n">
        <v>-0.0418649937542667</v>
      </c>
      <c r="D1556" s="0" t="n">
        <v>5126</v>
      </c>
      <c r="E1556" s="0" t="n">
        <f aca="false">IF(ISNUMBER($BA1556),$BA1556,IF(AND(ISNUMBER($D1556),ISNUMBER($BW1556),ISNUMBER($BX1556)),$D1556*($BX1556-$BW1556+1),""))</f>
        <v>5126</v>
      </c>
      <c r="H1556" s="0" t="s">
        <v>118</v>
      </c>
      <c r="I1556" s="0" t="s">
        <v>344</v>
      </c>
      <c r="J1556" s="0" t="n">
        <f aca="false">IF($BW1556&lt;&gt;"",$BW1556,"")</f>
        <v>2008</v>
      </c>
      <c r="K1556" s="0" t="n">
        <f aca="false">IF($BX1556&lt;&gt;"",$BX1556,"")</f>
        <v>2020</v>
      </c>
      <c r="L1556" s="0" t="n">
        <f aca="false">IF(AND(ISNUMBER($BW1556),ISNUMBER($BX1556)),($BW1556+$BX1556)/2,"")</f>
        <v>2014</v>
      </c>
      <c r="M1556" s="0" t="n">
        <f aca="false">IF($L1556&lt;&gt;"",$L1556,"")</f>
        <v>2014</v>
      </c>
      <c r="N1556" s="0" t="n">
        <f aca="false">IF(AND(ISNUMBER($BW1556),ISNUMBER($BX1556)),MIN(1,MAX(0,($BX1556-2016+1)/($BX1556-$BW1556+1))),"")</f>
        <v>0.384615384615385</v>
      </c>
      <c r="O1556" s="0" t="n">
        <f aca="false">IF(AND(ISNUMBER($BW1556),ISNUMBER($BX1556)),MIN(1,MAX(0,($BX1556-2017+1)/($BX1556-$BW1556+1))),"")</f>
        <v>0.307692307692308</v>
      </c>
      <c r="P1556" s="0" t="n">
        <f aca="false">IF(AND(ISNUMBER($BW1556),ISNUMBER($BX1556)),MIN(1,MAX(0,($BX1556-2018+1)/($BX1556-$BW1556+1))),"")</f>
        <v>0.230769230769231</v>
      </c>
      <c r="Q1556" s="0" t="n">
        <f aca="false">IF(AND(ISNUMBER($BW1556),ISNUMBER($BX1556)),MIN(1,MAX(0,($BX1556-2019+1)/($BX1556-$BW1556+1))),"")</f>
        <v>0.153846153846154</v>
      </c>
      <c r="R1556" s="0" t="n">
        <f aca="false">IF(AND(ISNUMBER($BW1556),ISNUMBER($BX1556)),MIN(1,MAX(0,($BX1556-2016+1)/($BX1556-$BW1556+1))),"")</f>
        <v>0.384615384615385</v>
      </c>
      <c r="S1556" s="0" t="n">
        <f aca="false">IF($L1556&lt;&gt;"",IF($L1556&gt;=2015.5,1,0),"")</f>
        <v>0</v>
      </c>
      <c r="T1556" s="0" t="n">
        <f aca="false">IF($L1556&lt;&gt;"",IF($L1556&gt;=2016,1,0),"")</f>
        <v>0</v>
      </c>
      <c r="U1556" s="0" t="n">
        <f aca="false">IF(ISNUMBER($BX1556),IF($BX1556&gt;=2016,1,0),"")</f>
        <v>1</v>
      </c>
      <c r="V1556" s="0" t="n">
        <f aca="false">IF(ISNUMBER($BW1556),IF($BW1556&gt;=2016,1,0),"")</f>
        <v>0</v>
      </c>
      <c r="W1556" s="0" t="str">
        <f aca="false">IF(AND(ISNUMBER($BW1556),ISNUMBER($BX1556)),IF($BW1556&gt;=2016,"post-only",IF($BX1556&lt;2016,"pre-only","mixed")),"")</f>
        <v>mixed</v>
      </c>
      <c r="X1556" s="0" t="n">
        <f aca="false">IF(AND(ISNUMBER($BW1556),ISNUMBER($BX1556)),MIN(1,MAX(0,($BX1556-2017+1)/($BX1556-$BW1556+1))),"")</f>
        <v>0.307692307692308</v>
      </c>
      <c r="Y1556" s="0" t="n">
        <f aca="false">IF(AND(ISNUMBER($BW1556),ISNUMBER($BX1556)),MIN(1,MAX(0,($BX1556-2018+1)/($BX1556-$BW1556+1))),"")</f>
        <v>0.230769230769231</v>
      </c>
      <c r="Z1556" s="0" t="n">
        <f aca="false">IF(AND(ISNUMBER($BW1556),ISNUMBER($BX1556)),MIN(1,MAX(0,($BX1556-2019+1)/($BX1556-$BW1556+1))),"")</f>
        <v>0.153846153846154</v>
      </c>
      <c r="AA1556" s="0" t="n">
        <f aca="false">IF(ISNUMBER($BX1556),IF($BX1556&gt;=2017,1,0),"")</f>
        <v>1</v>
      </c>
      <c r="AB1556" s="0" t="n">
        <f aca="false">IF(ISNUMBER($BX1556),IF($BX1556&gt;=2018,1,0),"")</f>
        <v>1</v>
      </c>
      <c r="AC1556" s="0" t="n">
        <f aca="false">IF(ISNUMBER($BX1556),IF($BX1556&gt;=2019,1,0),"")</f>
        <v>1</v>
      </c>
      <c r="AD1556" s="0" t="n">
        <f aca="false">IF($L1556&lt;&gt;"",IF($L1556&gt;2013,1,0),"")</f>
        <v>1</v>
      </c>
      <c r="AE1556" s="0" t="n">
        <f aca="false">IF($L1556&lt;&gt;"",1+IF($L1556&gt;2011,1,0)+IF($L1556&gt;2014,1,0),"")</f>
        <v>2</v>
      </c>
      <c r="AF1556" s="0" t="s">
        <v>747</v>
      </c>
      <c r="AG1556" s="0" t="s">
        <v>88</v>
      </c>
      <c r="AH1556" s="0" t="s">
        <v>2080</v>
      </c>
      <c r="AI1556" s="0" t="s">
        <v>334</v>
      </c>
      <c r="AJ1556" s="0" t="s">
        <v>334</v>
      </c>
      <c r="AK1556" s="0" t="str">
        <f aca="false">IF(AND($CF1556&lt;&gt;"",IFERROR(INDEX(subsample_country_map!$B:$B,MATCH($CF1556,subsample_country_map!$A:$A,0)),"")&lt;&gt;""),INDEX(subsample_country_map!$B:$B,MATCH($CF1556,subsample_country_map!$A:$A,0)),INDEX(lookup!$AA:$AA,MATCH($A1556,lookup!$A:$A,0)))</f>
        <v>3_AsiaPac</v>
      </c>
      <c r="AL1556" s="0" t="str">
        <f aca="false">IF(AND($CF1556&lt;&gt;"",IFERROR(INDEX(subsample_country_map!$C:$C,MATCH($CF1556,subsample_country_map!$A:$A,0)),"")&lt;&gt;""),INDEX(subsample_country_map!$C:$C,MATCH($CF1556,subsample_country_map!$A:$A,0)),INDEX(lookup!$AB:$AB,MATCH($A1556,lookup!$A:$A,0)))</f>
        <v>2_developing</v>
      </c>
      <c r="AM1556" s="0" t="str">
        <f aca="false">IF(AND($CF1556&lt;&gt;"",IFERROR(INDEX(subsample_country_map!$D:$D,MATCH($CF1556,subsample_country_map!$A:$A,0)),"")&lt;&gt;""),INDEX(subsample_country_map!$D:$D,MATCH($CF1556,subsample_country_map!$A:$A,0)),INDEX(lookup!$AC:$AC,MATCH($A1556,lookup!$A:$A,0)))</f>
        <v>2_non_western</v>
      </c>
      <c r="AN1556" s="0" t="str">
        <f aca="false">IF(AND($CF1556&lt;&gt;"",IFERROR(INDEX(subsample_country_map!$E:$E,MATCH($CF1556,subsample_country_map!$A:$A,0)),"")&lt;&gt;""),INDEX(subsample_country_map!$E:$E,MATCH($CF1556,subsample_country_map!$A:$A,0)),INDEX(lookup!$AD:$AD,MATCH($A1556,lookup!$A:$A,0)))</f>
        <v>2_civil law</v>
      </c>
      <c r="AO1556" s="0" t="str">
        <f aca="false">INDEX(lookup!$Y:$Y,MATCH($A1556,lookup!$A:$A,0))</f>
        <v>0_published</v>
      </c>
      <c r="AP1556" s="0" t="str">
        <f aca="false">INDEX(lookup!$Z:$Z,MATCH($A1556,lookup!$A:$A,0))</f>
        <v>1_VHB high</v>
      </c>
      <c r="AQ1556" s="0" t="str">
        <f aca="false">INDEX(lookup!$W:$W,MATCH($A1556,lookup!$A:$A,0))</f>
        <v>1_fin/acc/econ</v>
      </c>
      <c r="AS1556" s="0" t="s">
        <v>91</v>
      </c>
      <c r="AT1556" s="0" t="s">
        <v>397</v>
      </c>
      <c r="AU1556" s="0" t="s">
        <v>93</v>
      </c>
      <c r="AV1556" s="0" t="s">
        <v>214</v>
      </c>
      <c r="AW1556" s="0" t="s">
        <v>406</v>
      </c>
      <c r="BA1556" s="0" t="n">
        <v>5126</v>
      </c>
      <c r="BB1556" s="0" t="s">
        <v>96</v>
      </c>
      <c r="BC1556" s="0" t="s">
        <v>122</v>
      </c>
      <c r="BD1556" s="0" t="s">
        <v>5622</v>
      </c>
      <c r="BE1556" s="0" t="s">
        <v>98</v>
      </c>
      <c r="BI1556" s="0" t="s">
        <v>99</v>
      </c>
      <c r="BJ1556" s="0" t="s">
        <v>5637</v>
      </c>
      <c r="BK1556" s="0" t="s">
        <v>5638</v>
      </c>
      <c r="BL1556" s="0" t="s">
        <v>5639</v>
      </c>
      <c r="BM1556" s="0" t="s">
        <v>5640</v>
      </c>
      <c r="BN1556" s="0" t="s">
        <v>1160</v>
      </c>
      <c r="BO1556" s="0" t="s">
        <v>105</v>
      </c>
      <c r="BP1556" s="0" t="s">
        <v>5621</v>
      </c>
      <c r="BQ1556" s="0" t="s">
        <v>127</v>
      </c>
      <c r="BT1556" s="0" t="n">
        <v>0</v>
      </c>
      <c r="BU1556" s="0" t="s">
        <v>5627</v>
      </c>
      <c r="BW1556" s="0" t="n">
        <v>2008</v>
      </c>
      <c r="BX1556" s="0" t="n">
        <v>2020</v>
      </c>
      <c r="BY1556" s="0" t="s">
        <v>2985</v>
      </c>
      <c r="BZ1556" s="0" t="n">
        <v>2014</v>
      </c>
      <c r="CA1556" s="0" t="n">
        <v>0.384615384615385</v>
      </c>
      <c r="CB1556" s="0" t="n">
        <v>0</v>
      </c>
      <c r="CC1556" s="0" t="n">
        <v>1</v>
      </c>
      <c r="CD1556" s="0" t="n">
        <v>-0.0418894781210341</v>
      </c>
      <c r="CE1556" s="0" t="n">
        <v>1</v>
      </c>
    </row>
    <row r="1557" customFormat="false" ht="15" hidden="false" customHeight="false" outlineLevel="0" collapsed="false">
      <c r="A1557" s="0" t="s">
        <v>5621</v>
      </c>
      <c r="B1557" s="0" t="n">
        <v>2862</v>
      </c>
      <c r="C1557" s="0" t="n">
        <v>-0.0195504033214997</v>
      </c>
      <c r="D1557" s="0" t="n">
        <v>5126</v>
      </c>
      <c r="E1557" s="0" t="n">
        <f aca="false">IF(ISNUMBER($BA1557),$BA1557,IF(AND(ISNUMBER($D1557),ISNUMBER($BW1557),ISNUMBER($BX1557)),$D1557*($BX1557-$BW1557+1),""))</f>
        <v>5126</v>
      </c>
      <c r="H1557" s="0" t="s">
        <v>118</v>
      </c>
      <c r="I1557" s="0" t="s">
        <v>344</v>
      </c>
      <c r="J1557" s="0" t="n">
        <f aca="false">IF($BW1557&lt;&gt;"",$BW1557,"")</f>
        <v>2008</v>
      </c>
      <c r="K1557" s="0" t="n">
        <f aca="false">IF($BX1557&lt;&gt;"",$BX1557,"")</f>
        <v>2020</v>
      </c>
      <c r="L1557" s="0" t="n">
        <f aca="false">IF(AND(ISNUMBER($BW1557),ISNUMBER($BX1557)),($BW1557+$BX1557)/2,"")</f>
        <v>2014</v>
      </c>
      <c r="M1557" s="0" t="n">
        <f aca="false">IF($L1557&lt;&gt;"",$L1557,"")</f>
        <v>2014</v>
      </c>
      <c r="N1557" s="0" t="n">
        <f aca="false">IF(AND(ISNUMBER($BW1557),ISNUMBER($BX1557)),MIN(1,MAX(0,($BX1557-2016+1)/($BX1557-$BW1557+1))),"")</f>
        <v>0.384615384615385</v>
      </c>
      <c r="O1557" s="0" t="n">
        <f aca="false">IF(AND(ISNUMBER($BW1557),ISNUMBER($BX1557)),MIN(1,MAX(0,($BX1557-2017+1)/($BX1557-$BW1557+1))),"")</f>
        <v>0.307692307692308</v>
      </c>
      <c r="P1557" s="0" t="n">
        <f aca="false">IF(AND(ISNUMBER($BW1557),ISNUMBER($BX1557)),MIN(1,MAX(0,($BX1557-2018+1)/($BX1557-$BW1557+1))),"")</f>
        <v>0.230769230769231</v>
      </c>
      <c r="Q1557" s="0" t="n">
        <f aca="false">IF(AND(ISNUMBER($BW1557),ISNUMBER($BX1557)),MIN(1,MAX(0,($BX1557-2019+1)/($BX1557-$BW1557+1))),"")</f>
        <v>0.153846153846154</v>
      </c>
      <c r="R1557" s="0" t="n">
        <f aca="false">IF(AND(ISNUMBER($BW1557),ISNUMBER($BX1557)),MIN(1,MAX(0,($BX1557-2016+1)/($BX1557-$BW1557+1))),"")</f>
        <v>0.384615384615385</v>
      </c>
      <c r="S1557" s="0" t="n">
        <f aca="false">IF($L1557&lt;&gt;"",IF($L1557&gt;=2015.5,1,0),"")</f>
        <v>0</v>
      </c>
      <c r="T1557" s="0" t="n">
        <f aca="false">IF($L1557&lt;&gt;"",IF($L1557&gt;=2016,1,0),"")</f>
        <v>0</v>
      </c>
      <c r="U1557" s="0" t="n">
        <f aca="false">IF(ISNUMBER($BX1557),IF($BX1557&gt;=2016,1,0),"")</f>
        <v>1</v>
      </c>
      <c r="V1557" s="0" t="n">
        <f aca="false">IF(ISNUMBER($BW1557),IF($BW1557&gt;=2016,1,0),"")</f>
        <v>0</v>
      </c>
      <c r="W1557" s="0" t="str">
        <f aca="false">IF(AND(ISNUMBER($BW1557),ISNUMBER($BX1557)),IF($BW1557&gt;=2016,"post-only",IF($BX1557&lt;2016,"pre-only","mixed")),"")</f>
        <v>mixed</v>
      </c>
      <c r="X1557" s="0" t="n">
        <f aca="false">IF(AND(ISNUMBER($BW1557),ISNUMBER($BX1557)),MIN(1,MAX(0,($BX1557-2017+1)/($BX1557-$BW1557+1))),"")</f>
        <v>0.307692307692308</v>
      </c>
      <c r="Y1557" s="0" t="n">
        <f aca="false">IF(AND(ISNUMBER($BW1557),ISNUMBER($BX1557)),MIN(1,MAX(0,($BX1557-2018+1)/($BX1557-$BW1557+1))),"")</f>
        <v>0.230769230769231</v>
      </c>
      <c r="Z1557" s="0" t="n">
        <f aca="false">IF(AND(ISNUMBER($BW1557),ISNUMBER($BX1557)),MIN(1,MAX(0,($BX1557-2019+1)/($BX1557-$BW1557+1))),"")</f>
        <v>0.153846153846154</v>
      </c>
      <c r="AA1557" s="0" t="n">
        <f aca="false">IF(ISNUMBER($BX1557),IF($BX1557&gt;=2017,1,0),"")</f>
        <v>1</v>
      </c>
      <c r="AB1557" s="0" t="n">
        <f aca="false">IF(ISNUMBER($BX1557),IF($BX1557&gt;=2018,1,0),"")</f>
        <v>1</v>
      </c>
      <c r="AC1557" s="0" t="n">
        <f aca="false">IF(ISNUMBER($BX1557),IF($BX1557&gt;=2019,1,0),"")</f>
        <v>1</v>
      </c>
      <c r="AD1557" s="0" t="n">
        <f aca="false">IF($L1557&lt;&gt;"",IF($L1557&gt;2013,1,0),"")</f>
        <v>1</v>
      </c>
      <c r="AE1557" s="0" t="n">
        <f aca="false">IF($L1557&lt;&gt;"",1+IF($L1557&gt;2011,1,0)+IF($L1557&gt;2014,1,0),"")</f>
        <v>2</v>
      </c>
      <c r="AF1557" s="0" t="s">
        <v>747</v>
      </c>
      <c r="AG1557" s="0" t="s">
        <v>88</v>
      </c>
      <c r="AH1557" s="0" t="s">
        <v>2080</v>
      </c>
      <c r="AI1557" s="0" t="s">
        <v>334</v>
      </c>
      <c r="AJ1557" s="0" t="s">
        <v>334</v>
      </c>
      <c r="AK1557" s="0" t="str">
        <f aca="false">IF(AND($CF1557&lt;&gt;"",IFERROR(INDEX(subsample_country_map!$B:$B,MATCH($CF1557,subsample_country_map!$A:$A,0)),"")&lt;&gt;""),INDEX(subsample_country_map!$B:$B,MATCH($CF1557,subsample_country_map!$A:$A,0)),INDEX(lookup!$AA:$AA,MATCH($A1557,lookup!$A:$A,0)))</f>
        <v>3_AsiaPac</v>
      </c>
      <c r="AL1557" s="0" t="str">
        <f aca="false">IF(AND($CF1557&lt;&gt;"",IFERROR(INDEX(subsample_country_map!$C:$C,MATCH($CF1557,subsample_country_map!$A:$A,0)),"")&lt;&gt;""),INDEX(subsample_country_map!$C:$C,MATCH($CF1557,subsample_country_map!$A:$A,0)),INDEX(lookup!$AB:$AB,MATCH($A1557,lookup!$A:$A,0)))</f>
        <v>2_developing</v>
      </c>
      <c r="AM1557" s="0" t="str">
        <f aca="false">IF(AND($CF1557&lt;&gt;"",IFERROR(INDEX(subsample_country_map!$D:$D,MATCH($CF1557,subsample_country_map!$A:$A,0)),"")&lt;&gt;""),INDEX(subsample_country_map!$D:$D,MATCH($CF1557,subsample_country_map!$A:$A,0)),INDEX(lookup!$AC:$AC,MATCH($A1557,lookup!$A:$A,0)))</f>
        <v>2_non_western</v>
      </c>
      <c r="AN1557" s="0" t="str">
        <f aca="false">IF(AND($CF1557&lt;&gt;"",IFERROR(INDEX(subsample_country_map!$E:$E,MATCH($CF1557,subsample_country_map!$A:$A,0)),"")&lt;&gt;""),INDEX(subsample_country_map!$E:$E,MATCH($CF1557,subsample_country_map!$A:$A,0)),INDEX(lookup!$AD:$AD,MATCH($A1557,lookup!$A:$A,0)))</f>
        <v>2_civil law</v>
      </c>
      <c r="AO1557" s="0" t="str">
        <f aca="false">INDEX(lookup!$Y:$Y,MATCH($A1557,lookup!$A:$A,0))</f>
        <v>0_published</v>
      </c>
      <c r="AP1557" s="0" t="str">
        <f aca="false">INDEX(lookup!$Z:$Z,MATCH($A1557,lookup!$A:$A,0))</f>
        <v>1_VHB high</v>
      </c>
      <c r="AQ1557" s="0" t="str">
        <f aca="false">INDEX(lookup!$W:$W,MATCH($A1557,lookup!$A:$A,0))</f>
        <v>1_fin/acc/econ</v>
      </c>
      <c r="AS1557" s="0" t="s">
        <v>91</v>
      </c>
      <c r="AT1557" s="0" t="s">
        <v>397</v>
      </c>
      <c r="AU1557" s="0" t="s">
        <v>93</v>
      </c>
      <c r="AV1557" s="0" t="s">
        <v>2632</v>
      </c>
      <c r="AW1557" s="0" t="s">
        <v>1663</v>
      </c>
      <c r="BA1557" s="0" t="n">
        <v>5126</v>
      </c>
      <c r="BB1557" s="0" t="s">
        <v>96</v>
      </c>
      <c r="BC1557" s="0" t="s">
        <v>122</v>
      </c>
      <c r="BD1557" s="0" t="s">
        <v>5622</v>
      </c>
      <c r="BE1557" s="0" t="s">
        <v>98</v>
      </c>
      <c r="BI1557" s="0" t="s">
        <v>99</v>
      </c>
      <c r="BJ1557" s="0" t="s">
        <v>5641</v>
      </c>
      <c r="BK1557" s="0" t="s">
        <v>5638</v>
      </c>
      <c r="BL1557" s="0" t="s">
        <v>5642</v>
      </c>
      <c r="BM1557" s="0" t="s">
        <v>5643</v>
      </c>
      <c r="BN1557" s="0" t="s">
        <v>1160</v>
      </c>
      <c r="BO1557" s="0" t="s">
        <v>105</v>
      </c>
      <c r="BP1557" s="0" t="s">
        <v>5621</v>
      </c>
      <c r="BQ1557" s="0" t="s">
        <v>127</v>
      </c>
      <c r="BT1557" s="0" t="n">
        <v>0</v>
      </c>
      <c r="BU1557" s="0" t="s">
        <v>5627</v>
      </c>
      <c r="BW1557" s="0" t="n">
        <v>2008</v>
      </c>
      <c r="BX1557" s="0" t="n">
        <v>2020</v>
      </c>
      <c r="BY1557" s="0" t="s">
        <v>2985</v>
      </c>
      <c r="BZ1557" s="0" t="n">
        <v>2014</v>
      </c>
      <c r="CA1557" s="0" t="n">
        <v>0.384615384615385</v>
      </c>
      <c r="CB1557" s="0" t="n">
        <v>0</v>
      </c>
      <c r="CC1557" s="0" t="n">
        <v>1</v>
      </c>
      <c r="CD1557" s="0" t="n">
        <v>-0.0195528947333279</v>
      </c>
      <c r="CE1557" s="0" t="n">
        <v>1</v>
      </c>
    </row>
    <row r="1558" customFormat="false" ht="15" hidden="false" customHeight="false" outlineLevel="0" collapsed="false">
      <c r="A1558" s="0" t="s">
        <v>5621</v>
      </c>
      <c r="B1558" s="0" t="n">
        <v>2863</v>
      </c>
      <c r="C1558" s="0" t="n">
        <v>-0.0160371249646104</v>
      </c>
      <c r="D1558" s="0" t="n">
        <v>11414</v>
      </c>
      <c r="E1558" s="0" t="n">
        <f aca="false">IF(ISNUMBER($BA1558),$BA1558,IF(AND(ISNUMBER($D1558),ISNUMBER($BW1558),ISNUMBER($BX1558)),$D1558*($BX1558-$BW1558+1),""))</f>
        <v>148382</v>
      </c>
      <c r="H1558" s="0" t="s">
        <v>118</v>
      </c>
      <c r="I1558" s="0" t="s">
        <v>344</v>
      </c>
      <c r="J1558" s="0" t="n">
        <f aca="false">IF($BW1558&lt;&gt;"",$BW1558,"")</f>
        <v>2008</v>
      </c>
      <c r="K1558" s="0" t="n">
        <f aca="false">IF($BX1558&lt;&gt;"",$BX1558,"")</f>
        <v>2020</v>
      </c>
      <c r="L1558" s="0" t="n">
        <f aca="false">IF(AND(ISNUMBER($BW1558),ISNUMBER($BX1558)),($BW1558+$BX1558)/2,"")</f>
        <v>2014</v>
      </c>
      <c r="M1558" s="0" t="n">
        <f aca="false">IF($L1558&lt;&gt;"",$L1558,"")</f>
        <v>2014</v>
      </c>
      <c r="N1558" s="0" t="n">
        <f aca="false">IF(AND(ISNUMBER($BW1558),ISNUMBER($BX1558)),MIN(1,MAX(0,($BX1558-2016+1)/($BX1558-$BW1558+1))),"")</f>
        <v>0.384615384615385</v>
      </c>
      <c r="O1558" s="0" t="n">
        <f aca="false">IF(AND(ISNUMBER($BW1558),ISNUMBER($BX1558)),MIN(1,MAX(0,($BX1558-2017+1)/($BX1558-$BW1558+1))),"")</f>
        <v>0.307692307692308</v>
      </c>
      <c r="P1558" s="0" t="n">
        <f aca="false">IF(AND(ISNUMBER($BW1558),ISNUMBER($BX1558)),MIN(1,MAX(0,($BX1558-2018+1)/($BX1558-$BW1558+1))),"")</f>
        <v>0.230769230769231</v>
      </c>
      <c r="Q1558" s="0" t="n">
        <f aca="false">IF(AND(ISNUMBER($BW1558),ISNUMBER($BX1558)),MIN(1,MAX(0,($BX1558-2019+1)/($BX1558-$BW1558+1))),"")</f>
        <v>0.153846153846154</v>
      </c>
      <c r="R1558" s="0" t="n">
        <f aca="false">IF(AND(ISNUMBER($BW1558),ISNUMBER($BX1558)),MIN(1,MAX(0,($BX1558-2016+1)/($BX1558-$BW1558+1))),"")</f>
        <v>0.384615384615385</v>
      </c>
      <c r="S1558" s="0" t="n">
        <f aca="false">IF($L1558&lt;&gt;"",IF($L1558&gt;=2015.5,1,0),"")</f>
        <v>0</v>
      </c>
      <c r="T1558" s="0" t="n">
        <f aca="false">IF($L1558&lt;&gt;"",IF($L1558&gt;=2016,1,0),"")</f>
        <v>0</v>
      </c>
      <c r="U1558" s="0" t="n">
        <f aca="false">IF(ISNUMBER($BX1558),IF($BX1558&gt;=2016,1,0),"")</f>
        <v>1</v>
      </c>
      <c r="V1558" s="0" t="n">
        <f aca="false">IF(ISNUMBER($BW1558),IF($BW1558&gt;=2016,1,0),"")</f>
        <v>0</v>
      </c>
      <c r="W1558" s="0" t="str">
        <f aca="false">IF(AND(ISNUMBER($BW1558),ISNUMBER($BX1558)),IF($BW1558&gt;=2016,"post-only",IF($BX1558&lt;2016,"pre-only","mixed")),"")</f>
        <v>mixed</v>
      </c>
      <c r="X1558" s="0" t="n">
        <f aca="false">IF(AND(ISNUMBER($BW1558),ISNUMBER($BX1558)),MIN(1,MAX(0,($BX1558-2017+1)/($BX1558-$BW1558+1))),"")</f>
        <v>0.307692307692308</v>
      </c>
      <c r="Y1558" s="0" t="n">
        <f aca="false">IF(AND(ISNUMBER($BW1558),ISNUMBER($BX1558)),MIN(1,MAX(0,($BX1558-2018+1)/($BX1558-$BW1558+1))),"")</f>
        <v>0.230769230769231</v>
      </c>
      <c r="Z1558" s="0" t="n">
        <f aca="false">IF(AND(ISNUMBER($BW1558),ISNUMBER($BX1558)),MIN(1,MAX(0,($BX1558-2019+1)/($BX1558-$BW1558+1))),"")</f>
        <v>0.153846153846154</v>
      </c>
      <c r="AA1558" s="0" t="n">
        <f aca="false">IF(ISNUMBER($BX1558),IF($BX1558&gt;=2017,1,0),"")</f>
        <v>1</v>
      </c>
      <c r="AB1558" s="0" t="n">
        <f aca="false">IF(ISNUMBER($BX1558),IF($BX1558&gt;=2018,1,0),"")</f>
        <v>1</v>
      </c>
      <c r="AC1558" s="0" t="n">
        <f aca="false">IF(ISNUMBER($BX1558),IF($BX1558&gt;=2019,1,0),"")</f>
        <v>1</v>
      </c>
      <c r="AD1558" s="0" t="n">
        <f aca="false">IF($L1558&lt;&gt;"",IF($L1558&gt;2013,1,0),"")</f>
        <v>1</v>
      </c>
      <c r="AE1558" s="0" t="n">
        <f aca="false">IF($L1558&lt;&gt;"",1+IF($L1558&gt;2011,1,0)+IF($L1558&gt;2014,1,0),"")</f>
        <v>2</v>
      </c>
      <c r="AF1558" s="0" t="s">
        <v>747</v>
      </c>
      <c r="AG1558" s="0" t="s">
        <v>88</v>
      </c>
      <c r="AH1558" s="0" t="s">
        <v>2080</v>
      </c>
      <c r="AI1558" s="0" t="s">
        <v>334</v>
      </c>
      <c r="AJ1558" s="0" t="s">
        <v>334</v>
      </c>
      <c r="AK1558" s="0" t="str">
        <f aca="false">IF(AND($CF1558&lt;&gt;"",IFERROR(INDEX(subsample_country_map!$B:$B,MATCH($CF1558,subsample_country_map!$A:$A,0)),"")&lt;&gt;""),INDEX(subsample_country_map!$B:$B,MATCH($CF1558,subsample_country_map!$A:$A,0)),INDEX(lookup!$AA:$AA,MATCH($A1558,lookup!$A:$A,0)))</f>
        <v>3_AsiaPac</v>
      </c>
      <c r="AL1558" s="0" t="str">
        <f aca="false">IF(AND($CF1558&lt;&gt;"",IFERROR(INDEX(subsample_country_map!$C:$C,MATCH($CF1558,subsample_country_map!$A:$A,0)),"")&lt;&gt;""),INDEX(subsample_country_map!$C:$C,MATCH($CF1558,subsample_country_map!$A:$A,0)),INDEX(lookup!$AB:$AB,MATCH($A1558,lookup!$A:$A,0)))</f>
        <v>2_developing</v>
      </c>
      <c r="AM1558" s="0" t="str">
        <f aca="false">IF(AND($CF1558&lt;&gt;"",IFERROR(INDEX(subsample_country_map!$D:$D,MATCH($CF1558,subsample_country_map!$A:$A,0)),"")&lt;&gt;""),INDEX(subsample_country_map!$D:$D,MATCH($CF1558,subsample_country_map!$A:$A,0)),INDEX(lookup!$AC:$AC,MATCH($A1558,lookup!$A:$A,0)))</f>
        <v>2_non_western</v>
      </c>
      <c r="AN1558" s="0" t="str">
        <f aca="false">IF(AND($CF1558&lt;&gt;"",IFERROR(INDEX(subsample_country_map!$E:$E,MATCH($CF1558,subsample_country_map!$A:$A,0)),"")&lt;&gt;""),INDEX(subsample_country_map!$E:$E,MATCH($CF1558,subsample_country_map!$A:$A,0)),INDEX(lookup!$AD:$AD,MATCH($A1558,lookup!$A:$A,0)))</f>
        <v>2_civil law</v>
      </c>
      <c r="AO1558" s="0" t="str">
        <f aca="false">INDEX(lookup!$Y:$Y,MATCH($A1558,lookup!$A:$A,0))</f>
        <v>0_published</v>
      </c>
      <c r="AP1558" s="0" t="str">
        <f aca="false">INDEX(lookup!$Z:$Z,MATCH($A1558,lookup!$A:$A,0))</f>
        <v>1_VHB high</v>
      </c>
      <c r="AQ1558" s="0" t="str">
        <f aca="false">INDEX(lookup!$W:$W,MATCH($A1558,lookup!$A:$A,0))</f>
        <v>1_fin/acc/econ</v>
      </c>
      <c r="AS1558" s="0" t="s">
        <v>91</v>
      </c>
      <c r="AT1558" s="0" t="s">
        <v>397</v>
      </c>
      <c r="AU1558" s="0" t="s">
        <v>93</v>
      </c>
      <c r="AV1558" s="0" t="s">
        <v>2588</v>
      </c>
      <c r="AW1558" s="0" t="s">
        <v>2579</v>
      </c>
      <c r="BA1558" s="0" t="s">
        <v>5644</v>
      </c>
      <c r="BB1558" s="0" t="s">
        <v>96</v>
      </c>
      <c r="BC1558" s="0" t="s">
        <v>5645</v>
      </c>
      <c r="BD1558" s="0" t="s">
        <v>5622</v>
      </c>
      <c r="BE1558" s="0" t="s">
        <v>98</v>
      </c>
      <c r="BI1558" s="0" t="s">
        <v>143</v>
      </c>
      <c r="BJ1558" s="0" t="s">
        <v>5646</v>
      </c>
      <c r="BK1558" s="0" t="s">
        <v>5647</v>
      </c>
      <c r="BL1558" s="0" t="s">
        <v>5648</v>
      </c>
      <c r="BM1558" s="0" t="s">
        <v>5649</v>
      </c>
      <c r="BN1558" s="0" t="s">
        <v>1160</v>
      </c>
      <c r="BO1558" s="0" t="s">
        <v>105</v>
      </c>
      <c r="BP1558" s="0" t="s">
        <v>5621</v>
      </c>
      <c r="BQ1558" s="0" t="s">
        <v>127</v>
      </c>
      <c r="BT1558" s="0" t="n">
        <v>0</v>
      </c>
      <c r="BU1558" s="0" t="s">
        <v>5627</v>
      </c>
      <c r="BW1558" s="0" t="n">
        <v>2008</v>
      </c>
      <c r="BX1558" s="0" t="n">
        <v>2020</v>
      </c>
      <c r="BY1558" s="0" t="s">
        <v>2985</v>
      </c>
      <c r="BZ1558" s="0" t="n">
        <v>2014</v>
      </c>
      <c r="CA1558" s="0" t="n">
        <v>0.384615384615385</v>
      </c>
      <c r="CB1558" s="0" t="n">
        <v>0</v>
      </c>
      <c r="CC1558" s="0" t="n">
        <v>1</v>
      </c>
      <c r="CD1558" s="0" t="n">
        <v>-0.0160385000362024</v>
      </c>
      <c r="CE1558" s="0" t="n">
        <v>1</v>
      </c>
    </row>
    <row r="1559" customFormat="false" ht="15" hidden="false" customHeight="false" outlineLevel="0" collapsed="false">
      <c r="A1559" s="0" t="s">
        <v>5621</v>
      </c>
      <c r="B1559" s="0" t="n">
        <v>2864</v>
      </c>
      <c r="C1559" s="0" t="n">
        <v>-0.0212761669292913</v>
      </c>
      <c r="D1559" s="0" t="n">
        <v>11327</v>
      </c>
      <c r="E1559" s="0" t="n">
        <f aca="false">IF(ISNUMBER($BA1559),$BA1559,IF(AND(ISNUMBER($D1559),ISNUMBER($BW1559),ISNUMBER($BX1559)),$D1559*($BX1559-$BW1559+1),""))</f>
        <v>147251</v>
      </c>
      <c r="H1559" s="0" t="s">
        <v>118</v>
      </c>
      <c r="I1559" s="0" t="s">
        <v>344</v>
      </c>
      <c r="J1559" s="0" t="n">
        <f aca="false">IF($BW1559&lt;&gt;"",$BW1559,"")</f>
        <v>2008</v>
      </c>
      <c r="K1559" s="0" t="n">
        <f aca="false">IF($BX1559&lt;&gt;"",$BX1559,"")</f>
        <v>2020</v>
      </c>
      <c r="L1559" s="0" t="n">
        <f aca="false">IF(AND(ISNUMBER($BW1559),ISNUMBER($BX1559)),($BW1559+$BX1559)/2,"")</f>
        <v>2014</v>
      </c>
      <c r="M1559" s="0" t="n">
        <f aca="false">IF($L1559&lt;&gt;"",$L1559,"")</f>
        <v>2014</v>
      </c>
      <c r="N1559" s="0" t="n">
        <f aca="false">IF(AND(ISNUMBER($BW1559),ISNUMBER($BX1559)),MIN(1,MAX(0,($BX1559-2016+1)/($BX1559-$BW1559+1))),"")</f>
        <v>0.384615384615385</v>
      </c>
      <c r="O1559" s="0" t="n">
        <f aca="false">IF(AND(ISNUMBER($BW1559),ISNUMBER($BX1559)),MIN(1,MAX(0,($BX1559-2017+1)/($BX1559-$BW1559+1))),"")</f>
        <v>0.307692307692308</v>
      </c>
      <c r="P1559" s="0" t="n">
        <f aca="false">IF(AND(ISNUMBER($BW1559),ISNUMBER($BX1559)),MIN(1,MAX(0,($BX1559-2018+1)/($BX1559-$BW1559+1))),"")</f>
        <v>0.230769230769231</v>
      </c>
      <c r="Q1559" s="0" t="n">
        <f aca="false">IF(AND(ISNUMBER($BW1559),ISNUMBER($BX1559)),MIN(1,MAX(0,($BX1559-2019+1)/($BX1559-$BW1559+1))),"")</f>
        <v>0.153846153846154</v>
      </c>
      <c r="R1559" s="0" t="n">
        <f aca="false">IF(AND(ISNUMBER($BW1559),ISNUMBER($BX1559)),MIN(1,MAX(0,($BX1559-2016+1)/($BX1559-$BW1559+1))),"")</f>
        <v>0.384615384615385</v>
      </c>
      <c r="S1559" s="0" t="n">
        <f aca="false">IF($L1559&lt;&gt;"",IF($L1559&gt;=2015.5,1,0),"")</f>
        <v>0</v>
      </c>
      <c r="T1559" s="0" t="n">
        <f aca="false">IF($L1559&lt;&gt;"",IF($L1559&gt;=2016,1,0),"")</f>
        <v>0</v>
      </c>
      <c r="U1559" s="0" t="n">
        <f aca="false">IF(ISNUMBER($BX1559),IF($BX1559&gt;=2016,1,0),"")</f>
        <v>1</v>
      </c>
      <c r="V1559" s="0" t="n">
        <f aca="false">IF(ISNUMBER($BW1559),IF($BW1559&gt;=2016,1,0),"")</f>
        <v>0</v>
      </c>
      <c r="W1559" s="0" t="str">
        <f aca="false">IF(AND(ISNUMBER($BW1559),ISNUMBER($BX1559)),IF($BW1559&gt;=2016,"post-only",IF($BX1559&lt;2016,"pre-only","mixed")),"")</f>
        <v>mixed</v>
      </c>
      <c r="X1559" s="0" t="n">
        <f aca="false">IF(AND(ISNUMBER($BW1559),ISNUMBER($BX1559)),MIN(1,MAX(0,($BX1559-2017+1)/($BX1559-$BW1559+1))),"")</f>
        <v>0.307692307692308</v>
      </c>
      <c r="Y1559" s="0" t="n">
        <f aca="false">IF(AND(ISNUMBER($BW1559),ISNUMBER($BX1559)),MIN(1,MAX(0,($BX1559-2018+1)/($BX1559-$BW1559+1))),"")</f>
        <v>0.230769230769231</v>
      </c>
      <c r="Z1559" s="0" t="n">
        <f aca="false">IF(AND(ISNUMBER($BW1559),ISNUMBER($BX1559)),MIN(1,MAX(0,($BX1559-2019+1)/($BX1559-$BW1559+1))),"")</f>
        <v>0.153846153846154</v>
      </c>
      <c r="AA1559" s="0" t="n">
        <f aca="false">IF(ISNUMBER($BX1559),IF($BX1559&gt;=2017,1,0),"")</f>
        <v>1</v>
      </c>
      <c r="AB1559" s="0" t="n">
        <f aca="false">IF(ISNUMBER($BX1559),IF($BX1559&gt;=2018,1,0),"")</f>
        <v>1</v>
      </c>
      <c r="AC1559" s="0" t="n">
        <f aca="false">IF(ISNUMBER($BX1559),IF($BX1559&gt;=2019,1,0),"")</f>
        <v>1</v>
      </c>
      <c r="AD1559" s="0" t="n">
        <f aca="false">IF($L1559&lt;&gt;"",IF($L1559&gt;2013,1,0),"")</f>
        <v>1</v>
      </c>
      <c r="AE1559" s="0" t="n">
        <f aca="false">IF($L1559&lt;&gt;"",1+IF($L1559&gt;2011,1,0)+IF($L1559&gt;2014,1,0),"")</f>
        <v>2</v>
      </c>
      <c r="AF1559" s="0" t="s">
        <v>747</v>
      </c>
      <c r="AG1559" s="0" t="s">
        <v>88</v>
      </c>
      <c r="AH1559" s="0" t="s">
        <v>2080</v>
      </c>
      <c r="AI1559" s="0" t="s">
        <v>334</v>
      </c>
      <c r="AJ1559" s="0" t="s">
        <v>334</v>
      </c>
      <c r="AK1559" s="0" t="str">
        <f aca="false">IF(AND($CF1559&lt;&gt;"",IFERROR(INDEX(subsample_country_map!$B:$B,MATCH($CF1559,subsample_country_map!$A:$A,0)),"")&lt;&gt;""),INDEX(subsample_country_map!$B:$B,MATCH($CF1559,subsample_country_map!$A:$A,0)),INDEX(lookup!$AA:$AA,MATCH($A1559,lookup!$A:$A,0)))</f>
        <v>3_AsiaPac</v>
      </c>
      <c r="AL1559" s="0" t="str">
        <f aca="false">IF(AND($CF1559&lt;&gt;"",IFERROR(INDEX(subsample_country_map!$C:$C,MATCH($CF1559,subsample_country_map!$A:$A,0)),"")&lt;&gt;""),INDEX(subsample_country_map!$C:$C,MATCH($CF1559,subsample_country_map!$A:$A,0)),INDEX(lookup!$AB:$AB,MATCH($A1559,lookup!$A:$A,0)))</f>
        <v>2_developing</v>
      </c>
      <c r="AM1559" s="0" t="str">
        <f aca="false">IF(AND($CF1559&lt;&gt;"",IFERROR(INDEX(subsample_country_map!$D:$D,MATCH($CF1559,subsample_country_map!$A:$A,0)),"")&lt;&gt;""),INDEX(subsample_country_map!$D:$D,MATCH($CF1559,subsample_country_map!$A:$A,0)),INDEX(lookup!$AC:$AC,MATCH($A1559,lookup!$A:$A,0)))</f>
        <v>2_non_western</v>
      </c>
      <c r="AN1559" s="0" t="str">
        <f aca="false">IF(AND($CF1559&lt;&gt;"",IFERROR(INDEX(subsample_country_map!$E:$E,MATCH($CF1559,subsample_country_map!$A:$A,0)),"")&lt;&gt;""),INDEX(subsample_country_map!$E:$E,MATCH($CF1559,subsample_country_map!$A:$A,0)),INDEX(lookup!$AD:$AD,MATCH($A1559,lookup!$A:$A,0)))</f>
        <v>2_civil law</v>
      </c>
      <c r="AO1559" s="0" t="str">
        <f aca="false">INDEX(lookup!$Y:$Y,MATCH($A1559,lookup!$A:$A,0))</f>
        <v>0_published</v>
      </c>
      <c r="AP1559" s="0" t="str">
        <f aca="false">INDEX(lookup!$Z:$Z,MATCH($A1559,lookup!$A:$A,0))</f>
        <v>1_VHB high</v>
      </c>
      <c r="AQ1559" s="0" t="str">
        <f aca="false">INDEX(lookup!$W:$W,MATCH($A1559,lookup!$A:$A,0))</f>
        <v>1_fin/acc/econ</v>
      </c>
      <c r="AS1559" s="0" t="s">
        <v>91</v>
      </c>
      <c r="AT1559" s="0" t="s">
        <v>397</v>
      </c>
      <c r="AU1559" s="0" t="s">
        <v>93</v>
      </c>
      <c r="AV1559" s="0" t="s">
        <v>5650</v>
      </c>
      <c r="AW1559" s="0" t="s">
        <v>1671</v>
      </c>
      <c r="BA1559" s="0" t="s">
        <v>5651</v>
      </c>
      <c r="BB1559" s="0" t="s">
        <v>96</v>
      </c>
      <c r="BC1559" s="0" t="s">
        <v>5645</v>
      </c>
      <c r="BD1559" s="0" t="s">
        <v>5622</v>
      </c>
      <c r="BE1559" s="0" t="s">
        <v>98</v>
      </c>
      <c r="BI1559" s="0" t="s">
        <v>143</v>
      </c>
      <c r="BJ1559" s="0" t="s">
        <v>5652</v>
      </c>
      <c r="BK1559" s="0" t="s">
        <v>5647</v>
      </c>
      <c r="BL1559" s="0" t="s">
        <v>5653</v>
      </c>
      <c r="BM1559" s="0" t="s">
        <v>5649</v>
      </c>
      <c r="BN1559" s="0" t="s">
        <v>1160</v>
      </c>
      <c r="BO1559" s="0" t="s">
        <v>105</v>
      </c>
      <c r="BP1559" s="0" t="s">
        <v>5621</v>
      </c>
      <c r="BQ1559" s="0" t="s">
        <v>127</v>
      </c>
      <c r="BT1559" s="0" t="n">
        <v>0</v>
      </c>
      <c r="BU1559" s="0" t="s">
        <v>5627</v>
      </c>
      <c r="BW1559" s="0" t="n">
        <v>2008</v>
      </c>
      <c r="BX1559" s="0" t="n">
        <v>2020</v>
      </c>
      <c r="BY1559" s="0" t="s">
        <v>2985</v>
      </c>
      <c r="BZ1559" s="0" t="n">
        <v>2014</v>
      </c>
      <c r="CA1559" s="0" t="n">
        <v>0.384615384615385</v>
      </c>
      <c r="CB1559" s="0" t="n">
        <v>0</v>
      </c>
      <c r="CC1559" s="0" t="n">
        <v>1</v>
      </c>
      <c r="CD1559" s="0" t="n">
        <v>-0.0212793781998024</v>
      </c>
      <c r="CE1559" s="0" t="n">
        <v>1</v>
      </c>
    </row>
    <row r="1560" customFormat="false" ht="15" hidden="false" customHeight="false" outlineLevel="0" collapsed="false">
      <c r="A1560" s="0" t="s">
        <v>5621</v>
      </c>
      <c r="B1560" s="0" t="n">
        <v>2865</v>
      </c>
      <c r="C1560" s="0" t="n">
        <v>-0.0700369317205464</v>
      </c>
      <c r="D1560" s="0" t="n">
        <v>922</v>
      </c>
      <c r="E1560" s="0" t="n">
        <f aca="false">IF(ISNUMBER($BA1560),$BA1560,IF(AND(ISNUMBER($D1560),ISNUMBER($BW1560),ISNUMBER($BX1560)),$D1560*($BX1560-$BW1560+1),""))</f>
        <v>922</v>
      </c>
      <c r="H1560" s="0" t="s">
        <v>118</v>
      </c>
      <c r="I1560" s="0" t="s">
        <v>344</v>
      </c>
      <c r="J1560" s="0" t="n">
        <f aca="false">IF($BW1560&lt;&gt;"",$BW1560,"")</f>
        <v>2008</v>
      </c>
      <c r="K1560" s="0" t="n">
        <f aca="false">IF($BX1560&lt;&gt;"",$BX1560,"")</f>
        <v>2020</v>
      </c>
      <c r="L1560" s="0" t="n">
        <f aca="false">IF(AND(ISNUMBER($BW1560),ISNUMBER($BX1560)),($BW1560+$BX1560)/2,"")</f>
        <v>2014</v>
      </c>
      <c r="M1560" s="0" t="n">
        <f aca="false">IF($L1560&lt;&gt;"",$L1560,"")</f>
        <v>2014</v>
      </c>
      <c r="N1560" s="0" t="n">
        <f aca="false">IF(AND(ISNUMBER($BW1560),ISNUMBER($BX1560)),MIN(1,MAX(0,($BX1560-2016+1)/($BX1560-$BW1560+1))),"")</f>
        <v>0.384615384615385</v>
      </c>
      <c r="O1560" s="0" t="n">
        <f aca="false">IF(AND(ISNUMBER($BW1560),ISNUMBER($BX1560)),MIN(1,MAX(0,($BX1560-2017+1)/($BX1560-$BW1560+1))),"")</f>
        <v>0.307692307692308</v>
      </c>
      <c r="P1560" s="0" t="n">
        <f aca="false">IF(AND(ISNUMBER($BW1560),ISNUMBER($BX1560)),MIN(1,MAX(0,($BX1560-2018+1)/($BX1560-$BW1560+1))),"")</f>
        <v>0.230769230769231</v>
      </c>
      <c r="Q1560" s="0" t="n">
        <f aca="false">IF(AND(ISNUMBER($BW1560),ISNUMBER($BX1560)),MIN(1,MAX(0,($BX1560-2019+1)/($BX1560-$BW1560+1))),"")</f>
        <v>0.153846153846154</v>
      </c>
      <c r="R1560" s="0" t="n">
        <f aca="false">IF(AND(ISNUMBER($BW1560),ISNUMBER($BX1560)),MIN(1,MAX(0,($BX1560-2016+1)/($BX1560-$BW1560+1))),"")</f>
        <v>0.384615384615385</v>
      </c>
      <c r="S1560" s="0" t="n">
        <f aca="false">IF($L1560&lt;&gt;"",IF($L1560&gt;=2015.5,1,0),"")</f>
        <v>0</v>
      </c>
      <c r="T1560" s="0" t="n">
        <f aca="false">IF($L1560&lt;&gt;"",IF($L1560&gt;=2016,1,0),"")</f>
        <v>0</v>
      </c>
      <c r="U1560" s="0" t="n">
        <f aca="false">IF(ISNUMBER($BX1560),IF($BX1560&gt;=2016,1,0),"")</f>
        <v>1</v>
      </c>
      <c r="V1560" s="0" t="n">
        <f aca="false">IF(ISNUMBER($BW1560),IF($BW1560&gt;=2016,1,0),"")</f>
        <v>0</v>
      </c>
      <c r="W1560" s="0" t="str">
        <f aca="false">IF(AND(ISNUMBER($BW1560),ISNUMBER($BX1560)),IF($BW1560&gt;=2016,"post-only",IF($BX1560&lt;2016,"pre-only","mixed")),"")</f>
        <v>mixed</v>
      </c>
      <c r="X1560" s="0" t="n">
        <f aca="false">IF(AND(ISNUMBER($BW1560),ISNUMBER($BX1560)),MIN(1,MAX(0,($BX1560-2017+1)/($BX1560-$BW1560+1))),"")</f>
        <v>0.307692307692308</v>
      </c>
      <c r="Y1560" s="0" t="n">
        <f aca="false">IF(AND(ISNUMBER($BW1560),ISNUMBER($BX1560)),MIN(1,MAX(0,($BX1560-2018+1)/($BX1560-$BW1560+1))),"")</f>
        <v>0.230769230769231</v>
      </c>
      <c r="Z1560" s="0" t="n">
        <f aca="false">IF(AND(ISNUMBER($BW1560),ISNUMBER($BX1560)),MIN(1,MAX(0,($BX1560-2019+1)/($BX1560-$BW1560+1))),"")</f>
        <v>0.153846153846154</v>
      </c>
      <c r="AA1560" s="0" t="n">
        <f aca="false">IF(ISNUMBER($BX1560),IF($BX1560&gt;=2017,1,0),"")</f>
        <v>1</v>
      </c>
      <c r="AB1560" s="0" t="n">
        <f aca="false">IF(ISNUMBER($BX1560),IF($BX1560&gt;=2018,1,0),"")</f>
        <v>1</v>
      </c>
      <c r="AC1560" s="0" t="n">
        <f aca="false">IF(ISNUMBER($BX1560),IF($BX1560&gt;=2019,1,0),"")</f>
        <v>1</v>
      </c>
      <c r="AD1560" s="0" t="n">
        <f aca="false">IF($L1560&lt;&gt;"",IF($L1560&gt;2013,1,0),"")</f>
        <v>1</v>
      </c>
      <c r="AE1560" s="0" t="n">
        <f aca="false">IF($L1560&lt;&gt;"",1+IF($L1560&gt;2011,1,0)+IF($L1560&gt;2014,1,0),"")</f>
        <v>2</v>
      </c>
      <c r="AF1560" s="0" t="s">
        <v>747</v>
      </c>
      <c r="AG1560" s="0" t="s">
        <v>88</v>
      </c>
      <c r="AH1560" s="0" t="s">
        <v>2080</v>
      </c>
      <c r="AI1560" s="0" t="s">
        <v>334</v>
      </c>
      <c r="AJ1560" s="0" t="s">
        <v>334</v>
      </c>
      <c r="AK1560" s="0" t="str">
        <f aca="false">IF(AND($CF1560&lt;&gt;"",IFERROR(INDEX(subsample_country_map!$B:$B,MATCH($CF1560,subsample_country_map!$A:$A,0)),"")&lt;&gt;""),INDEX(subsample_country_map!$B:$B,MATCH($CF1560,subsample_country_map!$A:$A,0)),INDEX(lookup!$AA:$AA,MATCH($A1560,lookup!$A:$A,0)))</f>
        <v>3_AsiaPac</v>
      </c>
      <c r="AL1560" s="0" t="str">
        <f aca="false">IF(AND($CF1560&lt;&gt;"",IFERROR(INDEX(subsample_country_map!$C:$C,MATCH($CF1560,subsample_country_map!$A:$A,0)),"")&lt;&gt;""),INDEX(subsample_country_map!$C:$C,MATCH($CF1560,subsample_country_map!$A:$A,0)),INDEX(lookup!$AB:$AB,MATCH($A1560,lookup!$A:$A,0)))</f>
        <v>2_developing</v>
      </c>
      <c r="AM1560" s="0" t="str">
        <f aca="false">IF(AND($CF1560&lt;&gt;"",IFERROR(INDEX(subsample_country_map!$D:$D,MATCH($CF1560,subsample_country_map!$A:$A,0)),"")&lt;&gt;""),INDEX(subsample_country_map!$D:$D,MATCH($CF1560,subsample_country_map!$A:$A,0)),INDEX(lookup!$AC:$AC,MATCH($A1560,lookup!$A:$A,0)))</f>
        <v>2_non_western</v>
      </c>
      <c r="AN1560" s="0" t="str">
        <f aca="false">IF(AND($CF1560&lt;&gt;"",IFERROR(INDEX(subsample_country_map!$E:$E,MATCH($CF1560,subsample_country_map!$A:$A,0)),"")&lt;&gt;""),INDEX(subsample_country_map!$E:$E,MATCH($CF1560,subsample_country_map!$A:$A,0)),INDEX(lookup!$AD:$AD,MATCH($A1560,lookup!$A:$A,0)))</f>
        <v>2_civil law</v>
      </c>
      <c r="AO1560" s="0" t="str">
        <f aca="false">INDEX(lookup!$Y:$Y,MATCH($A1560,lookup!$A:$A,0))</f>
        <v>0_published</v>
      </c>
      <c r="AP1560" s="0" t="str">
        <f aca="false">INDEX(lookup!$Z:$Z,MATCH($A1560,lookup!$A:$A,0))</f>
        <v>1_VHB high</v>
      </c>
      <c r="AQ1560" s="0" t="str">
        <f aca="false">INDEX(lookup!$W:$W,MATCH($A1560,lookup!$A:$A,0))</f>
        <v>1_fin/acc/econ</v>
      </c>
      <c r="AS1560" s="0" t="s">
        <v>91</v>
      </c>
      <c r="AT1560" s="0" t="s">
        <v>397</v>
      </c>
      <c r="AU1560" s="0" t="s">
        <v>93</v>
      </c>
      <c r="AV1560" s="0" t="s">
        <v>5654</v>
      </c>
      <c r="AW1560" s="0" t="s">
        <v>5655</v>
      </c>
      <c r="BA1560" s="0" t="n">
        <v>922</v>
      </c>
      <c r="BB1560" s="0" t="s">
        <v>96</v>
      </c>
      <c r="BC1560" s="0" t="s">
        <v>122</v>
      </c>
      <c r="BD1560" s="0" t="s">
        <v>5622</v>
      </c>
      <c r="BE1560" s="0" t="s">
        <v>5656</v>
      </c>
      <c r="BF1560" s="0" t="s">
        <v>5657</v>
      </c>
      <c r="BI1560" s="0" t="s">
        <v>189</v>
      </c>
      <c r="BJ1560" s="0" t="s">
        <v>5658</v>
      </c>
      <c r="BK1560" s="0" t="s">
        <v>5659</v>
      </c>
      <c r="BL1560" s="0" t="s">
        <v>5660</v>
      </c>
      <c r="BM1560" s="0" t="s">
        <v>5626</v>
      </c>
      <c r="BN1560" s="0" t="s">
        <v>1160</v>
      </c>
      <c r="BO1560" s="0" t="s">
        <v>105</v>
      </c>
      <c r="BP1560" s="0" t="s">
        <v>5621</v>
      </c>
      <c r="BQ1560" s="0" t="s">
        <v>127</v>
      </c>
      <c r="BT1560" s="0" t="n">
        <v>0</v>
      </c>
      <c r="BU1560" s="0" t="s">
        <v>5627</v>
      </c>
      <c r="BW1560" s="0" t="n">
        <v>2008</v>
      </c>
      <c r="BX1560" s="0" t="n">
        <v>2020</v>
      </c>
      <c r="BY1560" s="0" t="s">
        <v>2985</v>
      </c>
      <c r="BZ1560" s="0" t="n">
        <v>2014</v>
      </c>
      <c r="CA1560" s="0" t="n">
        <v>0.384615384615385</v>
      </c>
      <c r="CB1560" s="0" t="n">
        <v>0</v>
      </c>
      <c r="CC1560" s="0" t="n">
        <v>1</v>
      </c>
      <c r="CD1560" s="0" t="n">
        <v>-0.0701517843278357</v>
      </c>
      <c r="CE1560" s="0" t="n">
        <v>1</v>
      </c>
    </row>
    <row r="1561" customFormat="false" ht="15" hidden="false" customHeight="false" outlineLevel="0" collapsed="false">
      <c r="A1561" s="0" t="s">
        <v>5621</v>
      </c>
      <c r="B1561" s="0" t="n">
        <v>2866</v>
      </c>
      <c r="C1561" s="0" t="n">
        <v>-0.0225366646264102</v>
      </c>
      <c r="D1561" s="0" t="n">
        <v>3241</v>
      </c>
      <c r="E1561" s="0" t="n">
        <f aca="false">IF(ISNUMBER($BA1561),$BA1561,IF(AND(ISNUMBER($D1561),ISNUMBER($BW1561),ISNUMBER($BX1561)),$D1561*($BX1561-$BW1561+1),""))</f>
        <v>3241</v>
      </c>
      <c r="H1561" s="0" t="s">
        <v>118</v>
      </c>
      <c r="I1561" s="0" t="s">
        <v>344</v>
      </c>
      <c r="J1561" s="0" t="n">
        <f aca="false">IF($BW1561&lt;&gt;"",$BW1561,"")</f>
        <v>2008</v>
      </c>
      <c r="K1561" s="0" t="n">
        <f aca="false">IF($BX1561&lt;&gt;"",$BX1561,"")</f>
        <v>2020</v>
      </c>
      <c r="L1561" s="0" t="n">
        <f aca="false">IF(AND(ISNUMBER($BW1561),ISNUMBER($BX1561)),($BW1561+$BX1561)/2,"")</f>
        <v>2014</v>
      </c>
      <c r="M1561" s="0" t="n">
        <f aca="false">IF($L1561&lt;&gt;"",$L1561,"")</f>
        <v>2014</v>
      </c>
      <c r="N1561" s="0" t="n">
        <f aca="false">IF(AND(ISNUMBER($BW1561),ISNUMBER($BX1561)),MIN(1,MAX(0,($BX1561-2016+1)/($BX1561-$BW1561+1))),"")</f>
        <v>0.384615384615385</v>
      </c>
      <c r="O1561" s="0" t="n">
        <f aca="false">IF(AND(ISNUMBER($BW1561),ISNUMBER($BX1561)),MIN(1,MAX(0,($BX1561-2017+1)/($BX1561-$BW1561+1))),"")</f>
        <v>0.307692307692308</v>
      </c>
      <c r="P1561" s="0" t="n">
        <f aca="false">IF(AND(ISNUMBER($BW1561),ISNUMBER($BX1561)),MIN(1,MAX(0,($BX1561-2018+1)/($BX1561-$BW1561+1))),"")</f>
        <v>0.230769230769231</v>
      </c>
      <c r="Q1561" s="0" t="n">
        <f aca="false">IF(AND(ISNUMBER($BW1561),ISNUMBER($BX1561)),MIN(1,MAX(0,($BX1561-2019+1)/($BX1561-$BW1561+1))),"")</f>
        <v>0.153846153846154</v>
      </c>
      <c r="R1561" s="0" t="n">
        <f aca="false">IF(AND(ISNUMBER($BW1561),ISNUMBER($BX1561)),MIN(1,MAX(0,($BX1561-2016+1)/($BX1561-$BW1561+1))),"")</f>
        <v>0.384615384615385</v>
      </c>
      <c r="S1561" s="0" t="n">
        <f aca="false">IF($L1561&lt;&gt;"",IF($L1561&gt;=2015.5,1,0),"")</f>
        <v>0</v>
      </c>
      <c r="T1561" s="0" t="n">
        <f aca="false">IF($L1561&lt;&gt;"",IF($L1561&gt;=2016,1,0),"")</f>
        <v>0</v>
      </c>
      <c r="U1561" s="0" t="n">
        <f aca="false">IF(ISNUMBER($BX1561),IF($BX1561&gt;=2016,1,0),"")</f>
        <v>1</v>
      </c>
      <c r="V1561" s="0" t="n">
        <f aca="false">IF(ISNUMBER($BW1561),IF($BW1561&gt;=2016,1,0),"")</f>
        <v>0</v>
      </c>
      <c r="W1561" s="0" t="str">
        <f aca="false">IF(AND(ISNUMBER($BW1561),ISNUMBER($BX1561)),IF($BW1561&gt;=2016,"post-only",IF($BX1561&lt;2016,"pre-only","mixed")),"")</f>
        <v>mixed</v>
      </c>
      <c r="X1561" s="0" t="n">
        <f aca="false">IF(AND(ISNUMBER($BW1561),ISNUMBER($BX1561)),MIN(1,MAX(0,($BX1561-2017+1)/($BX1561-$BW1561+1))),"")</f>
        <v>0.307692307692308</v>
      </c>
      <c r="Y1561" s="0" t="n">
        <f aca="false">IF(AND(ISNUMBER($BW1561),ISNUMBER($BX1561)),MIN(1,MAX(0,($BX1561-2018+1)/($BX1561-$BW1561+1))),"")</f>
        <v>0.230769230769231</v>
      </c>
      <c r="Z1561" s="0" t="n">
        <f aca="false">IF(AND(ISNUMBER($BW1561),ISNUMBER($BX1561)),MIN(1,MAX(0,($BX1561-2019+1)/($BX1561-$BW1561+1))),"")</f>
        <v>0.153846153846154</v>
      </c>
      <c r="AA1561" s="0" t="n">
        <f aca="false">IF(ISNUMBER($BX1561),IF($BX1561&gt;=2017,1,0),"")</f>
        <v>1</v>
      </c>
      <c r="AB1561" s="0" t="n">
        <f aca="false">IF(ISNUMBER($BX1561),IF($BX1561&gt;=2018,1,0),"")</f>
        <v>1</v>
      </c>
      <c r="AC1561" s="0" t="n">
        <f aca="false">IF(ISNUMBER($BX1561),IF($BX1561&gt;=2019,1,0),"")</f>
        <v>1</v>
      </c>
      <c r="AD1561" s="0" t="n">
        <f aca="false">IF($L1561&lt;&gt;"",IF($L1561&gt;2013,1,0),"")</f>
        <v>1</v>
      </c>
      <c r="AE1561" s="0" t="n">
        <f aca="false">IF($L1561&lt;&gt;"",1+IF($L1561&gt;2011,1,0)+IF($L1561&gt;2014,1,0),"")</f>
        <v>2</v>
      </c>
      <c r="AF1561" s="0" t="s">
        <v>747</v>
      </c>
      <c r="AG1561" s="0" t="s">
        <v>88</v>
      </c>
      <c r="AH1561" s="0" t="s">
        <v>2080</v>
      </c>
      <c r="AI1561" s="0" t="s">
        <v>334</v>
      </c>
      <c r="AJ1561" s="0" t="s">
        <v>334</v>
      </c>
      <c r="AK1561" s="0" t="str">
        <f aca="false">IF(AND($CF1561&lt;&gt;"",IFERROR(INDEX(subsample_country_map!$B:$B,MATCH($CF1561,subsample_country_map!$A:$A,0)),"")&lt;&gt;""),INDEX(subsample_country_map!$B:$B,MATCH($CF1561,subsample_country_map!$A:$A,0)),INDEX(lookup!$AA:$AA,MATCH($A1561,lookup!$A:$A,0)))</f>
        <v>3_AsiaPac</v>
      </c>
      <c r="AL1561" s="0" t="str">
        <f aca="false">IF(AND($CF1561&lt;&gt;"",IFERROR(INDEX(subsample_country_map!$C:$C,MATCH($CF1561,subsample_country_map!$A:$A,0)),"")&lt;&gt;""),INDEX(subsample_country_map!$C:$C,MATCH($CF1561,subsample_country_map!$A:$A,0)),INDEX(lookup!$AB:$AB,MATCH($A1561,lookup!$A:$A,0)))</f>
        <v>2_developing</v>
      </c>
      <c r="AM1561" s="0" t="str">
        <f aca="false">IF(AND($CF1561&lt;&gt;"",IFERROR(INDEX(subsample_country_map!$D:$D,MATCH($CF1561,subsample_country_map!$A:$A,0)),"")&lt;&gt;""),INDEX(subsample_country_map!$D:$D,MATCH($CF1561,subsample_country_map!$A:$A,0)),INDEX(lookup!$AC:$AC,MATCH($A1561,lookup!$A:$A,0)))</f>
        <v>2_non_western</v>
      </c>
      <c r="AN1561" s="0" t="str">
        <f aca="false">IF(AND($CF1561&lt;&gt;"",IFERROR(INDEX(subsample_country_map!$E:$E,MATCH($CF1561,subsample_country_map!$A:$A,0)),"")&lt;&gt;""),INDEX(subsample_country_map!$E:$E,MATCH($CF1561,subsample_country_map!$A:$A,0)),INDEX(lookup!$AD:$AD,MATCH($A1561,lookup!$A:$A,0)))</f>
        <v>2_civil law</v>
      </c>
      <c r="AO1561" s="0" t="str">
        <f aca="false">INDEX(lookup!$Y:$Y,MATCH($A1561,lookup!$A:$A,0))</f>
        <v>0_published</v>
      </c>
      <c r="AP1561" s="0" t="str">
        <f aca="false">INDEX(lookup!$Z:$Z,MATCH($A1561,lookup!$A:$A,0))</f>
        <v>1_VHB high</v>
      </c>
      <c r="AQ1561" s="0" t="str">
        <f aca="false">INDEX(lookup!$W:$W,MATCH($A1561,lookup!$A:$A,0))</f>
        <v>1_fin/acc/econ</v>
      </c>
      <c r="AS1561" s="0" t="s">
        <v>91</v>
      </c>
      <c r="AT1561" s="0" t="s">
        <v>397</v>
      </c>
      <c r="AU1561" s="0" t="s">
        <v>93</v>
      </c>
      <c r="AV1561" s="0" t="s">
        <v>5661</v>
      </c>
      <c r="AW1561" s="0" t="s">
        <v>1579</v>
      </c>
      <c r="BA1561" s="0" t="n">
        <v>3241</v>
      </c>
      <c r="BB1561" s="0" t="s">
        <v>96</v>
      </c>
      <c r="BC1561" s="0" t="s">
        <v>122</v>
      </c>
      <c r="BD1561" s="0" t="s">
        <v>5622</v>
      </c>
      <c r="BE1561" s="0" t="s">
        <v>5656</v>
      </c>
      <c r="BF1561" s="0" t="s">
        <v>5662</v>
      </c>
      <c r="BI1561" s="0" t="s">
        <v>189</v>
      </c>
      <c r="BJ1561" s="0" t="s">
        <v>5663</v>
      </c>
      <c r="BK1561" s="0" t="s">
        <v>5659</v>
      </c>
      <c r="BL1561" s="0" t="s">
        <v>5664</v>
      </c>
      <c r="BM1561" s="0" t="s">
        <v>5626</v>
      </c>
      <c r="BN1561" s="0" t="s">
        <v>1160</v>
      </c>
      <c r="BO1561" s="0" t="s">
        <v>105</v>
      </c>
      <c r="BP1561" s="0" t="s">
        <v>5621</v>
      </c>
      <c r="BQ1561" s="0" t="s">
        <v>127</v>
      </c>
      <c r="BT1561" s="0" t="n">
        <v>0</v>
      </c>
      <c r="BU1561" s="0" t="s">
        <v>5627</v>
      </c>
      <c r="BW1561" s="0" t="n">
        <v>2008</v>
      </c>
      <c r="BX1561" s="0" t="n">
        <v>2020</v>
      </c>
      <c r="BY1561" s="0" t="s">
        <v>2985</v>
      </c>
      <c r="BZ1561" s="0" t="n">
        <v>2014</v>
      </c>
      <c r="CA1561" s="0" t="n">
        <v>0.384615384615385</v>
      </c>
      <c r="CB1561" s="0" t="n">
        <v>0</v>
      </c>
      <c r="CC1561" s="0" t="n">
        <v>1</v>
      </c>
      <c r="CD1561" s="0" t="n">
        <v>-0.0225404812562906</v>
      </c>
      <c r="CE1561" s="0" t="n">
        <v>1</v>
      </c>
    </row>
    <row r="1562" customFormat="false" ht="15" hidden="false" customHeight="false" outlineLevel="0" collapsed="false">
      <c r="A1562" s="0" t="s">
        <v>5621</v>
      </c>
      <c r="B1562" s="0" t="n">
        <v>2867</v>
      </c>
      <c r="C1562" s="0" t="n">
        <v>-0.0120833238932402</v>
      </c>
      <c r="D1562" s="0" t="n">
        <v>963</v>
      </c>
      <c r="E1562" s="0" t="n">
        <f aca="false">IF(ISNUMBER($BA1562),$BA1562,IF(AND(ISNUMBER($D1562),ISNUMBER($BW1562),ISNUMBER($BX1562)),$D1562*($BX1562-$BW1562+1),""))</f>
        <v>963</v>
      </c>
      <c r="H1562" s="0" t="s">
        <v>118</v>
      </c>
      <c r="I1562" s="0" t="s">
        <v>344</v>
      </c>
      <c r="J1562" s="0" t="n">
        <f aca="false">IF($BW1562&lt;&gt;"",$BW1562,"")</f>
        <v>2008</v>
      </c>
      <c r="K1562" s="0" t="n">
        <f aca="false">IF($BX1562&lt;&gt;"",$BX1562,"")</f>
        <v>2020</v>
      </c>
      <c r="L1562" s="0" t="n">
        <f aca="false">IF(AND(ISNUMBER($BW1562),ISNUMBER($BX1562)),($BW1562+$BX1562)/2,"")</f>
        <v>2014</v>
      </c>
      <c r="M1562" s="0" t="n">
        <f aca="false">IF($L1562&lt;&gt;"",$L1562,"")</f>
        <v>2014</v>
      </c>
      <c r="N1562" s="0" t="n">
        <f aca="false">IF(AND(ISNUMBER($BW1562),ISNUMBER($BX1562)),MIN(1,MAX(0,($BX1562-2016+1)/($BX1562-$BW1562+1))),"")</f>
        <v>0.384615384615385</v>
      </c>
      <c r="O1562" s="0" t="n">
        <f aca="false">IF(AND(ISNUMBER($BW1562),ISNUMBER($BX1562)),MIN(1,MAX(0,($BX1562-2017+1)/($BX1562-$BW1562+1))),"")</f>
        <v>0.307692307692308</v>
      </c>
      <c r="P1562" s="0" t="n">
        <f aca="false">IF(AND(ISNUMBER($BW1562),ISNUMBER($BX1562)),MIN(1,MAX(0,($BX1562-2018+1)/($BX1562-$BW1562+1))),"")</f>
        <v>0.230769230769231</v>
      </c>
      <c r="Q1562" s="0" t="n">
        <f aca="false">IF(AND(ISNUMBER($BW1562),ISNUMBER($BX1562)),MIN(1,MAX(0,($BX1562-2019+1)/($BX1562-$BW1562+1))),"")</f>
        <v>0.153846153846154</v>
      </c>
      <c r="R1562" s="0" t="n">
        <f aca="false">IF(AND(ISNUMBER($BW1562),ISNUMBER($BX1562)),MIN(1,MAX(0,($BX1562-2016+1)/($BX1562-$BW1562+1))),"")</f>
        <v>0.384615384615385</v>
      </c>
      <c r="S1562" s="0" t="n">
        <f aca="false">IF($L1562&lt;&gt;"",IF($L1562&gt;=2015.5,1,0),"")</f>
        <v>0</v>
      </c>
      <c r="T1562" s="0" t="n">
        <f aca="false">IF($L1562&lt;&gt;"",IF($L1562&gt;=2016,1,0),"")</f>
        <v>0</v>
      </c>
      <c r="U1562" s="0" t="n">
        <f aca="false">IF(ISNUMBER($BX1562),IF($BX1562&gt;=2016,1,0),"")</f>
        <v>1</v>
      </c>
      <c r="V1562" s="0" t="n">
        <f aca="false">IF(ISNUMBER($BW1562),IF($BW1562&gt;=2016,1,0),"")</f>
        <v>0</v>
      </c>
      <c r="W1562" s="0" t="str">
        <f aca="false">IF(AND(ISNUMBER($BW1562),ISNUMBER($BX1562)),IF($BW1562&gt;=2016,"post-only",IF($BX1562&lt;2016,"pre-only","mixed")),"")</f>
        <v>mixed</v>
      </c>
      <c r="X1562" s="0" t="n">
        <f aca="false">IF(AND(ISNUMBER($BW1562),ISNUMBER($BX1562)),MIN(1,MAX(0,($BX1562-2017+1)/($BX1562-$BW1562+1))),"")</f>
        <v>0.307692307692308</v>
      </c>
      <c r="Y1562" s="0" t="n">
        <f aca="false">IF(AND(ISNUMBER($BW1562),ISNUMBER($BX1562)),MIN(1,MAX(0,($BX1562-2018+1)/($BX1562-$BW1562+1))),"")</f>
        <v>0.230769230769231</v>
      </c>
      <c r="Z1562" s="0" t="n">
        <f aca="false">IF(AND(ISNUMBER($BW1562),ISNUMBER($BX1562)),MIN(1,MAX(0,($BX1562-2019+1)/($BX1562-$BW1562+1))),"")</f>
        <v>0.153846153846154</v>
      </c>
      <c r="AA1562" s="0" t="n">
        <f aca="false">IF(ISNUMBER($BX1562),IF($BX1562&gt;=2017,1,0),"")</f>
        <v>1</v>
      </c>
      <c r="AB1562" s="0" t="n">
        <f aca="false">IF(ISNUMBER($BX1562),IF($BX1562&gt;=2018,1,0),"")</f>
        <v>1</v>
      </c>
      <c r="AC1562" s="0" t="n">
        <f aca="false">IF(ISNUMBER($BX1562),IF($BX1562&gt;=2019,1,0),"")</f>
        <v>1</v>
      </c>
      <c r="AD1562" s="0" t="n">
        <f aca="false">IF($L1562&lt;&gt;"",IF($L1562&gt;2013,1,0),"")</f>
        <v>1</v>
      </c>
      <c r="AE1562" s="0" t="n">
        <f aca="false">IF($L1562&lt;&gt;"",1+IF($L1562&gt;2011,1,0)+IF($L1562&gt;2014,1,0),"")</f>
        <v>2</v>
      </c>
      <c r="AF1562" s="0" t="s">
        <v>747</v>
      </c>
      <c r="AG1562" s="0" t="s">
        <v>88</v>
      </c>
      <c r="AH1562" s="0" t="s">
        <v>2080</v>
      </c>
      <c r="AI1562" s="0" t="s">
        <v>334</v>
      </c>
      <c r="AJ1562" s="0" t="s">
        <v>334</v>
      </c>
      <c r="AK1562" s="0" t="str">
        <f aca="false">IF(AND($CF1562&lt;&gt;"",IFERROR(INDEX(subsample_country_map!$B:$B,MATCH($CF1562,subsample_country_map!$A:$A,0)),"")&lt;&gt;""),INDEX(subsample_country_map!$B:$B,MATCH($CF1562,subsample_country_map!$A:$A,0)),INDEX(lookup!$AA:$AA,MATCH($A1562,lookup!$A:$A,0)))</f>
        <v>3_AsiaPac</v>
      </c>
      <c r="AL1562" s="0" t="str">
        <f aca="false">IF(AND($CF1562&lt;&gt;"",IFERROR(INDEX(subsample_country_map!$C:$C,MATCH($CF1562,subsample_country_map!$A:$A,0)),"")&lt;&gt;""),INDEX(subsample_country_map!$C:$C,MATCH($CF1562,subsample_country_map!$A:$A,0)),INDEX(lookup!$AB:$AB,MATCH($A1562,lookup!$A:$A,0)))</f>
        <v>2_developing</v>
      </c>
      <c r="AM1562" s="0" t="str">
        <f aca="false">IF(AND($CF1562&lt;&gt;"",IFERROR(INDEX(subsample_country_map!$D:$D,MATCH($CF1562,subsample_country_map!$A:$A,0)),"")&lt;&gt;""),INDEX(subsample_country_map!$D:$D,MATCH($CF1562,subsample_country_map!$A:$A,0)),INDEX(lookup!$AC:$AC,MATCH($A1562,lookup!$A:$A,0)))</f>
        <v>2_non_western</v>
      </c>
      <c r="AN1562" s="0" t="str">
        <f aca="false">IF(AND($CF1562&lt;&gt;"",IFERROR(INDEX(subsample_country_map!$E:$E,MATCH($CF1562,subsample_country_map!$A:$A,0)),"")&lt;&gt;""),INDEX(subsample_country_map!$E:$E,MATCH($CF1562,subsample_country_map!$A:$A,0)),INDEX(lookup!$AD:$AD,MATCH($A1562,lookup!$A:$A,0)))</f>
        <v>2_civil law</v>
      </c>
      <c r="AO1562" s="0" t="str">
        <f aca="false">INDEX(lookup!$Y:$Y,MATCH($A1562,lookup!$A:$A,0))</f>
        <v>0_published</v>
      </c>
      <c r="AP1562" s="0" t="str">
        <f aca="false">INDEX(lookup!$Z:$Z,MATCH($A1562,lookup!$A:$A,0))</f>
        <v>1_VHB high</v>
      </c>
      <c r="AQ1562" s="0" t="str">
        <f aca="false">INDEX(lookup!$W:$W,MATCH($A1562,lookup!$A:$A,0))</f>
        <v>1_fin/acc/econ</v>
      </c>
      <c r="AS1562" s="0" t="s">
        <v>91</v>
      </c>
      <c r="AT1562" s="0" t="s">
        <v>397</v>
      </c>
      <c r="AU1562" s="0" t="s">
        <v>93</v>
      </c>
      <c r="AV1562" s="0" t="s">
        <v>2669</v>
      </c>
      <c r="AW1562" s="0" t="s">
        <v>5665</v>
      </c>
      <c r="BA1562" s="0" t="n">
        <v>963</v>
      </c>
      <c r="BB1562" s="0" t="s">
        <v>96</v>
      </c>
      <c r="BC1562" s="0" t="s">
        <v>122</v>
      </c>
      <c r="BD1562" s="0" t="s">
        <v>5622</v>
      </c>
      <c r="BE1562" s="0" t="s">
        <v>5656</v>
      </c>
      <c r="BF1562" s="0" t="s">
        <v>5666</v>
      </c>
      <c r="BI1562" s="0" t="s">
        <v>189</v>
      </c>
      <c r="BJ1562" s="0" t="s">
        <v>5667</v>
      </c>
      <c r="BK1562" s="0" t="s">
        <v>5659</v>
      </c>
      <c r="BL1562" s="0" t="s">
        <v>5668</v>
      </c>
      <c r="BM1562" s="0" t="s">
        <v>5626</v>
      </c>
      <c r="BN1562" s="0" t="s">
        <v>1160</v>
      </c>
      <c r="BO1562" s="0" t="s">
        <v>105</v>
      </c>
      <c r="BP1562" s="0" t="s">
        <v>5621</v>
      </c>
      <c r="BQ1562" s="0" t="s">
        <v>127</v>
      </c>
      <c r="BT1562" s="0" t="n">
        <v>0</v>
      </c>
      <c r="BU1562" s="0" t="s">
        <v>5627</v>
      </c>
      <c r="BW1562" s="0" t="n">
        <v>2008</v>
      </c>
      <c r="BX1562" s="0" t="n">
        <v>2020</v>
      </c>
      <c r="BY1562" s="0" t="s">
        <v>2985</v>
      </c>
      <c r="BZ1562" s="0" t="n">
        <v>2014</v>
      </c>
      <c r="CA1562" s="0" t="n">
        <v>0.384615384615385</v>
      </c>
      <c r="CB1562" s="0" t="n">
        <v>0</v>
      </c>
      <c r="CC1562" s="0" t="n">
        <v>1</v>
      </c>
      <c r="CD1562" s="0" t="n">
        <v>-0.0120839120269119</v>
      </c>
      <c r="CE1562" s="0" t="n">
        <v>1</v>
      </c>
    </row>
    <row r="1563" customFormat="false" ht="15" hidden="false" customHeight="false" outlineLevel="0" collapsed="false">
      <c r="A1563" s="0" t="s">
        <v>5621</v>
      </c>
      <c r="B1563" s="0" t="n">
        <v>2868</v>
      </c>
      <c r="C1563" s="0" t="n">
        <v>-0.0222151306321435</v>
      </c>
      <c r="D1563" s="0" t="n">
        <v>5126</v>
      </c>
      <c r="E1563" s="0" t="n">
        <f aca="false">IF(ISNUMBER($BA1563),$BA1563,IF(AND(ISNUMBER($D1563),ISNUMBER($BW1563),ISNUMBER($BX1563)),$D1563*($BX1563-$BW1563+1),""))</f>
        <v>5126</v>
      </c>
      <c r="H1563" s="0" t="s">
        <v>118</v>
      </c>
      <c r="I1563" s="0" t="s">
        <v>344</v>
      </c>
      <c r="J1563" s="0" t="n">
        <f aca="false">IF($BW1563&lt;&gt;"",$BW1563,"")</f>
        <v>2008</v>
      </c>
      <c r="K1563" s="0" t="n">
        <f aca="false">IF($BX1563&lt;&gt;"",$BX1563,"")</f>
        <v>2020</v>
      </c>
      <c r="L1563" s="0" t="n">
        <f aca="false">IF(AND(ISNUMBER($BW1563),ISNUMBER($BX1563)),($BW1563+$BX1563)/2,"")</f>
        <v>2014</v>
      </c>
      <c r="M1563" s="0" t="n">
        <f aca="false">IF($L1563&lt;&gt;"",$L1563,"")</f>
        <v>2014</v>
      </c>
      <c r="N1563" s="0" t="n">
        <f aca="false">IF(AND(ISNUMBER($BW1563),ISNUMBER($BX1563)),MIN(1,MAX(0,($BX1563-2016+1)/($BX1563-$BW1563+1))),"")</f>
        <v>0.384615384615385</v>
      </c>
      <c r="O1563" s="0" t="n">
        <f aca="false">IF(AND(ISNUMBER($BW1563),ISNUMBER($BX1563)),MIN(1,MAX(0,($BX1563-2017+1)/($BX1563-$BW1563+1))),"")</f>
        <v>0.307692307692308</v>
      </c>
      <c r="P1563" s="0" t="n">
        <f aca="false">IF(AND(ISNUMBER($BW1563),ISNUMBER($BX1563)),MIN(1,MAX(0,($BX1563-2018+1)/($BX1563-$BW1563+1))),"")</f>
        <v>0.230769230769231</v>
      </c>
      <c r="Q1563" s="0" t="n">
        <f aca="false">IF(AND(ISNUMBER($BW1563),ISNUMBER($BX1563)),MIN(1,MAX(0,($BX1563-2019+1)/($BX1563-$BW1563+1))),"")</f>
        <v>0.153846153846154</v>
      </c>
      <c r="R1563" s="0" t="n">
        <f aca="false">IF(AND(ISNUMBER($BW1563),ISNUMBER($BX1563)),MIN(1,MAX(0,($BX1563-2016+1)/($BX1563-$BW1563+1))),"")</f>
        <v>0.384615384615385</v>
      </c>
      <c r="S1563" s="0" t="n">
        <f aca="false">IF($L1563&lt;&gt;"",IF($L1563&gt;=2015.5,1,0),"")</f>
        <v>0</v>
      </c>
      <c r="T1563" s="0" t="n">
        <f aca="false">IF($L1563&lt;&gt;"",IF($L1563&gt;=2016,1,0),"")</f>
        <v>0</v>
      </c>
      <c r="U1563" s="0" t="n">
        <f aca="false">IF(ISNUMBER($BX1563),IF($BX1563&gt;=2016,1,0),"")</f>
        <v>1</v>
      </c>
      <c r="V1563" s="0" t="n">
        <f aca="false">IF(ISNUMBER($BW1563),IF($BW1563&gt;=2016,1,0),"")</f>
        <v>0</v>
      </c>
      <c r="W1563" s="0" t="str">
        <f aca="false">IF(AND(ISNUMBER($BW1563),ISNUMBER($BX1563)),IF($BW1563&gt;=2016,"post-only",IF($BX1563&lt;2016,"pre-only","mixed")),"")</f>
        <v>mixed</v>
      </c>
      <c r="X1563" s="0" t="n">
        <f aca="false">IF(AND(ISNUMBER($BW1563),ISNUMBER($BX1563)),MIN(1,MAX(0,($BX1563-2017+1)/($BX1563-$BW1563+1))),"")</f>
        <v>0.307692307692308</v>
      </c>
      <c r="Y1563" s="0" t="n">
        <f aca="false">IF(AND(ISNUMBER($BW1563),ISNUMBER($BX1563)),MIN(1,MAX(0,($BX1563-2018+1)/($BX1563-$BW1563+1))),"")</f>
        <v>0.230769230769231</v>
      </c>
      <c r="Z1563" s="0" t="n">
        <f aca="false">IF(AND(ISNUMBER($BW1563),ISNUMBER($BX1563)),MIN(1,MAX(0,($BX1563-2019+1)/($BX1563-$BW1563+1))),"")</f>
        <v>0.153846153846154</v>
      </c>
      <c r="AA1563" s="0" t="n">
        <f aca="false">IF(ISNUMBER($BX1563),IF($BX1563&gt;=2017,1,0),"")</f>
        <v>1</v>
      </c>
      <c r="AB1563" s="0" t="n">
        <f aca="false">IF(ISNUMBER($BX1563),IF($BX1563&gt;=2018,1,0),"")</f>
        <v>1</v>
      </c>
      <c r="AC1563" s="0" t="n">
        <f aca="false">IF(ISNUMBER($BX1563),IF($BX1563&gt;=2019,1,0),"")</f>
        <v>1</v>
      </c>
      <c r="AD1563" s="0" t="n">
        <f aca="false">IF($L1563&lt;&gt;"",IF($L1563&gt;2013,1,0),"")</f>
        <v>1</v>
      </c>
      <c r="AE1563" s="0" t="n">
        <f aca="false">IF($L1563&lt;&gt;"",1+IF($L1563&gt;2011,1,0)+IF($L1563&gt;2014,1,0),"")</f>
        <v>2</v>
      </c>
      <c r="AF1563" s="0" t="s">
        <v>747</v>
      </c>
      <c r="AG1563" s="0" t="s">
        <v>88</v>
      </c>
      <c r="AH1563" s="0" t="s">
        <v>2080</v>
      </c>
      <c r="AI1563" s="0" t="s">
        <v>334</v>
      </c>
      <c r="AJ1563" s="0" t="s">
        <v>334</v>
      </c>
      <c r="AK1563" s="0" t="str">
        <f aca="false">IF(AND($CF1563&lt;&gt;"",IFERROR(INDEX(subsample_country_map!$B:$B,MATCH($CF1563,subsample_country_map!$A:$A,0)),"")&lt;&gt;""),INDEX(subsample_country_map!$B:$B,MATCH($CF1563,subsample_country_map!$A:$A,0)),INDEX(lookup!$AA:$AA,MATCH($A1563,lookup!$A:$A,0)))</f>
        <v>3_AsiaPac</v>
      </c>
      <c r="AL1563" s="0" t="str">
        <f aca="false">IF(AND($CF1563&lt;&gt;"",IFERROR(INDEX(subsample_country_map!$C:$C,MATCH($CF1563,subsample_country_map!$A:$A,0)),"")&lt;&gt;""),INDEX(subsample_country_map!$C:$C,MATCH($CF1563,subsample_country_map!$A:$A,0)),INDEX(lookup!$AB:$AB,MATCH($A1563,lookup!$A:$A,0)))</f>
        <v>2_developing</v>
      </c>
      <c r="AM1563" s="0" t="str">
        <f aca="false">IF(AND($CF1563&lt;&gt;"",IFERROR(INDEX(subsample_country_map!$D:$D,MATCH($CF1563,subsample_country_map!$A:$A,0)),"")&lt;&gt;""),INDEX(subsample_country_map!$D:$D,MATCH($CF1563,subsample_country_map!$A:$A,0)),INDEX(lookup!$AC:$AC,MATCH($A1563,lookup!$A:$A,0)))</f>
        <v>2_non_western</v>
      </c>
      <c r="AN1563" s="0" t="str">
        <f aca="false">IF(AND($CF1563&lt;&gt;"",IFERROR(INDEX(subsample_country_map!$E:$E,MATCH($CF1563,subsample_country_map!$A:$A,0)),"")&lt;&gt;""),INDEX(subsample_country_map!$E:$E,MATCH($CF1563,subsample_country_map!$A:$A,0)),INDEX(lookup!$AD:$AD,MATCH($A1563,lookup!$A:$A,0)))</f>
        <v>2_civil law</v>
      </c>
      <c r="AO1563" s="0" t="str">
        <f aca="false">INDEX(lookup!$Y:$Y,MATCH($A1563,lookup!$A:$A,0))</f>
        <v>0_published</v>
      </c>
      <c r="AP1563" s="0" t="str">
        <f aca="false">INDEX(lookup!$Z:$Z,MATCH($A1563,lookup!$A:$A,0))</f>
        <v>1_VHB high</v>
      </c>
      <c r="AQ1563" s="0" t="str">
        <f aca="false">INDEX(lookup!$W:$W,MATCH($A1563,lookup!$A:$A,0))</f>
        <v>1_fin/acc/econ</v>
      </c>
      <c r="AS1563" s="0" t="s">
        <v>91</v>
      </c>
      <c r="AT1563" s="0" t="s">
        <v>397</v>
      </c>
      <c r="AU1563" s="0" t="s">
        <v>93</v>
      </c>
      <c r="AV1563" s="0" t="s">
        <v>2632</v>
      </c>
      <c r="AW1563" s="0" t="s">
        <v>1514</v>
      </c>
      <c r="BA1563" s="0" t="n">
        <v>5126</v>
      </c>
      <c r="BB1563" s="0" t="s">
        <v>96</v>
      </c>
      <c r="BC1563" s="0" t="s">
        <v>122</v>
      </c>
      <c r="BD1563" s="0" t="s">
        <v>5622</v>
      </c>
      <c r="BE1563" s="0" t="s">
        <v>98</v>
      </c>
      <c r="BI1563" s="0" t="s">
        <v>208</v>
      </c>
      <c r="BJ1563" s="0" t="s">
        <v>5669</v>
      </c>
      <c r="BK1563" s="0" t="s">
        <v>5670</v>
      </c>
      <c r="BL1563" s="0" t="s">
        <v>5671</v>
      </c>
      <c r="BM1563" s="0" t="s">
        <v>5626</v>
      </c>
      <c r="BN1563" s="0" t="s">
        <v>1160</v>
      </c>
      <c r="BO1563" s="0" t="s">
        <v>105</v>
      </c>
      <c r="BP1563" s="0" t="s">
        <v>5621</v>
      </c>
      <c r="BQ1563" s="0" t="s">
        <v>127</v>
      </c>
      <c r="BT1563" s="0" t="n">
        <v>0</v>
      </c>
      <c r="BU1563" s="0" t="s">
        <v>5627</v>
      </c>
      <c r="BW1563" s="0" t="n">
        <v>2008</v>
      </c>
      <c r="BX1563" s="0" t="n">
        <v>2020</v>
      </c>
      <c r="BY1563" s="0" t="s">
        <v>2985</v>
      </c>
      <c r="BZ1563" s="0" t="n">
        <v>2014</v>
      </c>
      <c r="CA1563" s="0" t="n">
        <v>0.384615384615385</v>
      </c>
      <c r="CB1563" s="0" t="n">
        <v>0</v>
      </c>
      <c r="CC1563" s="0" t="n">
        <v>1</v>
      </c>
      <c r="CD1563" s="0" t="n">
        <v>-0.0222187861927067</v>
      </c>
      <c r="CE1563" s="0" t="n">
        <v>1</v>
      </c>
    </row>
    <row r="1564" customFormat="false" ht="15" hidden="false" customHeight="false" outlineLevel="0" collapsed="false">
      <c r="A1564" s="0" t="s">
        <v>5621</v>
      </c>
      <c r="B1564" s="0" t="n">
        <v>2869</v>
      </c>
      <c r="C1564" s="0" t="n">
        <v>-0.0301261605102873</v>
      </c>
      <c r="D1564" s="0" t="n">
        <v>5126</v>
      </c>
      <c r="E1564" s="0" t="n">
        <f aca="false">IF(ISNUMBER($BA1564),$BA1564,IF(AND(ISNUMBER($D1564),ISNUMBER($BW1564),ISNUMBER($BX1564)),$D1564*($BX1564-$BW1564+1),""))</f>
        <v>5126</v>
      </c>
      <c r="H1564" s="0" t="s">
        <v>118</v>
      </c>
      <c r="I1564" s="0" t="s">
        <v>344</v>
      </c>
      <c r="J1564" s="0" t="n">
        <f aca="false">IF($BW1564&lt;&gt;"",$BW1564,"")</f>
        <v>2008</v>
      </c>
      <c r="K1564" s="0" t="n">
        <f aca="false">IF($BX1564&lt;&gt;"",$BX1564,"")</f>
        <v>2020</v>
      </c>
      <c r="L1564" s="0" t="n">
        <f aca="false">IF(AND(ISNUMBER($BW1564),ISNUMBER($BX1564)),($BW1564+$BX1564)/2,"")</f>
        <v>2014</v>
      </c>
      <c r="M1564" s="0" t="n">
        <f aca="false">IF($L1564&lt;&gt;"",$L1564,"")</f>
        <v>2014</v>
      </c>
      <c r="N1564" s="0" t="n">
        <f aca="false">IF(AND(ISNUMBER($BW1564),ISNUMBER($BX1564)),MIN(1,MAX(0,($BX1564-2016+1)/($BX1564-$BW1564+1))),"")</f>
        <v>0.384615384615385</v>
      </c>
      <c r="O1564" s="0" t="n">
        <f aca="false">IF(AND(ISNUMBER($BW1564),ISNUMBER($BX1564)),MIN(1,MAX(0,($BX1564-2017+1)/($BX1564-$BW1564+1))),"")</f>
        <v>0.307692307692308</v>
      </c>
      <c r="P1564" s="0" t="n">
        <f aca="false">IF(AND(ISNUMBER($BW1564),ISNUMBER($BX1564)),MIN(1,MAX(0,($BX1564-2018+1)/($BX1564-$BW1564+1))),"")</f>
        <v>0.230769230769231</v>
      </c>
      <c r="Q1564" s="0" t="n">
        <f aca="false">IF(AND(ISNUMBER($BW1564),ISNUMBER($BX1564)),MIN(1,MAX(0,($BX1564-2019+1)/($BX1564-$BW1564+1))),"")</f>
        <v>0.153846153846154</v>
      </c>
      <c r="R1564" s="0" t="n">
        <f aca="false">IF(AND(ISNUMBER($BW1564),ISNUMBER($BX1564)),MIN(1,MAX(0,($BX1564-2016+1)/($BX1564-$BW1564+1))),"")</f>
        <v>0.384615384615385</v>
      </c>
      <c r="S1564" s="0" t="n">
        <f aca="false">IF($L1564&lt;&gt;"",IF($L1564&gt;=2015.5,1,0),"")</f>
        <v>0</v>
      </c>
      <c r="T1564" s="0" t="n">
        <f aca="false">IF($L1564&lt;&gt;"",IF($L1564&gt;=2016,1,0),"")</f>
        <v>0</v>
      </c>
      <c r="U1564" s="0" t="n">
        <f aca="false">IF(ISNUMBER($BX1564),IF($BX1564&gt;=2016,1,0),"")</f>
        <v>1</v>
      </c>
      <c r="V1564" s="0" t="n">
        <f aca="false">IF(ISNUMBER($BW1564),IF($BW1564&gt;=2016,1,0),"")</f>
        <v>0</v>
      </c>
      <c r="W1564" s="0" t="str">
        <f aca="false">IF(AND(ISNUMBER($BW1564),ISNUMBER($BX1564)),IF($BW1564&gt;=2016,"post-only",IF($BX1564&lt;2016,"pre-only","mixed")),"")</f>
        <v>mixed</v>
      </c>
      <c r="X1564" s="0" t="n">
        <f aca="false">IF(AND(ISNUMBER($BW1564),ISNUMBER($BX1564)),MIN(1,MAX(0,($BX1564-2017+1)/($BX1564-$BW1564+1))),"")</f>
        <v>0.307692307692308</v>
      </c>
      <c r="Y1564" s="0" t="n">
        <f aca="false">IF(AND(ISNUMBER($BW1564),ISNUMBER($BX1564)),MIN(1,MAX(0,($BX1564-2018+1)/($BX1564-$BW1564+1))),"")</f>
        <v>0.230769230769231</v>
      </c>
      <c r="Z1564" s="0" t="n">
        <f aca="false">IF(AND(ISNUMBER($BW1564),ISNUMBER($BX1564)),MIN(1,MAX(0,($BX1564-2019+1)/($BX1564-$BW1564+1))),"")</f>
        <v>0.153846153846154</v>
      </c>
      <c r="AA1564" s="0" t="n">
        <f aca="false">IF(ISNUMBER($BX1564),IF($BX1564&gt;=2017,1,0),"")</f>
        <v>1</v>
      </c>
      <c r="AB1564" s="0" t="n">
        <f aca="false">IF(ISNUMBER($BX1564),IF($BX1564&gt;=2018,1,0),"")</f>
        <v>1</v>
      </c>
      <c r="AC1564" s="0" t="n">
        <f aca="false">IF(ISNUMBER($BX1564),IF($BX1564&gt;=2019,1,0),"")</f>
        <v>1</v>
      </c>
      <c r="AD1564" s="0" t="n">
        <f aca="false">IF($L1564&lt;&gt;"",IF($L1564&gt;2013,1,0),"")</f>
        <v>1</v>
      </c>
      <c r="AE1564" s="0" t="n">
        <f aca="false">IF($L1564&lt;&gt;"",1+IF($L1564&gt;2011,1,0)+IF($L1564&gt;2014,1,0),"")</f>
        <v>2</v>
      </c>
      <c r="AF1564" s="0" t="s">
        <v>747</v>
      </c>
      <c r="AG1564" s="0" t="s">
        <v>88</v>
      </c>
      <c r="AH1564" s="0" t="s">
        <v>2080</v>
      </c>
      <c r="AI1564" s="0" t="s">
        <v>334</v>
      </c>
      <c r="AJ1564" s="0" t="s">
        <v>334</v>
      </c>
      <c r="AK1564" s="0" t="str">
        <f aca="false">IF(AND($CF1564&lt;&gt;"",IFERROR(INDEX(subsample_country_map!$B:$B,MATCH($CF1564,subsample_country_map!$A:$A,0)),"")&lt;&gt;""),INDEX(subsample_country_map!$B:$B,MATCH($CF1564,subsample_country_map!$A:$A,0)),INDEX(lookup!$AA:$AA,MATCH($A1564,lookup!$A:$A,0)))</f>
        <v>3_AsiaPac</v>
      </c>
      <c r="AL1564" s="0" t="str">
        <f aca="false">IF(AND($CF1564&lt;&gt;"",IFERROR(INDEX(subsample_country_map!$C:$C,MATCH($CF1564,subsample_country_map!$A:$A,0)),"")&lt;&gt;""),INDEX(subsample_country_map!$C:$C,MATCH($CF1564,subsample_country_map!$A:$A,0)),INDEX(lookup!$AB:$AB,MATCH($A1564,lookup!$A:$A,0)))</f>
        <v>2_developing</v>
      </c>
      <c r="AM1564" s="0" t="str">
        <f aca="false">IF(AND($CF1564&lt;&gt;"",IFERROR(INDEX(subsample_country_map!$D:$D,MATCH($CF1564,subsample_country_map!$A:$A,0)),"")&lt;&gt;""),INDEX(subsample_country_map!$D:$D,MATCH($CF1564,subsample_country_map!$A:$A,0)),INDEX(lookup!$AC:$AC,MATCH($A1564,lookup!$A:$A,0)))</f>
        <v>2_non_western</v>
      </c>
      <c r="AN1564" s="0" t="str">
        <f aca="false">IF(AND($CF1564&lt;&gt;"",IFERROR(INDEX(subsample_country_map!$E:$E,MATCH($CF1564,subsample_country_map!$A:$A,0)),"")&lt;&gt;""),INDEX(subsample_country_map!$E:$E,MATCH($CF1564,subsample_country_map!$A:$A,0)),INDEX(lookup!$AD:$AD,MATCH($A1564,lookup!$A:$A,0)))</f>
        <v>2_civil law</v>
      </c>
      <c r="AO1564" s="0" t="str">
        <f aca="false">INDEX(lookup!$Y:$Y,MATCH($A1564,lookup!$A:$A,0))</f>
        <v>0_published</v>
      </c>
      <c r="AP1564" s="0" t="str">
        <f aca="false">INDEX(lookup!$Z:$Z,MATCH($A1564,lookup!$A:$A,0))</f>
        <v>1_VHB high</v>
      </c>
      <c r="AQ1564" s="0" t="str">
        <f aca="false">INDEX(lookup!$W:$W,MATCH($A1564,lookup!$A:$A,0))</f>
        <v>1_fin/acc/econ</v>
      </c>
      <c r="AS1564" s="0" t="s">
        <v>91</v>
      </c>
      <c r="AT1564" s="0" t="s">
        <v>397</v>
      </c>
      <c r="AU1564" s="0" t="s">
        <v>93</v>
      </c>
      <c r="AV1564" s="0" t="s">
        <v>5672</v>
      </c>
      <c r="AW1564" s="0" t="s">
        <v>5673</v>
      </c>
      <c r="BA1564" s="0" t="n">
        <v>5126</v>
      </c>
      <c r="BB1564" s="0" t="s">
        <v>96</v>
      </c>
      <c r="BC1564" s="0" t="s">
        <v>122</v>
      </c>
      <c r="BD1564" s="0" t="s">
        <v>5622</v>
      </c>
      <c r="BE1564" s="0" t="s">
        <v>98</v>
      </c>
      <c r="BI1564" s="0" t="s">
        <v>208</v>
      </c>
      <c r="BJ1564" s="0" t="s">
        <v>5674</v>
      </c>
      <c r="BK1564" s="0" t="s">
        <v>5670</v>
      </c>
      <c r="BL1564" s="0" t="s">
        <v>5675</v>
      </c>
      <c r="BM1564" s="0" t="s">
        <v>5626</v>
      </c>
      <c r="BN1564" s="0" t="s">
        <v>1160</v>
      </c>
      <c r="BO1564" s="0" t="s">
        <v>105</v>
      </c>
      <c r="BP1564" s="0" t="s">
        <v>5621</v>
      </c>
      <c r="BQ1564" s="0" t="s">
        <v>127</v>
      </c>
      <c r="BT1564" s="0" t="n">
        <v>0</v>
      </c>
      <c r="BU1564" s="0" t="s">
        <v>5627</v>
      </c>
      <c r="BW1564" s="0" t="n">
        <v>2008</v>
      </c>
      <c r="BX1564" s="0" t="n">
        <v>2020</v>
      </c>
      <c r="BY1564" s="0" t="s">
        <v>2985</v>
      </c>
      <c r="BZ1564" s="0" t="n">
        <v>2014</v>
      </c>
      <c r="CA1564" s="0" t="n">
        <v>0.384615384615385</v>
      </c>
      <c r="CB1564" s="0" t="n">
        <v>0</v>
      </c>
      <c r="CC1564" s="0" t="n">
        <v>1</v>
      </c>
      <c r="CD1564" s="0" t="n">
        <v>-0.030135279499183</v>
      </c>
      <c r="CE1564" s="0" t="n">
        <v>1</v>
      </c>
    </row>
    <row r="1565" customFormat="false" ht="15" hidden="false" customHeight="false" outlineLevel="0" collapsed="false">
      <c r="A1565" s="0" t="s">
        <v>5621</v>
      </c>
      <c r="B1565" s="0" t="n">
        <v>2870</v>
      </c>
      <c r="C1565" s="0" t="n">
        <v>-0.0410050377201391</v>
      </c>
      <c r="D1565" s="0" t="n">
        <v>5126</v>
      </c>
      <c r="E1565" s="0" t="n">
        <f aca="false">IF(ISNUMBER($BA1565),$BA1565,IF(AND(ISNUMBER($D1565),ISNUMBER($BW1565),ISNUMBER($BX1565)),$D1565*($BX1565-$BW1565+1),""))</f>
        <v>5126</v>
      </c>
      <c r="H1565" s="0" t="s">
        <v>118</v>
      </c>
      <c r="I1565" s="0" t="s">
        <v>344</v>
      </c>
      <c r="J1565" s="0" t="n">
        <f aca="false">IF($BW1565&lt;&gt;"",$BW1565,"")</f>
        <v>2008</v>
      </c>
      <c r="K1565" s="0" t="n">
        <f aca="false">IF($BX1565&lt;&gt;"",$BX1565,"")</f>
        <v>2020</v>
      </c>
      <c r="L1565" s="0" t="n">
        <f aca="false">IF(AND(ISNUMBER($BW1565),ISNUMBER($BX1565)),($BW1565+$BX1565)/2,"")</f>
        <v>2014</v>
      </c>
      <c r="M1565" s="0" t="n">
        <f aca="false">IF($L1565&lt;&gt;"",$L1565,"")</f>
        <v>2014</v>
      </c>
      <c r="N1565" s="0" t="n">
        <f aca="false">IF(AND(ISNUMBER($BW1565),ISNUMBER($BX1565)),MIN(1,MAX(0,($BX1565-2016+1)/($BX1565-$BW1565+1))),"")</f>
        <v>0.384615384615385</v>
      </c>
      <c r="O1565" s="0" t="n">
        <f aca="false">IF(AND(ISNUMBER($BW1565),ISNUMBER($BX1565)),MIN(1,MAX(0,($BX1565-2017+1)/($BX1565-$BW1565+1))),"")</f>
        <v>0.307692307692308</v>
      </c>
      <c r="P1565" s="0" t="n">
        <f aca="false">IF(AND(ISNUMBER($BW1565),ISNUMBER($BX1565)),MIN(1,MAX(0,($BX1565-2018+1)/($BX1565-$BW1565+1))),"")</f>
        <v>0.230769230769231</v>
      </c>
      <c r="Q1565" s="0" t="n">
        <f aca="false">IF(AND(ISNUMBER($BW1565),ISNUMBER($BX1565)),MIN(1,MAX(0,($BX1565-2019+1)/($BX1565-$BW1565+1))),"")</f>
        <v>0.153846153846154</v>
      </c>
      <c r="R1565" s="0" t="n">
        <f aca="false">IF(AND(ISNUMBER($BW1565),ISNUMBER($BX1565)),MIN(1,MAX(0,($BX1565-2016+1)/($BX1565-$BW1565+1))),"")</f>
        <v>0.384615384615385</v>
      </c>
      <c r="S1565" s="0" t="n">
        <f aca="false">IF($L1565&lt;&gt;"",IF($L1565&gt;=2015.5,1,0),"")</f>
        <v>0</v>
      </c>
      <c r="T1565" s="0" t="n">
        <f aca="false">IF($L1565&lt;&gt;"",IF($L1565&gt;=2016,1,0),"")</f>
        <v>0</v>
      </c>
      <c r="U1565" s="0" t="n">
        <f aca="false">IF(ISNUMBER($BX1565),IF($BX1565&gt;=2016,1,0),"")</f>
        <v>1</v>
      </c>
      <c r="V1565" s="0" t="n">
        <f aca="false">IF(ISNUMBER($BW1565),IF($BW1565&gt;=2016,1,0),"")</f>
        <v>0</v>
      </c>
      <c r="W1565" s="0" t="str">
        <f aca="false">IF(AND(ISNUMBER($BW1565),ISNUMBER($BX1565)),IF($BW1565&gt;=2016,"post-only",IF($BX1565&lt;2016,"pre-only","mixed")),"")</f>
        <v>mixed</v>
      </c>
      <c r="X1565" s="0" t="n">
        <f aca="false">IF(AND(ISNUMBER($BW1565),ISNUMBER($BX1565)),MIN(1,MAX(0,($BX1565-2017+1)/($BX1565-$BW1565+1))),"")</f>
        <v>0.307692307692308</v>
      </c>
      <c r="Y1565" s="0" t="n">
        <f aca="false">IF(AND(ISNUMBER($BW1565),ISNUMBER($BX1565)),MIN(1,MAX(0,($BX1565-2018+1)/($BX1565-$BW1565+1))),"")</f>
        <v>0.230769230769231</v>
      </c>
      <c r="Z1565" s="0" t="n">
        <f aca="false">IF(AND(ISNUMBER($BW1565),ISNUMBER($BX1565)),MIN(1,MAX(0,($BX1565-2019+1)/($BX1565-$BW1565+1))),"")</f>
        <v>0.153846153846154</v>
      </c>
      <c r="AA1565" s="0" t="n">
        <f aca="false">IF(ISNUMBER($BX1565),IF($BX1565&gt;=2017,1,0),"")</f>
        <v>1</v>
      </c>
      <c r="AB1565" s="0" t="n">
        <f aca="false">IF(ISNUMBER($BX1565),IF($BX1565&gt;=2018,1,0),"")</f>
        <v>1</v>
      </c>
      <c r="AC1565" s="0" t="n">
        <f aca="false">IF(ISNUMBER($BX1565),IF($BX1565&gt;=2019,1,0),"")</f>
        <v>1</v>
      </c>
      <c r="AD1565" s="0" t="n">
        <f aca="false">IF($L1565&lt;&gt;"",IF($L1565&gt;2013,1,0),"")</f>
        <v>1</v>
      </c>
      <c r="AE1565" s="0" t="n">
        <f aca="false">IF($L1565&lt;&gt;"",1+IF($L1565&gt;2011,1,0)+IF($L1565&gt;2014,1,0),"")</f>
        <v>2</v>
      </c>
      <c r="AF1565" s="0" t="s">
        <v>747</v>
      </c>
      <c r="AG1565" s="0" t="s">
        <v>88</v>
      </c>
      <c r="AH1565" s="0" t="s">
        <v>2080</v>
      </c>
      <c r="AI1565" s="0" t="s">
        <v>334</v>
      </c>
      <c r="AJ1565" s="0" t="s">
        <v>334</v>
      </c>
      <c r="AK1565" s="0" t="str">
        <f aca="false">IF(AND($CF1565&lt;&gt;"",IFERROR(INDEX(subsample_country_map!$B:$B,MATCH($CF1565,subsample_country_map!$A:$A,0)),"")&lt;&gt;""),INDEX(subsample_country_map!$B:$B,MATCH($CF1565,subsample_country_map!$A:$A,0)),INDEX(lookup!$AA:$AA,MATCH($A1565,lookup!$A:$A,0)))</f>
        <v>3_AsiaPac</v>
      </c>
      <c r="AL1565" s="0" t="str">
        <f aca="false">IF(AND($CF1565&lt;&gt;"",IFERROR(INDEX(subsample_country_map!$C:$C,MATCH($CF1565,subsample_country_map!$A:$A,0)),"")&lt;&gt;""),INDEX(subsample_country_map!$C:$C,MATCH($CF1565,subsample_country_map!$A:$A,0)),INDEX(lookup!$AB:$AB,MATCH($A1565,lookup!$A:$A,0)))</f>
        <v>2_developing</v>
      </c>
      <c r="AM1565" s="0" t="str">
        <f aca="false">IF(AND($CF1565&lt;&gt;"",IFERROR(INDEX(subsample_country_map!$D:$D,MATCH($CF1565,subsample_country_map!$A:$A,0)),"")&lt;&gt;""),INDEX(subsample_country_map!$D:$D,MATCH($CF1565,subsample_country_map!$A:$A,0)),INDEX(lookup!$AC:$AC,MATCH($A1565,lookup!$A:$A,0)))</f>
        <v>2_non_western</v>
      </c>
      <c r="AN1565" s="0" t="str">
        <f aca="false">IF(AND($CF1565&lt;&gt;"",IFERROR(INDEX(subsample_country_map!$E:$E,MATCH($CF1565,subsample_country_map!$A:$A,0)),"")&lt;&gt;""),INDEX(subsample_country_map!$E:$E,MATCH($CF1565,subsample_country_map!$A:$A,0)),INDEX(lookup!$AD:$AD,MATCH($A1565,lookup!$A:$A,0)))</f>
        <v>2_civil law</v>
      </c>
      <c r="AO1565" s="0" t="str">
        <f aca="false">INDEX(lookup!$Y:$Y,MATCH($A1565,lookup!$A:$A,0))</f>
        <v>0_published</v>
      </c>
      <c r="AP1565" s="0" t="str">
        <f aca="false">INDEX(lookup!$Z:$Z,MATCH($A1565,lookup!$A:$A,0))</f>
        <v>1_VHB high</v>
      </c>
      <c r="AQ1565" s="0" t="str">
        <f aca="false">INDEX(lookup!$W:$W,MATCH($A1565,lookup!$A:$A,0))</f>
        <v>1_fin/acc/econ</v>
      </c>
      <c r="AS1565" s="0" t="s">
        <v>91</v>
      </c>
      <c r="AT1565" s="0" t="s">
        <v>397</v>
      </c>
      <c r="AU1565" s="0" t="s">
        <v>93</v>
      </c>
      <c r="AV1565" s="0" t="s">
        <v>1625</v>
      </c>
      <c r="AW1565" s="0" t="s">
        <v>1686</v>
      </c>
      <c r="BA1565" s="0" t="n">
        <v>5126</v>
      </c>
      <c r="BB1565" s="0" t="s">
        <v>96</v>
      </c>
      <c r="BC1565" s="0" t="s">
        <v>122</v>
      </c>
      <c r="BD1565" s="0" t="s">
        <v>5622</v>
      </c>
      <c r="BE1565" s="0" t="s">
        <v>98</v>
      </c>
      <c r="BI1565" s="0" t="s">
        <v>208</v>
      </c>
      <c r="BJ1565" s="0" t="s">
        <v>5676</v>
      </c>
      <c r="BK1565" s="0" t="s">
        <v>5670</v>
      </c>
      <c r="BL1565" s="0" t="s">
        <v>5677</v>
      </c>
      <c r="BM1565" s="0" t="s">
        <v>5626</v>
      </c>
      <c r="BN1565" s="0" t="s">
        <v>1160</v>
      </c>
      <c r="BO1565" s="0" t="s">
        <v>105</v>
      </c>
      <c r="BP1565" s="0" t="s">
        <v>5621</v>
      </c>
      <c r="BQ1565" s="0" t="s">
        <v>127</v>
      </c>
      <c r="BT1565" s="0" t="n">
        <v>0</v>
      </c>
      <c r="BU1565" s="0" t="s">
        <v>5627</v>
      </c>
      <c r="BW1565" s="0" t="n">
        <v>2008</v>
      </c>
      <c r="BX1565" s="0" t="n">
        <v>2020</v>
      </c>
      <c r="BY1565" s="0" t="s">
        <v>2985</v>
      </c>
      <c r="BZ1565" s="0" t="n">
        <v>2014</v>
      </c>
      <c r="CA1565" s="0" t="n">
        <v>0.384615384615385</v>
      </c>
      <c r="CB1565" s="0" t="n">
        <v>0</v>
      </c>
      <c r="CC1565" s="0" t="n">
        <v>1</v>
      </c>
      <c r="CD1565" s="0" t="n">
        <v>-0.0410280430696154</v>
      </c>
      <c r="CE1565" s="0" t="n">
        <v>1</v>
      </c>
    </row>
    <row r="1566" customFormat="false" ht="15" hidden="false" customHeight="false" outlineLevel="0" collapsed="false">
      <c r="A1566" s="0" t="s">
        <v>5678</v>
      </c>
      <c r="B1566" s="0" t="n">
        <v>2871</v>
      </c>
      <c r="C1566" s="0" t="n">
        <v>-0.096</v>
      </c>
      <c r="D1566" s="0" t="n">
        <v>497</v>
      </c>
      <c r="E1566" s="0" t="n">
        <f aca="false">IF(ISNUMBER($BA1566),$BA1566,IF(AND(ISNUMBER($D1566),ISNUMBER($BW1566),ISNUMBER($BX1566)),$D1566*($BX1566-$BW1566+1),""))</f>
        <v>497</v>
      </c>
      <c r="H1566" s="0" t="s">
        <v>85</v>
      </c>
      <c r="I1566" s="0" t="s">
        <v>86</v>
      </c>
      <c r="J1566" s="0" t="n">
        <f aca="false">IF($BW1566&lt;&gt;"",$BW1566,"")</f>
        <v>2010</v>
      </c>
      <c r="K1566" s="0" t="n">
        <f aca="false">IF($BX1566&lt;&gt;"",$BX1566,"")</f>
        <v>2016</v>
      </c>
      <c r="L1566" s="0" t="n">
        <f aca="false">IF(AND(ISNUMBER($BW1566),ISNUMBER($BX1566)),($BW1566+$BX1566)/2,"")</f>
        <v>2013</v>
      </c>
      <c r="M1566" s="0" t="n">
        <f aca="false">IF($L1566&lt;&gt;"",$L1566,"")</f>
        <v>2013</v>
      </c>
      <c r="N1566" s="0" t="n">
        <f aca="false">IF(AND(ISNUMBER($BW1566),ISNUMBER($BX1566)),MIN(1,MAX(0,($BX1566-2016+1)/($BX1566-$BW1566+1))),"")</f>
        <v>0.142857142857143</v>
      </c>
      <c r="O1566" s="0" t="n">
        <f aca="false">IF(AND(ISNUMBER($BW1566),ISNUMBER($BX1566)),MIN(1,MAX(0,($BX1566-2017+1)/($BX1566-$BW1566+1))),"")</f>
        <v>0</v>
      </c>
      <c r="P1566" s="0" t="n">
        <f aca="false">IF(AND(ISNUMBER($BW1566),ISNUMBER($BX1566)),MIN(1,MAX(0,($BX1566-2018+1)/($BX1566-$BW1566+1))),"")</f>
        <v>0</v>
      </c>
      <c r="Q1566" s="0" t="n">
        <f aca="false">IF(AND(ISNUMBER($BW1566),ISNUMBER($BX1566)),MIN(1,MAX(0,($BX1566-2019+1)/($BX1566-$BW1566+1))),"")</f>
        <v>0</v>
      </c>
      <c r="R1566" s="0" t="n">
        <f aca="false">IF(AND(ISNUMBER($BW1566),ISNUMBER($BX1566)),MIN(1,MAX(0,($BX1566-2016+1)/($BX1566-$BW1566+1))),"")</f>
        <v>0.142857142857143</v>
      </c>
      <c r="S1566" s="0" t="n">
        <f aca="false">IF($L1566&lt;&gt;"",IF($L1566&gt;=2015.5,1,0),"")</f>
        <v>0</v>
      </c>
      <c r="T1566" s="0" t="n">
        <f aca="false">IF($L1566&lt;&gt;"",IF($L1566&gt;=2016,1,0),"")</f>
        <v>0</v>
      </c>
      <c r="U1566" s="0" t="n">
        <f aca="false">IF(ISNUMBER($BX1566),IF($BX1566&gt;=2016,1,0),"")</f>
        <v>1</v>
      </c>
      <c r="V1566" s="0" t="n">
        <f aca="false">IF(ISNUMBER($BW1566),IF($BW1566&gt;=2016,1,0),"")</f>
        <v>0</v>
      </c>
      <c r="W1566" s="0" t="str">
        <f aca="false">IF(AND(ISNUMBER($BW1566),ISNUMBER($BX1566)),IF($BW1566&gt;=2016,"post-only",IF($BX1566&lt;2016,"pre-only","mixed")),"")</f>
        <v>mixed</v>
      </c>
      <c r="X1566" s="0" t="n">
        <f aca="false">IF(AND(ISNUMBER($BW1566),ISNUMBER($BX1566)),MIN(1,MAX(0,($BX1566-2017+1)/($BX1566-$BW1566+1))),"")</f>
        <v>0</v>
      </c>
      <c r="Y1566" s="0" t="n">
        <f aca="false">IF(AND(ISNUMBER($BW1566),ISNUMBER($BX1566)),MIN(1,MAX(0,($BX1566-2018+1)/($BX1566-$BW1566+1))),"")</f>
        <v>0</v>
      </c>
      <c r="Z1566" s="0" t="n">
        <f aca="false">IF(AND(ISNUMBER($BW1566),ISNUMBER($BX1566)),MIN(1,MAX(0,($BX1566-2019+1)/($BX1566-$BW1566+1))),"")</f>
        <v>0</v>
      </c>
      <c r="AA1566" s="0" t="n">
        <f aca="false">IF(ISNUMBER($BX1566),IF($BX1566&gt;=2017,1,0),"")</f>
        <v>0</v>
      </c>
      <c r="AB1566" s="0" t="n">
        <f aca="false">IF(ISNUMBER($BX1566),IF($BX1566&gt;=2018,1,0),"")</f>
        <v>0</v>
      </c>
      <c r="AC1566" s="0" t="n">
        <f aca="false">IF(ISNUMBER($BX1566),IF($BX1566&gt;=2019,1,0),"")</f>
        <v>0</v>
      </c>
      <c r="AD1566" s="0" t="n">
        <f aca="false">IF($L1566&lt;&gt;"",IF($L1566&gt;2013,1,0),"")</f>
        <v>0</v>
      </c>
      <c r="AE1566" s="0" t="n">
        <f aca="false">IF($L1566&lt;&gt;"",1+IF($L1566&gt;2011,1,0)+IF($L1566&gt;2014,1,0),"")</f>
        <v>2</v>
      </c>
      <c r="AF1566" s="0" t="s">
        <v>310</v>
      </c>
      <c r="AG1566" s="0" t="s">
        <v>88</v>
      </c>
      <c r="AH1566" s="0" t="s">
        <v>89</v>
      </c>
      <c r="AI1566" s="0" t="s">
        <v>497</v>
      </c>
      <c r="AJ1566" s="0" t="s">
        <v>497</v>
      </c>
      <c r="AK1566" s="0" t="str">
        <f aca="false">IF(AND($CF1566&lt;&gt;"",IFERROR(INDEX(subsample_country_map!$B:$B,MATCH($CF1566,subsample_country_map!$A:$A,0)),"")&lt;&gt;""),INDEX(subsample_country_map!$B:$B,MATCH($CF1566,subsample_country_map!$A:$A,0)),INDEX(lookup!$AA:$AA,MATCH($A1566,lookup!$A:$A,0)))</f>
        <v>1_US</v>
      </c>
      <c r="AL1566" s="0" t="str">
        <f aca="false">IF(AND($CF1566&lt;&gt;"",IFERROR(INDEX(subsample_country_map!$C:$C,MATCH($CF1566,subsample_country_map!$A:$A,0)),"")&lt;&gt;""),INDEX(subsample_country_map!$C:$C,MATCH($CF1566,subsample_country_map!$A:$A,0)),INDEX(lookup!$AB:$AB,MATCH($A1566,lookup!$A:$A,0)))</f>
        <v>1_developed</v>
      </c>
      <c r="AM1566" s="0" t="str">
        <f aca="false">IF(AND($CF1566&lt;&gt;"",IFERROR(INDEX(subsample_country_map!$D:$D,MATCH($CF1566,subsample_country_map!$A:$A,0)),"")&lt;&gt;""),INDEX(subsample_country_map!$D:$D,MATCH($CF1566,subsample_country_map!$A:$A,0)),INDEX(lookup!$AC:$AC,MATCH($A1566,lookup!$A:$A,0)))</f>
        <v>1_western</v>
      </c>
      <c r="AN1566" s="0" t="str">
        <f aca="false">IF(AND($CF1566&lt;&gt;"",IFERROR(INDEX(subsample_country_map!$E:$E,MATCH($CF1566,subsample_country_map!$A:$A,0)),"")&lt;&gt;""),INDEX(subsample_country_map!$E:$E,MATCH($CF1566,subsample_country_map!$A:$A,0)),INDEX(lookup!$AD:$AD,MATCH($A1566,lookup!$A:$A,0)))</f>
        <v>1_common law</v>
      </c>
      <c r="AO1566" s="0" t="str">
        <f aca="false">INDEX(lookup!$Y:$Y,MATCH($A1566,lookup!$A:$A,0))</f>
        <v>0_published</v>
      </c>
      <c r="AP1566" s="0" t="str">
        <f aca="false">INDEX(lookup!$Z:$Z,MATCH($A1566,lookup!$A:$A,0))</f>
        <v>1_VHB high</v>
      </c>
      <c r="AQ1566" s="0" t="str">
        <f aca="false">INDEX(lookup!$W:$W,MATCH($A1566,lookup!$A:$A,0))</f>
        <v>3_mgmt</v>
      </c>
      <c r="AS1566" s="0" t="s">
        <v>91</v>
      </c>
      <c r="AT1566" s="0" t="s">
        <v>397</v>
      </c>
      <c r="AU1566" s="0" t="s">
        <v>311</v>
      </c>
      <c r="AZ1566" s="0" t="s">
        <v>5679</v>
      </c>
      <c r="BA1566" s="0" t="n">
        <v>497</v>
      </c>
      <c r="BB1566" s="0" t="s">
        <v>347</v>
      </c>
      <c r="BC1566" s="0" t="s">
        <v>97</v>
      </c>
      <c r="BD1566" s="0" t="s">
        <v>97</v>
      </c>
      <c r="BE1566" s="0" t="s">
        <v>98</v>
      </c>
      <c r="BI1566" s="0" t="s">
        <v>124</v>
      </c>
      <c r="BJ1566" s="0" t="s">
        <v>5680</v>
      </c>
      <c r="BK1566" s="0" t="s">
        <v>5681</v>
      </c>
      <c r="BL1566" s="0" t="s">
        <v>5682</v>
      </c>
      <c r="BM1566" s="0" t="s">
        <v>5683</v>
      </c>
      <c r="BN1566" s="0" t="s">
        <v>5684</v>
      </c>
      <c r="BO1566" s="0" t="s">
        <v>769</v>
      </c>
      <c r="BP1566" s="0" t="s">
        <v>5678</v>
      </c>
      <c r="BQ1566" s="0" t="s">
        <v>85</v>
      </c>
      <c r="BT1566" s="0" t="n">
        <v>0</v>
      </c>
      <c r="BU1566" s="0" t="s">
        <v>5685</v>
      </c>
      <c r="BW1566" s="0" t="n">
        <v>2010</v>
      </c>
      <c r="BX1566" s="0" t="n">
        <v>2016</v>
      </c>
      <c r="BY1566" s="0" t="s">
        <v>5686</v>
      </c>
      <c r="BZ1566" s="0" t="n">
        <v>2013</v>
      </c>
      <c r="CA1566" s="0" t="n">
        <v>0.142857142857143</v>
      </c>
      <c r="CB1566" s="0" t="n">
        <v>0</v>
      </c>
      <c r="CC1566" s="0" t="n">
        <v>1</v>
      </c>
      <c r="CD1566" s="0" t="n">
        <v>-0.0962965535578922</v>
      </c>
      <c r="CE1566" s="0" t="n">
        <v>1</v>
      </c>
    </row>
    <row r="1567" customFormat="false" ht="15" hidden="false" customHeight="false" outlineLevel="0" collapsed="false">
      <c r="A1567" s="0" t="s">
        <v>5678</v>
      </c>
      <c r="B1567" s="0" t="n">
        <v>2872</v>
      </c>
      <c r="C1567" s="0" t="n">
        <v>-0.079</v>
      </c>
      <c r="D1567" s="0" t="n">
        <v>497</v>
      </c>
      <c r="E1567" s="0" t="n">
        <f aca="false">IF(ISNUMBER($BA1567),$BA1567,IF(AND(ISNUMBER($D1567),ISNUMBER($BW1567),ISNUMBER($BX1567)),$D1567*($BX1567-$BW1567+1),""))</f>
        <v>497</v>
      </c>
      <c r="H1567" s="0" t="s">
        <v>85</v>
      </c>
      <c r="I1567" s="0" t="s">
        <v>86</v>
      </c>
      <c r="J1567" s="0" t="n">
        <f aca="false">IF($BW1567&lt;&gt;"",$BW1567,"")</f>
        <v>2010</v>
      </c>
      <c r="K1567" s="0" t="n">
        <f aca="false">IF($BX1567&lt;&gt;"",$BX1567,"")</f>
        <v>2016</v>
      </c>
      <c r="L1567" s="0" t="n">
        <f aca="false">IF(AND(ISNUMBER($BW1567),ISNUMBER($BX1567)),($BW1567+$BX1567)/2,"")</f>
        <v>2013</v>
      </c>
      <c r="M1567" s="0" t="n">
        <f aca="false">IF($L1567&lt;&gt;"",$L1567,"")</f>
        <v>2013</v>
      </c>
      <c r="N1567" s="0" t="n">
        <f aca="false">IF(AND(ISNUMBER($BW1567),ISNUMBER($BX1567)),MIN(1,MAX(0,($BX1567-2016+1)/($BX1567-$BW1567+1))),"")</f>
        <v>0.142857142857143</v>
      </c>
      <c r="O1567" s="0" t="n">
        <f aca="false">IF(AND(ISNUMBER($BW1567),ISNUMBER($BX1567)),MIN(1,MAX(0,($BX1567-2017+1)/($BX1567-$BW1567+1))),"")</f>
        <v>0</v>
      </c>
      <c r="P1567" s="0" t="n">
        <f aca="false">IF(AND(ISNUMBER($BW1567),ISNUMBER($BX1567)),MIN(1,MAX(0,($BX1567-2018+1)/($BX1567-$BW1567+1))),"")</f>
        <v>0</v>
      </c>
      <c r="Q1567" s="0" t="n">
        <f aca="false">IF(AND(ISNUMBER($BW1567),ISNUMBER($BX1567)),MIN(1,MAX(0,($BX1567-2019+1)/($BX1567-$BW1567+1))),"")</f>
        <v>0</v>
      </c>
      <c r="R1567" s="0" t="n">
        <f aca="false">IF(AND(ISNUMBER($BW1567),ISNUMBER($BX1567)),MIN(1,MAX(0,($BX1567-2016+1)/($BX1567-$BW1567+1))),"")</f>
        <v>0.142857142857143</v>
      </c>
      <c r="S1567" s="0" t="n">
        <f aca="false">IF($L1567&lt;&gt;"",IF($L1567&gt;=2015.5,1,0),"")</f>
        <v>0</v>
      </c>
      <c r="T1567" s="0" t="n">
        <f aca="false">IF($L1567&lt;&gt;"",IF($L1567&gt;=2016,1,0),"")</f>
        <v>0</v>
      </c>
      <c r="U1567" s="0" t="n">
        <f aca="false">IF(ISNUMBER($BX1567),IF($BX1567&gt;=2016,1,0),"")</f>
        <v>1</v>
      </c>
      <c r="V1567" s="0" t="n">
        <f aca="false">IF(ISNUMBER($BW1567),IF($BW1567&gt;=2016,1,0),"")</f>
        <v>0</v>
      </c>
      <c r="W1567" s="0" t="str">
        <f aca="false">IF(AND(ISNUMBER($BW1567),ISNUMBER($BX1567)),IF($BW1567&gt;=2016,"post-only",IF($BX1567&lt;2016,"pre-only","mixed")),"")</f>
        <v>mixed</v>
      </c>
      <c r="X1567" s="0" t="n">
        <f aca="false">IF(AND(ISNUMBER($BW1567),ISNUMBER($BX1567)),MIN(1,MAX(0,($BX1567-2017+1)/($BX1567-$BW1567+1))),"")</f>
        <v>0</v>
      </c>
      <c r="Y1567" s="0" t="n">
        <f aca="false">IF(AND(ISNUMBER($BW1567),ISNUMBER($BX1567)),MIN(1,MAX(0,($BX1567-2018+1)/($BX1567-$BW1567+1))),"")</f>
        <v>0</v>
      </c>
      <c r="Z1567" s="0" t="n">
        <f aca="false">IF(AND(ISNUMBER($BW1567),ISNUMBER($BX1567)),MIN(1,MAX(0,($BX1567-2019+1)/($BX1567-$BW1567+1))),"")</f>
        <v>0</v>
      </c>
      <c r="AA1567" s="0" t="n">
        <f aca="false">IF(ISNUMBER($BX1567),IF($BX1567&gt;=2017,1,0),"")</f>
        <v>0</v>
      </c>
      <c r="AB1567" s="0" t="n">
        <f aca="false">IF(ISNUMBER($BX1567),IF($BX1567&gt;=2018,1,0),"")</f>
        <v>0</v>
      </c>
      <c r="AC1567" s="0" t="n">
        <f aca="false">IF(ISNUMBER($BX1567),IF($BX1567&gt;=2019,1,0),"")</f>
        <v>0</v>
      </c>
      <c r="AD1567" s="0" t="n">
        <f aca="false">IF($L1567&lt;&gt;"",IF($L1567&gt;2013,1,0),"")</f>
        <v>0</v>
      </c>
      <c r="AE1567" s="0" t="n">
        <f aca="false">IF($L1567&lt;&gt;"",1+IF($L1567&gt;2011,1,0)+IF($L1567&gt;2014,1,0),"")</f>
        <v>2</v>
      </c>
      <c r="AF1567" s="0" t="s">
        <v>310</v>
      </c>
      <c r="AG1567" s="0" t="s">
        <v>88</v>
      </c>
      <c r="AH1567" s="0" t="s">
        <v>89</v>
      </c>
      <c r="AI1567" s="0" t="s">
        <v>497</v>
      </c>
      <c r="AJ1567" s="0" t="s">
        <v>497</v>
      </c>
      <c r="AK1567" s="0" t="str">
        <f aca="false">IF(AND($CF1567&lt;&gt;"",IFERROR(INDEX(subsample_country_map!$B:$B,MATCH($CF1567,subsample_country_map!$A:$A,0)),"")&lt;&gt;""),INDEX(subsample_country_map!$B:$B,MATCH($CF1567,subsample_country_map!$A:$A,0)),INDEX(lookup!$AA:$AA,MATCH($A1567,lookup!$A:$A,0)))</f>
        <v>1_US</v>
      </c>
      <c r="AL1567" s="0" t="str">
        <f aca="false">IF(AND($CF1567&lt;&gt;"",IFERROR(INDEX(subsample_country_map!$C:$C,MATCH($CF1567,subsample_country_map!$A:$A,0)),"")&lt;&gt;""),INDEX(subsample_country_map!$C:$C,MATCH($CF1567,subsample_country_map!$A:$A,0)),INDEX(lookup!$AB:$AB,MATCH($A1567,lookup!$A:$A,0)))</f>
        <v>1_developed</v>
      </c>
      <c r="AM1567" s="0" t="str">
        <f aca="false">IF(AND($CF1567&lt;&gt;"",IFERROR(INDEX(subsample_country_map!$D:$D,MATCH($CF1567,subsample_country_map!$A:$A,0)),"")&lt;&gt;""),INDEX(subsample_country_map!$D:$D,MATCH($CF1567,subsample_country_map!$A:$A,0)),INDEX(lookup!$AC:$AC,MATCH($A1567,lookup!$A:$A,0)))</f>
        <v>1_western</v>
      </c>
      <c r="AN1567" s="0" t="str">
        <f aca="false">IF(AND($CF1567&lt;&gt;"",IFERROR(INDEX(subsample_country_map!$E:$E,MATCH($CF1567,subsample_country_map!$A:$A,0)),"")&lt;&gt;""),INDEX(subsample_country_map!$E:$E,MATCH($CF1567,subsample_country_map!$A:$A,0)),INDEX(lookup!$AD:$AD,MATCH($A1567,lookup!$A:$A,0)))</f>
        <v>1_common law</v>
      </c>
      <c r="AO1567" s="0" t="str">
        <f aca="false">INDEX(lookup!$Y:$Y,MATCH($A1567,lookup!$A:$A,0))</f>
        <v>0_published</v>
      </c>
      <c r="AP1567" s="0" t="str">
        <f aca="false">INDEX(lookup!$Z:$Z,MATCH($A1567,lookup!$A:$A,0))</f>
        <v>1_VHB high</v>
      </c>
      <c r="AQ1567" s="0" t="str">
        <f aca="false">INDEX(lookup!$W:$W,MATCH($A1567,lookup!$A:$A,0))</f>
        <v>3_mgmt</v>
      </c>
      <c r="AS1567" s="0" t="s">
        <v>91</v>
      </c>
      <c r="AT1567" s="0" t="s">
        <v>397</v>
      </c>
      <c r="AU1567" s="0" t="s">
        <v>311</v>
      </c>
      <c r="AZ1567" s="0" t="s">
        <v>3583</v>
      </c>
      <c r="BA1567" s="0" t="n">
        <v>497</v>
      </c>
      <c r="BB1567" s="0" t="s">
        <v>347</v>
      </c>
      <c r="BC1567" s="0" t="s">
        <v>97</v>
      </c>
      <c r="BD1567" s="0" t="s">
        <v>97</v>
      </c>
      <c r="BE1567" s="0" t="s">
        <v>98</v>
      </c>
      <c r="BI1567" s="0" t="s">
        <v>124</v>
      </c>
      <c r="BJ1567" s="0" t="s">
        <v>5680</v>
      </c>
      <c r="BK1567" s="0" t="s">
        <v>5681</v>
      </c>
      <c r="BL1567" s="0" t="s">
        <v>5687</v>
      </c>
      <c r="BM1567" s="0" t="s">
        <v>5688</v>
      </c>
      <c r="BN1567" s="0" t="s">
        <v>5684</v>
      </c>
      <c r="BO1567" s="0" t="s">
        <v>769</v>
      </c>
      <c r="BP1567" s="0" t="s">
        <v>5678</v>
      </c>
      <c r="BQ1567" s="0" t="s">
        <v>85</v>
      </c>
      <c r="BT1567" s="0" t="n">
        <v>0</v>
      </c>
      <c r="BU1567" s="0" t="s">
        <v>5685</v>
      </c>
      <c r="BW1567" s="0" t="n">
        <v>2010</v>
      </c>
      <c r="BX1567" s="0" t="n">
        <v>2016</v>
      </c>
      <c r="BY1567" s="0" t="s">
        <v>5686</v>
      </c>
      <c r="BZ1567" s="0" t="n">
        <v>2013</v>
      </c>
      <c r="CA1567" s="0" t="n">
        <v>0.142857142857143</v>
      </c>
      <c r="CB1567" s="0" t="n">
        <v>0</v>
      </c>
      <c r="CC1567" s="0" t="n">
        <v>1</v>
      </c>
      <c r="CD1567" s="0" t="n">
        <v>-0.0791649645014139</v>
      </c>
      <c r="CE1567" s="0" t="n">
        <v>1</v>
      </c>
    </row>
    <row r="1568" customFormat="false" ht="15" hidden="false" customHeight="false" outlineLevel="0" collapsed="false">
      <c r="A1568" s="0" t="s">
        <v>5678</v>
      </c>
      <c r="B1568" s="0" t="n">
        <v>2873</v>
      </c>
      <c r="C1568" s="0" t="n">
        <v>0.05</v>
      </c>
      <c r="D1568" s="0" t="n">
        <v>538</v>
      </c>
      <c r="E1568" s="0" t="n">
        <f aca="false">IF(ISNUMBER($BA1568),$BA1568,IF(AND(ISNUMBER($D1568),ISNUMBER($BW1568),ISNUMBER($BX1568)),$D1568*($BX1568-$BW1568+1),""))</f>
        <v>538</v>
      </c>
      <c r="H1568" s="0" t="s">
        <v>85</v>
      </c>
      <c r="I1568" s="0" t="s">
        <v>86</v>
      </c>
      <c r="J1568" s="0" t="n">
        <f aca="false">IF($BW1568&lt;&gt;"",$BW1568,"")</f>
        <v>2010</v>
      </c>
      <c r="K1568" s="0" t="n">
        <f aca="false">IF($BX1568&lt;&gt;"",$BX1568,"")</f>
        <v>2016</v>
      </c>
      <c r="L1568" s="0" t="n">
        <f aca="false">IF(AND(ISNUMBER($BW1568),ISNUMBER($BX1568)),($BW1568+$BX1568)/2,"")</f>
        <v>2013</v>
      </c>
      <c r="M1568" s="0" t="n">
        <f aca="false">IF($L1568&lt;&gt;"",$L1568,"")</f>
        <v>2013</v>
      </c>
      <c r="N1568" s="0" t="n">
        <f aca="false">IF(AND(ISNUMBER($BW1568),ISNUMBER($BX1568)),MIN(1,MAX(0,($BX1568-2016+1)/($BX1568-$BW1568+1))),"")</f>
        <v>0.142857142857143</v>
      </c>
      <c r="O1568" s="0" t="n">
        <f aca="false">IF(AND(ISNUMBER($BW1568),ISNUMBER($BX1568)),MIN(1,MAX(0,($BX1568-2017+1)/($BX1568-$BW1568+1))),"")</f>
        <v>0</v>
      </c>
      <c r="P1568" s="0" t="n">
        <f aca="false">IF(AND(ISNUMBER($BW1568),ISNUMBER($BX1568)),MIN(1,MAX(0,($BX1568-2018+1)/($BX1568-$BW1568+1))),"")</f>
        <v>0</v>
      </c>
      <c r="Q1568" s="0" t="n">
        <f aca="false">IF(AND(ISNUMBER($BW1568),ISNUMBER($BX1568)),MIN(1,MAX(0,($BX1568-2019+1)/($BX1568-$BW1568+1))),"")</f>
        <v>0</v>
      </c>
      <c r="R1568" s="0" t="n">
        <f aca="false">IF(AND(ISNUMBER($BW1568),ISNUMBER($BX1568)),MIN(1,MAX(0,($BX1568-2016+1)/($BX1568-$BW1568+1))),"")</f>
        <v>0.142857142857143</v>
      </c>
      <c r="S1568" s="0" t="n">
        <f aca="false">IF($L1568&lt;&gt;"",IF($L1568&gt;=2015.5,1,0),"")</f>
        <v>0</v>
      </c>
      <c r="T1568" s="0" t="n">
        <f aca="false">IF($L1568&lt;&gt;"",IF($L1568&gt;=2016,1,0),"")</f>
        <v>0</v>
      </c>
      <c r="U1568" s="0" t="n">
        <f aca="false">IF(ISNUMBER($BX1568),IF($BX1568&gt;=2016,1,0),"")</f>
        <v>1</v>
      </c>
      <c r="V1568" s="0" t="n">
        <f aca="false">IF(ISNUMBER($BW1568),IF($BW1568&gt;=2016,1,0),"")</f>
        <v>0</v>
      </c>
      <c r="W1568" s="0" t="str">
        <f aca="false">IF(AND(ISNUMBER($BW1568),ISNUMBER($BX1568)),IF($BW1568&gt;=2016,"post-only",IF($BX1568&lt;2016,"pre-only","mixed")),"")</f>
        <v>mixed</v>
      </c>
      <c r="X1568" s="0" t="n">
        <f aca="false">IF(AND(ISNUMBER($BW1568),ISNUMBER($BX1568)),MIN(1,MAX(0,($BX1568-2017+1)/($BX1568-$BW1568+1))),"")</f>
        <v>0</v>
      </c>
      <c r="Y1568" s="0" t="n">
        <f aca="false">IF(AND(ISNUMBER($BW1568),ISNUMBER($BX1568)),MIN(1,MAX(0,($BX1568-2018+1)/($BX1568-$BW1568+1))),"")</f>
        <v>0</v>
      </c>
      <c r="Z1568" s="0" t="n">
        <f aca="false">IF(AND(ISNUMBER($BW1568),ISNUMBER($BX1568)),MIN(1,MAX(0,($BX1568-2019+1)/($BX1568-$BW1568+1))),"")</f>
        <v>0</v>
      </c>
      <c r="AA1568" s="0" t="n">
        <f aca="false">IF(ISNUMBER($BX1568),IF($BX1568&gt;=2017,1,0),"")</f>
        <v>0</v>
      </c>
      <c r="AB1568" s="0" t="n">
        <f aca="false">IF(ISNUMBER($BX1568),IF($BX1568&gt;=2018,1,0),"")</f>
        <v>0</v>
      </c>
      <c r="AC1568" s="0" t="n">
        <f aca="false">IF(ISNUMBER($BX1568),IF($BX1568&gt;=2019,1,0),"")</f>
        <v>0</v>
      </c>
      <c r="AD1568" s="0" t="n">
        <f aca="false">IF($L1568&lt;&gt;"",IF($L1568&gt;2013,1,0),"")</f>
        <v>0</v>
      </c>
      <c r="AE1568" s="0" t="n">
        <f aca="false">IF($L1568&lt;&gt;"",1+IF($L1568&gt;2011,1,0)+IF($L1568&gt;2014,1,0),"")</f>
        <v>2</v>
      </c>
      <c r="AF1568" s="0" t="s">
        <v>87</v>
      </c>
      <c r="AG1568" s="0" t="s">
        <v>88</v>
      </c>
      <c r="AH1568" s="0" t="s">
        <v>89</v>
      </c>
      <c r="AI1568" s="0" t="s">
        <v>497</v>
      </c>
      <c r="AJ1568" s="0" t="s">
        <v>497</v>
      </c>
      <c r="AK1568" s="0" t="str">
        <f aca="false">IF(AND($CF1568&lt;&gt;"",IFERROR(INDEX(subsample_country_map!$B:$B,MATCH($CF1568,subsample_country_map!$A:$A,0)),"")&lt;&gt;""),INDEX(subsample_country_map!$B:$B,MATCH($CF1568,subsample_country_map!$A:$A,0)),INDEX(lookup!$AA:$AA,MATCH($A1568,lookup!$A:$A,0)))</f>
        <v>1_US</v>
      </c>
      <c r="AL1568" s="0" t="str">
        <f aca="false">IF(AND($CF1568&lt;&gt;"",IFERROR(INDEX(subsample_country_map!$C:$C,MATCH($CF1568,subsample_country_map!$A:$A,0)),"")&lt;&gt;""),INDEX(subsample_country_map!$C:$C,MATCH($CF1568,subsample_country_map!$A:$A,0)),INDEX(lookup!$AB:$AB,MATCH($A1568,lookup!$A:$A,0)))</f>
        <v>1_developed</v>
      </c>
      <c r="AM1568" s="0" t="str">
        <f aca="false">IF(AND($CF1568&lt;&gt;"",IFERROR(INDEX(subsample_country_map!$D:$D,MATCH($CF1568,subsample_country_map!$A:$A,0)),"")&lt;&gt;""),INDEX(subsample_country_map!$D:$D,MATCH($CF1568,subsample_country_map!$A:$A,0)),INDEX(lookup!$AC:$AC,MATCH($A1568,lookup!$A:$A,0)))</f>
        <v>1_western</v>
      </c>
      <c r="AN1568" s="0" t="str">
        <f aca="false">IF(AND($CF1568&lt;&gt;"",IFERROR(INDEX(subsample_country_map!$E:$E,MATCH($CF1568,subsample_country_map!$A:$A,0)),"")&lt;&gt;""),INDEX(subsample_country_map!$E:$E,MATCH($CF1568,subsample_country_map!$A:$A,0)),INDEX(lookup!$AD:$AD,MATCH($A1568,lookup!$A:$A,0)))</f>
        <v>1_common law</v>
      </c>
      <c r="AO1568" s="0" t="str">
        <f aca="false">INDEX(lookup!$Y:$Y,MATCH($A1568,lookup!$A:$A,0))</f>
        <v>0_published</v>
      </c>
      <c r="AP1568" s="0" t="str">
        <f aca="false">INDEX(lookup!$Z:$Z,MATCH($A1568,lookup!$A:$A,0))</f>
        <v>1_VHB high</v>
      </c>
      <c r="AQ1568" s="0" t="str">
        <f aca="false">INDEX(lookup!$W:$W,MATCH($A1568,lookup!$A:$A,0))</f>
        <v>3_mgmt</v>
      </c>
      <c r="AS1568" s="0" t="s">
        <v>91</v>
      </c>
      <c r="AT1568" s="0" t="s">
        <v>397</v>
      </c>
      <c r="AU1568" s="0" t="s">
        <v>93</v>
      </c>
      <c r="AZ1568" s="0" t="s">
        <v>2754</v>
      </c>
      <c r="BA1568" s="0" t="n">
        <v>538</v>
      </c>
      <c r="BB1568" s="0" t="s">
        <v>347</v>
      </c>
      <c r="BC1568" s="0" t="s">
        <v>97</v>
      </c>
      <c r="BD1568" s="0" t="s">
        <v>97</v>
      </c>
      <c r="BE1568" s="0" t="s">
        <v>98</v>
      </c>
      <c r="BI1568" s="0" t="s">
        <v>124</v>
      </c>
      <c r="BJ1568" s="0" t="s">
        <v>5680</v>
      </c>
      <c r="BK1568" s="0" t="s">
        <v>5681</v>
      </c>
      <c r="BL1568" s="0" t="s">
        <v>5689</v>
      </c>
      <c r="BM1568" s="0" t="s">
        <v>5683</v>
      </c>
      <c r="BN1568" s="0" t="s">
        <v>5690</v>
      </c>
      <c r="BO1568" s="0" t="s">
        <v>769</v>
      </c>
      <c r="BP1568" s="0" t="s">
        <v>5678</v>
      </c>
      <c r="BQ1568" s="0" t="s">
        <v>85</v>
      </c>
      <c r="BT1568" s="0" t="n">
        <v>0</v>
      </c>
      <c r="BU1568" s="0" t="s">
        <v>5685</v>
      </c>
      <c r="BW1568" s="0" t="n">
        <v>2010</v>
      </c>
      <c r="BX1568" s="0" t="n">
        <v>2016</v>
      </c>
      <c r="BY1568" s="0" t="s">
        <v>5686</v>
      </c>
      <c r="BZ1568" s="0" t="n">
        <v>2013</v>
      </c>
      <c r="CA1568" s="0" t="n">
        <v>0.142857142857143</v>
      </c>
      <c r="CB1568" s="0" t="n">
        <v>0</v>
      </c>
      <c r="CC1568" s="0" t="n">
        <v>1</v>
      </c>
      <c r="CD1568" s="0" t="n">
        <v>0.0500417292784913</v>
      </c>
      <c r="CE1568" s="0" t="n">
        <v>1</v>
      </c>
    </row>
    <row r="1569" customFormat="false" ht="15" hidden="false" customHeight="false" outlineLevel="0" collapsed="false">
      <c r="A1569" s="0" t="s">
        <v>5678</v>
      </c>
      <c r="B1569" s="0" t="n">
        <v>2874</v>
      </c>
      <c r="C1569" s="0" t="n">
        <v>0.071</v>
      </c>
      <c r="D1569" s="0" t="n">
        <v>538</v>
      </c>
      <c r="E1569" s="0" t="n">
        <f aca="false">IF(ISNUMBER($BA1569),$BA1569,IF(AND(ISNUMBER($D1569),ISNUMBER($BW1569),ISNUMBER($BX1569)),$D1569*($BX1569-$BW1569+1),""))</f>
        <v>538</v>
      </c>
      <c r="H1569" s="0" t="s">
        <v>85</v>
      </c>
      <c r="I1569" s="0" t="s">
        <v>86</v>
      </c>
      <c r="J1569" s="0" t="n">
        <f aca="false">IF($BW1569&lt;&gt;"",$BW1569,"")</f>
        <v>2010</v>
      </c>
      <c r="K1569" s="0" t="n">
        <f aca="false">IF($BX1569&lt;&gt;"",$BX1569,"")</f>
        <v>2016</v>
      </c>
      <c r="L1569" s="0" t="n">
        <f aca="false">IF(AND(ISNUMBER($BW1569),ISNUMBER($BX1569)),($BW1569+$BX1569)/2,"")</f>
        <v>2013</v>
      </c>
      <c r="M1569" s="0" t="n">
        <f aca="false">IF($L1569&lt;&gt;"",$L1569,"")</f>
        <v>2013</v>
      </c>
      <c r="N1569" s="0" t="n">
        <f aca="false">IF(AND(ISNUMBER($BW1569),ISNUMBER($BX1569)),MIN(1,MAX(0,($BX1569-2016+1)/($BX1569-$BW1569+1))),"")</f>
        <v>0.142857142857143</v>
      </c>
      <c r="O1569" s="0" t="n">
        <f aca="false">IF(AND(ISNUMBER($BW1569),ISNUMBER($BX1569)),MIN(1,MAX(0,($BX1569-2017+1)/($BX1569-$BW1569+1))),"")</f>
        <v>0</v>
      </c>
      <c r="P1569" s="0" t="n">
        <f aca="false">IF(AND(ISNUMBER($BW1569),ISNUMBER($BX1569)),MIN(1,MAX(0,($BX1569-2018+1)/($BX1569-$BW1569+1))),"")</f>
        <v>0</v>
      </c>
      <c r="Q1569" s="0" t="n">
        <f aca="false">IF(AND(ISNUMBER($BW1569),ISNUMBER($BX1569)),MIN(1,MAX(0,($BX1569-2019+1)/($BX1569-$BW1569+1))),"")</f>
        <v>0</v>
      </c>
      <c r="R1569" s="0" t="n">
        <f aca="false">IF(AND(ISNUMBER($BW1569),ISNUMBER($BX1569)),MIN(1,MAX(0,($BX1569-2016+1)/($BX1569-$BW1569+1))),"")</f>
        <v>0.142857142857143</v>
      </c>
      <c r="S1569" s="0" t="n">
        <f aca="false">IF($L1569&lt;&gt;"",IF($L1569&gt;=2015.5,1,0),"")</f>
        <v>0</v>
      </c>
      <c r="T1569" s="0" t="n">
        <f aca="false">IF($L1569&lt;&gt;"",IF($L1569&gt;=2016,1,0),"")</f>
        <v>0</v>
      </c>
      <c r="U1569" s="0" t="n">
        <f aca="false">IF(ISNUMBER($BX1569),IF($BX1569&gt;=2016,1,0),"")</f>
        <v>1</v>
      </c>
      <c r="V1569" s="0" t="n">
        <f aca="false">IF(ISNUMBER($BW1569),IF($BW1569&gt;=2016,1,0),"")</f>
        <v>0</v>
      </c>
      <c r="W1569" s="0" t="str">
        <f aca="false">IF(AND(ISNUMBER($BW1569),ISNUMBER($BX1569)),IF($BW1569&gt;=2016,"post-only",IF($BX1569&lt;2016,"pre-only","mixed")),"")</f>
        <v>mixed</v>
      </c>
      <c r="X1569" s="0" t="n">
        <f aca="false">IF(AND(ISNUMBER($BW1569),ISNUMBER($BX1569)),MIN(1,MAX(0,($BX1569-2017+1)/($BX1569-$BW1569+1))),"")</f>
        <v>0</v>
      </c>
      <c r="Y1569" s="0" t="n">
        <f aca="false">IF(AND(ISNUMBER($BW1569),ISNUMBER($BX1569)),MIN(1,MAX(0,($BX1569-2018+1)/($BX1569-$BW1569+1))),"")</f>
        <v>0</v>
      </c>
      <c r="Z1569" s="0" t="n">
        <f aca="false">IF(AND(ISNUMBER($BW1569),ISNUMBER($BX1569)),MIN(1,MAX(0,($BX1569-2019+1)/($BX1569-$BW1569+1))),"")</f>
        <v>0</v>
      </c>
      <c r="AA1569" s="0" t="n">
        <f aca="false">IF(ISNUMBER($BX1569),IF($BX1569&gt;=2017,1,0),"")</f>
        <v>0</v>
      </c>
      <c r="AB1569" s="0" t="n">
        <f aca="false">IF(ISNUMBER($BX1569),IF($BX1569&gt;=2018,1,0),"")</f>
        <v>0</v>
      </c>
      <c r="AC1569" s="0" t="n">
        <f aca="false">IF(ISNUMBER($BX1569),IF($BX1569&gt;=2019,1,0),"")</f>
        <v>0</v>
      </c>
      <c r="AD1569" s="0" t="n">
        <f aca="false">IF($L1569&lt;&gt;"",IF($L1569&gt;2013,1,0),"")</f>
        <v>0</v>
      </c>
      <c r="AE1569" s="0" t="n">
        <f aca="false">IF($L1569&lt;&gt;"",1+IF($L1569&gt;2011,1,0)+IF($L1569&gt;2014,1,0),"")</f>
        <v>2</v>
      </c>
      <c r="AF1569" s="0" t="s">
        <v>87</v>
      </c>
      <c r="AG1569" s="0" t="s">
        <v>88</v>
      </c>
      <c r="AH1569" s="0" t="s">
        <v>89</v>
      </c>
      <c r="AI1569" s="0" t="s">
        <v>497</v>
      </c>
      <c r="AJ1569" s="0" t="s">
        <v>497</v>
      </c>
      <c r="AK1569" s="0" t="str">
        <f aca="false">IF(AND($CF1569&lt;&gt;"",IFERROR(INDEX(subsample_country_map!$B:$B,MATCH($CF1569,subsample_country_map!$A:$A,0)),"")&lt;&gt;""),INDEX(subsample_country_map!$B:$B,MATCH($CF1569,subsample_country_map!$A:$A,0)),INDEX(lookup!$AA:$AA,MATCH($A1569,lookup!$A:$A,0)))</f>
        <v>1_US</v>
      </c>
      <c r="AL1569" s="0" t="str">
        <f aca="false">IF(AND($CF1569&lt;&gt;"",IFERROR(INDEX(subsample_country_map!$C:$C,MATCH($CF1569,subsample_country_map!$A:$A,0)),"")&lt;&gt;""),INDEX(subsample_country_map!$C:$C,MATCH($CF1569,subsample_country_map!$A:$A,0)),INDEX(lookup!$AB:$AB,MATCH($A1569,lookup!$A:$A,0)))</f>
        <v>1_developed</v>
      </c>
      <c r="AM1569" s="0" t="str">
        <f aca="false">IF(AND($CF1569&lt;&gt;"",IFERROR(INDEX(subsample_country_map!$D:$D,MATCH($CF1569,subsample_country_map!$A:$A,0)),"")&lt;&gt;""),INDEX(subsample_country_map!$D:$D,MATCH($CF1569,subsample_country_map!$A:$A,0)),INDEX(lookup!$AC:$AC,MATCH($A1569,lookup!$A:$A,0)))</f>
        <v>1_western</v>
      </c>
      <c r="AN1569" s="0" t="str">
        <f aca="false">IF(AND($CF1569&lt;&gt;"",IFERROR(INDEX(subsample_country_map!$E:$E,MATCH($CF1569,subsample_country_map!$A:$A,0)),"")&lt;&gt;""),INDEX(subsample_country_map!$E:$E,MATCH($CF1569,subsample_country_map!$A:$A,0)),INDEX(lookup!$AD:$AD,MATCH($A1569,lookup!$A:$A,0)))</f>
        <v>1_common law</v>
      </c>
      <c r="AO1569" s="0" t="str">
        <f aca="false">INDEX(lookup!$Y:$Y,MATCH($A1569,lookup!$A:$A,0))</f>
        <v>0_published</v>
      </c>
      <c r="AP1569" s="0" t="str">
        <f aca="false">INDEX(lookup!$Z:$Z,MATCH($A1569,lookup!$A:$A,0))</f>
        <v>1_VHB high</v>
      </c>
      <c r="AQ1569" s="0" t="str">
        <f aca="false">INDEX(lookup!$W:$W,MATCH($A1569,lookup!$A:$A,0))</f>
        <v>3_mgmt</v>
      </c>
      <c r="AS1569" s="0" t="s">
        <v>91</v>
      </c>
      <c r="AT1569" s="0" t="s">
        <v>397</v>
      </c>
      <c r="AU1569" s="0" t="s">
        <v>93</v>
      </c>
      <c r="AZ1569" s="0" t="s">
        <v>2532</v>
      </c>
      <c r="BA1569" s="0" t="n">
        <v>538</v>
      </c>
      <c r="BB1569" s="0" t="s">
        <v>347</v>
      </c>
      <c r="BC1569" s="0" t="s">
        <v>97</v>
      </c>
      <c r="BD1569" s="0" t="s">
        <v>97</v>
      </c>
      <c r="BE1569" s="0" t="s">
        <v>98</v>
      </c>
      <c r="BI1569" s="0" t="s">
        <v>124</v>
      </c>
      <c r="BJ1569" s="0" t="s">
        <v>5680</v>
      </c>
      <c r="BK1569" s="0" t="s">
        <v>5681</v>
      </c>
      <c r="BL1569" s="0" t="s">
        <v>5691</v>
      </c>
      <c r="BM1569" s="0" t="s">
        <v>5688</v>
      </c>
      <c r="BN1569" s="0" t="s">
        <v>5690</v>
      </c>
      <c r="BO1569" s="0" t="s">
        <v>769</v>
      </c>
      <c r="BP1569" s="0" t="s">
        <v>5678</v>
      </c>
      <c r="BQ1569" s="0" t="s">
        <v>85</v>
      </c>
      <c r="BT1569" s="0" t="n">
        <v>0</v>
      </c>
      <c r="BU1569" s="0" t="s">
        <v>5685</v>
      </c>
      <c r="BW1569" s="0" t="n">
        <v>2010</v>
      </c>
      <c r="BX1569" s="0" t="n">
        <v>2016</v>
      </c>
      <c r="BY1569" s="0" t="s">
        <v>5686</v>
      </c>
      <c r="BZ1569" s="0" t="n">
        <v>2013</v>
      </c>
      <c r="CA1569" s="0" t="n">
        <v>0.142857142857143</v>
      </c>
      <c r="CB1569" s="0" t="n">
        <v>0</v>
      </c>
      <c r="CC1569" s="0" t="n">
        <v>1</v>
      </c>
      <c r="CD1569" s="0" t="n">
        <v>0.0711196658169551</v>
      </c>
      <c r="CE1569" s="0" t="n">
        <v>1</v>
      </c>
    </row>
    <row r="1570" customFormat="false" ht="15" hidden="false" customHeight="false" outlineLevel="0" collapsed="false">
      <c r="A1570" s="0" t="s">
        <v>5678</v>
      </c>
      <c r="B1570" s="0" t="n">
        <v>2875</v>
      </c>
      <c r="C1570" s="0" t="n">
        <v>-0.121724721831279</v>
      </c>
      <c r="D1570" s="0" t="n">
        <v>497</v>
      </c>
      <c r="E1570" s="0" t="n">
        <f aca="false">IF(ISNUMBER($BA1570),$BA1570,IF(AND(ISNUMBER($D1570),ISNUMBER($BW1570),ISNUMBER($BX1570)),$D1570*($BX1570-$BW1570+1),""))</f>
        <v>497</v>
      </c>
      <c r="H1570" s="0" t="s">
        <v>118</v>
      </c>
      <c r="I1570" s="0" t="s">
        <v>119</v>
      </c>
      <c r="J1570" s="0" t="n">
        <f aca="false">IF($BW1570&lt;&gt;"",$BW1570,"")</f>
        <v>2010</v>
      </c>
      <c r="K1570" s="0" t="n">
        <f aca="false">IF($BX1570&lt;&gt;"",$BX1570,"")</f>
        <v>2016</v>
      </c>
      <c r="L1570" s="0" t="n">
        <f aca="false">IF(AND(ISNUMBER($BW1570),ISNUMBER($BX1570)),($BW1570+$BX1570)/2,"")</f>
        <v>2013</v>
      </c>
      <c r="M1570" s="0" t="n">
        <f aca="false">IF($L1570&lt;&gt;"",$L1570,"")</f>
        <v>2013</v>
      </c>
      <c r="N1570" s="0" t="n">
        <f aca="false">IF(AND(ISNUMBER($BW1570),ISNUMBER($BX1570)),MIN(1,MAX(0,($BX1570-2016+1)/($BX1570-$BW1570+1))),"")</f>
        <v>0.142857142857143</v>
      </c>
      <c r="O1570" s="0" t="n">
        <f aca="false">IF(AND(ISNUMBER($BW1570),ISNUMBER($BX1570)),MIN(1,MAX(0,($BX1570-2017+1)/($BX1570-$BW1570+1))),"")</f>
        <v>0</v>
      </c>
      <c r="P1570" s="0" t="n">
        <f aca="false">IF(AND(ISNUMBER($BW1570),ISNUMBER($BX1570)),MIN(1,MAX(0,($BX1570-2018+1)/($BX1570-$BW1570+1))),"")</f>
        <v>0</v>
      </c>
      <c r="Q1570" s="0" t="n">
        <f aca="false">IF(AND(ISNUMBER($BW1570),ISNUMBER($BX1570)),MIN(1,MAX(0,($BX1570-2019+1)/($BX1570-$BW1570+1))),"")</f>
        <v>0</v>
      </c>
      <c r="R1570" s="0" t="n">
        <f aca="false">IF(AND(ISNUMBER($BW1570),ISNUMBER($BX1570)),MIN(1,MAX(0,($BX1570-2016+1)/($BX1570-$BW1570+1))),"")</f>
        <v>0.142857142857143</v>
      </c>
      <c r="S1570" s="0" t="n">
        <f aca="false">IF($L1570&lt;&gt;"",IF($L1570&gt;=2015.5,1,0),"")</f>
        <v>0</v>
      </c>
      <c r="T1570" s="0" t="n">
        <f aca="false">IF($L1570&lt;&gt;"",IF($L1570&gt;=2016,1,0),"")</f>
        <v>0</v>
      </c>
      <c r="U1570" s="0" t="n">
        <f aca="false">IF(ISNUMBER($BX1570),IF($BX1570&gt;=2016,1,0),"")</f>
        <v>1</v>
      </c>
      <c r="V1570" s="0" t="n">
        <f aca="false">IF(ISNUMBER($BW1570),IF($BW1570&gt;=2016,1,0),"")</f>
        <v>0</v>
      </c>
      <c r="W1570" s="0" t="str">
        <f aca="false">IF(AND(ISNUMBER($BW1570),ISNUMBER($BX1570)),IF($BW1570&gt;=2016,"post-only",IF($BX1570&lt;2016,"pre-only","mixed")),"")</f>
        <v>mixed</v>
      </c>
      <c r="X1570" s="0" t="n">
        <f aca="false">IF(AND(ISNUMBER($BW1570),ISNUMBER($BX1570)),MIN(1,MAX(0,($BX1570-2017+1)/($BX1570-$BW1570+1))),"")</f>
        <v>0</v>
      </c>
      <c r="Y1570" s="0" t="n">
        <f aca="false">IF(AND(ISNUMBER($BW1570),ISNUMBER($BX1570)),MIN(1,MAX(0,($BX1570-2018+1)/($BX1570-$BW1570+1))),"")</f>
        <v>0</v>
      </c>
      <c r="Z1570" s="0" t="n">
        <f aca="false">IF(AND(ISNUMBER($BW1570),ISNUMBER($BX1570)),MIN(1,MAX(0,($BX1570-2019+1)/($BX1570-$BW1570+1))),"")</f>
        <v>0</v>
      </c>
      <c r="AA1570" s="0" t="n">
        <f aca="false">IF(ISNUMBER($BX1570),IF($BX1570&gt;=2017,1,0),"")</f>
        <v>0</v>
      </c>
      <c r="AB1570" s="0" t="n">
        <f aca="false">IF(ISNUMBER($BX1570),IF($BX1570&gt;=2018,1,0),"")</f>
        <v>0</v>
      </c>
      <c r="AC1570" s="0" t="n">
        <f aca="false">IF(ISNUMBER($BX1570),IF($BX1570&gt;=2019,1,0),"")</f>
        <v>0</v>
      </c>
      <c r="AD1570" s="0" t="n">
        <f aca="false">IF($L1570&lt;&gt;"",IF($L1570&gt;2013,1,0),"")</f>
        <v>0</v>
      </c>
      <c r="AE1570" s="0" t="n">
        <f aca="false">IF($L1570&lt;&gt;"",1+IF($L1570&gt;2011,1,0)+IF($L1570&gt;2014,1,0),"")</f>
        <v>2</v>
      </c>
      <c r="AF1570" s="0" t="s">
        <v>310</v>
      </c>
      <c r="AG1570" s="0" t="s">
        <v>88</v>
      </c>
      <c r="AH1570" s="0" t="s">
        <v>89</v>
      </c>
      <c r="AI1570" s="0" t="s">
        <v>497</v>
      </c>
      <c r="AJ1570" s="0" t="s">
        <v>497</v>
      </c>
      <c r="AK1570" s="0" t="str">
        <f aca="false">IF(AND($CF1570&lt;&gt;"",IFERROR(INDEX(subsample_country_map!$B:$B,MATCH($CF1570,subsample_country_map!$A:$A,0)),"")&lt;&gt;""),INDEX(subsample_country_map!$B:$B,MATCH($CF1570,subsample_country_map!$A:$A,0)),INDEX(lookup!$AA:$AA,MATCH($A1570,lookup!$A:$A,0)))</f>
        <v>1_US</v>
      </c>
      <c r="AL1570" s="0" t="str">
        <f aca="false">IF(AND($CF1570&lt;&gt;"",IFERROR(INDEX(subsample_country_map!$C:$C,MATCH($CF1570,subsample_country_map!$A:$A,0)),"")&lt;&gt;""),INDEX(subsample_country_map!$C:$C,MATCH($CF1570,subsample_country_map!$A:$A,0)),INDEX(lookup!$AB:$AB,MATCH($A1570,lookup!$A:$A,0)))</f>
        <v>1_developed</v>
      </c>
      <c r="AM1570" s="0" t="str">
        <f aca="false">IF(AND($CF1570&lt;&gt;"",IFERROR(INDEX(subsample_country_map!$D:$D,MATCH($CF1570,subsample_country_map!$A:$A,0)),"")&lt;&gt;""),INDEX(subsample_country_map!$D:$D,MATCH($CF1570,subsample_country_map!$A:$A,0)),INDEX(lookup!$AC:$AC,MATCH($A1570,lookup!$A:$A,0)))</f>
        <v>1_western</v>
      </c>
      <c r="AN1570" s="0" t="str">
        <f aca="false">IF(AND($CF1570&lt;&gt;"",IFERROR(INDEX(subsample_country_map!$E:$E,MATCH($CF1570,subsample_country_map!$A:$A,0)),"")&lt;&gt;""),INDEX(subsample_country_map!$E:$E,MATCH($CF1570,subsample_country_map!$A:$A,0)),INDEX(lookup!$AD:$AD,MATCH($A1570,lookup!$A:$A,0)))</f>
        <v>1_common law</v>
      </c>
      <c r="AO1570" s="0" t="str">
        <f aca="false">INDEX(lookup!$Y:$Y,MATCH($A1570,lookup!$A:$A,0))</f>
        <v>0_published</v>
      </c>
      <c r="AP1570" s="0" t="str">
        <f aca="false">INDEX(lookup!$Z:$Z,MATCH($A1570,lookup!$A:$A,0))</f>
        <v>1_VHB high</v>
      </c>
      <c r="AQ1570" s="0" t="str">
        <f aca="false">INDEX(lookup!$W:$W,MATCH($A1570,lookup!$A:$A,0))</f>
        <v>3_mgmt</v>
      </c>
      <c r="AS1570" s="0" t="s">
        <v>91</v>
      </c>
      <c r="AT1570" s="0" t="s">
        <v>397</v>
      </c>
      <c r="AU1570" s="0" t="s">
        <v>311</v>
      </c>
      <c r="AV1570" s="0" t="s">
        <v>186</v>
      </c>
      <c r="AX1570" s="0" t="s">
        <v>5692</v>
      </c>
      <c r="BA1570" s="0" t="n">
        <v>497</v>
      </c>
      <c r="BB1570" s="0" t="s">
        <v>347</v>
      </c>
      <c r="BC1570" s="0" t="s">
        <v>5693</v>
      </c>
      <c r="BD1570" s="0" t="s">
        <v>348</v>
      </c>
      <c r="BE1570" s="0" t="s">
        <v>98</v>
      </c>
      <c r="BI1570" s="0" t="s">
        <v>143</v>
      </c>
      <c r="BJ1570" s="0" t="s">
        <v>5694</v>
      </c>
      <c r="BK1570" s="0" t="s">
        <v>5695</v>
      </c>
      <c r="BL1570" s="0" t="s">
        <v>5696</v>
      </c>
      <c r="BM1570" s="0" t="s">
        <v>5683</v>
      </c>
      <c r="BN1570" s="0" t="s">
        <v>5684</v>
      </c>
      <c r="BO1570" s="0" t="s">
        <v>769</v>
      </c>
      <c r="BP1570" s="0" t="s">
        <v>5678</v>
      </c>
      <c r="BQ1570" s="0" t="s">
        <v>127</v>
      </c>
      <c r="BT1570" s="0" t="n">
        <v>0</v>
      </c>
      <c r="BU1570" s="0" t="s">
        <v>5685</v>
      </c>
      <c r="BW1570" s="0" t="n">
        <v>2010</v>
      </c>
      <c r="BX1570" s="0" t="n">
        <v>2016</v>
      </c>
      <c r="BY1570" s="0" t="s">
        <v>5686</v>
      </c>
      <c r="BZ1570" s="0" t="n">
        <v>2013</v>
      </c>
      <c r="CA1570" s="0" t="n">
        <v>0.142857142857143</v>
      </c>
      <c r="CB1570" s="0" t="n">
        <v>0</v>
      </c>
      <c r="CC1570" s="0" t="n">
        <v>1</v>
      </c>
      <c r="CD1570" s="0" t="n">
        <v>-0.122331318428863</v>
      </c>
      <c r="CE1570" s="0" t="n">
        <v>1</v>
      </c>
    </row>
    <row r="1571" customFormat="false" ht="15" hidden="false" customHeight="false" outlineLevel="0" collapsed="false">
      <c r="A1571" s="0" t="s">
        <v>5678</v>
      </c>
      <c r="B1571" s="0" t="n">
        <v>2876</v>
      </c>
      <c r="C1571" s="0" t="n">
        <v>-0.142213874503928</v>
      </c>
      <c r="D1571" s="0" t="n">
        <v>497</v>
      </c>
      <c r="E1571" s="0" t="n">
        <f aca="false">IF(ISNUMBER($BA1571),$BA1571,IF(AND(ISNUMBER($D1571),ISNUMBER($BW1571),ISNUMBER($BX1571)),$D1571*($BX1571-$BW1571+1),""))</f>
        <v>497</v>
      </c>
      <c r="H1571" s="0" t="s">
        <v>118</v>
      </c>
      <c r="I1571" s="0" t="s">
        <v>119</v>
      </c>
      <c r="J1571" s="0" t="n">
        <f aca="false">IF($BW1571&lt;&gt;"",$BW1571,"")</f>
        <v>2010</v>
      </c>
      <c r="K1571" s="0" t="n">
        <f aca="false">IF($BX1571&lt;&gt;"",$BX1571,"")</f>
        <v>2016</v>
      </c>
      <c r="L1571" s="0" t="n">
        <f aca="false">IF(AND(ISNUMBER($BW1571),ISNUMBER($BX1571)),($BW1571+$BX1571)/2,"")</f>
        <v>2013</v>
      </c>
      <c r="M1571" s="0" t="n">
        <f aca="false">IF($L1571&lt;&gt;"",$L1571,"")</f>
        <v>2013</v>
      </c>
      <c r="N1571" s="0" t="n">
        <f aca="false">IF(AND(ISNUMBER($BW1571),ISNUMBER($BX1571)),MIN(1,MAX(0,($BX1571-2016+1)/($BX1571-$BW1571+1))),"")</f>
        <v>0.142857142857143</v>
      </c>
      <c r="O1571" s="0" t="n">
        <f aca="false">IF(AND(ISNUMBER($BW1571),ISNUMBER($BX1571)),MIN(1,MAX(0,($BX1571-2017+1)/($BX1571-$BW1571+1))),"")</f>
        <v>0</v>
      </c>
      <c r="P1571" s="0" t="n">
        <f aca="false">IF(AND(ISNUMBER($BW1571),ISNUMBER($BX1571)),MIN(1,MAX(0,($BX1571-2018+1)/($BX1571-$BW1571+1))),"")</f>
        <v>0</v>
      </c>
      <c r="Q1571" s="0" t="n">
        <f aca="false">IF(AND(ISNUMBER($BW1571),ISNUMBER($BX1571)),MIN(1,MAX(0,($BX1571-2019+1)/($BX1571-$BW1571+1))),"")</f>
        <v>0</v>
      </c>
      <c r="R1571" s="0" t="n">
        <f aca="false">IF(AND(ISNUMBER($BW1571),ISNUMBER($BX1571)),MIN(1,MAX(0,($BX1571-2016+1)/($BX1571-$BW1571+1))),"")</f>
        <v>0.142857142857143</v>
      </c>
      <c r="S1571" s="0" t="n">
        <f aca="false">IF($L1571&lt;&gt;"",IF($L1571&gt;=2015.5,1,0),"")</f>
        <v>0</v>
      </c>
      <c r="T1571" s="0" t="n">
        <f aca="false">IF($L1571&lt;&gt;"",IF($L1571&gt;=2016,1,0),"")</f>
        <v>0</v>
      </c>
      <c r="U1571" s="0" t="n">
        <f aca="false">IF(ISNUMBER($BX1571),IF($BX1571&gt;=2016,1,0),"")</f>
        <v>1</v>
      </c>
      <c r="V1571" s="0" t="n">
        <f aca="false">IF(ISNUMBER($BW1571),IF($BW1571&gt;=2016,1,0),"")</f>
        <v>0</v>
      </c>
      <c r="W1571" s="0" t="str">
        <f aca="false">IF(AND(ISNUMBER($BW1571),ISNUMBER($BX1571)),IF($BW1571&gt;=2016,"post-only",IF($BX1571&lt;2016,"pre-only","mixed")),"")</f>
        <v>mixed</v>
      </c>
      <c r="X1571" s="0" t="n">
        <f aca="false">IF(AND(ISNUMBER($BW1571),ISNUMBER($BX1571)),MIN(1,MAX(0,($BX1571-2017+1)/($BX1571-$BW1571+1))),"")</f>
        <v>0</v>
      </c>
      <c r="Y1571" s="0" t="n">
        <f aca="false">IF(AND(ISNUMBER($BW1571),ISNUMBER($BX1571)),MIN(1,MAX(0,($BX1571-2018+1)/($BX1571-$BW1571+1))),"")</f>
        <v>0</v>
      </c>
      <c r="Z1571" s="0" t="n">
        <f aca="false">IF(AND(ISNUMBER($BW1571),ISNUMBER($BX1571)),MIN(1,MAX(0,($BX1571-2019+1)/($BX1571-$BW1571+1))),"")</f>
        <v>0</v>
      </c>
      <c r="AA1571" s="0" t="n">
        <f aca="false">IF(ISNUMBER($BX1571),IF($BX1571&gt;=2017,1,0),"")</f>
        <v>0</v>
      </c>
      <c r="AB1571" s="0" t="n">
        <f aca="false">IF(ISNUMBER($BX1571),IF($BX1571&gt;=2018,1,0),"")</f>
        <v>0</v>
      </c>
      <c r="AC1571" s="0" t="n">
        <f aca="false">IF(ISNUMBER($BX1571),IF($BX1571&gt;=2019,1,0),"")</f>
        <v>0</v>
      </c>
      <c r="AD1571" s="0" t="n">
        <f aca="false">IF($L1571&lt;&gt;"",IF($L1571&gt;2013,1,0),"")</f>
        <v>0</v>
      </c>
      <c r="AE1571" s="0" t="n">
        <f aca="false">IF($L1571&lt;&gt;"",1+IF($L1571&gt;2011,1,0)+IF($L1571&gt;2014,1,0),"")</f>
        <v>2</v>
      </c>
      <c r="AF1571" s="0" t="s">
        <v>310</v>
      </c>
      <c r="AG1571" s="0" t="s">
        <v>88</v>
      </c>
      <c r="AH1571" s="0" t="s">
        <v>89</v>
      </c>
      <c r="AI1571" s="0" t="s">
        <v>497</v>
      </c>
      <c r="AJ1571" s="0" t="s">
        <v>497</v>
      </c>
      <c r="AK1571" s="0" t="str">
        <f aca="false">IF(AND($CF1571&lt;&gt;"",IFERROR(INDEX(subsample_country_map!$B:$B,MATCH($CF1571,subsample_country_map!$A:$A,0)),"")&lt;&gt;""),INDEX(subsample_country_map!$B:$B,MATCH($CF1571,subsample_country_map!$A:$A,0)),INDEX(lookup!$AA:$AA,MATCH($A1571,lookup!$A:$A,0)))</f>
        <v>1_US</v>
      </c>
      <c r="AL1571" s="0" t="str">
        <f aca="false">IF(AND($CF1571&lt;&gt;"",IFERROR(INDEX(subsample_country_map!$C:$C,MATCH($CF1571,subsample_country_map!$A:$A,0)),"")&lt;&gt;""),INDEX(subsample_country_map!$C:$C,MATCH($CF1571,subsample_country_map!$A:$A,0)),INDEX(lookup!$AB:$AB,MATCH($A1571,lookup!$A:$A,0)))</f>
        <v>1_developed</v>
      </c>
      <c r="AM1571" s="0" t="str">
        <f aca="false">IF(AND($CF1571&lt;&gt;"",IFERROR(INDEX(subsample_country_map!$D:$D,MATCH($CF1571,subsample_country_map!$A:$A,0)),"")&lt;&gt;""),INDEX(subsample_country_map!$D:$D,MATCH($CF1571,subsample_country_map!$A:$A,0)),INDEX(lookup!$AC:$AC,MATCH($A1571,lookup!$A:$A,0)))</f>
        <v>1_western</v>
      </c>
      <c r="AN1571" s="0" t="str">
        <f aca="false">IF(AND($CF1571&lt;&gt;"",IFERROR(INDEX(subsample_country_map!$E:$E,MATCH($CF1571,subsample_country_map!$A:$A,0)),"")&lt;&gt;""),INDEX(subsample_country_map!$E:$E,MATCH($CF1571,subsample_country_map!$A:$A,0)),INDEX(lookup!$AD:$AD,MATCH($A1571,lookup!$A:$A,0)))</f>
        <v>1_common law</v>
      </c>
      <c r="AO1571" s="0" t="str">
        <f aca="false">INDEX(lookup!$Y:$Y,MATCH($A1571,lookup!$A:$A,0))</f>
        <v>0_published</v>
      </c>
      <c r="AP1571" s="0" t="str">
        <f aca="false">INDEX(lookup!$Z:$Z,MATCH($A1571,lookup!$A:$A,0))</f>
        <v>1_VHB high</v>
      </c>
      <c r="AQ1571" s="0" t="str">
        <f aca="false">INDEX(lookup!$W:$W,MATCH($A1571,lookup!$A:$A,0))</f>
        <v>3_mgmt</v>
      </c>
      <c r="AS1571" s="0" t="s">
        <v>91</v>
      </c>
      <c r="AT1571" s="0" t="s">
        <v>397</v>
      </c>
      <c r="AU1571" s="0" t="s">
        <v>311</v>
      </c>
      <c r="AV1571" s="0" t="s">
        <v>5697</v>
      </c>
      <c r="AX1571" s="0" t="s">
        <v>5698</v>
      </c>
      <c r="BA1571" s="0" t="n">
        <v>497</v>
      </c>
      <c r="BB1571" s="0" t="s">
        <v>347</v>
      </c>
      <c r="BC1571" s="0" t="s">
        <v>5693</v>
      </c>
      <c r="BD1571" s="0" t="s">
        <v>348</v>
      </c>
      <c r="BE1571" s="0" t="s">
        <v>98</v>
      </c>
      <c r="BI1571" s="0" t="s">
        <v>143</v>
      </c>
      <c r="BJ1571" s="0" t="s">
        <v>5699</v>
      </c>
      <c r="BK1571" s="0" t="s">
        <v>5695</v>
      </c>
      <c r="BL1571" s="0" t="s">
        <v>5700</v>
      </c>
      <c r="BM1571" s="0" t="s">
        <v>5688</v>
      </c>
      <c r="BN1571" s="0" t="s">
        <v>5684</v>
      </c>
      <c r="BO1571" s="0" t="s">
        <v>769</v>
      </c>
      <c r="BP1571" s="0" t="s">
        <v>5678</v>
      </c>
      <c r="BQ1571" s="0" t="s">
        <v>127</v>
      </c>
      <c r="BT1571" s="0" t="n">
        <v>0</v>
      </c>
      <c r="BU1571" s="0" t="s">
        <v>5685</v>
      </c>
      <c r="BW1571" s="0" t="n">
        <v>2010</v>
      </c>
      <c r="BX1571" s="0" t="n">
        <v>2016</v>
      </c>
      <c r="BY1571" s="0" t="s">
        <v>5686</v>
      </c>
      <c r="BZ1571" s="0" t="n">
        <v>2013</v>
      </c>
      <c r="CA1571" s="0" t="n">
        <v>0.142857142857143</v>
      </c>
      <c r="CB1571" s="0" t="n">
        <v>0</v>
      </c>
      <c r="CC1571" s="0" t="n">
        <v>1</v>
      </c>
      <c r="CD1571" s="0" t="n">
        <v>-0.143184427950681</v>
      </c>
      <c r="CE1571" s="0" t="n">
        <v>1</v>
      </c>
    </row>
    <row r="1572" customFormat="false" ht="15" hidden="false" customHeight="false" outlineLevel="0" collapsed="false">
      <c r="A1572" s="0" t="s">
        <v>5678</v>
      </c>
      <c r="B1572" s="0" t="n">
        <v>2877</v>
      </c>
      <c r="C1572" s="0" t="n">
        <v>-0.165783219178724</v>
      </c>
      <c r="D1572" s="0" t="n">
        <v>257</v>
      </c>
      <c r="E1572" s="0" t="n">
        <f aca="false">IF(ISNUMBER($BA1572),$BA1572,IF(AND(ISNUMBER($D1572),ISNUMBER($BW1572),ISNUMBER($BX1572)),$D1572*($BX1572-$BW1572+1),""))</f>
        <v>257</v>
      </c>
      <c r="H1572" s="0" t="s">
        <v>118</v>
      </c>
      <c r="I1572" s="0" t="s">
        <v>119</v>
      </c>
      <c r="J1572" s="0" t="n">
        <f aca="false">IF($BW1572&lt;&gt;"",$BW1572,"")</f>
        <v>2010</v>
      </c>
      <c r="K1572" s="0" t="n">
        <f aca="false">IF($BX1572&lt;&gt;"",$BX1572,"")</f>
        <v>2016</v>
      </c>
      <c r="L1572" s="0" t="n">
        <f aca="false">IF(AND(ISNUMBER($BW1572),ISNUMBER($BX1572)),($BW1572+$BX1572)/2,"")</f>
        <v>2013</v>
      </c>
      <c r="M1572" s="0" t="n">
        <f aca="false">IF($L1572&lt;&gt;"",$L1572,"")</f>
        <v>2013</v>
      </c>
      <c r="N1572" s="0" t="n">
        <f aca="false">IF(AND(ISNUMBER($BW1572),ISNUMBER($BX1572)),MIN(1,MAX(0,($BX1572-2016+1)/($BX1572-$BW1572+1))),"")</f>
        <v>0.142857142857143</v>
      </c>
      <c r="O1572" s="0" t="n">
        <f aca="false">IF(AND(ISNUMBER($BW1572),ISNUMBER($BX1572)),MIN(1,MAX(0,($BX1572-2017+1)/($BX1572-$BW1572+1))),"")</f>
        <v>0</v>
      </c>
      <c r="P1572" s="0" t="n">
        <f aca="false">IF(AND(ISNUMBER($BW1572),ISNUMBER($BX1572)),MIN(1,MAX(0,($BX1572-2018+1)/($BX1572-$BW1572+1))),"")</f>
        <v>0</v>
      </c>
      <c r="Q1572" s="0" t="n">
        <f aca="false">IF(AND(ISNUMBER($BW1572),ISNUMBER($BX1572)),MIN(1,MAX(0,($BX1572-2019+1)/($BX1572-$BW1572+1))),"")</f>
        <v>0</v>
      </c>
      <c r="R1572" s="0" t="n">
        <f aca="false">IF(AND(ISNUMBER($BW1572),ISNUMBER($BX1572)),MIN(1,MAX(0,($BX1572-2016+1)/($BX1572-$BW1572+1))),"")</f>
        <v>0.142857142857143</v>
      </c>
      <c r="S1572" s="0" t="n">
        <f aca="false">IF($L1572&lt;&gt;"",IF($L1572&gt;=2015.5,1,0),"")</f>
        <v>0</v>
      </c>
      <c r="T1572" s="0" t="n">
        <f aca="false">IF($L1572&lt;&gt;"",IF($L1572&gt;=2016,1,0),"")</f>
        <v>0</v>
      </c>
      <c r="U1572" s="0" t="n">
        <f aca="false">IF(ISNUMBER($BX1572),IF($BX1572&gt;=2016,1,0),"")</f>
        <v>1</v>
      </c>
      <c r="V1572" s="0" t="n">
        <f aca="false">IF(ISNUMBER($BW1572),IF($BW1572&gt;=2016,1,0),"")</f>
        <v>0</v>
      </c>
      <c r="W1572" s="0" t="str">
        <f aca="false">IF(AND(ISNUMBER($BW1572),ISNUMBER($BX1572)),IF($BW1572&gt;=2016,"post-only",IF($BX1572&lt;2016,"pre-only","mixed")),"")</f>
        <v>mixed</v>
      </c>
      <c r="X1572" s="0" t="n">
        <f aca="false">IF(AND(ISNUMBER($BW1572),ISNUMBER($BX1572)),MIN(1,MAX(0,($BX1572-2017+1)/($BX1572-$BW1572+1))),"")</f>
        <v>0</v>
      </c>
      <c r="Y1572" s="0" t="n">
        <f aca="false">IF(AND(ISNUMBER($BW1572),ISNUMBER($BX1572)),MIN(1,MAX(0,($BX1572-2018+1)/($BX1572-$BW1572+1))),"")</f>
        <v>0</v>
      </c>
      <c r="Z1572" s="0" t="n">
        <f aca="false">IF(AND(ISNUMBER($BW1572),ISNUMBER($BX1572)),MIN(1,MAX(0,($BX1572-2019+1)/($BX1572-$BW1572+1))),"")</f>
        <v>0</v>
      </c>
      <c r="AA1572" s="0" t="n">
        <f aca="false">IF(ISNUMBER($BX1572),IF($BX1572&gt;=2017,1,0),"")</f>
        <v>0</v>
      </c>
      <c r="AB1572" s="0" t="n">
        <f aca="false">IF(ISNUMBER($BX1572),IF($BX1572&gt;=2018,1,0),"")</f>
        <v>0</v>
      </c>
      <c r="AC1572" s="0" t="n">
        <f aca="false">IF(ISNUMBER($BX1572),IF($BX1572&gt;=2019,1,0),"")</f>
        <v>0</v>
      </c>
      <c r="AD1572" s="0" t="n">
        <f aca="false">IF($L1572&lt;&gt;"",IF($L1572&gt;2013,1,0),"")</f>
        <v>0</v>
      </c>
      <c r="AE1572" s="0" t="n">
        <f aca="false">IF($L1572&lt;&gt;"",1+IF($L1572&gt;2011,1,0)+IF($L1572&gt;2014,1,0),"")</f>
        <v>2</v>
      </c>
      <c r="AF1572" s="0" t="s">
        <v>310</v>
      </c>
      <c r="AG1572" s="0" t="s">
        <v>88</v>
      </c>
      <c r="AH1572" s="0" t="s">
        <v>89</v>
      </c>
      <c r="AI1572" s="0" t="s">
        <v>497</v>
      </c>
      <c r="AJ1572" s="0" t="s">
        <v>497</v>
      </c>
      <c r="AK1572" s="0" t="str">
        <f aca="false">IF(AND($CF1572&lt;&gt;"",IFERROR(INDEX(subsample_country_map!$B:$B,MATCH($CF1572,subsample_country_map!$A:$A,0)),"")&lt;&gt;""),INDEX(subsample_country_map!$B:$B,MATCH($CF1572,subsample_country_map!$A:$A,0)),INDEX(lookup!$AA:$AA,MATCH($A1572,lookup!$A:$A,0)))</f>
        <v>1_US</v>
      </c>
      <c r="AL1572" s="0" t="str">
        <f aca="false">IF(AND($CF1572&lt;&gt;"",IFERROR(INDEX(subsample_country_map!$C:$C,MATCH($CF1572,subsample_country_map!$A:$A,0)),"")&lt;&gt;""),INDEX(subsample_country_map!$C:$C,MATCH($CF1572,subsample_country_map!$A:$A,0)),INDEX(lookup!$AB:$AB,MATCH($A1572,lookup!$A:$A,0)))</f>
        <v>1_developed</v>
      </c>
      <c r="AM1572" s="0" t="str">
        <f aca="false">IF(AND($CF1572&lt;&gt;"",IFERROR(INDEX(subsample_country_map!$D:$D,MATCH($CF1572,subsample_country_map!$A:$A,0)),"")&lt;&gt;""),INDEX(subsample_country_map!$D:$D,MATCH($CF1572,subsample_country_map!$A:$A,0)),INDEX(lookup!$AC:$AC,MATCH($A1572,lookup!$A:$A,0)))</f>
        <v>1_western</v>
      </c>
      <c r="AN1572" s="0" t="str">
        <f aca="false">IF(AND($CF1572&lt;&gt;"",IFERROR(INDEX(subsample_country_map!$E:$E,MATCH($CF1572,subsample_country_map!$A:$A,0)),"")&lt;&gt;""),INDEX(subsample_country_map!$E:$E,MATCH($CF1572,subsample_country_map!$A:$A,0)),INDEX(lookup!$AD:$AD,MATCH($A1572,lookup!$A:$A,0)))</f>
        <v>1_common law</v>
      </c>
      <c r="AO1572" s="0" t="str">
        <f aca="false">INDEX(lookup!$Y:$Y,MATCH($A1572,lookup!$A:$A,0))</f>
        <v>0_published</v>
      </c>
      <c r="AP1572" s="0" t="str">
        <f aca="false">INDEX(lookup!$Z:$Z,MATCH($A1572,lookup!$A:$A,0))</f>
        <v>1_VHB high</v>
      </c>
      <c r="AQ1572" s="0" t="str">
        <f aca="false">INDEX(lookup!$W:$W,MATCH($A1572,lookup!$A:$A,0))</f>
        <v>3_mgmt</v>
      </c>
      <c r="AS1572" s="0" t="s">
        <v>91</v>
      </c>
      <c r="AT1572" s="0" t="s">
        <v>397</v>
      </c>
      <c r="AU1572" s="0" t="s">
        <v>311</v>
      </c>
      <c r="AV1572" s="0" t="s">
        <v>5701</v>
      </c>
      <c r="AX1572" s="0" t="s">
        <v>5702</v>
      </c>
      <c r="BA1572" s="0" t="n">
        <v>257</v>
      </c>
      <c r="BB1572" s="0" t="s">
        <v>347</v>
      </c>
      <c r="BC1572" s="0" t="s">
        <v>5693</v>
      </c>
      <c r="BD1572" s="0" t="s">
        <v>348</v>
      </c>
      <c r="BE1572" s="0" t="s">
        <v>33</v>
      </c>
      <c r="BF1572" s="0" t="s">
        <v>5703</v>
      </c>
      <c r="BI1572" s="0" t="s">
        <v>143</v>
      </c>
      <c r="BJ1572" s="0" t="s">
        <v>5704</v>
      </c>
      <c r="BK1572" s="0" t="s">
        <v>5695</v>
      </c>
      <c r="BL1572" s="0" t="s">
        <v>5705</v>
      </c>
      <c r="BM1572" s="0" t="s">
        <v>5683</v>
      </c>
      <c r="BN1572" s="0" t="s">
        <v>5684</v>
      </c>
      <c r="BO1572" s="0" t="s">
        <v>769</v>
      </c>
      <c r="BP1572" s="0" t="s">
        <v>5678</v>
      </c>
      <c r="BQ1572" s="0" t="s">
        <v>127</v>
      </c>
      <c r="BT1572" s="0" t="n">
        <v>0</v>
      </c>
      <c r="BU1572" s="0" t="s">
        <v>5685</v>
      </c>
      <c r="BW1572" s="0" t="n">
        <v>2010</v>
      </c>
      <c r="BX1572" s="0" t="n">
        <v>2016</v>
      </c>
      <c r="BY1572" s="0" t="s">
        <v>5686</v>
      </c>
      <c r="BZ1572" s="0" t="n">
        <v>2013</v>
      </c>
      <c r="CA1572" s="0" t="n">
        <v>0.142857142857143</v>
      </c>
      <c r="CB1572" s="0" t="n">
        <v>0</v>
      </c>
      <c r="CC1572" s="0" t="n">
        <v>1</v>
      </c>
      <c r="CD1572" s="0" t="n">
        <v>-0.16732756681427</v>
      </c>
      <c r="CE1572" s="0" t="n">
        <v>1</v>
      </c>
    </row>
    <row r="1573" customFormat="false" ht="15" hidden="false" customHeight="false" outlineLevel="0" collapsed="false">
      <c r="A1573" s="0" t="s">
        <v>5678</v>
      </c>
      <c r="B1573" s="0" t="n">
        <v>2878</v>
      </c>
      <c r="C1573" s="0" t="n">
        <v>-0.188142714470153</v>
      </c>
      <c r="D1573" s="0" t="n">
        <v>257</v>
      </c>
      <c r="E1573" s="0" t="n">
        <f aca="false">IF(ISNUMBER($BA1573),$BA1573,IF(AND(ISNUMBER($D1573),ISNUMBER($BW1573),ISNUMBER($BX1573)),$D1573*($BX1573-$BW1573+1),""))</f>
        <v>257</v>
      </c>
      <c r="H1573" s="0" t="s">
        <v>118</v>
      </c>
      <c r="I1573" s="0" t="s">
        <v>119</v>
      </c>
      <c r="J1573" s="0" t="n">
        <f aca="false">IF($BW1573&lt;&gt;"",$BW1573,"")</f>
        <v>2010</v>
      </c>
      <c r="K1573" s="0" t="n">
        <f aca="false">IF($BX1573&lt;&gt;"",$BX1573,"")</f>
        <v>2016</v>
      </c>
      <c r="L1573" s="0" t="n">
        <f aca="false">IF(AND(ISNUMBER($BW1573),ISNUMBER($BX1573)),($BW1573+$BX1573)/2,"")</f>
        <v>2013</v>
      </c>
      <c r="M1573" s="0" t="n">
        <f aca="false">IF($L1573&lt;&gt;"",$L1573,"")</f>
        <v>2013</v>
      </c>
      <c r="N1573" s="0" t="n">
        <f aca="false">IF(AND(ISNUMBER($BW1573),ISNUMBER($BX1573)),MIN(1,MAX(0,($BX1573-2016+1)/($BX1573-$BW1573+1))),"")</f>
        <v>0.142857142857143</v>
      </c>
      <c r="O1573" s="0" t="n">
        <f aca="false">IF(AND(ISNUMBER($BW1573),ISNUMBER($BX1573)),MIN(1,MAX(0,($BX1573-2017+1)/($BX1573-$BW1573+1))),"")</f>
        <v>0</v>
      </c>
      <c r="P1573" s="0" t="n">
        <f aca="false">IF(AND(ISNUMBER($BW1573),ISNUMBER($BX1573)),MIN(1,MAX(0,($BX1573-2018+1)/($BX1573-$BW1573+1))),"")</f>
        <v>0</v>
      </c>
      <c r="Q1573" s="0" t="n">
        <f aca="false">IF(AND(ISNUMBER($BW1573),ISNUMBER($BX1573)),MIN(1,MAX(0,($BX1573-2019+1)/($BX1573-$BW1573+1))),"")</f>
        <v>0</v>
      </c>
      <c r="R1573" s="0" t="n">
        <f aca="false">IF(AND(ISNUMBER($BW1573),ISNUMBER($BX1573)),MIN(1,MAX(0,($BX1573-2016+1)/($BX1573-$BW1573+1))),"")</f>
        <v>0.142857142857143</v>
      </c>
      <c r="S1573" s="0" t="n">
        <f aca="false">IF($L1573&lt;&gt;"",IF($L1573&gt;=2015.5,1,0),"")</f>
        <v>0</v>
      </c>
      <c r="T1573" s="0" t="n">
        <f aca="false">IF($L1573&lt;&gt;"",IF($L1573&gt;=2016,1,0),"")</f>
        <v>0</v>
      </c>
      <c r="U1573" s="0" t="n">
        <f aca="false">IF(ISNUMBER($BX1573),IF($BX1573&gt;=2016,1,0),"")</f>
        <v>1</v>
      </c>
      <c r="V1573" s="0" t="n">
        <f aca="false">IF(ISNUMBER($BW1573),IF($BW1573&gt;=2016,1,0),"")</f>
        <v>0</v>
      </c>
      <c r="W1573" s="0" t="str">
        <f aca="false">IF(AND(ISNUMBER($BW1573),ISNUMBER($BX1573)),IF($BW1573&gt;=2016,"post-only",IF($BX1573&lt;2016,"pre-only","mixed")),"")</f>
        <v>mixed</v>
      </c>
      <c r="X1573" s="0" t="n">
        <f aca="false">IF(AND(ISNUMBER($BW1573),ISNUMBER($BX1573)),MIN(1,MAX(0,($BX1573-2017+1)/($BX1573-$BW1573+1))),"")</f>
        <v>0</v>
      </c>
      <c r="Y1573" s="0" t="n">
        <f aca="false">IF(AND(ISNUMBER($BW1573),ISNUMBER($BX1573)),MIN(1,MAX(0,($BX1573-2018+1)/($BX1573-$BW1573+1))),"")</f>
        <v>0</v>
      </c>
      <c r="Z1573" s="0" t="n">
        <f aca="false">IF(AND(ISNUMBER($BW1573),ISNUMBER($BX1573)),MIN(1,MAX(0,($BX1573-2019+1)/($BX1573-$BW1573+1))),"")</f>
        <v>0</v>
      </c>
      <c r="AA1573" s="0" t="n">
        <f aca="false">IF(ISNUMBER($BX1573),IF($BX1573&gt;=2017,1,0),"")</f>
        <v>0</v>
      </c>
      <c r="AB1573" s="0" t="n">
        <f aca="false">IF(ISNUMBER($BX1573),IF($BX1573&gt;=2018,1,0),"")</f>
        <v>0</v>
      </c>
      <c r="AC1573" s="0" t="n">
        <f aca="false">IF(ISNUMBER($BX1573),IF($BX1573&gt;=2019,1,0),"")</f>
        <v>0</v>
      </c>
      <c r="AD1573" s="0" t="n">
        <f aca="false">IF($L1573&lt;&gt;"",IF($L1573&gt;2013,1,0),"")</f>
        <v>0</v>
      </c>
      <c r="AE1573" s="0" t="n">
        <f aca="false">IF($L1573&lt;&gt;"",1+IF($L1573&gt;2011,1,0)+IF($L1573&gt;2014,1,0),"")</f>
        <v>2</v>
      </c>
      <c r="AF1573" s="0" t="s">
        <v>310</v>
      </c>
      <c r="AG1573" s="0" t="s">
        <v>88</v>
      </c>
      <c r="AH1573" s="0" t="s">
        <v>89</v>
      </c>
      <c r="AI1573" s="0" t="s">
        <v>497</v>
      </c>
      <c r="AJ1573" s="0" t="s">
        <v>497</v>
      </c>
      <c r="AK1573" s="0" t="str">
        <f aca="false">IF(AND($CF1573&lt;&gt;"",IFERROR(INDEX(subsample_country_map!$B:$B,MATCH($CF1573,subsample_country_map!$A:$A,0)),"")&lt;&gt;""),INDEX(subsample_country_map!$B:$B,MATCH($CF1573,subsample_country_map!$A:$A,0)),INDEX(lookup!$AA:$AA,MATCH($A1573,lookup!$A:$A,0)))</f>
        <v>1_US</v>
      </c>
      <c r="AL1573" s="0" t="str">
        <f aca="false">IF(AND($CF1573&lt;&gt;"",IFERROR(INDEX(subsample_country_map!$C:$C,MATCH($CF1573,subsample_country_map!$A:$A,0)),"")&lt;&gt;""),INDEX(subsample_country_map!$C:$C,MATCH($CF1573,subsample_country_map!$A:$A,0)),INDEX(lookup!$AB:$AB,MATCH($A1573,lookup!$A:$A,0)))</f>
        <v>1_developed</v>
      </c>
      <c r="AM1573" s="0" t="str">
        <f aca="false">IF(AND($CF1573&lt;&gt;"",IFERROR(INDEX(subsample_country_map!$D:$D,MATCH($CF1573,subsample_country_map!$A:$A,0)),"")&lt;&gt;""),INDEX(subsample_country_map!$D:$D,MATCH($CF1573,subsample_country_map!$A:$A,0)),INDEX(lookup!$AC:$AC,MATCH($A1573,lookup!$A:$A,0)))</f>
        <v>1_western</v>
      </c>
      <c r="AN1573" s="0" t="str">
        <f aca="false">IF(AND($CF1573&lt;&gt;"",IFERROR(INDEX(subsample_country_map!$E:$E,MATCH($CF1573,subsample_country_map!$A:$A,0)),"")&lt;&gt;""),INDEX(subsample_country_map!$E:$E,MATCH($CF1573,subsample_country_map!$A:$A,0)),INDEX(lookup!$AD:$AD,MATCH($A1573,lookup!$A:$A,0)))</f>
        <v>1_common law</v>
      </c>
      <c r="AO1573" s="0" t="str">
        <f aca="false">INDEX(lookup!$Y:$Y,MATCH($A1573,lookup!$A:$A,0))</f>
        <v>0_published</v>
      </c>
      <c r="AP1573" s="0" t="str">
        <f aca="false">INDEX(lookup!$Z:$Z,MATCH($A1573,lookup!$A:$A,0))</f>
        <v>1_VHB high</v>
      </c>
      <c r="AQ1573" s="0" t="str">
        <f aca="false">INDEX(lookup!$W:$W,MATCH($A1573,lookup!$A:$A,0))</f>
        <v>3_mgmt</v>
      </c>
      <c r="AS1573" s="0" t="s">
        <v>91</v>
      </c>
      <c r="AT1573" s="0" t="s">
        <v>397</v>
      </c>
      <c r="AU1573" s="0" t="s">
        <v>311</v>
      </c>
      <c r="AV1573" s="0" t="s">
        <v>5706</v>
      </c>
      <c r="AX1573" s="0" t="s">
        <v>5707</v>
      </c>
      <c r="BA1573" s="0" t="n">
        <v>257</v>
      </c>
      <c r="BB1573" s="0" t="s">
        <v>347</v>
      </c>
      <c r="BC1573" s="0" t="s">
        <v>5693</v>
      </c>
      <c r="BD1573" s="0" t="s">
        <v>348</v>
      </c>
      <c r="BE1573" s="0" t="s">
        <v>33</v>
      </c>
      <c r="BF1573" s="0" t="s">
        <v>5703</v>
      </c>
      <c r="BI1573" s="0" t="s">
        <v>143</v>
      </c>
      <c r="BJ1573" s="0" t="s">
        <v>5708</v>
      </c>
      <c r="BK1573" s="0" t="s">
        <v>5695</v>
      </c>
      <c r="BL1573" s="0" t="s">
        <v>5709</v>
      </c>
      <c r="BM1573" s="0" t="s">
        <v>5688</v>
      </c>
      <c r="BN1573" s="0" t="s">
        <v>5684</v>
      </c>
      <c r="BO1573" s="0" t="s">
        <v>769</v>
      </c>
      <c r="BP1573" s="0" t="s">
        <v>5678</v>
      </c>
      <c r="BQ1573" s="0" t="s">
        <v>127</v>
      </c>
      <c r="BT1573" s="0" t="n">
        <v>0</v>
      </c>
      <c r="BU1573" s="0" t="s">
        <v>5685</v>
      </c>
      <c r="BW1573" s="0" t="n">
        <v>2010</v>
      </c>
      <c r="BX1573" s="0" t="n">
        <v>2016</v>
      </c>
      <c r="BY1573" s="0" t="s">
        <v>5686</v>
      </c>
      <c r="BZ1573" s="0" t="n">
        <v>2013</v>
      </c>
      <c r="CA1573" s="0" t="n">
        <v>0.142857142857143</v>
      </c>
      <c r="CB1573" s="0" t="n">
        <v>0</v>
      </c>
      <c r="CC1573" s="0" t="n">
        <v>1</v>
      </c>
      <c r="CD1573" s="0" t="n">
        <v>-0.190411027377464</v>
      </c>
      <c r="CE1573" s="0" t="n">
        <v>1</v>
      </c>
    </row>
    <row r="1574" customFormat="false" ht="15" hidden="false" customHeight="false" outlineLevel="0" collapsed="false">
      <c r="A1574" s="0" t="s">
        <v>5678</v>
      </c>
      <c r="B1574" s="0" t="n">
        <v>2879</v>
      </c>
      <c r="C1574" s="0" t="n">
        <v>0.0620416326771351</v>
      </c>
      <c r="D1574" s="0" t="n">
        <v>240</v>
      </c>
      <c r="E1574" s="0" t="n">
        <f aca="false">IF(ISNUMBER($BA1574),$BA1574,IF(AND(ISNUMBER($D1574),ISNUMBER($BW1574),ISNUMBER($BX1574)),$D1574*($BX1574-$BW1574+1),""))</f>
        <v>240</v>
      </c>
      <c r="H1574" s="0" t="s">
        <v>118</v>
      </c>
      <c r="I1574" s="0" t="s">
        <v>119</v>
      </c>
      <c r="J1574" s="0" t="n">
        <f aca="false">IF($BW1574&lt;&gt;"",$BW1574,"")</f>
        <v>2010</v>
      </c>
      <c r="K1574" s="0" t="n">
        <f aca="false">IF($BX1574&lt;&gt;"",$BX1574,"")</f>
        <v>2016</v>
      </c>
      <c r="L1574" s="0" t="n">
        <f aca="false">IF(AND(ISNUMBER($BW1574),ISNUMBER($BX1574)),($BW1574+$BX1574)/2,"")</f>
        <v>2013</v>
      </c>
      <c r="M1574" s="0" t="n">
        <f aca="false">IF($L1574&lt;&gt;"",$L1574,"")</f>
        <v>2013</v>
      </c>
      <c r="N1574" s="0" t="n">
        <f aca="false">IF(AND(ISNUMBER($BW1574),ISNUMBER($BX1574)),MIN(1,MAX(0,($BX1574-2016+1)/($BX1574-$BW1574+1))),"")</f>
        <v>0.142857142857143</v>
      </c>
      <c r="O1574" s="0" t="n">
        <f aca="false">IF(AND(ISNUMBER($BW1574),ISNUMBER($BX1574)),MIN(1,MAX(0,($BX1574-2017+1)/($BX1574-$BW1574+1))),"")</f>
        <v>0</v>
      </c>
      <c r="P1574" s="0" t="n">
        <f aca="false">IF(AND(ISNUMBER($BW1574),ISNUMBER($BX1574)),MIN(1,MAX(0,($BX1574-2018+1)/($BX1574-$BW1574+1))),"")</f>
        <v>0</v>
      </c>
      <c r="Q1574" s="0" t="n">
        <f aca="false">IF(AND(ISNUMBER($BW1574),ISNUMBER($BX1574)),MIN(1,MAX(0,($BX1574-2019+1)/($BX1574-$BW1574+1))),"")</f>
        <v>0</v>
      </c>
      <c r="R1574" s="0" t="n">
        <f aca="false">IF(AND(ISNUMBER($BW1574),ISNUMBER($BX1574)),MIN(1,MAX(0,($BX1574-2016+1)/($BX1574-$BW1574+1))),"")</f>
        <v>0.142857142857143</v>
      </c>
      <c r="S1574" s="0" t="n">
        <f aca="false">IF($L1574&lt;&gt;"",IF($L1574&gt;=2015.5,1,0),"")</f>
        <v>0</v>
      </c>
      <c r="T1574" s="0" t="n">
        <f aca="false">IF($L1574&lt;&gt;"",IF($L1574&gt;=2016,1,0),"")</f>
        <v>0</v>
      </c>
      <c r="U1574" s="0" t="n">
        <f aca="false">IF(ISNUMBER($BX1574),IF($BX1574&gt;=2016,1,0),"")</f>
        <v>1</v>
      </c>
      <c r="V1574" s="0" t="n">
        <f aca="false">IF(ISNUMBER($BW1574),IF($BW1574&gt;=2016,1,0),"")</f>
        <v>0</v>
      </c>
      <c r="W1574" s="0" t="str">
        <f aca="false">IF(AND(ISNUMBER($BW1574),ISNUMBER($BX1574)),IF($BW1574&gt;=2016,"post-only",IF($BX1574&lt;2016,"pre-only","mixed")),"")</f>
        <v>mixed</v>
      </c>
      <c r="X1574" s="0" t="n">
        <f aca="false">IF(AND(ISNUMBER($BW1574),ISNUMBER($BX1574)),MIN(1,MAX(0,($BX1574-2017+1)/($BX1574-$BW1574+1))),"")</f>
        <v>0</v>
      </c>
      <c r="Y1574" s="0" t="n">
        <f aca="false">IF(AND(ISNUMBER($BW1574),ISNUMBER($BX1574)),MIN(1,MAX(0,($BX1574-2018+1)/($BX1574-$BW1574+1))),"")</f>
        <v>0</v>
      </c>
      <c r="Z1574" s="0" t="n">
        <f aca="false">IF(AND(ISNUMBER($BW1574),ISNUMBER($BX1574)),MIN(1,MAX(0,($BX1574-2019+1)/($BX1574-$BW1574+1))),"")</f>
        <v>0</v>
      </c>
      <c r="AA1574" s="0" t="n">
        <f aca="false">IF(ISNUMBER($BX1574),IF($BX1574&gt;=2017,1,0),"")</f>
        <v>0</v>
      </c>
      <c r="AB1574" s="0" t="n">
        <f aca="false">IF(ISNUMBER($BX1574),IF($BX1574&gt;=2018,1,0),"")</f>
        <v>0</v>
      </c>
      <c r="AC1574" s="0" t="n">
        <f aca="false">IF(ISNUMBER($BX1574),IF($BX1574&gt;=2019,1,0),"")</f>
        <v>0</v>
      </c>
      <c r="AD1574" s="0" t="n">
        <f aca="false">IF($L1574&lt;&gt;"",IF($L1574&gt;2013,1,0),"")</f>
        <v>0</v>
      </c>
      <c r="AE1574" s="0" t="n">
        <f aca="false">IF($L1574&lt;&gt;"",1+IF($L1574&gt;2011,1,0)+IF($L1574&gt;2014,1,0),"")</f>
        <v>2</v>
      </c>
      <c r="AF1574" s="0" t="s">
        <v>310</v>
      </c>
      <c r="AG1574" s="0" t="s">
        <v>88</v>
      </c>
      <c r="AH1574" s="0" t="s">
        <v>89</v>
      </c>
      <c r="AI1574" s="0" t="s">
        <v>497</v>
      </c>
      <c r="AJ1574" s="0" t="s">
        <v>497</v>
      </c>
      <c r="AK1574" s="0" t="str">
        <f aca="false">IF(AND($CF1574&lt;&gt;"",IFERROR(INDEX(subsample_country_map!$B:$B,MATCH($CF1574,subsample_country_map!$A:$A,0)),"")&lt;&gt;""),INDEX(subsample_country_map!$B:$B,MATCH($CF1574,subsample_country_map!$A:$A,0)),INDEX(lookup!$AA:$AA,MATCH($A1574,lookup!$A:$A,0)))</f>
        <v>1_US</v>
      </c>
      <c r="AL1574" s="0" t="str">
        <f aca="false">IF(AND($CF1574&lt;&gt;"",IFERROR(INDEX(subsample_country_map!$C:$C,MATCH($CF1574,subsample_country_map!$A:$A,0)),"")&lt;&gt;""),INDEX(subsample_country_map!$C:$C,MATCH($CF1574,subsample_country_map!$A:$A,0)),INDEX(lookup!$AB:$AB,MATCH($A1574,lookup!$A:$A,0)))</f>
        <v>1_developed</v>
      </c>
      <c r="AM1574" s="0" t="str">
        <f aca="false">IF(AND($CF1574&lt;&gt;"",IFERROR(INDEX(subsample_country_map!$D:$D,MATCH($CF1574,subsample_country_map!$A:$A,0)),"")&lt;&gt;""),INDEX(subsample_country_map!$D:$D,MATCH($CF1574,subsample_country_map!$A:$A,0)),INDEX(lookup!$AC:$AC,MATCH($A1574,lookup!$A:$A,0)))</f>
        <v>1_western</v>
      </c>
      <c r="AN1574" s="0" t="str">
        <f aca="false">IF(AND($CF1574&lt;&gt;"",IFERROR(INDEX(subsample_country_map!$E:$E,MATCH($CF1574,subsample_country_map!$A:$A,0)),"")&lt;&gt;""),INDEX(subsample_country_map!$E:$E,MATCH($CF1574,subsample_country_map!$A:$A,0)),INDEX(lookup!$AD:$AD,MATCH($A1574,lookup!$A:$A,0)))</f>
        <v>1_common law</v>
      </c>
      <c r="AO1574" s="0" t="str">
        <f aca="false">INDEX(lookup!$Y:$Y,MATCH($A1574,lookup!$A:$A,0))</f>
        <v>0_published</v>
      </c>
      <c r="AP1574" s="0" t="str">
        <f aca="false">INDEX(lookup!$Z:$Z,MATCH($A1574,lookup!$A:$A,0))</f>
        <v>1_VHB high</v>
      </c>
      <c r="AQ1574" s="0" t="str">
        <f aca="false">INDEX(lookup!$W:$W,MATCH($A1574,lookup!$A:$A,0))</f>
        <v>3_mgmt</v>
      </c>
      <c r="AS1574" s="0" t="s">
        <v>91</v>
      </c>
      <c r="AT1574" s="0" t="s">
        <v>397</v>
      </c>
      <c r="AU1574" s="0" t="s">
        <v>311</v>
      </c>
      <c r="AV1574" s="0" t="s">
        <v>2532</v>
      </c>
      <c r="AX1574" s="0" t="s">
        <v>5710</v>
      </c>
      <c r="BA1574" s="0" t="n">
        <v>240</v>
      </c>
      <c r="BB1574" s="0" t="s">
        <v>347</v>
      </c>
      <c r="BC1574" s="0" t="s">
        <v>5693</v>
      </c>
      <c r="BD1574" s="0" t="s">
        <v>348</v>
      </c>
      <c r="BE1574" s="0" t="s">
        <v>33</v>
      </c>
      <c r="BF1574" s="0" t="s">
        <v>5711</v>
      </c>
      <c r="BI1574" s="0" t="s">
        <v>143</v>
      </c>
      <c r="BJ1574" s="0" t="s">
        <v>5712</v>
      </c>
      <c r="BK1574" s="0" t="s">
        <v>5695</v>
      </c>
      <c r="BL1574" s="0" t="s">
        <v>5713</v>
      </c>
      <c r="BM1574" s="0" t="s">
        <v>5683</v>
      </c>
      <c r="BN1574" s="0" t="s">
        <v>5684</v>
      </c>
      <c r="BO1574" s="0" t="s">
        <v>769</v>
      </c>
      <c r="BP1574" s="0" t="s">
        <v>5678</v>
      </c>
      <c r="BQ1574" s="0" t="s">
        <v>127</v>
      </c>
      <c r="BT1574" s="0" t="n">
        <v>0</v>
      </c>
      <c r="BU1574" s="0" t="s">
        <v>5685</v>
      </c>
      <c r="BW1574" s="0" t="n">
        <v>2010</v>
      </c>
      <c r="BX1574" s="0" t="n">
        <v>2016</v>
      </c>
      <c r="BY1574" s="0" t="s">
        <v>5686</v>
      </c>
      <c r="BZ1574" s="0" t="n">
        <v>2013</v>
      </c>
      <c r="CA1574" s="0" t="n">
        <v>0.142857142857143</v>
      </c>
      <c r="CB1574" s="0" t="n">
        <v>0</v>
      </c>
      <c r="CC1574" s="0" t="n">
        <v>1</v>
      </c>
      <c r="CD1574" s="0" t="n">
        <v>0.062121419836847</v>
      </c>
      <c r="CE1574" s="0" t="n">
        <v>1</v>
      </c>
    </row>
    <row r="1575" customFormat="false" ht="15" hidden="false" customHeight="false" outlineLevel="0" collapsed="false">
      <c r="A1575" s="0" t="s">
        <v>5678</v>
      </c>
      <c r="B1575" s="0" t="n">
        <v>2880</v>
      </c>
      <c r="C1575" s="0" t="n">
        <v>0.0622983360626316</v>
      </c>
      <c r="D1575" s="0" t="n">
        <v>240</v>
      </c>
      <c r="E1575" s="0" t="n">
        <f aca="false">IF(ISNUMBER($BA1575),$BA1575,IF(AND(ISNUMBER($D1575),ISNUMBER($BW1575),ISNUMBER($BX1575)),$D1575*($BX1575-$BW1575+1),""))</f>
        <v>240</v>
      </c>
      <c r="H1575" s="0" t="s">
        <v>118</v>
      </c>
      <c r="I1575" s="0" t="s">
        <v>119</v>
      </c>
      <c r="J1575" s="0" t="n">
        <f aca="false">IF($BW1575&lt;&gt;"",$BW1575,"")</f>
        <v>2010</v>
      </c>
      <c r="K1575" s="0" t="n">
        <f aca="false">IF($BX1575&lt;&gt;"",$BX1575,"")</f>
        <v>2016</v>
      </c>
      <c r="L1575" s="0" t="n">
        <f aca="false">IF(AND(ISNUMBER($BW1575),ISNUMBER($BX1575)),($BW1575+$BX1575)/2,"")</f>
        <v>2013</v>
      </c>
      <c r="M1575" s="0" t="n">
        <f aca="false">IF($L1575&lt;&gt;"",$L1575,"")</f>
        <v>2013</v>
      </c>
      <c r="N1575" s="0" t="n">
        <f aca="false">IF(AND(ISNUMBER($BW1575),ISNUMBER($BX1575)),MIN(1,MAX(0,($BX1575-2016+1)/($BX1575-$BW1575+1))),"")</f>
        <v>0.142857142857143</v>
      </c>
      <c r="O1575" s="0" t="n">
        <f aca="false">IF(AND(ISNUMBER($BW1575),ISNUMBER($BX1575)),MIN(1,MAX(0,($BX1575-2017+1)/($BX1575-$BW1575+1))),"")</f>
        <v>0</v>
      </c>
      <c r="P1575" s="0" t="n">
        <f aca="false">IF(AND(ISNUMBER($BW1575),ISNUMBER($BX1575)),MIN(1,MAX(0,($BX1575-2018+1)/($BX1575-$BW1575+1))),"")</f>
        <v>0</v>
      </c>
      <c r="Q1575" s="0" t="n">
        <f aca="false">IF(AND(ISNUMBER($BW1575),ISNUMBER($BX1575)),MIN(1,MAX(0,($BX1575-2019+1)/($BX1575-$BW1575+1))),"")</f>
        <v>0</v>
      </c>
      <c r="R1575" s="0" t="n">
        <f aca="false">IF(AND(ISNUMBER($BW1575),ISNUMBER($BX1575)),MIN(1,MAX(0,($BX1575-2016+1)/($BX1575-$BW1575+1))),"")</f>
        <v>0.142857142857143</v>
      </c>
      <c r="S1575" s="0" t="n">
        <f aca="false">IF($L1575&lt;&gt;"",IF($L1575&gt;=2015.5,1,0),"")</f>
        <v>0</v>
      </c>
      <c r="T1575" s="0" t="n">
        <f aca="false">IF($L1575&lt;&gt;"",IF($L1575&gt;=2016,1,0),"")</f>
        <v>0</v>
      </c>
      <c r="U1575" s="0" t="n">
        <f aca="false">IF(ISNUMBER($BX1575),IF($BX1575&gt;=2016,1,0),"")</f>
        <v>1</v>
      </c>
      <c r="V1575" s="0" t="n">
        <f aca="false">IF(ISNUMBER($BW1575),IF($BW1575&gt;=2016,1,0),"")</f>
        <v>0</v>
      </c>
      <c r="W1575" s="0" t="str">
        <f aca="false">IF(AND(ISNUMBER($BW1575),ISNUMBER($BX1575)),IF($BW1575&gt;=2016,"post-only",IF($BX1575&lt;2016,"pre-only","mixed")),"")</f>
        <v>mixed</v>
      </c>
      <c r="X1575" s="0" t="n">
        <f aca="false">IF(AND(ISNUMBER($BW1575),ISNUMBER($BX1575)),MIN(1,MAX(0,($BX1575-2017+1)/($BX1575-$BW1575+1))),"")</f>
        <v>0</v>
      </c>
      <c r="Y1575" s="0" t="n">
        <f aca="false">IF(AND(ISNUMBER($BW1575),ISNUMBER($BX1575)),MIN(1,MAX(0,($BX1575-2018+1)/($BX1575-$BW1575+1))),"")</f>
        <v>0</v>
      </c>
      <c r="Z1575" s="0" t="n">
        <f aca="false">IF(AND(ISNUMBER($BW1575),ISNUMBER($BX1575)),MIN(1,MAX(0,($BX1575-2019+1)/($BX1575-$BW1575+1))),"")</f>
        <v>0</v>
      </c>
      <c r="AA1575" s="0" t="n">
        <f aca="false">IF(ISNUMBER($BX1575),IF($BX1575&gt;=2017,1,0),"")</f>
        <v>0</v>
      </c>
      <c r="AB1575" s="0" t="n">
        <f aca="false">IF(ISNUMBER($BX1575),IF($BX1575&gt;=2018,1,0),"")</f>
        <v>0</v>
      </c>
      <c r="AC1575" s="0" t="n">
        <f aca="false">IF(ISNUMBER($BX1575),IF($BX1575&gt;=2019,1,0),"")</f>
        <v>0</v>
      </c>
      <c r="AD1575" s="0" t="n">
        <f aca="false">IF($L1575&lt;&gt;"",IF($L1575&gt;2013,1,0),"")</f>
        <v>0</v>
      </c>
      <c r="AE1575" s="0" t="n">
        <f aca="false">IF($L1575&lt;&gt;"",1+IF($L1575&gt;2011,1,0)+IF($L1575&gt;2014,1,0),"")</f>
        <v>2</v>
      </c>
      <c r="AF1575" s="0" t="s">
        <v>310</v>
      </c>
      <c r="AG1575" s="0" t="s">
        <v>88</v>
      </c>
      <c r="AH1575" s="0" t="s">
        <v>89</v>
      </c>
      <c r="AI1575" s="0" t="s">
        <v>497</v>
      </c>
      <c r="AJ1575" s="0" t="s">
        <v>497</v>
      </c>
      <c r="AK1575" s="0" t="str">
        <f aca="false">IF(AND($CF1575&lt;&gt;"",IFERROR(INDEX(subsample_country_map!$B:$B,MATCH($CF1575,subsample_country_map!$A:$A,0)),"")&lt;&gt;""),INDEX(subsample_country_map!$B:$B,MATCH($CF1575,subsample_country_map!$A:$A,0)),INDEX(lookup!$AA:$AA,MATCH($A1575,lookup!$A:$A,0)))</f>
        <v>1_US</v>
      </c>
      <c r="AL1575" s="0" t="str">
        <f aca="false">IF(AND($CF1575&lt;&gt;"",IFERROR(INDEX(subsample_country_map!$C:$C,MATCH($CF1575,subsample_country_map!$A:$A,0)),"")&lt;&gt;""),INDEX(subsample_country_map!$C:$C,MATCH($CF1575,subsample_country_map!$A:$A,0)),INDEX(lookup!$AB:$AB,MATCH($A1575,lookup!$A:$A,0)))</f>
        <v>1_developed</v>
      </c>
      <c r="AM1575" s="0" t="str">
        <f aca="false">IF(AND($CF1575&lt;&gt;"",IFERROR(INDEX(subsample_country_map!$D:$D,MATCH($CF1575,subsample_country_map!$A:$A,0)),"")&lt;&gt;""),INDEX(subsample_country_map!$D:$D,MATCH($CF1575,subsample_country_map!$A:$A,0)),INDEX(lookup!$AC:$AC,MATCH($A1575,lookup!$A:$A,0)))</f>
        <v>1_western</v>
      </c>
      <c r="AN1575" s="0" t="str">
        <f aca="false">IF(AND($CF1575&lt;&gt;"",IFERROR(INDEX(subsample_country_map!$E:$E,MATCH($CF1575,subsample_country_map!$A:$A,0)),"")&lt;&gt;""),INDEX(subsample_country_map!$E:$E,MATCH($CF1575,subsample_country_map!$A:$A,0)),INDEX(lookup!$AD:$AD,MATCH($A1575,lookup!$A:$A,0)))</f>
        <v>1_common law</v>
      </c>
      <c r="AO1575" s="0" t="str">
        <f aca="false">INDEX(lookup!$Y:$Y,MATCH($A1575,lookup!$A:$A,0))</f>
        <v>0_published</v>
      </c>
      <c r="AP1575" s="0" t="str">
        <f aca="false">INDEX(lookup!$Z:$Z,MATCH($A1575,lookup!$A:$A,0))</f>
        <v>1_VHB high</v>
      </c>
      <c r="AQ1575" s="0" t="str">
        <f aca="false">INDEX(lookup!$W:$W,MATCH($A1575,lookup!$A:$A,0))</f>
        <v>3_mgmt</v>
      </c>
      <c r="AS1575" s="0" t="s">
        <v>91</v>
      </c>
      <c r="AT1575" s="0" t="s">
        <v>397</v>
      </c>
      <c r="AU1575" s="0" t="s">
        <v>311</v>
      </c>
      <c r="AV1575" s="0" t="s">
        <v>5056</v>
      </c>
      <c r="AX1575" s="0" t="s">
        <v>5714</v>
      </c>
      <c r="BA1575" s="0" t="n">
        <v>240</v>
      </c>
      <c r="BB1575" s="0" t="s">
        <v>347</v>
      </c>
      <c r="BC1575" s="0" t="s">
        <v>5693</v>
      </c>
      <c r="BD1575" s="0" t="s">
        <v>348</v>
      </c>
      <c r="BE1575" s="0" t="s">
        <v>33</v>
      </c>
      <c r="BF1575" s="0" t="s">
        <v>5711</v>
      </c>
      <c r="BI1575" s="0" t="s">
        <v>143</v>
      </c>
      <c r="BJ1575" s="0" t="s">
        <v>5715</v>
      </c>
      <c r="BK1575" s="0" t="s">
        <v>5695</v>
      </c>
      <c r="BL1575" s="0" t="s">
        <v>5716</v>
      </c>
      <c r="BM1575" s="0" t="s">
        <v>5688</v>
      </c>
      <c r="BN1575" s="0" t="s">
        <v>5684</v>
      </c>
      <c r="BO1575" s="0" t="s">
        <v>769</v>
      </c>
      <c r="BP1575" s="0" t="s">
        <v>5678</v>
      </c>
      <c r="BQ1575" s="0" t="s">
        <v>127</v>
      </c>
      <c r="BT1575" s="0" t="n">
        <v>0</v>
      </c>
      <c r="BU1575" s="0" t="s">
        <v>5685</v>
      </c>
      <c r="BW1575" s="0" t="n">
        <v>2010</v>
      </c>
      <c r="BX1575" s="0" t="n">
        <v>2016</v>
      </c>
      <c r="BY1575" s="0" t="s">
        <v>5686</v>
      </c>
      <c r="BZ1575" s="0" t="n">
        <v>2013</v>
      </c>
      <c r="CA1575" s="0" t="n">
        <v>0.142857142857143</v>
      </c>
      <c r="CB1575" s="0" t="n">
        <v>0</v>
      </c>
      <c r="CC1575" s="0" t="n">
        <v>1</v>
      </c>
      <c r="CD1575" s="0" t="n">
        <v>0.0623791192596122</v>
      </c>
      <c r="CE1575" s="0" t="n">
        <v>1</v>
      </c>
    </row>
    <row r="1576" customFormat="false" ht="15" hidden="false" customHeight="false" outlineLevel="0" collapsed="false">
      <c r="A1576" s="0" t="s">
        <v>5678</v>
      </c>
      <c r="B1576" s="0" t="n">
        <v>2881</v>
      </c>
      <c r="C1576" s="0" t="n">
        <v>-0.0581256330611418</v>
      </c>
      <c r="D1576" s="0" t="n">
        <v>374</v>
      </c>
      <c r="E1576" s="0" t="n">
        <f aca="false">IF(ISNUMBER($BA1576),$BA1576,IF(AND(ISNUMBER($D1576),ISNUMBER($BW1576),ISNUMBER($BX1576)),$D1576*($BX1576-$BW1576+1),""))</f>
        <v>374</v>
      </c>
      <c r="H1576" s="0" t="s">
        <v>118</v>
      </c>
      <c r="I1576" s="0" t="s">
        <v>119</v>
      </c>
      <c r="J1576" s="0" t="n">
        <f aca="false">IF($BW1576&lt;&gt;"",$BW1576,"")</f>
        <v>2010</v>
      </c>
      <c r="K1576" s="0" t="n">
        <f aca="false">IF($BX1576&lt;&gt;"",$BX1576,"")</f>
        <v>2016</v>
      </c>
      <c r="L1576" s="0" t="n">
        <f aca="false">IF(AND(ISNUMBER($BW1576),ISNUMBER($BX1576)),($BW1576+$BX1576)/2,"")</f>
        <v>2013</v>
      </c>
      <c r="M1576" s="0" t="n">
        <f aca="false">IF($L1576&lt;&gt;"",$L1576,"")</f>
        <v>2013</v>
      </c>
      <c r="N1576" s="0" t="n">
        <f aca="false">IF(AND(ISNUMBER($BW1576),ISNUMBER($BX1576)),MIN(1,MAX(0,($BX1576-2016+1)/($BX1576-$BW1576+1))),"")</f>
        <v>0.142857142857143</v>
      </c>
      <c r="O1576" s="0" t="n">
        <f aca="false">IF(AND(ISNUMBER($BW1576),ISNUMBER($BX1576)),MIN(1,MAX(0,($BX1576-2017+1)/($BX1576-$BW1576+1))),"")</f>
        <v>0</v>
      </c>
      <c r="P1576" s="0" t="n">
        <f aca="false">IF(AND(ISNUMBER($BW1576),ISNUMBER($BX1576)),MIN(1,MAX(0,($BX1576-2018+1)/($BX1576-$BW1576+1))),"")</f>
        <v>0</v>
      </c>
      <c r="Q1576" s="0" t="n">
        <f aca="false">IF(AND(ISNUMBER($BW1576),ISNUMBER($BX1576)),MIN(1,MAX(0,($BX1576-2019+1)/($BX1576-$BW1576+1))),"")</f>
        <v>0</v>
      </c>
      <c r="R1576" s="0" t="n">
        <f aca="false">IF(AND(ISNUMBER($BW1576),ISNUMBER($BX1576)),MIN(1,MAX(0,($BX1576-2016+1)/($BX1576-$BW1576+1))),"")</f>
        <v>0.142857142857143</v>
      </c>
      <c r="S1576" s="0" t="n">
        <f aca="false">IF($L1576&lt;&gt;"",IF($L1576&gt;=2015.5,1,0),"")</f>
        <v>0</v>
      </c>
      <c r="T1576" s="0" t="n">
        <f aca="false">IF($L1576&lt;&gt;"",IF($L1576&gt;=2016,1,0),"")</f>
        <v>0</v>
      </c>
      <c r="U1576" s="0" t="n">
        <f aca="false">IF(ISNUMBER($BX1576),IF($BX1576&gt;=2016,1,0),"")</f>
        <v>1</v>
      </c>
      <c r="V1576" s="0" t="n">
        <f aca="false">IF(ISNUMBER($BW1576),IF($BW1576&gt;=2016,1,0),"")</f>
        <v>0</v>
      </c>
      <c r="W1576" s="0" t="str">
        <f aca="false">IF(AND(ISNUMBER($BW1576),ISNUMBER($BX1576)),IF($BW1576&gt;=2016,"post-only",IF($BX1576&lt;2016,"pre-only","mixed")),"")</f>
        <v>mixed</v>
      </c>
      <c r="X1576" s="0" t="n">
        <f aca="false">IF(AND(ISNUMBER($BW1576),ISNUMBER($BX1576)),MIN(1,MAX(0,($BX1576-2017+1)/($BX1576-$BW1576+1))),"")</f>
        <v>0</v>
      </c>
      <c r="Y1576" s="0" t="n">
        <f aca="false">IF(AND(ISNUMBER($BW1576),ISNUMBER($BX1576)),MIN(1,MAX(0,($BX1576-2018+1)/($BX1576-$BW1576+1))),"")</f>
        <v>0</v>
      </c>
      <c r="Z1576" s="0" t="n">
        <f aca="false">IF(AND(ISNUMBER($BW1576),ISNUMBER($BX1576)),MIN(1,MAX(0,($BX1576-2019+1)/($BX1576-$BW1576+1))),"")</f>
        <v>0</v>
      </c>
      <c r="AA1576" s="0" t="n">
        <f aca="false">IF(ISNUMBER($BX1576),IF($BX1576&gt;=2017,1,0),"")</f>
        <v>0</v>
      </c>
      <c r="AB1576" s="0" t="n">
        <f aca="false">IF(ISNUMBER($BX1576),IF($BX1576&gt;=2018,1,0),"")</f>
        <v>0</v>
      </c>
      <c r="AC1576" s="0" t="n">
        <f aca="false">IF(ISNUMBER($BX1576),IF($BX1576&gt;=2019,1,0),"")</f>
        <v>0</v>
      </c>
      <c r="AD1576" s="0" t="n">
        <f aca="false">IF($L1576&lt;&gt;"",IF($L1576&gt;2013,1,0),"")</f>
        <v>0</v>
      </c>
      <c r="AE1576" s="0" t="n">
        <f aca="false">IF($L1576&lt;&gt;"",1+IF($L1576&gt;2011,1,0)+IF($L1576&gt;2014,1,0),"")</f>
        <v>2</v>
      </c>
      <c r="AF1576" s="0" t="s">
        <v>310</v>
      </c>
      <c r="AG1576" s="0" t="s">
        <v>88</v>
      </c>
      <c r="AH1576" s="0" t="s">
        <v>89</v>
      </c>
      <c r="AI1576" s="0" t="s">
        <v>497</v>
      </c>
      <c r="AJ1576" s="0" t="s">
        <v>497</v>
      </c>
      <c r="AK1576" s="0" t="str">
        <f aca="false">IF(AND($CF1576&lt;&gt;"",IFERROR(INDEX(subsample_country_map!$B:$B,MATCH($CF1576,subsample_country_map!$A:$A,0)),"")&lt;&gt;""),INDEX(subsample_country_map!$B:$B,MATCH($CF1576,subsample_country_map!$A:$A,0)),INDEX(lookup!$AA:$AA,MATCH($A1576,lookup!$A:$A,0)))</f>
        <v>1_US</v>
      </c>
      <c r="AL1576" s="0" t="str">
        <f aca="false">IF(AND($CF1576&lt;&gt;"",IFERROR(INDEX(subsample_country_map!$C:$C,MATCH($CF1576,subsample_country_map!$A:$A,0)),"")&lt;&gt;""),INDEX(subsample_country_map!$C:$C,MATCH($CF1576,subsample_country_map!$A:$A,0)),INDEX(lookup!$AB:$AB,MATCH($A1576,lookup!$A:$A,0)))</f>
        <v>1_developed</v>
      </c>
      <c r="AM1576" s="0" t="str">
        <f aca="false">IF(AND($CF1576&lt;&gt;"",IFERROR(INDEX(subsample_country_map!$D:$D,MATCH($CF1576,subsample_country_map!$A:$A,0)),"")&lt;&gt;""),INDEX(subsample_country_map!$D:$D,MATCH($CF1576,subsample_country_map!$A:$A,0)),INDEX(lookup!$AC:$AC,MATCH($A1576,lookup!$A:$A,0)))</f>
        <v>1_western</v>
      </c>
      <c r="AN1576" s="0" t="str">
        <f aca="false">IF(AND($CF1576&lt;&gt;"",IFERROR(INDEX(subsample_country_map!$E:$E,MATCH($CF1576,subsample_country_map!$A:$A,0)),"")&lt;&gt;""),INDEX(subsample_country_map!$E:$E,MATCH($CF1576,subsample_country_map!$A:$A,0)),INDEX(lookup!$AD:$AD,MATCH($A1576,lookup!$A:$A,0)))</f>
        <v>1_common law</v>
      </c>
      <c r="AO1576" s="0" t="str">
        <f aca="false">INDEX(lookup!$Y:$Y,MATCH($A1576,lookup!$A:$A,0))</f>
        <v>0_published</v>
      </c>
      <c r="AP1576" s="0" t="str">
        <f aca="false">INDEX(lookup!$Z:$Z,MATCH($A1576,lookup!$A:$A,0))</f>
        <v>1_VHB high</v>
      </c>
      <c r="AQ1576" s="0" t="str">
        <f aca="false">INDEX(lookup!$W:$W,MATCH($A1576,lookup!$A:$A,0))</f>
        <v>3_mgmt</v>
      </c>
      <c r="AS1576" s="0" t="s">
        <v>91</v>
      </c>
      <c r="AT1576" s="0" t="s">
        <v>397</v>
      </c>
      <c r="AU1576" s="0" t="s">
        <v>311</v>
      </c>
      <c r="AV1576" s="0" t="s">
        <v>2721</v>
      </c>
      <c r="AX1576" s="0" t="s">
        <v>5717</v>
      </c>
      <c r="BA1576" s="0" t="n">
        <v>374</v>
      </c>
      <c r="BB1576" s="0" t="s">
        <v>347</v>
      </c>
      <c r="BC1576" s="0" t="s">
        <v>5693</v>
      </c>
      <c r="BD1576" s="0" t="s">
        <v>348</v>
      </c>
      <c r="BE1576" s="0" t="s">
        <v>3989</v>
      </c>
      <c r="BF1576" s="0" t="s">
        <v>5718</v>
      </c>
      <c r="BI1576" s="0" t="s">
        <v>143</v>
      </c>
      <c r="BJ1576" s="0" t="s">
        <v>5719</v>
      </c>
      <c r="BK1576" s="0" t="s">
        <v>5695</v>
      </c>
      <c r="BL1576" s="0" t="s">
        <v>5720</v>
      </c>
      <c r="BM1576" s="0" t="s">
        <v>5683</v>
      </c>
      <c r="BN1576" s="0" t="s">
        <v>5684</v>
      </c>
      <c r="BO1576" s="0" t="s">
        <v>769</v>
      </c>
      <c r="BP1576" s="0" t="s">
        <v>5678</v>
      </c>
      <c r="BQ1576" s="0" t="s">
        <v>127</v>
      </c>
      <c r="BT1576" s="0" t="n">
        <v>0</v>
      </c>
      <c r="BU1576" s="0" t="s">
        <v>5685</v>
      </c>
      <c r="BW1576" s="0" t="n">
        <v>2010</v>
      </c>
      <c r="BX1576" s="0" t="n">
        <v>2016</v>
      </c>
      <c r="BY1576" s="0" t="s">
        <v>5686</v>
      </c>
      <c r="BZ1576" s="0" t="n">
        <v>2013</v>
      </c>
      <c r="CA1576" s="0" t="n">
        <v>0.142857142857143</v>
      </c>
      <c r="CB1576" s="0" t="n">
        <v>0</v>
      </c>
      <c r="CC1576" s="0" t="n">
        <v>1</v>
      </c>
      <c r="CD1576" s="0" t="n">
        <v>-0.0581912269605426</v>
      </c>
      <c r="CE1576" s="0" t="n">
        <v>1</v>
      </c>
    </row>
    <row r="1577" customFormat="false" ht="15" hidden="false" customHeight="false" outlineLevel="0" collapsed="false">
      <c r="A1577" s="0" t="s">
        <v>5678</v>
      </c>
      <c r="B1577" s="0" t="n">
        <v>2882</v>
      </c>
      <c r="C1577" s="0" t="n">
        <v>-0.082196401923305</v>
      </c>
      <c r="D1577" s="0" t="n">
        <v>374</v>
      </c>
      <c r="E1577" s="0" t="n">
        <f aca="false">IF(ISNUMBER($BA1577),$BA1577,IF(AND(ISNUMBER($D1577),ISNUMBER($BW1577),ISNUMBER($BX1577)),$D1577*($BX1577-$BW1577+1),""))</f>
        <v>374</v>
      </c>
      <c r="H1577" s="0" t="s">
        <v>118</v>
      </c>
      <c r="I1577" s="0" t="s">
        <v>119</v>
      </c>
      <c r="J1577" s="0" t="n">
        <f aca="false">IF($BW1577&lt;&gt;"",$BW1577,"")</f>
        <v>2010</v>
      </c>
      <c r="K1577" s="0" t="n">
        <f aca="false">IF($BX1577&lt;&gt;"",$BX1577,"")</f>
        <v>2016</v>
      </c>
      <c r="L1577" s="0" t="n">
        <f aca="false">IF(AND(ISNUMBER($BW1577),ISNUMBER($BX1577)),($BW1577+$BX1577)/2,"")</f>
        <v>2013</v>
      </c>
      <c r="M1577" s="0" t="n">
        <f aca="false">IF($L1577&lt;&gt;"",$L1577,"")</f>
        <v>2013</v>
      </c>
      <c r="N1577" s="0" t="n">
        <f aca="false">IF(AND(ISNUMBER($BW1577),ISNUMBER($BX1577)),MIN(1,MAX(0,($BX1577-2016+1)/($BX1577-$BW1577+1))),"")</f>
        <v>0.142857142857143</v>
      </c>
      <c r="O1577" s="0" t="n">
        <f aca="false">IF(AND(ISNUMBER($BW1577),ISNUMBER($BX1577)),MIN(1,MAX(0,($BX1577-2017+1)/($BX1577-$BW1577+1))),"")</f>
        <v>0</v>
      </c>
      <c r="P1577" s="0" t="n">
        <f aca="false">IF(AND(ISNUMBER($BW1577),ISNUMBER($BX1577)),MIN(1,MAX(0,($BX1577-2018+1)/($BX1577-$BW1577+1))),"")</f>
        <v>0</v>
      </c>
      <c r="Q1577" s="0" t="n">
        <f aca="false">IF(AND(ISNUMBER($BW1577),ISNUMBER($BX1577)),MIN(1,MAX(0,($BX1577-2019+1)/($BX1577-$BW1577+1))),"")</f>
        <v>0</v>
      </c>
      <c r="R1577" s="0" t="n">
        <f aca="false">IF(AND(ISNUMBER($BW1577),ISNUMBER($BX1577)),MIN(1,MAX(0,($BX1577-2016+1)/($BX1577-$BW1577+1))),"")</f>
        <v>0.142857142857143</v>
      </c>
      <c r="S1577" s="0" t="n">
        <f aca="false">IF($L1577&lt;&gt;"",IF($L1577&gt;=2015.5,1,0),"")</f>
        <v>0</v>
      </c>
      <c r="T1577" s="0" t="n">
        <f aca="false">IF($L1577&lt;&gt;"",IF($L1577&gt;=2016,1,0),"")</f>
        <v>0</v>
      </c>
      <c r="U1577" s="0" t="n">
        <f aca="false">IF(ISNUMBER($BX1577),IF($BX1577&gt;=2016,1,0),"")</f>
        <v>1</v>
      </c>
      <c r="V1577" s="0" t="n">
        <f aca="false">IF(ISNUMBER($BW1577),IF($BW1577&gt;=2016,1,0),"")</f>
        <v>0</v>
      </c>
      <c r="W1577" s="0" t="str">
        <f aca="false">IF(AND(ISNUMBER($BW1577),ISNUMBER($BX1577)),IF($BW1577&gt;=2016,"post-only",IF($BX1577&lt;2016,"pre-only","mixed")),"")</f>
        <v>mixed</v>
      </c>
      <c r="X1577" s="0" t="n">
        <f aca="false">IF(AND(ISNUMBER($BW1577),ISNUMBER($BX1577)),MIN(1,MAX(0,($BX1577-2017+1)/($BX1577-$BW1577+1))),"")</f>
        <v>0</v>
      </c>
      <c r="Y1577" s="0" t="n">
        <f aca="false">IF(AND(ISNUMBER($BW1577),ISNUMBER($BX1577)),MIN(1,MAX(0,($BX1577-2018+1)/($BX1577-$BW1577+1))),"")</f>
        <v>0</v>
      </c>
      <c r="Z1577" s="0" t="n">
        <f aca="false">IF(AND(ISNUMBER($BW1577),ISNUMBER($BX1577)),MIN(1,MAX(0,($BX1577-2019+1)/($BX1577-$BW1577+1))),"")</f>
        <v>0</v>
      </c>
      <c r="AA1577" s="0" t="n">
        <f aca="false">IF(ISNUMBER($BX1577),IF($BX1577&gt;=2017,1,0),"")</f>
        <v>0</v>
      </c>
      <c r="AB1577" s="0" t="n">
        <f aca="false">IF(ISNUMBER($BX1577),IF($BX1577&gt;=2018,1,0),"")</f>
        <v>0</v>
      </c>
      <c r="AC1577" s="0" t="n">
        <f aca="false">IF(ISNUMBER($BX1577),IF($BX1577&gt;=2019,1,0),"")</f>
        <v>0</v>
      </c>
      <c r="AD1577" s="0" t="n">
        <f aca="false">IF($L1577&lt;&gt;"",IF($L1577&gt;2013,1,0),"")</f>
        <v>0</v>
      </c>
      <c r="AE1577" s="0" t="n">
        <f aca="false">IF($L1577&lt;&gt;"",1+IF($L1577&gt;2011,1,0)+IF($L1577&gt;2014,1,0),"")</f>
        <v>2</v>
      </c>
      <c r="AF1577" s="0" t="s">
        <v>310</v>
      </c>
      <c r="AG1577" s="0" t="s">
        <v>88</v>
      </c>
      <c r="AH1577" s="0" t="s">
        <v>89</v>
      </c>
      <c r="AI1577" s="0" t="s">
        <v>497</v>
      </c>
      <c r="AJ1577" s="0" t="s">
        <v>497</v>
      </c>
      <c r="AK1577" s="0" t="str">
        <f aca="false">IF(AND($CF1577&lt;&gt;"",IFERROR(INDEX(subsample_country_map!$B:$B,MATCH($CF1577,subsample_country_map!$A:$A,0)),"")&lt;&gt;""),INDEX(subsample_country_map!$B:$B,MATCH($CF1577,subsample_country_map!$A:$A,0)),INDEX(lookup!$AA:$AA,MATCH($A1577,lookup!$A:$A,0)))</f>
        <v>1_US</v>
      </c>
      <c r="AL1577" s="0" t="str">
        <f aca="false">IF(AND($CF1577&lt;&gt;"",IFERROR(INDEX(subsample_country_map!$C:$C,MATCH($CF1577,subsample_country_map!$A:$A,0)),"")&lt;&gt;""),INDEX(subsample_country_map!$C:$C,MATCH($CF1577,subsample_country_map!$A:$A,0)),INDEX(lookup!$AB:$AB,MATCH($A1577,lookup!$A:$A,0)))</f>
        <v>1_developed</v>
      </c>
      <c r="AM1577" s="0" t="str">
        <f aca="false">IF(AND($CF1577&lt;&gt;"",IFERROR(INDEX(subsample_country_map!$D:$D,MATCH($CF1577,subsample_country_map!$A:$A,0)),"")&lt;&gt;""),INDEX(subsample_country_map!$D:$D,MATCH($CF1577,subsample_country_map!$A:$A,0)),INDEX(lookup!$AC:$AC,MATCH($A1577,lookup!$A:$A,0)))</f>
        <v>1_western</v>
      </c>
      <c r="AN1577" s="0" t="str">
        <f aca="false">IF(AND($CF1577&lt;&gt;"",IFERROR(INDEX(subsample_country_map!$E:$E,MATCH($CF1577,subsample_country_map!$A:$A,0)),"")&lt;&gt;""),INDEX(subsample_country_map!$E:$E,MATCH($CF1577,subsample_country_map!$A:$A,0)),INDEX(lookup!$AD:$AD,MATCH($A1577,lookup!$A:$A,0)))</f>
        <v>1_common law</v>
      </c>
      <c r="AO1577" s="0" t="str">
        <f aca="false">INDEX(lookup!$Y:$Y,MATCH($A1577,lookup!$A:$A,0))</f>
        <v>0_published</v>
      </c>
      <c r="AP1577" s="0" t="str">
        <f aca="false">INDEX(lookup!$Z:$Z,MATCH($A1577,lookup!$A:$A,0))</f>
        <v>1_VHB high</v>
      </c>
      <c r="AQ1577" s="0" t="str">
        <f aca="false">INDEX(lookup!$W:$W,MATCH($A1577,lookup!$A:$A,0))</f>
        <v>3_mgmt</v>
      </c>
      <c r="AS1577" s="0" t="s">
        <v>91</v>
      </c>
      <c r="AT1577" s="0" t="s">
        <v>397</v>
      </c>
      <c r="AU1577" s="0" t="s">
        <v>311</v>
      </c>
      <c r="AV1577" s="0" t="s">
        <v>232</v>
      </c>
      <c r="AX1577" s="0" t="s">
        <v>5721</v>
      </c>
      <c r="BA1577" s="0" t="n">
        <v>374</v>
      </c>
      <c r="BB1577" s="0" t="s">
        <v>347</v>
      </c>
      <c r="BC1577" s="0" t="s">
        <v>5693</v>
      </c>
      <c r="BD1577" s="0" t="s">
        <v>348</v>
      </c>
      <c r="BE1577" s="0" t="s">
        <v>3989</v>
      </c>
      <c r="BF1577" s="0" t="s">
        <v>5718</v>
      </c>
      <c r="BI1577" s="0" t="s">
        <v>143</v>
      </c>
      <c r="BJ1577" s="0" t="s">
        <v>5722</v>
      </c>
      <c r="BK1577" s="0" t="s">
        <v>5695</v>
      </c>
      <c r="BL1577" s="0" t="s">
        <v>5723</v>
      </c>
      <c r="BM1577" s="0" t="s">
        <v>5688</v>
      </c>
      <c r="BN1577" s="0" t="s">
        <v>5684</v>
      </c>
      <c r="BO1577" s="0" t="s">
        <v>769</v>
      </c>
      <c r="BP1577" s="0" t="s">
        <v>5678</v>
      </c>
      <c r="BQ1577" s="0" t="s">
        <v>127</v>
      </c>
      <c r="BT1577" s="0" t="n">
        <v>0</v>
      </c>
      <c r="BU1577" s="0" t="s">
        <v>5685</v>
      </c>
      <c r="BW1577" s="0" t="n">
        <v>2010</v>
      </c>
      <c r="BX1577" s="0" t="n">
        <v>2016</v>
      </c>
      <c r="BY1577" s="0" t="s">
        <v>5686</v>
      </c>
      <c r="BZ1577" s="0" t="n">
        <v>2013</v>
      </c>
      <c r="CA1577" s="0" t="n">
        <v>0.142857142857143</v>
      </c>
      <c r="CB1577" s="0" t="n">
        <v>0</v>
      </c>
      <c r="CC1577" s="0" t="n">
        <v>1</v>
      </c>
      <c r="CD1577" s="0" t="n">
        <v>-0.0823822690713187</v>
      </c>
      <c r="CE1577" s="0" t="n">
        <v>1</v>
      </c>
    </row>
    <row r="1578" customFormat="false" ht="15" hidden="false" customHeight="false" outlineLevel="0" collapsed="false">
      <c r="A1578" s="0" t="s">
        <v>5678</v>
      </c>
      <c r="B1578" s="0" t="n">
        <v>2883</v>
      </c>
      <c r="C1578" s="0" t="n">
        <v>-0.17471912594973</v>
      </c>
      <c r="D1578" s="0" t="n">
        <v>123</v>
      </c>
      <c r="E1578" s="0" t="n">
        <f aca="false">IF(ISNUMBER($BA1578),$BA1578,IF(AND(ISNUMBER($D1578),ISNUMBER($BW1578),ISNUMBER($BX1578)),$D1578*($BX1578-$BW1578+1),""))</f>
        <v>123</v>
      </c>
      <c r="H1578" s="0" t="s">
        <v>118</v>
      </c>
      <c r="I1578" s="0" t="s">
        <v>119</v>
      </c>
      <c r="J1578" s="0" t="n">
        <f aca="false">IF($BW1578&lt;&gt;"",$BW1578,"")</f>
        <v>2010</v>
      </c>
      <c r="K1578" s="0" t="n">
        <f aca="false">IF($BX1578&lt;&gt;"",$BX1578,"")</f>
        <v>2016</v>
      </c>
      <c r="L1578" s="0" t="n">
        <f aca="false">IF(AND(ISNUMBER($BW1578),ISNUMBER($BX1578)),($BW1578+$BX1578)/2,"")</f>
        <v>2013</v>
      </c>
      <c r="M1578" s="0" t="n">
        <f aca="false">IF($L1578&lt;&gt;"",$L1578,"")</f>
        <v>2013</v>
      </c>
      <c r="N1578" s="0" t="n">
        <f aca="false">IF(AND(ISNUMBER($BW1578),ISNUMBER($BX1578)),MIN(1,MAX(0,($BX1578-2016+1)/($BX1578-$BW1578+1))),"")</f>
        <v>0.142857142857143</v>
      </c>
      <c r="O1578" s="0" t="n">
        <f aca="false">IF(AND(ISNUMBER($BW1578),ISNUMBER($BX1578)),MIN(1,MAX(0,($BX1578-2017+1)/($BX1578-$BW1578+1))),"")</f>
        <v>0</v>
      </c>
      <c r="P1578" s="0" t="n">
        <f aca="false">IF(AND(ISNUMBER($BW1578),ISNUMBER($BX1578)),MIN(1,MAX(0,($BX1578-2018+1)/($BX1578-$BW1578+1))),"")</f>
        <v>0</v>
      </c>
      <c r="Q1578" s="0" t="n">
        <f aca="false">IF(AND(ISNUMBER($BW1578),ISNUMBER($BX1578)),MIN(1,MAX(0,($BX1578-2019+1)/($BX1578-$BW1578+1))),"")</f>
        <v>0</v>
      </c>
      <c r="R1578" s="0" t="n">
        <f aca="false">IF(AND(ISNUMBER($BW1578),ISNUMBER($BX1578)),MIN(1,MAX(0,($BX1578-2016+1)/($BX1578-$BW1578+1))),"")</f>
        <v>0.142857142857143</v>
      </c>
      <c r="S1578" s="0" t="n">
        <f aca="false">IF($L1578&lt;&gt;"",IF($L1578&gt;=2015.5,1,0),"")</f>
        <v>0</v>
      </c>
      <c r="T1578" s="0" t="n">
        <f aca="false">IF($L1578&lt;&gt;"",IF($L1578&gt;=2016,1,0),"")</f>
        <v>0</v>
      </c>
      <c r="U1578" s="0" t="n">
        <f aca="false">IF(ISNUMBER($BX1578),IF($BX1578&gt;=2016,1,0),"")</f>
        <v>1</v>
      </c>
      <c r="V1578" s="0" t="n">
        <f aca="false">IF(ISNUMBER($BW1578),IF($BW1578&gt;=2016,1,0),"")</f>
        <v>0</v>
      </c>
      <c r="W1578" s="0" t="str">
        <f aca="false">IF(AND(ISNUMBER($BW1578),ISNUMBER($BX1578)),IF($BW1578&gt;=2016,"post-only",IF($BX1578&lt;2016,"pre-only","mixed")),"")</f>
        <v>mixed</v>
      </c>
      <c r="X1578" s="0" t="n">
        <f aca="false">IF(AND(ISNUMBER($BW1578),ISNUMBER($BX1578)),MIN(1,MAX(0,($BX1578-2017+1)/($BX1578-$BW1578+1))),"")</f>
        <v>0</v>
      </c>
      <c r="Y1578" s="0" t="n">
        <f aca="false">IF(AND(ISNUMBER($BW1578),ISNUMBER($BX1578)),MIN(1,MAX(0,($BX1578-2018+1)/($BX1578-$BW1578+1))),"")</f>
        <v>0</v>
      </c>
      <c r="Z1578" s="0" t="n">
        <f aca="false">IF(AND(ISNUMBER($BW1578),ISNUMBER($BX1578)),MIN(1,MAX(0,($BX1578-2019+1)/($BX1578-$BW1578+1))),"")</f>
        <v>0</v>
      </c>
      <c r="AA1578" s="0" t="n">
        <f aca="false">IF(ISNUMBER($BX1578),IF($BX1578&gt;=2017,1,0),"")</f>
        <v>0</v>
      </c>
      <c r="AB1578" s="0" t="n">
        <f aca="false">IF(ISNUMBER($BX1578),IF($BX1578&gt;=2018,1,0),"")</f>
        <v>0</v>
      </c>
      <c r="AC1578" s="0" t="n">
        <f aca="false">IF(ISNUMBER($BX1578),IF($BX1578&gt;=2019,1,0),"")</f>
        <v>0</v>
      </c>
      <c r="AD1578" s="0" t="n">
        <f aca="false">IF($L1578&lt;&gt;"",IF($L1578&gt;2013,1,0),"")</f>
        <v>0</v>
      </c>
      <c r="AE1578" s="0" t="n">
        <f aca="false">IF($L1578&lt;&gt;"",1+IF($L1578&gt;2011,1,0)+IF($L1578&gt;2014,1,0),"")</f>
        <v>2</v>
      </c>
      <c r="AF1578" s="0" t="s">
        <v>310</v>
      </c>
      <c r="AG1578" s="0" t="s">
        <v>88</v>
      </c>
      <c r="AH1578" s="0" t="s">
        <v>89</v>
      </c>
      <c r="AI1578" s="0" t="s">
        <v>497</v>
      </c>
      <c r="AJ1578" s="0" t="s">
        <v>497</v>
      </c>
      <c r="AK1578" s="0" t="str">
        <f aca="false">IF(AND($CF1578&lt;&gt;"",IFERROR(INDEX(subsample_country_map!$B:$B,MATCH($CF1578,subsample_country_map!$A:$A,0)),"")&lt;&gt;""),INDEX(subsample_country_map!$B:$B,MATCH($CF1578,subsample_country_map!$A:$A,0)),INDEX(lookup!$AA:$AA,MATCH($A1578,lookup!$A:$A,0)))</f>
        <v>1_US</v>
      </c>
      <c r="AL1578" s="0" t="str">
        <f aca="false">IF(AND($CF1578&lt;&gt;"",IFERROR(INDEX(subsample_country_map!$C:$C,MATCH($CF1578,subsample_country_map!$A:$A,0)),"")&lt;&gt;""),INDEX(subsample_country_map!$C:$C,MATCH($CF1578,subsample_country_map!$A:$A,0)),INDEX(lookup!$AB:$AB,MATCH($A1578,lookup!$A:$A,0)))</f>
        <v>1_developed</v>
      </c>
      <c r="AM1578" s="0" t="str">
        <f aca="false">IF(AND($CF1578&lt;&gt;"",IFERROR(INDEX(subsample_country_map!$D:$D,MATCH($CF1578,subsample_country_map!$A:$A,0)),"")&lt;&gt;""),INDEX(subsample_country_map!$D:$D,MATCH($CF1578,subsample_country_map!$A:$A,0)),INDEX(lookup!$AC:$AC,MATCH($A1578,lookup!$A:$A,0)))</f>
        <v>1_western</v>
      </c>
      <c r="AN1578" s="0" t="str">
        <f aca="false">IF(AND($CF1578&lt;&gt;"",IFERROR(INDEX(subsample_country_map!$E:$E,MATCH($CF1578,subsample_country_map!$A:$A,0)),"")&lt;&gt;""),INDEX(subsample_country_map!$E:$E,MATCH($CF1578,subsample_country_map!$A:$A,0)),INDEX(lookup!$AD:$AD,MATCH($A1578,lookup!$A:$A,0)))</f>
        <v>1_common law</v>
      </c>
      <c r="AO1578" s="0" t="str">
        <f aca="false">INDEX(lookup!$Y:$Y,MATCH($A1578,lookup!$A:$A,0))</f>
        <v>0_published</v>
      </c>
      <c r="AP1578" s="0" t="str">
        <f aca="false">INDEX(lookup!$Z:$Z,MATCH($A1578,lookup!$A:$A,0))</f>
        <v>1_VHB high</v>
      </c>
      <c r="AQ1578" s="0" t="str">
        <f aca="false">INDEX(lookup!$W:$W,MATCH($A1578,lookup!$A:$A,0))</f>
        <v>3_mgmt</v>
      </c>
      <c r="AS1578" s="0" t="s">
        <v>91</v>
      </c>
      <c r="AT1578" s="0" t="s">
        <v>397</v>
      </c>
      <c r="AU1578" s="0" t="s">
        <v>311</v>
      </c>
      <c r="AV1578" s="0" t="s">
        <v>5724</v>
      </c>
      <c r="AX1578" s="0" t="s">
        <v>5725</v>
      </c>
      <c r="BA1578" s="0" t="n">
        <v>123</v>
      </c>
      <c r="BB1578" s="0" t="s">
        <v>347</v>
      </c>
      <c r="BC1578" s="0" t="s">
        <v>5693</v>
      </c>
      <c r="BD1578" s="0" t="s">
        <v>348</v>
      </c>
      <c r="BE1578" s="0" t="s">
        <v>3989</v>
      </c>
      <c r="BF1578" s="0" t="s">
        <v>5726</v>
      </c>
      <c r="BI1578" s="0" t="s">
        <v>143</v>
      </c>
      <c r="BJ1578" s="0" t="s">
        <v>5727</v>
      </c>
      <c r="BK1578" s="0" t="s">
        <v>5695</v>
      </c>
      <c r="BL1578" s="0" t="s">
        <v>5728</v>
      </c>
      <c r="BM1578" s="0" t="s">
        <v>5683</v>
      </c>
      <c r="BN1578" s="0" t="s">
        <v>5684</v>
      </c>
      <c r="BO1578" s="0" t="s">
        <v>769</v>
      </c>
      <c r="BP1578" s="0" t="s">
        <v>5678</v>
      </c>
      <c r="BQ1578" s="0" t="s">
        <v>127</v>
      </c>
      <c r="BT1578" s="0" t="n">
        <v>0</v>
      </c>
      <c r="BU1578" s="0" t="s">
        <v>5685</v>
      </c>
      <c r="BW1578" s="0" t="n">
        <v>2010</v>
      </c>
      <c r="BX1578" s="0" t="n">
        <v>2016</v>
      </c>
      <c r="BY1578" s="0" t="s">
        <v>5686</v>
      </c>
      <c r="BZ1578" s="0" t="n">
        <v>2013</v>
      </c>
      <c r="CA1578" s="0" t="n">
        <v>0.142857142857143</v>
      </c>
      <c r="CB1578" s="0" t="n">
        <v>0</v>
      </c>
      <c r="CC1578" s="0" t="n">
        <v>1</v>
      </c>
      <c r="CD1578" s="0" t="n">
        <v>-0.176530287235238</v>
      </c>
      <c r="CE1578" s="0" t="n">
        <v>1</v>
      </c>
    </row>
    <row r="1579" customFormat="false" ht="15" hidden="false" customHeight="false" outlineLevel="0" collapsed="false">
      <c r="A1579" s="0" t="s">
        <v>5678</v>
      </c>
      <c r="B1579" s="0" t="n">
        <v>2884</v>
      </c>
      <c r="C1579" s="0" t="n">
        <v>-0.302672405526963</v>
      </c>
      <c r="D1579" s="0" t="n">
        <v>123</v>
      </c>
      <c r="E1579" s="0" t="n">
        <f aca="false">IF(ISNUMBER($BA1579),$BA1579,IF(AND(ISNUMBER($D1579),ISNUMBER($BW1579),ISNUMBER($BX1579)),$D1579*($BX1579-$BW1579+1),""))</f>
        <v>123</v>
      </c>
      <c r="H1579" s="0" t="s">
        <v>118</v>
      </c>
      <c r="I1579" s="0" t="s">
        <v>119</v>
      </c>
      <c r="J1579" s="0" t="n">
        <f aca="false">IF($BW1579&lt;&gt;"",$BW1579,"")</f>
        <v>2010</v>
      </c>
      <c r="K1579" s="0" t="n">
        <f aca="false">IF($BX1579&lt;&gt;"",$BX1579,"")</f>
        <v>2016</v>
      </c>
      <c r="L1579" s="0" t="n">
        <f aca="false">IF(AND(ISNUMBER($BW1579),ISNUMBER($BX1579)),($BW1579+$BX1579)/2,"")</f>
        <v>2013</v>
      </c>
      <c r="M1579" s="0" t="n">
        <f aca="false">IF($L1579&lt;&gt;"",$L1579,"")</f>
        <v>2013</v>
      </c>
      <c r="N1579" s="0" t="n">
        <f aca="false">IF(AND(ISNUMBER($BW1579),ISNUMBER($BX1579)),MIN(1,MAX(0,($BX1579-2016+1)/($BX1579-$BW1579+1))),"")</f>
        <v>0.142857142857143</v>
      </c>
      <c r="O1579" s="0" t="n">
        <f aca="false">IF(AND(ISNUMBER($BW1579),ISNUMBER($BX1579)),MIN(1,MAX(0,($BX1579-2017+1)/($BX1579-$BW1579+1))),"")</f>
        <v>0</v>
      </c>
      <c r="P1579" s="0" t="n">
        <f aca="false">IF(AND(ISNUMBER($BW1579),ISNUMBER($BX1579)),MIN(1,MAX(0,($BX1579-2018+1)/($BX1579-$BW1579+1))),"")</f>
        <v>0</v>
      </c>
      <c r="Q1579" s="0" t="n">
        <f aca="false">IF(AND(ISNUMBER($BW1579),ISNUMBER($BX1579)),MIN(1,MAX(0,($BX1579-2019+1)/($BX1579-$BW1579+1))),"")</f>
        <v>0</v>
      </c>
      <c r="R1579" s="0" t="n">
        <f aca="false">IF(AND(ISNUMBER($BW1579),ISNUMBER($BX1579)),MIN(1,MAX(0,($BX1579-2016+1)/($BX1579-$BW1579+1))),"")</f>
        <v>0.142857142857143</v>
      </c>
      <c r="S1579" s="0" t="n">
        <f aca="false">IF($L1579&lt;&gt;"",IF($L1579&gt;=2015.5,1,0),"")</f>
        <v>0</v>
      </c>
      <c r="T1579" s="0" t="n">
        <f aca="false">IF($L1579&lt;&gt;"",IF($L1579&gt;=2016,1,0),"")</f>
        <v>0</v>
      </c>
      <c r="U1579" s="0" t="n">
        <f aca="false">IF(ISNUMBER($BX1579),IF($BX1579&gt;=2016,1,0),"")</f>
        <v>1</v>
      </c>
      <c r="V1579" s="0" t="n">
        <f aca="false">IF(ISNUMBER($BW1579),IF($BW1579&gt;=2016,1,0),"")</f>
        <v>0</v>
      </c>
      <c r="W1579" s="0" t="str">
        <f aca="false">IF(AND(ISNUMBER($BW1579),ISNUMBER($BX1579)),IF($BW1579&gt;=2016,"post-only",IF($BX1579&lt;2016,"pre-only","mixed")),"")</f>
        <v>mixed</v>
      </c>
      <c r="X1579" s="0" t="n">
        <f aca="false">IF(AND(ISNUMBER($BW1579),ISNUMBER($BX1579)),MIN(1,MAX(0,($BX1579-2017+1)/($BX1579-$BW1579+1))),"")</f>
        <v>0</v>
      </c>
      <c r="Y1579" s="0" t="n">
        <f aca="false">IF(AND(ISNUMBER($BW1579),ISNUMBER($BX1579)),MIN(1,MAX(0,($BX1579-2018+1)/($BX1579-$BW1579+1))),"")</f>
        <v>0</v>
      </c>
      <c r="Z1579" s="0" t="n">
        <f aca="false">IF(AND(ISNUMBER($BW1579),ISNUMBER($BX1579)),MIN(1,MAX(0,($BX1579-2019+1)/($BX1579-$BW1579+1))),"")</f>
        <v>0</v>
      </c>
      <c r="AA1579" s="0" t="n">
        <f aca="false">IF(ISNUMBER($BX1579),IF($BX1579&gt;=2017,1,0),"")</f>
        <v>0</v>
      </c>
      <c r="AB1579" s="0" t="n">
        <f aca="false">IF(ISNUMBER($BX1579),IF($BX1579&gt;=2018,1,0),"")</f>
        <v>0</v>
      </c>
      <c r="AC1579" s="0" t="n">
        <f aca="false">IF(ISNUMBER($BX1579),IF($BX1579&gt;=2019,1,0),"")</f>
        <v>0</v>
      </c>
      <c r="AD1579" s="0" t="n">
        <f aca="false">IF($L1579&lt;&gt;"",IF($L1579&gt;2013,1,0),"")</f>
        <v>0</v>
      </c>
      <c r="AE1579" s="0" t="n">
        <f aca="false">IF($L1579&lt;&gt;"",1+IF($L1579&gt;2011,1,0)+IF($L1579&gt;2014,1,0),"")</f>
        <v>2</v>
      </c>
      <c r="AF1579" s="0" t="s">
        <v>310</v>
      </c>
      <c r="AG1579" s="0" t="s">
        <v>88</v>
      </c>
      <c r="AH1579" s="0" t="s">
        <v>89</v>
      </c>
      <c r="AI1579" s="0" t="s">
        <v>497</v>
      </c>
      <c r="AJ1579" s="0" t="s">
        <v>497</v>
      </c>
      <c r="AK1579" s="0" t="str">
        <f aca="false">IF(AND($CF1579&lt;&gt;"",IFERROR(INDEX(subsample_country_map!$B:$B,MATCH($CF1579,subsample_country_map!$A:$A,0)),"")&lt;&gt;""),INDEX(subsample_country_map!$B:$B,MATCH($CF1579,subsample_country_map!$A:$A,0)),INDEX(lookup!$AA:$AA,MATCH($A1579,lookup!$A:$A,0)))</f>
        <v>1_US</v>
      </c>
      <c r="AL1579" s="0" t="str">
        <f aca="false">IF(AND($CF1579&lt;&gt;"",IFERROR(INDEX(subsample_country_map!$C:$C,MATCH($CF1579,subsample_country_map!$A:$A,0)),"")&lt;&gt;""),INDEX(subsample_country_map!$C:$C,MATCH($CF1579,subsample_country_map!$A:$A,0)),INDEX(lookup!$AB:$AB,MATCH($A1579,lookup!$A:$A,0)))</f>
        <v>1_developed</v>
      </c>
      <c r="AM1579" s="0" t="str">
        <f aca="false">IF(AND($CF1579&lt;&gt;"",IFERROR(INDEX(subsample_country_map!$D:$D,MATCH($CF1579,subsample_country_map!$A:$A,0)),"")&lt;&gt;""),INDEX(subsample_country_map!$D:$D,MATCH($CF1579,subsample_country_map!$A:$A,0)),INDEX(lookup!$AC:$AC,MATCH($A1579,lookup!$A:$A,0)))</f>
        <v>1_western</v>
      </c>
      <c r="AN1579" s="0" t="str">
        <f aca="false">IF(AND($CF1579&lt;&gt;"",IFERROR(INDEX(subsample_country_map!$E:$E,MATCH($CF1579,subsample_country_map!$A:$A,0)),"")&lt;&gt;""),INDEX(subsample_country_map!$E:$E,MATCH($CF1579,subsample_country_map!$A:$A,0)),INDEX(lookup!$AD:$AD,MATCH($A1579,lookup!$A:$A,0)))</f>
        <v>1_common law</v>
      </c>
      <c r="AO1579" s="0" t="str">
        <f aca="false">INDEX(lookup!$Y:$Y,MATCH($A1579,lookup!$A:$A,0))</f>
        <v>0_published</v>
      </c>
      <c r="AP1579" s="0" t="str">
        <f aca="false">INDEX(lookup!$Z:$Z,MATCH($A1579,lookup!$A:$A,0))</f>
        <v>1_VHB high</v>
      </c>
      <c r="AQ1579" s="0" t="str">
        <f aca="false">INDEX(lookup!$W:$W,MATCH($A1579,lookup!$A:$A,0))</f>
        <v>3_mgmt</v>
      </c>
      <c r="AS1579" s="0" t="s">
        <v>91</v>
      </c>
      <c r="AT1579" s="0" t="s">
        <v>397</v>
      </c>
      <c r="AU1579" s="0" t="s">
        <v>311</v>
      </c>
      <c r="AV1579" s="0" t="s">
        <v>5729</v>
      </c>
      <c r="AX1579" s="0" t="s">
        <v>5730</v>
      </c>
      <c r="BA1579" s="0" t="n">
        <v>123</v>
      </c>
      <c r="BB1579" s="0" t="s">
        <v>347</v>
      </c>
      <c r="BC1579" s="0" t="s">
        <v>5693</v>
      </c>
      <c r="BD1579" s="0" t="s">
        <v>348</v>
      </c>
      <c r="BE1579" s="0" t="s">
        <v>3989</v>
      </c>
      <c r="BF1579" s="0" t="s">
        <v>5726</v>
      </c>
      <c r="BI1579" s="0" t="s">
        <v>143</v>
      </c>
      <c r="BJ1579" s="0" t="s">
        <v>5731</v>
      </c>
      <c r="BK1579" s="0" t="s">
        <v>5695</v>
      </c>
      <c r="BL1579" s="0" t="s">
        <v>5732</v>
      </c>
      <c r="BM1579" s="0" t="s">
        <v>5688</v>
      </c>
      <c r="BN1579" s="0" t="s">
        <v>5684</v>
      </c>
      <c r="BO1579" s="0" t="s">
        <v>769</v>
      </c>
      <c r="BP1579" s="0" t="s">
        <v>5678</v>
      </c>
      <c r="BQ1579" s="0" t="s">
        <v>127</v>
      </c>
      <c r="BT1579" s="0" t="n">
        <v>0</v>
      </c>
      <c r="BU1579" s="0" t="s">
        <v>5685</v>
      </c>
      <c r="BW1579" s="0" t="n">
        <v>2010</v>
      </c>
      <c r="BX1579" s="0" t="n">
        <v>2016</v>
      </c>
      <c r="BY1579" s="0" t="s">
        <v>5686</v>
      </c>
      <c r="BZ1579" s="0" t="n">
        <v>2013</v>
      </c>
      <c r="CA1579" s="0" t="n">
        <v>0.142857142857143</v>
      </c>
      <c r="CB1579" s="0" t="n">
        <v>0</v>
      </c>
      <c r="CC1579" s="0" t="n">
        <v>1</v>
      </c>
      <c r="CD1579" s="0" t="n">
        <v>-0.312458911598127</v>
      </c>
      <c r="CE1579" s="0" t="n">
        <v>1</v>
      </c>
    </row>
    <row r="1580" customFormat="false" ht="15" hidden="false" customHeight="false" outlineLevel="0" collapsed="false">
      <c r="A1580" s="0" t="s">
        <v>5678</v>
      </c>
      <c r="B1580" s="0" t="n">
        <v>2885</v>
      </c>
      <c r="C1580" s="0" t="n">
        <v>-0.0548862933478758</v>
      </c>
      <c r="D1580" s="0" t="n">
        <v>538</v>
      </c>
      <c r="E1580" s="0" t="n">
        <f aca="false">IF(ISNUMBER($BA1580),$BA1580,IF(AND(ISNUMBER($D1580),ISNUMBER($BW1580),ISNUMBER($BX1580)),$D1580*($BX1580-$BW1580+1),""))</f>
        <v>538</v>
      </c>
      <c r="H1580" s="0" t="s">
        <v>118</v>
      </c>
      <c r="I1580" s="0" t="s">
        <v>119</v>
      </c>
      <c r="J1580" s="0" t="n">
        <f aca="false">IF($BW1580&lt;&gt;"",$BW1580,"")</f>
        <v>2010</v>
      </c>
      <c r="K1580" s="0" t="n">
        <f aca="false">IF($BX1580&lt;&gt;"",$BX1580,"")</f>
        <v>2016</v>
      </c>
      <c r="L1580" s="0" t="n">
        <f aca="false">IF(AND(ISNUMBER($BW1580),ISNUMBER($BX1580)),($BW1580+$BX1580)/2,"")</f>
        <v>2013</v>
      </c>
      <c r="M1580" s="0" t="n">
        <f aca="false">IF($L1580&lt;&gt;"",$L1580,"")</f>
        <v>2013</v>
      </c>
      <c r="N1580" s="0" t="n">
        <f aca="false">IF(AND(ISNUMBER($BW1580),ISNUMBER($BX1580)),MIN(1,MAX(0,($BX1580-2016+1)/($BX1580-$BW1580+1))),"")</f>
        <v>0.142857142857143</v>
      </c>
      <c r="O1580" s="0" t="n">
        <f aca="false">IF(AND(ISNUMBER($BW1580),ISNUMBER($BX1580)),MIN(1,MAX(0,($BX1580-2017+1)/($BX1580-$BW1580+1))),"")</f>
        <v>0</v>
      </c>
      <c r="P1580" s="0" t="n">
        <f aca="false">IF(AND(ISNUMBER($BW1580),ISNUMBER($BX1580)),MIN(1,MAX(0,($BX1580-2018+1)/($BX1580-$BW1580+1))),"")</f>
        <v>0</v>
      </c>
      <c r="Q1580" s="0" t="n">
        <f aca="false">IF(AND(ISNUMBER($BW1580),ISNUMBER($BX1580)),MIN(1,MAX(0,($BX1580-2019+1)/($BX1580-$BW1580+1))),"")</f>
        <v>0</v>
      </c>
      <c r="R1580" s="0" t="n">
        <f aca="false">IF(AND(ISNUMBER($BW1580),ISNUMBER($BX1580)),MIN(1,MAX(0,($BX1580-2016+1)/($BX1580-$BW1580+1))),"")</f>
        <v>0.142857142857143</v>
      </c>
      <c r="S1580" s="0" t="n">
        <f aca="false">IF($L1580&lt;&gt;"",IF($L1580&gt;=2015.5,1,0),"")</f>
        <v>0</v>
      </c>
      <c r="T1580" s="0" t="n">
        <f aca="false">IF($L1580&lt;&gt;"",IF($L1580&gt;=2016,1,0),"")</f>
        <v>0</v>
      </c>
      <c r="U1580" s="0" t="n">
        <f aca="false">IF(ISNUMBER($BX1580),IF($BX1580&gt;=2016,1,0),"")</f>
        <v>1</v>
      </c>
      <c r="V1580" s="0" t="n">
        <f aca="false">IF(ISNUMBER($BW1580),IF($BW1580&gt;=2016,1,0),"")</f>
        <v>0</v>
      </c>
      <c r="W1580" s="0" t="str">
        <f aca="false">IF(AND(ISNUMBER($BW1580),ISNUMBER($BX1580)),IF($BW1580&gt;=2016,"post-only",IF($BX1580&lt;2016,"pre-only","mixed")),"")</f>
        <v>mixed</v>
      </c>
      <c r="X1580" s="0" t="n">
        <f aca="false">IF(AND(ISNUMBER($BW1580),ISNUMBER($BX1580)),MIN(1,MAX(0,($BX1580-2017+1)/($BX1580-$BW1580+1))),"")</f>
        <v>0</v>
      </c>
      <c r="Y1580" s="0" t="n">
        <f aca="false">IF(AND(ISNUMBER($BW1580),ISNUMBER($BX1580)),MIN(1,MAX(0,($BX1580-2018+1)/($BX1580-$BW1580+1))),"")</f>
        <v>0</v>
      </c>
      <c r="Z1580" s="0" t="n">
        <f aca="false">IF(AND(ISNUMBER($BW1580),ISNUMBER($BX1580)),MIN(1,MAX(0,($BX1580-2019+1)/($BX1580-$BW1580+1))),"")</f>
        <v>0</v>
      </c>
      <c r="AA1580" s="0" t="n">
        <f aca="false">IF(ISNUMBER($BX1580),IF($BX1580&gt;=2017,1,0),"")</f>
        <v>0</v>
      </c>
      <c r="AB1580" s="0" t="n">
        <f aca="false">IF(ISNUMBER($BX1580),IF($BX1580&gt;=2018,1,0),"")</f>
        <v>0</v>
      </c>
      <c r="AC1580" s="0" t="n">
        <f aca="false">IF(ISNUMBER($BX1580),IF($BX1580&gt;=2019,1,0),"")</f>
        <v>0</v>
      </c>
      <c r="AD1580" s="0" t="n">
        <f aca="false">IF($L1580&lt;&gt;"",IF($L1580&gt;2013,1,0),"")</f>
        <v>0</v>
      </c>
      <c r="AE1580" s="0" t="n">
        <f aca="false">IF($L1580&lt;&gt;"",1+IF($L1580&gt;2011,1,0)+IF($L1580&gt;2014,1,0),"")</f>
        <v>2</v>
      </c>
      <c r="AF1580" s="0" t="s">
        <v>87</v>
      </c>
      <c r="AG1580" s="0" t="s">
        <v>88</v>
      </c>
      <c r="AH1580" s="0" t="s">
        <v>89</v>
      </c>
      <c r="AI1580" s="0" t="s">
        <v>497</v>
      </c>
      <c r="AJ1580" s="0" t="s">
        <v>497</v>
      </c>
      <c r="AK1580" s="0" t="str">
        <f aca="false">IF(AND($CF1580&lt;&gt;"",IFERROR(INDEX(subsample_country_map!$B:$B,MATCH($CF1580,subsample_country_map!$A:$A,0)),"")&lt;&gt;""),INDEX(subsample_country_map!$B:$B,MATCH($CF1580,subsample_country_map!$A:$A,0)),INDEX(lookup!$AA:$AA,MATCH($A1580,lookup!$A:$A,0)))</f>
        <v>1_US</v>
      </c>
      <c r="AL1580" s="0" t="str">
        <f aca="false">IF(AND($CF1580&lt;&gt;"",IFERROR(INDEX(subsample_country_map!$C:$C,MATCH($CF1580,subsample_country_map!$A:$A,0)),"")&lt;&gt;""),INDEX(subsample_country_map!$C:$C,MATCH($CF1580,subsample_country_map!$A:$A,0)),INDEX(lookup!$AB:$AB,MATCH($A1580,lookup!$A:$A,0)))</f>
        <v>1_developed</v>
      </c>
      <c r="AM1580" s="0" t="str">
        <f aca="false">IF(AND($CF1580&lt;&gt;"",IFERROR(INDEX(subsample_country_map!$D:$D,MATCH($CF1580,subsample_country_map!$A:$A,0)),"")&lt;&gt;""),INDEX(subsample_country_map!$D:$D,MATCH($CF1580,subsample_country_map!$A:$A,0)),INDEX(lookup!$AC:$AC,MATCH($A1580,lookup!$A:$A,0)))</f>
        <v>1_western</v>
      </c>
      <c r="AN1580" s="0" t="str">
        <f aca="false">IF(AND($CF1580&lt;&gt;"",IFERROR(INDEX(subsample_country_map!$E:$E,MATCH($CF1580,subsample_country_map!$A:$A,0)),"")&lt;&gt;""),INDEX(subsample_country_map!$E:$E,MATCH($CF1580,subsample_country_map!$A:$A,0)),INDEX(lookup!$AD:$AD,MATCH($A1580,lookup!$A:$A,0)))</f>
        <v>1_common law</v>
      </c>
      <c r="AO1580" s="0" t="str">
        <f aca="false">INDEX(lookup!$Y:$Y,MATCH($A1580,lookup!$A:$A,0))</f>
        <v>0_published</v>
      </c>
      <c r="AP1580" s="0" t="str">
        <f aca="false">INDEX(lookup!$Z:$Z,MATCH($A1580,lookup!$A:$A,0))</f>
        <v>1_VHB high</v>
      </c>
      <c r="AQ1580" s="0" t="str">
        <f aca="false">INDEX(lookup!$W:$W,MATCH($A1580,lookup!$A:$A,0))</f>
        <v>3_mgmt</v>
      </c>
      <c r="AS1580" s="0" t="s">
        <v>91</v>
      </c>
      <c r="AT1580" s="0" t="s">
        <v>397</v>
      </c>
      <c r="AU1580" s="0" t="s">
        <v>93</v>
      </c>
      <c r="AV1580" s="0" t="s">
        <v>2532</v>
      </c>
      <c r="AX1580" s="0" t="s">
        <v>5733</v>
      </c>
      <c r="BA1580" s="0" t="n">
        <v>538</v>
      </c>
      <c r="BB1580" s="0" t="s">
        <v>347</v>
      </c>
      <c r="BC1580" s="0" t="s">
        <v>5693</v>
      </c>
      <c r="BD1580" s="0" t="s">
        <v>348</v>
      </c>
      <c r="BE1580" s="0" t="s">
        <v>98</v>
      </c>
      <c r="BI1580" s="0" t="s">
        <v>189</v>
      </c>
      <c r="BJ1580" s="0" t="s">
        <v>5694</v>
      </c>
      <c r="BK1580" s="0" t="s">
        <v>5734</v>
      </c>
      <c r="BL1580" s="0" t="s">
        <v>5735</v>
      </c>
      <c r="BM1580" s="0" t="s">
        <v>5683</v>
      </c>
      <c r="BN1580" s="0" t="s">
        <v>5690</v>
      </c>
      <c r="BO1580" s="0" t="s">
        <v>769</v>
      </c>
      <c r="BP1580" s="0" t="s">
        <v>5678</v>
      </c>
      <c r="BQ1580" s="0" t="s">
        <v>127</v>
      </c>
      <c r="BT1580" s="0" t="n">
        <v>0</v>
      </c>
      <c r="BU1580" s="0" t="s">
        <v>5685</v>
      </c>
      <c r="BW1580" s="0" t="n">
        <v>2010</v>
      </c>
      <c r="BX1580" s="0" t="n">
        <v>2016</v>
      </c>
      <c r="BY1580" s="0" t="s">
        <v>5686</v>
      </c>
      <c r="BZ1580" s="0" t="n">
        <v>2013</v>
      </c>
      <c r="CA1580" s="0" t="n">
        <v>0.142857142857143</v>
      </c>
      <c r="CB1580" s="0" t="n">
        <v>0</v>
      </c>
      <c r="CC1580" s="0" t="n">
        <v>1</v>
      </c>
      <c r="CD1580" s="0" t="n">
        <v>-0.0549415082647502</v>
      </c>
      <c r="CE1580" s="0" t="n">
        <v>1</v>
      </c>
    </row>
    <row r="1581" customFormat="false" ht="15" hidden="false" customHeight="false" outlineLevel="0" collapsed="false">
      <c r="A1581" s="0" t="s">
        <v>5678</v>
      </c>
      <c r="B1581" s="0" t="n">
        <v>2886</v>
      </c>
      <c r="C1581" s="0" t="n">
        <v>-0.123050861728206</v>
      </c>
      <c r="D1581" s="0" t="n">
        <v>538</v>
      </c>
      <c r="E1581" s="0" t="n">
        <f aca="false">IF(ISNUMBER($BA1581),$BA1581,IF(AND(ISNUMBER($D1581),ISNUMBER($BW1581),ISNUMBER($BX1581)),$D1581*($BX1581-$BW1581+1),""))</f>
        <v>538</v>
      </c>
      <c r="H1581" s="0" t="s">
        <v>118</v>
      </c>
      <c r="I1581" s="0" t="s">
        <v>119</v>
      </c>
      <c r="J1581" s="0" t="n">
        <f aca="false">IF($BW1581&lt;&gt;"",$BW1581,"")</f>
        <v>2010</v>
      </c>
      <c r="K1581" s="0" t="n">
        <f aca="false">IF($BX1581&lt;&gt;"",$BX1581,"")</f>
        <v>2016</v>
      </c>
      <c r="L1581" s="0" t="n">
        <f aca="false">IF(AND(ISNUMBER($BW1581),ISNUMBER($BX1581)),($BW1581+$BX1581)/2,"")</f>
        <v>2013</v>
      </c>
      <c r="M1581" s="0" t="n">
        <f aca="false">IF($L1581&lt;&gt;"",$L1581,"")</f>
        <v>2013</v>
      </c>
      <c r="N1581" s="0" t="n">
        <f aca="false">IF(AND(ISNUMBER($BW1581),ISNUMBER($BX1581)),MIN(1,MAX(0,($BX1581-2016+1)/($BX1581-$BW1581+1))),"")</f>
        <v>0.142857142857143</v>
      </c>
      <c r="O1581" s="0" t="n">
        <f aca="false">IF(AND(ISNUMBER($BW1581),ISNUMBER($BX1581)),MIN(1,MAX(0,($BX1581-2017+1)/($BX1581-$BW1581+1))),"")</f>
        <v>0</v>
      </c>
      <c r="P1581" s="0" t="n">
        <f aca="false">IF(AND(ISNUMBER($BW1581),ISNUMBER($BX1581)),MIN(1,MAX(0,($BX1581-2018+1)/($BX1581-$BW1581+1))),"")</f>
        <v>0</v>
      </c>
      <c r="Q1581" s="0" t="n">
        <f aca="false">IF(AND(ISNUMBER($BW1581),ISNUMBER($BX1581)),MIN(1,MAX(0,($BX1581-2019+1)/($BX1581-$BW1581+1))),"")</f>
        <v>0</v>
      </c>
      <c r="R1581" s="0" t="n">
        <f aca="false">IF(AND(ISNUMBER($BW1581),ISNUMBER($BX1581)),MIN(1,MAX(0,($BX1581-2016+1)/($BX1581-$BW1581+1))),"")</f>
        <v>0.142857142857143</v>
      </c>
      <c r="S1581" s="0" t="n">
        <f aca="false">IF($L1581&lt;&gt;"",IF($L1581&gt;=2015.5,1,0),"")</f>
        <v>0</v>
      </c>
      <c r="T1581" s="0" t="n">
        <f aca="false">IF($L1581&lt;&gt;"",IF($L1581&gt;=2016,1,0),"")</f>
        <v>0</v>
      </c>
      <c r="U1581" s="0" t="n">
        <f aca="false">IF(ISNUMBER($BX1581),IF($BX1581&gt;=2016,1,0),"")</f>
        <v>1</v>
      </c>
      <c r="V1581" s="0" t="n">
        <f aca="false">IF(ISNUMBER($BW1581),IF($BW1581&gt;=2016,1,0),"")</f>
        <v>0</v>
      </c>
      <c r="W1581" s="0" t="str">
        <f aca="false">IF(AND(ISNUMBER($BW1581),ISNUMBER($BX1581)),IF($BW1581&gt;=2016,"post-only",IF($BX1581&lt;2016,"pre-only","mixed")),"")</f>
        <v>mixed</v>
      </c>
      <c r="X1581" s="0" t="n">
        <f aca="false">IF(AND(ISNUMBER($BW1581),ISNUMBER($BX1581)),MIN(1,MAX(0,($BX1581-2017+1)/($BX1581-$BW1581+1))),"")</f>
        <v>0</v>
      </c>
      <c r="Y1581" s="0" t="n">
        <f aca="false">IF(AND(ISNUMBER($BW1581),ISNUMBER($BX1581)),MIN(1,MAX(0,($BX1581-2018+1)/($BX1581-$BW1581+1))),"")</f>
        <v>0</v>
      </c>
      <c r="Z1581" s="0" t="n">
        <f aca="false">IF(AND(ISNUMBER($BW1581),ISNUMBER($BX1581)),MIN(1,MAX(0,($BX1581-2019+1)/($BX1581-$BW1581+1))),"")</f>
        <v>0</v>
      </c>
      <c r="AA1581" s="0" t="n">
        <f aca="false">IF(ISNUMBER($BX1581),IF($BX1581&gt;=2017,1,0),"")</f>
        <v>0</v>
      </c>
      <c r="AB1581" s="0" t="n">
        <f aca="false">IF(ISNUMBER($BX1581),IF($BX1581&gt;=2018,1,0),"")</f>
        <v>0</v>
      </c>
      <c r="AC1581" s="0" t="n">
        <f aca="false">IF(ISNUMBER($BX1581),IF($BX1581&gt;=2019,1,0),"")</f>
        <v>0</v>
      </c>
      <c r="AD1581" s="0" t="n">
        <f aca="false">IF($L1581&lt;&gt;"",IF($L1581&gt;2013,1,0),"")</f>
        <v>0</v>
      </c>
      <c r="AE1581" s="0" t="n">
        <f aca="false">IF($L1581&lt;&gt;"",1+IF($L1581&gt;2011,1,0)+IF($L1581&gt;2014,1,0),"")</f>
        <v>2</v>
      </c>
      <c r="AF1581" s="0" t="s">
        <v>87</v>
      </c>
      <c r="AG1581" s="0" t="s">
        <v>88</v>
      </c>
      <c r="AH1581" s="0" t="s">
        <v>89</v>
      </c>
      <c r="AI1581" s="0" t="s">
        <v>497</v>
      </c>
      <c r="AJ1581" s="0" t="s">
        <v>497</v>
      </c>
      <c r="AK1581" s="0" t="str">
        <f aca="false">IF(AND($CF1581&lt;&gt;"",IFERROR(INDEX(subsample_country_map!$B:$B,MATCH($CF1581,subsample_country_map!$A:$A,0)),"")&lt;&gt;""),INDEX(subsample_country_map!$B:$B,MATCH($CF1581,subsample_country_map!$A:$A,0)),INDEX(lookup!$AA:$AA,MATCH($A1581,lookup!$A:$A,0)))</f>
        <v>1_US</v>
      </c>
      <c r="AL1581" s="0" t="str">
        <f aca="false">IF(AND($CF1581&lt;&gt;"",IFERROR(INDEX(subsample_country_map!$C:$C,MATCH($CF1581,subsample_country_map!$A:$A,0)),"")&lt;&gt;""),INDEX(subsample_country_map!$C:$C,MATCH($CF1581,subsample_country_map!$A:$A,0)),INDEX(lookup!$AB:$AB,MATCH($A1581,lookup!$A:$A,0)))</f>
        <v>1_developed</v>
      </c>
      <c r="AM1581" s="0" t="str">
        <f aca="false">IF(AND($CF1581&lt;&gt;"",IFERROR(INDEX(subsample_country_map!$D:$D,MATCH($CF1581,subsample_country_map!$A:$A,0)),"")&lt;&gt;""),INDEX(subsample_country_map!$D:$D,MATCH($CF1581,subsample_country_map!$A:$A,0)),INDEX(lookup!$AC:$AC,MATCH($A1581,lookup!$A:$A,0)))</f>
        <v>1_western</v>
      </c>
      <c r="AN1581" s="0" t="str">
        <f aca="false">IF(AND($CF1581&lt;&gt;"",IFERROR(INDEX(subsample_country_map!$E:$E,MATCH($CF1581,subsample_country_map!$A:$A,0)),"")&lt;&gt;""),INDEX(subsample_country_map!$E:$E,MATCH($CF1581,subsample_country_map!$A:$A,0)),INDEX(lookup!$AD:$AD,MATCH($A1581,lookup!$A:$A,0)))</f>
        <v>1_common law</v>
      </c>
      <c r="AO1581" s="0" t="str">
        <f aca="false">INDEX(lookup!$Y:$Y,MATCH($A1581,lookup!$A:$A,0))</f>
        <v>0_published</v>
      </c>
      <c r="AP1581" s="0" t="str">
        <f aca="false">INDEX(lookup!$Z:$Z,MATCH($A1581,lookup!$A:$A,0))</f>
        <v>1_VHB high</v>
      </c>
      <c r="AQ1581" s="0" t="str">
        <f aca="false">INDEX(lookup!$W:$W,MATCH($A1581,lookup!$A:$A,0))</f>
        <v>3_mgmt</v>
      </c>
      <c r="AS1581" s="0" t="s">
        <v>91</v>
      </c>
      <c r="AT1581" s="0" t="s">
        <v>397</v>
      </c>
      <c r="AU1581" s="0" t="s">
        <v>93</v>
      </c>
      <c r="AV1581" s="0" t="s">
        <v>2658</v>
      </c>
      <c r="AX1581" s="0" t="s">
        <v>5736</v>
      </c>
      <c r="BA1581" s="0" t="n">
        <v>538</v>
      </c>
      <c r="BB1581" s="0" t="s">
        <v>347</v>
      </c>
      <c r="BC1581" s="0" t="s">
        <v>5693</v>
      </c>
      <c r="BD1581" s="0" t="s">
        <v>348</v>
      </c>
      <c r="BE1581" s="0" t="s">
        <v>98</v>
      </c>
      <c r="BI1581" s="0" t="s">
        <v>189</v>
      </c>
      <c r="BJ1581" s="0" t="s">
        <v>5699</v>
      </c>
      <c r="BK1581" s="0" t="s">
        <v>5734</v>
      </c>
      <c r="BL1581" s="0" t="s">
        <v>5737</v>
      </c>
      <c r="BM1581" s="0" t="s">
        <v>5688</v>
      </c>
      <c r="BN1581" s="0" t="s">
        <v>5690</v>
      </c>
      <c r="BO1581" s="0" t="s">
        <v>769</v>
      </c>
      <c r="BP1581" s="0" t="s">
        <v>5678</v>
      </c>
      <c r="BQ1581" s="0" t="s">
        <v>127</v>
      </c>
      <c r="BT1581" s="0" t="n">
        <v>0</v>
      </c>
      <c r="BU1581" s="0" t="s">
        <v>5685</v>
      </c>
      <c r="BW1581" s="0" t="n">
        <v>2010</v>
      </c>
      <c r="BX1581" s="0" t="n">
        <v>2016</v>
      </c>
      <c r="BY1581" s="0" t="s">
        <v>5686</v>
      </c>
      <c r="BZ1581" s="0" t="n">
        <v>2013</v>
      </c>
      <c r="CA1581" s="0" t="n">
        <v>0.142857142857143</v>
      </c>
      <c r="CB1581" s="0" t="n">
        <v>0</v>
      </c>
      <c r="CC1581" s="0" t="n">
        <v>1</v>
      </c>
      <c r="CD1581" s="0" t="n">
        <v>-0.123677624546912</v>
      </c>
      <c r="CE1581" s="0" t="n">
        <v>1</v>
      </c>
    </row>
    <row r="1582" customFormat="false" ht="15" hidden="false" customHeight="false" outlineLevel="0" collapsed="false">
      <c r="A1582" s="0" t="s">
        <v>5678</v>
      </c>
      <c r="B1582" s="0" t="n">
        <v>2887</v>
      </c>
      <c r="C1582" s="0" t="n">
        <v>-0.0565036595087073</v>
      </c>
      <c r="D1582" s="0" t="n">
        <v>280</v>
      </c>
      <c r="E1582" s="0" t="n">
        <f aca="false">IF(ISNUMBER($BA1582),$BA1582,IF(AND(ISNUMBER($D1582),ISNUMBER($BW1582),ISNUMBER($BX1582)),$D1582*($BX1582-$BW1582+1),""))</f>
        <v>280</v>
      </c>
      <c r="H1582" s="0" t="s">
        <v>118</v>
      </c>
      <c r="I1582" s="0" t="s">
        <v>119</v>
      </c>
      <c r="J1582" s="0" t="n">
        <f aca="false">IF($BW1582&lt;&gt;"",$BW1582,"")</f>
        <v>2010</v>
      </c>
      <c r="K1582" s="0" t="n">
        <f aca="false">IF($BX1582&lt;&gt;"",$BX1582,"")</f>
        <v>2016</v>
      </c>
      <c r="L1582" s="0" t="n">
        <f aca="false">IF(AND(ISNUMBER($BW1582),ISNUMBER($BX1582)),($BW1582+$BX1582)/2,"")</f>
        <v>2013</v>
      </c>
      <c r="M1582" s="0" t="n">
        <f aca="false">IF($L1582&lt;&gt;"",$L1582,"")</f>
        <v>2013</v>
      </c>
      <c r="N1582" s="0" t="n">
        <f aca="false">IF(AND(ISNUMBER($BW1582),ISNUMBER($BX1582)),MIN(1,MAX(0,($BX1582-2016+1)/($BX1582-$BW1582+1))),"")</f>
        <v>0.142857142857143</v>
      </c>
      <c r="O1582" s="0" t="n">
        <f aca="false">IF(AND(ISNUMBER($BW1582),ISNUMBER($BX1582)),MIN(1,MAX(0,($BX1582-2017+1)/($BX1582-$BW1582+1))),"")</f>
        <v>0</v>
      </c>
      <c r="P1582" s="0" t="n">
        <f aca="false">IF(AND(ISNUMBER($BW1582),ISNUMBER($BX1582)),MIN(1,MAX(0,($BX1582-2018+1)/($BX1582-$BW1582+1))),"")</f>
        <v>0</v>
      </c>
      <c r="Q1582" s="0" t="n">
        <f aca="false">IF(AND(ISNUMBER($BW1582),ISNUMBER($BX1582)),MIN(1,MAX(0,($BX1582-2019+1)/($BX1582-$BW1582+1))),"")</f>
        <v>0</v>
      </c>
      <c r="R1582" s="0" t="n">
        <f aca="false">IF(AND(ISNUMBER($BW1582),ISNUMBER($BX1582)),MIN(1,MAX(0,($BX1582-2016+1)/($BX1582-$BW1582+1))),"")</f>
        <v>0.142857142857143</v>
      </c>
      <c r="S1582" s="0" t="n">
        <f aca="false">IF($L1582&lt;&gt;"",IF($L1582&gt;=2015.5,1,0),"")</f>
        <v>0</v>
      </c>
      <c r="T1582" s="0" t="n">
        <f aca="false">IF($L1582&lt;&gt;"",IF($L1582&gt;=2016,1,0),"")</f>
        <v>0</v>
      </c>
      <c r="U1582" s="0" t="n">
        <f aca="false">IF(ISNUMBER($BX1582),IF($BX1582&gt;=2016,1,0),"")</f>
        <v>1</v>
      </c>
      <c r="V1582" s="0" t="n">
        <f aca="false">IF(ISNUMBER($BW1582),IF($BW1582&gt;=2016,1,0),"")</f>
        <v>0</v>
      </c>
      <c r="W1582" s="0" t="str">
        <f aca="false">IF(AND(ISNUMBER($BW1582),ISNUMBER($BX1582)),IF($BW1582&gt;=2016,"post-only",IF($BX1582&lt;2016,"pre-only","mixed")),"")</f>
        <v>mixed</v>
      </c>
      <c r="X1582" s="0" t="n">
        <f aca="false">IF(AND(ISNUMBER($BW1582),ISNUMBER($BX1582)),MIN(1,MAX(0,($BX1582-2017+1)/($BX1582-$BW1582+1))),"")</f>
        <v>0</v>
      </c>
      <c r="Y1582" s="0" t="n">
        <f aca="false">IF(AND(ISNUMBER($BW1582),ISNUMBER($BX1582)),MIN(1,MAX(0,($BX1582-2018+1)/($BX1582-$BW1582+1))),"")</f>
        <v>0</v>
      </c>
      <c r="Z1582" s="0" t="n">
        <f aca="false">IF(AND(ISNUMBER($BW1582),ISNUMBER($BX1582)),MIN(1,MAX(0,($BX1582-2019+1)/($BX1582-$BW1582+1))),"")</f>
        <v>0</v>
      </c>
      <c r="AA1582" s="0" t="n">
        <f aca="false">IF(ISNUMBER($BX1582),IF($BX1582&gt;=2017,1,0),"")</f>
        <v>0</v>
      </c>
      <c r="AB1582" s="0" t="n">
        <f aca="false">IF(ISNUMBER($BX1582),IF($BX1582&gt;=2018,1,0),"")</f>
        <v>0</v>
      </c>
      <c r="AC1582" s="0" t="n">
        <f aca="false">IF(ISNUMBER($BX1582),IF($BX1582&gt;=2019,1,0),"")</f>
        <v>0</v>
      </c>
      <c r="AD1582" s="0" t="n">
        <f aca="false">IF($L1582&lt;&gt;"",IF($L1582&gt;2013,1,0),"")</f>
        <v>0</v>
      </c>
      <c r="AE1582" s="0" t="n">
        <f aca="false">IF($L1582&lt;&gt;"",1+IF($L1582&gt;2011,1,0)+IF($L1582&gt;2014,1,0),"")</f>
        <v>2</v>
      </c>
      <c r="AF1582" s="0" t="s">
        <v>87</v>
      </c>
      <c r="AG1582" s="0" t="s">
        <v>88</v>
      </c>
      <c r="AH1582" s="0" t="s">
        <v>89</v>
      </c>
      <c r="AI1582" s="0" t="s">
        <v>497</v>
      </c>
      <c r="AJ1582" s="0" t="s">
        <v>497</v>
      </c>
      <c r="AK1582" s="0" t="str">
        <f aca="false">IF(AND($CF1582&lt;&gt;"",IFERROR(INDEX(subsample_country_map!$B:$B,MATCH($CF1582,subsample_country_map!$A:$A,0)),"")&lt;&gt;""),INDEX(subsample_country_map!$B:$B,MATCH($CF1582,subsample_country_map!$A:$A,0)),INDEX(lookup!$AA:$AA,MATCH($A1582,lookup!$A:$A,0)))</f>
        <v>1_US</v>
      </c>
      <c r="AL1582" s="0" t="str">
        <f aca="false">IF(AND($CF1582&lt;&gt;"",IFERROR(INDEX(subsample_country_map!$C:$C,MATCH($CF1582,subsample_country_map!$A:$A,0)),"")&lt;&gt;""),INDEX(subsample_country_map!$C:$C,MATCH($CF1582,subsample_country_map!$A:$A,0)),INDEX(lookup!$AB:$AB,MATCH($A1582,lookup!$A:$A,0)))</f>
        <v>1_developed</v>
      </c>
      <c r="AM1582" s="0" t="str">
        <f aca="false">IF(AND($CF1582&lt;&gt;"",IFERROR(INDEX(subsample_country_map!$D:$D,MATCH($CF1582,subsample_country_map!$A:$A,0)),"")&lt;&gt;""),INDEX(subsample_country_map!$D:$D,MATCH($CF1582,subsample_country_map!$A:$A,0)),INDEX(lookup!$AC:$AC,MATCH($A1582,lookup!$A:$A,0)))</f>
        <v>1_western</v>
      </c>
      <c r="AN1582" s="0" t="str">
        <f aca="false">IF(AND($CF1582&lt;&gt;"",IFERROR(INDEX(subsample_country_map!$E:$E,MATCH($CF1582,subsample_country_map!$A:$A,0)),"")&lt;&gt;""),INDEX(subsample_country_map!$E:$E,MATCH($CF1582,subsample_country_map!$A:$A,0)),INDEX(lookup!$AD:$AD,MATCH($A1582,lookup!$A:$A,0)))</f>
        <v>1_common law</v>
      </c>
      <c r="AO1582" s="0" t="str">
        <f aca="false">INDEX(lookup!$Y:$Y,MATCH($A1582,lookup!$A:$A,0))</f>
        <v>0_published</v>
      </c>
      <c r="AP1582" s="0" t="str">
        <f aca="false">INDEX(lookup!$Z:$Z,MATCH($A1582,lookup!$A:$A,0))</f>
        <v>1_VHB high</v>
      </c>
      <c r="AQ1582" s="0" t="str">
        <f aca="false">INDEX(lookup!$W:$W,MATCH($A1582,lookup!$A:$A,0))</f>
        <v>3_mgmt</v>
      </c>
      <c r="AS1582" s="0" t="s">
        <v>91</v>
      </c>
      <c r="AT1582" s="0" t="s">
        <v>397</v>
      </c>
      <c r="AU1582" s="0" t="s">
        <v>93</v>
      </c>
      <c r="AV1582" s="0" t="s">
        <v>1534</v>
      </c>
      <c r="AX1582" s="0" t="s">
        <v>5738</v>
      </c>
      <c r="BA1582" s="0" t="n">
        <v>280</v>
      </c>
      <c r="BB1582" s="0" t="s">
        <v>347</v>
      </c>
      <c r="BC1582" s="0" t="s">
        <v>5693</v>
      </c>
      <c r="BD1582" s="0" t="s">
        <v>348</v>
      </c>
      <c r="BE1582" s="0" t="s">
        <v>33</v>
      </c>
      <c r="BF1582" s="0" t="s">
        <v>5703</v>
      </c>
      <c r="BI1582" s="0" t="s">
        <v>189</v>
      </c>
      <c r="BJ1582" s="0" t="s">
        <v>5704</v>
      </c>
      <c r="BK1582" s="0" t="s">
        <v>5734</v>
      </c>
      <c r="BL1582" s="0" t="s">
        <v>5739</v>
      </c>
      <c r="BM1582" s="0" t="s">
        <v>5683</v>
      </c>
      <c r="BN1582" s="0" t="s">
        <v>5690</v>
      </c>
      <c r="BO1582" s="0" t="s">
        <v>769</v>
      </c>
      <c r="BP1582" s="0" t="s">
        <v>5678</v>
      </c>
      <c r="BQ1582" s="0" t="s">
        <v>127</v>
      </c>
      <c r="BT1582" s="0" t="n">
        <v>0</v>
      </c>
      <c r="BU1582" s="0" t="s">
        <v>5685</v>
      </c>
      <c r="BW1582" s="0" t="n">
        <v>2010</v>
      </c>
      <c r="BX1582" s="0" t="n">
        <v>2016</v>
      </c>
      <c r="BY1582" s="0" t="s">
        <v>5686</v>
      </c>
      <c r="BZ1582" s="0" t="n">
        <v>2013</v>
      </c>
      <c r="CA1582" s="0" t="n">
        <v>0.142857142857143</v>
      </c>
      <c r="CB1582" s="0" t="n">
        <v>0</v>
      </c>
      <c r="CC1582" s="0" t="n">
        <v>1</v>
      </c>
      <c r="CD1582" s="0" t="n">
        <v>-0.0565639073527003</v>
      </c>
      <c r="CE1582" s="0" t="n">
        <v>1</v>
      </c>
    </row>
    <row r="1583" customFormat="false" ht="15" hidden="false" customHeight="false" outlineLevel="0" collapsed="false">
      <c r="A1583" s="0" t="s">
        <v>5678</v>
      </c>
      <c r="B1583" s="0" t="n">
        <v>2888</v>
      </c>
      <c r="C1583" s="0" t="n">
        <v>-0.169618955495813</v>
      </c>
      <c r="D1583" s="0" t="n">
        <v>280</v>
      </c>
      <c r="E1583" s="0" t="n">
        <f aca="false">IF(ISNUMBER($BA1583),$BA1583,IF(AND(ISNUMBER($D1583),ISNUMBER($BW1583),ISNUMBER($BX1583)),$D1583*($BX1583-$BW1583+1),""))</f>
        <v>280</v>
      </c>
      <c r="H1583" s="0" t="s">
        <v>118</v>
      </c>
      <c r="I1583" s="0" t="s">
        <v>119</v>
      </c>
      <c r="J1583" s="0" t="n">
        <f aca="false">IF($BW1583&lt;&gt;"",$BW1583,"")</f>
        <v>2010</v>
      </c>
      <c r="K1583" s="0" t="n">
        <f aca="false">IF($BX1583&lt;&gt;"",$BX1583,"")</f>
        <v>2016</v>
      </c>
      <c r="L1583" s="0" t="n">
        <f aca="false">IF(AND(ISNUMBER($BW1583),ISNUMBER($BX1583)),($BW1583+$BX1583)/2,"")</f>
        <v>2013</v>
      </c>
      <c r="M1583" s="0" t="n">
        <f aca="false">IF($L1583&lt;&gt;"",$L1583,"")</f>
        <v>2013</v>
      </c>
      <c r="N1583" s="0" t="n">
        <f aca="false">IF(AND(ISNUMBER($BW1583),ISNUMBER($BX1583)),MIN(1,MAX(0,($BX1583-2016+1)/($BX1583-$BW1583+1))),"")</f>
        <v>0.142857142857143</v>
      </c>
      <c r="O1583" s="0" t="n">
        <f aca="false">IF(AND(ISNUMBER($BW1583),ISNUMBER($BX1583)),MIN(1,MAX(0,($BX1583-2017+1)/($BX1583-$BW1583+1))),"")</f>
        <v>0</v>
      </c>
      <c r="P1583" s="0" t="n">
        <f aca="false">IF(AND(ISNUMBER($BW1583),ISNUMBER($BX1583)),MIN(1,MAX(0,($BX1583-2018+1)/($BX1583-$BW1583+1))),"")</f>
        <v>0</v>
      </c>
      <c r="Q1583" s="0" t="n">
        <f aca="false">IF(AND(ISNUMBER($BW1583),ISNUMBER($BX1583)),MIN(1,MAX(0,($BX1583-2019+1)/($BX1583-$BW1583+1))),"")</f>
        <v>0</v>
      </c>
      <c r="R1583" s="0" t="n">
        <f aca="false">IF(AND(ISNUMBER($BW1583),ISNUMBER($BX1583)),MIN(1,MAX(0,($BX1583-2016+1)/($BX1583-$BW1583+1))),"")</f>
        <v>0.142857142857143</v>
      </c>
      <c r="S1583" s="0" t="n">
        <f aca="false">IF($L1583&lt;&gt;"",IF($L1583&gt;=2015.5,1,0),"")</f>
        <v>0</v>
      </c>
      <c r="T1583" s="0" t="n">
        <f aca="false">IF($L1583&lt;&gt;"",IF($L1583&gt;=2016,1,0),"")</f>
        <v>0</v>
      </c>
      <c r="U1583" s="0" t="n">
        <f aca="false">IF(ISNUMBER($BX1583),IF($BX1583&gt;=2016,1,0),"")</f>
        <v>1</v>
      </c>
      <c r="V1583" s="0" t="n">
        <f aca="false">IF(ISNUMBER($BW1583),IF($BW1583&gt;=2016,1,0),"")</f>
        <v>0</v>
      </c>
      <c r="W1583" s="0" t="str">
        <f aca="false">IF(AND(ISNUMBER($BW1583),ISNUMBER($BX1583)),IF($BW1583&gt;=2016,"post-only",IF($BX1583&lt;2016,"pre-only","mixed")),"")</f>
        <v>mixed</v>
      </c>
      <c r="X1583" s="0" t="n">
        <f aca="false">IF(AND(ISNUMBER($BW1583),ISNUMBER($BX1583)),MIN(1,MAX(0,($BX1583-2017+1)/($BX1583-$BW1583+1))),"")</f>
        <v>0</v>
      </c>
      <c r="Y1583" s="0" t="n">
        <f aca="false">IF(AND(ISNUMBER($BW1583),ISNUMBER($BX1583)),MIN(1,MAX(0,($BX1583-2018+1)/($BX1583-$BW1583+1))),"")</f>
        <v>0</v>
      </c>
      <c r="Z1583" s="0" t="n">
        <f aca="false">IF(AND(ISNUMBER($BW1583),ISNUMBER($BX1583)),MIN(1,MAX(0,($BX1583-2019+1)/($BX1583-$BW1583+1))),"")</f>
        <v>0</v>
      </c>
      <c r="AA1583" s="0" t="n">
        <f aca="false">IF(ISNUMBER($BX1583),IF($BX1583&gt;=2017,1,0),"")</f>
        <v>0</v>
      </c>
      <c r="AB1583" s="0" t="n">
        <f aca="false">IF(ISNUMBER($BX1583),IF($BX1583&gt;=2018,1,0),"")</f>
        <v>0</v>
      </c>
      <c r="AC1583" s="0" t="n">
        <f aca="false">IF(ISNUMBER($BX1583),IF($BX1583&gt;=2019,1,0),"")</f>
        <v>0</v>
      </c>
      <c r="AD1583" s="0" t="n">
        <f aca="false">IF($L1583&lt;&gt;"",IF($L1583&gt;2013,1,0),"")</f>
        <v>0</v>
      </c>
      <c r="AE1583" s="0" t="n">
        <f aca="false">IF($L1583&lt;&gt;"",1+IF($L1583&gt;2011,1,0)+IF($L1583&gt;2014,1,0),"")</f>
        <v>2</v>
      </c>
      <c r="AF1583" s="0" t="s">
        <v>87</v>
      </c>
      <c r="AG1583" s="0" t="s">
        <v>88</v>
      </c>
      <c r="AH1583" s="0" t="s">
        <v>89</v>
      </c>
      <c r="AI1583" s="0" t="s">
        <v>497</v>
      </c>
      <c r="AJ1583" s="0" t="s">
        <v>497</v>
      </c>
      <c r="AK1583" s="0" t="str">
        <f aca="false">IF(AND($CF1583&lt;&gt;"",IFERROR(INDEX(subsample_country_map!$B:$B,MATCH($CF1583,subsample_country_map!$A:$A,0)),"")&lt;&gt;""),INDEX(subsample_country_map!$B:$B,MATCH($CF1583,subsample_country_map!$A:$A,0)),INDEX(lookup!$AA:$AA,MATCH($A1583,lookup!$A:$A,0)))</f>
        <v>1_US</v>
      </c>
      <c r="AL1583" s="0" t="str">
        <f aca="false">IF(AND($CF1583&lt;&gt;"",IFERROR(INDEX(subsample_country_map!$C:$C,MATCH($CF1583,subsample_country_map!$A:$A,0)),"")&lt;&gt;""),INDEX(subsample_country_map!$C:$C,MATCH($CF1583,subsample_country_map!$A:$A,0)),INDEX(lookup!$AB:$AB,MATCH($A1583,lookup!$A:$A,0)))</f>
        <v>1_developed</v>
      </c>
      <c r="AM1583" s="0" t="str">
        <f aca="false">IF(AND($CF1583&lt;&gt;"",IFERROR(INDEX(subsample_country_map!$D:$D,MATCH($CF1583,subsample_country_map!$A:$A,0)),"")&lt;&gt;""),INDEX(subsample_country_map!$D:$D,MATCH($CF1583,subsample_country_map!$A:$A,0)),INDEX(lookup!$AC:$AC,MATCH($A1583,lookup!$A:$A,0)))</f>
        <v>1_western</v>
      </c>
      <c r="AN1583" s="0" t="str">
        <f aca="false">IF(AND($CF1583&lt;&gt;"",IFERROR(INDEX(subsample_country_map!$E:$E,MATCH($CF1583,subsample_country_map!$A:$A,0)),"")&lt;&gt;""),INDEX(subsample_country_map!$E:$E,MATCH($CF1583,subsample_country_map!$A:$A,0)),INDEX(lookup!$AD:$AD,MATCH($A1583,lookup!$A:$A,0)))</f>
        <v>1_common law</v>
      </c>
      <c r="AO1583" s="0" t="str">
        <f aca="false">INDEX(lookup!$Y:$Y,MATCH($A1583,lookup!$A:$A,0))</f>
        <v>0_published</v>
      </c>
      <c r="AP1583" s="0" t="str">
        <f aca="false">INDEX(lookup!$Z:$Z,MATCH($A1583,lookup!$A:$A,0))</f>
        <v>1_VHB high</v>
      </c>
      <c r="AQ1583" s="0" t="str">
        <f aca="false">INDEX(lookup!$W:$W,MATCH($A1583,lookup!$A:$A,0))</f>
        <v>3_mgmt</v>
      </c>
      <c r="AS1583" s="0" t="s">
        <v>91</v>
      </c>
      <c r="AT1583" s="0" t="s">
        <v>397</v>
      </c>
      <c r="AU1583" s="0" t="s">
        <v>93</v>
      </c>
      <c r="AV1583" s="0" t="s">
        <v>1541</v>
      </c>
      <c r="AX1583" s="0" t="s">
        <v>5740</v>
      </c>
      <c r="BA1583" s="0" t="n">
        <v>280</v>
      </c>
      <c r="BB1583" s="0" t="s">
        <v>347</v>
      </c>
      <c r="BC1583" s="0" t="s">
        <v>5693</v>
      </c>
      <c r="BD1583" s="0" t="s">
        <v>348</v>
      </c>
      <c r="BE1583" s="0" t="s">
        <v>33</v>
      </c>
      <c r="BF1583" s="0" t="s">
        <v>5703</v>
      </c>
      <c r="BI1583" s="0" t="s">
        <v>189</v>
      </c>
      <c r="BJ1583" s="0" t="s">
        <v>5708</v>
      </c>
      <c r="BK1583" s="0" t="s">
        <v>5734</v>
      </c>
      <c r="BL1583" s="0" t="s">
        <v>5741</v>
      </c>
      <c r="BM1583" s="0" t="s">
        <v>5688</v>
      </c>
      <c r="BN1583" s="0" t="s">
        <v>5690</v>
      </c>
      <c r="BO1583" s="0" t="s">
        <v>769</v>
      </c>
      <c r="BP1583" s="0" t="s">
        <v>5678</v>
      </c>
      <c r="BQ1583" s="0" t="s">
        <v>127</v>
      </c>
      <c r="BT1583" s="0" t="n">
        <v>0</v>
      </c>
      <c r="BU1583" s="0" t="s">
        <v>5685</v>
      </c>
      <c r="BW1583" s="0" t="n">
        <v>2010</v>
      </c>
      <c r="BX1583" s="0" t="n">
        <v>2016</v>
      </c>
      <c r="BY1583" s="0" t="s">
        <v>5686</v>
      </c>
      <c r="BZ1583" s="0" t="n">
        <v>2013</v>
      </c>
      <c r="CA1583" s="0" t="n">
        <v>0.142857142857143</v>
      </c>
      <c r="CB1583" s="0" t="n">
        <v>0</v>
      </c>
      <c r="CC1583" s="0" t="n">
        <v>1</v>
      </c>
      <c r="CD1583" s="0" t="n">
        <v>-0.171274305239095</v>
      </c>
      <c r="CE1583" s="0" t="n">
        <v>1</v>
      </c>
    </row>
    <row r="1584" customFormat="false" ht="15" hidden="false" customHeight="false" outlineLevel="0" collapsed="false">
      <c r="A1584" s="0" t="s">
        <v>5678</v>
      </c>
      <c r="B1584" s="0" t="n">
        <v>2889</v>
      </c>
      <c r="C1584" s="0" t="n">
        <v>-0.0445319914956649</v>
      </c>
      <c r="D1584" s="0" t="n">
        <v>258</v>
      </c>
      <c r="E1584" s="0" t="n">
        <f aca="false">IF(ISNUMBER($BA1584),$BA1584,IF(AND(ISNUMBER($D1584),ISNUMBER($BW1584),ISNUMBER($BX1584)),$D1584*($BX1584-$BW1584+1),""))</f>
        <v>258</v>
      </c>
      <c r="H1584" s="0" t="s">
        <v>118</v>
      </c>
      <c r="I1584" s="0" t="s">
        <v>119</v>
      </c>
      <c r="J1584" s="0" t="n">
        <f aca="false">IF($BW1584&lt;&gt;"",$BW1584,"")</f>
        <v>2010</v>
      </c>
      <c r="K1584" s="0" t="n">
        <f aca="false">IF($BX1584&lt;&gt;"",$BX1584,"")</f>
        <v>2016</v>
      </c>
      <c r="L1584" s="0" t="n">
        <f aca="false">IF(AND(ISNUMBER($BW1584),ISNUMBER($BX1584)),($BW1584+$BX1584)/2,"")</f>
        <v>2013</v>
      </c>
      <c r="M1584" s="0" t="n">
        <f aca="false">IF($L1584&lt;&gt;"",$L1584,"")</f>
        <v>2013</v>
      </c>
      <c r="N1584" s="0" t="n">
        <f aca="false">IF(AND(ISNUMBER($BW1584),ISNUMBER($BX1584)),MIN(1,MAX(0,($BX1584-2016+1)/($BX1584-$BW1584+1))),"")</f>
        <v>0.142857142857143</v>
      </c>
      <c r="O1584" s="0" t="n">
        <f aca="false">IF(AND(ISNUMBER($BW1584),ISNUMBER($BX1584)),MIN(1,MAX(0,($BX1584-2017+1)/($BX1584-$BW1584+1))),"")</f>
        <v>0</v>
      </c>
      <c r="P1584" s="0" t="n">
        <f aca="false">IF(AND(ISNUMBER($BW1584),ISNUMBER($BX1584)),MIN(1,MAX(0,($BX1584-2018+1)/($BX1584-$BW1584+1))),"")</f>
        <v>0</v>
      </c>
      <c r="Q1584" s="0" t="n">
        <f aca="false">IF(AND(ISNUMBER($BW1584),ISNUMBER($BX1584)),MIN(1,MAX(0,($BX1584-2019+1)/($BX1584-$BW1584+1))),"")</f>
        <v>0</v>
      </c>
      <c r="R1584" s="0" t="n">
        <f aca="false">IF(AND(ISNUMBER($BW1584),ISNUMBER($BX1584)),MIN(1,MAX(0,($BX1584-2016+1)/($BX1584-$BW1584+1))),"")</f>
        <v>0.142857142857143</v>
      </c>
      <c r="S1584" s="0" t="n">
        <f aca="false">IF($L1584&lt;&gt;"",IF($L1584&gt;=2015.5,1,0),"")</f>
        <v>0</v>
      </c>
      <c r="T1584" s="0" t="n">
        <f aca="false">IF($L1584&lt;&gt;"",IF($L1584&gt;=2016,1,0),"")</f>
        <v>0</v>
      </c>
      <c r="U1584" s="0" t="n">
        <f aca="false">IF(ISNUMBER($BX1584),IF($BX1584&gt;=2016,1,0),"")</f>
        <v>1</v>
      </c>
      <c r="V1584" s="0" t="n">
        <f aca="false">IF(ISNUMBER($BW1584),IF($BW1584&gt;=2016,1,0),"")</f>
        <v>0</v>
      </c>
      <c r="W1584" s="0" t="str">
        <f aca="false">IF(AND(ISNUMBER($BW1584),ISNUMBER($BX1584)),IF($BW1584&gt;=2016,"post-only",IF($BX1584&lt;2016,"pre-only","mixed")),"")</f>
        <v>mixed</v>
      </c>
      <c r="X1584" s="0" t="n">
        <f aca="false">IF(AND(ISNUMBER($BW1584),ISNUMBER($BX1584)),MIN(1,MAX(0,($BX1584-2017+1)/($BX1584-$BW1584+1))),"")</f>
        <v>0</v>
      </c>
      <c r="Y1584" s="0" t="n">
        <f aca="false">IF(AND(ISNUMBER($BW1584),ISNUMBER($BX1584)),MIN(1,MAX(0,($BX1584-2018+1)/($BX1584-$BW1584+1))),"")</f>
        <v>0</v>
      </c>
      <c r="Z1584" s="0" t="n">
        <f aca="false">IF(AND(ISNUMBER($BW1584),ISNUMBER($BX1584)),MIN(1,MAX(0,($BX1584-2019+1)/($BX1584-$BW1584+1))),"")</f>
        <v>0</v>
      </c>
      <c r="AA1584" s="0" t="n">
        <f aca="false">IF(ISNUMBER($BX1584),IF($BX1584&gt;=2017,1,0),"")</f>
        <v>0</v>
      </c>
      <c r="AB1584" s="0" t="n">
        <f aca="false">IF(ISNUMBER($BX1584),IF($BX1584&gt;=2018,1,0),"")</f>
        <v>0</v>
      </c>
      <c r="AC1584" s="0" t="n">
        <f aca="false">IF(ISNUMBER($BX1584),IF($BX1584&gt;=2019,1,0),"")</f>
        <v>0</v>
      </c>
      <c r="AD1584" s="0" t="n">
        <f aca="false">IF($L1584&lt;&gt;"",IF($L1584&gt;2013,1,0),"")</f>
        <v>0</v>
      </c>
      <c r="AE1584" s="0" t="n">
        <f aca="false">IF($L1584&lt;&gt;"",1+IF($L1584&gt;2011,1,0)+IF($L1584&gt;2014,1,0),"")</f>
        <v>2</v>
      </c>
      <c r="AF1584" s="0" t="s">
        <v>87</v>
      </c>
      <c r="AG1584" s="0" t="s">
        <v>88</v>
      </c>
      <c r="AH1584" s="0" t="s">
        <v>89</v>
      </c>
      <c r="AI1584" s="0" t="s">
        <v>497</v>
      </c>
      <c r="AJ1584" s="0" t="s">
        <v>497</v>
      </c>
      <c r="AK1584" s="0" t="str">
        <f aca="false">IF(AND($CF1584&lt;&gt;"",IFERROR(INDEX(subsample_country_map!$B:$B,MATCH($CF1584,subsample_country_map!$A:$A,0)),"")&lt;&gt;""),INDEX(subsample_country_map!$B:$B,MATCH($CF1584,subsample_country_map!$A:$A,0)),INDEX(lookup!$AA:$AA,MATCH($A1584,lookup!$A:$A,0)))</f>
        <v>1_US</v>
      </c>
      <c r="AL1584" s="0" t="str">
        <f aca="false">IF(AND($CF1584&lt;&gt;"",IFERROR(INDEX(subsample_country_map!$C:$C,MATCH($CF1584,subsample_country_map!$A:$A,0)),"")&lt;&gt;""),INDEX(subsample_country_map!$C:$C,MATCH($CF1584,subsample_country_map!$A:$A,0)),INDEX(lookup!$AB:$AB,MATCH($A1584,lookup!$A:$A,0)))</f>
        <v>1_developed</v>
      </c>
      <c r="AM1584" s="0" t="str">
        <f aca="false">IF(AND($CF1584&lt;&gt;"",IFERROR(INDEX(subsample_country_map!$D:$D,MATCH($CF1584,subsample_country_map!$A:$A,0)),"")&lt;&gt;""),INDEX(subsample_country_map!$D:$D,MATCH($CF1584,subsample_country_map!$A:$A,0)),INDEX(lookup!$AC:$AC,MATCH($A1584,lookup!$A:$A,0)))</f>
        <v>1_western</v>
      </c>
      <c r="AN1584" s="0" t="str">
        <f aca="false">IF(AND($CF1584&lt;&gt;"",IFERROR(INDEX(subsample_country_map!$E:$E,MATCH($CF1584,subsample_country_map!$A:$A,0)),"")&lt;&gt;""),INDEX(subsample_country_map!$E:$E,MATCH($CF1584,subsample_country_map!$A:$A,0)),INDEX(lookup!$AD:$AD,MATCH($A1584,lookup!$A:$A,0)))</f>
        <v>1_common law</v>
      </c>
      <c r="AO1584" s="0" t="str">
        <f aca="false">INDEX(lookup!$Y:$Y,MATCH($A1584,lookup!$A:$A,0))</f>
        <v>0_published</v>
      </c>
      <c r="AP1584" s="0" t="str">
        <f aca="false">INDEX(lookup!$Z:$Z,MATCH($A1584,lookup!$A:$A,0))</f>
        <v>1_VHB high</v>
      </c>
      <c r="AQ1584" s="0" t="str">
        <f aca="false">INDEX(lookup!$W:$W,MATCH($A1584,lookup!$A:$A,0))</f>
        <v>3_mgmt</v>
      </c>
      <c r="AS1584" s="0" t="s">
        <v>91</v>
      </c>
      <c r="AT1584" s="0" t="s">
        <v>397</v>
      </c>
      <c r="AU1584" s="0" t="s">
        <v>93</v>
      </c>
      <c r="AV1584" s="0" t="s">
        <v>2754</v>
      </c>
      <c r="AX1584" s="0" t="s">
        <v>5742</v>
      </c>
      <c r="BA1584" s="0" t="n">
        <v>258</v>
      </c>
      <c r="BB1584" s="0" t="s">
        <v>347</v>
      </c>
      <c r="BC1584" s="0" t="s">
        <v>5693</v>
      </c>
      <c r="BD1584" s="0" t="s">
        <v>348</v>
      </c>
      <c r="BE1584" s="0" t="s">
        <v>33</v>
      </c>
      <c r="BF1584" s="0" t="s">
        <v>5711</v>
      </c>
      <c r="BI1584" s="0" t="s">
        <v>189</v>
      </c>
      <c r="BJ1584" s="0" t="s">
        <v>5712</v>
      </c>
      <c r="BK1584" s="0" t="s">
        <v>5734</v>
      </c>
      <c r="BL1584" s="0" t="s">
        <v>5743</v>
      </c>
      <c r="BM1584" s="0" t="s">
        <v>5683</v>
      </c>
      <c r="BN1584" s="0" t="s">
        <v>5690</v>
      </c>
      <c r="BO1584" s="0" t="s">
        <v>769</v>
      </c>
      <c r="BP1584" s="0" t="s">
        <v>5678</v>
      </c>
      <c r="BQ1584" s="0" t="s">
        <v>127</v>
      </c>
      <c r="BT1584" s="0" t="n">
        <v>0</v>
      </c>
      <c r="BU1584" s="0" t="s">
        <v>5685</v>
      </c>
      <c r="BW1584" s="0" t="n">
        <v>2010</v>
      </c>
      <c r="BX1584" s="0" t="n">
        <v>2016</v>
      </c>
      <c r="BY1584" s="0" t="s">
        <v>5686</v>
      </c>
      <c r="BZ1584" s="0" t="n">
        <v>2013</v>
      </c>
      <c r="CA1584" s="0" t="n">
        <v>0.142857142857143</v>
      </c>
      <c r="CB1584" s="0" t="n">
        <v>0</v>
      </c>
      <c r="CC1584" s="0" t="n">
        <v>1</v>
      </c>
      <c r="CD1584" s="0" t="n">
        <v>-0.0445614636764064</v>
      </c>
      <c r="CE1584" s="0" t="n">
        <v>1</v>
      </c>
    </row>
    <row r="1585" customFormat="false" ht="15" hidden="false" customHeight="false" outlineLevel="0" collapsed="false">
      <c r="A1585" s="0" t="s">
        <v>5678</v>
      </c>
      <c r="B1585" s="0" t="n">
        <v>2890</v>
      </c>
      <c r="C1585" s="0" t="n">
        <v>-0.00628786103839881</v>
      </c>
      <c r="D1585" s="0" t="n">
        <v>258</v>
      </c>
      <c r="E1585" s="0" t="n">
        <f aca="false">IF(ISNUMBER($BA1585),$BA1585,IF(AND(ISNUMBER($D1585),ISNUMBER($BW1585),ISNUMBER($BX1585)),$D1585*($BX1585-$BW1585+1),""))</f>
        <v>258</v>
      </c>
      <c r="H1585" s="0" t="s">
        <v>118</v>
      </c>
      <c r="I1585" s="0" t="s">
        <v>119</v>
      </c>
      <c r="J1585" s="0" t="n">
        <f aca="false">IF($BW1585&lt;&gt;"",$BW1585,"")</f>
        <v>2010</v>
      </c>
      <c r="K1585" s="0" t="n">
        <f aca="false">IF($BX1585&lt;&gt;"",$BX1585,"")</f>
        <v>2016</v>
      </c>
      <c r="L1585" s="0" t="n">
        <f aca="false">IF(AND(ISNUMBER($BW1585),ISNUMBER($BX1585)),($BW1585+$BX1585)/2,"")</f>
        <v>2013</v>
      </c>
      <c r="M1585" s="0" t="n">
        <f aca="false">IF($L1585&lt;&gt;"",$L1585,"")</f>
        <v>2013</v>
      </c>
      <c r="N1585" s="0" t="n">
        <f aca="false">IF(AND(ISNUMBER($BW1585),ISNUMBER($BX1585)),MIN(1,MAX(0,($BX1585-2016+1)/($BX1585-$BW1585+1))),"")</f>
        <v>0.142857142857143</v>
      </c>
      <c r="O1585" s="0" t="n">
        <f aca="false">IF(AND(ISNUMBER($BW1585),ISNUMBER($BX1585)),MIN(1,MAX(0,($BX1585-2017+1)/($BX1585-$BW1585+1))),"")</f>
        <v>0</v>
      </c>
      <c r="P1585" s="0" t="n">
        <f aca="false">IF(AND(ISNUMBER($BW1585),ISNUMBER($BX1585)),MIN(1,MAX(0,($BX1585-2018+1)/($BX1585-$BW1585+1))),"")</f>
        <v>0</v>
      </c>
      <c r="Q1585" s="0" t="n">
        <f aca="false">IF(AND(ISNUMBER($BW1585),ISNUMBER($BX1585)),MIN(1,MAX(0,($BX1585-2019+1)/($BX1585-$BW1585+1))),"")</f>
        <v>0</v>
      </c>
      <c r="R1585" s="0" t="n">
        <f aca="false">IF(AND(ISNUMBER($BW1585),ISNUMBER($BX1585)),MIN(1,MAX(0,($BX1585-2016+1)/($BX1585-$BW1585+1))),"")</f>
        <v>0.142857142857143</v>
      </c>
      <c r="S1585" s="0" t="n">
        <f aca="false">IF($L1585&lt;&gt;"",IF($L1585&gt;=2015.5,1,0),"")</f>
        <v>0</v>
      </c>
      <c r="T1585" s="0" t="n">
        <f aca="false">IF($L1585&lt;&gt;"",IF($L1585&gt;=2016,1,0),"")</f>
        <v>0</v>
      </c>
      <c r="U1585" s="0" t="n">
        <f aca="false">IF(ISNUMBER($BX1585),IF($BX1585&gt;=2016,1,0),"")</f>
        <v>1</v>
      </c>
      <c r="V1585" s="0" t="n">
        <f aca="false">IF(ISNUMBER($BW1585),IF($BW1585&gt;=2016,1,0),"")</f>
        <v>0</v>
      </c>
      <c r="W1585" s="0" t="str">
        <f aca="false">IF(AND(ISNUMBER($BW1585),ISNUMBER($BX1585)),IF($BW1585&gt;=2016,"post-only",IF($BX1585&lt;2016,"pre-only","mixed")),"")</f>
        <v>mixed</v>
      </c>
      <c r="X1585" s="0" t="n">
        <f aca="false">IF(AND(ISNUMBER($BW1585),ISNUMBER($BX1585)),MIN(1,MAX(0,($BX1585-2017+1)/($BX1585-$BW1585+1))),"")</f>
        <v>0</v>
      </c>
      <c r="Y1585" s="0" t="n">
        <f aca="false">IF(AND(ISNUMBER($BW1585),ISNUMBER($BX1585)),MIN(1,MAX(0,($BX1585-2018+1)/($BX1585-$BW1585+1))),"")</f>
        <v>0</v>
      </c>
      <c r="Z1585" s="0" t="n">
        <f aca="false">IF(AND(ISNUMBER($BW1585),ISNUMBER($BX1585)),MIN(1,MAX(0,($BX1585-2019+1)/($BX1585-$BW1585+1))),"")</f>
        <v>0</v>
      </c>
      <c r="AA1585" s="0" t="n">
        <f aca="false">IF(ISNUMBER($BX1585),IF($BX1585&gt;=2017,1,0),"")</f>
        <v>0</v>
      </c>
      <c r="AB1585" s="0" t="n">
        <f aca="false">IF(ISNUMBER($BX1585),IF($BX1585&gt;=2018,1,0),"")</f>
        <v>0</v>
      </c>
      <c r="AC1585" s="0" t="n">
        <f aca="false">IF(ISNUMBER($BX1585),IF($BX1585&gt;=2019,1,0),"")</f>
        <v>0</v>
      </c>
      <c r="AD1585" s="0" t="n">
        <f aca="false">IF($L1585&lt;&gt;"",IF($L1585&gt;2013,1,0),"")</f>
        <v>0</v>
      </c>
      <c r="AE1585" s="0" t="n">
        <f aca="false">IF($L1585&lt;&gt;"",1+IF($L1585&gt;2011,1,0)+IF($L1585&gt;2014,1,0),"")</f>
        <v>2</v>
      </c>
      <c r="AF1585" s="0" t="s">
        <v>87</v>
      </c>
      <c r="AG1585" s="0" t="s">
        <v>88</v>
      </c>
      <c r="AH1585" s="0" t="s">
        <v>89</v>
      </c>
      <c r="AI1585" s="0" t="s">
        <v>497</v>
      </c>
      <c r="AJ1585" s="0" t="s">
        <v>497</v>
      </c>
      <c r="AK1585" s="0" t="str">
        <f aca="false">IF(AND($CF1585&lt;&gt;"",IFERROR(INDEX(subsample_country_map!$B:$B,MATCH($CF1585,subsample_country_map!$A:$A,0)),"")&lt;&gt;""),INDEX(subsample_country_map!$B:$B,MATCH($CF1585,subsample_country_map!$A:$A,0)),INDEX(lookup!$AA:$AA,MATCH($A1585,lookup!$A:$A,0)))</f>
        <v>1_US</v>
      </c>
      <c r="AL1585" s="0" t="str">
        <f aca="false">IF(AND($CF1585&lt;&gt;"",IFERROR(INDEX(subsample_country_map!$C:$C,MATCH($CF1585,subsample_country_map!$A:$A,0)),"")&lt;&gt;""),INDEX(subsample_country_map!$C:$C,MATCH($CF1585,subsample_country_map!$A:$A,0)),INDEX(lookup!$AB:$AB,MATCH($A1585,lookup!$A:$A,0)))</f>
        <v>1_developed</v>
      </c>
      <c r="AM1585" s="0" t="str">
        <f aca="false">IF(AND($CF1585&lt;&gt;"",IFERROR(INDEX(subsample_country_map!$D:$D,MATCH($CF1585,subsample_country_map!$A:$A,0)),"")&lt;&gt;""),INDEX(subsample_country_map!$D:$D,MATCH($CF1585,subsample_country_map!$A:$A,0)),INDEX(lookup!$AC:$AC,MATCH($A1585,lookup!$A:$A,0)))</f>
        <v>1_western</v>
      </c>
      <c r="AN1585" s="0" t="str">
        <f aca="false">IF(AND($CF1585&lt;&gt;"",IFERROR(INDEX(subsample_country_map!$E:$E,MATCH($CF1585,subsample_country_map!$A:$A,0)),"")&lt;&gt;""),INDEX(subsample_country_map!$E:$E,MATCH($CF1585,subsample_country_map!$A:$A,0)),INDEX(lookup!$AD:$AD,MATCH($A1585,lookup!$A:$A,0)))</f>
        <v>1_common law</v>
      </c>
      <c r="AO1585" s="0" t="str">
        <f aca="false">INDEX(lookup!$Y:$Y,MATCH($A1585,lookup!$A:$A,0))</f>
        <v>0_published</v>
      </c>
      <c r="AP1585" s="0" t="str">
        <f aca="false">INDEX(lookup!$Z:$Z,MATCH($A1585,lookup!$A:$A,0))</f>
        <v>1_VHB high</v>
      </c>
      <c r="AQ1585" s="0" t="str">
        <f aca="false">INDEX(lookup!$W:$W,MATCH($A1585,lookup!$A:$A,0))</f>
        <v>3_mgmt</v>
      </c>
      <c r="AS1585" s="0" t="s">
        <v>91</v>
      </c>
      <c r="AT1585" s="0" t="s">
        <v>397</v>
      </c>
      <c r="AU1585" s="0" t="s">
        <v>93</v>
      </c>
      <c r="AV1585" s="0" t="s">
        <v>1718</v>
      </c>
      <c r="AX1585" s="0" t="s">
        <v>2417</v>
      </c>
      <c r="BA1585" s="0" t="n">
        <v>258</v>
      </c>
      <c r="BB1585" s="0" t="s">
        <v>347</v>
      </c>
      <c r="BC1585" s="0" t="s">
        <v>5693</v>
      </c>
      <c r="BD1585" s="0" t="s">
        <v>348</v>
      </c>
      <c r="BE1585" s="0" t="s">
        <v>33</v>
      </c>
      <c r="BF1585" s="0" t="s">
        <v>5711</v>
      </c>
      <c r="BI1585" s="0" t="s">
        <v>189</v>
      </c>
      <c r="BJ1585" s="0" t="s">
        <v>5715</v>
      </c>
      <c r="BK1585" s="0" t="s">
        <v>5734</v>
      </c>
      <c r="BL1585" s="0" t="s">
        <v>5744</v>
      </c>
      <c r="BM1585" s="0" t="s">
        <v>5688</v>
      </c>
      <c r="BN1585" s="0" t="s">
        <v>5690</v>
      </c>
      <c r="BO1585" s="0" t="s">
        <v>769</v>
      </c>
      <c r="BP1585" s="0" t="s">
        <v>5678</v>
      </c>
      <c r="BQ1585" s="0" t="s">
        <v>127</v>
      </c>
      <c r="BT1585" s="0" t="n">
        <v>0</v>
      </c>
      <c r="BU1585" s="0" t="s">
        <v>5685</v>
      </c>
      <c r="BW1585" s="0" t="n">
        <v>2010</v>
      </c>
      <c r="BX1585" s="0" t="n">
        <v>2016</v>
      </c>
      <c r="BY1585" s="0" t="s">
        <v>5686</v>
      </c>
      <c r="BZ1585" s="0" t="n">
        <v>2013</v>
      </c>
      <c r="CA1585" s="0" t="n">
        <v>0.142857142857143</v>
      </c>
      <c r="CB1585" s="0" t="n">
        <v>0</v>
      </c>
      <c r="CC1585" s="0" t="n">
        <v>1</v>
      </c>
      <c r="CD1585" s="0" t="n">
        <v>-0.00628794390849704</v>
      </c>
      <c r="CE1585" s="0" t="n">
        <v>1</v>
      </c>
    </row>
    <row r="1586" customFormat="false" ht="15" hidden="false" customHeight="false" outlineLevel="0" collapsed="false">
      <c r="A1586" s="0" t="s">
        <v>5678</v>
      </c>
      <c r="B1586" s="0" t="n">
        <v>2891</v>
      </c>
      <c r="C1586" s="0" t="n">
        <v>-0.0452012713792627</v>
      </c>
      <c r="D1586" s="0" t="n">
        <v>216</v>
      </c>
      <c r="E1586" s="0" t="n">
        <f aca="false">IF(ISNUMBER($BA1586),$BA1586,IF(AND(ISNUMBER($D1586),ISNUMBER($BW1586),ISNUMBER($BX1586)),$D1586*($BX1586-$BW1586+1),""))</f>
        <v>216</v>
      </c>
      <c r="H1586" s="0" t="s">
        <v>118</v>
      </c>
      <c r="I1586" s="0" t="s">
        <v>119</v>
      </c>
      <c r="J1586" s="0" t="n">
        <f aca="false">IF($BW1586&lt;&gt;"",$BW1586,"")</f>
        <v>2010</v>
      </c>
      <c r="K1586" s="0" t="n">
        <f aca="false">IF($BX1586&lt;&gt;"",$BX1586,"")</f>
        <v>2016</v>
      </c>
      <c r="L1586" s="0" t="n">
        <f aca="false">IF(AND(ISNUMBER($BW1586),ISNUMBER($BX1586)),($BW1586+$BX1586)/2,"")</f>
        <v>2013</v>
      </c>
      <c r="M1586" s="0" t="n">
        <f aca="false">IF($L1586&lt;&gt;"",$L1586,"")</f>
        <v>2013</v>
      </c>
      <c r="N1586" s="0" t="n">
        <f aca="false">IF(AND(ISNUMBER($BW1586),ISNUMBER($BX1586)),MIN(1,MAX(0,($BX1586-2016+1)/($BX1586-$BW1586+1))),"")</f>
        <v>0.142857142857143</v>
      </c>
      <c r="O1586" s="0" t="n">
        <f aca="false">IF(AND(ISNUMBER($BW1586),ISNUMBER($BX1586)),MIN(1,MAX(0,($BX1586-2017+1)/($BX1586-$BW1586+1))),"")</f>
        <v>0</v>
      </c>
      <c r="P1586" s="0" t="n">
        <f aca="false">IF(AND(ISNUMBER($BW1586),ISNUMBER($BX1586)),MIN(1,MAX(0,($BX1586-2018+1)/($BX1586-$BW1586+1))),"")</f>
        <v>0</v>
      </c>
      <c r="Q1586" s="0" t="n">
        <f aca="false">IF(AND(ISNUMBER($BW1586),ISNUMBER($BX1586)),MIN(1,MAX(0,($BX1586-2019+1)/($BX1586-$BW1586+1))),"")</f>
        <v>0</v>
      </c>
      <c r="R1586" s="0" t="n">
        <f aca="false">IF(AND(ISNUMBER($BW1586),ISNUMBER($BX1586)),MIN(1,MAX(0,($BX1586-2016+1)/($BX1586-$BW1586+1))),"")</f>
        <v>0.142857142857143</v>
      </c>
      <c r="S1586" s="0" t="n">
        <f aca="false">IF($L1586&lt;&gt;"",IF($L1586&gt;=2015.5,1,0),"")</f>
        <v>0</v>
      </c>
      <c r="T1586" s="0" t="n">
        <f aca="false">IF($L1586&lt;&gt;"",IF($L1586&gt;=2016,1,0),"")</f>
        <v>0</v>
      </c>
      <c r="U1586" s="0" t="n">
        <f aca="false">IF(ISNUMBER($BX1586),IF($BX1586&gt;=2016,1,0),"")</f>
        <v>1</v>
      </c>
      <c r="V1586" s="0" t="n">
        <f aca="false">IF(ISNUMBER($BW1586),IF($BW1586&gt;=2016,1,0),"")</f>
        <v>0</v>
      </c>
      <c r="W1586" s="0" t="str">
        <f aca="false">IF(AND(ISNUMBER($BW1586),ISNUMBER($BX1586)),IF($BW1586&gt;=2016,"post-only",IF($BX1586&lt;2016,"pre-only","mixed")),"")</f>
        <v>mixed</v>
      </c>
      <c r="X1586" s="0" t="n">
        <f aca="false">IF(AND(ISNUMBER($BW1586),ISNUMBER($BX1586)),MIN(1,MAX(0,($BX1586-2017+1)/($BX1586-$BW1586+1))),"")</f>
        <v>0</v>
      </c>
      <c r="Y1586" s="0" t="n">
        <f aca="false">IF(AND(ISNUMBER($BW1586),ISNUMBER($BX1586)),MIN(1,MAX(0,($BX1586-2018+1)/($BX1586-$BW1586+1))),"")</f>
        <v>0</v>
      </c>
      <c r="Z1586" s="0" t="n">
        <f aca="false">IF(AND(ISNUMBER($BW1586),ISNUMBER($BX1586)),MIN(1,MAX(0,($BX1586-2019+1)/($BX1586-$BW1586+1))),"")</f>
        <v>0</v>
      </c>
      <c r="AA1586" s="0" t="n">
        <f aca="false">IF(ISNUMBER($BX1586),IF($BX1586&gt;=2017,1,0),"")</f>
        <v>0</v>
      </c>
      <c r="AB1586" s="0" t="n">
        <f aca="false">IF(ISNUMBER($BX1586),IF($BX1586&gt;=2018,1,0),"")</f>
        <v>0</v>
      </c>
      <c r="AC1586" s="0" t="n">
        <f aca="false">IF(ISNUMBER($BX1586),IF($BX1586&gt;=2019,1,0),"")</f>
        <v>0</v>
      </c>
      <c r="AD1586" s="0" t="n">
        <f aca="false">IF($L1586&lt;&gt;"",IF($L1586&gt;2013,1,0),"")</f>
        <v>0</v>
      </c>
      <c r="AE1586" s="0" t="n">
        <f aca="false">IF($L1586&lt;&gt;"",1+IF($L1586&gt;2011,1,0)+IF($L1586&gt;2014,1,0),"")</f>
        <v>2</v>
      </c>
      <c r="AF1586" s="0" t="s">
        <v>87</v>
      </c>
      <c r="AG1586" s="0" t="s">
        <v>88</v>
      </c>
      <c r="AH1586" s="0" t="s">
        <v>89</v>
      </c>
      <c r="AI1586" s="0" t="s">
        <v>497</v>
      </c>
      <c r="AJ1586" s="0" t="s">
        <v>497</v>
      </c>
      <c r="AK1586" s="0" t="str">
        <f aca="false">IF(AND($CF1586&lt;&gt;"",IFERROR(INDEX(subsample_country_map!$B:$B,MATCH($CF1586,subsample_country_map!$A:$A,0)),"")&lt;&gt;""),INDEX(subsample_country_map!$B:$B,MATCH($CF1586,subsample_country_map!$A:$A,0)),INDEX(lookup!$AA:$AA,MATCH($A1586,lookup!$A:$A,0)))</f>
        <v>1_US</v>
      </c>
      <c r="AL1586" s="0" t="str">
        <f aca="false">IF(AND($CF1586&lt;&gt;"",IFERROR(INDEX(subsample_country_map!$C:$C,MATCH($CF1586,subsample_country_map!$A:$A,0)),"")&lt;&gt;""),INDEX(subsample_country_map!$C:$C,MATCH($CF1586,subsample_country_map!$A:$A,0)),INDEX(lookup!$AB:$AB,MATCH($A1586,lookup!$A:$A,0)))</f>
        <v>1_developed</v>
      </c>
      <c r="AM1586" s="0" t="str">
        <f aca="false">IF(AND($CF1586&lt;&gt;"",IFERROR(INDEX(subsample_country_map!$D:$D,MATCH($CF1586,subsample_country_map!$A:$A,0)),"")&lt;&gt;""),INDEX(subsample_country_map!$D:$D,MATCH($CF1586,subsample_country_map!$A:$A,0)),INDEX(lookup!$AC:$AC,MATCH($A1586,lookup!$A:$A,0)))</f>
        <v>1_western</v>
      </c>
      <c r="AN1586" s="0" t="str">
        <f aca="false">IF(AND($CF1586&lt;&gt;"",IFERROR(INDEX(subsample_country_map!$E:$E,MATCH($CF1586,subsample_country_map!$A:$A,0)),"")&lt;&gt;""),INDEX(subsample_country_map!$E:$E,MATCH($CF1586,subsample_country_map!$A:$A,0)),INDEX(lookup!$AD:$AD,MATCH($A1586,lookup!$A:$A,0)))</f>
        <v>1_common law</v>
      </c>
      <c r="AO1586" s="0" t="str">
        <f aca="false">INDEX(lookup!$Y:$Y,MATCH($A1586,lookup!$A:$A,0))</f>
        <v>0_published</v>
      </c>
      <c r="AP1586" s="0" t="str">
        <f aca="false">INDEX(lookup!$Z:$Z,MATCH($A1586,lookup!$A:$A,0))</f>
        <v>1_VHB high</v>
      </c>
      <c r="AQ1586" s="0" t="str">
        <f aca="false">INDEX(lookup!$W:$W,MATCH($A1586,lookup!$A:$A,0))</f>
        <v>3_mgmt</v>
      </c>
      <c r="AS1586" s="0" t="s">
        <v>91</v>
      </c>
      <c r="AT1586" s="0" t="s">
        <v>397</v>
      </c>
      <c r="AU1586" s="0" t="s">
        <v>93</v>
      </c>
      <c r="AV1586" s="0" t="s">
        <v>1496</v>
      </c>
      <c r="AX1586" s="0" t="s">
        <v>5745</v>
      </c>
      <c r="BA1586" s="0" t="n">
        <v>216</v>
      </c>
      <c r="BB1586" s="0" t="s">
        <v>347</v>
      </c>
      <c r="BC1586" s="0" t="s">
        <v>5693</v>
      </c>
      <c r="BD1586" s="0" t="s">
        <v>348</v>
      </c>
      <c r="BE1586" s="0" t="s">
        <v>5746</v>
      </c>
      <c r="BF1586" s="0" t="s">
        <v>5747</v>
      </c>
      <c r="BI1586" s="0" t="s">
        <v>189</v>
      </c>
      <c r="BJ1586" s="0" t="s">
        <v>5719</v>
      </c>
      <c r="BK1586" s="0" t="s">
        <v>5734</v>
      </c>
      <c r="BL1586" s="0" t="s">
        <v>5748</v>
      </c>
      <c r="BM1586" s="0" t="s">
        <v>5683</v>
      </c>
      <c r="BN1586" s="0" t="s">
        <v>5690</v>
      </c>
      <c r="BO1586" s="0" t="s">
        <v>769</v>
      </c>
      <c r="BP1586" s="0" t="s">
        <v>5678</v>
      </c>
      <c r="BQ1586" s="0" t="s">
        <v>127</v>
      </c>
      <c r="BT1586" s="0" t="n">
        <v>0</v>
      </c>
      <c r="BU1586" s="0" t="s">
        <v>5685</v>
      </c>
      <c r="BW1586" s="0" t="n">
        <v>2010</v>
      </c>
      <c r="BX1586" s="0" t="n">
        <v>2016</v>
      </c>
      <c r="BY1586" s="0" t="s">
        <v>5686</v>
      </c>
      <c r="BZ1586" s="0" t="n">
        <v>2013</v>
      </c>
      <c r="CA1586" s="0" t="n">
        <v>0.142857142857143</v>
      </c>
      <c r="CB1586" s="0" t="n">
        <v>0</v>
      </c>
      <c r="CC1586" s="0" t="n">
        <v>1</v>
      </c>
      <c r="CD1586" s="0" t="n">
        <v>-0.0452320935730236</v>
      </c>
      <c r="CE1586" s="0" t="n">
        <v>1</v>
      </c>
    </row>
    <row r="1587" customFormat="false" ht="15" hidden="false" customHeight="false" outlineLevel="0" collapsed="false">
      <c r="A1587" s="0" t="s">
        <v>5678</v>
      </c>
      <c r="B1587" s="0" t="n">
        <v>2892</v>
      </c>
      <c r="C1587" s="0" t="n">
        <v>-0.151592835691536</v>
      </c>
      <c r="D1587" s="0" t="n">
        <v>216</v>
      </c>
      <c r="E1587" s="0" t="n">
        <f aca="false">IF(ISNUMBER($BA1587),$BA1587,IF(AND(ISNUMBER($D1587),ISNUMBER($BW1587),ISNUMBER($BX1587)),$D1587*($BX1587-$BW1587+1),""))</f>
        <v>216</v>
      </c>
      <c r="H1587" s="0" t="s">
        <v>118</v>
      </c>
      <c r="I1587" s="0" t="s">
        <v>119</v>
      </c>
      <c r="J1587" s="0" t="n">
        <f aca="false">IF($BW1587&lt;&gt;"",$BW1587,"")</f>
        <v>2010</v>
      </c>
      <c r="K1587" s="0" t="n">
        <f aca="false">IF($BX1587&lt;&gt;"",$BX1587,"")</f>
        <v>2016</v>
      </c>
      <c r="L1587" s="0" t="n">
        <f aca="false">IF(AND(ISNUMBER($BW1587),ISNUMBER($BX1587)),($BW1587+$BX1587)/2,"")</f>
        <v>2013</v>
      </c>
      <c r="M1587" s="0" t="n">
        <f aca="false">IF($L1587&lt;&gt;"",$L1587,"")</f>
        <v>2013</v>
      </c>
      <c r="N1587" s="0" t="n">
        <f aca="false">IF(AND(ISNUMBER($BW1587),ISNUMBER($BX1587)),MIN(1,MAX(0,($BX1587-2016+1)/($BX1587-$BW1587+1))),"")</f>
        <v>0.142857142857143</v>
      </c>
      <c r="O1587" s="0" t="n">
        <f aca="false">IF(AND(ISNUMBER($BW1587),ISNUMBER($BX1587)),MIN(1,MAX(0,($BX1587-2017+1)/($BX1587-$BW1587+1))),"")</f>
        <v>0</v>
      </c>
      <c r="P1587" s="0" t="n">
        <f aca="false">IF(AND(ISNUMBER($BW1587),ISNUMBER($BX1587)),MIN(1,MAX(0,($BX1587-2018+1)/($BX1587-$BW1587+1))),"")</f>
        <v>0</v>
      </c>
      <c r="Q1587" s="0" t="n">
        <f aca="false">IF(AND(ISNUMBER($BW1587),ISNUMBER($BX1587)),MIN(1,MAX(0,($BX1587-2019+1)/($BX1587-$BW1587+1))),"")</f>
        <v>0</v>
      </c>
      <c r="R1587" s="0" t="n">
        <f aca="false">IF(AND(ISNUMBER($BW1587),ISNUMBER($BX1587)),MIN(1,MAX(0,($BX1587-2016+1)/($BX1587-$BW1587+1))),"")</f>
        <v>0.142857142857143</v>
      </c>
      <c r="S1587" s="0" t="n">
        <f aca="false">IF($L1587&lt;&gt;"",IF($L1587&gt;=2015.5,1,0),"")</f>
        <v>0</v>
      </c>
      <c r="T1587" s="0" t="n">
        <f aca="false">IF($L1587&lt;&gt;"",IF($L1587&gt;=2016,1,0),"")</f>
        <v>0</v>
      </c>
      <c r="U1587" s="0" t="n">
        <f aca="false">IF(ISNUMBER($BX1587),IF($BX1587&gt;=2016,1,0),"")</f>
        <v>1</v>
      </c>
      <c r="V1587" s="0" t="n">
        <f aca="false">IF(ISNUMBER($BW1587),IF($BW1587&gt;=2016,1,0),"")</f>
        <v>0</v>
      </c>
      <c r="W1587" s="0" t="str">
        <f aca="false">IF(AND(ISNUMBER($BW1587),ISNUMBER($BX1587)),IF($BW1587&gt;=2016,"post-only",IF($BX1587&lt;2016,"pre-only","mixed")),"")</f>
        <v>mixed</v>
      </c>
      <c r="X1587" s="0" t="n">
        <f aca="false">IF(AND(ISNUMBER($BW1587),ISNUMBER($BX1587)),MIN(1,MAX(0,($BX1587-2017+1)/($BX1587-$BW1587+1))),"")</f>
        <v>0</v>
      </c>
      <c r="Y1587" s="0" t="n">
        <f aca="false">IF(AND(ISNUMBER($BW1587),ISNUMBER($BX1587)),MIN(1,MAX(0,($BX1587-2018+1)/($BX1587-$BW1587+1))),"")</f>
        <v>0</v>
      </c>
      <c r="Z1587" s="0" t="n">
        <f aca="false">IF(AND(ISNUMBER($BW1587),ISNUMBER($BX1587)),MIN(1,MAX(0,($BX1587-2019+1)/($BX1587-$BW1587+1))),"")</f>
        <v>0</v>
      </c>
      <c r="AA1587" s="0" t="n">
        <f aca="false">IF(ISNUMBER($BX1587),IF($BX1587&gt;=2017,1,0),"")</f>
        <v>0</v>
      </c>
      <c r="AB1587" s="0" t="n">
        <f aca="false">IF(ISNUMBER($BX1587),IF($BX1587&gt;=2018,1,0),"")</f>
        <v>0</v>
      </c>
      <c r="AC1587" s="0" t="n">
        <f aca="false">IF(ISNUMBER($BX1587),IF($BX1587&gt;=2019,1,0),"")</f>
        <v>0</v>
      </c>
      <c r="AD1587" s="0" t="n">
        <f aca="false">IF($L1587&lt;&gt;"",IF($L1587&gt;2013,1,0),"")</f>
        <v>0</v>
      </c>
      <c r="AE1587" s="0" t="n">
        <f aca="false">IF($L1587&lt;&gt;"",1+IF($L1587&gt;2011,1,0)+IF($L1587&gt;2014,1,0),"")</f>
        <v>2</v>
      </c>
      <c r="AF1587" s="0" t="s">
        <v>87</v>
      </c>
      <c r="AG1587" s="0" t="s">
        <v>88</v>
      </c>
      <c r="AH1587" s="0" t="s">
        <v>89</v>
      </c>
      <c r="AI1587" s="0" t="s">
        <v>497</v>
      </c>
      <c r="AJ1587" s="0" t="s">
        <v>497</v>
      </c>
      <c r="AK1587" s="0" t="str">
        <f aca="false">IF(AND($CF1587&lt;&gt;"",IFERROR(INDEX(subsample_country_map!$B:$B,MATCH($CF1587,subsample_country_map!$A:$A,0)),"")&lt;&gt;""),INDEX(subsample_country_map!$B:$B,MATCH($CF1587,subsample_country_map!$A:$A,0)),INDEX(lookup!$AA:$AA,MATCH($A1587,lookup!$A:$A,0)))</f>
        <v>1_US</v>
      </c>
      <c r="AL1587" s="0" t="str">
        <f aca="false">IF(AND($CF1587&lt;&gt;"",IFERROR(INDEX(subsample_country_map!$C:$C,MATCH($CF1587,subsample_country_map!$A:$A,0)),"")&lt;&gt;""),INDEX(subsample_country_map!$C:$C,MATCH($CF1587,subsample_country_map!$A:$A,0)),INDEX(lookup!$AB:$AB,MATCH($A1587,lookup!$A:$A,0)))</f>
        <v>1_developed</v>
      </c>
      <c r="AM1587" s="0" t="str">
        <f aca="false">IF(AND($CF1587&lt;&gt;"",IFERROR(INDEX(subsample_country_map!$D:$D,MATCH($CF1587,subsample_country_map!$A:$A,0)),"")&lt;&gt;""),INDEX(subsample_country_map!$D:$D,MATCH($CF1587,subsample_country_map!$A:$A,0)),INDEX(lookup!$AC:$AC,MATCH($A1587,lookup!$A:$A,0)))</f>
        <v>1_western</v>
      </c>
      <c r="AN1587" s="0" t="str">
        <f aca="false">IF(AND($CF1587&lt;&gt;"",IFERROR(INDEX(subsample_country_map!$E:$E,MATCH($CF1587,subsample_country_map!$A:$A,0)),"")&lt;&gt;""),INDEX(subsample_country_map!$E:$E,MATCH($CF1587,subsample_country_map!$A:$A,0)),INDEX(lookup!$AD:$AD,MATCH($A1587,lookup!$A:$A,0)))</f>
        <v>1_common law</v>
      </c>
      <c r="AO1587" s="0" t="str">
        <f aca="false">INDEX(lookup!$Y:$Y,MATCH($A1587,lookup!$A:$A,0))</f>
        <v>0_published</v>
      </c>
      <c r="AP1587" s="0" t="str">
        <f aca="false">INDEX(lookup!$Z:$Z,MATCH($A1587,lookup!$A:$A,0))</f>
        <v>1_VHB high</v>
      </c>
      <c r="AQ1587" s="0" t="str">
        <f aca="false">INDEX(lookup!$W:$W,MATCH($A1587,lookup!$A:$A,0))</f>
        <v>3_mgmt</v>
      </c>
      <c r="AS1587" s="0" t="s">
        <v>91</v>
      </c>
      <c r="AT1587" s="0" t="s">
        <v>397</v>
      </c>
      <c r="AU1587" s="0" t="s">
        <v>93</v>
      </c>
      <c r="AV1587" s="0" t="s">
        <v>2593</v>
      </c>
      <c r="AX1587" s="0" t="s">
        <v>5749</v>
      </c>
      <c r="BA1587" s="0" t="n">
        <v>216</v>
      </c>
      <c r="BB1587" s="0" t="s">
        <v>347</v>
      </c>
      <c r="BC1587" s="0" t="s">
        <v>5693</v>
      </c>
      <c r="BD1587" s="0" t="s">
        <v>348</v>
      </c>
      <c r="BE1587" s="0" t="s">
        <v>5746</v>
      </c>
      <c r="BF1587" s="0" t="s">
        <v>5747</v>
      </c>
      <c r="BI1587" s="0" t="s">
        <v>189</v>
      </c>
      <c r="BJ1587" s="0" t="s">
        <v>5722</v>
      </c>
      <c r="BK1587" s="0" t="s">
        <v>5734</v>
      </c>
      <c r="BL1587" s="0" t="s">
        <v>5750</v>
      </c>
      <c r="BM1587" s="0" t="s">
        <v>5688</v>
      </c>
      <c r="BN1587" s="0" t="s">
        <v>5690</v>
      </c>
      <c r="BO1587" s="0" t="s">
        <v>769</v>
      </c>
      <c r="BP1587" s="0" t="s">
        <v>5678</v>
      </c>
      <c r="BQ1587" s="0" t="s">
        <v>127</v>
      </c>
      <c r="BT1587" s="0" t="n">
        <v>0</v>
      </c>
      <c r="BU1587" s="0" t="s">
        <v>5685</v>
      </c>
      <c r="BW1587" s="0" t="n">
        <v>2010</v>
      </c>
      <c r="BX1587" s="0" t="n">
        <v>2016</v>
      </c>
      <c r="BY1587" s="0" t="s">
        <v>5686</v>
      </c>
      <c r="BZ1587" s="0" t="n">
        <v>2013</v>
      </c>
      <c r="CA1587" s="0" t="n">
        <v>0.142857142857143</v>
      </c>
      <c r="CB1587" s="0" t="n">
        <v>0</v>
      </c>
      <c r="CC1587" s="0" t="n">
        <v>1</v>
      </c>
      <c r="CD1587" s="0" t="n">
        <v>-0.152770335196096</v>
      </c>
      <c r="CE1587" s="0" t="n">
        <v>1</v>
      </c>
    </row>
    <row r="1588" customFormat="false" ht="15" hidden="false" customHeight="false" outlineLevel="0" collapsed="false">
      <c r="A1588" s="0" t="s">
        <v>5678</v>
      </c>
      <c r="B1588" s="0" t="n">
        <v>2893</v>
      </c>
      <c r="C1588" s="0" t="n">
        <v>-0.00484826346758796</v>
      </c>
      <c r="D1588" s="0" t="n">
        <v>322</v>
      </c>
      <c r="E1588" s="0" t="n">
        <f aca="false">IF(ISNUMBER($BA1588),$BA1588,IF(AND(ISNUMBER($D1588),ISNUMBER($BW1588),ISNUMBER($BX1588)),$D1588*($BX1588-$BW1588+1),""))</f>
        <v>322</v>
      </c>
      <c r="H1588" s="0" t="s">
        <v>118</v>
      </c>
      <c r="I1588" s="0" t="s">
        <v>119</v>
      </c>
      <c r="J1588" s="0" t="n">
        <f aca="false">IF($BW1588&lt;&gt;"",$BW1588,"")</f>
        <v>2010</v>
      </c>
      <c r="K1588" s="0" t="n">
        <f aca="false">IF($BX1588&lt;&gt;"",$BX1588,"")</f>
        <v>2016</v>
      </c>
      <c r="L1588" s="0" t="n">
        <f aca="false">IF(AND(ISNUMBER($BW1588),ISNUMBER($BX1588)),($BW1588+$BX1588)/2,"")</f>
        <v>2013</v>
      </c>
      <c r="M1588" s="0" t="n">
        <f aca="false">IF($L1588&lt;&gt;"",$L1588,"")</f>
        <v>2013</v>
      </c>
      <c r="N1588" s="0" t="n">
        <f aca="false">IF(AND(ISNUMBER($BW1588),ISNUMBER($BX1588)),MIN(1,MAX(0,($BX1588-2016+1)/($BX1588-$BW1588+1))),"")</f>
        <v>0.142857142857143</v>
      </c>
      <c r="O1588" s="0" t="n">
        <f aca="false">IF(AND(ISNUMBER($BW1588),ISNUMBER($BX1588)),MIN(1,MAX(0,($BX1588-2017+1)/($BX1588-$BW1588+1))),"")</f>
        <v>0</v>
      </c>
      <c r="P1588" s="0" t="n">
        <f aca="false">IF(AND(ISNUMBER($BW1588),ISNUMBER($BX1588)),MIN(1,MAX(0,($BX1588-2018+1)/($BX1588-$BW1588+1))),"")</f>
        <v>0</v>
      </c>
      <c r="Q1588" s="0" t="n">
        <f aca="false">IF(AND(ISNUMBER($BW1588),ISNUMBER($BX1588)),MIN(1,MAX(0,($BX1588-2019+1)/($BX1588-$BW1588+1))),"")</f>
        <v>0</v>
      </c>
      <c r="R1588" s="0" t="n">
        <f aca="false">IF(AND(ISNUMBER($BW1588),ISNUMBER($BX1588)),MIN(1,MAX(0,($BX1588-2016+1)/($BX1588-$BW1588+1))),"")</f>
        <v>0.142857142857143</v>
      </c>
      <c r="S1588" s="0" t="n">
        <f aca="false">IF($L1588&lt;&gt;"",IF($L1588&gt;=2015.5,1,0),"")</f>
        <v>0</v>
      </c>
      <c r="T1588" s="0" t="n">
        <f aca="false">IF($L1588&lt;&gt;"",IF($L1588&gt;=2016,1,0),"")</f>
        <v>0</v>
      </c>
      <c r="U1588" s="0" t="n">
        <f aca="false">IF(ISNUMBER($BX1588),IF($BX1588&gt;=2016,1,0),"")</f>
        <v>1</v>
      </c>
      <c r="V1588" s="0" t="n">
        <f aca="false">IF(ISNUMBER($BW1588),IF($BW1588&gt;=2016,1,0),"")</f>
        <v>0</v>
      </c>
      <c r="W1588" s="0" t="str">
        <f aca="false">IF(AND(ISNUMBER($BW1588),ISNUMBER($BX1588)),IF($BW1588&gt;=2016,"post-only",IF($BX1588&lt;2016,"pre-only","mixed")),"")</f>
        <v>mixed</v>
      </c>
      <c r="X1588" s="0" t="n">
        <f aca="false">IF(AND(ISNUMBER($BW1588),ISNUMBER($BX1588)),MIN(1,MAX(0,($BX1588-2017+1)/($BX1588-$BW1588+1))),"")</f>
        <v>0</v>
      </c>
      <c r="Y1588" s="0" t="n">
        <f aca="false">IF(AND(ISNUMBER($BW1588),ISNUMBER($BX1588)),MIN(1,MAX(0,($BX1588-2018+1)/($BX1588-$BW1588+1))),"")</f>
        <v>0</v>
      </c>
      <c r="Z1588" s="0" t="n">
        <f aca="false">IF(AND(ISNUMBER($BW1588),ISNUMBER($BX1588)),MIN(1,MAX(0,($BX1588-2019+1)/($BX1588-$BW1588+1))),"")</f>
        <v>0</v>
      </c>
      <c r="AA1588" s="0" t="n">
        <f aca="false">IF(ISNUMBER($BX1588),IF($BX1588&gt;=2017,1,0),"")</f>
        <v>0</v>
      </c>
      <c r="AB1588" s="0" t="n">
        <f aca="false">IF(ISNUMBER($BX1588),IF($BX1588&gt;=2018,1,0),"")</f>
        <v>0</v>
      </c>
      <c r="AC1588" s="0" t="n">
        <f aca="false">IF(ISNUMBER($BX1588),IF($BX1588&gt;=2019,1,0),"")</f>
        <v>0</v>
      </c>
      <c r="AD1588" s="0" t="n">
        <f aca="false">IF($L1588&lt;&gt;"",IF($L1588&gt;2013,1,0),"")</f>
        <v>0</v>
      </c>
      <c r="AE1588" s="0" t="n">
        <f aca="false">IF($L1588&lt;&gt;"",1+IF($L1588&gt;2011,1,0)+IF($L1588&gt;2014,1,0),"")</f>
        <v>2</v>
      </c>
      <c r="AF1588" s="0" t="s">
        <v>87</v>
      </c>
      <c r="AG1588" s="0" t="s">
        <v>88</v>
      </c>
      <c r="AH1588" s="0" t="s">
        <v>89</v>
      </c>
      <c r="AI1588" s="0" t="s">
        <v>497</v>
      </c>
      <c r="AJ1588" s="0" t="s">
        <v>497</v>
      </c>
      <c r="AK1588" s="0" t="str">
        <f aca="false">IF(AND($CF1588&lt;&gt;"",IFERROR(INDEX(subsample_country_map!$B:$B,MATCH($CF1588,subsample_country_map!$A:$A,0)),"")&lt;&gt;""),INDEX(subsample_country_map!$B:$B,MATCH($CF1588,subsample_country_map!$A:$A,0)),INDEX(lookup!$AA:$AA,MATCH($A1588,lookup!$A:$A,0)))</f>
        <v>1_US</v>
      </c>
      <c r="AL1588" s="0" t="str">
        <f aca="false">IF(AND($CF1588&lt;&gt;"",IFERROR(INDEX(subsample_country_map!$C:$C,MATCH($CF1588,subsample_country_map!$A:$A,0)),"")&lt;&gt;""),INDEX(subsample_country_map!$C:$C,MATCH($CF1588,subsample_country_map!$A:$A,0)),INDEX(lookup!$AB:$AB,MATCH($A1588,lookup!$A:$A,0)))</f>
        <v>1_developed</v>
      </c>
      <c r="AM1588" s="0" t="str">
        <f aca="false">IF(AND($CF1588&lt;&gt;"",IFERROR(INDEX(subsample_country_map!$D:$D,MATCH($CF1588,subsample_country_map!$A:$A,0)),"")&lt;&gt;""),INDEX(subsample_country_map!$D:$D,MATCH($CF1588,subsample_country_map!$A:$A,0)),INDEX(lookup!$AC:$AC,MATCH($A1588,lookup!$A:$A,0)))</f>
        <v>1_western</v>
      </c>
      <c r="AN1588" s="0" t="str">
        <f aca="false">IF(AND($CF1588&lt;&gt;"",IFERROR(INDEX(subsample_country_map!$E:$E,MATCH($CF1588,subsample_country_map!$A:$A,0)),"")&lt;&gt;""),INDEX(subsample_country_map!$E:$E,MATCH($CF1588,subsample_country_map!$A:$A,0)),INDEX(lookup!$AD:$AD,MATCH($A1588,lookup!$A:$A,0)))</f>
        <v>1_common law</v>
      </c>
      <c r="AO1588" s="0" t="str">
        <f aca="false">INDEX(lookup!$Y:$Y,MATCH($A1588,lookup!$A:$A,0))</f>
        <v>0_published</v>
      </c>
      <c r="AP1588" s="0" t="str">
        <f aca="false">INDEX(lookup!$Z:$Z,MATCH($A1588,lookup!$A:$A,0))</f>
        <v>1_VHB high</v>
      </c>
      <c r="AQ1588" s="0" t="str">
        <f aca="false">INDEX(lookup!$W:$W,MATCH($A1588,lookup!$A:$A,0))</f>
        <v>3_mgmt</v>
      </c>
      <c r="AS1588" s="0" t="s">
        <v>91</v>
      </c>
      <c r="AT1588" s="0" t="s">
        <v>397</v>
      </c>
      <c r="AU1588" s="0" t="s">
        <v>93</v>
      </c>
      <c r="AV1588" s="0" t="s">
        <v>229</v>
      </c>
      <c r="AX1588" s="0" t="s">
        <v>5034</v>
      </c>
      <c r="BA1588" s="0" t="n">
        <v>322</v>
      </c>
      <c r="BB1588" s="0" t="s">
        <v>347</v>
      </c>
      <c r="BC1588" s="0" t="s">
        <v>5693</v>
      </c>
      <c r="BD1588" s="0" t="s">
        <v>348</v>
      </c>
      <c r="BE1588" s="0" t="s">
        <v>5746</v>
      </c>
      <c r="BF1588" s="0" t="s">
        <v>5751</v>
      </c>
      <c r="BI1588" s="0" t="s">
        <v>189</v>
      </c>
      <c r="BJ1588" s="0" t="s">
        <v>5727</v>
      </c>
      <c r="BK1588" s="0" t="s">
        <v>5734</v>
      </c>
      <c r="BL1588" s="0" t="s">
        <v>5752</v>
      </c>
      <c r="BM1588" s="0" t="s">
        <v>5683</v>
      </c>
      <c r="BN1588" s="0" t="s">
        <v>5690</v>
      </c>
      <c r="BO1588" s="0" t="s">
        <v>769</v>
      </c>
      <c r="BP1588" s="0" t="s">
        <v>5678</v>
      </c>
      <c r="BQ1588" s="0" t="s">
        <v>127</v>
      </c>
      <c r="BT1588" s="0" t="n">
        <v>0</v>
      </c>
      <c r="BU1588" s="0" t="s">
        <v>5685</v>
      </c>
      <c r="BW1588" s="0" t="n">
        <v>2010</v>
      </c>
      <c r="BX1588" s="0" t="n">
        <v>2016</v>
      </c>
      <c r="BY1588" s="0" t="s">
        <v>5686</v>
      </c>
      <c r="BZ1588" s="0" t="n">
        <v>2013</v>
      </c>
      <c r="CA1588" s="0" t="n">
        <v>0.142857142857143</v>
      </c>
      <c r="CB1588" s="0" t="n">
        <v>0</v>
      </c>
      <c r="CC1588" s="0" t="n">
        <v>1</v>
      </c>
      <c r="CD1588" s="0" t="n">
        <v>-0.00484830145533243</v>
      </c>
      <c r="CE1588" s="0" t="n">
        <v>1</v>
      </c>
    </row>
    <row r="1589" customFormat="false" ht="15" hidden="false" customHeight="false" outlineLevel="0" collapsed="false">
      <c r="A1589" s="0" t="s">
        <v>5678</v>
      </c>
      <c r="B1589" s="0" t="n">
        <v>2894</v>
      </c>
      <c r="C1589" s="0" t="n">
        <v>-0.0241231246133119</v>
      </c>
      <c r="D1589" s="0" t="n">
        <v>322</v>
      </c>
      <c r="E1589" s="0" t="n">
        <f aca="false">IF(ISNUMBER($BA1589),$BA1589,IF(AND(ISNUMBER($D1589),ISNUMBER($BW1589),ISNUMBER($BX1589)),$D1589*($BX1589-$BW1589+1),""))</f>
        <v>322</v>
      </c>
      <c r="H1589" s="0" t="s">
        <v>118</v>
      </c>
      <c r="I1589" s="0" t="s">
        <v>119</v>
      </c>
      <c r="J1589" s="0" t="n">
        <f aca="false">IF($BW1589&lt;&gt;"",$BW1589,"")</f>
        <v>2010</v>
      </c>
      <c r="K1589" s="0" t="n">
        <f aca="false">IF($BX1589&lt;&gt;"",$BX1589,"")</f>
        <v>2016</v>
      </c>
      <c r="L1589" s="0" t="n">
        <f aca="false">IF(AND(ISNUMBER($BW1589),ISNUMBER($BX1589)),($BW1589+$BX1589)/2,"")</f>
        <v>2013</v>
      </c>
      <c r="M1589" s="0" t="n">
        <f aca="false">IF($L1589&lt;&gt;"",$L1589,"")</f>
        <v>2013</v>
      </c>
      <c r="N1589" s="0" t="n">
        <f aca="false">IF(AND(ISNUMBER($BW1589),ISNUMBER($BX1589)),MIN(1,MAX(0,($BX1589-2016+1)/($BX1589-$BW1589+1))),"")</f>
        <v>0.142857142857143</v>
      </c>
      <c r="O1589" s="0" t="n">
        <f aca="false">IF(AND(ISNUMBER($BW1589),ISNUMBER($BX1589)),MIN(1,MAX(0,($BX1589-2017+1)/($BX1589-$BW1589+1))),"")</f>
        <v>0</v>
      </c>
      <c r="P1589" s="0" t="n">
        <f aca="false">IF(AND(ISNUMBER($BW1589),ISNUMBER($BX1589)),MIN(1,MAX(0,($BX1589-2018+1)/($BX1589-$BW1589+1))),"")</f>
        <v>0</v>
      </c>
      <c r="Q1589" s="0" t="n">
        <f aca="false">IF(AND(ISNUMBER($BW1589),ISNUMBER($BX1589)),MIN(1,MAX(0,($BX1589-2019+1)/($BX1589-$BW1589+1))),"")</f>
        <v>0</v>
      </c>
      <c r="R1589" s="0" t="n">
        <f aca="false">IF(AND(ISNUMBER($BW1589),ISNUMBER($BX1589)),MIN(1,MAX(0,($BX1589-2016+1)/($BX1589-$BW1589+1))),"")</f>
        <v>0.142857142857143</v>
      </c>
      <c r="S1589" s="0" t="n">
        <f aca="false">IF($L1589&lt;&gt;"",IF($L1589&gt;=2015.5,1,0),"")</f>
        <v>0</v>
      </c>
      <c r="T1589" s="0" t="n">
        <f aca="false">IF($L1589&lt;&gt;"",IF($L1589&gt;=2016,1,0),"")</f>
        <v>0</v>
      </c>
      <c r="U1589" s="0" t="n">
        <f aca="false">IF(ISNUMBER($BX1589),IF($BX1589&gt;=2016,1,0),"")</f>
        <v>1</v>
      </c>
      <c r="V1589" s="0" t="n">
        <f aca="false">IF(ISNUMBER($BW1589),IF($BW1589&gt;=2016,1,0),"")</f>
        <v>0</v>
      </c>
      <c r="W1589" s="0" t="str">
        <f aca="false">IF(AND(ISNUMBER($BW1589),ISNUMBER($BX1589)),IF($BW1589&gt;=2016,"post-only",IF($BX1589&lt;2016,"pre-only","mixed")),"")</f>
        <v>mixed</v>
      </c>
      <c r="X1589" s="0" t="n">
        <f aca="false">IF(AND(ISNUMBER($BW1589),ISNUMBER($BX1589)),MIN(1,MAX(0,($BX1589-2017+1)/($BX1589-$BW1589+1))),"")</f>
        <v>0</v>
      </c>
      <c r="Y1589" s="0" t="n">
        <f aca="false">IF(AND(ISNUMBER($BW1589),ISNUMBER($BX1589)),MIN(1,MAX(0,($BX1589-2018+1)/($BX1589-$BW1589+1))),"")</f>
        <v>0</v>
      </c>
      <c r="Z1589" s="0" t="n">
        <f aca="false">IF(AND(ISNUMBER($BW1589),ISNUMBER($BX1589)),MIN(1,MAX(0,($BX1589-2019+1)/($BX1589-$BW1589+1))),"")</f>
        <v>0</v>
      </c>
      <c r="AA1589" s="0" t="n">
        <f aca="false">IF(ISNUMBER($BX1589),IF($BX1589&gt;=2017,1,0),"")</f>
        <v>0</v>
      </c>
      <c r="AB1589" s="0" t="n">
        <f aca="false">IF(ISNUMBER($BX1589),IF($BX1589&gt;=2018,1,0),"")</f>
        <v>0</v>
      </c>
      <c r="AC1589" s="0" t="n">
        <f aca="false">IF(ISNUMBER($BX1589),IF($BX1589&gt;=2019,1,0),"")</f>
        <v>0</v>
      </c>
      <c r="AD1589" s="0" t="n">
        <f aca="false">IF($L1589&lt;&gt;"",IF($L1589&gt;2013,1,0),"")</f>
        <v>0</v>
      </c>
      <c r="AE1589" s="0" t="n">
        <f aca="false">IF($L1589&lt;&gt;"",1+IF($L1589&gt;2011,1,0)+IF($L1589&gt;2014,1,0),"")</f>
        <v>2</v>
      </c>
      <c r="AF1589" s="0" t="s">
        <v>87</v>
      </c>
      <c r="AG1589" s="0" t="s">
        <v>88</v>
      </c>
      <c r="AH1589" s="0" t="s">
        <v>89</v>
      </c>
      <c r="AI1589" s="0" t="s">
        <v>497</v>
      </c>
      <c r="AJ1589" s="0" t="s">
        <v>497</v>
      </c>
      <c r="AK1589" s="0" t="str">
        <f aca="false">IF(AND($CF1589&lt;&gt;"",IFERROR(INDEX(subsample_country_map!$B:$B,MATCH($CF1589,subsample_country_map!$A:$A,0)),"")&lt;&gt;""),INDEX(subsample_country_map!$B:$B,MATCH($CF1589,subsample_country_map!$A:$A,0)),INDEX(lookup!$AA:$AA,MATCH($A1589,lookup!$A:$A,0)))</f>
        <v>1_US</v>
      </c>
      <c r="AL1589" s="0" t="str">
        <f aca="false">IF(AND($CF1589&lt;&gt;"",IFERROR(INDEX(subsample_country_map!$C:$C,MATCH($CF1589,subsample_country_map!$A:$A,0)),"")&lt;&gt;""),INDEX(subsample_country_map!$C:$C,MATCH($CF1589,subsample_country_map!$A:$A,0)),INDEX(lookup!$AB:$AB,MATCH($A1589,lookup!$A:$A,0)))</f>
        <v>1_developed</v>
      </c>
      <c r="AM1589" s="0" t="str">
        <f aca="false">IF(AND($CF1589&lt;&gt;"",IFERROR(INDEX(subsample_country_map!$D:$D,MATCH($CF1589,subsample_country_map!$A:$A,0)),"")&lt;&gt;""),INDEX(subsample_country_map!$D:$D,MATCH($CF1589,subsample_country_map!$A:$A,0)),INDEX(lookup!$AC:$AC,MATCH($A1589,lookup!$A:$A,0)))</f>
        <v>1_western</v>
      </c>
      <c r="AN1589" s="0" t="str">
        <f aca="false">IF(AND($CF1589&lt;&gt;"",IFERROR(INDEX(subsample_country_map!$E:$E,MATCH($CF1589,subsample_country_map!$A:$A,0)),"")&lt;&gt;""),INDEX(subsample_country_map!$E:$E,MATCH($CF1589,subsample_country_map!$A:$A,0)),INDEX(lookup!$AD:$AD,MATCH($A1589,lookup!$A:$A,0)))</f>
        <v>1_common law</v>
      </c>
      <c r="AO1589" s="0" t="str">
        <f aca="false">INDEX(lookup!$Y:$Y,MATCH($A1589,lookup!$A:$A,0))</f>
        <v>0_published</v>
      </c>
      <c r="AP1589" s="0" t="str">
        <f aca="false">INDEX(lookup!$Z:$Z,MATCH($A1589,lookup!$A:$A,0))</f>
        <v>1_VHB high</v>
      </c>
      <c r="AQ1589" s="0" t="str">
        <f aca="false">INDEX(lookup!$W:$W,MATCH($A1589,lookup!$A:$A,0))</f>
        <v>3_mgmt</v>
      </c>
      <c r="AS1589" s="0" t="s">
        <v>91</v>
      </c>
      <c r="AT1589" s="0" t="s">
        <v>397</v>
      </c>
      <c r="AU1589" s="0" t="s">
        <v>93</v>
      </c>
      <c r="AV1589" s="0" t="s">
        <v>1681</v>
      </c>
      <c r="AX1589" s="0" t="s">
        <v>5753</v>
      </c>
      <c r="BA1589" s="0" t="n">
        <v>322</v>
      </c>
      <c r="BB1589" s="0" t="s">
        <v>347</v>
      </c>
      <c r="BC1589" s="0" t="s">
        <v>5693</v>
      </c>
      <c r="BD1589" s="0" t="s">
        <v>348</v>
      </c>
      <c r="BE1589" s="0" t="s">
        <v>5746</v>
      </c>
      <c r="BF1589" s="0" t="s">
        <v>5751</v>
      </c>
      <c r="BI1589" s="0" t="s">
        <v>189</v>
      </c>
      <c r="BJ1589" s="0" t="s">
        <v>5731</v>
      </c>
      <c r="BK1589" s="0" t="s">
        <v>5734</v>
      </c>
      <c r="BL1589" s="0" t="s">
        <v>5754</v>
      </c>
      <c r="BM1589" s="0" t="s">
        <v>5688</v>
      </c>
      <c r="BN1589" s="0" t="s">
        <v>5690</v>
      </c>
      <c r="BO1589" s="0" t="s">
        <v>769</v>
      </c>
      <c r="BP1589" s="0" t="s">
        <v>5678</v>
      </c>
      <c r="BQ1589" s="0" t="s">
        <v>127</v>
      </c>
      <c r="BT1589" s="0" t="n">
        <v>0</v>
      </c>
      <c r="BU1589" s="0" t="s">
        <v>5685</v>
      </c>
      <c r="BW1589" s="0" t="n">
        <v>2010</v>
      </c>
      <c r="BX1589" s="0" t="n">
        <v>2016</v>
      </c>
      <c r="BY1589" s="0" t="s">
        <v>5686</v>
      </c>
      <c r="BZ1589" s="0" t="n">
        <v>2013</v>
      </c>
      <c r="CA1589" s="0" t="n">
        <v>0.142857142857143</v>
      </c>
      <c r="CB1589" s="0" t="n">
        <v>0</v>
      </c>
      <c r="CC1589" s="0" t="n">
        <v>1</v>
      </c>
      <c r="CD1589" s="0" t="n">
        <v>-0.0241278055320187</v>
      </c>
      <c r="CE1589" s="0" t="n">
        <v>1</v>
      </c>
    </row>
    <row r="1590" customFormat="false" ht="15" hidden="false" customHeight="false" outlineLevel="0" collapsed="false">
      <c r="A1590" s="0" t="s">
        <v>5678</v>
      </c>
      <c r="B1590" s="0" t="n">
        <v>2895</v>
      </c>
      <c r="C1590" s="0" t="n">
        <v>-0.105350018653648</v>
      </c>
      <c r="D1590" s="0" t="n">
        <v>621</v>
      </c>
      <c r="E1590" s="0" t="n">
        <f aca="false">IF(ISNUMBER($BA1590),$BA1590,IF(AND(ISNUMBER($D1590),ISNUMBER($BW1590),ISNUMBER($BX1590)),$D1590*($BX1590-$BW1590+1),""))</f>
        <v>621</v>
      </c>
      <c r="H1590" s="0" t="s">
        <v>118</v>
      </c>
      <c r="I1590" s="0" t="s">
        <v>119</v>
      </c>
      <c r="J1590" s="0" t="n">
        <f aca="false">IF($BW1590&lt;&gt;"",$BW1590,"")</f>
        <v>2010</v>
      </c>
      <c r="K1590" s="0" t="n">
        <f aca="false">IF($BX1590&lt;&gt;"",$BX1590,"")</f>
        <v>2016</v>
      </c>
      <c r="L1590" s="0" t="n">
        <f aca="false">IF(AND(ISNUMBER($BW1590),ISNUMBER($BX1590)),($BW1590+$BX1590)/2,"")</f>
        <v>2013</v>
      </c>
      <c r="M1590" s="0" t="n">
        <f aca="false">IF($L1590&lt;&gt;"",$L1590,"")</f>
        <v>2013</v>
      </c>
      <c r="N1590" s="0" t="n">
        <f aca="false">IF(AND(ISNUMBER($BW1590),ISNUMBER($BX1590)),MIN(1,MAX(0,($BX1590-2016+1)/($BX1590-$BW1590+1))),"")</f>
        <v>0.142857142857143</v>
      </c>
      <c r="O1590" s="0" t="n">
        <f aca="false">IF(AND(ISNUMBER($BW1590),ISNUMBER($BX1590)),MIN(1,MAX(0,($BX1590-2017+1)/($BX1590-$BW1590+1))),"")</f>
        <v>0</v>
      </c>
      <c r="P1590" s="0" t="n">
        <f aca="false">IF(AND(ISNUMBER($BW1590),ISNUMBER($BX1590)),MIN(1,MAX(0,($BX1590-2018+1)/($BX1590-$BW1590+1))),"")</f>
        <v>0</v>
      </c>
      <c r="Q1590" s="0" t="n">
        <f aca="false">IF(AND(ISNUMBER($BW1590),ISNUMBER($BX1590)),MIN(1,MAX(0,($BX1590-2019+1)/($BX1590-$BW1590+1))),"")</f>
        <v>0</v>
      </c>
      <c r="R1590" s="0" t="n">
        <f aca="false">IF(AND(ISNUMBER($BW1590),ISNUMBER($BX1590)),MIN(1,MAX(0,($BX1590-2016+1)/($BX1590-$BW1590+1))),"")</f>
        <v>0.142857142857143</v>
      </c>
      <c r="S1590" s="0" t="n">
        <f aca="false">IF($L1590&lt;&gt;"",IF($L1590&gt;=2015.5,1,0),"")</f>
        <v>0</v>
      </c>
      <c r="T1590" s="0" t="n">
        <f aca="false">IF($L1590&lt;&gt;"",IF($L1590&gt;=2016,1,0),"")</f>
        <v>0</v>
      </c>
      <c r="U1590" s="0" t="n">
        <f aca="false">IF(ISNUMBER($BX1590),IF($BX1590&gt;=2016,1,0),"")</f>
        <v>1</v>
      </c>
      <c r="V1590" s="0" t="n">
        <f aca="false">IF(ISNUMBER($BW1590),IF($BW1590&gt;=2016,1,0),"")</f>
        <v>0</v>
      </c>
      <c r="W1590" s="0" t="str">
        <f aca="false">IF(AND(ISNUMBER($BW1590),ISNUMBER($BX1590)),IF($BW1590&gt;=2016,"post-only",IF($BX1590&lt;2016,"pre-only","mixed")),"")</f>
        <v>mixed</v>
      </c>
      <c r="X1590" s="0" t="n">
        <f aca="false">IF(AND(ISNUMBER($BW1590),ISNUMBER($BX1590)),MIN(1,MAX(0,($BX1590-2017+1)/($BX1590-$BW1590+1))),"")</f>
        <v>0</v>
      </c>
      <c r="Y1590" s="0" t="n">
        <f aca="false">IF(AND(ISNUMBER($BW1590),ISNUMBER($BX1590)),MIN(1,MAX(0,($BX1590-2018+1)/($BX1590-$BW1590+1))),"")</f>
        <v>0</v>
      </c>
      <c r="Z1590" s="0" t="n">
        <f aca="false">IF(AND(ISNUMBER($BW1590),ISNUMBER($BX1590)),MIN(1,MAX(0,($BX1590-2019+1)/($BX1590-$BW1590+1))),"")</f>
        <v>0</v>
      </c>
      <c r="AA1590" s="0" t="n">
        <f aca="false">IF(ISNUMBER($BX1590),IF($BX1590&gt;=2017,1,0),"")</f>
        <v>0</v>
      </c>
      <c r="AB1590" s="0" t="n">
        <f aca="false">IF(ISNUMBER($BX1590),IF($BX1590&gt;=2018,1,0),"")</f>
        <v>0</v>
      </c>
      <c r="AC1590" s="0" t="n">
        <f aca="false">IF(ISNUMBER($BX1590),IF($BX1590&gt;=2019,1,0),"")</f>
        <v>0</v>
      </c>
      <c r="AD1590" s="0" t="n">
        <f aca="false">IF($L1590&lt;&gt;"",IF($L1590&gt;2013,1,0),"")</f>
        <v>0</v>
      </c>
      <c r="AE1590" s="0" t="n">
        <f aca="false">IF($L1590&lt;&gt;"",1+IF($L1590&gt;2011,1,0)+IF($L1590&gt;2014,1,0),"")</f>
        <v>2</v>
      </c>
      <c r="AF1590" s="0" t="s">
        <v>310</v>
      </c>
      <c r="AG1590" s="0" t="s">
        <v>88</v>
      </c>
      <c r="AH1590" s="0" t="s">
        <v>89</v>
      </c>
      <c r="AI1590" s="0" t="s">
        <v>497</v>
      </c>
      <c r="AJ1590" s="0" t="s">
        <v>497</v>
      </c>
      <c r="AK1590" s="0" t="str">
        <f aca="false">IF(AND($CF1590&lt;&gt;"",IFERROR(INDEX(subsample_country_map!$B:$B,MATCH($CF1590,subsample_country_map!$A:$A,0)),"")&lt;&gt;""),INDEX(subsample_country_map!$B:$B,MATCH($CF1590,subsample_country_map!$A:$A,0)),INDEX(lookup!$AA:$AA,MATCH($A1590,lookup!$A:$A,0)))</f>
        <v>1_US</v>
      </c>
      <c r="AL1590" s="0" t="str">
        <f aca="false">IF(AND($CF1590&lt;&gt;"",IFERROR(INDEX(subsample_country_map!$C:$C,MATCH($CF1590,subsample_country_map!$A:$A,0)),"")&lt;&gt;""),INDEX(subsample_country_map!$C:$C,MATCH($CF1590,subsample_country_map!$A:$A,0)),INDEX(lookup!$AB:$AB,MATCH($A1590,lookup!$A:$A,0)))</f>
        <v>1_developed</v>
      </c>
      <c r="AM1590" s="0" t="str">
        <f aca="false">IF(AND($CF1590&lt;&gt;"",IFERROR(INDEX(subsample_country_map!$D:$D,MATCH($CF1590,subsample_country_map!$A:$A,0)),"")&lt;&gt;""),INDEX(subsample_country_map!$D:$D,MATCH($CF1590,subsample_country_map!$A:$A,0)),INDEX(lookup!$AC:$AC,MATCH($A1590,lookup!$A:$A,0)))</f>
        <v>1_western</v>
      </c>
      <c r="AN1590" s="0" t="str">
        <f aca="false">IF(AND($CF1590&lt;&gt;"",IFERROR(INDEX(subsample_country_map!$E:$E,MATCH($CF1590,subsample_country_map!$A:$A,0)),"")&lt;&gt;""),INDEX(subsample_country_map!$E:$E,MATCH($CF1590,subsample_country_map!$A:$A,0)),INDEX(lookup!$AD:$AD,MATCH($A1590,lookup!$A:$A,0)))</f>
        <v>1_common law</v>
      </c>
      <c r="AO1590" s="0" t="str">
        <f aca="false">INDEX(lookup!$Y:$Y,MATCH($A1590,lookup!$A:$A,0))</f>
        <v>0_published</v>
      </c>
      <c r="AP1590" s="0" t="str">
        <f aca="false">INDEX(lookup!$Z:$Z,MATCH($A1590,lookup!$A:$A,0))</f>
        <v>1_VHB high</v>
      </c>
      <c r="AQ1590" s="0" t="str">
        <f aca="false">INDEX(lookup!$W:$W,MATCH($A1590,lookup!$A:$A,0))</f>
        <v>3_mgmt</v>
      </c>
      <c r="AS1590" s="0" t="s">
        <v>91</v>
      </c>
      <c r="AT1590" s="0" t="s">
        <v>397</v>
      </c>
      <c r="AU1590" s="0" t="s">
        <v>311</v>
      </c>
      <c r="AV1590" s="0" t="s">
        <v>5137</v>
      </c>
      <c r="AX1590" s="0" t="s">
        <v>5755</v>
      </c>
      <c r="BA1590" s="0" t="n">
        <v>621</v>
      </c>
      <c r="BB1590" s="0" t="s">
        <v>347</v>
      </c>
      <c r="BC1590" s="0" t="s">
        <v>5693</v>
      </c>
      <c r="BD1590" s="0" t="s">
        <v>348</v>
      </c>
      <c r="BE1590" s="0" t="s">
        <v>98</v>
      </c>
      <c r="BI1590" s="0" t="s">
        <v>208</v>
      </c>
      <c r="BJ1590" s="0" t="s">
        <v>5699</v>
      </c>
      <c r="BK1590" s="0" t="s">
        <v>5756</v>
      </c>
      <c r="BL1590" s="0" t="s">
        <v>5757</v>
      </c>
      <c r="BM1590" s="0" t="s">
        <v>5688</v>
      </c>
      <c r="BN1590" s="0" t="s">
        <v>5684</v>
      </c>
      <c r="BO1590" s="0" t="s">
        <v>769</v>
      </c>
      <c r="BP1590" s="0" t="s">
        <v>5678</v>
      </c>
      <c r="BQ1590" s="0" t="s">
        <v>127</v>
      </c>
      <c r="BT1590" s="0" t="n">
        <v>0</v>
      </c>
      <c r="BU1590" s="0" t="s">
        <v>5685</v>
      </c>
      <c r="BW1590" s="0" t="n">
        <v>2010</v>
      </c>
      <c r="BX1590" s="0" t="n">
        <v>2016</v>
      </c>
      <c r="BY1590" s="0" t="s">
        <v>5686</v>
      </c>
      <c r="BZ1590" s="0" t="n">
        <v>2013</v>
      </c>
      <c r="CA1590" s="0" t="n">
        <v>0.142857142857143</v>
      </c>
      <c r="CB1590" s="0" t="n">
        <v>0</v>
      </c>
      <c r="CC1590" s="0" t="n">
        <v>1</v>
      </c>
      <c r="CD1590" s="0" t="n">
        <v>-0.105742381634625</v>
      </c>
      <c r="CE1590" s="0" t="n">
        <v>1</v>
      </c>
    </row>
    <row r="1591" customFormat="false" ht="15" hidden="false" customHeight="false" outlineLevel="0" collapsed="false">
      <c r="A1591" s="0" t="s">
        <v>5678</v>
      </c>
      <c r="B1591" s="0" t="n">
        <v>2896</v>
      </c>
      <c r="C1591" s="0" t="n">
        <v>-0.0761828451144456</v>
      </c>
      <c r="D1591" s="0" t="n">
        <v>621</v>
      </c>
      <c r="E1591" s="0" t="n">
        <f aca="false">IF(ISNUMBER($BA1591),$BA1591,IF(AND(ISNUMBER($D1591),ISNUMBER($BW1591),ISNUMBER($BX1591)),$D1591*($BX1591-$BW1591+1),""))</f>
        <v>621</v>
      </c>
      <c r="H1591" s="0" t="s">
        <v>118</v>
      </c>
      <c r="I1591" s="0" t="s">
        <v>119</v>
      </c>
      <c r="J1591" s="0" t="n">
        <f aca="false">IF($BW1591&lt;&gt;"",$BW1591,"")</f>
        <v>2010</v>
      </c>
      <c r="K1591" s="0" t="n">
        <f aca="false">IF($BX1591&lt;&gt;"",$BX1591,"")</f>
        <v>2016</v>
      </c>
      <c r="L1591" s="0" t="n">
        <f aca="false">IF(AND(ISNUMBER($BW1591),ISNUMBER($BX1591)),($BW1591+$BX1591)/2,"")</f>
        <v>2013</v>
      </c>
      <c r="M1591" s="0" t="n">
        <f aca="false">IF($L1591&lt;&gt;"",$L1591,"")</f>
        <v>2013</v>
      </c>
      <c r="N1591" s="0" t="n">
        <f aca="false">IF(AND(ISNUMBER($BW1591),ISNUMBER($BX1591)),MIN(1,MAX(0,($BX1591-2016+1)/($BX1591-$BW1591+1))),"")</f>
        <v>0.142857142857143</v>
      </c>
      <c r="O1591" s="0" t="n">
        <f aca="false">IF(AND(ISNUMBER($BW1591),ISNUMBER($BX1591)),MIN(1,MAX(0,($BX1591-2017+1)/($BX1591-$BW1591+1))),"")</f>
        <v>0</v>
      </c>
      <c r="P1591" s="0" t="n">
        <f aca="false">IF(AND(ISNUMBER($BW1591),ISNUMBER($BX1591)),MIN(1,MAX(0,($BX1591-2018+1)/($BX1591-$BW1591+1))),"")</f>
        <v>0</v>
      </c>
      <c r="Q1591" s="0" t="n">
        <f aca="false">IF(AND(ISNUMBER($BW1591),ISNUMBER($BX1591)),MIN(1,MAX(0,($BX1591-2019+1)/($BX1591-$BW1591+1))),"")</f>
        <v>0</v>
      </c>
      <c r="R1591" s="0" t="n">
        <f aca="false">IF(AND(ISNUMBER($BW1591),ISNUMBER($BX1591)),MIN(1,MAX(0,($BX1591-2016+1)/($BX1591-$BW1591+1))),"")</f>
        <v>0.142857142857143</v>
      </c>
      <c r="S1591" s="0" t="n">
        <f aca="false">IF($L1591&lt;&gt;"",IF($L1591&gt;=2015.5,1,0),"")</f>
        <v>0</v>
      </c>
      <c r="T1591" s="0" t="n">
        <f aca="false">IF($L1591&lt;&gt;"",IF($L1591&gt;=2016,1,0),"")</f>
        <v>0</v>
      </c>
      <c r="U1591" s="0" t="n">
        <f aca="false">IF(ISNUMBER($BX1591),IF($BX1591&gt;=2016,1,0),"")</f>
        <v>1</v>
      </c>
      <c r="V1591" s="0" t="n">
        <f aca="false">IF(ISNUMBER($BW1591),IF($BW1591&gt;=2016,1,0),"")</f>
        <v>0</v>
      </c>
      <c r="W1591" s="0" t="str">
        <f aca="false">IF(AND(ISNUMBER($BW1591),ISNUMBER($BX1591)),IF($BW1591&gt;=2016,"post-only",IF($BX1591&lt;2016,"pre-only","mixed")),"")</f>
        <v>mixed</v>
      </c>
      <c r="X1591" s="0" t="n">
        <f aca="false">IF(AND(ISNUMBER($BW1591),ISNUMBER($BX1591)),MIN(1,MAX(0,($BX1591-2017+1)/($BX1591-$BW1591+1))),"")</f>
        <v>0</v>
      </c>
      <c r="Y1591" s="0" t="n">
        <f aca="false">IF(AND(ISNUMBER($BW1591),ISNUMBER($BX1591)),MIN(1,MAX(0,($BX1591-2018+1)/($BX1591-$BW1591+1))),"")</f>
        <v>0</v>
      </c>
      <c r="Z1591" s="0" t="n">
        <f aca="false">IF(AND(ISNUMBER($BW1591),ISNUMBER($BX1591)),MIN(1,MAX(0,($BX1591-2019+1)/($BX1591-$BW1591+1))),"")</f>
        <v>0</v>
      </c>
      <c r="AA1591" s="0" t="n">
        <f aca="false">IF(ISNUMBER($BX1591),IF($BX1591&gt;=2017,1,0),"")</f>
        <v>0</v>
      </c>
      <c r="AB1591" s="0" t="n">
        <f aca="false">IF(ISNUMBER($BX1591),IF($BX1591&gt;=2018,1,0),"")</f>
        <v>0</v>
      </c>
      <c r="AC1591" s="0" t="n">
        <f aca="false">IF(ISNUMBER($BX1591),IF($BX1591&gt;=2019,1,0),"")</f>
        <v>0</v>
      </c>
      <c r="AD1591" s="0" t="n">
        <f aca="false">IF($L1591&lt;&gt;"",IF($L1591&gt;2013,1,0),"")</f>
        <v>0</v>
      </c>
      <c r="AE1591" s="0" t="n">
        <f aca="false">IF($L1591&lt;&gt;"",1+IF($L1591&gt;2011,1,0)+IF($L1591&gt;2014,1,0),"")</f>
        <v>2</v>
      </c>
      <c r="AF1591" s="0" t="s">
        <v>310</v>
      </c>
      <c r="AG1591" s="0" t="s">
        <v>88</v>
      </c>
      <c r="AH1591" s="0" t="s">
        <v>89</v>
      </c>
      <c r="AI1591" s="0" t="s">
        <v>497</v>
      </c>
      <c r="AJ1591" s="0" t="s">
        <v>497</v>
      </c>
      <c r="AK1591" s="0" t="str">
        <f aca="false">IF(AND($CF1591&lt;&gt;"",IFERROR(INDEX(subsample_country_map!$B:$B,MATCH($CF1591,subsample_country_map!$A:$A,0)),"")&lt;&gt;""),INDEX(subsample_country_map!$B:$B,MATCH($CF1591,subsample_country_map!$A:$A,0)),INDEX(lookup!$AA:$AA,MATCH($A1591,lookup!$A:$A,0)))</f>
        <v>1_US</v>
      </c>
      <c r="AL1591" s="0" t="str">
        <f aca="false">IF(AND($CF1591&lt;&gt;"",IFERROR(INDEX(subsample_country_map!$C:$C,MATCH($CF1591,subsample_country_map!$A:$A,0)),"")&lt;&gt;""),INDEX(subsample_country_map!$C:$C,MATCH($CF1591,subsample_country_map!$A:$A,0)),INDEX(lookup!$AB:$AB,MATCH($A1591,lookup!$A:$A,0)))</f>
        <v>1_developed</v>
      </c>
      <c r="AM1591" s="0" t="str">
        <f aca="false">IF(AND($CF1591&lt;&gt;"",IFERROR(INDEX(subsample_country_map!$D:$D,MATCH($CF1591,subsample_country_map!$A:$A,0)),"")&lt;&gt;""),INDEX(subsample_country_map!$D:$D,MATCH($CF1591,subsample_country_map!$A:$A,0)),INDEX(lookup!$AC:$AC,MATCH($A1591,lookup!$A:$A,0)))</f>
        <v>1_western</v>
      </c>
      <c r="AN1591" s="0" t="str">
        <f aca="false">IF(AND($CF1591&lt;&gt;"",IFERROR(INDEX(subsample_country_map!$E:$E,MATCH($CF1591,subsample_country_map!$A:$A,0)),"")&lt;&gt;""),INDEX(subsample_country_map!$E:$E,MATCH($CF1591,subsample_country_map!$A:$A,0)),INDEX(lookup!$AD:$AD,MATCH($A1591,lookup!$A:$A,0)))</f>
        <v>1_common law</v>
      </c>
      <c r="AO1591" s="0" t="str">
        <f aca="false">INDEX(lookup!$Y:$Y,MATCH($A1591,lookup!$A:$A,0))</f>
        <v>0_published</v>
      </c>
      <c r="AP1591" s="0" t="str">
        <f aca="false">INDEX(lookup!$Z:$Z,MATCH($A1591,lookup!$A:$A,0))</f>
        <v>1_VHB high</v>
      </c>
      <c r="AQ1591" s="0" t="str">
        <f aca="false">INDEX(lookup!$W:$W,MATCH($A1591,lookup!$A:$A,0))</f>
        <v>3_mgmt</v>
      </c>
      <c r="AS1591" s="0" t="s">
        <v>91</v>
      </c>
      <c r="AT1591" s="0" t="s">
        <v>397</v>
      </c>
      <c r="AU1591" s="0" t="s">
        <v>311</v>
      </c>
      <c r="AV1591" s="0" t="s">
        <v>1749</v>
      </c>
      <c r="AX1591" s="0" t="s">
        <v>5758</v>
      </c>
      <c r="BA1591" s="0" t="n">
        <v>621</v>
      </c>
      <c r="BB1591" s="0" t="s">
        <v>347</v>
      </c>
      <c r="BC1591" s="0" t="s">
        <v>5693</v>
      </c>
      <c r="BD1591" s="0" t="s">
        <v>348</v>
      </c>
      <c r="BE1591" s="0" t="s">
        <v>98</v>
      </c>
      <c r="BI1591" s="0" t="s">
        <v>208</v>
      </c>
      <c r="BJ1591" s="0" t="s">
        <v>5759</v>
      </c>
      <c r="BK1591" s="0" t="s">
        <v>5756</v>
      </c>
      <c r="BL1591" s="0" t="s">
        <v>5760</v>
      </c>
      <c r="BM1591" s="0" t="s">
        <v>5688</v>
      </c>
      <c r="BN1591" s="0" t="s">
        <v>5684</v>
      </c>
      <c r="BO1591" s="0" t="s">
        <v>769</v>
      </c>
      <c r="BP1591" s="0" t="s">
        <v>5678</v>
      </c>
      <c r="BQ1591" s="0" t="s">
        <v>127</v>
      </c>
      <c r="BT1591" s="0" t="n">
        <v>0</v>
      </c>
      <c r="BU1591" s="0" t="s">
        <v>5685</v>
      </c>
      <c r="BW1591" s="0" t="n">
        <v>2010</v>
      </c>
      <c r="BX1591" s="0" t="n">
        <v>2016</v>
      </c>
      <c r="BY1591" s="0" t="s">
        <v>5686</v>
      </c>
      <c r="BZ1591" s="0" t="n">
        <v>2013</v>
      </c>
      <c r="CA1591" s="0" t="n">
        <v>0.142857142857143</v>
      </c>
      <c r="CB1591" s="0" t="n">
        <v>0</v>
      </c>
      <c r="CC1591" s="0" t="n">
        <v>1</v>
      </c>
      <c r="CD1591" s="0" t="n">
        <v>-0.0763307444759744</v>
      </c>
      <c r="CE1591" s="0" t="n">
        <v>1</v>
      </c>
    </row>
    <row r="1592" customFormat="false" ht="15" hidden="false" customHeight="false" outlineLevel="0" collapsed="false">
      <c r="A1592" s="0" t="s">
        <v>5678</v>
      </c>
      <c r="B1592" s="0" t="n">
        <v>2897</v>
      </c>
      <c r="C1592" s="0" t="n">
        <v>-0.137765898698748</v>
      </c>
      <c r="D1592" s="0" t="n">
        <v>347</v>
      </c>
      <c r="E1592" s="0" t="n">
        <f aca="false">IF(ISNUMBER($BA1592),$BA1592,IF(AND(ISNUMBER($D1592),ISNUMBER($BW1592),ISNUMBER($BX1592)),$D1592*($BX1592-$BW1592+1),""))</f>
        <v>347</v>
      </c>
      <c r="H1592" s="0" t="s">
        <v>118</v>
      </c>
      <c r="I1592" s="0" t="s">
        <v>119</v>
      </c>
      <c r="J1592" s="0" t="n">
        <f aca="false">IF($BW1592&lt;&gt;"",$BW1592,"")</f>
        <v>2010</v>
      </c>
      <c r="K1592" s="0" t="n">
        <f aca="false">IF($BX1592&lt;&gt;"",$BX1592,"")</f>
        <v>2016</v>
      </c>
      <c r="L1592" s="0" t="n">
        <f aca="false">IF(AND(ISNUMBER($BW1592),ISNUMBER($BX1592)),($BW1592+$BX1592)/2,"")</f>
        <v>2013</v>
      </c>
      <c r="M1592" s="0" t="n">
        <f aca="false">IF($L1592&lt;&gt;"",$L1592,"")</f>
        <v>2013</v>
      </c>
      <c r="N1592" s="0" t="n">
        <f aca="false">IF(AND(ISNUMBER($BW1592),ISNUMBER($BX1592)),MIN(1,MAX(0,($BX1592-2016+1)/($BX1592-$BW1592+1))),"")</f>
        <v>0.142857142857143</v>
      </c>
      <c r="O1592" s="0" t="n">
        <f aca="false">IF(AND(ISNUMBER($BW1592),ISNUMBER($BX1592)),MIN(1,MAX(0,($BX1592-2017+1)/($BX1592-$BW1592+1))),"")</f>
        <v>0</v>
      </c>
      <c r="P1592" s="0" t="n">
        <f aca="false">IF(AND(ISNUMBER($BW1592),ISNUMBER($BX1592)),MIN(1,MAX(0,($BX1592-2018+1)/($BX1592-$BW1592+1))),"")</f>
        <v>0</v>
      </c>
      <c r="Q1592" s="0" t="n">
        <f aca="false">IF(AND(ISNUMBER($BW1592),ISNUMBER($BX1592)),MIN(1,MAX(0,($BX1592-2019+1)/($BX1592-$BW1592+1))),"")</f>
        <v>0</v>
      </c>
      <c r="R1592" s="0" t="n">
        <f aca="false">IF(AND(ISNUMBER($BW1592),ISNUMBER($BX1592)),MIN(1,MAX(0,($BX1592-2016+1)/($BX1592-$BW1592+1))),"")</f>
        <v>0.142857142857143</v>
      </c>
      <c r="S1592" s="0" t="n">
        <f aca="false">IF($L1592&lt;&gt;"",IF($L1592&gt;=2015.5,1,0),"")</f>
        <v>0</v>
      </c>
      <c r="T1592" s="0" t="n">
        <f aca="false">IF($L1592&lt;&gt;"",IF($L1592&gt;=2016,1,0),"")</f>
        <v>0</v>
      </c>
      <c r="U1592" s="0" t="n">
        <f aca="false">IF(ISNUMBER($BX1592),IF($BX1592&gt;=2016,1,0),"")</f>
        <v>1</v>
      </c>
      <c r="V1592" s="0" t="n">
        <f aca="false">IF(ISNUMBER($BW1592),IF($BW1592&gt;=2016,1,0),"")</f>
        <v>0</v>
      </c>
      <c r="W1592" s="0" t="str">
        <f aca="false">IF(AND(ISNUMBER($BW1592),ISNUMBER($BX1592)),IF($BW1592&gt;=2016,"post-only",IF($BX1592&lt;2016,"pre-only","mixed")),"")</f>
        <v>mixed</v>
      </c>
      <c r="X1592" s="0" t="n">
        <f aca="false">IF(AND(ISNUMBER($BW1592),ISNUMBER($BX1592)),MIN(1,MAX(0,($BX1592-2017+1)/($BX1592-$BW1592+1))),"")</f>
        <v>0</v>
      </c>
      <c r="Y1592" s="0" t="n">
        <f aca="false">IF(AND(ISNUMBER($BW1592),ISNUMBER($BX1592)),MIN(1,MAX(0,($BX1592-2018+1)/($BX1592-$BW1592+1))),"")</f>
        <v>0</v>
      </c>
      <c r="Z1592" s="0" t="n">
        <f aca="false">IF(AND(ISNUMBER($BW1592),ISNUMBER($BX1592)),MIN(1,MAX(0,($BX1592-2019+1)/($BX1592-$BW1592+1))),"")</f>
        <v>0</v>
      </c>
      <c r="AA1592" s="0" t="n">
        <f aca="false">IF(ISNUMBER($BX1592),IF($BX1592&gt;=2017,1,0),"")</f>
        <v>0</v>
      </c>
      <c r="AB1592" s="0" t="n">
        <f aca="false">IF(ISNUMBER($BX1592),IF($BX1592&gt;=2018,1,0),"")</f>
        <v>0</v>
      </c>
      <c r="AC1592" s="0" t="n">
        <f aca="false">IF(ISNUMBER($BX1592),IF($BX1592&gt;=2019,1,0),"")</f>
        <v>0</v>
      </c>
      <c r="AD1592" s="0" t="n">
        <f aca="false">IF($L1592&lt;&gt;"",IF($L1592&gt;2013,1,0),"")</f>
        <v>0</v>
      </c>
      <c r="AE1592" s="0" t="n">
        <f aca="false">IF($L1592&lt;&gt;"",1+IF($L1592&gt;2011,1,0)+IF($L1592&gt;2014,1,0),"")</f>
        <v>2</v>
      </c>
      <c r="AF1592" s="0" t="s">
        <v>310</v>
      </c>
      <c r="AG1592" s="0" t="s">
        <v>88</v>
      </c>
      <c r="AH1592" s="0" t="s">
        <v>89</v>
      </c>
      <c r="AI1592" s="0" t="s">
        <v>497</v>
      </c>
      <c r="AJ1592" s="0" t="s">
        <v>497</v>
      </c>
      <c r="AK1592" s="0" t="str">
        <f aca="false">IF(AND($CF1592&lt;&gt;"",IFERROR(INDEX(subsample_country_map!$B:$B,MATCH($CF1592,subsample_country_map!$A:$A,0)),"")&lt;&gt;""),INDEX(subsample_country_map!$B:$B,MATCH($CF1592,subsample_country_map!$A:$A,0)),INDEX(lookup!$AA:$AA,MATCH($A1592,lookup!$A:$A,0)))</f>
        <v>1_US</v>
      </c>
      <c r="AL1592" s="0" t="str">
        <f aca="false">IF(AND($CF1592&lt;&gt;"",IFERROR(INDEX(subsample_country_map!$C:$C,MATCH($CF1592,subsample_country_map!$A:$A,0)),"")&lt;&gt;""),INDEX(subsample_country_map!$C:$C,MATCH($CF1592,subsample_country_map!$A:$A,0)),INDEX(lookup!$AB:$AB,MATCH($A1592,lookup!$A:$A,0)))</f>
        <v>1_developed</v>
      </c>
      <c r="AM1592" s="0" t="str">
        <f aca="false">IF(AND($CF1592&lt;&gt;"",IFERROR(INDEX(subsample_country_map!$D:$D,MATCH($CF1592,subsample_country_map!$A:$A,0)),"")&lt;&gt;""),INDEX(subsample_country_map!$D:$D,MATCH($CF1592,subsample_country_map!$A:$A,0)),INDEX(lookup!$AC:$AC,MATCH($A1592,lookup!$A:$A,0)))</f>
        <v>1_western</v>
      </c>
      <c r="AN1592" s="0" t="str">
        <f aca="false">IF(AND($CF1592&lt;&gt;"",IFERROR(INDEX(subsample_country_map!$E:$E,MATCH($CF1592,subsample_country_map!$A:$A,0)),"")&lt;&gt;""),INDEX(subsample_country_map!$E:$E,MATCH($CF1592,subsample_country_map!$A:$A,0)),INDEX(lookup!$AD:$AD,MATCH($A1592,lookup!$A:$A,0)))</f>
        <v>1_common law</v>
      </c>
      <c r="AO1592" s="0" t="str">
        <f aca="false">INDEX(lookup!$Y:$Y,MATCH($A1592,lookup!$A:$A,0))</f>
        <v>0_published</v>
      </c>
      <c r="AP1592" s="0" t="str">
        <f aca="false">INDEX(lookup!$Z:$Z,MATCH($A1592,lookup!$A:$A,0))</f>
        <v>1_VHB high</v>
      </c>
      <c r="AQ1592" s="0" t="str">
        <f aca="false">INDEX(lookup!$W:$W,MATCH($A1592,lookup!$A:$A,0))</f>
        <v>3_mgmt</v>
      </c>
      <c r="AS1592" s="0" t="s">
        <v>91</v>
      </c>
      <c r="AT1592" s="0" t="s">
        <v>397</v>
      </c>
      <c r="AU1592" s="0" t="s">
        <v>311</v>
      </c>
      <c r="AV1592" s="0" t="s">
        <v>5761</v>
      </c>
      <c r="AX1592" s="0" t="s">
        <v>5762</v>
      </c>
      <c r="BA1592" s="0" t="n">
        <v>347</v>
      </c>
      <c r="BB1592" s="0" t="s">
        <v>347</v>
      </c>
      <c r="BC1592" s="0" t="s">
        <v>5693</v>
      </c>
      <c r="BD1592" s="0" t="s">
        <v>348</v>
      </c>
      <c r="BE1592" s="0" t="s">
        <v>33</v>
      </c>
      <c r="BF1592" s="0" t="s">
        <v>5703</v>
      </c>
      <c r="BI1592" s="0" t="s">
        <v>208</v>
      </c>
      <c r="BJ1592" s="0" t="s">
        <v>5708</v>
      </c>
      <c r="BK1592" s="0" t="s">
        <v>5756</v>
      </c>
      <c r="BL1592" s="0" t="s">
        <v>5763</v>
      </c>
      <c r="BM1592" s="0" t="s">
        <v>5688</v>
      </c>
      <c r="BN1592" s="0" t="s">
        <v>5684</v>
      </c>
      <c r="BO1592" s="0" t="s">
        <v>769</v>
      </c>
      <c r="BP1592" s="0" t="s">
        <v>5678</v>
      </c>
      <c r="BQ1592" s="0" t="s">
        <v>127</v>
      </c>
      <c r="BT1592" s="0" t="n">
        <v>0</v>
      </c>
      <c r="BU1592" s="0" t="s">
        <v>5685</v>
      </c>
      <c r="BW1592" s="0" t="n">
        <v>2010</v>
      </c>
      <c r="BX1592" s="0" t="n">
        <v>2016</v>
      </c>
      <c r="BY1592" s="0" t="s">
        <v>5686</v>
      </c>
      <c r="BZ1592" s="0" t="n">
        <v>2013</v>
      </c>
      <c r="CA1592" s="0" t="n">
        <v>0.142857142857143</v>
      </c>
      <c r="CB1592" s="0" t="n">
        <v>0</v>
      </c>
      <c r="CC1592" s="0" t="n">
        <v>1</v>
      </c>
      <c r="CD1592" s="0" t="n">
        <v>-0.138647533788727</v>
      </c>
      <c r="CE1592" s="0" t="n">
        <v>1</v>
      </c>
    </row>
    <row r="1593" customFormat="false" ht="15" hidden="false" customHeight="false" outlineLevel="0" collapsed="false">
      <c r="A1593" s="0" t="s">
        <v>5678</v>
      </c>
      <c r="B1593" s="0" t="n">
        <v>2898</v>
      </c>
      <c r="C1593" s="0" t="n">
        <v>-0.107701775986574</v>
      </c>
      <c r="D1593" s="0" t="n">
        <v>347</v>
      </c>
      <c r="E1593" s="0" t="n">
        <f aca="false">IF(ISNUMBER($BA1593),$BA1593,IF(AND(ISNUMBER($D1593),ISNUMBER($BW1593),ISNUMBER($BX1593)),$D1593*($BX1593-$BW1593+1),""))</f>
        <v>347</v>
      </c>
      <c r="H1593" s="0" t="s">
        <v>118</v>
      </c>
      <c r="I1593" s="0" t="s">
        <v>119</v>
      </c>
      <c r="J1593" s="0" t="n">
        <f aca="false">IF($BW1593&lt;&gt;"",$BW1593,"")</f>
        <v>2010</v>
      </c>
      <c r="K1593" s="0" t="n">
        <f aca="false">IF($BX1593&lt;&gt;"",$BX1593,"")</f>
        <v>2016</v>
      </c>
      <c r="L1593" s="0" t="n">
        <f aca="false">IF(AND(ISNUMBER($BW1593),ISNUMBER($BX1593)),($BW1593+$BX1593)/2,"")</f>
        <v>2013</v>
      </c>
      <c r="M1593" s="0" t="n">
        <f aca="false">IF($L1593&lt;&gt;"",$L1593,"")</f>
        <v>2013</v>
      </c>
      <c r="N1593" s="0" t="n">
        <f aca="false">IF(AND(ISNUMBER($BW1593),ISNUMBER($BX1593)),MIN(1,MAX(0,($BX1593-2016+1)/($BX1593-$BW1593+1))),"")</f>
        <v>0.142857142857143</v>
      </c>
      <c r="O1593" s="0" t="n">
        <f aca="false">IF(AND(ISNUMBER($BW1593),ISNUMBER($BX1593)),MIN(1,MAX(0,($BX1593-2017+1)/($BX1593-$BW1593+1))),"")</f>
        <v>0</v>
      </c>
      <c r="P1593" s="0" t="n">
        <f aca="false">IF(AND(ISNUMBER($BW1593),ISNUMBER($BX1593)),MIN(1,MAX(0,($BX1593-2018+1)/($BX1593-$BW1593+1))),"")</f>
        <v>0</v>
      </c>
      <c r="Q1593" s="0" t="n">
        <f aca="false">IF(AND(ISNUMBER($BW1593),ISNUMBER($BX1593)),MIN(1,MAX(0,($BX1593-2019+1)/($BX1593-$BW1593+1))),"")</f>
        <v>0</v>
      </c>
      <c r="R1593" s="0" t="n">
        <f aca="false">IF(AND(ISNUMBER($BW1593),ISNUMBER($BX1593)),MIN(1,MAX(0,($BX1593-2016+1)/($BX1593-$BW1593+1))),"")</f>
        <v>0.142857142857143</v>
      </c>
      <c r="S1593" s="0" t="n">
        <f aca="false">IF($L1593&lt;&gt;"",IF($L1593&gt;=2015.5,1,0),"")</f>
        <v>0</v>
      </c>
      <c r="T1593" s="0" t="n">
        <f aca="false">IF($L1593&lt;&gt;"",IF($L1593&gt;=2016,1,0),"")</f>
        <v>0</v>
      </c>
      <c r="U1593" s="0" t="n">
        <f aca="false">IF(ISNUMBER($BX1593),IF($BX1593&gt;=2016,1,0),"")</f>
        <v>1</v>
      </c>
      <c r="V1593" s="0" t="n">
        <f aca="false">IF(ISNUMBER($BW1593),IF($BW1593&gt;=2016,1,0),"")</f>
        <v>0</v>
      </c>
      <c r="W1593" s="0" t="str">
        <f aca="false">IF(AND(ISNUMBER($BW1593),ISNUMBER($BX1593)),IF($BW1593&gt;=2016,"post-only",IF($BX1593&lt;2016,"pre-only","mixed")),"")</f>
        <v>mixed</v>
      </c>
      <c r="X1593" s="0" t="n">
        <f aca="false">IF(AND(ISNUMBER($BW1593),ISNUMBER($BX1593)),MIN(1,MAX(0,($BX1593-2017+1)/($BX1593-$BW1593+1))),"")</f>
        <v>0</v>
      </c>
      <c r="Y1593" s="0" t="n">
        <f aca="false">IF(AND(ISNUMBER($BW1593),ISNUMBER($BX1593)),MIN(1,MAX(0,($BX1593-2018+1)/($BX1593-$BW1593+1))),"")</f>
        <v>0</v>
      </c>
      <c r="Z1593" s="0" t="n">
        <f aca="false">IF(AND(ISNUMBER($BW1593),ISNUMBER($BX1593)),MIN(1,MAX(0,($BX1593-2019+1)/($BX1593-$BW1593+1))),"")</f>
        <v>0</v>
      </c>
      <c r="AA1593" s="0" t="n">
        <f aca="false">IF(ISNUMBER($BX1593),IF($BX1593&gt;=2017,1,0),"")</f>
        <v>0</v>
      </c>
      <c r="AB1593" s="0" t="n">
        <f aca="false">IF(ISNUMBER($BX1593),IF($BX1593&gt;=2018,1,0),"")</f>
        <v>0</v>
      </c>
      <c r="AC1593" s="0" t="n">
        <f aca="false">IF(ISNUMBER($BX1593),IF($BX1593&gt;=2019,1,0),"")</f>
        <v>0</v>
      </c>
      <c r="AD1593" s="0" t="n">
        <f aca="false">IF($L1593&lt;&gt;"",IF($L1593&gt;2013,1,0),"")</f>
        <v>0</v>
      </c>
      <c r="AE1593" s="0" t="n">
        <f aca="false">IF($L1593&lt;&gt;"",1+IF($L1593&gt;2011,1,0)+IF($L1593&gt;2014,1,0),"")</f>
        <v>2</v>
      </c>
      <c r="AF1593" s="0" t="s">
        <v>310</v>
      </c>
      <c r="AG1593" s="0" t="s">
        <v>88</v>
      </c>
      <c r="AH1593" s="0" t="s">
        <v>89</v>
      </c>
      <c r="AI1593" s="0" t="s">
        <v>497</v>
      </c>
      <c r="AJ1593" s="0" t="s">
        <v>497</v>
      </c>
      <c r="AK1593" s="0" t="str">
        <f aca="false">IF(AND($CF1593&lt;&gt;"",IFERROR(INDEX(subsample_country_map!$B:$B,MATCH($CF1593,subsample_country_map!$A:$A,0)),"")&lt;&gt;""),INDEX(subsample_country_map!$B:$B,MATCH($CF1593,subsample_country_map!$A:$A,0)),INDEX(lookup!$AA:$AA,MATCH($A1593,lookup!$A:$A,0)))</f>
        <v>1_US</v>
      </c>
      <c r="AL1593" s="0" t="str">
        <f aca="false">IF(AND($CF1593&lt;&gt;"",IFERROR(INDEX(subsample_country_map!$C:$C,MATCH($CF1593,subsample_country_map!$A:$A,0)),"")&lt;&gt;""),INDEX(subsample_country_map!$C:$C,MATCH($CF1593,subsample_country_map!$A:$A,0)),INDEX(lookup!$AB:$AB,MATCH($A1593,lookup!$A:$A,0)))</f>
        <v>1_developed</v>
      </c>
      <c r="AM1593" s="0" t="str">
        <f aca="false">IF(AND($CF1593&lt;&gt;"",IFERROR(INDEX(subsample_country_map!$D:$D,MATCH($CF1593,subsample_country_map!$A:$A,0)),"")&lt;&gt;""),INDEX(subsample_country_map!$D:$D,MATCH($CF1593,subsample_country_map!$A:$A,0)),INDEX(lookup!$AC:$AC,MATCH($A1593,lookup!$A:$A,0)))</f>
        <v>1_western</v>
      </c>
      <c r="AN1593" s="0" t="str">
        <f aca="false">IF(AND($CF1593&lt;&gt;"",IFERROR(INDEX(subsample_country_map!$E:$E,MATCH($CF1593,subsample_country_map!$A:$A,0)),"")&lt;&gt;""),INDEX(subsample_country_map!$E:$E,MATCH($CF1593,subsample_country_map!$A:$A,0)),INDEX(lookup!$AD:$AD,MATCH($A1593,lookup!$A:$A,0)))</f>
        <v>1_common law</v>
      </c>
      <c r="AO1593" s="0" t="str">
        <f aca="false">INDEX(lookup!$Y:$Y,MATCH($A1593,lookup!$A:$A,0))</f>
        <v>0_published</v>
      </c>
      <c r="AP1593" s="0" t="str">
        <f aca="false">INDEX(lookup!$Z:$Z,MATCH($A1593,lookup!$A:$A,0))</f>
        <v>1_VHB high</v>
      </c>
      <c r="AQ1593" s="0" t="str">
        <f aca="false">INDEX(lookup!$W:$W,MATCH($A1593,lookup!$A:$A,0))</f>
        <v>3_mgmt</v>
      </c>
      <c r="AS1593" s="0" t="s">
        <v>91</v>
      </c>
      <c r="AT1593" s="0" t="s">
        <v>397</v>
      </c>
      <c r="AU1593" s="0" t="s">
        <v>311</v>
      </c>
      <c r="AV1593" s="0" t="s">
        <v>5764</v>
      </c>
      <c r="AX1593" s="0" t="s">
        <v>5765</v>
      </c>
      <c r="BA1593" s="0" t="n">
        <v>347</v>
      </c>
      <c r="BB1593" s="0" t="s">
        <v>347</v>
      </c>
      <c r="BC1593" s="0" t="s">
        <v>5693</v>
      </c>
      <c r="BD1593" s="0" t="s">
        <v>348</v>
      </c>
      <c r="BE1593" s="0" t="s">
        <v>33</v>
      </c>
      <c r="BF1593" s="0" t="s">
        <v>5703</v>
      </c>
      <c r="BI1593" s="0" t="s">
        <v>208</v>
      </c>
      <c r="BJ1593" s="0" t="s">
        <v>5766</v>
      </c>
      <c r="BK1593" s="0" t="s">
        <v>5756</v>
      </c>
      <c r="BL1593" s="0" t="s">
        <v>5767</v>
      </c>
      <c r="BM1593" s="0" t="s">
        <v>5688</v>
      </c>
      <c r="BN1593" s="0" t="s">
        <v>5684</v>
      </c>
      <c r="BO1593" s="0" t="s">
        <v>769</v>
      </c>
      <c r="BP1593" s="0" t="s">
        <v>5678</v>
      </c>
      <c r="BQ1593" s="0" t="s">
        <v>127</v>
      </c>
      <c r="BT1593" s="0" t="n">
        <v>0</v>
      </c>
      <c r="BU1593" s="0" t="s">
        <v>5685</v>
      </c>
      <c r="BW1593" s="0" t="n">
        <v>2010</v>
      </c>
      <c r="BX1593" s="0" t="n">
        <v>2016</v>
      </c>
      <c r="BY1593" s="0" t="s">
        <v>5686</v>
      </c>
      <c r="BZ1593" s="0" t="n">
        <v>2013</v>
      </c>
      <c r="CA1593" s="0" t="n">
        <v>0.142857142857143</v>
      </c>
      <c r="CB1593" s="0" t="n">
        <v>0</v>
      </c>
      <c r="CC1593" s="0" t="n">
        <v>1</v>
      </c>
      <c r="CD1593" s="0" t="n">
        <v>-0.108121133637248</v>
      </c>
      <c r="CE1593" s="0" t="n">
        <v>1</v>
      </c>
    </row>
    <row r="1594" customFormat="false" ht="15" hidden="false" customHeight="false" outlineLevel="0" collapsed="false">
      <c r="A1594" s="0" t="s">
        <v>5678</v>
      </c>
      <c r="B1594" s="0" t="n">
        <v>2899</v>
      </c>
      <c r="C1594" s="0" t="n">
        <v>0.0642662877404751</v>
      </c>
      <c r="D1594" s="0" t="n">
        <v>274</v>
      </c>
      <c r="E1594" s="0" t="n">
        <f aca="false">IF(ISNUMBER($BA1594),$BA1594,IF(AND(ISNUMBER($D1594),ISNUMBER($BW1594),ISNUMBER($BX1594)),$D1594*($BX1594-$BW1594+1),""))</f>
        <v>274</v>
      </c>
      <c r="H1594" s="0" t="s">
        <v>118</v>
      </c>
      <c r="I1594" s="0" t="s">
        <v>119</v>
      </c>
      <c r="J1594" s="0" t="n">
        <f aca="false">IF($BW1594&lt;&gt;"",$BW1594,"")</f>
        <v>2010</v>
      </c>
      <c r="K1594" s="0" t="n">
        <f aca="false">IF($BX1594&lt;&gt;"",$BX1594,"")</f>
        <v>2016</v>
      </c>
      <c r="L1594" s="0" t="n">
        <f aca="false">IF(AND(ISNUMBER($BW1594),ISNUMBER($BX1594)),($BW1594+$BX1594)/2,"")</f>
        <v>2013</v>
      </c>
      <c r="M1594" s="0" t="n">
        <f aca="false">IF($L1594&lt;&gt;"",$L1594,"")</f>
        <v>2013</v>
      </c>
      <c r="N1594" s="0" t="n">
        <f aca="false">IF(AND(ISNUMBER($BW1594),ISNUMBER($BX1594)),MIN(1,MAX(0,($BX1594-2016+1)/($BX1594-$BW1594+1))),"")</f>
        <v>0.142857142857143</v>
      </c>
      <c r="O1594" s="0" t="n">
        <f aca="false">IF(AND(ISNUMBER($BW1594),ISNUMBER($BX1594)),MIN(1,MAX(0,($BX1594-2017+1)/($BX1594-$BW1594+1))),"")</f>
        <v>0</v>
      </c>
      <c r="P1594" s="0" t="n">
        <f aca="false">IF(AND(ISNUMBER($BW1594),ISNUMBER($BX1594)),MIN(1,MAX(0,($BX1594-2018+1)/($BX1594-$BW1594+1))),"")</f>
        <v>0</v>
      </c>
      <c r="Q1594" s="0" t="n">
        <f aca="false">IF(AND(ISNUMBER($BW1594),ISNUMBER($BX1594)),MIN(1,MAX(0,($BX1594-2019+1)/($BX1594-$BW1594+1))),"")</f>
        <v>0</v>
      </c>
      <c r="R1594" s="0" t="n">
        <f aca="false">IF(AND(ISNUMBER($BW1594),ISNUMBER($BX1594)),MIN(1,MAX(0,($BX1594-2016+1)/($BX1594-$BW1594+1))),"")</f>
        <v>0.142857142857143</v>
      </c>
      <c r="S1594" s="0" t="n">
        <f aca="false">IF($L1594&lt;&gt;"",IF($L1594&gt;=2015.5,1,0),"")</f>
        <v>0</v>
      </c>
      <c r="T1594" s="0" t="n">
        <f aca="false">IF($L1594&lt;&gt;"",IF($L1594&gt;=2016,1,0),"")</f>
        <v>0</v>
      </c>
      <c r="U1594" s="0" t="n">
        <f aca="false">IF(ISNUMBER($BX1594),IF($BX1594&gt;=2016,1,0),"")</f>
        <v>1</v>
      </c>
      <c r="V1594" s="0" t="n">
        <f aca="false">IF(ISNUMBER($BW1594),IF($BW1594&gt;=2016,1,0),"")</f>
        <v>0</v>
      </c>
      <c r="W1594" s="0" t="str">
        <f aca="false">IF(AND(ISNUMBER($BW1594),ISNUMBER($BX1594)),IF($BW1594&gt;=2016,"post-only",IF($BX1594&lt;2016,"pre-only","mixed")),"")</f>
        <v>mixed</v>
      </c>
      <c r="X1594" s="0" t="n">
        <f aca="false">IF(AND(ISNUMBER($BW1594),ISNUMBER($BX1594)),MIN(1,MAX(0,($BX1594-2017+1)/($BX1594-$BW1594+1))),"")</f>
        <v>0</v>
      </c>
      <c r="Y1594" s="0" t="n">
        <f aca="false">IF(AND(ISNUMBER($BW1594),ISNUMBER($BX1594)),MIN(1,MAX(0,($BX1594-2018+1)/($BX1594-$BW1594+1))),"")</f>
        <v>0</v>
      </c>
      <c r="Z1594" s="0" t="n">
        <f aca="false">IF(AND(ISNUMBER($BW1594),ISNUMBER($BX1594)),MIN(1,MAX(0,($BX1594-2019+1)/($BX1594-$BW1594+1))),"")</f>
        <v>0</v>
      </c>
      <c r="AA1594" s="0" t="n">
        <f aca="false">IF(ISNUMBER($BX1594),IF($BX1594&gt;=2017,1,0),"")</f>
        <v>0</v>
      </c>
      <c r="AB1594" s="0" t="n">
        <f aca="false">IF(ISNUMBER($BX1594),IF($BX1594&gt;=2018,1,0),"")</f>
        <v>0</v>
      </c>
      <c r="AC1594" s="0" t="n">
        <f aca="false">IF(ISNUMBER($BX1594),IF($BX1594&gt;=2019,1,0),"")</f>
        <v>0</v>
      </c>
      <c r="AD1594" s="0" t="n">
        <f aca="false">IF($L1594&lt;&gt;"",IF($L1594&gt;2013,1,0),"")</f>
        <v>0</v>
      </c>
      <c r="AE1594" s="0" t="n">
        <f aca="false">IF($L1594&lt;&gt;"",1+IF($L1594&gt;2011,1,0)+IF($L1594&gt;2014,1,0),"")</f>
        <v>2</v>
      </c>
      <c r="AF1594" s="0" t="s">
        <v>310</v>
      </c>
      <c r="AG1594" s="0" t="s">
        <v>88</v>
      </c>
      <c r="AH1594" s="0" t="s">
        <v>89</v>
      </c>
      <c r="AI1594" s="0" t="s">
        <v>497</v>
      </c>
      <c r="AJ1594" s="0" t="s">
        <v>497</v>
      </c>
      <c r="AK1594" s="0" t="str">
        <f aca="false">IF(AND($CF1594&lt;&gt;"",IFERROR(INDEX(subsample_country_map!$B:$B,MATCH($CF1594,subsample_country_map!$A:$A,0)),"")&lt;&gt;""),INDEX(subsample_country_map!$B:$B,MATCH($CF1594,subsample_country_map!$A:$A,0)),INDEX(lookup!$AA:$AA,MATCH($A1594,lookup!$A:$A,0)))</f>
        <v>1_US</v>
      </c>
      <c r="AL1594" s="0" t="str">
        <f aca="false">IF(AND($CF1594&lt;&gt;"",IFERROR(INDEX(subsample_country_map!$C:$C,MATCH($CF1594,subsample_country_map!$A:$A,0)),"")&lt;&gt;""),INDEX(subsample_country_map!$C:$C,MATCH($CF1594,subsample_country_map!$A:$A,0)),INDEX(lookup!$AB:$AB,MATCH($A1594,lookup!$A:$A,0)))</f>
        <v>1_developed</v>
      </c>
      <c r="AM1594" s="0" t="str">
        <f aca="false">IF(AND($CF1594&lt;&gt;"",IFERROR(INDEX(subsample_country_map!$D:$D,MATCH($CF1594,subsample_country_map!$A:$A,0)),"")&lt;&gt;""),INDEX(subsample_country_map!$D:$D,MATCH($CF1594,subsample_country_map!$A:$A,0)),INDEX(lookup!$AC:$AC,MATCH($A1594,lookup!$A:$A,0)))</f>
        <v>1_western</v>
      </c>
      <c r="AN1594" s="0" t="str">
        <f aca="false">IF(AND($CF1594&lt;&gt;"",IFERROR(INDEX(subsample_country_map!$E:$E,MATCH($CF1594,subsample_country_map!$A:$A,0)),"")&lt;&gt;""),INDEX(subsample_country_map!$E:$E,MATCH($CF1594,subsample_country_map!$A:$A,0)),INDEX(lookup!$AD:$AD,MATCH($A1594,lookup!$A:$A,0)))</f>
        <v>1_common law</v>
      </c>
      <c r="AO1594" s="0" t="str">
        <f aca="false">INDEX(lookup!$Y:$Y,MATCH($A1594,lookup!$A:$A,0))</f>
        <v>0_published</v>
      </c>
      <c r="AP1594" s="0" t="str">
        <f aca="false">INDEX(lookup!$Z:$Z,MATCH($A1594,lookup!$A:$A,0))</f>
        <v>1_VHB high</v>
      </c>
      <c r="AQ1594" s="0" t="str">
        <f aca="false">INDEX(lookup!$W:$W,MATCH($A1594,lookup!$A:$A,0))</f>
        <v>3_mgmt</v>
      </c>
      <c r="AS1594" s="0" t="s">
        <v>91</v>
      </c>
      <c r="AT1594" s="0" t="s">
        <v>397</v>
      </c>
      <c r="AU1594" s="0" t="s">
        <v>311</v>
      </c>
      <c r="AV1594" s="0" t="s">
        <v>1667</v>
      </c>
      <c r="AX1594" s="0" t="s">
        <v>5768</v>
      </c>
      <c r="BA1594" s="0" t="n">
        <v>274</v>
      </c>
      <c r="BB1594" s="0" t="s">
        <v>347</v>
      </c>
      <c r="BC1594" s="0" t="s">
        <v>5693</v>
      </c>
      <c r="BD1594" s="0" t="s">
        <v>348</v>
      </c>
      <c r="BE1594" s="0" t="s">
        <v>33</v>
      </c>
      <c r="BF1594" s="0" t="s">
        <v>5711</v>
      </c>
      <c r="BI1594" s="0" t="s">
        <v>208</v>
      </c>
      <c r="BJ1594" s="0" t="s">
        <v>5715</v>
      </c>
      <c r="BK1594" s="0" t="s">
        <v>5756</v>
      </c>
      <c r="BL1594" s="0" t="s">
        <v>5769</v>
      </c>
      <c r="BM1594" s="0" t="s">
        <v>5688</v>
      </c>
      <c r="BN1594" s="0" t="s">
        <v>5684</v>
      </c>
      <c r="BO1594" s="0" t="s">
        <v>769</v>
      </c>
      <c r="BP1594" s="0" t="s">
        <v>5678</v>
      </c>
      <c r="BQ1594" s="0" t="s">
        <v>127</v>
      </c>
      <c r="BT1594" s="0" t="n">
        <v>0</v>
      </c>
      <c r="BU1594" s="0" t="s">
        <v>5685</v>
      </c>
      <c r="BW1594" s="0" t="n">
        <v>2010</v>
      </c>
      <c r="BX1594" s="0" t="n">
        <v>2016</v>
      </c>
      <c r="BY1594" s="0" t="s">
        <v>5686</v>
      </c>
      <c r="BZ1594" s="0" t="n">
        <v>2013</v>
      </c>
      <c r="CA1594" s="0" t="n">
        <v>0.142857142857143</v>
      </c>
      <c r="CB1594" s="0" t="n">
        <v>0</v>
      </c>
      <c r="CC1594" s="0" t="n">
        <v>1</v>
      </c>
      <c r="CD1594" s="0" t="n">
        <v>0.0643549842350438</v>
      </c>
      <c r="CE1594" s="0" t="n">
        <v>1</v>
      </c>
    </row>
    <row r="1595" customFormat="false" ht="15" hidden="false" customHeight="false" outlineLevel="0" collapsed="false">
      <c r="A1595" s="0" t="s">
        <v>5678</v>
      </c>
      <c r="B1595" s="0" t="n">
        <v>2900</v>
      </c>
      <c r="C1595" s="0" t="n">
        <v>0.0586196906719705</v>
      </c>
      <c r="D1595" s="0" t="n">
        <v>274</v>
      </c>
      <c r="E1595" s="0" t="n">
        <f aca="false">IF(ISNUMBER($BA1595),$BA1595,IF(AND(ISNUMBER($D1595),ISNUMBER($BW1595),ISNUMBER($BX1595)),$D1595*($BX1595-$BW1595+1),""))</f>
        <v>274</v>
      </c>
      <c r="H1595" s="0" t="s">
        <v>118</v>
      </c>
      <c r="I1595" s="0" t="s">
        <v>119</v>
      </c>
      <c r="J1595" s="0" t="n">
        <f aca="false">IF($BW1595&lt;&gt;"",$BW1595,"")</f>
        <v>2010</v>
      </c>
      <c r="K1595" s="0" t="n">
        <f aca="false">IF($BX1595&lt;&gt;"",$BX1595,"")</f>
        <v>2016</v>
      </c>
      <c r="L1595" s="0" t="n">
        <f aca="false">IF(AND(ISNUMBER($BW1595),ISNUMBER($BX1595)),($BW1595+$BX1595)/2,"")</f>
        <v>2013</v>
      </c>
      <c r="M1595" s="0" t="n">
        <f aca="false">IF($L1595&lt;&gt;"",$L1595,"")</f>
        <v>2013</v>
      </c>
      <c r="N1595" s="0" t="n">
        <f aca="false">IF(AND(ISNUMBER($BW1595),ISNUMBER($BX1595)),MIN(1,MAX(0,($BX1595-2016+1)/($BX1595-$BW1595+1))),"")</f>
        <v>0.142857142857143</v>
      </c>
      <c r="O1595" s="0" t="n">
        <f aca="false">IF(AND(ISNUMBER($BW1595),ISNUMBER($BX1595)),MIN(1,MAX(0,($BX1595-2017+1)/($BX1595-$BW1595+1))),"")</f>
        <v>0</v>
      </c>
      <c r="P1595" s="0" t="n">
        <f aca="false">IF(AND(ISNUMBER($BW1595),ISNUMBER($BX1595)),MIN(1,MAX(0,($BX1595-2018+1)/($BX1595-$BW1595+1))),"")</f>
        <v>0</v>
      </c>
      <c r="Q1595" s="0" t="n">
        <f aca="false">IF(AND(ISNUMBER($BW1595),ISNUMBER($BX1595)),MIN(1,MAX(0,($BX1595-2019+1)/($BX1595-$BW1595+1))),"")</f>
        <v>0</v>
      </c>
      <c r="R1595" s="0" t="n">
        <f aca="false">IF(AND(ISNUMBER($BW1595),ISNUMBER($BX1595)),MIN(1,MAX(0,($BX1595-2016+1)/($BX1595-$BW1595+1))),"")</f>
        <v>0.142857142857143</v>
      </c>
      <c r="S1595" s="0" t="n">
        <f aca="false">IF($L1595&lt;&gt;"",IF($L1595&gt;=2015.5,1,0),"")</f>
        <v>0</v>
      </c>
      <c r="T1595" s="0" t="n">
        <f aca="false">IF($L1595&lt;&gt;"",IF($L1595&gt;=2016,1,0),"")</f>
        <v>0</v>
      </c>
      <c r="U1595" s="0" t="n">
        <f aca="false">IF(ISNUMBER($BX1595),IF($BX1595&gt;=2016,1,0),"")</f>
        <v>1</v>
      </c>
      <c r="V1595" s="0" t="n">
        <f aca="false">IF(ISNUMBER($BW1595),IF($BW1595&gt;=2016,1,0),"")</f>
        <v>0</v>
      </c>
      <c r="W1595" s="0" t="str">
        <f aca="false">IF(AND(ISNUMBER($BW1595),ISNUMBER($BX1595)),IF($BW1595&gt;=2016,"post-only",IF($BX1595&lt;2016,"pre-only","mixed")),"")</f>
        <v>mixed</v>
      </c>
      <c r="X1595" s="0" t="n">
        <f aca="false">IF(AND(ISNUMBER($BW1595),ISNUMBER($BX1595)),MIN(1,MAX(0,($BX1595-2017+1)/($BX1595-$BW1595+1))),"")</f>
        <v>0</v>
      </c>
      <c r="Y1595" s="0" t="n">
        <f aca="false">IF(AND(ISNUMBER($BW1595),ISNUMBER($BX1595)),MIN(1,MAX(0,($BX1595-2018+1)/($BX1595-$BW1595+1))),"")</f>
        <v>0</v>
      </c>
      <c r="Z1595" s="0" t="n">
        <f aca="false">IF(AND(ISNUMBER($BW1595),ISNUMBER($BX1595)),MIN(1,MAX(0,($BX1595-2019+1)/($BX1595-$BW1595+1))),"")</f>
        <v>0</v>
      </c>
      <c r="AA1595" s="0" t="n">
        <f aca="false">IF(ISNUMBER($BX1595),IF($BX1595&gt;=2017,1,0),"")</f>
        <v>0</v>
      </c>
      <c r="AB1595" s="0" t="n">
        <f aca="false">IF(ISNUMBER($BX1595),IF($BX1595&gt;=2018,1,0),"")</f>
        <v>0</v>
      </c>
      <c r="AC1595" s="0" t="n">
        <f aca="false">IF(ISNUMBER($BX1595),IF($BX1595&gt;=2019,1,0),"")</f>
        <v>0</v>
      </c>
      <c r="AD1595" s="0" t="n">
        <f aca="false">IF($L1595&lt;&gt;"",IF($L1595&gt;2013,1,0),"")</f>
        <v>0</v>
      </c>
      <c r="AE1595" s="0" t="n">
        <f aca="false">IF($L1595&lt;&gt;"",1+IF($L1595&gt;2011,1,0)+IF($L1595&gt;2014,1,0),"")</f>
        <v>2</v>
      </c>
      <c r="AF1595" s="0" t="s">
        <v>310</v>
      </c>
      <c r="AG1595" s="0" t="s">
        <v>88</v>
      </c>
      <c r="AH1595" s="0" t="s">
        <v>89</v>
      </c>
      <c r="AI1595" s="0" t="s">
        <v>497</v>
      </c>
      <c r="AJ1595" s="0" t="s">
        <v>497</v>
      </c>
      <c r="AK1595" s="0" t="str">
        <f aca="false">IF(AND($CF1595&lt;&gt;"",IFERROR(INDEX(subsample_country_map!$B:$B,MATCH($CF1595,subsample_country_map!$A:$A,0)),"")&lt;&gt;""),INDEX(subsample_country_map!$B:$B,MATCH($CF1595,subsample_country_map!$A:$A,0)),INDEX(lookup!$AA:$AA,MATCH($A1595,lookup!$A:$A,0)))</f>
        <v>1_US</v>
      </c>
      <c r="AL1595" s="0" t="str">
        <f aca="false">IF(AND($CF1595&lt;&gt;"",IFERROR(INDEX(subsample_country_map!$C:$C,MATCH($CF1595,subsample_country_map!$A:$A,0)),"")&lt;&gt;""),INDEX(subsample_country_map!$C:$C,MATCH($CF1595,subsample_country_map!$A:$A,0)),INDEX(lookup!$AB:$AB,MATCH($A1595,lookup!$A:$A,0)))</f>
        <v>1_developed</v>
      </c>
      <c r="AM1595" s="0" t="str">
        <f aca="false">IF(AND($CF1595&lt;&gt;"",IFERROR(INDEX(subsample_country_map!$D:$D,MATCH($CF1595,subsample_country_map!$A:$A,0)),"")&lt;&gt;""),INDEX(subsample_country_map!$D:$D,MATCH($CF1595,subsample_country_map!$A:$A,0)),INDEX(lookup!$AC:$AC,MATCH($A1595,lookup!$A:$A,0)))</f>
        <v>1_western</v>
      </c>
      <c r="AN1595" s="0" t="str">
        <f aca="false">IF(AND($CF1595&lt;&gt;"",IFERROR(INDEX(subsample_country_map!$E:$E,MATCH($CF1595,subsample_country_map!$A:$A,0)),"")&lt;&gt;""),INDEX(subsample_country_map!$E:$E,MATCH($CF1595,subsample_country_map!$A:$A,0)),INDEX(lookup!$AD:$AD,MATCH($A1595,lookup!$A:$A,0)))</f>
        <v>1_common law</v>
      </c>
      <c r="AO1595" s="0" t="str">
        <f aca="false">INDEX(lookup!$Y:$Y,MATCH($A1595,lookup!$A:$A,0))</f>
        <v>0_published</v>
      </c>
      <c r="AP1595" s="0" t="str">
        <f aca="false">INDEX(lookup!$Z:$Z,MATCH($A1595,lookup!$A:$A,0))</f>
        <v>1_VHB high</v>
      </c>
      <c r="AQ1595" s="0" t="str">
        <f aca="false">INDEX(lookup!$W:$W,MATCH($A1595,lookup!$A:$A,0))</f>
        <v>3_mgmt</v>
      </c>
      <c r="AS1595" s="0" t="s">
        <v>91</v>
      </c>
      <c r="AT1595" s="0" t="s">
        <v>397</v>
      </c>
      <c r="AU1595" s="0" t="s">
        <v>311</v>
      </c>
      <c r="AV1595" s="0" t="s">
        <v>1571</v>
      </c>
      <c r="AX1595" s="0" t="s">
        <v>5770</v>
      </c>
      <c r="BA1595" s="0" t="n">
        <v>274</v>
      </c>
      <c r="BB1595" s="0" t="s">
        <v>347</v>
      </c>
      <c r="BC1595" s="0" t="s">
        <v>5693</v>
      </c>
      <c r="BD1595" s="0" t="s">
        <v>348</v>
      </c>
      <c r="BE1595" s="0" t="s">
        <v>33</v>
      </c>
      <c r="BF1595" s="0" t="s">
        <v>5711</v>
      </c>
      <c r="BI1595" s="0" t="s">
        <v>208</v>
      </c>
      <c r="BJ1595" s="0" t="s">
        <v>5771</v>
      </c>
      <c r="BK1595" s="0" t="s">
        <v>5756</v>
      </c>
      <c r="BL1595" s="0" t="s">
        <v>5772</v>
      </c>
      <c r="BM1595" s="0" t="s">
        <v>5688</v>
      </c>
      <c r="BN1595" s="0" t="s">
        <v>5684</v>
      </c>
      <c r="BO1595" s="0" t="s">
        <v>769</v>
      </c>
      <c r="BP1595" s="0" t="s">
        <v>5678</v>
      </c>
      <c r="BQ1595" s="0" t="s">
        <v>127</v>
      </c>
      <c r="BT1595" s="0" t="n">
        <v>0</v>
      </c>
      <c r="BU1595" s="0" t="s">
        <v>5685</v>
      </c>
      <c r="BW1595" s="0" t="n">
        <v>2010</v>
      </c>
      <c r="BX1595" s="0" t="n">
        <v>2016</v>
      </c>
      <c r="BY1595" s="0" t="s">
        <v>5686</v>
      </c>
      <c r="BZ1595" s="0" t="n">
        <v>2013</v>
      </c>
      <c r="CA1595" s="0" t="n">
        <v>0.142857142857143</v>
      </c>
      <c r="CB1595" s="0" t="n">
        <v>0</v>
      </c>
      <c r="CC1595" s="0" t="n">
        <v>1</v>
      </c>
      <c r="CD1595" s="0" t="n">
        <v>0.0586869737732471</v>
      </c>
      <c r="CE1595" s="0" t="n">
        <v>1</v>
      </c>
    </row>
    <row r="1596" customFormat="false" ht="15" hidden="false" customHeight="false" outlineLevel="0" collapsed="false">
      <c r="A1596" s="0" t="s">
        <v>5678</v>
      </c>
      <c r="B1596" s="0" t="n">
        <v>2901</v>
      </c>
      <c r="C1596" s="0" t="n">
        <v>-0.0686853896301919</v>
      </c>
      <c r="D1596" s="0" t="n">
        <v>469</v>
      </c>
      <c r="E1596" s="0" t="n">
        <f aca="false">IF(ISNUMBER($BA1596),$BA1596,IF(AND(ISNUMBER($D1596),ISNUMBER($BW1596),ISNUMBER($BX1596)),$D1596*($BX1596-$BW1596+1),""))</f>
        <v>469</v>
      </c>
      <c r="H1596" s="0" t="s">
        <v>118</v>
      </c>
      <c r="I1596" s="0" t="s">
        <v>119</v>
      </c>
      <c r="J1596" s="0" t="n">
        <f aca="false">IF($BW1596&lt;&gt;"",$BW1596,"")</f>
        <v>2010</v>
      </c>
      <c r="K1596" s="0" t="n">
        <f aca="false">IF($BX1596&lt;&gt;"",$BX1596,"")</f>
        <v>2016</v>
      </c>
      <c r="L1596" s="0" t="n">
        <f aca="false">IF(AND(ISNUMBER($BW1596),ISNUMBER($BX1596)),($BW1596+$BX1596)/2,"")</f>
        <v>2013</v>
      </c>
      <c r="M1596" s="0" t="n">
        <f aca="false">IF($L1596&lt;&gt;"",$L1596,"")</f>
        <v>2013</v>
      </c>
      <c r="N1596" s="0" t="n">
        <f aca="false">IF(AND(ISNUMBER($BW1596),ISNUMBER($BX1596)),MIN(1,MAX(0,($BX1596-2016+1)/($BX1596-$BW1596+1))),"")</f>
        <v>0.142857142857143</v>
      </c>
      <c r="O1596" s="0" t="n">
        <f aca="false">IF(AND(ISNUMBER($BW1596),ISNUMBER($BX1596)),MIN(1,MAX(0,($BX1596-2017+1)/($BX1596-$BW1596+1))),"")</f>
        <v>0</v>
      </c>
      <c r="P1596" s="0" t="n">
        <f aca="false">IF(AND(ISNUMBER($BW1596),ISNUMBER($BX1596)),MIN(1,MAX(0,($BX1596-2018+1)/($BX1596-$BW1596+1))),"")</f>
        <v>0</v>
      </c>
      <c r="Q1596" s="0" t="n">
        <f aca="false">IF(AND(ISNUMBER($BW1596),ISNUMBER($BX1596)),MIN(1,MAX(0,($BX1596-2019+1)/($BX1596-$BW1596+1))),"")</f>
        <v>0</v>
      </c>
      <c r="R1596" s="0" t="n">
        <f aca="false">IF(AND(ISNUMBER($BW1596),ISNUMBER($BX1596)),MIN(1,MAX(0,($BX1596-2016+1)/($BX1596-$BW1596+1))),"")</f>
        <v>0.142857142857143</v>
      </c>
      <c r="S1596" s="0" t="n">
        <f aca="false">IF($L1596&lt;&gt;"",IF($L1596&gt;=2015.5,1,0),"")</f>
        <v>0</v>
      </c>
      <c r="T1596" s="0" t="n">
        <f aca="false">IF($L1596&lt;&gt;"",IF($L1596&gt;=2016,1,0),"")</f>
        <v>0</v>
      </c>
      <c r="U1596" s="0" t="n">
        <f aca="false">IF(ISNUMBER($BX1596),IF($BX1596&gt;=2016,1,0),"")</f>
        <v>1</v>
      </c>
      <c r="V1596" s="0" t="n">
        <f aca="false">IF(ISNUMBER($BW1596),IF($BW1596&gt;=2016,1,0),"")</f>
        <v>0</v>
      </c>
      <c r="W1596" s="0" t="str">
        <f aca="false">IF(AND(ISNUMBER($BW1596),ISNUMBER($BX1596)),IF($BW1596&gt;=2016,"post-only",IF($BX1596&lt;2016,"pre-only","mixed")),"")</f>
        <v>mixed</v>
      </c>
      <c r="X1596" s="0" t="n">
        <f aca="false">IF(AND(ISNUMBER($BW1596),ISNUMBER($BX1596)),MIN(1,MAX(0,($BX1596-2017+1)/($BX1596-$BW1596+1))),"")</f>
        <v>0</v>
      </c>
      <c r="Y1596" s="0" t="n">
        <f aca="false">IF(AND(ISNUMBER($BW1596),ISNUMBER($BX1596)),MIN(1,MAX(0,($BX1596-2018+1)/($BX1596-$BW1596+1))),"")</f>
        <v>0</v>
      </c>
      <c r="Z1596" s="0" t="n">
        <f aca="false">IF(AND(ISNUMBER($BW1596),ISNUMBER($BX1596)),MIN(1,MAX(0,($BX1596-2019+1)/($BX1596-$BW1596+1))),"")</f>
        <v>0</v>
      </c>
      <c r="AA1596" s="0" t="n">
        <f aca="false">IF(ISNUMBER($BX1596),IF($BX1596&gt;=2017,1,0),"")</f>
        <v>0</v>
      </c>
      <c r="AB1596" s="0" t="n">
        <f aca="false">IF(ISNUMBER($BX1596),IF($BX1596&gt;=2018,1,0),"")</f>
        <v>0</v>
      </c>
      <c r="AC1596" s="0" t="n">
        <f aca="false">IF(ISNUMBER($BX1596),IF($BX1596&gt;=2019,1,0),"")</f>
        <v>0</v>
      </c>
      <c r="AD1596" s="0" t="n">
        <f aca="false">IF($L1596&lt;&gt;"",IF($L1596&gt;2013,1,0),"")</f>
        <v>0</v>
      </c>
      <c r="AE1596" s="0" t="n">
        <f aca="false">IF($L1596&lt;&gt;"",1+IF($L1596&gt;2011,1,0)+IF($L1596&gt;2014,1,0),"")</f>
        <v>2</v>
      </c>
      <c r="AF1596" s="0" t="s">
        <v>310</v>
      </c>
      <c r="AG1596" s="0" t="s">
        <v>88</v>
      </c>
      <c r="AH1596" s="0" t="s">
        <v>89</v>
      </c>
      <c r="AI1596" s="0" t="s">
        <v>497</v>
      </c>
      <c r="AJ1596" s="0" t="s">
        <v>497</v>
      </c>
      <c r="AK1596" s="0" t="str">
        <f aca="false">IF(AND($CF1596&lt;&gt;"",IFERROR(INDEX(subsample_country_map!$B:$B,MATCH($CF1596,subsample_country_map!$A:$A,0)),"")&lt;&gt;""),INDEX(subsample_country_map!$B:$B,MATCH($CF1596,subsample_country_map!$A:$A,0)),INDEX(lookup!$AA:$AA,MATCH($A1596,lookup!$A:$A,0)))</f>
        <v>1_US</v>
      </c>
      <c r="AL1596" s="0" t="str">
        <f aca="false">IF(AND($CF1596&lt;&gt;"",IFERROR(INDEX(subsample_country_map!$C:$C,MATCH($CF1596,subsample_country_map!$A:$A,0)),"")&lt;&gt;""),INDEX(subsample_country_map!$C:$C,MATCH($CF1596,subsample_country_map!$A:$A,0)),INDEX(lookup!$AB:$AB,MATCH($A1596,lookup!$A:$A,0)))</f>
        <v>1_developed</v>
      </c>
      <c r="AM1596" s="0" t="str">
        <f aca="false">IF(AND($CF1596&lt;&gt;"",IFERROR(INDEX(subsample_country_map!$D:$D,MATCH($CF1596,subsample_country_map!$A:$A,0)),"")&lt;&gt;""),INDEX(subsample_country_map!$D:$D,MATCH($CF1596,subsample_country_map!$A:$A,0)),INDEX(lookup!$AC:$AC,MATCH($A1596,lookup!$A:$A,0)))</f>
        <v>1_western</v>
      </c>
      <c r="AN1596" s="0" t="str">
        <f aca="false">IF(AND($CF1596&lt;&gt;"",IFERROR(INDEX(subsample_country_map!$E:$E,MATCH($CF1596,subsample_country_map!$A:$A,0)),"")&lt;&gt;""),INDEX(subsample_country_map!$E:$E,MATCH($CF1596,subsample_country_map!$A:$A,0)),INDEX(lookup!$AD:$AD,MATCH($A1596,lookup!$A:$A,0)))</f>
        <v>1_common law</v>
      </c>
      <c r="AO1596" s="0" t="str">
        <f aca="false">INDEX(lookup!$Y:$Y,MATCH($A1596,lookup!$A:$A,0))</f>
        <v>0_published</v>
      </c>
      <c r="AP1596" s="0" t="str">
        <f aca="false">INDEX(lookup!$Z:$Z,MATCH($A1596,lookup!$A:$A,0))</f>
        <v>1_VHB high</v>
      </c>
      <c r="AQ1596" s="0" t="str">
        <f aca="false">INDEX(lookup!$W:$W,MATCH($A1596,lookup!$A:$A,0))</f>
        <v>3_mgmt</v>
      </c>
      <c r="AS1596" s="0" t="s">
        <v>91</v>
      </c>
      <c r="AT1596" s="0" t="s">
        <v>397</v>
      </c>
      <c r="AU1596" s="0" t="s">
        <v>311</v>
      </c>
      <c r="AV1596" s="0" t="s">
        <v>5773</v>
      </c>
      <c r="AX1596" s="0" t="s">
        <v>2378</v>
      </c>
      <c r="BA1596" s="0" t="n">
        <v>469</v>
      </c>
      <c r="BB1596" s="0" t="s">
        <v>347</v>
      </c>
      <c r="BC1596" s="0" t="s">
        <v>5693</v>
      </c>
      <c r="BD1596" s="0" t="s">
        <v>348</v>
      </c>
      <c r="BE1596" s="0" t="s">
        <v>3989</v>
      </c>
      <c r="BF1596" s="0" t="s">
        <v>5718</v>
      </c>
      <c r="BI1596" s="0" t="s">
        <v>208</v>
      </c>
      <c r="BJ1596" s="0" t="s">
        <v>5722</v>
      </c>
      <c r="BK1596" s="0" t="s">
        <v>5756</v>
      </c>
      <c r="BL1596" s="0" t="s">
        <v>5774</v>
      </c>
      <c r="BM1596" s="0" t="s">
        <v>5688</v>
      </c>
      <c r="BN1596" s="0" t="s">
        <v>5684</v>
      </c>
      <c r="BO1596" s="0" t="s">
        <v>769</v>
      </c>
      <c r="BP1596" s="0" t="s">
        <v>5678</v>
      </c>
      <c r="BQ1596" s="0" t="s">
        <v>127</v>
      </c>
      <c r="BT1596" s="0" t="n">
        <v>0</v>
      </c>
      <c r="BU1596" s="0" t="s">
        <v>5685</v>
      </c>
      <c r="BW1596" s="0" t="n">
        <v>2010</v>
      </c>
      <c r="BX1596" s="0" t="n">
        <v>2016</v>
      </c>
      <c r="BY1596" s="0" t="s">
        <v>5686</v>
      </c>
      <c r="BZ1596" s="0" t="n">
        <v>2013</v>
      </c>
      <c r="CA1596" s="0" t="n">
        <v>0.142857142857143</v>
      </c>
      <c r="CB1596" s="0" t="n">
        <v>0</v>
      </c>
      <c r="CC1596" s="0" t="n">
        <v>1</v>
      </c>
      <c r="CD1596" s="0" t="n">
        <v>-0.0687937083632021</v>
      </c>
      <c r="CE1596" s="0" t="n">
        <v>1</v>
      </c>
    </row>
    <row r="1597" customFormat="false" ht="15" hidden="false" customHeight="false" outlineLevel="0" collapsed="false">
      <c r="A1597" s="0" t="s">
        <v>5678</v>
      </c>
      <c r="B1597" s="0" t="n">
        <v>2902</v>
      </c>
      <c r="C1597" s="0" t="n">
        <v>-0.063501705125945</v>
      </c>
      <c r="D1597" s="0" t="n">
        <v>469</v>
      </c>
      <c r="E1597" s="0" t="n">
        <f aca="false">IF(ISNUMBER($BA1597),$BA1597,IF(AND(ISNUMBER($D1597),ISNUMBER($BW1597),ISNUMBER($BX1597)),$D1597*($BX1597-$BW1597+1),""))</f>
        <v>469</v>
      </c>
      <c r="H1597" s="0" t="s">
        <v>118</v>
      </c>
      <c r="I1597" s="0" t="s">
        <v>119</v>
      </c>
      <c r="J1597" s="0" t="n">
        <f aca="false">IF($BW1597&lt;&gt;"",$BW1597,"")</f>
        <v>2010</v>
      </c>
      <c r="K1597" s="0" t="n">
        <f aca="false">IF($BX1597&lt;&gt;"",$BX1597,"")</f>
        <v>2016</v>
      </c>
      <c r="L1597" s="0" t="n">
        <f aca="false">IF(AND(ISNUMBER($BW1597),ISNUMBER($BX1597)),($BW1597+$BX1597)/2,"")</f>
        <v>2013</v>
      </c>
      <c r="M1597" s="0" t="n">
        <f aca="false">IF($L1597&lt;&gt;"",$L1597,"")</f>
        <v>2013</v>
      </c>
      <c r="N1597" s="0" t="n">
        <f aca="false">IF(AND(ISNUMBER($BW1597),ISNUMBER($BX1597)),MIN(1,MAX(0,($BX1597-2016+1)/($BX1597-$BW1597+1))),"")</f>
        <v>0.142857142857143</v>
      </c>
      <c r="O1597" s="0" t="n">
        <f aca="false">IF(AND(ISNUMBER($BW1597),ISNUMBER($BX1597)),MIN(1,MAX(0,($BX1597-2017+1)/($BX1597-$BW1597+1))),"")</f>
        <v>0</v>
      </c>
      <c r="P1597" s="0" t="n">
        <f aca="false">IF(AND(ISNUMBER($BW1597),ISNUMBER($BX1597)),MIN(1,MAX(0,($BX1597-2018+1)/($BX1597-$BW1597+1))),"")</f>
        <v>0</v>
      </c>
      <c r="Q1597" s="0" t="n">
        <f aca="false">IF(AND(ISNUMBER($BW1597),ISNUMBER($BX1597)),MIN(1,MAX(0,($BX1597-2019+1)/($BX1597-$BW1597+1))),"")</f>
        <v>0</v>
      </c>
      <c r="R1597" s="0" t="n">
        <f aca="false">IF(AND(ISNUMBER($BW1597),ISNUMBER($BX1597)),MIN(1,MAX(0,($BX1597-2016+1)/($BX1597-$BW1597+1))),"")</f>
        <v>0.142857142857143</v>
      </c>
      <c r="S1597" s="0" t="n">
        <f aca="false">IF($L1597&lt;&gt;"",IF($L1597&gt;=2015.5,1,0),"")</f>
        <v>0</v>
      </c>
      <c r="T1597" s="0" t="n">
        <f aca="false">IF($L1597&lt;&gt;"",IF($L1597&gt;=2016,1,0),"")</f>
        <v>0</v>
      </c>
      <c r="U1597" s="0" t="n">
        <f aca="false">IF(ISNUMBER($BX1597),IF($BX1597&gt;=2016,1,0),"")</f>
        <v>1</v>
      </c>
      <c r="V1597" s="0" t="n">
        <f aca="false">IF(ISNUMBER($BW1597),IF($BW1597&gt;=2016,1,0),"")</f>
        <v>0</v>
      </c>
      <c r="W1597" s="0" t="str">
        <f aca="false">IF(AND(ISNUMBER($BW1597),ISNUMBER($BX1597)),IF($BW1597&gt;=2016,"post-only",IF($BX1597&lt;2016,"pre-only","mixed")),"")</f>
        <v>mixed</v>
      </c>
      <c r="X1597" s="0" t="n">
        <f aca="false">IF(AND(ISNUMBER($BW1597),ISNUMBER($BX1597)),MIN(1,MAX(0,($BX1597-2017+1)/($BX1597-$BW1597+1))),"")</f>
        <v>0</v>
      </c>
      <c r="Y1597" s="0" t="n">
        <f aca="false">IF(AND(ISNUMBER($BW1597),ISNUMBER($BX1597)),MIN(1,MAX(0,($BX1597-2018+1)/($BX1597-$BW1597+1))),"")</f>
        <v>0</v>
      </c>
      <c r="Z1597" s="0" t="n">
        <f aca="false">IF(AND(ISNUMBER($BW1597),ISNUMBER($BX1597)),MIN(1,MAX(0,($BX1597-2019+1)/($BX1597-$BW1597+1))),"")</f>
        <v>0</v>
      </c>
      <c r="AA1597" s="0" t="n">
        <f aca="false">IF(ISNUMBER($BX1597),IF($BX1597&gt;=2017,1,0),"")</f>
        <v>0</v>
      </c>
      <c r="AB1597" s="0" t="n">
        <f aca="false">IF(ISNUMBER($BX1597),IF($BX1597&gt;=2018,1,0),"")</f>
        <v>0</v>
      </c>
      <c r="AC1597" s="0" t="n">
        <f aca="false">IF(ISNUMBER($BX1597),IF($BX1597&gt;=2019,1,0),"")</f>
        <v>0</v>
      </c>
      <c r="AD1597" s="0" t="n">
        <f aca="false">IF($L1597&lt;&gt;"",IF($L1597&gt;2013,1,0),"")</f>
        <v>0</v>
      </c>
      <c r="AE1597" s="0" t="n">
        <f aca="false">IF($L1597&lt;&gt;"",1+IF($L1597&gt;2011,1,0)+IF($L1597&gt;2014,1,0),"")</f>
        <v>2</v>
      </c>
      <c r="AF1597" s="0" t="s">
        <v>310</v>
      </c>
      <c r="AG1597" s="0" t="s">
        <v>88</v>
      </c>
      <c r="AH1597" s="0" t="s">
        <v>89</v>
      </c>
      <c r="AI1597" s="0" t="s">
        <v>497</v>
      </c>
      <c r="AJ1597" s="0" t="s">
        <v>497</v>
      </c>
      <c r="AK1597" s="0" t="str">
        <f aca="false">IF(AND($CF1597&lt;&gt;"",IFERROR(INDEX(subsample_country_map!$B:$B,MATCH($CF1597,subsample_country_map!$A:$A,0)),"")&lt;&gt;""),INDEX(subsample_country_map!$B:$B,MATCH($CF1597,subsample_country_map!$A:$A,0)),INDEX(lookup!$AA:$AA,MATCH($A1597,lookup!$A:$A,0)))</f>
        <v>1_US</v>
      </c>
      <c r="AL1597" s="0" t="str">
        <f aca="false">IF(AND($CF1597&lt;&gt;"",IFERROR(INDEX(subsample_country_map!$C:$C,MATCH($CF1597,subsample_country_map!$A:$A,0)),"")&lt;&gt;""),INDEX(subsample_country_map!$C:$C,MATCH($CF1597,subsample_country_map!$A:$A,0)),INDEX(lookup!$AB:$AB,MATCH($A1597,lookup!$A:$A,0)))</f>
        <v>1_developed</v>
      </c>
      <c r="AM1597" s="0" t="str">
        <f aca="false">IF(AND($CF1597&lt;&gt;"",IFERROR(INDEX(subsample_country_map!$D:$D,MATCH($CF1597,subsample_country_map!$A:$A,0)),"")&lt;&gt;""),INDEX(subsample_country_map!$D:$D,MATCH($CF1597,subsample_country_map!$A:$A,0)),INDEX(lookup!$AC:$AC,MATCH($A1597,lookup!$A:$A,0)))</f>
        <v>1_western</v>
      </c>
      <c r="AN1597" s="0" t="str">
        <f aca="false">IF(AND($CF1597&lt;&gt;"",IFERROR(INDEX(subsample_country_map!$E:$E,MATCH($CF1597,subsample_country_map!$A:$A,0)),"")&lt;&gt;""),INDEX(subsample_country_map!$E:$E,MATCH($CF1597,subsample_country_map!$A:$A,0)),INDEX(lookup!$AD:$AD,MATCH($A1597,lookup!$A:$A,0)))</f>
        <v>1_common law</v>
      </c>
      <c r="AO1597" s="0" t="str">
        <f aca="false">INDEX(lookup!$Y:$Y,MATCH($A1597,lookup!$A:$A,0))</f>
        <v>0_published</v>
      </c>
      <c r="AP1597" s="0" t="str">
        <f aca="false">INDEX(lookup!$Z:$Z,MATCH($A1597,lookup!$A:$A,0))</f>
        <v>1_VHB high</v>
      </c>
      <c r="AQ1597" s="0" t="str">
        <f aca="false">INDEX(lookup!$W:$W,MATCH($A1597,lookup!$A:$A,0))</f>
        <v>3_mgmt</v>
      </c>
      <c r="AS1597" s="0" t="s">
        <v>91</v>
      </c>
      <c r="AT1597" s="0" t="s">
        <v>397</v>
      </c>
      <c r="AU1597" s="0" t="s">
        <v>311</v>
      </c>
      <c r="AV1597" s="0" t="s">
        <v>2725</v>
      </c>
      <c r="AX1597" s="0" t="s">
        <v>5775</v>
      </c>
      <c r="BA1597" s="0" t="n">
        <v>469</v>
      </c>
      <c r="BB1597" s="0" t="s">
        <v>347</v>
      </c>
      <c r="BC1597" s="0" t="s">
        <v>5693</v>
      </c>
      <c r="BD1597" s="0" t="s">
        <v>348</v>
      </c>
      <c r="BE1597" s="0" t="s">
        <v>3989</v>
      </c>
      <c r="BF1597" s="0" t="s">
        <v>5718</v>
      </c>
      <c r="BI1597" s="0" t="s">
        <v>208</v>
      </c>
      <c r="BJ1597" s="0" t="s">
        <v>5776</v>
      </c>
      <c r="BK1597" s="0" t="s">
        <v>5756</v>
      </c>
      <c r="BL1597" s="0" t="s">
        <v>5777</v>
      </c>
      <c r="BM1597" s="0" t="s">
        <v>5688</v>
      </c>
      <c r="BN1597" s="0" t="s">
        <v>5684</v>
      </c>
      <c r="BO1597" s="0" t="s">
        <v>769</v>
      </c>
      <c r="BP1597" s="0" t="s">
        <v>5678</v>
      </c>
      <c r="BQ1597" s="0" t="s">
        <v>127</v>
      </c>
      <c r="BT1597" s="0" t="n">
        <v>0</v>
      </c>
      <c r="BU1597" s="0" t="s">
        <v>5685</v>
      </c>
      <c r="BW1597" s="0" t="n">
        <v>2010</v>
      </c>
      <c r="BX1597" s="0" t="n">
        <v>2016</v>
      </c>
      <c r="BY1597" s="0" t="s">
        <v>5686</v>
      </c>
      <c r="BZ1597" s="0" t="n">
        <v>2013</v>
      </c>
      <c r="CA1597" s="0" t="n">
        <v>0.142857142857143</v>
      </c>
      <c r="CB1597" s="0" t="n">
        <v>0</v>
      </c>
      <c r="CC1597" s="0" t="n">
        <v>1</v>
      </c>
      <c r="CD1597" s="0" t="n">
        <v>-0.0635872684075355</v>
      </c>
      <c r="CE1597" s="0" t="n">
        <v>1</v>
      </c>
    </row>
    <row r="1598" customFormat="false" ht="15" hidden="false" customHeight="false" outlineLevel="0" collapsed="false">
      <c r="A1598" s="0" t="s">
        <v>5678</v>
      </c>
      <c r="B1598" s="0" t="n">
        <v>2903</v>
      </c>
      <c r="C1598" s="0" t="n">
        <v>-0.271361689799787</v>
      </c>
      <c r="D1598" s="0" t="n">
        <v>152</v>
      </c>
      <c r="E1598" s="0" t="n">
        <f aca="false">IF(ISNUMBER($BA1598),$BA1598,IF(AND(ISNUMBER($D1598),ISNUMBER($BW1598),ISNUMBER($BX1598)),$D1598*($BX1598-$BW1598+1),""))</f>
        <v>152</v>
      </c>
      <c r="H1598" s="0" t="s">
        <v>118</v>
      </c>
      <c r="I1598" s="0" t="s">
        <v>119</v>
      </c>
      <c r="J1598" s="0" t="n">
        <f aca="false">IF($BW1598&lt;&gt;"",$BW1598,"")</f>
        <v>2010</v>
      </c>
      <c r="K1598" s="0" t="n">
        <f aca="false">IF($BX1598&lt;&gt;"",$BX1598,"")</f>
        <v>2016</v>
      </c>
      <c r="L1598" s="0" t="n">
        <f aca="false">IF(AND(ISNUMBER($BW1598),ISNUMBER($BX1598)),($BW1598+$BX1598)/2,"")</f>
        <v>2013</v>
      </c>
      <c r="M1598" s="0" t="n">
        <f aca="false">IF($L1598&lt;&gt;"",$L1598,"")</f>
        <v>2013</v>
      </c>
      <c r="N1598" s="0" t="n">
        <f aca="false">IF(AND(ISNUMBER($BW1598),ISNUMBER($BX1598)),MIN(1,MAX(0,($BX1598-2016+1)/($BX1598-$BW1598+1))),"")</f>
        <v>0.142857142857143</v>
      </c>
      <c r="O1598" s="0" t="n">
        <f aca="false">IF(AND(ISNUMBER($BW1598),ISNUMBER($BX1598)),MIN(1,MAX(0,($BX1598-2017+1)/($BX1598-$BW1598+1))),"")</f>
        <v>0</v>
      </c>
      <c r="P1598" s="0" t="n">
        <f aca="false">IF(AND(ISNUMBER($BW1598),ISNUMBER($BX1598)),MIN(1,MAX(0,($BX1598-2018+1)/($BX1598-$BW1598+1))),"")</f>
        <v>0</v>
      </c>
      <c r="Q1598" s="0" t="n">
        <f aca="false">IF(AND(ISNUMBER($BW1598),ISNUMBER($BX1598)),MIN(1,MAX(0,($BX1598-2019+1)/($BX1598-$BW1598+1))),"")</f>
        <v>0</v>
      </c>
      <c r="R1598" s="0" t="n">
        <f aca="false">IF(AND(ISNUMBER($BW1598),ISNUMBER($BX1598)),MIN(1,MAX(0,($BX1598-2016+1)/($BX1598-$BW1598+1))),"")</f>
        <v>0.142857142857143</v>
      </c>
      <c r="S1598" s="0" t="n">
        <f aca="false">IF($L1598&lt;&gt;"",IF($L1598&gt;=2015.5,1,0),"")</f>
        <v>0</v>
      </c>
      <c r="T1598" s="0" t="n">
        <f aca="false">IF($L1598&lt;&gt;"",IF($L1598&gt;=2016,1,0),"")</f>
        <v>0</v>
      </c>
      <c r="U1598" s="0" t="n">
        <f aca="false">IF(ISNUMBER($BX1598),IF($BX1598&gt;=2016,1,0),"")</f>
        <v>1</v>
      </c>
      <c r="V1598" s="0" t="n">
        <f aca="false">IF(ISNUMBER($BW1598),IF($BW1598&gt;=2016,1,0),"")</f>
        <v>0</v>
      </c>
      <c r="W1598" s="0" t="str">
        <f aca="false">IF(AND(ISNUMBER($BW1598),ISNUMBER($BX1598)),IF($BW1598&gt;=2016,"post-only",IF($BX1598&lt;2016,"pre-only","mixed")),"")</f>
        <v>mixed</v>
      </c>
      <c r="X1598" s="0" t="n">
        <f aca="false">IF(AND(ISNUMBER($BW1598),ISNUMBER($BX1598)),MIN(1,MAX(0,($BX1598-2017+1)/($BX1598-$BW1598+1))),"")</f>
        <v>0</v>
      </c>
      <c r="Y1598" s="0" t="n">
        <f aca="false">IF(AND(ISNUMBER($BW1598),ISNUMBER($BX1598)),MIN(1,MAX(0,($BX1598-2018+1)/($BX1598-$BW1598+1))),"")</f>
        <v>0</v>
      </c>
      <c r="Z1598" s="0" t="n">
        <f aca="false">IF(AND(ISNUMBER($BW1598),ISNUMBER($BX1598)),MIN(1,MAX(0,($BX1598-2019+1)/($BX1598-$BW1598+1))),"")</f>
        <v>0</v>
      </c>
      <c r="AA1598" s="0" t="n">
        <f aca="false">IF(ISNUMBER($BX1598),IF($BX1598&gt;=2017,1,0),"")</f>
        <v>0</v>
      </c>
      <c r="AB1598" s="0" t="n">
        <f aca="false">IF(ISNUMBER($BX1598),IF($BX1598&gt;=2018,1,0),"")</f>
        <v>0</v>
      </c>
      <c r="AC1598" s="0" t="n">
        <f aca="false">IF(ISNUMBER($BX1598),IF($BX1598&gt;=2019,1,0),"")</f>
        <v>0</v>
      </c>
      <c r="AD1598" s="0" t="n">
        <f aca="false">IF($L1598&lt;&gt;"",IF($L1598&gt;2013,1,0),"")</f>
        <v>0</v>
      </c>
      <c r="AE1598" s="0" t="n">
        <f aca="false">IF($L1598&lt;&gt;"",1+IF($L1598&gt;2011,1,0)+IF($L1598&gt;2014,1,0),"")</f>
        <v>2</v>
      </c>
      <c r="AF1598" s="0" t="s">
        <v>310</v>
      </c>
      <c r="AG1598" s="0" t="s">
        <v>88</v>
      </c>
      <c r="AH1598" s="0" t="s">
        <v>89</v>
      </c>
      <c r="AI1598" s="0" t="s">
        <v>497</v>
      </c>
      <c r="AJ1598" s="0" t="s">
        <v>497</v>
      </c>
      <c r="AK1598" s="0" t="str">
        <f aca="false">IF(AND($CF1598&lt;&gt;"",IFERROR(INDEX(subsample_country_map!$B:$B,MATCH($CF1598,subsample_country_map!$A:$A,0)),"")&lt;&gt;""),INDEX(subsample_country_map!$B:$B,MATCH($CF1598,subsample_country_map!$A:$A,0)),INDEX(lookup!$AA:$AA,MATCH($A1598,lookup!$A:$A,0)))</f>
        <v>1_US</v>
      </c>
      <c r="AL1598" s="0" t="str">
        <f aca="false">IF(AND($CF1598&lt;&gt;"",IFERROR(INDEX(subsample_country_map!$C:$C,MATCH($CF1598,subsample_country_map!$A:$A,0)),"")&lt;&gt;""),INDEX(subsample_country_map!$C:$C,MATCH($CF1598,subsample_country_map!$A:$A,0)),INDEX(lookup!$AB:$AB,MATCH($A1598,lookup!$A:$A,0)))</f>
        <v>1_developed</v>
      </c>
      <c r="AM1598" s="0" t="str">
        <f aca="false">IF(AND($CF1598&lt;&gt;"",IFERROR(INDEX(subsample_country_map!$D:$D,MATCH($CF1598,subsample_country_map!$A:$A,0)),"")&lt;&gt;""),INDEX(subsample_country_map!$D:$D,MATCH($CF1598,subsample_country_map!$A:$A,0)),INDEX(lookup!$AC:$AC,MATCH($A1598,lookup!$A:$A,0)))</f>
        <v>1_western</v>
      </c>
      <c r="AN1598" s="0" t="str">
        <f aca="false">IF(AND($CF1598&lt;&gt;"",IFERROR(INDEX(subsample_country_map!$E:$E,MATCH($CF1598,subsample_country_map!$A:$A,0)),"")&lt;&gt;""),INDEX(subsample_country_map!$E:$E,MATCH($CF1598,subsample_country_map!$A:$A,0)),INDEX(lookup!$AD:$AD,MATCH($A1598,lookup!$A:$A,0)))</f>
        <v>1_common law</v>
      </c>
      <c r="AO1598" s="0" t="str">
        <f aca="false">INDEX(lookup!$Y:$Y,MATCH($A1598,lookup!$A:$A,0))</f>
        <v>0_published</v>
      </c>
      <c r="AP1598" s="0" t="str">
        <f aca="false">INDEX(lookup!$Z:$Z,MATCH($A1598,lookup!$A:$A,0))</f>
        <v>1_VHB high</v>
      </c>
      <c r="AQ1598" s="0" t="str">
        <f aca="false">INDEX(lookup!$W:$W,MATCH($A1598,lookup!$A:$A,0))</f>
        <v>3_mgmt</v>
      </c>
      <c r="AS1598" s="0" t="s">
        <v>91</v>
      </c>
      <c r="AT1598" s="0" t="s">
        <v>397</v>
      </c>
      <c r="AU1598" s="0" t="s">
        <v>311</v>
      </c>
      <c r="AV1598" s="0" t="s">
        <v>5778</v>
      </c>
      <c r="AX1598" s="0" t="s">
        <v>5779</v>
      </c>
      <c r="BA1598" s="0" t="n">
        <v>152</v>
      </c>
      <c r="BB1598" s="0" t="s">
        <v>347</v>
      </c>
      <c r="BC1598" s="0" t="s">
        <v>5693</v>
      </c>
      <c r="BD1598" s="0" t="s">
        <v>348</v>
      </c>
      <c r="BE1598" s="0" t="s">
        <v>3989</v>
      </c>
      <c r="BF1598" s="0" t="s">
        <v>5726</v>
      </c>
      <c r="BI1598" s="0" t="s">
        <v>208</v>
      </c>
      <c r="BJ1598" s="0" t="s">
        <v>5731</v>
      </c>
      <c r="BK1598" s="0" t="s">
        <v>5756</v>
      </c>
      <c r="BL1598" s="0" t="s">
        <v>5780</v>
      </c>
      <c r="BM1598" s="0" t="s">
        <v>5688</v>
      </c>
      <c r="BN1598" s="0" t="s">
        <v>5684</v>
      </c>
      <c r="BO1598" s="0" t="s">
        <v>769</v>
      </c>
      <c r="BP1598" s="0" t="s">
        <v>5678</v>
      </c>
      <c r="BQ1598" s="0" t="s">
        <v>127</v>
      </c>
      <c r="BT1598" s="0" t="n">
        <v>0</v>
      </c>
      <c r="BU1598" s="0" t="s">
        <v>5685</v>
      </c>
      <c r="BW1598" s="0" t="n">
        <v>2010</v>
      </c>
      <c r="BX1598" s="0" t="n">
        <v>2016</v>
      </c>
      <c r="BY1598" s="0" t="s">
        <v>5686</v>
      </c>
      <c r="BZ1598" s="0" t="n">
        <v>2013</v>
      </c>
      <c r="CA1598" s="0" t="n">
        <v>0.142857142857143</v>
      </c>
      <c r="CB1598" s="0" t="n">
        <v>0</v>
      </c>
      <c r="CC1598" s="0" t="n">
        <v>1</v>
      </c>
      <c r="CD1598" s="0" t="n">
        <v>-0.278333168997566</v>
      </c>
      <c r="CE1598" s="0" t="n">
        <v>1</v>
      </c>
    </row>
    <row r="1599" customFormat="false" ht="15" hidden="false" customHeight="false" outlineLevel="0" collapsed="false">
      <c r="A1599" s="0" t="s">
        <v>5678</v>
      </c>
      <c r="B1599" s="0" t="n">
        <v>2904</v>
      </c>
      <c r="C1599" s="0" t="n">
        <v>-0.117441043865215</v>
      </c>
      <c r="D1599" s="0" t="n">
        <v>152</v>
      </c>
      <c r="E1599" s="0" t="n">
        <f aca="false">IF(ISNUMBER($BA1599),$BA1599,IF(AND(ISNUMBER($D1599),ISNUMBER($BW1599),ISNUMBER($BX1599)),$D1599*($BX1599-$BW1599+1),""))</f>
        <v>152</v>
      </c>
      <c r="H1599" s="0" t="s">
        <v>118</v>
      </c>
      <c r="I1599" s="0" t="s">
        <v>119</v>
      </c>
      <c r="J1599" s="0" t="n">
        <f aca="false">IF($BW1599&lt;&gt;"",$BW1599,"")</f>
        <v>2010</v>
      </c>
      <c r="K1599" s="0" t="n">
        <f aca="false">IF($BX1599&lt;&gt;"",$BX1599,"")</f>
        <v>2016</v>
      </c>
      <c r="L1599" s="0" t="n">
        <f aca="false">IF(AND(ISNUMBER($BW1599),ISNUMBER($BX1599)),($BW1599+$BX1599)/2,"")</f>
        <v>2013</v>
      </c>
      <c r="M1599" s="0" t="n">
        <f aca="false">IF($L1599&lt;&gt;"",$L1599,"")</f>
        <v>2013</v>
      </c>
      <c r="N1599" s="0" t="n">
        <f aca="false">IF(AND(ISNUMBER($BW1599),ISNUMBER($BX1599)),MIN(1,MAX(0,($BX1599-2016+1)/($BX1599-$BW1599+1))),"")</f>
        <v>0.142857142857143</v>
      </c>
      <c r="O1599" s="0" t="n">
        <f aca="false">IF(AND(ISNUMBER($BW1599),ISNUMBER($BX1599)),MIN(1,MAX(0,($BX1599-2017+1)/($BX1599-$BW1599+1))),"")</f>
        <v>0</v>
      </c>
      <c r="P1599" s="0" t="n">
        <f aca="false">IF(AND(ISNUMBER($BW1599),ISNUMBER($BX1599)),MIN(1,MAX(0,($BX1599-2018+1)/($BX1599-$BW1599+1))),"")</f>
        <v>0</v>
      </c>
      <c r="Q1599" s="0" t="n">
        <f aca="false">IF(AND(ISNUMBER($BW1599),ISNUMBER($BX1599)),MIN(1,MAX(0,($BX1599-2019+1)/($BX1599-$BW1599+1))),"")</f>
        <v>0</v>
      </c>
      <c r="R1599" s="0" t="n">
        <f aca="false">IF(AND(ISNUMBER($BW1599),ISNUMBER($BX1599)),MIN(1,MAX(0,($BX1599-2016+1)/($BX1599-$BW1599+1))),"")</f>
        <v>0.142857142857143</v>
      </c>
      <c r="S1599" s="0" t="n">
        <f aca="false">IF($L1599&lt;&gt;"",IF($L1599&gt;=2015.5,1,0),"")</f>
        <v>0</v>
      </c>
      <c r="T1599" s="0" t="n">
        <f aca="false">IF($L1599&lt;&gt;"",IF($L1599&gt;=2016,1,0),"")</f>
        <v>0</v>
      </c>
      <c r="U1599" s="0" t="n">
        <f aca="false">IF(ISNUMBER($BX1599),IF($BX1599&gt;=2016,1,0),"")</f>
        <v>1</v>
      </c>
      <c r="V1599" s="0" t="n">
        <f aca="false">IF(ISNUMBER($BW1599),IF($BW1599&gt;=2016,1,0),"")</f>
        <v>0</v>
      </c>
      <c r="W1599" s="0" t="str">
        <f aca="false">IF(AND(ISNUMBER($BW1599),ISNUMBER($BX1599)),IF($BW1599&gt;=2016,"post-only",IF($BX1599&lt;2016,"pre-only","mixed")),"")</f>
        <v>mixed</v>
      </c>
      <c r="X1599" s="0" t="n">
        <f aca="false">IF(AND(ISNUMBER($BW1599),ISNUMBER($BX1599)),MIN(1,MAX(0,($BX1599-2017+1)/($BX1599-$BW1599+1))),"")</f>
        <v>0</v>
      </c>
      <c r="Y1599" s="0" t="n">
        <f aca="false">IF(AND(ISNUMBER($BW1599),ISNUMBER($BX1599)),MIN(1,MAX(0,($BX1599-2018+1)/($BX1599-$BW1599+1))),"")</f>
        <v>0</v>
      </c>
      <c r="Z1599" s="0" t="n">
        <f aca="false">IF(AND(ISNUMBER($BW1599),ISNUMBER($BX1599)),MIN(1,MAX(0,($BX1599-2019+1)/($BX1599-$BW1599+1))),"")</f>
        <v>0</v>
      </c>
      <c r="AA1599" s="0" t="n">
        <f aca="false">IF(ISNUMBER($BX1599),IF($BX1599&gt;=2017,1,0),"")</f>
        <v>0</v>
      </c>
      <c r="AB1599" s="0" t="n">
        <f aca="false">IF(ISNUMBER($BX1599),IF($BX1599&gt;=2018,1,0),"")</f>
        <v>0</v>
      </c>
      <c r="AC1599" s="0" t="n">
        <f aca="false">IF(ISNUMBER($BX1599),IF($BX1599&gt;=2019,1,0),"")</f>
        <v>0</v>
      </c>
      <c r="AD1599" s="0" t="n">
        <f aca="false">IF($L1599&lt;&gt;"",IF($L1599&gt;2013,1,0),"")</f>
        <v>0</v>
      </c>
      <c r="AE1599" s="0" t="n">
        <f aca="false">IF($L1599&lt;&gt;"",1+IF($L1599&gt;2011,1,0)+IF($L1599&gt;2014,1,0),"")</f>
        <v>2</v>
      </c>
      <c r="AF1599" s="0" t="s">
        <v>310</v>
      </c>
      <c r="AG1599" s="0" t="s">
        <v>88</v>
      </c>
      <c r="AH1599" s="0" t="s">
        <v>89</v>
      </c>
      <c r="AI1599" s="0" t="s">
        <v>497</v>
      </c>
      <c r="AJ1599" s="0" t="s">
        <v>497</v>
      </c>
      <c r="AK1599" s="0" t="str">
        <f aca="false">IF(AND($CF1599&lt;&gt;"",IFERROR(INDEX(subsample_country_map!$B:$B,MATCH($CF1599,subsample_country_map!$A:$A,0)),"")&lt;&gt;""),INDEX(subsample_country_map!$B:$B,MATCH($CF1599,subsample_country_map!$A:$A,0)),INDEX(lookup!$AA:$AA,MATCH($A1599,lookup!$A:$A,0)))</f>
        <v>1_US</v>
      </c>
      <c r="AL1599" s="0" t="str">
        <f aca="false">IF(AND($CF1599&lt;&gt;"",IFERROR(INDEX(subsample_country_map!$C:$C,MATCH($CF1599,subsample_country_map!$A:$A,0)),"")&lt;&gt;""),INDEX(subsample_country_map!$C:$C,MATCH($CF1599,subsample_country_map!$A:$A,0)),INDEX(lookup!$AB:$AB,MATCH($A1599,lookup!$A:$A,0)))</f>
        <v>1_developed</v>
      </c>
      <c r="AM1599" s="0" t="str">
        <f aca="false">IF(AND($CF1599&lt;&gt;"",IFERROR(INDEX(subsample_country_map!$D:$D,MATCH($CF1599,subsample_country_map!$A:$A,0)),"")&lt;&gt;""),INDEX(subsample_country_map!$D:$D,MATCH($CF1599,subsample_country_map!$A:$A,0)),INDEX(lookup!$AC:$AC,MATCH($A1599,lookup!$A:$A,0)))</f>
        <v>1_western</v>
      </c>
      <c r="AN1599" s="0" t="str">
        <f aca="false">IF(AND($CF1599&lt;&gt;"",IFERROR(INDEX(subsample_country_map!$E:$E,MATCH($CF1599,subsample_country_map!$A:$A,0)),"")&lt;&gt;""),INDEX(subsample_country_map!$E:$E,MATCH($CF1599,subsample_country_map!$A:$A,0)),INDEX(lookup!$AD:$AD,MATCH($A1599,lookup!$A:$A,0)))</f>
        <v>1_common law</v>
      </c>
      <c r="AO1599" s="0" t="str">
        <f aca="false">INDEX(lookup!$Y:$Y,MATCH($A1599,lookup!$A:$A,0))</f>
        <v>0_published</v>
      </c>
      <c r="AP1599" s="0" t="str">
        <f aca="false">INDEX(lookup!$Z:$Z,MATCH($A1599,lookup!$A:$A,0))</f>
        <v>1_VHB high</v>
      </c>
      <c r="AQ1599" s="0" t="str">
        <f aca="false">INDEX(lookup!$W:$W,MATCH($A1599,lookup!$A:$A,0))</f>
        <v>3_mgmt</v>
      </c>
      <c r="AS1599" s="0" t="s">
        <v>91</v>
      </c>
      <c r="AT1599" s="0" t="s">
        <v>397</v>
      </c>
      <c r="AU1599" s="0" t="s">
        <v>311</v>
      </c>
      <c r="AV1599" s="0" t="s">
        <v>5781</v>
      </c>
      <c r="AX1599" s="0" t="s">
        <v>5782</v>
      </c>
      <c r="BA1599" s="0" t="n">
        <v>152</v>
      </c>
      <c r="BB1599" s="0" t="s">
        <v>347</v>
      </c>
      <c r="BC1599" s="0" t="s">
        <v>5693</v>
      </c>
      <c r="BD1599" s="0" t="s">
        <v>348</v>
      </c>
      <c r="BE1599" s="0" t="s">
        <v>3989</v>
      </c>
      <c r="BF1599" s="0" t="s">
        <v>5726</v>
      </c>
      <c r="BI1599" s="0" t="s">
        <v>208</v>
      </c>
      <c r="BJ1599" s="0" t="s">
        <v>5783</v>
      </c>
      <c r="BK1599" s="0" t="s">
        <v>5756</v>
      </c>
      <c r="BL1599" s="0" t="s">
        <v>5784</v>
      </c>
      <c r="BM1599" s="0" t="s">
        <v>5688</v>
      </c>
      <c r="BN1599" s="0" t="s">
        <v>5684</v>
      </c>
      <c r="BO1599" s="0" t="s">
        <v>769</v>
      </c>
      <c r="BP1599" s="0" t="s">
        <v>5678</v>
      </c>
      <c r="BQ1599" s="0" t="s">
        <v>127</v>
      </c>
      <c r="BT1599" s="0" t="n">
        <v>0</v>
      </c>
      <c r="BU1599" s="0" t="s">
        <v>5685</v>
      </c>
      <c r="BW1599" s="0" t="n">
        <v>2010</v>
      </c>
      <c r="BX1599" s="0" t="n">
        <v>2016</v>
      </c>
      <c r="BY1599" s="0" t="s">
        <v>5686</v>
      </c>
      <c r="BZ1599" s="0" t="n">
        <v>2013</v>
      </c>
      <c r="CA1599" s="0" t="n">
        <v>0.142857142857143</v>
      </c>
      <c r="CB1599" s="0" t="n">
        <v>0</v>
      </c>
      <c r="CC1599" s="0" t="n">
        <v>1</v>
      </c>
      <c r="CD1599" s="0" t="n">
        <v>-0.117985487766964</v>
      </c>
      <c r="CE1599" s="0" t="n">
        <v>1</v>
      </c>
    </row>
    <row r="1600" customFormat="false" ht="15" hidden="false" customHeight="false" outlineLevel="0" collapsed="false">
      <c r="A1600" s="0" t="s">
        <v>5678</v>
      </c>
      <c r="B1600" s="0" t="n">
        <v>2905</v>
      </c>
      <c r="C1600" s="0" t="n">
        <v>0.0543739764122586</v>
      </c>
      <c r="D1600" s="0" t="n">
        <v>621</v>
      </c>
      <c r="E1600" s="0" t="n">
        <f aca="false">IF(ISNUMBER($BA1600),$BA1600,IF(AND(ISNUMBER($D1600),ISNUMBER($BW1600),ISNUMBER($BX1600)),$D1600*($BX1600-$BW1600+1),""))</f>
        <v>621</v>
      </c>
      <c r="H1600" s="0" t="s">
        <v>118</v>
      </c>
      <c r="I1600" s="0" t="s">
        <v>119</v>
      </c>
      <c r="J1600" s="0" t="n">
        <f aca="false">IF($BW1600&lt;&gt;"",$BW1600,"")</f>
        <v>2010</v>
      </c>
      <c r="K1600" s="0" t="n">
        <f aca="false">IF($BX1600&lt;&gt;"",$BX1600,"")</f>
        <v>2016</v>
      </c>
      <c r="L1600" s="0" t="n">
        <f aca="false">IF(AND(ISNUMBER($BW1600),ISNUMBER($BX1600)),($BW1600+$BX1600)/2,"")</f>
        <v>2013</v>
      </c>
      <c r="M1600" s="0" t="n">
        <f aca="false">IF($L1600&lt;&gt;"",$L1600,"")</f>
        <v>2013</v>
      </c>
      <c r="N1600" s="0" t="n">
        <f aca="false">IF(AND(ISNUMBER($BW1600),ISNUMBER($BX1600)),MIN(1,MAX(0,($BX1600-2016+1)/($BX1600-$BW1600+1))),"")</f>
        <v>0.142857142857143</v>
      </c>
      <c r="O1600" s="0" t="n">
        <f aca="false">IF(AND(ISNUMBER($BW1600),ISNUMBER($BX1600)),MIN(1,MAX(0,($BX1600-2017+1)/($BX1600-$BW1600+1))),"")</f>
        <v>0</v>
      </c>
      <c r="P1600" s="0" t="n">
        <f aca="false">IF(AND(ISNUMBER($BW1600),ISNUMBER($BX1600)),MIN(1,MAX(0,($BX1600-2018+1)/($BX1600-$BW1600+1))),"")</f>
        <v>0</v>
      </c>
      <c r="Q1600" s="0" t="n">
        <f aca="false">IF(AND(ISNUMBER($BW1600),ISNUMBER($BX1600)),MIN(1,MAX(0,($BX1600-2019+1)/($BX1600-$BW1600+1))),"")</f>
        <v>0</v>
      </c>
      <c r="R1600" s="0" t="n">
        <f aca="false">IF(AND(ISNUMBER($BW1600),ISNUMBER($BX1600)),MIN(1,MAX(0,($BX1600-2016+1)/($BX1600-$BW1600+1))),"")</f>
        <v>0.142857142857143</v>
      </c>
      <c r="S1600" s="0" t="n">
        <f aca="false">IF($L1600&lt;&gt;"",IF($L1600&gt;=2015.5,1,0),"")</f>
        <v>0</v>
      </c>
      <c r="T1600" s="0" t="n">
        <f aca="false">IF($L1600&lt;&gt;"",IF($L1600&gt;=2016,1,0),"")</f>
        <v>0</v>
      </c>
      <c r="U1600" s="0" t="n">
        <f aca="false">IF(ISNUMBER($BX1600),IF($BX1600&gt;=2016,1,0),"")</f>
        <v>1</v>
      </c>
      <c r="V1600" s="0" t="n">
        <f aca="false">IF(ISNUMBER($BW1600),IF($BW1600&gt;=2016,1,0),"")</f>
        <v>0</v>
      </c>
      <c r="W1600" s="0" t="str">
        <f aca="false">IF(AND(ISNUMBER($BW1600),ISNUMBER($BX1600)),IF($BW1600&gt;=2016,"post-only",IF($BX1600&lt;2016,"pre-only","mixed")),"")</f>
        <v>mixed</v>
      </c>
      <c r="X1600" s="0" t="n">
        <f aca="false">IF(AND(ISNUMBER($BW1600),ISNUMBER($BX1600)),MIN(1,MAX(0,($BX1600-2017+1)/($BX1600-$BW1600+1))),"")</f>
        <v>0</v>
      </c>
      <c r="Y1600" s="0" t="n">
        <f aca="false">IF(AND(ISNUMBER($BW1600),ISNUMBER($BX1600)),MIN(1,MAX(0,($BX1600-2018+1)/($BX1600-$BW1600+1))),"")</f>
        <v>0</v>
      </c>
      <c r="Z1600" s="0" t="n">
        <f aca="false">IF(AND(ISNUMBER($BW1600),ISNUMBER($BX1600)),MIN(1,MAX(0,($BX1600-2019+1)/($BX1600-$BW1600+1))),"")</f>
        <v>0</v>
      </c>
      <c r="AA1600" s="0" t="n">
        <f aca="false">IF(ISNUMBER($BX1600),IF($BX1600&gt;=2017,1,0),"")</f>
        <v>0</v>
      </c>
      <c r="AB1600" s="0" t="n">
        <f aca="false">IF(ISNUMBER($BX1600),IF($BX1600&gt;=2018,1,0),"")</f>
        <v>0</v>
      </c>
      <c r="AC1600" s="0" t="n">
        <f aca="false">IF(ISNUMBER($BX1600),IF($BX1600&gt;=2019,1,0),"")</f>
        <v>0</v>
      </c>
      <c r="AD1600" s="0" t="n">
        <f aca="false">IF($L1600&lt;&gt;"",IF($L1600&gt;2013,1,0),"")</f>
        <v>0</v>
      </c>
      <c r="AE1600" s="0" t="n">
        <f aca="false">IF($L1600&lt;&gt;"",1+IF($L1600&gt;2011,1,0)+IF($L1600&gt;2014,1,0),"")</f>
        <v>2</v>
      </c>
      <c r="AF1600" s="0" t="s">
        <v>310</v>
      </c>
      <c r="AG1600" s="0" t="s">
        <v>436</v>
      </c>
      <c r="AH1600" s="0" t="s">
        <v>89</v>
      </c>
      <c r="AI1600" s="0" t="s">
        <v>497</v>
      </c>
      <c r="AJ1600" s="0" t="s">
        <v>497</v>
      </c>
      <c r="AK1600" s="0" t="str">
        <f aca="false">IF(AND($CF1600&lt;&gt;"",IFERROR(INDEX(subsample_country_map!$B:$B,MATCH($CF1600,subsample_country_map!$A:$A,0)),"")&lt;&gt;""),INDEX(subsample_country_map!$B:$B,MATCH($CF1600,subsample_country_map!$A:$A,0)),INDEX(lookup!$AA:$AA,MATCH($A1600,lookup!$A:$A,0)))</f>
        <v>1_US</v>
      </c>
      <c r="AL1600" s="0" t="str">
        <f aca="false">IF(AND($CF1600&lt;&gt;"",IFERROR(INDEX(subsample_country_map!$C:$C,MATCH($CF1600,subsample_country_map!$A:$A,0)),"")&lt;&gt;""),INDEX(subsample_country_map!$C:$C,MATCH($CF1600,subsample_country_map!$A:$A,0)),INDEX(lookup!$AB:$AB,MATCH($A1600,lookup!$A:$A,0)))</f>
        <v>1_developed</v>
      </c>
      <c r="AM1600" s="0" t="str">
        <f aca="false">IF(AND($CF1600&lt;&gt;"",IFERROR(INDEX(subsample_country_map!$D:$D,MATCH($CF1600,subsample_country_map!$A:$A,0)),"")&lt;&gt;""),INDEX(subsample_country_map!$D:$D,MATCH($CF1600,subsample_country_map!$A:$A,0)),INDEX(lookup!$AC:$AC,MATCH($A1600,lookup!$A:$A,0)))</f>
        <v>1_western</v>
      </c>
      <c r="AN1600" s="0" t="str">
        <f aca="false">IF(AND($CF1600&lt;&gt;"",IFERROR(INDEX(subsample_country_map!$E:$E,MATCH($CF1600,subsample_country_map!$A:$A,0)),"")&lt;&gt;""),INDEX(subsample_country_map!$E:$E,MATCH($CF1600,subsample_country_map!$A:$A,0)),INDEX(lookup!$AD:$AD,MATCH($A1600,lookup!$A:$A,0)))</f>
        <v>1_common law</v>
      </c>
      <c r="AO1600" s="0" t="str">
        <f aca="false">INDEX(lookup!$Y:$Y,MATCH($A1600,lookup!$A:$A,0))</f>
        <v>0_published</v>
      </c>
      <c r="AP1600" s="0" t="str">
        <f aca="false">INDEX(lookup!$Z:$Z,MATCH($A1600,lookup!$A:$A,0))</f>
        <v>1_VHB high</v>
      </c>
      <c r="AQ1600" s="0" t="str">
        <f aca="false">INDEX(lookup!$W:$W,MATCH($A1600,lookup!$A:$A,0))</f>
        <v>3_mgmt</v>
      </c>
      <c r="AS1600" s="0" t="s">
        <v>91</v>
      </c>
      <c r="AT1600" s="0" t="s">
        <v>111</v>
      </c>
      <c r="AU1600" s="0" t="s">
        <v>311</v>
      </c>
      <c r="AV1600" s="0" t="s">
        <v>2721</v>
      </c>
      <c r="AX1600" s="0" t="s">
        <v>5785</v>
      </c>
      <c r="BA1600" s="0" t="n">
        <v>621</v>
      </c>
      <c r="BB1600" s="0" t="s">
        <v>347</v>
      </c>
      <c r="BC1600" s="0" t="s">
        <v>5693</v>
      </c>
      <c r="BD1600" s="0" t="s">
        <v>348</v>
      </c>
      <c r="BE1600" s="0" t="s">
        <v>98</v>
      </c>
      <c r="BI1600" s="0" t="s">
        <v>208</v>
      </c>
      <c r="BJ1600" s="0" t="s">
        <v>5759</v>
      </c>
      <c r="BK1600" s="0" t="s">
        <v>5756</v>
      </c>
      <c r="BL1600" s="0" t="s">
        <v>5786</v>
      </c>
      <c r="BM1600" s="0" t="s">
        <v>5787</v>
      </c>
      <c r="BN1600" s="0" t="s">
        <v>5684</v>
      </c>
      <c r="BO1600" s="0" t="s">
        <v>769</v>
      </c>
      <c r="BP1600" s="0" t="s">
        <v>5678</v>
      </c>
      <c r="BQ1600" s="0" t="s">
        <v>2105</v>
      </c>
      <c r="BT1600" s="0" t="n">
        <v>0</v>
      </c>
      <c r="BU1600" s="0" t="s">
        <v>5685</v>
      </c>
      <c r="BW1600" s="0" t="n">
        <v>2010</v>
      </c>
      <c r="BX1600" s="0" t="n">
        <v>2016</v>
      </c>
      <c r="BY1600" s="0" t="s">
        <v>5686</v>
      </c>
      <c r="BZ1600" s="0" t="n">
        <v>2013</v>
      </c>
      <c r="CA1600" s="0" t="n">
        <v>0.142857142857143</v>
      </c>
      <c r="CB1600" s="0" t="n">
        <v>0</v>
      </c>
      <c r="CC1600" s="0" t="n">
        <v>1</v>
      </c>
      <c r="CD1600" s="0" t="n">
        <v>0.0544276577557665</v>
      </c>
      <c r="CE1600" s="0" t="n">
        <v>1</v>
      </c>
    </row>
    <row r="1601" customFormat="false" ht="15" hidden="false" customHeight="false" outlineLevel="0" collapsed="false">
      <c r="A1601" s="0" t="s">
        <v>5678</v>
      </c>
      <c r="B1601" s="0" t="n">
        <v>2906</v>
      </c>
      <c r="C1601" s="0" t="n">
        <v>0.00832054793293518</v>
      </c>
      <c r="D1601" s="0" t="n">
        <v>347</v>
      </c>
      <c r="E1601" s="0" t="n">
        <f aca="false">IF(ISNUMBER($BA1601),$BA1601,IF(AND(ISNUMBER($D1601),ISNUMBER($BW1601),ISNUMBER($BX1601)),$D1601*($BX1601-$BW1601+1),""))</f>
        <v>347</v>
      </c>
      <c r="H1601" s="0" t="s">
        <v>118</v>
      </c>
      <c r="I1601" s="0" t="s">
        <v>119</v>
      </c>
      <c r="J1601" s="0" t="n">
        <f aca="false">IF($BW1601&lt;&gt;"",$BW1601,"")</f>
        <v>2010</v>
      </c>
      <c r="K1601" s="0" t="n">
        <f aca="false">IF($BX1601&lt;&gt;"",$BX1601,"")</f>
        <v>2016</v>
      </c>
      <c r="L1601" s="0" t="n">
        <f aca="false">IF(AND(ISNUMBER($BW1601),ISNUMBER($BX1601)),($BW1601+$BX1601)/2,"")</f>
        <v>2013</v>
      </c>
      <c r="M1601" s="0" t="n">
        <f aca="false">IF($L1601&lt;&gt;"",$L1601,"")</f>
        <v>2013</v>
      </c>
      <c r="N1601" s="0" t="n">
        <f aca="false">IF(AND(ISNUMBER($BW1601),ISNUMBER($BX1601)),MIN(1,MAX(0,($BX1601-2016+1)/($BX1601-$BW1601+1))),"")</f>
        <v>0.142857142857143</v>
      </c>
      <c r="O1601" s="0" t="n">
        <f aca="false">IF(AND(ISNUMBER($BW1601),ISNUMBER($BX1601)),MIN(1,MAX(0,($BX1601-2017+1)/($BX1601-$BW1601+1))),"")</f>
        <v>0</v>
      </c>
      <c r="P1601" s="0" t="n">
        <f aca="false">IF(AND(ISNUMBER($BW1601),ISNUMBER($BX1601)),MIN(1,MAX(0,($BX1601-2018+1)/($BX1601-$BW1601+1))),"")</f>
        <v>0</v>
      </c>
      <c r="Q1601" s="0" t="n">
        <f aca="false">IF(AND(ISNUMBER($BW1601),ISNUMBER($BX1601)),MIN(1,MAX(0,($BX1601-2019+1)/($BX1601-$BW1601+1))),"")</f>
        <v>0</v>
      </c>
      <c r="R1601" s="0" t="n">
        <f aca="false">IF(AND(ISNUMBER($BW1601),ISNUMBER($BX1601)),MIN(1,MAX(0,($BX1601-2016+1)/($BX1601-$BW1601+1))),"")</f>
        <v>0.142857142857143</v>
      </c>
      <c r="S1601" s="0" t="n">
        <f aca="false">IF($L1601&lt;&gt;"",IF($L1601&gt;=2015.5,1,0),"")</f>
        <v>0</v>
      </c>
      <c r="T1601" s="0" t="n">
        <f aca="false">IF($L1601&lt;&gt;"",IF($L1601&gt;=2016,1,0),"")</f>
        <v>0</v>
      </c>
      <c r="U1601" s="0" t="n">
        <f aca="false">IF(ISNUMBER($BX1601),IF($BX1601&gt;=2016,1,0),"")</f>
        <v>1</v>
      </c>
      <c r="V1601" s="0" t="n">
        <f aca="false">IF(ISNUMBER($BW1601),IF($BW1601&gt;=2016,1,0),"")</f>
        <v>0</v>
      </c>
      <c r="W1601" s="0" t="str">
        <f aca="false">IF(AND(ISNUMBER($BW1601),ISNUMBER($BX1601)),IF($BW1601&gt;=2016,"post-only",IF($BX1601&lt;2016,"pre-only","mixed")),"")</f>
        <v>mixed</v>
      </c>
      <c r="X1601" s="0" t="n">
        <f aca="false">IF(AND(ISNUMBER($BW1601),ISNUMBER($BX1601)),MIN(1,MAX(0,($BX1601-2017+1)/($BX1601-$BW1601+1))),"")</f>
        <v>0</v>
      </c>
      <c r="Y1601" s="0" t="n">
        <f aca="false">IF(AND(ISNUMBER($BW1601),ISNUMBER($BX1601)),MIN(1,MAX(0,($BX1601-2018+1)/($BX1601-$BW1601+1))),"")</f>
        <v>0</v>
      </c>
      <c r="Z1601" s="0" t="n">
        <f aca="false">IF(AND(ISNUMBER($BW1601),ISNUMBER($BX1601)),MIN(1,MAX(0,($BX1601-2019+1)/($BX1601-$BW1601+1))),"")</f>
        <v>0</v>
      </c>
      <c r="AA1601" s="0" t="n">
        <f aca="false">IF(ISNUMBER($BX1601),IF($BX1601&gt;=2017,1,0),"")</f>
        <v>0</v>
      </c>
      <c r="AB1601" s="0" t="n">
        <f aca="false">IF(ISNUMBER($BX1601),IF($BX1601&gt;=2018,1,0),"")</f>
        <v>0</v>
      </c>
      <c r="AC1601" s="0" t="n">
        <f aca="false">IF(ISNUMBER($BX1601),IF($BX1601&gt;=2019,1,0),"")</f>
        <v>0</v>
      </c>
      <c r="AD1601" s="0" t="n">
        <f aca="false">IF($L1601&lt;&gt;"",IF($L1601&gt;2013,1,0),"")</f>
        <v>0</v>
      </c>
      <c r="AE1601" s="0" t="n">
        <f aca="false">IF($L1601&lt;&gt;"",1+IF($L1601&gt;2011,1,0)+IF($L1601&gt;2014,1,0),"")</f>
        <v>2</v>
      </c>
      <c r="AF1601" s="0" t="s">
        <v>310</v>
      </c>
      <c r="AG1601" s="0" t="s">
        <v>436</v>
      </c>
      <c r="AH1601" s="0" t="s">
        <v>89</v>
      </c>
      <c r="AI1601" s="0" t="s">
        <v>497</v>
      </c>
      <c r="AJ1601" s="0" t="s">
        <v>497</v>
      </c>
      <c r="AK1601" s="0" t="str">
        <f aca="false">IF(AND($CF1601&lt;&gt;"",IFERROR(INDEX(subsample_country_map!$B:$B,MATCH($CF1601,subsample_country_map!$A:$A,0)),"")&lt;&gt;""),INDEX(subsample_country_map!$B:$B,MATCH($CF1601,subsample_country_map!$A:$A,0)),INDEX(lookup!$AA:$AA,MATCH($A1601,lookup!$A:$A,0)))</f>
        <v>1_US</v>
      </c>
      <c r="AL1601" s="0" t="str">
        <f aca="false">IF(AND($CF1601&lt;&gt;"",IFERROR(INDEX(subsample_country_map!$C:$C,MATCH($CF1601,subsample_country_map!$A:$A,0)),"")&lt;&gt;""),INDEX(subsample_country_map!$C:$C,MATCH($CF1601,subsample_country_map!$A:$A,0)),INDEX(lookup!$AB:$AB,MATCH($A1601,lookup!$A:$A,0)))</f>
        <v>1_developed</v>
      </c>
      <c r="AM1601" s="0" t="str">
        <f aca="false">IF(AND($CF1601&lt;&gt;"",IFERROR(INDEX(subsample_country_map!$D:$D,MATCH($CF1601,subsample_country_map!$A:$A,0)),"")&lt;&gt;""),INDEX(subsample_country_map!$D:$D,MATCH($CF1601,subsample_country_map!$A:$A,0)),INDEX(lookup!$AC:$AC,MATCH($A1601,lookup!$A:$A,0)))</f>
        <v>1_western</v>
      </c>
      <c r="AN1601" s="0" t="str">
        <f aca="false">IF(AND($CF1601&lt;&gt;"",IFERROR(INDEX(subsample_country_map!$E:$E,MATCH($CF1601,subsample_country_map!$A:$A,0)),"")&lt;&gt;""),INDEX(subsample_country_map!$E:$E,MATCH($CF1601,subsample_country_map!$A:$A,0)),INDEX(lookup!$AD:$AD,MATCH($A1601,lookup!$A:$A,0)))</f>
        <v>1_common law</v>
      </c>
      <c r="AO1601" s="0" t="str">
        <f aca="false">INDEX(lookup!$Y:$Y,MATCH($A1601,lookup!$A:$A,0))</f>
        <v>0_published</v>
      </c>
      <c r="AP1601" s="0" t="str">
        <f aca="false">INDEX(lookup!$Z:$Z,MATCH($A1601,lookup!$A:$A,0))</f>
        <v>1_VHB high</v>
      </c>
      <c r="AQ1601" s="0" t="str">
        <f aca="false">INDEX(lookup!$W:$W,MATCH($A1601,lookup!$A:$A,0))</f>
        <v>3_mgmt</v>
      </c>
      <c r="AS1601" s="0" t="s">
        <v>91</v>
      </c>
      <c r="AT1601" s="0" t="s">
        <v>111</v>
      </c>
      <c r="AU1601" s="0" t="s">
        <v>311</v>
      </c>
      <c r="AV1601" s="0" t="s">
        <v>1703</v>
      </c>
      <c r="AX1601" s="0" t="s">
        <v>5788</v>
      </c>
      <c r="BA1601" s="0" t="n">
        <v>347</v>
      </c>
      <c r="BB1601" s="0" t="s">
        <v>347</v>
      </c>
      <c r="BC1601" s="0" t="s">
        <v>5693</v>
      </c>
      <c r="BD1601" s="0" t="s">
        <v>348</v>
      </c>
      <c r="BE1601" s="0" t="s">
        <v>33</v>
      </c>
      <c r="BF1601" s="0" t="s">
        <v>5703</v>
      </c>
      <c r="BI1601" s="0" t="s">
        <v>208</v>
      </c>
      <c r="BJ1601" s="0" t="s">
        <v>5766</v>
      </c>
      <c r="BK1601" s="0" t="s">
        <v>5756</v>
      </c>
      <c r="BL1601" s="0" t="s">
        <v>5789</v>
      </c>
      <c r="BM1601" s="0" t="s">
        <v>5787</v>
      </c>
      <c r="BN1601" s="0" t="s">
        <v>5684</v>
      </c>
      <c r="BO1601" s="0" t="s">
        <v>769</v>
      </c>
      <c r="BP1601" s="0" t="s">
        <v>5678</v>
      </c>
      <c r="BQ1601" s="0" t="s">
        <v>127</v>
      </c>
      <c r="BT1601" s="0" t="n">
        <v>0</v>
      </c>
      <c r="BU1601" s="0" t="s">
        <v>5685</v>
      </c>
      <c r="BW1601" s="0" t="n">
        <v>2010</v>
      </c>
      <c r="BX1601" s="0" t="n">
        <v>2016</v>
      </c>
      <c r="BY1601" s="0" t="s">
        <v>5686</v>
      </c>
      <c r="BZ1601" s="0" t="n">
        <v>2013</v>
      </c>
      <c r="CA1601" s="0" t="n">
        <v>0.142857142857143</v>
      </c>
      <c r="CB1601" s="0" t="n">
        <v>0</v>
      </c>
      <c r="CC1601" s="0" t="n">
        <v>1</v>
      </c>
      <c r="CD1601" s="0" t="n">
        <v>0.00832073995563272</v>
      </c>
      <c r="CE1601" s="0" t="n">
        <v>1</v>
      </c>
    </row>
    <row r="1602" customFormat="false" ht="15" hidden="false" customHeight="false" outlineLevel="0" collapsed="false">
      <c r="A1602" s="0" t="s">
        <v>5678</v>
      </c>
      <c r="B1602" s="0" t="n">
        <v>2907</v>
      </c>
      <c r="C1602" s="0" t="n">
        <v>-0.101568644420936</v>
      </c>
      <c r="D1602" s="0" t="n">
        <v>274</v>
      </c>
      <c r="E1602" s="0" t="n">
        <f aca="false">IF(ISNUMBER($BA1602),$BA1602,IF(AND(ISNUMBER($D1602),ISNUMBER($BW1602),ISNUMBER($BX1602)),$D1602*($BX1602-$BW1602+1),""))</f>
        <v>274</v>
      </c>
      <c r="H1602" s="0" t="s">
        <v>118</v>
      </c>
      <c r="I1602" s="0" t="s">
        <v>119</v>
      </c>
      <c r="J1602" s="0" t="n">
        <f aca="false">IF($BW1602&lt;&gt;"",$BW1602,"")</f>
        <v>2010</v>
      </c>
      <c r="K1602" s="0" t="n">
        <f aca="false">IF($BX1602&lt;&gt;"",$BX1602,"")</f>
        <v>2016</v>
      </c>
      <c r="L1602" s="0" t="n">
        <f aca="false">IF(AND(ISNUMBER($BW1602),ISNUMBER($BX1602)),($BW1602+$BX1602)/2,"")</f>
        <v>2013</v>
      </c>
      <c r="M1602" s="0" t="n">
        <f aca="false">IF($L1602&lt;&gt;"",$L1602,"")</f>
        <v>2013</v>
      </c>
      <c r="N1602" s="0" t="n">
        <f aca="false">IF(AND(ISNUMBER($BW1602),ISNUMBER($BX1602)),MIN(1,MAX(0,($BX1602-2016+1)/($BX1602-$BW1602+1))),"")</f>
        <v>0.142857142857143</v>
      </c>
      <c r="O1602" s="0" t="n">
        <f aca="false">IF(AND(ISNUMBER($BW1602),ISNUMBER($BX1602)),MIN(1,MAX(0,($BX1602-2017+1)/($BX1602-$BW1602+1))),"")</f>
        <v>0</v>
      </c>
      <c r="P1602" s="0" t="n">
        <f aca="false">IF(AND(ISNUMBER($BW1602),ISNUMBER($BX1602)),MIN(1,MAX(0,($BX1602-2018+1)/($BX1602-$BW1602+1))),"")</f>
        <v>0</v>
      </c>
      <c r="Q1602" s="0" t="n">
        <f aca="false">IF(AND(ISNUMBER($BW1602),ISNUMBER($BX1602)),MIN(1,MAX(0,($BX1602-2019+1)/($BX1602-$BW1602+1))),"")</f>
        <v>0</v>
      </c>
      <c r="R1602" s="0" t="n">
        <f aca="false">IF(AND(ISNUMBER($BW1602),ISNUMBER($BX1602)),MIN(1,MAX(0,($BX1602-2016+1)/($BX1602-$BW1602+1))),"")</f>
        <v>0.142857142857143</v>
      </c>
      <c r="S1602" s="0" t="n">
        <f aca="false">IF($L1602&lt;&gt;"",IF($L1602&gt;=2015.5,1,0),"")</f>
        <v>0</v>
      </c>
      <c r="T1602" s="0" t="n">
        <f aca="false">IF($L1602&lt;&gt;"",IF($L1602&gt;=2016,1,0),"")</f>
        <v>0</v>
      </c>
      <c r="U1602" s="0" t="n">
        <f aca="false">IF(ISNUMBER($BX1602),IF($BX1602&gt;=2016,1,0),"")</f>
        <v>1</v>
      </c>
      <c r="V1602" s="0" t="n">
        <f aca="false">IF(ISNUMBER($BW1602),IF($BW1602&gt;=2016,1,0),"")</f>
        <v>0</v>
      </c>
      <c r="W1602" s="0" t="str">
        <f aca="false">IF(AND(ISNUMBER($BW1602),ISNUMBER($BX1602)),IF($BW1602&gt;=2016,"post-only",IF($BX1602&lt;2016,"pre-only","mixed")),"")</f>
        <v>mixed</v>
      </c>
      <c r="X1602" s="0" t="n">
        <f aca="false">IF(AND(ISNUMBER($BW1602),ISNUMBER($BX1602)),MIN(1,MAX(0,($BX1602-2017+1)/($BX1602-$BW1602+1))),"")</f>
        <v>0</v>
      </c>
      <c r="Y1602" s="0" t="n">
        <f aca="false">IF(AND(ISNUMBER($BW1602),ISNUMBER($BX1602)),MIN(1,MAX(0,($BX1602-2018+1)/($BX1602-$BW1602+1))),"")</f>
        <v>0</v>
      </c>
      <c r="Z1602" s="0" t="n">
        <f aca="false">IF(AND(ISNUMBER($BW1602),ISNUMBER($BX1602)),MIN(1,MAX(0,($BX1602-2019+1)/($BX1602-$BW1602+1))),"")</f>
        <v>0</v>
      </c>
      <c r="AA1602" s="0" t="n">
        <f aca="false">IF(ISNUMBER($BX1602),IF($BX1602&gt;=2017,1,0),"")</f>
        <v>0</v>
      </c>
      <c r="AB1602" s="0" t="n">
        <f aca="false">IF(ISNUMBER($BX1602),IF($BX1602&gt;=2018,1,0),"")</f>
        <v>0</v>
      </c>
      <c r="AC1602" s="0" t="n">
        <f aca="false">IF(ISNUMBER($BX1602),IF($BX1602&gt;=2019,1,0),"")</f>
        <v>0</v>
      </c>
      <c r="AD1602" s="0" t="n">
        <f aca="false">IF($L1602&lt;&gt;"",IF($L1602&gt;2013,1,0),"")</f>
        <v>0</v>
      </c>
      <c r="AE1602" s="0" t="n">
        <f aca="false">IF($L1602&lt;&gt;"",1+IF($L1602&gt;2011,1,0)+IF($L1602&gt;2014,1,0),"")</f>
        <v>2</v>
      </c>
      <c r="AF1602" s="0" t="s">
        <v>310</v>
      </c>
      <c r="AG1602" s="0" t="s">
        <v>436</v>
      </c>
      <c r="AH1602" s="0" t="s">
        <v>89</v>
      </c>
      <c r="AI1602" s="0" t="s">
        <v>497</v>
      </c>
      <c r="AJ1602" s="0" t="s">
        <v>497</v>
      </c>
      <c r="AK1602" s="0" t="str">
        <f aca="false">IF(AND($CF1602&lt;&gt;"",IFERROR(INDEX(subsample_country_map!$B:$B,MATCH($CF1602,subsample_country_map!$A:$A,0)),"")&lt;&gt;""),INDEX(subsample_country_map!$B:$B,MATCH($CF1602,subsample_country_map!$A:$A,0)),INDEX(lookup!$AA:$AA,MATCH($A1602,lookup!$A:$A,0)))</f>
        <v>1_US</v>
      </c>
      <c r="AL1602" s="0" t="str">
        <f aca="false">IF(AND($CF1602&lt;&gt;"",IFERROR(INDEX(subsample_country_map!$C:$C,MATCH($CF1602,subsample_country_map!$A:$A,0)),"")&lt;&gt;""),INDEX(subsample_country_map!$C:$C,MATCH($CF1602,subsample_country_map!$A:$A,0)),INDEX(lookup!$AB:$AB,MATCH($A1602,lookup!$A:$A,0)))</f>
        <v>1_developed</v>
      </c>
      <c r="AM1602" s="0" t="str">
        <f aca="false">IF(AND($CF1602&lt;&gt;"",IFERROR(INDEX(subsample_country_map!$D:$D,MATCH($CF1602,subsample_country_map!$A:$A,0)),"")&lt;&gt;""),INDEX(subsample_country_map!$D:$D,MATCH($CF1602,subsample_country_map!$A:$A,0)),INDEX(lookup!$AC:$AC,MATCH($A1602,lookup!$A:$A,0)))</f>
        <v>1_western</v>
      </c>
      <c r="AN1602" s="0" t="str">
        <f aca="false">IF(AND($CF1602&lt;&gt;"",IFERROR(INDEX(subsample_country_map!$E:$E,MATCH($CF1602,subsample_country_map!$A:$A,0)),"")&lt;&gt;""),INDEX(subsample_country_map!$E:$E,MATCH($CF1602,subsample_country_map!$A:$A,0)),INDEX(lookup!$AD:$AD,MATCH($A1602,lookup!$A:$A,0)))</f>
        <v>1_common law</v>
      </c>
      <c r="AO1602" s="0" t="str">
        <f aca="false">INDEX(lookup!$Y:$Y,MATCH($A1602,lookup!$A:$A,0))</f>
        <v>0_published</v>
      </c>
      <c r="AP1602" s="0" t="str">
        <f aca="false">INDEX(lookup!$Z:$Z,MATCH($A1602,lookup!$A:$A,0))</f>
        <v>1_VHB high</v>
      </c>
      <c r="AQ1602" s="0" t="str">
        <f aca="false">INDEX(lookup!$W:$W,MATCH($A1602,lookup!$A:$A,0))</f>
        <v>3_mgmt</v>
      </c>
      <c r="AS1602" s="0" t="s">
        <v>91</v>
      </c>
      <c r="AT1602" s="0" t="s">
        <v>111</v>
      </c>
      <c r="AU1602" s="0" t="s">
        <v>311</v>
      </c>
      <c r="AV1602" s="0" t="s">
        <v>5790</v>
      </c>
      <c r="AX1602" s="0" t="s">
        <v>5791</v>
      </c>
      <c r="BA1602" s="0" t="n">
        <v>274</v>
      </c>
      <c r="BB1602" s="0" t="s">
        <v>347</v>
      </c>
      <c r="BC1602" s="0" t="s">
        <v>5693</v>
      </c>
      <c r="BD1602" s="0" t="s">
        <v>348</v>
      </c>
      <c r="BE1602" s="0" t="s">
        <v>33</v>
      </c>
      <c r="BF1602" s="0" t="s">
        <v>5711</v>
      </c>
      <c r="BI1602" s="0" t="s">
        <v>208</v>
      </c>
      <c r="BJ1602" s="0" t="s">
        <v>5771</v>
      </c>
      <c r="BK1602" s="0" t="s">
        <v>5756</v>
      </c>
      <c r="BL1602" s="0" t="s">
        <v>5792</v>
      </c>
      <c r="BM1602" s="0" t="s">
        <v>5787</v>
      </c>
      <c r="BN1602" s="0" t="s">
        <v>5684</v>
      </c>
      <c r="BO1602" s="0" t="s">
        <v>769</v>
      </c>
      <c r="BP1602" s="0" t="s">
        <v>5678</v>
      </c>
      <c r="BQ1602" s="0" t="s">
        <v>127</v>
      </c>
      <c r="BT1602" s="0" t="n">
        <v>0</v>
      </c>
      <c r="BU1602" s="0" t="s">
        <v>5685</v>
      </c>
      <c r="BW1602" s="0" t="n">
        <v>2010</v>
      </c>
      <c r="BX1602" s="0" t="n">
        <v>2016</v>
      </c>
      <c r="BY1602" s="0" t="s">
        <v>5686</v>
      </c>
      <c r="BZ1602" s="0" t="n">
        <v>2013</v>
      </c>
      <c r="CA1602" s="0" t="n">
        <v>0.142857142857143</v>
      </c>
      <c r="CB1602" s="0" t="n">
        <v>0</v>
      </c>
      <c r="CC1602" s="0" t="n">
        <v>1</v>
      </c>
      <c r="CD1602" s="0" t="n">
        <v>-0.10192008947222</v>
      </c>
      <c r="CE1602" s="0" t="n">
        <v>1</v>
      </c>
    </row>
    <row r="1603" customFormat="false" ht="15" hidden="false" customHeight="false" outlineLevel="0" collapsed="false">
      <c r="A1603" s="0" t="s">
        <v>5678</v>
      </c>
      <c r="B1603" s="0" t="n">
        <v>2908</v>
      </c>
      <c r="C1603" s="0" t="n">
        <v>-0.0778919289491548</v>
      </c>
      <c r="D1603" s="0" t="n">
        <v>469</v>
      </c>
      <c r="E1603" s="0" t="n">
        <f aca="false">IF(ISNUMBER($BA1603),$BA1603,IF(AND(ISNUMBER($D1603),ISNUMBER($BW1603),ISNUMBER($BX1603)),$D1603*($BX1603-$BW1603+1),""))</f>
        <v>469</v>
      </c>
      <c r="H1603" s="0" t="s">
        <v>118</v>
      </c>
      <c r="I1603" s="0" t="s">
        <v>119</v>
      </c>
      <c r="J1603" s="0" t="n">
        <f aca="false">IF($BW1603&lt;&gt;"",$BW1603,"")</f>
        <v>2010</v>
      </c>
      <c r="K1603" s="0" t="n">
        <f aca="false">IF($BX1603&lt;&gt;"",$BX1603,"")</f>
        <v>2016</v>
      </c>
      <c r="L1603" s="0" t="n">
        <f aca="false">IF(AND(ISNUMBER($BW1603),ISNUMBER($BX1603)),($BW1603+$BX1603)/2,"")</f>
        <v>2013</v>
      </c>
      <c r="M1603" s="0" t="n">
        <f aca="false">IF($L1603&lt;&gt;"",$L1603,"")</f>
        <v>2013</v>
      </c>
      <c r="N1603" s="0" t="n">
        <f aca="false">IF(AND(ISNUMBER($BW1603),ISNUMBER($BX1603)),MIN(1,MAX(0,($BX1603-2016+1)/($BX1603-$BW1603+1))),"")</f>
        <v>0.142857142857143</v>
      </c>
      <c r="O1603" s="0" t="n">
        <f aca="false">IF(AND(ISNUMBER($BW1603),ISNUMBER($BX1603)),MIN(1,MAX(0,($BX1603-2017+1)/($BX1603-$BW1603+1))),"")</f>
        <v>0</v>
      </c>
      <c r="P1603" s="0" t="n">
        <f aca="false">IF(AND(ISNUMBER($BW1603),ISNUMBER($BX1603)),MIN(1,MAX(0,($BX1603-2018+1)/($BX1603-$BW1603+1))),"")</f>
        <v>0</v>
      </c>
      <c r="Q1603" s="0" t="n">
        <f aca="false">IF(AND(ISNUMBER($BW1603),ISNUMBER($BX1603)),MIN(1,MAX(0,($BX1603-2019+1)/($BX1603-$BW1603+1))),"")</f>
        <v>0</v>
      </c>
      <c r="R1603" s="0" t="n">
        <f aca="false">IF(AND(ISNUMBER($BW1603),ISNUMBER($BX1603)),MIN(1,MAX(0,($BX1603-2016+1)/($BX1603-$BW1603+1))),"")</f>
        <v>0.142857142857143</v>
      </c>
      <c r="S1603" s="0" t="n">
        <f aca="false">IF($L1603&lt;&gt;"",IF($L1603&gt;=2015.5,1,0),"")</f>
        <v>0</v>
      </c>
      <c r="T1603" s="0" t="n">
        <f aca="false">IF($L1603&lt;&gt;"",IF($L1603&gt;=2016,1,0),"")</f>
        <v>0</v>
      </c>
      <c r="U1603" s="0" t="n">
        <f aca="false">IF(ISNUMBER($BX1603),IF($BX1603&gt;=2016,1,0),"")</f>
        <v>1</v>
      </c>
      <c r="V1603" s="0" t="n">
        <f aca="false">IF(ISNUMBER($BW1603),IF($BW1603&gt;=2016,1,0),"")</f>
        <v>0</v>
      </c>
      <c r="W1603" s="0" t="str">
        <f aca="false">IF(AND(ISNUMBER($BW1603),ISNUMBER($BX1603)),IF($BW1603&gt;=2016,"post-only",IF($BX1603&lt;2016,"pre-only","mixed")),"")</f>
        <v>mixed</v>
      </c>
      <c r="X1603" s="0" t="n">
        <f aca="false">IF(AND(ISNUMBER($BW1603),ISNUMBER($BX1603)),MIN(1,MAX(0,($BX1603-2017+1)/($BX1603-$BW1603+1))),"")</f>
        <v>0</v>
      </c>
      <c r="Y1603" s="0" t="n">
        <f aca="false">IF(AND(ISNUMBER($BW1603),ISNUMBER($BX1603)),MIN(1,MAX(0,($BX1603-2018+1)/($BX1603-$BW1603+1))),"")</f>
        <v>0</v>
      </c>
      <c r="Z1603" s="0" t="n">
        <f aca="false">IF(AND(ISNUMBER($BW1603),ISNUMBER($BX1603)),MIN(1,MAX(0,($BX1603-2019+1)/($BX1603-$BW1603+1))),"")</f>
        <v>0</v>
      </c>
      <c r="AA1603" s="0" t="n">
        <f aca="false">IF(ISNUMBER($BX1603),IF($BX1603&gt;=2017,1,0),"")</f>
        <v>0</v>
      </c>
      <c r="AB1603" s="0" t="n">
        <f aca="false">IF(ISNUMBER($BX1603),IF($BX1603&gt;=2018,1,0),"")</f>
        <v>0</v>
      </c>
      <c r="AC1603" s="0" t="n">
        <f aca="false">IF(ISNUMBER($BX1603),IF($BX1603&gt;=2019,1,0),"")</f>
        <v>0</v>
      </c>
      <c r="AD1603" s="0" t="n">
        <f aca="false">IF($L1603&lt;&gt;"",IF($L1603&gt;2013,1,0),"")</f>
        <v>0</v>
      </c>
      <c r="AE1603" s="0" t="n">
        <f aca="false">IF($L1603&lt;&gt;"",1+IF($L1603&gt;2011,1,0)+IF($L1603&gt;2014,1,0),"")</f>
        <v>2</v>
      </c>
      <c r="AF1603" s="0" t="s">
        <v>310</v>
      </c>
      <c r="AG1603" s="0" t="s">
        <v>436</v>
      </c>
      <c r="AH1603" s="0" t="s">
        <v>89</v>
      </c>
      <c r="AI1603" s="0" t="s">
        <v>497</v>
      </c>
      <c r="AJ1603" s="0" t="s">
        <v>497</v>
      </c>
      <c r="AK1603" s="0" t="str">
        <f aca="false">IF(AND($CF1603&lt;&gt;"",IFERROR(INDEX(subsample_country_map!$B:$B,MATCH($CF1603,subsample_country_map!$A:$A,0)),"")&lt;&gt;""),INDEX(subsample_country_map!$B:$B,MATCH($CF1603,subsample_country_map!$A:$A,0)),INDEX(lookup!$AA:$AA,MATCH($A1603,lookup!$A:$A,0)))</f>
        <v>1_US</v>
      </c>
      <c r="AL1603" s="0" t="str">
        <f aca="false">IF(AND($CF1603&lt;&gt;"",IFERROR(INDEX(subsample_country_map!$C:$C,MATCH($CF1603,subsample_country_map!$A:$A,0)),"")&lt;&gt;""),INDEX(subsample_country_map!$C:$C,MATCH($CF1603,subsample_country_map!$A:$A,0)),INDEX(lookup!$AB:$AB,MATCH($A1603,lookup!$A:$A,0)))</f>
        <v>1_developed</v>
      </c>
      <c r="AM1603" s="0" t="str">
        <f aca="false">IF(AND($CF1603&lt;&gt;"",IFERROR(INDEX(subsample_country_map!$D:$D,MATCH($CF1603,subsample_country_map!$A:$A,0)),"")&lt;&gt;""),INDEX(subsample_country_map!$D:$D,MATCH($CF1603,subsample_country_map!$A:$A,0)),INDEX(lookup!$AC:$AC,MATCH($A1603,lookup!$A:$A,0)))</f>
        <v>1_western</v>
      </c>
      <c r="AN1603" s="0" t="str">
        <f aca="false">IF(AND($CF1603&lt;&gt;"",IFERROR(INDEX(subsample_country_map!$E:$E,MATCH($CF1603,subsample_country_map!$A:$A,0)),"")&lt;&gt;""),INDEX(subsample_country_map!$E:$E,MATCH($CF1603,subsample_country_map!$A:$A,0)),INDEX(lookup!$AD:$AD,MATCH($A1603,lookup!$A:$A,0)))</f>
        <v>1_common law</v>
      </c>
      <c r="AO1603" s="0" t="str">
        <f aca="false">INDEX(lookup!$Y:$Y,MATCH($A1603,lookup!$A:$A,0))</f>
        <v>0_published</v>
      </c>
      <c r="AP1603" s="0" t="str">
        <f aca="false">INDEX(lookup!$Z:$Z,MATCH($A1603,lookup!$A:$A,0))</f>
        <v>1_VHB high</v>
      </c>
      <c r="AQ1603" s="0" t="str">
        <f aca="false">INDEX(lookup!$W:$W,MATCH($A1603,lookup!$A:$A,0))</f>
        <v>3_mgmt</v>
      </c>
      <c r="AS1603" s="0" t="s">
        <v>91</v>
      </c>
      <c r="AT1603" s="0" t="s">
        <v>111</v>
      </c>
      <c r="AU1603" s="0" t="s">
        <v>311</v>
      </c>
      <c r="AV1603" s="0" t="s">
        <v>2662</v>
      </c>
      <c r="AX1603" s="0" t="s">
        <v>5793</v>
      </c>
      <c r="BA1603" s="0" t="n">
        <v>469</v>
      </c>
      <c r="BB1603" s="0" t="s">
        <v>347</v>
      </c>
      <c r="BC1603" s="0" t="s">
        <v>5693</v>
      </c>
      <c r="BD1603" s="0" t="s">
        <v>348</v>
      </c>
      <c r="BE1603" s="0" t="s">
        <v>3989</v>
      </c>
      <c r="BF1603" s="0" t="s">
        <v>5718</v>
      </c>
      <c r="BI1603" s="0" t="s">
        <v>208</v>
      </c>
      <c r="BJ1603" s="0" t="s">
        <v>5776</v>
      </c>
      <c r="BK1603" s="0" t="s">
        <v>5756</v>
      </c>
      <c r="BL1603" s="0" t="s">
        <v>5794</v>
      </c>
      <c r="BM1603" s="0" t="s">
        <v>5787</v>
      </c>
      <c r="BN1603" s="0" t="s">
        <v>5684</v>
      </c>
      <c r="BO1603" s="0" t="s">
        <v>769</v>
      </c>
      <c r="BP1603" s="0" t="s">
        <v>5678</v>
      </c>
      <c r="BQ1603" s="0" t="s">
        <v>127</v>
      </c>
      <c r="BT1603" s="0" t="n">
        <v>0</v>
      </c>
      <c r="BU1603" s="0" t="s">
        <v>5685</v>
      </c>
      <c r="BW1603" s="0" t="n">
        <v>2010</v>
      </c>
      <c r="BX1603" s="0" t="n">
        <v>2016</v>
      </c>
      <c r="BY1603" s="0" t="s">
        <v>5686</v>
      </c>
      <c r="BZ1603" s="0" t="n">
        <v>2013</v>
      </c>
      <c r="CA1603" s="0" t="n">
        <v>0.142857142857143</v>
      </c>
      <c r="CB1603" s="0" t="n">
        <v>0</v>
      </c>
      <c r="CC1603" s="0" t="n">
        <v>1</v>
      </c>
      <c r="CD1603" s="0" t="n">
        <v>-0.0780500322980533</v>
      </c>
      <c r="CE1603" s="0" t="n">
        <v>1</v>
      </c>
    </row>
    <row r="1604" customFormat="false" ht="15" hidden="false" customHeight="false" outlineLevel="0" collapsed="false">
      <c r="A1604" s="0" t="s">
        <v>5678</v>
      </c>
      <c r="B1604" s="0" t="n">
        <v>2909</v>
      </c>
      <c r="C1604" s="0" t="n">
        <v>0.0711157970497317</v>
      </c>
      <c r="D1604" s="0" t="n">
        <v>152</v>
      </c>
      <c r="E1604" s="0" t="n">
        <f aca="false">IF(ISNUMBER($BA1604),$BA1604,IF(AND(ISNUMBER($D1604),ISNUMBER($BW1604),ISNUMBER($BX1604)),$D1604*($BX1604-$BW1604+1),""))</f>
        <v>152</v>
      </c>
      <c r="H1604" s="0" t="s">
        <v>118</v>
      </c>
      <c r="I1604" s="0" t="s">
        <v>119</v>
      </c>
      <c r="J1604" s="0" t="n">
        <f aca="false">IF($BW1604&lt;&gt;"",$BW1604,"")</f>
        <v>2010</v>
      </c>
      <c r="K1604" s="0" t="n">
        <f aca="false">IF($BX1604&lt;&gt;"",$BX1604,"")</f>
        <v>2016</v>
      </c>
      <c r="L1604" s="0" t="n">
        <f aca="false">IF(AND(ISNUMBER($BW1604),ISNUMBER($BX1604)),($BW1604+$BX1604)/2,"")</f>
        <v>2013</v>
      </c>
      <c r="M1604" s="0" t="n">
        <f aca="false">IF($L1604&lt;&gt;"",$L1604,"")</f>
        <v>2013</v>
      </c>
      <c r="N1604" s="0" t="n">
        <f aca="false">IF(AND(ISNUMBER($BW1604),ISNUMBER($BX1604)),MIN(1,MAX(0,($BX1604-2016+1)/($BX1604-$BW1604+1))),"")</f>
        <v>0.142857142857143</v>
      </c>
      <c r="O1604" s="0" t="n">
        <f aca="false">IF(AND(ISNUMBER($BW1604),ISNUMBER($BX1604)),MIN(1,MAX(0,($BX1604-2017+1)/($BX1604-$BW1604+1))),"")</f>
        <v>0</v>
      </c>
      <c r="P1604" s="0" t="n">
        <f aca="false">IF(AND(ISNUMBER($BW1604),ISNUMBER($BX1604)),MIN(1,MAX(0,($BX1604-2018+1)/($BX1604-$BW1604+1))),"")</f>
        <v>0</v>
      </c>
      <c r="Q1604" s="0" t="n">
        <f aca="false">IF(AND(ISNUMBER($BW1604),ISNUMBER($BX1604)),MIN(1,MAX(0,($BX1604-2019+1)/($BX1604-$BW1604+1))),"")</f>
        <v>0</v>
      </c>
      <c r="R1604" s="0" t="n">
        <f aca="false">IF(AND(ISNUMBER($BW1604),ISNUMBER($BX1604)),MIN(1,MAX(0,($BX1604-2016+1)/($BX1604-$BW1604+1))),"")</f>
        <v>0.142857142857143</v>
      </c>
      <c r="S1604" s="0" t="n">
        <f aca="false">IF($L1604&lt;&gt;"",IF($L1604&gt;=2015.5,1,0),"")</f>
        <v>0</v>
      </c>
      <c r="T1604" s="0" t="n">
        <f aca="false">IF($L1604&lt;&gt;"",IF($L1604&gt;=2016,1,0),"")</f>
        <v>0</v>
      </c>
      <c r="U1604" s="0" t="n">
        <f aca="false">IF(ISNUMBER($BX1604),IF($BX1604&gt;=2016,1,0),"")</f>
        <v>1</v>
      </c>
      <c r="V1604" s="0" t="n">
        <f aca="false">IF(ISNUMBER($BW1604),IF($BW1604&gt;=2016,1,0),"")</f>
        <v>0</v>
      </c>
      <c r="W1604" s="0" t="str">
        <f aca="false">IF(AND(ISNUMBER($BW1604),ISNUMBER($BX1604)),IF($BW1604&gt;=2016,"post-only",IF($BX1604&lt;2016,"pre-only","mixed")),"")</f>
        <v>mixed</v>
      </c>
      <c r="X1604" s="0" t="n">
        <f aca="false">IF(AND(ISNUMBER($BW1604),ISNUMBER($BX1604)),MIN(1,MAX(0,($BX1604-2017+1)/($BX1604-$BW1604+1))),"")</f>
        <v>0</v>
      </c>
      <c r="Y1604" s="0" t="n">
        <f aca="false">IF(AND(ISNUMBER($BW1604),ISNUMBER($BX1604)),MIN(1,MAX(0,($BX1604-2018+1)/($BX1604-$BW1604+1))),"")</f>
        <v>0</v>
      </c>
      <c r="Z1604" s="0" t="n">
        <f aca="false">IF(AND(ISNUMBER($BW1604),ISNUMBER($BX1604)),MIN(1,MAX(0,($BX1604-2019+1)/($BX1604-$BW1604+1))),"")</f>
        <v>0</v>
      </c>
      <c r="AA1604" s="0" t="n">
        <f aca="false">IF(ISNUMBER($BX1604),IF($BX1604&gt;=2017,1,0),"")</f>
        <v>0</v>
      </c>
      <c r="AB1604" s="0" t="n">
        <f aca="false">IF(ISNUMBER($BX1604),IF($BX1604&gt;=2018,1,0),"")</f>
        <v>0</v>
      </c>
      <c r="AC1604" s="0" t="n">
        <f aca="false">IF(ISNUMBER($BX1604),IF($BX1604&gt;=2019,1,0),"")</f>
        <v>0</v>
      </c>
      <c r="AD1604" s="0" t="n">
        <f aca="false">IF($L1604&lt;&gt;"",IF($L1604&gt;2013,1,0),"")</f>
        <v>0</v>
      </c>
      <c r="AE1604" s="0" t="n">
        <f aca="false">IF($L1604&lt;&gt;"",1+IF($L1604&gt;2011,1,0)+IF($L1604&gt;2014,1,0),"")</f>
        <v>2</v>
      </c>
      <c r="AF1604" s="0" t="s">
        <v>310</v>
      </c>
      <c r="AG1604" s="0" t="s">
        <v>436</v>
      </c>
      <c r="AH1604" s="0" t="s">
        <v>89</v>
      </c>
      <c r="AI1604" s="0" t="s">
        <v>497</v>
      </c>
      <c r="AJ1604" s="0" t="s">
        <v>497</v>
      </c>
      <c r="AK1604" s="0" t="str">
        <f aca="false">IF(AND($CF1604&lt;&gt;"",IFERROR(INDEX(subsample_country_map!$B:$B,MATCH($CF1604,subsample_country_map!$A:$A,0)),"")&lt;&gt;""),INDEX(subsample_country_map!$B:$B,MATCH($CF1604,subsample_country_map!$A:$A,0)),INDEX(lookup!$AA:$AA,MATCH($A1604,lookup!$A:$A,0)))</f>
        <v>1_US</v>
      </c>
      <c r="AL1604" s="0" t="str">
        <f aca="false">IF(AND($CF1604&lt;&gt;"",IFERROR(INDEX(subsample_country_map!$C:$C,MATCH($CF1604,subsample_country_map!$A:$A,0)),"")&lt;&gt;""),INDEX(subsample_country_map!$C:$C,MATCH($CF1604,subsample_country_map!$A:$A,0)),INDEX(lookup!$AB:$AB,MATCH($A1604,lookup!$A:$A,0)))</f>
        <v>1_developed</v>
      </c>
      <c r="AM1604" s="0" t="str">
        <f aca="false">IF(AND($CF1604&lt;&gt;"",IFERROR(INDEX(subsample_country_map!$D:$D,MATCH($CF1604,subsample_country_map!$A:$A,0)),"")&lt;&gt;""),INDEX(subsample_country_map!$D:$D,MATCH($CF1604,subsample_country_map!$A:$A,0)),INDEX(lookup!$AC:$AC,MATCH($A1604,lookup!$A:$A,0)))</f>
        <v>1_western</v>
      </c>
      <c r="AN1604" s="0" t="str">
        <f aca="false">IF(AND($CF1604&lt;&gt;"",IFERROR(INDEX(subsample_country_map!$E:$E,MATCH($CF1604,subsample_country_map!$A:$A,0)),"")&lt;&gt;""),INDEX(subsample_country_map!$E:$E,MATCH($CF1604,subsample_country_map!$A:$A,0)),INDEX(lookup!$AD:$AD,MATCH($A1604,lookup!$A:$A,0)))</f>
        <v>1_common law</v>
      </c>
      <c r="AO1604" s="0" t="str">
        <f aca="false">INDEX(lookup!$Y:$Y,MATCH($A1604,lookup!$A:$A,0))</f>
        <v>0_published</v>
      </c>
      <c r="AP1604" s="0" t="str">
        <f aca="false">INDEX(lookup!$Z:$Z,MATCH($A1604,lookup!$A:$A,0))</f>
        <v>1_VHB high</v>
      </c>
      <c r="AQ1604" s="0" t="str">
        <f aca="false">INDEX(lookup!$W:$W,MATCH($A1604,lookup!$A:$A,0))</f>
        <v>3_mgmt</v>
      </c>
      <c r="AS1604" s="0" t="s">
        <v>91</v>
      </c>
      <c r="AT1604" s="0" t="s">
        <v>111</v>
      </c>
      <c r="AU1604" s="0" t="s">
        <v>311</v>
      </c>
      <c r="AV1604" s="0" t="s">
        <v>5795</v>
      </c>
      <c r="AX1604" s="0" t="s">
        <v>5796</v>
      </c>
      <c r="BA1604" s="0" t="n">
        <v>152</v>
      </c>
      <c r="BB1604" s="0" t="s">
        <v>347</v>
      </c>
      <c r="BC1604" s="0" t="s">
        <v>5693</v>
      </c>
      <c r="BD1604" s="0" t="s">
        <v>348</v>
      </c>
      <c r="BE1604" s="0" t="s">
        <v>3989</v>
      </c>
      <c r="BF1604" s="0" t="s">
        <v>5726</v>
      </c>
      <c r="BI1604" s="0" t="s">
        <v>208</v>
      </c>
      <c r="BJ1604" s="0" t="s">
        <v>5783</v>
      </c>
      <c r="BK1604" s="0" t="s">
        <v>5756</v>
      </c>
      <c r="BL1604" s="0" t="s">
        <v>5797</v>
      </c>
      <c r="BM1604" s="0" t="s">
        <v>5787</v>
      </c>
      <c r="BN1604" s="0" t="s">
        <v>5684</v>
      </c>
      <c r="BO1604" s="0" t="s">
        <v>769</v>
      </c>
      <c r="BP1604" s="0" t="s">
        <v>5678</v>
      </c>
      <c r="BQ1604" s="0" t="s">
        <v>127</v>
      </c>
      <c r="BT1604" s="0" t="n">
        <v>0</v>
      </c>
      <c r="BU1604" s="0" t="s">
        <v>5685</v>
      </c>
      <c r="BW1604" s="0" t="n">
        <v>2010</v>
      </c>
      <c r="BX1604" s="0" t="n">
        <v>2016</v>
      </c>
      <c r="BY1604" s="0" t="s">
        <v>5686</v>
      </c>
      <c r="BZ1604" s="0" t="n">
        <v>2013</v>
      </c>
      <c r="CA1604" s="0" t="n">
        <v>0.142857142857143</v>
      </c>
      <c r="CB1604" s="0" t="n">
        <v>0</v>
      </c>
      <c r="CC1604" s="0" t="n">
        <v>1</v>
      </c>
      <c r="CD1604" s="0" t="n">
        <v>0.0712360505193619</v>
      </c>
      <c r="CE1604" s="0" t="n">
        <v>1</v>
      </c>
    </row>
    <row r="1605" customFormat="false" ht="15" hidden="false" customHeight="false" outlineLevel="0" collapsed="false">
      <c r="A1605" s="0" t="s">
        <v>5678</v>
      </c>
      <c r="B1605" s="0" t="n">
        <v>2910</v>
      </c>
      <c r="C1605" s="0" t="n">
        <v>-0.102725501123642</v>
      </c>
      <c r="D1605" s="0" t="n">
        <v>680</v>
      </c>
      <c r="E1605" s="0" t="n">
        <f aca="false">IF(ISNUMBER($BA1605),$BA1605,IF(AND(ISNUMBER($D1605),ISNUMBER($BW1605),ISNUMBER($BX1605)),$D1605*($BX1605-$BW1605+1),""))</f>
        <v>680</v>
      </c>
      <c r="H1605" s="0" t="s">
        <v>118</v>
      </c>
      <c r="I1605" s="0" t="s">
        <v>119</v>
      </c>
      <c r="J1605" s="0" t="n">
        <f aca="false">IF($BW1605&lt;&gt;"",$BW1605,"")</f>
        <v>2010</v>
      </c>
      <c r="K1605" s="0" t="n">
        <f aca="false">IF($BX1605&lt;&gt;"",$BX1605,"")</f>
        <v>2016</v>
      </c>
      <c r="L1605" s="0" t="n">
        <f aca="false">IF(AND(ISNUMBER($BW1605),ISNUMBER($BX1605)),($BW1605+$BX1605)/2,"")</f>
        <v>2013</v>
      </c>
      <c r="M1605" s="0" t="n">
        <f aca="false">IF($L1605&lt;&gt;"",$L1605,"")</f>
        <v>2013</v>
      </c>
      <c r="N1605" s="0" t="n">
        <f aca="false">IF(AND(ISNUMBER($BW1605),ISNUMBER($BX1605)),MIN(1,MAX(0,($BX1605-2016+1)/($BX1605-$BW1605+1))),"")</f>
        <v>0.142857142857143</v>
      </c>
      <c r="O1605" s="0" t="n">
        <f aca="false">IF(AND(ISNUMBER($BW1605),ISNUMBER($BX1605)),MIN(1,MAX(0,($BX1605-2017+1)/($BX1605-$BW1605+1))),"")</f>
        <v>0</v>
      </c>
      <c r="P1605" s="0" t="n">
        <f aca="false">IF(AND(ISNUMBER($BW1605),ISNUMBER($BX1605)),MIN(1,MAX(0,($BX1605-2018+1)/($BX1605-$BW1605+1))),"")</f>
        <v>0</v>
      </c>
      <c r="Q1605" s="0" t="n">
        <f aca="false">IF(AND(ISNUMBER($BW1605),ISNUMBER($BX1605)),MIN(1,MAX(0,($BX1605-2019+1)/($BX1605-$BW1605+1))),"")</f>
        <v>0</v>
      </c>
      <c r="R1605" s="0" t="n">
        <f aca="false">IF(AND(ISNUMBER($BW1605),ISNUMBER($BX1605)),MIN(1,MAX(0,($BX1605-2016+1)/($BX1605-$BW1605+1))),"")</f>
        <v>0.142857142857143</v>
      </c>
      <c r="S1605" s="0" t="n">
        <f aca="false">IF($L1605&lt;&gt;"",IF($L1605&gt;=2015.5,1,0),"")</f>
        <v>0</v>
      </c>
      <c r="T1605" s="0" t="n">
        <f aca="false">IF($L1605&lt;&gt;"",IF($L1605&gt;=2016,1,0),"")</f>
        <v>0</v>
      </c>
      <c r="U1605" s="0" t="n">
        <f aca="false">IF(ISNUMBER($BX1605),IF($BX1605&gt;=2016,1,0),"")</f>
        <v>1</v>
      </c>
      <c r="V1605" s="0" t="n">
        <f aca="false">IF(ISNUMBER($BW1605),IF($BW1605&gt;=2016,1,0),"")</f>
        <v>0</v>
      </c>
      <c r="W1605" s="0" t="str">
        <f aca="false">IF(AND(ISNUMBER($BW1605),ISNUMBER($BX1605)),IF($BW1605&gt;=2016,"post-only",IF($BX1605&lt;2016,"pre-only","mixed")),"")</f>
        <v>mixed</v>
      </c>
      <c r="X1605" s="0" t="n">
        <f aca="false">IF(AND(ISNUMBER($BW1605),ISNUMBER($BX1605)),MIN(1,MAX(0,($BX1605-2017+1)/($BX1605-$BW1605+1))),"")</f>
        <v>0</v>
      </c>
      <c r="Y1605" s="0" t="n">
        <f aca="false">IF(AND(ISNUMBER($BW1605),ISNUMBER($BX1605)),MIN(1,MAX(0,($BX1605-2018+1)/($BX1605-$BW1605+1))),"")</f>
        <v>0</v>
      </c>
      <c r="Z1605" s="0" t="n">
        <f aca="false">IF(AND(ISNUMBER($BW1605),ISNUMBER($BX1605)),MIN(1,MAX(0,($BX1605-2019+1)/($BX1605-$BW1605+1))),"")</f>
        <v>0</v>
      </c>
      <c r="AA1605" s="0" t="n">
        <f aca="false">IF(ISNUMBER($BX1605),IF($BX1605&gt;=2017,1,0),"")</f>
        <v>0</v>
      </c>
      <c r="AB1605" s="0" t="n">
        <f aca="false">IF(ISNUMBER($BX1605),IF($BX1605&gt;=2018,1,0),"")</f>
        <v>0</v>
      </c>
      <c r="AC1605" s="0" t="n">
        <f aca="false">IF(ISNUMBER($BX1605),IF($BX1605&gt;=2019,1,0),"")</f>
        <v>0</v>
      </c>
      <c r="AD1605" s="0" t="n">
        <f aca="false">IF($L1605&lt;&gt;"",IF($L1605&gt;2013,1,0),"")</f>
        <v>0</v>
      </c>
      <c r="AE1605" s="0" t="n">
        <f aca="false">IF($L1605&lt;&gt;"",1+IF($L1605&gt;2011,1,0)+IF($L1605&gt;2014,1,0),"")</f>
        <v>2</v>
      </c>
      <c r="AF1605" s="0" t="s">
        <v>87</v>
      </c>
      <c r="AG1605" s="0" t="s">
        <v>88</v>
      </c>
      <c r="AH1605" s="0" t="s">
        <v>89</v>
      </c>
      <c r="AI1605" s="0" t="s">
        <v>497</v>
      </c>
      <c r="AJ1605" s="0" t="s">
        <v>497</v>
      </c>
      <c r="AK1605" s="0" t="str">
        <f aca="false">IF(AND($CF1605&lt;&gt;"",IFERROR(INDEX(subsample_country_map!$B:$B,MATCH($CF1605,subsample_country_map!$A:$A,0)),"")&lt;&gt;""),INDEX(subsample_country_map!$B:$B,MATCH($CF1605,subsample_country_map!$A:$A,0)),INDEX(lookup!$AA:$AA,MATCH($A1605,lookup!$A:$A,0)))</f>
        <v>1_US</v>
      </c>
      <c r="AL1605" s="0" t="str">
        <f aca="false">IF(AND($CF1605&lt;&gt;"",IFERROR(INDEX(subsample_country_map!$C:$C,MATCH($CF1605,subsample_country_map!$A:$A,0)),"")&lt;&gt;""),INDEX(subsample_country_map!$C:$C,MATCH($CF1605,subsample_country_map!$A:$A,0)),INDEX(lookup!$AB:$AB,MATCH($A1605,lookup!$A:$A,0)))</f>
        <v>1_developed</v>
      </c>
      <c r="AM1605" s="0" t="str">
        <f aca="false">IF(AND($CF1605&lt;&gt;"",IFERROR(INDEX(subsample_country_map!$D:$D,MATCH($CF1605,subsample_country_map!$A:$A,0)),"")&lt;&gt;""),INDEX(subsample_country_map!$D:$D,MATCH($CF1605,subsample_country_map!$A:$A,0)),INDEX(lookup!$AC:$AC,MATCH($A1605,lookup!$A:$A,0)))</f>
        <v>1_western</v>
      </c>
      <c r="AN1605" s="0" t="str">
        <f aca="false">IF(AND($CF1605&lt;&gt;"",IFERROR(INDEX(subsample_country_map!$E:$E,MATCH($CF1605,subsample_country_map!$A:$A,0)),"")&lt;&gt;""),INDEX(subsample_country_map!$E:$E,MATCH($CF1605,subsample_country_map!$A:$A,0)),INDEX(lookup!$AD:$AD,MATCH($A1605,lookup!$A:$A,0)))</f>
        <v>1_common law</v>
      </c>
      <c r="AO1605" s="0" t="str">
        <f aca="false">INDEX(lookup!$Y:$Y,MATCH($A1605,lookup!$A:$A,0))</f>
        <v>0_published</v>
      </c>
      <c r="AP1605" s="0" t="str">
        <f aca="false">INDEX(lookup!$Z:$Z,MATCH($A1605,lookup!$A:$A,0))</f>
        <v>1_VHB high</v>
      </c>
      <c r="AQ1605" s="0" t="str">
        <f aca="false">INDEX(lookup!$W:$W,MATCH($A1605,lookup!$A:$A,0))</f>
        <v>3_mgmt</v>
      </c>
      <c r="AS1605" s="0" t="s">
        <v>91</v>
      </c>
      <c r="AT1605" s="0" t="s">
        <v>397</v>
      </c>
      <c r="AU1605" s="0" t="s">
        <v>93</v>
      </c>
      <c r="AV1605" s="0" t="s">
        <v>1710</v>
      </c>
      <c r="AX1605" s="0" t="s">
        <v>5798</v>
      </c>
      <c r="BA1605" s="0" t="n">
        <v>680</v>
      </c>
      <c r="BB1605" s="0" t="s">
        <v>347</v>
      </c>
      <c r="BC1605" s="0" t="s">
        <v>5693</v>
      </c>
      <c r="BD1605" s="0" t="s">
        <v>348</v>
      </c>
      <c r="BE1605" s="0" t="s">
        <v>98</v>
      </c>
      <c r="BI1605" s="0" t="s">
        <v>316</v>
      </c>
      <c r="BJ1605" s="0" t="s">
        <v>5699</v>
      </c>
      <c r="BK1605" s="0" t="s">
        <v>5799</v>
      </c>
      <c r="BL1605" s="0" t="s">
        <v>5800</v>
      </c>
      <c r="BM1605" s="0" t="s">
        <v>5688</v>
      </c>
      <c r="BN1605" s="0" t="s">
        <v>5690</v>
      </c>
      <c r="BO1605" s="0" t="s">
        <v>769</v>
      </c>
      <c r="BP1605" s="0" t="s">
        <v>5678</v>
      </c>
      <c r="BQ1605" s="0" t="s">
        <v>127</v>
      </c>
      <c r="BT1605" s="0" t="n">
        <v>0</v>
      </c>
      <c r="BU1605" s="0" t="s">
        <v>5685</v>
      </c>
      <c r="BW1605" s="0" t="n">
        <v>2010</v>
      </c>
      <c r="BX1605" s="0" t="n">
        <v>2016</v>
      </c>
      <c r="BY1605" s="0" t="s">
        <v>5686</v>
      </c>
      <c r="BZ1605" s="0" t="n">
        <v>2013</v>
      </c>
      <c r="CA1605" s="0" t="n">
        <v>0.142857142857143</v>
      </c>
      <c r="CB1605" s="0" t="n">
        <v>0</v>
      </c>
      <c r="CC1605" s="0" t="n">
        <v>1</v>
      </c>
      <c r="CD1605" s="0" t="n">
        <v>-0.103089144257043</v>
      </c>
      <c r="CE1605" s="0" t="n">
        <v>1</v>
      </c>
    </row>
    <row r="1606" customFormat="false" ht="15" hidden="false" customHeight="false" outlineLevel="0" collapsed="false">
      <c r="A1606" s="0" t="s">
        <v>5678</v>
      </c>
      <c r="B1606" s="0" t="n">
        <v>2911</v>
      </c>
      <c r="C1606" s="0" t="n">
        <v>-0.0681394937616235</v>
      </c>
      <c r="D1606" s="0" t="n">
        <v>680</v>
      </c>
      <c r="E1606" s="0" t="n">
        <f aca="false">IF(ISNUMBER($BA1606),$BA1606,IF(AND(ISNUMBER($D1606),ISNUMBER($BW1606),ISNUMBER($BX1606)),$D1606*($BX1606-$BW1606+1),""))</f>
        <v>680</v>
      </c>
      <c r="H1606" s="0" t="s">
        <v>118</v>
      </c>
      <c r="I1606" s="0" t="s">
        <v>119</v>
      </c>
      <c r="J1606" s="0" t="n">
        <f aca="false">IF($BW1606&lt;&gt;"",$BW1606,"")</f>
        <v>2010</v>
      </c>
      <c r="K1606" s="0" t="n">
        <f aca="false">IF($BX1606&lt;&gt;"",$BX1606,"")</f>
        <v>2016</v>
      </c>
      <c r="L1606" s="0" t="n">
        <f aca="false">IF(AND(ISNUMBER($BW1606),ISNUMBER($BX1606)),($BW1606+$BX1606)/2,"")</f>
        <v>2013</v>
      </c>
      <c r="M1606" s="0" t="n">
        <f aca="false">IF($L1606&lt;&gt;"",$L1606,"")</f>
        <v>2013</v>
      </c>
      <c r="N1606" s="0" t="n">
        <f aca="false">IF(AND(ISNUMBER($BW1606),ISNUMBER($BX1606)),MIN(1,MAX(0,($BX1606-2016+1)/($BX1606-$BW1606+1))),"")</f>
        <v>0.142857142857143</v>
      </c>
      <c r="O1606" s="0" t="n">
        <f aca="false">IF(AND(ISNUMBER($BW1606),ISNUMBER($BX1606)),MIN(1,MAX(0,($BX1606-2017+1)/($BX1606-$BW1606+1))),"")</f>
        <v>0</v>
      </c>
      <c r="P1606" s="0" t="n">
        <f aca="false">IF(AND(ISNUMBER($BW1606),ISNUMBER($BX1606)),MIN(1,MAX(0,($BX1606-2018+1)/($BX1606-$BW1606+1))),"")</f>
        <v>0</v>
      </c>
      <c r="Q1606" s="0" t="n">
        <f aca="false">IF(AND(ISNUMBER($BW1606),ISNUMBER($BX1606)),MIN(1,MAX(0,($BX1606-2019+1)/($BX1606-$BW1606+1))),"")</f>
        <v>0</v>
      </c>
      <c r="R1606" s="0" t="n">
        <f aca="false">IF(AND(ISNUMBER($BW1606),ISNUMBER($BX1606)),MIN(1,MAX(0,($BX1606-2016+1)/($BX1606-$BW1606+1))),"")</f>
        <v>0.142857142857143</v>
      </c>
      <c r="S1606" s="0" t="n">
        <f aca="false">IF($L1606&lt;&gt;"",IF($L1606&gt;=2015.5,1,0),"")</f>
        <v>0</v>
      </c>
      <c r="T1606" s="0" t="n">
        <f aca="false">IF($L1606&lt;&gt;"",IF($L1606&gt;=2016,1,0),"")</f>
        <v>0</v>
      </c>
      <c r="U1606" s="0" t="n">
        <f aca="false">IF(ISNUMBER($BX1606),IF($BX1606&gt;=2016,1,0),"")</f>
        <v>1</v>
      </c>
      <c r="V1606" s="0" t="n">
        <f aca="false">IF(ISNUMBER($BW1606),IF($BW1606&gt;=2016,1,0),"")</f>
        <v>0</v>
      </c>
      <c r="W1606" s="0" t="str">
        <f aca="false">IF(AND(ISNUMBER($BW1606),ISNUMBER($BX1606)),IF($BW1606&gt;=2016,"post-only",IF($BX1606&lt;2016,"pre-only","mixed")),"")</f>
        <v>mixed</v>
      </c>
      <c r="X1606" s="0" t="n">
        <f aca="false">IF(AND(ISNUMBER($BW1606),ISNUMBER($BX1606)),MIN(1,MAX(0,($BX1606-2017+1)/($BX1606-$BW1606+1))),"")</f>
        <v>0</v>
      </c>
      <c r="Y1606" s="0" t="n">
        <f aca="false">IF(AND(ISNUMBER($BW1606),ISNUMBER($BX1606)),MIN(1,MAX(0,($BX1606-2018+1)/($BX1606-$BW1606+1))),"")</f>
        <v>0</v>
      </c>
      <c r="Z1606" s="0" t="n">
        <f aca="false">IF(AND(ISNUMBER($BW1606),ISNUMBER($BX1606)),MIN(1,MAX(0,($BX1606-2019+1)/($BX1606-$BW1606+1))),"")</f>
        <v>0</v>
      </c>
      <c r="AA1606" s="0" t="n">
        <f aca="false">IF(ISNUMBER($BX1606),IF($BX1606&gt;=2017,1,0),"")</f>
        <v>0</v>
      </c>
      <c r="AB1606" s="0" t="n">
        <f aca="false">IF(ISNUMBER($BX1606),IF($BX1606&gt;=2018,1,0),"")</f>
        <v>0</v>
      </c>
      <c r="AC1606" s="0" t="n">
        <f aca="false">IF(ISNUMBER($BX1606),IF($BX1606&gt;=2019,1,0),"")</f>
        <v>0</v>
      </c>
      <c r="AD1606" s="0" t="n">
        <f aca="false">IF($L1606&lt;&gt;"",IF($L1606&gt;2013,1,0),"")</f>
        <v>0</v>
      </c>
      <c r="AE1606" s="0" t="n">
        <f aca="false">IF($L1606&lt;&gt;"",1+IF($L1606&gt;2011,1,0)+IF($L1606&gt;2014,1,0),"")</f>
        <v>2</v>
      </c>
      <c r="AF1606" s="0" t="s">
        <v>87</v>
      </c>
      <c r="AG1606" s="0" t="s">
        <v>88</v>
      </c>
      <c r="AH1606" s="0" t="s">
        <v>89</v>
      </c>
      <c r="AI1606" s="0" t="s">
        <v>497</v>
      </c>
      <c r="AJ1606" s="0" t="s">
        <v>497</v>
      </c>
      <c r="AK1606" s="0" t="str">
        <f aca="false">IF(AND($CF1606&lt;&gt;"",IFERROR(INDEX(subsample_country_map!$B:$B,MATCH($CF1606,subsample_country_map!$A:$A,0)),"")&lt;&gt;""),INDEX(subsample_country_map!$B:$B,MATCH($CF1606,subsample_country_map!$A:$A,0)),INDEX(lookup!$AA:$AA,MATCH($A1606,lookup!$A:$A,0)))</f>
        <v>1_US</v>
      </c>
      <c r="AL1606" s="0" t="str">
        <f aca="false">IF(AND($CF1606&lt;&gt;"",IFERROR(INDEX(subsample_country_map!$C:$C,MATCH($CF1606,subsample_country_map!$A:$A,0)),"")&lt;&gt;""),INDEX(subsample_country_map!$C:$C,MATCH($CF1606,subsample_country_map!$A:$A,0)),INDEX(lookup!$AB:$AB,MATCH($A1606,lookup!$A:$A,0)))</f>
        <v>1_developed</v>
      </c>
      <c r="AM1606" s="0" t="str">
        <f aca="false">IF(AND($CF1606&lt;&gt;"",IFERROR(INDEX(subsample_country_map!$D:$D,MATCH($CF1606,subsample_country_map!$A:$A,0)),"")&lt;&gt;""),INDEX(subsample_country_map!$D:$D,MATCH($CF1606,subsample_country_map!$A:$A,0)),INDEX(lookup!$AC:$AC,MATCH($A1606,lookup!$A:$A,0)))</f>
        <v>1_western</v>
      </c>
      <c r="AN1606" s="0" t="str">
        <f aca="false">IF(AND($CF1606&lt;&gt;"",IFERROR(INDEX(subsample_country_map!$E:$E,MATCH($CF1606,subsample_country_map!$A:$A,0)),"")&lt;&gt;""),INDEX(subsample_country_map!$E:$E,MATCH($CF1606,subsample_country_map!$A:$A,0)),INDEX(lookup!$AD:$AD,MATCH($A1606,lookup!$A:$A,0)))</f>
        <v>1_common law</v>
      </c>
      <c r="AO1606" s="0" t="str">
        <f aca="false">INDEX(lookup!$Y:$Y,MATCH($A1606,lookup!$A:$A,0))</f>
        <v>0_published</v>
      </c>
      <c r="AP1606" s="0" t="str">
        <f aca="false">INDEX(lookup!$Z:$Z,MATCH($A1606,lookup!$A:$A,0))</f>
        <v>1_VHB high</v>
      </c>
      <c r="AQ1606" s="0" t="str">
        <f aca="false">INDEX(lookup!$W:$W,MATCH($A1606,lookup!$A:$A,0))</f>
        <v>3_mgmt</v>
      </c>
      <c r="AS1606" s="0" t="s">
        <v>91</v>
      </c>
      <c r="AT1606" s="0" t="s">
        <v>397</v>
      </c>
      <c r="AU1606" s="0" t="s">
        <v>93</v>
      </c>
      <c r="AV1606" s="0" t="s">
        <v>5801</v>
      </c>
      <c r="AX1606" s="0" t="s">
        <v>5802</v>
      </c>
      <c r="BA1606" s="0" t="n">
        <v>680</v>
      </c>
      <c r="BB1606" s="0" t="s">
        <v>347</v>
      </c>
      <c r="BC1606" s="0" t="s">
        <v>5693</v>
      </c>
      <c r="BD1606" s="0" t="s">
        <v>348</v>
      </c>
      <c r="BE1606" s="0" t="s">
        <v>98</v>
      </c>
      <c r="BI1606" s="0" t="s">
        <v>316</v>
      </c>
      <c r="BJ1606" s="0" t="s">
        <v>5759</v>
      </c>
      <c r="BK1606" s="0" t="s">
        <v>5799</v>
      </c>
      <c r="BL1606" s="0" t="s">
        <v>5803</v>
      </c>
      <c r="BM1606" s="0" t="s">
        <v>5688</v>
      </c>
      <c r="BN1606" s="0" t="s">
        <v>5690</v>
      </c>
      <c r="BO1606" s="0" t="s">
        <v>769</v>
      </c>
      <c r="BP1606" s="0" t="s">
        <v>5678</v>
      </c>
      <c r="BQ1606" s="0" t="s">
        <v>127</v>
      </c>
      <c r="BT1606" s="0" t="n">
        <v>0</v>
      </c>
      <c r="BU1606" s="0" t="s">
        <v>5685</v>
      </c>
      <c r="BW1606" s="0" t="n">
        <v>2010</v>
      </c>
      <c r="BX1606" s="0" t="n">
        <v>2016</v>
      </c>
      <c r="BY1606" s="0" t="s">
        <v>5686</v>
      </c>
      <c r="BZ1606" s="0" t="n">
        <v>2013</v>
      </c>
      <c r="CA1606" s="0" t="n">
        <v>0.142857142857143</v>
      </c>
      <c r="CB1606" s="0" t="n">
        <v>0</v>
      </c>
      <c r="CC1606" s="0" t="n">
        <v>1</v>
      </c>
      <c r="CD1606" s="0" t="n">
        <v>-0.0682452455309068</v>
      </c>
      <c r="CE1606" s="0" t="n">
        <v>1</v>
      </c>
    </row>
    <row r="1607" customFormat="false" ht="15" hidden="false" customHeight="false" outlineLevel="0" collapsed="false">
      <c r="A1607" s="0" t="s">
        <v>5678</v>
      </c>
      <c r="B1607" s="0" t="n">
        <v>2912</v>
      </c>
      <c r="C1607" s="0" t="n">
        <v>-0.141048315603053</v>
      </c>
      <c r="D1607" s="0" t="n">
        <v>389</v>
      </c>
      <c r="E1607" s="0" t="n">
        <f aca="false">IF(ISNUMBER($BA1607),$BA1607,IF(AND(ISNUMBER($D1607),ISNUMBER($BW1607),ISNUMBER($BX1607)),$D1607*($BX1607-$BW1607+1),""))</f>
        <v>389</v>
      </c>
      <c r="H1607" s="0" t="s">
        <v>118</v>
      </c>
      <c r="I1607" s="0" t="s">
        <v>119</v>
      </c>
      <c r="J1607" s="0" t="n">
        <f aca="false">IF($BW1607&lt;&gt;"",$BW1607,"")</f>
        <v>2010</v>
      </c>
      <c r="K1607" s="0" t="n">
        <f aca="false">IF($BX1607&lt;&gt;"",$BX1607,"")</f>
        <v>2016</v>
      </c>
      <c r="L1607" s="0" t="n">
        <f aca="false">IF(AND(ISNUMBER($BW1607),ISNUMBER($BX1607)),($BW1607+$BX1607)/2,"")</f>
        <v>2013</v>
      </c>
      <c r="M1607" s="0" t="n">
        <f aca="false">IF($L1607&lt;&gt;"",$L1607,"")</f>
        <v>2013</v>
      </c>
      <c r="N1607" s="0" t="n">
        <f aca="false">IF(AND(ISNUMBER($BW1607),ISNUMBER($BX1607)),MIN(1,MAX(0,($BX1607-2016+1)/($BX1607-$BW1607+1))),"")</f>
        <v>0.142857142857143</v>
      </c>
      <c r="O1607" s="0" t="n">
        <f aca="false">IF(AND(ISNUMBER($BW1607),ISNUMBER($BX1607)),MIN(1,MAX(0,($BX1607-2017+1)/($BX1607-$BW1607+1))),"")</f>
        <v>0</v>
      </c>
      <c r="P1607" s="0" t="n">
        <f aca="false">IF(AND(ISNUMBER($BW1607),ISNUMBER($BX1607)),MIN(1,MAX(0,($BX1607-2018+1)/($BX1607-$BW1607+1))),"")</f>
        <v>0</v>
      </c>
      <c r="Q1607" s="0" t="n">
        <f aca="false">IF(AND(ISNUMBER($BW1607),ISNUMBER($BX1607)),MIN(1,MAX(0,($BX1607-2019+1)/($BX1607-$BW1607+1))),"")</f>
        <v>0</v>
      </c>
      <c r="R1607" s="0" t="n">
        <f aca="false">IF(AND(ISNUMBER($BW1607),ISNUMBER($BX1607)),MIN(1,MAX(0,($BX1607-2016+1)/($BX1607-$BW1607+1))),"")</f>
        <v>0.142857142857143</v>
      </c>
      <c r="S1607" s="0" t="n">
        <f aca="false">IF($L1607&lt;&gt;"",IF($L1607&gt;=2015.5,1,0),"")</f>
        <v>0</v>
      </c>
      <c r="T1607" s="0" t="n">
        <f aca="false">IF($L1607&lt;&gt;"",IF($L1607&gt;=2016,1,0),"")</f>
        <v>0</v>
      </c>
      <c r="U1607" s="0" t="n">
        <f aca="false">IF(ISNUMBER($BX1607),IF($BX1607&gt;=2016,1,0),"")</f>
        <v>1</v>
      </c>
      <c r="V1607" s="0" t="n">
        <f aca="false">IF(ISNUMBER($BW1607),IF($BW1607&gt;=2016,1,0),"")</f>
        <v>0</v>
      </c>
      <c r="W1607" s="0" t="str">
        <f aca="false">IF(AND(ISNUMBER($BW1607),ISNUMBER($BX1607)),IF($BW1607&gt;=2016,"post-only",IF($BX1607&lt;2016,"pre-only","mixed")),"")</f>
        <v>mixed</v>
      </c>
      <c r="X1607" s="0" t="n">
        <f aca="false">IF(AND(ISNUMBER($BW1607),ISNUMBER($BX1607)),MIN(1,MAX(0,($BX1607-2017+1)/($BX1607-$BW1607+1))),"")</f>
        <v>0</v>
      </c>
      <c r="Y1607" s="0" t="n">
        <f aca="false">IF(AND(ISNUMBER($BW1607),ISNUMBER($BX1607)),MIN(1,MAX(0,($BX1607-2018+1)/($BX1607-$BW1607+1))),"")</f>
        <v>0</v>
      </c>
      <c r="Z1607" s="0" t="n">
        <f aca="false">IF(AND(ISNUMBER($BW1607),ISNUMBER($BX1607)),MIN(1,MAX(0,($BX1607-2019+1)/($BX1607-$BW1607+1))),"")</f>
        <v>0</v>
      </c>
      <c r="AA1607" s="0" t="n">
        <f aca="false">IF(ISNUMBER($BX1607),IF($BX1607&gt;=2017,1,0),"")</f>
        <v>0</v>
      </c>
      <c r="AB1607" s="0" t="n">
        <f aca="false">IF(ISNUMBER($BX1607),IF($BX1607&gt;=2018,1,0),"")</f>
        <v>0</v>
      </c>
      <c r="AC1607" s="0" t="n">
        <f aca="false">IF(ISNUMBER($BX1607),IF($BX1607&gt;=2019,1,0),"")</f>
        <v>0</v>
      </c>
      <c r="AD1607" s="0" t="n">
        <f aca="false">IF($L1607&lt;&gt;"",IF($L1607&gt;2013,1,0),"")</f>
        <v>0</v>
      </c>
      <c r="AE1607" s="0" t="n">
        <f aca="false">IF($L1607&lt;&gt;"",1+IF($L1607&gt;2011,1,0)+IF($L1607&gt;2014,1,0),"")</f>
        <v>2</v>
      </c>
      <c r="AF1607" s="0" t="s">
        <v>87</v>
      </c>
      <c r="AG1607" s="0" t="s">
        <v>88</v>
      </c>
      <c r="AH1607" s="0" t="s">
        <v>89</v>
      </c>
      <c r="AI1607" s="0" t="s">
        <v>497</v>
      </c>
      <c r="AJ1607" s="0" t="s">
        <v>497</v>
      </c>
      <c r="AK1607" s="0" t="str">
        <f aca="false">IF(AND($CF1607&lt;&gt;"",IFERROR(INDEX(subsample_country_map!$B:$B,MATCH($CF1607,subsample_country_map!$A:$A,0)),"")&lt;&gt;""),INDEX(subsample_country_map!$B:$B,MATCH($CF1607,subsample_country_map!$A:$A,0)),INDEX(lookup!$AA:$AA,MATCH($A1607,lookup!$A:$A,0)))</f>
        <v>1_US</v>
      </c>
      <c r="AL1607" s="0" t="str">
        <f aca="false">IF(AND($CF1607&lt;&gt;"",IFERROR(INDEX(subsample_country_map!$C:$C,MATCH($CF1607,subsample_country_map!$A:$A,0)),"")&lt;&gt;""),INDEX(subsample_country_map!$C:$C,MATCH($CF1607,subsample_country_map!$A:$A,0)),INDEX(lookup!$AB:$AB,MATCH($A1607,lookup!$A:$A,0)))</f>
        <v>1_developed</v>
      </c>
      <c r="AM1607" s="0" t="str">
        <f aca="false">IF(AND($CF1607&lt;&gt;"",IFERROR(INDEX(subsample_country_map!$D:$D,MATCH($CF1607,subsample_country_map!$A:$A,0)),"")&lt;&gt;""),INDEX(subsample_country_map!$D:$D,MATCH($CF1607,subsample_country_map!$A:$A,0)),INDEX(lookup!$AC:$AC,MATCH($A1607,lookup!$A:$A,0)))</f>
        <v>1_western</v>
      </c>
      <c r="AN1607" s="0" t="str">
        <f aca="false">IF(AND($CF1607&lt;&gt;"",IFERROR(INDEX(subsample_country_map!$E:$E,MATCH($CF1607,subsample_country_map!$A:$A,0)),"")&lt;&gt;""),INDEX(subsample_country_map!$E:$E,MATCH($CF1607,subsample_country_map!$A:$A,0)),INDEX(lookup!$AD:$AD,MATCH($A1607,lookup!$A:$A,0)))</f>
        <v>1_common law</v>
      </c>
      <c r="AO1607" s="0" t="str">
        <f aca="false">INDEX(lookup!$Y:$Y,MATCH($A1607,lookup!$A:$A,0))</f>
        <v>0_published</v>
      </c>
      <c r="AP1607" s="0" t="str">
        <f aca="false">INDEX(lookup!$Z:$Z,MATCH($A1607,lookup!$A:$A,0))</f>
        <v>1_VHB high</v>
      </c>
      <c r="AQ1607" s="0" t="str">
        <f aca="false">INDEX(lookup!$W:$W,MATCH($A1607,lookup!$A:$A,0))</f>
        <v>3_mgmt</v>
      </c>
      <c r="AS1607" s="0" t="s">
        <v>91</v>
      </c>
      <c r="AT1607" s="0" t="s">
        <v>397</v>
      </c>
      <c r="AU1607" s="0" t="s">
        <v>93</v>
      </c>
      <c r="AV1607" s="0" t="s">
        <v>5804</v>
      </c>
      <c r="AX1607" s="0" t="s">
        <v>5805</v>
      </c>
      <c r="BA1607" s="0" t="n">
        <v>389</v>
      </c>
      <c r="BB1607" s="0" t="s">
        <v>347</v>
      </c>
      <c r="BC1607" s="0" t="s">
        <v>5693</v>
      </c>
      <c r="BD1607" s="0" t="s">
        <v>348</v>
      </c>
      <c r="BE1607" s="0" t="s">
        <v>33</v>
      </c>
      <c r="BF1607" s="0" t="s">
        <v>5703</v>
      </c>
      <c r="BI1607" s="0" t="s">
        <v>316</v>
      </c>
      <c r="BJ1607" s="0" t="s">
        <v>5708</v>
      </c>
      <c r="BK1607" s="0" t="s">
        <v>5799</v>
      </c>
      <c r="BL1607" s="0" t="s">
        <v>5806</v>
      </c>
      <c r="BM1607" s="0" t="s">
        <v>5688</v>
      </c>
      <c r="BN1607" s="0" t="s">
        <v>5690</v>
      </c>
      <c r="BO1607" s="0" t="s">
        <v>769</v>
      </c>
      <c r="BP1607" s="0" t="s">
        <v>5678</v>
      </c>
      <c r="BQ1607" s="0" t="s">
        <v>127</v>
      </c>
      <c r="BT1607" s="0" t="n">
        <v>0</v>
      </c>
      <c r="BU1607" s="0" t="s">
        <v>5685</v>
      </c>
      <c r="BW1607" s="0" t="n">
        <v>2010</v>
      </c>
      <c r="BX1607" s="0" t="n">
        <v>2016</v>
      </c>
      <c r="BY1607" s="0" t="s">
        <v>5686</v>
      </c>
      <c r="BZ1607" s="0" t="n">
        <v>2013</v>
      </c>
      <c r="CA1607" s="0" t="n">
        <v>0.142857142857143</v>
      </c>
      <c r="CB1607" s="0" t="n">
        <v>0</v>
      </c>
      <c r="CC1607" s="0" t="n">
        <v>1</v>
      </c>
      <c r="CD1607" s="0" t="n">
        <v>-0.14199500993146</v>
      </c>
      <c r="CE1607" s="0" t="n">
        <v>1</v>
      </c>
    </row>
    <row r="1608" customFormat="false" ht="15" hidden="false" customHeight="false" outlineLevel="0" collapsed="false">
      <c r="A1608" s="0" t="s">
        <v>5678</v>
      </c>
      <c r="B1608" s="0" t="n">
        <v>2913</v>
      </c>
      <c r="C1608" s="0" t="n">
        <v>-0.112349640842295</v>
      </c>
      <c r="D1608" s="0" t="n">
        <v>389</v>
      </c>
      <c r="E1608" s="0" t="n">
        <f aca="false">IF(ISNUMBER($BA1608),$BA1608,IF(AND(ISNUMBER($D1608),ISNUMBER($BW1608),ISNUMBER($BX1608)),$D1608*($BX1608-$BW1608+1),""))</f>
        <v>389</v>
      </c>
      <c r="H1608" s="0" t="s">
        <v>118</v>
      </c>
      <c r="I1608" s="0" t="s">
        <v>119</v>
      </c>
      <c r="J1608" s="0" t="n">
        <f aca="false">IF($BW1608&lt;&gt;"",$BW1608,"")</f>
        <v>2010</v>
      </c>
      <c r="K1608" s="0" t="n">
        <f aca="false">IF($BX1608&lt;&gt;"",$BX1608,"")</f>
        <v>2016</v>
      </c>
      <c r="L1608" s="0" t="n">
        <f aca="false">IF(AND(ISNUMBER($BW1608),ISNUMBER($BX1608)),($BW1608+$BX1608)/2,"")</f>
        <v>2013</v>
      </c>
      <c r="M1608" s="0" t="n">
        <f aca="false">IF($L1608&lt;&gt;"",$L1608,"")</f>
        <v>2013</v>
      </c>
      <c r="N1608" s="0" t="n">
        <f aca="false">IF(AND(ISNUMBER($BW1608),ISNUMBER($BX1608)),MIN(1,MAX(0,($BX1608-2016+1)/($BX1608-$BW1608+1))),"")</f>
        <v>0.142857142857143</v>
      </c>
      <c r="O1608" s="0" t="n">
        <f aca="false">IF(AND(ISNUMBER($BW1608),ISNUMBER($BX1608)),MIN(1,MAX(0,($BX1608-2017+1)/($BX1608-$BW1608+1))),"")</f>
        <v>0</v>
      </c>
      <c r="P1608" s="0" t="n">
        <f aca="false">IF(AND(ISNUMBER($BW1608),ISNUMBER($BX1608)),MIN(1,MAX(0,($BX1608-2018+1)/($BX1608-$BW1608+1))),"")</f>
        <v>0</v>
      </c>
      <c r="Q1608" s="0" t="n">
        <f aca="false">IF(AND(ISNUMBER($BW1608),ISNUMBER($BX1608)),MIN(1,MAX(0,($BX1608-2019+1)/($BX1608-$BW1608+1))),"")</f>
        <v>0</v>
      </c>
      <c r="R1608" s="0" t="n">
        <f aca="false">IF(AND(ISNUMBER($BW1608),ISNUMBER($BX1608)),MIN(1,MAX(0,($BX1608-2016+1)/($BX1608-$BW1608+1))),"")</f>
        <v>0.142857142857143</v>
      </c>
      <c r="S1608" s="0" t="n">
        <f aca="false">IF($L1608&lt;&gt;"",IF($L1608&gt;=2015.5,1,0),"")</f>
        <v>0</v>
      </c>
      <c r="T1608" s="0" t="n">
        <f aca="false">IF($L1608&lt;&gt;"",IF($L1608&gt;=2016,1,0),"")</f>
        <v>0</v>
      </c>
      <c r="U1608" s="0" t="n">
        <f aca="false">IF(ISNUMBER($BX1608),IF($BX1608&gt;=2016,1,0),"")</f>
        <v>1</v>
      </c>
      <c r="V1608" s="0" t="n">
        <f aca="false">IF(ISNUMBER($BW1608),IF($BW1608&gt;=2016,1,0),"")</f>
        <v>0</v>
      </c>
      <c r="W1608" s="0" t="str">
        <f aca="false">IF(AND(ISNUMBER($BW1608),ISNUMBER($BX1608)),IF($BW1608&gt;=2016,"post-only",IF($BX1608&lt;2016,"pre-only","mixed")),"")</f>
        <v>mixed</v>
      </c>
      <c r="X1608" s="0" t="n">
        <f aca="false">IF(AND(ISNUMBER($BW1608),ISNUMBER($BX1608)),MIN(1,MAX(0,($BX1608-2017+1)/($BX1608-$BW1608+1))),"")</f>
        <v>0</v>
      </c>
      <c r="Y1608" s="0" t="n">
        <f aca="false">IF(AND(ISNUMBER($BW1608),ISNUMBER($BX1608)),MIN(1,MAX(0,($BX1608-2018+1)/($BX1608-$BW1608+1))),"")</f>
        <v>0</v>
      </c>
      <c r="Z1608" s="0" t="n">
        <f aca="false">IF(AND(ISNUMBER($BW1608),ISNUMBER($BX1608)),MIN(1,MAX(0,($BX1608-2019+1)/($BX1608-$BW1608+1))),"")</f>
        <v>0</v>
      </c>
      <c r="AA1608" s="0" t="n">
        <f aca="false">IF(ISNUMBER($BX1608),IF($BX1608&gt;=2017,1,0),"")</f>
        <v>0</v>
      </c>
      <c r="AB1608" s="0" t="n">
        <f aca="false">IF(ISNUMBER($BX1608),IF($BX1608&gt;=2018,1,0),"")</f>
        <v>0</v>
      </c>
      <c r="AC1608" s="0" t="n">
        <f aca="false">IF(ISNUMBER($BX1608),IF($BX1608&gt;=2019,1,0),"")</f>
        <v>0</v>
      </c>
      <c r="AD1608" s="0" t="n">
        <f aca="false">IF($L1608&lt;&gt;"",IF($L1608&gt;2013,1,0),"")</f>
        <v>0</v>
      </c>
      <c r="AE1608" s="0" t="n">
        <f aca="false">IF($L1608&lt;&gt;"",1+IF($L1608&gt;2011,1,0)+IF($L1608&gt;2014,1,0),"")</f>
        <v>2</v>
      </c>
      <c r="AF1608" s="0" t="s">
        <v>87</v>
      </c>
      <c r="AG1608" s="0" t="s">
        <v>88</v>
      </c>
      <c r="AH1608" s="0" t="s">
        <v>89</v>
      </c>
      <c r="AI1608" s="0" t="s">
        <v>497</v>
      </c>
      <c r="AJ1608" s="0" t="s">
        <v>497</v>
      </c>
      <c r="AK1608" s="0" t="str">
        <f aca="false">IF(AND($CF1608&lt;&gt;"",IFERROR(INDEX(subsample_country_map!$B:$B,MATCH($CF1608,subsample_country_map!$A:$A,0)),"")&lt;&gt;""),INDEX(subsample_country_map!$B:$B,MATCH($CF1608,subsample_country_map!$A:$A,0)),INDEX(lookup!$AA:$AA,MATCH($A1608,lookup!$A:$A,0)))</f>
        <v>1_US</v>
      </c>
      <c r="AL1608" s="0" t="str">
        <f aca="false">IF(AND($CF1608&lt;&gt;"",IFERROR(INDEX(subsample_country_map!$C:$C,MATCH($CF1608,subsample_country_map!$A:$A,0)),"")&lt;&gt;""),INDEX(subsample_country_map!$C:$C,MATCH($CF1608,subsample_country_map!$A:$A,0)),INDEX(lookup!$AB:$AB,MATCH($A1608,lookup!$A:$A,0)))</f>
        <v>1_developed</v>
      </c>
      <c r="AM1608" s="0" t="str">
        <f aca="false">IF(AND($CF1608&lt;&gt;"",IFERROR(INDEX(subsample_country_map!$D:$D,MATCH($CF1608,subsample_country_map!$A:$A,0)),"")&lt;&gt;""),INDEX(subsample_country_map!$D:$D,MATCH($CF1608,subsample_country_map!$A:$A,0)),INDEX(lookup!$AC:$AC,MATCH($A1608,lookup!$A:$A,0)))</f>
        <v>1_western</v>
      </c>
      <c r="AN1608" s="0" t="str">
        <f aca="false">IF(AND($CF1608&lt;&gt;"",IFERROR(INDEX(subsample_country_map!$E:$E,MATCH($CF1608,subsample_country_map!$A:$A,0)),"")&lt;&gt;""),INDEX(subsample_country_map!$E:$E,MATCH($CF1608,subsample_country_map!$A:$A,0)),INDEX(lookup!$AD:$AD,MATCH($A1608,lookup!$A:$A,0)))</f>
        <v>1_common law</v>
      </c>
      <c r="AO1608" s="0" t="str">
        <f aca="false">INDEX(lookup!$Y:$Y,MATCH($A1608,lookup!$A:$A,0))</f>
        <v>0_published</v>
      </c>
      <c r="AP1608" s="0" t="str">
        <f aca="false">INDEX(lookup!$Z:$Z,MATCH($A1608,lookup!$A:$A,0))</f>
        <v>1_VHB high</v>
      </c>
      <c r="AQ1608" s="0" t="str">
        <f aca="false">INDEX(lookup!$W:$W,MATCH($A1608,lookup!$A:$A,0))</f>
        <v>3_mgmt</v>
      </c>
      <c r="AS1608" s="0" t="s">
        <v>91</v>
      </c>
      <c r="AT1608" s="0" t="s">
        <v>397</v>
      </c>
      <c r="AU1608" s="0" t="s">
        <v>93</v>
      </c>
      <c r="AV1608" s="0" t="s">
        <v>5807</v>
      </c>
      <c r="AX1608" s="0" t="s">
        <v>5808</v>
      </c>
      <c r="BA1608" s="0" t="n">
        <v>389</v>
      </c>
      <c r="BB1608" s="0" t="s">
        <v>347</v>
      </c>
      <c r="BC1608" s="0" t="s">
        <v>5693</v>
      </c>
      <c r="BD1608" s="0" t="s">
        <v>348</v>
      </c>
      <c r="BE1608" s="0" t="s">
        <v>33</v>
      </c>
      <c r="BF1608" s="0" t="s">
        <v>5703</v>
      </c>
      <c r="BI1608" s="0" t="s">
        <v>316</v>
      </c>
      <c r="BJ1608" s="0" t="s">
        <v>5766</v>
      </c>
      <c r="BK1608" s="0" t="s">
        <v>5799</v>
      </c>
      <c r="BL1608" s="0" t="s">
        <v>5809</v>
      </c>
      <c r="BM1608" s="0" t="s">
        <v>5688</v>
      </c>
      <c r="BN1608" s="0" t="s">
        <v>5690</v>
      </c>
      <c r="BO1608" s="0" t="s">
        <v>769</v>
      </c>
      <c r="BP1608" s="0" t="s">
        <v>5678</v>
      </c>
      <c r="BQ1608" s="0" t="s">
        <v>127</v>
      </c>
      <c r="BT1608" s="0" t="n">
        <v>0</v>
      </c>
      <c r="BU1608" s="0" t="s">
        <v>5685</v>
      </c>
      <c r="BW1608" s="0" t="n">
        <v>2010</v>
      </c>
      <c r="BX1608" s="0" t="n">
        <v>2016</v>
      </c>
      <c r="BY1608" s="0" t="s">
        <v>5686</v>
      </c>
      <c r="BZ1608" s="0" t="n">
        <v>2013</v>
      </c>
      <c r="CA1608" s="0" t="n">
        <v>0.142857142857143</v>
      </c>
      <c r="CB1608" s="0" t="n">
        <v>0</v>
      </c>
      <c r="CC1608" s="0" t="n">
        <v>1</v>
      </c>
      <c r="CD1608" s="0" t="n">
        <v>-0.112825962419046</v>
      </c>
      <c r="CE1608" s="0" t="n">
        <v>1</v>
      </c>
    </row>
    <row r="1609" customFormat="false" ht="15" hidden="false" customHeight="false" outlineLevel="0" collapsed="false">
      <c r="A1609" s="0" t="s">
        <v>5678</v>
      </c>
      <c r="B1609" s="0" t="n">
        <v>2914</v>
      </c>
      <c r="C1609" s="0" t="n">
        <v>-0.0265459720251239</v>
      </c>
      <c r="D1609" s="0" t="n">
        <v>291</v>
      </c>
      <c r="E1609" s="0" t="n">
        <f aca="false">IF(ISNUMBER($BA1609),$BA1609,IF(AND(ISNUMBER($D1609),ISNUMBER($BW1609),ISNUMBER($BX1609)),$D1609*($BX1609-$BW1609+1),""))</f>
        <v>291</v>
      </c>
      <c r="H1609" s="0" t="s">
        <v>118</v>
      </c>
      <c r="I1609" s="0" t="s">
        <v>119</v>
      </c>
      <c r="J1609" s="0" t="n">
        <f aca="false">IF($BW1609&lt;&gt;"",$BW1609,"")</f>
        <v>2010</v>
      </c>
      <c r="K1609" s="0" t="n">
        <f aca="false">IF($BX1609&lt;&gt;"",$BX1609,"")</f>
        <v>2016</v>
      </c>
      <c r="L1609" s="0" t="n">
        <f aca="false">IF(AND(ISNUMBER($BW1609),ISNUMBER($BX1609)),($BW1609+$BX1609)/2,"")</f>
        <v>2013</v>
      </c>
      <c r="M1609" s="0" t="n">
        <f aca="false">IF($L1609&lt;&gt;"",$L1609,"")</f>
        <v>2013</v>
      </c>
      <c r="N1609" s="0" t="n">
        <f aca="false">IF(AND(ISNUMBER($BW1609),ISNUMBER($BX1609)),MIN(1,MAX(0,($BX1609-2016+1)/($BX1609-$BW1609+1))),"")</f>
        <v>0.142857142857143</v>
      </c>
      <c r="O1609" s="0" t="n">
        <f aca="false">IF(AND(ISNUMBER($BW1609),ISNUMBER($BX1609)),MIN(1,MAX(0,($BX1609-2017+1)/($BX1609-$BW1609+1))),"")</f>
        <v>0</v>
      </c>
      <c r="P1609" s="0" t="n">
        <f aca="false">IF(AND(ISNUMBER($BW1609),ISNUMBER($BX1609)),MIN(1,MAX(0,($BX1609-2018+1)/($BX1609-$BW1609+1))),"")</f>
        <v>0</v>
      </c>
      <c r="Q1609" s="0" t="n">
        <f aca="false">IF(AND(ISNUMBER($BW1609),ISNUMBER($BX1609)),MIN(1,MAX(0,($BX1609-2019+1)/($BX1609-$BW1609+1))),"")</f>
        <v>0</v>
      </c>
      <c r="R1609" s="0" t="n">
        <f aca="false">IF(AND(ISNUMBER($BW1609),ISNUMBER($BX1609)),MIN(1,MAX(0,($BX1609-2016+1)/($BX1609-$BW1609+1))),"")</f>
        <v>0.142857142857143</v>
      </c>
      <c r="S1609" s="0" t="n">
        <f aca="false">IF($L1609&lt;&gt;"",IF($L1609&gt;=2015.5,1,0),"")</f>
        <v>0</v>
      </c>
      <c r="T1609" s="0" t="n">
        <f aca="false">IF($L1609&lt;&gt;"",IF($L1609&gt;=2016,1,0),"")</f>
        <v>0</v>
      </c>
      <c r="U1609" s="0" t="n">
        <f aca="false">IF(ISNUMBER($BX1609),IF($BX1609&gt;=2016,1,0),"")</f>
        <v>1</v>
      </c>
      <c r="V1609" s="0" t="n">
        <f aca="false">IF(ISNUMBER($BW1609),IF($BW1609&gt;=2016,1,0),"")</f>
        <v>0</v>
      </c>
      <c r="W1609" s="0" t="str">
        <f aca="false">IF(AND(ISNUMBER($BW1609),ISNUMBER($BX1609)),IF($BW1609&gt;=2016,"post-only",IF($BX1609&lt;2016,"pre-only","mixed")),"")</f>
        <v>mixed</v>
      </c>
      <c r="X1609" s="0" t="n">
        <f aca="false">IF(AND(ISNUMBER($BW1609),ISNUMBER($BX1609)),MIN(1,MAX(0,($BX1609-2017+1)/($BX1609-$BW1609+1))),"")</f>
        <v>0</v>
      </c>
      <c r="Y1609" s="0" t="n">
        <f aca="false">IF(AND(ISNUMBER($BW1609),ISNUMBER($BX1609)),MIN(1,MAX(0,($BX1609-2018+1)/($BX1609-$BW1609+1))),"")</f>
        <v>0</v>
      </c>
      <c r="Z1609" s="0" t="n">
        <f aca="false">IF(AND(ISNUMBER($BW1609),ISNUMBER($BX1609)),MIN(1,MAX(0,($BX1609-2019+1)/($BX1609-$BW1609+1))),"")</f>
        <v>0</v>
      </c>
      <c r="AA1609" s="0" t="n">
        <f aca="false">IF(ISNUMBER($BX1609),IF($BX1609&gt;=2017,1,0),"")</f>
        <v>0</v>
      </c>
      <c r="AB1609" s="0" t="n">
        <f aca="false">IF(ISNUMBER($BX1609),IF($BX1609&gt;=2018,1,0),"")</f>
        <v>0</v>
      </c>
      <c r="AC1609" s="0" t="n">
        <f aca="false">IF(ISNUMBER($BX1609),IF($BX1609&gt;=2019,1,0),"")</f>
        <v>0</v>
      </c>
      <c r="AD1609" s="0" t="n">
        <f aca="false">IF($L1609&lt;&gt;"",IF($L1609&gt;2013,1,0),"")</f>
        <v>0</v>
      </c>
      <c r="AE1609" s="0" t="n">
        <f aca="false">IF($L1609&lt;&gt;"",1+IF($L1609&gt;2011,1,0)+IF($L1609&gt;2014,1,0),"")</f>
        <v>2</v>
      </c>
      <c r="AF1609" s="0" t="s">
        <v>87</v>
      </c>
      <c r="AG1609" s="0" t="s">
        <v>88</v>
      </c>
      <c r="AH1609" s="0" t="s">
        <v>89</v>
      </c>
      <c r="AI1609" s="0" t="s">
        <v>497</v>
      </c>
      <c r="AJ1609" s="0" t="s">
        <v>497</v>
      </c>
      <c r="AK1609" s="0" t="str">
        <f aca="false">IF(AND($CF1609&lt;&gt;"",IFERROR(INDEX(subsample_country_map!$B:$B,MATCH($CF1609,subsample_country_map!$A:$A,0)),"")&lt;&gt;""),INDEX(subsample_country_map!$B:$B,MATCH($CF1609,subsample_country_map!$A:$A,0)),INDEX(lookup!$AA:$AA,MATCH($A1609,lookup!$A:$A,0)))</f>
        <v>1_US</v>
      </c>
      <c r="AL1609" s="0" t="str">
        <f aca="false">IF(AND($CF1609&lt;&gt;"",IFERROR(INDEX(subsample_country_map!$C:$C,MATCH($CF1609,subsample_country_map!$A:$A,0)),"")&lt;&gt;""),INDEX(subsample_country_map!$C:$C,MATCH($CF1609,subsample_country_map!$A:$A,0)),INDEX(lookup!$AB:$AB,MATCH($A1609,lookup!$A:$A,0)))</f>
        <v>1_developed</v>
      </c>
      <c r="AM1609" s="0" t="str">
        <f aca="false">IF(AND($CF1609&lt;&gt;"",IFERROR(INDEX(subsample_country_map!$D:$D,MATCH($CF1609,subsample_country_map!$A:$A,0)),"")&lt;&gt;""),INDEX(subsample_country_map!$D:$D,MATCH($CF1609,subsample_country_map!$A:$A,0)),INDEX(lookup!$AC:$AC,MATCH($A1609,lookup!$A:$A,0)))</f>
        <v>1_western</v>
      </c>
      <c r="AN1609" s="0" t="str">
        <f aca="false">IF(AND($CF1609&lt;&gt;"",IFERROR(INDEX(subsample_country_map!$E:$E,MATCH($CF1609,subsample_country_map!$A:$A,0)),"")&lt;&gt;""),INDEX(subsample_country_map!$E:$E,MATCH($CF1609,subsample_country_map!$A:$A,0)),INDEX(lookup!$AD:$AD,MATCH($A1609,lookup!$A:$A,0)))</f>
        <v>1_common law</v>
      </c>
      <c r="AO1609" s="0" t="str">
        <f aca="false">INDEX(lookup!$Y:$Y,MATCH($A1609,lookup!$A:$A,0))</f>
        <v>0_published</v>
      </c>
      <c r="AP1609" s="0" t="str">
        <f aca="false">INDEX(lookup!$Z:$Z,MATCH($A1609,lookup!$A:$A,0))</f>
        <v>1_VHB high</v>
      </c>
      <c r="AQ1609" s="0" t="str">
        <f aca="false">INDEX(lookup!$W:$W,MATCH($A1609,lookup!$A:$A,0))</f>
        <v>3_mgmt</v>
      </c>
      <c r="AS1609" s="0" t="s">
        <v>91</v>
      </c>
      <c r="AT1609" s="0" t="s">
        <v>397</v>
      </c>
      <c r="AU1609" s="0" t="s">
        <v>93</v>
      </c>
      <c r="AV1609" s="0" t="s">
        <v>1817</v>
      </c>
      <c r="AX1609" s="0" t="s">
        <v>5810</v>
      </c>
      <c r="BA1609" s="0" t="n">
        <v>291</v>
      </c>
      <c r="BB1609" s="0" t="s">
        <v>347</v>
      </c>
      <c r="BC1609" s="0" t="s">
        <v>5693</v>
      </c>
      <c r="BD1609" s="0" t="s">
        <v>348</v>
      </c>
      <c r="BE1609" s="0" t="s">
        <v>33</v>
      </c>
      <c r="BF1609" s="0" t="s">
        <v>5711</v>
      </c>
      <c r="BI1609" s="0" t="s">
        <v>316</v>
      </c>
      <c r="BJ1609" s="0" t="s">
        <v>5715</v>
      </c>
      <c r="BK1609" s="0" t="s">
        <v>5799</v>
      </c>
      <c r="BL1609" s="0" t="s">
        <v>5811</v>
      </c>
      <c r="BM1609" s="0" t="s">
        <v>5688</v>
      </c>
      <c r="BN1609" s="0" t="s">
        <v>5690</v>
      </c>
      <c r="BO1609" s="0" t="s">
        <v>769</v>
      </c>
      <c r="BP1609" s="0" t="s">
        <v>5678</v>
      </c>
      <c r="BQ1609" s="0" t="s">
        <v>127</v>
      </c>
      <c r="BT1609" s="0" t="n">
        <v>0</v>
      </c>
      <c r="BU1609" s="0" t="s">
        <v>5685</v>
      </c>
      <c r="BW1609" s="0" t="n">
        <v>2010</v>
      </c>
      <c r="BX1609" s="0" t="n">
        <v>2016</v>
      </c>
      <c r="BY1609" s="0" t="s">
        <v>5686</v>
      </c>
      <c r="BZ1609" s="0" t="n">
        <v>2013</v>
      </c>
      <c r="CA1609" s="0" t="n">
        <v>0.142857142857143</v>
      </c>
      <c r="CB1609" s="0" t="n">
        <v>0</v>
      </c>
      <c r="CC1609" s="0" t="n">
        <v>1</v>
      </c>
      <c r="CD1609" s="0" t="n">
        <v>-0.0265522102111499</v>
      </c>
      <c r="CE1609" s="0" t="n">
        <v>1</v>
      </c>
    </row>
    <row r="1610" customFormat="false" ht="15" hidden="false" customHeight="false" outlineLevel="0" collapsed="false">
      <c r="A1610" s="0" t="s">
        <v>5678</v>
      </c>
      <c r="B1610" s="0" t="n">
        <v>2915</v>
      </c>
      <c r="C1610" s="0" t="n">
        <v>-0.0599783888381224</v>
      </c>
      <c r="D1610" s="0" t="n">
        <v>291</v>
      </c>
      <c r="E1610" s="0" t="n">
        <f aca="false">IF(ISNUMBER($BA1610),$BA1610,IF(AND(ISNUMBER($D1610),ISNUMBER($BW1610),ISNUMBER($BX1610)),$D1610*($BX1610-$BW1610+1),""))</f>
        <v>291</v>
      </c>
      <c r="H1610" s="0" t="s">
        <v>118</v>
      </c>
      <c r="I1610" s="0" t="s">
        <v>119</v>
      </c>
      <c r="J1610" s="0" t="n">
        <f aca="false">IF($BW1610&lt;&gt;"",$BW1610,"")</f>
        <v>2010</v>
      </c>
      <c r="K1610" s="0" t="n">
        <f aca="false">IF($BX1610&lt;&gt;"",$BX1610,"")</f>
        <v>2016</v>
      </c>
      <c r="L1610" s="0" t="n">
        <f aca="false">IF(AND(ISNUMBER($BW1610),ISNUMBER($BX1610)),($BW1610+$BX1610)/2,"")</f>
        <v>2013</v>
      </c>
      <c r="M1610" s="0" t="n">
        <f aca="false">IF($L1610&lt;&gt;"",$L1610,"")</f>
        <v>2013</v>
      </c>
      <c r="N1610" s="0" t="n">
        <f aca="false">IF(AND(ISNUMBER($BW1610),ISNUMBER($BX1610)),MIN(1,MAX(0,($BX1610-2016+1)/($BX1610-$BW1610+1))),"")</f>
        <v>0.142857142857143</v>
      </c>
      <c r="O1610" s="0" t="n">
        <f aca="false">IF(AND(ISNUMBER($BW1610),ISNUMBER($BX1610)),MIN(1,MAX(0,($BX1610-2017+1)/($BX1610-$BW1610+1))),"")</f>
        <v>0</v>
      </c>
      <c r="P1610" s="0" t="n">
        <f aca="false">IF(AND(ISNUMBER($BW1610),ISNUMBER($BX1610)),MIN(1,MAX(0,($BX1610-2018+1)/($BX1610-$BW1610+1))),"")</f>
        <v>0</v>
      </c>
      <c r="Q1610" s="0" t="n">
        <f aca="false">IF(AND(ISNUMBER($BW1610),ISNUMBER($BX1610)),MIN(1,MAX(0,($BX1610-2019+1)/($BX1610-$BW1610+1))),"")</f>
        <v>0</v>
      </c>
      <c r="R1610" s="0" t="n">
        <f aca="false">IF(AND(ISNUMBER($BW1610),ISNUMBER($BX1610)),MIN(1,MAX(0,($BX1610-2016+1)/($BX1610-$BW1610+1))),"")</f>
        <v>0.142857142857143</v>
      </c>
      <c r="S1610" s="0" t="n">
        <f aca="false">IF($L1610&lt;&gt;"",IF($L1610&gt;=2015.5,1,0),"")</f>
        <v>0</v>
      </c>
      <c r="T1610" s="0" t="n">
        <f aca="false">IF($L1610&lt;&gt;"",IF($L1610&gt;=2016,1,0),"")</f>
        <v>0</v>
      </c>
      <c r="U1610" s="0" t="n">
        <f aca="false">IF(ISNUMBER($BX1610),IF($BX1610&gt;=2016,1,0),"")</f>
        <v>1</v>
      </c>
      <c r="V1610" s="0" t="n">
        <f aca="false">IF(ISNUMBER($BW1610),IF($BW1610&gt;=2016,1,0),"")</f>
        <v>0</v>
      </c>
      <c r="W1610" s="0" t="str">
        <f aca="false">IF(AND(ISNUMBER($BW1610),ISNUMBER($BX1610)),IF($BW1610&gt;=2016,"post-only",IF($BX1610&lt;2016,"pre-only","mixed")),"")</f>
        <v>mixed</v>
      </c>
      <c r="X1610" s="0" t="n">
        <f aca="false">IF(AND(ISNUMBER($BW1610),ISNUMBER($BX1610)),MIN(1,MAX(0,($BX1610-2017+1)/($BX1610-$BW1610+1))),"")</f>
        <v>0</v>
      </c>
      <c r="Y1610" s="0" t="n">
        <f aca="false">IF(AND(ISNUMBER($BW1610),ISNUMBER($BX1610)),MIN(1,MAX(0,($BX1610-2018+1)/($BX1610-$BW1610+1))),"")</f>
        <v>0</v>
      </c>
      <c r="Z1610" s="0" t="n">
        <f aca="false">IF(AND(ISNUMBER($BW1610),ISNUMBER($BX1610)),MIN(1,MAX(0,($BX1610-2019+1)/($BX1610-$BW1610+1))),"")</f>
        <v>0</v>
      </c>
      <c r="AA1610" s="0" t="n">
        <f aca="false">IF(ISNUMBER($BX1610),IF($BX1610&gt;=2017,1,0),"")</f>
        <v>0</v>
      </c>
      <c r="AB1610" s="0" t="n">
        <f aca="false">IF(ISNUMBER($BX1610),IF($BX1610&gt;=2018,1,0),"")</f>
        <v>0</v>
      </c>
      <c r="AC1610" s="0" t="n">
        <f aca="false">IF(ISNUMBER($BX1610),IF($BX1610&gt;=2019,1,0),"")</f>
        <v>0</v>
      </c>
      <c r="AD1610" s="0" t="n">
        <f aca="false">IF($L1610&lt;&gt;"",IF($L1610&gt;2013,1,0),"")</f>
        <v>0</v>
      </c>
      <c r="AE1610" s="0" t="n">
        <f aca="false">IF($L1610&lt;&gt;"",1+IF($L1610&gt;2011,1,0)+IF($L1610&gt;2014,1,0),"")</f>
        <v>2</v>
      </c>
      <c r="AF1610" s="0" t="s">
        <v>87</v>
      </c>
      <c r="AG1610" s="0" t="s">
        <v>88</v>
      </c>
      <c r="AH1610" s="0" t="s">
        <v>89</v>
      </c>
      <c r="AI1610" s="0" t="s">
        <v>497</v>
      </c>
      <c r="AJ1610" s="0" t="s">
        <v>497</v>
      </c>
      <c r="AK1610" s="0" t="str">
        <f aca="false">IF(AND($CF1610&lt;&gt;"",IFERROR(INDEX(subsample_country_map!$B:$B,MATCH($CF1610,subsample_country_map!$A:$A,0)),"")&lt;&gt;""),INDEX(subsample_country_map!$B:$B,MATCH($CF1610,subsample_country_map!$A:$A,0)),INDEX(lookup!$AA:$AA,MATCH($A1610,lookup!$A:$A,0)))</f>
        <v>1_US</v>
      </c>
      <c r="AL1610" s="0" t="str">
        <f aca="false">IF(AND($CF1610&lt;&gt;"",IFERROR(INDEX(subsample_country_map!$C:$C,MATCH($CF1610,subsample_country_map!$A:$A,0)),"")&lt;&gt;""),INDEX(subsample_country_map!$C:$C,MATCH($CF1610,subsample_country_map!$A:$A,0)),INDEX(lookup!$AB:$AB,MATCH($A1610,lookup!$A:$A,0)))</f>
        <v>1_developed</v>
      </c>
      <c r="AM1610" s="0" t="str">
        <f aca="false">IF(AND($CF1610&lt;&gt;"",IFERROR(INDEX(subsample_country_map!$D:$D,MATCH($CF1610,subsample_country_map!$A:$A,0)),"")&lt;&gt;""),INDEX(subsample_country_map!$D:$D,MATCH($CF1610,subsample_country_map!$A:$A,0)),INDEX(lookup!$AC:$AC,MATCH($A1610,lookup!$A:$A,0)))</f>
        <v>1_western</v>
      </c>
      <c r="AN1610" s="0" t="str">
        <f aca="false">IF(AND($CF1610&lt;&gt;"",IFERROR(INDEX(subsample_country_map!$E:$E,MATCH($CF1610,subsample_country_map!$A:$A,0)),"")&lt;&gt;""),INDEX(subsample_country_map!$E:$E,MATCH($CF1610,subsample_country_map!$A:$A,0)),INDEX(lookup!$AD:$AD,MATCH($A1610,lookup!$A:$A,0)))</f>
        <v>1_common law</v>
      </c>
      <c r="AO1610" s="0" t="str">
        <f aca="false">INDEX(lookup!$Y:$Y,MATCH($A1610,lookup!$A:$A,0))</f>
        <v>0_published</v>
      </c>
      <c r="AP1610" s="0" t="str">
        <f aca="false">INDEX(lookup!$Z:$Z,MATCH($A1610,lookup!$A:$A,0))</f>
        <v>1_VHB high</v>
      </c>
      <c r="AQ1610" s="0" t="str">
        <f aca="false">INDEX(lookup!$W:$W,MATCH($A1610,lookup!$A:$A,0))</f>
        <v>3_mgmt</v>
      </c>
      <c r="AS1610" s="0" t="s">
        <v>91</v>
      </c>
      <c r="AT1610" s="0" t="s">
        <v>397</v>
      </c>
      <c r="AU1610" s="0" t="s">
        <v>93</v>
      </c>
      <c r="AV1610" s="0" t="s">
        <v>2429</v>
      </c>
      <c r="AX1610" s="0" t="s">
        <v>5812</v>
      </c>
      <c r="BA1610" s="0" t="n">
        <v>291</v>
      </c>
      <c r="BB1610" s="0" t="s">
        <v>347</v>
      </c>
      <c r="BC1610" s="0" t="s">
        <v>5693</v>
      </c>
      <c r="BD1610" s="0" t="s">
        <v>348</v>
      </c>
      <c r="BE1610" s="0" t="s">
        <v>33</v>
      </c>
      <c r="BF1610" s="0" t="s">
        <v>5711</v>
      </c>
      <c r="BI1610" s="0" t="s">
        <v>316</v>
      </c>
      <c r="BJ1610" s="0" t="s">
        <v>5771</v>
      </c>
      <c r="BK1610" s="0" t="s">
        <v>5799</v>
      </c>
      <c r="BL1610" s="0" t="s">
        <v>5813</v>
      </c>
      <c r="BM1610" s="0" t="s">
        <v>5688</v>
      </c>
      <c r="BN1610" s="0" t="s">
        <v>5690</v>
      </c>
      <c r="BO1610" s="0" t="s">
        <v>769</v>
      </c>
      <c r="BP1610" s="0" t="s">
        <v>5678</v>
      </c>
      <c r="BQ1610" s="0" t="s">
        <v>127</v>
      </c>
      <c r="BT1610" s="0" t="n">
        <v>0</v>
      </c>
      <c r="BU1610" s="0" t="s">
        <v>5685</v>
      </c>
      <c r="BW1610" s="0" t="n">
        <v>2010</v>
      </c>
      <c r="BX1610" s="0" t="n">
        <v>2016</v>
      </c>
      <c r="BY1610" s="0" t="s">
        <v>5686</v>
      </c>
      <c r="BZ1610" s="0" t="n">
        <v>2013</v>
      </c>
      <c r="CA1610" s="0" t="n">
        <v>0.142857142857143</v>
      </c>
      <c r="CB1610" s="0" t="n">
        <v>0</v>
      </c>
      <c r="CC1610" s="0" t="n">
        <v>1</v>
      </c>
      <c r="CD1610" s="0" t="n">
        <v>-0.0600504667061006</v>
      </c>
      <c r="CE1610" s="0" t="n">
        <v>1</v>
      </c>
    </row>
    <row r="1611" customFormat="false" ht="15" hidden="false" customHeight="false" outlineLevel="0" collapsed="false">
      <c r="A1611" s="0" t="s">
        <v>5678</v>
      </c>
      <c r="B1611" s="0" t="n">
        <v>2916</v>
      </c>
      <c r="C1611" s="0" t="n">
        <v>-0.199373519507385</v>
      </c>
      <c r="D1611" s="0" t="n">
        <v>300</v>
      </c>
      <c r="E1611" s="0" t="n">
        <f aca="false">IF(ISNUMBER($BA1611),$BA1611,IF(AND(ISNUMBER($D1611),ISNUMBER($BW1611),ISNUMBER($BX1611)),$D1611*($BX1611-$BW1611+1),""))</f>
        <v>300</v>
      </c>
      <c r="H1611" s="0" t="s">
        <v>118</v>
      </c>
      <c r="I1611" s="0" t="s">
        <v>119</v>
      </c>
      <c r="J1611" s="0" t="n">
        <f aca="false">IF($BW1611&lt;&gt;"",$BW1611,"")</f>
        <v>2010</v>
      </c>
      <c r="K1611" s="0" t="n">
        <f aca="false">IF($BX1611&lt;&gt;"",$BX1611,"")</f>
        <v>2016</v>
      </c>
      <c r="L1611" s="0" t="n">
        <f aca="false">IF(AND(ISNUMBER($BW1611),ISNUMBER($BX1611)),($BW1611+$BX1611)/2,"")</f>
        <v>2013</v>
      </c>
      <c r="M1611" s="0" t="n">
        <f aca="false">IF($L1611&lt;&gt;"",$L1611,"")</f>
        <v>2013</v>
      </c>
      <c r="N1611" s="0" t="n">
        <f aca="false">IF(AND(ISNUMBER($BW1611),ISNUMBER($BX1611)),MIN(1,MAX(0,($BX1611-2016+1)/($BX1611-$BW1611+1))),"")</f>
        <v>0.142857142857143</v>
      </c>
      <c r="O1611" s="0" t="n">
        <f aca="false">IF(AND(ISNUMBER($BW1611),ISNUMBER($BX1611)),MIN(1,MAX(0,($BX1611-2017+1)/($BX1611-$BW1611+1))),"")</f>
        <v>0</v>
      </c>
      <c r="P1611" s="0" t="n">
        <f aca="false">IF(AND(ISNUMBER($BW1611),ISNUMBER($BX1611)),MIN(1,MAX(0,($BX1611-2018+1)/($BX1611-$BW1611+1))),"")</f>
        <v>0</v>
      </c>
      <c r="Q1611" s="0" t="n">
        <f aca="false">IF(AND(ISNUMBER($BW1611),ISNUMBER($BX1611)),MIN(1,MAX(0,($BX1611-2019+1)/($BX1611-$BW1611+1))),"")</f>
        <v>0</v>
      </c>
      <c r="R1611" s="0" t="n">
        <f aca="false">IF(AND(ISNUMBER($BW1611),ISNUMBER($BX1611)),MIN(1,MAX(0,($BX1611-2016+1)/($BX1611-$BW1611+1))),"")</f>
        <v>0.142857142857143</v>
      </c>
      <c r="S1611" s="0" t="n">
        <f aca="false">IF($L1611&lt;&gt;"",IF($L1611&gt;=2015.5,1,0),"")</f>
        <v>0</v>
      </c>
      <c r="T1611" s="0" t="n">
        <f aca="false">IF($L1611&lt;&gt;"",IF($L1611&gt;=2016,1,0),"")</f>
        <v>0</v>
      </c>
      <c r="U1611" s="0" t="n">
        <f aca="false">IF(ISNUMBER($BX1611),IF($BX1611&gt;=2016,1,0),"")</f>
        <v>1</v>
      </c>
      <c r="V1611" s="0" t="n">
        <f aca="false">IF(ISNUMBER($BW1611),IF($BW1611&gt;=2016,1,0),"")</f>
        <v>0</v>
      </c>
      <c r="W1611" s="0" t="str">
        <f aca="false">IF(AND(ISNUMBER($BW1611),ISNUMBER($BX1611)),IF($BW1611&gt;=2016,"post-only",IF($BX1611&lt;2016,"pre-only","mixed")),"")</f>
        <v>mixed</v>
      </c>
      <c r="X1611" s="0" t="n">
        <f aca="false">IF(AND(ISNUMBER($BW1611),ISNUMBER($BX1611)),MIN(1,MAX(0,($BX1611-2017+1)/($BX1611-$BW1611+1))),"")</f>
        <v>0</v>
      </c>
      <c r="Y1611" s="0" t="n">
        <f aca="false">IF(AND(ISNUMBER($BW1611),ISNUMBER($BX1611)),MIN(1,MAX(0,($BX1611-2018+1)/($BX1611-$BW1611+1))),"")</f>
        <v>0</v>
      </c>
      <c r="Z1611" s="0" t="n">
        <f aca="false">IF(AND(ISNUMBER($BW1611),ISNUMBER($BX1611)),MIN(1,MAX(0,($BX1611-2019+1)/($BX1611-$BW1611+1))),"")</f>
        <v>0</v>
      </c>
      <c r="AA1611" s="0" t="n">
        <f aca="false">IF(ISNUMBER($BX1611),IF($BX1611&gt;=2017,1,0),"")</f>
        <v>0</v>
      </c>
      <c r="AB1611" s="0" t="n">
        <f aca="false">IF(ISNUMBER($BX1611),IF($BX1611&gt;=2018,1,0),"")</f>
        <v>0</v>
      </c>
      <c r="AC1611" s="0" t="n">
        <f aca="false">IF(ISNUMBER($BX1611),IF($BX1611&gt;=2019,1,0),"")</f>
        <v>0</v>
      </c>
      <c r="AD1611" s="0" t="n">
        <f aca="false">IF($L1611&lt;&gt;"",IF($L1611&gt;2013,1,0),"")</f>
        <v>0</v>
      </c>
      <c r="AE1611" s="0" t="n">
        <f aca="false">IF($L1611&lt;&gt;"",1+IF($L1611&gt;2011,1,0)+IF($L1611&gt;2014,1,0),"")</f>
        <v>2</v>
      </c>
      <c r="AF1611" s="0" t="s">
        <v>87</v>
      </c>
      <c r="AG1611" s="0" t="s">
        <v>88</v>
      </c>
      <c r="AH1611" s="0" t="s">
        <v>89</v>
      </c>
      <c r="AI1611" s="0" t="s">
        <v>497</v>
      </c>
      <c r="AJ1611" s="0" t="s">
        <v>497</v>
      </c>
      <c r="AK1611" s="0" t="str">
        <f aca="false">IF(AND($CF1611&lt;&gt;"",IFERROR(INDEX(subsample_country_map!$B:$B,MATCH($CF1611,subsample_country_map!$A:$A,0)),"")&lt;&gt;""),INDEX(subsample_country_map!$B:$B,MATCH($CF1611,subsample_country_map!$A:$A,0)),INDEX(lookup!$AA:$AA,MATCH($A1611,lookup!$A:$A,0)))</f>
        <v>1_US</v>
      </c>
      <c r="AL1611" s="0" t="str">
        <f aca="false">IF(AND($CF1611&lt;&gt;"",IFERROR(INDEX(subsample_country_map!$C:$C,MATCH($CF1611,subsample_country_map!$A:$A,0)),"")&lt;&gt;""),INDEX(subsample_country_map!$C:$C,MATCH($CF1611,subsample_country_map!$A:$A,0)),INDEX(lookup!$AB:$AB,MATCH($A1611,lookup!$A:$A,0)))</f>
        <v>1_developed</v>
      </c>
      <c r="AM1611" s="0" t="str">
        <f aca="false">IF(AND($CF1611&lt;&gt;"",IFERROR(INDEX(subsample_country_map!$D:$D,MATCH($CF1611,subsample_country_map!$A:$A,0)),"")&lt;&gt;""),INDEX(subsample_country_map!$D:$D,MATCH($CF1611,subsample_country_map!$A:$A,0)),INDEX(lookup!$AC:$AC,MATCH($A1611,lookup!$A:$A,0)))</f>
        <v>1_western</v>
      </c>
      <c r="AN1611" s="0" t="str">
        <f aca="false">IF(AND($CF1611&lt;&gt;"",IFERROR(INDEX(subsample_country_map!$E:$E,MATCH($CF1611,subsample_country_map!$A:$A,0)),"")&lt;&gt;""),INDEX(subsample_country_map!$E:$E,MATCH($CF1611,subsample_country_map!$A:$A,0)),INDEX(lookup!$AD:$AD,MATCH($A1611,lookup!$A:$A,0)))</f>
        <v>1_common law</v>
      </c>
      <c r="AO1611" s="0" t="str">
        <f aca="false">INDEX(lookup!$Y:$Y,MATCH($A1611,lookup!$A:$A,0))</f>
        <v>0_published</v>
      </c>
      <c r="AP1611" s="0" t="str">
        <f aca="false">INDEX(lookup!$Z:$Z,MATCH($A1611,lookup!$A:$A,0))</f>
        <v>1_VHB high</v>
      </c>
      <c r="AQ1611" s="0" t="str">
        <f aca="false">INDEX(lookup!$W:$W,MATCH($A1611,lookup!$A:$A,0))</f>
        <v>3_mgmt</v>
      </c>
      <c r="AS1611" s="0" t="s">
        <v>91</v>
      </c>
      <c r="AT1611" s="0" t="s">
        <v>397</v>
      </c>
      <c r="AU1611" s="0" t="s">
        <v>93</v>
      </c>
      <c r="AV1611" s="0" t="s">
        <v>2579</v>
      </c>
      <c r="AX1611" s="0" t="s">
        <v>5814</v>
      </c>
      <c r="BA1611" s="0" t="n">
        <v>300</v>
      </c>
      <c r="BB1611" s="0" t="s">
        <v>347</v>
      </c>
      <c r="BC1611" s="0" t="s">
        <v>5693</v>
      </c>
      <c r="BD1611" s="0" t="s">
        <v>348</v>
      </c>
      <c r="BE1611" s="0" t="s">
        <v>5746</v>
      </c>
      <c r="BF1611" s="0" t="s">
        <v>5747</v>
      </c>
      <c r="BI1611" s="0" t="s">
        <v>316</v>
      </c>
      <c r="BJ1611" s="0" t="s">
        <v>5722</v>
      </c>
      <c r="BK1611" s="0" t="s">
        <v>5799</v>
      </c>
      <c r="BL1611" s="0" t="s">
        <v>5815</v>
      </c>
      <c r="BM1611" s="0" t="s">
        <v>5688</v>
      </c>
      <c r="BN1611" s="0" t="s">
        <v>5690</v>
      </c>
      <c r="BO1611" s="0" t="s">
        <v>769</v>
      </c>
      <c r="BP1611" s="0" t="s">
        <v>5678</v>
      </c>
      <c r="BQ1611" s="0" t="s">
        <v>127</v>
      </c>
      <c r="BT1611" s="0" t="n">
        <v>0</v>
      </c>
      <c r="BU1611" s="0" t="s">
        <v>5685</v>
      </c>
      <c r="BW1611" s="0" t="n">
        <v>2010</v>
      </c>
      <c r="BX1611" s="0" t="n">
        <v>2016</v>
      </c>
      <c r="BY1611" s="0" t="s">
        <v>5686</v>
      </c>
      <c r="BZ1611" s="0" t="n">
        <v>2013</v>
      </c>
      <c r="CA1611" s="0" t="n">
        <v>0.142857142857143</v>
      </c>
      <c r="CB1611" s="0" t="n">
        <v>0</v>
      </c>
      <c r="CC1611" s="0" t="n">
        <v>1</v>
      </c>
      <c r="CD1611" s="0" t="n">
        <v>-0.202080055277028</v>
      </c>
      <c r="CE1611" s="0" t="n">
        <v>1</v>
      </c>
    </row>
    <row r="1612" customFormat="false" ht="15" hidden="false" customHeight="false" outlineLevel="0" collapsed="false">
      <c r="A1612" s="0" t="s">
        <v>5678</v>
      </c>
      <c r="B1612" s="0" t="n">
        <v>2917</v>
      </c>
      <c r="C1612" s="0" t="n">
        <v>-0.118554007722232</v>
      </c>
      <c r="D1612" s="0" t="n">
        <v>300</v>
      </c>
      <c r="E1612" s="0" t="n">
        <f aca="false">IF(ISNUMBER($BA1612),$BA1612,IF(AND(ISNUMBER($D1612),ISNUMBER($BW1612),ISNUMBER($BX1612)),$D1612*($BX1612-$BW1612+1),""))</f>
        <v>300</v>
      </c>
      <c r="H1612" s="0" t="s">
        <v>118</v>
      </c>
      <c r="I1612" s="0" t="s">
        <v>119</v>
      </c>
      <c r="J1612" s="0" t="n">
        <f aca="false">IF($BW1612&lt;&gt;"",$BW1612,"")</f>
        <v>2010</v>
      </c>
      <c r="K1612" s="0" t="n">
        <f aca="false">IF($BX1612&lt;&gt;"",$BX1612,"")</f>
        <v>2016</v>
      </c>
      <c r="L1612" s="0" t="n">
        <f aca="false">IF(AND(ISNUMBER($BW1612),ISNUMBER($BX1612)),($BW1612+$BX1612)/2,"")</f>
        <v>2013</v>
      </c>
      <c r="M1612" s="0" t="n">
        <f aca="false">IF($L1612&lt;&gt;"",$L1612,"")</f>
        <v>2013</v>
      </c>
      <c r="N1612" s="0" t="n">
        <f aca="false">IF(AND(ISNUMBER($BW1612),ISNUMBER($BX1612)),MIN(1,MAX(0,($BX1612-2016+1)/($BX1612-$BW1612+1))),"")</f>
        <v>0.142857142857143</v>
      </c>
      <c r="O1612" s="0" t="n">
        <f aca="false">IF(AND(ISNUMBER($BW1612),ISNUMBER($BX1612)),MIN(1,MAX(0,($BX1612-2017+1)/($BX1612-$BW1612+1))),"")</f>
        <v>0</v>
      </c>
      <c r="P1612" s="0" t="n">
        <f aca="false">IF(AND(ISNUMBER($BW1612),ISNUMBER($BX1612)),MIN(1,MAX(0,($BX1612-2018+1)/($BX1612-$BW1612+1))),"")</f>
        <v>0</v>
      </c>
      <c r="Q1612" s="0" t="n">
        <f aca="false">IF(AND(ISNUMBER($BW1612),ISNUMBER($BX1612)),MIN(1,MAX(0,($BX1612-2019+1)/($BX1612-$BW1612+1))),"")</f>
        <v>0</v>
      </c>
      <c r="R1612" s="0" t="n">
        <f aca="false">IF(AND(ISNUMBER($BW1612),ISNUMBER($BX1612)),MIN(1,MAX(0,($BX1612-2016+1)/($BX1612-$BW1612+1))),"")</f>
        <v>0.142857142857143</v>
      </c>
      <c r="S1612" s="0" t="n">
        <f aca="false">IF($L1612&lt;&gt;"",IF($L1612&gt;=2015.5,1,0),"")</f>
        <v>0</v>
      </c>
      <c r="T1612" s="0" t="n">
        <f aca="false">IF($L1612&lt;&gt;"",IF($L1612&gt;=2016,1,0),"")</f>
        <v>0</v>
      </c>
      <c r="U1612" s="0" t="n">
        <f aca="false">IF(ISNUMBER($BX1612),IF($BX1612&gt;=2016,1,0),"")</f>
        <v>1</v>
      </c>
      <c r="V1612" s="0" t="n">
        <f aca="false">IF(ISNUMBER($BW1612),IF($BW1612&gt;=2016,1,0),"")</f>
        <v>0</v>
      </c>
      <c r="W1612" s="0" t="str">
        <f aca="false">IF(AND(ISNUMBER($BW1612),ISNUMBER($BX1612)),IF($BW1612&gt;=2016,"post-only",IF($BX1612&lt;2016,"pre-only","mixed")),"")</f>
        <v>mixed</v>
      </c>
      <c r="X1612" s="0" t="n">
        <f aca="false">IF(AND(ISNUMBER($BW1612),ISNUMBER($BX1612)),MIN(1,MAX(0,($BX1612-2017+1)/($BX1612-$BW1612+1))),"")</f>
        <v>0</v>
      </c>
      <c r="Y1612" s="0" t="n">
        <f aca="false">IF(AND(ISNUMBER($BW1612),ISNUMBER($BX1612)),MIN(1,MAX(0,($BX1612-2018+1)/($BX1612-$BW1612+1))),"")</f>
        <v>0</v>
      </c>
      <c r="Z1612" s="0" t="n">
        <f aca="false">IF(AND(ISNUMBER($BW1612),ISNUMBER($BX1612)),MIN(1,MAX(0,($BX1612-2019+1)/($BX1612-$BW1612+1))),"")</f>
        <v>0</v>
      </c>
      <c r="AA1612" s="0" t="n">
        <f aca="false">IF(ISNUMBER($BX1612),IF($BX1612&gt;=2017,1,0),"")</f>
        <v>0</v>
      </c>
      <c r="AB1612" s="0" t="n">
        <f aca="false">IF(ISNUMBER($BX1612),IF($BX1612&gt;=2018,1,0),"")</f>
        <v>0</v>
      </c>
      <c r="AC1612" s="0" t="n">
        <f aca="false">IF(ISNUMBER($BX1612),IF($BX1612&gt;=2019,1,0),"")</f>
        <v>0</v>
      </c>
      <c r="AD1612" s="0" t="n">
        <f aca="false">IF($L1612&lt;&gt;"",IF($L1612&gt;2013,1,0),"")</f>
        <v>0</v>
      </c>
      <c r="AE1612" s="0" t="n">
        <f aca="false">IF($L1612&lt;&gt;"",1+IF($L1612&gt;2011,1,0)+IF($L1612&gt;2014,1,0),"")</f>
        <v>2</v>
      </c>
      <c r="AF1612" s="0" t="s">
        <v>87</v>
      </c>
      <c r="AG1612" s="0" t="s">
        <v>88</v>
      </c>
      <c r="AH1612" s="0" t="s">
        <v>89</v>
      </c>
      <c r="AI1612" s="0" t="s">
        <v>497</v>
      </c>
      <c r="AJ1612" s="0" t="s">
        <v>497</v>
      </c>
      <c r="AK1612" s="0" t="str">
        <f aca="false">IF(AND($CF1612&lt;&gt;"",IFERROR(INDEX(subsample_country_map!$B:$B,MATCH($CF1612,subsample_country_map!$A:$A,0)),"")&lt;&gt;""),INDEX(subsample_country_map!$B:$B,MATCH($CF1612,subsample_country_map!$A:$A,0)),INDEX(lookup!$AA:$AA,MATCH($A1612,lookup!$A:$A,0)))</f>
        <v>1_US</v>
      </c>
      <c r="AL1612" s="0" t="str">
        <f aca="false">IF(AND($CF1612&lt;&gt;"",IFERROR(INDEX(subsample_country_map!$C:$C,MATCH($CF1612,subsample_country_map!$A:$A,0)),"")&lt;&gt;""),INDEX(subsample_country_map!$C:$C,MATCH($CF1612,subsample_country_map!$A:$A,0)),INDEX(lookup!$AB:$AB,MATCH($A1612,lookup!$A:$A,0)))</f>
        <v>1_developed</v>
      </c>
      <c r="AM1612" s="0" t="str">
        <f aca="false">IF(AND($CF1612&lt;&gt;"",IFERROR(INDEX(subsample_country_map!$D:$D,MATCH($CF1612,subsample_country_map!$A:$A,0)),"")&lt;&gt;""),INDEX(subsample_country_map!$D:$D,MATCH($CF1612,subsample_country_map!$A:$A,0)),INDEX(lookup!$AC:$AC,MATCH($A1612,lookup!$A:$A,0)))</f>
        <v>1_western</v>
      </c>
      <c r="AN1612" s="0" t="str">
        <f aca="false">IF(AND($CF1612&lt;&gt;"",IFERROR(INDEX(subsample_country_map!$E:$E,MATCH($CF1612,subsample_country_map!$A:$A,0)),"")&lt;&gt;""),INDEX(subsample_country_map!$E:$E,MATCH($CF1612,subsample_country_map!$A:$A,0)),INDEX(lookup!$AD:$AD,MATCH($A1612,lookup!$A:$A,0)))</f>
        <v>1_common law</v>
      </c>
      <c r="AO1612" s="0" t="str">
        <f aca="false">INDEX(lookup!$Y:$Y,MATCH($A1612,lookup!$A:$A,0))</f>
        <v>0_published</v>
      </c>
      <c r="AP1612" s="0" t="str">
        <f aca="false">INDEX(lookup!$Z:$Z,MATCH($A1612,lookup!$A:$A,0))</f>
        <v>1_VHB high</v>
      </c>
      <c r="AQ1612" s="0" t="str">
        <f aca="false">INDEX(lookup!$W:$W,MATCH($A1612,lookup!$A:$A,0))</f>
        <v>3_mgmt</v>
      </c>
      <c r="AS1612" s="0" t="s">
        <v>91</v>
      </c>
      <c r="AT1612" s="0" t="s">
        <v>397</v>
      </c>
      <c r="AU1612" s="0" t="s">
        <v>93</v>
      </c>
      <c r="AV1612" s="0" t="s">
        <v>5816</v>
      </c>
      <c r="AX1612" s="0" t="s">
        <v>5817</v>
      </c>
      <c r="BA1612" s="0" t="n">
        <v>300</v>
      </c>
      <c r="BB1612" s="0" t="s">
        <v>347</v>
      </c>
      <c r="BC1612" s="0" t="s">
        <v>5693</v>
      </c>
      <c r="BD1612" s="0" t="s">
        <v>348</v>
      </c>
      <c r="BE1612" s="0" t="s">
        <v>5746</v>
      </c>
      <c r="BF1612" s="0" t="s">
        <v>5747</v>
      </c>
      <c r="BI1612" s="0" t="s">
        <v>316</v>
      </c>
      <c r="BJ1612" s="0" t="s">
        <v>5776</v>
      </c>
      <c r="BK1612" s="0" t="s">
        <v>5799</v>
      </c>
      <c r="BL1612" s="0" t="s">
        <v>5818</v>
      </c>
      <c r="BM1612" s="0" t="s">
        <v>5688</v>
      </c>
      <c r="BN1612" s="0" t="s">
        <v>5690</v>
      </c>
      <c r="BO1612" s="0" t="s">
        <v>769</v>
      </c>
      <c r="BP1612" s="0" t="s">
        <v>5678</v>
      </c>
      <c r="BQ1612" s="0" t="s">
        <v>127</v>
      </c>
      <c r="BT1612" s="0" t="n">
        <v>0</v>
      </c>
      <c r="BU1612" s="0" t="s">
        <v>5685</v>
      </c>
      <c r="BW1612" s="0" t="n">
        <v>2010</v>
      </c>
      <c r="BX1612" s="0" t="n">
        <v>2016</v>
      </c>
      <c r="BY1612" s="0" t="s">
        <v>5686</v>
      </c>
      <c r="BZ1612" s="0" t="n">
        <v>2013</v>
      </c>
      <c r="CA1612" s="0" t="n">
        <v>0.142857142857143</v>
      </c>
      <c r="CB1612" s="0" t="n">
        <v>0</v>
      </c>
      <c r="CC1612" s="0" t="n">
        <v>1</v>
      </c>
      <c r="CD1612" s="0" t="n">
        <v>-0.119114166815091</v>
      </c>
      <c r="CE1612" s="0" t="n">
        <v>1</v>
      </c>
    </row>
    <row r="1613" customFormat="false" ht="15" hidden="false" customHeight="false" outlineLevel="0" collapsed="false">
      <c r="A1613" s="0" t="s">
        <v>5678</v>
      </c>
      <c r="B1613" s="0" t="n">
        <v>2918</v>
      </c>
      <c r="C1613" s="0" t="n">
        <v>-0.0233859089179212</v>
      </c>
      <c r="D1613" s="0" t="n">
        <v>380</v>
      </c>
      <c r="E1613" s="0" t="n">
        <f aca="false">IF(ISNUMBER($BA1613),$BA1613,IF(AND(ISNUMBER($D1613),ISNUMBER($BW1613),ISNUMBER($BX1613)),$D1613*($BX1613-$BW1613+1),""))</f>
        <v>380</v>
      </c>
      <c r="H1613" s="0" t="s">
        <v>118</v>
      </c>
      <c r="I1613" s="0" t="s">
        <v>119</v>
      </c>
      <c r="J1613" s="0" t="n">
        <f aca="false">IF($BW1613&lt;&gt;"",$BW1613,"")</f>
        <v>2010</v>
      </c>
      <c r="K1613" s="0" t="n">
        <f aca="false">IF($BX1613&lt;&gt;"",$BX1613,"")</f>
        <v>2016</v>
      </c>
      <c r="L1613" s="0" t="n">
        <f aca="false">IF(AND(ISNUMBER($BW1613),ISNUMBER($BX1613)),($BW1613+$BX1613)/2,"")</f>
        <v>2013</v>
      </c>
      <c r="M1613" s="0" t="n">
        <f aca="false">IF($L1613&lt;&gt;"",$L1613,"")</f>
        <v>2013</v>
      </c>
      <c r="N1613" s="0" t="n">
        <f aca="false">IF(AND(ISNUMBER($BW1613),ISNUMBER($BX1613)),MIN(1,MAX(0,($BX1613-2016+1)/($BX1613-$BW1613+1))),"")</f>
        <v>0.142857142857143</v>
      </c>
      <c r="O1613" s="0" t="n">
        <f aca="false">IF(AND(ISNUMBER($BW1613),ISNUMBER($BX1613)),MIN(1,MAX(0,($BX1613-2017+1)/($BX1613-$BW1613+1))),"")</f>
        <v>0</v>
      </c>
      <c r="P1613" s="0" t="n">
        <f aca="false">IF(AND(ISNUMBER($BW1613),ISNUMBER($BX1613)),MIN(1,MAX(0,($BX1613-2018+1)/($BX1613-$BW1613+1))),"")</f>
        <v>0</v>
      </c>
      <c r="Q1613" s="0" t="n">
        <f aca="false">IF(AND(ISNUMBER($BW1613),ISNUMBER($BX1613)),MIN(1,MAX(0,($BX1613-2019+1)/($BX1613-$BW1613+1))),"")</f>
        <v>0</v>
      </c>
      <c r="R1613" s="0" t="n">
        <f aca="false">IF(AND(ISNUMBER($BW1613),ISNUMBER($BX1613)),MIN(1,MAX(0,($BX1613-2016+1)/($BX1613-$BW1613+1))),"")</f>
        <v>0.142857142857143</v>
      </c>
      <c r="S1613" s="0" t="n">
        <f aca="false">IF($L1613&lt;&gt;"",IF($L1613&gt;=2015.5,1,0),"")</f>
        <v>0</v>
      </c>
      <c r="T1613" s="0" t="n">
        <f aca="false">IF($L1613&lt;&gt;"",IF($L1613&gt;=2016,1,0),"")</f>
        <v>0</v>
      </c>
      <c r="U1613" s="0" t="n">
        <f aca="false">IF(ISNUMBER($BX1613),IF($BX1613&gt;=2016,1,0),"")</f>
        <v>1</v>
      </c>
      <c r="V1613" s="0" t="n">
        <f aca="false">IF(ISNUMBER($BW1613),IF($BW1613&gt;=2016,1,0),"")</f>
        <v>0</v>
      </c>
      <c r="W1613" s="0" t="str">
        <f aca="false">IF(AND(ISNUMBER($BW1613),ISNUMBER($BX1613)),IF($BW1613&gt;=2016,"post-only",IF($BX1613&lt;2016,"pre-only","mixed")),"")</f>
        <v>mixed</v>
      </c>
      <c r="X1613" s="0" t="n">
        <f aca="false">IF(AND(ISNUMBER($BW1613),ISNUMBER($BX1613)),MIN(1,MAX(0,($BX1613-2017+1)/($BX1613-$BW1613+1))),"")</f>
        <v>0</v>
      </c>
      <c r="Y1613" s="0" t="n">
        <f aca="false">IF(AND(ISNUMBER($BW1613),ISNUMBER($BX1613)),MIN(1,MAX(0,($BX1613-2018+1)/($BX1613-$BW1613+1))),"")</f>
        <v>0</v>
      </c>
      <c r="Z1613" s="0" t="n">
        <f aca="false">IF(AND(ISNUMBER($BW1613),ISNUMBER($BX1613)),MIN(1,MAX(0,($BX1613-2019+1)/($BX1613-$BW1613+1))),"")</f>
        <v>0</v>
      </c>
      <c r="AA1613" s="0" t="n">
        <f aca="false">IF(ISNUMBER($BX1613),IF($BX1613&gt;=2017,1,0),"")</f>
        <v>0</v>
      </c>
      <c r="AB1613" s="0" t="n">
        <f aca="false">IF(ISNUMBER($BX1613),IF($BX1613&gt;=2018,1,0),"")</f>
        <v>0</v>
      </c>
      <c r="AC1613" s="0" t="n">
        <f aca="false">IF(ISNUMBER($BX1613),IF($BX1613&gt;=2019,1,0),"")</f>
        <v>0</v>
      </c>
      <c r="AD1613" s="0" t="n">
        <f aca="false">IF($L1613&lt;&gt;"",IF($L1613&gt;2013,1,0),"")</f>
        <v>0</v>
      </c>
      <c r="AE1613" s="0" t="n">
        <f aca="false">IF($L1613&lt;&gt;"",1+IF($L1613&gt;2011,1,0)+IF($L1613&gt;2014,1,0),"")</f>
        <v>2</v>
      </c>
      <c r="AF1613" s="0" t="s">
        <v>87</v>
      </c>
      <c r="AG1613" s="0" t="s">
        <v>88</v>
      </c>
      <c r="AH1613" s="0" t="s">
        <v>89</v>
      </c>
      <c r="AI1613" s="0" t="s">
        <v>497</v>
      </c>
      <c r="AJ1613" s="0" t="s">
        <v>497</v>
      </c>
      <c r="AK1613" s="0" t="str">
        <f aca="false">IF(AND($CF1613&lt;&gt;"",IFERROR(INDEX(subsample_country_map!$B:$B,MATCH($CF1613,subsample_country_map!$A:$A,0)),"")&lt;&gt;""),INDEX(subsample_country_map!$B:$B,MATCH($CF1613,subsample_country_map!$A:$A,0)),INDEX(lookup!$AA:$AA,MATCH($A1613,lookup!$A:$A,0)))</f>
        <v>1_US</v>
      </c>
      <c r="AL1613" s="0" t="str">
        <f aca="false">IF(AND($CF1613&lt;&gt;"",IFERROR(INDEX(subsample_country_map!$C:$C,MATCH($CF1613,subsample_country_map!$A:$A,0)),"")&lt;&gt;""),INDEX(subsample_country_map!$C:$C,MATCH($CF1613,subsample_country_map!$A:$A,0)),INDEX(lookup!$AB:$AB,MATCH($A1613,lookup!$A:$A,0)))</f>
        <v>1_developed</v>
      </c>
      <c r="AM1613" s="0" t="str">
        <f aca="false">IF(AND($CF1613&lt;&gt;"",IFERROR(INDEX(subsample_country_map!$D:$D,MATCH($CF1613,subsample_country_map!$A:$A,0)),"")&lt;&gt;""),INDEX(subsample_country_map!$D:$D,MATCH($CF1613,subsample_country_map!$A:$A,0)),INDEX(lookup!$AC:$AC,MATCH($A1613,lookup!$A:$A,0)))</f>
        <v>1_western</v>
      </c>
      <c r="AN1613" s="0" t="str">
        <f aca="false">IF(AND($CF1613&lt;&gt;"",IFERROR(INDEX(subsample_country_map!$E:$E,MATCH($CF1613,subsample_country_map!$A:$A,0)),"")&lt;&gt;""),INDEX(subsample_country_map!$E:$E,MATCH($CF1613,subsample_country_map!$A:$A,0)),INDEX(lookup!$AD:$AD,MATCH($A1613,lookup!$A:$A,0)))</f>
        <v>1_common law</v>
      </c>
      <c r="AO1613" s="0" t="str">
        <f aca="false">INDEX(lookup!$Y:$Y,MATCH($A1613,lookup!$A:$A,0))</f>
        <v>0_published</v>
      </c>
      <c r="AP1613" s="0" t="str">
        <f aca="false">INDEX(lookup!$Z:$Z,MATCH($A1613,lookup!$A:$A,0))</f>
        <v>1_VHB high</v>
      </c>
      <c r="AQ1613" s="0" t="str">
        <f aca="false">INDEX(lookup!$W:$W,MATCH($A1613,lookup!$A:$A,0))</f>
        <v>3_mgmt</v>
      </c>
      <c r="AS1613" s="0" t="s">
        <v>91</v>
      </c>
      <c r="AT1613" s="0" t="s">
        <v>397</v>
      </c>
      <c r="AU1613" s="0" t="s">
        <v>93</v>
      </c>
      <c r="AV1613" s="0" t="s">
        <v>2318</v>
      </c>
      <c r="AX1613" s="0" t="s">
        <v>5816</v>
      </c>
      <c r="BA1613" s="0" t="n">
        <v>380</v>
      </c>
      <c r="BB1613" s="0" t="s">
        <v>347</v>
      </c>
      <c r="BC1613" s="0" t="s">
        <v>5693</v>
      </c>
      <c r="BD1613" s="0" t="s">
        <v>348</v>
      </c>
      <c r="BE1613" s="0" t="s">
        <v>5746</v>
      </c>
      <c r="BF1613" s="0" t="s">
        <v>5751</v>
      </c>
      <c r="BI1613" s="0" t="s">
        <v>316</v>
      </c>
      <c r="BJ1613" s="0" t="s">
        <v>5731</v>
      </c>
      <c r="BK1613" s="0" t="s">
        <v>5799</v>
      </c>
      <c r="BL1613" s="0" t="s">
        <v>5819</v>
      </c>
      <c r="BM1613" s="0" t="s">
        <v>5688</v>
      </c>
      <c r="BN1613" s="0" t="s">
        <v>5690</v>
      </c>
      <c r="BO1613" s="0" t="s">
        <v>769</v>
      </c>
      <c r="BP1613" s="0" t="s">
        <v>5678</v>
      </c>
      <c r="BQ1613" s="0" t="s">
        <v>127</v>
      </c>
      <c r="BT1613" s="0" t="n">
        <v>0</v>
      </c>
      <c r="BU1613" s="0" t="s">
        <v>5685</v>
      </c>
      <c r="BW1613" s="0" t="n">
        <v>2010</v>
      </c>
      <c r="BX1613" s="0" t="n">
        <v>2016</v>
      </c>
      <c r="BY1613" s="0" t="s">
        <v>5686</v>
      </c>
      <c r="BZ1613" s="0" t="n">
        <v>2013</v>
      </c>
      <c r="CA1613" s="0" t="n">
        <v>0.142857142857143</v>
      </c>
      <c r="CB1613" s="0" t="n">
        <v>0</v>
      </c>
      <c r="CC1613" s="0" t="n">
        <v>1</v>
      </c>
      <c r="CD1613" s="0" t="n">
        <v>-0.0233901735743474</v>
      </c>
      <c r="CE1613" s="0" t="n">
        <v>1</v>
      </c>
    </row>
    <row r="1614" customFormat="false" ht="15" hidden="false" customHeight="false" outlineLevel="0" collapsed="false">
      <c r="A1614" s="0" t="s">
        <v>5678</v>
      </c>
      <c r="B1614" s="0" t="n">
        <v>2919</v>
      </c>
      <c r="C1614" s="0" t="n">
        <v>-0.0346572357131345</v>
      </c>
      <c r="D1614" s="0" t="n">
        <v>380</v>
      </c>
      <c r="E1614" s="0" t="n">
        <f aca="false">IF(ISNUMBER($BA1614),$BA1614,IF(AND(ISNUMBER($D1614),ISNUMBER($BW1614),ISNUMBER($BX1614)),$D1614*($BX1614-$BW1614+1),""))</f>
        <v>380</v>
      </c>
      <c r="H1614" s="0" t="s">
        <v>118</v>
      </c>
      <c r="I1614" s="0" t="s">
        <v>119</v>
      </c>
      <c r="J1614" s="0" t="n">
        <f aca="false">IF($BW1614&lt;&gt;"",$BW1614,"")</f>
        <v>2010</v>
      </c>
      <c r="K1614" s="0" t="n">
        <f aca="false">IF($BX1614&lt;&gt;"",$BX1614,"")</f>
        <v>2016</v>
      </c>
      <c r="L1614" s="0" t="n">
        <f aca="false">IF(AND(ISNUMBER($BW1614),ISNUMBER($BX1614)),($BW1614+$BX1614)/2,"")</f>
        <v>2013</v>
      </c>
      <c r="M1614" s="0" t="n">
        <f aca="false">IF($L1614&lt;&gt;"",$L1614,"")</f>
        <v>2013</v>
      </c>
      <c r="N1614" s="0" t="n">
        <f aca="false">IF(AND(ISNUMBER($BW1614),ISNUMBER($BX1614)),MIN(1,MAX(0,($BX1614-2016+1)/($BX1614-$BW1614+1))),"")</f>
        <v>0.142857142857143</v>
      </c>
      <c r="O1614" s="0" t="n">
        <f aca="false">IF(AND(ISNUMBER($BW1614),ISNUMBER($BX1614)),MIN(1,MAX(0,($BX1614-2017+1)/($BX1614-$BW1614+1))),"")</f>
        <v>0</v>
      </c>
      <c r="P1614" s="0" t="n">
        <f aca="false">IF(AND(ISNUMBER($BW1614),ISNUMBER($BX1614)),MIN(1,MAX(0,($BX1614-2018+1)/($BX1614-$BW1614+1))),"")</f>
        <v>0</v>
      </c>
      <c r="Q1614" s="0" t="n">
        <f aca="false">IF(AND(ISNUMBER($BW1614),ISNUMBER($BX1614)),MIN(1,MAX(0,($BX1614-2019+1)/($BX1614-$BW1614+1))),"")</f>
        <v>0</v>
      </c>
      <c r="R1614" s="0" t="n">
        <f aca="false">IF(AND(ISNUMBER($BW1614),ISNUMBER($BX1614)),MIN(1,MAX(0,($BX1614-2016+1)/($BX1614-$BW1614+1))),"")</f>
        <v>0.142857142857143</v>
      </c>
      <c r="S1614" s="0" t="n">
        <f aca="false">IF($L1614&lt;&gt;"",IF($L1614&gt;=2015.5,1,0),"")</f>
        <v>0</v>
      </c>
      <c r="T1614" s="0" t="n">
        <f aca="false">IF($L1614&lt;&gt;"",IF($L1614&gt;=2016,1,0),"")</f>
        <v>0</v>
      </c>
      <c r="U1614" s="0" t="n">
        <f aca="false">IF(ISNUMBER($BX1614),IF($BX1614&gt;=2016,1,0),"")</f>
        <v>1</v>
      </c>
      <c r="V1614" s="0" t="n">
        <f aca="false">IF(ISNUMBER($BW1614),IF($BW1614&gt;=2016,1,0),"")</f>
        <v>0</v>
      </c>
      <c r="W1614" s="0" t="str">
        <f aca="false">IF(AND(ISNUMBER($BW1614),ISNUMBER($BX1614)),IF($BW1614&gt;=2016,"post-only",IF($BX1614&lt;2016,"pre-only","mixed")),"")</f>
        <v>mixed</v>
      </c>
      <c r="X1614" s="0" t="n">
        <f aca="false">IF(AND(ISNUMBER($BW1614),ISNUMBER($BX1614)),MIN(1,MAX(0,($BX1614-2017+1)/($BX1614-$BW1614+1))),"")</f>
        <v>0</v>
      </c>
      <c r="Y1614" s="0" t="n">
        <f aca="false">IF(AND(ISNUMBER($BW1614),ISNUMBER($BX1614)),MIN(1,MAX(0,($BX1614-2018+1)/($BX1614-$BW1614+1))),"")</f>
        <v>0</v>
      </c>
      <c r="Z1614" s="0" t="n">
        <f aca="false">IF(AND(ISNUMBER($BW1614),ISNUMBER($BX1614)),MIN(1,MAX(0,($BX1614-2019+1)/($BX1614-$BW1614+1))),"")</f>
        <v>0</v>
      </c>
      <c r="AA1614" s="0" t="n">
        <f aca="false">IF(ISNUMBER($BX1614),IF($BX1614&gt;=2017,1,0),"")</f>
        <v>0</v>
      </c>
      <c r="AB1614" s="0" t="n">
        <f aca="false">IF(ISNUMBER($BX1614),IF($BX1614&gt;=2018,1,0),"")</f>
        <v>0</v>
      </c>
      <c r="AC1614" s="0" t="n">
        <f aca="false">IF(ISNUMBER($BX1614),IF($BX1614&gt;=2019,1,0),"")</f>
        <v>0</v>
      </c>
      <c r="AD1614" s="0" t="n">
        <f aca="false">IF($L1614&lt;&gt;"",IF($L1614&gt;2013,1,0),"")</f>
        <v>0</v>
      </c>
      <c r="AE1614" s="0" t="n">
        <f aca="false">IF($L1614&lt;&gt;"",1+IF($L1614&gt;2011,1,0)+IF($L1614&gt;2014,1,0),"")</f>
        <v>2</v>
      </c>
      <c r="AF1614" s="0" t="s">
        <v>87</v>
      </c>
      <c r="AG1614" s="0" t="s">
        <v>88</v>
      </c>
      <c r="AH1614" s="0" t="s">
        <v>89</v>
      </c>
      <c r="AI1614" s="0" t="s">
        <v>497</v>
      </c>
      <c r="AJ1614" s="0" t="s">
        <v>497</v>
      </c>
      <c r="AK1614" s="0" t="str">
        <f aca="false">IF(AND($CF1614&lt;&gt;"",IFERROR(INDEX(subsample_country_map!$B:$B,MATCH($CF1614,subsample_country_map!$A:$A,0)),"")&lt;&gt;""),INDEX(subsample_country_map!$B:$B,MATCH($CF1614,subsample_country_map!$A:$A,0)),INDEX(lookup!$AA:$AA,MATCH($A1614,lookup!$A:$A,0)))</f>
        <v>1_US</v>
      </c>
      <c r="AL1614" s="0" t="str">
        <f aca="false">IF(AND($CF1614&lt;&gt;"",IFERROR(INDEX(subsample_country_map!$C:$C,MATCH($CF1614,subsample_country_map!$A:$A,0)),"")&lt;&gt;""),INDEX(subsample_country_map!$C:$C,MATCH($CF1614,subsample_country_map!$A:$A,0)),INDEX(lookup!$AB:$AB,MATCH($A1614,lookup!$A:$A,0)))</f>
        <v>1_developed</v>
      </c>
      <c r="AM1614" s="0" t="str">
        <f aca="false">IF(AND($CF1614&lt;&gt;"",IFERROR(INDEX(subsample_country_map!$D:$D,MATCH($CF1614,subsample_country_map!$A:$A,0)),"")&lt;&gt;""),INDEX(subsample_country_map!$D:$D,MATCH($CF1614,subsample_country_map!$A:$A,0)),INDEX(lookup!$AC:$AC,MATCH($A1614,lookup!$A:$A,0)))</f>
        <v>1_western</v>
      </c>
      <c r="AN1614" s="0" t="str">
        <f aca="false">IF(AND($CF1614&lt;&gt;"",IFERROR(INDEX(subsample_country_map!$E:$E,MATCH($CF1614,subsample_country_map!$A:$A,0)),"")&lt;&gt;""),INDEX(subsample_country_map!$E:$E,MATCH($CF1614,subsample_country_map!$A:$A,0)),INDEX(lookup!$AD:$AD,MATCH($A1614,lookup!$A:$A,0)))</f>
        <v>1_common law</v>
      </c>
      <c r="AO1614" s="0" t="str">
        <f aca="false">INDEX(lookup!$Y:$Y,MATCH($A1614,lookup!$A:$A,0))</f>
        <v>0_published</v>
      </c>
      <c r="AP1614" s="0" t="str">
        <f aca="false">INDEX(lookup!$Z:$Z,MATCH($A1614,lookup!$A:$A,0))</f>
        <v>1_VHB high</v>
      </c>
      <c r="AQ1614" s="0" t="str">
        <f aca="false">INDEX(lookup!$W:$W,MATCH($A1614,lookup!$A:$A,0))</f>
        <v>3_mgmt</v>
      </c>
      <c r="AS1614" s="0" t="s">
        <v>91</v>
      </c>
      <c r="AT1614" s="0" t="s">
        <v>397</v>
      </c>
      <c r="AU1614" s="0" t="s">
        <v>93</v>
      </c>
      <c r="AV1614" s="0" t="s">
        <v>4380</v>
      </c>
      <c r="AX1614" s="0" t="s">
        <v>5320</v>
      </c>
      <c r="BA1614" s="0" t="n">
        <v>380</v>
      </c>
      <c r="BB1614" s="0" t="s">
        <v>347</v>
      </c>
      <c r="BC1614" s="0" t="s">
        <v>5693</v>
      </c>
      <c r="BD1614" s="0" t="s">
        <v>348</v>
      </c>
      <c r="BE1614" s="0" t="s">
        <v>5746</v>
      </c>
      <c r="BF1614" s="0" t="s">
        <v>5751</v>
      </c>
      <c r="BI1614" s="0" t="s">
        <v>316</v>
      </c>
      <c r="BJ1614" s="0" t="s">
        <v>5783</v>
      </c>
      <c r="BK1614" s="0" t="s">
        <v>5799</v>
      </c>
      <c r="BL1614" s="0" t="s">
        <v>5820</v>
      </c>
      <c r="BM1614" s="0" t="s">
        <v>5688</v>
      </c>
      <c r="BN1614" s="0" t="s">
        <v>5690</v>
      </c>
      <c r="BO1614" s="0" t="s">
        <v>769</v>
      </c>
      <c r="BP1614" s="0" t="s">
        <v>5678</v>
      </c>
      <c r="BQ1614" s="0" t="s">
        <v>127</v>
      </c>
      <c r="BT1614" s="0" t="n">
        <v>0</v>
      </c>
      <c r="BU1614" s="0" t="s">
        <v>5685</v>
      </c>
      <c r="BW1614" s="0" t="n">
        <v>2010</v>
      </c>
      <c r="BX1614" s="0" t="n">
        <v>2016</v>
      </c>
      <c r="BY1614" s="0" t="s">
        <v>5686</v>
      </c>
      <c r="BZ1614" s="0" t="n">
        <v>2013</v>
      </c>
      <c r="CA1614" s="0" t="n">
        <v>0.142857142857143</v>
      </c>
      <c r="CB1614" s="0" t="n">
        <v>0</v>
      </c>
      <c r="CC1614" s="0" t="n">
        <v>1</v>
      </c>
      <c r="CD1614" s="0" t="n">
        <v>-0.0346711216007619</v>
      </c>
      <c r="CE1614" s="0" t="n">
        <v>1</v>
      </c>
    </row>
    <row r="1615" customFormat="false" ht="15" hidden="false" customHeight="false" outlineLevel="0" collapsed="false">
      <c r="A1615" s="0" t="s">
        <v>5678</v>
      </c>
      <c r="B1615" s="0" t="n">
        <v>2920</v>
      </c>
      <c r="C1615" s="0" t="n">
        <v>-0.0204353486795842</v>
      </c>
      <c r="D1615" s="0" t="n">
        <v>680</v>
      </c>
      <c r="E1615" s="0" t="n">
        <f aca="false">IF(ISNUMBER($BA1615),$BA1615,IF(AND(ISNUMBER($D1615),ISNUMBER($BW1615),ISNUMBER($BX1615)),$D1615*($BX1615-$BW1615+1),""))</f>
        <v>680</v>
      </c>
      <c r="H1615" s="0" t="s">
        <v>118</v>
      </c>
      <c r="I1615" s="0" t="s">
        <v>119</v>
      </c>
      <c r="J1615" s="0" t="n">
        <f aca="false">IF($BW1615&lt;&gt;"",$BW1615,"")</f>
        <v>2010</v>
      </c>
      <c r="K1615" s="0" t="n">
        <f aca="false">IF($BX1615&lt;&gt;"",$BX1615,"")</f>
        <v>2016</v>
      </c>
      <c r="L1615" s="0" t="n">
        <f aca="false">IF(AND(ISNUMBER($BW1615),ISNUMBER($BX1615)),($BW1615+$BX1615)/2,"")</f>
        <v>2013</v>
      </c>
      <c r="M1615" s="0" t="n">
        <f aca="false">IF($L1615&lt;&gt;"",$L1615,"")</f>
        <v>2013</v>
      </c>
      <c r="N1615" s="0" t="n">
        <f aca="false">IF(AND(ISNUMBER($BW1615),ISNUMBER($BX1615)),MIN(1,MAX(0,($BX1615-2016+1)/($BX1615-$BW1615+1))),"")</f>
        <v>0.142857142857143</v>
      </c>
      <c r="O1615" s="0" t="n">
        <f aca="false">IF(AND(ISNUMBER($BW1615),ISNUMBER($BX1615)),MIN(1,MAX(0,($BX1615-2017+1)/($BX1615-$BW1615+1))),"")</f>
        <v>0</v>
      </c>
      <c r="P1615" s="0" t="n">
        <f aca="false">IF(AND(ISNUMBER($BW1615),ISNUMBER($BX1615)),MIN(1,MAX(0,($BX1615-2018+1)/($BX1615-$BW1615+1))),"")</f>
        <v>0</v>
      </c>
      <c r="Q1615" s="0" t="n">
        <f aca="false">IF(AND(ISNUMBER($BW1615),ISNUMBER($BX1615)),MIN(1,MAX(0,($BX1615-2019+1)/($BX1615-$BW1615+1))),"")</f>
        <v>0</v>
      </c>
      <c r="R1615" s="0" t="n">
        <f aca="false">IF(AND(ISNUMBER($BW1615),ISNUMBER($BX1615)),MIN(1,MAX(0,($BX1615-2016+1)/($BX1615-$BW1615+1))),"")</f>
        <v>0.142857142857143</v>
      </c>
      <c r="S1615" s="0" t="n">
        <f aca="false">IF($L1615&lt;&gt;"",IF($L1615&gt;=2015.5,1,0),"")</f>
        <v>0</v>
      </c>
      <c r="T1615" s="0" t="n">
        <f aca="false">IF($L1615&lt;&gt;"",IF($L1615&gt;=2016,1,0),"")</f>
        <v>0</v>
      </c>
      <c r="U1615" s="0" t="n">
        <f aca="false">IF(ISNUMBER($BX1615),IF($BX1615&gt;=2016,1,0),"")</f>
        <v>1</v>
      </c>
      <c r="V1615" s="0" t="n">
        <f aca="false">IF(ISNUMBER($BW1615),IF($BW1615&gt;=2016,1,0),"")</f>
        <v>0</v>
      </c>
      <c r="W1615" s="0" t="str">
        <f aca="false">IF(AND(ISNUMBER($BW1615),ISNUMBER($BX1615)),IF($BW1615&gt;=2016,"post-only",IF($BX1615&lt;2016,"pre-only","mixed")),"")</f>
        <v>mixed</v>
      </c>
      <c r="X1615" s="0" t="n">
        <f aca="false">IF(AND(ISNUMBER($BW1615),ISNUMBER($BX1615)),MIN(1,MAX(0,($BX1615-2017+1)/($BX1615-$BW1615+1))),"")</f>
        <v>0</v>
      </c>
      <c r="Y1615" s="0" t="n">
        <f aca="false">IF(AND(ISNUMBER($BW1615),ISNUMBER($BX1615)),MIN(1,MAX(0,($BX1615-2018+1)/($BX1615-$BW1615+1))),"")</f>
        <v>0</v>
      </c>
      <c r="Z1615" s="0" t="n">
        <f aca="false">IF(AND(ISNUMBER($BW1615),ISNUMBER($BX1615)),MIN(1,MAX(0,($BX1615-2019+1)/($BX1615-$BW1615+1))),"")</f>
        <v>0</v>
      </c>
      <c r="AA1615" s="0" t="n">
        <f aca="false">IF(ISNUMBER($BX1615),IF($BX1615&gt;=2017,1,0),"")</f>
        <v>0</v>
      </c>
      <c r="AB1615" s="0" t="n">
        <f aca="false">IF(ISNUMBER($BX1615),IF($BX1615&gt;=2018,1,0),"")</f>
        <v>0</v>
      </c>
      <c r="AC1615" s="0" t="n">
        <f aca="false">IF(ISNUMBER($BX1615),IF($BX1615&gt;=2019,1,0),"")</f>
        <v>0</v>
      </c>
      <c r="AD1615" s="0" t="n">
        <f aca="false">IF($L1615&lt;&gt;"",IF($L1615&gt;2013,1,0),"")</f>
        <v>0</v>
      </c>
      <c r="AE1615" s="0" t="n">
        <f aca="false">IF($L1615&lt;&gt;"",1+IF($L1615&gt;2011,1,0)+IF($L1615&gt;2014,1,0),"")</f>
        <v>2</v>
      </c>
      <c r="AF1615" s="0" t="s">
        <v>87</v>
      </c>
      <c r="AG1615" s="0" t="s">
        <v>436</v>
      </c>
      <c r="AH1615" s="0" t="s">
        <v>89</v>
      </c>
      <c r="AI1615" s="0" t="s">
        <v>497</v>
      </c>
      <c r="AJ1615" s="0" t="s">
        <v>497</v>
      </c>
      <c r="AK1615" s="0" t="str">
        <f aca="false">IF(AND($CF1615&lt;&gt;"",IFERROR(INDEX(subsample_country_map!$B:$B,MATCH($CF1615,subsample_country_map!$A:$A,0)),"")&lt;&gt;""),INDEX(subsample_country_map!$B:$B,MATCH($CF1615,subsample_country_map!$A:$A,0)),INDEX(lookup!$AA:$AA,MATCH($A1615,lookup!$A:$A,0)))</f>
        <v>1_US</v>
      </c>
      <c r="AL1615" s="0" t="str">
        <f aca="false">IF(AND($CF1615&lt;&gt;"",IFERROR(INDEX(subsample_country_map!$C:$C,MATCH($CF1615,subsample_country_map!$A:$A,0)),"")&lt;&gt;""),INDEX(subsample_country_map!$C:$C,MATCH($CF1615,subsample_country_map!$A:$A,0)),INDEX(lookup!$AB:$AB,MATCH($A1615,lookup!$A:$A,0)))</f>
        <v>1_developed</v>
      </c>
      <c r="AM1615" s="0" t="str">
        <f aca="false">IF(AND($CF1615&lt;&gt;"",IFERROR(INDEX(subsample_country_map!$D:$D,MATCH($CF1615,subsample_country_map!$A:$A,0)),"")&lt;&gt;""),INDEX(subsample_country_map!$D:$D,MATCH($CF1615,subsample_country_map!$A:$A,0)),INDEX(lookup!$AC:$AC,MATCH($A1615,lookup!$A:$A,0)))</f>
        <v>1_western</v>
      </c>
      <c r="AN1615" s="0" t="str">
        <f aca="false">IF(AND($CF1615&lt;&gt;"",IFERROR(INDEX(subsample_country_map!$E:$E,MATCH($CF1615,subsample_country_map!$A:$A,0)),"")&lt;&gt;""),INDEX(subsample_country_map!$E:$E,MATCH($CF1615,subsample_country_map!$A:$A,0)),INDEX(lookup!$AD:$AD,MATCH($A1615,lookup!$A:$A,0)))</f>
        <v>1_common law</v>
      </c>
      <c r="AO1615" s="0" t="str">
        <f aca="false">INDEX(lookup!$Y:$Y,MATCH($A1615,lookup!$A:$A,0))</f>
        <v>0_published</v>
      </c>
      <c r="AP1615" s="0" t="str">
        <f aca="false">INDEX(lookup!$Z:$Z,MATCH($A1615,lookup!$A:$A,0))</f>
        <v>1_VHB high</v>
      </c>
      <c r="AQ1615" s="0" t="str">
        <f aca="false">INDEX(lookup!$W:$W,MATCH($A1615,lookup!$A:$A,0))</f>
        <v>3_mgmt</v>
      </c>
      <c r="AS1615" s="0" t="s">
        <v>91</v>
      </c>
      <c r="AT1615" s="0" t="s">
        <v>111</v>
      </c>
      <c r="AU1615" s="0" t="s">
        <v>93</v>
      </c>
      <c r="AV1615" s="0" t="s">
        <v>2475</v>
      </c>
      <c r="AX1615" s="0" t="s">
        <v>5821</v>
      </c>
      <c r="BA1615" s="0" t="n">
        <v>680</v>
      </c>
      <c r="BB1615" s="0" t="s">
        <v>347</v>
      </c>
      <c r="BC1615" s="0" t="s">
        <v>5693</v>
      </c>
      <c r="BD1615" s="0" t="s">
        <v>348</v>
      </c>
      <c r="BE1615" s="0" t="s">
        <v>98</v>
      </c>
      <c r="BI1615" s="0" t="s">
        <v>316</v>
      </c>
      <c r="BJ1615" s="0" t="s">
        <v>5759</v>
      </c>
      <c r="BK1615" s="0" t="s">
        <v>5799</v>
      </c>
      <c r="BL1615" s="0" t="s">
        <v>5822</v>
      </c>
      <c r="BM1615" s="0" t="s">
        <v>5787</v>
      </c>
      <c r="BN1615" s="0" t="s">
        <v>5690</v>
      </c>
      <c r="BO1615" s="0" t="s">
        <v>769</v>
      </c>
      <c r="BP1615" s="0" t="s">
        <v>5678</v>
      </c>
      <c r="BQ1615" s="0" t="s">
        <v>127</v>
      </c>
      <c r="BT1615" s="0" t="n">
        <v>0</v>
      </c>
      <c r="BU1615" s="0" t="s">
        <v>5685</v>
      </c>
      <c r="BW1615" s="0" t="n">
        <v>2010</v>
      </c>
      <c r="BX1615" s="0" t="n">
        <v>2016</v>
      </c>
      <c r="BY1615" s="0" t="s">
        <v>5686</v>
      </c>
      <c r="BZ1615" s="0" t="n">
        <v>2013</v>
      </c>
      <c r="CA1615" s="0" t="n">
        <v>0.142857142857143</v>
      </c>
      <c r="CB1615" s="0" t="n">
        <v>0</v>
      </c>
      <c r="CC1615" s="0" t="n">
        <v>1</v>
      </c>
      <c r="CD1615" s="0" t="n">
        <v>-0.0204381940167634</v>
      </c>
      <c r="CE1615" s="0" t="n">
        <v>1</v>
      </c>
    </row>
    <row r="1616" customFormat="false" ht="15" hidden="false" customHeight="false" outlineLevel="0" collapsed="false">
      <c r="A1616" s="0" t="s">
        <v>5678</v>
      </c>
      <c r="B1616" s="0" t="n">
        <v>2921</v>
      </c>
      <c r="C1616" s="0" t="n">
        <v>-0.0517480305121397</v>
      </c>
      <c r="D1616" s="0" t="n">
        <v>389</v>
      </c>
      <c r="E1616" s="0" t="n">
        <f aca="false">IF(ISNUMBER($BA1616),$BA1616,IF(AND(ISNUMBER($D1616),ISNUMBER($BW1616),ISNUMBER($BX1616)),$D1616*($BX1616-$BW1616+1),""))</f>
        <v>389</v>
      </c>
      <c r="H1616" s="0" t="s">
        <v>118</v>
      </c>
      <c r="I1616" s="0" t="s">
        <v>119</v>
      </c>
      <c r="J1616" s="0" t="n">
        <f aca="false">IF($BW1616&lt;&gt;"",$BW1616,"")</f>
        <v>2010</v>
      </c>
      <c r="K1616" s="0" t="n">
        <f aca="false">IF($BX1616&lt;&gt;"",$BX1616,"")</f>
        <v>2016</v>
      </c>
      <c r="L1616" s="0" t="n">
        <f aca="false">IF(AND(ISNUMBER($BW1616),ISNUMBER($BX1616)),($BW1616+$BX1616)/2,"")</f>
        <v>2013</v>
      </c>
      <c r="M1616" s="0" t="n">
        <f aca="false">IF($L1616&lt;&gt;"",$L1616,"")</f>
        <v>2013</v>
      </c>
      <c r="N1616" s="0" t="n">
        <f aca="false">IF(AND(ISNUMBER($BW1616),ISNUMBER($BX1616)),MIN(1,MAX(0,($BX1616-2016+1)/($BX1616-$BW1616+1))),"")</f>
        <v>0.142857142857143</v>
      </c>
      <c r="O1616" s="0" t="n">
        <f aca="false">IF(AND(ISNUMBER($BW1616),ISNUMBER($BX1616)),MIN(1,MAX(0,($BX1616-2017+1)/($BX1616-$BW1616+1))),"")</f>
        <v>0</v>
      </c>
      <c r="P1616" s="0" t="n">
        <f aca="false">IF(AND(ISNUMBER($BW1616),ISNUMBER($BX1616)),MIN(1,MAX(0,($BX1616-2018+1)/($BX1616-$BW1616+1))),"")</f>
        <v>0</v>
      </c>
      <c r="Q1616" s="0" t="n">
        <f aca="false">IF(AND(ISNUMBER($BW1616),ISNUMBER($BX1616)),MIN(1,MAX(0,($BX1616-2019+1)/($BX1616-$BW1616+1))),"")</f>
        <v>0</v>
      </c>
      <c r="R1616" s="0" t="n">
        <f aca="false">IF(AND(ISNUMBER($BW1616),ISNUMBER($BX1616)),MIN(1,MAX(0,($BX1616-2016+1)/($BX1616-$BW1616+1))),"")</f>
        <v>0.142857142857143</v>
      </c>
      <c r="S1616" s="0" t="n">
        <f aca="false">IF($L1616&lt;&gt;"",IF($L1616&gt;=2015.5,1,0),"")</f>
        <v>0</v>
      </c>
      <c r="T1616" s="0" t="n">
        <f aca="false">IF($L1616&lt;&gt;"",IF($L1616&gt;=2016,1,0),"")</f>
        <v>0</v>
      </c>
      <c r="U1616" s="0" t="n">
        <f aca="false">IF(ISNUMBER($BX1616),IF($BX1616&gt;=2016,1,0),"")</f>
        <v>1</v>
      </c>
      <c r="V1616" s="0" t="n">
        <f aca="false">IF(ISNUMBER($BW1616),IF($BW1616&gt;=2016,1,0),"")</f>
        <v>0</v>
      </c>
      <c r="W1616" s="0" t="str">
        <f aca="false">IF(AND(ISNUMBER($BW1616),ISNUMBER($BX1616)),IF($BW1616&gt;=2016,"post-only",IF($BX1616&lt;2016,"pre-only","mixed")),"")</f>
        <v>mixed</v>
      </c>
      <c r="X1616" s="0" t="n">
        <f aca="false">IF(AND(ISNUMBER($BW1616),ISNUMBER($BX1616)),MIN(1,MAX(0,($BX1616-2017+1)/($BX1616-$BW1616+1))),"")</f>
        <v>0</v>
      </c>
      <c r="Y1616" s="0" t="n">
        <f aca="false">IF(AND(ISNUMBER($BW1616),ISNUMBER($BX1616)),MIN(1,MAX(0,($BX1616-2018+1)/($BX1616-$BW1616+1))),"")</f>
        <v>0</v>
      </c>
      <c r="Z1616" s="0" t="n">
        <f aca="false">IF(AND(ISNUMBER($BW1616),ISNUMBER($BX1616)),MIN(1,MAX(0,($BX1616-2019+1)/($BX1616-$BW1616+1))),"")</f>
        <v>0</v>
      </c>
      <c r="AA1616" s="0" t="n">
        <f aca="false">IF(ISNUMBER($BX1616),IF($BX1616&gt;=2017,1,0),"")</f>
        <v>0</v>
      </c>
      <c r="AB1616" s="0" t="n">
        <f aca="false">IF(ISNUMBER($BX1616),IF($BX1616&gt;=2018,1,0),"")</f>
        <v>0</v>
      </c>
      <c r="AC1616" s="0" t="n">
        <f aca="false">IF(ISNUMBER($BX1616),IF($BX1616&gt;=2019,1,0),"")</f>
        <v>0</v>
      </c>
      <c r="AD1616" s="0" t="n">
        <f aca="false">IF($L1616&lt;&gt;"",IF($L1616&gt;2013,1,0),"")</f>
        <v>0</v>
      </c>
      <c r="AE1616" s="0" t="n">
        <f aca="false">IF($L1616&lt;&gt;"",1+IF($L1616&gt;2011,1,0)+IF($L1616&gt;2014,1,0),"")</f>
        <v>2</v>
      </c>
      <c r="AF1616" s="0" t="s">
        <v>87</v>
      </c>
      <c r="AG1616" s="0" t="s">
        <v>436</v>
      </c>
      <c r="AH1616" s="0" t="s">
        <v>89</v>
      </c>
      <c r="AI1616" s="0" t="s">
        <v>497</v>
      </c>
      <c r="AJ1616" s="0" t="s">
        <v>497</v>
      </c>
      <c r="AK1616" s="0" t="str">
        <f aca="false">IF(AND($CF1616&lt;&gt;"",IFERROR(INDEX(subsample_country_map!$B:$B,MATCH($CF1616,subsample_country_map!$A:$A,0)),"")&lt;&gt;""),INDEX(subsample_country_map!$B:$B,MATCH($CF1616,subsample_country_map!$A:$A,0)),INDEX(lookup!$AA:$AA,MATCH($A1616,lookup!$A:$A,0)))</f>
        <v>1_US</v>
      </c>
      <c r="AL1616" s="0" t="str">
        <f aca="false">IF(AND($CF1616&lt;&gt;"",IFERROR(INDEX(subsample_country_map!$C:$C,MATCH($CF1616,subsample_country_map!$A:$A,0)),"")&lt;&gt;""),INDEX(subsample_country_map!$C:$C,MATCH($CF1616,subsample_country_map!$A:$A,0)),INDEX(lookup!$AB:$AB,MATCH($A1616,lookup!$A:$A,0)))</f>
        <v>1_developed</v>
      </c>
      <c r="AM1616" s="0" t="str">
        <f aca="false">IF(AND($CF1616&lt;&gt;"",IFERROR(INDEX(subsample_country_map!$D:$D,MATCH($CF1616,subsample_country_map!$A:$A,0)),"")&lt;&gt;""),INDEX(subsample_country_map!$D:$D,MATCH($CF1616,subsample_country_map!$A:$A,0)),INDEX(lookup!$AC:$AC,MATCH($A1616,lookup!$A:$A,0)))</f>
        <v>1_western</v>
      </c>
      <c r="AN1616" s="0" t="str">
        <f aca="false">IF(AND($CF1616&lt;&gt;"",IFERROR(INDEX(subsample_country_map!$E:$E,MATCH($CF1616,subsample_country_map!$A:$A,0)),"")&lt;&gt;""),INDEX(subsample_country_map!$E:$E,MATCH($CF1616,subsample_country_map!$A:$A,0)),INDEX(lookup!$AD:$AD,MATCH($A1616,lookup!$A:$A,0)))</f>
        <v>1_common law</v>
      </c>
      <c r="AO1616" s="0" t="str">
        <f aca="false">INDEX(lookup!$Y:$Y,MATCH($A1616,lookup!$A:$A,0))</f>
        <v>0_published</v>
      </c>
      <c r="AP1616" s="0" t="str">
        <f aca="false">INDEX(lookup!$Z:$Z,MATCH($A1616,lookup!$A:$A,0))</f>
        <v>1_VHB high</v>
      </c>
      <c r="AQ1616" s="0" t="str">
        <f aca="false">INDEX(lookup!$W:$W,MATCH($A1616,lookup!$A:$A,0))</f>
        <v>3_mgmt</v>
      </c>
      <c r="AS1616" s="0" t="s">
        <v>91</v>
      </c>
      <c r="AT1616" s="0" t="s">
        <v>111</v>
      </c>
      <c r="AU1616" s="0" t="s">
        <v>93</v>
      </c>
      <c r="AV1616" s="0" t="s">
        <v>454</v>
      </c>
      <c r="AX1616" s="0" t="s">
        <v>5823</v>
      </c>
      <c r="BA1616" s="0" t="n">
        <v>389</v>
      </c>
      <c r="BB1616" s="0" t="s">
        <v>347</v>
      </c>
      <c r="BC1616" s="0" t="s">
        <v>5693</v>
      </c>
      <c r="BD1616" s="0" t="s">
        <v>348</v>
      </c>
      <c r="BE1616" s="0" t="s">
        <v>33</v>
      </c>
      <c r="BF1616" s="0" t="s">
        <v>5703</v>
      </c>
      <c r="BI1616" s="0" t="s">
        <v>316</v>
      </c>
      <c r="BJ1616" s="0" t="s">
        <v>5766</v>
      </c>
      <c r="BK1616" s="0" t="s">
        <v>5799</v>
      </c>
      <c r="BL1616" s="0" t="s">
        <v>5824</v>
      </c>
      <c r="BM1616" s="0" t="s">
        <v>5787</v>
      </c>
      <c r="BN1616" s="0" t="s">
        <v>5690</v>
      </c>
      <c r="BO1616" s="0" t="s">
        <v>769</v>
      </c>
      <c r="BP1616" s="0" t="s">
        <v>5678</v>
      </c>
      <c r="BQ1616" s="0" t="s">
        <v>127</v>
      </c>
      <c r="BT1616" s="0" t="n">
        <v>0</v>
      </c>
      <c r="BU1616" s="0" t="s">
        <v>5685</v>
      </c>
      <c r="BW1616" s="0" t="n">
        <v>2010</v>
      </c>
      <c r="BX1616" s="0" t="n">
        <v>2016</v>
      </c>
      <c r="BY1616" s="0" t="s">
        <v>5686</v>
      </c>
      <c r="BZ1616" s="0" t="n">
        <v>2013</v>
      </c>
      <c r="CA1616" s="0" t="n">
        <v>0.142857142857143</v>
      </c>
      <c r="CB1616" s="0" t="n">
        <v>0</v>
      </c>
      <c r="CC1616" s="0" t="n">
        <v>1</v>
      </c>
      <c r="CD1616" s="0" t="n">
        <v>-0.0517942961745778</v>
      </c>
      <c r="CE1616" s="0" t="n">
        <v>1</v>
      </c>
    </row>
    <row r="1617" customFormat="false" ht="15" hidden="false" customHeight="false" outlineLevel="0" collapsed="false">
      <c r="A1617" s="0" t="s">
        <v>5678</v>
      </c>
      <c r="B1617" s="0" t="n">
        <v>2922</v>
      </c>
      <c r="C1617" s="0" t="n">
        <v>0.0501443677574474</v>
      </c>
      <c r="D1617" s="0" t="n">
        <v>291</v>
      </c>
      <c r="E1617" s="0" t="n">
        <f aca="false">IF(ISNUMBER($BA1617),$BA1617,IF(AND(ISNUMBER($D1617),ISNUMBER($BW1617),ISNUMBER($BX1617)),$D1617*($BX1617-$BW1617+1),""))</f>
        <v>291</v>
      </c>
      <c r="H1617" s="0" t="s">
        <v>118</v>
      </c>
      <c r="I1617" s="0" t="s">
        <v>119</v>
      </c>
      <c r="J1617" s="0" t="n">
        <f aca="false">IF($BW1617&lt;&gt;"",$BW1617,"")</f>
        <v>2010</v>
      </c>
      <c r="K1617" s="0" t="n">
        <f aca="false">IF($BX1617&lt;&gt;"",$BX1617,"")</f>
        <v>2016</v>
      </c>
      <c r="L1617" s="0" t="n">
        <f aca="false">IF(AND(ISNUMBER($BW1617),ISNUMBER($BX1617)),($BW1617+$BX1617)/2,"")</f>
        <v>2013</v>
      </c>
      <c r="M1617" s="0" t="n">
        <f aca="false">IF($L1617&lt;&gt;"",$L1617,"")</f>
        <v>2013</v>
      </c>
      <c r="N1617" s="0" t="n">
        <f aca="false">IF(AND(ISNUMBER($BW1617),ISNUMBER($BX1617)),MIN(1,MAX(0,($BX1617-2016+1)/($BX1617-$BW1617+1))),"")</f>
        <v>0.142857142857143</v>
      </c>
      <c r="O1617" s="0" t="n">
        <f aca="false">IF(AND(ISNUMBER($BW1617),ISNUMBER($BX1617)),MIN(1,MAX(0,($BX1617-2017+1)/($BX1617-$BW1617+1))),"")</f>
        <v>0</v>
      </c>
      <c r="P1617" s="0" t="n">
        <f aca="false">IF(AND(ISNUMBER($BW1617),ISNUMBER($BX1617)),MIN(1,MAX(0,($BX1617-2018+1)/($BX1617-$BW1617+1))),"")</f>
        <v>0</v>
      </c>
      <c r="Q1617" s="0" t="n">
        <f aca="false">IF(AND(ISNUMBER($BW1617),ISNUMBER($BX1617)),MIN(1,MAX(0,($BX1617-2019+1)/($BX1617-$BW1617+1))),"")</f>
        <v>0</v>
      </c>
      <c r="R1617" s="0" t="n">
        <f aca="false">IF(AND(ISNUMBER($BW1617),ISNUMBER($BX1617)),MIN(1,MAX(0,($BX1617-2016+1)/($BX1617-$BW1617+1))),"")</f>
        <v>0.142857142857143</v>
      </c>
      <c r="S1617" s="0" t="n">
        <f aca="false">IF($L1617&lt;&gt;"",IF($L1617&gt;=2015.5,1,0),"")</f>
        <v>0</v>
      </c>
      <c r="T1617" s="0" t="n">
        <f aca="false">IF($L1617&lt;&gt;"",IF($L1617&gt;=2016,1,0),"")</f>
        <v>0</v>
      </c>
      <c r="U1617" s="0" t="n">
        <f aca="false">IF(ISNUMBER($BX1617),IF($BX1617&gt;=2016,1,0),"")</f>
        <v>1</v>
      </c>
      <c r="V1617" s="0" t="n">
        <f aca="false">IF(ISNUMBER($BW1617),IF($BW1617&gt;=2016,1,0),"")</f>
        <v>0</v>
      </c>
      <c r="W1617" s="0" t="str">
        <f aca="false">IF(AND(ISNUMBER($BW1617),ISNUMBER($BX1617)),IF($BW1617&gt;=2016,"post-only",IF($BX1617&lt;2016,"pre-only","mixed")),"")</f>
        <v>mixed</v>
      </c>
      <c r="X1617" s="0" t="n">
        <f aca="false">IF(AND(ISNUMBER($BW1617),ISNUMBER($BX1617)),MIN(1,MAX(0,($BX1617-2017+1)/($BX1617-$BW1617+1))),"")</f>
        <v>0</v>
      </c>
      <c r="Y1617" s="0" t="n">
        <f aca="false">IF(AND(ISNUMBER($BW1617),ISNUMBER($BX1617)),MIN(1,MAX(0,($BX1617-2018+1)/($BX1617-$BW1617+1))),"")</f>
        <v>0</v>
      </c>
      <c r="Z1617" s="0" t="n">
        <f aca="false">IF(AND(ISNUMBER($BW1617),ISNUMBER($BX1617)),MIN(1,MAX(0,($BX1617-2019+1)/($BX1617-$BW1617+1))),"")</f>
        <v>0</v>
      </c>
      <c r="AA1617" s="0" t="n">
        <f aca="false">IF(ISNUMBER($BX1617),IF($BX1617&gt;=2017,1,0),"")</f>
        <v>0</v>
      </c>
      <c r="AB1617" s="0" t="n">
        <f aca="false">IF(ISNUMBER($BX1617),IF($BX1617&gt;=2018,1,0),"")</f>
        <v>0</v>
      </c>
      <c r="AC1617" s="0" t="n">
        <f aca="false">IF(ISNUMBER($BX1617),IF($BX1617&gt;=2019,1,0),"")</f>
        <v>0</v>
      </c>
      <c r="AD1617" s="0" t="n">
        <f aca="false">IF($L1617&lt;&gt;"",IF($L1617&gt;2013,1,0),"")</f>
        <v>0</v>
      </c>
      <c r="AE1617" s="0" t="n">
        <f aca="false">IF($L1617&lt;&gt;"",1+IF($L1617&gt;2011,1,0)+IF($L1617&gt;2014,1,0),"")</f>
        <v>2</v>
      </c>
      <c r="AF1617" s="0" t="s">
        <v>87</v>
      </c>
      <c r="AG1617" s="0" t="s">
        <v>436</v>
      </c>
      <c r="AH1617" s="0" t="s">
        <v>89</v>
      </c>
      <c r="AI1617" s="0" t="s">
        <v>497</v>
      </c>
      <c r="AJ1617" s="0" t="s">
        <v>497</v>
      </c>
      <c r="AK1617" s="0" t="str">
        <f aca="false">IF(AND($CF1617&lt;&gt;"",IFERROR(INDEX(subsample_country_map!$B:$B,MATCH($CF1617,subsample_country_map!$A:$A,0)),"")&lt;&gt;""),INDEX(subsample_country_map!$B:$B,MATCH($CF1617,subsample_country_map!$A:$A,0)),INDEX(lookup!$AA:$AA,MATCH($A1617,lookup!$A:$A,0)))</f>
        <v>1_US</v>
      </c>
      <c r="AL1617" s="0" t="str">
        <f aca="false">IF(AND($CF1617&lt;&gt;"",IFERROR(INDEX(subsample_country_map!$C:$C,MATCH($CF1617,subsample_country_map!$A:$A,0)),"")&lt;&gt;""),INDEX(subsample_country_map!$C:$C,MATCH($CF1617,subsample_country_map!$A:$A,0)),INDEX(lookup!$AB:$AB,MATCH($A1617,lookup!$A:$A,0)))</f>
        <v>1_developed</v>
      </c>
      <c r="AM1617" s="0" t="str">
        <f aca="false">IF(AND($CF1617&lt;&gt;"",IFERROR(INDEX(subsample_country_map!$D:$D,MATCH($CF1617,subsample_country_map!$A:$A,0)),"")&lt;&gt;""),INDEX(subsample_country_map!$D:$D,MATCH($CF1617,subsample_country_map!$A:$A,0)),INDEX(lookup!$AC:$AC,MATCH($A1617,lookup!$A:$A,0)))</f>
        <v>1_western</v>
      </c>
      <c r="AN1617" s="0" t="str">
        <f aca="false">IF(AND($CF1617&lt;&gt;"",IFERROR(INDEX(subsample_country_map!$E:$E,MATCH($CF1617,subsample_country_map!$A:$A,0)),"")&lt;&gt;""),INDEX(subsample_country_map!$E:$E,MATCH($CF1617,subsample_country_map!$A:$A,0)),INDEX(lookup!$AD:$AD,MATCH($A1617,lookup!$A:$A,0)))</f>
        <v>1_common law</v>
      </c>
      <c r="AO1617" s="0" t="str">
        <f aca="false">INDEX(lookup!$Y:$Y,MATCH($A1617,lookup!$A:$A,0))</f>
        <v>0_published</v>
      </c>
      <c r="AP1617" s="0" t="str">
        <f aca="false">INDEX(lookup!$Z:$Z,MATCH($A1617,lookup!$A:$A,0))</f>
        <v>1_VHB high</v>
      </c>
      <c r="AQ1617" s="0" t="str">
        <f aca="false">INDEX(lookup!$W:$W,MATCH($A1617,lookup!$A:$A,0))</f>
        <v>3_mgmt</v>
      </c>
      <c r="AS1617" s="0" t="s">
        <v>91</v>
      </c>
      <c r="AT1617" s="0" t="s">
        <v>111</v>
      </c>
      <c r="AU1617" s="0" t="s">
        <v>93</v>
      </c>
      <c r="AV1617" s="0" t="s">
        <v>2781</v>
      </c>
      <c r="AX1617" s="0" t="s">
        <v>5825</v>
      </c>
      <c r="BA1617" s="0" t="n">
        <v>291</v>
      </c>
      <c r="BB1617" s="0" t="s">
        <v>347</v>
      </c>
      <c r="BC1617" s="0" t="s">
        <v>5693</v>
      </c>
      <c r="BD1617" s="0" t="s">
        <v>348</v>
      </c>
      <c r="BE1617" s="0" t="s">
        <v>33</v>
      </c>
      <c r="BF1617" s="0" t="s">
        <v>5711</v>
      </c>
      <c r="BI1617" s="0" t="s">
        <v>316</v>
      </c>
      <c r="BJ1617" s="0" t="s">
        <v>5771</v>
      </c>
      <c r="BK1617" s="0" t="s">
        <v>5799</v>
      </c>
      <c r="BL1617" s="0" t="s">
        <v>5826</v>
      </c>
      <c r="BM1617" s="0" t="s">
        <v>5787</v>
      </c>
      <c r="BN1617" s="0" t="s">
        <v>5690</v>
      </c>
      <c r="BO1617" s="0" t="s">
        <v>769</v>
      </c>
      <c r="BP1617" s="0" t="s">
        <v>5678</v>
      </c>
      <c r="BQ1617" s="0" t="s">
        <v>2105</v>
      </c>
      <c r="BT1617" s="0" t="n">
        <v>0</v>
      </c>
      <c r="BU1617" s="0" t="s">
        <v>5685</v>
      </c>
      <c r="BW1617" s="0" t="n">
        <v>2010</v>
      </c>
      <c r="BX1617" s="0" t="n">
        <v>2016</v>
      </c>
      <c r="BY1617" s="0" t="s">
        <v>5686</v>
      </c>
      <c r="BZ1617" s="0" t="n">
        <v>2013</v>
      </c>
      <c r="CA1617" s="0" t="n">
        <v>0.142857142857143</v>
      </c>
      <c r="CB1617" s="0" t="n">
        <v>0</v>
      </c>
      <c r="CC1617" s="0" t="n">
        <v>1</v>
      </c>
      <c r="CD1617" s="0" t="n">
        <v>0.0501864599082429</v>
      </c>
      <c r="CE1617" s="0" t="n">
        <v>1</v>
      </c>
    </row>
    <row r="1618" customFormat="false" ht="15" hidden="false" customHeight="false" outlineLevel="0" collapsed="false">
      <c r="A1618" s="0" t="s">
        <v>5678</v>
      </c>
      <c r="B1618" s="0" t="n">
        <v>2923</v>
      </c>
      <c r="C1618" s="0" t="n">
        <v>0.0255682553847451</v>
      </c>
      <c r="D1618" s="0" t="n">
        <v>300</v>
      </c>
      <c r="E1618" s="0" t="n">
        <f aca="false">IF(ISNUMBER($BA1618),$BA1618,IF(AND(ISNUMBER($D1618),ISNUMBER($BW1618),ISNUMBER($BX1618)),$D1618*($BX1618-$BW1618+1),""))</f>
        <v>300</v>
      </c>
      <c r="H1618" s="0" t="s">
        <v>118</v>
      </c>
      <c r="I1618" s="0" t="s">
        <v>119</v>
      </c>
      <c r="J1618" s="0" t="n">
        <f aca="false">IF($BW1618&lt;&gt;"",$BW1618,"")</f>
        <v>2010</v>
      </c>
      <c r="K1618" s="0" t="n">
        <f aca="false">IF($BX1618&lt;&gt;"",$BX1618,"")</f>
        <v>2016</v>
      </c>
      <c r="L1618" s="0" t="n">
        <f aca="false">IF(AND(ISNUMBER($BW1618),ISNUMBER($BX1618)),($BW1618+$BX1618)/2,"")</f>
        <v>2013</v>
      </c>
      <c r="M1618" s="0" t="n">
        <f aca="false">IF($L1618&lt;&gt;"",$L1618,"")</f>
        <v>2013</v>
      </c>
      <c r="N1618" s="0" t="n">
        <f aca="false">IF(AND(ISNUMBER($BW1618),ISNUMBER($BX1618)),MIN(1,MAX(0,($BX1618-2016+1)/($BX1618-$BW1618+1))),"")</f>
        <v>0.142857142857143</v>
      </c>
      <c r="O1618" s="0" t="n">
        <f aca="false">IF(AND(ISNUMBER($BW1618),ISNUMBER($BX1618)),MIN(1,MAX(0,($BX1618-2017+1)/($BX1618-$BW1618+1))),"")</f>
        <v>0</v>
      </c>
      <c r="P1618" s="0" t="n">
        <f aca="false">IF(AND(ISNUMBER($BW1618),ISNUMBER($BX1618)),MIN(1,MAX(0,($BX1618-2018+1)/($BX1618-$BW1618+1))),"")</f>
        <v>0</v>
      </c>
      <c r="Q1618" s="0" t="n">
        <f aca="false">IF(AND(ISNUMBER($BW1618),ISNUMBER($BX1618)),MIN(1,MAX(0,($BX1618-2019+1)/($BX1618-$BW1618+1))),"")</f>
        <v>0</v>
      </c>
      <c r="R1618" s="0" t="n">
        <f aca="false">IF(AND(ISNUMBER($BW1618),ISNUMBER($BX1618)),MIN(1,MAX(0,($BX1618-2016+1)/($BX1618-$BW1618+1))),"")</f>
        <v>0.142857142857143</v>
      </c>
      <c r="S1618" s="0" t="n">
        <f aca="false">IF($L1618&lt;&gt;"",IF($L1618&gt;=2015.5,1,0),"")</f>
        <v>0</v>
      </c>
      <c r="T1618" s="0" t="n">
        <f aca="false">IF($L1618&lt;&gt;"",IF($L1618&gt;=2016,1,0),"")</f>
        <v>0</v>
      </c>
      <c r="U1618" s="0" t="n">
        <f aca="false">IF(ISNUMBER($BX1618),IF($BX1618&gt;=2016,1,0),"")</f>
        <v>1</v>
      </c>
      <c r="V1618" s="0" t="n">
        <f aca="false">IF(ISNUMBER($BW1618),IF($BW1618&gt;=2016,1,0),"")</f>
        <v>0</v>
      </c>
      <c r="W1618" s="0" t="str">
        <f aca="false">IF(AND(ISNUMBER($BW1618),ISNUMBER($BX1618)),IF($BW1618&gt;=2016,"post-only",IF($BX1618&lt;2016,"pre-only","mixed")),"")</f>
        <v>mixed</v>
      </c>
      <c r="X1618" s="0" t="n">
        <f aca="false">IF(AND(ISNUMBER($BW1618),ISNUMBER($BX1618)),MIN(1,MAX(0,($BX1618-2017+1)/($BX1618-$BW1618+1))),"")</f>
        <v>0</v>
      </c>
      <c r="Y1618" s="0" t="n">
        <f aca="false">IF(AND(ISNUMBER($BW1618),ISNUMBER($BX1618)),MIN(1,MAX(0,($BX1618-2018+1)/($BX1618-$BW1618+1))),"")</f>
        <v>0</v>
      </c>
      <c r="Z1618" s="0" t="n">
        <f aca="false">IF(AND(ISNUMBER($BW1618),ISNUMBER($BX1618)),MIN(1,MAX(0,($BX1618-2019+1)/($BX1618-$BW1618+1))),"")</f>
        <v>0</v>
      </c>
      <c r="AA1618" s="0" t="n">
        <f aca="false">IF(ISNUMBER($BX1618),IF($BX1618&gt;=2017,1,0),"")</f>
        <v>0</v>
      </c>
      <c r="AB1618" s="0" t="n">
        <f aca="false">IF(ISNUMBER($BX1618),IF($BX1618&gt;=2018,1,0),"")</f>
        <v>0</v>
      </c>
      <c r="AC1618" s="0" t="n">
        <f aca="false">IF(ISNUMBER($BX1618),IF($BX1618&gt;=2019,1,0),"")</f>
        <v>0</v>
      </c>
      <c r="AD1618" s="0" t="n">
        <f aca="false">IF($L1618&lt;&gt;"",IF($L1618&gt;2013,1,0),"")</f>
        <v>0</v>
      </c>
      <c r="AE1618" s="0" t="n">
        <f aca="false">IF($L1618&lt;&gt;"",1+IF($L1618&gt;2011,1,0)+IF($L1618&gt;2014,1,0),"")</f>
        <v>2</v>
      </c>
      <c r="AF1618" s="0" t="s">
        <v>87</v>
      </c>
      <c r="AG1618" s="0" t="s">
        <v>436</v>
      </c>
      <c r="AH1618" s="0" t="s">
        <v>89</v>
      </c>
      <c r="AI1618" s="0" t="s">
        <v>497</v>
      </c>
      <c r="AJ1618" s="0" t="s">
        <v>497</v>
      </c>
      <c r="AK1618" s="0" t="str">
        <f aca="false">IF(AND($CF1618&lt;&gt;"",IFERROR(INDEX(subsample_country_map!$B:$B,MATCH($CF1618,subsample_country_map!$A:$A,0)),"")&lt;&gt;""),INDEX(subsample_country_map!$B:$B,MATCH($CF1618,subsample_country_map!$A:$A,0)),INDEX(lookup!$AA:$AA,MATCH($A1618,lookup!$A:$A,0)))</f>
        <v>1_US</v>
      </c>
      <c r="AL1618" s="0" t="str">
        <f aca="false">IF(AND($CF1618&lt;&gt;"",IFERROR(INDEX(subsample_country_map!$C:$C,MATCH($CF1618,subsample_country_map!$A:$A,0)),"")&lt;&gt;""),INDEX(subsample_country_map!$C:$C,MATCH($CF1618,subsample_country_map!$A:$A,0)),INDEX(lookup!$AB:$AB,MATCH($A1618,lookup!$A:$A,0)))</f>
        <v>1_developed</v>
      </c>
      <c r="AM1618" s="0" t="str">
        <f aca="false">IF(AND($CF1618&lt;&gt;"",IFERROR(INDEX(subsample_country_map!$D:$D,MATCH($CF1618,subsample_country_map!$A:$A,0)),"")&lt;&gt;""),INDEX(subsample_country_map!$D:$D,MATCH($CF1618,subsample_country_map!$A:$A,0)),INDEX(lookup!$AC:$AC,MATCH($A1618,lookup!$A:$A,0)))</f>
        <v>1_western</v>
      </c>
      <c r="AN1618" s="0" t="str">
        <f aca="false">IF(AND($CF1618&lt;&gt;"",IFERROR(INDEX(subsample_country_map!$E:$E,MATCH($CF1618,subsample_country_map!$A:$A,0)),"")&lt;&gt;""),INDEX(subsample_country_map!$E:$E,MATCH($CF1618,subsample_country_map!$A:$A,0)),INDEX(lookup!$AD:$AD,MATCH($A1618,lookup!$A:$A,0)))</f>
        <v>1_common law</v>
      </c>
      <c r="AO1618" s="0" t="str">
        <f aca="false">INDEX(lookup!$Y:$Y,MATCH($A1618,lookup!$A:$A,0))</f>
        <v>0_published</v>
      </c>
      <c r="AP1618" s="0" t="str">
        <f aca="false">INDEX(lookup!$Z:$Z,MATCH($A1618,lookup!$A:$A,0))</f>
        <v>1_VHB high</v>
      </c>
      <c r="AQ1618" s="0" t="str">
        <f aca="false">INDEX(lookup!$W:$W,MATCH($A1618,lookup!$A:$A,0))</f>
        <v>3_mgmt</v>
      </c>
      <c r="AS1618" s="0" t="s">
        <v>91</v>
      </c>
      <c r="AT1618" s="0" t="s">
        <v>111</v>
      </c>
      <c r="AU1618" s="0" t="s">
        <v>93</v>
      </c>
      <c r="AV1618" s="0" t="s">
        <v>2318</v>
      </c>
      <c r="AX1618" s="0" t="s">
        <v>5827</v>
      </c>
      <c r="BA1618" s="0" t="n">
        <v>300</v>
      </c>
      <c r="BB1618" s="0" t="s">
        <v>347</v>
      </c>
      <c r="BC1618" s="0" t="s">
        <v>5693</v>
      </c>
      <c r="BD1618" s="0" t="s">
        <v>348</v>
      </c>
      <c r="BE1618" s="0" t="s">
        <v>5746</v>
      </c>
      <c r="BF1618" s="0" t="s">
        <v>5747</v>
      </c>
      <c r="BI1618" s="0" t="s">
        <v>316</v>
      </c>
      <c r="BJ1618" s="0" t="s">
        <v>5776</v>
      </c>
      <c r="BK1618" s="0" t="s">
        <v>5799</v>
      </c>
      <c r="BL1618" s="0" t="s">
        <v>5828</v>
      </c>
      <c r="BM1618" s="0" t="s">
        <v>5787</v>
      </c>
      <c r="BN1618" s="0" t="s">
        <v>5690</v>
      </c>
      <c r="BO1618" s="0" t="s">
        <v>769</v>
      </c>
      <c r="BP1618" s="0" t="s">
        <v>5678</v>
      </c>
      <c r="BQ1618" s="0" t="s">
        <v>127</v>
      </c>
      <c r="BT1618" s="0" t="n">
        <v>0</v>
      </c>
      <c r="BU1618" s="0" t="s">
        <v>5685</v>
      </c>
      <c r="BW1618" s="0" t="n">
        <v>2010</v>
      </c>
      <c r="BX1618" s="0" t="n">
        <v>2016</v>
      </c>
      <c r="BY1618" s="0" t="s">
        <v>5686</v>
      </c>
      <c r="BZ1618" s="0" t="n">
        <v>2013</v>
      </c>
      <c r="CA1618" s="0" t="n">
        <v>0.142857142857143</v>
      </c>
      <c r="CB1618" s="0" t="n">
        <v>0</v>
      </c>
      <c r="CC1618" s="0" t="n">
        <v>1</v>
      </c>
      <c r="CD1618" s="0" t="n">
        <v>0.0255738291981582</v>
      </c>
      <c r="CE1618" s="0" t="n">
        <v>1</v>
      </c>
    </row>
    <row r="1619" customFormat="false" ht="15" hidden="false" customHeight="false" outlineLevel="0" collapsed="false">
      <c r="A1619" s="0" t="s">
        <v>5678</v>
      </c>
      <c r="B1619" s="0" t="n">
        <v>2924</v>
      </c>
      <c r="C1619" s="0" t="n">
        <v>0.0146699116512285</v>
      </c>
      <c r="D1619" s="0" t="n">
        <v>380</v>
      </c>
      <c r="E1619" s="0" t="n">
        <f aca="false">IF(ISNUMBER($BA1619),$BA1619,IF(AND(ISNUMBER($D1619),ISNUMBER($BW1619),ISNUMBER($BX1619)),$D1619*($BX1619-$BW1619+1),""))</f>
        <v>380</v>
      </c>
      <c r="H1619" s="0" t="s">
        <v>118</v>
      </c>
      <c r="I1619" s="0" t="s">
        <v>119</v>
      </c>
      <c r="J1619" s="0" t="n">
        <f aca="false">IF($BW1619&lt;&gt;"",$BW1619,"")</f>
        <v>2010</v>
      </c>
      <c r="K1619" s="0" t="n">
        <f aca="false">IF($BX1619&lt;&gt;"",$BX1619,"")</f>
        <v>2016</v>
      </c>
      <c r="L1619" s="0" t="n">
        <f aca="false">IF(AND(ISNUMBER($BW1619),ISNUMBER($BX1619)),($BW1619+$BX1619)/2,"")</f>
        <v>2013</v>
      </c>
      <c r="M1619" s="0" t="n">
        <f aca="false">IF($L1619&lt;&gt;"",$L1619,"")</f>
        <v>2013</v>
      </c>
      <c r="N1619" s="0" t="n">
        <f aca="false">IF(AND(ISNUMBER($BW1619),ISNUMBER($BX1619)),MIN(1,MAX(0,($BX1619-2016+1)/($BX1619-$BW1619+1))),"")</f>
        <v>0.142857142857143</v>
      </c>
      <c r="O1619" s="0" t="n">
        <f aca="false">IF(AND(ISNUMBER($BW1619),ISNUMBER($BX1619)),MIN(1,MAX(0,($BX1619-2017+1)/($BX1619-$BW1619+1))),"")</f>
        <v>0</v>
      </c>
      <c r="P1619" s="0" t="n">
        <f aca="false">IF(AND(ISNUMBER($BW1619),ISNUMBER($BX1619)),MIN(1,MAX(0,($BX1619-2018+1)/($BX1619-$BW1619+1))),"")</f>
        <v>0</v>
      </c>
      <c r="Q1619" s="0" t="n">
        <f aca="false">IF(AND(ISNUMBER($BW1619),ISNUMBER($BX1619)),MIN(1,MAX(0,($BX1619-2019+1)/($BX1619-$BW1619+1))),"")</f>
        <v>0</v>
      </c>
      <c r="R1619" s="0" t="n">
        <f aca="false">IF(AND(ISNUMBER($BW1619),ISNUMBER($BX1619)),MIN(1,MAX(0,($BX1619-2016+1)/($BX1619-$BW1619+1))),"")</f>
        <v>0.142857142857143</v>
      </c>
      <c r="S1619" s="0" t="n">
        <f aca="false">IF($L1619&lt;&gt;"",IF($L1619&gt;=2015.5,1,0),"")</f>
        <v>0</v>
      </c>
      <c r="T1619" s="0" t="n">
        <f aca="false">IF($L1619&lt;&gt;"",IF($L1619&gt;=2016,1,0),"")</f>
        <v>0</v>
      </c>
      <c r="U1619" s="0" t="n">
        <f aca="false">IF(ISNUMBER($BX1619),IF($BX1619&gt;=2016,1,0),"")</f>
        <v>1</v>
      </c>
      <c r="V1619" s="0" t="n">
        <f aca="false">IF(ISNUMBER($BW1619),IF($BW1619&gt;=2016,1,0),"")</f>
        <v>0</v>
      </c>
      <c r="W1619" s="0" t="str">
        <f aca="false">IF(AND(ISNUMBER($BW1619),ISNUMBER($BX1619)),IF($BW1619&gt;=2016,"post-only",IF($BX1619&lt;2016,"pre-only","mixed")),"")</f>
        <v>mixed</v>
      </c>
      <c r="X1619" s="0" t="n">
        <f aca="false">IF(AND(ISNUMBER($BW1619),ISNUMBER($BX1619)),MIN(1,MAX(0,($BX1619-2017+1)/($BX1619-$BW1619+1))),"")</f>
        <v>0</v>
      </c>
      <c r="Y1619" s="0" t="n">
        <f aca="false">IF(AND(ISNUMBER($BW1619),ISNUMBER($BX1619)),MIN(1,MAX(0,($BX1619-2018+1)/($BX1619-$BW1619+1))),"")</f>
        <v>0</v>
      </c>
      <c r="Z1619" s="0" t="n">
        <f aca="false">IF(AND(ISNUMBER($BW1619),ISNUMBER($BX1619)),MIN(1,MAX(0,($BX1619-2019+1)/($BX1619-$BW1619+1))),"")</f>
        <v>0</v>
      </c>
      <c r="AA1619" s="0" t="n">
        <f aca="false">IF(ISNUMBER($BX1619),IF($BX1619&gt;=2017,1,0),"")</f>
        <v>0</v>
      </c>
      <c r="AB1619" s="0" t="n">
        <f aca="false">IF(ISNUMBER($BX1619),IF($BX1619&gt;=2018,1,0),"")</f>
        <v>0</v>
      </c>
      <c r="AC1619" s="0" t="n">
        <f aca="false">IF(ISNUMBER($BX1619),IF($BX1619&gt;=2019,1,0),"")</f>
        <v>0</v>
      </c>
      <c r="AD1619" s="0" t="n">
        <f aca="false">IF($L1619&lt;&gt;"",IF($L1619&gt;2013,1,0),"")</f>
        <v>0</v>
      </c>
      <c r="AE1619" s="0" t="n">
        <f aca="false">IF($L1619&lt;&gt;"",1+IF($L1619&gt;2011,1,0)+IF($L1619&gt;2014,1,0),"")</f>
        <v>2</v>
      </c>
      <c r="AF1619" s="0" t="s">
        <v>87</v>
      </c>
      <c r="AG1619" s="0" t="s">
        <v>436</v>
      </c>
      <c r="AH1619" s="0" t="s">
        <v>89</v>
      </c>
      <c r="AI1619" s="0" t="s">
        <v>497</v>
      </c>
      <c r="AJ1619" s="0" t="s">
        <v>497</v>
      </c>
      <c r="AK1619" s="0" t="str">
        <f aca="false">IF(AND($CF1619&lt;&gt;"",IFERROR(INDEX(subsample_country_map!$B:$B,MATCH($CF1619,subsample_country_map!$A:$A,0)),"")&lt;&gt;""),INDEX(subsample_country_map!$B:$B,MATCH($CF1619,subsample_country_map!$A:$A,0)),INDEX(lookup!$AA:$AA,MATCH($A1619,lookup!$A:$A,0)))</f>
        <v>1_US</v>
      </c>
      <c r="AL1619" s="0" t="str">
        <f aca="false">IF(AND($CF1619&lt;&gt;"",IFERROR(INDEX(subsample_country_map!$C:$C,MATCH($CF1619,subsample_country_map!$A:$A,0)),"")&lt;&gt;""),INDEX(subsample_country_map!$C:$C,MATCH($CF1619,subsample_country_map!$A:$A,0)),INDEX(lookup!$AB:$AB,MATCH($A1619,lookup!$A:$A,0)))</f>
        <v>1_developed</v>
      </c>
      <c r="AM1619" s="0" t="str">
        <f aca="false">IF(AND($CF1619&lt;&gt;"",IFERROR(INDEX(subsample_country_map!$D:$D,MATCH($CF1619,subsample_country_map!$A:$A,0)),"")&lt;&gt;""),INDEX(subsample_country_map!$D:$D,MATCH($CF1619,subsample_country_map!$A:$A,0)),INDEX(lookup!$AC:$AC,MATCH($A1619,lookup!$A:$A,0)))</f>
        <v>1_western</v>
      </c>
      <c r="AN1619" s="0" t="str">
        <f aca="false">IF(AND($CF1619&lt;&gt;"",IFERROR(INDEX(subsample_country_map!$E:$E,MATCH($CF1619,subsample_country_map!$A:$A,0)),"")&lt;&gt;""),INDEX(subsample_country_map!$E:$E,MATCH($CF1619,subsample_country_map!$A:$A,0)),INDEX(lookup!$AD:$AD,MATCH($A1619,lookup!$A:$A,0)))</f>
        <v>1_common law</v>
      </c>
      <c r="AO1619" s="0" t="str">
        <f aca="false">INDEX(lookup!$Y:$Y,MATCH($A1619,lookup!$A:$A,0))</f>
        <v>0_published</v>
      </c>
      <c r="AP1619" s="0" t="str">
        <f aca="false">INDEX(lookup!$Z:$Z,MATCH($A1619,lookup!$A:$A,0))</f>
        <v>1_VHB high</v>
      </c>
      <c r="AQ1619" s="0" t="str">
        <f aca="false">INDEX(lookup!$W:$W,MATCH($A1619,lookup!$A:$A,0))</f>
        <v>3_mgmt</v>
      </c>
      <c r="AS1619" s="0" t="s">
        <v>91</v>
      </c>
      <c r="AT1619" s="0" t="s">
        <v>111</v>
      </c>
      <c r="AU1619" s="0" t="s">
        <v>93</v>
      </c>
      <c r="AV1619" s="0" t="s">
        <v>1522</v>
      </c>
      <c r="AX1619" s="0" t="s">
        <v>5829</v>
      </c>
      <c r="BA1619" s="0" t="n">
        <v>380</v>
      </c>
      <c r="BB1619" s="0" t="s">
        <v>347</v>
      </c>
      <c r="BC1619" s="0" t="s">
        <v>5693</v>
      </c>
      <c r="BD1619" s="0" t="s">
        <v>348</v>
      </c>
      <c r="BE1619" s="0" t="s">
        <v>5746</v>
      </c>
      <c r="BF1619" s="0" t="s">
        <v>5751</v>
      </c>
      <c r="BI1619" s="0" t="s">
        <v>316</v>
      </c>
      <c r="BJ1619" s="0" t="s">
        <v>5783</v>
      </c>
      <c r="BK1619" s="0" t="s">
        <v>5799</v>
      </c>
      <c r="BL1619" s="0" t="s">
        <v>5830</v>
      </c>
      <c r="BM1619" s="0" t="s">
        <v>5787</v>
      </c>
      <c r="BN1619" s="0" t="s">
        <v>5690</v>
      </c>
      <c r="BO1619" s="0" t="s">
        <v>769</v>
      </c>
      <c r="BP1619" s="0" t="s">
        <v>5678</v>
      </c>
      <c r="BQ1619" s="0" t="s">
        <v>127</v>
      </c>
      <c r="BT1619" s="0" t="n">
        <v>0</v>
      </c>
      <c r="BU1619" s="0" t="s">
        <v>5685</v>
      </c>
      <c r="BW1619" s="0" t="n">
        <v>2010</v>
      </c>
      <c r="BX1619" s="0" t="n">
        <v>2016</v>
      </c>
      <c r="BY1619" s="0" t="s">
        <v>5686</v>
      </c>
      <c r="BZ1619" s="0" t="n">
        <v>2013</v>
      </c>
      <c r="CA1619" s="0" t="n">
        <v>0.142857142857143</v>
      </c>
      <c r="CB1619" s="0" t="n">
        <v>0</v>
      </c>
      <c r="CC1619" s="0" t="n">
        <v>1</v>
      </c>
      <c r="CD1619" s="0" t="n">
        <v>0.0146709641396408</v>
      </c>
      <c r="CE1619" s="0" t="n">
        <v>1</v>
      </c>
    </row>
    <row r="1620" customFormat="false" ht="15" hidden="false" customHeight="false" outlineLevel="0" collapsed="false">
      <c r="A1620" s="0" t="s">
        <v>5831</v>
      </c>
      <c r="B1620" s="0" t="n">
        <v>2925</v>
      </c>
      <c r="C1620" s="0" t="n">
        <v>-0.216</v>
      </c>
      <c r="D1620" s="0" t="n">
        <v>806</v>
      </c>
      <c r="E1620" s="0" t="n">
        <f aca="false">IF(ISNUMBER($BA1620),$BA1620,IF(AND(ISNUMBER($D1620),ISNUMBER($BW1620),ISNUMBER($BX1620)),$D1620*($BX1620-$BW1620+1),""))</f>
        <v>806</v>
      </c>
      <c r="H1620" s="0" t="s">
        <v>85</v>
      </c>
      <c r="I1620" s="0" t="s">
        <v>86</v>
      </c>
      <c r="J1620" s="0" t="n">
        <f aca="false">IF($BW1620&lt;&gt;"",$BW1620,"")</f>
        <v>2011</v>
      </c>
      <c r="K1620" s="0" t="n">
        <f aca="false">IF($BX1620&lt;&gt;"",$BX1620,"")</f>
        <v>2014</v>
      </c>
      <c r="L1620" s="0" t="n">
        <f aca="false">IF(AND(ISNUMBER($BW1620),ISNUMBER($BX1620)),($BW1620+$BX1620)/2,"")</f>
        <v>2012.5</v>
      </c>
      <c r="M1620" s="0" t="n">
        <f aca="false">IF($L1620&lt;&gt;"",$L1620,"")</f>
        <v>2012.5</v>
      </c>
      <c r="N1620" s="0" t="n">
        <f aca="false">IF(AND(ISNUMBER($BW1620),ISNUMBER($BX1620)),MIN(1,MAX(0,($BX1620-2016+1)/($BX1620-$BW1620+1))),"")</f>
        <v>0</v>
      </c>
      <c r="O1620" s="0" t="n">
        <f aca="false">IF(AND(ISNUMBER($BW1620),ISNUMBER($BX1620)),MIN(1,MAX(0,($BX1620-2017+1)/($BX1620-$BW1620+1))),"")</f>
        <v>0</v>
      </c>
      <c r="P1620" s="0" t="n">
        <f aca="false">IF(AND(ISNUMBER($BW1620),ISNUMBER($BX1620)),MIN(1,MAX(0,($BX1620-2018+1)/($BX1620-$BW1620+1))),"")</f>
        <v>0</v>
      </c>
      <c r="Q1620" s="0" t="n">
        <f aca="false">IF(AND(ISNUMBER($BW1620),ISNUMBER($BX1620)),MIN(1,MAX(0,($BX1620-2019+1)/($BX1620-$BW1620+1))),"")</f>
        <v>0</v>
      </c>
      <c r="R1620" s="0" t="n">
        <f aca="false">IF(AND(ISNUMBER($BW1620),ISNUMBER($BX1620)),MIN(1,MAX(0,($BX1620-2016+1)/($BX1620-$BW1620+1))),"")</f>
        <v>0</v>
      </c>
      <c r="S1620" s="0" t="n">
        <f aca="false">IF($L1620&lt;&gt;"",IF($L1620&gt;=2015.5,1,0),"")</f>
        <v>0</v>
      </c>
      <c r="T1620" s="0" t="n">
        <f aca="false">IF($L1620&lt;&gt;"",IF($L1620&gt;=2016,1,0),"")</f>
        <v>0</v>
      </c>
      <c r="U1620" s="0" t="n">
        <f aca="false">IF(ISNUMBER($BX1620),IF($BX1620&gt;=2016,1,0),"")</f>
        <v>0</v>
      </c>
      <c r="V1620" s="0" t="n">
        <f aca="false">IF(ISNUMBER($BW1620),IF($BW1620&gt;=2016,1,0),"")</f>
        <v>0</v>
      </c>
      <c r="W1620" s="0" t="str">
        <f aca="false">IF(AND(ISNUMBER($BW1620),ISNUMBER($BX1620)),IF($BW1620&gt;=2016,"post-only",IF($BX1620&lt;2016,"pre-only","mixed")),"")</f>
        <v>pre-only</v>
      </c>
      <c r="X1620" s="0" t="n">
        <f aca="false">IF(AND(ISNUMBER($BW1620),ISNUMBER($BX1620)),MIN(1,MAX(0,($BX1620-2017+1)/($BX1620-$BW1620+1))),"")</f>
        <v>0</v>
      </c>
      <c r="Y1620" s="0" t="n">
        <f aca="false">IF(AND(ISNUMBER($BW1620),ISNUMBER($BX1620)),MIN(1,MAX(0,($BX1620-2018+1)/($BX1620-$BW1620+1))),"")</f>
        <v>0</v>
      </c>
      <c r="Z1620" s="0" t="n">
        <f aca="false">IF(AND(ISNUMBER($BW1620),ISNUMBER($BX1620)),MIN(1,MAX(0,($BX1620-2019+1)/($BX1620-$BW1620+1))),"")</f>
        <v>0</v>
      </c>
      <c r="AA1620" s="0" t="n">
        <f aca="false">IF(ISNUMBER($BX1620),IF($BX1620&gt;=2017,1,0),"")</f>
        <v>0</v>
      </c>
      <c r="AB1620" s="0" t="n">
        <f aca="false">IF(ISNUMBER($BX1620),IF($BX1620&gt;=2018,1,0),"")</f>
        <v>0</v>
      </c>
      <c r="AC1620" s="0" t="n">
        <f aca="false">IF(ISNUMBER($BX1620),IF($BX1620&gt;=2019,1,0),"")</f>
        <v>0</v>
      </c>
      <c r="AD1620" s="0" t="n">
        <f aca="false">IF($L1620&lt;&gt;"",IF($L1620&gt;2013,1,0),"")</f>
        <v>0</v>
      </c>
      <c r="AE1620" s="0" t="n">
        <f aca="false">IF($L1620&lt;&gt;"",1+IF($L1620&gt;2011,1,0)+IF($L1620&gt;2014,1,0),"")</f>
        <v>2</v>
      </c>
      <c r="AF1620" s="0" t="s">
        <v>310</v>
      </c>
      <c r="AG1620" s="0" t="s">
        <v>88</v>
      </c>
      <c r="AH1620" s="0" t="s">
        <v>90</v>
      </c>
      <c r="AI1620" s="0" t="s">
        <v>90</v>
      </c>
      <c r="AJ1620" s="0" t="s">
        <v>90</v>
      </c>
      <c r="AK1620" s="0" t="str">
        <f aca="false">IF(AND($CF1620&lt;&gt;"",IFERROR(INDEX(subsample_country_map!$B:$B,MATCH($CF1620,subsample_country_map!$A:$A,0)),"")&lt;&gt;""),INDEX(subsample_country_map!$B:$B,MATCH($CF1620,subsample_country_map!$A:$A,0)),INDEX(lookup!$AA:$AA,MATCH($A1620,lookup!$A:$A,0)))</f>
        <v>99_NCE</v>
      </c>
      <c r="AL1620" s="0" t="str">
        <f aca="false">IF(AND($CF1620&lt;&gt;"",IFERROR(INDEX(subsample_country_map!$C:$C,MATCH($CF1620,subsample_country_map!$A:$A,0)),"")&lt;&gt;""),INDEX(subsample_country_map!$C:$C,MATCH($CF1620,subsample_country_map!$A:$A,0)),INDEX(lookup!$AB:$AB,MATCH($A1620,lookup!$A:$A,0)))</f>
        <v>99_NCE</v>
      </c>
      <c r="AM1620" s="0" t="str">
        <f aca="false">IF(AND($CF1620&lt;&gt;"",IFERROR(INDEX(subsample_country_map!$D:$D,MATCH($CF1620,subsample_country_map!$A:$A,0)),"")&lt;&gt;""),INDEX(subsample_country_map!$D:$D,MATCH($CF1620,subsample_country_map!$A:$A,0)),INDEX(lookup!$AC:$AC,MATCH($A1620,lookup!$A:$A,0)))</f>
        <v>1_western</v>
      </c>
      <c r="AN1620" s="0" t="str">
        <f aca="false">IF(AND($CF1620&lt;&gt;"",IFERROR(INDEX(subsample_country_map!$E:$E,MATCH($CF1620,subsample_country_map!$A:$A,0)),"")&lt;&gt;""),INDEX(subsample_country_map!$E:$E,MATCH($CF1620,subsample_country_map!$A:$A,0)),INDEX(lookup!$AD:$AD,MATCH($A1620,lookup!$A:$A,0)))</f>
        <v>1_common law</v>
      </c>
      <c r="AO1620" s="0" t="str">
        <f aca="false">INDEX(lookup!$Y:$Y,MATCH($A1620,lookup!$A:$A,0))</f>
        <v>0_published</v>
      </c>
      <c r="AP1620" s="0" t="str">
        <f aca="false">INDEX(lookup!$Z:$Z,MATCH($A1620,lookup!$A:$A,0))</f>
        <v>1_VHB high</v>
      </c>
      <c r="AQ1620" s="0" t="str">
        <f aca="false">INDEX(lookup!$W:$W,MATCH($A1620,lookup!$A:$A,0))</f>
        <v>1_fin/acc/econ</v>
      </c>
      <c r="AS1620" s="0" t="s">
        <v>91</v>
      </c>
      <c r="AT1620" s="0" t="s">
        <v>92</v>
      </c>
      <c r="AU1620" s="0" t="s">
        <v>93</v>
      </c>
      <c r="AZ1620" s="0" t="s">
        <v>5832</v>
      </c>
      <c r="BA1620" s="0" t="n">
        <v>806</v>
      </c>
      <c r="BB1620" s="0" t="s">
        <v>96</v>
      </c>
      <c r="BC1620" s="0" t="s">
        <v>97</v>
      </c>
      <c r="BD1620" s="0" t="s">
        <v>97</v>
      </c>
      <c r="BE1620" s="0" t="s">
        <v>98</v>
      </c>
      <c r="BI1620" s="0" t="s">
        <v>99</v>
      </c>
      <c r="BJ1620" s="0" t="s">
        <v>5833</v>
      </c>
      <c r="BK1620" s="0" t="s">
        <v>101</v>
      </c>
      <c r="BL1620" s="0" t="s">
        <v>5834</v>
      </c>
      <c r="BM1620" s="0" t="s">
        <v>5835</v>
      </c>
      <c r="BN1620" s="0" t="s">
        <v>5836</v>
      </c>
      <c r="BO1620" s="0" t="s">
        <v>105</v>
      </c>
      <c r="BP1620" s="0" t="s">
        <v>5831</v>
      </c>
      <c r="BQ1620" s="0" t="s">
        <v>85</v>
      </c>
      <c r="BT1620" s="0" t="n">
        <v>0</v>
      </c>
      <c r="BU1620" s="0" t="s">
        <v>5837</v>
      </c>
      <c r="BW1620" s="0" t="n">
        <v>2011</v>
      </c>
      <c r="BX1620" s="0" t="n">
        <v>2014</v>
      </c>
      <c r="BY1620" s="0" t="s">
        <v>5838</v>
      </c>
      <c r="BZ1620" s="0" t="n">
        <v>2012.5</v>
      </c>
      <c r="CA1620" s="0" t="n">
        <v>0</v>
      </c>
      <c r="CB1620" s="0" t="n">
        <v>0</v>
      </c>
      <c r="CC1620" s="0" t="n">
        <v>0</v>
      </c>
      <c r="CD1620" s="0" t="n">
        <v>-0.219456521087852</v>
      </c>
      <c r="CE1620" s="0" t="n">
        <v>1</v>
      </c>
    </row>
    <row r="1621" customFormat="false" ht="15" hidden="false" customHeight="false" outlineLevel="0" collapsed="false">
      <c r="A1621" s="0" t="s">
        <v>5831</v>
      </c>
      <c r="B1621" s="0" t="n">
        <v>2926</v>
      </c>
      <c r="C1621" s="0" t="n">
        <v>-0.076</v>
      </c>
      <c r="D1621" s="0" t="n">
        <v>806</v>
      </c>
      <c r="E1621" s="0" t="n">
        <f aca="false">IF(ISNUMBER($BA1621),$BA1621,IF(AND(ISNUMBER($D1621),ISNUMBER($BW1621),ISNUMBER($BX1621)),$D1621*($BX1621-$BW1621+1),""))</f>
        <v>806</v>
      </c>
      <c r="H1621" s="0" t="s">
        <v>85</v>
      </c>
      <c r="I1621" s="0" t="s">
        <v>86</v>
      </c>
      <c r="J1621" s="0" t="n">
        <f aca="false">IF($BW1621&lt;&gt;"",$BW1621,"")</f>
        <v>2011</v>
      </c>
      <c r="K1621" s="0" t="n">
        <f aca="false">IF($BX1621&lt;&gt;"",$BX1621,"")</f>
        <v>2014</v>
      </c>
      <c r="L1621" s="0" t="n">
        <f aca="false">IF(AND(ISNUMBER($BW1621),ISNUMBER($BX1621)),($BW1621+$BX1621)/2,"")</f>
        <v>2012.5</v>
      </c>
      <c r="M1621" s="0" t="n">
        <f aca="false">IF($L1621&lt;&gt;"",$L1621,"")</f>
        <v>2012.5</v>
      </c>
      <c r="N1621" s="0" t="n">
        <f aca="false">IF(AND(ISNUMBER($BW1621),ISNUMBER($BX1621)),MIN(1,MAX(0,($BX1621-2016+1)/($BX1621-$BW1621+1))),"")</f>
        <v>0</v>
      </c>
      <c r="O1621" s="0" t="n">
        <f aca="false">IF(AND(ISNUMBER($BW1621),ISNUMBER($BX1621)),MIN(1,MAX(0,($BX1621-2017+1)/($BX1621-$BW1621+1))),"")</f>
        <v>0</v>
      </c>
      <c r="P1621" s="0" t="n">
        <f aca="false">IF(AND(ISNUMBER($BW1621),ISNUMBER($BX1621)),MIN(1,MAX(0,($BX1621-2018+1)/($BX1621-$BW1621+1))),"")</f>
        <v>0</v>
      </c>
      <c r="Q1621" s="0" t="n">
        <f aca="false">IF(AND(ISNUMBER($BW1621),ISNUMBER($BX1621)),MIN(1,MAX(0,($BX1621-2019+1)/($BX1621-$BW1621+1))),"")</f>
        <v>0</v>
      </c>
      <c r="R1621" s="0" t="n">
        <f aca="false">IF(AND(ISNUMBER($BW1621),ISNUMBER($BX1621)),MIN(1,MAX(0,($BX1621-2016+1)/($BX1621-$BW1621+1))),"")</f>
        <v>0</v>
      </c>
      <c r="S1621" s="0" t="n">
        <f aca="false">IF($L1621&lt;&gt;"",IF($L1621&gt;=2015.5,1,0),"")</f>
        <v>0</v>
      </c>
      <c r="T1621" s="0" t="n">
        <f aca="false">IF($L1621&lt;&gt;"",IF($L1621&gt;=2016,1,0),"")</f>
        <v>0</v>
      </c>
      <c r="U1621" s="0" t="n">
        <f aca="false">IF(ISNUMBER($BX1621),IF($BX1621&gt;=2016,1,0),"")</f>
        <v>0</v>
      </c>
      <c r="V1621" s="0" t="n">
        <f aca="false">IF(ISNUMBER($BW1621),IF($BW1621&gt;=2016,1,0),"")</f>
        <v>0</v>
      </c>
      <c r="W1621" s="0" t="str">
        <f aca="false">IF(AND(ISNUMBER($BW1621),ISNUMBER($BX1621)),IF($BW1621&gt;=2016,"post-only",IF($BX1621&lt;2016,"pre-only","mixed")),"")</f>
        <v>pre-only</v>
      </c>
      <c r="X1621" s="0" t="n">
        <f aca="false">IF(AND(ISNUMBER($BW1621),ISNUMBER($BX1621)),MIN(1,MAX(0,($BX1621-2017+1)/($BX1621-$BW1621+1))),"")</f>
        <v>0</v>
      </c>
      <c r="Y1621" s="0" t="n">
        <f aca="false">IF(AND(ISNUMBER($BW1621),ISNUMBER($BX1621)),MIN(1,MAX(0,($BX1621-2018+1)/($BX1621-$BW1621+1))),"")</f>
        <v>0</v>
      </c>
      <c r="Z1621" s="0" t="n">
        <f aca="false">IF(AND(ISNUMBER($BW1621),ISNUMBER($BX1621)),MIN(1,MAX(0,($BX1621-2019+1)/($BX1621-$BW1621+1))),"")</f>
        <v>0</v>
      </c>
      <c r="AA1621" s="0" t="n">
        <f aca="false">IF(ISNUMBER($BX1621),IF($BX1621&gt;=2017,1,0),"")</f>
        <v>0</v>
      </c>
      <c r="AB1621" s="0" t="n">
        <f aca="false">IF(ISNUMBER($BX1621),IF($BX1621&gt;=2018,1,0),"")</f>
        <v>0</v>
      </c>
      <c r="AC1621" s="0" t="n">
        <f aca="false">IF(ISNUMBER($BX1621),IF($BX1621&gt;=2019,1,0),"")</f>
        <v>0</v>
      </c>
      <c r="AD1621" s="0" t="n">
        <f aca="false">IF($L1621&lt;&gt;"",IF($L1621&gt;2013,1,0),"")</f>
        <v>0</v>
      </c>
      <c r="AE1621" s="0" t="n">
        <f aca="false">IF($L1621&lt;&gt;"",1+IF($L1621&gt;2011,1,0)+IF($L1621&gt;2014,1,0),"")</f>
        <v>2</v>
      </c>
      <c r="AF1621" s="0" t="s">
        <v>310</v>
      </c>
      <c r="AG1621" s="0" t="s">
        <v>436</v>
      </c>
      <c r="AH1621" s="0" t="s">
        <v>90</v>
      </c>
      <c r="AI1621" s="0" t="s">
        <v>90</v>
      </c>
      <c r="AJ1621" s="0" t="s">
        <v>90</v>
      </c>
      <c r="AK1621" s="0" t="str">
        <f aca="false">IF(AND($CF1621&lt;&gt;"",IFERROR(INDEX(subsample_country_map!$B:$B,MATCH($CF1621,subsample_country_map!$A:$A,0)),"")&lt;&gt;""),INDEX(subsample_country_map!$B:$B,MATCH($CF1621,subsample_country_map!$A:$A,0)),INDEX(lookup!$AA:$AA,MATCH($A1621,lookup!$A:$A,0)))</f>
        <v>99_NCE</v>
      </c>
      <c r="AL1621" s="0" t="str">
        <f aca="false">IF(AND($CF1621&lt;&gt;"",IFERROR(INDEX(subsample_country_map!$C:$C,MATCH($CF1621,subsample_country_map!$A:$A,0)),"")&lt;&gt;""),INDEX(subsample_country_map!$C:$C,MATCH($CF1621,subsample_country_map!$A:$A,0)),INDEX(lookup!$AB:$AB,MATCH($A1621,lookup!$A:$A,0)))</f>
        <v>99_NCE</v>
      </c>
      <c r="AM1621" s="0" t="str">
        <f aca="false">IF(AND($CF1621&lt;&gt;"",IFERROR(INDEX(subsample_country_map!$D:$D,MATCH($CF1621,subsample_country_map!$A:$A,0)),"")&lt;&gt;""),INDEX(subsample_country_map!$D:$D,MATCH($CF1621,subsample_country_map!$A:$A,0)),INDEX(lookup!$AC:$AC,MATCH($A1621,lookup!$A:$A,0)))</f>
        <v>1_western</v>
      </c>
      <c r="AN1621" s="0" t="str">
        <f aca="false">IF(AND($CF1621&lt;&gt;"",IFERROR(INDEX(subsample_country_map!$E:$E,MATCH($CF1621,subsample_country_map!$A:$A,0)),"")&lt;&gt;""),INDEX(subsample_country_map!$E:$E,MATCH($CF1621,subsample_country_map!$A:$A,0)),INDEX(lookup!$AD:$AD,MATCH($A1621,lookup!$A:$A,0)))</f>
        <v>1_common law</v>
      </c>
      <c r="AO1621" s="0" t="str">
        <f aca="false">INDEX(lookup!$Y:$Y,MATCH($A1621,lookup!$A:$A,0))</f>
        <v>0_published</v>
      </c>
      <c r="AP1621" s="0" t="str">
        <f aca="false">INDEX(lookup!$Z:$Z,MATCH($A1621,lookup!$A:$A,0))</f>
        <v>1_VHB high</v>
      </c>
      <c r="AQ1621" s="0" t="str">
        <f aca="false">INDEX(lookup!$W:$W,MATCH($A1621,lookup!$A:$A,0))</f>
        <v>1_fin/acc/econ</v>
      </c>
      <c r="AS1621" s="0" t="s">
        <v>91</v>
      </c>
      <c r="AT1621" s="0" t="s">
        <v>111</v>
      </c>
      <c r="AU1621" s="0" t="s">
        <v>93</v>
      </c>
      <c r="AZ1621" s="0" t="s">
        <v>2369</v>
      </c>
      <c r="BA1621" s="0" t="n">
        <v>806</v>
      </c>
      <c r="BB1621" s="0" t="s">
        <v>96</v>
      </c>
      <c r="BC1621" s="0" t="s">
        <v>97</v>
      </c>
      <c r="BD1621" s="0" t="s">
        <v>97</v>
      </c>
      <c r="BE1621" s="0" t="s">
        <v>98</v>
      </c>
      <c r="BI1621" s="0" t="s">
        <v>99</v>
      </c>
      <c r="BJ1621" s="0" t="s">
        <v>5839</v>
      </c>
      <c r="BK1621" s="0" t="s">
        <v>101</v>
      </c>
      <c r="BL1621" s="0" t="s">
        <v>5840</v>
      </c>
      <c r="BM1621" s="0" t="s">
        <v>5841</v>
      </c>
      <c r="BN1621" s="0" t="s">
        <v>5836</v>
      </c>
      <c r="BO1621" s="0" t="s">
        <v>105</v>
      </c>
      <c r="BP1621" s="0" t="s">
        <v>5831</v>
      </c>
      <c r="BQ1621" s="0" t="s">
        <v>85</v>
      </c>
      <c r="BT1621" s="0" t="n">
        <v>0</v>
      </c>
      <c r="BU1621" s="0" t="s">
        <v>5837</v>
      </c>
      <c r="BW1621" s="0" t="n">
        <v>2011</v>
      </c>
      <c r="BX1621" s="0" t="n">
        <v>2014</v>
      </c>
      <c r="BY1621" s="0" t="s">
        <v>5838</v>
      </c>
      <c r="BZ1621" s="0" t="n">
        <v>2012.5</v>
      </c>
      <c r="CA1621" s="0" t="n">
        <v>0</v>
      </c>
      <c r="CB1621" s="0" t="n">
        <v>0</v>
      </c>
      <c r="CC1621" s="0" t="n">
        <v>0</v>
      </c>
      <c r="CD1621" s="0" t="n">
        <v>-0.0761468345400228</v>
      </c>
      <c r="CE1621" s="0" t="n">
        <v>1</v>
      </c>
    </row>
    <row r="1622" customFormat="false" ht="15" hidden="false" customHeight="false" outlineLevel="0" collapsed="false">
      <c r="A1622" s="0" t="s">
        <v>5831</v>
      </c>
      <c r="B1622" s="0" t="n">
        <v>2927</v>
      </c>
      <c r="C1622" s="0" t="n">
        <v>-0.187</v>
      </c>
      <c r="D1622" s="0" t="n">
        <v>806</v>
      </c>
      <c r="E1622" s="0" t="n">
        <f aca="false">IF(ISNUMBER($BA1622),$BA1622,IF(AND(ISNUMBER($D1622),ISNUMBER($BW1622),ISNUMBER($BX1622)),$D1622*($BX1622-$BW1622+1),""))</f>
        <v>806</v>
      </c>
      <c r="H1622" s="0" t="s">
        <v>85</v>
      </c>
      <c r="I1622" s="0" t="s">
        <v>86</v>
      </c>
      <c r="J1622" s="0" t="n">
        <f aca="false">IF($BW1622&lt;&gt;"",$BW1622,"")</f>
        <v>2011</v>
      </c>
      <c r="K1622" s="0" t="n">
        <f aca="false">IF($BX1622&lt;&gt;"",$BX1622,"")</f>
        <v>2014</v>
      </c>
      <c r="L1622" s="0" t="n">
        <f aca="false">IF(AND(ISNUMBER($BW1622),ISNUMBER($BX1622)),($BW1622+$BX1622)/2,"")</f>
        <v>2012.5</v>
      </c>
      <c r="M1622" s="0" t="n">
        <f aca="false">IF($L1622&lt;&gt;"",$L1622,"")</f>
        <v>2012.5</v>
      </c>
      <c r="N1622" s="0" t="n">
        <f aca="false">IF(AND(ISNUMBER($BW1622),ISNUMBER($BX1622)),MIN(1,MAX(0,($BX1622-2016+1)/($BX1622-$BW1622+1))),"")</f>
        <v>0</v>
      </c>
      <c r="O1622" s="0" t="n">
        <f aca="false">IF(AND(ISNUMBER($BW1622),ISNUMBER($BX1622)),MIN(1,MAX(0,($BX1622-2017+1)/($BX1622-$BW1622+1))),"")</f>
        <v>0</v>
      </c>
      <c r="P1622" s="0" t="n">
        <f aca="false">IF(AND(ISNUMBER($BW1622),ISNUMBER($BX1622)),MIN(1,MAX(0,($BX1622-2018+1)/($BX1622-$BW1622+1))),"")</f>
        <v>0</v>
      </c>
      <c r="Q1622" s="0" t="n">
        <f aca="false">IF(AND(ISNUMBER($BW1622),ISNUMBER($BX1622)),MIN(1,MAX(0,($BX1622-2019+1)/($BX1622-$BW1622+1))),"")</f>
        <v>0</v>
      </c>
      <c r="R1622" s="0" t="n">
        <f aca="false">IF(AND(ISNUMBER($BW1622),ISNUMBER($BX1622)),MIN(1,MAX(0,($BX1622-2016+1)/($BX1622-$BW1622+1))),"")</f>
        <v>0</v>
      </c>
      <c r="S1622" s="0" t="n">
        <f aca="false">IF($L1622&lt;&gt;"",IF($L1622&gt;=2015.5,1,0),"")</f>
        <v>0</v>
      </c>
      <c r="T1622" s="0" t="n">
        <f aca="false">IF($L1622&lt;&gt;"",IF($L1622&gt;=2016,1,0),"")</f>
        <v>0</v>
      </c>
      <c r="U1622" s="0" t="n">
        <f aca="false">IF(ISNUMBER($BX1622),IF($BX1622&gt;=2016,1,0),"")</f>
        <v>0</v>
      </c>
      <c r="V1622" s="0" t="n">
        <f aca="false">IF(ISNUMBER($BW1622),IF($BW1622&gt;=2016,1,0),"")</f>
        <v>0</v>
      </c>
      <c r="W1622" s="0" t="str">
        <f aca="false">IF(AND(ISNUMBER($BW1622),ISNUMBER($BX1622)),IF($BW1622&gt;=2016,"post-only",IF($BX1622&lt;2016,"pre-only","mixed")),"")</f>
        <v>pre-only</v>
      </c>
      <c r="X1622" s="0" t="n">
        <f aca="false">IF(AND(ISNUMBER($BW1622),ISNUMBER($BX1622)),MIN(1,MAX(0,($BX1622-2017+1)/($BX1622-$BW1622+1))),"")</f>
        <v>0</v>
      </c>
      <c r="Y1622" s="0" t="n">
        <f aca="false">IF(AND(ISNUMBER($BW1622),ISNUMBER($BX1622)),MIN(1,MAX(0,($BX1622-2018+1)/($BX1622-$BW1622+1))),"")</f>
        <v>0</v>
      </c>
      <c r="Z1622" s="0" t="n">
        <f aca="false">IF(AND(ISNUMBER($BW1622),ISNUMBER($BX1622)),MIN(1,MAX(0,($BX1622-2019+1)/($BX1622-$BW1622+1))),"")</f>
        <v>0</v>
      </c>
      <c r="AA1622" s="0" t="n">
        <f aca="false">IF(ISNUMBER($BX1622),IF($BX1622&gt;=2017,1,0),"")</f>
        <v>0</v>
      </c>
      <c r="AB1622" s="0" t="n">
        <f aca="false">IF(ISNUMBER($BX1622),IF($BX1622&gt;=2018,1,0),"")</f>
        <v>0</v>
      </c>
      <c r="AC1622" s="0" t="n">
        <f aca="false">IF(ISNUMBER($BX1622),IF($BX1622&gt;=2019,1,0),"")</f>
        <v>0</v>
      </c>
      <c r="AD1622" s="0" t="n">
        <f aca="false">IF($L1622&lt;&gt;"",IF($L1622&gt;2013,1,0),"")</f>
        <v>0</v>
      </c>
      <c r="AE1622" s="0" t="n">
        <f aca="false">IF($L1622&lt;&gt;"",1+IF($L1622&gt;2011,1,0)+IF($L1622&gt;2014,1,0),"")</f>
        <v>2</v>
      </c>
      <c r="AF1622" s="0" t="s">
        <v>310</v>
      </c>
      <c r="AG1622" s="0" t="s">
        <v>88</v>
      </c>
      <c r="AH1622" s="0" t="s">
        <v>90</v>
      </c>
      <c r="AI1622" s="0" t="s">
        <v>90</v>
      </c>
      <c r="AJ1622" s="0" t="s">
        <v>90</v>
      </c>
      <c r="AK1622" s="0" t="str">
        <f aca="false">IF(AND($CF1622&lt;&gt;"",IFERROR(INDEX(subsample_country_map!$B:$B,MATCH($CF1622,subsample_country_map!$A:$A,0)),"")&lt;&gt;""),INDEX(subsample_country_map!$B:$B,MATCH($CF1622,subsample_country_map!$A:$A,0)),INDEX(lookup!$AA:$AA,MATCH($A1622,lookup!$A:$A,0)))</f>
        <v>99_NCE</v>
      </c>
      <c r="AL1622" s="0" t="str">
        <f aca="false">IF(AND($CF1622&lt;&gt;"",IFERROR(INDEX(subsample_country_map!$C:$C,MATCH($CF1622,subsample_country_map!$A:$A,0)),"")&lt;&gt;""),INDEX(subsample_country_map!$C:$C,MATCH($CF1622,subsample_country_map!$A:$A,0)),INDEX(lookup!$AB:$AB,MATCH($A1622,lookup!$A:$A,0)))</f>
        <v>99_NCE</v>
      </c>
      <c r="AM1622" s="0" t="str">
        <f aca="false">IF(AND($CF1622&lt;&gt;"",IFERROR(INDEX(subsample_country_map!$D:$D,MATCH($CF1622,subsample_country_map!$A:$A,0)),"")&lt;&gt;""),INDEX(subsample_country_map!$D:$D,MATCH($CF1622,subsample_country_map!$A:$A,0)),INDEX(lookup!$AC:$AC,MATCH($A1622,lookup!$A:$A,0)))</f>
        <v>1_western</v>
      </c>
      <c r="AN1622" s="0" t="str">
        <f aca="false">IF(AND($CF1622&lt;&gt;"",IFERROR(INDEX(subsample_country_map!$E:$E,MATCH($CF1622,subsample_country_map!$A:$A,0)),"")&lt;&gt;""),INDEX(subsample_country_map!$E:$E,MATCH($CF1622,subsample_country_map!$A:$A,0)),INDEX(lookup!$AD:$AD,MATCH($A1622,lookup!$A:$A,0)))</f>
        <v>1_common law</v>
      </c>
      <c r="AO1622" s="0" t="str">
        <f aca="false">INDEX(lookup!$Y:$Y,MATCH($A1622,lookup!$A:$A,0))</f>
        <v>0_published</v>
      </c>
      <c r="AP1622" s="0" t="str">
        <f aca="false">INDEX(lookup!$Z:$Z,MATCH($A1622,lookup!$A:$A,0))</f>
        <v>1_VHB high</v>
      </c>
      <c r="AQ1622" s="0" t="str">
        <f aca="false">INDEX(lookup!$W:$W,MATCH($A1622,lookup!$A:$A,0))</f>
        <v>1_fin/acc/econ</v>
      </c>
      <c r="AS1622" s="0" t="s">
        <v>91</v>
      </c>
      <c r="AT1622" s="0" t="s">
        <v>111</v>
      </c>
      <c r="AU1622" s="0" t="s">
        <v>93</v>
      </c>
      <c r="AZ1622" s="0" t="s">
        <v>2277</v>
      </c>
      <c r="BA1622" s="0" t="n">
        <v>806</v>
      </c>
      <c r="BB1622" s="0" t="s">
        <v>96</v>
      </c>
      <c r="BC1622" s="0" t="s">
        <v>97</v>
      </c>
      <c r="BD1622" s="0" t="s">
        <v>97</v>
      </c>
      <c r="BE1622" s="0" t="s">
        <v>98</v>
      </c>
      <c r="BI1622" s="0" t="s">
        <v>99</v>
      </c>
      <c r="BJ1622" s="0" t="s">
        <v>5842</v>
      </c>
      <c r="BK1622" s="0" t="s">
        <v>101</v>
      </c>
      <c r="BL1622" s="0" t="s">
        <v>5843</v>
      </c>
      <c r="BM1622" s="0" t="s">
        <v>5844</v>
      </c>
      <c r="BN1622" s="0" t="s">
        <v>5836</v>
      </c>
      <c r="BO1622" s="0" t="s">
        <v>105</v>
      </c>
      <c r="BP1622" s="0" t="s">
        <v>5831</v>
      </c>
      <c r="BQ1622" s="0" t="s">
        <v>85</v>
      </c>
      <c r="BT1622" s="0" t="n">
        <v>0</v>
      </c>
      <c r="BU1622" s="0" t="s">
        <v>5837</v>
      </c>
      <c r="BW1622" s="0" t="n">
        <v>2011</v>
      </c>
      <c r="BX1622" s="0" t="n">
        <v>2014</v>
      </c>
      <c r="BY1622" s="0" t="s">
        <v>5838</v>
      </c>
      <c r="BZ1622" s="0" t="n">
        <v>2012.5</v>
      </c>
      <c r="CA1622" s="0" t="n">
        <v>0</v>
      </c>
      <c r="CB1622" s="0" t="n">
        <v>0</v>
      </c>
      <c r="CC1622" s="0" t="n">
        <v>0</v>
      </c>
      <c r="CD1622" s="0" t="n">
        <v>-0.189226642530929</v>
      </c>
      <c r="CE1622" s="0" t="n">
        <v>1</v>
      </c>
    </row>
    <row r="1623" customFormat="false" ht="15" hidden="false" customHeight="false" outlineLevel="0" collapsed="false">
      <c r="A1623" s="0" t="s">
        <v>5831</v>
      </c>
      <c r="B1623" s="0" t="n">
        <v>2928</v>
      </c>
      <c r="C1623" s="0" t="n">
        <v>-0.075</v>
      </c>
      <c r="D1623" s="0" t="n">
        <v>806</v>
      </c>
      <c r="E1623" s="0" t="n">
        <f aca="false">IF(ISNUMBER($BA1623),$BA1623,IF(AND(ISNUMBER($D1623),ISNUMBER($BW1623),ISNUMBER($BX1623)),$D1623*($BX1623-$BW1623+1),""))</f>
        <v>806</v>
      </c>
      <c r="H1623" s="0" t="s">
        <v>85</v>
      </c>
      <c r="I1623" s="0" t="s">
        <v>86</v>
      </c>
      <c r="J1623" s="0" t="n">
        <f aca="false">IF($BW1623&lt;&gt;"",$BW1623,"")</f>
        <v>2011</v>
      </c>
      <c r="K1623" s="0" t="n">
        <f aca="false">IF($BX1623&lt;&gt;"",$BX1623,"")</f>
        <v>2014</v>
      </c>
      <c r="L1623" s="0" t="n">
        <f aca="false">IF(AND(ISNUMBER($BW1623),ISNUMBER($BX1623)),($BW1623+$BX1623)/2,"")</f>
        <v>2012.5</v>
      </c>
      <c r="M1623" s="0" t="n">
        <f aca="false">IF($L1623&lt;&gt;"",$L1623,"")</f>
        <v>2012.5</v>
      </c>
      <c r="N1623" s="0" t="n">
        <f aca="false">IF(AND(ISNUMBER($BW1623),ISNUMBER($BX1623)),MIN(1,MAX(0,($BX1623-2016+1)/($BX1623-$BW1623+1))),"")</f>
        <v>0</v>
      </c>
      <c r="O1623" s="0" t="n">
        <f aca="false">IF(AND(ISNUMBER($BW1623),ISNUMBER($BX1623)),MIN(1,MAX(0,($BX1623-2017+1)/($BX1623-$BW1623+1))),"")</f>
        <v>0</v>
      </c>
      <c r="P1623" s="0" t="n">
        <f aca="false">IF(AND(ISNUMBER($BW1623),ISNUMBER($BX1623)),MIN(1,MAX(0,($BX1623-2018+1)/($BX1623-$BW1623+1))),"")</f>
        <v>0</v>
      </c>
      <c r="Q1623" s="0" t="n">
        <f aca="false">IF(AND(ISNUMBER($BW1623),ISNUMBER($BX1623)),MIN(1,MAX(0,($BX1623-2019+1)/($BX1623-$BW1623+1))),"")</f>
        <v>0</v>
      </c>
      <c r="R1623" s="0" t="n">
        <f aca="false">IF(AND(ISNUMBER($BW1623),ISNUMBER($BX1623)),MIN(1,MAX(0,($BX1623-2016+1)/($BX1623-$BW1623+1))),"")</f>
        <v>0</v>
      </c>
      <c r="S1623" s="0" t="n">
        <f aca="false">IF($L1623&lt;&gt;"",IF($L1623&gt;=2015.5,1,0),"")</f>
        <v>0</v>
      </c>
      <c r="T1623" s="0" t="n">
        <f aca="false">IF($L1623&lt;&gt;"",IF($L1623&gt;=2016,1,0),"")</f>
        <v>0</v>
      </c>
      <c r="U1623" s="0" t="n">
        <f aca="false">IF(ISNUMBER($BX1623),IF($BX1623&gt;=2016,1,0),"")</f>
        <v>0</v>
      </c>
      <c r="V1623" s="0" t="n">
        <f aca="false">IF(ISNUMBER($BW1623),IF($BW1623&gt;=2016,1,0),"")</f>
        <v>0</v>
      </c>
      <c r="W1623" s="0" t="str">
        <f aca="false">IF(AND(ISNUMBER($BW1623),ISNUMBER($BX1623)),IF($BW1623&gt;=2016,"post-only",IF($BX1623&lt;2016,"pre-only","mixed")),"")</f>
        <v>pre-only</v>
      </c>
      <c r="X1623" s="0" t="n">
        <f aca="false">IF(AND(ISNUMBER($BW1623),ISNUMBER($BX1623)),MIN(1,MAX(0,($BX1623-2017+1)/($BX1623-$BW1623+1))),"")</f>
        <v>0</v>
      </c>
      <c r="Y1623" s="0" t="n">
        <f aca="false">IF(AND(ISNUMBER($BW1623),ISNUMBER($BX1623)),MIN(1,MAX(0,($BX1623-2018+1)/($BX1623-$BW1623+1))),"")</f>
        <v>0</v>
      </c>
      <c r="Z1623" s="0" t="n">
        <f aca="false">IF(AND(ISNUMBER($BW1623),ISNUMBER($BX1623)),MIN(1,MAX(0,($BX1623-2019+1)/($BX1623-$BW1623+1))),"")</f>
        <v>0</v>
      </c>
      <c r="AA1623" s="0" t="n">
        <f aca="false">IF(ISNUMBER($BX1623),IF($BX1623&gt;=2017,1,0),"")</f>
        <v>0</v>
      </c>
      <c r="AB1623" s="0" t="n">
        <f aca="false">IF(ISNUMBER($BX1623),IF($BX1623&gt;=2018,1,0),"")</f>
        <v>0</v>
      </c>
      <c r="AC1623" s="0" t="n">
        <f aca="false">IF(ISNUMBER($BX1623),IF($BX1623&gt;=2019,1,0),"")</f>
        <v>0</v>
      </c>
      <c r="AD1623" s="0" t="n">
        <f aca="false">IF($L1623&lt;&gt;"",IF($L1623&gt;2013,1,0),"")</f>
        <v>0</v>
      </c>
      <c r="AE1623" s="0" t="n">
        <f aca="false">IF($L1623&lt;&gt;"",1+IF($L1623&gt;2011,1,0)+IF($L1623&gt;2014,1,0),"")</f>
        <v>2</v>
      </c>
      <c r="AF1623" s="0" t="s">
        <v>310</v>
      </c>
      <c r="AG1623" s="0" t="s">
        <v>436</v>
      </c>
      <c r="AH1623" s="0" t="s">
        <v>90</v>
      </c>
      <c r="AI1623" s="0" t="s">
        <v>90</v>
      </c>
      <c r="AJ1623" s="0" t="s">
        <v>90</v>
      </c>
      <c r="AK1623" s="0" t="str">
        <f aca="false">IF(AND($CF1623&lt;&gt;"",IFERROR(INDEX(subsample_country_map!$B:$B,MATCH($CF1623,subsample_country_map!$A:$A,0)),"")&lt;&gt;""),INDEX(subsample_country_map!$B:$B,MATCH($CF1623,subsample_country_map!$A:$A,0)),INDEX(lookup!$AA:$AA,MATCH($A1623,lookup!$A:$A,0)))</f>
        <v>99_NCE</v>
      </c>
      <c r="AL1623" s="0" t="str">
        <f aca="false">IF(AND($CF1623&lt;&gt;"",IFERROR(INDEX(subsample_country_map!$C:$C,MATCH($CF1623,subsample_country_map!$A:$A,0)),"")&lt;&gt;""),INDEX(subsample_country_map!$C:$C,MATCH($CF1623,subsample_country_map!$A:$A,0)),INDEX(lookup!$AB:$AB,MATCH($A1623,lookup!$A:$A,0)))</f>
        <v>99_NCE</v>
      </c>
      <c r="AM1623" s="0" t="str">
        <f aca="false">IF(AND($CF1623&lt;&gt;"",IFERROR(INDEX(subsample_country_map!$D:$D,MATCH($CF1623,subsample_country_map!$A:$A,0)),"")&lt;&gt;""),INDEX(subsample_country_map!$D:$D,MATCH($CF1623,subsample_country_map!$A:$A,0)),INDEX(lookup!$AC:$AC,MATCH($A1623,lookup!$A:$A,0)))</f>
        <v>1_western</v>
      </c>
      <c r="AN1623" s="0" t="str">
        <f aca="false">IF(AND($CF1623&lt;&gt;"",IFERROR(INDEX(subsample_country_map!$E:$E,MATCH($CF1623,subsample_country_map!$A:$A,0)),"")&lt;&gt;""),INDEX(subsample_country_map!$E:$E,MATCH($CF1623,subsample_country_map!$A:$A,0)),INDEX(lookup!$AD:$AD,MATCH($A1623,lookup!$A:$A,0)))</f>
        <v>1_common law</v>
      </c>
      <c r="AO1623" s="0" t="str">
        <f aca="false">INDEX(lookup!$Y:$Y,MATCH($A1623,lookup!$A:$A,0))</f>
        <v>0_published</v>
      </c>
      <c r="AP1623" s="0" t="str">
        <f aca="false">INDEX(lookup!$Z:$Z,MATCH($A1623,lookup!$A:$A,0))</f>
        <v>1_VHB high</v>
      </c>
      <c r="AQ1623" s="0" t="str">
        <f aca="false">INDEX(lookup!$W:$W,MATCH($A1623,lookup!$A:$A,0))</f>
        <v>1_fin/acc/econ</v>
      </c>
      <c r="AS1623" s="0" t="s">
        <v>91</v>
      </c>
      <c r="AT1623" s="0" t="s">
        <v>111</v>
      </c>
      <c r="AU1623" s="0" t="s">
        <v>93</v>
      </c>
      <c r="AZ1623" s="0" t="s">
        <v>5845</v>
      </c>
      <c r="BA1623" s="0" t="n">
        <v>806</v>
      </c>
      <c r="BB1623" s="0" t="s">
        <v>96</v>
      </c>
      <c r="BC1623" s="0" t="s">
        <v>97</v>
      </c>
      <c r="BD1623" s="0" t="s">
        <v>97</v>
      </c>
      <c r="BE1623" s="0" t="s">
        <v>98</v>
      </c>
      <c r="BI1623" s="0" t="s">
        <v>99</v>
      </c>
      <c r="BJ1623" s="0" t="s">
        <v>5846</v>
      </c>
      <c r="BK1623" s="0" t="s">
        <v>101</v>
      </c>
      <c r="BL1623" s="0" t="s">
        <v>5847</v>
      </c>
      <c r="BM1623" s="0" t="s">
        <v>5848</v>
      </c>
      <c r="BN1623" s="0" t="s">
        <v>5836</v>
      </c>
      <c r="BO1623" s="0" t="s">
        <v>105</v>
      </c>
      <c r="BP1623" s="0" t="s">
        <v>5831</v>
      </c>
      <c r="BQ1623" s="0" t="s">
        <v>85</v>
      </c>
      <c r="BT1623" s="0" t="n">
        <v>0</v>
      </c>
      <c r="BU1623" s="0" t="s">
        <v>5837</v>
      </c>
      <c r="BW1623" s="0" t="n">
        <v>2011</v>
      </c>
      <c r="BX1623" s="0" t="n">
        <v>2014</v>
      </c>
      <c r="BY1623" s="0" t="s">
        <v>5838</v>
      </c>
      <c r="BZ1623" s="0" t="n">
        <v>2012.5</v>
      </c>
      <c r="CA1623" s="0" t="n">
        <v>0</v>
      </c>
      <c r="CB1623" s="0" t="n">
        <v>0</v>
      </c>
      <c r="CC1623" s="0" t="n">
        <v>0</v>
      </c>
      <c r="CD1623" s="0" t="n">
        <v>-0.075141101524669</v>
      </c>
      <c r="CE1623" s="0" t="n">
        <v>1</v>
      </c>
    </row>
    <row r="1624" customFormat="false" ht="15" hidden="false" customHeight="false" outlineLevel="0" collapsed="false">
      <c r="A1624" s="0" t="s">
        <v>5831</v>
      </c>
      <c r="B1624" s="0" t="n">
        <v>2929</v>
      </c>
      <c r="C1624" s="0" t="n">
        <v>-0.130476851863804</v>
      </c>
      <c r="D1624" s="0" t="n">
        <v>806</v>
      </c>
      <c r="E1624" s="0" t="n">
        <f aca="false">IF(ISNUMBER($BA1624),$BA1624,IF(AND(ISNUMBER($D1624),ISNUMBER($BW1624),ISNUMBER($BX1624)),$D1624*($BX1624-$BW1624+1),""))</f>
        <v>806</v>
      </c>
      <c r="H1624" s="0" t="s">
        <v>118</v>
      </c>
      <c r="I1624" s="0" t="s">
        <v>344</v>
      </c>
      <c r="J1624" s="0" t="n">
        <f aca="false">IF($BW1624&lt;&gt;"",$BW1624,"")</f>
        <v>2011</v>
      </c>
      <c r="K1624" s="0" t="n">
        <f aca="false">IF($BX1624&lt;&gt;"",$BX1624,"")</f>
        <v>2014</v>
      </c>
      <c r="L1624" s="0" t="n">
        <f aca="false">IF(AND(ISNUMBER($BW1624),ISNUMBER($BX1624)),($BW1624+$BX1624)/2,"")</f>
        <v>2012.5</v>
      </c>
      <c r="M1624" s="0" t="n">
        <f aca="false">IF($L1624&lt;&gt;"",$L1624,"")</f>
        <v>2012.5</v>
      </c>
      <c r="N1624" s="0" t="n">
        <f aca="false">IF(AND(ISNUMBER($BW1624),ISNUMBER($BX1624)),MIN(1,MAX(0,($BX1624-2016+1)/($BX1624-$BW1624+1))),"")</f>
        <v>0</v>
      </c>
      <c r="O1624" s="0" t="n">
        <f aca="false">IF(AND(ISNUMBER($BW1624),ISNUMBER($BX1624)),MIN(1,MAX(0,($BX1624-2017+1)/($BX1624-$BW1624+1))),"")</f>
        <v>0</v>
      </c>
      <c r="P1624" s="0" t="n">
        <f aca="false">IF(AND(ISNUMBER($BW1624),ISNUMBER($BX1624)),MIN(1,MAX(0,($BX1624-2018+1)/($BX1624-$BW1624+1))),"")</f>
        <v>0</v>
      </c>
      <c r="Q1624" s="0" t="n">
        <f aca="false">IF(AND(ISNUMBER($BW1624),ISNUMBER($BX1624)),MIN(1,MAX(0,($BX1624-2019+1)/($BX1624-$BW1624+1))),"")</f>
        <v>0</v>
      </c>
      <c r="R1624" s="0" t="n">
        <f aca="false">IF(AND(ISNUMBER($BW1624),ISNUMBER($BX1624)),MIN(1,MAX(0,($BX1624-2016+1)/($BX1624-$BW1624+1))),"")</f>
        <v>0</v>
      </c>
      <c r="S1624" s="0" t="n">
        <f aca="false">IF($L1624&lt;&gt;"",IF($L1624&gt;=2015.5,1,0),"")</f>
        <v>0</v>
      </c>
      <c r="T1624" s="0" t="n">
        <f aca="false">IF($L1624&lt;&gt;"",IF($L1624&gt;=2016,1,0),"")</f>
        <v>0</v>
      </c>
      <c r="U1624" s="0" t="n">
        <f aca="false">IF(ISNUMBER($BX1624),IF($BX1624&gt;=2016,1,0),"")</f>
        <v>0</v>
      </c>
      <c r="V1624" s="0" t="n">
        <f aca="false">IF(ISNUMBER($BW1624),IF($BW1624&gt;=2016,1,0),"")</f>
        <v>0</v>
      </c>
      <c r="W1624" s="0" t="str">
        <f aca="false">IF(AND(ISNUMBER($BW1624),ISNUMBER($BX1624)),IF($BW1624&gt;=2016,"post-only",IF($BX1624&lt;2016,"pre-only","mixed")),"")</f>
        <v>pre-only</v>
      </c>
      <c r="X1624" s="0" t="n">
        <f aca="false">IF(AND(ISNUMBER($BW1624),ISNUMBER($BX1624)),MIN(1,MAX(0,($BX1624-2017+1)/($BX1624-$BW1624+1))),"")</f>
        <v>0</v>
      </c>
      <c r="Y1624" s="0" t="n">
        <f aca="false">IF(AND(ISNUMBER($BW1624),ISNUMBER($BX1624)),MIN(1,MAX(0,($BX1624-2018+1)/($BX1624-$BW1624+1))),"")</f>
        <v>0</v>
      </c>
      <c r="Z1624" s="0" t="n">
        <f aca="false">IF(AND(ISNUMBER($BW1624),ISNUMBER($BX1624)),MIN(1,MAX(0,($BX1624-2019+1)/($BX1624-$BW1624+1))),"")</f>
        <v>0</v>
      </c>
      <c r="AA1624" s="0" t="n">
        <f aca="false">IF(ISNUMBER($BX1624),IF($BX1624&gt;=2017,1,0),"")</f>
        <v>0</v>
      </c>
      <c r="AB1624" s="0" t="n">
        <f aca="false">IF(ISNUMBER($BX1624),IF($BX1624&gt;=2018,1,0),"")</f>
        <v>0</v>
      </c>
      <c r="AC1624" s="0" t="n">
        <f aca="false">IF(ISNUMBER($BX1624),IF($BX1624&gt;=2019,1,0),"")</f>
        <v>0</v>
      </c>
      <c r="AD1624" s="0" t="n">
        <f aca="false">IF($L1624&lt;&gt;"",IF($L1624&gt;2013,1,0),"")</f>
        <v>0</v>
      </c>
      <c r="AE1624" s="0" t="n">
        <f aca="false">IF($L1624&lt;&gt;"",1+IF($L1624&gt;2011,1,0)+IF($L1624&gt;2014,1,0),"")</f>
        <v>2</v>
      </c>
      <c r="AF1624" s="0" t="s">
        <v>310</v>
      </c>
      <c r="AG1624" s="0" t="s">
        <v>88</v>
      </c>
      <c r="AH1624" s="0" t="s">
        <v>90</v>
      </c>
      <c r="AI1624" s="0" t="s">
        <v>90</v>
      </c>
      <c r="AJ1624" s="0" t="s">
        <v>90</v>
      </c>
      <c r="AK1624" s="0" t="str">
        <f aca="false">IF(AND($CF1624&lt;&gt;"",IFERROR(INDEX(subsample_country_map!$B:$B,MATCH($CF1624,subsample_country_map!$A:$A,0)),"")&lt;&gt;""),INDEX(subsample_country_map!$B:$B,MATCH($CF1624,subsample_country_map!$A:$A,0)),INDEX(lookup!$AA:$AA,MATCH($A1624,lookup!$A:$A,0)))</f>
        <v>99_NCE</v>
      </c>
      <c r="AL1624" s="0" t="str">
        <f aca="false">IF(AND($CF1624&lt;&gt;"",IFERROR(INDEX(subsample_country_map!$C:$C,MATCH($CF1624,subsample_country_map!$A:$A,0)),"")&lt;&gt;""),INDEX(subsample_country_map!$C:$C,MATCH($CF1624,subsample_country_map!$A:$A,0)),INDEX(lookup!$AB:$AB,MATCH($A1624,lookup!$A:$A,0)))</f>
        <v>99_NCE</v>
      </c>
      <c r="AM1624" s="0" t="str">
        <f aca="false">IF(AND($CF1624&lt;&gt;"",IFERROR(INDEX(subsample_country_map!$D:$D,MATCH($CF1624,subsample_country_map!$A:$A,0)),"")&lt;&gt;""),INDEX(subsample_country_map!$D:$D,MATCH($CF1624,subsample_country_map!$A:$A,0)),INDEX(lookup!$AC:$AC,MATCH($A1624,lookup!$A:$A,0)))</f>
        <v>1_western</v>
      </c>
      <c r="AN1624" s="0" t="str">
        <f aca="false">IF(AND($CF1624&lt;&gt;"",IFERROR(INDEX(subsample_country_map!$E:$E,MATCH($CF1624,subsample_country_map!$A:$A,0)),"")&lt;&gt;""),INDEX(subsample_country_map!$E:$E,MATCH($CF1624,subsample_country_map!$A:$A,0)),INDEX(lookup!$AD:$AD,MATCH($A1624,lookup!$A:$A,0)))</f>
        <v>1_common law</v>
      </c>
      <c r="AO1624" s="0" t="str">
        <f aca="false">INDEX(lookup!$Y:$Y,MATCH($A1624,lookup!$A:$A,0))</f>
        <v>0_published</v>
      </c>
      <c r="AP1624" s="0" t="str">
        <f aca="false">INDEX(lookup!$Z:$Z,MATCH($A1624,lookup!$A:$A,0))</f>
        <v>1_VHB high</v>
      </c>
      <c r="AQ1624" s="0" t="str">
        <f aca="false">INDEX(lookup!$W:$W,MATCH($A1624,lookup!$A:$A,0))</f>
        <v>1_fin/acc/econ</v>
      </c>
      <c r="AS1624" s="0" t="s">
        <v>91</v>
      </c>
      <c r="AT1624" s="0" t="s">
        <v>92</v>
      </c>
      <c r="AU1624" s="0" t="s">
        <v>93</v>
      </c>
      <c r="AV1624" s="0" t="s">
        <v>5849</v>
      </c>
      <c r="AY1624" s="0" t="s">
        <v>1784</v>
      </c>
      <c r="BA1624" s="0" t="n">
        <v>806</v>
      </c>
      <c r="BB1624" s="0" t="s">
        <v>96</v>
      </c>
      <c r="BC1624" s="0" t="s">
        <v>5850</v>
      </c>
      <c r="BD1624" s="0" t="s">
        <v>5851</v>
      </c>
      <c r="BE1624" s="0" t="s">
        <v>98</v>
      </c>
      <c r="BI1624" s="0" t="s">
        <v>143</v>
      </c>
      <c r="BJ1624" s="0" t="s">
        <v>5852</v>
      </c>
      <c r="BK1624" s="0" t="s">
        <v>144</v>
      </c>
      <c r="BL1624" s="0" t="s">
        <v>5853</v>
      </c>
      <c r="BM1624" s="0" t="s">
        <v>5835</v>
      </c>
      <c r="BN1624" s="0" t="s">
        <v>5836</v>
      </c>
      <c r="BO1624" s="0" t="s">
        <v>105</v>
      </c>
      <c r="BP1624" s="0" t="s">
        <v>5831</v>
      </c>
      <c r="BQ1624" s="0" t="s">
        <v>127</v>
      </c>
      <c r="BT1624" s="0" t="n">
        <v>0</v>
      </c>
      <c r="BU1624" s="0" t="s">
        <v>5837</v>
      </c>
      <c r="BW1624" s="0" t="n">
        <v>2011</v>
      </c>
      <c r="BX1624" s="0" t="n">
        <v>2014</v>
      </c>
      <c r="BY1624" s="0" t="s">
        <v>5838</v>
      </c>
      <c r="BZ1624" s="0" t="n">
        <v>2012.5</v>
      </c>
      <c r="CA1624" s="0" t="n">
        <v>0</v>
      </c>
      <c r="CB1624" s="0" t="n">
        <v>0</v>
      </c>
      <c r="CC1624" s="0" t="n">
        <v>0</v>
      </c>
      <c r="CD1624" s="0" t="n">
        <v>-0.131224929849511</v>
      </c>
      <c r="CE1624" s="0" t="n">
        <v>1</v>
      </c>
    </row>
    <row r="1625" customFormat="false" ht="15" hidden="false" customHeight="false" outlineLevel="0" collapsed="false">
      <c r="A1625" s="0" t="s">
        <v>5831</v>
      </c>
      <c r="B1625" s="0" t="n">
        <v>2930</v>
      </c>
      <c r="C1625" s="0" t="n">
        <v>-0.0986628161365915</v>
      </c>
      <c r="D1625" s="0" t="n">
        <v>806</v>
      </c>
      <c r="E1625" s="0" t="n">
        <f aca="false">IF(ISNUMBER($BA1625),$BA1625,IF(AND(ISNUMBER($D1625),ISNUMBER($BW1625),ISNUMBER($BX1625)),$D1625*($BX1625-$BW1625+1),""))</f>
        <v>806</v>
      </c>
      <c r="H1625" s="0" t="s">
        <v>118</v>
      </c>
      <c r="I1625" s="0" t="s">
        <v>344</v>
      </c>
      <c r="J1625" s="0" t="n">
        <f aca="false">IF($BW1625&lt;&gt;"",$BW1625,"")</f>
        <v>2011</v>
      </c>
      <c r="K1625" s="0" t="n">
        <f aca="false">IF($BX1625&lt;&gt;"",$BX1625,"")</f>
        <v>2014</v>
      </c>
      <c r="L1625" s="0" t="n">
        <f aca="false">IF(AND(ISNUMBER($BW1625),ISNUMBER($BX1625)),($BW1625+$BX1625)/2,"")</f>
        <v>2012.5</v>
      </c>
      <c r="M1625" s="0" t="n">
        <f aca="false">IF($L1625&lt;&gt;"",$L1625,"")</f>
        <v>2012.5</v>
      </c>
      <c r="N1625" s="0" t="n">
        <f aca="false">IF(AND(ISNUMBER($BW1625),ISNUMBER($BX1625)),MIN(1,MAX(0,($BX1625-2016+1)/($BX1625-$BW1625+1))),"")</f>
        <v>0</v>
      </c>
      <c r="O1625" s="0" t="n">
        <f aca="false">IF(AND(ISNUMBER($BW1625),ISNUMBER($BX1625)),MIN(1,MAX(0,($BX1625-2017+1)/($BX1625-$BW1625+1))),"")</f>
        <v>0</v>
      </c>
      <c r="P1625" s="0" t="n">
        <f aca="false">IF(AND(ISNUMBER($BW1625),ISNUMBER($BX1625)),MIN(1,MAX(0,($BX1625-2018+1)/($BX1625-$BW1625+1))),"")</f>
        <v>0</v>
      </c>
      <c r="Q1625" s="0" t="n">
        <f aca="false">IF(AND(ISNUMBER($BW1625),ISNUMBER($BX1625)),MIN(1,MAX(0,($BX1625-2019+1)/($BX1625-$BW1625+1))),"")</f>
        <v>0</v>
      </c>
      <c r="R1625" s="0" t="n">
        <f aca="false">IF(AND(ISNUMBER($BW1625),ISNUMBER($BX1625)),MIN(1,MAX(0,($BX1625-2016+1)/($BX1625-$BW1625+1))),"")</f>
        <v>0</v>
      </c>
      <c r="S1625" s="0" t="n">
        <f aca="false">IF($L1625&lt;&gt;"",IF($L1625&gt;=2015.5,1,0),"")</f>
        <v>0</v>
      </c>
      <c r="T1625" s="0" t="n">
        <f aca="false">IF($L1625&lt;&gt;"",IF($L1625&gt;=2016,1,0),"")</f>
        <v>0</v>
      </c>
      <c r="U1625" s="0" t="n">
        <f aca="false">IF(ISNUMBER($BX1625),IF($BX1625&gt;=2016,1,0),"")</f>
        <v>0</v>
      </c>
      <c r="V1625" s="0" t="n">
        <f aca="false">IF(ISNUMBER($BW1625),IF($BW1625&gt;=2016,1,0),"")</f>
        <v>0</v>
      </c>
      <c r="W1625" s="0" t="str">
        <f aca="false">IF(AND(ISNUMBER($BW1625),ISNUMBER($BX1625)),IF($BW1625&gt;=2016,"post-only",IF($BX1625&lt;2016,"pre-only","mixed")),"")</f>
        <v>pre-only</v>
      </c>
      <c r="X1625" s="0" t="n">
        <f aca="false">IF(AND(ISNUMBER($BW1625),ISNUMBER($BX1625)),MIN(1,MAX(0,($BX1625-2017+1)/($BX1625-$BW1625+1))),"")</f>
        <v>0</v>
      </c>
      <c r="Y1625" s="0" t="n">
        <f aca="false">IF(AND(ISNUMBER($BW1625),ISNUMBER($BX1625)),MIN(1,MAX(0,($BX1625-2018+1)/($BX1625-$BW1625+1))),"")</f>
        <v>0</v>
      </c>
      <c r="Z1625" s="0" t="n">
        <f aca="false">IF(AND(ISNUMBER($BW1625),ISNUMBER($BX1625)),MIN(1,MAX(0,($BX1625-2019+1)/($BX1625-$BW1625+1))),"")</f>
        <v>0</v>
      </c>
      <c r="AA1625" s="0" t="n">
        <f aca="false">IF(ISNUMBER($BX1625),IF($BX1625&gt;=2017,1,0),"")</f>
        <v>0</v>
      </c>
      <c r="AB1625" s="0" t="n">
        <f aca="false">IF(ISNUMBER($BX1625),IF($BX1625&gt;=2018,1,0),"")</f>
        <v>0</v>
      </c>
      <c r="AC1625" s="0" t="n">
        <f aca="false">IF(ISNUMBER($BX1625),IF($BX1625&gt;=2019,1,0),"")</f>
        <v>0</v>
      </c>
      <c r="AD1625" s="0" t="n">
        <f aca="false">IF($L1625&lt;&gt;"",IF($L1625&gt;2013,1,0),"")</f>
        <v>0</v>
      </c>
      <c r="AE1625" s="0" t="n">
        <f aca="false">IF($L1625&lt;&gt;"",1+IF($L1625&gt;2011,1,0)+IF($L1625&gt;2014,1,0),"")</f>
        <v>2</v>
      </c>
      <c r="AF1625" s="0" t="s">
        <v>310</v>
      </c>
      <c r="AG1625" s="0" t="s">
        <v>436</v>
      </c>
      <c r="AH1625" s="0" t="s">
        <v>90</v>
      </c>
      <c r="AI1625" s="0" t="s">
        <v>90</v>
      </c>
      <c r="AJ1625" s="0" t="s">
        <v>90</v>
      </c>
      <c r="AK1625" s="0" t="str">
        <f aca="false">IF(AND($CF1625&lt;&gt;"",IFERROR(INDEX(subsample_country_map!$B:$B,MATCH($CF1625,subsample_country_map!$A:$A,0)),"")&lt;&gt;""),INDEX(subsample_country_map!$B:$B,MATCH($CF1625,subsample_country_map!$A:$A,0)),INDEX(lookup!$AA:$AA,MATCH($A1625,lookup!$A:$A,0)))</f>
        <v>99_NCE</v>
      </c>
      <c r="AL1625" s="0" t="str">
        <f aca="false">IF(AND($CF1625&lt;&gt;"",IFERROR(INDEX(subsample_country_map!$C:$C,MATCH($CF1625,subsample_country_map!$A:$A,0)),"")&lt;&gt;""),INDEX(subsample_country_map!$C:$C,MATCH($CF1625,subsample_country_map!$A:$A,0)),INDEX(lookup!$AB:$AB,MATCH($A1625,lookup!$A:$A,0)))</f>
        <v>99_NCE</v>
      </c>
      <c r="AM1625" s="0" t="str">
        <f aca="false">IF(AND($CF1625&lt;&gt;"",IFERROR(INDEX(subsample_country_map!$D:$D,MATCH($CF1625,subsample_country_map!$A:$A,0)),"")&lt;&gt;""),INDEX(subsample_country_map!$D:$D,MATCH($CF1625,subsample_country_map!$A:$A,0)),INDEX(lookup!$AC:$AC,MATCH($A1625,lookup!$A:$A,0)))</f>
        <v>1_western</v>
      </c>
      <c r="AN1625" s="0" t="str">
        <f aca="false">IF(AND($CF1625&lt;&gt;"",IFERROR(INDEX(subsample_country_map!$E:$E,MATCH($CF1625,subsample_country_map!$A:$A,0)),"")&lt;&gt;""),INDEX(subsample_country_map!$E:$E,MATCH($CF1625,subsample_country_map!$A:$A,0)),INDEX(lookup!$AD:$AD,MATCH($A1625,lookup!$A:$A,0)))</f>
        <v>1_common law</v>
      </c>
      <c r="AO1625" s="0" t="str">
        <f aca="false">INDEX(lookup!$Y:$Y,MATCH($A1625,lookup!$A:$A,0))</f>
        <v>0_published</v>
      </c>
      <c r="AP1625" s="0" t="str">
        <f aca="false">INDEX(lookup!$Z:$Z,MATCH($A1625,lookup!$A:$A,0))</f>
        <v>1_VHB high</v>
      </c>
      <c r="AQ1625" s="0" t="str">
        <f aca="false">INDEX(lookup!$W:$W,MATCH($A1625,lookup!$A:$A,0))</f>
        <v>1_fin/acc/econ</v>
      </c>
      <c r="AS1625" s="0" t="s">
        <v>91</v>
      </c>
      <c r="AT1625" s="0" t="s">
        <v>111</v>
      </c>
      <c r="AU1625" s="0" t="s">
        <v>93</v>
      </c>
      <c r="AV1625" s="0" t="s">
        <v>5854</v>
      </c>
      <c r="AY1625" s="0" t="s">
        <v>3074</v>
      </c>
      <c r="BA1625" s="0" t="n">
        <v>806</v>
      </c>
      <c r="BB1625" s="0" t="s">
        <v>96</v>
      </c>
      <c r="BC1625" s="0" t="s">
        <v>5850</v>
      </c>
      <c r="BD1625" s="0" t="s">
        <v>5851</v>
      </c>
      <c r="BE1625" s="0" t="s">
        <v>98</v>
      </c>
      <c r="BI1625" s="0" t="s">
        <v>143</v>
      </c>
      <c r="BJ1625" s="0" t="s">
        <v>5855</v>
      </c>
      <c r="BK1625" s="0" t="s">
        <v>144</v>
      </c>
      <c r="BL1625" s="0" t="s">
        <v>5856</v>
      </c>
      <c r="BM1625" s="0" t="s">
        <v>5841</v>
      </c>
      <c r="BN1625" s="0" t="s">
        <v>5836</v>
      </c>
      <c r="BO1625" s="0" t="s">
        <v>105</v>
      </c>
      <c r="BP1625" s="0" t="s">
        <v>5831</v>
      </c>
      <c r="BQ1625" s="0" t="s">
        <v>127</v>
      </c>
      <c r="BT1625" s="0" t="n">
        <v>0</v>
      </c>
      <c r="BU1625" s="0" t="s">
        <v>5837</v>
      </c>
      <c r="BW1625" s="0" t="n">
        <v>2011</v>
      </c>
      <c r="BX1625" s="0" t="n">
        <v>2014</v>
      </c>
      <c r="BY1625" s="0" t="s">
        <v>5838</v>
      </c>
      <c r="BZ1625" s="0" t="n">
        <v>2012.5</v>
      </c>
      <c r="CA1625" s="0" t="n">
        <v>0</v>
      </c>
      <c r="CB1625" s="0" t="n">
        <v>0</v>
      </c>
      <c r="CC1625" s="0" t="n">
        <v>0</v>
      </c>
      <c r="CD1625" s="0" t="n">
        <v>-0.0989848385508209</v>
      </c>
      <c r="CE1625" s="0" t="n">
        <v>1</v>
      </c>
    </row>
    <row r="1626" customFormat="false" ht="15" hidden="false" customHeight="false" outlineLevel="0" collapsed="false">
      <c r="A1626" s="0" t="s">
        <v>5831</v>
      </c>
      <c r="B1626" s="0" t="n">
        <v>2931</v>
      </c>
      <c r="C1626" s="0" t="n">
        <v>-0.130476851863804</v>
      </c>
      <c r="D1626" s="0" t="n">
        <v>806</v>
      </c>
      <c r="E1626" s="0" t="n">
        <f aca="false">IF(ISNUMBER($BA1626),$BA1626,IF(AND(ISNUMBER($D1626),ISNUMBER($BW1626),ISNUMBER($BX1626)),$D1626*($BX1626-$BW1626+1),""))</f>
        <v>3224</v>
      </c>
      <c r="H1626" s="0" t="s">
        <v>118</v>
      </c>
      <c r="I1626" s="0" t="s">
        <v>344</v>
      </c>
      <c r="J1626" s="0" t="n">
        <f aca="false">IF($BW1626&lt;&gt;"",$BW1626,"")</f>
        <v>2011</v>
      </c>
      <c r="K1626" s="0" t="n">
        <f aca="false">IF($BX1626&lt;&gt;"",$BX1626,"")</f>
        <v>2014</v>
      </c>
      <c r="L1626" s="0" t="n">
        <f aca="false">IF(AND(ISNUMBER($BW1626),ISNUMBER($BX1626)),($BW1626+$BX1626)/2,"")</f>
        <v>2012.5</v>
      </c>
      <c r="M1626" s="0" t="n">
        <f aca="false">IF($L1626&lt;&gt;"",$L1626,"")</f>
        <v>2012.5</v>
      </c>
      <c r="N1626" s="0" t="n">
        <f aca="false">IF(AND(ISNUMBER($BW1626),ISNUMBER($BX1626)),MIN(1,MAX(0,($BX1626-2016+1)/($BX1626-$BW1626+1))),"")</f>
        <v>0</v>
      </c>
      <c r="O1626" s="0" t="n">
        <f aca="false">IF(AND(ISNUMBER($BW1626),ISNUMBER($BX1626)),MIN(1,MAX(0,($BX1626-2017+1)/($BX1626-$BW1626+1))),"")</f>
        <v>0</v>
      </c>
      <c r="P1626" s="0" t="n">
        <f aca="false">IF(AND(ISNUMBER($BW1626),ISNUMBER($BX1626)),MIN(1,MAX(0,($BX1626-2018+1)/($BX1626-$BW1626+1))),"")</f>
        <v>0</v>
      </c>
      <c r="Q1626" s="0" t="n">
        <f aca="false">IF(AND(ISNUMBER($BW1626),ISNUMBER($BX1626)),MIN(1,MAX(0,($BX1626-2019+1)/($BX1626-$BW1626+1))),"")</f>
        <v>0</v>
      </c>
      <c r="R1626" s="0" t="n">
        <f aca="false">IF(AND(ISNUMBER($BW1626),ISNUMBER($BX1626)),MIN(1,MAX(0,($BX1626-2016+1)/($BX1626-$BW1626+1))),"")</f>
        <v>0</v>
      </c>
      <c r="S1626" s="0" t="n">
        <f aca="false">IF($L1626&lt;&gt;"",IF($L1626&gt;=2015.5,1,0),"")</f>
        <v>0</v>
      </c>
      <c r="T1626" s="0" t="n">
        <f aca="false">IF($L1626&lt;&gt;"",IF($L1626&gt;=2016,1,0),"")</f>
        <v>0</v>
      </c>
      <c r="U1626" s="0" t="n">
        <f aca="false">IF(ISNUMBER($BX1626),IF($BX1626&gt;=2016,1,0),"")</f>
        <v>0</v>
      </c>
      <c r="V1626" s="0" t="n">
        <f aca="false">IF(ISNUMBER($BW1626),IF($BW1626&gt;=2016,1,0),"")</f>
        <v>0</v>
      </c>
      <c r="W1626" s="0" t="str">
        <f aca="false">IF(AND(ISNUMBER($BW1626),ISNUMBER($BX1626)),IF($BW1626&gt;=2016,"post-only",IF($BX1626&lt;2016,"pre-only","mixed")),"")</f>
        <v>pre-only</v>
      </c>
      <c r="X1626" s="0" t="n">
        <f aca="false">IF(AND(ISNUMBER($BW1626),ISNUMBER($BX1626)),MIN(1,MAX(0,($BX1626-2017+1)/($BX1626-$BW1626+1))),"")</f>
        <v>0</v>
      </c>
      <c r="Y1626" s="0" t="n">
        <f aca="false">IF(AND(ISNUMBER($BW1626),ISNUMBER($BX1626)),MIN(1,MAX(0,($BX1626-2018+1)/($BX1626-$BW1626+1))),"")</f>
        <v>0</v>
      </c>
      <c r="Z1626" s="0" t="n">
        <f aca="false">IF(AND(ISNUMBER($BW1626),ISNUMBER($BX1626)),MIN(1,MAX(0,($BX1626-2019+1)/($BX1626-$BW1626+1))),"")</f>
        <v>0</v>
      </c>
      <c r="AA1626" s="0" t="n">
        <f aca="false">IF(ISNUMBER($BX1626),IF($BX1626&gt;=2017,1,0),"")</f>
        <v>0</v>
      </c>
      <c r="AB1626" s="0" t="n">
        <f aca="false">IF(ISNUMBER($BX1626),IF($BX1626&gt;=2018,1,0),"")</f>
        <v>0</v>
      </c>
      <c r="AC1626" s="0" t="n">
        <f aca="false">IF(ISNUMBER($BX1626),IF($BX1626&gt;=2019,1,0),"")</f>
        <v>0</v>
      </c>
      <c r="AD1626" s="0" t="n">
        <f aca="false">IF($L1626&lt;&gt;"",IF($L1626&gt;2013,1,0),"")</f>
        <v>0</v>
      </c>
      <c r="AE1626" s="0" t="n">
        <f aca="false">IF($L1626&lt;&gt;"",1+IF($L1626&gt;2011,1,0)+IF($L1626&gt;2014,1,0),"")</f>
        <v>2</v>
      </c>
      <c r="AF1626" s="0" t="s">
        <v>310</v>
      </c>
      <c r="AG1626" s="0" t="s">
        <v>88</v>
      </c>
      <c r="AH1626" s="0" t="s">
        <v>90</v>
      </c>
      <c r="AI1626" s="0" t="s">
        <v>90</v>
      </c>
      <c r="AJ1626" s="0" t="s">
        <v>90</v>
      </c>
      <c r="AK1626" s="0" t="str">
        <f aca="false">IF(AND($CF1626&lt;&gt;"",IFERROR(INDEX(subsample_country_map!$B:$B,MATCH($CF1626,subsample_country_map!$A:$A,0)),"")&lt;&gt;""),INDEX(subsample_country_map!$B:$B,MATCH($CF1626,subsample_country_map!$A:$A,0)),INDEX(lookup!$AA:$AA,MATCH($A1626,lookup!$A:$A,0)))</f>
        <v>99_NCE</v>
      </c>
      <c r="AL1626" s="0" t="str">
        <f aca="false">IF(AND($CF1626&lt;&gt;"",IFERROR(INDEX(subsample_country_map!$C:$C,MATCH($CF1626,subsample_country_map!$A:$A,0)),"")&lt;&gt;""),INDEX(subsample_country_map!$C:$C,MATCH($CF1626,subsample_country_map!$A:$A,0)),INDEX(lookup!$AB:$AB,MATCH($A1626,lookup!$A:$A,0)))</f>
        <v>99_NCE</v>
      </c>
      <c r="AM1626" s="0" t="str">
        <f aca="false">IF(AND($CF1626&lt;&gt;"",IFERROR(INDEX(subsample_country_map!$D:$D,MATCH($CF1626,subsample_country_map!$A:$A,0)),"")&lt;&gt;""),INDEX(subsample_country_map!$D:$D,MATCH($CF1626,subsample_country_map!$A:$A,0)),INDEX(lookup!$AC:$AC,MATCH($A1626,lookup!$A:$A,0)))</f>
        <v>1_western</v>
      </c>
      <c r="AN1626" s="0" t="str">
        <f aca="false">IF(AND($CF1626&lt;&gt;"",IFERROR(INDEX(subsample_country_map!$E:$E,MATCH($CF1626,subsample_country_map!$A:$A,0)),"")&lt;&gt;""),INDEX(subsample_country_map!$E:$E,MATCH($CF1626,subsample_country_map!$A:$A,0)),INDEX(lookup!$AD:$AD,MATCH($A1626,lookup!$A:$A,0)))</f>
        <v>1_common law</v>
      </c>
      <c r="AO1626" s="0" t="str">
        <f aca="false">INDEX(lookup!$Y:$Y,MATCH($A1626,lookup!$A:$A,0))</f>
        <v>0_published</v>
      </c>
      <c r="AP1626" s="0" t="str">
        <f aca="false">INDEX(lookup!$Z:$Z,MATCH($A1626,lookup!$A:$A,0))</f>
        <v>1_VHB high</v>
      </c>
      <c r="AQ1626" s="0" t="str">
        <f aca="false">INDEX(lookup!$W:$W,MATCH($A1626,lookup!$A:$A,0))</f>
        <v>1_fin/acc/econ</v>
      </c>
      <c r="AS1626" s="0" t="s">
        <v>91</v>
      </c>
      <c r="AT1626" s="0" t="s">
        <v>92</v>
      </c>
      <c r="AU1626" s="0" t="s">
        <v>93</v>
      </c>
      <c r="AV1626" s="0" t="s">
        <v>3440</v>
      </c>
      <c r="AY1626" s="0" t="s">
        <v>1784</v>
      </c>
      <c r="BA1626" s="0" t="s">
        <v>95</v>
      </c>
      <c r="BB1626" s="0" t="s">
        <v>347</v>
      </c>
      <c r="BC1626" s="0" t="s">
        <v>5147</v>
      </c>
      <c r="BD1626" s="0" t="s">
        <v>142</v>
      </c>
      <c r="BE1626" s="0" t="s">
        <v>98</v>
      </c>
      <c r="BI1626" s="0" t="s">
        <v>189</v>
      </c>
      <c r="BJ1626" s="0" t="s">
        <v>5857</v>
      </c>
      <c r="BK1626" s="0" t="s">
        <v>399</v>
      </c>
      <c r="BL1626" s="0" t="s">
        <v>5858</v>
      </c>
      <c r="BM1626" s="0" t="s">
        <v>5859</v>
      </c>
      <c r="BN1626" s="0" t="s">
        <v>5836</v>
      </c>
      <c r="BO1626" s="0" t="s">
        <v>105</v>
      </c>
      <c r="BP1626" s="0" t="s">
        <v>5831</v>
      </c>
      <c r="BQ1626" s="0" t="s">
        <v>127</v>
      </c>
      <c r="BT1626" s="0" t="n">
        <v>0</v>
      </c>
      <c r="BU1626" s="0" t="s">
        <v>5837</v>
      </c>
      <c r="BW1626" s="0" t="n">
        <v>2011</v>
      </c>
      <c r="BX1626" s="0" t="n">
        <v>2014</v>
      </c>
      <c r="BY1626" s="0" t="s">
        <v>5838</v>
      </c>
      <c r="BZ1626" s="0" t="n">
        <v>2012.5</v>
      </c>
      <c r="CA1626" s="0" t="n">
        <v>0</v>
      </c>
      <c r="CB1626" s="0" t="n">
        <v>0</v>
      </c>
      <c r="CC1626" s="0" t="n">
        <v>0</v>
      </c>
      <c r="CD1626" s="0" t="n">
        <v>-0.131224929849511</v>
      </c>
      <c r="CE1626" s="0" t="n">
        <v>1</v>
      </c>
    </row>
    <row r="1627" customFormat="false" ht="15" hidden="false" customHeight="false" outlineLevel="0" collapsed="false">
      <c r="A1627" s="0" t="s">
        <v>5831</v>
      </c>
      <c r="B1627" s="0" t="n">
        <v>2932</v>
      </c>
      <c r="C1627" s="0" t="n">
        <v>-0.0965900398854045</v>
      </c>
      <c r="D1627" s="0" t="n">
        <v>806</v>
      </c>
      <c r="E1627" s="0" t="n">
        <f aca="false">IF(ISNUMBER($BA1627),$BA1627,IF(AND(ISNUMBER($D1627),ISNUMBER($BW1627),ISNUMBER($BX1627)),$D1627*($BX1627-$BW1627+1),""))</f>
        <v>3224</v>
      </c>
      <c r="H1627" s="0" t="s">
        <v>118</v>
      </c>
      <c r="I1627" s="0" t="s">
        <v>344</v>
      </c>
      <c r="J1627" s="0" t="n">
        <f aca="false">IF($BW1627&lt;&gt;"",$BW1627,"")</f>
        <v>2011</v>
      </c>
      <c r="K1627" s="0" t="n">
        <f aca="false">IF($BX1627&lt;&gt;"",$BX1627,"")</f>
        <v>2014</v>
      </c>
      <c r="L1627" s="0" t="n">
        <f aca="false">IF(AND(ISNUMBER($BW1627),ISNUMBER($BX1627)),($BW1627+$BX1627)/2,"")</f>
        <v>2012.5</v>
      </c>
      <c r="M1627" s="0" t="n">
        <f aca="false">IF($L1627&lt;&gt;"",$L1627,"")</f>
        <v>2012.5</v>
      </c>
      <c r="N1627" s="0" t="n">
        <f aca="false">IF(AND(ISNUMBER($BW1627),ISNUMBER($BX1627)),MIN(1,MAX(0,($BX1627-2016+1)/($BX1627-$BW1627+1))),"")</f>
        <v>0</v>
      </c>
      <c r="O1627" s="0" t="n">
        <f aca="false">IF(AND(ISNUMBER($BW1627),ISNUMBER($BX1627)),MIN(1,MAX(0,($BX1627-2017+1)/($BX1627-$BW1627+1))),"")</f>
        <v>0</v>
      </c>
      <c r="P1627" s="0" t="n">
        <f aca="false">IF(AND(ISNUMBER($BW1627),ISNUMBER($BX1627)),MIN(1,MAX(0,($BX1627-2018+1)/($BX1627-$BW1627+1))),"")</f>
        <v>0</v>
      </c>
      <c r="Q1627" s="0" t="n">
        <f aca="false">IF(AND(ISNUMBER($BW1627),ISNUMBER($BX1627)),MIN(1,MAX(0,($BX1627-2019+1)/($BX1627-$BW1627+1))),"")</f>
        <v>0</v>
      </c>
      <c r="R1627" s="0" t="n">
        <f aca="false">IF(AND(ISNUMBER($BW1627),ISNUMBER($BX1627)),MIN(1,MAX(0,($BX1627-2016+1)/($BX1627-$BW1627+1))),"")</f>
        <v>0</v>
      </c>
      <c r="S1627" s="0" t="n">
        <f aca="false">IF($L1627&lt;&gt;"",IF($L1627&gt;=2015.5,1,0),"")</f>
        <v>0</v>
      </c>
      <c r="T1627" s="0" t="n">
        <f aca="false">IF($L1627&lt;&gt;"",IF($L1627&gt;=2016,1,0),"")</f>
        <v>0</v>
      </c>
      <c r="U1627" s="0" t="n">
        <f aca="false">IF(ISNUMBER($BX1627),IF($BX1627&gt;=2016,1,0),"")</f>
        <v>0</v>
      </c>
      <c r="V1627" s="0" t="n">
        <f aca="false">IF(ISNUMBER($BW1627),IF($BW1627&gt;=2016,1,0),"")</f>
        <v>0</v>
      </c>
      <c r="W1627" s="0" t="str">
        <f aca="false">IF(AND(ISNUMBER($BW1627),ISNUMBER($BX1627)),IF($BW1627&gt;=2016,"post-only",IF($BX1627&lt;2016,"pre-only","mixed")),"")</f>
        <v>pre-only</v>
      </c>
      <c r="X1627" s="0" t="n">
        <f aca="false">IF(AND(ISNUMBER($BW1627),ISNUMBER($BX1627)),MIN(1,MAX(0,($BX1627-2017+1)/($BX1627-$BW1627+1))),"")</f>
        <v>0</v>
      </c>
      <c r="Y1627" s="0" t="n">
        <f aca="false">IF(AND(ISNUMBER($BW1627),ISNUMBER($BX1627)),MIN(1,MAX(0,($BX1627-2018+1)/($BX1627-$BW1627+1))),"")</f>
        <v>0</v>
      </c>
      <c r="Z1627" s="0" t="n">
        <f aca="false">IF(AND(ISNUMBER($BW1627),ISNUMBER($BX1627)),MIN(1,MAX(0,($BX1627-2019+1)/($BX1627-$BW1627+1))),"")</f>
        <v>0</v>
      </c>
      <c r="AA1627" s="0" t="n">
        <f aca="false">IF(ISNUMBER($BX1627),IF($BX1627&gt;=2017,1,0),"")</f>
        <v>0</v>
      </c>
      <c r="AB1627" s="0" t="n">
        <f aca="false">IF(ISNUMBER($BX1627),IF($BX1627&gt;=2018,1,0),"")</f>
        <v>0</v>
      </c>
      <c r="AC1627" s="0" t="n">
        <f aca="false">IF(ISNUMBER($BX1627),IF($BX1627&gt;=2019,1,0),"")</f>
        <v>0</v>
      </c>
      <c r="AD1627" s="0" t="n">
        <f aca="false">IF($L1627&lt;&gt;"",IF($L1627&gt;2013,1,0),"")</f>
        <v>0</v>
      </c>
      <c r="AE1627" s="0" t="n">
        <f aca="false">IF($L1627&lt;&gt;"",1+IF($L1627&gt;2011,1,0)+IF($L1627&gt;2014,1,0),"")</f>
        <v>2</v>
      </c>
      <c r="AF1627" s="0" t="s">
        <v>310</v>
      </c>
      <c r="AG1627" s="0" t="s">
        <v>436</v>
      </c>
      <c r="AH1627" s="0" t="s">
        <v>90</v>
      </c>
      <c r="AI1627" s="0" t="s">
        <v>90</v>
      </c>
      <c r="AJ1627" s="0" t="s">
        <v>90</v>
      </c>
      <c r="AK1627" s="0" t="str">
        <f aca="false">IF(AND($CF1627&lt;&gt;"",IFERROR(INDEX(subsample_country_map!$B:$B,MATCH($CF1627,subsample_country_map!$A:$A,0)),"")&lt;&gt;""),INDEX(subsample_country_map!$B:$B,MATCH($CF1627,subsample_country_map!$A:$A,0)),INDEX(lookup!$AA:$AA,MATCH($A1627,lookup!$A:$A,0)))</f>
        <v>99_NCE</v>
      </c>
      <c r="AL1627" s="0" t="str">
        <f aca="false">IF(AND($CF1627&lt;&gt;"",IFERROR(INDEX(subsample_country_map!$C:$C,MATCH($CF1627,subsample_country_map!$A:$A,0)),"")&lt;&gt;""),INDEX(subsample_country_map!$C:$C,MATCH($CF1627,subsample_country_map!$A:$A,0)),INDEX(lookup!$AB:$AB,MATCH($A1627,lookup!$A:$A,0)))</f>
        <v>99_NCE</v>
      </c>
      <c r="AM1627" s="0" t="str">
        <f aca="false">IF(AND($CF1627&lt;&gt;"",IFERROR(INDEX(subsample_country_map!$D:$D,MATCH($CF1627,subsample_country_map!$A:$A,0)),"")&lt;&gt;""),INDEX(subsample_country_map!$D:$D,MATCH($CF1627,subsample_country_map!$A:$A,0)),INDEX(lookup!$AC:$AC,MATCH($A1627,lookup!$A:$A,0)))</f>
        <v>1_western</v>
      </c>
      <c r="AN1627" s="0" t="str">
        <f aca="false">IF(AND($CF1627&lt;&gt;"",IFERROR(INDEX(subsample_country_map!$E:$E,MATCH($CF1627,subsample_country_map!$A:$A,0)),"")&lt;&gt;""),INDEX(subsample_country_map!$E:$E,MATCH($CF1627,subsample_country_map!$A:$A,0)),INDEX(lookup!$AD:$AD,MATCH($A1627,lookup!$A:$A,0)))</f>
        <v>1_common law</v>
      </c>
      <c r="AO1627" s="0" t="str">
        <f aca="false">INDEX(lookup!$Y:$Y,MATCH($A1627,lookup!$A:$A,0))</f>
        <v>0_published</v>
      </c>
      <c r="AP1627" s="0" t="str">
        <f aca="false">INDEX(lookup!$Z:$Z,MATCH($A1627,lookup!$A:$A,0))</f>
        <v>1_VHB high</v>
      </c>
      <c r="AQ1627" s="0" t="str">
        <f aca="false">INDEX(lookup!$W:$W,MATCH($A1627,lookup!$A:$A,0))</f>
        <v>1_fin/acc/econ</v>
      </c>
      <c r="AS1627" s="0" t="s">
        <v>91</v>
      </c>
      <c r="AT1627" s="0" t="s">
        <v>111</v>
      </c>
      <c r="AU1627" s="0" t="s">
        <v>93</v>
      </c>
      <c r="AV1627" s="0" t="s">
        <v>446</v>
      </c>
      <c r="AY1627" s="0" t="s">
        <v>432</v>
      </c>
      <c r="BA1627" s="0" t="s">
        <v>95</v>
      </c>
      <c r="BB1627" s="0" t="s">
        <v>347</v>
      </c>
      <c r="BC1627" s="0" t="s">
        <v>5147</v>
      </c>
      <c r="BD1627" s="0" t="s">
        <v>142</v>
      </c>
      <c r="BE1627" s="0" t="s">
        <v>98</v>
      </c>
      <c r="BI1627" s="0" t="s">
        <v>189</v>
      </c>
      <c r="BJ1627" s="0" t="s">
        <v>5860</v>
      </c>
      <c r="BK1627" s="0" t="s">
        <v>399</v>
      </c>
      <c r="BL1627" s="0" t="s">
        <v>5861</v>
      </c>
      <c r="BM1627" s="0" t="s">
        <v>5862</v>
      </c>
      <c r="BN1627" s="0" t="s">
        <v>5836</v>
      </c>
      <c r="BO1627" s="0" t="s">
        <v>105</v>
      </c>
      <c r="BP1627" s="0" t="s">
        <v>5831</v>
      </c>
      <c r="BQ1627" s="0" t="s">
        <v>127</v>
      </c>
      <c r="BT1627" s="0" t="n">
        <v>0</v>
      </c>
      <c r="BU1627" s="0" t="s">
        <v>5837</v>
      </c>
      <c r="BW1627" s="0" t="n">
        <v>2011</v>
      </c>
      <c r="BX1627" s="0" t="n">
        <v>2014</v>
      </c>
      <c r="BY1627" s="0" t="s">
        <v>5838</v>
      </c>
      <c r="BZ1627" s="0" t="n">
        <v>2012.5</v>
      </c>
      <c r="CA1627" s="0" t="n">
        <v>0</v>
      </c>
      <c r="CB1627" s="0" t="n">
        <v>0</v>
      </c>
      <c r="CC1627" s="0" t="n">
        <v>0</v>
      </c>
      <c r="CD1627" s="0" t="n">
        <v>-0.0968921159510073</v>
      </c>
      <c r="CE1627" s="0" t="n">
        <v>1</v>
      </c>
    </row>
    <row r="1628" customFormat="false" ht="15" hidden="false" customHeight="false" outlineLevel="0" collapsed="false">
      <c r="A1628" s="0" t="s">
        <v>5863</v>
      </c>
      <c r="B1628" s="0" t="n">
        <v>2933</v>
      </c>
      <c r="C1628" s="0" t="n">
        <v>0.07</v>
      </c>
      <c r="D1628" s="0" t="n">
        <v>2961</v>
      </c>
      <c r="E1628" s="0" t="n">
        <f aca="false">IF(ISNUMBER($BA1628),$BA1628,IF(AND(ISNUMBER($D1628),ISNUMBER($BW1628),ISNUMBER($BX1628)),$D1628*($BX1628-$BW1628+1),""))</f>
        <v>47376</v>
      </c>
      <c r="H1628" s="0" t="s">
        <v>85</v>
      </c>
      <c r="I1628" s="0" t="s">
        <v>86</v>
      </c>
      <c r="J1628" s="0" t="n">
        <f aca="false">IF($BW1628&lt;&gt;"",$BW1628,"")</f>
        <v>1991</v>
      </c>
      <c r="K1628" s="0" t="n">
        <f aca="false">IF($BX1628&lt;&gt;"",$BX1628,"")</f>
        <v>2006</v>
      </c>
      <c r="L1628" s="0" t="n">
        <f aca="false">IF(AND(ISNUMBER($BW1628),ISNUMBER($BX1628)),($BW1628+$BX1628)/2,"")</f>
        <v>1998.5</v>
      </c>
      <c r="M1628" s="0" t="n">
        <f aca="false">IF($L1628&lt;&gt;"",$L1628,"")</f>
        <v>1998.5</v>
      </c>
      <c r="N1628" s="0" t="n">
        <f aca="false">IF(AND(ISNUMBER($BW1628),ISNUMBER($BX1628)),MIN(1,MAX(0,($BX1628-2016+1)/($BX1628-$BW1628+1))),"")</f>
        <v>0</v>
      </c>
      <c r="O1628" s="0" t="n">
        <f aca="false">IF(AND(ISNUMBER($BW1628),ISNUMBER($BX1628)),MIN(1,MAX(0,($BX1628-2017+1)/($BX1628-$BW1628+1))),"")</f>
        <v>0</v>
      </c>
      <c r="P1628" s="0" t="n">
        <f aca="false">IF(AND(ISNUMBER($BW1628),ISNUMBER($BX1628)),MIN(1,MAX(0,($BX1628-2018+1)/($BX1628-$BW1628+1))),"")</f>
        <v>0</v>
      </c>
      <c r="Q1628" s="0" t="n">
        <f aca="false">IF(AND(ISNUMBER($BW1628),ISNUMBER($BX1628)),MIN(1,MAX(0,($BX1628-2019+1)/($BX1628-$BW1628+1))),"")</f>
        <v>0</v>
      </c>
      <c r="R1628" s="0" t="n">
        <f aca="false">IF(AND(ISNUMBER($BW1628),ISNUMBER($BX1628)),MIN(1,MAX(0,($BX1628-2016+1)/($BX1628-$BW1628+1))),"")</f>
        <v>0</v>
      </c>
      <c r="S1628" s="0" t="n">
        <f aca="false">IF($L1628&lt;&gt;"",IF($L1628&gt;=2015.5,1,0),"")</f>
        <v>0</v>
      </c>
      <c r="T1628" s="0" t="n">
        <f aca="false">IF($L1628&lt;&gt;"",IF($L1628&gt;=2016,1,0),"")</f>
        <v>0</v>
      </c>
      <c r="U1628" s="0" t="n">
        <f aca="false">IF(ISNUMBER($BX1628),IF($BX1628&gt;=2016,1,0),"")</f>
        <v>0</v>
      </c>
      <c r="V1628" s="0" t="n">
        <f aca="false">IF(ISNUMBER($BW1628),IF($BW1628&gt;=2016,1,0),"")</f>
        <v>0</v>
      </c>
      <c r="W1628" s="0" t="str">
        <f aca="false">IF(AND(ISNUMBER($BW1628),ISNUMBER($BX1628)),IF($BW1628&gt;=2016,"post-only",IF($BX1628&lt;2016,"pre-only","mixed")),"")</f>
        <v>pre-only</v>
      </c>
      <c r="X1628" s="0" t="n">
        <f aca="false">IF(AND(ISNUMBER($BW1628),ISNUMBER($BX1628)),MIN(1,MAX(0,($BX1628-2017+1)/($BX1628-$BW1628+1))),"")</f>
        <v>0</v>
      </c>
      <c r="Y1628" s="0" t="n">
        <f aca="false">IF(AND(ISNUMBER($BW1628),ISNUMBER($BX1628)),MIN(1,MAX(0,($BX1628-2018+1)/($BX1628-$BW1628+1))),"")</f>
        <v>0</v>
      </c>
      <c r="Z1628" s="0" t="n">
        <f aca="false">IF(AND(ISNUMBER($BW1628),ISNUMBER($BX1628)),MIN(1,MAX(0,($BX1628-2019+1)/($BX1628-$BW1628+1))),"")</f>
        <v>0</v>
      </c>
      <c r="AA1628" s="0" t="n">
        <f aca="false">IF(ISNUMBER($BX1628),IF($BX1628&gt;=2017,1,0),"")</f>
        <v>0</v>
      </c>
      <c r="AB1628" s="0" t="n">
        <f aca="false">IF(ISNUMBER($BX1628),IF($BX1628&gt;=2018,1,0),"")</f>
        <v>0</v>
      </c>
      <c r="AC1628" s="0" t="n">
        <f aca="false">IF(ISNUMBER($BX1628),IF($BX1628&gt;=2019,1,0),"")</f>
        <v>0</v>
      </c>
      <c r="AD1628" s="0" t="n">
        <f aca="false">IF($L1628&lt;&gt;"",IF($L1628&gt;2013,1,0),"")</f>
        <v>0</v>
      </c>
      <c r="AE1628" s="0" t="n">
        <f aca="false">IF($L1628&lt;&gt;"",1+IF($L1628&gt;2011,1,0)+IF($L1628&gt;2014,1,0),"")</f>
        <v>1</v>
      </c>
      <c r="AF1628" s="0" t="s">
        <v>87</v>
      </c>
      <c r="AG1628" s="0" t="s">
        <v>88</v>
      </c>
      <c r="AH1628" s="0" t="s">
        <v>89</v>
      </c>
      <c r="AI1628" s="0" t="s">
        <v>334</v>
      </c>
      <c r="AJ1628" s="0" t="s">
        <v>334</v>
      </c>
      <c r="AK1628" s="0" t="str">
        <f aca="false">IF(AND($CF1628&lt;&gt;"",IFERROR(INDEX(subsample_country_map!$B:$B,MATCH($CF1628,subsample_country_map!$A:$A,0)),"")&lt;&gt;""),INDEX(subsample_country_map!$B:$B,MATCH($CF1628,subsample_country_map!$A:$A,0)),INDEX(lookup!$AA:$AA,MATCH($A1628,lookup!$A:$A,0)))</f>
        <v>1_US</v>
      </c>
      <c r="AL1628" s="0" t="str">
        <f aca="false">IF(AND($CF1628&lt;&gt;"",IFERROR(INDEX(subsample_country_map!$C:$C,MATCH($CF1628,subsample_country_map!$A:$A,0)),"")&lt;&gt;""),INDEX(subsample_country_map!$C:$C,MATCH($CF1628,subsample_country_map!$A:$A,0)),INDEX(lookup!$AB:$AB,MATCH($A1628,lookup!$A:$A,0)))</f>
        <v>1_developed</v>
      </c>
      <c r="AM1628" s="0" t="str">
        <f aca="false">IF(AND($CF1628&lt;&gt;"",IFERROR(INDEX(subsample_country_map!$D:$D,MATCH($CF1628,subsample_country_map!$A:$A,0)),"")&lt;&gt;""),INDEX(subsample_country_map!$D:$D,MATCH($CF1628,subsample_country_map!$A:$A,0)),INDEX(lookup!$AC:$AC,MATCH($A1628,lookup!$A:$A,0)))</f>
        <v>1_western</v>
      </c>
      <c r="AN1628" s="0" t="str">
        <f aca="false">IF(AND($CF1628&lt;&gt;"",IFERROR(INDEX(subsample_country_map!$E:$E,MATCH($CF1628,subsample_country_map!$A:$A,0)),"")&lt;&gt;""),INDEX(subsample_country_map!$E:$E,MATCH($CF1628,subsample_country_map!$A:$A,0)),INDEX(lookup!$AD:$AD,MATCH($A1628,lookup!$A:$A,0)))</f>
        <v>1_common law</v>
      </c>
      <c r="AO1628" s="0" t="str">
        <f aca="false">INDEX(lookup!$Y:$Y,MATCH($A1628,lookup!$A:$A,0))</f>
        <v>0_published</v>
      </c>
      <c r="AP1628" s="0" t="str">
        <f aca="false">INDEX(lookup!$Z:$Z,MATCH($A1628,lookup!$A:$A,0))</f>
        <v>1_VHB high</v>
      </c>
      <c r="AQ1628" s="0" t="str">
        <f aca="false">INDEX(lookup!$W:$W,MATCH($A1628,lookup!$A:$A,0))</f>
        <v>1_fin/acc/econ</v>
      </c>
      <c r="AS1628" s="0" t="s">
        <v>91</v>
      </c>
      <c r="AT1628" s="0" t="s">
        <v>111</v>
      </c>
      <c r="AU1628" s="0" t="s">
        <v>93</v>
      </c>
      <c r="AZ1628" s="0" t="s">
        <v>2751</v>
      </c>
      <c r="BA1628" s="0" t="s">
        <v>95</v>
      </c>
      <c r="BB1628" s="0" t="s">
        <v>96</v>
      </c>
      <c r="BC1628" s="0" t="s">
        <v>97</v>
      </c>
      <c r="BD1628" s="0" t="s">
        <v>97</v>
      </c>
      <c r="BE1628" s="0" t="s">
        <v>98</v>
      </c>
      <c r="BI1628" s="0" t="s">
        <v>502</v>
      </c>
      <c r="BJ1628" s="0" t="s">
        <v>5864</v>
      </c>
      <c r="BK1628" s="0" t="s">
        <v>5865</v>
      </c>
      <c r="BL1628" s="0" t="s">
        <v>5866</v>
      </c>
      <c r="BM1628" s="0" t="s">
        <v>5867</v>
      </c>
      <c r="BN1628" s="0" t="s">
        <v>5868</v>
      </c>
      <c r="BO1628" s="0" t="s">
        <v>769</v>
      </c>
      <c r="BP1628" s="0" t="s">
        <v>5863</v>
      </c>
      <c r="BQ1628" s="0" t="s">
        <v>85</v>
      </c>
      <c r="BT1628" s="0" t="n">
        <v>0</v>
      </c>
      <c r="BU1628" s="0" t="s">
        <v>5869</v>
      </c>
      <c r="BW1628" s="0" t="n">
        <v>1991</v>
      </c>
      <c r="BX1628" s="0" t="n">
        <v>2006</v>
      </c>
      <c r="BY1628" s="0" t="s">
        <v>5870</v>
      </c>
      <c r="BZ1628" s="0" t="n">
        <v>1998.5</v>
      </c>
      <c r="CA1628" s="0" t="n">
        <v>0</v>
      </c>
      <c r="CB1628" s="0" t="n">
        <v>0</v>
      </c>
      <c r="CC1628" s="0" t="n">
        <v>0</v>
      </c>
      <c r="CD1628" s="0" t="n">
        <v>0.0701146706543251</v>
      </c>
      <c r="CE1628" s="0" t="n">
        <v>1</v>
      </c>
    </row>
    <row r="1629" customFormat="false" ht="15" hidden="false" customHeight="false" outlineLevel="0" collapsed="false">
      <c r="A1629" s="0" t="s">
        <v>5863</v>
      </c>
      <c r="B1629" s="0" t="n">
        <v>2934</v>
      </c>
      <c r="C1629" s="0" t="n">
        <v>0.0316818533572998</v>
      </c>
      <c r="D1629" s="0" t="n">
        <v>260</v>
      </c>
      <c r="E1629" s="0" t="n">
        <f aca="false">IF(ISNUMBER($BA1629),$BA1629,IF(AND(ISNUMBER($D1629),ISNUMBER($BW1629),ISNUMBER($BX1629)),$D1629*($BX1629-$BW1629+1),""))</f>
        <v>260</v>
      </c>
      <c r="H1629" s="0" t="s">
        <v>118</v>
      </c>
      <c r="I1629" s="0" t="s">
        <v>344</v>
      </c>
      <c r="J1629" s="0" t="n">
        <f aca="false">IF($BW1629&lt;&gt;"",$BW1629,"")</f>
        <v>1991</v>
      </c>
      <c r="K1629" s="0" t="n">
        <f aca="false">IF($BX1629&lt;&gt;"",$BX1629,"")</f>
        <v>2006</v>
      </c>
      <c r="L1629" s="0" t="n">
        <f aca="false">IF(AND(ISNUMBER($BW1629),ISNUMBER($BX1629)),($BW1629+$BX1629)/2,"")</f>
        <v>1998.5</v>
      </c>
      <c r="M1629" s="0" t="n">
        <f aca="false">IF($L1629&lt;&gt;"",$L1629,"")</f>
        <v>1998.5</v>
      </c>
      <c r="N1629" s="0" t="n">
        <f aca="false">IF(AND(ISNUMBER($BW1629),ISNUMBER($BX1629)),MIN(1,MAX(0,($BX1629-2016+1)/($BX1629-$BW1629+1))),"")</f>
        <v>0</v>
      </c>
      <c r="O1629" s="0" t="n">
        <f aca="false">IF(AND(ISNUMBER($BW1629),ISNUMBER($BX1629)),MIN(1,MAX(0,($BX1629-2017+1)/($BX1629-$BW1629+1))),"")</f>
        <v>0</v>
      </c>
      <c r="P1629" s="0" t="n">
        <f aca="false">IF(AND(ISNUMBER($BW1629),ISNUMBER($BX1629)),MIN(1,MAX(0,($BX1629-2018+1)/($BX1629-$BW1629+1))),"")</f>
        <v>0</v>
      </c>
      <c r="Q1629" s="0" t="n">
        <f aca="false">IF(AND(ISNUMBER($BW1629),ISNUMBER($BX1629)),MIN(1,MAX(0,($BX1629-2019+1)/($BX1629-$BW1629+1))),"")</f>
        <v>0</v>
      </c>
      <c r="R1629" s="0" t="n">
        <f aca="false">IF(AND(ISNUMBER($BW1629),ISNUMBER($BX1629)),MIN(1,MAX(0,($BX1629-2016+1)/($BX1629-$BW1629+1))),"")</f>
        <v>0</v>
      </c>
      <c r="S1629" s="0" t="n">
        <f aca="false">IF($L1629&lt;&gt;"",IF($L1629&gt;=2015.5,1,0),"")</f>
        <v>0</v>
      </c>
      <c r="T1629" s="0" t="n">
        <f aca="false">IF($L1629&lt;&gt;"",IF($L1629&gt;=2016,1,0),"")</f>
        <v>0</v>
      </c>
      <c r="U1629" s="0" t="n">
        <f aca="false">IF(ISNUMBER($BX1629),IF($BX1629&gt;=2016,1,0),"")</f>
        <v>0</v>
      </c>
      <c r="V1629" s="0" t="n">
        <f aca="false">IF(ISNUMBER($BW1629),IF($BW1629&gt;=2016,1,0),"")</f>
        <v>0</v>
      </c>
      <c r="W1629" s="0" t="str">
        <f aca="false">IF(AND(ISNUMBER($BW1629),ISNUMBER($BX1629)),IF($BW1629&gt;=2016,"post-only",IF($BX1629&lt;2016,"pre-only","mixed")),"")</f>
        <v>pre-only</v>
      </c>
      <c r="X1629" s="0" t="n">
        <f aca="false">IF(AND(ISNUMBER($BW1629),ISNUMBER($BX1629)),MIN(1,MAX(0,($BX1629-2017+1)/($BX1629-$BW1629+1))),"")</f>
        <v>0</v>
      </c>
      <c r="Y1629" s="0" t="n">
        <f aca="false">IF(AND(ISNUMBER($BW1629),ISNUMBER($BX1629)),MIN(1,MAX(0,($BX1629-2018+1)/($BX1629-$BW1629+1))),"")</f>
        <v>0</v>
      </c>
      <c r="Z1629" s="0" t="n">
        <f aca="false">IF(AND(ISNUMBER($BW1629),ISNUMBER($BX1629)),MIN(1,MAX(0,($BX1629-2019+1)/($BX1629-$BW1629+1))),"")</f>
        <v>0</v>
      </c>
      <c r="AA1629" s="0" t="n">
        <f aca="false">IF(ISNUMBER($BX1629),IF($BX1629&gt;=2017,1,0),"")</f>
        <v>0</v>
      </c>
      <c r="AB1629" s="0" t="n">
        <f aca="false">IF(ISNUMBER($BX1629),IF($BX1629&gt;=2018,1,0),"")</f>
        <v>0</v>
      </c>
      <c r="AC1629" s="0" t="n">
        <f aca="false">IF(ISNUMBER($BX1629),IF($BX1629&gt;=2019,1,0),"")</f>
        <v>0</v>
      </c>
      <c r="AD1629" s="0" t="n">
        <f aca="false">IF($L1629&lt;&gt;"",IF($L1629&gt;2013,1,0),"")</f>
        <v>0</v>
      </c>
      <c r="AE1629" s="0" t="n">
        <f aca="false">IF($L1629&lt;&gt;"",1+IF($L1629&gt;2011,1,0)+IF($L1629&gt;2014,1,0),"")</f>
        <v>1</v>
      </c>
      <c r="AF1629" s="0" t="s">
        <v>87</v>
      </c>
      <c r="AG1629" s="0" t="s">
        <v>88</v>
      </c>
      <c r="AH1629" s="0" t="s">
        <v>89</v>
      </c>
      <c r="AI1629" s="0" t="s">
        <v>334</v>
      </c>
      <c r="AJ1629" s="0" t="s">
        <v>334</v>
      </c>
      <c r="AK1629" s="0" t="str">
        <f aca="false">IF(AND($CF1629&lt;&gt;"",IFERROR(INDEX(subsample_country_map!$B:$B,MATCH($CF1629,subsample_country_map!$A:$A,0)),"")&lt;&gt;""),INDEX(subsample_country_map!$B:$B,MATCH($CF1629,subsample_country_map!$A:$A,0)),INDEX(lookup!$AA:$AA,MATCH($A1629,lookup!$A:$A,0)))</f>
        <v>1_US</v>
      </c>
      <c r="AL1629" s="0" t="str">
        <f aca="false">IF(AND($CF1629&lt;&gt;"",IFERROR(INDEX(subsample_country_map!$C:$C,MATCH($CF1629,subsample_country_map!$A:$A,0)),"")&lt;&gt;""),INDEX(subsample_country_map!$C:$C,MATCH($CF1629,subsample_country_map!$A:$A,0)),INDEX(lookup!$AB:$AB,MATCH($A1629,lookup!$A:$A,0)))</f>
        <v>1_developed</v>
      </c>
      <c r="AM1629" s="0" t="str">
        <f aca="false">IF(AND($CF1629&lt;&gt;"",IFERROR(INDEX(subsample_country_map!$D:$D,MATCH($CF1629,subsample_country_map!$A:$A,0)),"")&lt;&gt;""),INDEX(subsample_country_map!$D:$D,MATCH($CF1629,subsample_country_map!$A:$A,0)),INDEX(lookup!$AC:$AC,MATCH($A1629,lookup!$A:$A,0)))</f>
        <v>1_western</v>
      </c>
      <c r="AN1629" s="0" t="str">
        <f aca="false">IF(AND($CF1629&lt;&gt;"",IFERROR(INDEX(subsample_country_map!$E:$E,MATCH($CF1629,subsample_country_map!$A:$A,0)),"")&lt;&gt;""),INDEX(subsample_country_map!$E:$E,MATCH($CF1629,subsample_country_map!$A:$A,0)),INDEX(lookup!$AD:$AD,MATCH($A1629,lookup!$A:$A,0)))</f>
        <v>1_common law</v>
      </c>
      <c r="AO1629" s="0" t="str">
        <f aca="false">INDEX(lookup!$Y:$Y,MATCH($A1629,lookup!$A:$A,0))</f>
        <v>0_published</v>
      </c>
      <c r="AP1629" s="0" t="str">
        <f aca="false">INDEX(lookup!$Z:$Z,MATCH($A1629,lookup!$A:$A,0))</f>
        <v>1_VHB high</v>
      </c>
      <c r="AQ1629" s="0" t="str">
        <f aca="false">INDEX(lookup!$W:$W,MATCH($A1629,lookup!$A:$A,0))</f>
        <v>1_fin/acc/econ</v>
      </c>
      <c r="AS1629" s="0" t="s">
        <v>91</v>
      </c>
      <c r="AT1629" s="0" t="s">
        <v>111</v>
      </c>
      <c r="AU1629" s="0" t="s">
        <v>93</v>
      </c>
      <c r="AV1629" s="0" t="s">
        <v>242</v>
      </c>
      <c r="AW1629" s="0" t="s">
        <v>2722</v>
      </c>
      <c r="BA1629" s="0" t="n">
        <v>260</v>
      </c>
      <c r="BB1629" s="0" t="s">
        <v>96</v>
      </c>
      <c r="BC1629" s="0" t="s">
        <v>358</v>
      </c>
      <c r="BD1629" s="0" t="s">
        <v>5871</v>
      </c>
      <c r="BE1629" s="0" t="s">
        <v>5872</v>
      </c>
      <c r="BF1629" s="0" t="s">
        <v>5873</v>
      </c>
      <c r="BI1629" s="0" t="s">
        <v>336</v>
      </c>
      <c r="BJ1629" s="0" t="s">
        <v>125</v>
      </c>
      <c r="BK1629" s="0" t="s">
        <v>5874</v>
      </c>
      <c r="BL1629" s="0" t="s">
        <v>5875</v>
      </c>
      <c r="BM1629" s="0" t="s">
        <v>5867</v>
      </c>
      <c r="BN1629" s="0" t="s">
        <v>5868</v>
      </c>
      <c r="BO1629" s="0" t="s">
        <v>769</v>
      </c>
      <c r="BP1629" s="0" t="s">
        <v>5863</v>
      </c>
      <c r="BQ1629" s="0" t="s">
        <v>127</v>
      </c>
      <c r="BT1629" s="0" t="n">
        <v>0</v>
      </c>
      <c r="BU1629" s="0" t="s">
        <v>5869</v>
      </c>
      <c r="BW1629" s="0" t="n">
        <v>1991</v>
      </c>
      <c r="BX1629" s="0" t="n">
        <v>2006</v>
      </c>
      <c r="BY1629" s="0" t="s">
        <v>5870</v>
      </c>
      <c r="BZ1629" s="0" t="n">
        <v>1998.5</v>
      </c>
      <c r="CA1629" s="0" t="n">
        <v>0</v>
      </c>
      <c r="CB1629" s="0" t="n">
        <v>0</v>
      </c>
      <c r="CC1629" s="0" t="n">
        <v>0</v>
      </c>
      <c r="CD1629" s="0" t="n">
        <v>0.0316924598584573</v>
      </c>
      <c r="CE1629" s="0" t="n">
        <v>1</v>
      </c>
    </row>
    <row r="1630" customFormat="false" ht="15" hidden="false" customHeight="false" outlineLevel="0" collapsed="false">
      <c r="A1630" s="0" t="s">
        <v>5863</v>
      </c>
      <c r="B1630" s="0" t="n">
        <v>2935</v>
      </c>
      <c r="C1630" s="0" t="n">
        <v>-0.0268285235095861</v>
      </c>
      <c r="D1630" s="0" t="n">
        <v>255</v>
      </c>
      <c r="E1630" s="0" t="n">
        <f aca="false">IF(ISNUMBER($BA1630),$BA1630,IF(AND(ISNUMBER($D1630),ISNUMBER($BW1630),ISNUMBER($BX1630)),$D1630*($BX1630-$BW1630+1),""))</f>
        <v>255</v>
      </c>
      <c r="H1630" s="0" t="s">
        <v>118</v>
      </c>
      <c r="I1630" s="0" t="s">
        <v>344</v>
      </c>
      <c r="J1630" s="0" t="n">
        <f aca="false">IF($BW1630&lt;&gt;"",$BW1630,"")</f>
        <v>1991</v>
      </c>
      <c r="K1630" s="0" t="n">
        <f aca="false">IF($BX1630&lt;&gt;"",$BX1630,"")</f>
        <v>2006</v>
      </c>
      <c r="L1630" s="0" t="n">
        <f aca="false">IF(AND(ISNUMBER($BW1630),ISNUMBER($BX1630)),($BW1630+$BX1630)/2,"")</f>
        <v>1998.5</v>
      </c>
      <c r="M1630" s="0" t="n">
        <f aca="false">IF($L1630&lt;&gt;"",$L1630,"")</f>
        <v>1998.5</v>
      </c>
      <c r="N1630" s="0" t="n">
        <f aca="false">IF(AND(ISNUMBER($BW1630),ISNUMBER($BX1630)),MIN(1,MAX(0,($BX1630-2016+1)/($BX1630-$BW1630+1))),"")</f>
        <v>0</v>
      </c>
      <c r="O1630" s="0" t="n">
        <f aca="false">IF(AND(ISNUMBER($BW1630),ISNUMBER($BX1630)),MIN(1,MAX(0,($BX1630-2017+1)/($BX1630-$BW1630+1))),"")</f>
        <v>0</v>
      </c>
      <c r="P1630" s="0" t="n">
        <f aca="false">IF(AND(ISNUMBER($BW1630),ISNUMBER($BX1630)),MIN(1,MAX(0,($BX1630-2018+1)/($BX1630-$BW1630+1))),"")</f>
        <v>0</v>
      </c>
      <c r="Q1630" s="0" t="n">
        <f aca="false">IF(AND(ISNUMBER($BW1630),ISNUMBER($BX1630)),MIN(1,MAX(0,($BX1630-2019+1)/($BX1630-$BW1630+1))),"")</f>
        <v>0</v>
      </c>
      <c r="R1630" s="0" t="n">
        <f aca="false">IF(AND(ISNUMBER($BW1630),ISNUMBER($BX1630)),MIN(1,MAX(0,($BX1630-2016+1)/($BX1630-$BW1630+1))),"")</f>
        <v>0</v>
      </c>
      <c r="S1630" s="0" t="n">
        <f aca="false">IF($L1630&lt;&gt;"",IF($L1630&gt;=2015.5,1,0),"")</f>
        <v>0</v>
      </c>
      <c r="T1630" s="0" t="n">
        <f aca="false">IF($L1630&lt;&gt;"",IF($L1630&gt;=2016,1,0),"")</f>
        <v>0</v>
      </c>
      <c r="U1630" s="0" t="n">
        <f aca="false">IF(ISNUMBER($BX1630),IF($BX1630&gt;=2016,1,0),"")</f>
        <v>0</v>
      </c>
      <c r="V1630" s="0" t="n">
        <f aca="false">IF(ISNUMBER($BW1630),IF($BW1630&gt;=2016,1,0),"")</f>
        <v>0</v>
      </c>
      <c r="W1630" s="0" t="str">
        <f aca="false">IF(AND(ISNUMBER($BW1630),ISNUMBER($BX1630)),IF($BW1630&gt;=2016,"post-only",IF($BX1630&lt;2016,"pre-only","mixed")),"")</f>
        <v>pre-only</v>
      </c>
      <c r="X1630" s="0" t="n">
        <f aca="false">IF(AND(ISNUMBER($BW1630),ISNUMBER($BX1630)),MIN(1,MAX(0,($BX1630-2017+1)/($BX1630-$BW1630+1))),"")</f>
        <v>0</v>
      </c>
      <c r="Y1630" s="0" t="n">
        <f aca="false">IF(AND(ISNUMBER($BW1630),ISNUMBER($BX1630)),MIN(1,MAX(0,($BX1630-2018+1)/($BX1630-$BW1630+1))),"")</f>
        <v>0</v>
      </c>
      <c r="Z1630" s="0" t="n">
        <f aca="false">IF(AND(ISNUMBER($BW1630),ISNUMBER($BX1630)),MIN(1,MAX(0,($BX1630-2019+1)/($BX1630-$BW1630+1))),"")</f>
        <v>0</v>
      </c>
      <c r="AA1630" s="0" t="n">
        <f aca="false">IF(ISNUMBER($BX1630),IF($BX1630&gt;=2017,1,0),"")</f>
        <v>0</v>
      </c>
      <c r="AB1630" s="0" t="n">
        <f aca="false">IF(ISNUMBER($BX1630),IF($BX1630&gt;=2018,1,0),"")</f>
        <v>0</v>
      </c>
      <c r="AC1630" s="0" t="n">
        <f aca="false">IF(ISNUMBER($BX1630),IF($BX1630&gt;=2019,1,0),"")</f>
        <v>0</v>
      </c>
      <c r="AD1630" s="0" t="n">
        <f aca="false">IF($L1630&lt;&gt;"",IF($L1630&gt;2013,1,0),"")</f>
        <v>0</v>
      </c>
      <c r="AE1630" s="0" t="n">
        <f aca="false">IF($L1630&lt;&gt;"",1+IF($L1630&gt;2011,1,0)+IF($L1630&gt;2014,1,0),"")</f>
        <v>1</v>
      </c>
      <c r="AF1630" s="0" t="s">
        <v>87</v>
      </c>
      <c r="AG1630" s="0" t="s">
        <v>88</v>
      </c>
      <c r="AH1630" s="0" t="s">
        <v>89</v>
      </c>
      <c r="AI1630" s="0" t="s">
        <v>334</v>
      </c>
      <c r="AJ1630" s="0" t="s">
        <v>334</v>
      </c>
      <c r="AK1630" s="0" t="str">
        <f aca="false">IF(AND($CF1630&lt;&gt;"",IFERROR(INDEX(subsample_country_map!$B:$B,MATCH($CF1630,subsample_country_map!$A:$A,0)),"")&lt;&gt;""),INDEX(subsample_country_map!$B:$B,MATCH($CF1630,subsample_country_map!$A:$A,0)),INDEX(lookup!$AA:$AA,MATCH($A1630,lookup!$A:$A,0)))</f>
        <v>1_US</v>
      </c>
      <c r="AL1630" s="0" t="str">
        <f aca="false">IF(AND($CF1630&lt;&gt;"",IFERROR(INDEX(subsample_country_map!$C:$C,MATCH($CF1630,subsample_country_map!$A:$A,0)),"")&lt;&gt;""),INDEX(subsample_country_map!$C:$C,MATCH($CF1630,subsample_country_map!$A:$A,0)),INDEX(lookup!$AB:$AB,MATCH($A1630,lookup!$A:$A,0)))</f>
        <v>1_developed</v>
      </c>
      <c r="AM1630" s="0" t="str">
        <f aca="false">IF(AND($CF1630&lt;&gt;"",IFERROR(INDEX(subsample_country_map!$D:$D,MATCH($CF1630,subsample_country_map!$A:$A,0)),"")&lt;&gt;""),INDEX(subsample_country_map!$D:$D,MATCH($CF1630,subsample_country_map!$A:$A,0)),INDEX(lookup!$AC:$AC,MATCH($A1630,lookup!$A:$A,0)))</f>
        <v>1_western</v>
      </c>
      <c r="AN1630" s="0" t="str">
        <f aca="false">IF(AND($CF1630&lt;&gt;"",IFERROR(INDEX(subsample_country_map!$E:$E,MATCH($CF1630,subsample_country_map!$A:$A,0)),"")&lt;&gt;""),INDEX(subsample_country_map!$E:$E,MATCH($CF1630,subsample_country_map!$A:$A,0)),INDEX(lookup!$AD:$AD,MATCH($A1630,lookup!$A:$A,0)))</f>
        <v>1_common law</v>
      </c>
      <c r="AO1630" s="0" t="str">
        <f aca="false">INDEX(lookup!$Y:$Y,MATCH($A1630,lookup!$A:$A,0))</f>
        <v>0_published</v>
      </c>
      <c r="AP1630" s="0" t="str">
        <f aca="false">INDEX(lookup!$Z:$Z,MATCH($A1630,lookup!$A:$A,0))</f>
        <v>1_VHB high</v>
      </c>
      <c r="AQ1630" s="0" t="str">
        <f aca="false">INDEX(lookup!$W:$W,MATCH($A1630,lookup!$A:$A,0))</f>
        <v>1_fin/acc/econ</v>
      </c>
      <c r="AS1630" s="0" t="s">
        <v>91</v>
      </c>
      <c r="AT1630" s="0" t="s">
        <v>111</v>
      </c>
      <c r="AU1630" s="0" t="s">
        <v>93</v>
      </c>
      <c r="AV1630" s="0" t="s">
        <v>201</v>
      </c>
      <c r="AW1630" s="0" t="s">
        <v>1489</v>
      </c>
      <c r="BA1630" s="0" t="n">
        <v>255</v>
      </c>
      <c r="BB1630" s="0" t="s">
        <v>96</v>
      </c>
      <c r="BC1630" s="0" t="s">
        <v>358</v>
      </c>
      <c r="BD1630" s="0" t="s">
        <v>5871</v>
      </c>
      <c r="BE1630" s="0" t="s">
        <v>5872</v>
      </c>
      <c r="BF1630" s="0" t="s">
        <v>5873</v>
      </c>
      <c r="BI1630" s="0" t="s">
        <v>336</v>
      </c>
      <c r="BJ1630" s="0" t="s">
        <v>130</v>
      </c>
      <c r="BK1630" s="0" t="s">
        <v>5874</v>
      </c>
      <c r="BL1630" s="0" t="s">
        <v>5876</v>
      </c>
      <c r="BM1630" s="0" t="s">
        <v>5867</v>
      </c>
      <c r="BN1630" s="0" t="s">
        <v>5868</v>
      </c>
      <c r="BO1630" s="0" t="s">
        <v>769</v>
      </c>
      <c r="BP1630" s="0" t="s">
        <v>5863</v>
      </c>
      <c r="BQ1630" s="0" t="s">
        <v>127</v>
      </c>
      <c r="BT1630" s="0" t="n">
        <v>0</v>
      </c>
      <c r="BU1630" s="0" t="s">
        <v>5869</v>
      </c>
      <c r="BW1630" s="0" t="n">
        <v>1991</v>
      </c>
      <c r="BX1630" s="0" t="n">
        <v>2006</v>
      </c>
      <c r="BY1630" s="0" t="s">
        <v>5870</v>
      </c>
      <c r="BZ1630" s="0" t="n">
        <v>1998.5</v>
      </c>
      <c r="CA1630" s="0" t="n">
        <v>0</v>
      </c>
      <c r="CB1630" s="0" t="n">
        <v>0</v>
      </c>
      <c r="CC1630" s="0" t="n">
        <v>0</v>
      </c>
      <c r="CD1630" s="0" t="n">
        <v>-0.0268349630766888</v>
      </c>
      <c r="CE1630" s="0" t="n">
        <v>1</v>
      </c>
    </row>
    <row r="1631" customFormat="false" ht="15" hidden="false" customHeight="false" outlineLevel="0" collapsed="false">
      <c r="A1631" s="0" t="s">
        <v>5863</v>
      </c>
      <c r="B1631" s="0" t="n">
        <v>2936</v>
      </c>
      <c r="C1631" s="0" t="n">
        <v>-0.054594552197269</v>
      </c>
      <c r="D1631" s="0" t="n">
        <v>1541</v>
      </c>
      <c r="E1631" s="0" t="n">
        <f aca="false">IF(ISNUMBER($BA1631),$BA1631,IF(AND(ISNUMBER($D1631),ISNUMBER($BW1631),ISNUMBER($BX1631)),$D1631*($BX1631-$BW1631+1),""))</f>
        <v>1541</v>
      </c>
      <c r="H1631" s="0" t="s">
        <v>118</v>
      </c>
      <c r="I1631" s="0" t="s">
        <v>344</v>
      </c>
      <c r="J1631" s="0" t="n">
        <f aca="false">IF($BW1631&lt;&gt;"",$BW1631,"")</f>
        <v>1991</v>
      </c>
      <c r="K1631" s="0" t="n">
        <f aca="false">IF($BX1631&lt;&gt;"",$BX1631,"")</f>
        <v>2006</v>
      </c>
      <c r="L1631" s="0" t="n">
        <f aca="false">IF(AND(ISNUMBER($BW1631),ISNUMBER($BX1631)),($BW1631+$BX1631)/2,"")</f>
        <v>1998.5</v>
      </c>
      <c r="M1631" s="0" t="n">
        <f aca="false">IF($L1631&lt;&gt;"",$L1631,"")</f>
        <v>1998.5</v>
      </c>
      <c r="N1631" s="0" t="n">
        <f aca="false">IF(AND(ISNUMBER($BW1631),ISNUMBER($BX1631)),MIN(1,MAX(0,($BX1631-2016+1)/($BX1631-$BW1631+1))),"")</f>
        <v>0</v>
      </c>
      <c r="O1631" s="0" t="n">
        <f aca="false">IF(AND(ISNUMBER($BW1631),ISNUMBER($BX1631)),MIN(1,MAX(0,($BX1631-2017+1)/($BX1631-$BW1631+1))),"")</f>
        <v>0</v>
      </c>
      <c r="P1631" s="0" t="n">
        <f aca="false">IF(AND(ISNUMBER($BW1631),ISNUMBER($BX1631)),MIN(1,MAX(0,($BX1631-2018+1)/($BX1631-$BW1631+1))),"")</f>
        <v>0</v>
      </c>
      <c r="Q1631" s="0" t="n">
        <f aca="false">IF(AND(ISNUMBER($BW1631),ISNUMBER($BX1631)),MIN(1,MAX(0,($BX1631-2019+1)/($BX1631-$BW1631+1))),"")</f>
        <v>0</v>
      </c>
      <c r="R1631" s="0" t="n">
        <f aca="false">IF(AND(ISNUMBER($BW1631),ISNUMBER($BX1631)),MIN(1,MAX(0,($BX1631-2016+1)/($BX1631-$BW1631+1))),"")</f>
        <v>0</v>
      </c>
      <c r="S1631" s="0" t="n">
        <f aca="false">IF($L1631&lt;&gt;"",IF($L1631&gt;=2015.5,1,0),"")</f>
        <v>0</v>
      </c>
      <c r="T1631" s="0" t="n">
        <f aca="false">IF($L1631&lt;&gt;"",IF($L1631&gt;=2016,1,0),"")</f>
        <v>0</v>
      </c>
      <c r="U1631" s="0" t="n">
        <f aca="false">IF(ISNUMBER($BX1631),IF($BX1631&gt;=2016,1,0),"")</f>
        <v>0</v>
      </c>
      <c r="V1631" s="0" t="n">
        <f aca="false">IF(ISNUMBER($BW1631),IF($BW1631&gt;=2016,1,0),"")</f>
        <v>0</v>
      </c>
      <c r="W1631" s="0" t="str">
        <f aca="false">IF(AND(ISNUMBER($BW1631),ISNUMBER($BX1631)),IF($BW1631&gt;=2016,"post-only",IF($BX1631&lt;2016,"pre-only","mixed")),"")</f>
        <v>pre-only</v>
      </c>
      <c r="X1631" s="0" t="n">
        <f aca="false">IF(AND(ISNUMBER($BW1631),ISNUMBER($BX1631)),MIN(1,MAX(0,($BX1631-2017+1)/($BX1631-$BW1631+1))),"")</f>
        <v>0</v>
      </c>
      <c r="Y1631" s="0" t="n">
        <f aca="false">IF(AND(ISNUMBER($BW1631),ISNUMBER($BX1631)),MIN(1,MAX(0,($BX1631-2018+1)/($BX1631-$BW1631+1))),"")</f>
        <v>0</v>
      </c>
      <c r="Z1631" s="0" t="n">
        <f aca="false">IF(AND(ISNUMBER($BW1631),ISNUMBER($BX1631)),MIN(1,MAX(0,($BX1631-2019+1)/($BX1631-$BW1631+1))),"")</f>
        <v>0</v>
      </c>
      <c r="AA1631" s="0" t="n">
        <f aca="false">IF(ISNUMBER($BX1631),IF($BX1631&gt;=2017,1,0),"")</f>
        <v>0</v>
      </c>
      <c r="AB1631" s="0" t="n">
        <f aca="false">IF(ISNUMBER($BX1631),IF($BX1631&gt;=2018,1,0),"")</f>
        <v>0</v>
      </c>
      <c r="AC1631" s="0" t="n">
        <f aca="false">IF(ISNUMBER($BX1631),IF($BX1631&gt;=2019,1,0),"")</f>
        <v>0</v>
      </c>
      <c r="AD1631" s="0" t="n">
        <f aca="false">IF($L1631&lt;&gt;"",IF($L1631&gt;2013,1,0),"")</f>
        <v>0</v>
      </c>
      <c r="AE1631" s="0" t="n">
        <f aca="false">IF($L1631&lt;&gt;"",1+IF($L1631&gt;2011,1,0)+IF($L1631&gt;2014,1,0),"")</f>
        <v>1</v>
      </c>
      <c r="AF1631" s="0" t="s">
        <v>87</v>
      </c>
      <c r="AG1631" s="0" t="s">
        <v>88</v>
      </c>
      <c r="AH1631" s="0" t="s">
        <v>89</v>
      </c>
      <c r="AI1631" s="0" t="s">
        <v>334</v>
      </c>
      <c r="AJ1631" s="0" t="s">
        <v>334</v>
      </c>
      <c r="AK1631" s="0" t="str">
        <f aca="false">IF(AND($CF1631&lt;&gt;"",IFERROR(INDEX(subsample_country_map!$B:$B,MATCH($CF1631,subsample_country_map!$A:$A,0)),"")&lt;&gt;""),INDEX(subsample_country_map!$B:$B,MATCH($CF1631,subsample_country_map!$A:$A,0)),INDEX(lookup!$AA:$AA,MATCH($A1631,lookup!$A:$A,0)))</f>
        <v>1_US</v>
      </c>
      <c r="AL1631" s="0" t="str">
        <f aca="false">IF(AND($CF1631&lt;&gt;"",IFERROR(INDEX(subsample_country_map!$C:$C,MATCH($CF1631,subsample_country_map!$A:$A,0)),"")&lt;&gt;""),INDEX(subsample_country_map!$C:$C,MATCH($CF1631,subsample_country_map!$A:$A,0)),INDEX(lookup!$AB:$AB,MATCH($A1631,lookup!$A:$A,0)))</f>
        <v>1_developed</v>
      </c>
      <c r="AM1631" s="0" t="str">
        <f aca="false">IF(AND($CF1631&lt;&gt;"",IFERROR(INDEX(subsample_country_map!$D:$D,MATCH($CF1631,subsample_country_map!$A:$A,0)),"")&lt;&gt;""),INDEX(subsample_country_map!$D:$D,MATCH($CF1631,subsample_country_map!$A:$A,0)),INDEX(lookup!$AC:$AC,MATCH($A1631,lookup!$A:$A,0)))</f>
        <v>1_western</v>
      </c>
      <c r="AN1631" s="0" t="str">
        <f aca="false">IF(AND($CF1631&lt;&gt;"",IFERROR(INDEX(subsample_country_map!$E:$E,MATCH($CF1631,subsample_country_map!$A:$A,0)),"")&lt;&gt;""),INDEX(subsample_country_map!$E:$E,MATCH($CF1631,subsample_country_map!$A:$A,0)),INDEX(lookup!$AD:$AD,MATCH($A1631,lookup!$A:$A,0)))</f>
        <v>1_common law</v>
      </c>
      <c r="AO1631" s="0" t="str">
        <f aca="false">INDEX(lookup!$Y:$Y,MATCH($A1631,lookup!$A:$A,0))</f>
        <v>0_published</v>
      </c>
      <c r="AP1631" s="0" t="str">
        <f aca="false">INDEX(lookup!$Z:$Z,MATCH($A1631,lookup!$A:$A,0))</f>
        <v>1_VHB high</v>
      </c>
      <c r="AQ1631" s="0" t="str">
        <f aca="false">INDEX(lookup!$W:$W,MATCH($A1631,lookup!$A:$A,0))</f>
        <v>1_fin/acc/econ</v>
      </c>
      <c r="AS1631" s="0" t="s">
        <v>91</v>
      </c>
      <c r="AT1631" s="0" t="s">
        <v>111</v>
      </c>
      <c r="AU1631" s="0" t="s">
        <v>93</v>
      </c>
      <c r="AV1631" s="0" t="s">
        <v>2328</v>
      </c>
      <c r="AW1631" s="0" t="s">
        <v>1491</v>
      </c>
      <c r="BA1631" s="0" t="n">
        <v>1541</v>
      </c>
      <c r="BB1631" s="0" t="s">
        <v>96</v>
      </c>
      <c r="BC1631" s="0" t="s">
        <v>358</v>
      </c>
      <c r="BD1631" s="0" t="s">
        <v>5871</v>
      </c>
      <c r="BE1631" s="0" t="s">
        <v>5872</v>
      </c>
      <c r="BF1631" s="0" t="s">
        <v>5877</v>
      </c>
      <c r="BI1631" s="0" t="s">
        <v>336</v>
      </c>
      <c r="BJ1631" s="0" t="s">
        <v>165</v>
      </c>
      <c r="BK1631" s="0" t="s">
        <v>5874</v>
      </c>
      <c r="BL1631" s="0" t="s">
        <v>5878</v>
      </c>
      <c r="BM1631" s="0" t="s">
        <v>5867</v>
      </c>
      <c r="BN1631" s="0" t="s">
        <v>5868</v>
      </c>
      <c r="BO1631" s="0" t="s">
        <v>769</v>
      </c>
      <c r="BP1631" s="0" t="s">
        <v>5863</v>
      </c>
      <c r="BQ1631" s="0" t="s">
        <v>127</v>
      </c>
      <c r="BT1631" s="0" t="n">
        <v>0</v>
      </c>
      <c r="BU1631" s="0" t="s">
        <v>5869</v>
      </c>
      <c r="BW1631" s="0" t="n">
        <v>1991</v>
      </c>
      <c r="BX1631" s="0" t="n">
        <v>2006</v>
      </c>
      <c r="BY1631" s="0" t="s">
        <v>5870</v>
      </c>
      <c r="BZ1631" s="0" t="n">
        <v>1998.5</v>
      </c>
      <c r="CA1631" s="0" t="n">
        <v>0</v>
      </c>
      <c r="CB1631" s="0" t="n">
        <v>0</v>
      </c>
      <c r="CC1631" s="0" t="n">
        <v>0</v>
      </c>
      <c r="CD1631" s="0" t="n">
        <v>-0.0546488902781831</v>
      </c>
      <c r="CE1631" s="0" t="n">
        <v>1</v>
      </c>
    </row>
    <row r="1632" customFormat="false" ht="15" hidden="false" customHeight="false" outlineLevel="0" collapsed="false">
      <c r="A1632" s="0" t="s">
        <v>5863</v>
      </c>
      <c r="B1632" s="0" t="n">
        <v>2937</v>
      </c>
      <c r="C1632" s="0" t="n">
        <v>-0.0654194992132057</v>
      </c>
      <c r="D1632" s="0" t="n">
        <v>1516</v>
      </c>
      <c r="E1632" s="0" t="n">
        <f aca="false">IF(ISNUMBER($BA1632),$BA1632,IF(AND(ISNUMBER($D1632),ISNUMBER($BW1632),ISNUMBER($BX1632)),$D1632*($BX1632-$BW1632+1),""))</f>
        <v>1516</v>
      </c>
      <c r="H1632" s="0" t="s">
        <v>118</v>
      </c>
      <c r="I1632" s="0" t="s">
        <v>344</v>
      </c>
      <c r="J1632" s="0" t="n">
        <f aca="false">IF($BW1632&lt;&gt;"",$BW1632,"")</f>
        <v>1991</v>
      </c>
      <c r="K1632" s="0" t="n">
        <f aca="false">IF($BX1632&lt;&gt;"",$BX1632,"")</f>
        <v>2006</v>
      </c>
      <c r="L1632" s="0" t="n">
        <f aca="false">IF(AND(ISNUMBER($BW1632),ISNUMBER($BX1632)),($BW1632+$BX1632)/2,"")</f>
        <v>1998.5</v>
      </c>
      <c r="M1632" s="0" t="n">
        <f aca="false">IF($L1632&lt;&gt;"",$L1632,"")</f>
        <v>1998.5</v>
      </c>
      <c r="N1632" s="0" t="n">
        <f aca="false">IF(AND(ISNUMBER($BW1632),ISNUMBER($BX1632)),MIN(1,MAX(0,($BX1632-2016+1)/($BX1632-$BW1632+1))),"")</f>
        <v>0</v>
      </c>
      <c r="O1632" s="0" t="n">
        <f aca="false">IF(AND(ISNUMBER($BW1632),ISNUMBER($BX1632)),MIN(1,MAX(0,($BX1632-2017+1)/($BX1632-$BW1632+1))),"")</f>
        <v>0</v>
      </c>
      <c r="P1632" s="0" t="n">
        <f aca="false">IF(AND(ISNUMBER($BW1632),ISNUMBER($BX1632)),MIN(1,MAX(0,($BX1632-2018+1)/($BX1632-$BW1632+1))),"")</f>
        <v>0</v>
      </c>
      <c r="Q1632" s="0" t="n">
        <f aca="false">IF(AND(ISNUMBER($BW1632),ISNUMBER($BX1632)),MIN(1,MAX(0,($BX1632-2019+1)/($BX1632-$BW1632+1))),"")</f>
        <v>0</v>
      </c>
      <c r="R1632" s="0" t="n">
        <f aca="false">IF(AND(ISNUMBER($BW1632),ISNUMBER($BX1632)),MIN(1,MAX(0,($BX1632-2016+1)/($BX1632-$BW1632+1))),"")</f>
        <v>0</v>
      </c>
      <c r="S1632" s="0" t="n">
        <f aca="false">IF($L1632&lt;&gt;"",IF($L1632&gt;=2015.5,1,0),"")</f>
        <v>0</v>
      </c>
      <c r="T1632" s="0" t="n">
        <f aca="false">IF($L1632&lt;&gt;"",IF($L1632&gt;=2016,1,0),"")</f>
        <v>0</v>
      </c>
      <c r="U1632" s="0" t="n">
        <f aca="false">IF(ISNUMBER($BX1632),IF($BX1632&gt;=2016,1,0),"")</f>
        <v>0</v>
      </c>
      <c r="V1632" s="0" t="n">
        <f aca="false">IF(ISNUMBER($BW1632),IF($BW1632&gt;=2016,1,0),"")</f>
        <v>0</v>
      </c>
      <c r="W1632" s="0" t="str">
        <f aca="false">IF(AND(ISNUMBER($BW1632),ISNUMBER($BX1632)),IF($BW1632&gt;=2016,"post-only",IF($BX1632&lt;2016,"pre-only","mixed")),"")</f>
        <v>pre-only</v>
      </c>
      <c r="X1632" s="0" t="n">
        <f aca="false">IF(AND(ISNUMBER($BW1632),ISNUMBER($BX1632)),MIN(1,MAX(0,($BX1632-2017+1)/($BX1632-$BW1632+1))),"")</f>
        <v>0</v>
      </c>
      <c r="Y1632" s="0" t="n">
        <f aca="false">IF(AND(ISNUMBER($BW1632),ISNUMBER($BX1632)),MIN(1,MAX(0,($BX1632-2018+1)/($BX1632-$BW1632+1))),"")</f>
        <v>0</v>
      </c>
      <c r="Z1632" s="0" t="n">
        <f aca="false">IF(AND(ISNUMBER($BW1632),ISNUMBER($BX1632)),MIN(1,MAX(0,($BX1632-2019+1)/($BX1632-$BW1632+1))),"")</f>
        <v>0</v>
      </c>
      <c r="AA1632" s="0" t="n">
        <f aca="false">IF(ISNUMBER($BX1632),IF($BX1632&gt;=2017,1,0),"")</f>
        <v>0</v>
      </c>
      <c r="AB1632" s="0" t="n">
        <f aca="false">IF(ISNUMBER($BX1632),IF($BX1632&gt;=2018,1,0),"")</f>
        <v>0</v>
      </c>
      <c r="AC1632" s="0" t="n">
        <f aca="false">IF(ISNUMBER($BX1632),IF($BX1632&gt;=2019,1,0),"")</f>
        <v>0</v>
      </c>
      <c r="AD1632" s="0" t="n">
        <f aca="false">IF($L1632&lt;&gt;"",IF($L1632&gt;2013,1,0),"")</f>
        <v>0</v>
      </c>
      <c r="AE1632" s="0" t="n">
        <f aca="false">IF($L1632&lt;&gt;"",1+IF($L1632&gt;2011,1,0)+IF($L1632&gt;2014,1,0),"")</f>
        <v>1</v>
      </c>
      <c r="AF1632" s="0" t="s">
        <v>87</v>
      </c>
      <c r="AG1632" s="0" t="s">
        <v>88</v>
      </c>
      <c r="AH1632" s="0" t="s">
        <v>89</v>
      </c>
      <c r="AI1632" s="0" t="s">
        <v>334</v>
      </c>
      <c r="AJ1632" s="0" t="s">
        <v>334</v>
      </c>
      <c r="AK1632" s="0" t="str">
        <f aca="false">IF(AND($CF1632&lt;&gt;"",IFERROR(INDEX(subsample_country_map!$B:$B,MATCH($CF1632,subsample_country_map!$A:$A,0)),"")&lt;&gt;""),INDEX(subsample_country_map!$B:$B,MATCH($CF1632,subsample_country_map!$A:$A,0)),INDEX(lookup!$AA:$AA,MATCH($A1632,lookup!$A:$A,0)))</f>
        <v>1_US</v>
      </c>
      <c r="AL1632" s="0" t="str">
        <f aca="false">IF(AND($CF1632&lt;&gt;"",IFERROR(INDEX(subsample_country_map!$C:$C,MATCH($CF1632,subsample_country_map!$A:$A,0)),"")&lt;&gt;""),INDEX(subsample_country_map!$C:$C,MATCH($CF1632,subsample_country_map!$A:$A,0)),INDEX(lookup!$AB:$AB,MATCH($A1632,lookup!$A:$A,0)))</f>
        <v>1_developed</v>
      </c>
      <c r="AM1632" s="0" t="str">
        <f aca="false">IF(AND($CF1632&lt;&gt;"",IFERROR(INDEX(subsample_country_map!$D:$D,MATCH($CF1632,subsample_country_map!$A:$A,0)),"")&lt;&gt;""),INDEX(subsample_country_map!$D:$D,MATCH($CF1632,subsample_country_map!$A:$A,0)),INDEX(lookup!$AC:$AC,MATCH($A1632,lookup!$A:$A,0)))</f>
        <v>1_western</v>
      </c>
      <c r="AN1632" s="0" t="str">
        <f aca="false">IF(AND($CF1632&lt;&gt;"",IFERROR(INDEX(subsample_country_map!$E:$E,MATCH($CF1632,subsample_country_map!$A:$A,0)),"")&lt;&gt;""),INDEX(subsample_country_map!$E:$E,MATCH($CF1632,subsample_country_map!$A:$A,0)),INDEX(lookup!$AD:$AD,MATCH($A1632,lookup!$A:$A,0)))</f>
        <v>1_common law</v>
      </c>
      <c r="AO1632" s="0" t="str">
        <f aca="false">INDEX(lookup!$Y:$Y,MATCH($A1632,lookup!$A:$A,0))</f>
        <v>0_published</v>
      </c>
      <c r="AP1632" s="0" t="str">
        <f aca="false">INDEX(lookup!$Z:$Z,MATCH($A1632,lookup!$A:$A,0))</f>
        <v>1_VHB high</v>
      </c>
      <c r="AQ1632" s="0" t="str">
        <f aca="false">INDEX(lookup!$W:$W,MATCH($A1632,lookup!$A:$A,0))</f>
        <v>1_fin/acc/econ</v>
      </c>
      <c r="AS1632" s="0" t="s">
        <v>91</v>
      </c>
      <c r="AT1632" s="0" t="s">
        <v>111</v>
      </c>
      <c r="AU1632" s="0" t="s">
        <v>93</v>
      </c>
      <c r="AV1632" s="0" t="s">
        <v>5879</v>
      </c>
      <c r="AW1632" s="0" t="s">
        <v>1549</v>
      </c>
      <c r="BA1632" s="0" t="n">
        <v>1516</v>
      </c>
      <c r="BB1632" s="0" t="s">
        <v>96</v>
      </c>
      <c r="BC1632" s="0" t="s">
        <v>358</v>
      </c>
      <c r="BD1632" s="0" t="s">
        <v>5871</v>
      </c>
      <c r="BE1632" s="0" t="s">
        <v>5872</v>
      </c>
      <c r="BF1632" s="0" t="s">
        <v>5877</v>
      </c>
      <c r="BI1632" s="0" t="s">
        <v>336</v>
      </c>
      <c r="BJ1632" s="0" t="s">
        <v>169</v>
      </c>
      <c r="BK1632" s="0" t="s">
        <v>5874</v>
      </c>
      <c r="BL1632" s="0" t="s">
        <v>5880</v>
      </c>
      <c r="BM1632" s="0" t="s">
        <v>5867</v>
      </c>
      <c r="BN1632" s="0" t="s">
        <v>5868</v>
      </c>
      <c r="BO1632" s="0" t="s">
        <v>769</v>
      </c>
      <c r="BP1632" s="0" t="s">
        <v>5863</v>
      </c>
      <c r="BQ1632" s="0" t="s">
        <v>127</v>
      </c>
      <c r="BT1632" s="0" t="n">
        <v>0</v>
      </c>
      <c r="BU1632" s="0" t="s">
        <v>5869</v>
      </c>
      <c r="BW1632" s="0" t="n">
        <v>1991</v>
      </c>
      <c r="BX1632" s="0" t="n">
        <v>2006</v>
      </c>
      <c r="BY1632" s="0" t="s">
        <v>5870</v>
      </c>
      <c r="BZ1632" s="0" t="n">
        <v>1998.5</v>
      </c>
      <c r="CA1632" s="0" t="n">
        <v>0</v>
      </c>
      <c r="CB1632" s="0" t="n">
        <v>0</v>
      </c>
      <c r="CC1632" s="0" t="n">
        <v>0</v>
      </c>
      <c r="CD1632" s="0" t="n">
        <v>-0.0655130651060827</v>
      </c>
      <c r="CE1632" s="0" t="n">
        <v>1</v>
      </c>
    </row>
    <row r="1633" customFormat="false" ht="15" hidden="false" customHeight="false" outlineLevel="0" collapsed="false">
      <c r="A1633" s="0" t="s">
        <v>5863</v>
      </c>
      <c r="B1633" s="0" t="n">
        <v>2938</v>
      </c>
      <c r="C1633" s="0" t="n">
        <v>-0.0257196551590542</v>
      </c>
      <c r="D1633" s="0" t="n">
        <v>2961</v>
      </c>
      <c r="E1633" s="0" t="n">
        <f aca="false">IF(ISNUMBER($BA1633),$BA1633,IF(AND(ISNUMBER($D1633),ISNUMBER($BW1633),ISNUMBER($BX1633)),$D1633*($BX1633-$BW1633+1),""))</f>
        <v>2961</v>
      </c>
      <c r="H1633" s="0" t="s">
        <v>118</v>
      </c>
      <c r="I1633" s="0" t="s">
        <v>344</v>
      </c>
      <c r="J1633" s="0" t="n">
        <f aca="false">IF($BW1633&lt;&gt;"",$BW1633,"")</f>
        <v>1991</v>
      </c>
      <c r="K1633" s="0" t="n">
        <f aca="false">IF($BX1633&lt;&gt;"",$BX1633,"")</f>
        <v>2006</v>
      </c>
      <c r="L1633" s="0" t="n">
        <f aca="false">IF(AND(ISNUMBER($BW1633),ISNUMBER($BX1633)),($BW1633+$BX1633)/2,"")</f>
        <v>1998.5</v>
      </c>
      <c r="M1633" s="0" t="n">
        <f aca="false">IF($L1633&lt;&gt;"",$L1633,"")</f>
        <v>1998.5</v>
      </c>
      <c r="N1633" s="0" t="n">
        <f aca="false">IF(AND(ISNUMBER($BW1633),ISNUMBER($BX1633)),MIN(1,MAX(0,($BX1633-2016+1)/($BX1633-$BW1633+1))),"")</f>
        <v>0</v>
      </c>
      <c r="O1633" s="0" t="n">
        <f aca="false">IF(AND(ISNUMBER($BW1633),ISNUMBER($BX1633)),MIN(1,MAX(0,($BX1633-2017+1)/($BX1633-$BW1633+1))),"")</f>
        <v>0</v>
      </c>
      <c r="P1633" s="0" t="n">
        <f aca="false">IF(AND(ISNUMBER($BW1633),ISNUMBER($BX1633)),MIN(1,MAX(0,($BX1633-2018+1)/($BX1633-$BW1633+1))),"")</f>
        <v>0</v>
      </c>
      <c r="Q1633" s="0" t="n">
        <f aca="false">IF(AND(ISNUMBER($BW1633),ISNUMBER($BX1633)),MIN(1,MAX(0,($BX1633-2019+1)/($BX1633-$BW1633+1))),"")</f>
        <v>0</v>
      </c>
      <c r="R1633" s="0" t="n">
        <f aca="false">IF(AND(ISNUMBER($BW1633),ISNUMBER($BX1633)),MIN(1,MAX(0,($BX1633-2016+1)/($BX1633-$BW1633+1))),"")</f>
        <v>0</v>
      </c>
      <c r="S1633" s="0" t="n">
        <f aca="false">IF($L1633&lt;&gt;"",IF($L1633&gt;=2015.5,1,0),"")</f>
        <v>0</v>
      </c>
      <c r="T1633" s="0" t="n">
        <f aca="false">IF($L1633&lt;&gt;"",IF($L1633&gt;=2016,1,0),"")</f>
        <v>0</v>
      </c>
      <c r="U1633" s="0" t="n">
        <f aca="false">IF(ISNUMBER($BX1633),IF($BX1633&gt;=2016,1,0),"")</f>
        <v>0</v>
      </c>
      <c r="V1633" s="0" t="n">
        <f aca="false">IF(ISNUMBER($BW1633),IF($BW1633&gt;=2016,1,0),"")</f>
        <v>0</v>
      </c>
      <c r="W1633" s="0" t="str">
        <f aca="false">IF(AND(ISNUMBER($BW1633),ISNUMBER($BX1633)),IF($BW1633&gt;=2016,"post-only",IF($BX1633&lt;2016,"pre-only","mixed")),"")</f>
        <v>pre-only</v>
      </c>
      <c r="X1633" s="0" t="n">
        <f aca="false">IF(AND(ISNUMBER($BW1633),ISNUMBER($BX1633)),MIN(1,MAX(0,($BX1633-2017+1)/($BX1633-$BW1633+1))),"")</f>
        <v>0</v>
      </c>
      <c r="Y1633" s="0" t="n">
        <f aca="false">IF(AND(ISNUMBER($BW1633),ISNUMBER($BX1633)),MIN(1,MAX(0,($BX1633-2018+1)/($BX1633-$BW1633+1))),"")</f>
        <v>0</v>
      </c>
      <c r="Z1633" s="0" t="n">
        <f aca="false">IF(AND(ISNUMBER($BW1633),ISNUMBER($BX1633)),MIN(1,MAX(0,($BX1633-2019+1)/($BX1633-$BW1633+1))),"")</f>
        <v>0</v>
      </c>
      <c r="AA1633" s="0" t="n">
        <f aca="false">IF(ISNUMBER($BX1633),IF($BX1633&gt;=2017,1,0),"")</f>
        <v>0</v>
      </c>
      <c r="AB1633" s="0" t="n">
        <f aca="false">IF(ISNUMBER($BX1633),IF($BX1633&gt;=2018,1,0),"")</f>
        <v>0</v>
      </c>
      <c r="AC1633" s="0" t="n">
        <f aca="false">IF(ISNUMBER($BX1633),IF($BX1633&gt;=2019,1,0),"")</f>
        <v>0</v>
      </c>
      <c r="AD1633" s="0" t="n">
        <f aca="false">IF($L1633&lt;&gt;"",IF($L1633&gt;2013,1,0),"")</f>
        <v>0</v>
      </c>
      <c r="AE1633" s="0" t="n">
        <f aca="false">IF($L1633&lt;&gt;"",1+IF($L1633&gt;2011,1,0)+IF($L1633&gt;2014,1,0),"")</f>
        <v>1</v>
      </c>
      <c r="AF1633" s="0" t="s">
        <v>87</v>
      </c>
      <c r="AG1633" s="0" t="s">
        <v>88</v>
      </c>
      <c r="AH1633" s="0" t="s">
        <v>89</v>
      </c>
      <c r="AI1633" s="0" t="s">
        <v>334</v>
      </c>
      <c r="AJ1633" s="0" t="s">
        <v>334</v>
      </c>
      <c r="AK1633" s="0" t="str">
        <f aca="false">IF(AND($CF1633&lt;&gt;"",IFERROR(INDEX(subsample_country_map!$B:$B,MATCH($CF1633,subsample_country_map!$A:$A,0)),"")&lt;&gt;""),INDEX(subsample_country_map!$B:$B,MATCH($CF1633,subsample_country_map!$A:$A,0)),INDEX(lookup!$AA:$AA,MATCH($A1633,lookup!$A:$A,0)))</f>
        <v>1_US</v>
      </c>
      <c r="AL1633" s="0" t="str">
        <f aca="false">IF(AND($CF1633&lt;&gt;"",IFERROR(INDEX(subsample_country_map!$C:$C,MATCH($CF1633,subsample_country_map!$A:$A,0)),"")&lt;&gt;""),INDEX(subsample_country_map!$C:$C,MATCH($CF1633,subsample_country_map!$A:$A,0)),INDEX(lookup!$AB:$AB,MATCH($A1633,lookup!$A:$A,0)))</f>
        <v>1_developed</v>
      </c>
      <c r="AM1633" s="0" t="str">
        <f aca="false">IF(AND($CF1633&lt;&gt;"",IFERROR(INDEX(subsample_country_map!$D:$D,MATCH($CF1633,subsample_country_map!$A:$A,0)),"")&lt;&gt;""),INDEX(subsample_country_map!$D:$D,MATCH($CF1633,subsample_country_map!$A:$A,0)),INDEX(lookup!$AC:$AC,MATCH($A1633,lookup!$A:$A,0)))</f>
        <v>1_western</v>
      </c>
      <c r="AN1633" s="0" t="str">
        <f aca="false">IF(AND($CF1633&lt;&gt;"",IFERROR(INDEX(subsample_country_map!$E:$E,MATCH($CF1633,subsample_country_map!$A:$A,0)),"")&lt;&gt;""),INDEX(subsample_country_map!$E:$E,MATCH($CF1633,subsample_country_map!$A:$A,0)),INDEX(lookup!$AD:$AD,MATCH($A1633,lookup!$A:$A,0)))</f>
        <v>1_common law</v>
      </c>
      <c r="AO1633" s="0" t="str">
        <f aca="false">INDEX(lookup!$Y:$Y,MATCH($A1633,lookup!$A:$A,0))</f>
        <v>0_published</v>
      </c>
      <c r="AP1633" s="0" t="str">
        <f aca="false">INDEX(lookup!$Z:$Z,MATCH($A1633,lookup!$A:$A,0))</f>
        <v>1_VHB high</v>
      </c>
      <c r="AQ1633" s="0" t="str">
        <f aca="false">INDEX(lookup!$W:$W,MATCH($A1633,lookup!$A:$A,0))</f>
        <v>1_fin/acc/econ</v>
      </c>
      <c r="AS1633" s="0" t="s">
        <v>91</v>
      </c>
      <c r="AT1633" s="0" t="s">
        <v>111</v>
      </c>
      <c r="AU1633" s="0" t="s">
        <v>93</v>
      </c>
      <c r="AV1633" s="0" t="s">
        <v>2698</v>
      </c>
      <c r="AW1633" s="0" t="s">
        <v>2781</v>
      </c>
      <c r="BA1633" s="0" t="n">
        <v>2961</v>
      </c>
      <c r="BB1633" s="0" t="s">
        <v>96</v>
      </c>
      <c r="BC1633" s="0" t="s">
        <v>358</v>
      </c>
      <c r="BD1633" s="0" t="s">
        <v>5871</v>
      </c>
      <c r="BE1633" s="0" t="s">
        <v>98</v>
      </c>
      <c r="BI1633" s="0" t="s">
        <v>124</v>
      </c>
      <c r="BJ1633" s="0" t="s">
        <v>5881</v>
      </c>
      <c r="BK1633" s="0" t="s">
        <v>3983</v>
      </c>
      <c r="BL1633" s="0" t="s">
        <v>5882</v>
      </c>
      <c r="BM1633" s="0" t="s">
        <v>5867</v>
      </c>
      <c r="BN1633" s="0" t="s">
        <v>5883</v>
      </c>
      <c r="BO1633" s="0" t="s">
        <v>769</v>
      </c>
      <c r="BP1633" s="0" t="s">
        <v>5863</v>
      </c>
      <c r="BQ1633" s="0" t="s">
        <v>127</v>
      </c>
      <c r="BT1633" s="0" t="n">
        <v>0</v>
      </c>
      <c r="BU1633" s="0" t="s">
        <v>5869</v>
      </c>
      <c r="BW1633" s="0" t="n">
        <v>1991</v>
      </c>
      <c r="BX1633" s="0" t="n">
        <v>2006</v>
      </c>
      <c r="BY1633" s="0" t="s">
        <v>5870</v>
      </c>
      <c r="BZ1633" s="0" t="n">
        <v>1998.5</v>
      </c>
      <c r="CA1633" s="0" t="n">
        <v>0</v>
      </c>
      <c r="CB1633" s="0" t="n">
        <v>0</v>
      </c>
      <c r="CC1633" s="0" t="n">
        <v>0</v>
      </c>
      <c r="CD1633" s="0" t="n">
        <v>-0.0257253286006494</v>
      </c>
      <c r="CE1633" s="0" t="n">
        <v>1</v>
      </c>
    </row>
    <row r="1634" customFormat="false" ht="15" hidden="false" customHeight="false" outlineLevel="0" collapsed="false">
      <c r="A1634" s="0" t="s">
        <v>5884</v>
      </c>
      <c r="B1634" s="0" t="n">
        <v>2939</v>
      </c>
      <c r="C1634" s="0" t="n">
        <v>-0.267</v>
      </c>
      <c r="D1634" s="0" t="n">
        <v>216</v>
      </c>
      <c r="E1634" s="0" t="n">
        <f aca="false">IF(ISNUMBER($BA1634),$BA1634,IF(AND(ISNUMBER($D1634),ISNUMBER($BW1634),ISNUMBER($BX1634)),$D1634*($BX1634-$BW1634+1),""))</f>
        <v>216</v>
      </c>
      <c r="H1634" s="0" t="s">
        <v>85</v>
      </c>
      <c r="I1634" s="0" t="s">
        <v>86</v>
      </c>
      <c r="J1634" s="0" t="n">
        <f aca="false">IF($BW1634&lt;&gt;"",$BW1634,"")</f>
        <v>2015</v>
      </c>
      <c r="K1634" s="0" t="n">
        <f aca="false">IF($BX1634&lt;&gt;"",$BX1634,"")</f>
        <v>2019</v>
      </c>
      <c r="L1634" s="0" t="n">
        <f aca="false">IF(AND(ISNUMBER($BW1634),ISNUMBER($BX1634)),($BW1634+$BX1634)/2,"")</f>
        <v>2017</v>
      </c>
      <c r="M1634" s="0" t="n">
        <f aca="false">IF($L1634&lt;&gt;"",$L1634,"")</f>
        <v>2017</v>
      </c>
      <c r="N1634" s="0" t="n">
        <f aca="false">IF(AND(ISNUMBER($BW1634),ISNUMBER($BX1634)),MIN(1,MAX(0,($BX1634-2016+1)/($BX1634-$BW1634+1))),"")</f>
        <v>0.8</v>
      </c>
      <c r="O1634" s="0" t="n">
        <f aca="false">IF(AND(ISNUMBER($BW1634),ISNUMBER($BX1634)),MIN(1,MAX(0,($BX1634-2017+1)/($BX1634-$BW1634+1))),"")</f>
        <v>0.6</v>
      </c>
      <c r="P1634" s="0" t="n">
        <f aca="false">IF(AND(ISNUMBER($BW1634),ISNUMBER($BX1634)),MIN(1,MAX(0,($BX1634-2018+1)/($BX1634-$BW1634+1))),"")</f>
        <v>0.4</v>
      </c>
      <c r="Q1634" s="0" t="n">
        <f aca="false">IF(AND(ISNUMBER($BW1634),ISNUMBER($BX1634)),MIN(1,MAX(0,($BX1634-2019+1)/($BX1634-$BW1634+1))),"")</f>
        <v>0.2</v>
      </c>
      <c r="R1634" s="0" t="n">
        <f aca="false">IF(AND(ISNUMBER($BW1634),ISNUMBER($BX1634)),MIN(1,MAX(0,($BX1634-2016+1)/($BX1634-$BW1634+1))),"")</f>
        <v>0.8</v>
      </c>
      <c r="S1634" s="0" t="n">
        <f aca="false">IF($L1634&lt;&gt;"",IF($L1634&gt;=2015.5,1,0),"")</f>
        <v>1</v>
      </c>
      <c r="T1634" s="0" t="n">
        <f aca="false">IF($L1634&lt;&gt;"",IF($L1634&gt;=2016,1,0),"")</f>
        <v>1</v>
      </c>
      <c r="U1634" s="0" t="n">
        <f aca="false">IF(ISNUMBER($BX1634),IF($BX1634&gt;=2016,1,0),"")</f>
        <v>1</v>
      </c>
      <c r="V1634" s="0" t="n">
        <f aca="false">IF(ISNUMBER($BW1634),IF($BW1634&gt;=2016,1,0),"")</f>
        <v>0</v>
      </c>
      <c r="W1634" s="0" t="str">
        <f aca="false">IF(AND(ISNUMBER($BW1634),ISNUMBER($BX1634)),IF($BW1634&gt;=2016,"post-only",IF($BX1634&lt;2016,"pre-only","mixed")),"")</f>
        <v>mixed</v>
      </c>
      <c r="X1634" s="0" t="n">
        <f aca="false">IF(AND(ISNUMBER($BW1634),ISNUMBER($BX1634)),MIN(1,MAX(0,($BX1634-2017+1)/($BX1634-$BW1634+1))),"")</f>
        <v>0.6</v>
      </c>
      <c r="Y1634" s="0" t="n">
        <f aca="false">IF(AND(ISNUMBER($BW1634),ISNUMBER($BX1634)),MIN(1,MAX(0,($BX1634-2018+1)/($BX1634-$BW1634+1))),"")</f>
        <v>0.4</v>
      </c>
      <c r="Z1634" s="0" t="n">
        <f aca="false">IF(AND(ISNUMBER($BW1634),ISNUMBER($BX1634)),MIN(1,MAX(0,($BX1634-2019+1)/($BX1634-$BW1634+1))),"")</f>
        <v>0.2</v>
      </c>
      <c r="AA1634" s="0" t="n">
        <f aca="false">IF(ISNUMBER($BX1634),IF($BX1634&gt;=2017,1,0),"")</f>
        <v>1</v>
      </c>
      <c r="AB1634" s="0" t="n">
        <f aca="false">IF(ISNUMBER($BX1634),IF($BX1634&gt;=2018,1,0),"")</f>
        <v>1</v>
      </c>
      <c r="AC1634" s="0" t="n">
        <f aca="false">IF(ISNUMBER($BX1634),IF($BX1634&gt;=2019,1,0),"")</f>
        <v>1</v>
      </c>
      <c r="AD1634" s="0" t="n">
        <f aca="false">IF($L1634&lt;&gt;"",IF($L1634&gt;2013,1,0),"")</f>
        <v>1</v>
      </c>
      <c r="AE1634" s="0" t="n">
        <f aca="false">IF($L1634&lt;&gt;"",1+IF($L1634&gt;2011,1,0)+IF($L1634&gt;2014,1,0),"")</f>
        <v>3</v>
      </c>
      <c r="AF1634" s="0" t="s">
        <v>87</v>
      </c>
      <c r="AG1634" s="0" t="s">
        <v>436</v>
      </c>
      <c r="AH1634" s="0" t="s">
        <v>90</v>
      </c>
      <c r="AI1634" s="0" t="s">
        <v>334</v>
      </c>
      <c r="AJ1634" s="0" t="s">
        <v>334</v>
      </c>
      <c r="AK1634" s="0" t="str">
        <f aca="false">IF(AND($CF1634&lt;&gt;"",IFERROR(INDEX(subsample_country_map!$B:$B,MATCH($CF1634,subsample_country_map!$A:$A,0)),"")&lt;&gt;""),INDEX(subsample_country_map!$B:$B,MATCH($CF1634,subsample_country_map!$A:$A,0)),INDEX(lookup!$AA:$AA,MATCH($A1634,lookup!$A:$A,0)))</f>
        <v>3_AsiaPac</v>
      </c>
      <c r="AL1634" s="0" t="str">
        <f aca="false">IF(AND($CF1634&lt;&gt;"",IFERROR(INDEX(subsample_country_map!$C:$C,MATCH($CF1634,subsample_country_map!$A:$A,0)),"")&lt;&gt;""),INDEX(subsample_country_map!$C:$C,MATCH($CF1634,subsample_country_map!$A:$A,0)),INDEX(lookup!$AB:$AB,MATCH($A1634,lookup!$A:$A,0)))</f>
        <v>2_developing</v>
      </c>
      <c r="AM1634" s="0" t="str">
        <f aca="false">IF(AND($CF1634&lt;&gt;"",IFERROR(INDEX(subsample_country_map!$D:$D,MATCH($CF1634,subsample_country_map!$A:$A,0)),"")&lt;&gt;""),INDEX(subsample_country_map!$D:$D,MATCH($CF1634,subsample_country_map!$A:$A,0)),INDEX(lookup!$AC:$AC,MATCH($A1634,lookup!$A:$A,0)))</f>
        <v>2_non_western</v>
      </c>
      <c r="AN1634" s="0" t="str">
        <f aca="false">IF(AND($CF1634&lt;&gt;"",IFERROR(INDEX(subsample_country_map!$E:$E,MATCH($CF1634,subsample_country_map!$A:$A,0)),"")&lt;&gt;""),INDEX(subsample_country_map!$E:$E,MATCH($CF1634,subsample_country_map!$A:$A,0)),INDEX(lookup!$AD:$AD,MATCH($A1634,lookup!$A:$A,0)))</f>
        <v>2_civil law</v>
      </c>
      <c r="AO1634" s="0" t="str">
        <f aca="false">INDEX(lookup!$Y:$Y,MATCH($A1634,lookup!$A:$A,0))</f>
        <v>0_published</v>
      </c>
      <c r="AP1634" s="0" t="str">
        <f aca="false">INDEX(lookup!$Z:$Z,MATCH($A1634,lookup!$A:$A,0))</f>
        <v>0_VHB low</v>
      </c>
      <c r="AQ1634" s="0" t="str">
        <f aca="false">INDEX(lookup!$W:$W,MATCH($A1634,lookup!$A:$A,0))</f>
        <v>3_mgmt</v>
      </c>
      <c r="AS1634" s="0" t="s">
        <v>91</v>
      </c>
      <c r="AT1634" s="0" t="s">
        <v>111</v>
      </c>
      <c r="AU1634" s="0" t="s">
        <v>93</v>
      </c>
      <c r="AY1634" s="0" t="s">
        <v>2242</v>
      </c>
      <c r="AZ1634" s="0" t="s">
        <v>1752</v>
      </c>
      <c r="BA1634" s="0" t="n">
        <v>216</v>
      </c>
      <c r="BB1634" s="0" t="s">
        <v>96</v>
      </c>
      <c r="BC1634" s="0" t="s">
        <v>1464</v>
      </c>
      <c r="BD1634" s="0" t="s">
        <v>97</v>
      </c>
      <c r="BE1634" s="0" t="s">
        <v>98</v>
      </c>
      <c r="BI1634" s="0" t="s">
        <v>99</v>
      </c>
      <c r="BJ1634" s="0" t="s">
        <v>5885</v>
      </c>
      <c r="BK1634" s="0" t="s">
        <v>101</v>
      </c>
      <c r="BL1634" s="0" t="s">
        <v>5886</v>
      </c>
      <c r="BM1634" s="0" t="s">
        <v>5887</v>
      </c>
      <c r="BN1634" s="0" t="s">
        <v>104</v>
      </c>
      <c r="BO1634" s="0" t="s">
        <v>105</v>
      </c>
      <c r="BP1634" s="0" t="s">
        <v>5884</v>
      </c>
      <c r="BQ1634" s="0" t="s">
        <v>85</v>
      </c>
      <c r="BT1634" s="0" t="n">
        <v>0</v>
      </c>
      <c r="BU1634" s="0" t="s">
        <v>5888</v>
      </c>
      <c r="BW1634" s="0" t="n">
        <v>2015</v>
      </c>
      <c r="BX1634" s="0" t="n">
        <v>2019</v>
      </c>
      <c r="BY1634" s="0" t="s">
        <v>5889</v>
      </c>
      <c r="BZ1634" s="0" t="n">
        <v>2017</v>
      </c>
      <c r="CA1634" s="0" t="n">
        <v>0.8</v>
      </c>
      <c r="CB1634" s="0" t="n">
        <v>1</v>
      </c>
      <c r="CC1634" s="0" t="n">
        <v>1</v>
      </c>
      <c r="CD1634" s="0" t="n">
        <v>-0.273630739217244</v>
      </c>
      <c r="CE1634" s="0" t="n">
        <v>1</v>
      </c>
    </row>
    <row r="1635" customFormat="false" ht="15" hidden="false" customHeight="false" outlineLevel="0" collapsed="false">
      <c r="A1635" s="0" t="s">
        <v>5884</v>
      </c>
      <c r="B1635" s="0" t="n">
        <v>2940</v>
      </c>
      <c r="C1635" s="0" t="n">
        <v>-0.124226361146259</v>
      </c>
      <c r="D1635" s="0" t="n">
        <v>216</v>
      </c>
      <c r="E1635" s="0" t="n">
        <f aca="false">IF(ISNUMBER($BA1635),$BA1635,IF(AND(ISNUMBER($D1635),ISNUMBER($BW1635),ISNUMBER($BX1635)),$D1635*($BX1635-$BW1635+1),""))</f>
        <v>216</v>
      </c>
      <c r="H1635" s="0" t="s">
        <v>118</v>
      </c>
      <c r="I1635" s="0" t="s">
        <v>119</v>
      </c>
      <c r="J1635" s="0" t="n">
        <f aca="false">IF($BW1635&lt;&gt;"",$BW1635,"")</f>
        <v>2015</v>
      </c>
      <c r="K1635" s="0" t="n">
        <f aca="false">IF($BX1635&lt;&gt;"",$BX1635,"")</f>
        <v>2019</v>
      </c>
      <c r="L1635" s="0" t="n">
        <f aca="false">IF(AND(ISNUMBER($BW1635),ISNUMBER($BX1635)),($BW1635+$BX1635)/2,"")</f>
        <v>2017</v>
      </c>
      <c r="M1635" s="0" t="n">
        <f aca="false">IF($L1635&lt;&gt;"",$L1635,"")</f>
        <v>2017</v>
      </c>
      <c r="N1635" s="0" t="n">
        <f aca="false">IF(AND(ISNUMBER($BW1635),ISNUMBER($BX1635)),MIN(1,MAX(0,($BX1635-2016+1)/($BX1635-$BW1635+1))),"")</f>
        <v>0.8</v>
      </c>
      <c r="O1635" s="0" t="n">
        <f aca="false">IF(AND(ISNUMBER($BW1635),ISNUMBER($BX1635)),MIN(1,MAX(0,($BX1635-2017+1)/($BX1635-$BW1635+1))),"")</f>
        <v>0.6</v>
      </c>
      <c r="P1635" s="0" t="n">
        <f aca="false">IF(AND(ISNUMBER($BW1635),ISNUMBER($BX1635)),MIN(1,MAX(0,($BX1635-2018+1)/($BX1635-$BW1635+1))),"")</f>
        <v>0.4</v>
      </c>
      <c r="Q1635" s="0" t="n">
        <f aca="false">IF(AND(ISNUMBER($BW1635),ISNUMBER($BX1635)),MIN(1,MAX(0,($BX1635-2019+1)/($BX1635-$BW1635+1))),"")</f>
        <v>0.2</v>
      </c>
      <c r="R1635" s="0" t="n">
        <f aca="false">IF(AND(ISNUMBER($BW1635),ISNUMBER($BX1635)),MIN(1,MAX(0,($BX1635-2016+1)/($BX1635-$BW1635+1))),"")</f>
        <v>0.8</v>
      </c>
      <c r="S1635" s="0" t="n">
        <f aca="false">IF($L1635&lt;&gt;"",IF($L1635&gt;=2015.5,1,0),"")</f>
        <v>1</v>
      </c>
      <c r="T1635" s="0" t="n">
        <f aca="false">IF($L1635&lt;&gt;"",IF($L1635&gt;=2016,1,0),"")</f>
        <v>1</v>
      </c>
      <c r="U1635" s="0" t="n">
        <f aca="false">IF(ISNUMBER($BX1635),IF($BX1635&gt;=2016,1,0),"")</f>
        <v>1</v>
      </c>
      <c r="V1635" s="0" t="n">
        <f aca="false">IF(ISNUMBER($BW1635),IF($BW1635&gt;=2016,1,0),"")</f>
        <v>0</v>
      </c>
      <c r="W1635" s="0" t="str">
        <f aca="false">IF(AND(ISNUMBER($BW1635),ISNUMBER($BX1635)),IF($BW1635&gt;=2016,"post-only",IF($BX1635&lt;2016,"pre-only","mixed")),"")</f>
        <v>mixed</v>
      </c>
      <c r="X1635" s="0" t="n">
        <f aca="false">IF(AND(ISNUMBER($BW1635),ISNUMBER($BX1635)),MIN(1,MAX(0,($BX1635-2017+1)/($BX1635-$BW1635+1))),"")</f>
        <v>0.6</v>
      </c>
      <c r="Y1635" s="0" t="n">
        <f aca="false">IF(AND(ISNUMBER($BW1635),ISNUMBER($BX1635)),MIN(1,MAX(0,($BX1635-2018+1)/($BX1635-$BW1635+1))),"")</f>
        <v>0.4</v>
      </c>
      <c r="Z1635" s="0" t="n">
        <f aca="false">IF(AND(ISNUMBER($BW1635),ISNUMBER($BX1635)),MIN(1,MAX(0,($BX1635-2019+1)/($BX1635-$BW1635+1))),"")</f>
        <v>0.2</v>
      </c>
      <c r="AA1635" s="0" t="n">
        <f aca="false">IF(ISNUMBER($BX1635),IF($BX1635&gt;=2017,1,0),"")</f>
        <v>1</v>
      </c>
      <c r="AB1635" s="0" t="n">
        <f aca="false">IF(ISNUMBER($BX1635),IF($BX1635&gt;=2018,1,0),"")</f>
        <v>1</v>
      </c>
      <c r="AC1635" s="0" t="n">
        <f aca="false">IF(ISNUMBER($BX1635),IF($BX1635&gt;=2019,1,0),"")</f>
        <v>1</v>
      </c>
      <c r="AD1635" s="0" t="n">
        <f aca="false">IF($L1635&lt;&gt;"",IF($L1635&gt;2013,1,0),"")</f>
        <v>1</v>
      </c>
      <c r="AE1635" s="0" t="n">
        <f aca="false">IF($L1635&lt;&gt;"",1+IF($L1635&gt;2011,1,0)+IF($L1635&gt;2014,1,0),"")</f>
        <v>3</v>
      </c>
      <c r="AF1635" s="0" t="s">
        <v>87</v>
      </c>
      <c r="AG1635" s="0" t="s">
        <v>436</v>
      </c>
      <c r="AH1635" s="0" t="s">
        <v>90</v>
      </c>
      <c r="AI1635" s="0" t="s">
        <v>334</v>
      </c>
      <c r="AJ1635" s="0" t="s">
        <v>334</v>
      </c>
      <c r="AK1635" s="0" t="str">
        <f aca="false">IF(AND($CF1635&lt;&gt;"",IFERROR(INDEX(subsample_country_map!$B:$B,MATCH($CF1635,subsample_country_map!$A:$A,0)),"")&lt;&gt;""),INDEX(subsample_country_map!$B:$B,MATCH($CF1635,subsample_country_map!$A:$A,0)),INDEX(lookup!$AA:$AA,MATCH($A1635,lookup!$A:$A,0)))</f>
        <v>3_AsiaPac</v>
      </c>
      <c r="AL1635" s="0" t="str">
        <f aca="false">IF(AND($CF1635&lt;&gt;"",IFERROR(INDEX(subsample_country_map!$C:$C,MATCH($CF1635,subsample_country_map!$A:$A,0)),"")&lt;&gt;""),INDEX(subsample_country_map!$C:$C,MATCH($CF1635,subsample_country_map!$A:$A,0)),INDEX(lookup!$AB:$AB,MATCH($A1635,lookup!$A:$A,0)))</f>
        <v>2_developing</v>
      </c>
      <c r="AM1635" s="0" t="str">
        <f aca="false">IF(AND($CF1635&lt;&gt;"",IFERROR(INDEX(subsample_country_map!$D:$D,MATCH($CF1635,subsample_country_map!$A:$A,0)),"")&lt;&gt;""),INDEX(subsample_country_map!$D:$D,MATCH($CF1635,subsample_country_map!$A:$A,0)),INDEX(lookup!$AC:$AC,MATCH($A1635,lookup!$A:$A,0)))</f>
        <v>2_non_western</v>
      </c>
      <c r="AN1635" s="0" t="str">
        <f aca="false">IF(AND($CF1635&lt;&gt;"",IFERROR(INDEX(subsample_country_map!$E:$E,MATCH($CF1635,subsample_country_map!$A:$A,0)),"")&lt;&gt;""),INDEX(subsample_country_map!$E:$E,MATCH($CF1635,subsample_country_map!$A:$A,0)),INDEX(lookup!$AD:$AD,MATCH($A1635,lookup!$A:$A,0)))</f>
        <v>2_civil law</v>
      </c>
      <c r="AO1635" s="0" t="str">
        <f aca="false">INDEX(lookup!$Y:$Y,MATCH($A1635,lookup!$A:$A,0))</f>
        <v>0_published</v>
      </c>
      <c r="AP1635" s="0" t="str">
        <f aca="false">INDEX(lookup!$Z:$Z,MATCH($A1635,lookup!$A:$A,0))</f>
        <v>0_VHB low</v>
      </c>
      <c r="AQ1635" s="0" t="str">
        <f aca="false">INDEX(lookup!$W:$W,MATCH($A1635,lookup!$A:$A,0))</f>
        <v>3_mgmt</v>
      </c>
      <c r="AS1635" s="0" t="s">
        <v>91</v>
      </c>
      <c r="AT1635" s="0" t="s">
        <v>111</v>
      </c>
      <c r="AU1635" s="0" t="s">
        <v>93</v>
      </c>
      <c r="AV1635" s="0" t="s">
        <v>5890</v>
      </c>
      <c r="AX1635" s="0" t="s">
        <v>137</v>
      </c>
      <c r="BA1635" s="0" t="n">
        <v>216</v>
      </c>
      <c r="BB1635" s="0" t="s">
        <v>96</v>
      </c>
      <c r="BC1635" s="0" t="s">
        <v>5891</v>
      </c>
      <c r="BD1635" s="0" t="s">
        <v>142</v>
      </c>
      <c r="BE1635" s="0" t="s">
        <v>98</v>
      </c>
      <c r="BI1635" s="0" t="s">
        <v>124</v>
      </c>
      <c r="BJ1635" s="0" t="s">
        <v>5892</v>
      </c>
      <c r="BK1635" s="0" t="s">
        <v>101</v>
      </c>
      <c r="BL1635" s="0" t="s">
        <v>5893</v>
      </c>
      <c r="BM1635" s="0" t="s">
        <v>5887</v>
      </c>
      <c r="BN1635" s="0" t="s">
        <v>104</v>
      </c>
      <c r="BO1635" s="0" t="s">
        <v>105</v>
      </c>
      <c r="BP1635" s="0" t="s">
        <v>5884</v>
      </c>
      <c r="BQ1635" s="0" t="s">
        <v>127</v>
      </c>
      <c r="BT1635" s="0" t="n">
        <v>0</v>
      </c>
      <c r="BU1635" s="0" t="s">
        <v>5888</v>
      </c>
      <c r="BW1635" s="0" t="n">
        <v>2015</v>
      </c>
      <c r="BX1635" s="0" t="n">
        <v>2019</v>
      </c>
      <c r="BY1635" s="0" t="s">
        <v>5889</v>
      </c>
      <c r="BZ1635" s="0" t="n">
        <v>2017</v>
      </c>
      <c r="CA1635" s="0" t="n">
        <v>0.8</v>
      </c>
      <c r="CB1635" s="0" t="n">
        <v>1</v>
      </c>
      <c r="CC1635" s="0" t="n">
        <v>1</v>
      </c>
      <c r="CD1635" s="0" t="n">
        <v>-0.124871372344109</v>
      </c>
      <c r="CE1635" s="0" t="n">
        <v>1</v>
      </c>
    </row>
    <row r="1636" customFormat="false" ht="15" hidden="false" customHeight="false" outlineLevel="0" collapsed="false">
      <c r="A1636" s="0" t="s">
        <v>5884</v>
      </c>
      <c r="B1636" s="0" t="n">
        <v>2941</v>
      </c>
      <c r="C1636" s="0" t="n">
        <v>-0.164440470018244</v>
      </c>
      <c r="D1636" s="0" t="n">
        <v>192</v>
      </c>
      <c r="E1636" s="0" t="n">
        <f aca="false">IF(ISNUMBER($BA1636),$BA1636,IF(AND(ISNUMBER($D1636),ISNUMBER($BW1636),ISNUMBER($BX1636)),$D1636*($BX1636-$BW1636+1),""))</f>
        <v>192</v>
      </c>
      <c r="H1636" s="0" t="s">
        <v>118</v>
      </c>
      <c r="I1636" s="0" t="s">
        <v>119</v>
      </c>
      <c r="J1636" s="0" t="n">
        <f aca="false">IF($BW1636&lt;&gt;"",$BW1636,"")</f>
        <v>2015</v>
      </c>
      <c r="K1636" s="0" t="n">
        <f aca="false">IF($BX1636&lt;&gt;"",$BX1636,"")</f>
        <v>2019</v>
      </c>
      <c r="L1636" s="0" t="n">
        <f aca="false">IF(AND(ISNUMBER($BW1636),ISNUMBER($BX1636)),($BW1636+$BX1636)/2,"")</f>
        <v>2017</v>
      </c>
      <c r="M1636" s="0" t="n">
        <f aca="false">IF($L1636&lt;&gt;"",$L1636,"")</f>
        <v>2017</v>
      </c>
      <c r="N1636" s="0" t="n">
        <f aca="false">IF(AND(ISNUMBER($BW1636),ISNUMBER($BX1636)),MIN(1,MAX(0,($BX1636-2016+1)/($BX1636-$BW1636+1))),"")</f>
        <v>0.8</v>
      </c>
      <c r="O1636" s="0" t="n">
        <f aca="false">IF(AND(ISNUMBER($BW1636),ISNUMBER($BX1636)),MIN(1,MAX(0,($BX1636-2017+1)/($BX1636-$BW1636+1))),"")</f>
        <v>0.6</v>
      </c>
      <c r="P1636" s="0" t="n">
        <f aca="false">IF(AND(ISNUMBER($BW1636),ISNUMBER($BX1636)),MIN(1,MAX(0,($BX1636-2018+1)/($BX1636-$BW1636+1))),"")</f>
        <v>0.4</v>
      </c>
      <c r="Q1636" s="0" t="n">
        <f aca="false">IF(AND(ISNUMBER($BW1636),ISNUMBER($BX1636)),MIN(1,MAX(0,($BX1636-2019+1)/($BX1636-$BW1636+1))),"")</f>
        <v>0.2</v>
      </c>
      <c r="R1636" s="0" t="n">
        <f aca="false">IF(AND(ISNUMBER($BW1636),ISNUMBER($BX1636)),MIN(1,MAX(0,($BX1636-2016+1)/($BX1636-$BW1636+1))),"")</f>
        <v>0.8</v>
      </c>
      <c r="S1636" s="0" t="n">
        <f aca="false">IF($L1636&lt;&gt;"",IF($L1636&gt;=2015.5,1,0),"")</f>
        <v>1</v>
      </c>
      <c r="T1636" s="0" t="n">
        <f aca="false">IF($L1636&lt;&gt;"",IF($L1636&gt;=2016,1,0),"")</f>
        <v>1</v>
      </c>
      <c r="U1636" s="0" t="n">
        <f aca="false">IF(ISNUMBER($BX1636),IF($BX1636&gt;=2016,1,0),"")</f>
        <v>1</v>
      </c>
      <c r="V1636" s="0" t="n">
        <f aca="false">IF(ISNUMBER($BW1636),IF($BW1636&gt;=2016,1,0),"")</f>
        <v>0</v>
      </c>
      <c r="W1636" s="0" t="str">
        <f aca="false">IF(AND(ISNUMBER($BW1636),ISNUMBER($BX1636)),IF($BW1636&gt;=2016,"post-only",IF($BX1636&lt;2016,"pre-only","mixed")),"")</f>
        <v>mixed</v>
      </c>
      <c r="X1636" s="0" t="n">
        <f aca="false">IF(AND(ISNUMBER($BW1636),ISNUMBER($BX1636)),MIN(1,MAX(0,($BX1636-2017+1)/($BX1636-$BW1636+1))),"")</f>
        <v>0.6</v>
      </c>
      <c r="Y1636" s="0" t="n">
        <f aca="false">IF(AND(ISNUMBER($BW1636),ISNUMBER($BX1636)),MIN(1,MAX(0,($BX1636-2018+1)/($BX1636-$BW1636+1))),"")</f>
        <v>0.4</v>
      </c>
      <c r="Z1636" s="0" t="n">
        <f aca="false">IF(AND(ISNUMBER($BW1636),ISNUMBER($BX1636)),MIN(1,MAX(0,($BX1636-2019+1)/($BX1636-$BW1636+1))),"")</f>
        <v>0.2</v>
      </c>
      <c r="AA1636" s="0" t="n">
        <f aca="false">IF(ISNUMBER($BX1636),IF($BX1636&gt;=2017,1,0),"")</f>
        <v>1</v>
      </c>
      <c r="AB1636" s="0" t="n">
        <f aca="false">IF(ISNUMBER($BX1636),IF($BX1636&gt;=2018,1,0),"")</f>
        <v>1</v>
      </c>
      <c r="AC1636" s="0" t="n">
        <f aca="false">IF(ISNUMBER($BX1636),IF($BX1636&gt;=2019,1,0),"")</f>
        <v>1</v>
      </c>
      <c r="AD1636" s="0" t="n">
        <f aca="false">IF($L1636&lt;&gt;"",IF($L1636&gt;2013,1,0),"")</f>
        <v>1</v>
      </c>
      <c r="AE1636" s="0" t="n">
        <f aca="false">IF($L1636&lt;&gt;"",1+IF($L1636&gt;2011,1,0)+IF($L1636&gt;2014,1,0),"")</f>
        <v>3</v>
      </c>
      <c r="AF1636" s="0" t="s">
        <v>87</v>
      </c>
      <c r="AG1636" s="0" t="s">
        <v>436</v>
      </c>
      <c r="AH1636" s="0" t="s">
        <v>90</v>
      </c>
      <c r="AI1636" s="0" t="s">
        <v>334</v>
      </c>
      <c r="AJ1636" s="0" t="s">
        <v>334</v>
      </c>
      <c r="AK1636" s="0" t="str">
        <f aca="false">IF(AND($CF1636&lt;&gt;"",IFERROR(INDEX(subsample_country_map!$B:$B,MATCH($CF1636,subsample_country_map!$A:$A,0)),"")&lt;&gt;""),INDEX(subsample_country_map!$B:$B,MATCH($CF1636,subsample_country_map!$A:$A,0)),INDEX(lookup!$AA:$AA,MATCH($A1636,lookup!$A:$A,0)))</f>
        <v>3_AsiaPac</v>
      </c>
      <c r="AL1636" s="0" t="str">
        <f aca="false">IF(AND($CF1636&lt;&gt;"",IFERROR(INDEX(subsample_country_map!$C:$C,MATCH($CF1636,subsample_country_map!$A:$A,0)),"")&lt;&gt;""),INDEX(subsample_country_map!$C:$C,MATCH($CF1636,subsample_country_map!$A:$A,0)),INDEX(lookup!$AB:$AB,MATCH($A1636,lookup!$A:$A,0)))</f>
        <v>2_developing</v>
      </c>
      <c r="AM1636" s="0" t="str">
        <f aca="false">IF(AND($CF1636&lt;&gt;"",IFERROR(INDEX(subsample_country_map!$D:$D,MATCH($CF1636,subsample_country_map!$A:$A,0)),"")&lt;&gt;""),INDEX(subsample_country_map!$D:$D,MATCH($CF1636,subsample_country_map!$A:$A,0)),INDEX(lookup!$AC:$AC,MATCH($A1636,lookup!$A:$A,0)))</f>
        <v>2_non_western</v>
      </c>
      <c r="AN1636" s="0" t="str">
        <f aca="false">IF(AND($CF1636&lt;&gt;"",IFERROR(INDEX(subsample_country_map!$E:$E,MATCH($CF1636,subsample_country_map!$A:$A,0)),"")&lt;&gt;""),INDEX(subsample_country_map!$E:$E,MATCH($CF1636,subsample_country_map!$A:$A,0)),INDEX(lookup!$AD:$AD,MATCH($A1636,lookup!$A:$A,0)))</f>
        <v>2_civil law</v>
      </c>
      <c r="AO1636" s="0" t="str">
        <f aca="false">INDEX(lookup!$Y:$Y,MATCH($A1636,lookup!$A:$A,0))</f>
        <v>0_published</v>
      </c>
      <c r="AP1636" s="0" t="str">
        <f aca="false">INDEX(lookup!$Z:$Z,MATCH($A1636,lookup!$A:$A,0))</f>
        <v>0_VHB low</v>
      </c>
      <c r="AQ1636" s="0" t="str">
        <f aca="false">INDEX(lookup!$W:$W,MATCH($A1636,lookup!$A:$A,0))</f>
        <v>3_mgmt</v>
      </c>
      <c r="AS1636" s="0" t="s">
        <v>91</v>
      </c>
      <c r="AT1636" s="0" t="s">
        <v>111</v>
      </c>
      <c r="AU1636" s="0" t="s">
        <v>93</v>
      </c>
      <c r="AV1636" s="0" t="s">
        <v>5894</v>
      </c>
      <c r="AX1636" s="0" t="s">
        <v>2145</v>
      </c>
      <c r="BA1636" s="0" t="n">
        <v>192</v>
      </c>
      <c r="BB1636" s="0" t="s">
        <v>96</v>
      </c>
      <c r="BC1636" s="0" t="s">
        <v>5891</v>
      </c>
      <c r="BD1636" s="0" t="s">
        <v>142</v>
      </c>
      <c r="BE1636" s="0" t="s">
        <v>5895</v>
      </c>
      <c r="BF1636" s="0" t="s">
        <v>5896</v>
      </c>
      <c r="BI1636" s="0" t="s">
        <v>143</v>
      </c>
      <c r="BJ1636" s="0" t="s">
        <v>5897</v>
      </c>
      <c r="BK1636" s="0" t="s">
        <v>399</v>
      </c>
      <c r="BL1636" s="0" t="s">
        <v>5898</v>
      </c>
      <c r="BM1636" s="0" t="s">
        <v>5887</v>
      </c>
      <c r="BN1636" s="0" t="s">
        <v>104</v>
      </c>
      <c r="BO1636" s="0" t="s">
        <v>105</v>
      </c>
      <c r="BP1636" s="0" t="s">
        <v>5884</v>
      </c>
      <c r="BQ1636" s="0" t="s">
        <v>127</v>
      </c>
      <c r="BT1636" s="0" t="n">
        <v>0</v>
      </c>
      <c r="BU1636" s="0" t="s">
        <v>5888</v>
      </c>
      <c r="BW1636" s="0" t="n">
        <v>2015</v>
      </c>
      <c r="BX1636" s="0" t="n">
        <v>2019</v>
      </c>
      <c r="BY1636" s="0" t="s">
        <v>5889</v>
      </c>
      <c r="BZ1636" s="0" t="n">
        <v>2017</v>
      </c>
      <c r="CA1636" s="0" t="n">
        <v>0.8</v>
      </c>
      <c r="CB1636" s="0" t="n">
        <v>1</v>
      </c>
      <c r="CC1636" s="0" t="n">
        <v>1</v>
      </c>
      <c r="CD1636" s="0" t="n">
        <v>-0.165947185578632</v>
      </c>
      <c r="CE1636" s="0" t="n">
        <v>1</v>
      </c>
    </row>
    <row r="1637" customFormat="false" ht="15" hidden="false" customHeight="false" outlineLevel="0" collapsed="false">
      <c r="A1637" s="0" t="s">
        <v>5884</v>
      </c>
      <c r="B1637" s="0" t="n">
        <v>2942</v>
      </c>
      <c r="C1637" s="0" t="n">
        <v>-0.168563255683534</v>
      </c>
      <c r="D1637" s="0" t="n">
        <v>164</v>
      </c>
      <c r="E1637" s="0" t="n">
        <f aca="false">IF(ISNUMBER($BA1637),$BA1637,IF(AND(ISNUMBER($D1637),ISNUMBER($BW1637),ISNUMBER($BX1637)),$D1637*($BX1637-$BW1637+1),""))</f>
        <v>164</v>
      </c>
      <c r="H1637" s="0" t="s">
        <v>118</v>
      </c>
      <c r="I1637" s="0" t="s">
        <v>119</v>
      </c>
      <c r="J1637" s="0" t="n">
        <f aca="false">IF($BW1637&lt;&gt;"",$BW1637,"")</f>
        <v>2015</v>
      </c>
      <c r="K1637" s="0" t="n">
        <f aca="false">IF($BX1637&lt;&gt;"",$BX1637,"")</f>
        <v>2019</v>
      </c>
      <c r="L1637" s="0" t="n">
        <f aca="false">IF(AND(ISNUMBER($BW1637),ISNUMBER($BX1637)),($BW1637+$BX1637)/2,"")</f>
        <v>2017</v>
      </c>
      <c r="M1637" s="0" t="n">
        <f aca="false">IF($L1637&lt;&gt;"",$L1637,"")</f>
        <v>2017</v>
      </c>
      <c r="N1637" s="0" t="n">
        <f aca="false">IF(AND(ISNUMBER($BW1637),ISNUMBER($BX1637)),MIN(1,MAX(0,($BX1637-2016+1)/($BX1637-$BW1637+1))),"")</f>
        <v>0.8</v>
      </c>
      <c r="O1637" s="0" t="n">
        <f aca="false">IF(AND(ISNUMBER($BW1637),ISNUMBER($BX1637)),MIN(1,MAX(0,($BX1637-2017+1)/($BX1637-$BW1637+1))),"")</f>
        <v>0.6</v>
      </c>
      <c r="P1637" s="0" t="n">
        <f aca="false">IF(AND(ISNUMBER($BW1637),ISNUMBER($BX1637)),MIN(1,MAX(0,($BX1637-2018+1)/($BX1637-$BW1637+1))),"")</f>
        <v>0.4</v>
      </c>
      <c r="Q1637" s="0" t="n">
        <f aca="false">IF(AND(ISNUMBER($BW1637),ISNUMBER($BX1637)),MIN(1,MAX(0,($BX1637-2019+1)/($BX1637-$BW1637+1))),"")</f>
        <v>0.2</v>
      </c>
      <c r="R1637" s="0" t="n">
        <f aca="false">IF(AND(ISNUMBER($BW1637),ISNUMBER($BX1637)),MIN(1,MAX(0,($BX1637-2016+1)/($BX1637-$BW1637+1))),"")</f>
        <v>0.8</v>
      </c>
      <c r="S1637" s="0" t="n">
        <f aca="false">IF($L1637&lt;&gt;"",IF($L1637&gt;=2015.5,1,0),"")</f>
        <v>1</v>
      </c>
      <c r="T1637" s="0" t="n">
        <f aca="false">IF($L1637&lt;&gt;"",IF($L1637&gt;=2016,1,0),"")</f>
        <v>1</v>
      </c>
      <c r="U1637" s="0" t="n">
        <f aca="false">IF(ISNUMBER($BX1637),IF($BX1637&gt;=2016,1,0),"")</f>
        <v>1</v>
      </c>
      <c r="V1637" s="0" t="n">
        <f aca="false">IF(ISNUMBER($BW1637),IF($BW1637&gt;=2016,1,0),"")</f>
        <v>0</v>
      </c>
      <c r="W1637" s="0" t="str">
        <f aca="false">IF(AND(ISNUMBER($BW1637),ISNUMBER($BX1637)),IF($BW1637&gt;=2016,"post-only",IF($BX1637&lt;2016,"pre-only","mixed")),"")</f>
        <v>mixed</v>
      </c>
      <c r="X1637" s="0" t="n">
        <f aca="false">IF(AND(ISNUMBER($BW1637),ISNUMBER($BX1637)),MIN(1,MAX(0,($BX1637-2017+1)/($BX1637-$BW1637+1))),"")</f>
        <v>0.6</v>
      </c>
      <c r="Y1637" s="0" t="n">
        <f aca="false">IF(AND(ISNUMBER($BW1637),ISNUMBER($BX1637)),MIN(1,MAX(0,($BX1637-2018+1)/($BX1637-$BW1637+1))),"")</f>
        <v>0.4</v>
      </c>
      <c r="Z1637" s="0" t="n">
        <f aca="false">IF(AND(ISNUMBER($BW1637),ISNUMBER($BX1637)),MIN(1,MAX(0,($BX1637-2019+1)/($BX1637-$BW1637+1))),"")</f>
        <v>0.2</v>
      </c>
      <c r="AA1637" s="0" t="n">
        <f aca="false">IF(ISNUMBER($BX1637),IF($BX1637&gt;=2017,1,0),"")</f>
        <v>1</v>
      </c>
      <c r="AB1637" s="0" t="n">
        <f aca="false">IF(ISNUMBER($BX1637),IF($BX1637&gt;=2018,1,0),"")</f>
        <v>1</v>
      </c>
      <c r="AC1637" s="0" t="n">
        <f aca="false">IF(ISNUMBER($BX1637),IF($BX1637&gt;=2019,1,0),"")</f>
        <v>1</v>
      </c>
      <c r="AD1637" s="0" t="n">
        <f aca="false">IF($L1637&lt;&gt;"",IF($L1637&gt;2013,1,0),"")</f>
        <v>1</v>
      </c>
      <c r="AE1637" s="0" t="n">
        <f aca="false">IF($L1637&lt;&gt;"",1+IF($L1637&gt;2011,1,0)+IF($L1637&gt;2014,1,0),"")</f>
        <v>3</v>
      </c>
      <c r="AF1637" s="0" t="s">
        <v>87</v>
      </c>
      <c r="AG1637" s="0" t="s">
        <v>436</v>
      </c>
      <c r="AH1637" s="0" t="s">
        <v>90</v>
      </c>
      <c r="AI1637" s="0" t="s">
        <v>334</v>
      </c>
      <c r="AJ1637" s="0" t="s">
        <v>334</v>
      </c>
      <c r="AK1637" s="0" t="str">
        <f aca="false">IF(AND($CF1637&lt;&gt;"",IFERROR(INDEX(subsample_country_map!$B:$B,MATCH($CF1637,subsample_country_map!$A:$A,0)),"")&lt;&gt;""),INDEX(subsample_country_map!$B:$B,MATCH($CF1637,subsample_country_map!$A:$A,0)),INDEX(lookup!$AA:$AA,MATCH($A1637,lookup!$A:$A,0)))</f>
        <v>3_AsiaPac</v>
      </c>
      <c r="AL1637" s="0" t="str">
        <f aca="false">IF(AND($CF1637&lt;&gt;"",IFERROR(INDEX(subsample_country_map!$C:$C,MATCH($CF1637,subsample_country_map!$A:$A,0)),"")&lt;&gt;""),INDEX(subsample_country_map!$C:$C,MATCH($CF1637,subsample_country_map!$A:$A,0)),INDEX(lookup!$AB:$AB,MATCH($A1637,lookup!$A:$A,0)))</f>
        <v>2_developing</v>
      </c>
      <c r="AM1637" s="0" t="str">
        <f aca="false">IF(AND($CF1637&lt;&gt;"",IFERROR(INDEX(subsample_country_map!$D:$D,MATCH($CF1637,subsample_country_map!$A:$A,0)),"")&lt;&gt;""),INDEX(subsample_country_map!$D:$D,MATCH($CF1637,subsample_country_map!$A:$A,0)),INDEX(lookup!$AC:$AC,MATCH($A1637,lookup!$A:$A,0)))</f>
        <v>2_non_western</v>
      </c>
      <c r="AN1637" s="0" t="str">
        <f aca="false">IF(AND($CF1637&lt;&gt;"",IFERROR(INDEX(subsample_country_map!$E:$E,MATCH($CF1637,subsample_country_map!$A:$A,0)),"")&lt;&gt;""),INDEX(subsample_country_map!$E:$E,MATCH($CF1637,subsample_country_map!$A:$A,0)),INDEX(lookup!$AD:$AD,MATCH($A1637,lookup!$A:$A,0)))</f>
        <v>2_civil law</v>
      </c>
      <c r="AO1637" s="0" t="str">
        <f aca="false">INDEX(lookup!$Y:$Y,MATCH($A1637,lookup!$A:$A,0))</f>
        <v>0_published</v>
      </c>
      <c r="AP1637" s="0" t="str">
        <f aca="false">INDEX(lookup!$Z:$Z,MATCH($A1637,lookup!$A:$A,0))</f>
        <v>0_VHB low</v>
      </c>
      <c r="AQ1637" s="0" t="str">
        <f aca="false">INDEX(lookup!$W:$W,MATCH($A1637,lookup!$A:$A,0))</f>
        <v>3_mgmt</v>
      </c>
      <c r="AS1637" s="0" t="s">
        <v>91</v>
      </c>
      <c r="AT1637" s="0" t="s">
        <v>111</v>
      </c>
      <c r="AU1637" s="0" t="s">
        <v>93</v>
      </c>
      <c r="AV1637" s="0" t="s">
        <v>5899</v>
      </c>
      <c r="AX1637" s="0" t="s">
        <v>5900</v>
      </c>
      <c r="BA1637" s="0" t="n">
        <v>164</v>
      </c>
      <c r="BB1637" s="0" t="s">
        <v>96</v>
      </c>
      <c r="BC1637" s="0" t="s">
        <v>5901</v>
      </c>
      <c r="BD1637" s="0" t="s">
        <v>142</v>
      </c>
      <c r="BE1637" s="0" t="s">
        <v>98</v>
      </c>
      <c r="BI1637" s="0" t="s">
        <v>189</v>
      </c>
      <c r="BJ1637" s="0" t="s">
        <v>5902</v>
      </c>
      <c r="BK1637" s="0" t="s">
        <v>399</v>
      </c>
      <c r="BL1637" s="0" t="s">
        <v>5903</v>
      </c>
      <c r="BM1637" s="0" t="s">
        <v>5887</v>
      </c>
      <c r="BN1637" s="0" t="s">
        <v>104</v>
      </c>
      <c r="BO1637" s="0" t="s">
        <v>105</v>
      </c>
      <c r="BP1637" s="0" t="s">
        <v>5884</v>
      </c>
      <c r="BQ1637" s="0" t="s">
        <v>127</v>
      </c>
      <c r="BT1637" s="0" t="n">
        <v>0</v>
      </c>
      <c r="BU1637" s="0" t="s">
        <v>5888</v>
      </c>
      <c r="BW1637" s="0" t="n">
        <v>2015</v>
      </c>
      <c r="BX1637" s="0" t="n">
        <v>2019</v>
      </c>
      <c r="BY1637" s="0" t="s">
        <v>5889</v>
      </c>
      <c r="BZ1637" s="0" t="n">
        <v>2017</v>
      </c>
      <c r="CA1637" s="0" t="n">
        <v>0.8</v>
      </c>
      <c r="CB1637" s="0" t="n">
        <v>1</v>
      </c>
      <c r="CC1637" s="0" t="n">
        <v>1</v>
      </c>
      <c r="CD1637" s="0" t="n">
        <v>-0.170187532523712</v>
      </c>
      <c r="CE1637" s="0" t="n">
        <v>1</v>
      </c>
    </row>
    <row r="1638" customFormat="false" ht="15" hidden="false" customHeight="false" outlineLevel="0" collapsed="false">
      <c r="A1638" s="0" t="s">
        <v>5884</v>
      </c>
      <c r="B1638" s="0" t="n">
        <v>2943</v>
      </c>
      <c r="C1638" s="0" t="n">
        <v>-0.132190770289147</v>
      </c>
      <c r="D1638" s="0" t="n">
        <v>216</v>
      </c>
      <c r="E1638" s="0" t="n">
        <f aca="false">IF(ISNUMBER($BA1638),$BA1638,IF(AND(ISNUMBER($D1638),ISNUMBER($BW1638),ISNUMBER($BX1638)),$D1638*($BX1638-$BW1638+1),""))</f>
        <v>1080</v>
      </c>
      <c r="H1638" s="0" t="s">
        <v>118</v>
      </c>
      <c r="I1638" s="0" t="s">
        <v>119</v>
      </c>
      <c r="J1638" s="0" t="n">
        <f aca="false">IF($BW1638&lt;&gt;"",$BW1638,"")</f>
        <v>2015</v>
      </c>
      <c r="K1638" s="0" t="n">
        <f aca="false">IF($BX1638&lt;&gt;"",$BX1638,"")</f>
        <v>2019</v>
      </c>
      <c r="L1638" s="0" t="n">
        <f aca="false">IF(AND(ISNUMBER($BW1638),ISNUMBER($BX1638)),($BW1638+$BX1638)/2,"")</f>
        <v>2017</v>
      </c>
      <c r="M1638" s="0" t="n">
        <f aca="false">IF($L1638&lt;&gt;"",$L1638,"")</f>
        <v>2017</v>
      </c>
      <c r="N1638" s="0" t="n">
        <f aca="false">IF(AND(ISNUMBER($BW1638),ISNUMBER($BX1638)),MIN(1,MAX(0,($BX1638-2016+1)/($BX1638-$BW1638+1))),"")</f>
        <v>0.8</v>
      </c>
      <c r="O1638" s="0" t="n">
        <f aca="false">IF(AND(ISNUMBER($BW1638),ISNUMBER($BX1638)),MIN(1,MAX(0,($BX1638-2017+1)/($BX1638-$BW1638+1))),"")</f>
        <v>0.6</v>
      </c>
      <c r="P1638" s="0" t="n">
        <f aca="false">IF(AND(ISNUMBER($BW1638),ISNUMBER($BX1638)),MIN(1,MAX(0,($BX1638-2018+1)/($BX1638-$BW1638+1))),"")</f>
        <v>0.4</v>
      </c>
      <c r="Q1638" s="0" t="n">
        <f aca="false">IF(AND(ISNUMBER($BW1638),ISNUMBER($BX1638)),MIN(1,MAX(0,($BX1638-2019+1)/($BX1638-$BW1638+1))),"")</f>
        <v>0.2</v>
      </c>
      <c r="R1638" s="0" t="n">
        <f aca="false">IF(AND(ISNUMBER($BW1638),ISNUMBER($BX1638)),MIN(1,MAX(0,($BX1638-2016+1)/($BX1638-$BW1638+1))),"")</f>
        <v>0.8</v>
      </c>
      <c r="S1638" s="0" t="n">
        <f aca="false">IF($L1638&lt;&gt;"",IF($L1638&gt;=2015.5,1,0),"")</f>
        <v>1</v>
      </c>
      <c r="T1638" s="0" t="n">
        <f aca="false">IF($L1638&lt;&gt;"",IF($L1638&gt;=2016,1,0),"")</f>
        <v>1</v>
      </c>
      <c r="U1638" s="0" t="n">
        <f aca="false">IF(ISNUMBER($BX1638),IF($BX1638&gt;=2016,1,0),"")</f>
        <v>1</v>
      </c>
      <c r="V1638" s="0" t="n">
        <f aca="false">IF(ISNUMBER($BW1638),IF($BW1638&gt;=2016,1,0),"")</f>
        <v>0</v>
      </c>
      <c r="W1638" s="0" t="str">
        <f aca="false">IF(AND(ISNUMBER($BW1638),ISNUMBER($BX1638)),IF($BW1638&gt;=2016,"post-only",IF($BX1638&lt;2016,"pre-only","mixed")),"")</f>
        <v>mixed</v>
      </c>
      <c r="X1638" s="0" t="n">
        <f aca="false">IF(AND(ISNUMBER($BW1638),ISNUMBER($BX1638)),MIN(1,MAX(0,($BX1638-2017+1)/($BX1638-$BW1638+1))),"")</f>
        <v>0.6</v>
      </c>
      <c r="Y1638" s="0" t="n">
        <f aca="false">IF(AND(ISNUMBER($BW1638),ISNUMBER($BX1638)),MIN(1,MAX(0,($BX1638-2018+1)/($BX1638-$BW1638+1))),"")</f>
        <v>0.4</v>
      </c>
      <c r="Z1638" s="0" t="n">
        <f aca="false">IF(AND(ISNUMBER($BW1638),ISNUMBER($BX1638)),MIN(1,MAX(0,($BX1638-2019+1)/($BX1638-$BW1638+1))),"")</f>
        <v>0.2</v>
      </c>
      <c r="AA1638" s="0" t="n">
        <f aca="false">IF(ISNUMBER($BX1638),IF($BX1638&gt;=2017,1,0),"")</f>
        <v>1</v>
      </c>
      <c r="AB1638" s="0" t="n">
        <f aca="false">IF(ISNUMBER($BX1638),IF($BX1638&gt;=2018,1,0),"")</f>
        <v>1</v>
      </c>
      <c r="AC1638" s="0" t="n">
        <f aca="false">IF(ISNUMBER($BX1638),IF($BX1638&gt;=2019,1,0),"")</f>
        <v>1</v>
      </c>
      <c r="AD1638" s="0" t="n">
        <f aca="false">IF($L1638&lt;&gt;"",IF($L1638&gt;2013,1,0),"")</f>
        <v>1</v>
      </c>
      <c r="AE1638" s="0" t="n">
        <f aca="false">IF($L1638&lt;&gt;"",1+IF($L1638&gt;2011,1,0)+IF($L1638&gt;2014,1,0),"")</f>
        <v>3</v>
      </c>
      <c r="AF1638" s="0" t="s">
        <v>87</v>
      </c>
      <c r="AG1638" s="0" t="s">
        <v>436</v>
      </c>
      <c r="AH1638" s="0" t="s">
        <v>90</v>
      </c>
      <c r="AI1638" s="0" t="s">
        <v>334</v>
      </c>
      <c r="AJ1638" s="0" t="s">
        <v>334</v>
      </c>
      <c r="AK1638" s="0" t="str">
        <f aca="false">IF(AND($CF1638&lt;&gt;"",IFERROR(INDEX(subsample_country_map!$B:$B,MATCH($CF1638,subsample_country_map!$A:$A,0)),"")&lt;&gt;""),INDEX(subsample_country_map!$B:$B,MATCH($CF1638,subsample_country_map!$A:$A,0)),INDEX(lookup!$AA:$AA,MATCH($A1638,lookup!$A:$A,0)))</f>
        <v>3_AsiaPac</v>
      </c>
      <c r="AL1638" s="0" t="str">
        <f aca="false">IF(AND($CF1638&lt;&gt;"",IFERROR(INDEX(subsample_country_map!$C:$C,MATCH($CF1638,subsample_country_map!$A:$A,0)),"")&lt;&gt;""),INDEX(subsample_country_map!$C:$C,MATCH($CF1638,subsample_country_map!$A:$A,0)),INDEX(lookup!$AB:$AB,MATCH($A1638,lookup!$A:$A,0)))</f>
        <v>2_developing</v>
      </c>
      <c r="AM1638" s="0" t="str">
        <f aca="false">IF(AND($CF1638&lt;&gt;"",IFERROR(INDEX(subsample_country_map!$D:$D,MATCH($CF1638,subsample_country_map!$A:$A,0)),"")&lt;&gt;""),INDEX(subsample_country_map!$D:$D,MATCH($CF1638,subsample_country_map!$A:$A,0)),INDEX(lookup!$AC:$AC,MATCH($A1638,lookup!$A:$A,0)))</f>
        <v>2_non_western</v>
      </c>
      <c r="AN1638" s="0" t="str">
        <f aca="false">IF(AND($CF1638&lt;&gt;"",IFERROR(INDEX(subsample_country_map!$E:$E,MATCH($CF1638,subsample_country_map!$A:$A,0)),"")&lt;&gt;""),INDEX(subsample_country_map!$E:$E,MATCH($CF1638,subsample_country_map!$A:$A,0)),INDEX(lookup!$AD:$AD,MATCH($A1638,lookup!$A:$A,0)))</f>
        <v>2_civil law</v>
      </c>
      <c r="AO1638" s="0" t="str">
        <f aca="false">INDEX(lookup!$Y:$Y,MATCH($A1638,lookup!$A:$A,0))</f>
        <v>0_published</v>
      </c>
      <c r="AP1638" s="0" t="str">
        <f aca="false">INDEX(lookup!$Z:$Z,MATCH($A1638,lookup!$A:$A,0))</f>
        <v>0_VHB low</v>
      </c>
      <c r="AQ1638" s="0" t="str">
        <f aca="false">INDEX(lookup!$W:$W,MATCH($A1638,lookup!$A:$A,0))</f>
        <v>3_mgmt</v>
      </c>
      <c r="AS1638" s="0" t="s">
        <v>91</v>
      </c>
      <c r="AT1638" s="0" t="s">
        <v>111</v>
      </c>
      <c r="AU1638" s="0" t="s">
        <v>93</v>
      </c>
      <c r="AV1638" s="0" t="s">
        <v>5904</v>
      </c>
      <c r="AX1638" s="0" t="s">
        <v>4545</v>
      </c>
      <c r="BA1638" s="0" t="s">
        <v>95</v>
      </c>
      <c r="BB1638" s="0" t="s">
        <v>96</v>
      </c>
      <c r="BC1638" s="0" t="s">
        <v>5891</v>
      </c>
      <c r="BD1638" s="0" t="s">
        <v>142</v>
      </c>
      <c r="BE1638" s="0" t="s">
        <v>98</v>
      </c>
      <c r="BI1638" s="0" t="s">
        <v>5905</v>
      </c>
      <c r="BJ1638" s="0" t="s">
        <v>5906</v>
      </c>
      <c r="BK1638" s="0" t="s">
        <v>399</v>
      </c>
      <c r="BL1638" s="0" t="s">
        <v>5907</v>
      </c>
      <c r="BM1638" s="0" t="s">
        <v>5887</v>
      </c>
      <c r="BN1638" s="0" t="s">
        <v>104</v>
      </c>
      <c r="BO1638" s="0" t="s">
        <v>105</v>
      </c>
      <c r="BP1638" s="0" t="s">
        <v>5884</v>
      </c>
      <c r="BQ1638" s="0" t="s">
        <v>127</v>
      </c>
      <c r="BT1638" s="0" t="n">
        <v>0</v>
      </c>
      <c r="BU1638" s="0" t="s">
        <v>5888</v>
      </c>
      <c r="BW1638" s="0" t="n">
        <v>2015</v>
      </c>
      <c r="BX1638" s="0" t="n">
        <v>2019</v>
      </c>
      <c r="BY1638" s="0" t="s">
        <v>5889</v>
      </c>
      <c r="BZ1638" s="0" t="n">
        <v>2017</v>
      </c>
      <c r="CA1638" s="0" t="n">
        <v>0.8</v>
      </c>
      <c r="CB1638" s="0" t="n">
        <v>1</v>
      </c>
      <c r="CC1638" s="0" t="n">
        <v>1</v>
      </c>
      <c r="CD1638" s="0" t="n">
        <v>-0.132968930244519</v>
      </c>
      <c r="CE1638" s="0" t="n">
        <v>1</v>
      </c>
    </row>
    <row r="1639" customFormat="false" ht="15" hidden="false" customHeight="false" outlineLevel="0" collapsed="false">
      <c r="A1639" s="0" t="s">
        <v>5908</v>
      </c>
      <c r="B1639" s="0" t="n">
        <v>2944</v>
      </c>
      <c r="D1639" s="0" t="n">
        <v>5702</v>
      </c>
      <c r="E1639" s="0" t="n">
        <f aca="false">IF(ISNUMBER($BA1639),$BA1639,IF(AND(ISNUMBER($D1639),ISNUMBER($BW1639),ISNUMBER($BX1639)),$D1639*($BX1639-$BW1639+1),""))</f>
        <v>5702</v>
      </c>
      <c r="H1639" s="0" t="s">
        <v>118</v>
      </c>
      <c r="I1639" s="0" t="s">
        <v>86</v>
      </c>
      <c r="AF1639" s="0" t="s">
        <v>87</v>
      </c>
      <c r="AG1639" s="0" t="s">
        <v>88</v>
      </c>
      <c r="AH1639" s="0" t="s">
        <v>89</v>
      </c>
      <c r="AI1639" s="0" t="s">
        <v>334</v>
      </c>
      <c r="AJ1639" s="0" t="s">
        <v>334</v>
      </c>
      <c r="AK1639" s="0" t="str">
        <f aca="false">IF(AND($CF1639&lt;&gt;"",IFERROR(INDEX(subsample_country_map!$B:$B,MATCH($CF1639,subsample_country_map!$A:$A,0)),"")&lt;&gt;""),INDEX(subsample_country_map!$B:$B,MATCH($CF1639,subsample_country_map!$A:$A,0)),INDEX(lookup!$AA:$AA,MATCH($A1639,lookup!$A:$A,0)))</f>
        <v>1_US</v>
      </c>
      <c r="AL1639" s="0" t="str">
        <f aca="false">IF(AND($CF1639&lt;&gt;"",IFERROR(INDEX(subsample_country_map!$C:$C,MATCH($CF1639,subsample_country_map!$A:$A,0)),"")&lt;&gt;""),INDEX(subsample_country_map!$C:$C,MATCH($CF1639,subsample_country_map!$A:$A,0)),INDEX(lookup!$AB:$AB,MATCH($A1639,lookup!$A:$A,0)))</f>
        <v>1_developed</v>
      </c>
      <c r="AM1639" s="0" t="str">
        <f aca="false">IF(AND($CF1639&lt;&gt;"",IFERROR(INDEX(subsample_country_map!$D:$D,MATCH($CF1639,subsample_country_map!$A:$A,0)),"")&lt;&gt;""),INDEX(subsample_country_map!$D:$D,MATCH($CF1639,subsample_country_map!$A:$A,0)),INDEX(lookup!$AC:$AC,MATCH($A1639,lookup!$A:$A,0)))</f>
        <v>1_western</v>
      </c>
      <c r="AN1639" s="0" t="str">
        <f aca="false">IF(AND($CF1639&lt;&gt;"",IFERROR(INDEX(subsample_country_map!$E:$E,MATCH($CF1639,subsample_country_map!$A:$A,0)),"")&lt;&gt;""),INDEX(subsample_country_map!$E:$E,MATCH($CF1639,subsample_country_map!$A:$A,0)),INDEX(lookup!$AD:$AD,MATCH($A1639,lookup!$A:$A,0)))</f>
        <v>1_common law</v>
      </c>
      <c r="AO1639" s="0" t="str">
        <f aca="false">INDEX(lookup!$Y:$Y,MATCH($A1639,lookup!$A:$A,0))</f>
        <v>1_not published</v>
      </c>
      <c r="AP1639" s="0" t="str">
        <f aca="false">INDEX(lookup!$Z:$Z,MATCH($A1639,lookup!$A:$A,0))</f>
        <v>99_NCE</v>
      </c>
      <c r="AQ1639" s="0" t="str">
        <f aca="false">INDEX(lookup!$W:$W,MATCH($A1639,lookup!$A:$A,0))</f>
        <v>1_fin/acc/econ</v>
      </c>
      <c r="AS1639" s="0" t="s">
        <v>91</v>
      </c>
      <c r="AT1639" s="0" t="s">
        <v>111</v>
      </c>
      <c r="AU1639" s="0" t="s">
        <v>93</v>
      </c>
      <c r="AZ1639" s="0" t="s">
        <v>95</v>
      </c>
      <c r="BA1639" s="0" t="n">
        <v>5702</v>
      </c>
      <c r="BB1639" s="0" t="s">
        <v>347</v>
      </c>
      <c r="BC1639" s="0" t="s">
        <v>97</v>
      </c>
      <c r="BD1639" s="0" t="s">
        <v>97</v>
      </c>
      <c r="BE1639" s="0" t="s">
        <v>5909</v>
      </c>
      <c r="BF1639" s="0" t="s">
        <v>5910</v>
      </c>
      <c r="BI1639" s="0" t="s">
        <v>336</v>
      </c>
      <c r="BJ1639" s="0" t="s">
        <v>5911</v>
      </c>
      <c r="BK1639" s="0" t="s">
        <v>724</v>
      </c>
      <c r="BL1639" s="0" t="s">
        <v>5912</v>
      </c>
      <c r="BM1639" s="0" t="s">
        <v>5913</v>
      </c>
      <c r="BN1639" s="0" t="s">
        <v>5914</v>
      </c>
      <c r="BO1639" s="0" t="s">
        <v>754</v>
      </c>
      <c r="BP1639" s="0" t="s">
        <v>5908</v>
      </c>
      <c r="BQ1639" s="0" t="s">
        <v>2442</v>
      </c>
      <c r="BT1639" s="0" t="n">
        <v>0</v>
      </c>
      <c r="BU1639" s="0" t="s">
        <v>5915</v>
      </c>
      <c r="BY1639" s="0" t="s">
        <v>1526</v>
      </c>
      <c r="CE1639" s="0" t="n">
        <v>0</v>
      </c>
    </row>
    <row r="1640" customFormat="false" ht="15" hidden="false" customHeight="false" outlineLevel="0" collapsed="false">
      <c r="A1640" s="0" t="s">
        <v>5908</v>
      </c>
      <c r="B1640" s="0" t="n">
        <v>2945</v>
      </c>
      <c r="C1640" s="0" t="n">
        <v>-0.0635699937458993</v>
      </c>
      <c r="D1640" s="0" t="n">
        <v>5702</v>
      </c>
      <c r="E1640" s="0" t="n">
        <f aca="false">IF(ISNUMBER($BA1640),$BA1640,IF(AND(ISNUMBER($D1640),ISNUMBER($BW1640),ISNUMBER($BX1640)),$D1640*($BX1640-$BW1640+1),""))</f>
        <v>5702</v>
      </c>
      <c r="H1640" s="0" t="s">
        <v>118</v>
      </c>
      <c r="I1640" s="0" t="s">
        <v>119</v>
      </c>
      <c r="AF1640" s="0" t="s">
        <v>87</v>
      </c>
      <c r="AG1640" s="0" t="s">
        <v>88</v>
      </c>
      <c r="AH1640" s="0" t="s">
        <v>89</v>
      </c>
      <c r="AI1640" s="0" t="s">
        <v>334</v>
      </c>
      <c r="AJ1640" s="0" t="s">
        <v>334</v>
      </c>
      <c r="AK1640" s="0" t="str">
        <f aca="false">IF(AND($CF1640&lt;&gt;"",IFERROR(INDEX(subsample_country_map!$B:$B,MATCH($CF1640,subsample_country_map!$A:$A,0)),"")&lt;&gt;""),INDEX(subsample_country_map!$B:$B,MATCH($CF1640,subsample_country_map!$A:$A,0)),INDEX(lookup!$AA:$AA,MATCH($A1640,lookup!$A:$A,0)))</f>
        <v>1_US</v>
      </c>
      <c r="AL1640" s="0" t="str">
        <f aca="false">IF(AND($CF1640&lt;&gt;"",IFERROR(INDEX(subsample_country_map!$C:$C,MATCH($CF1640,subsample_country_map!$A:$A,0)),"")&lt;&gt;""),INDEX(subsample_country_map!$C:$C,MATCH($CF1640,subsample_country_map!$A:$A,0)),INDEX(lookup!$AB:$AB,MATCH($A1640,lookup!$A:$A,0)))</f>
        <v>1_developed</v>
      </c>
      <c r="AM1640" s="0" t="str">
        <f aca="false">IF(AND($CF1640&lt;&gt;"",IFERROR(INDEX(subsample_country_map!$D:$D,MATCH($CF1640,subsample_country_map!$A:$A,0)),"")&lt;&gt;""),INDEX(subsample_country_map!$D:$D,MATCH($CF1640,subsample_country_map!$A:$A,0)),INDEX(lookup!$AC:$AC,MATCH($A1640,lookup!$A:$A,0)))</f>
        <v>1_western</v>
      </c>
      <c r="AN1640" s="0" t="str">
        <f aca="false">IF(AND($CF1640&lt;&gt;"",IFERROR(INDEX(subsample_country_map!$E:$E,MATCH($CF1640,subsample_country_map!$A:$A,0)),"")&lt;&gt;""),INDEX(subsample_country_map!$E:$E,MATCH($CF1640,subsample_country_map!$A:$A,0)),INDEX(lookup!$AD:$AD,MATCH($A1640,lookup!$A:$A,0)))</f>
        <v>1_common law</v>
      </c>
      <c r="AO1640" s="0" t="str">
        <f aca="false">INDEX(lookup!$Y:$Y,MATCH($A1640,lookup!$A:$A,0))</f>
        <v>1_not published</v>
      </c>
      <c r="AP1640" s="0" t="str">
        <f aca="false">INDEX(lookup!$Z:$Z,MATCH($A1640,lookup!$A:$A,0))</f>
        <v>99_NCE</v>
      </c>
      <c r="AQ1640" s="0" t="str">
        <f aca="false">INDEX(lookup!$W:$W,MATCH($A1640,lookup!$A:$A,0))</f>
        <v>1_fin/acc/econ</v>
      </c>
      <c r="AS1640" s="0" t="s">
        <v>91</v>
      </c>
      <c r="AT1640" s="0" t="s">
        <v>111</v>
      </c>
      <c r="AU1640" s="0" t="s">
        <v>93</v>
      </c>
      <c r="AV1640" s="0" t="s">
        <v>3206</v>
      </c>
      <c r="AX1640" s="0" t="s">
        <v>5916</v>
      </c>
      <c r="BA1640" s="0" t="n">
        <v>5702</v>
      </c>
      <c r="BB1640" s="0" t="s">
        <v>347</v>
      </c>
      <c r="BC1640" s="0" t="s">
        <v>122</v>
      </c>
      <c r="BD1640" s="0" t="s">
        <v>348</v>
      </c>
      <c r="BE1640" s="0" t="s">
        <v>5909</v>
      </c>
      <c r="BF1640" s="0" t="s">
        <v>5917</v>
      </c>
      <c r="BI1640" s="0" t="s">
        <v>124</v>
      </c>
      <c r="BJ1640" s="0" t="s">
        <v>5918</v>
      </c>
      <c r="BK1640" s="0" t="s">
        <v>5266</v>
      </c>
      <c r="BL1640" s="0" t="s">
        <v>5919</v>
      </c>
      <c r="BM1640" s="0" t="s">
        <v>5920</v>
      </c>
      <c r="BN1640" s="0" t="s">
        <v>5914</v>
      </c>
      <c r="BO1640" s="0" t="s">
        <v>754</v>
      </c>
      <c r="BP1640" s="0" t="s">
        <v>5908</v>
      </c>
      <c r="BQ1640" s="0" t="s">
        <v>127</v>
      </c>
      <c r="BT1640" s="0" t="n">
        <v>0</v>
      </c>
      <c r="BU1640" s="0" t="s">
        <v>5915</v>
      </c>
      <c r="BY1640" s="0" t="s">
        <v>1526</v>
      </c>
      <c r="CD1640" s="0" t="n">
        <v>-0.0636558338126297</v>
      </c>
      <c r="CE1640" s="0" t="n">
        <v>1</v>
      </c>
    </row>
    <row r="1641" customFormat="false" ht="15" hidden="false" customHeight="false" outlineLevel="0" collapsed="false">
      <c r="A1641" s="0" t="s">
        <v>5908</v>
      </c>
      <c r="B1641" s="0" t="n">
        <v>2946</v>
      </c>
      <c r="C1641" s="0" t="n">
        <v>-0.0817001295003881</v>
      </c>
      <c r="D1641" s="0" t="n">
        <v>5702</v>
      </c>
      <c r="E1641" s="0" t="n">
        <f aca="false">IF(ISNUMBER($BA1641),$BA1641,IF(AND(ISNUMBER($D1641),ISNUMBER($BW1641),ISNUMBER($BX1641)),$D1641*($BX1641-$BW1641+1),""))</f>
        <v>5702</v>
      </c>
      <c r="H1641" s="0" t="s">
        <v>118</v>
      </c>
      <c r="I1641" s="0" t="s">
        <v>119</v>
      </c>
      <c r="AF1641" s="0" t="s">
        <v>87</v>
      </c>
      <c r="AG1641" s="0" t="s">
        <v>88</v>
      </c>
      <c r="AH1641" s="0" t="s">
        <v>89</v>
      </c>
      <c r="AI1641" s="0" t="s">
        <v>334</v>
      </c>
      <c r="AJ1641" s="0" t="s">
        <v>334</v>
      </c>
      <c r="AK1641" s="0" t="str">
        <f aca="false">IF(AND($CF1641&lt;&gt;"",IFERROR(INDEX(subsample_country_map!$B:$B,MATCH($CF1641,subsample_country_map!$A:$A,0)),"")&lt;&gt;""),INDEX(subsample_country_map!$B:$B,MATCH($CF1641,subsample_country_map!$A:$A,0)),INDEX(lookup!$AA:$AA,MATCH($A1641,lookup!$A:$A,0)))</f>
        <v>1_US</v>
      </c>
      <c r="AL1641" s="0" t="str">
        <f aca="false">IF(AND($CF1641&lt;&gt;"",IFERROR(INDEX(subsample_country_map!$C:$C,MATCH($CF1641,subsample_country_map!$A:$A,0)),"")&lt;&gt;""),INDEX(subsample_country_map!$C:$C,MATCH($CF1641,subsample_country_map!$A:$A,0)),INDEX(lookup!$AB:$AB,MATCH($A1641,lookup!$A:$A,0)))</f>
        <v>1_developed</v>
      </c>
      <c r="AM1641" s="0" t="str">
        <f aca="false">IF(AND($CF1641&lt;&gt;"",IFERROR(INDEX(subsample_country_map!$D:$D,MATCH($CF1641,subsample_country_map!$A:$A,0)),"")&lt;&gt;""),INDEX(subsample_country_map!$D:$D,MATCH($CF1641,subsample_country_map!$A:$A,0)),INDEX(lookup!$AC:$AC,MATCH($A1641,lookup!$A:$A,0)))</f>
        <v>1_western</v>
      </c>
      <c r="AN1641" s="0" t="str">
        <f aca="false">IF(AND($CF1641&lt;&gt;"",IFERROR(INDEX(subsample_country_map!$E:$E,MATCH($CF1641,subsample_country_map!$A:$A,0)),"")&lt;&gt;""),INDEX(subsample_country_map!$E:$E,MATCH($CF1641,subsample_country_map!$A:$A,0)),INDEX(lookup!$AD:$AD,MATCH($A1641,lookup!$A:$A,0)))</f>
        <v>1_common law</v>
      </c>
      <c r="AO1641" s="0" t="str">
        <f aca="false">INDEX(lookup!$Y:$Y,MATCH($A1641,lookup!$A:$A,0))</f>
        <v>1_not published</v>
      </c>
      <c r="AP1641" s="0" t="str">
        <f aca="false">INDEX(lookup!$Z:$Z,MATCH($A1641,lookup!$A:$A,0))</f>
        <v>99_NCE</v>
      </c>
      <c r="AQ1641" s="0" t="str">
        <f aca="false">INDEX(lookup!$W:$W,MATCH($A1641,lookup!$A:$A,0))</f>
        <v>1_fin/acc/econ</v>
      </c>
      <c r="AS1641" s="0" t="s">
        <v>91</v>
      </c>
      <c r="AT1641" s="0" t="s">
        <v>111</v>
      </c>
      <c r="AU1641" s="0" t="s">
        <v>93</v>
      </c>
      <c r="AV1641" s="0" t="s">
        <v>3206</v>
      </c>
      <c r="AX1641" s="0" t="s">
        <v>5921</v>
      </c>
      <c r="BA1641" s="0" t="n">
        <v>5702</v>
      </c>
      <c r="BB1641" s="0" t="s">
        <v>347</v>
      </c>
      <c r="BC1641" s="0" t="s">
        <v>122</v>
      </c>
      <c r="BD1641" s="0" t="s">
        <v>348</v>
      </c>
      <c r="BE1641" s="0" t="s">
        <v>5909</v>
      </c>
      <c r="BF1641" s="0" t="s">
        <v>5917</v>
      </c>
      <c r="BI1641" s="0" t="s">
        <v>124</v>
      </c>
      <c r="BJ1641" s="0" t="s">
        <v>5922</v>
      </c>
      <c r="BK1641" s="0" t="s">
        <v>5266</v>
      </c>
      <c r="BL1641" s="0" t="s">
        <v>5923</v>
      </c>
      <c r="BM1641" s="0" t="s">
        <v>5920</v>
      </c>
      <c r="BN1641" s="0" t="s">
        <v>5914</v>
      </c>
      <c r="BO1641" s="0" t="s">
        <v>754</v>
      </c>
      <c r="BP1641" s="0" t="s">
        <v>5908</v>
      </c>
      <c r="BQ1641" s="0" t="s">
        <v>127</v>
      </c>
      <c r="BT1641" s="0" t="n">
        <v>0</v>
      </c>
      <c r="BU1641" s="0" t="s">
        <v>5915</v>
      </c>
      <c r="BY1641" s="0" t="s">
        <v>1526</v>
      </c>
      <c r="CD1641" s="0" t="n">
        <v>-0.0818826413789825</v>
      </c>
      <c r="CE1641" s="0" t="n">
        <v>1</v>
      </c>
    </row>
    <row r="1642" customFormat="false" ht="15" hidden="false" customHeight="false" outlineLevel="0" collapsed="false">
      <c r="A1642" s="0" t="s">
        <v>5908</v>
      </c>
      <c r="B1642" s="0" t="n">
        <v>2947</v>
      </c>
      <c r="C1642" s="0" t="n">
        <v>-0.0476207140599121</v>
      </c>
      <c r="D1642" s="0" t="n">
        <v>5702</v>
      </c>
      <c r="E1642" s="0" t="n">
        <f aca="false">IF(ISNUMBER($BA1642),$BA1642,IF(AND(ISNUMBER($D1642),ISNUMBER($BW1642),ISNUMBER($BX1642)),$D1642*($BX1642-$BW1642+1),""))</f>
        <v>5702</v>
      </c>
      <c r="H1642" s="0" t="s">
        <v>118</v>
      </c>
      <c r="I1642" s="0" t="s">
        <v>119</v>
      </c>
      <c r="AF1642" s="0" t="s">
        <v>87</v>
      </c>
      <c r="AG1642" s="0" t="s">
        <v>88</v>
      </c>
      <c r="AH1642" s="0" t="s">
        <v>89</v>
      </c>
      <c r="AI1642" s="0" t="s">
        <v>334</v>
      </c>
      <c r="AJ1642" s="0" t="s">
        <v>334</v>
      </c>
      <c r="AK1642" s="0" t="str">
        <f aca="false">IF(AND($CF1642&lt;&gt;"",IFERROR(INDEX(subsample_country_map!$B:$B,MATCH($CF1642,subsample_country_map!$A:$A,0)),"")&lt;&gt;""),INDEX(subsample_country_map!$B:$B,MATCH($CF1642,subsample_country_map!$A:$A,0)),INDEX(lookup!$AA:$AA,MATCH($A1642,lookup!$A:$A,0)))</f>
        <v>1_US</v>
      </c>
      <c r="AL1642" s="0" t="str">
        <f aca="false">IF(AND($CF1642&lt;&gt;"",IFERROR(INDEX(subsample_country_map!$C:$C,MATCH($CF1642,subsample_country_map!$A:$A,0)),"")&lt;&gt;""),INDEX(subsample_country_map!$C:$C,MATCH($CF1642,subsample_country_map!$A:$A,0)),INDEX(lookup!$AB:$AB,MATCH($A1642,lookup!$A:$A,0)))</f>
        <v>1_developed</v>
      </c>
      <c r="AM1642" s="0" t="str">
        <f aca="false">IF(AND($CF1642&lt;&gt;"",IFERROR(INDEX(subsample_country_map!$D:$D,MATCH($CF1642,subsample_country_map!$A:$A,0)),"")&lt;&gt;""),INDEX(subsample_country_map!$D:$D,MATCH($CF1642,subsample_country_map!$A:$A,0)),INDEX(lookup!$AC:$AC,MATCH($A1642,lookup!$A:$A,0)))</f>
        <v>1_western</v>
      </c>
      <c r="AN1642" s="0" t="str">
        <f aca="false">IF(AND($CF1642&lt;&gt;"",IFERROR(INDEX(subsample_country_map!$E:$E,MATCH($CF1642,subsample_country_map!$A:$A,0)),"")&lt;&gt;""),INDEX(subsample_country_map!$E:$E,MATCH($CF1642,subsample_country_map!$A:$A,0)),INDEX(lookup!$AD:$AD,MATCH($A1642,lookup!$A:$A,0)))</f>
        <v>1_common law</v>
      </c>
      <c r="AO1642" s="0" t="str">
        <f aca="false">INDEX(lookup!$Y:$Y,MATCH($A1642,lookup!$A:$A,0))</f>
        <v>1_not published</v>
      </c>
      <c r="AP1642" s="0" t="str">
        <f aca="false">INDEX(lookup!$Z:$Z,MATCH($A1642,lookup!$A:$A,0))</f>
        <v>99_NCE</v>
      </c>
      <c r="AQ1642" s="0" t="str">
        <f aca="false">INDEX(lookup!$W:$W,MATCH($A1642,lookup!$A:$A,0))</f>
        <v>1_fin/acc/econ</v>
      </c>
      <c r="AS1642" s="0" t="s">
        <v>91</v>
      </c>
      <c r="AT1642" s="0" t="s">
        <v>397</v>
      </c>
      <c r="AU1642" s="0" t="s">
        <v>93</v>
      </c>
      <c r="AV1642" s="0" t="s">
        <v>425</v>
      </c>
      <c r="AX1642" s="0" t="s">
        <v>5924</v>
      </c>
      <c r="BA1642" s="0" t="n">
        <v>5702</v>
      </c>
      <c r="BB1642" s="0" t="s">
        <v>347</v>
      </c>
      <c r="BC1642" s="0" t="s">
        <v>122</v>
      </c>
      <c r="BD1642" s="0" t="s">
        <v>348</v>
      </c>
      <c r="BE1642" s="0" t="s">
        <v>5909</v>
      </c>
      <c r="BF1642" s="0" t="s">
        <v>5917</v>
      </c>
      <c r="BI1642" s="0" t="s">
        <v>189</v>
      </c>
      <c r="BJ1642" s="0" t="s">
        <v>5925</v>
      </c>
      <c r="BK1642" s="0" t="s">
        <v>2280</v>
      </c>
      <c r="BL1642" s="0" t="s">
        <v>5926</v>
      </c>
      <c r="BM1642" s="0" t="s">
        <v>5927</v>
      </c>
      <c r="BN1642" s="0" t="s">
        <v>5914</v>
      </c>
      <c r="BO1642" s="0" t="s">
        <v>754</v>
      </c>
      <c r="BP1642" s="0" t="s">
        <v>5908</v>
      </c>
      <c r="BQ1642" s="0" t="s">
        <v>127</v>
      </c>
      <c r="BT1642" s="0" t="n">
        <v>0</v>
      </c>
      <c r="BU1642" s="0" t="s">
        <v>5915</v>
      </c>
      <c r="BY1642" s="0" t="s">
        <v>1526</v>
      </c>
      <c r="CD1642" s="0" t="n">
        <v>-0.0476567601305253</v>
      </c>
      <c r="CE1642" s="0" t="n">
        <v>1</v>
      </c>
    </row>
    <row r="1643" customFormat="false" ht="15" hidden="false" customHeight="false" outlineLevel="0" collapsed="false">
      <c r="A1643" s="0" t="s">
        <v>5908</v>
      </c>
      <c r="B1643" s="0" t="n">
        <v>2948</v>
      </c>
      <c r="C1643" s="0" t="n">
        <v>-0.0544801305725463</v>
      </c>
      <c r="D1643" s="0" t="n">
        <v>5702</v>
      </c>
      <c r="E1643" s="0" t="n">
        <f aca="false">IF(ISNUMBER($BA1643),$BA1643,IF(AND(ISNUMBER($D1643),ISNUMBER($BW1643),ISNUMBER($BX1643)),$D1643*($BX1643-$BW1643+1),""))</f>
        <v>5702</v>
      </c>
      <c r="H1643" s="0" t="s">
        <v>118</v>
      </c>
      <c r="I1643" s="0" t="s">
        <v>119</v>
      </c>
      <c r="AF1643" s="0" t="s">
        <v>87</v>
      </c>
      <c r="AG1643" s="0" t="s">
        <v>88</v>
      </c>
      <c r="AH1643" s="0" t="s">
        <v>89</v>
      </c>
      <c r="AI1643" s="0" t="s">
        <v>334</v>
      </c>
      <c r="AJ1643" s="0" t="s">
        <v>334</v>
      </c>
      <c r="AK1643" s="0" t="str">
        <f aca="false">IF(AND($CF1643&lt;&gt;"",IFERROR(INDEX(subsample_country_map!$B:$B,MATCH($CF1643,subsample_country_map!$A:$A,0)),"")&lt;&gt;""),INDEX(subsample_country_map!$B:$B,MATCH($CF1643,subsample_country_map!$A:$A,0)),INDEX(lookup!$AA:$AA,MATCH($A1643,lookup!$A:$A,0)))</f>
        <v>1_US</v>
      </c>
      <c r="AL1643" s="0" t="str">
        <f aca="false">IF(AND($CF1643&lt;&gt;"",IFERROR(INDEX(subsample_country_map!$C:$C,MATCH($CF1643,subsample_country_map!$A:$A,0)),"")&lt;&gt;""),INDEX(subsample_country_map!$C:$C,MATCH($CF1643,subsample_country_map!$A:$A,0)),INDEX(lookup!$AB:$AB,MATCH($A1643,lookup!$A:$A,0)))</f>
        <v>1_developed</v>
      </c>
      <c r="AM1643" s="0" t="str">
        <f aca="false">IF(AND($CF1643&lt;&gt;"",IFERROR(INDEX(subsample_country_map!$D:$D,MATCH($CF1643,subsample_country_map!$A:$A,0)),"")&lt;&gt;""),INDEX(subsample_country_map!$D:$D,MATCH($CF1643,subsample_country_map!$A:$A,0)),INDEX(lookup!$AC:$AC,MATCH($A1643,lookup!$A:$A,0)))</f>
        <v>1_western</v>
      </c>
      <c r="AN1643" s="0" t="str">
        <f aca="false">IF(AND($CF1643&lt;&gt;"",IFERROR(INDEX(subsample_country_map!$E:$E,MATCH($CF1643,subsample_country_map!$A:$A,0)),"")&lt;&gt;""),INDEX(subsample_country_map!$E:$E,MATCH($CF1643,subsample_country_map!$A:$A,0)),INDEX(lookup!$AD:$AD,MATCH($A1643,lookup!$A:$A,0)))</f>
        <v>1_common law</v>
      </c>
      <c r="AO1643" s="0" t="str">
        <f aca="false">INDEX(lookup!$Y:$Y,MATCH($A1643,lookup!$A:$A,0))</f>
        <v>1_not published</v>
      </c>
      <c r="AP1643" s="0" t="str">
        <f aca="false">INDEX(lookup!$Z:$Z,MATCH($A1643,lookup!$A:$A,0))</f>
        <v>99_NCE</v>
      </c>
      <c r="AQ1643" s="0" t="str">
        <f aca="false">INDEX(lookup!$W:$W,MATCH($A1643,lookup!$A:$A,0))</f>
        <v>1_fin/acc/econ</v>
      </c>
      <c r="AS1643" s="0" t="s">
        <v>91</v>
      </c>
      <c r="AT1643" s="0" t="s">
        <v>397</v>
      </c>
      <c r="AU1643" s="0" t="s">
        <v>93</v>
      </c>
      <c r="AV1643" s="0" t="s">
        <v>425</v>
      </c>
      <c r="AX1643" s="0" t="s">
        <v>5928</v>
      </c>
      <c r="BA1643" s="0" t="n">
        <v>5702</v>
      </c>
      <c r="BB1643" s="0" t="s">
        <v>347</v>
      </c>
      <c r="BC1643" s="0" t="s">
        <v>122</v>
      </c>
      <c r="BD1643" s="0" t="s">
        <v>348</v>
      </c>
      <c r="BE1643" s="0" t="s">
        <v>5909</v>
      </c>
      <c r="BF1643" s="0" t="s">
        <v>5917</v>
      </c>
      <c r="BI1643" s="0" t="s">
        <v>189</v>
      </c>
      <c r="BJ1643" s="0" t="s">
        <v>5929</v>
      </c>
      <c r="BK1643" s="0" t="s">
        <v>2280</v>
      </c>
      <c r="BL1643" s="0" t="s">
        <v>5930</v>
      </c>
      <c r="BM1643" s="0" t="s">
        <v>5927</v>
      </c>
      <c r="BN1643" s="0" t="s">
        <v>5914</v>
      </c>
      <c r="BO1643" s="0" t="s">
        <v>754</v>
      </c>
      <c r="BP1643" s="0" t="s">
        <v>5908</v>
      </c>
      <c r="BQ1643" s="0" t="s">
        <v>127</v>
      </c>
      <c r="BT1643" s="0" t="n">
        <v>0</v>
      </c>
      <c r="BU1643" s="0" t="s">
        <v>5915</v>
      </c>
      <c r="BY1643" s="0" t="s">
        <v>1526</v>
      </c>
      <c r="CD1643" s="0" t="n">
        <v>-0.054534127311362</v>
      </c>
      <c r="CE1643" s="0" t="n">
        <v>1</v>
      </c>
    </row>
    <row r="1644" customFormat="false" ht="15" hidden="false" customHeight="false" outlineLevel="0" collapsed="false">
      <c r="A1644" s="0" t="s">
        <v>5908</v>
      </c>
      <c r="B1644" s="0" t="n">
        <v>2949</v>
      </c>
      <c r="C1644" s="0" t="n">
        <v>-0.0247568206057309</v>
      </c>
      <c r="D1644" s="0" t="n">
        <v>5702</v>
      </c>
      <c r="E1644" s="0" t="n">
        <f aca="false">IF(ISNUMBER($BA1644),$BA1644,IF(AND(ISNUMBER($D1644),ISNUMBER($BW1644),ISNUMBER($BX1644)),$D1644*($BX1644-$BW1644+1),""))</f>
        <v>5702</v>
      </c>
      <c r="H1644" s="0" t="s">
        <v>118</v>
      </c>
      <c r="I1644" s="0" t="s">
        <v>119</v>
      </c>
      <c r="AF1644" s="0" t="s">
        <v>87</v>
      </c>
      <c r="AG1644" s="0" t="s">
        <v>88</v>
      </c>
      <c r="AH1644" s="0" t="s">
        <v>89</v>
      </c>
      <c r="AI1644" s="0" t="s">
        <v>334</v>
      </c>
      <c r="AJ1644" s="0" t="s">
        <v>334</v>
      </c>
      <c r="AK1644" s="0" t="str">
        <f aca="false">IF(AND($CF1644&lt;&gt;"",IFERROR(INDEX(subsample_country_map!$B:$B,MATCH($CF1644,subsample_country_map!$A:$A,0)),"")&lt;&gt;""),INDEX(subsample_country_map!$B:$B,MATCH($CF1644,subsample_country_map!$A:$A,0)),INDEX(lookup!$AA:$AA,MATCH($A1644,lookup!$A:$A,0)))</f>
        <v>1_US</v>
      </c>
      <c r="AL1644" s="0" t="str">
        <f aca="false">IF(AND($CF1644&lt;&gt;"",IFERROR(INDEX(subsample_country_map!$C:$C,MATCH($CF1644,subsample_country_map!$A:$A,0)),"")&lt;&gt;""),INDEX(subsample_country_map!$C:$C,MATCH($CF1644,subsample_country_map!$A:$A,0)),INDEX(lookup!$AB:$AB,MATCH($A1644,lookup!$A:$A,0)))</f>
        <v>1_developed</v>
      </c>
      <c r="AM1644" s="0" t="str">
        <f aca="false">IF(AND($CF1644&lt;&gt;"",IFERROR(INDEX(subsample_country_map!$D:$D,MATCH($CF1644,subsample_country_map!$A:$A,0)),"")&lt;&gt;""),INDEX(subsample_country_map!$D:$D,MATCH($CF1644,subsample_country_map!$A:$A,0)),INDEX(lookup!$AC:$AC,MATCH($A1644,lookup!$A:$A,0)))</f>
        <v>1_western</v>
      </c>
      <c r="AN1644" s="0" t="str">
        <f aca="false">IF(AND($CF1644&lt;&gt;"",IFERROR(INDEX(subsample_country_map!$E:$E,MATCH($CF1644,subsample_country_map!$A:$A,0)),"")&lt;&gt;""),INDEX(subsample_country_map!$E:$E,MATCH($CF1644,subsample_country_map!$A:$A,0)),INDEX(lookup!$AD:$AD,MATCH($A1644,lookup!$A:$A,0)))</f>
        <v>1_common law</v>
      </c>
      <c r="AO1644" s="0" t="str">
        <f aca="false">INDEX(lookup!$Y:$Y,MATCH($A1644,lookup!$A:$A,0))</f>
        <v>1_not published</v>
      </c>
      <c r="AP1644" s="0" t="str">
        <f aca="false">INDEX(lookup!$Z:$Z,MATCH($A1644,lookup!$A:$A,0))</f>
        <v>99_NCE</v>
      </c>
      <c r="AQ1644" s="0" t="str">
        <f aca="false">INDEX(lookup!$W:$W,MATCH($A1644,lookup!$A:$A,0))</f>
        <v>1_fin/acc/econ</v>
      </c>
      <c r="AS1644" s="0" t="s">
        <v>91</v>
      </c>
      <c r="AT1644" s="0" t="s">
        <v>111</v>
      </c>
      <c r="AU1644" s="0" t="s">
        <v>93</v>
      </c>
      <c r="AV1644" s="0" t="s">
        <v>3440</v>
      </c>
      <c r="AX1644" s="0" t="s">
        <v>5931</v>
      </c>
      <c r="BA1644" s="0" t="n">
        <v>5702</v>
      </c>
      <c r="BB1644" s="0" t="s">
        <v>347</v>
      </c>
      <c r="BC1644" s="0" t="s">
        <v>122</v>
      </c>
      <c r="BD1644" s="0" t="s">
        <v>348</v>
      </c>
      <c r="BE1644" s="0" t="s">
        <v>5909</v>
      </c>
      <c r="BF1644" s="0" t="s">
        <v>5917</v>
      </c>
      <c r="BI1644" s="0" t="s">
        <v>189</v>
      </c>
      <c r="BJ1644" s="0" t="s">
        <v>5932</v>
      </c>
      <c r="BK1644" s="0" t="s">
        <v>2291</v>
      </c>
      <c r="BL1644" s="0" t="s">
        <v>5933</v>
      </c>
      <c r="BM1644" s="0" t="s">
        <v>5934</v>
      </c>
      <c r="BN1644" s="0" t="s">
        <v>5914</v>
      </c>
      <c r="BO1644" s="0" t="s">
        <v>754</v>
      </c>
      <c r="BP1644" s="0" t="s">
        <v>5908</v>
      </c>
      <c r="BQ1644" s="0" t="s">
        <v>127</v>
      </c>
      <c r="BT1644" s="0" t="n">
        <v>0</v>
      </c>
      <c r="BU1644" s="0" t="s">
        <v>5915</v>
      </c>
      <c r="BY1644" s="0" t="s">
        <v>1526</v>
      </c>
      <c r="CD1644" s="0" t="n">
        <v>-0.0247618802863325</v>
      </c>
      <c r="CE1644" s="0" t="n">
        <v>1</v>
      </c>
    </row>
    <row r="1645" customFormat="false" ht="15" hidden="false" customHeight="false" outlineLevel="0" collapsed="false">
      <c r="A1645" s="0" t="s">
        <v>5908</v>
      </c>
      <c r="B1645" s="0" t="n">
        <v>2950</v>
      </c>
      <c r="C1645" s="0" t="n">
        <v>-0.0519746479606686</v>
      </c>
      <c r="D1645" s="0" t="n">
        <v>5702</v>
      </c>
      <c r="E1645" s="0" t="n">
        <f aca="false">IF(ISNUMBER($BA1645),$BA1645,IF(AND(ISNUMBER($D1645),ISNUMBER($BW1645),ISNUMBER($BX1645)),$D1645*($BX1645-$BW1645+1),""))</f>
        <v>5702</v>
      </c>
      <c r="H1645" s="0" t="s">
        <v>118</v>
      </c>
      <c r="I1645" s="0" t="s">
        <v>119</v>
      </c>
      <c r="AF1645" s="0" t="s">
        <v>87</v>
      </c>
      <c r="AG1645" s="0" t="s">
        <v>88</v>
      </c>
      <c r="AH1645" s="0" t="s">
        <v>89</v>
      </c>
      <c r="AI1645" s="0" t="s">
        <v>334</v>
      </c>
      <c r="AJ1645" s="0" t="s">
        <v>334</v>
      </c>
      <c r="AK1645" s="0" t="str">
        <f aca="false">IF(AND($CF1645&lt;&gt;"",IFERROR(INDEX(subsample_country_map!$B:$B,MATCH($CF1645,subsample_country_map!$A:$A,0)),"")&lt;&gt;""),INDEX(subsample_country_map!$B:$B,MATCH($CF1645,subsample_country_map!$A:$A,0)),INDEX(lookup!$AA:$AA,MATCH($A1645,lookup!$A:$A,0)))</f>
        <v>1_US</v>
      </c>
      <c r="AL1645" s="0" t="str">
        <f aca="false">IF(AND($CF1645&lt;&gt;"",IFERROR(INDEX(subsample_country_map!$C:$C,MATCH($CF1645,subsample_country_map!$A:$A,0)),"")&lt;&gt;""),INDEX(subsample_country_map!$C:$C,MATCH($CF1645,subsample_country_map!$A:$A,0)),INDEX(lookup!$AB:$AB,MATCH($A1645,lookup!$A:$A,0)))</f>
        <v>1_developed</v>
      </c>
      <c r="AM1645" s="0" t="str">
        <f aca="false">IF(AND($CF1645&lt;&gt;"",IFERROR(INDEX(subsample_country_map!$D:$D,MATCH($CF1645,subsample_country_map!$A:$A,0)),"")&lt;&gt;""),INDEX(subsample_country_map!$D:$D,MATCH($CF1645,subsample_country_map!$A:$A,0)),INDEX(lookup!$AC:$AC,MATCH($A1645,lookup!$A:$A,0)))</f>
        <v>1_western</v>
      </c>
      <c r="AN1645" s="0" t="str">
        <f aca="false">IF(AND($CF1645&lt;&gt;"",IFERROR(INDEX(subsample_country_map!$E:$E,MATCH($CF1645,subsample_country_map!$A:$A,0)),"")&lt;&gt;""),INDEX(subsample_country_map!$E:$E,MATCH($CF1645,subsample_country_map!$A:$A,0)),INDEX(lookup!$AD:$AD,MATCH($A1645,lookup!$A:$A,0)))</f>
        <v>1_common law</v>
      </c>
      <c r="AO1645" s="0" t="str">
        <f aca="false">INDEX(lookup!$Y:$Y,MATCH($A1645,lookup!$A:$A,0))</f>
        <v>1_not published</v>
      </c>
      <c r="AP1645" s="0" t="str">
        <f aca="false">INDEX(lookup!$Z:$Z,MATCH($A1645,lookup!$A:$A,0))</f>
        <v>99_NCE</v>
      </c>
      <c r="AQ1645" s="0" t="str">
        <f aca="false">INDEX(lookup!$W:$W,MATCH($A1645,lookup!$A:$A,0))</f>
        <v>1_fin/acc/econ</v>
      </c>
      <c r="AS1645" s="0" t="s">
        <v>91</v>
      </c>
      <c r="AT1645" s="0" t="s">
        <v>111</v>
      </c>
      <c r="AU1645" s="0" t="s">
        <v>93</v>
      </c>
      <c r="AV1645" s="0" t="s">
        <v>3206</v>
      </c>
      <c r="AX1645" s="0" t="s">
        <v>5935</v>
      </c>
      <c r="BA1645" s="0" t="n">
        <v>5702</v>
      </c>
      <c r="BB1645" s="0" t="s">
        <v>347</v>
      </c>
      <c r="BC1645" s="0" t="s">
        <v>122</v>
      </c>
      <c r="BD1645" s="0" t="s">
        <v>348</v>
      </c>
      <c r="BE1645" s="0" t="s">
        <v>5909</v>
      </c>
      <c r="BF1645" s="0" t="s">
        <v>5917</v>
      </c>
      <c r="BI1645" s="0" t="s">
        <v>189</v>
      </c>
      <c r="BJ1645" s="0" t="s">
        <v>5936</v>
      </c>
      <c r="BK1645" s="0" t="s">
        <v>2291</v>
      </c>
      <c r="BL1645" s="0" t="s">
        <v>5937</v>
      </c>
      <c r="BM1645" s="0" t="s">
        <v>5934</v>
      </c>
      <c r="BN1645" s="0" t="s">
        <v>5914</v>
      </c>
      <c r="BO1645" s="0" t="s">
        <v>754</v>
      </c>
      <c r="BP1645" s="0" t="s">
        <v>5908</v>
      </c>
      <c r="BQ1645" s="0" t="s">
        <v>127</v>
      </c>
      <c r="BT1645" s="0" t="n">
        <v>0</v>
      </c>
      <c r="BU1645" s="0" t="s">
        <v>5915</v>
      </c>
      <c r="BY1645" s="0" t="s">
        <v>1526</v>
      </c>
      <c r="CD1645" s="0" t="n">
        <v>-0.0520215247778017</v>
      </c>
      <c r="CE1645" s="0" t="n">
        <v>1</v>
      </c>
    </row>
    <row r="1646" customFormat="false" ht="15" hidden="false" customHeight="false" outlineLevel="0" collapsed="false">
      <c r="A1646" s="0" t="s">
        <v>5938</v>
      </c>
      <c r="B1646" s="0" t="n">
        <v>2951</v>
      </c>
      <c r="C1646" s="0" t="n">
        <v>0.001</v>
      </c>
      <c r="D1646" s="0" t="n">
        <v>480</v>
      </c>
      <c r="E1646" s="0" t="n">
        <f aca="false">IF(ISNUMBER($BA1646),$BA1646,IF(AND(ISNUMBER($D1646),ISNUMBER($BW1646),ISNUMBER($BX1646)),$D1646*($BX1646-$BW1646+1),""))</f>
        <v>7200</v>
      </c>
      <c r="H1646" s="0" t="s">
        <v>85</v>
      </c>
      <c r="I1646" s="0" t="s">
        <v>86</v>
      </c>
      <c r="J1646" s="0" t="n">
        <f aca="false">IF($BW1646&lt;&gt;"",$BW1646,"")</f>
        <v>2005</v>
      </c>
      <c r="K1646" s="0" t="n">
        <f aca="false">IF($BX1646&lt;&gt;"",$BX1646,"")</f>
        <v>2019</v>
      </c>
      <c r="L1646" s="0" t="n">
        <f aca="false">IF(AND(ISNUMBER($BW1646),ISNUMBER($BX1646)),($BW1646+$BX1646)/2,"")</f>
        <v>2012</v>
      </c>
      <c r="M1646" s="0" t="n">
        <f aca="false">IF($L1646&lt;&gt;"",$L1646,"")</f>
        <v>2012</v>
      </c>
      <c r="N1646" s="0" t="n">
        <f aca="false">IF(AND(ISNUMBER($BW1646),ISNUMBER($BX1646)),MIN(1,MAX(0,($BX1646-2016+1)/($BX1646-$BW1646+1))),"")</f>
        <v>0.266666666666667</v>
      </c>
      <c r="O1646" s="0" t="n">
        <f aca="false">IF(AND(ISNUMBER($BW1646),ISNUMBER($BX1646)),MIN(1,MAX(0,($BX1646-2017+1)/($BX1646-$BW1646+1))),"")</f>
        <v>0.2</v>
      </c>
      <c r="P1646" s="0" t="n">
        <f aca="false">IF(AND(ISNUMBER($BW1646),ISNUMBER($BX1646)),MIN(1,MAX(0,($BX1646-2018+1)/($BX1646-$BW1646+1))),"")</f>
        <v>0.133333333333333</v>
      </c>
      <c r="Q1646" s="0" t="n">
        <f aca="false">IF(AND(ISNUMBER($BW1646),ISNUMBER($BX1646)),MIN(1,MAX(0,($BX1646-2019+1)/($BX1646-$BW1646+1))),"")</f>
        <v>0.0666666666666667</v>
      </c>
      <c r="R1646" s="0" t="n">
        <f aca="false">IF(AND(ISNUMBER($BW1646),ISNUMBER($BX1646)),MIN(1,MAX(0,($BX1646-2016+1)/($BX1646-$BW1646+1))),"")</f>
        <v>0.266666666666667</v>
      </c>
      <c r="S1646" s="0" t="n">
        <f aca="false">IF($L1646&lt;&gt;"",IF($L1646&gt;=2015.5,1,0),"")</f>
        <v>0</v>
      </c>
      <c r="T1646" s="0" t="n">
        <f aca="false">IF($L1646&lt;&gt;"",IF($L1646&gt;=2016,1,0),"")</f>
        <v>0</v>
      </c>
      <c r="U1646" s="0" t="n">
        <f aca="false">IF(ISNUMBER($BX1646),IF($BX1646&gt;=2016,1,0),"")</f>
        <v>1</v>
      </c>
      <c r="V1646" s="0" t="n">
        <f aca="false">IF(ISNUMBER($BW1646),IF($BW1646&gt;=2016,1,0),"")</f>
        <v>0</v>
      </c>
      <c r="W1646" s="0" t="str">
        <f aca="false">IF(AND(ISNUMBER($BW1646),ISNUMBER($BX1646)),IF($BW1646&gt;=2016,"post-only",IF($BX1646&lt;2016,"pre-only","mixed")),"")</f>
        <v>mixed</v>
      </c>
      <c r="X1646" s="0" t="n">
        <f aca="false">IF(AND(ISNUMBER($BW1646),ISNUMBER($BX1646)),MIN(1,MAX(0,($BX1646-2017+1)/($BX1646-$BW1646+1))),"")</f>
        <v>0.2</v>
      </c>
      <c r="Y1646" s="0" t="n">
        <f aca="false">IF(AND(ISNUMBER($BW1646),ISNUMBER($BX1646)),MIN(1,MAX(0,($BX1646-2018+1)/($BX1646-$BW1646+1))),"")</f>
        <v>0.133333333333333</v>
      </c>
      <c r="Z1646" s="0" t="n">
        <f aca="false">IF(AND(ISNUMBER($BW1646),ISNUMBER($BX1646)),MIN(1,MAX(0,($BX1646-2019+1)/($BX1646-$BW1646+1))),"")</f>
        <v>0.0666666666666667</v>
      </c>
      <c r="AA1646" s="0" t="n">
        <f aca="false">IF(ISNUMBER($BX1646),IF($BX1646&gt;=2017,1,0),"")</f>
        <v>1</v>
      </c>
      <c r="AB1646" s="0" t="n">
        <f aca="false">IF(ISNUMBER($BX1646),IF($BX1646&gt;=2018,1,0),"")</f>
        <v>1</v>
      </c>
      <c r="AC1646" s="0" t="n">
        <f aca="false">IF(ISNUMBER($BX1646),IF($BX1646&gt;=2019,1,0),"")</f>
        <v>1</v>
      </c>
      <c r="AD1646" s="0" t="n">
        <f aca="false">IF($L1646&lt;&gt;"",IF($L1646&gt;2013,1,0),"")</f>
        <v>0</v>
      </c>
      <c r="AE1646" s="0" t="n">
        <f aca="false">IF($L1646&lt;&gt;"",1+IF($L1646&gt;2011,1,0)+IF($L1646&gt;2014,1,0),"")</f>
        <v>2</v>
      </c>
      <c r="AF1646" s="0" t="s">
        <v>87</v>
      </c>
      <c r="AG1646" s="0" t="s">
        <v>88</v>
      </c>
      <c r="AH1646" s="0" t="s">
        <v>89</v>
      </c>
      <c r="AI1646" s="0" t="s">
        <v>334</v>
      </c>
      <c r="AJ1646" s="0" t="s">
        <v>334</v>
      </c>
      <c r="AK1646" s="0" t="str">
        <f aca="false">IF(AND($CF1646&lt;&gt;"",IFERROR(INDEX(subsample_country_map!$B:$B,MATCH($CF1646,subsample_country_map!$A:$A,0)),"")&lt;&gt;""),INDEX(subsample_country_map!$B:$B,MATCH($CF1646,subsample_country_map!$A:$A,0)),INDEX(lookup!$AA:$AA,MATCH($A1646,lookup!$A:$A,0)))</f>
        <v>99_NCE</v>
      </c>
      <c r="AL1646" s="0" t="str">
        <f aca="false">IF(AND($CF1646&lt;&gt;"",IFERROR(INDEX(subsample_country_map!$C:$C,MATCH($CF1646,subsample_country_map!$A:$A,0)),"")&lt;&gt;""),INDEX(subsample_country_map!$C:$C,MATCH($CF1646,subsample_country_map!$A:$A,0)),INDEX(lookup!$AB:$AB,MATCH($A1646,lookup!$A:$A,0)))</f>
        <v>2_developing</v>
      </c>
      <c r="AM1646" s="0" t="str">
        <f aca="false">IF(AND($CF1646&lt;&gt;"",IFERROR(INDEX(subsample_country_map!$D:$D,MATCH($CF1646,subsample_country_map!$A:$A,0)),"")&lt;&gt;""),INDEX(subsample_country_map!$D:$D,MATCH($CF1646,subsample_country_map!$A:$A,0)),INDEX(lookup!$AC:$AC,MATCH($A1646,lookup!$A:$A,0)))</f>
        <v>2_non_western</v>
      </c>
      <c r="AN1646" s="0" t="str">
        <f aca="false">IF(AND($CF1646&lt;&gt;"",IFERROR(INDEX(subsample_country_map!$E:$E,MATCH($CF1646,subsample_country_map!$A:$A,0)),"")&lt;&gt;""),INDEX(subsample_country_map!$E:$E,MATCH($CF1646,subsample_country_map!$A:$A,0)),INDEX(lookup!$AD:$AD,MATCH($A1646,lookup!$A:$A,0)))</f>
        <v>1_common law</v>
      </c>
      <c r="AO1646" s="0" t="str">
        <f aca="false">INDEX(lookup!$Y:$Y,MATCH($A1646,lookup!$A:$A,0))</f>
        <v>0_published</v>
      </c>
      <c r="AP1646" s="0" t="str">
        <f aca="false">INDEX(lookup!$Z:$Z,MATCH($A1646,lookup!$A:$A,0))</f>
        <v>0_VHB low</v>
      </c>
      <c r="AQ1646" s="0" t="str">
        <f aca="false">INDEX(lookup!$W:$W,MATCH($A1646,lookup!$A:$A,0))</f>
        <v>3_mgmt</v>
      </c>
      <c r="AS1646" s="0" t="s">
        <v>91</v>
      </c>
      <c r="AT1646" s="0" t="s">
        <v>111</v>
      </c>
      <c r="AU1646" s="0" t="s">
        <v>93</v>
      </c>
      <c r="AY1646" s="0" t="s">
        <v>5939</v>
      </c>
      <c r="AZ1646" s="0" t="s">
        <v>406</v>
      </c>
      <c r="BA1646" s="0" t="s">
        <v>95</v>
      </c>
      <c r="BB1646" s="0" t="s">
        <v>96</v>
      </c>
      <c r="BC1646" s="0" t="s">
        <v>97</v>
      </c>
      <c r="BD1646" s="0" t="s">
        <v>97</v>
      </c>
      <c r="BE1646" s="0" t="s">
        <v>98</v>
      </c>
      <c r="BI1646" s="0" t="s">
        <v>336</v>
      </c>
      <c r="BJ1646" s="0" t="s">
        <v>5940</v>
      </c>
      <c r="BK1646" s="0" t="s">
        <v>5941</v>
      </c>
      <c r="BL1646" s="0" t="s">
        <v>5942</v>
      </c>
      <c r="BM1646" s="0" t="s">
        <v>5943</v>
      </c>
      <c r="BN1646" s="0" t="s">
        <v>5944</v>
      </c>
      <c r="BO1646" s="0" t="s">
        <v>769</v>
      </c>
      <c r="BP1646" s="0" t="s">
        <v>5945</v>
      </c>
      <c r="BQ1646" s="0" t="s">
        <v>85</v>
      </c>
      <c r="BT1646" s="0" t="n">
        <v>1</v>
      </c>
      <c r="BU1646" s="0" t="s">
        <v>5946</v>
      </c>
      <c r="BW1646" s="0" t="n">
        <v>2005</v>
      </c>
      <c r="BX1646" s="0" t="n">
        <v>2019</v>
      </c>
      <c r="BY1646" s="0" t="s">
        <v>5947</v>
      </c>
      <c r="BZ1646" s="0" t="n">
        <v>2012</v>
      </c>
      <c r="CA1646" s="0" t="n">
        <v>0.266666666666667</v>
      </c>
      <c r="CB1646" s="0" t="n">
        <v>0</v>
      </c>
      <c r="CC1646" s="0" t="n">
        <v>1</v>
      </c>
      <c r="CD1646" s="0" t="n">
        <v>0.00100000033333353</v>
      </c>
      <c r="CE1646" s="0" t="n">
        <v>1</v>
      </c>
    </row>
    <row r="1647" customFormat="false" ht="15" hidden="false" customHeight="false" outlineLevel="0" collapsed="false">
      <c r="A1647" s="0" t="s">
        <v>5938</v>
      </c>
      <c r="B1647" s="0" t="n">
        <v>2952</v>
      </c>
      <c r="C1647" s="0" t="n">
        <v>0.0103550982409132</v>
      </c>
      <c r="D1647" s="0" t="n">
        <v>480</v>
      </c>
      <c r="E1647" s="0" t="n">
        <f aca="false">IF(ISNUMBER($BA1647),$BA1647,IF(AND(ISNUMBER($D1647),ISNUMBER($BW1647),ISNUMBER($BX1647)),$D1647*($BX1647-$BW1647+1),""))</f>
        <v>7200</v>
      </c>
      <c r="H1647" s="0" t="s">
        <v>118</v>
      </c>
      <c r="I1647" s="0" t="s">
        <v>119</v>
      </c>
      <c r="J1647" s="0" t="n">
        <f aca="false">IF($BW1647&lt;&gt;"",$BW1647,"")</f>
        <v>2005</v>
      </c>
      <c r="K1647" s="0" t="n">
        <f aca="false">IF($BX1647&lt;&gt;"",$BX1647,"")</f>
        <v>2019</v>
      </c>
      <c r="L1647" s="0" t="n">
        <f aca="false">IF(AND(ISNUMBER($BW1647),ISNUMBER($BX1647)),($BW1647+$BX1647)/2,"")</f>
        <v>2012</v>
      </c>
      <c r="M1647" s="0" t="n">
        <f aca="false">IF($L1647&lt;&gt;"",$L1647,"")</f>
        <v>2012</v>
      </c>
      <c r="N1647" s="0" t="n">
        <f aca="false">IF(AND(ISNUMBER($BW1647),ISNUMBER($BX1647)),MIN(1,MAX(0,($BX1647-2016+1)/($BX1647-$BW1647+1))),"")</f>
        <v>0.266666666666667</v>
      </c>
      <c r="O1647" s="0" t="n">
        <f aca="false">IF(AND(ISNUMBER($BW1647),ISNUMBER($BX1647)),MIN(1,MAX(0,($BX1647-2017+1)/($BX1647-$BW1647+1))),"")</f>
        <v>0.2</v>
      </c>
      <c r="P1647" s="0" t="n">
        <f aca="false">IF(AND(ISNUMBER($BW1647),ISNUMBER($BX1647)),MIN(1,MAX(0,($BX1647-2018+1)/($BX1647-$BW1647+1))),"")</f>
        <v>0.133333333333333</v>
      </c>
      <c r="Q1647" s="0" t="n">
        <f aca="false">IF(AND(ISNUMBER($BW1647),ISNUMBER($BX1647)),MIN(1,MAX(0,($BX1647-2019+1)/($BX1647-$BW1647+1))),"")</f>
        <v>0.0666666666666667</v>
      </c>
      <c r="R1647" s="0" t="n">
        <f aca="false">IF(AND(ISNUMBER($BW1647),ISNUMBER($BX1647)),MIN(1,MAX(0,($BX1647-2016+1)/($BX1647-$BW1647+1))),"")</f>
        <v>0.266666666666667</v>
      </c>
      <c r="S1647" s="0" t="n">
        <f aca="false">IF($L1647&lt;&gt;"",IF($L1647&gt;=2015.5,1,0),"")</f>
        <v>0</v>
      </c>
      <c r="T1647" s="0" t="n">
        <f aca="false">IF($L1647&lt;&gt;"",IF($L1647&gt;=2016,1,0),"")</f>
        <v>0</v>
      </c>
      <c r="U1647" s="0" t="n">
        <f aca="false">IF(ISNUMBER($BX1647),IF($BX1647&gt;=2016,1,0),"")</f>
        <v>1</v>
      </c>
      <c r="V1647" s="0" t="n">
        <f aca="false">IF(ISNUMBER($BW1647),IF($BW1647&gt;=2016,1,0),"")</f>
        <v>0</v>
      </c>
      <c r="W1647" s="0" t="str">
        <f aca="false">IF(AND(ISNUMBER($BW1647),ISNUMBER($BX1647)),IF($BW1647&gt;=2016,"post-only",IF($BX1647&lt;2016,"pre-only","mixed")),"")</f>
        <v>mixed</v>
      </c>
      <c r="X1647" s="0" t="n">
        <f aca="false">IF(AND(ISNUMBER($BW1647),ISNUMBER($BX1647)),MIN(1,MAX(0,($BX1647-2017+1)/($BX1647-$BW1647+1))),"")</f>
        <v>0.2</v>
      </c>
      <c r="Y1647" s="0" t="n">
        <f aca="false">IF(AND(ISNUMBER($BW1647),ISNUMBER($BX1647)),MIN(1,MAX(0,($BX1647-2018+1)/($BX1647-$BW1647+1))),"")</f>
        <v>0.133333333333333</v>
      </c>
      <c r="Z1647" s="0" t="n">
        <f aca="false">IF(AND(ISNUMBER($BW1647),ISNUMBER($BX1647)),MIN(1,MAX(0,($BX1647-2019+1)/($BX1647-$BW1647+1))),"")</f>
        <v>0.0666666666666667</v>
      </c>
      <c r="AA1647" s="0" t="n">
        <f aca="false">IF(ISNUMBER($BX1647),IF($BX1647&gt;=2017,1,0),"")</f>
        <v>1</v>
      </c>
      <c r="AB1647" s="0" t="n">
        <f aca="false">IF(ISNUMBER($BX1647),IF($BX1647&gt;=2018,1,0),"")</f>
        <v>1</v>
      </c>
      <c r="AC1647" s="0" t="n">
        <f aca="false">IF(ISNUMBER($BX1647),IF($BX1647&gt;=2019,1,0),"")</f>
        <v>1</v>
      </c>
      <c r="AD1647" s="0" t="n">
        <f aca="false">IF($L1647&lt;&gt;"",IF($L1647&gt;2013,1,0),"")</f>
        <v>0</v>
      </c>
      <c r="AE1647" s="0" t="n">
        <f aca="false">IF($L1647&lt;&gt;"",1+IF($L1647&gt;2011,1,0)+IF($L1647&gt;2014,1,0),"")</f>
        <v>2</v>
      </c>
      <c r="AF1647" s="0" t="s">
        <v>87</v>
      </c>
      <c r="AG1647" s="0" t="s">
        <v>88</v>
      </c>
      <c r="AH1647" s="0" t="s">
        <v>89</v>
      </c>
      <c r="AI1647" s="0" t="s">
        <v>334</v>
      </c>
      <c r="AJ1647" s="0" t="s">
        <v>334</v>
      </c>
      <c r="AK1647" s="0" t="str">
        <f aca="false">IF(AND($CF1647&lt;&gt;"",IFERROR(INDEX(subsample_country_map!$B:$B,MATCH($CF1647,subsample_country_map!$A:$A,0)),"")&lt;&gt;""),INDEX(subsample_country_map!$B:$B,MATCH($CF1647,subsample_country_map!$A:$A,0)),INDEX(lookup!$AA:$AA,MATCH($A1647,lookup!$A:$A,0)))</f>
        <v>99_NCE</v>
      </c>
      <c r="AL1647" s="0" t="str">
        <f aca="false">IF(AND($CF1647&lt;&gt;"",IFERROR(INDEX(subsample_country_map!$C:$C,MATCH($CF1647,subsample_country_map!$A:$A,0)),"")&lt;&gt;""),INDEX(subsample_country_map!$C:$C,MATCH($CF1647,subsample_country_map!$A:$A,0)),INDEX(lookup!$AB:$AB,MATCH($A1647,lookup!$A:$A,0)))</f>
        <v>2_developing</v>
      </c>
      <c r="AM1647" s="0" t="str">
        <f aca="false">IF(AND($CF1647&lt;&gt;"",IFERROR(INDEX(subsample_country_map!$D:$D,MATCH($CF1647,subsample_country_map!$A:$A,0)),"")&lt;&gt;""),INDEX(subsample_country_map!$D:$D,MATCH($CF1647,subsample_country_map!$A:$A,0)),INDEX(lookup!$AC:$AC,MATCH($A1647,lookup!$A:$A,0)))</f>
        <v>2_non_western</v>
      </c>
      <c r="AN1647" s="0" t="str">
        <f aca="false">IF(AND($CF1647&lt;&gt;"",IFERROR(INDEX(subsample_country_map!$E:$E,MATCH($CF1647,subsample_country_map!$A:$A,0)),"")&lt;&gt;""),INDEX(subsample_country_map!$E:$E,MATCH($CF1647,subsample_country_map!$A:$A,0)),INDEX(lookup!$AD:$AD,MATCH($A1647,lookup!$A:$A,0)))</f>
        <v>1_common law</v>
      </c>
      <c r="AO1647" s="0" t="str">
        <f aca="false">INDEX(lookup!$Y:$Y,MATCH($A1647,lookup!$A:$A,0))</f>
        <v>0_published</v>
      </c>
      <c r="AP1647" s="0" t="str">
        <f aca="false">INDEX(lookup!$Z:$Z,MATCH($A1647,lookup!$A:$A,0))</f>
        <v>0_VHB low</v>
      </c>
      <c r="AQ1647" s="0" t="str">
        <f aca="false">INDEX(lookup!$W:$W,MATCH($A1647,lookup!$A:$A,0))</f>
        <v>3_mgmt</v>
      </c>
      <c r="AS1647" s="0" t="s">
        <v>91</v>
      </c>
      <c r="AT1647" s="0" t="s">
        <v>111</v>
      </c>
      <c r="AU1647" s="0" t="s">
        <v>93</v>
      </c>
      <c r="AV1647" s="0" t="s">
        <v>5948</v>
      </c>
      <c r="AW1647" s="0" t="s">
        <v>5949</v>
      </c>
      <c r="AX1647" s="0" t="s">
        <v>5950</v>
      </c>
      <c r="AY1647" s="0" t="s">
        <v>5951</v>
      </c>
      <c r="BA1647" s="0" t="s">
        <v>95</v>
      </c>
      <c r="BB1647" s="0" t="s">
        <v>96</v>
      </c>
      <c r="BC1647" s="0" t="s">
        <v>3442</v>
      </c>
      <c r="BD1647" s="0" t="s">
        <v>142</v>
      </c>
      <c r="BE1647" s="0" t="s">
        <v>98</v>
      </c>
      <c r="BI1647" s="0" t="s">
        <v>208</v>
      </c>
      <c r="BJ1647" s="0" t="s">
        <v>5952</v>
      </c>
      <c r="BK1647" s="0" t="s">
        <v>5953</v>
      </c>
      <c r="BL1647" s="0" t="s">
        <v>5954</v>
      </c>
      <c r="BM1647" s="0" t="s">
        <v>5943</v>
      </c>
      <c r="BN1647" s="0" t="s">
        <v>104</v>
      </c>
      <c r="BO1647" s="0" t="s">
        <v>769</v>
      </c>
      <c r="BP1647" s="0" t="s">
        <v>5945</v>
      </c>
      <c r="BQ1647" s="0" t="s">
        <v>127</v>
      </c>
      <c r="BT1647" s="0" t="n">
        <v>0</v>
      </c>
      <c r="BU1647" s="0" t="s">
        <v>5946</v>
      </c>
      <c r="BW1647" s="0" t="n">
        <v>2005</v>
      </c>
      <c r="BX1647" s="0" t="n">
        <v>2019</v>
      </c>
      <c r="BY1647" s="0" t="s">
        <v>5947</v>
      </c>
      <c r="BZ1647" s="0" t="n">
        <v>2012</v>
      </c>
      <c r="CA1647" s="0" t="n">
        <v>0.266666666666667</v>
      </c>
      <c r="CB1647" s="0" t="n">
        <v>0</v>
      </c>
      <c r="CC1647" s="0" t="n">
        <v>1</v>
      </c>
      <c r="CD1647" s="0" t="n">
        <v>0.0103554683837577</v>
      </c>
      <c r="CE1647" s="0" t="n">
        <v>1</v>
      </c>
    </row>
    <row r="1648" customFormat="false" ht="15" hidden="false" customHeight="false" outlineLevel="0" collapsed="false">
      <c r="A1648" s="0" t="s">
        <v>5955</v>
      </c>
      <c r="B1648" s="0" t="n">
        <v>2953</v>
      </c>
      <c r="C1648" s="0" t="n">
        <v>0.0157639857838756</v>
      </c>
      <c r="D1648" s="0" t="n">
        <v>7794</v>
      </c>
      <c r="E1648" s="0" t="n">
        <f aca="false">IF(ISNUMBER($BA1648),$BA1648,IF(AND(ISNUMBER($D1648),ISNUMBER($BW1648),ISNUMBER($BX1648)),$D1648*($BX1648-$BW1648+1),""))</f>
        <v>7794</v>
      </c>
      <c r="H1648" s="0" t="s">
        <v>118</v>
      </c>
      <c r="I1648" s="0" t="s">
        <v>842</v>
      </c>
      <c r="J1648" s="0" t="n">
        <f aca="false">IF($BW1648&lt;&gt;"",$BW1648,"")</f>
        <v>1992</v>
      </c>
      <c r="K1648" s="0" t="n">
        <f aca="false">IF($BX1648&lt;&gt;"",$BX1648,"")</f>
        <v>2008</v>
      </c>
      <c r="L1648" s="0" t="n">
        <f aca="false">IF(AND(ISNUMBER($BW1648),ISNUMBER($BX1648)),($BW1648+$BX1648)/2,"")</f>
        <v>2000</v>
      </c>
      <c r="M1648" s="0" t="n">
        <f aca="false">IF($L1648&lt;&gt;"",$L1648,"")</f>
        <v>2000</v>
      </c>
      <c r="N1648" s="0" t="n">
        <f aca="false">IF(AND(ISNUMBER($BW1648),ISNUMBER($BX1648)),MIN(1,MAX(0,($BX1648-2016+1)/($BX1648-$BW1648+1))),"")</f>
        <v>0</v>
      </c>
      <c r="O1648" s="0" t="n">
        <f aca="false">IF(AND(ISNUMBER($BW1648),ISNUMBER($BX1648)),MIN(1,MAX(0,($BX1648-2017+1)/($BX1648-$BW1648+1))),"")</f>
        <v>0</v>
      </c>
      <c r="P1648" s="0" t="n">
        <f aca="false">IF(AND(ISNUMBER($BW1648),ISNUMBER($BX1648)),MIN(1,MAX(0,($BX1648-2018+1)/($BX1648-$BW1648+1))),"")</f>
        <v>0</v>
      </c>
      <c r="Q1648" s="0" t="n">
        <f aca="false">IF(AND(ISNUMBER($BW1648),ISNUMBER($BX1648)),MIN(1,MAX(0,($BX1648-2019+1)/($BX1648-$BW1648+1))),"")</f>
        <v>0</v>
      </c>
      <c r="R1648" s="0" t="n">
        <f aca="false">IF(AND(ISNUMBER($BW1648),ISNUMBER($BX1648)),MIN(1,MAX(0,($BX1648-2016+1)/($BX1648-$BW1648+1))),"")</f>
        <v>0</v>
      </c>
      <c r="S1648" s="0" t="n">
        <f aca="false">IF($L1648&lt;&gt;"",IF($L1648&gt;=2015.5,1,0),"")</f>
        <v>0</v>
      </c>
      <c r="T1648" s="0" t="n">
        <f aca="false">IF($L1648&lt;&gt;"",IF($L1648&gt;=2016,1,0),"")</f>
        <v>0</v>
      </c>
      <c r="U1648" s="0" t="n">
        <f aca="false">IF(ISNUMBER($BX1648),IF($BX1648&gt;=2016,1,0),"")</f>
        <v>0</v>
      </c>
      <c r="V1648" s="0" t="n">
        <f aca="false">IF(ISNUMBER($BW1648),IF($BW1648&gt;=2016,1,0),"")</f>
        <v>0</v>
      </c>
      <c r="W1648" s="0" t="str">
        <f aca="false">IF(AND(ISNUMBER($BW1648),ISNUMBER($BX1648)),IF($BW1648&gt;=2016,"post-only",IF($BX1648&lt;2016,"pre-only","mixed")),"")</f>
        <v>pre-only</v>
      </c>
      <c r="X1648" s="0" t="n">
        <f aca="false">IF(AND(ISNUMBER($BW1648),ISNUMBER($BX1648)),MIN(1,MAX(0,($BX1648-2017+1)/($BX1648-$BW1648+1))),"")</f>
        <v>0</v>
      </c>
      <c r="Y1648" s="0" t="n">
        <f aca="false">IF(AND(ISNUMBER($BW1648),ISNUMBER($BX1648)),MIN(1,MAX(0,($BX1648-2018+1)/($BX1648-$BW1648+1))),"")</f>
        <v>0</v>
      </c>
      <c r="Z1648" s="0" t="n">
        <f aca="false">IF(AND(ISNUMBER($BW1648),ISNUMBER($BX1648)),MIN(1,MAX(0,($BX1648-2019+1)/($BX1648-$BW1648+1))),"")</f>
        <v>0</v>
      </c>
      <c r="AA1648" s="0" t="n">
        <f aca="false">IF(ISNUMBER($BX1648),IF($BX1648&gt;=2017,1,0),"")</f>
        <v>0</v>
      </c>
      <c r="AB1648" s="0" t="n">
        <f aca="false">IF(ISNUMBER($BX1648),IF($BX1648&gt;=2018,1,0),"")</f>
        <v>0</v>
      </c>
      <c r="AC1648" s="0" t="n">
        <f aca="false">IF(ISNUMBER($BX1648),IF($BX1648&gt;=2019,1,0),"")</f>
        <v>0</v>
      </c>
      <c r="AD1648" s="0" t="n">
        <f aca="false">IF($L1648&lt;&gt;"",IF($L1648&gt;2013,1,0),"")</f>
        <v>0</v>
      </c>
      <c r="AE1648" s="0" t="n">
        <f aca="false">IF($L1648&lt;&gt;"",1+IF($L1648&gt;2011,1,0)+IF($L1648&gt;2014,1,0),"")</f>
        <v>1</v>
      </c>
      <c r="AF1648" s="0" t="s">
        <v>747</v>
      </c>
      <c r="AG1648" s="0" t="s">
        <v>88</v>
      </c>
      <c r="AH1648" s="0" t="s">
        <v>89</v>
      </c>
      <c r="AI1648" s="0" t="s">
        <v>334</v>
      </c>
      <c r="AJ1648" s="0" t="s">
        <v>334</v>
      </c>
      <c r="AK1648" s="0" t="str">
        <f aca="false">IF(AND($CF1648&lt;&gt;"",IFERROR(INDEX(subsample_country_map!$B:$B,MATCH($CF1648,subsample_country_map!$A:$A,0)),"")&lt;&gt;""),INDEX(subsample_country_map!$B:$B,MATCH($CF1648,subsample_country_map!$A:$A,0)),INDEX(lookup!$AA:$AA,MATCH($A1648,lookup!$A:$A,0)))</f>
        <v>1_US</v>
      </c>
      <c r="AL1648" s="0" t="str">
        <f aca="false">IF(AND($CF1648&lt;&gt;"",IFERROR(INDEX(subsample_country_map!$C:$C,MATCH($CF1648,subsample_country_map!$A:$A,0)),"")&lt;&gt;""),INDEX(subsample_country_map!$C:$C,MATCH($CF1648,subsample_country_map!$A:$A,0)),INDEX(lookup!$AB:$AB,MATCH($A1648,lookup!$A:$A,0)))</f>
        <v>1_developed</v>
      </c>
      <c r="AM1648" s="0" t="str">
        <f aca="false">IF(AND($CF1648&lt;&gt;"",IFERROR(INDEX(subsample_country_map!$D:$D,MATCH($CF1648,subsample_country_map!$A:$A,0)),"")&lt;&gt;""),INDEX(subsample_country_map!$D:$D,MATCH($CF1648,subsample_country_map!$A:$A,0)),INDEX(lookup!$AC:$AC,MATCH($A1648,lookup!$A:$A,0)))</f>
        <v>1_western</v>
      </c>
      <c r="AN1648" s="0" t="str">
        <f aca="false">IF(AND($CF1648&lt;&gt;"",IFERROR(INDEX(subsample_country_map!$E:$E,MATCH($CF1648,subsample_country_map!$A:$A,0)),"")&lt;&gt;""),INDEX(subsample_country_map!$E:$E,MATCH($CF1648,subsample_country_map!$A:$A,0)),INDEX(lookup!$AD:$AD,MATCH($A1648,lookup!$A:$A,0)))</f>
        <v>1_common law</v>
      </c>
      <c r="AO1648" s="0" t="str">
        <f aca="false">INDEX(lookup!$Y:$Y,MATCH($A1648,lookup!$A:$A,0))</f>
        <v>0_published</v>
      </c>
      <c r="AP1648" s="0" t="str">
        <f aca="false">INDEX(lookup!$Z:$Z,MATCH($A1648,lookup!$A:$A,0))</f>
        <v>1_VHB high</v>
      </c>
      <c r="AQ1648" s="0" t="str">
        <f aca="false">INDEX(lookup!$W:$W,MATCH($A1648,lookup!$A:$A,0))</f>
        <v>1_fin/acc/econ</v>
      </c>
      <c r="AS1648" s="0" t="s">
        <v>91</v>
      </c>
      <c r="AT1648" s="0" t="s">
        <v>111</v>
      </c>
      <c r="AU1648" s="0" t="s">
        <v>93</v>
      </c>
      <c r="AV1648" s="0" t="s">
        <v>5956</v>
      </c>
      <c r="AY1648" s="0" t="s">
        <v>2803</v>
      </c>
      <c r="BA1648" s="0" t="n">
        <v>7794</v>
      </c>
      <c r="BB1648" s="0" t="s">
        <v>347</v>
      </c>
      <c r="BC1648" s="0" t="s">
        <v>122</v>
      </c>
      <c r="BD1648" s="0" t="s">
        <v>5957</v>
      </c>
      <c r="BE1648" s="0" t="s">
        <v>98</v>
      </c>
      <c r="BI1648" s="0" t="s">
        <v>99</v>
      </c>
      <c r="BJ1648" s="0" t="s">
        <v>5958</v>
      </c>
      <c r="BK1648" s="0" t="s">
        <v>5959</v>
      </c>
      <c r="BL1648" s="0" t="s">
        <v>5960</v>
      </c>
      <c r="BM1648" s="0" t="s">
        <v>5961</v>
      </c>
      <c r="BN1648" s="0" t="s">
        <v>5962</v>
      </c>
      <c r="BO1648" s="0" t="s">
        <v>769</v>
      </c>
      <c r="BP1648" s="0" t="s">
        <v>5955</v>
      </c>
      <c r="BQ1648" s="0" t="s">
        <v>127</v>
      </c>
      <c r="BT1648" s="0" t="n">
        <v>0</v>
      </c>
      <c r="BU1648" s="0" t="s">
        <v>5963</v>
      </c>
      <c r="BW1648" s="0" t="n">
        <v>1992</v>
      </c>
      <c r="BX1648" s="0" t="n">
        <v>2008</v>
      </c>
      <c r="BY1648" s="0" t="s">
        <v>2087</v>
      </c>
      <c r="BZ1648" s="0" t="n">
        <v>2000</v>
      </c>
      <c r="CA1648" s="0" t="n">
        <v>0</v>
      </c>
      <c r="CB1648" s="0" t="n">
        <v>0</v>
      </c>
      <c r="CC1648" s="0" t="n">
        <v>0</v>
      </c>
      <c r="CD1648" s="0" t="n">
        <v>0.0157652917791628</v>
      </c>
      <c r="CE1648" s="0" t="n">
        <v>1</v>
      </c>
    </row>
    <row r="1649" customFormat="false" ht="15" hidden="false" customHeight="false" outlineLevel="0" collapsed="false">
      <c r="A1649" s="0" t="s">
        <v>5955</v>
      </c>
      <c r="B1649" s="0" t="n">
        <v>2954</v>
      </c>
      <c r="C1649" s="0" t="n">
        <v>-0.0168006567023655</v>
      </c>
      <c r="D1649" s="0" t="n">
        <v>7794</v>
      </c>
      <c r="E1649" s="0" t="n">
        <f aca="false">IF(ISNUMBER($BA1649),$BA1649,IF(AND(ISNUMBER($D1649),ISNUMBER($BW1649),ISNUMBER($BX1649)),$D1649*($BX1649-$BW1649+1),""))</f>
        <v>7794</v>
      </c>
      <c r="H1649" s="0" t="s">
        <v>118</v>
      </c>
      <c r="I1649" s="0" t="s">
        <v>842</v>
      </c>
      <c r="J1649" s="0" t="n">
        <f aca="false">IF($BW1649&lt;&gt;"",$BW1649,"")</f>
        <v>1992</v>
      </c>
      <c r="K1649" s="0" t="n">
        <f aca="false">IF($BX1649&lt;&gt;"",$BX1649,"")</f>
        <v>2008</v>
      </c>
      <c r="L1649" s="0" t="n">
        <f aca="false">IF(AND(ISNUMBER($BW1649),ISNUMBER($BX1649)),($BW1649+$BX1649)/2,"")</f>
        <v>2000</v>
      </c>
      <c r="M1649" s="0" t="n">
        <f aca="false">IF($L1649&lt;&gt;"",$L1649,"")</f>
        <v>2000</v>
      </c>
      <c r="N1649" s="0" t="n">
        <f aca="false">IF(AND(ISNUMBER($BW1649),ISNUMBER($BX1649)),MIN(1,MAX(0,($BX1649-2016+1)/($BX1649-$BW1649+1))),"")</f>
        <v>0</v>
      </c>
      <c r="O1649" s="0" t="n">
        <f aca="false">IF(AND(ISNUMBER($BW1649),ISNUMBER($BX1649)),MIN(1,MAX(0,($BX1649-2017+1)/($BX1649-$BW1649+1))),"")</f>
        <v>0</v>
      </c>
      <c r="P1649" s="0" t="n">
        <f aca="false">IF(AND(ISNUMBER($BW1649),ISNUMBER($BX1649)),MIN(1,MAX(0,($BX1649-2018+1)/($BX1649-$BW1649+1))),"")</f>
        <v>0</v>
      </c>
      <c r="Q1649" s="0" t="n">
        <f aca="false">IF(AND(ISNUMBER($BW1649),ISNUMBER($BX1649)),MIN(1,MAX(0,($BX1649-2019+1)/($BX1649-$BW1649+1))),"")</f>
        <v>0</v>
      </c>
      <c r="R1649" s="0" t="n">
        <f aca="false">IF(AND(ISNUMBER($BW1649),ISNUMBER($BX1649)),MIN(1,MAX(0,($BX1649-2016+1)/($BX1649-$BW1649+1))),"")</f>
        <v>0</v>
      </c>
      <c r="S1649" s="0" t="n">
        <f aca="false">IF($L1649&lt;&gt;"",IF($L1649&gt;=2015.5,1,0),"")</f>
        <v>0</v>
      </c>
      <c r="T1649" s="0" t="n">
        <f aca="false">IF($L1649&lt;&gt;"",IF($L1649&gt;=2016,1,0),"")</f>
        <v>0</v>
      </c>
      <c r="U1649" s="0" t="n">
        <f aca="false">IF(ISNUMBER($BX1649),IF($BX1649&gt;=2016,1,0),"")</f>
        <v>0</v>
      </c>
      <c r="V1649" s="0" t="n">
        <f aca="false">IF(ISNUMBER($BW1649),IF($BW1649&gt;=2016,1,0),"")</f>
        <v>0</v>
      </c>
      <c r="W1649" s="0" t="str">
        <f aca="false">IF(AND(ISNUMBER($BW1649),ISNUMBER($BX1649)),IF($BW1649&gt;=2016,"post-only",IF($BX1649&lt;2016,"pre-only","mixed")),"")</f>
        <v>pre-only</v>
      </c>
      <c r="X1649" s="0" t="n">
        <f aca="false">IF(AND(ISNUMBER($BW1649),ISNUMBER($BX1649)),MIN(1,MAX(0,($BX1649-2017+1)/($BX1649-$BW1649+1))),"")</f>
        <v>0</v>
      </c>
      <c r="Y1649" s="0" t="n">
        <f aca="false">IF(AND(ISNUMBER($BW1649),ISNUMBER($BX1649)),MIN(1,MAX(0,($BX1649-2018+1)/($BX1649-$BW1649+1))),"")</f>
        <v>0</v>
      </c>
      <c r="Z1649" s="0" t="n">
        <f aca="false">IF(AND(ISNUMBER($BW1649),ISNUMBER($BX1649)),MIN(1,MAX(0,($BX1649-2019+1)/($BX1649-$BW1649+1))),"")</f>
        <v>0</v>
      </c>
      <c r="AA1649" s="0" t="n">
        <f aca="false">IF(ISNUMBER($BX1649),IF($BX1649&gt;=2017,1,0),"")</f>
        <v>0</v>
      </c>
      <c r="AB1649" s="0" t="n">
        <f aca="false">IF(ISNUMBER($BX1649),IF($BX1649&gt;=2018,1,0),"")</f>
        <v>0</v>
      </c>
      <c r="AC1649" s="0" t="n">
        <f aca="false">IF(ISNUMBER($BX1649),IF($BX1649&gt;=2019,1,0),"")</f>
        <v>0</v>
      </c>
      <c r="AD1649" s="0" t="n">
        <f aca="false">IF($L1649&lt;&gt;"",IF($L1649&gt;2013,1,0),"")</f>
        <v>0</v>
      </c>
      <c r="AE1649" s="0" t="n">
        <f aca="false">IF($L1649&lt;&gt;"",1+IF($L1649&gt;2011,1,0)+IF($L1649&gt;2014,1,0),"")</f>
        <v>1</v>
      </c>
      <c r="AF1649" s="0" t="s">
        <v>747</v>
      </c>
      <c r="AG1649" s="0" t="s">
        <v>88</v>
      </c>
      <c r="AH1649" s="0" t="s">
        <v>89</v>
      </c>
      <c r="AI1649" s="0" t="s">
        <v>334</v>
      </c>
      <c r="AJ1649" s="0" t="s">
        <v>334</v>
      </c>
      <c r="AK1649" s="0" t="str">
        <f aca="false">IF(AND($CF1649&lt;&gt;"",IFERROR(INDEX(subsample_country_map!$B:$B,MATCH($CF1649,subsample_country_map!$A:$A,0)),"")&lt;&gt;""),INDEX(subsample_country_map!$B:$B,MATCH($CF1649,subsample_country_map!$A:$A,0)),INDEX(lookup!$AA:$AA,MATCH($A1649,lookup!$A:$A,0)))</f>
        <v>1_US</v>
      </c>
      <c r="AL1649" s="0" t="str">
        <f aca="false">IF(AND($CF1649&lt;&gt;"",IFERROR(INDEX(subsample_country_map!$C:$C,MATCH($CF1649,subsample_country_map!$A:$A,0)),"")&lt;&gt;""),INDEX(subsample_country_map!$C:$C,MATCH($CF1649,subsample_country_map!$A:$A,0)),INDEX(lookup!$AB:$AB,MATCH($A1649,lookup!$A:$A,0)))</f>
        <v>1_developed</v>
      </c>
      <c r="AM1649" s="0" t="str">
        <f aca="false">IF(AND($CF1649&lt;&gt;"",IFERROR(INDEX(subsample_country_map!$D:$D,MATCH($CF1649,subsample_country_map!$A:$A,0)),"")&lt;&gt;""),INDEX(subsample_country_map!$D:$D,MATCH($CF1649,subsample_country_map!$A:$A,0)),INDEX(lookup!$AC:$AC,MATCH($A1649,lookup!$A:$A,0)))</f>
        <v>1_western</v>
      </c>
      <c r="AN1649" s="0" t="str">
        <f aca="false">IF(AND($CF1649&lt;&gt;"",IFERROR(INDEX(subsample_country_map!$E:$E,MATCH($CF1649,subsample_country_map!$A:$A,0)),"")&lt;&gt;""),INDEX(subsample_country_map!$E:$E,MATCH($CF1649,subsample_country_map!$A:$A,0)),INDEX(lookup!$AD:$AD,MATCH($A1649,lookup!$A:$A,0)))</f>
        <v>1_common law</v>
      </c>
      <c r="AO1649" s="0" t="str">
        <f aca="false">INDEX(lookup!$Y:$Y,MATCH($A1649,lookup!$A:$A,0))</f>
        <v>0_published</v>
      </c>
      <c r="AP1649" s="0" t="str">
        <f aca="false">INDEX(lookup!$Z:$Z,MATCH($A1649,lookup!$A:$A,0))</f>
        <v>1_VHB high</v>
      </c>
      <c r="AQ1649" s="0" t="str">
        <f aca="false">INDEX(lookup!$W:$W,MATCH($A1649,lookup!$A:$A,0))</f>
        <v>1_fin/acc/econ</v>
      </c>
      <c r="AS1649" s="0" t="s">
        <v>91</v>
      </c>
      <c r="AT1649" s="0" t="s">
        <v>397</v>
      </c>
      <c r="AU1649" s="0" t="s">
        <v>93</v>
      </c>
      <c r="AV1649" s="0" t="s">
        <v>5964</v>
      </c>
      <c r="AY1649" s="0" t="s">
        <v>1662</v>
      </c>
      <c r="BA1649" s="0" t="n">
        <v>7794</v>
      </c>
      <c r="BB1649" s="0" t="s">
        <v>347</v>
      </c>
      <c r="BC1649" s="0" t="s">
        <v>122</v>
      </c>
      <c r="BD1649" s="0" t="s">
        <v>5957</v>
      </c>
      <c r="BE1649" s="0" t="s">
        <v>98</v>
      </c>
      <c r="BI1649" s="0" t="s">
        <v>99</v>
      </c>
      <c r="BJ1649" s="0" t="s">
        <v>5958</v>
      </c>
      <c r="BK1649" s="0" t="s">
        <v>5959</v>
      </c>
      <c r="BL1649" s="0" t="s">
        <v>5965</v>
      </c>
      <c r="BM1649" s="0" t="s">
        <v>5966</v>
      </c>
      <c r="BN1649" s="0" t="s">
        <v>5962</v>
      </c>
      <c r="BO1649" s="0" t="s">
        <v>769</v>
      </c>
      <c r="BP1649" s="0" t="s">
        <v>5955</v>
      </c>
      <c r="BQ1649" s="0" t="s">
        <v>127</v>
      </c>
      <c r="BT1649" s="0" t="n">
        <v>0</v>
      </c>
      <c r="BU1649" s="0" t="s">
        <v>5963</v>
      </c>
      <c r="BW1649" s="0" t="n">
        <v>1992</v>
      </c>
      <c r="BX1649" s="0" t="n">
        <v>2008</v>
      </c>
      <c r="BY1649" s="0" t="s">
        <v>2087</v>
      </c>
      <c r="BZ1649" s="0" t="n">
        <v>2000</v>
      </c>
      <c r="CA1649" s="0" t="n">
        <v>0</v>
      </c>
      <c r="CB1649" s="0" t="n">
        <v>0</v>
      </c>
      <c r="CC1649" s="0" t="n">
        <v>0</v>
      </c>
      <c r="CD1649" s="0" t="n">
        <v>-0.0168022376994824</v>
      </c>
      <c r="CE1649" s="0" t="n">
        <v>1</v>
      </c>
    </row>
    <row r="1650" customFormat="false" ht="15" hidden="false" customHeight="false" outlineLevel="0" collapsed="false">
      <c r="A1650" s="0" t="s">
        <v>5955</v>
      </c>
      <c r="B1650" s="0" t="n">
        <v>2955</v>
      </c>
      <c r="C1650" s="0" t="n">
        <v>-0.0806390570543821</v>
      </c>
      <c r="D1650" s="0" t="n">
        <v>7794</v>
      </c>
      <c r="E1650" s="0" t="n">
        <f aca="false">IF(ISNUMBER($BA1650),$BA1650,IF(AND(ISNUMBER($D1650),ISNUMBER($BW1650),ISNUMBER($BX1650)),$D1650*($BX1650-$BW1650+1),""))</f>
        <v>7794</v>
      </c>
      <c r="H1650" s="0" t="s">
        <v>118</v>
      </c>
      <c r="I1650" s="0" t="s">
        <v>842</v>
      </c>
      <c r="J1650" s="0" t="n">
        <f aca="false">IF($BW1650&lt;&gt;"",$BW1650,"")</f>
        <v>1992</v>
      </c>
      <c r="K1650" s="0" t="n">
        <f aca="false">IF($BX1650&lt;&gt;"",$BX1650,"")</f>
        <v>2008</v>
      </c>
      <c r="L1650" s="0" t="n">
        <f aca="false">IF(AND(ISNUMBER($BW1650),ISNUMBER($BX1650)),($BW1650+$BX1650)/2,"")</f>
        <v>2000</v>
      </c>
      <c r="M1650" s="0" t="n">
        <f aca="false">IF($L1650&lt;&gt;"",$L1650,"")</f>
        <v>2000</v>
      </c>
      <c r="N1650" s="0" t="n">
        <f aca="false">IF(AND(ISNUMBER($BW1650),ISNUMBER($BX1650)),MIN(1,MAX(0,($BX1650-2016+1)/($BX1650-$BW1650+1))),"")</f>
        <v>0</v>
      </c>
      <c r="O1650" s="0" t="n">
        <f aca="false">IF(AND(ISNUMBER($BW1650),ISNUMBER($BX1650)),MIN(1,MAX(0,($BX1650-2017+1)/($BX1650-$BW1650+1))),"")</f>
        <v>0</v>
      </c>
      <c r="P1650" s="0" t="n">
        <f aca="false">IF(AND(ISNUMBER($BW1650),ISNUMBER($BX1650)),MIN(1,MAX(0,($BX1650-2018+1)/($BX1650-$BW1650+1))),"")</f>
        <v>0</v>
      </c>
      <c r="Q1650" s="0" t="n">
        <f aca="false">IF(AND(ISNUMBER($BW1650),ISNUMBER($BX1650)),MIN(1,MAX(0,($BX1650-2019+1)/($BX1650-$BW1650+1))),"")</f>
        <v>0</v>
      </c>
      <c r="R1650" s="0" t="n">
        <f aca="false">IF(AND(ISNUMBER($BW1650),ISNUMBER($BX1650)),MIN(1,MAX(0,($BX1650-2016+1)/($BX1650-$BW1650+1))),"")</f>
        <v>0</v>
      </c>
      <c r="S1650" s="0" t="n">
        <f aca="false">IF($L1650&lt;&gt;"",IF($L1650&gt;=2015.5,1,0),"")</f>
        <v>0</v>
      </c>
      <c r="T1650" s="0" t="n">
        <f aca="false">IF($L1650&lt;&gt;"",IF($L1650&gt;=2016,1,0),"")</f>
        <v>0</v>
      </c>
      <c r="U1650" s="0" t="n">
        <f aca="false">IF(ISNUMBER($BX1650),IF($BX1650&gt;=2016,1,0),"")</f>
        <v>0</v>
      </c>
      <c r="V1650" s="0" t="n">
        <f aca="false">IF(ISNUMBER($BW1650),IF($BW1650&gt;=2016,1,0),"")</f>
        <v>0</v>
      </c>
      <c r="W1650" s="0" t="str">
        <f aca="false">IF(AND(ISNUMBER($BW1650),ISNUMBER($BX1650)),IF($BW1650&gt;=2016,"post-only",IF($BX1650&lt;2016,"pre-only","mixed")),"")</f>
        <v>pre-only</v>
      </c>
      <c r="X1650" s="0" t="n">
        <f aca="false">IF(AND(ISNUMBER($BW1650),ISNUMBER($BX1650)),MIN(1,MAX(0,($BX1650-2017+1)/($BX1650-$BW1650+1))),"")</f>
        <v>0</v>
      </c>
      <c r="Y1650" s="0" t="n">
        <f aca="false">IF(AND(ISNUMBER($BW1650),ISNUMBER($BX1650)),MIN(1,MAX(0,($BX1650-2018+1)/($BX1650-$BW1650+1))),"")</f>
        <v>0</v>
      </c>
      <c r="Z1650" s="0" t="n">
        <f aca="false">IF(AND(ISNUMBER($BW1650),ISNUMBER($BX1650)),MIN(1,MAX(0,($BX1650-2019+1)/($BX1650-$BW1650+1))),"")</f>
        <v>0</v>
      </c>
      <c r="AA1650" s="0" t="n">
        <f aca="false">IF(ISNUMBER($BX1650),IF($BX1650&gt;=2017,1,0),"")</f>
        <v>0</v>
      </c>
      <c r="AB1650" s="0" t="n">
        <f aca="false">IF(ISNUMBER($BX1650),IF($BX1650&gt;=2018,1,0),"")</f>
        <v>0</v>
      </c>
      <c r="AC1650" s="0" t="n">
        <f aca="false">IF(ISNUMBER($BX1650),IF($BX1650&gt;=2019,1,0),"")</f>
        <v>0</v>
      </c>
      <c r="AD1650" s="0" t="n">
        <f aca="false">IF($L1650&lt;&gt;"",IF($L1650&gt;2013,1,0),"")</f>
        <v>0</v>
      </c>
      <c r="AE1650" s="0" t="n">
        <f aca="false">IF($L1650&lt;&gt;"",1+IF($L1650&gt;2011,1,0)+IF($L1650&gt;2014,1,0),"")</f>
        <v>1</v>
      </c>
      <c r="AF1650" s="0" t="s">
        <v>310</v>
      </c>
      <c r="AG1650" s="0" t="s">
        <v>88</v>
      </c>
      <c r="AH1650" s="0" t="s">
        <v>89</v>
      </c>
      <c r="AI1650" s="0" t="s">
        <v>334</v>
      </c>
      <c r="AJ1650" s="0" t="s">
        <v>334</v>
      </c>
      <c r="AK1650" s="0" t="str">
        <f aca="false">IF(AND($CF1650&lt;&gt;"",IFERROR(INDEX(subsample_country_map!$B:$B,MATCH($CF1650,subsample_country_map!$A:$A,0)),"")&lt;&gt;""),INDEX(subsample_country_map!$B:$B,MATCH($CF1650,subsample_country_map!$A:$A,0)),INDEX(lookup!$AA:$AA,MATCH($A1650,lookup!$A:$A,0)))</f>
        <v>1_US</v>
      </c>
      <c r="AL1650" s="0" t="str">
        <f aca="false">IF(AND($CF1650&lt;&gt;"",IFERROR(INDEX(subsample_country_map!$C:$C,MATCH($CF1650,subsample_country_map!$A:$A,0)),"")&lt;&gt;""),INDEX(subsample_country_map!$C:$C,MATCH($CF1650,subsample_country_map!$A:$A,0)),INDEX(lookup!$AB:$AB,MATCH($A1650,lookup!$A:$A,0)))</f>
        <v>1_developed</v>
      </c>
      <c r="AM1650" s="0" t="str">
        <f aca="false">IF(AND($CF1650&lt;&gt;"",IFERROR(INDEX(subsample_country_map!$D:$D,MATCH($CF1650,subsample_country_map!$A:$A,0)),"")&lt;&gt;""),INDEX(subsample_country_map!$D:$D,MATCH($CF1650,subsample_country_map!$A:$A,0)),INDEX(lookup!$AC:$AC,MATCH($A1650,lookup!$A:$A,0)))</f>
        <v>1_western</v>
      </c>
      <c r="AN1650" s="0" t="str">
        <f aca="false">IF(AND($CF1650&lt;&gt;"",IFERROR(INDEX(subsample_country_map!$E:$E,MATCH($CF1650,subsample_country_map!$A:$A,0)),"")&lt;&gt;""),INDEX(subsample_country_map!$E:$E,MATCH($CF1650,subsample_country_map!$A:$A,0)),INDEX(lookup!$AD:$AD,MATCH($A1650,lookup!$A:$A,0)))</f>
        <v>1_common law</v>
      </c>
      <c r="AO1650" s="0" t="str">
        <f aca="false">INDEX(lookup!$Y:$Y,MATCH($A1650,lookup!$A:$A,0))</f>
        <v>0_published</v>
      </c>
      <c r="AP1650" s="0" t="str">
        <f aca="false">INDEX(lookup!$Z:$Z,MATCH($A1650,lookup!$A:$A,0))</f>
        <v>1_VHB high</v>
      </c>
      <c r="AQ1650" s="0" t="str">
        <f aca="false">INDEX(lookup!$W:$W,MATCH($A1650,lookup!$A:$A,0))</f>
        <v>1_fin/acc/econ</v>
      </c>
      <c r="AS1650" s="0" t="s">
        <v>91</v>
      </c>
      <c r="AT1650" s="0" t="s">
        <v>111</v>
      </c>
      <c r="AU1650" s="0" t="s">
        <v>311</v>
      </c>
      <c r="AV1650" s="0" t="s">
        <v>5967</v>
      </c>
      <c r="AY1650" s="0" t="s">
        <v>2242</v>
      </c>
      <c r="BA1650" s="0" t="n">
        <v>7794</v>
      </c>
      <c r="BB1650" s="0" t="s">
        <v>347</v>
      </c>
      <c r="BC1650" s="0" t="s">
        <v>868</v>
      </c>
      <c r="BD1650" s="0" t="s">
        <v>348</v>
      </c>
      <c r="BE1650" s="0" t="s">
        <v>98</v>
      </c>
      <c r="BI1650" s="0" t="s">
        <v>124</v>
      </c>
      <c r="BJ1650" s="0" t="s">
        <v>5968</v>
      </c>
      <c r="BK1650" s="0" t="s">
        <v>5969</v>
      </c>
      <c r="BL1650" s="0" t="s">
        <v>5970</v>
      </c>
      <c r="BM1650" s="0" t="s">
        <v>5961</v>
      </c>
      <c r="BN1650" s="0" t="s">
        <v>5971</v>
      </c>
      <c r="BO1650" s="0" t="s">
        <v>769</v>
      </c>
      <c r="BP1650" s="0" t="s">
        <v>5955</v>
      </c>
      <c r="BQ1650" s="0" t="s">
        <v>127</v>
      </c>
      <c r="BT1650" s="0" t="n">
        <v>0</v>
      </c>
      <c r="BU1650" s="0" t="s">
        <v>5963</v>
      </c>
      <c r="BW1650" s="0" t="n">
        <v>1992</v>
      </c>
      <c r="BX1650" s="0" t="n">
        <v>2008</v>
      </c>
      <c r="BY1650" s="0" t="s">
        <v>2087</v>
      </c>
      <c r="BZ1650" s="0" t="n">
        <v>2000</v>
      </c>
      <c r="CA1650" s="0" t="n">
        <v>0</v>
      </c>
      <c r="CB1650" s="0" t="n">
        <v>0</v>
      </c>
      <c r="CC1650" s="0" t="n">
        <v>0</v>
      </c>
      <c r="CD1650" s="0" t="n">
        <v>-0.0808145315856631</v>
      </c>
      <c r="CE1650" s="0" t="n">
        <v>1</v>
      </c>
    </row>
    <row r="1651" customFormat="false" ht="15" hidden="false" customHeight="false" outlineLevel="0" collapsed="false">
      <c r="A1651" s="0" t="s">
        <v>5955</v>
      </c>
      <c r="B1651" s="0" t="n">
        <v>2956</v>
      </c>
      <c r="C1651" s="0" t="n">
        <v>0.0214710261580623</v>
      </c>
      <c r="D1651" s="0" t="n">
        <v>7794</v>
      </c>
      <c r="E1651" s="0" t="n">
        <f aca="false">IF(ISNUMBER($BA1651),$BA1651,IF(AND(ISNUMBER($D1651),ISNUMBER($BW1651),ISNUMBER($BX1651)),$D1651*($BX1651-$BW1651+1),""))</f>
        <v>7794</v>
      </c>
      <c r="H1651" s="0" t="s">
        <v>118</v>
      </c>
      <c r="I1651" s="0" t="s">
        <v>842</v>
      </c>
      <c r="J1651" s="0" t="n">
        <f aca="false">IF($BW1651&lt;&gt;"",$BW1651,"")</f>
        <v>1992</v>
      </c>
      <c r="K1651" s="0" t="n">
        <f aca="false">IF($BX1651&lt;&gt;"",$BX1651,"")</f>
        <v>2008</v>
      </c>
      <c r="L1651" s="0" t="n">
        <f aca="false">IF(AND(ISNUMBER($BW1651),ISNUMBER($BX1651)),($BW1651+$BX1651)/2,"")</f>
        <v>2000</v>
      </c>
      <c r="M1651" s="0" t="n">
        <f aca="false">IF($L1651&lt;&gt;"",$L1651,"")</f>
        <v>2000</v>
      </c>
      <c r="N1651" s="0" t="n">
        <f aca="false">IF(AND(ISNUMBER($BW1651),ISNUMBER($BX1651)),MIN(1,MAX(0,($BX1651-2016+1)/($BX1651-$BW1651+1))),"")</f>
        <v>0</v>
      </c>
      <c r="O1651" s="0" t="n">
        <f aca="false">IF(AND(ISNUMBER($BW1651),ISNUMBER($BX1651)),MIN(1,MAX(0,($BX1651-2017+1)/($BX1651-$BW1651+1))),"")</f>
        <v>0</v>
      </c>
      <c r="P1651" s="0" t="n">
        <f aca="false">IF(AND(ISNUMBER($BW1651),ISNUMBER($BX1651)),MIN(1,MAX(0,($BX1651-2018+1)/($BX1651-$BW1651+1))),"")</f>
        <v>0</v>
      </c>
      <c r="Q1651" s="0" t="n">
        <f aca="false">IF(AND(ISNUMBER($BW1651),ISNUMBER($BX1651)),MIN(1,MAX(0,($BX1651-2019+1)/($BX1651-$BW1651+1))),"")</f>
        <v>0</v>
      </c>
      <c r="R1651" s="0" t="n">
        <f aca="false">IF(AND(ISNUMBER($BW1651),ISNUMBER($BX1651)),MIN(1,MAX(0,($BX1651-2016+1)/($BX1651-$BW1651+1))),"")</f>
        <v>0</v>
      </c>
      <c r="S1651" s="0" t="n">
        <f aca="false">IF($L1651&lt;&gt;"",IF($L1651&gt;=2015.5,1,0),"")</f>
        <v>0</v>
      </c>
      <c r="T1651" s="0" t="n">
        <f aca="false">IF($L1651&lt;&gt;"",IF($L1651&gt;=2016,1,0),"")</f>
        <v>0</v>
      </c>
      <c r="U1651" s="0" t="n">
        <f aca="false">IF(ISNUMBER($BX1651),IF($BX1651&gt;=2016,1,0),"")</f>
        <v>0</v>
      </c>
      <c r="V1651" s="0" t="n">
        <f aca="false">IF(ISNUMBER($BW1651),IF($BW1651&gt;=2016,1,0),"")</f>
        <v>0</v>
      </c>
      <c r="W1651" s="0" t="str">
        <f aca="false">IF(AND(ISNUMBER($BW1651),ISNUMBER($BX1651)),IF($BW1651&gt;=2016,"post-only",IF($BX1651&lt;2016,"pre-only","mixed")),"")</f>
        <v>pre-only</v>
      </c>
      <c r="X1651" s="0" t="n">
        <f aca="false">IF(AND(ISNUMBER($BW1651),ISNUMBER($BX1651)),MIN(1,MAX(0,($BX1651-2017+1)/($BX1651-$BW1651+1))),"")</f>
        <v>0</v>
      </c>
      <c r="Y1651" s="0" t="n">
        <f aca="false">IF(AND(ISNUMBER($BW1651),ISNUMBER($BX1651)),MIN(1,MAX(0,($BX1651-2018+1)/($BX1651-$BW1651+1))),"")</f>
        <v>0</v>
      </c>
      <c r="Z1651" s="0" t="n">
        <f aca="false">IF(AND(ISNUMBER($BW1651),ISNUMBER($BX1651)),MIN(1,MAX(0,($BX1651-2019+1)/($BX1651-$BW1651+1))),"")</f>
        <v>0</v>
      </c>
      <c r="AA1651" s="0" t="n">
        <f aca="false">IF(ISNUMBER($BX1651),IF($BX1651&gt;=2017,1,0),"")</f>
        <v>0</v>
      </c>
      <c r="AB1651" s="0" t="n">
        <f aca="false">IF(ISNUMBER($BX1651),IF($BX1651&gt;=2018,1,0),"")</f>
        <v>0</v>
      </c>
      <c r="AC1651" s="0" t="n">
        <f aca="false">IF(ISNUMBER($BX1651),IF($BX1651&gt;=2019,1,0),"")</f>
        <v>0</v>
      </c>
      <c r="AD1651" s="0" t="n">
        <f aca="false">IF($L1651&lt;&gt;"",IF($L1651&gt;2013,1,0),"")</f>
        <v>0</v>
      </c>
      <c r="AE1651" s="0" t="n">
        <f aca="false">IF($L1651&lt;&gt;"",1+IF($L1651&gt;2011,1,0)+IF($L1651&gt;2014,1,0),"")</f>
        <v>1</v>
      </c>
      <c r="AF1651" s="0" t="s">
        <v>310</v>
      </c>
      <c r="AG1651" s="0" t="s">
        <v>88</v>
      </c>
      <c r="AH1651" s="0" t="s">
        <v>89</v>
      </c>
      <c r="AI1651" s="0" t="s">
        <v>334</v>
      </c>
      <c r="AJ1651" s="0" t="s">
        <v>334</v>
      </c>
      <c r="AK1651" s="0" t="str">
        <f aca="false">IF(AND($CF1651&lt;&gt;"",IFERROR(INDEX(subsample_country_map!$B:$B,MATCH($CF1651,subsample_country_map!$A:$A,0)),"")&lt;&gt;""),INDEX(subsample_country_map!$B:$B,MATCH($CF1651,subsample_country_map!$A:$A,0)),INDEX(lookup!$AA:$AA,MATCH($A1651,lookup!$A:$A,0)))</f>
        <v>1_US</v>
      </c>
      <c r="AL1651" s="0" t="str">
        <f aca="false">IF(AND($CF1651&lt;&gt;"",IFERROR(INDEX(subsample_country_map!$C:$C,MATCH($CF1651,subsample_country_map!$A:$A,0)),"")&lt;&gt;""),INDEX(subsample_country_map!$C:$C,MATCH($CF1651,subsample_country_map!$A:$A,0)),INDEX(lookup!$AB:$AB,MATCH($A1651,lookup!$A:$A,0)))</f>
        <v>1_developed</v>
      </c>
      <c r="AM1651" s="0" t="str">
        <f aca="false">IF(AND($CF1651&lt;&gt;"",IFERROR(INDEX(subsample_country_map!$D:$D,MATCH($CF1651,subsample_country_map!$A:$A,0)),"")&lt;&gt;""),INDEX(subsample_country_map!$D:$D,MATCH($CF1651,subsample_country_map!$A:$A,0)),INDEX(lookup!$AC:$AC,MATCH($A1651,lookup!$A:$A,0)))</f>
        <v>1_western</v>
      </c>
      <c r="AN1651" s="0" t="str">
        <f aca="false">IF(AND($CF1651&lt;&gt;"",IFERROR(INDEX(subsample_country_map!$E:$E,MATCH($CF1651,subsample_country_map!$A:$A,0)),"")&lt;&gt;""),INDEX(subsample_country_map!$E:$E,MATCH($CF1651,subsample_country_map!$A:$A,0)),INDEX(lookup!$AD:$AD,MATCH($A1651,lookup!$A:$A,0)))</f>
        <v>1_common law</v>
      </c>
      <c r="AO1651" s="0" t="str">
        <f aca="false">INDEX(lookup!$Y:$Y,MATCH($A1651,lookup!$A:$A,0))</f>
        <v>0_published</v>
      </c>
      <c r="AP1651" s="0" t="str">
        <f aca="false">INDEX(lookup!$Z:$Z,MATCH($A1651,lookup!$A:$A,0))</f>
        <v>1_VHB high</v>
      </c>
      <c r="AQ1651" s="0" t="str">
        <f aca="false">INDEX(lookup!$W:$W,MATCH($A1651,lookup!$A:$A,0))</f>
        <v>1_fin/acc/econ</v>
      </c>
      <c r="AS1651" s="0" t="s">
        <v>91</v>
      </c>
      <c r="AT1651" s="0" t="s">
        <v>397</v>
      </c>
      <c r="AU1651" s="0" t="s">
        <v>311</v>
      </c>
      <c r="AV1651" s="0" t="s">
        <v>5972</v>
      </c>
      <c r="AY1651" s="0" t="s">
        <v>1494</v>
      </c>
      <c r="BA1651" s="0" t="n">
        <v>7794</v>
      </c>
      <c r="BB1651" s="0" t="s">
        <v>347</v>
      </c>
      <c r="BC1651" s="0" t="s">
        <v>868</v>
      </c>
      <c r="BD1651" s="0" t="s">
        <v>348</v>
      </c>
      <c r="BE1651" s="0" t="s">
        <v>98</v>
      </c>
      <c r="BI1651" s="0" t="s">
        <v>124</v>
      </c>
      <c r="BJ1651" s="0" t="s">
        <v>5968</v>
      </c>
      <c r="BK1651" s="0" t="s">
        <v>5969</v>
      </c>
      <c r="BL1651" s="0" t="s">
        <v>5973</v>
      </c>
      <c r="BM1651" s="0" t="s">
        <v>5966</v>
      </c>
      <c r="BN1651" s="0" t="s">
        <v>5971</v>
      </c>
      <c r="BO1651" s="0" t="s">
        <v>769</v>
      </c>
      <c r="BP1651" s="0" t="s">
        <v>5955</v>
      </c>
      <c r="BQ1651" s="0" t="s">
        <v>127</v>
      </c>
      <c r="BT1651" s="0" t="n">
        <v>0</v>
      </c>
      <c r="BU1651" s="0" t="s">
        <v>5963</v>
      </c>
      <c r="BW1651" s="0" t="n">
        <v>1992</v>
      </c>
      <c r="BX1651" s="0" t="n">
        <v>2008</v>
      </c>
      <c r="BY1651" s="0" t="s">
        <v>2087</v>
      </c>
      <c r="BZ1651" s="0" t="n">
        <v>2000</v>
      </c>
      <c r="CA1651" s="0" t="n">
        <v>0</v>
      </c>
      <c r="CB1651" s="0" t="n">
        <v>0</v>
      </c>
      <c r="CC1651" s="0" t="n">
        <v>0</v>
      </c>
      <c r="CD1651" s="0" t="n">
        <v>0.0214743264875404</v>
      </c>
      <c r="CE1651" s="0" t="n">
        <v>1</v>
      </c>
    </row>
    <row r="1652" customFormat="false" ht="15" hidden="false" customHeight="false" outlineLevel="0" collapsed="false">
      <c r="A1652" s="0" t="s">
        <v>5974</v>
      </c>
      <c r="B1652" s="0" t="n">
        <v>2957</v>
      </c>
      <c r="C1652" s="0" t="n">
        <v>-0.0182846825833029</v>
      </c>
      <c r="D1652" s="0" t="n">
        <v>2353</v>
      </c>
      <c r="E1652" s="0" t="n">
        <f aca="false">IF(ISNUMBER($BA1652),$BA1652,IF(AND(ISNUMBER($D1652),ISNUMBER($BW1652),ISNUMBER($BX1652)),$D1652*($BX1652-$BW1652+1),""))</f>
        <v>2353</v>
      </c>
      <c r="H1652" s="0" t="s">
        <v>118</v>
      </c>
      <c r="I1652" s="0" t="s">
        <v>344</v>
      </c>
      <c r="J1652" s="0" t="n">
        <f aca="false">IF($BW1652&lt;&gt;"",$BW1652,"")</f>
        <v>2007</v>
      </c>
      <c r="K1652" s="0" t="n">
        <f aca="false">IF($BX1652&lt;&gt;"",$BX1652,"")</f>
        <v>2018</v>
      </c>
      <c r="L1652" s="0" t="n">
        <f aca="false">IF(AND(ISNUMBER($BW1652),ISNUMBER($BX1652)),($BW1652+$BX1652)/2,"")</f>
        <v>2012.5</v>
      </c>
      <c r="M1652" s="0" t="n">
        <f aca="false">IF($L1652&lt;&gt;"",$L1652,"")</f>
        <v>2012.5</v>
      </c>
      <c r="N1652" s="0" t="n">
        <f aca="false">IF(AND(ISNUMBER($BW1652),ISNUMBER($BX1652)),MIN(1,MAX(0,($BX1652-2016+1)/($BX1652-$BW1652+1))),"")</f>
        <v>0.25</v>
      </c>
      <c r="O1652" s="0" t="n">
        <f aca="false">IF(AND(ISNUMBER($BW1652),ISNUMBER($BX1652)),MIN(1,MAX(0,($BX1652-2017+1)/($BX1652-$BW1652+1))),"")</f>
        <v>0.166666666666667</v>
      </c>
      <c r="P1652" s="0" t="n">
        <f aca="false">IF(AND(ISNUMBER($BW1652),ISNUMBER($BX1652)),MIN(1,MAX(0,($BX1652-2018+1)/($BX1652-$BW1652+1))),"")</f>
        <v>0.0833333333333333</v>
      </c>
      <c r="Q1652" s="0" t="n">
        <f aca="false">IF(AND(ISNUMBER($BW1652),ISNUMBER($BX1652)),MIN(1,MAX(0,($BX1652-2019+1)/($BX1652-$BW1652+1))),"")</f>
        <v>0</v>
      </c>
      <c r="R1652" s="0" t="n">
        <f aca="false">IF(AND(ISNUMBER($BW1652),ISNUMBER($BX1652)),MIN(1,MAX(0,($BX1652-2016+1)/($BX1652-$BW1652+1))),"")</f>
        <v>0.25</v>
      </c>
      <c r="S1652" s="0" t="n">
        <f aca="false">IF($L1652&lt;&gt;"",IF($L1652&gt;=2015.5,1,0),"")</f>
        <v>0</v>
      </c>
      <c r="T1652" s="0" t="n">
        <f aca="false">IF($L1652&lt;&gt;"",IF($L1652&gt;=2016,1,0),"")</f>
        <v>0</v>
      </c>
      <c r="U1652" s="0" t="n">
        <f aca="false">IF(ISNUMBER($BX1652),IF($BX1652&gt;=2016,1,0),"")</f>
        <v>1</v>
      </c>
      <c r="V1652" s="0" t="n">
        <f aca="false">IF(ISNUMBER($BW1652),IF($BW1652&gt;=2016,1,0),"")</f>
        <v>0</v>
      </c>
      <c r="W1652" s="0" t="str">
        <f aca="false">IF(AND(ISNUMBER($BW1652),ISNUMBER($BX1652)),IF($BW1652&gt;=2016,"post-only",IF($BX1652&lt;2016,"pre-only","mixed")),"")</f>
        <v>mixed</v>
      </c>
      <c r="X1652" s="0" t="n">
        <f aca="false">IF(AND(ISNUMBER($BW1652),ISNUMBER($BX1652)),MIN(1,MAX(0,($BX1652-2017+1)/($BX1652-$BW1652+1))),"")</f>
        <v>0.166666666666667</v>
      </c>
      <c r="Y1652" s="0" t="n">
        <f aca="false">IF(AND(ISNUMBER($BW1652),ISNUMBER($BX1652)),MIN(1,MAX(0,($BX1652-2018+1)/($BX1652-$BW1652+1))),"")</f>
        <v>0.0833333333333333</v>
      </c>
      <c r="Z1652" s="0" t="n">
        <f aca="false">IF(AND(ISNUMBER($BW1652),ISNUMBER($BX1652)),MIN(1,MAX(0,($BX1652-2019+1)/($BX1652-$BW1652+1))),"")</f>
        <v>0</v>
      </c>
      <c r="AA1652" s="0" t="n">
        <f aca="false">IF(ISNUMBER($BX1652),IF($BX1652&gt;=2017,1,0),"")</f>
        <v>1</v>
      </c>
      <c r="AB1652" s="0" t="n">
        <f aca="false">IF(ISNUMBER($BX1652),IF($BX1652&gt;=2018,1,0),"")</f>
        <v>1</v>
      </c>
      <c r="AC1652" s="0" t="n">
        <f aca="false">IF(ISNUMBER($BX1652),IF($BX1652&gt;=2019,1,0),"")</f>
        <v>0</v>
      </c>
      <c r="AD1652" s="0" t="n">
        <f aca="false">IF($L1652&lt;&gt;"",IF($L1652&gt;2013,1,0),"")</f>
        <v>0</v>
      </c>
      <c r="AE1652" s="0" t="n">
        <f aca="false">IF($L1652&lt;&gt;"",1+IF($L1652&gt;2011,1,0)+IF($L1652&gt;2014,1,0),"")</f>
        <v>2</v>
      </c>
      <c r="AF1652" s="0" t="s">
        <v>747</v>
      </c>
      <c r="AG1652" s="0" t="s">
        <v>88</v>
      </c>
      <c r="AH1652" s="0" t="s">
        <v>89</v>
      </c>
      <c r="AI1652" s="0" t="s">
        <v>497</v>
      </c>
      <c r="AJ1652" s="0" t="s">
        <v>334</v>
      </c>
      <c r="AK1652" s="0" t="str">
        <f aca="false">IF(AND($CF1652&lt;&gt;"",IFERROR(INDEX(subsample_country_map!$B:$B,MATCH($CF1652,subsample_country_map!$A:$A,0)),"")&lt;&gt;""),INDEX(subsample_country_map!$B:$B,MATCH($CF1652,subsample_country_map!$A:$A,0)),INDEX(lookup!$AA:$AA,MATCH($A1652,lookup!$A:$A,0)))</f>
        <v>3_AsiaPac</v>
      </c>
      <c r="AL1652" s="0" t="str">
        <f aca="false">IF(AND($CF1652&lt;&gt;"",IFERROR(INDEX(subsample_country_map!$C:$C,MATCH($CF1652,subsample_country_map!$A:$A,0)),"")&lt;&gt;""),INDEX(subsample_country_map!$C:$C,MATCH($CF1652,subsample_country_map!$A:$A,0)),INDEX(lookup!$AB:$AB,MATCH($A1652,lookup!$A:$A,0)))</f>
        <v>1_developed</v>
      </c>
      <c r="AM1652" s="0" t="str">
        <f aca="false">IF(AND($CF1652&lt;&gt;"",IFERROR(INDEX(subsample_country_map!$D:$D,MATCH($CF1652,subsample_country_map!$A:$A,0)),"")&lt;&gt;""),INDEX(subsample_country_map!$D:$D,MATCH($CF1652,subsample_country_map!$A:$A,0)),INDEX(lookup!$AC:$AC,MATCH($A1652,lookup!$A:$A,0)))</f>
        <v>2_non_western</v>
      </c>
      <c r="AN1652" s="0" t="str">
        <f aca="false">IF(AND($CF1652&lt;&gt;"",IFERROR(INDEX(subsample_country_map!$E:$E,MATCH($CF1652,subsample_country_map!$A:$A,0)),"")&lt;&gt;""),INDEX(subsample_country_map!$E:$E,MATCH($CF1652,subsample_country_map!$A:$A,0)),INDEX(lookup!$AD:$AD,MATCH($A1652,lookup!$A:$A,0)))</f>
        <v>2_civil law</v>
      </c>
      <c r="AO1652" s="0" t="str">
        <f aca="false">INDEX(lookup!$Y:$Y,MATCH($A1652,lookup!$A:$A,0))</f>
        <v>0_published</v>
      </c>
      <c r="AP1652" s="0" t="str">
        <f aca="false">INDEX(lookup!$Z:$Z,MATCH($A1652,lookup!$A:$A,0))</f>
        <v>1_VHB high</v>
      </c>
      <c r="AQ1652" s="0" t="str">
        <f aca="false">INDEX(lookup!$W:$W,MATCH($A1652,lookup!$A:$A,0))</f>
        <v>1_fin/acc/econ</v>
      </c>
      <c r="AS1652" s="0" t="s">
        <v>91</v>
      </c>
      <c r="AT1652" s="0" t="s">
        <v>111</v>
      </c>
      <c r="AU1652" s="0" t="s">
        <v>93</v>
      </c>
      <c r="AV1652" s="0" t="s">
        <v>4361</v>
      </c>
      <c r="AW1652" s="0" t="s">
        <v>1578</v>
      </c>
      <c r="BA1652" s="0" t="n">
        <v>2353</v>
      </c>
      <c r="BB1652" s="0" t="s">
        <v>96</v>
      </c>
      <c r="BC1652" s="0" t="s">
        <v>358</v>
      </c>
      <c r="BD1652" s="0" t="s">
        <v>123</v>
      </c>
      <c r="BE1652" s="0" t="s">
        <v>98</v>
      </c>
      <c r="BI1652" s="0" t="s">
        <v>336</v>
      </c>
      <c r="BJ1652" s="0" t="s">
        <v>5975</v>
      </c>
      <c r="BK1652" s="0" t="s">
        <v>3328</v>
      </c>
      <c r="BL1652" s="0" t="s">
        <v>5976</v>
      </c>
      <c r="BM1652" s="0" t="s">
        <v>1480</v>
      </c>
      <c r="BN1652" s="0" t="s">
        <v>5977</v>
      </c>
      <c r="BO1652" s="0" t="s">
        <v>769</v>
      </c>
      <c r="BP1652" s="0" t="s">
        <v>5974</v>
      </c>
      <c r="BQ1652" s="0" t="s">
        <v>127</v>
      </c>
      <c r="BT1652" s="0" t="n">
        <v>0</v>
      </c>
      <c r="BU1652" s="0" t="s">
        <v>5978</v>
      </c>
      <c r="BW1652" s="0" t="n">
        <v>2007</v>
      </c>
      <c r="BX1652" s="0" t="n">
        <v>2018</v>
      </c>
      <c r="BY1652" s="0" t="s">
        <v>207</v>
      </c>
      <c r="BZ1652" s="0" t="n">
        <v>2012.5</v>
      </c>
      <c r="CA1652" s="0" t="n">
        <v>0.25</v>
      </c>
      <c r="CB1652" s="0" t="n">
        <v>0</v>
      </c>
      <c r="CC1652" s="0" t="n">
        <v>1</v>
      </c>
      <c r="CD1652" s="0" t="n">
        <v>-0.0182867206958021</v>
      </c>
      <c r="CE1652" s="0" t="n">
        <v>1</v>
      </c>
    </row>
    <row r="1653" customFormat="false" ht="15" hidden="false" customHeight="false" outlineLevel="0" collapsed="false">
      <c r="A1653" s="0" t="s">
        <v>5974</v>
      </c>
      <c r="B1653" s="0" t="n">
        <v>2958</v>
      </c>
      <c r="C1653" s="0" t="n">
        <v>-0.0244155832288146</v>
      </c>
      <c r="D1653" s="0" t="n">
        <v>2041</v>
      </c>
      <c r="E1653" s="0" t="n">
        <f aca="false">IF(ISNUMBER($BA1653),$BA1653,IF(AND(ISNUMBER($D1653),ISNUMBER($BW1653),ISNUMBER($BX1653)),$D1653*($BX1653-$BW1653+1),""))</f>
        <v>2041</v>
      </c>
      <c r="H1653" s="0" t="s">
        <v>118</v>
      </c>
      <c r="I1653" s="0" t="s">
        <v>344</v>
      </c>
      <c r="J1653" s="0" t="n">
        <f aca="false">IF($BW1653&lt;&gt;"",$BW1653,"")</f>
        <v>2007</v>
      </c>
      <c r="K1653" s="0" t="n">
        <f aca="false">IF($BX1653&lt;&gt;"",$BX1653,"")</f>
        <v>2018</v>
      </c>
      <c r="L1653" s="0" t="n">
        <f aca="false">IF(AND(ISNUMBER($BW1653),ISNUMBER($BX1653)),($BW1653+$BX1653)/2,"")</f>
        <v>2012.5</v>
      </c>
      <c r="M1653" s="0" t="n">
        <f aca="false">IF($L1653&lt;&gt;"",$L1653,"")</f>
        <v>2012.5</v>
      </c>
      <c r="N1653" s="0" t="n">
        <f aca="false">IF(AND(ISNUMBER($BW1653),ISNUMBER($BX1653)),MIN(1,MAX(0,($BX1653-2016+1)/($BX1653-$BW1653+1))),"")</f>
        <v>0.25</v>
      </c>
      <c r="O1653" s="0" t="n">
        <f aca="false">IF(AND(ISNUMBER($BW1653),ISNUMBER($BX1653)),MIN(1,MAX(0,($BX1653-2017+1)/($BX1653-$BW1653+1))),"")</f>
        <v>0.166666666666667</v>
      </c>
      <c r="P1653" s="0" t="n">
        <f aca="false">IF(AND(ISNUMBER($BW1653),ISNUMBER($BX1653)),MIN(1,MAX(0,($BX1653-2018+1)/($BX1653-$BW1653+1))),"")</f>
        <v>0.0833333333333333</v>
      </c>
      <c r="Q1653" s="0" t="n">
        <f aca="false">IF(AND(ISNUMBER($BW1653),ISNUMBER($BX1653)),MIN(1,MAX(0,($BX1653-2019+1)/($BX1653-$BW1653+1))),"")</f>
        <v>0</v>
      </c>
      <c r="R1653" s="0" t="n">
        <f aca="false">IF(AND(ISNUMBER($BW1653),ISNUMBER($BX1653)),MIN(1,MAX(0,($BX1653-2016+1)/($BX1653-$BW1653+1))),"")</f>
        <v>0.25</v>
      </c>
      <c r="S1653" s="0" t="n">
        <f aca="false">IF($L1653&lt;&gt;"",IF($L1653&gt;=2015.5,1,0),"")</f>
        <v>0</v>
      </c>
      <c r="T1653" s="0" t="n">
        <f aca="false">IF($L1653&lt;&gt;"",IF($L1653&gt;=2016,1,0),"")</f>
        <v>0</v>
      </c>
      <c r="U1653" s="0" t="n">
        <f aca="false">IF(ISNUMBER($BX1653),IF($BX1653&gt;=2016,1,0),"")</f>
        <v>1</v>
      </c>
      <c r="V1653" s="0" t="n">
        <f aca="false">IF(ISNUMBER($BW1653),IF($BW1653&gt;=2016,1,0),"")</f>
        <v>0</v>
      </c>
      <c r="W1653" s="0" t="str">
        <f aca="false">IF(AND(ISNUMBER($BW1653),ISNUMBER($BX1653)),IF($BW1653&gt;=2016,"post-only",IF($BX1653&lt;2016,"pre-only","mixed")),"")</f>
        <v>mixed</v>
      </c>
      <c r="X1653" s="0" t="n">
        <f aca="false">IF(AND(ISNUMBER($BW1653),ISNUMBER($BX1653)),MIN(1,MAX(0,($BX1653-2017+1)/($BX1653-$BW1653+1))),"")</f>
        <v>0.166666666666667</v>
      </c>
      <c r="Y1653" s="0" t="n">
        <f aca="false">IF(AND(ISNUMBER($BW1653),ISNUMBER($BX1653)),MIN(1,MAX(0,($BX1653-2018+1)/($BX1653-$BW1653+1))),"")</f>
        <v>0.0833333333333333</v>
      </c>
      <c r="Z1653" s="0" t="n">
        <f aca="false">IF(AND(ISNUMBER($BW1653),ISNUMBER($BX1653)),MIN(1,MAX(0,($BX1653-2019+1)/($BX1653-$BW1653+1))),"")</f>
        <v>0</v>
      </c>
      <c r="AA1653" s="0" t="n">
        <f aca="false">IF(ISNUMBER($BX1653),IF($BX1653&gt;=2017,1,0),"")</f>
        <v>1</v>
      </c>
      <c r="AB1653" s="0" t="n">
        <f aca="false">IF(ISNUMBER($BX1653),IF($BX1653&gt;=2018,1,0),"")</f>
        <v>1</v>
      </c>
      <c r="AC1653" s="0" t="n">
        <f aca="false">IF(ISNUMBER($BX1653),IF($BX1653&gt;=2019,1,0),"")</f>
        <v>0</v>
      </c>
      <c r="AD1653" s="0" t="n">
        <f aca="false">IF($L1653&lt;&gt;"",IF($L1653&gt;2013,1,0),"")</f>
        <v>0</v>
      </c>
      <c r="AE1653" s="0" t="n">
        <f aca="false">IF($L1653&lt;&gt;"",1+IF($L1653&gt;2011,1,0)+IF($L1653&gt;2014,1,0),"")</f>
        <v>2</v>
      </c>
      <c r="AF1653" s="0" t="s">
        <v>747</v>
      </c>
      <c r="AG1653" s="0" t="s">
        <v>88</v>
      </c>
      <c r="AH1653" s="0" t="s">
        <v>89</v>
      </c>
      <c r="AI1653" s="0" t="s">
        <v>497</v>
      </c>
      <c r="AJ1653" s="0" t="s">
        <v>334</v>
      </c>
      <c r="AK1653" s="0" t="str">
        <f aca="false">IF(AND($CF1653&lt;&gt;"",IFERROR(INDEX(subsample_country_map!$B:$B,MATCH($CF1653,subsample_country_map!$A:$A,0)),"")&lt;&gt;""),INDEX(subsample_country_map!$B:$B,MATCH($CF1653,subsample_country_map!$A:$A,0)),INDEX(lookup!$AA:$AA,MATCH($A1653,lookup!$A:$A,0)))</f>
        <v>3_AsiaPac</v>
      </c>
      <c r="AL1653" s="0" t="str">
        <f aca="false">IF(AND($CF1653&lt;&gt;"",IFERROR(INDEX(subsample_country_map!$C:$C,MATCH($CF1653,subsample_country_map!$A:$A,0)),"")&lt;&gt;""),INDEX(subsample_country_map!$C:$C,MATCH($CF1653,subsample_country_map!$A:$A,0)),INDEX(lookup!$AB:$AB,MATCH($A1653,lookup!$A:$A,0)))</f>
        <v>1_developed</v>
      </c>
      <c r="AM1653" s="0" t="str">
        <f aca="false">IF(AND($CF1653&lt;&gt;"",IFERROR(INDEX(subsample_country_map!$D:$D,MATCH($CF1653,subsample_country_map!$A:$A,0)),"")&lt;&gt;""),INDEX(subsample_country_map!$D:$D,MATCH($CF1653,subsample_country_map!$A:$A,0)),INDEX(lookup!$AC:$AC,MATCH($A1653,lookup!$A:$A,0)))</f>
        <v>2_non_western</v>
      </c>
      <c r="AN1653" s="0" t="str">
        <f aca="false">IF(AND($CF1653&lt;&gt;"",IFERROR(INDEX(subsample_country_map!$E:$E,MATCH($CF1653,subsample_country_map!$A:$A,0)),"")&lt;&gt;""),INDEX(subsample_country_map!$E:$E,MATCH($CF1653,subsample_country_map!$A:$A,0)),INDEX(lookup!$AD:$AD,MATCH($A1653,lookup!$A:$A,0)))</f>
        <v>2_civil law</v>
      </c>
      <c r="AO1653" s="0" t="str">
        <f aca="false">INDEX(lookup!$Y:$Y,MATCH($A1653,lookup!$A:$A,0))</f>
        <v>0_published</v>
      </c>
      <c r="AP1653" s="0" t="str">
        <f aca="false">INDEX(lookup!$Z:$Z,MATCH($A1653,lookup!$A:$A,0))</f>
        <v>1_VHB high</v>
      </c>
      <c r="AQ1653" s="0" t="str">
        <f aca="false">INDEX(lookup!$W:$W,MATCH($A1653,lookup!$A:$A,0))</f>
        <v>1_fin/acc/econ</v>
      </c>
      <c r="AS1653" s="0" t="s">
        <v>91</v>
      </c>
      <c r="AT1653" s="0" t="s">
        <v>111</v>
      </c>
      <c r="AU1653" s="0" t="s">
        <v>93</v>
      </c>
      <c r="AV1653" s="0" t="s">
        <v>4727</v>
      </c>
      <c r="AW1653" s="0" t="s">
        <v>1640</v>
      </c>
      <c r="BA1653" s="0" t="n">
        <v>2041</v>
      </c>
      <c r="BB1653" s="0" t="s">
        <v>96</v>
      </c>
      <c r="BC1653" s="0" t="s">
        <v>358</v>
      </c>
      <c r="BD1653" s="0" t="s">
        <v>123</v>
      </c>
      <c r="BE1653" s="0" t="s">
        <v>3989</v>
      </c>
      <c r="BF1653" s="0" t="s">
        <v>5979</v>
      </c>
      <c r="BI1653" s="0" t="s">
        <v>124</v>
      </c>
      <c r="BJ1653" s="0" t="s">
        <v>5980</v>
      </c>
      <c r="BK1653" s="0" t="s">
        <v>1878</v>
      </c>
      <c r="BL1653" s="0" t="s">
        <v>5981</v>
      </c>
      <c r="BM1653" s="0" t="s">
        <v>1480</v>
      </c>
      <c r="BN1653" s="0" t="s">
        <v>5977</v>
      </c>
      <c r="BO1653" s="0" t="s">
        <v>769</v>
      </c>
      <c r="BP1653" s="0" t="s">
        <v>5974</v>
      </c>
      <c r="BQ1653" s="0" t="s">
        <v>2105</v>
      </c>
      <c r="BT1653" s="0" t="n">
        <v>0</v>
      </c>
      <c r="BU1653" s="0" t="s">
        <v>5978</v>
      </c>
      <c r="BW1653" s="0" t="n">
        <v>2007</v>
      </c>
      <c r="BX1653" s="0" t="n">
        <v>2018</v>
      </c>
      <c r="BY1653" s="0" t="s">
        <v>207</v>
      </c>
      <c r="BZ1653" s="0" t="n">
        <v>2012.5</v>
      </c>
      <c r="CA1653" s="0" t="n">
        <v>0.25</v>
      </c>
      <c r="CB1653" s="0" t="n">
        <v>0</v>
      </c>
      <c r="CC1653" s="0" t="n">
        <v>1</v>
      </c>
      <c r="CD1653" s="0" t="n">
        <v>-0.0244204365097086</v>
      </c>
      <c r="CE1653" s="0" t="n">
        <v>1</v>
      </c>
    </row>
    <row r="1654" customFormat="false" ht="15" hidden="false" customHeight="false" outlineLevel="0" collapsed="false">
      <c r="A1654" s="0" t="s">
        <v>5974</v>
      </c>
      <c r="B1654" s="0" t="n">
        <v>2959</v>
      </c>
      <c r="C1654" s="0" t="n">
        <v>-0.0508330847938208</v>
      </c>
      <c r="D1654" s="0" t="n">
        <v>312</v>
      </c>
      <c r="E1654" s="0" t="n">
        <f aca="false">IF(ISNUMBER($BA1654),$BA1654,IF(AND(ISNUMBER($D1654),ISNUMBER($BW1654),ISNUMBER($BX1654)),$D1654*($BX1654-$BW1654+1),""))</f>
        <v>312</v>
      </c>
      <c r="H1654" s="0" t="s">
        <v>118</v>
      </c>
      <c r="I1654" s="0" t="s">
        <v>344</v>
      </c>
      <c r="J1654" s="0" t="n">
        <f aca="false">IF($BW1654&lt;&gt;"",$BW1654,"")</f>
        <v>2007</v>
      </c>
      <c r="K1654" s="0" t="n">
        <f aca="false">IF($BX1654&lt;&gt;"",$BX1654,"")</f>
        <v>2018</v>
      </c>
      <c r="L1654" s="0" t="n">
        <f aca="false">IF(AND(ISNUMBER($BW1654),ISNUMBER($BX1654)),($BW1654+$BX1654)/2,"")</f>
        <v>2012.5</v>
      </c>
      <c r="M1654" s="0" t="n">
        <f aca="false">IF($L1654&lt;&gt;"",$L1654,"")</f>
        <v>2012.5</v>
      </c>
      <c r="N1654" s="0" t="n">
        <f aca="false">IF(AND(ISNUMBER($BW1654),ISNUMBER($BX1654)),MIN(1,MAX(0,($BX1654-2016+1)/($BX1654-$BW1654+1))),"")</f>
        <v>0.25</v>
      </c>
      <c r="O1654" s="0" t="n">
        <f aca="false">IF(AND(ISNUMBER($BW1654),ISNUMBER($BX1654)),MIN(1,MAX(0,($BX1654-2017+1)/($BX1654-$BW1654+1))),"")</f>
        <v>0.166666666666667</v>
      </c>
      <c r="P1654" s="0" t="n">
        <f aca="false">IF(AND(ISNUMBER($BW1654),ISNUMBER($BX1654)),MIN(1,MAX(0,($BX1654-2018+1)/($BX1654-$BW1654+1))),"")</f>
        <v>0.0833333333333333</v>
      </c>
      <c r="Q1654" s="0" t="n">
        <f aca="false">IF(AND(ISNUMBER($BW1654),ISNUMBER($BX1654)),MIN(1,MAX(0,($BX1654-2019+1)/($BX1654-$BW1654+1))),"")</f>
        <v>0</v>
      </c>
      <c r="R1654" s="0" t="n">
        <f aca="false">IF(AND(ISNUMBER($BW1654),ISNUMBER($BX1654)),MIN(1,MAX(0,($BX1654-2016+1)/($BX1654-$BW1654+1))),"")</f>
        <v>0.25</v>
      </c>
      <c r="S1654" s="0" t="n">
        <f aca="false">IF($L1654&lt;&gt;"",IF($L1654&gt;=2015.5,1,0),"")</f>
        <v>0</v>
      </c>
      <c r="T1654" s="0" t="n">
        <f aca="false">IF($L1654&lt;&gt;"",IF($L1654&gt;=2016,1,0),"")</f>
        <v>0</v>
      </c>
      <c r="U1654" s="0" t="n">
        <f aca="false">IF(ISNUMBER($BX1654),IF($BX1654&gt;=2016,1,0),"")</f>
        <v>1</v>
      </c>
      <c r="V1654" s="0" t="n">
        <f aca="false">IF(ISNUMBER($BW1654),IF($BW1654&gt;=2016,1,0),"")</f>
        <v>0</v>
      </c>
      <c r="W1654" s="0" t="str">
        <f aca="false">IF(AND(ISNUMBER($BW1654),ISNUMBER($BX1654)),IF($BW1654&gt;=2016,"post-only",IF($BX1654&lt;2016,"pre-only","mixed")),"")</f>
        <v>mixed</v>
      </c>
      <c r="X1654" s="0" t="n">
        <f aca="false">IF(AND(ISNUMBER($BW1654),ISNUMBER($BX1654)),MIN(1,MAX(0,($BX1654-2017+1)/($BX1654-$BW1654+1))),"")</f>
        <v>0.166666666666667</v>
      </c>
      <c r="Y1654" s="0" t="n">
        <f aca="false">IF(AND(ISNUMBER($BW1654),ISNUMBER($BX1654)),MIN(1,MAX(0,($BX1654-2018+1)/($BX1654-$BW1654+1))),"")</f>
        <v>0.0833333333333333</v>
      </c>
      <c r="Z1654" s="0" t="n">
        <f aca="false">IF(AND(ISNUMBER($BW1654),ISNUMBER($BX1654)),MIN(1,MAX(0,($BX1654-2019+1)/($BX1654-$BW1654+1))),"")</f>
        <v>0</v>
      </c>
      <c r="AA1654" s="0" t="n">
        <f aca="false">IF(ISNUMBER($BX1654),IF($BX1654&gt;=2017,1,0),"")</f>
        <v>1</v>
      </c>
      <c r="AB1654" s="0" t="n">
        <f aca="false">IF(ISNUMBER($BX1654),IF($BX1654&gt;=2018,1,0),"")</f>
        <v>1</v>
      </c>
      <c r="AC1654" s="0" t="n">
        <f aca="false">IF(ISNUMBER($BX1654),IF($BX1654&gt;=2019,1,0),"")</f>
        <v>0</v>
      </c>
      <c r="AD1654" s="0" t="n">
        <f aca="false">IF($L1654&lt;&gt;"",IF($L1654&gt;2013,1,0),"")</f>
        <v>0</v>
      </c>
      <c r="AE1654" s="0" t="n">
        <f aca="false">IF($L1654&lt;&gt;"",1+IF($L1654&gt;2011,1,0)+IF($L1654&gt;2014,1,0),"")</f>
        <v>2</v>
      </c>
      <c r="AF1654" s="0" t="s">
        <v>747</v>
      </c>
      <c r="AG1654" s="0" t="s">
        <v>88</v>
      </c>
      <c r="AH1654" s="0" t="s">
        <v>89</v>
      </c>
      <c r="AI1654" s="0" t="s">
        <v>497</v>
      </c>
      <c r="AJ1654" s="0" t="s">
        <v>334</v>
      </c>
      <c r="AK1654" s="0" t="str">
        <f aca="false">IF(AND($CF1654&lt;&gt;"",IFERROR(INDEX(subsample_country_map!$B:$B,MATCH($CF1654,subsample_country_map!$A:$A,0)),"")&lt;&gt;""),INDEX(subsample_country_map!$B:$B,MATCH($CF1654,subsample_country_map!$A:$A,0)),INDEX(lookup!$AA:$AA,MATCH($A1654,lookup!$A:$A,0)))</f>
        <v>3_AsiaPac</v>
      </c>
      <c r="AL1654" s="0" t="str">
        <f aca="false">IF(AND($CF1654&lt;&gt;"",IFERROR(INDEX(subsample_country_map!$C:$C,MATCH($CF1654,subsample_country_map!$A:$A,0)),"")&lt;&gt;""),INDEX(subsample_country_map!$C:$C,MATCH($CF1654,subsample_country_map!$A:$A,0)),INDEX(lookup!$AB:$AB,MATCH($A1654,lookup!$A:$A,0)))</f>
        <v>1_developed</v>
      </c>
      <c r="AM1654" s="0" t="str">
        <f aca="false">IF(AND($CF1654&lt;&gt;"",IFERROR(INDEX(subsample_country_map!$D:$D,MATCH($CF1654,subsample_country_map!$A:$A,0)),"")&lt;&gt;""),INDEX(subsample_country_map!$D:$D,MATCH($CF1654,subsample_country_map!$A:$A,0)),INDEX(lookup!$AC:$AC,MATCH($A1654,lookup!$A:$A,0)))</f>
        <v>2_non_western</v>
      </c>
      <c r="AN1654" s="0" t="str">
        <f aca="false">IF(AND($CF1654&lt;&gt;"",IFERROR(INDEX(subsample_country_map!$E:$E,MATCH($CF1654,subsample_country_map!$A:$A,0)),"")&lt;&gt;""),INDEX(subsample_country_map!$E:$E,MATCH($CF1654,subsample_country_map!$A:$A,0)),INDEX(lookup!$AD:$AD,MATCH($A1654,lookup!$A:$A,0)))</f>
        <v>2_civil law</v>
      </c>
      <c r="AO1654" s="0" t="str">
        <f aca="false">INDEX(lookup!$Y:$Y,MATCH($A1654,lookup!$A:$A,0))</f>
        <v>0_published</v>
      </c>
      <c r="AP1654" s="0" t="str">
        <f aca="false">INDEX(lookup!$Z:$Z,MATCH($A1654,lookup!$A:$A,0))</f>
        <v>1_VHB high</v>
      </c>
      <c r="AQ1654" s="0" t="str">
        <f aca="false">INDEX(lookup!$W:$W,MATCH($A1654,lookup!$A:$A,0))</f>
        <v>1_fin/acc/econ</v>
      </c>
      <c r="AS1654" s="0" t="s">
        <v>91</v>
      </c>
      <c r="AT1654" s="0" t="s">
        <v>111</v>
      </c>
      <c r="AU1654" s="0" t="s">
        <v>93</v>
      </c>
      <c r="AV1654" s="0" t="s">
        <v>5982</v>
      </c>
      <c r="AW1654" s="0" t="s">
        <v>5983</v>
      </c>
      <c r="BA1654" s="0" t="n">
        <v>312</v>
      </c>
      <c r="BB1654" s="0" t="s">
        <v>96</v>
      </c>
      <c r="BC1654" s="0" t="s">
        <v>358</v>
      </c>
      <c r="BD1654" s="0" t="s">
        <v>123</v>
      </c>
      <c r="BE1654" s="0" t="s">
        <v>3989</v>
      </c>
      <c r="BF1654" s="0" t="s">
        <v>5984</v>
      </c>
      <c r="BI1654" s="0" t="s">
        <v>124</v>
      </c>
      <c r="BJ1654" s="0" t="s">
        <v>5985</v>
      </c>
      <c r="BK1654" s="0" t="s">
        <v>1878</v>
      </c>
      <c r="BL1654" s="0" t="s">
        <v>5986</v>
      </c>
      <c r="BM1654" s="0" t="s">
        <v>1480</v>
      </c>
      <c r="BN1654" s="0" t="s">
        <v>5977</v>
      </c>
      <c r="BO1654" s="0" t="s">
        <v>769</v>
      </c>
      <c r="BP1654" s="0" t="s">
        <v>5974</v>
      </c>
      <c r="BQ1654" s="0" t="s">
        <v>127</v>
      </c>
      <c r="BT1654" s="0" t="n">
        <v>0</v>
      </c>
      <c r="BU1654" s="0" t="s">
        <v>5978</v>
      </c>
      <c r="BW1654" s="0" t="n">
        <v>2007</v>
      </c>
      <c r="BX1654" s="0" t="n">
        <v>2018</v>
      </c>
      <c r="BY1654" s="0" t="s">
        <v>207</v>
      </c>
      <c r="BZ1654" s="0" t="n">
        <v>2012.5</v>
      </c>
      <c r="CA1654" s="0" t="n">
        <v>0.25</v>
      </c>
      <c r="CB1654" s="0" t="n">
        <v>0</v>
      </c>
      <c r="CC1654" s="0" t="n">
        <v>1</v>
      </c>
      <c r="CD1654" s="0" t="n">
        <v>-0.0508769370754624</v>
      </c>
      <c r="CE1654" s="0" t="n">
        <v>1</v>
      </c>
    </row>
    <row r="1655" customFormat="false" ht="15" hidden="false" customHeight="false" outlineLevel="0" collapsed="false">
      <c r="A1655" s="0" t="s">
        <v>5974</v>
      </c>
      <c r="B1655" s="0" t="n">
        <v>2960</v>
      </c>
      <c r="C1655" s="0" t="n">
        <v>0.0218387854895429</v>
      </c>
      <c r="D1655" s="0" t="n">
        <v>2353</v>
      </c>
      <c r="E1655" s="0" t="n">
        <f aca="false">IF(ISNUMBER($BA1655),$BA1655,IF(AND(ISNUMBER($D1655),ISNUMBER($BW1655),ISNUMBER($BX1655)),$D1655*($BX1655-$BW1655+1),""))</f>
        <v>2353</v>
      </c>
      <c r="H1655" s="0" t="s">
        <v>118</v>
      </c>
      <c r="I1655" s="0" t="s">
        <v>344</v>
      </c>
      <c r="J1655" s="0" t="n">
        <f aca="false">IF($BW1655&lt;&gt;"",$BW1655,"")</f>
        <v>2007</v>
      </c>
      <c r="K1655" s="0" t="n">
        <f aca="false">IF($BX1655&lt;&gt;"",$BX1655,"")</f>
        <v>2018</v>
      </c>
      <c r="L1655" s="0" t="n">
        <f aca="false">IF(AND(ISNUMBER($BW1655),ISNUMBER($BX1655)),($BW1655+$BX1655)/2,"")</f>
        <v>2012.5</v>
      </c>
      <c r="M1655" s="0" t="n">
        <f aca="false">IF($L1655&lt;&gt;"",$L1655,"")</f>
        <v>2012.5</v>
      </c>
      <c r="N1655" s="0" t="n">
        <f aca="false">IF(AND(ISNUMBER($BW1655),ISNUMBER($BX1655)),MIN(1,MAX(0,($BX1655-2016+1)/($BX1655-$BW1655+1))),"")</f>
        <v>0.25</v>
      </c>
      <c r="O1655" s="0" t="n">
        <f aca="false">IF(AND(ISNUMBER($BW1655),ISNUMBER($BX1655)),MIN(1,MAX(0,($BX1655-2017+1)/($BX1655-$BW1655+1))),"")</f>
        <v>0.166666666666667</v>
      </c>
      <c r="P1655" s="0" t="n">
        <f aca="false">IF(AND(ISNUMBER($BW1655),ISNUMBER($BX1655)),MIN(1,MAX(0,($BX1655-2018+1)/($BX1655-$BW1655+1))),"")</f>
        <v>0.0833333333333333</v>
      </c>
      <c r="Q1655" s="0" t="n">
        <f aca="false">IF(AND(ISNUMBER($BW1655),ISNUMBER($BX1655)),MIN(1,MAX(0,($BX1655-2019+1)/($BX1655-$BW1655+1))),"")</f>
        <v>0</v>
      </c>
      <c r="R1655" s="0" t="n">
        <f aca="false">IF(AND(ISNUMBER($BW1655),ISNUMBER($BX1655)),MIN(1,MAX(0,($BX1655-2016+1)/($BX1655-$BW1655+1))),"")</f>
        <v>0.25</v>
      </c>
      <c r="S1655" s="0" t="n">
        <f aca="false">IF($L1655&lt;&gt;"",IF($L1655&gt;=2015.5,1,0),"")</f>
        <v>0</v>
      </c>
      <c r="T1655" s="0" t="n">
        <f aca="false">IF($L1655&lt;&gt;"",IF($L1655&gt;=2016,1,0),"")</f>
        <v>0</v>
      </c>
      <c r="U1655" s="0" t="n">
        <f aca="false">IF(ISNUMBER($BX1655),IF($BX1655&gt;=2016,1,0),"")</f>
        <v>1</v>
      </c>
      <c r="V1655" s="0" t="n">
        <f aca="false">IF(ISNUMBER($BW1655),IF($BW1655&gt;=2016,1,0),"")</f>
        <v>0</v>
      </c>
      <c r="W1655" s="0" t="str">
        <f aca="false">IF(AND(ISNUMBER($BW1655),ISNUMBER($BX1655)),IF($BW1655&gt;=2016,"post-only",IF($BX1655&lt;2016,"pre-only","mixed")),"")</f>
        <v>mixed</v>
      </c>
      <c r="X1655" s="0" t="n">
        <f aca="false">IF(AND(ISNUMBER($BW1655),ISNUMBER($BX1655)),MIN(1,MAX(0,($BX1655-2017+1)/($BX1655-$BW1655+1))),"")</f>
        <v>0.166666666666667</v>
      </c>
      <c r="Y1655" s="0" t="n">
        <f aca="false">IF(AND(ISNUMBER($BW1655),ISNUMBER($BX1655)),MIN(1,MAX(0,($BX1655-2018+1)/($BX1655-$BW1655+1))),"")</f>
        <v>0.0833333333333333</v>
      </c>
      <c r="Z1655" s="0" t="n">
        <f aca="false">IF(AND(ISNUMBER($BW1655),ISNUMBER($BX1655)),MIN(1,MAX(0,($BX1655-2019+1)/($BX1655-$BW1655+1))),"")</f>
        <v>0</v>
      </c>
      <c r="AA1655" s="0" t="n">
        <f aca="false">IF(ISNUMBER($BX1655),IF($BX1655&gt;=2017,1,0),"")</f>
        <v>1</v>
      </c>
      <c r="AB1655" s="0" t="n">
        <f aca="false">IF(ISNUMBER($BX1655),IF($BX1655&gt;=2018,1,0),"")</f>
        <v>1</v>
      </c>
      <c r="AC1655" s="0" t="n">
        <f aca="false">IF(ISNUMBER($BX1655),IF($BX1655&gt;=2019,1,0),"")</f>
        <v>0</v>
      </c>
      <c r="AD1655" s="0" t="n">
        <f aca="false">IF($L1655&lt;&gt;"",IF($L1655&gt;2013,1,0),"")</f>
        <v>0</v>
      </c>
      <c r="AE1655" s="0" t="n">
        <f aca="false">IF($L1655&lt;&gt;"",1+IF($L1655&gt;2011,1,0)+IF($L1655&gt;2014,1,0),"")</f>
        <v>2</v>
      </c>
      <c r="AF1655" s="0" t="s">
        <v>747</v>
      </c>
      <c r="AG1655" s="0" t="s">
        <v>88</v>
      </c>
      <c r="AH1655" s="0" t="s">
        <v>89</v>
      </c>
      <c r="AI1655" s="0" t="s">
        <v>497</v>
      </c>
      <c r="AJ1655" s="0" t="s">
        <v>334</v>
      </c>
      <c r="AK1655" s="0" t="str">
        <f aca="false">IF(AND($CF1655&lt;&gt;"",IFERROR(INDEX(subsample_country_map!$B:$B,MATCH($CF1655,subsample_country_map!$A:$A,0)),"")&lt;&gt;""),INDEX(subsample_country_map!$B:$B,MATCH($CF1655,subsample_country_map!$A:$A,0)),INDEX(lookup!$AA:$AA,MATCH($A1655,lookup!$A:$A,0)))</f>
        <v>3_AsiaPac</v>
      </c>
      <c r="AL1655" s="0" t="str">
        <f aca="false">IF(AND($CF1655&lt;&gt;"",IFERROR(INDEX(subsample_country_map!$C:$C,MATCH($CF1655,subsample_country_map!$A:$A,0)),"")&lt;&gt;""),INDEX(subsample_country_map!$C:$C,MATCH($CF1655,subsample_country_map!$A:$A,0)),INDEX(lookup!$AB:$AB,MATCH($A1655,lookup!$A:$A,0)))</f>
        <v>1_developed</v>
      </c>
      <c r="AM1655" s="0" t="str">
        <f aca="false">IF(AND($CF1655&lt;&gt;"",IFERROR(INDEX(subsample_country_map!$D:$D,MATCH($CF1655,subsample_country_map!$A:$A,0)),"")&lt;&gt;""),INDEX(subsample_country_map!$D:$D,MATCH($CF1655,subsample_country_map!$A:$A,0)),INDEX(lookup!$AC:$AC,MATCH($A1655,lookup!$A:$A,0)))</f>
        <v>2_non_western</v>
      </c>
      <c r="AN1655" s="0" t="str">
        <f aca="false">IF(AND($CF1655&lt;&gt;"",IFERROR(INDEX(subsample_country_map!$E:$E,MATCH($CF1655,subsample_country_map!$A:$A,0)),"")&lt;&gt;""),INDEX(subsample_country_map!$E:$E,MATCH($CF1655,subsample_country_map!$A:$A,0)),INDEX(lookup!$AD:$AD,MATCH($A1655,lookup!$A:$A,0)))</f>
        <v>2_civil law</v>
      </c>
      <c r="AO1655" s="0" t="str">
        <f aca="false">INDEX(lookup!$Y:$Y,MATCH($A1655,lookup!$A:$A,0))</f>
        <v>0_published</v>
      </c>
      <c r="AP1655" s="0" t="str">
        <f aca="false">INDEX(lookup!$Z:$Z,MATCH($A1655,lookup!$A:$A,0))</f>
        <v>1_VHB high</v>
      </c>
      <c r="AQ1655" s="0" t="str">
        <f aca="false">INDEX(lookup!$W:$W,MATCH($A1655,lookup!$A:$A,0))</f>
        <v>1_fin/acc/econ</v>
      </c>
      <c r="AS1655" s="0" t="s">
        <v>91</v>
      </c>
      <c r="AT1655" s="0" t="s">
        <v>111</v>
      </c>
      <c r="AU1655" s="0" t="s">
        <v>93</v>
      </c>
      <c r="AV1655" s="0" t="s">
        <v>5987</v>
      </c>
      <c r="AW1655" s="0" t="s">
        <v>1671</v>
      </c>
      <c r="BA1655" s="0" t="n">
        <v>2353</v>
      </c>
      <c r="BB1655" s="0" t="s">
        <v>96</v>
      </c>
      <c r="BC1655" s="0" t="s">
        <v>358</v>
      </c>
      <c r="BD1655" s="0" t="s">
        <v>123</v>
      </c>
      <c r="BE1655" s="0" t="s">
        <v>98</v>
      </c>
      <c r="BI1655" s="0" t="s">
        <v>143</v>
      </c>
      <c r="BJ1655" s="0" t="s">
        <v>5975</v>
      </c>
      <c r="BK1655" s="0" t="s">
        <v>908</v>
      </c>
      <c r="BL1655" s="0" t="s">
        <v>5988</v>
      </c>
      <c r="BM1655" s="0" t="s">
        <v>1480</v>
      </c>
      <c r="BN1655" s="0" t="s">
        <v>5977</v>
      </c>
      <c r="BO1655" s="0" t="s">
        <v>769</v>
      </c>
      <c r="BP1655" s="0" t="s">
        <v>5974</v>
      </c>
      <c r="BQ1655" s="0" t="s">
        <v>127</v>
      </c>
      <c r="BT1655" s="0" t="n">
        <v>0</v>
      </c>
      <c r="BU1655" s="0" t="s">
        <v>5978</v>
      </c>
      <c r="BW1655" s="0" t="n">
        <v>2007</v>
      </c>
      <c r="BX1655" s="0" t="n">
        <v>2018</v>
      </c>
      <c r="BY1655" s="0" t="s">
        <v>207</v>
      </c>
      <c r="BZ1655" s="0" t="n">
        <v>2012.5</v>
      </c>
      <c r="CA1655" s="0" t="n">
        <v>0.25</v>
      </c>
      <c r="CB1655" s="0" t="n">
        <v>0</v>
      </c>
      <c r="CC1655" s="0" t="n">
        <v>1</v>
      </c>
      <c r="CD1655" s="0" t="n">
        <v>0.0218422583592881</v>
      </c>
      <c r="CE1655" s="0" t="n">
        <v>1</v>
      </c>
    </row>
    <row r="1656" customFormat="false" ht="15" hidden="false" customHeight="false" outlineLevel="0" collapsed="false">
      <c r="A1656" s="0" t="s">
        <v>5974</v>
      </c>
      <c r="B1656" s="0" t="n">
        <v>2961</v>
      </c>
      <c r="C1656" s="0" t="n">
        <v>0.0214160041400251</v>
      </c>
      <c r="D1656" s="0" t="n">
        <v>2041</v>
      </c>
      <c r="E1656" s="0" t="n">
        <f aca="false">IF(ISNUMBER($BA1656),$BA1656,IF(AND(ISNUMBER($D1656),ISNUMBER($BW1656),ISNUMBER($BX1656)),$D1656*($BX1656-$BW1656+1),""))</f>
        <v>2041</v>
      </c>
      <c r="H1656" s="0" t="s">
        <v>118</v>
      </c>
      <c r="I1656" s="0" t="s">
        <v>344</v>
      </c>
      <c r="J1656" s="0" t="n">
        <f aca="false">IF($BW1656&lt;&gt;"",$BW1656,"")</f>
        <v>2007</v>
      </c>
      <c r="K1656" s="0" t="n">
        <f aca="false">IF($BX1656&lt;&gt;"",$BX1656,"")</f>
        <v>2018</v>
      </c>
      <c r="L1656" s="0" t="n">
        <f aca="false">IF(AND(ISNUMBER($BW1656),ISNUMBER($BX1656)),($BW1656+$BX1656)/2,"")</f>
        <v>2012.5</v>
      </c>
      <c r="M1656" s="0" t="n">
        <f aca="false">IF($L1656&lt;&gt;"",$L1656,"")</f>
        <v>2012.5</v>
      </c>
      <c r="N1656" s="0" t="n">
        <f aca="false">IF(AND(ISNUMBER($BW1656),ISNUMBER($BX1656)),MIN(1,MAX(0,($BX1656-2016+1)/($BX1656-$BW1656+1))),"")</f>
        <v>0.25</v>
      </c>
      <c r="O1656" s="0" t="n">
        <f aca="false">IF(AND(ISNUMBER($BW1656),ISNUMBER($BX1656)),MIN(1,MAX(0,($BX1656-2017+1)/($BX1656-$BW1656+1))),"")</f>
        <v>0.166666666666667</v>
      </c>
      <c r="P1656" s="0" t="n">
        <f aca="false">IF(AND(ISNUMBER($BW1656),ISNUMBER($BX1656)),MIN(1,MAX(0,($BX1656-2018+1)/($BX1656-$BW1656+1))),"")</f>
        <v>0.0833333333333333</v>
      </c>
      <c r="Q1656" s="0" t="n">
        <f aca="false">IF(AND(ISNUMBER($BW1656),ISNUMBER($BX1656)),MIN(1,MAX(0,($BX1656-2019+1)/($BX1656-$BW1656+1))),"")</f>
        <v>0</v>
      </c>
      <c r="R1656" s="0" t="n">
        <f aca="false">IF(AND(ISNUMBER($BW1656),ISNUMBER($BX1656)),MIN(1,MAX(0,($BX1656-2016+1)/($BX1656-$BW1656+1))),"")</f>
        <v>0.25</v>
      </c>
      <c r="S1656" s="0" t="n">
        <f aca="false">IF($L1656&lt;&gt;"",IF($L1656&gt;=2015.5,1,0),"")</f>
        <v>0</v>
      </c>
      <c r="T1656" s="0" t="n">
        <f aca="false">IF($L1656&lt;&gt;"",IF($L1656&gt;=2016,1,0),"")</f>
        <v>0</v>
      </c>
      <c r="U1656" s="0" t="n">
        <f aca="false">IF(ISNUMBER($BX1656),IF($BX1656&gt;=2016,1,0),"")</f>
        <v>1</v>
      </c>
      <c r="V1656" s="0" t="n">
        <f aca="false">IF(ISNUMBER($BW1656),IF($BW1656&gt;=2016,1,0),"")</f>
        <v>0</v>
      </c>
      <c r="W1656" s="0" t="str">
        <f aca="false">IF(AND(ISNUMBER($BW1656),ISNUMBER($BX1656)),IF($BW1656&gt;=2016,"post-only",IF($BX1656&lt;2016,"pre-only","mixed")),"")</f>
        <v>mixed</v>
      </c>
      <c r="X1656" s="0" t="n">
        <f aca="false">IF(AND(ISNUMBER($BW1656),ISNUMBER($BX1656)),MIN(1,MAX(0,($BX1656-2017+1)/($BX1656-$BW1656+1))),"")</f>
        <v>0.166666666666667</v>
      </c>
      <c r="Y1656" s="0" t="n">
        <f aca="false">IF(AND(ISNUMBER($BW1656),ISNUMBER($BX1656)),MIN(1,MAX(0,($BX1656-2018+1)/($BX1656-$BW1656+1))),"")</f>
        <v>0.0833333333333333</v>
      </c>
      <c r="Z1656" s="0" t="n">
        <f aca="false">IF(AND(ISNUMBER($BW1656),ISNUMBER($BX1656)),MIN(1,MAX(0,($BX1656-2019+1)/($BX1656-$BW1656+1))),"")</f>
        <v>0</v>
      </c>
      <c r="AA1656" s="0" t="n">
        <f aca="false">IF(ISNUMBER($BX1656),IF($BX1656&gt;=2017,1,0),"")</f>
        <v>1</v>
      </c>
      <c r="AB1656" s="0" t="n">
        <f aca="false">IF(ISNUMBER($BX1656),IF($BX1656&gt;=2018,1,0),"")</f>
        <v>1</v>
      </c>
      <c r="AC1656" s="0" t="n">
        <f aca="false">IF(ISNUMBER($BX1656),IF($BX1656&gt;=2019,1,0),"")</f>
        <v>0</v>
      </c>
      <c r="AD1656" s="0" t="n">
        <f aca="false">IF($L1656&lt;&gt;"",IF($L1656&gt;2013,1,0),"")</f>
        <v>0</v>
      </c>
      <c r="AE1656" s="0" t="n">
        <f aca="false">IF($L1656&lt;&gt;"",1+IF($L1656&gt;2011,1,0)+IF($L1656&gt;2014,1,0),"")</f>
        <v>2</v>
      </c>
      <c r="AF1656" s="0" t="s">
        <v>747</v>
      </c>
      <c r="AG1656" s="0" t="s">
        <v>88</v>
      </c>
      <c r="AH1656" s="0" t="s">
        <v>89</v>
      </c>
      <c r="AI1656" s="0" t="s">
        <v>497</v>
      </c>
      <c r="AJ1656" s="0" t="s">
        <v>334</v>
      </c>
      <c r="AK1656" s="0" t="str">
        <f aca="false">IF(AND($CF1656&lt;&gt;"",IFERROR(INDEX(subsample_country_map!$B:$B,MATCH($CF1656,subsample_country_map!$A:$A,0)),"")&lt;&gt;""),INDEX(subsample_country_map!$B:$B,MATCH($CF1656,subsample_country_map!$A:$A,0)),INDEX(lookup!$AA:$AA,MATCH($A1656,lookup!$A:$A,0)))</f>
        <v>3_AsiaPac</v>
      </c>
      <c r="AL1656" s="0" t="str">
        <f aca="false">IF(AND($CF1656&lt;&gt;"",IFERROR(INDEX(subsample_country_map!$C:$C,MATCH($CF1656,subsample_country_map!$A:$A,0)),"")&lt;&gt;""),INDEX(subsample_country_map!$C:$C,MATCH($CF1656,subsample_country_map!$A:$A,0)),INDEX(lookup!$AB:$AB,MATCH($A1656,lookup!$A:$A,0)))</f>
        <v>1_developed</v>
      </c>
      <c r="AM1656" s="0" t="str">
        <f aca="false">IF(AND($CF1656&lt;&gt;"",IFERROR(INDEX(subsample_country_map!$D:$D,MATCH($CF1656,subsample_country_map!$A:$A,0)),"")&lt;&gt;""),INDEX(subsample_country_map!$D:$D,MATCH($CF1656,subsample_country_map!$A:$A,0)),INDEX(lookup!$AC:$AC,MATCH($A1656,lookup!$A:$A,0)))</f>
        <v>2_non_western</v>
      </c>
      <c r="AN1656" s="0" t="str">
        <f aca="false">IF(AND($CF1656&lt;&gt;"",IFERROR(INDEX(subsample_country_map!$E:$E,MATCH($CF1656,subsample_country_map!$A:$A,0)),"")&lt;&gt;""),INDEX(subsample_country_map!$E:$E,MATCH($CF1656,subsample_country_map!$A:$A,0)),INDEX(lookup!$AD:$AD,MATCH($A1656,lookup!$A:$A,0)))</f>
        <v>2_civil law</v>
      </c>
      <c r="AO1656" s="0" t="str">
        <f aca="false">INDEX(lookup!$Y:$Y,MATCH($A1656,lookup!$A:$A,0))</f>
        <v>0_published</v>
      </c>
      <c r="AP1656" s="0" t="str">
        <f aca="false">INDEX(lookup!$Z:$Z,MATCH($A1656,lookup!$A:$A,0))</f>
        <v>1_VHB high</v>
      </c>
      <c r="AQ1656" s="0" t="str">
        <f aca="false">INDEX(lookup!$W:$W,MATCH($A1656,lookup!$A:$A,0))</f>
        <v>1_fin/acc/econ</v>
      </c>
      <c r="AS1656" s="0" t="s">
        <v>91</v>
      </c>
      <c r="AT1656" s="0" t="s">
        <v>111</v>
      </c>
      <c r="AU1656" s="0" t="s">
        <v>93</v>
      </c>
      <c r="AV1656" s="0" t="s">
        <v>5989</v>
      </c>
      <c r="AW1656" s="0" t="s">
        <v>2786</v>
      </c>
      <c r="BA1656" s="0" t="n">
        <v>2041</v>
      </c>
      <c r="BB1656" s="0" t="s">
        <v>96</v>
      </c>
      <c r="BC1656" s="0" t="s">
        <v>358</v>
      </c>
      <c r="BD1656" s="0" t="s">
        <v>123</v>
      </c>
      <c r="BE1656" s="0" t="s">
        <v>3989</v>
      </c>
      <c r="BF1656" s="0" t="s">
        <v>5979</v>
      </c>
      <c r="BI1656" s="0" t="s">
        <v>189</v>
      </c>
      <c r="BJ1656" s="0" t="s">
        <v>5980</v>
      </c>
      <c r="BK1656" s="0" t="s">
        <v>927</v>
      </c>
      <c r="BL1656" s="0" t="s">
        <v>5990</v>
      </c>
      <c r="BM1656" s="0" t="s">
        <v>1480</v>
      </c>
      <c r="BN1656" s="0" t="s">
        <v>5977</v>
      </c>
      <c r="BO1656" s="0" t="s">
        <v>769</v>
      </c>
      <c r="BP1656" s="0" t="s">
        <v>5974</v>
      </c>
      <c r="BQ1656" s="0" t="s">
        <v>127</v>
      </c>
      <c r="BT1656" s="0" t="n">
        <v>0</v>
      </c>
      <c r="BU1656" s="0" t="s">
        <v>5978</v>
      </c>
      <c r="BW1656" s="0" t="n">
        <v>2007</v>
      </c>
      <c r="BX1656" s="0" t="n">
        <v>2018</v>
      </c>
      <c r="BY1656" s="0" t="s">
        <v>207</v>
      </c>
      <c r="BZ1656" s="0" t="n">
        <v>2012.5</v>
      </c>
      <c r="CA1656" s="0" t="n">
        <v>0.25</v>
      </c>
      <c r="CB1656" s="0" t="n">
        <v>0</v>
      </c>
      <c r="CC1656" s="0" t="n">
        <v>1</v>
      </c>
      <c r="CD1656" s="0" t="n">
        <v>0.0214192791573869</v>
      </c>
      <c r="CE1656" s="0" t="n">
        <v>1</v>
      </c>
    </row>
    <row r="1657" customFormat="false" ht="15" hidden="false" customHeight="false" outlineLevel="0" collapsed="false">
      <c r="A1657" s="0" t="s">
        <v>5974</v>
      </c>
      <c r="B1657" s="0" t="n">
        <v>2962</v>
      </c>
      <c r="C1657" s="0" t="n">
        <v>0.0820218469823315</v>
      </c>
      <c r="D1657" s="0" t="n">
        <v>312</v>
      </c>
      <c r="E1657" s="0" t="n">
        <f aca="false">IF(ISNUMBER($BA1657),$BA1657,IF(AND(ISNUMBER($D1657),ISNUMBER($BW1657),ISNUMBER($BX1657)),$D1657*($BX1657-$BW1657+1),""))</f>
        <v>312</v>
      </c>
      <c r="H1657" s="0" t="s">
        <v>118</v>
      </c>
      <c r="I1657" s="0" t="s">
        <v>344</v>
      </c>
      <c r="J1657" s="0" t="n">
        <f aca="false">IF($BW1657&lt;&gt;"",$BW1657,"")</f>
        <v>2007</v>
      </c>
      <c r="K1657" s="0" t="n">
        <f aca="false">IF($BX1657&lt;&gt;"",$BX1657,"")</f>
        <v>2018</v>
      </c>
      <c r="L1657" s="0" t="n">
        <f aca="false">IF(AND(ISNUMBER($BW1657),ISNUMBER($BX1657)),($BW1657+$BX1657)/2,"")</f>
        <v>2012.5</v>
      </c>
      <c r="M1657" s="0" t="n">
        <f aca="false">IF($L1657&lt;&gt;"",$L1657,"")</f>
        <v>2012.5</v>
      </c>
      <c r="N1657" s="0" t="n">
        <f aca="false">IF(AND(ISNUMBER($BW1657),ISNUMBER($BX1657)),MIN(1,MAX(0,($BX1657-2016+1)/($BX1657-$BW1657+1))),"")</f>
        <v>0.25</v>
      </c>
      <c r="O1657" s="0" t="n">
        <f aca="false">IF(AND(ISNUMBER($BW1657),ISNUMBER($BX1657)),MIN(1,MAX(0,($BX1657-2017+1)/($BX1657-$BW1657+1))),"")</f>
        <v>0.166666666666667</v>
      </c>
      <c r="P1657" s="0" t="n">
        <f aca="false">IF(AND(ISNUMBER($BW1657),ISNUMBER($BX1657)),MIN(1,MAX(0,($BX1657-2018+1)/($BX1657-$BW1657+1))),"")</f>
        <v>0.0833333333333333</v>
      </c>
      <c r="Q1657" s="0" t="n">
        <f aca="false">IF(AND(ISNUMBER($BW1657),ISNUMBER($BX1657)),MIN(1,MAX(0,($BX1657-2019+1)/($BX1657-$BW1657+1))),"")</f>
        <v>0</v>
      </c>
      <c r="R1657" s="0" t="n">
        <f aca="false">IF(AND(ISNUMBER($BW1657),ISNUMBER($BX1657)),MIN(1,MAX(0,($BX1657-2016+1)/($BX1657-$BW1657+1))),"")</f>
        <v>0.25</v>
      </c>
      <c r="S1657" s="0" t="n">
        <f aca="false">IF($L1657&lt;&gt;"",IF($L1657&gt;=2015.5,1,0),"")</f>
        <v>0</v>
      </c>
      <c r="T1657" s="0" t="n">
        <f aca="false">IF($L1657&lt;&gt;"",IF($L1657&gt;=2016,1,0),"")</f>
        <v>0</v>
      </c>
      <c r="U1657" s="0" t="n">
        <f aca="false">IF(ISNUMBER($BX1657),IF($BX1657&gt;=2016,1,0),"")</f>
        <v>1</v>
      </c>
      <c r="V1657" s="0" t="n">
        <f aca="false">IF(ISNUMBER($BW1657),IF($BW1657&gt;=2016,1,0),"")</f>
        <v>0</v>
      </c>
      <c r="W1657" s="0" t="str">
        <f aca="false">IF(AND(ISNUMBER($BW1657),ISNUMBER($BX1657)),IF($BW1657&gt;=2016,"post-only",IF($BX1657&lt;2016,"pre-only","mixed")),"")</f>
        <v>mixed</v>
      </c>
      <c r="X1657" s="0" t="n">
        <f aca="false">IF(AND(ISNUMBER($BW1657),ISNUMBER($BX1657)),MIN(1,MAX(0,($BX1657-2017+1)/($BX1657-$BW1657+1))),"")</f>
        <v>0.166666666666667</v>
      </c>
      <c r="Y1657" s="0" t="n">
        <f aca="false">IF(AND(ISNUMBER($BW1657),ISNUMBER($BX1657)),MIN(1,MAX(0,($BX1657-2018+1)/($BX1657-$BW1657+1))),"")</f>
        <v>0.0833333333333333</v>
      </c>
      <c r="Z1657" s="0" t="n">
        <f aca="false">IF(AND(ISNUMBER($BW1657),ISNUMBER($BX1657)),MIN(1,MAX(0,($BX1657-2019+1)/($BX1657-$BW1657+1))),"")</f>
        <v>0</v>
      </c>
      <c r="AA1657" s="0" t="n">
        <f aca="false">IF(ISNUMBER($BX1657),IF($BX1657&gt;=2017,1,0),"")</f>
        <v>1</v>
      </c>
      <c r="AB1657" s="0" t="n">
        <f aca="false">IF(ISNUMBER($BX1657),IF($BX1657&gt;=2018,1,0),"")</f>
        <v>1</v>
      </c>
      <c r="AC1657" s="0" t="n">
        <f aca="false">IF(ISNUMBER($BX1657),IF($BX1657&gt;=2019,1,0),"")</f>
        <v>0</v>
      </c>
      <c r="AD1657" s="0" t="n">
        <f aca="false">IF($L1657&lt;&gt;"",IF($L1657&gt;2013,1,0),"")</f>
        <v>0</v>
      </c>
      <c r="AE1657" s="0" t="n">
        <f aca="false">IF($L1657&lt;&gt;"",1+IF($L1657&gt;2011,1,0)+IF($L1657&gt;2014,1,0),"")</f>
        <v>2</v>
      </c>
      <c r="AF1657" s="0" t="s">
        <v>747</v>
      </c>
      <c r="AG1657" s="0" t="s">
        <v>88</v>
      </c>
      <c r="AH1657" s="0" t="s">
        <v>89</v>
      </c>
      <c r="AI1657" s="0" t="s">
        <v>497</v>
      </c>
      <c r="AJ1657" s="0" t="s">
        <v>334</v>
      </c>
      <c r="AK1657" s="0" t="str">
        <f aca="false">IF(AND($CF1657&lt;&gt;"",IFERROR(INDEX(subsample_country_map!$B:$B,MATCH($CF1657,subsample_country_map!$A:$A,0)),"")&lt;&gt;""),INDEX(subsample_country_map!$B:$B,MATCH($CF1657,subsample_country_map!$A:$A,0)),INDEX(lookup!$AA:$AA,MATCH($A1657,lookup!$A:$A,0)))</f>
        <v>3_AsiaPac</v>
      </c>
      <c r="AL1657" s="0" t="str">
        <f aca="false">IF(AND($CF1657&lt;&gt;"",IFERROR(INDEX(subsample_country_map!$C:$C,MATCH($CF1657,subsample_country_map!$A:$A,0)),"")&lt;&gt;""),INDEX(subsample_country_map!$C:$C,MATCH($CF1657,subsample_country_map!$A:$A,0)),INDEX(lookup!$AB:$AB,MATCH($A1657,lookup!$A:$A,0)))</f>
        <v>1_developed</v>
      </c>
      <c r="AM1657" s="0" t="str">
        <f aca="false">IF(AND($CF1657&lt;&gt;"",IFERROR(INDEX(subsample_country_map!$D:$D,MATCH($CF1657,subsample_country_map!$A:$A,0)),"")&lt;&gt;""),INDEX(subsample_country_map!$D:$D,MATCH($CF1657,subsample_country_map!$A:$A,0)),INDEX(lookup!$AC:$AC,MATCH($A1657,lookup!$A:$A,0)))</f>
        <v>2_non_western</v>
      </c>
      <c r="AN1657" s="0" t="str">
        <f aca="false">IF(AND($CF1657&lt;&gt;"",IFERROR(INDEX(subsample_country_map!$E:$E,MATCH($CF1657,subsample_country_map!$A:$A,0)),"")&lt;&gt;""),INDEX(subsample_country_map!$E:$E,MATCH($CF1657,subsample_country_map!$A:$A,0)),INDEX(lookup!$AD:$AD,MATCH($A1657,lookup!$A:$A,0)))</f>
        <v>2_civil law</v>
      </c>
      <c r="AO1657" s="0" t="str">
        <f aca="false">INDEX(lookup!$Y:$Y,MATCH($A1657,lookup!$A:$A,0))</f>
        <v>0_published</v>
      </c>
      <c r="AP1657" s="0" t="str">
        <f aca="false">INDEX(lookup!$Z:$Z,MATCH($A1657,lookup!$A:$A,0))</f>
        <v>1_VHB high</v>
      </c>
      <c r="AQ1657" s="0" t="str">
        <f aca="false">INDEX(lookup!$W:$W,MATCH($A1657,lookup!$A:$A,0))</f>
        <v>1_fin/acc/econ</v>
      </c>
      <c r="AS1657" s="0" t="s">
        <v>91</v>
      </c>
      <c r="AT1657" s="0" t="s">
        <v>111</v>
      </c>
      <c r="AU1657" s="0" t="s">
        <v>93</v>
      </c>
      <c r="AV1657" s="0" t="s">
        <v>5991</v>
      </c>
      <c r="AW1657" s="0" t="s">
        <v>5992</v>
      </c>
      <c r="BA1657" s="0" t="n">
        <v>312</v>
      </c>
      <c r="BB1657" s="0" t="s">
        <v>96</v>
      </c>
      <c r="BC1657" s="0" t="s">
        <v>358</v>
      </c>
      <c r="BD1657" s="0" t="s">
        <v>123</v>
      </c>
      <c r="BE1657" s="0" t="s">
        <v>3989</v>
      </c>
      <c r="BF1657" s="0" t="s">
        <v>5984</v>
      </c>
      <c r="BI1657" s="0" t="s">
        <v>189</v>
      </c>
      <c r="BJ1657" s="0" t="s">
        <v>5985</v>
      </c>
      <c r="BK1657" s="0" t="s">
        <v>927</v>
      </c>
      <c r="BL1657" s="0" t="s">
        <v>5993</v>
      </c>
      <c r="BM1657" s="0" t="s">
        <v>1480</v>
      </c>
      <c r="BN1657" s="0" t="s">
        <v>5977</v>
      </c>
      <c r="BO1657" s="0" t="s">
        <v>769</v>
      </c>
      <c r="BP1657" s="0" t="s">
        <v>5974</v>
      </c>
      <c r="BQ1657" s="0" t="s">
        <v>127</v>
      </c>
      <c r="BT1657" s="0" t="n">
        <v>0</v>
      </c>
      <c r="BU1657" s="0" t="s">
        <v>5978</v>
      </c>
      <c r="BW1657" s="0" t="n">
        <v>2007</v>
      </c>
      <c r="BX1657" s="0" t="n">
        <v>2018</v>
      </c>
      <c r="BY1657" s="0" t="s">
        <v>207</v>
      </c>
      <c r="BZ1657" s="0" t="n">
        <v>2012.5</v>
      </c>
      <c r="CA1657" s="0" t="n">
        <v>0.25</v>
      </c>
      <c r="CB1657" s="0" t="n">
        <v>0</v>
      </c>
      <c r="CC1657" s="0" t="n">
        <v>1</v>
      </c>
      <c r="CD1657" s="0" t="n">
        <v>0.0822065293085182</v>
      </c>
      <c r="CE1657" s="0" t="n">
        <v>1</v>
      </c>
    </row>
    <row r="1658" customFormat="false" ht="15" hidden="false" customHeight="false" outlineLevel="0" collapsed="false">
      <c r="A1658" s="0" t="s">
        <v>5994</v>
      </c>
      <c r="B1658" s="0" t="n">
        <v>2963</v>
      </c>
      <c r="C1658" s="0" t="n">
        <v>0.0738404762155633</v>
      </c>
      <c r="D1658" s="0" t="n">
        <v>3233</v>
      </c>
      <c r="E1658" s="0" t="n">
        <f aca="false">IF(ISNUMBER($BA1658),$BA1658,IF(AND(ISNUMBER($D1658),ISNUMBER($BW1658),ISNUMBER($BX1658)),$D1658*($BX1658-$BW1658+1),""))</f>
        <v>3233</v>
      </c>
      <c r="H1658" s="0" t="s">
        <v>118</v>
      </c>
      <c r="I1658" s="0" t="s">
        <v>344</v>
      </c>
      <c r="J1658" s="0" t="n">
        <f aca="false">IF($BW1658&lt;&gt;"",$BW1658,"")</f>
        <v>2005</v>
      </c>
      <c r="K1658" s="0" t="n">
        <f aca="false">IF($BX1658&lt;&gt;"",$BX1658,"")</f>
        <v>2019</v>
      </c>
      <c r="L1658" s="0" t="n">
        <f aca="false">IF(AND(ISNUMBER($BW1658),ISNUMBER($BX1658)),($BW1658+$BX1658)/2,"")</f>
        <v>2012</v>
      </c>
      <c r="M1658" s="0" t="n">
        <f aca="false">IF($L1658&lt;&gt;"",$L1658,"")</f>
        <v>2012</v>
      </c>
      <c r="N1658" s="0" t="n">
        <f aca="false">IF(AND(ISNUMBER($BW1658),ISNUMBER($BX1658)),MIN(1,MAX(0,($BX1658-2016+1)/($BX1658-$BW1658+1))),"")</f>
        <v>0.266666666666667</v>
      </c>
      <c r="O1658" s="0" t="n">
        <f aca="false">IF(AND(ISNUMBER($BW1658),ISNUMBER($BX1658)),MIN(1,MAX(0,($BX1658-2017+1)/($BX1658-$BW1658+1))),"")</f>
        <v>0.2</v>
      </c>
      <c r="P1658" s="0" t="n">
        <f aca="false">IF(AND(ISNUMBER($BW1658),ISNUMBER($BX1658)),MIN(1,MAX(0,($BX1658-2018+1)/($BX1658-$BW1658+1))),"")</f>
        <v>0.133333333333333</v>
      </c>
      <c r="Q1658" s="0" t="n">
        <f aca="false">IF(AND(ISNUMBER($BW1658),ISNUMBER($BX1658)),MIN(1,MAX(0,($BX1658-2019+1)/($BX1658-$BW1658+1))),"")</f>
        <v>0.0666666666666667</v>
      </c>
      <c r="R1658" s="0" t="n">
        <f aca="false">IF(AND(ISNUMBER($BW1658),ISNUMBER($BX1658)),MIN(1,MAX(0,($BX1658-2016+1)/($BX1658-$BW1658+1))),"")</f>
        <v>0.266666666666667</v>
      </c>
      <c r="S1658" s="0" t="n">
        <f aca="false">IF($L1658&lt;&gt;"",IF($L1658&gt;=2015.5,1,0),"")</f>
        <v>0</v>
      </c>
      <c r="T1658" s="0" t="n">
        <f aca="false">IF($L1658&lt;&gt;"",IF($L1658&gt;=2016,1,0),"")</f>
        <v>0</v>
      </c>
      <c r="U1658" s="0" t="n">
        <f aca="false">IF(ISNUMBER($BX1658),IF($BX1658&gt;=2016,1,0),"")</f>
        <v>1</v>
      </c>
      <c r="V1658" s="0" t="n">
        <f aca="false">IF(ISNUMBER($BW1658),IF($BW1658&gt;=2016,1,0),"")</f>
        <v>0</v>
      </c>
      <c r="W1658" s="0" t="str">
        <f aca="false">IF(AND(ISNUMBER($BW1658),ISNUMBER($BX1658)),IF($BW1658&gt;=2016,"post-only",IF($BX1658&lt;2016,"pre-only","mixed")),"")</f>
        <v>mixed</v>
      </c>
      <c r="X1658" s="0" t="n">
        <f aca="false">IF(AND(ISNUMBER($BW1658),ISNUMBER($BX1658)),MIN(1,MAX(0,($BX1658-2017+1)/($BX1658-$BW1658+1))),"")</f>
        <v>0.2</v>
      </c>
      <c r="Y1658" s="0" t="n">
        <f aca="false">IF(AND(ISNUMBER($BW1658),ISNUMBER($BX1658)),MIN(1,MAX(0,($BX1658-2018+1)/($BX1658-$BW1658+1))),"")</f>
        <v>0.133333333333333</v>
      </c>
      <c r="Z1658" s="0" t="n">
        <f aca="false">IF(AND(ISNUMBER($BW1658),ISNUMBER($BX1658)),MIN(1,MAX(0,($BX1658-2019+1)/($BX1658-$BW1658+1))),"")</f>
        <v>0.0666666666666667</v>
      </c>
      <c r="AA1658" s="0" t="n">
        <f aca="false">IF(ISNUMBER($BX1658),IF($BX1658&gt;=2017,1,0),"")</f>
        <v>1</v>
      </c>
      <c r="AB1658" s="0" t="n">
        <f aca="false">IF(ISNUMBER($BX1658),IF($BX1658&gt;=2018,1,0),"")</f>
        <v>1</v>
      </c>
      <c r="AC1658" s="0" t="n">
        <f aca="false">IF(ISNUMBER($BX1658),IF($BX1658&gt;=2019,1,0),"")</f>
        <v>1</v>
      </c>
      <c r="AD1658" s="0" t="n">
        <f aca="false">IF($L1658&lt;&gt;"",IF($L1658&gt;2013,1,0),"")</f>
        <v>0</v>
      </c>
      <c r="AE1658" s="0" t="n">
        <f aca="false">IF($L1658&lt;&gt;"",1+IF($L1658&gt;2011,1,0)+IF($L1658&gt;2014,1,0),"")</f>
        <v>2</v>
      </c>
      <c r="AF1658" s="0" t="s">
        <v>761</v>
      </c>
      <c r="AG1658" s="0" t="s">
        <v>88</v>
      </c>
      <c r="AH1658" s="0" t="s">
        <v>89</v>
      </c>
      <c r="AI1658" s="0" t="s">
        <v>334</v>
      </c>
      <c r="AJ1658" s="0" t="s">
        <v>497</v>
      </c>
      <c r="AK1658" s="0" t="str">
        <f aca="false">IF(AND($CF1658&lt;&gt;"",IFERROR(INDEX(subsample_country_map!$B:$B,MATCH($CF1658,subsample_country_map!$A:$A,0)),"")&lt;&gt;""),INDEX(subsample_country_map!$B:$B,MATCH($CF1658,subsample_country_map!$A:$A,0)),INDEX(lookup!$AA:$AA,MATCH($A1658,lookup!$A:$A,0)))</f>
        <v>3_AsiaPac</v>
      </c>
      <c r="AL1658" s="0" t="str">
        <f aca="false">IF(AND($CF1658&lt;&gt;"",IFERROR(INDEX(subsample_country_map!$C:$C,MATCH($CF1658,subsample_country_map!$A:$A,0)),"")&lt;&gt;""),INDEX(subsample_country_map!$C:$C,MATCH($CF1658,subsample_country_map!$A:$A,0)),INDEX(lookup!$AB:$AB,MATCH($A1658,lookup!$A:$A,0)))</f>
        <v>1_developed</v>
      </c>
      <c r="AM1658" s="0" t="str">
        <f aca="false">IF(AND($CF1658&lt;&gt;"",IFERROR(INDEX(subsample_country_map!$D:$D,MATCH($CF1658,subsample_country_map!$A:$A,0)),"")&lt;&gt;""),INDEX(subsample_country_map!$D:$D,MATCH($CF1658,subsample_country_map!$A:$A,0)),INDEX(lookup!$AC:$AC,MATCH($A1658,lookup!$A:$A,0)))</f>
        <v>2_non_western</v>
      </c>
      <c r="AN1658" s="0" t="str">
        <f aca="false">IF(AND($CF1658&lt;&gt;"",IFERROR(INDEX(subsample_country_map!$E:$E,MATCH($CF1658,subsample_country_map!$A:$A,0)),"")&lt;&gt;""),INDEX(subsample_country_map!$E:$E,MATCH($CF1658,subsample_country_map!$A:$A,0)),INDEX(lookup!$AD:$AD,MATCH($A1658,lookup!$A:$A,0)))</f>
        <v>2_civil law</v>
      </c>
      <c r="AO1658" s="0" t="str">
        <f aca="false">INDEX(lookup!$Y:$Y,MATCH($A1658,lookup!$A:$A,0))</f>
        <v>0_published</v>
      </c>
      <c r="AP1658" s="0" t="str">
        <f aca="false">INDEX(lookup!$Z:$Z,MATCH($A1658,lookup!$A:$A,0))</f>
        <v>1_VHB high</v>
      </c>
      <c r="AQ1658" s="0" t="str">
        <f aca="false">INDEX(lookup!$W:$W,MATCH($A1658,lookup!$A:$A,0))</f>
        <v>1_fin/acc/econ</v>
      </c>
      <c r="AS1658" s="0" t="s">
        <v>91</v>
      </c>
      <c r="AT1658" s="0" t="s">
        <v>397</v>
      </c>
      <c r="AU1658" s="0" t="s">
        <v>93</v>
      </c>
      <c r="AV1658" s="0" t="s">
        <v>5995</v>
      </c>
      <c r="AW1658" s="0" t="s">
        <v>5996</v>
      </c>
      <c r="BA1658" s="0" t="n">
        <v>3233</v>
      </c>
      <c r="BB1658" s="0" t="s">
        <v>96</v>
      </c>
      <c r="BC1658" s="0" t="s">
        <v>358</v>
      </c>
      <c r="BD1658" s="0" t="s">
        <v>123</v>
      </c>
      <c r="BE1658" s="0" t="s">
        <v>98</v>
      </c>
      <c r="BI1658" s="0" t="s">
        <v>124</v>
      </c>
      <c r="BJ1658" s="0" t="s">
        <v>5997</v>
      </c>
      <c r="BK1658" s="0" t="s">
        <v>144</v>
      </c>
      <c r="BL1658" s="0" t="s">
        <v>5998</v>
      </c>
      <c r="BM1658" s="0" t="s">
        <v>5999</v>
      </c>
      <c r="BN1658" s="0" t="s">
        <v>6000</v>
      </c>
      <c r="BO1658" s="0" t="s">
        <v>105</v>
      </c>
      <c r="BP1658" s="0" t="s">
        <v>5994</v>
      </c>
      <c r="BQ1658" s="0" t="s">
        <v>127</v>
      </c>
      <c r="BT1658" s="0" t="n">
        <v>0</v>
      </c>
      <c r="BU1658" s="0" t="s">
        <v>6001</v>
      </c>
      <c r="BW1658" s="0" t="n">
        <v>2005</v>
      </c>
      <c r="BX1658" s="0" t="n">
        <v>2019</v>
      </c>
      <c r="BY1658" s="0" t="s">
        <v>207</v>
      </c>
      <c r="BZ1658" s="0" t="n">
        <v>2012</v>
      </c>
      <c r="CA1658" s="0" t="n">
        <v>0.266666666666667</v>
      </c>
      <c r="CB1658" s="0" t="n">
        <v>0</v>
      </c>
      <c r="CC1658" s="0" t="n">
        <v>1</v>
      </c>
      <c r="CD1658" s="0" t="n">
        <v>0.0739751199672605</v>
      </c>
      <c r="CE1658" s="0" t="n">
        <v>1</v>
      </c>
    </row>
    <row r="1659" customFormat="false" ht="15" hidden="false" customHeight="false" outlineLevel="0" collapsed="false">
      <c r="A1659" s="0" t="s">
        <v>5994</v>
      </c>
      <c r="B1659" s="0" t="n">
        <v>2964</v>
      </c>
      <c r="C1659" s="0" t="n">
        <v>0.114206613384985</v>
      </c>
      <c r="D1659" s="0" t="n">
        <v>3233</v>
      </c>
      <c r="E1659" s="0" t="n">
        <f aca="false">IF(ISNUMBER($BA1659),$BA1659,IF(AND(ISNUMBER($D1659),ISNUMBER($BW1659),ISNUMBER($BX1659)),$D1659*($BX1659-$BW1659+1),""))</f>
        <v>3233</v>
      </c>
      <c r="H1659" s="0" t="s">
        <v>118</v>
      </c>
      <c r="I1659" s="0" t="s">
        <v>344</v>
      </c>
      <c r="J1659" s="0" t="n">
        <f aca="false">IF($BW1659&lt;&gt;"",$BW1659,"")</f>
        <v>2005</v>
      </c>
      <c r="K1659" s="0" t="n">
        <f aca="false">IF($BX1659&lt;&gt;"",$BX1659,"")</f>
        <v>2019</v>
      </c>
      <c r="L1659" s="0" t="n">
        <f aca="false">IF(AND(ISNUMBER($BW1659),ISNUMBER($BX1659)),($BW1659+$BX1659)/2,"")</f>
        <v>2012</v>
      </c>
      <c r="M1659" s="0" t="n">
        <f aca="false">IF($L1659&lt;&gt;"",$L1659,"")</f>
        <v>2012</v>
      </c>
      <c r="N1659" s="0" t="n">
        <f aca="false">IF(AND(ISNUMBER($BW1659),ISNUMBER($BX1659)),MIN(1,MAX(0,($BX1659-2016+1)/($BX1659-$BW1659+1))),"")</f>
        <v>0.266666666666667</v>
      </c>
      <c r="O1659" s="0" t="n">
        <f aca="false">IF(AND(ISNUMBER($BW1659),ISNUMBER($BX1659)),MIN(1,MAX(0,($BX1659-2017+1)/($BX1659-$BW1659+1))),"")</f>
        <v>0.2</v>
      </c>
      <c r="P1659" s="0" t="n">
        <f aca="false">IF(AND(ISNUMBER($BW1659),ISNUMBER($BX1659)),MIN(1,MAX(0,($BX1659-2018+1)/($BX1659-$BW1659+1))),"")</f>
        <v>0.133333333333333</v>
      </c>
      <c r="Q1659" s="0" t="n">
        <f aca="false">IF(AND(ISNUMBER($BW1659),ISNUMBER($BX1659)),MIN(1,MAX(0,($BX1659-2019+1)/($BX1659-$BW1659+1))),"")</f>
        <v>0.0666666666666667</v>
      </c>
      <c r="R1659" s="0" t="n">
        <f aca="false">IF(AND(ISNUMBER($BW1659),ISNUMBER($BX1659)),MIN(1,MAX(0,($BX1659-2016+1)/($BX1659-$BW1659+1))),"")</f>
        <v>0.266666666666667</v>
      </c>
      <c r="S1659" s="0" t="n">
        <f aca="false">IF($L1659&lt;&gt;"",IF($L1659&gt;=2015.5,1,0),"")</f>
        <v>0</v>
      </c>
      <c r="T1659" s="0" t="n">
        <f aca="false">IF($L1659&lt;&gt;"",IF($L1659&gt;=2016,1,0),"")</f>
        <v>0</v>
      </c>
      <c r="U1659" s="0" t="n">
        <f aca="false">IF(ISNUMBER($BX1659),IF($BX1659&gt;=2016,1,0),"")</f>
        <v>1</v>
      </c>
      <c r="V1659" s="0" t="n">
        <f aca="false">IF(ISNUMBER($BW1659),IF($BW1659&gt;=2016,1,0),"")</f>
        <v>0</v>
      </c>
      <c r="W1659" s="0" t="str">
        <f aca="false">IF(AND(ISNUMBER($BW1659),ISNUMBER($BX1659)),IF($BW1659&gt;=2016,"post-only",IF($BX1659&lt;2016,"pre-only","mixed")),"")</f>
        <v>mixed</v>
      </c>
      <c r="X1659" s="0" t="n">
        <f aca="false">IF(AND(ISNUMBER($BW1659),ISNUMBER($BX1659)),MIN(1,MAX(0,($BX1659-2017+1)/($BX1659-$BW1659+1))),"")</f>
        <v>0.2</v>
      </c>
      <c r="Y1659" s="0" t="n">
        <f aca="false">IF(AND(ISNUMBER($BW1659),ISNUMBER($BX1659)),MIN(1,MAX(0,($BX1659-2018+1)/($BX1659-$BW1659+1))),"")</f>
        <v>0.133333333333333</v>
      </c>
      <c r="Z1659" s="0" t="n">
        <f aca="false">IF(AND(ISNUMBER($BW1659),ISNUMBER($BX1659)),MIN(1,MAX(0,($BX1659-2019+1)/($BX1659-$BW1659+1))),"")</f>
        <v>0.0666666666666667</v>
      </c>
      <c r="AA1659" s="0" t="n">
        <f aca="false">IF(ISNUMBER($BX1659),IF($BX1659&gt;=2017,1,0),"")</f>
        <v>1</v>
      </c>
      <c r="AB1659" s="0" t="n">
        <f aca="false">IF(ISNUMBER($BX1659),IF($BX1659&gt;=2018,1,0),"")</f>
        <v>1</v>
      </c>
      <c r="AC1659" s="0" t="n">
        <f aca="false">IF(ISNUMBER($BX1659),IF($BX1659&gt;=2019,1,0),"")</f>
        <v>1</v>
      </c>
      <c r="AD1659" s="0" t="n">
        <f aca="false">IF($L1659&lt;&gt;"",IF($L1659&gt;2013,1,0),"")</f>
        <v>0</v>
      </c>
      <c r="AE1659" s="0" t="n">
        <f aca="false">IF($L1659&lt;&gt;"",1+IF($L1659&gt;2011,1,0)+IF($L1659&gt;2014,1,0),"")</f>
        <v>2</v>
      </c>
      <c r="AF1659" s="0" t="s">
        <v>761</v>
      </c>
      <c r="AG1659" s="0" t="s">
        <v>88</v>
      </c>
      <c r="AH1659" s="0" t="s">
        <v>89</v>
      </c>
      <c r="AI1659" s="0" t="s">
        <v>334</v>
      </c>
      <c r="AJ1659" s="0" t="s">
        <v>497</v>
      </c>
      <c r="AK1659" s="0" t="str">
        <f aca="false">IF(AND($CF1659&lt;&gt;"",IFERROR(INDEX(subsample_country_map!$B:$B,MATCH($CF1659,subsample_country_map!$A:$A,0)),"")&lt;&gt;""),INDEX(subsample_country_map!$B:$B,MATCH($CF1659,subsample_country_map!$A:$A,0)),INDEX(lookup!$AA:$AA,MATCH($A1659,lookup!$A:$A,0)))</f>
        <v>3_AsiaPac</v>
      </c>
      <c r="AL1659" s="0" t="str">
        <f aca="false">IF(AND($CF1659&lt;&gt;"",IFERROR(INDEX(subsample_country_map!$C:$C,MATCH($CF1659,subsample_country_map!$A:$A,0)),"")&lt;&gt;""),INDEX(subsample_country_map!$C:$C,MATCH($CF1659,subsample_country_map!$A:$A,0)),INDEX(lookup!$AB:$AB,MATCH($A1659,lookup!$A:$A,0)))</f>
        <v>1_developed</v>
      </c>
      <c r="AM1659" s="0" t="str">
        <f aca="false">IF(AND($CF1659&lt;&gt;"",IFERROR(INDEX(subsample_country_map!$D:$D,MATCH($CF1659,subsample_country_map!$A:$A,0)),"")&lt;&gt;""),INDEX(subsample_country_map!$D:$D,MATCH($CF1659,subsample_country_map!$A:$A,0)),INDEX(lookup!$AC:$AC,MATCH($A1659,lookup!$A:$A,0)))</f>
        <v>2_non_western</v>
      </c>
      <c r="AN1659" s="0" t="str">
        <f aca="false">IF(AND($CF1659&lt;&gt;"",IFERROR(INDEX(subsample_country_map!$E:$E,MATCH($CF1659,subsample_country_map!$A:$A,0)),"")&lt;&gt;""),INDEX(subsample_country_map!$E:$E,MATCH($CF1659,subsample_country_map!$A:$A,0)),INDEX(lookup!$AD:$AD,MATCH($A1659,lookup!$A:$A,0)))</f>
        <v>2_civil law</v>
      </c>
      <c r="AO1659" s="0" t="str">
        <f aca="false">INDEX(lookup!$Y:$Y,MATCH($A1659,lookup!$A:$A,0))</f>
        <v>0_published</v>
      </c>
      <c r="AP1659" s="0" t="str">
        <f aca="false">INDEX(lookup!$Z:$Z,MATCH($A1659,lookup!$A:$A,0))</f>
        <v>1_VHB high</v>
      </c>
      <c r="AQ1659" s="0" t="str">
        <f aca="false">INDEX(lookup!$W:$W,MATCH($A1659,lookup!$A:$A,0))</f>
        <v>1_fin/acc/econ</v>
      </c>
      <c r="AS1659" s="0" t="s">
        <v>91</v>
      </c>
      <c r="AT1659" s="0" t="s">
        <v>397</v>
      </c>
      <c r="AU1659" s="0" t="s">
        <v>93</v>
      </c>
      <c r="AV1659" s="0" t="s">
        <v>6002</v>
      </c>
      <c r="AW1659" s="0" t="s">
        <v>6003</v>
      </c>
      <c r="BA1659" s="0" t="n">
        <v>3233</v>
      </c>
      <c r="BB1659" s="0" t="s">
        <v>96</v>
      </c>
      <c r="BC1659" s="0" t="s">
        <v>358</v>
      </c>
      <c r="BD1659" s="0" t="s">
        <v>123</v>
      </c>
      <c r="BE1659" s="0" t="s">
        <v>98</v>
      </c>
      <c r="BI1659" s="0" t="s">
        <v>124</v>
      </c>
      <c r="BJ1659" s="0" t="s">
        <v>6004</v>
      </c>
      <c r="BK1659" s="0" t="s">
        <v>144</v>
      </c>
      <c r="BL1659" s="0" t="s">
        <v>6005</v>
      </c>
      <c r="BM1659" s="0" t="s">
        <v>6006</v>
      </c>
      <c r="BN1659" s="0" t="s">
        <v>6000</v>
      </c>
      <c r="BO1659" s="0" t="s">
        <v>105</v>
      </c>
      <c r="BP1659" s="0" t="s">
        <v>5994</v>
      </c>
      <c r="BQ1659" s="0" t="s">
        <v>127</v>
      </c>
      <c r="BT1659" s="0" t="n">
        <v>0</v>
      </c>
      <c r="BU1659" s="0" t="s">
        <v>6001</v>
      </c>
      <c r="BW1659" s="0" t="n">
        <v>2005</v>
      </c>
      <c r="BX1659" s="0" t="n">
        <v>2019</v>
      </c>
      <c r="BY1659" s="0" t="s">
        <v>207</v>
      </c>
      <c r="BZ1659" s="0" t="n">
        <v>2012</v>
      </c>
      <c r="CA1659" s="0" t="n">
        <v>0.266666666666667</v>
      </c>
      <c r="CB1659" s="0" t="n">
        <v>0</v>
      </c>
      <c r="CC1659" s="0" t="n">
        <v>1</v>
      </c>
      <c r="CD1659" s="0" t="n">
        <v>0.114707073828004</v>
      </c>
      <c r="CE1659" s="0" t="n">
        <v>1</v>
      </c>
    </row>
    <row r="1660" customFormat="false" ht="15" hidden="false" customHeight="false" outlineLevel="0" collapsed="false">
      <c r="A1660" s="0" t="s">
        <v>5994</v>
      </c>
      <c r="B1660" s="0" t="n">
        <v>2965</v>
      </c>
      <c r="C1660" s="0" t="n">
        <v>0.117747058150015</v>
      </c>
      <c r="D1660" s="0" t="n">
        <v>3233</v>
      </c>
      <c r="E1660" s="0" t="n">
        <f aca="false">IF(ISNUMBER($BA1660),$BA1660,IF(AND(ISNUMBER($D1660),ISNUMBER($BW1660),ISNUMBER($BX1660)),$D1660*($BX1660-$BW1660+1),""))</f>
        <v>3233</v>
      </c>
      <c r="H1660" s="0" t="s">
        <v>118</v>
      </c>
      <c r="I1660" s="0" t="s">
        <v>344</v>
      </c>
      <c r="J1660" s="0" t="n">
        <f aca="false">IF($BW1660&lt;&gt;"",$BW1660,"")</f>
        <v>2005</v>
      </c>
      <c r="K1660" s="0" t="n">
        <f aca="false">IF($BX1660&lt;&gt;"",$BX1660,"")</f>
        <v>2019</v>
      </c>
      <c r="L1660" s="0" t="n">
        <f aca="false">IF(AND(ISNUMBER($BW1660),ISNUMBER($BX1660)),($BW1660+$BX1660)/2,"")</f>
        <v>2012</v>
      </c>
      <c r="M1660" s="0" t="n">
        <f aca="false">IF($L1660&lt;&gt;"",$L1660,"")</f>
        <v>2012</v>
      </c>
      <c r="N1660" s="0" t="n">
        <f aca="false">IF(AND(ISNUMBER($BW1660),ISNUMBER($BX1660)),MIN(1,MAX(0,($BX1660-2016+1)/($BX1660-$BW1660+1))),"")</f>
        <v>0.266666666666667</v>
      </c>
      <c r="O1660" s="0" t="n">
        <f aca="false">IF(AND(ISNUMBER($BW1660),ISNUMBER($BX1660)),MIN(1,MAX(0,($BX1660-2017+1)/($BX1660-$BW1660+1))),"")</f>
        <v>0.2</v>
      </c>
      <c r="P1660" s="0" t="n">
        <f aca="false">IF(AND(ISNUMBER($BW1660),ISNUMBER($BX1660)),MIN(1,MAX(0,($BX1660-2018+1)/($BX1660-$BW1660+1))),"")</f>
        <v>0.133333333333333</v>
      </c>
      <c r="Q1660" s="0" t="n">
        <f aca="false">IF(AND(ISNUMBER($BW1660),ISNUMBER($BX1660)),MIN(1,MAX(0,($BX1660-2019+1)/($BX1660-$BW1660+1))),"")</f>
        <v>0.0666666666666667</v>
      </c>
      <c r="R1660" s="0" t="n">
        <f aca="false">IF(AND(ISNUMBER($BW1660),ISNUMBER($BX1660)),MIN(1,MAX(0,($BX1660-2016+1)/($BX1660-$BW1660+1))),"")</f>
        <v>0.266666666666667</v>
      </c>
      <c r="S1660" s="0" t="n">
        <f aca="false">IF($L1660&lt;&gt;"",IF($L1660&gt;=2015.5,1,0),"")</f>
        <v>0</v>
      </c>
      <c r="T1660" s="0" t="n">
        <f aca="false">IF($L1660&lt;&gt;"",IF($L1660&gt;=2016,1,0),"")</f>
        <v>0</v>
      </c>
      <c r="U1660" s="0" t="n">
        <f aca="false">IF(ISNUMBER($BX1660),IF($BX1660&gt;=2016,1,0),"")</f>
        <v>1</v>
      </c>
      <c r="V1660" s="0" t="n">
        <f aca="false">IF(ISNUMBER($BW1660),IF($BW1660&gt;=2016,1,0),"")</f>
        <v>0</v>
      </c>
      <c r="W1660" s="0" t="str">
        <f aca="false">IF(AND(ISNUMBER($BW1660),ISNUMBER($BX1660)),IF($BW1660&gt;=2016,"post-only",IF($BX1660&lt;2016,"pre-only","mixed")),"")</f>
        <v>mixed</v>
      </c>
      <c r="X1660" s="0" t="n">
        <f aca="false">IF(AND(ISNUMBER($BW1660),ISNUMBER($BX1660)),MIN(1,MAX(0,($BX1660-2017+1)/($BX1660-$BW1660+1))),"")</f>
        <v>0.2</v>
      </c>
      <c r="Y1660" s="0" t="n">
        <f aca="false">IF(AND(ISNUMBER($BW1660),ISNUMBER($BX1660)),MIN(1,MAX(0,($BX1660-2018+1)/($BX1660-$BW1660+1))),"")</f>
        <v>0.133333333333333</v>
      </c>
      <c r="Z1660" s="0" t="n">
        <f aca="false">IF(AND(ISNUMBER($BW1660),ISNUMBER($BX1660)),MIN(1,MAX(0,($BX1660-2019+1)/($BX1660-$BW1660+1))),"")</f>
        <v>0.0666666666666667</v>
      </c>
      <c r="AA1660" s="0" t="n">
        <f aca="false">IF(ISNUMBER($BX1660),IF($BX1660&gt;=2017,1,0),"")</f>
        <v>1</v>
      </c>
      <c r="AB1660" s="0" t="n">
        <f aca="false">IF(ISNUMBER($BX1660),IF($BX1660&gt;=2018,1,0),"")</f>
        <v>1</v>
      </c>
      <c r="AC1660" s="0" t="n">
        <f aca="false">IF(ISNUMBER($BX1660),IF($BX1660&gt;=2019,1,0),"")</f>
        <v>1</v>
      </c>
      <c r="AD1660" s="0" t="n">
        <f aca="false">IF($L1660&lt;&gt;"",IF($L1660&gt;2013,1,0),"")</f>
        <v>0</v>
      </c>
      <c r="AE1660" s="0" t="n">
        <f aca="false">IF($L1660&lt;&gt;"",1+IF($L1660&gt;2011,1,0)+IF($L1660&gt;2014,1,0),"")</f>
        <v>2</v>
      </c>
      <c r="AF1660" s="0" t="s">
        <v>761</v>
      </c>
      <c r="AG1660" s="0" t="s">
        <v>88</v>
      </c>
      <c r="AH1660" s="0" t="s">
        <v>89</v>
      </c>
      <c r="AI1660" s="0" t="s">
        <v>334</v>
      </c>
      <c r="AJ1660" s="0" t="s">
        <v>497</v>
      </c>
      <c r="AK1660" s="0" t="str">
        <f aca="false">IF(AND($CF1660&lt;&gt;"",IFERROR(INDEX(subsample_country_map!$B:$B,MATCH($CF1660,subsample_country_map!$A:$A,0)),"")&lt;&gt;""),INDEX(subsample_country_map!$B:$B,MATCH($CF1660,subsample_country_map!$A:$A,0)),INDEX(lookup!$AA:$AA,MATCH($A1660,lookup!$A:$A,0)))</f>
        <v>3_AsiaPac</v>
      </c>
      <c r="AL1660" s="0" t="str">
        <f aca="false">IF(AND($CF1660&lt;&gt;"",IFERROR(INDEX(subsample_country_map!$C:$C,MATCH($CF1660,subsample_country_map!$A:$A,0)),"")&lt;&gt;""),INDEX(subsample_country_map!$C:$C,MATCH($CF1660,subsample_country_map!$A:$A,0)),INDEX(lookup!$AB:$AB,MATCH($A1660,lookup!$A:$A,0)))</f>
        <v>1_developed</v>
      </c>
      <c r="AM1660" s="0" t="str">
        <f aca="false">IF(AND($CF1660&lt;&gt;"",IFERROR(INDEX(subsample_country_map!$D:$D,MATCH($CF1660,subsample_country_map!$A:$A,0)),"")&lt;&gt;""),INDEX(subsample_country_map!$D:$D,MATCH($CF1660,subsample_country_map!$A:$A,0)),INDEX(lookup!$AC:$AC,MATCH($A1660,lookup!$A:$A,0)))</f>
        <v>2_non_western</v>
      </c>
      <c r="AN1660" s="0" t="str">
        <f aca="false">IF(AND($CF1660&lt;&gt;"",IFERROR(INDEX(subsample_country_map!$E:$E,MATCH($CF1660,subsample_country_map!$A:$A,0)),"")&lt;&gt;""),INDEX(subsample_country_map!$E:$E,MATCH($CF1660,subsample_country_map!$A:$A,0)),INDEX(lookup!$AD:$AD,MATCH($A1660,lookup!$A:$A,0)))</f>
        <v>2_civil law</v>
      </c>
      <c r="AO1660" s="0" t="str">
        <f aca="false">INDEX(lookup!$Y:$Y,MATCH($A1660,lookup!$A:$A,0))</f>
        <v>0_published</v>
      </c>
      <c r="AP1660" s="0" t="str">
        <f aca="false">INDEX(lookup!$Z:$Z,MATCH($A1660,lookup!$A:$A,0))</f>
        <v>1_VHB high</v>
      </c>
      <c r="AQ1660" s="0" t="str">
        <f aca="false">INDEX(lookup!$W:$W,MATCH($A1660,lookup!$A:$A,0))</f>
        <v>1_fin/acc/econ</v>
      </c>
      <c r="AS1660" s="0" t="s">
        <v>91</v>
      </c>
      <c r="AT1660" s="0" t="s">
        <v>397</v>
      </c>
      <c r="AU1660" s="0" t="s">
        <v>93</v>
      </c>
      <c r="AV1660" s="0" t="s">
        <v>6007</v>
      </c>
      <c r="AW1660" s="0" t="s">
        <v>729</v>
      </c>
      <c r="BA1660" s="0" t="n">
        <v>3233</v>
      </c>
      <c r="BB1660" s="0" t="s">
        <v>96</v>
      </c>
      <c r="BC1660" s="0" t="s">
        <v>358</v>
      </c>
      <c r="BD1660" s="0" t="s">
        <v>123</v>
      </c>
      <c r="BE1660" s="0" t="s">
        <v>98</v>
      </c>
      <c r="BI1660" s="0" t="s">
        <v>124</v>
      </c>
      <c r="BJ1660" s="0" t="s">
        <v>6008</v>
      </c>
      <c r="BK1660" s="0" t="s">
        <v>144</v>
      </c>
      <c r="BL1660" s="0" t="s">
        <v>6009</v>
      </c>
      <c r="BM1660" s="0" t="s">
        <v>6010</v>
      </c>
      <c r="BN1660" s="0" t="s">
        <v>6000</v>
      </c>
      <c r="BO1660" s="0" t="s">
        <v>105</v>
      </c>
      <c r="BP1660" s="0" t="s">
        <v>5994</v>
      </c>
      <c r="BQ1660" s="0" t="s">
        <v>127</v>
      </c>
      <c r="BT1660" s="0" t="n">
        <v>0</v>
      </c>
      <c r="BU1660" s="0" t="s">
        <v>6001</v>
      </c>
      <c r="BW1660" s="0" t="n">
        <v>2005</v>
      </c>
      <c r="BX1660" s="0" t="n">
        <v>2019</v>
      </c>
      <c r="BY1660" s="0" t="s">
        <v>207</v>
      </c>
      <c r="BZ1660" s="0" t="n">
        <v>2012</v>
      </c>
      <c r="CA1660" s="0" t="n">
        <v>0.266666666666667</v>
      </c>
      <c r="CB1660" s="0" t="n">
        <v>0</v>
      </c>
      <c r="CC1660" s="0" t="n">
        <v>1</v>
      </c>
      <c r="CD1660" s="0" t="n">
        <v>0.118295793067992</v>
      </c>
      <c r="CE1660" s="0" t="n">
        <v>1</v>
      </c>
    </row>
    <row r="1661" customFormat="false" ht="15" hidden="false" customHeight="false" outlineLevel="0" collapsed="false">
      <c r="A1661" s="0" t="s">
        <v>5994</v>
      </c>
      <c r="B1661" s="0" t="n">
        <v>2966</v>
      </c>
      <c r="C1661" s="0" t="n">
        <v>0.0533619489159238</v>
      </c>
      <c r="D1661" s="0" t="n">
        <v>3233</v>
      </c>
      <c r="E1661" s="0" t="n">
        <f aca="false">IF(ISNUMBER($BA1661),$BA1661,IF(AND(ISNUMBER($D1661),ISNUMBER($BW1661),ISNUMBER($BX1661)),$D1661*($BX1661-$BW1661+1),""))</f>
        <v>3233</v>
      </c>
      <c r="H1661" s="0" t="s">
        <v>118</v>
      </c>
      <c r="I1661" s="0" t="s">
        <v>344</v>
      </c>
      <c r="J1661" s="0" t="n">
        <f aca="false">IF($BW1661&lt;&gt;"",$BW1661,"")</f>
        <v>2005</v>
      </c>
      <c r="K1661" s="0" t="n">
        <f aca="false">IF($BX1661&lt;&gt;"",$BX1661,"")</f>
        <v>2019</v>
      </c>
      <c r="L1661" s="0" t="n">
        <f aca="false">IF(AND(ISNUMBER($BW1661),ISNUMBER($BX1661)),($BW1661+$BX1661)/2,"")</f>
        <v>2012</v>
      </c>
      <c r="M1661" s="0" t="n">
        <f aca="false">IF($L1661&lt;&gt;"",$L1661,"")</f>
        <v>2012</v>
      </c>
      <c r="N1661" s="0" t="n">
        <f aca="false">IF(AND(ISNUMBER($BW1661),ISNUMBER($BX1661)),MIN(1,MAX(0,($BX1661-2016+1)/($BX1661-$BW1661+1))),"")</f>
        <v>0.266666666666667</v>
      </c>
      <c r="O1661" s="0" t="n">
        <f aca="false">IF(AND(ISNUMBER($BW1661),ISNUMBER($BX1661)),MIN(1,MAX(0,($BX1661-2017+1)/($BX1661-$BW1661+1))),"")</f>
        <v>0.2</v>
      </c>
      <c r="P1661" s="0" t="n">
        <f aca="false">IF(AND(ISNUMBER($BW1661),ISNUMBER($BX1661)),MIN(1,MAX(0,($BX1661-2018+1)/($BX1661-$BW1661+1))),"")</f>
        <v>0.133333333333333</v>
      </c>
      <c r="Q1661" s="0" t="n">
        <f aca="false">IF(AND(ISNUMBER($BW1661),ISNUMBER($BX1661)),MIN(1,MAX(0,($BX1661-2019+1)/($BX1661-$BW1661+1))),"")</f>
        <v>0.0666666666666667</v>
      </c>
      <c r="R1661" s="0" t="n">
        <f aca="false">IF(AND(ISNUMBER($BW1661),ISNUMBER($BX1661)),MIN(1,MAX(0,($BX1661-2016+1)/($BX1661-$BW1661+1))),"")</f>
        <v>0.266666666666667</v>
      </c>
      <c r="S1661" s="0" t="n">
        <f aca="false">IF($L1661&lt;&gt;"",IF($L1661&gt;=2015.5,1,0),"")</f>
        <v>0</v>
      </c>
      <c r="T1661" s="0" t="n">
        <f aca="false">IF($L1661&lt;&gt;"",IF($L1661&gt;=2016,1,0),"")</f>
        <v>0</v>
      </c>
      <c r="U1661" s="0" t="n">
        <f aca="false">IF(ISNUMBER($BX1661),IF($BX1661&gt;=2016,1,0),"")</f>
        <v>1</v>
      </c>
      <c r="V1661" s="0" t="n">
        <f aca="false">IF(ISNUMBER($BW1661),IF($BW1661&gt;=2016,1,0),"")</f>
        <v>0</v>
      </c>
      <c r="W1661" s="0" t="str">
        <f aca="false">IF(AND(ISNUMBER($BW1661),ISNUMBER($BX1661)),IF($BW1661&gt;=2016,"post-only",IF($BX1661&lt;2016,"pre-only","mixed")),"")</f>
        <v>mixed</v>
      </c>
      <c r="X1661" s="0" t="n">
        <f aca="false">IF(AND(ISNUMBER($BW1661),ISNUMBER($BX1661)),MIN(1,MAX(0,($BX1661-2017+1)/($BX1661-$BW1661+1))),"")</f>
        <v>0.2</v>
      </c>
      <c r="Y1661" s="0" t="n">
        <f aca="false">IF(AND(ISNUMBER($BW1661),ISNUMBER($BX1661)),MIN(1,MAX(0,($BX1661-2018+1)/($BX1661-$BW1661+1))),"")</f>
        <v>0.133333333333333</v>
      </c>
      <c r="Z1661" s="0" t="n">
        <f aca="false">IF(AND(ISNUMBER($BW1661),ISNUMBER($BX1661)),MIN(1,MAX(0,($BX1661-2019+1)/($BX1661-$BW1661+1))),"")</f>
        <v>0.0666666666666667</v>
      </c>
      <c r="AA1661" s="0" t="n">
        <f aca="false">IF(ISNUMBER($BX1661),IF($BX1661&gt;=2017,1,0),"")</f>
        <v>1</v>
      </c>
      <c r="AB1661" s="0" t="n">
        <f aca="false">IF(ISNUMBER($BX1661),IF($BX1661&gt;=2018,1,0),"")</f>
        <v>1</v>
      </c>
      <c r="AC1661" s="0" t="n">
        <f aca="false">IF(ISNUMBER($BX1661),IF($BX1661&gt;=2019,1,0),"")</f>
        <v>1</v>
      </c>
      <c r="AD1661" s="0" t="n">
        <f aca="false">IF($L1661&lt;&gt;"",IF($L1661&gt;2013,1,0),"")</f>
        <v>0</v>
      </c>
      <c r="AE1661" s="0" t="n">
        <f aca="false">IF($L1661&lt;&gt;"",1+IF($L1661&gt;2011,1,0)+IF($L1661&gt;2014,1,0),"")</f>
        <v>2</v>
      </c>
      <c r="AF1661" s="0" t="s">
        <v>761</v>
      </c>
      <c r="AG1661" s="0" t="s">
        <v>88</v>
      </c>
      <c r="AH1661" s="0" t="s">
        <v>89</v>
      </c>
      <c r="AI1661" s="0" t="s">
        <v>334</v>
      </c>
      <c r="AJ1661" s="0" t="s">
        <v>497</v>
      </c>
      <c r="AK1661" s="0" t="str">
        <f aca="false">IF(AND($CF1661&lt;&gt;"",IFERROR(INDEX(subsample_country_map!$B:$B,MATCH($CF1661,subsample_country_map!$A:$A,0)),"")&lt;&gt;""),INDEX(subsample_country_map!$B:$B,MATCH($CF1661,subsample_country_map!$A:$A,0)),INDEX(lookup!$AA:$AA,MATCH($A1661,lookup!$A:$A,0)))</f>
        <v>3_AsiaPac</v>
      </c>
      <c r="AL1661" s="0" t="str">
        <f aca="false">IF(AND($CF1661&lt;&gt;"",IFERROR(INDEX(subsample_country_map!$C:$C,MATCH($CF1661,subsample_country_map!$A:$A,0)),"")&lt;&gt;""),INDEX(subsample_country_map!$C:$C,MATCH($CF1661,subsample_country_map!$A:$A,0)),INDEX(lookup!$AB:$AB,MATCH($A1661,lookup!$A:$A,0)))</f>
        <v>1_developed</v>
      </c>
      <c r="AM1661" s="0" t="str">
        <f aca="false">IF(AND($CF1661&lt;&gt;"",IFERROR(INDEX(subsample_country_map!$D:$D,MATCH($CF1661,subsample_country_map!$A:$A,0)),"")&lt;&gt;""),INDEX(subsample_country_map!$D:$D,MATCH($CF1661,subsample_country_map!$A:$A,0)),INDEX(lookup!$AC:$AC,MATCH($A1661,lookup!$A:$A,0)))</f>
        <v>2_non_western</v>
      </c>
      <c r="AN1661" s="0" t="str">
        <f aca="false">IF(AND($CF1661&lt;&gt;"",IFERROR(INDEX(subsample_country_map!$E:$E,MATCH($CF1661,subsample_country_map!$A:$A,0)),"")&lt;&gt;""),INDEX(subsample_country_map!$E:$E,MATCH($CF1661,subsample_country_map!$A:$A,0)),INDEX(lookup!$AD:$AD,MATCH($A1661,lookup!$A:$A,0)))</f>
        <v>2_civil law</v>
      </c>
      <c r="AO1661" s="0" t="str">
        <f aca="false">INDEX(lookup!$Y:$Y,MATCH($A1661,lookup!$A:$A,0))</f>
        <v>0_published</v>
      </c>
      <c r="AP1661" s="0" t="str">
        <f aca="false">INDEX(lookup!$Z:$Z,MATCH($A1661,lookup!$A:$A,0))</f>
        <v>1_VHB high</v>
      </c>
      <c r="AQ1661" s="0" t="str">
        <f aca="false">INDEX(lookup!$W:$W,MATCH($A1661,lookup!$A:$A,0))</f>
        <v>1_fin/acc/econ</v>
      </c>
      <c r="AS1661" s="0" t="s">
        <v>91</v>
      </c>
      <c r="AT1661" s="0" t="s">
        <v>397</v>
      </c>
      <c r="AU1661" s="0" t="s">
        <v>93</v>
      </c>
      <c r="AV1661" s="0" t="s">
        <v>6011</v>
      </c>
      <c r="AW1661" s="0" t="s">
        <v>4429</v>
      </c>
      <c r="BA1661" s="0" t="n">
        <v>3233</v>
      </c>
      <c r="BB1661" s="0" t="s">
        <v>96</v>
      </c>
      <c r="BC1661" s="0" t="s">
        <v>358</v>
      </c>
      <c r="BD1661" s="0" t="s">
        <v>123</v>
      </c>
      <c r="BE1661" s="0" t="s">
        <v>98</v>
      </c>
      <c r="BI1661" s="0" t="s">
        <v>124</v>
      </c>
      <c r="BJ1661" s="0" t="s">
        <v>6012</v>
      </c>
      <c r="BK1661" s="0" t="s">
        <v>144</v>
      </c>
      <c r="BL1661" s="0" t="s">
        <v>6013</v>
      </c>
      <c r="BM1661" s="0" t="s">
        <v>6014</v>
      </c>
      <c r="BN1661" s="0" t="s">
        <v>6000</v>
      </c>
      <c r="BO1661" s="0" t="s">
        <v>105</v>
      </c>
      <c r="BP1661" s="0" t="s">
        <v>5994</v>
      </c>
      <c r="BQ1661" s="0" t="s">
        <v>127</v>
      </c>
      <c r="BT1661" s="0" t="n">
        <v>0</v>
      </c>
      <c r="BU1661" s="0" t="s">
        <v>6001</v>
      </c>
      <c r="BW1661" s="0" t="n">
        <v>2005</v>
      </c>
      <c r="BX1661" s="0" t="n">
        <v>2019</v>
      </c>
      <c r="BY1661" s="0" t="s">
        <v>207</v>
      </c>
      <c r="BZ1661" s="0" t="n">
        <v>2012</v>
      </c>
      <c r="CA1661" s="0" t="n">
        <v>0.266666666666667</v>
      </c>
      <c r="CB1661" s="0" t="n">
        <v>0</v>
      </c>
      <c r="CC1661" s="0" t="n">
        <v>1</v>
      </c>
      <c r="CD1661" s="0" t="n">
        <v>0.0534126849669932</v>
      </c>
      <c r="CE1661" s="0" t="n">
        <v>1</v>
      </c>
    </row>
    <row r="1662" customFormat="false" ht="15" hidden="false" customHeight="false" outlineLevel="0" collapsed="false">
      <c r="A1662" s="0" t="s">
        <v>5994</v>
      </c>
      <c r="B1662" s="0" t="n">
        <v>2967</v>
      </c>
      <c r="C1662" s="0" t="n">
        <v>0.0748607155997756</v>
      </c>
      <c r="D1662" s="0" t="n">
        <v>3233</v>
      </c>
      <c r="E1662" s="0" t="n">
        <f aca="false">IF(ISNUMBER($BA1662),$BA1662,IF(AND(ISNUMBER($D1662),ISNUMBER($BW1662),ISNUMBER($BX1662)),$D1662*($BX1662-$BW1662+1),""))</f>
        <v>3233</v>
      </c>
      <c r="H1662" s="0" t="s">
        <v>118</v>
      </c>
      <c r="I1662" s="0" t="s">
        <v>344</v>
      </c>
      <c r="J1662" s="0" t="n">
        <f aca="false">IF($BW1662&lt;&gt;"",$BW1662,"")</f>
        <v>2005</v>
      </c>
      <c r="K1662" s="0" t="n">
        <f aca="false">IF($BX1662&lt;&gt;"",$BX1662,"")</f>
        <v>2019</v>
      </c>
      <c r="L1662" s="0" t="n">
        <f aca="false">IF(AND(ISNUMBER($BW1662),ISNUMBER($BX1662)),($BW1662+$BX1662)/2,"")</f>
        <v>2012</v>
      </c>
      <c r="M1662" s="0" t="n">
        <f aca="false">IF($L1662&lt;&gt;"",$L1662,"")</f>
        <v>2012</v>
      </c>
      <c r="N1662" s="0" t="n">
        <f aca="false">IF(AND(ISNUMBER($BW1662),ISNUMBER($BX1662)),MIN(1,MAX(0,($BX1662-2016+1)/($BX1662-$BW1662+1))),"")</f>
        <v>0.266666666666667</v>
      </c>
      <c r="O1662" s="0" t="n">
        <f aca="false">IF(AND(ISNUMBER($BW1662),ISNUMBER($BX1662)),MIN(1,MAX(0,($BX1662-2017+1)/($BX1662-$BW1662+1))),"")</f>
        <v>0.2</v>
      </c>
      <c r="P1662" s="0" t="n">
        <f aca="false">IF(AND(ISNUMBER($BW1662),ISNUMBER($BX1662)),MIN(1,MAX(0,($BX1662-2018+1)/($BX1662-$BW1662+1))),"")</f>
        <v>0.133333333333333</v>
      </c>
      <c r="Q1662" s="0" t="n">
        <f aca="false">IF(AND(ISNUMBER($BW1662),ISNUMBER($BX1662)),MIN(1,MAX(0,($BX1662-2019+1)/($BX1662-$BW1662+1))),"")</f>
        <v>0.0666666666666667</v>
      </c>
      <c r="R1662" s="0" t="n">
        <f aca="false">IF(AND(ISNUMBER($BW1662),ISNUMBER($BX1662)),MIN(1,MAX(0,($BX1662-2016+1)/($BX1662-$BW1662+1))),"")</f>
        <v>0.266666666666667</v>
      </c>
      <c r="S1662" s="0" t="n">
        <f aca="false">IF($L1662&lt;&gt;"",IF($L1662&gt;=2015.5,1,0),"")</f>
        <v>0</v>
      </c>
      <c r="T1662" s="0" t="n">
        <f aca="false">IF($L1662&lt;&gt;"",IF($L1662&gt;=2016,1,0),"")</f>
        <v>0</v>
      </c>
      <c r="U1662" s="0" t="n">
        <f aca="false">IF(ISNUMBER($BX1662),IF($BX1662&gt;=2016,1,0),"")</f>
        <v>1</v>
      </c>
      <c r="V1662" s="0" t="n">
        <f aca="false">IF(ISNUMBER($BW1662),IF($BW1662&gt;=2016,1,0),"")</f>
        <v>0</v>
      </c>
      <c r="W1662" s="0" t="str">
        <f aca="false">IF(AND(ISNUMBER($BW1662),ISNUMBER($BX1662)),IF($BW1662&gt;=2016,"post-only",IF($BX1662&lt;2016,"pre-only","mixed")),"")</f>
        <v>mixed</v>
      </c>
      <c r="X1662" s="0" t="n">
        <f aca="false">IF(AND(ISNUMBER($BW1662),ISNUMBER($BX1662)),MIN(1,MAX(0,($BX1662-2017+1)/($BX1662-$BW1662+1))),"")</f>
        <v>0.2</v>
      </c>
      <c r="Y1662" s="0" t="n">
        <f aca="false">IF(AND(ISNUMBER($BW1662),ISNUMBER($BX1662)),MIN(1,MAX(0,($BX1662-2018+1)/($BX1662-$BW1662+1))),"")</f>
        <v>0.133333333333333</v>
      </c>
      <c r="Z1662" s="0" t="n">
        <f aca="false">IF(AND(ISNUMBER($BW1662),ISNUMBER($BX1662)),MIN(1,MAX(0,($BX1662-2019+1)/($BX1662-$BW1662+1))),"")</f>
        <v>0.0666666666666667</v>
      </c>
      <c r="AA1662" s="0" t="n">
        <f aca="false">IF(ISNUMBER($BX1662),IF($BX1662&gt;=2017,1,0),"")</f>
        <v>1</v>
      </c>
      <c r="AB1662" s="0" t="n">
        <f aca="false">IF(ISNUMBER($BX1662),IF($BX1662&gt;=2018,1,0),"")</f>
        <v>1</v>
      </c>
      <c r="AC1662" s="0" t="n">
        <f aca="false">IF(ISNUMBER($BX1662),IF($BX1662&gt;=2019,1,0),"")</f>
        <v>1</v>
      </c>
      <c r="AD1662" s="0" t="n">
        <f aca="false">IF($L1662&lt;&gt;"",IF($L1662&gt;2013,1,0),"")</f>
        <v>0</v>
      </c>
      <c r="AE1662" s="0" t="n">
        <f aca="false">IF($L1662&lt;&gt;"",1+IF($L1662&gt;2011,1,0)+IF($L1662&gt;2014,1,0),"")</f>
        <v>2</v>
      </c>
      <c r="AF1662" s="0" t="s">
        <v>761</v>
      </c>
      <c r="AG1662" s="0" t="s">
        <v>88</v>
      </c>
      <c r="AH1662" s="0" t="s">
        <v>89</v>
      </c>
      <c r="AI1662" s="0" t="s">
        <v>334</v>
      </c>
      <c r="AJ1662" s="0" t="s">
        <v>497</v>
      </c>
      <c r="AK1662" s="0" t="str">
        <f aca="false">IF(AND($CF1662&lt;&gt;"",IFERROR(INDEX(subsample_country_map!$B:$B,MATCH($CF1662,subsample_country_map!$A:$A,0)),"")&lt;&gt;""),INDEX(subsample_country_map!$B:$B,MATCH($CF1662,subsample_country_map!$A:$A,0)),INDEX(lookup!$AA:$AA,MATCH($A1662,lookup!$A:$A,0)))</f>
        <v>3_AsiaPac</v>
      </c>
      <c r="AL1662" s="0" t="str">
        <f aca="false">IF(AND($CF1662&lt;&gt;"",IFERROR(INDEX(subsample_country_map!$C:$C,MATCH($CF1662,subsample_country_map!$A:$A,0)),"")&lt;&gt;""),INDEX(subsample_country_map!$C:$C,MATCH($CF1662,subsample_country_map!$A:$A,0)),INDEX(lookup!$AB:$AB,MATCH($A1662,lookup!$A:$A,0)))</f>
        <v>1_developed</v>
      </c>
      <c r="AM1662" s="0" t="str">
        <f aca="false">IF(AND($CF1662&lt;&gt;"",IFERROR(INDEX(subsample_country_map!$D:$D,MATCH($CF1662,subsample_country_map!$A:$A,0)),"")&lt;&gt;""),INDEX(subsample_country_map!$D:$D,MATCH($CF1662,subsample_country_map!$A:$A,0)),INDEX(lookup!$AC:$AC,MATCH($A1662,lookup!$A:$A,0)))</f>
        <v>2_non_western</v>
      </c>
      <c r="AN1662" s="0" t="str">
        <f aca="false">IF(AND($CF1662&lt;&gt;"",IFERROR(INDEX(subsample_country_map!$E:$E,MATCH($CF1662,subsample_country_map!$A:$A,0)),"")&lt;&gt;""),INDEX(subsample_country_map!$E:$E,MATCH($CF1662,subsample_country_map!$A:$A,0)),INDEX(lookup!$AD:$AD,MATCH($A1662,lookup!$A:$A,0)))</f>
        <v>2_civil law</v>
      </c>
      <c r="AO1662" s="0" t="str">
        <f aca="false">INDEX(lookup!$Y:$Y,MATCH($A1662,lookup!$A:$A,0))</f>
        <v>0_published</v>
      </c>
      <c r="AP1662" s="0" t="str">
        <f aca="false">INDEX(lookup!$Z:$Z,MATCH($A1662,lookup!$A:$A,0))</f>
        <v>1_VHB high</v>
      </c>
      <c r="AQ1662" s="0" t="str">
        <f aca="false">INDEX(lookup!$W:$W,MATCH($A1662,lookup!$A:$A,0))</f>
        <v>1_fin/acc/econ</v>
      </c>
      <c r="AS1662" s="0" t="s">
        <v>91</v>
      </c>
      <c r="AT1662" s="0" t="s">
        <v>397</v>
      </c>
      <c r="AU1662" s="0" t="s">
        <v>93</v>
      </c>
      <c r="AV1662" s="0" t="s">
        <v>6015</v>
      </c>
      <c r="AW1662" s="0" t="s">
        <v>1827</v>
      </c>
      <c r="BA1662" s="0" t="n">
        <v>3233</v>
      </c>
      <c r="BB1662" s="0" t="s">
        <v>96</v>
      </c>
      <c r="BC1662" s="0" t="s">
        <v>358</v>
      </c>
      <c r="BD1662" s="0" t="s">
        <v>123</v>
      </c>
      <c r="BE1662" s="0" t="s">
        <v>98</v>
      </c>
      <c r="BI1662" s="0" t="s">
        <v>143</v>
      </c>
      <c r="BJ1662" s="0" t="s">
        <v>5997</v>
      </c>
      <c r="BK1662" s="0" t="s">
        <v>399</v>
      </c>
      <c r="BL1662" s="0" t="s">
        <v>6016</v>
      </c>
      <c r="BM1662" s="0" t="s">
        <v>5999</v>
      </c>
      <c r="BN1662" s="0" t="s">
        <v>6000</v>
      </c>
      <c r="BO1662" s="0" t="s">
        <v>105</v>
      </c>
      <c r="BP1662" s="0" t="s">
        <v>5994</v>
      </c>
      <c r="BQ1662" s="0" t="s">
        <v>127</v>
      </c>
      <c r="BT1662" s="0" t="n">
        <v>0</v>
      </c>
      <c r="BU1662" s="0" t="s">
        <v>6001</v>
      </c>
      <c r="BW1662" s="0" t="n">
        <v>2005</v>
      </c>
      <c r="BX1662" s="0" t="n">
        <v>2019</v>
      </c>
      <c r="BY1662" s="0" t="s">
        <v>207</v>
      </c>
      <c r="BZ1662" s="0" t="n">
        <v>2012</v>
      </c>
      <c r="CA1662" s="0" t="n">
        <v>0.266666666666667</v>
      </c>
      <c r="CB1662" s="0" t="n">
        <v>0</v>
      </c>
      <c r="CC1662" s="0" t="n">
        <v>1</v>
      </c>
      <c r="CD1662" s="0" t="n">
        <v>0.0750010306883053</v>
      </c>
      <c r="CE1662" s="0" t="n">
        <v>1</v>
      </c>
    </row>
    <row r="1663" customFormat="false" ht="15" hidden="false" customHeight="false" outlineLevel="0" collapsed="false">
      <c r="A1663" s="0" t="s">
        <v>5994</v>
      </c>
      <c r="B1663" s="0" t="n">
        <v>2968</v>
      </c>
      <c r="C1663" s="0" t="n">
        <v>0.113926793169452</v>
      </c>
      <c r="D1663" s="0" t="n">
        <v>3233</v>
      </c>
      <c r="E1663" s="0" t="n">
        <f aca="false">IF(ISNUMBER($BA1663),$BA1663,IF(AND(ISNUMBER($D1663),ISNUMBER($BW1663),ISNUMBER($BX1663)),$D1663*($BX1663-$BW1663+1),""))</f>
        <v>3233</v>
      </c>
      <c r="H1663" s="0" t="s">
        <v>118</v>
      </c>
      <c r="I1663" s="0" t="s">
        <v>344</v>
      </c>
      <c r="J1663" s="0" t="n">
        <f aca="false">IF($BW1663&lt;&gt;"",$BW1663,"")</f>
        <v>2005</v>
      </c>
      <c r="K1663" s="0" t="n">
        <f aca="false">IF($BX1663&lt;&gt;"",$BX1663,"")</f>
        <v>2019</v>
      </c>
      <c r="L1663" s="0" t="n">
        <f aca="false">IF(AND(ISNUMBER($BW1663),ISNUMBER($BX1663)),($BW1663+$BX1663)/2,"")</f>
        <v>2012</v>
      </c>
      <c r="M1663" s="0" t="n">
        <f aca="false">IF($L1663&lt;&gt;"",$L1663,"")</f>
        <v>2012</v>
      </c>
      <c r="N1663" s="0" t="n">
        <f aca="false">IF(AND(ISNUMBER($BW1663),ISNUMBER($BX1663)),MIN(1,MAX(0,($BX1663-2016+1)/($BX1663-$BW1663+1))),"")</f>
        <v>0.266666666666667</v>
      </c>
      <c r="O1663" s="0" t="n">
        <f aca="false">IF(AND(ISNUMBER($BW1663),ISNUMBER($BX1663)),MIN(1,MAX(0,($BX1663-2017+1)/($BX1663-$BW1663+1))),"")</f>
        <v>0.2</v>
      </c>
      <c r="P1663" s="0" t="n">
        <f aca="false">IF(AND(ISNUMBER($BW1663),ISNUMBER($BX1663)),MIN(1,MAX(0,($BX1663-2018+1)/($BX1663-$BW1663+1))),"")</f>
        <v>0.133333333333333</v>
      </c>
      <c r="Q1663" s="0" t="n">
        <f aca="false">IF(AND(ISNUMBER($BW1663),ISNUMBER($BX1663)),MIN(1,MAX(0,($BX1663-2019+1)/($BX1663-$BW1663+1))),"")</f>
        <v>0.0666666666666667</v>
      </c>
      <c r="R1663" s="0" t="n">
        <f aca="false">IF(AND(ISNUMBER($BW1663),ISNUMBER($BX1663)),MIN(1,MAX(0,($BX1663-2016+1)/($BX1663-$BW1663+1))),"")</f>
        <v>0.266666666666667</v>
      </c>
      <c r="S1663" s="0" t="n">
        <f aca="false">IF($L1663&lt;&gt;"",IF($L1663&gt;=2015.5,1,0),"")</f>
        <v>0</v>
      </c>
      <c r="T1663" s="0" t="n">
        <f aca="false">IF($L1663&lt;&gt;"",IF($L1663&gt;=2016,1,0),"")</f>
        <v>0</v>
      </c>
      <c r="U1663" s="0" t="n">
        <f aca="false">IF(ISNUMBER($BX1663),IF($BX1663&gt;=2016,1,0),"")</f>
        <v>1</v>
      </c>
      <c r="V1663" s="0" t="n">
        <f aca="false">IF(ISNUMBER($BW1663),IF($BW1663&gt;=2016,1,0),"")</f>
        <v>0</v>
      </c>
      <c r="W1663" s="0" t="str">
        <f aca="false">IF(AND(ISNUMBER($BW1663),ISNUMBER($BX1663)),IF($BW1663&gt;=2016,"post-only",IF($BX1663&lt;2016,"pre-only","mixed")),"")</f>
        <v>mixed</v>
      </c>
      <c r="X1663" s="0" t="n">
        <f aca="false">IF(AND(ISNUMBER($BW1663),ISNUMBER($BX1663)),MIN(1,MAX(0,($BX1663-2017+1)/($BX1663-$BW1663+1))),"")</f>
        <v>0.2</v>
      </c>
      <c r="Y1663" s="0" t="n">
        <f aca="false">IF(AND(ISNUMBER($BW1663),ISNUMBER($BX1663)),MIN(1,MAX(0,($BX1663-2018+1)/($BX1663-$BW1663+1))),"")</f>
        <v>0.133333333333333</v>
      </c>
      <c r="Z1663" s="0" t="n">
        <f aca="false">IF(AND(ISNUMBER($BW1663),ISNUMBER($BX1663)),MIN(1,MAX(0,($BX1663-2019+1)/($BX1663-$BW1663+1))),"")</f>
        <v>0.0666666666666667</v>
      </c>
      <c r="AA1663" s="0" t="n">
        <f aca="false">IF(ISNUMBER($BX1663),IF($BX1663&gt;=2017,1,0),"")</f>
        <v>1</v>
      </c>
      <c r="AB1663" s="0" t="n">
        <f aca="false">IF(ISNUMBER($BX1663),IF($BX1663&gt;=2018,1,0),"")</f>
        <v>1</v>
      </c>
      <c r="AC1663" s="0" t="n">
        <f aca="false">IF(ISNUMBER($BX1663),IF($BX1663&gt;=2019,1,0),"")</f>
        <v>1</v>
      </c>
      <c r="AD1663" s="0" t="n">
        <f aca="false">IF($L1663&lt;&gt;"",IF($L1663&gt;2013,1,0),"")</f>
        <v>0</v>
      </c>
      <c r="AE1663" s="0" t="n">
        <f aca="false">IF($L1663&lt;&gt;"",1+IF($L1663&gt;2011,1,0)+IF($L1663&gt;2014,1,0),"")</f>
        <v>2</v>
      </c>
      <c r="AF1663" s="0" t="s">
        <v>761</v>
      </c>
      <c r="AG1663" s="0" t="s">
        <v>88</v>
      </c>
      <c r="AH1663" s="0" t="s">
        <v>89</v>
      </c>
      <c r="AI1663" s="0" t="s">
        <v>334</v>
      </c>
      <c r="AJ1663" s="0" t="s">
        <v>497</v>
      </c>
      <c r="AK1663" s="0" t="str">
        <f aca="false">IF(AND($CF1663&lt;&gt;"",IFERROR(INDEX(subsample_country_map!$B:$B,MATCH($CF1663,subsample_country_map!$A:$A,0)),"")&lt;&gt;""),INDEX(subsample_country_map!$B:$B,MATCH($CF1663,subsample_country_map!$A:$A,0)),INDEX(lookup!$AA:$AA,MATCH($A1663,lookup!$A:$A,0)))</f>
        <v>3_AsiaPac</v>
      </c>
      <c r="AL1663" s="0" t="str">
        <f aca="false">IF(AND($CF1663&lt;&gt;"",IFERROR(INDEX(subsample_country_map!$C:$C,MATCH($CF1663,subsample_country_map!$A:$A,0)),"")&lt;&gt;""),INDEX(subsample_country_map!$C:$C,MATCH($CF1663,subsample_country_map!$A:$A,0)),INDEX(lookup!$AB:$AB,MATCH($A1663,lookup!$A:$A,0)))</f>
        <v>1_developed</v>
      </c>
      <c r="AM1663" s="0" t="str">
        <f aca="false">IF(AND($CF1663&lt;&gt;"",IFERROR(INDEX(subsample_country_map!$D:$D,MATCH($CF1663,subsample_country_map!$A:$A,0)),"")&lt;&gt;""),INDEX(subsample_country_map!$D:$D,MATCH($CF1663,subsample_country_map!$A:$A,0)),INDEX(lookup!$AC:$AC,MATCH($A1663,lookup!$A:$A,0)))</f>
        <v>2_non_western</v>
      </c>
      <c r="AN1663" s="0" t="str">
        <f aca="false">IF(AND($CF1663&lt;&gt;"",IFERROR(INDEX(subsample_country_map!$E:$E,MATCH($CF1663,subsample_country_map!$A:$A,0)),"")&lt;&gt;""),INDEX(subsample_country_map!$E:$E,MATCH($CF1663,subsample_country_map!$A:$A,0)),INDEX(lookup!$AD:$AD,MATCH($A1663,lookup!$A:$A,0)))</f>
        <v>2_civil law</v>
      </c>
      <c r="AO1663" s="0" t="str">
        <f aca="false">INDEX(lookup!$Y:$Y,MATCH($A1663,lookup!$A:$A,0))</f>
        <v>0_published</v>
      </c>
      <c r="AP1663" s="0" t="str">
        <f aca="false">INDEX(lookup!$Z:$Z,MATCH($A1663,lookup!$A:$A,0))</f>
        <v>1_VHB high</v>
      </c>
      <c r="AQ1663" s="0" t="str">
        <f aca="false">INDEX(lookup!$W:$W,MATCH($A1663,lookup!$A:$A,0))</f>
        <v>1_fin/acc/econ</v>
      </c>
      <c r="AS1663" s="0" t="s">
        <v>91</v>
      </c>
      <c r="AT1663" s="0" t="s">
        <v>397</v>
      </c>
      <c r="AU1663" s="0" t="s">
        <v>93</v>
      </c>
      <c r="AV1663" s="0" t="s">
        <v>6017</v>
      </c>
      <c r="AW1663" s="0" t="s">
        <v>6018</v>
      </c>
      <c r="BA1663" s="0" t="n">
        <v>3233</v>
      </c>
      <c r="BB1663" s="0" t="s">
        <v>96</v>
      </c>
      <c r="BC1663" s="0" t="s">
        <v>358</v>
      </c>
      <c r="BD1663" s="0" t="s">
        <v>123</v>
      </c>
      <c r="BE1663" s="0" t="s">
        <v>98</v>
      </c>
      <c r="BI1663" s="0" t="s">
        <v>143</v>
      </c>
      <c r="BJ1663" s="0" t="s">
        <v>6004</v>
      </c>
      <c r="BK1663" s="0" t="s">
        <v>399</v>
      </c>
      <c r="BL1663" s="0" t="s">
        <v>6019</v>
      </c>
      <c r="BM1663" s="0" t="s">
        <v>6006</v>
      </c>
      <c r="BN1663" s="0" t="s">
        <v>6000</v>
      </c>
      <c r="BO1663" s="0" t="s">
        <v>105</v>
      </c>
      <c r="BP1663" s="0" t="s">
        <v>5994</v>
      </c>
      <c r="BQ1663" s="0" t="s">
        <v>127</v>
      </c>
      <c r="BT1663" s="0" t="n">
        <v>0</v>
      </c>
      <c r="BU1663" s="0" t="s">
        <v>6001</v>
      </c>
      <c r="BW1663" s="0" t="n">
        <v>2005</v>
      </c>
      <c r="BX1663" s="0" t="n">
        <v>2019</v>
      </c>
      <c r="BY1663" s="0" t="s">
        <v>207</v>
      </c>
      <c r="BZ1663" s="0" t="n">
        <v>2012</v>
      </c>
      <c r="CA1663" s="0" t="n">
        <v>0.266666666666667</v>
      </c>
      <c r="CB1663" s="0" t="n">
        <v>0</v>
      </c>
      <c r="CC1663" s="0" t="n">
        <v>1</v>
      </c>
      <c r="CD1663" s="0" t="n">
        <v>0.114423564814419</v>
      </c>
      <c r="CE1663" s="0" t="n">
        <v>1</v>
      </c>
    </row>
    <row r="1664" customFormat="false" ht="15" hidden="false" customHeight="false" outlineLevel="0" collapsed="false">
      <c r="A1664" s="0" t="s">
        <v>5994</v>
      </c>
      <c r="B1664" s="0" t="n">
        <v>2969</v>
      </c>
      <c r="C1664" s="0" t="n">
        <v>0.115057702219934</v>
      </c>
      <c r="D1664" s="0" t="n">
        <v>3233</v>
      </c>
      <c r="E1664" s="0" t="n">
        <f aca="false">IF(ISNUMBER($BA1664),$BA1664,IF(AND(ISNUMBER($D1664),ISNUMBER($BW1664),ISNUMBER($BX1664)),$D1664*($BX1664-$BW1664+1),""))</f>
        <v>3233</v>
      </c>
      <c r="H1664" s="0" t="s">
        <v>118</v>
      </c>
      <c r="I1664" s="0" t="s">
        <v>344</v>
      </c>
      <c r="J1664" s="0" t="n">
        <f aca="false">IF($BW1664&lt;&gt;"",$BW1664,"")</f>
        <v>2005</v>
      </c>
      <c r="K1664" s="0" t="n">
        <f aca="false">IF($BX1664&lt;&gt;"",$BX1664,"")</f>
        <v>2019</v>
      </c>
      <c r="L1664" s="0" t="n">
        <f aca="false">IF(AND(ISNUMBER($BW1664),ISNUMBER($BX1664)),($BW1664+$BX1664)/2,"")</f>
        <v>2012</v>
      </c>
      <c r="M1664" s="0" t="n">
        <f aca="false">IF($L1664&lt;&gt;"",$L1664,"")</f>
        <v>2012</v>
      </c>
      <c r="N1664" s="0" t="n">
        <f aca="false">IF(AND(ISNUMBER($BW1664),ISNUMBER($BX1664)),MIN(1,MAX(0,($BX1664-2016+1)/($BX1664-$BW1664+1))),"")</f>
        <v>0.266666666666667</v>
      </c>
      <c r="O1664" s="0" t="n">
        <f aca="false">IF(AND(ISNUMBER($BW1664),ISNUMBER($BX1664)),MIN(1,MAX(0,($BX1664-2017+1)/($BX1664-$BW1664+1))),"")</f>
        <v>0.2</v>
      </c>
      <c r="P1664" s="0" t="n">
        <f aca="false">IF(AND(ISNUMBER($BW1664),ISNUMBER($BX1664)),MIN(1,MAX(0,($BX1664-2018+1)/($BX1664-$BW1664+1))),"")</f>
        <v>0.133333333333333</v>
      </c>
      <c r="Q1664" s="0" t="n">
        <f aca="false">IF(AND(ISNUMBER($BW1664),ISNUMBER($BX1664)),MIN(1,MAX(0,($BX1664-2019+1)/($BX1664-$BW1664+1))),"")</f>
        <v>0.0666666666666667</v>
      </c>
      <c r="R1664" s="0" t="n">
        <f aca="false">IF(AND(ISNUMBER($BW1664),ISNUMBER($BX1664)),MIN(1,MAX(0,($BX1664-2016+1)/($BX1664-$BW1664+1))),"")</f>
        <v>0.266666666666667</v>
      </c>
      <c r="S1664" s="0" t="n">
        <f aca="false">IF($L1664&lt;&gt;"",IF($L1664&gt;=2015.5,1,0),"")</f>
        <v>0</v>
      </c>
      <c r="T1664" s="0" t="n">
        <f aca="false">IF($L1664&lt;&gt;"",IF($L1664&gt;=2016,1,0),"")</f>
        <v>0</v>
      </c>
      <c r="U1664" s="0" t="n">
        <f aca="false">IF(ISNUMBER($BX1664),IF($BX1664&gt;=2016,1,0),"")</f>
        <v>1</v>
      </c>
      <c r="V1664" s="0" t="n">
        <f aca="false">IF(ISNUMBER($BW1664),IF($BW1664&gt;=2016,1,0),"")</f>
        <v>0</v>
      </c>
      <c r="W1664" s="0" t="str">
        <f aca="false">IF(AND(ISNUMBER($BW1664),ISNUMBER($BX1664)),IF($BW1664&gt;=2016,"post-only",IF($BX1664&lt;2016,"pre-only","mixed")),"")</f>
        <v>mixed</v>
      </c>
      <c r="X1664" s="0" t="n">
        <f aca="false">IF(AND(ISNUMBER($BW1664),ISNUMBER($BX1664)),MIN(1,MAX(0,($BX1664-2017+1)/($BX1664-$BW1664+1))),"")</f>
        <v>0.2</v>
      </c>
      <c r="Y1664" s="0" t="n">
        <f aca="false">IF(AND(ISNUMBER($BW1664),ISNUMBER($BX1664)),MIN(1,MAX(0,($BX1664-2018+1)/($BX1664-$BW1664+1))),"")</f>
        <v>0.133333333333333</v>
      </c>
      <c r="Z1664" s="0" t="n">
        <f aca="false">IF(AND(ISNUMBER($BW1664),ISNUMBER($BX1664)),MIN(1,MAX(0,($BX1664-2019+1)/($BX1664-$BW1664+1))),"")</f>
        <v>0.0666666666666667</v>
      </c>
      <c r="AA1664" s="0" t="n">
        <f aca="false">IF(ISNUMBER($BX1664),IF($BX1664&gt;=2017,1,0),"")</f>
        <v>1</v>
      </c>
      <c r="AB1664" s="0" t="n">
        <f aca="false">IF(ISNUMBER($BX1664),IF($BX1664&gt;=2018,1,0),"")</f>
        <v>1</v>
      </c>
      <c r="AC1664" s="0" t="n">
        <f aca="false">IF(ISNUMBER($BX1664),IF($BX1664&gt;=2019,1,0),"")</f>
        <v>1</v>
      </c>
      <c r="AD1664" s="0" t="n">
        <f aca="false">IF($L1664&lt;&gt;"",IF($L1664&gt;2013,1,0),"")</f>
        <v>0</v>
      </c>
      <c r="AE1664" s="0" t="n">
        <f aca="false">IF($L1664&lt;&gt;"",1+IF($L1664&gt;2011,1,0)+IF($L1664&gt;2014,1,0),"")</f>
        <v>2</v>
      </c>
      <c r="AF1664" s="0" t="s">
        <v>761</v>
      </c>
      <c r="AG1664" s="0" t="s">
        <v>88</v>
      </c>
      <c r="AH1664" s="0" t="s">
        <v>89</v>
      </c>
      <c r="AI1664" s="0" t="s">
        <v>334</v>
      </c>
      <c r="AJ1664" s="0" t="s">
        <v>497</v>
      </c>
      <c r="AK1664" s="0" t="str">
        <f aca="false">IF(AND($CF1664&lt;&gt;"",IFERROR(INDEX(subsample_country_map!$B:$B,MATCH($CF1664,subsample_country_map!$A:$A,0)),"")&lt;&gt;""),INDEX(subsample_country_map!$B:$B,MATCH($CF1664,subsample_country_map!$A:$A,0)),INDEX(lookup!$AA:$AA,MATCH($A1664,lookup!$A:$A,0)))</f>
        <v>3_AsiaPac</v>
      </c>
      <c r="AL1664" s="0" t="str">
        <f aca="false">IF(AND($CF1664&lt;&gt;"",IFERROR(INDEX(subsample_country_map!$C:$C,MATCH($CF1664,subsample_country_map!$A:$A,0)),"")&lt;&gt;""),INDEX(subsample_country_map!$C:$C,MATCH($CF1664,subsample_country_map!$A:$A,0)),INDEX(lookup!$AB:$AB,MATCH($A1664,lookup!$A:$A,0)))</f>
        <v>1_developed</v>
      </c>
      <c r="AM1664" s="0" t="str">
        <f aca="false">IF(AND($CF1664&lt;&gt;"",IFERROR(INDEX(subsample_country_map!$D:$D,MATCH($CF1664,subsample_country_map!$A:$A,0)),"")&lt;&gt;""),INDEX(subsample_country_map!$D:$D,MATCH($CF1664,subsample_country_map!$A:$A,0)),INDEX(lookup!$AC:$AC,MATCH($A1664,lookup!$A:$A,0)))</f>
        <v>2_non_western</v>
      </c>
      <c r="AN1664" s="0" t="str">
        <f aca="false">IF(AND($CF1664&lt;&gt;"",IFERROR(INDEX(subsample_country_map!$E:$E,MATCH($CF1664,subsample_country_map!$A:$A,0)),"")&lt;&gt;""),INDEX(subsample_country_map!$E:$E,MATCH($CF1664,subsample_country_map!$A:$A,0)),INDEX(lookup!$AD:$AD,MATCH($A1664,lookup!$A:$A,0)))</f>
        <v>2_civil law</v>
      </c>
      <c r="AO1664" s="0" t="str">
        <f aca="false">INDEX(lookup!$Y:$Y,MATCH($A1664,lookup!$A:$A,0))</f>
        <v>0_published</v>
      </c>
      <c r="AP1664" s="0" t="str">
        <f aca="false">INDEX(lookup!$Z:$Z,MATCH($A1664,lookup!$A:$A,0))</f>
        <v>1_VHB high</v>
      </c>
      <c r="AQ1664" s="0" t="str">
        <f aca="false">INDEX(lookup!$W:$W,MATCH($A1664,lookup!$A:$A,0))</f>
        <v>1_fin/acc/econ</v>
      </c>
      <c r="AS1664" s="0" t="s">
        <v>91</v>
      </c>
      <c r="AT1664" s="0" t="s">
        <v>397</v>
      </c>
      <c r="AU1664" s="0" t="s">
        <v>93</v>
      </c>
      <c r="AV1664" s="0" t="s">
        <v>6020</v>
      </c>
      <c r="AW1664" s="0" t="s">
        <v>6021</v>
      </c>
      <c r="BA1664" s="0" t="n">
        <v>3233</v>
      </c>
      <c r="BB1664" s="0" t="s">
        <v>96</v>
      </c>
      <c r="BC1664" s="0" t="s">
        <v>358</v>
      </c>
      <c r="BD1664" s="0" t="s">
        <v>123</v>
      </c>
      <c r="BE1664" s="0" t="s">
        <v>98</v>
      </c>
      <c r="BI1664" s="0" t="s">
        <v>143</v>
      </c>
      <c r="BJ1664" s="0" t="s">
        <v>6008</v>
      </c>
      <c r="BK1664" s="0" t="s">
        <v>399</v>
      </c>
      <c r="BL1664" s="0" t="s">
        <v>6022</v>
      </c>
      <c r="BM1664" s="0" t="s">
        <v>6010</v>
      </c>
      <c r="BN1664" s="0" t="s">
        <v>6000</v>
      </c>
      <c r="BO1664" s="0" t="s">
        <v>105</v>
      </c>
      <c r="BP1664" s="0" t="s">
        <v>5994</v>
      </c>
      <c r="BQ1664" s="0" t="s">
        <v>127</v>
      </c>
      <c r="BT1664" s="0" t="n">
        <v>0</v>
      </c>
      <c r="BU1664" s="0" t="s">
        <v>6001</v>
      </c>
      <c r="BW1664" s="0" t="n">
        <v>2005</v>
      </c>
      <c r="BX1664" s="0" t="n">
        <v>2019</v>
      </c>
      <c r="BY1664" s="0" t="s">
        <v>207</v>
      </c>
      <c r="BZ1664" s="0" t="n">
        <v>2012</v>
      </c>
      <c r="CA1664" s="0" t="n">
        <v>0.266666666666667</v>
      </c>
      <c r="CB1664" s="0" t="n">
        <v>0</v>
      </c>
      <c r="CC1664" s="0" t="n">
        <v>1</v>
      </c>
      <c r="CD1664" s="0" t="n">
        <v>0.115569495395648</v>
      </c>
      <c r="CE1664" s="0" t="n">
        <v>1</v>
      </c>
    </row>
    <row r="1665" customFormat="false" ht="15" hidden="false" customHeight="false" outlineLevel="0" collapsed="false">
      <c r="A1665" s="0" t="s">
        <v>5994</v>
      </c>
      <c r="B1665" s="0" t="n">
        <v>2970</v>
      </c>
      <c r="C1665" s="0" t="n">
        <v>0.0529471911071736</v>
      </c>
      <c r="D1665" s="0" t="n">
        <v>3233</v>
      </c>
      <c r="E1665" s="0" t="n">
        <f aca="false">IF(ISNUMBER($BA1665),$BA1665,IF(AND(ISNUMBER($D1665),ISNUMBER($BW1665),ISNUMBER($BX1665)),$D1665*($BX1665-$BW1665+1),""))</f>
        <v>3233</v>
      </c>
      <c r="H1665" s="0" t="s">
        <v>118</v>
      </c>
      <c r="I1665" s="0" t="s">
        <v>344</v>
      </c>
      <c r="J1665" s="0" t="n">
        <f aca="false">IF($BW1665&lt;&gt;"",$BW1665,"")</f>
        <v>2005</v>
      </c>
      <c r="K1665" s="0" t="n">
        <f aca="false">IF($BX1665&lt;&gt;"",$BX1665,"")</f>
        <v>2019</v>
      </c>
      <c r="L1665" s="0" t="n">
        <f aca="false">IF(AND(ISNUMBER($BW1665),ISNUMBER($BX1665)),($BW1665+$BX1665)/2,"")</f>
        <v>2012</v>
      </c>
      <c r="M1665" s="0" t="n">
        <f aca="false">IF($L1665&lt;&gt;"",$L1665,"")</f>
        <v>2012</v>
      </c>
      <c r="N1665" s="0" t="n">
        <f aca="false">IF(AND(ISNUMBER($BW1665),ISNUMBER($BX1665)),MIN(1,MAX(0,($BX1665-2016+1)/($BX1665-$BW1665+1))),"")</f>
        <v>0.266666666666667</v>
      </c>
      <c r="O1665" s="0" t="n">
        <f aca="false">IF(AND(ISNUMBER($BW1665),ISNUMBER($BX1665)),MIN(1,MAX(0,($BX1665-2017+1)/($BX1665-$BW1665+1))),"")</f>
        <v>0.2</v>
      </c>
      <c r="P1665" s="0" t="n">
        <f aca="false">IF(AND(ISNUMBER($BW1665),ISNUMBER($BX1665)),MIN(1,MAX(0,($BX1665-2018+1)/($BX1665-$BW1665+1))),"")</f>
        <v>0.133333333333333</v>
      </c>
      <c r="Q1665" s="0" t="n">
        <f aca="false">IF(AND(ISNUMBER($BW1665),ISNUMBER($BX1665)),MIN(1,MAX(0,($BX1665-2019+1)/($BX1665-$BW1665+1))),"")</f>
        <v>0.0666666666666667</v>
      </c>
      <c r="R1665" s="0" t="n">
        <f aca="false">IF(AND(ISNUMBER($BW1665),ISNUMBER($BX1665)),MIN(1,MAX(0,($BX1665-2016+1)/($BX1665-$BW1665+1))),"")</f>
        <v>0.266666666666667</v>
      </c>
      <c r="S1665" s="0" t="n">
        <f aca="false">IF($L1665&lt;&gt;"",IF($L1665&gt;=2015.5,1,0),"")</f>
        <v>0</v>
      </c>
      <c r="T1665" s="0" t="n">
        <f aca="false">IF($L1665&lt;&gt;"",IF($L1665&gt;=2016,1,0),"")</f>
        <v>0</v>
      </c>
      <c r="U1665" s="0" t="n">
        <f aca="false">IF(ISNUMBER($BX1665),IF($BX1665&gt;=2016,1,0),"")</f>
        <v>1</v>
      </c>
      <c r="V1665" s="0" t="n">
        <f aca="false">IF(ISNUMBER($BW1665),IF($BW1665&gt;=2016,1,0),"")</f>
        <v>0</v>
      </c>
      <c r="W1665" s="0" t="str">
        <f aca="false">IF(AND(ISNUMBER($BW1665),ISNUMBER($BX1665)),IF($BW1665&gt;=2016,"post-only",IF($BX1665&lt;2016,"pre-only","mixed")),"")</f>
        <v>mixed</v>
      </c>
      <c r="X1665" s="0" t="n">
        <f aca="false">IF(AND(ISNUMBER($BW1665),ISNUMBER($BX1665)),MIN(1,MAX(0,($BX1665-2017+1)/($BX1665-$BW1665+1))),"")</f>
        <v>0.2</v>
      </c>
      <c r="Y1665" s="0" t="n">
        <f aca="false">IF(AND(ISNUMBER($BW1665),ISNUMBER($BX1665)),MIN(1,MAX(0,($BX1665-2018+1)/($BX1665-$BW1665+1))),"")</f>
        <v>0.133333333333333</v>
      </c>
      <c r="Z1665" s="0" t="n">
        <f aca="false">IF(AND(ISNUMBER($BW1665),ISNUMBER($BX1665)),MIN(1,MAX(0,($BX1665-2019+1)/($BX1665-$BW1665+1))),"")</f>
        <v>0.0666666666666667</v>
      </c>
      <c r="AA1665" s="0" t="n">
        <f aca="false">IF(ISNUMBER($BX1665),IF($BX1665&gt;=2017,1,0),"")</f>
        <v>1</v>
      </c>
      <c r="AB1665" s="0" t="n">
        <f aca="false">IF(ISNUMBER($BX1665),IF($BX1665&gt;=2018,1,0),"")</f>
        <v>1</v>
      </c>
      <c r="AC1665" s="0" t="n">
        <f aca="false">IF(ISNUMBER($BX1665),IF($BX1665&gt;=2019,1,0),"")</f>
        <v>1</v>
      </c>
      <c r="AD1665" s="0" t="n">
        <f aca="false">IF($L1665&lt;&gt;"",IF($L1665&gt;2013,1,0),"")</f>
        <v>0</v>
      </c>
      <c r="AE1665" s="0" t="n">
        <f aca="false">IF($L1665&lt;&gt;"",1+IF($L1665&gt;2011,1,0)+IF($L1665&gt;2014,1,0),"")</f>
        <v>2</v>
      </c>
      <c r="AF1665" s="0" t="s">
        <v>761</v>
      </c>
      <c r="AG1665" s="0" t="s">
        <v>88</v>
      </c>
      <c r="AH1665" s="0" t="s">
        <v>89</v>
      </c>
      <c r="AI1665" s="0" t="s">
        <v>334</v>
      </c>
      <c r="AJ1665" s="0" t="s">
        <v>497</v>
      </c>
      <c r="AK1665" s="0" t="str">
        <f aca="false">IF(AND($CF1665&lt;&gt;"",IFERROR(INDEX(subsample_country_map!$B:$B,MATCH($CF1665,subsample_country_map!$A:$A,0)),"")&lt;&gt;""),INDEX(subsample_country_map!$B:$B,MATCH($CF1665,subsample_country_map!$A:$A,0)),INDEX(lookup!$AA:$AA,MATCH($A1665,lookup!$A:$A,0)))</f>
        <v>3_AsiaPac</v>
      </c>
      <c r="AL1665" s="0" t="str">
        <f aca="false">IF(AND($CF1665&lt;&gt;"",IFERROR(INDEX(subsample_country_map!$C:$C,MATCH($CF1665,subsample_country_map!$A:$A,0)),"")&lt;&gt;""),INDEX(subsample_country_map!$C:$C,MATCH($CF1665,subsample_country_map!$A:$A,0)),INDEX(lookup!$AB:$AB,MATCH($A1665,lookup!$A:$A,0)))</f>
        <v>1_developed</v>
      </c>
      <c r="AM1665" s="0" t="str">
        <f aca="false">IF(AND($CF1665&lt;&gt;"",IFERROR(INDEX(subsample_country_map!$D:$D,MATCH($CF1665,subsample_country_map!$A:$A,0)),"")&lt;&gt;""),INDEX(subsample_country_map!$D:$D,MATCH($CF1665,subsample_country_map!$A:$A,0)),INDEX(lookup!$AC:$AC,MATCH($A1665,lookup!$A:$A,0)))</f>
        <v>2_non_western</v>
      </c>
      <c r="AN1665" s="0" t="str">
        <f aca="false">IF(AND($CF1665&lt;&gt;"",IFERROR(INDEX(subsample_country_map!$E:$E,MATCH($CF1665,subsample_country_map!$A:$A,0)),"")&lt;&gt;""),INDEX(subsample_country_map!$E:$E,MATCH($CF1665,subsample_country_map!$A:$A,0)),INDEX(lookup!$AD:$AD,MATCH($A1665,lookup!$A:$A,0)))</f>
        <v>2_civil law</v>
      </c>
      <c r="AO1665" s="0" t="str">
        <f aca="false">INDEX(lookup!$Y:$Y,MATCH($A1665,lookup!$A:$A,0))</f>
        <v>0_published</v>
      </c>
      <c r="AP1665" s="0" t="str">
        <f aca="false">INDEX(lookup!$Z:$Z,MATCH($A1665,lookup!$A:$A,0))</f>
        <v>1_VHB high</v>
      </c>
      <c r="AQ1665" s="0" t="str">
        <f aca="false">INDEX(lookup!$W:$W,MATCH($A1665,lookup!$A:$A,0))</f>
        <v>1_fin/acc/econ</v>
      </c>
      <c r="AS1665" s="0" t="s">
        <v>91</v>
      </c>
      <c r="AT1665" s="0" t="s">
        <v>397</v>
      </c>
      <c r="AU1665" s="0" t="s">
        <v>93</v>
      </c>
      <c r="AV1665" s="0" t="s">
        <v>6023</v>
      </c>
      <c r="AW1665" s="0" t="s">
        <v>6024</v>
      </c>
      <c r="BA1665" s="0" t="n">
        <v>3233</v>
      </c>
      <c r="BB1665" s="0" t="s">
        <v>96</v>
      </c>
      <c r="BC1665" s="0" t="s">
        <v>358</v>
      </c>
      <c r="BD1665" s="0" t="s">
        <v>123</v>
      </c>
      <c r="BE1665" s="0" t="s">
        <v>98</v>
      </c>
      <c r="BI1665" s="0" t="s">
        <v>143</v>
      </c>
      <c r="BJ1665" s="0" t="s">
        <v>6012</v>
      </c>
      <c r="BK1665" s="0" t="s">
        <v>399</v>
      </c>
      <c r="BL1665" s="0" t="s">
        <v>6025</v>
      </c>
      <c r="BM1665" s="0" t="s">
        <v>6014</v>
      </c>
      <c r="BN1665" s="0" t="s">
        <v>6000</v>
      </c>
      <c r="BO1665" s="0" t="s">
        <v>105</v>
      </c>
      <c r="BP1665" s="0" t="s">
        <v>5994</v>
      </c>
      <c r="BQ1665" s="0" t="s">
        <v>127</v>
      </c>
      <c r="BT1665" s="0" t="n">
        <v>0</v>
      </c>
      <c r="BU1665" s="0" t="s">
        <v>6001</v>
      </c>
      <c r="BW1665" s="0" t="n">
        <v>2005</v>
      </c>
      <c r="BX1665" s="0" t="n">
        <v>2019</v>
      </c>
      <c r="BY1665" s="0" t="s">
        <v>207</v>
      </c>
      <c r="BZ1665" s="0" t="n">
        <v>2012</v>
      </c>
      <c r="CA1665" s="0" t="n">
        <v>0.266666666666667</v>
      </c>
      <c r="CB1665" s="0" t="n">
        <v>0</v>
      </c>
      <c r="CC1665" s="0" t="n">
        <v>1</v>
      </c>
      <c r="CD1665" s="0" t="n">
        <v>0.0529967519716702</v>
      </c>
      <c r="CE1665" s="0" t="n">
        <v>1</v>
      </c>
    </row>
    <row r="1666" customFormat="false" ht="15" hidden="false" customHeight="false" outlineLevel="0" collapsed="false">
      <c r="A1666" s="0" t="s">
        <v>5994</v>
      </c>
      <c r="B1666" s="0" t="n">
        <v>2971</v>
      </c>
      <c r="C1666" s="0" t="n">
        <v>0.075177733706536</v>
      </c>
      <c r="D1666" s="0" t="n">
        <v>3233</v>
      </c>
      <c r="E1666" s="0" t="n">
        <f aca="false">IF(ISNUMBER($BA1666),$BA1666,IF(AND(ISNUMBER($D1666),ISNUMBER($BW1666),ISNUMBER($BX1666)),$D1666*($BX1666-$BW1666+1),""))</f>
        <v>3233</v>
      </c>
      <c r="H1666" s="0" t="s">
        <v>118</v>
      </c>
      <c r="I1666" s="0" t="s">
        <v>344</v>
      </c>
      <c r="J1666" s="0" t="n">
        <f aca="false">IF($BW1666&lt;&gt;"",$BW1666,"")</f>
        <v>2005</v>
      </c>
      <c r="K1666" s="0" t="n">
        <f aca="false">IF($BX1666&lt;&gt;"",$BX1666,"")</f>
        <v>2019</v>
      </c>
      <c r="L1666" s="0" t="n">
        <f aca="false">IF(AND(ISNUMBER($BW1666),ISNUMBER($BX1666)),($BW1666+$BX1666)/2,"")</f>
        <v>2012</v>
      </c>
      <c r="M1666" s="0" t="n">
        <f aca="false">IF($L1666&lt;&gt;"",$L1666,"")</f>
        <v>2012</v>
      </c>
      <c r="N1666" s="0" t="n">
        <f aca="false">IF(AND(ISNUMBER($BW1666),ISNUMBER($BX1666)),MIN(1,MAX(0,($BX1666-2016+1)/($BX1666-$BW1666+1))),"")</f>
        <v>0.266666666666667</v>
      </c>
      <c r="O1666" s="0" t="n">
        <f aca="false">IF(AND(ISNUMBER($BW1666),ISNUMBER($BX1666)),MIN(1,MAX(0,($BX1666-2017+1)/($BX1666-$BW1666+1))),"")</f>
        <v>0.2</v>
      </c>
      <c r="P1666" s="0" t="n">
        <f aca="false">IF(AND(ISNUMBER($BW1666),ISNUMBER($BX1666)),MIN(1,MAX(0,($BX1666-2018+1)/($BX1666-$BW1666+1))),"")</f>
        <v>0.133333333333333</v>
      </c>
      <c r="Q1666" s="0" t="n">
        <f aca="false">IF(AND(ISNUMBER($BW1666),ISNUMBER($BX1666)),MIN(1,MAX(0,($BX1666-2019+1)/($BX1666-$BW1666+1))),"")</f>
        <v>0.0666666666666667</v>
      </c>
      <c r="R1666" s="0" t="n">
        <f aca="false">IF(AND(ISNUMBER($BW1666),ISNUMBER($BX1666)),MIN(1,MAX(0,($BX1666-2016+1)/($BX1666-$BW1666+1))),"")</f>
        <v>0.266666666666667</v>
      </c>
      <c r="S1666" s="0" t="n">
        <f aca="false">IF($L1666&lt;&gt;"",IF($L1666&gt;=2015.5,1,0),"")</f>
        <v>0</v>
      </c>
      <c r="T1666" s="0" t="n">
        <f aca="false">IF($L1666&lt;&gt;"",IF($L1666&gt;=2016,1,0),"")</f>
        <v>0</v>
      </c>
      <c r="U1666" s="0" t="n">
        <f aca="false">IF(ISNUMBER($BX1666),IF($BX1666&gt;=2016,1,0),"")</f>
        <v>1</v>
      </c>
      <c r="V1666" s="0" t="n">
        <f aca="false">IF(ISNUMBER($BW1666),IF($BW1666&gt;=2016,1,0),"")</f>
        <v>0</v>
      </c>
      <c r="W1666" s="0" t="str">
        <f aca="false">IF(AND(ISNUMBER($BW1666),ISNUMBER($BX1666)),IF($BW1666&gt;=2016,"post-only",IF($BX1666&lt;2016,"pre-only","mixed")),"")</f>
        <v>mixed</v>
      </c>
      <c r="X1666" s="0" t="n">
        <f aca="false">IF(AND(ISNUMBER($BW1666),ISNUMBER($BX1666)),MIN(1,MAX(0,($BX1666-2017+1)/($BX1666-$BW1666+1))),"")</f>
        <v>0.2</v>
      </c>
      <c r="Y1666" s="0" t="n">
        <f aca="false">IF(AND(ISNUMBER($BW1666),ISNUMBER($BX1666)),MIN(1,MAX(0,($BX1666-2018+1)/($BX1666-$BW1666+1))),"")</f>
        <v>0.133333333333333</v>
      </c>
      <c r="Z1666" s="0" t="n">
        <f aca="false">IF(AND(ISNUMBER($BW1666),ISNUMBER($BX1666)),MIN(1,MAX(0,($BX1666-2019+1)/($BX1666-$BW1666+1))),"")</f>
        <v>0.0666666666666667</v>
      </c>
      <c r="AA1666" s="0" t="n">
        <f aca="false">IF(ISNUMBER($BX1666),IF($BX1666&gt;=2017,1,0),"")</f>
        <v>1</v>
      </c>
      <c r="AB1666" s="0" t="n">
        <f aca="false">IF(ISNUMBER($BX1666),IF($BX1666&gt;=2018,1,0),"")</f>
        <v>1</v>
      </c>
      <c r="AC1666" s="0" t="n">
        <f aca="false">IF(ISNUMBER($BX1666),IF($BX1666&gt;=2019,1,0),"")</f>
        <v>1</v>
      </c>
      <c r="AD1666" s="0" t="n">
        <f aca="false">IF($L1666&lt;&gt;"",IF($L1666&gt;2013,1,0),"")</f>
        <v>0</v>
      </c>
      <c r="AE1666" s="0" t="n">
        <f aca="false">IF($L1666&lt;&gt;"",1+IF($L1666&gt;2011,1,0)+IF($L1666&gt;2014,1,0),"")</f>
        <v>2</v>
      </c>
      <c r="AF1666" s="0" t="s">
        <v>761</v>
      </c>
      <c r="AG1666" s="0" t="s">
        <v>88</v>
      </c>
      <c r="AH1666" s="0" t="s">
        <v>89</v>
      </c>
      <c r="AI1666" s="0" t="s">
        <v>334</v>
      </c>
      <c r="AJ1666" s="0" t="s">
        <v>497</v>
      </c>
      <c r="AK1666" s="0" t="str">
        <f aca="false">IF(AND($CF1666&lt;&gt;"",IFERROR(INDEX(subsample_country_map!$B:$B,MATCH($CF1666,subsample_country_map!$A:$A,0)),"")&lt;&gt;""),INDEX(subsample_country_map!$B:$B,MATCH($CF1666,subsample_country_map!$A:$A,0)),INDEX(lookup!$AA:$AA,MATCH($A1666,lookup!$A:$A,0)))</f>
        <v>3_AsiaPac</v>
      </c>
      <c r="AL1666" s="0" t="str">
        <f aca="false">IF(AND($CF1666&lt;&gt;"",IFERROR(INDEX(subsample_country_map!$C:$C,MATCH($CF1666,subsample_country_map!$A:$A,0)),"")&lt;&gt;""),INDEX(subsample_country_map!$C:$C,MATCH($CF1666,subsample_country_map!$A:$A,0)),INDEX(lookup!$AB:$AB,MATCH($A1666,lookup!$A:$A,0)))</f>
        <v>1_developed</v>
      </c>
      <c r="AM1666" s="0" t="str">
        <f aca="false">IF(AND($CF1666&lt;&gt;"",IFERROR(INDEX(subsample_country_map!$D:$D,MATCH($CF1666,subsample_country_map!$A:$A,0)),"")&lt;&gt;""),INDEX(subsample_country_map!$D:$D,MATCH($CF1666,subsample_country_map!$A:$A,0)),INDEX(lookup!$AC:$AC,MATCH($A1666,lookup!$A:$A,0)))</f>
        <v>2_non_western</v>
      </c>
      <c r="AN1666" s="0" t="str">
        <f aca="false">IF(AND($CF1666&lt;&gt;"",IFERROR(INDEX(subsample_country_map!$E:$E,MATCH($CF1666,subsample_country_map!$A:$A,0)),"")&lt;&gt;""),INDEX(subsample_country_map!$E:$E,MATCH($CF1666,subsample_country_map!$A:$A,0)),INDEX(lookup!$AD:$AD,MATCH($A1666,lookup!$A:$A,0)))</f>
        <v>2_civil law</v>
      </c>
      <c r="AO1666" s="0" t="str">
        <f aca="false">INDEX(lookup!$Y:$Y,MATCH($A1666,lookup!$A:$A,0))</f>
        <v>0_published</v>
      </c>
      <c r="AP1666" s="0" t="str">
        <f aca="false">INDEX(lookup!$Z:$Z,MATCH($A1666,lookup!$A:$A,0))</f>
        <v>1_VHB high</v>
      </c>
      <c r="AQ1666" s="0" t="str">
        <f aca="false">INDEX(lookup!$W:$W,MATCH($A1666,lookup!$A:$A,0))</f>
        <v>1_fin/acc/econ</v>
      </c>
      <c r="AS1666" s="0" t="s">
        <v>91</v>
      </c>
      <c r="AT1666" s="0" t="s">
        <v>397</v>
      </c>
      <c r="AU1666" s="0" t="s">
        <v>93</v>
      </c>
      <c r="AV1666" s="0" t="s">
        <v>6026</v>
      </c>
      <c r="AW1666" s="0" t="s">
        <v>6027</v>
      </c>
      <c r="BA1666" s="0" t="n">
        <v>3233</v>
      </c>
      <c r="BB1666" s="0" t="s">
        <v>96</v>
      </c>
      <c r="BC1666" s="0" t="s">
        <v>358</v>
      </c>
      <c r="BD1666" s="0" t="s">
        <v>123</v>
      </c>
      <c r="BE1666" s="0" t="s">
        <v>98</v>
      </c>
      <c r="BI1666" s="0" t="s">
        <v>189</v>
      </c>
      <c r="BJ1666" s="0" t="s">
        <v>6028</v>
      </c>
      <c r="BK1666" s="0" t="s">
        <v>191</v>
      </c>
      <c r="BL1666" s="0" t="s">
        <v>6029</v>
      </c>
      <c r="BM1666" s="0" t="s">
        <v>5999</v>
      </c>
      <c r="BN1666" s="0" t="s">
        <v>6000</v>
      </c>
      <c r="BO1666" s="0" t="s">
        <v>105</v>
      </c>
      <c r="BP1666" s="0" t="s">
        <v>5994</v>
      </c>
      <c r="BQ1666" s="0" t="s">
        <v>127</v>
      </c>
      <c r="BT1666" s="0" t="n">
        <v>0</v>
      </c>
      <c r="BU1666" s="0" t="s">
        <v>6001</v>
      </c>
      <c r="BW1666" s="0" t="n">
        <v>2005</v>
      </c>
      <c r="BX1666" s="0" t="n">
        <v>2019</v>
      </c>
      <c r="BY1666" s="0" t="s">
        <v>207</v>
      </c>
      <c r="BZ1666" s="0" t="n">
        <v>2012</v>
      </c>
      <c r="CA1666" s="0" t="n">
        <v>0.266666666666667</v>
      </c>
      <c r="CB1666" s="0" t="n">
        <v>0</v>
      </c>
      <c r="CC1666" s="0" t="n">
        <v>1</v>
      </c>
      <c r="CD1666" s="0" t="n">
        <v>0.0753198430367325</v>
      </c>
      <c r="CE1666" s="0" t="n">
        <v>1</v>
      </c>
    </row>
    <row r="1667" customFormat="false" ht="15" hidden="false" customHeight="false" outlineLevel="0" collapsed="false">
      <c r="A1667" s="0" t="s">
        <v>5994</v>
      </c>
      <c r="B1667" s="0" t="n">
        <v>2972</v>
      </c>
      <c r="C1667" s="0" t="n">
        <v>0.113810264289199</v>
      </c>
      <c r="D1667" s="0" t="n">
        <v>3233</v>
      </c>
      <c r="E1667" s="0" t="n">
        <f aca="false">IF(ISNUMBER($BA1667),$BA1667,IF(AND(ISNUMBER($D1667),ISNUMBER($BW1667),ISNUMBER($BX1667)),$D1667*($BX1667-$BW1667+1),""))</f>
        <v>3233</v>
      </c>
      <c r="H1667" s="0" t="s">
        <v>118</v>
      </c>
      <c r="I1667" s="0" t="s">
        <v>344</v>
      </c>
      <c r="J1667" s="0" t="n">
        <f aca="false">IF($BW1667&lt;&gt;"",$BW1667,"")</f>
        <v>2005</v>
      </c>
      <c r="K1667" s="0" t="n">
        <f aca="false">IF($BX1667&lt;&gt;"",$BX1667,"")</f>
        <v>2019</v>
      </c>
      <c r="L1667" s="0" t="n">
        <f aca="false">IF(AND(ISNUMBER($BW1667),ISNUMBER($BX1667)),($BW1667+$BX1667)/2,"")</f>
        <v>2012</v>
      </c>
      <c r="M1667" s="0" t="n">
        <f aca="false">IF($L1667&lt;&gt;"",$L1667,"")</f>
        <v>2012</v>
      </c>
      <c r="N1667" s="0" t="n">
        <f aca="false">IF(AND(ISNUMBER($BW1667),ISNUMBER($BX1667)),MIN(1,MAX(0,($BX1667-2016+1)/($BX1667-$BW1667+1))),"")</f>
        <v>0.266666666666667</v>
      </c>
      <c r="O1667" s="0" t="n">
        <f aca="false">IF(AND(ISNUMBER($BW1667),ISNUMBER($BX1667)),MIN(1,MAX(0,($BX1667-2017+1)/($BX1667-$BW1667+1))),"")</f>
        <v>0.2</v>
      </c>
      <c r="P1667" s="0" t="n">
        <f aca="false">IF(AND(ISNUMBER($BW1667),ISNUMBER($BX1667)),MIN(1,MAX(0,($BX1667-2018+1)/($BX1667-$BW1667+1))),"")</f>
        <v>0.133333333333333</v>
      </c>
      <c r="Q1667" s="0" t="n">
        <f aca="false">IF(AND(ISNUMBER($BW1667),ISNUMBER($BX1667)),MIN(1,MAX(0,($BX1667-2019+1)/($BX1667-$BW1667+1))),"")</f>
        <v>0.0666666666666667</v>
      </c>
      <c r="R1667" s="0" t="n">
        <f aca="false">IF(AND(ISNUMBER($BW1667),ISNUMBER($BX1667)),MIN(1,MAX(0,($BX1667-2016+1)/($BX1667-$BW1667+1))),"")</f>
        <v>0.266666666666667</v>
      </c>
      <c r="S1667" s="0" t="n">
        <f aca="false">IF($L1667&lt;&gt;"",IF($L1667&gt;=2015.5,1,0),"")</f>
        <v>0</v>
      </c>
      <c r="T1667" s="0" t="n">
        <f aca="false">IF($L1667&lt;&gt;"",IF($L1667&gt;=2016,1,0),"")</f>
        <v>0</v>
      </c>
      <c r="U1667" s="0" t="n">
        <f aca="false">IF(ISNUMBER($BX1667),IF($BX1667&gt;=2016,1,0),"")</f>
        <v>1</v>
      </c>
      <c r="V1667" s="0" t="n">
        <f aca="false">IF(ISNUMBER($BW1667),IF($BW1667&gt;=2016,1,0),"")</f>
        <v>0</v>
      </c>
      <c r="W1667" s="0" t="str">
        <f aca="false">IF(AND(ISNUMBER($BW1667),ISNUMBER($BX1667)),IF($BW1667&gt;=2016,"post-only",IF($BX1667&lt;2016,"pre-only","mixed")),"")</f>
        <v>mixed</v>
      </c>
      <c r="X1667" s="0" t="n">
        <f aca="false">IF(AND(ISNUMBER($BW1667),ISNUMBER($BX1667)),MIN(1,MAX(0,($BX1667-2017+1)/($BX1667-$BW1667+1))),"")</f>
        <v>0.2</v>
      </c>
      <c r="Y1667" s="0" t="n">
        <f aca="false">IF(AND(ISNUMBER($BW1667),ISNUMBER($BX1667)),MIN(1,MAX(0,($BX1667-2018+1)/($BX1667-$BW1667+1))),"")</f>
        <v>0.133333333333333</v>
      </c>
      <c r="Z1667" s="0" t="n">
        <f aca="false">IF(AND(ISNUMBER($BW1667),ISNUMBER($BX1667)),MIN(1,MAX(0,($BX1667-2019+1)/($BX1667-$BW1667+1))),"")</f>
        <v>0.0666666666666667</v>
      </c>
      <c r="AA1667" s="0" t="n">
        <f aca="false">IF(ISNUMBER($BX1667),IF($BX1667&gt;=2017,1,0),"")</f>
        <v>1</v>
      </c>
      <c r="AB1667" s="0" t="n">
        <f aca="false">IF(ISNUMBER($BX1667),IF($BX1667&gt;=2018,1,0),"")</f>
        <v>1</v>
      </c>
      <c r="AC1667" s="0" t="n">
        <f aca="false">IF(ISNUMBER($BX1667),IF($BX1667&gt;=2019,1,0),"")</f>
        <v>1</v>
      </c>
      <c r="AD1667" s="0" t="n">
        <f aca="false">IF($L1667&lt;&gt;"",IF($L1667&gt;2013,1,0),"")</f>
        <v>0</v>
      </c>
      <c r="AE1667" s="0" t="n">
        <f aca="false">IF($L1667&lt;&gt;"",1+IF($L1667&gt;2011,1,0)+IF($L1667&gt;2014,1,0),"")</f>
        <v>2</v>
      </c>
      <c r="AF1667" s="0" t="s">
        <v>761</v>
      </c>
      <c r="AG1667" s="0" t="s">
        <v>88</v>
      </c>
      <c r="AH1667" s="0" t="s">
        <v>89</v>
      </c>
      <c r="AI1667" s="0" t="s">
        <v>334</v>
      </c>
      <c r="AJ1667" s="0" t="s">
        <v>497</v>
      </c>
      <c r="AK1667" s="0" t="str">
        <f aca="false">IF(AND($CF1667&lt;&gt;"",IFERROR(INDEX(subsample_country_map!$B:$B,MATCH($CF1667,subsample_country_map!$A:$A,0)),"")&lt;&gt;""),INDEX(subsample_country_map!$B:$B,MATCH($CF1667,subsample_country_map!$A:$A,0)),INDEX(lookup!$AA:$AA,MATCH($A1667,lookup!$A:$A,0)))</f>
        <v>3_AsiaPac</v>
      </c>
      <c r="AL1667" s="0" t="str">
        <f aca="false">IF(AND($CF1667&lt;&gt;"",IFERROR(INDEX(subsample_country_map!$C:$C,MATCH($CF1667,subsample_country_map!$A:$A,0)),"")&lt;&gt;""),INDEX(subsample_country_map!$C:$C,MATCH($CF1667,subsample_country_map!$A:$A,0)),INDEX(lookup!$AB:$AB,MATCH($A1667,lookup!$A:$A,0)))</f>
        <v>1_developed</v>
      </c>
      <c r="AM1667" s="0" t="str">
        <f aca="false">IF(AND($CF1667&lt;&gt;"",IFERROR(INDEX(subsample_country_map!$D:$D,MATCH($CF1667,subsample_country_map!$A:$A,0)),"")&lt;&gt;""),INDEX(subsample_country_map!$D:$D,MATCH($CF1667,subsample_country_map!$A:$A,0)),INDEX(lookup!$AC:$AC,MATCH($A1667,lookup!$A:$A,0)))</f>
        <v>2_non_western</v>
      </c>
      <c r="AN1667" s="0" t="str">
        <f aca="false">IF(AND($CF1667&lt;&gt;"",IFERROR(INDEX(subsample_country_map!$E:$E,MATCH($CF1667,subsample_country_map!$A:$A,0)),"")&lt;&gt;""),INDEX(subsample_country_map!$E:$E,MATCH($CF1667,subsample_country_map!$A:$A,0)),INDEX(lookup!$AD:$AD,MATCH($A1667,lookup!$A:$A,0)))</f>
        <v>2_civil law</v>
      </c>
      <c r="AO1667" s="0" t="str">
        <f aca="false">INDEX(lookup!$Y:$Y,MATCH($A1667,lookup!$A:$A,0))</f>
        <v>0_published</v>
      </c>
      <c r="AP1667" s="0" t="str">
        <f aca="false">INDEX(lookup!$Z:$Z,MATCH($A1667,lookup!$A:$A,0))</f>
        <v>1_VHB high</v>
      </c>
      <c r="AQ1667" s="0" t="str">
        <f aca="false">INDEX(lookup!$W:$W,MATCH($A1667,lookup!$A:$A,0))</f>
        <v>1_fin/acc/econ</v>
      </c>
      <c r="AS1667" s="0" t="s">
        <v>91</v>
      </c>
      <c r="AT1667" s="0" t="s">
        <v>397</v>
      </c>
      <c r="AU1667" s="0" t="s">
        <v>93</v>
      </c>
      <c r="AV1667" s="0" t="s">
        <v>6030</v>
      </c>
      <c r="AW1667" s="0" t="s">
        <v>6018</v>
      </c>
      <c r="BA1667" s="0" t="n">
        <v>3233</v>
      </c>
      <c r="BB1667" s="0" t="s">
        <v>96</v>
      </c>
      <c r="BC1667" s="0" t="s">
        <v>358</v>
      </c>
      <c r="BD1667" s="0" t="s">
        <v>123</v>
      </c>
      <c r="BE1667" s="0" t="s">
        <v>98</v>
      </c>
      <c r="BI1667" s="0" t="s">
        <v>189</v>
      </c>
      <c r="BJ1667" s="0" t="s">
        <v>6031</v>
      </c>
      <c r="BK1667" s="0" t="s">
        <v>191</v>
      </c>
      <c r="BL1667" s="0" t="s">
        <v>6032</v>
      </c>
      <c r="BM1667" s="0" t="s">
        <v>6006</v>
      </c>
      <c r="BN1667" s="0" t="s">
        <v>6000</v>
      </c>
      <c r="BO1667" s="0" t="s">
        <v>105</v>
      </c>
      <c r="BP1667" s="0" t="s">
        <v>5994</v>
      </c>
      <c r="BQ1667" s="0" t="s">
        <v>127</v>
      </c>
      <c r="BT1667" s="0" t="n">
        <v>0</v>
      </c>
      <c r="BU1667" s="0" t="s">
        <v>6001</v>
      </c>
      <c r="BW1667" s="0" t="n">
        <v>2005</v>
      </c>
      <c r="BX1667" s="0" t="n">
        <v>2019</v>
      </c>
      <c r="BY1667" s="0" t="s">
        <v>207</v>
      </c>
      <c r="BZ1667" s="0" t="n">
        <v>2012</v>
      </c>
      <c r="CA1667" s="0" t="n">
        <v>0.266666666666667</v>
      </c>
      <c r="CB1667" s="0" t="n">
        <v>0</v>
      </c>
      <c r="CC1667" s="0" t="n">
        <v>1</v>
      </c>
      <c r="CD1667" s="0" t="n">
        <v>0.114305505167707</v>
      </c>
      <c r="CE1667" s="0" t="n">
        <v>1</v>
      </c>
    </row>
    <row r="1668" customFormat="false" ht="15" hidden="false" customHeight="false" outlineLevel="0" collapsed="false">
      <c r="A1668" s="0" t="s">
        <v>5994</v>
      </c>
      <c r="B1668" s="0" t="n">
        <v>2973</v>
      </c>
      <c r="C1668" s="0" t="n">
        <v>0.114448172824018</v>
      </c>
      <c r="D1668" s="0" t="n">
        <v>3233</v>
      </c>
      <c r="E1668" s="0" t="n">
        <f aca="false">IF(ISNUMBER($BA1668),$BA1668,IF(AND(ISNUMBER($D1668),ISNUMBER($BW1668),ISNUMBER($BX1668)),$D1668*($BX1668-$BW1668+1),""))</f>
        <v>3233</v>
      </c>
      <c r="H1668" s="0" t="s">
        <v>118</v>
      </c>
      <c r="I1668" s="0" t="s">
        <v>344</v>
      </c>
      <c r="J1668" s="0" t="n">
        <f aca="false">IF($BW1668&lt;&gt;"",$BW1668,"")</f>
        <v>2005</v>
      </c>
      <c r="K1668" s="0" t="n">
        <f aca="false">IF($BX1668&lt;&gt;"",$BX1668,"")</f>
        <v>2019</v>
      </c>
      <c r="L1668" s="0" t="n">
        <f aca="false">IF(AND(ISNUMBER($BW1668),ISNUMBER($BX1668)),($BW1668+$BX1668)/2,"")</f>
        <v>2012</v>
      </c>
      <c r="M1668" s="0" t="n">
        <f aca="false">IF($L1668&lt;&gt;"",$L1668,"")</f>
        <v>2012</v>
      </c>
      <c r="N1668" s="0" t="n">
        <f aca="false">IF(AND(ISNUMBER($BW1668),ISNUMBER($BX1668)),MIN(1,MAX(0,($BX1668-2016+1)/($BX1668-$BW1668+1))),"")</f>
        <v>0.266666666666667</v>
      </c>
      <c r="O1668" s="0" t="n">
        <f aca="false">IF(AND(ISNUMBER($BW1668),ISNUMBER($BX1668)),MIN(1,MAX(0,($BX1668-2017+1)/($BX1668-$BW1668+1))),"")</f>
        <v>0.2</v>
      </c>
      <c r="P1668" s="0" t="n">
        <f aca="false">IF(AND(ISNUMBER($BW1668),ISNUMBER($BX1668)),MIN(1,MAX(0,($BX1668-2018+1)/($BX1668-$BW1668+1))),"")</f>
        <v>0.133333333333333</v>
      </c>
      <c r="Q1668" s="0" t="n">
        <f aca="false">IF(AND(ISNUMBER($BW1668),ISNUMBER($BX1668)),MIN(1,MAX(0,($BX1668-2019+1)/($BX1668-$BW1668+1))),"")</f>
        <v>0.0666666666666667</v>
      </c>
      <c r="R1668" s="0" t="n">
        <f aca="false">IF(AND(ISNUMBER($BW1668),ISNUMBER($BX1668)),MIN(1,MAX(0,($BX1668-2016+1)/($BX1668-$BW1668+1))),"")</f>
        <v>0.266666666666667</v>
      </c>
      <c r="S1668" s="0" t="n">
        <f aca="false">IF($L1668&lt;&gt;"",IF($L1668&gt;=2015.5,1,0),"")</f>
        <v>0</v>
      </c>
      <c r="T1668" s="0" t="n">
        <f aca="false">IF($L1668&lt;&gt;"",IF($L1668&gt;=2016,1,0),"")</f>
        <v>0</v>
      </c>
      <c r="U1668" s="0" t="n">
        <f aca="false">IF(ISNUMBER($BX1668),IF($BX1668&gt;=2016,1,0),"")</f>
        <v>1</v>
      </c>
      <c r="V1668" s="0" t="n">
        <f aca="false">IF(ISNUMBER($BW1668),IF($BW1668&gt;=2016,1,0),"")</f>
        <v>0</v>
      </c>
      <c r="W1668" s="0" t="str">
        <f aca="false">IF(AND(ISNUMBER($BW1668),ISNUMBER($BX1668)),IF($BW1668&gt;=2016,"post-only",IF($BX1668&lt;2016,"pre-only","mixed")),"")</f>
        <v>mixed</v>
      </c>
      <c r="X1668" s="0" t="n">
        <f aca="false">IF(AND(ISNUMBER($BW1668),ISNUMBER($BX1668)),MIN(1,MAX(0,($BX1668-2017+1)/($BX1668-$BW1668+1))),"")</f>
        <v>0.2</v>
      </c>
      <c r="Y1668" s="0" t="n">
        <f aca="false">IF(AND(ISNUMBER($BW1668),ISNUMBER($BX1668)),MIN(1,MAX(0,($BX1668-2018+1)/($BX1668-$BW1668+1))),"")</f>
        <v>0.133333333333333</v>
      </c>
      <c r="Z1668" s="0" t="n">
        <f aca="false">IF(AND(ISNUMBER($BW1668),ISNUMBER($BX1668)),MIN(1,MAX(0,($BX1668-2019+1)/($BX1668-$BW1668+1))),"")</f>
        <v>0.0666666666666667</v>
      </c>
      <c r="AA1668" s="0" t="n">
        <f aca="false">IF(ISNUMBER($BX1668),IF($BX1668&gt;=2017,1,0),"")</f>
        <v>1</v>
      </c>
      <c r="AB1668" s="0" t="n">
        <f aca="false">IF(ISNUMBER($BX1668),IF($BX1668&gt;=2018,1,0),"")</f>
        <v>1</v>
      </c>
      <c r="AC1668" s="0" t="n">
        <f aca="false">IF(ISNUMBER($BX1668),IF($BX1668&gt;=2019,1,0),"")</f>
        <v>1</v>
      </c>
      <c r="AD1668" s="0" t="n">
        <f aca="false">IF($L1668&lt;&gt;"",IF($L1668&gt;2013,1,0),"")</f>
        <v>0</v>
      </c>
      <c r="AE1668" s="0" t="n">
        <f aca="false">IF($L1668&lt;&gt;"",1+IF($L1668&gt;2011,1,0)+IF($L1668&gt;2014,1,0),"")</f>
        <v>2</v>
      </c>
      <c r="AF1668" s="0" t="s">
        <v>761</v>
      </c>
      <c r="AG1668" s="0" t="s">
        <v>88</v>
      </c>
      <c r="AH1668" s="0" t="s">
        <v>89</v>
      </c>
      <c r="AI1668" s="0" t="s">
        <v>334</v>
      </c>
      <c r="AJ1668" s="0" t="s">
        <v>497</v>
      </c>
      <c r="AK1668" s="0" t="str">
        <f aca="false">IF(AND($CF1668&lt;&gt;"",IFERROR(INDEX(subsample_country_map!$B:$B,MATCH($CF1668,subsample_country_map!$A:$A,0)),"")&lt;&gt;""),INDEX(subsample_country_map!$B:$B,MATCH($CF1668,subsample_country_map!$A:$A,0)),INDEX(lookup!$AA:$AA,MATCH($A1668,lookup!$A:$A,0)))</f>
        <v>3_AsiaPac</v>
      </c>
      <c r="AL1668" s="0" t="str">
        <f aca="false">IF(AND($CF1668&lt;&gt;"",IFERROR(INDEX(subsample_country_map!$C:$C,MATCH($CF1668,subsample_country_map!$A:$A,0)),"")&lt;&gt;""),INDEX(subsample_country_map!$C:$C,MATCH($CF1668,subsample_country_map!$A:$A,0)),INDEX(lookup!$AB:$AB,MATCH($A1668,lookup!$A:$A,0)))</f>
        <v>1_developed</v>
      </c>
      <c r="AM1668" s="0" t="str">
        <f aca="false">IF(AND($CF1668&lt;&gt;"",IFERROR(INDEX(subsample_country_map!$D:$D,MATCH($CF1668,subsample_country_map!$A:$A,0)),"")&lt;&gt;""),INDEX(subsample_country_map!$D:$D,MATCH($CF1668,subsample_country_map!$A:$A,0)),INDEX(lookup!$AC:$AC,MATCH($A1668,lookup!$A:$A,0)))</f>
        <v>2_non_western</v>
      </c>
      <c r="AN1668" s="0" t="str">
        <f aca="false">IF(AND($CF1668&lt;&gt;"",IFERROR(INDEX(subsample_country_map!$E:$E,MATCH($CF1668,subsample_country_map!$A:$A,0)),"")&lt;&gt;""),INDEX(subsample_country_map!$E:$E,MATCH($CF1668,subsample_country_map!$A:$A,0)),INDEX(lookup!$AD:$AD,MATCH($A1668,lookup!$A:$A,0)))</f>
        <v>2_civil law</v>
      </c>
      <c r="AO1668" s="0" t="str">
        <f aca="false">INDEX(lookup!$Y:$Y,MATCH($A1668,lookup!$A:$A,0))</f>
        <v>0_published</v>
      </c>
      <c r="AP1668" s="0" t="str">
        <f aca="false">INDEX(lookup!$Z:$Z,MATCH($A1668,lookup!$A:$A,0))</f>
        <v>1_VHB high</v>
      </c>
      <c r="AQ1668" s="0" t="str">
        <f aca="false">INDEX(lookup!$W:$W,MATCH($A1668,lookup!$A:$A,0))</f>
        <v>1_fin/acc/econ</v>
      </c>
      <c r="AS1668" s="0" t="s">
        <v>91</v>
      </c>
      <c r="AT1668" s="0" t="s">
        <v>397</v>
      </c>
      <c r="AU1668" s="0" t="s">
        <v>93</v>
      </c>
      <c r="AV1668" s="0" t="s">
        <v>6033</v>
      </c>
      <c r="AW1668" s="0" t="s">
        <v>6021</v>
      </c>
      <c r="BA1668" s="0" t="n">
        <v>3233</v>
      </c>
      <c r="BB1668" s="0" t="s">
        <v>96</v>
      </c>
      <c r="BC1668" s="0" t="s">
        <v>358</v>
      </c>
      <c r="BD1668" s="0" t="s">
        <v>123</v>
      </c>
      <c r="BE1668" s="0" t="s">
        <v>98</v>
      </c>
      <c r="BI1668" s="0" t="s">
        <v>189</v>
      </c>
      <c r="BJ1668" s="0" t="s">
        <v>6034</v>
      </c>
      <c r="BK1668" s="0" t="s">
        <v>191</v>
      </c>
      <c r="BL1668" s="0" t="s">
        <v>6035</v>
      </c>
      <c r="BM1668" s="0" t="s">
        <v>6010</v>
      </c>
      <c r="BN1668" s="0" t="s">
        <v>6000</v>
      </c>
      <c r="BO1668" s="0" t="s">
        <v>105</v>
      </c>
      <c r="BP1668" s="0" t="s">
        <v>5994</v>
      </c>
      <c r="BQ1668" s="0" t="s">
        <v>127</v>
      </c>
      <c r="BT1668" s="0" t="n">
        <v>0</v>
      </c>
      <c r="BU1668" s="0" t="s">
        <v>6001</v>
      </c>
      <c r="BW1668" s="0" t="n">
        <v>2005</v>
      </c>
      <c r="BX1668" s="0" t="n">
        <v>2019</v>
      </c>
      <c r="BY1668" s="0" t="s">
        <v>207</v>
      </c>
      <c r="BZ1668" s="0" t="n">
        <v>2012</v>
      </c>
      <c r="CA1668" s="0" t="n">
        <v>0.266666666666667</v>
      </c>
      <c r="CB1668" s="0" t="n">
        <v>0</v>
      </c>
      <c r="CC1668" s="0" t="n">
        <v>1</v>
      </c>
      <c r="CD1668" s="0" t="n">
        <v>0.114951832447708</v>
      </c>
      <c r="CE1668" s="0" t="n">
        <v>1</v>
      </c>
    </row>
    <row r="1669" customFormat="false" ht="15" hidden="false" customHeight="false" outlineLevel="0" collapsed="false">
      <c r="A1669" s="0" t="s">
        <v>5994</v>
      </c>
      <c r="B1669" s="0" t="n">
        <v>2974</v>
      </c>
      <c r="C1669" s="0" t="n">
        <v>0.0538756479047468</v>
      </c>
      <c r="D1669" s="0" t="n">
        <v>3233</v>
      </c>
      <c r="E1669" s="0" t="n">
        <f aca="false">IF(ISNUMBER($BA1669),$BA1669,IF(AND(ISNUMBER($D1669),ISNUMBER($BW1669),ISNUMBER($BX1669)),$D1669*($BX1669-$BW1669+1),""))</f>
        <v>3233</v>
      </c>
      <c r="H1669" s="0" t="s">
        <v>118</v>
      </c>
      <c r="I1669" s="0" t="s">
        <v>344</v>
      </c>
      <c r="J1669" s="0" t="n">
        <f aca="false">IF($BW1669&lt;&gt;"",$BW1669,"")</f>
        <v>2005</v>
      </c>
      <c r="K1669" s="0" t="n">
        <f aca="false">IF($BX1669&lt;&gt;"",$BX1669,"")</f>
        <v>2019</v>
      </c>
      <c r="L1669" s="0" t="n">
        <f aca="false">IF(AND(ISNUMBER($BW1669),ISNUMBER($BX1669)),($BW1669+$BX1669)/2,"")</f>
        <v>2012</v>
      </c>
      <c r="M1669" s="0" t="n">
        <f aca="false">IF($L1669&lt;&gt;"",$L1669,"")</f>
        <v>2012</v>
      </c>
      <c r="N1669" s="0" t="n">
        <f aca="false">IF(AND(ISNUMBER($BW1669),ISNUMBER($BX1669)),MIN(1,MAX(0,($BX1669-2016+1)/($BX1669-$BW1669+1))),"")</f>
        <v>0.266666666666667</v>
      </c>
      <c r="O1669" s="0" t="n">
        <f aca="false">IF(AND(ISNUMBER($BW1669),ISNUMBER($BX1669)),MIN(1,MAX(0,($BX1669-2017+1)/($BX1669-$BW1669+1))),"")</f>
        <v>0.2</v>
      </c>
      <c r="P1669" s="0" t="n">
        <f aca="false">IF(AND(ISNUMBER($BW1669),ISNUMBER($BX1669)),MIN(1,MAX(0,($BX1669-2018+1)/($BX1669-$BW1669+1))),"")</f>
        <v>0.133333333333333</v>
      </c>
      <c r="Q1669" s="0" t="n">
        <f aca="false">IF(AND(ISNUMBER($BW1669),ISNUMBER($BX1669)),MIN(1,MAX(0,($BX1669-2019+1)/($BX1669-$BW1669+1))),"")</f>
        <v>0.0666666666666667</v>
      </c>
      <c r="R1669" s="0" t="n">
        <f aca="false">IF(AND(ISNUMBER($BW1669),ISNUMBER($BX1669)),MIN(1,MAX(0,($BX1669-2016+1)/($BX1669-$BW1669+1))),"")</f>
        <v>0.266666666666667</v>
      </c>
      <c r="S1669" s="0" t="n">
        <f aca="false">IF($L1669&lt;&gt;"",IF($L1669&gt;=2015.5,1,0),"")</f>
        <v>0</v>
      </c>
      <c r="T1669" s="0" t="n">
        <f aca="false">IF($L1669&lt;&gt;"",IF($L1669&gt;=2016,1,0),"")</f>
        <v>0</v>
      </c>
      <c r="U1669" s="0" t="n">
        <f aca="false">IF(ISNUMBER($BX1669),IF($BX1669&gt;=2016,1,0),"")</f>
        <v>1</v>
      </c>
      <c r="V1669" s="0" t="n">
        <f aca="false">IF(ISNUMBER($BW1669),IF($BW1669&gt;=2016,1,0),"")</f>
        <v>0</v>
      </c>
      <c r="W1669" s="0" t="str">
        <f aca="false">IF(AND(ISNUMBER($BW1669),ISNUMBER($BX1669)),IF($BW1669&gt;=2016,"post-only",IF($BX1669&lt;2016,"pre-only","mixed")),"")</f>
        <v>mixed</v>
      </c>
      <c r="X1669" s="0" t="n">
        <f aca="false">IF(AND(ISNUMBER($BW1669),ISNUMBER($BX1669)),MIN(1,MAX(0,($BX1669-2017+1)/($BX1669-$BW1669+1))),"")</f>
        <v>0.2</v>
      </c>
      <c r="Y1669" s="0" t="n">
        <f aca="false">IF(AND(ISNUMBER($BW1669),ISNUMBER($BX1669)),MIN(1,MAX(0,($BX1669-2018+1)/($BX1669-$BW1669+1))),"")</f>
        <v>0.133333333333333</v>
      </c>
      <c r="Z1669" s="0" t="n">
        <f aca="false">IF(AND(ISNUMBER($BW1669),ISNUMBER($BX1669)),MIN(1,MAX(0,($BX1669-2019+1)/($BX1669-$BW1669+1))),"")</f>
        <v>0.0666666666666667</v>
      </c>
      <c r="AA1669" s="0" t="n">
        <f aca="false">IF(ISNUMBER($BX1669),IF($BX1669&gt;=2017,1,0),"")</f>
        <v>1</v>
      </c>
      <c r="AB1669" s="0" t="n">
        <f aca="false">IF(ISNUMBER($BX1669),IF($BX1669&gt;=2018,1,0),"")</f>
        <v>1</v>
      </c>
      <c r="AC1669" s="0" t="n">
        <f aca="false">IF(ISNUMBER($BX1669),IF($BX1669&gt;=2019,1,0),"")</f>
        <v>1</v>
      </c>
      <c r="AD1669" s="0" t="n">
        <f aca="false">IF($L1669&lt;&gt;"",IF($L1669&gt;2013,1,0),"")</f>
        <v>0</v>
      </c>
      <c r="AE1669" s="0" t="n">
        <f aca="false">IF($L1669&lt;&gt;"",1+IF($L1669&gt;2011,1,0)+IF($L1669&gt;2014,1,0),"")</f>
        <v>2</v>
      </c>
      <c r="AF1669" s="0" t="s">
        <v>761</v>
      </c>
      <c r="AG1669" s="0" t="s">
        <v>88</v>
      </c>
      <c r="AH1669" s="0" t="s">
        <v>89</v>
      </c>
      <c r="AI1669" s="0" t="s">
        <v>334</v>
      </c>
      <c r="AJ1669" s="0" t="s">
        <v>497</v>
      </c>
      <c r="AK1669" s="0" t="str">
        <f aca="false">IF(AND($CF1669&lt;&gt;"",IFERROR(INDEX(subsample_country_map!$B:$B,MATCH($CF1669,subsample_country_map!$A:$A,0)),"")&lt;&gt;""),INDEX(subsample_country_map!$B:$B,MATCH($CF1669,subsample_country_map!$A:$A,0)),INDEX(lookup!$AA:$AA,MATCH($A1669,lookup!$A:$A,0)))</f>
        <v>3_AsiaPac</v>
      </c>
      <c r="AL1669" s="0" t="str">
        <f aca="false">IF(AND($CF1669&lt;&gt;"",IFERROR(INDEX(subsample_country_map!$C:$C,MATCH($CF1669,subsample_country_map!$A:$A,0)),"")&lt;&gt;""),INDEX(subsample_country_map!$C:$C,MATCH($CF1669,subsample_country_map!$A:$A,0)),INDEX(lookup!$AB:$AB,MATCH($A1669,lookup!$A:$A,0)))</f>
        <v>1_developed</v>
      </c>
      <c r="AM1669" s="0" t="str">
        <f aca="false">IF(AND($CF1669&lt;&gt;"",IFERROR(INDEX(subsample_country_map!$D:$D,MATCH($CF1669,subsample_country_map!$A:$A,0)),"")&lt;&gt;""),INDEX(subsample_country_map!$D:$D,MATCH($CF1669,subsample_country_map!$A:$A,0)),INDEX(lookup!$AC:$AC,MATCH($A1669,lookup!$A:$A,0)))</f>
        <v>2_non_western</v>
      </c>
      <c r="AN1669" s="0" t="str">
        <f aca="false">IF(AND($CF1669&lt;&gt;"",IFERROR(INDEX(subsample_country_map!$E:$E,MATCH($CF1669,subsample_country_map!$A:$A,0)),"")&lt;&gt;""),INDEX(subsample_country_map!$E:$E,MATCH($CF1669,subsample_country_map!$A:$A,0)),INDEX(lookup!$AD:$AD,MATCH($A1669,lookup!$A:$A,0)))</f>
        <v>2_civil law</v>
      </c>
      <c r="AO1669" s="0" t="str">
        <f aca="false">INDEX(lookup!$Y:$Y,MATCH($A1669,lookup!$A:$A,0))</f>
        <v>0_published</v>
      </c>
      <c r="AP1669" s="0" t="str">
        <f aca="false">INDEX(lookup!$Z:$Z,MATCH($A1669,lookup!$A:$A,0))</f>
        <v>1_VHB high</v>
      </c>
      <c r="AQ1669" s="0" t="str">
        <f aca="false">INDEX(lookup!$W:$W,MATCH($A1669,lookup!$A:$A,0))</f>
        <v>1_fin/acc/econ</v>
      </c>
      <c r="AS1669" s="0" t="s">
        <v>91</v>
      </c>
      <c r="AT1669" s="0" t="s">
        <v>397</v>
      </c>
      <c r="AU1669" s="0" t="s">
        <v>93</v>
      </c>
      <c r="AV1669" s="0" t="s">
        <v>6036</v>
      </c>
      <c r="AW1669" s="0" t="s">
        <v>1624</v>
      </c>
      <c r="BA1669" s="0" t="n">
        <v>3233</v>
      </c>
      <c r="BB1669" s="0" t="s">
        <v>96</v>
      </c>
      <c r="BC1669" s="0" t="s">
        <v>358</v>
      </c>
      <c r="BD1669" s="0" t="s">
        <v>123</v>
      </c>
      <c r="BE1669" s="0" t="s">
        <v>98</v>
      </c>
      <c r="BI1669" s="0" t="s">
        <v>189</v>
      </c>
      <c r="BJ1669" s="0" t="s">
        <v>6037</v>
      </c>
      <c r="BK1669" s="0" t="s">
        <v>191</v>
      </c>
      <c r="BL1669" s="0" t="s">
        <v>6038</v>
      </c>
      <c r="BM1669" s="0" t="s">
        <v>6014</v>
      </c>
      <c r="BN1669" s="0" t="s">
        <v>6000</v>
      </c>
      <c r="BO1669" s="0" t="s">
        <v>105</v>
      </c>
      <c r="BP1669" s="0" t="s">
        <v>5994</v>
      </c>
      <c r="BQ1669" s="0" t="s">
        <v>127</v>
      </c>
      <c r="BT1669" s="0" t="n">
        <v>0</v>
      </c>
      <c r="BU1669" s="0" t="s">
        <v>6001</v>
      </c>
      <c r="BW1669" s="0" t="n">
        <v>2005</v>
      </c>
      <c r="BX1669" s="0" t="n">
        <v>2019</v>
      </c>
      <c r="BY1669" s="0" t="s">
        <v>207</v>
      </c>
      <c r="BZ1669" s="0" t="n">
        <v>2012</v>
      </c>
      <c r="CA1669" s="0" t="n">
        <v>0.266666666666667</v>
      </c>
      <c r="CB1669" s="0" t="n">
        <v>0</v>
      </c>
      <c r="CC1669" s="0" t="n">
        <v>1</v>
      </c>
      <c r="CD1669" s="0" t="n">
        <v>0.0539278650975515</v>
      </c>
      <c r="CE1669" s="0" t="n">
        <v>1</v>
      </c>
    </row>
    <row r="1670" customFormat="false" ht="15" hidden="false" customHeight="false" outlineLevel="0" collapsed="false">
      <c r="A1670" s="0" t="s">
        <v>5994</v>
      </c>
      <c r="B1670" s="0" t="n">
        <v>2975</v>
      </c>
      <c r="C1670" s="0" t="n">
        <v>0.0744869299545736</v>
      </c>
      <c r="D1670" s="0" t="n">
        <v>3233</v>
      </c>
      <c r="E1670" s="0" t="n">
        <f aca="false">IF(ISNUMBER($BA1670),$BA1670,IF(AND(ISNUMBER($D1670),ISNUMBER($BW1670),ISNUMBER($BX1670)),$D1670*($BX1670-$BW1670+1),""))</f>
        <v>3233</v>
      </c>
      <c r="H1670" s="0" t="s">
        <v>118</v>
      </c>
      <c r="I1670" s="0" t="s">
        <v>344</v>
      </c>
      <c r="J1670" s="0" t="n">
        <f aca="false">IF($BW1670&lt;&gt;"",$BW1670,"")</f>
        <v>2005</v>
      </c>
      <c r="K1670" s="0" t="n">
        <f aca="false">IF($BX1670&lt;&gt;"",$BX1670,"")</f>
        <v>2019</v>
      </c>
      <c r="L1670" s="0" t="n">
        <f aca="false">IF(AND(ISNUMBER($BW1670),ISNUMBER($BX1670)),($BW1670+$BX1670)/2,"")</f>
        <v>2012</v>
      </c>
      <c r="M1670" s="0" t="n">
        <f aca="false">IF($L1670&lt;&gt;"",$L1670,"")</f>
        <v>2012</v>
      </c>
      <c r="N1670" s="0" t="n">
        <f aca="false">IF(AND(ISNUMBER($BW1670),ISNUMBER($BX1670)),MIN(1,MAX(0,($BX1670-2016+1)/($BX1670-$BW1670+1))),"")</f>
        <v>0.266666666666667</v>
      </c>
      <c r="O1670" s="0" t="n">
        <f aca="false">IF(AND(ISNUMBER($BW1670),ISNUMBER($BX1670)),MIN(1,MAX(0,($BX1670-2017+1)/($BX1670-$BW1670+1))),"")</f>
        <v>0.2</v>
      </c>
      <c r="P1670" s="0" t="n">
        <f aca="false">IF(AND(ISNUMBER($BW1670),ISNUMBER($BX1670)),MIN(1,MAX(0,($BX1670-2018+1)/($BX1670-$BW1670+1))),"")</f>
        <v>0.133333333333333</v>
      </c>
      <c r="Q1670" s="0" t="n">
        <f aca="false">IF(AND(ISNUMBER($BW1670),ISNUMBER($BX1670)),MIN(1,MAX(0,($BX1670-2019+1)/($BX1670-$BW1670+1))),"")</f>
        <v>0.0666666666666667</v>
      </c>
      <c r="R1670" s="0" t="n">
        <f aca="false">IF(AND(ISNUMBER($BW1670),ISNUMBER($BX1670)),MIN(1,MAX(0,($BX1670-2016+1)/($BX1670-$BW1670+1))),"")</f>
        <v>0.266666666666667</v>
      </c>
      <c r="S1670" s="0" t="n">
        <f aca="false">IF($L1670&lt;&gt;"",IF($L1670&gt;=2015.5,1,0),"")</f>
        <v>0</v>
      </c>
      <c r="T1670" s="0" t="n">
        <f aca="false">IF($L1670&lt;&gt;"",IF($L1670&gt;=2016,1,0),"")</f>
        <v>0</v>
      </c>
      <c r="U1670" s="0" t="n">
        <f aca="false">IF(ISNUMBER($BX1670),IF($BX1670&gt;=2016,1,0),"")</f>
        <v>1</v>
      </c>
      <c r="V1670" s="0" t="n">
        <f aca="false">IF(ISNUMBER($BW1670),IF($BW1670&gt;=2016,1,0),"")</f>
        <v>0</v>
      </c>
      <c r="W1670" s="0" t="str">
        <f aca="false">IF(AND(ISNUMBER($BW1670),ISNUMBER($BX1670)),IF($BW1670&gt;=2016,"post-only",IF($BX1670&lt;2016,"pre-only","mixed")),"")</f>
        <v>mixed</v>
      </c>
      <c r="X1670" s="0" t="n">
        <f aca="false">IF(AND(ISNUMBER($BW1670),ISNUMBER($BX1670)),MIN(1,MAX(0,($BX1670-2017+1)/($BX1670-$BW1670+1))),"")</f>
        <v>0.2</v>
      </c>
      <c r="Y1670" s="0" t="n">
        <f aca="false">IF(AND(ISNUMBER($BW1670),ISNUMBER($BX1670)),MIN(1,MAX(0,($BX1670-2018+1)/($BX1670-$BW1670+1))),"")</f>
        <v>0.133333333333333</v>
      </c>
      <c r="Z1670" s="0" t="n">
        <f aca="false">IF(AND(ISNUMBER($BW1670),ISNUMBER($BX1670)),MIN(1,MAX(0,($BX1670-2019+1)/($BX1670-$BW1670+1))),"")</f>
        <v>0.0666666666666667</v>
      </c>
      <c r="AA1670" s="0" t="n">
        <f aca="false">IF(ISNUMBER($BX1670),IF($BX1670&gt;=2017,1,0),"")</f>
        <v>1</v>
      </c>
      <c r="AB1670" s="0" t="n">
        <f aca="false">IF(ISNUMBER($BX1670),IF($BX1670&gt;=2018,1,0),"")</f>
        <v>1</v>
      </c>
      <c r="AC1670" s="0" t="n">
        <f aca="false">IF(ISNUMBER($BX1670),IF($BX1670&gt;=2019,1,0),"")</f>
        <v>1</v>
      </c>
      <c r="AD1670" s="0" t="n">
        <f aca="false">IF($L1670&lt;&gt;"",IF($L1670&gt;2013,1,0),"")</f>
        <v>0</v>
      </c>
      <c r="AE1670" s="0" t="n">
        <f aca="false">IF($L1670&lt;&gt;"",1+IF($L1670&gt;2011,1,0)+IF($L1670&gt;2014,1,0),"")</f>
        <v>2</v>
      </c>
      <c r="AF1670" s="0" t="s">
        <v>761</v>
      </c>
      <c r="AG1670" s="0" t="s">
        <v>88</v>
      </c>
      <c r="AH1670" s="0" t="s">
        <v>89</v>
      </c>
      <c r="AI1670" s="0" t="s">
        <v>334</v>
      </c>
      <c r="AJ1670" s="0" t="s">
        <v>497</v>
      </c>
      <c r="AK1670" s="0" t="str">
        <f aca="false">IF(AND($CF1670&lt;&gt;"",IFERROR(INDEX(subsample_country_map!$B:$B,MATCH($CF1670,subsample_country_map!$A:$A,0)),"")&lt;&gt;""),INDEX(subsample_country_map!$B:$B,MATCH($CF1670,subsample_country_map!$A:$A,0)),INDEX(lookup!$AA:$AA,MATCH($A1670,lookup!$A:$A,0)))</f>
        <v>3_AsiaPac</v>
      </c>
      <c r="AL1670" s="0" t="str">
        <f aca="false">IF(AND($CF1670&lt;&gt;"",IFERROR(INDEX(subsample_country_map!$C:$C,MATCH($CF1670,subsample_country_map!$A:$A,0)),"")&lt;&gt;""),INDEX(subsample_country_map!$C:$C,MATCH($CF1670,subsample_country_map!$A:$A,0)),INDEX(lookup!$AB:$AB,MATCH($A1670,lookup!$A:$A,0)))</f>
        <v>1_developed</v>
      </c>
      <c r="AM1670" s="0" t="str">
        <f aca="false">IF(AND($CF1670&lt;&gt;"",IFERROR(INDEX(subsample_country_map!$D:$D,MATCH($CF1670,subsample_country_map!$A:$A,0)),"")&lt;&gt;""),INDEX(subsample_country_map!$D:$D,MATCH($CF1670,subsample_country_map!$A:$A,0)),INDEX(lookup!$AC:$AC,MATCH($A1670,lookup!$A:$A,0)))</f>
        <v>2_non_western</v>
      </c>
      <c r="AN1670" s="0" t="str">
        <f aca="false">IF(AND($CF1670&lt;&gt;"",IFERROR(INDEX(subsample_country_map!$E:$E,MATCH($CF1670,subsample_country_map!$A:$A,0)),"")&lt;&gt;""),INDEX(subsample_country_map!$E:$E,MATCH($CF1670,subsample_country_map!$A:$A,0)),INDEX(lookup!$AD:$AD,MATCH($A1670,lookup!$A:$A,0)))</f>
        <v>2_civil law</v>
      </c>
      <c r="AO1670" s="0" t="str">
        <f aca="false">INDEX(lookup!$Y:$Y,MATCH($A1670,lookup!$A:$A,0))</f>
        <v>0_published</v>
      </c>
      <c r="AP1670" s="0" t="str">
        <f aca="false">INDEX(lookup!$Z:$Z,MATCH($A1670,lookup!$A:$A,0))</f>
        <v>1_VHB high</v>
      </c>
      <c r="AQ1670" s="0" t="str">
        <f aca="false">INDEX(lookup!$W:$W,MATCH($A1670,lookup!$A:$A,0))</f>
        <v>1_fin/acc/econ</v>
      </c>
      <c r="AS1670" s="0" t="s">
        <v>91</v>
      </c>
      <c r="AT1670" s="0" t="s">
        <v>397</v>
      </c>
      <c r="AU1670" s="0" t="s">
        <v>93</v>
      </c>
      <c r="AV1670" s="0" t="s">
        <v>6039</v>
      </c>
      <c r="AW1670" s="0" t="s">
        <v>6040</v>
      </c>
      <c r="BA1670" s="0" t="n">
        <v>3233</v>
      </c>
      <c r="BB1670" s="0" t="s">
        <v>96</v>
      </c>
      <c r="BC1670" s="0" t="s">
        <v>358</v>
      </c>
      <c r="BD1670" s="0" t="s">
        <v>123</v>
      </c>
      <c r="BE1670" s="0" t="s">
        <v>98</v>
      </c>
      <c r="BI1670" s="0" t="s">
        <v>208</v>
      </c>
      <c r="BJ1670" s="0" t="s">
        <v>5997</v>
      </c>
      <c r="BK1670" s="0" t="s">
        <v>191</v>
      </c>
      <c r="BL1670" s="0" t="s">
        <v>6041</v>
      </c>
      <c r="BM1670" s="0" t="s">
        <v>5999</v>
      </c>
      <c r="BN1670" s="0" t="s">
        <v>6000</v>
      </c>
      <c r="BO1670" s="0" t="s">
        <v>105</v>
      </c>
      <c r="BP1670" s="0" t="s">
        <v>5994</v>
      </c>
      <c r="BQ1670" s="0" t="s">
        <v>127</v>
      </c>
      <c r="BT1670" s="0" t="n">
        <v>0</v>
      </c>
      <c r="BU1670" s="0" t="s">
        <v>6001</v>
      </c>
      <c r="BW1670" s="0" t="n">
        <v>2005</v>
      </c>
      <c r="BX1670" s="0" t="n">
        <v>2019</v>
      </c>
      <c r="BY1670" s="0" t="s">
        <v>207</v>
      </c>
      <c r="BZ1670" s="0" t="n">
        <v>2012</v>
      </c>
      <c r="CA1670" s="0" t="n">
        <v>0.266666666666667</v>
      </c>
      <c r="CB1670" s="0" t="n">
        <v>0</v>
      </c>
      <c r="CC1670" s="0" t="n">
        <v>1</v>
      </c>
      <c r="CD1670" s="0" t="n">
        <v>0.0746251490550552</v>
      </c>
      <c r="CE1670" s="0" t="n">
        <v>1</v>
      </c>
    </row>
    <row r="1671" customFormat="false" ht="15" hidden="false" customHeight="false" outlineLevel="0" collapsed="false">
      <c r="A1671" s="0" t="s">
        <v>5994</v>
      </c>
      <c r="B1671" s="0" t="n">
        <v>2976</v>
      </c>
      <c r="C1671" s="0" t="n">
        <v>0.116308853048143</v>
      </c>
      <c r="D1671" s="0" t="n">
        <v>3233</v>
      </c>
      <c r="E1671" s="0" t="n">
        <f aca="false">IF(ISNUMBER($BA1671),$BA1671,IF(AND(ISNUMBER($D1671),ISNUMBER($BW1671),ISNUMBER($BX1671)),$D1671*($BX1671-$BW1671+1),""))</f>
        <v>3233</v>
      </c>
      <c r="H1671" s="0" t="s">
        <v>118</v>
      </c>
      <c r="I1671" s="0" t="s">
        <v>344</v>
      </c>
      <c r="J1671" s="0" t="n">
        <f aca="false">IF($BW1671&lt;&gt;"",$BW1671,"")</f>
        <v>2005</v>
      </c>
      <c r="K1671" s="0" t="n">
        <f aca="false">IF($BX1671&lt;&gt;"",$BX1671,"")</f>
        <v>2019</v>
      </c>
      <c r="L1671" s="0" t="n">
        <f aca="false">IF(AND(ISNUMBER($BW1671),ISNUMBER($BX1671)),($BW1671+$BX1671)/2,"")</f>
        <v>2012</v>
      </c>
      <c r="M1671" s="0" t="n">
        <f aca="false">IF($L1671&lt;&gt;"",$L1671,"")</f>
        <v>2012</v>
      </c>
      <c r="N1671" s="0" t="n">
        <f aca="false">IF(AND(ISNUMBER($BW1671),ISNUMBER($BX1671)),MIN(1,MAX(0,($BX1671-2016+1)/($BX1671-$BW1671+1))),"")</f>
        <v>0.266666666666667</v>
      </c>
      <c r="O1671" s="0" t="n">
        <f aca="false">IF(AND(ISNUMBER($BW1671),ISNUMBER($BX1671)),MIN(1,MAX(0,($BX1671-2017+1)/($BX1671-$BW1671+1))),"")</f>
        <v>0.2</v>
      </c>
      <c r="P1671" s="0" t="n">
        <f aca="false">IF(AND(ISNUMBER($BW1671),ISNUMBER($BX1671)),MIN(1,MAX(0,($BX1671-2018+1)/($BX1671-$BW1671+1))),"")</f>
        <v>0.133333333333333</v>
      </c>
      <c r="Q1671" s="0" t="n">
        <f aca="false">IF(AND(ISNUMBER($BW1671),ISNUMBER($BX1671)),MIN(1,MAX(0,($BX1671-2019+1)/($BX1671-$BW1671+1))),"")</f>
        <v>0.0666666666666667</v>
      </c>
      <c r="R1671" s="0" t="n">
        <f aca="false">IF(AND(ISNUMBER($BW1671),ISNUMBER($BX1671)),MIN(1,MAX(0,($BX1671-2016+1)/($BX1671-$BW1671+1))),"")</f>
        <v>0.266666666666667</v>
      </c>
      <c r="S1671" s="0" t="n">
        <f aca="false">IF($L1671&lt;&gt;"",IF($L1671&gt;=2015.5,1,0),"")</f>
        <v>0</v>
      </c>
      <c r="T1671" s="0" t="n">
        <f aca="false">IF($L1671&lt;&gt;"",IF($L1671&gt;=2016,1,0),"")</f>
        <v>0</v>
      </c>
      <c r="U1671" s="0" t="n">
        <f aca="false">IF(ISNUMBER($BX1671),IF($BX1671&gt;=2016,1,0),"")</f>
        <v>1</v>
      </c>
      <c r="V1671" s="0" t="n">
        <f aca="false">IF(ISNUMBER($BW1671),IF($BW1671&gt;=2016,1,0),"")</f>
        <v>0</v>
      </c>
      <c r="W1671" s="0" t="str">
        <f aca="false">IF(AND(ISNUMBER($BW1671),ISNUMBER($BX1671)),IF($BW1671&gt;=2016,"post-only",IF($BX1671&lt;2016,"pre-only","mixed")),"")</f>
        <v>mixed</v>
      </c>
      <c r="X1671" s="0" t="n">
        <f aca="false">IF(AND(ISNUMBER($BW1671),ISNUMBER($BX1671)),MIN(1,MAX(0,($BX1671-2017+1)/($BX1671-$BW1671+1))),"")</f>
        <v>0.2</v>
      </c>
      <c r="Y1671" s="0" t="n">
        <f aca="false">IF(AND(ISNUMBER($BW1671),ISNUMBER($BX1671)),MIN(1,MAX(0,($BX1671-2018+1)/($BX1671-$BW1671+1))),"")</f>
        <v>0.133333333333333</v>
      </c>
      <c r="Z1671" s="0" t="n">
        <f aca="false">IF(AND(ISNUMBER($BW1671),ISNUMBER($BX1671)),MIN(1,MAX(0,($BX1671-2019+1)/($BX1671-$BW1671+1))),"")</f>
        <v>0.0666666666666667</v>
      </c>
      <c r="AA1671" s="0" t="n">
        <f aca="false">IF(ISNUMBER($BX1671),IF($BX1671&gt;=2017,1,0),"")</f>
        <v>1</v>
      </c>
      <c r="AB1671" s="0" t="n">
        <f aca="false">IF(ISNUMBER($BX1671),IF($BX1671&gt;=2018,1,0),"")</f>
        <v>1</v>
      </c>
      <c r="AC1671" s="0" t="n">
        <f aca="false">IF(ISNUMBER($BX1671),IF($BX1671&gt;=2019,1,0),"")</f>
        <v>1</v>
      </c>
      <c r="AD1671" s="0" t="n">
        <f aca="false">IF($L1671&lt;&gt;"",IF($L1671&gt;2013,1,0),"")</f>
        <v>0</v>
      </c>
      <c r="AE1671" s="0" t="n">
        <f aca="false">IF($L1671&lt;&gt;"",1+IF($L1671&gt;2011,1,0)+IF($L1671&gt;2014,1,0),"")</f>
        <v>2</v>
      </c>
      <c r="AF1671" s="0" t="s">
        <v>761</v>
      </c>
      <c r="AG1671" s="0" t="s">
        <v>88</v>
      </c>
      <c r="AH1671" s="0" t="s">
        <v>89</v>
      </c>
      <c r="AI1671" s="0" t="s">
        <v>334</v>
      </c>
      <c r="AJ1671" s="0" t="s">
        <v>497</v>
      </c>
      <c r="AK1671" s="0" t="str">
        <f aca="false">IF(AND($CF1671&lt;&gt;"",IFERROR(INDEX(subsample_country_map!$B:$B,MATCH($CF1671,subsample_country_map!$A:$A,0)),"")&lt;&gt;""),INDEX(subsample_country_map!$B:$B,MATCH($CF1671,subsample_country_map!$A:$A,0)),INDEX(lookup!$AA:$AA,MATCH($A1671,lookup!$A:$A,0)))</f>
        <v>3_AsiaPac</v>
      </c>
      <c r="AL1671" s="0" t="str">
        <f aca="false">IF(AND($CF1671&lt;&gt;"",IFERROR(INDEX(subsample_country_map!$C:$C,MATCH($CF1671,subsample_country_map!$A:$A,0)),"")&lt;&gt;""),INDEX(subsample_country_map!$C:$C,MATCH($CF1671,subsample_country_map!$A:$A,0)),INDEX(lookup!$AB:$AB,MATCH($A1671,lookup!$A:$A,0)))</f>
        <v>1_developed</v>
      </c>
      <c r="AM1671" s="0" t="str">
        <f aca="false">IF(AND($CF1671&lt;&gt;"",IFERROR(INDEX(subsample_country_map!$D:$D,MATCH($CF1671,subsample_country_map!$A:$A,0)),"")&lt;&gt;""),INDEX(subsample_country_map!$D:$D,MATCH($CF1671,subsample_country_map!$A:$A,0)),INDEX(lookup!$AC:$AC,MATCH($A1671,lookup!$A:$A,0)))</f>
        <v>2_non_western</v>
      </c>
      <c r="AN1671" s="0" t="str">
        <f aca="false">IF(AND($CF1671&lt;&gt;"",IFERROR(INDEX(subsample_country_map!$E:$E,MATCH($CF1671,subsample_country_map!$A:$A,0)),"")&lt;&gt;""),INDEX(subsample_country_map!$E:$E,MATCH($CF1671,subsample_country_map!$A:$A,0)),INDEX(lookup!$AD:$AD,MATCH($A1671,lookup!$A:$A,0)))</f>
        <v>2_civil law</v>
      </c>
      <c r="AO1671" s="0" t="str">
        <f aca="false">INDEX(lookup!$Y:$Y,MATCH($A1671,lookup!$A:$A,0))</f>
        <v>0_published</v>
      </c>
      <c r="AP1671" s="0" t="str">
        <f aca="false">INDEX(lookup!$Z:$Z,MATCH($A1671,lookup!$A:$A,0))</f>
        <v>1_VHB high</v>
      </c>
      <c r="AQ1671" s="0" t="str">
        <f aca="false">INDEX(lookup!$W:$W,MATCH($A1671,lookup!$A:$A,0))</f>
        <v>1_fin/acc/econ</v>
      </c>
      <c r="AS1671" s="0" t="s">
        <v>91</v>
      </c>
      <c r="AT1671" s="0" t="s">
        <v>397</v>
      </c>
      <c r="AU1671" s="0" t="s">
        <v>93</v>
      </c>
      <c r="AV1671" s="0" t="s">
        <v>6042</v>
      </c>
      <c r="AW1671" s="0" t="s">
        <v>6043</v>
      </c>
      <c r="BA1671" s="0" t="n">
        <v>3233</v>
      </c>
      <c r="BB1671" s="0" t="s">
        <v>96</v>
      </c>
      <c r="BC1671" s="0" t="s">
        <v>358</v>
      </c>
      <c r="BD1671" s="0" t="s">
        <v>123</v>
      </c>
      <c r="BE1671" s="0" t="s">
        <v>98</v>
      </c>
      <c r="BI1671" s="0" t="s">
        <v>208</v>
      </c>
      <c r="BJ1671" s="0" t="s">
        <v>6004</v>
      </c>
      <c r="BK1671" s="0" t="s">
        <v>191</v>
      </c>
      <c r="BL1671" s="0" t="s">
        <v>6044</v>
      </c>
      <c r="BM1671" s="0" t="s">
        <v>6006</v>
      </c>
      <c r="BN1671" s="0" t="s">
        <v>6000</v>
      </c>
      <c r="BO1671" s="0" t="s">
        <v>105</v>
      </c>
      <c r="BP1671" s="0" t="s">
        <v>5994</v>
      </c>
      <c r="BQ1671" s="0" t="s">
        <v>127</v>
      </c>
      <c r="BT1671" s="0" t="n">
        <v>0</v>
      </c>
      <c r="BU1671" s="0" t="s">
        <v>6001</v>
      </c>
      <c r="BW1671" s="0" t="n">
        <v>2005</v>
      </c>
      <c r="BX1671" s="0" t="n">
        <v>2019</v>
      </c>
      <c r="BY1671" s="0" t="s">
        <v>207</v>
      </c>
      <c r="BZ1671" s="0" t="n">
        <v>2012</v>
      </c>
      <c r="CA1671" s="0" t="n">
        <v>0.266666666666667</v>
      </c>
      <c r="CB1671" s="0" t="n">
        <v>0</v>
      </c>
      <c r="CC1671" s="0" t="n">
        <v>1</v>
      </c>
      <c r="CD1671" s="0" t="n">
        <v>0.11683761719128</v>
      </c>
      <c r="CE1671" s="0" t="n">
        <v>1</v>
      </c>
    </row>
    <row r="1672" customFormat="false" ht="15" hidden="false" customHeight="false" outlineLevel="0" collapsed="false">
      <c r="A1672" s="0" t="s">
        <v>5994</v>
      </c>
      <c r="B1672" s="0" t="n">
        <v>2977</v>
      </c>
      <c r="C1672" s="0" t="n">
        <v>0.11876542068933</v>
      </c>
      <c r="D1672" s="0" t="n">
        <v>3233</v>
      </c>
      <c r="E1672" s="0" t="n">
        <f aca="false">IF(ISNUMBER($BA1672),$BA1672,IF(AND(ISNUMBER($D1672),ISNUMBER($BW1672),ISNUMBER($BX1672)),$D1672*($BX1672-$BW1672+1),""))</f>
        <v>3233</v>
      </c>
      <c r="H1672" s="0" t="s">
        <v>118</v>
      </c>
      <c r="I1672" s="0" t="s">
        <v>344</v>
      </c>
      <c r="J1672" s="0" t="n">
        <f aca="false">IF($BW1672&lt;&gt;"",$BW1672,"")</f>
        <v>2005</v>
      </c>
      <c r="K1672" s="0" t="n">
        <f aca="false">IF($BX1672&lt;&gt;"",$BX1672,"")</f>
        <v>2019</v>
      </c>
      <c r="L1672" s="0" t="n">
        <f aca="false">IF(AND(ISNUMBER($BW1672),ISNUMBER($BX1672)),($BW1672+$BX1672)/2,"")</f>
        <v>2012</v>
      </c>
      <c r="M1672" s="0" t="n">
        <f aca="false">IF($L1672&lt;&gt;"",$L1672,"")</f>
        <v>2012</v>
      </c>
      <c r="N1672" s="0" t="n">
        <f aca="false">IF(AND(ISNUMBER($BW1672),ISNUMBER($BX1672)),MIN(1,MAX(0,($BX1672-2016+1)/($BX1672-$BW1672+1))),"")</f>
        <v>0.266666666666667</v>
      </c>
      <c r="O1672" s="0" t="n">
        <f aca="false">IF(AND(ISNUMBER($BW1672),ISNUMBER($BX1672)),MIN(1,MAX(0,($BX1672-2017+1)/($BX1672-$BW1672+1))),"")</f>
        <v>0.2</v>
      </c>
      <c r="P1672" s="0" t="n">
        <f aca="false">IF(AND(ISNUMBER($BW1672),ISNUMBER($BX1672)),MIN(1,MAX(0,($BX1672-2018+1)/($BX1672-$BW1672+1))),"")</f>
        <v>0.133333333333333</v>
      </c>
      <c r="Q1672" s="0" t="n">
        <f aca="false">IF(AND(ISNUMBER($BW1672),ISNUMBER($BX1672)),MIN(1,MAX(0,($BX1672-2019+1)/($BX1672-$BW1672+1))),"")</f>
        <v>0.0666666666666667</v>
      </c>
      <c r="R1672" s="0" t="n">
        <f aca="false">IF(AND(ISNUMBER($BW1672),ISNUMBER($BX1672)),MIN(1,MAX(0,($BX1672-2016+1)/($BX1672-$BW1672+1))),"")</f>
        <v>0.266666666666667</v>
      </c>
      <c r="S1672" s="0" t="n">
        <f aca="false">IF($L1672&lt;&gt;"",IF($L1672&gt;=2015.5,1,0),"")</f>
        <v>0</v>
      </c>
      <c r="T1672" s="0" t="n">
        <f aca="false">IF($L1672&lt;&gt;"",IF($L1672&gt;=2016,1,0),"")</f>
        <v>0</v>
      </c>
      <c r="U1672" s="0" t="n">
        <f aca="false">IF(ISNUMBER($BX1672),IF($BX1672&gt;=2016,1,0),"")</f>
        <v>1</v>
      </c>
      <c r="V1672" s="0" t="n">
        <f aca="false">IF(ISNUMBER($BW1672),IF($BW1672&gt;=2016,1,0),"")</f>
        <v>0</v>
      </c>
      <c r="W1672" s="0" t="str">
        <f aca="false">IF(AND(ISNUMBER($BW1672),ISNUMBER($BX1672)),IF($BW1672&gt;=2016,"post-only",IF($BX1672&lt;2016,"pre-only","mixed")),"")</f>
        <v>mixed</v>
      </c>
      <c r="X1672" s="0" t="n">
        <f aca="false">IF(AND(ISNUMBER($BW1672),ISNUMBER($BX1672)),MIN(1,MAX(0,($BX1672-2017+1)/($BX1672-$BW1672+1))),"")</f>
        <v>0.2</v>
      </c>
      <c r="Y1672" s="0" t="n">
        <f aca="false">IF(AND(ISNUMBER($BW1672),ISNUMBER($BX1672)),MIN(1,MAX(0,($BX1672-2018+1)/($BX1672-$BW1672+1))),"")</f>
        <v>0.133333333333333</v>
      </c>
      <c r="Z1672" s="0" t="n">
        <f aca="false">IF(AND(ISNUMBER($BW1672),ISNUMBER($BX1672)),MIN(1,MAX(0,($BX1672-2019+1)/($BX1672-$BW1672+1))),"")</f>
        <v>0.0666666666666667</v>
      </c>
      <c r="AA1672" s="0" t="n">
        <f aca="false">IF(ISNUMBER($BX1672),IF($BX1672&gt;=2017,1,0),"")</f>
        <v>1</v>
      </c>
      <c r="AB1672" s="0" t="n">
        <f aca="false">IF(ISNUMBER($BX1672),IF($BX1672&gt;=2018,1,0),"")</f>
        <v>1</v>
      </c>
      <c r="AC1672" s="0" t="n">
        <f aca="false">IF(ISNUMBER($BX1672),IF($BX1672&gt;=2019,1,0),"")</f>
        <v>1</v>
      </c>
      <c r="AD1672" s="0" t="n">
        <f aca="false">IF($L1672&lt;&gt;"",IF($L1672&gt;2013,1,0),"")</f>
        <v>0</v>
      </c>
      <c r="AE1672" s="0" t="n">
        <f aca="false">IF($L1672&lt;&gt;"",1+IF($L1672&gt;2011,1,0)+IF($L1672&gt;2014,1,0),"")</f>
        <v>2</v>
      </c>
      <c r="AF1672" s="0" t="s">
        <v>761</v>
      </c>
      <c r="AG1672" s="0" t="s">
        <v>88</v>
      </c>
      <c r="AH1672" s="0" t="s">
        <v>89</v>
      </c>
      <c r="AI1672" s="0" t="s">
        <v>334</v>
      </c>
      <c r="AJ1672" s="0" t="s">
        <v>497</v>
      </c>
      <c r="AK1672" s="0" t="str">
        <f aca="false">IF(AND($CF1672&lt;&gt;"",IFERROR(INDEX(subsample_country_map!$B:$B,MATCH($CF1672,subsample_country_map!$A:$A,0)),"")&lt;&gt;""),INDEX(subsample_country_map!$B:$B,MATCH($CF1672,subsample_country_map!$A:$A,0)),INDEX(lookup!$AA:$AA,MATCH($A1672,lookup!$A:$A,0)))</f>
        <v>3_AsiaPac</v>
      </c>
      <c r="AL1672" s="0" t="str">
        <f aca="false">IF(AND($CF1672&lt;&gt;"",IFERROR(INDEX(subsample_country_map!$C:$C,MATCH($CF1672,subsample_country_map!$A:$A,0)),"")&lt;&gt;""),INDEX(subsample_country_map!$C:$C,MATCH($CF1672,subsample_country_map!$A:$A,0)),INDEX(lookup!$AB:$AB,MATCH($A1672,lookup!$A:$A,0)))</f>
        <v>1_developed</v>
      </c>
      <c r="AM1672" s="0" t="str">
        <f aca="false">IF(AND($CF1672&lt;&gt;"",IFERROR(INDEX(subsample_country_map!$D:$D,MATCH($CF1672,subsample_country_map!$A:$A,0)),"")&lt;&gt;""),INDEX(subsample_country_map!$D:$D,MATCH($CF1672,subsample_country_map!$A:$A,0)),INDEX(lookup!$AC:$AC,MATCH($A1672,lookup!$A:$A,0)))</f>
        <v>2_non_western</v>
      </c>
      <c r="AN1672" s="0" t="str">
        <f aca="false">IF(AND($CF1672&lt;&gt;"",IFERROR(INDEX(subsample_country_map!$E:$E,MATCH($CF1672,subsample_country_map!$A:$A,0)),"")&lt;&gt;""),INDEX(subsample_country_map!$E:$E,MATCH($CF1672,subsample_country_map!$A:$A,0)),INDEX(lookup!$AD:$AD,MATCH($A1672,lookup!$A:$A,0)))</f>
        <v>2_civil law</v>
      </c>
      <c r="AO1672" s="0" t="str">
        <f aca="false">INDEX(lookup!$Y:$Y,MATCH($A1672,lookup!$A:$A,0))</f>
        <v>0_published</v>
      </c>
      <c r="AP1672" s="0" t="str">
        <f aca="false">INDEX(lookup!$Z:$Z,MATCH($A1672,lookup!$A:$A,0))</f>
        <v>1_VHB high</v>
      </c>
      <c r="AQ1672" s="0" t="str">
        <f aca="false">INDEX(lookup!$W:$W,MATCH($A1672,lookup!$A:$A,0))</f>
        <v>1_fin/acc/econ</v>
      </c>
      <c r="AS1672" s="0" t="s">
        <v>91</v>
      </c>
      <c r="AT1672" s="0" t="s">
        <v>397</v>
      </c>
      <c r="AU1672" s="0" t="s">
        <v>93</v>
      </c>
      <c r="AV1672" s="0" t="s">
        <v>6045</v>
      </c>
      <c r="AW1672" s="0" t="s">
        <v>729</v>
      </c>
      <c r="BA1672" s="0" t="n">
        <v>3233</v>
      </c>
      <c r="BB1672" s="0" t="s">
        <v>96</v>
      </c>
      <c r="BC1672" s="0" t="s">
        <v>358</v>
      </c>
      <c r="BD1672" s="0" t="s">
        <v>123</v>
      </c>
      <c r="BE1672" s="0" t="s">
        <v>98</v>
      </c>
      <c r="BI1672" s="0" t="s">
        <v>208</v>
      </c>
      <c r="BJ1672" s="0" t="s">
        <v>6008</v>
      </c>
      <c r="BK1672" s="0" t="s">
        <v>191</v>
      </c>
      <c r="BL1672" s="0" t="s">
        <v>6046</v>
      </c>
      <c r="BM1672" s="0" t="s">
        <v>6010</v>
      </c>
      <c r="BN1672" s="0" t="s">
        <v>6000</v>
      </c>
      <c r="BO1672" s="0" t="s">
        <v>105</v>
      </c>
      <c r="BP1672" s="0" t="s">
        <v>5994</v>
      </c>
      <c r="BQ1672" s="0" t="s">
        <v>127</v>
      </c>
      <c r="BT1672" s="0" t="n">
        <v>0</v>
      </c>
      <c r="BU1672" s="0" t="s">
        <v>6001</v>
      </c>
      <c r="BW1672" s="0" t="n">
        <v>2005</v>
      </c>
      <c r="BX1672" s="0" t="n">
        <v>2019</v>
      </c>
      <c r="BY1672" s="0" t="s">
        <v>207</v>
      </c>
      <c r="BZ1672" s="0" t="n">
        <v>2012</v>
      </c>
      <c r="CA1672" s="0" t="n">
        <v>0.266666666666667</v>
      </c>
      <c r="CB1672" s="0" t="n">
        <v>0</v>
      </c>
      <c r="CC1672" s="0" t="n">
        <v>1</v>
      </c>
      <c r="CD1672" s="0" t="n">
        <v>0.119328599015818</v>
      </c>
      <c r="CE1672" s="0" t="n">
        <v>1</v>
      </c>
    </row>
    <row r="1673" customFormat="false" ht="15" hidden="false" customHeight="false" outlineLevel="0" collapsed="false">
      <c r="A1673" s="0" t="s">
        <v>5994</v>
      </c>
      <c r="B1673" s="0" t="n">
        <v>2978</v>
      </c>
      <c r="C1673" s="0" t="n">
        <v>0.0545503420069448</v>
      </c>
      <c r="D1673" s="0" t="n">
        <v>3233</v>
      </c>
      <c r="E1673" s="0" t="n">
        <f aca="false">IF(ISNUMBER($BA1673),$BA1673,IF(AND(ISNUMBER($D1673),ISNUMBER($BW1673),ISNUMBER($BX1673)),$D1673*($BX1673-$BW1673+1),""))</f>
        <v>3233</v>
      </c>
      <c r="H1673" s="0" t="s">
        <v>118</v>
      </c>
      <c r="I1673" s="0" t="s">
        <v>344</v>
      </c>
      <c r="J1673" s="0" t="n">
        <f aca="false">IF($BW1673&lt;&gt;"",$BW1673,"")</f>
        <v>2005</v>
      </c>
      <c r="K1673" s="0" t="n">
        <f aca="false">IF($BX1673&lt;&gt;"",$BX1673,"")</f>
        <v>2019</v>
      </c>
      <c r="L1673" s="0" t="n">
        <f aca="false">IF(AND(ISNUMBER($BW1673),ISNUMBER($BX1673)),($BW1673+$BX1673)/2,"")</f>
        <v>2012</v>
      </c>
      <c r="M1673" s="0" t="n">
        <f aca="false">IF($L1673&lt;&gt;"",$L1673,"")</f>
        <v>2012</v>
      </c>
      <c r="N1673" s="0" t="n">
        <f aca="false">IF(AND(ISNUMBER($BW1673),ISNUMBER($BX1673)),MIN(1,MAX(0,($BX1673-2016+1)/($BX1673-$BW1673+1))),"")</f>
        <v>0.266666666666667</v>
      </c>
      <c r="O1673" s="0" t="n">
        <f aca="false">IF(AND(ISNUMBER($BW1673),ISNUMBER($BX1673)),MIN(1,MAX(0,($BX1673-2017+1)/($BX1673-$BW1673+1))),"")</f>
        <v>0.2</v>
      </c>
      <c r="P1673" s="0" t="n">
        <f aca="false">IF(AND(ISNUMBER($BW1673),ISNUMBER($BX1673)),MIN(1,MAX(0,($BX1673-2018+1)/($BX1673-$BW1673+1))),"")</f>
        <v>0.133333333333333</v>
      </c>
      <c r="Q1673" s="0" t="n">
        <f aca="false">IF(AND(ISNUMBER($BW1673),ISNUMBER($BX1673)),MIN(1,MAX(0,($BX1673-2019+1)/($BX1673-$BW1673+1))),"")</f>
        <v>0.0666666666666667</v>
      </c>
      <c r="R1673" s="0" t="n">
        <f aca="false">IF(AND(ISNUMBER($BW1673),ISNUMBER($BX1673)),MIN(1,MAX(0,($BX1673-2016+1)/($BX1673-$BW1673+1))),"")</f>
        <v>0.266666666666667</v>
      </c>
      <c r="S1673" s="0" t="n">
        <f aca="false">IF($L1673&lt;&gt;"",IF($L1673&gt;=2015.5,1,0),"")</f>
        <v>0</v>
      </c>
      <c r="T1673" s="0" t="n">
        <f aca="false">IF($L1673&lt;&gt;"",IF($L1673&gt;=2016,1,0),"")</f>
        <v>0</v>
      </c>
      <c r="U1673" s="0" t="n">
        <f aca="false">IF(ISNUMBER($BX1673),IF($BX1673&gt;=2016,1,0),"")</f>
        <v>1</v>
      </c>
      <c r="V1673" s="0" t="n">
        <f aca="false">IF(ISNUMBER($BW1673),IF($BW1673&gt;=2016,1,0),"")</f>
        <v>0</v>
      </c>
      <c r="W1673" s="0" t="str">
        <f aca="false">IF(AND(ISNUMBER($BW1673),ISNUMBER($BX1673)),IF($BW1673&gt;=2016,"post-only",IF($BX1673&lt;2016,"pre-only","mixed")),"")</f>
        <v>mixed</v>
      </c>
      <c r="X1673" s="0" t="n">
        <f aca="false">IF(AND(ISNUMBER($BW1673),ISNUMBER($BX1673)),MIN(1,MAX(0,($BX1673-2017+1)/($BX1673-$BW1673+1))),"")</f>
        <v>0.2</v>
      </c>
      <c r="Y1673" s="0" t="n">
        <f aca="false">IF(AND(ISNUMBER($BW1673),ISNUMBER($BX1673)),MIN(1,MAX(0,($BX1673-2018+1)/($BX1673-$BW1673+1))),"")</f>
        <v>0.133333333333333</v>
      </c>
      <c r="Z1673" s="0" t="n">
        <f aca="false">IF(AND(ISNUMBER($BW1673),ISNUMBER($BX1673)),MIN(1,MAX(0,($BX1673-2019+1)/($BX1673-$BW1673+1))),"")</f>
        <v>0.0666666666666667</v>
      </c>
      <c r="AA1673" s="0" t="n">
        <f aca="false">IF(ISNUMBER($BX1673),IF($BX1673&gt;=2017,1,0),"")</f>
        <v>1</v>
      </c>
      <c r="AB1673" s="0" t="n">
        <f aca="false">IF(ISNUMBER($BX1673),IF($BX1673&gt;=2018,1,0),"")</f>
        <v>1</v>
      </c>
      <c r="AC1673" s="0" t="n">
        <f aca="false">IF(ISNUMBER($BX1673),IF($BX1673&gt;=2019,1,0),"")</f>
        <v>1</v>
      </c>
      <c r="AD1673" s="0" t="n">
        <f aca="false">IF($L1673&lt;&gt;"",IF($L1673&gt;2013,1,0),"")</f>
        <v>0</v>
      </c>
      <c r="AE1673" s="0" t="n">
        <f aca="false">IF($L1673&lt;&gt;"",1+IF($L1673&gt;2011,1,0)+IF($L1673&gt;2014,1,0),"")</f>
        <v>2</v>
      </c>
      <c r="AF1673" s="0" t="s">
        <v>761</v>
      </c>
      <c r="AG1673" s="0" t="s">
        <v>88</v>
      </c>
      <c r="AH1673" s="0" t="s">
        <v>89</v>
      </c>
      <c r="AI1673" s="0" t="s">
        <v>334</v>
      </c>
      <c r="AJ1673" s="0" t="s">
        <v>497</v>
      </c>
      <c r="AK1673" s="0" t="str">
        <f aca="false">IF(AND($CF1673&lt;&gt;"",IFERROR(INDEX(subsample_country_map!$B:$B,MATCH($CF1673,subsample_country_map!$A:$A,0)),"")&lt;&gt;""),INDEX(subsample_country_map!$B:$B,MATCH($CF1673,subsample_country_map!$A:$A,0)),INDEX(lookup!$AA:$AA,MATCH($A1673,lookup!$A:$A,0)))</f>
        <v>3_AsiaPac</v>
      </c>
      <c r="AL1673" s="0" t="str">
        <f aca="false">IF(AND($CF1673&lt;&gt;"",IFERROR(INDEX(subsample_country_map!$C:$C,MATCH($CF1673,subsample_country_map!$A:$A,0)),"")&lt;&gt;""),INDEX(subsample_country_map!$C:$C,MATCH($CF1673,subsample_country_map!$A:$A,0)),INDEX(lookup!$AB:$AB,MATCH($A1673,lookup!$A:$A,0)))</f>
        <v>1_developed</v>
      </c>
      <c r="AM1673" s="0" t="str">
        <f aca="false">IF(AND($CF1673&lt;&gt;"",IFERROR(INDEX(subsample_country_map!$D:$D,MATCH($CF1673,subsample_country_map!$A:$A,0)),"")&lt;&gt;""),INDEX(subsample_country_map!$D:$D,MATCH($CF1673,subsample_country_map!$A:$A,0)),INDEX(lookup!$AC:$AC,MATCH($A1673,lookup!$A:$A,0)))</f>
        <v>2_non_western</v>
      </c>
      <c r="AN1673" s="0" t="str">
        <f aca="false">IF(AND($CF1673&lt;&gt;"",IFERROR(INDEX(subsample_country_map!$E:$E,MATCH($CF1673,subsample_country_map!$A:$A,0)),"")&lt;&gt;""),INDEX(subsample_country_map!$E:$E,MATCH($CF1673,subsample_country_map!$A:$A,0)),INDEX(lookup!$AD:$AD,MATCH($A1673,lookup!$A:$A,0)))</f>
        <v>2_civil law</v>
      </c>
      <c r="AO1673" s="0" t="str">
        <f aca="false">INDEX(lookup!$Y:$Y,MATCH($A1673,lookup!$A:$A,0))</f>
        <v>0_published</v>
      </c>
      <c r="AP1673" s="0" t="str">
        <f aca="false">INDEX(lookup!$Z:$Z,MATCH($A1673,lookup!$A:$A,0))</f>
        <v>1_VHB high</v>
      </c>
      <c r="AQ1673" s="0" t="str">
        <f aca="false">INDEX(lookup!$W:$W,MATCH($A1673,lookup!$A:$A,0))</f>
        <v>1_fin/acc/econ</v>
      </c>
      <c r="AS1673" s="0" t="s">
        <v>91</v>
      </c>
      <c r="AT1673" s="0" t="s">
        <v>397</v>
      </c>
      <c r="AU1673" s="0" t="s">
        <v>93</v>
      </c>
      <c r="AV1673" s="0" t="s">
        <v>6047</v>
      </c>
      <c r="AW1673" s="0" t="s">
        <v>6048</v>
      </c>
      <c r="BA1673" s="0" t="n">
        <v>3233</v>
      </c>
      <c r="BB1673" s="0" t="s">
        <v>96</v>
      </c>
      <c r="BC1673" s="0" t="s">
        <v>358</v>
      </c>
      <c r="BD1673" s="0" t="s">
        <v>123</v>
      </c>
      <c r="BE1673" s="0" t="s">
        <v>98</v>
      </c>
      <c r="BI1673" s="0" t="s">
        <v>208</v>
      </c>
      <c r="BJ1673" s="0" t="s">
        <v>6012</v>
      </c>
      <c r="BK1673" s="0" t="s">
        <v>191</v>
      </c>
      <c r="BL1673" s="0" t="s">
        <v>6049</v>
      </c>
      <c r="BM1673" s="0" t="s">
        <v>6014</v>
      </c>
      <c r="BN1673" s="0" t="s">
        <v>6000</v>
      </c>
      <c r="BO1673" s="0" t="s">
        <v>105</v>
      </c>
      <c r="BP1673" s="0" t="s">
        <v>5994</v>
      </c>
      <c r="BQ1673" s="0" t="s">
        <v>127</v>
      </c>
      <c r="BT1673" s="0" t="n">
        <v>0</v>
      </c>
      <c r="BU1673" s="0" t="s">
        <v>6001</v>
      </c>
      <c r="BW1673" s="0" t="n">
        <v>2005</v>
      </c>
      <c r="BX1673" s="0" t="n">
        <v>2019</v>
      </c>
      <c r="BY1673" s="0" t="s">
        <v>207</v>
      </c>
      <c r="BZ1673" s="0" t="n">
        <v>2012</v>
      </c>
      <c r="CA1673" s="0" t="n">
        <v>0.266666666666667</v>
      </c>
      <c r="CB1673" s="0" t="n">
        <v>0</v>
      </c>
      <c r="CC1673" s="0" t="n">
        <v>1</v>
      </c>
      <c r="CD1673" s="0" t="n">
        <v>0.0546045480298969</v>
      </c>
      <c r="CE1673" s="0" t="n">
        <v>1</v>
      </c>
    </row>
    <row r="1674" customFormat="false" ht="15" hidden="false" customHeight="false" outlineLevel="0" collapsed="false">
      <c r="A1674" s="0" t="s">
        <v>5994</v>
      </c>
      <c r="B1674" s="0" t="n">
        <v>2979</v>
      </c>
      <c r="C1674" s="0" t="n">
        <v>0.164549676619505</v>
      </c>
      <c r="D1674" s="0" t="n">
        <v>3233</v>
      </c>
      <c r="E1674" s="0" t="n">
        <f aca="false">IF(ISNUMBER($BA1674),$BA1674,IF(AND(ISNUMBER($D1674),ISNUMBER($BW1674),ISNUMBER($BX1674)),$D1674*($BX1674-$BW1674+1),""))</f>
        <v>3233</v>
      </c>
      <c r="H1674" s="0" t="s">
        <v>118</v>
      </c>
      <c r="I1674" s="0" t="s">
        <v>344</v>
      </c>
      <c r="J1674" s="0" t="n">
        <f aca="false">IF($BW1674&lt;&gt;"",$BW1674,"")</f>
        <v>2005</v>
      </c>
      <c r="K1674" s="0" t="n">
        <f aca="false">IF($BX1674&lt;&gt;"",$BX1674,"")</f>
        <v>2019</v>
      </c>
      <c r="L1674" s="0" t="n">
        <f aca="false">IF(AND(ISNUMBER($BW1674),ISNUMBER($BX1674)),($BW1674+$BX1674)/2,"")</f>
        <v>2012</v>
      </c>
      <c r="M1674" s="0" t="n">
        <f aca="false">IF($L1674&lt;&gt;"",$L1674,"")</f>
        <v>2012</v>
      </c>
      <c r="N1674" s="0" t="n">
        <f aca="false">IF(AND(ISNUMBER($BW1674),ISNUMBER($BX1674)),MIN(1,MAX(0,($BX1674-2016+1)/($BX1674-$BW1674+1))),"")</f>
        <v>0.266666666666667</v>
      </c>
      <c r="O1674" s="0" t="n">
        <f aca="false">IF(AND(ISNUMBER($BW1674),ISNUMBER($BX1674)),MIN(1,MAX(0,($BX1674-2017+1)/($BX1674-$BW1674+1))),"")</f>
        <v>0.2</v>
      </c>
      <c r="P1674" s="0" t="n">
        <f aca="false">IF(AND(ISNUMBER($BW1674),ISNUMBER($BX1674)),MIN(1,MAX(0,($BX1674-2018+1)/($BX1674-$BW1674+1))),"")</f>
        <v>0.133333333333333</v>
      </c>
      <c r="Q1674" s="0" t="n">
        <f aca="false">IF(AND(ISNUMBER($BW1674),ISNUMBER($BX1674)),MIN(1,MAX(0,($BX1674-2019+1)/($BX1674-$BW1674+1))),"")</f>
        <v>0.0666666666666667</v>
      </c>
      <c r="R1674" s="0" t="n">
        <f aca="false">IF(AND(ISNUMBER($BW1674),ISNUMBER($BX1674)),MIN(1,MAX(0,($BX1674-2016+1)/($BX1674-$BW1674+1))),"")</f>
        <v>0.266666666666667</v>
      </c>
      <c r="S1674" s="0" t="n">
        <f aca="false">IF($L1674&lt;&gt;"",IF($L1674&gt;=2015.5,1,0),"")</f>
        <v>0</v>
      </c>
      <c r="T1674" s="0" t="n">
        <f aca="false">IF($L1674&lt;&gt;"",IF($L1674&gt;=2016,1,0),"")</f>
        <v>0</v>
      </c>
      <c r="U1674" s="0" t="n">
        <f aca="false">IF(ISNUMBER($BX1674),IF($BX1674&gt;=2016,1,0),"")</f>
        <v>1</v>
      </c>
      <c r="V1674" s="0" t="n">
        <f aca="false">IF(ISNUMBER($BW1674),IF($BW1674&gt;=2016,1,0),"")</f>
        <v>0</v>
      </c>
      <c r="W1674" s="0" t="str">
        <f aca="false">IF(AND(ISNUMBER($BW1674),ISNUMBER($BX1674)),IF($BW1674&gt;=2016,"post-only",IF($BX1674&lt;2016,"pre-only","mixed")),"")</f>
        <v>mixed</v>
      </c>
      <c r="X1674" s="0" t="n">
        <f aca="false">IF(AND(ISNUMBER($BW1674),ISNUMBER($BX1674)),MIN(1,MAX(0,($BX1674-2017+1)/($BX1674-$BW1674+1))),"")</f>
        <v>0.2</v>
      </c>
      <c r="Y1674" s="0" t="n">
        <f aca="false">IF(AND(ISNUMBER($BW1674),ISNUMBER($BX1674)),MIN(1,MAX(0,($BX1674-2018+1)/($BX1674-$BW1674+1))),"")</f>
        <v>0.133333333333333</v>
      </c>
      <c r="Z1674" s="0" t="n">
        <f aca="false">IF(AND(ISNUMBER($BW1674),ISNUMBER($BX1674)),MIN(1,MAX(0,($BX1674-2019+1)/($BX1674-$BW1674+1))),"")</f>
        <v>0.0666666666666667</v>
      </c>
      <c r="AA1674" s="0" t="n">
        <f aca="false">IF(ISNUMBER($BX1674),IF($BX1674&gt;=2017,1,0),"")</f>
        <v>1</v>
      </c>
      <c r="AB1674" s="0" t="n">
        <f aca="false">IF(ISNUMBER($BX1674),IF($BX1674&gt;=2018,1,0),"")</f>
        <v>1</v>
      </c>
      <c r="AC1674" s="0" t="n">
        <f aca="false">IF(ISNUMBER($BX1674),IF($BX1674&gt;=2019,1,0),"")</f>
        <v>1</v>
      </c>
      <c r="AD1674" s="0" t="n">
        <f aca="false">IF($L1674&lt;&gt;"",IF($L1674&gt;2013,1,0),"")</f>
        <v>0</v>
      </c>
      <c r="AE1674" s="0" t="n">
        <f aca="false">IF($L1674&lt;&gt;"",1+IF($L1674&gt;2011,1,0)+IF($L1674&gt;2014,1,0),"")</f>
        <v>2</v>
      </c>
      <c r="AF1674" s="0" t="s">
        <v>761</v>
      </c>
      <c r="AG1674" s="0" t="s">
        <v>88</v>
      </c>
      <c r="AH1674" s="0" t="s">
        <v>89</v>
      </c>
      <c r="AI1674" s="0" t="s">
        <v>334</v>
      </c>
      <c r="AJ1674" s="0" t="s">
        <v>497</v>
      </c>
      <c r="AK1674" s="0" t="str">
        <f aca="false">IF(AND($CF1674&lt;&gt;"",IFERROR(INDEX(subsample_country_map!$B:$B,MATCH($CF1674,subsample_country_map!$A:$A,0)),"")&lt;&gt;""),INDEX(subsample_country_map!$B:$B,MATCH($CF1674,subsample_country_map!$A:$A,0)),INDEX(lookup!$AA:$AA,MATCH($A1674,lookup!$A:$A,0)))</f>
        <v>3_AsiaPac</v>
      </c>
      <c r="AL1674" s="0" t="str">
        <f aca="false">IF(AND($CF1674&lt;&gt;"",IFERROR(INDEX(subsample_country_map!$C:$C,MATCH($CF1674,subsample_country_map!$A:$A,0)),"")&lt;&gt;""),INDEX(subsample_country_map!$C:$C,MATCH($CF1674,subsample_country_map!$A:$A,0)),INDEX(lookup!$AB:$AB,MATCH($A1674,lookup!$A:$A,0)))</f>
        <v>1_developed</v>
      </c>
      <c r="AM1674" s="0" t="str">
        <f aca="false">IF(AND($CF1674&lt;&gt;"",IFERROR(INDEX(subsample_country_map!$D:$D,MATCH($CF1674,subsample_country_map!$A:$A,0)),"")&lt;&gt;""),INDEX(subsample_country_map!$D:$D,MATCH($CF1674,subsample_country_map!$A:$A,0)),INDEX(lookup!$AC:$AC,MATCH($A1674,lookup!$A:$A,0)))</f>
        <v>2_non_western</v>
      </c>
      <c r="AN1674" s="0" t="str">
        <f aca="false">IF(AND($CF1674&lt;&gt;"",IFERROR(INDEX(subsample_country_map!$E:$E,MATCH($CF1674,subsample_country_map!$A:$A,0)),"")&lt;&gt;""),INDEX(subsample_country_map!$E:$E,MATCH($CF1674,subsample_country_map!$A:$A,0)),INDEX(lookup!$AD:$AD,MATCH($A1674,lookup!$A:$A,0)))</f>
        <v>2_civil law</v>
      </c>
      <c r="AO1674" s="0" t="str">
        <f aca="false">INDEX(lookup!$Y:$Y,MATCH($A1674,lookup!$A:$A,0))</f>
        <v>0_published</v>
      </c>
      <c r="AP1674" s="0" t="str">
        <f aca="false">INDEX(lookup!$Z:$Z,MATCH($A1674,lookup!$A:$A,0))</f>
        <v>1_VHB high</v>
      </c>
      <c r="AQ1674" s="0" t="str">
        <f aca="false">INDEX(lookup!$W:$W,MATCH($A1674,lookup!$A:$A,0))</f>
        <v>1_fin/acc/econ</v>
      </c>
      <c r="AS1674" s="0" t="s">
        <v>91</v>
      </c>
      <c r="AT1674" s="0" t="s">
        <v>397</v>
      </c>
      <c r="AU1674" s="0" t="s">
        <v>93</v>
      </c>
      <c r="AV1674" s="0" t="s">
        <v>6050</v>
      </c>
      <c r="AW1674" s="0" t="s">
        <v>1662</v>
      </c>
      <c r="BA1674" s="0" t="n">
        <v>3233</v>
      </c>
      <c r="BB1674" s="0" t="s">
        <v>96</v>
      </c>
      <c r="BC1674" s="0" t="s">
        <v>358</v>
      </c>
      <c r="BD1674" s="0" t="s">
        <v>123</v>
      </c>
      <c r="BE1674" s="0" t="s">
        <v>98</v>
      </c>
      <c r="BI1674" s="0" t="s">
        <v>316</v>
      </c>
      <c r="BJ1674" s="0" t="s">
        <v>5997</v>
      </c>
      <c r="BK1674" s="0" t="s">
        <v>209</v>
      </c>
      <c r="BL1674" s="0" t="s">
        <v>6051</v>
      </c>
      <c r="BM1674" s="0" t="s">
        <v>6052</v>
      </c>
      <c r="BN1674" s="0" t="s">
        <v>6000</v>
      </c>
      <c r="BO1674" s="0" t="s">
        <v>105</v>
      </c>
      <c r="BP1674" s="0" t="s">
        <v>5994</v>
      </c>
      <c r="BQ1674" s="0" t="s">
        <v>127</v>
      </c>
      <c r="BT1674" s="0" t="n">
        <v>0</v>
      </c>
      <c r="BU1674" s="0" t="s">
        <v>6001</v>
      </c>
      <c r="BW1674" s="0" t="n">
        <v>2005</v>
      </c>
      <c r="BX1674" s="0" t="n">
        <v>2019</v>
      </c>
      <c r="BY1674" s="0" t="s">
        <v>207</v>
      </c>
      <c r="BZ1674" s="0" t="n">
        <v>2012</v>
      </c>
      <c r="CA1674" s="0" t="n">
        <v>0.266666666666667</v>
      </c>
      <c r="CB1674" s="0" t="n">
        <v>0</v>
      </c>
      <c r="CC1674" s="0" t="n">
        <v>1</v>
      </c>
      <c r="CD1674" s="0" t="n">
        <v>0.166059429342393</v>
      </c>
      <c r="CE1674" s="0" t="n">
        <v>1</v>
      </c>
    </row>
    <row r="1675" customFormat="false" ht="15" hidden="false" customHeight="false" outlineLevel="0" collapsed="false">
      <c r="A1675" s="0" t="s">
        <v>5994</v>
      </c>
      <c r="B1675" s="0" t="n">
        <v>2980</v>
      </c>
      <c r="C1675" s="0" t="n">
        <v>0.169673214345425</v>
      </c>
      <c r="D1675" s="0" t="n">
        <v>3233</v>
      </c>
      <c r="E1675" s="0" t="n">
        <f aca="false">IF(ISNUMBER($BA1675),$BA1675,IF(AND(ISNUMBER($D1675),ISNUMBER($BW1675),ISNUMBER($BX1675)),$D1675*($BX1675-$BW1675+1),""))</f>
        <v>3233</v>
      </c>
      <c r="H1675" s="0" t="s">
        <v>118</v>
      </c>
      <c r="I1675" s="0" t="s">
        <v>344</v>
      </c>
      <c r="J1675" s="0" t="n">
        <f aca="false">IF($BW1675&lt;&gt;"",$BW1675,"")</f>
        <v>2005</v>
      </c>
      <c r="K1675" s="0" t="n">
        <f aca="false">IF($BX1675&lt;&gt;"",$BX1675,"")</f>
        <v>2019</v>
      </c>
      <c r="L1675" s="0" t="n">
        <f aca="false">IF(AND(ISNUMBER($BW1675),ISNUMBER($BX1675)),($BW1675+$BX1675)/2,"")</f>
        <v>2012</v>
      </c>
      <c r="M1675" s="0" t="n">
        <f aca="false">IF($L1675&lt;&gt;"",$L1675,"")</f>
        <v>2012</v>
      </c>
      <c r="N1675" s="0" t="n">
        <f aca="false">IF(AND(ISNUMBER($BW1675),ISNUMBER($BX1675)),MIN(1,MAX(0,($BX1675-2016+1)/($BX1675-$BW1675+1))),"")</f>
        <v>0.266666666666667</v>
      </c>
      <c r="O1675" s="0" t="n">
        <f aca="false">IF(AND(ISNUMBER($BW1675),ISNUMBER($BX1675)),MIN(1,MAX(0,($BX1675-2017+1)/($BX1675-$BW1675+1))),"")</f>
        <v>0.2</v>
      </c>
      <c r="P1675" s="0" t="n">
        <f aca="false">IF(AND(ISNUMBER($BW1675),ISNUMBER($BX1675)),MIN(1,MAX(0,($BX1675-2018+1)/($BX1675-$BW1675+1))),"")</f>
        <v>0.133333333333333</v>
      </c>
      <c r="Q1675" s="0" t="n">
        <f aca="false">IF(AND(ISNUMBER($BW1675),ISNUMBER($BX1675)),MIN(1,MAX(0,($BX1675-2019+1)/($BX1675-$BW1675+1))),"")</f>
        <v>0.0666666666666667</v>
      </c>
      <c r="R1675" s="0" t="n">
        <f aca="false">IF(AND(ISNUMBER($BW1675),ISNUMBER($BX1675)),MIN(1,MAX(0,($BX1675-2016+1)/($BX1675-$BW1675+1))),"")</f>
        <v>0.266666666666667</v>
      </c>
      <c r="S1675" s="0" t="n">
        <f aca="false">IF($L1675&lt;&gt;"",IF($L1675&gt;=2015.5,1,0),"")</f>
        <v>0</v>
      </c>
      <c r="T1675" s="0" t="n">
        <f aca="false">IF($L1675&lt;&gt;"",IF($L1675&gt;=2016,1,0),"")</f>
        <v>0</v>
      </c>
      <c r="U1675" s="0" t="n">
        <f aca="false">IF(ISNUMBER($BX1675),IF($BX1675&gt;=2016,1,0),"")</f>
        <v>1</v>
      </c>
      <c r="V1675" s="0" t="n">
        <f aca="false">IF(ISNUMBER($BW1675),IF($BW1675&gt;=2016,1,0),"")</f>
        <v>0</v>
      </c>
      <c r="W1675" s="0" t="str">
        <f aca="false">IF(AND(ISNUMBER($BW1675),ISNUMBER($BX1675)),IF($BW1675&gt;=2016,"post-only",IF($BX1675&lt;2016,"pre-only","mixed")),"")</f>
        <v>mixed</v>
      </c>
      <c r="X1675" s="0" t="n">
        <f aca="false">IF(AND(ISNUMBER($BW1675),ISNUMBER($BX1675)),MIN(1,MAX(0,($BX1675-2017+1)/($BX1675-$BW1675+1))),"")</f>
        <v>0.2</v>
      </c>
      <c r="Y1675" s="0" t="n">
        <f aca="false">IF(AND(ISNUMBER($BW1675),ISNUMBER($BX1675)),MIN(1,MAX(0,($BX1675-2018+1)/($BX1675-$BW1675+1))),"")</f>
        <v>0.133333333333333</v>
      </c>
      <c r="Z1675" s="0" t="n">
        <f aca="false">IF(AND(ISNUMBER($BW1675),ISNUMBER($BX1675)),MIN(1,MAX(0,($BX1675-2019+1)/($BX1675-$BW1675+1))),"")</f>
        <v>0.0666666666666667</v>
      </c>
      <c r="AA1675" s="0" t="n">
        <f aca="false">IF(ISNUMBER($BX1675),IF($BX1675&gt;=2017,1,0),"")</f>
        <v>1</v>
      </c>
      <c r="AB1675" s="0" t="n">
        <f aca="false">IF(ISNUMBER($BX1675),IF($BX1675&gt;=2018,1,0),"")</f>
        <v>1</v>
      </c>
      <c r="AC1675" s="0" t="n">
        <f aca="false">IF(ISNUMBER($BX1675),IF($BX1675&gt;=2019,1,0),"")</f>
        <v>1</v>
      </c>
      <c r="AD1675" s="0" t="n">
        <f aca="false">IF($L1675&lt;&gt;"",IF($L1675&gt;2013,1,0),"")</f>
        <v>0</v>
      </c>
      <c r="AE1675" s="0" t="n">
        <f aca="false">IF($L1675&lt;&gt;"",1+IF($L1675&gt;2011,1,0)+IF($L1675&gt;2014,1,0),"")</f>
        <v>2</v>
      </c>
      <c r="AF1675" s="0" t="s">
        <v>761</v>
      </c>
      <c r="AG1675" s="0" t="s">
        <v>88</v>
      </c>
      <c r="AH1675" s="0" t="s">
        <v>89</v>
      </c>
      <c r="AI1675" s="0" t="s">
        <v>334</v>
      </c>
      <c r="AJ1675" s="0" t="s">
        <v>497</v>
      </c>
      <c r="AK1675" s="0" t="str">
        <f aca="false">IF(AND($CF1675&lt;&gt;"",IFERROR(INDEX(subsample_country_map!$B:$B,MATCH($CF1675,subsample_country_map!$A:$A,0)),"")&lt;&gt;""),INDEX(subsample_country_map!$B:$B,MATCH($CF1675,subsample_country_map!$A:$A,0)),INDEX(lookup!$AA:$AA,MATCH($A1675,lookup!$A:$A,0)))</f>
        <v>3_AsiaPac</v>
      </c>
      <c r="AL1675" s="0" t="str">
        <f aca="false">IF(AND($CF1675&lt;&gt;"",IFERROR(INDEX(subsample_country_map!$C:$C,MATCH($CF1675,subsample_country_map!$A:$A,0)),"")&lt;&gt;""),INDEX(subsample_country_map!$C:$C,MATCH($CF1675,subsample_country_map!$A:$A,0)),INDEX(lookup!$AB:$AB,MATCH($A1675,lookup!$A:$A,0)))</f>
        <v>1_developed</v>
      </c>
      <c r="AM1675" s="0" t="str">
        <f aca="false">IF(AND($CF1675&lt;&gt;"",IFERROR(INDEX(subsample_country_map!$D:$D,MATCH($CF1675,subsample_country_map!$A:$A,0)),"")&lt;&gt;""),INDEX(subsample_country_map!$D:$D,MATCH($CF1675,subsample_country_map!$A:$A,0)),INDEX(lookup!$AC:$AC,MATCH($A1675,lookup!$A:$A,0)))</f>
        <v>2_non_western</v>
      </c>
      <c r="AN1675" s="0" t="str">
        <f aca="false">IF(AND($CF1675&lt;&gt;"",IFERROR(INDEX(subsample_country_map!$E:$E,MATCH($CF1675,subsample_country_map!$A:$A,0)),"")&lt;&gt;""),INDEX(subsample_country_map!$E:$E,MATCH($CF1675,subsample_country_map!$A:$A,0)),INDEX(lookup!$AD:$AD,MATCH($A1675,lookup!$A:$A,0)))</f>
        <v>2_civil law</v>
      </c>
      <c r="AO1675" s="0" t="str">
        <f aca="false">INDEX(lookup!$Y:$Y,MATCH($A1675,lookup!$A:$A,0))</f>
        <v>0_published</v>
      </c>
      <c r="AP1675" s="0" t="str">
        <f aca="false">INDEX(lookup!$Z:$Z,MATCH($A1675,lookup!$A:$A,0))</f>
        <v>1_VHB high</v>
      </c>
      <c r="AQ1675" s="0" t="str">
        <f aca="false">INDEX(lookup!$W:$W,MATCH($A1675,lookup!$A:$A,0))</f>
        <v>1_fin/acc/econ</v>
      </c>
      <c r="AS1675" s="0" t="s">
        <v>91</v>
      </c>
      <c r="AT1675" s="0" t="s">
        <v>397</v>
      </c>
      <c r="AU1675" s="0" t="s">
        <v>93</v>
      </c>
      <c r="AV1675" s="0" t="s">
        <v>6053</v>
      </c>
      <c r="AW1675" s="0" t="s">
        <v>1549</v>
      </c>
      <c r="BA1675" s="0" t="n">
        <v>3233</v>
      </c>
      <c r="BB1675" s="0" t="s">
        <v>96</v>
      </c>
      <c r="BC1675" s="0" t="s">
        <v>358</v>
      </c>
      <c r="BD1675" s="0" t="s">
        <v>123</v>
      </c>
      <c r="BE1675" s="0" t="s">
        <v>98</v>
      </c>
      <c r="BI1675" s="0" t="s">
        <v>316</v>
      </c>
      <c r="BJ1675" s="0" t="s">
        <v>6004</v>
      </c>
      <c r="BK1675" s="0" t="s">
        <v>209</v>
      </c>
      <c r="BL1675" s="0" t="s">
        <v>6054</v>
      </c>
      <c r="BM1675" s="0" t="s">
        <v>6055</v>
      </c>
      <c r="BN1675" s="0" t="s">
        <v>6000</v>
      </c>
      <c r="BO1675" s="0" t="s">
        <v>105</v>
      </c>
      <c r="BP1675" s="0" t="s">
        <v>5994</v>
      </c>
      <c r="BQ1675" s="0" t="s">
        <v>127</v>
      </c>
      <c r="BT1675" s="0" t="n">
        <v>0</v>
      </c>
      <c r="BU1675" s="0" t="s">
        <v>6001</v>
      </c>
      <c r="BW1675" s="0" t="n">
        <v>2005</v>
      </c>
      <c r="BX1675" s="0" t="n">
        <v>2019</v>
      </c>
      <c r="BY1675" s="0" t="s">
        <v>207</v>
      </c>
      <c r="BZ1675" s="0" t="n">
        <v>2012</v>
      </c>
      <c r="CA1675" s="0" t="n">
        <v>0.266666666666667</v>
      </c>
      <c r="CB1675" s="0" t="n">
        <v>0</v>
      </c>
      <c r="CC1675" s="0" t="n">
        <v>1</v>
      </c>
      <c r="CD1675" s="0" t="n">
        <v>0.171330171920306</v>
      </c>
      <c r="CE1675" s="0" t="n">
        <v>1</v>
      </c>
    </row>
    <row r="1676" customFormat="false" ht="15" hidden="false" customHeight="false" outlineLevel="0" collapsed="false">
      <c r="A1676" s="0" t="s">
        <v>5994</v>
      </c>
      <c r="B1676" s="0" t="n">
        <v>2981</v>
      </c>
      <c r="C1676" s="0" t="n">
        <v>0.147848447580906</v>
      </c>
      <c r="D1676" s="0" t="n">
        <v>3233</v>
      </c>
      <c r="E1676" s="0" t="n">
        <f aca="false">IF(ISNUMBER($BA1676),$BA1676,IF(AND(ISNUMBER($D1676),ISNUMBER($BW1676),ISNUMBER($BX1676)),$D1676*($BX1676-$BW1676+1),""))</f>
        <v>3233</v>
      </c>
      <c r="H1676" s="0" t="s">
        <v>118</v>
      </c>
      <c r="I1676" s="0" t="s">
        <v>344</v>
      </c>
      <c r="J1676" s="0" t="n">
        <f aca="false">IF($BW1676&lt;&gt;"",$BW1676,"")</f>
        <v>2005</v>
      </c>
      <c r="K1676" s="0" t="n">
        <f aca="false">IF($BX1676&lt;&gt;"",$BX1676,"")</f>
        <v>2019</v>
      </c>
      <c r="L1676" s="0" t="n">
        <f aca="false">IF(AND(ISNUMBER($BW1676),ISNUMBER($BX1676)),($BW1676+$BX1676)/2,"")</f>
        <v>2012</v>
      </c>
      <c r="M1676" s="0" t="n">
        <f aca="false">IF($L1676&lt;&gt;"",$L1676,"")</f>
        <v>2012</v>
      </c>
      <c r="N1676" s="0" t="n">
        <f aca="false">IF(AND(ISNUMBER($BW1676),ISNUMBER($BX1676)),MIN(1,MAX(0,($BX1676-2016+1)/($BX1676-$BW1676+1))),"")</f>
        <v>0.266666666666667</v>
      </c>
      <c r="O1676" s="0" t="n">
        <f aca="false">IF(AND(ISNUMBER($BW1676),ISNUMBER($BX1676)),MIN(1,MAX(0,($BX1676-2017+1)/($BX1676-$BW1676+1))),"")</f>
        <v>0.2</v>
      </c>
      <c r="P1676" s="0" t="n">
        <f aca="false">IF(AND(ISNUMBER($BW1676),ISNUMBER($BX1676)),MIN(1,MAX(0,($BX1676-2018+1)/($BX1676-$BW1676+1))),"")</f>
        <v>0.133333333333333</v>
      </c>
      <c r="Q1676" s="0" t="n">
        <f aca="false">IF(AND(ISNUMBER($BW1676),ISNUMBER($BX1676)),MIN(1,MAX(0,($BX1676-2019+1)/($BX1676-$BW1676+1))),"")</f>
        <v>0.0666666666666667</v>
      </c>
      <c r="R1676" s="0" t="n">
        <f aca="false">IF(AND(ISNUMBER($BW1676),ISNUMBER($BX1676)),MIN(1,MAX(0,($BX1676-2016+1)/($BX1676-$BW1676+1))),"")</f>
        <v>0.266666666666667</v>
      </c>
      <c r="S1676" s="0" t="n">
        <f aca="false">IF($L1676&lt;&gt;"",IF($L1676&gt;=2015.5,1,0),"")</f>
        <v>0</v>
      </c>
      <c r="T1676" s="0" t="n">
        <f aca="false">IF($L1676&lt;&gt;"",IF($L1676&gt;=2016,1,0),"")</f>
        <v>0</v>
      </c>
      <c r="U1676" s="0" t="n">
        <f aca="false">IF(ISNUMBER($BX1676),IF($BX1676&gt;=2016,1,0),"")</f>
        <v>1</v>
      </c>
      <c r="V1676" s="0" t="n">
        <f aca="false">IF(ISNUMBER($BW1676),IF($BW1676&gt;=2016,1,0),"")</f>
        <v>0</v>
      </c>
      <c r="W1676" s="0" t="str">
        <f aca="false">IF(AND(ISNUMBER($BW1676),ISNUMBER($BX1676)),IF($BW1676&gt;=2016,"post-only",IF($BX1676&lt;2016,"pre-only","mixed")),"")</f>
        <v>mixed</v>
      </c>
      <c r="X1676" s="0" t="n">
        <f aca="false">IF(AND(ISNUMBER($BW1676),ISNUMBER($BX1676)),MIN(1,MAX(0,($BX1676-2017+1)/($BX1676-$BW1676+1))),"")</f>
        <v>0.2</v>
      </c>
      <c r="Y1676" s="0" t="n">
        <f aca="false">IF(AND(ISNUMBER($BW1676),ISNUMBER($BX1676)),MIN(1,MAX(0,($BX1676-2018+1)/($BX1676-$BW1676+1))),"")</f>
        <v>0.133333333333333</v>
      </c>
      <c r="Z1676" s="0" t="n">
        <f aca="false">IF(AND(ISNUMBER($BW1676),ISNUMBER($BX1676)),MIN(1,MAX(0,($BX1676-2019+1)/($BX1676-$BW1676+1))),"")</f>
        <v>0.0666666666666667</v>
      </c>
      <c r="AA1676" s="0" t="n">
        <f aca="false">IF(ISNUMBER($BX1676),IF($BX1676&gt;=2017,1,0),"")</f>
        <v>1</v>
      </c>
      <c r="AB1676" s="0" t="n">
        <f aca="false">IF(ISNUMBER($BX1676),IF($BX1676&gt;=2018,1,0),"")</f>
        <v>1</v>
      </c>
      <c r="AC1676" s="0" t="n">
        <f aca="false">IF(ISNUMBER($BX1676),IF($BX1676&gt;=2019,1,0),"")</f>
        <v>1</v>
      </c>
      <c r="AD1676" s="0" t="n">
        <f aca="false">IF($L1676&lt;&gt;"",IF($L1676&gt;2013,1,0),"")</f>
        <v>0</v>
      </c>
      <c r="AE1676" s="0" t="n">
        <f aca="false">IF($L1676&lt;&gt;"",1+IF($L1676&gt;2011,1,0)+IF($L1676&gt;2014,1,0),"")</f>
        <v>2</v>
      </c>
      <c r="AF1676" s="0" t="s">
        <v>761</v>
      </c>
      <c r="AG1676" s="0" t="s">
        <v>88</v>
      </c>
      <c r="AH1676" s="0" t="s">
        <v>89</v>
      </c>
      <c r="AI1676" s="0" t="s">
        <v>334</v>
      </c>
      <c r="AJ1676" s="0" t="s">
        <v>497</v>
      </c>
      <c r="AK1676" s="0" t="str">
        <f aca="false">IF(AND($CF1676&lt;&gt;"",IFERROR(INDEX(subsample_country_map!$B:$B,MATCH($CF1676,subsample_country_map!$A:$A,0)),"")&lt;&gt;""),INDEX(subsample_country_map!$B:$B,MATCH($CF1676,subsample_country_map!$A:$A,0)),INDEX(lookup!$AA:$AA,MATCH($A1676,lookup!$A:$A,0)))</f>
        <v>3_AsiaPac</v>
      </c>
      <c r="AL1676" s="0" t="str">
        <f aca="false">IF(AND($CF1676&lt;&gt;"",IFERROR(INDEX(subsample_country_map!$C:$C,MATCH($CF1676,subsample_country_map!$A:$A,0)),"")&lt;&gt;""),INDEX(subsample_country_map!$C:$C,MATCH($CF1676,subsample_country_map!$A:$A,0)),INDEX(lookup!$AB:$AB,MATCH($A1676,lookup!$A:$A,0)))</f>
        <v>1_developed</v>
      </c>
      <c r="AM1676" s="0" t="str">
        <f aca="false">IF(AND($CF1676&lt;&gt;"",IFERROR(INDEX(subsample_country_map!$D:$D,MATCH($CF1676,subsample_country_map!$A:$A,0)),"")&lt;&gt;""),INDEX(subsample_country_map!$D:$D,MATCH($CF1676,subsample_country_map!$A:$A,0)),INDEX(lookup!$AC:$AC,MATCH($A1676,lookup!$A:$A,0)))</f>
        <v>2_non_western</v>
      </c>
      <c r="AN1676" s="0" t="str">
        <f aca="false">IF(AND($CF1676&lt;&gt;"",IFERROR(INDEX(subsample_country_map!$E:$E,MATCH($CF1676,subsample_country_map!$A:$A,0)),"")&lt;&gt;""),INDEX(subsample_country_map!$E:$E,MATCH($CF1676,subsample_country_map!$A:$A,0)),INDEX(lookup!$AD:$AD,MATCH($A1676,lookup!$A:$A,0)))</f>
        <v>2_civil law</v>
      </c>
      <c r="AO1676" s="0" t="str">
        <f aca="false">INDEX(lookup!$Y:$Y,MATCH($A1676,lookup!$A:$A,0))</f>
        <v>0_published</v>
      </c>
      <c r="AP1676" s="0" t="str">
        <f aca="false">INDEX(lookup!$Z:$Z,MATCH($A1676,lookup!$A:$A,0))</f>
        <v>1_VHB high</v>
      </c>
      <c r="AQ1676" s="0" t="str">
        <f aca="false">INDEX(lookup!$W:$W,MATCH($A1676,lookup!$A:$A,0))</f>
        <v>1_fin/acc/econ</v>
      </c>
      <c r="AS1676" s="0" t="s">
        <v>91</v>
      </c>
      <c r="AT1676" s="0" t="s">
        <v>397</v>
      </c>
      <c r="AU1676" s="0" t="s">
        <v>93</v>
      </c>
      <c r="AV1676" s="0" t="s">
        <v>6056</v>
      </c>
      <c r="AW1676" s="0" t="s">
        <v>1489</v>
      </c>
      <c r="BA1676" s="0" t="n">
        <v>3233</v>
      </c>
      <c r="BB1676" s="0" t="s">
        <v>96</v>
      </c>
      <c r="BC1676" s="0" t="s">
        <v>358</v>
      </c>
      <c r="BD1676" s="0" t="s">
        <v>123</v>
      </c>
      <c r="BE1676" s="0" t="s">
        <v>98</v>
      </c>
      <c r="BI1676" s="0" t="s">
        <v>316</v>
      </c>
      <c r="BJ1676" s="0" t="s">
        <v>6008</v>
      </c>
      <c r="BK1676" s="0" t="s">
        <v>209</v>
      </c>
      <c r="BL1676" s="0" t="s">
        <v>6057</v>
      </c>
      <c r="BM1676" s="0" t="s">
        <v>6058</v>
      </c>
      <c r="BN1676" s="0" t="s">
        <v>6000</v>
      </c>
      <c r="BO1676" s="0" t="s">
        <v>105</v>
      </c>
      <c r="BP1676" s="0" t="s">
        <v>5994</v>
      </c>
      <c r="BQ1676" s="0" t="s">
        <v>127</v>
      </c>
      <c r="BT1676" s="0" t="n">
        <v>0</v>
      </c>
      <c r="BU1676" s="0" t="s">
        <v>6001</v>
      </c>
      <c r="BW1676" s="0" t="n">
        <v>2005</v>
      </c>
      <c r="BX1676" s="0" t="n">
        <v>2019</v>
      </c>
      <c r="BY1676" s="0" t="s">
        <v>207</v>
      </c>
      <c r="BZ1676" s="0" t="n">
        <v>2012</v>
      </c>
      <c r="CA1676" s="0" t="n">
        <v>0.266666666666667</v>
      </c>
      <c r="CB1676" s="0" t="n">
        <v>0</v>
      </c>
      <c r="CC1676" s="0" t="n">
        <v>1</v>
      </c>
      <c r="CD1676" s="0" t="n">
        <v>0.148940082212759</v>
      </c>
      <c r="CE1676" s="0" t="n">
        <v>1</v>
      </c>
    </row>
    <row r="1677" customFormat="false" ht="15" hidden="false" customHeight="false" outlineLevel="0" collapsed="false">
      <c r="A1677" s="0" t="s">
        <v>5994</v>
      </c>
      <c r="B1677" s="0" t="n">
        <v>2982</v>
      </c>
      <c r="C1677" s="0" t="n">
        <v>0.0845222689679523</v>
      </c>
      <c r="D1677" s="0" t="n">
        <v>3233</v>
      </c>
      <c r="E1677" s="0" t="n">
        <f aca="false">IF(ISNUMBER($BA1677),$BA1677,IF(AND(ISNUMBER($D1677),ISNUMBER($BW1677),ISNUMBER($BX1677)),$D1677*($BX1677-$BW1677+1),""))</f>
        <v>3233</v>
      </c>
      <c r="H1677" s="0" t="s">
        <v>118</v>
      </c>
      <c r="I1677" s="0" t="s">
        <v>344</v>
      </c>
      <c r="J1677" s="0" t="n">
        <f aca="false">IF($BW1677&lt;&gt;"",$BW1677,"")</f>
        <v>2005</v>
      </c>
      <c r="K1677" s="0" t="n">
        <f aca="false">IF($BX1677&lt;&gt;"",$BX1677,"")</f>
        <v>2019</v>
      </c>
      <c r="L1677" s="0" t="n">
        <f aca="false">IF(AND(ISNUMBER($BW1677),ISNUMBER($BX1677)),($BW1677+$BX1677)/2,"")</f>
        <v>2012</v>
      </c>
      <c r="M1677" s="0" t="n">
        <f aca="false">IF($L1677&lt;&gt;"",$L1677,"")</f>
        <v>2012</v>
      </c>
      <c r="N1677" s="0" t="n">
        <f aca="false">IF(AND(ISNUMBER($BW1677),ISNUMBER($BX1677)),MIN(1,MAX(0,($BX1677-2016+1)/($BX1677-$BW1677+1))),"")</f>
        <v>0.266666666666667</v>
      </c>
      <c r="O1677" s="0" t="n">
        <f aca="false">IF(AND(ISNUMBER($BW1677),ISNUMBER($BX1677)),MIN(1,MAX(0,($BX1677-2017+1)/($BX1677-$BW1677+1))),"")</f>
        <v>0.2</v>
      </c>
      <c r="P1677" s="0" t="n">
        <f aca="false">IF(AND(ISNUMBER($BW1677),ISNUMBER($BX1677)),MIN(1,MAX(0,($BX1677-2018+1)/($BX1677-$BW1677+1))),"")</f>
        <v>0.133333333333333</v>
      </c>
      <c r="Q1677" s="0" t="n">
        <f aca="false">IF(AND(ISNUMBER($BW1677),ISNUMBER($BX1677)),MIN(1,MAX(0,($BX1677-2019+1)/($BX1677-$BW1677+1))),"")</f>
        <v>0.0666666666666667</v>
      </c>
      <c r="R1677" s="0" t="n">
        <f aca="false">IF(AND(ISNUMBER($BW1677),ISNUMBER($BX1677)),MIN(1,MAX(0,($BX1677-2016+1)/($BX1677-$BW1677+1))),"")</f>
        <v>0.266666666666667</v>
      </c>
      <c r="S1677" s="0" t="n">
        <f aca="false">IF($L1677&lt;&gt;"",IF($L1677&gt;=2015.5,1,0),"")</f>
        <v>0</v>
      </c>
      <c r="T1677" s="0" t="n">
        <f aca="false">IF($L1677&lt;&gt;"",IF($L1677&gt;=2016,1,0),"")</f>
        <v>0</v>
      </c>
      <c r="U1677" s="0" t="n">
        <f aca="false">IF(ISNUMBER($BX1677),IF($BX1677&gt;=2016,1,0),"")</f>
        <v>1</v>
      </c>
      <c r="V1677" s="0" t="n">
        <f aca="false">IF(ISNUMBER($BW1677),IF($BW1677&gt;=2016,1,0),"")</f>
        <v>0</v>
      </c>
      <c r="W1677" s="0" t="str">
        <f aca="false">IF(AND(ISNUMBER($BW1677),ISNUMBER($BX1677)),IF($BW1677&gt;=2016,"post-only",IF($BX1677&lt;2016,"pre-only","mixed")),"")</f>
        <v>mixed</v>
      </c>
      <c r="X1677" s="0" t="n">
        <f aca="false">IF(AND(ISNUMBER($BW1677),ISNUMBER($BX1677)),MIN(1,MAX(0,($BX1677-2017+1)/($BX1677-$BW1677+1))),"")</f>
        <v>0.2</v>
      </c>
      <c r="Y1677" s="0" t="n">
        <f aca="false">IF(AND(ISNUMBER($BW1677),ISNUMBER($BX1677)),MIN(1,MAX(0,($BX1677-2018+1)/($BX1677-$BW1677+1))),"")</f>
        <v>0.133333333333333</v>
      </c>
      <c r="Z1677" s="0" t="n">
        <f aca="false">IF(AND(ISNUMBER($BW1677),ISNUMBER($BX1677)),MIN(1,MAX(0,($BX1677-2019+1)/($BX1677-$BW1677+1))),"")</f>
        <v>0.0666666666666667</v>
      </c>
      <c r="AA1677" s="0" t="n">
        <f aca="false">IF(ISNUMBER($BX1677),IF($BX1677&gt;=2017,1,0),"")</f>
        <v>1</v>
      </c>
      <c r="AB1677" s="0" t="n">
        <f aca="false">IF(ISNUMBER($BX1677),IF($BX1677&gt;=2018,1,0),"")</f>
        <v>1</v>
      </c>
      <c r="AC1677" s="0" t="n">
        <f aca="false">IF(ISNUMBER($BX1677),IF($BX1677&gt;=2019,1,0),"")</f>
        <v>1</v>
      </c>
      <c r="AD1677" s="0" t="n">
        <f aca="false">IF($L1677&lt;&gt;"",IF($L1677&gt;2013,1,0),"")</f>
        <v>0</v>
      </c>
      <c r="AE1677" s="0" t="n">
        <f aca="false">IF($L1677&lt;&gt;"",1+IF($L1677&gt;2011,1,0)+IF($L1677&gt;2014,1,0),"")</f>
        <v>2</v>
      </c>
      <c r="AF1677" s="0" t="s">
        <v>761</v>
      </c>
      <c r="AG1677" s="0" t="s">
        <v>88</v>
      </c>
      <c r="AH1677" s="0" t="s">
        <v>89</v>
      </c>
      <c r="AI1677" s="0" t="s">
        <v>334</v>
      </c>
      <c r="AJ1677" s="0" t="s">
        <v>497</v>
      </c>
      <c r="AK1677" s="0" t="str">
        <f aca="false">IF(AND($CF1677&lt;&gt;"",IFERROR(INDEX(subsample_country_map!$B:$B,MATCH($CF1677,subsample_country_map!$A:$A,0)),"")&lt;&gt;""),INDEX(subsample_country_map!$B:$B,MATCH($CF1677,subsample_country_map!$A:$A,0)),INDEX(lookup!$AA:$AA,MATCH($A1677,lookup!$A:$A,0)))</f>
        <v>3_AsiaPac</v>
      </c>
      <c r="AL1677" s="0" t="str">
        <f aca="false">IF(AND($CF1677&lt;&gt;"",IFERROR(INDEX(subsample_country_map!$C:$C,MATCH($CF1677,subsample_country_map!$A:$A,0)),"")&lt;&gt;""),INDEX(subsample_country_map!$C:$C,MATCH($CF1677,subsample_country_map!$A:$A,0)),INDEX(lookup!$AB:$AB,MATCH($A1677,lookup!$A:$A,0)))</f>
        <v>1_developed</v>
      </c>
      <c r="AM1677" s="0" t="str">
        <f aca="false">IF(AND($CF1677&lt;&gt;"",IFERROR(INDEX(subsample_country_map!$D:$D,MATCH($CF1677,subsample_country_map!$A:$A,0)),"")&lt;&gt;""),INDEX(subsample_country_map!$D:$D,MATCH($CF1677,subsample_country_map!$A:$A,0)),INDEX(lookup!$AC:$AC,MATCH($A1677,lookup!$A:$A,0)))</f>
        <v>2_non_western</v>
      </c>
      <c r="AN1677" s="0" t="str">
        <f aca="false">IF(AND($CF1677&lt;&gt;"",IFERROR(INDEX(subsample_country_map!$E:$E,MATCH($CF1677,subsample_country_map!$A:$A,0)),"")&lt;&gt;""),INDEX(subsample_country_map!$E:$E,MATCH($CF1677,subsample_country_map!$A:$A,0)),INDEX(lookup!$AD:$AD,MATCH($A1677,lookup!$A:$A,0)))</f>
        <v>2_civil law</v>
      </c>
      <c r="AO1677" s="0" t="str">
        <f aca="false">INDEX(lookup!$Y:$Y,MATCH($A1677,lookup!$A:$A,0))</f>
        <v>0_published</v>
      </c>
      <c r="AP1677" s="0" t="str">
        <f aca="false">INDEX(lookup!$Z:$Z,MATCH($A1677,lookup!$A:$A,0))</f>
        <v>1_VHB high</v>
      </c>
      <c r="AQ1677" s="0" t="str">
        <f aca="false">INDEX(lookup!$W:$W,MATCH($A1677,lookup!$A:$A,0))</f>
        <v>1_fin/acc/econ</v>
      </c>
      <c r="AS1677" s="0" t="s">
        <v>91</v>
      </c>
      <c r="AT1677" s="0" t="s">
        <v>397</v>
      </c>
      <c r="AU1677" s="0" t="s">
        <v>93</v>
      </c>
      <c r="AV1677" s="0" t="s">
        <v>6059</v>
      </c>
      <c r="AW1677" s="0" t="s">
        <v>6060</v>
      </c>
      <c r="BA1677" s="0" t="n">
        <v>3233</v>
      </c>
      <c r="BB1677" s="0" t="s">
        <v>96</v>
      </c>
      <c r="BC1677" s="0" t="s">
        <v>358</v>
      </c>
      <c r="BD1677" s="0" t="s">
        <v>123</v>
      </c>
      <c r="BE1677" s="0" t="s">
        <v>98</v>
      </c>
      <c r="BI1677" s="0" t="s">
        <v>316</v>
      </c>
      <c r="BJ1677" s="0" t="s">
        <v>6012</v>
      </c>
      <c r="BK1677" s="0" t="s">
        <v>209</v>
      </c>
      <c r="BL1677" s="0" t="s">
        <v>6061</v>
      </c>
      <c r="BM1677" s="0" t="s">
        <v>6062</v>
      </c>
      <c r="BN1677" s="0" t="s">
        <v>6000</v>
      </c>
      <c r="BO1677" s="0" t="s">
        <v>105</v>
      </c>
      <c r="BP1677" s="0" t="s">
        <v>5994</v>
      </c>
      <c r="BQ1677" s="0" t="s">
        <v>127</v>
      </c>
      <c r="BT1677" s="0" t="n">
        <v>0</v>
      </c>
      <c r="BU1677" s="0" t="s">
        <v>6001</v>
      </c>
      <c r="BW1677" s="0" t="n">
        <v>2005</v>
      </c>
      <c r="BX1677" s="0" t="n">
        <v>2019</v>
      </c>
      <c r="BY1677" s="0" t="s">
        <v>207</v>
      </c>
      <c r="BZ1677" s="0" t="n">
        <v>2012</v>
      </c>
      <c r="CA1677" s="0" t="n">
        <v>0.266666666666667</v>
      </c>
      <c r="CB1677" s="0" t="n">
        <v>0</v>
      </c>
      <c r="CC1677" s="0" t="n">
        <v>1</v>
      </c>
      <c r="CD1677" s="0" t="n">
        <v>0.0847244122361529</v>
      </c>
      <c r="CE1677" s="0" t="n">
        <v>1</v>
      </c>
    </row>
    <row r="1678" customFormat="false" ht="15" hidden="false" customHeight="false" outlineLevel="0" collapsed="false">
      <c r="A1678" s="0" t="s">
        <v>5994</v>
      </c>
      <c r="B1678" s="0" t="n">
        <v>2983</v>
      </c>
      <c r="C1678" s="0" t="n">
        <v>0.0572837792077225</v>
      </c>
      <c r="D1678" s="0" t="n">
        <v>3173</v>
      </c>
      <c r="E1678" s="0" t="n">
        <f aca="false">IF(ISNUMBER($BA1678),$BA1678,IF(AND(ISNUMBER($D1678),ISNUMBER($BW1678),ISNUMBER($BX1678)),$D1678*($BX1678-$BW1678+1),""))</f>
        <v>3173</v>
      </c>
      <c r="H1678" s="0" t="s">
        <v>118</v>
      </c>
      <c r="I1678" s="0" t="s">
        <v>344</v>
      </c>
      <c r="J1678" s="0" t="n">
        <f aca="false">IF($BW1678&lt;&gt;"",$BW1678,"")</f>
        <v>2005</v>
      </c>
      <c r="K1678" s="0" t="n">
        <f aca="false">IF($BX1678&lt;&gt;"",$BX1678,"")</f>
        <v>2019</v>
      </c>
      <c r="L1678" s="0" t="n">
        <f aca="false">IF(AND(ISNUMBER($BW1678),ISNUMBER($BX1678)),($BW1678+$BX1678)/2,"")</f>
        <v>2012</v>
      </c>
      <c r="M1678" s="0" t="n">
        <f aca="false">IF($L1678&lt;&gt;"",$L1678,"")</f>
        <v>2012</v>
      </c>
      <c r="N1678" s="0" t="n">
        <f aca="false">IF(AND(ISNUMBER($BW1678),ISNUMBER($BX1678)),MIN(1,MAX(0,($BX1678-2016+1)/($BX1678-$BW1678+1))),"")</f>
        <v>0.266666666666667</v>
      </c>
      <c r="O1678" s="0" t="n">
        <f aca="false">IF(AND(ISNUMBER($BW1678),ISNUMBER($BX1678)),MIN(1,MAX(0,($BX1678-2017+1)/($BX1678-$BW1678+1))),"")</f>
        <v>0.2</v>
      </c>
      <c r="P1678" s="0" t="n">
        <f aca="false">IF(AND(ISNUMBER($BW1678),ISNUMBER($BX1678)),MIN(1,MAX(0,($BX1678-2018+1)/($BX1678-$BW1678+1))),"")</f>
        <v>0.133333333333333</v>
      </c>
      <c r="Q1678" s="0" t="n">
        <f aca="false">IF(AND(ISNUMBER($BW1678),ISNUMBER($BX1678)),MIN(1,MAX(0,($BX1678-2019+1)/($BX1678-$BW1678+1))),"")</f>
        <v>0.0666666666666667</v>
      </c>
      <c r="R1678" s="0" t="n">
        <f aca="false">IF(AND(ISNUMBER($BW1678),ISNUMBER($BX1678)),MIN(1,MAX(0,($BX1678-2016+1)/($BX1678-$BW1678+1))),"")</f>
        <v>0.266666666666667</v>
      </c>
      <c r="S1678" s="0" t="n">
        <f aca="false">IF($L1678&lt;&gt;"",IF($L1678&gt;=2015.5,1,0),"")</f>
        <v>0</v>
      </c>
      <c r="T1678" s="0" t="n">
        <f aca="false">IF($L1678&lt;&gt;"",IF($L1678&gt;=2016,1,0),"")</f>
        <v>0</v>
      </c>
      <c r="U1678" s="0" t="n">
        <f aca="false">IF(ISNUMBER($BX1678),IF($BX1678&gt;=2016,1,0),"")</f>
        <v>1</v>
      </c>
      <c r="V1678" s="0" t="n">
        <f aca="false">IF(ISNUMBER($BW1678),IF($BW1678&gt;=2016,1,0),"")</f>
        <v>0</v>
      </c>
      <c r="W1678" s="0" t="str">
        <f aca="false">IF(AND(ISNUMBER($BW1678),ISNUMBER($BX1678)),IF($BW1678&gt;=2016,"post-only",IF($BX1678&lt;2016,"pre-only","mixed")),"")</f>
        <v>mixed</v>
      </c>
      <c r="X1678" s="0" t="n">
        <f aca="false">IF(AND(ISNUMBER($BW1678),ISNUMBER($BX1678)),MIN(1,MAX(0,($BX1678-2017+1)/($BX1678-$BW1678+1))),"")</f>
        <v>0.2</v>
      </c>
      <c r="Y1678" s="0" t="n">
        <f aca="false">IF(AND(ISNUMBER($BW1678),ISNUMBER($BX1678)),MIN(1,MAX(0,($BX1678-2018+1)/($BX1678-$BW1678+1))),"")</f>
        <v>0.133333333333333</v>
      </c>
      <c r="Z1678" s="0" t="n">
        <f aca="false">IF(AND(ISNUMBER($BW1678),ISNUMBER($BX1678)),MIN(1,MAX(0,($BX1678-2019+1)/($BX1678-$BW1678+1))),"")</f>
        <v>0.0666666666666667</v>
      </c>
      <c r="AA1678" s="0" t="n">
        <f aca="false">IF(ISNUMBER($BX1678),IF($BX1678&gt;=2017,1,0),"")</f>
        <v>1</v>
      </c>
      <c r="AB1678" s="0" t="n">
        <f aca="false">IF(ISNUMBER($BX1678),IF($BX1678&gt;=2018,1,0),"")</f>
        <v>1</v>
      </c>
      <c r="AC1678" s="0" t="n">
        <f aca="false">IF(ISNUMBER($BX1678),IF($BX1678&gt;=2019,1,0),"")</f>
        <v>1</v>
      </c>
      <c r="AD1678" s="0" t="n">
        <f aca="false">IF($L1678&lt;&gt;"",IF($L1678&gt;2013,1,0),"")</f>
        <v>0</v>
      </c>
      <c r="AE1678" s="0" t="n">
        <f aca="false">IF($L1678&lt;&gt;"",1+IF($L1678&gt;2011,1,0)+IF($L1678&gt;2014,1,0),"")</f>
        <v>2</v>
      </c>
      <c r="AF1678" s="0" t="s">
        <v>761</v>
      </c>
      <c r="AG1678" s="0" t="s">
        <v>88</v>
      </c>
      <c r="AH1678" s="0" t="s">
        <v>89</v>
      </c>
      <c r="AI1678" s="0" t="s">
        <v>334</v>
      </c>
      <c r="AJ1678" s="0" t="s">
        <v>497</v>
      </c>
      <c r="AK1678" s="0" t="str">
        <f aca="false">IF(AND($CF1678&lt;&gt;"",IFERROR(INDEX(subsample_country_map!$B:$B,MATCH($CF1678,subsample_country_map!$A:$A,0)),"")&lt;&gt;""),INDEX(subsample_country_map!$B:$B,MATCH($CF1678,subsample_country_map!$A:$A,0)),INDEX(lookup!$AA:$AA,MATCH($A1678,lookup!$A:$A,0)))</f>
        <v>3_AsiaPac</v>
      </c>
      <c r="AL1678" s="0" t="str">
        <f aca="false">IF(AND($CF1678&lt;&gt;"",IFERROR(INDEX(subsample_country_map!$C:$C,MATCH($CF1678,subsample_country_map!$A:$A,0)),"")&lt;&gt;""),INDEX(subsample_country_map!$C:$C,MATCH($CF1678,subsample_country_map!$A:$A,0)),INDEX(lookup!$AB:$AB,MATCH($A1678,lookup!$A:$A,0)))</f>
        <v>1_developed</v>
      </c>
      <c r="AM1678" s="0" t="str">
        <f aca="false">IF(AND($CF1678&lt;&gt;"",IFERROR(INDEX(subsample_country_map!$D:$D,MATCH($CF1678,subsample_country_map!$A:$A,0)),"")&lt;&gt;""),INDEX(subsample_country_map!$D:$D,MATCH($CF1678,subsample_country_map!$A:$A,0)),INDEX(lookup!$AC:$AC,MATCH($A1678,lookup!$A:$A,0)))</f>
        <v>2_non_western</v>
      </c>
      <c r="AN1678" s="0" t="str">
        <f aca="false">IF(AND($CF1678&lt;&gt;"",IFERROR(INDEX(subsample_country_map!$E:$E,MATCH($CF1678,subsample_country_map!$A:$A,0)),"")&lt;&gt;""),INDEX(subsample_country_map!$E:$E,MATCH($CF1678,subsample_country_map!$A:$A,0)),INDEX(lookup!$AD:$AD,MATCH($A1678,lookup!$A:$A,0)))</f>
        <v>2_civil law</v>
      </c>
      <c r="AO1678" s="0" t="str">
        <f aca="false">INDEX(lookup!$Y:$Y,MATCH($A1678,lookup!$A:$A,0))</f>
        <v>0_published</v>
      </c>
      <c r="AP1678" s="0" t="str">
        <f aca="false">INDEX(lookup!$Z:$Z,MATCH($A1678,lookup!$A:$A,0))</f>
        <v>1_VHB high</v>
      </c>
      <c r="AQ1678" s="0" t="str">
        <f aca="false">INDEX(lookup!$W:$W,MATCH($A1678,lookup!$A:$A,0))</f>
        <v>1_fin/acc/econ</v>
      </c>
      <c r="AS1678" s="0" t="s">
        <v>91</v>
      </c>
      <c r="AT1678" s="0" t="s">
        <v>397</v>
      </c>
      <c r="AU1678" s="0" t="s">
        <v>93</v>
      </c>
      <c r="AV1678" s="0" t="s">
        <v>6063</v>
      </c>
      <c r="AW1678" s="0" t="s">
        <v>6064</v>
      </c>
      <c r="BA1678" s="0" t="n">
        <v>3173</v>
      </c>
      <c r="BB1678" s="0" t="s">
        <v>96</v>
      </c>
      <c r="BC1678" s="0" t="s">
        <v>358</v>
      </c>
      <c r="BD1678" s="0" t="s">
        <v>123</v>
      </c>
      <c r="BE1678" s="0" t="s">
        <v>98</v>
      </c>
      <c r="BI1678" s="0" t="s">
        <v>427</v>
      </c>
      <c r="BJ1678" s="0" t="s">
        <v>6065</v>
      </c>
      <c r="BK1678" s="0" t="s">
        <v>318</v>
      </c>
      <c r="BL1678" s="0" t="s">
        <v>6066</v>
      </c>
      <c r="BM1678" s="0" t="s">
        <v>5999</v>
      </c>
      <c r="BN1678" s="0" t="s">
        <v>6067</v>
      </c>
      <c r="BO1678" s="0" t="s">
        <v>105</v>
      </c>
      <c r="BP1678" s="0" t="s">
        <v>5994</v>
      </c>
      <c r="BQ1678" s="0" t="s">
        <v>127</v>
      </c>
      <c r="BT1678" s="0" t="n">
        <v>0</v>
      </c>
      <c r="BU1678" s="0" t="s">
        <v>6001</v>
      </c>
      <c r="BW1678" s="0" t="n">
        <v>2005</v>
      </c>
      <c r="BX1678" s="0" t="n">
        <v>2019</v>
      </c>
      <c r="BY1678" s="0" t="s">
        <v>207</v>
      </c>
      <c r="BZ1678" s="0" t="n">
        <v>2012</v>
      </c>
      <c r="CA1678" s="0" t="n">
        <v>0.266666666666667</v>
      </c>
      <c r="CB1678" s="0" t="n">
        <v>0</v>
      </c>
      <c r="CC1678" s="0" t="n">
        <v>1</v>
      </c>
      <c r="CD1678" s="0" t="n">
        <v>0.057346560458084</v>
      </c>
      <c r="CE1678" s="0" t="n">
        <v>1</v>
      </c>
    </row>
    <row r="1679" customFormat="false" ht="15" hidden="false" customHeight="false" outlineLevel="0" collapsed="false">
      <c r="A1679" s="0" t="s">
        <v>5994</v>
      </c>
      <c r="B1679" s="0" t="n">
        <v>2984</v>
      </c>
      <c r="C1679" s="0" t="n">
        <v>0.088677058555514</v>
      </c>
      <c r="D1679" s="0" t="n">
        <v>3173</v>
      </c>
      <c r="E1679" s="0" t="n">
        <f aca="false">IF(ISNUMBER($BA1679),$BA1679,IF(AND(ISNUMBER($D1679),ISNUMBER($BW1679),ISNUMBER($BX1679)),$D1679*($BX1679-$BW1679+1),""))</f>
        <v>3173</v>
      </c>
      <c r="H1679" s="0" t="s">
        <v>118</v>
      </c>
      <c r="I1679" s="0" t="s">
        <v>344</v>
      </c>
      <c r="J1679" s="0" t="n">
        <f aca="false">IF($BW1679&lt;&gt;"",$BW1679,"")</f>
        <v>2005</v>
      </c>
      <c r="K1679" s="0" t="n">
        <f aca="false">IF($BX1679&lt;&gt;"",$BX1679,"")</f>
        <v>2019</v>
      </c>
      <c r="L1679" s="0" t="n">
        <f aca="false">IF(AND(ISNUMBER($BW1679),ISNUMBER($BX1679)),($BW1679+$BX1679)/2,"")</f>
        <v>2012</v>
      </c>
      <c r="M1679" s="0" t="n">
        <f aca="false">IF($L1679&lt;&gt;"",$L1679,"")</f>
        <v>2012</v>
      </c>
      <c r="N1679" s="0" t="n">
        <f aca="false">IF(AND(ISNUMBER($BW1679),ISNUMBER($BX1679)),MIN(1,MAX(0,($BX1679-2016+1)/($BX1679-$BW1679+1))),"")</f>
        <v>0.266666666666667</v>
      </c>
      <c r="O1679" s="0" t="n">
        <f aca="false">IF(AND(ISNUMBER($BW1679),ISNUMBER($BX1679)),MIN(1,MAX(0,($BX1679-2017+1)/($BX1679-$BW1679+1))),"")</f>
        <v>0.2</v>
      </c>
      <c r="P1679" s="0" t="n">
        <f aca="false">IF(AND(ISNUMBER($BW1679),ISNUMBER($BX1679)),MIN(1,MAX(0,($BX1679-2018+1)/($BX1679-$BW1679+1))),"")</f>
        <v>0.133333333333333</v>
      </c>
      <c r="Q1679" s="0" t="n">
        <f aca="false">IF(AND(ISNUMBER($BW1679),ISNUMBER($BX1679)),MIN(1,MAX(0,($BX1679-2019+1)/($BX1679-$BW1679+1))),"")</f>
        <v>0.0666666666666667</v>
      </c>
      <c r="R1679" s="0" t="n">
        <f aca="false">IF(AND(ISNUMBER($BW1679),ISNUMBER($BX1679)),MIN(1,MAX(0,($BX1679-2016+1)/($BX1679-$BW1679+1))),"")</f>
        <v>0.266666666666667</v>
      </c>
      <c r="S1679" s="0" t="n">
        <f aca="false">IF($L1679&lt;&gt;"",IF($L1679&gt;=2015.5,1,0),"")</f>
        <v>0</v>
      </c>
      <c r="T1679" s="0" t="n">
        <f aca="false">IF($L1679&lt;&gt;"",IF($L1679&gt;=2016,1,0),"")</f>
        <v>0</v>
      </c>
      <c r="U1679" s="0" t="n">
        <f aca="false">IF(ISNUMBER($BX1679),IF($BX1679&gt;=2016,1,0),"")</f>
        <v>1</v>
      </c>
      <c r="V1679" s="0" t="n">
        <f aca="false">IF(ISNUMBER($BW1679),IF($BW1679&gt;=2016,1,0),"")</f>
        <v>0</v>
      </c>
      <c r="W1679" s="0" t="str">
        <f aca="false">IF(AND(ISNUMBER($BW1679),ISNUMBER($BX1679)),IF($BW1679&gt;=2016,"post-only",IF($BX1679&lt;2016,"pre-only","mixed")),"")</f>
        <v>mixed</v>
      </c>
      <c r="X1679" s="0" t="n">
        <f aca="false">IF(AND(ISNUMBER($BW1679),ISNUMBER($BX1679)),MIN(1,MAX(0,($BX1679-2017+1)/($BX1679-$BW1679+1))),"")</f>
        <v>0.2</v>
      </c>
      <c r="Y1679" s="0" t="n">
        <f aca="false">IF(AND(ISNUMBER($BW1679),ISNUMBER($BX1679)),MIN(1,MAX(0,($BX1679-2018+1)/($BX1679-$BW1679+1))),"")</f>
        <v>0.133333333333333</v>
      </c>
      <c r="Z1679" s="0" t="n">
        <f aca="false">IF(AND(ISNUMBER($BW1679),ISNUMBER($BX1679)),MIN(1,MAX(0,($BX1679-2019+1)/($BX1679-$BW1679+1))),"")</f>
        <v>0.0666666666666667</v>
      </c>
      <c r="AA1679" s="0" t="n">
        <f aca="false">IF(ISNUMBER($BX1679),IF($BX1679&gt;=2017,1,0),"")</f>
        <v>1</v>
      </c>
      <c r="AB1679" s="0" t="n">
        <f aca="false">IF(ISNUMBER($BX1679),IF($BX1679&gt;=2018,1,0),"")</f>
        <v>1</v>
      </c>
      <c r="AC1679" s="0" t="n">
        <f aca="false">IF(ISNUMBER($BX1679),IF($BX1679&gt;=2019,1,0),"")</f>
        <v>1</v>
      </c>
      <c r="AD1679" s="0" t="n">
        <f aca="false">IF($L1679&lt;&gt;"",IF($L1679&gt;2013,1,0),"")</f>
        <v>0</v>
      </c>
      <c r="AE1679" s="0" t="n">
        <f aca="false">IF($L1679&lt;&gt;"",1+IF($L1679&gt;2011,1,0)+IF($L1679&gt;2014,1,0),"")</f>
        <v>2</v>
      </c>
      <c r="AF1679" s="0" t="s">
        <v>761</v>
      </c>
      <c r="AG1679" s="0" t="s">
        <v>88</v>
      </c>
      <c r="AH1679" s="0" t="s">
        <v>89</v>
      </c>
      <c r="AI1679" s="0" t="s">
        <v>334</v>
      </c>
      <c r="AJ1679" s="0" t="s">
        <v>497</v>
      </c>
      <c r="AK1679" s="0" t="str">
        <f aca="false">IF(AND($CF1679&lt;&gt;"",IFERROR(INDEX(subsample_country_map!$B:$B,MATCH($CF1679,subsample_country_map!$A:$A,0)),"")&lt;&gt;""),INDEX(subsample_country_map!$B:$B,MATCH($CF1679,subsample_country_map!$A:$A,0)),INDEX(lookup!$AA:$AA,MATCH($A1679,lookup!$A:$A,0)))</f>
        <v>3_AsiaPac</v>
      </c>
      <c r="AL1679" s="0" t="str">
        <f aca="false">IF(AND($CF1679&lt;&gt;"",IFERROR(INDEX(subsample_country_map!$C:$C,MATCH($CF1679,subsample_country_map!$A:$A,0)),"")&lt;&gt;""),INDEX(subsample_country_map!$C:$C,MATCH($CF1679,subsample_country_map!$A:$A,0)),INDEX(lookup!$AB:$AB,MATCH($A1679,lookup!$A:$A,0)))</f>
        <v>1_developed</v>
      </c>
      <c r="AM1679" s="0" t="str">
        <f aca="false">IF(AND($CF1679&lt;&gt;"",IFERROR(INDEX(subsample_country_map!$D:$D,MATCH($CF1679,subsample_country_map!$A:$A,0)),"")&lt;&gt;""),INDEX(subsample_country_map!$D:$D,MATCH($CF1679,subsample_country_map!$A:$A,0)),INDEX(lookup!$AC:$AC,MATCH($A1679,lookup!$A:$A,0)))</f>
        <v>2_non_western</v>
      </c>
      <c r="AN1679" s="0" t="str">
        <f aca="false">IF(AND($CF1679&lt;&gt;"",IFERROR(INDEX(subsample_country_map!$E:$E,MATCH($CF1679,subsample_country_map!$A:$A,0)),"")&lt;&gt;""),INDEX(subsample_country_map!$E:$E,MATCH($CF1679,subsample_country_map!$A:$A,0)),INDEX(lookup!$AD:$AD,MATCH($A1679,lookup!$A:$A,0)))</f>
        <v>2_civil law</v>
      </c>
      <c r="AO1679" s="0" t="str">
        <f aca="false">INDEX(lookup!$Y:$Y,MATCH($A1679,lookup!$A:$A,0))</f>
        <v>0_published</v>
      </c>
      <c r="AP1679" s="0" t="str">
        <f aca="false">INDEX(lookup!$Z:$Z,MATCH($A1679,lookup!$A:$A,0))</f>
        <v>1_VHB high</v>
      </c>
      <c r="AQ1679" s="0" t="str">
        <f aca="false">INDEX(lookup!$W:$W,MATCH($A1679,lookup!$A:$A,0))</f>
        <v>1_fin/acc/econ</v>
      </c>
      <c r="AS1679" s="0" t="s">
        <v>91</v>
      </c>
      <c r="AT1679" s="0" t="s">
        <v>397</v>
      </c>
      <c r="AU1679" s="0" t="s">
        <v>93</v>
      </c>
      <c r="AV1679" s="0" t="s">
        <v>6068</v>
      </c>
      <c r="AW1679" s="0" t="s">
        <v>6069</v>
      </c>
      <c r="BA1679" s="0" t="n">
        <v>3173</v>
      </c>
      <c r="BB1679" s="0" t="s">
        <v>96</v>
      </c>
      <c r="BC1679" s="0" t="s">
        <v>358</v>
      </c>
      <c r="BD1679" s="0" t="s">
        <v>123</v>
      </c>
      <c r="BE1679" s="0" t="s">
        <v>98</v>
      </c>
      <c r="BI1679" s="0" t="s">
        <v>427</v>
      </c>
      <c r="BJ1679" s="0" t="s">
        <v>6070</v>
      </c>
      <c r="BK1679" s="0" t="s">
        <v>318</v>
      </c>
      <c r="BL1679" s="0" t="s">
        <v>6071</v>
      </c>
      <c r="BM1679" s="0" t="s">
        <v>6006</v>
      </c>
      <c r="BN1679" s="0" t="s">
        <v>6067</v>
      </c>
      <c r="BO1679" s="0" t="s">
        <v>105</v>
      </c>
      <c r="BP1679" s="0" t="s">
        <v>5994</v>
      </c>
      <c r="BQ1679" s="0" t="s">
        <v>127</v>
      </c>
      <c r="BT1679" s="0" t="n">
        <v>0</v>
      </c>
      <c r="BU1679" s="0" t="s">
        <v>6001</v>
      </c>
      <c r="BW1679" s="0" t="n">
        <v>2005</v>
      </c>
      <c r="BX1679" s="0" t="n">
        <v>2019</v>
      </c>
      <c r="BY1679" s="0" t="s">
        <v>207</v>
      </c>
      <c r="BZ1679" s="0" t="n">
        <v>2012</v>
      </c>
      <c r="CA1679" s="0" t="n">
        <v>0.266666666666667</v>
      </c>
      <c r="CB1679" s="0" t="n">
        <v>0</v>
      </c>
      <c r="CC1679" s="0" t="n">
        <v>1</v>
      </c>
      <c r="CD1679" s="0" t="n">
        <v>0.0889106023679407</v>
      </c>
      <c r="CE1679" s="0" t="n">
        <v>1</v>
      </c>
    </row>
    <row r="1680" customFormat="false" ht="15" hidden="false" customHeight="false" outlineLevel="0" collapsed="false">
      <c r="A1680" s="0" t="s">
        <v>5994</v>
      </c>
      <c r="B1680" s="0" t="n">
        <v>2985</v>
      </c>
      <c r="C1680" s="0" t="n">
        <v>0.0918075530042781</v>
      </c>
      <c r="D1680" s="0" t="n">
        <v>3173</v>
      </c>
      <c r="E1680" s="0" t="n">
        <f aca="false">IF(ISNUMBER($BA1680),$BA1680,IF(AND(ISNUMBER($D1680),ISNUMBER($BW1680),ISNUMBER($BX1680)),$D1680*($BX1680-$BW1680+1),""))</f>
        <v>3173</v>
      </c>
      <c r="H1680" s="0" t="s">
        <v>118</v>
      </c>
      <c r="I1680" s="0" t="s">
        <v>344</v>
      </c>
      <c r="J1680" s="0" t="n">
        <f aca="false">IF($BW1680&lt;&gt;"",$BW1680,"")</f>
        <v>2005</v>
      </c>
      <c r="K1680" s="0" t="n">
        <f aca="false">IF($BX1680&lt;&gt;"",$BX1680,"")</f>
        <v>2019</v>
      </c>
      <c r="L1680" s="0" t="n">
        <f aca="false">IF(AND(ISNUMBER($BW1680),ISNUMBER($BX1680)),($BW1680+$BX1680)/2,"")</f>
        <v>2012</v>
      </c>
      <c r="M1680" s="0" t="n">
        <f aca="false">IF($L1680&lt;&gt;"",$L1680,"")</f>
        <v>2012</v>
      </c>
      <c r="N1680" s="0" t="n">
        <f aca="false">IF(AND(ISNUMBER($BW1680),ISNUMBER($BX1680)),MIN(1,MAX(0,($BX1680-2016+1)/($BX1680-$BW1680+1))),"")</f>
        <v>0.266666666666667</v>
      </c>
      <c r="O1680" s="0" t="n">
        <f aca="false">IF(AND(ISNUMBER($BW1680),ISNUMBER($BX1680)),MIN(1,MAX(0,($BX1680-2017+1)/($BX1680-$BW1680+1))),"")</f>
        <v>0.2</v>
      </c>
      <c r="P1680" s="0" t="n">
        <f aca="false">IF(AND(ISNUMBER($BW1680),ISNUMBER($BX1680)),MIN(1,MAX(0,($BX1680-2018+1)/($BX1680-$BW1680+1))),"")</f>
        <v>0.133333333333333</v>
      </c>
      <c r="Q1680" s="0" t="n">
        <f aca="false">IF(AND(ISNUMBER($BW1680),ISNUMBER($BX1680)),MIN(1,MAX(0,($BX1680-2019+1)/($BX1680-$BW1680+1))),"")</f>
        <v>0.0666666666666667</v>
      </c>
      <c r="R1680" s="0" t="n">
        <f aca="false">IF(AND(ISNUMBER($BW1680),ISNUMBER($BX1680)),MIN(1,MAX(0,($BX1680-2016+1)/($BX1680-$BW1680+1))),"")</f>
        <v>0.266666666666667</v>
      </c>
      <c r="S1680" s="0" t="n">
        <f aca="false">IF($L1680&lt;&gt;"",IF($L1680&gt;=2015.5,1,0),"")</f>
        <v>0</v>
      </c>
      <c r="T1680" s="0" t="n">
        <f aca="false">IF($L1680&lt;&gt;"",IF($L1680&gt;=2016,1,0),"")</f>
        <v>0</v>
      </c>
      <c r="U1680" s="0" t="n">
        <f aca="false">IF(ISNUMBER($BX1680),IF($BX1680&gt;=2016,1,0),"")</f>
        <v>1</v>
      </c>
      <c r="V1680" s="0" t="n">
        <f aca="false">IF(ISNUMBER($BW1680),IF($BW1680&gt;=2016,1,0),"")</f>
        <v>0</v>
      </c>
      <c r="W1680" s="0" t="str">
        <f aca="false">IF(AND(ISNUMBER($BW1680),ISNUMBER($BX1680)),IF($BW1680&gt;=2016,"post-only",IF($BX1680&lt;2016,"pre-only","mixed")),"")</f>
        <v>mixed</v>
      </c>
      <c r="X1680" s="0" t="n">
        <f aca="false">IF(AND(ISNUMBER($BW1680),ISNUMBER($BX1680)),MIN(1,MAX(0,($BX1680-2017+1)/($BX1680-$BW1680+1))),"")</f>
        <v>0.2</v>
      </c>
      <c r="Y1680" s="0" t="n">
        <f aca="false">IF(AND(ISNUMBER($BW1680),ISNUMBER($BX1680)),MIN(1,MAX(0,($BX1680-2018+1)/($BX1680-$BW1680+1))),"")</f>
        <v>0.133333333333333</v>
      </c>
      <c r="Z1680" s="0" t="n">
        <f aca="false">IF(AND(ISNUMBER($BW1680),ISNUMBER($BX1680)),MIN(1,MAX(0,($BX1680-2019+1)/($BX1680-$BW1680+1))),"")</f>
        <v>0.0666666666666667</v>
      </c>
      <c r="AA1680" s="0" t="n">
        <f aca="false">IF(ISNUMBER($BX1680),IF($BX1680&gt;=2017,1,0),"")</f>
        <v>1</v>
      </c>
      <c r="AB1680" s="0" t="n">
        <f aca="false">IF(ISNUMBER($BX1680),IF($BX1680&gt;=2018,1,0),"")</f>
        <v>1</v>
      </c>
      <c r="AC1680" s="0" t="n">
        <f aca="false">IF(ISNUMBER($BX1680),IF($BX1680&gt;=2019,1,0),"")</f>
        <v>1</v>
      </c>
      <c r="AD1680" s="0" t="n">
        <f aca="false">IF($L1680&lt;&gt;"",IF($L1680&gt;2013,1,0),"")</f>
        <v>0</v>
      </c>
      <c r="AE1680" s="0" t="n">
        <f aca="false">IF($L1680&lt;&gt;"",1+IF($L1680&gt;2011,1,0)+IF($L1680&gt;2014,1,0),"")</f>
        <v>2</v>
      </c>
      <c r="AF1680" s="0" t="s">
        <v>761</v>
      </c>
      <c r="AG1680" s="0" t="s">
        <v>88</v>
      </c>
      <c r="AH1680" s="0" t="s">
        <v>89</v>
      </c>
      <c r="AI1680" s="0" t="s">
        <v>334</v>
      </c>
      <c r="AJ1680" s="0" t="s">
        <v>497</v>
      </c>
      <c r="AK1680" s="0" t="str">
        <f aca="false">IF(AND($CF1680&lt;&gt;"",IFERROR(INDEX(subsample_country_map!$B:$B,MATCH($CF1680,subsample_country_map!$A:$A,0)),"")&lt;&gt;""),INDEX(subsample_country_map!$B:$B,MATCH($CF1680,subsample_country_map!$A:$A,0)),INDEX(lookup!$AA:$AA,MATCH($A1680,lookup!$A:$A,0)))</f>
        <v>3_AsiaPac</v>
      </c>
      <c r="AL1680" s="0" t="str">
        <f aca="false">IF(AND($CF1680&lt;&gt;"",IFERROR(INDEX(subsample_country_map!$C:$C,MATCH($CF1680,subsample_country_map!$A:$A,0)),"")&lt;&gt;""),INDEX(subsample_country_map!$C:$C,MATCH($CF1680,subsample_country_map!$A:$A,0)),INDEX(lookup!$AB:$AB,MATCH($A1680,lookup!$A:$A,0)))</f>
        <v>1_developed</v>
      </c>
      <c r="AM1680" s="0" t="str">
        <f aca="false">IF(AND($CF1680&lt;&gt;"",IFERROR(INDEX(subsample_country_map!$D:$D,MATCH($CF1680,subsample_country_map!$A:$A,0)),"")&lt;&gt;""),INDEX(subsample_country_map!$D:$D,MATCH($CF1680,subsample_country_map!$A:$A,0)),INDEX(lookup!$AC:$AC,MATCH($A1680,lookup!$A:$A,0)))</f>
        <v>2_non_western</v>
      </c>
      <c r="AN1680" s="0" t="str">
        <f aca="false">IF(AND($CF1680&lt;&gt;"",IFERROR(INDEX(subsample_country_map!$E:$E,MATCH($CF1680,subsample_country_map!$A:$A,0)),"")&lt;&gt;""),INDEX(subsample_country_map!$E:$E,MATCH($CF1680,subsample_country_map!$A:$A,0)),INDEX(lookup!$AD:$AD,MATCH($A1680,lookup!$A:$A,0)))</f>
        <v>2_civil law</v>
      </c>
      <c r="AO1680" s="0" t="str">
        <f aca="false">INDEX(lookup!$Y:$Y,MATCH($A1680,lookup!$A:$A,0))</f>
        <v>0_published</v>
      </c>
      <c r="AP1680" s="0" t="str">
        <f aca="false">INDEX(lookup!$Z:$Z,MATCH($A1680,lookup!$A:$A,0))</f>
        <v>1_VHB high</v>
      </c>
      <c r="AQ1680" s="0" t="str">
        <f aca="false">INDEX(lookup!$W:$W,MATCH($A1680,lookup!$A:$A,0))</f>
        <v>1_fin/acc/econ</v>
      </c>
      <c r="AS1680" s="0" t="s">
        <v>91</v>
      </c>
      <c r="AT1680" s="0" t="s">
        <v>397</v>
      </c>
      <c r="AU1680" s="0" t="s">
        <v>93</v>
      </c>
      <c r="AV1680" s="0" t="s">
        <v>6072</v>
      </c>
      <c r="AW1680" s="0" t="s">
        <v>1553</v>
      </c>
      <c r="BA1680" s="0" t="n">
        <v>3173</v>
      </c>
      <c r="BB1680" s="0" t="s">
        <v>96</v>
      </c>
      <c r="BC1680" s="0" t="s">
        <v>358</v>
      </c>
      <c r="BD1680" s="0" t="s">
        <v>123</v>
      </c>
      <c r="BE1680" s="0" t="s">
        <v>98</v>
      </c>
      <c r="BI1680" s="0" t="s">
        <v>427</v>
      </c>
      <c r="BJ1680" s="0" t="s">
        <v>6073</v>
      </c>
      <c r="BK1680" s="0" t="s">
        <v>318</v>
      </c>
      <c r="BL1680" s="0" t="s">
        <v>6074</v>
      </c>
      <c r="BM1680" s="0" t="s">
        <v>6010</v>
      </c>
      <c r="BN1680" s="0" t="s">
        <v>6067</v>
      </c>
      <c r="BO1680" s="0" t="s">
        <v>105</v>
      </c>
      <c r="BP1680" s="0" t="s">
        <v>5994</v>
      </c>
      <c r="BQ1680" s="0" t="s">
        <v>127</v>
      </c>
      <c r="BT1680" s="0" t="n">
        <v>0</v>
      </c>
      <c r="BU1680" s="0" t="s">
        <v>6001</v>
      </c>
      <c r="BW1680" s="0" t="n">
        <v>2005</v>
      </c>
      <c r="BX1680" s="0" t="n">
        <v>2019</v>
      </c>
      <c r="BY1680" s="0" t="s">
        <v>207</v>
      </c>
      <c r="BZ1680" s="0" t="n">
        <v>2012</v>
      </c>
      <c r="CA1680" s="0" t="n">
        <v>0.266666666666667</v>
      </c>
      <c r="CB1680" s="0" t="n">
        <v>0</v>
      </c>
      <c r="CC1680" s="0" t="n">
        <v>1</v>
      </c>
      <c r="CD1680" s="0" t="n">
        <v>0.0920668025434486</v>
      </c>
      <c r="CE1680" s="0" t="n">
        <v>1</v>
      </c>
    </row>
    <row r="1681" customFormat="false" ht="15" hidden="false" customHeight="false" outlineLevel="0" collapsed="false">
      <c r="A1681" s="0" t="s">
        <v>5994</v>
      </c>
      <c r="B1681" s="0" t="n">
        <v>2986</v>
      </c>
      <c r="C1681" s="0" t="n">
        <v>0.0349390599681223</v>
      </c>
      <c r="D1681" s="0" t="n">
        <v>3173</v>
      </c>
      <c r="E1681" s="0" t="n">
        <f aca="false">IF(ISNUMBER($BA1681),$BA1681,IF(AND(ISNUMBER($D1681),ISNUMBER($BW1681),ISNUMBER($BX1681)),$D1681*($BX1681-$BW1681+1),""))</f>
        <v>3173</v>
      </c>
      <c r="H1681" s="0" t="s">
        <v>118</v>
      </c>
      <c r="I1681" s="0" t="s">
        <v>344</v>
      </c>
      <c r="J1681" s="0" t="n">
        <f aca="false">IF($BW1681&lt;&gt;"",$BW1681,"")</f>
        <v>2005</v>
      </c>
      <c r="K1681" s="0" t="n">
        <f aca="false">IF($BX1681&lt;&gt;"",$BX1681,"")</f>
        <v>2019</v>
      </c>
      <c r="L1681" s="0" t="n">
        <f aca="false">IF(AND(ISNUMBER($BW1681),ISNUMBER($BX1681)),($BW1681+$BX1681)/2,"")</f>
        <v>2012</v>
      </c>
      <c r="M1681" s="0" t="n">
        <f aca="false">IF($L1681&lt;&gt;"",$L1681,"")</f>
        <v>2012</v>
      </c>
      <c r="N1681" s="0" t="n">
        <f aca="false">IF(AND(ISNUMBER($BW1681),ISNUMBER($BX1681)),MIN(1,MAX(0,($BX1681-2016+1)/($BX1681-$BW1681+1))),"")</f>
        <v>0.266666666666667</v>
      </c>
      <c r="O1681" s="0" t="n">
        <f aca="false">IF(AND(ISNUMBER($BW1681),ISNUMBER($BX1681)),MIN(1,MAX(0,($BX1681-2017+1)/($BX1681-$BW1681+1))),"")</f>
        <v>0.2</v>
      </c>
      <c r="P1681" s="0" t="n">
        <f aca="false">IF(AND(ISNUMBER($BW1681),ISNUMBER($BX1681)),MIN(1,MAX(0,($BX1681-2018+1)/($BX1681-$BW1681+1))),"")</f>
        <v>0.133333333333333</v>
      </c>
      <c r="Q1681" s="0" t="n">
        <f aca="false">IF(AND(ISNUMBER($BW1681),ISNUMBER($BX1681)),MIN(1,MAX(0,($BX1681-2019+1)/($BX1681-$BW1681+1))),"")</f>
        <v>0.0666666666666667</v>
      </c>
      <c r="R1681" s="0" t="n">
        <f aca="false">IF(AND(ISNUMBER($BW1681),ISNUMBER($BX1681)),MIN(1,MAX(0,($BX1681-2016+1)/($BX1681-$BW1681+1))),"")</f>
        <v>0.266666666666667</v>
      </c>
      <c r="S1681" s="0" t="n">
        <f aca="false">IF($L1681&lt;&gt;"",IF($L1681&gt;=2015.5,1,0),"")</f>
        <v>0</v>
      </c>
      <c r="T1681" s="0" t="n">
        <f aca="false">IF($L1681&lt;&gt;"",IF($L1681&gt;=2016,1,0),"")</f>
        <v>0</v>
      </c>
      <c r="U1681" s="0" t="n">
        <f aca="false">IF(ISNUMBER($BX1681),IF($BX1681&gt;=2016,1,0),"")</f>
        <v>1</v>
      </c>
      <c r="V1681" s="0" t="n">
        <f aca="false">IF(ISNUMBER($BW1681),IF($BW1681&gt;=2016,1,0),"")</f>
        <v>0</v>
      </c>
      <c r="W1681" s="0" t="str">
        <f aca="false">IF(AND(ISNUMBER($BW1681),ISNUMBER($BX1681)),IF($BW1681&gt;=2016,"post-only",IF($BX1681&lt;2016,"pre-only","mixed")),"")</f>
        <v>mixed</v>
      </c>
      <c r="X1681" s="0" t="n">
        <f aca="false">IF(AND(ISNUMBER($BW1681),ISNUMBER($BX1681)),MIN(1,MAX(0,($BX1681-2017+1)/($BX1681-$BW1681+1))),"")</f>
        <v>0.2</v>
      </c>
      <c r="Y1681" s="0" t="n">
        <f aca="false">IF(AND(ISNUMBER($BW1681),ISNUMBER($BX1681)),MIN(1,MAX(0,($BX1681-2018+1)/($BX1681-$BW1681+1))),"")</f>
        <v>0.133333333333333</v>
      </c>
      <c r="Z1681" s="0" t="n">
        <f aca="false">IF(AND(ISNUMBER($BW1681),ISNUMBER($BX1681)),MIN(1,MAX(0,($BX1681-2019+1)/($BX1681-$BW1681+1))),"")</f>
        <v>0.0666666666666667</v>
      </c>
      <c r="AA1681" s="0" t="n">
        <f aca="false">IF(ISNUMBER($BX1681),IF($BX1681&gt;=2017,1,0),"")</f>
        <v>1</v>
      </c>
      <c r="AB1681" s="0" t="n">
        <f aca="false">IF(ISNUMBER($BX1681),IF($BX1681&gt;=2018,1,0),"")</f>
        <v>1</v>
      </c>
      <c r="AC1681" s="0" t="n">
        <f aca="false">IF(ISNUMBER($BX1681),IF($BX1681&gt;=2019,1,0),"")</f>
        <v>1</v>
      </c>
      <c r="AD1681" s="0" t="n">
        <f aca="false">IF($L1681&lt;&gt;"",IF($L1681&gt;2013,1,0),"")</f>
        <v>0</v>
      </c>
      <c r="AE1681" s="0" t="n">
        <f aca="false">IF($L1681&lt;&gt;"",1+IF($L1681&gt;2011,1,0)+IF($L1681&gt;2014,1,0),"")</f>
        <v>2</v>
      </c>
      <c r="AF1681" s="0" t="s">
        <v>761</v>
      </c>
      <c r="AG1681" s="0" t="s">
        <v>88</v>
      </c>
      <c r="AH1681" s="0" t="s">
        <v>89</v>
      </c>
      <c r="AI1681" s="0" t="s">
        <v>334</v>
      </c>
      <c r="AJ1681" s="0" t="s">
        <v>497</v>
      </c>
      <c r="AK1681" s="0" t="str">
        <f aca="false">IF(AND($CF1681&lt;&gt;"",IFERROR(INDEX(subsample_country_map!$B:$B,MATCH($CF1681,subsample_country_map!$A:$A,0)),"")&lt;&gt;""),INDEX(subsample_country_map!$B:$B,MATCH($CF1681,subsample_country_map!$A:$A,0)),INDEX(lookup!$AA:$AA,MATCH($A1681,lookup!$A:$A,0)))</f>
        <v>3_AsiaPac</v>
      </c>
      <c r="AL1681" s="0" t="str">
        <f aca="false">IF(AND($CF1681&lt;&gt;"",IFERROR(INDEX(subsample_country_map!$C:$C,MATCH($CF1681,subsample_country_map!$A:$A,0)),"")&lt;&gt;""),INDEX(subsample_country_map!$C:$C,MATCH($CF1681,subsample_country_map!$A:$A,0)),INDEX(lookup!$AB:$AB,MATCH($A1681,lookup!$A:$A,0)))</f>
        <v>1_developed</v>
      </c>
      <c r="AM1681" s="0" t="str">
        <f aca="false">IF(AND($CF1681&lt;&gt;"",IFERROR(INDEX(subsample_country_map!$D:$D,MATCH($CF1681,subsample_country_map!$A:$A,0)),"")&lt;&gt;""),INDEX(subsample_country_map!$D:$D,MATCH($CF1681,subsample_country_map!$A:$A,0)),INDEX(lookup!$AC:$AC,MATCH($A1681,lookup!$A:$A,0)))</f>
        <v>2_non_western</v>
      </c>
      <c r="AN1681" s="0" t="str">
        <f aca="false">IF(AND($CF1681&lt;&gt;"",IFERROR(INDEX(subsample_country_map!$E:$E,MATCH($CF1681,subsample_country_map!$A:$A,0)),"")&lt;&gt;""),INDEX(subsample_country_map!$E:$E,MATCH($CF1681,subsample_country_map!$A:$A,0)),INDEX(lookup!$AD:$AD,MATCH($A1681,lookup!$A:$A,0)))</f>
        <v>2_civil law</v>
      </c>
      <c r="AO1681" s="0" t="str">
        <f aca="false">INDEX(lookup!$Y:$Y,MATCH($A1681,lookup!$A:$A,0))</f>
        <v>0_published</v>
      </c>
      <c r="AP1681" s="0" t="str">
        <f aca="false">INDEX(lookup!$Z:$Z,MATCH($A1681,lookup!$A:$A,0))</f>
        <v>1_VHB high</v>
      </c>
      <c r="AQ1681" s="0" t="str">
        <f aca="false">INDEX(lookup!$W:$W,MATCH($A1681,lookup!$A:$A,0))</f>
        <v>1_fin/acc/econ</v>
      </c>
      <c r="AS1681" s="0" t="s">
        <v>91</v>
      </c>
      <c r="AT1681" s="0" t="s">
        <v>397</v>
      </c>
      <c r="AU1681" s="0" t="s">
        <v>93</v>
      </c>
      <c r="AV1681" s="0" t="s">
        <v>6075</v>
      </c>
      <c r="AW1681" s="0" t="s">
        <v>5816</v>
      </c>
      <c r="BA1681" s="0" t="n">
        <v>3173</v>
      </c>
      <c r="BB1681" s="0" t="s">
        <v>96</v>
      </c>
      <c r="BC1681" s="0" t="s">
        <v>358</v>
      </c>
      <c r="BD1681" s="0" t="s">
        <v>123</v>
      </c>
      <c r="BE1681" s="0" t="s">
        <v>98</v>
      </c>
      <c r="BI1681" s="0" t="s">
        <v>427</v>
      </c>
      <c r="BJ1681" s="0" t="s">
        <v>6076</v>
      </c>
      <c r="BK1681" s="0" t="s">
        <v>318</v>
      </c>
      <c r="BL1681" s="0" t="s">
        <v>6077</v>
      </c>
      <c r="BM1681" s="0" t="s">
        <v>6014</v>
      </c>
      <c r="BN1681" s="0" t="s">
        <v>6067</v>
      </c>
      <c r="BO1681" s="0" t="s">
        <v>105</v>
      </c>
      <c r="BP1681" s="0" t="s">
        <v>5994</v>
      </c>
      <c r="BQ1681" s="0" t="s">
        <v>127</v>
      </c>
      <c r="BT1681" s="0" t="n">
        <v>0</v>
      </c>
      <c r="BU1681" s="0" t="s">
        <v>6001</v>
      </c>
      <c r="BW1681" s="0" t="n">
        <v>2005</v>
      </c>
      <c r="BX1681" s="0" t="n">
        <v>2019</v>
      </c>
      <c r="BY1681" s="0" t="s">
        <v>207</v>
      </c>
      <c r="BZ1681" s="0" t="n">
        <v>2012</v>
      </c>
      <c r="CA1681" s="0" t="n">
        <v>0.266666666666667</v>
      </c>
      <c r="CB1681" s="0" t="n">
        <v>0</v>
      </c>
      <c r="CC1681" s="0" t="n">
        <v>1</v>
      </c>
      <c r="CD1681" s="0" t="n">
        <v>0.0349532875354868</v>
      </c>
      <c r="CE1681" s="0" t="n">
        <v>1</v>
      </c>
    </row>
    <row r="1682" customFormat="false" ht="15" hidden="false" customHeight="false" outlineLevel="0" collapsed="false">
      <c r="A1682" s="0" t="s">
        <v>5994</v>
      </c>
      <c r="B1682" s="0" t="n">
        <v>2987</v>
      </c>
      <c r="C1682" s="0" t="n">
        <v>0.0869476810458096</v>
      </c>
      <c r="D1682" s="0" t="n">
        <v>3233</v>
      </c>
      <c r="E1682" s="0" t="n">
        <f aca="false">IF(ISNUMBER($BA1682),$BA1682,IF(AND(ISNUMBER($D1682),ISNUMBER($BW1682),ISNUMBER($BX1682)),$D1682*($BX1682-$BW1682+1),""))</f>
        <v>3233</v>
      </c>
      <c r="H1682" s="0" t="s">
        <v>118</v>
      </c>
      <c r="I1682" s="0" t="s">
        <v>344</v>
      </c>
      <c r="J1682" s="0" t="n">
        <f aca="false">IF($BW1682&lt;&gt;"",$BW1682,"")</f>
        <v>2005</v>
      </c>
      <c r="K1682" s="0" t="n">
        <f aca="false">IF($BX1682&lt;&gt;"",$BX1682,"")</f>
        <v>2019</v>
      </c>
      <c r="L1682" s="0" t="n">
        <f aca="false">IF(AND(ISNUMBER($BW1682),ISNUMBER($BX1682)),($BW1682+$BX1682)/2,"")</f>
        <v>2012</v>
      </c>
      <c r="M1682" s="0" t="n">
        <f aca="false">IF($L1682&lt;&gt;"",$L1682,"")</f>
        <v>2012</v>
      </c>
      <c r="N1682" s="0" t="n">
        <f aca="false">IF(AND(ISNUMBER($BW1682),ISNUMBER($BX1682)),MIN(1,MAX(0,($BX1682-2016+1)/($BX1682-$BW1682+1))),"")</f>
        <v>0.266666666666667</v>
      </c>
      <c r="O1682" s="0" t="n">
        <f aca="false">IF(AND(ISNUMBER($BW1682),ISNUMBER($BX1682)),MIN(1,MAX(0,($BX1682-2017+1)/($BX1682-$BW1682+1))),"")</f>
        <v>0.2</v>
      </c>
      <c r="P1682" s="0" t="n">
        <f aca="false">IF(AND(ISNUMBER($BW1682),ISNUMBER($BX1682)),MIN(1,MAX(0,($BX1682-2018+1)/($BX1682-$BW1682+1))),"")</f>
        <v>0.133333333333333</v>
      </c>
      <c r="Q1682" s="0" t="n">
        <f aca="false">IF(AND(ISNUMBER($BW1682),ISNUMBER($BX1682)),MIN(1,MAX(0,($BX1682-2019+1)/($BX1682-$BW1682+1))),"")</f>
        <v>0.0666666666666667</v>
      </c>
      <c r="R1682" s="0" t="n">
        <f aca="false">IF(AND(ISNUMBER($BW1682),ISNUMBER($BX1682)),MIN(1,MAX(0,($BX1682-2016+1)/($BX1682-$BW1682+1))),"")</f>
        <v>0.266666666666667</v>
      </c>
      <c r="S1682" s="0" t="n">
        <f aca="false">IF($L1682&lt;&gt;"",IF($L1682&gt;=2015.5,1,0),"")</f>
        <v>0</v>
      </c>
      <c r="T1682" s="0" t="n">
        <f aca="false">IF($L1682&lt;&gt;"",IF($L1682&gt;=2016,1,0),"")</f>
        <v>0</v>
      </c>
      <c r="U1682" s="0" t="n">
        <f aca="false">IF(ISNUMBER($BX1682),IF($BX1682&gt;=2016,1,0),"")</f>
        <v>1</v>
      </c>
      <c r="V1682" s="0" t="n">
        <f aca="false">IF(ISNUMBER($BW1682),IF($BW1682&gt;=2016,1,0),"")</f>
        <v>0</v>
      </c>
      <c r="W1682" s="0" t="str">
        <f aca="false">IF(AND(ISNUMBER($BW1682),ISNUMBER($BX1682)),IF($BW1682&gt;=2016,"post-only",IF($BX1682&lt;2016,"pre-only","mixed")),"")</f>
        <v>mixed</v>
      </c>
      <c r="X1682" s="0" t="n">
        <f aca="false">IF(AND(ISNUMBER($BW1682),ISNUMBER($BX1682)),MIN(1,MAX(0,($BX1682-2017+1)/($BX1682-$BW1682+1))),"")</f>
        <v>0.2</v>
      </c>
      <c r="Y1682" s="0" t="n">
        <f aca="false">IF(AND(ISNUMBER($BW1682),ISNUMBER($BX1682)),MIN(1,MAX(0,($BX1682-2018+1)/($BX1682-$BW1682+1))),"")</f>
        <v>0.133333333333333</v>
      </c>
      <c r="Z1682" s="0" t="n">
        <f aca="false">IF(AND(ISNUMBER($BW1682),ISNUMBER($BX1682)),MIN(1,MAX(0,($BX1682-2019+1)/($BX1682-$BW1682+1))),"")</f>
        <v>0.0666666666666667</v>
      </c>
      <c r="AA1682" s="0" t="n">
        <f aca="false">IF(ISNUMBER($BX1682),IF($BX1682&gt;=2017,1,0),"")</f>
        <v>1</v>
      </c>
      <c r="AB1682" s="0" t="n">
        <f aca="false">IF(ISNUMBER($BX1682),IF($BX1682&gt;=2018,1,0),"")</f>
        <v>1</v>
      </c>
      <c r="AC1682" s="0" t="n">
        <f aca="false">IF(ISNUMBER($BX1682),IF($BX1682&gt;=2019,1,0),"")</f>
        <v>1</v>
      </c>
      <c r="AD1682" s="0" t="n">
        <f aca="false">IF($L1682&lt;&gt;"",IF($L1682&gt;2013,1,0),"")</f>
        <v>0</v>
      </c>
      <c r="AE1682" s="0" t="n">
        <f aca="false">IF($L1682&lt;&gt;"",1+IF($L1682&gt;2011,1,0)+IF($L1682&gt;2014,1,0),"")</f>
        <v>2</v>
      </c>
      <c r="AF1682" s="0" t="s">
        <v>761</v>
      </c>
      <c r="AG1682" s="0" t="s">
        <v>88</v>
      </c>
      <c r="AH1682" s="0" t="s">
        <v>89</v>
      </c>
      <c r="AI1682" s="0" t="s">
        <v>334</v>
      </c>
      <c r="AJ1682" s="0" t="s">
        <v>497</v>
      </c>
      <c r="AK1682" s="0" t="str">
        <f aca="false">IF(AND($CF1682&lt;&gt;"",IFERROR(INDEX(subsample_country_map!$B:$B,MATCH($CF1682,subsample_country_map!$A:$A,0)),"")&lt;&gt;""),INDEX(subsample_country_map!$B:$B,MATCH($CF1682,subsample_country_map!$A:$A,0)),INDEX(lookup!$AA:$AA,MATCH($A1682,lookup!$A:$A,0)))</f>
        <v>3_AsiaPac</v>
      </c>
      <c r="AL1682" s="0" t="str">
        <f aca="false">IF(AND($CF1682&lt;&gt;"",IFERROR(INDEX(subsample_country_map!$C:$C,MATCH($CF1682,subsample_country_map!$A:$A,0)),"")&lt;&gt;""),INDEX(subsample_country_map!$C:$C,MATCH($CF1682,subsample_country_map!$A:$A,0)),INDEX(lookup!$AB:$AB,MATCH($A1682,lookup!$A:$A,0)))</f>
        <v>1_developed</v>
      </c>
      <c r="AM1682" s="0" t="str">
        <f aca="false">IF(AND($CF1682&lt;&gt;"",IFERROR(INDEX(subsample_country_map!$D:$D,MATCH($CF1682,subsample_country_map!$A:$A,0)),"")&lt;&gt;""),INDEX(subsample_country_map!$D:$D,MATCH($CF1682,subsample_country_map!$A:$A,0)),INDEX(lookup!$AC:$AC,MATCH($A1682,lookup!$A:$A,0)))</f>
        <v>2_non_western</v>
      </c>
      <c r="AN1682" s="0" t="str">
        <f aca="false">IF(AND($CF1682&lt;&gt;"",IFERROR(INDEX(subsample_country_map!$E:$E,MATCH($CF1682,subsample_country_map!$A:$A,0)),"")&lt;&gt;""),INDEX(subsample_country_map!$E:$E,MATCH($CF1682,subsample_country_map!$A:$A,0)),INDEX(lookup!$AD:$AD,MATCH($A1682,lookup!$A:$A,0)))</f>
        <v>2_civil law</v>
      </c>
      <c r="AO1682" s="0" t="str">
        <f aca="false">INDEX(lookup!$Y:$Y,MATCH($A1682,lookup!$A:$A,0))</f>
        <v>0_published</v>
      </c>
      <c r="AP1682" s="0" t="str">
        <f aca="false">INDEX(lookup!$Z:$Z,MATCH($A1682,lookup!$A:$A,0))</f>
        <v>1_VHB high</v>
      </c>
      <c r="AQ1682" s="0" t="str">
        <f aca="false">INDEX(lookup!$W:$W,MATCH($A1682,lookup!$A:$A,0))</f>
        <v>1_fin/acc/econ</v>
      </c>
      <c r="AS1682" s="0" t="s">
        <v>91</v>
      </c>
      <c r="AT1682" s="0" t="s">
        <v>397</v>
      </c>
      <c r="AU1682" s="0" t="s">
        <v>93</v>
      </c>
      <c r="AV1682" s="0" t="s">
        <v>6078</v>
      </c>
      <c r="AW1682" s="0" t="s">
        <v>6079</v>
      </c>
      <c r="BA1682" s="0" t="n">
        <v>3233</v>
      </c>
      <c r="BB1682" s="0" t="s">
        <v>96</v>
      </c>
      <c r="BC1682" s="0" t="s">
        <v>358</v>
      </c>
      <c r="BD1682" s="0" t="s">
        <v>123</v>
      </c>
      <c r="BE1682" s="0" t="s">
        <v>98</v>
      </c>
      <c r="BI1682" s="0" t="s">
        <v>427</v>
      </c>
      <c r="BJ1682" s="0" t="s">
        <v>6080</v>
      </c>
      <c r="BK1682" s="0" t="s">
        <v>318</v>
      </c>
      <c r="BL1682" s="0" t="s">
        <v>6081</v>
      </c>
      <c r="BM1682" s="0" t="s">
        <v>5999</v>
      </c>
      <c r="BN1682" s="0" t="s">
        <v>6082</v>
      </c>
      <c r="BO1682" s="0" t="s">
        <v>105</v>
      </c>
      <c r="BP1682" s="0" t="s">
        <v>5994</v>
      </c>
      <c r="BQ1682" s="0" t="s">
        <v>127</v>
      </c>
      <c r="BT1682" s="0" t="n">
        <v>0</v>
      </c>
      <c r="BU1682" s="0" t="s">
        <v>6001</v>
      </c>
      <c r="BW1682" s="0" t="n">
        <v>2005</v>
      </c>
      <c r="BX1682" s="0" t="n">
        <v>2019</v>
      </c>
      <c r="BY1682" s="0" t="s">
        <v>207</v>
      </c>
      <c r="BZ1682" s="0" t="n">
        <v>2012</v>
      </c>
      <c r="CA1682" s="0" t="n">
        <v>0.266666666666667</v>
      </c>
      <c r="CB1682" s="0" t="n">
        <v>0</v>
      </c>
      <c r="CC1682" s="0" t="n">
        <v>1</v>
      </c>
      <c r="CD1682" s="0" t="n">
        <v>0.0871677855283047</v>
      </c>
      <c r="CE1682" s="0" t="n">
        <v>1</v>
      </c>
    </row>
    <row r="1683" customFormat="false" ht="15" hidden="false" customHeight="false" outlineLevel="0" collapsed="false">
      <c r="A1683" s="0" t="s">
        <v>5994</v>
      </c>
      <c r="B1683" s="0" t="n">
        <v>2988</v>
      </c>
      <c r="C1683" s="0" t="n">
        <v>0.12663991332966</v>
      </c>
      <c r="D1683" s="0" t="n">
        <v>3233</v>
      </c>
      <c r="E1683" s="0" t="n">
        <f aca="false">IF(ISNUMBER($BA1683),$BA1683,IF(AND(ISNUMBER($D1683),ISNUMBER($BW1683),ISNUMBER($BX1683)),$D1683*($BX1683-$BW1683+1),""))</f>
        <v>3233</v>
      </c>
      <c r="H1683" s="0" t="s">
        <v>118</v>
      </c>
      <c r="I1683" s="0" t="s">
        <v>344</v>
      </c>
      <c r="J1683" s="0" t="n">
        <f aca="false">IF($BW1683&lt;&gt;"",$BW1683,"")</f>
        <v>2005</v>
      </c>
      <c r="K1683" s="0" t="n">
        <f aca="false">IF($BX1683&lt;&gt;"",$BX1683,"")</f>
        <v>2019</v>
      </c>
      <c r="L1683" s="0" t="n">
        <f aca="false">IF(AND(ISNUMBER($BW1683),ISNUMBER($BX1683)),($BW1683+$BX1683)/2,"")</f>
        <v>2012</v>
      </c>
      <c r="M1683" s="0" t="n">
        <f aca="false">IF($L1683&lt;&gt;"",$L1683,"")</f>
        <v>2012</v>
      </c>
      <c r="N1683" s="0" t="n">
        <f aca="false">IF(AND(ISNUMBER($BW1683),ISNUMBER($BX1683)),MIN(1,MAX(0,($BX1683-2016+1)/($BX1683-$BW1683+1))),"")</f>
        <v>0.266666666666667</v>
      </c>
      <c r="O1683" s="0" t="n">
        <f aca="false">IF(AND(ISNUMBER($BW1683),ISNUMBER($BX1683)),MIN(1,MAX(0,($BX1683-2017+1)/($BX1683-$BW1683+1))),"")</f>
        <v>0.2</v>
      </c>
      <c r="P1683" s="0" t="n">
        <f aca="false">IF(AND(ISNUMBER($BW1683),ISNUMBER($BX1683)),MIN(1,MAX(0,($BX1683-2018+1)/($BX1683-$BW1683+1))),"")</f>
        <v>0.133333333333333</v>
      </c>
      <c r="Q1683" s="0" t="n">
        <f aca="false">IF(AND(ISNUMBER($BW1683),ISNUMBER($BX1683)),MIN(1,MAX(0,($BX1683-2019+1)/($BX1683-$BW1683+1))),"")</f>
        <v>0.0666666666666667</v>
      </c>
      <c r="R1683" s="0" t="n">
        <f aca="false">IF(AND(ISNUMBER($BW1683),ISNUMBER($BX1683)),MIN(1,MAX(0,($BX1683-2016+1)/($BX1683-$BW1683+1))),"")</f>
        <v>0.266666666666667</v>
      </c>
      <c r="S1683" s="0" t="n">
        <f aca="false">IF($L1683&lt;&gt;"",IF($L1683&gt;=2015.5,1,0),"")</f>
        <v>0</v>
      </c>
      <c r="T1683" s="0" t="n">
        <f aca="false">IF($L1683&lt;&gt;"",IF($L1683&gt;=2016,1,0),"")</f>
        <v>0</v>
      </c>
      <c r="U1683" s="0" t="n">
        <f aca="false">IF(ISNUMBER($BX1683),IF($BX1683&gt;=2016,1,0),"")</f>
        <v>1</v>
      </c>
      <c r="V1683" s="0" t="n">
        <f aca="false">IF(ISNUMBER($BW1683),IF($BW1683&gt;=2016,1,0),"")</f>
        <v>0</v>
      </c>
      <c r="W1683" s="0" t="str">
        <f aca="false">IF(AND(ISNUMBER($BW1683),ISNUMBER($BX1683)),IF($BW1683&gt;=2016,"post-only",IF($BX1683&lt;2016,"pre-only","mixed")),"")</f>
        <v>mixed</v>
      </c>
      <c r="X1683" s="0" t="n">
        <f aca="false">IF(AND(ISNUMBER($BW1683),ISNUMBER($BX1683)),MIN(1,MAX(0,($BX1683-2017+1)/($BX1683-$BW1683+1))),"")</f>
        <v>0.2</v>
      </c>
      <c r="Y1683" s="0" t="n">
        <f aca="false">IF(AND(ISNUMBER($BW1683),ISNUMBER($BX1683)),MIN(1,MAX(0,($BX1683-2018+1)/($BX1683-$BW1683+1))),"")</f>
        <v>0.133333333333333</v>
      </c>
      <c r="Z1683" s="0" t="n">
        <f aca="false">IF(AND(ISNUMBER($BW1683),ISNUMBER($BX1683)),MIN(1,MAX(0,($BX1683-2019+1)/($BX1683-$BW1683+1))),"")</f>
        <v>0.0666666666666667</v>
      </c>
      <c r="AA1683" s="0" t="n">
        <f aca="false">IF(ISNUMBER($BX1683),IF($BX1683&gt;=2017,1,0),"")</f>
        <v>1</v>
      </c>
      <c r="AB1683" s="0" t="n">
        <f aca="false">IF(ISNUMBER($BX1683),IF($BX1683&gt;=2018,1,0),"")</f>
        <v>1</v>
      </c>
      <c r="AC1683" s="0" t="n">
        <f aca="false">IF(ISNUMBER($BX1683),IF($BX1683&gt;=2019,1,0),"")</f>
        <v>1</v>
      </c>
      <c r="AD1683" s="0" t="n">
        <f aca="false">IF($L1683&lt;&gt;"",IF($L1683&gt;2013,1,0),"")</f>
        <v>0</v>
      </c>
      <c r="AE1683" s="0" t="n">
        <f aca="false">IF($L1683&lt;&gt;"",1+IF($L1683&gt;2011,1,0)+IF($L1683&gt;2014,1,0),"")</f>
        <v>2</v>
      </c>
      <c r="AF1683" s="0" t="s">
        <v>761</v>
      </c>
      <c r="AG1683" s="0" t="s">
        <v>88</v>
      </c>
      <c r="AH1683" s="0" t="s">
        <v>89</v>
      </c>
      <c r="AI1683" s="0" t="s">
        <v>334</v>
      </c>
      <c r="AJ1683" s="0" t="s">
        <v>497</v>
      </c>
      <c r="AK1683" s="0" t="str">
        <f aca="false">IF(AND($CF1683&lt;&gt;"",IFERROR(INDEX(subsample_country_map!$B:$B,MATCH($CF1683,subsample_country_map!$A:$A,0)),"")&lt;&gt;""),INDEX(subsample_country_map!$B:$B,MATCH($CF1683,subsample_country_map!$A:$A,0)),INDEX(lookup!$AA:$AA,MATCH($A1683,lookup!$A:$A,0)))</f>
        <v>3_AsiaPac</v>
      </c>
      <c r="AL1683" s="0" t="str">
        <f aca="false">IF(AND($CF1683&lt;&gt;"",IFERROR(INDEX(subsample_country_map!$C:$C,MATCH($CF1683,subsample_country_map!$A:$A,0)),"")&lt;&gt;""),INDEX(subsample_country_map!$C:$C,MATCH($CF1683,subsample_country_map!$A:$A,0)),INDEX(lookup!$AB:$AB,MATCH($A1683,lookup!$A:$A,0)))</f>
        <v>1_developed</v>
      </c>
      <c r="AM1683" s="0" t="str">
        <f aca="false">IF(AND($CF1683&lt;&gt;"",IFERROR(INDEX(subsample_country_map!$D:$D,MATCH($CF1683,subsample_country_map!$A:$A,0)),"")&lt;&gt;""),INDEX(subsample_country_map!$D:$D,MATCH($CF1683,subsample_country_map!$A:$A,0)),INDEX(lookup!$AC:$AC,MATCH($A1683,lookup!$A:$A,0)))</f>
        <v>2_non_western</v>
      </c>
      <c r="AN1683" s="0" t="str">
        <f aca="false">IF(AND($CF1683&lt;&gt;"",IFERROR(INDEX(subsample_country_map!$E:$E,MATCH($CF1683,subsample_country_map!$A:$A,0)),"")&lt;&gt;""),INDEX(subsample_country_map!$E:$E,MATCH($CF1683,subsample_country_map!$A:$A,0)),INDEX(lookup!$AD:$AD,MATCH($A1683,lookup!$A:$A,0)))</f>
        <v>2_civil law</v>
      </c>
      <c r="AO1683" s="0" t="str">
        <f aca="false">INDEX(lookup!$Y:$Y,MATCH($A1683,lookup!$A:$A,0))</f>
        <v>0_published</v>
      </c>
      <c r="AP1683" s="0" t="str">
        <f aca="false">INDEX(lookup!$Z:$Z,MATCH($A1683,lookup!$A:$A,0))</f>
        <v>1_VHB high</v>
      </c>
      <c r="AQ1683" s="0" t="str">
        <f aca="false">INDEX(lookup!$W:$W,MATCH($A1683,lookup!$A:$A,0))</f>
        <v>1_fin/acc/econ</v>
      </c>
      <c r="AS1683" s="0" t="s">
        <v>91</v>
      </c>
      <c r="AT1683" s="0" t="s">
        <v>397</v>
      </c>
      <c r="AU1683" s="0" t="s">
        <v>93</v>
      </c>
      <c r="AV1683" s="0" t="s">
        <v>6083</v>
      </c>
      <c r="AW1683" s="0" t="s">
        <v>6003</v>
      </c>
      <c r="BA1683" s="0" t="n">
        <v>3233</v>
      </c>
      <c r="BB1683" s="0" t="s">
        <v>96</v>
      </c>
      <c r="BC1683" s="0" t="s">
        <v>358</v>
      </c>
      <c r="BD1683" s="0" t="s">
        <v>123</v>
      </c>
      <c r="BE1683" s="0" t="s">
        <v>98</v>
      </c>
      <c r="BI1683" s="0" t="s">
        <v>427</v>
      </c>
      <c r="BJ1683" s="0" t="s">
        <v>6084</v>
      </c>
      <c r="BK1683" s="0" t="s">
        <v>318</v>
      </c>
      <c r="BL1683" s="0" t="s">
        <v>6085</v>
      </c>
      <c r="BM1683" s="0" t="s">
        <v>6006</v>
      </c>
      <c r="BN1683" s="0" t="s">
        <v>6082</v>
      </c>
      <c r="BO1683" s="0" t="s">
        <v>105</v>
      </c>
      <c r="BP1683" s="0" t="s">
        <v>5994</v>
      </c>
      <c r="BQ1683" s="0" t="s">
        <v>127</v>
      </c>
      <c r="BT1683" s="0" t="n">
        <v>0</v>
      </c>
      <c r="BU1683" s="0" t="s">
        <v>6001</v>
      </c>
      <c r="BW1683" s="0" t="n">
        <v>2005</v>
      </c>
      <c r="BX1683" s="0" t="n">
        <v>2019</v>
      </c>
      <c r="BY1683" s="0" t="s">
        <v>207</v>
      </c>
      <c r="BZ1683" s="0" t="n">
        <v>2012</v>
      </c>
      <c r="CA1683" s="0" t="n">
        <v>0.266666666666667</v>
      </c>
      <c r="CB1683" s="0" t="n">
        <v>0</v>
      </c>
      <c r="CC1683" s="0" t="n">
        <v>1</v>
      </c>
      <c r="CD1683" s="0" t="n">
        <v>0.127323506375904</v>
      </c>
      <c r="CE1683" s="0" t="n">
        <v>1</v>
      </c>
    </row>
    <row r="1684" customFormat="false" ht="15" hidden="false" customHeight="false" outlineLevel="0" collapsed="false">
      <c r="A1684" s="0" t="s">
        <v>5994</v>
      </c>
      <c r="B1684" s="0" t="n">
        <v>2989</v>
      </c>
      <c r="C1684" s="0" t="n">
        <v>0.124178293780265</v>
      </c>
      <c r="D1684" s="0" t="n">
        <v>3233</v>
      </c>
      <c r="E1684" s="0" t="n">
        <f aca="false">IF(ISNUMBER($BA1684),$BA1684,IF(AND(ISNUMBER($D1684),ISNUMBER($BW1684),ISNUMBER($BX1684)),$D1684*($BX1684-$BW1684+1),""))</f>
        <v>3233</v>
      </c>
      <c r="H1684" s="0" t="s">
        <v>118</v>
      </c>
      <c r="I1684" s="0" t="s">
        <v>344</v>
      </c>
      <c r="J1684" s="0" t="n">
        <f aca="false">IF($BW1684&lt;&gt;"",$BW1684,"")</f>
        <v>2005</v>
      </c>
      <c r="K1684" s="0" t="n">
        <f aca="false">IF($BX1684&lt;&gt;"",$BX1684,"")</f>
        <v>2019</v>
      </c>
      <c r="L1684" s="0" t="n">
        <f aca="false">IF(AND(ISNUMBER($BW1684),ISNUMBER($BX1684)),($BW1684+$BX1684)/2,"")</f>
        <v>2012</v>
      </c>
      <c r="M1684" s="0" t="n">
        <f aca="false">IF($L1684&lt;&gt;"",$L1684,"")</f>
        <v>2012</v>
      </c>
      <c r="N1684" s="0" t="n">
        <f aca="false">IF(AND(ISNUMBER($BW1684),ISNUMBER($BX1684)),MIN(1,MAX(0,($BX1684-2016+1)/($BX1684-$BW1684+1))),"")</f>
        <v>0.266666666666667</v>
      </c>
      <c r="O1684" s="0" t="n">
        <f aca="false">IF(AND(ISNUMBER($BW1684),ISNUMBER($BX1684)),MIN(1,MAX(0,($BX1684-2017+1)/($BX1684-$BW1684+1))),"")</f>
        <v>0.2</v>
      </c>
      <c r="P1684" s="0" t="n">
        <f aca="false">IF(AND(ISNUMBER($BW1684),ISNUMBER($BX1684)),MIN(1,MAX(0,($BX1684-2018+1)/($BX1684-$BW1684+1))),"")</f>
        <v>0.133333333333333</v>
      </c>
      <c r="Q1684" s="0" t="n">
        <f aca="false">IF(AND(ISNUMBER($BW1684),ISNUMBER($BX1684)),MIN(1,MAX(0,($BX1684-2019+1)/($BX1684-$BW1684+1))),"")</f>
        <v>0.0666666666666667</v>
      </c>
      <c r="R1684" s="0" t="n">
        <f aca="false">IF(AND(ISNUMBER($BW1684),ISNUMBER($BX1684)),MIN(1,MAX(0,($BX1684-2016+1)/($BX1684-$BW1684+1))),"")</f>
        <v>0.266666666666667</v>
      </c>
      <c r="S1684" s="0" t="n">
        <f aca="false">IF($L1684&lt;&gt;"",IF($L1684&gt;=2015.5,1,0),"")</f>
        <v>0</v>
      </c>
      <c r="T1684" s="0" t="n">
        <f aca="false">IF($L1684&lt;&gt;"",IF($L1684&gt;=2016,1,0),"")</f>
        <v>0</v>
      </c>
      <c r="U1684" s="0" t="n">
        <f aca="false">IF(ISNUMBER($BX1684),IF($BX1684&gt;=2016,1,0),"")</f>
        <v>1</v>
      </c>
      <c r="V1684" s="0" t="n">
        <f aca="false">IF(ISNUMBER($BW1684),IF($BW1684&gt;=2016,1,0),"")</f>
        <v>0</v>
      </c>
      <c r="W1684" s="0" t="str">
        <f aca="false">IF(AND(ISNUMBER($BW1684),ISNUMBER($BX1684)),IF($BW1684&gt;=2016,"post-only",IF($BX1684&lt;2016,"pre-only","mixed")),"")</f>
        <v>mixed</v>
      </c>
      <c r="X1684" s="0" t="n">
        <f aca="false">IF(AND(ISNUMBER($BW1684),ISNUMBER($BX1684)),MIN(1,MAX(0,($BX1684-2017+1)/($BX1684-$BW1684+1))),"")</f>
        <v>0.2</v>
      </c>
      <c r="Y1684" s="0" t="n">
        <f aca="false">IF(AND(ISNUMBER($BW1684),ISNUMBER($BX1684)),MIN(1,MAX(0,($BX1684-2018+1)/($BX1684-$BW1684+1))),"")</f>
        <v>0.133333333333333</v>
      </c>
      <c r="Z1684" s="0" t="n">
        <f aca="false">IF(AND(ISNUMBER($BW1684),ISNUMBER($BX1684)),MIN(1,MAX(0,($BX1684-2019+1)/($BX1684-$BW1684+1))),"")</f>
        <v>0.0666666666666667</v>
      </c>
      <c r="AA1684" s="0" t="n">
        <f aca="false">IF(ISNUMBER($BX1684),IF($BX1684&gt;=2017,1,0),"")</f>
        <v>1</v>
      </c>
      <c r="AB1684" s="0" t="n">
        <f aca="false">IF(ISNUMBER($BX1684),IF($BX1684&gt;=2018,1,0),"")</f>
        <v>1</v>
      </c>
      <c r="AC1684" s="0" t="n">
        <f aca="false">IF(ISNUMBER($BX1684),IF($BX1684&gt;=2019,1,0),"")</f>
        <v>1</v>
      </c>
      <c r="AD1684" s="0" t="n">
        <f aca="false">IF($L1684&lt;&gt;"",IF($L1684&gt;2013,1,0),"")</f>
        <v>0</v>
      </c>
      <c r="AE1684" s="0" t="n">
        <f aca="false">IF($L1684&lt;&gt;"",1+IF($L1684&gt;2011,1,0)+IF($L1684&gt;2014,1,0),"")</f>
        <v>2</v>
      </c>
      <c r="AF1684" s="0" t="s">
        <v>761</v>
      </c>
      <c r="AG1684" s="0" t="s">
        <v>88</v>
      </c>
      <c r="AH1684" s="0" t="s">
        <v>89</v>
      </c>
      <c r="AI1684" s="0" t="s">
        <v>334</v>
      </c>
      <c r="AJ1684" s="0" t="s">
        <v>497</v>
      </c>
      <c r="AK1684" s="0" t="str">
        <f aca="false">IF(AND($CF1684&lt;&gt;"",IFERROR(INDEX(subsample_country_map!$B:$B,MATCH($CF1684,subsample_country_map!$A:$A,0)),"")&lt;&gt;""),INDEX(subsample_country_map!$B:$B,MATCH($CF1684,subsample_country_map!$A:$A,0)),INDEX(lookup!$AA:$AA,MATCH($A1684,lookup!$A:$A,0)))</f>
        <v>3_AsiaPac</v>
      </c>
      <c r="AL1684" s="0" t="str">
        <f aca="false">IF(AND($CF1684&lt;&gt;"",IFERROR(INDEX(subsample_country_map!$C:$C,MATCH($CF1684,subsample_country_map!$A:$A,0)),"")&lt;&gt;""),INDEX(subsample_country_map!$C:$C,MATCH($CF1684,subsample_country_map!$A:$A,0)),INDEX(lookup!$AB:$AB,MATCH($A1684,lookup!$A:$A,0)))</f>
        <v>1_developed</v>
      </c>
      <c r="AM1684" s="0" t="str">
        <f aca="false">IF(AND($CF1684&lt;&gt;"",IFERROR(INDEX(subsample_country_map!$D:$D,MATCH($CF1684,subsample_country_map!$A:$A,0)),"")&lt;&gt;""),INDEX(subsample_country_map!$D:$D,MATCH($CF1684,subsample_country_map!$A:$A,0)),INDEX(lookup!$AC:$AC,MATCH($A1684,lookup!$A:$A,0)))</f>
        <v>2_non_western</v>
      </c>
      <c r="AN1684" s="0" t="str">
        <f aca="false">IF(AND($CF1684&lt;&gt;"",IFERROR(INDEX(subsample_country_map!$E:$E,MATCH($CF1684,subsample_country_map!$A:$A,0)),"")&lt;&gt;""),INDEX(subsample_country_map!$E:$E,MATCH($CF1684,subsample_country_map!$A:$A,0)),INDEX(lookup!$AD:$AD,MATCH($A1684,lookup!$A:$A,0)))</f>
        <v>2_civil law</v>
      </c>
      <c r="AO1684" s="0" t="str">
        <f aca="false">INDEX(lookup!$Y:$Y,MATCH($A1684,lookup!$A:$A,0))</f>
        <v>0_published</v>
      </c>
      <c r="AP1684" s="0" t="str">
        <f aca="false">INDEX(lookup!$Z:$Z,MATCH($A1684,lookup!$A:$A,0))</f>
        <v>1_VHB high</v>
      </c>
      <c r="AQ1684" s="0" t="str">
        <f aca="false">INDEX(lookup!$W:$W,MATCH($A1684,lookup!$A:$A,0))</f>
        <v>1_fin/acc/econ</v>
      </c>
      <c r="AS1684" s="0" t="s">
        <v>91</v>
      </c>
      <c r="AT1684" s="0" t="s">
        <v>397</v>
      </c>
      <c r="AU1684" s="0" t="s">
        <v>93</v>
      </c>
      <c r="AV1684" s="0" t="s">
        <v>6086</v>
      </c>
      <c r="AW1684" s="0" t="s">
        <v>6087</v>
      </c>
      <c r="BA1684" s="0" t="n">
        <v>3233</v>
      </c>
      <c r="BB1684" s="0" t="s">
        <v>96</v>
      </c>
      <c r="BC1684" s="0" t="s">
        <v>358</v>
      </c>
      <c r="BD1684" s="0" t="s">
        <v>123</v>
      </c>
      <c r="BE1684" s="0" t="s">
        <v>98</v>
      </c>
      <c r="BI1684" s="0" t="s">
        <v>427</v>
      </c>
      <c r="BJ1684" s="0" t="s">
        <v>6088</v>
      </c>
      <c r="BK1684" s="0" t="s">
        <v>318</v>
      </c>
      <c r="BL1684" s="0" t="s">
        <v>6089</v>
      </c>
      <c r="BM1684" s="0" t="s">
        <v>6010</v>
      </c>
      <c r="BN1684" s="0" t="s">
        <v>6082</v>
      </c>
      <c r="BO1684" s="0" t="s">
        <v>105</v>
      </c>
      <c r="BP1684" s="0" t="s">
        <v>5994</v>
      </c>
      <c r="BQ1684" s="0" t="s">
        <v>127</v>
      </c>
      <c r="BT1684" s="0" t="n">
        <v>0</v>
      </c>
      <c r="BU1684" s="0" t="s">
        <v>6001</v>
      </c>
      <c r="BW1684" s="0" t="n">
        <v>2005</v>
      </c>
      <c r="BX1684" s="0" t="n">
        <v>2019</v>
      </c>
      <c r="BY1684" s="0" t="s">
        <v>207</v>
      </c>
      <c r="BZ1684" s="0" t="n">
        <v>2012</v>
      </c>
      <c r="CA1684" s="0" t="n">
        <v>0.266666666666667</v>
      </c>
      <c r="CB1684" s="0" t="n">
        <v>0</v>
      </c>
      <c r="CC1684" s="0" t="n">
        <v>1</v>
      </c>
      <c r="CD1684" s="0" t="n">
        <v>0.12482255186271</v>
      </c>
      <c r="CE1684" s="0" t="n">
        <v>1</v>
      </c>
    </row>
    <row r="1685" customFormat="false" ht="15" hidden="false" customHeight="false" outlineLevel="0" collapsed="false">
      <c r="A1685" s="0" t="s">
        <v>5994</v>
      </c>
      <c r="B1685" s="0" t="n">
        <v>2990</v>
      </c>
      <c r="C1685" s="0" t="n">
        <v>0.062348260628634</v>
      </c>
      <c r="D1685" s="0" t="n">
        <v>3233</v>
      </c>
      <c r="E1685" s="0" t="n">
        <f aca="false">IF(ISNUMBER($BA1685),$BA1685,IF(AND(ISNUMBER($D1685),ISNUMBER($BW1685),ISNUMBER($BX1685)),$D1685*($BX1685-$BW1685+1),""))</f>
        <v>3233</v>
      </c>
      <c r="H1685" s="0" t="s">
        <v>118</v>
      </c>
      <c r="I1685" s="0" t="s">
        <v>344</v>
      </c>
      <c r="J1685" s="0" t="n">
        <f aca="false">IF($BW1685&lt;&gt;"",$BW1685,"")</f>
        <v>2005</v>
      </c>
      <c r="K1685" s="0" t="n">
        <f aca="false">IF($BX1685&lt;&gt;"",$BX1685,"")</f>
        <v>2019</v>
      </c>
      <c r="L1685" s="0" t="n">
        <f aca="false">IF(AND(ISNUMBER($BW1685),ISNUMBER($BX1685)),($BW1685+$BX1685)/2,"")</f>
        <v>2012</v>
      </c>
      <c r="M1685" s="0" t="n">
        <f aca="false">IF($L1685&lt;&gt;"",$L1685,"")</f>
        <v>2012</v>
      </c>
      <c r="N1685" s="0" t="n">
        <f aca="false">IF(AND(ISNUMBER($BW1685),ISNUMBER($BX1685)),MIN(1,MAX(0,($BX1685-2016+1)/($BX1685-$BW1685+1))),"")</f>
        <v>0.266666666666667</v>
      </c>
      <c r="O1685" s="0" t="n">
        <f aca="false">IF(AND(ISNUMBER($BW1685),ISNUMBER($BX1685)),MIN(1,MAX(0,($BX1685-2017+1)/($BX1685-$BW1685+1))),"")</f>
        <v>0.2</v>
      </c>
      <c r="P1685" s="0" t="n">
        <f aca="false">IF(AND(ISNUMBER($BW1685),ISNUMBER($BX1685)),MIN(1,MAX(0,($BX1685-2018+1)/($BX1685-$BW1685+1))),"")</f>
        <v>0.133333333333333</v>
      </c>
      <c r="Q1685" s="0" t="n">
        <f aca="false">IF(AND(ISNUMBER($BW1685),ISNUMBER($BX1685)),MIN(1,MAX(0,($BX1685-2019+1)/($BX1685-$BW1685+1))),"")</f>
        <v>0.0666666666666667</v>
      </c>
      <c r="R1685" s="0" t="n">
        <f aca="false">IF(AND(ISNUMBER($BW1685),ISNUMBER($BX1685)),MIN(1,MAX(0,($BX1685-2016+1)/($BX1685-$BW1685+1))),"")</f>
        <v>0.266666666666667</v>
      </c>
      <c r="S1685" s="0" t="n">
        <f aca="false">IF($L1685&lt;&gt;"",IF($L1685&gt;=2015.5,1,0),"")</f>
        <v>0</v>
      </c>
      <c r="T1685" s="0" t="n">
        <f aca="false">IF($L1685&lt;&gt;"",IF($L1685&gt;=2016,1,0),"")</f>
        <v>0</v>
      </c>
      <c r="U1685" s="0" t="n">
        <f aca="false">IF(ISNUMBER($BX1685),IF($BX1685&gt;=2016,1,0),"")</f>
        <v>1</v>
      </c>
      <c r="V1685" s="0" t="n">
        <f aca="false">IF(ISNUMBER($BW1685),IF($BW1685&gt;=2016,1,0),"")</f>
        <v>0</v>
      </c>
      <c r="W1685" s="0" t="str">
        <f aca="false">IF(AND(ISNUMBER($BW1685),ISNUMBER($BX1685)),IF($BW1685&gt;=2016,"post-only",IF($BX1685&lt;2016,"pre-only","mixed")),"")</f>
        <v>mixed</v>
      </c>
      <c r="X1685" s="0" t="n">
        <f aca="false">IF(AND(ISNUMBER($BW1685),ISNUMBER($BX1685)),MIN(1,MAX(0,($BX1685-2017+1)/($BX1685-$BW1685+1))),"")</f>
        <v>0.2</v>
      </c>
      <c r="Y1685" s="0" t="n">
        <f aca="false">IF(AND(ISNUMBER($BW1685),ISNUMBER($BX1685)),MIN(1,MAX(0,($BX1685-2018+1)/($BX1685-$BW1685+1))),"")</f>
        <v>0.133333333333333</v>
      </c>
      <c r="Z1685" s="0" t="n">
        <f aca="false">IF(AND(ISNUMBER($BW1685),ISNUMBER($BX1685)),MIN(1,MAX(0,($BX1685-2019+1)/($BX1685-$BW1685+1))),"")</f>
        <v>0.0666666666666667</v>
      </c>
      <c r="AA1685" s="0" t="n">
        <f aca="false">IF(ISNUMBER($BX1685),IF($BX1685&gt;=2017,1,0),"")</f>
        <v>1</v>
      </c>
      <c r="AB1685" s="0" t="n">
        <f aca="false">IF(ISNUMBER($BX1685),IF($BX1685&gt;=2018,1,0),"")</f>
        <v>1</v>
      </c>
      <c r="AC1685" s="0" t="n">
        <f aca="false">IF(ISNUMBER($BX1685),IF($BX1685&gt;=2019,1,0),"")</f>
        <v>1</v>
      </c>
      <c r="AD1685" s="0" t="n">
        <f aca="false">IF($L1685&lt;&gt;"",IF($L1685&gt;2013,1,0),"")</f>
        <v>0</v>
      </c>
      <c r="AE1685" s="0" t="n">
        <f aca="false">IF($L1685&lt;&gt;"",1+IF($L1685&gt;2011,1,0)+IF($L1685&gt;2014,1,0),"")</f>
        <v>2</v>
      </c>
      <c r="AF1685" s="0" t="s">
        <v>761</v>
      </c>
      <c r="AG1685" s="0" t="s">
        <v>88</v>
      </c>
      <c r="AH1685" s="0" t="s">
        <v>89</v>
      </c>
      <c r="AI1685" s="0" t="s">
        <v>334</v>
      </c>
      <c r="AJ1685" s="0" t="s">
        <v>497</v>
      </c>
      <c r="AK1685" s="0" t="str">
        <f aca="false">IF(AND($CF1685&lt;&gt;"",IFERROR(INDEX(subsample_country_map!$B:$B,MATCH($CF1685,subsample_country_map!$A:$A,0)),"")&lt;&gt;""),INDEX(subsample_country_map!$B:$B,MATCH($CF1685,subsample_country_map!$A:$A,0)),INDEX(lookup!$AA:$AA,MATCH($A1685,lookup!$A:$A,0)))</f>
        <v>3_AsiaPac</v>
      </c>
      <c r="AL1685" s="0" t="str">
        <f aca="false">IF(AND($CF1685&lt;&gt;"",IFERROR(INDEX(subsample_country_map!$C:$C,MATCH($CF1685,subsample_country_map!$A:$A,0)),"")&lt;&gt;""),INDEX(subsample_country_map!$C:$C,MATCH($CF1685,subsample_country_map!$A:$A,0)),INDEX(lookup!$AB:$AB,MATCH($A1685,lookup!$A:$A,0)))</f>
        <v>1_developed</v>
      </c>
      <c r="AM1685" s="0" t="str">
        <f aca="false">IF(AND($CF1685&lt;&gt;"",IFERROR(INDEX(subsample_country_map!$D:$D,MATCH($CF1685,subsample_country_map!$A:$A,0)),"")&lt;&gt;""),INDEX(subsample_country_map!$D:$D,MATCH($CF1685,subsample_country_map!$A:$A,0)),INDEX(lookup!$AC:$AC,MATCH($A1685,lookup!$A:$A,0)))</f>
        <v>2_non_western</v>
      </c>
      <c r="AN1685" s="0" t="str">
        <f aca="false">IF(AND($CF1685&lt;&gt;"",IFERROR(INDEX(subsample_country_map!$E:$E,MATCH($CF1685,subsample_country_map!$A:$A,0)),"")&lt;&gt;""),INDEX(subsample_country_map!$E:$E,MATCH($CF1685,subsample_country_map!$A:$A,0)),INDEX(lookup!$AD:$AD,MATCH($A1685,lookup!$A:$A,0)))</f>
        <v>2_civil law</v>
      </c>
      <c r="AO1685" s="0" t="str">
        <f aca="false">INDEX(lookup!$Y:$Y,MATCH($A1685,lookup!$A:$A,0))</f>
        <v>0_published</v>
      </c>
      <c r="AP1685" s="0" t="str">
        <f aca="false">INDEX(lookup!$Z:$Z,MATCH($A1685,lookup!$A:$A,0))</f>
        <v>1_VHB high</v>
      </c>
      <c r="AQ1685" s="0" t="str">
        <f aca="false">INDEX(lookup!$W:$W,MATCH($A1685,lookup!$A:$A,0))</f>
        <v>1_fin/acc/econ</v>
      </c>
      <c r="AS1685" s="0" t="s">
        <v>91</v>
      </c>
      <c r="AT1685" s="0" t="s">
        <v>397</v>
      </c>
      <c r="AU1685" s="0" t="s">
        <v>93</v>
      </c>
      <c r="AV1685" s="0" t="s">
        <v>6090</v>
      </c>
      <c r="AW1685" s="0" t="s">
        <v>6091</v>
      </c>
      <c r="BA1685" s="0" t="n">
        <v>3233</v>
      </c>
      <c r="BB1685" s="0" t="s">
        <v>96</v>
      </c>
      <c r="BC1685" s="0" t="s">
        <v>358</v>
      </c>
      <c r="BD1685" s="0" t="s">
        <v>123</v>
      </c>
      <c r="BE1685" s="0" t="s">
        <v>98</v>
      </c>
      <c r="BI1685" s="0" t="s">
        <v>427</v>
      </c>
      <c r="BJ1685" s="0" t="s">
        <v>6092</v>
      </c>
      <c r="BK1685" s="0" t="s">
        <v>318</v>
      </c>
      <c r="BL1685" s="0" t="s">
        <v>6093</v>
      </c>
      <c r="BM1685" s="0" t="s">
        <v>6014</v>
      </c>
      <c r="BN1685" s="0" t="s">
        <v>6082</v>
      </c>
      <c r="BO1685" s="0" t="s">
        <v>105</v>
      </c>
      <c r="BP1685" s="0" t="s">
        <v>5994</v>
      </c>
      <c r="BQ1685" s="0" t="s">
        <v>127</v>
      </c>
      <c r="BT1685" s="0" t="n">
        <v>0</v>
      </c>
      <c r="BU1685" s="0" t="s">
        <v>6001</v>
      </c>
      <c r="BW1685" s="0" t="n">
        <v>2005</v>
      </c>
      <c r="BX1685" s="0" t="n">
        <v>2019</v>
      </c>
      <c r="BY1685" s="0" t="s">
        <v>207</v>
      </c>
      <c r="BZ1685" s="0" t="n">
        <v>2012</v>
      </c>
      <c r="CA1685" s="0" t="n">
        <v>0.266666666666667</v>
      </c>
      <c r="CB1685" s="0" t="n">
        <v>0</v>
      </c>
      <c r="CC1685" s="0" t="n">
        <v>1</v>
      </c>
      <c r="CD1685" s="0" t="n">
        <v>0.0624292384984477</v>
      </c>
      <c r="CE1685" s="0" t="n">
        <v>1</v>
      </c>
    </row>
    <row r="1686" customFormat="false" ht="15" hidden="false" customHeight="false" outlineLevel="0" collapsed="false">
      <c r="A1686" s="0" t="s">
        <v>5994</v>
      </c>
      <c r="B1686" s="0" t="n">
        <v>2991</v>
      </c>
      <c r="C1686" s="0" t="n">
        <v>0.107587931354316</v>
      </c>
      <c r="D1686" s="0" t="n">
        <v>3173</v>
      </c>
      <c r="E1686" s="0" t="n">
        <f aca="false">IF(ISNUMBER($BA1686),$BA1686,IF(AND(ISNUMBER($D1686),ISNUMBER($BW1686),ISNUMBER($BX1686)),$D1686*($BX1686-$BW1686+1),""))</f>
        <v>3173</v>
      </c>
      <c r="H1686" s="0" t="s">
        <v>118</v>
      </c>
      <c r="I1686" s="0" t="s">
        <v>344</v>
      </c>
      <c r="J1686" s="0" t="n">
        <f aca="false">IF($BW1686&lt;&gt;"",$BW1686,"")</f>
        <v>2005</v>
      </c>
      <c r="K1686" s="0" t="n">
        <f aca="false">IF($BX1686&lt;&gt;"",$BX1686,"")</f>
        <v>2019</v>
      </c>
      <c r="L1686" s="0" t="n">
        <f aca="false">IF(AND(ISNUMBER($BW1686),ISNUMBER($BX1686)),($BW1686+$BX1686)/2,"")</f>
        <v>2012</v>
      </c>
      <c r="M1686" s="0" t="n">
        <f aca="false">IF($L1686&lt;&gt;"",$L1686,"")</f>
        <v>2012</v>
      </c>
      <c r="N1686" s="0" t="n">
        <f aca="false">IF(AND(ISNUMBER($BW1686),ISNUMBER($BX1686)),MIN(1,MAX(0,($BX1686-2016+1)/($BX1686-$BW1686+1))),"")</f>
        <v>0.266666666666667</v>
      </c>
      <c r="O1686" s="0" t="n">
        <f aca="false">IF(AND(ISNUMBER($BW1686),ISNUMBER($BX1686)),MIN(1,MAX(0,($BX1686-2017+1)/($BX1686-$BW1686+1))),"")</f>
        <v>0.2</v>
      </c>
      <c r="P1686" s="0" t="n">
        <f aca="false">IF(AND(ISNUMBER($BW1686),ISNUMBER($BX1686)),MIN(1,MAX(0,($BX1686-2018+1)/($BX1686-$BW1686+1))),"")</f>
        <v>0.133333333333333</v>
      </c>
      <c r="Q1686" s="0" t="n">
        <f aca="false">IF(AND(ISNUMBER($BW1686),ISNUMBER($BX1686)),MIN(1,MAX(0,($BX1686-2019+1)/($BX1686-$BW1686+1))),"")</f>
        <v>0.0666666666666667</v>
      </c>
      <c r="R1686" s="0" t="n">
        <f aca="false">IF(AND(ISNUMBER($BW1686),ISNUMBER($BX1686)),MIN(1,MAX(0,($BX1686-2016+1)/($BX1686-$BW1686+1))),"")</f>
        <v>0.266666666666667</v>
      </c>
      <c r="S1686" s="0" t="n">
        <f aca="false">IF($L1686&lt;&gt;"",IF($L1686&gt;=2015.5,1,0),"")</f>
        <v>0</v>
      </c>
      <c r="T1686" s="0" t="n">
        <f aca="false">IF($L1686&lt;&gt;"",IF($L1686&gt;=2016,1,0),"")</f>
        <v>0</v>
      </c>
      <c r="U1686" s="0" t="n">
        <f aca="false">IF(ISNUMBER($BX1686),IF($BX1686&gt;=2016,1,0),"")</f>
        <v>1</v>
      </c>
      <c r="V1686" s="0" t="n">
        <f aca="false">IF(ISNUMBER($BW1686),IF($BW1686&gt;=2016,1,0),"")</f>
        <v>0</v>
      </c>
      <c r="W1686" s="0" t="str">
        <f aca="false">IF(AND(ISNUMBER($BW1686),ISNUMBER($BX1686)),IF($BW1686&gt;=2016,"post-only",IF($BX1686&lt;2016,"pre-only","mixed")),"")</f>
        <v>mixed</v>
      </c>
      <c r="X1686" s="0" t="n">
        <f aca="false">IF(AND(ISNUMBER($BW1686),ISNUMBER($BX1686)),MIN(1,MAX(0,($BX1686-2017+1)/($BX1686-$BW1686+1))),"")</f>
        <v>0.2</v>
      </c>
      <c r="Y1686" s="0" t="n">
        <f aca="false">IF(AND(ISNUMBER($BW1686),ISNUMBER($BX1686)),MIN(1,MAX(0,($BX1686-2018+1)/($BX1686-$BW1686+1))),"")</f>
        <v>0.133333333333333</v>
      </c>
      <c r="Z1686" s="0" t="n">
        <f aca="false">IF(AND(ISNUMBER($BW1686),ISNUMBER($BX1686)),MIN(1,MAX(0,($BX1686-2019+1)/($BX1686-$BW1686+1))),"")</f>
        <v>0.0666666666666667</v>
      </c>
      <c r="AA1686" s="0" t="n">
        <f aca="false">IF(ISNUMBER($BX1686),IF($BX1686&gt;=2017,1,0),"")</f>
        <v>1</v>
      </c>
      <c r="AB1686" s="0" t="n">
        <f aca="false">IF(ISNUMBER($BX1686),IF($BX1686&gt;=2018,1,0),"")</f>
        <v>1</v>
      </c>
      <c r="AC1686" s="0" t="n">
        <f aca="false">IF(ISNUMBER($BX1686),IF($BX1686&gt;=2019,1,0),"")</f>
        <v>1</v>
      </c>
      <c r="AD1686" s="0" t="n">
        <f aca="false">IF($L1686&lt;&gt;"",IF($L1686&gt;2013,1,0),"")</f>
        <v>0</v>
      </c>
      <c r="AE1686" s="0" t="n">
        <f aca="false">IF($L1686&lt;&gt;"",1+IF($L1686&gt;2011,1,0)+IF($L1686&gt;2014,1,0),"")</f>
        <v>2</v>
      </c>
      <c r="AF1686" s="0" t="s">
        <v>761</v>
      </c>
      <c r="AG1686" s="0" t="s">
        <v>88</v>
      </c>
      <c r="AH1686" s="0" t="s">
        <v>89</v>
      </c>
      <c r="AI1686" s="0" t="s">
        <v>334</v>
      </c>
      <c r="AJ1686" s="0" t="s">
        <v>497</v>
      </c>
      <c r="AK1686" s="0" t="str">
        <f aca="false">IF(AND($CF1686&lt;&gt;"",IFERROR(INDEX(subsample_country_map!$B:$B,MATCH($CF1686,subsample_country_map!$A:$A,0)),"")&lt;&gt;""),INDEX(subsample_country_map!$B:$B,MATCH($CF1686,subsample_country_map!$A:$A,0)),INDEX(lookup!$AA:$AA,MATCH($A1686,lookup!$A:$A,0)))</f>
        <v>3_AsiaPac</v>
      </c>
      <c r="AL1686" s="0" t="str">
        <f aca="false">IF(AND($CF1686&lt;&gt;"",IFERROR(INDEX(subsample_country_map!$C:$C,MATCH($CF1686,subsample_country_map!$A:$A,0)),"")&lt;&gt;""),INDEX(subsample_country_map!$C:$C,MATCH($CF1686,subsample_country_map!$A:$A,0)),INDEX(lookup!$AB:$AB,MATCH($A1686,lookup!$A:$A,0)))</f>
        <v>1_developed</v>
      </c>
      <c r="AM1686" s="0" t="str">
        <f aca="false">IF(AND($CF1686&lt;&gt;"",IFERROR(INDEX(subsample_country_map!$D:$D,MATCH($CF1686,subsample_country_map!$A:$A,0)),"")&lt;&gt;""),INDEX(subsample_country_map!$D:$D,MATCH($CF1686,subsample_country_map!$A:$A,0)),INDEX(lookup!$AC:$AC,MATCH($A1686,lookup!$A:$A,0)))</f>
        <v>2_non_western</v>
      </c>
      <c r="AN1686" s="0" t="str">
        <f aca="false">IF(AND($CF1686&lt;&gt;"",IFERROR(INDEX(subsample_country_map!$E:$E,MATCH($CF1686,subsample_country_map!$A:$A,0)),"")&lt;&gt;""),INDEX(subsample_country_map!$E:$E,MATCH($CF1686,subsample_country_map!$A:$A,0)),INDEX(lookup!$AD:$AD,MATCH($A1686,lookup!$A:$A,0)))</f>
        <v>2_civil law</v>
      </c>
      <c r="AO1686" s="0" t="str">
        <f aca="false">INDEX(lookup!$Y:$Y,MATCH($A1686,lookup!$A:$A,0))</f>
        <v>0_published</v>
      </c>
      <c r="AP1686" s="0" t="str">
        <f aca="false">INDEX(lookup!$Z:$Z,MATCH($A1686,lookup!$A:$A,0))</f>
        <v>1_VHB high</v>
      </c>
      <c r="AQ1686" s="0" t="str">
        <f aca="false">INDEX(lookup!$W:$W,MATCH($A1686,lookup!$A:$A,0))</f>
        <v>1_fin/acc/econ</v>
      </c>
      <c r="AS1686" s="0" t="s">
        <v>91</v>
      </c>
      <c r="AT1686" s="0" t="s">
        <v>397</v>
      </c>
      <c r="AU1686" s="0" t="s">
        <v>93</v>
      </c>
      <c r="AV1686" s="0" t="s">
        <v>6094</v>
      </c>
      <c r="AW1686" s="0" t="s">
        <v>6095</v>
      </c>
      <c r="BA1686" s="0" t="n">
        <v>3173</v>
      </c>
      <c r="BB1686" s="0" t="s">
        <v>96</v>
      </c>
      <c r="BC1686" s="0" t="s">
        <v>358</v>
      </c>
      <c r="BD1686" s="0" t="s">
        <v>123</v>
      </c>
      <c r="BE1686" s="0" t="s">
        <v>98</v>
      </c>
      <c r="BI1686" s="0" t="s">
        <v>763</v>
      </c>
      <c r="BJ1686" s="0" t="s">
        <v>5997</v>
      </c>
      <c r="BK1686" s="0" t="s">
        <v>318</v>
      </c>
      <c r="BL1686" s="0" t="s">
        <v>6096</v>
      </c>
      <c r="BM1686" s="0" t="s">
        <v>5999</v>
      </c>
      <c r="BN1686" s="0" t="s">
        <v>6097</v>
      </c>
      <c r="BO1686" s="0" t="s">
        <v>105</v>
      </c>
      <c r="BP1686" s="0" t="s">
        <v>5994</v>
      </c>
      <c r="BQ1686" s="0" t="s">
        <v>127</v>
      </c>
      <c r="BT1686" s="0" t="n">
        <v>0</v>
      </c>
      <c r="BU1686" s="0" t="s">
        <v>6001</v>
      </c>
      <c r="BW1686" s="0" t="n">
        <v>2005</v>
      </c>
      <c r="BX1686" s="0" t="n">
        <v>2019</v>
      </c>
      <c r="BY1686" s="0" t="s">
        <v>207</v>
      </c>
      <c r="BZ1686" s="0" t="n">
        <v>2012</v>
      </c>
      <c r="CA1686" s="0" t="n">
        <v>0.266666666666667</v>
      </c>
      <c r="CB1686" s="0" t="n">
        <v>0</v>
      </c>
      <c r="CC1686" s="0" t="n">
        <v>1</v>
      </c>
      <c r="CD1686" s="0" t="n">
        <v>0.108005954375003</v>
      </c>
      <c r="CE1686" s="0" t="n">
        <v>1</v>
      </c>
    </row>
    <row r="1687" customFormat="false" ht="15" hidden="false" customHeight="false" outlineLevel="0" collapsed="false">
      <c r="A1687" s="0" t="s">
        <v>5994</v>
      </c>
      <c r="B1687" s="0" t="n">
        <v>2992</v>
      </c>
      <c r="C1687" s="0" t="n">
        <v>0.131212097387563</v>
      </c>
      <c r="D1687" s="0" t="n">
        <v>3173</v>
      </c>
      <c r="E1687" s="0" t="n">
        <f aca="false">IF(ISNUMBER($BA1687),$BA1687,IF(AND(ISNUMBER($D1687),ISNUMBER($BW1687),ISNUMBER($BX1687)),$D1687*($BX1687-$BW1687+1),""))</f>
        <v>3173</v>
      </c>
      <c r="H1687" s="0" t="s">
        <v>118</v>
      </c>
      <c r="I1687" s="0" t="s">
        <v>344</v>
      </c>
      <c r="J1687" s="0" t="n">
        <f aca="false">IF($BW1687&lt;&gt;"",$BW1687,"")</f>
        <v>2005</v>
      </c>
      <c r="K1687" s="0" t="n">
        <f aca="false">IF($BX1687&lt;&gt;"",$BX1687,"")</f>
        <v>2019</v>
      </c>
      <c r="L1687" s="0" t="n">
        <f aca="false">IF(AND(ISNUMBER($BW1687),ISNUMBER($BX1687)),($BW1687+$BX1687)/2,"")</f>
        <v>2012</v>
      </c>
      <c r="M1687" s="0" t="n">
        <f aca="false">IF($L1687&lt;&gt;"",$L1687,"")</f>
        <v>2012</v>
      </c>
      <c r="N1687" s="0" t="n">
        <f aca="false">IF(AND(ISNUMBER($BW1687),ISNUMBER($BX1687)),MIN(1,MAX(0,($BX1687-2016+1)/($BX1687-$BW1687+1))),"")</f>
        <v>0.266666666666667</v>
      </c>
      <c r="O1687" s="0" t="n">
        <f aca="false">IF(AND(ISNUMBER($BW1687),ISNUMBER($BX1687)),MIN(1,MAX(0,($BX1687-2017+1)/($BX1687-$BW1687+1))),"")</f>
        <v>0.2</v>
      </c>
      <c r="P1687" s="0" t="n">
        <f aca="false">IF(AND(ISNUMBER($BW1687),ISNUMBER($BX1687)),MIN(1,MAX(0,($BX1687-2018+1)/($BX1687-$BW1687+1))),"")</f>
        <v>0.133333333333333</v>
      </c>
      <c r="Q1687" s="0" t="n">
        <f aca="false">IF(AND(ISNUMBER($BW1687),ISNUMBER($BX1687)),MIN(1,MAX(0,($BX1687-2019+1)/($BX1687-$BW1687+1))),"")</f>
        <v>0.0666666666666667</v>
      </c>
      <c r="R1687" s="0" t="n">
        <f aca="false">IF(AND(ISNUMBER($BW1687),ISNUMBER($BX1687)),MIN(1,MAX(0,($BX1687-2016+1)/($BX1687-$BW1687+1))),"")</f>
        <v>0.266666666666667</v>
      </c>
      <c r="S1687" s="0" t="n">
        <f aca="false">IF($L1687&lt;&gt;"",IF($L1687&gt;=2015.5,1,0),"")</f>
        <v>0</v>
      </c>
      <c r="T1687" s="0" t="n">
        <f aca="false">IF($L1687&lt;&gt;"",IF($L1687&gt;=2016,1,0),"")</f>
        <v>0</v>
      </c>
      <c r="U1687" s="0" t="n">
        <f aca="false">IF(ISNUMBER($BX1687),IF($BX1687&gt;=2016,1,0),"")</f>
        <v>1</v>
      </c>
      <c r="V1687" s="0" t="n">
        <f aca="false">IF(ISNUMBER($BW1687),IF($BW1687&gt;=2016,1,0),"")</f>
        <v>0</v>
      </c>
      <c r="W1687" s="0" t="str">
        <f aca="false">IF(AND(ISNUMBER($BW1687),ISNUMBER($BX1687)),IF($BW1687&gt;=2016,"post-only",IF($BX1687&lt;2016,"pre-only","mixed")),"")</f>
        <v>mixed</v>
      </c>
      <c r="X1687" s="0" t="n">
        <f aca="false">IF(AND(ISNUMBER($BW1687),ISNUMBER($BX1687)),MIN(1,MAX(0,($BX1687-2017+1)/($BX1687-$BW1687+1))),"")</f>
        <v>0.2</v>
      </c>
      <c r="Y1687" s="0" t="n">
        <f aca="false">IF(AND(ISNUMBER($BW1687),ISNUMBER($BX1687)),MIN(1,MAX(0,($BX1687-2018+1)/($BX1687-$BW1687+1))),"")</f>
        <v>0.133333333333333</v>
      </c>
      <c r="Z1687" s="0" t="n">
        <f aca="false">IF(AND(ISNUMBER($BW1687),ISNUMBER($BX1687)),MIN(1,MAX(0,($BX1687-2019+1)/($BX1687-$BW1687+1))),"")</f>
        <v>0.0666666666666667</v>
      </c>
      <c r="AA1687" s="0" t="n">
        <f aca="false">IF(ISNUMBER($BX1687),IF($BX1687&gt;=2017,1,0),"")</f>
        <v>1</v>
      </c>
      <c r="AB1687" s="0" t="n">
        <f aca="false">IF(ISNUMBER($BX1687),IF($BX1687&gt;=2018,1,0),"")</f>
        <v>1</v>
      </c>
      <c r="AC1687" s="0" t="n">
        <f aca="false">IF(ISNUMBER($BX1687),IF($BX1687&gt;=2019,1,0),"")</f>
        <v>1</v>
      </c>
      <c r="AD1687" s="0" t="n">
        <f aca="false">IF($L1687&lt;&gt;"",IF($L1687&gt;2013,1,0),"")</f>
        <v>0</v>
      </c>
      <c r="AE1687" s="0" t="n">
        <f aca="false">IF($L1687&lt;&gt;"",1+IF($L1687&gt;2011,1,0)+IF($L1687&gt;2014,1,0),"")</f>
        <v>2</v>
      </c>
      <c r="AF1687" s="0" t="s">
        <v>761</v>
      </c>
      <c r="AG1687" s="0" t="s">
        <v>88</v>
      </c>
      <c r="AH1687" s="0" t="s">
        <v>89</v>
      </c>
      <c r="AI1687" s="0" t="s">
        <v>334</v>
      </c>
      <c r="AJ1687" s="0" t="s">
        <v>497</v>
      </c>
      <c r="AK1687" s="0" t="str">
        <f aca="false">IF(AND($CF1687&lt;&gt;"",IFERROR(INDEX(subsample_country_map!$B:$B,MATCH($CF1687,subsample_country_map!$A:$A,0)),"")&lt;&gt;""),INDEX(subsample_country_map!$B:$B,MATCH($CF1687,subsample_country_map!$A:$A,0)),INDEX(lookup!$AA:$AA,MATCH($A1687,lookup!$A:$A,0)))</f>
        <v>3_AsiaPac</v>
      </c>
      <c r="AL1687" s="0" t="str">
        <f aca="false">IF(AND($CF1687&lt;&gt;"",IFERROR(INDEX(subsample_country_map!$C:$C,MATCH($CF1687,subsample_country_map!$A:$A,0)),"")&lt;&gt;""),INDEX(subsample_country_map!$C:$C,MATCH($CF1687,subsample_country_map!$A:$A,0)),INDEX(lookup!$AB:$AB,MATCH($A1687,lookup!$A:$A,0)))</f>
        <v>1_developed</v>
      </c>
      <c r="AM1687" s="0" t="str">
        <f aca="false">IF(AND($CF1687&lt;&gt;"",IFERROR(INDEX(subsample_country_map!$D:$D,MATCH($CF1687,subsample_country_map!$A:$A,0)),"")&lt;&gt;""),INDEX(subsample_country_map!$D:$D,MATCH($CF1687,subsample_country_map!$A:$A,0)),INDEX(lookup!$AC:$AC,MATCH($A1687,lookup!$A:$A,0)))</f>
        <v>2_non_western</v>
      </c>
      <c r="AN1687" s="0" t="str">
        <f aca="false">IF(AND($CF1687&lt;&gt;"",IFERROR(INDEX(subsample_country_map!$E:$E,MATCH($CF1687,subsample_country_map!$A:$A,0)),"")&lt;&gt;""),INDEX(subsample_country_map!$E:$E,MATCH($CF1687,subsample_country_map!$A:$A,0)),INDEX(lookup!$AD:$AD,MATCH($A1687,lookup!$A:$A,0)))</f>
        <v>2_civil law</v>
      </c>
      <c r="AO1687" s="0" t="str">
        <f aca="false">INDEX(lookup!$Y:$Y,MATCH($A1687,lookup!$A:$A,0))</f>
        <v>0_published</v>
      </c>
      <c r="AP1687" s="0" t="str">
        <f aca="false">INDEX(lookup!$Z:$Z,MATCH($A1687,lookup!$A:$A,0))</f>
        <v>1_VHB high</v>
      </c>
      <c r="AQ1687" s="0" t="str">
        <f aca="false">INDEX(lookup!$W:$W,MATCH($A1687,lookup!$A:$A,0))</f>
        <v>1_fin/acc/econ</v>
      </c>
      <c r="AS1687" s="0" t="s">
        <v>91</v>
      </c>
      <c r="AT1687" s="0" t="s">
        <v>397</v>
      </c>
      <c r="AU1687" s="0" t="s">
        <v>93</v>
      </c>
      <c r="AV1687" s="0" t="s">
        <v>6098</v>
      </c>
      <c r="AW1687" s="0" t="s">
        <v>2733</v>
      </c>
      <c r="BA1687" s="0" t="n">
        <v>3173</v>
      </c>
      <c r="BB1687" s="0" t="s">
        <v>96</v>
      </c>
      <c r="BC1687" s="0" t="s">
        <v>358</v>
      </c>
      <c r="BD1687" s="0" t="s">
        <v>123</v>
      </c>
      <c r="BE1687" s="0" t="s">
        <v>98</v>
      </c>
      <c r="BI1687" s="0" t="s">
        <v>763</v>
      </c>
      <c r="BJ1687" s="0" t="s">
        <v>6004</v>
      </c>
      <c r="BK1687" s="0" t="s">
        <v>318</v>
      </c>
      <c r="BL1687" s="0" t="s">
        <v>6099</v>
      </c>
      <c r="BM1687" s="0" t="s">
        <v>6006</v>
      </c>
      <c r="BN1687" s="0" t="s">
        <v>6097</v>
      </c>
      <c r="BO1687" s="0" t="s">
        <v>105</v>
      </c>
      <c r="BP1687" s="0" t="s">
        <v>5994</v>
      </c>
      <c r="BQ1687" s="0" t="s">
        <v>127</v>
      </c>
      <c r="BT1687" s="0" t="n">
        <v>0</v>
      </c>
      <c r="BU1687" s="0" t="s">
        <v>6001</v>
      </c>
      <c r="BW1687" s="0" t="n">
        <v>2005</v>
      </c>
      <c r="BX1687" s="0" t="n">
        <v>2019</v>
      </c>
      <c r="BY1687" s="0" t="s">
        <v>207</v>
      </c>
      <c r="BZ1687" s="0" t="n">
        <v>2012</v>
      </c>
      <c r="CA1687" s="0" t="n">
        <v>0.266666666666667</v>
      </c>
      <c r="CB1687" s="0" t="n">
        <v>0</v>
      </c>
      <c r="CC1687" s="0" t="n">
        <v>1</v>
      </c>
      <c r="CD1687" s="0" t="n">
        <v>0.131972982273685</v>
      </c>
      <c r="CE1687" s="0" t="n">
        <v>1</v>
      </c>
    </row>
    <row r="1688" customFormat="false" ht="15" hidden="false" customHeight="false" outlineLevel="0" collapsed="false">
      <c r="A1688" s="0" t="s">
        <v>5994</v>
      </c>
      <c r="B1688" s="0" t="n">
        <v>2993</v>
      </c>
      <c r="C1688" s="0" t="n">
        <v>0.126268232148852</v>
      </c>
      <c r="D1688" s="0" t="n">
        <v>3173</v>
      </c>
      <c r="E1688" s="0" t="n">
        <f aca="false">IF(ISNUMBER($BA1688),$BA1688,IF(AND(ISNUMBER($D1688),ISNUMBER($BW1688),ISNUMBER($BX1688)),$D1688*($BX1688-$BW1688+1),""))</f>
        <v>3173</v>
      </c>
      <c r="H1688" s="0" t="s">
        <v>118</v>
      </c>
      <c r="I1688" s="0" t="s">
        <v>344</v>
      </c>
      <c r="J1688" s="0" t="n">
        <f aca="false">IF($BW1688&lt;&gt;"",$BW1688,"")</f>
        <v>2005</v>
      </c>
      <c r="K1688" s="0" t="n">
        <f aca="false">IF($BX1688&lt;&gt;"",$BX1688,"")</f>
        <v>2019</v>
      </c>
      <c r="L1688" s="0" t="n">
        <f aca="false">IF(AND(ISNUMBER($BW1688),ISNUMBER($BX1688)),($BW1688+$BX1688)/2,"")</f>
        <v>2012</v>
      </c>
      <c r="M1688" s="0" t="n">
        <f aca="false">IF($L1688&lt;&gt;"",$L1688,"")</f>
        <v>2012</v>
      </c>
      <c r="N1688" s="0" t="n">
        <f aca="false">IF(AND(ISNUMBER($BW1688),ISNUMBER($BX1688)),MIN(1,MAX(0,($BX1688-2016+1)/($BX1688-$BW1688+1))),"")</f>
        <v>0.266666666666667</v>
      </c>
      <c r="O1688" s="0" t="n">
        <f aca="false">IF(AND(ISNUMBER($BW1688),ISNUMBER($BX1688)),MIN(1,MAX(0,($BX1688-2017+1)/($BX1688-$BW1688+1))),"")</f>
        <v>0.2</v>
      </c>
      <c r="P1688" s="0" t="n">
        <f aca="false">IF(AND(ISNUMBER($BW1688),ISNUMBER($BX1688)),MIN(1,MAX(0,($BX1688-2018+1)/($BX1688-$BW1688+1))),"")</f>
        <v>0.133333333333333</v>
      </c>
      <c r="Q1688" s="0" t="n">
        <f aca="false">IF(AND(ISNUMBER($BW1688),ISNUMBER($BX1688)),MIN(1,MAX(0,($BX1688-2019+1)/($BX1688-$BW1688+1))),"")</f>
        <v>0.0666666666666667</v>
      </c>
      <c r="R1688" s="0" t="n">
        <f aca="false">IF(AND(ISNUMBER($BW1688),ISNUMBER($BX1688)),MIN(1,MAX(0,($BX1688-2016+1)/($BX1688-$BW1688+1))),"")</f>
        <v>0.266666666666667</v>
      </c>
      <c r="S1688" s="0" t="n">
        <f aca="false">IF($L1688&lt;&gt;"",IF($L1688&gt;=2015.5,1,0),"")</f>
        <v>0</v>
      </c>
      <c r="T1688" s="0" t="n">
        <f aca="false">IF($L1688&lt;&gt;"",IF($L1688&gt;=2016,1,0),"")</f>
        <v>0</v>
      </c>
      <c r="U1688" s="0" t="n">
        <f aca="false">IF(ISNUMBER($BX1688),IF($BX1688&gt;=2016,1,0),"")</f>
        <v>1</v>
      </c>
      <c r="V1688" s="0" t="n">
        <f aca="false">IF(ISNUMBER($BW1688),IF($BW1688&gt;=2016,1,0),"")</f>
        <v>0</v>
      </c>
      <c r="W1688" s="0" t="str">
        <f aca="false">IF(AND(ISNUMBER($BW1688),ISNUMBER($BX1688)),IF($BW1688&gt;=2016,"post-only",IF($BX1688&lt;2016,"pre-only","mixed")),"")</f>
        <v>mixed</v>
      </c>
      <c r="X1688" s="0" t="n">
        <f aca="false">IF(AND(ISNUMBER($BW1688),ISNUMBER($BX1688)),MIN(1,MAX(0,($BX1688-2017+1)/($BX1688-$BW1688+1))),"")</f>
        <v>0.2</v>
      </c>
      <c r="Y1688" s="0" t="n">
        <f aca="false">IF(AND(ISNUMBER($BW1688),ISNUMBER($BX1688)),MIN(1,MAX(0,($BX1688-2018+1)/($BX1688-$BW1688+1))),"")</f>
        <v>0.133333333333333</v>
      </c>
      <c r="Z1688" s="0" t="n">
        <f aca="false">IF(AND(ISNUMBER($BW1688),ISNUMBER($BX1688)),MIN(1,MAX(0,($BX1688-2019+1)/($BX1688-$BW1688+1))),"")</f>
        <v>0.0666666666666667</v>
      </c>
      <c r="AA1688" s="0" t="n">
        <f aca="false">IF(ISNUMBER($BX1688),IF($BX1688&gt;=2017,1,0),"")</f>
        <v>1</v>
      </c>
      <c r="AB1688" s="0" t="n">
        <f aca="false">IF(ISNUMBER($BX1688),IF($BX1688&gt;=2018,1,0),"")</f>
        <v>1</v>
      </c>
      <c r="AC1688" s="0" t="n">
        <f aca="false">IF(ISNUMBER($BX1688),IF($BX1688&gt;=2019,1,0),"")</f>
        <v>1</v>
      </c>
      <c r="AD1688" s="0" t="n">
        <f aca="false">IF($L1688&lt;&gt;"",IF($L1688&gt;2013,1,0),"")</f>
        <v>0</v>
      </c>
      <c r="AE1688" s="0" t="n">
        <f aca="false">IF($L1688&lt;&gt;"",1+IF($L1688&gt;2011,1,0)+IF($L1688&gt;2014,1,0),"")</f>
        <v>2</v>
      </c>
      <c r="AF1688" s="0" t="s">
        <v>761</v>
      </c>
      <c r="AG1688" s="0" t="s">
        <v>88</v>
      </c>
      <c r="AH1688" s="0" t="s">
        <v>89</v>
      </c>
      <c r="AI1688" s="0" t="s">
        <v>334</v>
      </c>
      <c r="AJ1688" s="0" t="s">
        <v>497</v>
      </c>
      <c r="AK1688" s="0" t="str">
        <f aca="false">IF(AND($CF1688&lt;&gt;"",IFERROR(INDEX(subsample_country_map!$B:$B,MATCH($CF1688,subsample_country_map!$A:$A,0)),"")&lt;&gt;""),INDEX(subsample_country_map!$B:$B,MATCH($CF1688,subsample_country_map!$A:$A,0)),INDEX(lookup!$AA:$AA,MATCH($A1688,lookup!$A:$A,0)))</f>
        <v>3_AsiaPac</v>
      </c>
      <c r="AL1688" s="0" t="str">
        <f aca="false">IF(AND($CF1688&lt;&gt;"",IFERROR(INDEX(subsample_country_map!$C:$C,MATCH($CF1688,subsample_country_map!$A:$A,0)),"")&lt;&gt;""),INDEX(subsample_country_map!$C:$C,MATCH($CF1688,subsample_country_map!$A:$A,0)),INDEX(lookup!$AB:$AB,MATCH($A1688,lookup!$A:$A,0)))</f>
        <v>1_developed</v>
      </c>
      <c r="AM1688" s="0" t="str">
        <f aca="false">IF(AND($CF1688&lt;&gt;"",IFERROR(INDEX(subsample_country_map!$D:$D,MATCH($CF1688,subsample_country_map!$A:$A,0)),"")&lt;&gt;""),INDEX(subsample_country_map!$D:$D,MATCH($CF1688,subsample_country_map!$A:$A,0)),INDEX(lookup!$AC:$AC,MATCH($A1688,lookup!$A:$A,0)))</f>
        <v>2_non_western</v>
      </c>
      <c r="AN1688" s="0" t="str">
        <f aca="false">IF(AND($CF1688&lt;&gt;"",IFERROR(INDEX(subsample_country_map!$E:$E,MATCH($CF1688,subsample_country_map!$A:$A,0)),"")&lt;&gt;""),INDEX(subsample_country_map!$E:$E,MATCH($CF1688,subsample_country_map!$A:$A,0)),INDEX(lookup!$AD:$AD,MATCH($A1688,lookup!$A:$A,0)))</f>
        <v>2_civil law</v>
      </c>
      <c r="AO1688" s="0" t="str">
        <f aca="false">INDEX(lookup!$Y:$Y,MATCH($A1688,lookup!$A:$A,0))</f>
        <v>0_published</v>
      </c>
      <c r="AP1688" s="0" t="str">
        <f aca="false">INDEX(lookup!$Z:$Z,MATCH($A1688,lookup!$A:$A,0))</f>
        <v>1_VHB high</v>
      </c>
      <c r="AQ1688" s="0" t="str">
        <f aca="false">INDEX(lookup!$W:$W,MATCH($A1688,lookup!$A:$A,0))</f>
        <v>1_fin/acc/econ</v>
      </c>
      <c r="AS1688" s="0" t="s">
        <v>91</v>
      </c>
      <c r="AT1688" s="0" t="s">
        <v>397</v>
      </c>
      <c r="AU1688" s="0" t="s">
        <v>93</v>
      </c>
      <c r="AV1688" s="0" t="s">
        <v>6100</v>
      </c>
      <c r="AW1688" s="0" t="s">
        <v>3297</v>
      </c>
      <c r="BA1688" s="0" t="n">
        <v>3173</v>
      </c>
      <c r="BB1688" s="0" t="s">
        <v>96</v>
      </c>
      <c r="BC1688" s="0" t="s">
        <v>358</v>
      </c>
      <c r="BD1688" s="0" t="s">
        <v>123</v>
      </c>
      <c r="BE1688" s="0" t="s">
        <v>98</v>
      </c>
      <c r="BI1688" s="0" t="s">
        <v>763</v>
      </c>
      <c r="BJ1688" s="0" t="s">
        <v>6008</v>
      </c>
      <c r="BK1688" s="0" t="s">
        <v>318</v>
      </c>
      <c r="BL1688" s="0" t="s">
        <v>6101</v>
      </c>
      <c r="BM1688" s="0" t="s">
        <v>6010</v>
      </c>
      <c r="BN1688" s="0" t="s">
        <v>6097</v>
      </c>
      <c r="BO1688" s="0" t="s">
        <v>105</v>
      </c>
      <c r="BP1688" s="0" t="s">
        <v>5994</v>
      </c>
      <c r="BQ1688" s="0" t="s">
        <v>127</v>
      </c>
      <c r="BT1688" s="0" t="n">
        <v>0</v>
      </c>
      <c r="BU1688" s="0" t="s">
        <v>6001</v>
      </c>
      <c r="BW1688" s="0" t="n">
        <v>2005</v>
      </c>
      <c r="BX1688" s="0" t="n">
        <v>2019</v>
      </c>
      <c r="BY1688" s="0" t="s">
        <v>207</v>
      </c>
      <c r="BZ1688" s="0" t="n">
        <v>2012</v>
      </c>
      <c r="CA1688" s="0" t="n">
        <v>0.266666666666667</v>
      </c>
      <c r="CB1688" s="0" t="n">
        <v>0</v>
      </c>
      <c r="CC1688" s="0" t="n">
        <v>1</v>
      </c>
      <c r="CD1688" s="0" t="n">
        <v>0.126945785189786</v>
      </c>
      <c r="CE1688" s="0" t="n">
        <v>1</v>
      </c>
    </row>
    <row r="1689" customFormat="false" ht="15" hidden="false" customHeight="false" outlineLevel="0" collapsed="false">
      <c r="A1689" s="0" t="s">
        <v>5994</v>
      </c>
      <c r="B1689" s="0" t="n">
        <v>2994</v>
      </c>
      <c r="C1689" s="0" t="n">
        <v>0.0801815241888966</v>
      </c>
      <c r="D1689" s="0" t="n">
        <v>3173</v>
      </c>
      <c r="E1689" s="0" t="n">
        <f aca="false">IF(ISNUMBER($BA1689),$BA1689,IF(AND(ISNUMBER($D1689),ISNUMBER($BW1689),ISNUMBER($BX1689)),$D1689*($BX1689-$BW1689+1),""))</f>
        <v>3173</v>
      </c>
      <c r="H1689" s="0" t="s">
        <v>118</v>
      </c>
      <c r="I1689" s="0" t="s">
        <v>344</v>
      </c>
      <c r="J1689" s="0" t="n">
        <f aca="false">IF($BW1689&lt;&gt;"",$BW1689,"")</f>
        <v>2005</v>
      </c>
      <c r="K1689" s="0" t="n">
        <f aca="false">IF($BX1689&lt;&gt;"",$BX1689,"")</f>
        <v>2019</v>
      </c>
      <c r="L1689" s="0" t="n">
        <f aca="false">IF(AND(ISNUMBER($BW1689),ISNUMBER($BX1689)),($BW1689+$BX1689)/2,"")</f>
        <v>2012</v>
      </c>
      <c r="M1689" s="0" t="n">
        <f aca="false">IF($L1689&lt;&gt;"",$L1689,"")</f>
        <v>2012</v>
      </c>
      <c r="N1689" s="0" t="n">
        <f aca="false">IF(AND(ISNUMBER($BW1689),ISNUMBER($BX1689)),MIN(1,MAX(0,($BX1689-2016+1)/($BX1689-$BW1689+1))),"")</f>
        <v>0.266666666666667</v>
      </c>
      <c r="O1689" s="0" t="n">
        <f aca="false">IF(AND(ISNUMBER($BW1689),ISNUMBER($BX1689)),MIN(1,MAX(0,($BX1689-2017+1)/($BX1689-$BW1689+1))),"")</f>
        <v>0.2</v>
      </c>
      <c r="P1689" s="0" t="n">
        <f aca="false">IF(AND(ISNUMBER($BW1689),ISNUMBER($BX1689)),MIN(1,MAX(0,($BX1689-2018+1)/($BX1689-$BW1689+1))),"")</f>
        <v>0.133333333333333</v>
      </c>
      <c r="Q1689" s="0" t="n">
        <f aca="false">IF(AND(ISNUMBER($BW1689),ISNUMBER($BX1689)),MIN(1,MAX(0,($BX1689-2019+1)/($BX1689-$BW1689+1))),"")</f>
        <v>0.0666666666666667</v>
      </c>
      <c r="R1689" s="0" t="n">
        <f aca="false">IF(AND(ISNUMBER($BW1689),ISNUMBER($BX1689)),MIN(1,MAX(0,($BX1689-2016+1)/($BX1689-$BW1689+1))),"")</f>
        <v>0.266666666666667</v>
      </c>
      <c r="S1689" s="0" t="n">
        <f aca="false">IF($L1689&lt;&gt;"",IF($L1689&gt;=2015.5,1,0),"")</f>
        <v>0</v>
      </c>
      <c r="T1689" s="0" t="n">
        <f aca="false">IF($L1689&lt;&gt;"",IF($L1689&gt;=2016,1,0),"")</f>
        <v>0</v>
      </c>
      <c r="U1689" s="0" t="n">
        <f aca="false">IF(ISNUMBER($BX1689),IF($BX1689&gt;=2016,1,0),"")</f>
        <v>1</v>
      </c>
      <c r="V1689" s="0" t="n">
        <f aca="false">IF(ISNUMBER($BW1689),IF($BW1689&gt;=2016,1,0),"")</f>
        <v>0</v>
      </c>
      <c r="W1689" s="0" t="str">
        <f aca="false">IF(AND(ISNUMBER($BW1689),ISNUMBER($BX1689)),IF($BW1689&gt;=2016,"post-only",IF($BX1689&lt;2016,"pre-only","mixed")),"")</f>
        <v>mixed</v>
      </c>
      <c r="X1689" s="0" t="n">
        <f aca="false">IF(AND(ISNUMBER($BW1689),ISNUMBER($BX1689)),MIN(1,MAX(0,($BX1689-2017+1)/($BX1689-$BW1689+1))),"")</f>
        <v>0.2</v>
      </c>
      <c r="Y1689" s="0" t="n">
        <f aca="false">IF(AND(ISNUMBER($BW1689),ISNUMBER($BX1689)),MIN(1,MAX(0,($BX1689-2018+1)/($BX1689-$BW1689+1))),"")</f>
        <v>0.133333333333333</v>
      </c>
      <c r="Z1689" s="0" t="n">
        <f aca="false">IF(AND(ISNUMBER($BW1689),ISNUMBER($BX1689)),MIN(1,MAX(0,($BX1689-2019+1)/($BX1689-$BW1689+1))),"")</f>
        <v>0.0666666666666667</v>
      </c>
      <c r="AA1689" s="0" t="n">
        <f aca="false">IF(ISNUMBER($BX1689),IF($BX1689&gt;=2017,1,0),"")</f>
        <v>1</v>
      </c>
      <c r="AB1689" s="0" t="n">
        <f aca="false">IF(ISNUMBER($BX1689),IF($BX1689&gt;=2018,1,0),"")</f>
        <v>1</v>
      </c>
      <c r="AC1689" s="0" t="n">
        <f aca="false">IF(ISNUMBER($BX1689),IF($BX1689&gt;=2019,1,0),"")</f>
        <v>1</v>
      </c>
      <c r="AD1689" s="0" t="n">
        <f aca="false">IF($L1689&lt;&gt;"",IF($L1689&gt;2013,1,0),"")</f>
        <v>0</v>
      </c>
      <c r="AE1689" s="0" t="n">
        <f aca="false">IF($L1689&lt;&gt;"",1+IF($L1689&gt;2011,1,0)+IF($L1689&gt;2014,1,0),"")</f>
        <v>2</v>
      </c>
      <c r="AF1689" s="0" t="s">
        <v>761</v>
      </c>
      <c r="AG1689" s="0" t="s">
        <v>88</v>
      </c>
      <c r="AH1689" s="0" t="s">
        <v>89</v>
      </c>
      <c r="AI1689" s="0" t="s">
        <v>334</v>
      </c>
      <c r="AJ1689" s="0" t="s">
        <v>497</v>
      </c>
      <c r="AK1689" s="0" t="str">
        <f aca="false">IF(AND($CF1689&lt;&gt;"",IFERROR(INDEX(subsample_country_map!$B:$B,MATCH($CF1689,subsample_country_map!$A:$A,0)),"")&lt;&gt;""),INDEX(subsample_country_map!$B:$B,MATCH($CF1689,subsample_country_map!$A:$A,0)),INDEX(lookup!$AA:$AA,MATCH($A1689,lookup!$A:$A,0)))</f>
        <v>3_AsiaPac</v>
      </c>
      <c r="AL1689" s="0" t="str">
        <f aca="false">IF(AND($CF1689&lt;&gt;"",IFERROR(INDEX(subsample_country_map!$C:$C,MATCH($CF1689,subsample_country_map!$A:$A,0)),"")&lt;&gt;""),INDEX(subsample_country_map!$C:$C,MATCH($CF1689,subsample_country_map!$A:$A,0)),INDEX(lookup!$AB:$AB,MATCH($A1689,lookup!$A:$A,0)))</f>
        <v>1_developed</v>
      </c>
      <c r="AM1689" s="0" t="str">
        <f aca="false">IF(AND($CF1689&lt;&gt;"",IFERROR(INDEX(subsample_country_map!$D:$D,MATCH($CF1689,subsample_country_map!$A:$A,0)),"")&lt;&gt;""),INDEX(subsample_country_map!$D:$D,MATCH($CF1689,subsample_country_map!$A:$A,0)),INDEX(lookup!$AC:$AC,MATCH($A1689,lookup!$A:$A,0)))</f>
        <v>2_non_western</v>
      </c>
      <c r="AN1689" s="0" t="str">
        <f aca="false">IF(AND($CF1689&lt;&gt;"",IFERROR(INDEX(subsample_country_map!$E:$E,MATCH($CF1689,subsample_country_map!$A:$A,0)),"")&lt;&gt;""),INDEX(subsample_country_map!$E:$E,MATCH($CF1689,subsample_country_map!$A:$A,0)),INDEX(lookup!$AD:$AD,MATCH($A1689,lookup!$A:$A,0)))</f>
        <v>2_civil law</v>
      </c>
      <c r="AO1689" s="0" t="str">
        <f aca="false">INDEX(lookup!$Y:$Y,MATCH($A1689,lookup!$A:$A,0))</f>
        <v>0_published</v>
      </c>
      <c r="AP1689" s="0" t="str">
        <f aca="false">INDEX(lookup!$Z:$Z,MATCH($A1689,lookup!$A:$A,0))</f>
        <v>1_VHB high</v>
      </c>
      <c r="AQ1689" s="0" t="str">
        <f aca="false">INDEX(lookup!$W:$W,MATCH($A1689,lookup!$A:$A,0))</f>
        <v>1_fin/acc/econ</v>
      </c>
      <c r="AS1689" s="0" t="s">
        <v>91</v>
      </c>
      <c r="AT1689" s="0" t="s">
        <v>397</v>
      </c>
      <c r="AU1689" s="0" t="s">
        <v>93</v>
      </c>
      <c r="AV1689" s="0" t="s">
        <v>6102</v>
      </c>
      <c r="AW1689" s="0" t="s">
        <v>6103</v>
      </c>
      <c r="BA1689" s="0" t="n">
        <v>3173</v>
      </c>
      <c r="BB1689" s="0" t="s">
        <v>96</v>
      </c>
      <c r="BC1689" s="0" t="s">
        <v>358</v>
      </c>
      <c r="BD1689" s="0" t="s">
        <v>123</v>
      </c>
      <c r="BE1689" s="0" t="s">
        <v>98</v>
      </c>
      <c r="BI1689" s="0" t="s">
        <v>763</v>
      </c>
      <c r="BJ1689" s="0" t="s">
        <v>6012</v>
      </c>
      <c r="BK1689" s="0" t="s">
        <v>318</v>
      </c>
      <c r="BL1689" s="0" t="s">
        <v>6104</v>
      </c>
      <c r="BM1689" s="0" t="s">
        <v>6014</v>
      </c>
      <c r="BN1689" s="0" t="s">
        <v>6097</v>
      </c>
      <c r="BO1689" s="0" t="s">
        <v>105</v>
      </c>
      <c r="BP1689" s="0" t="s">
        <v>5994</v>
      </c>
      <c r="BQ1689" s="0" t="s">
        <v>127</v>
      </c>
      <c r="BT1689" s="0" t="n">
        <v>0</v>
      </c>
      <c r="BU1689" s="0" t="s">
        <v>6001</v>
      </c>
      <c r="BW1689" s="0" t="n">
        <v>2005</v>
      </c>
      <c r="BX1689" s="0" t="n">
        <v>2019</v>
      </c>
      <c r="BY1689" s="0" t="s">
        <v>207</v>
      </c>
      <c r="BZ1689" s="0" t="n">
        <v>2012</v>
      </c>
      <c r="CA1689" s="0" t="n">
        <v>0.266666666666667</v>
      </c>
      <c r="CB1689" s="0" t="n">
        <v>0</v>
      </c>
      <c r="CC1689" s="0" t="n">
        <v>1</v>
      </c>
      <c r="CD1689" s="0" t="n">
        <v>0.0803540211366408</v>
      </c>
      <c r="CE1689" s="0" t="n">
        <v>1</v>
      </c>
    </row>
    <row r="1690" customFormat="false" ht="15" hidden="false" customHeight="false" outlineLevel="0" collapsed="false">
      <c r="A1690" s="0" t="s">
        <v>6105</v>
      </c>
      <c r="B1690" s="0" t="n">
        <v>2995</v>
      </c>
      <c r="C1690" s="0" t="n">
        <v>-0.122</v>
      </c>
      <c r="H1690" s="0" t="s">
        <v>85</v>
      </c>
      <c r="I1690" s="0" t="s">
        <v>86</v>
      </c>
      <c r="J1690" s="0" t="n">
        <f aca="false">IF($BW1690&lt;&gt;"",$BW1690,"")</f>
        <v>2010</v>
      </c>
      <c r="K1690" s="0" t="n">
        <f aca="false">IF($BX1690&lt;&gt;"",$BX1690,"")</f>
        <v>2019</v>
      </c>
      <c r="L1690" s="0" t="n">
        <f aca="false">IF(AND(ISNUMBER($BW1690),ISNUMBER($BX1690)),($BW1690+$BX1690)/2,"")</f>
        <v>2014.5</v>
      </c>
      <c r="M1690" s="0" t="n">
        <f aca="false">IF($L1690&lt;&gt;"",$L1690,"")</f>
        <v>2014.5</v>
      </c>
      <c r="N1690" s="0" t="n">
        <f aca="false">IF(AND(ISNUMBER($BW1690),ISNUMBER($BX1690)),MIN(1,MAX(0,($BX1690-2016+1)/($BX1690-$BW1690+1))),"")</f>
        <v>0.4</v>
      </c>
      <c r="O1690" s="0" t="n">
        <f aca="false">IF(AND(ISNUMBER($BW1690),ISNUMBER($BX1690)),MIN(1,MAX(0,($BX1690-2017+1)/($BX1690-$BW1690+1))),"")</f>
        <v>0.3</v>
      </c>
      <c r="P1690" s="0" t="n">
        <f aca="false">IF(AND(ISNUMBER($BW1690),ISNUMBER($BX1690)),MIN(1,MAX(0,($BX1690-2018+1)/($BX1690-$BW1690+1))),"")</f>
        <v>0.2</v>
      </c>
      <c r="Q1690" s="0" t="n">
        <f aca="false">IF(AND(ISNUMBER($BW1690),ISNUMBER($BX1690)),MIN(1,MAX(0,($BX1690-2019+1)/($BX1690-$BW1690+1))),"")</f>
        <v>0.1</v>
      </c>
      <c r="R1690" s="0" t="n">
        <f aca="false">IF(AND(ISNUMBER($BW1690),ISNUMBER($BX1690)),MIN(1,MAX(0,($BX1690-2016+1)/($BX1690-$BW1690+1))),"")</f>
        <v>0.4</v>
      </c>
      <c r="S1690" s="0" t="n">
        <f aca="false">IF($L1690&lt;&gt;"",IF($L1690&gt;=2015.5,1,0),"")</f>
        <v>0</v>
      </c>
      <c r="T1690" s="0" t="n">
        <f aca="false">IF($L1690&lt;&gt;"",IF($L1690&gt;=2016,1,0),"")</f>
        <v>0</v>
      </c>
      <c r="U1690" s="0" t="n">
        <f aca="false">IF(ISNUMBER($BX1690),IF($BX1690&gt;=2016,1,0),"")</f>
        <v>1</v>
      </c>
      <c r="V1690" s="0" t="n">
        <f aca="false">IF(ISNUMBER($BW1690),IF($BW1690&gt;=2016,1,0),"")</f>
        <v>0</v>
      </c>
      <c r="W1690" s="0" t="str">
        <f aca="false">IF(AND(ISNUMBER($BW1690),ISNUMBER($BX1690)),IF($BW1690&gt;=2016,"post-only",IF($BX1690&lt;2016,"pre-only","mixed")),"")</f>
        <v>mixed</v>
      </c>
      <c r="X1690" s="0" t="n">
        <f aca="false">IF(AND(ISNUMBER($BW1690),ISNUMBER($BX1690)),MIN(1,MAX(0,($BX1690-2017+1)/($BX1690-$BW1690+1))),"")</f>
        <v>0.3</v>
      </c>
      <c r="Y1690" s="0" t="n">
        <f aca="false">IF(AND(ISNUMBER($BW1690),ISNUMBER($BX1690)),MIN(1,MAX(0,($BX1690-2018+1)/($BX1690-$BW1690+1))),"")</f>
        <v>0.2</v>
      </c>
      <c r="Z1690" s="0" t="n">
        <f aca="false">IF(AND(ISNUMBER($BW1690),ISNUMBER($BX1690)),MIN(1,MAX(0,($BX1690-2019+1)/($BX1690-$BW1690+1))),"")</f>
        <v>0.1</v>
      </c>
      <c r="AA1690" s="0" t="n">
        <f aca="false">IF(ISNUMBER($BX1690),IF($BX1690&gt;=2017,1,0),"")</f>
        <v>1</v>
      </c>
      <c r="AB1690" s="0" t="n">
        <f aca="false">IF(ISNUMBER($BX1690),IF($BX1690&gt;=2018,1,0),"")</f>
        <v>1</v>
      </c>
      <c r="AC1690" s="0" t="n">
        <f aca="false">IF(ISNUMBER($BX1690),IF($BX1690&gt;=2019,1,0),"")</f>
        <v>1</v>
      </c>
      <c r="AD1690" s="0" t="n">
        <f aca="false">IF($L1690&lt;&gt;"",IF($L1690&gt;2013,1,0),"")</f>
        <v>1</v>
      </c>
      <c r="AE1690" s="0" t="n">
        <f aca="false">IF($L1690&lt;&gt;"",1+IF($L1690&gt;2011,1,0)+IF($L1690&gt;2014,1,0),"")</f>
        <v>3</v>
      </c>
      <c r="AF1690" s="0" t="s">
        <v>87</v>
      </c>
      <c r="AG1690" s="0" t="s">
        <v>436</v>
      </c>
      <c r="AH1690" s="0" t="s">
        <v>89</v>
      </c>
      <c r="AI1690" s="0" t="s">
        <v>334</v>
      </c>
      <c r="AJ1690" s="0" t="s">
        <v>334</v>
      </c>
      <c r="AK1690" s="0" t="str">
        <f aca="false">IF(AND($CF1690&lt;&gt;"",IFERROR(INDEX(subsample_country_map!$B:$B,MATCH($CF1690,subsample_country_map!$A:$A,0)),"")&lt;&gt;""),INDEX(subsample_country_map!$B:$B,MATCH($CF1690,subsample_country_map!$A:$A,0)),INDEX(lookup!$AA:$AA,MATCH($A1690,lookup!$A:$A,0)))</f>
        <v>99_NCE</v>
      </c>
      <c r="AL1690" s="0" t="str">
        <f aca="false">IF(AND($CF1690&lt;&gt;"",IFERROR(INDEX(subsample_country_map!$C:$C,MATCH($CF1690,subsample_country_map!$A:$A,0)),"")&lt;&gt;""),INDEX(subsample_country_map!$C:$C,MATCH($CF1690,subsample_country_map!$A:$A,0)),INDEX(lookup!$AB:$AB,MATCH($A1690,lookup!$A:$A,0)))</f>
        <v>2_developing</v>
      </c>
      <c r="AM1690" s="0" t="str">
        <f aca="false">IF(AND($CF1690&lt;&gt;"",IFERROR(INDEX(subsample_country_map!$D:$D,MATCH($CF1690,subsample_country_map!$A:$A,0)),"")&lt;&gt;""),INDEX(subsample_country_map!$D:$D,MATCH($CF1690,subsample_country_map!$A:$A,0)),INDEX(lookup!$AC:$AC,MATCH($A1690,lookup!$A:$A,0)))</f>
        <v>2_non_western</v>
      </c>
      <c r="AN1690" s="0" t="str">
        <f aca="false">IF(AND($CF1690&lt;&gt;"",IFERROR(INDEX(subsample_country_map!$E:$E,MATCH($CF1690,subsample_country_map!$A:$A,0)),"")&lt;&gt;""),INDEX(subsample_country_map!$E:$E,MATCH($CF1690,subsample_country_map!$A:$A,0)),INDEX(lookup!$AD:$AD,MATCH($A1690,lookup!$A:$A,0)))</f>
        <v>99_NCE</v>
      </c>
      <c r="AO1690" s="0" t="str">
        <f aca="false">INDEX(lookup!$Y:$Y,MATCH($A1690,lookup!$A:$A,0))</f>
        <v>0_published</v>
      </c>
      <c r="AP1690" s="0" t="str">
        <f aca="false">INDEX(lookup!$Z:$Z,MATCH($A1690,lookup!$A:$A,0))</f>
        <v>1_VHB high</v>
      </c>
      <c r="AQ1690" s="0" t="str">
        <f aca="false">INDEX(lookup!$W:$W,MATCH($A1690,lookup!$A:$A,0))</f>
        <v>2_sust</v>
      </c>
      <c r="AS1690" s="0" t="s">
        <v>91</v>
      </c>
      <c r="AT1690" s="0" t="s">
        <v>111</v>
      </c>
      <c r="AU1690" s="0" t="s">
        <v>93</v>
      </c>
      <c r="AZ1690" s="0" t="s">
        <v>295</v>
      </c>
      <c r="BA1690" s="0" t="s">
        <v>95</v>
      </c>
      <c r="BB1690" s="0" t="s">
        <v>96</v>
      </c>
      <c r="BC1690" s="0" t="s">
        <v>97</v>
      </c>
      <c r="BD1690" s="0" t="s">
        <v>97</v>
      </c>
      <c r="BE1690" s="0" t="s">
        <v>98</v>
      </c>
      <c r="BI1690" s="0" t="s">
        <v>763</v>
      </c>
      <c r="BJ1690" s="0" t="s">
        <v>6106</v>
      </c>
      <c r="BK1690" s="0" t="s">
        <v>318</v>
      </c>
      <c r="BL1690" s="0" t="s">
        <v>6107</v>
      </c>
      <c r="BM1690" s="0" t="s">
        <v>6108</v>
      </c>
      <c r="BN1690" s="0" t="s">
        <v>6109</v>
      </c>
      <c r="BO1690" s="0" t="s">
        <v>754</v>
      </c>
      <c r="BP1690" s="0" t="s">
        <v>6105</v>
      </c>
      <c r="BQ1690" s="0" t="s">
        <v>85</v>
      </c>
      <c r="BT1690" s="0" t="n">
        <v>0</v>
      </c>
      <c r="BU1690" s="0" t="s">
        <v>6110</v>
      </c>
      <c r="BW1690" s="0" t="n">
        <v>2010</v>
      </c>
      <c r="BX1690" s="0" t="n">
        <v>2019</v>
      </c>
      <c r="BY1690" s="0" t="s">
        <v>6111</v>
      </c>
      <c r="BZ1690" s="0" t="n">
        <v>2014.5</v>
      </c>
      <c r="CA1690" s="0" t="n">
        <v>0.4</v>
      </c>
      <c r="CB1690" s="0" t="n">
        <v>0</v>
      </c>
      <c r="CC1690" s="0" t="n">
        <v>1</v>
      </c>
      <c r="CD1690" s="0" t="n">
        <v>-0.122610746223763</v>
      </c>
      <c r="CE1690" s="0" t="n">
        <v>1</v>
      </c>
    </row>
    <row r="1691" customFormat="false" ht="15" hidden="false" customHeight="false" outlineLevel="0" collapsed="false">
      <c r="A1691" s="0" t="s">
        <v>6105</v>
      </c>
      <c r="B1691" s="0" t="n">
        <v>2996</v>
      </c>
      <c r="H1691" s="0" t="s">
        <v>118</v>
      </c>
      <c r="I1691" s="0" t="s">
        <v>119</v>
      </c>
      <c r="J1691" s="0" t="n">
        <f aca="false">IF($BW1691&lt;&gt;"",$BW1691,"")</f>
        <v>2010</v>
      </c>
      <c r="K1691" s="0" t="n">
        <f aca="false">IF($BX1691&lt;&gt;"",$BX1691,"")</f>
        <v>2019</v>
      </c>
      <c r="L1691" s="0" t="n">
        <f aca="false">IF(AND(ISNUMBER($BW1691),ISNUMBER($BX1691)),($BW1691+$BX1691)/2,"")</f>
        <v>2014.5</v>
      </c>
      <c r="M1691" s="0" t="n">
        <f aca="false">IF($L1691&lt;&gt;"",$L1691,"")</f>
        <v>2014.5</v>
      </c>
      <c r="N1691" s="0" t="n">
        <f aca="false">IF(AND(ISNUMBER($BW1691),ISNUMBER($BX1691)),MIN(1,MAX(0,($BX1691-2016+1)/($BX1691-$BW1691+1))),"")</f>
        <v>0.4</v>
      </c>
      <c r="O1691" s="0" t="n">
        <f aca="false">IF(AND(ISNUMBER($BW1691),ISNUMBER($BX1691)),MIN(1,MAX(0,($BX1691-2017+1)/($BX1691-$BW1691+1))),"")</f>
        <v>0.3</v>
      </c>
      <c r="P1691" s="0" t="n">
        <f aca="false">IF(AND(ISNUMBER($BW1691),ISNUMBER($BX1691)),MIN(1,MAX(0,($BX1691-2018+1)/($BX1691-$BW1691+1))),"")</f>
        <v>0.2</v>
      </c>
      <c r="Q1691" s="0" t="n">
        <f aca="false">IF(AND(ISNUMBER($BW1691),ISNUMBER($BX1691)),MIN(1,MAX(0,($BX1691-2019+1)/($BX1691-$BW1691+1))),"")</f>
        <v>0.1</v>
      </c>
      <c r="R1691" s="0" t="n">
        <f aca="false">IF(AND(ISNUMBER($BW1691),ISNUMBER($BX1691)),MIN(1,MAX(0,($BX1691-2016+1)/($BX1691-$BW1691+1))),"")</f>
        <v>0.4</v>
      </c>
      <c r="S1691" s="0" t="n">
        <f aca="false">IF($L1691&lt;&gt;"",IF($L1691&gt;=2015.5,1,0),"")</f>
        <v>0</v>
      </c>
      <c r="T1691" s="0" t="n">
        <f aca="false">IF($L1691&lt;&gt;"",IF($L1691&gt;=2016,1,0),"")</f>
        <v>0</v>
      </c>
      <c r="U1691" s="0" t="n">
        <f aca="false">IF(ISNUMBER($BX1691),IF($BX1691&gt;=2016,1,0),"")</f>
        <v>1</v>
      </c>
      <c r="V1691" s="0" t="n">
        <f aca="false">IF(ISNUMBER($BW1691),IF($BW1691&gt;=2016,1,0),"")</f>
        <v>0</v>
      </c>
      <c r="W1691" s="0" t="str">
        <f aca="false">IF(AND(ISNUMBER($BW1691),ISNUMBER($BX1691)),IF($BW1691&gt;=2016,"post-only",IF($BX1691&lt;2016,"pre-only","mixed")),"")</f>
        <v>mixed</v>
      </c>
      <c r="X1691" s="0" t="n">
        <f aca="false">IF(AND(ISNUMBER($BW1691),ISNUMBER($BX1691)),MIN(1,MAX(0,($BX1691-2017+1)/($BX1691-$BW1691+1))),"")</f>
        <v>0.3</v>
      </c>
      <c r="Y1691" s="0" t="n">
        <f aca="false">IF(AND(ISNUMBER($BW1691),ISNUMBER($BX1691)),MIN(1,MAX(0,($BX1691-2018+1)/($BX1691-$BW1691+1))),"")</f>
        <v>0.2</v>
      </c>
      <c r="Z1691" s="0" t="n">
        <f aca="false">IF(AND(ISNUMBER($BW1691),ISNUMBER($BX1691)),MIN(1,MAX(0,($BX1691-2019+1)/($BX1691-$BW1691+1))),"")</f>
        <v>0.1</v>
      </c>
      <c r="AA1691" s="0" t="n">
        <f aca="false">IF(ISNUMBER($BX1691),IF($BX1691&gt;=2017,1,0),"")</f>
        <v>1</v>
      </c>
      <c r="AB1691" s="0" t="n">
        <f aca="false">IF(ISNUMBER($BX1691),IF($BX1691&gt;=2018,1,0),"")</f>
        <v>1</v>
      </c>
      <c r="AC1691" s="0" t="n">
        <f aca="false">IF(ISNUMBER($BX1691),IF($BX1691&gt;=2019,1,0),"")</f>
        <v>1</v>
      </c>
      <c r="AD1691" s="0" t="n">
        <f aca="false">IF($L1691&lt;&gt;"",IF($L1691&gt;2013,1,0),"")</f>
        <v>1</v>
      </c>
      <c r="AE1691" s="0" t="n">
        <f aca="false">IF($L1691&lt;&gt;"",1+IF($L1691&gt;2011,1,0)+IF($L1691&gt;2014,1,0),"")</f>
        <v>3</v>
      </c>
      <c r="AF1691" s="0" t="s">
        <v>87</v>
      </c>
      <c r="AG1691" s="0" t="s">
        <v>436</v>
      </c>
      <c r="AH1691" s="0" t="s">
        <v>89</v>
      </c>
      <c r="AI1691" s="0" t="s">
        <v>334</v>
      </c>
      <c r="AJ1691" s="0" t="s">
        <v>334</v>
      </c>
      <c r="AK1691" s="0" t="str">
        <f aca="false">IF(AND($CF1691&lt;&gt;"",IFERROR(INDEX(subsample_country_map!$B:$B,MATCH($CF1691,subsample_country_map!$A:$A,0)),"")&lt;&gt;""),INDEX(subsample_country_map!$B:$B,MATCH($CF1691,subsample_country_map!$A:$A,0)),INDEX(lookup!$AA:$AA,MATCH($A1691,lookup!$A:$A,0)))</f>
        <v>99_NCE</v>
      </c>
      <c r="AL1691" s="0" t="str">
        <f aca="false">IF(AND($CF1691&lt;&gt;"",IFERROR(INDEX(subsample_country_map!$C:$C,MATCH($CF1691,subsample_country_map!$A:$A,0)),"")&lt;&gt;""),INDEX(subsample_country_map!$C:$C,MATCH($CF1691,subsample_country_map!$A:$A,0)),INDEX(lookup!$AB:$AB,MATCH($A1691,lookup!$A:$A,0)))</f>
        <v>2_developing</v>
      </c>
      <c r="AM1691" s="0" t="str">
        <f aca="false">IF(AND($CF1691&lt;&gt;"",IFERROR(INDEX(subsample_country_map!$D:$D,MATCH($CF1691,subsample_country_map!$A:$A,0)),"")&lt;&gt;""),INDEX(subsample_country_map!$D:$D,MATCH($CF1691,subsample_country_map!$A:$A,0)),INDEX(lookup!$AC:$AC,MATCH($A1691,lookup!$A:$A,0)))</f>
        <v>2_non_western</v>
      </c>
      <c r="AN1691" s="0" t="str">
        <f aca="false">IF(AND($CF1691&lt;&gt;"",IFERROR(INDEX(subsample_country_map!$E:$E,MATCH($CF1691,subsample_country_map!$A:$A,0)),"")&lt;&gt;""),INDEX(subsample_country_map!$E:$E,MATCH($CF1691,subsample_country_map!$A:$A,0)),INDEX(lookup!$AD:$AD,MATCH($A1691,lookup!$A:$A,0)))</f>
        <v>99_NCE</v>
      </c>
      <c r="AO1691" s="0" t="str">
        <f aca="false">INDEX(lookup!$Y:$Y,MATCH($A1691,lookup!$A:$A,0))</f>
        <v>0_published</v>
      </c>
      <c r="AP1691" s="0" t="str">
        <f aca="false">INDEX(lookup!$Z:$Z,MATCH($A1691,lookup!$A:$A,0))</f>
        <v>1_VHB high</v>
      </c>
      <c r="AQ1691" s="0" t="str">
        <f aca="false">INDEX(lookup!$W:$W,MATCH($A1691,lookup!$A:$A,0))</f>
        <v>2_sust</v>
      </c>
      <c r="AS1691" s="0" t="s">
        <v>91</v>
      </c>
      <c r="AT1691" s="0" t="s">
        <v>111</v>
      </c>
      <c r="AU1691" s="0" t="s">
        <v>93</v>
      </c>
      <c r="AV1691" s="0" t="s">
        <v>6112</v>
      </c>
      <c r="AX1691" s="0" t="s">
        <v>5587</v>
      </c>
      <c r="BA1691" s="0" t="s">
        <v>95</v>
      </c>
      <c r="BB1691" s="0" t="s">
        <v>96</v>
      </c>
      <c r="BC1691" s="0" t="s">
        <v>122</v>
      </c>
      <c r="BD1691" s="0" t="s">
        <v>142</v>
      </c>
      <c r="BE1691" s="0" t="s">
        <v>98</v>
      </c>
      <c r="BI1691" s="0" t="s">
        <v>634</v>
      </c>
      <c r="BJ1691" s="0" t="s">
        <v>6113</v>
      </c>
      <c r="BK1691" s="0" t="s">
        <v>1546</v>
      </c>
      <c r="BL1691" s="0" t="s">
        <v>6114</v>
      </c>
      <c r="BM1691" s="0" t="s">
        <v>6108</v>
      </c>
      <c r="BN1691" s="0" t="s">
        <v>6115</v>
      </c>
      <c r="BO1691" s="0" t="s">
        <v>754</v>
      </c>
      <c r="BP1691" s="0" t="s">
        <v>6105</v>
      </c>
      <c r="BQ1691" s="0" t="s">
        <v>2442</v>
      </c>
      <c r="BT1691" s="0" t="n">
        <v>0</v>
      </c>
      <c r="BU1691" s="0" t="s">
        <v>6110</v>
      </c>
      <c r="BW1691" s="0" t="n">
        <v>2010</v>
      </c>
      <c r="BX1691" s="0" t="n">
        <v>2019</v>
      </c>
      <c r="BY1691" s="0" t="s">
        <v>6111</v>
      </c>
      <c r="BZ1691" s="0" t="n">
        <v>2014.5</v>
      </c>
      <c r="CA1691" s="0" t="n">
        <v>0.4</v>
      </c>
      <c r="CB1691" s="0" t="n">
        <v>0</v>
      </c>
      <c r="CC1691" s="0" t="n">
        <v>1</v>
      </c>
      <c r="CE1691" s="0" t="n">
        <v>0</v>
      </c>
    </row>
    <row r="1692" customFormat="false" ht="15" hidden="false" customHeight="false" outlineLevel="0" collapsed="false">
      <c r="A1692" s="0" t="s">
        <v>6105</v>
      </c>
      <c r="B1692" s="0" t="n">
        <v>2997</v>
      </c>
      <c r="H1692" s="0" t="s">
        <v>118</v>
      </c>
      <c r="I1692" s="0" t="s">
        <v>119</v>
      </c>
      <c r="J1692" s="0" t="n">
        <f aca="false">IF($BW1692&lt;&gt;"",$BW1692,"")</f>
        <v>2010</v>
      </c>
      <c r="K1692" s="0" t="n">
        <f aca="false">IF($BX1692&lt;&gt;"",$BX1692,"")</f>
        <v>2019</v>
      </c>
      <c r="L1692" s="0" t="n">
        <f aca="false">IF(AND(ISNUMBER($BW1692),ISNUMBER($BX1692)),($BW1692+$BX1692)/2,"")</f>
        <v>2014.5</v>
      </c>
      <c r="M1692" s="0" t="n">
        <f aca="false">IF($L1692&lt;&gt;"",$L1692,"")</f>
        <v>2014.5</v>
      </c>
      <c r="N1692" s="0" t="n">
        <f aca="false">IF(AND(ISNUMBER($BW1692),ISNUMBER($BX1692)),MIN(1,MAX(0,($BX1692-2016+1)/($BX1692-$BW1692+1))),"")</f>
        <v>0.4</v>
      </c>
      <c r="O1692" s="0" t="n">
        <f aca="false">IF(AND(ISNUMBER($BW1692),ISNUMBER($BX1692)),MIN(1,MAX(0,($BX1692-2017+1)/($BX1692-$BW1692+1))),"")</f>
        <v>0.3</v>
      </c>
      <c r="P1692" s="0" t="n">
        <f aca="false">IF(AND(ISNUMBER($BW1692),ISNUMBER($BX1692)),MIN(1,MAX(0,($BX1692-2018+1)/($BX1692-$BW1692+1))),"")</f>
        <v>0.2</v>
      </c>
      <c r="Q1692" s="0" t="n">
        <f aca="false">IF(AND(ISNUMBER($BW1692),ISNUMBER($BX1692)),MIN(1,MAX(0,($BX1692-2019+1)/($BX1692-$BW1692+1))),"")</f>
        <v>0.1</v>
      </c>
      <c r="R1692" s="0" t="n">
        <f aca="false">IF(AND(ISNUMBER($BW1692),ISNUMBER($BX1692)),MIN(1,MAX(0,($BX1692-2016+1)/($BX1692-$BW1692+1))),"")</f>
        <v>0.4</v>
      </c>
      <c r="S1692" s="0" t="n">
        <f aca="false">IF($L1692&lt;&gt;"",IF($L1692&gt;=2015.5,1,0),"")</f>
        <v>0</v>
      </c>
      <c r="T1692" s="0" t="n">
        <f aca="false">IF($L1692&lt;&gt;"",IF($L1692&gt;=2016,1,0),"")</f>
        <v>0</v>
      </c>
      <c r="U1692" s="0" t="n">
        <f aca="false">IF(ISNUMBER($BX1692),IF($BX1692&gt;=2016,1,0),"")</f>
        <v>1</v>
      </c>
      <c r="V1692" s="0" t="n">
        <f aca="false">IF(ISNUMBER($BW1692),IF($BW1692&gt;=2016,1,0),"")</f>
        <v>0</v>
      </c>
      <c r="W1692" s="0" t="str">
        <f aca="false">IF(AND(ISNUMBER($BW1692),ISNUMBER($BX1692)),IF($BW1692&gt;=2016,"post-only",IF($BX1692&lt;2016,"pre-only","mixed")),"")</f>
        <v>mixed</v>
      </c>
      <c r="X1692" s="0" t="n">
        <f aca="false">IF(AND(ISNUMBER($BW1692),ISNUMBER($BX1692)),MIN(1,MAX(0,($BX1692-2017+1)/($BX1692-$BW1692+1))),"")</f>
        <v>0.3</v>
      </c>
      <c r="Y1692" s="0" t="n">
        <f aca="false">IF(AND(ISNUMBER($BW1692),ISNUMBER($BX1692)),MIN(1,MAX(0,($BX1692-2018+1)/($BX1692-$BW1692+1))),"")</f>
        <v>0.2</v>
      </c>
      <c r="Z1692" s="0" t="n">
        <f aca="false">IF(AND(ISNUMBER($BW1692),ISNUMBER($BX1692)),MIN(1,MAX(0,($BX1692-2019+1)/($BX1692-$BW1692+1))),"")</f>
        <v>0.1</v>
      </c>
      <c r="AA1692" s="0" t="n">
        <f aca="false">IF(ISNUMBER($BX1692),IF($BX1692&gt;=2017,1,0),"")</f>
        <v>1</v>
      </c>
      <c r="AB1692" s="0" t="n">
        <f aca="false">IF(ISNUMBER($BX1692),IF($BX1692&gt;=2018,1,0),"")</f>
        <v>1</v>
      </c>
      <c r="AC1692" s="0" t="n">
        <f aca="false">IF(ISNUMBER($BX1692),IF($BX1692&gt;=2019,1,0),"")</f>
        <v>1</v>
      </c>
      <c r="AD1692" s="0" t="n">
        <f aca="false">IF($L1692&lt;&gt;"",IF($L1692&gt;2013,1,0),"")</f>
        <v>1</v>
      </c>
      <c r="AE1692" s="0" t="n">
        <f aca="false">IF($L1692&lt;&gt;"",1+IF($L1692&gt;2011,1,0)+IF($L1692&gt;2014,1,0),"")</f>
        <v>3</v>
      </c>
      <c r="AF1692" s="0" t="s">
        <v>87</v>
      </c>
      <c r="AG1692" s="0" t="s">
        <v>436</v>
      </c>
      <c r="AH1692" s="0" t="s">
        <v>89</v>
      </c>
      <c r="AI1692" s="0" t="s">
        <v>334</v>
      </c>
      <c r="AJ1692" s="0" t="s">
        <v>334</v>
      </c>
      <c r="AK1692" s="0" t="str">
        <f aca="false">IF(AND($CF1692&lt;&gt;"",IFERROR(INDEX(subsample_country_map!$B:$B,MATCH($CF1692,subsample_country_map!$A:$A,0)),"")&lt;&gt;""),INDEX(subsample_country_map!$B:$B,MATCH($CF1692,subsample_country_map!$A:$A,0)),INDEX(lookup!$AA:$AA,MATCH($A1692,lookup!$A:$A,0)))</f>
        <v>99_NCE</v>
      </c>
      <c r="AL1692" s="0" t="str">
        <f aca="false">IF(AND($CF1692&lt;&gt;"",IFERROR(INDEX(subsample_country_map!$C:$C,MATCH($CF1692,subsample_country_map!$A:$A,0)),"")&lt;&gt;""),INDEX(subsample_country_map!$C:$C,MATCH($CF1692,subsample_country_map!$A:$A,0)),INDEX(lookup!$AB:$AB,MATCH($A1692,lookup!$A:$A,0)))</f>
        <v>2_developing</v>
      </c>
      <c r="AM1692" s="0" t="str">
        <f aca="false">IF(AND($CF1692&lt;&gt;"",IFERROR(INDEX(subsample_country_map!$D:$D,MATCH($CF1692,subsample_country_map!$A:$A,0)),"")&lt;&gt;""),INDEX(subsample_country_map!$D:$D,MATCH($CF1692,subsample_country_map!$A:$A,0)),INDEX(lookup!$AC:$AC,MATCH($A1692,lookup!$A:$A,0)))</f>
        <v>2_non_western</v>
      </c>
      <c r="AN1692" s="0" t="str">
        <f aca="false">IF(AND($CF1692&lt;&gt;"",IFERROR(INDEX(subsample_country_map!$E:$E,MATCH($CF1692,subsample_country_map!$A:$A,0)),"")&lt;&gt;""),INDEX(subsample_country_map!$E:$E,MATCH($CF1692,subsample_country_map!$A:$A,0)),INDEX(lookup!$AD:$AD,MATCH($A1692,lookup!$A:$A,0)))</f>
        <v>99_NCE</v>
      </c>
      <c r="AO1692" s="0" t="str">
        <f aca="false">INDEX(lookup!$Y:$Y,MATCH($A1692,lookup!$A:$A,0))</f>
        <v>0_published</v>
      </c>
      <c r="AP1692" s="0" t="str">
        <f aca="false">INDEX(lookup!$Z:$Z,MATCH($A1692,lookup!$A:$A,0))</f>
        <v>1_VHB high</v>
      </c>
      <c r="AQ1692" s="0" t="str">
        <f aca="false">INDEX(lookup!$W:$W,MATCH($A1692,lookup!$A:$A,0))</f>
        <v>2_sust</v>
      </c>
      <c r="AS1692" s="0" t="s">
        <v>91</v>
      </c>
      <c r="AT1692" s="0" t="s">
        <v>111</v>
      </c>
      <c r="AU1692" s="0" t="s">
        <v>93</v>
      </c>
      <c r="AV1692" s="0" t="s">
        <v>6116</v>
      </c>
      <c r="AX1692" s="0" t="s">
        <v>6117</v>
      </c>
      <c r="BA1692" s="0" t="s">
        <v>95</v>
      </c>
      <c r="BB1692" s="0" t="s">
        <v>96</v>
      </c>
      <c r="BC1692" s="0" t="s">
        <v>122</v>
      </c>
      <c r="BD1692" s="0" t="s">
        <v>142</v>
      </c>
      <c r="BE1692" s="0" t="s">
        <v>98</v>
      </c>
      <c r="BI1692" s="0" t="s">
        <v>634</v>
      </c>
      <c r="BJ1692" s="0" t="s">
        <v>6118</v>
      </c>
      <c r="BK1692" s="0" t="s">
        <v>1546</v>
      </c>
      <c r="BL1692" s="0" t="s">
        <v>6119</v>
      </c>
      <c r="BM1692" s="0" t="s">
        <v>6108</v>
      </c>
      <c r="BN1692" s="0" t="s">
        <v>6115</v>
      </c>
      <c r="BO1692" s="0" t="s">
        <v>754</v>
      </c>
      <c r="BP1692" s="0" t="s">
        <v>6105</v>
      </c>
      <c r="BQ1692" s="0" t="s">
        <v>2442</v>
      </c>
      <c r="BT1692" s="0" t="n">
        <v>0</v>
      </c>
      <c r="BU1692" s="0" t="s">
        <v>6110</v>
      </c>
      <c r="BW1692" s="0" t="n">
        <v>2010</v>
      </c>
      <c r="BX1692" s="0" t="n">
        <v>2019</v>
      </c>
      <c r="BY1692" s="0" t="s">
        <v>6111</v>
      </c>
      <c r="BZ1692" s="0" t="n">
        <v>2014.5</v>
      </c>
      <c r="CA1692" s="0" t="n">
        <v>0.4</v>
      </c>
      <c r="CB1692" s="0" t="n">
        <v>0</v>
      </c>
      <c r="CC1692" s="0" t="n">
        <v>1</v>
      </c>
      <c r="CE1692" s="0" t="n">
        <v>0</v>
      </c>
    </row>
    <row r="1693" customFormat="false" ht="15" hidden="false" customHeight="false" outlineLevel="0" collapsed="false">
      <c r="A1693" s="0" t="s">
        <v>6105</v>
      </c>
      <c r="B1693" s="0" t="n">
        <v>2998</v>
      </c>
      <c r="H1693" s="0" t="s">
        <v>118</v>
      </c>
      <c r="I1693" s="0" t="s">
        <v>119</v>
      </c>
      <c r="J1693" s="0" t="n">
        <f aca="false">IF($BW1693&lt;&gt;"",$BW1693,"")</f>
        <v>2010</v>
      </c>
      <c r="K1693" s="0" t="n">
        <f aca="false">IF($BX1693&lt;&gt;"",$BX1693,"")</f>
        <v>2019</v>
      </c>
      <c r="L1693" s="0" t="n">
        <f aca="false">IF(AND(ISNUMBER($BW1693),ISNUMBER($BX1693)),($BW1693+$BX1693)/2,"")</f>
        <v>2014.5</v>
      </c>
      <c r="M1693" s="0" t="n">
        <f aca="false">IF($L1693&lt;&gt;"",$L1693,"")</f>
        <v>2014.5</v>
      </c>
      <c r="N1693" s="0" t="n">
        <f aca="false">IF(AND(ISNUMBER($BW1693),ISNUMBER($BX1693)),MIN(1,MAX(0,($BX1693-2016+1)/($BX1693-$BW1693+1))),"")</f>
        <v>0.4</v>
      </c>
      <c r="O1693" s="0" t="n">
        <f aca="false">IF(AND(ISNUMBER($BW1693),ISNUMBER($BX1693)),MIN(1,MAX(0,($BX1693-2017+1)/($BX1693-$BW1693+1))),"")</f>
        <v>0.3</v>
      </c>
      <c r="P1693" s="0" t="n">
        <f aca="false">IF(AND(ISNUMBER($BW1693),ISNUMBER($BX1693)),MIN(1,MAX(0,($BX1693-2018+1)/($BX1693-$BW1693+1))),"")</f>
        <v>0.2</v>
      </c>
      <c r="Q1693" s="0" t="n">
        <f aca="false">IF(AND(ISNUMBER($BW1693),ISNUMBER($BX1693)),MIN(1,MAX(0,($BX1693-2019+1)/($BX1693-$BW1693+1))),"")</f>
        <v>0.1</v>
      </c>
      <c r="R1693" s="0" t="n">
        <f aca="false">IF(AND(ISNUMBER($BW1693),ISNUMBER($BX1693)),MIN(1,MAX(0,($BX1693-2016+1)/($BX1693-$BW1693+1))),"")</f>
        <v>0.4</v>
      </c>
      <c r="S1693" s="0" t="n">
        <f aca="false">IF($L1693&lt;&gt;"",IF($L1693&gt;=2015.5,1,0),"")</f>
        <v>0</v>
      </c>
      <c r="T1693" s="0" t="n">
        <f aca="false">IF($L1693&lt;&gt;"",IF($L1693&gt;=2016,1,0),"")</f>
        <v>0</v>
      </c>
      <c r="U1693" s="0" t="n">
        <f aca="false">IF(ISNUMBER($BX1693),IF($BX1693&gt;=2016,1,0),"")</f>
        <v>1</v>
      </c>
      <c r="V1693" s="0" t="n">
        <f aca="false">IF(ISNUMBER($BW1693),IF($BW1693&gt;=2016,1,0),"")</f>
        <v>0</v>
      </c>
      <c r="W1693" s="0" t="str">
        <f aca="false">IF(AND(ISNUMBER($BW1693),ISNUMBER($BX1693)),IF($BW1693&gt;=2016,"post-only",IF($BX1693&lt;2016,"pre-only","mixed")),"")</f>
        <v>mixed</v>
      </c>
      <c r="X1693" s="0" t="n">
        <f aca="false">IF(AND(ISNUMBER($BW1693),ISNUMBER($BX1693)),MIN(1,MAX(0,($BX1693-2017+1)/($BX1693-$BW1693+1))),"")</f>
        <v>0.3</v>
      </c>
      <c r="Y1693" s="0" t="n">
        <f aca="false">IF(AND(ISNUMBER($BW1693),ISNUMBER($BX1693)),MIN(1,MAX(0,($BX1693-2018+1)/($BX1693-$BW1693+1))),"")</f>
        <v>0.2</v>
      </c>
      <c r="Z1693" s="0" t="n">
        <f aca="false">IF(AND(ISNUMBER($BW1693),ISNUMBER($BX1693)),MIN(1,MAX(0,($BX1693-2019+1)/($BX1693-$BW1693+1))),"")</f>
        <v>0.1</v>
      </c>
      <c r="AA1693" s="0" t="n">
        <f aca="false">IF(ISNUMBER($BX1693),IF($BX1693&gt;=2017,1,0),"")</f>
        <v>1</v>
      </c>
      <c r="AB1693" s="0" t="n">
        <f aca="false">IF(ISNUMBER($BX1693),IF($BX1693&gt;=2018,1,0),"")</f>
        <v>1</v>
      </c>
      <c r="AC1693" s="0" t="n">
        <f aca="false">IF(ISNUMBER($BX1693),IF($BX1693&gt;=2019,1,0),"")</f>
        <v>1</v>
      </c>
      <c r="AD1693" s="0" t="n">
        <f aca="false">IF($L1693&lt;&gt;"",IF($L1693&gt;2013,1,0),"")</f>
        <v>1</v>
      </c>
      <c r="AE1693" s="0" t="n">
        <f aca="false">IF($L1693&lt;&gt;"",1+IF($L1693&gt;2011,1,0)+IF($L1693&gt;2014,1,0),"")</f>
        <v>3</v>
      </c>
      <c r="AF1693" s="0" t="s">
        <v>87</v>
      </c>
      <c r="AG1693" s="0" t="s">
        <v>436</v>
      </c>
      <c r="AH1693" s="0" t="s">
        <v>89</v>
      </c>
      <c r="AI1693" s="0" t="s">
        <v>334</v>
      </c>
      <c r="AJ1693" s="0" t="s">
        <v>334</v>
      </c>
      <c r="AK1693" s="0" t="str">
        <f aca="false">IF(AND($CF1693&lt;&gt;"",IFERROR(INDEX(subsample_country_map!$B:$B,MATCH($CF1693,subsample_country_map!$A:$A,0)),"")&lt;&gt;""),INDEX(subsample_country_map!$B:$B,MATCH($CF1693,subsample_country_map!$A:$A,0)),INDEX(lookup!$AA:$AA,MATCH($A1693,lookup!$A:$A,0)))</f>
        <v>99_NCE</v>
      </c>
      <c r="AL1693" s="0" t="str">
        <f aca="false">IF(AND($CF1693&lt;&gt;"",IFERROR(INDEX(subsample_country_map!$C:$C,MATCH($CF1693,subsample_country_map!$A:$A,0)),"")&lt;&gt;""),INDEX(subsample_country_map!$C:$C,MATCH($CF1693,subsample_country_map!$A:$A,0)),INDEX(lookup!$AB:$AB,MATCH($A1693,lookup!$A:$A,0)))</f>
        <v>2_developing</v>
      </c>
      <c r="AM1693" s="0" t="str">
        <f aca="false">IF(AND($CF1693&lt;&gt;"",IFERROR(INDEX(subsample_country_map!$D:$D,MATCH($CF1693,subsample_country_map!$A:$A,0)),"")&lt;&gt;""),INDEX(subsample_country_map!$D:$D,MATCH($CF1693,subsample_country_map!$A:$A,0)),INDEX(lookup!$AC:$AC,MATCH($A1693,lookup!$A:$A,0)))</f>
        <v>2_non_western</v>
      </c>
      <c r="AN1693" s="0" t="str">
        <f aca="false">IF(AND($CF1693&lt;&gt;"",IFERROR(INDEX(subsample_country_map!$E:$E,MATCH($CF1693,subsample_country_map!$A:$A,0)),"")&lt;&gt;""),INDEX(subsample_country_map!$E:$E,MATCH($CF1693,subsample_country_map!$A:$A,0)),INDEX(lookup!$AD:$AD,MATCH($A1693,lookup!$A:$A,0)))</f>
        <v>99_NCE</v>
      </c>
      <c r="AO1693" s="0" t="str">
        <f aca="false">INDEX(lookup!$Y:$Y,MATCH($A1693,lookup!$A:$A,0))</f>
        <v>0_published</v>
      </c>
      <c r="AP1693" s="0" t="str">
        <f aca="false">INDEX(lookup!$Z:$Z,MATCH($A1693,lookup!$A:$A,0))</f>
        <v>1_VHB high</v>
      </c>
      <c r="AQ1693" s="0" t="str">
        <f aca="false">INDEX(lookup!$W:$W,MATCH($A1693,lookup!$A:$A,0))</f>
        <v>2_sust</v>
      </c>
      <c r="AS1693" s="0" t="s">
        <v>91</v>
      </c>
      <c r="AT1693" s="0" t="s">
        <v>111</v>
      </c>
      <c r="AU1693" s="0" t="s">
        <v>93</v>
      </c>
      <c r="AV1693" s="0" t="s">
        <v>6120</v>
      </c>
      <c r="AX1693" s="0" t="s">
        <v>1010</v>
      </c>
      <c r="BA1693" s="0" t="s">
        <v>95</v>
      </c>
      <c r="BB1693" s="0" t="s">
        <v>96</v>
      </c>
      <c r="BC1693" s="0" t="s">
        <v>122</v>
      </c>
      <c r="BD1693" s="0" t="s">
        <v>142</v>
      </c>
      <c r="BE1693" s="0" t="s">
        <v>98</v>
      </c>
      <c r="BI1693" s="0" t="s">
        <v>722</v>
      </c>
      <c r="BJ1693" s="0" t="s">
        <v>6113</v>
      </c>
      <c r="BK1693" s="0" t="s">
        <v>2082</v>
      </c>
      <c r="BL1693" s="0" t="s">
        <v>6121</v>
      </c>
      <c r="BM1693" s="0" t="s">
        <v>6108</v>
      </c>
      <c r="BN1693" s="0" t="s">
        <v>6115</v>
      </c>
      <c r="BO1693" s="0" t="s">
        <v>754</v>
      </c>
      <c r="BP1693" s="0" t="s">
        <v>6105</v>
      </c>
      <c r="BQ1693" s="0" t="s">
        <v>2442</v>
      </c>
      <c r="BT1693" s="0" t="n">
        <v>0</v>
      </c>
      <c r="BU1693" s="0" t="s">
        <v>6110</v>
      </c>
      <c r="BW1693" s="0" t="n">
        <v>2010</v>
      </c>
      <c r="BX1693" s="0" t="n">
        <v>2019</v>
      </c>
      <c r="BY1693" s="0" t="s">
        <v>6111</v>
      </c>
      <c r="BZ1693" s="0" t="n">
        <v>2014.5</v>
      </c>
      <c r="CA1693" s="0" t="n">
        <v>0.4</v>
      </c>
      <c r="CB1693" s="0" t="n">
        <v>0</v>
      </c>
      <c r="CC1693" s="0" t="n">
        <v>1</v>
      </c>
      <c r="CE1693" s="0" t="n">
        <v>0</v>
      </c>
    </row>
    <row r="1694" customFormat="false" ht="15" hidden="false" customHeight="false" outlineLevel="0" collapsed="false">
      <c r="A1694" s="0" t="s">
        <v>6122</v>
      </c>
      <c r="B1694" s="0" t="n">
        <v>2999</v>
      </c>
      <c r="C1694" s="0" t="n">
        <v>0.104</v>
      </c>
      <c r="D1694" s="0" t="n">
        <v>6428</v>
      </c>
      <c r="E1694" s="0" t="n">
        <f aca="false">IF(ISNUMBER($BA1694),$BA1694,IF(AND(ISNUMBER($D1694),ISNUMBER($BW1694),ISNUMBER($BX1694)),$D1694*($BX1694-$BW1694+1),""))</f>
        <v>64280</v>
      </c>
      <c r="H1694" s="0" t="s">
        <v>85</v>
      </c>
      <c r="I1694" s="0" t="s">
        <v>86</v>
      </c>
      <c r="J1694" s="0" t="n">
        <f aca="false">IF($BW1694&lt;&gt;"",$BW1694,"")</f>
        <v>2011</v>
      </c>
      <c r="K1694" s="0" t="n">
        <f aca="false">IF($BX1694&lt;&gt;"",$BX1694,"")</f>
        <v>2020</v>
      </c>
      <c r="L1694" s="0" t="n">
        <f aca="false">IF(AND(ISNUMBER($BW1694),ISNUMBER($BX1694)),($BW1694+$BX1694)/2,"")</f>
        <v>2015.5</v>
      </c>
      <c r="M1694" s="0" t="n">
        <f aca="false">IF($L1694&lt;&gt;"",$L1694,"")</f>
        <v>2015.5</v>
      </c>
      <c r="N1694" s="0" t="n">
        <f aca="false">IF(AND(ISNUMBER($BW1694),ISNUMBER($BX1694)),MIN(1,MAX(0,($BX1694-2016+1)/($BX1694-$BW1694+1))),"")</f>
        <v>0.5</v>
      </c>
      <c r="O1694" s="0" t="n">
        <f aca="false">IF(AND(ISNUMBER($BW1694),ISNUMBER($BX1694)),MIN(1,MAX(0,($BX1694-2017+1)/($BX1694-$BW1694+1))),"")</f>
        <v>0.4</v>
      </c>
      <c r="P1694" s="0" t="n">
        <f aca="false">IF(AND(ISNUMBER($BW1694),ISNUMBER($BX1694)),MIN(1,MAX(0,($BX1694-2018+1)/($BX1694-$BW1694+1))),"")</f>
        <v>0.3</v>
      </c>
      <c r="Q1694" s="0" t="n">
        <f aca="false">IF(AND(ISNUMBER($BW1694),ISNUMBER($BX1694)),MIN(1,MAX(0,($BX1694-2019+1)/($BX1694-$BW1694+1))),"")</f>
        <v>0.2</v>
      </c>
      <c r="R1694" s="0" t="n">
        <f aca="false">IF(AND(ISNUMBER($BW1694),ISNUMBER($BX1694)),MIN(1,MAX(0,($BX1694-2016+1)/($BX1694-$BW1694+1))),"")</f>
        <v>0.5</v>
      </c>
      <c r="S1694" s="0" t="n">
        <f aca="false">IF($L1694&lt;&gt;"",IF($L1694&gt;=2015.5,1,0),"")</f>
        <v>1</v>
      </c>
      <c r="T1694" s="0" t="n">
        <f aca="false">IF($L1694&lt;&gt;"",IF($L1694&gt;=2016,1,0),"")</f>
        <v>0</v>
      </c>
      <c r="U1694" s="0" t="n">
        <f aca="false">IF(ISNUMBER($BX1694),IF($BX1694&gt;=2016,1,0),"")</f>
        <v>1</v>
      </c>
      <c r="V1694" s="0" t="n">
        <f aca="false">IF(ISNUMBER($BW1694),IF($BW1694&gt;=2016,1,0),"")</f>
        <v>0</v>
      </c>
      <c r="W1694" s="0" t="str">
        <f aca="false">IF(AND(ISNUMBER($BW1694),ISNUMBER($BX1694)),IF($BW1694&gt;=2016,"post-only",IF($BX1694&lt;2016,"pre-only","mixed")),"")</f>
        <v>mixed</v>
      </c>
      <c r="X1694" s="0" t="n">
        <f aca="false">IF(AND(ISNUMBER($BW1694),ISNUMBER($BX1694)),MIN(1,MAX(0,($BX1694-2017+1)/($BX1694-$BW1694+1))),"")</f>
        <v>0.4</v>
      </c>
      <c r="Y1694" s="0" t="n">
        <f aca="false">IF(AND(ISNUMBER($BW1694),ISNUMBER($BX1694)),MIN(1,MAX(0,($BX1694-2018+1)/($BX1694-$BW1694+1))),"")</f>
        <v>0.3</v>
      </c>
      <c r="Z1694" s="0" t="n">
        <f aca="false">IF(AND(ISNUMBER($BW1694),ISNUMBER($BX1694)),MIN(1,MAX(0,($BX1694-2019+1)/($BX1694-$BW1694+1))),"")</f>
        <v>0.2</v>
      </c>
      <c r="AA1694" s="0" t="n">
        <f aca="false">IF(ISNUMBER($BX1694),IF($BX1694&gt;=2017,1,0),"")</f>
        <v>1</v>
      </c>
      <c r="AB1694" s="0" t="n">
        <f aca="false">IF(ISNUMBER($BX1694),IF($BX1694&gt;=2018,1,0),"")</f>
        <v>1</v>
      </c>
      <c r="AC1694" s="0" t="n">
        <f aca="false">IF(ISNUMBER($BX1694),IF($BX1694&gt;=2019,1,0),"")</f>
        <v>1</v>
      </c>
      <c r="AD1694" s="0" t="n">
        <f aca="false">IF($L1694&lt;&gt;"",IF($L1694&gt;2013,1,0),"")</f>
        <v>1</v>
      </c>
      <c r="AE1694" s="0" t="n">
        <f aca="false">IF($L1694&lt;&gt;"",1+IF($L1694&gt;2011,1,0)+IF($L1694&gt;2014,1,0),"")</f>
        <v>3</v>
      </c>
      <c r="AF1694" s="0" t="s">
        <v>87</v>
      </c>
      <c r="AG1694" s="0" t="s">
        <v>88</v>
      </c>
      <c r="AH1694" s="0" t="s">
        <v>90</v>
      </c>
      <c r="AI1694" s="0" t="s">
        <v>90</v>
      </c>
      <c r="AJ1694" s="0" t="s">
        <v>90</v>
      </c>
      <c r="AK1694" s="0" t="str">
        <f aca="false">IF(AND($CF1694&lt;&gt;"",IFERROR(INDEX(subsample_country_map!$B:$B,MATCH($CF1694,subsample_country_map!$A:$A,0)),"")&lt;&gt;""),INDEX(subsample_country_map!$B:$B,MATCH($CF1694,subsample_country_map!$A:$A,0)),INDEX(lookup!$AA:$AA,MATCH($A1694,lookup!$A:$A,0)))</f>
        <v>99_NCE</v>
      </c>
      <c r="AL1694" s="0" t="str">
        <f aca="false">IF(AND($CF1694&lt;&gt;"",IFERROR(INDEX(subsample_country_map!$C:$C,MATCH($CF1694,subsample_country_map!$A:$A,0)),"")&lt;&gt;""),INDEX(subsample_country_map!$C:$C,MATCH($CF1694,subsample_country_map!$A:$A,0)),INDEX(lookup!$AB:$AB,MATCH($A1694,lookup!$A:$A,0)))</f>
        <v>99_NCE</v>
      </c>
      <c r="AM1694" s="0" t="str">
        <f aca="false">IF(AND($CF1694&lt;&gt;"",IFERROR(INDEX(subsample_country_map!$D:$D,MATCH($CF1694,subsample_country_map!$A:$A,0)),"")&lt;&gt;""),INDEX(subsample_country_map!$D:$D,MATCH($CF1694,subsample_country_map!$A:$A,0)),INDEX(lookup!$AC:$AC,MATCH($A1694,lookup!$A:$A,0)))</f>
        <v>99_NCE</v>
      </c>
      <c r="AN1694" s="0" t="str">
        <f aca="false">IF(AND($CF1694&lt;&gt;"",IFERROR(INDEX(subsample_country_map!$E:$E,MATCH($CF1694,subsample_country_map!$A:$A,0)),"")&lt;&gt;""),INDEX(subsample_country_map!$E:$E,MATCH($CF1694,subsample_country_map!$A:$A,0)),INDEX(lookup!$AD:$AD,MATCH($A1694,lookup!$A:$A,0)))</f>
        <v>99_NCE</v>
      </c>
      <c r="AO1694" s="0" t="str">
        <f aca="false">INDEX(lookup!$Y:$Y,MATCH($A1694,lookup!$A:$A,0))</f>
        <v>0_published</v>
      </c>
      <c r="AP1694" s="0" t="str">
        <f aca="false">INDEX(lookup!$Z:$Z,MATCH($A1694,lookup!$A:$A,0))</f>
        <v>1_VHB high</v>
      </c>
      <c r="AQ1694" s="0" t="str">
        <f aca="false">INDEX(lookup!$W:$W,MATCH($A1694,lookup!$A:$A,0))</f>
        <v>1_fin/acc/econ</v>
      </c>
      <c r="AS1694" s="0" t="s">
        <v>91</v>
      </c>
      <c r="AT1694" s="0" t="s">
        <v>397</v>
      </c>
      <c r="AU1694" s="0" t="s">
        <v>93</v>
      </c>
      <c r="AY1694" s="0" t="s">
        <v>2242</v>
      </c>
      <c r="AZ1694" s="0" t="s">
        <v>1482</v>
      </c>
      <c r="BA1694" s="0" t="s">
        <v>95</v>
      </c>
      <c r="BB1694" s="0" t="s">
        <v>96</v>
      </c>
      <c r="BC1694" s="0" t="s">
        <v>97</v>
      </c>
      <c r="BD1694" s="0" t="s">
        <v>97</v>
      </c>
      <c r="BE1694" s="0" t="s">
        <v>98</v>
      </c>
      <c r="BI1694" s="0" t="s">
        <v>124</v>
      </c>
      <c r="BJ1694" s="0" t="s">
        <v>6123</v>
      </c>
      <c r="BK1694" s="0" t="s">
        <v>875</v>
      </c>
      <c r="BL1694" s="0" t="s">
        <v>6124</v>
      </c>
      <c r="BM1694" s="0" t="s">
        <v>6125</v>
      </c>
      <c r="BN1694" s="0" t="s">
        <v>6115</v>
      </c>
      <c r="BO1694" s="0" t="s">
        <v>105</v>
      </c>
      <c r="BP1694" s="0" t="s">
        <v>6122</v>
      </c>
      <c r="BQ1694" s="0" t="s">
        <v>85</v>
      </c>
      <c r="BT1694" s="0" t="n">
        <v>0</v>
      </c>
      <c r="BU1694" s="0" t="s">
        <v>6126</v>
      </c>
      <c r="BW1694" s="0" t="n">
        <v>2011</v>
      </c>
      <c r="BX1694" s="0" t="n">
        <v>2020</v>
      </c>
      <c r="BY1694" s="0" t="s">
        <v>6127</v>
      </c>
      <c r="BZ1694" s="0" t="n">
        <v>2015.5</v>
      </c>
      <c r="CA1694" s="0" t="n">
        <v>0.5</v>
      </c>
      <c r="CB1694" s="0" t="n">
        <v>1</v>
      </c>
      <c r="CC1694" s="0" t="n">
        <v>1</v>
      </c>
      <c r="CD1694" s="0" t="n">
        <v>0.104377406931055</v>
      </c>
      <c r="CE1694" s="0" t="n">
        <v>1</v>
      </c>
    </row>
    <row r="1695" customFormat="false" ht="15" hidden="false" customHeight="false" outlineLevel="0" collapsed="false">
      <c r="A1695" s="0" t="s">
        <v>6122</v>
      </c>
      <c r="B1695" s="0" t="n">
        <v>3000</v>
      </c>
      <c r="C1695" s="0" t="n">
        <v>-0.0358361106971983</v>
      </c>
      <c r="D1695" s="0" t="n">
        <v>6428</v>
      </c>
      <c r="E1695" s="0" t="n">
        <f aca="false">IF(ISNUMBER($BA1695),$BA1695,IF(AND(ISNUMBER($D1695),ISNUMBER($BW1695),ISNUMBER($BX1695)),$D1695*($BX1695-$BW1695+1),""))</f>
        <v>6428</v>
      </c>
      <c r="H1695" s="0" t="s">
        <v>118</v>
      </c>
      <c r="I1695" s="0" t="s">
        <v>344</v>
      </c>
      <c r="J1695" s="0" t="n">
        <f aca="false">IF($BW1695&lt;&gt;"",$BW1695,"")</f>
        <v>2011</v>
      </c>
      <c r="K1695" s="0" t="n">
        <f aca="false">IF($BX1695&lt;&gt;"",$BX1695,"")</f>
        <v>2020</v>
      </c>
      <c r="L1695" s="0" t="n">
        <f aca="false">IF(AND(ISNUMBER($BW1695),ISNUMBER($BX1695)),($BW1695+$BX1695)/2,"")</f>
        <v>2015.5</v>
      </c>
      <c r="M1695" s="0" t="n">
        <f aca="false">IF($L1695&lt;&gt;"",$L1695,"")</f>
        <v>2015.5</v>
      </c>
      <c r="N1695" s="0" t="n">
        <f aca="false">IF(AND(ISNUMBER($BW1695),ISNUMBER($BX1695)),MIN(1,MAX(0,($BX1695-2016+1)/($BX1695-$BW1695+1))),"")</f>
        <v>0.5</v>
      </c>
      <c r="O1695" s="0" t="n">
        <f aca="false">IF(AND(ISNUMBER($BW1695),ISNUMBER($BX1695)),MIN(1,MAX(0,($BX1695-2017+1)/($BX1695-$BW1695+1))),"")</f>
        <v>0.4</v>
      </c>
      <c r="P1695" s="0" t="n">
        <f aca="false">IF(AND(ISNUMBER($BW1695),ISNUMBER($BX1695)),MIN(1,MAX(0,($BX1695-2018+1)/($BX1695-$BW1695+1))),"")</f>
        <v>0.3</v>
      </c>
      <c r="Q1695" s="0" t="n">
        <f aca="false">IF(AND(ISNUMBER($BW1695),ISNUMBER($BX1695)),MIN(1,MAX(0,($BX1695-2019+1)/($BX1695-$BW1695+1))),"")</f>
        <v>0.2</v>
      </c>
      <c r="R1695" s="0" t="n">
        <f aca="false">IF(AND(ISNUMBER($BW1695),ISNUMBER($BX1695)),MIN(1,MAX(0,($BX1695-2016+1)/($BX1695-$BW1695+1))),"")</f>
        <v>0.5</v>
      </c>
      <c r="S1695" s="0" t="n">
        <f aca="false">IF($L1695&lt;&gt;"",IF($L1695&gt;=2015.5,1,0),"")</f>
        <v>1</v>
      </c>
      <c r="T1695" s="0" t="n">
        <f aca="false">IF($L1695&lt;&gt;"",IF($L1695&gt;=2016,1,0),"")</f>
        <v>0</v>
      </c>
      <c r="U1695" s="0" t="n">
        <f aca="false">IF(ISNUMBER($BX1695),IF($BX1695&gt;=2016,1,0),"")</f>
        <v>1</v>
      </c>
      <c r="V1695" s="0" t="n">
        <f aca="false">IF(ISNUMBER($BW1695),IF($BW1695&gt;=2016,1,0),"")</f>
        <v>0</v>
      </c>
      <c r="W1695" s="0" t="str">
        <f aca="false">IF(AND(ISNUMBER($BW1695),ISNUMBER($BX1695)),IF($BW1695&gt;=2016,"post-only",IF($BX1695&lt;2016,"pre-only","mixed")),"")</f>
        <v>mixed</v>
      </c>
      <c r="X1695" s="0" t="n">
        <f aca="false">IF(AND(ISNUMBER($BW1695),ISNUMBER($BX1695)),MIN(1,MAX(0,($BX1695-2017+1)/($BX1695-$BW1695+1))),"")</f>
        <v>0.4</v>
      </c>
      <c r="Y1695" s="0" t="n">
        <f aca="false">IF(AND(ISNUMBER($BW1695),ISNUMBER($BX1695)),MIN(1,MAX(0,($BX1695-2018+1)/($BX1695-$BW1695+1))),"")</f>
        <v>0.3</v>
      </c>
      <c r="Z1695" s="0" t="n">
        <f aca="false">IF(AND(ISNUMBER($BW1695),ISNUMBER($BX1695)),MIN(1,MAX(0,($BX1695-2019+1)/($BX1695-$BW1695+1))),"")</f>
        <v>0.2</v>
      </c>
      <c r="AA1695" s="0" t="n">
        <f aca="false">IF(ISNUMBER($BX1695),IF($BX1695&gt;=2017,1,0),"")</f>
        <v>1</v>
      </c>
      <c r="AB1695" s="0" t="n">
        <f aca="false">IF(ISNUMBER($BX1695),IF($BX1695&gt;=2018,1,0),"")</f>
        <v>1</v>
      </c>
      <c r="AC1695" s="0" t="n">
        <f aca="false">IF(ISNUMBER($BX1695),IF($BX1695&gt;=2019,1,0),"")</f>
        <v>1</v>
      </c>
      <c r="AD1695" s="0" t="n">
        <f aca="false">IF($L1695&lt;&gt;"",IF($L1695&gt;2013,1,0),"")</f>
        <v>1</v>
      </c>
      <c r="AE1695" s="0" t="n">
        <f aca="false">IF($L1695&lt;&gt;"",1+IF($L1695&gt;2011,1,0)+IF($L1695&gt;2014,1,0),"")</f>
        <v>3</v>
      </c>
      <c r="AF1695" s="0" t="s">
        <v>87</v>
      </c>
      <c r="AG1695" s="0" t="s">
        <v>88</v>
      </c>
      <c r="AH1695" s="0" t="s">
        <v>90</v>
      </c>
      <c r="AI1695" s="0" t="s">
        <v>90</v>
      </c>
      <c r="AJ1695" s="0" t="s">
        <v>90</v>
      </c>
      <c r="AK1695" s="0" t="str">
        <f aca="false">IF(AND($CF1695&lt;&gt;"",IFERROR(INDEX(subsample_country_map!$B:$B,MATCH($CF1695,subsample_country_map!$A:$A,0)),"")&lt;&gt;""),INDEX(subsample_country_map!$B:$B,MATCH($CF1695,subsample_country_map!$A:$A,0)),INDEX(lookup!$AA:$AA,MATCH($A1695,lookup!$A:$A,0)))</f>
        <v>99_NCE</v>
      </c>
      <c r="AL1695" s="0" t="str">
        <f aca="false">IF(AND($CF1695&lt;&gt;"",IFERROR(INDEX(subsample_country_map!$C:$C,MATCH($CF1695,subsample_country_map!$A:$A,0)),"")&lt;&gt;""),INDEX(subsample_country_map!$C:$C,MATCH($CF1695,subsample_country_map!$A:$A,0)),INDEX(lookup!$AB:$AB,MATCH($A1695,lookup!$A:$A,0)))</f>
        <v>99_NCE</v>
      </c>
      <c r="AM1695" s="0" t="str">
        <f aca="false">IF(AND($CF1695&lt;&gt;"",IFERROR(INDEX(subsample_country_map!$D:$D,MATCH($CF1695,subsample_country_map!$A:$A,0)),"")&lt;&gt;""),INDEX(subsample_country_map!$D:$D,MATCH($CF1695,subsample_country_map!$A:$A,0)),INDEX(lookup!$AC:$AC,MATCH($A1695,lookup!$A:$A,0)))</f>
        <v>99_NCE</v>
      </c>
      <c r="AN1695" s="0" t="str">
        <f aca="false">IF(AND($CF1695&lt;&gt;"",IFERROR(INDEX(subsample_country_map!$E:$E,MATCH($CF1695,subsample_country_map!$A:$A,0)),"")&lt;&gt;""),INDEX(subsample_country_map!$E:$E,MATCH($CF1695,subsample_country_map!$A:$A,0)),INDEX(lookup!$AD:$AD,MATCH($A1695,lookup!$A:$A,0)))</f>
        <v>99_NCE</v>
      </c>
      <c r="AO1695" s="0" t="str">
        <f aca="false">INDEX(lookup!$Y:$Y,MATCH($A1695,lookup!$A:$A,0))</f>
        <v>0_published</v>
      </c>
      <c r="AP1695" s="0" t="str">
        <f aca="false">INDEX(lookup!$Z:$Z,MATCH($A1695,lookup!$A:$A,0))</f>
        <v>1_VHB high</v>
      </c>
      <c r="AQ1695" s="0" t="str">
        <f aca="false">INDEX(lookup!$W:$W,MATCH($A1695,lookup!$A:$A,0))</f>
        <v>1_fin/acc/econ</v>
      </c>
      <c r="AS1695" s="0" t="s">
        <v>91</v>
      </c>
      <c r="AT1695" s="0" t="s">
        <v>397</v>
      </c>
      <c r="AU1695" s="0" t="s">
        <v>93</v>
      </c>
      <c r="AV1695" s="0" t="s">
        <v>242</v>
      </c>
      <c r="AW1695" s="0" t="s">
        <v>1718</v>
      </c>
      <c r="BA1695" s="0" t="n">
        <v>6428</v>
      </c>
      <c r="BB1695" s="0" t="s">
        <v>96</v>
      </c>
      <c r="BC1695" s="0" t="s">
        <v>122</v>
      </c>
      <c r="BD1695" s="0" t="s">
        <v>142</v>
      </c>
      <c r="BE1695" s="0" t="s">
        <v>98</v>
      </c>
      <c r="BI1695" s="0" t="s">
        <v>143</v>
      </c>
      <c r="BJ1695" s="0" t="s">
        <v>485</v>
      </c>
      <c r="BK1695" s="0" t="s">
        <v>750</v>
      </c>
      <c r="BL1695" s="0" t="s">
        <v>6128</v>
      </c>
      <c r="BM1695" s="0" t="s">
        <v>6125</v>
      </c>
      <c r="BN1695" s="0" t="s">
        <v>6115</v>
      </c>
      <c r="BO1695" s="0" t="s">
        <v>105</v>
      </c>
      <c r="BP1695" s="0" t="s">
        <v>6122</v>
      </c>
      <c r="BQ1695" s="0" t="s">
        <v>127</v>
      </c>
      <c r="BT1695" s="0" t="n">
        <v>0</v>
      </c>
      <c r="BU1695" s="0" t="s">
        <v>6126</v>
      </c>
      <c r="BW1695" s="0" t="n">
        <v>2011</v>
      </c>
      <c r="BX1695" s="0" t="n">
        <v>2020</v>
      </c>
      <c r="BY1695" s="0" t="s">
        <v>6127</v>
      </c>
      <c r="BZ1695" s="0" t="n">
        <v>2015.5</v>
      </c>
      <c r="CA1695" s="0" t="n">
        <v>0.5</v>
      </c>
      <c r="CB1695" s="0" t="n">
        <v>1</v>
      </c>
      <c r="CC1695" s="0" t="n">
        <v>1</v>
      </c>
      <c r="CD1695" s="0" t="n">
        <v>-0.0358514630934567</v>
      </c>
      <c r="CE1695" s="0" t="n">
        <v>1</v>
      </c>
    </row>
    <row r="1696" customFormat="false" ht="15" hidden="false" customHeight="false" outlineLevel="0" collapsed="false">
      <c r="A1696" s="0" t="s">
        <v>6122</v>
      </c>
      <c r="B1696" s="0" t="n">
        <v>3001</v>
      </c>
      <c r="C1696" s="0" t="n">
        <v>-0.0235530949254713</v>
      </c>
      <c r="D1696" s="0" t="n">
        <v>6428</v>
      </c>
      <c r="E1696" s="0" t="n">
        <f aca="false">IF(ISNUMBER($BA1696),$BA1696,IF(AND(ISNUMBER($D1696),ISNUMBER($BW1696),ISNUMBER($BX1696)),$D1696*($BX1696-$BW1696+1),""))</f>
        <v>6428</v>
      </c>
      <c r="H1696" s="0" t="s">
        <v>118</v>
      </c>
      <c r="I1696" s="0" t="s">
        <v>344</v>
      </c>
      <c r="J1696" s="0" t="n">
        <f aca="false">IF($BW1696&lt;&gt;"",$BW1696,"")</f>
        <v>2011</v>
      </c>
      <c r="K1696" s="0" t="n">
        <f aca="false">IF($BX1696&lt;&gt;"",$BX1696,"")</f>
        <v>2020</v>
      </c>
      <c r="L1696" s="0" t="n">
        <f aca="false">IF(AND(ISNUMBER($BW1696),ISNUMBER($BX1696)),($BW1696+$BX1696)/2,"")</f>
        <v>2015.5</v>
      </c>
      <c r="M1696" s="0" t="n">
        <f aca="false">IF($L1696&lt;&gt;"",$L1696,"")</f>
        <v>2015.5</v>
      </c>
      <c r="N1696" s="0" t="n">
        <f aca="false">IF(AND(ISNUMBER($BW1696),ISNUMBER($BX1696)),MIN(1,MAX(0,($BX1696-2016+1)/($BX1696-$BW1696+1))),"")</f>
        <v>0.5</v>
      </c>
      <c r="O1696" s="0" t="n">
        <f aca="false">IF(AND(ISNUMBER($BW1696),ISNUMBER($BX1696)),MIN(1,MAX(0,($BX1696-2017+1)/($BX1696-$BW1696+1))),"")</f>
        <v>0.4</v>
      </c>
      <c r="P1696" s="0" t="n">
        <f aca="false">IF(AND(ISNUMBER($BW1696),ISNUMBER($BX1696)),MIN(1,MAX(0,($BX1696-2018+1)/($BX1696-$BW1696+1))),"")</f>
        <v>0.3</v>
      </c>
      <c r="Q1696" s="0" t="n">
        <f aca="false">IF(AND(ISNUMBER($BW1696),ISNUMBER($BX1696)),MIN(1,MAX(0,($BX1696-2019+1)/($BX1696-$BW1696+1))),"")</f>
        <v>0.2</v>
      </c>
      <c r="R1696" s="0" t="n">
        <f aca="false">IF(AND(ISNUMBER($BW1696),ISNUMBER($BX1696)),MIN(1,MAX(0,($BX1696-2016+1)/($BX1696-$BW1696+1))),"")</f>
        <v>0.5</v>
      </c>
      <c r="S1696" s="0" t="n">
        <f aca="false">IF($L1696&lt;&gt;"",IF($L1696&gt;=2015.5,1,0),"")</f>
        <v>1</v>
      </c>
      <c r="T1696" s="0" t="n">
        <f aca="false">IF($L1696&lt;&gt;"",IF($L1696&gt;=2016,1,0),"")</f>
        <v>0</v>
      </c>
      <c r="U1696" s="0" t="n">
        <f aca="false">IF(ISNUMBER($BX1696),IF($BX1696&gt;=2016,1,0),"")</f>
        <v>1</v>
      </c>
      <c r="V1696" s="0" t="n">
        <f aca="false">IF(ISNUMBER($BW1696),IF($BW1696&gt;=2016,1,0),"")</f>
        <v>0</v>
      </c>
      <c r="W1696" s="0" t="str">
        <f aca="false">IF(AND(ISNUMBER($BW1696),ISNUMBER($BX1696)),IF($BW1696&gt;=2016,"post-only",IF($BX1696&lt;2016,"pre-only","mixed")),"")</f>
        <v>mixed</v>
      </c>
      <c r="X1696" s="0" t="n">
        <f aca="false">IF(AND(ISNUMBER($BW1696),ISNUMBER($BX1696)),MIN(1,MAX(0,($BX1696-2017+1)/($BX1696-$BW1696+1))),"")</f>
        <v>0.4</v>
      </c>
      <c r="Y1696" s="0" t="n">
        <f aca="false">IF(AND(ISNUMBER($BW1696),ISNUMBER($BX1696)),MIN(1,MAX(0,($BX1696-2018+1)/($BX1696-$BW1696+1))),"")</f>
        <v>0.3</v>
      </c>
      <c r="Z1696" s="0" t="n">
        <f aca="false">IF(AND(ISNUMBER($BW1696),ISNUMBER($BX1696)),MIN(1,MAX(0,($BX1696-2019+1)/($BX1696-$BW1696+1))),"")</f>
        <v>0.2</v>
      </c>
      <c r="AA1696" s="0" t="n">
        <f aca="false">IF(ISNUMBER($BX1696),IF($BX1696&gt;=2017,1,0),"")</f>
        <v>1</v>
      </c>
      <c r="AB1696" s="0" t="n">
        <f aca="false">IF(ISNUMBER($BX1696),IF($BX1696&gt;=2018,1,0),"")</f>
        <v>1</v>
      </c>
      <c r="AC1696" s="0" t="n">
        <f aca="false">IF(ISNUMBER($BX1696),IF($BX1696&gt;=2019,1,0),"")</f>
        <v>1</v>
      </c>
      <c r="AD1696" s="0" t="n">
        <f aca="false">IF($L1696&lt;&gt;"",IF($L1696&gt;2013,1,0),"")</f>
        <v>1</v>
      </c>
      <c r="AE1696" s="0" t="n">
        <f aca="false">IF($L1696&lt;&gt;"",1+IF($L1696&gt;2011,1,0)+IF($L1696&gt;2014,1,0),"")</f>
        <v>3</v>
      </c>
      <c r="AF1696" s="0" t="s">
        <v>87</v>
      </c>
      <c r="AG1696" s="0" t="s">
        <v>88</v>
      </c>
      <c r="AH1696" s="0" t="s">
        <v>90</v>
      </c>
      <c r="AI1696" s="0" t="s">
        <v>90</v>
      </c>
      <c r="AJ1696" s="0" t="s">
        <v>90</v>
      </c>
      <c r="AK1696" s="0" t="str">
        <f aca="false">IF(AND($CF1696&lt;&gt;"",IFERROR(INDEX(subsample_country_map!$B:$B,MATCH($CF1696,subsample_country_map!$A:$A,0)),"")&lt;&gt;""),INDEX(subsample_country_map!$B:$B,MATCH($CF1696,subsample_country_map!$A:$A,0)),INDEX(lookup!$AA:$AA,MATCH($A1696,lookup!$A:$A,0)))</f>
        <v>99_NCE</v>
      </c>
      <c r="AL1696" s="0" t="str">
        <f aca="false">IF(AND($CF1696&lt;&gt;"",IFERROR(INDEX(subsample_country_map!$C:$C,MATCH($CF1696,subsample_country_map!$A:$A,0)),"")&lt;&gt;""),INDEX(subsample_country_map!$C:$C,MATCH($CF1696,subsample_country_map!$A:$A,0)),INDEX(lookup!$AB:$AB,MATCH($A1696,lookup!$A:$A,0)))</f>
        <v>99_NCE</v>
      </c>
      <c r="AM1696" s="0" t="str">
        <f aca="false">IF(AND($CF1696&lt;&gt;"",IFERROR(INDEX(subsample_country_map!$D:$D,MATCH($CF1696,subsample_country_map!$A:$A,0)),"")&lt;&gt;""),INDEX(subsample_country_map!$D:$D,MATCH($CF1696,subsample_country_map!$A:$A,0)),INDEX(lookup!$AC:$AC,MATCH($A1696,lookup!$A:$A,0)))</f>
        <v>99_NCE</v>
      </c>
      <c r="AN1696" s="0" t="str">
        <f aca="false">IF(AND($CF1696&lt;&gt;"",IFERROR(INDEX(subsample_country_map!$E:$E,MATCH($CF1696,subsample_country_map!$A:$A,0)),"")&lt;&gt;""),INDEX(subsample_country_map!$E:$E,MATCH($CF1696,subsample_country_map!$A:$A,0)),INDEX(lookup!$AD:$AD,MATCH($A1696,lookup!$A:$A,0)))</f>
        <v>99_NCE</v>
      </c>
      <c r="AO1696" s="0" t="str">
        <f aca="false">INDEX(lookup!$Y:$Y,MATCH($A1696,lookup!$A:$A,0))</f>
        <v>0_published</v>
      </c>
      <c r="AP1696" s="0" t="str">
        <f aca="false">INDEX(lookup!$Z:$Z,MATCH($A1696,lookup!$A:$A,0))</f>
        <v>1_VHB high</v>
      </c>
      <c r="AQ1696" s="0" t="str">
        <f aca="false">INDEX(lookup!$W:$W,MATCH($A1696,lookup!$A:$A,0))</f>
        <v>1_fin/acc/econ</v>
      </c>
      <c r="AS1696" s="0" t="s">
        <v>91</v>
      </c>
      <c r="AT1696" s="0" t="s">
        <v>397</v>
      </c>
      <c r="AU1696" s="0" t="s">
        <v>93</v>
      </c>
      <c r="AV1696" s="0" t="s">
        <v>2666</v>
      </c>
      <c r="AW1696" s="0" t="s">
        <v>1689</v>
      </c>
      <c r="BA1696" s="0" t="n">
        <v>6428</v>
      </c>
      <c r="BB1696" s="0" t="s">
        <v>96</v>
      </c>
      <c r="BC1696" s="0" t="s">
        <v>122</v>
      </c>
      <c r="BD1696" s="0" t="s">
        <v>142</v>
      </c>
      <c r="BE1696" s="0" t="s">
        <v>98</v>
      </c>
      <c r="BI1696" s="0" t="s">
        <v>143</v>
      </c>
      <c r="BJ1696" s="0" t="s">
        <v>490</v>
      </c>
      <c r="BK1696" s="0" t="s">
        <v>750</v>
      </c>
      <c r="BL1696" s="0" t="s">
        <v>6129</v>
      </c>
      <c r="BM1696" s="0" t="s">
        <v>6125</v>
      </c>
      <c r="BN1696" s="0" t="s">
        <v>6115</v>
      </c>
      <c r="BO1696" s="0" t="s">
        <v>105</v>
      </c>
      <c r="BP1696" s="0" t="s">
        <v>6122</v>
      </c>
      <c r="BQ1696" s="0" t="s">
        <v>127</v>
      </c>
      <c r="BT1696" s="0" t="n">
        <v>0</v>
      </c>
      <c r="BU1696" s="0" t="s">
        <v>6126</v>
      </c>
      <c r="BW1696" s="0" t="n">
        <v>2011</v>
      </c>
      <c r="BX1696" s="0" t="n">
        <v>2020</v>
      </c>
      <c r="BY1696" s="0" t="s">
        <v>6127</v>
      </c>
      <c r="BZ1696" s="0" t="n">
        <v>2015.5</v>
      </c>
      <c r="CA1696" s="0" t="n">
        <v>0.5</v>
      </c>
      <c r="CB1696" s="0" t="n">
        <v>1</v>
      </c>
      <c r="CC1696" s="0" t="n">
        <v>1</v>
      </c>
      <c r="CD1696" s="0" t="n">
        <v>-0.0235574517220225</v>
      </c>
      <c r="CE1696" s="0" t="n">
        <v>1</v>
      </c>
    </row>
    <row r="1697" customFormat="false" ht="15" hidden="false" customHeight="false" outlineLevel="0" collapsed="false">
      <c r="A1697" s="0" t="s">
        <v>6122</v>
      </c>
      <c r="B1697" s="0" t="n">
        <v>3002</v>
      </c>
      <c r="C1697" s="0" t="n">
        <v>-0.0264952797569295</v>
      </c>
      <c r="D1697" s="0" t="n">
        <v>6428</v>
      </c>
      <c r="E1697" s="0" t="n">
        <f aca="false">IF(ISNUMBER($BA1697),$BA1697,IF(AND(ISNUMBER($D1697),ISNUMBER($BW1697),ISNUMBER($BX1697)),$D1697*($BX1697-$BW1697+1),""))</f>
        <v>6428</v>
      </c>
      <c r="H1697" s="0" t="s">
        <v>118</v>
      </c>
      <c r="I1697" s="0" t="s">
        <v>344</v>
      </c>
      <c r="J1697" s="0" t="n">
        <f aca="false">IF($BW1697&lt;&gt;"",$BW1697,"")</f>
        <v>2011</v>
      </c>
      <c r="K1697" s="0" t="n">
        <f aca="false">IF($BX1697&lt;&gt;"",$BX1697,"")</f>
        <v>2020</v>
      </c>
      <c r="L1697" s="0" t="n">
        <f aca="false">IF(AND(ISNUMBER($BW1697),ISNUMBER($BX1697)),($BW1697+$BX1697)/2,"")</f>
        <v>2015.5</v>
      </c>
      <c r="M1697" s="0" t="n">
        <f aca="false">IF($L1697&lt;&gt;"",$L1697,"")</f>
        <v>2015.5</v>
      </c>
      <c r="N1697" s="0" t="n">
        <f aca="false">IF(AND(ISNUMBER($BW1697),ISNUMBER($BX1697)),MIN(1,MAX(0,($BX1697-2016+1)/($BX1697-$BW1697+1))),"")</f>
        <v>0.5</v>
      </c>
      <c r="O1697" s="0" t="n">
        <f aca="false">IF(AND(ISNUMBER($BW1697),ISNUMBER($BX1697)),MIN(1,MAX(0,($BX1697-2017+1)/($BX1697-$BW1697+1))),"")</f>
        <v>0.4</v>
      </c>
      <c r="P1697" s="0" t="n">
        <f aca="false">IF(AND(ISNUMBER($BW1697),ISNUMBER($BX1697)),MIN(1,MAX(0,($BX1697-2018+1)/($BX1697-$BW1697+1))),"")</f>
        <v>0.3</v>
      </c>
      <c r="Q1697" s="0" t="n">
        <f aca="false">IF(AND(ISNUMBER($BW1697),ISNUMBER($BX1697)),MIN(1,MAX(0,($BX1697-2019+1)/($BX1697-$BW1697+1))),"")</f>
        <v>0.2</v>
      </c>
      <c r="R1697" s="0" t="n">
        <f aca="false">IF(AND(ISNUMBER($BW1697),ISNUMBER($BX1697)),MIN(1,MAX(0,($BX1697-2016+1)/($BX1697-$BW1697+1))),"")</f>
        <v>0.5</v>
      </c>
      <c r="S1697" s="0" t="n">
        <f aca="false">IF($L1697&lt;&gt;"",IF($L1697&gt;=2015.5,1,0),"")</f>
        <v>1</v>
      </c>
      <c r="T1697" s="0" t="n">
        <f aca="false">IF($L1697&lt;&gt;"",IF($L1697&gt;=2016,1,0),"")</f>
        <v>0</v>
      </c>
      <c r="U1697" s="0" t="n">
        <f aca="false">IF(ISNUMBER($BX1697),IF($BX1697&gt;=2016,1,0),"")</f>
        <v>1</v>
      </c>
      <c r="V1697" s="0" t="n">
        <f aca="false">IF(ISNUMBER($BW1697),IF($BW1697&gt;=2016,1,0),"")</f>
        <v>0</v>
      </c>
      <c r="W1697" s="0" t="str">
        <f aca="false">IF(AND(ISNUMBER($BW1697),ISNUMBER($BX1697)),IF($BW1697&gt;=2016,"post-only",IF($BX1697&lt;2016,"pre-only","mixed")),"")</f>
        <v>mixed</v>
      </c>
      <c r="X1697" s="0" t="n">
        <f aca="false">IF(AND(ISNUMBER($BW1697),ISNUMBER($BX1697)),MIN(1,MAX(0,($BX1697-2017+1)/($BX1697-$BW1697+1))),"")</f>
        <v>0.4</v>
      </c>
      <c r="Y1697" s="0" t="n">
        <f aca="false">IF(AND(ISNUMBER($BW1697),ISNUMBER($BX1697)),MIN(1,MAX(0,($BX1697-2018+1)/($BX1697-$BW1697+1))),"")</f>
        <v>0.3</v>
      </c>
      <c r="Z1697" s="0" t="n">
        <f aca="false">IF(AND(ISNUMBER($BW1697),ISNUMBER($BX1697)),MIN(1,MAX(0,($BX1697-2019+1)/($BX1697-$BW1697+1))),"")</f>
        <v>0.2</v>
      </c>
      <c r="AA1697" s="0" t="n">
        <f aca="false">IF(ISNUMBER($BX1697),IF($BX1697&gt;=2017,1,0),"")</f>
        <v>1</v>
      </c>
      <c r="AB1697" s="0" t="n">
        <f aca="false">IF(ISNUMBER($BX1697),IF($BX1697&gt;=2018,1,0),"")</f>
        <v>1</v>
      </c>
      <c r="AC1697" s="0" t="n">
        <f aca="false">IF(ISNUMBER($BX1697),IF($BX1697&gt;=2019,1,0),"")</f>
        <v>1</v>
      </c>
      <c r="AD1697" s="0" t="n">
        <f aca="false">IF($L1697&lt;&gt;"",IF($L1697&gt;2013,1,0),"")</f>
        <v>1</v>
      </c>
      <c r="AE1697" s="0" t="n">
        <f aca="false">IF($L1697&lt;&gt;"",1+IF($L1697&gt;2011,1,0)+IF($L1697&gt;2014,1,0),"")</f>
        <v>3</v>
      </c>
      <c r="AF1697" s="0" t="s">
        <v>87</v>
      </c>
      <c r="AG1697" s="0" t="s">
        <v>88</v>
      </c>
      <c r="AH1697" s="0" t="s">
        <v>90</v>
      </c>
      <c r="AI1697" s="0" t="s">
        <v>90</v>
      </c>
      <c r="AJ1697" s="0" t="s">
        <v>90</v>
      </c>
      <c r="AK1697" s="0" t="str">
        <f aca="false">IF(AND($CF1697&lt;&gt;"",IFERROR(INDEX(subsample_country_map!$B:$B,MATCH($CF1697,subsample_country_map!$A:$A,0)),"")&lt;&gt;""),INDEX(subsample_country_map!$B:$B,MATCH($CF1697,subsample_country_map!$A:$A,0)),INDEX(lookup!$AA:$AA,MATCH($A1697,lookup!$A:$A,0)))</f>
        <v>99_NCE</v>
      </c>
      <c r="AL1697" s="0" t="str">
        <f aca="false">IF(AND($CF1697&lt;&gt;"",IFERROR(INDEX(subsample_country_map!$C:$C,MATCH($CF1697,subsample_country_map!$A:$A,0)),"")&lt;&gt;""),INDEX(subsample_country_map!$C:$C,MATCH($CF1697,subsample_country_map!$A:$A,0)),INDEX(lookup!$AB:$AB,MATCH($A1697,lookup!$A:$A,0)))</f>
        <v>99_NCE</v>
      </c>
      <c r="AM1697" s="0" t="str">
        <f aca="false">IF(AND($CF1697&lt;&gt;"",IFERROR(INDEX(subsample_country_map!$D:$D,MATCH($CF1697,subsample_country_map!$A:$A,0)),"")&lt;&gt;""),INDEX(subsample_country_map!$D:$D,MATCH($CF1697,subsample_country_map!$A:$A,0)),INDEX(lookup!$AC:$AC,MATCH($A1697,lookup!$A:$A,0)))</f>
        <v>99_NCE</v>
      </c>
      <c r="AN1697" s="0" t="str">
        <f aca="false">IF(AND($CF1697&lt;&gt;"",IFERROR(INDEX(subsample_country_map!$E:$E,MATCH($CF1697,subsample_country_map!$A:$A,0)),"")&lt;&gt;""),INDEX(subsample_country_map!$E:$E,MATCH($CF1697,subsample_country_map!$A:$A,0)),INDEX(lookup!$AD:$AD,MATCH($A1697,lookup!$A:$A,0)))</f>
        <v>99_NCE</v>
      </c>
      <c r="AO1697" s="0" t="str">
        <f aca="false">INDEX(lookup!$Y:$Y,MATCH($A1697,lookup!$A:$A,0))</f>
        <v>0_published</v>
      </c>
      <c r="AP1697" s="0" t="str">
        <f aca="false">INDEX(lookup!$Z:$Z,MATCH($A1697,lookup!$A:$A,0))</f>
        <v>1_VHB high</v>
      </c>
      <c r="AQ1697" s="0" t="str">
        <f aca="false">INDEX(lookup!$W:$W,MATCH($A1697,lookup!$A:$A,0))</f>
        <v>1_fin/acc/econ</v>
      </c>
      <c r="AS1697" s="0" t="s">
        <v>91</v>
      </c>
      <c r="AT1697" s="0" t="s">
        <v>397</v>
      </c>
      <c r="AU1697" s="0" t="s">
        <v>93</v>
      </c>
      <c r="AV1697" s="0" t="s">
        <v>2666</v>
      </c>
      <c r="AW1697" s="0" t="s">
        <v>1718</v>
      </c>
      <c r="BA1697" s="0" t="n">
        <v>6428</v>
      </c>
      <c r="BB1697" s="0" t="s">
        <v>96</v>
      </c>
      <c r="BC1697" s="0" t="s">
        <v>122</v>
      </c>
      <c r="BD1697" s="0" t="s">
        <v>142</v>
      </c>
      <c r="BE1697" s="0" t="s">
        <v>98</v>
      </c>
      <c r="BI1697" s="0" t="s">
        <v>189</v>
      </c>
      <c r="BJ1697" s="0" t="s">
        <v>6130</v>
      </c>
      <c r="BK1697" s="0" t="s">
        <v>750</v>
      </c>
      <c r="BL1697" s="0" t="s">
        <v>6131</v>
      </c>
      <c r="BM1697" s="0" t="s">
        <v>6125</v>
      </c>
      <c r="BN1697" s="0" t="s">
        <v>6115</v>
      </c>
      <c r="BO1697" s="0" t="s">
        <v>105</v>
      </c>
      <c r="BP1697" s="0" t="s">
        <v>6122</v>
      </c>
      <c r="BQ1697" s="0" t="s">
        <v>127</v>
      </c>
      <c r="BT1697" s="0" t="n">
        <v>0</v>
      </c>
      <c r="BU1697" s="0" t="s">
        <v>6126</v>
      </c>
      <c r="BW1697" s="0" t="n">
        <v>2011</v>
      </c>
      <c r="BX1697" s="0" t="n">
        <v>2020</v>
      </c>
      <c r="BY1697" s="0" t="s">
        <v>6127</v>
      </c>
      <c r="BZ1697" s="0" t="n">
        <v>2015.5</v>
      </c>
      <c r="CA1697" s="0" t="n">
        <v>0.5</v>
      </c>
      <c r="CB1697" s="0" t="n">
        <v>1</v>
      </c>
      <c r="CC1697" s="0" t="n">
        <v>1</v>
      </c>
      <c r="CD1697" s="0" t="n">
        <v>-0.0265014822637675</v>
      </c>
      <c r="CE1697" s="0" t="n">
        <v>1</v>
      </c>
    </row>
    <row r="1698" customFormat="false" ht="15" hidden="false" customHeight="false" outlineLevel="0" collapsed="false">
      <c r="A1698" s="0" t="s">
        <v>6122</v>
      </c>
      <c r="B1698" s="0" t="n">
        <v>3003</v>
      </c>
      <c r="C1698" s="0" t="n">
        <v>-0.0384357515939527</v>
      </c>
      <c r="D1698" s="0" t="n">
        <v>2955</v>
      </c>
      <c r="E1698" s="0" t="n">
        <f aca="false">IF(ISNUMBER($BA1698),$BA1698,IF(AND(ISNUMBER($D1698),ISNUMBER($BW1698),ISNUMBER($BX1698)),$D1698*($BX1698-$BW1698+1),""))</f>
        <v>2955</v>
      </c>
      <c r="H1698" s="0" t="s">
        <v>118</v>
      </c>
      <c r="I1698" s="0" t="s">
        <v>344</v>
      </c>
      <c r="J1698" s="0" t="n">
        <f aca="false">IF($BW1698&lt;&gt;"",$BW1698,"")</f>
        <v>2011</v>
      </c>
      <c r="K1698" s="0" t="n">
        <f aca="false">IF($BX1698&lt;&gt;"",$BX1698,"")</f>
        <v>2020</v>
      </c>
      <c r="L1698" s="0" t="n">
        <f aca="false">IF(AND(ISNUMBER($BW1698),ISNUMBER($BX1698)),($BW1698+$BX1698)/2,"")</f>
        <v>2015.5</v>
      </c>
      <c r="M1698" s="0" t="n">
        <f aca="false">IF($L1698&lt;&gt;"",$L1698,"")</f>
        <v>2015.5</v>
      </c>
      <c r="N1698" s="0" t="n">
        <f aca="false">IF(AND(ISNUMBER($BW1698),ISNUMBER($BX1698)),MIN(1,MAX(0,($BX1698-2016+1)/($BX1698-$BW1698+1))),"")</f>
        <v>0.5</v>
      </c>
      <c r="O1698" s="0" t="n">
        <f aca="false">IF(AND(ISNUMBER($BW1698),ISNUMBER($BX1698)),MIN(1,MAX(0,($BX1698-2017+1)/($BX1698-$BW1698+1))),"")</f>
        <v>0.4</v>
      </c>
      <c r="P1698" s="0" t="n">
        <f aca="false">IF(AND(ISNUMBER($BW1698),ISNUMBER($BX1698)),MIN(1,MAX(0,($BX1698-2018+1)/($BX1698-$BW1698+1))),"")</f>
        <v>0.3</v>
      </c>
      <c r="Q1698" s="0" t="n">
        <f aca="false">IF(AND(ISNUMBER($BW1698),ISNUMBER($BX1698)),MIN(1,MAX(0,($BX1698-2019+1)/($BX1698-$BW1698+1))),"")</f>
        <v>0.2</v>
      </c>
      <c r="R1698" s="0" t="n">
        <f aca="false">IF(AND(ISNUMBER($BW1698),ISNUMBER($BX1698)),MIN(1,MAX(0,($BX1698-2016+1)/($BX1698-$BW1698+1))),"")</f>
        <v>0.5</v>
      </c>
      <c r="S1698" s="0" t="n">
        <f aca="false">IF($L1698&lt;&gt;"",IF($L1698&gt;=2015.5,1,0),"")</f>
        <v>1</v>
      </c>
      <c r="T1698" s="0" t="n">
        <f aca="false">IF($L1698&lt;&gt;"",IF($L1698&gt;=2016,1,0),"")</f>
        <v>0</v>
      </c>
      <c r="U1698" s="0" t="n">
        <f aca="false">IF(ISNUMBER($BX1698),IF($BX1698&gt;=2016,1,0),"")</f>
        <v>1</v>
      </c>
      <c r="V1698" s="0" t="n">
        <f aca="false">IF(ISNUMBER($BW1698),IF($BW1698&gt;=2016,1,0),"")</f>
        <v>0</v>
      </c>
      <c r="W1698" s="0" t="str">
        <f aca="false">IF(AND(ISNUMBER($BW1698),ISNUMBER($BX1698)),IF($BW1698&gt;=2016,"post-only",IF($BX1698&lt;2016,"pre-only","mixed")),"")</f>
        <v>mixed</v>
      </c>
      <c r="X1698" s="0" t="n">
        <f aca="false">IF(AND(ISNUMBER($BW1698),ISNUMBER($BX1698)),MIN(1,MAX(0,($BX1698-2017+1)/($BX1698-$BW1698+1))),"")</f>
        <v>0.4</v>
      </c>
      <c r="Y1698" s="0" t="n">
        <f aca="false">IF(AND(ISNUMBER($BW1698),ISNUMBER($BX1698)),MIN(1,MAX(0,($BX1698-2018+1)/($BX1698-$BW1698+1))),"")</f>
        <v>0.3</v>
      </c>
      <c r="Z1698" s="0" t="n">
        <f aca="false">IF(AND(ISNUMBER($BW1698),ISNUMBER($BX1698)),MIN(1,MAX(0,($BX1698-2019+1)/($BX1698-$BW1698+1))),"")</f>
        <v>0.2</v>
      </c>
      <c r="AA1698" s="0" t="n">
        <f aca="false">IF(ISNUMBER($BX1698),IF($BX1698&gt;=2017,1,0),"")</f>
        <v>1</v>
      </c>
      <c r="AB1698" s="0" t="n">
        <f aca="false">IF(ISNUMBER($BX1698),IF($BX1698&gt;=2018,1,0),"")</f>
        <v>1</v>
      </c>
      <c r="AC1698" s="0" t="n">
        <f aca="false">IF(ISNUMBER($BX1698),IF($BX1698&gt;=2019,1,0),"")</f>
        <v>1</v>
      </c>
      <c r="AD1698" s="0" t="n">
        <f aca="false">IF($L1698&lt;&gt;"",IF($L1698&gt;2013,1,0),"")</f>
        <v>1</v>
      </c>
      <c r="AE1698" s="0" t="n">
        <f aca="false">IF($L1698&lt;&gt;"",1+IF($L1698&gt;2011,1,0)+IF($L1698&gt;2014,1,0),"")</f>
        <v>3</v>
      </c>
      <c r="AF1698" s="0" t="s">
        <v>87</v>
      </c>
      <c r="AG1698" s="0" t="s">
        <v>88</v>
      </c>
      <c r="AH1698" s="0" t="s">
        <v>90</v>
      </c>
      <c r="AI1698" s="0" t="s">
        <v>90</v>
      </c>
      <c r="AJ1698" s="0" t="s">
        <v>90</v>
      </c>
      <c r="AK1698" s="0" t="str">
        <f aca="false">IF(AND($CF1698&lt;&gt;"",IFERROR(INDEX(subsample_country_map!$B:$B,MATCH($CF1698,subsample_country_map!$A:$A,0)),"")&lt;&gt;""),INDEX(subsample_country_map!$B:$B,MATCH($CF1698,subsample_country_map!$A:$A,0)),INDEX(lookup!$AA:$AA,MATCH($A1698,lookup!$A:$A,0)))</f>
        <v>99_NCE</v>
      </c>
      <c r="AL1698" s="0" t="str">
        <f aca="false">IF(AND($CF1698&lt;&gt;"",IFERROR(INDEX(subsample_country_map!$C:$C,MATCH($CF1698,subsample_country_map!$A:$A,0)),"")&lt;&gt;""),INDEX(subsample_country_map!$C:$C,MATCH($CF1698,subsample_country_map!$A:$A,0)),INDEX(lookup!$AB:$AB,MATCH($A1698,lookup!$A:$A,0)))</f>
        <v>99_NCE</v>
      </c>
      <c r="AM1698" s="0" t="str">
        <f aca="false">IF(AND($CF1698&lt;&gt;"",IFERROR(INDEX(subsample_country_map!$D:$D,MATCH($CF1698,subsample_country_map!$A:$A,0)),"")&lt;&gt;""),INDEX(subsample_country_map!$D:$D,MATCH($CF1698,subsample_country_map!$A:$A,0)),INDEX(lookup!$AC:$AC,MATCH($A1698,lookup!$A:$A,0)))</f>
        <v>99_NCE</v>
      </c>
      <c r="AN1698" s="0" t="str">
        <f aca="false">IF(AND($CF1698&lt;&gt;"",IFERROR(INDEX(subsample_country_map!$E:$E,MATCH($CF1698,subsample_country_map!$A:$A,0)),"")&lt;&gt;""),INDEX(subsample_country_map!$E:$E,MATCH($CF1698,subsample_country_map!$A:$A,0)),INDEX(lookup!$AD:$AD,MATCH($A1698,lookup!$A:$A,0)))</f>
        <v>99_NCE</v>
      </c>
      <c r="AO1698" s="0" t="str">
        <f aca="false">INDEX(lookup!$Y:$Y,MATCH($A1698,lookup!$A:$A,0))</f>
        <v>0_published</v>
      </c>
      <c r="AP1698" s="0" t="str">
        <f aca="false">INDEX(lookup!$Z:$Z,MATCH($A1698,lookup!$A:$A,0))</f>
        <v>1_VHB high</v>
      </c>
      <c r="AQ1698" s="0" t="str">
        <f aca="false">INDEX(lookup!$W:$W,MATCH($A1698,lookup!$A:$A,0))</f>
        <v>1_fin/acc/econ</v>
      </c>
      <c r="AS1698" s="0" t="s">
        <v>91</v>
      </c>
      <c r="AT1698" s="0" t="s">
        <v>397</v>
      </c>
      <c r="AU1698" s="0" t="s">
        <v>93</v>
      </c>
      <c r="AV1698" s="0" t="s">
        <v>242</v>
      </c>
      <c r="AW1698" s="0" t="s">
        <v>1575</v>
      </c>
      <c r="BA1698" s="0" t="n">
        <v>2955</v>
      </c>
      <c r="BB1698" s="0" t="s">
        <v>96</v>
      </c>
      <c r="BC1698" s="0" t="s">
        <v>122</v>
      </c>
      <c r="BD1698" s="0" t="s">
        <v>142</v>
      </c>
      <c r="BE1698" s="0" t="s">
        <v>6132</v>
      </c>
      <c r="BF1698" s="0" t="s">
        <v>6133</v>
      </c>
      <c r="BI1698" s="0" t="s">
        <v>189</v>
      </c>
      <c r="BJ1698" s="0" t="s">
        <v>6134</v>
      </c>
      <c r="BK1698" s="0" t="s">
        <v>750</v>
      </c>
      <c r="BL1698" s="0" t="s">
        <v>6135</v>
      </c>
      <c r="BM1698" s="0" t="s">
        <v>6125</v>
      </c>
      <c r="BN1698" s="0" t="s">
        <v>6115</v>
      </c>
      <c r="BO1698" s="0" t="s">
        <v>105</v>
      </c>
      <c r="BP1698" s="0" t="s">
        <v>6122</v>
      </c>
      <c r="BQ1698" s="0" t="s">
        <v>127</v>
      </c>
      <c r="BT1698" s="0" t="n">
        <v>0</v>
      </c>
      <c r="BU1698" s="0" t="s">
        <v>6126</v>
      </c>
      <c r="BW1698" s="0" t="n">
        <v>2011</v>
      </c>
      <c r="BX1698" s="0" t="n">
        <v>2020</v>
      </c>
      <c r="BY1698" s="0" t="s">
        <v>6127</v>
      </c>
      <c r="BZ1698" s="0" t="n">
        <v>2015.5</v>
      </c>
      <c r="CA1698" s="0" t="n">
        <v>0.5</v>
      </c>
      <c r="CB1698" s="0" t="n">
        <v>1</v>
      </c>
      <c r="CC1698" s="0" t="n">
        <v>1</v>
      </c>
      <c r="CD1698" s="0" t="n">
        <v>-0.0384546955233572</v>
      </c>
      <c r="CE1698" s="0" t="n">
        <v>1</v>
      </c>
    </row>
    <row r="1699" customFormat="false" ht="15" hidden="false" customHeight="false" outlineLevel="0" collapsed="false">
      <c r="A1699" s="0" t="s">
        <v>6122</v>
      </c>
      <c r="B1699" s="0" t="n">
        <v>3004</v>
      </c>
      <c r="C1699" s="0" t="n">
        <v>-0.019792894600214</v>
      </c>
      <c r="D1699" s="0" t="n">
        <v>3473</v>
      </c>
      <c r="E1699" s="0" t="n">
        <f aca="false">IF(ISNUMBER($BA1699),$BA1699,IF(AND(ISNUMBER($D1699),ISNUMBER($BW1699),ISNUMBER($BX1699)),$D1699*($BX1699-$BW1699+1),""))</f>
        <v>3473</v>
      </c>
      <c r="H1699" s="0" t="s">
        <v>118</v>
      </c>
      <c r="I1699" s="0" t="s">
        <v>344</v>
      </c>
      <c r="J1699" s="0" t="n">
        <f aca="false">IF($BW1699&lt;&gt;"",$BW1699,"")</f>
        <v>2011</v>
      </c>
      <c r="K1699" s="0" t="n">
        <f aca="false">IF($BX1699&lt;&gt;"",$BX1699,"")</f>
        <v>2020</v>
      </c>
      <c r="L1699" s="0" t="n">
        <f aca="false">IF(AND(ISNUMBER($BW1699),ISNUMBER($BX1699)),($BW1699+$BX1699)/2,"")</f>
        <v>2015.5</v>
      </c>
      <c r="M1699" s="0" t="n">
        <f aca="false">IF($L1699&lt;&gt;"",$L1699,"")</f>
        <v>2015.5</v>
      </c>
      <c r="N1699" s="0" t="n">
        <f aca="false">IF(AND(ISNUMBER($BW1699),ISNUMBER($BX1699)),MIN(1,MAX(0,($BX1699-2016+1)/($BX1699-$BW1699+1))),"")</f>
        <v>0.5</v>
      </c>
      <c r="O1699" s="0" t="n">
        <f aca="false">IF(AND(ISNUMBER($BW1699),ISNUMBER($BX1699)),MIN(1,MAX(0,($BX1699-2017+1)/($BX1699-$BW1699+1))),"")</f>
        <v>0.4</v>
      </c>
      <c r="P1699" s="0" t="n">
        <f aca="false">IF(AND(ISNUMBER($BW1699),ISNUMBER($BX1699)),MIN(1,MAX(0,($BX1699-2018+1)/($BX1699-$BW1699+1))),"")</f>
        <v>0.3</v>
      </c>
      <c r="Q1699" s="0" t="n">
        <f aca="false">IF(AND(ISNUMBER($BW1699),ISNUMBER($BX1699)),MIN(1,MAX(0,($BX1699-2019+1)/($BX1699-$BW1699+1))),"")</f>
        <v>0.2</v>
      </c>
      <c r="R1699" s="0" t="n">
        <f aca="false">IF(AND(ISNUMBER($BW1699),ISNUMBER($BX1699)),MIN(1,MAX(0,($BX1699-2016+1)/($BX1699-$BW1699+1))),"")</f>
        <v>0.5</v>
      </c>
      <c r="S1699" s="0" t="n">
        <f aca="false">IF($L1699&lt;&gt;"",IF($L1699&gt;=2015.5,1,0),"")</f>
        <v>1</v>
      </c>
      <c r="T1699" s="0" t="n">
        <f aca="false">IF($L1699&lt;&gt;"",IF($L1699&gt;=2016,1,0),"")</f>
        <v>0</v>
      </c>
      <c r="U1699" s="0" t="n">
        <f aca="false">IF(ISNUMBER($BX1699),IF($BX1699&gt;=2016,1,0),"")</f>
        <v>1</v>
      </c>
      <c r="V1699" s="0" t="n">
        <f aca="false">IF(ISNUMBER($BW1699),IF($BW1699&gt;=2016,1,0),"")</f>
        <v>0</v>
      </c>
      <c r="W1699" s="0" t="str">
        <f aca="false">IF(AND(ISNUMBER($BW1699),ISNUMBER($BX1699)),IF($BW1699&gt;=2016,"post-only",IF($BX1699&lt;2016,"pre-only","mixed")),"")</f>
        <v>mixed</v>
      </c>
      <c r="X1699" s="0" t="n">
        <f aca="false">IF(AND(ISNUMBER($BW1699),ISNUMBER($BX1699)),MIN(1,MAX(0,($BX1699-2017+1)/($BX1699-$BW1699+1))),"")</f>
        <v>0.4</v>
      </c>
      <c r="Y1699" s="0" t="n">
        <f aca="false">IF(AND(ISNUMBER($BW1699),ISNUMBER($BX1699)),MIN(1,MAX(0,($BX1699-2018+1)/($BX1699-$BW1699+1))),"")</f>
        <v>0.3</v>
      </c>
      <c r="Z1699" s="0" t="n">
        <f aca="false">IF(AND(ISNUMBER($BW1699),ISNUMBER($BX1699)),MIN(1,MAX(0,($BX1699-2019+1)/($BX1699-$BW1699+1))),"")</f>
        <v>0.2</v>
      </c>
      <c r="AA1699" s="0" t="n">
        <f aca="false">IF(ISNUMBER($BX1699),IF($BX1699&gt;=2017,1,0),"")</f>
        <v>1</v>
      </c>
      <c r="AB1699" s="0" t="n">
        <f aca="false">IF(ISNUMBER($BX1699),IF($BX1699&gt;=2018,1,0),"")</f>
        <v>1</v>
      </c>
      <c r="AC1699" s="0" t="n">
        <f aca="false">IF(ISNUMBER($BX1699),IF($BX1699&gt;=2019,1,0),"")</f>
        <v>1</v>
      </c>
      <c r="AD1699" s="0" t="n">
        <f aca="false">IF($L1699&lt;&gt;"",IF($L1699&gt;2013,1,0),"")</f>
        <v>1</v>
      </c>
      <c r="AE1699" s="0" t="n">
        <f aca="false">IF($L1699&lt;&gt;"",1+IF($L1699&gt;2011,1,0)+IF($L1699&gt;2014,1,0),"")</f>
        <v>3</v>
      </c>
      <c r="AF1699" s="0" t="s">
        <v>87</v>
      </c>
      <c r="AG1699" s="0" t="s">
        <v>88</v>
      </c>
      <c r="AH1699" s="0" t="s">
        <v>90</v>
      </c>
      <c r="AI1699" s="0" t="s">
        <v>90</v>
      </c>
      <c r="AJ1699" s="0" t="s">
        <v>90</v>
      </c>
      <c r="AK1699" s="0" t="str">
        <f aca="false">IF(AND($CF1699&lt;&gt;"",IFERROR(INDEX(subsample_country_map!$B:$B,MATCH($CF1699,subsample_country_map!$A:$A,0)),"")&lt;&gt;""),INDEX(subsample_country_map!$B:$B,MATCH($CF1699,subsample_country_map!$A:$A,0)),INDEX(lookup!$AA:$AA,MATCH($A1699,lookup!$A:$A,0)))</f>
        <v>99_NCE</v>
      </c>
      <c r="AL1699" s="0" t="str">
        <f aca="false">IF(AND($CF1699&lt;&gt;"",IFERROR(INDEX(subsample_country_map!$C:$C,MATCH($CF1699,subsample_country_map!$A:$A,0)),"")&lt;&gt;""),INDEX(subsample_country_map!$C:$C,MATCH($CF1699,subsample_country_map!$A:$A,0)),INDEX(lookup!$AB:$AB,MATCH($A1699,lookup!$A:$A,0)))</f>
        <v>99_NCE</v>
      </c>
      <c r="AM1699" s="0" t="str">
        <f aca="false">IF(AND($CF1699&lt;&gt;"",IFERROR(INDEX(subsample_country_map!$D:$D,MATCH($CF1699,subsample_country_map!$A:$A,0)),"")&lt;&gt;""),INDEX(subsample_country_map!$D:$D,MATCH($CF1699,subsample_country_map!$A:$A,0)),INDEX(lookup!$AC:$AC,MATCH($A1699,lookup!$A:$A,0)))</f>
        <v>99_NCE</v>
      </c>
      <c r="AN1699" s="0" t="str">
        <f aca="false">IF(AND($CF1699&lt;&gt;"",IFERROR(INDEX(subsample_country_map!$E:$E,MATCH($CF1699,subsample_country_map!$A:$A,0)),"")&lt;&gt;""),INDEX(subsample_country_map!$E:$E,MATCH($CF1699,subsample_country_map!$A:$A,0)),INDEX(lookup!$AD:$AD,MATCH($A1699,lookup!$A:$A,0)))</f>
        <v>99_NCE</v>
      </c>
      <c r="AO1699" s="0" t="str">
        <f aca="false">INDEX(lookup!$Y:$Y,MATCH($A1699,lookup!$A:$A,0))</f>
        <v>0_published</v>
      </c>
      <c r="AP1699" s="0" t="str">
        <f aca="false">INDEX(lookup!$Z:$Z,MATCH($A1699,lookup!$A:$A,0))</f>
        <v>1_VHB high</v>
      </c>
      <c r="AQ1699" s="0" t="str">
        <f aca="false">INDEX(lookup!$W:$W,MATCH($A1699,lookup!$A:$A,0))</f>
        <v>1_fin/acc/econ</v>
      </c>
      <c r="AS1699" s="0" t="s">
        <v>91</v>
      </c>
      <c r="AT1699" s="0" t="s">
        <v>397</v>
      </c>
      <c r="AU1699" s="0" t="s">
        <v>93</v>
      </c>
      <c r="AV1699" s="0" t="s">
        <v>2471</v>
      </c>
      <c r="AW1699" s="0" t="s">
        <v>1762</v>
      </c>
      <c r="BA1699" s="0" t="n">
        <v>3473</v>
      </c>
      <c r="BB1699" s="0" t="s">
        <v>96</v>
      </c>
      <c r="BC1699" s="0" t="s">
        <v>122</v>
      </c>
      <c r="BD1699" s="0" t="s">
        <v>142</v>
      </c>
      <c r="BE1699" s="0" t="s">
        <v>6132</v>
      </c>
      <c r="BF1699" s="0" t="s">
        <v>6136</v>
      </c>
      <c r="BI1699" s="0" t="s">
        <v>189</v>
      </c>
      <c r="BJ1699" s="0" t="s">
        <v>6137</v>
      </c>
      <c r="BK1699" s="0" t="s">
        <v>750</v>
      </c>
      <c r="BL1699" s="0" t="s">
        <v>6138</v>
      </c>
      <c r="BM1699" s="0" t="s">
        <v>6125</v>
      </c>
      <c r="BN1699" s="0" t="s">
        <v>6115</v>
      </c>
      <c r="BO1699" s="0" t="s">
        <v>105</v>
      </c>
      <c r="BP1699" s="0" t="s">
        <v>6122</v>
      </c>
      <c r="BQ1699" s="0" t="s">
        <v>127</v>
      </c>
      <c r="BT1699" s="0" t="n">
        <v>0</v>
      </c>
      <c r="BU1699" s="0" t="s">
        <v>6126</v>
      </c>
      <c r="BW1699" s="0" t="n">
        <v>2011</v>
      </c>
      <c r="BX1699" s="0" t="n">
        <v>2020</v>
      </c>
      <c r="BY1699" s="0" t="s">
        <v>6127</v>
      </c>
      <c r="BZ1699" s="0" t="n">
        <v>2015.5</v>
      </c>
      <c r="CA1699" s="0" t="n">
        <v>0.5</v>
      </c>
      <c r="CB1699" s="0" t="n">
        <v>1</v>
      </c>
      <c r="CC1699" s="0" t="n">
        <v>1</v>
      </c>
      <c r="CD1699" s="0" t="n">
        <v>-0.019795479887325</v>
      </c>
      <c r="CE1699" s="0" t="n">
        <v>1</v>
      </c>
    </row>
    <row r="1700" customFormat="false" ht="15" hidden="false" customHeight="false" outlineLevel="0" collapsed="false">
      <c r="A1700" s="0" t="s">
        <v>6139</v>
      </c>
      <c r="B1700" s="0" t="n">
        <v>3005</v>
      </c>
      <c r="C1700" s="0" t="n">
        <v>-0.085709378367169</v>
      </c>
      <c r="D1700" s="0" t="n">
        <v>1469</v>
      </c>
      <c r="E1700" s="0" t="n">
        <f aca="false">IF(ISNUMBER($BA1700),$BA1700,IF(AND(ISNUMBER($D1700),ISNUMBER($BW1700),ISNUMBER($BX1700)),$D1700*($BX1700-$BW1700+1),""))</f>
        <v>1469</v>
      </c>
      <c r="H1700" s="0" t="s">
        <v>118</v>
      </c>
      <c r="I1700" s="0" t="s">
        <v>842</v>
      </c>
      <c r="J1700" s="0" t="n">
        <f aca="false">IF($BW1700&lt;&gt;"",$BW1700,"")</f>
        <v>2010</v>
      </c>
      <c r="K1700" s="0" t="n">
        <f aca="false">IF($BX1700&lt;&gt;"",$BX1700,"")</f>
        <v>2018</v>
      </c>
      <c r="L1700" s="0" t="n">
        <f aca="false">IF(AND(ISNUMBER($BW1700),ISNUMBER($BX1700)),($BW1700+$BX1700)/2,"")</f>
        <v>2014</v>
      </c>
      <c r="M1700" s="0" t="n">
        <f aca="false">IF($L1700&lt;&gt;"",$L1700,"")</f>
        <v>2014</v>
      </c>
      <c r="N1700" s="0" t="n">
        <f aca="false">IF(AND(ISNUMBER($BW1700),ISNUMBER($BX1700)),MIN(1,MAX(0,($BX1700-2016+1)/($BX1700-$BW1700+1))),"")</f>
        <v>0.333333333333333</v>
      </c>
      <c r="O1700" s="0" t="n">
        <f aca="false">IF(AND(ISNUMBER($BW1700),ISNUMBER($BX1700)),MIN(1,MAX(0,($BX1700-2017+1)/($BX1700-$BW1700+1))),"")</f>
        <v>0.222222222222222</v>
      </c>
      <c r="P1700" s="0" t="n">
        <f aca="false">IF(AND(ISNUMBER($BW1700),ISNUMBER($BX1700)),MIN(1,MAX(0,($BX1700-2018+1)/($BX1700-$BW1700+1))),"")</f>
        <v>0.111111111111111</v>
      </c>
      <c r="Q1700" s="0" t="n">
        <f aca="false">IF(AND(ISNUMBER($BW1700),ISNUMBER($BX1700)),MIN(1,MAX(0,($BX1700-2019+1)/($BX1700-$BW1700+1))),"")</f>
        <v>0</v>
      </c>
      <c r="R1700" s="0" t="n">
        <f aca="false">IF(AND(ISNUMBER($BW1700),ISNUMBER($BX1700)),MIN(1,MAX(0,($BX1700-2016+1)/($BX1700-$BW1700+1))),"")</f>
        <v>0.333333333333333</v>
      </c>
      <c r="S1700" s="0" t="n">
        <f aca="false">IF($L1700&lt;&gt;"",IF($L1700&gt;=2015.5,1,0),"")</f>
        <v>0</v>
      </c>
      <c r="T1700" s="0" t="n">
        <f aca="false">IF($L1700&lt;&gt;"",IF($L1700&gt;=2016,1,0),"")</f>
        <v>0</v>
      </c>
      <c r="U1700" s="0" t="n">
        <f aca="false">IF(ISNUMBER($BX1700),IF($BX1700&gt;=2016,1,0),"")</f>
        <v>1</v>
      </c>
      <c r="V1700" s="0" t="n">
        <f aca="false">IF(ISNUMBER($BW1700),IF($BW1700&gt;=2016,1,0),"")</f>
        <v>0</v>
      </c>
      <c r="W1700" s="0" t="str">
        <f aca="false">IF(AND(ISNUMBER($BW1700),ISNUMBER($BX1700)),IF($BW1700&gt;=2016,"post-only",IF($BX1700&lt;2016,"pre-only","mixed")),"")</f>
        <v>mixed</v>
      </c>
      <c r="X1700" s="0" t="n">
        <f aca="false">IF(AND(ISNUMBER($BW1700),ISNUMBER($BX1700)),MIN(1,MAX(0,($BX1700-2017+1)/($BX1700-$BW1700+1))),"")</f>
        <v>0.222222222222222</v>
      </c>
      <c r="Y1700" s="0" t="n">
        <f aca="false">IF(AND(ISNUMBER($BW1700),ISNUMBER($BX1700)),MIN(1,MAX(0,($BX1700-2018+1)/($BX1700-$BW1700+1))),"")</f>
        <v>0.111111111111111</v>
      </c>
      <c r="Z1700" s="0" t="n">
        <f aca="false">IF(AND(ISNUMBER($BW1700),ISNUMBER($BX1700)),MIN(1,MAX(0,($BX1700-2019+1)/($BX1700-$BW1700+1))),"")</f>
        <v>0</v>
      </c>
      <c r="AA1700" s="0" t="n">
        <f aca="false">IF(ISNUMBER($BX1700),IF($BX1700&gt;=2017,1,0),"")</f>
        <v>1</v>
      </c>
      <c r="AB1700" s="0" t="n">
        <f aca="false">IF(ISNUMBER($BX1700),IF($BX1700&gt;=2018,1,0),"")</f>
        <v>1</v>
      </c>
      <c r="AC1700" s="0" t="n">
        <f aca="false">IF(ISNUMBER($BX1700),IF($BX1700&gt;=2019,1,0),"")</f>
        <v>0</v>
      </c>
      <c r="AD1700" s="0" t="n">
        <f aca="false">IF($L1700&lt;&gt;"",IF($L1700&gt;2013,1,0),"")</f>
        <v>1</v>
      </c>
      <c r="AE1700" s="0" t="n">
        <f aca="false">IF($L1700&lt;&gt;"",1+IF($L1700&gt;2011,1,0)+IF($L1700&gt;2014,1,0),"")</f>
        <v>2</v>
      </c>
      <c r="AF1700" s="0" t="s">
        <v>87</v>
      </c>
      <c r="AG1700" s="0" t="s">
        <v>88</v>
      </c>
      <c r="AH1700" s="0" t="s">
        <v>89</v>
      </c>
      <c r="AI1700" s="0" t="s">
        <v>497</v>
      </c>
      <c r="AJ1700" s="0" t="s">
        <v>497</v>
      </c>
      <c r="AK1700" s="0" t="str">
        <f aca="false">IF(AND($CF1700&lt;&gt;"",IFERROR(INDEX(subsample_country_map!$B:$B,MATCH($CF1700,subsample_country_map!$A:$A,0)),"")&lt;&gt;""),INDEX(subsample_country_map!$B:$B,MATCH($CF1700,subsample_country_map!$A:$A,0)),INDEX(lookup!$AA:$AA,MATCH($A1700,lookup!$A:$A,0)))</f>
        <v>2_Europe</v>
      </c>
      <c r="AL1700" s="0" t="str">
        <f aca="false">IF(AND($CF1700&lt;&gt;"",IFERROR(INDEX(subsample_country_map!$C:$C,MATCH($CF1700,subsample_country_map!$A:$A,0)),"")&lt;&gt;""),INDEX(subsample_country_map!$C:$C,MATCH($CF1700,subsample_country_map!$A:$A,0)),INDEX(lookup!$AB:$AB,MATCH($A1700,lookup!$A:$A,0)))</f>
        <v>1_developed</v>
      </c>
      <c r="AM1700" s="0" t="str">
        <f aca="false">IF(AND($CF1700&lt;&gt;"",IFERROR(INDEX(subsample_country_map!$D:$D,MATCH($CF1700,subsample_country_map!$A:$A,0)),"")&lt;&gt;""),INDEX(subsample_country_map!$D:$D,MATCH($CF1700,subsample_country_map!$A:$A,0)),INDEX(lookup!$AC:$AC,MATCH($A1700,lookup!$A:$A,0)))</f>
        <v>1_western</v>
      </c>
      <c r="AN1700" s="0" t="str">
        <f aca="false">IF(AND($CF1700&lt;&gt;"",IFERROR(INDEX(subsample_country_map!$E:$E,MATCH($CF1700,subsample_country_map!$A:$A,0)),"")&lt;&gt;""),INDEX(subsample_country_map!$E:$E,MATCH($CF1700,subsample_country_map!$A:$A,0)),INDEX(lookup!$AD:$AD,MATCH($A1700,lookup!$A:$A,0)))</f>
        <v>1_common law</v>
      </c>
      <c r="AO1700" s="0" t="str">
        <f aca="false">INDEX(lookup!$Y:$Y,MATCH($A1700,lookup!$A:$A,0))</f>
        <v>0_published</v>
      </c>
      <c r="AP1700" s="0" t="str">
        <f aca="false">INDEX(lookup!$Z:$Z,MATCH($A1700,lookup!$A:$A,0))</f>
        <v>1_VHB high</v>
      </c>
      <c r="AQ1700" s="0" t="str">
        <f aca="false">INDEX(lookup!$W:$W,MATCH($A1700,lookup!$A:$A,0))</f>
        <v>2_sust</v>
      </c>
      <c r="AS1700" s="0" t="s">
        <v>91</v>
      </c>
      <c r="AT1700" s="0" t="s">
        <v>397</v>
      </c>
      <c r="AU1700" s="0" t="s">
        <v>93</v>
      </c>
      <c r="AV1700" s="0" t="s">
        <v>6140</v>
      </c>
      <c r="AY1700" s="0" t="s">
        <v>406</v>
      </c>
      <c r="BA1700" s="0" t="n">
        <v>1469</v>
      </c>
      <c r="BB1700" s="0" t="s">
        <v>347</v>
      </c>
      <c r="BC1700" s="0" t="s">
        <v>122</v>
      </c>
      <c r="BD1700" s="0" t="s">
        <v>4416</v>
      </c>
      <c r="BE1700" s="0" t="s">
        <v>98</v>
      </c>
      <c r="BI1700" s="0" t="s">
        <v>208</v>
      </c>
      <c r="BJ1700" s="0" t="s">
        <v>6141</v>
      </c>
      <c r="BK1700" s="0" t="s">
        <v>6142</v>
      </c>
      <c r="BL1700" s="0" t="s">
        <v>6143</v>
      </c>
      <c r="BM1700" s="0" t="s">
        <v>6144</v>
      </c>
      <c r="BN1700" s="0" t="s">
        <v>6145</v>
      </c>
      <c r="BO1700" s="0" t="s">
        <v>769</v>
      </c>
      <c r="BP1700" s="0" t="s">
        <v>6139</v>
      </c>
      <c r="BQ1700" s="0" t="s">
        <v>127</v>
      </c>
      <c r="BT1700" s="0" t="n">
        <v>0</v>
      </c>
      <c r="BU1700" s="0" t="s">
        <v>6146</v>
      </c>
      <c r="BW1700" s="0" t="n">
        <v>2010</v>
      </c>
      <c r="BX1700" s="0" t="n">
        <v>2018</v>
      </c>
      <c r="BY1700" s="0" t="s">
        <v>6147</v>
      </c>
      <c r="BZ1700" s="0" t="n">
        <v>2014</v>
      </c>
      <c r="CA1700" s="0" t="n">
        <v>0.333333333333333</v>
      </c>
      <c r="CB1700" s="0" t="n">
        <v>0</v>
      </c>
      <c r="CC1700" s="0" t="n">
        <v>1</v>
      </c>
      <c r="CD1700" s="0" t="n">
        <v>-0.085920184797482</v>
      </c>
      <c r="CE1700" s="0" t="n">
        <v>1</v>
      </c>
    </row>
    <row r="1701" customFormat="false" ht="15" hidden="false" customHeight="false" outlineLevel="0" collapsed="false">
      <c r="A1701" s="0" t="s">
        <v>6139</v>
      </c>
      <c r="B1701" s="0" t="n">
        <v>3006</v>
      </c>
      <c r="C1701" s="0" t="n">
        <v>-0.0564043171650845</v>
      </c>
      <c r="D1701" s="0" t="n">
        <v>886</v>
      </c>
      <c r="E1701" s="0" t="n">
        <f aca="false">IF(ISNUMBER($BA1701),$BA1701,IF(AND(ISNUMBER($D1701),ISNUMBER($BW1701),ISNUMBER($BX1701)),$D1701*($BX1701-$BW1701+1),""))</f>
        <v>886</v>
      </c>
      <c r="H1701" s="0" t="s">
        <v>118</v>
      </c>
      <c r="I1701" s="0" t="s">
        <v>842</v>
      </c>
      <c r="J1701" s="0" t="n">
        <f aca="false">IF($BW1701&lt;&gt;"",$BW1701,"")</f>
        <v>2010</v>
      </c>
      <c r="K1701" s="0" t="n">
        <f aca="false">IF($BX1701&lt;&gt;"",$BX1701,"")</f>
        <v>2018</v>
      </c>
      <c r="L1701" s="0" t="n">
        <f aca="false">IF(AND(ISNUMBER($BW1701),ISNUMBER($BX1701)),($BW1701+$BX1701)/2,"")</f>
        <v>2014</v>
      </c>
      <c r="M1701" s="0" t="n">
        <f aca="false">IF($L1701&lt;&gt;"",$L1701,"")</f>
        <v>2014</v>
      </c>
      <c r="N1701" s="0" t="n">
        <f aca="false">IF(AND(ISNUMBER($BW1701),ISNUMBER($BX1701)),MIN(1,MAX(0,($BX1701-2016+1)/($BX1701-$BW1701+1))),"")</f>
        <v>0.333333333333333</v>
      </c>
      <c r="O1701" s="0" t="n">
        <f aca="false">IF(AND(ISNUMBER($BW1701),ISNUMBER($BX1701)),MIN(1,MAX(0,($BX1701-2017+1)/($BX1701-$BW1701+1))),"")</f>
        <v>0.222222222222222</v>
      </c>
      <c r="P1701" s="0" t="n">
        <f aca="false">IF(AND(ISNUMBER($BW1701),ISNUMBER($BX1701)),MIN(1,MAX(0,($BX1701-2018+1)/($BX1701-$BW1701+1))),"")</f>
        <v>0.111111111111111</v>
      </c>
      <c r="Q1701" s="0" t="n">
        <f aca="false">IF(AND(ISNUMBER($BW1701),ISNUMBER($BX1701)),MIN(1,MAX(0,($BX1701-2019+1)/($BX1701-$BW1701+1))),"")</f>
        <v>0</v>
      </c>
      <c r="R1701" s="0" t="n">
        <f aca="false">IF(AND(ISNUMBER($BW1701),ISNUMBER($BX1701)),MIN(1,MAX(0,($BX1701-2016+1)/($BX1701-$BW1701+1))),"")</f>
        <v>0.333333333333333</v>
      </c>
      <c r="S1701" s="0" t="n">
        <f aca="false">IF($L1701&lt;&gt;"",IF($L1701&gt;=2015.5,1,0),"")</f>
        <v>0</v>
      </c>
      <c r="T1701" s="0" t="n">
        <f aca="false">IF($L1701&lt;&gt;"",IF($L1701&gt;=2016,1,0),"")</f>
        <v>0</v>
      </c>
      <c r="U1701" s="0" t="n">
        <f aca="false">IF(ISNUMBER($BX1701),IF($BX1701&gt;=2016,1,0),"")</f>
        <v>1</v>
      </c>
      <c r="V1701" s="0" t="n">
        <f aca="false">IF(ISNUMBER($BW1701),IF($BW1701&gt;=2016,1,0),"")</f>
        <v>0</v>
      </c>
      <c r="W1701" s="0" t="str">
        <f aca="false">IF(AND(ISNUMBER($BW1701),ISNUMBER($BX1701)),IF($BW1701&gt;=2016,"post-only",IF($BX1701&lt;2016,"pre-only","mixed")),"")</f>
        <v>mixed</v>
      </c>
      <c r="X1701" s="0" t="n">
        <f aca="false">IF(AND(ISNUMBER($BW1701),ISNUMBER($BX1701)),MIN(1,MAX(0,($BX1701-2017+1)/($BX1701-$BW1701+1))),"")</f>
        <v>0.222222222222222</v>
      </c>
      <c r="Y1701" s="0" t="n">
        <f aca="false">IF(AND(ISNUMBER($BW1701),ISNUMBER($BX1701)),MIN(1,MAX(0,($BX1701-2018+1)/($BX1701-$BW1701+1))),"")</f>
        <v>0.111111111111111</v>
      </c>
      <c r="Z1701" s="0" t="n">
        <f aca="false">IF(AND(ISNUMBER($BW1701),ISNUMBER($BX1701)),MIN(1,MAX(0,($BX1701-2019+1)/($BX1701-$BW1701+1))),"")</f>
        <v>0</v>
      </c>
      <c r="AA1701" s="0" t="n">
        <f aca="false">IF(ISNUMBER($BX1701),IF($BX1701&gt;=2017,1,0),"")</f>
        <v>1</v>
      </c>
      <c r="AB1701" s="0" t="n">
        <f aca="false">IF(ISNUMBER($BX1701),IF($BX1701&gt;=2018,1,0),"")</f>
        <v>1</v>
      </c>
      <c r="AC1701" s="0" t="n">
        <f aca="false">IF(ISNUMBER($BX1701),IF($BX1701&gt;=2019,1,0),"")</f>
        <v>0</v>
      </c>
      <c r="AD1701" s="0" t="n">
        <f aca="false">IF($L1701&lt;&gt;"",IF($L1701&gt;2013,1,0),"")</f>
        <v>1</v>
      </c>
      <c r="AE1701" s="0" t="n">
        <f aca="false">IF($L1701&lt;&gt;"",1+IF($L1701&gt;2011,1,0)+IF($L1701&gt;2014,1,0),"")</f>
        <v>2</v>
      </c>
      <c r="AF1701" s="0" t="s">
        <v>87</v>
      </c>
      <c r="AG1701" s="0" t="s">
        <v>88</v>
      </c>
      <c r="AH1701" s="0" t="s">
        <v>89</v>
      </c>
      <c r="AI1701" s="0" t="s">
        <v>497</v>
      </c>
      <c r="AJ1701" s="0" t="s">
        <v>497</v>
      </c>
      <c r="AK1701" s="0" t="str">
        <f aca="false">IF(AND($CF1701&lt;&gt;"",IFERROR(INDEX(subsample_country_map!$B:$B,MATCH($CF1701,subsample_country_map!$A:$A,0)),"")&lt;&gt;""),INDEX(subsample_country_map!$B:$B,MATCH($CF1701,subsample_country_map!$A:$A,0)),INDEX(lookup!$AA:$AA,MATCH($A1701,lookup!$A:$A,0)))</f>
        <v>2_Europe</v>
      </c>
      <c r="AL1701" s="0" t="str">
        <f aca="false">IF(AND($CF1701&lt;&gt;"",IFERROR(INDEX(subsample_country_map!$C:$C,MATCH($CF1701,subsample_country_map!$A:$A,0)),"")&lt;&gt;""),INDEX(subsample_country_map!$C:$C,MATCH($CF1701,subsample_country_map!$A:$A,0)),INDEX(lookup!$AB:$AB,MATCH($A1701,lookup!$A:$A,0)))</f>
        <v>1_developed</v>
      </c>
      <c r="AM1701" s="0" t="str">
        <f aca="false">IF(AND($CF1701&lt;&gt;"",IFERROR(INDEX(subsample_country_map!$D:$D,MATCH($CF1701,subsample_country_map!$A:$A,0)),"")&lt;&gt;""),INDEX(subsample_country_map!$D:$D,MATCH($CF1701,subsample_country_map!$A:$A,0)),INDEX(lookup!$AC:$AC,MATCH($A1701,lookup!$A:$A,0)))</f>
        <v>1_western</v>
      </c>
      <c r="AN1701" s="0" t="str">
        <f aca="false">IF(AND($CF1701&lt;&gt;"",IFERROR(INDEX(subsample_country_map!$E:$E,MATCH($CF1701,subsample_country_map!$A:$A,0)),"")&lt;&gt;""),INDEX(subsample_country_map!$E:$E,MATCH($CF1701,subsample_country_map!$A:$A,0)),INDEX(lookup!$AD:$AD,MATCH($A1701,lookup!$A:$A,0)))</f>
        <v>1_common law</v>
      </c>
      <c r="AO1701" s="0" t="str">
        <f aca="false">INDEX(lookup!$Y:$Y,MATCH($A1701,lookup!$A:$A,0))</f>
        <v>0_published</v>
      </c>
      <c r="AP1701" s="0" t="str">
        <f aca="false">INDEX(lookup!$Z:$Z,MATCH($A1701,lookup!$A:$A,0))</f>
        <v>1_VHB high</v>
      </c>
      <c r="AQ1701" s="0" t="str">
        <f aca="false">INDEX(lookup!$W:$W,MATCH($A1701,lookup!$A:$A,0))</f>
        <v>2_sust</v>
      </c>
      <c r="AS1701" s="0" t="s">
        <v>91</v>
      </c>
      <c r="AT1701" s="0" t="s">
        <v>397</v>
      </c>
      <c r="AU1701" s="0" t="s">
        <v>93</v>
      </c>
      <c r="AV1701" s="0" t="s">
        <v>6148</v>
      </c>
      <c r="AY1701" s="0" t="s">
        <v>1822</v>
      </c>
      <c r="BA1701" s="0" t="n">
        <v>886</v>
      </c>
      <c r="BB1701" s="0" t="s">
        <v>347</v>
      </c>
      <c r="BC1701" s="0" t="s">
        <v>122</v>
      </c>
      <c r="BD1701" s="0" t="s">
        <v>4416</v>
      </c>
      <c r="BE1701" s="0" t="s">
        <v>389</v>
      </c>
      <c r="BF1701" s="0" t="s">
        <v>6149</v>
      </c>
      <c r="BG1701" s="0" t="s">
        <v>1428</v>
      </c>
      <c r="BH1701" s="0" t="s">
        <v>2535</v>
      </c>
      <c r="BI1701" s="0" t="s">
        <v>208</v>
      </c>
      <c r="BJ1701" s="0" t="s">
        <v>6150</v>
      </c>
      <c r="BK1701" s="0" t="s">
        <v>6142</v>
      </c>
      <c r="BL1701" s="0" t="s">
        <v>6151</v>
      </c>
      <c r="BM1701" s="0" t="s">
        <v>6144</v>
      </c>
      <c r="BN1701" s="0" t="s">
        <v>6145</v>
      </c>
      <c r="BO1701" s="0" t="s">
        <v>769</v>
      </c>
      <c r="BP1701" s="0" t="s">
        <v>6139</v>
      </c>
      <c r="BQ1701" s="0" t="s">
        <v>127</v>
      </c>
      <c r="BT1701" s="0" t="n">
        <v>0</v>
      </c>
      <c r="BU1701" s="0" t="s">
        <v>6146</v>
      </c>
      <c r="BW1701" s="0" t="n">
        <v>2010</v>
      </c>
      <c r="BX1701" s="0" t="n">
        <v>2018</v>
      </c>
      <c r="BY1701" s="0" t="s">
        <v>6147</v>
      </c>
      <c r="BZ1701" s="0" t="n">
        <v>2014</v>
      </c>
      <c r="CA1701" s="0" t="n">
        <v>0.333333333333333</v>
      </c>
      <c r="CB1701" s="0" t="n">
        <v>0</v>
      </c>
      <c r="CC1701" s="0" t="n">
        <v>1</v>
      </c>
      <c r="CD1701" s="0" t="n">
        <v>-0.0564642473874231</v>
      </c>
      <c r="CE1701" s="0" t="n">
        <v>1</v>
      </c>
    </row>
    <row r="1702" customFormat="false" ht="15" hidden="false" customHeight="false" outlineLevel="0" collapsed="false">
      <c r="A1702" s="0" t="s">
        <v>6139</v>
      </c>
      <c r="B1702" s="0" t="n">
        <v>3007</v>
      </c>
      <c r="C1702" s="0" t="n">
        <v>-0.28910946879832</v>
      </c>
      <c r="D1702" s="0" t="n">
        <v>583</v>
      </c>
      <c r="E1702" s="0" t="n">
        <f aca="false">IF(ISNUMBER($BA1702),$BA1702,IF(AND(ISNUMBER($D1702),ISNUMBER($BW1702),ISNUMBER($BX1702)),$D1702*($BX1702-$BW1702+1),""))</f>
        <v>583</v>
      </c>
      <c r="H1702" s="0" t="s">
        <v>118</v>
      </c>
      <c r="I1702" s="0" t="s">
        <v>842</v>
      </c>
      <c r="J1702" s="0" t="n">
        <f aca="false">IF($BW1702&lt;&gt;"",$BW1702,"")</f>
        <v>2010</v>
      </c>
      <c r="K1702" s="0" t="n">
        <f aca="false">IF($BX1702&lt;&gt;"",$BX1702,"")</f>
        <v>2018</v>
      </c>
      <c r="L1702" s="0" t="n">
        <f aca="false">IF(AND(ISNUMBER($BW1702),ISNUMBER($BX1702)),($BW1702+$BX1702)/2,"")</f>
        <v>2014</v>
      </c>
      <c r="M1702" s="0" t="n">
        <f aca="false">IF($L1702&lt;&gt;"",$L1702,"")</f>
        <v>2014</v>
      </c>
      <c r="N1702" s="0" t="n">
        <f aca="false">IF(AND(ISNUMBER($BW1702),ISNUMBER($BX1702)),MIN(1,MAX(0,($BX1702-2016+1)/($BX1702-$BW1702+1))),"")</f>
        <v>0.333333333333333</v>
      </c>
      <c r="O1702" s="0" t="n">
        <f aca="false">IF(AND(ISNUMBER($BW1702),ISNUMBER($BX1702)),MIN(1,MAX(0,($BX1702-2017+1)/($BX1702-$BW1702+1))),"")</f>
        <v>0.222222222222222</v>
      </c>
      <c r="P1702" s="0" t="n">
        <f aca="false">IF(AND(ISNUMBER($BW1702),ISNUMBER($BX1702)),MIN(1,MAX(0,($BX1702-2018+1)/($BX1702-$BW1702+1))),"")</f>
        <v>0.111111111111111</v>
      </c>
      <c r="Q1702" s="0" t="n">
        <f aca="false">IF(AND(ISNUMBER($BW1702),ISNUMBER($BX1702)),MIN(1,MAX(0,($BX1702-2019+1)/($BX1702-$BW1702+1))),"")</f>
        <v>0</v>
      </c>
      <c r="R1702" s="0" t="n">
        <f aca="false">IF(AND(ISNUMBER($BW1702),ISNUMBER($BX1702)),MIN(1,MAX(0,($BX1702-2016+1)/($BX1702-$BW1702+1))),"")</f>
        <v>0.333333333333333</v>
      </c>
      <c r="S1702" s="0" t="n">
        <f aca="false">IF($L1702&lt;&gt;"",IF($L1702&gt;=2015.5,1,0),"")</f>
        <v>0</v>
      </c>
      <c r="T1702" s="0" t="n">
        <f aca="false">IF($L1702&lt;&gt;"",IF($L1702&gt;=2016,1,0),"")</f>
        <v>0</v>
      </c>
      <c r="U1702" s="0" t="n">
        <f aca="false">IF(ISNUMBER($BX1702),IF($BX1702&gt;=2016,1,0),"")</f>
        <v>1</v>
      </c>
      <c r="V1702" s="0" t="n">
        <f aca="false">IF(ISNUMBER($BW1702),IF($BW1702&gt;=2016,1,0),"")</f>
        <v>0</v>
      </c>
      <c r="W1702" s="0" t="str">
        <f aca="false">IF(AND(ISNUMBER($BW1702),ISNUMBER($BX1702)),IF($BW1702&gt;=2016,"post-only",IF($BX1702&lt;2016,"pre-only","mixed")),"")</f>
        <v>mixed</v>
      </c>
      <c r="X1702" s="0" t="n">
        <f aca="false">IF(AND(ISNUMBER($BW1702),ISNUMBER($BX1702)),MIN(1,MAX(0,($BX1702-2017+1)/($BX1702-$BW1702+1))),"")</f>
        <v>0.222222222222222</v>
      </c>
      <c r="Y1702" s="0" t="n">
        <f aca="false">IF(AND(ISNUMBER($BW1702),ISNUMBER($BX1702)),MIN(1,MAX(0,($BX1702-2018+1)/($BX1702-$BW1702+1))),"")</f>
        <v>0.111111111111111</v>
      </c>
      <c r="Z1702" s="0" t="n">
        <f aca="false">IF(AND(ISNUMBER($BW1702),ISNUMBER($BX1702)),MIN(1,MAX(0,($BX1702-2019+1)/($BX1702-$BW1702+1))),"")</f>
        <v>0</v>
      </c>
      <c r="AA1702" s="0" t="n">
        <f aca="false">IF(ISNUMBER($BX1702),IF($BX1702&gt;=2017,1,0),"")</f>
        <v>1</v>
      </c>
      <c r="AB1702" s="0" t="n">
        <f aca="false">IF(ISNUMBER($BX1702),IF($BX1702&gt;=2018,1,0),"")</f>
        <v>1</v>
      </c>
      <c r="AC1702" s="0" t="n">
        <f aca="false">IF(ISNUMBER($BX1702),IF($BX1702&gt;=2019,1,0),"")</f>
        <v>0</v>
      </c>
      <c r="AD1702" s="0" t="n">
        <f aca="false">IF($L1702&lt;&gt;"",IF($L1702&gt;2013,1,0),"")</f>
        <v>1</v>
      </c>
      <c r="AE1702" s="0" t="n">
        <f aca="false">IF($L1702&lt;&gt;"",1+IF($L1702&gt;2011,1,0)+IF($L1702&gt;2014,1,0),"")</f>
        <v>2</v>
      </c>
      <c r="AF1702" s="0" t="s">
        <v>87</v>
      </c>
      <c r="AG1702" s="0" t="s">
        <v>88</v>
      </c>
      <c r="AH1702" s="0" t="s">
        <v>89</v>
      </c>
      <c r="AI1702" s="0" t="s">
        <v>497</v>
      </c>
      <c r="AJ1702" s="0" t="s">
        <v>497</v>
      </c>
      <c r="AK1702" s="0" t="str">
        <f aca="false">IF(AND($CF1702&lt;&gt;"",IFERROR(INDEX(subsample_country_map!$B:$B,MATCH($CF1702,subsample_country_map!$A:$A,0)),"")&lt;&gt;""),INDEX(subsample_country_map!$B:$B,MATCH($CF1702,subsample_country_map!$A:$A,0)),INDEX(lookup!$AA:$AA,MATCH($A1702,lookup!$A:$A,0)))</f>
        <v>2_Europe</v>
      </c>
      <c r="AL1702" s="0" t="str">
        <f aca="false">IF(AND($CF1702&lt;&gt;"",IFERROR(INDEX(subsample_country_map!$C:$C,MATCH($CF1702,subsample_country_map!$A:$A,0)),"")&lt;&gt;""),INDEX(subsample_country_map!$C:$C,MATCH($CF1702,subsample_country_map!$A:$A,0)),INDEX(lookup!$AB:$AB,MATCH($A1702,lookup!$A:$A,0)))</f>
        <v>1_developed</v>
      </c>
      <c r="AM1702" s="0" t="str">
        <f aca="false">IF(AND($CF1702&lt;&gt;"",IFERROR(INDEX(subsample_country_map!$D:$D,MATCH($CF1702,subsample_country_map!$A:$A,0)),"")&lt;&gt;""),INDEX(subsample_country_map!$D:$D,MATCH($CF1702,subsample_country_map!$A:$A,0)),INDEX(lookup!$AC:$AC,MATCH($A1702,lookup!$A:$A,0)))</f>
        <v>1_western</v>
      </c>
      <c r="AN1702" s="0" t="str">
        <f aca="false">IF(AND($CF1702&lt;&gt;"",IFERROR(INDEX(subsample_country_map!$E:$E,MATCH($CF1702,subsample_country_map!$A:$A,0)),"")&lt;&gt;""),INDEX(subsample_country_map!$E:$E,MATCH($CF1702,subsample_country_map!$A:$A,0)),INDEX(lookup!$AD:$AD,MATCH($A1702,lookup!$A:$A,0)))</f>
        <v>1_common law</v>
      </c>
      <c r="AO1702" s="0" t="str">
        <f aca="false">INDEX(lookup!$Y:$Y,MATCH($A1702,lookup!$A:$A,0))</f>
        <v>0_published</v>
      </c>
      <c r="AP1702" s="0" t="str">
        <f aca="false">INDEX(lookup!$Z:$Z,MATCH($A1702,lookup!$A:$A,0))</f>
        <v>1_VHB high</v>
      </c>
      <c r="AQ1702" s="0" t="str">
        <f aca="false">INDEX(lookup!$W:$W,MATCH($A1702,lookup!$A:$A,0))</f>
        <v>2_sust</v>
      </c>
      <c r="AS1702" s="0" t="s">
        <v>91</v>
      </c>
      <c r="AT1702" s="0" t="s">
        <v>397</v>
      </c>
      <c r="AU1702" s="0" t="s">
        <v>93</v>
      </c>
      <c r="AV1702" s="0" t="s">
        <v>6152</v>
      </c>
      <c r="AY1702" s="0" t="s">
        <v>2242</v>
      </c>
      <c r="BA1702" s="0" t="n">
        <v>583</v>
      </c>
      <c r="BB1702" s="0" t="s">
        <v>347</v>
      </c>
      <c r="BC1702" s="0" t="s">
        <v>122</v>
      </c>
      <c r="BD1702" s="0" t="s">
        <v>4416</v>
      </c>
      <c r="BE1702" s="0" t="s">
        <v>389</v>
      </c>
      <c r="BF1702" s="0" t="s">
        <v>6153</v>
      </c>
      <c r="BG1702" s="0" t="s">
        <v>2562</v>
      </c>
      <c r="BH1702" s="0" t="s">
        <v>4638</v>
      </c>
      <c r="BI1702" s="0" t="s">
        <v>208</v>
      </c>
      <c r="BJ1702" s="0" t="s">
        <v>6154</v>
      </c>
      <c r="BK1702" s="0" t="s">
        <v>6142</v>
      </c>
      <c r="BL1702" s="0" t="s">
        <v>6155</v>
      </c>
      <c r="BM1702" s="0" t="s">
        <v>6144</v>
      </c>
      <c r="BN1702" s="0" t="s">
        <v>6145</v>
      </c>
      <c r="BO1702" s="0" t="s">
        <v>769</v>
      </c>
      <c r="BP1702" s="0" t="s">
        <v>6139</v>
      </c>
      <c r="BQ1702" s="0" t="s">
        <v>127</v>
      </c>
      <c r="BT1702" s="0" t="n">
        <v>0</v>
      </c>
      <c r="BU1702" s="0" t="s">
        <v>6146</v>
      </c>
      <c r="BW1702" s="0" t="n">
        <v>2010</v>
      </c>
      <c r="BX1702" s="0" t="n">
        <v>2018</v>
      </c>
      <c r="BY1702" s="0" t="s">
        <v>6147</v>
      </c>
      <c r="BZ1702" s="0" t="n">
        <v>2014</v>
      </c>
      <c r="CA1702" s="0" t="n">
        <v>0.333333333333333</v>
      </c>
      <c r="CB1702" s="0" t="n">
        <v>0</v>
      </c>
      <c r="CC1702" s="0" t="n">
        <v>1</v>
      </c>
      <c r="CD1702" s="0" t="n">
        <v>-0.297594235652775</v>
      </c>
      <c r="CE1702" s="0" t="n">
        <v>1</v>
      </c>
    </row>
    <row r="1703" customFormat="false" ht="15" hidden="false" customHeight="false" outlineLevel="0" collapsed="false">
      <c r="A1703" s="0" t="s">
        <v>6139</v>
      </c>
      <c r="B1703" s="0" t="n">
        <v>3008</v>
      </c>
      <c r="C1703" s="0" t="n">
        <v>-0.0370075741036722</v>
      </c>
      <c r="D1703" s="0" t="n">
        <v>1469</v>
      </c>
      <c r="E1703" s="0" t="n">
        <f aca="false">IF(ISNUMBER($BA1703),$BA1703,IF(AND(ISNUMBER($D1703),ISNUMBER($BW1703),ISNUMBER($BX1703)),$D1703*($BX1703-$BW1703+1),""))</f>
        <v>1469</v>
      </c>
      <c r="H1703" s="0" t="s">
        <v>118</v>
      </c>
      <c r="I1703" s="0" t="s">
        <v>842</v>
      </c>
      <c r="J1703" s="0" t="n">
        <f aca="false">IF($BW1703&lt;&gt;"",$BW1703,"")</f>
        <v>2010</v>
      </c>
      <c r="K1703" s="0" t="n">
        <f aca="false">IF($BX1703&lt;&gt;"",$BX1703,"")</f>
        <v>2018</v>
      </c>
      <c r="L1703" s="0" t="n">
        <f aca="false">IF(AND(ISNUMBER($BW1703),ISNUMBER($BX1703)),($BW1703+$BX1703)/2,"")</f>
        <v>2014</v>
      </c>
      <c r="M1703" s="0" t="n">
        <f aca="false">IF($L1703&lt;&gt;"",$L1703,"")</f>
        <v>2014</v>
      </c>
      <c r="N1703" s="0" t="n">
        <f aca="false">IF(AND(ISNUMBER($BW1703),ISNUMBER($BX1703)),MIN(1,MAX(0,($BX1703-2016+1)/($BX1703-$BW1703+1))),"")</f>
        <v>0.333333333333333</v>
      </c>
      <c r="O1703" s="0" t="n">
        <f aca="false">IF(AND(ISNUMBER($BW1703),ISNUMBER($BX1703)),MIN(1,MAX(0,($BX1703-2017+1)/($BX1703-$BW1703+1))),"")</f>
        <v>0.222222222222222</v>
      </c>
      <c r="P1703" s="0" t="n">
        <f aca="false">IF(AND(ISNUMBER($BW1703),ISNUMBER($BX1703)),MIN(1,MAX(0,($BX1703-2018+1)/($BX1703-$BW1703+1))),"")</f>
        <v>0.111111111111111</v>
      </c>
      <c r="Q1703" s="0" t="n">
        <f aca="false">IF(AND(ISNUMBER($BW1703),ISNUMBER($BX1703)),MIN(1,MAX(0,($BX1703-2019+1)/($BX1703-$BW1703+1))),"")</f>
        <v>0</v>
      </c>
      <c r="R1703" s="0" t="n">
        <f aca="false">IF(AND(ISNUMBER($BW1703),ISNUMBER($BX1703)),MIN(1,MAX(0,($BX1703-2016+1)/($BX1703-$BW1703+1))),"")</f>
        <v>0.333333333333333</v>
      </c>
      <c r="S1703" s="0" t="n">
        <f aca="false">IF($L1703&lt;&gt;"",IF($L1703&gt;=2015.5,1,0),"")</f>
        <v>0</v>
      </c>
      <c r="T1703" s="0" t="n">
        <f aca="false">IF($L1703&lt;&gt;"",IF($L1703&gt;=2016,1,0),"")</f>
        <v>0</v>
      </c>
      <c r="U1703" s="0" t="n">
        <f aca="false">IF(ISNUMBER($BX1703),IF($BX1703&gt;=2016,1,0),"")</f>
        <v>1</v>
      </c>
      <c r="V1703" s="0" t="n">
        <f aca="false">IF(ISNUMBER($BW1703),IF($BW1703&gt;=2016,1,0),"")</f>
        <v>0</v>
      </c>
      <c r="W1703" s="0" t="str">
        <f aca="false">IF(AND(ISNUMBER($BW1703),ISNUMBER($BX1703)),IF($BW1703&gt;=2016,"post-only",IF($BX1703&lt;2016,"pre-only","mixed")),"")</f>
        <v>mixed</v>
      </c>
      <c r="X1703" s="0" t="n">
        <f aca="false">IF(AND(ISNUMBER($BW1703),ISNUMBER($BX1703)),MIN(1,MAX(0,($BX1703-2017+1)/($BX1703-$BW1703+1))),"")</f>
        <v>0.222222222222222</v>
      </c>
      <c r="Y1703" s="0" t="n">
        <f aca="false">IF(AND(ISNUMBER($BW1703),ISNUMBER($BX1703)),MIN(1,MAX(0,($BX1703-2018+1)/($BX1703-$BW1703+1))),"")</f>
        <v>0.111111111111111</v>
      </c>
      <c r="Z1703" s="0" t="n">
        <f aca="false">IF(AND(ISNUMBER($BW1703),ISNUMBER($BX1703)),MIN(1,MAX(0,($BX1703-2019+1)/($BX1703-$BW1703+1))),"")</f>
        <v>0</v>
      </c>
      <c r="AA1703" s="0" t="n">
        <f aca="false">IF(ISNUMBER($BX1703),IF($BX1703&gt;=2017,1,0),"")</f>
        <v>1</v>
      </c>
      <c r="AB1703" s="0" t="n">
        <f aca="false">IF(ISNUMBER($BX1703),IF($BX1703&gt;=2018,1,0),"")</f>
        <v>1</v>
      </c>
      <c r="AC1703" s="0" t="n">
        <f aca="false">IF(ISNUMBER($BX1703),IF($BX1703&gt;=2019,1,0),"")</f>
        <v>0</v>
      </c>
      <c r="AD1703" s="0" t="n">
        <f aca="false">IF($L1703&lt;&gt;"",IF($L1703&gt;2013,1,0),"")</f>
        <v>1</v>
      </c>
      <c r="AE1703" s="0" t="n">
        <f aca="false">IF($L1703&lt;&gt;"",1+IF($L1703&gt;2011,1,0)+IF($L1703&gt;2014,1,0),"")</f>
        <v>2</v>
      </c>
      <c r="AF1703" s="0" t="s">
        <v>87</v>
      </c>
      <c r="AG1703" s="0" t="s">
        <v>88</v>
      </c>
      <c r="AH1703" s="0" t="s">
        <v>89</v>
      </c>
      <c r="AI1703" s="0" t="s">
        <v>497</v>
      </c>
      <c r="AJ1703" s="0" t="s">
        <v>497</v>
      </c>
      <c r="AK1703" s="0" t="str">
        <f aca="false">IF(AND($CF1703&lt;&gt;"",IFERROR(INDEX(subsample_country_map!$B:$B,MATCH($CF1703,subsample_country_map!$A:$A,0)),"")&lt;&gt;""),INDEX(subsample_country_map!$B:$B,MATCH($CF1703,subsample_country_map!$A:$A,0)),INDEX(lookup!$AA:$AA,MATCH($A1703,lookup!$A:$A,0)))</f>
        <v>2_Europe</v>
      </c>
      <c r="AL1703" s="0" t="str">
        <f aca="false">IF(AND($CF1703&lt;&gt;"",IFERROR(INDEX(subsample_country_map!$C:$C,MATCH($CF1703,subsample_country_map!$A:$A,0)),"")&lt;&gt;""),INDEX(subsample_country_map!$C:$C,MATCH($CF1703,subsample_country_map!$A:$A,0)),INDEX(lookup!$AB:$AB,MATCH($A1703,lookup!$A:$A,0)))</f>
        <v>1_developed</v>
      </c>
      <c r="AM1703" s="0" t="str">
        <f aca="false">IF(AND($CF1703&lt;&gt;"",IFERROR(INDEX(subsample_country_map!$D:$D,MATCH($CF1703,subsample_country_map!$A:$A,0)),"")&lt;&gt;""),INDEX(subsample_country_map!$D:$D,MATCH($CF1703,subsample_country_map!$A:$A,0)),INDEX(lookup!$AC:$AC,MATCH($A1703,lookup!$A:$A,0)))</f>
        <v>1_western</v>
      </c>
      <c r="AN1703" s="0" t="str">
        <f aca="false">IF(AND($CF1703&lt;&gt;"",IFERROR(INDEX(subsample_country_map!$E:$E,MATCH($CF1703,subsample_country_map!$A:$A,0)),"")&lt;&gt;""),INDEX(subsample_country_map!$E:$E,MATCH($CF1703,subsample_country_map!$A:$A,0)),INDEX(lookup!$AD:$AD,MATCH($A1703,lookup!$A:$A,0)))</f>
        <v>1_common law</v>
      </c>
      <c r="AO1703" s="0" t="str">
        <f aca="false">INDEX(lookup!$Y:$Y,MATCH($A1703,lookup!$A:$A,0))</f>
        <v>0_published</v>
      </c>
      <c r="AP1703" s="0" t="str">
        <f aca="false">INDEX(lookup!$Z:$Z,MATCH($A1703,lookup!$A:$A,0))</f>
        <v>1_VHB high</v>
      </c>
      <c r="AQ1703" s="0" t="str">
        <f aca="false">INDEX(lookup!$W:$W,MATCH($A1703,lookup!$A:$A,0))</f>
        <v>2_sust</v>
      </c>
      <c r="AS1703" s="0" t="s">
        <v>91</v>
      </c>
      <c r="AT1703" s="0" t="s">
        <v>397</v>
      </c>
      <c r="AU1703" s="0" t="s">
        <v>93</v>
      </c>
      <c r="AV1703" s="0" t="s">
        <v>3306</v>
      </c>
      <c r="AY1703" s="0" t="s">
        <v>1828</v>
      </c>
      <c r="BA1703" s="0" t="n">
        <v>1469</v>
      </c>
      <c r="BB1703" s="0" t="s">
        <v>347</v>
      </c>
      <c r="BC1703" s="0" t="s">
        <v>122</v>
      </c>
      <c r="BD1703" s="0" t="s">
        <v>4416</v>
      </c>
      <c r="BE1703" s="0" t="s">
        <v>98</v>
      </c>
      <c r="BI1703" s="0" t="s">
        <v>316</v>
      </c>
      <c r="BJ1703" s="0" t="s">
        <v>6156</v>
      </c>
      <c r="BK1703" s="0" t="s">
        <v>6142</v>
      </c>
      <c r="BL1703" s="0" t="s">
        <v>6157</v>
      </c>
      <c r="BM1703" s="0" t="s">
        <v>6144</v>
      </c>
      <c r="BN1703" s="0" t="s">
        <v>6145</v>
      </c>
      <c r="BO1703" s="0" t="s">
        <v>769</v>
      </c>
      <c r="BP1703" s="0" t="s">
        <v>6139</v>
      </c>
      <c r="BQ1703" s="0" t="s">
        <v>127</v>
      </c>
      <c r="BT1703" s="0" t="n">
        <v>0</v>
      </c>
      <c r="BU1703" s="0" t="s">
        <v>6146</v>
      </c>
      <c r="BW1703" s="0" t="n">
        <v>2010</v>
      </c>
      <c r="BX1703" s="0" t="n">
        <v>2018</v>
      </c>
      <c r="BY1703" s="0" t="s">
        <v>6147</v>
      </c>
      <c r="BZ1703" s="0" t="n">
        <v>2014</v>
      </c>
      <c r="CA1703" s="0" t="n">
        <v>0.333333333333333</v>
      </c>
      <c r="CB1703" s="0" t="n">
        <v>0</v>
      </c>
      <c r="CC1703" s="0" t="n">
        <v>1</v>
      </c>
      <c r="CD1703" s="0" t="n">
        <v>-0.0370244827046641</v>
      </c>
      <c r="CE1703" s="0" t="n">
        <v>1</v>
      </c>
    </row>
    <row r="1704" customFormat="false" ht="15" hidden="false" customHeight="false" outlineLevel="0" collapsed="false">
      <c r="A1704" s="0" t="s">
        <v>6139</v>
      </c>
      <c r="B1704" s="0" t="n">
        <v>3009</v>
      </c>
      <c r="C1704" s="0" t="n">
        <v>-0.0803379500209392</v>
      </c>
      <c r="D1704" s="0" t="n">
        <v>599</v>
      </c>
      <c r="E1704" s="0" t="n">
        <f aca="false">IF(ISNUMBER($BA1704),$BA1704,IF(AND(ISNUMBER($D1704),ISNUMBER($BW1704),ISNUMBER($BX1704)),$D1704*($BX1704-$BW1704+1),""))</f>
        <v>599</v>
      </c>
      <c r="H1704" s="0" t="s">
        <v>118</v>
      </c>
      <c r="I1704" s="0" t="s">
        <v>842</v>
      </c>
      <c r="J1704" s="0" t="n">
        <f aca="false">IF($BW1704&lt;&gt;"",$BW1704,"")</f>
        <v>2010</v>
      </c>
      <c r="K1704" s="0" t="n">
        <f aca="false">IF($BX1704&lt;&gt;"",$BX1704,"")</f>
        <v>2018</v>
      </c>
      <c r="L1704" s="0" t="n">
        <f aca="false">IF(AND(ISNUMBER($BW1704),ISNUMBER($BX1704)),($BW1704+$BX1704)/2,"")</f>
        <v>2014</v>
      </c>
      <c r="M1704" s="0" t="n">
        <f aca="false">IF($L1704&lt;&gt;"",$L1704,"")</f>
        <v>2014</v>
      </c>
      <c r="N1704" s="0" t="n">
        <f aca="false">IF(AND(ISNUMBER($BW1704),ISNUMBER($BX1704)),MIN(1,MAX(0,($BX1704-2016+1)/($BX1704-$BW1704+1))),"")</f>
        <v>0.333333333333333</v>
      </c>
      <c r="O1704" s="0" t="n">
        <f aca="false">IF(AND(ISNUMBER($BW1704),ISNUMBER($BX1704)),MIN(1,MAX(0,($BX1704-2017+1)/($BX1704-$BW1704+1))),"")</f>
        <v>0.222222222222222</v>
      </c>
      <c r="P1704" s="0" t="n">
        <f aca="false">IF(AND(ISNUMBER($BW1704),ISNUMBER($BX1704)),MIN(1,MAX(0,($BX1704-2018+1)/($BX1704-$BW1704+1))),"")</f>
        <v>0.111111111111111</v>
      </c>
      <c r="Q1704" s="0" t="n">
        <f aca="false">IF(AND(ISNUMBER($BW1704),ISNUMBER($BX1704)),MIN(1,MAX(0,($BX1704-2019+1)/($BX1704-$BW1704+1))),"")</f>
        <v>0</v>
      </c>
      <c r="R1704" s="0" t="n">
        <f aca="false">IF(AND(ISNUMBER($BW1704),ISNUMBER($BX1704)),MIN(1,MAX(0,($BX1704-2016+1)/($BX1704-$BW1704+1))),"")</f>
        <v>0.333333333333333</v>
      </c>
      <c r="S1704" s="0" t="n">
        <f aca="false">IF($L1704&lt;&gt;"",IF($L1704&gt;=2015.5,1,0),"")</f>
        <v>0</v>
      </c>
      <c r="T1704" s="0" t="n">
        <f aca="false">IF($L1704&lt;&gt;"",IF($L1704&gt;=2016,1,0),"")</f>
        <v>0</v>
      </c>
      <c r="U1704" s="0" t="n">
        <f aca="false">IF(ISNUMBER($BX1704),IF($BX1704&gt;=2016,1,0),"")</f>
        <v>1</v>
      </c>
      <c r="V1704" s="0" t="n">
        <f aca="false">IF(ISNUMBER($BW1704),IF($BW1704&gt;=2016,1,0),"")</f>
        <v>0</v>
      </c>
      <c r="W1704" s="0" t="str">
        <f aca="false">IF(AND(ISNUMBER($BW1704),ISNUMBER($BX1704)),IF($BW1704&gt;=2016,"post-only",IF($BX1704&lt;2016,"pre-only","mixed")),"")</f>
        <v>mixed</v>
      </c>
      <c r="X1704" s="0" t="n">
        <f aca="false">IF(AND(ISNUMBER($BW1704),ISNUMBER($BX1704)),MIN(1,MAX(0,($BX1704-2017+1)/($BX1704-$BW1704+1))),"")</f>
        <v>0.222222222222222</v>
      </c>
      <c r="Y1704" s="0" t="n">
        <f aca="false">IF(AND(ISNUMBER($BW1704),ISNUMBER($BX1704)),MIN(1,MAX(0,($BX1704-2018+1)/($BX1704-$BW1704+1))),"")</f>
        <v>0.111111111111111</v>
      </c>
      <c r="Z1704" s="0" t="n">
        <f aca="false">IF(AND(ISNUMBER($BW1704),ISNUMBER($BX1704)),MIN(1,MAX(0,($BX1704-2019+1)/($BX1704-$BW1704+1))),"")</f>
        <v>0</v>
      </c>
      <c r="AA1704" s="0" t="n">
        <f aca="false">IF(ISNUMBER($BX1704),IF($BX1704&gt;=2017,1,0),"")</f>
        <v>1</v>
      </c>
      <c r="AB1704" s="0" t="n">
        <f aca="false">IF(ISNUMBER($BX1704),IF($BX1704&gt;=2018,1,0),"")</f>
        <v>1</v>
      </c>
      <c r="AC1704" s="0" t="n">
        <f aca="false">IF(ISNUMBER($BX1704),IF($BX1704&gt;=2019,1,0),"")</f>
        <v>0</v>
      </c>
      <c r="AD1704" s="0" t="n">
        <f aca="false">IF($L1704&lt;&gt;"",IF($L1704&gt;2013,1,0),"")</f>
        <v>1</v>
      </c>
      <c r="AE1704" s="0" t="n">
        <f aca="false">IF($L1704&lt;&gt;"",1+IF($L1704&gt;2011,1,0)+IF($L1704&gt;2014,1,0),"")</f>
        <v>2</v>
      </c>
      <c r="AF1704" s="0" t="s">
        <v>87</v>
      </c>
      <c r="AG1704" s="0" t="s">
        <v>88</v>
      </c>
      <c r="AH1704" s="0" t="s">
        <v>89</v>
      </c>
      <c r="AI1704" s="0" t="s">
        <v>497</v>
      </c>
      <c r="AJ1704" s="0" t="s">
        <v>497</v>
      </c>
      <c r="AK1704" s="0" t="str">
        <f aca="false">IF(AND($CF1704&lt;&gt;"",IFERROR(INDEX(subsample_country_map!$B:$B,MATCH($CF1704,subsample_country_map!$A:$A,0)),"")&lt;&gt;""),INDEX(subsample_country_map!$B:$B,MATCH($CF1704,subsample_country_map!$A:$A,0)),INDEX(lookup!$AA:$AA,MATCH($A1704,lookup!$A:$A,0)))</f>
        <v>2_Europe</v>
      </c>
      <c r="AL1704" s="0" t="str">
        <f aca="false">IF(AND($CF1704&lt;&gt;"",IFERROR(INDEX(subsample_country_map!$C:$C,MATCH($CF1704,subsample_country_map!$A:$A,0)),"")&lt;&gt;""),INDEX(subsample_country_map!$C:$C,MATCH($CF1704,subsample_country_map!$A:$A,0)),INDEX(lookup!$AB:$AB,MATCH($A1704,lookup!$A:$A,0)))</f>
        <v>1_developed</v>
      </c>
      <c r="AM1704" s="0" t="str">
        <f aca="false">IF(AND($CF1704&lt;&gt;"",IFERROR(INDEX(subsample_country_map!$D:$D,MATCH($CF1704,subsample_country_map!$A:$A,0)),"")&lt;&gt;""),INDEX(subsample_country_map!$D:$D,MATCH($CF1704,subsample_country_map!$A:$A,0)),INDEX(lookup!$AC:$AC,MATCH($A1704,lookup!$A:$A,0)))</f>
        <v>1_western</v>
      </c>
      <c r="AN1704" s="0" t="str">
        <f aca="false">IF(AND($CF1704&lt;&gt;"",IFERROR(INDEX(subsample_country_map!$E:$E,MATCH($CF1704,subsample_country_map!$A:$A,0)),"")&lt;&gt;""),INDEX(subsample_country_map!$E:$E,MATCH($CF1704,subsample_country_map!$A:$A,0)),INDEX(lookup!$AD:$AD,MATCH($A1704,lookup!$A:$A,0)))</f>
        <v>1_common law</v>
      </c>
      <c r="AO1704" s="0" t="str">
        <f aca="false">INDEX(lookup!$Y:$Y,MATCH($A1704,lookup!$A:$A,0))</f>
        <v>0_published</v>
      </c>
      <c r="AP1704" s="0" t="str">
        <f aca="false">INDEX(lookup!$Z:$Z,MATCH($A1704,lookup!$A:$A,0))</f>
        <v>1_VHB high</v>
      </c>
      <c r="AQ1704" s="0" t="str">
        <f aca="false">INDEX(lookup!$W:$W,MATCH($A1704,lookup!$A:$A,0))</f>
        <v>2_sust</v>
      </c>
      <c r="AS1704" s="0" t="s">
        <v>91</v>
      </c>
      <c r="AT1704" s="0" t="s">
        <v>397</v>
      </c>
      <c r="AU1704" s="0" t="s">
        <v>93</v>
      </c>
      <c r="AV1704" s="0" t="s">
        <v>6158</v>
      </c>
      <c r="AY1704" s="0" t="s">
        <v>2706</v>
      </c>
      <c r="BA1704" s="0" t="n">
        <v>599</v>
      </c>
      <c r="BB1704" s="0" t="s">
        <v>347</v>
      </c>
      <c r="BC1704" s="0" t="s">
        <v>122</v>
      </c>
      <c r="BD1704" s="0" t="s">
        <v>4416</v>
      </c>
      <c r="BE1704" s="0" t="s">
        <v>33</v>
      </c>
      <c r="BF1704" s="0" t="s">
        <v>6159</v>
      </c>
      <c r="BI1704" s="0" t="s">
        <v>316</v>
      </c>
      <c r="BJ1704" s="0" t="s">
        <v>6160</v>
      </c>
      <c r="BK1704" s="0" t="s">
        <v>6142</v>
      </c>
      <c r="BL1704" s="0" t="s">
        <v>6161</v>
      </c>
      <c r="BM1704" s="0" t="s">
        <v>6144</v>
      </c>
      <c r="BN1704" s="0" t="s">
        <v>6145</v>
      </c>
      <c r="BO1704" s="0" t="s">
        <v>769</v>
      </c>
      <c r="BP1704" s="0" t="s">
        <v>6139</v>
      </c>
      <c r="BQ1704" s="0" t="s">
        <v>127</v>
      </c>
      <c r="BT1704" s="0" t="n">
        <v>0</v>
      </c>
      <c r="BU1704" s="0" t="s">
        <v>6146</v>
      </c>
      <c r="BW1704" s="0" t="n">
        <v>2010</v>
      </c>
      <c r="BX1704" s="0" t="n">
        <v>2018</v>
      </c>
      <c r="BY1704" s="0" t="s">
        <v>6147</v>
      </c>
      <c r="BZ1704" s="0" t="n">
        <v>2014</v>
      </c>
      <c r="CA1704" s="0" t="n">
        <v>0.333333333333333</v>
      </c>
      <c r="CB1704" s="0" t="n">
        <v>0</v>
      </c>
      <c r="CC1704" s="0" t="n">
        <v>1</v>
      </c>
      <c r="CD1704" s="0" t="n">
        <v>-0.0805114611385278</v>
      </c>
      <c r="CE1704" s="0" t="n">
        <v>1</v>
      </c>
    </row>
    <row r="1705" customFormat="false" ht="15" hidden="false" customHeight="false" outlineLevel="0" collapsed="false">
      <c r="A1705" s="0" t="s">
        <v>6139</v>
      </c>
      <c r="B1705" s="0" t="n">
        <v>3010</v>
      </c>
      <c r="C1705" s="0" t="n">
        <v>0.0218674072368837</v>
      </c>
      <c r="D1705" s="0" t="n">
        <v>870</v>
      </c>
      <c r="E1705" s="0" t="n">
        <f aca="false">IF(ISNUMBER($BA1705),$BA1705,IF(AND(ISNUMBER($D1705),ISNUMBER($BW1705),ISNUMBER($BX1705)),$D1705*($BX1705-$BW1705+1),""))</f>
        <v>870</v>
      </c>
      <c r="H1705" s="0" t="s">
        <v>118</v>
      </c>
      <c r="I1705" s="0" t="s">
        <v>842</v>
      </c>
      <c r="J1705" s="0" t="n">
        <f aca="false">IF($BW1705&lt;&gt;"",$BW1705,"")</f>
        <v>2010</v>
      </c>
      <c r="K1705" s="0" t="n">
        <f aca="false">IF($BX1705&lt;&gt;"",$BX1705,"")</f>
        <v>2018</v>
      </c>
      <c r="L1705" s="0" t="n">
        <f aca="false">IF(AND(ISNUMBER($BW1705),ISNUMBER($BX1705)),($BW1705+$BX1705)/2,"")</f>
        <v>2014</v>
      </c>
      <c r="M1705" s="0" t="n">
        <f aca="false">IF($L1705&lt;&gt;"",$L1705,"")</f>
        <v>2014</v>
      </c>
      <c r="N1705" s="0" t="n">
        <f aca="false">IF(AND(ISNUMBER($BW1705),ISNUMBER($BX1705)),MIN(1,MAX(0,($BX1705-2016+1)/($BX1705-$BW1705+1))),"")</f>
        <v>0.333333333333333</v>
      </c>
      <c r="O1705" s="0" t="n">
        <f aca="false">IF(AND(ISNUMBER($BW1705),ISNUMBER($BX1705)),MIN(1,MAX(0,($BX1705-2017+1)/($BX1705-$BW1705+1))),"")</f>
        <v>0.222222222222222</v>
      </c>
      <c r="P1705" s="0" t="n">
        <f aca="false">IF(AND(ISNUMBER($BW1705),ISNUMBER($BX1705)),MIN(1,MAX(0,($BX1705-2018+1)/($BX1705-$BW1705+1))),"")</f>
        <v>0.111111111111111</v>
      </c>
      <c r="Q1705" s="0" t="n">
        <f aca="false">IF(AND(ISNUMBER($BW1705),ISNUMBER($BX1705)),MIN(1,MAX(0,($BX1705-2019+1)/($BX1705-$BW1705+1))),"")</f>
        <v>0</v>
      </c>
      <c r="R1705" s="0" t="n">
        <f aca="false">IF(AND(ISNUMBER($BW1705),ISNUMBER($BX1705)),MIN(1,MAX(0,($BX1705-2016+1)/($BX1705-$BW1705+1))),"")</f>
        <v>0.333333333333333</v>
      </c>
      <c r="S1705" s="0" t="n">
        <f aca="false">IF($L1705&lt;&gt;"",IF($L1705&gt;=2015.5,1,0),"")</f>
        <v>0</v>
      </c>
      <c r="T1705" s="0" t="n">
        <f aca="false">IF($L1705&lt;&gt;"",IF($L1705&gt;=2016,1,0),"")</f>
        <v>0</v>
      </c>
      <c r="U1705" s="0" t="n">
        <f aca="false">IF(ISNUMBER($BX1705),IF($BX1705&gt;=2016,1,0),"")</f>
        <v>1</v>
      </c>
      <c r="V1705" s="0" t="n">
        <f aca="false">IF(ISNUMBER($BW1705),IF($BW1705&gt;=2016,1,0),"")</f>
        <v>0</v>
      </c>
      <c r="W1705" s="0" t="str">
        <f aca="false">IF(AND(ISNUMBER($BW1705),ISNUMBER($BX1705)),IF($BW1705&gt;=2016,"post-only",IF($BX1705&lt;2016,"pre-only","mixed")),"")</f>
        <v>mixed</v>
      </c>
      <c r="X1705" s="0" t="n">
        <f aca="false">IF(AND(ISNUMBER($BW1705),ISNUMBER($BX1705)),MIN(1,MAX(0,($BX1705-2017+1)/($BX1705-$BW1705+1))),"")</f>
        <v>0.222222222222222</v>
      </c>
      <c r="Y1705" s="0" t="n">
        <f aca="false">IF(AND(ISNUMBER($BW1705),ISNUMBER($BX1705)),MIN(1,MAX(0,($BX1705-2018+1)/($BX1705-$BW1705+1))),"")</f>
        <v>0.111111111111111</v>
      </c>
      <c r="Z1705" s="0" t="n">
        <f aca="false">IF(AND(ISNUMBER($BW1705),ISNUMBER($BX1705)),MIN(1,MAX(0,($BX1705-2019+1)/($BX1705-$BW1705+1))),"")</f>
        <v>0</v>
      </c>
      <c r="AA1705" s="0" t="n">
        <f aca="false">IF(ISNUMBER($BX1705),IF($BX1705&gt;=2017,1,0),"")</f>
        <v>1</v>
      </c>
      <c r="AB1705" s="0" t="n">
        <f aca="false">IF(ISNUMBER($BX1705),IF($BX1705&gt;=2018,1,0),"")</f>
        <v>1</v>
      </c>
      <c r="AC1705" s="0" t="n">
        <f aca="false">IF(ISNUMBER($BX1705),IF($BX1705&gt;=2019,1,0),"")</f>
        <v>0</v>
      </c>
      <c r="AD1705" s="0" t="n">
        <f aca="false">IF($L1705&lt;&gt;"",IF($L1705&gt;2013,1,0),"")</f>
        <v>1</v>
      </c>
      <c r="AE1705" s="0" t="n">
        <f aca="false">IF($L1705&lt;&gt;"",1+IF($L1705&gt;2011,1,0)+IF($L1705&gt;2014,1,0),"")</f>
        <v>2</v>
      </c>
      <c r="AF1705" s="0" t="s">
        <v>87</v>
      </c>
      <c r="AG1705" s="0" t="s">
        <v>88</v>
      </c>
      <c r="AH1705" s="0" t="s">
        <v>89</v>
      </c>
      <c r="AI1705" s="0" t="s">
        <v>497</v>
      </c>
      <c r="AJ1705" s="0" t="s">
        <v>497</v>
      </c>
      <c r="AK1705" s="0" t="str">
        <f aca="false">IF(AND($CF1705&lt;&gt;"",IFERROR(INDEX(subsample_country_map!$B:$B,MATCH($CF1705,subsample_country_map!$A:$A,0)),"")&lt;&gt;""),INDEX(subsample_country_map!$B:$B,MATCH($CF1705,subsample_country_map!$A:$A,0)),INDEX(lookup!$AA:$AA,MATCH($A1705,lookup!$A:$A,0)))</f>
        <v>2_Europe</v>
      </c>
      <c r="AL1705" s="0" t="str">
        <f aca="false">IF(AND($CF1705&lt;&gt;"",IFERROR(INDEX(subsample_country_map!$C:$C,MATCH($CF1705,subsample_country_map!$A:$A,0)),"")&lt;&gt;""),INDEX(subsample_country_map!$C:$C,MATCH($CF1705,subsample_country_map!$A:$A,0)),INDEX(lookup!$AB:$AB,MATCH($A1705,lookup!$A:$A,0)))</f>
        <v>1_developed</v>
      </c>
      <c r="AM1705" s="0" t="str">
        <f aca="false">IF(AND($CF1705&lt;&gt;"",IFERROR(INDEX(subsample_country_map!$D:$D,MATCH($CF1705,subsample_country_map!$A:$A,0)),"")&lt;&gt;""),INDEX(subsample_country_map!$D:$D,MATCH($CF1705,subsample_country_map!$A:$A,0)),INDEX(lookup!$AC:$AC,MATCH($A1705,lookup!$A:$A,0)))</f>
        <v>1_western</v>
      </c>
      <c r="AN1705" s="0" t="str">
        <f aca="false">IF(AND($CF1705&lt;&gt;"",IFERROR(INDEX(subsample_country_map!$E:$E,MATCH($CF1705,subsample_country_map!$A:$A,0)),"")&lt;&gt;""),INDEX(subsample_country_map!$E:$E,MATCH($CF1705,subsample_country_map!$A:$A,0)),INDEX(lookup!$AD:$AD,MATCH($A1705,lookup!$A:$A,0)))</f>
        <v>1_common law</v>
      </c>
      <c r="AO1705" s="0" t="str">
        <f aca="false">INDEX(lookup!$Y:$Y,MATCH($A1705,lookup!$A:$A,0))</f>
        <v>0_published</v>
      </c>
      <c r="AP1705" s="0" t="str">
        <f aca="false">INDEX(lookup!$Z:$Z,MATCH($A1705,lookup!$A:$A,0))</f>
        <v>1_VHB high</v>
      </c>
      <c r="AQ1705" s="0" t="str">
        <f aca="false">INDEX(lookup!$W:$W,MATCH($A1705,lookup!$A:$A,0))</f>
        <v>2_sust</v>
      </c>
      <c r="AS1705" s="0" t="s">
        <v>91</v>
      </c>
      <c r="AT1705" s="0" t="s">
        <v>397</v>
      </c>
      <c r="AU1705" s="0" t="s">
        <v>93</v>
      </c>
      <c r="AV1705" s="0" t="s">
        <v>6162</v>
      </c>
      <c r="AY1705" s="0" t="s">
        <v>6163</v>
      </c>
      <c r="BA1705" s="0" t="n">
        <v>870</v>
      </c>
      <c r="BB1705" s="0" t="s">
        <v>347</v>
      </c>
      <c r="BC1705" s="0" t="s">
        <v>122</v>
      </c>
      <c r="BD1705" s="0" t="s">
        <v>4416</v>
      </c>
      <c r="BE1705" s="0" t="s">
        <v>33</v>
      </c>
      <c r="BF1705" s="0" t="s">
        <v>6164</v>
      </c>
      <c r="BI1705" s="0" t="s">
        <v>316</v>
      </c>
      <c r="BJ1705" s="0" t="s">
        <v>6165</v>
      </c>
      <c r="BK1705" s="0" t="s">
        <v>6142</v>
      </c>
      <c r="BL1705" s="0" t="s">
        <v>6166</v>
      </c>
      <c r="BM1705" s="0" t="s">
        <v>6144</v>
      </c>
      <c r="BN1705" s="0" t="s">
        <v>6145</v>
      </c>
      <c r="BO1705" s="0" t="s">
        <v>769</v>
      </c>
      <c r="BP1705" s="0" t="s">
        <v>6139</v>
      </c>
      <c r="BQ1705" s="0" t="s">
        <v>127</v>
      </c>
      <c r="BT1705" s="0" t="n">
        <v>0</v>
      </c>
      <c r="BU1705" s="0" t="s">
        <v>6146</v>
      </c>
      <c r="BW1705" s="0" t="n">
        <v>2010</v>
      </c>
      <c r="BX1705" s="0" t="n">
        <v>2018</v>
      </c>
      <c r="BY1705" s="0" t="s">
        <v>6147</v>
      </c>
      <c r="BZ1705" s="0" t="n">
        <v>2014</v>
      </c>
      <c r="CA1705" s="0" t="n">
        <v>0.333333333333333</v>
      </c>
      <c r="CB1705" s="0" t="n">
        <v>0</v>
      </c>
      <c r="CC1705" s="0" t="n">
        <v>1</v>
      </c>
      <c r="CD1705" s="0" t="n">
        <v>0.0218708937817007</v>
      </c>
      <c r="CE1705" s="0" t="n">
        <v>1</v>
      </c>
    </row>
    <row r="1706" customFormat="false" ht="15" hidden="false" customHeight="false" outlineLevel="0" collapsed="false">
      <c r="A1706" s="0" t="s">
        <v>6139</v>
      </c>
      <c r="B1706" s="0" t="n">
        <v>3011</v>
      </c>
      <c r="C1706" s="0" t="n">
        <v>-0.20961942136814</v>
      </c>
      <c r="D1706" s="0" t="n">
        <v>1132</v>
      </c>
      <c r="E1706" s="0" t="n">
        <f aca="false">IF(ISNUMBER($BA1706),$BA1706,IF(AND(ISNUMBER($D1706),ISNUMBER($BW1706),ISNUMBER($BX1706)),$D1706*($BX1706-$BW1706+1),""))</f>
        <v>1132</v>
      </c>
      <c r="H1706" s="0" t="s">
        <v>118</v>
      </c>
      <c r="I1706" s="0" t="s">
        <v>842</v>
      </c>
      <c r="J1706" s="0" t="n">
        <f aca="false">IF($BW1706&lt;&gt;"",$BW1706,"")</f>
        <v>2010</v>
      </c>
      <c r="K1706" s="0" t="n">
        <f aca="false">IF($BX1706&lt;&gt;"",$BX1706,"")</f>
        <v>2018</v>
      </c>
      <c r="L1706" s="0" t="n">
        <f aca="false">IF(AND(ISNUMBER($BW1706),ISNUMBER($BX1706)),($BW1706+$BX1706)/2,"")</f>
        <v>2014</v>
      </c>
      <c r="M1706" s="0" t="n">
        <f aca="false">IF($L1706&lt;&gt;"",$L1706,"")</f>
        <v>2014</v>
      </c>
      <c r="N1706" s="0" t="n">
        <f aca="false">IF(AND(ISNUMBER($BW1706),ISNUMBER($BX1706)),MIN(1,MAX(0,($BX1706-2016+1)/($BX1706-$BW1706+1))),"")</f>
        <v>0.333333333333333</v>
      </c>
      <c r="O1706" s="0" t="n">
        <f aca="false">IF(AND(ISNUMBER($BW1706),ISNUMBER($BX1706)),MIN(1,MAX(0,($BX1706-2017+1)/($BX1706-$BW1706+1))),"")</f>
        <v>0.222222222222222</v>
      </c>
      <c r="P1706" s="0" t="n">
        <f aca="false">IF(AND(ISNUMBER($BW1706),ISNUMBER($BX1706)),MIN(1,MAX(0,($BX1706-2018+1)/($BX1706-$BW1706+1))),"")</f>
        <v>0.111111111111111</v>
      </c>
      <c r="Q1706" s="0" t="n">
        <f aca="false">IF(AND(ISNUMBER($BW1706),ISNUMBER($BX1706)),MIN(1,MAX(0,($BX1706-2019+1)/($BX1706-$BW1706+1))),"")</f>
        <v>0</v>
      </c>
      <c r="R1706" s="0" t="n">
        <f aca="false">IF(AND(ISNUMBER($BW1706),ISNUMBER($BX1706)),MIN(1,MAX(0,($BX1706-2016+1)/($BX1706-$BW1706+1))),"")</f>
        <v>0.333333333333333</v>
      </c>
      <c r="S1706" s="0" t="n">
        <f aca="false">IF($L1706&lt;&gt;"",IF($L1706&gt;=2015.5,1,0),"")</f>
        <v>0</v>
      </c>
      <c r="T1706" s="0" t="n">
        <f aca="false">IF($L1706&lt;&gt;"",IF($L1706&gt;=2016,1,0),"")</f>
        <v>0</v>
      </c>
      <c r="U1706" s="0" t="n">
        <f aca="false">IF(ISNUMBER($BX1706),IF($BX1706&gt;=2016,1,0),"")</f>
        <v>1</v>
      </c>
      <c r="V1706" s="0" t="n">
        <f aca="false">IF(ISNUMBER($BW1706),IF($BW1706&gt;=2016,1,0),"")</f>
        <v>0</v>
      </c>
      <c r="W1706" s="0" t="str">
        <f aca="false">IF(AND(ISNUMBER($BW1706),ISNUMBER($BX1706)),IF($BW1706&gt;=2016,"post-only",IF($BX1706&lt;2016,"pre-only","mixed")),"")</f>
        <v>mixed</v>
      </c>
      <c r="X1706" s="0" t="n">
        <f aca="false">IF(AND(ISNUMBER($BW1706),ISNUMBER($BX1706)),MIN(1,MAX(0,($BX1706-2017+1)/($BX1706-$BW1706+1))),"")</f>
        <v>0.222222222222222</v>
      </c>
      <c r="Y1706" s="0" t="n">
        <f aca="false">IF(AND(ISNUMBER($BW1706),ISNUMBER($BX1706)),MIN(1,MAX(0,($BX1706-2018+1)/($BX1706-$BW1706+1))),"")</f>
        <v>0.111111111111111</v>
      </c>
      <c r="Z1706" s="0" t="n">
        <f aca="false">IF(AND(ISNUMBER($BW1706),ISNUMBER($BX1706)),MIN(1,MAX(0,($BX1706-2019+1)/($BX1706-$BW1706+1))),"")</f>
        <v>0</v>
      </c>
      <c r="AA1706" s="0" t="n">
        <f aca="false">IF(ISNUMBER($BX1706),IF($BX1706&gt;=2017,1,0),"")</f>
        <v>1</v>
      </c>
      <c r="AB1706" s="0" t="n">
        <f aca="false">IF(ISNUMBER($BX1706),IF($BX1706&gt;=2018,1,0),"")</f>
        <v>1</v>
      </c>
      <c r="AC1706" s="0" t="n">
        <f aca="false">IF(ISNUMBER($BX1706),IF($BX1706&gt;=2019,1,0),"")</f>
        <v>0</v>
      </c>
      <c r="AD1706" s="0" t="n">
        <f aca="false">IF($L1706&lt;&gt;"",IF($L1706&gt;2013,1,0),"")</f>
        <v>1</v>
      </c>
      <c r="AE1706" s="0" t="n">
        <f aca="false">IF($L1706&lt;&gt;"",1+IF($L1706&gt;2011,1,0)+IF($L1706&gt;2014,1,0),"")</f>
        <v>2</v>
      </c>
      <c r="AF1706" s="0" t="s">
        <v>87</v>
      </c>
      <c r="AG1706" s="0" t="s">
        <v>88</v>
      </c>
      <c r="AH1706" s="0" t="s">
        <v>89</v>
      </c>
      <c r="AI1706" s="0" t="s">
        <v>497</v>
      </c>
      <c r="AJ1706" s="0" t="s">
        <v>497</v>
      </c>
      <c r="AK1706" s="0" t="str">
        <f aca="false">IF(AND($CF1706&lt;&gt;"",IFERROR(INDEX(subsample_country_map!$B:$B,MATCH($CF1706,subsample_country_map!$A:$A,0)),"")&lt;&gt;""),INDEX(subsample_country_map!$B:$B,MATCH($CF1706,subsample_country_map!$A:$A,0)),INDEX(lookup!$AA:$AA,MATCH($A1706,lookup!$A:$A,0)))</f>
        <v>2_Europe</v>
      </c>
      <c r="AL1706" s="0" t="str">
        <f aca="false">IF(AND($CF1706&lt;&gt;"",IFERROR(INDEX(subsample_country_map!$C:$C,MATCH($CF1706,subsample_country_map!$A:$A,0)),"")&lt;&gt;""),INDEX(subsample_country_map!$C:$C,MATCH($CF1706,subsample_country_map!$A:$A,0)),INDEX(lookup!$AB:$AB,MATCH($A1706,lookup!$A:$A,0)))</f>
        <v>1_developed</v>
      </c>
      <c r="AM1706" s="0" t="str">
        <f aca="false">IF(AND($CF1706&lt;&gt;"",IFERROR(INDEX(subsample_country_map!$D:$D,MATCH($CF1706,subsample_country_map!$A:$A,0)),"")&lt;&gt;""),INDEX(subsample_country_map!$D:$D,MATCH($CF1706,subsample_country_map!$A:$A,0)),INDEX(lookup!$AC:$AC,MATCH($A1706,lookup!$A:$A,0)))</f>
        <v>1_western</v>
      </c>
      <c r="AN1706" s="0" t="str">
        <f aca="false">IF(AND($CF1706&lt;&gt;"",IFERROR(INDEX(subsample_country_map!$E:$E,MATCH($CF1706,subsample_country_map!$A:$A,0)),"")&lt;&gt;""),INDEX(subsample_country_map!$E:$E,MATCH($CF1706,subsample_country_map!$A:$A,0)),INDEX(lookup!$AD:$AD,MATCH($A1706,lookup!$A:$A,0)))</f>
        <v>1_common law</v>
      </c>
      <c r="AO1706" s="0" t="str">
        <f aca="false">INDEX(lookup!$Y:$Y,MATCH($A1706,lookup!$A:$A,0))</f>
        <v>0_published</v>
      </c>
      <c r="AP1706" s="0" t="str">
        <f aca="false">INDEX(lookup!$Z:$Z,MATCH($A1706,lookup!$A:$A,0))</f>
        <v>1_VHB high</v>
      </c>
      <c r="AQ1706" s="0" t="str">
        <f aca="false">INDEX(lookup!$W:$W,MATCH($A1706,lookup!$A:$A,0))</f>
        <v>2_sust</v>
      </c>
      <c r="AS1706" s="0" t="s">
        <v>91</v>
      </c>
      <c r="AT1706" s="0" t="s">
        <v>397</v>
      </c>
      <c r="AU1706" s="0" t="s">
        <v>93</v>
      </c>
      <c r="AV1706" s="0" t="s">
        <v>6167</v>
      </c>
      <c r="AY1706" s="0" t="s">
        <v>2242</v>
      </c>
      <c r="BA1706" s="0" t="n">
        <v>1132</v>
      </c>
      <c r="BB1706" s="0" t="s">
        <v>347</v>
      </c>
      <c r="BC1706" s="0" t="s">
        <v>122</v>
      </c>
      <c r="BD1706" s="0" t="s">
        <v>123</v>
      </c>
      <c r="BE1706" s="0" t="s">
        <v>98</v>
      </c>
      <c r="BI1706" s="0" t="s">
        <v>763</v>
      </c>
      <c r="BJ1706" s="0" t="s">
        <v>6156</v>
      </c>
      <c r="BK1706" s="0" t="s">
        <v>6168</v>
      </c>
      <c r="BL1706" s="0" t="s">
        <v>6169</v>
      </c>
      <c r="BM1706" s="0" t="s">
        <v>6144</v>
      </c>
      <c r="BN1706" s="0" t="s">
        <v>6145</v>
      </c>
      <c r="BO1706" s="0" t="s">
        <v>769</v>
      </c>
      <c r="BP1706" s="0" t="s">
        <v>6139</v>
      </c>
      <c r="BQ1706" s="0" t="s">
        <v>127</v>
      </c>
      <c r="BT1706" s="0" t="n">
        <v>0</v>
      </c>
      <c r="BU1706" s="0" t="s">
        <v>6146</v>
      </c>
      <c r="BW1706" s="0" t="n">
        <v>2010</v>
      </c>
      <c r="BX1706" s="0" t="n">
        <v>2018</v>
      </c>
      <c r="BY1706" s="0" t="s">
        <v>6147</v>
      </c>
      <c r="BZ1706" s="0" t="n">
        <v>2014</v>
      </c>
      <c r="CA1706" s="0" t="n">
        <v>0.333333333333333</v>
      </c>
      <c r="CB1706" s="0" t="n">
        <v>0</v>
      </c>
      <c r="CC1706" s="0" t="n">
        <v>1</v>
      </c>
      <c r="CD1706" s="0" t="n">
        <v>-0.212773243379425</v>
      </c>
      <c r="CE1706" s="0" t="n">
        <v>1</v>
      </c>
    </row>
    <row r="1707" customFormat="false" ht="15" hidden="false" customHeight="false" outlineLevel="0" collapsed="false">
      <c r="A1707" s="0" t="s">
        <v>6139</v>
      </c>
      <c r="B1707" s="0" t="n">
        <v>3012</v>
      </c>
      <c r="C1707" s="0" t="n">
        <v>-0.319082799456322</v>
      </c>
      <c r="D1707" s="0" t="n">
        <v>474</v>
      </c>
      <c r="E1707" s="0" t="n">
        <f aca="false">IF(ISNUMBER($BA1707),$BA1707,IF(AND(ISNUMBER($D1707),ISNUMBER($BW1707),ISNUMBER($BX1707)),$D1707*($BX1707-$BW1707+1),""))</f>
        <v>474</v>
      </c>
      <c r="H1707" s="0" t="s">
        <v>118</v>
      </c>
      <c r="I1707" s="0" t="s">
        <v>842</v>
      </c>
      <c r="J1707" s="0" t="n">
        <f aca="false">IF($BW1707&lt;&gt;"",$BW1707,"")</f>
        <v>2010</v>
      </c>
      <c r="K1707" s="0" t="n">
        <f aca="false">IF($BX1707&lt;&gt;"",$BX1707,"")</f>
        <v>2018</v>
      </c>
      <c r="L1707" s="0" t="n">
        <f aca="false">IF(AND(ISNUMBER($BW1707),ISNUMBER($BX1707)),($BW1707+$BX1707)/2,"")</f>
        <v>2014</v>
      </c>
      <c r="M1707" s="0" t="n">
        <f aca="false">IF($L1707&lt;&gt;"",$L1707,"")</f>
        <v>2014</v>
      </c>
      <c r="N1707" s="0" t="n">
        <f aca="false">IF(AND(ISNUMBER($BW1707),ISNUMBER($BX1707)),MIN(1,MAX(0,($BX1707-2016+1)/($BX1707-$BW1707+1))),"")</f>
        <v>0.333333333333333</v>
      </c>
      <c r="O1707" s="0" t="n">
        <f aca="false">IF(AND(ISNUMBER($BW1707),ISNUMBER($BX1707)),MIN(1,MAX(0,($BX1707-2017+1)/($BX1707-$BW1707+1))),"")</f>
        <v>0.222222222222222</v>
      </c>
      <c r="P1707" s="0" t="n">
        <f aca="false">IF(AND(ISNUMBER($BW1707),ISNUMBER($BX1707)),MIN(1,MAX(0,($BX1707-2018+1)/($BX1707-$BW1707+1))),"")</f>
        <v>0.111111111111111</v>
      </c>
      <c r="Q1707" s="0" t="n">
        <f aca="false">IF(AND(ISNUMBER($BW1707),ISNUMBER($BX1707)),MIN(1,MAX(0,($BX1707-2019+1)/($BX1707-$BW1707+1))),"")</f>
        <v>0</v>
      </c>
      <c r="R1707" s="0" t="n">
        <f aca="false">IF(AND(ISNUMBER($BW1707),ISNUMBER($BX1707)),MIN(1,MAX(0,($BX1707-2016+1)/($BX1707-$BW1707+1))),"")</f>
        <v>0.333333333333333</v>
      </c>
      <c r="S1707" s="0" t="n">
        <f aca="false">IF($L1707&lt;&gt;"",IF($L1707&gt;=2015.5,1,0),"")</f>
        <v>0</v>
      </c>
      <c r="T1707" s="0" t="n">
        <f aca="false">IF($L1707&lt;&gt;"",IF($L1707&gt;=2016,1,0),"")</f>
        <v>0</v>
      </c>
      <c r="U1707" s="0" t="n">
        <f aca="false">IF(ISNUMBER($BX1707),IF($BX1707&gt;=2016,1,0),"")</f>
        <v>1</v>
      </c>
      <c r="V1707" s="0" t="n">
        <f aca="false">IF(ISNUMBER($BW1707),IF($BW1707&gt;=2016,1,0),"")</f>
        <v>0</v>
      </c>
      <c r="W1707" s="0" t="str">
        <f aca="false">IF(AND(ISNUMBER($BW1707),ISNUMBER($BX1707)),IF($BW1707&gt;=2016,"post-only",IF($BX1707&lt;2016,"pre-only","mixed")),"")</f>
        <v>mixed</v>
      </c>
      <c r="X1707" s="0" t="n">
        <f aca="false">IF(AND(ISNUMBER($BW1707),ISNUMBER($BX1707)),MIN(1,MAX(0,($BX1707-2017+1)/($BX1707-$BW1707+1))),"")</f>
        <v>0.222222222222222</v>
      </c>
      <c r="Y1707" s="0" t="n">
        <f aca="false">IF(AND(ISNUMBER($BW1707),ISNUMBER($BX1707)),MIN(1,MAX(0,($BX1707-2018+1)/($BX1707-$BW1707+1))),"")</f>
        <v>0.111111111111111</v>
      </c>
      <c r="Z1707" s="0" t="n">
        <f aca="false">IF(AND(ISNUMBER($BW1707),ISNUMBER($BX1707)),MIN(1,MAX(0,($BX1707-2019+1)/($BX1707-$BW1707+1))),"")</f>
        <v>0</v>
      </c>
      <c r="AA1707" s="0" t="n">
        <f aca="false">IF(ISNUMBER($BX1707),IF($BX1707&gt;=2017,1,0),"")</f>
        <v>1</v>
      </c>
      <c r="AB1707" s="0" t="n">
        <f aca="false">IF(ISNUMBER($BX1707),IF($BX1707&gt;=2018,1,0),"")</f>
        <v>1</v>
      </c>
      <c r="AC1707" s="0" t="n">
        <f aca="false">IF(ISNUMBER($BX1707),IF($BX1707&gt;=2019,1,0),"")</f>
        <v>0</v>
      </c>
      <c r="AD1707" s="0" t="n">
        <f aca="false">IF($L1707&lt;&gt;"",IF($L1707&gt;2013,1,0),"")</f>
        <v>1</v>
      </c>
      <c r="AE1707" s="0" t="n">
        <f aca="false">IF($L1707&lt;&gt;"",1+IF($L1707&gt;2011,1,0)+IF($L1707&gt;2014,1,0),"")</f>
        <v>2</v>
      </c>
      <c r="AF1707" s="0" t="s">
        <v>87</v>
      </c>
      <c r="AG1707" s="0" t="s">
        <v>88</v>
      </c>
      <c r="AH1707" s="0" t="s">
        <v>89</v>
      </c>
      <c r="AI1707" s="0" t="s">
        <v>497</v>
      </c>
      <c r="AJ1707" s="0" t="s">
        <v>497</v>
      </c>
      <c r="AK1707" s="0" t="str">
        <f aca="false">IF(AND($CF1707&lt;&gt;"",IFERROR(INDEX(subsample_country_map!$B:$B,MATCH($CF1707,subsample_country_map!$A:$A,0)),"")&lt;&gt;""),INDEX(subsample_country_map!$B:$B,MATCH($CF1707,subsample_country_map!$A:$A,0)),INDEX(lookup!$AA:$AA,MATCH($A1707,lookup!$A:$A,0)))</f>
        <v>2_Europe</v>
      </c>
      <c r="AL1707" s="0" t="str">
        <f aca="false">IF(AND($CF1707&lt;&gt;"",IFERROR(INDEX(subsample_country_map!$C:$C,MATCH($CF1707,subsample_country_map!$A:$A,0)),"")&lt;&gt;""),INDEX(subsample_country_map!$C:$C,MATCH($CF1707,subsample_country_map!$A:$A,0)),INDEX(lookup!$AB:$AB,MATCH($A1707,lookup!$A:$A,0)))</f>
        <v>1_developed</v>
      </c>
      <c r="AM1707" s="0" t="str">
        <f aca="false">IF(AND($CF1707&lt;&gt;"",IFERROR(INDEX(subsample_country_map!$D:$D,MATCH($CF1707,subsample_country_map!$A:$A,0)),"")&lt;&gt;""),INDEX(subsample_country_map!$D:$D,MATCH($CF1707,subsample_country_map!$A:$A,0)),INDEX(lookup!$AC:$AC,MATCH($A1707,lookup!$A:$A,0)))</f>
        <v>1_western</v>
      </c>
      <c r="AN1707" s="0" t="str">
        <f aca="false">IF(AND($CF1707&lt;&gt;"",IFERROR(INDEX(subsample_country_map!$E:$E,MATCH($CF1707,subsample_country_map!$A:$A,0)),"")&lt;&gt;""),INDEX(subsample_country_map!$E:$E,MATCH($CF1707,subsample_country_map!$A:$A,0)),INDEX(lookup!$AD:$AD,MATCH($A1707,lookup!$A:$A,0)))</f>
        <v>1_common law</v>
      </c>
      <c r="AO1707" s="0" t="str">
        <f aca="false">INDEX(lookup!$Y:$Y,MATCH($A1707,lookup!$A:$A,0))</f>
        <v>0_published</v>
      </c>
      <c r="AP1707" s="0" t="str">
        <f aca="false">INDEX(lookup!$Z:$Z,MATCH($A1707,lookup!$A:$A,0))</f>
        <v>1_VHB high</v>
      </c>
      <c r="AQ1707" s="0" t="str">
        <f aca="false">INDEX(lookup!$W:$W,MATCH($A1707,lookup!$A:$A,0))</f>
        <v>2_sust</v>
      </c>
      <c r="AS1707" s="0" t="s">
        <v>91</v>
      </c>
      <c r="AT1707" s="0" t="s">
        <v>397</v>
      </c>
      <c r="AU1707" s="0" t="s">
        <v>93</v>
      </c>
      <c r="AV1707" s="0" t="s">
        <v>6170</v>
      </c>
      <c r="AY1707" s="0" t="s">
        <v>2242</v>
      </c>
      <c r="BA1707" s="0" t="n">
        <v>474</v>
      </c>
      <c r="BB1707" s="0" t="s">
        <v>347</v>
      </c>
      <c r="BC1707" s="0" t="s">
        <v>122</v>
      </c>
      <c r="BD1707" s="0" t="s">
        <v>123</v>
      </c>
      <c r="BE1707" s="0" t="s">
        <v>33</v>
      </c>
      <c r="BF1707" s="0" t="s">
        <v>6159</v>
      </c>
      <c r="BI1707" s="0" t="s">
        <v>763</v>
      </c>
      <c r="BJ1707" s="0" t="s">
        <v>6160</v>
      </c>
      <c r="BK1707" s="0" t="s">
        <v>6168</v>
      </c>
      <c r="BL1707" s="0" t="s">
        <v>6171</v>
      </c>
      <c r="BM1707" s="0" t="s">
        <v>6144</v>
      </c>
      <c r="BN1707" s="0" t="s">
        <v>6145</v>
      </c>
      <c r="BO1707" s="0" t="s">
        <v>769</v>
      </c>
      <c r="BP1707" s="0" t="s">
        <v>6139</v>
      </c>
      <c r="BQ1707" s="0" t="s">
        <v>127</v>
      </c>
      <c r="BT1707" s="0" t="n">
        <v>0</v>
      </c>
      <c r="BU1707" s="0" t="s">
        <v>6146</v>
      </c>
      <c r="BW1707" s="0" t="n">
        <v>2010</v>
      </c>
      <c r="BX1707" s="0" t="n">
        <v>2018</v>
      </c>
      <c r="BY1707" s="0" t="s">
        <v>6147</v>
      </c>
      <c r="BZ1707" s="0" t="n">
        <v>2014</v>
      </c>
      <c r="CA1707" s="0" t="n">
        <v>0.333333333333333</v>
      </c>
      <c r="CB1707" s="0" t="n">
        <v>0</v>
      </c>
      <c r="CC1707" s="0" t="n">
        <v>1</v>
      </c>
      <c r="CD1707" s="0" t="n">
        <v>-0.330625605755798</v>
      </c>
      <c r="CE1707" s="0" t="n">
        <v>1</v>
      </c>
    </row>
    <row r="1708" customFormat="false" ht="15" hidden="false" customHeight="false" outlineLevel="0" collapsed="false">
      <c r="A1708" s="0" t="s">
        <v>6139</v>
      </c>
      <c r="B1708" s="0" t="n">
        <v>3013</v>
      </c>
      <c r="C1708" s="0" t="n">
        <v>-0.0457991139102318</v>
      </c>
      <c r="D1708" s="0" t="n">
        <v>658</v>
      </c>
      <c r="E1708" s="0" t="n">
        <f aca="false">IF(ISNUMBER($BA1708),$BA1708,IF(AND(ISNUMBER($D1708),ISNUMBER($BW1708),ISNUMBER($BX1708)),$D1708*($BX1708-$BW1708+1),""))</f>
        <v>658</v>
      </c>
      <c r="H1708" s="0" t="s">
        <v>118</v>
      </c>
      <c r="I1708" s="0" t="s">
        <v>842</v>
      </c>
      <c r="J1708" s="0" t="n">
        <f aca="false">IF($BW1708&lt;&gt;"",$BW1708,"")</f>
        <v>2010</v>
      </c>
      <c r="K1708" s="0" t="n">
        <f aca="false">IF($BX1708&lt;&gt;"",$BX1708,"")</f>
        <v>2018</v>
      </c>
      <c r="L1708" s="0" t="n">
        <f aca="false">IF(AND(ISNUMBER($BW1708),ISNUMBER($BX1708)),($BW1708+$BX1708)/2,"")</f>
        <v>2014</v>
      </c>
      <c r="M1708" s="0" t="n">
        <f aca="false">IF($L1708&lt;&gt;"",$L1708,"")</f>
        <v>2014</v>
      </c>
      <c r="N1708" s="0" t="n">
        <f aca="false">IF(AND(ISNUMBER($BW1708),ISNUMBER($BX1708)),MIN(1,MAX(0,($BX1708-2016+1)/($BX1708-$BW1708+1))),"")</f>
        <v>0.333333333333333</v>
      </c>
      <c r="O1708" s="0" t="n">
        <f aca="false">IF(AND(ISNUMBER($BW1708),ISNUMBER($BX1708)),MIN(1,MAX(0,($BX1708-2017+1)/($BX1708-$BW1708+1))),"")</f>
        <v>0.222222222222222</v>
      </c>
      <c r="P1708" s="0" t="n">
        <f aca="false">IF(AND(ISNUMBER($BW1708),ISNUMBER($BX1708)),MIN(1,MAX(0,($BX1708-2018+1)/($BX1708-$BW1708+1))),"")</f>
        <v>0.111111111111111</v>
      </c>
      <c r="Q1708" s="0" t="n">
        <f aca="false">IF(AND(ISNUMBER($BW1708),ISNUMBER($BX1708)),MIN(1,MAX(0,($BX1708-2019+1)/($BX1708-$BW1708+1))),"")</f>
        <v>0</v>
      </c>
      <c r="R1708" s="0" t="n">
        <f aca="false">IF(AND(ISNUMBER($BW1708),ISNUMBER($BX1708)),MIN(1,MAX(0,($BX1708-2016+1)/($BX1708-$BW1708+1))),"")</f>
        <v>0.333333333333333</v>
      </c>
      <c r="S1708" s="0" t="n">
        <f aca="false">IF($L1708&lt;&gt;"",IF($L1708&gt;=2015.5,1,0),"")</f>
        <v>0</v>
      </c>
      <c r="T1708" s="0" t="n">
        <f aca="false">IF($L1708&lt;&gt;"",IF($L1708&gt;=2016,1,0),"")</f>
        <v>0</v>
      </c>
      <c r="U1708" s="0" t="n">
        <f aca="false">IF(ISNUMBER($BX1708),IF($BX1708&gt;=2016,1,0),"")</f>
        <v>1</v>
      </c>
      <c r="V1708" s="0" t="n">
        <f aca="false">IF(ISNUMBER($BW1708),IF($BW1708&gt;=2016,1,0),"")</f>
        <v>0</v>
      </c>
      <c r="W1708" s="0" t="str">
        <f aca="false">IF(AND(ISNUMBER($BW1708),ISNUMBER($BX1708)),IF($BW1708&gt;=2016,"post-only",IF($BX1708&lt;2016,"pre-only","mixed")),"")</f>
        <v>mixed</v>
      </c>
      <c r="X1708" s="0" t="n">
        <f aca="false">IF(AND(ISNUMBER($BW1708),ISNUMBER($BX1708)),MIN(1,MAX(0,($BX1708-2017+1)/($BX1708-$BW1708+1))),"")</f>
        <v>0.222222222222222</v>
      </c>
      <c r="Y1708" s="0" t="n">
        <f aca="false">IF(AND(ISNUMBER($BW1708),ISNUMBER($BX1708)),MIN(1,MAX(0,($BX1708-2018+1)/($BX1708-$BW1708+1))),"")</f>
        <v>0.111111111111111</v>
      </c>
      <c r="Z1708" s="0" t="n">
        <f aca="false">IF(AND(ISNUMBER($BW1708),ISNUMBER($BX1708)),MIN(1,MAX(0,($BX1708-2019+1)/($BX1708-$BW1708+1))),"")</f>
        <v>0</v>
      </c>
      <c r="AA1708" s="0" t="n">
        <f aca="false">IF(ISNUMBER($BX1708),IF($BX1708&gt;=2017,1,0),"")</f>
        <v>1</v>
      </c>
      <c r="AB1708" s="0" t="n">
        <f aca="false">IF(ISNUMBER($BX1708),IF($BX1708&gt;=2018,1,0),"")</f>
        <v>1</v>
      </c>
      <c r="AC1708" s="0" t="n">
        <f aca="false">IF(ISNUMBER($BX1708),IF($BX1708&gt;=2019,1,0),"")</f>
        <v>0</v>
      </c>
      <c r="AD1708" s="0" t="n">
        <f aca="false">IF($L1708&lt;&gt;"",IF($L1708&gt;2013,1,0),"")</f>
        <v>1</v>
      </c>
      <c r="AE1708" s="0" t="n">
        <f aca="false">IF($L1708&lt;&gt;"",1+IF($L1708&gt;2011,1,0)+IF($L1708&gt;2014,1,0),"")</f>
        <v>2</v>
      </c>
      <c r="AF1708" s="0" t="s">
        <v>87</v>
      </c>
      <c r="AG1708" s="0" t="s">
        <v>88</v>
      </c>
      <c r="AH1708" s="0" t="s">
        <v>89</v>
      </c>
      <c r="AI1708" s="0" t="s">
        <v>497</v>
      </c>
      <c r="AJ1708" s="0" t="s">
        <v>497</v>
      </c>
      <c r="AK1708" s="0" t="str">
        <f aca="false">IF(AND($CF1708&lt;&gt;"",IFERROR(INDEX(subsample_country_map!$B:$B,MATCH($CF1708,subsample_country_map!$A:$A,0)),"")&lt;&gt;""),INDEX(subsample_country_map!$B:$B,MATCH($CF1708,subsample_country_map!$A:$A,0)),INDEX(lookup!$AA:$AA,MATCH($A1708,lookup!$A:$A,0)))</f>
        <v>2_Europe</v>
      </c>
      <c r="AL1708" s="0" t="str">
        <f aca="false">IF(AND($CF1708&lt;&gt;"",IFERROR(INDEX(subsample_country_map!$C:$C,MATCH($CF1708,subsample_country_map!$A:$A,0)),"")&lt;&gt;""),INDEX(subsample_country_map!$C:$C,MATCH($CF1708,subsample_country_map!$A:$A,0)),INDEX(lookup!$AB:$AB,MATCH($A1708,lookup!$A:$A,0)))</f>
        <v>1_developed</v>
      </c>
      <c r="AM1708" s="0" t="str">
        <f aca="false">IF(AND($CF1708&lt;&gt;"",IFERROR(INDEX(subsample_country_map!$D:$D,MATCH($CF1708,subsample_country_map!$A:$A,0)),"")&lt;&gt;""),INDEX(subsample_country_map!$D:$D,MATCH($CF1708,subsample_country_map!$A:$A,0)),INDEX(lookup!$AC:$AC,MATCH($A1708,lookup!$A:$A,0)))</f>
        <v>1_western</v>
      </c>
      <c r="AN1708" s="0" t="str">
        <f aca="false">IF(AND($CF1708&lt;&gt;"",IFERROR(INDEX(subsample_country_map!$E:$E,MATCH($CF1708,subsample_country_map!$A:$A,0)),"")&lt;&gt;""),INDEX(subsample_country_map!$E:$E,MATCH($CF1708,subsample_country_map!$A:$A,0)),INDEX(lookup!$AD:$AD,MATCH($A1708,lookup!$A:$A,0)))</f>
        <v>1_common law</v>
      </c>
      <c r="AO1708" s="0" t="str">
        <f aca="false">INDEX(lookup!$Y:$Y,MATCH($A1708,lookup!$A:$A,0))</f>
        <v>0_published</v>
      </c>
      <c r="AP1708" s="0" t="str">
        <f aca="false">INDEX(lookup!$Z:$Z,MATCH($A1708,lookup!$A:$A,0))</f>
        <v>1_VHB high</v>
      </c>
      <c r="AQ1708" s="0" t="str">
        <f aca="false">INDEX(lookup!$W:$W,MATCH($A1708,lookup!$A:$A,0))</f>
        <v>2_sust</v>
      </c>
      <c r="AS1708" s="0" t="s">
        <v>91</v>
      </c>
      <c r="AT1708" s="0" t="s">
        <v>397</v>
      </c>
      <c r="AU1708" s="0" t="s">
        <v>93</v>
      </c>
      <c r="AV1708" s="0" t="s">
        <v>6172</v>
      </c>
      <c r="AY1708" s="0" t="s">
        <v>6173</v>
      </c>
      <c r="BA1708" s="0" t="n">
        <v>658</v>
      </c>
      <c r="BB1708" s="0" t="s">
        <v>347</v>
      </c>
      <c r="BC1708" s="0" t="s">
        <v>122</v>
      </c>
      <c r="BD1708" s="0" t="s">
        <v>123</v>
      </c>
      <c r="BE1708" s="0" t="s">
        <v>33</v>
      </c>
      <c r="BF1708" s="0" t="s">
        <v>6164</v>
      </c>
      <c r="BI1708" s="0" t="s">
        <v>763</v>
      </c>
      <c r="BJ1708" s="0" t="s">
        <v>6165</v>
      </c>
      <c r="BK1708" s="0" t="s">
        <v>6168</v>
      </c>
      <c r="BL1708" s="0" t="s">
        <v>6174</v>
      </c>
      <c r="BM1708" s="0" t="s">
        <v>6144</v>
      </c>
      <c r="BN1708" s="0" t="s">
        <v>6145</v>
      </c>
      <c r="BO1708" s="0" t="s">
        <v>769</v>
      </c>
      <c r="BP1708" s="0" t="s">
        <v>6139</v>
      </c>
      <c r="BQ1708" s="0" t="s">
        <v>127</v>
      </c>
      <c r="BT1708" s="0" t="n">
        <v>0</v>
      </c>
      <c r="BU1708" s="0" t="s">
        <v>6146</v>
      </c>
      <c r="BW1708" s="0" t="n">
        <v>2010</v>
      </c>
      <c r="BX1708" s="0" t="n">
        <v>2018</v>
      </c>
      <c r="BY1708" s="0" t="s">
        <v>6147</v>
      </c>
      <c r="BZ1708" s="0" t="n">
        <v>2014</v>
      </c>
      <c r="CA1708" s="0" t="n">
        <v>0.333333333333333</v>
      </c>
      <c r="CB1708" s="0" t="n">
        <v>0</v>
      </c>
      <c r="CC1708" s="0" t="n">
        <v>1</v>
      </c>
      <c r="CD1708" s="0" t="n">
        <v>-0.0458311763836753</v>
      </c>
      <c r="CE1708" s="0" t="n">
        <v>1</v>
      </c>
    </row>
    <row r="1709" customFormat="false" ht="15" hidden="false" customHeight="false" outlineLevel="0" collapsed="false">
      <c r="A1709" s="0" t="s">
        <v>6139</v>
      </c>
      <c r="B1709" s="0" t="n">
        <v>3014</v>
      </c>
      <c r="C1709" s="0" t="n">
        <v>0.0681724724311892</v>
      </c>
      <c r="D1709" s="0" t="n">
        <v>281</v>
      </c>
      <c r="E1709" s="0" t="n">
        <f aca="false">IF(ISNUMBER($BA1709),$BA1709,IF(AND(ISNUMBER($D1709),ISNUMBER($BW1709),ISNUMBER($BX1709)),$D1709*($BX1709-$BW1709+1),""))</f>
        <v>281</v>
      </c>
      <c r="H1709" s="0" t="s">
        <v>118</v>
      </c>
      <c r="I1709" s="0" t="s">
        <v>842</v>
      </c>
      <c r="J1709" s="0" t="n">
        <f aca="false">IF($BW1709&lt;&gt;"",$BW1709,"")</f>
        <v>2010</v>
      </c>
      <c r="K1709" s="0" t="n">
        <f aca="false">IF($BX1709&lt;&gt;"",$BX1709,"")</f>
        <v>2018</v>
      </c>
      <c r="L1709" s="0" t="n">
        <f aca="false">IF(AND(ISNUMBER($BW1709),ISNUMBER($BX1709)),($BW1709+$BX1709)/2,"")</f>
        <v>2014</v>
      </c>
      <c r="M1709" s="0" t="n">
        <f aca="false">IF($L1709&lt;&gt;"",$L1709,"")</f>
        <v>2014</v>
      </c>
      <c r="N1709" s="0" t="n">
        <f aca="false">IF(AND(ISNUMBER($BW1709),ISNUMBER($BX1709)),MIN(1,MAX(0,($BX1709-2016+1)/($BX1709-$BW1709+1))),"")</f>
        <v>0.333333333333333</v>
      </c>
      <c r="O1709" s="0" t="n">
        <f aca="false">IF(AND(ISNUMBER($BW1709),ISNUMBER($BX1709)),MIN(1,MAX(0,($BX1709-2017+1)/($BX1709-$BW1709+1))),"")</f>
        <v>0.222222222222222</v>
      </c>
      <c r="P1709" s="0" t="n">
        <f aca="false">IF(AND(ISNUMBER($BW1709),ISNUMBER($BX1709)),MIN(1,MAX(0,($BX1709-2018+1)/($BX1709-$BW1709+1))),"")</f>
        <v>0.111111111111111</v>
      </c>
      <c r="Q1709" s="0" t="n">
        <f aca="false">IF(AND(ISNUMBER($BW1709),ISNUMBER($BX1709)),MIN(1,MAX(0,($BX1709-2019+1)/($BX1709-$BW1709+1))),"")</f>
        <v>0</v>
      </c>
      <c r="R1709" s="0" t="n">
        <f aca="false">IF(AND(ISNUMBER($BW1709),ISNUMBER($BX1709)),MIN(1,MAX(0,($BX1709-2016+1)/($BX1709-$BW1709+1))),"")</f>
        <v>0.333333333333333</v>
      </c>
      <c r="S1709" s="0" t="n">
        <f aca="false">IF($L1709&lt;&gt;"",IF($L1709&gt;=2015.5,1,0),"")</f>
        <v>0</v>
      </c>
      <c r="T1709" s="0" t="n">
        <f aca="false">IF($L1709&lt;&gt;"",IF($L1709&gt;=2016,1,0),"")</f>
        <v>0</v>
      </c>
      <c r="U1709" s="0" t="n">
        <f aca="false">IF(ISNUMBER($BX1709),IF($BX1709&gt;=2016,1,0),"")</f>
        <v>1</v>
      </c>
      <c r="V1709" s="0" t="n">
        <f aca="false">IF(ISNUMBER($BW1709),IF($BW1709&gt;=2016,1,0),"")</f>
        <v>0</v>
      </c>
      <c r="W1709" s="0" t="str">
        <f aca="false">IF(AND(ISNUMBER($BW1709),ISNUMBER($BX1709)),IF($BW1709&gt;=2016,"post-only",IF($BX1709&lt;2016,"pre-only","mixed")),"")</f>
        <v>mixed</v>
      </c>
      <c r="X1709" s="0" t="n">
        <f aca="false">IF(AND(ISNUMBER($BW1709),ISNUMBER($BX1709)),MIN(1,MAX(0,($BX1709-2017+1)/($BX1709-$BW1709+1))),"")</f>
        <v>0.222222222222222</v>
      </c>
      <c r="Y1709" s="0" t="n">
        <f aca="false">IF(AND(ISNUMBER($BW1709),ISNUMBER($BX1709)),MIN(1,MAX(0,($BX1709-2018+1)/($BX1709-$BW1709+1))),"")</f>
        <v>0.111111111111111</v>
      </c>
      <c r="Z1709" s="0" t="n">
        <f aca="false">IF(AND(ISNUMBER($BW1709),ISNUMBER($BX1709)),MIN(1,MAX(0,($BX1709-2019+1)/($BX1709-$BW1709+1))),"")</f>
        <v>0</v>
      </c>
      <c r="AA1709" s="0" t="n">
        <f aca="false">IF(ISNUMBER($BX1709),IF($BX1709&gt;=2017,1,0),"")</f>
        <v>1</v>
      </c>
      <c r="AB1709" s="0" t="n">
        <f aca="false">IF(ISNUMBER($BX1709),IF($BX1709&gt;=2018,1,0),"")</f>
        <v>1</v>
      </c>
      <c r="AC1709" s="0" t="n">
        <f aca="false">IF(ISNUMBER($BX1709),IF($BX1709&gt;=2019,1,0),"")</f>
        <v>0</v>
      </c>
      <c r="AD1709" s="0" t="n">
        <f aca="false">IF($L1709&lt;&gt;"",IF($L1709&gt;2013,1,0),"")</f>
        <v>1</v>
      </c>
      <c r="AE1709" s="0" t="n">
        <f aca="false">IF($L1709&lt;&gt;"",1+IF($L1709&gt;2011,1,0)+IF($L1709&gt;2014,1,0),"")</f>
        <v>2</v>
      </c>
      <c r="AF1709" s="0" t="s">
        <v>87</v>
      </c>
      <c r="AG1709" s="0" t="s">
        <v>88</v>
      </c>
      <c r="AH1709" s="0" t="s">
        <v>89</v>
      </c>
      <c r="AI1709" s="0" t="s">
        <v>497</v>
      </c>
      <c r="AJ1709" s="0" t="s">
        <v>497</v>
      </c>
      <c r="AK1709" s="0" t="str">
        <f aca="false">IF(AND($CF1709&lt;&gt;"",IFERROR(INDEX(subsample_country_map!$B:$B,MATCH($CF1709,subsample_country_map!$A:$A,0)),"")&lt;&gt;""),INDEX(subsample_country_map!$B:$B,MATCH($CF1709,subsample_country_map!$A:$A,0)),INDEX(lookup!$AA:$AA,MATCH($A1709,lookup!$A:$A,0)))</f>
        <v>2_Europe</v>
      </c>
      <c r="AL1709" s="0" t="str">
        <f aca="false">IF(AND($CF1709&lt;&gt;"",IFERROR(INDEX(subsample_country_map!$C:$C,MATCH($CF1709,subsample_country_map!$A:$A,0)),"")&lt;&gt;""),INDEX(subsample_country_map!$C:$C,MATCH($CF1709,subsample_country_map!$A:$A,0)),INDEX(lookup!$AB:$AB,MATCH($A1709,lookup!$A:$A,0)))</f>
        <v>1_developed</v>
      </c>
      <c r="AM1709" s="0" t="str">
        <f aca="false">IF(AND($CF1709&lt;&gt;"",IFERROR(INDEX(subsample_country_map!$D:$D,MATCH($CF1709,subsample_country_map!$A:$A,0)),"")&lt;&gt;""),INDEX(subsample_country_map!$D:$D,MATCH($CF1709,subsample_country_map!$A:$A,0)),INDEX(lookup!$AC:$AC,MATCH($A1709,lookup!$A:$A,0)))</f>
        <v>1_western</v>
      </c>
      <c r="AN1709" s="0" t="str">
        <f aca="false">IF(AND($CF1709&lt;&gt;"",IFERROR(INDEX(subsample_country_map!$E:$E,MATCH($CF1709,subsample_country_map!$A:$A,0)),"")&lt;&gt;""),INDEX(subsample_country_map!$E:$E,MATCH($CF1709,subsample_country_map!$A:$A,0)),INDEX(lookup!$AD:$AD,MATCH($A1709,lookup!$A:$A,0)))</f>
        <v>1_common law</v>
      </c>
      <c r="AO1709" s="0" t="str">
        <f aca="false">INDEX(lookup!$Y:$Y,MATCH($A1709,lookup!$A:$A,0))</f>
        <v>0_published</v>
      </c>
      <c r="AP1709" s="0" t="str">
        <f aca="false">INDEX(lookup!$Z:$Z,MATCH($A1709,lookup!$A:$A,0))</f>
        <v>1_VHB high</v>
      </c>
      <c r="AQ1709" s="0" t="str">
        <f aca="false">INDEX(lookup!$W:$W,MATCH($A1709,lookup!$A:$A,0))</f>
        <v>2_sust</v>
      </c>
      <c r="AS1709" s="0" t="s">
        <v>91</v>
      </c>
      <c r="AT1709" s="0" t="s">
        <v>397</v>
      </c>
      <c r="AU1709" s="0" t="s">
        <v>93</v>
      </c>
      <c r="AV1709" s="0" t="s">
        <v>6175</v>
      </c>
      <c r="AY1709" s="0" t="s">
        <v>6176</v>
      </c>
      <c r="BA1709" s="0" t="n">
        <v>281</v>
      </c>
      <c r="BB1709" s="0" t="s">
        <v>347</v>
      </c>
      <c r="BC1709" s="0" t="s">
        <v>122</v>
      </c>
      <c r="BD1709" s="0" t="s">
        <v>123</v>
      </c>
      <c r="BE1709" s="0" t="s">
        <v>6177</v>
      </c>
      <c r="BF1709" s="0" t="s">
        <v>6178</v>
      </c>
      <c r="BG1709" s="0" t="s">
        <v>1428</v>
      </c>
      <c r="BH1709" s="0" t="s">
        <v>2535</v>
      </c>
      <c r="BI1709" s="0" t="s">
        <v>763</v>
      </c>
      <c r="BJ1709" s="0" t="s">
        <v>6179</v>
      </c>
      <c r="BK1709" s="0" t="s">
        <v>6168</v>
      </c>
      <c r="BL1709" s="0" t="s">
        <v>6180</v>
      </c>
      <c r="BM1709" s="0" t="s">
        <v>6144</v>
      </c>
      <c r="BN1709" s="0" t="s">
        <v>6145</v>
      </c>
      <c r="BO1709" s="0" t="s">
        <v>769</v>
      </c>
      <c r="BP1709" s="0" t="s">
        <v>6139</v>
      </c>
      <c r="BQ1709" s="0" t="s">
        <v>127</v>
      </c>
      <c r="BT1709" s="0" t="n">
        <v>0</v>
      </c>
      <c r="BU1709" s="0" t="s">
        <v>6146</v>
      </c>
      <c r="BW1709" s="0" t="n">
        <v>2010</v>
      </c>
      <c r="BX1709" s="0" t="n">
        <v>2018</v>
      </c>
      <c r="BY1709" s="0" t="s">
        <v>6147</v>
      </c>
      <c r="BZ1709" s="0" t="n">
        <v>2014</v>
      </c>
      <c r="CA1709" s="0" t="n">
        <v>0.333333333333333</v>
      </c>
      <c r="CB1709" s="0" t="n">
        <v>0</v>
      </c>
      <c r="CC1709" s="0" t="n">
        <v>1</v>
      </c>
      <c r="CD1709" s="0" t="n">
        <v>0.0682783781091882</v>
      </c>
      <c r="CE1709" s="0" t="n">
        <v>1</v>
      </c>
    </row>
    <row r="1710" customFormat="false" ht="15" hidden="false" customHeight="false" outlineLevel="0" collapsed="false">
      <c r="A1710" s="0" t="s">
        <v>6139</v>
      </c>
      <c r="B1710" s="0" t="n">
        <v>3015</v>
      </c>
      <c r="C1710" s="0" t="n">
        <v>-0.481777693589241</v>
      </c>
      <c r="D1710" s="0" t="n">
        <v>193</v>
      </c>
      <c r="E1710" s="0" t="n">
        <f aca="false">IF(ISNUMBER($BA1710),$BA1710,IF(AND(ISNUMBER($D1710),ISNUMBER($BW1710),ISNUMBER($BX1710)),$D1710*($BX1710-$BW1710+1),""))</f>
        <v>193</v>
      </c>
      <c r="H1710" s="0" t="s">
        <v>118</v>
      </c>
      <c r="I1710" s="0" t="s">
        <v>842</v>
      </c>
      <c r="J1710" s="0" t="n">
        <f aca="false">IF($BW1710&lt;&gt;"",$BW1710,"")</f>
        <v>2010</v>
      </c>
      <c r="K1710" s="0" t="n">
        <f aca="false">IF($BX1710&lt;&gt;"",$BX1710,"")</f>
        <v>2018</v>
      </c>
      <c r="L1710" s="0" t="n">
        <f aca="false">IF(AND(ISNUMBER($BW1710),ISNUMBER($BX1710)),($BW1710+$BX1710)/2,"")</f>
        <v>2014</v>
      </c>
      <c r="M1710" s="0" t="n">
        <f aca="false">IF($L1710&lt;&gt;"",$L1710,"")</f>
        <v>2014</v>
      </c>
      <c r="N1710" s="0" t="n">
        <f aca="false">IF(AND(ISNUMBER($BW1710),ISNUMBER($BX1710)),MIN(1,MAX(0,($BX1710-2016+1)/($BX1710-$BW1710+1))),"")</f>
        <v>0.333333333333333</v>
      </c>
      <c r="O1710" s="0" t="n">
        <f aca="false">IF(AND(ISNUMBER($BW1710),ISNUMBER($BX1710)),MIN(1,MAX(0,($BX1710-2017+1)/($BX1710-$BW1710+1))),"")</f>
        <v>0.222222222222222</v>
      </c>
      <c r="P1710" s="0" t="n">
        <f aca="false">IF(AND(ISNUMBER($BW1710),ISNUMBER($BX1710)),MIN(1,MAX(0,($BX1710-2018+1)/($BX1710-$BW1710+1))),"")</f>
        <v>0.111111111111111</v>
      </c>
      <c r="Q1710" s="0" t="n">
        <f aca="false">IF(AND(ISNUMBER($BW1710),ISNUMBER($BX1710)),MIN(1,MAX(0,($BX1710-2019+1)/($BX1710-$BW1710+1))),"")</f>
        <v>0</v>
      </c>
      <c r="R1710" s="0" t="n">
        <f aca="false">IF(AND(ISNUMBER($BW1710),ISNUMBER($BX1710)),MIN(1,MAX(0,($BX1710-2016+1)/($BX1710-$BW1710+1))),"")</f>
        <v>0.333333333333333</v>
      </c>
      <c r="S1710" s="0" t="n">
        <f aca="false">IF($L1710&lt;&gt;"",IF($L1710&gt;=2015.5,1,0),"")</f>
        <v>0</v>
      </c>
      <c r="T1710" s="0" t="n">
        <f aca="false">IF($L1710&lt;&gt;"",IF($L1710&gt;=2016,1,0),"")</f>
        <v>0</v>
      </c>
      <c r="U1710" s="0" t="n">
        <f aca="false">IF(ISNUMBER($BX1710),IF($BX1710&gt;=2016,1,0),"")</f>
        <v>1</v>
      </c>
      <c r="V1710" s="0" t="n">
        <f aca="false">IF(ISNUMBER($BW1710),IF($BW1710&gt;=2016,1,0),"")</f>
        <v>0</v>
      </c>
      <c r="W1710" s="0" t="str">
        <f aca="false">IF(AND(ISNUMBER($BW1710),ISNUMBER($BX1710)),IF($BW1710&gt;=2016,"post-only",IF($BX1710&lt;2016,"pre-only","mixed")),"")</f>
        <v>mixed</v>
      </c>
      <c r="X1710" s="0" t="n">
        <f aca="false">IF(AND(ISNUMBER($BW1710),ISNUMBER($BX1710)),MIN(1,MAX(0,($BX1710-2017+1)/($BX1710-$BW1710+1))),"")</f>
        <v>0.222222222222222</v>
      </c>
      <c r="Y1710" s="0" t="n">
        <f aca="false">IF(AND(ISNUMBER($BW1710),ISNUMBER($BX1710)),MIN(1,MAX(0,($BX1710-2018+1)/($BX1710-$BW1710+1))),"")</f>
        <v>0.111111111111111</v>
      </c>
      <c r="Z1710" s="0" t="n">
        <f aca="false">IF(AND(ISNUMBER($BW1710),ISNUMBER($BX1710)),MIN(1,MAX(0,($BX1710-2019+1)/($BX1710-$BW1710+1))),"")</f>
        <v>0</v>
      </c>
      <c r="AA1710" s="0" t="n">
        <f aca="false">IF(ISNUMBER($BX1710),IF($BX1710&gt;=2017,1,0),"")</f>
        <v>1</v>
      </c>
      <c r="AB1710" s="0" t="n">
        <f aca="false">IF(ISNUMBER($BX1710),IF($BX1710&gt;=2018,1,0),"")</f>
        <v>1</v>
      </c>
      <c r="AC1710" s="0" t="n">
        <f aca="false">IF(ISNUMBER($BX1710),IF($BX1710&gt;=2019,1,0),"")</f>
        <v>0</v>
      </c>
      <c r="AD1710" s="0" t="n">
        <f aca="false">IF($L1710&lt;&gt;"",IF($L1710&gt;2013,1,0),"")</f>
        <v>1</v>
      </c>
      <c r="AE1710" s="0" t="n">
        <f aca="false">IF($L1710&lt;&gt;"",1+IF($L1710&gt;2011,1,0)+IF($L1710&gt;2014,1,0),"")</f>
        <v>2</v>
      </c>
      <c r="AF1710" s="0" t="s">
        <v>87</v>
      </c>
      <c r="AG1710" s="0" t="s">
        <v>88</v>
      </c>
      <c r="AH1710" s="0" t="s">
        <v>89</v>
      </c>
      <c r="AI1710" s="0" t="s">
        <v>497</v>
      </c>
      <c r="AJ1710" s="0" t="s">
        <v>497</v>
      </c>
      <c r="AK1710" s="0" t="str">
        <f aca="false">IF(AND($CF1710&lt;&gt;"",IFERROR(INDEX(subsample_country_map!$B:$B,MATCH($CF1710,subsample_country_map!$A:$A,0)),"")&lt;&gt;""),INDEX(subsample_country_map!$B:$B,MATCH($CF1710,subsample_country_map!$A:$A,0)),INDEX(lookup!$AA:$AA,MATCH($A1710,lookup!$A:$A,0)))</f>
        <v>2_Europe</v>
      </c>
      <c r="AL1710" s="0" t="str">
        <f aca="false">IF(AND($CF1710&lt;&gt;"",IFERROR(INDEX(subsample_country_map!$C:$C,MATCH($CF1710,subsample_country_map!$A:$A,0)),"")&lt;&gt;""),INDEX(subsample_country_map!$C:$C,MATCH($CF1710,subsample_country_map!$A:$A,0)),INDEX(lookup!$AB:$AB,MATCH($A1710,lookup!$A:$A,0)))</f>
        <v>1_developed</v>
      </c>
      <c r="AM1710" s="0" t="str">
        <f aca="false">IF(AND($CF1710&lt;&gt;"",IFERROR(INDEX(subsample_country_map!$D:$D,MATCH($CF1710,subsample_country_map!$A:$A,0)),"")&lt;&gt;""),INDEX(subsample_country_map!$D:$D,MATCH($CF1710,subsample_country_map!$A:$A,0)),INDEX(lookup!$AC:$AC,MATCH($A1710,lookup!$A:$A,0)))</f>
        <v>1_western</v>
      </c>
      <c r="AN1710" s="0" t="str">
        <f aca="false">IF(AND($CF1710&lt;&gt;"",IFERROR(INDEX(subsample_country_map!$E:$E,MATCH($CF1710,subsample_country_map!$A:$A,0)),"")&lt;&gt;""),INDEX(subsample_country_map!$E:$E,MATCH($CF1710,subsample_country_map!$A:$A,0)),INDEX(lookup!$AD:$AD,MATCH($A1710,lookup!$A:$A,0)))</f>
        <v>1_common law</v>
      </c>
      <c r="AO1710" s="0" t="str">
        <f aca="false">INDEX(lookup!$Y:$Y,MATCH($A1710,lookup!$A:$A,0))</f>
        <v>0_published</v>
      </c>
      <c r="AP1710" s="0" t="str">
        <f aca="false">INDEX(lookup!$Z:$Z,MATCH($A1710,lookup!$A:$A,0))</f>
        <v>1_VHB high</v>
      </c>
      <c r="AQ1710" s="0" t="str">
        <f aca="false">INDEX(lookup!$W:$W,MATCH($A1710,lookup!$A:$A,0))</f>
        <v>2_sust</v>
      </c>
      <c r="AS1710" s="0" t="s">
        <v>91</v>
      </c>
      <c r="AT1710" s="0" t="s">
        <v>397</v>
      </c>
      <c r="AU1710" s="0" t="s">
        <v>93</v>
      </c>
      <c r="AV1710" s="0" t="s">
        <v>6181</v>
      </c>
      <c r="AY1710" s="0" t="s">
        <v>2242</v>
      </c>
      <c r="BA1710" s="0" t="n">
        <v>193</v>
      </c>
      <c r="BB1710" s="0" t="s">
        <v>347</v>
      </c>
      <c r="BC1710" s="0" t="s">
        <v>122</v>
      </c>
      <c r="BD1710" s="0" t="s">
        <v>123</v>
      </c>
      <c r="BE1710" s="0" t="s">
        <v>6177</v>
      </c>
      <c r="BF1710" s="0" t="s">
        <v>6182</v>
      </c>
      <c r="BG1710" s="0" t="s">
        <v>2562</v>
      </c>
      <c r="BH1710" s="0" t="s">
        <v>4638</v>
      </c>
      <c r="BI1710" s="0" t="s">
        <v>763</v>
      </c>
      <c r="BJ1710" s="0" t="s">
        <v>6183</v>
      </c>
      <c r="BK1710" s="0" t="s">
        <v>6168</v>
      </c>
      <c r="BL1710" s="0" t="s">
        <v>6184</v>
      </c>
      <c r="BM1710" s="0" t="s">
        <v>6144</v>
      </c>
      <c r="BN1710" s="0" t="s">
        <v>6145</v>
      </c>
      <c r="BO1710" s="0" t="s">
        <v>769</v>
      </c>
      <c r="BP1710" s="0" t="s">
        <v>6139</v>
      </c>
      <c r="BQ1710" s="0" t="s">
        <v>127</v>
      </c>
      <c r="BT1710" s="0" t="n">
        <v>0</v>
      </c>
      <c r="BU1710" s="0" t="s">
        <v>6146</v>
      </c>
      <c r="BW1710" s="0" t="n">
        <v>2010</v>
      </c>
      <c r="BX1710" s="0" t="n">
        <v>2018</v>
      </c>
      <c r="BY1710" s="0" t="s">
        <v>6147</v>
      </c>
      <c r="BZ1710" s="0" t="n">
        <v>2014</v>
      </c>
      <c r="CA1710" s="0" t="n">
        <v>0.333333333333333</v>
      </c>
      <c r="CB1710" s="0" t="n">
        <v>0</v>
      </c>
      <c r="CC1710" s="0" t="n">
        <v>1</v>
      </c>
      <c r="CD1710" s="0" t="n">
        <v>-0.525296738563987</v>
      </c>
      <c r="CE1710" s="0" t="n">
        <v>1</v>
      </c>
    </row>
    <row r="1711" customFormat="false" ht="15" hidden="false" customHeight="false" outlineLevel="0" collapsed="false">
      <c r="A1711" s="0" t="s">
        <v>6139</v>
      </c>
      <c r="B1711" s="0" t="n">
        <v>3016</v>
      </c>
      <c r="C1711" s="0" t="n">
        <v>0.0120184718814807</v>
      </c>
      <c r="D1711" s="0" t="n">
        <v>1132</v>
      </c>
      <c r="E1711" s="0" t="n">
        <f aca="false">IF(ISNUMBER($BA1711),$BA1711,IF(AND(ISNUMBER($D1711),ISNUMBER($BW1711),ISNUMBER($BX1711)),$D1711*($BX1711-$BW1711+1),""))</f>
        <v>1132</v>
      </c>
      <c r="H1711" s="0" t="s">
        <v>118</v>
      </c>
      <c r="I1711" s="0" t="s">
        <v>842</v>
      </c>
      <c r="J1711" s="0" t="n">
        <f aca="false">IF($BW1711&lt;&gt;"",$BW1711,"")</f>
        <v>2010</v>
      </c>
      <c r="K1711" s="0" t="n">
        <f aca="false">IF($BX1711&lt;&gt;"",$BX1711,"")</f>
        <v>2018</v>
      </c>
      <c r="L1711" s="0" t="n">
        <f aca="false">IF(AND(ISNUMBER($BW1711),ISNUMBER($BX1711)),($BW1711+$BX1711)/2,"")</f>
        <v>2014</v>
      </c>
      <c r="M1711" s="0" t="n">
        <f aca="false">IF($L1711&lt;&gt;"",$L1711,"")</f>
        <v>2014</v>
      </c>
      <c r="N1711" s="0" t="n">
        <f aca="false">IF(AND(ISNUMBER($BW1711),ISNUMBER($BX1711)),MIN(1,MAX(0,($BX1711-2016+1)/($BX1711-$BW1711+1))),"")</f>
        <v>0.333333333333333</v>
      </c>
      <c r="O1711" s="0" t="n">
        <f aca="false">IF(AND(ISNUMBER($BW1711),ISNUMBER($BX1711)),MIN(1,MAX(0,($BX1711-2017+1)/($BX1711-$BW1711+1))),"")</f>
        <v>0.222222222222222</v>
      </c>
      <c r="P1711" s="0" t="n">
        <f aca="false">IF(AND(ISNUMBER($BW1711),ISNUMBER($BX1711)),MIN(1,MAX(0,($BX1711-2018+1)/($BX1711-$BW1711+1))),"")</f>
        <v>0.111111111111111</v>
      </c>
      <c r="Q1711" s="0" t="n">
        <f aca="false">IF(AND(ISNUMBER($BW1711),ISNUMBER($BX1711)),MIN(1,MAX(0,($BX1711-2019+1)/($BX1711-$BW1711+1))),"")</f>
        <v>0</v>
      </c>
      <c r="R1711" s="0" t="n">
        <f aca="false">IF(AND(ISNUMBER($BW1711),ISNUMBER($BX1711)),MIN(1,MAX(0,($BX1711-2016+1)/($BX1711-$BW1711+1))),"")</f>
        <v>0.333333333333333</v>
      </c>
      <c r="S1711" s="0" t="n">
        <f aca="false">IF($L1711&lt;&gt;"",IF($L1711&gt;=2015.5,1,0),"")</f>
        <v>0</v>
      </c>
      <c r="T1711" s="0" t="n">
        <f aca="false">IF($L1711&lt;&gt;"",IF($L1711&gt;=2016,1,0),"")</f>
        <v>0</v>
      </c>
      <c r="U1711" s="0" t="n">
        <f aca="false">IF(ISNUMBER($BX1711),IF($BX1711&gt;=2016,1,0),"")</f>
        <v>1</v>
      </c>
      <c r="V1711" s="0" t="n">
        <f aca="false">IF(ISNUMBER($BW1711),IF($BW1711&gt;=2016,1,0),"")</f>
        <v>0</v>
      </c>
      <c r="W1711" s="0" t="str">
        <f aca="false">IF(AND(ISNUMBER($BW1711),ISNUMBER($BX1711)),IF($BW1711&gt;=2016,"post-only",IF($BX1711&lt;2016,"pre-only","mixed")),"")</f>
        <v>mixed</v>
      </c>
      <c r="X1711" s="0" t="n">
        <f aca="false">IF(AND(ISNUMBER($BW1711),ISNUMBER($BX1711)),MIN(1,MAX(0,($BX1711-2017+1)/($BX1711-$BW1711+1))),"")</f>
        <v>0.222222222222222</v>
      </c>
      <c r="Y1711" s="0" t="n">
        <f aca="false">IF(AND(ISNUMBER($BW1711),ISNUMBER($BX1711)),MIN(1,MAX(0,($BX1711-2018+1)/($BX1711-$BW1711+1))),"")</f>
        <v>0.111111111111111</v>
      </c>
      <c r="Z1711" s="0" t="n">
        <f aca="false">IF(AND(ISNUMBER($BW1711),ISNUMBER($BX1711)),MIN(1,MAX(0,($BX1711-2019+1)/($BX1711-$BW1711+1))),"")</f>
        <v>0</v>
      </c>
      <c r="AA1711" s="0" t="n">
        <f aca="false">IF(ISNUMBER($BX1711),IF($BX1711&gt;=2017,1,0),"")</f>
        <v>1</v>
      </c>
      <c r="AB1711" s="0" t="n">
        <f aca="false">IF(ISNUMBER($BX1711),IF($BX1711&gt;=2018,1,0),"")</f>
        <v>1</v>
      </c>
      <c r="AC1711" s="0" t="n">
        <f aca="false">IF(ISNUMBER($BX1711),IF($BX1711&gt;=2019,1,0),"")</f>
        <v>0</v>
      </c>
      <c r="AD1711" s="0" t="n">
        <f aca="false">IF($L1711&lt;&gt;"",IF($L1711&gt;2013,1,0),"")</f>
        <v>1</v>
      </c>
      <c r="AE1711" s="0" t="n">
        <f aca="false">IF($L1711&lt;&gt;"",1+IF($L1711&gt;2011,1,0)+IF($L1711&gt;2014,1,0),"")</f>
        <v>2</v>
      </c>
      <c r="AF1711" s="0" t="s">
        <v>87</v>
      </c>
      <c r="AG1711" s="0" t="s">
        <v>436</v>
      </c>
      <c r="AH1711" s="0" t="s">
        <v>89</v>
      </c>
      <c r="AI1711" s="0" t="s">
        <v>497</v>
      </c>
      <c r="AJ1711" s="0" t="s">
        <v>497</v>
      </c>
      <c r="AK1711" s="0" t="str">
        <f aca="false">IF(AND($CF1711&lt;&gt;"",IFERROR(INDEX(subsample_country_map!$B:$B,MATCH($CF1711,subsample_country_map!$A:$A,0)),"")&lt;&gt;""),INDEX(subsample_country_map!$B:$B,MATCH($CF1711,subsample_country_map!$A:$A,0)),INDEX(lookup!$AA:$AA,MATCH($A1711,lookup!$A:$A,0)))</f>
        <v>2_Europe</v>
      </c>
      <c r="AL1711" s="0" t="str">
        <f aca="false">IF(AND($CF1711&lt;&gt;"",IFERROR(INDEX(subsample_country_map!$C:$C,MATCH($CF1711,subsample_country_map!$A:$A,0)),"")&lt;&gt;""),INDEX(subsample_country_map!$C:$C,MATCH($CF1711,subsample_country_map!$A:$A,0)),INDEX(lookup!$AB:$AB,MATCH($A1711,lookup!$A:$A,0)))</f>
        <v>1_developed</v>
      </c>
      <c r="AM1711" s="0" t="str">
        <f aca="false">IF(AND($CF1711&lt;&gt;"",IFERROR(INDEX(subsample_country_map!$D:$D,MATCH($CF1711,subsample_country_map!$A:$A,0)),"")&lt;&gt;""),INDEX(subsample_country_map!$D:$D,MATCH($CF1711,subsample_country_map!$A:$A,0)),INDEX(lookup!$AC:$AC,MATCH($A1711,lookup!$A:$A,0)))</f>
        <v>1_western</v>
      </c>
      <c r="AN1711" s="0" t="str">
        <f aca="false">IF(AND($CF1711&lt;&gt;"",IFERROR(INDEX(subsample_country_map!$E:$E,MATCH($CF1711,subsample_country_map!$A:$A,0)),"")&lt;&gt;""),INDEX(subsample_country_map!$E:$E,MATCH($CF1711,subsample_country_map!$A:$A,0)),INDEX(lookup!$AD:$AD,MATCH($A1711,lookup!$A:$A,0)))</f>
        <v>1_common law</v>
      </c>
      <c r="AO1711" s="0" t="str">
        <f aca="false">INDEX(lookup!$Y:$Y,MATCH($A1711,lookup!$A:$A,0))</f>
        <v>0_published</v>
      </c>
      <c r="AP1711" s="0" t="str">
        <f aca="false">INDEX(lookup!$Z:$Z,MATCH($A1711,lookup!$A:$A,0))</f>
        <v>1_VHB high</v>
      </c>
      <c r="AQ1711" s="0" t="str">
        <f aca="false">INDEX(lookup!$W:$W,MATCH($A1711,lookup!$A:$A,0))</f>
        <v>2_sust</v>
      </c>
      <c r="AS1711" s="0" t="s">
        <v>91</v>
      </c>
      <c r="AT1711" s="0" t="s">
        <v>111</v>
      </c>
      <c r="AU1711" s="0" t="s">
        <v>93</v>
      </c>
      <c r="AV1711" s="0" t="s">
        <v>4183</v>
      </c>
      <c r="AY1711" s="0" t="s">
        <v>6185</v>
      </c>
      <c r="BA1711" s="0" t="n">
        <v>1132</v>
      </c>
      <c r="BB1711" s="0" t="s">
        <v>347</v>
      </c>
      <c r="BC1711" s="0" t="s">
        <v>122</v>
      </c>
      <c r="BD1711" s="0" t="s">
        <v>123</v>
      </c>
      <c r="BE1711" s="0" t="s">
        <v>98</v>
      </c>
      <c r="BI1711" s="0" t="s">
        <v>763</v>
      </c>
      <c r="BJ1711" s="0" t="s">
        <v>6156</v>
      </c>
      <c r="BK1711" s="0" t="s">
        <v>6168</v>
      </c>
      <c r="BL1711" s="0" t="s">
        <v>6186</v>
      </c>
      <c r="BM1711" s="0" t="s">
        <v>4413</v>
      </c>
      <c r="BN1711" s="0" t="s">
        <v>6145</v>
      </c>
      <c r="BO1711" s="0" t="s">
        <v>769</v>
      </c>
      <c r="BP1711" s="0" t="s">
        <v>6139</v>
      </c>
      <c r="BQ1711" s="0" t="s">
        <v>127</v>
      </c>
      <c r="BT1711" s="0" t="n">
        <v>0</v>
      </c>
      <c r="BU1711" s="0" t="s">
        <v>6146</v>
      </c>
      <c r="BW1711" s="0" t="n">
        <v>2010</v>
      </c>
      <c r="BX1711" s="0" t="n">
        <v>2018</v>
      </c>
      <c r="BY1711" s="0" t="s">
        <v>6147</v>
      </c>
      <c r="BZ1711" s="0" t="n">
        <v>2014</v>
      </c>
      <c r="CA1711" s="0" t="n">
        <v>0.333333333333333</v>
      </c>
      <c r="CB1711" s="0" t="n">
        <v>0</v>
      </c>
      <c r="CC1711" s="0" t="n">
        <v>1</v>
      </c>
      <c r="CD1711" s="0" t="n">
        <v>0.012019050595684</v>
      </c>
      <c r="CE1711" s="0" t="n">
        <v>1</v>
      </c>
    </row>
    <row r="1712" customFormat="false" ht="15" hidden="false" customHeight="false" outlineLevel="0" collapsed="false">
      <c r="A1712" s="0" t="s">
        <v>6139</v>
      </c>
      <c r="B1712" s="0" t="n">
        <v>3017</v>
      </c>
      <c r="C1712" s="0" t="n">
        <v>-0.0971986947681905</v>
      </c>
      <c r="D1712" s="0" t="n">
        <v>474</v>
      </c>
      <c r="E1712" s="0" t="n">
        <f aca="false">IF(ISNUMBER($BA1712),$BA1712,IF(AND(ISNUMBER($D1712),ISNUMBER($BW1712),ISNUMBER($BX1712)),$D1712*($BX1712-$BW1712+1),""))</f>
        <v>474</v>
      </c>
      <c r="H1712" s="0" t="s">
        <v>118</v>
      </c>
      <c r="I1712" s="0" t="s">
        <v>842</v>
      </c>
      <c r="J1712" s="0" t="n">
        <f aca="false">IF($BW1712&lt;&gt;"",$BW1712,"")</f>
        <v>2010</v>
      </c>
      <c r="K1712" s="0" t="n">
        <f aca="false">IF($BX1712&lt;&gt;"",$BX1712,"")</f>
        <v>2018</v>
      </c>
      <c r="L1712" s="0" t="n">
        <f aca="false">IF(AND(ISNUMBER($BW1712),ISNUMBER($BX1712)),($BW1712+$BX1712)/2,"")</f>
        <v>2014</v>
      </c>
      <c r="M1712" s="0" t="n">
        <f aca="false">IF($L1712&lt;&gt;"",$L1712,"")</f>
        <v>2014</v>
      </c>
      <c r="N1712" s="0" t="n">
        <f aca="false">IF(AND(ISNUMBER($BW1712),ISNUMBER($BX1712)),MIN(1,MAX(0,($BX1712-2016+1)/($BX1712-$BW1712+1))),"")</f>
        <v>0.333333333333333</v>
      </c>
      <c r="O1712" s="0" t="n">
        <f aca="false">IF(AND(ISNUMBER($BW1712),ISNUMBER($BX1712)),MIN(1,MAX(0,($BX1712-2017+1)/($BX1712-$BW1712+1))),"")</f>
        <v>0.222222222222222</v>
      </c>
      <c r="P1712" s="0" t="n">
        <f aca="false">IF(AND(ISNUMBER($BW1712),ISNUMBER($BX1712)),MIN(1,MAX(0,($BX1712-2018+1)/($BX1712-$BW1712+1))),"")</f>
        <v>0.111111111111111</v>
      </c>
      <c r="Q1712" s="0" t="n">
        <f aca="false">IF(AND(ISNUMBER($BW1712),ISNUMBER($BX1712)),MIN(1,MAX(0,($BX1712-2019+1)/($BX1712-$BW1712+1))),"")</f>
        <v>0</v>
      </c>
      <c r="R1712" s="0" t="n">
        <f aca="false">IF(AND(ISNUMBER($BW1712),ISNUMBER($BX1712)),MIN(1,MAX(0,($BX1712-2016+1)/($BX1712-$BW1712+1))),"")</f>
        <v>0.333333333333333</v>
      </c>
      <c r="S1712" s="0" t="n">
        <f aca="false">IF($L1712&lt;&gt;"",IF($L1712&gt;=2015.5,1,0),"")</f>
        <v>0</v>
      </c>
      <c r="T1712" s="0" t="n">
        <f aca="false">IF($L1712&lt;&gt;"",IF($L1712&gt;=2016,1,0),"")</f>
        <v>0</v>
      </c>
      <c r="U1712" s="0" t="n">
        <f aca="false">IF(ISNUMBER($BX1712),IF($BX1712&gt;=2016,1,0),"")</f>
        <v>1</v>
      </c>
      <c r="V1712" s="0" t="n">
        <f aca="false">IF(ISNUMBER($BW1712),IF($BW1712&gt;=2016,1,0),"")</f>
        <v>0</v>
      </c>
      <c r="W1712" s="0" t="str">
        <f aca="false">IF(AND(ISNUMBER($BW1712),ISNUMBER($BX1712)),IF($BW1712&gt;=2016,"post-only",IF($BX1712&lt;2016,"pre-only","mixed")),"")</f>
        <v>mixed</v>
      </c>
      <c r="X1712" s="0" t="n">
        <f aca="false">IF(AND(ISNUMBER($BW1712),ISNUMBER($BX1712)),MIN(1,MAX(0,($BX1712-2017+1)/($BX1712-$BW1712+1))),"")</f>
        <v>0.222222222222222</v>
      </c>
      <c r="Y1712" s="0" t="n">
        <f aca="false">IF(AND(ISNUMBER($BW1712),ISNUMBER($BX1712)),MIN(1,MAX(0,($BX1712-2018+1)/($BX1712-$BW1712+1))),"")</f>
        <v>0.111111111111111</v>
      </c>
      <c r="Z1712" s="0" t="n">
        <f aca="false">IF(AND(ISNUMBER($BW1712),ISNUMBER($BX1712)),MIN(1,MAX(0,($BX1712-2019+1)/($BX1712-$BW1712+1))),"")</f>
        <v>0</v>
      </c>
      <c r="AA1712" s="0" t="n">
        <f aca="false">IF(ISNUMBER($BX1712),IF($BX1712&gt;=2017,1,0),"")</f>
        <v>1</v>
      </c>
      <c r="AB1712" s="0" t="n">
        <f aca="false">IF(ISNUMBER($BX1712),IF($BX1712&gt;=2018,1,0),"")</f>
        <v>1</v>
      </c>
      <c r="AC1712" s="0" t="n">
        <f aca="false">IF(ISNUMBER($BX1712),IF($BX1712&gt;=2019,1,0),"")</f>
        <v>0</v>
      </c>
      <c r="AD1712" s="0" t="n">
        <f aca="false">IF($L1712&lt;&gt;"",IF($L1712&gt;2013,1,0),"")</f>
        <v>1</v>
      </c>
      <c r="AE1712" s="0" t="n">
        <f aca="false">IF($L1712&lt;&gt;"",1+IF($L1712&gt;2011,1,0)+IF($L1712&gt;2014,1,0),"")</f>
        <v>2</v>
      </c>
      <c r="AF1712" s="0" t="s">
        <v>87</v>
      </c>
      <c r="AG1712" s="0" t="s">
        <v>436</v>
      </c>
      <c r="AH1712" s="0" t="s">
        <v>89</v>
      </c>
      <c r="AI1712" s="0" t="s">
        <v>497</v>
      </c>
      <c r="AJ1712" s="0" t="s">
        <v>497</v>
      </c>
      <c r="AK1712" s="0" t="str">
        <f aca="false">IF(AND($CF1712&lt;&gt;"",IFERROR(INDEX(subsample_country_map!$B:$B,MATCH($CF1712,subsample_country_map!$A:$A,0)),"")&lt;&gt;""),INDEX(subsample_country_map!$B:$B,MATCH($CF1712,subsample_country_map!$A:$A,0)),INDEX(lookup!$AA:$AA,MATCH($A1712,lookup!$A:$A,0)))</f>
        <v>2_Europe</v>
      </c>
      <c r="AL1712" s="0" t="str">
        <f aca="false">IF(AND($CF1712&lt;&gt;"",IFERROR(INDEX(subsample_country_map!$C:$C,MATCH($CF1712,subsample_country_map!$A:$A,0)),"")&lt;&gt;""),INDEX(subsample_country_map!$C:$C,MATCH($CF1712,subsample_country_map!$A:$A,0)),INDEX(lookup!$AB:$AB,MATCH($A1712,lookup!$A:$A,0)))</f>
        <v>1_developed</v>
      </c>
      <c r="AM1712" s="0" t="str">
        <f aca="false">IF(AND($CF1712&lt;&gt;"",IFERROR(INDEX(subsample_country_map!$D:$D,MATCH($CF1712,subsample_country_map!$A:$A,0)),"")&lt;&gt;""),INDEX(subsample_country_map!$D:$D,MATCH($CF1712,subsample_country_map!$A:$A,0)),INDEX(lookup!$AC:$AC,MATCH($A1712,lookup!$A:$A,0)))</f>
        <v>1_western</v>
      </c>
      <c r="AN1712" s="0" t="str">
        <f aca="false">IF(AND($CF1712&lt;&gt;"",IFERROR(INDEX(subsample_country_map!$E:$E,MATCH($CF1712,subsample_country_map!$A:$A,0)),"")&lt;&gt;""),INDEX(subsample_country_map!$E:$E,MATCH($CF1712,subsample_country_map!$A:$A,0)),INDEX(lookup!$AD:$AD,MATCH($A1712,lookup!$A:$A,0)))</f>
        <v>1_common law</v>
      </c>
      <c r="AO1712" s="0" t="str">
        <f aca="false">INDEX(lookup!$Y:$Y,MATCH($A1712,lookup!$A:$A,0))</f>
        <v>0_published</v>
      </c>
      <c r="AP1712" s="0" t="str">
        <f aca="false">INDEX(lookup!$Z:$Z,MATCH($A1712,lookup!$A:$A,0))</f>
        <v>1_VHB high</v>
      </c>
      <c r="AQ1712" s="0" t="str">
        <f aca="false">INDEX(lookup!$W:$W,MATCH($A1712,lookup!$A:$A,0))</f>
        <v>2_sust</v>
      </c>
      <c r="AS1712" s="0" t="s">
        <v>91</v>
      </c>
      <c r="AT1712" s="0" t="s">
        <v>111</v>
      </c>
      <c r="AU1712" s="0" t="s">
        <v>93</v>
      </c>
      <c r="AV1712" s="0" t="s">
        <v>6187</v>
      </c>
      <c r="AY1712" s="0" t="s">
        <v>2699</v>
      </c>
      <c r="BA1712" s="0" t="n">
        <v>474</v>
      </c>
      <c r="BB1712" s="0" t="s">
        <v>347</v>
      </c>
      <c r="BC1712" s="0" t="s">
        <v>122</v>
      </c>
      <c r="BD1712" s="0" t="s">
        <v>123</v>
      </c>
      <c r="BE1712" s="0" t="s">
        <v>33</v>
      </c>
      <c r="BF1712" s="0" t="s">
        <v>6159</v>
      </c>
      <c r="BI1712" s="0" t="s">
        <v>763</v>
      </c>
      <c r="BJ1712" s="0" t="s">
        <v>6160</v>
      </c>
      <c r="BK1712" s="0" t="s">
        <v>6168</v>
      </c>
      <c r="BL1712" s="0" t="s">
        <v>6188</v>
      </c>
      <c r="BM1712" s="0" t="s">
        <v>4413</v>
      </c>
      <c r="BN1712" s="0" t="s">
        <v>6145</v>
      </c>
      <c r="BO1712" s="0" t="s">
        <v>769</v>
      </c>
      <c r="BP1712" s="0" t="s">
        <v>6139</v>
      </c>
      <c r="BQ1712" s="0" t="s">
        <v>127</v>
      </c>
      <c r="BT1712" s="0" t="n">
        <v>0</v>
      </c>
      <c r="BU1712" s="0" t="s">
        <v>6146</v>
      </c>
      <c r="BW1712" s="0" t="n">
        <v>2010</v>
      </c>
      <c r="BX1712" s="0" t="n">
        <v>2018</v>
      </c>
      <c r="BY1712" s="0" t="s">
        <v>6147</v>
      </c>
      <c r="BZ1712" s="0" t="n">
        <v>2014</v>
      </c>
      <c r="CA1712" s="0" t="n">
        <v>0.333333333333333</v>
      </c>
      <c r="CB1712" s="0" t="n">
        <v>0</v>
      </c>
      <c r="CC1712" s="0" t="n">
        <v>1</v>
      </c>
      <c r="CD1712" s="0" t="n">
        <v>-0.0975065393791533</v>
      </c>
      <c r="CE1712" s="0" t="n">
        <v>1</v>
      </c>
    </row>
    <row r="1713" customFormat="false" ht="15" hidden="false" customHeight="false" outlineLevel="0" collapsed="false">
      <c r="A1713" s="0" t="s">
        <v>6139</v>
      </c>
      <c r="B1713" s="0" t="n">
        <v>3018</v>
      </c>
      <c r="C1713" s="0" t="n">
        <v>0.0405706592075335</v>
      </c>
      <c r="D1713" s="0" t="n">
        <v>658</v>
      </c>
      <c r="E1713" s="0" t="n">
        <f aca="false">IF(ISNUMBER($BA1713),$BA1713,IF(AND(ISNUMBER($D1713),ISNUMBER($BW1713),ISNUMBER($BX1713)),$D1713*($BX1713-$BW1713+1),""))</f>
        <v>658</v>
      </c>
      <c r="H1713" s="0" t="s">
        <v>118</v>
      </c>
      <c r="I1713" s="0" t="s">
        <v>842</v>
      </c>
      <c r="J1713" s="0" t="n">
        <f aca="false">IF($BW1713&lt;&gt;"",$BW1713,"")</f>
        <v>2010</v>
      </c>
      <c r="K1713" s="0" t="n">
        <f aca="false">IF($BX1713&lt;&gt;"",$BX1713,"")</f>
        <v>2018</v>
      </c>
      <c r="L1713" s="0" t="n">
        <f aca="false">IF(AND(ISNUMBER($BW1713),ISNUMBER($BX1713)),($BW1713+$BX1713)/2,"")</f>
        <v>2014</v>
      </c>
      <c r="M1713" s="0" t="n">
        <f aca="false">IF($L1713&lt;&gt;"",$L1713,"")</f>
        <v>2014</v>
      </c>
      <c r="N1713" s="0" t="n">
        <f aca="false">IF(AND(ISNUMBER($BW1713),ISNUMBER($BX1713)),MIN(1,MAX(0,($BX1713-2016+1)/($BX1713-$BW1713+1))),"")</f>
        <v>0.333333333333333</v>
      </c>
      <c r="O1713" s="0" t="n">
        <f aca="false">IF(AND(ISNUMBER($BW1713),ISNUMBER($BX1713)),MIN(1,MAX(0,($BX1713-2017+1)/($BX1713-$BW1713+1))),"")</f>
        <v>0.222222222222222</v>
      </c>
      <c r="P1713" s="0" t="n">
        <f aca="false">IF(AND(ISNUMBER($BW1713),ISNUMBER($BX1713)),MIN(1,MAX(0,($BX1713-2018+1)/($BX1713-$BW1713+1))),"")</f>
        <v>0.111111111111111</v>
      </c>
      <c r="Q1713" s="0" t="n">
        <f aca="false">IF(AND(ISNUMBER($BW1713),ISNUMBER($BX1713)),MIN(1,MAX(0,($BX1713-2019+1)/($BX1713-$BW1713+1))),"")</f>
        <v>0</v>
      </c>
      <c r="R1713" s="0" t="n">
        <f aca="false">IF(AND(ISNUMBER($BW1713),ISNUMBER($BX1713)),MIN(1,MAX(0,($BX1713-2016+1)/($BX1713-$BW1713+1))),"")</f>
        <v>0.333333333333333</v>
      </c>
      <c r="S1713" s="0" t="n">
        <f aca="false">IF($L1713&lt;&gt;"",IF($L1713&gt;=2015.5,1,0),"")</f>
        <v>0</v>
      </c>
      <c r="T1713" s="0" t="n">
        <f aca="false">IF($L1713&lt;&gt;"",IF($L1713&gt;=2016,1,0),"")</f>
        <v>0</v>
      </c>
      <c r="U1713" s="0" t="n">
        <f aca="false">IF(ISNUMBER($BX1713),IF($BX1713&gt;=2016,1,0),"")</f>
        <v>1</v>
      </c>
      <c r="V1713" s="0" t="n">
        <f aca="false">IF(ISNUMBER($BW1713),IF($BW1713&gt;=2016,1,0),"")</f>
        <v>0</v>
      </c>
      <c r="W1713" s="0" t="str">
        <f aca="false">IF(AND(ISNUMBER($BW1713),ISNUMBER($BX1713)),IF($BW1713&gt;=2016,"post-only",IF($BX1713&lt;2016,"pre-only","mixed")),"")</f>
        <v>mixed</v>
      </c>
      <c r="X1713" s="0" t="n">
        <f aca="false">IF(AND(ISNUMBER($BW1713),ISNUMBER($BX1713)),MIN(1,MAX(0,($BX1713-2017+1)/($BX1713-$BW1713+1))),"")</f>
        <v>0.222222222222222</v>
      </c>
      <c r="Y1713" s="0" t="n">
        <f aca="false">IF(AND(ISNUMBER($BW1713),ISNUMBER($BX1713)),MIN(1,MAX(0,($BX1713-2018+1)/($BX1713-$BW1713+1))),"")</f>
        <v>0.111111111111111</v>
      </c>
      <c r="Z1713" s="0" t="n">
        <f aca="false">IF(AND(ISNUMBER($BW1713),ISNUMBER($BX1713)),MIN(1,MAX(0,($BX1713-2019+1)/($BX1713-$BW1713+1))),"")</f>
        <v>0</v>
      </c>
      <c r="AA1713" s="0" t="n">
        <f aca="false">IF(ISNUMBER($BX1713),IF($BX1713&gt;=2017,1,0),"")</f>
        <v>1</v>
      </c>
      <c r="AB1713" s="0" t="n">
        <f aca="false">IF(ISNUMBER($BX1713),IF($BX1713&gt;=2018,1,0),"")</f>
        <v>1</v>
      </c>
      <c r="AC1713" s="0" t="n">
        <f aca="false">IF(ISNUMBER($BX1713),IF($BX1713&gt;=2019,1,0),"")</f>
        <v>0</v>
      </c>
      <c r="AD1713" s="0" t="n">
        <f aca="false">IF($L1713&lt;&gt;"",IF($L1713&gt;2013,1,0),"")</f>
        <v>1</v>
      </c>
      <c r="AE1713" s="0" t="n">
        <f aca="false">IF($L1713&lt;&gt;"",1+IF($L1713&gt;2011,1,0)+IF($L1713&gt;2014,1,0),"")</f>
        <v>2</v>
      </c>
      <c r="AF1713" s="0" t="s">
        <v>87</v>
      </c>
      <c r="AG1713" s="0" t="s">
        <v>436</v>
      </c>
      <c r="AH1713" s="0" t="s">
        <v>89</v>
      </c>
      <c r="AI1713" s="0" t="s">
        <v>497</v>
      </c>
      <c r="AJ1713" s="0" t="s">
        <v>497</v>
      </c>
      <c r="AK1713" s="0" t="str">
        <f aca="false">IF(AND($CF1713&lt;&gt;"",IFERROR(INDEX(subsample_country_map!$B:$B,MATCH($CF1713,subsample_country_map!$A:$A,0)),"")&lt;&gt;""),INDEX(subsample_country_map!$B:$B,MATCH($CF1713,subsample_country_map!$A:$A,0)),INDEX(lookup!$AA:$AA,MATCH($A1713,lookup!$A:$A,0)))</f>
        <v>2_Europe</v>
      </c>
      <c r="AL1713" s="0" t="str">
        <f aca="false">IF(AND($CF1713&lt;&gt;"",IFERROR(INDEX(subsample_country_map!$C:$C,MATCH($CF1713,subsample_country_map!$A:$A,0)),"")&lt;&gt;""),INDEX(subsample_country_map!$C:$C,MATCH($CF1713,subsample_country_map!$A:$A,0)),INDEX(lookup!$AB:$AB,MATCH($A1713,lookup!$A:$A,0)))</f>
        <v>1_developed</v>
      </c>
      <c r="AM1713" s="0" t="str">
        <f aca="false">IF(AND($CF1713&lt;&gt;"",IFERROR(INDEX(subsample_country_map!$D:$D,MATCH($CF1713,subsample_country_map!$A:$A,0)),"")&lt;&gt;""),INDEX(subsample_country_map!$D:$D,MATCH($CF1713,subsample_country_map!$A:$A,0)),INDEX(lookup!$AC:$AC,MATCH($A1713,lookup!$A:$A,0)))</f>
        <v>1_western</v>
      </c>
      <c r="AN1713" s="0" t="str">
        <f aca="false">IF(AND($CF1713&lt;&gt;"",IFERROR(INDEX(subsample_country_map!$E:$E,MATCH($CF1713,subsample_country_map!$A:$A,0)),"")&lt;&gt;""),INDEX(subsample_country_map!$E:$E,MATCH($CF1713,subsample_country_map!$A:$A,0)),INDEX(lookup!$AD:$AD,MATCH($A1713,lookup!$A:$A,0)))</f>
        <v>1_common law</v>
      </c>
      <c r="AO1713" s="0" t="str">
        <f aca="false">INDEX(lookup!$Y:$Y,MATCH($A1713,lookup!$A:$A,0))</f>
        <v>0_published</v>
      </c>
      <c r="AP1713" s="0" t="str">
        <f aca="false">INDEX(lookup!$Z:$Z,MATCH($A1713,lookup!$A:$A,0))</f>
        <v>1_VHB high</v>
      </c>
      <c r="AQ1713" s="0" t="str">
        <f aca="false">INDEX(lookup!$W:$W,MATCH($A1713,lookup!$A:$A,0))</f>
        <v>2_sust</v>
      </c>
      <c r="AS1713" s="0" t="s">
        <v>91</v>
      </c>
      <c r="AT1713" s="0" t="s">
        <v>111</v>
      </c>
      <c r="AU1713" s="0" t="s">
        <v>93</v>
      </c>
      <c r="AV1713" s="0" t="s">
        <v>1988</v>
      </c>
      <c r="AY1713" s="0" t="s">
        <v>5801</v>
      </c>
      <c r="BA1713" s="0" t="n">
        <v>658</v>
      </c>
      <c r="BB1713" s="0" t="s">
        <v>347</v>
      </c>
      <c r="BC1713" s="0" t="s">
        <v>122</v>
      </c>
      <c r="BD1713" s="0" t="s">
        <v>123</v>
      </c>
      <c r="BE1713" s="0" t="s">
        <v>33</v>
      </c>
      <c r="BF1713" s="0" t="s">
        <v>6164</v>
      </c>
      <c r="BI1713" s="0" t="s">
        <v>763</v>
      </c>
      <c r="BJ1713" s="0" t="s">
        <v>6165</v>
      </c>
      <c r="BK1713" s="0" t="s">
        <v>6168</v>
      </c>
      <c r="BL1713" s="0" t="s">
        <v>6189</v>
      </c>
      <c r="BM1713" s="0" t="s">
        <v>4413</v>
      </c>
      <c r="BN1713" s="0" t="s">
        <v>6145</v>
      </c>
      <c r="BO1713" s="0" t="s">
        <v>769</v>
      </c>
      <c r="BP1713" s="0" t="s">
        <v>6139</v>
      </c>
      <c r="BQ1713" s="0" t="s">
        <v>127</v>
      </c>
      <c r="BT1713" s="0" t="n">
        <v>0</v>
      </c>
      <c r="BU1713" s="0" t="s">
        <v>6146</v>
      </c>
      <c r="BW1713" s="0" t="n">
        <v>2010</v>
      </c>
      <c r="BX1713" s="0" t="n">
        <v>2018</v>
      </c>
      <c r="BY1713" s="0" t="s">
        <v>6147</v>
      </c>
      <c r="BZ1713" s="0" t="n">
        <v>2014</v>
      </c>
      <c r="CA1713" s="0" t="n">
        <v>0.333333333333333</v>
      </c>
      <c r="CB1713" s="0" t="n">
        <v>0</v>
      </c>
      <c r="CC1713" s="0" t="n">
        <v>1</v>
      </c>
      <c r="CD1713" s="0" t="n">
        <v>0.0405929406926703</v>
      </c>
      <c r="CE1713" s="0" t="n">
        <v>1</v>
      </c>
    </row>
    <row r="1714" customFormat="false" ht="15" hidden="false" customHeight="false" outlineLevel="0" collapsed="false">
      <c r="A1714" s="0" t="s">
        <v>6139</v>
      </c>
      <c r="B1714" s="0" t="n">
        <v>3019</v>
      </c>
      <c r="C1714" s="0" t="n">
        <v>-0.0496896854762735</v>
      </c>
      <c r="D1714" s="0" t="n">
        <v>281</v>
      </c>
      <c r="E1714" s="0" t="n">
        <f aca="false">IF(ISNUMBER($BA1714),$BA1714,IF(AND(ISNUMBER($D1714),ISNUMBER($BW1714),ISNUMBER($BX1714)),$D1714*($BX1714-$BW1714+1),""))</f>
        <v>281</v>
      </c>
      <c r="H1714" s="0" t="s">
        <v>118</v>
      </c>
      <c r="I1714" s="0" t="s">
        <v>842</v>
      </c>
      <c r="J1714" s="0" t="n">
        <f aca="false">IF($BW1714&lt;&gt;"",$BW1714,"")</f>
        <v>2010</v>
      </c>
      <c r="K1714" s="0" t="n">
        <f aca="false">IF($BX1714&lt;&gt;"",$BX1714,"")</f>
        <v>2018</v>
      </c>
      <c r="L1714" s="0" t="n">
        <f aca="false">IF(AND(ISNUMBER($BW1714),ISNUMBER($BX1714)),($BW1714+$BX1714)/2,"")</f>
        <v>2014</v>
      </c>
      <c r="M1714" s="0" t="n">
        <f aca="false">IF($L1714&lt;&gt;"",$L1714,"")</f>
        <v>2014</v>
      </c>
      <c r="N1714" s="0" t="n">
        <f aca="false">IF(AND(ISNUMBER($BW1714),ISNUMBER($BX1714)),MIN(1,MAX(0,($BX1714-2016+1)/($BX1714-$BW1714+1))),"")</f>
        <v>0.333333333333333</v>
      </c>
      <c r="O1714" s="0" t="n">
        <f aca="false">IF(AND(ISNUMBER($BW1714),ISNUMBER($BX1714)),MIN(1,MAX(0,($BX1714-2017+1)/($BX1714-$BW1714+1))),"")</f>
        <v>0.222222222222222</v>
      </c>
      <c r="P1714" s="0" t="n">
        <f aca="false">IF(AND(ISNUMBER($BW1714),ISNUMBER($BX1714)),MIN(1,MAX(0,($BX1714-2018+1)/($BX1714-$BW1714+1))),"")</f>
        <v>0.111111111111111</v>
      </c>
      <c r="Q1714" s="0" t="n">
        <f aca="false">IF(AND(ISNUMBER($BW1714),ISNUMBER($BX1714)),MIN(1,MAX(0,($BX1714-2019+1)/($BX1714-$BW1714+1))),"")</f>
        <v>0</v>
      </c>
      <c r="R1714" s="0" t="n">
        <f aca="false">IF(AND(ISNUMBER($BW1714),ISNUMBER($BX1714)),MIN(1,MAX(0,($BX1714-2016+1)/($BX1714-$BW1714+1))),"")</f>
        <v>0.333333333333333</v>
      </c>
      <c r="S1714" s="0" t="n">
        <f aca="false">IF($L1714&lt;&gt;"",IF($L1714&gt;=2015.5,1,0),"")</f>
        <v>0</v>
      </c>
      <c r="T1714" s="0" t="n">
        <f aca="false">IF($L1714&lt;&gt;"",IF($L1714&gt;=2016,1,0),"")</f>
        <v>0</v>
      </c>
      <c r="U1714" s="0" t="n">
        <f aca="false">IF(ISNUMBER($BX1714),IF($BX1714&gt;=2016,1,0),"")</f>
        <v>1</v>
      </c>
      <c r="V1714" s="0" t="n">
        <f aca="false">IF(ISNUMBER($BW1714),IF($BW1714&gt;=2016,1,0),"")</f>
        <v>0</v>
      </c>
      <c r="W1714" s="0" t="str">
        <f aca="false">IF(AND(ISNUMBER($BW1714),ISNUMBER($BX1714)),IF($BW1714&gt;=2016,"post-only",IF($BX1714&lt;2016,"pre-only","mixed")),"")</f>
        <v>mixed</v>
      </c>
      <c r="X1714" s="0" t="n">
        <f aca="false">IF(AND(ISNUMBER($BW1714),ISNUMBER($BX1714)),MIN(1,MAX(0,($BX1714-2017+1)/($BX1714-$BW1714+1))),"")</f>
        <v>0.222222222222222</v>
      </c>
      <c r="Y1714" s="0" t="n">
        <f aca="false">IF(AND(ISNUMBER($BW1714),ISNUMBER($BX1714)),MIN(1,MAX(0,($BX1714-2018+1)/($BX1714-$BW1714+1))),"")</f>
        <v>0.111111111111111</v>
      </c>
      <c r="Z1714" s="0" t="n">
        <f aca="false">IF(AND(ISNUMBER($BW1714),ISNUMBER($BX1714)),MIN(1,MAX(0,($BX1714-2019+1)/($BX1714-$BW1714+1))),"")</f>
        <v>0</v>
      </c>
      <c r="AA1714" s="0" t="n">
        <f aca="false">IF(ISNUMBER($BX1714),IF($BX1714&gt;=2017,1,0),"")</f>
        <v>1</v>
      </c>
      <c r="AB1714" s="0" t="n">
        <f aca="false">IF(ISNUMBER($BX1714),IF($BX1714&gt;=2018,1,0),"")</f>
        <v>1</v>
      </c>
      <c r="AC1714" s="0" t="n">
        <f aca="false">IF(ISNUMBER($BX1714),IF($BX1714&gt;=2019,1,0),"")</f>
        <v>0</v>
      </c>
      <c r="AD1714" s="0" t="n">
        <f aca="false">IF($L1714&lt;&gt;"",IF($L1714&gt;2013,1,0),"")</f>
        <v>1</v>
      </c>
      <c r="AE1714" s="0" t="n">
        <f aca="false">IF($L1714&lt;&gt;"",1+IF($L1714&gt;2011,1,0)+IF($L1714&gt;2014,1,0),"")</f>
        <v>2</v>
      </c>
      <c r="AF1714" s="0" t="s">
        <v>87</v>
      </c>
      <c r="AG1714" s="0" t="s">
        <v>436</v>
      </c>
      <c r="AH1714" s="0" t="s">
        <v>89</v>
      </c>
      <c r="AI1714" s="0" t="s">
        <v>497</v>
      </c>
      <c r="AJ1714" s="0" t="s">
        <v>497</v>
      </c>
      <c r="AK1714" s="0" t="str">
        <f aca="false">IF(AND($CF1714&lt;&gt;"",IFERROR(INDEX(subsample_country_map!$B:$B,MATCH($CF1714,subsample_country_map!$A:$A,0)),"")&lt;&gt;""),INDEX(subsample_country_map!$B:$B,MATCH($CF1714,subsample_country_map!$A:$A,0)),INDEX(lookup!$AA:$AA,MATCH($A1714,lookup!$A:$A,0)))</f>
        <v>2_Europe</v>
      </c>
      <c r="AL1714" s="0" t="str">
        <f aca="false">IF(AND($CF1714&lt;&gt;"",IFERROR(INDEX(subsample_country_map!$C:$C,MATCH($CF1714,subsample_country_map!$A:$A,0)),"")&lt;&gt;""),INDEX(subsample_country_map!$C:$C,MATCH($CF1714,subsample_country_map!$A:$A,0)),INDEX(lookup!$AB:$AB,MATCH($A1714,lookup!$A:$A,0)))</f>
        <v>1_developed</v>
      </c>
      <c r="AM1714" s="0" t="str">
        <f aca="false">IF(AND($CF1714&lt;&gt;"",IFERROR(INDEX(subsample_country_map!$D:$D,MATCH($CF1714,subsample_country_map!$A:$A,0)),"")&lt;&gt;""),INDEX(subsample_country_map!$D:$D,MATCH($CF1714,subsample_country_map!$A:$A,0)),INDEX(lookup!$AC:$AC,MATCH($A1714,lookup!$A:$A,0)))</f>
        <v>1_western</v>
      </c>
      <c r="AN1714" s="0" t="str">
        <f aca="false">IF(AND($CF1714&lt;&gt;"",IFERROR(INDEX(subsample_country_map!$E:$E,MATCH($CF1714,subsample_country_map!$A:$A,0)),"")&lt;&gt;""),INDEX(subsample_country_map!$E:$E,MATCH($CF1714,subsample_country_map!$A:$A,0)),INDEX(lookup!$AD:$AD,MATCH($A1714,lookup!$A:$A,0)))</f>
        <v>1_common law</v>
      </c>
      <c r="AO1714" s="0" t="str">
        <f aca="false">INDEX(lookup!$Y:$Y,MATCH($A1714,lookup!$A:$A,0))</f>
        <v>0_published</v>
      </c>
      <c r="AP1714" s="0" t="str">
        <f aca="false">INDEX(lookup!$Z:$Z,MATCH($A1714,lookup!$A:$A,0))</f>
        <v>1_VHB high</v>
      </c>
      <c r="AQ1714" s="0" t="str">
        <f aca="false">INDEX(lookup!$W:$W,MATCH($A1714,lookup!$A:$A,0))</f>
        <v>2_sust</v>
      </c>
      <c r="AS1714" s="0" t="s">
        <v>91</v>
      </c>
      <c r="AT1714" s="0" t="s">
        <v>111</v>
      </c>
      <c r="AU1714" s="0" t="s">
        <v>93</v>
      </c>
      <c r="AV1714" s="0" t="s">
        <v>6190</v>
      </c>
      <c r="AY1714" s="0" t="s">
        <v>6191</v>
      </c>
      <c r="BA1714" s="0" t="n">
        <v>281</v>
      </c>
      <c r="BB1714" s="0" t="s">
        <v>347</v>
      </c>
      <c r="BC1714" s="0" t="s">
        <v>122</v>
      </c>
      <c r="BD1714" s="0" t="s">
        <v>123</v>
      </c>
      <c r="BE1714" s="0" t="s">
        <v>6177</v>
      </c>
      <c r="BF1714" s="0" t="s">
        <v>6178</v>
      </c>
      <c r="BG1714" s="0" t="s">
        <v>1428</v>
      </c>
      <c r="BH1714" s="0" t="s">
        <v>2535</v>
      </c>
      <c r="BI1714" s="0" t="s">
        <v>763</v>
      </c>
      <c r="BJ1714" s="0" t="s">
        <v>6179</v>
      </c>
      <c r="BK1714" s="0" t="s">
        <v>6168</v>
      </c>
      <c r="BL1714" s="0" t="s">
        <v>6192</v>
      </c>
      <c r="BM1714" s="0" t="s">
        <v>4413</v>
      </c>
      <c r="BN1714" s="0" t="s">
        <v>6145</v>
      </c>
      <c r="BO1714" s="0" t="s">
        <v>769</v>
      </c>
      <c r="BP1714" s="0" t="s">
        <v>6139</v>
      </c>
      <c r="BQ1714" s="0" t="s">
        <v>127</v>
      </c>
      <c r="BT1714" s="0" t="n">
        <v>0</v>
      </c>
      <c r="BU1714" s="0" t="s">
        <v>6146</v>
      </c>
      <c r="BW1714" s="0" t="n">
        <v>2010</v>
      </c>
      <c r="BX1714" s="0" t="n">
        <v>2018</v>
      </c>
      <c r="BY1714" s="0" t="s">
        <v>6147</v>
      </c>
      <c r="BZ1714" s="0" t="n">
        <v>2014</v>
      </c>
      <c r="CA1714" s="0" t="n">
        <v>0.333333333333333</v>
      </c>
      <c r="CB1714" s="0" t="n">
        <v>0</v>
      </c>
      <c r="CC1714" s="0" t="n">
        <v>1</v>
      </c>
      <c r="CD1714" s="0" t="n">
        <v>-0.0497306418529379</v>
      </c>
      <c r="CE1714" s="0" t="n">
        <v>1</v>
      </c>
    </row>
    <row r="1715" customFormat="false" ht="15" hidden="false" customHeight="false" outlineLevel="0" collapsed="false">
      <c r="A1715" s="0" t="s">
        <v>6139</v>
      </c>
      <c r="B1715" s="0" t="n">
        <v>3020</v>
      </c>
      <c r="C1715" s="0" t="n">
        <v>-0.481777693589241</v>
      </c>
      <c r="D1715" s="0" t="n">
        <v>193</v>
      </c>
      <c r="E1715" s="0" t="n">
        <f aca="false">IF(ISNUMBER($BA1715),$BA1715,IF(AND(ISNUMBER($D1715),ISNUMBER($BW1715),ISNUMBER($BX1715)),$D1715*($BX1715-$BW1715+1),""))</f>
        <v>193</v>
      </c>
      <c r="H1715" s="0" t="s">
        <v>118</v>
      </c>
      <c r="I1715" s="0" t="s">
        <v>842</v>
      </c>
      <c r="J1715" s="0" t="n">
        <f aca="false">IF($BW1715&lt;&gt;"",$BW1715,"")</f>
        <v>2010</v>
      </c>
      <c r="K1715" s="0" t="n">
        <f aca="false">IF($BX1715&lt;&gt;"",$BX1715,"")</f>
        <v>2018</v>
      </c>
      <c r="L1715" s="0" t="n">
        <f aca="false">IF(AND(ISNUMBER($BW1715),ISNUMBER($BX1715)),($BW1715+$BX1715)/2,"")</f>
        <v>2014</v>
      </c>
      <c r="M1715" s="0" t="n">
        <f aca="false">IF($L1715&lt;&gt;"",$L1715,"")</f>
        <v>2014</v>
      </c>
      <c r="N1715" s="0" t="n">
        <f aca="false">IF(AND(ISNUMBER($BW1715),ISNUMBER($BX1715)),MIN(1,MAX(0,($BX1715-2016+1)/($BX1715-$BW1715+1))),"")</f>
        <v>0.333333333333333</v>
      </c>
      <c r="O1715" s="0" t="n">
        <f aca="false">IF(AND(ISNUMBER($BW1715),ISNUMBER($BX1715)),MIN(1,MAX(0,($BX1715-2017+1)/($BX1715-$BW1715+1))),"")</f>
        <v>0.222222222222222</v>
      </c>
      <c r="P1715" s="0" t="n">
        <f aca="false">IF(AND(ISNUMBER($BW1715),ISNUMBER($BX1715)),MIN(1,MAX(0,($BX1715-2018+1)/($BX1715-$BW1715+1))),"")</f>
        <v>0.111111111111111</v>
      </c>
      <c r="Q1715" s="0" t="n">
        <f aca="false">IF(AND(ISNUMBER($BW1715),ISNUMBER($BX1715)),MIN(1,MAX(0,($BX1715-2019+1)/($BX1715-$BW1715+1))),"")</f>
        <v>0</v>
      </c>
      <c r="R1715" s="0" t="n">
        <f aca="false">IF(AND(ISNUMBER($BW1715),ISNUMBER($BX1715)),MIN(1,MAX(0,($BX1715-2016+1)/($BX1715-$BW1715+1))),"")</f>
        <v>0.333333333333333</v>
      </c>
      <c r="S1715" s="0" t="n">
        <f aca="false">IF($L1715&lt;&gt;"",IF($L1715&gt;=2015.5,1,0),"")</f>
        <v>0</v>
      </c>
      <c r="T1715" s="0" t="n">
        <f aca="false">IF($L1715&lt;&gt;"",IF($L1715&gt;=2016,1,0),"")</f>
        <v>0</v>
      </c>
      <c r="U1715" s="0" t="n">
        <f aca="false">IF(ISNUMBER($BX1715),IF($BX1715&gt;=2016,1,0),"")</f>
        <v>1</v>
      </c>
      <c r="V1715" s="0" t="n">
        <f aca="false">IF(ISNUMBER($BW1715),IF($BW1715&gt;=2016,1,0),"")</f>
        <v>0</v>
      </c>
      <c r="W1715" s="0" t="str">
        <f aca="false">IF(AND(ISNUMBER($BW1715),ISNUMBER($BX1715)),IF($BW1715&gt;=2016,"post-only",IF($BX1715&lt;2016,"pre-only","mixed")),"")</f>
        <v>mixed</v>
      </c>
      <c r="X1715" s="0" t="n">
        <f aca="false">IF(AND(ISNUMBER($BW1715),ISNUMBER($BX1715)),MIN(1,MAX(0,($BX1715-2017+1)/($BX1715-$BW1715+1))),"")</f>
        <v>0.222222222222222</v>
      </c>
      <c r="Y1715" s="0" t="n">
        <f aca="false">IF(AND(ISNUMBER($BW1715),ISNUMBER($BX1715)),MIN(1,MAX(0,($BX1715-2018+1)/($BX1715-$BW1715+1))),"")</f>
        <v>0.111111111111111</v>
      </c>
      <c r="Z1715" s="0" t="n">
        <f aca="false">IF(AND(ISNUMBER($BW1715),ISNUMBER($BX1715)),MIN(1,MAX(0,($BX1715-2019+1)/($BX1715-$BW1715+1))),"")</f>
        <v>0</v>
      </c>
      <c r="AA1715" s="0" t="n">
        <f aca="false">IF(ISNUMBER($BX1715),IF($BX1715&gt;=2017,1,0),"")</f>
        <v>1</v>
      </c>
      <c r="AB1715" s="0" t="n">
        <f aca="false">IF(ISNUMBER($BX1715),IF($BX1715&gt;=2018,1,0),"")</f>
        <v>1</v>
      </c>
      <c r="AC1715" s="0" t="n">
        <f aca="false">IF(ISNUMBER($BX1715),IF($BX1715&gt;=2019,1,0),"")</f>
        <v>0</v>
      </c>
      <c r="AD1715" s="0" t="n">
        <f aca="false">IF($L1715&lt;&gt;"",IF($L1715&gt;2013,1,0),"")</f>
        <v>1</v>
      </c>
      <c r="AE1715" s="0" t="n">
        <f aca="false">IF($L1715&lt;&gt;"",1+IF($L1715&gt;2011,1,0)+IF($L1715&gt;2014,1,0),"")</f>
        <v>2</v>
      </c>
      <c r="AF1715" s="0" t="s">
        <v>87</v>
      </c>
      <c r="AG1715" s="0" t="s">
        <v>436</v>
      </c>
      <c r="AH1715" s="0" t="s">
        <v>89</v>
      </c>
      <c r="AI1715" s="0" t="s">
        <v>497</v>
      </c>
      <c r="AJ1715" s="0" t="s">
        <v>497</v>
      </c>
      <c r="AK1715" s="0" t="str">
        <f aca="false">IF(AND($CF1715&lt;&gt;"",IFERROR(INDEX(subsample_country_map!$B:$B,MATCH($CF1715,subsample_country_map!$A:$A,0)),"")&lt;&gt;""),INDEX(subsample_country_map!$B:$B,MATCH($CF1715,subsample_country_map!$A:$A,0)),INDEX(lookup!$AA:$AA,MATCH($A1715,lookup!$A:$A,0)))</f>
        <v>2_Europe</v>
      </c>
      <c r="AL1715" s="0" t="str">
        <f aca="false">IF(AND($CF1715&lt;&gt;"",IFERROR(INDEX(subsample_country_map!$C:$C,MATCH($CF1715,subsample_country_map!$A:$A,0)),"")&lt;&gt;""),INDEX(subsample_country_map!$C:$C,MATCH($CF1715,subsample_country_map!$A:$A,0)),INDEX(lookup!$AB:$AB,MATCH($A1715,lookup!$A:$A,0)))</f>
        <v>1_developed</v>
      </c>
      <c r="AM1715" s="0" t="str">
        <f aca="false">IF(AND($CF1715&lt;&gt;"",IFERROR(INDEX(subsample_country_map!$D:$D,MATCH($CF1715,subsample_country_map!$A:$A,0)),"")&lt;&gt;""),INDEX(subsample_country_map!$D:$D,MATCH($CF1715,subsample_country_map!$A:$A,0)),INDEX(lookup!$AC:$AC,MATCH($A1715,lookup!$A:$A,0)))</f>
        <v>1_western</v>
      </c>
      <c r="AN1715" s="0" t="str">
        <f aca="false">IF(AND($CF1715&lt;&gt;"",IFERROR(INDEX(subsample_country_map!$E:$E,MATCH($CF1715,subsample_country_map!$A:$A,0)),"")&lt;&gt;""),INDEX(subsample_country_map!$E:$E,MATCH($CF1715,subsample_country_map!$A:$A,0)),INDEX(lookup!$AD:$AD,MATCH($A1715,lookup!$A:$A,0)))</f>
        <v>1_common law</v>
      </c>
      <c r="AO1715" s="0" t="str">
        <f aca="false">INDEX(lookup!$Y:$Y,MATCH($A1715,lookup!$A:$A,0))</f>
        <v>0_published</v>
      </c>
      <c r="AP1715" s="0" t="str">
        <f aca="false">INDEX(lookup!$Z:$Z,MATCH($A1715,lookup!$A:$A,0))</f>
        <v>1_VHB high</v>
      </c>
      <c r="AQ1715" s="0" t="str">
        <f aca="false">INDEX(lookup!$W:$W,MATCH($A1715,lookup!$A:$A,0))</f>
        <v>2_sust</v>
      </c>
      <c r="AS1715" s="0" t="s">
        <v>91</v>
      </c>
      <c r="AT1715" s="0" t="s">
        <v>111</v>
      </c>
      <c r="AU1715" s="0" t="s">
        <v>93</v>
      </c>
      <c r="AV1715" s="0" t="s">
        <v>2372</v>
      </c>
      <c r="AY1715" s="0" t="s">
        <v>2242</v>
      </c>
      <c r="BA1715" s="0" t="n">
        <v>193</v>
      </c>
      <c r="BB1715" s="0" t="s">
        <v>347</v>
      </c>
      <c r="BC1715" s="0" t="s">
        <v>122</v>
      </c>
      <c r="BD1715" s="0" t="s">
        <v>123</v>
      </c>
      <c r="BE1715" s="0" t="s">
        <v>6177</v>
      </c>
      <c r="BF1715" s="0" t="s">
        <v>6182</v>
      </c>
      <c r="BG1715" s="0" t="s">
        <v>2562</v>
      </c>
      <c r="BH1715" s="0" t="s">
        <v>4638</v>
      </c>
      <c r="BI1715" s="0" t="s">
        <v>763</v>
      </c>
      <c r="BJ1715" s="0" t="s">
        <v>6183</v>
      </c>
      <c r="BK1715" s="0" t="s">
        <v>6168</v>
      </c>
      <c r="BL1715" s="0" t="s">
        <v>6193</v>
      </c>
      <c r="BM1715" s="0" t="s">
        <v>4413</v>
      </c>
      <c r="BN1715" s="0" t="s">
        <v>6145</v>
      </c>
      <c r="BO1715" s="0" t="s">
        <v>769</v>
      </c>
      <c r="BP1715" s="0" t="s">
        <v>6139</v>
      </c>
      <c r="BQ1715" s="0" t="s">
        <v>127</v>
      </c>
      <c r="BT1715" s="0" t="n">
        <v>0</v>
      </c>
      <c r="BU1715" s="0" t="s">
        <v>6146</v>
      </c>
      <c r="BW1715" s="0" t="n">
        <v>2010</v>
      </c>
      <c r="BX1715" s="0" t="n">
        <v>2018</v>
      </c>
      <c r="BY1715" s="0" t="s">
        <v>6147</v>
      </c>
      <c r="BZ1715" s="0" t="n">
        <v>2014</v>
      </c>
      <c r="CA1715" s="0" t="n">
        <v>0.333333333333333</v>
      </c>
      <c r="CB1715" s="0" t="n">
        <v>0</v>
      </c>
      <c r="CC1715" s="0" t="n">
        <v>1</v>
      </c>
      <c r="CD1715" s="0" t="n">
        <v>-0.525296738563987</v>
      </c>
      <c r="CE1715" s="0" t="n">
        <v>1</v>
      </c>
    </row>
    <row r="1716" customFormat="false" ht="15" hidden="false" customHeight="false" outlineLevel="0" collapsed="false">
      <c r="A1716" s="0" t="s">
        <v>6139</v>
      </c>
      <c r="B1716" s="0" t="n">
        <v>3021</v>
      </c>
      <c r="C1716" s="0" t="n">
        <v>-0.0314609075999797</v>
      </c>
      <c r="D1716" s="0" t="n">
        <v>1037</v>
      </c>
      <c r="E1716" s="0" t="n">
        <f aca="false">IF(ISNUMBER($BA1716),$BA1716,IF(AND(ISNUMBER($D1716),ISNUMBER($BW1716),ISNUMBER($BX1716)),$D1716*($BX1716-$BW1716+1),""))</f>
        <v>1037</v>
      </c>
      <c r="H1716" s="0" t="s">
        <v>118</v>
      </c>
      <c r="I1716" s="0" t="s">
        <v>842</v>
      </c>
      <c r="J1716" s="0" t="n">
        <f aca="false">IF($BW1716&lt;&gt;"",$BW1716,"")</f>
        <v>2010</v>
      </c>
      <c r="K1716" s="0" t="n">
        <f aca="false">IF($BX1716&lt;&gt;"",$BX1716,"")</f>
        <v>2018</v>
      </c>
      <c r="L1716" s="0" t="n">
        <f aca="false">IF(AND(ISNUMBER($BW1716),ISNUMBER($BX1716)),($BW1716+$BX1716)/2,"")</f>
        <v>2014</v>
      </c>
      <c r="M1716" s="0" t="n">
        <f aca="false">IF($L1716&lt;&gt;"",$L1716,"")</f>
        <v>2014</v>
      </c>
      <c r="N1716" s="0" t="n">
        <f aca="false">IF(AND(ISNUMBER($BW1716),ISNUMBER($BX1716)),MIN(1,MAX(0,($BX1716-2016+1)/($BX1716-$BW1716+1))),"")</f>
        <v>0.333333333333333</v>
      </c>
      <c r="O1716" s="0" t="n">
        <f aca="false">IF(AND(ISNUMBER($BW1716),ISNUMBER($BX1716)),MIN(1,MAX(0,($BX1716-2017+1)/($BX1716-$BW1716+1))),"")</f>
        <v>0.222222222222222</v>
      </c>
      <c r="P1716" s="0" t="n">
        <f aca="false">IF(AND(ISNUMBER($BW1716),ISNUMBER($BX1716)),MIN(1,MAX(0,($BX1716-2018+1)/($BX1716-$BW1716+1))),"")</f>
        <v>0.111111111111111</v>
      </c>
      <c r="Q1716" s="0" t="n">
        <f aca="false">IF(AND(ISNUMBER($BW1716),ISNUMBER($BX1716)),MIN(1,MAX(0,($BX1716-2019+1)/($BX1716-$BW1716+1))),"")</f>
        <v>0</v>
      </c>
      <c r="R1716" s="0" t="n">
        <f aca="false">IF(AND(ISNUMBER($BW1716),ISNUMBER($BX1716)),MIN(1,MAX(0,($BX1716-2016+1)/($BX1716-$BW1716+1))),"")</f>
        <v>0.333333333333333</v>
      </c>
      <c r="S1716" s="0" t="n">
        <f aca="false">IF($L1716&lt;&gt;"",IF($L1716&gt;=2015.5,1,0),"")</f>
        <v>0</v>
      </c>
      <c r="T1716" s="0" t="n">
        <f aca="false">IF($L1716&lt;&gt;"",IF($L1716&gt;=2016,1,0),"")</f>
        <v>0</v>
      </c>
      <c r="U1716" s="0" t="n">
        <f aca="false">IF(ISNUMBER($BX1716),IF($BX1716&gt;=2016,1,0),"")</f>
        <v>1</v>
      </c>
      <c r="V1716" s="0" t="n">
        <f aca="false">IF(ISNUMBER($BW1716),IF($BW1716&gt;=2016,1,0),"")</f>
        <v>0</v>
      </c>
      <c r="W1716" s="0" t="str">
        <f aca="false">IF(AND(ISNUMBER($BW1716),ISNUMBER($BX1716)),IF($BW1716&gt;=2016,"post-only",IF($BX1716&lt;2016,"pre-only","mixed")),"")</f>
        <v>mixed</v>
      </c>
      <c r="X1716" s="0" t="n">
        <f aca="false">IF(AND(ISNUMBER($BW1716),ISNUMBER($BX1716)),MIN(1,MAX(0,($BX1716-2017+1)/($BX1716-$BW1716+1))),"")</f>
        <v>0.222222222222222</v>
      </c>
      <c r="Y1716" s="0" t="n">
        <f aca="false">IF(AND(ISNUMBER($BW1716),ISNUMBER($BX1716)),MIN(1,MAX(0,($BX1716-2018+1)/($BX1716-$BW1716+1))),"")</f>
        <v>0.111111111111111</v>
      </c>
      <c r="Z1716" s="0" t="n">
        <f aca="false">IF(AND(ISNUMBER($BW1716),ISNUMBER($BX1716)),MIN(1,MAX(0,($BX1716-2019+1)/($BX1716-$BW1716+1))),"")</f>
        <v>0</v>
      </c>
      <c r="AA1716" s="0" t="n">
        <f aca="false">IF(ISNUMBER($BX1716),IF($BX1716&gt;=2017,1,0),"")</f>
        <v>1</v>
      </c>
      <c r="AB1716" s="0" t="n">
        <f aca="false">IF(ISNUMBER($BX1716),IF($BX1716&gt;=2018,1,0),"")</f>
        <v>1</v>
      </c>
      <c r="AC1716" s="0" t="n">
        <f aca="false">IF(ISNUMBER($BX1716),IF($BX1716&gt;=2019,1,0),"")</f>
        <v>0</v>
      </c>
      <c r="AD1716" s="0" t="n">
        <f aca="false">IF($L1716&lt;&gt;"",IF($L1716&gt;2013,1,0),"")</f>
        <v>1</v>
      </c>
      <c r="AE1716" s="0" t="n">
        <f aca="false">IF($L1716&lt;&gt;"",1+IF($L1716&gt;2011,1,0)+IF($L1716&gt;2014,1,0),"")</f>
        <v>2</v>
      </c>
      <c r="AF1716" s="0" t="s">
        <v>87</v>
      </c>
      <c r="AG1716" s="0" t="s">
        <v>88</v>
      </c>
      <c r="AH1716" s="0" t="s">
        <v>89</v>
      </c>
      <c r="AI1716" s="0" t="s">
        <v>497</v>
      </c>
      <c r="AJ1716" s="0" t="s">
        <v>497</v>
      </c>
      <c r="AK1716" s="0" t="str">
        <f aca="false">IF(AND($CF1716&lt;&gt;"",IFERROR(INDEX(subsample_country_map!$B:$B,MATCH($CF1716,subsample_country_map!$A:$A,0)),"")&lt;&gt;""),INDEX(subsample_country_map!$B:$B,MATCH($CF1716,subsample_country_map!$A:$A,0)),INDEX(lookup!$AA:$AA,MATCH($A1716,lookup!$A:$A,0)))</f>
        <v>2_Europe</v>
      </c>
      <c r="AL1716" s="0" t="str">
        <f aca="false">IF(AND($CF1716&lt;&gt;"",IFERROR(INDEX(subsample_country_map!$C:$C,MATCH($CF1716,subsample_country_map!$A:$A,0)),"")&lt;&gt;""),INDEX(subsample_country_map!$C:$C,MATCH($CF1716,subsample_country_map!$A:$A,0)),INDEX(lookup!$AB:$AB,MATCH($A1716,lookup!$A:$A,0)))</f>
        <v>1_developed</v>
      </c>
      <c r="AM1716" s="0" t="str">
        <f aca="false">IF(AND($CF1716&lt;&gt;"",IFERROR(INDEX(subsample_country_map!$D:$D,MATCH($CF1716,subsample_country_map!$A:$A,0)),"")&lt;&gt;""),INDEX(subsample_country_map!$D:$D,MATCH($CF1716,subsample_country_map!$A:$A,0)),INDEX(lookup!$AC:$AC,MATCH($A1716,lookup!$A:$A,0)))</f>
        <v>1_western</v>
      </c>
      <c r="AN1716" s="0" t="str">
        <f aca="false">IF(AND($CF1716&lt;&gt;"",IFERROR(INDEX(subsample_country_map!$E:$E,MATCH($CF1716,subsample_country_map!$A:$A,0)),"")&lt;&gt;""),INDEX(subsample_country_map!$E:$E,MATCH($CF1716,subsample_country_map!$A:$A,0)),INDEX(lookup!$AD:$AD,MATCH($A1716,lookup!$A:$A,0)))</f>
        <v>1_common law</v>
      </c>
      <c r="AO1716" s="0" t="str">
        <f aca="false">INDEX(lookup!$Y:$Y,MATCH($A1716,lookup!$A:$A,0))</f>
        <v>0_published</v>
      </c>
      <c r="AP1716" s="0" t="str">
        <f aca="false">INDEX(lookup!$Z:$Z,MATCH($A1716,lookup!$A:$A,0))</f>
        <v>1_VHB high</v>
      </c>
      <c r="AQ1716" s="0" t="str">
        <f aca="false">INDEX(lookup!$W:$W,MATCH($A1716,lookup!$A:$A,0))</f>
        <v>2_sust</v>
      </c>
      <c r="AS1716" s="0" t="s">
        <v>91</v>
      </c>
      <c r="AT1716" s="0" t="s">
        <v>111</v>
      </c>
      <c r="AU1716" s="0" t="s">
        <v>93</v>
      </c>
      <c r="AV1716" s="0" t="s">
        <v>6194</v>
      </c>
      <c r="AY1716" s="0" t="s">
        <v>6060</v>
      </c>
      <c r="BA1716" s="0" t="n">
        <v>1037</v>
      </c>
      <c r="BB1716" s="0" t="s">
        <v>347</v>
      </c>
      <c r="BC1716" s="0" t="s">
        <v>122</v>
      </c>
      <c r="BD1716" s="0" t="s">
        <v>123</v>
      </c>
      <c r="BE1716" s="0" t="s">
        <v>98</v>
      </c>
      <c r="BI1716" s="0" t="s">
        <v>774</v>
      </c>
      <c r="BJ1716" s="0" t="s">
        <v>6195</v>
      </c>
      <c r="BK1716" s="0" t="s">
        <v>6196</v>
      </c>
      <c r="BL1716" s="0" t="s">
        <v>6197</v>
      </c>
      <c r="BM1716" s="0" t="s">
        <v>6198</v>
      </c>
      <c r="BN1716" s="0" t="s">
        <v>6145</v>
      </c>
      <c r="BO1716" s="0" t="s">
        <v>769</v>
      </c>
      <c r="BP1716" s="0" t="s">
        <v>6139</v>
      </c>
      <c r="BQ1716" s="0" t="s">
        <v>127</v>
      </c>
      <c r="BT1716" s="0" t="n">
        <v>0</v>
      </c>
      <c r="BU1716" s="0" t="s">
        <v>6146</v>
      </c>
      <c r="BW1716" s="0" t="n">
        <v>2010</v>
      </c>
      <c r="BX1716" s="0" t="n">
        <v>2018</v>
      </c>
      <c r="BY1716" s="0" t="s">
        <v>6147</v>
      </c>
      <c r="BZ1716" s="0" t="n">
        <v>2014</v>
      </c>
      <c r="CA1716" s="0" t="n">
        <v>0.333333333333333</v>
      </c>
      <c r="CB1716" s="0" t="n">
        <v>0</v>
      </c>
      <c r="CC1716" s="0" t="n">
        <v>1</v>
      </c>
      <c r="CD1716" s="0" t="n">
        <v>-0.0314712936523612</v>
      </c>
      <c r="CE1716" s="0" t="n">
        <v>1</v>
      </c>
    </row>
    <row r="1717" customFormat="false" ht="15" hidden="false" customHeight="false" outlineLevel="0" collapsed="false">
      <c r="A1717" s="0" t="s">
        <v>6139</v>
      </c>
      <c r="B1717" s="0" t="n">
        <v>3022</v>
      </c>
      <c r="C1717" s="0" t="n">
        <v>-0.0892346687054035</v>
      </c>
      <c r="D1717" s="0" t="n">
        <v>494</v>
      </c>
      <c r="E1717" s="0" t="n">
        <f aca="false">IF(ISNUMBER($BA1717),$BA1717,IF(AND(ISNUMBER($D1717),ISNUMBER($BW1717),ISNUMBER($BX1717)),$D1717*($BX1717-$BW1717+1),""))</f>
        <v>494</v>
      </c>
      <c r="H1717" s="0" t="s">
        <v>118</v>
      </c>
      <c r="I1717" s="0" t="s">
        <v>842</v>
      </c>
      <c r="J1717" s="0" t="n">
        <f aca="false">IF($BW1717&lt;&gt;"",$BW1717,"")</f>
        <v>2010</v>
      </c>
      <c r="K1717" s="0" t="n">
        <f aca="false">IF($BX1717&lt;&gt;"",$BX1717,"")</f>
        <v>2018</v>
      </c>
      <c r="L1717" s="0" t="n">
        <f aca="false">IF(AND(ISNUMBER($BW1717),ISNUMBER($BX1717)),($BW1717+$BX1717)/2,"")</f>
        <v>2014</v>
      </c>
      <c r="M1717" s="0" t="n">
        <f aca="false">IF($L1717&lt;&gt;"",$L1717,"")</f>
        <v>2014</v>
      </c>
      <c r="N1717" s="0" t="n">
        <f aca="false">IF(AND(ISNUMBER($BW1717),ISNUMBER($BX1717)),MIN(1,MAX(0,($BX1717-2016+1)/($BX1717-$BW1717+1))),"")</f>
        <v>0.333333333333333</v>
      </c>
      <c r="O1717" s="0" t="n">
        <f aca="false">IF(AND(ISNUMBER($BW1717),ISNUMBER($BX1717)),MIN(1,MAX(0,($BX1717-2017+1)/($BX1717-$BW1717+1))),"")</f>
        <v>0.222222222222222</v>
      </c>
      <c r="P1717" s="0" t="n">
        <f aca="false">IF(AND(ISNUMBER($BW1717),ISNUMBER($BX1717)),MIN(1,MAX(0,($BX1717-2018+1)/($BX1717-$BW1717+1))),"")</f>
        <v>0.111111111111111</v>
      </c>
      <c r="Q1717" s="0" t="n">
        <f aca="false">IF(AND(ISNUMBER($BW1717),ISNUMBER($BX1717)),MIN(1,MAX(0,($BX1717-2019+1)/($BX1717-$BW1717+1))),"")</f>
        <v>0</v>
      </c>
      <c r="R1717" s="0" t="n">
        <f aca="false">IF(AND(ISNUMBER($BW1717),ISNUMBER($BX1717)),MIN(1,MAX(0,($BX1717-2016+1)/($BX1717-$BW1717+1))),"")</f>
        <v>0.333333333333333</v>
      </c>
      <c r="S1717" s="0" t="n">
        <f aca="false">IF($L1717&lt;&gt;"",IF($L1717&gt;=2015.5,1,0),"")</f>
        <v>0</v>
      </c>
      <c r="T1717" s="0" t="n">
        <f aca="false">IF($L1717&lt;&gt;"",IF($L1717&gt;=2016,1,0),"")</f>
        <v>0</v>
      </c>
      <c r="U1717" s="0" t="n">
        <f aca="false">IF(ISNUMBER($BX1717),IF($BX1717&gt;=2016,1,0),"")</f>
        <v>1</v>
      </c>
      <c r="V1717" s="0" t="n">
        <f aca="false">IF(ISNUMBER($BW1717),IF($BW1717&gt;=2016,1,0),"")</f>
        <v>0</v>
      </c>
      <c r="W1717" s="0" t="str">
        <f aca="false">IF(AND(ISNUMBER($BW1717),ISNUMBER($BX1717)),IF($BW1717&gt;=2016,"post-only",IF($BX1717&lt;2016,"pre-only","mixed")),"")</f>
        <v>mixed</v>
      </c>
      <c r="X1717" s="0" t="n">
        <f aca="false">IF(AND(ISNUMBER($BW1717),ISNUMBER($BX1717)),MIN(1,MAX(0,($BX1717-2017+1)/($BX1717-$BW1717+1))),"")</f>
        <v>0.222222222222222</v>
      </c>
      <c r="Y1717" s="0" t="n">
        <f aca="false">IF(AND(ISNUMBER($BW1717),ISNUMBER($BX1717)),MIN(1,MAX(0,($BX1717-2018+1)/($BX1717-$BW1717+1))),"")</f>
        <v>0.111111111111111</v>
      </c>
      <c r="Z1717" s="0" t="n">
        <f aca="false">IF(AND(ISNUMBER($BW1717),ISNUMBER($BX1717)),MIN(1,MAX(0,($BX1717-2019+1)/($BX1717-$BW1717+1))),"")</f>
        <v>0</v>
      </c>
      <c r="AA1717" s="0" t="n">
        <f aca="false">IF(ISNUMBER($BX1717),IF($BX1717&gt;=2017,1,0),"")</f>
        <v>1</v>
      </c>
      <c r="AB1717" s="0" t="n">
        <f aca="false">IF(ISNUMBER($BX1717),IF($BX1717&gt;=2018,1,0),"")</f>
        <v>1</v>
      </c>
      <c r="AC1717" s="0" t="n">
        <f aca="false">IF(ISNUMBER($BX1717),IF($BX1717&gt;=2019,1,0),"")</f>
        <v>0</v>
      </c>
      <c r="AD1717" s="0" t="n">
        <f aca="false">IF($L1717&lt;&gt;"",IF($L1717&gt;2013,1,0),"")</f>
        <v>1</v>
      </c>
      <c r="AE1717" s="0" t="n">
        <f aca="false">IF($L1717&lt;&gt;"",1+IF($L1717&gt;2011,1,0)+IF($L1717&gt;2014,1,0),"")</f>
        <v>2</v>
      </c>
      <c r="AF1717" s="0" t="s">
        <v>87</v>
      </c>
      <c r="AG1717" s="0" t="s">
        <v>88</v>
      </c>
      <c r="AH1717" s="0" t="s">
        <v>89</v>
      </c>
      <c r="AI1717" s="0" t="s">
        <v>497</v>
      </c>
      <c r="AJ1717" s="0" t="s">
        <v>497</v>
      </c>
      <c r="AK1717" s="0" t="str">
        <f aca="false">IF(AND($CF1717&lt;&gt;"",IFERROR(INDEX(subsample_country_map!$B:$B,MATCH($CF1717,subsample_country_map!$A:$A,0)),"")&lt;&gt;""),INDEX(subsample_country_map!$B:$B,MATCH($CF1717,subsample_country_map!$A:$A,0)),INDEX(lookup!$AA:$AA,MATCH($A1717,lookup!$A:$A,0)))</f>
        <v>2_Europe</v>
      </c>
      <c r="AL1717" s="0" t="str">
        <f aca="false">IF(AND($CF1717&lt;&gt;"",IFERROR(INDEX(subsample_country_map!$C:$C,MATCH($CF1717,subsample_country_map!$A:$A,0)),"")&lt;&gt;""),INDEX(subsample_country_map!$C:$C,MATCH($CF1717,subsample_country_map!$A:$A,0)),INDEX(lookup!$AB:$AB,MATCH($A1717,lookup!$A:$A,0)))</f>
        <v>1_developed</v>
      </c>
      <c r="AM1717" s="0" t="str">
        <f aca="false">IF(AND($CF1717&lt;&gt;"",IFERROR(INDEX(subsample_country_map!$D:$D,MATCH($CF1717,subsample_country_map!$A:$A,0)),"")&lt;&gt;""),INDEX(subsample_country_map!$D:$D,MATCH($CF1717,subsample_country_map!$A:$A,0)),INDEX(lookup!$AC:$AC,MATCH($A1717,lookup!$A:$A,0)))</f>
        <v>1_western</v>
      </c>
      <c r="AN1717" s="0" t="str">
        <f aca="false">IF(AND($CF1717&lt;&gt;"",IFERROR(INDEX(subsample_country_map!$E:$E,MATCH($CF1717,subsample_country_map!$A:$A,0)),"")&lt;&gt;""),INDEX(subsample_country_map!$E:$E,MATCH($CF1717,subsample_country_map!$A:$A,0)),INDEX(lookup!$AD:$AD,MATCH($A1717,lookup!$A:$A,0)))</f>
        <v>1_common law</v>
      </c>
      <c r="AO1717" s="0" t="str">
        <f aca="false">INDEX(lookup!$Y:$Y,MATCH($A1717,lookup!$A:$A,0))</f>
        <v>0_published</v>
      </c>
      <c r="AP1717" s="0" t="str">
        <f aca="false">INDEX(lookup!$Z:$Z,MATCH($A1717,lookup!$A:$A,0))</f>
        <v>1_VHB high</v>
      </c>
      <c r="AQ1717" s="0" t="str">
        <f aca="false">INDEX(lookup!$W:$W,MATCH($A1717,lookup!$A:$A,0))</f>
        <v>2_sust</v>
      </c>
      <c r="AS1717" s="0" t="s">
        <v>91</v>
      </c>
      <c r="AT1717" s="0" t="s">
        <v>111</v>
      </c>
      <c r="AU1717" s="0" t="s">
        <v>93</v>
      </c>
      <c r="AV1717" s="0" t="s">
        <v>6199</v>
      </c>
      <c r="AY1717" s="0" t="s">
        <v>2659</v>
      </c>
      <c r="BA1717" s="0" t="n">
        <v>494</v>
      </c>
      <c r="BB1717" s="0" t="s">
        <v>347</v>
      </c>
      <c r="BC1717" s="0" t="s">
        <v>122</v>
      </c>
      <c r="BD1717" s="0" t="s">
        <v>123</v>
      </c>
      <c r="BE1717" s="0" t="s">
        <v>33</v>
      </c>
      <c r="BF1717" s="0" t="s">
        <v>6159</v>
      </c>
      <c r="BI1717" s="0" t="s">
        <v>774</v>
      </c>
      <c r="BJ1717" s="0" t="s">
        <v>6200</v>
      </c>
      <c r="BK1717" s="0" t="s">
        <v>6196</v>
      </c>
      <c r="BL1717" s="0" t="s">
        <v>6201</v>
      </c>
      <c r="BM1717" s="0" t="s">
        <v>6198</v>
      </c>
      <c r="BN1717" s="0" t="s">
        <v>6145</v>
      </c>
      <c r="BO1717" s="0" t="s">
        <v>769</v>
      </c>
      <c r="BP1717" s="0" t="s">
        <v>6139</v>
      </c>
      <c r="BQ1717" s="0" t="s">
        <v>127</v>
      </c>
      <c r="BT1717" s="0" t="n">
        <v>0</v>
      </c>
      <c r="BU1717" s="0" t="s">
        <v>6146</v>
      </c>
      <c r="BW1717" s="0" t="n">
        <v>2010</v>
      </c>
      <c r="BX1717" s="0" t="n">
        <v>2018</v>
      </c>
      <c r="BY1717" s="0" t="s">
        <v>6147</v>
      </c>
      <c r="BZ1717" s="0" t="n">
        <v>2014</v>
      </c>
      <c r="CA1717" s="0" t="n">
        <v>0.333333333333333</v>
      </c>
      <c r="CB1717" s="0" t="n">
        <v>0</v>
      </c>
      <c r="CC1717" s="0" t="n">
        <v>1</v>
      </c>
      <c r="CD1717" s="0" t="n">
        <v>-0.089472660178188</v>
      </c>
      <c r="CE1717" s="0" t="n">
        <v>1</v>
      </c>
    </row>
    <row r="1718" customFormat="false" ht="15" hidden="false" customHeight="false" outlineLevel="0" collapsed="false">
      <c r="A1718" s="0" t="s">
        <v>6139</v>
      </c>
      <c r="B1718" s="0" t="n">
        <v>3023</v>
      </c>
      <c r="C1718" s="0" t="n">
        <v>-0.0488419632063294</v>
      </c>
      <c r="D1718" s="0" t="n">
        <v>543</v>
      </c>
      <c r="E1718" s="0" t="n">
        <f aca="false">IF(ISNUMBER($BA1718),$BA1718,IF(AND(ISNUMBER($D1718),ISNUMBER($BW1718),ISNUMBER($BX1718)),$D1718*($BX1718-$BW1718+1),""))</f>
        <v>543</v>
      </c>
      <c r="H1718" s="0" t="s">
        <v>118</v>
      </c>
      <c r="I1718" s="0" t="s">
        <v>842</v>
      </c>
      <c r="J1718" s="0" t="n">
        <f aca="false">IF($BW1718&lt;&gt;"",$BW1718,"")</f>
        <v>2010</v>
      </c>
      <c r="K1718" s="0" t="n">
        <f aca="false">IF($BX1718&lt;&gt;"",$BX1718,"")</f>
        <v>2018</v>
      </c>
      <c r="L1718" s="0" t="n">
        <f aca="false">IF(AND(ISNUMBER($BW1718),ISNUMBER($BX1718)),($BW1718+$BX1718)/2,"")</f>
        <v>2014</v>
      </c>
      <c r="M1718" s="0" t="n">
        <f aca="false">IF($L1718&lt;&gt;"",$L1718,"")</f>
        <v>2014</v>
      </c>
      <c r="N1718" s="0" t="n">
        <f aca="false">IF(AND(ISNUMBER($BW1718),ISNUMBER($BX1718)),MIN(1,MAX(0,($BX1718-2016+1)/($BX1718-$BW1718+1))),"")</f>
        <v>0.333333333333333</v>
      </c>
      <c r="O1718" s="0" t="n">
        <f aca="false">IF(AND(ISNUMBER($BW1718),ISNUMBER($BX1718)),MIN(1,MAX(0,($BX1718-2017+1)/($BX1718-$BW1718+1))),"")</f>
        <v>0.222222222222222</v>
      </c>
      <c r="P1718" s="0" t="n">
        <f aca="false">IF(AND(ISNUMBER($BW1718),ISNUMBER($BX1718)),MIN(1,MAX(0,($BX1718-2018+1)/($BX1718-$BW1718+1))),"")</f>
        <v>0.111111111111111</v>
      </c>
      <c r="Q1718" s="0" t="n">
        <f aca="false">IF(AND(ISNUMBER($BW1718),ISNUMBER($BX1718)),MIN(1,MAX(0,($BX1718-2019+1)/($BX1718-$BW1718+1))),"")</f>
        <v>0</v>
      </c>
      <c r="R1718" s="0" t="n">
        <f aca="false">IF(AND(ISNUMBER($BW1718),ISNUMBER($BX1718)),MIN(1,MAX(0,($BX1718-2016+1)/($BX1718-$BW1718+1))),"")</f>
        <v>0.333333333333333</v>
      </c>
      <c r="S1718" s="0" t="n">
        <f aca="false">IF($L1718&lt;&gt;"",IF($L1718&gt;=2015.5,1,0),"")</f>
        <v>0</v>
      </c>
      <c r="T1718" s="0" t="n">
        <f aca="false">IF($L1718&lt;&gt;"",IF($L1718&gt;=2016,1,0),"")</f>
        <v>0</v>
      </c>
      <c r="U1718" s="0" t="n">
        <f aca="false">IF(ISNUMBER($BX1718),IF($BX1718&gt;=2016,1,0),"")</f>
        <v>1</v>
      </c>
      <c r="V1718" s="0" t="n">
        <f aca="false">IF(ISNUMBER($BW1718),IF($BW1718&gt;=2016,1,0),"")</f>
        <v>0</v>
      </c>
      <c r="W1718" s="0" t="str">
        <f aca="false">IF(AND(ISNUMBER($BW1718),ISNUMBER($BX1718)),IF($BW1718&gt;=2016,"post-only",IF($BX1718&lt;2016,"pre-only","mixed")),"")</f>
        <v>mixed</v>
      </c>
      <c r="X1718" s="0" t="n">
        <f aca="false">IF(AND(ISNUMBER($BW1718),ISNUMBER($BX1718)),MIN(1,MAX(0,($BX1718-2017+1)/($BX1718-$BW1718+1))),"")</f>
        <v>0.222222222222222</v>
      </c>
      <c r="Y1718" s="0" t="n">
        <f aca="false">IF(AND(ISNUMBER($BW1718),ISNUMBER($BX1718)),MIN(1,MAX(0,($BX1718-2018+1)/($BX1718-$BW1718+1))),"")</f>
        <v>0.111111111111111</v>
      </c>
      <c r="Z1718" s="0" t="n">
        <f aca="false">IF(AND(ISNUMBER($BW1718),ISNUMBER($BX1718)),MIN(1,MAX(0,($BX1718-2019+1)/($BX1718-$BW1718+1))),"")</f>
        <v>0</v>
      </c>
      <c r="AA1718" s="0" t="n">
        <f aca="false">IF(ISNUMBER($BX1718),IF($BX1718&gt;=2017,1,0),"")</f>
        <v>1</v>
      </c>
      <c r="AB1718" s="0" t="n">
        <f aca="false">IF(ISNUMBER($BX1718),IF($BX1718&gt;=2018,1,0),"")</f>
        <v>1</v>
      </c>
      <c r="AC1718" s="0" t="n">
        <f aca="false">IF(ISNUMBER($BX1718),IF($BX1718&gt;=2019,1,0),"")</f>
        <v>0</v>
      </c>
      <c r="AD1718" s="0" t="n">
        <f aca="false">IF($L1718&lt;&gt;"",IF($L1718&gt;2013,1,0),"")</f>
        <v>1</v>
      </c>
      <c r="AE1718" s="0" t="n">
        <f aca="false">IF($L1718&lt;&gt;"",1+IF($L1718&gt;2011,1,0)+IF($L1718&gt;2014,1,0),"")</f>
        <v>2</v>
      </c>
      <c r="AF1718" s="0" t="s">
        <v>87</v>
      </c>
      <c r="AG1718" s="0" t="s">
        <v>88</v>
      </c>
      <c r="AH1718" s="0" t="s">
        <v>89</v>
      </c>
      <c r="AI1718" s="0" t="s">
        <v>497</v>
      </c>
      <c r="AJ1718" s="0" t="s">
        <v>497</v>
      </c>
      <c r="AK1718" s="0" t="str">
        <f aca="false">IF(AND($CF1718&lt;&gt;"",IFERROR(INDEX(subsample_country_map!$B:$B,MATCH($CF1718,subsample_country_map!$A:$A,0)),"")&lt;&gt;""),INDEX(subsample_country_map!$B:$B,MATCH($CF1718,subsample_country_map!$A:$A,0)),INDEX(lookup!$AA:$AA,MATCH($A1718,lookup!$A:$A,0)))</f>
        <v>2_Europe</v>
      </c>
      <c r="AL1718" s="0" t="str">
        <f aca="false">IF(AND($CF1718&lt;&gt;"",IFERROR(INDEX(subsample_country_map!$C:$C,MATCH($CF1718,subsample_country_map!$A:$A,0)),"")&lt;&gt;""),INDEX(subsample_country_map!$C:$C,MATCH($CF1718,subsample_country_map!$A:$A,0)),INDEX(lookup!$AB:$AB,MATCH($A1718,lookup!$A:$A,0)))</f>
        <v>1_developed</v>
      </c>
      <c r="AM1718" s="0" t="str">
        <f aca="false">IF(AND($CF1718&lt;&gt;"",IFERROR(INDEX(subsample_country_map!$D:$D,MATCH($CF1718,subsample_country_map!$A:$A,0)),"")&lt;&gt;""),INDEX(subsample_country_map!$D:$D,MATCH($CF1718,subsample_country_map!$A:$A,0)),INDEX(lookup!$AC:$AC,MATCH($A1718,lookup!$A:$A,0)))</f>
        <v>1_western</v>
      </c>
      <c r="AN1718" s="0" t="str">
        <f aca="false">IF(AND($CF1718&lt;&gt;"",IFERROR(INDEX(subsample_country_map!$E:$E,MATCH($CF1718,subsample_country_map!$A:$A,0)),"")&lt;&gt;""),INDEX(subsample_country_map!$E:$E,MATCH($CF1718,subsample_country_map!$A:$A,0)),INDEX(lookup!$AD:$AD,MATCH($A1718,lookup!$A:$A,0)))</f>
        <v>1_common law</v>
      </c>
      <c r="AO1718" s="0" t="str">
        <f aca="false">INDEX(lookup!$Y:$Y,MATCH($A1718,lookup!$A:$A,0))</f>
        <v>0_published</v>
      </c>
      <c r="AP1718" s="0" t="str">
        <f aca="false">INDEX(lookup!$Z:$Z,MATCH($A1718,lookup!$A:$A,0))</f>
        <v>1_VHB high</v>
      </c>
      <c r="AQ1718" s="0" t="str">
        <f aca="false">INDEX(lookup!$W:$W,MATCH($A1718,lookup!$A:$A,0))</f>
        <v>2_sust</v>
      </c>
      <c r="AS1718" s="0" t="s">
        <v>91</v>
      </c>
      <c r="AT1718" s="0" t="s">
        <v>111</v>
      </c>
      <c r="AU1718" s="0" t="s">
        <v>93</v>
      </c>
      <c r="AV1718" s="0" t="s">
        <v>6202</v>
      </c>
      <c r="AY1718" s="0" t="s">
        <v>6203</v>
      </c>
      <c r="BA1718" s="0" t="n">
        <v>543</v>
      </c>
      <c r="BB1718" s="0" t="s">
        <v>347</v>
      </c>
      <c r="BC1718" s="0" t="s">
        <v>122</v>
      </c>
      <c r="BD1718" s="0" t="s">
        <v>123</v>
      </c>
      <c r="BE1718" s="0" t="s">
        <v>33</v>
      </c>
      <c r="BF1718" s="0" t="s">
        <v>6164</v>
      </c>
      <c r="BI1718" s="0" t="s">
        <v>774</v>
      </c>
      <c r="BJ1718" s="0" t="s">
        <v>6204</v>
      </c>
      <c r="BK1718" s="0" t="s">
        <v>6196</v>
      </c>
      <c r="BL1718" s="0" t="s">
        <v>6205</v>
      </c>
      <c r="BM1718" s="0" t="s">
        <v>6198</v>
      </c>
      <c r="BN1718" s="0" t="s">
        <v>6145</v>
      </c>
      <c r="BO1718" s="0" t="s">
        <v>769</v>
      </c>
      <c r="BP1718" s="0" t="s">
        <v>6139</v>
      </c>
      <c r="BQ1718" s="0" t="s">
        <v>127</v>
      </c>
      <c r="BT1718" s="0" t="n">
        <v>0</v>
      </c>
      <c r="BU1718" s="0" t="s">
        <v>6146</v>
      </c>
      <c r="BW1718" s="0" t="n">
        <v>2010</v>
      </c>
      <c r="BX1718" s="0" t="n">
        <v>2018</v>
      </c>
      <c r="BY1718" s="0" t="s">
        <v>6147</v>
      </c>
      <c r="BZ1718" s="0" t="n">
        <v>2014</v>
      </c>
      <c r="CA1718" s="0" t="n">
        <v>0.333333333333333</v>
      </c>
      <c r="CB1718" s="0" t="n">
        <v>0</v>
      </c>
      <c r="CC1718" s="0" t="n">
        <v>1</v>
      </c>
      <c r="CD1718" s="0" t="n">
        <v>-0.0488808570005669</v>
      </c>
      <c r="CE1718" s="0" t="n">
        <v>1</v>
      </c>
    </row>
    <row r="1719" customFormat="false" ht="15" hidden="false" customHeight="false" outlineLevel="0" collapsed="false">
      <c r="A1719" s="0" t="s">
        <v>6139</v>
      </c>
      <c r="B1719" s="0" t="n">
        <v>3024</v>
      </c>
      <c r="C1719" s="0" t="n">
        <v>-0.0832316574938082</v>
      </c>
      <c r="D1719" s="0" t="n">
        <v>662</v>
      </c>
      <c r="E1719" s="0" t="n">
        <f aca="false">IF(ISNUMBER($BA1719),$BA1719,IF(AND(ISNUMBER($D1719),ISNUMBER($BW1719),ISNUMBER($BX1719)),$D1719*($BX1719-$BW1719+1),""))</f>
        <v>662</v>
      </c>
      <c r="H1719" s="0" t="s">
        <v>118</v>
      </c>
      <c r="I1719" s="0" t="s">
        <v>842</v>
      </c>
      <c r="J1719" s="0" t="n">
        <f aca="false">IF($BW1719&lt;&gt;"",$BW1719,"")</f>
        <v>2010</v>
      </c>
      <c r="K1719" s="0" t="n">
        <f aca="false">IF($BX1719&lt;&gt;"",$BX1719,"")</f>
        <v>2018</v>
      </c>
      <c r="L1719" s="0" t="n">
        <f aca="false">IF(AND(ISNUMBER($BW1719),ISNUMBER($BX1719)),($BW1719+$BX1719)/2,"")</f>
        <v>2014</v>
      </c>
      <c r="M1719" s="0" t="n">
        <f aca="false">IF($L1719&lt;&gt;"",$L1719,"")</f>
        <v>2014</v>
      </c>
      <c r="N1719" s="0" t="n">
        <f aca="false">IF(AND(ISNUMBER($BW1719),ISNUMBER($BX1719)),MIN(1,MAX(0,($BX1719-2016+1)/($BX1719-$BW1719+1))),"")</f>
        <v>0.333333333333333</v>
      </c>
      <c r="O1719" s="0" t="n">
        <f aca="false">IF(AND(ISNUMBER($BW1719),ISNUMBER($BX1719)),MIN(1,MAX(0,($BX1719-2017+1)/($BX1719-$BW1719+1))),"")</f>
        <v>0.222222222222222</v>
      </c>
      <c r="P1719" s="0" t="n">
        <f aca="false">IF(AND(ISNUMBER($BW1719),ISNUMBER($BX1719)),MIN(1,MAX(0,($BX1719-2018+1)/($BX1719-$BW1719+1))),"")</f>
        <v>0.111111111111111</v>
      </c>
      <c r="Q1719" s="0" t="n">
        <f aca="false">IF(AND(ISNUMBER($BW1719),ISNUMBER($BX1719)),MIN(1,MAX(0,($BX1719-2019+1)/($BX1719-$BW1719+1))),"")</f>
        <v>0</v>
      </c>
      <c r="R1719" s="0" t="n">
        <f aca="false">IF(AND(ISNUMBER($BW1719),ISNUMBER($BX1719)),MIN(1,MAX(0,($BX1719-2016+1)/($BX1719-$BW1719+1))),"")</f>
        <v>0.333333333333333</v>
      </c>
      <c r="S1719" s="0" t="n">
        <f aca="false">IF($L1719&lt;&gt;"",IF($L1719&gt;=2015.5,1,0),"")</f>
        <v>0</v>
      </c>
      <c r="T1719" s="0" t="n">
        <f aca="false">IF($L1719&lt;&gt;"",IF($L1719&gt;=2016,1,0),"")</f>
        <v>0</v>
      </c>
      <c r="U1719" s="0" t="n">
        <f aca="false">IF(ISNUMBER($BX1719),IF($BX1719&gt;=2016,1,0),"")</f>
        <v>1</v>
      </c>
      <c r="V1719" s="0" t="n">
        <f aca="false">IF(ISNUMBER($BW1719),IF($BW1719&gt;=2016,1,0),"")</f>
        <v>0</v>
      </c>
      <c r="W1719" s="0" t="str">
        <f aca="false">IF(AND(ISNUMBER($BW1719),ISNUMBER($BX1719)),IF($BW1719&gt;=2016,"post-only",IF($BX1719&lt;2016,"pre-only","mixed")),"")</f>
        <v>mixed</v>
      </c>
      <c r="X1719" s="0" t="n">
        <f aca="false">IF(AND(ISNUMBER($BW1719),ISNUMBER($BX1719)),MIN(1,MAX(0,($BX1719-2017+1)/($BX1719-$BW1719+1))),"")</f>
        <v>0.222222222222222</v>
      </c>
      <c r="Y1719" s="0" t="n">
        <f aca="false">IF(AND(ISNUMBER($BW1719),ISNUMBER($BX1719)),MIN(1,MAX(0,($BX1719-2018+1)/($BX1719-$BW1719+1))),"")</f>
        <v>0.111111111111111</v>
      </c>
      <c r="Z1719" s="0" t="n">
        <f aca="false">IF(AND(ISNUMBER($BW1719),ISNUMBER($BX1719)),MIN(1,MAX(0,($BX1719-2019+1)/($BX1719-$BW1719+1))),"")</f>
        <v>0</v>
      </c>
      <c r="AA1719" s="0" t="n">
        <f aca="false">IF(ISNUMBER($BX1719),IF($BX1719&gt;=2017,1,0),"")</f>
        <v>1</v>
      </c>
      <c r="AB1719" s="0" t="n">
        <f aca="false">IF(ISNUMBER($BX1719),IF($BX1719&gt;=2018,1,0),"")</f>
        <v>1</v>
      </c>
      <c r="AC1719" s="0" t="n">
        <f aca="false">IF(ISNUMBER($BX1719),IF($BX1719&gt;=2019,1,0),"")</f>
        <v>0</v>
      </c>
      <c r="AD1719" s="0" t="n">
        <f aca="false">IF($L1719&lt;&gt;"",IF($L1719&gt;2013,1,0),"")</f>
        <v>1</v>
      </c>
      <c r="AE1719" s="0" t="n">
        <f aca="false">IF($L1719&lt;&gt;"",1+IF($L1719&gt;2011,1,0)+IF($L1719&gt;2014,1,0),"")</f>
        <v>2</v>
      </c>
      <c r="AF1719" s="0" t="s">
        <v>87</v>
      </c>
      <c r="AG1719" s="0" t="s">
        <v>88</v>
      </c>
      <c r="AH1719" s="0" t="s">
        <v>89</v>
      </c>
      <c r="AI1719" s="0" t="s">
        <v>497</v>
      </c>
      <c r="AJ1719" s="0" t="s">
        <v>497</v>
      </c>
      <c r="AK1719" s="0" t="str">
        <f aca="false">IF(AND($CF1719&lt;&gt;"",IFERROR(INDEX(subsample_country_map!$B:$B,MATCH($CF1719,subsample_country_map!$A:$A,0)),"")&lt;&gt;""),INDEX(subsample_country_map!$B:$B,MATCH($CF1719,subsample_country_map!$A:$A,0)),INDEX(lookup!$AA:$AA,MATCH($A1719,lookup!$A:$A,0)))</f>
        <v>2_Europe</v>
      </c>
      <c r="AL1719" s="0" t="str">
        <f aca="false">IF(AND($CF1719&lt;&gt;"",IFERROR(INDEX(subsample_country_map!$C:$C,MATCH($CF1719,subsample_country_map!$A:$A,0)),"")&lt;&gt;""),INDEX(subsample_country_map!$C:$C,MATCH($CF1719,subsample_country_map!$A:$A,0)),INDEX(lookup!$AB:$AB,MATCH($A1719,lookup!$A:$A,0)))</f>
        <v>1_developed</v>
      </c>
      <c r="AM1719" s="0" t="str">
        <f aca="false">IF(AND($CF1719&lt;&gt;"",IFERROR(INDEX(subsample_country_map!$D:$D,MATCH($CF1719,subsample_country_map!$A:$A,0)),"")&lt;&gt;""),INDEX(subsample_country_map!$D:$D,MATCH($CF1719,subsample_country_map!$A:$A,0)),INDEX(lookup!$AC:$AC,MATCH($A1719,lookup!$A:$A,0)))</f>
        <v>1_western</v>
      </c>
      <c r="AN1719" s="0" t="str">
        <f aca="false">IF(AND($CF1719&lt;&gt;"",IFERROR(INDEX(subsample_country_map!$E:$E,MATCH($CF1719,subsample_country_map!$A:$A,0)),"")&lt;&gt;""),INDEX(subsample_country_map!$E:$E,MATCH($CF1719,subsample_country_map!$A:$A,0)),INDEX(lookup!$AD:$AD,MATCH($A1719,lookup!$A:$A,0)))</f>
        <v>1_common law</v>
      </c>
      <c r="AO1719" s="0" t="str">
        <f aca="false">INDEX(lookup!$Y:$Y,MATCH($A1719,lookup!$A:$A,0))</f>
        <v>0_published</v>
      </c>
      <c r="AP1719" s="0" t="str">
        <f aca="false">INDEX(lookup!$Z:$Z,MATCH($A1719,lookup!$A:$A,0))</f>
        <v>1_VHB high</v>
      </c>
      <c r="AQ1719" s="0" t="str">
        <f aca="false">INDEX(lookup!$W:$W,MATCH($A1719,lookup!$A:$A,0))</f>
        <v>2_sust</v>
      </c>
      <c r="AS1719" s="0" t="s">
        <v>91</v>
      </c>
      <c r="AT1719" s="0" t="s">
        <v>111</v>
      </c>
      <c r="AU1719" s="0" t="s">
        <v>93</v>
      </c>
      <c r="AV1719" s="0" t="s">
        <v>2405</v>
      </c>
      <c r="AY1719" s="0" t="s">
        <v>1681</v>
      </c>
      <c r="BA1719" s="0" t="n">
        <v>662</v>
      </c>
      <c r="BB1719" s="0" t="s">
        <v>347</v>
      </c>
      <c r="BC1719" s="0" t="s">
        <v>122</v>
      </c>
      <c r="BD1719" s="0" t="s">
        <v>123</v>
      </c>
      <c r="BE1719" s="0" t="s">
        <v>389</v>
      </c>
      <c r="BF1719" s="0" t="s">
        <v>6149</v>
      </c>
      <c r="BG1719" s="0" t="s">
        <v>1428</v>
      </c>
      <c r="BH1719" s="0" t="s">
        <v>2535</v>
      </c>
      <c r="BI1719" s="0" t="s">
        <v>774</v>
      </c>
      <c r="BJ1719" s="0" t="s">
        <v>6206</v>
      </c>
      <c r="BK1719" s="0" t="s">
        <v>6196</v>
      </c>
      <c r="BL1719" s="0" t="s">
        <v>6207</v>
      </c>
      <c r="BM1719" s="0" t="s">
        <v>6198</v>
      </c>
      <c r="BN1719" s="0" t="s">
        <v>6145</v>
      </c>
      <c r="BO1719" s="0" t="s">
        <v>769</v>
      </c>
      <c r="BP1719" s="0" t="s">
        <v>6139</v>
      </c>
      <c r="BQ1719" s="0" t="s">
        <v>127</v>
      </c>
      <c r="BT1719" s="0" t="n">
        <v>0</v>
      </c>
      <c r="BU1719" s="0" t="s">
        <v>6146</v>
      </c>
      <c r="BW1719" s="0" t="n">
        <v>2010</v>
      </c>
      <c r="BX1719" s="0" t="n">
        <v>2018</v>
      </c>
      <c r="BY1719" s="0" t="s">
        <v>6147</v>
      </c>
      <c r="BZ1719" s="0" t="n">
        <v>2014</v>
      </c>
      <c r="CA1719" s="0" t="n">
        <v>0.333333333333333</v>
      </c>
      <c r="CB1719" s="0" t="n">
        <v>0</v>
      </c>
      <c r="CC1719" s="0" t="n">
        <v>1</v>
      </c>
      <c r="CD1719" s="0" t="n">
        <v>-0.083424656345425</v>
      </c>
      <c r="CE1719" s="0" t="n">
        <v>1</v>
      </c>
    </row>
    <row r="1720" customFormat="false" ht="15" hidden="false" customHeight="false" outlineLevel="0" collapsed="false">
      <c r="A1720" s="0" t="s">
        <v>6139</v>
      </c>
      <c r="B1720" s="0" t="n">
        <v>3025</v>
      </c>
      <c r="C1720" s="0" t="n">
        <v>0.0468824806842364</v>
      </c>
      <c r="D1720" s="0" t="n">
        <v>375</v>
      </c>
      <c r="E1720" s="0" t="n">
        <f aca="false">IF(ISNUMBER($BA1720),$BA1720,IF(AND(ISNUMBER($D1720),ISNUMBER($BW1720),ISNUMBER($BX1720)),$D1720*($BX1720-$BW1720+1),""))</f>
        <v>375</v>
      </c>
      <c r="H1720" s="0" t="s">
        <v>118</v>
      </c>
      <c r="I1720" s="0" t="s">
        <v>842</v>
      </c>
      <c r="J1720" s="0" t="n">
        <f aca="false">IF($BW1720&lt;&gt;"",$BW1720,"")</f>
        <v>2010</v>
      </c>
      <c r="K1720" s="0" t="n">
        <f aca="false">IF($BX1720&lt;&gt;"",$BX1720,"")</f>
        <v>2018</v>
      </c>
      <c r="L1720" s="0" t="n">
        <f aca="false">IF(AND(ISNUMBER($BW1720),ISNUMBER($BX1720)),($BW1720+$BX1720)/2,"")</f>
        <v>2014</v>
      </c>
      <c r="M1720" s="0" t="n">
        <f aca="false">IF($L1720&lt;&gt;"",$L1720,"")</f>
        <v>2014</v>
      </c>
      <c r="N1720" s="0" t="n">
        <f aca="false">IF(AND(ISNUMBER($BW1720),ISNUMBER($BX1720)),MIN(1,MAX(0,($BX1720-2016+1)/($BX1720-$BW1720+1))),"")</f>
        <v>0.333333333333333</v>
      </c>
      <c r="O1720" s="0" t="n">
        <f aca="false">IF(AND(ISNUMBER($BW1720),ISNUMBER($BX1720)),MIN(1,MAX(0,($BX1720-2017+1)/($BX1720-$BW1720+1))),"")</f>
        <v>0.222222222222222</v>
      </c>
      <c r="P1720" s="0" t="n">
        <f aca="false">IF(AND(ISNUMBER($BW1720),ISNUMBER($BX1720)),MIN(1,MAX(0,($BX1720-2018+1)/($BX1720-$BW1720+1))),"")</f>
        <v>0.111111111111111</v>
      </c>
      <c r="Q1720" s="0" t="n">
        <f aca="false">IF(AND(ISNUMBER($BW1720),ISNUMBER($BX1720)),MIN(1,MAX(0,($BX1720-2019+1)/($BX1720-$BW1720+1))),"")</f>
        <v>0</v>
      </c>
      <c r="R1720" s="0" t="n">
        <f aca="false">IF(AND(ISNUMBER($BW1720),ISNUMBER($BX1720)),MIN(1,MAX(0,($BX1720-2016+1)/($BX1720-$BW1720+1))),"")</f>
        <v>0.333333333333333</v>
      </c>
      <c r="S1720" s="0" t="n">
        <f aca="false">IF($L1720&lt;&gt;"",IF($L1720&gt;=2015.5,1,0),"")</f>
        <v>0</v>
      </c>
      <c r="T1720" s="0" t="n">
        <f aca="false">IF($L1720&lt;&gt;"",IF($L1720&gt;=2016,1,0),"")</f>
        <v>0</v>
      </c>
      <c r="U1720" s="0" t="n">
        <f aca="false">IF(ISNUMBER($BX1720),IF($BX1720&gt;=2016,1,0),"")</f>
        <v>1</v>
      </c>
      <c r="V1720" s="0" t="n">
        <f aca="false">IF(ISNUMBER($BW1720),IF($BW1720&gt;=2016,1,0),"")</f>
        <v>0</v>
      </c>
      <c r="W1720" s="0" t="str">
        <f aca="false">IF(AND(ISNUMBER($BW1720),ISNUMBER($BX1720)),IF($BW1720&gt;=2016,"post-only",IF($BX1720&lt;2016,"pre-only","mixed")),"")</f>
        <v>mixed</v>
      </c>
      <c r="X1720" s="0" t="n">
        <f aca="false">IF(AND(ISNUMBER($BW1720),ISNUMBER($BX1720)),MIN(1,MAX(0,($BX1720-2017+1)/($BX1720-$BW1720+1))),"")</f>
        <v>0.222222222222222</v>
      </c>
      <c r="Y1720" s="0" t="n">
        <f aca="false">IF(AND(ISNUMBER($BW1720),ISNUMBER($BX1720)),MIN(1,MAX(0,($BX1720-2018+1)/($BX1720-$BW1720+1))),"")</f>
        <v>0.111111111111111</v>
      </c>
      <c r="Z1720" s="0" t="n">
        <f aca="false">IF(AND(ISNUMBER($BW1720),ISNUMBER($BX1720)),MIN(1,MAX(0,($BX1720-2019+1)/($BX1720-$BW1720+1))),"")</f>
        <v>0</v>
      </c>
      <c r="AA1720" s="0" t="n">
        <f aca="false">IF(ISNUMBER($BX1720),IF($BX1720&gt;=2017,1,0),"")</f>
        <v>1</v>
      </c>
      <c r="AB1720" s="0" t="n">
        <f aca="false">IF(ISNUMBER($BX1720),IF($BX1720&gt;=2018,1,0),"")</f>
        <v>1</v>
      </c>
      <c r="AC1720" s="0" t="n">
        <f aca="false">IF(ISNUMBER($BX1720),IF($BX1720&gt;=2019,1,0),"")</f>
        <v>0</v>
      </c>
      <c r="AD1720" s="0" t="n">
        <f aca="false">IF($L1720&lt;&gt;"",IF($L1720&gt;2013,1,0),"")</f>
        <v>1</v>
      </c>
      <c r="AE1720" s="0" t="n">
        <f aca="false">IF($L1720&lt;&gt;"",1+IF($L1720&gt;2011,1,0)+IF($L1720&gt;2014,1,0),"")</f>
        <v>2</v>
      </c>
      <c r="AF1720" s="0" t="s">
        <v>87</v>
      </c>
      <c r="AG1720" s="0" t="s">
        <v>88</v>
      </c>
      <c r="AH1720" s="0" t="s">
        <v>89</v>
      </c>
      <c r="AI1720" s="0" t="s">
        <v>497</v>
      </c>
      <c r="AJ1720" s="0" t="s">
        <v>497</v>
      </c>
      <c r="AK1720" s="0" t="str">
        <f aca="false">IF(AND($CF1720&lt;&gt;"",IFERROR(INDEX(subsample_country_map!$B:$B,MATCH($CF1720,subsample_country_map!$A:$A,0)),"")&lt;&gt;""),INDEX(subsample_country_map!$B:$B,MATCH($CF1720,subsample_country_map!$A:$A,0)),INDEX(lookup!$AA:$AA,MATCH($A1720,lookup!$A:$A,0)))</f>
        <v>2_Europe</v>
      </c>
      <c r="AL1720" s="0" t="str">
        <f aca="false">IF(AND($CF1720&lt;&gt;"",IFERROR(INDEX(subsample_country_map!$C:$C,MATCH($CF1720,subsample_country_map!$A:$A,0)),"")&lt;&gt;""),INDEX(subsample_country_map!$C:$C,MATCH($CF1720,subsample_country_map!$A:$A,0)),INDEX(lookup!$AB:$AB,MATCH($A1720,lookup!$A:$A,0)))</f>
        <v>1_developed</v>
      </c>
      <c r="AM1720" s="0" t="str">
        <f aca="false">IF(AND($CF1720&lt;&gt;"",IFERROR(INDEX(subsample_country_map!$D:$D,MATCH($CF1720,subsample_country_map!$A:$A,0)),"")&lt;&gt;""),INDEX(subsample_country_map!$D:$D,MATCH($CF1720,subsample_country_map!$A:$A,0)),INDEX(lookup!$AC:$AC,MATCH($A1720,lookup!$A:$A,0)))</f>
        <v>1_western</v>
      </c>
      <c r="AN1720" s="0" t="str">
        <f aca="false">IF(AND($CF1720&lt;&gt;"",IFERROR(INDEX(subsample_country_map!$E:$E,MATCH($CF1720,subsample_country_map!$A:$A,0)),"")&lt;&gt;""),INDEX(subsample_country_map!$E:$E,MATCH($CF1720,subsample_country_map!$A:$A,0)),INDEX(lookup!$AD:$AD,MATCH($A1720,lookup!$A:$A,0)))</f>
        <v>1_common law</v>
      </c>
      <c r="AO1720" s="0" t="str">
        <f aca="false">INDEX(lookup!$Y:$Y,MATCH($A1720,lookup!$A:$A,0))</f>
        <v>0_published</v>
      </c>
      <c r="AP1720" s="0" t="str">
        <f aca="false">INDEX(lookup!$Z:$Z,MATCH($A1720,lookup!$A:$A,0))</f>
        <v>1_VHB high</v>
      </c>
      <c r="AQ1720" s="0" t="str">
        <f aca="false">INDEX(lookup!$W:$W,MATCH($A1720,lookup!$A:$A,0))</f>
        <v>2_sust</v>
      </c>
      <c r="AS1720" s="0" t="s">
        <v>91</v>
      </c>
      <c r="AT1720" s="0" t="s">
        <v>111</v>
      </c>
      <c r="AU1720" s="0" t="s">
        <v>93</v>
      </c>
      <c r="AV1720" s="0" t="s">
        <v>325</v>
      </c>
      <c r="AY1720" s="0" t="s">
        <v>5655</v>
      </c>
      <c r="BA1720" s="0" t="n">
        <v>375</v>
      </c>
      <c r="BB1720" s="0" t="s">
        <v>347</v>
      </c>
      <c r="BC1720" s="0" t="s">
        <v>122</v>
      </c>
      <c r="BD1720" s="0" t="s">
        <v>123</v>
      </c>
      <c r="BE1720" s="0" t="s">
        <v>389</v>
      </c>
      <c r="BF1720" s="0" t="s">
        <v>6153</v>
      </c>
      <c r="BG1720" s="0" t="s">
        <v>2562</v>
      </c>
      <c r="BH1720" s="0" t="s">
        <v>4638</v>
      </c>
      <c r="BI1720" s="0" t="s">
        <v>774</v>
      </c>
      <c r="BJ1720" s="0" t="s">
        <v>6208</v>
      </c>
      <c r="BK1720" s="0" t="s">
        <v>6196</v>
      </c>
      <c r="BL1720" s="0" t="s">
        <v>6209</v>
      </c>
      <c r="BM1720" s="0" t="s">
        <v>6198</v>
      </c>
      <c r="BN1720" s="0" t="s">
        <v>6145</v>
      </c>
      <c r="BO1720" s="0" t="s">
        <v>769</v>
      </c>
      <c r="BP1720" s="0" t="s">
        <v>6139</v>
      </c>
      <c r="BQ1720" s="0" t="s">
        <v>127</v>
      </c>
      <c r="BT1720" s="0" t="n">
        <v>0</v>
      </c>
      <c r="BU1720" s="0" t="s">
        <v>6146</v>
      </c>
      <c r="BW1720" s="0" t="n">
        <v>2010</v>
      </c>
      <c r="BX1720" s="0" t="n">
        <v>2018</v>
      </c>
      <c r="BY1720" s="0" t="s">
        <v>6147</v>
      </c>
      <c r="BZ1720" s="0" t="n">
        <v>2014</v>
      </c>
      <c r="CA1720" s="0" t="n">
        <v>0.333333333333333</v>
      </c>
      <c r="CB1720" s="0" t="n">
        <v>0</v>
      </c>
      <c r="CC1720" s="0" t="n">
        <v>1</v>
      </c>
      <c r="CD1720" s="0" t="n">
        <v>0.046916874768945</v>
      </c>
      <c r="CE1720" s="0" t="n">
        <v>1</v>
      </c>
    </row>
    <row r="1721" customFormat="false" ht="15" hidden="false" customHeight="false" outlineLevel="0" collapsed="false">
      <c r="A1721" s="0" t="s">
        <v>6139</v>
      </c>
      <c r="B1721" s="0" t="n">
        <v>3026</v>
      </c>
      <c r="C1721" s="0" t="n">
        <v>-0.0623477581333819</v>
      </c>
      <c r="D1721" s="0" t="n">
        <v>1052</v>
      </c>
      <c r="E1721" s="0" t="n">
        <f aca="false">IF(ISNUMBER($BA1721),$BA1721,IF(AND(ISNUMBER($D1721),ISNUMBER($BW1721),ISNUMBER($BX1721)),$D1721*($BX1721-$BW1721+1),""))</f>
        <v>1052</v>
      </c>
      <c r="H1721" s="0" t="s">
        <v>118</v>
      </c>
      <c r="I1721" s="0" t="s">
        <v>842</v>
      </c>
      <c r="J1721" s="0" t="n">
        <f aca="false">IF($BW1721&lt;&gt;"",$BW1721,"")</f>
        <v>2010</v>
      </c>
      <c r="K1721" s="0" t="n">
        <f aca="false">IF($BX1721&lt;&gt;"",$BX1721,"")</f>
        <v>2018</v>
      </c>
      <c r="L1721" s="0" t="n">
        <f aca="false">IF(AND(ISNUMBER($BW1721),ISNUMBER($BX1721)),($BW1721+$BX1721)/2,"")</f>
        <v>2014</v>
      </c>
      <c r="M1721" s="0" t="n">
        <f aca="false">IF($L1721&lt;&gt;"",$L1721,"")</f>
        <v>2014</v>
      </c>
      <c r="N1721" s="0" t="n">
        <f aca="false">IF(AND(ISNUMBER($BW1721),ISNUMBER($BX1721)),MIN(1,MAX(0,($BX1721-2016+1)/($BX1721-$BW1721+1))),"")</f>
        <v>0.333333333333333</v>
      </c>
      <c r="O1721" s="0" t="n">
        <f aca="false">IF(AND(ISNUMBER($BW1721),ISNUMBER($BX1721)),MIN(1,MAX(0,($BX1721-2017+1)/($BX1721-$BW1721+1))),"")</f>
        <v>0.222222222222222</v>
      </c>
      <c r="P1721" s="0" t="n">
        <f aca="false">IF(AND(ISNUMBER($BW1721),ISNUMBER($BX1721)),MIN(1,MAX(0,($BX1721-2018+1)/($BX1721-$BW1721+1))),"")</f>
        <v>0.111111111111111</v>
      </c>
      <c r="Q1721" s="0" t="n">
        <f aca="false">IF(AND(ISNUMBER($BW1721),ISNUMBER($BX1721)),MIN(1,MAX(0,($BX1721-2019+1)/($BX1721-$BW1721+1))),"")</f>
        <v>0</v>
      </c>
      <c r="R1721" s="0" t="n">
        <f aca="false">IF(AND(ISNUMBER($BW1721),ISNUMBER($BX1721)),MIN(1,MAX(0,($BX1721-2016+1)/($BX1721-$BW1721+1))),"")</f>
        <v>0.333333333333333</v>
      </c>
      <c r="S1721" s="0" t="n">
        <f aca="false">IF($L1721&lt;&gt;"",IF($L1721&gt;=2015.5,1,0),"")</f>
        <v>0</v>
      </c>
      <c r="T1721" s="0" t="n">
        <f aca="false">IF($L1721&lt;&gt;"",IF($L1721&gt;=2016,1,0),"")</f>
        <v>0</v>
      </c>
      <c r="U1721" s="0" t="n">
        <f aca="false">IF(ISNUMBER($BX1721),IF($BX1721&gt;=2016,1,0),"")</f>
        <v>1</v>
      </c>
      <c r="V1721" s="0" t="n">
        <f aca="false">IF(ISNUMBER($BW1721),IF($BW1721&gt;=2016,1,0),"")</f>
        <v>0</v>
      </c>
      <c r="W1721" s="0" t="str">
        <f aca="false">IF(AND(ISNUMBER($BW1721),ISNUMBER($BX1721)),IF($BW1721&gt;=2016,"post-only",IF($BX1721&lt;2016,"pre-only","mixed")),"")</f>
        <v>mixed</v>
      </c>
      <c r="X1721" s="0" t="n">
        <f aca="false">IF(AND(ISNUMBER($BW1721),ISNUMBER($BX1721)),MIN(1,MAX(0,($BX1721-2017+1)/($BX1721-$BW1721+1))),"")</f>
        <v>0.222222222222222</v>
      </c>
      <c r="Y1721" s="0" t="n">
        <f aca="false">IF(AND(ISNUMBER($BW1721),ISNUMBER($BX1721)),MIN(1,MAX(0,($BX1721-2018+1)/($BX1721-$BW1721+1))),"")</f>
        <v>0.111111111111111</v>
      </c>
      <c r="Z1721" s="0" t="n">
        <f aca="false">IF(AND(ISNUMBER($BW1721),ISNUMBER($BX1721)),MIN(1,MAX(0,($BX1721-2019+1)/($BX1721-$BW1721+1))),"")</f>
        <v>0</v>
      </c>
      <c r="AA1721" s="0" t="n">
        <f aca="false">IF(ISNUMBER($BX1721),IF($BX1721&gt;=2017,1,0),"")</f>
        <v>1</v>
      </c>
      <c r="AB1721" s="0" t="n">
        <f aca="false">IF(ISNUMBER($BX1721),IF($BX1721&gt;=2018,1,0),"")</f>
        <v>1</v>
      </c>
      <c r="AC1721" s="0" t="n">
        <f aca="false">IF(ISNUMBER($BX1721),IF($BX1721&gt;=2019,1,0),"")</f>
        <v>0</v>
      </c>
      <c r="AD1721" s="0" t="n">
        <f aca="false">IF($L1721&lt;&gt;"",IF($L1721&gt;2013,1,0),"")</f>
        <v>1</v>
      </c>
      <c r="AE1721" s="0" t="n">
        <f aca="false">IF($L1721&lt;&gt;"",1+IF($L1721&gt;2011,1,0)+IF($L1721&gt;2014,1,0),"")</f>
        <v>2</v>
      </c>
      <c r="AF1721" s="0" t="s">
        <v>87</v>
      </c>
      <c r="AG1721" s="0" t="s">
        <v>88</v>
      </c>
      <c r="AH1721" s="0" t="s">
        <v>89</v>
      </c>
      <c r="AI1721" s="0" t="s">
        <v>497</v>
      </c>
      <c r="AJ1721" s="0" t="s">
        <v>497</v>
      </c>
      <c r="AK1721" s="0" t="str">
        <f aca="false">IF(AND($CF1721&lt;&gt;"",IFERROR(INDEX(subsample_country_map!$B:$B,MATCH($CF1721,subsample_country_map!$A:$A,0)),"")&lt;&gt;""),INDEX(subsample_country_map!$B:$B,MATCH($CF1721,subsample_country_map!$A:$A,0)),INDEX(lookup!$AA:$AA,MATCH($A1721,lookup!$A:$A,0)))</f>
        <v>2_Europe</v>
      </c>
      <c r="AL1721" s="0" t="str">
        <f aca="false">IF(AND($CF1721&lt;&gt;"",IFERROR(INDEX(subsample_country_map!$C:$C,MATCH($CF1721,subsample_country_map!$A:$A,0)),"")&lt;&gt;""),INDEX(subsample_country_map!$C:$C,MATCH($CF1721,subsample_country_map!$A:$A,0)),INDEX(lookup!$AB:$AB,MATCH($A1721,lookup!$A:$A,0)))</f>
        <v>1_developed</v>
      </c>
      <c r="AM1721" s="0" t="str">
        <f aca="false">IF(AND($CF1721&lt;&gt;"",IFERROR(INDEX(subsample_country_map!$D:$D,MATCH($CF1721,subsample_country_map!$A:$A,0)),"")&lt;&gt;""),INDEX(subsample_country_map!$D:$D,MATCH($CF1721,subsample_country_map!$A:$A,0)),INDEX(lookup!$AC:$AC,MATCH($A1721,lookup!$A:$A,0)))</f>
        <v>1_western</v>
      </c>
      <c r="AN1721" s="0" t="str">
        <f aca="false">IF(AND($CF1721&lt;&gt;"",IFERROR(INDEX(subsample_country_map!$E:$E,MATCH($CF1721,subsample_country_map!$A:$A,0)),"")&lt;&gt;""),INDEX(subsample_country_map!$E:$E,MATCH($CF1721,subsample_country_map!$A:$A,0)),INDEX(lookup!$AD:$AD,MATCH($A1721,lookup!$A:$A,0)))</f>
        <v>1_common law</v>
      </c>
      <c r="AO1721" s="0" t="str">
        <f aca="false">INDEX(lookup!$Y:$Y,MATCH($A1721,lookup!$A:$A,0))</f>
        <v>0_published</v>
      </c>
      <c r="AP1721" s="0" t="str">
        <f aca="false">INDEX(lookup!$Z:$Z,MATCH($A1721,lookup!$A:$A,0))</f>
        <v>1_VHB high</v>
      </c>
      <c r="AQ1721" s="0" t="str">
        <f aca="false">INDEX(lookup!$W:$W,MATCH($A1721,lookup!$A:$A,0))</f>
        <v>2_sust</v>
      </c>
      <c r="AS1721" s="0" t="s">
        <v>91</v>
      </c>
      <c r="AT1721" s="0" t="s">
        <v>111</v>
      </c>
      <c r="AU1721" s="0" t="s">
        <v>93</v>
      </c>
      <c r="AV1721" s="0" t="s">
        <v>6210</v>
      </c>
      <c r="AY1721" s="0" t="s">
        <v>1530</v>
      </c>
      <c r="BA1721" s="0" t="n">
        <v>1052</v>
      </c>
      <c r="BB1721" s="0" t="s">
        <v>347</v>
      </c>
      <c r="BC1721" s="0" t="s">
        <v>122</v>
      </c>
      <c r="BD1721" s="0" t="s">
        <v>123</v>
      </c>
      <c r="BE1721" s="0" t="s">
        <v>98</v>
      </c>
      <c r="BI1721" s="0" t="s">
        <v>774</v>
      </c>
      <c r="BJ1721" s="0" t="s">
        <v>6211</v>
      </c>
      <c r="BK1721" s="0" t="s">
        <v>6196</v>
      </c>
      <c r="BL1721" s="0" t="s">
        <v>6212</v>
      </c>
      <c r="BM1721" s="0" t="s">
        <v>6213</v>
      </c>
      <c r="BN1721" s="0" t="s">
        <v>6145</v>
      </c>
      <c r="BO1721" s="0" t="s">
        <v>769</v>
      </c>
      <c r="BP1721" s="0" t="s">
        <v>6139</v>
      </c>
      <c r="BQ1721" s="0" t="s">
        <v>127</v>
      </c>
      <c r="BT1721" s="0" t="n">
        <v>0</v>
      </c>
      <c r="BU1721" s="0" t="s">
        <v>6146</v>
      </c>
      <c r="BW1721" s="0" t="n">
        <v>2010</v>
      </c>
      <c r="BX1721" s="0" t="n">
        <v>2018</v>
      </c>
      <c r="BY1721" s="0" t="s">
        <v>6147</v>
      </c>
      <c r="BZ1721" s="0" t="n">
        <v>2014</v>
      </c>
      <c r="CA1721" s="0" t="n">
        <v>0.333333333333333</v>
      </c>
      <c r="CB1721" s="0" t="n">
        <v>0</v>
      </c>
      <c r="CC1721" s="0" t="n">
        <v>1</v>
      </c>
      <c r="CD1721" s="0" t="n">
        <v>-0.062428734042236</v>
      </c>
      <c r="CE1721" s="0" t="n">
        <v>1</v>
      </c>
    </row>
    <row r="1722" customFormat="false" ht="15" hidden="false" customHeight="false" outlineLevel="0" collapsed="false">
      <c r="A1722" s="0" t="s">
        <v>6139</v>
      </c>
      <c r="B1722" s="0" t="n">
        <v>3027</v>
      </c>
      <c r="C1722" s="0" t="n">
        <v>0.000844607171383492</v>
      </c>
      <c r="D1722" s="0" t="n">
        <v>496</v>
      </c>
      <c r="E1722" s="0" t="n">
        <f aca="false">IF(ISNUMBER($BA1722),$BA1722,IF(AND(ISNUMBER($D1722),ISNUMBER($BW1722),ISNUMBER($BX1722)),$D1722*($BX1722-$BW1722+1),""))</f>
        <v>496</v>
      </c>
      <c r="H1722" s="0" t="s">
        <v>118</v>
      </c>
      <c r="I1722" s="0" t="s">
        <v>842</v>
      </c>
      <c r="J1722" s="0" t="n">
        <f aca="false">IF($BW1722&lt;&gt;"",$BW1722,"")</f>
        <v>2010</v>
      </c>
      <c r="K1722" s="0" t="n">
        <f aca="false">IF($BX1722&lt;&gt;"",$BX1722,"")</f>
        <v>2018</v>
      </c>
      <c r="L1722" s="0" t="n">
        <f aca="false">IF(AND(ISNUMBER($BW1722),ISNUMBER($BX1722)),($BW1722+$BX1722)/2,"")</f>
        <v>2014</v>
      </c>
      <c r="M1722" s="0" t="n">
        <f aca="false">IF($L1722&lt;&gt;"",$L1722,"")</f>
        <v>2014</v>
      </c>
      <c r="N1722" s="0" t="n">
        <f aca="false">IF(AND(ISNUMBER($BW1722),ISNUMBER($BX1722)),MIN(1,MAX(0,($BX1722-2016+1)/($BX1722-$BW1722+1))),"")</f>
        <v>0.333333333333333</v>
      </c>
      <c r="O1722" s="0" t="n">
        <f aca="false">IF(AND(ISNUMBER($BW1722),ISNUMBER($BX1722)),MIN(1,MAX(0,($BX1722-2017+1)/($BX1722-$BW1722+1))),"")</f>
        <v>0.222222222222222</v>
      </c>
      <c r="P1722" s="0" t="n">
        <f aca="false">IF(AND(ISNUMBER($BW1722),ISNUMBER($BX1722)),MIN(1,MAX(0,($BX1722-2018+1)/($BX1722-$BW1722+1))),"")</f>
        <v>0.111111111111111</v>
      </c>
      <c r="Q1722" s="0" t="n">
        <f aca="false">IF(AND(ISNUMBER($BW1722),ISNUMBER($BX1722)),MIN(1,MAX(0,($BX1722-2019+1)/($BX1722-$BW1722+1))),"")</f>
        <v>0</v>
      </c>
      <c r="R1722" s="0" t="n">
        <f aca="false">IF(AND(ISNUMBER($BW1722),ISNUMBER($BX1722)),MIN(1,MAX(0,($BX1722-2016+1)/($BX1722-$BW1722+1))),"")</f>
        <v>0.333333333333333</v>
      </c>
      <c r="S1722" s="0" t="n">
        <f aca="false">IF($L1722&lt;&gt;"",IF($L1722&gt;=2015.5,1,0),"")</f>
        <v>0</v>
      </c>
      <c r="T1722" s="0" t="n">
        <f aca="false">IF($L1722&lt;&gt;"",IF($L1722&gt;=2016,1,0),"")</f>
        <v>0</v>
      </c>
      <c r="U1722" s="0" t="n">
        <f aca="false">IF(ISNUMBER($BX1722),IF($BX1722&gt;=2016,1,0),"")</f>
        <v>1</v>
      </c>
      <c r="V1722" s="0" t="n">
        <f aca="false">IF(ISNUMBER($BW1722),IF($BW1722&gt;=2016,1,0),"")</f>
        <v>0</v>
      </c>
      <c r="W1722" s="0" t="str">
        <f aca="false">IF(AND(ISNUMBER($BW1722),ISNUMBER($BX1722)),IF($BW1722&gt;=2016,"post-only",IF($BX1722&lt;2016,"pre-only","mixed")),"")</f>
        <v>mixed</v>
      </c>
      <c r="X1722" s="0" t="n">
        <f aca="false">IF(AND(ISNUMBER($BW1722),ISNUMBER($BX1722)),MIN(1,MAX(0,($BX1722-2017+1)/($BX1722-$BW1722+1))),"")</f>
        <v>0.222222222222222</v>
      </c>
      <c r="Y1722" s="0" t="n">
        <f aca="false">IF(AND(ISNUMBER($BW1722),ISNUMBER($BX1722)),MIN(1,MAX(0,($BX1722-2018+1)/($BX1722-$BW1722+1))),"")</f>
        <v>0.111111111111111</v>
      </c>
      <c r="Z1722" s="0" t="n">
        <f aca="false">IF(AND(ISNUMBER($BW1722),ISNUMBER($BX1722)),MIN(1,MAX(0,($BX1722-2019+1)/($BX1722-$BW1722+1))),"")</f>
        <v>0</v>
      </c>
      <c r="AA1722" s="0" t="n">
        <f aca="false">IF(ISNUMBER($BX1722),IF($BX1722&gt;=2017,1,0),"")</f>
        <v>1</v>
      </c>
      <c r="AB1722" s="0" t="n">
        <f aca="false">IF(ISNUMBER($BX1722),IF($BX1722&gt;=2018,1,0),"")</f>
        <v>1</v>
      </c>
      <c r="AC1722" s="0" t="n">
        <f aca="false">IF(ISNUMBER($BX1722),IF($BX1722&gt;=2019,1,0),"")</f>
        <v>0</v>
      </c>
      <c r="AD1722" s="0" t="n">
        <f aca="false">IF($L1722&lt;&gt;"",IF($L1722&gt;2013,1,0),"")</f>
        <v>1</v>
      </c>
      <c r="AE1722" s="0" t="n">
        <f aca="false">IF($L1722&lt;&gt;"",1+IF($L1722&gt;2011,1,0)+IF($L1722&gt;2014,1,0),"")</f>
        <v>2</v>
      </c>
      <c r="AF1722" s="0" t="s">
        <v>87</v>
      </c>
      <c r="AG1722" s="0" t="s">
        <v>88</v>
      </c>
      <c r="AH1722" s="0" t="s">
        <v>89</v>
      </c>
      <c r="AI1722" s="0" t="s">
        <v>497</v>
      </c>
      <c r="AJ1722" s="0" t="s">
        <v>497</v>
      </c>
      <c r="AK1722" s="0" t="str">
        <f aca="false">IF(AND($CF1722&lt;&gt;"",IFERROR(INDEX(subsample_country_map!$B:$B,MATCH($CF1722,subsample_country_map!$A:$A,0)),"")&lt;&gt;""),INDEX(subsample_country_map!$B:$B,MATCH($CF1722,subsample_country_map!$A:$A,0)),INDEX(lookup!$AA:$AA,MATCH($A1722,lookup!$A:$A,0)))</f>
        <v>2_Europe</v>
      </c>
      <c r="AL1722" s="0" t="str">
        <f aca="false">IF(AND($CF1722&lt;&gt;"",IFERROR(INDEX(subsample_country_map!$C:$C,MATCH($CF1722,subsample_country_map!$A:$A,0)),"")&lt;&gt;""),INDEX(subsample_country_map!$C:$C,MATCH($CF1722,subsample_country_map!$A:$A,0)),INDEX(lookup!$AB:$AB,MATCH($A1722,lookup!$A:$A,0)))</f>
        <v>1_developed</v>
      </c>
      <c r="AM1722" s="0" t="str">
        <f aca="false">IF(AND($CF1722&lt;&gt;"",IFERROR(INDEX(subsample_country_map!$D:$D,MATCH($CF1722,subsample_country_map!$A:$A,0)),"")&lt;&gt;""),INDEX(subsample_country_map!$D:$D,MATCH($CF1722,subsample_country_map!$A:$A,0)),INDEX(lookup!$AC:$AC,MATCH($A1722,lookup!$A:$A,0)))</f>
        <v>1_western</v>
      </c>
      <c r="AN1722" s="0" t="str">
        <f aca="false">IF(AND($CF1722&lt;&gt;"",IFERROR(INDEX(subsample_country_map!$E:$E,MATCH($CF1722,subsample_country_map!$A:$A,0)),"")&lt;&gt;""),INDEX(subsample_country_map!$E:$E,MATCH($CF1722,subsample_country_map!$A:$A,0)),INDEX(lookup!$AD:$AD,MATCH($A1722,lookup!$A:$A,0)))</f>
        <v>1_common law</v>
      </c>
      <c r="AO1722" s="0" t="str">
        <f aca="false">INDEX(lookup!$Y:$Y,MATCH($A1722,lookup!$A:$A,0))</f>
        <v>0_published</v>
      </c>
      <c r="AP1722" s="0" t="str">
        <f aca="false">INDEX(lookup!$Z:$Z,MATCH($A1722,lookup!$A:$A,0))</f>
        <v>1_VHB high</v>
      </c>
      <c r="AQ1722" s="0" t="str">
        <f aca="false">INDEX(lookup!$W:$W,MATCH($A1722,lookup!$A:$A,0))</f>
        <v>2_sust</v>
      </c>
      <c r="AS1722" s="0" t="s">
        <v>91</v>
      </c>
      <c r="AT1722" s="0" t="s">
        <v>111</v>
      </c>
      <c r="AU1722" s="0" t="s">
        <v>93</v>
      </c>
      <c r="AV1722" s="0" t="s">
        <v>6214</v>
      </c>
      <c r="AY1722" s="0" t="s">
        <v>6215</v>
      </c>
      <c r="BA1722" s="0" t="n">
        <v>496</v>
      </c>
      <c r="BB1722" s="0" t="s">
        <v>347</v>
      </c>
      <c r="BC1722" s="0" t="s">
        <v>122</v>
      </c>
      <c r="BD1722" s="0" t="s">
        <v>123</v>
      </c>
      <c r="BE1722" s="0" t="s">
        <v>33</v>
      </c>
      <c r="BF1722" s="0" t="s">
        <v>6159</v>
      </c>
      <c r="BI1722" s="0" t="s">
        <v>774</v>
      </c>
      <c r="BJ1722" s="0" t="s">
        <v>6216</v>
      </c>
      <c r="BK1722" s="0" t="s">
        <v>6196</v>
      </c>
      <c r="BL1722" s="0" t="s">
        <v>6217</v>
      </c>
      <c r="BM1722" s="0" t="s">
        <v>6213</v>
      </c>
      <c r="BN1722" s="0" t="s">
        <v>6145</v>
      </c>
      <c r="BO1722" s="0" t="s">
        <v>769</v>
      </c>
      <c r="BP1722" s="0" t="s">
        <v>6139</v>
      </c>
      <c r="BQ1722" s="0" t="s">
        <v>127</v>
      </c>
      <c r="BT1722" s="0" t="n">
        <v>0</v>
      </c>
      <c r="BU1722" s="0" t="s">
        <v>6146</v>
      </c>
      <c r="BW1722" s="0" t="n">
        <v>2010</v>
      </c>
      <c r="BX1722" s="0" t="n">
        <v>2018</v>
      </c>
      <c r="BY1722" s="0" t="s">
        <v>6147</v>
      </c>
      <c r="BZ1722" s="0" t="n">
        <v>2014</v>
      </c>
      <c r="CA1722" s="0" t="n">
        <v>0.333333333333333</v>
      </c>
      <c r="CB1722" s="0" t="n">
        <v>0</v>
      </c>
      <c r="CC1722" s="0" t="n">
        <v>1</v>
      </c>
      <c r="CD1722" s="0" t="n">
        <v>0.000844607372220261</v>
      </c>
      <c r="CE1722" s="0" t="n">
        <v>1</v>
      </c>
    </row>
    <row r="1723" customFormat="false" ht="15" hidden="false" customHeight="false" outlineLevel="0" collapsed="false">
      <c r="A1723" s="0" t="s">
        <v>6139</v>
      </c>
      <c r="B1723" s="0" t="n">
        <v>3028</v>
      </c>
      <c r="C1723" s="0" t="n">
        <v>-0.0588588060687728</v>
      </c>
      <c r="D1723" s="0" t="n">
        <v>556</v>
      </c>
      <c r="E1723" s="0" t="n">
        <f aca="false">IF(ISNUMBER($BA1723),$BA1723,IF(AND(ISNUMBER($D1723),ISNUMBER($BW1723),ISNUMBER($BX1723)),$D1723*($BX1723-$BW1723+1),""))</f>
        <v>556</v>
      </c>
      <c r="H1723" s="0" t="s">
        <v>118</v>
      </c>
      <c r="I1723" s="0" t="s">
        <v>842</v>
      </c>
      <c r="J1723" s="0" t="n">
        <f aca="false">IF($BW1723&lt;&gt;"",$BW1723,"")</f>
        <v>2010</v>
      </c>
      <c r="K1723" s="0" t="n">
        <f aca="false">IF($BX1723&lt;&gt;"",$BX1723,"")</f>
        <v>2018</v>
      </c>
      <c r="L1723" s="0" t="n">
        <f aca="false">IF(AND(ISNUMBER($BW1723),ISNUMBER($BX1723)),($BW1723+$BX1723)/2,"")</f>
        <v>2014</v>
      </c>
      <c r="M1723" s="0" t="n">
        <f aca="false">IF($L1723&lt;&gt;"",$L1723,"")</f>
        <v>2014</v>
      </c>
      <c r="N1723" s="0" t="n">
        <f aca="false">IF(AND(ISNUMBER($BW1723),ISNUMBER($BX1723)),MIN(1,MAX(0,($BX1723-2016+1)/($BX1723-$BW1723+1))),"")</f>
        <v>0.333333333333333</v>
      </c>
      <c r="O1723" s="0" t="n">
        <f aca="false">IF(AND(ISNUMBER($BW1723),ISNUMBER($BX1723)),MIN(1,MAX(0,($BX1723-2017+1)/($BX1723-$BW1723+1))),"")</f>
        <v>0.222222222222222</v>
      </c>
      <c r="P1723" s="0" t="n">
        <f aca="false">IF(AND(ISNUMBER($BW1723),ISNUMBER($BX1723)),MIN(1,MAX(0,($BX1723-2018+1)/($BX1723-$BW1723+1))),"")</f>
        <v>0.111111111111111</v>
      </c>
      <c r="Q1723" s="0" t="n">
        <f aca="false">IF(AND(ISNUMBER($BW1723),ISNUMBER($BX1723)),MIN(1,MAX(0,($BX1723-2019+1)/($BX1723-$BW1723+1))),"")</f>
        <v>0</v>
      </c>
      <c r="R1723" s="0" t="n">
        <f aca="false">IF(AND(ISNUMBER($BW1723),ISNUMBER($BX1723)),MIN(1,MAX(0,($BX1723-2016+1)/($BX1723-$BW1723+1))),"")</f>
        <v>0.333333333333333</v>
      </c>
      <c r="S1723" s="0" t="n">
        <f aca="false">IF($L1723&lt;&gt;"",IF($L1723&gt;=2015.5,1,0),"")</f>
        <v>0</v>
      </c>
      <c r="T1723" s="0" t="n">
        <f aca="false">IF($L1723&lt;&gt;"",IF($L1723&gt;=2016,1,0),"")</f>
        <v>0</v>
      </c>
      <c r="U1723" s="0" t="n">
        <f aca="false">IF(ISNUMBER($BX1723),IF($BX1723&gt;=2016,1,0),"")</f>
        <v>1</v>
      </c>
      <c r="V1723" s="0" t="n">
        <f aca="false">IF(ISNUMBER($BW1723),IF($BW1723&gt;=2016,1,0),"")</f>
        <v>0</v>
      </c>
      <c r="W1723" s="0" t="str">
        <f aca="false">IF(AND(ISNUMBER($BW1723),ISNUMBER($BX1723)),IF($BW1723&gt;=2016,"post-only",IF($BX1723&lt;2016,"pre-only","mixed")),"")</f>
        <v>mixed</v>
      </c>
      <c r="X1723" s="0" t="n">
        <f aca="false">IF(AND(ISNUMBER($BW1723),ISNUMBER($BX1723)),MIN(1,MAX(0,($BX1723-2017+1)/($BX1723-$BW1723+1))),"")</f>
        <v>0.222222222222222</v>
      </c>
      <c r="Y1723" s="0" t="n">
        <f aca="false">IF(AND(ISNUMBER($BW1723),ISNUMBER($BX1723)),MIN(1,MAX(0,($BX1723-2018+1)/($BX1723-$BW1723+1))),"")</f>
        <v>0.111111111111111</v>
      </c>
      <c r="Z1723" s="0" t="n">
        <f aca="false">IF(AND(ISNUMBER($BW1723),ISNUMBER($BX1723)),MIN(1,MAX(0,($BX1723-2019+1)/($BX1723-$BW1723+1))),"")</f>
        <v>0</v>
      </c>
      <c r="AA1723" s="0" t="n">
        <f aca="false">IF(ISNUMBER($BX1723),IF($BX1723&gt;=2017,1,0),"")</f>
        <v>1</v>
      </c>
      <c r="AB1723" s="0" t="n">
        <f aca="false">IF(ISNUMBER($BX1723),IF($BX1723&gt;=2018,1,0),"")</f>
        <v>1</v>
      </c>
      <c r="AC1723" s="0" t="n">
        <f aca="false">IF(ISNUMBER($BX1723),IF($BX1723&gt;=2019,1,0),"")</f>
        <v>0</v>
      </c>
      <c r="AD1723" s="0" t="n">
        <f aca="false">IF($L1723&lt;&gt;"",IF($L1723&gt;2013,1,0),"")</f>
        <v>1</v>
      </c>
      <c r="AE1723" s="0" t="n">
        <f aca="false">IF($L1723&lt;&gt;"",1+IF($L1723&gt;2011,1,0)+IF($L1723&gt;2014,1,0),"")</f>
        <v>2</v>
      </c>
      <c r="AF1723" s="0" t="s">
        <v>87</v>
      </c>
      <c r="AG1723" s="0" t="s">
        <v>88</v>
      </c>
      <c r="AH1723" s="0" t="s">
        <v>89</v>
      </c>
      <c r="AI1723" s="0" t="s">
        <v>497</v>
      </c>
      <c r="AJ1723" s="0" t="s">
        <v>497</v>
      </c>
      <c r="AK1723" s="0" t="str">
        <f aca="false">IF(AND($CF1723&lt;&gt;"",IFERROR(INDEX(subsample_country_map!$B:$B,MATCH($CF1723,subsample_country_map!$A:$A,0)),"")&lt;&gt;""),INDEX(subsample_country_map!$B:$B,MATCH($CF1723,subsample_country_map!$A:$A,0)),INDEX(lookup!$AA:$AA,MATCH($A1723,lookup!$A:$A,0)))</f>
        <v>2_Europe</v>
      </c>
      <c r="AL1723" s="0" t="str">
        <f aca="false">IF(AND($CF1723&lt;&gt;"",IFERROR(INDEX(subsample_country_map!$C:$C,MATCH($CF1723,subsample_country_map!$A:$A,0)),"")&lt;&gt;""),INDEX(subsample_country_map!$C:$C,MATCH($CF1723,subsample_country_map!$A:$A,0)),INDEX(lookup!$AB:$AB,MATCH($A1723,lookup!$A:$A,0)))</f>
        <v>1_developed</v>
      </c>
      <c r="AM1723" s="0" t="str">
        <f aca="false">IF(AND($CF1723&lt;&gt;"",IFERROR(INDEX(subsample_country_map!$D:$D,MATCH($CF1723,subsample_country_map!$A:$A,0)),"")&lt;&gt;""),INDEX(subsample_country_map!$D:$D,MATCH($CF1723,subsample_country_map!$A:$A,0)),INDEX(lookup!$AC:$AC,MATCH($A1723,lookup!$A:$A,0)))</f>
        <v>1_western</v>
      </c>
      <c r="AN1723" s="0" t="str">
        <f aca="false">IF(AND($CF1723&lt;&gt;"",IFERROR(INDEX(subsample_country_map!$E:$E,MATCH($CF1723,subsample_country_map!$A:$A,0)),"")&lt;&gt;""),INDEX(subsample_country_map!$E:$E,MATCH($CF1723,subsample_country_map!$A:$A,0)),INDEX(lookup!$AD:$AD,MATCH($A1723,lookup!$A:$A,0)))</f>
        <v>1_common law</v>
      </c>
      <c r="AO1723" s="0" t="str">
        <f aca="false">INDEX(lookup!$Y:$Y,MATCH($A1723,lookup!$A:$A,0))</f>
        <v>0_published</v>
      </c>
      <c r="AP1723" s="0" t="str">
        <f aca="false">INDEX(lookup!$Z:$Z,MATCH($A1723,lookup!$A:$A,0))</f>
        <v>1_VHB high</v>
      </c>
      <c r="AQ1723" s="0" t="str">
        <f aca="false">INDEX(lookup!$W:$W,MATCH($A1723,lookup!$A:$A,0))</f>
        <v>2_sust</v>
      </c>
      <c r="AS1723" s="0" t="s">
        <v>91</v>
      </c>
      <c r="AT1723" s="0" t="s">
        <v>111</v>
      </c>
      <c r="AU1723" s="0" t="s">
        <v>93</v>
      </c>
      <c r="AV1723" s="0" t="s">
        <v>2364</v>
      </c>
      <c r="AY1723" s="0" t="s">
        <v>2701</v>
      </c>
      <c r="BA1723" s="0" t="n">
        <v>556</v>
      </c>
      <c r="BB1723" s="0" t="s">
        <v>347</v>
      </c>
      <c r="BC1723" s="0" t="s">
        <v>122</v>
      </c>
      <c r="BD1723" s="0" t="s">
        <v>123</v>
      </c>
      <c r="BE1723" s="0" t="s">
        <v>33</v>
      </c>
      <c r="BF1723" s="0" t="s">
        <v>6164</v>
      </c>
      <c r="BI1723" s="0" t="s">
        <v>774</v>
      </c>
      <c r="BJ1723" s="0" t="s">
        <v>6218</v>
      </c>
      <c r="BK1723" s="0" t="s">
        <v>6196</v>
      </c>
      <c r="BL1723" s="0" t="s">
        <v>6219</v>
      </c>
      <c r="BM1723" s="0" t="s">
        <v>6213</v>
      </c>
      <c r="BN1723" s="0" t="s">
        <v>6145</v>
      </c>
      <c r="BO1723" s="0" t="s">
        <v>769</v>
      </c>
      <c r="BP1723" s="0" t="s">
        <v>6139</v>
      </c>
      <c r="BQ1723" s="0" t="s">
        <v>127</v>
      </c>
      <c r="BT1723" s="0" t="n">
        <v>0</v>
      </c>
      <c r="BU1723" s="0" t="s">
        <v>6146</v>
      </c>
      <c r="BW1723" s="0" t="n">
        <v>2010</v>
      </c>
      <c r="BX1723" s="0" t="n">
        <v>2018</v>
      </c>
      <c r="BY1723" s="0" t="s">
        <v>6147</v>
      </c>
      <c r="BZ1723" s="0" t="n">
        <v>2014</v>
      </c>
      <c r="CA1723" s="0" t="n">
        <v>0.333333333333333</v>
      </c>
      <c r="CB1723" s="0" t="n">
        <v>0</v>
      </c>
      <c r="CC1723" s="0" t="n">
        <v>1</v>
      </c>
      <c r="CD1723" s="0" t="n">
        <v>-0.0589269170473189</v>
      </c>
      <c r="CE1723" s="0" t="n">
        <v>1</v>
      </c>
    </row>
    <row r="1724" customFormat="false" ht="15" hidden="false" customHeight="false" outlineLevel="0" collapsed="false">
      <c r="A1724" s="0" t="s">
        <v>6139</v>
      </c>
      <c r="B1724" s="0" t="n">
        <v>3029</v>
      </c>
      <c r="C1724" s="0" t="n">
        <v>-0.0564104580464867</v>
      </c>
      <c r="D1724" s="0" t="n">
        <v>677</v>
      </c>
      <c r="E1724" s="0" t="n">
        <f aca="false">IF(ISNUMBER($BA1724),$BA1724,IF(AND(ISNUMBER($D1724),ISNUMBER($BW1724),ISNUMBER($BX1724)),$D1724*($BX1724-$BW1724+1),""))</f>
        <v>677</v>
      </c>
      <c r="H1724" s="0" t="s">
        <v>118</v>
      </c>
      <c r="I1724" s="0" t="s">
        <v>842</v>
      </c>
      <c r="J1724" s="0" t="n">
        <f aca="false">IF($BW1724&lt;&gt;"",$BW1724,"")</f>
        <v>2010</v>
      </c>
      <c r="K1724" s="0" t="n">
        <f aca="false">IF($BX1724&lt;&gt;"",$BX1724,"")</f>
        <v>2018</v>
      </c>
      <c r="L1724" s="0" t="n">
        <f aca="false">IF(AND(ISNUMBER($BW1724),ISNUMBER($BX1724)),($BW1724+$BX1724)/2,"")</f>
        <v>2014</v>
      </c>
      <c r="M1724" s="0" t="n">
        <f aca="false">IF($L1724&lt;&gt;"",$L1724,"")</f>
        <v>2014</v>
      </c>
      <c r="N1724" s="0" t="n">
        <f aca="false">IF(AND(ISNUMBER($BW1724),ISNUMBER($BX1724)),MIN(1,MAX(0,($BX1724-2016+1)/($BX1724-$BW1724+1))),"")</f>
        <v>0.333333333333333</v>
      </c>
      <c r="O1724" s="0" t="n">
        <f aca="false">IF(AND(ISNUMBER($BW1724),ISNUMBER($BX1724)),MIN(1,MAX(0,($BX1724-2017+1)/($BX1724-$BW1724+1))),"")</f>
        <v>0.222222222222222</v>
      </c>
      <c r="P1724" s="0" t="n">
        <f aca="false">IF(AND(ISNUMBER($BW1724),ISNUMBER($BX1724)),MIN(1,MAX(0,($BX1724-2018+1)/($BX1724-$BW1724+1))),"")</f>
        <v>0.111111111111111</v>
      </c>
      <c r="Q1724" s="0" t="n">
        <f aca="false">IF(AND(ISNUMBER($BW1724),ISNUMBER($BX1724)),MIN(1,MAX(0,($BX1724-2019+1)/($BX1724-$BW1724+1))),"")</f>
        <v>0</v>
      </c>
      <c r="R1724" s="0" t="n">
        <f aca="false">IF(AND(ISNUMBER($BW1724),ISNUMBER($BX1724)),MIN(1,MAX(0,($BX1724-2016+1)/($BX1724-$BW1724+1))),"")</f>
        <v>0.333333333333333</v>
      </c>
      <c r="S1724" s="0" t="n">
        <f aca="false">IF($L1724&lt;&gt;"",IF($L1724&gt;=2015.5,1,0),"")</f>
        <v>0</v>
      </c>
      <c r="T1724" s="0" t="n">
        <f aca="false">IF($L1724&lt;&gt;"",IF($L1724&gt;=2016,1,0),"")</f>
        <v>0</v>
      </c>
      <c r="U1724" s="0" t="n">
        <f aca="false">IF(ISNUMBER($BX1724),IF($BX1724&gt;=2016,1,0),"")</f>
        <v>1</v>
      </c>
      <c r="V1724" s="0" t="n">
        <f aca="false">IF(ISNUMBER($BW1724),IF($BW1724&gt;=2016,1,0),"")</f>
        <v>0</v>
      </c>
      <c r="W1724" s="0" t="str">
        <f aca="false">IF(AND(ISNUMBER($BW1724),ISNUMBER($BX1724)),IF($BW1724&gt;=2016,"post-only",IF($BX1724&lt;2016,"pre-only","mixed")),"")</f>
        <v>mixed</v>
      </c>
      <c r="X1724" s="0" t="n">
        <f aca="false">IF(AND(ISNUMBER($BW1724),ISNUMBER($BX1724)),MIN(1,MAX(0,($BX1724-2017+1)/($BX1724-$BW1724+1))),"")</f>
        <v>0.222222222222222</v>
      </c>
      <c r="Y1724" s="0" t="n">
        <f aca="false">IF(AND(ISNUMBER($BW1724),ISNUMBER($BX1724)),MIN(1,MAX(0,($BX1724-2018+1)/($BX1724-$BW1724+1))),"")</f>
        <v>0.111111111111111</v>
      </c>
      <c r="Z1724" s="0" t="n">
        <f aca="false">IF(AND(ISNUMBER($BW1724),ISNUMBER($BX1724)),MIN(1,MAX(0,($BX1724-2019+1)/($BX1724-$BW1724+1))),"")</f>
        <v>0</v>
      </c>
      <c r="AA1724" s="0" t="n">
        <f aca="false">IF(ISNUMBER($BX1724),IF($BX1724&gt;=2017,1,0),"")</f>
        <v>1</v>
      </c>
      <c r="AB1724" s="0" t="n">
        <f aca="false">IF(ISNUMBER($BX1724),IF($BX1724&gt;=2018,1,0),"")</f>
        <v>1</v>
      </c>
      <c r="AC1724" s="0" t="n">
        <f aca="false">IF(ISNUMBER($BX1724),IF($BX1724&gt;=2019,1,0),"")</f>
        <v>0</v>
      </c>
      <c r="AD1724" s="0" t="n">
        <f aca="false">IF($L1724&lt;&gt;"",IF($L1724&gt;2013,1,0),"")</f>
        <v>1</v>
      </c>
      <c r="AE1724" s="0" t="n">
        <f aca="false">IF($L1724&lt;&gt;"",1+IF($L1724&gt;2011,1,0)+IF($L1724&gt;2014,1,0),"")</f>
        <v>2</v>
      </c>
      <c r="AF1724" s="0" t="s">
        <v>87</v>
      </c>
      <c r="AG1724" s="0" t="s">
        <v>88</v>
      </c>
      <c r="AH1724" s="0" t="s">
        <v>89</v>
      </c>
      <c r="AI1724" s="0" t="s">
        <v>497</v>
      </c>
      <c r="AJ1724" s="0" t="s">
        <v>497</v>
      </c>
      <c r="AK1724" s="0" t="str">
        <f aca="false">IF(AND($CF1724&lt;&gt;"",IFERROR(INDEX(subsample_country_map!$B:$B,MATCH($CF1724,subsample_country_map!$A:$A,0)),"")&lt;&gt;""),INDEX(subsample_country_map!$B:$B,MATCH($CF1724,subsample_country_map!$A:$A,0)),INDEX(lookup!$AA:$AA,MATCH($A1724,lookup!$A:$A,0)))</f>
        <v>2_Europe</v>
      </c>
      <c r="AL1724" s="0" t="str">
        <f aca="false">IF(AND($CF1724&lt;&gt;"",IFERROR(INDEX(subsample_country_map!$C:$C,MATCH($CF1724,subsample_country_map!$A:$A,0)),"")&lt;&gt;""),INDEX(subsample_country_map!$C:$C,MATCH($CF1724,subsample_country_map!$A:$A,0)),INDEX(lookup!$AB:$AB,MATCH($A1724,lookup!$A:$A,0)))</f>
        <v>1_developed</v>
      </c>
      <c r="AM1724" s="0" t="str">
        <f aca="false">IF(AND($CF1724&lt;&gt;"",IFERROR(INDEX(subsample_country_map!$D:$D,MATCH($CF1724,subsample_country_map!$A:$A,0)),"")&lt;&gt;""),INDEX(subsample_country_map!$D:$D,MATCH($CF1724,subsample_country_map!$A:$A,0)),INDEX(lookup!$AC:$AC,MATCH($A1724,lookup!$A:$A,0)))</f>
        <v>1_western</v>
      </c>
      <c r="AN1724" s="0" t="str">
        <f aca="false">IF(AND($CF1724&lt;&gt;"",IFERROR(INDEX(subsample_country_map!$E:$E,MATCH($CF1724,subsample_country_map!$A:$A,0)),"")&lt;&gt;""),INDEX(subsample_country_map!$E:$E,MATCH($CF1724,subsample_country_map!$A:$A,0)),INDEX(lookup!$AD:$AD,MATCH($A1724,lookup!$A:$A,0)))</f>
        <v>1_common law</v>
      </c>
      <c r="AO1724" s="0" t="str">
        <f aca="false">INDEX(lookup!$Y:$Y,MATCH($A1724,lookup!$A:$A,0))</f>
        <v>0_published</v>
      </c>
      <c r="AP1724" s="0" t="str">
        <f aca="false">INDEX(lookup!$Z:$Z,MATCH($A1724,lookup!$A:$A,0))</f>
        <v>1_VHB high</v>
      </c>
      <c r="AQ1724" s="0" t="str">
        <f aca="false">INDEX(lookup!$W:$W,MATCH($A1724,lookup!$A:$A,0))</f>
        <v>2_sust</v>
      </c>
      <c r="AS1724" s="0" t="s">
        <v>91</v>
      </c>
      <c r="AT1724" s="0" t="s">
        <v>111</v>
      </c>
      <c r="AU1724" s="0" t="s">
        <v>93</v>
      </c>
      <c r="AV1724" s="0" t="s">
        <v>6220</v>
      </c>
      <c r="AY1724" s="0" t="s">
        <v>2806</v>
      </c>
      <c r="BA1724" s="0" t="n">
        <v>677</v>
      </c>
      <c r="BB1724" s="0" t="s">
        <v>347</v>
      </c>
      <c r="BC1724" s="0" t="s">
        <v>122</v>
      </c>
      <c r="BD1724" s="0" t="s">
        <v>123</v>
      </c>
      <c r="BE1724" s="0" t="s">
        <v>389</v>
      </c>
      <c r="BF1724" s="0" t="s">
        <v>6149</v>
      </c>
      <c r="BG1724" s="0" t="s">
        <v>1428</v>
      </c>
      <c r="BH1724" s="0" t="s">
        <v>2535</v>
      </c>
      <c r="BI1724" s="0" t="s">
        <v>774</v>
      </c>
      <c r="BJ1724" s="0" t="s">
        <v>6221</v>
      </c>
      <c r="BK1724" s="0" t="s">
        <v>6196</v>
      </c>
      <c r="BL1724" s="0" t="s">
        <v>6222</v>
      </c>
      <c r="BM1724" s="0" t="s">
        <v>6213</v>
      </c>
      <c r="BN1724" s="0" t="s">
        <v>6145</v>
      </c>
      <c r="BO1724" s="0" t="s">
        <v>769</v>
      </c>
      <c r="BP1724" s="0" t="s">
        <v>6139</v>
      </c>
      <c r="BQ1724" s="0" t="s">
        <v>127</v>
      </c>
      <c r="BT1724" s="0" t="n">
        <v>0</v>
      </c>
      <c r="BU1724" s="0" t="s">
        <v>6146</v>
      </c>
      <c r="BW1724" s="0" t="n">
        <v>2010</v>
      </c>
      <c r="BX1724" s="0" t="n">
        <v>2018</v>
      </c>
      <c r="BY1724" s="0" t="s">
        <v>6147</v>
      </c>
      <c r="BZ1724" s="0" t="n">
        <v>2014</v>
      </c>
      <c r="CA1724" s="0" t="n">
        <v>0.333333333333333</v>
      </c>
      <c r="CB1724" s="0" t="n">
        <v>0</v>
      </c>
      <c r="CC1724" s="0" t="n">
        <v>1</v>
      </c>
      <c r="CD1724" s="0" t="n">
        <v>-0.0564704078702086</v>
      </c>
      <c r="CE1724" s="0" t="n">
        <v>1</v>
      </c>
    </row>
    <row r="1725" customFormat="false" ht="15" hidden="false" customHeight="false" outlineLevel="0" collapsed="false">
      <c r="A1725" s="0" t="s">
        <v>6139</v>
      </c>
      <c r="B1725" s="0" t="n">
        <v>3030</v>
      </c>
      <c r="C1725" s="0" t="n">
        <v>-0.356300769906752</v>
      </c>
      <c r="D1725" s="0" t="n">
        <v>375</v>
      </c>
      <c r="E1725" s="0" t="n">
        <f aca="false">IF(ISNUMBER($BA1725),$BA1725,IF(AND(ISNUMBER($D1725),ISNUMBER($BW1725),ISNUMBER($BX1725)),$D1725*($BX1725-$BW1725+1),""))</f>
        <v>375</v>
      </c>
      <c r="H1725" s="0" t="s">
        <v>118</v>
      </c>
      <c r="I1725" s="0" t="s">
        <v>842</v>
      </c>
      <c r="J1725" s="0" t="n">
        <f aca="false">IF($BW1725&lt;&gt;"",$BW1725,"")</f>
        <v>2010</v>
      </c>
      <c r="K1725" s="0" t="n">
        <f aca="false">IF($BX1725&lt;&gt;"",$BX1725,"")</f>
        <v>2018</v>
      </c>
      <c r="L1725" s="0" t="n">
        <f aca="false">IF(AND(ISNUMBER($BW1725),ISNUMBER($BX1725)),($BW1725+$BX1725)/2,"")</f>
        <v>2014</v>
      </c>
      <c r="M1725" s="0" t="n">
        <f aca="false">IF($L1725&lt;&gt;"",$L1725,"")</f>
        <v>2014</v>
      </c>
      <c r="N1725" s="0" t="n">
        <f aca="false">IF(AND(ISNUMBER($BW1725),ISNUMBER($BX1725)),MIN(1,MAX(0,($BX1725-2016+1)/($BX1725-$BW1725+1))),"")</f>
        <v>0.333333333333333</v>
      </c>
      <c r="O1725" s="0" t="n">
        <f aca="false">IF(AND(ISNUMBER($BW1725),ISNUMBER($BX1725)),MIN(1,MAX(0,($BX1725-2017+1)/($BX1725-$BW1725+1))),"")</f>
        <v>0.222222222222222</v>
      </c>
      <c r="P1725" s="0" t="n">
        <f aca="false">IF(AND(ISNUMBER($BW1725),ISNUMBER($BX1725)),MIN(1,MAX(0,($BX1725-2018+1)/($BX1725-$BW1725+1))),"")</f>
        <v>0.111111111111111</v>
      </c>
      <c r="Q1725" s="0" t="n">
        <f aca="false">IF(AND(ISNUMBER($BW1725),ISNUMBER($BX1725)),MIN(1,MAX(0,($BX1725-2019+1)/($BX1725-$BW1725+1))),"")</f>
        <v>0</v>
      </c>
      <c r="R1725" s="0" t="n">
        <f aca="false">IF(AND(ISNUMBER($BW1725),ISNUMBER($BX1725)),MIN(1,MAX(0,($BX1725-2016+1)/($BX1725-$BW1725+1))),"")</f>
        <v>0.333333333333333</v>
      </c>
      <c r="S1725" s="0" t="n">
        <f aca="false">IF($L1725&lt;&gt;"",IF($L1725&gt;=2015.5,1,0),"")</f>
        <v>0</v>
      </c>
      <c r="T1725" s="0" t="n">
        <f aca="false">IF($L1725&lt;&gt;"",IF($L1725&gt;=2016,1,0),"")</f>
        <v>0</v>
      </c>
      <c r="U1725" s="0" t="n">
        <f aca="false">IF(ISNUMBER($BX1725),IF($BX1725&gt;=2016,1,0),"")</f>
        <v>1</v>
      </c>
      <c r="V1725" s="0" t="n">
        <f aca="false">IF(ISNUMBER($BW1725),IF($BW1725&gt;=2016,1,0),"")</f>
        <v>0</v>
      </c>
      <c r="W1725" s="0" t="str">
        <f aca="false">IF(AND(ISNUMBER($BW1725),ISNUMBER($BX1725)),IF($BW1725&gt;=2016,"post-only",IF($BX1725&lt;2016,"pre-only","mixed")),"")</f>
        <v>mixed</v>
      </c>
      <c r="X1725" s="0" t="n">
        <f aca="false">IF(AND(ISNUMBER($BW1725),ISNUMBER($BX1725)),MIN(1,MAX(0,($BX1725-2017+1)/($BX1725-$BW1725+1))),"")</f>
        <v>0.222222222222222</v>
      </c>
      <c r="Y1725" s="0" t="n">
        <f aca="false">IF(AND(ISNUMBER($BW1725),ISNUMBER($BX1725)),MIN(1,MAX(0,($BX1725-2018+1)/($BX1725-$BW1725+1))),"")</f>
        <v>0.111111111111111</v>
      </c>
      <c r="Z1725" s="0" t="n">
        <f aca="false">IF(AND(ISNUMBER($BW1725),ISNUMBER($BX1725)),MIN(1,MAX(0,($BX1725-2019+1)/($BX1725-$BW1725+1))),"")</f>
        <v>0</v>
      </c>
      <c r="AA1725" s="0" t="n">
        <f aca="false">IF(ISNUMBER($BX1725),IF($BX1725&gt;=2017,1,0),"")</f>
        <v>1</v>
      </c>
      <c r="AB1725" s="0" t="n">
        <f aca="false">IF(ISNUMBER($BX1725),IF($BX1725&gt;=2018,1,0),"")</f>
        <v>1</v>
      </c>
      <c r="AC1725" s="0" t="n">
        <f aca="false">IF(ISNUMBER($BX1725),IF($BX1725&gt;=2019,1,0),"")</f>
        <v>0</v>
      </c>
      <c r="AD1725" s="0" t="n">
        <f aca="false">IF($L1725&lt;&gt;"",IF($L1725&gt;2013,1,0),"")</f>
        <v>1</v>
      </c>
      <c r="AE1725" s="0" t="n">
        <f aca="false">IF($L1725&lt;&gt;"",1+IF($L1725&gt;2011,1,0)+IF($L1725&gt;2014,1,0),"")</f>
        <v>2</v>
      </c>
      <c r="AF1725" s="0" t="s">
        <v>87</v>
      </c>
      <c r="AG1725" s="0" t="s">
        <v>88</v>
      </c>
      <c r="AH1725" s="0" t="s">
        <v>89</v>
      </c>
      <c r="AI1725" s="0" t="s">
        <v>497</v>
      </c>
      <c r="AJ1725" s="0" t="s">
        <v>497</v>
      </c>
      <c r="AK1725" s="0" t="str">
        <f aca="false">IF(AND($CF1725&lt;&gt;"",IFERROR(INDEX(subsample_country_map!$B:$B,MATCH($CF1725,subsample_country_map!$A:$A,0)),"")&lt;&gt;""),INDEX(subsample_country_map!$B:$B,MATCH($CF1725,subsample_country_map!$A:$A,0)),INDEX(lookup!$AA:$AA,MATCH($A1725,lookup!$A:$A,0)))</f>
        <v>2_Europe</v>
      </c>
      <c r="AL1725" s="0" t="str">
        <f aca="false">IF(AND($CF1725&lt;&gt;"",IFERROR(INDEX(subsample_country_map!$C:$C,MATCH($CF1725,subsample_country_map!$A:$A,0)),"")&lt;&gt;""),INDEX(subsample_country_map!$C:$C,MATCH($CF1725,subsample_country_map!$A:$A,0)),INDEX(lookup!$AB:$AB,MATCH($A1725,lookup!$A:$A,0)))</f>
        <v>1_developed</v>
      </c>
      <c r="AM1725" s="0" t="str">
        <f aca="false">IF(AND($CF1725&lt;&gt;"",IFERROR(INDEX(subsample_country_map!$D:$D,MATCH($CF1725,subsample_country_map!$A:$A,0)),"")&lt;&gt;""),INDEX(subsample_country_map!$D:$D,MATCH($CF1725,subsample_country_map!$A:$A,0)),INDEX(lookup!$AC:$AC,MATCH($A1725,lookup!$A:$A,0)))</f>
        <v>1_western</v>
      </c>
      <c r="AN1725" s="0" t="str">
        <f aca="false">IF(AND($CF1725&lt;&gt;"",IFERROR(INDEX(subsample_country_map!$E:$E,MATCH($CF1725,subsample_country_map!$A:$A,0)),"")&lt;&gt;""),INDEX(subsample_country_map!$E:$E,MATCH($CF1725,subsample_country_map!$A:$A,0)),INDEX(lookup!$AD:$AD,MATCH($A1725,lookup!$A:$A,0)))</f>
        <v>1_common law</v>
      </c>
      <c r="AO1725" s="0" t="str">
        <f aca="false">INDEX(lookup!$Y:$Y,MATCH($A1725,lookup!$A:$A,0))</f>
        <v>0_published</v>
      </c>
      <c r="AP1725" s="0" t="str">
        <f aca="false">INDEX(lookup!$Z:$Z,MATCH($A1725,lookup!$A:$A,0))</f>
        <v>1_VHB high</v>
      </c>
      <c r="AQ1725" s="0" t="str">
        <f aca="false">INDEX(lookup!$W:$W,MATCH($A1725,lookup!$A:$A,0))</f>
        <v>2_sust</v>
      </c>
      <c r="AS1725" s="0" t="s">
        <v>91</v>
      </c>
      <c r="AT1725" s="0" t="s">
        <v>111</v>
      </c>
      <c r="AU1725" s="0" t="s">
        <v>93</v>
      </c>
      <c r="AV1725" s="0" t="s">
        <v>6223</v>
      </c>
      <c r="AY1725" s="0" t="s">
        <v>2242</v>
      </c>
      <c r="BA1725" s="0" t="n">
        <v>375</v>
      </c>
      <c r="BB1725" s="0" t="s">
        <v>347</v>
      </c>
      <c r="BC1725" s="0" t="s">
        <v>122</v>
      </c>
      <c r="BD1725" s="0" t="s">
        <v>123</v>
      </c>
      <c r="BE1725" s="0" t="s">
        <v>389</v>
      </c>
      <c r="BF1725" s="0" t="s">
        <v>6153</v>
      </c>
      <c r="BG1725" s="0" t="s">
        <v>2562</v>
      </c>
      <c r="BH1725" s="0" t="s">
        <v>4638</v>
      </c>
      <c r="BI1725" s="0" t="s">
        <v>774</v>
      </c>
      <c r="BJ1725" s="0" t="s">
        <v>6224</v>
      </c>
      <c r="BK1725" s="0" t="s">
        <v>6196</v>
      </c>
      <c r="BL1725" s="0" t="s">
        <v>6225</v>
      </c>
      <c r="BM1725" s="0" t="s">
        <v>6213</v>
      </c>
      <c r="BN1725" s="0" t="s">
        <v>6145</v>
      </c>
      <c r="BO1725" s="0" t="s">
        <v>769</v>
      </c>
      <c r="BP1725" s="0" t="s">
        <v>6139</v>
      </c>
      <c r="BQ1725" s="0" t="s">
        <v>127</v>
      </c>
      <c r="BT1725" s="0" t="n">
        <v>0</v>
      </c>
      <c r="BU1725" s="0" t="s">
        <v>6146</v>
      </c>
      <c r="BW1725" s="0" t="n">
        <v>2010</v>
      </c>
      <c r="BX1725" s="0" t="n">
        <v>2018</v>
      </c>
      <c r="BY1725" s="0" t="s">
        <v>6147</v>
      </c>
      <c r="BZ1725" s="0" t="n">
        <v>2014</v>
      </c>
      <c r="CA1725" s="0" t="n">
        <v>0.333333333333333</v>
      </c>
      <c r="CB1725" s="0" t="n">
        <v>0</v>
      </c>
      <c r="CC1725" s="0" t="n">
        <v>1</v>
      </c>
      <c r="CD1725" s="0" t="n">
        <v>-0.372642333813729</v>
      </c>
      <c r="CE1725" s="0" t="n">
        <v>1</v>
      </c>
    </row>
    <row r="1726" customFormat="false" ht="15" hidden="false" customHeight="false" outlineLevel="0" collapsed="false">
      <c r="A1726" s="0" t="s">
        <v>6139</v>
      </c>
      <c r="B1726" s="0" t="n">
        <v>3031</v>
      </c>
      <c r="C1726" s="0" t="n">
        <v>-0.0200379718544733</v>
      </c>
      <c r="D1726" s="0" t="n">
        <v>1046</v>
      </c>
      <c r="E1726" s="0" t="n">
        <f aca="false">IF(ISNUMBER($BA1726),$BA1726,IF(AND(ISNUMBER($D1726),ISNUMBER($BW1726),ISNUMBER($BX1726)),$D1726*($BX1726-$BW1726+1),""))</f>
        <v>1046</v>
      </c>
      <c r="H1726" s="0" t="s">
        <v>118</v>
      </c>
      <c r="I1726" s="0" t="s">
        <v>842</v>
      </c>
      <c r="J1726" s="0" t="n">
        <f aca="false">IF($BW1726&lt;&gt;"",$BW1726,"")</f>
        <v>2010</v>
      </c>
      <c r="K1726" s="0" t="n">
        <f aca="false">IF($BX1726&lt;&gt;"",$BX1726,"")</f>
        <v>2018</v>
      </c>
      <c r="L1726" s="0" t="n">
        <f aca="false">IF(AND(ISNUMBER($BW1726),ISNUMBER($BX1726)),($BW1726+$BX1726)/2,"")</f>
        <v>2014</v>
      </c>
      <c r="M1726" s="0" t="n">
        <f aca="false">IF($L1726&lt;&gt;"",$L1726,"")</f>
        <v>2014</v>
      </c>
      <c r="N1726" s="0" t="n">
        <f aca="false">IF(AND(ISNUMBER($BW1726),ISNUMBER($BX1726)),MIN(1,MAX(0,($BX1726-2016+1)/($BX1726-$BW1726+1))),"")</f>
        <v>0.333333333333333</v>
      </c>
      <c r="O1726" s="0" t="n">
        <f aca="false">IF(AND(ISNUMBER($BW1726),ISNUMBER($BX1726)),MIN(1,MAX(0,($BX1726-2017+1)/($BX1726-$BW1726+1))),"")</f>
        <v>0.222222222222222</v>
      </c>
      <c r="P1726" s="0" t="n">
        <f aca="false">IF(AND(ISNUMBER($BW1726),ISNUMBER($BX1726)),MIN(1,MAX(0,($BX1726-2018+1)/($BX1726-$BW1726+1))),"")</f>
        <v>0.111111111111111</v>
      </c>
      <c r="Q1726" s="0" t="n">
        <f aca="false">IF(AND(ISNUMBER($BW1726),ISNUMBER($BX1726)),MIN(1,MAX(0,($BX1726-2019+1)/($BX1726-$BW1726+1))),"")</f>
        <v>0</v>
      </c>
      <c r="R1726" s="0" t="n">
        <f aca="false">IF(AND(ISNUMBER($BW1726),ISNUMBER($BX1726)),MIN(1,MAX(0,($BX1726-2016+1)/($BX1726-$BW1726+1))),"")</f>
        <v>0.333333333333333</v>
      </c>
      <c r="S1726" s="0" t="n">
        <f aca="false">IF($L1726&lt;&gt;"",IF($L1726&gt;=2015.5,1,0),"")</f>
        <v>0</v>
      </c>
      <c r="T1726" s="0" t="n">
        <f aca="false">IF($L1726&lt;&gt;"",IF($L1726&gt;=2016,1,0),"")</f>
        <v>0</v>
      </c>
      <c r="U1726" s="0" t="n">
        <f aca="false">IF(ISNUMBER($BX1726),IF($BX1726&gt;=2016,1,0),"")</f>
        <v>1</v>
      </c>
      <c r="V1726" s="0" t="n">
        <f aca="false">IF(ISNUMBER($BW1726),IF($BW1726&gt;=2016,1,0),"")</f>
        <v>0</v>
      </c>
      <c r="W1726" s="0" t="str">
        <f aca="false">IF(AND(ISNUMBER($BW1726),ISNUMBER($BX1726)),IF($BW1726&gt;=2016,"post-only",IF($BX1726&lt;2016,"pre-only","mixed")),"")</f>
        <v>mixed</v>
      </c>
      <c r="X1726" s="0" t="n">
        <f aca="false">IF(AND(ISNUMBER($BW1726),ISNUMBER($BX1726)),MIN(1,MAX(0,($BX1726-2017+1)/($BX1726-$BW1726+1))),"")</f>
        <v>0.222222222222222</v>
      </c>
      <c r="Y1726" s="0" t="n">
        <f aca="false">IF(AND(ISNUMBER($BW1726),ISNUMBER($BX1726)),MIN(1,MAX(0,($BX1726-2018+1)/($BX1726-$BW1726+1))),"")</f>
        <v>0.111111111111111</v>
      </c>
      <c r="Z1726" s="0" t="n">
        <f aca="false">IF(AND(ISNUMBER($BW1726),ISNUMBER($BX1726)),MIN(1,MAX(0,($BX1726-2019+1)/($BX1726-$BW1726+1))),"")</f>
        <v>0</v>
      </c>
      <c r="AA1726" s="0" t="n">
        <f aca="false">IF(ISNUMBER($BX1726),IF($BX1726&gt;=2017,1,0),"")</f>
        <v>1</v>
      </c>
      <c r="AB1726" s="0" t="n">
        <f aca="false">IF(ISNUMBER($BX1726),IF($BX1726&gt;=2018,1,0),"")</f>
        <v>1</v>
      </c>
      <c r="AC1726" s="0" t="n">
        <f aca="false">IF(ISNUMBER($BX1726),IF($BX1726&gt;=2019,1,0),"")</f>
        <v>0</v>
      </c>
      <c r="AD1726" s="0" t="n">
        <f aca="false">IF($L1726&lt;&gt;"",IF($L1726&gt;2013,1,0),"")</f>
        <v>1</v>
      </c>
      <c r="AE1726" s="0" t="n">
        <f aca="false">IF($L1726&lt;&gt;"",1+IF($L1726&gt;2011,1,0)+IF($L1726&gt;2014,1,0),"")</f>
        <v>2</v>
      </c>
      <c r="AF1726" s="0" t="s">
        <v>87</v>
      </c>
      <c r="AG1726" s="0" t="s">
        <v>88</v>
      </c>
      <c r="AH1726" s="0" t="s">
        <v>89</v>
      </c>
      <c r="AI1726" s="0" t="s">
        <v>497</v>
      </c>
      <c r="AJ1726" s="0" t="s">
        <v>497</v>
      </c>
      <c r="AK1726" s="0" t="str">
        <f aca="false">IF(AND($CF1726&lt;&gt;"",IFERROR(INDEX(subsample_country_map!$B:$B,MATCH($CF1726,subsample_country_map!$A:$A,0)),"")&lt;&gt;""),INDEX(subsample_country_map!$B:$B,MATCH($CF1726,subsample_country_map!$A:$A,0)),INDEX(lookup!$AA:$AA,MATCH($A1726,lookup!$A:$A,0)))</f>
        <v>2_Europe</v>
      </c>
      <c r="AL1726" s="0" t="str">
        <f aca="false">IF(AND($CF1726&lt;&gt;"",IFERROR(INDEX(subsample_country_map!$C:$C,MATCH($CF1726,subsample_country_map!$A:$A,0)),"")&lt;&gt;""),INDEX(subsample_country_map!$C:$C,MATCH($CF1726,subsample_country_map!$A:$A,0)),INDEX(lookup!$AB:$AB,MATCH($A1726,lookup!$A:$A,0)))</f>
        <v>1_developed</v>
      </c>
      <c r="AM1726" s="0" t="str">
        <f aca="false">IF(AND($CF1726&lt;&gt;"",IFERROR(INDEX(subsample_country_map!$D:$D,MATCH($CF1726,subsample_country_map!$A:$A,0)),"")&lt;&gt;""),INDEX(subsample_country_map!$D:$D,MATCH($CF1726,subsample_country_map!$A:$A,0)),INDEX(lookup!$AC:$AC,MATCH($A1726,lookup!$A:$A,0)))</f>
        <v>1_western</v>
      </c>
      <c r="AN1726" s="0" t="str">
        <f aca="false">IF(AND($CF1726&lt;&gt;"",IFERROR(INDEX(subsample_country_map!$E:$E,MATCH($CF1726,subsample_country_map!$A:$A,0)),"")&lt;&gt;""),INDEX(subsample_country_map!$E:$E,MATCH($CF1726,subsample_country_map!$A:$A,0)),INDEX(lookup!$AD:$AD,MATCH($A1726,lookup!$A:$A,0)))</f>
        <v>1_common law</v>
      </c>
      <c r="AO1726" s="0" t="str">
        <f aca="false">INDEX(lookup!$Y:$Y,MATCH($A1726,lookup!$A:$A,0))</f>
        <v>0_published</v>
      </c>
      <c r="AP1726" s="0" t="str">
        <f aca="false">INDEX(lookup!$Z:$Z,MATCH($A1726,lookup!$A:$A,0))</f>
        <v>1_VHB high</v>
      </c>
      <c r="AQ1726" s="0" t="str">
        <f aca="false">INDEX(lookup!$W:$W,MATCH($A1726,lookup!$A:$A,0))</f>
        <v>2_sust</v>
      </c>
      <c r="AS1726" s="0" t="s">
        <v>91</v>
      </c>
      <c r="AT1726" s="0" t="s">
        <v>111</v>
      </c>
      <c r="AU1726" s="0" t="s">
        <v>93</v>
      </c>
      <c r="AV1726" s="0" t="s">
        <v>6226</v>
      </c>
      <c r="AY1726" s="0" t="s">
        <v>6227</v>
      </c>
      <c r="BA1726" s="0" t="n">
        <v>1046</v>
      </c>
      <c r="BB1726" s="0" t="s">
        <v>347</v>
      </c>
      <c r="BC1726" s="0" t="s">
        <v>122</v>
      </c>
      <c r="BD1726" s="0" t="s">
        <v>123</v>
      </c>
      <c r="BE1726" s="0" t="s">
        <v>98</v>
      </c>
      <c r="BI1726" s="0" t="s">
        <v>774</v>
      </c>
      <c r="BJ1726" s="0" t="s">
        <v>6228</v>
      </c>
      <c r="BK1726" s="0" t="s">
        <v>6196</v>
      </c>
      <c r="BL1726" s="0" t="s">
        <v>6229</v>
      </c>
      <c r="BM1726" s="0" t="s">
        <v>6230</v>
      </c>
      <c r="BN1726" s="0" t="s">
        <v>6145</v>
      </c>
      <c r="BO1726" s="0" t="s">
        <v>769</v>
      </c>
      <c r="BP1726" s="0" t="s">
        <v>6139</v>
      </c>
      <c r="BQ1726" s="0" t="s">
        <v>127</v>
      </c>
      <c r="BT1726" s="0" t="n">
        <v>0</v>
      </c>
      <c r="BU1726" s="0" t="s">
        <v>6146</v>
      </c>
      <c r="BW1726" s="0" t="n">
        <v>2010</v>
      </c>
      <c r="BX1726" s="0" t="n">
        <v>2018</v>
      </c>
      <c r="BY1726" s="0" t="s">
        <v>6147</v>
      </c>
      <c r="BZ1726" s="0" t="n">
        <v>2014</v>
      </c>
      <c r="CA1726" s="0" t="n">
        <v>0.333333333333333</v>
      </c>
      <c r="CB1726" s="0" t="n">
        <v>0</v>
      </c>
      <c r="CC1726" s="0" t="n">
        <v>1</v>
      </c>
      <c r="CD1726" s="0" t="n">
        <v>-0.0200406543850212</v>
      </c>
      <c r="CE1726" s="0" t="n">
        <v>1</v>
      </c>
    </row>
    <row r="1727" customFormat="false" ht="15" hidden="false" customHeight="false" outlineLevel="0" collapsed="false">
      <c r="A1727" s="0" t="s">
        <v>6139</v>
      </c>
      <c r="B1727" s="0" t="n">
        <v>3032</v>
      </c>
      <c r="C1727" s="0" t="n">
        <v>-0.00901221642940912</v>
      </c>
      <c r="D1727" s="0" t="n">
        <v>496</v>
      </c>
      <c r="E1727" s="0" t="n">
        <f aca="false">IF(ISNUMBER($BA1727),$BA1727,IF(AND(ISNUMBER($D1727),ISNUMBER($BW1727),ISNUMBER($BX1727)),$D1727*($BX1727-$BW1727+1),""))</f>
        <v>496</v>
      </c>
      <c r="H1727" s="0" t="s">
        <v>118</v>
      </c>
      <c r="I1727" s="0" t="s">
        <v>842</v>
      </c>
      <c r="J1727" s="0" t="n">
        <f aca="false">IF($BW1727&lt;&gt;"",$BW1727,"")</f>
        <v>2010</v>
      </c>
      <c r="K1727" s="0" t="n">
        <f aca="false">IF($BX1727&lt;&gt;"",$BX1727,"")</f>
        <v>2018</v>
      </c>
      <c r="L1727" s="0" t="n">
        <f aca="false">IF(AND(ISNUMBER($BW1727),ISNUMBER($BX1727)),($BW1727+$BX1727)/2,"")</f>
        <v>2014</v>
      </c>
      <c r="M1727" s="0" t="n">
        <f aca="false">IF($L1727&lt;&gt;"",$L1727,"")</f>
        <v>2014</v>
      </c>
      <c r="N1727" s="0" t="n">
        <f aca="false">IF(AND(ISNUMBER($BW1727),ISNUMBER($BX1727)),MIN(1,MAX(0,($BX1727-2016+1)/($BX1727-$BW1727+1))),"")</f>
        <v>0.333333333333333</v>
      </c>
      <c r="O1727" s="0" t="n">
        <f aca="false">IF(AND(ISNUMBER($BW1727),ISNUMBER($BX1727)),MIN(1,MAX(0,($BX1727-2017+1)/($BX1727-$BW1727+1))),"")</f>
        <v>0.222222222222222</v>
      </c>
      <c r="P1727" s="0" t="n">
        <f aca="false">IF(AND(ISNUMBER($BW1727),ISNUMBER($BX1727)),MIN(1,MAX(0,($BX1727-2018+1)/($BX1727-$BW1727+1))),"")</f>
        <v>0.111111111111111</v>
      </c>
      <c r="Q1727" s="0" t="n">
        <f aca="false">IF(AND(ISNUMBER($BW1727),ISNUMBER($BX1727)),MIN(1,MAX(0,($BX1727-2019+1)/($BX1727-$BW1727+1))),"")</f>
        <v>0</v>
      </c>
      <c r="R1727" s="0" t="n">
        <f aca="false">IF(AND(ISNUMBER($BW1727),ISNUMBER($BX1727)),MIN(1,MAX(0,($BX1727-2016+1)/($BX1727-$BW1727+1))),"")</f>
        <v>0.333333333333333</v>
      </c>
      <c r="S1727" s="0" t="n">
        <f aca="false">IF($L1727&lt;&gt;"",IF($L1727&gt;=2015.5,1,0),"")</f>
        <v>0</v>
      </c>
      <c r="T1727" s="0" t="n">
        <f aca="false">IF($L1727&lt;&gt;"",IF($L1727&gt;=2016,1,0),"")</f>
        <v>0</v>
      </c>
      <c r="U1727" s="0" t="n">
        <f aca="false">IF(ISNUMBER($BX1727),IF($BX1727&gt;=2016,1,0),"")</f>
        <v>1</v>
      </c>
      <c r="V1727" s="0" t="n">
        <f aca="false">IF(ISNUMBER($BW1727),IF($BW1727&gt;=2016,1,0),"")</f>
        <v>0</v>
      </c>
      <c r="W1727" s="0" t="str">
        <f aca="false">IF(AND(ISNUMBER($BW1727),ISNUMBER($BX1727)),IF($BW1727&gt;=2016,"post-only",IF($BX1727&lt;2016,"pre-only","mixed")),"")</f>
        <v>mixed</v>
      </c>
      <c r="X1727" s="0" t="n">
        <f aca="false">IF(AND(ISNUMBER($BW1727),ISNUMBER($BX1727)),MIN(1,MAX(0,($BX1727-2017+1)/($BX1727-$BW1727+1))),"")</f>
        <v>0.222222222222222</v>
      </c>
      <c r="Y1727" s="0" t="n">
        <f aca="false">IF(AND(ISNUMBER($BW1727),ISNUMBER($BX1727)),MIN(1,MAX(0,($BX1727-2018+1)/($BX1727-$BW1727+1))),"")</f>
        <v>0.111111111111111</v>
      </c>
      <c r="Z1727" s="0" t="n">
        <f aca="false">IF(AND(ISNUMBER($BW1727),ISNUMBER($BX1727)),MIN(1,MAX(0,($BX1727-2019+1)/($BX1727-$BW1727+1))),"")</f>
        <v>0</v>
      </c>
      <c r="AA1727" s="0" t="n">
        <f aca="false">IF(ISNUMBER($BX1727),IF($BX1727&gt;=2017,1,0),"")</f>
        <v>1</v>
      </c>
      <c r="AB1727" s="0" t="n">
        <f aca="false">IF(ISNUMBER($BX1727),IF($BX1727&gt;=2018,1,0),"")</f>
        <v>1</v>
      </c>
      <c r="AC1727" s="0" t="n">
        <f aca="false">IF(ISNUMBER($BX1727),IF($BX1727&gt;=2019,1,0),"")</f>
        <v>0</v>
      </c>
      <c r="AD1727" s="0" t="n">
        <f aca="false">IF($L1727&lt;&gt;"",IF($L1727&gt;2013,1,0),"")</f>
        <v>1</v>
      </c>
      <c r="AE1727" s="0" t="n">
        <f aca="false">IF($L1727&lt;&gt;"",1+IF($L1727&gt;2011,1,0)+IF($L1727&gt;2014,1,0),"")</f>
        <v>2</v>
      </c>
      <c r="AF1727" s="0" t="s">
        <v>87</v>
      </c>
      <c r="AG1727" s="0" t="s">
        <v>88</v>
      </c>
      <c r="AH1727" s="0" t="s">
        <v>89</v>
      </c>
      <c r="AI1727" s="0" t="s">
        <v>497</v>
      </c>
      <c r="AJ1727" s="0" t="s">
        <v>497</v>
      </c>
      <c r="AK1727" s="0" t="str">
        <f aca="false">IF(AND($CF1727&lt;&gt;"",IFERROR(INDEX(subsample_country_map!$B:$B,MATCH($CF1727,subsample_country_map!$A:$A,0)),"")&lt;&gt;""),INDEX(subsample_country_map!$B:$B,MATCH($CF1727,subsample_country_map!$A:$A,0)),INDEX(lookup!$AA:$AA,MATCH($A1727,lookup!$A:$A,0)))</f>
        <v>2_Europe</v>
      </c>
      <c r="AL1727" s="0" t="str">
        <f aca="false">IF(AND($CF1727&lt;&gt;"",IFERROR(INDEX(subsample_country_map!$C:$C,MATCH($CF1727,subsample_country_map!$A:$A,0)),"")&lt;&gt;""),INDEX(subsample_country_map!$C:$C,MATCH($CF1727,subsample_country_map!$A:$A,0)),INDEX(lookup!$AB:$AB,MATCH($A1727,lookup!$A:$A,0)))</f>
        <v>1_developed</v>
      </c>
      <c r="AM1727" s="0" t="str">
        <f aca="false">IF(AND($CF1727&lt;&gt;"",IFERROR(INDEX(subsample_country_map!$D:$D,MATCH($CF1727,subsample_country_map!$A:$A,0)),"")&lt;&gt;""),INDEX(subsample_country_map!$D:$D,MATCH($CF1727,subsample_country_map!$A:$A,0)),INDEX(lookup!$AC:$AC,MATCH($A1727,lookup!$A:$A,0)))</f>
        <v>1_western</v>
      </c>
      <c r="AN1727" s="0" t="str">
        <f aca="false">IF(AND($CF1727&lt;&gt;"",IFERROR(INDEX(subsample_country_map!$E:$E,MATCH($CF1727,subsample_country_map!$A:$A,0)),"")&lt;&gt;""),INDEX(subsample_country_map!$E:$E,MATCH($CF1727,subsample_country_map!$A:$A,0)),INDEX(lookup!$AD:$AD,MATCH($A1727,lookup!$A:$A,0)))</f>
        <v>1_common law</v>
      </c>
      <c r="AO1727" s="0" t="str">
        <f aca="false">INDEX(lookup!$Y:$Y,MATCH($A1727,lookup!$A:$A,0))</f>
        <v>0_published</v>
      </c>
      <c r="AP1727" s="0" t="str">
        <f aca="false">INDEX(lookup!$Z:$Z,MATCH($A1727,lookup!$A:$A,0))</f>
        <v>1_VHB high</v>
      </c>
      <c r="AQ1727" s="0" t="str">
        <f aca="false">INDEX(lookup!$W:$W,MATCH($A1727,lookup!$A:$A,0))</f>
        <v>2_sust</v>
      </c>
      <c r="AS1727" s="0" t="s">
        <v>91</v>
      </c>
      <c r="AT1727" s="0" t="s">
        <v>111</v>
      </c>
      <c r="AU1727" s="0" t="s">
        <v>93</v>
      </c>
      <c r="AV1727" s="0" t="s">
        <v>3310</v>
      </c>
      <c r="AY1727" s="0" t="s">
        <v>6231</v>
      </c>
      <c r="BA1727" s="0" t="n">
        <v>496</v>
      </c>
      <c r="BB1727" s="0" t="s">
        <v>347</v>
      </c>
      <c r="BC1727" s="0" t="s">
        <v>122</v>
      </c>
      <c r="BD1727" s="0" t="s">
        <v>123</v>
      </c>
      <c r="BE1727" s="0" t="s">
        <v>33</v>
      </c>
      <c r="BF1727" s="0" t="s">
        <v>6159</v>
      </c>
      <c r="BI1727" s="0" t="s">
        <v>774</v>
      </c>
      <c r="BJ1727" s="0" t="s">
        <v>6232</v>
      </c>
      <c r="BK1727" s="0" t="s">
        <v>6196</v>
      </c>
      <c r="BL1727" s="0" t="s">
        <v>6233</v>
      </c>
      <c r="BM1727" s="0" t="s">
        <v>6230</v>
      </c>
      <c r="BN1727" s="0" t="s">
        <v>6145</v>
      </c>
      <c r="BO1727" s="0" t="s">
        <v>769</v>
      </c>
      <c r="BP1727" s="0" t="s">
        <v>6139</v>
      </c>
      <c r="BQ1727" s="0" t="s">
        <v>127</v>
      </c>
      <c r="BT1727" s="0" t="n">
        <v>0</v>
      </c>
      <c r="BU1727" s="0" t="s">
        <v>6146</v>
      </c>
      <c r="BW1727" s="0" t="n">
        <v>2010</v>
      </c>
      <c r="BX1727" s="0" t="n">
        <v>2018</v>
      </c>
      <c r="BY1727" s="0" t="s">
        <v>6147</v>
      </c>
      <c r="BZ1727" s="0" t="n">
        <v>2014</v>
      </c>
      <c r="CA1727" s="0" t="n">
        <v>0.333333333333333</v>
      </c>
      <c r="CB1727" s="0" t="n">
        <v>0</v>
      </c>
      <c r="CC1727" s="0" t="n">
        <v>1</v>
      </c>
      <c r="CD1727" s="0" t="n">
        <v>-0.00901246043217454</v>
      </c>
      <c r="CE1727" s="0" t="n">
        <v>1</v>
      </c>
    </row>
    <row r="1728" customFormat="false" ht="15" hidden="false" customHeight="false" outlineLevel="0" collapsed="false">
      <c r="A1728" s="0" t="s">
        <v>6139</v>
      </c>
      <c r="B1728" s="0" t="n">
        <v>3033</v>
      </c>
      <c r="C1728" s="0" t="n">
        <v>-0.0788899418694723</v>
      </c>
      <c r="D1728" s="0" t="n">
        <v>550</v>
      </c>
      <c r="E1728" s="0" t="n">
        <f aca="false">IF(ISNUMBER($BA1728),$BA1728,IF(AND(ISNUMBER($D1728),ISNUMBER($BW1728),ISNUMBER($BX1728)),$D1728*($BX1728-$BW1728+1),""))</f>
        <v>550</v>
      </c>
      <c r="H1728" s="0" t="s">
        <v>118</v>
      </c>
      <c r="I1728" s="0" t="s">
        <v>842</v>
      </c>
      <c r="J1728" s="0" t="n">
        <f aca="false">IF($BW1728&lt;&gt;"",$BW1728,"")</f>
        <v>2010</v>
      </c>
      <c r="K1728" s="0" t="n">
        <f aca="false">IF($BX1728&lt;&gt;"",$BX1728,"")</f>
        <v>2018</v>
      </c>
      <c r="L1728" s="0" t="n">
        <f aca="false">IF(AND(ISNUMBER($BW1728),ISNUMBER($BX1728)),($BW1728+$BX1728)/2,"")</f>
        <v>2014</v>
      </c>
      <c r="M1728" s="0" t="n">
        <f aca="false">IF($L1728&lt;&gt;"",$L1728,"")</f>
        <v>2014</v>
      </c>
      <c r="N1728" s="0" t="n">
        <f aca="false">IF(AND(ISNUMBER($BW1728),ISNUMBER($BX1728)),MIN(1,MAX(0,($BX1728-2016+1)/($BX1728-$BW1728+1))),"")</f>
        <v>0.333333333333333</v>
      </c>
      <c r="O1728" s="0" t="n">
        <f aca="false">IF(AND(ISNUMBER($BW1728),ISNUMBER($BX1728)),MIN(1,MAX(0,($BX1728-2017+1)/($BX1728-$BW1728+1))),"")</f>
        <v>0.222222222222222</v>
      </c>
      <c r="P1728" s="0" t="n">
        <f aca="false">IF(AND(ISNUMBER($BW1728),ISNUMBER($BX1728)),MIN(1,MAX(0,($BX1728-2018+1)/($BX1728-$BW1728+1))),"")</f>
        <v>0.111111111111111</v>
      </c>
      <c r="Q1728" s="0" t="n">
        <f aca="false">IF(AND(ISNUMBER($BW1728),ISNUMBER($BX1728)),MIN(1,MAX(0,($BX1728-2019+1)/($BX1728-$BW1728+1))),"")</f>
        <v>0</v>
      </c>
      <c r="R1728" s="0" t="n">
        <f aca="false">IF(AND(ISNUMBER($BW1728),ISNUMBER($BX1728)),MIN(1,MAX(0,($BX1728-2016+1)/($BX1728-$BW1728+1))),"")</f>
        <v>0.333333333333333</v>
      </c>
      <c r="S1728" s="0" t="n">
        <f aca="false">IF($L1728&lt;&gt;"",IF($L1728&gt;=2015.5,1,0),"")</f>
        <v>0</v>
      </c>
      <c r="T1728" s="0" t="n">
        <f aca="false">IF($L1728&lt;&gt;"",IF($L1728&gt;=2016,1,0),"")</f>
        <v>0</v>
      </c>
      <c r="U1728" s="0" t="n">
        <f aca="false">IF(ISNUMBER($BX1728),IF($BX1728&gt;=2016,1,0),"")</f>
        <v>1</v>
      </c>
      <c r="V1728" s="0" t="n">
        <f aca="false">IF(ISNUMBER($BW1728),IF($BW1728&gt;=2016,1,0),"")</f>
        <v>0</v>
      </c>
      <c r="W1728" s="0" t="str">
        <f aca="false">IF(AND(ISNUMBER($BW1728),ISNUMBER($BX1728)),IF($BW1728&gt;=2016,"post-only",IF($BX1728&lt;2016,"pre-only","mixed")),"")</f>
        <v>mixed</v>
      </c>
      <c r="X1728" s="0" t="n">
        <f aca="false">IF(AND(ISNUMBER($BW1728),ISNUMBER($BX1728)),MIN(1,MAX(0,($BX1728-2017+1)/($BX1728-$BW1728+1))),"")</f>
        <v>0.222222222222222</v>
      </c>
      <c r="Y1728" s="0" t="n">
        <f aca="false">IF(AND(ISNUMBER($BW1728),ISNUMBER($BX1728)),MIN(1,MAX(0,($BX1728-2018+1)/($BX1728-$BW1728+1))),"")</f>
        <v>0.111111111111111</v>
      </c>
      <c r="Z1728" s="0" t="n">
        <f aca="false">IF(AND(ISNUMBER($BW1728),ISNUMBER($BX1728)),MIN(1,MAX(0,($BX1728-2019+1)/($BX1728-$BW1728+1))),"")</f>
        <v>0</v>
      </c>
      <c r="AA1728" s="0" t="n">
        <f aca="false">IF(ISNUMBER($BX1728),IF($BX1728&gt;=2017,1,0),"")</f>
        <v>1</v>
      </c>
      <c r="AB1728" s="0" t="n">
        <f aca="false">IF(ISNUMBER($BX1728),IF($BX1728&gt;=2018,1,0),"")</f>
        <v>1</v>
      </c>
      <c r="AC1728" s="0" t="n">
        <f aca="false">IF(ISNUMBER($BX1728),IF($BX1728&gt;=2019,1,0),"")</f>
        <v>0</v>
      </c>
      <c r="AD1728" s="0" t="n">
        <f aca="false">IF($L1728&lt;&gt;"",IF($L1728&gt;2013,1,0),"")</f>
        <v>1</v>
      </c>
      <c r="AE1728" s="0" t="n">
        <f aca="false">IF($L1728&lt;&gt;"",1+IF($L1728&gt;2011,1,0)+IF($L1728&gt;2014,1,0),"")</f>
        <v>2</v>
      </c>
      <c r="AF1728" s="0" t="s">
        <v>87</v>
      </c>
      <c r="AG1728" s="0" t="s">
        <v>88</v>
      </c>
      <c r="AH1728" s="0" t="s">
        <v>89</v>
      </c>
      <c r="AI1728" s="0" t="s">
        <v>497</v>
      </c>
      <c r="AJ1728" s="0" t="s">
        <v>497</v>
      </c>
      <c r="AK1728" s="0" t="str">
        <f aca="false">IF(AND($CF1728&lt;&gt;"",IFERROR(INDEX(subsample_country_map!$B:$B,MATCH($CF1728,subsample_country_map!$A:$A,0)),"")&lt;&gt;""),INDEX(subsample_country_map!$B:$B,MATCH($CF1728,subsample_country_map!$A:$A,0)),INDEX(lookup!$AA:$AA,MATCH($A1728,lookup!$A:$A,0)))</f>
        <v>2_Europe</v>
      </c>
      <c r="AL1728" s="0" t="str">
        <f aca="false">IF(AND($CF1728&lt;&gt;"",IFERROR(INDEX(subsample_country_map!$C:$C,MATCH($CF1728,subsample_country_map!$A:$A,0)),"")&lt;&gt;""),INDEX(subsample_country_map!$C:$C,MATCH($CF1728,subsample_country_map!$A:$A,0)),INDEX(lookup!$AB:$AB,MATCH($A1728,lookup!$A:$A,0)))</f>
        <v>1_developed</v>
      </c>
      <c r="AM1728" s="0" t="str">
        <f aca="false">IF(AND($CF1728&lt;&gt;"",IFERROR(INDEX(subsample_country_map!$D:$D,MATCH($CF1728,subsample_country_map!$A:$A,0)),"")&lt;&gt;""),INDEX(subsample_country_map!$D:$D,MATCH($CF1728,subsample_country_map!$A:$A,0)),INDEX(lookup!$AC:$AC,MATCH($A1728,lookup!$A:$A,0)))</f>
        <v>1_western</v>
      </c>
      <c r="AN1728" s="0" t="str">
        <f aca="false">IF(AND($CF1728&lt;&gt;"",IFERROR(INDEX(subsample_country_map!$E:$E,MATCH($CF1728,subsample_country_map!$A:$A,0)),"")&lt;&gt;""),INDEX(subsample_country_map!$E:$E,MATCH($CF1728,subsample_country_map!$A:$A,0)),INDEX(lookup!$AD:$AD,MATCH($A1728,lookup!$A:$A,0)))</f>
        <v>1_common law</v>
      </c>
      <c r="AO1728" s="0" t="str">
        <f aca="false">INDEX(lookup!$Y:$Y,MATCH($A1728,lookup!$A:$A,0))</f>
        <v>0_published</v>
      </c>
      <c r="AP1728" s="0" t="str">
        <f aca="false">INDEX(lookup!$Z:$Z,MATCH($A1728,lookup!$A:$A,0))</f>
        <v>1_VHB high</v>
      </c>
      <c r="AQ1728" s="0" t="str">
        <f aca="false">INDEX(lookup!$W:$W,MATCH($A1728,lookup!$A:$A,0))</f>
        <v>2_sust</v>
      </c>
      <c r="AS1728" s="0" t="s">
        <v>91</v>
      </c>
      <c r="AT1728" s="0" t="s">
        <v>111</v>
      </c>
      <c r="AU1728" s="0" t="s">
        <v>93</v>
      </c>
      <c r="AV1728" s="0" t="s">
        <v>6234</v>
      </c>
      <c r="AY1728" s="0" t="s">
        <v>1557</v>
      </c>
      <c r="BA1728" s="0" t="n">
        <v>550</v>
      </c>
      <c r="BB1728" s="0" t="s">
        <v>347</v>
      </c>
      <c r="BC1728" s="0" t="s">
        <v>122</v>
      </c>
      <c r="BD1728" s="0" t="s">
        <v>123</v>
      </c>
      <c r="BE1728" s="0" t="s">
        <v>33</v>
      </c>
      <c r="BF1728" s="0" t="s">
        <v>6164</v>
      </c>
      <c r="BI1728" s="0" t="s">
        <v>774</v>
      </c>
      <c r="BJ1728" s="0" t="s">
        <v>6235</v>
      </c>
      <c r="BK1728" s="0" t="s">
        <v>6196</v>
      </c>
      <c r="BL1728" s="0" t="s">
        <v>6236</v>
      </c>
      <c r="BM1728" s="0" t="s">
        <v>6230</v>
      </c>
      <c r="BN1728" s="0" t="s">
        <v>6145</v>
      </c>
      <c r="BO1728" s="0" t="s">
        <v>769</v>
      </c>
      <c r="BP1728" s="0" t="s">
        <v>6139</v>
      </c>
      <c r="BQ1728" s="0" t="s">
        <v>127</v>
      </c>
      <c r="BT1728" s="0" t="n">
        <v>0</v>
      </c>
      <c r="BU1728" s="0" t="s">
        <v>6146</v>
      </c>
      <c r="BW1728" s="0" t="n">
        <v>2010</v>
      </c>
      <c r="BX1728" s="0" t="n">
        <v>2018</v>
      </c>
      <c r="BY1728" s="0" t="s">
        <v>6147</v>
      </c>
      <c r="BZ1728" s="0" t="n">
        <v>2014</v>
      </c>
      <c r="CA1728" s="0" t="n">
        <v>0.333333333333333</v>
      </c>
      <c r="CB1728" s="0" t="n">
        <v>0</v>
      </c>
      <c r="CC1728" s="0" t="n">
        <v>1</v>
      </c>
      <c r="CD1728" s="0" t="n">
        <v>-0.079054216152905</v>
      </c>
      <c r="CE1728" s="0" t="n">
        <v>1</v>
      </c>
    </row>
    <row r="1729" customFormat="false" ht="15" hidden="false" customHeight="false" outlineLevel="0" collapsed="false">
      <c r="A1729" s="0" t="s">
        <v>6139</v>
      </c>
      <c r="B1729" s="0" t="n">
        <v>3034</v>
      </c>
      <c r="C1729" s="0" t="n">
        <v>0.00459196472281901</v>
      </c>
      <c r="D1729" s="0" t="n">
        <v>676</v>
      </c>
      <c r="E1729" s="0" t="n">
        <f aca="false">IF(ISNUMBER($BA1729),$BA1729,IF(AND(ISNUMBER($D1729),ISNUMBER($BW1729),ISNUMBER($BX1729)),$D1729*($BX1729-$BW1729+1),""))</f>
        <v>676</v>
      </c>
      <c r="H1729" s="0" t="s">
        <v>118</v>
      </c>
      <c r="I1729" s="0" t="s">
        <v>842</v>
      </c>
      <c r="J1729" s="0" t="n">
        <f aca="false">IF($BW1729&lt;&gt;"",$BW1729,"")</f>
        <v>2010</v>
      </c>
      <c r="K1729" s="0" t="n">
        <f aca="false">IF($BX1729&lt;&gt;"",$BX1729,"")</f>
        <v>2018</v>
      </c>
      <c r="L1729" s="0" t="n">
        <f aca="false">IF(AND(ISNUMBER($BW1729),ISNUMBER($BX1729)),($BW1729+$BX1729)/2,"")</f>
        <v>2014</v>
      </c>
      <c r="M1729" s="0" t="n">
        <f aca="false">IF($L1729&lt;&gt;"",$L1729,"")</f>
        <v>2014</v>
      </c>
      <c r="N1729" s="0" t="n">
        <f aca="false">IF(AND(ISNUMBER($BW1729),ISNUMBER($BX1729)),MIN(1,MAX(0,($BX1729-2016+1)/($BX1729-$BW1729+1))),"")</f>
        <v>0.333333333333333</v>
      </c>
      <c r="O1729" s="0" t="n">
        <f aca="false">IF(AND(ISNUMBER($BW1729),ISNUMBER($BX1729)),MIN(1,MAX(0,($BX1729-2017+1)/($BX1729-$BW1729+1))),"")</f>
        <v>0.222222222222222</v>
      </c>
      <c r="P1729" s="0" t="n">
        <f aca="false">IF(AND(ISNUMBER($BW1729),ISNUMBER($BX1729)),MIN(1,MAX(0,($BX1729-2018+1)/($BX1729-$BW1729+1))),"")</f>
        <v>0.111111111111111</v>
      </c>
      <c r="Q1729" s="0" t="n">
        <f aca="false">IF(AND(ISNUMBER($BW1729),ISNUMBER($BX1729)),MIN(1,MAX(0,($BX1729-2019+1)/($BX1729-$BW1729+1))),"")</f>
        <v>0</v>
      </c>
      <c r="R1729" s="0" t="n">
        <f aca="false">IF(AND(ISNUMBER($BW1729),ISNUMBER($BX1729)),MIN(1,MAX(0,($BX1729-2016+1)/($BX1729-$BW1729+1))),"")</f>
        <v>0.333333333333333</v>
      </c>
      <c r="S1729" s="0" t="n">
        <f aca="false">IF($L1729&lt;&gt;"",IF($L1729&gt;=2015.5,1,0),"")</f>
        <v>0</v>
      </c>
      <c r="T1729" s="0" t="n">
        <f aca="false">IF($L1729&lt;&gt;"",IF($L1729&gt;=2016,1,0),"")</f>
        <v>0</v>
      </c>
      <c r="U1729" s="0" t="n">
        <f aca="false">IF(ISNUMBER($BX1729),IF($BX1729&gt;=2016,1,0),"")</f>
        <v>1</v>
      </c>
      <c r="V1729" s="0" t="n">
        <f aca="false">IF(ISNUMBER($BW1729),IF($BW1729&gt;=2016,1,0),"")</f>
        <v>0</v>
      </c>
      <c r="W1729" s="0" t="str">
        <f aca="false">IF(AND(ISNUMBER($BW1729),ISNUMBER($BX1729)),IF($BW1729&gt;=2016,"post-only",IF($BX1729&lt;2016,"pre-only","mixed")),"")</f>
        <v>mixed</v>
      </c>
      <c r="X1729" s="0" t="n">
        <f aca="false">IF(AND(ISNUMBER($BW1729),ISNUMBER($BX1729)),MIN(1,MAX(0,($BX1729-2017+1)/($BX1729-$BW1729+1))),"")</f>
        <v>0.222222222222222</v>
      </c>
      <c r="Y1729" s="0" t="n">
        <f aca="false">IF(AND(ISNUMBER($BW1729),ISNUMBER($BX1729)),MIN(1,MAX(0,($BX1729-2018+1)/($BX1729-$BW1729+1))),"")</f>
        <v>0.111111111111111</v>
      </c>
      <c r="Z1729" s="0" t="n">
        <f aca="false">IF(AND(ISNUMBER($BW1729),ISNUMBER($BX1729)),MIN(1,MAX(0,($BX1729-2019+1)/($BX1729-$BW1729+1))),"")</f>
        <v>0</v>
      </c>
      <c r="AA1729" s="0" t="n">
        <f aca="false">IF(ISNUMBER($BX1729),IF($BX1729&gt;=2017,1,0),"")</f>
        <v>1</v>
      </c>
      <c r="AB1729" s="0" t="n">
        <f aca="false">IF(ISNUMBER($BX1729),IF($BX1729&gt;=2018,1,0),"")</f>
        <v>1</v>
      </c>
      <c r="AC1729" s="0" t="n">
        <f aca="false">IF(ISNUMBER($BX1729),IF($BX1729&gt;=2019,1,0),"")</f>
        <v>0</v>
      </c>
      <c r="AD1729" s="0" t="n">
        <f aca="false">IF($L1729&lt;&gt;"",IF($L1729&gt;2013,1,0),"")</f>
        <v>1</v>
      </c>
      <c r="AE1729" s="0" t="n">
        <f aca="false">IF($L1729&lt;&gt;"",1+IF($L1729&gt;2011,1,0)+IF($L1729&gt;2014,1,0),"")</f>
        <v>2</v>
      </c>
      <c r="AF1729" s="0" t="s">
        <v>87</v>
      </c>
      <c r="AG1729" s="0" t="s">
        <v>88</v>
      </c>
      <c r="AH1729" s="0" t="s">
        <v>89</v>
      </c>
      <c r="AI1729" s="0" t="s">
        <v>497</v>
      </c>
      <c r="AJ1729" s="0" t="s">
        <v>497</v>
      </c>
      <c r="AK1729" s="0" t="str">
        <f aca="false">IF(AND($CF1729&lt;&gt;"",IFERROR(INDEX(subsample_country_map!$B:$B,MATCH($CF1729,subsample_country_map!$A:$A,0)),"")&lt;&gt;""),INDEX(subsample_country_map!$B:$B,MATCH($CF1729,subsample_country_map!$A:$A,0)),INDEX(lookup!$AA:$AA,MATCH($A1729,lookup!$A:$A,0)))</f>
        <v>2_Europe</v>
      </c>
      <c r="AL1729" s="0" t="str">
        <f aca="false">IF(AND($CF1729&lt;&gt;"",IFERROR(INDEX(subsample_country_map!$C:$C,MATCH($CF1729,subsample_country_map!$A:$A,0)),"")&lt;&gt;""),INDEX(subsample_country_map!$C:$C,MATCH($CF1729,subsample_country_map!$A:$A,0)),INDEX(lookup!$AB:$AB,MATCH($A1729,lookup!$A:$A,0)))</f>
        <v>1_developed</v>
      </c>
      <c r="AM1729" s="0" t="str">
        <f aca="false">IF(AND($CF1729&lt;&gt;"",IFERROR(INDEX(subsample_country_map!$D:$D,MATCH($CF1729,subsample_country_map!$A:$A,0)),"")&lt;&gt;""),INDEX(subsample_country_map!$D:$D,MATCH($CF1729,subsample_country_map!$A:$A,0)),INDEX(lookup!$AC:$AC,MATCH($A1729,lookup!$A:$A,0)))</f>
        <v>1_western</v>
      </c>
      <c r="AN1729" s="0" t="str">
        <f aca="false">IF(AND($CF1729&lt;&gt;"",IFERROR(INDEX(subsample_country_map!$E:$E,MATCH($CF1729,subsample_country_map!$A:$A,0)),"")&lt;&gt;""),INDEX(subsample_country_map!$E:$E,MATCH($CF1729,subsample_country_map!$A:$A,0)),INDEX(lookup!$AD:$AD,MATCH($A1729,lookup!$A:$A,0)))</f>
        <v>1_common law</v>
      </c>
      <c r="AO1729" s="0" t="str">
        <f aca="false">INDEX(lookup!$Y:$Y,MATCH($A1729,lookup!$A:$A,0))</f>
        <v>0_published</v>
      </c>
      <c r="AP1729" s="0" t="str">
        <f aca="false">INDEX(lookup!$Z:$Z,MATCH($A1729,lookup!$A:$A,0))</f>
        <v>1_VHB high</v>
      </c>
      <c r="AQ1729" s="0" t="str">
        <f aca="false">INDEX(lookup!$W:$W,MATCH($A1729,lookup!$A:$A,0))</f>
        <v>2_sust</v>
      </c>
      <c r="AS1729" s="0" t="s">
        <v>91</v>
      </c>
      <c r="AT1729" s="0" t="s">
        <v>111</v>
      </c>
      <c r="AU1729" s="0" t="s">
        <v>93</v>
      </c>
      <c r="AV1729" s="0" t="s">
        <v>6237</v>
      </c>
      <c r="AY1729" s="0" t="s">
        <v>6238</v>
      </c>
      <c r="BA1729" s="0" t="n">
        <v>676</v>
      </c>
      <c r="BB1729" s="0" t="s">
        <v>347</v>
      </c>
      <c r="BC1729" s="0" t="s">
        <v>122</v>
      </c>
      <c r="BD1729" s="0" t="s">
        <v>123</v>
      </c>
      <c r="BE1729" s="0" t="s">
        <v>389</v>
      </c>
      <c r="BF1729" s="0" t="s">
        <v>6149</v>
      </c>
      <c r="BG1729" s="0" t="s">
        <v>1428</v>
      </c>
      <c r="BH1729" s="0" t="s">
        <v>2535</v>
      </c>
      <c r="BI1729" s="0" t="s">
        <v>774</v>
      </c>
      <c r="BJ1729" s="0" t="s">
        <v>6239</v>
      </c>
      <c r="BK1729" s="0" t="s">
        <v>6196</v>
      </c>
      <c r="BL1729" s="0" t="s">
        <v>6240</v>
      </c>
      <c r="BM1729" s="0" t="s">
        <v>6230</v>
      </c>
      <c r="BN1729" s="0" t="s">
        <v>6145</v>
      </c>
      <c r="BO1729" s="0" t="s">
        <v>769</v>
      </c>
      <c r="BP1729" s="0" t="s">
        <v>6139</v>
      </c>
      <c r="BQ1729" s="0" t="s">
        <v>127</v>
      </c>
      <c r="BT1729" s="0" t="n">
        <v>0</v>
      </c>
      <c r="BU1729" s="0" t="s">
        <v>6146</v>
      </c>
      <c r="BW1729" s="0" t="n">
        <v>2010</v>
      </c>
      <c r="BX1729" s="0" t="n">
        <v>2018</v>
      </c>
      <c r="BY1729" s="0" t="s">
        <v>6147</v>
      </c>
      <c r="BZ1729" s="0" t="n">
        <v>2014</v>
      </c>
      <c r="CA1729" s="0" t="n">
        <v>0.333333333333333</v>
      </c>
      <c r="CB1729" s="0" t="n">
        <v>0</v>
      </c>
      <c r="CC1729" s="0" t="n">
        <v>1</v>
      </c>
      <c r="CD1729" s="0" t="n">
        <v>0.00459199699883106</v>
      </c>
      <c r="CE1729" s="0" t="n">
        <v>1</v>
      </c>
    </row>
    <row r="1730" customFormat="false" ht="15" hidden="false" customHeight="false" outlineLevel="0" collapsed="false">
      <c r="A1730" s="0" t="s">
        <v>6139</v>
      </c>
      <c r="B1730" s="0" t="n">
        <v>3035</v>
      </c>
      <c r="C1730" s="0" t="n">
        <v>-0.0364810011914164</v>
      </c>
      <c r="D1730" s="0" t="n">
        <v>370</v>
      </c>
      <c r="E1730" s="0" t="n">
        <f aca="false">IF(ISNUMBER($BA1730),$BA1730,IF(AND(ISNUMBER($D1730),ISNUMBER($BW1730),ISNUMBER($BX1730)),$D1730*($BX1730-$BW1730+1),""))</f>
        <v>370</v>
      </c>
      <c r="H1730" s="0" t="s">
        <v>118</v>
      </c>
      <c r="I1730" s="0" t="s">
        <v>842</v>
      </c>
      <c r="J1730" s="0" t="n">
        <f aca="false">IF($BW1730&lt;&gt;"",$BW1730,"")</f>
        <v>2010</v>
      </c>
      <c r="K1730" s="0" t="n">
        <f aca="false">IF($BX1730&lt;&gt;"",$BX1730,"")</f>
        <v>2018</v>
      </c>
      <c r="L1730" s="0" t="n">
        <f aca="false">IF(AND(ISNUMBER($BW1730),ISNUMBER($BX1730)),($BW1730+$BX1730)/2,"")</f>
        <v>2014</v>
      </c>
      <c r="M1730" s="0" t="n">
        <f aca="false">IF($L1730&lt;&gt;"",$L1730,"")</f>
        <v>2014</v>
      </c>
      <c r="N1730" s="0" t="n">
        <f aca="false">IF(AND(ISNUMBER($BW1730),ISNUMBER($BX1730)),MIN(1,MAX(0,($BX1730-2016+1)/($BX1730-$BW1730+1))),"")</f>
        <v>0.333333333333333</v>
      </c>
      <c r="O1730" s="0" t="n">
        <f aca="false">IF(AND(ISNUMBER($BW1730),ISNUMBER($BX1730)),MIN(1,MAX(0,($BX1730-2017+1)/($BX1730-$BW1730+1))),"")</f>
        <v>0.222222222222222</v>
      </c>
      <c r="P1730" s="0" t="n">
        <f aca="false">IF(AND(ISNUMBER($BW1730),ISNUMBER($BX1730)),MIN(1,MAX(0,($BX1730-2018+1)/($BX1730-$BW1730+1))),"")</f>
        <v>0.111111111111111</v>
      </c>
      <c r="Q1730" s="0" t="n">
        <f aca="false">IF(AND(ISNUMBER($BW1730),ISNUMBER($BX1730)),MIN(1,MAX(0,($BX1730-2019+1)/($BX1730-$BW1730+1))),"")</f>
        <v>0</v>
      </c>
      <c r="R1730" s="0" t="n">
        <f aca="false">IF(AND(ISNUMBER($BW1730),ISNUMBER($BX1730)),MIN(1,MAX(0,($BX1730-2016+1)/($BX1730-$BW1730+1))),"")</f>
        <v>0.333333333333333</v>
      </c>
      <c r="S1730" s="0" t="n">
        <f aca="false">IF($L1730&lt;&gt;"",IF($L1730&gt;=2015.5,1,0),"")</f>
        <v>0</v>
      </c>
      <c r="T1730" s="0" t="n">
        <f aca="false">IF($L1730&lt;&gt;"",IF($L1730&gt;=2016,1,0),"")</f>
        <v>0</v>
      </c>
      <c r="U1730" s="0" t="n">
        <f aca="false">IF(ISNUMBER($BX1730),IF($BX1730&gt;=2016,1,0),"")</f>
        <v>1</v>
      </c>
      <c r="V1730" s="0" t="n">
        <f aca="false">IF(ISNUMBER($BW1730),IF($BW1730&gt;=2016,1,0),"")</f>
        <v>0</v>
      </c>
      <c r="W1730" s="0" t="str">
        <f aca="false">IF(AND(ISNUMBER($BW1730),ISNUMBER($BX1730)),IF($BW1730&gt;=2016,"post-only",IF($BX1730&lt;2016,"pre-only","mixed")),"")</f>
        <v>mixed</v>
      </c>
      <c r="X1730" s="0" t="n">
        <f aca="false">IF(AND(ISNUMBER($BW1730),ISNUMBER($BX1730)),MIN(1,MAX(0,($BX1730-2017+1)/($BX1730-$BW1730+1))),"")</f>
        <v>0.222222222222222</v>
      </c>
      <c r="Y1730" s="0" t="n">
        <f aca="false">IF(AND(ISNUMBER($BW1730),ISNUMBER($BX1730)),MIN(1,MAX(0,($BX1730-2018+1)/($BX1730-$BW1730+1))),"")</f>
        <v>0.111111111111111</v>
      </c>
      <c r="Z1730" s="0" t="n">
        <f aca="false">IF(AND(ISNUMBER($BW1730),ISNUMBER($BX1730)),MIN(1,MAX(0,($BX1730-2019+1)/($BX1730-$BW1730+1))),"")</f>
        <v>0</v>
      </c>
      <c r="AA1730" s="0" t="n">
        <f aca="false">IF(ISNUMBER($BX1730),IF($BX1730&gt;=2017,1,0),"")</f>
        <v>1</v>
      </c>
      <c r="AB1730" s="0" t="n">
        <f aca="false">IF(ISNUMBER($BX1730),IF($BX1730&gt;=2018,1,0),"")</f>
        <v>1</v>
      </c>
      <c r="AC1730" s="0" t="n">
        <f aca="false">IF(ISNUMBER($BX1730),IF($BX1730&gt;=2019,1,0),"")</f>
        <v>0</v>
      </c>
      <c r="AD1730" s="0" t="n">
        <f aca="false">IF($L1730&lt;&gt;"",IF($L1730&gt;2013,1,0),"")</f>
        <v>1</v>
      </c>
      <c r="AE1730" s="0" t="n">
        <f aca="false">IF($L1730&lt;&gt;"",1+IF($L1730&gt;2011,1,0)+IF($L1730&gt;2014,1,0),"")</f>
        <v>2</v>
      </c>
      <c r="AF1730" s="0" t="s">
        <v>87</v>
      </c>
      <c r="AG1730" s="0" t="s">
        <v>88</v>
      </c>
      <c r="AH1730" s="0" t="s">
        <v>89</v>
      </c>
      <c r="AI1730" s="0" t="s">
        <v>497</v>
      </c>
      <c r="AJ1730" s="0" t="s">
        <v>497</v>
      </c>
      <c r="AK1730" s="0" t="str">
        <f aca="false">IF(AND($CF1730&lt;&gt;"",IFERROR(INDEX(subsample_country_map!$B:$B,MATCH($CF1730,subsample_country_map!$A:$A,0)),"")&lt;&gt;""),INDEX(subsample_country_map!$B:$B,MATCH($CF1730,subsample_country_map!$A:$A,0)),INDEX(lookup!$AA:$AA,MATCH($A1730,lookup!$A:$A,0)))</f>
        <v>2_Europe</v>
      </c>
      <c r="AL1730" s="0" t="str">
        <f aca="false">IF(AND($CF1730&lt;&gt;"",IFERROR(INDEX(subsample_country_map!$C:$C,MATCH($CF1730,subsample_country_map!$A:$A,0)),"")&lt;&gt;""),INDEX(subsample_country_map!$C:$C,MATCH($CF1730,subsample_country_map!$A:$A,0)),INDEX(lookup!$AB:$AB,MATCH($A1730,lookup!$A:$A,0)))</f>
        <v>1_developed</v>
      </c>
      <c r="AM1730" s="0" t="str">
        <f aca="false">IF(AND($CF1730&lt;&gt;"",IFERROR(INDEX(subsample_country_map!$D:$D,MATCH($CF1730,subsample_country_map!$A:$A,0)),"")&lt;&gt;""),INDEX(subsample_country_map!$D:$D,MATCH($CF1730,subsample_country_map!$A:$A,0)),INDEX(lookup!$AC:$AC,MATCH($A1730,lookup!$A:$A,0)))</f>
        <v>1_western</v>
      </c>
      <c r="AN1730" s="0" t="str">
        <f aca="false">IF(AND($CF1730&lt;&gt;"",IFERROR(INDEX(subsample_country_map!$E:$E,MATCH($CF1730,subsample_country_map!$A:$A,0)),"")&lt;&gt;""),INDEX(subsample_country_map!$E:$E,MATCH($CF1730,subsample_country_map!$A:$A,0)),INDEX(lookup!$AD:$AD,MATCH($A1730,lookup!$A:$A,0)))</f>
        <v>1_common law</v>
      </c>
      <c r="AO1730" s="0" t="str">
        <f aca="false">INDEX(lookup!$Y:$Y,MATCH($A1730,lookup!$A:$A,0))</f>
        <v>0_published</v>
      </c>
      <c r="AP1730" s="0" t="str">
        <f aca="false">INDEX(lookup!$Z:$Z,MATCH($A1730,lookup!$A:$A,0))</f>
        <v>1_VHB high</v>
      </c>
      <c r="AQ1730" s="0" t="str">
        <f aca="false">INDEX(lookup!$W:$W,MATCH($A1730,lookup!$A:$A,0))</f>
        <v>2_sust</v>
      </c>
      <c r="AS1730" s="0" t="s">
        <v>91</v>
      </c>
      <c r="AT1730" s="0" t="s">
        <v>111</v>
      </c>
      <c r="AU1730" s="0" t="s">
        <v>93</v>
      </c>
      <c r="AV1730" s="0" t="s">
        <v>6241</v>
      </c>
      <c r="AY1730" s="0" t="s">
        <v>6242</v>
      </c>
      <c r="BA1730" s="0" t="n">
        <v>370</v>
      </c>
      <c r="BB1730" s="0" t="s">
        <v>347</v>
      </c>
      <c r="BC1730" s="0" t="s">
        <v>122</v>
      </c>
      <c r="BD1730" s="0" t="s">
        <v>123</v>
      </c>
      <c r="BE1730" s="0" t="s">
        <v>389</v>
      </c>
      <c r="BF1730" s="0" t="s">
        <v>6153</v>
      </c>
      <c r="BG1730" s="0" t="s">
        <v>2562</v>
      </c>
      <c r="BH1730" s="0" t="s">
        <v>4638</v>
      </c>
      <c r="BI1730" s="0" t="s">
        <v>774</v>
      </c>
      <c r="BJ1730" s="0" t="s">
        <v>6243</v>
      </c>
      <c r="BK1730" s="0" t="s">
        <v>6196</v>
      </c>
      <c r="BL1730" s="0" t="s">
        <v>6244</v>
      </c>
      <c r="BM1730" s="0" t="s">
        <v>6230</v>
      </c>
      <c r="BN1730" s="0" t="s">
        <v>6145</v>
      </c>
      <c r="BO1730" s="0" t="s">
        <v>769</v>
      </c>
      <c r="BP1730" s="0" t="s">
        <v>6139</v>
      </c>
      <c r="BQ1730" s="0" t="s">
        <v>127</v>
      </c>
      <c r="BT1730" s="0" t="n">
        <v>0</v>
      </c>
      <c r="BU1730" s="0" t="s">
        <v>6146</v>
      </c>
      <c r="BW1730" s="0" t="n">
        <v>2010</v>
      </c>
      <c r="BX1730" s="0" t="n">
        <v>2018</v>
      </c>
      <c r="BY1730" s="0" t="s">
        <v>6147</v>
      </c>
      <c r="BZ1730" s="0" t="n">
        <v>2014</v>
      </c>
      <c r="CA1730" s="0" t="n">
        <v>0.333333333333333</v>
      </c>
      <c r="CB1730" s="0" t="n">
        <v>0</v>
      </c>
      <c r="CC1730" s="0" t="n">
        <v>1</v>
      </c>
      <c r="CD1730" s="0" t="n">
        <v>-0.0364971978704022</v>
      </c>
      <c r="CE1730" s="0" t="n">
        <v>1</v>
      </c>
    </row>
    <row r="1731" customFormat="false" ht="15" hidden="false" customHeight="false" outlineLevel="0" collapsed="false">
      <c r="A1731" s="0" t="s">
        <v>6139</v>
      </c>
      <c r="B1731" s="0" t="n">
        <v>3036</v>
      </c>
      <c r="C1731" s="0" t="n">
        <v>0.122</v>
      </c>
      <c r="D1731" s="0" t="n">
        <v>1469</v>
      </c>
      <c r="E1731" s="0" t="n">
        <f aca="false">IF(ISNUMBER($BA1731),$BA1731,IF(AND(ISNUMBER($D1731),ISNUMBER($BW1731),ISNUMBER($BX1731)),$D1731*($BX1731-$BW1731+1),""))</f>
        <v>13221</v>
      </c>
      <c r="H1731" s="0" t="s">
        <v>85</v>
      </c>
      <c r="I1731" s="0" t="s">
        <v>86</v>
      </c>
      <c r="J1731" s="0" t="n">
        <f aca="false">IF($BW1731&lt;&gt;"",$BW1731,"")</f>
        <v>2010</v>
      </c>
      <c r="K1731" s="0" t="n">
        <f aca="false">IF($BX1731&lt;&gt;"",$BX1731,"")</f>
        <v>2018</v>
      </c>
      <c r="L1731" s="0" t="n">
        <f aca="false">IF(AND(ISNUMBER($BW1731),ISNUMBER($BX1731)),($BW1731+$BX1731)/2,"")</f>
        <v>2014</v>
      </c>
      <c r="M1731" s="0" t="n">
        <f aca="false">IF($L1731&lt;&gt;"",$L1731,"")</f>
        <v>2014</v>
      </c>
      <c r="N1731" s="0" t="n">
        <f aca="false">IF(AND(ISNUMBER($BW1731),ISNUMBER($BX1731)),MIN(1,MAX(0,($BX1731-2016+1)/($BX1731-$BW1731+1))),"")</f>
        <v>0.333333333333333</v>
      </c>
      <c r="O1731" s="0" t="n">
        <f aca="false">IF(AND(ISNUMBER($BW1731),ISNUMBER($BX1731)),MIN(1,MAX(0,($BX1731-2017+1)/($BX1731-$BW1731+1))),"")</f>
        <v>0.222222222222222</v>
      </c>
      <c r="P1731" s="0" t="n">
        <f aca="false">IF(AND(ISNUMBER($BW1731),ISNUMBER($BX1731)),MIN(1,MAX(0,($BX1731-2018+1)/($BX1731-$BW1731+1))),"")</f>
        <v>0.111111111111111</v>
      </c>
      <c r="Q1731" s="0" t="n">
        <f aca="false">IF(AND(ISNUMBER($BW1731),ISNUMBER($BX1731)),MIN(1,MAX(0,($BX1731-2019+1)/($BX1731-$BW1731+1))),"")</f>
        <v>0</v>
      </c>
      <c r="R1731" s="0" t="n">
        <f aca="false">IF(AND(ISNUMBER($BW1731),ISNUMBER($BX1731)),MIN(1,MAX(0,($BX1731-2016+1)/($BX1731-$BW1731+1))),"")</f>
        <v>0.333333333333333</v>
      </c>
      <c r="S1731" s="0" t="n">
        <f aca="false">IF($L1731&lt;&gt;"",IF($L1731&gt;=2015.5,1,0),"")</f>
        <v>0</v>
      </c>
      <c r="T1731" s="0" t="n">
        <f aca="false">IF($L1731&lt;&gt;"",IF($L1731&gt;=2016,1,0),"")</f>
        <v>0</v>
      </c>
      <c r="U1731" s="0" t="n">
        <f aca="false">IF(ISNUMBER($BX1731),IF($BX1731&gt;=2016,1,0),"")</f>
        <v>1</v>
      </c>
      <c r="V1731" s="0" t="n">
        <f aca="false">IF(ISNUMBER($BW1731),IF($BW1731&gt;=2016,1,0),"")</f>
        <v>0</v>
      </c>
      <c r="W1731" s="0" t="str">
        <f aca="false">IF(AND(ISNUMBER($BW1731),ISNUMBER($BX1731)),IF($BW1731&gt;=2016,"post-only",IF($BX1731&lt;2016,"pre-only","mixed")),"")</f>
        <v>mixed</v>
      </c>
      <c r="X1731" s="0" t="n">
        <f aca="false">IF(AND(ISNUMBER($BW1731),ISNUMBER($BX1731)),MIN(1,MAX(0,($BX1731-2017+1)/($BX1731-$BW1731+1))),"")</f>
        <v>0.222222222222222</v>
      </c>
      <c r="Y1731" s="0" t="n">
        <f aca="false">IF(AND(ISNUMBER($BW1731),ISNUMBER($BX1731)),MIN(1,MAX(0,($BX1731-2018+1)/($BX1731-$BW1731+1))),"")</f>
        <v>0.111111111111111</v>
      </c>
      <c r="Z1731" s="0" t="n">
        <f aca="false">IF(AND(ISNUMBER($BW1731),ISNUMBER($BX1731)),MIN(1,MAX(0,($BX1731-2019+1)/($BX1731-$BW1731+1))),"")</f>
        <v>0</v>
      </c>
      <c r="AA1731" s="0" t="n">
        <f aca="false">IF(ISNUMBER($BX1731),IF($BX1731&gt;=2017,1,0),"")</f>
        <v>1</v>
      </c>
      <c r="AB1731" s="0" t="n">
        <f aca="false">IF(ISNUMBER($BX1731),IF($BX1731&gt;=2018,1,0),"")</f>
        <v>1</v>
      </c>
      <c r="AC1731" s="0" t="n">
        <f aca="false">IF(ISNUMBER($BX1731),IF($BX1731&gt;=2019,1,0),"")</f>
        <v>0</v>
      </c>
      <c r="AD1731" s="0" t="n">
        <f aca="false">IF($L1731&lt;&gt;"",IF($L1731&gt;2013,1,0),"")</f>
        <v>1</v>
      </c>
      <c r="AE1731" s="0" t="n">
        <f aca="false">IF($L1731&lt;&gt;"",1+IF($L1731&gt;2011,1,0)+IF($L1731&gt;2014,1,0),"")</f>
        <v>2</v>
      </c>
      <c r="AF1731" s="0" t="s">
        <v>87</v>
      </c>
      <c r="AG1731" s="0" t="s">
        <v>88</v>
      </c>
      <c r="AH1731" s="0" t="s">
        <v>89</v>
      </c>
      <c r="AI1731" s="0" t="s">
        <v>497</v>
      </c>
      <c r="AJ1731" s="0" t="s">
        <v>497</v>
      </c>
      <c r="AK1731" s="0" t="str">
        <f aca="false">IF(AND($CF1731&lt;&gt;"",IFERROR(INDEX(subsample_country_map!$B:$B,MATCH($CF1731,subsample_country_map!$A:$A,0)),"")&lt;&gt;""),INDEX(subsample_country_map!$B:$B,MATCH($CF1731,subsample_country_map!$A:$A,0)),INDEX(lookup!$AA:$AA,MATCH($A1731,lookup!$A:$A,0)))</f>
        <v>2_Europe</v>
      </c>
      <c r="AL1731" s="0" t="str">
        <f aca="false">IF(AND($CF1731&lt;&gt;"",IFERROR(INDEX(subsample_country_map!$C:$C,MATCH($CF1731,subsample_country_map!$A:$A,0)),"")&lt;&gt;""),INDEX(subsample_country_map!$C:$C,MATCH($CF1731,subsample_country_map!$A:$A,0)),INDEX(lookup!$AB:$AB,MATCH($A1731,lookup!$A:$A,0)))</f>
        <v>1_developed</v>
      </c>
      <c r="AM1731" s="0" t="str">
        <f aca="false">IF(AND($CF1731&lt;&gt;"",IFERROR(INDEX(subsample_country_map!$D:$D,MATCH($CF1731,subsample_country_map!$A:$A,0)),"")&lt;&gt;""),INDEX(subsample_country_map!$D:$D,MATCH($CF1731,subsample_country_map!$A:$A,0)),INDEX(lookup!$AC:$AC,MATCH($A1731,lookup!$A:$A,0)))</f>
        <v>1_western</v>
      </c>
      <c r="AN1731" s="0" t="str">
        <f aca="false">IF(AND($CF1731&lt;&gt;"",IFERROR(INDEX(subsample_country_map!$E:$E,MATCH($CF1731,subsample_country_map!$A:$A,0)),"")&lt;&gt;""),INDEX(subsample_country_map!$E:$E,MATCH($CF1731,subsample_country_map!$A:$A,0)),INDEX(lookup!$AD:$AD,MATCH($A1731,lookup!$A:$A,0)))</f>
        <v>1_common law</v>
      </c>
      <c r="AO1731" s="0" t="str">
        <f aca="false">INDEX(lookup!$Y:$Y,MATCH($A1731,lookup!$A:$A,0))</f>
        <v>0_published</v>
      </c>
      <c r="AP1731" s="0" t="str">
        <f aca="false">INDEX(lookup!$Z:$Z,MATCH($A1731,lookup!$A:$A,0))</f>
        <v>1_VHB high</v>
      </c>
      <c r="AQ1731" s="0" t="str">
        <f aca="false">INDEX(lookup!$W:$W,MATCH($A1731,lookup!$A:$A,0))</f>
        <v>2_sust</v>
      </c>
      <c r="AS1731" s="0" t="s">
        <v>91</v>
      </c>
      <c r="AT1731" s="0" t="s">
        <v>397</v>
      </c>
      <c r="AU1731" s="0" t="s">
        <v>93</v>
      </c>
      <c r="AY1731" s="0" t="s">
        <v>2242</v>
      </c>
      <c r="AZ1731" s="0" t="s">
        <v>2770</v>
      </c>
      <c r="BA1731" s="0" t="s">
        <v>95</v>
      </c>
      <c r="BB1731" s="0" t="s">
        <v>347</v>
      </c>
      <c r="BC1731" s="0" t="s">
        <v>97</v>
      </c>
      <c r="BD1731" s="0" t="s">
        <v>97</v>
      </c>
      <c r="BE1731" s="0" t="s">
        <v>98</v>
      </c>
      <c r="BI1731" s="0" t="s">
        <v>189</v>
      </c>
      <c r="BJ1731" s="0" t="s">
        <v>6245</v>
      </c>
      <c r="BK1731" s="0" t="s">
        <v>6246</v>
      </c>
      <c r="BL1731" s="0" t="s">
        <v>6247</v>
      </c>
      <c r="BM1731" s="0" t="s">
        <v>6144</v>
      </c>
      <c r="BN1731" s="0" t="s">
        <v>6145</v>
      </c>
      <c r="BO1731" s="0" t="s">
        <v>769</v>
      </c>
      <c r="BP1731" s="0" t="s">
        <v>6139</v>
      </c>
      <c r="BQ1731" s="0" t="s">
        <v>85</v>
      </c>
      <c r="BT1731" s="0" t="n">
        <v>0</v>
      </c>
      <c r="BU1731" s="0" t="s">
        <v>6146</v>
      </c>
      <c r="BW1731" s="0" t="n">
        <v>2010</v>
      </c>
      <c r="BX1731" s="0" t="n">
        <v>2018</v>
      </c>
      <c r="BY1731" s="0" t="s">
        <v>6147</v>
      </c>
      <c r="BZ1731" s="0" t="n">
        <v>2014</v>
      </c>
      <c r="CA1731" s="0" t="n">
        <v>0.333333333333333</v>
      </c>
      <c r="CB1731" s="0" t="n">
        <v>0</v>
      </c>
      <c r="CC1731" s="0" t="n">
        <v>1</v>
      </c>
      <c r="CD1731" s="0" t="n">
        <v>0.122610746223763</v>
      </c>
      <c r="CE1731" s="0" t="n">
        <v>1</v>
      </c>
    </row>
    <row r="1732" customFormat="false" ht="15" hidden="false" customHeight="false" outlineLevel="0" collapsed="false">
      <c r="A1732" s="0" t="s">
        <v>6139</v>
      </c>
      <c r="B1732" s="0" t="n">
        <v>3037</v>
      </c>
      <c r="C1732" s="0" t="n">
        <v>0.041</v>
      </c>
      <c r="D1732" s="0" t="n">
        <v>1469</v>
      </c>
      <c r="E1732" s="0" t="n">
        <f aca="false">IF(ISNUMBER($BA1732),$BA1732,IF(AND(ISNUMBER($D1732),ISNUMBER($BW1732),ISNUMBER($BX1732)),$D1732*($BX1732-$BW1732+1),""))</f>
        <v>13221</v>
      </c>
      <c r="H1732" s="0" t="s">
        <v>85</v>
      </c>
      <c r="I1732" s="0" t="s">
        <v>86</v>
      </c>
      <c r="J1732" s="0" t="n">
        <f aca="false">IF($BW1732&lt;&gt;"",$BW1732,"")</f>
        <v>2010</v>
      </c>
      <c r="K1732" s="0" t="n">
        <f aca="false">IF($BX1732&lt;&gt;"",$BX1732,"")</f>
        <v>2018</v>
      </c>
      <c r="L1732" s="0" t="n">
        <f aca="false">IF(AND(ISNUMBER($BW1732),ISNUMBER($BX1732)),($BW1732+$BX1732)/2,"")</f>
        <v>2014</v>
      </c>
      <c r="M1732" s="0" t="n">
        <f aca="false">IF($L1732&lt;&gt;"",$L1732,"")</f>
        <v>2014</v>
      </c>
      <c r="N1732" s="0" t="n">
        <f aca="false">IF(AND(ISNUMBER($BW1732),ISNUMBER($BX1732)),MIN(1,MAX(0,($BX1732-2016+1)/($BX1732-$BW1732+1))),"")</f>
        <v>0.333333333333333</v>
      </c>
      <c r="O1732" s="0" t="n">
        <f aca="false">IF(AND(ISNUMBER($BW1732),ISNUMBER($BX1732)),MIN(1,MAX(0,($BX1732-2017+1)/($BX1732-$BW1732+1))),"")</f>
        <v>0.222222222222222</v>
      </c>
      <c r="P1732" s="0" t="n">
        <f aca="false">IF(AND(ISNUMBER($BW1732),ISNUMBER($BX1732)),MIN(1,MAX(0,($BX1732-2018+1)/($BX1732-$BW1732+1))),"")</f>
        <v>0.111111111111111</v>
      </c>
      <c r="Q1732" s="0" t="n">
        <f aca="false">IF(AND(ISNUMBER($BW1732),ISNUMBER($BX1732)),MIN(1,MAX(0,($BX1732-2019+1)/($BX1732-$BW1732+1))),"")</f>
        <v>0</v>
      </c>
      <c r="R1732" s="0" t="n">
        <f aca="false">IF(AND(ISNUMBER($BW1732),ISNUMBER($BX1732)),MIN(1,MAX(0,($BX1732-2016+1)/($BX1732-$BW1732+1))),"")</f>
        <v>0.333333333333333</v>
      </c>
      <c r="S1732" s="0" t="n">
        <f aca="false">IF($L1732&lt;&gt;"",IF($L1732&gt;=2015.5,1,0),"")</f>
        <v>0</v>
      </c>
      <c r="T1732" s="0" t="n">
        <f aca="false">IF($L1732&lt;&gt;"",IF($L1732&gt;=2016,1,0),"")</f>
        <v>0</v>
      </c>
      <c r="U1732" s="0" t="n">
        <f aca="false">IF(ISNUMBER($BX1732),IF($BX1732&gt;=2016,1,0),"")</f>
        <v>1</v>
      </c>
      <c r="V1732" s="0" t="n">
        <f aca="false">IF(ISNUMBER($BW1732),IF($BW1732&gt;=2016,1,0),"")</f>
        <v>0</v>
      </c>
      <c r="W1732" s="0" t="str">
        <f aca="false">IF(AND(ISNUMBER($BW1732),ISNUMBER($BX1732)),IF($BW1732&gt;=2016,"post-only",IF($BX1732&lt;2016,"pre-only","mixed")),"")</f>
        <v>mixed</v>
      </c>
      <c r="X1732" s="0" t="n">
        <f aca="false">IF(AND(ISNUMBER($BW1732),ISNUMBER($BX1732)),MIN(1,MAX(0,($BX1732-2017+1)/($BX1732-$BW1732+1))),"")</f>
        <v>0.222222222222222</v>
      </c>
      <c r="Y1732" s="0" t="n">
        <f aca="false">IF(AND(ISNUMBER($BW1732),ISNUMBER($BX1732)),MIN(1,MAX(0,($BX1732-2018+1)/($BX1732-$BW1732+1))),"")</f>
        <v>0.111111111111111</v>
      </c>
      <c r="Z1732" s="0" t="n">
        <f aca="false">IF(AND(ISNUMBER($BW1732),ISNUMBER($BX1732)),MIN(1,MAX(0,($BX1732-2019+1)/($BX1732-$BW1732+1))),"")</f>
        <v>0</v>
      </c>
      <c r="AA1732" s="0" t="n">
        <f aca="false">IF(ISNUMBER($BX1732),IF($BX1732&gt;=2017,1,0),"")</f>
        <v>1</v>
      </c>
      <c r="AB1732" s="0" t="n">
        <f aca="false">IF(ISNUMBER($BX1732),IF($BX1732&gt;=2018,1,0),"")</f>
        <v>1</v>
      </c>
      <c r="AC1732" s="0" t="n">
        <f aca="false">IF(ISNUMBER($BX1732),IF($BX1732&gt;=2019,1,0),"")</f>
        <v>0</v>
      </c>
      <c r="AD1732" s="0" t="n">
        <f aca="false">IF($L1732&lt;&gt;"",IF($L1732&gt;2013,1,0),"")</f>
        <v>1</v>
      </c>
      <c r="AE1732" s="0" t="n">
        <f aca="false">IF($L1732&lt;&gt;"",1+IF($L1732&gt;2011,1,0)+IF($L1732&gt;2014,1,0),"")</f>
        <v>2</v>
      </c>
      <c r="AF1732" s="0" t="s">
        <v>87</v>
      </c>
      <c r="AG1732" s="0" t="s">
        <v>436</v>
      </c>
      <c r="AH1732" s="0" t="s">
        <v>89</v>
      </c>
      <c r="AI1732" s="0" t="s">
        <v>497</v>
      </c>
      <c r="AJ1732" s="0" t="s">
        <v>497</v>
      </c>
      <c r="AK1732" s="0" t="str">
        <f aca="false">IF(AND($CF1732&lt;&gt;"",IFERROR(INDEX(subsample_country_map!$B:$B,MATCH($CF1732,subsample_country_map!$A:$A,0)),"")&lt;&gt;""),INDEX(subsample_country_map!$B:$B,MATCH($CF1732,subsample_country_map!$A:$A,0)),INDEX(lookup!$AA:$AA,MATCH($A1732,lookup!$A:$A,0)))</f>
        <v>2_Europe</v>
      </c>
      <c r="AL1732" s="0" t="str">
        <f aca="false">IF(AND($CF1732&lt;&gt;"",IFERROR(INDEX(subsample_country_map!$C:$C,MATCH($CF1732,subsample_country_map!$A:$A,0)),"")&lt;&gt;""),INDEX(subsample_country_map!$C:$C,MATCH($CF1732,subsample_country_map!$A:$A,0)),INDEX(lookup!$AB:$AB,MATCH($A1732,lookup!$A:$A,0)))</f>
        <v>1_developed</v>
      </c>
      <c r="AM1732" s="0" t="str">
        <f aca="false">IF(AND($CF1732&lt;&gt;"",IFERROR(INDEX(subsample_country_map!$D:$D,MATCH($CF1732,subsample_country_map!$A:$A,0)),"")&lt;&gt;""),INDEX(subsample_country_map!$D:$D,MATCH($CF1732,subsample_country_map!$A:$A,0)),INDEX(lookup!$AC:$AC,MATCH($A1732,lookup!$A:$A,0)))</f>
        <v>1_western</v>
      </c>
      <c r="AN1732" s="0" t="str">
        <f aca="false">IF(AND($CF1732&lt;&gt;"",IFERROR(INDEX(subsample_country_map!$E:$E,MATCH($CF1732,subsample_country_map!$A:$A,0)),"")&lt;&gt;""),INDEX(subsample_country_map!$E:$E,MATCH($CF1732,subsample_country_map!$A:$A,0)),INDEX(lookup!$AD:$AD,MATCH($A1732,lookup!$A:$A,0)))</f>
        <v>1_common law</v>
      </c>
      <c r="AO1732" s="0" t="str">
        <f aca="false">INDEX(lookup!$Y:$Y,MATCH($A1732,lookup!$A:$A,0))</f>
        <v>0_published</v>
      </c>
      <c r="AP1732" s="0" t="str">
        <f aca="false">INDEX(lookup!$Z:$Z,MATCH($A1732,lookup!$A:$A,0))</f>
        <v>1_VHB high</v>
      </c>
      <c r="AQ1732" s="0" t="str">
        <f aca="false">INDEX(lookup!$W:$W,MATCH($A1732,lookup!$A:$A,0))</f>
        <v>2_sust</v>
      </c>
      <c r="AS1732" s="0" t="s">
        <v>91</v>
      </c>
      <c r="AT1732" s="0" t="s">
        <v>111</v>
      </c>
      <c r="AU1732" s="0" t="s">
        <v>93</v>
      </c>
      <c r="AY1732" s="0" t="s">
        <v>1671</v>
      </c>
      <c r="AZ1732" s="0" t="s">
        <v>1491</v>
      </c>
      <c r="BA1732" s="0" t="s">
        <v>95</v>
      </c>
      <c r="BB1732" s="0" t="s">
        <v>347</v>
      </c>
      <c r="BC1732" s="0" t="s">
        <v>97</v>
      </c>
      <c r="BD1732" s="0" t="s">
        <v>97</v>
      </c>
      <c r="BE1732" s="0" t="s">
        <v>98</v>
      </c>
      <c r="BI1732" s="0" t="s">
        <v>189</v>
      </c>
      <c r="BJ1732" s="0" t="s">
        <v>6248</v>
      </c>
      <c r="BK1732" s="0" t="s">
        <v>6246</v>
      </c>
      <c r="BL1732" s="0" t="s">
        <v>6249</v>
      </c>
      <c r="BM1732" s="0" t="s">
        <v>4413</v>
      </c>
      <c r="BN1732" s="0" t="s">
        <v>6145</v>
      </c>
      <c r="BO1732" s="0" t="s">
        <v>769</v>
      </c>
      <c r="BP1732" s="0" t="s">
        <v>6139</v>
      </c>
      <c r="BQ1732" s="0" t="s">
        <v>85</v>
      </c>
      <c r="BT1732" s="0" t="n">
        <v>0</v>
      </c>
      <c r="BU1732" s="0" t="s">
        <v>6146</v>
      </c>
      <c r="BW1732" s="0" t="n">
        <v>2010</v>
      </c>
      <c r="BX1732" s="0" t="n">
        <v>2018</v>
      </c>
      <c r="BY1732" s="0" t="s">
        <v>6147</v>
      </c>
      <c r="BZ1732" s="0" t="n">
        <v>2014</v>
      </c>
      <c r="CA1732" s="0" t="n">
        <v>0.333333333333333</v>
      </c>
      <c r="CB1732" s="0" t="n">
        <v>0</v>
      </c>
      <c r="CC1732" s="0" t="n">
        <v>1</v>
      </c>
      <c r="CD1732" s="0" t="n">
        <v>0.0410229968657653</v>
      </c>
      <c r="CE1732" s="0" t="n">
        <v>1</v>
      </c>
    </row>
    <row r="1733" customFormat="false" ht="15" hidden="false" customHeight="false" outlineLevel="0" collapsed="false">
      <c r="A1733" s="0" t="s">
        <v>6139</v>
      </c>
      <c r="B1733" s="0" t="n">
        <v>3038</v>
      </c>
      <c r="C1733" s="0" t="n">
        <v>-0.098</v>
      </c>
      <c r="D1733" s="0" t="n">
        <v>1469</v>
      </c>
      <c r="E1733" s="0" t="n">
        <f aca="false">IF(ISNUMBER($BA1733),$BA1733,IF(AND(ISNUMBER($D1733),ISNUMBER($BW1733),ISNUMBER($BX1733)),$D1733*($BX1733-$BW1733+1),""))</f>
        <v>13221</v>
      </c>
      <c r="H1733" s="0" t="s">
        <v>85</v>
      </c>
      <c r="I1733" s="0" t="s">
        <v>86</v>
      </c>
      <c r="J1733" s="0" t="n">
        <f aca="false">IF($BW1733&lt;&gt;"",$BW1733,"")</f>
        <v>2010</v>
      </c>
      <c r="K1733" s="0" t="n">
        <f aca="false">IF($BX1733&lt;&gt;"",$BX1733,"")</f>
        <v>2018</v>
      </c>
      <c r="L1733" s="0" t="n">
        <f aca="false">IF(AND(ISNUMBER($BW1733),ISNUMBER($BX1733)),($BW1733+$BX1733)/2,"")</f>
        <v>2014</v>
      </c>
      <c r="M1733" s="0" t="n">
        <f aca="false">IF($L1733&lt;&gt;"",$L1733,"")</f>
        <v>2014</v>
      </c>
      <c r="N1733" s="0" t="n">
        <f aca="false">IF(AND(ISNUMBER($BW1733),ISNUMBER($BX1733)),MIN(1,MAX(0,($BX1733-2016+1)/($BX1733-$BW1733+1))),"")</f>
        <v>0.333333333333333</v>
      </c>
      <c r="O1733" s="0" t="n">
        <f aca="false">IF(AND(ISNUMBER($BW1733),ISNUMBER($BX1733)),MIN(1,MAX(0,($BX1733-2017+1)/($BX1733-$BW1733+1))),"")</f>
        <v>0.222222222222222</v>
      </c>
      <c r="P1733" s="0" t="n">
        <f aca="false">IF(AND(ISNUMBER($BW1733),ISNUMBER($BX1733)),MIN(1,MAX(0,($BX1733-2018+1)/($BX1733-$BW1733+1))),"")</f>
        <v>0.111111111111111</v>
      </c>
      <c r="Q1733" s="0" t="n">
        <f aca="false">IF(AND(ISNUMBER($BW1733),ISNUMBER($BX1733)),MIN(1,MAX(0,($BX1733-2019+1)/($BX1733-$BW1733+1))),"")</f>
        <v>0</v>
      </c>
      <c r="R1733" s="0" t="n">
        <f aca="false">IF(AND(ISNUMBER($BW1733),ISNUMBER($BX1733)),MIN(1,MAX(0,($BX1733-2016+1)/($BX1733-$BW1733+1))),"")</f>
        <v>0.333333333333333</v>
      </c>
      <c r="S1733" s="0" t="n">
        <f aca="false">IF($L1733&lt;&gt;"",IF($L1733&gt;=2015.5,1,0),"")</f>
        <v>0</v>
      </c>
      <c r="T1733" s="0" t="n">
        <f aca="false">IF($L1733&lt;&gt;"",IF($L1733&gt;=2016,1,0),"")</f>
        <v>0</v>
      </c>
      <c r="U1733" s="0" t="n">
        <f aca="false">IF(ISNUMBER($BX1733),IF($BX1733&gt;=2016,1,0),"")</f>
        <v>1</v>
      </c>
      <c r="V1733" s="0" t="n">
        <f aca="false">IF(ISNUMBER($BW1733),IF($BW1733&gt;=2016,1,0),"")</f>
        <v>0</v>
      </c>
      <c r="W1733" s="0" t="str">
        <f aca="false">IF(AND(ISNUMBER($BW1733),ISNUMBER($BX1733)),IF($BW1733&gt;=2016,"post-only",IF($BX1733&lt;2016,"pre-only","mixed")),"")</f>
        <v>mixed</v>
      </c>
      <c r="X1733" s="0" t="n">
        <f aca="false">IF(AND(ISNUMBER($BW1733),ISNUMBER($BX1733)),MIN(1,MAX(0,($BX1733-2017+1)/($BX1733-$BW1733+1))),"")</f>
        <v>0.222222222222222</v>
      </c>
      <c r="Y1733" s="0" t="n">
        <f aca="false">IF(AND(ISNUMBER($BW1733),ISNUMBER($BX1733)),MIN(1,MAX(0,($BX1733-2018+1)/($BX1733-$BW1733+1))),"")</f>
        <v>0.111111111111111</v>
      </c>
      <c r="Z1733" s="0" t="n">
        <f aca="false">IF(AND(ISNUMBER($BW1733),ISNUMBER($BX1733)),MIN(1,MAX(0,($BX1733-2019+1)/($BX1733-$BW1733+1))),"")</f>
        <v>0</v>
      </c>
      <c r="AA1733" s="0" t="n">
        <f aca="false">IF(ISNUMBER($BX1733),IF($BX1733&gt;=2017,1,0),"")</f>
        <v>1</v>
      </c>
      <c r="AB1733" s="0" t="n">
        <f aca="false">IF(ISNUMBER($BX1733),IF($BX1733&gt;=2018,1,0),"")</f>
        <v>1</v>
      </c>
      <c r="AC1733" s="0" t="n">
        <f aca="false">IF(ISNUMBER($BX1733),IF($BX1733&gt;=2019,1,0),"")</f>
        <v>0</v>
      </c>
      <c r="AD1733" s="0" t="n">
        <f aca="false">IF($L1733&lt;&gt;"",IF($L1733&gt;2013,1,0),"")</f>
        <v>1</v>
      </c>
      <c r="AE1733" s="0" t="n">
        <f aca="false">IF($L1733&lt;&gt;"",1+IF($L1733&gt;2011,1,0)+IF($L1733&gt;2014,1,0),"")</f>
        <v>2</v>
      </c>
      <c r="AF1733" s="0" t="s">
        <v>87</v>
      </c>
      <c r="AG1733" s="0" t="s">
        <v>88</v>
      </c>
      <c r="AH1733" s="0" t="s">
        <v>89</v>
      </c>
      <c r="AI1733" s="0" t="s">
        <v>497</v>
      </c>
      <c r="AJ1733" s="0" t="s">
        <v>497</v>
      </c>
      <c r="AK1733" s="0" t="str">
        <f aca="false">IF(AND($CF1733&lt;&gt;"",IFERROR(INDEX(subsample_country_map!$B:$B,MATCH($CF1733,subsample_country_map!$A:$A,0)),"")&lt;&gt;""),INDEX(subsample_country_map!$B:$B,MATCH($CF1733,subsample_country_map!$A:$A,0)),INDEX(lookup!$AA:$AA,MATCH($A1733,lookup!$A:$A,0)))</f>
        <v>2_Europe</v>
      </c>
      <c r="AL1733" s="0" t="str">
        <f aca="false">IF(AND($CF1733&lt;&gt;"",IFERROR(INDEX(subsample_country_map!$C:$C,MATCH($CF1733,subsample_country_map!$A:$A,0)),"")&lt;&gt;""),INDEX(subsample_country_map!$C:$C,MATCH($CF1733,subsample_country_map!$A:$A,0)),INDEX(lookup!$AB:$AB,MATCH($A1733,lookup!$A:$A,0)))</f>
        <v>1_developed</v>
      </c>
      <c r="AM1733" s="0" t="str">
        <f aca="false">IF(AND($CF1733&lt;&gt;"",IFERROR(INDEX(subsample_country_map!$D:$D,MATCH($CF1733,subsample_country_map!$A:$A,0)),"")&lt;&gt;""),INDEX(subsample_country_map!$D:$D,MATCH($CF1733,subsample_country_map!$A:$A,0)),INDEX(lookup!$AC:$AC,MATCH($A1733,lookup!$A:$A,0)))</f>
        <v>1_western</v>
      </c>
      <c r="AN1733" s="0" t="str">
        <f aca="false">IF(AND($CF1733&lt;&gt;"",IFERROR(INDEX(subsample_country_map!$E:$E,MATCH($CF1733,subsample_country_map!$A:$A,0)),"")&lt;&gt;""),INDEX(subsample_country_map!$E:$E,MATCH($CF1733,subsample_country_map!$A:$A,0)),INDEX(lookup!$AD:$AD,MATCH($A1733,lookup!$A:$A,0)))</f>
        <v>1_common law</v>
      </c>
      <c r="AO1733" s="0" t="str">
        <f aca="false">INDEX(lookup!$Y:$Y,MATCH($A1733,lookup!$A:$A,0))</f>
        <v>0_published</v>
      </c>
      <c r="AP1733" s="0" t="str">
        <f aca="false">INDEX(lookup!$Z:$Z,MATCH($A1733,lookup!$A:$A,0))</f>
        <v>1_VHB high</v>
      </c>
      <c r="AQ1733" s="0" t="str">
        <f aca="false">INDEX(lookup!$W:$W,MATCH($A1733,lookup!$A:$A,0))</f>
        <v>2_sust</v>
      </c>
      <c r="AS1733" s="0" t="s">
        <v>91</v>
      </c>
      <c r="AT1733" s="0" t="s">
        <v>111</v>
      </c>
      <c r="AU1733" s="0" t="s">
        <v>93</v>
      </c>
      <c r="AY1733" s="0" t="s">
        <v>406</v>
      </c>
      <c r="AZ1733" s="0" t="s">
        <v>291</v>
      </c>
      <c r="BA1733" s="0" t="s">
        <v>95</v>
      </c>
      <c r="BB1733" s="0" t="s">
        <v>347</v>
      </c>
      <c r="BC1733" s="0" t="s">
        <v>97</v>
      </c>
      <c r="BD1733" s="0" t="s">
        <v>97</v>
      </c>
      <c r="BE1733" s="0" t="s">
        <v>98</v>
      </c>
      <c r="BI1733" s="0" t="s">
        <v>189</v>
      </c>
      <c r="BJ1733" s="0" t="s">
        <v>6250</v>
      </c>
      <c r="BK1733" s="0" t="s">
        <v>6246</v>
      </c>
      <c r="BL1733" s="0" t="s">
        <v>6251</v>
      </c>
      <c r="BM1733" s="0" t="s">
        <v>6198</v>
      </c>
      <c r="BN1733" s="0" t="s">
        <v>6145</v>
      </c>
      <c r="BO1733" s="0" t="s">
        <v>769</v>
      </c>
      <c r="BP1733" s="0" t="s">
        <v>6139</v>
      </c>
      <c r="BQ1733" s="0" t="s">
        <v>85</v>
      </c>
      <c r="BT1733" s="0" t="n">
        <v>0</v>
      </c>
      <c r="BU1733" s="0" t="s">
        <v>6146</v>
      </c>
      <c r="BW1733" s="0" t="n">
        <v>2010</v>
      </c>
      <c r="BX1733" s="0" t="n">
        <v>2018</v>
      </c>
      <c r="BY1733" s="0" t="s">
        <v>6147</v>
      </c>
      <c r="BZ1733" s="0" t="n">
        <v>2014</v>
      </c>
      <c r="CA1733" s="0" t="n">
        <v>0.333333333333333</v>
      </c>
      <c r="CB1733" s="0" t="n">
        <v>0</v>
      </c>
      <c r="CC1733" s="0" t="n">
        <v>1</v>
      </c>
      <c r="CD1733" s="0" t="n">
        <v>-0.0983155510034262</v>
      </c>
      <c r="CE1733" s="0" t="n">
        <v>1</v>
      </c>
    </row>
    <row r="1734" customFormat="false" ht="15" hidden="false" customHeight="false" outlineLevel="0" collapsed="false">
      <c r="A1734" s="0" t="s">
        <v>6139</v>
      </c>
      <c r="B1734" s="0" t="n">
        <v>3039</v>
      </c>
      <c r="C1734" s="0" t="n">
        <v>-0.027</v>
      </c>
      <c r="D1734" s="0" t="n">
        <v>1469</v>
      </c>
      <c r="E1734" s="0" t="n">
        <f aca="false">IF(ISNUMBER($BA1734),$BA1734,IF(AND(ISNUMBER($D1734),ISNUMBER($BW1734),ISNUMBER($BX1734)),$D1734*($BX1734-$BW1734+1),""))</f>
        <v>13221</v>
      </c>
      <c r="H1734" s="0" t="s">
        <v>85</v>
      </c>
      <c r="I1734" s="0" t="s">
        <v>86</v>
      </c>
      <c r="J1734" s="0" t="n">
        <f aca="false">IF($BW1734&lt;&gt;"",$BW1734,"")</f>
        <v>2010</v>
      </c>
      <c r="K1734" s="0" t="n">
        <f aca="false">IF($BX1734&lt;&gt;"",$BX1734,"")</f>
        <v>2018</v>
      </c>
      <c r="L1734" s="0" t="n">
        <f aca="false">IF(AND(ISNUMBER($BW1734),ISNUMBER($BX1734)),($BW1734+$BX1734)/2,"")</f>
        <v>2014</v>
      </c>
      <c r="M1734" s="0" t="n">
        <f aca="false">IF($L1734&lt;&gt;"",$L1734,"")</f>
        <v>2014</v>
      </c>
      <c r="N1734" s="0" t="n">
        <f aca="false">IF(AND(ISNUMBER($BW1734),ISNUMBER($BX1734)),MIN(1,MAX(0,($BX1734-2016+1)/($BX1734-$BW1734+1))),"")</f>
        <v>0.333333333333333</v>
      </c>
      <c r="O1734" s="0" t="n">
        <f aca="false">IF(AND(ISNUMBER($BW1734),ISNUMBER($BX1734)),MIN(1,MAX(0,($BX1734-2017+1)/($BX1734-$BW1734+1))),"")</f>
        <v>0.222222222222222</v>
      </c>
      <c r="P1734" s="0" t="n">
        <f aca="false">IF(AND(ISNUMBER($BW1734),ISNUMBER($BX1734)),MIN(1,MAX(0,($BX1734-2018+1)/($BX1734-$BW1734+1))),"")</f>
        <v>0.111111111111111</v>
      </c>
      <c r="Q1734" s="0" t="n">
        <f aca="false">IF(AND(ISNUMBER($BW1734),ISNUMBER($BX1734)),MIN(1,MAX(0,($BX1734-2019+1)/($BX1734-$BW1734+1))),"")</f>
        <v>0</v>
      </c>
      <c r="R1734" s="0" t="n">
        <f aca="false">IF(AND(ISNUMBER($BW1734),ISNUMBER($BX1734)),MIN(1,MAX(0,($BX1734-2016+1)/($BX1734-$BW1734+1))),"")</f>
        <v>0.333333333333333</v>
      </c>
      <c r="S1734" s="0" t="n">
        <f aca="false">IF($L1734&lt;&gt;"",IF($L1734&gt;=2015.5,1,0),"")</f>
        <v>0</v>
      </c>
      <c r="T1734" s="0" t="n">
        <f aca="false">IF($L1734&lt;&gt;"",IF($L1734&gt;=2016,1,0),"")</f>
        <v>0</v>
      </c>
      <c r="U1734" s="0" t="n">
        <f aca="false">IF(ISNUMBER($BX1734),IF($BX1734&gt;=2016,1,0),"")</f>
        <v>1</v>
      </c>
      <c r="V1734" s="0" t="n">
        <f aca="false">IF(ISNUMBER($BW1734),IF($BW1734&gt;=2016,1,0),"")</f>
        <v>0</v>
      </c>
      <c r="W1734" s="0" t="str">
        <f aca="false">IF(AND(ISNUMBER($BW1734),ISNUMBER($BX1734)),IF($BW1734&gt;=2016,"post-only",IF($BX1734&lt;2016,"pre-only","mixed")),"")</f>
        <v>mixed</v>
      </c>
      <c r="X1734" s="0" t="n">
        <f aca="false">IF(AND(ISNUMBER($BW1734),ISNUMBER($BX1734)),MIN(1,MAX(0,($BX1734-2017+1)/($BX1734-$BW1734+1))),"")</f>
        <v>0.222222222222222</v>
      </c>
      <c r="Y1734" s="0" t="n">
        <f aca="false">IF(AND(ISNUMBER($BW1734),ISNUMBER($BX1734)),MIN(1,MAX(0,($BX1734-2018+1)/($BX1734-$BW1734+1))),"")</f>
        <v>0.111111111111111</v>
      </c>
      <c r="Z1734" s="0" t="n">
        <f aca="false">IF(AND(ISNUMBER($BW1734),ISNUMBER($BX1734)),MIN(1,MAX(0,($BX1734-2019+1)/($BX1734-$BW1734+1))),"")</f>
        <v>0</v>
      </c>
      <c r="AA1734" s="0" t="n">
        <f aca="false">IF(ISNUMBER($BX1734),IF($BX1734&gt;=2017,1,0),"")</f>
        <v>1</v>
      </c>
      <c r="AB1734" s="0" t="n">
        <f aca="false">IF(ISNUMBER($BX1734),IF($BX1734&gt;=2018,1,0),"")</f>
        <v>1</v>
      </c>
      <c r="AC1734" s="0" t="n">
        <f aca="false">IF(ISNUMBER($BX1734),IF($BX1734&gt;=2019,1,0),"")</f>
        <v>0</v>
      </c>
      <c r="AD1734" s="0" t="n">
        <f aca="false">IF($L1734&lt;&gt;"",IF($L1734&gt;2013,1,0),"")</f>
        <v>1</v>
      </c>
      <c r="AE1734" s="0" t="n">
        <f aca="false">IF($L1734&lt;&gt;"",1+IF($L1734&gt;2011,1,0)+IF($L1734&gt;2014,1,0),"")</f>
        <v>2</v>
      </c>
      <c r="AF1734" s="0" t="s">
        <v>87</v>
      </c>
      <c r="AG1734" s="0" t="s">
        <v>88</v>
      </c>
      <c r="AH1734" s="0" t="s">
        <v>89</v>
      </c>
      <c r="AI1734" s="0" t="s">
        <v>497</v>
      </c>
      <c r="AJ1734" s="0" t="s">
        <v>497</v>
      </c>
      <c r="AK1734" s="0" t="str">
        <f aca="false">IF(AND($CF1734&lt;&gt;"",IFERROR(INDEX(subsample_country_map!$B:$B,MATCH($CF1734,subsample_country_map!$A:$A,0)),"")&lt;&gt;""),INDEX(subsample_country_map!$B:$B,MATCH($CF1734,subsample_country_map!$A:$A,0)),INDEX(lookup!$AA:$AA,MATCH($A1734,lookup!$A:$A,0)))</f>
        <v>2_Europe</v>
      </c>
      <c r="AL1734" s="0" t="str">
        <f aca="false">IF(AND($CF1734&lt;&gt;"",IFERROR(INDEX(subsample_country_map!$C:$C,MATCH($CF1734,subsample_country_map!$A:$A,0)),"")&lt;&gt;""),INDEX(subsample_country_map!$C:$C,MATCH($CF1734,subsample_country_map!$A:$A,0)),INDEX(lookup!$AB:$AB,MATCH($A1734,lookup!$A:$A,0)))</f>
        <v>1_developed</v>
      </c>
      <c r="AM1734" s="0" t="str">
        <f aca="false">IF(AND($CF1734&lt;&gt;"",IFERROR(INDEX(subsample_country_map!$D:$D,MATCH($CF1734,subsample_country_map!$A:$A,0)),"")&lt;&gt;""),INDEX(subsample_country_map!$D:$D,MATCH($CF1734,subsample_country_map!$A:$A,0)),INDEX(lookup!$AC:$AC,MATCH($A1734,lookup!$A:$A,0)))</f>
        <v>1_western</v>
      </c>
      <c r="AN1734" s="0" t="str">
        <f aca="false">IF(AND($CF1734&lt;&gt;"",IFERROR(INDEX(subsample_country_map!$E:$E,MATCH($CF1734,subsample_country_map!$A:$A,0)),"")&lt;&gt;""),INDEX(subsample_country_map!$E:$E,MATCH($CF1734,subsample_country_map!$A:$A,0)),INDEX(lookup!$AD:$AD,MATCH($A1734,lookup!$A:$A,0)))</f>
        <v>1_common law</v>
      </c>
      <c r="AO1734" s="0" t="str">
        <f aca="false">INDEX(lookup!$Y:$Y,MATCH($A1734,lookup!$A:$A,0))</f>
        <v>0_published</v>
      </c>
      <c r="AP1734" s="0" t="str">
        <f aca="false">INDEX(lookup!$Z:$Z,MATCH($A1734,lookup!$A:$A,0))</f>
        <v>1_VHB high</v>
      </c>
      <c r="AQ1734" s="0" t="str">
        <f aca="false">INDEX(lookup!$W:$W,MATCH($A1734,lookup!$A:$A,0))</f>
        <v>2_sust</v>
      </c>
      <c r="AS1734" s="0" t="s">
        <v>91</v>
      </c>
      <c r="AT1734" s="0" t="s">
        <v>111</v>
      </c>
      <c r="AU1734" s="0" t="s">
        <v>93</v>
      </c>
      <c r="AY1734" s="0" t="s">
        <v>6252</v>
      </c>
      <c r="AZ1734" s="0" t="s">
        <v>3097</v>
      </c>
      <c r="BA1734" s="0" t="s">
        <v>95</v>
      </c>
      <c r="BB1734" s="0" t="s">
        <v>347</v>
      </c>
      <c r="BC1734" s="0" t="s">
        <v>97</v>
      </c>
      <c r="BD1734" s="0" t="s">
        <v>97</v>
      </c>
      <c r="BE1734" s="0" t="s">
        <v>98</v>
      </c>
      <c r="BI1734" s="0" t="s">
        <v>189</v>
      </c>
      <c r="BJ1734" s="0" t="s">
        <v>6253</v>
      </c>
      <c r="BK1734" s="0" t="s">
        <v>6246</v>
      </c>
      <c r="BL1734" s="0" t="s">
        <v>6254</v>
      </c>
      <c r="BM1734" s="0" t="s">
        <v>6213</v>
      </c>
      <c r="BN1734" s="0" t="s">
        <v>6145</v>
      </c>
      <c r="BO1734" s="0" t="s">
        <v>769</v>
      </c>
      <c r="BP1734" s="0" t="s">
        <v>6139</v>
      </c>
      <c r="BQ1734" s="0" t="s">
        <v>85</v>
      </c>
      <c r="BT1734" s="0" t="n">
        <v>0</v>
      </c>
      <c r="BU1734" s="0" t="s">
        <v>6146</v>
      </c>
      <c r="BW1734" s="0" t="n">
        <v>2010</v>
      </c>
      <c r="BX1734" s="0" t="n">
        <v>2018</v>
      </c>
      <c r="BY1734" s="0" t="s">
        <v>6147</v>
      </c>
      <c r="BZ1734" s="0" t="n">
        <v>2014</v>
      </c>
      <c r="CA1734" s="0" t="n">
        <v>0.333333333333333</v>
      </c>
      <c r="CB1734" s="0" t="n">
        <v>0</v>
      </c>
      <c r="CC1734" s="0" t="n">
        <v>1</v>
      </c>
      <c r="CD1734" s="0" t="n">
        <v>-0.0270065638712766</v>
      </c>
      <c r="CE1734" s="0" t="n">
        <v>1</v>
      </c>
    </row>
    <row r="1735" customFormat="false" ht="15" hidden="false" customHeight="false" outlineLevel="0" collapsed="false">
      <c r="A1735" s="0" t="s">
        <v>6139</v>
      </c>
      <c r="B1735" s="0" t="n">
        <v>3040</v>
      </c>
      <c r="C1735" s="0" t="n">
        <v>-0.021</v>
      </c>
      <c r="D1735" s="0" t="n">
        <v>1469</v>
      </c>
      <c r="E1735" s="0" t="n">
        <f aca="false">IF(ISNUMBER($BA1735),$BA1735,IF(AND(ISNUMBER($D1735),ISNUMBER($BW1735),ISNUMBER($BX1735)),$D1735*($BX1735-$BW1735+1),""))</f>
        <v>13221</v>
      </c>
      <c r="H1735" s="0" t="s">
        <v>85</v>
      </c>
      <c r="I1735" s="0" t="s">
        <v>86</v>
      </c>
      <c r="J1735" s="0" t="n">
        <f aca="false">IF($BW1735&lt;&gt;"",$BW1735,"")</f>
        <v>2010</v>
      </c>
      <c r="K1735" s="0" t="n">
        <f aca="false">IF($BX1735&lt;&gt;"",$BX1735,"")</f>
        <v>2018</v>
      </c>
      <c r="L1735" s="0" t="n">
        <f aca="false">IF(AND(ISNUMBER($BW1735),ISNUMBER($BX1735)),($BW1735+$BX1735)/2,"")</f>
        <v>2014</v>
      </c>
      <c r="M1735" s="0" t="n">
        <f aca="false">IF($L1735&lt;&gt;"",$L1735,"")</f>
        <v>2014</v>
      </c>
      <c r="N1735" s="0" t="n">
        <f aca="false">IF(AND(ISNUMBER($BW1735),ISNUMBER($BX1735)),MIN(1,MAX(0,($BX1735-2016+1)/($BX1735-$BW1735+1))),"")</f>
        <v>0.333333333333333</v>
      </c>
      <c r="O1735" s="0" t="n">
        <f aca="false">IF(AND(ISNUMBER($BW1735),ISNUMBER($BX1735)),MIN(1,MAX(0,($BX1735-2017+1)/($BX1735-$BW1735+1))),"")</f>
        <v>0.222222222222222</v>
      </c>
      <c r="P1735" s="0" t="n">
        <f aca="false">IF(AND(ISNUMBER($BW1735),ISNUMBER($BX1735)),MIN(1,MAX(0,($BX1735-2018+1)/($BX1735-$BW1735+1))),"")</f>
        <v>0.111111111111111</v>
      </c>
      <c r="Q1735" s="0" t="n">
        <f aca="false">IF(AND(ISNUMBER($BW1735),ISNUMBER($BX1735)),MIN(1,MAX(0,($BX1735-2019+1)/($BX1735-$BW1735+1))),"")</f>
        <v>0</v>
      </c>
      <c r="R1735" s="0" t="n">
        <f aca="false">IF(AND(ISNUMBER($BW1735),ISNUMBER($BX1735)),MIN(1,MAX(0,($BX1735-2016+1)/($BX1735-$BW1735+1))),"")</f>
        <v>0.333333333333333</v>
      </c>
      <c r="S1735" s="0" t="n">
        <f aca="false">IF($L1735&lt;&gt;"",IF($L1735&gt;=2015.5,1,0),"")</f>
        <v>0</v>
      </c>
      <c r="T1735" s="0" t="n">
        <f aca="false">IF($L1735&lt;&gt;"",IF($L1735&gt;=2016,1,0),"")</f>
        <v>0</v>
      </c>
      <c r="U1735" s="0" t="n">
        <f aca="false">IF(ISNUMBER($BX1735),IF($BX1735&gt;=2016,1,0),"")</f>
        <v>1</v>
      </c>
      <c r="V1735" s="0" t="n">
        <f aca="false">IF(ISNUMBER($BW1735),IF($BW1735&gt;=2016,1,0),"")</f>
        <v>0</v>
      </c>
      <c r="W1735" s="0" t="str">
        <f aca="false">IF(AND(ISNUMBER($BW1735),ISNUMBER($BX1735)),IF($BW1735&gt;=2016,"post-only",IF($BX1735&lt;2016,"pre-only","mixed")),"")</f>
        <v>mixed</v>
      </c>
      <c r="X1735" s="0" t="n">
        <f aca="false">IF(AND(ISNUMBER($BW1735),ISNUMBER($BX1735)),MIN(1,MAX(0,($BX1735-2017+1)/($BX1735-$BW1735+1))),"")</f>
        <v>0.222222222222222</v>
      </c>
      <c r="Y1735" s="0" t="n">
        <f aca="false">IF(AND(ISNUMBER($BW1735),ISNUMBER($BX1735)),MIN(1,MAX(0,($BX1735-2018+1)/($BX1735-$BW1735+1))),"")</f>
        <v>0.111111111111111</v>
      </c>
      <c r="Z1735" s="0" t="n">
        <f aca="false">IF(AND(ISNUMBER($BW1735),ISNUMBER($BX1735)),MIN(1,MAX(0,($BX1735-2019+1)/($BX1735-$BW1735+1))),"")</f>
        <v>0</v>
      </c>
      <c r="AA1735" s="0" t="n">
        <f aca="false">IF(ISNUMBER($BX1735),IF($BX1735&gt;=2017,1,0),"")</f>
        <v>1</v>
      </c>
      <c r="AB1735" s="0" t="n">
        <f aca="false">IF(ISNUMBER($BX1735),IF($BX1735&gt;=2018,1,0),"")</f>
        <v>1</v>
      </c>
      <c r="AC1735" s="0" t="n">
        <f aca="false">IF(ISNUMBER($BX1735),IF($BX1735&gt;=2019,1,0),"")</f>
        <v>0</v>
      </c>
      <c r="AD1735" s="0" t="n">
        <f aca="false">IF($L1735&lt;&gt;"",IF($L1735&gt;2013,1,0),"")</f>
        <v>1</v>
      </c>
      <c r="AE1735" s="0" t="n">
        <f aca="false">IF($L1735&lt;&gt;"",1+IF($L1735&gt;2011,1,0)+IF($L1735&gt;2014,1,0),"")</f>
        <v>2</v>
      </c>
      <c r="AF1735" s="0" t="s">
        <v>87</v>
      </c>
      <c r="AG1735" s="0" t="s">
        <v>88</v>
      </c>
      <c r="AH1735" s="0" t="s">
        <v>89</v>
      </c>
      <c r="AI1735" s="0" t="s">
        <v>497</v>
      </c>
      <c r="AJ1735" s="0" t="s">
        <v>497</v>
      </c>
      <c r="AK1735" s="0" t="str">
        <f aca="false">IF(AND($CF1735&lt;&gt;"",IFERROR(INDEX(subsample_country_map!$B:$B,MATCH($CF1735,subsample_country_map!$A:$A,0)),"")&lt;&gt;""),INDEX(subsample_country_map!$B:$B,MATCH($CF1735,subsample_country_map!$A:$A,0)),INDEX(lookup!$AA:$AA,MATCH($A1735,lookup!$A:$A,0)))</f>
        <v>2_Europe</v>
      </c>
      <c r="AL1735" s="0" t="str">
        <f aca="false">IF(AND($CF1735&lt;&gt;"",IFERROR(INDEX(subsample_country_map!$C:$C,MATCH($CF1735,subsample_country_map!$A:$A,0)),"")&lt;&gt;""),INDEX(subsample_country_map!$C:$C,MATCH($CF1735,subsample_country_map!$A:$A,0)),INDEX(lookup!$AB:$AB,MATCH($A1735,lookup!$A:$A,0)))</f>
        <v>1_developed</v>
      </c>
      <c r="AM1735" s="0" t="str">
        <f aca="false">IF(AND($CF1735&lt;&gt;"",IFERROR(INDEX(subsample_country_map!$D:$D,MATCH($CF1735,subsample_country_map!$A:$A,0)),"")&lt;&gt;""),INDEX(subsample_country_map!$D:$D,MATCH($CF1735,subsample_country_map!$A:$A,0)),INDEX(lookup!$AC:$AC,MATCH($A1735,lookup!$A:$A,0)))</f>
        <v>1_western</v>
      </c>
      <c r="AN1735" s="0" t="str">
        <f aca="false">IF(AND($CF1735&lt;&gt;"",IFERROR(INDEX(subsample_country_map!$E:$E,MATCH($CF1735,subsample_country_map!$A:$A,0)),"")&lt;&gt;""),INDEX(subsample_country_map!$E:$E,MATCH($CF1735,subsample_country_map!$A:$A,0)),INDEX(lookup!$AD:$AD,MATCH($A1735,lookup!$A:$A,0)))</f>
        <v>1_common law</v>
      </c>
      <c r="AO1735" s="0" t="str">
        <f aca="false">INDEX(lookup!$Y:$Y,MATCH($A1735,lookup!$A:$A,0))</f>
        <v>0_published</v>
      </c>
      <c r="AP1735" s="0" t="str">
        <f aca="false">INDEX(lookup!$Z:$Z,MATCH($A1735,lookup!$A:$A,0))</f>
        <v>1_VHB high</v>
      </c>
      <c r="AQ1735" s="0" t="str">
        <f aca="false">INDEX(lookup!$W:$W,MATCH($A1735,lookup!$A:$A,0))</f>
        <v>2_sust</v>
      </c>
      <c r="AS1735" s="0" t="s">
        <v>91</v>
      </c>
      <c r="AT1735" s="0" t="s">
        <v>111</v>
      </c>
      <c r="AU1735" s="0" t="s">
        <v>93</v>
      </c>
      <c r="AY1735" s="0" t="s">
        <v>6255</v>
      </c>
      <c r="AZ1735" s="0" t="s">
        <v>4367</v>
      </c>
      <c r="BA1735" s="0" t="s">
        <v>95</v>
      </c>
      <c r="BB1735" s="0" t="s">
        <v>347</v>
      </c>
      <c r="BC1735" s="0" t="s">
        <v>97</v>
      </c>
      <c r="BD1735" s="0" t="s">
        <v>97</v>
      </c>
      <c r="BE1735" s="0" t="s">
        <v>98</v>
      </c>
      <c r="BI1735" s="0" t="s">
        <v>189</v>
      </c>
      <c r="BJ1735" s="0" t="s">
        <v>6256</v>
      </c>
      <c r="BK1735" s="0" t="s">
        <v>6246</v>
      </c>
      <c r="BL1735" s="0" t="s">
        <v>6257</v>
      </c>
      <c r="BM1735" s="0" t="s">
        <v>6230</v>
      </c>
      <c r="BN1735" s="0" t="s">
        <v>6145</v>
      </c>
      <c r="BO1735" s="0" t="s">
        <v>769</v>
      </c>
      <c r="BP1735" s="0" t="s">
        <v>6139</v>
      </c>
      <c r="BQ1735" s="0" t="s">
        <v>85</v>
      </c>
      <c r="BT1735" s="0" t="n">
        <v>0</v>
      </c>
      <c r="BU1735" s="0" t="s">
        <v>6146</v>
      </c>
      <c r="BW1735" s="0" t="n">
        <v>2010</v>
      </c>
      <c r="BX1735" s="0" t="n">
        <v>2018</v>
      </c>
      <c r="BY1735" s="0" t="s">
        <v>6147</v>
      </c>
      <c r="BZ1735" s="0" t="n">
        <v>2014</v>
      </c>
      <c r="CA1735" s="0" t="n">
        <v>0.333333333333333</v>
      </c>
      <c r="CB1735" s="0" t="n">
        <v>0</v>
      </c>
      <c r="CC1735" s="0" t="n">
        <v>1</v>
      </c>
      <c r="CD1735" s="0" t="n">
        <v>-0.0210030878170776</v>
      </c>
      <c r="CE1735" s="0" t="n">
        <v>1</v>
      </c>
    </row>
    <row r="1736" customFormat="false" ht="15" hidden="false" customHeight="false" outlineLevel="0" collapsed="false">
      <c r="A1736" s="0" t="s">
        <v>6258</v>
      </c>
      <c r="B1736" s="0" t="n">
        <v>3041</v>
      </c>
      <c r="C1736" s="0" t="n">
        <v>-0.0833628747335783</v>
      </c>
      <c r="D1736" s="0" t="n">
        <v>7002</v>
      </c>
      <c r="E1736" s="0" t="n">
        <f aca="false">IF(ISNUMBER($BA1736),$BA1736,IF(AND(ISNUMBER($D1736),ISNUMBER($BW1736),ISNUMBER($BX1736)),$D1736*($BX1736-$BW1736+1),""))</f>
        <v>7002</v>
      </c>
      <c r="H1736" s="0" t="s">
        <v>118</v>
      </c>
      <c r="I1736" s="0" t="s">
        <v>344</v>
      </c>
      <c r="J1736" s="0" t="n">
        <f aca="false">IF($BW1736&lt;&gt;"",$BW1736,"")</f>
        <v>2015</v>
      </c>
      <c r="K1736" s="0" t="n">
        <f aca="false">IF($BX1736&lt;&gt;"",$BX1736,"")</f>
        <v>2020</v>
      </c>
      <c r="L1736" s="0" t="n">
        <f aca="false">IF(AND(ISNUMBER($BW1736),ISNUMBER($BX1736)),($BW1736+$BX1736)/2,"")</f>
        <v>2017.5</v>
      </c>
      <c r="M1736" s="0" t="n">
        <f aca="false">IF($L1736&lt;&gt;"",$L1736,"")</f>
        <v>2017.5</v>
      </c>
      <c r="N1736" s="0" t="n">
        <f aca="false">IF(AND(ISNUMBER($BW1736),ISNUMBER($BX1736)),MIN(1,MAX(0,($BX1736-2016+1)/($BX1736-$BW1736+1))),"")</f>
        <v>0.833333333333333</v>
      </c>
      <c r="O1736" s="0" t="n">
        <f aca="false">IF(AND(ISNUMBER($BW1736),ISNUMBER($BX1736)),MIN(1,MAX(0,($BX1736-2017+1)/($BX1736-$BW1736+1))),"")</f>
        <v>0.666666666666667</v>
      </c>
      <c r="P1736" s="0" t="n">
        <f aca="false">IF(AND(ISNUMBER($BW1736),ISNUMBER($BX1736)),MIN(1,MAX(0,($BX1736-2018+1)/($BX1736-$BW1736+1))),"")</f>
        <v>0.5</v>
      </c>
      <c r="Q1736" s="0" t="n">
        <f aca="false">IF(AND(ISNUMBER($BW1736),ISNUMBER($BX1736)),MIN(1,MAX(0,($BX1736-2019+1)/($BX1736-$BW1736+1))),"")</f>
        <v>0.333333333333333</v>
      </c>
      <c r="R1736" s="0" t="n">
        <f aca="false">IF(AND(ISNUMBER($BW1736),ISNUMBER($BX1736)),MIN(1,MAX(0,($BX1736-2016+1)/($BX1736-$BW1736+1))),"")</f>
        <v>0.833333333333333</v>
      </c>
      <c r="S1736" s="0" t="n">
        <f aca="false">IF($L1736&lt;&gt;"",IF($L1736&gt;=2015.5,1,0),"")</f>
        <v>1</v>
      </c>
      <c r="T1736" s="0" t="n">
        <f aca="false">IF($L1736&lt;&gt;"",IF($L1736&gt;=2016,1,0),"")</f>
        <v>1</v>
      </c>
      <c r="U1736" s="0" t="n">
        <f aca="false">IF(ISNUMBER($BX1736),IF($BX1736&gt;=2016,1,0),"")</f>
        <v>1</v>
      </c>
      <c r="V1736" s="0" t="n">
        <f aca="false">IF(ISNUMBER($BW1736),IF($BW1736&gt;=2016,1,0),"")</f>
        <v>0</v>
      </c>
      <c r="W1736" s="0" t="str">
        <f aca="false">IF(AND(ISNUMBER($BW1736),ISNUMBER($BX1736)),IF($BW1736&gt;=2016,"post-only",IF($BX1736&lt;2016,"pre-only","mixed")),"")</f>
        <v>mixed</v>
      </c>
      <c r="X1736" s="0" t="n">
        <f aca="false">IF(AND(ISNUMBER($BW1736),ISNUMBER($BX1736)),MIN(1,MAX(0,($BX1736-2017+1)/($BX1736-$BW1736+1))),"")</f>
        <v>0.666666666666667</v>
      </c>
      <c r="Y1736" s="0" t="n">
        <f aca="false">IF(AND(ISNUMBER($BW1736),ISNUMBER($BX1736)),MIN(1,MAX(0,($BX1736-2018+1)/($BX1736-$BW1736+1))),"")</f>
        <v>0.5</v>
      </c>
      <c r="Z1736" s="0" t="n">
        <f aca="false">IF(AND(ISNUMBER($BW1736),ISNUMBER($BX1736)),MIN(1,MAX(0,($BX1736-2019+1)/($BX1736-$BW1736+1))),"")</f>
        <v>0.333333333333333</v>
      </c>
      <c r="AA1736" s="0" t="n">
        <f aca="false">IF(ISNUMBER($BX1736),IF($BX1736&gt;=2017,1,0),"")</f>
        <v>1</v>
      </c>
      <c r="AB1736" s="0" t="n">
        <f aca="false">IF(ISNUMBER($BX1736),IF($BX1736&gt;=2018,1,0),"")</f>
        <v>1</v>
      </c>
      <c r="AC1736" s="0" t="n">
        <f aca="false">IF(ISNUMBER($BX1736),IF($BX1736&gt;=2019,1,0),"")</f>
        <v>1</v>
      </c>
      <c r="AD1736" s="0" t="n">
        <f aca="false">IF($L1736&lt;&gt;"",IF($L1736&gt;2013,1,0),"")</f>
        <v>1</v>
      </c>
      <c r="AE1736" s="0" t="n">
        <f aca="false">IF($L1736&lt;&gt;"",1+IF($L1736&gt;2011,1,0)+IF($L1736&gt;2014,1,0),"")</f>
        <v>3</v>
      </c>
      <c r="AF1736" s="0" t="s">
        <v>747</v>
      </c>
      <c r="AG1736" s="0" t="s">
        <v>436</v>
      </c>
      <c r="AH1736" s="0" t="s">
        <v>89</v>
      </c>
      <c r="AI1736" s="0" t="s">
        <v>90</v>
      </c>
      <c r="AJ1736" s="0" t="s">
        <v>90</v>
      </c>
      <c r="AK1736" s="0" t="str">
        <f aca="false">IF(AND($CF1736&lt;&gt;"",IFERROR(INDEX(subsample_country_map!$B:$B,MATCH($CF1736,subsample_country_map!$A:$A,0)),"")&lt;&gt;""),INDEX(subsample_country_map!$B:$B,MATCH($CF1736,subsample_country_map!$A:$A,0)),INDEX(lookup!$AA:$AA,MATCH($A1736,lookup!$A:$A,0)))</f>
        <v>99_NCE</v>
      </c>
      <c r="AL1736" s="0" t="str">
        <f aca="false">IF(AND($CF1736&lt;&gt;"",IFERROR(INDEX(subsample_country_map!$C:$C,MATCH($CF1736,subsample_country_map!$A:$A,0)),"")&lt;&gt;""),INDEX(subsample_country_map!$C:$C,MATCH($CF1736,subsample_country_map!$A:$A,0)),INDEX(lookup!$AB:$AB,MATCH($A1736,lookup!$A:$A,0)))</f>
        <v>99_NCE</v>
      </c>
      <c r="AM1736" s="0" t="str">
        <f aca="false">IF(AND($CF1736&lt;&gt;"",IFERROR(INDEX(subsample_country_map!$D:$D,MATCH($CF1736,subsample_country_map!$A:$A,0)),"")&lt;&gt;""),INDEX(subsample_country_map!$D:$D,MATCH($CF1736,subsample_country_map!$A:$A,0)),INDEX(lookup!$AC:$AC,MATCH($A1736,lookup!$A:$A,0)))</f>
        <v>99_NCE</v>
      </c>
      <c r="AN1736" s="0" t="str">
        <f aca="false">IF(AND($CF1736&lt;&gt;"",IFERROR(INDEX(subsample_country_map!$E:$E,MATCH($CF1736,subsample_country_map!$A:$A,0)),"")&lt;&gt;""),INDEX(subsample_country_map!$E:$E,MATCH($CF1736,subsample_country_map!$A:$A,0)),INDEX(lookup!$AD:$AD,MATCH($A1736,lookup!$A:$A,0)))</f>
        <v>99_NCE</v>
      </c>
      <c r="AO1736" s="0" t="str">
        <f aca="false">INDEX(lookup!$Y:$Y,MATCH($A1736,lookup!$A:$A,0))</f>
        <v>0_published</v>
      </c>
      <c r="AP1736" s="0" t="str">
        <f aca="false">INDEX(lookup!$Z:$Z,MATCH($A1736,lookup!$A:$A,0))</f>
        <v>1_VHB high</v>
      </c>
      <c r="AQ1736" s="0" t="str">
        <f aca="false">INDEX(lookup!$W:$W,MATCH($A1736,lookup!$A:$A,0))</f>
        <v>1_fin/acc/econ</v>
      </c>
      <c r="AS1736" s="0" t="s">
        <v>91</v>
      </c>
      <c r="AT1736" s="0" t="s">
        <v>111</v>
      </c>
      <c r="AU1736" s="0" t="s">
        <v>93</v>
      </c>
      <c r="AV1736" s="0" t="s">
        <v>2522</v>
      </c>
      <c r="AW1736" s="0" t="s">
        <v>947</v>
      </c>
      <c r="BA1736" s="0" t="n">
        <v>7002</v>
      </c>
      <c r="BB1736" s="0" t="s">
        <v>96</v>
      </c>
      <c r="BC1736" s="0" t="s">
        <v>358</v>
      </c>
      <c r="BD1736" s="0" t="s">
        <v>142</v>
      </c>
      <c r="BE1736" s="0" t="s">
        <v>98</v>
      </c>
      <c r="BI1736" s="0" t="s">
        <v>143</v>
      </c>
      <c r="BJ1736" s="0" t="s">
        <v>6259</v>
      </c>
      <c r="BK1736" s="0" t="s">
        <v>144</v>
      </c>
      <c r="BL1736" s="0" t="s">
        <v>6260</v>
      </c>
      <c r="BM1736" s="0" t="s">
        <v>6261</v>
      </c>
      <c r="BN1736" s="0" t="s">
        <v>6262</v>
      </c>
      <c r="BO1736" s="0" t="s">
        <v>105</v>
      </c>
      <c r="BP1736" s="0" t="s">
        <v>6258</v>
      </c>
      <c r="BQ1736" s="0" t="s">
        <v>127</v>
      </c>
      <c r="BT1736" s="0" t="n">
        <v>0</v>
      </c>
      <c r="BU1736" s="0" t="s">
        <v>6263</v>
      </c>
      <c r="BW1736" s="0" t="n">
        <v>2015</v>
      </c>
      <c r="BX1736" s="0" t="n">
        <v>2020</v>
      </c>
      <c r="BY1736" s="0" t="s">
        <v>6264</v>
      </c>
      <c r="BZ1736" s="0" t="n">
        <v>2017.5</v>
      </c>
      <c r="CA1736" s="0" t="n">
        <v>0.833333333333333</v>
      </c>
      <c r="CB1736" s="0" t="n">
        <v>1</v>
      </c>
      <c r="CC1736" s="0" t="n">
        <v>1</v>
      </c>
      <c r="CD1736" s="0" t="n">
        <v>-0.0835567903888007</v>
      </c>
      <c r="CE1736" s="0" t="n">
        <v>1</v>
      </c>
    </row>
    <row r="1737" customFormat="false" ht="15" hidden="false" customHeight="false" outlineLevel="0" collapsed="false">
      <c r="A1737" s="0" t="s">
        <v>6258</v>
      </c>
      <c r="B1737" s="0" t="n">
        <v>3042</v>
      </c>
      <c r="C1737" s="0" t="n">
        <v>-0.0238943339512893</v>
      </c>
      <c r="D1737" s="0" t="n">
        <v>7002</v>
      </c>
      <c r="E1737" s="0" t="n">
        <f aca="false">IF(ISNUMBER($BA1737),$BA1737,IF(AND(ISNUMBER($D1737),ISNUMBER($BW1737),ISNUMBER($BX1737)),$D1737*($BX1737-$BW1737+1),""))</f>
        <v>7002</v>
      </c>
      <c r="H1737" s="0" t="s">
        <v>118</v>
      </c>
      <c r="I1737" s="0" t="s">
        <v>344</v>
      </c>
      <c r="J1737" s="0" t="n">
        <f aca="false">IF($BW1737&lt;&gt;"",$BW1737,"")</f>
        <v>2015</v>
      </c>
      <c r="K1737" s="0" t="n">
        <f aca="false">IF($BX1737&lt;&gt;"",$BX1737,"")</f>
        <v>2020</v>
      </c>
      <c r="L1737" s="0" t="n">
        <f aca="false">IF(AND(ISNUMBER($BW1737),ISNUMBER($BX1737)),($BW1737+$BX1737)/2,"")</f>
        <v>2017.5</v>
      </c>
      <c r="M1737" s="0" t="n">
        <f aca="false">IF($L1737&lt;&gt;"",$L1737,"")</f>
        <v>2017.5</v>
      </c>
      <c r="N1737" s="0" t="n">
        <f aca="false">IF(AND(ISNUMBER($BW1737),ISNUMBER($BX1737)),MIN(1,MAX(0,($BX1737-2016+1)/($BX1737-$BW1737+1))),"")</f>
        <v>0.833333333333333</v>
      </c>
      <c r="O1737" s="0" t="n">
        <f aca="false">IF(AND(ISNUMBER($BW1737),ISNUMBER($BX1737)),MIN(1,MAX(0,($BX1737-2017+1)/($BX1737-$BW1737+1))),"")</f>
        <v>0.666666666666667</v>
      </c>
      <c r="P1737" s="0" t="n">
        <f aca="false">IF(AND(ISNUMBER($BW1737),ISNUMBER($BX1737)),MIN(1,MAX(0,($BX1737-2018+1)/($BX1737-$BW1737+1))),"")</f>
        <v>0.5</v>
      </c>
      <c r="Q1737" s="0" t="n">
        <f aca="false">IF(AND(ISNUMBER($BW1737),ISNUMBER($BX1737)),MIN(1,MAX(0,($BX1737-2019+1)/($BX1737-$BW1737+1))),"")</f>
        <v>0.333333333333333</v>
      </c>
      <c r="R1737" s="0" t="n">
        <f aca="false">IF(AND(ISNUMBER($BW1737),ISNUMBER($BX1737)),MIN(1,MAX(0,($BX1737-2016+1)/($BX1737-$BW1737+1))),"")</f>
        <v>0.833333333333333</v>
      </c>
      <c r="S1737" s="0" t="n">
        <f aca="false">IF($L1737&lt;&gt;"",IF($L1737&gt;=2015.5,1,0),"")</f>
        <v>1</v>
      </c>
      <c r="T1737" s="0" t="n">
        <f aca="false">IF($L1737&lt;&gt;"",IF($L1737&gt;=2016,1,0),"")</f>
        <v>1</v>
      </c>
      <c r="U1737" s="0" t="n">
        <f aca="false">IF(ISNUMBER($BX1737),IF($BX1737&gt;=2016,1,0),"")</f>
        <v>1</v>
      </c>
      <c r="V1737" s="0" t="n">
        <f aca="false">IF(ISNUMBER($BW1737),IF($BW1737&gt;=2016,1,0),"")</f>
        <v>0</v>
      </c>
      <c r="W1737" s="0" t="str">
        <f aca="false">IF(AND(ISNUMBER($BW1737),ISNUMBER($BX1737)),IF($BW1737&gt;=2016,"post-only",IF($BX1737&lt;2016,"pre-only","mixed")),"")</f>
        <v>mixed</v>
      </c>
      <c r="X1737" s="0" t="n">
        <f aca="false">IF(AND(ISNUMBER($BW1737),ISNUMBER($BX1737)),MIN(1,MAX(0,($BX1737-2017+1)/($BX1737-$BW1737+1))),"")</f>
        <v>0.666666666666667</v>
      </c>
      <c r="Y1737" s="0" t="n">
        <f aca="false">IF(AND(ISNUMBER($BW1737),ISNUMBER($BX1737)),MIN(1,MAX(0,($BX1737-2018+1)/($BX1737-$BW1737+1))),"")</f>
        <v>0.5</v>
      </c>
      <c r="Z1737" s="0" t="n">
        <f aca="false">IF(AND(ISNUMBER($BW1737),ISNUMBER($BX1737)),MIN(1,MAX(0,($BX1737-2019+1)/($BX1737-$BW1737+1))),"")</f>
        <v>0.333333333333333</v>
      </c>
      <c r="AA1737" s="0" t="n">
        <f aca="false">IF(ISNUMBER($BX1737),IF($BX1737&gt;=2017,1,0),"")</f>
        <v>1</v>
      </c>
      <c r="AB1737" s="0" t="n">
        <f aca="false">IF(ISNUMBER($BX1737),IF($BX1737&gt;=2018,1,0),"")</f>
        <v>1</v>
      </c>
      <c r="AC1737" s="0" t="n">
        <f aca="false">IF(ISNUMBER($BX1737),IF($BX1737&gt;=2019,1,0),"")</f>
        <v>1</v>
      </c>
      <c r="AD1737" s="0" t="n">
        <f aca="false">IF($L1737&lt;&gt;"",IF($L1737&gt;2013,1,0),"")</f>
        <v>1</v>
      </c>
      <c r="AE1737" s="0" t="n">
        <f aca="false">IF($L1737&lt;&gt;"",1+IF($L1737&gt;2011,1,0)+IF($L1737&gt;2014,1,0),"")</f>
        <v>3</v>
      </c>
      <c r="AF1737" s="0" t="s">
        <v>747</v>
      </c>
      <c r="AG1737" s="0" t="s">
        <v>88</v>
      </c>
      <c r="AH1737" s="0" t="s">
        <v>89</v>
      </c>
      <c r="AI1737" s="0" t="s">
        <v>90</v>
      </c>
      <c r="AJ1737" s="0" t="s">
        <v>90</v>
      </c>
      <c r="AK1737" s="0" t="str">
        <f aca="false">IF(AND($CF1737&lt;&gt;"",IFERROR(INDEX(subsample_country_map!$B:$B,MATCH($CF1737,subsample_country_map!$A:$A,0)),"")&lt;&gt;""),INDEX(subsample_country_map!$B:$B,MATCH($CF1737,subsample_country_map!$A:$A,0)),INDEX(lookup!$AA:$AA,MATCH($A1737,lookup!$A:$A,0)))</f>
        <v>99_NCE</v>
      </c>
      <c r="AL1737" s="0" t="str">
        <f aca="false">IF(AND($CF1737&lt;&gt;"",IFERROR(INDEX(subsample_country_map!$C:$C,MATCH($CF1737,subsample_country_map!$A:$A,0)),"")&lt;&gt;""),INDEX(subsample_country_map!$C:$C,MATCH($CF1737,subsample_country_map!$A:$A,0)),INDEX(lookup!$AB:$AB,MATCH($A1737,lookup!$A:$A,0)))</f>
        <v>99_NCE</v>
      </c>
      <c r="AM1737" s="0" t="str">
        <f aca="false">IF(AND($CF1737&lt;&gt;"",IFERROR(INDEX(subsample_country_map!$D:$D,MATCH($CF1737,subsample_country_map!$A:$A,0)),"")&lt;&gt;""),INDEX(subsample_country_map!$D:$D,MATCH($CF1737,subsample_country_map!$A:$A,0)),INDEX(lookup!$AC:$AC,MATCH($A1737,lookup!$A:$A,0)))</f>
        <v>99_NCE</v>
      </c>
      <c r="AN1737" s="0" t="str">
        <f aca="false">IF(AND($CF1737&lt;&gt;"",IFERROR(INDEX(subsample_country_map!$E:$E,MATCH($CF1737,subsample_country_map!$A:$A,0)),"")&lt;&gt;""),INDEX(subsample_country_map!$E:$E,MATCH($CF1737,subsample_country_map!$A:$A,0)),INDEX(lookup!$AD:$AD,MATCH($A1737,lookup!$A:$A,0)))</f>
        <v>99_NCE</v>
      </c>
      <c r="AO1737" s="0" t="str">
        <f aca="false">INDEX(lookup!$Y:$Y,MATCH($A1737,lookup!$A:$A,0))</f>
        <v>0_published</v>
      </c>
      <c r="AP1737" s="0" t="str">
        <f aca="false">INDEX(lookup!$Z:$Z,MATCH($A1737,lookup!$A:$A,0))</f>
        <v>1_VHB high</v>
      </c>
      <c r="AQ1737" s="0" t="str">
        <f aca="false">INDEX(lookup!$W:$W,MATCH($A1737,lookup!$A:$A,0))</f>
        <v>1_fin/acc/econ</v>
      </c>
      <c r="AS1737" s="0" t="s">
        <v>91</v>
      </c>
      <c r="AT1737" s="0" t="s">
        <v>397</v>
      </c>
      <c r="AU1737" s="0" t="s">
        <v>93</v>
      </c>
      <c r="AV1737" s="0" t="s">
        <v>1457</v>
      </c>
      <c r="AW1737" s="0" t="s">
        <v>1042</v>
      </c>
      <c r="BA1737" s="0" t="n">
        <v>7002</v>
      </c>
      <c r="BB1737" s="0" t="s">
        <v>96</v>
      </c>
      <c r="BC1737" s="0" t="s">
        <v>358</v>
      </c>
      <c r="BD1737" s="0" t="s">
        <v>142</v>
      </c>
      <c r="BE1737" s="0" t="s">
        <v>98</v>
      </c>
      <c r="BI1737" s="0" t="s">
        <v>143</v>
      </c>
      <c r="BJ1737" s="0" t="s">
        <v>6259</v>
      </c>
      <c r="BK1737" s="0" t="s">
        <v>144</v>
      </c>
      <c r="BL1737" s="0" t="s">
        <v>6265</v>
      </c>
      <c r="BM1737" s="0" t="s">
        <v>6266</v>
      </c>
      <c r="BN1737" s="0" t="s">
        <v>6262</v>
      </c>
      <c r="BO1737" s="0" t="s">
        <v>105</v>
      </c>
      <c r="BP1737" s="0" t="s">
        <v>6258</v>
      </c>
      <c r="BQ1737" s="0" t="s">
        <v>127</v>
      </c>
      <c r="BT1737" s="0" t="n">
        <v>0</v>
      </c>
      <c r="BU1737" s="0" t="s">
        <v>6263</v>
      </c>
      <c r="BW1737" s="0" t="n">
        <v>2015</v>
      </c>
      <c r="BX1737" s="0" t="n">
        <v>2020</v>
      </c>
      <c r="BY1737" s="0" t="s">
        <v>6264</v>
      </c>
      <c r="BZ1737" s="0" t="n">
        <v>2017.5</v>
      </c>
      <c r="CA1737" s="0" t="n">
        <v>0.833333333333333</v>
      </c>
      <c r="CB1737" s="0" t="n">
        <v>1</v>
      </c>
      <c r="CC1737" s="0" t="n">
        <v>1</v>
      </c>
      <c r="CD1737" s="0" t="n">
        <v>-0.0238988829136297</v>
      </c>
      <c r="CE1737" s="0" t="n">
        <v>1</v>
      </c>
    </row>
    <row r="1738" customFormat="false" ht="15" hidden="false" customHeight="false" outlineLevel="0" collapsed="false">
      <c r="A1738" s="0" t="s">
        <v>6258</v>
      </c>
      <c r="B1738" s="0" t="n">
        <v>3043</v>
      </c>
      <c r="C1738" s="0" t="n">
        <v>-0.0341859531428731</v>
      </c>
      <c r="D1738" s="0" t="n">
        <v>1923</v>
      </c>
      <c r="E1738" s="0" t="n">
        <f aca="false">IF(ISNUMBER($BA1738),$BA1738,IF(AND(ISNUMBER($D1738),ISNUMBER($BW1738),ISNUMBER($BX1738)),$D1738*($BX1738-$BW1738+1),""))</f>
        <v>1923</v>
      </c>
      <c r="H1738" s="0" t="s">
        <v>118</v>
      </c>
      <c r="I1738" s="0" t="s">
        <v>344</v>
      </c>
      <c r="J1738" s="0" t="n">
        <f aca="false">IF($BW1738&lt;&gt;"",$BW1738,"")</f>
        <v>2015</v>
      </c>
      <c r="K1738" s="0" t="n">
        <f aca="false">IF($BX1738&lt;&gt;"",$BX1738,"")</f>
        <v>2020</v>
      </c>
      <c r="L1738" s="0" t="n">
        <f aca="false">IF(AND(ISNUMBER($BW1738),ISNUMBER($BX1738)),($BW1738+$BX1738)/2,"")</f>
        <v>2017.5</v>
      </c>
      <c r="M1738" s="0" t="n">
        <f aca="false">IF($L1738&lt;&gt;"",$L1738,"")</f>
        <v>2017.5</v>
      </c>
      <c r="N1738" s="0" t="n">
        <f aca="false">IF(AND(ISNUMBER($BW1738),ISNUMBER($BX1738)),MIN(1,MAX(0,($BX1738-2016+1)/($BX1738-$BW1738+1))),"")</f>
        <v>0.833333333333333</v>
      </c>
      <c r="O1738" s="0" t="n">
        <f aca="false">IF(AND(ISNUMBER($BW1738),ISNUMBER($BX1738)),MIN(1,MAX(0,($BX1738-2017+1)/($BX1738-$BW1738+1))),"")</f>
        <v>0.666666666666667</v>
      </c>
      <c r="P1738" s="0" t="n">
        <f aca="false">IF(AND(ISNUMBER($BW1738),ISNUMBER($BX1738)),MIN(1,MAX(0,($BX1738-2018+1)/($BX1738-$BW1738+1))),"")</f>
        <v>0.5</v>
      </c>
      <c r="Q1738" s="0" t="n">
        <f aca="false">IF(AND(ISNUMBER($BW1738),ISNUMBER($BX1738)),MIN(1,MAX(0,($BX1738-2019+1)/($BX1738-$BW1738+1))),"")</f>
        <v>0.333333333333333</v>
      </c>
      <c r="R1738" s="0" t="n">
        <f aca="false">IF(AND(ISNUMBER($BW1738),ISNUMBER($BX1738)),MIN(1,MAX(0,($BX1738-2016+1)/($BX1738-$BW1738+1))),"")</f>
        <v>0.833333333333333</v>
      </c>
      <c r="S1738" s="0" t="n">
        <f aca="false">IF($L1738&lt;&gt;"",IF($L1738&gt;=2015.5,1,0),"")</f>
        <v>1</v>
      </c>
      <c r="T1738" s="0" t="n">
        <f aca="false">IF($L1738&lt;&gt;"",IF($L1738&gt;=2016,1,0),"")</f>
        <v>1</v>
      </c>
      <c r="U1738" s="0" t="n">
        <f aca="false">IF(ISNUMBER($BX1738),IF($BX1738&gt;=2016,1,0),"")</f>
        <v>1</v>
      </c>
      <c r="V1738" s="0" t="n">
        <f aca="false">IF(ISNUMBER($BW1738),IF($BW1738&gt;=2016,1,0),"")</f>
        <v>0</v>
      </c>
      <c r="W1738" s="0" t="str">
        <f aca="false">IF(AND(ISNUMBER($BW1738),ISNUMBER($BX1738)),IF($BW1738&gt;=2016,"post-only",IF($BX1738&lt;2016,"pre-only","mixed")),"")</f>
        <v>mixed</v>
      </c>
      <c r="X1738" s="0" t="n">
        <f aca="false">IF(AND(ISNUMBER($BW1738),ISNUMBER($BX1738)),MIN(1,MAX(0,($BX1738-2017+1)/($BX1738-$BW1738+1))),"")</f>
        <v>0.666666666666667</v>
      </c>
      <c r="Y1738" s="0" t="n">
        <f aca="false">IF(AND(ISNUMBER($BW1738),ISNUMBER($BX1738)),MIN(1,MAX(0,($BX1738-2018+1)/($BX1738-$BW1738+1))),"")</f>
        <v>0.5</v>
      </c>
      <c r="Z1738" s="0" t="n">
        <f aca="false">IF(AND(ISNUMBER($BW1738),ISNUMBER($BX1738)),MIN(1,MAX(0,($BX1738-2019+1)/($BX1738-$BW1738+1))),"")</f>
        <v>0.333333333333333</v>
      </c>
      <c r="AA1738" s="0" t="n">
        <f aca="false">IF(ISNUMBER($BX1738),IF($BX1738&gt;=2017,1,0),"")</f>
        <v>1</v>
      </c>
      <c r="AB1738" s="0" t="n">
        <f aca="false">IF(ISNUMBER($BX1738),IF($BX1738&gt;=2018,1,0),"")</f>
        <v>1</v>
      </c>
      <c r="AC1738" s="0" t="n">
        <f aca="false">IF(ISNUMBER($BX1738),IF($BX1738&gt;=2019,1,0),"")</f>
        <v>1</v>
      </c>
      <c r="AD1738" s="0" t="n">
        <f aca="false">IF($L1738&lt;&gt;"",IF($L1738&gt;2013,1,0),"")</f>
        <v>1</v>
      </c>
      <c r="AE1738" s="0" t="n">
        <f aca="false">IF($L1738&lt;&gt;"",1+IF($L1738&gt;2011,1,0)+IF($L1738&gt;2014,1,0),"")</f>
        <v>3</v>
      </c>
      <c r="AF1738" s="0" t="s">
        <v>747</v>
      </c>
      <c r="AG1738" s="0" t="s">
        <v>436</v>
      </c>
      <c r="AH1738" s="0" t="s">
        <v>89</v>
      </c>
      <c r="AI1738" s="0" t="s">
        <v>90</v>
      </c>
      <c r="AJ1738" s="0" t="s">
        <v>90</v>
      </c>
      <c r="AK1738" s="0" t="str">
        <f aca="false">IF(AND($CF1738&lt;&gt;"",IFERROR(INDEX(subsample_country_map!$B:$B,MATCH($CF1738,subsample_country_map!$A:$A,0)),"")&lt;&gt;""),INDEX(subsample_country_map!$B:$B,MATCH($CF1738,subsample_country_map!$A:$A,0)),INDEX(lookup!$AA:$AA,MATCH($A1738,lookup!$A:$A,0)))</f>
        <v>99_NCE</v>
      </c>
      <c r="AL1738" s="0" t="str">
        <f aca="false">IF(AND($CF1738&lt;&gt;"",IFERROR(INDEX(subsample_country_map!$C:$C,MATCH($CF1738,subsample_country_map!$A:$A,0)),"")&lt;&gt;""),INDEX(subsample_country_map!$C:$C,MATCH($CF1738,subsample_country_map!$A:$A,0)),INDEX(lookup!$AB:$AB,MATCH($A1738,lookup!$A:$A,0)))</f>
        <v>1_developed</v>
      </c>
      <c r="AM1738" s="0" t="str">
        <f aca="false">IF(AND($CF1738&lt;&gt;"",IFERROR(INDEX(subsample_country_map!$D:$D,MATCH($CF1738,subsample_country_map!$A:$A,0)),"")&lt;&gt;""),INDEX(subsample_country_map!$D:$D,MATCH($CF1738,subsample_country_map!$A:$A,0)),INDEX(lookup!$AC:$AC,MATCH($A1738,lookup!$A:$A,0)))</f>
        <v>1_western</v>
      </c>
      <c r="AN1738" s="0" t="str">
        <f aca="false">IF(AND($CF1738&lt;&gt;"",IFERROR(INDEX(subsample_country_map!$E:$E,MATCH($CF1738,subsample_country_map!$A:$A,0)),"")&lt;&gt;""),INDEX(subsample_country_map!$E:$E,MATCH($CF1738,subsample_country_map!$A:$A,0)),INDEX(lookup!$AD:$AD,MATCH($A1738,lookup!$A:$A,0)))</f>
        <v>99_NCE</v>
      </c>
      <c r="AO1738" s="0" t="str">
        <f aca="false">INDEX(lookup!$Y:$Y,MATCH($A1738,lookup!$A:$A,0))</f>
        <v>0_published</v>
      </c>
      <c r="AP1738" s="0" t="str">
        <f aca="false">INDEX(lookup!$Z:$Z,MATCH($A1738,lookup!$A:$A,0))</f>
        <v>1_VHB high</v>
      </c>
      <c r="AQ1738" s="0" t="str">
        <f aca="false">INDEX(lookup!$W:$W,MATCH($A1738,lookup!$A:$A,0))</f>
        <v>1_fin/acc/econ</v>
      </c>
      <c r="AS1738" s="0" t="s">
        <v>91</v>
      </c>
      <c r="AT1738" s="0" t="s">
        <v>111</v>
      </c>
      <c r="AU1738" s="0" t="s">
        <v>93</v>
      </c>
      <c r="AV1738" s="0" t="s">
        <v>4727</v>
      </c>
      <c r="AW1738" s="0" t="s">
        <v>4363</v>
      </c>
      <c r="BA1738" s="0" t="n">
        <v>1923</v>
      </c>
      <c r="BB1738" s="0" t="s">
        <v>96</v>
      </c>
      <c r="BC1738" s="0" t="s">
        <v>358</v>
      </c>
      <c r="BD1738" s="0" t="s">
        <v>142</v>
      </c>
      <c r="BE1738" s="0" t="s">
        <v>206</v>
      </c>
      <c r="BF1738" s="0" t="s">
        <v>6267</v>
      </c>
      <c r="BI1738" s="0" t="s">
        <v>143</v>
      </c>
      <c r="BJ1738" s="0" t="s">
        <v>6267</v>
      </c>
      <c r="BK1738" s="0" t="s">
        <v>144</v>
      </c>
      <c r="BL1738" s="0" t="s">
        <v>6268</v>
      </c>
      <c r="BM1738" s="0" t="s">
        <v>6261</v>
      </c>
      <c r="BN1738" s="0" t="s">
        <v>6262</v>
      </c>
      <c r="BO1738" s="0" t="s">
        <v>105</v>
      </c>
      <c r="BP1738" s="0" t="s">
        <v>6258</v>
      </c>
      <c r="BQ1738" s="0" t="s">
        <v>127</v>
      </c>
      <c r="BT1738" s="0" t="n">
        <v>0</v>
      </c>
      <c r="BU1738" s="0" t="s">
        <v>6263</v>
      </c>
      <c r="BW1738" s="0" t="n">
        <v>2015</v>
      </c>
      <c r="BX1738" s="0" t="n">
        <v>2020</v>
      </c>
      <c r="BY1738" s="0" t="s">
        <v>6264</v>
      </c>
      <c r="BZ1738" s="0" t="n">
        <v>2017.5</v>
      </c>
      <c r="CA1738" s="0" t="n">
        <v>0.833333333333333</v>
      </c>
      <c r="CB1738" s="0" t="n">
        <v>1</v>
      </c>
      <c r="CC1738" s="0" t="n">
        <v>1</v>
      </c>
      <c r="CD1738" s="0" t="n">
        <v>-0.0341992799619706</v>
      </c>
      <c r="CE1738" s="0" t="n">
        <v>1</v>
      </c>
      <c r="CF1738" s="0" t="s">
        <v>6267</v>
      </c>
    </row>
    <row r="1739" customFormat="false" ht="15" hidden="false" customHeight="false" outlineLevel="0" collapsed="false">
      <c r="A1739" s="0" t="s">
        <v>6258</v>
      </c>
      <c r="B1739" s="0" t="n">
        <v>3044</v>
      </c>
      <c r="C1739" s="0" t="n">
        <v>-0.135560771677371</v>
      </c>
      <c r="D1739" s="0" t="n">
        <v>1923</v>
      </c>
      <c r="E1739" s="0" t="n">
        <f aca="false">IF(ISNUMBER($BA1739),$BA1739,IF(AND(ISNUMBER($D1739),ISNUMBER($BW1739),ISNUMBER($BX1739)),$D1739*($BX1739-$BW1739+1),""))</f>
        <v>1923</v>
      </c>
      <c r="H1739" s="0" t="s">
        <v>118</v>
      </c>
      <c r="I1739" s="0" t="s">
        <v>344</v>
      </c>
      <c r="J1739" s="0" t="n">
        <f aca="false">IF($BW1739&lt;&gt;"",$BW1739,"")</f>
        <v>2015</v>
      </c>
      <c r="K1739" s="0" t="n">
        <f aca="false">IF($BX1739&lt;&gt;"",$BX1739,"")</f>
        <v>2020</v>
      </c>
      <c r="L1739" s="0" t="n">
        <f aca="false">IF(AND(ISNUMBER($BW1739),ISNUMBER($BX1739)),($BW1739+$BX1739)/2,"")</f>
        <v>2017.5</v>
      </c>
      <c r="M1739" s="0" t="n">
        <f aca="false">IF($L1739&lt;&gt;"",$L1739,"")</f>
        <v>2017.5</v>
      </c>
      <c r="N1739" s="0" t="n">
        <f aca="false">IF(AND(ISNUMBER($BW1739),ISNUMBER($BX1739)),MIN(1,MAX(0,($BX1739-2016+1)/($BX1739-$BW1739+1))),"")</f>
        <v>0.833333333333333</v>
      </c>
      <c r="O1739" s="0" t="n">
        <f aca="false">IF(AND(ISNUMBER($BW1739),ISNUMBER($BX1739)),MIN(1,MAX(0,($BX1739-2017+1)/($BX1739-$BW1739+1))),"")</f>
        <v>0.666666666666667</v>
      </c>
      <c r="P1739" s="0" t="n">
        <f aca="false">IF(AND(ISNUMBER($BW1739),ISNUMBER($BX1739)),MIN(1,MAX(0,($BX1739-2018+1)/($BX1739-$BW1739+1))),"")</f>
        <v>0.5</v>
      </c>
      <c r="Q1739" s="0" t="n">
        <f aca="false">IF(AND(ISNUMBER($BW1739),ISNUMBER($BX1739)),MIN(1,MAX(0,($BX1739-2019+1)/($BX1739-$BW1739+1))),"")</f>
        <v>0.333333333333333</v>
      </c>
      <c r="R1739" s="0" t="n">
        <f aca="false">IF(AND(ISNUMBER($BW1739),ISNUMBER($BX1739)),MIN(1,MAX(0,($BX1739-2016+1)/($BX1739-$BW1739+1))),"")</f>
        <v>0.833333333333333</v>
      </c>
      <c r="S1739" s="0" t="n">
        <f aca="false">IF($L1739&lt;&gt;"",IF($L1739&gt;=2015.5,1,0),"")</f>
        <v>1</v>
      </c>
      <c r="T1739" s="0" t="n">
        <f aca="false">IF($L1739&lt;&gt;"",IF($L1739&gt;=2016,1,0),"")</f>
        <v>1</v>
      </c>
      <c r="U1739" s="0" t="n">
        <f aca="false">IF(ISNUMBER($BX1739),IF($BX1739&gt;=2016,1,0),"")</f>
        <v>1</v>
      </c>
      <c r="V1739" s="0" t="n">
        <f aca="false">IF(ISNUMBER($BW1739),IF($BW1739&gt;=2016,1,0),"")</f>
        <v>0</v>
      </c>
      <c r="W1739" s="0" t="str">
        <f aca="false">IF(AND(ISNUMBER($BW1739),ISNUMBER($BX1739)),IF($BW1739&gt;=2016,"post-only",IF($BX1739&lt;2016,"pre-only","mixed")),"")</f>
        <v>mixed</v>
      </c>
      <c r="X1739" s="0" t="n">
        <f aca="false">IF(AND(ISNUMBER($BW1739),ISNUMBER($BX1739)),MIN(1,MAX(0,($BX1739-2017+1)/($BX1739-$BW1739+1))),"")</f>
        <v>0.666666666666667</v>
      </c>
      <c r="Y1739" s="0" t="n">
        <f aca="false">IF(AND(ISNUMBER($BW1739),ISNUMBER($BX1739)),MIN(1,MAX(0,($BX1739-2018+1)/($BX1739-$BW1739+1))),"")</f>
        <v>0.5</v>
      </c>
      <c r="Z1739" s="0" t="n">
        <f aca="false">IF(AND(ISNUMBER($BW1739),ISNUMBER($BX1739)),MIN(1,MAX(0,($BX1739-2019+1)/($BX1739-$BW1739+1))),"")</f>
        <v>0.333333333333333</v>
      </c>
      <c r="AA1739" s="0" t="n">
        <f aca="false">IF(ISNUMBER($BX1739),IF($BX1739&gt;=2017,1,0),"")</f>
        <v>1</v>
      </c>
      <c r="AB1739" s="0" t="n">
        <f aca="false">IF(ISNUMBER($BX1739),IF($BX1739&gt;=2018,1,0),"")</f>
        <v>1</v>
      </c>
      <c r="AC1739" s="0" t="n">
        <f aca="false">IF(ISNUMBER($BX1739),IF($BX1739&gt;=2019,1,0),"")</f>
        <v>1</v>
      </c>
      <c r="AD1739" s="0" t="n">
        <f aca="false">IF($L1739&lt;&gt;"",IF($L1739&gt;2013,1,0),"")</f>
        <v>1</v>
      </c>
      <c r="AE1739" s="0" t="n">
        <f aca="false">IF($L1739&lt;&gt;"",1+IF($L1739&gt;2011,1,0)+IF($L1739&gt;2014,1,0),"")</f>
        <v>3</v>
      </c>
      <c r="AF1739" s="0" t="s">
        <v>747</v>
      </c>
      <c r="AG1739" s="0" t="s">
        <v>88</v>
      </c>
      <c r="AH1739" s="0" t="s">
        <v>89</v>
      </c>
      <c r="AI1739" s="0" t="s">
        <v>90</v>
      </c>
      <c r="AJ1739" s="0" t="s">
        <v>90</v>
      </c>
      <c r="AK1739" s="0" t="str">
        <f aca="false">IF(AND($CF1739&lt;&gt;"",IFERROR(INDEX(subsample_country_map!$B:$B,MATCH($CF1739,subsample_country_map!$A:$A,0)),"")&lt;&gt;""),INDEX(subsample_country_map!$B:$B,MATCH($CF1739,subsample_country_map!$A:$A,0)),INDEX(lookup!$AA:$AA,MATCH($A1739,lookup!$A:$A,0)))</f>
        <v>99_NCE</v>
      </c>
      <c r="AL1739" s="0" t="str">
        <f aca="false">IF(AND($CF1739&lt;&gt;"",IFERROR(INDEX(subsample_country_map!$C:$C,MATCH($CF1739,subsample_country_map!$A:$A,0)),"")&lt;&gt;""),INDEX(subsample_country_map!$C:$C,MATCH($CF1739,subsample_country_map!$A:$A,0)),INDEX(lookup!$AB:$AB,MATCH($A1739,lookup!$A:$A,0)))</f>
        <v>1_developed</v>
      </c>
      <c r="AM1739" s="0" t="str">
        <f aca="false">IF(AND($CF1739&lt;&gt;"",IFERROR(INDEX(subsample_country_map!$D:$D,MATCH($CF1739,subsample_country_map!$A:$A,0)),"")&lt;&gt;""),INDEX(subsample_country_map!$D:$D,MATCH($CF1739,subsample_country_map!$A:$A,0)),INDEX(lookup!$AC:$AC,MATCH($A1739,lookup!$A:$A,0)))</f>
        <v>1_western</v>
      </c>
      <c r="AN1739" s="0" t="str">
        <f aca="false">IF(AND($CF1739&lt;&gt;"",IFERROR(INDEX(subsample_country_map!$E:$E,MATCH($CF1739,subsample_country_map!$A:$A,0)),"")&lt;&gt;""),INDEX(subsample_country_map!$E:$E,MATCH($CF1739,subsample_country_map!$A:$A,0)),INDEX(lookup!$AD:$AD,MATCH($A1739,lookup!$A:$A,0)))</f>
        <v>99_NCE</v>
      </c>
      <c r="AO1739" s="0" t="str">
        <f aca="false">INDEX(lookup!$Y:$Y,MATCH($A1739,lookup!$A:$A,0))</f>
        <v>0_published</v>
      </c>
      <c r="AP1739" s="0" t="str">
        <f aca="false">INDEX(lookup!$Z:$Z,MATCH($A1739,lookup!$A:$A,0))</f>
        <v>1_VHB high</v>
      </c>
      <c r="AQ1739" s="0" t="str">
        <f aca="false">INDEX(lookup!$W:$W,MATCH($A1739,lookup!$A:$A,0))</f>
        <v>1_fin/acc/econ</v>
      </c>
      <c r="AS1739" s="0" t="s">
        <v>91</v>
      </c>
      <c r="AT1739" s="0" t="s">
        <v>397</v>
      </c>
      <c r="AU1739" s="0" t="s">
        <v>93</v>
      </c>
      <c r="AV1739" s="0" t="s">
        <v>5989</v>
      </c>
      <c r="AW1739" s="0" t="s">
        <v>1042</v>
      </c>
      <c r="BA1739" s="0" t="n">
        <v>1923</v>
      </c>
      <c r="BB1739" s="0" t="s">
        <v>96</v>
      </c>
      <c r="BC1739" s="0" t="s">
        <v>358</v>
      </c>
      <c r="BD1739" s="0" t="s">
        <v>142</v>
      </c>
      <c r="BE1739" s="0" t="s">
        <v>206</v>
      </c>
      <c r="BF1739" s="0" t="s">
        <v>6267</v>
      </c>
      <c r="BI1739" s="0" t="s">
        <v>143</v>
      </c>
      <c r="BJ1739" s="0" t="s">
        <v>6267</v>
      </c>
      <c r="BK1739" s="0" t="s">
        <v>144</v>
      </c>
      <c r="BL1739" s="0" t="s">
        <v>6269</v>
      </c>
      <c r="BM1739" s="0" t="s">
        <v>6266</v>
      </c>
      <c r="BN1739" s="0" t="s">
        <v>6262</v>
      </c>
      <c r="BO1739" s="0" t="s">
        <v>105</v>
      </c>
      <c r="BP1739" s="0" t="s">
        <v>6258</v>
      </c>
      <c r="BQ1739" s="0" t="s">
        <v>127</v>
      </c>
      <c r="BT1739" s="0" t="n">
        <v>0</v>
      </c>
      <c r="BU1739" s="0" t="s">
        <v>6263</v>
      </c>
      <c r="BW1739" s="0" t="n">
        <v>2015</v>
      </c>
      <c r="BX1739" s="0" t="n">
        <v>2020</v>
      </c>
      <c r="BY1739" s="0" t="s">
        <v>6264</v>
      </c>
      <c r="BZ1739" s="0" t="n">
        <v>2017.5</v>
      </c>
      <c r="CA1739" s="0" t="n">
        <v>0.833333333333333</v>
      </c>
      <c r="CB1739" s="0" t="n">
        <v>1</v>
      </c>
      <c r="CC1739" s="0" t="n">
        <v>1</v>
      </c>
      <c r="CD1739" s="0" t="n">
        <v>-0.136400437060323</v>
      </c>
      <c r="CE1739" s="0" t="n">
        <v>1</v>
      </c>
      <c r="CF1739" s="0" t="s">
        <v>6267</v>
      </c>
    </row>
    <row r="1740" customFormat="false" ht="15" hidden="false" customHeight="false" outlineLevel="0" collapsed="false">
      <c r="A1740" s="0" t="s">
        <v>6258</v>
      </c>
      <c r="B1740" s="0" t="n">
        <v>3045</v>
      </c>
      <c r="C1740" s="0" t="n">
        <v>-0.0567115519018703</v>
      </c>
      <c r="D1740" s="0" t="n">
        <v>1569</v>
      </c>
      <c r="E1740" s="0" t="n">
        <f aca="false">IF(ISNUMBER($BA1740),$BA1740,IF(AND(ISNUMBER($D1740),ISNUMBER($BW1740),ISNUMBER($BX1740)),$D1740*($BX1740-$BW1740+1),""))</f>
        <v>1569</v>
      </c>
      <c r="H1740" s="0" t="s">
        <v>118</v>
      </c>
      <c r="I1740" s="0" t="s">
        <v>344</v>
      </c>
      <c r="J1740" s="0" t="n">
        <f aca="false">IF($BW1740&lt;&gt;"",$BW1740,"")</f>
        <v>2015</v>
      </c>
      <c r="K1740" s="0" t="n">
        <f aca="false">IF($BX1740&lt;&gt;"",$BX1740,"")</f>
        <v>2020</v>
      </c>
      <c r="L1740" s="0" t="n">
        <f aca="false">IF(AND(ISNUMBER($BW1740),ISNUMBER($BX1740)),($BW1740+$BX1740)/2,"")</f>
        <v>2017.5</v>
      </c>
      <c r="M1740" s="0" t="n">
        <f aca="false">IF($L1740&lt;&gt;"",$L1740,"")</f>
        <v>2017.5</v>
      </c>
      <c r="N1740" s="0" t="n">
        <f aca="false">IF(AND(ISNUMBER($BW1740),ISNUMBER($BX1740)),MIN(1,MAX(0,($BX1740-2016+1)/($BX1740-$BW1740+1))),"")</f>
        <v>0.833333333333333</v>
      </c>
      <c r="O1740" s="0" t="n">
        <f aca="false">IF(AND(ISNUMBER($BW1740),ISNUMBER($BX1740)),MIN(1,MAX(0,($BX1740-2017+1)/($BX1740-$BW1740+1))),"")</f>
        <v>0.666666666666667</v>
      </c>
      <c r="P1740" s="0" t="n">
        <f aca="false">IF(AND(ISNUMBER($BW1740),ISNUMBER($BX1740)),MIN(1,MAX(0,($BX1740-2018+1)/($BX1740-$BW1740+1))),"")</f>
        <v>0.5</v>
      </c>
      <c r="Q1740" s="0" t="n">
        <f aca="false">IF(AND(ISNUMBER($BW1740),ISNUMBER($BX1740)),MIN(1,MAX(0,($BX1740-2019+1)/($BX1740-$BW1740+1))),"")</f>
        <v>0.333333333333333</v>
      </c>
      <c r="R1740" s="0" t="n">
        <f aca="false">IF(AND(ISNUMBER($BW1740),ISNUMBER($BX1740)),MIN(1,MAX(0,($BX1740-2016+1)/($BX1740-$BW1740+1))),"")</f>
        <v>0.833333333333333</v>
      </c>
      <c r="S1740" s="0" t="n">
        <f aca="false">IF($L1740&lt;&gt;"",IF($L1740&gt;=2015.5,1,0),"")</f>
        <v>1</v>
      </c>
      <c r="T1740" s="0" t="n">
        <f aca="false">IF($L1740&lt;&gt;"",IF($L1740&gt;=2016,1,0),"")</f>
        <v>1</v>
      </c>
      <c r="U1740" s="0" t="n">
        <f aca="false">IF(ISNUMBER($BX1740),IF($BX1740&gt;=2016,1,0),"")</f>
        <v>1</v>
      </c>
      <c r="V1740" s="0" t="n">
        <f aca="false">IF(ISNUMBER($BW1740),IF($BW1740&gt;=2016,1,0),"")</f>
        <v>0</v>
      </c>
      <c r="W1740" s="0" t="str">
        <f aca="false">IF(AND(ISNUMBER($BW1740),ISNUMBER($BX1740)),IF($BW1740&gt;=2016,"post-only",IF($BX1740&lt;2016,"pre-only","mixed")),"")</f>
        <v>mixed</v>
      </c>
      <c r="X1740" s="0" t="n">
        <f aca="false">IF(AND(ISNUMBER($BW1740),ISNUMBER($BX1740)),MIN(1,MAX(0,($BX1740-2017+1)/($BX1740-$BW1740+1))),"")</f>
        <v>0.666666666666667</v>
      </c>
      <c r="Y1740" s="0" t="n">
        <f aca="false">IF(AND(ISNUMBER($BW1740),ISNUMBER($BX1740)),MIN(1,MAX(0,($BX1740-2018+1)/($BX1740-$BW1740+1))),"")</f>
        <v>0.5</v>
      </c>
      <c r="Z1740" s="0" t="n">
        <f aca="false">IF(AND(ISNUMBER($BW1740),ISNUMBER($BX1740)),MIN(1,MAX(0,($BX1740-2019+1)/($BX1740-$BW1740+1))),"")</f>
        <v>0.333333333333333</v>
      </c>
      <c r="AA1740" s="0" t="n">
        <f aca="false">IF(ISNUMBER($BX1740),IF($BX1740&gt;=2017,1,0),"")</f>
        <v>1</v>
      </c>
      <c r="AB1740" s="0" t="n">
        <f aca="false">IF(ISNUMBER($BX1740),IF($BX1740&gt;=2018,1,0),"")</f>
        <v>1</v>
      </c>
      <c r="AC1740" s="0" t="n">
        <f aca="false">IF(ISNUMBER($BX1740),IF($BX1740&gt;=2019,1,0),"")</f>
        <v>1</v>
      </c>
      <c r="AD1740" s="0" t="n">
        <f aca="false">IF($L1740&lt;&gt;"",IF($L1740&gt;2013,1,0),"")</f>
        <v>1</v>
      </c>
      <c r="AE1740" s="0" t="n">
        <f aca="false">IF($L1740&lt;&gt;"",1+IF($L1740&gt;2011,1,0)+IF($L1740&gt;2014,1,0),"")</f>
        <v>3</v>
      </c>
      <c r="AF1740" s="0" t="s">
        <v>747</v>
      </c>
      <c r="AG1740" s="0" t="s">
        <v>436</v>
      </c>
      <c r="AH1740" s="0" t="s">
        <v>89</v>
      </c>
      <c r="AI1740" s="0" t="s">
        <v>90</v>
      </c>
      <c r="AJ1740" s="0" t="s">
        <v>90</v>
      </c>
      <c r="AK1740" s="0" t="str">
        <f aca="false">IF(AND($CF1740&lt;&gt;"",IFERROR(INDEX(subsample_country_map!$B:$B,MATCH($CF1740,subsample_country_map!$A:$A,0)),"")&lt;&gt;""),INDEX(subsample_country_map!$B:$B,MATCH($CF1740,subsample_country_map!$A:$A,0)),INDEX(lookup!$AA:$AA,MATCH($A1740,lookup!$A:$A,0)))</f>
        <v>2_Europe</v>
      </c>
      <c r="AL1740" s="0" t="str">
        <f aca="false">IF(AND($CF1740&lt;&gt;"",IFERROR(INDEX(subsample_country_map!$C:$C,MATCH($CF1740,subsample_country_map!$A:$A,0)),"")&lt;&gt;""),INDEX(subsample_country_map!$C:$C,MATCH($CF1740,subsample_country_map!$A:$A,0)),INDEX(lookup!$AB:$AB,MATCH($A1740,lookup!$A:$A,0)))</f>
        <v>1_developed</v>
      </c>
      <c r="AM1740" s="0" t="str">
        <f aca="false">IF(AND($CF1740&lt;&gt;"",IFERROR(INDEX(subsample_country_map!$D:$D,MATCH($CF1740,subsample_country_map!$A:$A,0)),"")&lt;&gt;""),INDEX(subsample_country_map!$D:$D,MATCH($CF1740,subsample_country_map!$A:$A,0)),INDEX(lookup!$AC:$AC,MATCH($A1740,lookup!$A:$A,0)))</f>
        <v>1_western</v>
      </c>
      <c r="AN1740" s="0" t="str">
        <f aca="false">IF(AND($CF1740&lt;&gt;"",IFERROR(INDEX(subsample_country_map!$E:$E,MATCH($CF1740,subsample_country_map!$A:$A,0)),"")&lt;&gt;""),INDEX(subsample_country_map!$E:$E,MATCH($CF1740,subsample_country_map!$A:$A,0)),INDEX(lookup!$AD:$AD,MATCH($A1740,lookup!$A:$A,0)))</f>
        <v>99_NCE</v>
      </c>
      <c r="AO1740" s="0" t="str">
        <f aca="false">INDEX(lookup!$Y:$Y,MATCH($A1740,lookup!$A:$A,0))</f>
        <v>0_published</v>
      </c>
      <c r="AP1740" s="0" t="str">
        <f aca="false">INDEX(lookup!$Z:$Z,MATCH($A1740,lookup!$A:$A,0))</f>
        <v>1_VHB high</v>
      </c>
      <c r="AQ1740" s="0" t="str">
        <f aca="false">INDEX(lookup!$W:$W,MATCH($A1740,lookup!$A:$A,0))</f>
        <v>1_fin/acc/econ</v>
      </c>
      <c r="AS1740" s="0" t="s">
        <v>91</v>
      </c>
      <c r="AT1740" s="0" t="s">
        <v>111</v>
      </c>
      <c r="AU1740" s="0" t="s">
        <v>93</v>
      </c>
      <c r="AV1740" s="0" t="s">
        <v>2555</v>
      </c>
      <c r="AW1740" s="0" t="s">
        <v>6270</v>
      </c>
      <c r="BA1740" s="0" t="n">
        <v>1569</v>
      </c>
      <c r="BB1740" s="0" t="s">
        <v>96</v>
      </c>
      <c r="BC1740" s="0" t="s">
        <v>358</v>
      </c>
      <c r="BD1740" s="0" t="s">
        <v>142</v>
      </c>
      <c r="BE1740" s="0" t="s">
        <v>206</v>
      </c>
      <c r="BF1740" s="0" t="s">
        <v>6271</v>
      </c>
      <c r="BI1740" s="0" t="s">
        <v>143</v>
      </c>
      <c r="BJ1740" s="0" t="s">
        <v>6271</v>
      </c>
      <c r="BK1740" s="0" t="s">
        <v>144</v>
      </c>
      <c r="BL1740" s="0" t="s">
        <v>6272</v>
      </c>
      <c r="BM1740" s="0" t="s">
        <v>6261</v>
      </c>
      <c r="BN1740" s="0" t="s">
        <v>6262</v>
      </c>
      <c r="BO1740" s="0" t="s">
        <v>105</v>
      </c>
      <c r="BP1740" s="0" t="s">
        <v>6258</v>
      </c>
      <c r="BQ1740" s="0" t="s">
        <v>127</v>
      </c>
      <c r="BT1740" s="0" t="n">
        <v>0</v>
      </c>
      <c r="BU1740" s="0" t="s">
        <v>6263</v>
      </c>
      <c r="BW1740" s="0" t="n">
        <v>2015</v>
      </c>
      <c r="BX1740" s="0" t="n">
        <v>2020</v>
      </c>
      <c r="BY1740" s="0" t="s">
        <v>6264</v>
      </c>
      <c r="BZ1740" s="0" t="n">
        <v>2017.5</v>
      </c>
      <c r="CA1740" s="0" t="n">
        <v>0.833333333333333</v>
      </c>
      <c r="CB1740" s="0" t="n">
        <v>1</v>
      </c>
      <c r="CC1740" s="0" t="n">
        <v>1</v>
      </c>
      <c r="CD1740" s="0" t="n">
        <v>-0.0567724680629486</v>
      </c>
      <c r="CE1740" s="0" t="n">
        <v>1</v>
      </c>
      <c r="CF1740" s="0" t="s">
        <v>6271</v>
      </c>
    </row>
    <row r="1741" customFormat="false" ht="15" hidden="false" customHeight="false" outlineLevel="0" collapsed="false">
      <c r="A1741" s="0" t="s">
        <v>6258</v>
      </c>
      <c r="B1741" s="0" t="n">
        <v>3046</v>
      </c>
      <c r="C1741" s="0" t="n">
        <v>-0.0336419655943079</v>
      </c>
      <c r="D1741" s="0" t="n">
        <v>1569</v>
      </c>
      <c r="E1741" s="0" t="n">
        <f aca="false">IF(ISNUMBER($BA1741),$BA1741,IF(AND(ISNUMBER($D1741),ISNUMBER($BW1741),ISNUMBER($BX1741)),$D1741*($BX1741-$BW1741+1),""))</f>
        <v>1569</v>
      </c>
      <c r="H1741" s="0" t="s">
        <v>118</v>
      </c>
      <c r="I1741" s="0" t="s">
        <v>344</v>
      </c>
      <c r="J1741" s="0" t="n">
        <f aca="false">IF($BW1741&lt;&gt;"",$BW1741,"")</f>
        <v>2015</v>
      </c>
      <c r="K1741" s="0" t="n">
        <f aca="false">IF($BX1741&lt;&gt;"",$BX1741,"")</f>
        <v>2020</v>
      </c>
      <c r="L1741" s="0" t="n">
        <f aca="false">IF(AND(ISNUMBER($BW1741),ISNUMBER($BX1741)),($BW1741+$BX1741)/2,"")</f>
        <v>2017.5</v>
      </c>
      <c r="M1741" s="0" t="n">
        <f aca="false">IF($L1741&lt;&gt;"",$L1741,"")</f>
        <v>2017.5</v>
      </c>
      <c r="N1741" s="0" t="n">
        <f aca="false">IF(AND(ISNUMBER($BW1741),ISNUMBER($BX1741)),MIN(1,MAX(0,($BX1741-2016+1)/($BX1741-$BW1741+1))),"")</f>
        <v>0.833333333333333</v>
      </c>
      <c r="O1741" s="0" t="n">
        <f aca="false">IF(AND(ISNUMBER($BW1741),ISNUMBER($BX1741)),MIN(1,MAX(0,($BX1741-2017+1)/($BX1741-$BW1741+1))),"")</f>
        <v>0.666666666666667</v>
      </c>
      <c r="P1741" s="0" t="n">
        <f aca="false">IF(AND(ISNUMBER($BW1741),ISNUMBER($BX1741)),MIN(1,MAX(0,($BX1741-2018+1)/($BX1741-$BW1741+1))),"")</f>
        <v>0.5</v>
      </c>
      <c r="Q1741" s="0" t="n">
        <f aca="false">IF(AND(ISNUMBER($BW1741),ISNUMBER($BX1741)),MIN(1,MAX(0,($BX1741-2019+1)/($BX1741-$BW1741+1))),"")</f>
        <v>0.333333333333333</v>
      </c>
      <c r="R1741" s="0" t="n">
        <f aca="false">IF(AND(ISNUMBER($BW1741),ISNUMBER($BX1741)),MIN(1,MAX(0,($BX1741-2016+1)/($BX1741-$BW1741+1))),"")</f>
        <v>0.833333333333333</v>
      </c>
      <c r="S1741" s="0" t="n">
        <f aca="false">IF($L1741&lt;&gt;"",IF($L1741&gt;=2015.5,1,0),"")</f>
        <v>1</v>
      </c>
      <c r="T1741" s="0" t="n">
        <f aca="false">IF($L1741&lt;&gt;"",IF($L1741&gt;=2016,1,0),"")</f>
        <v>1</v>
      </c>
      <c r="U1741" s="0" t="n">
        <f aca="false">IF(ISNUMBER($BX1741),IF($BX1741&gt;=2016,1,0),"")</f>
        <v>1</v>
      </c>
      <c r="V1741" s="0" t="n">
        <f aca="false">IF(ISNUMBER($BW1741),IF($BW1741&gt;=2016,1,0),"")</f>
        <v>0</v>
      </c>
      <c r="W1741" s="0" t="str">
        <f aca="false">IF(AND(ISNUMBER($BW1741),ISNUMBER($BX1741)),IF($BW1741&gt;=2016,"post-only",IF($BX1741&lt;2016,"pre-only","mixed")),"")</f>
        <v>mixed</v>
      </c>
      <c r="X1741" s="0" t="n">
        <f aca="false">IF(AND(ISNUMBER($BW1741),ISNUMBER($BX1741)),MIN(1,MAX(0,($BX1741-2017+1)/($BX1741-$BW1741+1))),"")</f>
        <v>0.666666666666667</v>
      </c>
      <c r="Y1741" s="0" t="n">
        <f aca="false">IF(AND(ISNUMBER($BW1741),ISNUMBER($BX1741)),MIN(1,MAX(0,($BX1741-2018+1)/($BX1741-$BW1741+1))),"")</f>
        <v>0.5</v>
      </c>
      <c r="Z1741" s="0" t="n">
        <f aca="false">IF(AND(ISNUMBER($BW1741),ISNUMBER($BX1741)),MIN(1,MAX(0,($BX1741-2019+1)/($BX1741-$BW1741+1))),"")</f>
        <v>0.333333333333333</v>
      </c>
      <c r="AA1741" s="0" t="n">
        <f aca="false">IF(ISNUMBER($BX1741),IF($BX1741&gt;=2017,1,0),"")</f>
        <v>1</v>
      </c>
      <c r="AB1741" s="0" t="n">
        <f aca="false">IF(ISNUMBER($BX1741),IF($BX1741&gt;=2018,1,0),"")</f>
        <v>1</v>
      </c>
      <c r="AC1741" s="0" t="n">
        <f aca="false">IF(ISNUMBER($BX1741),IF($BX1741&gt;=2019,1,0),"")</f>
        <v>1</v>
      </c>
      <c r="AD1741" s="0" t="n">
        <f aca="false">IF($L1741&lt;&gt;"",IF($L1741&gt;2013,1,0),"")</f>
        <v>1</v>
      </c>
      <c r="AE1741" s="0" t="n">
        <f aca="false">IF($L1741&lt;&gt;"",1+IF($L1741&gt;2011,1,0)+IF($L1741&gt;2014,1,0),"")</f>
        <v>3</v>
      </c>
      <c r="AF1741" s="0" t="s">
        <v>747</v>
      </c>
      <c r="AG1741" s="0" t="s">
        <v>88</v>
      </c>
      <c r="AH1741" s="0" t="s">
        <v>89</v>
      </c>
      <c r="AI1741" s="0" t="s">
        <v>90</v>
      </c>
      <c r="AJ1741" s="0" t="s">
        <v>90</v>
      </c>
      <c r="AK1741" s="0" t="str">
        <f aca="false">IF(AND($CF1741&lt;&gt;"",IFERROR(INDEX(subsample_country_map!$B:$B,MATCH($CF1741,subsample_country_map!$A:$A,0)),"")&lt;&gt;""),INDEX(subsample_country_map!$B:$B,MATCH($CF1741,subsample_country_map!$A:$A,0)),INDEX(lookup!$AA:$AA,MATCH($A1741,lookup!$A:$A,0)))</f>
        <v>2_Europe</v>
      </c>
      <c r="AL1741" s="0" t="str">
        <f aca="false">IF(AND($CF1741&lt;&gt;"",IFERROR(INDEX(subsample_country_map!$C:$C,MATCH($CF1741,subsample_country_map!$A:$A,0)),"")&lt;&gt;""),INDEX(subsample_country_map!$C:$C,MATCH($CF1741,subsample_country_map!$A:$A,0)),INDEX(lookup!$AB:$AB,MATCH($A1741,lookup!$A:$A,0)))</f>
        <v>1_developed</v>
      </c>
      <c r="AM1741" s="0" t="str">
        <f aca="false">IF(AND($CF1741&lt;&gt;"",IFERROR(INDEX(subsample_country_map!$D:$D,MATCH($CF1741,subsample_country_map!$A:$A,0)),"")&lt;&gt;""),INDEX(subsample_country_map!$D:$D,MATCH($CF1741,subsample_country_map!$A:$A,0)),INDEX(lookup!$AC:$AC,MATCH($A1741,lookup!$A:$A,0)))</f>
        <v>1_western</v>
      </c>
      <c r="AN1741" s="0" t="str">
        <f aca="false">IF(AND($CF1741&lt;&gt;"",IFERROR(INDEX(subsample_country_map!$E:$E,MATCH($CF1741,subsample_country_map!$A:$A,0)),"")&lt;&gt;""),INDEX(subsample_country_map!$E:$E,MATCH($CF1741,subsample_country_map!$A:$A,0)),INDEX(lookup!$AD:$AD,MATCH($A1741,lookup!$A:$A,0)))</f>
        <v>99_NCE</v>
      </c>
      <c r="AO1741" s="0" t="str">
        <f aca="false">INDEX(lookup!$Y:$Y,MATCH($A1741,lookup!$A:$A,0))</f>
        <v>0_published</v>
      </c>
      <c r="AP1741" s="0" t="str">
        <f aca="false">INDEX(lookup!$Z:$Z,MATCH($A1741,lookup!$A:$A,0))</f>
        <v>1_VHB high</v>
      </c>
      <c r="AQ1741" s="0" t="str">
        <f aca="false">INDEX(lookup!$W:$W,MATCH($A1741,lookup!$A:$A,0))</f>
        <v>1_fin/acc/econ</v>
      </c>
      <c r="AS1741" s="0" t="s">
        <v>91</v>
      </c>
      <c r="AT1741" s="0" t="s">
        <v>397</v>
      </c>
      <c r="AU1741" s="0" t="s">
        <v>93</v>
      </c>
      <c r="AV1741" s="0" t="s">
        <v>4363</v>
      </c>
      <c r="AW1741" s="0" t="s">
        <v>947</v>
      </c>
      <c r="BA1741" s="0" t="n">
        <v>1569</v>
      </c>
      <c r="BB1741" s="0" t="s">
        <v>96</v>
      </c>
      <c r="BC1741" s="0" t="s">
        <v>358</v>
      </c>
      <c r="BD1741" s="0" t="s">
        <v>142</v>
      </c>
      <c r="BE1741" s="0" t="s">
        <v>206</v>
      </c>
      <c r="BF1741" s="0" t="s">
        <v>6271</v>
      </c>
      <c r="BI1741" s="0" t="s">
        <v>143</v>
      </c>
      <c r="BJ1741" s="0" t="s">
        <v>6271</v>
      </c>
      <c r="BK1741" s="0" t="s">
        <v>144</v>
      </c>
      <c r="BL1741" s="0" t="s">
        <v>6273</v>
      </c>
      <c r="BM1741" s="0" t="s">
        <v>6266</v>
      </c>
      <c r="BN1741" s="0" t="s">
        <v>6262</v>
      </c>
      <c r="BO1741" s="0" t="s">
        <v>105</v>
      </c>
      <c r="BP1741" s="0" t="s">
        <v>6258</v>
      </c>
      <c r="BQ1741" s="0" t="s">
        <v>127</v>
      </c>
      <c r="BT1741" s="0" t="n">
        <v>0</v>
      </c>
      <c r="BU1741" s="0" t="s">
        <v>6263</v>
      </c>
      <c r="BW1741" s="0" t="n">
        <v>2015</v>
      </c>
      <c r="BX1741" s="0" t="n">
        <v>2020</v>
      </c>
      <c r="BY1741" s="0" t="s">
        <v>6264</v>
      </c>
      <c r="BZ1741" s="0" t="n">
        <v>2017.5</v>
      </c>
      <c r="CA1741" s="0" t="n">
        <v>0.833333333333333</v>
      </c>
      <c r="CB1741" s="0" t="n">
        <v>1</v>
      </c>
      <c r="CC1741" s="0" t="n">
        <v>1</v>
      </c>
      <c r="CD1741" s="0" t="n">
        <v>-0.0336546660085584</v>
      </c>
      <c r="CE1741" s="0" t="n">
        <v>1</v>
      </c>
      <c r="CF1741" s="0" t="s">
        <v>6271</v>
      </c>
    </row>
    <row r="1742" customFormat="false" ht="15" hidden="false" customHeight="false" outlineLevel="0" collapsed="false">
      <c r="A1742" s="0" t="s">
        <v>6258</v>
      </c>
      <c r="B1742" s="0" t="n">
        <v>3047</v>
      </c>
      <c r="C1742" s="0" t="n">
        <v>-0.249041109456347</v>
      </c>
      <c r="D1742" s="0" t="n">
        <v>1294</v>
      </c>
      <c r="E1742" s="0" t="n">
        <f aca="false">IF(ISNUMBER($BA1742),$BA1742,IF(AND(ISNUMBER($D1742),ISNUMBER($BW1742),ISNUMBER($BX1742)),$D1742*($BX1742-$BW1742+1),""))</f>
        <v>1294</v>
      </c>
      <c r="H1742" s="0" t="s">
        <v>118</v>
      </c>
      <c r="I1742" s="0" t="s">
        <v>344</v>
      </c>
      <c r="J1742" s="0" t="n">
        <f aca="false">IF($BW1742&lt;&gt;"",$BW1742,"")</f>
        <v>2015</v>
      </c>
      <c r="K1742" s="0" t="n">
        <f aca="false">IF($BX1742&lt;&gt;"",$BX1742,"")</f>
        <v>2020</v>
      </c>
      <c r="L1742" s="0" t="n">
        <f aca="false">IF(AND(ISNUMBER($BW1742),ISNUMBER($BX1742)),($BW1742+$BX1742)/2,"")</f>
        <v>2017.5</v>
      </c>
      <c r="M1742" s="0" t="n">
        <f aca="false">IF($L1742&lt;&gt;"",$L1742,"")</f>
        <v>2017.5</v>
      </c>
      <c r="N1742" s="0" t="n">
        <f aca="false">IF(AND(ISNUMBER($BW1742),ISNUMBER($BX1742)),MIN(1,MAX(0,($BX1742-2016+1)/($BX1742-$BW1742+1))),"")</f>
        <v>0.833333333333333</v>
      </c>
      <c r="O1742" s="0" t="n">
        <f aca="false">IF(AND(ISNUMBER($BW1742),ISNUMBER($BX1742)),MIN(1,MAX(0,($BX1742-2017+1)/($BX1742-$BW1742+1))),"")</f>
        <v>0.666666666666667</v>
      </c>
      <c r="P1742" s="0" t="n">
        <f aca="false">IF(AND(ISNUMBER($BW1742),ISNUMBER($BX1742)),MIN(1,MAX(0,($BX1742-2018+1)/($BX1742-$BW1742+1))),"")</f>
        <v>0.5</v>
      </c>
      <c r="Q1742" s="0" t="n">
        <f aca="false">IF(AND(ISNUMBER($BW1742),ISNUMBER($BX1742)),MIN(1,MAX(0,($BX1742-2019+1)/($BX1742-$BW1742+1))),"")</f>
        <v>0.333333333333333</v>
      </c>
      <c r="R1742" s="0" t="n">
        <f aca="false">IF(AND(ISNUMBER($BW1742),ISNUMBER($BX1742)),MIN(1,MAX(0,($BX1742-2016+1)/($BX1742-$BW1742+1))),"")</f>
        <v>0.833333333333333</v>
      </c>
      <c r="S1742" s="0" t="n">
        <f aca="false">IF($L1742&lt;&gt;"",IF($L1742&gt;=2015.5,1,0),"")</f>
        <v>1</v>
      </c>
      <c r="T1742" s="0" t="n">
        <f aca="false">IF($L1742&lt;&gt;"",IF($L1742&gt;=2016,1,0),"")</f>
        <v>1</v>
      </c>
      <c r="U1742" s="0" t="n">
        <f aca="false">IF(ISNUMBER($BX1742),IF($BX1742&gt;=2016,1,0),"")</f>
        <v>1</v>
      </c>
      <c r="V1742" s="0" t="n">
        <f aca="false">IF(ISNUMBER($BW1742),IF($BW1742&gt;=2016,1,0),"")</f>
        <v>0</v>
      </c>
      <c r="W1742" s="0" t="str">
        <f aca="false">IF(AND(ISNUMBER($BW1742),ISNUMBER($BX1742)),IF($BW1742&gt;=2016,"post-only",IF($BX1742&lt;2016,"pre-only","mixed")),"")</f>
        <v>mixed</v>
      </c>
      <c r="X1742" s="0" t="n">
        <f aca="false">IF(AND(ISNUMBER($BW1742),ISNUMBER($BX1742)),MIN(1,MAX(0,($BX1742-2017+1)/($BX1742-$BW1742+1))),"")</f>
        <v>0.666666666666667</v>
      </c>
      <c r="Y1742" s="0" t="n">
        <f aca="false">IF(AND(ISNUMBER($BW1742),ISNUMBER($BX1742)),MIN(1,MAX(0,($BX1742-2018+1)/($BX1742-$BW1742+1))),"")</f>
        <v>0.5</v>
      </c>
      <c r="Z1742" s="0" t="n">
        <f aca="false">IF(AND(ISNUMBER($BW1742),ISNUMBER($BX1742)),MIN(1,MAX(0,($BX1742-2019+1)/($BX1742-$BW1742+1))),"")</f>
        <v>0.333333333333333</v>
      </c>
      <c r="AA1742" s="0" t="n">
        <f aca="false">IF(ISNUMBER($BX1742),IF($BX1742&gt;=2017,1,0),"")</f>
        <v>1</v>
      </c>
      <c r="AB1742" s="0" t="n">
        <f aca="false">IF(ISNUMBER($BX1742),IF($BX1742&gt;=2018,1,0),"")</f>
        <v>1</v>
      </c>
      <c r="AC1742" s="0" t="n">
        <f aca="false">IF(ISNUMBER($BX1742),IF($BX1742&gt;=2019,1,0),"")</f>
        <v>1</v>
      </c>
      <c r="AD1742" s="0" t="n">
        <f aca="false">IF($L1742&lt;&gt;"",IF($L1742&gt;2013,1,0),"")</f>
        <v>1</v>
      </c>
      <c r="AE1742" s="0" t="n">
        <f aca="false">IF($L1742&lt;&gt;"",1+IF($L1742&gt;2011,1,0)+IF($L1742&gt;2014,1,0),"")</f>
        <v>3</v>
      </c>
      <c r="AF1742" s="0" t="s">
        <v>747</v>
      </c>
      <c r="AG1742" s="0" t="s">
        <v>436</v>
      </c>
      <c r="AH1742" s="0" t="s">
        <v>89</v>
      </c>
      <c r="AI1742" s="0" t="s">
        <v>90</v>
      </c>
      <c r="AJ1742" s="0" t="s">
        <v>90</v>
      </c>
      <c r="AK1742" s="0" t="str">
        <f aca="false">IF(AND($CF1742&lt;&gt;"",IFERROR(INDEX(subsample_country_map!$B:$B,MATCH($CF1742,subsample_country_map!$A:$A,0)),"")&lt;&gt;""),INDEX(subsample_country_map!$B:$B,MATCH($CF1742,subsample_country_map!$A:$A,0)),INDEX(lookup!$AA:$AA,MATCH($A1742,lookup!$A:$A,0)))</f>
        <v>3_AsiaPac</v>
      </c>
      <c r="AL1742" s="0" t="str">
        <f aca="false">IF(AND($CF1742&lt;&gt;"",IFERROR(INDEX(subsample_country_map!$C:$C,MATCH($CF1742,subsample_country_map!$A:$A,0)),"")&lt;&gt;""),INDEX(subsample_country_map!$C:$C,MATCH($CF1742,subsample_country_map!$A:$A,0)),INDEX(lookup!$AB:$AB,MATCH($A1742,lookup!$A:$A,0)))</f>
        <v>1_developed</v>
      </c>
      <c r="AM1742" s="0" t="str">
        <f aca="false">IF(AND($CF1742&lt;&gt;"",IFERROR(INDEX(subsample_country_map!$D:$D,MATCH($CF1742,subsample_country_map!$A:$A,0)),"")&lt;&gt;""),INDEX(subsample_country_map!$D:$D,MATCH($CF1742,subsample_country_map!$A:$A,0)),INDEX(lookup!$AC:$AC,MATCH($A1742,lookup!$A:$A,0)))</f>
        <v>99_NCE</v>
      </c>
      <c r="AN1742" s="0" t="str">
        <f aca="false">IF(AND($CF1742&lt;&gt;"",IFERROR(INDEX(subsample_country_map!$E:$E,MATCH($CF1742,subsample_country_map!$A:$A,0)),"")&lt;&gt;""),INDEX(subsample_country_map!$E:$E,MATCH($CF1742,subsample_country_map!$A:$A,0)),INDEX(lookup!$AD:$AD,MATCH($A1742,lookup!$A:$A,0)))</f>
        <v>99_NCE</v>
      </c>
      <c r="AO1742" s="0" t="str">
        <f aca="false">INDEX(lookup!$Y:$Y,MATCH($A1742,lookup!$A:$A,0))</f>
        <v>0_published</v>
      </c>
      <c r="AP1742" s="0" t="str">
        <f aca="false">INDEX(lookup!$Z:$Z,MATCH($A1742,lookup!$A:$A,0))</f>
        <v>1_VHB high</v>
      </c>
      <c r="AQ1742" s="0" t="str">
        <f aca="false">INDEX(lookup!$W:$W,MATCH($A1742,lookup!$A:$A,0))</f>
        <v>1_fin/acc/econ</v>
      </c>
      <c r="AS1742" s="0" t="s">
        <v>91</v>
      </c>
      <c r="AT1742" s="0" t="s">
        <v>111</v>
      </c>
      <c r="AU1742" s="0" t="s">
        <v>93</v>
      </c>
      <c r="AV1742" s="0" t="s">
        <v>1016</v>
      </c>
      <c r="AW1742" s="0" t="s">
        <v>6270</v>
      </c>
      <c r="BA1742" s="0" t="n">
        <v>1294</v>
      </c>
      <c r="BB1742" s="0" t="s">
        <v>96</v>
      </c>
      <c r="BC1742" s="0" t="s">
        <v>358</v>
      </c>
      <c r="BD1742" s="0" t="s">
        <v>142</v>
      </c>
      <c r="BE1742" s="0" t="s">
        <v>206</v>
      </c>
      <c r="BF1742" s="0" t="s">
        <v>6274</v>
      </c>
      <c r="BI1742" s="0" t="s">
        <v>143</v>
      </c>
      <c r="BJ1742" s="0" t="s">
        <v>6274</v>
      </c>
      <c r="BK1742" s="0" t="s">
        <v>144</v>
      </c>
      <c r="BL1742" s="0" t="s">
        <v>6275</v>
      </c>
      <c r="BM1742" s="0" t="s">
        <v>6261</v>
      </c>
      <c r="BN1742" s="0" t="s">
        <v>6262</v>
      </c>
      <c r="BO1742" s="0" t="s">
        <v>105</v>
      </c>
      <c r="BP1742" s="0" t="s">
        <v>6258</v>
      </c>
      <c r="BQ1742" s="0" t="s">
        <v>127</v>
      </c>
      <c r="BT1742" s="0" t="n">
        <v>0</v>
      </c>
      <c r="BU1742" s="0" t="s">
        <v>6263</v>
      </c>
      <c r="BW1742" s="0" t="n">
        <v>2015</v>
      </c>
      <c r="BX1742" s="0" t="n">
        <v>2020</v>
      </c>
      <c r="BY1742" s="0" t="s">
        <v>6264</v>
      </c>
      <c r="BZ1742" s="0" t="n">
        <v>2017.5</v>
      </c>
      <c r="CA1742" s="0" t="n">
        <v>0.833333333333333</v>
      </c>
      <c r="CB1742" s="0" t="n">
        <v>1</v>
      </c>
      <c r="CC1742" s="0" t="n">
        <v>1</v>
      </c>
      <c r="CD1742" s="0" t="n">
        <v>-0.254390256418277</v>
      </c>
      <c r="CE1742" s="0" t="n">
        <v>1</v>
      </c>
      <c r="CF1742" s="0" t="s">
        <v>6274</v>
      </c>
    </row>
    <row r="1743" customFormat="false" ht="15" hidden="false" customHeight="false" outlineLevel="0" collapsed="false">
      <c r="A1743" s="0" t="s">
        <v>6258</v>
      </c>
      <c r="B1743" s="0" t="n">
        <v>3048</v>
      </c>
      <c r="C1743" s="0" t="n">
        <v>0</v>
      </c>
      <c r="D1743" s="0" t="n">
        <v>1294</v>
      </c>
      <c r="E1743" s="0" t="n">
        <f aca="false">IF(ISNUMBER($BA1743),$BA1743,IF(AND(ISNUMBER($D1743),ISNUMBER($BW1743),ISNUMBER($BX1743)),$D1743*($BX1743-$BW1743+1),""))</f>
        <v>1294</v>
      </c>
      <c r="H1743" s="0" t="s">
        <v>118</v>
      </c>
      <c r="I1743" s="0" t="s">
        <v>344</v>
      </c>
      <c r="J1743" s="0" t="n">
        <f aca="false">IF($BW1743&lt;&gt;"",$BW1743,"")</f>
        <v>2015</v>
      </c>
      <c r="K1743" s="0" t="n">
        <f aca="false">IF($BX1743&lt;&gt;"",$BX1743,"")</f>
        <v>2020</v>
      </c>
      <c r="L1743" s="0" t="n">
        <f aca="false">IF(AND(ISNUMBER($BW1743),ISNUMBER($BX1743)),($BW1743+$BX1743)/2,"")</f>
        <v>2017.5</v>
      </c>
      <c r="M1743" s="0" t="n">
        <f aca="false">IF($L1743&lt;&gt;"",$L1743,"")</f>
        <v>2017.5</v>
      </c>
      <c r="N1743" s="0" t="n">
        <f aca="false">IF(AND(ISNUMBER($BW1743),ISNUMBER($BX1743)),MIN(1,MAX(0,($BX1743-2016+1)/($BX1743-$BW1743+1))),"")</f>
        <v>0.833333333333333</v>
      </c>
      <c r="O1743" s="0" t="n">
        <f aca="false">IF(AND(ISNUMBER($BW1743),ISNUMBER($BX1743)),MIN(1,MAX(0,($BX1743-2017+1)/($BX1743-$BW1743+1))),"")</f>
        <v>0.666666666666667</v>
      </c>
      <c r="P1743" s="0" t="n">
        <f aca="false">IF(AND(ISNUMBER($BW1743),ISNUMBER($BX1743)),MIN(1,MAX(0,($BX1743-2018+1)/($BX1743-$BW1743+1))),"")</f>
        <v>0.5</v>
      </c>
      <c r="Q1743" s="0" t="n">
        <f aca="false">IF(AND(ISNUMBER($BW1743),ISNUMBER($BX1743)),MIN(1,MAX(0,($BX1743-2019+1)/($BX1743-$BW1743+1))),"")</f>
        <v>0.333333333333333</v>
      </c>
      <c r="R1743" s="0" t="n">
        <f aca="false">IF(AND(ISNUMBER($BW1743),ISNUMBER($BX1743)),MIN(1,MAX(0,($BX1743-2016+1)/($BX1743-$BW1743+1))),"")</f>
        <v>0.833333333333333</v>
      </c>
      <c r="S1743" s="0" t="n">
        <f aca="false">IF($L1743&lt;&gt;"",IF($L1743&gt;=2015.5,1,0),"")</f>
        <v>1</v>
      </c>
      <c r="T1743" s="0" t="n">
        <f aca="false">IF($L1743&lt;&gt;"",IF($L1743&gt;=2016,1,0),"")</f>
        <v>1</v>
      </c>
      <c r="U1743" s="0" t="n">
        <f aca="false">IF(ISNUMBER($BX1743),IF($BX1743&gt;=2016,1,0),"")</f>
        <v>1</v>
      </c>
      <c r="V1743" s="0" t="n">
        <f aca="false">IF(ISNUMBER($BW1743),IF($BW1743&gt;=2016,1,0),"")</f>
        <v>0</v>
      </c>
      <c r="W1743" s="0" t="str">
        <f aca="false">IF(AND(ISNUMBER($BW1743),ISNUMBER($BX1743)),IF($BW1743&gt;=2016,"post-only",IF($BX1743&lt;2016,"pre-only","mixed")),"")</f>
        <v>mixed</v>
      </c>
      <c r="X1743" s="0" t="n">
        <f aca="false">IF(AND(ISNUMBER($BW1743),ISNUMBER($BX1743)),MIN(1,MAX(0,($BX1743-2017+1)/($BX1743-$BW1743+1))),"")</f>
        <v>0.666666666666667</v>
      </c>
      <c r="Y1743" s="0" t="n">
        <f aca="false">IF(AND(ISNUMBER($BW1743),ISNUMBER($BX1743)),MIN(1,MAX(0,($BX1743-2018+1)/($BX1743-$BW1743+1))),"")</f>
        <v>0.5</v>
      </c>
      <c r="Z1743" s="0" t="n">
        <f aca="false">IF(AND(ISNUMBER($BW1743),ISNUMBER($BX1743)),MIN(1,MAX(0,($BX1743-2019+1)/($BX1743-$BW1743+1))),"")</f>
        <v>0.333333333333333</v>
      </c>
      <c r="AA1743" s="0" t="n">
        <f aca="false">IF(ISNUMBER($BX1743),IF($BX1743&gt;=2017,1,0),"")</f>
        <v>1</v>
      </c>
      <c r="AB1743" s="0" t="n">
        <f aca="false">IF(ISNUMBER($BX1743),IF($BX1743&gt;=2018,1,0),"")</f>
        <v>1</v>
      </c>
      <c r="AC1743" s="0" t="n">
        <f aca="false">IF(ISNUMBER($BX1743),IF($BX1743&gt;=2019,1,0),"")</f>
        <v>1</v>
      </c>
      <c r="AD1743" s="0" t="n">
        <f aca="false">IF($L1743&lt;&gt;"",IF($L1743&gt;2013,1,0),"")</f>
        <v>1</v>
      </c>
      <c r="AE1743" s="0" t="n">
        <f aca="false">IF($L1743&lt;&gt;"",1+IF($L1743&gt;2011,1,0)+IF($L1743&gt;2014,1,0),"")</f>
        <v>3</v>
      </c>
      <c r="AF1743" s="0" t="s">
        <v>747</v>
      </c>
      <c r="AG1743" s="0" t="s">
        <v>88</v>
      </c>
      <c r="AH1743" s="0" t="s">
        <v>89</v>
      </c>
      <c r="AI1743" s="0" t="s">
        <v>90</v>
      </c>
      <c r="AJ1743" s="0" t="s">
        <v>90</v>
      </c>
      <c r="AK1743" s="0" t="str">
        <f aca="false">IF(AND($CF1743&lt;&gt;"",IFERROR(INDEX(subsample_country_map!$B:$B,MATCH($CF1743,subsample_country_map!$A:$A,0)),"")&lt;&gt;""),INDEX(subsample_country_map!$B:$B,MATCH($CF1743,subsample_country_map!$A:$A,0)),INDEX(lookup!$AA:$AA,MATCH($A1743,lookup!$A:$A,0)))</f>
        <v>3_AsiaPac</v>
      </c>
      <c r="AL1743" s="0" t="str">
        <f aca="false">IF(AND($CF1743&lt;&gt;"",IFERROR(INDEX(subsample_country_map!$C:$C,MATCH($CF1743,subsample_country_map!$A:$A,0)),"")&lt;&gt;""),INDEX(subsample_country_map!$C:$C,MATCH($CF1743,subsample_country_map!$A:$A,0)),INDEX(lookup!$AB:$AB,MATCH($A1743,lookup!$A:$A,0)))</f>
        <v>1_developed</v>
      </c>
      <c r="AM1743" s="0" t="str">
        <f aca="false">IF(AND($CF1743&lt;&gt;"",IFERROR(INDEX(subsample_country_map!$D:$D,MATCH($CF1743,subsample_country_map!$A:$A,0)),"")&lt;&gt;""),INDEX(subsample_country_map!$D:$D,MATCH($CF1743,subsample_country_map!$A:$A,0)),INDEX(lookup!$AC:$AC,MATCH($A1743,lookup!$A:$A,0)))</f>
        <v>99_NCE</v>
      </c>
      <c r="AN1743" s="0" t="str">
        <f aca="false">IF(AND($CF1743&lt;&gt;"",IFERROR(INDEX(subsample_country_map!$E:$E,MATCH($CF1743,subsample_country_map!$A:$A,0)),"")&lt;&gt;""),INDEX(subsample_country_map!$E:$E,MATCH($CF1743,subsample_country_map!$A:$A,0)),INDEX(lookup!$AD:$AD,MATCH($A1743,lookup!$A:$A,0)))</f>
        <v>99_NCE</v>
      </c>
      <c r="AO1743" s="0" t="str">
        <f aca="false">INDEX(lookup!$Y:$Y,MATCH($A1743,lookup!$A:$A,0))</f>
        <v>0_published</v>
      </c>
      <c r="AP1743" s="0" t="str">
        <f aca="false">INDEX(lookup!$Z:$Z,MATCH($A1743,lookup!$A:$A,0))</f>
        <v>1_VHB high</v>
      </c>
      <c r="AQ1743" s="0" t="str">
        <f aca="false">INDEX(lookup!$W:$W,MATCH($A1743,lookup!$A:$A,0))</f>
        <v>1_fin/acc/econ</v>
      </c>
      <c r="AS1743" s="0" t="s">
        <v>91</v>
      </c>
      <c r="AT1743" s="0" t="s">
        <v>397</v>
      </c>
      <c r="AU1743" s="0" t="s">
        <v>93</v>
      </c>
      <c r="AV1743" s="0" t="s">
        <v>6276</v>
      </c>
      <c r="AW1743" s="0" t="s">
        <v>947</v>
      </c>
      <c r="BA1743" s="0" t="n">
        <v>1294</v>
      </c>
      <c r="BB1743" s="0" t="s">
        <v>96</v>
      </c>
      <c r="BC1743" s="0" t="s">
        <v>358</v>
      </c>
      <c r="BD1743" s="0" t="s">
        <v>142</v>
      </c>
      <c r="BE1743" s="0" t="s">
        <v>206</v>
      </c>
      <c r="BF1743" s="0" t="s">
        <v>6274</v>
      </c>
      <c r="BI1743" s="0" t="s">
        <v>143</v>
      </c>
      <c r="BJ1743" s="0" t="s">
        <v>6274</v>
      </c>
      <c r="BK1743" s="0" t="s">
        <v>144</v>
      </c>
      <c r="BL1743" s="0" t="s">
        <v>6277</v>
      </c>
      <c r="BM1743" s="0" t="s">
        <v>6266</v>
      </c>
      <c r="BN1743" s="0" t="s">
        <v>6262</v>
      </c>
      <c r="BO1743" s="0" t="s">
        <v>105</v>
      </c>
      <c r="BP1743" s="0" t="s">
        <v>6258</v>
      </c>
      <c r="BQ1743" s="0" t="s">
        <v>127</v>
      </c>
      <c r="BT1743" s="0" t="n">
        <v>0</v>
      </c>
      <c r="BU1743" s="0" t="s">
        <v>6263</v>
      </c>
      <c r="BW1743" s="0" t="n">
        <v>2015</v>
      </c>
      <c r="BX1743" s="0" t="n">
        <v>2020</v>
      </c>
      <c r="BY1743" s="0" t="s">
        <v>6264</v>
      </c>
      <c r="BZ1743" s="0" t="n">
        <v>2017.5</v>
      </c>
      <c r="CA1743" s="0" t="n">
        <v>0.833333333333333</v>
      </c>
      <c r="CB1743" s="0" t="n">
        <v>1</v>
      </c>
      <c r="CC1743" s="0" t="n">
        <v>1</v>
      </c>
      <c r="CD1743" s="0" t="n">
        <v>0</v>
      </c>
      <c r="CE1743" s="0" t="n">
        <v>1</v>
      </c>
      <c r="CF1743" s="0" t="s">
        <v>6274</v>
      </c>
    </row>
    <row r="1744" customFormat="false" ht="15" hidden="false" customHeight="false" outlineLevel="0" collapsed="false">
      <c r="A1744" s="0" t="s">
        <v>6258</v>
      </c>
      <c r="B1744" s="0" t="n">
        <v>3049</v>
      </c>
      <c r="C1744" s="0" t="n">
        <v>0.0106208831312861</v>
      </c>
      <c r="D1744" s="0" t="n">
        <v>2216</v>
      </c>
      <c r="E1744" s="0" t="n">
        <f aca="false">IF(ISNUMBER($BA1744),$BA1744,IF(AND(ISNUMBER($D1744),ISNUMBER($BW1744),ISNUMBER($BX1744)),$D1744*($BX1744-$BW1744+1),""))</f>
        <v>2216</v>
      </c>
      <c r="H1744" s="0" t="s">
        <v>118</v>
      </c>
      <c r="I1744" s="0" t="s">
        <v>344</v>
      </c>
      <c r="J1744" s="0" t="n">
        <f aca="false">IF($BW1744&lt;&gt;"",$BW1744,"")</f>
        <v>2015</v>
      </c>
      <c r="K1744" s="0" t="n">
        <f aca="false">IF($BX1744&lt;&gt;"",$BX1744,"")</f>
        <v>2020</v>
      </c>
      <c r="L1744" s="0" t="n">
        <f aca="false">IF(AND(ISNUMBER($BW1744),ISNUMBER($BX1744)),($BW1744+$BX1744)/2,"")</f>
        <v>2017.5</v>
      </c>
      <c r="M1744" s="0" t="n">
        <f aca="false">IF($L1744&lt;&gt;"",$L1744,"")</f>
        <v>2017.5</v>
      </c>
      <c r="N1744" s="0" t="n">
        <f aca="false">IF(AND(ISNUMBER($BW1744),ISNUMBER($BX1744)),MIN(1,MAX(0,($BX1744-2016+1)/($BX1744-$BW1744+1))),"")</f>
        <v>0.833333333333333</v>
      </c>
      <c r="O1744" s="0" t="n">
        <f aca="false">IF(AND(ISNUMBER($BW1744),ISNUMBER($BX1744)),MIN(1,MAX(0,($BX1744-2017+1)/($BX1744-$BW1744+1))),"")</f>
        <v>0.666666666666667</v>
      </c>
      <c r="P1744" s="0" t="n">
        <f aca="false">IF(AND(ISNUMBER($BW1744),ISNUMBER($BX1744)),MIN(1,MAX(0,($BX1744-2018+1)/($BX1744-$BW1744+1))),"")</f>
        <v>0.5</v>
      </c>
      <c r="Q1744" s="0" t="n">
        <f aca="false">IF(AND(ISNUMBER($BW1744),ISNUMBER($BX1744)),MIN(1,MAX(0,($BX1744-2019+1)/($BX1744-$BW1744+1))),"")</f>
        <v>0.333333333333333</v>
      </c>
      <c r="R1744" s="0" t="n">
        <f aca="false">IF(AND(ISNUMBER($BW1744),ISNUMBER($BX1744)),MIN(1,MAX(0,($BX1744-2016+1)/($BX1744-$BW1744+1))),"")</f>
        <v>0.833333333333333</v>
      </c>
      <c r="S1744" s="0" t="n">
        <f aca="false">IF($L1744&lt;&gt;"",IF($L1744&gt;=2015.5,1,0),"")</f>
        <v>1</v>
      </c>
      <c r="T1744" s="0" t="n">
        <f aca="false">IF($L1744&lt;&gt;"",IF($L1744&gt;=2016,1,0),"")</f>
        <v>1</v>
      </c>
      <c r="U1744" s="0" t="n">
        <f aca="false">IF(ISNUMBER($BX1744),IF($BX1744&gt;=2016,1,0),"")</f>
        <v>1</v>
      </c>
      <c r="V1744" s="0" t="n">
        <f aca="false">IF(ISNUMBER($BW1744),IF($BW1744&gt;=2016,1,0),"")</f>
        <v>0</v>
      </c>
      <c r="W1744" s="0" t="str">
        <f aca="false">IF(AND(ISNUMBER($BW1744),ISNUMBER($BX1744)),IF($BW1744&gt;=2016,"post-only",IF($BX1744&lt;2016,"pre-only","mixed")),"")</f>
        <v>mixed</v>
      </c>
      <c r="X1744" s="0" t="n">
        <f aca="false">IF(AND(ISNUMBER($BW1744),ISNUMBER($BX1744)),MIN(1,MAX(0,($BX1744-2017+1)/($BX1744-$BW1744+1))),"")</f>
        <v>0.666666666666667</v>
      </c>
      <c r="Y1744" s="0" t="n">
        <f aca="false">IF(AND(ISNUMBER($BW1744),ISNUMBER($BX1744)),MIN(1,MAX(0,($BX1744-2018+1)/($BX1744-$BW1744+1))),"")</f>
        <v>0.5</v>
      </c>
      <c r="Z1744" s="0" t="n">
        <f aca="false">IF(AND(ISNUMBER($BW1744),ISNUMBER($BX1744)),MIN(1,MAX(0,($BX1744-2019+1)/($BX1744-$BW1744+1))),"")</f>
        <v>0.333333333333333</v>
      </c>
      <c r="AA1744" s="0" t="n">
        <f aca="false">IF(ISNUMBER($BX1744),IF($BX1744&gt;=2017,1,0),"")</f>
        <v>1</v>
      </c>
      <c r="AB1744" s="0" t="n">
        <f aca="false">IF(ISNUMBER($BX1744),IF($BX1744&gt;=2018,1,0),"")</f>
        <v>1</v>
      </c>
      <c r="AC1744" s="0" t="n">
        <f aca="false">IF(ISNUMBER($BX1744),IF($BX1744&gt;=2019,1,0),"")</f>
        <v>1</v>
      </c>
      <c r="AD1744" s="0" t="n">
        <f aca="false">IF($L1744&lt;&gt;"",IF($L1744&gt;2013,1,0),"")</f>
        <v>1</v>
      </c>
      <c r="AE1744" s="0" t="n">
        <f aca="false">IF($L1744&lt;&gt;"",1+IF($L1744&gt;2011,1,0)+IF($L1744&gt;2014,1,0),"")</f>
        <v>3</v>
      </c>
      <c r="AF1744" s="0" t="s">
        <v>747</v>
      </c>
      <c r="AG1744" s="0" t="s">
        <v>436</v>
      </c>
      <c r="AH1744" s="0" t="s">
        <v>89</v>
      </c>
      <c r="AI1744" s="0" t="s">
        <v>90</v>
      </c>
      <c r="AJ1744" s="0" t="s">
        <v>90</v>
      </c>
      <c r="AK1744" s="0" t="str">
        <f aca="false">IF(AND($CF1744&lt;&gt;"",IFERROR(INDEX(subsample_country_map!$B:$B,MATCH($CF1744,subsample_country_map!$A:$A,0)),"")&lt;&gt;""),INDEX(subsample_country_map!$B:$B,MATCH($CF1744,subsample_country_map!$A:$A,0)),INDEX(lookup!$AA:$AA,MATCH($A1744,lookup!$A:$A,0)))</f>
        <v>99_NCE</v>
      </c>
      <c r="AL1744" s="0" t="str">
        <f aca="false">IF(AND($CF1744&lt;&gt;"",IFERROR(INDEX(subsample_country_map!$C:$C,MATCH($CF1744,subsample_country_map!$A:$A,0)),"")&lt;&gt;""),INDEX(subsample_country_map!$C:$C,MATCH($CF1744,subsample_country_map!$A:$A,0)),INDEX(lookup!$AB:$AB,MATCH($A1744,lookup!$A:$A,0)))</f>
        <v>2_developing</v>
      </c>
      <c r="AM1744" s="0" t="str">
        <f aca="false">IF(AND($CF1744&lt;&gt;"",IFERROR(INDEX(subsample_country_map!$D:$D,MATCH($CF1744,subsample_country_map!$A:$A,0)),"")&lt;&gt;""),INDEX(subsample_country_map!$D:$D,MATCH($CF1744,subsample_country_map!$A:$A,0)),INDEX(lookup!$AC:$AC,MATCH($A1744,lookup!$A:$A,0)))</f>
        <v>99_NCE</v>
      </c>
      <c r="AN1744" s="0" t="str">
        <f aca="false">IF(AND($CF1744&lt;&gt;"",IFERROR(INDEX(subsample_country_map!$E:$E,MATCH($CF1744,subsample_country_map!$A:$A,0)),"")&lt;&gt;""),INDEX(subsample_country_map!$E:$E,MATCH($CF1744,subsample_country_map!$A:$A,0)),INDEX(lookup!$AD:$AD,MATCH($A1744,lookup!$A:$A,0)))</f>
        <v>99_NCE</v>
      </c>
      <c r="AO1744" s="0" t="str">
        <f aca="false">INDEX(lookup!$Y:$Y,MATCH($A1744,lookup!$A:$A,0))</f>
        <v>0_published</v>
      </c>
      <c r="AP1744" s="0" t="str">
        <f aca="false">INDEX(lookup!$Z:$Z,MATCH($A1744,lookup!$A:$A,0))</f>
        <v>1_VHB high</v>
      </c>
      <c r="AQ1744" s="0" t="str">
        <f aca="false">INDEX(lookup!$W:$W,MATCH($A1744,lookup!$A:$A,0))</f>
        <v>1_fin/acc/econ</v>
      </c>
      <c r="AS1744" s="0" t="s">
        <v>91</v>
      </c>
      <c r="AT1744" s="0" t="s">
        <v>111</v>
      </c>
      <c r="AU1744" s="0" t="s">
        <v>93</v>
      </c>
      <c r="AV1744" s="0" t="s">
        <v>947</v>
      </c>
      <c r="AW1744" s="0" t="s">
        <v>5989</v>
      </c>
      <c r="BA1744" s="0" t="n">
        <v>2216</v>
      </c>
      <c r="BB1744" s="0" t="s">
        <v>96</v>
      </c>
      <c r="BC1744" s="0" t="s">
        <v>358</v>
      </c>
      <c r="BD1744" s="0" t="s">
        <v>142</v>
      </c>
      <c r="BE1744" s="0" t="s">
        <v>206</v>
      </c>
      <c r="BF1744" s="0" t="s">
        <v>6278</v>
      </c>
      <c r="BI1744" s="0" t="s">
        <v>143</v>
      </c>
      <c r="BJ1744" s="0" t="s">
        <v>6278</v>
      </c>
      <c r="BK1744" s="0" t="s">
        <v>144</v>
      </c>
      <c r="BL1744" s="0" t="s">
        <v>6279</v>
      </c>
      <c r="BM1744" s="0" t="s">
        <v>6261</v>
      </c>
      <c r="BN1744" s="0" t="s">
        <v>6262</v>
      </c>
      <c r="BO1744" s="0" t="s">
        <v>105</v>
      </c>
      <c r="BP1744" s="0" t="s">
        <v>6258</v>
      </c>
      <c r="BQ1744" s="0" t="s">
        <v>127</v>
      </c>
      <c r="BT1744" s="0" t="n">
        <v>0</v>
      </c>
      <c r="BU1744" s="0" t="s">
        <v>6263</v>
      </c>
      <c r="BW1744" s="0" t="n">
        <v>2015</v>
      </c>
      <c r="BX1744" s="0" t="n">
        <v>2020</v>
      </c>
      <c r="BY1744" s="0" t="s">
        <v>6264</v>
      </c>
      <c r="BZ1744" s="0" t="n">
        <v>2017.5</v>
      </c>
      <c r="CA1744" s="0" t="n">
        <v>0.833333333333333</v>
      </c>
      <c r="CB1744" s="0" t="n">
        <v>1</v>
      </c>
      <c r="CC1744" s="0" t="n">
        <v>1</v>
      </c>
      <c r="CD1744" s="0" t="n">
        <v>0.0106212825147052</v>
      </c>
      <c r="CE1744" s="0" t="n">
        <v>1</v>
      </c>
      <c r="CF1744" s="0" t="s">
        <v>6278</v>
      </c>
    </row>
    <row r="1745" customFormat="false" ht="15" hidden="false" customHeight="false" outlineLevel="0" collapsed="false">
      <c r="A1745" s="0" t="s">
        <v>6258</v>
      </c>
      <c r="B1745" s="0" t="n">
        <v>3050</v>
      </c>
      <c r="C1745" s="0" t="n">
        <v>0.0318482822870998</v>
      </c>
      <c r="D1745" s="0" t="n">
        <v>2216</v>
      </c>
      <c r="E1745" s="0" t="n">
        <f aca="false">IF(ISNUMBER($BA1745),$BA1745,IF(AND(ISNUMBER($D1745),ISNUMBER($BW1745),ISNUMBER($BX1745)),$D1745*($BX1745-$BW1745+1),""))</f>
        <v>2216</v>
      </c>
      <c r="H1745" s="0" t="s">
        <v>118</v>
      </c>
      <c r="I1745" s="0" t="s">
        <v>344</v>
      </c>
      <c r="J1745" s="0" t="n">
        <f aca="false">IF($BW1745&lt;&gt;"",$BW1745,"")</f>
        <v>2015</v>
      </c>
      <c r="K1745" s="0" t="n">
        <f aca="false">IF($BX1745&lt;&gt;"",$BX1745,"")</f>
        <v>2020</v>
      </c>
      <c r="L1745" s="0" t="n">
        <f aca="false">IF(AND(ISNUMBER($BW1745),ISNUMBER($BX1745)),($BW1745+$BX1745)/2,"")</f>
        <v>2017.5</v>
      </c>
      <c r="M1745" s="0" t="n">
        <f aca="false">IF($L1745&lt;&gt;"",$L1745,"")</f>
        <v>2017.5</v>
      </c>
      <c r="N1745" s="0" t="n">
        <f aca="false">IF(AND(ISNUMBER($BW1745),ISNUMBER($BX1745)),MIN(1,MAX(0,($BX1745-2016+1)/($BX1745-$BW1745+1))),"")</f>
        <v>0.833333333333333</v>
      </c>
      <c r="O1745" s="0" t="n">
        <f aca="false">IF(AND(ISNUMBER($BW1745),ISNUMBER($BX1745)),MIN(1,MAX(0,($BX1745-2017+1)/($BX1745-$BW1745+1))),"")</f>
        <v>0.666666666666667</v>
      </c>
      <c r="P1745" s="0" t="n">
        <f aca="false">IF(AND(ISNUMBER($BW1745),ISNUMBER($BX1745)),MIN(1,MAX(0,($BX1745-2018+1)/($BX1745-$BW1745+1))),"")</f>
        <v>0.5</v>
      </c>
      <c r="Q1745" s="0" t="n">
        <f aca="false">IF(AND(ISNUMBER($BW1745),ISNUMBER($BX1745)),MIN(1,MAX(0,($BX1745-2019+1)/($BX1745-$BW1745+1))),"")</f>
        <v>0.333333333333333</v>
      </c>
      <c r="R1745" s="0" t="n">
        <f aca="false">IF(AND(ISNUMBER($BW1745),ISNUMBER($BX1745)),MIN(1,MAX(0,($BX1745-2016+1)/($BX1745-$BW1745+1))),"")</f>
        <v>0.833333333333333</v>
      </c>
      <c r="S1745" s="0" t="n">
        <f aca="false">IF($L1745&lt;&gt;"",IF($L1745&gt;=2015.5,1,0),"")</f>
        <v>1</v>
      </c>
      <c r="T1745" s="0" t="n">
        <f aca="false">IF($L1745&lt;&gt;"",IF($L1745&gt;=2016,1,0),"")</f>
        <v>1</v>
      </c>
      <c r="U1745" s="0" t="n">
        <f aca="false">IF(ISNUMBER($BX1745),IF($BX1745&gt;=2016,1,0),"")</f>
        <v>1</v>
      </c>
      <c r="V1745" s="0" t="n">
        <f aca="false">IF(ISNUMBER($BW1745),IF($BW1745&gt;=2016,1,0),"")</f>
        <v>0</v>
      </c>
      <c r="W1745" s="0" t="str">
        <f aca="false">IF(AND(ISNUMBER($BW1745),ISNUMBER($BX1745)),IF($BW1745&gt;=2016,"post-only",IF($BX1745&lt;2016,"pre-only","mixed")),"")</f>
        <v>mixed</v>
      </c>
      <c r="X1745" s="0" t="n">
        <f aca="false">IF(AND(ISNUMBER($BW1745),ISNUMBER($BX1745)),MIN(1,MAX(0,($BX1745-2017+1)/($BX1745-$BW1745+1))),"")</f>
        <v>0.666666666666667</v>
      </c>
      <c r="Y1745" s="0" t="n">
        <f aca="false">IF(AND(ISNUMBER($BW1745),ISNUMBER($BX1745)),MIN(1,MAX(0,($BX1745-2018+1)/($BX1745-$BW1745+1))),"")</f>
        <v>0.5</v>
      </c>
      <c r="Z1745" s="0" t="n">
        <f aca="false">IF(AND(ISNUMBER($BW1745),ISNUMBER($BX1745)),MIN(1,MAX(0,($BX1745-2019+1)/($BX1745-$BW1745+1))),"")</f>
        <v>0.333333333333333</v>
      </c>
      <c r="AA1745" s="0" t="n">
        <f aca="false">IF(ISNUMBER($BX1745),IF($BX1745&gt;=2017,1,0),"")</f>
        <v>1</v>
      </c>
      <c r="AB1745" s="0" t="n">
        <f aca="false">IF(ISNUMBER($BX1745),IF($BX1745&gt;=2018,1,0),"")</f>
        <v>1</v>
      </c>
      <c r="AC1745" s="0" t="n">
        <f aca="false">IF(ISNUMBER($BX1745),IF($BX1745&gt;=2019,1,0),"")</f>
        <v>1</v>
      </c>
      <c r="AD1745" s="0" t="n">
        <f aca="false">IF($L1745&lt;&gt;"",IF($L1745&gt;2013,1,0),"")</f>
        <v>1</v>
      </c>
      <c r="AE1745" s="0" t="n">
        <f aca="false">IF($L1745&lt;&gt;"",1+IF($L1745&gt;2011,1,0)+IF($L1745&gt;2014,1,0),"")</f>
        <v>3</v>
      </c>
      <c r="AF1745" s="0" t="s">
        <v>747</v>
      </c>
      <c r="AG1745" s="0" t="s">
        <v>88</v>
      </c>
      <c r="AH1745" s="0" t="s">
        <v>89</v>
      </c>
      <c r="AI1745" s="0" t="s">
        <v>90</v>
      </c>
      <c r="AJ1745" s="0" t="s">
        <v>90</v>
      </c>
      <c r="AK1745" s="0" t="str">
        <f aca="false">IF(AND($CF1745&lt;&gt;"",IFERROR(INDEX(subsample_country_map!$B:$B,MATCH($CF1745,subsample_country_map!$A:$A,0)),"")&lt;&gt;""),INDEX(subsample_country_map!$B:$B,MATCH($CF1745,subsample_country_map!$A:$A,0)),INDEX(lookup!$AA:$AA,MATCH($A1745,lookup!$A:$A,0)))</f>
        <v>99_NCE</v>
      </c>
      <c r="AL1745" s="0" t="str">
        <f aca="false">IF(AND($CF1745&lt;&gt;"",IFERROR(INDEX(subsample_country_map!$C:$C,MATCH($CF1745,subsample_country_map!$A:$A,0)),"")&lt;&gt;""),INDEX(subsample_country_map!$C:$C,MATCH($CF1745,subsample_country_map!$A:$A,0)),INDEX(lookup!$AB:$AB,MATCH($A1745,lookup!$A:$A,0)))</f>
        <v>2_developing</v>
      </c>
      <c r="AM1745" s="0" t="str">
        <f aca="false">IF(AND($CF1745&lt;&gt;"",IFERROR(INDEX(subsample_country_map!$D:$D,MATCH($CF1745,subsample_country_map!$A:$A,0)),"")&lt;&gt;""),INDEX(subsample_country_map!$D:$D,MATCH($CF1745,subsample_country_map!$A:$A,0)),INDEX(lookup!$AC:$AC,MATCH($A1745,lookup!$A:$A,0)))</f>
        <v>99_NCE</v>
      </c>
      <c r="AN1745" s="0" t="str">
        <f aca="false">IF(AND($CF1745&lt;&gt;"",IFERROR(INDEX(subsample_country_map!$E:$E,MATCH($CF1745,subsample_country_map!$A:$A,0)),"")&lt;&gt;""),INDEX(subsample_country_map!$E:$E,MATCH($CF1745,subsample_country_map!$A:$A,0)),INDEX(lookup!$AD:$AD,MATCH($A1745,lookup!$A:$A,0)))</f>
        <v>99_NCE</v>
      </c>
      <c r="AO1745" s="0" t="str">
        <f aca="false">INDEX(lookup!$Y:$Y,MATCH($A1745,lookup!$A:$A,0))</f>
        <v>0_published</v>
      </c>
      <c r="AP1745" s="0" t="str">
        <f aca="false">INDEX(lookup!$Z:$Z,MATCH($A1745,lookup!$A:$A,0))</f>
        <v>1_VHB high</v>
      </c>
      <c r="AQ1745" s="0" t="str">
        <f aca="false">INDEX(lookup!$W:$W,MATCH($A1745,lookup!$A:$A,0))</f>
        <v>1_fin/acc/econ</v>
      </c>
      <c r="AS1745" s="0" t="s">
        <v>91</v>
      </c>
      <c r="AT1745" s="0" t="s">
        <v>397</v>
      </c>
      <c r="AU1745" s="0" t="s">
        <v>93</v>
      </c>
      <c r="AV1745" s="0" t="s">
        <v>1448</v>
      </c>
      <c r="AW1745" s="0" t="s">
        <v>1457</v>
      </c>
      <c r="BA1745" s="0" t="n">
        <v>2216</v>
      </c>
      <c r="BB1745" s="0" t="s">
        <v>96</v>
      </c>
      <c r="BC1745" s="0" t="s">
        <v>358</v>
      </c>
      <c r="BD1745" s="0" t="s">
        <v>142</v>
      </c>
      <c r="BE1745" s="0" t="s">
        <v>206</v>
      </c>
      <c r="BF1745" s="0" t="s">
        <v>6278</v>
      </c>
      <c r="BI1745" s="0" t="s">
        <v>143</v>
      </c>
      <c r="BJ1745" s="0" t="s">
        <v>6278</v>
      </c>
      <c r="BK1745" s="0" t="s">
        <v>144</v>
      </c>
      <c r="BL1745" s="0" t="s">
        <v>6280</v>
      </c>
      <c r="BM1745" s="0" t="s">
        <v>6266</v>
      </c>
      <c r="BN1745" s="0" t="s">
        <v>6262</v>
      </c>
      <c r="BO1745" s="0" t="s">
        <v>105</v>
      </c>
      <c r="BP1745" s="0" t="s">
        <v>6258</v>
      </c>
      <c r="BQ1745" s="0" t="s">
        <v>127</v>
      </c>
      <c r="BT1745" s="0" t="n">
        <v>0</v>
      </c>
      <c r="BU1745" s="0" t="s">
        <v>6263</v>
      </c>
      <c r="BW1745" s="0" t="n">
        <v>2015</v>
      </c>
      <c r="BX1745" s="0" t="n">
        <v>2020</v>
      </c>
      <c r="BY1745" s="0" t="s">
        <v>6264</v>
      </c>
      <c r="BZ1745" s="0" t="n">
        <v>2017.5</v>
      </c>
      <c r="CA1745" s="0" t="n">
        <v>0.833333333333333</v>
      </c>
      <c r="CB1745" s="0" t="n">
        <v>1</v>
      </c>
      <c r="CC1745" s="0" t="n">
        <v>1</v>
      </c>
      <c r="CD1745" s="0" t="n">
        <v>0.0318590568883007</v>
      </c>
      <c r="CE1745" s="0" t="n">
        <v>1</v>
      </c>
      <c r="CF1745" s="0" t="s">
        <v>6278</v>
      </c>
    </row>
    <row r="1746" customFormat="false" ht="15" hidden="false" customHeight="false" outlineLevel="0" collapsed="false">
      <c r="A1746" s="0" t="s">
        <v>6258</v>
      </c>
      <c r="B1746" s="0" t="n">
        <v>3051</v>
      </c>
      <c r="C1746" s="0" t="n">
        <v>-0.0792915953834443</v>
      </c>
      <c r="D1746" s="0" t="n">
        <v>6174</v>
      </c>
      <c r="E1746" s="0" t="n">
        <f aca="false">IF(ISNUMBER($BA1746),$BA1746,IF(AND(ISNUMBER($D1746),ISNUMBER($BW1746),ISNUMBER($BX1746)),$D1746*($BX1746-$BW1746+1),""))</f>
        <v>6174</v>
      </c>
      <c r="H1746" s="0" t="s">
        <v>118</v>
      </c>
      <c r="I1746" s="0" t="s">
        <v>344</v>
      </c>
      <c r="J1746" s="0" t="n">
        <f aca="false">IF($BW1746&lt;&gt;"",$BW1746,"")</f>
        <v>2015</v>
      </c>
      <c r="K1746" s="0" t="n">
        <f aca="false">IF($BX1746&lt;&gt;"",$BX1746,"")</f>
        <v>2020</v>
      </c>
      <c r="L1746" s="0" t="n">
        <f aca="false">IF(AND(ISNUMBER($BW1746),ISNUMBER($BX1746)),($BW1746+$BX1746)/2,"")</f>
        <v>2017.5</v>
      </c>
      <c r="M1746" s="0" t="n">
        <f aca="false">IF($L1746&lt;&gt;"",$L1746,"")</f>
        <v>2017.5</v>
      </c>
      <c r="N1746" s="0" t="n">
        <f aca="false">IF(AND(ISNUMBER($BW1746),ISNUMBER($BX1746)),MIN(1,MAX(0,($BX1746-2016+1)/($BX1746-$BW1746+1))),"")</f>
        <v>0.833333333333333</v>
      </c>
      <c r="O1746" s="0" t="n">
        <f aca="false">IF(AND(ISNUMBER($BW1746),ISNUMBER($BX1746)),MIN(1,MAX(0,($BX1746-2017+1)/($BX1746-$BW1746+1))),"")</f>
        <v>0.666666666666667</v>
      </c>
      <c r="P1746" s="0" t="n">
        <f aca="false">IF(AND(ISNUMBER($BW1746),ISNUMBER($BX1746)),MIN(1,MAX(0,($BX1746-2018+1)/($BX1746-$BW1746+1))),"")</f>
        <v>0.5</v>
      </c>
      <c r="Q1746" s="0" t="n">
        <f aca="false">IF(AND(ISNUMBER($BW1746),ISNUMBER($BX1746)),MIN(1,MAX(0,($BX1746-2019+1)/($BX1746-$BW1746+1))),"")</f>
        <v>0.333333333333333</v>
      </c>
      <c r="R1746" s="0" t="n">
        <f aca="false">IF(AND(ISNUMBER($BW1746),ISNUMBER($BX1746)),MIN(1,MAX(0,($BX1746-2016+1)/($BX1746-$BW1746+1))),"")</f>
        <v>0.833333333333333</v>
      </c>
      <c r="S1746" s="0" t="n">
        <f aca="false">IF($L1746&lt;&gt;"",IF($L1746&gt;=2015.5,1,0),"")</f>
        <v>1</v>
      </c>
      <c r="T1746" s="0" t="n">
        <f aca="false">IF($L1746&lt;&gt;"",IF($L1746&gt;=2016,1,0),"")</f>
        <v>1</v>
      </c>
      <c r="U1746" s="0" t="n">
        <f aca="false">IF(ISNUMBER($BX1746),IF($BX1746&gt;=2016,1,0),"")</f>
        <v>1</v>
      </c>
      <c r="V1746" s="0" t="n">
        <f aca="false">IF(ISNUMBER($BW1746),IF($BW1746&gt;=2016,1,0),"")</f>
        <v>0</v>
      </c>
      <c r="W1746" s="0" t="str">
        <f aca="false">IF(AND(ISNUMBER($BW1746),ISNUMBER($BX1746)),IF($BW1746&gt;=2016,"post-only",IF($BX1746&lt;2016,"pre-only","mixed")),"")</f>
        <v>mixed</v>
      </c>
      <c r="X1746" s="0" t="n">
        <f aca="false">IF(AND(ISNUMBER($BW1746),ISNUMBER($BX1746)),MIN(1,MAX(0,($BX1746-2017+1)/($BX1746-$BW1746+1))),"")</f>
        <v>0.666666666666667</v>
      </c>
      <c r="Y1746" s="0" t="n">
        <f aca="false">IF(AND(ISNUMBER($BW1746),ISNUMBER($BX1746)),MIN(1,MAX(0,($BX1746-2018+1)/($BX1746-$BW1746+1))),"")</f>
        <v>0.5</v>
      </c>
      <c r="Z1746" s="0" t="n">
        <f aca="false">IF(AND(ISNUMBER($BW1746),ISNUMBER($BX1746)),MIN(1,MAX(0,($BX1746-2019+1)/($BX1746-$BW1746+1))),"")</f>
        <v>0.333333333333333</v>
      </c>
      <c r="AA1746" s="0" t="n">
        <f aca="false">IF(ISNUMBER($BX1746),IF($BX1746&gt;=2017,1,0),"")</f>
        <v>1</v>
      </c>
      <c r="AB1746" s="0" t="n">
        <f aca="false">IF(ISNUMBER($BX1746),IF($BX1746&gt;=2018,1,0),"")</f>
        <v>1</v>
      </c>
      <c r="AC1746" s="0" t="n">
        <f aca="false">IF(ISNUMBER($BX1746),IF($BX1746&gt;=2019,1,0),"")</f>
        <v>1</v>
      </c>
      <c r="AD1746" s="0" t="n">
        <f aca="false">IF($L1746&lt;&gt;"",IF($L1746&gt;2013,1,0),"")</f>
        <v>1</v>
      </c>
      <c r="AE1746" s="0" t="n">
        <f aca="false">IF($L1746&lt;&gt;"",1+IF($L1746&gt;2011,1,0)+IF($L1746&gt;2014,1,0),"")</f>
        <v>3</v>
      </c>
      <c r="AF1746" s="0" t="s">
        <v>747</v>
      </c>
      <c r="AG1746" s="0" t="s">
        <v>436</v>
      </c>
      <c r="AH1746" s="0" t="s">
        <v>89</v>
      </c>
      <c r="AI1746" s="0" t="s">
        <v>90</v>
      </c>
      <c r="AJ1746" s="0" t="s">
        <v>90</v>
      </c>
      <c r="AK1746" s="0" t="str">
        <f aca="false">IF(AND($CF1746&lt;&gt;"",IFERROR(INDEX(subsample_country_map!$B:$B,MATCH($CF1746,subsample_country_map!$A:$A,0)),"")&lt;&gt;""),INDEX(subsample_country_map!$B:$B,MATCH($CF1746,subsample_country_map!$A:$A,0)),INDEX(lookup!$AA:$AA,MATCH($A1746,lookup!$A:$A,0)))</f>
        <v>99_NCE</v>
      </c>
      <c r="AL1746" s="0" t="str">
        <f aca="false">IF(AND($CF1746&lt;&gt;"",IFERROR(INDEX(subsample_country_map!$C:$C,MATCH($CF1746,subsample_country_map!$A:$A,0)),"")&lt;&gt;""),INDEX(subsample_country_map!$C:$C,MATCH($CF1746,subsample_country_map!$A:$A,0)),INDEX(lookup!$AB:$AB,MATCH($A1746,lookup!$A:$A,0)))</f>
        <v>99_NCE</v>
      </c>
      <c r="AM1746" s="0" t="str">
        <f aca="false">IF(AND($CF1746&lt;&gt;"",IFERROR(INDEX(subsample_country_map!$D:$D,MATCH($CF1746,subsample_country_map!$A:$A,0)),"")&lt;&gt;""),INDEX(subsample_country_map!$D:$D,MATCH($CF1746,subsample_country_map!$A:$A,0)),INDEX(lookup!$AC:$AC,MATCH($A1746,lookup!$A:$A,0)))</f>
        <v>99_NCE</v>
      </c>
      <c r="AN1746" s="0" t="str">
        <f aca="false">IF(AND($CF1746&lt;&gt;"",IFERROR(INDEX(subsample_country_map!$E:$E,MATCH($CF1746,subsample_country_map!$A:$A,0)),"")&lt;&gt;""),INDEX(subsample_country_map!$E:$E,MATCH($CF1746,subsample_country_map!$A:$A,0)),INDEX(lookup!$AD:$AD,MATCH($A1746,lookup!$A:$A,0)))</f>
        <v>99_NCE</v>
      </c>
      <c r="AO1746" s="0" t="str">
        <f aca="false">INDEX(lookup!$Y:$Y,MATCH($A1746,lookup!$A:$A,0))</f>
        <v>0_published</v>
      </c>
      <c r="AP1746" s="0" t="str">
        <f aca="false">INDEX(lookup!$Z:$Z,MATCH($A1746,lookup!$A:$A,0))</f>
        <v>1_VHB high</v>
      </c>
      <c r="AQ1746" s="0" t="str">
        <f aca="false">INDEX(lookup!$W:$W,MATCH($A1746,lookup!$A:$A,0))</f>
        <v>1_fin/acc/econ</v>
      </c>
      <c r="AS1746" s="0" t="s">
        <v>91</v>
      </c>
      <c r="AT1746" s="0" t="s">
        <v>111</v>
      </c>
      <c r="AU1746" s="0" t="s">
        <v>93</v>
      </c>
      <c r="AV1746" s="0" t="s">
        <v>2638</v>
      </c>
      <c r="AW1746" s="0" t="s">
        <v>4363</v>
      </c>
      <c r="BA1746" s="0" t="n">
        <v>6174</v>
      </c>
      <c r="BB1746" s="0" t="s">
        <v>96</v>
      </c>
      <c r="BC1746" s="0" t="s">
        <v>358</v>
      </c>
      <c r="BD1746" s="0" t="s">
        <v>142</v>
      </c>
      <c r="BE1746" s="0" t="s">
        <v>33</v>
      </c>
      <c r="BF1746" s="0" t="s">
        <v>6281</v>
      </c>
      <c r="BI1746" s="0" t="s">
        <v>208</v>
      </c>
      <c r="BJ1746" s="0" t="s">
        <v>6281</v>
      </c>
      <c r="BK1746" s="0" t="s">
        <v>399</v>
      </c>
      <c r="BL1746" s="0" t="s">
        <v>6282</v>
      </c>
      <c r="BM1746" s="0" t="s">
        <v>6261</v>
      </c>
      <c r="BN1746" s="0" t="s">
        <v>6262</v>
      </c>
      <c r="BO1746" s="0" t="s">
        <v>105</v>
      </c>
      <c r="BP1746" s="0" t="s">
        <v>6258</v>
      </c>
      <c r="BQ1746" s="0" t="s">
        <v>127</v>
      </c>
      <c r="BT1746" s="0" t="n">
        <v>0</v>
      </c>
      <c r="BU1746" s="0" t="s">
        <v>6263</v>
      </c>
      <c r="BW1746" s="0" t="n">
        <v>2015</v>
      </c>
      <c r="BX1746" s="0" t="n">
        <v>2020</v>
      </c>
      <c r="BY1746" s="0" t="s">
        <v>6264</v>
      </c>
      <c r="BZ1746" s="0" t="n">
        <v>2017.5</v>
      </c>
      <c r="CA1746" s="0" t="n">
        <v>0.833333333333333</v>
      </c>
      <c r="CB1746" s="0" t="n">
        <v>1</v>
      </c>
      <c r="CC1746" s="0" t="n">
        <v>1</v>
      </c>
      <c r="CD1746" s="0" t="n">
        <v>-0.0794583979710551</v>
      </c>
      <c r="CE1746" s="0" t="n">
        <v>1</v>
      </c>
    </row>
    <row r="1747" customFormat="false" ht="15" hidden="false" customHeight="false" outlineLevel="0" collapsed="false">
      <c r="A1747" s="0" t="s">
        <v>6258</v>
      </c>
      <c r="B1747" s="0" t="n">
        <v>3052</v>
      </c>
      <c r="C1747" s="0" t="n">
        <v>-0.0254452102468483</v>
      </c>
      <c r="D1747" s="0" t="n">
        <v>6174</v>
      </c>
      <c r="E1747" s="0" t="n">
        <f aca="false">IF(ISNUMBER($BA1747),$BA1747,IF(AND(ISNUMBER($D1747),ISNUMBER($BW1747),ISNUMBER($BX1747)),$D1747*($BX1747-$BW1747+1),""))</f>
        <v>6174</v>
      </c>
      <c r="H1747" s="0" t="s">
        <v>118</v>
      </c>
      <c r="I1747" s="0" t="s">
        <v>344</v>
      </c>
      <c r="J1747" s="0" t="n">
        <f aca="false">IF($BW1747&lt;&gt;"",$BW1747,"")</f>
        <v>2015</v>
      </c>
      <c r="K1747" s="0" t="n">
        <f aca="false">IF($BX1747&lt;&gt;"",$BX1747,"")</f>
        <v>2020</v>
      </c>
      <c r="L1747" s="0" t="n">
        <f aca="false">IF(AND(ISNUMBER($BW1747),ISNUMBER($BX1747)),($BW1747+$BX1747)/2,"")</f>
        <v>2017.5</v>
      </c>
      <c r="M1747" s="0" t="n">
        <f aca="false">IF($L1747&lt;&gt;"",$L1747,"")</f>
        <v>2017.5</v>
      </c>
      <c r="N1747" s="0" t="n">
        <f aca="false">IF(AND(ISNUMBER($BW1747),ISNUMBER($BX1747)),MIN(1,MAX(0,($BX1747-2016+1)/($BX1747-$BW1747+1))),"")</f>
        <v>0.833333333333333</v>
      </c>
      <c r="O1747" s="0" t="n">
        <f aca="false">IF(AND(ISNUMBER($BW1747),ISNUMBER($BX1747)),MIN(1,MAX(0,($BX1747-2017+1)/($BX1747-$BW1747+1))),"")</f>
        <v>0.666666666666667</v>
      </c>
      <c r="P1747" s="0" t="n">
        <f aca="false">IF(AND(ISNUMBER($BW1747),ISNUMBER($BX1747)),MIN(1,MAX(0,($BX1747-2018+1)/($BX1747-$BW1747+1))),"")</f>
        <v>0.5</v>
      </c>
      <c r="Q1747" s="0" t="n">
        <f aca="false">IF(AND(ISNUMBER($BW1747),ISNUMBER($BX1747)),MIN(1,MAX(0,($BX1747-2019+1)/($BX1747-$BW1747+1))),"")</f>
        <v>0.333333333333333</v>
      </c>
      <c r="R1747" s="0" t="n">
        <f aca="false">IF(AND(ISNUMBER($BW1747),ISNUMBER($BX1747)),MIN(1,MAX(0,($BX1747-2016+1)/($BX1747-$BW1747+1))),"")</f>
        <v>0.833333333333333</v>
      </c>
      <c r="S1747" s="0" t="n">
        <f aca="false">IF($L1747&lt;&gt;"",IF($L1747&gt;=2015.5,1,0),"")</f>
        <v>1</v>
      </c>
      <c r="T1747" s="0" t="n">
        <f aca="false">IF($L1747&lt;&gt;"",IF($L1747&gt;=2016,1,0),"")</f>
        <v>1</v>
      </c>
      <c r="U1747" s="0" t="n">
        <f aca="false">IF(ISNUMBER($BX1747),IF($BX1747&gt;=2016,1,0),"")</f>
        <v>1</v>
      </c>
      <c r="V1747" s="0" t="n">
        <f aca="false">IF(ISNUMBER($BW1747),IF($BW1747&gt;=2016,1,0),"")</f>
        <v>0</v>
      </c>
      <c r="W1747" s="0" t="str">
        <f aca="false">IF(AND(ISNUMBER($BW1747),ISNUMBER($BX1747)),IF($BW1747&gt;=2016,"post-only",IF($BX1747&lt;2016,"pre-only","mixed")),"")</f>
        <v>mixed</v>
      </c>
      <c r="X1747" s="0" t="n">
        <f aca="false">IF(AND(ISNUMBER($BW1747),ISNUMBER($BX1747)),MIN(1,MAX(0,($BX1747-2017+1)/($BX1747-$BW1747+1))),"")</f>
        <v>0.666666666666667</v>
      </c>
      <c r="Y1747" s="0" t="n">
        <f aca="false">IF(AND(ISNUMBER($BW1747),ISNUMBER($BX1747)),MIN(1,MAX(0,($BX1747-2018+1)/($BX1747-$BW1747+1))),"")</f>
        <v>0.5</v>
      </c>
      <c r="Z1747" s="0" t="n">
        <f aca="false">IF(AND(ISNUMBER($BW1747),ISNUMBER($BX1747)),MIN(1,MAX(0,($BX1747-2019+1)/($BX1747-$BW1747+1))),"")</f>
        <v>0.333333333333333</v>
      </c>
      <c r="AA1747" s="0" t="n">
        <f aca="false">IF(ISNUMBER($BX1747),IF($BX1747&gt;=2017,1,0),"")</f>
        <v>1</v>
      </c>
      <c r="AB1747" s="0" t="n">
        <f aca="false">IF(ISNUMBER($BX1747),IF($BX1747&gt;=2018,1,0),"")</f>
        <v>1</v>
      </c>
      <c r="AC1747" s="0" t="n">
        <f aca="false">IF(ISNUMBER($BX1747),IF($BX1747&gt;=2019,1,0),"")</f>
        <v>1</v>
      </c>
      <c r="AD1747" s="0" t="n">
        <f aca="false">IF($L1747&lt;&gt;"",IF($L1747&gt;2013,1,0),"")</f>
        <v>1</v>
      </c>
      <c r="AE1747" s="0" t="n">
        <f aca="false">IF($L1747&lt;&gt;"",1+IF($L1747&gt;2011,1,0)+IF($L1747&gt;2014,1,0),"")</f>
        <v>3</v>
      </c>
      <c r="AF1747" s="0" t="s">
        <v>747</v>
      </c>
      <c r="AG1747" s="0" t="s">
        <v>88</v>
      </c>
      <c r="AH1747" s="0" t="s">
        <v>89</v>
      </c>
      <c r="AI1747" s="0" t="s">
        <v>90</v>
      </c>
      <c r="AJ1747" s="0" t="s">
        <v>90</v>
      </c>
      <c r="AK1747" s="0" t="str">
        <f aca="false">IF(AND($CF1747&lt;&gt;"",IFERROR(INDEX(subsample_country_map!$B:$B,MATCH($CF1747,subsample_country_map!$A:$A,0)),"")&lt;&gt;""),INDEX(subsample_country_map!$B:$B,MATCH($CF1747,subsample_country_map!$A:$A,0)),INDEX(lookup!$AA:$AA,MATCH($A1747,lookup!$A:$A,0)))</f>
        <v>99_NCE</v>
      </c>
      <c r="AL1747" s="0" t="str">
        <f aca="false">IF(AND($CF1747&lt;&gt;"",IFERROR(INDEX(subsample_country_map!$C:$C,MATCH($CF1747,subsample_country_map!$A:$A,0)),"")&lt;&gt;""),INDEX(subsample_country_map!$C:$C,MATCH($CF1747,subsample_country_map!$A:$A,0)),INDEX(lookup!$AB:$AB,MATCH($A1747,lookup!$A:$A,0)))</f>
        <v>99_NCE</v>
      </c>
      <c r="AM1747" s="0" t="str">
        <f aca="false">IF(AND($CF1747&lt;&gt;"",IFERROR(INDEX(subsample_country_map!$D:$D,MATCH($CF1747,subsample_country_map!$A:$A,0)),"")&lt;&gt;""),INDEX(subsample_country_map!$D:$D,MATCH($CF1747,subsample_country_map!$A:$A,0)),INDEX(lookup!$AC:$AC,MATCH($A1747,lookup!$A:$A,0)))</f>
        <v>99_NCE</v>
      </c>
      <c r="AN1747" s="0" t="str">
        <f aca="false">IF(AND($CF1747&lt;&gt;"",IFERROR(INDEX(subsample_country_map!$E:$E,MATCH($CF1747,subsample_country_map!$A:$A,0)),"")&lt;&gt;""),INDEX(subsample_country_map!$E:$E,MATCH($CF1747,subsample_country_map!$A:$A,0)),INDEX(lookup!$AD:$AD,MATCH($A1747,lookup!$A:$A,0)))</f>
        <v>99_NCE</v>
      </c>
      <c r="AO1747" s="0" t="str">
        <f aca="false">INDEX(lookup!$Y:$Y,MATCH($A1747,lookup!$A:$A,0))</f>
        <v>0_published</v>
      </c>
      <c r="AP1747" s="0" t="str">
        <f aca="false">INDEX(lookup!$Z:$Z,MATCH($A1747,lookup!$A:$A,0))</f>
        <v>1_VHB high</v>
      </c>
      <c r="AQ1747" s="0" t="str">
        <f aca="false">INDEX(lookup!$W:$W,MATCH($A1747,lookup!$A:$A,0))</f>
        <v>1_fin/acc/econ</v>
      </c>
      <c r="AS1747" s="0" t="s">
        <v>91</v>
      </c>
      <c r="AT1747" s="0" t="s">
        <v>397</v>
      </c>
      <c r="AU1747" s="0" t="s">
        <v>93</v>
      </c>
      <c r="AV1747" s="0" t="s">
        <v>1457</v>
      </c>
      <c r="AW1747" s="0" t="s">
        <v>1042</v>
      </c>
      <c r="BA1747" s="0" t="n">
        <v>6174</v>
      </c>
      <c r="BB1747" s="0" t="s">
        <v>96</v>
      </c>
      <c r="BC1747" s="0" t="s">
        <v>358</v>
      </c>
      <c r="BD1747" s="0" t="s">
        <v>142</v>
      </c>
      <c r="BE1747" s="0" t="s">
        <v>33</v>
      </c>
      <c r="BF1747" s="0" t="s">
        <v>6281</v>
      </c>
      <c r="BI1747" s="0" t="s">
        <v>208</v>
      </c>
      <c r="BJ1747" s="0" t="s">
        <v>6281</v>
      </c>
      <c r="BK1747" s="0" t="s">
        <v>399</v>
      </c>
      <c r="BL1747" s="0" t="s">
        <v>6283</v>
      </c>
      <c r="BM1747" s="0" t="s">
        <v>6266</v>
      </c>
      <c r="BN1747" s="0" t="s">
        <v>6262</v>
      </c>
      <c r="BO1747" s="0" t="s">
        <v>105</v>
      </c>
      <c r="BP1747" s="0" t="s">
        <v>6258</v>
      </c>
      <c r="BQ1747" s="0" t="s">
        <v>127</v>
      </c>
      <c r="BT1747" s="0" t="n">
        <v>0</v>
      </c>
      <c r="BU1747" s="0" t="s">
        <v>6263</v>
      </c>
      <c r="BW1747" s="0" t="n">
        <v>2015</v>
      </c>
      <c r="BX1747" s="0" t="n">
        <v>2020</v>
      </c>
      <c r="BY1747" s="0" t="s">
        <v>6264</v>
      </c>
      <c r="BZ1747" s="0" t="n">
        <v>2017.5</v>
      </c>
      <c r="CA1747" s="0" t="n">
        <v>0.833333333333333</v>
      </c>
      <c r="CB1747" s="0" t="n">
        <v>1</v>
      </c>
      <c r="CC1747" s="0" t="n">
        <v>1</v>
      </c>
      <c r="CD1747" s="0" t="n">
        <v>-0.0254507039556331</v>
      </c>
      <c r="CE1747" s="0" t="n">
        <v>1</v>
      </c>
    </row>
    <row r="1748" customFormat="false" ht="15" hidden="false" customHeight="false" outlineLevel="0" collapsed="false">
      <c r="A1748" s="0" t="s">
        <v>6258</v>
      </c>
      <c r="B1748" s="0" t="n">
        <v>3053</v>
      </c>
      <c r="C1748" s="0" t="n">
        <v>-0.0276138806124146</v>
      </c>
      <c r="D1748" s="0" t="n">
        <v>363</v>
      </c>
      <c r="E1748" s="0" t="n">
        <f aca="false">IF(ISNUMBER($BA1748),$BA1748,IF(AND(ISNUMBER($D1748),ISNUMBER($BW1748),ISNUMBER($BX1748)),$D1748*($BX1748-$BW1748+1),""))</f>
        <v>363</v>
      </c>
      <c r="H1748" s="0" t="s">
        <v>118</v>
      </c>
      <c r="I1748" s="0" t="s">
        <v>344</v>
      </c>
      <c r="J1748" s="0" t="n">
        <f aca="false">IF($BW1748&lt;&gt;"",$BW1748,"")</f>
        <v>2015</v>
      </c>
      <c r="K1748" s="0" t="n">
        <f aca="false">IF($BX1748&lt;&gt;"",$BX1748,"")</f>
        <v>2020</v>
      </c>
      <c r="L1748" s="0" t="n">
        <f aca="false">IF(AND(ISNUMBER($BW1748),ISNUMBER($BX1748)),($BW1748+$BX1748)/2,"")</f>
        <v>2017.5</v>
      </c>
      <c r="M1748" s="0" t="n">
        <f aca="false">IF($L1748&lt;&gt;"",$L1748,"")</f>
        <v>2017.5</v>
      </c>
      <c r="N1748" s="0" t="n">
        <f aca="false">IF(AND(ISNUMBER($BW1748),ISNUMBER($BX1748)),MIN(1,MAX(0,($BX1748-2016+1)/($BX1748-$BW1748+1))),"")</f>
        <v>0.833333333333333</v>
      </c>
      <c r="O1748" s="0" t="n">
        <f aca="false">IF(AND(ISNUMBER($BW1748),ISNUMBER($BX1748)),MIN(1,MAX(0,($BX1748-2017+1)/($BX1748-$BW1748+1))),"")</f>
        <v>0.666666666666667</v>
      </c>
      <c r="P1748" s="0" t="n">
        <f aca="false">IF(AND(ISNUMBER($BW1748),ISNUMBER($BX1748)),MIN(1,MAX(0,($BX1748-2018+1)/($BX1748-$BW1748+1))),"")</f>
        <v>0.5</v>
      </c>
      <c r="Q1748" s="0" t="n">
        <f aca="false">IF(AND(ISNUMBER($BW1748),ISNUMBER($BX1748)),MIN(1,MAX(0,($BX1748-2019+1)/($BX1748-$BW1748+1))),"")</f>
        <v>0.333333333333333</v>
      </c>
      <c r="R1748" s="0" t="n">
        <f aca="false">IF(AND(ISNUMBER($BW1748),ISNUMBER($BX1748)),MIN(1,MAX(0,($BX1748-2016+1)/($BX1748-$BW1748+1))),"")</f>
        <v>0.833333333333333</v>
      </c>
      <c r="S1748" s="0" t="n">
        <f aca="false">IF($L1748&lt;&gt;"",IF($L1748&gt;=2015.5,1,0),"")</f>
        <v>1</v>
      </c>
      <c r="T1748" s="0" t="n">
        <f aca="false">IF($L1748&lt;&gt;"",IF($L1748&gt;=2016,1,0),"")</f>
        <v>1</v>
      </c>
      <c r="U1748" s="0" t="n">
        <f aca="false">IF(ISNUMBER($BX1748),IF($BX1748&gt;=2016,1,0),"")</f>
        <v>1</v>
      </c>
      <c r="V1748" s="0" t="n">
        <f aca="false">IF(ISNUMBER($BW1748),IF($BW1748&gt;=2016,1,0),"")</f>
        <v>0</v>
      </c>
      <c r="W1748" s="0" t="str">
        <f aca="false">IF(AND(ISNUMBER($BW1748),ISNUMBER($BX1748)),IF($BW1748&gt;=2016,"post-only",IF($BX1748&lt;2016,"pre-only","mixed")),"")</f>
        <v>mixed</v>
      </c>
      <c r="X1748" s="0" t="n">
        <f aca="false">IF(AND(ISNUMBER($BW1748),ISNUMBER($BX1748)),MIN(1,MAX(0,($BX1748-2017+1)/($BX1748-$BW1748+1))),"")</f>
        <v>0.666666666666667</v>
      </c>
      <c r="Y1748" s="0" t="n">
        <f aca="false">IF(AND(ISNUMBER($BW1748),ISNUMBER($BX1748)),MIN(1,MAX(0,($BX1748-2018+1)/($BX1748-$BW1748+1))),"")</f>
        <v>0.5</v>
      </c>
      <c r="Z1748" s="0" t="n">
        <f aca="false">IF(AND(ISNUMBER($BW1748),ISNUMBER($BX1748)),MIN(1,MAX(0,($BX1748-2019+1)/($BX1748-$BW1748+1))),"")</f>
        <v>0.333333333333333</v>
      </c>
      <c r="AA1748" s="0" t="n">
        <f aca="false">IF(ISNUMBER($BX1748),IF($BX1748&gt;=2017,1,0),"")</f>
        <v>1</v>
      </c>
      <c r="AB1748" s="0" t="n">
        <f aca="false">IF(ISNUMBER($BX1748),IF($BX1748&gt;=2018,1,0),"")</f>
        <v>1</v>
      </c>
      <c r="AC1748" s="0" t="n">
        <f aca="false">IF(ISNUMBER($BX1748),IF($BX1748&gt;=2019,1,0),"")</f>
        <v>1</v>
      </c>
      <c r="AD1748" s="0" t="n">
        <f aca="false">IF($L1748&lt;&gt;"",IF($L1748&gt;2013,1,0),"")</f>
        <v>1</v>
      </c>
      <c r="AE1748" s="0" t="n">
        <f aca="false">IF($L1748&lt;&gt;"",1+IF($L1748&gt;2011,1,0)+IF($L1748&gt;2014,1,0),"")</f>
        <v>3</v>
      </c>
      <c r="AF1748" s="0" t="s">
        <v>747</v>
      </c>
      <c r="AG1748" s="0" t="s">
        <v>436</v>
      </c>
      <c r="AH1748" s="0" t="s">
        <v>89</v>
      </c>
      <c r="AI1748" s="0" t="s">
        <v>90</v>
      </c>
      <c r="AJ1748" s="0" t="s">
        <v>90</v>
      </c>
      <c r="AK1748" s="0" t="str">
        <f aca="false">IF(AND($CF1748&lt;&gt;"",IFERROR(INDEX(subsample_country_map!$B:$B,MATCH($CF1748,subsample_country_map!$A:$A,0)),"")&lt;&gt;""),INDEX(subsample_country_map!$B:$B,MATCH($CF1748,subsample_country_map!$A:$A,0)),INDEX(lookup!$AA:$AA,MATCH($A1748,lookup!$A:$A,0)))</f>
        <v>99_NCE</v>
      </c>
      <c r="AL1748" s="0" t="str">
        <f aca="false">IF(AND($CF1748&lt;&gt;"",IFERROR(INDEX(subsample_country_map!$C:$C,MATCH($CF1748,subsample_country_map!$A:$A,0)),"")&lt;&gt;""),INDEX(subsample_country_map!$C:$C,MATCH($CF1748,subsample_country_map!$A:$A,0)),INDEX(lookup!$AB:$AB,MATCH($A1748,lookup!$A:$A,0)))</f>
        <v>99_NCE</v>
      </c>
      <c r="AM1748" s="0" t="str">
        <f aca="false">IF(AND($CF1748&lt;&gt;"",IFERROR(INDEX(subsample_country_map!$D:$D,MATCH($CF1748,subsample_country_map!$A:$A,0)),"")&lt;&gt;""),INDEX(subsample_country_map!$D:$D,MATCH($CF1748,subsample_country_map!$A:$A,0)),INDEX(lookup!$AC:$AC,MATCH($A1748,lookup!$A:$A,0)))</f>
        <v>99_NCE</v>
      </c>
      <c r="AN1748" s="0" t="str">
        <f aca="false">IF(AND($CF1748&lt;&gt;"",IFERROR(INDEX(subsample_country_map!$E:$E,MATCH($CF1748,subsample_country_map!$A:$A,0)),"")&lt;&gt;""),INDEX(subsample_country_map!$E:$E,MATCH($CF1748,subsample_country_map!$A:$A,0)),INDEX(lookup!$AD:$AD,MATCH($A1748,lookup!$A:$A,0)))</f>
        <v>99_NCE</v>
      </c>
      <c r="AO1748" s="0" t="str">
        <f aca="false">INDEX(lookup!$Y:$Y,MATCH($A1748,lookup!$A:$A,0))</f>
        <v>0_published</v>
      </c>
      <c r="AP1748" s="0" t="str">
        <f aca="false">INDEX(lookup!$Z:$Z,MATCH($A1748,lookup!$A:$A,0))</f>
        <v>1_VHB high</v>
      </c>
      <c r="AQ1748" s="0" t="str">
        <f aca="false">INDEX(lookup!$W:$W,MATCH($A1748,lookup!$A:$A,0))</f>
        <v>1_fin/acc/econ</v>
      </c>
      <c r="AS1748" s="0" t="s">
        <v>91</v>
      </c>
      <c r="AT1748" s="0" t="s">
        <v>111</v>
      </c>
      <c r="AU1748" s="0" t="s">
        <v>93</v>
      </c>
      <c r="AV1748" s="0" t="s">
        <v>6284</v>
      </c>
      <c r="AW1748" s="0" t="s">
        <v>6285</v>
      </c>
      <c r="BA1748" s="0" t="n">
        <v>363</v>
      </c>
      <c r="BB1748" s="0" t="s">
        <v>96</v>
      </c>
      <c r="BC1748" s="0" t="s">
        <v>358</v>
      </c>
      <c r="BD1748" s="0" t="s">
        <v>142</v>
      </c>
      <c r="BE1748" s="0" t="s">
        <v>33</v>
      </c>
      <c r="BF1748" s="0" t="s">
        <v>6286</v>
      </c>
      <c r="BI1748" s="0" t="s">
        <v>208</v>
      </c>
      <c r="BJ1748" s="0" t="s">
        <v>6286</v>
      </c>
      <c r="BK1748" s="0" t="s">
        <v>399</v>
      </c>
      <c r="BL1748" s="0" t="s">
        <v>6287</v>
      </c>
      <c r="BM1748" s="0" t="s">
        <v>6261</v>
      </c>
      <c r="BN1748" s="0" t="s">
        <v>6262</v>
      </c>
      <c r="BO1748" s="0" t="s">
        <v>105</v>
      </c>
      <c r="BP1748" s="0" t="s">
        <v>6258</v>
      </c>
      <c r="BQ1748" s="0" t="s">
        <v>127</v>
      </c>
      <c r="BT1748" s="0" t="n">
        <v>0</v>
      </c>
      <c r="BU1748" s="0" t="s">
        <v>6263</v>
      </c>
      <c r="BW1748" s="0" t="n">
        <v>2015</v>
      </c>
      <c r="BX1748" s="0" t="n">
        <v>2020</v>
      </c>
      <c r="BY1748" s="0" t="s">
        <v>6264</v>
      </c>
      <c r="BZ1748" s="0" t="n">
        <v>2017.5</v>
      </c>
      <c r="CA1748" s="0" t="n">
        <v>0.833333333333333</v>
      </c>
      <c r="CB1748" s="0" t="n">
        <v>1</v>
      </c>
      <c r="CC1748" s="0" t="n">
        <v>1</v>
      </c>
      <c r="CD1748" s="0" t="n">
        <v>-0.0276209025963775</v>
      </c>
      <c r="CE1748" s="0" t="n">
        <v>1</v>
      </c>
    </row>
    <row r="1749" customFormat="false" ht="15" hidden="false" customHeight="false" outlineLevel="0" collapsed="false">
      <c r="A1749" s="0" t="s">
        <v>6258</v>
      </c>
      <c r="B1749" s="0" t="n">
        <v>3054</v>
      </c>
      <c r="C1749" s="0" t="n">
        <v>0.0393343269018429</v>
      </c>
      <c r="D1749" s="0" t="n">
        <v>363</v>
      </c>
      <c r="E1749" s="0" t="n">
        <f aca="false">IF(ISNUMBER($BA1749),$BA1749,IF(AND(ISNUMBER($D1749),ISNUMBER($BW1749),ISNUMBER($BX1749)),$D1749*($BX1749-$BW1749+1),""))</f>
        <v>363</v>
      </c>
      <c r="H1749" s="0" t="s">
        <v>118</v>
      </c>
      <c r="I1749" s="0" t="s">
        <v>344</v>
      </c>
      <c r="J1749" s="0" t="n">
        <f aca="false">IF($BW1749&lt;&gt;"",$BW1749,"")</f>
        <v>2015</v>
      </c>
      <c r="K1749" s="0" t="n">
        <f aca="false">IF($BX1749&lt;&gt;"",$BX1749,"")</f>
        <v>2020</v>
      </c>
      <c r="L1749" s="0" t="n">
        <f aca="false">IF(AND(ISNUMBER($BW1749),ISNUMBER($BX1749)),($BW1749+$BX1749)/2,"")</f>
        <v>2017.5</v>
      </c>
      <c r="M1749" s="0" t="n">
        <f aca="false">IF($L1749&lt;&gt;"",$L1749,"")</f>
        <v>2017.5</v>
      </c>
      <c r="N1749" s="0" t="n">
        <f aca="false">IF(AND(ISNUMBER($BW1749),ISNUMBER($BX1749)),MIN(1,MAX(0,($BX1749-2016+1)/($BX1749-$BW1749+1))),"")</f>
        <v>0.833333333333333</v>
      </c>
      <c r="O1749" s="0" t="n">
        <f aca="false">IF(AND(ISNUMBER($BW1749),ISNUMBER($BX1749)),MIN(1,MAX(0,($BX1749-2017+1)/($BX1749-$BW1749+1))),"")</f>
        <v>0.666666666666667</v>
      </c>
      <c r="P1749" s="0" t="n">
        <f aca="false">IF(AND(ISNUMBER($BW1749),ISNUMBER($BX1749)),MIN(1,MAX(0,($BX1749-2018+1)/($BX1749-$BW1749+1))),"")</f>
        <v>0.5</v>
      </c>
      <c r="Q1749" s="0" t="n">
        <f aca="false">IF(AND(ISNUMBER($BW1749),ISNUMBER($BX1749)),MIN(1,MAX(0,($BX1749-2019+1)/($BX1749-$BW1749+1))),"")</f>
        <v>0.333333333333333</v>
      </c>
      <c r="R1749" s="0" t="n">
        <f aca="false">IF(AND(ISNUMBER($BW1749),ISNUMBER($BX1749)),MIN(1,MAX(0,($BX1749-2016+1)/($BX1749-$BW1749+1))),"")</f>
        <v>0.833333333333333</v>
      </c>
      <c r="S1749" s="0" t="n">
        <f aca="false">IF($L1749&lt;&gt;"",IF($L1749&gt;=2015.5,1,0),"")</f>
        <v>1</v>
      </c>
      <c r="T1749" s="0" t="n">
        <f aca="false">IF($L1749&lt;&gt;"",IF($L1749&gt;=2016,1,0),"")</f>
        <v>1</v>
      </c>
      <c r="U1749" s="0" t="n">
        <f aca="false">IF(ISNUMBER($BX1749),IF($BX1749&gt;=2016,1,0),"")</f>
        <v>1</v>
      </c>
      <c r="V1749" s="0" t="n">
        <f aca="false">IF(ISNUMBER($BW1749),IF($BW1749&gt;=2016,1,0),"")</f>
        <v>0</v>
      </c>
      <c r="W1749" s="0" t="str">
        <f aca="false">IF(AND(ISNUMBER($BW1749),ISNUMBER($BX1749)),IF($BW1749&gt;=2016,"post-only",IF($BX1749&lt;2016,"pre-only","mixed")),"")</f>
        <v>mixed</v>
      </c>
      <c r="X1749" s="0" t="n">
        <f aca="false">IF(AND(ISNUMBER($BW1749),ISNUMBER($BX1749)),MIN(1,MAX(0,($BX1749-2017+1)/($BX1749-$BW1749+1))),"")</f>
        <v>0.666666666666667</v>
      </c>
      <c r="Y1749" s="0" t="n">
        <f aca="false">IF(AND(ISNUMBER($BW1749),ISNUMBER($BX1749)),MIN(1,MAX(0,($BX1749-2018+1)/($BX1749-$BW1749+1))),"")</f>
        <v>0.5</v>
      </c>
      <c r="Z1749" s="0" t="n">
        <f aca="false">IF(AND(ISNUMBER($BW1749),ISNUMBER($BX1749)),MIN(1,MAX(0,($BX1749-2019+1)/($BX1749-$BW1749+1))),"")</f>
        <v>0.333333333333333</v>
      </c>
      <c r="AA1749" s="0" t="n">
        <f aca="false">IF(ISNUMBER($BX1749),IF($BX1749&gt;=2017,1,0),"")</f>
        <v>1</v>
      </c>
      <c r="AB1749" s="0" t="n">
        <f aca="false">IF(ISNUMBER($BX1749),IF($BX1749&gt;=2018,1,0),"")</f>
        <v>1</v>
      </c>
      <c r="AC1749" s="0" t="n">
        <f aca="false">IF(ISNUMBER($BX1749),IF($BX1749&gt;=2019,1,0),"")</f>
        <v>1</v>
      </c>
      <c r="AD1749" s="0" t="n">
        <f aca="false">IF($L1749&lt;&gt;"",IF($L1749&gt;2013,1,0),"")</f>
        <v>1</v>
      </c>
      <c r="AE1749" s="0" t="n">
        <f aca="false">IF($L1749&lt;&gt;"",1+IF($L1749&gt;2011,1,0)+IF($L1749&gt;2014,1,0),"")</f>
        <v>3</v>
      </c>
      <c r="AF1749" s="0" t="s">
        <v>747</v>
      </c>
      <c r="AG1749" s="0" t="s">
        <v>88</v>
      </c>
      <c r="AH1749" s="0" t="s">
        <v>89</v>
      </c>
      <c r="AI1749" s="0" t="s">
        <v>90</v>
      </c>
      <c r="AJ1749" s="0" t="s">
        <v>90</v>
      </c>
      <c r="AK1749" s="0" t="str">
        <f aca="false">IF(AND($CF1749&lt;&gt;"",IFERROR(INDEX(subsample_country_map!$B:$B,MATCH($CF1749,subsample_country_map!$A:$A,0)),"")&lt;&gt;""),INDEX(subsample_country_map!$B:$B,MATCH($CF1749,subsample_country_map!$A:$A,0)),INDEX(lookup!$AA:$AA,MATCH($A1749,lookup!$A:$A,0)))</f>
        <v>99_NCE</v>
      </c>
      <c r="AL1749" s="0" t="str">
        <f aca="false">IF(AND($CF1749&lt;&gt;"",IFERROR(INDEX(subsample_country_map!$C:$C,MATCH($CF1749,subsample_country_map!$A:$A,0)),"")&lt;&gt;""),INDEX(subsample_country_map!$C:$C,MATCH($CF1749,subsample_country_map!$A:$A,0)),INDEX(lookup!$AB:$AB,MATCH($A1749,lookup!$A:$A,0)))</f>
        <v>99_NCE</v>
      </c>
      <c r="AM1749" s="0" t="str">
        <f aca="false">IF(AND($CF1749&lt;&gt;"",IFERROR(INDEX(subsample_country_map!$D:$D,MATCH($CF1749,subsample_country_map!$A:$A,0)),"")&lt;&gt;""),INDEX(subsample_country_map!$D:$D,MATCH($CF1749,subsample_country_map!$A:$A,0)),INDEX(lookup!$AC:$AC,MATCH($A1749,lookup!$A:$A,0)))</f>
        <v>99_NCE</v>
      </c>
      <c r="AN1749" s="0" t="str">
        <f aca="false">IF(AND($CF1749&lt;&gt;"",IFERROR(INDEX(subsample_country_map!$E:$E,MATCH($CF1749,subsample_country_map!$A:$A,0)),"")&lt;&gt;""),INDEX(subsample_country_map!$E:$E,MATCH($CF1749,subsample_country_map!$A:$A,0)),INDEX(lookup!$AD:$AD,MATCH($A1749,lookup!$A:$A,0)))</f>
        <v>99_NCE</v>
      </c>
      <c r="AO1749" s="0" t="str">
        <f aca="false">INDEX(lookup!$Y:$Y,MATCH($A1749,lookup!$A:$A,0))</f>
        <v>0_published</v>
      </c>
      <c r="AP1749" s="0" t="str">
        <f aca="false">INDEX(lookup!$Z:$Z,MATCH($A1749,lookup!$A:$A,0))</f>
        <v>1_VHB high</v>
      </c>
      <c r="AQ1749" s="0" t="str">
        <f aca="false">INDEX(lookup!$W:$W,MATCH($A1749,lookup!$A:$A,0))</f>
        <v>1_fin/acc/econ</v>
      </c>
      <c r="AS1749" s="0" t="s">
        <v>91</v>
      </c>
      <c r="AT1749" s="0" t="s">
        <v>397</v>
      </c>
      <c r="AU1749" s="0" t="s">
        <v>93</v>
      </c>
      <c r="AV1749" s="0" t="s">
        <v>4727</v>
      </c>
      <c r="AW1749" s="0" t="s">
        <v>6270</v>
      </c>
      <c r="BA1749" s="0" t="n">
        <v>363</v>
      </c>
      <c r="BB1749" s="0" t="s">
        <v>96</v>
      </c>
      <c r="BC1749" s="0" t="s">
        <v>358</v>
      </c>
      <c r="BD1749" s="0" t="s">
        <v>142</v>
      </c>
      <c r="BE1749" s="0" t="s">
        <v>33</v>
      </c>
      <c r="BF1749" s="0" t="s">
        <v>6286</v>
      </c>
      <c r="BI1749" s="0" t="s">
        <v>208</v>
      </c>
      <c r="BJ1749" s="0" t="s">
        <v>6286</v>
      </c>
      <c r="BK1749" s="0" t="s">
        <v>399</v>
      </c>
      <c r="BL1749" s="0" t="s">
        <v>6288</v>
      </c>
      <c r="BM1749" s="0" t="s">
        <v>6266</v>
      </c>
      <c r="BN1749" s="0" t="s">
        <v>6262</v>
      </c>
      <c r="BO1749" s="0" t="s">
        <v>105</v>
      </c>
      <c r="BP1749" s="0" t="s">
        <v>6258</v>
      </c>
      <c r="BQ1749" s="0" t="s">
        <v>127</v>
      </c>
      <c r="BT1749" s="0" t="n">
        <v>0</v>
      </c>
      <c r="BU1749" s="0" t="s">
        <v>6263</v>
      </c>
      <c r="BW1749" s="0" t="n">
        <v>2015</v>
      </c>
      <c r="BX1749" s="0" t="n">
        <v>2020</v>
      </c>
      <c r="BY1749" s="0" t="s">
        <v>6264</v>
      </c>
      <c r="BZ1749" s="0" t="n">
        <v>2017.5</v>
      </c>
      <c r="CA1749" s="0" t="n">
        <v>0.833333333333333</v>
      </c>
      <c r="CB1749" s="0" t="n">
        <v>1</v>
      </c>
      <c r="CC1749" s="0" t="n">
        <v>1</v>
      </c>
      <c r="CD1749" s="0" t="n">
        <v>0.0393546316372185</v>
      </c>
      <c r="CE1749" s="0" t="n">
        <v>1</v>
      </c>
    </row>
    <row r="1750" customFormat="false" ht="15" hidden="false" customHeight="false" outlineLevel="0" collapsed="false">
      <c r="A1750" s="0" t="s">
        <v>6258</v>
      </c>
      <c r="B1750" s="0" t="n">
        <v>3055</v>
      </c>
      <c r="C1750" s="0" t="n">
        <v>-0.0948273777095248</v>
      </c>
      <c r="D1750" s="0" t="n">
        <v>745</v>
      </c>
      <c r="E1750" s="0" t="n">
        <f aca="false">IF(ISNUMBER($BA1750),$BA1750,IF(AND(ISNUMBER($D1750),ISNUMBER($BW1750),ISNUMBER($BX1750)),$D1750*($BX1750-$BW1750+1),""))</f>
        <v>745</v>
      </c>
      <c r="H1750" s="0" t="s">
        <v>118</v>
      </c>
      <c r="I1750" s="0" t="s">
        <v>344</v>
      </c>
      <c r="J1750" s="0" t="n">
        <f aca="false">IF($BW1750&lt;&gt;"",$BW1750,"")</f>
        <v>2015</v>
      </c>
      <c r="K1750" s="0" t="n">
        <f aca="false">IF($BX1750&lt;&gt;"",$BX1750,"")</f>
        <v>2020</v>
      </c>
      <c r="L1750" s="0" t="n">
        <f aca="false">IF(AND(ISNUMBER($BW1750),ISNUMBER($BX1750)),($BW1750+$BX1750)/2,"")</f>
        <v>2017.5</v>
      </c>
      <c r="M1750" s="0" t="n">
        <f aca="false">IF($L1750&lt;&gt;"",$L1750,"")</f>
        <v>2017.5</v>
      </c>
      <c r="N1750" s="0" t="n">
        <f aca="false">IF(AND(ISNUMBER($BW1750),ISNUMBER($BX1750)),MIN(1,MAX(0,($BX1750-2016+1)/($BX1750-$BW1750+1))),"")</f>
        <v>0.833333333333333</v>
      </c>
      <c r="O1750" s="0" t="n">
        <f aca="false">IF(AND(ISNUMBER($BW1750),ISNUMBER($BX1750)),MIN(1,MAX(0,($BX1750-2017+1)/($BX1750-$BW1750+1))),"")</f>
        <v>0.666666666666667</v>
      </c>
      <c r="P1750" s="0" t="n">
        <f aca="false">IF(AND(ISNUMBER($BW1750),ISNUMBER($BX1750)),MIN(1,MAX(0,($BX1750-2018+1)/($BX1750-$BW1750+1))),"")</f>
        <v>0.5</v>
      </c>
      <c r="Q1750" s="0" t="n">
        <f aca="false">IF(AND(ISNUMBER($BW1750),ISNUMBER($BX1750)),MIN(1,MAX(0,($BX1750-2019+1)/($BX1750-$BW1750+1))),"")</f>
        <v>0.333333333333333</v>
      </c>
      <c r="R1750" s="0" t="n">
        <f aca="false">IF(AND(ISNUMBER($BW1750),ISNUMBER($BX1750)),MIN(1,MAX(0,($BX1750-2016+1)/($BX1750-$BW1750+1))),"")</f>
        <v>0.833333333333333</v>
      </c>
      <c r="S1750" s="0" t="n">
        <f aca="false">IF($L1750&lt;&gt;"",IF($L1750&gt;=2015.5,1,0),"")</f>
        <v>1</v>
      </c>
      <c r="T1750" s="0" t="n">
        <f aca="false">IF($L1750&lt;&gt;"",IF($L1750&gt;=2016,1,0),"")</f>
        <v>1</v>
      </c>
      <c r="U1750" s="0" t="n">
        <f aca="false">IF(ISNUMBER($BX1750),IF($BX1750&gt;=2016,1,0),"")</f>
        <v>1</v>
      </c>
      <c r="V1750" s="0" t="n">
        <f aca="false">IF(ISNUMBER($BW1750),IF($BW1750&gt;=2016,1,0),"")</f>
        <v>0</v>
      </c>
      <c r="W1750" s="0" t="str">
        <f aca="false">IF(AND(ISNUMBER($BW1750),ISNUMBER($BX1750)),IF($BW1750&gt;=2016,"post-only",IF($BX1750&lt;2016,"pre-only","mixed")),"")</f>
        <v>mixed</v>
      </c>
      <c r="X1750" s="0" t="n">
        <f aca="false">IF(AND(ISNUMBER($BW1750),ISNUMBER($BX1750)),MIN(1,MAX(0,($BX1750-2017+1)/($BX1750-$BW1750+1))),"")</f>
        <v>0.666666666666667</v>
      </c>
      <c r="Y1750" s="0" t="n">
        <f aca="false">IF(AND(ISNUMBER($BW1750),ISNUMBER($BX1750)),MIN(1,MAX(0,($BX1750-2018+1)/($BX1750-$BW1750+1))),"")</f>
        <v>0.5</v>
      </c>
      <c r="Z1750" s="0" t="n">
        <f aca="false">IF(AND(ISNUMBER($BW1750),ISNUMBER($BX1750)),MIN(1,MAX(0,($BX1750-2019+1)/($BX1750-$BW1750+1))),"")</f>
        <v>0.333333333333333</v>
      </c>
      <c r="AA1750" s="0" t="n">
        <f aca="false">IF(ISNUMBER($BX1750),IF($BX1750&gt;=2017,1,0),"")</f>
        <v>1</v>
      </c>
      <c r="AB1750" s="0" t="n">
        <f aca="false">IF(ISNUMBER($BX1750),IF($BX1750&gt;=2018,1,0),"")</f>
        <v>1</v>
      </c>
      <c r="AC1750" s="0" t="n">
        <f aca="false">IF(ISNUMBER($BX1750),IF($BX1750&gt;=2019,1,0),"")</f>
        <v>1</v>
      </c>
      <c r="AD1750" s="0" t="n">
        <f aca="false">IF($L1750&lt;&gt;"",IF($L1750&gt;2013,1,0),"")</f>
        <v>1</v>
      </c>
      <c r="AE1750" s="0" t="n">
        <f aca="false">IF($L1750&lt;&gt;"",1+IF($L1750&gt;2011,1,0)+IF($L1750&gt;2014,1,0),"")</f>
        <v>3</v>
      </c>
      <c r="AF1750" s="0" t="s">
        <v>747</v>
      </c>
      <c r="AG1750" s="0" t="s">
        <v>436</v>
      </c>
      <c r="AH1750" s="0" t="s">
        <v>89</v>
      </c>
      <c r="AI1750" s="0" t="s">
        <v>90</v>
      </c>
      <c r="AJ1750" s="0" t="s">
        <v>90</v>
      </c>
      <c r="AK1750" s="0" t="str">
        <f aca="false">IF(AND($CF1750&lt;&gt;"",IFERROR(INDEX(subsample_country_map!$B:$B,MATCH($CF1750,subsample_country_map!$A:$A,0)),"")&lt;&gt;""),INDEX(subsample_country_map!$B:$B,MATCH($CF1750,subsample_country_map!$A:$A,0)),INDEX(lookup!$AA:$AA,MATCH($A1750,lookup!$A:$A,0)))</f>
        <v>99_NCE</v>
      </c>
      <c r="AL1750" s="0" t="str">
        <f aca="false">IF(AND($CF1750&lt;&gt;"",IFERROR(INDEX(subsample_country_map!$C:$C,MATCH($CF1750,subsample_country_map!$A:$A,0)),"")&lt;&gt;""),INDEX(subsample_country_map!$C:$C,MATCH($CF1750,subsample_country_map!$A:$A,0)),INDEX(lookup!$AB:$AB,MATCH($A1750,lookup!$A:$A,0)))</f>
        <v>99_NCE</v>
      </c>
      <c r="AM1750" s="0" t="str">
        <f aca="false">IF(AND($CF1750&lt;&gt;"",IFERROR(INDEX(subsample_country_map!$D:$D,MATCH($CF1750,subsample_country_map!$A:$A,0)),"")&lt;&gt;""),INDEX(subsample_country_map!$D:$D,MATCH($CF1750,subsample_country_map!$A:$A,0)),INDEX(lookup!$AC:$AC,MATCH($A1750,lookup!$A:$A,0)))</f>
        <v>99_NCE</v>
      </c>
      <c r="AN1750" s="0" t="str">
        <f aca="false">IF(AND($CF1750&lt;&gt;"",IFERROR(INDEX(subsample_country_map!$E:$E,MATCH($CF1750,subsample_country_map!$A:$A,0)),"")&lt;&gt;""),INDEX(subsample_country_map!$E:$E,MATCH($CF1750,subsample_country_map!$A:$A,0)),INDEX(lookup!$AD:$AD,MATCH($A1750,lookup!$A:$A,0)))</f>
        <v>99_NCE</v>
      </c>
      <c r="AO1750" s="0" t="str">
        <f aca="false">INDEX(lookup!$Y:$Y,MATCH($A1750,lookup!$A:$A,0))</f>
        <v>0_published</v>
      </c>
      <c r="AP1750" s="0" t="str">
        <f aca="false">INDEX(lookup!$Z:$Z,MATCH($A1750,lookup!$A:$A,0))</f>
        <v>1_VHB high</v>
      </c>
      <c r="AQ1750" s="0" t="str">
        <f aca="false">INDEX(lookup!$W:$W,MATCH($A1750,lookup!$A:$A,0))</f>
        <v>1_fin/acc/econ</v>
      </c>
      <c r="AS1750" s="0" t="s">
        <v>91</v>
      </c>
      <c r="AT1750" s="0" t="s">
        <v>111</v>
      </c>
      <c r="AU1750" s="0" t="s">
        <v>93</v>
      </c>
      <c r="AV1750" s="0" t="s">
        <v>4479</v>
      </c>
      <c r="AW1750" s="0" t="s">
        <v>1332</v>
      </c>
      <c r="BA1750" s="0" t="n">
        <v>745</v>
      </c>
      <c r="BB1750" s="0" t="s">
        <v>96</v>
      </c>
      <c r="BC1750" s="0" t="s">
        <v>358</v>
      </c>
      <c r="BD1750" s="0" t="s">
        <v>142</v>
      </c>
      <c r="BE1750" s="0" t="s">
        <v>33</v>
      </c>
      <c r="BF1750" s="0" t="s">
        <v>6289</v>
      </c>
      <c r="BI1750" s="0" t="s">
        <v>208</v>
      </c>
      <c r="BJ1750" s="0" t="s">
        <v>6289</v>
      </c>
      <c r="BK1750" s="0" t="s">
        <v>399</v>
      </c>
      <c r="BL1750" s="0" t="s">
        <v>6290</v>
      </c>
      <c r="BM1750" s="0" t="s">
        <v>6261</v>
      </c>
      <c r="BN1750" s="0" t="s">
        <v>6262</v>
      </c>
      <c r="BO1750" s="0" t="s">
        <v>105</v>
      </c>
      <c r="BP1750" s="0" t="s">
        <v>6258</v>
      </c>
      <c r="BQ1750" s="0" t="s">
        <v>127</v>
      </c>
      <c r="BT1750" s="0" t="n">
        <v>0</v>
      </c>
      <c r="BU1750" s="0" t="s">
        <v>6263</v>
      </c>
      <c r="BW1750" s="0" t="n">
        <v>2015</v>
      </c>
      <c r="BX1750" s="0" t="n">
        <v>2020</v>
      </c>
      <c r="BY1750" s="0" t="s">
        <v>6264</v>
      </c>
      <c r="BZ1750" s="0" t="n">
        <v>2017.5</v>
      </c>
      <c r="CA1750" s="0" t="n">
        <v>0.833333333333333</v>
      </c>
      <c r="CB1750" s="0" t="n">
        <v>1</v>
      </c>
      <c r="CC1750" s="0" t="n">
        <v>1</v>
      </c>
      <c r="CD1750" s="0" t="n">
        <v>-0.0951131577612892</v>
      </c>
      <c r="CE1750" s="0" t="n">
        <v>1</v>
      </c>
    </row>
    <row r="1751" customFormat="false" ht="15" hidden="false" customHeight="false" outlineLevel="0" collapsed="false">
      <c r="A1751" s="0" t="s">
        <v>6258</v>
      </c>
      <c r="B1751" s="0" t="n">
        <v>3056</v>
      </c>
      <c r="C1751" s="0" t="n">
        <v>-0.109253556109385</v>
      </c>
      <c r="D1751" s="0" t="n">
        <v>745</v>
      </c>
      <c r="E1751" s="0" t="n">
        <f aca="false">IF(ISNUMBER($BA1751),$BA1751,IF(AND(ISNUMBER($D1751),ISNUMBER($BW1751),ISNUMBER($BX1751)),$D1751*($BX1751-$BW1751+1),""))</f>
        <v>745</v>
      </c>
      <c r="H1751" s="0" t="s">
        <v>118</v>
      </c>
      <c r="I1751" s="0" t="s">
        <v>344</v>
      </c>
      <c r="J1751" s="0" t="n">
        <f aca="false">IF($BW1751&lt;&gt;"",$BW1751,"")</f>
        <v>2015</v>
      </c>
      <c r="K1751" s="0" t="n">
        <f aca="false">IF($BX1751&lt;&gt;"",$BX1751,"")</f>
        <v>2020</v>
      </c>
      <c r="L1751" s="0" t="n">
        <f aca="false">IF(AND(ISNUMBER($BW1751),ISNUMBER($BX1751)),($BW1751+$BX1751)/2,"")</f>
        <v>2017.5</v>
      </c>
      <c r="M1751" s="0" t="n">
        <f aca="false">IF($L1751&lt;&gt;"",$L1751,"")</f>
        <v>2017.5</v>
      </c>
      <c r="N1751" s="0" t="n">
        <f aca="false">IF(AND(ISNUMBER($BW1751),ISNUMBER($BX1751)),MIN(1,MAX(0,($BX1751-2016+1)/($BX1751-$BW1751+1))),"")</f>
        <v>0.833333333333333</v>
      </c>
      <c r="O1751" s="0" t="n">
        <f aca="false">IF(AND(ISNUMBER($BW1751),ISNUMBER($BX1751)),MIN(1,MAX(0,($BX1751-2017+1)/($BX1751-$BW1751+1))),"")</f>
        <v>0.666666666666667</v>
      </c>
      <c r="P1751" s="0" t="n">
        <f aca="false">IF(AND(ISNUMBER($BW1751),ISNUMBER($BX1751)),MIN(1,MAX(0,($BX1751-2018+1)/($BX1751-$BW1751+1))),"")</f>
        <v>0.5</v>
      </c>
      <c r="Q1751" s="0" t="n">
        <f aca="false">IF(AND(ISNUMBER($BW1751),ISNUMBER($BX1751)),MIN(1,MAX(0,($BX1751-2019+1)/($BX1751-$BW1751+1))),"")</f>
        <v>0.333333333333333</v>
      </c>
      <c r="R1751" s="0" t="n">
        <f aca="false">IF(AND(ISNUMBER($BW1751),ISNUMBER($BX1751)),MIN(1,MAX(0,($BX1751-2016+1)/($BX1751-$BW1751+1))),"")</f>
        <v>0.833333333333333</v>
      </c>
      <c r="S1751" s="0" t="n">
        <f aca="false">IF($L1751&lt;&gt;"",IF($L1751&gt;=2015.5,1,0),"")</f>
        <v>1</v>
      </c>
      <c r="T1751" s="0" t="n">
        <f aca="false">IF($L1751&lt;&gt;"",IF($L1751&gt;=2016,1,0),"")</f>
        <v>1</v>
      </c>
      <c r="U1751" s="0" t="n">
        <f aca="false">IF(ISNUMBER($BX1751),IF($BX1751&gt;=2016,1,0),"")</f>
        <v>1</v>
      </c>
      <c r="V1751" s="0" t="n">
        <f aca="false">IF(ISNUMBER($BW1751),IF($BW1751&gt;=2016,1,0),"")</f>
        <v>0</v>
      </c>
      <c r="W1751" s="0" t="str">
        <f aca="false">IF(AND(ISNUMBER($BW1751),ISNUMBER($BX1751)),IF($BW1751&gt;=2016,"post-only",IF($BX1751&lt;2016,"pre-only","mixed")),"")</f>
        <v>mixed</v>
      </c>
      <c r="X1751" s="0" t="n">
        <f aca="false">IF(AND(ISNUMBER($BW1751),ISNUMBER($BX1751)),MIN(1,MAX(0,($BX1751-2017+1)/($BX1751-$BW1751+1))),"")</f>
        <v>0.666666666666667</v>
      </c>
      <c r="Y1751" s="0" t="n">
        <f aca="false">IF(AND(ISNUMBER($BW1751),ISNUMBER($BX1751)),MIN(1,MAX(0,($BX1751-2018+1)/($BX1751-$BW1751+1))),"")</f>
        <v>0.5</v>
      </c>
      <c r="Z1751" s="0" t="n">
        <f aca="false">IF(AND(ISNUMBER($BW1751),ISNUMBER($BX1751)),MIN(1,MAX(0,($BX1751-2019+1)/($BX1751-$BW1751+1))),"")</f>
        <v>0.333333333333333</v>
      </c>
      <c r="AA1751" s="0" t="n">
        <f aca="false">IF(ISNUMBER($BX1751),IF($BX1751&gt;=2017,1,0),"")</f>
        <v>1</v>
      </c>
      <c r="AB1751" s="0" t="n">
        <f aca="false">IF(ISNUMBER($BX1751),IF($BX1751&gt;=2018,1,0),"")</f>
        <v>1</v>
      </c>
      <c r="AC1751" s="0" t="n">
        <f aca="false">IF(ISNUMBER($BX1751),IF($BX1751&gt;=2019,1,0),"")</f>
        <v>1</v>
      </c>
      <c r="AD1751" s="0" t="n">
        <f aca="false">IF($L1751&lt;&gt;"",IF($L1751&gt;2013,1,0),"")</f>
        <v>1</v>
      </c>
      <c r="AE1751" s="0" t="n">
        <f aca="false">IF($L1751&lt;&gt;"",1+IF($L1751&gt;2011,1,0)+IF($L1751&gt;2014,1,0),"")</f>
        <v>3</v>
      </c>
      <c r="AF1751" s="0" t="s">
        <v>747</v>
      </c>
      <c r="AG1751" s="0" t="s">
        <v>88</v>
      </c>
      <c r="AH1751" s="0" t="s">
        <v>89</v>
      </c>
      <c r="AI1751" s="0" t="s">
        <v>90</v>
      </c>
      <c r="AJ1751" s="0" t="s">
        <v>90</v>
      </c>
      <c r="AK1751" s="0" t="str">
        <f aca="false">IF(AND($CF1751&lt;&gt;"",IFERROR(INDEX(subsample_country_map!$B:$B,MATCH($CF1751,subsample_country_map!$A:$A,0)),"")&lt;&gt;""),INDEX(subsample_country_map!$B:$B,MATCH($CF1751,subsample_country_map!$A:$A,0)),INDEX(lookup!$AA:$AA,MATCH($A1751,lookup!$A:$A,0)))</f>
        <v>99_NCE</v>
      </c>
      <c r="AL1751" s="0" t="str">
        <f aca="false">IF(AND($CF1751&lt;&gt;"",IFERROR(INDEX(subsample_country_map!$C:$C,MATCH($CF1751,subsample_country_map!$A:$A,0)),"")&lt;&gt;""),INDEX(subsample_country_map!$C:$C,MATCH($CF1751,subsample_country_map!$A:$A,0)),INDEX(lookup!$AB:$AB,MATCH($A1751,lookup!$A:$A,0)))</f>
        <v>99_NCE</v>
      </c>
      <c r="AM1751" s="0" t="str">
        <f aca="false">IF(AND($CF1751&lt;&gt;"",IFERROR(INDEX(subsample_country_map!$D:$D,MATCH($CF1751,subsample_country_map!$A:$A,0)),"")&lt;&gt;""),INDEX(subsample_country_map!$D:$D,MATCH($CF1751,subsample_country_map!$A:$A,0)),INDEX(lookup!$AC:$AC,MATCH($A1751,lookup!$A:$A,0)))</f>
        <v>99_NCE</v>
      </c>
      <c r="AN1751" s="0" t="str">
        <f aca="false">IF(AND($CF1751&lt;&gt;"",IFERROR(INDEX(subsample_country_map!$E:$E,MATCH($CF1751,subsample_country_map!$A:$A,0)),"")&lt;&gt;""),INDEX(subsample_country_map!$E:$E,MATCH($CF1751,subsample_country_map!$A:$A,0)),INDEX(lookup!$AD:$AD,MATCH($A1751,lookup!$A:$A,0)))</f>
        <v>99_NCE</v>
      </c>
      <c r="AO1751" s="0" t="str">
        <f aca="false">INDEX(lookup!$Y:$Y,MATCH($A1751,lookup!$A:$A,0))</f>
        <v>0_published</v>
      </c>
      <c r="AP1751" s="0" t="str">
        <f aca="false">INDEX(lookup!$Z:$Z,MATCH($A1751,lookup!$A:$A,0))</f>
        <v>1_VHB high</v>
      </c>
      <c r="AQ1751" s="0" t="str">
        <f aca="false">INDEX(lookup!$W:$W,MATCH($A1751,lookup!$A:$A,0))</f>
        <v>1_fin/acc/econ</v>
      </c>
      <c r="AS1751" s="0" t="s">
        <v>91</v>
      </c>
      <c r="AT1751" s="0" t="s">
        <v>397</v>
      </c>
      <c r="AU1751" s="0" t="s">
        <v>93</v>
      </c>
      <c r="AV1751" s="0" t="s">
        <v>6291</v>
      </c>
      <c r="AW1751" s="0" t="s">
        <v>947</v>
      </c>
      <c r="BA1751" s="0" t="n">
        <v>745</v>
      </c>
      <c r="BB1751" s="0" t="s">
        <v>96</v>
      </c>
      <c r="BC1751" s="0" t="s">
        <v>358</v>
      </c>
      <c r="BD1751" s="0" t="s">
        <v>142</v>
      </c>
      <c r="BE1751" s="0" t="s">
        <v>33</v>
      </c>
      <c r="BF1751" s="0" t="s">
        <v>6289</v>
      </c>
      <c r="BI1751" s="0" t="s">
        <v>208</v>
      </c>
      <c r="BJ1751" s="0" t="s">
        <v>6289</v>
      </c>
      <c r="BK1751" s="0" t="s">
        <v>399</v>
      </c>
      <c r="BL1751" s="0" t="s">
        <v>6292</v>
      </c>
      <c r="BM1751" s="0" t="s">
        <v>6266</v>
      </c>
      <c r="BN1751" s="0" t="s">
        <v>6262</v>
      </c>
      <c r="BO1751" s="0" t="s">
        <v>105</v>
      </c>
      <c r="BP1751" s="0" t="s">
        <v>6258</v>
      </c>
      <c r="BQ1751" s="0" t="s">
        <v>127</v>
      </c>
      <c r="BT1751" s="0" t="n">
        <v>0</v>
      </c>
      <c r="BU1751" s="0" t="s">
        <v>6263</v>
      </c>
      <c r="BW1751" s="0" t="n">
        <v>2015</v>
      </c>
      <c r="BX1751" s="0" t="n">
        <v>2020</v>
      </c>
      <c r="BY1751" s="0" t="s">
        <v>6264</v>
      </c>
      <c r="BZ1751" s="0" t="n">
        <v>2017.5</v>
      </c>
      <c r="CA1751" s="0" t="n">
        <v>0.833333333333333</v>
      </c>
      <c r="CB1751" s="0" t="n">
        <v>1</v>
      </c>
      <c r="CC1751" s="0" t="n">
        <v>1</v>
      </c>
      <c r="CD1751" s="0" t="n">
        <v>-0.109691391954217</v>
      </c>
      <c r="CE1751" s="0" t="n">
        <v>1</v>
      </c>
    </row>
    <row r="1752" customFormat="false" ht="15" hidden="false" customHeight="false" outlineLevel="0" collapsed="false">
      <c r="A1752" s="0" t="s">
        <v>6258</v>
      </c>
      <c r="B1752" s="0" t="n">
        <v>3057</v>
      </c>
      <c r="C1752" s="0" t="n">
        <v>-0.103167851200703</v>
      </c>
      <c r="D1752" s="0" t="n">
        <v>661</v>
      </c>
      <c r="E1752" s="0" t="n">
        <f aca="false">IF(ISNUMBER($BA1752),$BA1752,IF(AND(ISNUMBER($D1752),ISNUMBER($BW1752),ISNUMBER($BX1752)),$D1752*($BX1752-$BW1752+1),""))</f>
        <v>661</v>
      </c>
      <c r="H1752" s="0" t="s">
        <v>118</v>
      </c>
      <c r="I1752" s="0" t="s">
        <v>344</v>
      </c>
      <c r="J1752" s="0" t="n">
        <f aca="false">IF($BW1752&lt;&gt;"",$BW1752,"")</f>
        <v>2015</v>
      </c>
      <c r="K1752" s="0" t="n">
        <f aca="false">IF($BX1752&lt;&gt;"",$BX1752,"")</f>
        <v>2020</v>
      </c>
      <c r="L1752" s="0" t="n">
        <f aca="false">IF(AND(ISNUMBER($BW1752),ISNUMBER($BX1752)),($BW1752+$BX1752)/2,"")</f>
        <v>2017.5</v>
      </c>
      <c r="M1752" s="0" t="n">
        <f aca="false">IF($L1752&lt;&gt;"",$L1752,"")</f>
        <v>2017.5</v>
      </c>
      <c r="N1752" s="0" t="n">
        <f aca="false">IF(AND(ISNUMBER($BW1752),ISNUMBER($BX1752)),MIN(1,MAX(0,($BX1752-2016+1)/($BX1752-$BW1752+1))),"")</f>
        <v>0.833333333333333</v>
      </c>
      <c r="O1752" s="0" t="n">
        <f aca="false">IF(AND(ISNUMBER($BW1752),ISNUMBER($BX1752)),MIN(1,MAX(0,($BX1752-2017+1)/($BX1752-$BW1752+1))),"")</f>
        <v>0.666666666666667</v>
      </c>
      <c r="P1752" s="0" t="n">
        <f aca="false">IF(AND(ISNUMBER($BW1752),ISNUMBER($BX1752)),MIN(1,MAX(0,($BX1752-2018+1)/($BX1752-$BW1752+1))),"")</f>
        <v>0.5</v>
      </c>
      <c r="Q1752" s="0" t="n">
        <f aca="false">IF(AND(ISNUMBER($BW1752),ISNUMBER($BX1752)),MIN(1,MAX(0,($BX1752-2019+1)/($BX1752-$BW1752+1))),"")</f>
        <v>0.333333333333333</v>
      </c>
      <c r="R1752" s="0" t="n">
        <f aca="false">IF(AND(ISNUMBER($BW1752),ISNUMBER($BX1752)),MIN(1,MAX(0,($BX1752-2016+1)/($BX1752-$BW1752+1))),"")</f>
        <v>0.833333333333333</v>
      </c>
      <c r="S1752" s="0" t="n">
        <f aca="false">IF($L1752&lt;&gt;"",IF($L1752&gt;=2015.5,1,0),"")</f>
        <v>1</v>
      </c>
      <c r="T1752" s="0" t="n">
        <f aca="false">IF($L1752&lt;&gt;"",IF($L1752&gt;=2016,1,0),"")</f>
        <v>1</v>
      </c>
      <c r="U1752" s="0" t="n">
        <f aca="false">IF(ISNUMBER($BX1752),IF($BX1752&gt;=2016,1,0),"")</f>
        <v>1</v>
      </c>
      <c r="V1752" s="0" t="n">
        <f aca="false">IF(ISNUMBER($BW1752),IF($BW1752&gt;=2016,1,0),"")</f>
        <v>0</v>
      </c>
      <c r="W1752" s="0" t="str">
        <f aca="false">IF(AND(ISNUMBER($BW1752),ISNUMBER($BX1752)),IF($BW1752&gt;=2016,"post-only",IF($BX1752&lt;2016,"pre-only","mixed")),"")</f>
        <v>mixed</v>
      </c>
      <c r="X1752" s="0" t="n">
        <f aca="false">IF(AND(ISNUMBER($BW1752),ISNUMBER($BX1752)),MIN(1,MAX(0,($BX1752-2017+1)/($BX1752-$BW1752+1))),"")</f>
        <v>0.666666666666667</v>
      </c>
      <c r="Y1752" s="0" t="n">
        <f aca="false">IF(AND(ISNUMBER($BW1752),ISNUMBER($BX1752)),MIN(1,MAX(0,($BX1752-2018+1)/($BX1752-$BW1752+1))),"")</f>
        <v>0.5</v>
      </c>
      <c r="Z1752" s="0" t="n">
        <f aca="false">IF(AND(ISNUMBER($BW1752),ISNUMBER($BX1752)),MIN(1,MAX(0,($BX1752-2019+1)/($BX1752-$BW1752+1))),"")</f>
        <v>0.333333333333333</v>
      </c>
      <c r="AA1752" s="0" t="n">
        <f aca="false">IF(ISNUMBER($BX1752),IF($BX1752&gt;=2017,1,0),"")</f>
        <v>1</v>
      </c>
      <c r="AB1752" s="0" t="n">
        <f aca="false">IF(ISNUMBER($BX1752),IF($BX1752&gt;=2018,1,0),"")</f>
        <v>1</v>
      </c>
      <c r="AC1752" s="0" t="n">
        <f aca="false">IF(ISNUMBER($BX1752),IF($BX1752&gt;=2019,1,0),"")</f>
        <v>1</v>
      </c>
      <c r="AD1752" s="0" t="n">
        <f aca="false">IF($L1752&lt;&gt;"",IF($L1752&gt;2013,1,0),"")</f>
        <v>1</v>
      </c>
      <c r="AE1752" s="0" t="n">
        <f aca="false">IF($L1752&lt;&gt;"",1+IF($L1752&gt;2011,1,0)+IF($L1752&gt;2014,1,0),"")</f>
        <v>3</v>
      </c>
      <c r="AF1752" s="0" t="s">
        <v>747</v>
      </c>
      <c r="AG1752" s="0" t="s">
        <v>436</v>
      </c>
      <c r="AH1752" s="0" t="s">
        <v>89</v>
      </c>
      <c r="AI1752" s="0" t="s">
        <v>90</v>
      </c>
      <c r="AJ1752" s="0" t="s">
        <v>90</v>
      </c>
      <c r="AK1752" s="0" t="str">
        <f aca="false">IF(AND($CF1752&lt;&gt;"",IFERROR(INDEX(subsample_country_map!$B:$B,MATCH($CF1752,subsample_country_map!$A:$A,0)),"")&lt;&gt;""),INDEX(subsample_country_map!$B:$B,MATCH($CF1752,subsample_country_map!$A:$A,0)),INDEX(lookup!$AA:$AA,MATCH($A1752,lookup!$A:$A,0)))</f>
        <v>99_NCE</v>
      </c>
      <c r="AL1752" s="0" t="str">
        <f aca="false">IF(AND($CF1752&lt;&gt;"",IFERROR(INDEX(subsample_country_map!$C:$C,MATCH($CF1752,subsample_country_map!$A:$A,0)),"")&lt;&gt;""),INDEX(subsample_country_map!$C:$C,MATCH($CF1752,subsample_country_map!$A:$A,0)),INDEX(lookup!$AB:$AB,MATCH($A1752,lookup!$A:$A,0)))</f>
        <v>99_NCE</v>
      </c>
      <c r="AM1752" s="0" t="str">
        <f aca="false">IF(AND($CF1752&lt;&gt;"",IFERROR(INDEX(subsample_country_map!$D:$D,MATCH($CF1752,subsample_country_map!$A:$A,0)),"")&lt;&gt;""),INDEX(subsample_country_map!$D:$D,MATCH($CF1752,subsample_country_map!$A:$A,0)),INDEX(lookup!$AC:$AC,MATCH($A1752,lookup!$A:$A,0)))</f>
        <v>99_NCE</v>
      </c>
      <c r="AN1752" s="0" t="str">
        <f aca="false">IF(AND($CF1752&lt;&gt;"",IFERROR(INDEX(subsample_country_map!$E:$E,MATCH($CF1752,subsample_country_map!$A:$A,0)),"")&lt;&gt;""),INDEX(subsample_country_map!$E:$E,MATCH($CF1752,subsample_country_map!$A:$A,0)),INDEX(lookup!$AD:$AD,MATCH($A1752,lookup!$A:$A,0)))</f>
        <v>99_NCE</v>
      </c>
      <c r="AO1752" s="0" t="str">
        <f aca="false">INDEX(lookup!$Y:$Y,MATCH($A1752,lookup!$A:$A,0))</f>
        <v>0_published</v>
      </c>
      <c r="AP1752" s="0" t="str">
        <f aca="false">INDEX(lookup!$Z:$Z,MATCH($A1752,lookup!$A:$A,0))</f>
        <v>1_VHB high</v>
      </c>
      <c r="AQ1752" s="0" t="str">
        <f aca="false">INDEX(lookup!$W:$W,MATCH($A1752,lookup!$A:$A,0))</f>
        <v>1_fin/acc/econ</v>
      </c>
      <c r="AS1752" s="0" t="s">
        <v>91</v>
      </c>
      <c r="AT1752" s="0" t="s">
        <v>111</v>
      </c>
      <c r="AU1752" s="0" t="s">
        <v>93</v>
      </c>
      <c r="AV1752" s="0" t="s">
        <v>3137</v>
      </c>
      <c r="AW1752" s="0" t="s">
        <v>4749</v>
      </c>
      <c r="BA1752" s="0" t="n">
        <v>661</v>
      </c>
      <c r="BB1752" s="0" t="s">
        <v>96</v>
      </c>
      <c r="BC1752" s="0" t="s">
        <v>358</v>
      </c>
      <c r="BD1752" s="0" t="s">
        <v>142</v>
      </c>
      <c r="BE1752" s="0" t="s">
        <v>33</v>
      </c>
      <c r="BF1752" s="0" t="s">
        <v>6293</v>
      </c>
      <c r="BI1752" s="0" t="s">
        <v>208</v>
      </c>
      <c r="BJ1752" s="0" t="s">
        <v>6293</v>
      </c>
      <c r="BK1752" s="0" t="s">
        <v>399</v>
      </c>
      <c r="BL1752" s="0" t="s">
        <v>6294</v>
      </c>
      <c r="BM1752" s="0" t="s">
        <v>6261</v>
      </c>
      <c r="BN1752" s="0" t="s">
        <v>6262</v>
      </c>
      <c r="BO1752" s="0" t="s">
        <v>105</v>
      </c>
      <c r="BP1752" s="0" t="s">
        <v>6258</v>
      </c>
      <c r="BQ1752" s="0" t="s">
        <v>127</v>
      </c>
      <c r="BT1752" s="0" t="n">
        <v>0</v>
      </c>
      <c r="BU1752" s="0" t="s">
        <v>6263</v>
      </c>
      <c r="BW1752" s="0" t="n">
        <v>2015</v>
      </c>
      <c r="BX1752" s="0" t="n">
        <v>2020</v>
      </c>
      <c r="BY1752" s="0" t="s">
        <v>6264</v>
      </c>
      <c r="BZ1752" s="0" t="n">
        <v>2017.5</v>
      </c>
      <c r="CA1752" s="0" t="n">
        <v>0.833333333333333</v>
      </c>
      <c r="CB1752" s="0" t="n">
        <v>1</v>
      </c>
      <c r="CC1752" s="0" t="n">
        <v>1</v>
      </c>
      <c r="CD1752" s="0" t="n">
        <v>-0.103536232591988</v>
      </c>
      <c r="CE1752" s="0" t="n">
        <v>1</v>
      </c>
    </row>
    <row r="1753" customFormat="false" ht="15" hidden="false" customHeight="false" outlineLevel="0" collapsed="false">
      <c r="A1753" s="0" t="s">
        <v>6258</v>
      </c>
      <c r="B1753" s="0" t="n">
        <v>3058</v>
      </c>
      <c r="C1753" s="0" t="n">
        <v>-0.0233309427542659</v>
      </c>
      <c r="D1753" s="0" t="n">
        <v>661</v>
      </c>
      <c r="E1753" s="0" t="n">
        <f aca="false">IF(ISNUMBER($BA1753),$BA1753,IF(AND(ISNUMBER($D1753),ISNUMBER($BW1753),ISNUMBER($BX1753)),$D1753*($BX1753-$BW1753+1),""))</f>
        <v>661</v>
      </c>
      <c r="H1753" s="0" t="s">
        <v>118</v>
      </c>
      <c r="I1753" s="0" t="s">
        <v>344</v>
      </c>
      <c r="J1753" s="0" t="n">
        <f aca="false">IF($BW1753&lt;&gt;"",$BW1753,"")</f>
        <v>2015</v>
      </c>
      <c r="K1753" s="0" t="n">
        <f aca="false">IF($BX1753&lt;&gt;"",$BX1753,"")</f>
        <v>2020</v>
      </c>
      <c r="L1753" s="0" t="n">
        <f aca="false">IF(AND(ISNUMBER($BW1753),ISNUMBER($BX1753)),($BW1753+$BX1753)/2,"")</f>
        <v>2017.5</v>
      </c>
      <c r="M1753" s="0" t="n">
        <f aca="false">IF($L1753&lt;&gt;"",$L1753,"")</f>
        <v>2017.5</v>
      </c>
      <c r="N1753" s="0" t="n">
        <f aca="false">IF(AND(ISNUMBER($BW1753),ISNUMBER($BX1753)),MIN(1,MAX(0,($BX1753-2016+1)/($BX1753-$BW1753+1))),"")</f>
        <v>0.833333333333333</v>
      </c>
      <c r="O1753" s="0" t="n">
        <f aca="false">IF(AND(ISNUMBER($BW1753),ISNUMBER($BX1753)),MIN(1,MAX(0,($BX1753-2017+1)/($BX1753-$BW1753+1))),"")</f>
        <v>0.666666666666667</v>
      </c>
      <c r="P1753" s="0" t="n">
        <f aca="false">IF(AND(ISNUMBER($BW1753),ISNUMBER($BX1753)),MIN(1,MAX(0,($BX1753-2018+1)/($BX1753-$BW1753+1))),"")</f>
        <v>0.5</v>
      </c>
      <c r="Q1753" s="0" t="n">
        <f aca="false">IF(AND(ISNUMBER($BW1753),ISNUMBER($BX1753)),MIN(1,MAX(0,($BX1753-2019+1)/($BX1753-$BW1753+1))),"")</f>
        <v>0.333333333333333</v>
      </c>
      <c r="R1753" s="0" t="n">
        <f aca="false">IF(AND(ISNUMBER($BW1753),ISNUMBER($BX1753)),MIN(1,MAX(0,($BX1753-2016+1)/($BX1753-$BW1753+1))),"")</f>
        <v>0.833333333333333</v>
      </c>
      <c r="S1753" s="0" t="n">
        <f aca="false">IF($L1753&lt;&gt;"",IF($L1753&gt;=2015.5,1,0),"")</f>
        <v>1</v>
      </c>
      <c r="T1753" s="0" t="n">
        <f aca="false">IF($L1753&lt;&gt;"",IF($L1753&gt;=2016,1,0),"")</f>
        <v>1</v>
      </c>
      <c r="U1753" s="0" t="n">
        <f aca="false">IF(ISNUMBER($BX1753),IF($BX1753&gt;=2016,1,0),"")</f>
        <v>1</v>
      </c>
      <c r="V1753" s="0" t="n">
        <f aca="false">IF(ISNUMBER($BW1753),IF($BW1753&gt;=2016,1,0),"")</f>
        <v>0</v>
      </c>
      <c r="W1753" s="0" t="str">
        <f aca="false">IF(AND(ISNUMBER($BW1753),ISNUMBER($BX1753)),IF($BW1753&gt;=2016,"post-only",IF($BX1753&lt;2016,"pre-only","mixed")),"")</f>
        <v>mixed</v>
      </c>
      <c r="X1753" s="0" t="n">
        <f aca="false">IF(AND(ISNUMBER($BW1753),ISNUMBER($BX1753)),MIN(1,MAX(0,($BX1753-2017+1)/($BX1753-$BW1753+1))),"")</f>
        <v>0.666666666666667</v>
      </c>
      <c r="Y1753" s="0" t="n">
        <f aca="false">IF(AND(ISNUMBER($BW1753),ISNUMBER($BX1753)),MIN(1,MAX(0,($BX1753-2018+1)/($BX1753-$BW1753+1))),"")</f>
        <v>0.5</v>
      </c>
      <c r="Z1753" s="0" t="n">
        <f aca="false">IF(AND(ISNUMBER($BW1753),ISNUMBER($BX1753)),MIN(1,MAX(0,($BX1753-2019+1)/($BX1753-$BW1753+1))),"")</f>
        <v>0.333333333333333</v>
      </c>
      <c r="AA1753" s="0" t="n">
        <f aca="false">IF(ISNUMBER($BX1753),IF($BX1753&gt;=2017,1,0),"")</f>
        <v>1</v>
      </c>
      <c r="AB1753" s="0" t="n">
        <f aca="false">IF(ISNUMBER($BX1753),IF($BX1753&gt;=2018,1,0),"")</f>
        <v>1</v>
      </c>
      <c r="AC1753" s="0" t="n">
        <f aca="false">IF(ISNUMBER($BX1753),IF($BX1753&gt;=2019,1,0),"")</f>
        <v>1</v>
      </c>
      <c r="AD1753" s="0" t="n">
        <f aca="false">IF($L1753&lt;&gt;"",IF($L1753&gt;2013,1,0),"")</f>
        <v>1</v>
      </c>
      <c r="AE1753" s="0" t="n">
        <f aca="false">IF($L1753&lt;&gt;"",1+IF($L1753&gt;2011,1,0)+IF($L1753&gt;2014,1,0),"")</f>
        <v>3</v>
      </c>
      <c r="AF1753" s="0" t="s">
        <v>747</v>
      </c>
      <c r="AG1753" s="0" t="s">
        <v>88</v>
      </c>
      <c r="AH1753" s="0" t="s">
        <v>89</v>
      </c>
      <c r="AI1753" s="0" t="s">
        <v>90</v>
      </c>
      <c r="AJ1753" s="0" t="s">
        <v>90</v>
      </c>
      <c r="AK1753" s="0" t="str">
        <f aca="false">IF(AND($CF1753&lt;&gt;"",IFERROR(INDEX(subsample_country_map!$B:$B,MATCH($CF1753,subsample_country_map!$A:$A,0)),"")&lt;&gt;""),INDEX(subsample_country_map!$B:$B,MATCH($CF1753,subsample_country_map!$A:$A,0)),INDEX(lookup!$AA:$AA,MATCH($A1753,lookup!$A:$A,0)))</f>
        <v>99_NCE</v>
      </c>
      <c r="AL1753" s="0" t="str">
        <f aca="false">IF(AND($CF1753&lt;&gt;"",IFERROR(INDEX(subsample_country_map!$C:$C,MATCH($CF1753,subsample_country_map!$A:$A,0)),"")&lt;&gt;""),INDEX(subsample_country_map!$C:$C,MATCH($CF1753,subsample_country_map!$A:$A,0)),INDEX(lookup!$AB:$AB,MATCH($A1753,lookup!$A:$A,0)))</f>
        <v>99_NCE</v>
      </c>
      <c r="AM1753" s="0" t="str">
        <f aca="false">IF(AND($CF1753&lt;&gt;"",IFERROR(INDEX(subsample_country_map!$D:$D,MATCH($CF1753,subsample_country_map!$A:$A,0)),"")&lt;&gt;""),INDEX(subsample_country_map!$D:$D,MATCH($CF1753,subsample_country_map!$A:$A,0)),INDEX(lookup!$AC:$AC,MATCH($A1753,lookup!$A:$A,0)))</f>
        <v>99_NCE</v>
      </c>
      <c r="AN1753" s="0" t="str">
        <f aca="false">IF(AND($CF1753&lt;&gt;"",IFERROR(INDEX(subsample_country_map!$E:$E,MATCH($CF1753,subsample_country_map!$A:$A,0)),"")&lt;&gt;""),INDEX(subsample_country_map!$E:$E,MATCH($CF1753,subsample_country_map!$A:$A,0)),INDEX(lookup!$AD:$AD,MATCH($A1753,lookup!$A:$A,0)))</f>
        <v>99_NCE</v>
      </c>
      <c r="AO1753" s="0" t="str">
        <f aca="false">INDEX(lookup!$Y:$Y,MATCH($A1753,lookup!$A:$A,0))</f>
        <v>0_published</v>
      </c>
      <c r="AP1753" s="0" t="str">
        <f aca="false">INDEX(lookup!$Z:$Z,MATCH($A1753,lookup!$A:$A,0))</f>
        <v>1_VHB high</v>
      </c>
      <c r="AQ1753" s="0" t="str">
        <f aca="false">INDEX(lookup!$W:$W,MATCH($A1753,lookup!$A:$A,0))</f>
        <v>1_fin/acc/econ</v>
      </c>
      <c r="AS1753" s="0" t="s">
        <v>91</v>
      </c>
      <c r="AT1753" s="0" t="s">
        <v>397</v>
      </c>
      <c r="AU1753" s="0" t="s">
        <v>93</v>
      </c>
      <c r="AV1753" s="0" t="s">
        <v>947</v>
      </c>
      <c r="AW1753" s="0" t="s">
        <v>6295</v>
      </c>
      <c r="BA1753" s="0" t="n">
        <v>661</v>
      </c>
      <c r="BB1753" s="0" t="s">
        <v>96</v>
      </c>
      <c r="BC1753" s="0" t="s">
        <v>358</v>
      </c>
      <c r="BD1753" s="0" t="s">
        <v>142</v>
      </c>
      <c r="BE1753" s="0" t="s">
        <v>33</v>
      </c>
      <c r="BF1753" s="0" t="s">
        <v>6293</v>
      </c>
      <c r="BI1753" s="0" t="s">
        <v>208</v>
      </c>
      <c r="BJ1753" s="0" t="s">
        <v>6293</v>
      </c>
      <c r="BK1753" s="0" t="s">
        <v>399</v>
      </c>
      <c r="BL1753" s="0" t="s">
        <v>6296</v>
      </c>
      <c r="BM1753" s="0" t="s">
        <v>6266</v>
      </c>
      <c r="BN1753" s="0" t="s">
        <v>6262</v>
      </c>
      <c r="BO1753" s="0" t="s">
        <v>105</v>
      </c>
      <c r="BP1753" s="0" t="s">
        <v>6258</v>
      </c>
      <c r="BQ1753" s="0" t="s">
        <v>127</v>
      </c>
      <c r="BT1753" s="0" t="n">
        <v>0</v>
      </c>
      <c r="BU1753" s="0" t="s">
        <v>6263</v>
      </c>
      <c r="BW1753" s="0" t="n">
        <v>2015</v>
      </c>
      <c r="BX1753" s="0" t="n">
        <v>2020</v>
      </c>
      <c r="BY1753" s="0" t="s">
        <v>6264</v>
      </c>
      <c r="BZ1753" s="0" t="n">
        <v>2017.5</v>
      </c>
      <c r="CA1753" s="0" t="n">
        <v>0.833333333333333</v>
      </c>
      <c r="CB1753" s="0" t="n">
        <v>1</v>
      </c>
      <c r="CC1753" s="0" t="n">
        <v>1</v>
      </c>
      <c r="CD1753" s="0" t="n">
        <v>-0.0233351774038844</v>
      </c>
      <c r="CE1753" s="0" t="n">
        <v>1</v>
      </c>
    </row>
    <row r="1754" customFormat="false" ht="15" hidden="false" customHeight="false" outlineLevel="0" collapsed="false">
      <c r="A1754" s="0" t="s">
        <v>6258</v>
      </c>
      <c r="B1754" s="0" t="n">
        <v>3059</v>
      </c>
      <c r="C1754" s="0" t="n">
        <v>-0.068433041974959</v>
      </c>
      <c r="D1754" s="0" t="n">
        <v>341</v>
      </c>
      <c r="E1754" s="0" t="n">
        <f aca="false">IF(ISNUMBER($BA1754),$BA1754,IF(AND(ISNUMBER($D1754),ISNUMBER($BW1754),ISNUMBER($BX1754)),$D1754*($BX1754-$BW1754+1),""))</f>
        <v>341</v>
      </c>
      <c r="H1754" s="0" t="s">
        <v>118</v>
      </c>
      <c r="I1754" s="0" t="s">
        <v>344</v>
      </c>
      <c r="J1754" s="0" t="n">
        <f aca="false">IF($BW1754&lt;&gt;"",$BW1754,"")</f>
        <v>2015</v>
      </c>
      <c r="K1754" s="0" t="n">
        <f aca="false">IF($BX1754&lt;&gt;"",$BX1754,"")</f>
        <v>2020</v>
      </c>
      <c r="L1754" s="0" t="n">
        <f aca="false">IF(AND(ISNUMBER($BW1754),ISNUMBER($BX1754)),($BW1754+$BX1754)/2,"")</f>
        <v>2017.5</v>
      </c>
      <c r="M1754" s="0" t="n">
        <f aca="false">IF($L1754&lt;&gt;"",$L1754,"")</f>
        <v>2017.5</v>
      </c>
      <c r="N1754" s="0" t="n">
        <f aca="false">IF(AND(ISNUMBER($BW1754),ISNUMBER($BX1754)),MIN(1,MAX(0,($BX1754-2016+1)/($BX1754-$BW1754+1))),"")</f>
        <v>0.833333333333333</v>
      </c>
      <c r="O1754" s="0" t="n">
        <f aca="false">IF(AND(ISNUMBER($BW1754),ISNUMBER($BX1754)),MIN(1,MAX(0,($BX1754-2017+1)/($BX1754-$BW1754+1))),"")</f>
        <v>0.666666666666667</v>
      </c>
      <c r="P1754" s="0" t="n">
        <f aca="false">IF(AND(ISNUMBER($BW1754),ISNUMBER($BX1754)),MIN(1,MAX(0,($BX1754-2018+1)/($BX1754-$BW1754+1))),"")</f>
        <v>0.5</v>
      </c>
      <c r="Q1754" s="0" t="n">
        <f aca="false">IF(AND(ISNUMBER($BW1754),ISNUMBER($BX1754)),MIN(1,MAX(0,($BX1754-2019+1)/($BX1754-$BW1754+1))),"")</f>
        <v>0.333333333333333</v>
      </c>
      <c r="R1754" s="0" t="n">
        <f aca="false">IF(AND(ISNUMBER($BW1754),ISNUMBER($BX1754)),MIN(1,MAX(0,($BX1754-2016+1)/($BX1754-$BW1754+1))),"")</f>
        <v>0.833333333333333</v>
      </c>
      <c r="S1754" s="0" t="n">
        <f aca="false">IF($L1754&lt;&gt;"",IF($L1754&gt;=2015.5,1,0),"")</f>
        <v>1</v>
      </c>
      <c r="T1754" s="0" t="n">
        <f aca="false">IF($L1754&lt;&gt;"",IF($L1754&gt;=2016,1,0),"")</f>
        <v>1</v>
      </c>
      <c r="U1754" s="0" t="n">
        <f aca="false">IF(ISNUMBER($BX1754),IF($BX1754&gt;=2016,1,0),"")</f>
        <v>1</v>
      </c>
      <c r="V1754" s="0" t="n">
        <f aca="false">IF(ISNUMBER($BW1754),IF($BW1754&gt;=2016,1,0),"")</f>
        <v>0</v>
      </c>
      <c r="W1754" s="0" t="str">
        <f aca="false">IF(AND(ISNUMBER($BW1754),ISNUMBER($BX1754)),IF($BW1754&gt;=2016,"post-only",IF($BX1754&lt;2016,"pre-only","mixed")),"")</f>
        <v>mixed</v>
      </c>
      <c r="X1754" s="0" t="n">
        <f aca="false">IF(AND(ISNUMBER($BW1754),ISNUMBER($BX1754)),MIN(1,MAX(0,($BX1754-2017+1)/($BX1754-$BW1754+1))),"")</f>
        <v>0.666666666666667</v>
      </c>
      <c r="Y1754" s="0" t="n">
        <f aca="false">IF(AND(ISNUMBER($BW1754),ISNUMBER($BX1754)),MIN(1,MAX(0,($BX1754-2018+1)/($BX1754-$BW1754+1))),"")</f>
        <v>0.5</v>
      </c>
      <c r="Z1754" s="0" t="n">
        <f aca="false">IF(AND(ISNUMBER($BW1754),ISNUMBER($BX1754)),MIN(1,MAX(0,($BX1754-2019+1)/($BX1754-$BW1754+1))),"")</f>
        <v>0.333333333333333</v>
      </c>
      <c r="AA1754" s="0" t="n">
        <f aca="false">IF(ISNUMBER($BX1754),IF($BX1754&gt;=2017,1,0),"")</f>
        <v>1</v>
      </c>
      <c r="AB1754" s="0" t="n">
        <f aca="false">IF(ISNUMBER($BX1754),IF($BX1754&gt;=2018,1,0),"")</f>
        <v>1</v>
      </c>
      <c r="AC1754" s="0" t="n">
        <f aca="false">IF(ISNUMBER($BX1754),IF($BX1754&gt;=2019,1,0),"")</f>
        <v>1</v>
      </c>
      <c r="AD1754" s="0" t="n">
        <f aca="false">IF($L1754&lt;&gt;"",IF($L1754&gt;2013,1,0),"")</f>
        <v>1</v>
      </c>
      <c r="AE1754" s="0" t="n">
        <f aca="false">IF($L1754&lt;&gt;"",1+IF($L1754&gt;2011,1,0)+IF($L1754&gt;2014,1,0),"")</f>
        <v>3</v>
      </c>
      <c r="AF1754" s="0" t="s">
        <v>747</v>
      </c>
      <c r="AG1754" s="0" t="s">
        <v>436</v>
      </c>
      <c r="AH1754" s="0" t="s">
        <v>89</v>
      </c>
      <c r="AI1754" s="0" t="s">
        <v>90</v>
      </c>
      <c r="AJ1754" s="0" t="s">
        <v>90</v>
      </c>
      <c r="AK1754" s="0" t="str">
        <f aca="false">IF(AND($CF1754&lt;&gt;"",IFERROR(INDEX(subsample_country_map!$B:$B,MATCH($CF1754,subsample_country_map!$A:$A,0)),"")&lt;&gt;""),INDEX(subsample_country_map!$B:$B,MATCH($CF1754,subsample_country_map!$A:$A,0)),INDEX(lookup!$AA:$AA,MATCH($A1754,lookup!$A:$A,0)))</f>
        <v>99_NCE</v>
      </c>
      <c r="AL1754" s="0" t="str">
        <f aca="false">IF(AND($CF1754&lt;&gt;"",IFERROR(INDEX(subsample_country_map!$C:$C,MATCH($CF1754,subsample_country_map!$A:$A,0)),"")&lt;&gt;""),INDEX(subsample_country_map!$C:$C,MATCH($CF1754,subsample_country_map!$A:$A,0)),INDEX(lookup!$AB:$AB,MATCH($A1754,lookup!$A:$A,0)))</f>
        <v>99_NCE</v>
      </c>
      <c r="AM1754" s="0" t="str">
        <f aca="false">IF(AND($CF1754&lt;&gt;"",IFERROR(INDEX(subsample_country_map!$D:$D,MATCH($CF1754,subsample_country_map!$A:$A,0)),"")&lt;&gt;""),INDEX(subsample_country_map!$D:$D,MATCH($CF1754,subsample_country_map!$A:$A,0)),INDEX(lookup!$AC:$AC,MATCH($A1754,lookup!$A:$A,0)))</f>
        <v>99_NCE</v>
      </c>
      <c r="AN1754" s="0" t="str">
        <f aca="false">IF(AND($CF1754&lt;&gt;"",IFERROR(INDEX(subsample_country_map!$E:$E,MATCH($CF1754,subsample_country_map!$A:$A,0)),"")&lt;&gt;""),INDEX(subsample_country_map!$E:$E,MATCH($CF1754,subsample_country_map!$A:$A,0)),INDEX(lookup!$AD:$AD,MATCH($A1754,lookup!$A:$A,0)))</f>
        <v>99_NCE</v>
      </c>
      <c r="AO1754" s="0" t="str">
        <f aca="false">INDEX(lookup!$Y:$Y,MATCH($A1754,lookup!$A:$A,0))</f>
        <v>0_published</v>
      </c>
      <c r="AP1754" s="0" t="str">
        <f aca="false">INDEX(lookup!$Z:$Z,MATCH($A1754,lookup!$A:$A,0))</f>
        <v>1_VHB high</v>
      </c>
      <c r="AQ1754" s="0" t="str">
        <f aca="false">INDEX(lookup!$W:$W,MATCH($A1754,lookup!$A:$A,0))</f>
        <v>1_fin/acc/econ</v>
      </c>
      <c r="AS1754" s="0" t="s">
        <v>91</v>
      </c>
      <c r="AT1754" s="0" t="s">
        <v>111</v>
      </c>
      <c r="AU1754" s="0" t="s">
        <v>93</v>
      </c>
      <c r="AV1754" s="0" t="s">
        <v>1919</v>
      </c>
      <c r="AW1754" s="0" t="s">
        <v>986</v>
      </c>
      <c r="BA1754" s="0" t="n">
        <v>341</v>
      </c>
      <c r="BB1754" s="0" t="s">
        <v>96</v>
      </c>
      <c r="BC1754" s="0" t="s">
        <v>358</v>
      </c>
      <c r="BD1754" s="0" t="s">
        <v>142</v>
      </c>
      <c r="BE1754" s="0" t="s">
        <v>33</v>
      </c>
      <c r="BF1754" s="0" t="s">
        <v>2585</v>
      </c>
      <c r="BI1754" s="0" t="s">
        <v>208</v>
      </c>
      <c r="BJ1754" s="0" t="s">
        <v>2585</v>
      </c>
      <c r="BK1754" s="0" t="s">
        <v>399</v>
      </c>
      <c r="BL1754" s="0" t="s">
        <v>6297</v>
      </c>
      <c r="BM1754" s="0" t="s">
        <v>6261</v>
      </c>
      <c r="BN1754" s="0" t="s">
        <v>6262</v>
      </c>
      <c r="BO1754" s="0" t="s">
        <v>105</v>
      </c>
      <c r="BP1754" s="0" t="s">
        <v>6258</v>
      </c>
      <c r="BQ1754" s="0" t="s">
        <v>127</v>
      </c>
      <c r="BT1754" s="0" t="n">
        <v>0</v>
      </c>
      <c r="BU1754" s="0" t="s">
        <v>6263</v>
      </c>
      <c r="BW1754" s="0" t="n">
        <v>2015</v>
      </c>
      <c r="BX1754" s="0" t="n">
        <v>2020</v>
      </c>
      <c r="BY1754" s="0" t="s">
        <v>6264</v>
      </c>
      <c r="BZ1754" s="0" t="n">
        <v>2017.5</v>
      </c>
      <c r="CA1754" s="0" t="n">
        <v>0.833333333333333</v>
      </c>
      <c r="CB1754" s="0" t="n">
        <v>1</v>
      </c>
      <c r="CC1754" s="0" t="n">
        <v>1</v>
      </c>
      <c r="CD1754" s="0" t="n">
        <v>-0.0685401689786776</v>
      </c>
      <c r="CE1754" s="0" t="n">
        <v>1</v>
      </c>
    </row>
    <row r="1755" customFormat="false" ht="15" hidden="false" customHeight="false" outlineLevel="0" collapsed="false">
      <c r="A1755" s="0" t="s">
        <v>6258</v>
      </c>
      <c r="B1755" s="0" t="n">
        <v>3060</v>
      </c>
      <c r="C1755" s="0" t="n">
        <v>-0.00902513843258346</v>
      </c>
      <c r="D1755" s="0" t="n">
        <v>341</v>
      </c>
      <c r="E1755" s="0" t="n">
        <f aca="false">IF(ISNUMBER($BA1755),$BA1755,IF(AND(ISNUMBER($D1755),ISNUMBER($BW1755),ISNUMBER($BX1755)),$D1755*($BX1755-$BW1755+1),""))</f>
        <v>341</v>
      </c>
      <c r="H1755" s="0" t="s">
        <v>118</v>
      </c>
      <c r="I1755" s="0" t="s">
        <v>344</v>
      </c>
      <c r="J1755" s="0" t="n">
        <f aca="false">IF($BW1755&lt;&gt;"",$BW1755,"")</f>
        <v>2015</v>
      </c>
      <c r="K1755" s="0" t="n">
        <f aca="false">IF($BX1755&lt;&gt;"",$BX1755,"")</f>
        <v>2020</v>
      </c>
      <c r="L1755" s="0" t="n">
        <f aca="false">IF(AND(ISNUMBER($BW1755),ISNUMBER($BX1755)),($BW1755+$BX1755)/2,"")</f>
        <v>2017.5</v>
      </c>
      <c r="M1755" s="0" t="n">
        <f aca="false">IF($L1755&lt;&gt;"",$L1755,"")</f>
        <v>2017.5</v>
      </c>
      <c r="N1755" s="0" t="n">
        <f aca="false">IF(AND(ISNUMBER($BW1755),ISNUMBER($BX1755)),MIN(1,MAX(0,($BX1755-2016+1)/($BX1755-$BW1755+1))),"")</f>
        <v>0.833333333333333</v>
      </c>
      <c r="O1755" s="0" t="n">
        <f aca="false">IF(AND(ISNUMBER($BW1755),ISNUMBER($BX1755)),MIN(1,MAX(0,($BX1755-2017+1)/($BX1755-$BW1755+1))),"")</f>
        <v>0.666666666666667</v>
      </c>
      <c r="P1755" s="0" t="n">
        <f aca="false">IF(AND(ISNUMBER($BW1755),ISNUMBER($BX1755)),MIN(1,MAX(0,($BX1755-2018+1)/($BX1755-$BW1755+1))),"")</f>
        <v>0.5</v>
      </c>
      <c r="Q1755" s="0" t="n">
        <f aca="false">IF(AND(ISNUMBER($BW1755),ISNUMBER($BX1755)),MIN(1,MAX(0,($BX1755-2019+1)/($BX1755-$BW1755+1))),"")</f>
        <v>0.333333333333333</v>
      </c>
      <c r="R1755" s="0" t="n">
        <f aca="false">IF(AND(ISNUMBER($BW1755),ISNUMBER($BX1755)),MIN(1,MAX(0,($BX1755-2016+1)/($BX1755-$BW1755+1))),"")</f>
        <v>0.833333333333333</v>
      </c>
      <c r="S1755" s="0" t="n">
        <f aca="false">IF($L1755&lt;&gt;"",IF($L1755&gt;=2015.5,1,0),"")</f>
        <v>1</v>
      </c>
      <c r="T1755" s="0" t="n">
        <f aca="false">IF($L1755&lt;&gt;"",IF($L1755&gt;=2016,1,0),"")</f>
        <v>1</v>
      </c>
      <c r="U1755" s="0" t="n">
        <f aca="false">IF(ISNUMBER($BX1755),IF($BX1755&gt;=2016,1,0),"")</f>
        <v>1</v>
      </c>
      <c r="V1755" s="0" t="n">
        <f aca="false">IF(ISNUMBER($BW1755),IF($BW1755&gt;=2016,1,0),"")</f>
        <v>0</v>
      </c>
      <c r="W1755" s="0" t="str">
        <f aca="false">IF(AND(ISNUMBER($BW1755),ISNUMBER($BX1755)),IF($BW1755&gt;=2016,"post-only",IF($BX1755&lt;2016,"pre-only","mixed")),"")</f>
        <v>mixed</v>
      </c>
      <c r="X1755" s="0" t="n">
        <f aca="false">IF(AND(ISNUMBER($BW1755),ISNUMBER($BX1755)),MIN(1,MAX(0,($BX1755-2017+1)/($BX1755-$BW1755+1))),"")</f>
        <v>0.666666666666667</v>
      </c>
      <c r="Y1755" s="0" t="n">
        <f aca="false">IF(AND(ISNUMBER($BW1755),ISNUMBER($BX1755)),MIN(1,MAX(0,($BX1755-2018+1)/($BX1755-$BW1755+1))),"")</f>
        <v>0.5</v>
      </c>
      <c r="Z1755" s="0" t="n">
        <f aca="false">IF(AND(ISNUMBER($BW1755),ISNUMBER($BX1755)),MIN(1,MAX(0,($BX1755-2019+1)/($BX1755-$BW1755+1))),"")</f>
        <v>0.333333333333333</v>
      </c>
      <c r="AA1755" s="0" t="n">
        <f aca="false">IF(ISNUMBER($BX1755),IF($BX1755&gt;=2017,1,0),"")</f>
        <v>1</v>
      </c>
      <c r="AB1755" s="0" t="n">
        <f aca="false">IF(ISNUMBER($BX1755),IF($BX1755&gt;=2018,1,0),"")</f>
        <v>1</v>
      </c>
      <c r="AC1755" s="0" t="n">
        <f aca="false">IF(ISNUMBER($BX1755),IF($BX1755&gt;=2019,1,0),"")</f>
        <v>1</v>
      </c>
      <c r="AD1755" s="0" t="n">
        <f aca="false">IF($L1755&lt;&gt;"",IF($L1755&gt;2013,1,0),"")</f>
        <v>1</v>
      </c>
      <c r="AE1755" s="0" t="n">
        <f aca="false">IF($L1755&lt;&gt;"",1+IF($L1755&gt;2011,1,0)+IF($L1755&gt;2014,1,0),"")</f>
        <v>3</v>
      </c>
      <c r="AF1755" s="0" t="s">
        <v>747</v>
      </c>
      <c r="AG1755" s="0" t="s">
        <v>88</v>
      </c>
      <c r="AH1755" s="0" t="s">
        <v>89</v>
      </c>
      <c r="AI1755" s="0" t="s">
        <v>90</v>
      </c>
      <c r="AJ1755" s="0" t="s">
        <v>90</v>
      </c>
      <c r="AK1755" s="0" t="str">
        <f aca="false">IF(AND($CF1755&lt;&gt;"",IFERROR(INDEX(subsample_country_map!$B:$B,MATCH($CF1755,subsample_country_map!$A:$A,0)),"")&lt;&gt;""),INDEX(subsample_country_map!$B:$B,MATCH($CF1755,subsample_country_map!$A:$A,0)),INDEX(lookup!$AA:$AA,MATCH($A1755,lookup!$A:$A,0)))</f>
        <v>99_NCE</v>
      </c>
      <c r="AL1755" s="0" t="str">
        <f aca="false">IF(AND($CF1755&lt;&gt;"",IFERROR(INDEX(subsample_country_map!$C:$C,MATCH($CF1755,subsample_country_map!$A:$A,0)),"")&lt;&gt;""),INDEX(subsample_country_map!$C:$C,MATCH($CF1755,subsample_country_map!$A:$A,0)),INDEX(lookup!$AB:$AB,MATCH($A1755,lookup!$A:$A,0)))</f>
        <v>99_NCE</v>
      </c>
      <c r="AM1755" s="0" t="str">
        <f aca="false">IF(AND($CF1755&lt;&gt;"",IFERROR(INDEX(subsample_country_map!$D:$D,MATCH($CF1755,subsample_country_map!$A:$A,0)),"")&lt;&gt;""),INDEX(subsample_country_map!$D:$D,MATCH($CF1755,subsample_country_map!$A:$A,0)),INDEX(lookup!$AC:$AC,MATCH($A1755,lookup!$A:$A,0)))</f>
        <v>99_NCE</v>
      </c>
      <c r="AN1755" s="0" t="str">
        <f aca="false">IF(AND($CF1755&lt;&gt;"",IFERROR(INDEX(subsample_country_map!$E:$E,MATCH($CF1755,subsample_country_map!$A:$A,0)),"")&lt;&gt;""),INDEX(subsample_country_map!$E:$E,MATCH($CF1755,subsample_country_map!$A:$A,0)),INDEX(lookup!$AD:$AD,MATCH($A1755,lookup!$A:$A,0)))</f>
        <v>99_NCE</v>
      </c>
      <c r="AO1755" s="0" t="str">
        <f aca="false">INDEX(lookup!$Y:$Y,MATCH($A1755,lookup!$A:$A,0))</f>
        <v>0_published</v>
      </c>
      <c r="AP1755" s="0" t="str">
        <f aca="false">INDEX(lookup!$Z:$Z,MATCH($A1755,lookup!$A:$A,0))</f>
        <v>1_VHB high</v>
      </c>
      <c r="AQ1755" s="0" t="str">
        <f aca="false">INDEX(lookup!$W:$W,MATCH($A1755,lookup!$A:$A,0))</f>
        <v>1_fin/acc/econ</v>
      </c>
      <c r="AS1755" s="0" t="s">
        <v>91</v>
      </c>
      <c r="AT1755" s="0" t="s">
        <v>397</v>
      </c>
      <c r="AU1755" s="0" t="s">
        <v>93</v>
      </c>
      <c r="AV1755" s="0" t="s">
        <v>1042</v>
      </c>
      <c r="AW1755" s="0" t="s">
        <v>5989</v>
      </c>
      <c r="BA1755" s="0" t="n">
        <v>341</v>
      </c>
      <c r="BB1755" s="0" t="s">
        <v>96</v>
      </c>
      <c r="BC1755" s="0" t="s">
        <v>358</v>
      </c>
      <c r="BD1755" s="0" t="s">
        <v>142</v>
      </c>
      <c r="BE1755" s="0" t="s">
        <v>33</v>
      </c>
      <c r="BF1755" s="0" t="s">
        <v>2585</v>
      </c>
      <c r="BI1755" s="0" t="s">
        <v>208</v>
      </c>
      <c r="BJ1755" s="0" t="s">
        <v>2585</v>
      </c>
      <c r="BK1755" s="0" t="s">
        <v>399</v>
      </c>
      <c r="BL1755" s="0" t="s">
        <v>6298</v>
      </c>
      <c r="BM1755" s="0" t="s">
        <v>6266</v>
      </c>
      <c r="BN1755" s="0" t="s">
        <v>6262</v>
      </c>
      <c r="BO1755" s="0" t="s">
        <v>105</v>
      </c>
      <c r="BP1755" s="0" t="s">
        <v>6258</v>
      </c>
      <c r="BQ1755" s="0" t="s">
        <v>127</v>
      </c>
      <c r="BT1755" s="0" t="n">
        <v>0</v>
      </c>
      <c r="BU1755" s="0" t="s">
        <v>6263</v>
      </c>
      <c r="BW1755" s="0" t="n">
        <v>2015</v>
      </c>
      <c r="BX1755" s="0" t="n">
        <v>2020</v>
      </c>
      <c r="BY1755" s="0" t="s">
        <v>6264</v>
      </c>
      <c r="BZ1755" s="0" t="n">
        <v>2017.5</v>
      </c>
      <c r="CA1755" s="0" t="n">
        <v>0.833333333333333</v>
      </c>
      <c r="CB1755" s="0" t="n">
        <v>1</v>
      </c>
      <c r="CC1755" s="0" t="n">
        <v>1</v>
      </c>
      <c r="CD1755" s="0" t="n">
        <v>-0.00902538348646561</v>
      </c>
      <c r="CE1755" s="0" t="n">
        <v>1</v>
      </c>
    </row>
    <row r="1756" customFormat="false" ht="15" hidden="false" customHeight="false" outlineLevel="0" collapsed="false">
      <c r="A1756" s="0" t="s">
        <v>6258</v>
      </c>
      <c r="B1756" s="0" t="n">
        <v>3061</v>
      </c>
      <c r="C1756" s="0" t="n">
        <v>0.0424368946394675</v>
      </c>
      <c r="D1756" s="0" t="n">
        <v>828</v>
      </c>
      <c r="E1756" s="0" t="n">
        <f aca="false">IF(ISNUMBER($BA1756),$BA1756,IF(AND(ISNUMBER($D1756),ISNUMBER($BW1756),ISNUMBER($BX1756)),$D1756*($BX1756-$BW1756+1),""))</f>
        <v>828</v>
      </c>
      <c r="H1756" s="0" t="s">
        <v>118</v>
      </c>
      <c r="I1756" s="0" t="s">
        <v>344</v>
      </c>
      <c r="J1756" s="0" t="n">
        <f aca="false">IF($BW1756&lt;&gt;"",$BW1756,"")</f>
        <v>2015</v>
      </c>
      <c r="K1756" s="0" t="n">
        <f aca="false">IF($BX1756&lt;&gt;"",$BX1756,"")</f>
        <v>2020</v>
      </c>
      <c r="L1756" s="0" t="n">
        <f aca="false">IF(AND(ISNUMBER($BW1756),ISNUMBER($BX1756)),($BW1756+$BX1756)/2,"")</f>
        <v>2017.5</v>
      </c>
      <c r="M1756" s="0" t="n">
        <f aca="false">IF($L1756&lt;&gt;"",$L1756,"")</f>
        <v>2017.5</v>
      </c>
      <c r="N1756" s="0" t="n">
        <f aca="false">IF(AND(ISNUMBER($BW1756),ISNUMBER($BX1756)),MIN(1,MAX(0,($BX1756-2016+1)/($BX1756-$BW1756+1))),"")</f>
        <v>0.833333333333333</v>
      </c>
      <c r="O1756" s="0" t="n">
        <f aca="false">IF(AND(ISNUMBER($BW1756),ISNUMBER($BX1756)),MIN(1,MAX(0,($BX1756-2017+1)/($BX1756-$BW1756+1))),"")</f>
        <v>0.666666666666667</v>
      </c>
      <c r="P1756" s="0" t="n">
        <f aca="false">IF(AND(ISNUMBER($BW1756),ISNUMBER($BX1756)),MIN(1,MAX(0,($BX1756-2018+1)/($BX1756-$BW1756+1))),"")</f>
        <v>0.5</v>
      </c>
      <c r="Q1756" s="0" t="n">
        <f aca="false">IF(AND(ISNUMBER($BW1756),ISNUMBER($BX1756)),MIN(1,MAX(0,($BX1756-2019+1)/($BX1756-$BW1756+1))),"")</f>
        <v>0.333333333333333</v>
      </c>
      <c r="R1756" s="0" t="n">
        <f aca="false">IF(AND(ISNUMBER($BW1756),ISNUMBER($BX1756)),MIN(1,MAX(0,($BX1756-2016+1)/($BX1756-$BW1756+1))),"")</f>
        <v>0.833333333333333</v>
      </c>
      <c r="S1756" s="0" t="n">
        <f aca="false">IF($L1756&lt;&gt;"",IF($L1756&gt;=2015.5,1,0),"")</f>
        <v>1</v>
      </c>
      <c r="T1756" s="0" t="n">
        <f aca="false">IF($L1756&lt;&gt;"",IF($L1756&gt;=2016,1,0),"")</f>
        <v>1</v>
      </c>
      <c r="U1756" s="0" t="n">
        <f aca="false">IF(ISNUMBER($BX1756),IF($BX1756&gt;=2016,1,0),"")</f>
        <v>1</v>
      </c>
      <c r="V1756" s="0" t="n">
        <f aca="false">IF(ISNUMBER($BW1756),IF($BW1756&gt;=2016,1,0),"")</f>
        <v>0</v>
      </c>
      <c r="W1756" s="0" t="str">
        <f aca="false">IF(AND(ISNUMBER($BW1756),ISNUMBER($BX1756)),IF($BW1756&gt;=2016,"post-only",IF($BX1756&lt;2016,"pre-only","mixed")),"")</f>
        <v>mixed</v>
      </c>
      <c r="X1756" s="0" t="n">
        <f aca="false">IF(AND(ISNUMBER($BW1756),ISNUMBER($BX1756)),MIN(1,MAX(0,($BX1756-2017+1)/($BX1756-$BW1756+1))),"")</f>
        <v>0.666666666666667</v>
      </c>
      <c r="Y1756" s="0" t="n">
        <f aca="false">IF(AND(ISNUMBER($BW1756),ISNUMBER($BX1756)),MIN(1,MAX(0,($BX1756-2018+1)/($BX1756-$BW1756+1))),"")</f>
        <v>0.5</v>
      </c>
      <c r="Z1756" s="0" t="n">
        <f aca="false">IF(AND(ISNUMBER($BW1756),ISNUMBER($BX1756)),MIN(1,MAX(0,($BX1756-2019+1)/($BX1756-$BW1756+1))),"")</f>
        <v>0.333333333333333</v>
      </c>
      <c r="AA1756" s="0" t="n">
        <f aca="false">IF(ISNUMBER($BX1756),IF($BX1756&gt;=2017,1,0),"")</f>
        <v>1</v>
      </c>
      <c r="AB1756" s="0" t="n">
        <f aca="false">IF(ISNUMBER($BX1756),IF($BX1756&gt;=2018,1,0),"")</f>
        <v>1</v>
      </c>
      <c r="AC1756" s="0" t="n">
        <f aca="false">IF(ISNUMBER($BX1756),IF($BX1756&gt;=2019,1,0),"")</f>
        <v>1</v>
      </c>
      <c r="AD1756" s="0" t="n">
        <f aca="false">IF($L1756&lt;&gt;"",IF($L1756&gt;2013,1,0),"")</f>
        <v>1</v>
      </c>
      <c r="AE1756" s="0" t="n">
        <f aca="false">IF($L1756&lt;&gt;"",1+IF($L1756&gt;2011,1,0)+IF($L1756&gt;2014,1,0),"")</f>
        <v>3</v>
      </c>
      <c r="AF1756" s="0" t="s">
        <v>747</v>
      </c>
      <c r="AG1756" s="0" t="s">
        <v>436</v>
      </c>
      <c r="AH1756" s="0" t="s">
        <v>89</v>
      </c>
      <c r="AI1756" s="0" t="s">
        <v>90</v>
      </c>
      <c r="AJ1756" s="0" t="s">
        <v>90</v>
      </c>
      <c r="AK1756" s="0" t="str">
        <f aca="false">IF(AND($CF1756&lt;&gt;"",IFERROR(INDEX(subsample_country_map!$B:$B,MATCH($CF1756,subsample_country_map!$A:$A,0)),"")&lt;&gt;""),INDEX(subsample_country_map!$B:$B,MATCH($CF1756,subsample_country_map!$A:$A,0)),INDEX(lookup!$AA:$AA,MATCH($A1756,lookup!$A:$A,0)))</f>
        <v>99_NCE</v>
      </c>
      <c r="AL1756" s="0" t="str">
        <f aca="false">IF(AND($CF1756&lt;&gt;"",IFERROR(INDEX(subsample_country_map!$C:$C,MATCH($CF1756,subsample_country_map!$A:$A,0)),"")&lt;&gt;""),INDEX(subsample_country_map!$C:$C,MATCH($CF1756,subsample_country_map!$A:$A,0)),INDEX(lookup!$AB:$AB,MATCH($A1756,lookup!$A:$A,0)))</f>
        <v>99_NCE</v>
      </c>
      <c r="AM1756" s="0" t="str">
        <f aca="false">IF(AND($CF1756&lt;&gt;"",IFERROR(INDEX(subsample_country_map!$D:$D,MATCH($CF1756,subsample_country_map!$A:$A,0)),"")&lt;&gt;""),INDEX(subsample_country_map!$D:$D,MATCH($CF1756,subsample_country_map!$A:$A,0)),INDEX(lookup!$AC:$AC,MATCH($A1756,lookup!$A:$A,0)))</f>
        <v>99_NCE</v>
      </c>
      <c r="AN1756" s="0" t="str">
        <f aca="false">IF(AND($CF1756&lt;&gt;"",IFERROR(INDEX(subsample_country_map!$E:$E,MATCH($CF1756,subsample_country_map!$A:$A,0)),"")&lt;&gt;""),INDEX(subsample_country_map!$E:$E,MATCH($CF1756,subsample_country_map!$A:$A,0)),INDEX(lookup!$AD:$AD,MATCH($A1756,lookup!$A:$A,0)))</f>
        <v>99_NCE</v>
      </c>
      <c r="AO1756" s="0" t="str">
        <f aca="false">INDEX(lookup!$Y:$Y,MATCH($A1756,lookup!$A:$A,0))</f>
        <v>0_published</v>
      </c>
      <c r="AP1756" s="0" t="str">
        <f aca="false">INDEX(lookup!$Z:$Z,MATCH($A1756,lookup!$A:$A,0))</f>
        <v>1_VHB high</v>
      </c>
      <c r="AQ1756" s="0" t="str">
        <f aca="false">INDEX(lookup!$W:$W,MATCH($A1756,lookup!$A:$A,0))</f>
        <v>1_fin/acc/econ</v>
      </c>
      <c r="AS1756" s="0" t="s">
        <v>91</v>
      </c>
      <c r="AT1756" s="0" t="s">
        <v>111</v>
      </c>
      <c r="AU1756" s="0" t="s">
        <v>93</v>
      </c>
      <c r="AV1756" s="0" t="s">
        <v>1418</v>
      </c>
      <c r="AW1756" s="0" t="s">
        <v>6291</v>
      </c>
      <c r="BA1756" s="0" t="n">
        <v>828</v>
      </c>
      <c r="BB1756" s="0" t="s">
        <v>96</v>
      </c>
      <c r="BC1756" s="0" t="s">
        <v>358</v>
      </c>
      <c r="BD1756" s="0" t="s">
        <v>142</v>
      </c>
      <c r="BE1756" s="0" t="s">
        <v>33</v>
      </c>
      <c r="BF1756" s="0" t="s">
        <v>2610</v>
      </c>
      <c r="BI1756" s="0" t="s">
        <v>208</v>
      </c>
      <c r="BJ1756" s="0" t="s">
        <v>2610</v>
      </c>
      <c r="BK1756" s="0" t="s">
        <v>399</v>
      </c>
      <c r="BL1756" s="0" t="s">
        <v>6299</v>
      </c>
      <c r="BM1756" s="0" t="s">
        <v>6261</v>
      </c>
      <c r="BN1756" s="0" t="s">
        <v>6262</v>
      </c>
      <c r="BO1756" s="0" t="s">
        <v>105</v>
      </c>
      <c r="BP1756" s="0" t="s">
        <v>6258</v>
      </c>
      <c r="BQ1756" s="0" t="s">
        <v>127</v>
      </c>
      <c r="BT1756" s="0" t="n">
        <v>0</v>
      </c>
      <c r="BU1756" s="0" t="s">
        <v>6263</v>
      </c>
      <c r="BW1756" s="0" t="n">
        <v>2015</v>
      </c>
      <c r="BX1756" s="0" t="n">
        <v>2020</v>
      </c>
      <c r="BY1756" s="0" t="s">
        <v>6264</v>
      </c>
      <c r="BZ1756" s="0" t="n">
        <v>2017.5</v>
      </c>
      <c r="CA1756" s="0" t="n">
        <v>0.833333333333333</v>
      </c>
      <c r="CB1756" s="0" t="n">
        <v>1</v>
      </c>
      <c r="CC1756" s="0" t="n">
        <v>1</v>
      </c>
      <c r="CD1756" s="0" t="n">
        <v>0.0424623969280071</v>
      </c>
      <c r="CE1756" s="0" t="n">
        <v>1</v>
      </c>
    </row>
    <row r="1757" customFormat="false" ht="15" hidden="false" customHeight="false" outlineLevel="0" collapsed="false">
      <c r="A1757" s="0" t="s">
        <v>6258</v>
      </c>
      <c r="B1757" s="0" t="n">
        <v>3062</v>
      </c>
      <c r="C1757" s="0" t="n">
        <v>0.0808236496228356</v>
      </c>
      <c r="D1757" s="0" t="n">
        <v>828</v>
      </c>
      <c r="E1757" s="0" t="n">
        <f aca="false">IF(ISNUMBER($BA1757),$BA1757,IF(AND(ISNUMBER($D1757),ISNUMBER($BW1757),ISNUMBER($BX1757)),$D1757*($BX1757-$BW1757+1),""))</f>
        <v>828</v>
      </c>
      <c r="H1757" s="0" t="s">
        <v>118</v>
      </c>
      <c r="I1757" s="0" t="s">
        <v>344</v>
      </c>
      <c r="J1757" s="0" t="n">
        <f aca="false">IF($BW1757&lt;&gt;"",$BW1757,"")</f>
        <v>2015</v>
      </c>
      <c r="K1757" s="0" t="n">
        <f aca="false">IF($BX1757&lt;&gt;"",$BX1757,"")</f>
        <v>2020</v>
      </c>
      <c r="L1757" s="0" t="n">
        <f aca="false">IF(AND(ISNUMBER($BW1757),ISNUMBER($BX1757)),($BW1757+$BX1757)/2,"")</f>
        <v>2017.5</v>
      </c>
      <c r="M1757" s="0" t="n">
        <f aca="false">IF($L1757&lt;&gt;"",$L1757,"")</f>
        <v>2017.5</v>
      </c>
      <c r="N1757" s="0" t="n">
        <f aca="false">IF(AND(ISNUMBER($BW1757),ISNUMBER($BX1757)),MIN(1,MAX(0,($BX1757-2016+1)/($BX1757-$BW1757+1))),"")</f>
        <v>0.833333333333333</v>
      </c>
      <c r="O1757" s="0" t="n">
        <f aca="false">IF(AND(ISNUMBER($BW1757),ISNUMBER($BX1757)),MIN(1,MAX(0,($BX1757-2017+1)/($BX1757-$BW1757+1))),"")</f>
        <v>0.666666666666667</v>
      </c>
      <c r="P1757" s="0" t="n">
        <f aca="false">IF(AND(ISNUMBER($BW1757),ISNUMBER($BX1757)),MIN(1,MAX(0,($BX1757-2018+1)/($BX1757-$BW1757+1))),"")</f>
        <v>0.5</v>
      </c>
      <c r="Q1757" s="0" t="n">
        <f aca="false">IF(AND(ISNUMBER($BW1757),ISNUMBER($BX1757)),MIN(1,MAX(0,($BX1757-2019+1)/($BX1757-$BW1757+1))),"")</f>
        <v>0.333333333333333</v>
      </c>
      <c r="R1757" s="0" t="n">
        <f aca="false">IF(AND(ISNUMBER($BW1757),ISNUMBER($BX1757)),MIN(1,MAX(0,($BX1757-2016+1)/($BX1757-$BW1757+1))),"")</f>
        <v>0.833333333333333</v>
      </c>
      <c r="S1757" s="0" t="n">
        <f aca="false">IF($L1757&lt;&gt;"",IF($L1757&gt;=2015.5,1,0),"")</f>
        <v>1</v>
      </c>
      <c r="T1757" s="0" t="n">
        <f aca="false">IF($L1757&lt;&gt;"",IF($L1757&gt;=2016,1,0),"")</f>
        <v>1</v>
      </c>
      <c r="U1757" s="0" t="n">
        <f aca="false">IF(ISNUMBER($BX1757),IF($BX1757&gt;=2016,1,0),"")</f>
        <v>1</v>
      </c>
      <c r="V1757" s="0" t="n">
        <f aca="false">IF(ISNUMBER($BW1757),IF($BW1757&gt;=2016,1,0),"")</f>
        <v>0</v>
      </c>
      <c r="W1757" s="0" t="str">
        <f aca="false">IF(AND(ISNUMBER($BW1757),ISNUMBER($BX1757)),IF($BW1757&gt;=2016,"post-only",IF($BX1757&lt;2016,"pre-only","mixed")),"")</f>
        <v>mixed</v>
      </c>
      <c r="X1757" s="0" t="n">
        <f aca="false">IF(AND(ISNUMBER($BW1757),ISNUMBER($BX1757)),MIN(1,MAX(0,($BX1757-2017+1)/($BX1757-$BW1757+1))),"")</f>
        <v>0.666666666666667</v>
      </c>
      <c r="Y1757" s="0" t="n">
        <f aca="false">IF(AND(ISNUMBER($BW1757),ISNUMBER($BX1757)),MIN(1,MAX(0,($BX1757-2018+1)/($BX1757-$BW1757+1))),"")</f>
        <v>0.5</v>
      </c>
      <c r="Z1757" s="0" t="n">
        <f aca="false">IF(AND(ISNUMBER($BW1757),ISNUMBER($BX1757)),MIN(1,MAX(0,($BX1757-2019+1)/($BX1757-$BW1757+1))),"")</f>
        <v>0.333333333333333</v>
      </c>
      <c r="AA1757" s="0" t="n">
        <f aca="false">IF(ISNUMBER($BX1757),IF($BX1757&gt;=2017,1,0),"")</f>
        <v>1</v>
      </c>
      <c r="AB1757" s="0" t="n">
        <f aca="false">IF(ISNUMBER($BX1757),IF($BX1757&gt;=2018,1,0),"")</f>
        <v>1</v>
      </c>
      <c r="AC1757" s="0" t="n">
        <f aca="false">IF(ISNUMBER($BX1757),IF($BX1757&gt;=2019,1,0),"")</f>
        <v>1</v>
      </c>
      <c r="AD1757" s="0" t="n">
        <f aca="false">IF($L1757&lt;&gt;"",IF($L1757&gt;2013,1,0),"")</f>
        <v>1</v>
      </c>
      <c r="AE1757" s="0" t="n">
        <f aca="false">IF($L1757&lt;&gt;"",1+IF($L1757&gt;2011,1,0)+IF($L1757&gt;2014,1,0),"")</f>
        <v>3</v>
      </c>
      <c r="AF1757" s="0" t="s">
        <v>747</v>
      </c>
      <c r="AG1757" s="0" t="s">
        <v>88</v>
      </c>
      <c r="AH1757" s="0" t="s">
        <v>89</v>
      </c>
      <c r="AI1757" s="0" t="s">
        <v>90</v>
      </c>
      <c r="AJ1757" s="0" t="s">
        <v>90</v>
      </c>
      <c r="AK1757" s="0" t="str">
        <f aca="false">IF(AND($CF1757&lt;&gt;"",IFERROR(INDEX(subsample_country_map!$B:$B,MATCH($CF1757,subsample_country_map!$A:$A,0)),"")&lt;&gt;""),INDEX(subsample_country_map!$B:$B,MATCH($CF1757,subsample_country_map!$A:$A,0)),INDEX(lookup!$AA:$AA,MATCH($A1757,lookup!$A:$A,0)))</f>
        <v>99_NCE</v>
      </c>
      <c r="AL1757" s="0" t="str">
        <f aca="false">IF(AND($CF1757&lt;&gt;"",IFERROR(INDEX(subsample_country_map!$C:$C,MATCH($CF1757,subsample_country_map!$A:$A,0)),"")&lt;&gt;""),INDEX(subsample_country_map!$C:$C,MATCH($CF1757,subsample_country_map!$A:$A,0)),INDEX(lookup!$AB:$AB,MATCH($A1757,lookup!$A:$A,0)))</f>
        <v>99_NCE</v>
      </c>
      <c r="AM1757" s="0" t="str">
        <f aca="false">IF(AND($CF1757&lt;&gt;"",IFERROR(INDEX(subsample_country_map!$D:$D,MATCH($CF1757,subsample_country_map!$A:$A,0)),"")&lt;&gt;""),INDEX(subsample_country_map!$D:$D,MATCH($CF1757,subsample_country_map!$A:$A,0)),INDEX(lookup!$AC:$AC,MATCH($A1757,lookup!$A:$A,0)))</f>
        <v>99_NCE</v>
      </c>
      <c r="AN1757" s="0" t="str">
        <f aca="false">IF(AND($CF1757&lt;&gt;"",IFERROR(INDEX(subsample_country_map!$E:$E,MATCH($CF1757,subsample_country_map!$A:$A,0)),"")&lt;&gt;""),INDEX(subsample_country_map!$E:$E,MATCH($CF1757,subsample_country_map!$A:$A,0)),INDEX(lookup!$AD:$AD,MATCH($A1757,lookup!$A:$A,0)))</f>
        <v>99_NCE</v>
      </c>
      <c r="AO1757" s="0" t="str">
        <f aca="false">INDEX(lookup!$Y:$Y,MATCH($A1757,lookup!$A:$A,0))</f>
        <v>0_published</v>
      </c>
      <c r="AP1757" s="0" t="str">
        <f aca="false">INDEX(lookup!$Z:$Z,MATCH($A1757,lookup!$A:$A,0))</f>
        <v>1_VHB high</v>
      </c>
      <c r="AQ1757" s="0" t="str">
        <f aca="false">INDEX(lookup!$W:$W,MATCH($A1757,lookup!$A:$A,0))</f>
        <v>1_fin/acc/econ</v>
      </c>
      <c r="AS1757" s="0" t="s">
        <v>91</v>
      </c>
      <c r="AT1757" s="0" t="s">
        <v>397</v>
      </c>
      <c r="AU1757" s="0" t="s">
        <v>93</v>
      </c>
      <c r="AV1757" s="0" t="s">
        <v>1951</v>
      </c>
      <c r="AW1757" s="0" t="s">
        <v>947</v>
      </c>
      <c r="BA1757" s="0" t="n">
        <v>828</v>
      </c>
      <c r="BB1757" s="0" t="s">
        <v>96</v>
      </c>
      <c r="BC1757" s="0" t="s">
        <v>358</v>
      </c>
      <c r="BD1757" s="0" t="s">
        <v>142</v>
      </c>
      <c r="BE1757" s="0" t="s">
        <v>33</v>
      </c>
      <c r="BF1757" s="0" t="s">
        <v>2610</v>
      </c>
      <c r="BI1757" s="0" t="s">
        <v>208</v>
      </c>
      <c r="BJ1757" s="0" t="s">
        <v>2610</v>
      </c>
      <c r="BK1757" s="0" t="s">
        <v>399</v>
      </c>
      <c r="BL1757" s="0" t="s">
        <v>6300</v>
      </c>
      <c r="BM1757" s="0" t="s">
        <v>6266</v>
      </c>
      <c r="BN1757" s="0" t="s">
        <v>6262</v>
      </c>
      <c r="BO1757" s="0" t="s">
        <v>105</v>
      </c>
      <c r="BP1757" s="0" t="s">
        <v>6258</v>
      </c>
      <c r="BQ1757" s="0" t="s">
        <v>127</v>
      </c>
      <c r="BT1757" s="0" t="n">
        <v>0</v>
      </c>
      <c r="BU1757" s="0" t="s">
        <v>6263</v>
      </c>
      <c r="BW1757" s="0" t="n">
        <v>2015</v>
      </c>
      <c r="BX1757" s="0" t="n">
        <v>2020</v>
      </c>
      <c r="BY1757" s="0" t="s">
        <v>6264</v>
      </c>
      <c r="BZ1757" s="0" t="n">
        <v>2017.5</v>
      </c>
      <c r="CA1757" s="0" t="n">
        <v>0.833333333333333</v>
      </c>
      <c r="CB1757" s="0" t="n">
        <v>1</v>
      </c>
      <c r="CC1757" s="0" t="n">
        <v>1</v>
      </c>
      <c r="CD1757" s="0" t="n">
        <v>0.0810003351388685</v>
      </c>
      <c r="CE1757" s="0" t="n">
        <v>1</v>
      </c>
    </row>
    <row r="1758" customFormat="false" ht="15" hidden="false" customHeight="false" outlineLevel="0" collapsed="false">
      <c r="A1758" s="0" t="s">
        <v>6258</v>
      </c>
      <c r="B1758" s="0" t="n">
        <v>3063</v>
      </c>
      <c r="C1758" s="0" t="n">
        <v>-0.0831653242708874</v>
      </c>
      <c r="D1758" s="0" t="n">
        <v>531</v>
      </c>
      <c r="E1758" s="0" t="n">
        <f aca="false">IF(ISNUMBER($BA1758),$BA1758,IF(AND(ISNUMBER($D1758),ISNUMBER($BW1758),ISNUMBER($BX1758)),$D1758*($BX1758-$BW1758+1),""))</f>
        <v>531</v>
      </c>
      <c r="H1758" s="0" t="s">
        <v>118</v>
      </c>
      <c r="I1758" s="0" t="s">
        <v>344</v>
      </c>
      <c r="J1758" s="0" t="n">
        <f aca="false">IF($BW1758&lt;&gt;"",$BW1758,"")</f>
        <v>2015</v>
      </c>
      <c r="K1758" s="0" t="n">
        <f aca="false">IF($BX1758&lt;&gt;"",$BX1758,"")</f>
        <v>2020</v>
      </c>
      <c r="L1758" s="0" t="n">
        <f aca="false">IF(AND(ISNUMBER($BW1758),ISNUMBER($BX1758)),($BW1758+$BX1758)/2,"")</f>
        <v>2017.5</v>
      </c>
      <c r="M1758" s="0" t="n">
        <f aca="false">IF($L1758&lt;&gt;"",$L1758,"")</f>
        <v>2017.5</v>
      </c>
      <c r="N1758" s="0" t="n">
        <f aca="false">IF(AND(ISNUMBER($BW1758),ISNUMBER($BX1758)),MIN(1,MAX(0,($BX1758-2016+1)/($BX1758-$BW1758+1))),"")</f>
        <v>0.833333333333333</v>
      </c>
      <c r="O1758" s="0" t="n">
        <f aca="false">IF(AND(ISNUMBER($BW1758),ISNUMBER($BX1758)),MIN(1,MAX(0,($BX1758-2017+1)/($BX1758-$BW1758+1))),"")</f>
        <v>0.666666666666667</v>
      </c>
      <c r="P1758" s="0" t="n">
        <f aca="false">IF(AND(ISNUMBER($BW1758),ISNUMBER($BX1758)),MIN(1,MAX(0,($BX1758-2018+1)/($BX1758-$BW1758+1))),"")</f>
        <v>0.5</v>
      </c>
      <c r="Q1758" s="0" t="n">
        <f aca="false">IF(AND(ISNUMBER($BW1758),ISNUMBER($BX1758)),MIN(1,MAX(0,($BX1758-2019+1)/($BX1758-$BW1758+1))),"")</f>
        <v>0.333333333333333</v>
      </c>
      <c r="R1758" s="0" t="n">
        <f aca="false">IF(AND(ISNUMBER($BW1758),ISNUMBER($BX1758)),MIN(1,MAX(0,($BX1758-2016+1)/($BX1758-$BW1758+1))),"")</f>
        <v>0.833333333333333</v>
      </c>
      <c r="S1758" s="0" t="n">
        <f aca="false">IF($L1758&lt;&gt;"",IF($L1758&gt;=2015.5,1,0),"")</f>
        <v>1</v>
      </c>
      <c r="T1758" s="0" t="n">
        <f aca="false">IF($L1758&lt;&gt;"",IF($L1758&gt;=2016,1,0),"")</f>
        <v>1</v>
      </c>
      <c r="U1758" s="0" t="n">
        <f aca="false">IF(ISNUMBER($BX1758),IF($BX1758&gt;=2016,1,0),"")</f>
        <v>1</v>
      </c>
      <c r="V1758" s="0" t="n">
        <f aca="false">IF(ISNUMBER($BW1758),IF($BW1758&gt;=2016,1,0),"")</f>
        <v>0</v>
      </c>
      <c r="W1758" s="0" t="str">
        <f aca="false">IF(AND(ISNUMBER($BW1758),ISNUMBER($BX1758)),IF($BW1758&gt;=2016,"post-only",IF($BX1758&lt;2016,"pre-only","mixed")),"")</f>
        <v>mixed</v>
      </c>
      <c r="X1758" s="0" t="n">
        <f aca="false">IF(AND(ISNUMBER($BW1758),ISNUMBER($BX1758)),MIN(1,MAX(0,($BX1758-2017+1)/($BX1758-$BW1758+1))),"")</f>
        <v>0.666666666666667</v>
      </c>
      <c r="Y1758" s="0" t="n">
        <f aca="false">IF(AND(ISNUMBER($BW1758),ISNUMBER($BX1758)),MIN(1,MAX(0,($BX1758-2018+1)/($BX1758-$BW1758+1))),"")</f>
        <v>0.5</v>
      </c>
      <c r="Z1758" s="0" t="n">
        <f aca="false">IF(AND(ISNUMBER($BW1758),ISNUMBER($BX1758)),MIN(1,MAX(0,($BX1758-2019+1)/($BX1758-$BW1758+1))),"")</f>
        <v>0.333333333333333</v>
      </c>
      <c r="AA1758" s="0" t="n">
        <f aca="false">IF(ISNUMBER($BX1758),IF($BX1758&gt;=2017,1,0),"")</f>
        <v>1</v>
      </c>
      <c r="AB1758" s="0" t="n">
        <f aca="false">IF(ISNUMBER($BX1758),IF($BX1758&gt;=2018,1,0),"")</f>
        <v>1</v>
      </c>
      <c r="AC1758" s="0" t="n">
        <f aca="false">IF(ISNUMBER($BX1758),IF($BX1758&gt;=2019,1,0),"")</f>
        <v>1</v>
      </c>
      <c r="AD1758" s="0" t="n">
        <f aca="false">IF($L1758&lt;&gt;"",IF($L1758&gt;2013,1,0),"")</f>
        <v>1</v>
      </c>
      <c r="AE1758" s="0" t="n">
        <f aca="false">IF($L1758&lt;&gt;"",1+IF($L1758&gt;2011,1,0)+IF($L1758&gt;2014,1,0),"")</f>
        <v>3</v>
      </c>
      <c r="AF1758" s="0" t="s">
        <v>747</v>
      </c>
      <c r="AG1758" s="0" t="s">
        <v>436</v>
      </c>
      <c r="AH1758" s="0" t="s">
        <v>89</v>
      </c>
      <c r="AI1758" s="0" t="s">
        <v>90</v>
      </c>
      <c r="AJ1758" s="0" t="s">
        <v>90</v>
      </c>
      <c r="AK1758" s="0" t="str">
        <f aca="false">IF(AND($CF1758&lt;&gt;"",IFERROR(INDEX(subsample_country_map!$B:$B,MATCH($CF1758,subsample_country_map!$A:$A,0)),"")&lt;&gt;""),INDEX(subsample_country_map!$B:$B,MATCH($CF1758,subsample_country_map!$A:$A,0)),INDEX(lookup!$AA:$AA,MATCH($A1758,lookup!$A:$A,0)))</f>
        <v>99_NCE</v>
      </c>
      <c r="AL1758" s="0" t="str">
        <f aca="false">IF(AND($CF1758&lt;&gt;"",IFERROR(INDEX(subsample_country_map!$C:$C,MATCH($CF1758,subsample_country_map!$A:$A,0)),"")&lt;&gt;""),INDEX(subsample_country_map!$C:$C,MATCH($CF1758,subsample_country_map!$A:$A,0)),INDEX(lookup!$AB:$AB,MATCH($A1758,lookup!$A:$A,0)))</f>
        <v>99_NCE</v>
      </c>
      <c r="AM1758" s="0" t="str">
        <f aca="false">IF(AND($CF1758&lt;&gt;"",IFERROR(INDEX(subsample_country_map!$D:$D,MATCH($CF1758,subsample_country_map!$A:$A,0)),"")&lt;&gt;""),INDEX(subsample_country_map!$D:$D,MATCH($CF1758,subsample_country_map!$A:$A,0)),INDEX(lookup!$AC:$AC,MATCH($A1758,lookup!$A:$A,0)))</f>
        <v>99_NCE</v>
      </c>
      <c r="AN1758" s="0" t="str">
        <f aca="false">IF(AND($CF1758&lt;&gt;"",IFERROR(INDEX(subsample_country_map!$E:$E,MATCH($CF1758,subsample_country_map!$A:$A,0)),"")&lt;&gt;""),INDEX(subsample_country_map!$E:$E,MATCH($CF1758,subsample_country_map!$A:$A,0)),INDEX(lookup!$AD:$AD,MATCH($A1758,lookup!$A:$A,0)))</f>
        <v>99_NCE</v>
      </c>
      <c r="AO1758" s="0" t="str">
        <f aca="false">INDEX(lookup!$Y:$Y,MATCH($A1758,lookup!$A:$A,0))</f>
        <v>0_published</v>
      </c>
      <c r="AP1758" s="0" t="str">
        <f aca="false">INDEX(lookup!$Z:$Z,MATCH($A1758,lookup!$A:$A,0))</f>
        <v>1_VHB high</v>
      </c>
      <c r="AQ1758" s="0" t="str">
        <f aca="false">INDEX(lookup!$W:$W,MATCH($A1758,lookup!$A:$A,0))</f>
        <v>1_fin/acc/econ</v>
      </c>
      <c r="AS1758" s="0" t="s">
        <v>91</v>
      </c>
      <c r="AT1758" s="0" t="s">
        <v>111</v>
      </c>
      <c r="AU1758" s="0" t="s">
        <v>93</v>
      </c>
      <c r="AV1758" s="0" t="s">
        <v>2638</v>
      </c>
      <c r="AW1758" s="0" t="s">
        <v>4741</v>
      </c>
      <c r="BA1758" s="0" t="n">
        <v>531</v>
      </c>
      <c r="BB1758" s="0" t="s">
        <v>96</v>
      </c>
      <c r="BC1758" s="0" t="s">
        <v>358</v>
      </c>
      <c r="BD1758" s="0" t="s">
        <v>142</v>
      </c>
      <c r="BE1758" s="0" t="s">
        <v>33</v>
      </c>
      <c r="BF1758" s="0" t="s">
        <v>6301</v>
      </c>
      <c r="BI1758" s="0" t="s">
        <v>208</v>
      </c>
      <c r="BJ1758" s="0" t="s">
        <v>6301</v>
      </c>
      <c r="BK1758" s="0" t="s">
        <v>399</v>
      </c>
      <c r="BL1758" s="0" t="s">
        <v>6302</v>
      </c>
      <c r="BM1758" s="0" t="s">
        <v>6261</v>
      </c>
      <c r="BN1758" s="0" t="s">
        <v>6262</v>
      </c>
      <c r="BO1758" s="0" t="s">
        <v>105</v>
      </c>
      <c r="BP1758" s="0" t="s">
        <v>6258</v>
      </c>
      <c r="BQ1758" s="0" t="s">
        <v>127</v>
      </c>
      <c r="BT1758" s="0" t="n">
        <v>0</v>
      </c>
      <c r="BU1758" s="0" t="s">
        <v>6263</v>
      </c>
      <c r="BW1758" s="0" t="n">
        <v>2015</v>
      </c>
      <c r="BX1758" s="0" t="n">
        <v>2020</v>
      </c>
      <c r="BY1758" s="0" t="s">
        <v>6264</v>
      </c>
      <c r="BZ1758" s="0" t="n">
        <v>2017.5</v>
      </c>
      <c r="CA1758" s="0" t="n">
        <v>0.833333333333333</v>
      </c>
      <c r="CB1758" s="0" t="n">
        <v>1</v>
      </c>
      <c r="CC1758" s="0" t="n">
        <v>1</v>
      </c>
      <c r="CD1758" s="0" t="n">
        <v>-0.0833578607642082</v>
      </c>
      <c r="CE1758" s="0" t="n">
        <v>1</v>
      </c>
    </row>
    <row r="1759" customFormat="false" ht="15" hidden="false" customHeight="false" outlineLevel="0" collapsed="false">
      <c r="A1759" s="0" t="s">
        <v>6258</v>
      </c>
      <c r="B1759" s="0" t="n">
        <v>3064</v>
      </c>
      <c r="C1759" s="0" t="n">
        <v>-0.0541657451045375</v>
      </c>
      <c r="D1759" s="0" t="n">
        <v>531</v>
      </c>
      <c r="E1759" s="0" t="n">
        <f aca="false">IF(ISNUMBER($BA1759),$BA1759,IF(AND(ISNUMBER($D1759),ISNUMBER($BW1759),ISNUMBER($BX1759)),$D1759*($BX1759-$BW1759+1),""))</f>
        <v>531</v>
      </c>
      <c r="H1759" s="0" t="s">
        <v>118</v>
      </c>
      <c r="I1759" s="0" t="s">
        <v>344</v>
      </c>
      <c r="J1759" s="0" t="n">
        <f aca="false">IF($BW1759&lt;&gt;"",$BW1759,"")</f>
        <v>2015</v>
      </c>
      <c r="K1759" s="0" t="n">
        <f aca="false">IF($BX1759&lt;&gt;"",$BX1759,"")</f>
        <v>2020</v>
      </c>
      <c r="L1759" s="0" t="n">
        <f aca="false">IF(AND(ISNUMBER($BW1759),ISNUMBER($BX1759)),($BW1759+$BX1759)/2,"")</f>
        <v>2017.5</v>
      </c>
      <c r="M1759" s="0" t="n">
        <f aca="false">IF($L1759&lt;&gt;"",$L1759,"")</f>
        <v>2017.5</v>
      </c>
      <c r="N1759" s="0" t="n">
        <f aca="false">IF(AND(ISNUMBER($BW1759),ISNUMBER($BX1759)),MIN(1,MAX(0,($BX1759-2016+1)/($BX1759-$BW1759+1))),"")</f>
        <v>0.833333333333333</v>
      </c>
      <c r="O1759" s="0" t="n">
        <f aca="false">IF(AND(ISNUMBER($BW1759),ISNUMBER($BX1759)),MIN(1,MAX(0,($BX1759-2017+1)/($BX1759-$BW1759+1))),"")</f>
        <v>0.666666666666667</v>
      </c>
      <c r="P1759" s="0" t="n">
        <f aca="false">IF(AND(ISNUMBER($BW1759),ISNUMBER($BX1759)),MIN(1,MAX(0,($BX1759-2018+1)/($BX1759-$BW1759+1))),"")</f>
        <v>0.5</v>
      </c>
      <c r="Q1759" s="0" t="n">
        <f aca="false">IF(AND(ISNUMBER($BW1759),ISNUMBER($BX1759)),MIN(1,MAX(0,($BX1759-2019+1)/($BX1759-$BW1759+1))),"")</f>
        <v>0.333333333333333</v>
      </c>
      <c r="R1759" s="0" t="n">
        <f aca="false">IF(AND(ISNUMBER($BW1759),ISNUMBER($BX1759)),MIN(1,MAX(0,($BX1759-2016+1)/($BX1759-$BW1759+1))),"")</f>
        <v>0.833333333333333</v>
      </c>
      <c r="S1759" s="0" t="n">
        <f aca="false">IF($L1759&lt;&gt;"",IF($L1759&gt;=2015.5,1,0),"")</f>
        <v>1</v>
      </c>
      <c r="T1759" s="0" t="n">
        <f aca="false">IF($L1759&lt;&gt;"",IF($L1759&gt;=2016,1,0),"")</f>
        <v>1</v>
      </c>
      <c r="U1759" s="0" t="n">
        <f aca="false">IF(ISNUMBER($BX1759),IF($BX1759&gt;=2016,1,0),"")</f>
        <v>1</v>
      </c>
      <c r="V1759" s="0" t="n">
        <f aca="false">IF(ISNUMBER($BW1759),IF($BW1759&gt;=2016,1,0),"")</f>
        <v>0</v>
      </c>
      <c r="W1759" s="0" t="str">
        <f aca="false">IF(AND(ISNUMBER($BW1759),ISNUMBER($BX1759)),IF($BW1759&gt;=2016,"post-only",IF($BX1759&lt;2016,"pre-only","mixed")),"")</f>
        <v>mixed</v>
      </c>
      <c r="X1759" s="0" t="n">
        <f aca="false">IF(AND(ISNUMBER($BW1759),ISNUMBER($BX1759)),MIN(1,MAX(0,($BX1759-2017+1)/($BX1759-$BW1759+1))),"")</f>
        <v>0.666666666666667</v>
      </c>
      <c r="Y1759" s="0" t="n">
        <f aca="false">IF(AND(ISNUMBER($BW1759),ISNUMBER($BX1759)),MIN(1,MAX(0,($BX1759-2018+1)/($BX1759-$BW1759+1))),"")</f>
        <v>0.5</v>
      </c>
      <c r="Z1759" s="0" t="n">
        <f aca="false">IF(AND(ISNUMBER($BW1759),ISNUMBER($BX1759)),MIN(1,MAX(0,($BX1759-2019+1)/($BX1759-$BW1759+1))),"")</f>
        <v>0.333333333333333</v>
      </c>
      <c r="AA1759" s="0" t="n">
        <f aca="false">IF(ISNUMBER($BX1759),IF($BX1759&gt;=2017,1,0),"")</f>
        <v>1</v>
      </c>
      <c r="AB1759" s="0" t="n">
        <f aca="false">IF(ISNUMBER($BX1759),IF($BX1759&gt;=2018,1,0),"")</f>
        <v>1</v>
      </c>
      <c r="AC1759" s="0" t="n">
        <f aca="false">IF(ISNUMBER($BX1759),IF($BX1759&gt;=2019,1,0),"")</f>
        <v>1</v>
      </c>
      <c r="AD1759" s="0" t="n">
        <f aca="false">IF($L1759&lt;&gt;"",IF($L1759&gt;2013,1,0),"")</f>
        <v>1</v>
      </c>
      <c r="AE1759" s="0" t="n">
        <f aca="false">IF($L1759&lt;&gt;"",1+IF($L1759&gt;2011,1,0)+IF($L1759&gt;2014,1,0),"")</f>
        <v>3</v>
      </c>
      <c r="AF1759" s="0" t="s">
        <v>747</v>
      </c>
      <c r="AG1759" s="0" t="s">
        <v>88</v>
      </c>
      <c r="AH1759" s="0" t="s">
        <v>89</v>
      </c>
      <c r="AI1759" s="0" t="s">
        <v>90</v>
      </c>
      <c r="AJ1759" s="0" t="s">
        <v>90</v>
      </c>
      <c r="AK1759" s="0" t="str">
        <f aca="false">IF(AND($CF1759&lt;&gt;"",IFERROR(INDEX(subsample_country_map!$B:$B,MATCH($CF1759,subsample_country_map!$A:$A,0)),"")&lt;&gt;""),INDEX(subsample_country_map!$B:$B,MATCH($CF1759,subsample_country_map!$A:$A,0)),INDEX(lookup!$AA:$AA,MATCH($A1759,lookup!$A:$A,0)))</f>
        <v>99_NCE</v>
      </c>
      <c r="AL1759" s="0" t="str">
        <f aca="false">IF(AND($CF1759&lt;&gt;"",IFERROR(INDEX(subsample_country_map!$C:$C,MATCH($CF1759,subsample_country_map!$A:$A,0)),"")&lt;&gt;""),INDEX(subsample_country_map!$C:$C,MATCH($CF1759,subsample_country_map!$A:$A,0)),INDEX(lookup!$AB:$AB,MATCH($A1759,lookup!$A:$A,0)))</f>
        <v>99_NCE</v>
      </c>
      <c r="AM1759" s="0" t="str">
        <f aca="false">IF(AND($CF1759&lt;&gt;"",IFERROR(INDEX(subsample_country_map!$D:$D,MATCH($CF1759,subsample_country_map!$A:$A,0)),"")&lt;&gt;""),INDEX(subsample_country_map!$D:$D,MATCH($CF1759,subsample_country_map!$A:$A,0)),INDEX(lookup!$AC:$AC,MATCH($A1759,lookup!$A:$A,0)))</f>
        <v>99_NCE</v>
      </c>
      <c r="AN1759" s="0" t="str">
        <f aca="false">IF(AND($CF1759&lt;&gt;"",IFERROR(INDEX(subsample_country_map!$E:$E,MATCH($CF1759,subsample_country_map!$A:$A,0)),"")&lt;&gt;""),INDEX(subsample_country_map!$E:$E,MATCH($CF1759,subsample_country_map!$A:$A,0)),INDEX(lookup!$AD:$AD,MATCH($A1759,lookup!$A:$A,0)))</f>
        <v>99_NCE</v>
      </c>
      <c r="AO1759" s="0" t="str">
        <f aca="false">INDEX(lookup!$Y:$Y,MATCH($A1759,lookup!$A:$A,0))</f>
        <v>0_published</v>
      </c>
      <c r="AP1759" s="0" t="str">
        <f aca="false">INDEX(lookup!$Z:$Z,MATCH($A1759,lookup!$A:$A,0))</f>
        <v>1_VHB high</v>
      </c>
      <c r="AQ1759" s="0" t="str">
        <f aca="false">INDEX(lookup!$W:$W,MATCH($A1759,lookup!$A:$A,0))</f>
        <v>1_fin/acc/econ</v>
      </c>
      <c r="AS1759" s="0" t="s">
        <v>91</v>
      </c>
      <c r="AT1759" s="0" t="s">
        <v>397</v>
      </c>
      <c r="AU1759" s="0" t="s">
        <v>93</v>
      </c>
      <c r="AV1759" s="0" t="s">
        <v>6295</v>
      </c>
      <c r="AW1759" s="0" t="s">
        <v>4363</v>
      </c>
      <c r="BA1759" s="0" t="n">
        <v>531</v>
      </c>
      <c r="BB1759" s="0" t="s">
        <v>96</v>
      </c>
      <c r="BC1759" s="0" t="s">
        <v>358</v>
      </c>
      <c r="BD1759" s="0" t="s">
        <v>142</v>
      </c>
      <c r="BE1759" s="0" t="s">
        <v>33</v>
      </c>
      <c r="BF1759" s="0" t="s">
        <v>6301</v>
      </c>
      <c r="BI1759" s="0" t="s">
        <v>208</v>
      </c>
      <c r="BJ1759" s="0" t="s">
        <v>6301</v>
      </c>
      <c r="BK1759" s="0" t="s">
        <v>399</v>
      </c>
      <c r="BL1759" s="0" t="s">
        <v>6303</v>
      </c>
      <c r="BM1759" s="0" t="s">
        <v>6266</v>
      </c>
      <c r="BN1759" s="0" t="s">
        <v>6262</v>
      </c>
      <c r="BO1759" s="0" t="s">
        <v>105</v>
      </c>
      <c r="BP1759" s="0" t="s">
        <v>6258</v>
      </c>
      <c r="BQ1759" s="0" t="s">
        <v>127</v>
      </c>
      <c r="BT1759" s="0" t="n">
        <v>0</v>
      </c>
      <c r="BU1759" s="0" t="s">
        <v>6263</v>
      </c>
      <c r="BW1759" s="0" t="n">
        <v>2015</v>
      </c>
      <c r="BX1759" s="0" t="n">
        <v>2020</v>
      </c>
      <c r="BY1759" s="0" t="s">
        <v>6264</v>
      </c>
      <c r="BZ1759" s="0" t="n">
        <v>2017.5</v>
      </c>
      <c r="CA1759" s="0" t="n">
        <v>0.833333333333333</v>
      </c>
      <c r="CB1759" s="0" t="n">
        <v>1</v>
      </c>
      <c r="CC1759" s="0" t="n">
        <v>1</v>
      </c>
      <c r="CD1759" s="0" t="n">
        <v>-0.0542188113491304</v>
      </c>
      <c r="CE1759" s="0" t="n">
        <v>1</v>
      </c>
    </row>
    <row r="1760" customFormat="false" ht="15" hidden="false" customHeight="false" outlineLevel="0" collapsed="false">
      <c r="A1760" s="0" t="s">
        <v>6258</v>
      </c>
      <c r="B1760" s="0" t="n">
        <v>3065</v>
      </c>
      <c r="C1760" s="0" t="n">
        <v>-0.0649967583675126</v>
      </c>
      <c r="D1760" s="0" t="n">
        <v>1164</v>
      </c>
      <c r="E1760" s="0" t="n">
        <f aca="false">IF(ISNUMBER($BA1760),$BA1760,IF(AND(ISNUMBER($D1760),ISNUMBER($BW1760),ISNUMBER($BX1760)),$D1760*($BX1760-$BW1760+1),""))</f>
        <v>1164</v>
      </c>
      <c r="H1760" s="0" t="s">
        <v>118</v>
      </c>
      <c r="I1760" s="0" t="s">
        <v>344</v>
      </c>
      <c r="J1760" s="0" t="n">
        <f aca="false">IF($BW1760&lt;&gt;"",$BW1760,"")</f>
        <v>2015</v>
      </c>
      <c r="K1760" s="0" t="n">
        <f aca="false">IF($BX1760&lt;&gt;"",$BX1760,"")</f>
        <v>2020</v>
      </c>
      <c r="L1760" s="0" t="n">
        <f aca="false">IF(AND(ISNUMBER($BW1760),ISNUMBER($BX1760)),($BW1760+$BX1760)/2,"")</f>
        <v>2017.5</v>
      </c>
      <c r="M1760" s="0" t="n">
        <f aca="false">IF($L1760&lt;&gt;"",$L1760,"")</f>
        <v>2017.5</v>
      </c>
      <c r="N1760" s="0" t="n">
        <f aca="false">IF(AND(ISNUMBER($BW1760),ISNUMBER($BX1760)),MIN(1,MAX(0,($BX1760-2016+1)/($BX1760-$BW1760+1))),"")</f>
        <v>0.833333333333333</v>
      </c>
      <c r="O1760" s="0" t="n">
        <f aca="false">IF(AND(ISNUMBER($BW1760),ISNUMBER($BX1760)),MIN(1,MAX(0,($BX1760-2017+1)/($BX1760-$BW1760+1))),"")</f>
        <v>0.666666666666667</v>
      </c>
      <c r="P1760" s="0" t="n">
        <f aca="false">IF(AND(ISNUMBER($BW1760),ISNUMBER($BX1760)),MIN(1,MAX(0,($BX1760-2018+1)/($BX1760-$BW1760+1))),"")</f>
        <v>0.5</v>
      </c>
      <c r="Q1760" s="0" t="n">
        <f aca="false">IF(AND(ISNUMBER($BW1760),ISNUMBER($BX1760)),MIN(1,MAX(0,($BX1760-2019+1)/($BX1760-$BW1760+1))),"")</f>
        <v>0.333333333333333</v>
      </c>
      <c r="R1760" s="0" t="n">
        <f aca="false">IF(AND(ISNUMBER($BW1760),ISNUMBER($BX1760)),MIN(1,MAX(0,($BX1760-2016+1)/($BX1760-$BW1760+1))),"")</f>
        <v>0.833333333333333</v>
      </c>
      <c r="S1760" s="0" t="n">
        <f aca="false">IF($L1760&lt;&gt;"",IF($L1760&gt;=2015.5,1,0),"")</f>
        <v>1</v>
      </c>
      <c r="T1760" s="0" t="n">
        <f aca="false">IF($L1760&lt;&gt;"",IF($L1760&gt;=2016,1,0),"")</f>
        <v>1</v>
      </c>
      <c r="U1760" s="0" t="n">
        <f aca="false">IF(ISNUMBER($BX1760),IF($BX1760&gt;=2016,1,0),"")</f>
        <v>1</v>
      </c>
      <c r="V1760" s="0" t="n">
        <f aca="false">IF(ISNUMBER($BW1760),IF($BW1760&gt;=2016,1,0),"")</f>
        <v>0</v>
      </c>
      <c r="W1760" s="0" t="str">
        <f aca="false">IF(AND(ISNUMBER($BW1760),ISNUMBER($BX1760)),IF($BW1760&gt;=2016,"post-only",IF($BX1760&lt;2016,"pre-only","mixed")),"")</f>
        <v>mixed</v>
      </c>
      <c r="X1760" s="0" t="n">
        <f aca="false">IF(AND(ISNUMBER($BW1760),ISNUMBER($BX1760)),MIN(1,MAX(0,($BX1760-2017+1)/($BX1760-$BW1760+1))),"")</f>
        <v>0.666666666666667</v>
      </c>
      <c r="Y1760" s="0" t="n">
        <f aca="false">IF(AND(ISNUMBER($BW1760),ISNUMBER($BX1760)),MIN(1,MAX(0,($BX1760-2018+1)/($BX1760-$BW1760+1))),"")</f>
        <v>0.5</v>
      </c>
      <c r="Z1760" s="0" t="n">
        <f aca="false">IF(AND(ISNUMBER($BW1760),ISNUMBER($BX1760)),MIN(1,MAX(0,($BX1760-2019+1)/($BX1760-$BW1760+1))),"")</f>
        <v>0.333333333333333</v>
      </c>
      <c r="AA1760" s="0" t="n">
        <f aca="false">IF(ISNUMBER($BX1760),IF($BX1760&gt;=2017,1,0),"")</f>
        <v>1</v>
      </c>
      <c r="AB1760" s="0" t="n">
        <f aca="false">IF(ISNUMBER($BX1760),IF($BX1760&gt;=2018,1,0),"")</f>
        <v>1</v>
      </c>
      <c r="AC1760" s="0" t="n">
        <f aca="false">IF(ISNUMBER($BX1760),IF($BX1760&gt;=2019,1,0),"")</f>
        <v>1</v>
      </c>
      <c r="AD1760" s="0" t="n">
        <f aca="false">IF($L1760&lt;&gt;"",IF($L1760&gt;2013,1,0),"")</f>
        <v>1</v>
      </c>
      <c r="AE1760" s="0" t="n">
        <f aca="false">IF($L1760&lt;&gt;"",1+IF($L1760&gt;2011,1,0)+IF($L1760&gt;2014,1,0),"")</f>
        <v>3</v>
      </c>
      <c r="AF1760" s="0" t="s">
        <v>747</v>
      </c>
      <c r="AG1760" s="0" t="s">
        <v>436</v>
      </c>
      <c r="AH1760" s="0" t="s">
        <v>89</v>
      </c>
      <c r="AI1760" s="0" t="s">
        <v>90</v>
      </c>
      <c r="AJ1760" s="0" t="s">
        <v>90</v>
      </c>
      <c r="AK1760" s="0" t="str">
        <f aca="false">IF(AND($CF1760&lt;&gt;"",IFERROR(INDEX(subsample_country_map!$B:$B,MATCH($CF1760,subsample_country_map!$A:$A,0)),"")&lt;&gt;""),INDEX(subsample_country_map!$B:$B,MATCH($CF1760,subsample_country_map!$A:$A,0)),INDEX(lookup!$AA:$AA,MATCH($A1760,lookup!$A:$A,0)))</f>
        <v>99_NCE</v>
      </c>
      <c r="AL1760" s="0" t="str">
        <f aca="false">IF(AND($CF1760&lt;&gt;"",IFERROR(INDEX(subsample_country_map!$C:$C,MATCH($CF1760,subsample_country_map!$A:$A,0)),"")&lt;&gt;""),INDEX(subsample_country_map!$C:$C,MATCH($CF1760,subsample_country_map!$A:$A,0)),INDEX(lookup!$AB:$AB,MATCH($A1760,lookup!$A:$A,0)))</f>
        <v>99_NCE</v>
      </c>
      <c r="AM1760" s="0" t="str">
        <f aca="false">IF(AND($CF1760&lt;&gt;"",IFERROR(INDEX(subsample_country_map!$D:$D,MATCH($CF1760,subsample_country_map!$A:$A,0)),"")&lt;&gt;""),INDEX(subsample_country_map!$D:$D,MATCH($CF1760,subsample_country_map!$A:$A,0)),INDEX(lookup!$AC:$AC,MATCH($A1760,lookup!$A:$A,0)))</f>
        <v>99_NCE</v>
      </c>
      <c r="AN1760" s="0" t="str">
        <f aca="false">IF(AND($CF1760&lt;&gt;"",IFERROR(INDEX(subsample_country_map!$E:$E,MATCH($CF1760,subsample_country_map!$A:$A,0)),"")&lt;&gt;""),INDEX(subsample_country_map!$E:$E,MATCH($CF1760,subsample_country_map!$A:$A,0)),INDEX(lookup!$AD:$AD,MATCH($A1760,lookup!$A:$A,0)))</f>
        <v>99_NCE</v>
      </c>
      <c r="AO1760" s="0" t="str">
        <f aca="false">INDEX(lookup!$Y:$Y,MATCH($A1760,lookup!$A:$A,0))</f>
        <v>0_published</v>
      </c>
      <c r="AP1760" s="0" t="str">
        <f aca="false">INDEX(lookup!$Z:$Z,MATCH($A1760,lookup!$A:$A,0))</f>
        <v>1_VHB high</v>
      </c>
      <c r="AQ1760" s="0" t="str">
        <f aca="false">INDEX(lookup!$W:$W,MATCH($A1760,lookup!$A:$A,0))</f>
        <v>1_fin/acc/econ</v>
      </c>
      <c r="AS1760" s="0" t="s">
        <v>91</v>
      </c>
      <c r="AT1760" s="0" t="s">
        <v>111</v>
      </c>
      <c r="AU1760" s="0" t="s">
        <v>93</v>
      </c>
      <c r="AV1760" s="0" t="s">
        <v>6304</v>
      </c>
      <c r="AW1760" s="0" t="s">
        <v>6291</v>
      </c>
      <c r="BA1760" s="0" t="n">
        <v>1164</v>
      </c>
      <c r="BB1760" s="0" t="s">
        <v>96</v>
      </c>
      <c r="BC1760" s="0" t="s">
        <v>358</v>
      </c>
      <c r="BD1760" s="0" t="s">
        <v>142</v>
      </c>
      <c r="BE1760" s="0" t="s">
        <v>33</v>
      </c>
      <c r="BF1760" s="0" t="s">
        <v>2595</v>
      </c>
      <c r="BI1760" s="0" t="s">
        <v>208</v>
      </c>
      <c r="BJ1760" s="0" t="s">
        <v>2595</v>
      </c>
      <c r="BK1760" s="0" t="s">
        <v>399</v>
      </c>
      <c r="BL1760" s="0" t="s">
        <v>6305</v>
      </c>
      <c r="BM1760" s="0" t="s">
        <v>6261</v>
      </c>
      <c r="BN1760" s="0" t="s">
        <v>6262</v>
      </c>
      <c r="BO1760" s="0" t="s">
        <v>105</v>
      </c>
      <c r="BP1760" s="0" t="s">
        <v>6258</v>
      </c>
      <c r="BQ1760" s="0" t="s">
        <v>127</v>
      </c>
      <c r="BT1760" s="0" t="n">
        <v>0</v>
      </c>
      <c r="BU1760" s="0" t="s">
        <v>6263</v>
      </c>
      <c r="BW1760" s="0" t="n">
        <v>2015</v>
      </c>
      <c r="BX1760" s="0" t="n">
        <v>2020</v>
      </c>
      <c r="BY1760" s="0" t="s">
        <v>6264</v>
      </c>
      <c r="BZ1760" s="0" t="n">
        <v>2017.5</v>
      </c>
      <c r="CA1760" s="0" t="n">
        <v>0.833333333333333</v>
      </c>
      <c r="CB1760" s="0" t="n">
        <v>1</v>
      </c>
      <c r="CC1760" s="0" t="n">
        <v>1</v>
      </c>
      <c r="CD1760" s="0" t="n">
        <v>-0.0650885190416128</v>
      </c>
      <c r="CE1760" s="0" t="n">
        <v>1</v>
      </c>
    </row>
    <row r="1761" customFormat="false" ht="15" hidden="false" customHeight="false" outlineLevel="0" collapsed="false">
      <c r="A1761" s="0" t="s">
        <v>6258</v>
      </c>
      <c r="B1761" s="0" t="n">
        <v>3066</v>
      </c>
      <c r="C1761" s="0" t="n">
        <v>0.00976970675053298</v>
      </c>
      <c r="D1761" s="0" t="n">
        <v>1164</v>
      </c>
      <c r="E1761" s="0" t="n">
        <f aca="false">IF(ISNUMBER($BA1761),$BA1761,IF(AND(ISNUMBER($D1761),ISNUMBER($BW1761),ISNUMBER($BX1761)),$D1761*($BX1761-$BW1761+1),""))</f>
        <v>1164</v>
      </c>
      <c r="H1761" s="0" t="s">
        <v>118</v>
      </c>
      <c r="I1761" s="0" t="s">
        <v>344</v>
      </c>
      <c r="J1761" s="0" t="n">
        <f aca="false">IF($BW1761&lt;&gt;"",$BW1761,"")</f>
        <v>2015</v>
      </c>
      <c r="K1761" s="0" t="n">
        <f aca="false">IF($BX1761&lt;&gt;"",$BX1761,"")</f>
        <v>2020</v>
      </c>
      <c r="L1761" s="0" t="n">
        <f aca="false">IF(AND(ISNUMBER($BW1761),ISNUMBER($BX1761)),($BW1761+$BX1761)/2,"")</f>
        <v>2017.5</v>
      </c>
      <c r="M1761" s="0" t="n">
        <f aca="false">IF($L1761&lt;&gt;"",$L1761,"")</f>
        <v>2017.5</v>
      </c>
      <c r="N1761" s="0" t="n">
        <f aca="false">IF(AND(ISNUMBER($BW1761),ISNUMBER($BX1761)),MIN(1,MAX(0,($BX1761-2016+1)/($BX1761-$BW1761+1))),"")</f>
        <v>0.833333333333333</v>
      </c>
      <c r="O1761" s="0" t="n">
        <f aca="false">IF(AND(ISNUMBER($BW1761),ISNUMBER($BX1761)),MIN(1,MAX(0,($BX1761-2017+1)/($BX1761-$BW1761+1))),"")</f>
        <v>0.666666666666667</v>
      </c>
      <c r="P1761" s="0" t="n">
        <f aca="false">IF(AND(ISNUMBER($BW1761),ISNUMBER($BX1761)),MIN(1,MAX(0,($BX1761-2018+1)/($BX1761-$BW1761+1))),"")</f>
        <v>0.5</v>
      </c>
      <c r="Q1761" s="0" t="n">
        <f aca="false">IF(AND(ISNUMBER($BW1761),ISNUMBER($BX1761)),MIN(1,MAX(0,($BX1761-2019+1)/($BX1761-$BW1761+1))),"")</f>
        <v>0.333333333333333</v>
      </c>
      <c r="R1761" s="0" t="n">
        <f aca="false">IF(AND(ISNUMBER($BW1761),ISNUMBER($BX1761)),MIN(1,MAX(0,($BX1761-2016+1)/($BX1761-$BW1761+1))),"")</f>
        <v>0.833333333333333</v>
      </c>
      <c r="S1761" s="0" t="n">
        <f aca="false">IF($L1761&lt;&gt;"",IF($L1761&gt;=2015.5,1,0),"")</f>
        <v>1</v>
      </c>
      <c r="T1761" s="0" t="n">
        <f aca="false">IF($L1761&lt;&gt;"",IF($L1761&gt;=2016,1,0),"")</f>
        <v>1</v>
      </c>
      <c r="U1761" s="0" t="n">
        <f aca="false">IF(ISNUMBER($BX1761),IF($BX1761&gt;=2016,1,0),"")</f>
        <v>1</v>
      </c>
      <c r="V1761" s="0" t="n">
        <f aca="false">IF(ISNUMBER($BW1761),IF($BW1761&gt;=2016,1,0),"")</f>
        <v>0</v>
      </c>
      <c r="W1761" s="0" t="str">
        <f aca="false">IF(AND(ISNUMBER($BW1761),ISNUMBER($BX1761)),IF($BW1761&gt;=2016,"post-only",IF($BX1761&lt;2016,"pre-only","mixed")),"")</f>
        <v>mixed</v>
      </c>
      <c r="X1761" s="0" t="n">
        <f aca="false">IF(AND(ISNUMBER($BW1761),ISNUMBER($BX1761)),MIN(1,MAX(0,($BX1761-2017+1)/($BX1761-$BW1761+1))),"")</f>
        <v>0.666666666666667</v>
      </c>
      <c r="Y1761" s="0" t="n">
        <f aca="false">IF(AND(ISNUMBER($BW1761),ISNUMBER($BX1761)),MIN(1,MAX(0,($BX1761-2018+1)/($BX1761-$BW1761+1))),"")</f>
        <v>0.5</v>
      </c>
      <c r="Z1761" s="0" t="n">
        <f aca="false">IF(AND(ISNUMBER($BW1761),ISNUMBER($BX1761)),MIN(1,MAX(0,($BX1761-2019+1)/($BX1761-$BW1761+1))),"")</f>
        <v>0.333333333333333</v>
      </c>
      <c r="AA1761" s="0" t="n">
        <f aca="false">IF(ISNUMBER($BX1761),IF($BX1761&gt;=2017,1,0),"")</f>
        <v>1</v>
      </c>
      <c r="AB1761" s="0" t="n">
        <f aca="false">IF(ISNUMBER($BX1761),IF($BX1761&gt;=2018,1,0),"")</f>
        <v>1</v>
      </c>
      <c r="AC1761" s="0" t="n">
        <f aca="false">IF(ISNUMBER($BX1761),IF($BX1761&gt;=2019,1,0),"")</f>
        <v>1</v>
      </c>
      <c r="AD1761" s="0" t="n">
        <f aca="false">IF($L1761&lt;&gt;"",IF($L1761&gt;2013,1,0),"")</f>
        <v>1</v>
      </c>
      <c r="AE1761" s="0" t="n">
        <f aca="false">IF($L1761&lt;&gt;"",1+IF($L1761&gt;2011,1,0)+IF($L1761&gt;2014,1,0),"")</f>
        <v>3</v>
      </c>
      <c r="AF1761" s="0" t="s">
        <v>747</v>
      </c>
      <c r="AG1761" s="0" t="s">
        <v>88</v>
      </c>
      <c r="AH1761" s="0" t="s">
        <v>89</v>
      </c>
      <c r="AI1761" s="0" t="s">
        <v>90</v>
      </c>
      <c r="AJ1761" s="0" t="s">
        <v>90</v>
      </c>
      <c r="AK1761" s="0" t="str">
        <f aca="false">IF(AND($CF1761&lt;&gt;"",IFERROR(INDEX(subsample_country_map!$B:$B,MATCH($CF1761,subsample_country_map!$A:$A,0)),"")&lt;&gt;""),INDEX(subsample_country_map!$B:$B,MATCH($CF1761,subsample_country_map!$A:$A,0)),INDEX(lookup!$AA:$AA,MATCH($A1761,lookup!$A:$A,0)))</f>
        <v>99_NCE</v>
      </c>
      <c r="AL1761" s="0" t="str">
        <f aca="false">IF(AND($CF1761&lt;&gt;"",IFERROR(INDEX(subsample_country_map!$C:$C,MATCH($CF1761,subsample_country_map!$A:$A,0)),"")&lt;&gt;""),INDEX(subsample_country_map!$C:$C,MATCH($CF1761,subsample_country_map!$A:$A,0)),INDEX(lookup!$AB:$AB,MATCH($A1761,lookup!$A:$A,0)))</f>
        <v>99_NCE</v>
      </c>
      <c r="AM1761" s="0" t="str">
        <f aca="false">IF(AND($CF1761&lt;&gt;"",IFERROR(INDEX(subsample_country_map!$D:$D,MATCH($CF1761,subsample_country_map!$A:$A,0)),"")&lt;&gt;""),INDEX(subsample_country_map!$D:$D,MATCH($CF1761,subsample_country_map!$A:$A,0)),INDEX(lookup!$AC:$AC,MATCH($A1761,lookup!$A:$A,0)))</f>
        <v>99_NCE</v>
      </c>
      <c r="AN1761" s="0" t="str">
        <f aca="false">IF(AND($CF1761&lt;&gt;"",IFERROR(INDEX(subsample_country_map!$E:$E,MATCH($CF1761,subsample_country_map!$A:$A,0)),"")&lt;&gt;""),INDEX(subsample_country_map!$E:$E,MATCH($CF1761,subsample_country_map!$A:$A,0)),INDEX(lookup!$AD:$AD,MATCH($A1761,lookup!$A:$A,0)))</f>
        <v>99_NCE</v>
      </c>
      <c r="AO1761" s="0" t="str">
        <f aca="false">INDEX(lookup!$Y:$Y,MATCH($A1761,lookup!$A:$A,0))</f>
        <v>0_published</v>
      </c>
      <c r="AP1761" s="0" t="str">
        <f aca="false">INDEX(lookup!$Z:$Z,MATCH($A1761,lookup!$A:$A,0))</f>
        <v>1_VHB high</v>
      </c>
      <c r="AQ1761" s="0" t="str">
        <f aca="false">INDEX(lookup!$W:$W,MATCH($A1761,lookup!$A:$A,0))</f>
        <v>1_fin/acc/econ</v>
      </c>
      <c r="AS1761" s="0" t="s">
        <v>91</v>
      </c>
      <c r="AT1761" s="0" t="s">
        <v>397</v>
      </c>
      <c r="AU1761" s="0" t="s">
        <v>93</v>
      </c>
      <c r="AV1761" s="0" t="s">
        <v>1425</v>
      </c>
      <c r="AW1761" s="0" t="s">
        <v>947</v>
      </c>
      <c r="BA1761" s="0" t="n">
        <v>1164</v>
      </c>
      <c r="BB1761" s="0" t="s">
        <v>96</v>
      </c>
      <c r="BC1761" s="0" t="s">
        <v>358</v>
      </c>
      <c r="BD1761" s="0" t="s">
        <v>142</v>
      </c>
      <c r="BE1761" s="0" t="s">
        <v>33</v>
      </c>
      <c r="BF1761" s="0" t="s">
        <v>2595</v>
      </c>
      <c r="BI1761" s="0" t="s">
        <v>208</v>
      </c>
      <c r="BJ1761" s="0" t="s">
        <v>2595</v>
      </c>
      <c r="BK1761" s="0" t="s">
        <v>399</v>
      </c>
      <c r="BL1761" s="0" t="s">
        <v>6306</v>
      </c>
      <c r="BM1761" s="0" t="s">
        <v>6266</v>
      </c>
      <c r="BN1761" s="0" t="s">
        <v>6262</v>
      </c>
      <c r="BO1761" s="0" t="s">
        <v>105</v>
      </c>
      <c r="BP1761" s="0" t="s">
        <v>6258</v>
      </c>
      <c r="BQ1761" s="0" t="s">
        <v>127</v>
      </c>
      <c r="BT1761" s="0" t="n">
        <v>0</v>
      </c>
      <c r="BU1761" s="0" t="s">
        <v>6263</v>
      </c>
      <c r="BW1761" s="0" t="n">
        <v>2015</v>
      </c>
      <c r="BX1761" s="0" t="n">
        <v>2020</v>
      </c>
      <c r="BY1761" s="0" t="s">
        <v>6264</v>
      </c>
      <c r="BZ1761" s="0" t="n">
        <v>2017.5</v>
      </c>
      <c r="CA1761" s="0" t="n">
        <v>0.833333333333333</v>
      </c>
      <c r="CB1761" s="0" t="n">
        <v>1</v>
      </c>
      <c r="CC1761" s="0" t="n">
        <v>1</v>
      </c>
      <c r="CD1761" s="0" t="n">
        <v>0.00977001759862192</v>
      </c>
      <c r="CE1761" s="0" t="n">
        <v>1</v>
      </c>
    </row>
    <row r="1762" customFormat="false" ht="15" hidden="false" customHeight="false" outlineLevel="0" collapsed="false">
      <c r="A1762" s="0" t="s">
        <v>6258</v>
      </c>
      <c r="B1762" s="0" t="n">
        <v>3067</v>
      </c>
      <c r="C1762" s="0" t="n">
        <v>-0.037344398340249</v>
      </c>
      <c r="D1762" s="0" t="n">
        <v>580</v>
      </c>
      <c r="E1762" s="0" t="n">
        <f aca="false">IF(ISNUMBER($BA1762),$BA1762,IF(AND(ISNUMBER($D1762),ISNUMBER($BW1762),ISNUMBER($BX1762)),$D1762*($BX1762-$BW1762+1),""))</f>
        <v>580</v>
      </c>
      <c r="H1762" s="0" t="s">
        <v>118</v>
      </c>
      <c r="I1762" s="0" t="s">
        <v>344</v>
      </c>
      <c r="J1762" s="0" t="n">
        <f aca="false">IF($BW1762&lt;&gt;"",$BW1762,"")</f>
        <v>2015</v>
      </c>
      <c r="K1762" s="0" t="n">
        <f aca="false">IF($BX1762&lt;&gt;"",$BX1762,"")</f>
        <v>2020</v>
      </c>
      <c r="L1762" s="0" t="n">
        <f aca="false">IF(AND(ISNUMBER($BW1762),ISNUMBER($BX1762)),($BW1762+$BX1762)/2,"")</f>
        <v>2017.5</v>
      </c>
      <c r="M1762" s="0" t="n">
        <f aca="false">IF($L1762&lt;&gt;"",$L1762,"")</f>
        <v>2017.5</v>
      </c>
      <c r="N1762" s="0" t="n">
        <f aca="false">IF(AND(ISNUMBER($BW1762),ISNUMBER($BX1762)),MIN(1,MAX(0,($BX1762-2016+1)/($BX1762-$BW1762+1))),"")</f>
        <v>0.833333333333333</v>
      </c>
      <c r="O1762" s="0" t="n">
        <f aca="false">IF(AND(ISNUMBER($BW1762),ISNUMBER($BX1762)),MIN(1,MAX(0,($BX1762-2017+1)/($BX1762-$BW1762+1))),"")</f>
        <v>0.666666666666667</v>
      </c>
      <c r="P1762" s="0" t="n">
        <f aca="false">IF(AND(ISNUMBER($BW1762),ISNUMBER($BX1762)),MIN(1,MAX(0,($BX1762-2018+1)/($BX1762-$BW1762+1))),"")</f>
        <v>0.5</v>
      </c>
      <c r="Q1762" s="0" t="n">
        <f aca="false">IF(AND(ISNUMBER($BW1762),ISNUMBER($BX1762)),MIN(1,MAX(0,($BX1762-2019+1)/($BX1762-$BW1762+1))),"")</f>
        <v>0.333333333333333</v>
      </c>
      <c r="R1762" s="0" t="n">
        <f aca="false">IF(AND(ISNUMBER($BW1762),ISNUMBER($BX1762)),MIN(1,MAX(0,($BX1762-2016+1)/($BX1762-$BW1762+1))),"")</f>
        <v>0.833333333333333</v>
      </c>
      <c r="S1762" s="0" t="n">
        <f aca="false">IF($L1762&lt;&gt;"",IF($L1762&gt;=2015.5,1,0),"")</f>
        <v>1</v>
      </c>
      <c r="T1762" s="0" t="n">
        <f aca="false">IF($L1762&lt;&gt;"",IF($L1762&gt;=2016,1,0),"")</f>
        <v>1</v>
      </c>
      <c r="U1762" s="0" t="n">
        <f aca="false">IF(ISNUMBER($BX1762),IF($BX1762&gt;=2016,1,0),"")</f>
        <v>1</v>
      </c>
      <c r="V1762" s="0" t="n">
        <f aca="false">IF(ISNUMBER($BW1762),IF($BW1762&gt;=2016,1,0),"")</f>
        <v>0</v>
      </c>
      <c r="W1762" s="0" t="str">
        <f aca="false">IF(AND(ISNUMBER($BW1762),ISNUMBER($BX1762)),IF($BW1762&gt;=2016,"post-only",IF($BX1762&lt;2016,"pre-only","mixed")),"")</f>
        <v>mixed</v>
      </c>
      <c r="X1762" s="0" t="n">
        <f aca="false">IF(AND(ISNUMBER($BW1762),ISNUMBER($BX1762)),MIN(1,MAX(0,($BX1762-2017+1)/($BX1762-$BW1762+1))),"")</f>
        <v>0.666666666666667</v>
      </c>
      <c r="Y1762" s="0" t="n">
        <f aca="false">IF(AND(ISNUMBER($BW1762),ISNUMBER($BX1762)),MIN(1,MAX(0,($BX1762-2018+1)/($BX1762-$BW1762+1))),"")</f>
        <v>0.5</v>
      </c>
      <c r="Z1762" s="0" t="n">
        <f aca="false">IF(AND(ISNUMBER($BW1762),ISNUMBER($BX1762)),MIN(1,MAX(0,($BX1762-2019+1)/($BX1762-$BW1762+1))),"")</f>
        <v>0.333333333333333</v>
      </c>
      <c r="AA1762" s="0" t="n">
        <f aca="false">IF(ISNUMBER($BX1762),IF($BX1762&gt;=2017,1,0),"")</f>
        <v>1</v>
      </c>
      <c r="AB1762" s="0" t="n">
        <f aca="false">IF(ISNUMBER($BX1762),IF($BX1762&gt;=2018,1,0),"")</f>
        <v>1</v>
      </c>
      <c r="AC1762" s="0" t="n">
        <f aca="false">IF(ISNUMBER($BX1762),IF($BX1762&gt;=2019,1,0),"")</f>
        <v>1</v>
      </c>
      <c r="AD1762" s="0" t="n">
        <f aca="false">IF($L1762&lt;&gt;"",IF($L1762&gt;2013,1,0),"")</f>
        <v>1</v>
      </c>
      <c r="AE1762" s="0" t="n">
        <f aca="false">IF($L1762&lt;&gt;"",1+IF($L1762&gt;2011,1,0)+IF($L1762&gt;2014,1,0),"")</f>
        <v>3</v>
      </c>
      <c r="AF1762" s="0" t="s">
        <v>747</v>
      </c>
      <c r="AG1762" s="0" t="s">
        <v>436</v>
      </c>
      <c r="AH1762" s="0" t="s">
        <v>89</v>
      </c>
      <c r="AI1762" s="0" t="s">
        <v>90</v>
      </c>
      <c r="AJ1762" s="0" t="s">
        <v>90</v>
      </c>
      <c r="AK1762" s="0" t="str">
        <f aca="false">IF(AND($CF1762&lt;&gt;"",IFERROR(INDEX(subsample_country_map!$B:$B,MATCH($CF1762,subsample_country_map!$A:$A,0)),"")&lt;&gt;""),INDEX(subsample_country_map!$B:$B,MATCH($CF1762,subsample_country_map!$A:$A,0)),INDEX(lookup!$AA:$AA,MATCH($A1762,lookup!$A:$A,0)))</f>
        <v>99_NCE</v>
      </c>
      <c r="AL1762" s="0" t="str">
        <f aca="false">IF(AND($CF1762&lt;&gt;"",IFERROR(INDEX(subsample_country_map!$C:$C,MATCH($CF1762,subsample_country_map!$A:$A,0)),"")&lt;&gt;""),INDEX(subsample_country_map!$C:$C,MATCH($CF1762,subsample_country_map!$A:$A,0)),INDEX(lookup!$AB:$AB,MATCH($A1762,lookup!$A:$A,0)))</f>
        <v>99_NCE</v>
      </c>
      <c r="AM1762" s="0" t="str">
        <f aca="false">IF(AND($CF1762&lt;&gt;"",IFERROR(INDEX(subsample_country_map!$D:$D,MATCH($CF1762,subsample_country_map!$A:$A,0)),"")&lt;&gt;""),INDEX(subsample_country_map!$D:$D,MATCH($CF1762,subsample_country_map!$A:$A,0)),INDEX(lookup!$AC:$AC,MATCH($A1762,lookup!$A:$A,0)))</f>
        <v>99_NCE</v>
      </c>
      <c r="AN1762" s="0" t="str">
        <f aca="false">IF(AND($CF1762&lt;&gt;"",IFERROR(INDEX(subsample_country_map!$E:$E,MATCH($CF1762,subsample_country_map!$A:$A,0)),"")&lt;&gt;""),INDEX(subsample_country_map!$E:$E,MATCH($CF1762,subsample_country_map!$A:$A,0)),INDEX(lookup!$AD:$AD,MATCH($A1762,lookup!$A:$A,0)))</f>
        <v>99_NCE</v>
      </c>
      <c r="AO1762" s="0" t="str">
        <f aca="false">INDEX(lookup!$Y:$Y,MATCH($A1762,lookup!$A:$A,0))</f>
        <v>0_published</v>
      </c>
      <c r="AP1762" s="0" t="str">
        <f aca="false">INDEX(lookup!$Z:$Z,MATCH($A1762,lookup!$A:$A,0))</f>
        <v>1_VHB high</v>
      </c>
      <c r="AQ1762" s="0" t="str">
        <f aca="false">INDEX(lookup!$W:$W,MATCH($A1762,lookup!$A:$A,0))</f>
        <v>1_fin/acc/econ</v>
      </c>
      <c r="AS1762" s="0" t="s">
        <v>91</v>
      </c>
      <c r="AT1762" s="0" t="s">
        <v>111</v>
      </c>
      <c r="AU1762" s="0" t="s">
        <v>93</v>
      </c>
      <c r="AV1762" s="0" t="s">
        <v>2337</v>
      </c>
      <c r="AW1762" s="0" t="s">
        <v>1332</v>
      </c>
      <c r="BA1762" s="0" t="n">
        <v>580</v>
      </c>
      <c r="BB1762" s="0" t="s">
        <v>96</v>
      </c>
      <c r="BC1762" s="0" t="s">
        <v>358</v>
      </c>
      <c r="BD1762" s="0" t="s">
        <v>142</v>
      </c>
      <c r="BE1762" s="0" t="s">
        <v>33</v>
      </c>
      <c r="BF1762" s="0" t="s">
        <v>6307</v>
      </c>
      <c r="BI1762" s="0" t="s">
        <v>208</v>
      </c>
      <c r="BJ1762" s="0" t="s">
        <v>6307</v>
      </c>
      <c r="BK1762" s="0" t="s">
        <v>399</v>
      </c>
      <c r="BL1762" s="0" t="s">
        <v>6308</v>
      </c>
      <c r="BM1762" s="0" t="s">
        <v>6261</v>
      </c>
      <c r="BN1762" s="0" t="s">
        <v>6262</v>
      </c>
      <c r="BO1762" s="0" t="s">
        <v>105</v>
      </c>
      <c r="BP1762" s="0" t="s">
        <v>6258</v>
      </c>
      <c r="BQ1762" s="0" t="s">
        <v>127</v>
      </c>
      <c r="BT1762" s="0" t="n">
        <v>0</v>
      </c>
      <c r="BU1762" s="0" t="s">
        <v>6263</v>
      </c>
      <c r="BW1762" s="0" t="n">
        <v>2015</v>
      </c>
      <c r="BX1762" s="0" t="n">
        <v>2020</v>
      </c>
      <c r="BY1762" s="0" t="s">
        <v>6264</v>
      </c>
      <c r="BZ1762" s="0" t="n">
        <v>2017.5</v>
      </c>
      <c r="CA1762" s="0" t="n">
        <v>0.833333333333333</v>
      </c>
      <c r="CB1762" s="0" t="n">
        <v>1</v>
      </c>
      <c r="CC1762" s="0" t="n">
        <v>1</v>
      </c>
      <c r="CD1762" s="0" t="n">
        <v>-0.0373617730979682</v>
      </c>
      <c r="CE1762" s="0" t="n">
        <v>1</v>
      </c>
    </row>
    <row r="1763" customFormat="false" ht="15" hidden="false" customHeight="false" outlineLevel="0" collapsed="false">
      <c r="A1763" s="0" t="s">
        <v>6258</v>
      </c>
      <c r="B1763" s="0" t="n">
        <v>3068</v>
      </c>
      <c r="C1763" s="0" t="n">
        <v>-0.216216216216216</v>
      </c>
      <c r="D1763" s="0" t="n">
        <v>580</v>
      </c>
      <c r="E1763" s="0" t="n">
        <f aca="false">IF(ISNUMBER($BA1763),$BA1763,IF(AND(ISNUMBER($D1763),ISNUMBER($BW1763),ISNUMBER($BX1763)),$D1763*($BX1763-$BW1763+1),""))</f>
        <v>580</v>
      </c>
      <c r="H1763" s="0" t="s">
        <v>118</v>
      </c>
      <c r="I1763" s="0" t="s">
        <v>344</v>
      </c>
      <c r="J1763" s="0" t="n">
        <f aca="false">IF($BW1763&lt;&gt;"",$BW1763,"")</f>
        <v>2015</v>
      </c>
      <c r="K1763" s="0" t="n">
        <f aca="false">IF($BX1763&lt;&gt;"",$BX1763,"")</f>
        <v>2020</v>
      </c>
      <c r="L1763" s="0" t="n">
        <f aca="false">IF(AND(ISNUMBER($BW1763),ISNUMBER($BX1763)),($BW1763+$BX1763)/2,"")</f>
        <v>2017.5</v>
      </c>
      <c r="M1763" s="0" t="n">
        <f aca="false">IF($L1763&lt;&gt;"",$L1763,"")</f>
        <v>2017.5</v>
      </c>
      <c r="N1763" s="0" t="n">
        <f aca="false">IF(AND(ISNUMBER($BW1763),ISNUMBER($BX1763)),MIN(1,MAX(0,($BX1763-2016+1)/($BX1763-$BW1763+1))),"")</f>
        <v>0.833333333333333</v>
      </c>
      <c r="O1763" s="0" t="n">
        <f aca="false">IF(AND(ISNUMBER($BW1763),ISNUMBER($BX1763)),MIN(1,MAX(0,($BX1763-2017+1)/($BX1763-$BW1763+1))),"")</f>
        <v>0.666666666666667</v>
      </c>
      <c r="P1763" s="0" t="n">
        <f aca="false">IF(AND(ISNUMBER($BW1763),ISNUMBER($BX1763)),MIN(1,MAX(0,($BX1763-2018+1)/($BX1763-$BW1763+1))),"")</f>
        <v>0.5</v>
      </c>
      <c r="Q1763" s="0" t="n">
        <f aca="false">IF(AND(ISNUMBER($BW1763),ISNUMBER($BX1763)),MIN(1,MAX(0,($BX1763-2019+1)/($BX1763-$BW1763+1))),"")</f>
        <v>0.333333333333333</v>
      </c>
      <c r="R1763" s="0" t="n">
        <f aca="false">IF(AND(ISNUMBER($BW1763),ISNUMBER($BX1763)),MIN(1,MAX(0,($BX1763-2016+1)/($BX1763-$BW1763+1))),"")</f>
        <v>0.833333333333333</v>
      </c>
      <c r="S1763" s="0" t="n">
        <f aca="false">IF($L1763&lt;&gt;"",IF($L1763&gt;=2015.5,1,0),"")</f>
        <v>1</v>
      </c>
      <c r="T1763" s="0" t="n">
        <f aca="false">IF($L1763&lt;&gt;"",IF($L1763&gt;=2016,1,0),"")</f>
        <v>1</v>
      </c>
      <c r="U1763" s="0" t="n">
        <f aca="false">IF(ISNUMBER($BX1763),IF($BX1763&gt;=2016,1,0),"")</f>
        <v>1</v>
      </c>
      <c r="V1763" s="0" t="n">
        <f aca="false">IF(ISNUMBER($BW1763),IF($BW1763&gt;=2016,1,0),"")</f>
        <v>0</v>
      </c>
      <c r="W1763" s="0" t="str">
        <f aca="false">IF(AND(ISNUMBER($BW1763),ISNUMBER($BX1763)),IF($BW1763&gt;=2016,"post-only",IF($BX1763&lt;2016,"pre-only","mixed")),"")</f>
        <v>mixed</v>
      </c>
      <c r="X1763" s="0" t="n">
        <f aca="false">IF(AND(ISNUMBER($BW1763),ISNUMBER($BX1763)),MIN(1,MAX(0,($BX1763-2017+1)/($BX1763-$BW1763+1))),"")</f>
        <v>0.666666666666667</v>
      </c>
      <c r="Y1763" s="0" t="n">
        <f aca="false">IF(AND(ISNUMBER($BW1763),ISNUMBER($BX1763)),MIN(1,MAX(0,($BX1763-2018+1)/($BX1763-$BW1763+1))),"")</f>
        <v>0.5</v>
      </c>
      <c r="Z1763" s="0" t="n">
        <f aca="false">IF(AND(ISNUMBER($BW1763),ISNUMBER($BX1763)),MIN(1,MAX(0,($BX1763-2019+1)/($BX1763-$BW1763+1))),"")</f>
        <v>0.333333333333333</v>
      </c>
      <c r="AA1763" s="0" t="n">
        <f aca="false">IF(ISNUMBER($BX1763),IF($BX1763&gt;=2017,1,0),"")</f>
        <v>1</v>
      </c>
      <c r="AB1763" s="0" t="n">
        <f aca="false">IF(ISNUMBER($BX1763),IF($BX1763&gt;=2018,1,0),"")</f>
        <v>1</v>
      </c>
      <c r="AC1763" s="0" t="n">
        <f aca="false">IF(ISNUMBER($BX1763),IF($BX1763&gt;=2019,1,0),"")</f>
        <v>1</v>
      </c>
      <c r="AD1763" s="0" t="n">
        <f aca="false">IF($L1763&lt;&gt;"",IF($L1763&gt;2013,1,0),"")</f>
        <v>1</v>
      </c>
      <c r="AE1763" s="0" t="n">
        <f aca="false">IF($L1763&lt;&gt;"",1+IF($L1763&gt;2011,1,0)+IF($L1763&gt;2014,1,0),"")</f>
        <v>3</v>
      </c>
      <c r="AF1763" s="0" t="s">
        <v>747</v>
      </c>
      <c r="AG1763" s="0" t="s">
        <v>88</v>
      </c>
      <c r="AH1763" s="0" t="s">
        <v>89</v>
      </c>
      <c r="AI1763" s="0" t="s">
        <v>90</v>
      </c>
      <c r="AJ1763" s="0" t="s">
        <v>90</v>
      </c>
      <c r="AK1763" s="0" t="str">
        <f aca="false">IF(AND($CF1763&lt;&gt;"",IFERROR(INDEX(subsample_country_map!$B:$B,MATCH($CF1763,subsample_country_map!$A:$A,0)),"")&lt;&gt;""),INDEX(subsample_country_map!$B:$B,MATCH($CF1763,subsample_country_map!$A:$A,0)),INDEX(lookup!$AA:$AA,MATCH($A1763,lookup!$A:$A,0)))</f>
        <v>99_NCE</v>
      </c>
      <c r="AL1763" s="0" t="str">
        <f aca="false">IF(AND($CF1763&lt;&gt;"",IFERROR(INDEX(subsample_country_map!$C:$C,MATCH($CF1763,subsample_country_map!$A:$A,0)),"")&lt;&gt;""),INDEX(subsample_country_map!$C:$C,MATCH($CF1763,subsample_country_map!$A:$A,0)),INDEX(lookup!$AB:$AB,MATCH($A1763,lookup!$A:$A,0)))</f>
        <v>99_NCE</v>
      </c>
      <c r="AM1763" s="0" t="str">
        <f aca="false">IF(AND($CF1763&lt;&gt;"",IFERROR(INDEX(subsample_country_map!$D:$D,MATCH($CF1763,subsample_country_map!$A:$A,0)),"")&lt;&gt;""),INDEX(subsample_country_map!$D:$D,MATCH($CF1763,subsample_country_map!$A:$A,0)),INDEX(lookup!$AC:$AC,MATCH($A1763,lookup!$A:$A,0)))</f>
        <v>99_NCE</v>
      </c>
      <c r="AN1763" s="0" t="str">
        <f aca="false">IF(AND($CF1763&lt;&gt;"",IFERROR(INDEX(subsample_country_map!$E:$E,MATCH($CF1763,subsample_country_map!$A:$A,0)),"")&lt;&gt;""),INDEX(subsample_country_map!$E:$E,MATCH($CF1763,subsample_country_map!$A:$A,0)),INDEX(lookup!$AD:$AD,MATCH($A1763,lookup!$A:$A,0)))</f>
        <v>99_NCE</v>
      </c>
      <c r="AO1763" s="0" t="str">
        <f aca="false">INDEX(lookup!$Y:$Y,MATCH($A1763,lookup!$A:$A,0))</f>
        <v>0_published</v>
      </c>
      <c r="AP1763" s="0" t="str">
        <f aca="false">INDEX(lookup!$Z:$Z,MATCH($A1763,lookup!$A:$A,0))</f>
        <v>1_VHB high</v>
      </c>
      <c r="AQ1763" s="0" t="str">
        <f aca="false">INDEX(lookup!$W:$W,MATCH($A1763,lookup!$A:$A,0))</f>
        <v>1_fin/acc/econ</v>
      </c>
      <c r="AS1763" s="0" t="s">
        <v>91</v>
      </c>
      <c r="AT1763" s="0" t="s">
        <v>397</v>
      </c>
      <c r="AU1763" s="0" t="s">
        <v>93</v>
      </c>
      <c r="AV1763" s="0" t="s">
        <v>5987</v>
      </c>
      <c r="AW1763" s="0" t="s">
        <v>947</v>
      </c>
      <c r="BA1763" s="0" t="n">
        <v>580</v>
      </c>
      <c r="BB1763" s="0" t="s">
        <v>96</v>
      </c>
      <c r="BC1763" s="0" t="s">
        <v>358</v>
      </c>
      <c r="BD1763" s="0" t="s">
        <v>142</v>
      </c>
      <c r="BE1763" s="0" t="s">
        <v>33</v>
      </c>
      <c r="BF1763" s="0" t="s">
        <v>6307</v>
      </c>
      <c r="BI1763" s="0" t="s">
        <v>208</v>
      </c>
      <c r="BJ1763" s="0" t="s">
        <v>6307</v>
      </c>
      <c r="BK1763" s="0" t="s">
        <v>399</v>
      </c>
      <c r="BL1763" s="0" t="s">
        <v>6309</v>
      </c>
      <c r="BM1763" s="0" t="s">
        <v>6266</v>
      </c>
      <c r="BN1763" s="0" t="s">
        <v>6262</v>
      </c>
      <c r="BO1763" s="0" t="s">
        <v>105</v>
      </c>
      <c r="BP1763" s="0" t="s">
        <v>6258</v>
      </c>
      <c r="BQ1763" s="0" t="s">
        <v>127</v>
      </c>
      <c r="BT1763" s="0" t="n">
        <v>0</v>
      </c>
      <c r="BU1763" s="0" t="s">
        <v>6263</v>
      </c>
      <c r="BW1763" s="0" t="n">
        <v>2015</v>
      </c>
      <c r="BX1763" s="0" t="n">
        <v>2020</v>
      </c>
      <c r="BY1763" s="0" t="s">
        <v>6264</v>
      </c>
      <c r="BZ1763" s="0" t="n">
        <v>2017.5</v>
      </c>
      <c r="CA1763" s="0" t="n">
        <v>0.833333333333333</v>
      </c>
      <c r="CB1763" s="0" t="n">
        <v>1</v>
      </c>
      <c r="CC1763" s="0" t="n">
        <v>1</v>
      </c>
      <c r="CD1763" s="0" t="n">
        <v>-0.219683329891923</v>
      </c>
      <c r="CE1763" s="0" t="n">
        <v>1</v>
      </c>
    </row>
    <row r="1764" customFormat="false" ht="15" hidden="false" customHeight="false" outlineLevel="0" collapsed="false">
      <c r="A1764" s="0" t="s">
        <v>6258</v>
      </c>
      <c r="B1764" s="0" t="n">
        <v>3069</v>
      </c>
      <c r="C1764" s="0" t="n">
        <v>-0.0447031117080681</v>
      </c>
      <c r="D1764" s="0" t="n">
        <v>844</v>
      </c>
      <c r="E1764" s="0" t="n">
        <f aca="false">IF(ISNUMBER($BA1764),$BA1764,IF(AND(ISNUMBER($D1764),ISNUMBER($BW1764),ISNUMBER($BX1764)),$D1764*($BX1764-$BW1764+1),""))</f>
        <v>844</v>
      </c>
      <c r="H1764" s="0" t="s">
        <v>118</v>
      </c>
      <c r="I1764" s="0" t="s">
        <v>344</v>
      </c>
      <c r="J1764" s="0" t="n">
        <f aca="false">IF($BW1764&lt;&gt;"",$BW1764,"")</f>
        <v>2015</v>
      </c>
      <c r="K1764" s="0" t="n">
        <f aca="false">IF($BX1764&lt;&gt;"",$BX1764,"")</f>
        <v>2020</v>
      </c>
      <c r="L1764" s="0" t="n">
        <f aca="false">IF(AND(ISNUMBER($BW1764),ISNUMBER($BX1764)),($BW1764+$BX1764)/2,"")</f>
        <v>2017.5</v>
      </c>
      <c r="M1764" s="0" t="n">
        <f aca="false">IF($L1764&lt;&gt;"",$L1764,"")</f>
        <v>2017.5</v>
      </c>
      <c r="N1764" s="0" t="n">
        <f aca="false">IF(AND(ISNUMBER($BW1764),ISNUMBER($BX1764)),MIN(1,MAX(0,($BX1764-2016+1)/($BX1764-$BW1764+1))),"")</f>
        <v>0.833333333333333</v>
      </c>
      <c r="O1764" s="0" t="n">
        <f aca="false">IF(AND(ISNUMBER($BW1764),ISNUMBER($BX1764)),MIN(1,MAX(0,($BX1764-2017+1)/($BX1764-$BW1764+1))),"")</f>
        <v>0.666666666666667</v>
      </c>
      <c r="P1764" s="0" t="n">
        <f aca="false">IF(AND(ISNUMBER($BW1764),ISNUMBER($BX1764)),MIN(1,MAX(0,($BX1764-2018+1)/($BX1764-$BW1764+1))),"")</f>
        <v>0.5</v>
      </c>
      <c r="Q1764" s="0" t="n">
        <f aca="false">IF(AND(ISNUMBER($BW1764),ISNUMBER($BX1764)),MIN(1,MAX(0,($BX1764-2019+1)/($BX1764-$BW1764+1))),"")</f>
        <v>0.333333333333333</v>
      </c>
      <c r="R1764" s="0" t="n">
        <f aca="false">IF(AND(ISNUMBER($BW1764),ISNUMBER($BX1764)),MIN(1,MAX(0,($BX1764-2016+1)/($BX1764-$BW1764+1))),"")</f>
        <v>0.833333333333333</v>
      </c>
      <c r="S1764" s="0" t="n">
        <f aca="false">IF($L1764&lt;&gt;"",IF($L1764&gt;=2015.5,1,0),"")</f>
        <v>1</v>
      </c>
      <c r="T1764" s="0" t="n">
        <f aca="false">IF($L1764&lt;&gt;"",IF($L1764&gt;=2016,1,0),"")</f>
        <v>1</v>
      </c>
      <c r="U1764" s="0" t="n">
        <f aca="false">IF(ISNUMBER($BX1764),IF($BX1764&gt;=2016,1,0),"")</f>
        <v>1</v>
      </c>
      <c r="V1764" s="0" t="n">
        <f aca="false">IF(ISNUMBER($BW1764),IF($BW1764&gt;=2016,1,0),"")</f>
        <v>0</v>
      </c>
      <c r="W1764" s="0" t="str">
        <f aca="false">IF(AND(ISNUMBER($BW1764),ISNUMBER($BX1764)),IF($BW1764&gt;=2016,"post-only",IF($BX1764&lt;2016,"pre-only","mixed")),"")</f>
        <v>mixed</v>
      </c>
      <c r="X1764" s="0" t="n">
        <f aca="false">IF(AND(ISNUMBER($BW1764),ISNUMBER($BX1764)),MIN(1,MAX(0,($BX1764-2017+1)/($BX1764-$BW1764+1))),"")</f>
        <v>0.666666666666667</v>
      </c>
      <c r="Y1764" s="0" t="n">
        <f aca="false">IF(AND(ISNUMBER($BW1764),ISNUMBER($BX1764)),MIN(1,MAX(0,($BX1764-2018+1)/($BX1764-$BW1764+1))),"")</f>
        <v>0.5</v>
      </c>
      <c r="Z1764" s="0" t="n">
        <f aca="false">IF(AND(ISNUMBER($BW1764),ISNUMBER($BX1764)),MIN(1,MAX(0,($BX1764-2019+1)/($BX1764-$BW1764+1))),"")</f>
        <v>0.333333333333333</v>
      </c>
      <c r="AA1764" s="0" t="n">
        <f aca="false">IF(ISNUMBER($BX1764),IF($BX1764&gt;=2017,1,0),"")</f>
        <v>1</v>
      </c>
      <c r="AB1764" s="0" t="n">
        <f aca="false">IF(ISNUMBER($BX1764),IF($BX1764&gt;=2018,1,0),"")</f>
        <v>1</v>
      </c>
      <c r="AC1764" s="0" t="n">
        <f aca="false">IF(ISNUMBER($BX1764),IF($BX1764&gt;=2019,1,0),"")</f>
        <v>1</v>
      </c>
      <c r="AD1764" s="0" t="n">
        <f aca="false">IF($L1764&lt;&gt;"",IF($L1764&gt;2013,1,0),"")</f>
        <v>1</v>
      </c>
      <c r="AE1764" s="0" t="n">
        <f aca="false">IF($L1764&lt;&gt;"",1+IF($L1764&gt;2011,1,0)+IF($L1764&gt;2014,1,0),"")</f>
        <v>3</v>
      </c>
      <c r="AF1764" s="0" t="s">
        <v>747</v>
      </c>
      <c r="AG1764" s="0" t="s">
        <v>436</v>
      </c>
      <c r="AH1764" s="0" t="s">
        <v>89</v>
      </c>
      <c r="AI1764" s="0" t="s">
        <v>90</v>
      </c>
      <c r="AJ1764" s="0" t="s">
        <v>90</v>
      </c>
      <c r="AK1764" s="0" t="str">
        <f aca="false">IF(AND($CF1764&lt;&gt;"",IFERROR(INDEX(subsample_country_map!$B:$B,MATCH($CF1764,subsample_country_map!$A:$A,0)),"")&lt;&gt;""),INDEX(subsample_country_map!$B:$B,MATCH($CF1764,subsample_country_map!$A:$A,0)),INDEX(lookup!$AA:$AA,MATCH($A1764,lookup!$A:$A,0)))</f>
        <v>99_NCE</v>
      </c>
      <c r="AL1764" s="0" t="str">
        <f aca="false">IF(AND($CF1764&lt;&gt;"",IFERROR(INDEX(subsample_country_map!$C:$C,MATCH($CF1764,subsample_country_map!$A:$A,0)),"")&lt;&gt;""),INDEX(subsample_country_map!$C:$C,MATCH($CF1764,subsample_country_map!$A:$A,0)),INDEX(lookup!$AB:$AB,MATCH($A1764,lookup!$A:$A,0)))</f>
        <v>99_NCE</v>
      </c>
      <c r="AM1764" s="0" t="str">
        <f aca="false">IF(AND($CF1764&lt;&gt;"",IFERROR(INDEX(subsample_country_map!$D:$D,MATCH($CF1764,subsample_country_map!$A:$A,0)),"")&lt;&gt;""),INDEX(subsample_country_map!$D:$D,MATCH($CF1764,subsample_country_map!$A:$A,0)),INDEX(lookup!$AC:$AC,MATCH($A1764,lookup!$A:$A,0)))</f>
        <v>99_NCE</v>
      </c>
      <c r="AN1764" s="0" t="str">
        <f aca="false">IF(AND($CF1764&lt;&gt;"",IFERROR(INDEX(subsample_country_map!$E:$E,MATCH($CF1764,subsample_country_map!$A:$A,0)),"")&lt;&gt;""),INDEX(subsample_country_map!$E:$E,MATCH($CF1764,subsample_country_map!$A:$A,0)),INDEX(lookup!$AD:$AD,MATCH($A1764,lookup!$A:$A,0)))</f>
        <v>99_NCE</v>
      </c>
      <c r="AO1764" s="0" t="str">
        <f aca="false">INDEX(lookup!$Y:$Y,MATCH($A1764,lookup!$A:$A,0))</f>
        <v>0_published</v>
      </c>
      <c r="AP1764" s="0" t="str">
        <f aca="false">INDEX(lookup!$Z:$Z,MATCH($A1764,lookup!$A:$A,0))</f>
        <v>1_VHB high</v>
      </c>
      <c r="AQ1764" s="0" t="str">
        <f aca="false">INDEX(lookup!$W:$W,MATCH($A1764,lookup!$A:$A,0))</f>
        <v>1_fin/acc/econ</v>
      </c>
      <c r="AS1764" s="0" t="s">
        <v>91</v>
      </c>
      <c r="AT1764" s="0" t="s">
        <v>111</v>
      </c>
      <c r="AU1764" s="0" t="s">
        <v>93</v>
      </c>
      <c r="AV1764" s="0" t="s">
        <v>6310</v>
      </c>
      <c r="AW1764" s="0" t="s">
        <v>1332</v>
      </c>
      <c r="BA1764" s="0" t="n">
        <v>844</v>
      </c>
      <c r="BB1764" s="0" t="s">
        <v>96</v>
      </c>
      <c r="BC1764" s="0" t="s">
        <v>358</v>
      </c>
      <c r="BD1764" s="0" t="s">
        <v>142</v>
      </c>
      <c r="BE1764" s="0" t="s">
        <v>33</v>
      </c>
      <c r="BF1764" s="0" t="s">
        <v>6311</v>
      </c>
      <c r="BI1764" s="0" t="s">
        <v>208</v>
      </c>
      <c r="BJ1764" s="0" t="s">
        <v>6311</v>
      </c>
      <c r="BK1764" s="0" t="s">
        <v>399</v>
      </c>
      <c r="BL1764" s="0" t="s">
        <v>6312</v>
      </c>
      <c r="BM1764" s="0" t="s">
        <v>6261</v>
      </c>
      <c r="BN1764" s="0" t="s">
        <v>6262</v>
      </c>
      <c r="BO1764" s="0" t="s">
        <v>105</v>
      </c>
      <c r="BP1764" s="0" t="s">
        <v>6258</v>
      </c>
      <c r="BQ1764" s="0" t="s">
        <v>127</v>
      </c>
      <c r="BT1764" s="0" t="n">
        <v>0</v>
      </c>
      <c r="BU1764" s="0" t="s">
        <v>6263</v>
      </c>
      <c r="BW1764" s="0" t="n">
        <v>2015</v>
      </c>
      <c r="BX1764" s="0" t="n">
        <v>2020</v>
      </c>
      <c r="BY1764" s="0" t="s">
        <v>6264</v>
      </c>
      <c r="BZ1764" s="0" t="n">
        <v>2017.5</v>
      </c>
      <c r="CA1764" s="0" t="n">
        <v>0.833333333333333</v>
      </c>
      <c r="CB1764" s="0" t="n">
        <v>1</v>
      </c>
      <c r="CC1764" s="0" t="n">
        <v>1</v>
      </c>
      <c r="CD1764" s="0" t="n">
        <v>-0.0447329252221732</v>
      </c>
      <c r="CE1764" s="0" t="n">
        <v>1</v>
      </c>
    </row>
    <row r="1765" customFormat="false" ht="15" hidden="false" customHeight="false" outlineLevel="0" collapsed="false">
      <c r="A1765" s="0" t="s">
        <v>6258</v>
      </c>
      <c r="B1765" s="0" t="n">
        <v>3070</v>
      </c>
      <c r="C1765" s="0" t="n">
        <v>-0.0572748583157786</v>
      </c>
      <c r="D1765" s="0" t="n">
        <v>844</v>
      </c>
      <c r="E1765" s="0" t="n">
        <f aca="false">IF(ISNUMBER($BA1765),$BA1765,IF(AND(ISNUMBER($D1765),ISNUMBER($BW1765),ISNUMBER($BX1765)),$D1765*($BX1765-$BW1765+1),""))</f>
        <v>844</v>
      </c>
      <c r="H1765" s="0" t="s">
        <v>118</v>
      </c>
      <c r="I1765" s="0" t="s">
        <v>344</v>
      </c>
      <c r="J1765" s="0" t="n">
        <f aca="false">IF($BW1765&lt;&gt;"",$BW1765,"")</f>
        <v>2015</v>
      </c>
      <c r="K1765" s="0" t="n">
        <f aca="false">IF($BX1765&lt;&gt;"",$BX1765,"")</f>
        <v>2020</v>
      </c>
      <c r="L1765" s="0" t="n">
        <f aca="false">IF(AND(ISNUMBER($BW1765),ISNUMBER($BX1765)),($BW1765+$BX1765)/2,"")</f>
        <v>2017.5</v>
      </c>
      <c r="M1765" s="0" t="n">
        <f aca="false">IF($L1765&lt;&gt;"",$L1765,"")</f>
        <v>2017.5</v>
      </c>
      <c r="N1765" s="0" t="n">
        <f aca="false">IF(AND(ISNUMBER($BW1765),ISNUMBER($BX1765)),MIN(1,MAX(0,($BX1765-2016+1)/($BX1765-$BW1765+1))),"")</f>
        <v>0.833333333333333</v>
      </c>
      <c r="O1765" s="0" t="n">
        <f aca="false">IF(AND(ISNUMBER($BW1765),ISNUMBER($BX1765)),MIN(1,MAX(0,($BX1765-2017+1)/($BX1765-$BW1765+1))),"")</f>
        <v>0.666666666666667</v>
      </c>
      <c r="P1765" s="0" t="n">
        <f aca="false">IF(AND(ISNUMBER($BW1765),ISNUMBER($BX1765)),MIN(1,MAX(0,($BX1765-2018+1)/($BX1765-$BW1765+1))),"")</f>
        <v>0.5</v>
      </c>
      <c r="Q1765" s="0" t="n">
        <f aca="false">IF(AND(ISNUMBER($BW1765),ISNUMBER($BX1765)),MIN(1,MAX(0,($BX1765-2019+1)/($BX1765-$BW1765+1))),"")</f>
        <v>0.333333333333333</v>
      </c>
      <c r="R1765" s="0" t="n">
        <f aca="false">IF(AND(ISNUMBER($BW1765),ISNUMBER($BX1765)),MIN(1,MAX(0,($BX1765-2016+1)/($BX1765-$BW1765+1))),"")</f>
        <v>0.833333333333333</v>
      </c>
      <c r="S1765" s="0" t="n">
        <f aca="false">IF($L1765&lt;&gt;"",IF($L1765&gt;=2015.5,1,0),"")</f>
        <v>1</v>
      </c>
      <c r="T1765" s="0" t="n">
        <f aca="false">IF($L1765&lt;&gt;"",IF($L1765&gt;=2016,1,0),"")</f>
        <v>1</v>
      </c>
      <c r="U1765" s="0" t="n">
        <f aca="false">IF(ISNUMBER($BX1765),IF($BX1765&gt;=2016,1,0),"")</f>
        <v>1</v>
      </c>
      <c r="V1765" s="0" t="n">
        <f aca="false">IF(ISNUMBER($BW1765),IF($BW1765&gt;=2016,1,0),"")</f>
        <v>0</v>
      </c>
      <c r="W1765" s="0" t="str">
        <f aca="false">IF(AND(ISNUMBER($BW1765),ISNUMBER($BX1765)),IF($BW1765&gt;=2016,"post-only",IF($BX1765&lt;2016,"pre-only","mixed")),"")</f>
        <v>mixed</v>
      </c>
      <c r="X1765" s="0" t="n">
        <f aca="false">IF(AND(ISNUMBER($BW1765),ISNUMBER($BX1765)),MIN(1,MAX(0,($BX1765-2017+1)/($BX1765-$BW1765+1))),"")</f>
        <v>0.666666666666667</v>
      </c>
      <c r="Y1765" s="0" t="n">
        <f aca="false">IF(AND(ISNUMBER($BW1765),ISNUMBER($BX1765)),MIN(1,MAX(0,($BX1765-2018+1)/($BX1765-$BW1765+1))),"")</f>
        <v>0.5</v>
      </c>
      <c r="Z1765" s="0" t="n">
        <f aca="false">IF(AND(ISNUMBER($BW1765),ISNUMBER($BX1765)),MIN(1,MAX(0,($BX1765-2019+1)/($BX1765-$BW1765+1))),"")</f>
        <v>0.333333333333333</v>
      </c>
      <c r="AA1765" s="0" t="n">
        <f aca="false">IF(ISNUMBER($BX1765),IF($BX1765&gt;=2017,1,0),"")</f>
        <v>1</v>
      </c>
      <c r="AB1765" s="0" t="n">
        <f aca="false">IF(ISNUMBER($BX1765),IF($BX1765&gt;=2018,1,0),"")</f>
        <v>1</v>
      </c>
      <c r="AC1765" s="0" t="n">
        <f aca="false">IF(ISNUMBER($BX1765),IF($BX1765&gt;=2019,1,0),"")</f>
        <v>1</v>
      </c>
      <c r="AD1765" s="0" t="n">
        <f aca="false">IF($L1765&lt;&gt;"",IF($L1765&gt;2013,1,0),"")</f>
        <v>1</v>
      </c>
      <c r="AE1765" s="0" t="n">
        <f aca="false">IF($L1765&lt;&gt;"",1+IF($L1765&gt;2011,1,0)+IF($L1765&gt;2014,1,0),"")</f>
        <v>3</v>
      </c>
      <c r="AF1765" s="0" t="s">
        <v>747</v>
      </c>
      <c r="AG1765" s="0" t="s">
        <v>88</v>
      </c>
      <c r="AH1765" s="0" t="s">
        <v>89</v>
      </c>
      <c r="AI1765" s="0" t="s">
        <v>90</v>
      </c>
      <c r="AJ1765" s="0" t="s">
        <v>90</v>
      </c>
      <c r="AK1765" s="0" t="str">
        <f aca="false">IF(AND($CF1765&lt;&gt;"",IFERROR(INDEX(subsample_country_map!$B:$B,MATCH($CF1765,subsample_country_map!$A:$A,0)),"")&lt;&gt;""),INDEX(subsample_country_map!$B:$B,MATCH($CF1765,subsample_country_map!$A:$A,0)),INDEX(lookup!$AA:$AA,MATCH($A1765,lookup!$A:$A,0)))</f>
        <v>99_NCE</v>
      </c>
      <c r="AL1765" s="0" t="str">
        <f aca="false">IF(AND($CF1765&lt;&gt;"",IFERROR(INDEX(subsample_country_map!$C:$C,MATCH($CF1765,subsample_country_map!$A:$A,0)),"")&lt;&gt;""),INDEX(subsample_country_map!$C:$C,MATCH($CF1765,subsample_country_map!$A:$A,0)),INDEX(lookup!$AB:$AB,MATCH($A1765,lookup!$A:$A,0)))</f>
        <v>99_NCE</v>
      </c>
      <c r="AM1765" s="0" t="str">
        <f aca="false">IF(AND($CF1765&lt;&gt;"",IFERROR(INDEX(subsample_country_map!$D:$D,MATCH($CF1765,subsample_country_map!$A:$A,0)),"")&lt;&gt;""),INDEX(subsample_country_map!$D:$D,MATCH($CF1765,subsample_country_map!$A:$A,0)),INDEX(lookup!$AC:$AC,MATCH($A1765,lookup!$A:$A,0)))</f>
        <v>99_NCE</v>
      </c>
      <c r="AN1765" s="0" t="str">
        <f aca="false">IF(AND($CF1765&lt;&gt;"",IFERROR(INDEX(subsample_country_map!$E:$E,MATCH($CF1765,subsample_country_map!$A:$A,0)),"")&lt;&gt;""),INDEX(subsample_country_map!$E:$E,MATCH($CF1765,subsample_country_map!$A:$A,0)),INDEX(lookup!$AD:$AD,MATCH($A1765,lookup!$A:$A,0)))</f>
        <v>99_NCE</v>
      </c>
      <c r="AO1765" s="0" t="str">
        <f aca="false">INDEX(lookup!$Y:$Y,MATCH($A1765,lookup!$A:$A,0))</f>
        <v>0_published</v>
      </c>
      <c r="AP1765" s="0" t="str">
        <f aca="false">INDEX(lookup!$Z:$Z,MATCH($A1765,lookup!$A:$A,0))</f>
        <v>1_VHB high</v>
      </c>
      <c r="AQ1765" s="0" t="str">
        <f aca="false">INDEX(lookup!$W:$W,MATCH($A1765,lookup!$A:$A,0))</f>
        <v>1_fin/acc/econ</v>
      </c>
      <c r="AS1765" s="0" t="s">
        <v>91</v>
      </c>
      <c r="AT1765" s="0" t="s">
        <v>397</v>
      </c>
      <c r="AU1765" s="0" t="s">
        <v>93</v>
      </c>
      <c r="AV1765" s="0" t="s">
        <v>6295</v>
      </c>
      <c r="AW1765" s="0" t="s">
        <v>947</v>
      </c>
      <c r="BA1765" s="0" t="n">
        <v>844</v>
      </c>
      <c r="BB1765" s="0" t="s">
        <v>96</v>
      </c>
      <c r="BC1765" s="0" t="s">
        <v>358</v>
      </c>
      <c r="BD1765" s="0" t="s">
        <v>142</v>
      </c>
      <c r="BE1765" s="0" t="s">
        <v>33</v>
      </c>
      <c r="BF1765" s="0" t="s">
        <v>6311</v>
      </c>
      <c r="BI1765" s="0" t="s">
        <v>208</v>
      </c>
      <c r="BJ1765" s="0" t="s">
        <v>6311</v>
      </c>
      <c r="BK1765" s="0" t="s">
        <v>399</v>
      </c>
      <c r="BL1765" s="0" t="s">
        <v>6313</v>
      </c>
      <c r="BM1765" s="0" t="s">
        <v>6266</v>
      </c>
      <c r="BN1765" s="0" t="s">
        <v>6262</v>
      </c>
      <c r="BO1765" s="0" t="s">
        <v>105</v>
      </c>
      <c r="BP1765" s="0" t="s">
        <v>6258</v>
      </c>
      <c r="BQ1765" s="0" t="s">
        <v>127</v>
      </c>
      <c r="BT1765" s="0" t="n">
        <v>0</v>
      </c>
      <c r="BU1765" s="0" t="s">
        <v>6263</v>
      </c>
      <c r="BW1765" s="0" t="n">
        <v>2015</v>
      </c>
      <c r="BX1765" s="0" t="n">
        <v>2020</v>
      </c>
      <c r="BY1765" s="0" t="s">
        <v>6264</v>
      </c>
      <c r="BZ1765" s="0" t="n">
        <v>2017.5</v>
      </c>
      <c r="CA1765" s="0" t="n">
        <v>0.833333333333333</v>
      </c>
      <c r="CB1765" s="0" t="n">
        <v>1</v>
      </c>
      <c r="CC1765" s="0" t="n">
        <v>1</v>
      </c>
      <c r="CD1765" s="0" t="n">
        <v>-0.0573376102010595</v>
      </c>
      <c r="CE1765" s="0" t="n">
        <v>1</v>
      </c>
    </row>
    <row r="1766" customFormat="false" ht="15" hidden="false" customHeight="false" outlineLevel="0" collapsed="false">
      <c r="A1766" s="0" t="s">
        <v>6258</v>
      </c>
      <c r="B1766" s="0" t="n">
        <v>3071</v>
      </c>
      <c r="C1766" s="0" t="n">
        <v>-0.189023497834322</v>
      </c>
      <c r="D1766" s="0" t="n">
        <v>414</v>
      </c>
      <c r="E1766" s="0" t="n">
        <f aca="false">IF(ISNUMBER($BA1766),$BA1766,IF(AND(ISNUMBER($D1766),ISNUMBER($BW1766),ISNUMBER($BX1766)),$D1766*($BX1766-$BW1766+1),""))</f>
        <v>414</v>
      </c>
      <c r="H1766" s="0" t="s">
        <v>118</v>
      </c>
      <c r="I1766" s="0" t="s">
        <v>344</v>
      </c>
      <c r="J1766" s="0" t="n">
        <f aca="false">IF($BW1766&lt;&gt;"",$BW1766,"")</f>
        <v>2015</v>
      </c>
      <c r="K1766" s="0" t="n">
        <f aca="false">IF($BX1766&lt;&gt;"",$BX1766,"")</f>
        <v>2020</v>
      </c>
      <c r="L1766" s="0" t="n">
        <f aca="false">IF(AND(ISNUMBER($BW1766),ISNUMBER($BX1766)),($BW1766+$BX1766)/2,"")</f>
        <v>2017.5</v>
      </c>
      <c r="M1766" s="0" t="n">
        <f aca="false">IF($L1766&lt;&gt;"",$L1766,"")</f>
        <v>2017.5</v>
      </c>
      <c r="N1766" s="0" t="n">
        <f aca="false">IF(AND(ISNUMBER($BW1766),ISNUMBER($BX1766)),MIN(1,MAX(0,($BX1766-2016+1)/($BX1766-$BW1766+1))),"")</f>
        <v>0.833333333333333</v>
      </c>
      <c r="O1766" s="0" t="n">
        <f aca="false">IF(AND(ISNUMBER($BW1766),ISNUMBER($BX1766)),MIN(1,MAX(0,($BX1766-2017+1)/($BX1766-$BW1766+1))),"")</f>
        <v>0.666666666666667</v>
      </c>
      <c r="P1766" s="0" t="n">
        <f aca="false">IF(AND(ISNUMBER($BW1766),ISNUMBER($BX1766)),MIN(1,MAX(0,($BX1766-2018+1)/($BX1766-$BW1766+1))),"")</f>
        <v>0.5</v>
      </c>
      <c r="Q1766" s="0" t="n">
        <f aca="false">IF(AND(ISNUMBER($BW1766),ISNUMBER($BX1766)),MIN(1,MAX(0,($BX1766-2019+1)/($BX1766-$BW1766+1))),"")</f>
        <v>0.333333333333333</v>
      </c>
      <c r="R1766" s="0" t="n">
        <f aca="false">IF(AND(ISNUMBER($BW1766),ISNUMBER($BX1766)),MIN(1,MAX(0,($BX1766-2016+1)/($BX1766-$BW1766+1))),"")</f>
        <v>0.833333333333333</v>
      </c>
      <c r="S1766" s="0" t="n">
        <f aca="false">IF($L1766&lt;&gt;"",IF($L1766&gt;=2015.5,1,0),"")</f>
        <v>1</v>
      </c>
      <c r="T1766" s="0" t="n">
        <f aca="false">IF($L1766&lt;&gt;"",IF($L1766&gt;=2016,1,0),"")</f>
        <v>1</v>
      </c>
      <c r="U1766" s="0" t="n">
        <f aca="false">IF(ISNUMBER($BX1766),IF($BX1766&gt;=2016,1,0),"")</f>
        <v>1</v>
      </c>
      <c r="V1766" s="0" t="n">
        <f aca="false">IF(ISNUMBER($BW1766),IF($BW1766&gt;=2016,1,0),"")</f>
        <v>0</v>
      </c>
      <c r="W1766" s="0" t="str">
        <f aca="false">IF(AND(ISNUMBER($BW1766),ISNUMBER($BX1766)),IF($BW1766&gt;=2016,"post-only",IF($BX1766&lt;2016,"pre-only","mixed")),"")</f>
        <v>mixed</v>
      </c>
      <c r="X1766" s="0" t="n">
        <f aca="false">IF(AND(ISNUMBER($BW1766),ISNUMBER($BX1766)),MIN(1,MAX(0,($BX1766-2017+1)/($BX1766-$BW1766+1))),"")</f>
        <v>0.666666666666667</v>
      </c>
      <c r="Y1766" s="0" t="n">
        <f aca="false">IF(AND(ISNUMBER($BW1766),ISNUMBER($BX1766)),MIN(1,MAX(0,($BX1766-2018+1)/($BX1766-$BW1766+1))),"")</f>
        <v>0.5</v>
      </c>
      <c r="Z1766" s="0" t="n">
        <f aca="false">IF(AND(ISNUMBER($BW1766),ISNUMBER($BX1766)),MIN(1,MAX(0,($BX1766-2019+1)/($BX1766-$BW1766+1))),"")</f>
        <v>0.333333333333333</v>
      </c>
      <c r="AA1766" s="0" t="n">
        <f aca="false">IF(ISNUMBER($BX1766),IF($BX1766&gt;=2017,1,0),"")</f>
        <v>1</v>
      </c>
      <c r="AB1766" s="0" t="n">
        <f aca="false">IF(ISNUMBER($BX1766),IF($BX1766&gt;=2018,1,0),"")</f>
        <v>1</v>
      </c>
      <c r="AC1766" s="0" t="n">
        <f aca="false">IF(ISNUMBER($BX1766),IF($BX1766&gt;=2019,1,0),"")</f>
        <v>1</v>
      </c>
      <c r="AD1766" s="0" t="n">
        <f aca="false">IF($L1766&lt;&gt;"",IF($L1766&gt;2013,1,0),"")</f>
        <v>1</v>
      </c>
      <c r="AE1766" s="0" t="n">
        <f aca="false">IF($L1766&lt;&gt;"",1+IF($L1766&gt;2011,1,0)+IF($L1766&gt;2014,1,0),"")</f>
        <v>3</v>
      </c>
      <c r="AF1766" s="0" t="s">
        <v>747</v>
      </c>
      <c r="AG1766" s="0" t="s">
        <v>436</v>
      </c>
      <c r="AH1766" s="0" t="s">
        <v>89</v>
      </c>
      <c r="AI1766" s="0" t="s">
        <v>90</v>
      </c>
      <c r="AJ1766" s="0" t="s">
        <v>90</v>
      </c>
      <c r="AK1766" s="0" t="str">
        <f aca="false">IF(AND($CF1766&lt;&gt;"",IFERROR(INDEX(subsample_country_map!$B:$B,MATCH($CF1766,subsample_country_map!$A:$A,0)),"")&lt;&gt;""),INDEX(subsample_country_map!$B:$B,MATCH($CF1766,subsample_country_map!$A:$A,0)),INDEX(lookup!$AA:$AA,MATCH($A1766,lookup!$A:$A,0)))</f>
        <v>99_NCE</v>
      </c>
      <c r="AL1766" s="0" t="str">
        <f aca="false">IF(AND($CF1766&lt;&gt;"",IFERROR(INDEX(subsample_country_map!$C:$C,MATCH($CF1766,subsample_country_map!$A:$A,0)),"")&lt;&gt;""),INDEX(subsample_country_map!$C:$C,MATCH($CF1766,subsample_country_map!$A:$A,0)),INDEX(lookup!$AB:$AB,MATCH($A1766,lookup!$A:$A,0)))</f>
        <v>99_NCE</v>
      </c>
      <c r="AM1766" s="0" t="str">
        <f aca="false">IF(AND($CF1766&lt;&gt;"",IFERROR(INDEX(subsample_country_map!$D:$D,MATCH($CF1766,subsample_country_map!$A:$A,0)),"")&lt;&gt;""),INDEX(subsample_country_map!$D:$D,MATCH($CF1766,subsample_country_map!$A:$A,0)),INDEX(lookup!$AC:$AC,MATCH($A1766,lookup!$A:$A,0)))</f>
        <v>99_NCE</v>
      </c>
      <c r="AN1766" s="0" t="str">
        <f aca="false">IF(AND($CF1766&lt;&gt;"",IFERROR(INDEX(subsample_country_map!$E:$E,MATCH($CF1766,subsample_country_map!$A:$A,0)),"")&lt;&gt;""),INDEX(subsample_country_map!$E:$E,MATCH($CF1766,subsample_country_map!$A:$A,0)),INDEX(lookup!$AD:$AD,MATCH($A1766,lookup!$A:$A,0)))</f>
        <v>99_NCE</v>
      </c>
      <c r="AO1766" s="0" t="str">
        <f aca="false">INDEX(lookup!$Y:$Y,MATCH($A1766,lookup!$A:$A,0))</f>
        <v>0_published</v>
      </c>
      <c r="AP1766" s="0" t="str">
        <f aca="false">INDEX(lookup!$Z:$Z,MATCH($A1766,lookup!$A:$A,0))</f>
        <v>1_VHB high</v>
      </c>
      <c r="AQ1766" s="0" t="str">
        <f aca="false">INDEX(lookup!$W:$W,MATCH($A1766,lookup!$A:$A,0))</f>
        <v>1_fin/acc/econ</v>
      </c>
      <c r="AS1766" s="0" t="s">
        <v>91</v>
      </c>
      <c r="AT1766" s="0" t="s">
        <v>111</v>
      </c>
      <c r="AU1766" s="0" t="s">
        <v>93</v>
      </c>
      <c r="AV1766" s="0" t="s">
        <v>1186</v>
      </c>
      <c r="AW1766" s="0" t="s">
        <v>4749</v>
      </c>
      <c r="BA1766" s="0" t="n">
        <v>414</v>
      </c>
      <c r="BB1766" s="0" t="s">
        <v>96</v>
      </c>
      <c r="BC1766" s="0" t="s">
        <v>358</v>
      </c>
      <c r="BD1766" s="0" t="s">
        <v>142</v>
      </c>
      <c r="BE1766" s="0" t="s">
        <v>33</v>
      </c>
      <c r="BF1766" s="0" t="s">
        <v>6314</v>
      </c>
      <c r="BI1766" s="0" t="s">
        <v>208</v>
      </c>
      <c r="BJ1766" s="0" t="s">
        <v>6314</v>
      </c>
      <c r="BK1766" s="0" t="s">
        <v>399</v>
      </c>
      <c r="BL1766" s="0" t="s">
        <v>6315</v>
      </c>
      <c r="BM1766" s="0" t="s">
        <v>6261</v>
      </c>
      <c r="BN1766" s="0" t="s">
        <v>6262</v>
      </c>
      <c r="BO1766" s="0" t="s">
        <v>105</v>
      </c>
      <c r="BP1766" s="0" t="s">
        <v>6258</v>
      </c>
      <c r="BQ1766" s="0" t="s">
        <v>127</v>
      </c>
      <c r="BT1766" s="0" t="n">
        <v>0</v>
      </c>
      <c r="BU1766" s="0" t="s">
        <v>6263</v>
      </c>
      <c r="BW1766" s="0" t="n">
        <v>2015</v>
      </c>
      <c r="BX1766" s="0" t="n">
        <v>2020</v>
      </c>
      <c r="BY1766" s="0" t="s">
        <v>6264</v>
      </c>
      <c r="BZ1766" s="0" t="n">
        <v>2017.5</v>
      </c>
      <c r="CA1766" s="0" t="n">
        <v>0.833333333333333</v>
      </c>
      <c r="CB1766" s="0" t="n">
        <v>1</v>
      </c>
      <c r="CC1766" s="0" t="n">
        <v>1</v>
      </c>
      <c r="CD1766" s="0" t="n">
        <v>-0.191324289694079</v>
      </c>
      <c r="CE1766" s="0" t="n">
        <v>1</v>
      </c>
    </row>
    <row r="1767" customFormat="false" ht="15" hidden="false" customHeight="false" outlineLevel="0" collapsed="false">
      <c r="A1767" s="0" t="s">
        <v>6258</v>
      </c>
      <c r="B1767" s="0" t="n">
        <v>3072</v>
      </c>
      <c r="C1767" s="0" t="n">
        <v>0.0245662431346381</v>
      </c>
      <c r="D1767" s="0" t="n">
        <v>414</v>
      </c>
      <c r="E1767" s="0" t="n">
        <f aca="false">IF(ISNUMBER($BA1767),$BA1767,IF(AND(ISNUMBER($D1767),ISNUMBER($BW1767),ISNUMBER($BX1767)),$D1767*($BX1767-$BW1767+1),""))</f>
        <v>414</v>
      </c>
      <c r="H1767" s="0" t="s">
        <v>118</v>
      </c>
      <c r="I1767" s="0" t="s">
        <v>344</v>
      </c>
      <c r="J1767" s="0" t="n">
        <f aca="false">IF($BW1767&lt;&gt;"",$BW1767,"")</f>
        <v>2015</v>
      </c>
      <c r="K1767" s="0" t="n">
        <f aca="false">IF($BX1767&lt;&gt;"",$BX1767,"")</f>
        <v>2020</v>
      </c>
      <c r="L1767" s="0" t="n">
        <f aca="false">IF(AND(ISNUMBER($BW1767),ISNUMBER($BX1767)),($BW1767+$BX1767)/2,"")</f>
        <v>2017.5</v>
      </c>
      <c r="M1767" s="0" t="n">
        <f aca="false">IF($L1767&lt;&gt;"",$L1767,"")</f>
        <v>2017.5</v>
      </c>
      <c r="N1767" s="0" t="n">
        <f aca="false">IF(AND(ISNUMBER($BW1767),ISNUMBER($BX1767)),MIN(1,MAX(0,($BX1767-2016+1)/($BX1767-$BW1767+1))),"")</f>
        <v>0.833333333333333</v>
      </c>
      <c r="O1767" s="0" t="n">
        <f aca="false">IF(AND(ISNUMBER($BW1767),ISNUMBER($BX1767)),MIN(1,MAX(0,($BX1767-2017+1)/($BX1767-$BW1767+1))),"")</f>
        <v>0.666666666666667</v>
      </c>
      <c r="P1767" s="0" t="n">
        <f aca="false">IF(AND(ISNUMBER($BW1767),ISNUMBER($BX1767)),MIN(1,MAX(0,($BX1767-2018+1)/($BX1767-$BW1767+1))),"")</f>
        <v>0.5</v>
      </c>
      <c r="Q1767" s="0" t="n">
        <f aca="false">IF(AND(ISNUMBER($BW1767),ISNUMBER($BX1767)),MIN(1,MAX(0,($BX1767-2019+1)/($BX1767-$BW1767+1))),"")</f>
        <v>0.333333333333333</v>
      </c>
      <c r="R1767" s="0" t="n">
        <f aca="false">IF(AND(ISNUMBER($BW1767),ISNUMBER($BX1767)),MIN(1,MAX(0,($BX1767-2016+1)/($BX1767-$BW1767+1))),"")</f>
        <v>0.833333333333333</v>
      </c>
      <c r="S1767" s="0" t="n">
        <f aca="false">IF($L1767&lt;&gt;"",IF($L1767&gt;=2015.5,1,0),"")</f>
        <v>1</v>
      </c>
      <c r="T1767" s="0" t="n">
        <f aca="false">IF($L1767&lt;&gt;"",IF($L1767&gt;=2016,1,0),"")</f>
        <v>1</v>
      </c>
      <c r="U1767" s="0" t="n">
        <f aca="false">IF(ISNUMBER($BX1767),IF($BX1767&gt;=2016,1,0),"")</f>
        <v>1</v>
      </c>
      <c r="V1767" s="0" t="n">
        <f aca="false">IF(ISNUMBER($BW1767),IF($BW1767&gt;=2016,1,0),"")</f>
        <v>0</v>
      </c>
      <c r="W1767" s="0" t="str">
        <f aca="false">IF(AND(ISNUMBER($BW1767),ISNUMBER($BX1767)),IF($BW1767&gt;=2016,"post-only",IF($BX1767&lt;2016,"pre-only","mixed")),"")</f>
        <v>mixed</v>
      </c>
      <c r="X1767" s="0" t="n">
        <f aca="false">IF(AND(ISNUMBER($BW1767),ISNUMBER($BX1767)),MIN(1,MAX(0,($BX1767-2017+1)/($BX1767-$BW1767+1))),"")</f>
        <v>0.666666666666667</v>
      </c>
      <c r="Y1767" s="0" t="n">
        <f aca="false">IF(AND(ISNUMBER($BW1767),ISNUMBER($BX1767)),MIN(1,MAX(0,($BX1767-2018+1)/($BX1767-$BW1767+1))),"")</f>
        <v>0.5</v>
      </c>
      <c r="Z1767" s="0" t="n">
        <f aca="false">IF(AND(ISNUMBER($BW1767),ISNUMBER($BX1767)),MIN(1,MAX(0,($BX1767-2019+1)/($BX1767-$BW1767+1))),"")</f>
        <v>0.333333333333333</v>
      </c>
      <c r="AA1767" s="0" t="n">
        <f aca="false">IF(ISNUMBER($BX1767),IF($BX1767&gt;=2017,1,0),"")</f>
        <v>1</v>
      </c>
      <c r="AB1767" s="0" t="n">
        <f aca="false">IF(ISNUMBER($BX1767),IF($BX1767&gt;=2018,1,0),"")</f>
        <v>1</v>
      </c>
      <c r="AC1767" s="0" t="n">
        <f aca="false">IF(ISNUMBER($BX1767),IF($BX1767&gt;=2019,1,0),"")</f>
        <v>1</v>
      </c>
      <c r="AD1767" s="0" t="n">
        <f aca="false">IF($L1767&lt;&gt;"",IF($L1767&gt;2013,1,0),"")</f>
        <v>1</v>
      </c>
      <c r="AE1767" s="0" t="n">
        <f aca="false">IF($L1767&lt;&gt;"",1+IF($L1767&gt;2011,1,0)+IF($L1767&gt;2014,1,0),"")</f>
        <v>3</v>
      </c>
      <c r="AF1767" s="0" t="s">
        <v>747</v>
      </c>
      <c r="AG1767" s="0" t="s">
        <v>88</v>
      </c>
      <c r="AH1767" s="0" t="s">
        <v>89</v>
      </c>
      <c r="AI1767" s="0" t="s">
        <v>90</v>
      </c>
      <c r="AJ1767" s="0" t="s">
        <v>90</v>
      </c>
      <c r="AK1767" s="0" t="str">
        <f aca="false">IF(AND($CF1767&lt;&gt;"",IFERROR(INDEX(subsample_country_map!$B:$B,MATCH($CF1767,subsample_country_map!$A:$A,0)),"")&lt;&gt;""),INDEX(subsample_country_map!$B:$B,MATCH($CF1767,subsample_country_map!$A:$A,0)),INDEX(lookup!$AA:$AA,MATCH($A1767,lookup!$A:$A,0)))</f>
        <v>99_NCE</v>
      </c>
      <c r="AL1767" s="0" t="str">
        <f aca="false">IF(AND($CF1767&lt;&gt;"",IFERROR(INDEX(subsample_country_map!$C:$C,MATCH($CF1767,subsample_country_map!$A:$A,0)),"")&lt;&gt;""),INDEX(subsample_country_map!$C:$C,MATCH($CF1767,subsample_country_map!$A:$A,0)),INDEX(lookup!$AB:$AB,MATCH($A1767,lookup!$A:$A,0)))</f>
        <v>99_NCE</v>
      </c>
      <c r="AM1767" s="0" t="str">
        <f aca="false">IF(AND($CF1767&lt;&gt;"",IFERROR(INDEX(subsample_country_map!$D:$D,MATCH($CF1767,subsample_country_map!$A:$A,0)),"")&lt;&gt;""),INDEX(subsample_country_map!$D:$D,MATCH($CF1767,subsample_country_map!$A:$A,0)),INDEX(lookup!$AC:$AC,MATCH($A1767,lookup!$A:$A,0)))</f>
        <v>99_NCE</v>
      </c>
      <c r="AN1767" s="0" t="str">
        <f aca="false">IF(AND($CF1767&lt;&gt;"",IFERROR(INDEX(subsample_country_map!$E:$E,MATCH($CF1767,subsample_country_map!$A:$A,0)),"")&lt;&gt;""),INDEX(subsample_country_map!$E:$E,MATCH($CF1767,subsample_country_map!$A:$A,0)),INDEX(lookup!$AD:$AD,MATCH($A1767,lookup!$A:$A,0)))</f>
        <v>99_NCE</v>
      </c>
      <c r="AO1767" s="0" t="str">
        <f aca="false">INDEX(lookup!$Y:$Y,MATCH($A1767,lookup!$A:$A,0))</f>
        <v>0_published</v>
      </c>
      <c r="AP1767" s="0" t="str">
        <f aca="false">INDEX(lookup!$Z:$Z,MATCH($A1767,lookup!$A:$A,0))</f>
        <v>1_VHB high</v>
      </c>
      <c r="AQ1767" s="0" t="str">
        <f aca="false">INDEX(lookup!$W:$W,MATCH($A1767,lookup!$A:$A,0))</f>
        <v>1_fin/acc/econ</v>
      </c>
      <c r="AS1767" s="0" t="s">
        <v>91</v>
      </c>
      <c r="AT1767" s="0" t="s">
        <v>397</v>
      </c>
      <c r="AU1767" s="0" t="s">
        <v>93</v>
      </c>
      <c r="AV1767" s="0" t="s">
        <v>1455</v>
      </c>
      <c r="AW1767" s="0" t="s">
        <v>4363</v>
      </c>
      <c r="BA1767" s="0" t="n">
        <v>414</v>
      </c>
      <c r="BB1767" s="0" t="s">
        <v>96</v>
      </c>
      <c r="BC1767" s="0" t="s">
        <v>358</v>
      </c>
      <c r="BD1767" s="0" t="s">
        <v>142</v>
      </c>
      <c r="BE1767" s="0" t="s">
        <v>33</v>
      </c>
      <c r="BF1767" s="0" t="s">
        <v>6314</v>
      </c>
      <c r="BI1767" s="0" t="s">
        <v>208</v>
      </c>
      <c r="BJ1767" s="0" t="s">
        <v>6314</v>
      </c>
      <c r="BK1767" s="0" t="s">
        <v>399</v>
      </c>
      <c r="BL1767" s="0" t="s">
        <v>6316</v>
      </c>
      <c r="BM1767" s="0" t="s">
        <v>6266</v>
      </c>
      <c r="BN1767" s="0" t="s">
        <v>6262</v>
      </c>
      <c r="BO1767" s="0" t="s">
        <v>105</v>
      </c>
      <c r="BP1767" s="0" t="s">
        <v>6258</v>
      </c>
      <c r="BQ1767" s="0" t="s">
        <v>127</v>
      </c>
      <c r="BT1767" s="0" t="n">
        <v>0</v>
      </c>
      <c r="BU1767" s="0" t="s">
        <v>6263</v>
      </c>
      <c r="BW1767" s="0" t="n">
        <v>2015</v>
      </c>
      <c r="BX1767" s="0" t="n">
        <v>2020</v>
      </c>
      <c r="BY1767" s="0" t="s">
        <v>6264</v>
      </c>
      <c r="BZ1767" s="0" t="n">
        <v>2017.5</v>
      </c>
      <c r="CA1767" s="0" t="n">
        <v>0.833333333333333</v>
      </c>
      <c r="CB1767" s="0" t="n">
        <v>1</v>
      </c>
      <c r="CC1767" s="0" t="n">
        <v>1</v>
      </c>
      <c r="CD1767" s="0" t="n">
        <v>0.0245711868365918</v>
      </c>
      <c r="CE1767" s="0" t="n">
        <v>1</v>
      </c>
    </row>
    <row r="1768" customFormat="false" ht="15" hidden="false" customHeight="false" outlineLevel="0" collapsed="false">
      <c r="A1768" s="0" t="s">
        <v>6258</v>
      </c>
      <c r="B1768" s="0" t="n">
        <v>3073</v>
      </c>
      <c r="C1768" s="0" t="n">
        <v>0.0289187692028881</v>
      </c>
      <c r="D1768" s="0" t="n">
        <v>531</v>
      </c>
      <c r="E1768" s="0" t="n">
        <f aca="false">IF(ISNUMBER($BA1768),$BA1768,IF(AND(ISNUMBER($D1768),ISNUMBER($BW1768),ISNUMBER($BX1768)),$D1768*($BX1768-$BW1768+1),""))</f>
        <v>531</v>
      </c>
      <c r="H1768" s="0" t="s">
        <v>118</v>
      </c>
      <c r="I1768" s="0" t="s">
        <v>344</v>
      </c>
      <c r="J1768" s="0" t="n">
        <f aca="false">IF($BW1768&lt;&gt;"",$BW1768,"")</f>
        <v>2015</v>
      </c>
      <c r="K1768" s="0" t="n">
        <f aca="false">IF($BX1768&lt;&gt;"",$BX1768,"")</f>
        <v>2020</v>
      </c>
      <c r="L1768" s="0" t="n">
        <f aca="false">IF(AND(ISNUMBER($BW1768),ISNUMBER($BX1768)),($BW1768+$BX1768)/2,"")</f>
        <v>2017.5</v>
      </c>
      <c r="M1768" s="0" t="n">
        <f aca="false">IF($L1768&lt;&gt;"",$L1768,"")</f>
        <v>2017.5</v>
      </c>
      <c r="N1768" s="0" t="n">
        <f aca="false">IF(AND(ISNUMBER($BW1768),ISNUMBER($BX1768)),MIN(1,MAX(0,($BX1768-2016+1)/($BX1768-$BW1768+1))),"")</f>
        <v>0.833333333333333</v>
      </c>
      <c r="O1768" s="0" t="n">
        <f aca="false">IF(AND(ISNUMBER($BW1768),ISNUMBER($BX1768)),MIN(1,MAX(0,($BX1768-2017+1)/($BX1768-$BW1768+1))),"")</f>
        <v>0.666666666666667</v>
      </c>
      <c r="P1768" s="0" t="n">
        <f aca="false">IF(AND(ISNUMBER($BW1768),ISNUMBER($BX1768)),MIN(1,MAX(0,($BX1768-2018+1)/($BX1768-$BW1768+1))),"")</f>
        <v>0.5</v>
      </c>
      <c r="Q1768" s="0" t="n">
        <f aca="false">IF(AND(ISNUMBER($BW1768),ISNUMBER($BX1768)),MIN(1,MAX(0,($BX1768-2019+1)/($BX1768-$BW1768+1))),"")</f>
        <v>0.333333333333333</v>
      </c>
      <c r="R1768" s="0" t="n">
        <f aca="false">IF(AND(ISNUMBER($BW1768),ISNUMBER($BX1768)),MIN(1,MAX(0,($BX1768-2016+1)/($BX1768-$BW1768+1))),"")</f>
        <v>0.833333333333333</v>
      </c>
      <c r="S1768" s="0" t="n">
        <f aca="false">IF($L1768&lt;&gt;"",IF($L1768&gt;=2015.5,1,0),"")</f>
        <v>1</v>
      </c>
      <c r="T1768" s="0" t="n">
        <f aca="false">IF($L1768&lt;&gt;"",IF($L1768&gt;=2016,1,0),"")</f>
        <v>1</v>
      </c>
      <c r="U1768" s="0" t="n">
        <f aca="false">IF(ISNUMBER($BX1768),IF($BX1768&gt;=2016,1,0),"")</f>
        <v>1</v>
      </c>
      <c r="V1768" s="0" t="n">
        <f aca="false">IF(ISNUMBER($BW1768),IF($BW1768&gt;=2016,1,0),"")</f>
        <v>0</v>
      </c>
      <c r="W1768" s="0" t="str">
        <f aca="false">IF(AND(ISNUMBER($BW1768),ISNUMBER($BX1768)),IF($BW1768&gt;=2016,"post-only",IF($BX1768&lt;2016,"pre-only","mixed")),"")</f>
        <v>mixed</v>
      </c>
      <c r="X1768" s="0" t="n">
        <f aca="false">IF(AND(ISNUMBER($BW1768),ISNUMBER($BX1768)),MIN(1,MAX(0,($BX1768-2017+1)/($BX1768-$BW1768+1))),"")</f>
        <v>0.666666666666667</v>
      </c>
      <c r="Y1768" s="0" t="n">
        <f aca="false">IF(AND(ISNUMBER($BW1768),ISNUMBER($BX1768)),MIN(1,MAX(0,($BX1768-2018+1)/($BX1768-$BW1768+1))),"")</f>
        <v>0.5</v>
      </c>
      <c r="Z1768" s="0" t="n">
        <f aca="false">IF(AND(ISNUMBER($BW1768),ISNUMBER($BX1768)),MIN(1,MAX(0,($BX1768-2019+1)/($BX1768-$BW1768+1))),"")</f>
        <v>0.333333333333333</v>
      </c>
      <c r="AA1768" s="0" t="n">
        <f aca="false">IF(ISNUMBER($BX1768),IF($BX1768&gt;=2017,1,0),"")</f>
        <v>1</v>
      </c>
      <c r="AB1768" s="0" t="n">
        <f aca="false">IF(ISNUMBER($BX1768),IF($BX1768&gt;=2018,1,0),"")</f>
        <v>1</v>
      </c>
      <c r="AC1768" s="0" t="n">
        <f aca="false">IF(ISNUMBER($BX1768),IF($BX1768&gt;=2019,1,0),"")</f>
        <v>1</v>
      </c>
      <c r="AD1768" s="0" t="n">
        <f aca="false">IF($L1768&lt;&gt;"",IF($L1768&gt;2013,1,0),"")</f>
        <v>1</v>
      </c>
      <c r="AE1768" s="0" t="n">
        <f aca="false">IF($L1768&lt;&gt;"",1+IF($L1768&gt;2011,1,0)+IF($L1768&gt;2014,1,0),"")</f>
        <v>3</v>
      </c>
      <c r="AF1768" s="0" t="s">
        <v>747</v>
      </c>
      <c r="AG1768" s="0" t="s">
        <v>436</v>
      </c>
      <c r="AH1768" s="0" t="s">
        <v>89</v>
      </c>
      <c r="AI1768" s="0" t="s">
        <v>90</v>
      </c>
      <c r="AJ1768" s="0" t="s">
        <v>90</v>
      </c>
      <c r="AK1768" s="0" t="str">
        <f aca="false">IF(AND($CF1768&lt;&gt;"",IFERROR(INDEX(subsample_country_map!$B:$B,MATCH($CF1768,subsample_country_map!$A:$A,0)),"")&lt;&gt;""),INDEX(subsample_country_map!$B:$B,MATCH($CF1768,subsample_country_map!$A:$A,0)),INDEX(lookup!$AA:$AA,MATCH($A1768,lookup!$A:$A,0)))</f>
        <v>99_NCE</v>
      </c>
      <c r="AL1768" s="0" t="str">
        <f aca="false">IF(AND($CF1768&lt;&gt;"",IFERROR(INDEX(subsample_country_map!$C:$C,MATCH($CF1768,subsample_country_map!$A:$A,0)),"")&lt;&gt;""),INDEX(subsample_country_map!$C:$C,MATCH($CF1768,subsample_country_map!$A:$A,0)),INDEX(lookup!$AB:$AB,MATCH($A1768,lookup!$A:$A,0)))</f>
        <v>99_NCE</v>
      </c>
      <c r="AM1768" s="0" t="str">
        <f aca="false">IF(AND($CF1768&lt;&gt;"",IFERROR(INDEX(subsample_country_map!$D:$D,MATCH($CF1768,subsample_country_map!$A:$A,0)),"")&lt;&gt;""),INDEX(subsample_country_map!$D:$D,MATCH($CF1768,subsample_country_map!$A:$A,0)),INDEX(lookup!$AC:$AC,MATCH($A1768,lookup!$A:$A,0)))</f>
        <v>99_NCE</v>
      </c>
      <c r="AN1768" s="0" t="str">
        <f aca="false">IF(AND($CF1768&lt;&gt;"",IFERROR(INDEX(subsample_country_map!$E:$E,MATCH($CF1768,subsample_country_map!$A:$A,0)),"")&lt;&gt;""),INDEX(subsample_country_map!$E:$E,MATCH($CF1768,subsample_country_map!$A:$A,0)),INDEX(lookup!$AD:$AD,MATCH($A1768,lookup!$A:$A,0)))</f>
        <v>99_NCE</v>
      </c>
      <c r="AO1768" s="0" t="str">
        <f aca="false">INDEX(lookup!$Y:$Y,MATCH($A1768,lookup!$A:$A,0))</f>
        <v>0_published</v>
      </c>
      <c r="AP1768" s="0" t="str">
        <f aca="false">INDEX(lookup!$Z:$Z,MATCH($A1768,lookup!$A:$A,0))</f>
        <v>1_VHB high</v>
      </c>
      <c r="AQ1768" s="0" t="str">
        <f aca="false">INDEX(lookup!$W:$W,MATCH($A1768,lookup!$A:$A,0))</f>
        <v>1_fin/acc/econ</v>
      </c>
      <c r="AS1768" s="0" t="s">
        <v>91</v>
      </c>
      <c r="AT1768" s="0" t="s">
        <v>111</v>
      </c>
      <c r="AU1768" s="0" t="s">
        <v>93</v>
      </c>
      <c r="AV1768" s="0" t="s">
        <v>6270</v>
      </c>
      <c r="AW1768" s="0" t="s">
        <v>4749</v>
      </c>
      <c r="BA1768" s="0" t="n">
        <v>531</v>
      </c>
      <c r="BB1768" s="0" t="s">
        <v>96</v>
      </c>
      <c r="BC1768" s="0" t="s">
        <v>358</v>
      </c>
      <c r="BD1768" s="0" t="s">
        <v>142</v>
      </c>
      <c r="BE1768" s="0" t="s">
        <v>33</v>
      </c>
      <c r="BF1768" s="0" t="s">
        <v>2629</v>
      </c>
      <c r="BI1768" s="0" t="s">
        <v>208</v>
      </c>
      <c r="BJ1768" s="0" t="s">
        <v>2629</v>
      </c>
      <c r="BK1768" s="0" t="s">
        <v>399</v>
      </c>
      <c r="BL1768" s="0" t="s">
        <v>6317</v>
      </c>
      <c r="BM1768" s="0" t="s">
        <v>6261</v>
      </c>
      <c r="BN1768" s="0" t="s">
        <v>6262</v>
      </c>
      <c r="BO1768" s="0" t="s">
        <v>105</v>
      </c>
      <c r="BP1768" s="0" t="s">
        <v>6258</v>
      </c>
      <c r="BQ1768" s="0" t="s">
        <v>127</v>
      </c>
      <c r="BT1768" s="0" t="n">
        <v>0</v>
      </c>
      <c r="BU1768" s="0" t="s">
        <v>6263</v>
      </c>
      <c r="BW1768" s="0" t="n">
        <v>2015</v>
      </c>
      <c r="BX1768" s="0" t="n">
        <v>2020</v>
      </c>
      <c r="BY1768" s="0" t="s">
        <v>6264</v>
      </c>
      <c r="BZ1768" s="0" t="n">
        <v>2017.5</v>
      </c>
      <c r="CA1768" s="0" t="n">
        <v>0.833333333333333</v>
      </c>
      <c r="CB1768" s="0" t="n">
        <v>1</v>
      </c>
      <c r="CC1768" s="0" t="n">
        <v>1</v>
      </c>
      <c r="CD1768" s="0" t="n">
        <v>0.0289268347931463</v>
      </c>
      <c r="CE1768" s="0" t="n">
        <v>1</v>
      </c>
    </row>
    <row r="1769" customFormat="false" ht="15" hidden="false" customHeight="false" outlineLevel="0" collapsed="false">
      <c r="A1769" s="0" t="s">
        <v>6258</v>
      </c>
      <c r="B1769" s="0" t="n">
        <v>3074</v>
      </c>
      <c r="C1769" s="0" t="n">
        <v>-0.043355498476206</v>
      </c>
      <c r="D1769" s="0" t="n">
        <v>531</v>
      </c>
      <c r="E1769" s="0" t="n">
        <f aca="false">IF(ISNUMBER($BA1769),$BA1769,IF(AND(ISNUMBER($D1769),ISNUMBER($BW1769),ISNUMBER($BX1769)),$D1769*($BX1769-$BW1769+1),""))</f>
        <v>531</v>
      </c>
      <c r="H1769" s="0" t="s">
        <v>118</v>
      </c>
      <c r="I1769" s="0" t="s">
        <v>344</v>
      </c>
      <c r="J1769" s="0" t="n">
        <f aca="false">IF($BW1769&lt;&gt;"",$BW1769,"")</f>
        <v>2015</v>
      </c>
      <c r="K1769" s="0" t="n">
        <f aca="false">IF($BX1769&lt;&gt;"",$BX1769,"")</f>
        <v>2020</v>
      </c>
      <c r="L1769" s="0" t="n">
        <f aca="false">IF(AND(ISNUMBER($BW1769),ISNUMBER($BX1769)),($BW1769+$BX1769)/2,"")</f>
        <v>2017.5</v>
      </c>
      <c r="M1769" s="0" t="n">
        <f aca="false">IF($L1769&lt;&gt;"",$L1769,"")</f>
        <v>2017.5</v>
      </c>
      <c r="N1769" s="0" t="n">
        <f aca="false">IF(AND(ISNUMBER($BW1769),ISNUMBER($BX1769)),MIN(1,MAX(0,($BX1769-2016+1)/($BX1769-$BW1769+1))),"")</f>
        <v>0.833333333333333</v>
      </c>
      <c r="O1769" s="0" t="n">
        <f aca="false">IF(AND(ISNUMBER($BW1769),ISNUMBER($BX1769)),MIN(1,MAX(0,($BX1769-2017+1)/($BX1769-$BW1769+1))),"")</f>
        <v>0.666666666666667</v>
      </c>
      <c r="P1769" s="0" t="n">
        <f aca="false">IF(AND(ISNUMBER($BW1769),ISNUMBER($BX1769)),MIN(1,MAX(0,($BX1769-2018+1)/($BX1769-$BW1769+1))),"")</f>
        <v>0.5</v>
      </c>
      <c r="Q1769" s="0" t="n">
        <f aca="false">IF(AND(ISNUMBER($BW1769),ISNUMBER($BX1769)),MIN(1,MAX(0,($BX1769-2019+1)/($BX1769-$BW1769+1))),"")</f>
        <v>0.333333333333333</v>
      </c>
      <c r="R1769" s="0" t="n">
        <f aca="false">IF(AND(ISNUMBER($BW1769),ISNUMBER($BX1769)),MIN(1,MAX(0,($BX1769-2016+1)/($BX1769-$BW1769+1))),"")</f>
        <v>0.833333333333333</v>
      </c>
      <c r="S1769" s="0" t="n">
        <f aca="false">IF($L1769&lt;&gt;"",IF($L1769&gt;=2015.5,1,0),"")</f>
        <v>1</v>
      </c>
      <c r="T1769" s="0" t="n">
        <f aca="false">IF($L1769&lt;&gt;"",IF($L1769&gt;=2016,1,0),"")</f>
        <v>1</v>
      </c>
      <c r="U1769" s="0" t="n">
        <f aca="false">IF(ISNUMBER($BX1769),IF($BX1769&gt;=2016,1,0),"")</f>
        <v>1</v>
      </c>
      <c r="V1769" s="0" t="n">
        <f aca="false">IF(ISNUMBER($BW1769),IF($BW1769&gt;=2016,1,0),"")</f>
        <v>0</v>
      </c>
      <c r="W1769" s="0" t="str">
        <f aca="false">IF(AND(ISNUMBER($BW1769),ISNUMBER($BX1769)),IF($BW1769&gt;=2016,"post-only",IF($BX1769&lt;2016,"pre-only","mixed")),"")</f>
        <v>mixed</v>
      </c>
      <c r="X1769" s="0" t="n">
        <f aca="false">IF(AND(ISNUMBER($BW1769),ISNUMBER($BX1769)),MIN(1,MAX(0,($BX1769-2017+1)/($BX1769-$BW1769+1))),"")</f>
        <v>0.666666666666667</v>
      </c>
      <c r="Y1769" s="0" t="n">
        <f aca="false">IF(AND(ISNUMBER($BW1769),ISNUMBER($BX1769)),MIN(1,MAX(0,($BX1769-2018+1)/($BX1769-$BW1769+1))),"")</f>
        <v>0.5</v>
      </c>
      <c r="Z1769" s="0" t="n">
        <f aca="false">IF(AND(ISNUMBER($BW1769),ISNUMBER($BX1769)),MIN(1,MAX(0,($BX1769-2019+1)/($BX1769-$BW1769+1))),"")</f>
        <v>0.333333333333333</v>
      </c>
      <c r="AA1769" s="0" t="n">
        <f aca="false">IF(ISNUMBER($BX1769),IF($BX1769&gt;=2017,1,0),"")</f>
        <v>1</v>
      </c>
      <c r="AB1769" s="0" t="n">
        <f aca="false">IF(ISNUMBER($BX1769),IF($BX1769&gt;=2018,1,0),"")</f>
        <v>1</v>
      </c>
      <c r="AC1769" s="0" t="n">
        <f aca="false">IF(ISNUMBER($BX1769),IF($BX1769&gt;=2019,1,0),"")</f>
        <v>1</v>
      </c>
      <c r="AD1769" s="0" t="n">
        <f aca="false">IF($L1769&lt;&gt;"",IF($L1769&gt;2013,1,0),"")</f>
        <v>1</v>
      </c>
      <c r="AE1769" s="0" t="n">
        <f aca="false">IF($L1769&lt;&gt;"",1+IF($L1769&gt;2011,1,0)+IF($L1769&gt;2014,1,0),"")</f>
        <v>3</v>
      </c>
      <c r="AF1769" s="0" t="s">
        <v>747</v>
      </c>
      <c r="AG1769" s="0" t="s">
        <v>88</v>
      </c>
      <c r="AH1769" s="0" t="s">
        <v>89</v>
      </c>
      <c r="AI1769" s="0" t="s">
        <v>90</v>
      </c>
      <c r="AJ1769" s="0" t="s">
        <v>90</v>
      </c>
      <c r="AK1769" s="0" t="str">
        <f aca="false">IF(AND($CF1769&lt;&gt;"",IFERROR(INDEX(subsample_country_map!$B:$B,MATCH($CF1769,subsample_country_map!$A:$A,0)),"")&lt;&gt;""),INDEX(subsample_country_map!$B:$B,MATCH($CF1769,subsample_country_map!$A:$A,0)),INDEX(lookup!$AA:$AA,MATCH($A1769,lookup!$A:$A,0)))</f>
        <v>99_NCE</v>
      </c>
      <c r="AL1769" s="0" t="str">
        <f aca="false">IF(AND($CF1769&lt;&gt;"",IFERROR(INDEX(subsample_country_map!$C:$C,MATCH($CF1769,subsample_country_map!$A:$A,0)),"")&lt;&gt;""),INDEX(subsample_country_map!$C:$C,MATCH($CF1769,subsample_country_map!$A:$A,0)),INDEX(lookup!$AB:$AB,MATCH($A1769,lookup!$A:$A,0)))</f>
        <v>99_NCE</v>
      </c>
      <c r="AM1769" s="0" t="str">
        <f aca="false">IF(AND($CF1769&lt;&gt;"",IFERROR(INDEX(subsample_country_map!$D:$D,MATCH($CF1769,subsample_country_map!$A:$A,0)),"")&lt;&gt;""),INDEX(subsample_country_map!$D:$D,MATCH($CF1769,subsample_country_map!$A:$A,0)),INDEX(lookup!$AC:$AC,MATCH($A1769,lookup!$A:$A,0)))</f>
        <v>99_NCE</v>
      </c>
      <c r="AN1769" s="0" t="str">
        <f aca="false">IF(AND($CF1769&lt;&gt;"",IFERROR(INDEX(subsample_country_map!$E:$E,MATCH($CF1769,subsample_country_map!$A:$A,0)),"")&lt;&gt;""),INDEX(subsample_country_map!$E:$E,MATCH($CF1769,subsample_country_map!$A:$A,0)),INDEX(lookup!$AD:$AD,MATCH($A1769,lookup!$A:$A,0)))</f>
        <v>99_NCE</v>
      </c>
      <c r="AO1769" s="0" t="str">
        <f aca="false">INDEX(lookup!$Y:$Y,MATCH($A1769,lookup!$A:$A,0))</f>
        <v>0_published</v>
      </c>
      <c r="AP1769" s="0" t="str">
        <f aca="false">INDEX(lookup!$Z:$Z,MATCH($A1769,lookup!$A:$A,0))</f>
        <v>1_VHB high</v>
      </c>
      <c r="AQ1769" s="0" t="str">
        <f aca="false">INDEX(lookup!$W:$W,MATCH($A1769,lookup!$A:$A,0))</f>
        <v>1_fin/acc/econ</v>
      </c>
      <c r="AS1769" s="0" t="s">
        <v>91</v>
      </c>
      <c r="AT1769" s="0" t="s">
        <v>397</v>
      </c>
      <c r="AU1769" s="0" t="s">
        <v>93</v>
      </c>
      <c r="AV1769" s="0" t="s">
        <v>947</v>
      </c>
      <c r="AW1769" s="0" t="s">
        <v>947</v>
      </c>
      <c r="BA1769" s="0" t="n">
        <v>531</v>
      </c>
      <c r="BB1769" s="0" t="s">
        <v>96</v>
      </c>
      <c r="BC1769" s="0" t="s">
        <v>358</v>
      </c>
      <c r="BD1769" s="0" t="s">
        <v>142</v>
      </c>
      <c r="BE1769" s="0" t="s">
        <v>33</v>
      </c>
      <c r="BF1769" s="0" t="s">
        <v>2629</v>
      </c>
      <c r="BI1769" s="0" t="s">
        <v>208</v>
      </c>
      <c r="BJ1769" s="0" t="s">
        <v>2629</v>
      </c>
      <c r="BK1769" s="0" t="s">
        <v>399</v>
      </c>
      <c r="BL1769" s="0" t="s">
        <v>6318</v>
      </c>
      <c r="BM1769" s="0" t="s">
        <v>6266</v>
      </c>
      <c r="BN1769" s="0" t="s">
        <v>6262</v>
      </c>
      <c r="BO1769" s="0" t="s">
        <v>105</v>
      </c>
      <c r="BP1769" s="0" t="s">
        <v>6258</v>
      </c>
      <c r="BQ1769" s="0" t="s">
        <v>127</v>
      </c>
      <c r="BT1769" s="0" t="n">
        <v>0</v>
      </c>
      <c r="BU1769" s="0" t="s">
        <v>6263</v>
      </c>
      <c r="BW1769" s="0" t="n">
        <v>2015</v>
      </c>
      <c r="BX1769" s="0" t="n">
        <v>2020</v>
      </c>
      <c r="BY1769" s="0" t="s">
        <v>6264</v>
      </c>
      <c r="BZ1769" s="0" t="n">
        <v>2017.5</v>
      </c>
      <c r="CA1769" s="0" t="n">
        <v>0.833333333333333</v>
      </c>
      <c r="CB1769" s="0" t="n">
        <v>1</v>
      </c>
      <c r="CC1769" s="0" t="n">
        <v>1</v>
      </c>
      <c r="CD1769" s="0" t="n">
        <v>-0.0433826942540271</v>
      </c>
      <c r="CE1769" s="0" t="n">
        <v>1</v>
      </c>
    </row>
    <row r="1770" customFormat="false" ht="15" hidden="false" customHeight="false" outlineLevel="0" collapsed="false">
      <c r="A1770" s="0" t="s">
        <v>6258</v>
      </c>
      <c r="B1770" s="0" t="n">
        <v>3075</v>
      </c>
      <c r="C1770" s="0" t="n">
        <v>-0.0182331239372368</v>
      </c>
      <c r="D1770" s="0" t="n">
        <v>3007</v>
      </c>
      <c r="E1770" s="0" t="n">
        <f aca="false">IF(ISNUMBER($BA1770),$BA1770,IF(AND(ISNUMBER($D1770),ISNUMBER($BW1770),ISNUMBER($BX1770)),$D1770*($BX1770-$BW1770+1),""))</f>
        <v>3007</v>
      </c>
      <c r="H1770" s="0" t="s">
        <v>118</v>
      </c>
      <c r="I1770" s="0" t="s">
        <v>344</v>
      </c>
      <c r="J1770" s="0" t="n">
        <f aca="false">IF($BW1770&lt;&gt;"",$BW1770,"")</f>
        <v>2015</v>
      </c>
      <c r="K1770" s="0" t="n">
        <f aca="false">IF($BX1770&lt;&gt;"",$BX1770,"")</f>
        <v>2020</v>
      </c>
      <c r="L1770" s="0" t="n">
        <f aca="false">IF(AND(ISNUMBER($BW1770),ISNUMBER($BX1770)),($BW1770+$BX1770)/2,"")</f>
        <v>2017.5</v>
      </c>
      <c r="M1770" s="0" t="n">
        <f aca="false">IF($L1770&lt;&gt;"",$L1770,"")</f>
        <v>2017.5</v>
      </c>
      <c r="N1770" s="0" t="n">
        <f aca="false">IF(AND(ISNUMBER($BW1770),ISNUMBER($BX1770)),MIN(1,MAX(0,($BX1770-2016+1)/($BX1770-$BW1770+1))),"")</f>
        <v>0.833333333333333</v>
      </c>
      <c r="O1770" s="0" t="n">
        <f aca="false">IF(AND(ISNUMBER($BW1770),ISNUMBER($BX1770)),MIN(1,MAX(0,($BX1770-2017+1)/($BX1770-$BW1770+1))),"")</f>
        <v>0.666666666666667</v>
      </c>
      <c r="P1770" s="0" t="n">
        <f aca="false">IF(AND(ISNUMBER($BW1770),ISNUMBER($BX1770)),MIN(1,MAX(0,($BX1770-2018+1)/($BX1770-$BW1770+1))),"")</f>
        <v>0.5</v>
      </c>
      <c r="Q1770" s="0" t="n">
        <f aca="false">IF(AND(ISNUMBER($BW1770),ISNUMBER($BX1770)),MIN(1,MAX(0,($BX1770-2019+1)/($BX1770-$BW1770+1))),"")</f>
        <v>0.333333333333333</v>
      </c>
      <c r="R1770" s="0" t="n">
        <f aca="false">IF(AND(ISNUMBER($BW1770),ISNUMBER($BX1770)),MIN(1,MAX(0,($BX1770-2016+1)/($BX1770-$BW1770+1))),"")</f>
        <v>0.833333333333333</v>
      </c>
      <c r="S1770" s="0" t="n">
        <f aca="false">IF($L1770&lt;&gt;"",IF($L1770&gt;=2015.5,1,0),"")</f>
        <v>1</v>
      </c>
      <c r="T1770" s="0" t="n">
        <f aca="false">IF($L1770&lt;&gt;"",IF($L1770&gt;=2016,1,0),"")</f>
        <v>1</v>
      </c>
      <c r="U1770" s="0" t="n">
        <f aca="false">IF(ISNUMBER($BX1770),IF($BX1770&gt;=2016,1,0),"")</f>
        <v>1</v>
      </c>
      <c r="V1770" s="0" t="n">
        <f aca="false">IF(ISNUMBER($BW1770),IF($BW1770&gt;=2016,1,0),"")</f>
        <v>0</v>
      </c>
      <c r="W1770" s="0" t="str">
        <f aca="false">IF(AND(ISNUMBER($BW1770),ISNUMBER($BX1770)),IF($BW1770&gt;=2016,"post-only",IF($BX1770&lt;2016,"pre-only","mixed")),"")</f>
        <v>mixed</v>
      </c>
      <c r="X1770" s="0" t="n">
        <f aca="false">IF(AND(ISNUMBER($BW1770),ISNUMBER($BX1770)),MIN(1,MAX(0,($BX1770-2017+1)/($BX1770-$BW1770+1))),"")</f>
        <v>0.666666666666667</v>
      </c>
      <c r="Y1770" s="0" t="n">
        <f aca="false">IF(AND(ISNUMBER($BW1770),ISNUMBER($BX1770)),MIN(1,MAX(0,($BX1770-2018+1)/($BX1770-$BW1770+1))),"")</f>
        <v>0.5</v>
      </c>
      <c r="Z1770" s="0" t="n">
        <f aca="false">IF(AND(ISNUMBER($BW1770),ISNUMBER($BX1770)),MIN(1,MAX(0,($BX1770-2019+1)/($BX1770-$BW1770+1))),"")</f>
        <v>0.333333333333333</v>
      </c>
      <c r="AA1770" s="0" t="n">
        <f aca="false">IF(ISNUMBER($BX1770),IF($BX1770&gt;=2017,1,0),"")</f>
        <v>1</v>
      </c>
      <c r="AB1770" s="0" t="n">
        <f aca="false">IF(ISNUMBER($BX1770),IF($BX1770&gt;=2018,1,0),"")</f>
        <v>1</v>
      </c>
      <c r="AC1770" s="0" t="n">
        <f aca="false">IF(ISNUMBER($BX1770),IF($BX1770&gt;=2019,1,0),"")</f>
        <v>1</v>
      </c>
      <c r="AD1770" s="0" t="n">
        <f aca="false">IF($L1770&lt;&gt;"",IF($L1770&gt;2013,1,0),"")</f>
        <v>1</v>
      </c>
      <c r="AE1770" s="0" t="n">
        <f aca="false">IF($L1770&lt;&gt;"",1+IF($L1770&gt;2011,1,0)+IF($L1770&gt;2014,1,0),"")</f>
        <v>3</v>
      </c>
      <c r="AF1770" s="0" t="s">
        <v>747</v>
      </c>
      <c r="AG1770" s="0" t="s">
        <v>88</v>
      </c>
      <c r="AH1770" s="0" t="s">
        <v>89</v>
      </c>
      <c r="AI1770" s="0" t="s">
        <v>90</v>
      </c>
      <c r="AJ1770" s="0" t="s">
        <v>90</v>
      </c>
      <c r="AK1770" s="0" t="str">
        <f aca="false">IF(AND($CF1770&lt;&gt;"",IFERROR(INDEX(subsample_country_map!$B:$B,MATCH($CF1770,subsample_country_map!$A:$A,0)),"")&lt;&gt;""),INDEX(subsample_country_map!$B:$B,MATCH($CF1770,subsample_country_map!$A:$A,0)),INDEX(lookup!$AA:$AA,MATCH($A1770,lookup!$A:$A,0)))</f>
        <v>99_NCE</v>
      </c>
      <c r="AL1770" s="0" t="str">
        <f aca="false">IF(AND($CF1770&lt;&gt;"",IFERROR(INDEX(subsample_country_map!$C:$C,MATCH($CF1770,subsample_country_map!$A:$A,0)),"")&lt;&gt;""),INDEX(subsample_country_map!$C:$C,MATCH($CF1770,subsample_country_map!$A:$A,0)),INDEX(lookup!$AB:$AB,MATCH($A1770,lookup!$A:$A,0)))</f>
        <v>99_NCE</v>
      </c>
      <c r="AM1770" s="0" t="str">
        <f aca="false">IF(AND($CF1770&lt;&gt;"",IFERROR(INDEX(subsample_country_map!$D:$D,MATCH($CF1770,subsample_country_map!$A:$A,0)),"")&lt;&gt;""),INDEX(subsample_country_map!$D:$D,MATCH($CF1770,subsample_country_map!$A:$A,0)),INDEX(lookup!$AC:$AC,MATCH($A1770,lookup!$A:$A,0)))</f>
        <v>99_NCE</v>
      </c>
      <c r="AN1770" s="0" t="str">
        <f aca="false">IF(AND($CF1770&lt;&gt;"",IFERROR(INDEX(subsample_country_map!$E:$E,MATCH($CF1770,subsample_country_map!$A:$A,0)),"")&lt;&gt;""),INDEX(subsample_country_map!$E:$E,MATCH($CF1770,subsample_country_map!$A:$A,0)),INDEX(lookup!$AD:$AD,MATCH($A1770,lookup!$A:$A,0)))</f>
        <v>99_NCE</v>
      </c>
      <c r="AO1770" s="0" t="str">
        <f aca="false">INDEX(lookup!$Y:$Y,MATCH($A1770,lookup!$A:$A,0))</f>
        <v>0_published</v>
      </c>
      <c r="AP1770" s="0" t="str">
        <f aca="false">INDEX(lookup!$Z:$Z,MATCH($A1770,lookup!$A:$A,0))</f>
        <v>1_VHB high</v>
      </c>
      <c r="AQ1770" s="0" t="str">
        <f aca="false">INDEX(lookup!$W:$W,MATCH($A1770,lookup!$A:$A,0))</f>
        <v>1_fin/acc/econ</v>
      </c>
      <c r="AS1770" s="0" t="s">
        <v>91</v>
      </c>
      <c r="AT1770" s="0" t="s">
        <v>397</v>
      </c>
      <c r="AU1770" s="0" t="s">
        <v>93</v>
      </c>
      <c r="AV1770" s="0" t="s">
        <v>1042</v>
      </c>
      <c r="AW1770" s="0" t="s">
        <v>1042</v>
      </c>
      <c r="BA1770" s="0" t="n">
        <v>3007</v>
      </c>
      <c r="BB1770" s="0" t="s">
        <v>96</v>
      </c>
      <c r="BC1770" s="0" t="s">
        <v>358</v>
      </c>
      <c r="BD1770" s="0" t="s">
        <v>142</v>
      </c>
      <c r="BE1770" s="0" t="s">
        <v>98</v>
      </c>
      <c r="BI1770" s="0" t="s">
        <v>316</v>
      </c>
      <c r="BJ1770" s="0" t="s">
        <v>6259</v>
      </c>
      <c r="BK1770" s="0" t="s">
        <v>191</v>
      </c>
      <c r="BL1770" s="0" t="s">
        <v>6319</v>
      </c>
      <c r="BM1770" s="0" t="s">
        <v>6320</v>
      </c>
      <c r="BN1770" s="0" t="s">
        <v>6262</v>
      </c>
      <c r="BO1770" s="0" t="s">
        <v>105</v>
      </c>
      <c r="BP1770" s="0" t="s">
        <v>6258</v>
      </c>
      <c r="BQ1770" s="0" t="s">
        <v>127</v>
      </c>
      <c r="BT1770" s="0" t="n">
        <v>0</v>
      </c>
      <c r="BU1770" s="0" t="s">
        <v>6263</v>
      </c>
      <c r="BW1770" s="0" t="n">
        <v>2015</v>
      </c>
      <c r="BX1770" s="0" t="n">
        <v>2020</v>
      </c>
      <c r="BY1770" s="0" t="s">
        <v>6264</v>
      </c>
      <c r="BZ1770" s="0" t="n">
        <v>2017.5</v>
      </c>
      <c r="CA1770" s="0" t="n">
        <v>0.833333333333333</v>
      </c>
      <c r="CB1770" s="0" t="n">
        <v>1</v>
      </c>
      <c r="CC1770" s="0" t="n">
        <v>1</v>
      </c>
      <c r="CD1770" s="0" t="n">
        <v>-0.0182351448549814</v>
      </c>
      <c r="CE1770" s="0" t="n">
        <v>1</v>
      </c>
    </row>
    <row r="1771" customFormat="false" ht="15" hidden="false" customHeight="false" outlineLevel="0" collapsed="false">
      <c r="A1771" s="0" t="s">
        <v>6258</v>
      </c>
      <c r="B1771" s="0" t="n">
        <v>3076</v>
      </c>
      <c r="C1771" s="0" t="n">
        <v>-0.00911769872067112</v>
      </c>
      <c r="D1771" s="0" t="n">
        <v>3007</v>
      </c>
      <c r="E1771" s="0" t="n">
        <f aca="false">IF(ISNUMBER($BA1771),$BA1771,IF(AND(ISNUMBER($D1771),ISNUMBER($BW1771),ISNUMBER($BX1771)),$D1771*($BX1771-$BW1771+1),""))</f>
        <v>3007</v>
      </c>
      <c r="H1771" s="0" t="s">
        <v>118</v>
      </c>
      <c r="I1771" s="0" t="s">
        <v>344</v>
      </c>
      <c r="J1771" s="0" t="n">
        <f aca="false">IF($BW1771&lt;&gt;"",$BW1771,"")</f>
        <v>2015</v>
      </c>
      <c r="K1771" s="0" t="n">
        <f aca="false">IF($BX1771&lt;&gt;"",$BX1771,"")</f>
        <v>2020</v>
      </c>
      <c r="L1771" s="0" t="n">
        <f aca="false">IF(AND(ISNUMBER($BW1771),ISNUMBER($BX1771)),($BW1771+$BX1771)/2,"")</f>
        <v>2017.5</v>
      </c>
      <c r="M1771" s="0" t="n">
        <f aca="false">IF($L1771&lt;&gt;"",$L1771,"")</f>
        <v>2017.5</v>
      </c>
      <c r="N1771" s="0" t="n">
        <f aca="false">IF(AND(ISNUMBER($BW1771),ISNUMBER($BX1771)),MIN(1,MAX(0,($BX1771-2016+1)/($BX1771-$BW1771+1))),"")</f>
        <v>0.833333333333333</v>
      </c>
      <c r="O1771" s="0" t="n">
        <f aca="false">IF(AND(ISNUMBER($BW1771),ISNUMBER($BX1771)),MIN(1,MAX(0,($BX1771-2017+1)/($BX1771-$BW1771+1))),"")</f>
        <v>0.666666666666667</v>
      </c>
      <c r="P1771" s="0" t="n">
        <f aca="false">IF(AND(ISNUMBER($BW1771),ISNUMBER($BX1771)),MIN(1,MAX(0,($BX1771-2018+1)/($BX1771-$BW1771+1))),"")</f>
        <v>0.5</v>
      </c>
      <c r="Q1771" s="0" t="n">
        <f aca="false">IF(AND(ISNUMBER($BW1771),ISNUMBER($BX1771)),MIN(1,MAX(0,($BX1771-2019+1)/($BX1771-$BW1771+1))),"")</f>
        <v>0.333333333333333</v>
      </c>
      <c r="R1771" s="0" t="n">
        <f aca="false">IF(AND(ISNUMBER($BW1771),ISNUMBER($BX1771)),MIN(1,MAX(0,($BX1771-2016+1)/($BX1771-$BW1771+1))),"")</f>
        <v>0.833333333333333</v>
      </c>
      <c r="S1771" s="0" t="n">
        <f aca="false">IF($L1771&lt;&gt;"",IF($L1771&gt;=2015.5,1,0),"")</f>
        <v>1</v>
      </c>
      <c r="T1771" s="0" t="n">
        <f aca="false">IF($L1771&lt;&gt;"",IF($L1771&gt;=2016,1,0),"")</f>
        <v>1</v>
      </c>
      <c r="U1771" s="0" t="n">
        <f aca="false">IF(ISNUMBER($BX1771),IF($BX1771&gt;=2016,1,0),"")</f>
        <v>1</v>
      </c>
      <c r="V1771" s="0" t="n">
        <f aca="false">IF(ISNUMBER($BW1771),IF($BW1771&gt;=2016,1,0),"")</f>
        <v>0</v>
      </c>
      <c r="W1771" s="0" t="str">
        <f aca="false">IF(AND(ISNUMBER($BW1771),ISNUMBER($BX1771)),IF($BW1771&gt;=2016,"post-only",IF($BX1771&lt;2016,"pre-only","mixed")),"")</f>
        <v>mixed</v>
      </c>
      <c r="X1771" s="0" t="n">
        <f aca="false">IF(AND(ISNUMBER($BW1771),ISNUMBER($BX1771)),MIN(1,MAX(0,($BX1771-2017+1)/($BX1771-$BW1771+1))),"")</f>
        <v>0.666666666666667</v>
      </c>
      <c r="Y1771" s="0" t="n">
        <f aca="false">IF(AND(ISNUMBER($BW1771),ISNUMBER($BX1771)),MIN(1,MAX(0,($BX1771-2018+1)/($BX1771-$BW1771+1))),"")</f>
        <v>0.5</v>
      </c>
      <c r="Z1771" s="0" t="n">
        <f aca="false">IF(AND(ISNUMBER($BW1771),ISNUMBER($BX1771)),MIN(1,MAX(0,($BX1771-2019+1)/($BX1771-$BW1771+1))),"")</f>
        <v>0.333333333333333</v>
      </c>
      <c r="AA1771" s="0" t="n">
        <f aca="false">IF(ISNUMBER($BX1771),IF($BX1771&gt;=2017,1,0),"")</f>
        <v>1</v>
      </c>
      <c r="AB1771" s="0" t="n">
        <f aca="false">IF(ISNUMBER($BX1771),IF($BX1771&gt;=2018,1,0),"")</f>
        <v>1</v>
      </c>
      <c r="AC1771" s="0" t="n">
        <f aca="false">IF(ISNUMBER($BX1771),IF($BX1771&gt;=2019,1,0),"")</f>
        <v>1</v>
      </c>
      <c r="AD1771" s="0" t="n">
        <f aca="false">IF($L1771&lt;&gt;"",IF($L1771&gt;2013,1,0),"")</f>
        <v>1</v>
      </c>
      <c r="AE1771" s="0" t="n">
        <f aca="false">IF($L1771&lt;&gt;"",1+IF($L1771&gt;2011,1,0)+IF($L1771&gt;2014,1,0),"")</f>
        <v>3</v>
      </c>
      <c r="AF1771" s="0" t="s">
        <v>747</v>
      </c>
      <c r="AG1771" s="0" t="s">
        <v>88</v>
      </c>
      <c r="AH1771" s="0" t="s">
        <v>89</v>
      </c>
      <c r="AI1771" s="0" t="s">
        <v>90</v>
      </c>
      <c r="AJ1771" s="0" t="s">
        <v>90</v>
      </c>
      <c r="AK1771" s="0" t="str">
        <f aca="false">IF(AND($CF1771&lt;&gt;"",IFERROR(INDEX(subsample_country_map!$B:$B,MATCH($CF1771,subsample_country_map!$A:$A,0)),"")&lt;&gt;""),INDEX(subsample_country_map!$B:$B,MATCH($CF1771,subsample_country_map!$A:$A,0)),INDEX(lookup!$AA:$AA,MATCH($A1771,lookup!$A:$A,0)))</f>
        <v>99_NCE</v>
      </c>
      <c r="AL1771" s="0" t="str">
        <f aca="false">IF(AND($CF1771&lt;&gt;"",IFERROR(INDEX(subsample_country_map!$C:$C,MATCH($CF1771,subsample_country_map!$A:$A,0)),"")&lt;&gt;""),INDEX(subsample_country_map!$C:$C,MATCH($CF1771,subsample_country_map!$A:$A,0)),INDEX(lookup!$AB:$AB,MATCH($A1771,lookup!$A:$A,0)))</f>
        <v>99_NCE</v>
      </c>
      <c r="AM1771" s="0" t="str">
        <f aca="false">IF(AND($CF1771&lt;&gt;"",IFERROR(INDEX(subsample_country_map!$D:$D,MATCH($CF1771,subsample_country_map!$A:$A,0)),"")&lt;&gt;""),INDEX(subsample_country_map!$D:$D,MATCH($CF1771,subsample_country_map!$A:$A,0)),INDEX(lookup!$AC:$AC,MATCH($A1771,lookup!$A:$A,0)))</f>
        <v>99_NCE</v>
      </c>
      <c r="AN1771" s="0" t="str">
        <f aca="false">IF(AND($CF1771&lt;&gt;"",IFERROR(INDEX(subsample_country_map!$E:$E,MATCH($CF1771,subsample_country_map!$A:$A,0)),"")&lt;&gt;""),INDEX(subsample_country_map!$E:$E,MATCH($CF1771,subsample_country_map!$A:$A,0)),INDEX(lookup!$AD:$AD,MATCH($A1771,lookup!$A:$A,0)))</f>
        <v>99_NCE</v>
      </c>
      <c r="AO1771" s="0" t="str">
        <f aca="false">INDEX(lookup!$Y:$Y,MATCH($A1771,lookup!$A:$A,0))</f>
        <v>0_published</v>
      </c>
      <c r="AP1771" s="0" t="str">
        <f aca="false">INDEX(lookup!$Z:$Z,MATCH($A1771,lookup!$A:$A,0))</f>
        <v>1_VHB high</v>
      </c>
      <c r="AQ1771" s="0" t="str">
        <f aca="false">INDEX(lookup!$W:$W,MATCH($A1771,lookup!$A:$A,0))</f>
        <v>1_fin/acc/econ</v>
      </c>
      <c r="AS1771" s="0" t="s">
        <v>91</v>
      </c>
      <c r="AT1771" s="0" t="s">
        <v>397</v>
      </c>
      <c r="AU1771" s="0" t="s">
        <v>93</v>
      </c>
      <c r="AV1771" s="0" t="s">
        <v>1042</v>
      </c>
      <c r="AW1771" s="0" t="s">
        <v>1457</v>
      </c>
      <c r="BA1771" s="0" t="n">
        <v>3007</v>
      </c>
      <c r="BB1771" s="0" t="s">
        <v>96</v>
      </c>
      <c r="BC1771" s="0" t="s">
        <v>358</v>
      </c>
      <c r="BD1771" s="0" t="s">
        <v>142</v>
      </c>
      <c r="BE1771" s="0" t="s">
        <v>98</v>
      </c>
      <c r="BI1771" s="0" t="s">
        <v>316</v>
      </c>
      <c r="BJ1771" s="0" t="s">
        <v>6259</v>
      </c>
      <c r="BK1771" s="0" t="s">
        <v>191</v>
      </c>
      <c r="BL1771" s="0" t="s">
        <v>6321</v>
      </c>
      <c r="BM1771" s="0" t="s">
        <v>6322</v>
      </c>
      <c r="BN1771" s="0" t="s">
        <v>6262</v>
      </c>
      <c r="BO1771" s="0" t="s">
        <v>105</v>
      </c>
      <c r="BP1771" s="0" t="s">
        <v>6258</v>
      </c>
      <c r="BQ1771" s="0" t="s">
        <v>127</v>
      </c>
      <c r="BT1771" s="0" t="n">
        <v>0</v>
      </c>
      <c r="BU1771" s="0" t="s">
        <v>6263</v>
      </c>
      <c r="BW1771" s="0" t="n">
        <v>2015</v>
      </c>
      <c r="BX1771" s="0" t="n">
        <v>2020</v>
      </c>
      <c r="BY1771" s="0" t="s">
        <v>6264</v>
      </c>
      <c r="BZ1771" s="0" t="n">
        <v>2017.5</v>
      </c>
      <c r="CA1771" s="0" t="n">
        <v>0.833333333333333</v>
      </c>
      <c r="CB1771" s="0" t="n">
        <v>1</v>
      </c>
      <c r="CC1771" s="0" t="n">
        <v>1</v>
      </c>
      <c r="CD1771" s="0" t="n">
        <v>-0.00911795139209112</v>
      </c>
      <c r="CE1771" s="0" t="n">
        <v>1</v>
      </c>
    </row>
    <row r="1772" customFormat="false" ht="15" hidden="false" customHeight="false" outlineLevel="0" collapsed="false">
      <c r="A1772" s="0" t="s">
        <v>6258</v>
      </c>
      <c r="B1772" s="0" t="n">
        <v>3077</v>
      </c>
      <c r="C1772" s="0" t="n">
        <v>0</v>
      </c>
      <c r="D1772" s="0" t="n">
        <v>794</v>
      </c>
      <c r="E1772" s="0" t="n">
        <f aca="false">IF(ISNUMBER($BA1772),$BA1772,IF(AND(ISNUMBER($D1772),ISNUMBER($BW1772),ISNUMBER($BX1772)),$D1772*($BX1772-$BW1772+1),""))</f>
        <v>794</v>
      </c>
      <c r="H1772" s="0" t="s">
        <v>118</v>
      </c>
      <c r="I1772" s="0" t="s">
        <v>344</v>
      </c>
      <c r="J1772" s="0" t="n">
        <f aca="false">IF($BW1772&lt;&gt;"",$BW1772,"")</f>
        <v>2015</v>
      </c>
      <c r="K1772" s="0" t="n">
        <f aca="false">IF($BX1772&lt;&gt;"",$BX1772,"")</f>
        <v>2020</v>
      </c>
      <c r="L1772" s="0" t="n">
        <f aca="false">IF(AND(ISNUMBER($BW1772),ISNUMBER($BX1772)),($BW1772+$BX1772)/2,"")</f>
        <v>2017.5</v>
      </c>
      <c r="M1772" s="0" t="n">
        <f aca="false">IF($L1772&lt;&gt;"",$L1772,"")</f>
        <v>2017.5</v>
      </c>
      <c r="N1772" s="0" t="n">
        <f aca="false">IF(AND(ISNUMBER($BW1772),ISNUMBER($BX1772)),MIN(1,MAX(0,($BX1772-2016+1)/($BX1772-$BW1772+1))),"")</f>
        <v>0.833333333333333</v>
      </c>
      <c r="O1772" s="0" t="n">
        <f aca="false">IF(AND(ISNUMBER($BW1772),ISNUMBER($BX1772)),MIN(1,MAX(0,($BX1772-2017+1)/($BX1772-$BW1772+1))),"")</f>
        <v>0.666666666666667</v>
      </c>
      <c r="P1772" s="0" t="n">
        <f aca="false">IF(AND(ISNUMBER($BW1772),ISNUMBER($BX1772)),MIN(1,MAX(0,($BX1772-2018+1)/($BX1772-$BW1772+1))),"")</f>
        <v>0.5</v>
      </c>
      <c r="Q1772" s="0" t="n">
        <f aca="false">IF(AND(ISNUMBER($BW1772),ISNUMBER($BX1772)),MIN(1,MAX(0,($BX1772-2019+1)/($BX1772-$BW1772+1))),"")</f>
        <v>0.333333333333333</v>
      </c>
      <c r="R1772" s="0" t="n">
        <f aca="false">IF(AND(ISNUMBER($BW1772),ISNUMBER($BX1772)),MIN(1,MAX(0,($BX1772-2016+1)/($BX1772-$BW1772+1))),"")</f>
        <v>0.833333333333333</v>
      </c>
      <c r="S1772" s="0" t="n">
        <f aca="false">IF($L1772&lt;&gt;"",IF($L1772&gt;=2015.5,1,0),"")</f>
        <v>1</v>
      </c>
      <c r="T1772" s="0" t="n">
        <f aca="false">IF($L1772&lt;&gt;"",IF($L1772&gt;=2016,1,0),"")</f>
        <v>1</v>
      </c>
      <c r="U1772" s="0" t="n">
        <f aca="false">IF(ISNUMBER($BX1772),IF($BX1772&gt;=2016,1,0),"")</f>
        <v>1</v>
      </c>
      <c r="V1772" s="0" t="n">
        <f aca="false">IF(ISNUMBER($BW1772),IF($BW1772&gt;=2016,1,0),"")</f>
        <v>0</v>
      </c>
      <c r="W1772" s="0" t="str">
        <f aca="false">IF(AND(ISNUMBER($BW1772),ISNUMBER($BX1772)),IF($BW1772&gt;=2016,"post-only",IF($BX1772&lt;2016,"pre-only","mixed")),"")</f>
        <v>mixed</v>
      </c>
      <c r="X1772" s="0" t="n">
        <f aca="false">IF(AND(ISNUMBER($BW1772),ISNUMBER($BX1772)),MIN(1,MAX(0,($BX1772-2017+1)/($BX1772-$BW1772+1))),"")</f>
        <v>0.666666666666667</v>
      </c>
      <c r="Y1772" s="0" t="n">
        <f aca="false">IF(AND(ISNUMBER($BW1772),ISNUMBER($BX1772)),MIN(1,MAX(0,($BX1772-2018+1)/($BX1772-$BW1772+1))),"")</f>
        <v>0.5</v>
      </c>
      <c r="Z1772" s="0" t="n">
        <f aca="false">IF(AND(ISNUMBER($BW1772),ISNUMBER($BX1772)),MIN(1,MAX(0,($BX1772-2019+1)/($BX1772-$BW1772+1))),"")</f>
        <v>0.333333333333333</v>
      </c>
      <c r="AA1772" s="0" t="n">
        <f aca="false">IF(ISNUMBER($BX1772),IF($BX1772&gt;=2017,1,0),"")</f>
        <v>1</v>
      </c>
      <c r="AB1772" s="0" t="n">
        <f aca="false">IF(ISNUMBER($BX1772),IF($BX1772&gt;=2018,1,0),"")</f>
        <v>1</v>
      </c>
      <c r="AC1772" s="0" t="n">
        <f aca="false">IF(ISNUMBER($BX1772),IF($BX1772&gt;=2019,1,0),"")</f>
        <v>1</v>
      </c>
      <c r="AD1772" s="0" t="n">
        <f aca="false">IF($L1772&lt;&gt;"",IF($L1772&gt;2013,1,0),"")</f>
        <v>1</v>
      </c>
      <c r="AE1772" s="0" t="n">
        <f aca="false">IF($L1772&lt;&gt;"",1+IF($L1772&gt;2011,1,0)+IF($L1772&gt;2014,1,0),"")</f>
        <v>3</v>
      </c>
      <c r="AF1772" s="0" t="s">
        <v>747</v>
      </c>
      <c r="AG1772" s="0" t="s">
        <v>88</v>
      </c>
      <c r="AH1772" s="0" t="s">
        <v>89</v>
      </c>
      <c r="AI1772" s="0" t="s">
        <v>90</v>
      </c>
      <c r="AJ1772" s="0" t="s">
        <v>90</v>
      </c>
      <c r="AK1772" s="0" t="str">
        <f aca="false">IF(AND($CF1772&lt;&gt;"",IFERROR(INDEX(subsample_country_map!$B:$B,MATCH($CF1772,subsample_country_map!$A:$A,0)),"")&lt;&gt;""),INDEX(subsample_country_map!$B:$B,MATCH($CF1772,subsample_country_map!$A:$A,0)),INDEX(lookup!$AA:$AA,MATCH($A1772,lookup!$A:$A,0)))</f>
        <v>99_NCE</v>
      </c>
      <c r="AL1772" s="0" t="str">
        <f aca="false">IF(AND($CF1772&lt;&gt;"",IFERROR(INDEX(subsample_country_map!$C:$C,MATCH($CF1772,subsample_country_map!$A:$A,0)),"")&lt;&gt;""),INDEX(subsample_country_map!$C:$C,MATCH($CF1772,subsample_country_map!$A:$A,0)),INDEX(lookup!$AB:$AB,MATCH($A1772,lookup!$A:$A,0)))</f>
        <v>1_developed</v>
      </c>
      <c r="AM1772" s="0" t="str">
        <f aca="false">IF(AND($CF1772&lt;&gt;"",IFERROR(INDEX(subsample_country_map!$D:$D,MATCH($CF1772,subsample_country_map!$A:$A,0)),"")&lt;&gt;""),INDEX(subsample_country_map!$D:$D,MATCH($CF1772,subsample_country_map!$A:$A,0)),INDEX(lookup!$AC:$AC,MATCH($A1772,lookup!$A:$A,0)))</f>
        <v>1_western</v>
      </c>
      <c r="AN1772" s="0" t="str">
        <f aca="false">IF(AND($CF1772&lt;&gt;"",IFERROR(INDEX(subsample_country_map!$E:$E,MATCH($CF1772,subsample_country_map!$A:$A,0)),"")&lt;&gt;""),INDEX(subsample_country_map!$E:$E,MATCH($CF1772,subsample_country_map!$A:$A,0)),INDEX(lookup!$AD:$AD,MATCH($A1772,lookup!$A:$A,0)))</f>
        <v>99_NCE</v>
      </c>
      <c r="AO1772" s="0" t="str">
        <f aca="false">INDEX(lookup!$Y:$Y,MATCH($A1772,lookup!$A:$A,0))</f>
        <v>0_published</v>
      </c>
      <c r="AP1772" s="0" t="str">
        <f aca="false">INDEX(lookup!$Z:$Z,MATCH($A1772,lookup!$A:$A,0))</f>
        <v>1_VHB high</v>
      </c>
      <c r="AQ1772" s="0" t="str">
        <f aca="false">INDEX(lookup!$W:$W,MATCH($A1772,lookup!$A:$A,0))</f>
        <v>1_fin/acc/econ</v>
      </c>
      <c r="AS1772" s="0" t="s">
        <v>91</v>
      </c>
      <c r="AT1772" s="0" t="s">
        <v>397</v>
      </c>
      <c r="AU1772" s="0" t="s">
        <v>93</v>
      </c>
      <c r="AV1772" s="0" t="s">
        <v>6276</v>
      </c>
      <c r="AW1772" s="0" t="s">
        <v>1042</v>
      </c>
      <c r="BA1772" s="0" t="n">
        <v>794</v>
      </c>
      <c r="BB1772" s="0" t="s">
        <v>96</v>
      </c>
      <c r="BC1772" s="0" t="s">
        <v>358</v>
      </c>
      <c r="BD1772" s="0" t="s">
        <v>142</v>
      </c>
      <c r="BE1772" s="0" t="s">
        <v>206</v>
      </c>
      <c r="BF1772" s="0" t="s">
        <v>6267</v>
      </c>
      <c r="BI1772" s="0" t="s">
        <v>316</v>
      </c>
      <c r="BJ1772" s="0" t="s">
        <v>6267</v>
      </c>
      <c r="BK1772" s="0" t="s">
        <v>191</v>
      </c>
      <c r="BL1772" s="0" t="s">
        <v>6323</v>
      </c>
      <c r="BM1772" s="0" t="s">
        <v>6320</v>
      </c>
      <c r="BN1772" s="0" t="s">
        <v>6262</v>
      </c>
      <c r="BO1772" s="0" t="s">
        <v>105</v>
      </c>
      <c r="BP1772" s="0" t="s">
        <v>6258</v>
      </c>
      <c r="BQ1772" s="0" t="s">
        <v>127</v>
      </c>
      <c r="BT1772" s="0" t="n">
        <v>0</v>
      </c>
      <c r="BU1772" s="0" t="s">
        <v>6263</v>
      </c>
      <c r="BW1772" s="0" t="n">
        <v>2015</v>
      </c>
      <c r="BX1772" s="0" t="n">
        <v>2020</v>
      </c>
      <c r="BY1772" s="0" t="s">
        <v>6264</v>
      </c>
      <c r="BZ1772" s="0" t="n">
        <v>2017.5</v>
      </c>
      <c r="CA1772" s="0" t="n">
        <v>0.833333333333333</v>
      </c>
      <c r="CB1772" s="0" t="n">
        <v>1</v>
      </c>
      <c r="CC1772" s="0" t="n">
        <v>1</v>
      </c>
      <c r="CD1772" s="0" t="n">
        <v>0</v>
      </c>
      <c r="CE1772" s="0" t="n">
        <v>1</v>
      </c>
      <c r="CF1772" s="0" t="s">
        <v>6267</v>
      </c>
    </row>
    <row r="1773" customFormat="false" ht="15" hidden="false" customHeight="false" outlineLevel="0" collapsed="false">
      <c r="A1773" s="0" t="s">
        <v>6258</v>
      </c>
      <c r="B1773" s="0" t="n">
        <v>3078</v>
      </c>
      <c r="C1773" s="0" t="n">
        <v>-0.174714139453653</v>
      </c>
      <c r="D1773" s="0" t="n">
        <v>794</v>
      </c>
      <c r="E1773" s="0" t="n">
        <f aca="false">IF(ISNUMBER($BA1773),$BA1773,IF(AND(ISNUMBER($D1773),ISNUMBER($BW1773),ISNUMBER($BX1773)),$D1773*($BX1773-$BW1773+1),""))</f>
        <v>794</v>
      </c>
      <c r="H1773" s="0" t="s">
        <v>118</v>
      </c>
      <c r="I1773" s="0" t="s">
        <v>344</v>
      </c>
      <c r="J1773" s="0" t="n">
        <f aca="false">IF($BW1773&lt;&gt;"",$BW1773,"")</f>
        <v>2015</v>
      </c>
      <c r="K1773" s="0" t="n">
        <f aca="false">IF($BX1773&lt;&gt;"",$BX1773,"")</f>
        <v>2020</v>
      </c>
      <c r="L1773" s="0" t="n">
        <f aca="false">IF(AND(ISNUMBER($BW1773),ISNUMBER($BX1773)),($BW1773+$BX1773)/2,"")</f>
        <v>2017.5</v>
      </c>
      <c r="M1773" s="0" t="n">
        <f aca="false">IF($L1773&lt;&gt;"",$L1773,"")</f>
        <v>2017.5</v>
      </c>
      <c r="N1773" s="0" t="n">
        <f aca="false">IF(AND(ISNUMBER($BW1773),ISNUMBER($BX1773)),MIN(1,MAX(0,($BX1773-2016+1)/($BX1773-$BW1773+1))),"")</f>
        <v>0.833333333333333</v>
      </c>
      <c r="O1773" s="0" t="n">
        <f aca="false">IF(AND(ISNUMBER($BW1773),ISNUMBER($BX1773)),MIN(1,MAX(0,($BX1773-2017+1)/($BX1773-$BW1773+1))),"")</f>
        <v>0.666666666666667</v>
      </c>
      <c r="P1773" s="0" t="n">
        <f aca="false">IF(AND(ISNUMBER($BW1773),ISNUMBER($BX1773)),MIN(1,MAX(0,($BX1773-2018+1)/($BX1773-$BW1773+1))),"")</f>
        <v>0.5</v>
      </c>
      <c r="Q1773" s="0" t="n">
        <f aca="false">IF(AND(ISNUMBER($BW1773),ISNUMBER($BX1773)),MIN(1,MAX(0,($BX1773-2019+1)/($BX1773-$BW1773+1))),"")</f>
        <v>0.333333333333333</v>
      </c>
      <c r="R1773" s="0" t="n">
        <f aca="false">IF(AND(ISNUMBER($BW1773),ISNUMBER($BX1773)),MIN(1,MAX(0,($BX1773-2016+1)/($BX1773-$BW1773+1))),"")</f>
        <v>0.833333333333333</v>
      </c>
      <c r="S1773" s="0" t="n">
        <f aca="false">IF($L1773&lt;&gt;"",IF($L1773&gt;=2015.5,1,0),"")</f>
        <v>1</v>
      </c>
      <c r="T1773" s="0" t="n">
        <f aca="false">IF($L1773&lt;&gt;"",IF($L1773&gt;=2016,1,0),"")</f>
        <v>1</v>
      </c>
      <c r="U1773" s="0" t="n">
        <f aca="false">IF(ISNUMBER($BX1773),IF($BX1773&gt;=2016,1,0),"")</f>
        <v>1</v>
      </c>
      <c r="V1773" s="0" t="n">
        <f aca="false">IF(ISNUMBER($BW1773),IF($BW1773&gt;=2016,1,0),"")</f>
        <v>0</v>
      </c>
      <c r="W1773" s="0" t="str">
        <f aca="false">IF(AND(ISNUMBER($BW1773),ISNUMBER($BX1773)),IF($BW1773&gt;=2016,"post-only",IF($BX1773&lt;2016,"pre-only","mixed")),"")</f>
        <v>mixed</v>
      </c>
      <c r="X1773" s="0" t="n">
        <f aca="false">IF(AND(ISNUMBER($BW1773),ISNUMBER($BX1773)),MIN(1,MAX(0,($BX1773-2017+1)/($BX1773-$BW1773+1))),"")</f>
        <v>0.666666666666667</v>
      </c>
      <c r="Y1773" s="0" t="n">
        <f aca="false">IF(AND(ISNUMBER($BW1773),ISNUMBER($BX1773)),MIN(1,MAX(0,($BX1773-2018+1)/($BX1773-$BW1773+1))),"")</f>
        <v>0.5</v>
      </c>
      <c r="Z1773" s="0" t="n">
        <f aca="false">IF(AND(ISNUMBER($BW1773),ISNUMBER($BX1773)),MIN(1,MAX(0,($BX1773-2019+1)/($BX1773-$BW1773+1))),"")</f>
        <v>0.333333333333333</v>
      </c>
      <c r="AA1773" s="0" t="n">
        <f aca="false">IF(ISNUMBER($BX1773),IF($BX1773&gt;=2017,1,0),"")</f>
        <v>1</v>
      </c>
      <c r="AB1773" s="0" t="n">
        <f aca="false">IF(ISNUMBER($BX1773),IF($BX1773&gt;=2018,1,0),"")</f>
        <v>1</v>
      </c>
      <c r="AC1773" s="0" t="n">
        <f aca="false">IF(ISNUMBER($BX1773),IF($BX1773&gt;=2019,1,0),"")</f>
        <v>1</v>
      </c>
      <c r="AD1773" s="0" t="n">
        <f aca="false">IF($L1773&lt;&gt;"",IF($L1773&gt;2013,1,0),"")</f>
        <v>1</v>
      </c>
      <c r="AE1773" s="0" t="n">
        <f aca="false">IF($L1773&lt;&gt;"",1+IF($L1773&gt;2011,1,0)+IF($L1773&gt;2014,1,0),"")</f>
        <v>3</v>
      </c>
      <c r="AF1773" s="0" t="s">
        <v>747</v>
      </c>
      <c r="AG1773" s="0" t="s">
        <v>88</v>
      </c>
      <c r="AH1773" s="0" t="s">
        <v>89</v>
      </c>
      <c r="AI1773" s="0" t="s">
        <v>90</v>
      </c>
      <c r="AJ1773" s="0" t="s">
        <v>90</v>
      </c>
      <c r="AK1773" s="0" t="str">
        <f aca="false">IF(AND($CF1773&lt;&gt;"",IFERROR(INDEX(subsample_country_map!$B:$B,MATCH($CF1773,subsample_country_map!$A:$A,0)),"")&lt;&gt;""),INDEX(subsample_country_map!$B:$B,MATCH($CF1773,subsample_country_map!$A:$A,0)),INDEX(lookup!$AA:$AA,MATCH($A1773,lookup!$A:$A,0)))</f>
        <v>99_NCE</v>
      </c>
      <c r="AL1773" s="0" t="str">
        <f aca="false">IF(AND($CF1773&lt;&gt;"",IFERROR(INDEX(subsample_country_map!$C:$C,MATCH($CF1773,subsample_country_map!$A:$A,0)),"")&lt;&gt;""),INDEX(subsample_country_map!$C:$C,MATCH($CF1773,subsample_country_map!$A:$A,0)),INDEX(lookup!$AB:$AB,MATCH($A1773,lookup!$A:$A,0)))</f>
        <v>1_developed</v>
      </c>
      <c r="AM1773" s="0" t="str">
        <f aca="false">IF(AND($CF1773&lt;&gt;"",IFERROR(INDEX(subsample_country_map!$D:$D,MATCH($CF1773,subsample_country_map!$A:$A,0)),"")&lt;&gt;""),INDEX(subsample_country_map!$D:$D,MATCH($CF1773,subsample_country_map!$A:$A,0)),INDEX(lookup!$AC:$AC,MATCH($A1773,lookup!$A:$A,0)))</f>
        <v>1_western</v>
      </c>
      <c r="AN1773" s="0" t="str">
        <f aca="false">IF(AND($CF1773&lt;&gt;"",IFERROR(INDEX(subsample_country_map!$E:$E,MATCH($CF1773,subsample_country_map!$A:$A,0)),"")&lt;&gt;""),INDEX(subsample_country_map!$E:$E,MATCH($CF1773,subsample_country_map!$A:$A,0)),INDEX(lookup!$AD:$AD,MATCH($A1773,lookup!$A:$A,0)))</f>
        <v>99_NCE</v>
      </c>
      <c r="AO1773" s="0" t="str">
        <f aca="false">INDEX(lookup!$Y:$Y,MATCH($A1773,lookup!$A:$A,0))</f>
        <v>0_published</v>
      </c>
      <c r="AP1773" s="0" t="str">
        <f aca="false">INDEX(lookup!$Z:$Z,MATCH($A1773,lookup!$A:$A,0))</f>
        <v>1_VHB high</v>
      </c>
      <c r="AQ1773" s="0" t="str">
        <f aca="false">INDEX(lookup!$W:$W,MATCH($A1773,lookup!$A:$A,0))</f>
        <v>1_fin/acc/econ</v>
      </c>
      <c r="AS1773" s="0" t="s">
        <v>91</v>
      </c>
      <c r="AT1773" s="0" t="s">
        <v>397</v>
      </c>
      <c r="AU1773" s="0" t="s">
        <v>93</v>
      </c>
      <c r="AV1773" s="0" t="s">
        <v>1332</v>
      </c>
      <c r="AW1773" s="0" t="s">
        <v>1457</v>
      </c>
      <c r="BA1773" s="0" t="n">
        <v>794</v>
      </c>
      <c r="BB1773" s="0" t="s">
        <v>96</v>
      </c>
      <c r="BC1773" s="0" t="s">
        <v>358</v>
      </c>
      <c r="BD1773" s="0" t="s">
        <v>142</v>
      </c>
      <c r="BE1773" s="0" t="s">
        <v>206</v>
      </c>
      <c r="BF1773" s="0" t="s">
        <v>6267</v>
      </c>
      <c r="BI1773" s="0" t="s">
        <v>316</v>
      </c>
      <c r="BJ1773" s="0" t="s">
        <v>6267</v>
      </c>
      <c r="BK1773" s="0" t="s">
        <v>191</v>
      </c>
      <c r="BL1773" s="0" t="s">
        <v>6324</v>
      </c>
      <c r="BM1773" s="0" t="s">
        <v>6322</v>
      </c>
      <c r="BN1773" s="0" t="s">
        <v>6262</v>
      </c>
      <c r="BO1773" s="0" t="s">
        <v>105</v>
      </c>
      <c r="BP1773" s="0" t="s">
        <v>6258</v>
      </c>
      <c r="BQ1773" s="0" t="s">
        <v>127</v>
      </c>
      <c r="BT1773" s="0" t="n">
        <v>0</v>
      </c>
      <c r="BU1773" s="0" t="s">
        <v>6263</v>
      </c>
      <c r="BW1773" s="0" t="n">
        <v>2015</v>
      </c>
      <c r="BX1773" s="0" t="n">
        <v>2020</v>
      </c>
      <c r="BY1773" s="0" t="s">
        <v>6264</v>
      </c>
      <c r="BZ1773" s="0" t="n">
        <v>2017.5</v>
      </c>
      <c r="CA1773" s="0" t="n">
        <v>0.833333333333333</v>
      </c>
      <c r="CB1773" s="0" t="n">
        <v>1</v>
      </c>
      <c r="CC1773" s="0" t="n">
        <v>1</v>
      </c>
      <c r="CD1773" s="0" t="n">
        <v>-0.176525143728995</v>
      </c>
      <c r="CE1773" s="0" t="n">
        <v>1</v>
      </c>
      <c r="CF1773" s="0" t="s">
        <v>6267</v>
      </c>
    </row>
    <row r="1774" customFormat="false" ht="15" hidden="false" customHeight="false" outlineLevel="0" collapsed="false">
      <c r="A1774" s="0" t="s">
        <v>6258</v>
      </c>
      <c r="B1774" s="0" t="n">
        <v>3079</v>
      </c>
      <c r="C1774" s="0" t="n">
        <v>0.0555933169286621</v>
      </c>
      <c r="D1774" s="0" t="n">
        <v>896</v>
      </c>
      <c r="E1774" s="0" t="n">
        <f aca="false">IF(ISNUMBER($BA1774),$BA1774,IF(AND(ISNUMBER($D1774),ISNUMBER($BW1774),ISNUMBER($BX1774)),$D1774*($BX1774-$BW1774+1),""))</f>
        <v>896</v>
      </c>
      <c r="H1774" s="0" t="s">
        <v>118</v>
      </c>
      <c r="I1774" s="0" t="s">
        <v>344</v>
      </c>
      <c r="J1774" s="0" t="n">
        <f aca="false">IF($BW1774&lt;&gt;"",$BW1774,"")</f>
        <v>2015</v>
      </c>
      <c r="K1774" s="0" t="n">
        <f aca="false">IF($BX1774&lt;&gt;"",$BX1774,"")</f>
        <v>2020</v>
      </c>
      <c r="L1774" s="0" t="n">
        <f aca="false">IF(AND(ISNUMBER($BW1774),ISNUMBER($BX1774)),($BW1774+$BX1774)/2,"")</f>
        <v>2017.5</v>
      </c>
      <c r="M1774" s="0" t="n">
        <f aca="false">IF($L1774&lt;&gt;"",$L1774,"")</f>
        <v>2017.5</v>
      </c>
      <c r="N1774" s="0" t="n">
        <f aca="false">IF(AND(ISNUMBER($BW1774),ISNUMBER($BX1774)),MIN(1,MAX(0,($BX1774-2016+1)/($BX1774-$BW1774+1))),"")</f>
        <v>0.833333333333333</v>
      </c>
      <c r="O1774" s="0" t="n">
        <f aca="false">IF(AND(ISNUMBER($BW1774),ISNUMBER($BX1774)),MIN(1,MAX(0,($BX1774-2017+1)/($BX1774-$BW1774+1))),"")</f>
        <v>0.666666666666667</v>
      </c>
      <c r="P1774" s="0" t="n">
        <f aca="false">IF(AND(ISNUMBER($BW1774),ISNUMBER($BX1774)),MIN(1,MAX(0,($BX1774-2018+1)/($BX1774-$BW1774+1))),"")</f>
        <v>0.5</v>
      </c>
      <c r="Q1774" s="0" t="n">
        <f aca="false">IF(AND(ISNUMBER($BW1774),ISNUMBER($BX1774)),MIN(1,MAX(0,($BX1774-2019+1)/($BX1774-$BW1774+1))),"")</f>
        <v>0.333333333333333</v>
      </c>
      <c r="R1774" s="0" t="n">
        <f aca="false">IF(AND(ISNUMBER($BW1774),ISNUMBER($BX1774)),MIN(1,MAX(0,($BX1774-2016+1)/($BX1774-$BW1774+1))),"")</f>
        <v>0.833333333333333</v>
      </c>
      <c r="S1774" s="0" t="n">
        <f aca="false">IF($L1774&lt;&gt;"",IF($L1774&gt;=2015.5,1,0),"")</f>
        <v>1</v>
      </c>
      <c r="T1774" s="0" t="n">
        <f aca="false">IF($L1774&lt;&gt;"",IF($L1774&gt;=2016,1,0),"")</f>
        <v>1</v>
      </c>
      <c r="U1774" s="0" t="n">
        <f aca="false">IF(ISNUMBER($BX1774),IF($BX1774&gt;=2016,1,0),"")</f>
        <v>1</v>
      </c>
      <c r="V1774" s="0" t="n">
        <f aca="false">IF(ISNUMBER($BW1774),IF($BW1774&gt;=2016,1,0),"")</f>
        <v>0</v>
      </c>
      <c r="W1774" s="0" t="str">
        <f aca="false">IF(AND(ISNUMBER($BW1774),ISNUMBER($BX1774)),IF($BW1774&gt;=2016,"post-only",IF($BX1774&lt;2016,"pre-only","mixed")),"")</f>
        <v>mixed</v>
      </c>
      <c r="X1774" s="0" t="n">
        <f aca="false">IF(AND(ISNUMBER($BW1774),ISNUMBER($BX1774)),MIN(1,MAX(0,($BX1774-2017+1)/($BX1774-$BW1774+1))),"")</f>
        <v>0.666666666666667</v>
      </c>
      <c r="Y1774" s="0" t="n">
        <f aca="false">IF(AND(ISNUMBER($BW1774),ISNUMBER($BX1774)),MIN(1,MAX(0,($BX1774-2018+1)/($BX1774-$BW1774+1))),"")</f>
        <v>0.5</v>
      </c>
      <c r="Z1774" s="0" t="n">
        <f aca="false">IF(AND(ISNUMBER($BW1774),ISNUMBER($BX1774)),MIN(1,MAX(0,($BX1774-2019+1)/($BX1774-$BW1774+1))),"")</f>
        <v>0.333333333333333</v>
      </c>
      <c r="AA1774" s="0" t="n">
        <f aca="false">IF(ISNUMBER($BX1774),IF($BX1774&gt;=2017,1,0),"")</f>
        <v>1</v>
      </c>
      <c r="AB1774" s="0" t="n">
        <f aca="false">IF(ISNUMBER($BX1774),IF($BX1774&gt;=2018,1,0),"")</f>
        <v>1</v>
      </c>
      <c r="AC1774" s="0" t="n">
        <f aca="false">IF(ISNUMBER($BX1774),IF($BX1774&gt;=2019,1,0),"")</f>
        <v>1</v>
      </c>
      <c r="AD1774" s="0" t="n">
        <f aca="false">IF($L1774&lt;&gt;"",IF($L1774&gt;2013,1,0),"")</f>
        <v>1</v>
      </c>
      <c r="AE1774" s="0" t="n">
        <f aca="false">IF($L1774&lt;&gt;"",1+IF($L1774&gt;2011,1,0)+IF($L1774&gt;2014,1,0),"")</f>
        <v>3</v>
      </c>
      <c r="AF1774" s="0" t="s">
        <v>747</v>
      </c>
      <c r="AG1774" s="0" t="s">
        <v>88</v>
      </c>
      <c r="AH1774" s="0" t="s">
        <v>89</v>
      </c>
      <c r="AI1774" s="0" t="s">
        <v>90</v>
      </c>
      <c r="AJ1774" s="0" t="s">
        <v>90</v>
      </c>
      <c r="AK1774" s="0" t="str">
        <f aca="false">IF(AND($CF1774&lt;&gt;"",IFERROR(INDEX(subsample_country_map!$B:$B,MATCH($CF1774,subsample_country_map!$A:$A,0)),"")&lt;&gt;""),INDEX(subsample_country_map!$B:$B,MATCH($CF1774,subsample_country_map!$A:$A,0)),INDEX(lookup!$AA:$AA,MATCH($A1774,lookup!$A:$A,0)))</f>
        <v>2_Europe</v>
      </c>
      <c r="AL1774" s="0" t="str">
        <f aca="false">IF(AND($CF1774&lt;&gt;"",IFERROR(INDEX(subsample_country_map!$C:$C,MATCH($CF1774,subsample_country_map!$A:$A,0)),"")&lt;&gt;""),INDEX(subsample_country_map!$C:$C,MATCH($CF1774,subsample_country_map!$A:$A,0)),INDEX(lookup!$AB:$AB,MATCH($A1774,lookup!$A:$A,0)))</f>
        <v>1_developed</v>
      </c>
      <c r="AM1774" s="0" t="str">
        <f aca="false">IF(AND($CF1774&lt;&gt;"",IFERROR(INDEX(subsample_country_map!$D:$D,MATCH($CF1774,subsample_country_map!$A:$A,0)),"")&lt;&gt;""),INDEX(subsample_country_map!$D:$D,MATCH($CF1774,subsample_country_map!$A:$A,0)),INDEX(lookup!$AC:$AC,MATCH($A1774,lookup!$A:$A,0)))</f>
        <v>1_western</v>
      </c>
      <c r="AN1774" s="0" t="str">
        <f aca="false">IF(AND($CF1774&lt;&gt;"",IFERROR(INDEX(subsample_country_map!$E:$E,MATCH($CF1774,subsample_country_map!$A:$A,0)),"")&lt;&gt;""),INDEX(subsample_country_map!$E:$E,MATCH($CF1774,subsample_country_map!$A:$A,0)),INDEX(lookup!$AD:$AD,MATCH($A1774,lookup!$A:$A,0)))</f>
        <v>99_NCE</v>
      </c>
      <c r="AO1774" s="0" t="str">
        <f aca="false">INDEX(lookup!$Y:$Y,MATCH($A1774,lookup!$A:$A,0))</f>
        <v>0_published</v>
      </c>
      <c r="AP1774" s="0" t="str">
        <f aca="false">INDEX(lookup!$Z:$Z,MATCH($A1774,lookup!$A:$A,0))</f>
        <v>1_VHB high</v>
      </c>
      <c r="AQ1774" s="0" t="str">
        <f aca="false">INDEX(lookup!$W:$W,MATCH($A1774,lookup!$A:$A,0))</f>
        <v>1_fin/acc/econ</v>
      </c>
      <c r="AS1774" s="0" t="s">
        <v>91</v>
      </c>
      <c r="AT1774" s="0" t="s">
        <v>397</v>
      </c>
      <c r="AU1774" s="0" t="s">
        <v>93</v>
      </c>
      <c r="AV1774" s="0" t="s">
        <v>1365</v>
      </c>
      <c r="AW1774" s="0" t="s">
        <v>947</v>
      </c>
      <c r="BA1774" s="0" t="n">
        <v>896</v>
      </c>
      <c r="BB1774" s="0" t="s">
        <v>96</v>
      </c>
      <c r="BC1774" s="0" t="s">
        <v>358</v>
      </c>
      <c r="BD1774" s="0" t="s">
        <v>142</v>
      </c>
      <c r="BE1774" s="0" t="s">
        <v>206</v>
      </c>
      <c r="BF1774" s="0" t="s">
        <v>6271</v>
      </c>
      <c r="BI1774" s="0" t="s">
        <v>316</v>
      </c>
      <c r="BJ1774" s="0" t="s">
        <v>6271</v>
      </c>
      <c r="BK1774" s="0" t="s">
        <v>191</v>
      </c>
      <c r="BL1774" s="0" t="s">
        <v>6325</v>
      </c>
      <c r="BM1774" s="0" t="s">
        <v>6320</v>
      </c>
      <c r="BN1774" s="0" t="s">
        <v>6262</v>
      </c>
      <c r="BO1774" s="0" t="s">
        <v>105</v>
      </c>
      <c r="BP1774" s="0" t="s">
        <v>6258</v>
      </c>
      <c r="BQ1774" s="0" t="s">
        <v>127</v>
      </c>
      <c r="BT1774" s="0" t="n">
        <v>0</v>
      </c>
      <c r="BU1774" s="0" t="s">
        <v>6263</v>
      </c>
      <c r="BW1774" s="0" t="n">
        <v>2015</v>
      </c>
      <c r="BX1774" s="0" t="n">
        <v>2020</v>
      </c>
      <c r="BY1774" s="0" t="s">
        <v>6264</v>
      </c>
      <c r="BZ1774" s="0" t="n">
        <v>2017.5</v>
      </c>
      <c r="CA1774" s="0" t="n">
        <v>0.833333333333333</v>
      </c>
      <c r="CB1774" s="0" t="n">
        <v>1</v>
      </c>
      <c r="CC1774" s="0" t="n">
        <v>1</v>
      </c>
      <c r="CD1774" s="0" t="n">
        <v>0.055650695916222</v>
      </c>
      <c r="CE1774" s="0" t="n">
        <v>1</v>
      </c>
      <c r="CF1774" s="0" t="s">
        <v>6271</v>
      </c>
    </row>
    <row r="1775" customFormat="false" ht="15" hidden="false" customHeight="false" outlineLevel="0" collapsed="false">
      <c r="A1775" s="0" t="s">
        <v>6258</v>
      </c>
      <c r="B1775" s="0" t="n">
        <v>3080</v>
      </c>
      <c r="C1775" s="0" t="n">
        <v>0.0583637390342948</v>
      </c>
      <c r="D1775" s="0" t="n">
        <v>896</v>
      </c>
      <c r="E1775" s="0" t="n">
        <f aca="false">IF(ISNUMBER($BA1775),$BA1775,IF(AND(ISNUMBER($D1775),ISNUMBER($BW1775),ISNUMBER($BX1775)),$D1775*($BX1775-$BW1775+1),""))</f>
        <v>896</v>
      </c>
      <c r="H1775" s="0" t="s">
        <v>118</v>
      </c>
      <c r="I1775" s="0" t="s">
        <v>344</v>
      </c>
      <c r="J1775" s="0" t="n">
        <f aca="false">IF($BW1775&lt;&gt;"",$BW1775,"")</f>
        <v>2015</v>
      </c>
      <c r="K1775" s="0" t="n">
        <f aca="false">IF($BX1775&lt;&gt;"",$BX1775,"")</f>
        <v>2020</v>
      </c>
      <c r="L1775" s="0" t="n">
        <f aca="false">IF(AND(ISNUMBER($BW1775),ISNUMBER($BX1775)),($BW1775+$BX1775)/2,"")</f>
        <v>2017.5</v>
      </c>
      <c r="M1775" s="0" t="n">
        <f aca="false">IF($L1775&lt;&gt;"",$L1775,"")</f>
        <v>2017.5</v>
      </c>
      <c r="N1775" s="0" t="n">
        <f aca="false">IF(AND(ISNUMBER($BW1775),ISNUMBER($BX1775)),MIN(1,MAX(0,($BX1775-2016+1)/($BX1775-$BW1775+1))),"")</f>
        <v>0.833333333333333</v>
      </c>
      <c r="O1775" s="0" t="n">
        <f aca="false">IF(AND(ISNUMBER($BW1775),ISNUMBER($BX1775)),MIN(1,MAX(0,($BX1775-2017+1)/($BX1775-$BW1775+1))),"")</f>
        <v>0.666666666666667</v>
      </c>
      <c r="P1775" s="0" t="n">
        <f aca="false">IF(AND(ISNUMBER($BW1775),ISNUMBER($BX1775)),MIN(1,MAX(0,($BX1775-2018+1)/($BX1775-$BW1775+1))),"")</f>
        <v>0.5</v>
      </c>
      <c r="Q1775" s="0" t="n">
        <f aca="false">IF(AND(ISNUMBER($BW1775),ISNUMBER($BX1775)),MIN(1,MAX(0,($BX1775-2019+1)/($BX1775-$BW1775+1))),"")</f>
        <v>0.333333333333333</v>
      </c>
      <c r="R1775" s="0" t="n">
        <f aca="false">IF(AND(ISNUMBER($BW1775),ISNUMBER($BX1775)),MIN(1,MAX(0,($BX1775-2016+1)/($BX1775-$BW1775+1))),"")</f>
        <v>0.833333333333333</v>
      </c>
      <c r="S1775" s="0" t="n">
        <f aca="false">IF($L1775&lt;&gt;"",IF($L1775&gt;=2015.5,1,0),"")</f>
        <v>1</v>
      </c>
      <c r="T1775" s="0" t="n">
        <f aca="false">IF($L1775&lt;&gt;"",IF($L1775&gt;=2016,1,0),"")</f>
        <v>1</v>
      </c>
      <c r="U1775" s="0" t="n">
        <f aca="false">IF(ISNUMBER($BX1775),IF($BX1775&gt;=2016,1,0),"")</f>
        <v>1</v>
      </c>
      <c r="V1775" s="0" t="n">
        <f aca="false">IF(ISNUMBER($BW1775),IF($BW1775&gt;=2016,1,0),"")</f>
        <v>0</v>
      </c>
      <c r="W1775" s="0" t="str">
        <f aca="false">IF(AND(ISNUMBER($BW1775),ISNUMBER($BX1775)),IF($BW1775&gt;=2016,"post-only",IF($BX1775&lt;2016,"pre-only","mixed")),"")</f>
        <v>mixed</v>
      </c>
      <c r="X1775" s="0" t="n">
        <f aca="false">IF(AND(ISNUMBER($BW1775),ISNUMBER($BX1775)),MIN(1,MAX(0,($BX1775-2017+1)/($BX1775-$BW1775+1))),"")</f>
        <v>0.666666666666667</v>
      </c>
      <c r="Y1775" s="0" t="n">
        <f aca="false">IF(AND(ISNUMBER($BW1775),ISNUMBER($BX1775)),MIN(1,MAX(0,($BX1775-2018+1)/($BX1775-$BW1775+1))),"")</f>
        <v>0.5</v>
      </c>
      <c r="Z1775" s="0" t="n">
        <f aca="false">IF(AND(ISNUMBER($BW1775),ISNUMBER($BX1775)),MIN(1,MAX(0,($BX1775-2019+1)/($BX1775-$BW1775+1))),"")</f>
        <v>0.333333333333333</v>
      </c>
      <c r="AA1775" s="0" t="n">
        <f aca="false">IF(ISNUMBER($BX1775),IF($BX1775&gt;=2017,1,0),"")</f>
        <v>1</v>
      </c>
      <c r="AB1775" s="0" t="n">
        <f aca="false">IF(ISNUMBER($BX1775),IF($BX1775&gt;=2018,1,0),"")</f>
        <v>1</v>
      </c>
      <c r="AC1775" s="0" t="n">
        <f aca="false">IF(ISNUMBER($BX1775),IF($BX1775&gt;=2019,1,0),"")</f>
        <v>1</v>
      </c>
      <c r="AD1775" s="0" t="n">
        <f aca="false">IF($L1775&lt;&gt;"",IF($L1775&gt;2013,1,0),"")</f>
        <v>1</v>
      </c>
      <c r="AE1775" s="0" t="n">
        <f aca="false">IF($L1775&lt;&gt;"",1+IF($L1775&gt;2011,1,0)+IF($L1775&gt;2014,1,0),"")</f>
        <v>3</v>
      </c>
      <c r="AF1775" s="0" t="s">
        <v>747</v>
      </c>
      <c r="AG1775" s="0" t="s">
        <v>88</v>
      </c>
      <c r="AH1775" s="0" t="s">
        <v>89</v>
      </c>
      <c r="AI1775" s="0" t="s">
        <v>90</v>
      </c>
      <c r="AJ1775" s="0" t="s">
        <v>90</v>
      </c>
      <c r="AK1775" s="0" t="str">
        <f aca="false">IF(AND($CF1775&lt;&gt;"",IFERROR(INDEX(subsample_country_map!$B:$B,MATCH($CF1775,subsample_country_map!$A:$A,0)),"")&lt;&gt;""),INDEX(subsample_country_map!$B:$B,MATCH($CF1775,subsample_country_map!$A:$A,0)),INDEX(lookup!$AA:$AA,MATCH($A1775,lookup!$A:$A,0)))</f>
        <v>2_Europe</v>
      </c>
      <c r="AL1775" s="0" t="str">
        <f aca="false">IF(AND($CF1775&lt;&gt;"",IFERROR(INDEX(subsample_country_map!$C:$C,MATCH($CF1775,subsample_country_map!$A:$A,0)),"")&lt;&gt;""),INDEX(subsample_country_map!$C:$C,MATCH($CF1775,subsample_country_map!$A:$A,0)),INDEX(lookup!$AB:$AB,MATCH($A1775,lookup!$A:$A,0)))</f>
        <v>1_developed</v>
      </c>
      <c r="AM1775" s="0" t="str">
        <f aca="false">IF(AND($CF1775&lt;&gt;"",IFERROR(INDEX(subsample_country_map!$D:$D,MATCH($CF1775,subsample_country_map!$A:$A,0)),"")&lt;&gt;""),INDEX(subsample_country_map!$D:$D,MATCH($CF1775,subsample_country_map!$A:$A,0)),INDEX(lookup!$AC:$AC,MATCH($A1775,lookup!$A:$A,0)))</f>
        <v>1_western</v>
      </c>
      <c r="AN1775" s="0" t="str">
        <f aca="false">IF(AND($CF1775&lt;&gt;"",IFERROR(INDEX(subsample_country_map!$E:$E,MATCH($CF1775,subsample_country_map!$A:$A,0)),"")&lt;&gt;""),INDEX(subsample_country_map!$E:$E,MATCH($CF1775,subsample_country_map!$A:$A,0)),INDEX(lookup!$AD:$AD,MATCH($A1775,lookup!$A:$A,0)))</f>
        <v>99_NCE</v>
      </c>
      <c r="AO1775" s="0" t="str">
        <f aca="false">INDEX(lookup!$Y:$Y,MATCH($A1775,lookup!$A:$A,0))</f>
        <v>0_published</v>
      </c>
      <c r="AP1775" s="0" t="str">
        <f aca="false">INDEX(lookup!$Z:$Z,MATCH($A1775,lookup!$A:$A,0))</f>
        <v>1_VHB high</v>
      </c>
      <c r="AQ1775" s="0" t="str">
        <f aca="false">INDEX(lookup!$W:$W,MATCH($A1775,lookup!$A:$A,0))</f>
        <v>1_fin/acc/econ</v>
      </c>
      <c r="AS1775" s="0" t="s">
        <v>91</v>
      </c>
      <c r="AT1775" s="0" t="s">
        <v>397</v>
      </c>
      <c r="AU1775" s="0" t="s">
        <v>93</v>
      </c>
      <c r="AV1775" s="0" t="s">
        <v>1951</v>
      </c>
      <c r="AW1775" s="0" t="s">
        <v>4363</v>
      </c>
      <c r="BA1775" s="0" t="n">
        <v>896</v>
      </c>
      <c r="BB1775" s="0" t="s">
        <v>96</v>
      </c>
      <c r="BC1775" s="0" t="s">
        <v>358</v>
      </c>
      <c r="BD1775" s="0" t="s">
        <v>142</v>
      </c>
      <c r="BE1775" s="0" t="s">
        <v>206</v>
      </c>
      <c r="BF1775" s="0" t="s">
        <v>6271</v>
      </c>
      <c r="BI1775" s="0" t="s">
        <v>316</v>
      </c>
      <c r="BJ1775" s="0" t="s">
        <v>6271</v>
      </c>
      <c r="BK1775" s="0" t="s">
        <v>191</v>
      </c>
      <c r="BL1775" s="0" t="s">
        <v>6326</v>
      </c>
      <c r="BM1775" s="0" t="s">
        <v>6322</v>
      </c>
      <c r="BN1775" s="0" t="s">
        <v>6262</v>
      </c>
      <c r="BO1775" s="0" t="s">
        <v>105</v>
      </c>
      <c r="BP1775" s="0" t="s">
        <v>6258</v>
      </c>
      <c r="BQ1775" s="0" t="s">
        <v>127</v>
      </c>
      <c r="BT1775" s="0" t="n">
        <v>0</v>
      </c>
      <c r="BU1775" s="0" t="s">
        <v>6263</v>
      </c>
      <c r="BW1775" s="0" t="n">
        <v>2015</v>
      </c>
      <c r="BX1775" s="0" t="n">
        <v>2020</v>
      </c>
      <c r="BY1775" s="0" t="s">
        <v>6264</v>
      </c>
      <c r="BZ1775" s="0" t="n">
        <v>2017.5</v>
      </c>
      <c r="CA1775" s="0" t="n">
        <v>0.833333333333333</v>
      </c>
      <c r="CB1775" s="0" t="n">
        <v>1</v>
      </c>
      <c r="CC1775" s="0" t="n">
        <v>1</v>
      </c>
      <c r="CD1775" s="0" t="n">
        <v>0.0584301434455049</v>
      </c>
      <c r="CE1775" s="0" t="n">
        <v>1</v>
      </c>
      <c r="CF1775" s="0" t="s">
        <v>6271</v>
      </c>
    </row>
    <row r="1776" customFormat="false" ht="15" hidden="false" customHeight="false" outlineLevel="0" collapsed="false">
      <c r="A1776" s="0" t="s">
        <v>6258</v>
      </c>
      <c r="B1776" s="0" t="n">
        <v>3081</v>
      </c>
      <c r="C1776" s="0" t="n">
        <v>-0.0601885652106655</v>
      </c>
      <c r="D1776" s="0" t="n">
        <v>764</v>
      </c>
      <c r="E1776" s="0" t="n">
        <f aca="false">IF(ISNUMBER($BA1776),$BA1776,IF(AND(ISNUMBER($D1776),ISNUMBER($BW1776),ISNUMBER($BX1776)),$D1776*($BX1776-$BW1776+1),""))</f>
        <v>764</v>
      </c>
      <c r="H1776" s="0" t="s">
        <v>118</v>
      </c>
      <c r="I1776" s="0" t="s">
        <v>344</v>
      </c>
      <c r="J1776" s="0" t="n">
        <f aca="false">IF($BW1776&lt;&gt;"",$BW1776,"")</f>
        <v>2015</v>
      </c>
      <c r="K1776" s="0" t="n">
        <f aca="false">IF($BX1776&lt;&gt;"",$BX1776,"")</f>
        <v>2020</v>
      </c>
      <c r="L1776" s="0" t="n">
        <f aca="false">IF(AND(ISNUMBER($BW1776),ISNUMBER($BX1776)),($BW1776+$BX1776)/2,"")</f>
        <v>2017.5</v>
      </c>
      <c r="M1776" s="0" t="n">
        <f aca="false">IF($L1776&lt;&gt;"",$L1776,"")</f>
        <v>2017.5</v>
      </c>
      <c r="N1776" s="0" t="n">
        <f aca="false">IF(AND(ISNUMBER($BW1776),ISNUMBER($BX1776)),MIN(1,MAX(0,($BX1776-2016+1)/($BX1776-$BW1776+1))),"")</f>
        <v>0.833333333333333</v>
      </c>
      <c r="O1776" s="0" t="n">
        <f aca="false">IF(AND(ISNUMBER($BW1776),ISNUMBER($BX1776)),MIN(1,MAX(0,($BX1776-2017+1)/($BX1776-$BW1776+1))),"")</f>
        <v>0.666666666666667</v>
      </c>
      <c r="P1776" s="0" t="n">
        <f aca="false">IF(AND(ISNUMBER($BW1776),ISNUMBER($BX1776)),MIN(1,MAX(0,($BX1776-2018+1)/($BX1776-$BW1776+1))),"")</f>
        <v>0.5</v>
      </c>
      <c r="Q1776" s="0" t="n">
        <f aca="false">IF(AND(ISNUMBER($BW1776),ISNUMBER($BX1776)),MIN(1,MAX(0,($BX1776-2019+1)/($BX1776-$BW1776+1))),"")</f>
        <v>0.333333333333333</v>
      </c>
      <c r="R1776" s="0" t="n">
        <f aca="false">IF(AND(ISNUMBER($BW1776),ISNUMBER($BX1776)),MIN(1,MAX(0,($BX1776-2016+1)/($BX1776-$BW1776+1))),"")</f>
        <v>0.833333333333333</v>
      </c>
      <c r="S1776" s="0" t="n">
        <f aca="false">IF($L1776&lt;&gt;"",IF($L1776&gt;=2015.5,1,0),"")</f>
        <v>1</v>
      </c>
      <c r="T1776" s="0" t="n">
        <f aca="false">IF($L1776&lt;&gt;"",IF($L1776&gt;=2016,1,0),"")</f>
        <v>1</v>
      </c>
      <c r="U1776" s="0" t="n">
        <f aca="false">IF(ISNUMBER($BX1776),IF($BX1776&gt;=2016,1,0),"")</f>
        <v>1</v>
      </c>
      <c r="V1776" s="0" t="n">
        <f aca="false">IF(ISNUMBER($BW1776),IF($BW1776&gt;=2016,1,0),"")</f>
        <v>0</v>
      </c>
      <c r="W1776" s="0" t="str">
        <f aca="false">IF(AND(ISNUMBER($BW1776),ISNUMBER($BX1776)),IF($BW1776&gt;=2016,"post-only",IF($BX1776&lt;2016,"pre-only","mixed")),"")</f>
        <v>mixed</v>
      </c>
      <c r="X1776" s="0" t="n">
        <f aca="false">IF(AND(ISNUMBER($BW1776),ISNUMBER($BX1776)),MIN(1,MAX(0,($BX1776-2017+1)/($BX1776-$BW1776+1))),"")</f>
        <v>0.666666666666667</v>
      </c>
      <c r="Y1776" s="0" t="n">
        <f aca="false">IF(AND(ISNUMBER($BW1776),ISNUMBER($BX1776)),MIN(1,MAX(0,($BX1776-2018+1)/($BX1776-$BW1776+1))),"")</f>
        <v>0.5</v>
      </c>
      <c r="Z1776" s="0" t="n">
        <f aca="false">IF(AND(ISNUMBER($BW1776),ISNUMBER($BX1776)),MIN(1,MAX(0,($BX1776-2019+1)/($BX1776-$BW1776+1))),"")</f>
        <v>0.333333333333333</v>
      </c>
      <c r="AA1776" s="0" t="n">
        <f aca="false">IF(ISNUMBER($BX1776),IF($BX1776&gt;=2017,1,0),"")</f>
        <v>1</v>
      </c>
      <c r="AB1776" s="0" t="n">
        <f aca="false">IF(ISNUMBER($BX1776),IF($BX1776&gt;=2018,1,0),"")</f>
        <v>1</v>
      </c>
      <c r="AC1776" s="0" t="n">
        <f aca="false">IF(ISNUMBER($BX1776),IF($BX1776&gt;=2019,1,0),"")</f>
        <v>1</v>
      </c>
      <c r="AD1776" s="0" t="n">
        <f aca="false">IF($L1776&lt;&gt;"",IF($L1776&gt;2013,1,0),"")</f>
        <v>1</v>
      </c>
      <c r="AE1776" s="0" t="n">
        <f aca="false">IF($L1776&lt;&gt;"",1+IF($L1776&gt;2011,1,0)+IF($L1776&gt;2014,1,0),"")</f>
        <v>3</v>
      </c>
      <c r="AF1776" s="0" t="s">
        <v>747</v>
      </c>
      <c r="AG1776" s="0" t="s">
        <v>88</v>
      </c>
      <c r="AH1776" s="0" t="s">
        <v>89</v>
      </c>
      <c r="AI1776" s="0" t="s">
        <v>90</v>
      </c>
      <c r="AJ1776" s="0" t="s">
        <v>90</v>
      </c>
      <c r="AK1776" s="0" t="str">
        <f aca="false">IF(AND($CF1776&lt;&gt;"",IFERROR(INDEX(subsample_country_map!$B:$B,MATCH($CF1776,subsample_country_map!$A:$A,0)),"")&lt;&gt;""),INDEX(subsample_country_map!$B:$B,MATCH($CF1776,subsample_country_map!$A:$A,0)),INDEX(lookup!$AA:$AA,MATCH($A1776,lookup!$A:$A,0)))</f>
        <v>3_AsiaPac</v>
      </c>
      <c r="AL1776" s="0" t="str">
        <f aca="false">IF(AND($CF1776&lt;&gt;"",IFERROR(INDEX(subsample_country_map!$C:$C,MATCH($CF1776,subsample_country_map!$A:$A,0)),"")&lt;&gt;""),INDEX(subsample_country_map!$C:$C,MATCH($CF1776,subsample_country_map!$A:$A,0)),INDEX(lookup!$AB:$AB,MATCH($A1776,lookup!$A:$A,0)))</f>
        <v>1_developed</v>
      </c>
      <c r="AM1776" s="0" t="str">
        <f aca="false">IF(AND($CF1776&lt;&gt;"",IFERROR(INDEX(subsample_country_map!$D:$D,MATCH($CF1776,subsample_country_map!$A:$A,0)),"")&lt;&gt;""),INDEX(subsample_country_map!$D:$D,MATCH($CF1776,subsample_country_map!$A:$A,0)),INDEX(lookup!$AC:$AC,MATCH($A1776,lookup!$A:$A,0)))</f>
        <v>99_NCE</v>
      </c>
      <c r="AN1776" s="0" t="str">
        <f aca="false">IF(AND($CF1776&lt;&gt;"",IFERROR(INDEX(subsample_country_map!$E:$E,MATCH($CF1776,subsample_country_map!$A:$A,0)),"")&lt;&gt;""),INDEX(subsample_country_map!$E:$E,MATCH($CF1776,subsample_country_map!$A:$A,0)),INDEX(lookup!$AD:$AD,MATCH($A1776,lookup!$A:$A,0)))</f>
        <v>99_NCE</v>
      </c>
      <c r="AO1776" s="0" t="str">
        <f aca="false">INDEX(lookup!$Y:$Y,MATCH($A1776,lookup!$A:$A,0))</f>
        <v>0_published</v>
      </c>
      <c r="AP1776" s="0" t="str">
        <f aca="false">INDEX(lookup!$Z:$Z,MATCH($A1776,lookup!$A:$A,0))</f>
        <v>1_VHB high</v>
      </c>
      <c r="AQ1776" s="0" t="str">
        <f aca="false">INDEX(lookup!$W:$W,MATCH($A1776,lookup!$A:$A,0))</f>
        <v>1_fin/acc/econ</v>
      </c>
      <c r="AS1776" s="0" t="s">
        <v>91</v>
      </c>
      <c r="AT1776" s="0" t="s">
        <v>397</v>
      </c>
      <c r="AU1776" s="0" t="s">
        <v>93</v>
      </c>
      <c r="AV1776" s="0" t="s">
        <v>6295</v>
      </c>
      <c r="AW1776" s="0" t="s">
        <v>947</v>
      </c>
      <c r="BA1776" s="0" t="n">
        <v>764</v>
      </c>
      <c r="BB1776" s="0" t="s">
        <v>96</v>
      </c>
      <c r="BC1776" s="0" t="s">
        <v>358</v>
      </c>
      <c r="BD1776" s="0" t="s">
        <v>142</v>
      </c>
      <c r="BE1776" s="0" t="s">
        <v>206</v>
      </c>
      <c r="BF1776" s="0" t="s">
        <v>6274</v>
      </c>
      <c r="BI1776" s="0" t="s">
        <v>316</v>
      </c>
      <c r="BJ1776" s="0" t="s">
        <v>6274</v>
      </c>
      <c r="BK1776" s="0" t="s">
        <v>191</v>
      </c>
      <c r="BL1776" s="0" t="s">
        <v>6327</v>
      </c>
      <c r="BM1776" s="0" t="s">
        <v>6320</v>
      </c>
      <c r="BN1776" s="0" t="s">
        <v>6262</v>
      </c>
      <c r="BO1776" s="0" t="s">
        <v>105</v>
      </c>
      <c r="BP1776" s="0" t="s">
        <v>6258</v>
      </c>
      <c r="BQ1776" s="0" t="s">
        <v>127</v>
      </c>
      <c r="BT1776" s="0" t="n">
        <v>0</v>
      </c>
      <c r="BU1776" s="0" t="s">
        <v>6263</v>
      </c>
      <c r="BW1776" s="0" t="n">
        <v>2015</v>
      </c>
      <c r="BX1776" s="0" t="n">
        <v>2020</v>
      </c>
      <c r="BY1776" s="0" t="s">
        <v>6264</v>
      </c>
      <c r="BZ1776" s="0" t="n">
        <v>2017.5</v>
      </c>
      <c r="CA1776" s="0" t="n">
        <v>0.833333333333333</v>
      </c>
      <c r="CB1776" s="0" t="n">
        <v>1</v>
      </c>
      <c r="CC1776" s="0" t="n">
        <v>1</v>
      </c>
      <c r="CD1776" s="0" t="n">
        <v>-0.0602614045702281</v>
      </c>
      <c r="CE1776" s="0" t="n">
        <v>1</v>
      </c>
      <c r="CF1776" s="0" t="s">
        <v>6274</v>
      </c>
    </row>
    <row r="1777" customFormat="false" ht="15" hidden="false" customHeight="false" outlineLevel="0" collapsed="false">
      <c r="A1777" s="0" t="s">
        <v>6258</v>
      </c>
      <c r="B1777" s="0" t="n">
        <v>3082</v>
      </c>
      <c r="C1777" s="0" t="n">
        <v>0.0144699770043308</v>
      </c>
      <c r="D1777" s="0" t="n">
        <v>764</v>
      </c>
      <c r="E1777" s="0" t="n">
        <f aca="false">IF(ISNUMBER($BA1777),$BA1777,IF(AND(ISNUMBER($D1777),ISNUMBER($BW1777),ISNUMBER($BX1777)),$D1777*($BX1777-$BW1777+1),""))</f>
        <v>764</v>
      </c>
      <c r="H1777" s="0" t="s">
        <v>118</v>
      </c>
      <c r="I1777" s="0" t="s">
        <v>344</v>
      </c>
      <c r="J1777" s="0" t="n">
        <f aca="false">IF($BW1777&lt;&gt;"",$BW1777,"")</f>
        <v>2015</v>
      </c>
      <c r="K1777" s="0" t="n">
        <f aca="false">IF($BX1777&lt;&gt;"",$BX1777,"")</f>
        <v>2020</v>
      </c>
      <c r="L1777" s="0" t="n">
        <f aca="false">IF(AND(ISNUMBER($BW1777),ISNUMBER($BX1777)),($BW1777+$BX1777)/2,"")</f>
        <v>2017.5</v>
      </c>
      <c r="M1777" s="0" t="n">
        <f aca="false">IF($L1777&lt;&gt;"",$L1777,"")</f>
        <v>2017.5</v>
      </c>
      <c r="N1777" s="0" t="n">
        <f aca="false">IF(AND(ISNUMBER($BW1777),ISNUMBER($BX1777)),MIN(1,MAX(0,($BX1777-2016+1)/($BX1777-$BW1777+1))),"")</f>
        <v>0.833333333333333</v>
      </c>
      <c r="O1777" s="0" t="n">
        <f aca="false">IF(AND(ISNUMBER($BW1777),ISNUMBER($BX1777)),MIN(1,MAX(0,($BX1777-2017+1)/($BX1777-$BW1777+1))),"")</f>
        <v>0.666666666666667</v>
      </c>
      <c r="P1777" s="0" t="n">
        <f aca="false">IF(AND(ISNUMBER($BW1777),ISNUMBER($BX1777)),MIN(1,MAX(0,($BX1777-2018+1)/($BX1777-$BW1777+1))),"")</f>
        <v>0.5</v>
      </c>
      <c r="Q1777" s="0" t="n">
        <f aca="false">IF(AND(ISNUMBER($BW1777),ISNUMBER($BX1777)),MIN(1,MAX(0,($BX1777-2019+1)/($BX1777-$BW1777+1))),"")</f>
        <v>0.333333333333333</v>
      </c>
      <c r="R1777" s="0" t="n">
        <f aca="false">IF(AND(ISNUMBER($BW1777),ISNUMBER($BX1777)),MIN(1,MAX(0,($BX1777-2016+1)/($BX1777-$BW1777+1))),"")</f>
        <v>0.833333333333333</v>
      </c>
      <c r="S1777" s="0" t="n">
        <f aca="false">IF($L1777&lt;&gt;"",IF($L1777&gt;=2015.5,1,0),"")</f>
        <v>1</v>
      </c>
      <c r="T1777" s="0" t="n">
        <f aca="false">IF($L1777&lt;&gt;"",IF($L1777&gt;=2016,1,0),"")</f>
        <v>1</v>
      </c>
      <c r="U1777" s="0" t="n">
        <f aca="false">IF(ISNUMBER($BX1777),IF($BX1777&gt;=2016,1,0),"")</f>
        <v>1</v>
      </c>
      <c r="V1777" s="0" t="n">
        <f aca="false">IF(ISNUMBER($BW1777),IF($BW1777&gt;=2016,1,0),"")</f>
        <v>0</v>
      </c>
      <c r="W1777" s="0" t="str">
        <f aca="false">IF(AND(ISNUMBER($BW1777),ISNUMBER($BX1777)),IF($BW1777&gt;=2016,"post-only",IF($BX1777&lt;2016,"pre-only","mixed")),"")</f>
        <v>mixed</v>
      </c>
      <c r="X1777" s="0" t="n">
        <f aca="false">IF(AND(ISNUMBER($BW1777),ISNUMBER($BX1777)),MIN(1,MAX(0,($BX1777-2017+1)/($BX1777-$BW1777+1))),"")</f>
        <v>0.666666666666667</v>
      </c>
      <c r="Y1777" s="0" t="n">
        <f aca="false">IF(AND(ISNUMBER($BW1777),ISNUMBER($BX1777)),MIN(1,MAX(0,($BX1777-2018+1)/($BX1777-$BW1777+1))),"")</f>
        <v>0.5</v>
      </c>
      <c r="Z1777" s="0" t="n">
        <f aca="false">IF(AND(ISNUMBER($BW1777),ISNUMBER($BX1777)),MIN(1,MAX(0,($BX1777-2019+1)/($BX1777-$BW1777+1))),"")</f>
        <v>0.333333333333333</v>
      </c>
      <c r="AA1777" s="0" t="n">
        <f aca="false">IF(ISNUMBER($BX1777),IF($BX1777&gt;=2017,1,0),"")</f>
        <v>1</v>
      </c>
      <c r="AB1777" s="0" t="n">
        <f aca="false">IF(ISNUMBER($BX1777),IF($BX1777&gt;=2018,1,0),"")</f>
        <v>1</v>
      </c>
      <c r="AC1777" s="0" t="n">
        <f aca="false">IF(ISNUMBER($BX1777),IF($BX1777&gt;=2019,1,0),"")</f>
        <v>1</v>
      </c>
      <c r="AD1777" s="0" t="n">
        <f aca="false">IF($L1777&lt;&gt;"",IF($L1777&gt;2013,1,0),"")</f>
        <v>1</v>
      </c>
      <c r="AE1777" s="0" t="n">
        <f aca="false">IF($L1777&lt;&gt;"",1+IF($L1777&gt;2011,1,0)+IF($L1777&gt;2014,1,0),"")</f>
        <v>3</v>
      </c>
      <c r="AF1777" s="0" t="s">
        <v>747</v>
      </c>
      <c r="AG1777" s="0" t="s">
        <v>88</v>
      </c>
      <c r="AH1777" s="0" t="s">
        <v>89</v>
      </c>
      <c r="AI1777" s="0" t="s">
        <v>90</v>
      </c>
      <c r="AJ1777" s="0" t="s">
        <v>90</v>
      </c>
      <c r="AK1777" s="0" t="str">
        <f aca="false">IF(AND($CF1777&lt;&gt;"",IFERROR(INDEX(subsample_country_map!$B:$B,MATCH($CF1777,subsample_country_map!$A:$A,0)),"")&lt;&gt;""),INDEX(subsample_country_map!$B:$B,MATCH($CF1777,subsample_country_map!$A:$A,0)),INDEX(lookup!$AA:$AA,MATCH($A1777,lookup!$A:$A,0)))</f>
        <v>3_AsiaPac</v>
      </c>
      <c r="AL1777" s="0" t="str">
        <f aca="false">IF(AND($CF1777&lt;&gt;"",IFERROR(INDEX(subsample_country_map!$C:$C,MATCH($CF1777,subsample_country_map!$A:$A,0)),"")&lt;&gt;""),INDEX(subsample_country_map!$C:$C,MATCH($CF1777,subsample_country_map!$A:$A,0)),INDEX(lookup!$AB:$AB,MATCH($A1777,lookup!$A:$A,0)))</f>
        <v>1_developed</v>
      </c>
      <c r="AM1777" s="0" t="str">
        <f aca="false">IF(AND($CF1777&lt;&gt;"",IFERROR(INDEX(subsample_country_map!$D:$D,MATCH($CF1777,subsample_country_map!$A:$A,0)),"")&lt;&gt;""),INDEX(subsample_country_map!$D:$D,MATCH($CF1777,subsample_country_map!$A:$A,0)),INDEX(lookup!$AC:$AC,MATCH($A1777,lookup!$A:$A,0)))</f>
        <v>99_NCE</v>
      </c>
      <c r="AN1777" s="0" t="str">
        <f aca="false">IF(AND($CF1777&lt;&gt;"",IFERROR(INDEX(subsample_country_map!$E:$E,MATCH($CF1777,subsample_country_map!$A:$A,0)),"")&lt;&gt;""),INDEX(subsample_country_map!$E:$E,MATCH($CF1777,subsample_country_map!$A:$A,0)),INDEX(lookup!$AD:$AD,MATCH($A1777,lookup!$A:$A,0)))</f>
        <v>99_NCE</v>
      </c>
      <c r="AO1777" s="0" t="str">
        <f aca="false">INDEX(lookup!$Y:$Y,MATCH($A1777,lookup!$A:$A,0))</f>
        <v>0_published</v>
      </c>
      <c r="AP1777" s="0" t="str">
        <f aca="false">INDEX(lookup!$Z:$Z,MATCH($A1777,lookup!$A:$A,0))</f>
        <v>1_VHB high</v>
      </c>
      <c r="AQ1777" s="0" t="str">
        <f aca="false">INDEX(lookup!$W:$W,MATCH($A1777,lookup!$A:$A,0))</f>
        <v>1_fin/acc/econ</v>
      </c>
      <c r="AS1777" s="0" t="s">
        <v>91</v>
      </c>
      <c r="AT1777" s="0" t="s">
        <v>397</v>
      </c>
      <c r="AU1777" s="0" t="s">
        <v>93</v>
      </c>
      <c r="AV1777" s="0" t="s">
        <v>1455</v>
      </c>
      <c r="AW1777" s="0" t="s">
        <v>6295</v>
      </c>
      <c r="BA1777" s="0" t="n">
        <v>764</v>
      </c>
      <c r="BB1777" s="0" t="s">
        <v>96</v>
      </c>
      <c r="BC1777" s="0" t="s">
        <v>358</v>
      </c>
      <c r="BD1777" s="0" t="s">
        <v>142</v>
      </c>
      <c r="BE1777" s="0" t="s">
        <v>206</v>
      </c>
      <c r="BF1777" s="0" t="s">
        <v>6274</v>
      </c>
      <c r="BI1777" s="0" t="s">
        <v>316</v>
      </c>
      <c r="BJ1777" s="0" t="s">
        <v>6274</v>
      </c>
      <c r="BK1777" s="0" t="s">
        <v>191</v>
      </c>
      <c r="BL1777" s="0" t="s">
        <v>6328</v>
      </c>
      <c r="BM1777" s="0" t="s">
        <v>6322</v>
      </c>
      <c r="BN1777" s="0" t="s">
        <v>6262</v>
      </c>
      <c r="BO1777" s="0" t="s">
        <v>105</v>
      </c>
      <c r="BP1777" s="0" t="s">
        <v>6258</v>
      </c>
      <c r="BQ1777" s="0" t="s">
        <v>127</v>
      </c>
      <c r="BT1777" s="0" t="n">
        <v>0</v>
      </c>
      <c r="BU1777" s="0" t="s">
        <v>6263</v>
      </c>
      <c r="BW1777" s="0" t="n">
        <v>2015</v>
      </c>
      <c r="BX1777" s="0" t="n">
        <v>2020</v>
      </c>
      <c r="BY1777" s="0" t="s">
        <v>6264</v>
      </c>
      <c r="BZ1777" s="0" t="n">
        <v>2017.5</v>
      </c>
      <c r="CA1777" s="0" t="n">
        <v>0.833333333333333</v>
      </c>
      <c r="CB1777" s="0" t="n">
        <v>1</v>
      </c>
      <c r="CC1777" s="0" t="n">
        <v>1</v>
      </c>
      <c r="CD1777" s="0" t="n">
        <v>0.0144709870402823</v>
      </c>
      <c r="CE1777" s="0" t="n">
        <v>1</v>
      </c>
      <c r="CF1777" s="0" t="s">
        <v>6274</v>
      </c>
    </row>
    <row r="1778" customFormat="false" ht="15" hidden="false" customHeight="false" outlineLevel="0" collapsed="false">
      <c r="A1778" s="0" t="s">
        <v>6258</v>
      </c>
      <c r="B1778" s="0" t="n">
        <v>3083</v>
      </c>
      <c r="C1778" s="0" t="n">
        <v>-0.0424859288662087</v>
      </c>
      <c r="D1778" s="0" t="n">
        <v>553</v>
      </c>
      <c r="E1778" s="0" t="n">
        <f aca="false">IF(ISNUMBER($BA1778),$BA1778,IF(AND(ISNUMBER($D1778),ISNUMBER($BW1778),ISNUMBER($BX1778)),$D1778*($BX1778-$BW1778+1),""))</f>
        <v>553</v>
      </c>
      <c r="H1778" s="0" t="s">
        <v>118</v>
      </c>
      <c r="I1778" s="0" t="s">
        <v>344</v>
      </c>
      <c r="J1778" s="0" t="n">
        <f aca="false">IF($BW1778&lt;&gt;"",$BW1778,"")</f>
        <v>2015</v>
      </c>
      <c r="K1778" s="0" t="n">
        <f aca="false">IF($BX1778&lt;&gt;"",$BX1778,"")</f>
        <v>2020</v>
      </c>
      <c r="L1778" s="0" t="n">
        <f aca="false">IF(AND(ISNUMBER($BW1778),ISNUMBER($BX1778)),($BW1778+$BX1778)/2,"")</f>
        <v>2017.5</v>
      </c>
      <c r="M1778" s="0" t="n">
        <f aca="false">IF($L1778&lt;&gt;"",$L1778,"")</f>
        <v>2017.5</v>
      </c>
      <c r="N1778" s="0" t="n">
        <f aca="false">IF(AND(ISNUMBER($BW1778),ISNUMBER($BX1778)),MIN(1,MAX(0,($BX1778-2016+1)/($BX1778-$BW1778+1))),"")</f>
        <v>0.833333333333333</v>
      </c>
      <c r="O1778" s="0" t="n">
        <f aca="false">IF(AND(ISNUMBER($BW1778),ISNUMBER($BX1778)),MIN(1,MAX(0,($BX1778-2017+1)/($BX1778-$BW1778+1))),"")</f>
        <v>0.666666666666667</v>
      </c>
      <c r="P1778" s="0" t="n">
        <f aca="false">IF(AND(ISNUMBER($BW1778),ISNUMBER($BX1778)),MIN(1,MAX(0,($BX1778-2018+1)/($BX1778-$BW1778+1))),"")</f>
        <v>0.5</v>
      </c>
      <c r="Q1778" s="0" t="n">
        <f aca="false">IF(AND(ISNUMBER($BW1778),ISNUMBER($BX1778)),MIN(1,MAX(0,($BX1778-2019+1)/($BX1778-$BW1778+1))),"")</f>
        <v>0.333333333333333</v>
      </c>
      <c r="R1778" s="0" t="n">
        <f aca="false">IF(AND(ISNUMBER($BW1778),ISNUMBER($BX1778)),MIN(1,MAX(0,($BX1778-2016+1)/($BX1778-$BW1778+1))),"")</f>
        <v>0.833333333333333</v>
      </c>
      <c r="S1778" s="0" t="n">
        <f aca="false">IF($L1778&lt;&gt;"",IF($L1778&gt;=2015.5,1,0),"")</f>
        <v>1</v>
      </c>
      <c r="T1778" s="0" t="n">
        <f aca="false">IF($L1778&lt;&gt;"",IF($L1778&gt;=2016,1,0),"")</f>
        <v>1</v>
      </c>
      <c r="U1778" s="0" t="n">
        <f aca="false">IF(ISNUMBER($BX1778),IF($BX1778&gt;=2016,1,0),"")</f>
        <v>1</v>
      </c>
      <c r="V1778" s="0" t="n">
        <f aca="false">IF(ISNUMBER($BW1778),IF($BW1778&gt;=2016,1,0),"")</f>
        <v>0</v>
      </c>
      <c r="W1778" s="0" t="str">
        <f aca="false">IF(AND(ISNUMBER($BW1778),ISNUMBER($BX1778)),IF($BW1778&gt;=2016,"post-only",IF($BX1778&lt;2016,"pre-only","mixed")),"")</f>
        <v>mixed</v>
      </c>
      <c r="X1778" s="0" t="n">
        <f aca="false">IF(AND(ISNUMBER($BW1778),ISNUMBER($BX1778)),MIN(1,MAX(0,($BX1778-2017+1)/($BX1778-$BW1778+1))),"")</f>
        <v>0.666666666666667</v>
      </c>
      <c r="Y1778" s="0" t="n">
        <f aca="false">IF(AND(ISNUMBER($BW1778),ISNUMBER($BX1778)),MIN(1,MAX(0,($BX1778-2018+1)/($BX1778-$BW1778+1))),"")</f>
        <v>0.5</v>
      </c>
      <c r="Z1778" s="0" t="n">
        <f aca="false">IF(AND(ISNUMBER($BW1778),ISNUMBER($BX1778)),MIN(1,MAX(0,($BX1778-2019+1)/($BX1778-$BW1778+1))),"")</f>
        <v>0.333333333333333</v>
      </c>
      <c r="AA1778" s="0" t="n">
        <f aca="false">IF(ISNUMBER($BX1778),IF($BX1778&gt;=2017,1,0),"")</f>
        <v>1</v>
      </c>
      <c r="AB1778" s="0" t="n">
        <f aca="false">IF(ISNUMBER($BX1778),IF($BX1778&gt;=2018,1,0),"")</f>
        <v>1</v>
      </c>
      <c r="AC1778" s="0" t="n">
        <f aca="false">IF(ISNUMBER($BX1778),IF($BX1778&gt;=2019,1,0),"")</f>
        <v>1</v>
      </c>
      <c r="AD1778" s="0" t="n">
        <f aca="false">IF($L1778&lt;&gt;"",IF($L1778&gt;2013,1,0),"")</f>
        <v>1</v>
      </c>
      <c r="AE1778" s="0" t="n">
        <f aca="false">IF($L1778&lt;&gt;"",1+IF($L1778&gt;2011,1,0)+IF($L1778&gt;2014,1,0),"")</f>
        <v>3</v>
      </c>
      <c r="AF1778" s="0" t="s">
        <v>747</v>
      </c>
      <c r="AG1778" s="0" t="s">
        <v>88</v>
      </c>
      <c r="AH1778" s="0" t="s">
        <v>89</v>
      </c>
      <c r="AI1778" s="0" t="s">
        <v>90</v>
      </c>
      <c r="AJ1778" s="0" t="s">
        <v>90</v>
      </c>
      <c r="AK1778" s="0" t="str">
        <f aca="false">IF(AND($CF1778&lt;&gt;"",IFERROR(INDEX(subsample_country_map!$B:$B,MATCH($CF1778,subsample_country_map!$A:$A,0)),"")&lt;&gt;""),INDEX(subsample_country_map!$B:$B,MATCH($CF1778,subsample_country_map!$A:$A,0)),INDEX(lookup!$AA:$AA,MATCH($A1778,lookup!$A:$A,0)))</f>
        <v>99_NCE</v>
      </c>
      <c r="AL1778" s="0" t="str">
        <f aca="false">IF(AND($CF1778&lt;&gt;"",IFERROR(INDEX(subsample_country_map!$C:$C,MATCH($CF1778,subsample_country_map!$A:$A,0)),"")&lt;&gt;""),INDEX(subsample_country_map!$C:$C,MATCH($CF1778,subsample_country_map!$A:$A,0)),INDEX(lookup!$AB:$AB,MATCH($A1778,lookup!$A:$A,0)))</f>
        <v>2_developing</v>
      </c>
      <c r="AM1778" s="0" t="str">
        <f aca="false">IF(AND($CF1778&lt;&gt;"",IFERROR(INDEX(subsample_country_map!$D:$D,MATCH($CF1778,subsample_country_map!$A:$A,0)),"")&lt;&gt;""),INDEX(subsample_country_map!$D:$D,MATCH($CF1778,subsample_country_map!$A:$A,0)),INDEX(lookup!$AC:$AC,MATCH($A1778,lookup!$A:$A,0)))</f>
        <v>99_NCE</v>
      </c>
      <c r="AN1778" s="0" t="str">
        <f aca="false">IF(AND($CF1778&lt;&gt;"",IFERROR(INDEX(subsample_country_map!$E:$E,MATCH($CF1778,subsample_country_map!$A:$A,0)),"")&lt;&gt;""),INDEX(subsample_country_map!$E:$E,MATCH($CF1778,subsample_country_map!$A:$A,0)),INDEX(lookup!$AD:$AD,MATCH($A1778,lookup!$A:$A,0)))</f>
        <v>99_NCE</v>
      </c>
      <c r="AO1778" s="0" t="str">
        <f aca="false">INDEX(lookup!$Y:$Y,MATCH($A1778,lookup!$A:$A,0))</f>
        <v>0_published</v>
      </c>
      <c r="AP1778" s="0" t="str">
        <f aca="false">INDEX(lookup!$Z:$Z,MATCH($A1778,lookup!$A:$A,0))</f>
        <v>1_VHB high</v>
      </c>
      <c r="AQ1778" s="0" t="str">
        <f aca="false">INDEX(lookup!$W:$W,MATCH($A1778,lookup!$A:$A,0))</f>
        <v>1_fin/acc/econ</v>
      </c>
      <c r="AS1778" s="0" t="s">
        <v>91</v>
      </c>
      <c r="AT1778" s="0" t="s">
        <v>397</v>
      </c>
      <c r="AU1778" s="0" t="s">
        <v>93</v>
      </c>
      <c r="AV1778" s="0" t="s">
        <v>947</v>
      </c>
      <c r="AW1778" s="0" t="s">
        <v>947</v>
      </c>
      <c r="BA1778" s="0" t="n">
        <v>553</v>
      </c>
      <c r="BB1778" s="0" t="s">
        <v>96</v>
      </c>
      <c r="BC1778" s="0" t="s">
        <v>358</v>
      </c>
      <c r="BD1778" s="0" t="s">
        <v>142</v>
      </c>
      <c r="BE1778" s="0" t="s">
        <v>206</v>
      </c>
      <c r="BF1778" s="0" t="s">
        <v>6278</v>
      </c>
      <c r="BI1778" s="0" t="s">
        <v>316</v>
      </c>
      <c r="BJ1778" s="0" t="s">
        <v>6278</v>
      </c>
      <c r="BK1778" s="0" t="s">
        <v>191</v>
      </c>
      <c r="BL1778" s="0" t="s">
        <v>6329</v>
      </c>
      <c r="BM1778" s="0" t="s">
        <v>6320</v>
      </c>
      <c r="BN1778" s="0" t="s">
        <v>6262</v>
      </c>
      <c r="BO1778" s="0" t="s">
        <v>105</v>
      </c>
      <c r="BP1778" s="0" t="s">
        <v>6258</v>
      </c>
      <c r="BQ1778" s="0" t="s">
        <v>127</v>
      </c>
      <c r="BT1778" s="0" t="n">
        <v>0</v>
      </c>
      <c r="BU1778" s="0" t="s">
        <v>6263</v>
      </c>
      <c r="BW1778" s="0" t="n">
        <v>2015</v>
      </c>
      <c r="BX1778" s="0" t="n">
        <v>2020</v>
      </c>
      <c r="BY1778" s="0" t="s">
        <v>6264</v>
      </c>
      <c r="BZ1778" s="0" t="n">
        <v>2017.5</v>
      </c>
      <c r="CA1778" s="0" t="n">
        <v>0.833333333333333</v>
      </c>
      <c r="CB1778" s="0" t="n">
        <v>1</v>
      </c>
      <c r="CC1778" s="0" t="n">
        <v>1</v>
      </c>
      <c r="CD1778" s="0" t="n">
        <v>-0.0425115197217548</v>
      </c>
      <c r="CE1778" s="0" t="n">
        <v>1</v>
      </c>
      <c r="CF1778" s="0" t="s">
        <v>6278</v>
      </c>
    </row>
    <row r="1779" customFormat="false" ht="15" hidden="false" customHeight="false" outlineLevel="0" collapsed="false">
      <c r="A1779" s="0" t="s">
        <v>6258</v>
      </c>
      <c r="B1779" s="0" t="n">
        <v>3084</v>
      </c>
      <c r="C1779" s="0" t="n">
        <v>-0.00850455753787859</v>
      </c>
      <c r="D1779" s="0" t="n">
        <v>553</v>
      </c>
      <c r="E1779" s="0" t="n">
        <f aca="false">IF(ISNUMBER($BA1779),$BA1779,IF(AND(ISNUMBER($D1779),ISNUMBER($BW1779),ISNUMBER($BX1779)),$D1779*($BX1779-$BW1779+1),""))</f>
        <v>553</v>
      </c>
      <c r="H1779" s="0" t="s">
        <v>118</v>
      </c>
      <c r="I1779" s="0" t="s">
        <v>344</v>
      </c>
      <c r="J1779" s="0" t="n">
        <f aca="false">IF($BW1779&lt;&gt;"",$BW1779,"")</f>
        <v>2015</v>
      </c>
      <c r="K1779" s="0" t="n">
        <f aca="false">IF($BX1779&lt;&gt;"",$BX1779,"")</f>
        <v>2020</v>
      </c>
      <c r="L1779" s="0" t="n">
        <f aca="false">IF(AND(ISNUMBER($BW1779),ISNUMBER($BX1779)),($BW1779+$BX1779)/2,"")</f>
        <v>2017.5</v>
      </c>
      <c r="M1779" s="0" t="n">
        <f aca="false">IF($L1779&lt;&gt;"",$L1779,"")</f>
        <v>2017.5</v>
      </c>
      <c r="N1779" s="0" t="n">
        <f aca="false">IF(AND(ISNUMBER($BW1779),ISNUMBER($BX1779)),MIN(1,MAX(0,($BX1779-2016+1)/($BX1779-$BW1779+1))),"")</f>
        <v>0.833333333333333</v>
      </c>
      <c r="O1779" s="0" t="n">
        <f aca="false">IF(AND(ISNUMBER($BW1779),ISNUMBER($BX1779)),MIN(1,MAX(0,($BX1779-2017+1)/($BX1779-$BW1779+1))),"")</f>
        <v>0.666666666666667</v>
      </c>
      <c r="P1779" s="0" t="n">
        <f aca="false">IF(AND(ISNUMBER($BW1779),ISNUMBER($BX1779)),MIN(1,MAX(0,($BX1779-2018+1)/($BX1779-$BW1779+1))),"")</f>
        <v>0.5</v>
      </c>
      <c r="Q1779" s="0" t="n">
        <f aca="false">IF(AND(ISNUMBER($BW1779),ISNUMBER($BX1779)),MIN(1,MAX(0,($BX1779-2019+1)/($BX1779-$BW1779+1))),"")</f>
        <v>0.333333333333333</v>
      </c>
      <c r="R1779" s="0" t="n">
        <f aca="false">IF(AND(ISNUMBER($BW1779),ISNUMBER($BX1779)),MIN(1,MAX(0,($BX1779-2016+1)/($BX1779-$BW1779+1))),"")</f>
        <v>0.833333333333333</v>
      </c>
      <c r="S1779" s="0" t="n">
        <f aca="false">IF($L1779&lt;&gt;"",IF($L1779&gt;=2015.5,1,0),"")</f>
        <v>1</v>
      </c>
      <c r="T1779" s="0" t="n">
        <f aca="false">IF($L1779&lt;&gt;"",IF($L1779&gt;=2016,1,0),"")</f>
        <v>1</v>
      </c>
      <c r="U1779" s="0" t="n">
        <f aca="false">IF(ISNUMBER($BX1779),IF($BX1779&gt;=2016,1,0),"")</f>
        <v>1</v>
      </c>
      <c r="V1779" s="0" t="n">
        <f aca="false">IF(ISNUMBER($BW1779),IF($BW1779&gt;=2016,1,0),"")</f>
        <v>0</v>
      </c>
      <c r="W1779" s="0" t="str">
        <f aca="false">IF(AND(ISNUMBER($BW1779),ISNUMBER($BX1779)),IF($BW1779&gt;=2016,"post-only",IF($BX1779&lt;2016,"pre-only","mixed")),"")</f>
        <v>mixed</v>
      </c>
      <c r="X1779" s="0" t="n">
        <f aca="false">IF(AND(ISNUMBER($BW1779),ISNUMBER($BX1779)),MIN(1,MAX(0,($BX1779-2017+1)/($BX1779-$BW1779+1))),"")</f>
        <v>0.666666666666667</v>
      </c>
      <c r="Y1779" s="0" t="n">
        <f aca="false">IF(AND(ISNUMBER($BW1779),ISNUMBER($BX1779)),MIN(1,MAX(0,($BX1779-2018+1)/($BX1779-$BW1779+1))),"")</f>
        <v>0.5</v>
      </c>
      <c r="Z1779" s="0" t="n">
        <f aca="false">IF(AND(ISNUMBER($BW1779),ISNUMBER($BX1779)),MIN(1,MAX(0,($BX1779-2019+1)/($BX1779-$BW1779+1))),"")</f>
        <v>0.333333333333333</v>
      </c>
      <c r="AA1779" s="0" t="n">
        <f aca="false">IF(ISNUMBER($BX1779),IF($BX1779&gt;=2017,1,0),"")</f>
        <v>1</v>
      </c>
      <c r="AB1779" s="0" t="n">
        <f aca="false">IF(ISNUMBER($BX1779),IF($BX1779&gt;=2018,1,0),"")</f>
        <v>1</v>
      </c>
      <c r="AC1779" s="0" t="n">
        <f aca="false">IF(ISNUMBER($BX1779),IF($BX1779&gt;=2019,1,0),"")</f>
        <v>1</v>
      </c>
      <c r="AD1779" s="0" t="n">
        <f aca="false">IF($L1779&lt;&gt;"",IF($L1779&gt;2013,1,0),"")</f>
        <v>1</v>
      </c>
      <c r="AE1779" s="0" t="n">
        <f aca="false">IF($L1779&lt;&gt;"",1+IF($L1779&gt;2011,1,0)+IF($L1779&gt;2014,1,0),"")</f>
        <v>3</v>
      </c>
      <c r="AF1779" s="0" t="s">
        <v>747</v>
      </c>
      <c r="AG1779" s="0" t="s">
        <v>88</v>
      </c>
      <c r="AH1779" s="0" t="s">
        <v>89</v>
      </c>
      <c r="AI1779" s="0" t="s">
        <v>90</v>
      </c>
      <c r="AJ1779" s="0" t="s">
        <v>90</v>
      </c>
      <c r="AK1779" s="0" t="str">
        <f aca="false">IF(AND($CF1779&lt;&gt;"",IFERROR(INDEX(subsample_country_map!$B:$B,MATCH($CF1779,subsample_country_map!$A:$A,0)),"")&lt;&gt;""),INDEX(subsample_country_map!$B:$B,MATCH($CF1779,subsample_country_map!$A:$A,0)),INDEX(lookup!$AA:$AA,MATCH($A1779,lookup!$A:$A,0)))</f>
        <v>99_NCE</v>
      </c>
      <c r="AL1779" s="0" t="str">
        <f aca="false">IF(AND($CF1779&lt;&gt;"",IFERROR(INDEX(subsample_country_map!$C:$C,MATCH($CF1779,subsample_country_map!$A:$A,0)),"")&lt;&gt;""),INDEX(subsample_country_map!$C:$C,MATCH($CF1779,subsample_country_map!$A:$A,0)),INDEX(lookup!$AB:$AB,MATCH($A1779,lookup!$A:$A,0)))</f>
        <v>2_developing</v>
      </c>
      <c r="AM1779" s="0" t="str">
        <f aca="false">IF(AND($CF1779&lt;&gt;"",IFERROR(INDEX(subsample_country_map!$D:$D,MATCH($CF1779,subsample_country_map!$A:$A,0)),"")&lt;&gt;""),INDEX(subsample_country_map!$D:$D,MATCH($CF1779,subsample_country_map!$A:$A,0)),INDEX(lookup!$AC:$AC,MATCH($A1779,lookup!$A:$A,0)))</f>
        <v>99_NCE</v>
      </c>
      <c r="AN1779" s="0" t="str">
        <f aca="false">IF(AND($CF1779&lt;&gt;"",IFERROR(INDEX(subsample_country_map!$E:$E,MATCH($CF1779,subsample_country_map!$A:$A,0)),"")&lt;&gt;""),INDEX(subsample_country_map!$E:$E,MATCH($CF1779,subsample_country_map!$A:$A,0)),INDEX(lookup!$AD:$AD,MATCH($A1779,lookup!$A:$A,0)))</f>
        <v>99_NCE</v>
      </c>
      <c r="AO1779" s="0" t="str">
        <f aca="false">INDEX(lookup!$Y:$Y,MATCH($A1779,lookup!$A:$A,0))</f>
        <v>0_published</v>
      </c>
      <c r="AP1779" s="0" t="str">
        <f aca="false">INDEX(lookup!$Z:$Z,MATCH($A1779,lookup!$A:$A,0))</f>
        <v>1_VHB high</v>
      </c>
      <c r="AQ1779" s="0" t="str">
        <f aca="false">INDEX(lookup!$W:$W,MATCH($A1779,lookup!$A:$A,0))</f>
        <v>1_fin/acc/econ</v>
      </c>
      <c r="AS1779" s="0" t="s">
        <v>91</v>
      </c>
      <c r="AT1779" s="0" t="s">
        <v>397</v>
      </c>
      <c r="AU1779" s="0" t="s">
        <v>93</v>
      </c>
      <c r="AV1779" s="0" t="s">
        <v>1042</v>
      </c>
      <c r="AW1779" s="0" t="s">
        <v>6295</v>
      </c>
      <c r="BA1779" s="0" t="n">
        <v>553</v>
      </c>
      <c r="BB1779" s="0" t="s">
        <v>96</v>
      </c>
      <c r="BC1779" s="0" t="s">
        <v>358</v>
      </c>
      <c r="BD1779" s="0" t="s">
        <v>142</v>
      </c>
      <c r="BE1779" s="0" t="s">
        <v>206</v>
      </c>
      <c r="BF1779" s="0" t="s">
        <v>6278</v>
      </c>
      <c r="BI1779" s="0" t="s">
        <v>316</v>
      </c>
      <c r="BJ1779" s="0" t="s">
        <v>6278</v>
      </c>
      <c r="BK1779" s="0" t="s">
        <v>191</v>
      </c>
      <c r="BL1779" s="0" t="s">
        <v>6330</v>
      </c>
      <c r="BM1779" s="0" t="s">
        <v>6322</v>
      </c>
      <c r="BN1779" s="0" t="s">
        <v>6262</v>
      </c>
      <c r="BO1779" s="0" t="s">
        <v>105</v>
      </c>
      <c r="BP1779" s="0" t="s">
        <v>6258</v>
      </c>
      <c r="BQ1779" s="0" t="s">
        <v>127</v>
      </c>
      <c r="BT1779" s="0" t="n">
        <v>0</v>
      </c>
      <c r="BU1779" s="0" t="s">
        <v>6263</v>
      </c>
      <c r="BW1779" s="0" t="n">
        <v>2015</v>
      </c>
      <c r="BX1779" s="0" t="n">
        <v>2020</v>
      </c>
      <c r="BY1779" s="0" t="s">
        <v>6264</v>
      </c>
      <c r="BZ1779" s="0" t="n">
        <v>2017.5</v>
      </c>
      <c r="CA1779" s="0" t="n">
        <v>0.833333333333333</v>
      </c>
      <c r="CB1779" s="0" t="n">
        <v>1</v>
      </c>
      <c r="CC1779" s="0" t="n">
        <v>1</v>
      </c>
      <c r="CD1779" s="0" t="n">
        <v>-0.008504762584569</v>
      </c>
      <c r="CE1779" s="0" t="n">
        <v>1</v>
      </c>
      <c r="CF1779" s="0" t="s">
        <v>6278</v>
      </c>
    </row>
    <row r="1780" customFormat="false" ht="15" hidden="false" customHeight="false" outlineLevel="0" collapsed="false">
      <c r="A1780" s="0" t="s">
        <v>6258</v>
      </c>
      <c r="B1780" s="0" t="n">
        <v>3085</v>
      </c>
      <c r="C1780" s="0" t="n">
        <v>-0.0182331239372368</v>
      </c>
      <c r="D1780" s="0" t="n">
        <v>3007</v>
      </c>
      <c r="E1780" s="0" t="n">
        <f aca="false">IF(ISNUMBER($BA1780),$BA1780,IF(AND(ISNUMBER($D1780),ISNUMBER($BW1780),ISNUMBER($BX1780)),$D1780*($BX1780-$BW1780+1),""))</f>
        <v>3007</v>
      </c>
      <c r="H1780" s="0" t="s">
        <v>118</v>
      </c>
      <c r="I1780" s="0" t="s">
        <v>344</v>
      </c>
      <c r="J1780" s="0" t="n">
        <f aca="false">IF($BW1780&lt;&gt;"",$BW1780,"")</f>
        <v>2015</v>
      </c>
      <c r="K1780" s="0" t="n">
        <f aca="false">IF($BX1780&lt;&gt;"",$BX1780,"")</f>
        <v>2020</v>
      </c>
      <c r="L1780" s="0" t="n">
        <f aca="false">IF(AND(ISNUMBER($BW1780),ISNUMBER($BX1780)),($BW1780+$BX1780)/2,"")</f>
        <v>2017.5</v>
      </c>
      <c r="M1780" s="0" t="n">
        <f aca="false">IF($L1780&lt;&gt;"",$L1780,"")</f>
        <v>2017.5</v>
      </c>
      <c r="N1780" s="0" t="n">
        <f aca="false">IF(AND(ISNUMBER($BW1780),ISNUMBER($BX1780)),MIN(1,MAX(0,($BX1780-2016+1)/($BX1780-$BW1780+1))),"")</f>
        <v>0.833333333333333</v>
      </c>
      <c r="O1780" s="0" t="n">
        <f aca="false">IF(AND(ISNUMBER($BW1780),ISNUMBER($BX1780)),MIN(1,MAX(0,($BX1780-2017+1)/($BX1780-$BW1780+1))),"")</f>
        <v>0.666666666666667</v>
      </c>
      <c r="P1780" s="0" t="n">
        <f aca="false">IF(AND(ISNUMBER($BW1780),ISNUMBER($BX1780)),MIN(1,MAX(0,($BX1780-2018+1)/($BX1780-$BW1780+1))),"")</f>
        <v>0.5</v>
      </c>
      <c r="Q1780" s="0" t="n">
        <f aca="false">IF(AND(ISNUMBER($BW1780),ISNUMBER($BX1780)),MIN(1,MAX(0,($BX1780-2019+1)/($BX1780-$BW1780+1))),"")</f>
        <v>0.333333333333333</v>
      </c>
      <c r="R1780" s="0" t="n">
        <f aca="false">IF(AND(ISNUMBER($BW1780),ISNUMBER($BX1780)),MIN(1,MAX(0,($BX1780-2016+1)/($BX1780-$BW1780+1))),"")</f>
        <v>0.833333333333333</v>
      </c>
      <c r="S1780" s="0" t="n">
        <f aca="false">IF($L1780&lt;&gt;"",IF($L1780&gt;=2015.5,1,0),"")</f>
        <v>1</v>
      </c>
      <c r="T1780" s="0" t="n">
        <f aca="false">IF($L1780&lt;&gt;"",IF($L1780&gt;=2016,1,0),"")</f>
        <v>1</v>
      </c>
      <c r="U1780" s="0" t="n">
        <f aca="false">IF(ISNUMBER($BX1780),IF($BX1780&gt;=2016,1,0),"")</f>
        <v>1</v>
      </c>
      <c r="V1780" s="0" t="n">
        <f aca="false">IF(ISNUMBER($BW1780),IF($BW1780&gt;=2016,1,0),"")</f>
        <v>0</v>
      </c>
      <c r="W1780" s="0" t="str">
        <f aca="false">IF(AND(ISNUMBER($BW1780),ISNUMBER($BX1780)),IF($BW1780&gt;=2016,"post-only",IF($BX1780&lt;2016,"pre-only","mixed")),"")</f>
        <v>mixed</v>
      </c>
      <c r="X1780" s="0" t="n">
        <f aca="false">IF(AND(ISNUMBER($BW1780),ISNUMBER($BX1780)),MIN(1,MAX(0,($BX1780-2017+1)/($BX1780-$BW1780+1))),"")</f>
        <v>0.666666666666667</v>
      </c>
      <c r="Y1780" s="0" t="n">
        <f aca="false">IF(AND(ISNUMBER($BW1780),ISNUMBER($BX1780)),MIN(1,MAX(0,($BX1780-2018+1)/($BX1780-$BW1780+1))),"")</f>
        <v>0.5</v>
      </c>
      <c r="Z1780" s="0" t="n">
        <f aca="false">IF(AND(ISNUMBER($BW1780),ISNUMBER($BX1780)),MIN(1,MAX(0,($BX1780-2019+1)/($BX1780-$BW1780+1))),"")</f>
        <v>0.333333333333333</v>
      </c>
      <c r="AA1780" s="0" t="n">
        <f aca="false">IF(ISNUMBER($BX1780),IF($BX1780&gt;=2017,1,0),"")</f>
        <v>1</v>
      </c>
      <c r="AB1780" s="0" t="n">
        <f aca="false">IF(ISNUMBER($BX1780),IF($BX1780&gt;=2018,1,0),"")</f>
        <v>1</v>
      </c>
      <c r="AC1780" s="0" t="n">
        <f aca="false">IF(ISNUMBER($BX1780),IF($BX1780&gt;=2019,1,0),"")</f>
        <v>1</v>
      </c>
      <c r="AD1780" s="0" t="n">
        <f aca="false">IF($L1780&lt;&gt;"",IF($L1780&gt;2013,1,0),"")</f>
        <v>1</v>
      </c>
      <c r="AE1780" s="0" t="n">
        <f aca="false">IF($L1780&lt;&gt;"",1+IF($L1780&gt;2011,1,0)+IF($L1780&gt;2014,1,0),"")</f>
        <v>3</v>
      </c>
      <c r="AF1780" s="0" t="s">
        <v>747</v>
      </c>
      <c r="AG1780" s="0" t="s">
        <v>88</v>
      </c>
      <c r="AH1780" s="0" t="s">
        <v>89</v>
      </c>
      <c r="AI1780" s="0" t="s">
        <v>90</v>
      </c>
      <c r="AJ1780" s="0" t="s">
        <v>90</v>
      </c>
      <c r="AK1780" s="0" t="str">
        <f aca="false">IF(AND($CF1780&lt;&gt;"",IFERROR(INDEX(subsample_country_map!$B:$B,MATCH($CF1780,subsample_country_map!$A:$A,0)),"")&lt;&gt;""),INDEX(subsample_country_map!$B:$B,MATCH($CF1780,subsample_country_map!$A:$A,0)),INDEX(lookup!$AA:$AA,MATCH($A1780,lookup!$A:$A,0)))</f>
        <v>99_NCE</v>
      </c>
      <c r="AL1780" s="0" t="str">
        <f aca="false">IF(AND($CF1780&lt;&gt;"",IFERROR(INDEX(subsample_country_map!$C:$C,MATCH($CF1780,subsample_country_map!$A:$A,0)),"")&lt;&gt;""),INDEX(subsample_country_map!$C:$C,MATCH($CF1780,subsample_country_map!$A:$A,0)),INDEX(lookup!$AB:$AB,MATCH($A1780,lookup!$A:$A,0)))</f>
        <v>99_NCE</v>
      </c>
      <c r="AM1780" s="0" t="str">
        <f aca="false">IF(AND($CF1780&lt;&gt;"",IFERROR(INDEX(subsample_country_map!$D:$D,MATCH($CF1780,subsample_country_map!$A:$A,0)),"")&lt;&gt;""),INDEX(subsample_country_map!$D:$D,MATCH($CF1780,subsample_country_map!$A:$A,0)),INDEX(lookup!$AC:$AC,MATCH($A1780,lookup!$A:$A,0)))</f>
        <v>99_NCE</v>
      </c>
      <c r="AN1780" s="0" t="str">
        <f aca="false">IF(AND($CF1780&lt;&gt;"",IFERROR(INDEX(subsample_country_map!$E:$E,MATCH($CF1780,subsample_country_map!$A:$A,0)),"")&lt;&gt;""),INDEX(subsample_country_map!$E:$E,MATCH($CF1780,subsample_country_map!$A:$A,0)),INDEX(lookup!$AD:$AD,MATCH($A1780,lookup!$A:$A,0)))</f>
        <v>99_NCE</v>
      </c>
      <c r="AO1780" s="0" t="str">
        <f aca="false">INDEX(lookup!$Y:$Y,MATCH($A1780,lookup!$A:$A,0))</f>
        <v>0_published</v>
      </c>
      <c r="AP1780" s="0" t="str">
        <f aca="false">INDEX(lookup!$Z:$Z,MATCH($A1780,lookup!$A:$A,0))</f>
        <v>1_VHB high</v>
      </c>
      <c r="AQ1780" s="0" t="str">
        <f aca="false">INDEX(lookup!$W:$W,MATCH($A1780,lookup!$A:$A,0))</f>
        <v>1_fin/acc/econ</v>
      </c>
      <c r="AS1780" s="0" t="s">
        <v>91</v>
      </c>
      <c r="AT1780" s="0" t="s">
        <v>397</v>
      </c>
      <c r="AU1780" s="0" t="s">
        <v>93</v>
      </c>
      <c r="AV1780" s="0" t="s">
        <v>1042</v>
      </c>
      <c r="AW1780" s="0" t="s">
        <v>1042</v>
      </c>
      <c r="BA1780" s="0" t="n">
        <v>3007</v>
      </c>
      <c r="BB1780" s="0" t="s">
        <v>96</v>
      </c>
      <c r="BC1780" s="0" t="s">
        <v>358</v>
      </c>
      <c r="BD1780" s="0" t="s">
        <v>142</v>
      </c>
      <c r="BE1780" s="0" t="s">
        <v>98</v>
      </c>
      <c r="BI1780" s="0" t="s">
        <v>427</v>
      </c>
      <c r="BJ1780" s="0" t="s">
        <v>6259</v>
      </c>
      <c r="BK1780" s="0" t="s">
        <v>209</v>
      </c>
      <c r="BL1780" s="0" t="s">
        <v>6331</v>
      </c>
      <c r="BM1780" s="0" t="s">
        <v>6332</v>
      </c>
      <c r="BN1780" s="0" t="s">
        <v>6262</v>
      </c>
      <c r="BO1780" s="0" t="s">
        <v>105</v>
      </c>
      <c r="BP1780" s="0" t="s">
        <v>6258</v>
      </c>
      <c r="BQ1780" s="0" t="s">
        <v>127</v>
      </c>
      <c r="BT1780" s="0" t="n">
        <v>0</v>
      </c>
      <c r="BU1780" s="0" t="s">
        <v>6263</v>
      </c>
      <c r="BW1780" s="0" t="n">
        <v>2015</v>
      </c>
      <c r="BX1780" s="0" t="n">
        <v>2020</v>
      </c>
      <c r="BY1780" s="0" t="s">
        <v>6264</v>
      </c>
      <c r="BZ1780" s="0" t="n">
        <v>2017.5</v>
      </c>
      <c r="CA1780" s="0" t="n">
        <v>0.833333333333333</v>
      </c>
      <c r="CB1780" s="0" t="n">
        <v>1</v>
      </c>
      <c r="CC1780" s="0" t="n">
        <v>1</v>
      </c>
      <c r="CD1780" s="0" t="n">
        <v>-0.0182351448549814</v>
      </c>
      <c r="CE1780" s="0" t="n">
        <v>1</v>
      </c>
    </row>
    <row r="1781" customFormat="false" ht="15" hidden="false" customHeight="false" outlineLevel="0" collapsed="false">
      <c r="A1781" s="0" t="s">
        <v>6258</v>
      </c>
      <c r="B1781" s="0" t="n">
        <v>3086</v>
      </c>
      <c r="C1781" s="0" t="n">
        <v>-0.00911769872067112</v>
      </c>
      <c r="D1781" s="0" t="n">
        <v>3007</v>
      </c>
      <c r="E1781" s="0" t="n">
        <f aca="false">IF(ISNUMBER($BA1781),$BA1781,IF(AND(ISNUMBER($D1781),ISNUMBER($BW1781),ISNUMBER($BX1781)),$D1781*($BX1781-$BW1781+1),""))</f>
        <v>3007</v>
      </c>
      <c r="H1781" s="0" t="s">
        <v>118</v>
      </c>
      <c r="I1781" s="0" t="s">
        <v>344</v>
      </c>
      <c r="J1781" s="0" t="n">
        <f aca="false">IF($BW1781&lt;&gt;"",$BW1781,"")</f>
        <v>2015</v>
      </c>
      <c r="K1781" s="0" t="n">
        <f aca="false">IF($BX1781&lt;&gt;"",$BX1781,"")</f>
        <v>2020</v>
      </c>
      <c r="L1781" s="0" t="n">
        <f aca="false">IF(AND(ISNUMBER($BW1781),ISNUMBER($BX1781)),($BW1781+$BX1781)/2,"")</f>
        <v>2017.5</v>
      </c>
      <c r="M1781" s="0" t="n">
        <f aca="false">IF($L1781&lt;&gt;"",$L1781,"")</f>
        <v>2017.5</v>
      </c>
      <c r="N1781" s="0" t="n">
        <f aca="false">IF(AND(ISNUMBER($BW1781),ISNUMBER($BX1781)),MIN(1,MAX(0,($BX1781-2016+1)/($BX1781-$BW1781+1))),"")</f>
        <v>0.833333333333333</v>
      </c>
      <c r="O1781" s="0" t="n">
        <f aca="false">IF(AND(ISNUMBER($BW1781),ISNUMBER($BX1781)),MIN(1,MAX(0,($BX1781-2017+1)/($BX1781-$BW1781+1))),"")</f>
        <v>0.666666666666667</v>
      </c>
      <c r="P1781" s="0" t="n">
        <f aca="false">IF(AND(ISNUMBER($BW1781),ISNUMBER($BX1781)),MIN(1,MAX(0,($BX1781-2018+1)/($BX1781-$BW1781+1))),"")</f>
        <v>0.5</v>
      </c>
      <c r="Q1781" s="0" t="n">
        <f aca="false">IF(AND(ISNUMBER($BW1781),ISNUMBER($BX1781)),MIN(1,MAX(0,($BX1781-2019+1)/($BX1781-$BW1781+1))),"")</f>
        <v>0.333333333333333</v>
      </c>
      <c r="R1781" s="0" t="n">
        <f aca="false">IF(AND(ISNUMBER($BW1781),ISNUMBER($BX1781)),MIN(1,MAX(0,($BX1781-2016+1)/($BX1781-$BW1781+1))),"")</f>
        <v>0.833333333333333</v>
      </c>
      <c r="S1781" s="0" t="n">
        <f aca="false">IF($L1781&lt;&gt;"",IF($L1781&gt;=2015.5,1,0),"")</f>
        <v>1</v>
      </c>
      <c r="T1781" s="0" t="n">
        <f aca="false">IF($L1781&lt;&gt;"",IF($L1781&gt;=2016,1,0),"")</f>
        <v>1</v>
      </c>
      <c r="U1781" s="0" t="n">
        <f aca="false">IF(ISNUMBER($BX1781),IF($BX1781&gt;=2016,1,0),"")</f>
        <v>1</v>
      </c>
      <c r="V1781" s="0" t="n">
        <f aca="false">IF(ISNUMBER($BW1781),IF($BW1781&gt;=2016,1,0),"")</f>
        <v>0</v>
      </c>
      <c r="W1781" s="0" t="str">
        <f aca="false">IF(AND(ISNUMBER($BW1781),ISNUMBER($BX1781)),IF($BW1781&gt;=2016,"post-only",IF($BX1781&lt;2016,"pre-only","mixed")),"")</f>
        <v>mixed</v>
      </c>
      <c r="X1781" s="0" t="n">
        <f aca="false">IF(AND(ISNUMBER($BW1781),ISNUMBER($BX1781)),MIN(1,MAX(0,($BX1781-2017+1)/($BX1781-$BW1781+1))),"")</f>
        <v>0.666666666666667</v>
      </c>
      <c r="Y1781" s="0" t="n">
        <f aca="false">IF(AND(ISNUMBER($BW1781),ISNUMBER($BX1781)),MIN(1,MAX(0,($BX1781-2018+1)/($BX1781-$BW1781+1))),"")</f>
        <v>0.5</v>
      </c>
      <c r="Z1781" s="0" t="n">
        <f aca="false">IF(AND(ISNUMBER($BW1781),ISNUMBER($BX1781)),MIN(1,MAX(0,($BX1781-2019+1)/($BX1781-$BW1781+1))),"")</f>
        <v>0.333333333333333</v>
      </c>
      <c r="AA1781" s="0" t="n">
        <f aca="false">IF(ISNUMBER($BX1781),IF($BX1781&gt;=2017,1,0),"")</f>
        <v>1</v>
      </c>
      <c r="AB1781" s="0" t="n">
        <f aca="false">IF(ISNUMBER($BX1781),IF($BX1781&gt;=2018,1,0),"")</f>
        <v>1</v>
      </c>
      <c r="AC1781" s="0" t="n">
        <f aca="false">IF(ISNUMBER($BX1781),IF($BX1781&gt;=2019,1,0),"")</f>
        <v>1</v>
      </c>
      <c r="AD1781" s="0" t="n">
        <f aca="false">IF($L1781&lt;&gt;"",IF($L1781&gt;2013,1,0),"")</f>
        <v>1</v>
      </c>
      <c r="AE1781" s="0" t="n">
        <f aca="false">IF($L1781&lt;&gt;"",1+IF($L1781&gt;2011,1,0)+IF($L1781&gt;2014,1,0),"")</f>
        <v>3</v>
      </c>
      <c r="AF1781" s="0" t="s">
        <v>747</v>
      </c>
      <c r="AG1781" s="0" t="s">
        <v>88</v>
      </c>
      <c r="AH1781" s="0" t="s">
        <v>89</v>
      </c>
      <c r="AI1781" s="0" t="s">
        <v>90</v>
      </c>
      <c r="AJ1781" s="0" t="s">
        <v>90</v>
      </c>
      <c r="AK1781" s="0" t="str">
        <f aca="false">IF(AND($CF1781&lt;&gt;"",IFERROR(INDEX(subsample_country_map!$B:$B,MATCH($CF1781,subsample_country_map!$A:$A,0)),"")&lt;&gt;""),INDEX(subsample_country_map!$B:$B,MATCH($CF1781,subsample_country_map!$A:$A,0)),INDEX(lookup!$AA:$AA,MATCH($A1781,lookup!$A:$A,0)))</f>
        <v>99_NCE</v>
      </c>
      <c r="AL1781" s="0" t="str">
        <f aca="false">IF(AND($CF1781&lt;&gt;"",IFERROR(INDEX(subsample_country_map!$C:$C,MATCH($CF1781,subsample_country_map!$A:$A,0)),"")&lt;&gt;""),INDEX(subsample_country_map!$C:$C,MATCH($CF1781,subsample_country_map!$A:$A,0)),INDEX(lookup!$AB:$AB,MATCH($A1781,lookup!$A:$A,0)))</f>
        <v>99_NCE</v>
      </c>
      <c r="AM1781" s="0" t="str">
        <f aca="false">IF(AND($CF1781&lt;&gt;"",IFERROR(INDEX(subsample_country_map!$D:$D,MATCH($CF1781,subsample_country_map!$A:$A,0)),"")&lt;&gt;""),INDEX(subsample_country_map!$D:$D,MATCH($CF1781,subsample_country_map!$A:$A,0)),INDEX(lookup!$AC:$AC,MATCH($A1781,lookup!$A:$A,0)))</f>
        <v>99_NCE</v>
      </c>
      <c r="AN1781" s="0" t="str">
        <f aca="false">IF(AND($CF1781&lt;&gt;"",IFERROR(INDEX(subsample_country_map!$E:$E,MATCH($CF1781,subsample_country_map!$A:$A,0)),"")&lt;&gt;""),INDEX(subsample_country_map!$E:$E,MATCH($CF1781,subsample_country_map!$A:$A,0)),INDEX(lookup!$AD:$AD,MATCH($A1781,lookup!$A:$A,0)))</f>
        <v>99_NCE</v>
      </c>
      <c r="AO1781" s="0" t="str">
        <f aca="false">INDEX(lookup!$Y:$Y,MATCH($A1781,lookup!$A:$A,0))</f>
        <v>0_published</v>
      </c>
      <c r="AP1781" s="0" t="str">
        <f aca="false">INDEX(lookup!$Z:$Z,MATCH($A1781,lookup!$A:$A,0))</f>
        <v>1_VHB high</v>
      </c>
      <c r="AQ1781" s="0" t="str">
        <f aca="false">INDEX(lookup!$W:$W,MATCH($A1781,lookup!$A:$A,0))</f>
        <v>1_fin/acc/econ</v>
      </c>
      <c r="AS1781" s="0" t="s">
        <v>91</v>
      </c>
      <c r="AT1781" s="0" t="s">
        <v>397</v>
      </c>
      <c r="AU1781" s="0" t="s">
        <v>93</v>
      </c>
      <c r="AV1781" s="0" t="s">
        <v>1042</v>
      </c>
      <c r="AW1781" s="0" t="s">
        <v>1457</v>
      </c>
      <c r="BA1781" s="0" t="n">
        <v>3007</v>
      </c>
      <c r="BB1781" s="0" t="s">
        <v>96</v>
      </c>
      <c r="BC1781" s="0" t="s">
        <v>358</v>
      </c>
      <c r="BD1781" s="0" t="s">
        <v>142</v>
      </c>
      <c r="BE1781" s="0" t="s">
        <v>98</v>
      </c>
      <c r="BI1781" s="0" t="s">
        <v>427</v>
      </c>
      <c r="BJ1781" s="0" t="s">
        <v>6259</v>
      </c>
      <c r="BK1781" s="0" t="s">
        <v>209</v>
      </c>
      <c r="BL1781" s="0" t="s">
        <v>6333</v>
      </c>
      <c r="BM1781" s="0" t="s">
        <v>6266</v>
      </c>
      <c r="BN1781" s="0" t="s">
        <v>6262</v>
      </c>
      <c r="BO1781" s="0" t="s">
        <v>105</v>
      </c>
      <c r="BP1781" s="0" t="s">
        <v>6258</v>
      </c>
      <c r="BQ1781" s="0" t="s">
        <v>127</v>
      </c>
      <c r="BT1781" s="0" t="n">
        <v>0</v>
      </c>
      <c r="BU1781" s="0" t="s">
        <v>6263</v>
      </c>
      <c r="BW1781" s="0" t="n">
        <v>2015</v>
      </c>
      <c r="BX1781" s="0" t="n">
        <v>2020</v>
      </c>
      <c r="BY1781" s="0" t="s">
        <v>6264</v>
      </c>
      <c r="BZ1781" s="0" t="n">
        <v>2017.5</v>
      </c>
      <c r="CA1781" s="0" t="n">
        <v>0.833333333333333</v>
      </c>
      <c r="CB1781" s="0" t="n">
        <v>1</v>
      </c>
      <c r="CC1781" s="0" t="n">
        <v>1</v>
      </c>
      <c r="CD1781" s="0" t="n">
        <v>-0.00911795139209112</v>
      </c>
      <c r="CE1781" s="0" t="n">
        <v>1</v>
      </c>
    </row>
    <row r="1782" customFormat="false" ht="15" hidden="false" customHeight="false" outlineLevel="0" collapsed="false">
      <c r="A1782" s="0" t="s">
        <v>6258</v>
      </c>
      <c r="B1782" s="0" t="n">
        <v>3087</v>
      </c>
      <c r="C1782" s="0" t="n">
        <v>0</v>
      </c>
      <c r="D1782" s="0" t="n">
        <v>794</v>
      </c>
      <c r="E1782" s="0" t="n">
        <f aca="false">IF(ISNUMBER($BA1782),$BA1782,IF(AND(ISNUMBER($D1782),ISNUMBER($BW1782),ISNUMBER($BX1782)),$D1782*($BX1782-$BW1782+1),""))</f>
        <v>794</v>
      </c>
      <c r="H1782" s="0" t="s">
        <v>118</v>
      </c>
      <c r="I1782" s="0" t="s">
        <v>344</v>
      </c>
      <c r="J1782" s="0" t="n">
        <f aca="false">IF($BW1782&lt;&gt;"",$BW1782,"")</f>
        <v>2015</v>
      </c>
      <c r="K1782" s="0" t="n">
        <f aca="false">IF($BX1782&lt;&gt;"",$BX1782,"")</f>
        <v>2020</v>
      </c>
      <c r="L1782" s="0" t="n">
        <f aca="false">IF(AND(ISNUMBER($BW1782),ISNUMBER($BX1782)),($BW1782+$BX1782)/2,"")</f>
        <v>2017.5</v>
      </c>
      <c r="M1782" s="0" t="n">
        <f aca="false">IF($L1782&lt;&gt;"",$L1782,"")</f>
        <v>2017.5</v>
      </c>
      <c r="N1782" s="0" t="n">
        <f aca="false">IF(AND(ISNUMBER($BW1782),ISNUMBER($BX1782)),MIN(1,MAX(0,($BX1782-2016+1)/($BX1782-$BW1782+1))),"")</f>
        <v>0.833333333333333</v>
      </c>
      <c r="O1782" s="0" t="n">
        <f aca="false">IF(AND(ISNUMBER($BW1782),ISNUMBER($BX1782)),MIN(1,MAX(0,($BX1782-2017+1)/($BX1782-$BW1782+1))),"")</f>
        <v>0.666666666666667</v>
      </c>
      <c r="P1782" s="0" t="n">
        <f aca="false">IF(AND(ISNUMBER($BW1782),ISNUMBER($BX1782)),MIN(1,MAX(0,($BX1782-2018+1)/($BX1782-$BW1782+1))),"")</f>
        <v>0.5</v>
      </c>
      <c r="Q1782" s="0" t="n">
        <f aca="false">IF(AND(ISNUMBER($BW1782),ISNUMBER($BX1782)),MIN(1,MAX(0,($BX1782-2019+1)/($BX1782-$BW1782+1))),"")</f>
        <v>0.333333333333333</v>
      </c>
      <c r="R1782" s="0" t="n">
        <f aca="false">IF(AND(ISNUMBER($BW1782),ISNUMBER($BX1782)),MIN(1,MAX(0,($BX1782-2016+1)/($BX1782-$BW1782+1))),"")</f>
        <v>0.833333333333333</v>
      </c>
      <c r="S1782" s="0" t="n">
        <f aca="false">IF($L1782&lt;&gt;"",IF($L1782&gt;=2015.5,1,0),"")</f>
        <v>1</v>
      </c>
      <c r="T1782" s="0" t="n">
        <f aca="false">IF($L1782&lt;&gt;"",IF($L1782&gt;=2016,1,0),"")</f>
        <v>1</v>
      </c>
      <c r="U1782" s="0" t="n">
        <f aca="false">IF(ISNUMBER($BX1782),IF($BX1782&gt;=2016,1,0),"")</f>
        <v>1</v>
      </c>
      <c r="V1782" s="0" t="n">
        <f aca="false">IF(ISNUMBER($BW1782),IF($BW1782&gt;=2016,1,0),"")</f>
        <v>0</v>
      </c>
      <c r="W1782" s="0" t="str">
        <f aca="false">IF(AND(ISNUMBER($BW1782),ISNUMBER($BX1782)),IF($BW1782&gt;=2016,"post-only",IF($BX1782&lt;2016,"pre-only","mixed")),"")</f>
        <v>mixed</v>
      </c>
      <c r="X1782" s="0" t="n">
        <f aca="false">IF(AND(ISNUMBER($BW1782),ISNUMBER($BX1782)),MIN(1,MAX(0,($BX1782-2017+1)/($BX1782-$BW1782+1))),"")</f>
        <v>0.666666666666667</v>
      </c>
      <c r="Y1782" s="0" t="n">
        <f aca="false">IF(AND(ISNUMBER($BW1782),ISNUMBER($BX1782)),MIN(1,MAX(0,($BX1782-2018+1)/($BX1782-$BW1782+1))),"")</f>
        <v>0.5</v>
      </c>
      <c r="Z1782" s="0" t="n">
        <f aca="false">IF(AND(ISNUMBER($BW1782),ISNUMBER($BX1782)),MIN(1,MAX(0,($BX1782-2019+1)/($BX1782-$BW1782+1))),"")</f>
        <v>0.333333333333333</v>
      </c>
      <c r="AA1782" s="0" t="n">
        <f aca="false">IF(ISNUMBER($BX1782),IF($BX1782&gt;=2017,1,0),"")</f>
        <v>1</v>
      </c>
      <c r="AB1782" s="0" t="n">
        <f aca="false">IF(ISNUMBER($BX1782),IF($BX1782&gt;=2018,1,0),"")</f>
        <v>1</v>
      </c>
      <c r="AC1782" s="0" t="n">
        <f aca="false">IF(ISNUMBER($BX1782),IF($BX1782&gt;=2019,1,0),"")</f>
        <v>1</v>
      </c>
      <c r="AD1782" s="0" t="n">
        <f aca="false">IF($L1782&lt;&gt;"",IF($L1782&gt;2013,1,0),"")</f>
        <v>1</v>
      </c>
      <c r="AE1782" s="0" t="n">
        <f aca="false">IF($L1782&lt;&gt;"",1+IF($L1782&gt;2011,1,0)+IF($L1782&gt;2014,1,0),"")</f>
        <v>3</v>
      </c>
      <c r="AF1782" s="0" t="s">
        <v>747</v>
      </c>
      <c r="AG1782" s="0" t="s">
        <v>88</v>
      </c>
      <c r="AH1782" s="0" t="s">
        <v>89</v>
      </c>
      <c r="AI1782" s="0" t="s">
        <v>90</v>
      </c>
      <c r="AJ1782" s="0" t="s">
        <v>90</v>
      </c>
      <c r="AK1782" s="0" t="str">
        <f aca="false">IF(AND($CF1782&lt;&gt;"",IFERROR(INDEX(subsample_country_map!$B:$B,MATCH($CF1782,subsample_country_map!$A:$A,0)),"")&lt;&gt;""),INDEX(subsample_country_map!$B:$B,MATCH($CF1782,subsample_country_map!$A:$A,0)),INDEX(lookup!$AA:$AA,MATCH($A1782,lookup!$A:$A,0)))</f>
        <v>99_NCE</v>
      </c>
      <c r="AL1782" s="0" t="str">
        <f aca="false">IF(AND($CF1782&lt;&gt;"",IFERROR(INDEX(subsample_country_map!$C:$C,MATCH($CF1782,subsample_country_map!$A:$A,0)),"")&lt;&gt;""),INDEX(subsample_country_map!$C:$C,MATCH($CF1782,subsample_country_map!$A:$A,0)),INDEX(lookup!$AB:$AB,MATCH($A1782,lookup!$A:$A,0)))</f>
        <v>1_developed</v>
      </c>
      <c r="AM1782" s="0" t="str">
        <f aca="false">IF(AND($CF1782&lt;&gt;"",IFERROR(INDEX(subsample_country_map!$D:$D,MATCH($CF1782,subsample_country_map!$A:$A,0)),"")&lt;&gt;""),INDEX(subsample_country_map!$D:$D,MATCH($CF1782,subsample_country_map!$A:$A,0)),INDEX(lookup!$AC:$AC,MATCH($A1782,lookup!$A:$A,0)))</f>
        <v>1_western</v>
      </c>
      <c r="AN1782" s="0" t="str">
        <f aca="false">IF(AND($CF1782&lt;&gt;"",IFERROR(INDEX(subsample_country_map!$E:$E,MATCH($CF1782,subsample_country_map!$A:$A,0)),"")&lt;&gt;""),INDEX(subsample_country_map!$E:$E,MATCH($CF1782,subsample_country_map!$A:$A,0)),INDEX(lookup!$AD:$AD,MATCH($A1782,lookup!$A:$A,0)))</f>
        <v>99_NCE</v>
      </c>
      <c r="AO1782" s="0" t="str">
        <f aca="false">INDEX(lookup!$Y:$Y,MATCH($A1782,lookup!$A:$A,0))</f>
        <v>0_published</v>
      </c>
      <c r="AP1782" s="0" t="str">
        <f aca="false">INDEX(lookup!$Z:$Z,MATCH($A1782,lookup!$A:$A,0))</f>
        <v>1_VHB high</v>
      </c>
      <c r="AQ1782" s="0" t="str">
        <f aca="false">INDEX(lookup!$W:$W,MATCH($A1782,lookup!$A:$A,0))</f>
        <v>1_fin/acc/econ</v>
      </c>
      <c r="AS1782" s="0" t="s">
        <v>91</v>
      </c>
      <c r="AT1782" s="0" t="s">
        <v>397</v>
      </c>
      <c r="AU1782" s="0" t="s">
        <v>93</v>
      </c>
      <c r="AV1782" s="0" t="s">
        <v>6276</v>
      </c>
      <c r="AW1782" s="0" t="s">
        <v>1042</v>
      </c>
      <c r="BA1782" s="0" t="n">
        <v>794</v>
      </c>
      <c r="BB1782" s="0" t="s">
        <v>96</v>
      </c>
      <c r="BC1782" s="0" t="s">
        <v>358</v>
      </c>
      <c r="BD1782" s="0" t="s">
        <v>142</v>
      </c>
      <c r="BE1782" s="0" t="s">
        <v>206</v>
      </c>
      <c r="BF1782" s="0" t="s">
        <v>6267</v>
      </c>
      <c r="BI1782" s="0" t="s">
        <v>427</v>
      </c>
      <c r="BJ1782" s="0" t="s">
        <v>6267</v>
      </c>
      <c r="BK1782" s="0" t="s">
        <v>209</v>
      </c>
      <c r="BL1782" s="0" t="s">
        <v>6334</v>
      </c>
      <c r="BM1782" s="0" t="s">
        <v>6332</v>
      </c>
      <c r="BN1782" s="0" t="s">
        <v>6262</v>
      </c>
      <c r="BO1782" s="0" t="s">
        <v>105</v>
      </c>
      <c r="BP1782" s="0" t="s">
        <v>6258</v>
      </c>
      <c r="BQ1782" s="0" t="s">
        <v>127</v>
      </c>
      <c r="BT1782" s="0" t="n">
        <v>0</v>
      </c>
      <c r="BU1782" s="0" t="s">
        <v>6263</v>
      </c>
      <c r="BW1782" s="0" t="n">
        <v>2015</v>
      </c>
      <c r="BX1782" s="0" t="n">
        <v>2020</v>
      </c>
      <c r="BY1782" s="0" t="s">
        <v>6264</v>
      </c>
      <c r="BZ1782" s="0" t="n">
        <v>2017.5</v>
      </c>
      <c r="CA1782" s="0" t="n">
        <v>0.833333333333333</v>
      </c>
      <c r="CB1782" s="0" t="n">
        <v>1</v>
      </c>
      <c r="CC1782" s="0" t="n">
        <v>1</v>
      </c>
      <c r="CD1782" s="0" t="n">
        <v>0</v>
      </c>
      <c r="CE1782" s="0" t="n">
        <v>1</v>
      </c>
      <c r="CF1782" s="0" t="s">
        <v>6267</v>
      </c>
    </row>
    <row r="1783" customFormat="false" ht="15" hidden="false" customHeight="false" outlineLevel="0" collapsed="false">
      <c r="A1783" s="0" t="s">
        <v>6258</v>
      </c>
      <c r="B1783" s="0" t="n">
        <v>3088</v>
      </c>
      <c r="C1783" s="0" t="n">
        <v>-0.123263126885587</v>
      </c>
      <c r="D1783" s="0" t="n">
        <v>794</v>
      </c>
      <c r="E1783" s="0" t="n">
        <f aca="false">IF(ISNUMBER($BA1783),$BA1783,IF(AND(ISNUMBER($D1783),ISNUMBER($BW1783),ISNUMBER($BX1783)),$D1783*($BX1783-$BW1783+1),""))</f>
        <v>794</v>
      </c>
      <c r="H1783" s="0" t="s">
        <v>118</v>
      </c>
      <c r="I1783" s="0" t="s">
        <v>344</v>
      </c>
      <c r="J1783" s="0" t="n">
        <f aca="false">IF($BW1783&lt;&gt;"",$BW1783,"")</f>
        <v>2015</v>
      </c>
      <c r="K1783" s="0" t="n">
        <f aca="false">IF($BX1783&lt;&gt;"",$BX1783,"")</f>
        <v>2020</v>
      </c>
      <c r="L1783" s="0" t="n">
        <f aca="false">IF(AND(ISNUMBER($BW1783),ISNUMBER($BX1783)),($BW1783+$BX1783)/2,"")</f>
        <v>2017.5</v>
      </c>
      <c r="M1783" s="0" t="n">
        <f aca="false">IF($L1783&lt;&gt;"",$L1783,"")</f>
        <v>2017.5</v>
      </c>
      <c r="N1783" s="0" t="n">
        <f aca="false">IF(AND(ISNUMBER($BW1783),ISNUMBER($BX1783)),MIN(1,MAX(0,($BX1783-2016+1)/($BX1783-$BW1783+1))),"")</f>
        <v>0.833333333333333</v>
      </c>
      <c r="O1783" s="0" t="n">
        <f aca="false">IF(AND(ISNUMBER($BW1783),ISNUMBER($BX1783)),MIN(1,MAX(0,($BX1783-2017+1)/($BX1783-$BW1783+1))),"")</f>
        <v>0.666666666666667</v>
      </c>
      <c r="P1783" s="0" t="n">
        <f aca="false">IF(AND(ISNUMBER($BW1783),ISNUMBER($BX1783)),MIN(1,MAX(0,($BX1783-2018+1)/($BX1783-$BW1783+1))),"")</f>
        <v>0.5</v>
      </c>
      <c r="Q1783" s="0" t="n">
        <f aca="false">IF(AND(ISNUMBER($BW1783),ISNUMBER($BX1783)),MIN(1,MAX(0,($BX1783-2019+1)/($BX1783-$BW1783+1))),"")</f>
        <v>0.333333333333333</v>
      </c>
      <c r="R1783" s="0" t="n">
        <f aca="false">IF(AND(ISNUMBER($BW1783),ISNUMBER($BX1783)),MIN(1,MAX(0,($BX1783-2016+1)/($BX1783-$BW1783+1))),"")</f>
        <v>0.833333333333333</v>
      </c>
      <c r="S1783" s="0" t="n">
        <f aca="false">IF($L1783&lt;&gt;"",IF($L1783&gt;=2015.5,1,0),"")</f>
        <v>1</v>
      </c>
      <c r="T1783" s="0" t="n">
        <f aca="false">IF($L1783&lt;&gt;"",IF($L1783&gt;=2016,1,0),"")</f>
        <v>1</v>
      </c>
      <c r="U1783" s="0" t="n">
        <f aca="false">IF(ISNUMBER($BX1783),IF($BX1783&gt;=2016,1,0),"")</f>
        <v>1</v>
      </c>
      <c r="V1783" s="0" t="n">
        <f aca="false">IF(ISNUMBER($BW1783),IF($BW1783&gt;=2016,1,0),"")</f>
        <v>0</v>
      </c>
      <c r="W1783" s="0" t="str">
        <f aca="false">IF(AND(ISNUMBER($BW1783),ISNUMBER($BX1783)),IF($BW1783&gt;=2016,"post-only",IF($BX1783&lt;2016,"pre-only","mixed")),"")</f>
        <v>mixed</v>
      </c>
      <c r="X1783" s="0" t="n">
        <f aca="false">IF(AND(ISNUMBER($BW1783),ISNUMBER($BX1783)),MIN(1,MAX(0,($BX1783-2017+1)/($BX1783-$BW1783+1))),"")</f>
        <v>0.666666666666667</v>
      </c>
      <c r="Y1783" s="0" t="n">
        <f aca="false">IF(AND(ISNUMBER($BW1783),ISNUMBER($BX1783)),MIN(1,MAX(0,($BX1783-2018+1)/($BX1783-$BW1783+1))),"")</f>
        <v>0.5</v>
      </c>
      <c r="Z1783" s="0" t="n">
        <f aca="false">IF(AND(ISNUMBER($BW1783),ISNUMBER($BX1783)),MIN(1,MAX(0,($BX1783-2019+1)/($BX1783-$BW1783+1))),"")</f>
        <v>0.333333333333333</v>
      </c>
      <c r="AA1783" s="0" t="n">
        <f aca="false">IF(ISNUMBER($BX1783),IF($BX1783&gt;=2017,1,0),"")</f>
        <v>1</v>
      </c>
      <c r="AB1783" s="0" t="n">
        <f aca="false">IF(ISNUMBER($BX1783),IF($BX1783&gt;=2018,1,0),"")</f>
        <v>1</v>
      </c>
      <c r="AC1783" s="0" t="n">
        <f aca="false">IF(ISNUMBER($BX1783),IF($BX1783&gt;=2019,1,0),"")</f>
        <v>1</v>
      </c>
      <c r="AD1783" s="0" t="n">
        <f aca="false">IF($L1783&lt;&gt;"",IF($L1783&gt;2013,1,0),"")</f>
        <v>1</v>
      </c>
      <c r="AE1783" s="0" t="n">
        <f aca="false">IF($L1783&lt;&gt;"",1+IF($L1783&gt;2011,1,0)+IF($L1783&gt;2014,1,0),"")</f>
        <v>3</v>
      </c>
      <c r="AF1783" s="0" t="s">
        <v>747</v>
      </c>
      <c r="AG1783" s="0" t="s">
        <v>88</v>
      </c>
      <c r="AH1783" s="0" t="s">
        <v>89</v>
      </c>
      <c r="AI1783" s="0" t="s">
        <v>90</v>
      </c>
      <c r="AJ1783" s="0" t="s">
        <v>90</v>
      </c>
      <c r="AK1783" s="0" t="str">
        <f aca="false">IF(AND($CF1783&lt;&gt;"",IFERROR(INDEX(subsample_country_map!$B:$B,MATCH($CF1783,subsample_country_map!$A:$A,0)),"")&lt;&gt;""),INDEX(subsample_country_map!$B:$B,MATCH($CF1783,subsample_country_map!$A:$A,0)),INDEX(lookup!$AA:$AA,MATCH($A1783,lookup!$A:$A,0)))</f>
        <v>99_NCE</v>
      </c>
      <c r="AL1783" s="0" t="str">
        <f aca="false">IF(AND($CF1783&lt;&gt;"",IFERROR(INDEX(subsample_country_map!$C:$C,MATCH($CF1783,subsample_country_map!$A:$A,0)),"")&lt;&gt;""),INDEX(subsample_country_map!$C:$C,MATCH($CF1783,subsample_country_map!$A:$A,0)),INDEX(lookup!$AB:$AB,MATCH($A1783,lookup!$A:$A,0)))</f>
        <v>1_developed</v>
      </c>
      <c r="AM1783" s="0" t="str">
        <f aca="false">IF(AND($CF1783&lt;&gt;"",IFERROR(INDEX(subsample_country_map!$D:$D,MATCH($CF1783,subsample_country_map!$A:$A,0)),"")&lt;&gt;""),INDEX(subsample_country_map!$D:$D,MATCH($CF1783,subsample_country_map!$A:$A,0)),INDEX(lookup!$AC:$AC,MATCH($A1783,lookup!$A:$A,0)))</f>
        <v>1_western</v>
      </c>
      <c r="AN1783" s="0" t="str">
        <f aca="false">IF(AND($CF1783&lt;&gt;"",IFERROR(INDEX(subsample_country_map!$E:$E,MATCH($CF1783,subsample_country_map!$A:$A,0)),"")&lt;&gt;""),INDEX(subsample_country_map!$E:$E,MATCH($CF1783,subsample_country_map!$A:$A,0)),INDEX(lookup!$AD:$AD,MATCH($A1783,lookup!$A:$A,0)))</f>
        <v>99_NCE</v>
      </c>
      <c r="AO1783" s="0" t="str">
        <f aca="false">INDEX(lookup!$Y:$Y,MATCH($A1783,lookup!$A:$A,0))</f>
        <v>0_published</v>
      </c>
      <c r="AP1783" s="0" t="str">
        <f aca="false">INDEX(lookup!$Z:$Z,MATCH($A1783,lookup!$A:$A,0))</f>
        <v>1_VHB high</v>
      </c>
      <c r="AQ1783" s="0" t="str">
        <f aca="false">INDEX(lookup!$W:$W,MATCH($A1783,lookup!$A:$A,0))</f>
        <v>1_fin/acc/econ</v>
      </c>
      <c r="AS1783" s="0" t="s">
        <v>91</v>
      </c>
      <c r="AT1783" s="0" t="s">
        <v>397</v>
      </c>
      <c r="AU1783" s="0" t="s">
        <v>93</v>
      </c>
      <c r="AV1783" s="0" t="s">
        <v>4748</v>
      </c>
      <c r="AW1783" s="0" t="s">
        <v>1457</v>
      </c>
      <c r="BA1783" s="0" t="n">
        <v>794</v>
      </c>
      <c r="BB1783" s="0" t="s">
        <v>96</v>
      </c>
      <c r="BC1783" s="0" t="s">
        <v>358</v>
      </c>
      <c r="BD1783" s="0" t="s">
        <v>142</v>
      </c>
      <c r="BE1783" s="0" t="s">
        <v>206</v>
      </c>
      <c r="BF1783" s="0" t="s">
        <v>6267</v>
      </c>
      <c r="BI1783" s="0" t="s">
        <v>427</v>
      </c>
      <c r="BJ1783" s="0" t="s">
        <v>6267</v>
      </c>
      <c r="BK1783" s="0" t="s">
        <v>209</v>
      </c>
      <c r="BL1783" s="0" t="s">
        <v>6335</v>
      </c>
      <c r="BM1783" s="0" t="s">
        <v>6266</v>
      </c>
      <c r="BN1783" s="0" t="s">
        <v>6262</v>
      </c>
      <c r="BO1783" s="0" t="s">
        <v>105</v>
      </c>
      <c r="BP1783" s="0" t="s">
        <v>6258</v>
      </c>
      <c r="BQ1783" s="0" t="s">
        <v>127</v>
      </c>
      <c r="BT1783" s="0" t="n">
        <v>0</v>
      </c>
      <c r="BU1783" s="0" t="s">
        <v>6263</v>
      </c>
      <c r="BW1783" s="0" t="n">
        <v>2015</v>
      </c>
      <c r="BX1783" s="0" t="n">
        <v>2020</v>
      </c>
      <c r="BY1783" s="0" t="s">
        <v>6264</v>
      </c>
      <c r="BZ1783" s="0" t="n">
        <v>2017.5</v>
      </c>
      <c r="CA1783" s="0" t="n">
        <v>0.833333333333333</v>
      </c>
      <c r="CB1783" s="0" t="n">
        <v>1</v>
      </c>
      <c r="CC1783" s="0" t="n">
        <v>1</v>
      </c>
      <c r="CD1783" s="0" t="n">
        <v>-0.123893158853047</v>
      </c>
      <c r="CE1783" s="0" t="n">
        <v>1</v>
      </c>
      <c r="CF1783" s="0" t="s">
        <v>6267</v>
      </c>
    </row>
    <row r="1784" customFormat="false" ht="15" hidden="false" customHeight="false" outlineLevel="0" collapsed="false">
      <c r="A1784" s="0" t="s">
        <v>6258</v>
      </c>
      <c r="B1784" s="0" t="n">
        <v>3089</v>
      </c>
      <c r="C1784" s="0" t="n">
        <v>0.0555933169286621</v>
      </c>
      <c r="D1784" s="0" t="n">
        <v>896</v>
      </c>
      <c r="E1784" s="0" t="n">
        <f aca="false">IF(ISNUMBER($BA1784),$BA1784,IF(AND(ISNUMBER($D1784),ISNUMBER($BW1784),ISNUMBER($BX1784)),$D1784*($BX1784-$BW1784+1),""))</f>
        <v>896</v>
      </c>
      <c r="H1784" s="0" t="s">
        <v>118</v>
      </c>
      <c r="I1784" s="0" t="s">
        <v>344</v>
      </c>
      <c r="J1784" s="0" t="n">
        <f aca="false">IF($BW1784&lt;&gt;"",$BW1784,"")</f>
        <v>2015</v>
      </c>
      <c r="K1784" s="0" t="n">
        <f aca="false">IF($BX1784&lt;&gt;"",$BX1784,"")</f>
        <v>2020</v>
      </c>
      <c r="L1784" s="0" t="n">
        <f aca="false">IF(AND(ISNUMBER($BW1784),ISNUMBER($BX1784)),($BW1784+$BX1784)/2,"")</f>
        <v>2017.5</v>
      </c>
      <c r="M1784" s="0" t="n">
        <f aca="false">IF($L1784&lt;&gt;"",$L1784,"")</f>
        <v>2017.5</v>
      </c>
      <c r="N1784" s="0" t="n">
        <f aca="false">IF(AND(ISNUMBER($BW1784),ISNUMBER($BX1784)),MIN(1,MAX(0,($BX1784-2016+1)/($BX1784-$BW1784+1))),"")</f>
        <v>0.833333333333333</v>
      </c>
      <c r="O1784" s="0" t="n">
        <f aca="false">IF(AND(ISNUMBER($BW1784),ISNUMBER($BX1784)),MIN(1,MAX(0,($BX1784-2017+1)/($BX1784-$BW1784+1))),"")</f>
        <v>0.666666666666667</v>
      </c>
      <c r="P1784" s="0" t="n">
        <f aca="false">IF(AND(ISNUMBER($BW1784),ISNUMBER($BX1784)),MIN(1,MAX(0,($BX1784-2018+1)/($BX1784-$BW1784+1))),"")</f>
        <v>0.5</v>
      </c>
      <c r="Q1784" s="0" t="n">
        <f aca="false">IF(AND(ISNUMBER($BW1784),ISNUMBER($BX1784)),MIN(1,MAX(0,($BX1784-2019+1)/($BX1784-$BW1784+1))),"")</f>
        <v>0.333333333333333</v>
      </c>
      <c r="R1784" s="0" t="n">
        <f aca="false">IF(AND(ISNUMBER($BW1784),ISNUMBER($BX1784)),MIN(1,MAX(0,($BX1784-2016+1)/($BX1784-$BW1784+1))),"")</f>
        <v>0.833333333333333</v>
      </c>
      <c r="S1784" s="0" t="n">
        <f aca="false">IF($L1784&lt;&gt;"",IF($L1784&gt;=2015.5,1,0),"")</f>
        <v>1</v>
      </c>
      <c r="T1784" s="0" t="n">
        <f aca="false">IF($L1784&lt;&gt;"",IF($L1784&gt;=2016,1,0),"")</f>
        <v>1</v>
      </c>
      <c r="U1784" s="0" t="n">
        <f aca="false">IF(ISNUMBER($BX1784),IF($BX1784&gt;=2016,1,0),"")</f>
        <v>1</v>
      </c>
      <c r="V1784" s="0" t="n">
        <f aca="false">IF(ISNUMBER($BW1784),IF($BW1784&gt;=2016,1,0),"")</f>
        <v>0</v>
      </c>
      <c r="W1784" s="0" t="str">
        <f aca="false">IF(AND(ISNUMBER($BW1784),ISNUMBER($BX1784)),IF($BW1784&gt;=2016,"post-only",IF($BX1784&lt;2016,"pre-only","mixed")),"")</f>
        <v>mixed</v>
      </c>
      <c r="X1784" s="0" t="n">
        <f aca="false">IF(AND(ISNUMBER($BW1784),ISNUMBER($BX1784)),MIN(1,MAX(0,($BX1784-2017+1)/($BX1784-$BW1784+1))),"")</f>
        <v>0.666666666666667</v>
      </c>
      <c r="Y1784" s="0" t="n">
        <f aca="false">IF(AND(ISNUMBER($BW1784),ISNUMBER($BX1784)),MIN(1,MAX(0,($BX1784-2018+1)/($BX1784-$BW1784+1))),"")</f>
        <v>0.5</v>
      </c>
      <c r="Z1784" s="0" t="n">
        <f aca="false">IF(AND(ISNUMBER($BW1784),ISNUMBER($BX1784)),MIN(1,MAX(0,($BX1784-2019+1)/($BX1784-$BW1784+1))),"")</f>
        <v>0.333333333333333</v>
      </c>
      <c r="AA1784" s="0" t="n">
        <f aca="false">IF(ISNUMBER($BX1784),IF($BX1784&gt;=2017,1,0),"")</f>
        <v>1</v>
      </c>
      <c r="AB1784" s="0" t="n">
        <f aca="false">IF(ISNUMBER($BX1784),IF($BX1784&gt;=2018,1,0),"")</f>
        <v>1</v>
      </c>
      <c r="AC1784" s="0" t="n">
        <f aca="false">IF(ISNUMBER($BX1784),IF($BX1784&gt;=2019,1,0),"")</f>
        <v>1</v>
      </c>
      <c r="AD1784" s="0" t="n">
        <f aca="false">IF($L1784&lt;&gt;"",IF($L1784&gt;2013,1,0),"")</f>
        <v>1</v>
      </c>
      <c r="AE1784" s="0" t="n">
        <f aca="false">IF($L1784&lt;&gt;"",1+IF($L1784&gt;2011,1,0)+IF($L1784&gt;2014,1,0),"")</f>
        <v>3</v>
      </c>
      <c r="AF1784" s="0" t="s">
        <v>747</v>
      </c>
      <c r="AG1784" s="0" t="s">
        <v>88</v>
      </c>
      <c r="AH1784" s="0" t="s">
        <v>89</v>
      </c>
      <c r="AI1784" s="0" t="s">
        <v>90</v>
      </c>
      <c r="AJ1784" s="0" t="s">
        <v>90</v>
      </c>
      <c r="AK1784" s="0" t="str">
        <f aca="false">IF(AND($CF1784&lt;&gt;"",IFERROR(INDEX(subsample_country_map!$B:$B,MATCH($CF1784,subsample_country_map!$A:$A,0)),"")&lt;&gt;""),INDEX(subsample_country_map!$B:$B,MATCH($CF1784,subsample_country_map!$A:$A,0)),INDEX(lookup!$AA:$AA,MATCH($A1784,lookup!$A:$A,0)))</f>
        <v>2_Europe</v>
      </c>
      <c r="AL1784" s="0" t="str">
        <f aca="false">IF(AND($CF1784&lt;&gt;"",IFERROR(INDEX(subsample_country_map!$C:$C,MATCH($CF1784,subsample_country_map!$A:$A,0)),"")&lt;&gt;""),INDEX(subsample_country_map!$C:$C,MATCH($CF1784,subsample_country_map!$A:$A,0)),INDEX(lookup!$AB:$AB,MATCH($A1784,lookup!$A:$A,0)))</f>
        <v>1_developed</v>
      </c>
      <c r="AM1784" s="0" t="str">
        <f aca="false">IF(AND($CF1784&lt;&gt;"",IFERROR(INDEX(subsample_country_map!$D:$D,MATCH($CF1784,subsample_country_map!$A:$A,0)),"")&lt;&gt;""),INDEX(subsample_country_map!$D:$D,MATCH($CF1784,subsample_country_map!$A:$A,0)),INDEX(lookup!$AC:$AC,MATCH($A1784,lookup!$A:$A,0)))</f>
        <v>1_western</v>
      </c>
      <c r="AN1784" s="0" t="str">
        <f aca="false">IF(AND($CF1784&lt;&gt;"",IFERROR(INDEX(subsample_country_map!$E:$E,MATCH($CF1784,subsample_country_map!$A:$A,0)),"")&lt;&gt;""),INDEX(subsample_country_map!$E:$E,MATCH($CF1784,subsample_country_map!$A:$A,0)),INDEX(lookup!$AD:$AD,MATCH($A1784,lookup!$A:$A,0)))</f>
        <v>99_NCE</v>
      </c>
      <c r="AO1784" s="0" t="str">
        <f aca="false">INDEX(lookup!$Y:$Y,MATCH($A1784,lookup!$A:$A,0))</f>
        <v>0_published</v>
      </c>
      <c r="AP1784" s="0" t="str">
        <f aca="false">INDEX(lookup!$Z:$Z,MATCH($A1784,lookup!$A:$A,0))</f>
        <v>1_VHB high</v>
      </c>
      <c r="AQ1784" s="0" t="str">
        <f aca="false">INDEX(lookup!$W:$W,MATCH($A1784,lookup!$A:$A,0))</f>
        <v>1_fin/acc/econ</v>
      </c>
      <c r="AS1784" s="0" t="s">
        <v>91</v>
      </c>
      <c r="AT1784" s="0" t="s">
        <v>397</v>
      </c>
      <c r="AU1784" s="0" t="s">
        <v>93</v>
      </c>
      <c r="AV1784" s="0" t="s">
        <v>1365</v>
      </c>
      <c r="AW1784" s="0" t="s">
        <v>947</v>
      </c>
      <c r="BA1784" s="0" t="n">
        <v>896</v>
      </c>
      <c r="BB1784" s="0" t="s">
        <v>96</v>
      </c>
      <c r="BC1784" s="0" t="s">
        <v>358</v>
      </c>
      <c r="BD1784" s="0" t="s">
        <v>142</v>
      </c>
      <c r="BE1784" s="0" t="s">
        <v>206</v>
      </c>
      <c r="BF1784" s="0" t="s">
        <v>6271</v>
      </c>
      <c r="BI1784" s="0" t="s">
        <v>427</v>
      </c>
      <c r="BJ1784" s="0" t="s">
        <v>6271</v>
      </c>
      <c r="BK1784" s="0" t="s">
        <v>209</v>
      </c>
      <c r="BL1784" s="0" t="s">
        <v>6336</v>
      </c>
      <c r="BM1784" s="0" t="s">
        <v>6332</v>
      </c>
      <c r="BN1784" s="0" t="s">
        <v>6262</v>
      </c>
      <c r="BO1784" s="0" t="s">
        <v>105</v>
      </c>
      <c r="BP1784" s="0" t="s">
        <v>6258</v>
      </c>
      <c r="BQ1784" s="0" t="s">
        <v>127</v>
      </c>
      <c r="BT1784" s="0" t="n">
        <v>0</v>
      </c>
      <c r="BU1784" s="0" t="s">
        <v>6263</v>
      </c>
      <c r="BW1784" s="0" t="n">
        <v>2015</v>
      </c>
      <c r="BX1784" s="0" t="n">
        <v>2020</v>
      </c>
      <c r="BY1784" s="0" t="s">
        <v>6264</v>
      </c>
      <c r="BZ1784" s="0" t="n">
        <v>2017.5</v>
      </c>
      <c r="CA1784" s="0" t="n">
        <v>0.833333333333333</v>
      </c>
      <c r="CB1784" s="0" t="n">
        <v>1</v>
      </c>
      <c r="CC1784" s="0" t="n">
        <v>1</v>
      </c>
      <c r="CD1784" s="0" t="n">
        <v>0.055650695916222</v>
      </c>
      <c r="CE1784" s="0" t="n">
        <v>1</v>
      </c>
      <c r="CF1784" s="0" t="s">
        <v>6271</v>
      </c>
    </row>
    <row r="1785" customFormat="false" ht="15" hidden="false" customHeight="false" outlineLevel="0" collapsed="false">
      <c r="A1785" s="0" t="s">
        <v>6258</v>
      </c>
      <c r="B1785" s="0" t="n">
        <v>3090</v>
      </c>
      <c r="C1785" s="0" t="n">
        <v>0.0500486821173806</v>
      </c>
      <c r="D1785" s="0" t="n">
        <v>896</v>
      </c>
      <c r="E1785" s="0" t="n">
        <f aca="false">IF(ISNUMBER($BA1785),$BA1785,IF(AND(ISNUMBER($D1785),ISNUMBER($BW1785),ISNUMBER($BX1785)),$D1785*($BX1785-$BW1785+1),""))</f>
        <v>896</v>
      </c>
      <c r="H1785" s="0" t="s">
        <v>118</v>
      </c>
      <c r="I1785" s="0" t="s">
        <v>344</v>
      </c>
      <c r="J1785" s="0" t="n">
        <f aca="false">IF($BW1785&lt;&gt;"",$BW1785,"")</f>
        <v>2015</v>
      </c>
      <c r="K1785" s="0" t="n">
        <f aca="false">IF($BX1785&lt;&gt;"",$BX1785,"")</f>
        <v>2020</v>
      </c>
      <c r="L1785" s="0" t="n">
        <f aca="false">IF(AND(ISNUMBER($BW1785),ISNUMBER($BX1785)),($BW1785+$BX1785)/2,"")</f>
        <v>2017.5</v>
      </c>
      <c r="M1785" s="0" t="n">
        <f aca="false">IF($L1785&lt;&gt;"",$L1785,"")</f>
        <v>2017.5</v>
      </c>
      <c r="N1785" s="0" t="n">
        <f aca="false">IF(AND(ISNUMBER($BW1785),ISNUMBER($BX1785)),MIN(1,MAX(0,($BX1785-2016+1)/($BX1785-$BW1785+1))),"")</f>
        <v>0.833333333333333</v>
      </c>
      <c r="O1785" s="0" t="n">
        <f aca="false">IF(AND(ISNUMBER($BW1785),ISNUMBER($BX1785)),MIN(1,MAX(0,($BX1785-2017+1)/($BX1785-$BW1785+1))),"")</f>
        <v>0.666666666666667</v>
      </c>
      <c r="P1785" s="0" t="n">
        <f aca="false">IF(AND(ISNUMBER($BW1785),ISNUMBER($BX1785)),MIN(1,MAX(0,($BX1785-2018+1)/($BX1785-$BW1785+1))),"")</f>
        <v>0.5</v>
      </c>
      <c r="Q1785" s="0" t="n">
        <f aca="false">IF(AND(ISNUMBER($BW1785),ISNUMBER($BX1785)),MIN(1,MAX(0,($BX1785-2019+1)/($BX1785-$BW1785+1))),"")</f>
        <v>0.333333333333333</v>
      </c>
      <c r="R1785" s="0" t="n">
        <f aca="false">IF(AND(ISNUMBER($BW1785),ISNUMBER($BX1785)),MIN(1,MAX(0,($BX1785-2016+1)/($BX1785-$BW1785+1))),"")</f>
        <v>0.833333333333333</v>
      </c>
      <c r="S1785" s="0" t="n">
        <f aca="false">IF($L1785&lt;&gt;"",IF($L1785&gt;=2015.5,1,0),"")</f>
        <v>1</v>
      </c>
      <c r="T1785" s="0" t="n">
        <f aca="false">IF($L1785&lt;&gt;"",IF($L1785&gt;=2016,1,0),"")</f>
        <v>1</v>
      </c>
      <c r="U1785" s="0" t="n">
        <f aca="false">IF(ISNUMBER($BX1785),IF($BX1785&gt;=2016,1,0),"")</f>
        <v>1</v>
      </c>
      <c r="V1785" s="0" t="n">
        <f aca="false">IF(ISNUMBER($BW1785),IF($BW1785&gt;=2016,1,0),"")</f>
        <v>0</v>
      </c>
      <c r="W1785" s="0" t="str">
        <f aca="false">IF(AND(ISNUMBER($BW1785),ISNUMBER($BX1785)),IF($BW1785&gt;=2016,"post-only",IF($BX1785&lt;2016,"pre-only","mixed")),"")</f>
        <v>mixed</v>
      </c>
      <c r="X1785" s="0" t="n">
        <f aca="false">IF(AND(ISNUMBER($BW1785),ISNUMBER($BX1785)),MIN(1,MAX(0,($BX1785-2017+1)/($BX1785-$BW1785+1))),"")</f>
        <v>0.666666666666667</v>
      </c>
      <c r="Y1785" s="0" t="n">
        <f aca="false">IF(AND(ISNUMBER($BW1785),ISNUMBER($BX1785)),MIN(1,MAX(0,($BX1785-2018+1)/($BX1785-$BW1785+1))),"")</f>
        <v>0.5</v>
      </c>
      <c r="Z1785" s="0" t="n">
        <f aca="false">IF(AND(ISNUMBER($BW1785),ISNUMBER($BX1785)),MIN(1,MAX(0,($BX1785-2019+1)/($BX1785-$BW1785+1))),"")</f>
        <v>0.333333333333333</v>
      </c>
      <c r="AA1785" s="0" t="n">
        <f aca="false">IF(ISNUMBER($BX1785),IF($BX1785&gt;=2017,1,0),"")</f>
        <v>1</v>
      </c>
      <c r="AB1785" s="0" t="n">
        <f aca="false">IF(ISNUMBER($BX1785),IF($BX1785&gt;=2018,1,0),"")</f>
        <v>1</v>
      </c>
      <c r="AC1785" s="0" t="n">
        <f aca="false">IF(ISNUMBER($BX1785),IF($BX1785&gt;=2019,1,0),"")</f>
        <v>1</v>
      </c>
      <c r="AD1785" s="0" t="n">
        <f aca="false">IF($L1785&lt;&gt;"",IF($L1785&gt;2013,1,0),"")</f>
        <v>1</v>
      </c>
      <c r="AE1785" s="0" t="n">
        <f aca="false">IF($L1785&lt;&gt;"",1+IF($L1785&gt;2011,1,0)+IF($L1785&gt;2014,1,0),"")</f>
        <v>3</v>
      </c>
      <c r="AF1785" s="0" t="s">
        <v>747</v>
      </c>
      <c r="AG1785" s="0" t="s">
        <v>88</v>
      </c>
      <c r="AH1785" s="0" t="s">
        <v>89</v>
      </c>
      <c r="AI1785" s="0" t="s">
        <v>90</v>
      </c>
      <c r="AJ1785" s="0" t="s">
        <v>90</v>
      </c>
      <c r="AK1785" s="0" t="str">
        <f aca="false">IF(AND($CF1785&lt;&gt;"",IFERROR(INDEX(subsample_country_map!$B:$B,MATCH($CF1785,subsample_country_map!$A:$A,0)),"")&lt;&gt;""),INDEX(subsample_country_map!$B:$B,MATCH($CF1785,subsample_country_map!$A:$A,0)),INDEX(lookup!$AA:$AA,MATCH($A1785,lookup!$A:$A,0)))</f>
        <v>2_Europe</v>
      </c>
      <c r="AL1785" s="0" t="str">
        <f aca="false">IF(AND($CF1785&lt;&gt;"",IFERROR(INDEX(subsample_country_map!$C:$C,MATCH($CF1785,subsample_country_map!$A:$A,0)),"")&lt;&gt;""),INDEX(subsample_country_map!$C:$C,MATCH($CF1785,subsample_country_map!$A:$A,0)),INDEX(lookup!$AB:$AB,MATCH($A1785,lookup!$A:$A,0)))</f>
        <v>1_developed</v>
      </c>
      <c r="AM1785" s="0" t="str">
        <f aca="false">IF(AND($CF1785&lt;&gt;"",IFERROR(INDEX(subsample_country_map!$D:$D,MATCH($CF1785,subsample_country_map!$A:$A,0)),"")&lt;&gt;""),INDEX(subsample_country_map!$D:$D,MATCH($CF1785,subsample_country_map!$A:$A,0)),INDEX(lookup!$AC:$AC,MATCH($A1785,lookup!$A:$A,0)))</f>
        <v>1_western</v>
      </c>
      <c r="AN1785" s="0" t="str">
        <f aca="false">IF(AND($CF1785&lt;&gt;"",IFERROR(INDEX(subsample_country_map!$E:$E,MATCH($CF1785,subsample_country_map!$A:$A,0)),"")&lt;&gt;""),INDEX(subsample_country_map!$E:$E,MATCH($CF1785,subsample_country_map!$A:$A,0)),INDEX(lookup!$AD:$AD,MATCH($A1785,lookup!$A:$A,0)))</f>
        <v>99_NCE</v>
      </c>
      <c r="AO1785" s="0" t="str">
        <f aca="false">INDEX(lookup!$Y:$Y,MATCH($A1785,lookup!$A:$A,0))</f>
        <v>0_published</v>
      </c>
      <c r="AP1785" s="0" t="str">
        <f aca="false">INDEX(lookup!$Z:$Z,MATCH($A1785,lookup!$A:$A,0))</f>
        <v>1_VHB high</v>
      </c>
      <c r="AQ1785" s="0" t="str">
        <f aca="false">INDEX(lookup!$W:$W,MATCH($A1785,lookup!$A:$A,0))</f>
        <v>1_fin/acc/econ</v>
      </c>
      <c r="AS1785" s="0" t="s">
        <v>91</v>
      </c>
      <c r="AT1785" s="0" t="s">
        <v>397</v>
      </c>
      <c r="AU1785" s="0" t="s">
        <v>93</v>
      </c>
      <c r="AV1785" s="0" t="s">
        <v>4727</v>
      </c>
      <c r="AW1785" s="0" t="s">
        <v>4363</v>
      </c>
      <c r="BA1785" s="0" t="n">
        <v>896</v>
      </c>
      <c r="BB1785" s="0" t="s">
        <v>96</v>
      </c>
      <c r="BC1785" s="0" t="s">
        <v>358</v>
      </c>
      <c r="BD1785" s="0" t="s">
        <v>142</v>
      </c>
      <c r="BE1785" s="0" t="s">
        <v>206</v>
      </c>
      <c r="BF1785" s="0" t="s">
        <v>6271</v>
      </c>
      <c r="BI1785" s="0" t="s">
        <v>427</v>
      </c>
      <c r="BJ1785" s="0" t="s">
        <v>6271</v>
      </c>
      <c r="BK1785" s="0" t="s">
        <v>209</v>
      </c>
      <c r="BL1785" s="0" t="s">
        <v>6337</v>
      </c>
      <c r="BM1785" s="0" t="s">
        <v>6266</v>
      </c>
      <c r="BN1785" s="0" t="s">
        <v>6262</v>
      </c>
      <c r="BO1785" s="0" t="s">
        <v>105</v>
      </c>
      <c r="BP1785" s="0" t="s">
        <v>6258</v>
      </c>
      <c r="BQ1785" s="0" t="s">
        <v>127</v>
      </c>
      <c r="BT1785" s="0" t="n">
        <v>0</v>
      </c>
      <c r="BU1785" s="0" t="s">
        <v>6263</v>
      </c>
      <c r="BW1785" s="0" t="n">
        <v>2015</v>
      </c>
      <c r="BX1785" s="0" t="n">
        <v>2020</v>
      </c>
      <c r="BY1785" s="0" t="s">
        <v>6264</v>
      </c>
      <c r="BZ1785" s="0" t="n">
        <v>2017.5</v>
      </c>
      <c r="CA1785" s="0" t="n">
        <v>0.833333333333333</v>
      </c>
      <c r="CB1785" s="0" t="n">
        <v>1</v>
      </c>
      <c r="CC1785" s="0" t="n">
        <v>1</v>
      </c>
      <c r="CD1785" s="0" t="n">
        <v>0.0500905335253223</v>
      </c>
      <c r="CE1785" s="0" t="n">
        <v>1</v>
      </c>
      <c r="CF1785" s="0" t="s">
        <v>6271</v>
      </c>
    </row>
    <row r="1786" customFormat="false" ht="15" hidden="false" customHeight="false" outlineLevel="0" collapsed="false">
      <c r="A1786" s="0" t="s">
        <v>6258</v>
      </c>
      <c r="B1786" s="0" t="n">
        <v>3091</v>
      </c>
      <c r="C1786" s="0" t="n">
        <v>-0.048182281092321</v>
      </c>
      <c r="D1786" s="0" t="n">
        <v>764</v>
      </c>
      <c r="E1786" s="0" t="n">
        <f aca="false">IF(ISNUMBER($BA1786),$BA1786,IF(AND(ISNUMBER($D1786),ISNUMBER($BW1786),ISNUMBER($BX1786)),$D1786*($BX1786-$BW1786+1),""))</f>
        <v>764</v>
      </c>
      <c r="H1786" s="0" t="s">
        <v>118</v>
      </c>
      <c r="I1786" s="0" t="s">
        <v>344</v>
      </c>
      <c r="J1786" s="0" t="n">
        <f aca="false">IF($BW1786&lt;&gt;"",$BW1786,"")</f>
        <v>2015</v>
      </c>
      <c r="K1786" s="0" t="n">
        <f aca="false">IF($BX1786&lt;&gt;"",$BX1786,"")</f>
        <v>2020</v>
      </c>
      <c r="L1786" s="0" t="n">
        <f aca="false">IF(AND(ISNUMBER($BW1786),ISNUMBER($BX1786)),($BW1786+$BX1786)/2,"")</f>
        <v>2017.5</v>
      </c>
      <c r="M1786" s="0" t="n">
        <f aca="false">IF($L1786&lt;&gt;"",$L1786,"")</f>
        <v>2017.5</v>
      </c>
      <c r="N1786" s="0" t="n">
        <f aca="false">IF(AND(ISNUMBER($BW1786),ISNUMBER($BX1786)),MIN(1,MAX(0,($BX1786-2016+1)/($BX1786-$BW1786+1))),"")</f>
        <v>0.833333333333333</v>
      </c>
      <c r="O1786" s="0" t="n">
        <f aca="false">IF(AND(ISNUMBER($BW1786),ISNUMBER($BX1786)),MIN(1,MAX(0,($BX1786-2017+1)/($BX1786-$BW1786+1))),"")</f>
        <v>0.666666666666667</v>
      </c>
      <c r="P1786" s="0" t="n">
        <f aca="false">IF(AND(ISNUMBER($BW1786),ISNUMBER($BX1786)),MIN(1,MAX(0,($BX1786-2018+1)/($BX1786-$BW1786+1))),"")</f>
        <v>0.5</v>
      </c>
      <c r="Q1786" s="0" t="n">
        <f aca="false">IF(AND(ISNUMBER($BW1786),ISNUMBER($BX1786)),MIN(1,MAX(0,($BX1786-2019+1)/($BX1786-$BW1786+1))),"")</f>
        <v>0.333333333333333</v>
      </c>
      <c r="R1786" s="0" t="n">
        <f aca="false">IF(AND(ISNUMBER($BW1786),ISNUMBER($BX1786)),MIN(1,MAX(0,($BX1786-2016+1)/($BX1786-$BW1786+1))),"")</f>
        <v>0.833333333333333</v>
      </c>
      <c r="S1786" s="0" t="n">
        <f aca="false">IF($L1786&lt;&gt;"",IF($L1786&gt;=2015.5,1,0),"")</f>
        <v>1</v>
      </c>
      <c r="T1786" s="0" t="n">
        <f aca="false">IF($L1786&lt;&gt;"",IF($L1786&gt;=2016,1,0),"")</f>
        <v>1</v>
      </c>
      <c r="U1786" s="0" t="n">
        <f aca="false">IF(ISNUMBER($BX1786),IF($BX1786&gt;=2016,1,0),"")</f>
        <v>1</v>
      </c>
      <c r="V1786" s="0" t="n">
        <f aca="false">IF(ISNUMBER($BW1786),IF($BW1786&gt;=2016,1,0),"")</f>
        <v>0</v>
      </c>
      <c r="W1786" s="0" t="str">
        <f aca="false">IF(AND(ISNUMBER($BW1786),ISNUMBER($BX1786)),IF($BW1786&gt;=2016,"post-only",IF($BX1786&lt;2016,"pre-only","mixed")),"")</f>
        <v>mixed</v>
      </c>
      <c r="X1786" s="0" t="n">
        <f aca="false">IF(AND(ISNUMBER($BW1786),ISNUMBER($BX1786)),MIN(1,MAX(0,($BX1786-2017+1)/($BX1786-$BW1786+1))),"")</f>
        <v>0.666666666666667</v>
      </c>
      <c r="Y1786" s="0" t="n">
        <f aca="false">IF(AND(ISNUMBER($BW1786),ISNUMBER($BX1786)),MIN(1,MAX(0,($BX1786-2018+1)/($BX1786-$BW1786+1))),"")</f>
        <v>0.5</v>
      </c>
      <c r="Z1786" s="0" t="n">
        <f aca="false">IF(AND(ISNUMBER($BW1786),ISNUMBER($BX1786)),MIN(1,MAX(0,($BX1786-2019+1)/($BX1786-$BW1786+1))),"")</f>
        <v>0.333333333333333</v>
      </c>
      <c r="AA1786" s="0" t="n">
        <f aca="false">IF(ISNUMBER($BX1786),IF($BX1786&gt;=2017,1,0),"")</f>
        <v>1</v>
      </c>
      <c r="AB1786" s="0" t="n">
        <f aca="false">IF(ISNUMBER($BX1786),IF($BX1786&gt;=2018,1,0),"")</f>
        <v>1</v>
      </c>
      <c r="AC1786" s="0" t="n">
        <f aca="false">IF(ISNUMBER($BX1786),IF($BX1786&gt;=2019,1,0),"")</f>
        <v>1</v>
      </c>
      <c r="AD1786" s="0" t="n">
        <f aca="false">IF($L1786&lt;&gt;"",IF($L1786&gt;2013,1,0),"")</f>
        <v>1</v>
      </c>
      <c r="AE1786" s="0" t="n">
        <f aca="false">IF($L1786&lt;&gt;"",1+IF($L1786&gt;2011,1,0)+IF($L1786&gt;2014,1,0),"")</f>
        <v>3</v>
      </c>
      <c r="AF1786" s="0" t="s">
        <v>747</v>
      </c>
      <c r="AG1786" s="0" t="s">
        <v>88</v>
      </c>
      <c r="AH1786" s="0" t="s">
        <v>89</v>
      </c>
      <c r="AI1786" s="0" t="s">
        <v>90</v>
      </c>
      <c r="AJ1786" s="0" t="s">
        <v>90</v>
      </c>
      <c r="AK1786" s="0" t="str">
        <f aca="false">IF(AND($CF1786&lt;&gt;"",IFERROR(INDEX(subsample_country_map!$B:$B,MATCH($CF1786,subsample_country_map!$A:$A,0)),"")&lt;&gt;""),INDEX(subsample_country_map!$B:$B,MATCH($CF1786,subsample_country_map!$A:$A,0)),INDEX(lookup!$AA:$AA,MATCH($A1786,lookup!$A:$A,0)))</f>
        <v>3_AsiaPac</v>
      </c>
      <c r="AL1786" s="0" t="str">
        <f aca="false">IF(AND($CF1786&lt;&gt;"",IFERROR(INDEX(subsample_country_map!$C:$C,MATCH($CF1786,subsample_country_map!$A:$A,0)),"")&lt;&gt;""),INDEX(subsample_country_map!$C:$C,MATCH($CF1786,subsample_country_map!$A:$A,0)),INDEX(lookup!$AB:$AB,MATCH($A1786,lookup!$A:$A,0)))</f>
        <v>1_developed</v>
      </c>
      <c r="AM1786" s="0" t="str">
        <f aca="false">IF(AND($CF1786&lt;&gt;"",IFERROR(INDEX(subsample_country_map!$D:$D,MATCH($CF1786,subsample_country_map!$A:$A,0)),"")&lt;&gt;""),INDEX(subsample_country_map!$D:$D,MATCH($CF1786,subsample_country_map!$A:$A,0)),INDEX(lookup!$AC:$AC,MATCH($A1786,lookup!$A:$A,0)))</f>
        <v>99_NCE</v>
      </c>
      <c r="AN1786" s="0" t="str">
        <f aca="false">IF(AND($CF1786&lt;&gt;"",IFERROR(INDEX(subsample_country_map!$E:$E,MATCH($CF1786,subsample_country_map!$A:$A,0)),"")&lt;&gt;""),INDEX(subsample_country_map!$E:$E,MATCH($CF1786,subsample_country_map!$A:$A,0)),INDEX(lookup!$AD:$AD,MATCH($A1786,lookup!$A:$A,0)))</f>
        <v>99_NCE</v>
      </c>
      <c r="AO1786" s="0" t="str">
        <f aca="false">INDEX(lookup!$Y:$Y,MATCH($A1786,lookup!$A:$A,0))</f>
        <v>0_published</v>
      </c>
      <c r="AP1786" s="0" t="str">
        <f aca="false">INDEX(lookup!$Z:$Z,MATCH($A1786,lookup!$A:$A,0))</f>
        <v>1_VHB high</v>
      </c>
      <c r="AQ1786" s="0" t="str">
        <f aca="false">INDEX(lookup!$W:$W,MATCH($A1786,lookup!$A:$A,0))</f>
        <v>1_fin/acc/econ</v>
      </c>
      <c r="AS1786" s="0" t="s">
        <v>91</v>
      </c>
      <c r="AT1786" s="0" t="s">
        <v>397</v>
      </c>
      <c r="AU1786" s="0" t="s">
        <v>93</v>
      </c>
      <c r="AV1786" s="0" t="s">
        <v>4363</v>
      </c>
      <c r="AW1786" s="0" t="s">
        <v>947</v>
      </c>
      <c r="BA1786" s="0" t="n">
        <v>764</v>
      </c>
      <c r="BB1786" s="0" t="s">
        <v>96</v>
      </c>
      <c r="BC1786" s="0" t="s">
        <v>358</v>
      </c>
      <c r="BD1786" s="0" t="s">
        <v>142</v>
      </c>
      <c r="BE1786" s="0" t="s">
        <v>206</v>
      </c>
      <c r="BF1786" s="0" t="s">
        <v>6274</v>
      </c>
      <c r="BI1786" s="0" t="s">
        <v>427</v>
      </c>
      <c r="BJ1786" s="0" t="s">
        <v>6274</v>
      </c>
      <c r="BK1786" s="0" t="s">
        <v>209</v>
      </c>
      <c r="BL1786" s="0" t="s">
        <v>6338</v>
      </c>
      <c r="BM1786" s="0" t="s">
        <v>6332</v>
      </c>
      <c r="BN1786" s="0" t="s">
        <v>6262</v>
      </c>
      <c r="BO1786" s="0" t="s">
        <v>105</v>
      </c>
      <c r="BP1786" s="0" t="s">
        <v>6258</v>
      </c>
      <c r="BQ1786" s="0" t="s">
        <v>127</v>
      </c>
      <c r="BT1786" s="0" t="n">
        <v>0</v>
      </c>
      <c r="BU1786" s="0" t="s">
        <v>6263</v>
      </c>
      <c r="BW1786" s="0" t="n">
        <v>2015</v>
      </c>
      <c r="BX1786" s="0" t="n">
        <v>2020</v>
      </c>
      <c r="BY1786" s="0" t="s">
        <v>6264</v>
      </c>
      <c r="BZ1786" s="0" t="n">
        <v>2017.5</v>
      </c>
      <c r="CA1786" s="0" t="n">
        <v>0.833333333333333</v>
      </c>
      <c r="CB1786" s="0" t="n">
        <v>1</v>
      </c>
      <c r="CC1786" s="0" t="n">
        <v>1</v>
      </c>
      <c r="CD1786" s="0" t="n">
        <v>-0.0482196186869158</v>
      </c>
      <c r="CE1786" s="0" t="n">
        <v>1</v>
      </c>
      <c r="CF1786" s="0" t="s">
        <v>6274</v>
      </c>
    </row>
    <row r="1787" customFormat="false" ht="15" hidden="false" customHeight="false" outlineLevel="0" collapsed="false">
      <c r="A1787" s="0" t="s">
        <v>6258</v>
      </c>
      <c r="B1787" s="0" t="n">
        <v>3092</v>
      </c>
      <c r="C1787" s="0" t="n">
        <v>0</v>
      </c>
      <c r="D1787" s="0" t="n">
        <v>764</v>
      </c>
      <c r="E1787" s="0" t="n">
        <f aca="false">IF(ISNUMBER($BA1787),$BA1787,IF(AND(ISNUMBER($D1787),ISNUMBER($BW1787),ISNUMBER($BX1787)),$D1787*($BX1787-$BW1787+1),""))</f>
        <v>764</v>
      </c>
      <c r="H1787" s="0" t="s">
        <v>118</v>
      </c>
      <c r="I1787" s="0" t="s">
        <v>344</v>
      </c>
      <c r="J1787" s="0" t="n">
        <f aca="false">IF($BW1787&lt;&gt;"",$BW1787,"")</f>
        <v>2015</v>
      </c>
      <c r="K1787" s="0" t="n">
        <f aca="false">IF($BX1787&lt;&gt;"",$BX1787,"")</f>
        <v>2020</v>
      </c>
      <c r="L1787" s="0" t="n">
        <f aca="false">IF(AND(ISNUMBER($BW1787),ISNUMBER($BX1787)),($BW1787+$BX1787)/2,"")</f>
        <v>2017.5</v>
      </c>
      <c r="M1787" s="0" t="n">
        <f aca="false">IF($L1787&lt;&gt;"",$L1787,"")</f>
        <v>2017.5</v>
      </c>
      <c r="N1787" s="0" t="n">
        <f aca="false">IF(AND(ISNUMBER($BW1787),ISNUMBER($BX1787)),MIN(1,MAX(0,($BX1787-2016+1)/($BX1787-$BW1787+1))),"")</f>
        <v>0.833333333333333</v>
      </c>
      <c r="O1787" s="0" t="n">
        <f aca="false">IF(AND(ISNUMBER($BW1787),ISNUMBER($BX1787)),MIN(1,MAX(0,($BX1787-2017+1)/($BX1787-$BW1787+1))),"")</f>
        <v>0.666666666666667</v>
      </c>
      <c r="P1787" s="0" t="n">
        <f aca="false">IF(AND(ISNUMBER($BW1787),ISNUMBER($BX1787)),MIN(1,MAX(0,($BX1787-2018+1)/($BX1787-$BW1787+1))),"")</f>
        <v>0.5</v>
      </c>
      <c r="Q1787" s="0" t="n">
        <f aca="false">IF(AND(ISNUMBER($BW1787),ISNUMBER($BX1787)),MIN(1,MAX(0,($BX1787-2019+1)/($BX1787-$BW1787+1))),"")</f>
        <v>0.333333333333333</v>
      </c>
      <c r="R1787" s="0" t="n">
        <f aca="false">IF(AND(ISNUMBER($BW1787),ISNUMBER($BX1787)),MIN(1,MAX(0,($BX1787-2016+1)/($BX1787-$BW1787+1))),"")</f>
        <v>0.833333333333333</v>
      </c>
      <c r="S1787" s="0" t="n">
        <f aca="false">IF($L1787&lt;&gt;"",IF($L1787&gt;=2015.5,1,0),"")</f>
        <v>1</v>
      </c>
      <c r="T1787" s="0" t="n">
        <f aca="false">IF($L1787&lt;&gt;"",IF($L1787&gt;=2016,1,0),"")</f>
        <v>1</v>
      </c>
      <c r="U1787" s="0" t="n">
        <f aca="false">IF(ISNUMBER($BX1787),IF($BX1787&gt;=2016,1,0),"")</f>
        <v>1</v>
      </c>
      <c r="V1787" s="0" t="n">
        <f aca="false">IF(ISNUMBER($BW1787),IF($BW1787&gt;=2016,1,0),"")</f>
        <v>0</v>
      </c>
      <c r="W1787" s="0" t="str">
        <f aca="false">IF(AND(ISNUMBER($BW1787),ISNUMBER($BX1787)),IF($BW1787&gt;=2016,"post-only",IF($BX1787&lt;2016,"pre-only","mixed")),"")</f>
        <v>mixed</v>
      </c>
      <c r="X1787" s="0" t="n">
        <f aca="false">IF(AND(ISNUMBER($BW1787),ISNUMBER($BX1787)),MIN(1,MAX(0,($BX1787-2017+1)/($BX1787-$BW1787+1))),"")</f>
        <v>0.666666666666667</v>
      </c>
      <c r="Y1787" s="0" t="n">
        <f aca="false">IF(AND(ISNUMBER($BW1787),ISNUMBER($BX1787)),MIN(1,MAX(0,($BX1787-2018+1)/($BX1787-$BW1787+1))),"")</f>
        <v>0.5</v>
      </c>
      <c r="Z1787" s="0" t="n">
        <f aca="false">IF(AND(ISNUMBER($BW1787),ISNUMBER($BX1787)),MIN(1,MAX(0,($BX1787-2019+1)/($BX1787-$BW1787+1))),"")</f>
        <v>0.333333333333333</v>
      </c>
      <c r="AA1787" s="0" t="n">
        <f aca="false">IF(ISNUMBER($BX1787),IF($BX1787&gt;=2017,1,0),"")</f>
        <v>1</v>
      </c>
      <c r="AB1787" s="0" t="n">
        <f aca="false">IF(ISNUMBER($BX1787),IF($BX1787&gt;=2018,1,0),"")</f>
        <v>1</v>
      </c>
      <c r="AC1787" s="0" t="n">
        <f aca="false">IF(ISNUMBER($BX1787),IF($BX1787&gt;=2019,1,0),"")</f>
        <v>1</v>
      </c>
      <c r="AD1787" s="0" t="n">
        <f aca="false">IF($L1787&lt;&gt;"",IF($L1787&gt;2013,1,0),"")</f>
        <v>1</v>
      </c>
      <c r="AE1787" s="0" t="n">
        <f aca="false">IF($L1787&lt;&gt;"",1+IF($L1787&gt;2011,1,0)+IF($L1787&gt;2014,1,0),"")</f>
        <v>3</v>
      </c>
      <c r="AF1787" s="0" t="s">
        <v>747</v>
      </c>
      <c r="AG1787" s="0" t="s">
        <v>88</v>
      </c>
      <c r="AH1787" s="0" t="s">
        <v>89</v>
      </c>
      <c r="AI1787" s="0" t="s">
        <v>90</v>
      </c>
      <c r="AJ1787" s="0" t="s">
        <v>90</v>
      </c>
      <c r="AK1787" s="0" t="str">
        <f aca="false">IF(AND($CF1787&lt;&gt;"",IFERROR(INDEX(subsample_country_map!$B:$B,MATCH($CF1787,subsample_country_map!$A:$A,0)),"")&lt;&gt;""),INDEX(subsample_country_map!$B:$B,MATCH($CF1787,subsample_country_map!$A:$A,0)),INDEX(lookup!$AA:$AA,MATCH($A1787,lookup!$A:$A,0)))</f>
        <v>3_AsiaPac</v>
      </c>
      <c r="AL1787" s="0" t="str">
        <f aca="false">IF(AND($CF1787&lt;&gt;"",IFERROR(INDEX(subsample_country_map!$C:$C,MATCH($CF1787,subsample_country_map!$A:$A,0)),"")&lt;&gt;""),INDEX(subsample_country_map!$C:$C,MATCH($CF1787,subsample_country_map!$A:$A,0)),INDEX(lookup!$AB:$AB,MATCH($A1787,lookup!$A:$A,0)))</f>
        <v>1_developed</v>
      </c>
      <c r="AM1787" s="0" t="str">
        <f aca="false">IF(AND($CF1787&lt;&gt;"",IFERROR(INDEX(subsample_country_map!$D:$D,MATCH($CF1787,subsample_country_map!$A:$A,0)),"")&lt;&gt;""),INDEX(subsample_country_map!$D:$D,MATCH($CF1787,subsample_country_map!$A:$A,0)),INDEX(lookup!$AC:$AC,MATCH($A1787,lookup!$A:$A,0)))</f>
        <v>99_NCE</v>
      </c>
      <c r="AN1787" s="0" t="str">
        <f aca="false">IF(AND($CF1787&lt;&gt;"",IFERROR(INDEX(subsample_country_map!$E:$E,MATCH($CF1787,subsample_country_map!$A:$A,0)),"")&lt;&gt;""),INDEX(subsample_country_map!$E:$E,MATCH($CF1787,subsample_country_map!$A:$A,0)),INDEX(lookup!$AD:$AD,MATCH($A1787,lookup!$A:$A,0)))</f>
        <v>99_NCE</v>
      </c>
      <c r="AO1787" s="0" t="str">
        <f aca="false">INDEX(lookup!$Y:$Y,MATCH($A1787,lookup!$A:$A,0))</f>
        <v>0_published</v>
      </c>
      <c r="AP1787" s="0" t="str">
        <f aca="false">INDEX(lookup!$Z:$Z,MATCH($A1787,lookup!$A:$A,0))</f>
        <v>1_VHB high</v>
      </c>
      <c r="AQ1787" s="0" t="str">
        <f aca="false">INDEX(lookup!$W:$W,MATCH($A1787,lookup!$A:$A,0))</f>
        <v>1_fin/acc/econ</v>
      </c>
      <c r="AS1787" s="0" t="s">
        <v>91</v>
      </c>
      <c r="AT1787" s="0" t="s">
        <v>397</v>
      </c>
      <c r="AU1787" s="0" t="s">
        <v>93</v>
      </c>
      <c r="AV1787" s="0" t="s">
        <v>6276</v>
      </c>
      <c r="AW1787" s="0" t="s">
        <v>4363</v>
      </c>
      <c r="BA1787" s="0" t="n">
        <v>764</v>
      </c>
      <c r="BB1787" s="0" t="s">
        <v>96</v>
      </c>
      <c r="BC1787" s="0" t="s">
        <v>358</v>
      </c>
      <c r="BD1787" s="0" t="s">
        <v>142</v>
      </c>
      <c r="BE1787" s="0" t="s">
        <v>206</v>
      </c>
      <c r="BF1787" s="0" t="s">
        <v>6274</v>
      </c>
      <c r="BI1787" s="0" t="s">
        <v>427</v>
      </c>
      <c r="BJ1787" s="0" t="s">
        <v>6274</v>
      </c>
      <c r="BK1787" s="0" t="s">
        <v>209</v>
      </c>
      <c r="BL1787" s="0" t="s">
        <v>6339</v>
      </c>
      <c r="BM1787" s="0" t="s">
        <v>6266</v>
      </c>
      <c r="BN1787" s="0" t="s">
        <v>6262</v>
      </c>
      <c r="BO1787" s="0" t="s">
        <v>105</v>
      </c>
      <c r="BP1787" s="0" t="s">
        <v>6258</v>
      </c>
      <c r="BQ1787" s="0" t="s">
        <v>127</v>
      </c>
      <c r="BT1787" s="0" t="n">
        <v>0</v>
      </c>
      <c r="BU1787" s="0" t="s">
        <v>6263</v>
      </c>
      <c r="BW1787" s="0" t="n">
        <v>2015</v>
      </c>
      <c r="BX1787" s="0" t="n">
        <v>2020</v>
      </c>
      <c r="BY1787" s="0" t="s">
        <v>6264</v>
      </c>
      <c r="BZ1787" s="0" t="n">
        <v>2017.5</v>
      </c>
      <c r="CA1787" s="0" t="n">
        <v>0.833333333333333</v>
      </c>
      <c r="CB1787" s="0" t="n">
        <v>1</v>
      </c>
      <c r="CC1787" s="0" t="n">
        <v>1</v>
      </c>
      <c r="CD1787" s="0" t="n">
        <v>0</v>
      </c>
      <c r="CE1787" s="0" t="n">
        <v>1</v>
      </c>
      <c r="CF1787" s="0" t="s">
        <v>6274</v>
      </c>
    </row>
    <row r="1788" customFormat="false" ht="15" hidden="false" customHeight="false" outlineLevel="0" collapsed="false">
      <c r="A1788" s="0" t="s">
        <v>6258</v>
      </c>
      <c r="B1788" s="0" t="n">
        <v>3093</v>
      </c>
      <c r="C1788" s="0" t="n">
        <v>-0.0283381650087836</v>
      </c>
      <c r="D1788" s="0" t="n">
        <v>553</v>
      </c>
      <c r="E1788" s="0" t="n">
        <f aca="false">IF(ISNUMBER($BA1788),$BA1788,IF(AND(ISNUMBER($D1788),ISNUMBER($BW1788),ISNUMBER($BX1788)),$D1788*($BX1788-$BW1788+1),""))</f>
        <v>553</v>
      </c>
      <c r="H1788" s="0" t="s">
        <v>118</v>
      </c>
      <c r="I1788" s="0" t="s">
        <v>344</v>
      </c>
      <c r="J1788" s="0" t="n">
        <f aca="false">IF($BW1788&lt;&gt;"",$BW1788,"")</f>
        <v>2015</v>
      </c>
      <c r="K1788" s="0" t="n">
        <f aca="false">IF($BX1788&lt;&gt;"",$BX1788,"")</f>
        <v>2020</v>
      </c>
      <c r="L1788" s="0" t="n">
        <f aca="false">IF(AND(ISNUMBER($BW1788),ISNUMBER($BX1788)),($BW1788+$BX1788)/2,"")</f>
        <v>2017.5</v>
      </c>
      <c r="M1788" s="0" t="n">
        <f aca="false">IF($L1788&lt;&gt;"",$L1788,"")</f>
        <v>2017.5</v>
      </c>
      <c r="N1788" s="0" t="n">
        <f aca="false">IF(AND(ISNUMBER($BW1788),ISNUMBER($BX1788)),MIN(1,MAX(0,($BX1788-2016+1)/($BX1788-$BW1788+1))),"")</f>
        <v>0.833333333333333</v>
      </c>
      <c r="O1788" s="0" t="n">
        <f aca="false">IF(AND(ISNUMBER($BW1788),ISNUMBER($BX1788)),MIN(1,MAX(0,($BX1788-2017+1)/($BX1788-$BW1788+1))),"")</f>
        <v>0.666666666666667</v>
      </c>
      <c r="P1788" s="0" t="n">
        <f aca="false">IF(AND(ISNUMBER($BW1788),ISNUMBER($BX1788)),MIN(1,MAX(0,($BX1788-2018+1)/($BX1788-$BW1788+1))),"")</f>
        <v>0.5</v>
      </c>
      <c r="Q1788" s="0" t="n">
        <f aca="false">IF(AND(ISNUMBER($BW1788),ISNUMBER($BX1788)),MIN(1,MAX(0,($BX1788-2019+1)/($BX1788-$BW1788+1))),"")</f>
        <v>0.333333333333333</v>
      </c>
      <c r="R1788" s="0" t="n">
        <f aca="false">IF(AND(ISNUMBER($BW1788),ISNUMBER($BX1788)),MIN(1,MAX(0,($BX1788-2016+1)/($BX1788-$BW1788+1))),"")</f>
        <v>0.833333333333333</v>
      </c>
      <c r="S1788" s="0" t="n">
        <f aca="false">IF($L1788&lt;&gt;"",IF($L1788&gt;=2015.5,1,0),"")</f>
        <v>1</v>
      </c>
      <c r="T1788" s="0" t="n">
        <f aca="false">IF($L1788&lt;&gt;"",IF($L1788&gt;=2016,1,0),"")</f>
        <v>1</v>
      </c>
      <c r="U1788" s="0" t="n">
        <f aca="false">IF(ISNUMBER($BX1788),IF($BX1788&gt;=2016,1,0),"")</f>
        <v>1</v>
      </c>
      <c r="V1788" s="0" t="n">
        <f aca="false">IF(ISNUMBER($BW1788),IF($BW1788&gt;=2016,1,0),"")</f>
        <v>0</v>
      </c>
      <c r="W1788" s="0" t="str">
        <f aca="false">IF(AND(ISNUMBER($BW1788),ISNUMBER($BX1788)),IF($BW1788&gt;=2016,"post-only",IF($BX1788&lt;2016,"pre-only","mixed")),"")</f>
        <v>mixed</v>
      </c>
      <c r="X1788" s="0" t="n">
        <f aca="false">IF(AND(ISNUMBER($BW1788),ISNUMBER($BX1788)),MIN(1,MAX(0,($BX1788-2017+1)/($BX1788-$BW1788+1))),"")</f>
        <v>0.666666666666667</v>
      </c>
      <c r="Y1788" s="0" t="n">
        <f aca="false">IF(AND(ISNUMBER($BW1788),ISNUMBER($BX1788)),MIN(1,MAX(0,($BX1788-2018+1)/($BX1788-$BW1788+1))),"")</f>
        <v>0.5</v>
      </c>
      <c r="Z1788" s="0" t="n">
        <f aca="false">IF(AND(ISNUMBER($BW1788),ISNUMBER($BX1788)),MIN(1,MAX(0,($BX1788-2019+1)/($BX1788-$BW1788+1))),"")</f>
        <v>0.333333333333333</v>
      </c>
      <c r="AA1788" s="0" t="n">
        <f aca="false">IF(ISNUMBER($BX1788),IF($BX1788&gt;=2017,1,0),"")</f>
        <v>1</v>
      </c>
      <c r="AB1788" s="0" t="n">
        <f aca="false">IF(ISNUMBER($BX1788),IF($BX1788&gt;=2018,1,0),"")</f>
        <v>1</v>
      </c>
      <c r="AC1788" s="0" t="n">
        <f aca="false">IF(ISNUMBER($BX1788),IF($BX1788&gt;=2019,1,0),"")</f>
        <v>1</v>
      </c>
      <c r="AD1788" s="0" t="n">
        <f aca="false">IF($L1788&lt;&gt;"",IF($L1788&gt;2013,1,0),"")</f>
        <v>1</v>
      </c>
      <c r="AE1788" s="0" t="n">
        <f aca="false">IF($L1788&lt;&gt;"",1+IF($L1788&gt;2011,1,0)+IF($L1788&gt;2014,1,0),"")</f>
        <v>3</v>
      </c>
      <c r="AF1788" s="0" t="s">
        <v>747</v>
      </c>
      <c r="AG1788" s="0" t="s">
        <v>88</v>
      </c>
      <c r="AH1788" s="0" t="s">
        <v>89</v>
      </c>
      <c r="AI1788" s="0" t="s">
        <v>90</v>
      </c>
      <c r="AJ1788" s="0" t="s">
        <v>90</v>
      </c>
      <c r="AK1788" s="0" t="str">
        <f aca="false">IF(AND($CF1788&lt;&gt;"",IFERROR(INDEX(subsample_country_map!$B:$B,MATCH($CF1788,subsample_country_map!$A:$A,0)),"")&lt;&gt;""),INDEX(subsample_country_map!$B:$B,MATCH($CF1788,subsample_country_map!$A:$A,0)),INDEX(lookup!$AA:$AA,MATCH($A1788,lookup!$A:$A,0)))</f>
        <v>99_NCE</v>
      </c>
      <c r="AL1788" s="0" t="str">
        <f aca="false">IF(AND($CF1788&lt;&gt;"",IFERROR(INDEX(subsample_country_map!$C:$C,MATCH($CF1788,subsample_country_map!$A:$A,0)),"")&lt;&gt;""),INDEX(subsample_country_map!$C:$C,MATCH($CF1788,subsample_country_map!$A:$A,0)),INDEX(lookup!$AB:$AB,MATCH($A1788,lookup!$A:$A,0)))</f>
        <v>2_developing</v>
      </c>
      <c r="AM1788" s="0" t="str">
        <f aca="false">IF(AND($CF1788&lt;&gt;"",IFERROR(INDEX(subsample_country_map!$D:$D,MATCH($CF1788,subsample_country_map!$A:$A,0)),"")&lt;&gt;""),INDEX(subsample_country_map!$D:$D,MATCH($CF1788,subsample_country_map!$A:$A,0)),INDEX(lookup!$AC:$AC,MATCH($A1788,lookup!$A:$A,0)))</f>
        <v>99_NCE</v>
      </c>
      <c r="AN1788" s="0" t="str">
        <f aca="false">IF(AND($CF1788&lt;&gt;"",IFERROR(INDEX(subsample_country_map!$E:$E,MATCH($CF1788,subsample_country_map!$A:$A,0)),"")&lt;&gt;""),INDEX(subsample_country_map!$E:$E,MATCH($CF1788,subsample_country_map!$A:$A,0)),INDEX(lookup!$AD:$AD,MATCH($A1788,lookup!$A:$A,0)))</f>
        <v>99_NCE</v>
      </c>
      <c r="AO1788" s="0" t="str">
        <f aca="false">INDEX(lookup!$Y:$Y,MATCH($A1788,lookup!$A:$A,0))</f>
        <v>0_published</v>
      </c>
      <c r="AP1788" s="0" t="str">
        <f aca="false">INDEX(lookup!$Z:$Z,MATCH($A1788,lookup!$A:$A,0))</f>
        <v>1_VHB high</v>
      </c>
      <c r="AQ1788" s="0" t="str">
        <f aca="false">INDEX(lookup!$W:$W,MATCH($A1788,lookup!$A:$A,0))</f>
        <v>1_fin/acc/econ</v>
      </c>
      <c r="AS1788" s="0" t="s">
        <v>91</v>
      </c>
      <c r="AT1788" s="0" t="s">
        <v>397</v>
      </c>
      <c r="AU1788" s="0" t="s">
        <v>93</v>
      </c>
      <c r="AV1788" s="0" t="s">
        <v>1457</v>
      </c>
      <c r="AW1788" s="0" t="s">
        <v>947</v>
      </c>
      <c r="BA1788" s="0" t="n">
        <v>553</v>
      </c>
      <c r="BB1788" s="0" t="s">
        <v>96</v>
      </c>
      <c r="BC1788" s="0" t="s">
        <v>358</v>
      </c>
      <c r="BD1788" s="0" t="s">
        <v>142</v>
      </c>
      <c r="BE1788" s="0" t="s">
        <v>206</v>
      </c>
      <c r="BF1788" s="0" t="s">
        <v>6278</v>
      </c>
      <c r="BI1788" s="0" t="s">
        <v>427</v>
      </c>
      <c r="BJ1788" s="0" t="s">
        <v>6278</v>
      </c>
      <c r="BK1788" s="0" t="s">
        <v>209</v>
      </c>
      <c r="BL1788" s="0" t="s">
        <v>6340</v>
      </c>
      <c r="BM1788" s="0" t="s">
        <v>6332</v>
      </c>
      <c r="BN1788" s="0" t="s">
        <v>6262</v>
      </c>
      <c r="BO1788" s="0" t="s">
        <v>105</v>
      </c>
      <c r="BP1788" s="0" t="s">
        <v>6258</v>
      </c>
      <c r="BQ1788" s="0" t="s">
        <v>127</v>
      </c>
      <c r="BT1788" s="0" t="n">
        <v>0</v>
      </c>
      <c r="BU1788" s="0" t="s">
        <v>6263</v>
      </c>
      <c r="BW1788" s="0" t="n">
        <v>2015</v>
      </c>
      <c r="BX1788" s="0" t="n">
        <v>2020</v>
      </c>
      <c r="BY1788" s="0" t="s">
        <v>6264</v>
      </c>
      <c r="BZ1788" s="0" t="n">
        <v>2017.5</v>
      </c>
      <c r="CA1788" s="0" t="n">
        <v>0.833333333333333</v>
      </c>
      <c r="CB1788" s="0" t="n">
        <v>1</v>
      </c>
      <c r="CC1788" s="0" t="n">
        <v>1</v>
      </c>
      <c r="CD1788" s="0" t="n">
        <v>-0.0283457543354385</v>
      </c>
      <c r="CE1788" s="0" t="n">
        <v>1</v>
      </c>
      <c r="CF1788" s="0" t="s">
        <v>6278</v>
      </c>
    </row>
    <row r="1789" customFormat="false" ht="15" hidden="false" customHeight="false" outlineLevel="0" collapsed="false">
      <c r="A1789" s="0" t="s">
        <v>6258</v>
      </c>
      <c r="B1789" s="0" t="n">
        <v>3094</v>
      </c>
      <c r="C1789" s="0" t="n">
        <v>0.00850455753787859</v>
      </c>
      <c r="D1789" s="0" t="n">
        <v>553</v>
      </c>
      <c r="E1789" s="0" t="n">
        <f aca="false">IF(ISNUMBER($BA1789),$BA1789,IF(AND(ISNUMBER($D1789),ISNUMBER($BW1789),ISNUMBER($BX1789)),$D1789*($BX1789-$BW1789+1),""))</f>
        <v>553</v>
      </c>
      <c r="H1789" s="0" t="s">
        <v>118</v>
      </c>
      <c r="I1789" s="0" t="s">
        <v>344</v>
      </c>
      <c r="J1789" s="0" t="n">
        <f aca="false">IF($BW1789&lt;&gt;"",$BW1789,"")</f>
        <v>2015</v>
      </c>
      <c r="K1789" s="0" t="n">
        <f aca="false">IF($BX1789&lt;&gt;"",$BX1789,"")</f>
        <v>2020</v>
      </c>
      <c r="L1789" s="0" t="n">
        <f aca="false">IF(AND(ISNUMBER($BW1789),ISNUMBER($BX1789)),($BW1789+$BX1789)/2,"")</f>
        <v>2017.5</v>
      </c>
      <c r="M1789" s="0" t="n">
        <f aca="false">IF($L1789&lt;&gt;"",$L1789,"")</f>
        <v>2017.5</v>
      </c>
      <c r="N1789" s="0" t="n">
        <f aca="false">IF(AND(ISNUMBER($BW1789),ISNUMBER($BX1789)),MIN(1,MAX(0,($BX1789-2016+1)/($BX1789-$BW1789+1))),"")</f>
        <v>0.833333333333333</v>
      </c>
      <c r="O1789" s="0" t="n">
        <f aca="false">IF(AND(ISNUMBER($BW1789),ISNUMBER($BX1789)),MIN(1,MAX(0,($BX1789-2017+1)/($BX1789-$BW1789+1))),"")</f>
        <v>0.666666666666667</v>
      </c>
      <c r="P1789" s="0" t="n">
        <f aca="false">IF(AND(ISNUMBER($BW1789),ISNUMBER($BX1789)),MIN(1,MAX(0,($BX1789-2018+1)/($BX1789-$BW1789+1))),"")</f>
        <v>0.5</v>
      </c>
      <c r="Q1789" s="0" t="n">
        <f aca="false">IF(AND(ISNUMBER($BW1789),ISNUMBER($BX1789)),MIN(1,MAX(0,($BX1789-2019+1)/($BX1789-$BW1789+1))),"")</f>
        <v>0.333333333333333</v>
      </c>
      <c r="R1789" s="0" t="n">
        <f aca="false">IF(AND(ISNUMBER($BW1789),ISNUMBER($BX1789)),MIN(1,MAX(0,($BX1789-2016+1)/($BX1789-$BW1789+1))),"")</f>
        <v>0.833333333333333</v>
      </c>
      <c r="S1789" s="0" t="n">
        <f aca="false">IF($L1789&lt;&gt;"",IF($L1789&gt;=2015.5,1,0),"")</f>
        <v>1</v>
      </c>
      <c r="T1789" s="0" t="n">
        <f aca="false">IF($L1789&lt;&gt;"",IF($L1789&gt;=2016,1,0),"")</f>
        <v>1</v>
      </c>
      <c r="U1789" s="0" t="n">
        <f aca="false">IF(ISNUMBER($BX1789),IF($BX1789&gt;=2016,1,0),"")</f>
        <v>1</v>
      </c>
      <c r="V1789" s="0" t="n">
        <f aca="false">IF(ISNUMBER($BW1789),IF($BW1789&gt;=2016,1,0),"")</f>
        <v>0</v>
      </c>
      <c r="W1789" s="0" t="str">
        <f aca="false">IF(AND(ISNUMBER($BW1789),ISNUMBER($BX1789)),IF($BW1789&gt;=2016,"post-only",IF($BX1789&lt;2016,"pre-only","mixed")),"")</f>
        <v>mixed</v>
      </c>
      <c r="X1789" s="0" t="n">
        <f aca="false">IF(AND(ISNUMBER($BW1789),ISNUMBER($BX1789)),MIN(1,MAX(0,($BX1789-2017+1)/($BX1789-$BW1789+1))),"")</f>
        <v>0.666666666666667</v>
      </c>
      <c r="Y1789" s="0" t="n">
        <f aca="false">IF(AND(ISNUMBER($BW1789),ISNUMBER($BX1789)),MIN(1,MAX(0,($BX1789-2018+1)/($BX1789-$BW1789+1))),"")</f>
        <v>0.5</v>
      </c>
      <c r="Z1789" s="0" t="n">
        <f aca="false">IF(AND(ISNUMBER($BW1789),ISNUMBER($BX1789)),MIN(1,MAX(0,($BX1789-2019+1)/($BX1789-$BW1789+1))),"")</f>
        <v>0.333333333333333</v>
      </c>
      <c r="AA1789" s="0" t="n">
        <f aca="false">IF(ISNUMBER($BX1789),IF($BX1789&gt;=2017,1,0),"")</f>
        <v>1</v>
      </c>
      <c r="AB1789" s="0" t="n">
        <f aca="false">IF(ISNUMBER($BX1789),IF($BX1789&gt;=2018,1,0),"")</f>
        <v>1</v>
      </c>
      <c r="AC1789" s="0" t="n">
        <f aca="false">IF(ISNUMBER($BX1789),IF($BX1789&gt;=2019,1,0),"")</f>
        <v>1</v>
      </c>
      <c r="AD1789" s="0" t="n">
        <f aca="false">IF($L1789&lt;&gt;"",IF($L1789&gt;2013,1,0),"")</f>
        <v>1</v>
      </c>
      <c r="AE1789" s="0" t="n">
        <f aca="false">IF($L1789&lt;&gt;"",1+IF($L1789&gt;2011,1,0)+IF($L1789&gt;2014,1,0),"")</f>
        <v>3</v>
      </c>
      <c r="AF1789" s="0" t="s">
        <v>747</v>
      </c>
      <c r="AG1789" s="0" t="s">
        <v>88</v>
      </c>
      <c r="AH1789" s="0" t="s">
        <v>89</v>
      </c>
      <c r="AI1789" s="0" t="s">
        <v>90</v>
      </c>
      <c r="AJ1789" s="0" t="s">
        <v>90</v>
      </c>
      <c r="AK1789" s="0" t="str">
        <f aca="false">IF(AND($CF1789&lt;&gt;"",IFERROR(INDEX(subsample_country_map!$B:$B,MATCH($CF1789,subsample_country_map!$A:$A,0)),"")&lt;&gt;""),INDEX(subsample_country_map!$B:$B,MATCH($CF1789,subsample_country_map!$A:$A,0)),INDEX(lookup!$AA:$AA,MATCH($A1789,lookup!$A:$A,0)))</f>
        <v>99_NCE</v>
      </c>
      <c r="AL1789" s="0" t="str">
        <f aca="false">IF(AND($CF1789&lt;&gt;"",IFERROR(INDEX(subsample_country_map!$C:$C,MATCH($CF1789,subsample_country_map!$A:$A,0)),"")&lt;&gt;""),INDEX(subsample_country_map!$C:$C,MATCH($CF1789,subsample_country_map!$A:$A,0)),INDEX(lookup!$AB:$AB,MATCH($A1789,lookup!$A:$A,0)))</f>
        <v>2_developing</v>
      </c>
      <c r="AM1789" s="0" t="str">
        <f aca="false">IF(AND($CF1789&lt;&gt;"",IFERROR(INDEX(subsample_country_map!$D:$D,MATCH($CF1789,subsample_country_map!$A:$A,0)),"")&lt;&gt;""),INDEX(subsample_country_map!$D:$D,MATCH($CF1789,subsample_country_map!$A:$A,0)),INDEX(lookup!$AC:$AC,MATCH($A1789,lookup!$A:$A,0)))</f>
        <v>99_NCE</v>
      </c>
      <c r="AN1789" s="0" t="str">
        <f aca="false">IF(AND($CF1789&lt;&gt;"",IFERROR(INDEX(subsample_country_map!$E:$E,MATCH($CF1789,subsample_country_map!$A:$A,0)),"")&lt;&gt;""),INDEX(subsample_country_map!$E:$E,MATCH($CF1789,subsample_country_map!$A:$A,0)),INDEX(lookup!$AD:$AD,MATCH($A1789,lookup!$A:$A,0)))</f>
        <v>99_NCE</v>
      </c>
      <c r="AO1789" s="0" t="str">
        <f aca="false">INDEX(lookup!$Y:$Y,MATCH($A1789,lookup!$A:$A,0))</f>
        <v>0_published</v>
      </c>
      <c r="AP1789" s="0" t="str">
        <f aca="false">INDEX(lookup!$Z:$Z,MATCH($A1789,lookup!$A:$A,0))</f>
        <v>1_VHB high</v>
      </c>
      <c r="AQ1789" s="0" t="str">
        <f aca="false">INDEX(lookup!$W:$W,MATCH($A1789,lookup!$A:$A,0))</f>
        <v>1_fin/acc/econ</v>
      </c>
      <c r="AS1789" s="0" t="s">
        <v>91</v>
      </c>
      <c r="AT1789" s="0" t="s">
        <v>397</v>
      </c>
      <c r="AU1789" s="0" t="s">
        <v>93</v>
      </c>
      <c r="AV1789" s="0" t="s">
        <v>1425</v>
      </c>
      <c r="AW1789" s="0" t="s">
        <v>6295</v>
      </c>
      <c r="BA1789" s="0" t="n">
        <v>553</v>
      </c>
      <c r="BB1789" s="0" t="s">
        <v>96</v>
      </c>
      <c r="BC1789" s="0" t="s">
        <v>358</v>
      </c>
      <c r="BD1789" s="0" t="s">
        <v>142</v>
      </c>
      <c r="BE1789" s="0" t="s">
        <v>206</v>
      </c>
      <c r="BF1789" s="0" t="s">
        <v>6278</v>
      </c>
      <c r="BI1789" s="0" t="s">
        <v>427</v>
      </c>
      <c r="BJ1789" s="0" t="s">
        <v>6278</v>
      </c>
      <c r="BK1789" s="0" t="s">
        <v>209</v>
      </c>
      <c r="BL1789" s="0" t="s">
        <v>6341</v>
      </c>
      <c r="BM1789" s="0" t="s">
        <v>6266</v>
      </c>
      <c r="BN1789" s="0" t="s">
        <v>6262</v>
      </c>
      <c r="BO1789" s="0" t="s">
        <v>105</v>
      </c>
      <c r="BP1789" s="0" t="s">
        <v>6258</v>
      </c>
      <c r="BQ1789" s="0" t="s">
        <v>127</v>
      </c>
      <c r="BT1789" s="0" t="n">
        <v>0</v>
      </c>
      <c r="BU1789" s="0" t="s">
        <v>6263</v>
      </c>
      <c r="BW1789" s="0" t="n">
        <v>2015</v>
      </c>
      <c r="BX1789" s="0" t="n">
        <v>2020</v>
      </c>
      <c r="BY1789" s="0" t="s">
        <v>6264</v>
      </c>
      <c r="BZ1789" s="0" t="n">
        <v>2017.5</v>
      </c>
      <c r="CA1789" s="0" t="n">
        <v>0.833333333333333</v>
      </c>
      <c r="CB1789" s="0" t="n">
        <v>1</v>
      </c>
      <c r="CC1789" s="0" t="n">
        <v>1</v>
      </c>
      <c r="CD1789" s="0" t="n">
        <v>0.008504762584569</v>
      </c>
      <c r="CE1789" s="0" t="n">
        <v>1</v>
      </c>
      <c r="CF1789" s="0" t="s">
        <v>6278</v>
      </c>
    </row>
    <row r="1790" customFormat="false" ht="15" hidden="false" customHeight="false" outlineLevel="0" collapsed="false">
      <c r="A1790" s="0" t="s">
        <v>6258</v>
      </c>
      <c r="B1790" s="0" t="n">
        <v>3095</v>
      </c>
      <c r="C1790" s="0" t="n">
        <v>-0.0382849626577031</v>
      </c>
      <c r="D1790" s="0" t="n">
        <v>2725</v>
      </c>
      <c r="E1790" s="0" t="n">
        <f aca="false">IF(ISNUMBER($BA1790),$BA1790,IF(AND(ISNUMBER($D1790),ISNUMBER($BW1790),ISNUMBER($BX1790)),$D1790*($BX1790-$BW1790+1),""))</f>
        <v>2725</v>
      </c>
      <c r="H1790" s="0" t="s">
        <v>118</v>
      </c>
      <c r="I1790" s="0" t="s">
        <v>344</v>
      </c>
      <c r="J1790" s="0" t="n">
        <f aca="false">IF($BW1790&lt;&gt;"",$BW1790,"")</f>
        <v>2015</v>
      </c>
      <c r="K1790" s="0" t="n">
        <f aca="false">IF($BX1790&lt;&gt;"",$BX1790,"")</f>
        <v>2020</v>
      </c>
      <c r="L1790" s="0" t="n">
        <f aca="false">IF(AND(ISNUMBER($BW1790),ISNUMBER($BX1790)),($BW1790+$BX1790)/2,"")</f>
        <v>2017.5</v>
      </c>
      <c r="M1790" s="0" t="n">
        <f aca="false">IF($L1790&lt;&gt;"",$L1790,"")</f>
        <v>2017.5</v>
      </c>
      <c r="N1790" s="0" t="n">
        <f aca="false">IF(AND(ISNUMBER($BW1790),ISNUMBER($BX1790)),MIN(1,MAX(0,($BX1790-2016+1)/($BX1790-$BW1790+1))),"")</f>
        <v>0.833333333333333</v>
      </c>
      <c r="O1790" s="0" t="n">
        <f aca="false">IF(AND(ISNUMBER($BW1790),ISNUMBER($BX1790)),MIN(1,MAX(0,($BX1790-2017+1)/($BX1790-$BW1790+1))),"")</f>
        <v>0.666666666666667</v>
      </c>
      <c r="P1790" s="0" t="n">
        <f aca="false">IF(AND(ISNUMBER($BW1790),ISNUMBER($BX1790)),MIN(1,MAX(0,($BX1790-2018+1)/($BX1790-$BW1790+1))),"")</f>
        <v>0.5</v>
      </c>
      <c r="Q1790" s="0" t="n">
        <f aca="false">IF(AND(ISNUMBER($BW1790),ISNUMBER($BX1790)),MIN(1,MAX(0,($BX1790-2019+1)/($BX1790-$BW1790+1))),"")</f>
        <v>0.333333333333333</v>
      </c>
      <c r="R1790" s="0" t="n">
        <f aca="false">IF(AND(ISNUMBER($BW1790),ISNUMBER($BX1790)),MIN(1,MAX(0,($BX1790-2016+1)/($BX1790-$BW1790+1))),"")</f>
        <v>0.833333333333333</v>
      </c>
      <c r="S1790" s="0" t="n">
        <f aca="false">IF($L1790&lt;&gt;"",IF($L1790&gt;=2015.5,1,0),"")</f>
        <v>1</v>
      </c>
      <c r="T1790" s="0" t="n">
        <f aca="false">IF($L1790&lt;&gt;"",IF($L1790&gt;=2016,1,0),"")</f>
        <v>1</v>
      </c>
      <c r="U1790" s="0" t="n">
        <f aca="false">IF(ISNUMBER($BX1790),IF($BX1790&gt;=2016,1,0),"")</f>
        <v>1</v>
      </c>
      <c r="V1790" s="0" t="n">
        <f aca="false">IF(ISNUMBER($BW1790),IF($BW1790&gt;=2016,1,0),"")</f>
        <v>0</v>
      </c>
      <c r="W1790" s="0" t="str">
        <f aca="false">IF(AND(ISNUMBER($BW1790),ISNUMBER($BX1790)),IF($BW1790&gt;=2016,"post-only",IF($BX1790&lt;2016,"pre-only","mixed")),"")</f>
        <v>mixed</v>
      </c>
      <c r="X1790" s="0" t="n">
        <f aca="false">IF(AND(ISNUMBER($BW1790),ISNUMBER($BX1790)),MIN(1,MAX(0,($BX1790-2017+1)/($BX1790-$BW1790+1))),"")</f>
        <v>0.666666666666667</v>
      </c>
      <c r="Y1790" s="0" t="n">
        <f aca="false">IF(AND(ISNUMBER($BW1790),ISNUMBER($BX1790)),MIN(1,MAX(0,($BX1790-2018+1)/($BX1790-$BW1790+1))),"")</f>
        <v>0.5</v>
      </c>
      <c r="Z1790" s="0" t="n">
        <f aca="false">IF(AND(ISNUMBER($BW1790),ISNUMBER($BX1790)),MIN(1,MAX(0,($BX1790-2019+1)/($BX1790-$BW1790+1))),"")</f>
        <v>0.333333333333333</v>
      </c>
      <c r="AA1790" s="0" t="n">
        <f aca="false">IF(ISNUMBER($BX1790),IF($BX1790&gt;=2017,1,0),"")</f>
        <v>1</v>
      </c>
      <c r="AB1790" s="0" t="n">
        <f aca="false">IF(ISNUMBER($BX1790),IF($BX1790&gt;=2018,1,0),"")</f>
        <v>1</v>
      </c>
      <c r="AC1790" s="0" t="n">
        <f aca="false">IF(ISNUMBER($BX1790),IF($BX1790&gt;=2019,1,0),"")</f>
        <v>1</v>
      </c>
      <c r="AD1790" s="0" t="n">
        <f aca="false">IF($L1790&lt;&gt;"",IF($L1790&gt;2013,1,0),"")</f>
        <v>1</v>
      </c>
      <c r="AE1790" s="0" t="n">
        <f aca="false">IF($L1790&lt;&gt;"",1+IF($L1790&gt;2011,1,0)+IF($L1790&gt;2014,1,0),"")</f>
        <v>3</v>
      </c>
      <c r="AF1790" s="0" t="s">
        <v>747</v>
      </c>
      <c r="AG1790" s="0" t="s">
        <v>88</v>
      </c>
      <c r="AH1790" s="0" t="s">
        <v>89</v>
      </c>
      <c r="AI1790" s="0" t="s">
        <v>90</v>
      </c>
      <c r="AJ1790" s="0" t="s">
        <v>90</v>
      </c>
      <c r="AK1790" s="0" t="str">
        <f aca="false">IF(AND($CF1790&lt;&gt;"",IFERROR(INDEX(subsample_country_map!$B:$B,MATCH($CF1790,subsample_country_map!$A:$A,0)),"")&lt;&gt;""),INDEX(subsample_country_map!$B:$B,MATCH($CF1790,subsample_country_map!$A:$A,0)),INDEX(lookup!$AA:$AA,MATCH($A1790,lookup!$A:$A,0)))</f>
        <v>99_NCE</v>
      </c>
      <c r="AL1790" s="0" t="str">
        <f aca="false">IF(AND($CF1790&lt;&gt;"",IFERROR(INDEX(subsample_country_map!$C:$C,MATCH($CF1790,subsample_country_map!$A:$A,0)),"")&lt;&gt;""),INDEX(subsample_country_map!$C:$C,MATCH($CF1790,subsample_country_map!$A:$A,0)),INDEX(lookup!$AB:$AB,MATCH($A1790,lookup!$A:$A,0)))</f>
        <v>99_NCE</v>
      </c>
      <c r="AM1790" s="0" t="str">
        <f aca="false">IF(AND($CF1790&lt;&gt;"",IFERROR(INDEX(subsample_country_map!$D:$D,MATCH($CF1790,subsample_country_map!$A:$A,0)),"")&lt;&gt;""),INDEX(subsample_country_map!$D:$D,MATCH($CF1790,subsample_country_map!$A:$A,0)),INDEX(lookup!$AC:$AC,MATCH($A1790,lookup!$A:$A,0)))</f>
        <v>99_NCE</v>
      </c>
      <c r="AN1790" s="0" t="str">
        <f aca="false">IF(AND($CF1790&lt;&gt;"",IFERROR(INDEX(subsample_country_map!$E:$E,MATCH($CF1790,subsample_country_map!$A:$A,0)),"")&lt;&gt;""),INDEX(subsample_country_map!$E:$E,MATCH($CF1790,subsample_country_map!$A:$A,0)),INDEX(lookup!$AD:$AD,MATCH($A1790,lookup!$A:$A,0)))</f>
        <v>99_NCE</v>
      </c>
      <c r="AO1790" s="0" t="str">
        <f aca="false">INDEX(lookup!$Y:$Y,MATCH($A1790,lookup!$A:$A,0))</f>
        <v>0_published</v>
      </c>
      <c r="AP1790" s="0" t="str">
        <f aca="false">INDEX(lookup!$Z:$Z,MATCH($A1790,lookup!$A:$A,0))</f>
        <v>1_VHB high</v>
      </c>
      <c r="AQ1790" s="0" t="str">
        <f aca="false">INDEX(lookup!$W:$W,MATCH($A1790,lookup!$A:$A,0))</f>
        <v>1_fin/acc/econ</v>
      </c>
      <c r="AS1790" s="0" t="s">
        <v>91</v>
      </c>
      <c r="AT1790" s="0" t="s">
        <v>397</v>
      </c>
      <c r="AU1790" s="0" t="s">
        <v>93</v>
      </c>
      <c r="AV1790" s="0" t="s">
        <v>1457</v>
      </c>
      <c r="AW1790" s="0" t="s">
        <v>1042</v>
      </c>
      <c r="BA1790" s="0" t="n">
        <v>2725</v>
      </c>
      <c r="BB1790" s="0" t="s">
        <v>96</v>
      </c>
      <c r="BC1790" s="0" t="s">
        <v>358</v>
      </c>
      <c r="BD1790" s="0" t="s">
        <v>142</v>
      </c>
      <c r="BE1790" s="0" t="s">
        <v>33</v>
      </c>
      <c r="BF1790" s="0" t="s">
        <v>6342</v>
      </c>
      <c r="BI1790" s="0" t="s">
        <v>763</v>
      </c>
      <c r="BJ1790" s="0" t="s">
        <v>6342</v>
      </c>
      <c r="BK1790" s="0" t="s">
        <v>318</v>
      </c>
      <c r="BL1790" s="0" t="s">
        <v>6343</v>
      </c>
      <c r="BM1790" s="0" t="s">
        <v>6344</v>
      </c>
      <c r="BN1790" s="0" t="s">
        <v>6262</v>
      </c>
      <c r="BO1790" s="0" t="s">
        <v>105</v>
      </c>
      <c r="BP1790" s="0" t="s">
        <v>6258</v>
      </c>
      <c r="BQ1790" s="0" t="s">
        <v>127</v>
      </c>
      <c r="BT1790" s="0" t="n">
        <v>0</v>
      </c>
      <c r="BU1790" s="0" t="s">
        <v>6263</v>
      </c>
      <c r="BW1790" s="0" t="n">
        <v>2015</v>
      </c>
      <c r="BX1790" s="0" t="n">
        <v>2020</v>
      </c>
      <c r="BY1790" s="0" t="s">
        <v>6264</v>
      </c>
      <c r="BZ1790" s="0" t="n">
        <v>2017.5</v>
      </c>
      <c r="CA1790" s="0" t="n">
        <v>0.833333333333333</v>
      </c>
      <c r="CB1790" s="0" t="n">
        <v>1</v>
      </c>
      <c r="CC1790" s="0" t="n">
        <v>1</v>
      </c>
      <c r="CD1790" s="0" t="n">
        <v>-0.0383036843713426</v>
      </c>
      <c r="CE1790" s="0" t="n">
        <v>1</v>
      </c>
    </row>
    <row r="1791" customFormat="false" ht="15" hidden="false" customHeight="false" outlineLevel="0" collapsed="false">
      <c r="A1791" s="0" t="s">
        <v>6258</v>
      </c>
      <c r="B1791" s="0" t="n">
        <v>3096</v>
      </c>
      <c r="C1791" s="0" t="n">
        <v>-0.00957782351258547</v>
      </c>
      <c r="D1791" s="0" t="n">
        <v>2725</v>
      </c>
      <c r="E1791" s="0" t="n">
        <f aca="false">IF(ISNUMBER($BA1791),$BA1791,IF(AND(ISNUMBER($D1791),ISNUMBER($BW1791),ISNUMBER($BX1791)),$D1791*($BX1791-$BW1791+1),""))</f>
        <v>2725</v>
      </c>
      <c r="H1791" s="0" t="s">
        <v>118</v>
      </c>
      <c r="I1791" s="0" t="s">
        <v>344</v>
      </c>
      <c r="J1791" s="0" t="n">
        <f aca="false">IF($BW1791&lt;&gt;"",$BW1791,"")</f>
        <v>2015</v>
      </c>
      <c r="K1791" s="0" t="n">
        <f aca="false">IF($BX1791&lt;&gt;"",$BX1791,"")</f>
        <v>2020</v>
      </c>
      <c r="L1791" s="0" t="n">
        <f aca="false">IF(AND(ISNUMBER($BW1791),ISNUMBER($BX1791)),($BW1791+$BX1791)/2,"")</f>
        <v>2017.5</v>
      </c>
      <c r="M1791" s="0" t="n">
        <f aca="false">IF($L1791&lt;&gt;"",$L1791,"")</f>
        <v>2017.5</v>
      </c>
      <c r="N1791" s="0" t="n">
        <f aca="false">IF(AND(ISNUMBER($BW1791),ISNUMBER($BX1791)),MIN(1,MAX(0,($BX1791-2016+1)/($BX1791-$BW1791+1))),"")</f>
        <v>0.833333333333333</v>
      </c>
      <c r="O1791" s="0" t="n">
        <f aca="false">IF(AND(ISNUMBER($BW1791),ISNUMBER($BX1791)),MIN(1,MAX(0,($BX1791-2017+1)/($BX1791-$BW1791+1))),"")</f>
        <v>0.666666666666667</v>
      </c>
      <c r="P1791" s="0" t="n">
        <f aca="false">IF(AND(ISNUMBER($BW1791),ISNUMBER($BX1791)),MIN(1,MAX(0,($BX1791-2018+1)/($BX1791-$BW1791+1))),"")</f>
        <v>0.5</v>
      </c>
      <c r="Q1791" s="0" t="n">
        <f aca="false">IF(AND(ISNUMBER($BW1791),ISNUMBER($BX1791)),MIN(1,MAX(0,($BX1791-2019+1)/($BX1791-$BW1791+1))),"")</f>
        <v>0.333333333333333</v>
      </c>
      <c r="R1791" s="0" t="n">
        <f aca="false">IF(AND(ISNUMBER($BW1791),ISNUMBER($BX1791)),MIN(1,MAX(0,($BX1791-2016+1)/($BX1791-$BW1791+1))),"")</f>
        <v>0.833333333333333</v>
      </c>
      <c r="S1791" s="0" t="n">
        <f aca="false">IF($L1791&lt;&gt;"",IF($L1791&gt;=2015.5,1,0),"")</f>
        <v>1</v>
      </c>
      <c r="T1791" s="0" t="n">
        <f aca="false">IF($L1791&lt;&gt;"",IF($L1791&gt;=2016,1,0),"")</f>
        <v>1</v>
      </c>
      <c r="U1791" s="0" t="n">
        <f aca="false">IF(ISNUMBER($BX1791),IF($BX1791&gt;=2016,1,0),"")</f>
        <v>1</v>
      </c>
      <c r="V1791" s="0" t="n">
        <f aca="false">IF(ISNUMBER($BW1791),IF($BW1791&gt;=2016,1,0),"")</f>
        <v>0</v>
      </c>
      <c r="W1791" s="0" t="str">
        <f aca="false">IF(AND(ISNUMBER($BW1791),ISNUMBER($BX1791)),IF($BW1791&gt;=2016,"post-only",IF($BX1791&lt;2016,"pre-only","mixed")),"")</f>
        <v>mixed</v>
      </c>
      <c r="X1791" s="0" t="n">
        <f aca="false">IF(AND(ISNUMBER($BW1791),ISNUMBER($BX1791)),MIN(1,MAX(0,($BX1791-2017+1)/($BX1791-$BW1791+1))),"")</f>
        <v>0.666666666666667</v>
      </c>
      <c r="Y1791" s="0" t="n">
        <f aca="false">IF(AND(ISNUMBER($BW1791),ISNUMBER($BX1791)),MIN(1,MAX(0,($BX1791-2018+1)/($BX1791-$BW1791+1))),"")</f>
        <v>0.5</v>
      </c>
      <c r="Z1791" s="0" t="n">
        <f aca="false">IF(AND(ISNUMBER($BW1791),ISNUMBER($BX1791)),MIN(1,MAX(0,($BX1791-2019+1)/($BX1791-$BW1791+1))),"")</f>
        <v>0.333333333333333</v>
      </c>
      <c r="AA1791" s="0" t="n">
        <f aca="false">IF(ISNUMBER($BX1791),IF($BX1791&gt;=2017,1,0),"")</f>
        <v>1</v>
      </c>
      <c r="AB1791" s="0" t="n">
        <f aca="false">IF(ISNUMBER($BX1791),IF($BX1791&gt;=2018,1,0),"")</f>
        <v>1</v>
      </c>
      <c r="AC1791" s="0" t="n">
        <f aca="false">IF(ISNUMBER($BX1791),IF($BX1791&gt;=2019,1,0),"")</f>
        <v>1</v>
      </c>
      <c r="AD1791" s="0" t="n">
        <f aca="false">IF($L1791&lt;&gt;"",IF($L1791&gt;2013,1,0),"")</f>
        <v>1</v>
      </c>
      <c r="AE1791" s="0" t="n">
        <f aca="false">IF($L1791&lt;&gt;"",1+IF($L1791&gt;2011,1,0)+IF($L1791&gt;2014,1,0),"")</f>
        <v>3</v>
      </c>
      <c r="AF1791" s="0" t="s">
        <v>747</v>
      </c>
      <c r="AG1791" s="0" t="s">
        <v>88</v>
      </c>
      <c r="AH1791" s="0" t="s">
        <v>89</v>
      </c>
      <c r="AI1791" s="0" t="s">
        <v>90</v>
      </c>
      <c r="AJ1791" s="0" t="s">
        <v>90</v>
      </c>
      <c r="AK1791" s="0" t="str">
        <f aca="false">IF(AND($CF1791&lt;&gt;"",IFERROR(INDEX(subsample_country_map!$B:$B,MATCH($CF1791,subsample_country_map!$A:$A,0)),"")&lt;&gt;""),INDEX(subsample_country_map!$B:$B,MATCH($CF1791,subsample_country_map!$A:$A,0)),INDEX(lookup!$AA:$AA,MATCH($A1791,lookup!$A:$A,0)))</f>
        <v>99_NCE</v>
      </c>
      <c r="AL1791" s="0" t="str">
        <f aca="false">IF(AND($CF1791&lt;&gt;"",IFERROR(INDEX(subsample_country_map!$C:$C,MATCH($CF1791,subsample_country_map!$A:$A,0)),"")&lt;&gt;""),INDEX(subsample_country_map!$C:$C,MATCH($CF1791,subsample_country_map!$A:$A,0)),INDEX(lookup!$AB:$AB,MATCH($A1791,lookup!$A:$A,0)))</f>
        <v>99_NCE</v>
      </c>
      <c r="AM1791" s="0" t="str">
        <f aca="false">IF(AND($CF1791&lt;&gt;"",IFERROR(INDEX(subsample_country_map!$D:$D,MATCH($CF1791,subsample_country_map!$A:$A,0)),"")&lt;&gt;""),INDEX(subsample_country_map!$D:$D,MATCH($CF1791,subsample_country_map!$A:$A,0)),INDEX(lookup!$AC:$AC,MATCH($A1791,lookup!$A:$A,0)))</f>
        <v>99_NCE</v>
      </c>
      <c r="AN1791" s="0" t="str">
        <f aca="false">IF(AND($CF1791&lt;&gt;"",IFERROR(INDEX(subsample_country_map!$E:$E,MATCH($CF1791,subsample_country_map!$A:$A,0)),"")&lt;&gt;""),INDEX(subsample_country_map!$E:$E,MATCH($CF1791,subsample_country_map!$A:$A,0)),INDEX(lookup!$AD:$AD,MATCH($A1791,lookup!$A:$A,0)))</f>
        <v>99_NCE</v>
      </c>
      <c r="AO1791" s="0" t="str">
        <f aca="false">INDEX(lookup!$Y:$Y,MATCH($A1791,lookup!$A:$A,0))</f>
        <v>0_published</v>
      </c>
      <c r="AP1791" s="0" t="str">
        <f aca="false">INDEX(lookup!$Z:$Z,MATCH($A1791,lookup!$A:$A,0))</f>
        <v>1_VHB high</v>
      </c>
      <c r="AQ1791" s="0" t="str">
        <f aca="false">INDEX(lookup!$W:$W,MATCH($A1791,lookup!$A:$A,0))</f>
        <v>1_fin/acc/econ</v>
      </c>
      <c r="AS1791" s="0" t="s">
        <v>91</v>
      </c>
      <c r="AT1791" s="0" t="s">
        <v>397</v>
      </c>
      <c r="AU1791" s="0" t="s">
        <v>93</v>
      </c>
      <c r="AV1791" s="0" t="s">
        <v>1042</v>
      </c>
      <c r="AW1791" s="0" t="s">
        <v>1457</v>
      </c>
      <c r="BA1791" s="0" t="n">
        <v>2725</v>
      </c>
      <c r="BB1791" s="0" t="s">
        <v>96</v>
      </c>
      <c r="BC1791" s="0" t="s">
        <v>358</v>
      </c>
      <c r="BD1791" s="0" t="s">
        <v>142</v>
      </c>
      <c r="BE1791" s="0" t="s">
        <v>33</v>
      </c>
      <c r="BF1791" s="0" t="s">
        <v>6342</v>
      </c>
      <c r="BI1791" s="0" t="s">
        <v>763</v>
      </c>
      <c r="BJ1791" s="0" t="s">
        <v>6342</v>
      </c>
      <c r="BK1791" s="0" t="s">
        <v>318</v>
      </c>
      <c r="BL1791" s="0" t="s">
        <v>6345</v>
      </c>
      <c r="BM1791" s="0" t="s">
        <v>6346</v>
      </c>
      <c r="BN1791" s="0" t="s">
        <v>6262</v>
      </c>
      <c r="BO1791" s="0" t="s">
        <v>105</v>
      </c>
      <c r="BP1791" s="0" t="s">
        <v>6258</v>
      </c>
      <c r="BQ1791" s="0" t="s">
        <v>127</v>
      </c>
      <c r="BT1791" s="0" t="n">
        <v>0</v>
      </c>
      <c r="BU1791" s="0" t="s">
        <v>6263</v>
      </c>
      <c r="BW1791" s="0" t="n">
        <v>2015</v>
      </c>
      <c r="BX1791" s="0" t="n">
        <v>2020</v>
      </c>
      <c r="BY1791" s="0" t="s">
        <v>6264</v>
      </c>
      <c r="BZ1791" s="0" t="n">
        <v>2017.5</v>
      </c>
      <c r="CA1791" s="0" t="n">
        <v>0.833333333333333</v>
      </c>
      <c r="CB1791" s="0" t="n">
        <v>1</v>
      </c>
      <c r="CC1791" s="0" t="n">
        <v>1</v>
      </c>
      <c r="CD1791" s="0" t="n">
        <v>-0.00957811640163902</v>
      </c>
      <c r="CE1791" s="0" t="n">
        <v>1</v>
      </c>
    </row>
    <row r="1792" customFormat="false" ht="15" hidden="false" customHeight="false" outlineLevel="0" collapsed="false">
      <c r="A1792" s="0" t="s">
        <v>6258</v>
      </c>
      <c r="B1792" s="0" t="n">
        <v>3097</v>
      </c>
      <c r="C1792" s="0" t="n">
        <v>0.023636706577294</v>
      </c>
      <c r="D1792" s="0" t="n">
        <v>161</v>
      </c>
      <c r="E1792" s="0" t="n">
        <f aca="false">IF(ISNUMBER($BA1792),$BA1792,IF(AND(ISNUMBER($D1792),ISNUMBER($BW1792),ISNUMBER($BX1792)),$D1792*($BX1792-$BW1792+1),""))</f>
        <v>161</v>
      </c>
      <c r="H1792" s="0" t="s">
        <v>118</v>
      </c>
      <c r="I1792" s="0" t="s">
        <v>344</v>
      </c>
      <c r="J1792" s="0" t="n">
        <f aca="false">IF($BW1792&lt;&gt;"",$BW1792,"")</f>
        <v>2015</v>
      </c>
      <c r="K1792" s="0" t="n">
        <f aca="false">IF($BX1792&lt;&gt;"",$BX1792,"")</f>
        <v>2020</v>
      </c>
      <c r="L1792" s="0" t="n">
        <f aca="false">IF(AND(ISNUMBER($BW1792),ISNUMBER($BX1792)),($BW1792+$BX1792)/2,"")</f>
        <v>2017.5</v>
      </c>
      <c r="M1792" s="0" t="n">
        <f aca="false">IF($L1792&lt;&gt;"",$L1792,"")</f>
        <v>2017.5</v>
      </c>
      <c r="N1792" s="0" t="n">
        <f aca="false">IF(AND(ISNUMBER($BW1792),ISNUMBER($BX1792)),MIN(1,MAX(0,($BX1792-2016+1)/($BX1792-$BW1792+1))),"")</f>
        <v>0.833333333333333</v>
      </c>
      <c r="O1792" s="0" t="n">
        <f aca="false">IF(AND(ISNUMBER($BW1792),ISNUMBER($BX1792)),MIN(1,MAX(0,($BX1792-2017+1)/($BX1792-$BW1792+1))),"")</f>
        <v>0.666666666666667</v>
      </c>
      <c r="P1792" s="0" t="n">
        <f aca="false">IF(AND(ISNUMBER($BW1792),ISNUMBER($BX1792)),MIN(1,MAX(0,($BX1792-2018+1)/($BX1792-$BW1792+1))),"")</f>
        <v>0.5</v>
      </c>
      <c r="Q1792" s="0" t="n">
        <f aca="false">IF(AND(ISNUMBER($BW1792),ISNUMBER($BX1792)),MIN(1,MAX(0,($BX1792-2019+1)/($BX1792-$BW1792+1))),"")</f>
        <v>0.333333333333333</v>
      </c>
      <c r="R1792" s="0" t="n">
        <f aca="false">IF(AND(ISNUMBER($BW1792),ISNUMBER($BX1792)),MIN(1,MAX(0,($BX1792-2016+1)/($BX1792-$BW1792+1))),"")</f>
        <v>0.833333333333333</v>
      </c>
      <c r="S1792" s="0" t="n">
        <f aca="false">IF($L1792&lt;&gt;"",IF($L1792&gt;=2015.5,1,0),"")</f>
        <v>1</v>
      </c>
      <c r="T1792" s="0" t="n">
        <f aca="false">IF($L1792&lt;&gt;"",IF($L1792&gt;=2016,1,0),"")</f>
        <v>1</v>
      </c>
      <c r="U1792" s="0" t="n">
        <f aca="false">IF(ISNUMBER($BX1792),IF($BX1792&gt;=2016,1,0),"")</f>
        <v>1</v>
      </c>
      <c r="V1792" s="0" t="n">
        <f aca="false">IF(ISNUMBER($BW1792),IF($BW1792&gt;=2016,1,0),"")</f>
        <v>0</v>
      </c>
      <c r="W1792" s="0" t="str">
        <f aca="false">IF(AND(ISNUMBER($BW1792),ISNUMBER($BX1792)),IF($BW1792&gt;=2016,"post-only",IF($BX1792&lt;2016,"pre-only","mixed")),"")</f>
        <v>mixed</v>
      </c>
      <c r="X1792" s="0" t="n">
        <f aca="false">IF(AND(ISNUMBER($BW1792),ISNUMBER($BX1792)),MIN(1,MAX(0,($BX1792-2017+1)/($BX1792-$BW1792+1))),"")</f>
        <v>0.666666666666667</v>
      </c>
      <c r="Y1792" s="0" t="n">
        <f aca="false">IF(AND(ISNUMBER($BW1792),ISNUMBER($BX1792)),MIN(1,MAX(0,($BX1792-2018+1)/($BX1792-$BW1792+1))),"")</f>
        <v>0.5</v>
      </c>
      <c r="Z1792" s="0" t="n">
        <f aca="false">IF(AND(ISNUMBER($BW1792),ISNUMBER($BX1792)),MIN(1,MAX(0,($BX1792-2019+1)/($BX1792-$BW1792+1))),"")</f>
        <v>0.333333333333333</v>
      </c>
      <c r="AA1792" s="0" t="n">
        <f aca="false">IF(ISNUMBER($BX1792),IF($BX1792&gt;=2017,1,0),"")</f>
        <v>1</v>
      </c>
      <c r="AB1792" s="0" t="n">
        <f aca="false">IF(ISNUMBER($BX1792),IF($BX1792&gt;=2018,1,0),"")</f>
        <v>1</v>
      </c>
      <c r="AC1792" s="0" t="n">
        <f aca="false">IF(ISNUMBER($BX1792),IF($BX1792&gt;=2019,1,0),"")</f>
        <v>1</v>
      </c>
      <c r="AD1792" s="0" t="n">
        <f aca="false">IF($L1792&lt;&gt;"",IF($L1792&gt;2013,1,0),"")</f>
        <v>1</v>
      </c>
      <c r="AE1792" s="0" t="n">
        <f aca="false">IF($L1792&lt;&gt;"",1+IF($L1792&gt;2011,1,0)+IF($L1792&gt;2014,1,0),"")</f>
        <v>3</v>
      </c>
      <c r="AF1792" s="0" t="s">
        <v>747</v>
      </c>
      <c r="AG1792" s="0" t="s">
        <v>88</v>
      </c>
      <c r="AH1792" s="0" t="s">
        <v>89</v>
      </c>
      <c r="AI1792" s="0" t="s">
        <v>90</v>
      </c>
      <c r="AJ1792" s="0" t="s">
        <v>90</v>
      </c>
      <c r="AK1792" s="0" t="str">
        <f aca="false">IF(AND($CF1792&lt;&gt;"",IFERROR(INDEX(subsample_country_map!$B:$B,MATCH($CF1792,subsample_country_map!$A:$A,0)),"")&lt;&gt;""),INDEX(subsample_country_map!$B:$B,MATCH($CF1792,subsample_country_map!$A:$A,0)),INDEX(lookup!$AA:$AA,MATCH($A1792,lookup!$A:$A,0)))</f>
        <v>99_NCE</v>
      </c>
      <c r="AL1792" s="0" t="str">
        <f aca="false">IF(AND($CF1792&lt;&gt;"",IFERROR(INDEX(subsample_country_map!$C:$C,MATCH($CF1792,subsample_country_map!$A:$A,0)),"")&lt;&gt;""),INDEX(subsample_country_map!$C:$C,MATCH($CF1792,subsample_country_map!$A:$A,0)),INDEX(lookup!$AB:$AB,MATCH($A1792,lookup!$A:$A,0)))</f>
        <v>99_NCE</v>
      </c>
      <c r="AM1792" s="0" t="str">
        <f aca="false">IF(AND($CF1792&lt;&gt;"",IFERROR(INDEX(subsample_country_map!$D:$D,MATCH($CF1792,subsample_country_map!$A:$A,0)),"")&lt;&gt;""),INDEX(subsample_country_map!$D:$D,MATCH($CF1792,subsample_country_map!$A:$A,0)),INDEX(lookup!$AC:$AC,MATCH($A1792,lookup!$A:$A,0)))</f>
        <v>99_NCE</v>
      </c>
      <c r="AN1792" s="0" t="str">
        <f aca="false">IF(AND($CF1792&lt;&gt;"",IFERROR(INDEX(subsample_country_map!$E:$E,MATCH($CF1792,subsample_country_map!$A:$A,0)),"")&lt;&gt;""),INDEX(subsample_country_map!$E:$E,MATCH($CF1792,subsample_country_map!$A:$A,0)),INDEX(lookup!$AD:$AD,MATCH($A1792,lookup!$A:$A,0)))</f>
        <v>99_NCE</v>
      </c>
      <c r="AO1792" s="0" t="str">
        <f aca="false">INDEX(lookup!$Y:$Y,MATCH($A1792,lookup!$A:$A,0))</f>
        <v>0_published</v>
      </c>
      <c r="AP1792" s="0" t="str">
        <f aca="false">INDEX(lookup!$Z:$Z,MATCH($A1792,lookup!$A:$A,0))</f>
        <v>1_VHB high</v>
      </c>
      <c r="AQ1792" s="0" t="str">
        <f aca="false">INDEX(lookup!$W:$W,MATCH($A1792,lookup!$A:$A,0))</f>
        <v>1_fin/acc/econ</v>
      </c>
      <c r="AS1792" s="0" t="s">
        <v>91</v>
      </c>
      <c r="AT1792" s="0" t="s">
        <v>397</v>
      </c>
      <c r="AU1792" s="0" t="s">
        <v>93</v>
      </c>
      <c r="AV1792" s="0" t="s">
        <v>1448</v>
      </c>
      <c r="AW1792" s="0" t="s">
        <v>1332</v>
      </c>
      <c r="BA1792" s="0" t="n">
        <v>161</v>
      </c>
      <c r="BB1792" s="0" t="s">
        <v>96</v>
      </c>
      <c r="BC1792" s="0" t="s">
        <v>358</v>
      </c>
      <c r="BD1792" s="0" t="s">
        <v>142</v>
      </c>
      <c r="BE1792" s="0" t="s">
        <v>33</v>
      </c>
      <c r="BF1792" s="0" t="s">
        <v>6286</v>
      </c>
      <c r="BI1792" s="0" t="s">
        <v>763</v>
      </c>
      <c r="BJ1792" s="0" t="s">
        <v>6286</v>
      </c>
      <c r="BK1792" s="0" t="s">
        <v>318</v>
      </c>
      <c r="BL1792" s="0" t="s">
        <v>6347</v>
      </c>
      <c r="BM1792" s="0" t="s">
        <v>6344</v>
      </c>
      <c r="BN1792" s="0" t="s">
        <v>6262</v>
      </c>
      <c r="BO1792" s="0" t="s">
        <v>105</v>
      </c>
      <c r="BP1792" s="0" t="s">
        <v>6258</v>
      </c>
      <c r="BQ1792" s="0" t="s">
        <v>127</v>
      </c>
      <c r="BT1792" s="0" t="n">
        <v>0</v>
      </c>
      <c r="BU1792" s="0" t="s">
        <v>6263</v>
      </c>
      <c r="BW1792" s="0" t="n">
        <v>2015</v>
      </c>
      <c r="BX1792" s="0" t="n">
        <v>2020</v>
      </c>
      <c r="BY1792" s="0" t="s">
        <v>6264</v>
      </c>
      <c r="BZ1792" s="0" t="n">
        <v>2017.5</v>
      </c>
      <c r="CA1792" s="0" t="n">
        <v>0.833333333333333</v>
      </c>
      <c r="CB1792" s="0" t="n">
        <v>1</v>
      </c>
      <c r="CC1792" s="0" t="n">
        <v>1</v>
      </c>
      <c r="CD1792" s="0" t="n">
        <v>0.0236411099480465</v>
      </c>
      <c r="CE1792" s="0" t="n">
        <v>1</v>
      </c>
    </row>
    <row r="1793" customFormat="false" ht="15" hidden="false" customHeight="false" outlineLevel="0" collapsed="false">
      <c r="A1793" s="0" t="s">
        <v>6258</v>
      </c>
      <c r="B1793" s="0" t="n">
        <v>3098</v>
      </c>
      <c r="C1793" s="0" t="n">
        <v>0.015760250451282</v>
      </c>
      <c r="D1793" s="0" t="n">
        <v>161</v>
      </c>
      <c r="E1793" s="0" t="n">
        <f aca="false">IF(ISNUMBER($BA1793),$BA1793,IF(AND(ISNUMBER($D1793),ISNUMBER($BW1793),ISNUMBER($BX1793)),$D1793*($BX1793-$BW1793+1),""))</f>
        <v>161</v>
      </c>
      <c r="H1793" s="0" t="s">
        <v>118</v>
      </c>
      <c r="I1793" s="0" t="s">
        <v>344</v>
      </c>
      <c r="J1793" s="0" t="n">
        <f aca="false">IF($BW1793&lt;&gt;"",$BW1793,"")</f>
        <v>2015</v>
      </c>
      <c r="K1793" s="0" t="n">
        <f aca="false">IF($BX1793&lt;&gt;"",$BX1793,"")</f>
        <v>2020</v>
      </c>
      <c r="L1793" s="0" t="n">
        <f aca="false">IF(AND(ISNUMBER($BW1793),ISNUMBER($BX1793)),($BW1793+$BX1793)/2,"")</f>
        <v>2017.5</v>
      </c>
      <c r="M1793" s="0" t="n">
        <f aca="false">IF($L1793&lt;&gt;"",$L1793,"")</f>
        <v>2017.5</v>
      </c>
      <c r="N1793" s="0" t="n">
        <f aca="false">IF(AND(ISNUMBER($BW1793),ISNUMBER($BX1793)),MIN(1,MAX(0,($BX1793-2016+1)/($BX1793-$BW1793+1))),"")</f>
        <v>0.833333333333333</v>
      </c>
      <c r="O1793" s="0" t="n">
        <f aca="false">IF(AND(ISNUMBER($BW1793),ISNUMBER($BX1793)),MIN(1,MAX(0,($BX1793-2017+1)/($BX1793-$BW1793+1))),"")</f>
        <v>0.666666666666667</v>
      </c>
      <c r="P1793" s="0" t="n">
        <f aca="false">IF(AND(ISNUMBER($BW1793),ISNUMBER($BX1793)),MIN(1,MAX(0,($BX1793-2018+1)/($BX1793-$BW1793+1))),"")</f>
        <v>0.5</v>
      </c>
      <c r="Q1793" s="0" t="n">
        <f aca="false">IF(AND(ISNUMBER($BW1793),ISNUMBER($BX1793)),MIN(1,MAX(0,($BX1793-2019+1)/($BX1793-$BW1793+1))),"")</f>
        <v>0.333333333333333</v>
      </c>
      <c r="R1793" s="0" t="n">
        <f aca="false">IF(AND(ISNUMBER($BW1793),ISNUMBER($BX1793)),MIN(1,MAX(0,($BX1793-2016+1)/($BX1793-$BW1793+1))),"")</f>
        <v>0.833333333333333</v>
      </c>
      <c r="S1793" s="0" t="n">
        <f aca="false">IF($L1793&lt;&gt;"",IF($L1793&gt;=2015.5,1,0),"")</f>
        <v>1</v>
      </c>
      <c r="T1793" s="0" t="n">
        <f aca="false">IF($L1793&lt;&gt;"",IF($L1793&gt;=2016,1,0),"")</f>
        <v>1</v>
      </c>
      <c r="U1793" s="0" t="n">
        <f aca="false">IF(ISNUMBER($BX1793),IF($BX1793&gt;=2016,1,0),"")</f>
        <v>1</v>
      </c>
      <c r="V1793" s="0" t="n">
        <f aca="false">IF(ISNUMBER($BW1793),IF($BW1793&gt;=2016,1,0),"")</f>
        <v>0</v>
      </c>
      <c r="W1793" s="0" t="str">
        <f aca="false">IF(AND(ISNUMBER($BW1793),ISNUMBER($BX1793)),IF($BW1793&gt;=2016,"post-only",IF($BX1793&lt;2016,"pre-only","mixed")),"")</f>
        <v>mixed</v>
      </c>
      <c r="X1793" s="0" t="n">
        <f aca="false">IF(AND(ISNUMBER($BW1793),ISNUMBER($BX1793)),MIN(1,MAX(0,($BX1793-2017+1)/($BX1793-$BW1793+1))),"")</f>
        <v>0.666666666666667</v>
      </c>
      <c r="Y1793" s="0" t="n">
        <f aca="false">IF(AND(ISNUMBER($BW1793),ISNUMBER($BX1793)),MIN(1,MAX(0,($BX1793-2018+1)/($BX1793-$BW1793+1))),"")</f>
        <v>0.5</v>
      </c>
      <c r="Z1793" s="0" t="n">
        <f aca="false">IF(AND(ISNUMBER($BW1793),ISNUMBER($BX1793)),MIN(1,MAX(0,($BX1793-2019+1)/($BX1793-$BW1793+1))),"")</f>
        <v>0.333333333333333</v>
      </c>
      <c r="AA1793" s="0" t="n">
        <f aca="false">IF(ISNUMBER($BX1793),IF($BX1793&gt;=2017,1,0),"")</f>
        <v>1</v>
      </c>
      <c r="AB1793" s="0" t="n">
        <f aca="false">IF(ISNUMBER($BX1793),IF($BX1793&gt;=2018,1,0),"")</f>
        <v>1</v>
      </c>
      <c r="AC1793" s="0" t="n">
        <f aca="false">IF(ISNUMBER($BX1793),IF($BX1793&gt;=2019,1,0),"")</f>
        <v>1</v>
      </c>
      <c r="AD1793" s="0" t="n">
        <f aca="false">IF($L1793&lt;&gt;"",IF($L1793&gt;2013,1,0),"")</f>
        <v>1</v>
      </c>
      <c r="AE1793" s="0" t="n">
        <f aca="false">IF($L1793&lt;&gt;"",1+IF($L1793&gt;2011,1,0)+IF($L1793&gt;2014,1,0),"")</f>
        <v>3</v>
      </c>
      <c r="AF1793" s="0" t="s">
        <v>747</v>
      </c>
      <c r="AG1793" s="0" t="s">
        <v>88</v>
      </c>
      <c r="AH1793" s="0" t="s">
        <v>89</v>
      </c>
      <c r="AI1793" s="0" t="s">
        <v>90</v>
      </c>
      <c r="AJ1793" s="0" t="s">
        <v>90</v>
      </c>
      <c r="AK1793" s="0" t="str">
        <f aca="false">IF(AND($CF1793&lt;&gt;"",IFERROR(INDEX(subsample_country_map!$B:$B,MATCH($CF1793,subsample_country_map!$A:$A,0)),"")&lt;&gt;""),INDEX(subsample_country_map!$B:$B,MATCH($CF1793,subsample_country_map!$A:$A,0)),INDEX(lookup!$AA:$AA,MATCH($A1793,lookup!$A:$A,0)))</f>
        <v>99_NCE</v>
      </c>
      <c r="AL1793" s="0" t="str">
        <f aca="false">IF(AND($CF1793&lt;&gt;"",IFERROR(INDEX(subsample_country_map!$C:$C,MATCH($CF1793,subsample_country_map!$A:$A,0)),"")&lt;&gt;""),INDEX(subsample_country_map!$C:$C,MATCH($CF1793,subsample_country_map!$A:$A,0)),INDEX(lookup!$AB:$AB,MATCH($A1793,lookup!$A:$A,0)))</f>
        <v>99_NCE</v>
      </c>
      <c r="AM1793" s="0" t="str">
        <f aca="false">IF(AND($CF1793&lt;&gt;"",IFERROR(INDEX(subsample_country_map!$D:$D,MATCH($CF1793,subsample_country_map!$A:$A,0)),"")&lt;&gt;""),INDEX(subsample_country_map!$D:$D,MATCH($CF1793,subsample_country_map!$A:$A,0)),INDEX(lookup!$AC:$AC,MATCH($A1793,lookup!$A:$A,0)))</f>
        <v>99_NCE</v>
      </c>
      <c r="AN1793" s="0" t="str">
        <f aca="false">IF(AND($CF1793&lt;&gt;"",IFERROR(INDEX(subsample_country_map!$E:$E,MATCH($CF1793,subsample_country_map!$A:$A,0)),"")&lt;&gt;""),INDEX(subsample_country_map!$E:$E,MATCH($CF1793,subsample_country_map!$A:$A,0)),INDEX(lookup!$AD:$AD,MATCH($A1793,lookup!$A:$A,0)))</f>
        <v>99_NCE</v>
      </c>
      <c r="AO1793" s="0" t="str">
        <f aca="false">INDEX(lookup!$Y:$Y,MATCH($A1793,lookup!$A:$A,0))</f>
        <v>0_published</v>
      </c>
      <c r="AP1793" s="0" t="str">
        <f aca="false">INDEX(lookup!$Z:$Z,MATCH($A1793,lookup!$A:$A,0))</f>
        <v>1_VHB high</v>
      </c>
      <c r="AQ1793" s="0" t="str">
        <f aca="false">INDEX(lookup!$W:$W,MATCH($A1793,lookup!$A:$A,0))</f>
        <v>1_fin/acc/econ</v>
      </c>
      <c r="AS1793" s="0" t="s">
        <v>91</v>
      </c>
      <c r="AT1793" s="0" t="s">
        <v>397</v>
      </c>
      <c r="AU1793" s="0" t="s">
        <v>93</v>
      </c>
      <c r="AV1793" s="0" t="s">
        <v>993</v>
      </c>
      <c r="AW1793" s="0" t="s">
        <v>3402</v>
      </c>
      <c r="BA1793" s="0" t="n">
        <v>161</v>
      </c>
      <c r="BB1793" s="0" t="s">
        <v>96</v>
      </c>
      <c r="BC1793" s="0" t="s">
        <v>358</v>
      </c>
      <c r="BD1793" s="0" t="s">
        <v>142</v>
      </c>
      <c r="BE1793" s="0" t="s">
        <v>33</v>
      </c>
      <c r="BF1793" s="0" t="s">
        <v>6286</v>
      </c>
      <c r="BI1793" s="0" t="s">
        <v>763</v>
      </c>
      <c r="BJ1793" s="0" t="s">
        <v>6286</v>
      </c>
      <c r="BK1793" s="0" t="s">
        <v>318</v>
      </c>
      <c r="BL1793" s="0" t="s">
        <v>6348</v>
      </c>
      <c r="BM1793" s="0" t="s">
        <v>6346</v>
      </c>
      <c r="BN1793" s="0" t="s">
        <v>6262</v>
      </c>
      <c r="BO1793" s="0" t="s">
        <v>105</v>
      </c>
      <c r="BP1793" s="0" t="s">
        <v>6258</v>
      </c>
      <c r="BQ1793" s="0" t="s">
        <v>127</v>
      </c>
      <c r="BT1793" s="0" t="n">
        <v>0</v>
      </c>
      <c r="BU1793" s="0" t="s">
        <v>6263</v>
      </c>
      <c r="BW1793" s="0" t="n">
        <v>2015</v>
      </c>
      <c r="BX1793" s="0" t="n">
        <v>2020</v>
      </c>
      <c r="BY1793" s="0" t="s">
        <v>6264</v>
      </c>
      <c r="BZ1793" s="0" t="n">
        <v>2017.5</v>
      </c>
      <c r="CA1793" s="0" t="n">
        <v>0.833333333333333</v>
      </c>
      <c r="CB1793" s="0" t="n">
        <v>1</v>
      </c>
      <c r="CC1793" s="0" t="n">
        <v>1</v>
      </c>
      <c r="CD1793" s="0" t="n">
        <v>0.0157615555183161</v>
      </c>
      <c r="CE1793" s="0" t="n">
        <v>1</v>
      </c>
    </row>
    <row r="1794" customFormat="false" ht="15" hidden="false" customHeight="false" outlineLevel="0" collapsed="false">
      <c r="A1794" s="0" t="s">
        <v>6258</v>
      </c>
      <c r="B1794" s="0" t="n">
        <v>3099</v>
      </c>
      <c r="C1794" s="0" t="n">
        <v>0.0656475574015846</v>
      </c>
      <c r="D1794" s="0" t="n">
        <v>361</v>
      </c>
      <c r="E1794" s="0" t="n">
        <f aca="false">IF(ISNUMBER($BA1794),$BA1794,IF(AND(ISNUMBER($D1794),ISNUMBER($BW1794),ISNUMBER($BX1794)),$D1794*($BX1794-$BW1794+1),""))</f>
        <v>361</v>
      </c>
      <c r="H1794" s="0" t="s">
        <v>118</v>
      </c>
      <c r="I1794" s="0" t="s">
        <v>344</v>
      </c>
      <c r="J1794" s="0" t="n">
        <f aca="false">IF($BW1794&lt;&gt;"",$BW1794,"")</f>
        <v>2015</v>
      </c>
      <c r="K1794" s="0" t="n">
        <f aca="false">IF($BX1794&lt;&gt;"",$BX1794,"")</f>
        <v>2020</v>
      </c>
      <c r="L1794" s="0" t="n">
        <f aca="false">IF(AND(ISNUMBER($BW1794),ISNUMBER($BX1794)),($BW1794+$BX1794)/2,"")</f>
        <v>2017.5</v>
      </c>
      <c r="M1794" s="0" t="n">
        <f aca="false">IF($L1794&lt;&gt;"",$L1794,"")</f>
        <v>2017.5</v>
      </c>
      <c r="N1794" s="0" t="n">
        <f aca="false">IF(AND(ISNUMBER($BW1794),ISNUMBER($BX1794)),MIN(1,MAX(0,($BX1794-2016+1)/($BX1794-$BW1794+1))),"")</f>
        <v>0.833333333333333</v>
      </c>
      <c r="O1794" s="0" t="n">
        <f aca="false">IF(AND(ISNUMBER($BW1794),ISNUMBER($BX1794)),MIN(1,MAX(0,($BX1794-2017+1)/($BX1794-$BW1794+1))),"")</f>
        <v>0.666666666666667</v>
      </c>
      <c r="P1794" s="0" t="n">
        <f aca="false">IF(AND(ISNUMBER($BW1794),ISNUMBER($BX1794)),MIN(1,MAX(0,($BX1794-2018+1)/($BX1794-$BW1794+1))),"")</f>
        <v>0.5</v>
      </c>
      <c r="Q1794" s="0" t="n">
        <f aca="false">IF(AND(ISNUMBER($BW1794),ISNUMBER($BX1794)),MIN(1,MAX(0,($BX1794-2019+1)/($BX1794-$BW1794+1))),"")</f>
        <v>0.333333333333333</v>
      </c>
      <c r="R1794" s="0" t="n">
        <f aca="false">IF(AND(ISNUMBER($BW1794),ISNUMBER($BX1794)),MIN(1,MAX(0,($BX1794-2016+1)/($BX1794-$BW1794+1))),"")</f>
        <v>0.833333333333333</v>
      </c>
      <c r="S1794" s="0" t="n">
        <f aca="false">IF($L1794&lt;&gt;"",IF($L1794&gt;=2015.5,1,0),"")</f>
        <v>1</v>
      </c>
      <c r="T1794" s="0" t="n">
        <f aca="false">IF($L1794&lt;&gt;"",IF($L1794&gt;=2016,1,0),"")</f>
        <v>1</v>
      </c>
      <c r="U1794" s="0" t="n">
        <f aca="false">IF(ISNUMBER($BX1794),IF($BX1794&gt;=2016,1,0),"")</f>
        <v>1</v>
      </c>
      <c r="V1794" s="0" t="n">
        <f aca="false">IF(ISNUMBER($BW1794),IF($BW1794&gt;=2016,1,0),"")</f>
        <v>0</v>
      </c>
      <c r="W1794" s="0" t="str">
        <f aca="false">IF(AND(ISNUMBER($BW1794),ISNUMBER($BX1794)),IF($BW1794&gt;=2016,"post-only",IF($BX1794&lt;2016,"pre-only","mixed")),"")</f>
        <v>mixed</v>
      </c>
      <c r="X1794" s="0" t="n">
        <f aca="false">IF(AND(ISNUMBER($BW1794),ISNUMBER($BX1794)),MIN(1,MAX(0,($BX1794-2017+1)/($BX1794-$BW1794+1))),"")</f>
        <v>0.666666666666667</v>
      </c>
      <c r="Y1794" s="0" t="n">
        <f aca="false">IF(AND(ISNUMBER($BW1794),ISNUMBER($BX1794)),MIN(1,MAX(0,($BX1794-2018+1)/($BX1794-$BW1794+1))),"")</f>
        <v>0.5</v>
      </c>
      <c r="Z1794" s="0" t="n">
        <f aca="false">IF(AND(ISNUMBER($BW1794),ISNUMBER($BX1794)),MIN(1,MAX(0,($BX1794-2019+1)/($BX1794-$BW1794+1))),"")</f>
        <v>0.333333333333333</v>
      </c>
      <c r="AA1794" s="0" t="n">
        <f aca="false">IF(ISNUMBER($BX1794),IF($BX1794&gt;=2017,1,0),"")</f>
        <v>1</v>
      </c>
      <c r="AB1794" s="0" t="n">
        <f aca="false">IF(ISNUMBER($BX1794),IF($BX1794&gt;=2018,1,0),"")</f>
        <v>1</v>
      </c>
      <c r="AC1794" s="0" t="n">
        <f aca="false">IF(ISNUMBER($BX1794),IF($BX1794&gt;=2019,1,0),"")</f>
        <v>1</v>
      </c>
      <c r="AD1794" s="0" t="n">
        <f aca="false">IF($L1794&lt;&gt;"",IF($L1794&gt;2013,1,0),"")</f>
        <v>1</v>
      </c>
      <c r="AE1794" s="0" t="n">
        <f aca="false">IF($L1794&lt;&gt;"",1+IF($L1794&gt;2011,1,0)+IF($L1794&gt;2014,1,0),"")</f>
        <v>3</v>
      </c>
      <c r="AF1794" s="0" t="s">
        <v>747</v>
      </c>
      <c r="AG1794" s="0" t="s">
        <v>88</v>
      </c>
      <c r="AH1794" s="0" t="s">
        <v>89</v>
      </c>
      <c r="AI1794" s="0" t="s">
        <v>90</v>
      </c>
      <c r="AJ1794" s="0" t="s">
        <v>90</v>
      </c>
      <c r="AK1794" s="0" t="str">
        <f aca="false">IF(AND($CF1794&lt;&gt;"",IFERROR(INDEX(subsample_country_map!$B:$B,MATCH($CF1794,subsample_country_map!$A:$A,0)),"")&lt;&gt;""),INDEX(subsample_country_map!$B:$B,MATCH($CF1794,subsample_country_map!$A:$A,0)),INDEX(lookup!$AA:$AA,MATCH($A1794,lookup!$A:$A,0)))</f>
        <v>99_NCE</v>
      </c>
      <c r="AL1794" s="0" t="str">
        <f aca="false">IF(AND($CF1794&lt;&gt;"",IFERROR(INDEX(subsample_country_map!$C:$C,MATCH($CF1794,subsample_country_map!$A:$A,0)),"")&lt;&gt;""),INDEX(subsample_country_map!$C:$C,MATCH($CF1794,subsample_country_map!$A:$A,0)),INDEX(lookup!$AB:$AB,MATCH($A1794,lookup!$A:$A,0)))</f>
        <v>99_NCE</v>
      </c>
      <c r="AM1794" s="0" t="str">
        <f aca="false">IF(AND($CF1794&lt;&gt;"",IFERROR(INDEX(subsample_country_map!$D:$D,MATCH($CF1794,subsample_country_map!$A:$A,0)),"")&lt;&gt;""),INDEX(subsample_country_map!$D:$D,MATCH($CF1794,subsample_country_map!$A:$A,0)),INDEX(lookup!$AC:$AC,MATCH($A1794,lookup!$A:$A,0)))</f>
        <v>99_NCE</v>
      </c>
      <c r="AN1794" s="0" t="str">
        <f aca="false">IF(AND($CF1794&lt;&gt;"",IFERROR(INDEX(subsample_country_map!$E:$E,MATCH($CF1794,subsample_country_map!$A:$A,0)),"")&lt;&gt;""),INDEX(subsample_country_map!$E:$E,MATCH($CF1794,subsample_country_map!$A:$A,0)),INDEX(lookup!$AD:$AD,MATCH($A1794,lookup!$A:$A,0)))</f>
        <v>99_NCE</v>
      </c>
      <c r="AO1794" s="0" t="str">
        <f aca="false">INDEX(lookup!$Y:$Y,MATCH($A1794,lookup!$A:$A,0))</f>
        <v>0_published</v>
      </c>
      <c r="AP1794" s="0" t="str">
        <f aca="false">INDEX(lookup!$Z:$Z,MATCH($A1794,lookup!$A:$A,0))</f>
        <v>1_VHB high</v>
      </c>
      <c r="AQ1794" s="0" t="str">
        <f aca="false">INDEX(lookup!$W:$W,MATCH($A1794,lookup!$A:$A,0))</f>
        <v>1_fin/acc/econ</v>
      </c>
      <c r="AS1794" s="0" t="s">
        <v>91</v>
      </c>
      <c r="AT1794" s="0" t="s">
        <v>397</v>
      </c>
      <c r="AU1794" s="0" t="s">
        <v>93</v>
      </c>
      <c r="AV1794" s="0" t="s">
        <v>1365</v>
      </c>
      <c r="AW1794" s="0" t="s">
        <v>4363</v>
      </c>
      <c r="BA1794" s="0" t="n">
        <v>361</v>
      </c>
      <c r="BB1794" s="0" t="s">
        <v>96</v>
      </c>
      <c r="BC1794" s="0" t="s">
        <v>358</v>
      </c>
      <c r="BD1794" s="0" t="s">
        <v>142</v>
      </c>
      <c r="BE1794" s="0" t="s">
        <v>33</v>
      </c>
      <c r="BF1794" s="0" t="s">
        <v>6289</v>
      </c>
      <c r="BI1794" s="0" t="s">
        <v>763</v>
      </c>
      <c r="BJ1794" s="0" t="s">
        <v>6289</v>
      </c>
      <c r="BK1794" s="0" t="s">
        <v>318</v>
      </c>
      <c r="BL1794" s="0" t="s">
        <v>6349</v>
      </c>
      <c r="BM1794" s="0" t="s">
        <v>6344</v>
      </c>
      <c r="BN1794" s="0" t="s">
        <v>6262</v>
      </c>
      <c r="BO1794" s="0" t="s">
        <v>105</v>
      </c>
      <c r="BP1794" s="0" t="s">
        <v>6258</v>
      </c>
      <c r="BQ1794" s="0" t="s">
        <v>127</v>
      </c>
      <c r="BT1794" s="0" t="n">
        <v>0</v>
      </c>
      <c r="BU1794" s="0" t="s">
        <v>6263</v>
      </c>
      <c r="BW1794" s="0" t="n">
        <v>2015</v>
      </c>
      <c r="BX1794" s="0" t="n">
        <v>2020</v>
      </c>
      <c r="BY1794" s="0" t="s">
        <v>6264</v>
      </c>
      <c r="BZ1794" s="0" t="n">
        <v>2017.5</v>
      </c>
      <c r="CA1794" s="0" t="n">
        <v>0.833333333333333</v>
      </c>
      <c r="CB1794" s="0" t="n">
        <v>1</v>
      </c>
      <c r="CC1794" s="0" t="n">
        <v>1</v>
      </c>
      <c r="CD1794" s="0" t="n">
        <v>0.0657421069484928</v>
      </c>
      <c r="CE1794" s="0" t="n">
        <v>1</v>
      </c>
    </row>
    <row r="1795" customFormat="false" ht="15" hidden="false" customHeight="false" outlineLevel="0" collapsed="false">
      <c r="A1795" s="0" t="s">
        <v>6258</v>
      </c>
      <c r="B1795" s="0" t="n">
        <v>3100</v>
      </c>
      <c r="C1795" s="0" t="n">
        <v>-0.0525588331227637</v>
      </c>
      <c r="D1795" s="0" t="n">
        <v>361</v>
      </c>
      <c r="E1795" s="0" t="n">
        <f aca="false">IF(ISNUMBER($BA1795),$BA1795,IF(AND(ISNUMBER($D1795),ISNUMBER($BW1795),ISNUMBER($BX1795)),$D1795*($BX1795-$BW1795+1),""))</f>
        <v>361</v>
      </c>
      <c r="H1795" s="0" t="s">
        <v>118</v>
      </c>
      <c r="I1795" s="0" t="s">
        <v>344</v>
      </c>
      <c r="J1795" s="0" t="n">
        <f aca="false">IF($BW1795&lt;&gt;"",$BW1795,"")</f>
        <v>2015</v>
      </c>
      <c r="K1795" s="0" t="n">
        <f aca="false">IF($BX1795&lt;&gt;"",$BX1795,"")</f>
        <v>2020</v>
      </c>
      <c r="L1795" s="0" t="n">
        <f aca="false">IF(AND(ISNUMBER($BW1795),ISNUMBER($BX1795)),($BW1795+$BX1795)/2,"")</f>
        <v>2017.5</v>
      </c>
      <c r="M1795" s="0" t="n">
        <f aca="false">IF($L1795&lt;&gt;"",$L1795,"")</f>
        <v>2017.5</v>
      </c>
      <c r="N1795" s="0" t="n">
        <f aca="false">IF(AND(ISNUMBER($BW1795),ISNUMBER($BX1795)),MIN(1,MAX(0,($BX1795-2016+1)/($BX1795-$BW1795+1))),"")</f>
        <v>0.833333333333333</v>
      </c>
      <c r="O1795" s="0" t="n">
        <f aca="false">IF(AND(ISNUMBER($BW1795),ISNUMBER($BX1795)),MIN(1,MAX(0,($BX1795-2017+1)/($BX1795-$BW1795+1))),"")</f>
        <v>0.666666666666667</v>
      </c>
      <c r="P1795" s="0" t="n">
        <f aca="false">IF(AND(ISNUMBER($BW1795),ISNUMBER($BX1795)),MIN(1,MAX(0,($BX1795-2018+1)/($BX1795-$BW1795+1))),"")</f>
        <v>0.5</v>
      </c>
      <c r="Q1795" s="0" t="n">
        <f aca="false">IF(AND(ISNUMBER($BW1795),ISNUMBER($BX1795)),MIN(1,MAX(0,($BX1795-2019+1)/($BX1795-$BW1795+1))),"")</f>
        <v>0.333333333333333</v>
      </c>
      <c r="R1795" s="0" t="n">
        <f aca="false">IF(AND(ISNUMBER($BW1795),ISNUMBER($BX1795)),MIN(1,MAX(0,($BX1795-2016+1)/($BX1795-$BW1795+1))),"")</f>
        <v>0.833333333333333</v>
      </c>
      <c r="S1795" s="0" t="n">
        <f aca="false">IF($L1795&lt;&gt;"",IF($L1795&gt;=2015.5,1,0),"")</f>
        <v>1</v>
      </c>
      <c r="T1795" s="0" t="n">
        <f aca="false">IF($L1795&lt;&gt;"",IF($L1795&gt;=2016,1,0),"")</f>
        <v>1</v>
      </c>
      <c r="U1795" s="0" t="n">
        <f aca="false">IF(ISNUMBER($BX1795),IF($BX1795&gt;=2016,1,0),"")</f>
        <v>1</v>
      </c>
      <c r="V1795" s="0" t="n">
        <f aca="false">IF(ISNUMBER($BW1795),IF($BW1795&gt;=2016,1,0),"")</f>
        <v>0</v>
      </c>
      <c r="W1795" s="0" t="str">
        <f aca="false">IF(AND(ISNUMBER($BW1795),ISNUMBER($BX1795)),IF($BW1795&gt;=2016,"post-only",IF($BX1795&lt;2016,"pre-only","mixed")),"")</f>
        <v>mixed</v>
      </c>
      <c r="X1795" s="0" t="n">
        <f aca="false">IF(AND(ISNUMBER($BW1795),ISNUMBER($BX1795)),MIN(1,MAX(0,($BX1795-2017+1)/($BX1795-$BW1795+1))),"")</f>
        <v>0.666666666666667</v>
      </c>
      <c r="Y1795" s="0" t="n">
        <f aca="false">IF(AND(ISNUMBER($BW1795),ISNUMBER($BX1795)),MIN(1,MAX(0,($BX1795-2018+1)/($BX1795-$BW1795+1))),"")</f>
        <v>0.5</v>
      </c>
      <c r="Z1795" s="0" t="n">
        <f aca="false">IF(AND(ISNUMBER($BW1795),ISNUMBER($BX1795)),MIN(1,MAX(0,($BX1795-2019+1)/($BX1795-$BW1795+1))),"")</f>
        <v>0.333333333333333</v>
      </c>
      <c r="AA1795" s="0" t="n">
        <f aca="false">IF(ISNUMBER($BX1795),IF($BX1795&gt;=2017,1,0),"")</f>
        <v>1</v>
      </c>
      <c r="AB1795" s="0" t="n">
        <f aca="false">IF(ISNUMBER($BX1795),IF($BX1795&gt;=2018,1,0),"")</f>
        <v>1</v>
      </c>
      <c r="AC1795" s="0" t="n">
        <f aca="false">IF(ISNUMBER($BX1795),IF($BX1795&gt;=2019,1,0),"")</f>
        <v>1</v>
      </c>
      <c r="AD1795" s="0" t="n">
        <f aca="false">IF($L1795&lt;&gt;"",IF($L1795&gt;2013,1,0),"")</f>
        <v>1</v>
      </c>
      <c r="AE1795" s="0" t="n">
        <f aca="false">IF($L1795&lt;&gt;"",1+IF($L1795&gt;2011,1,0)+IF($L1795&gt;2014,1,0),"")</f>
        <v>3</v>
      </c>
      <c r="AF1795" s="0" t="s">
        <v>747</v>
      </c>
      <c r="AG1795" s="0" t="s">
        <v>88</v>
      </c>
      <c r="AH1795" s="0" t="s">
        <v>89</v>
      </c>
      <c r="AI1795" s="0" t="s">
        <v>90</v>
      </c>
      <c r="AJ1795" s="0" t="s">
        <v>90</v>
      </c>
      <c r="AK1795" s="0" t="str">
        <f aca="false">IF(AND($CF1795&lt;&gt;"",IFERROR(INDEX(subsample_country_map!$B:$B,MATCH($CF1795,subsample_country_map!$A:$A,0)),"")&lt;&gt;""),INDEX(subsample_country_map!$B:$B,MATCH($CF1795,subsample_country_map!$A:$A,0)),INDEX(lookup!$AA:$AA,MATCH($A1795,lookup!$A:$A,0)))</f>
        <v>99_NCE</v>
      </c>
      <c r="AL1795" s="0" t="str">
        <f aca="false">IF(AND($CF1795&lt;&gt;"",IFERROR(INDEX(subsample_country_map!$C:$C,MATCH($CF1795,subsample_country_map!$A:$A,0)),"")&lt;&gt;""),INDEX(subsample_country_map!$C:$C,MATCH($CF1795,subsample_country_map!$A:$A,0)),INDEX(lookup!$AB:$AB,MATCH($A1795,lookup!$A:$A,0)))</f>
        <v>99_NCE</v>
      </c>
      <c r="AM1795" s="0" t="str">
        <f aca="false">IF(AND($CF1795&lt;&gt;"",IFERROR(INDEX(subsample_country_map!$D:$D,MATCH($CF1795,subsample_country_map!$A:$A,0)),"")&lt;&gt;""),INDEX(subsample_country_map!$D:$D,MATCH($CF1795,subsample_country_map!$A:$A,0)),INDEX(lookup!$AC:$AC,MATCH($A1795,lookup!$A:$A,0)))</f>
        <v>99_NCE</v>
      </c>
      <c r="AN1795" s="0" t="str">
        <f aca="false">IF(AND($CF1795&lt;&gt;"",IFERROR(INDEX(subsample_country_map!$E:$E,MATCH($CF1795,subsample_country_map!$A:$A,0)),"")&lt;&gt;""),INDEX(subsample_country_map!$E:$E,MATCH($CF1795,subsample_country_map!$A:$A,0)),INDEX(lookup!$AD:$AD,MATCH($A1795,lookup!$A:$A,0)))</f>
        <v>99_NCE</v>
      </c>
      <c r="AO1795" s="0" t="str">
        <f aca="false">INDEX(lookup!$Y:$Y,MATCH($A1795,lookup!$A:$A,0))</f>
        <v>0_published</v>
      </c>
      <c r="AP1795" s="0" t="str">
        <f aca="false">INDEX(lookup!$Z:$Z,MATCH($A1795,lookup!$A:$A,0))</f>
        <v>1_VHB high</v>
      </c>
      <c r="AQ1795" s="0" t="str">
        <f aca="false">INDEX(lookup!$W:$W,MATCH($A1795,lookup!$A:$A,0))</f>
        <v>1_fin/acc/econ</v>
      </c>
      <c r="AS1795" s="0" t="s">
        <v>91</v>
      </c>
      <c r="AT1795" s="0" t="s">
        <v>397</v>
      </c>
      <c r="AU1795" s="0" t="s">
        <v>93</v>
      </c>
      <c r="AV1795" s="0" t="s">
        <v>5989</v>
      </c>
      <c r="AW1795" s="0" t="s">
        <v>5989</v>
      </c>
      <c r="BA1795" s="0" t="n">
        <v>361</v>
      </c>
      <c r="BB1795" s="0" t="s">
        <v>96</v>
      </c>
      <c r="BC1795" s="0" t="s">
        <v>358</v>
      </c>
      <c r="BD1795" s="0" t="s">
        <v>142</v>
      </c>
      <c r="BE1795" s="0" t="s">
        <v>33</v>
      </c>
      <c r="BF1795" s="0" t="s">
        <v>6289</v>
      </c>
      <c r="BI1795" s="0" t="s">
        <v>763</v>
      </c>
      <c r="BJ1795" s="0" t="s">
        <v>6289</v>
      </c>
      <c r="BK1795" s="0" t="s">
        <v>318</v>
      </c>
      <c r="BL1795" s="0" t="s">
        <v>6350</v>
      </c>
      <c r="BM1795" s="0" t="s">
        <v>6346</v>
      </c>
      <c r="BN1795" s="0" t="s">
        <v>6262</v>
      </c>
      <c r="BO1795" s="0" t="s">
        <v>105</v>
      </c>
      <c r="BP1795" s="0" t="s">
        <v>6258</v>
      </c>
      <c r="BQ1795" s="0" t="s">
        <v>127</v>
      </c>
      <c r="BT1795" s="0" t="n">
        <v>0</v>
      </c>
      <c r="BU1795" s="0" t="s">
        <v>6263</v>
      </c>
      <c r="BW1795" s="0" t="n">
        <v>2015</v>
      </c>
      <c r="BX1795" s="0" t="n">
        <v>2020</v>
      </c>
      <c r="BY1795" s="0" t="s">
        <v>6264</v>
      </c>
      <c r="BZ1795" s="0" t="n">
        <v>2017.5</v>
      </c>
      <c r="CA1795" s="0" t="n">
        <v>0.833333333333333</v>
      </c>
      <c r="CB1795" s="0" t="n">
        <v>1</v>
      </c>
      <c r="CC1795" s="0" t="n">
        <v>1</v>
      </c>
      <c r="CD1795" s="0" t="n">
        <v>-0.0526073102125164</v>
      </c>
      <c r="CE1795" s="0" t="n">
        <v>1</v>
      </c>
    </row>
    <row r="1796" customFormat="false" ht="15" hidden="false" customHeight="false" outlineLevel="0" collapsed="false">
      <c r="A1796" s="0" t="s">
        <v>6258</v>
      </c>
      <c r="B1796" s="0" t="n">
        <v>3101</v>
      </c>
      <c r="C1796" s="0" t="n">
        <v>0.220630422635424</v>
      </c>
      <c r="D1796" s="0" t="n">
        <v>353</v>
      </c>
      <c r="E1796" s="0" t="n">
        <f aca="false">IF(ISNUMBER($BA1796),$BA1796,IF(AND(ISNUMBER($D1796),ISNUMBER($BW1796),ISNUMBER($BX1796)),$D1796*($BX1796-$BW1796+1),""))</f>
        <v>353</v>
      </c>
      <c r="H1796" s="0" t="s">
        <v>118</v>
      </c>
      <c r="I1796" s="0" t="s">
        <v>344</v>
      </c>
      <c r="J1796" s="0" t="n">
        <f aca="false">IF($BW1796&lt;&gt;"",$BW1796,"")</f>
        <v>2015</v>
      </c>
      <c r="K1796" s="0" t="n">
        <f aca="false">IF($BX1796&lt;&gt;"",$BX1796,"")</f>
        <v>2020</v>
      </c>
      <c r="L1796" s="0" t="n">
        <f aca="false">IF(AND(ISNUMBER($BW1796),ISNUMBER($BX1796)),($BW1796+$BX1796)/2,"")</f>
        <v>2017.5</v>
      </c>
      <c r="M1796" s="0" t="n">
        <f aca="false">IF($L1796&lt;&gt;"",$L1796,"")</f>
        <v>2017.5</v>
      </c>
      <c r="N1796" s="0" t="n">
        <f aca="false">IF(AND(ISNUMBER($BW1796),ISNUMBER($BX1796)),MIN(1,MAX(0,($BX1796-2016+1)/($BX1796-$BW1796+1))),"")</f>
        <v>0.833333333333333</v>
      </c>
      <c r="O1796" s="0" t="n">
        <f aca="false">IF(AND(ISNUMBER($BW1796),ISNUMBER($BX1796)),MIN(1,MAX(0,($BX1796-2017+1)/($BX1796-$BW1796+1))),"")</f>
        <v>0.666666666666667</v>
      </c>
      <c r="P1796" s="0" t="n">
        <f aca="false">IF(AND(ISNUMBER($BW1796),ISNUMBER($BX1796)),MIN(1,MAX(0,($BX1796-2018+1)/($BX1796-$BW1796+1))),"")</f>
        <v>0.5</v>
      </c>
      <c r="Q1796" s="0" t="n">
        <f aca="false">IF(AND(ISNUMBER($BW1796),ISNUMBER($BX1796)),MIN(1,MAX(0,($BX1796-2019+1)/($BX1796-$BW1796+1))),"")</f>
        <v>0.333333333333333</v>
      </c>
      <c r="R1796" s="0" t="n">
        <f aca="false">IF(AND(ISNUMBER($BW1796),ISNUMBER($BX1796)),MIN(1,MAX(0,($BX1796-2016+1)/($BX1796-$BW1796+1))),"")</f>
        <v>0.833333333333333</v>
      </c>
      <c r="S1796" s="0" t="n">
        <f aca="false">IF($L1796&lt;&gt;"",IF($L1796&gt;=2015.5,1,0),"")</f>
        <v>1</v>
      </c>
      <c r="T1796" s="0" t="n">
        <f aca="false">IF($L1796&lt;&gt;"",IF($L1796&gt;=2016,1,0),"")</f>
        <v>1</v>
      </c>
      <c r="U1796" s="0" t="n">
        <f aca="false">IF(ISNUMBER($BX1796),IF($BX1796&gt;=2016,1,0),"")</f>
        <v>1</v>
      </c>
      <c r="V1796" s="0" t="n">
        <f aca="false">IF(ISNUMBER($BW1796),IF($BW1796&gt;=2016,1,0),"")</f>
        <v>0</v>
      </c>
      <c r="W1796" s="0" t="str">
        <f aca="false">IF(AND(ISNUMBER($BW1796),ISNUMBER($BX1796)),IF($BW1796&gt;=2016,"post-only",IF($BX1796&lt;2016,"pre-only","mixed")),"")</f>
        <v>mixed</v>
      </c>
      <c r="X1796" s="0" t="n">
        <f aca="false">IF(AND(ISNUMBER($BW1796),ISNUMBER($BX1796)),MIN(1,MAX(0,($BX1796-2017+1)/($BX1796-$BW1796+1))),"")</f>
        <v>0.666666666666667</v>
      </c>
      <c r="Y1796" s="0" t="n">
        <f aca="false">IF(AND(ISNUMBER($BW1796),ISNUMBER($BX1796)),MIN(1,MAX(0,($BX1796-2018+1)/($BX1796-$BW1796+1))),"")</f>
        <v>0.5</v>
      </c>
      <c r="Z1796" s="0" t="n">
        <f aca="false">IF(AND(ISNUMBER($BW1796),ISNUMBER($BX1796)),MIN(1,MAX(0,($BX1796-2019+1)/($BX1796-$BW1796+1))),"")</f>
        <v>0.333333333333333</v>
      </c>
      <c r="AA1796" s="0" t="n">
        <f aca="false">IF(ISNUMBER($BX1796),IF($BX1796&gt;=2017,1,0),"")</f>
        <v>1</v>
      </c>
      <c r="AB1796" s="0" t="n">
        <f aca="false">IF(ISNUMBER($BX1796),IF($BX1796&gt;=2018,1,0),"")</f>
        <v>1</v>
      </c>
      <c r="AC1796" s="0" t="n">
        <f aca="false">IF(ISNUMBER($BX1796),IF($BX1796&gt;=2019,1,0),"")</f>
        <v>1</v>
      </c>
      <c r="AD1796" s="0" t="n">
        <f aca="false">IF($L1796&lt;&gt;"",IF($L1796&gt;2013,1,0),"")</f>
        <v>1</v>
      </c>
      <c r="AE1796" s="0" t="n">
        <f aca="false">IF($L1796&lt;&gt;"",1+IF($L1796&gt;2011,1,0)+IF($L1796&gt;2014,1,0),"")</f>
        <v>3</v>
      </c>
      <c r="AF1796" s="0" t="s">
        <v>747</v>
      </c>
      <c r="AG1796" s="0" t="s">
        <v>88</v>
      </c>
      <c r="AH1796" s="0" t="s">
        <v>89</v>
      </c>
      <c r="AI1796" s="0" t="s">
        <v>90</v>
      </c>
      <c r="AJ1796" s="0" t="s">
        <v>90</v>
      </c>
      <c r="AK1796" s="0" t="str">
        <f aca="false">IF(AND($CF1796&lt;&gt;"",IFERROR(INDEX(subsample_country_map!$B:$B,MATCH($CF1796,subsample_country_map!$A:$A,0)),"")&lt;&gt;""),INDEX(subsample_country_map!$B:$B,MATCH($CF1796,subsample_country_map!$A:$A,0)),INDEX(lookup!$AA:$AA,MATCH($A1796,lookup!$A:$A,0)))</f>
        <v>99_NCE</v>
      </c>
      <c r="AL1796" s="0" t="str">
        <f aca="false">IF(AND($CF1796&lt;&gt;"",IFERROR(INDEX(subsample_country_map!$C:$C,MATCH($CF1796,subsample_country_map!$A:$A,0)),"")&lt;&gt;""),INDEX(subsample_country_map!$C:$C,MATCH($CF1796,subsample_country_map!$A:$A,0)),INDEX(lookup!$AB:$AB,MATCH($A1796,lookup!$A:$A,0)))</f>
        <v>99_NCE</v>
      </c>
      <c r="AM1796" s="0" t="str">
        <f aca="false">IF(AND($CF1796&lt;&gt;"",IFERROR(INDEX(subsample_country_map!$D:$D,MATCH($CF1796,subsample_country_map!$A:$A,0)),"")&lt;&gt;""),INDEX(subsample_country_map!$D:$D,MATCH($CF1796,subsample_country_map!$A:$A,0)),INDEX(lookup!$AC:$AC,MATCH($A1796,lookup!$A:$A,0)))</f>
        <v>99_NCE</v>
      </c>
      <c r="AN1796" s="0" t="str">
        <f aca="false">IF(AND($CF1796&lt;&gt;"",IFERROR(INDEX(subsample_country_map!$E:$E,MATCH($CF1796,subsample_country_map!$A:$A,0)),"")&lt;&gt;""),INDEX(subsample_country_map!$E:$E,MATCH($CF1796,subsample_country_map!$A:$A,0)),INDEX(lookup!$AD:$AD,MATCH($A1796,lookup!$A:$A,0)))</f>
        <v>99_NCE</v>
      </c>
      <c r="AO1796" s="0" t="str">
        <f aca="false">INDEX(lookup!$Y:$Y,MATCH($A1796,lookup!$A:$A,0))</f>
        <v>0_published</v>
      </c>
      <c r="AP1796" s="0" t="str">
        <f aca="false">INDEX(lookup!$Z:$Z,MATCH($A1796,lookup!$A:$A,0))</f>
        <v>1_VHB high</v>
      </c>
      <c r="AQ1796" s="0" t="str">
        <f aca="false">INDEX(lookup!$W:$W,MATCH($A1796,lookup!$A:$A,0))</f>
        <v>1_fin/acc/econ</v>
      </c>
      <c r="AS1796" s="0" t="s">
        <v>91</v>
      </c>
      <c r="AT1796" s="0" t="s">
        <v>397</v>
      </c>
      <c r="AU1796" s="0" t="s">
        <v>93</v>
      </c>
      <c r="AV1796" s="0" t="s">
        <v>4487</v>
      </c>
      <c r="AW1796" s="0" t="s">
        <v>4363</v>
      </c>
      <c r="BA1796" s="0" t="n">
        <v>353</v>
      </c>
      <c r="BB1796" s="0" t="s">
        <v>96</v>
      </c>
      <c r="BC1796" s="0" t="s">
        <v>358</v>
      </c>
      <c r="BD1796" s="0" t="s">
        <v>142</v>
      </c>
      <c r="BE1796" s="0" t="s">
        <v>33</v>
      </c>
      <c r="BF1796" s="0" t="s">
        <v>6293</v>
      </c>
      <c r="BI1796" s="0" t="s">
        <v>763</v>
      </c>
      <c r="BJ1796" s="0" t="s">
        <v>6293</v>
      </c>
      <c r="BK1796" s="0" t="s">
        <v>318</v>
      </c>
      <c r="BL1796" s="0" t="s">
        <v>6351</v>
      </c>
      <c r="BM1796" s="0" t="s">
        <v>6344</v>
      </c>
      <c r="BN1796" s="0" t="s">
        <v>6262</v>
      </c>
      <c r="BO1796" s="0" t="s">
        <v>105</v>
      </c>
      <c r="BP1796" s="0" t="s">
        <v>6258</v>
      </c>
      <c r="BQ1796" s="0" t="s">
        <v>127</v>
      </c>
      <c r="BT1796" s="0" t="n">
        <v>0</v>
      </c>
      <c r="BU1796" s="0" t="s">
        <v>6263</v>
      </c>
      <c r="BW1796" s="0" t="n">
        <v>2015</v>
      </c>
      <c r="BX1796" s="0" t="n">
        <v>2020</v>
      </c>
      <c r="BY1796" s="0" t="s">
        <v>6264</v>
      </c>
      <c r="BZ1796" s="0" t="n">
        <v>2017.5</v>
      </c>
      <c r="CA1796" s="0" t="n">
        <v>0.833333333333333</v>
      </c>
      <c r="CB1796" s="0" t="n">
        <v>1</v>
      </c>
      <c r="CC1796" s="0" t="n">
        <v>1</v>
      </c>
      <c r="CD1796" s="0" t="n">
        <v>0.224318692694997</v>
      </c>
      <c r="CE1796" s="0" t="n">
        <v>1</v>
      </c>
    </row>
    <row r="1797" customFormat="false" ht="15" hidden="false" customHeight="false" outlineLevel="0" collapsed="false">
      <c r="A1797" s="0" t="s">
        <v>6258</v>
      </c>
      <c r="B1797" s="0" t="n">
        <v>3102</v>
      </c>
      <c r="C1797" s="0" t="n">
        <v>0.00760329872243599</v>
      </c>
      <c r="D1797" s="0" t="n">
        <v>353</v>
      </c>
      <c r="E1797" s="0" t="n">
        <f aca="false">IF(ISNUMBER($BA1797),$BA1797,IF(AND(ISNUMBER($D1797),ISNUMBER($BW1797),ISNUMBER($BX1797)),$D1797*($BX1797-$BW1797+1),""))</f>
        <v>353</v>
      </c>
      <c r="H1797" s="0" t="s">
        <v>118</v>
      </c>
      <c r="I1797" s="0" t="s">
        <v>344</v>
      </c>
      <c r="J1797" s="0" t="n">
        <f aca="false">IF($BW1797&lt;&gt;"",$BW1797,"")</f>
        <v>2015</v>
      </c>
      <c r="K1797" s="0" t="n">
        <f aca="false">IF($BX1797&lt;&gt;"",$BX1797,"")</f>
        <v>2020</v>
      </c>
      <c r="L1797" s="0" t="n">
        <f aca="false">IF(AND(ISNUMBER($BW1797),ISNUMBER($BX1797)),($BW1797+$BX1797)/2,"")</f>
        <v>2017.5</v>
      </c>
      <c r="M1797" s="0" t="n">
        <f aca="false">IF($L1797&lt;&gt;"",$L1797,"")</f>
        <v>2017.5</v>
      </c>
      <c r="N1797" s="0" t="n">
        <f aca="false">IF(AND(ISNUMBER($BW1797),ISNUMBER($BX1797)),MIN(1,MAX(0,($BX1797-2016+1)/($BX1797-$BW1797+1))),"")</f>
        <v>0.833333333333333</v>
      </c>
      <c r="O1797" s="0" t="n">
        <f aca="false">IF(AND(ISNUMBER($BW1797),ISNUMBER($BX1797)),MIN(1,MAX(0,($BX1797-2017+1)/($BX1797-$BW1797+1))),"")</f>
        <v>0.666666666666667</v>
      </c>
      <c r="P1797" s="0" t="n">
        <f aca="false">IF(AND(ISNUMBER($BW1797),ISNUMBER($BX1797)),MIN(1,MAX(0,($BX1797-2018+1)/($BX1797-$BW1797+1))),"")</f>
        <v>0.5</v>
      </c>
      <c r="Q1797" s="0" t="n">
        <f aca="false">IF(AND(ISNUMBER($BW1797),ISNUMBER($BX1797)),MIN(1,MAX(0,($BX1797-2019+1)/($BX1797-$BW1797+1))),"")</f>
        <v>0.333333333333333</v>
      </c>
      <c r="R1797" s="0" t="n">
        <f aca="false">IF(AND(ISNUMBER($BW1797),ISNUMBER($BX1797)),MIN(1,MAX(0,($BX1797-2016+1)/($BX1797-$BW1797+1))),"")</f>
        <v>0.833333333333333</v>
      </c>
      <c r="S1797" s="0" t="n">
        <f aca="false">IF($L1797&lt;&gt;"",IF($L1797&gt;=2015.5,1,0),"")</f>
        <v>1</v>
      </c>
      <c r="T1797" s="0" t="n">
        <f aca="false">IF($L1797&lt;&gt;"",IF($L1797&gt;=2016,1,0),"")</f>
        <v>1</v>
      </c>
      <c r="U1797" s="0" t="n">
        <f aca="false">IF(ISNUMBER($BX1797),IF($BX1797&gt;=2016,1,0),"")</f>
        <v>1</v>
      </c>
      <c r="V1797" s="0" t="n">
        <f aca="false">IF(ISNUMBER($BW1797),IF($BW1797&gt;=2016,1,0),"")</f>
        <v>0</v>
      </c>
      <c r="W1797" s="0" t="str">
        <f aca="false">IF(AND(ISNUMBER($BW1797),ISNUMBER($BX1797)),IF($BW1797&gt;=2016,"post-only",IF($BX1797&lt;2016,"pre-only","mixed")),"")</f>
        <v>mixed</v>
      </c>
      <c r="X1797" s="0" t="n">
        <f aca="false">IF(AND(ISNUMBER($BW1797),ISNUMBER($BX1797)),MIN(1,MAX(0,($BX1797-2017+1)/($BX1797-$BW1797+1))),"")</f>
        <v>0.666666666666667</v>
      </c>
      <c r="Y1797" s="0" t="n">
        <f aca="false">IF(AND(ISNUMBER($BW1797),ISNUMBER($BX1797)),MIN(1,MAX(0,($BX1797-2018+1)/($BX1797-$BW1797+1))),"")</f>
        <v>0.5</v>
      </c>
      <c r="Z1797" s="0" t="n">
        <f aca="false">IF(AND(ISNUMBER($BW1797),ISNUMBER($BX1797)),MIN(1,MAX(0,($BX1797-2019+1)/($BX1797-$BW1797+1))),"")</f>
        <v>0.333333333333333</v>
      </c>
      <c r="AA1797" s="0" t="n">
        <f aca="false">IF(ISNUMBER($BX1797),IF($BX1797&gt;=2017,1,0),"")</f>
        <v>1</v>
      </c>
      <c r="AB1797" s="0" t="n">
        <f aca="false">IF(ISNUMBER($BX1797),IF($BX1797&gt;=2018,1,0),"")</f>
        <v>1</v>
      </c>
      <c r="AC1797" s="0" t="n">
        <f aca="false">IF(ISNUMBER($BX1797),IF($BX1797&gt;=2019,1,0),"")</f>
        <v>1</v>
      </c>
      <c r="AD1797" s="0" t="n">
        <f aca="false">IF($L1797&lt;&gt;"",IF($L1797&gt;2013,1,0),"")</f>
        <v>1</v>
      </c>
      <c r="AE1797" s="0" t="n">
        <f aca="false">IF($L1797&lt;&gt;"",1+IF($L1797&gt;2011,1,0)+IF($L1797&gt;2014,1,0),"")</f>
        <v>3</v>
      </c>
      <c r="AF1797" s="0" t="s">
        <v>747</v>
      </c>
      <c r="AG1797" s="0" t="s">
        <v>88</v>
      </c>
      <c r="AH1797" s="0" t="s">
        <v>89</v>
      </c>
      <c r="AI1797" s="0" t="s">
        <v>90</v>
      </c>
      <c r="AJ1797" s="0" t="s">
        <v>90</v>
      </c>
      <c r="AK1797" s="0" t="str">
        <f aca="false">IF(AND($CF1797&lt;&gt;"",IFERROR(INDEX(subsample_country_map!$B:$B,MATCH($CF1797,subsample_country_map!$A:$A,0)),"")&lt;&gt;""),INDEX(subsample_country_map!$B:$B,MATCH($CF1797,subsample_country_map!$A:$A,0)),INDEX(lookup!$AA:$AA,MATCH($A1797,lookup!$A:$A,0)))</f>
        <v>99_NCE</v>
      </c>
      <c r="AL1797" s="0" t="str">
        <f aca="false">IF(AND($CF1797&lt;&gt;"",IFERROR(INDEX(subsample_country_map!$C:$C,MATCH($CF1797,subsample_country_map!$A:$A,0)),"")&lt;&gt;""),INDEX(subsample_country_map!$C:$C,MATCH($CF1797,subsample_country_map!$A:$A,0)),INDEX(lookup!$AB:$AB,MATCH($A1797,lookup!$A:$A,0)))</f>
        <v>99_NCE</v>
      </c>
      <c r="AM1797" s="0" t="str">
        <f aca="false">IF(AND($CF1797&lt;&gt;"",IFERROR(INDEX(subsample_country_map!$D:$D,MATCH($CF1797,subsample_country_map!$A:$A,0)),"")&lt;&gt;""),INDEX(subsample_country_map!$D:$D,MATCH($CF1797,subsample_country_map!$A:$A,0)),INDEX(lookup!$AC:$AC,MATCH($A1797,lookup!$A:$A,0)))</f>
        <v>99_NCE</v>
      </c>
      <c r="AN1797" s="0" t="str">
        <f aca="false">IF(AND($CF1797&lt;&gt;"",IFERROR(INDEX(subsample_country_map!$E:$E,MATCH($CF1797,subsample_country_map!$A:$A,0)),"")&lt;&gt;""),INDEX(subsample_country_map!$E:$E,MATCH($CF1797,subsample_country_map!$A:$A,0)),INDEX(lookup!$AD:$AD,MATCH($A1797,lookup!$A:$A,0)))</f>
        <v>99_NCE</v>
      </c>
      <c r="AO1797" s="0" t="str">
        <f aca="false">INDEX(lookup!$Y:$Y,MATCH($A1797,lookup!$A:$A,0))</f>
        <v>0_published</v>
      </c>
      <c r="AP1797" s="0" t="str">
        <f aca="false">INDEX(lookup!$Z:$Z,MATCH($A1797,lookup!$A:$A,0))</f>
        <v>1_VHB high</v>
      </c>
      <c r="AQ1797" s="0" t="str">
        <f aca="false">INDEX(lookup!$W:$W,MATCH($A1797,lookup!$A:$A,0))</f>
        <v>1_fin/acc/econ</v>
      </c>
      <c r="AS1797" s="0" t="s">
        <v>91</v>
      </c>
      <c r="AT1797" s="0" t="s">
        <v>397</v>
      </c>
      <c r="AU1797" s="0" t="s">
        <v>93</v>
      </c>
      <c r="AV1797" s="0" t="s">
        <v>1425</v>
      </c>
      <c r="AW1797" s="0" t="s">
        <v>4748</v>
      </c>
      <c r="BA1797" s="0" t="n">
        <v>353</v>
      </c>
      <c r="BB1797" s="0" t="s">
        <v>96</v>
      </c>
      <c r="BC1797" s="0" t="s">
        <v>358</v>
      </c>
      <c r="BD1797" s="0" t="s">
        <v>142</v>
      </c>
      <c r="BE1797" s="0" t="s">
        <v>33</v>
      </c>
      <c r="BF1797" s="0" t="s">
        <v>6293</v>
      </c>
      <c r="BI1797" s="0" t="s">
        <v>763</v>
      </c>
      <c r="BJ1797" s="0" t="s">
        <v>6293</v>
      </c>
      <c r="BK1797" s="0" t="s">
        <v>318</v>
      </c>
      <c r="BL1797" s="0" t="s">
        <v>6352</v>
      </c>
      <c r="BM1797" s="0" t="s">
        <v>6346</v>
      </c>
      <c r="BN1797" s="0" t="s">
        <v>6262</v>
      </c>
      <c r="BO1797" s="0" t="s">
        <v>105</v>
      </c>
      <c r="BP1797" s="0" t="s">
        <v>6258</v>
      </c>
      <c r="BQ1797" s="0" t="s">
        <v>127</v>
      </c>
      <c r="BT1797" s="0" t="n">
        <v>0</v>
      </c>
      <c r="BU1797" s="0" t="s">
        <v>6263</v>
      </c>
      <c r="BW1797" s="0" t="n">
        <v>2015</v>
      </c>
      <c r="BX1797" s="0" t="n">
        <v>2020</v>
      </c>
      <c r="BY1797" s="0" t="s">
        <v>6264</v>
      </c>
      <c r="BZ1797" s="0" t="n">
        <v>2017.5</v>
      </c>
      <c r="CA1797" s="0" t="n">
        <v>0.833333333333333</v>
      </c>
      <c r="CB1797" s="0" t="n">
        <v>1</v>
      </c>
      <c r="CC1797" s="0" t="n">
        <v>1</v>
      </c>
      <c r="CD1797" s="0" t="n">
        <v>0.00760344524346852</v>
      </c>
      <c r="CE1797" s="0" t="n">
        <v>1</v>
      </c>
    </row>
    <row r="1798" customFormat="false" ht="15" hidden="false" customHeight="false" outlineLevel="0" collapsed="false">
      <c r="A1798" s="0" t="s">
        <v>6258</v>
      </c>
      <c r="B1798" s="0" t="n">
        <v>3103</v>
      </c>
      <c r="C1798" s="0" t="n">
        <v>0.141578753454903</v>
      </c>
      <c r="D1798" s="0" t="n">
        <v>110</v>
      </c>
      <c r="E1798" s="0" t="n">
        <f aca="false">IF(ISNUMBER($BA1798),$BA1798,IF(AND(ISNUMBER($D1798),ISNUMBER($BW1798),ISNUMBER($BX1798)),$D1798*($BX1798-$BW1798+1),""))</f>
        <v>110</v>
      </c>
      <c r="H1798" s="0" t="s">
        <v>118</v>
      </c>
      <c r="I1798" s="0" t="s">
        <v>344</v>
      </c>
      <c r="J1798" s="0" t="n">
        <f aca="false">IF($BW1798&lt;&gt;"",$BW1798,"")</f>
        <v>2015</v>
      </c>
      <c r="K1798" s="0" t="n">
        <f aca="false">IF($BX1798&lt;&gt;"",$BX1798,"")</f>
        <v>2020</v>
      </c>
      <c r="L1798" s="0" t="n">
        <f aca="false">IF(AND(ISNUMBER($BW1798),ISNUMBER($BX1798)),($BW1798+$BX1798)/2,"")</f>
        <v>2017.5</v>
      </c>
      <c r="M1798" s="0" t="n">
        <f aca="false">IF($L1798&lt;&gt;"",$L1798,"")</f>
        <v>2017.5</v>
      </c>
      <c r="N1798" s="0" t="n">
        <f aca="false">IF(AND(ISNUMBER($BW1798),ISNUMBER($BX1798)),MIN(1,MAX(0,($BX1798-2016+1)/($BX1798-$BW1798+1))),"")</f>
        <v>0.833333333333333</v>
      </c>
      <c r="O1798" s="0" t="n">
        <f aca="false">IF(AND(ISNUMBER($BW1798),ISNUMBER($BX1798)),MIN(1,MAX(0,($BX1798-2017+1)/($BX1798-$BW1798+1))),"")</f>
        <v>0.666666666666667</v>
      </c>
      <c r="P1798" s="0" t="n">
        <f aca="false">IF(AND(ISNUMBER($BW1798),ISNUMBER($BX1798)),MIN(1,MAX(0,($BX1798-2018+1)/($BX1798-$BW1798+1))),"")</f>
        <v>0.5</v>
      </c>
      <c r="Q1798" s="0" t="n">
        <f aca="false">IF(AND(ISNUMBER($BW1798),ISNUMBER($BX1798)),MIN(1,MAX(0,($BX1798-2019+1)/($BX1798-$BW1798+1))),"")</f>
        <v>0.333333333333333</v>
      </c>
      <c r="R1798" s="0" t="n">
        <f aca="false">IF(AND(ISNUMBER($BW1798),ISNUMBER($BX1798)),MIN(1,MAX(0,($BX1798-2016+1)/($BX1798-$BW1798+1))),"")</f>
        <v>0.833333333333333</v>
      </c>
      <c r="S1798" s="0" t="n">
        <f aca="false">IF($L1798&lt;&gt;"",IF($L1798&gt;=2015.5,1,0),"")</f>
        <v>1</v>
      </c>
      <c r="T1798" s="0" t="n">
        <f aca="false">IF($L1798&lt;&gt;"",IF($L1798&gt;=2016,1,0),"")</f>
        <v>1</v>
      </c>
      <c r="U1798" s="0" t="n">
        <f aca="false">IF(ISNUMBER($BX1798),IF($BX1798&gt;=2016,1,0),"")</f>
        <v>1</v>
      </c>
      <c r="V1798" s="0" t="n">
        <f aca="false">IF(ISNUMBER($BW1798),IF($BW1798&gt;=2016,1,0),"")</f>
        <v>0</v>
      </c>
      <c r="W1798" s="0" t="str">
        <f aca="false">IF(AND(ISNUMBER($BW1798),ISNUMBER($BX1798)),IF($BW1798&gt;=2016,"post-only",IF($BX1798&lt;2016,"pre-only","mixed")),"")</f>
        <v>mixed</v>
      </c>
      <c r="X1798" s="0" t="n">
        <f aca="false">IF(AND(ISNUMBER($BW1798),ISNUMBER($BX1798)),MIN(1,MAX(0,($BX1798-2017+1)/($BX1798-$BW1798+1))),"")</f>
        <v>0.666666666666667</v>
      </c>
      <c r="Y1798" s="0" t="n">
        <f aca="false">IF(AND(ISNUMBER($BW1798),ISNUMBER($BX1798)),MIN(1,MAX(0,($BX1798-2018+1)/($BX1798-$BW1798+1))),"")</f>
        <v>0.5</v>
      </c>
      <c r="Z1798" s="0" t="n">
        <f aca="false">IF(AND(ISNUMBER($BW1798),ISNUMBER($BX1798)),MIN(1,MAX(0,($BX1798-2019+1)/($BX1798-$BW1798+1))),"")</f>
        <v>0.333333333333333</v>
      </c>
      <c r="AA1798" s="0" t="n">
        <f aca="false">IF(ISNUMBER($BX1798),IF($BX1798&gt;=2017,1,0),"")</f>
        <v>1</v>
      </c>
      <c r="AB1798" s="0" t="n">
        <f aca="false">IF(ISNUMBER($BX1798),IF($BX1798&gt;=2018,1,0),"")</f>
        <v>1</v>
      </c>
      <c r="AC1798" s="0" t="n">
        <f aca="false">IF(ISNUMBER($BX1798),IF($BX1798&gt;=2019,1,0),"")</f>
        <v>1</v>
      </c>
      <c r="AD1798" s="0" t="n">
        <f aca="false">IF($L1798&lt;&gt;"",IF($L1798&gt;2013,1,0),"")</f>
        <v>1</v>
      </c>
      <c r="AE1798" s="0" t="n">
        <f aca="false">IF($L1798&lt;&gt;"",1+IF($L1798&gt;2011,1,0)+IF($L1798&gt;2014,1,0),"")</f>
        <v>3</v>
      </c>
      <c r="AF1798" s="0" t="s">
        <v>747</v>
      </c>
      <c r="AG1798" s="0" t="s">
        <v>88</v>
      </c>
      <c r="AH1798" s="0" t="s">
        <v>89</v>
      </c>
      <c r="AI1798" s="0" t="s">
        <v>90</v>
      </c>
      <c r="AJ1798" s="0" t="s">
        <v>90</v>
      </c>
      <c r="AK1798" s="0" t="str">
        <f aca="false">IF(AND($CF1798&lt;&gt;"",IFERROR(INDEX(subsample_country_map!$B:$B,MATCH($CF1798,subsample_country_map!$A:$A,0)),"")&lt;&gt;""),INDEX(subsample_country_map!$B:$B,MATCH($CF1798,subsample_country_map!$A:$A,0)),INDEX(lookup!$AA:$AA,MATCH($A1798,lookup!$A:$A,0)))</f>
        <v>99_NCE</v>
      </c>
      <c r="AL1798" s="0" t="str">
        <f aca="false">IF(AND($CF1798&lt;&gt;"",IFERROR(INDEX(subsample_country_map!$C:$C,MATCH($CF1798,subsample_country_map!$A:$A,0)),"")&lt;&gt;""),INDEX(subsample_country_map!$C:$C,MATCH($CF1798,subsample_country_map!$A:$A,0)),INDEX(lookup!$AB:$AB,MATCH($A1798,lookup!$A:$A,0)))</f>
        <v>99_NCE</v>
      </c>
      <c r="AM1798" s="0" t="str">
        <f aca="false">IF(AND($CF1798&lt;&gt;"",IFERROR(INDEX(subsample_country_map!$D:$D,MATCH($CF1798,subsample_country_map!$A:$A,0)),"")&lt;&gt;""),INDEX(subsample_country_map!$D:$D,MATCH($CF1798,subsample_country_map!$A:$A,0)),INDEX(lookup!$AC:$AC,MATCH($A1798,lookup!$A:$A,0)))</f>
        <v>99_NCE</v>
      </c>
      <c r="AN1798" s="0" t="str">
        <f aca="false">IF(AND($CF1798&lt;&gt;"",IFERROR(INDEX(subsample_country_map!$E:$E,MATCH($CF1798,subsample_country_map!$A:$A,0)),"")&lt;&gt;""),INDEX(subsample_country_map!$E:$E,MATCH($CF1798,subsample_country_map!$A:$A,0)),INDEX(lookup!$AD:$AD,MATCH($A1798,lookup!$A:$A,0)))</f>
        <v>99_NCE</v>
      </c>
      <c r="AO1798" s="0" t="str">
        <f aca="false">INDEX(lookup!$Y:$Y,MATCH($A1798,lookup!$A:$A,0))</f>
        <v>0_published</v>
      </c>
      <c r="AP1798" s="0" t="str">
        <f aca="false">INDEX(lookup!$Z:$Z,MATCH($A1798,lookup!$A:$A,0))</f>
        <v>1_VHB high</v>
      </c>
      <c r="AQ1798" s="0" t="str">
        <f aca="false">INDEX(lookup!$W:$W,MATCH($A1798,lookup!$A:$A,0))</f>
        <v>1_fin/acc/econ</v>
      </c>
      <c r="AS1798" s="0" t="s">
        <v>91</v>
      </c>
      <c r="AT1798" s="0" t="s">
        <v>397</v>
      </c>
      <c r="AU1798" s="0" t="s">
        <v>93</v>
      </c>
      <c r="AV1798" s="0" t="s">
        <v>112</v>
      </c>
      <c r="AW1798" s="0" t="s">
        <v>6270</v>
      </c>
      <c r="BA1798" s="0" t="n">
        <v>110</v>
      </c>
      <c r="BB1798" s="0" t="s">
        <v>96</v>
      </c>
      <c r="BC1798" s="0" t="s">
        <v>358</v>
      </c>
      <c r="BD1798" s="0" t="s">
        <v>142</v>
      </c>
      <c r="BE1798" s="0" t="s">
        <v>33</v>
      </c>
      <c r="BF1798" s="0" t="s">
        <v>2585</v>
      </c>
      <c r="BI1798" s="0" t="s">
        <v>763</v>
      </c>
      <c r="BJ1798" s="0" t="s">
        <v>2585</v>
      </c>
      <c r="BK1798" s="0" t="s">
        <v>318</v>
      </c>
      <c r="BL1798" s="0" t="s">
        <v>6353</v>
      </c>
      <c r="BM1798" s="0" t="s">
        <v>6344</v>
      </c>
      <c r="BN1798" s="0" t="s">
        <v>6262</v>
      </c>
      <c r="BO1798" s="0" t="s">
        <v>105</v>
      </c>
      <c r="BP1798" s="0" t="s">
        <v>6258</v>
      </c>
      <c r="BQ1798" s="0" t="s">
        <v>127</v>
      </c>
      <c r="BT1798" s="0" t="n">
        <v>0</v>
      </c>
      <c r="BU1798" s="0" t="s">
        <v>6263</v>
      </c>
      <c r="BW1798" s="0" t="n">
        <v>2015</v>
      </c>
      <c r="BX1798" s="0" t="n">
        <v>2020</v>
      </c>
      <c r="BY1798" s="0" t="s">
        <v>6264</v>
      </c>
      <c r="BZ1798" s="0" t="n">
        <v>2017.5</v>
      </c>
      <c r="CA1798" s="0" t="n">
        <v>0.833333333333333</v>
      </c>
      <c r="CB1798" s="0" t="n">
        <v>1</v>
      </c>
      <c r="CC1798" s="0" t="n">
        <v>1</v>
      </c>
      <c r="CD1798" s="0" t="n">
        <v>0.142536256222993</v>
      </c>
      <c r="CE1798" s="0" t="n">
        <v>1</v>
      </c>
    </row>
    <row r="1799" customFormat="false" ht="15" hidden="false" customHeight="false" outlineLevel="0" collapsed="false">
      <c r="A1799" s="0" t="s">
        <v>6258</v>
      </c>
      <c r="B1799" s="0" t="n">
        <v>3104</v>
      </c>
      <c r="C1799" s="0" t="n">
        <v>-0.0204270781062589</v>
      </c>
      <c r="D1799" s="0" t="n">
        <v>110</v>
      </c>
      <c r="E1799" s="0" t="n">
        <f aca="false">IF(ISNUMBER($BA1799),$BA1799,IF(AND(ISNUMBER($D1799),ISNUMBER($BW1799),ISNUMBER($BX1799)),$D1799*($BX1799-$BW1799+1),""))</f>
        <v>110</v>
      </c>
      <c r="H1799" s="0" t="s">
        <v>118</v>
      </c>
      <c r="I1799" s="0" t="s">
        <v>344</v>
      </c>
      <c r="J1799" s="0" t="n">
        <f aca="false">IF($BW1799&lt;&gt;"",$BW1799,"")</f>
        <v>2015</v>
      </c>
      <c r="K1799" s="0" t="n">
        <f aca="false">IF($BX1799&lt;&gt;"",$BX1799,"")</f>
        <v>2020</v>
      </c>
      <c r="L1799" s="0" t="n">
        <f aca="false">IF(AND(ISNUMBER($BW1799),ISNUMBER($BX1799)),($BW1799+$BX1799)/2,"")</f>
        <v>2017.5</v>
      </c>
      <c r="M1799" s="0" t="n">
        <f aca="false">IF($L1799&lt;&gt;"",$L1799,"")</f>
        <v>2017.5</v>
      </c>
      <c r="N1799" s="0" t="n">
        <f aca="false">IF(AND(ISNUMBER($BW1799),ISNUMBER($BX1799)),MIN(1,MAX(0,($BX1799-2016+1)/($BX1799-$BW1799+1))),"")</f>
        <v>0.833333333333333</v>
      </c>
      <c r="O1799" s="0" t="n">
        <f aca="false">IF(AND(ISNUMBER($BW1799),ISNUMBER($BX1799)),MIN(1,MAX(0,($BX1799-2017+1)/($BX1799-$BW1799+1))),"")</f>
        <v>0.666666666666667</v>
      </c>
      <c r="P1799" s="0" t="n">
        <f aca="false">IF(AND(ISNUMBER($BW1799),ISNUMBER($BX1799)),MIN(1,MAX(0,($BX1799-2018+1)/($BX1799-$BW1799+1))),"")</f>
        <v>0.5</v>
      </c>
      <c r="Q1799" s="0" t="n">
        <f aca="false">IF(AND(ISNUMBER($BW1799),ISNUMBER($BX1799)),MIN(1,MAX(0,($BX1799-2019+1)/($BX1799-$BW1799+1))),"")</f>
        <v>0.333333333333333</v>
      </c>
      <c r="R1799" s="0" t="n">
        <f aca="false">IF(AND(ISNUMBER($BW1799),ISNUMBER($BX1799)),MIN(1,MAX(0,($BX1799-2016+1)/($BX1799-$BW1799+1))),"")</f>
        <v>0.833333333333333</v>
      </c>
      <c r="S1799" s="0" t="n">
        <f aca="false">IF($L1799&lt;&gt;"",IF($L1799&gt;=2015.5,1,0),"")</f>
        <v>1</v>
      </c>
      <c r="T1799" s="0" t="n">
        <f aca="false">IF($L1799&lt;&gt;"",IF($L1799&gt;=2016,1,0),"")</f>
        <v>1</v>
      </c>
      <c r="U1799" s="0" t="n">
        <f aca="false">IF(ISNUMBER($BX1799),IF($BX1799&gt;=2016,1,0),"")</f>
        <v>1</v>
      </c>
      <c r="V1799" s="0" t="n">
        <f aca="false">IF(ISNUMBER($BW1799),IF($BW1799&gt;=2016,1,0),"")</f>
        <v>0</v>
      </c>
      <c r="W1799" s="0" t="str">
        <f aca="false">IF(AND(ISNUMBER($BW1799),ISNUMBER($BX1799)),IF($BW1799&gt;=2016,"post-only",IF($BX1799&lt;2016,"pre-only","mixed")),"")</f>
        <v>mixed</v>
      </c>
      <c r="X1799" s="0" t="n">
        <f aca="false">IF(AND(ISNUMBER($BW1799),ISNUMBER($BX1799)),MIN(1,MAX(0,($BX1799-2017+1)/($BX1799-$BW1799+1))),"")</f>
        <v>0.666666666666667</v>
      </c>
      <c r="Y1799" s="0" t="n">
        <f aca="false">IF(AND(ISNUMBER($BW1799),ISNUMBER($BX1799)),MIN(1,MAX(0,($BX1799-2018+1)/($BX1799-$BW1799+1))),"")</f>
        <v>0.5</v>
      </c>
      <c r="Z1799" s="0" t="n">
        <f aca="false">IF(AND(ISNUMBER($BW1799),ISNUMBER($BX1799)),MIN(1,MAX(0,($BX1799-2019+1)/($BX1799-$BW1799+1))),"")</f>
        <v>0.333333333333333</v>
      </c>
      <c r="AA1799" s="0" t="n">
        <f aca="false">IF(ISNUMBER($BX1799),IF($BX1799&gt;=2017,1,0),"")</f>
        <v>1</v>
      </c>
      <c r="AB1799" s="0" t="n">
        <f aca="false">IF(ISNUMBER($BX1799),IF($BX1799&gt;=2018,1,0),"")</f>
        <v>1</v>
      </c>
      <c r="AC1799" s="0" t="n">
        <f aca="false">IF(ISNUMBER($BX1799),IF($BX1799&gt;=2019,1,0),"")</f>
        <v>1</v>
      </c>
      <c r="AD1799" s="0" t="n">
        <f aca="false">IF($L1799&lt;&gt;"",IF($L1799&gt;2013,1,0),"")</f>
        <v>1</v>
      </c>
      <c r="AE1799" s="0" t="n">
        <f aca="false">IF($L1799&lt;&gt;"",1+IF($L1799&gt;2011,1,0)+IF($L1799&gt;2014,1,0),"")</f>
        <v>3</v>
      </c>
      <c r="AF1799" s="0" t="s">
        <v>747</v>
      </c>
      <c r="AG1799" s="0" t="s">
        <v>88</v>
      </c>
      <c r="AH1799" s="0" t="s">
        <v>89</v>
      </c>
      <c r="AI1799" s="0" t="s">
        <v>90</v>
      </c>
      <c r="AJ1799" s="0" t="s">
        <v>90</v>
      </c>
      <c r="AK1799" s="0" t="str">
        <f aca="false">IF(AND($CF1799&lt;&gt;"",IFERROR(INDEX(subsample_country_map!$B:$B,MATCH($CF1799,subsample_country_map!$A:$A,0)),"")&lt;&gt;""),INDEX(subsample_country_map!$B:$B,MATCH($CF1799,subsample_country_map!$A:$A,0)),INDEX(lookup!$AA:$AA,MATCH($A1799,lookup!$A:$A,0)))</f>
        <v>99_NCE</v>
      </c>
      <c r="AL1799" s="0" t="str">
        <f aca="false">IF(AND($CF1799&lt;&gt;"",IFERROR(INDEX(subsample_country_map!$C:$C,MATCH($CF1799,subsample_country_map!$A:$A,0)),"")&lt;&gt;""),INDEX(subsample_country_map!$C:$C,MATCH($CF1799,subsample_country_map!$A:$A,0)),INDEX(lookup!$AB:$AB,MATCH($A1799,lookup!$A:$A,0)))</f>
        <v>99_NCE</v>
      </c>
      <c r="AM1799" s="0" t="str">
        <f aca="false">IF(AND($CF1799&lt;&gt;"",IFERROR(INDEX(subsample_country_map!$D:$D,MATCH($CF1799,subsample_country_map!$A:$A,0)),"")&lt;&gt;""),INDEX(subsample_country_map!$D:$D,MATCH($CF1799,subsample_country_map!$A:$A,0)),INDEX(lookup!$AC:$AC,MATCH($A1799,lookup!$A:$A,0)))</f>
        <v>99_NCE</v>
      </c>
      <c r="AN1799" s="0" t="str">
        <f aca="false">IF(AND($CF1799&lt;&gt;"",IFERROR(INDEX(subsample_country_map!$E:$E,MATCH($CF1799,subsample_country_map!$A:$A,0)),"")&lt;&gt;""),INDEX(subsample_country_map!$E:$E,MATCH($CF1799,subsample_country_map!$A:$A,0)),INDEX(lookup!$AD:$AD,MATCH($A1799,lookup!$A:$A,0)))</f>
        <v>99_NCE</v>
      </c>
      <c r="AO1799" s="0" t="str">
        <f aca="false">INDEX(lookup!$Y:$Y,MATCH($A1799,lookup!$A:$A,0))</f>
        <v>0_published</v>
      </c>
      <c r="AP1799" s="0" t="str">
        <f aca="false">INDEX(lookup!$Z:$Z,MATCH($A1799,lookup!$A:$A,0))</f>
        <v>1_VHB high</v>
      </c>
      <c r="AQ1799" s="0" t="str">
        <f aca="false">INDEX(lookup!$W:$W,MATCH($A1799,lookup!$A:$A,0))</f>
        <v>1_fin/acc/econ</v>
      </c>
      <c r="AS1799" s="0" t="s">
        <v>91</v>
      </c>
      <c r="AT1799" s="0" t="s">
        <v>397</v>
      </c>
      <c r="AU1799" s="0" t="s">
        <v>93</v>
      </c>
      <c r="AV1799" s="0" t="s">
        <v>947</v>
      </c>
      <c r="AW1799" s="0" t="s">
        <v>1982</v>
      </c>
      <c r="BA1799" s="0" t="n">
        <v>110</v>
      </c>
      <c r="BB1799" s="0" t="s">
        <v>96</v>
      </c>
      <c r="BC1799" s="0" t="s">
        <v>358</v>
      </c>
      <c r="BD1799" s="0" t="s">
        <v>142</v>
      </c>
      <c r="BE1799" s="0" t="s">
        <v>33</v>
      </c>
      <c r="BF1799" s="0" t="s">
        <v>2585</v>
      </c>
      <c r="BI1799" s="0" t="s">
        <v>763</v>
      </c>
      <c r="BJ1799" s="0" t="s">
        <v>2585</v>
      </c>
      <c r="BK1799" s="0" t="s">
        <v>318</v>
      </c>
      <c r="BL1799" s="0" t="s">
        <v>6354</v>
      </c>
      <c r="BM1799" s="0" t="s">
        <v>6346</v>
      </c>
      <c r="BN1799" s="0" t="s">
        <v>6262</v>
      </c>
      <c r="BO1799" s="0" t="s">
        <v>105</v>
      </c>
      <c r="BP1799" s="0" t="s">
        <v>6258</v>
      </c>
      <c r="BQ1799" s="0" t="s">
        <v>127</v>
      </c>
      <c r="BT1799" s="0" t="n">
        <v>0</v>
      </c>
      <c r="BU1799" s="0" t="s">
        <v>6263</v>
      </c>
      <c r="BW1799" s="0" t="n">
        <v>2015</v>
      </c>
      <c r="BX1799" s="0" t="n">
        <v>2020</v>
      </c>
      <c r="BY1799" s="0" t="s">
        <v>6264</v>
      </c>
      <c r="BZ1799" s="0" t="n">
        <v>2017.5</v>
      </c>
      <c r="CA1799" s="0" t="n">
        <v>0.833333333333333</v>
      </c>
      <c r="CB1799" s="0" t="n">
        <v>1</v>
      </c>
      <c r="CC1799" s="0" t="n">
        <v>1</v>
      </c>
      <c r="CD1799" s="0" t="n">
        <v>-0.0204299199895738</v>
      </c>
      <c r="CE1799" s="0" t="n">
        <v>1</v>
      </c>
    </row>
    <row r="1800" customFormat="false" ht="15" hidden="false" customHeight="false" outlineLevel="0" collapsed="false">
      <c r="A1800" s="0" t="s">
        <v>6258</v>
      </c>
      <c r="B1800" s="0" t="n">
        <v>3105</v>
      </c>
      <c r="C1800" s="0" t="n">
        <v>-0.0148856338852811</v>
      </c>
      <c r="D1800" s="0" t="n">
        <v>282</v>
      </c>
      <c r="E1800" s="0" t="n">
        <f aca="false">IF(ISNUMBER($BA1800),$BA1800,IF(AND(ISNUMBER($D1800),ISNUMBER($BW1800),ISNUMBER($BX1800)),$D1800*($BX1800-$BW1800+1),""))</f>
        <v>282</v>
      </c>
      <c r="H1800" s="0" t="s">
        <v>118</v>
      </c>
      <c r="I1800" s="0" t="s">
        <v>344</v>
      </c>
      <c r="J1800" s="0" t="n">
        <f aca="false">IF($BW1800&lt;&gt;"",$BW1800,"")</f>
        <v>2015</v>
      </c>
      <c r="K1800" s="0" t="n">
        <f aca="false">IF($BX1800&lt;&gt;"",$BX1800,"")</f>
        <v>2020</v>
      </c>
      <c r="L1800" s="0" t="n">
        <f aca="false">IF(AND(ISNUMBER($BW1800),ISNUMBER($BX1800)),($BW1800+$BX1800)/2,"")</f>
        <v>2017.5</v>
      </c>
      <c r="M1800" s="0" t="n">
        <f aca="false">IF($L1800&lt;&gt;"",$L1800,"")</f>
        <v>2017.5</v>
      </c>
      <c r="N1800" s="0" t="n">
        <f aca="false">IF(AND(ISNUMBER($BW1800),ISNUMBER($BX1800)),MIN(1,MAX(0,($BX1800-2016+1)/($BX1800-$BW1800+1))),"")</f>
        <v>0.833333333333333</v>
      </c>
      <c r="O1800" s="0" t="n">
        <f aca="false">IF(AND(ISNUMBER($BW1800),ISNUMBER($BX1800)),MIN(1,MAX(0,($BX1800-2017+1)/($BX1800-$BW1800+1))),"")</f>
        <v>0.666666666666667</v>
      </c>
      <c r="P1800" s="0" t="n">
        <f aca="false">IF(AND(ISNUMBER($BW1800),ISNUMBER($BX1800)),MIN(1,MAX(0,($BX1800-2018+1)/($BX1800-$BW1800+1))),"")</f>
        <v>0.5</v>
      </c>
      <c r="Q1800" s="0" t="n">
        <f aca="false">IF(AND(ISNUMBER($BW1800),ISNUMBER($BX1800)),MIN(1,MAX(0,($BX1800-2019+1)/($BX1800-$BW1800+1))),"")</f>
        <v>0.333333333333333</v>
      </c>
      <c r="R1800" s="0" t="n">
        <f aca="false">IF(AND(ISNUMBER($BW1800),ISNUMBER($BX1800)),MIN(1,MAX(0,($BX1800-2016+1)/($BX1800-$BW1800+1))),"")</f>
        <v>0.833333333333333</v>
      </c>
      <c r="S1800" s="0" t="n">
        <f aca="false">IF($L1800&lt;&gt;"",IF($L1800&gt;=2015.5,1,0),"")</f>
        <v>1</v>
      </c>
      <c r="T1800" s="0" t="n">
        <f aca="false">IF($L1800&lt;&gt;"",IF($L1800&gt;=2016,1,0),"")</f>
        <v>1</v>
      </c>
      <c r="U1800" s="0" t="n">
        <f aca="false">IF(ISNUMBER($BX1800),IF($BX1800&gt;=2016,1,0),"")</f>
        <v>1</v>
      </c>
      <c r="V1800" s="0" t="n">
        <f aca="false">IF(ISNUMBER($BW1800),IF($BW1800&gt;=2016,1,0),"")</f>
        <v>0</v>
      </c>
      <c r="W1800" s="0" t="str">
        <f aca="false">IF(AND(ISNUMBER($BW1800),ISNUMBER($BX1800)),IF($BW1800&gt;=2016,"post-only",IF($BX1800&lt;2016,"pre-only","mixed")),"")</f>
        <v>mixed</v>
      </c>
      <c r="X1800" s="0" t="n">
        <f aca="false">IF(AND(ISNUMBER($BW1800),ISNUMBER($BX1800)),MIN(1,MAX(0,($BX1800-2017+1)/($BX1800-$BW1800+1))),"")</f>
        <v>0.666666666666667</v>
      </c>
      <c r="Y1800" s="0" t="n">
        <f aca="false">IF(AND(ISNUMBER($BW1800),ISNUMBER($BX1800)),MIN(1,MAX(0,($BX1800-2018+1)/($BX1800-$BW1800+1))),"")</f>
        <v>0.5</v>
      </c>
      <c r="Z1800" s="0" t="n">
        <f aca="false">IF(AND(ISNUMBER($BW1800),ISNUMBER($BX1800)),MIN(1,MAX(0,($BX1800-2019+1)/($BX1800-$BW1800+1))),"")</f>
        <v>0.333333333333333</v>
      </c>
      <c r="AA1800" s="0" t="n">
        <f aca="false">IF(ISNUMBER($BX1800),IF($BX1800&gt;=2017,1,0),"")</f>
        <v>1</v>
      </c>
      <c r="AB1800" s="0" t="n">
        <f aca="false">IF(ISNUMBER($BX1800),IF($BX1800&gt;=2018,1,0),"")</f>
        <v>1</v>
      </c>
      <c r="AC1800" s="0" t="n">
        <f aca="false">IF(ISNUMBER($BX1800),IF($BX1800&gt;=2019,1,0),"")</f>
        <v>1</v>
      </c>
      <c r="AD1800" s="0" t="n">
        <f aca="false">IF($L1800&lt;&gt;"",IF($L1800&gt;2013,1,0),"")</f>
        <v>1</v>
      </c>
      <c r="AE1800" s="0" t="n">
        <f aca="false">IF($L1800&lt;&gt;"",1+IF($L1800&gt;2011,1,0)+IF($L1800&gt;2014,1,0),"")</f>
        <v>3</v>
      </c>
      <c r="AF1800" s="0" t="s">
        <v>747</v>
      </c>
      <c r="AG1800" s="0" t="s">
        <v>88</v>
      </c>
      <c r="AH1800" s="0" t="s">
        <v>89</v>
      </c>
      <c r="AI1800" s="0" t="s">
        <v>90</v>
      </c>
      <c r="AJ1800" s="0" t="s">
        <v>90</v>
      </c>
      <c r="AK1800" s="0" t="str">
        <f aca="false">IF(AND($CF1800&lt;&gt;"",IFERROR(INDEX(subsample_country_map!$B:$B,MATCH($CF1800,subsample_country_map!$A:$A,0)),"")&lt;&gt;""),INDEX(subsample_country_map!$B:$B,MATCH($CF1800,subsample_country_map!$A:$A,0)),INDEX(lookup!$AA:$AA,MATCH($A1800,lookup!$A:$A,0)))</f>
        <v>99_NCE</v>
      </c>
      <c r="AL1800" s="0" t="str">
        <f aca="false">IF(AND($CF1800&lt;&gt;"",IFERROR(INDEX(subsample_country_map!$C:$C,MATCH($CF1800,subsample_country_map!$A:$A,0)),"")&lt;&gt;""),INDEX(subsample_country_map!$C:$C,MATCH($CF1800,subsample_country_map!$A:$A,0)),INDEX(lookup!$AB:$AB,MATCH($A1800,lookup!$A:$A,0)))</f>
        <v>99_NCE</v>
      </c>
      <c r="AM1800" s="0" t="str">
        <f aca="false">IF(AND($CF1800&lt;&gt;"",IFERROR(INDEX(subsample_country_map!$D:$D,MATCH($CF1800,subsample_country_map!$A:$A,0)),"")&lt;&gt;""),INDEX(subsample_country_map!$D:$D,MATCH($CF1800,subsample_country_map!$A:$A,0)),INDEX(lookup!$AC:$AC,MATCH($A1800,lookup!$A:$A,0)))</f>
        <v>99_NCE</v>
      </c>
      <c r="AN1800" s="0" t="str">
        <f aca="false">IF(AND($CF1800&lt;&gt;"",IFERROR(INDEX(subsample_country_map!$E:$E,MATCH($CF1800,subsample_country_map!$A:$A,0)),"")&lt;&gt;""),INDEX(subsample_country_map!$E:$E,MATCH($CF1800,subsample_country_map!$A:$A,0)),INDEX(lookup!$AD:$AD,MATCH($A1800,lookup!$A:$A,0)))</f>
        <v>99_NCE</v>
      </c>
      <c r="AO1800" s="0" t="str">
        <f aca="false">INDEX(lookup!$Y:$Y,MATCH($A1800,lookup!$A:$A,0))</f>
        <v>0_published</v>
      </c>
      <c r="AP1800" s="0" t="str">
        <f aca="false">INDEX(lookup!$Z:$Z,MATCH($A1800,lookup!$A:$A,0))</f>
        <v>1_VHB high</v>
      </c>
      <c r="AQ1800" s="0" t="str">
        <f aca="false">INDEX(lookup!$W:$W,MATCH($A1800,lookup!$A:$A,0))</f>
        <v>1_fin/acc/econ</v>
      </c>
      <c r="AS1800" s="0" t="s">
        <v>91</v>
      </c>
      <c r="AT1800" s="0" t="s">
        <v>397</v>
      </c>
      <c r="AU1800" s="0" t="s">
        <v>93</v>
      </c>
      <c r="AV1800" s="0" t="s">
        <v>1042</v>
      </c>
      <c r="AW1800" s="0" t="s">
        <v>4363</v>
      </c>
      <c r="BA1800" s="0" t="n">
        <v>282</v>
      </c>
      <c r="BB1800" s="0" t="s">
        <v>96</v>
      </c>
      <c r="BC1800" s="0" t="s">
        <v>358</v>
      </c>
      <c r="BD1800" s="0" t="s">
        <v>142</v>
      </c>
      <c r="BE1800" s="0" t="s">
        <v>33</v>
      </c>
      <c r="BF1800" s="0" t="s">
        <v>2610</v>
      </c>
      <c r="BI1800" s="0" t="s">
        <v>763</v>
      </c>
      <c r="BJ1800" s="0" t="s">
        <v>2610</v>
      </c>
      <c r="BK1800" s="0" t="s">
        <v>318</v>
      </c>
      <c r="BL1800" s="0" t="s">
        <v>6355</v>
      </c>
      <c r="BM1800" s="0" t="s">
        <v>6344</v>
      </c>
      <c r="BN1800" s="0" t="s">
        <v>6262</v>
      </c>
      <c r="BO1800" s="0" t="s">
        <v>105</v>
      </c>
      <c r="BP1800" s="0" t="s">
        <v>6258</v>
      </c>
      <c r="BQ1800" s="0" t="s">
        <v>127</v>
      </c>
      <c r="BT1800" s="0" t="n">
        <v>0</v>
      </c>
      <c r="BU1800" s="0" t="s">
        <v>6263</v>
      </c>
      <c r="BW1800" s="0" t="n">
        <v>2015</v>
      </c>
      <c r="BX1800" s="0" t="n">
        <v>2020</v>
      </c>
      <c r="BY1800" s="0" t="s">
        <v>6264</v>
      </c>
      <c r="BZ1800" s="0" t="n">
        <v>2017.5</v>
      </c>
      <c r="CA1800" s="0" t="n">
        <v>0.833333333333333</v>
      </c>
      <c r="CB1800" s="0" t="n">
        <v>1</v>
      </c>
      <c r="CC1800" s="0" t="n">
        <v>1</v>
      </c>
      <c r="CD1800" s="0" t="n">
        <v>-0.0148867334947968</v>
      </c>
      <c r="CE1800" s="0" t="n">
        <v>1</v>
      </c>
    </row>
    <row r="1801" customFormat="false" ht="15" hidden="false" customHeight="false" outlineLevel="0" collapsed="false">
      <c r="A1801" s="0" t="s">
        <v>6258</v>
      </c>
      <c r="B1801" s="0" t="n">
        <v>3106</v>
      </c>
      <c r="C1801" s="0" t="n">
        <v>0.0693069306930693</v>
      </c>
      <c r="D1801" s="0" t="n">
        <v>282</v>
      </c>
      <c r="E1801" s="0" t="n">
        <f aca="false">IF(ISNUMBER($BA1801),$BA1801,IF(AND(ISNUMBER($D1801),ISNUMBER($BW1801),ISNUMBER($BX1801)),$D1801*($BX1801-$BW1801+1),""))</f>
        <v>282</v>
      </c>
      <c r="H1801" s="0" t="s">
        <v>118</v>
      </c>
      <c r="I1801" s="0" t="s">
        <v>344</v>
      </c>
      <c r="J1801" s="0" t="n">
        <f aca="false">IF($BW1801&lt;&gt;"",$BW1801,"")</f>
        <v>2015</v>
      </c>
      <c r="K1801" s="0" t="n">
        <f aca="false">IF($BX1801&lt;&gt;"",$BX1801,"")</f>
        <v>2020</v>
      </c>
      <c r="L1801" s="0" t="n">
        <f aca="false">IF(AND(ISNUMBER($BW1801),ISNUMBER($BX1801)),($BW1801+$BX1801)/2,"")</f>
        <v>2017.5</v>
      </c>
      <c r="M1801" s="0" t="n">
        <f aca="false">IF($L1801&lt;&gt;"",$L1801,"")</f>
        <v>2017.5</v>
      </c>
      <c r="N1801" s="0" t="n">
        <f aca="false">IF(AND(ISNUMBER($BW1801),ISNUMBER($BX1801)),MIN(1,MAX(0,($BX1801-2016+1)/($BX1801-$BW1801+1))),"")</f>
        <v>0.833333333333333</v>
      </c>
      <c r="O1801" s="0" t="n">
        <f aca="false">IF(AND(ISNUMBER($BW1801),ISNUMBER($BX1801)),MIN(1,MAX(0,($BX1801-2017+1)/($BX1801-$BW1801+1))),"")</f>
        <v>0.666666666666667</v>
      </c>
      <c r="P1801" s="0" t="n">
        <f aca="false">IF(AND(ISNUMBER($BW1801),ISNUMBER($BX1801)),MIN(1,MAX(0,($BX1801-2018+1)/($BX1801-$BW1801+1))),"")</f>
        <v>0.5</v>
      </c>
      <c r="Q1801" s="0" t="n">
        <f aca="false">IF(AND(ISNUMBER($BW1801),ISNUMBER($BX1801)),MIN(1,MAX(0,($BX1801-2019+1)/($BX1801-$BW1801+1))),"")</f>
        <v>0.333333333333333</v>
      </c>
      <c r="R1801" s="0" t="n">
        <f aca="false">IF(AND(ISNUMBER($BW1801),ISNUMBER($BX1801)),MIN(1,MAX(0,($BX1801-2016+1)/($BX1801-$BW1801+1))),"")</f>
        <v>0.833333333333333</v>
      </c>
      <c r="S1801" s="0" t="n">
        <f aca="false">IF($L1801&lt;&gt;"",IF($L1801&gt;=2015.5,1,0),"")</f>
        <v>1</v>
      </c>
      <c r="T1801" s="0" t="n">
        <f aca="false">IF($L1801&lt;&gt;"",IF($L1801&gt;=2016,1,0),"")</f>
        <v>1</v>
      </c>
      <c r="U1801" s="0" t="n">
        <f aca="false">IF(ISNUMBER($BX1801),IF($BX1801&gt;=2016,1,0),"")</f>
        <v>1</v>
      </c>
      <c r="V1801" s="0" t="n">
        <f aca="false">IF(ISNUMBER($BW1801),IF($BW1801&gt;=2016,1,0),"")</f>
        <v>0</v>
      </c>
      <c r="W1801" s="0" t="str">
        <f aca="false">IF(AND(ISNUMBER($BW1801),ISNUMBER($BX1801)),IF($BW1801&gt;=2016,"post-only",IF($BX1801&lt;2016,"pre-only","mixed")),"")</f>
        <v>mixed</v>
      </c>
      <c r="X1801" s="0" t="n">
        <f aca="false">IF(AND(ISNUMBER($BW1801),ISNUMBER($BX1801)),MIN(1,MAX(0,($BX1801-2017+1)/($BX1801-$BW1801+1))),"")</f>
        <v>0.666666666666667</v>
      </c>
      <c r="Y1801" s="0" t="n">
        <f aca="false">IF(AND(ISNUMBER($BW1801),ISNUMBER($BX1801)),MIN(1,MAX(0,($BX1801-2018+1)/($BX1801-$BW1801+1))),"")</f>
        <v>0.5</v>
      </c>
      <c r="Z1801" s="0" t="n">
        <f aca="false">IF(AND(ISNUMBER($BW1801),ISNUMBER($BX1801)),MIN(1,MAX(0,($BX1801-2019+1)/($BX1801-$BW1801+1))),"")</f>
        <v>0.333333333333333</v>
      </c>
      <c r="AA1801" s="0" t="n">
        <f aca="false">IF(ISNUMBER($BX1801),IF($BX1801&gt;=2017,1,0),"")</f>
        <v>1</v>
      </c>
      <c r="AB1801" s="0" t="n">
        <f aca="false">IF(ISNUMBER($BX1801),IF($BX1801&gt;=2018,1,0),"")</f>
        <v>1</v>
      </c>
      <c r="AC1801" s="0" t="n">
        <f aca="false">IF(ISNUMBER($BX1801),IF($BX1801&gt;=2019,1,0),"")</f>
        <v>1</v>
      </c>
      <c r="AD1801" s="0" t="n">
        <f aca="false">IF($L1801&lt;&gt;"",IF($L1801&gt;2013,1,0),"")</f>
        <v>1</v>
      </c>
      <c r="AE1801" s="0" t="n">
        <f aca="false">IF($L1801&lt;&gt;"",1+IF($L1801&gt;2011,1,0)+IF($L1801&gt;2014,1,0),"")</f>
        <v>3</v>
      </c>
      <c r="AF1801" s="0" t="s">
        <v>747</v>
      </c>
      <c r="AG1801" s="0" t="s">
        <v>88</v>
      </c>
      <c r="AH1801" s="0" t="s">
        <v>89</v>
      </c>
      <c r="AI1801" s="0" t="s">
        <v>90</v>
      </c>
      <c r="AJ1801" s="0" t="s">
        <v>90</v>
      </c>
      <c r="AK1801" s="0" t="str">
        <f aca="false">IF(AND($CF1801&lt;&gt;"",IFERROR(INDEX(subsample_country_map!$B:$B,MATCH($CF1801,subsample_country_map!$A:$A,0)),"")&lt;&gt;""),INDEX(subsample_country_map!$B:$B,MATCH($CF1801,subsample_country_map!$A:$A,0)),INDEX(lookup!$AA:$AA,MATCH($A1801,lookup!$A:$A,0)))</f>
        <v>99_NCE</v>
      </c>
      <c r="AL1801" s="0" t="str">
        <f aca="false">IF(AND($CF1801&lt;&gt;"",IFERROR(INDEX(subsample_country_map!$C:$C,MATCH($CF1801,subsample_country_map!$A:$A,0)),"")&lt;&gt;""),INDEX(subsample_country_map!$C:$C,MATCH($CF1801,subsample_country_map!$A:$A,0)),INDEX(lookup!$AB:$AB,MATCH($A1801,lookup!$A:$A,0)))</f>
        <v>99_NCE</v>
      </c>
      <c r="AM1801" s="0" t="str">
        <f aca="false">IF(AND($CF1801&lt;&gt;"",IFERROR(INDEX(subsample_country_map!$D:$D,MATCH($CF1801,subsample_country_map!$A:$A,0)),"")&lt;&gt;""),INDEX(subsample_country_map!$D:$D,MATCH($CF1801,subsample_country_map!$A:$A,0)),INDEX(lookup!$AC:$AC,MATCH($A1801,lookup!$A:$A,0)))</f>
        <v>99_NCE</v>
      </c>
      <c r="AN1801" s="0" t="str">
        <f aca="false">IF(AND($CF1801&lt;&gt;"",IFERROR(INDEX(subsample_country_map!$E:$E,MATCH($CF1801,subsample_country_map!$A:$A,0)),"")&lt;&gt;""),INDEX(subsample_country_map!$E:$E,MATCH($CF1801,subsample_country_map!$A:$A,0)),INDEX(lookup!$AD:$AD,MATCH($A1801,lookup!$A:$A,0)))</f>
        <v>99_NCE</v>
      </c>
      <c r="AO1801" s="0" t="str">
        <f aca="false">INDEX(lookup!$Y:$Y,MATCH($A1801,lookup!$A:$A,0))</f>
        <v>0_published</v>
      </c>
      <c r="AP1801" s="0" t="str">
        <f aca="false">INDEX(lookup!$Z:$Z,MATCH($A1801,lookup!$A:$A,0))</f>
        <v>1_VHB high</v>
      </c>
      <c r="AQ1801" s="0" t="str">
        <f aca="false">INDEX(lookup!$W:$W,MATCH($A1801,lookup!$A:$A,0))</f>
        <v>1_fin/acc/econ</v>
      </c>
      <c r="AS1801" s="0" t="s">
        <v>91</v>
      </c>
      <c r="AT1801" s="0" t="s">
        <v>397</v>
      </c>
      <c r="AU1801" s="0" t="s">
        <v>93</v>
      </c>
      <c r="AV1801" s="0" t="s">
        <v>1951</v>
      </c>
      <c r="AW1801" s="0" t="s">
        <v>5989</v>
      </c>
      <c r="BA1801" s="0" t="n">
        <v>282</v>
      </c>
      <c r="BB1801" s="0" t="s">
        <v>96</v>
      </c>
      <c r="BC1801" s="0" t="s">
        <v>358</v>
      </c>
      <c r="BD1801" s="0" t="s">
        <v>142</v>
      </c>
      <c r="BE1801" s="0" t="s">
        <v>33</v>
      </c>
      <c r="BF1801" s="0" t="s">
        <v>2610</v>
      </c>
      <c r="BI1801" s="0" t="s">
        <v>763</v>
      </c>
      <c r="BJ1801" s="0" t="s">
        <v>2610</v>
      </c>
      <c r="BK1801" s="0" t="s">
        <v>318</v>
      </c>
      <c r="BL1801" s="0" t="s">
        <v>6356</v>
      </c>
      <c r="BM1801" s="0" t="s">
        <v>6346</v>
      </c>
      <c r="BN1801" s="0" t="s">
        <v>6262</v>
      </c>
      <c r="BO1801" s="0" t="s">
        <v>105</v>
      </c>
      <c r="BP1801" s="0" t="s">
        <v>6258</v>
      </c>
      <c r="BQ1801" s="0" t="s">
        <v>127</v>
      </c>
      <c r="BT1801" s="0" t="n">
        <v>0</v>
      </c>
      <c r="BU1801" s="0" t="s">
        <v>6263</v>
      </c>
      <c r="BW1801" s="0" t="n">
        <v>2015</v>
      </c>
      <c r="BX1801" s="0" t="n">
        <v>2020</v>
      </c>
      <c r="BY1801" s="0" t="s">
        <v>6264</v>
      </c>
      <c r="BZ1801" s="0" t="n">
        <v>2017.5</v>
      </c>
      <c r="CA1801" s="0" t="n">
        <v>0.833333333333333</v>
      </c>
      <c r="CB1801" s="0" t="n">
        <v>1</v>
      </c>
      <c r="CC1801" s="0" t="n">
        <v>1</v>
      </c>
      <c r="CD1801" s="0" t="n">
        <v>0.0694182224271079</v>
      </c>
      <c r="CE1801" s="0" t="n">
        <v>1</v>
      </c>
    </row>
    <row r="1802" customFormat="false" ht="15" hidden="false" customHeight="false" outlineLevel="0" collapsed="false">
      <c r="A1802" s="0" t="s">
        <v>6258</v>
      </c>
      <c r="B1802" s="0" t="n">
        <v>3107</v>
      </c>
      <c r="C1802" s="0" t="n">
        <v>0.078592175912814</v>
      </c>
      <c r="D1802" s="0" t="n">
        <v>219</v>
      </c>
      <c r="E1802" s="0" t="n">
        <f aca="false">IF(ISNUMBER($BA1802),$BA1802,IF(AND(ISNUMBER($D1802),ISNUMBER($BW1802),ISNUMBER($BX1802)),$D1802*($BX1802-$BW1802+1),""))</f>
        <v>219</v>
      </c>
      <c r="H1802" s="0" t="s">
        <v>118</v>
      </c>
      <c r="I1802" s="0" t="s">
        <v>344</v>
      </c>
      <c r="J1802" s="0" t="n">
        <f aca="false">IF($BW1802&lt;&gt;"",$BW1802,"")</f>
        <v>2015</v>
      </c>
      <c r="K1802" s="0" t="n">
        <f aca="false">IF($BX1802&lt;&gt;"",$BX1802,"")</f>
        <v>2020</v>
      </c>
      <c r="L1802" s="0" t="n">
        <f aca="false">IF(AND(ISNUMBER($BW1802),ISNUMBER($BX1802)),($BW1802+$BX1802)/2,"")</f>
        <v>2017.5</v>
      </c>
      <c r="M1802" s="0" t="n">
        <f aca="false">IF($L1802&lt;&gt;"",$L1802,"")</f>
        <v>2017.5</v>
      </c>
      <c r="N1802" s="0" t="n">
        <f aca="false">IF(AND(ISNUMBER($BW1802),ISNUMBER($BX1802)),MIN(1,MAX(0,($BX1802-2016+1)/($BX1802-$BW1802+1))),"")</f>
        <v>0.833333333333333</v>
      </c>
      <c r="O1802" s="0" t="n">
        <f aca="false">IF(AND(ISNUMBER($BW1802),ISNUMBER($BX1802)),MIN(1,MAX(0,($BX1802-2017+1)/($BX1802-$BW1802+1))),"")</f>
        <v>0.666666666666667</v>
      </c>
      <c r="P1802" s="0" t="n">
        <f aca="false">IF(AND(ISNUMBER($BW1802),ISNUMBER($BX1802)),MIN(1,MAX(0,($BX1802-2018+1)/($BX1802-$BW1802+1))),"")</f>
        <v>0.5</v>
      </c>
      <c r="Q1802" s="0" t="n">
        <f aca="false">IF(AND(ISNUMBER($BW1802),ISNUMBER($BX1802)),MIN(1,MAX(0,($BX1802-2019+1)/($BX1802-$BW1802+1))),"")</f>
        <v>0.333333333333333</v>
      </c>
      <c r="R1802" s="0" t="n">
        <f aca="false">IF(AND(ISNUMBER($BW1802),ISNUMBER($BX1802)),MIN(1,MAX(0,($BX1802-2016+1)/($BX1802-$BW1802+1))),"")</f>
        <v>0.833333333333333</v>
      </c>
      <c r="S1802" s="0" t="n">
        <f aca="false">IF($L1802&lt;&gt;"",IF($L1802&gt;=2015.5,1,0),"")</f>
        <v>1</v>
      </c>
      <c r="T1802" s="0" t="n">
        <f aca="false">IF($L1802&lt;&gt;"",IF($L1802&gt;=2016,1,0),"")</f>
        <v>1</v>
      </c>
      <c r="U1802" s="0" t="n">
        <f aca="false">IF(ISNUMBER($BX1802),IF($BX1802&gt;=2016,1,0),"")</f>
        <v>1</v>
      </c>
      <c r="V1802" s="0" t="n">
        <f aca="false">IF(ISNUMBER($BW1802),IF($BW1802&gt;=2016,1,0),"")</f>
        <v>0</v>
      </c>
      <c r="W1802" s="0" t="str">
        <f aca="false">IF(AND(ISNUMBER($BW1802),ISNUMBER($BX1802)),IF($BW1802&gt;=2016,"post-only",IF($BX1802&lt;2016,"pre-only","mixed")),"")</f>
        <v>mixed</v>
      </c>
      <c r="X1802" s="0" t="n">
        <f aca="false">IF(AND(ISNUMBER($BW1802),ISNUMBER($BX1802)),MIN(1,MAX(0,($BX1802-2017+1)/($BX1802-$BW1802+1))),"")</f>
        <v>0.666666666666667</v>
      </c>
      <c r="Y1802" s="0" t="n">
        <f aca="false">IF(AND(ISNUMBER($BW1802),ISNUMBER($BX1802)),MIN(1,MAX(0,($BX1802-2018+1)/($BX1802-$BW1802+1))),"")</f>
        <v>0.5</v>
      </c>
      <c r="Z1802" s="0" t="n">
        <f aca="false">IF(AND(ISNUMBER($BW1802),ISNUMBER($BX1802)),MIN(1,MAX(0,($BX1802-2019+1)/($BX1802-$BW1802+1))),"")</f>
        <v>0.333333333333333</v>
      </c>
      <c r="AA1802" s="0" t="n">
        <f aca="false">IF(ISNUMBER($BX1802),IF($BX1802&gt;=2017,1,0),"")</f>
        <v>1</v>
      </c>
      <c r="AB1802" s="0" t="n">
        <f aca="false">IF(ISNUMBER($BX1802),IF($BX1802&gt;=2018,1,0),"")</f>
        <v>1</v>
      </c>
      <c r="AC1802" s="0" t="n">
        <f aca="false">IF(ISNUMBER($BX1802),IF($BX1802&gt;=2019,1,0),"")</f>
        <v>1</v>
      </c>
      <c r="AD1802" s="0" t="n">
        <f aca="false">IF($L1802&lt;&gt;"",IF($L1802&gt;2013,1,0),"")</f>
        <v>1</v>
      </c>
      <c r="AE1802" s="0" t="n">
        <f aca="false">IF($L1802&lt;&gt;"",1+IF($L1802&gt;2011,1,0)+IF($L1802&gt;2014,1,0),"")</f>
        <v>3</v>
      </c>
      <c r="AF1802" s="0" t="s">
        <v>747</v>
      </c>
      <c r="AG1802" s="0" t="s">
        <v>88</v>
      </c>
      <c r="AH1802" s="0" t="s">
        <v>89</v>
      </c>
      <c r="AI1802" s="0" t="s">
        <v>90</v>
      </c>
      <c r="AJ1802" s="0" t="s">
        <v>90</v>
      </c>
      <c r="AK1802" s="0" t="str">
        <f aca="false">IF(AND($CF1802&lt;&gt;"",IFERROR(INDEX(subsample_country_map!$B:$B,MATCH($CF1802,subsample_country_map!$A:$A,0)),"")&lt;&gt;""),INDEX(subsample_country_map!$B:$B,MATCH($CF1802,subsample_country_map!$A:$A,0)),INDEX(lookup!$AA:$AA,MATCH($A1802,lookup!$A:$A,0)))</f>
        <v>99_NCE</v>
      </c>
      <c r="AL1802" s="0" t="str">
        <f aca="false">IF(AND($CF1802&lt;&gt;"",IFERROR(INDEX(subsample_country_map!$C:$C,MATCH($CF1802,subsample_country_map!$A:$A,0)),"")&lt;&gt;""),INDEX(subsample_country_map!$C:$C,MATCH($CF1802,subsample_country_map!$A:$A,0)),INDEX(lookup!$AB:$AB,MATCH($A1802,lookup!$A:$A,0)))</f>
        <v>99_NCE</v>
      </c>
      <c r="AM1802" s="0" t="str">
        <f aca="false">IF(AND($CF1802&lt;&gt;"",IFERROR(INDEX(subsample_country_map!$D:$D,MATCH($CF1802,subsample_country_map!$A:$A,0)),"")&lt;&gt;""),INDEX(subsample_country_map!$D:$D,MATCH($CF1802,subsample_country_map!$A:$A,0)),INDEX(lookup!$AC:$AC,MATCH($A1802,lookup!$A:$A,0)))</f>
        <v>99_NCE</v>
      </c>
      <c r="AN1802" s="0" t="str">
        <f aca="false">IF(AND($CF1802&lt;&gt;"",IFERROR(INDEX(subsample_country_map!$E:$E,MATCH($CF1802,subsample_country_map!$A:$A,0)),"")&lt;&gt;""),INDEX(subsample_country_map!$E:$E,MATCH($CF1802,subsample_country_map!$A:$A,0)),INDEX(lookup!$AD:$AD,MATCH($A1802,lookup!$A:$A,0)))</f>
        <v>99_NCE</v>
      </c>
      <c r="AO1802" s="0" t="str">
        <f aca="false">INDEX(lookup!$Y:$Y,MATCH($A1802,lookup!$A:$A,0))</f>
        <v>0_published</v>
      </c>
      <c r="AP1802" s="0" t="str">
        <f aca="false">INDEX(lookup!$Z:$Z,MATCH($A1802,lookup!$A:$A,0))</f>
        <v>1_VHB high</v>
      </c>
      <c r="AQ1802" s="0" t="str">
        <f aca="false">INDEX(lookup!$W:$W,MATCH($A1802,lookup!$A:$A,0))</f>
        <v>1_fin/acc/econ</v>
      </c>
      <c r="AS1802" s="0" t="s">
        <v>91</v>
      </c>
      <c r="AT1802" s="0" t="s">
        <v>397</v>
      </c>
      <c r="AU1802" s="0" t="s">
        <v>93</v>
      </c>
      <c r="AV1802" s="0" t="s">
        <v>1951</v>
      </c>
      <c r="AW1802" s="0" t="s">
        <v>5989</v>
      </c>
      <c r="BA1802" s="0" t="n">
        <v>219</v>
      </c>
      <c r="BB1802" s="0" t="s">
        <v>96</v>
      </c>
      <c r="BC1802" s="0" t="s">
        <v>358</v>
      </c>
      <c r="BD1802" s="0" t="s">
        <v>142</v>
      </c>
      <c r="BE1802" s="0" t="s">
        <v>33</v>
      </c>
      <c r="BF1802" s="0" t="s">
        <v>6301</v>
      </c>
      <c r="BI1802" s="0" t="s">
        <v>763</v>
      </c>
      <c r="BJ1802" s="0" t="s">
        <v>6301</v>
      </c>
      <c r="BK1802" s="0" t="s">
        <v>318</v>
      </c>
      <c r="BL1802" s="0" t="s">
        <v>6357</v>
      </c>
      <c r="BM1802" s="0" t="s">
        <v>6344</v>
      </c>
      <c r="BN1802" s="0" t="s">
        <v>6262</v>
      </c>
      <c r="BO1802" s="0" t="s">
        <v>105</v>
      </c>
      <c r="BP1802" s="0" t="s">
        <v>6258</v>
      </c>
      <c r="BQ1802" s="0" t="s">
        <v>127</v>
      </c>
      <c r="BT1802" s="0" t="n">
        <v>0</v>
      </c>
      <c r="BU1802" s="0" t="s">
        <v>6263</v>
      </c>
      <c r="BW1802" s="0" t="n">
        <v>2015</v>
      </c>
      <c r="BX1802" s="0" t="n">
        <v>2020</v>
      </c>
      <c r="BY1802" s="0" t="s">
        <v>6264</v>
      </c>
      <c r="BZ1802" s="0" t="n">
        <v>2017.5</v>
      </c>
      <c r="CA1802" s="0" t="n">
        <v>0.833333333333333</v>
      </c>
      <c r="CB1802" s="0" t="n">
        <v>1</v>
      </c>
      <c r="CC1802" s="0" t="n">
        <v>1</v>
      </c>
      <c r="CD1802" s="0" t="n">
        <v>0.078754592480963</v>
      </c>
      <c r="CE1802" s="0" t="n">
        <v>1</v>
      </c>
    </row>
    <row r="1803" customFormat="false" ht="15" hidden="false" customHeight="false" outlineLevel="0" collapsed="false">
      <c r="A1803" s="0" t="s">
        <v>6258</v>
      </c>
      <c r="B1803" s="0" t="n">
        <v>3108</v>
      </c>
      <c r="C1803" s="0" t="n">
        <v>-0.0796064265046671</v>
      </c>
      <c r="D1803" s="0" t="n">
        <v>219</v>
      </c>
      <c r="E1803" s="0" t="n">
        <f aca="false">IF(ISNUMBER($BA1803),$BA1803,IF(AND(ISNUMBER($D1803),ISNUMBER($BW1803),ISNUMBER($BX1803)),$D1803*($BX1803-$BW1803+1),""))</f>
        <v>219</v>
      </c>
      <c r="H1803" s="0" t="s">
        <v>118</v>
      </c>
      <c r="I1803" s="0" t="s">
        <v>344</v>
      </c>
      <c r="J1803" s="0" t="n">
        <f aca="false">IF($BW1803&lt;&gt;"",$BW1803,"")</f>
        <v>2015</v>
      </c>
      <c r="K1803" s="0" t="n">
        <f aca="false">IF($BX1803&lt;&gt;"",$BX1803,"")</f>
        <v>2020</v>
      </c>
      <c r="L1803" s="0" t="n">
        <f aca="false">IF(AND(ISNUMBER($BW1803),ISNUMBER($BX1803)),($BW1803+$BX1803)/2,"")</f>
        <v>2017.5</v>
      </c>
      <c r="M1803" s="0" t="n">
        <f aca="false">IF($L1803&lt;&gt;"",$L1803,"")</f>
        <v>2017.5</v>
      </c>
      <c r="N1803" s="0" t="n">
        <f aca="false">IF(AND(ISNUMBER($BW1803),ISNUMBER($BX1803)),MIN(1,MAX(0,($BX1803-2016+1)/($BX1803-$BW1803+1))),"")</f>
        <v>0.833333333333333</v>
      </c>
      <c r="O1803" s="0" t="n">
        <f aca="false">IF(AND(ISNUMBER($BW1803),ISNUMBER($BX1803)),MIN(1,MAX(0,($BX1803-2017+1)/($BX1803-$BW1803+1))),"")</f>
        <v>0.666666666666667</v>
      </c>
      <c r="P1803" s="0" t="n">
        <f aca="false">IF(AND(ISNUMBER($BW1803),ISNUMBER($BX1803)),MIN(1,MAX(0,($BX1803-2018+1)/($BX1803-$BW1803+1))),"")</f>
        <v>0.5</v>
      </c>
      <c r="Q1803" s="0" t="n">
        <f aca="false">IF(AND(ISNUMBER($BW1803),ISNUMBER($BX1803)),MIN(1,MAX(0,($BX1803-2019+1)/($BX1803-$BW1803+1))),"")</f>
        <v>0.333333333333333</v>
      </c>
      <c r="R1803" s="0" t="n">
        <f aca="false">IF(AND(ISNUMBER($BW1803),ISNUMBER($BX1803)),MIN(1,MAX(0,($BX1803-2016+1)/($BX1803-$BW1803+1))),"")</f>
        <v>0.833333333333333</v>
      </c>
      <c r="S1803" s="0" t="n">
        <f aca="false">IF($L1803&lt;&gt;"",IF($L1803&gt;=2015.5,1,0),"")</f>
        <v>1</v>
      </c>
      <c r="T1803" s="0" t="n">
        <f aca="false">IF($L1803&lt;&gt;"",IF($L1803&gt;=2016,1,0),"")</f>
        <v>1</v>
      </c>
      <c r="U1803" s="0" t="n">
        <f aca="false">IF(ISNUMBER($BX1803),IF($BX1803&gt;=2016,1,0),"")</f>
        <v>1</v>
      </c>
      <c r="V1803" s="0" t="n">
        <f aca="false">IF(ISNUMBER($BW1803),IF($BW1803&gt;=2016,1,0),"")</f>
        <v>0</v>
      </c>
      <c r="W1803" s="0" t="str">
        <f aca="false">IF(AND(ISNUMBER($BW1803),ISNUMBER($BX1803)),IF($BW1803&gt;=2016,"post-only",IF($BX1803&lt;2016,"pre-only","mixed")),"")</f>
        <v>mixed</v>
      </c>
      <c r="X1803" s="0" t="n">
        <f aca="false">IF(AND(ISNUMBER($BW1803),ISNUMBER($BX1803)),MIN(1,MAX(0,($BX1803-2017+1)/($BX1803-$BW1803+1))),"")</f>
        <v>0.666666666666667</v>
      </c>
      <c r="Y1803" s="0" t="n">
        <f aca="false">IF(AND(ISNUMBER($BW1803),ISNUMBER($BX1803)),MIN(1,MAX(0,($BX1803-2018+1)/($BX1803-$BW1803+1))),"")</f>
        <v>0.5</v>
      </c>
      <c r="Z1803" s="0" t="n">
        <f aca="false">IF(AND(ISNUMBER($BW1803),ISNUMBER($BX1803)),MIN(1,MAX(0,($BX1803-2019+1)/($BX1803-$BW1803+1))),"")</f>
        <v>0.333333333333333</v>
      </c>
      <c r="AA1803" s="0" t="n">
        <f aca="false">IF(ISNUMBER($BX1803),IF($BX1803&gt;=2017,1,0),"")</f>
        <v>1</v>
      </c>
      <c r="AB1803" s="0" t="n">
        <f aca="false">IF(ISNUMBER($BX1803),IF($BX1803&gt;=2018,1,0),"")</f>
        <v>1</v>
      </c>
      <c r="AC1803" s="0" t="n">
        <f aca="false">IF(ISNUMBER($BX1803),IF($BX1803&gt;=2019,1,0),"")</f>
        <v>1</v>
      </c>
      <c r="AD1803" s="0" t="n">
        <f aca="false">IF($L1803&lt;&gt;"",IF($L1803&gt;2013,1,0),"")</f>
        <v>1</v>
      </c>
      <c r="AE1803" s="0" t="n">
        <f aca="false">IF($L1803&lt;&gt;"",1+IF($L1803&gt;2011,1,0)+IF($L1803&gt;2014,1,0),"")</f>
        <v>3</v>
      </c>
      <c r="AF1803" s="0" t="s">
        <v>747</v>
      </c>
      <c r="AG1803" s="0" t="s">
        <v>88</v>
      </c>
      <c r="AH1803" s="0" t="s">
        <v>89</v>
      </c>
      <c r="AI1803" s="0" t="s">
        <v>90</v>
      </c>
      <c r="AJ1803" s="0" t="s">
        <v>90</v>
      </c>
      <c r="AK1803" s="0" t="str">
        <f aca="false">IF(AND($CF1803&lt;&gt;"",IFERROR(INDEX(subsample_country_map!$B:$B,MATCH($CF1803,subsample_country_map!$A:$A,0)),"")&lt;&gt;""),INDEX(subsample_country_map!$B:$B,MATCH($CF1803,subsample_country_map!$A:$A,0)),INDEX(lookup!$AA:$AA,MATCH($A1803,lookup!$A:$A,0)))</f>
        <v>99_NCE</v>
      </c>
      <c r="AL1803" s="0" t="str">
        <f aca="false">IF(AND($CF1803&lt;&gt;"",IFERROR(INDEX(subsample_country_map!$C:$C,MATCH($CF1803,subsample_country_map!$A:$A,0)),"")&lt;&gt;""),INDEX(subsample_country_map!$C:$C,MATCH($CF1803,subsample_country_map!$A:$A,0)),INDEX(lookup!$AB:$AB,MATCH($A1803,lookup!$A:$A,0)))</f>
        <v>99_NCE</v>
      </c>
      <c r="AM1803" s="0" t="str">
        <f aca="false">IF(AND($CF1803&lt;&gt;"",IFERROR(INDEX(subsample_country_map!$D:$D,MATCH($CF1803,subsample_country_map!$A:$A,0)),"")&lt;&gt;""),INDEX(subsample_country_map!$D:$D,MATCH($CF1803,subsample_country_map!$A:$A,0)),INDEX(lookup!$AC:$AC,MATCH($A1803,lookup!$A:$A,0)))</f>
        <v>99_NCE</v>
      </c>
      <c r="AN1803" s="0" t="str">
        <f aca="false">IF(AND($CF1803&lt;&gt;"",IFERROR(INDEX(subsample_country_map!$E:$E,MATCH($CF1803,subsample_country_map!$A:$A,0)),"")&lt;&gt;""),INDEX(subsample_country_map!$E:$E,MATCH($CF1803,subsample_country_map!$A:$A,0)),INDEX(lookup!$AD:$AD,MATCH($A1803,lookup!$A:$A,0)))</f>
        <v>99_NCE</v>
      </c>
      <c r="AO1803" s="0" t="str">
        <f aca="false">INDEX(lookup!$Y:$Y,MATCH($A1803,lookup!$A:$A,0))</f>
        <v>0_published</v>
      </c>
      <c r="AP1803" s="0" t="str">
        <f aca="false">INDEX(lookup!$Z:$Z,MATCH($A1803,lookup!$A:$A,0))</f>
        <v>1_VHB high</v>
      </c>
      <c r="AQ1803" s="0" t="str">
        <f aca="false">INDEX(lookup!$W:$W,MATCH($A1803,lookup!$A:$A,0))</f>
        <v>1_fin/acc/econ</v>
      </c>
      <c r="AS1803" s="0" t="s">
        <v>91</v>
      </c>
      <c r="AT1803" s="0" t="s">
        <v>397</v>
      </c>
      <c r="AU1803" s="0" t="s">
        <v>93</v>
      </c>
      <c r="AV1803" s="0" t="s">
        <v>4741</v>
      </c>
      <c r="AW1803" s="0" t="s">
        <v>1418</v>
      </c>
      <c r="BA1803" s="0" t="n">
        <v>219</v>
      </c>
      <c r="BB1803" s="0" t="s">
        <v>96</v>
      </c>
      <c r="BC1803" s="0" t="s">
        <v>358</v>
      </c>
      <c r="BD1803" s="0" t="s">
        <v>142</v>
      </c>
      <c r="BE1803" s="0" t="s">
        <v>33</v>
      </c>
      <c r="BF1803" s="0" t="s">
        <v>6301</v>
      </c>
      <c r="BI1803" s="0" t="s">
        <v>763</v>
      </c>
      <c r="BJ1803" s="0" t="s">
        <v>6301</v>
      </c>
      <c r="BK1803" s="0" t="s">
        <v>318</v>
      </c>
      <c r="BL1803" s="0" t="s">
        <v>6358</v>
      </c>
      <c r="BM1803" s="0" t="s">
        <v>6346</v>
      </c>
      <c r="BN1803" s="0" t="s">
        <v>6262</v>
      </c>
      <c r="BO1803" s="0" t="s">
        <v>105</v>
      </c>
      <c r="BP1803" s="0" t="s">
        <v>6258</v>
      </c>
      <c r="BQ1803" s="0" t="s">
        <v>127</v>
      </c>
      <c r="BT1803" s="0" t="n">
        <v>0</v>
      </c>
      <c r="BU1803" s="0" t="s">
        <v>6263</v>
      </c>
      <c r="BW1803" s="0" t="n">
        <v>2015</v>
      </c>
      <c r="BX1803" s="0" t="n">
        <v>2020</v>
      </c>
      <c r="BY1803" s="0" t="s">
        <v>6264</v>
      </c>
      <c r="BZ1803" s="0" t="n">
        <v>2017.5</v>
      </c>
      <c r="CA1803" s="0" t="n">
        <v>0.833333333333333</v>
      </c>
      <c r="CB1803" s="0" t="n">
        <v>1</v>
      </c>
      <c r="CC1803" s="0" t="n">
        <v>1</v>
      </c>
      <c r="CD1803" s="0" t="n">
        <v>-0.0797752289783275</v>
      </c>
      <c r="CE1803" s="0" t="n">
        <v>1</v>
      </c>
    </row>
    <row r="1804" customFormat="false" ht="15" hidden="false" customHeight="false" outlineLevel="0" collapsed="false">
      <c r="A1804" s="0" t="s">
        <v>6258</v>
      </c>
      <c r="B1804" s="0" t="n">
        <v>3109</v>
      </c>
      <c r="C1804" s="0" t="n">
        <v>-0.104199437196968</v>
      </c>
      <c r="D1804" s="0" t="n">
        <v>496</v>
      </c>
      <c r="E1804" s="0" t="n">
        <f aca="false">IF(ISNUMBER($BA1804),$BA1804,IF(AND(ISNUMBER($D1804),ISNUMBER($BW1804),ISNUMBER($BX1804)),$D1804*($BX1804-$BW1804+1),""))</f>
        <v>496</v>
      </c>
      <c r="H1804" s="0" t="s">
        <v>118</v>
      </c>
      <c r="I1804" s="0" t="s">
        <v>344</v>
      </c>
      <c r="J1804" s="0" t="n">
        <f aca="false">IF($BW1804&lt;&gt;"",$BW1804,"")</f>
        <v>2015</v>
      </c>
      <c r="K1804" s="0" t="n">
        <f aca="false">IF($BX1804&lt;&gt;"",$BX1804,"")</f>
        <v>2020</v>
      </c>
      <c r="L1804" s="0" t="n">
        <f aca="false">IF(AND(ISNUMBER($BW1804),ISNUMBER($BX1804)),($BW1804+$BX1804)/2,"")</f>
        <v>2017.5</v>
      </c>
      <c r="M1804" s="0" t="n">
        <f aca="false">IF($L1804&lt;&gt;"",$L1804,"")</f>
        <v>2017.5</v>
      </c>
      <c r="N1804" s="0" t="n">
        <f aca="false">IF(AND(ISNUMBER($BW1804),ISNUMBER($BX1804)),MIN(1,MAX(0,($BX1804-2016+1)/($BX1804-$BW1804+1))),"")</f>
        <v>0.833333333333333</v>
      </c>
      <c r="O1804" s="0" t="n">
        <f aca="false">IF(AND(ISNUMBER($BW1804),ISNUMBER($BX1804)),MIN(1,MAX(0,($BX1804-2017+1)/($BX1804-$BW1804+1))),"")</f>
        <v>0.666666666666667</v>
      </c>
      <c r="P1804" s="0" t="n">
        <f aca="false">IF(AND(ISNUMBER($BW1804),ISNUMBER($BX1804)),MIN(1,MAX(0,($BX1804-2018+1)/($BX1804-$BW1804+1))),"")</f>
        <v>0.5</v>
      </c>
      <c r="Q1804" s="0" t="n">
        <f aca="false">IF(AND(ISNUMBER($BW1804),ISNUMBER($BX1804)),MIN(1,MAX(0,($BX1804-2019+1)/($BX1804-$BW1804+1))),"")</f>
        <v>0.333333333333333</v>
      </c>
      <c r="R1804" s="0" t="n">
        <f aca="false">IF(AND(ISNUMBER($BW1804),ISNUMBER($BX1804)),MIN(1,MAX(0,($BX1804-2016+1)/($BX1804-$BW1804+1))),"")</f>
        <v>0.833333333333333</v>
      </c>
      <c r="S1804" s="0" t="n">
        <f aca="false">IF($L1804&lt;&gt;"",IF($L1804&gt;=2015.5,1,0),"")</f>
        <v>1</v>
      </c>
      <c r="T1804" s="0" t="n">
        <f aca="false">IF($L1804&lt;&gt;"",IF($L1804&gt;=2016,1,0),"")</f>
        <v>1</v>
      </c>
      <c r="U1804" s="0" t="n">
        <f aca="false">IF(ISNUMBER($BX1804),IF($BX1804&gt;=2016,1,0),"")</f>
        <v>1</v>
      </c>
      <c r="V1804" s="0" t="n">
        <f aca="false">IF(ISNUMBER($BW1804),IF($BW1804&gt;=2016,1,0),"")</f>
        <v>0</v>
      </c>
      <c r="W1804" s="0" t="str">
        <f aca="false">IF(AND(ISNUMBER($BW1804),ISNUMBER($BX1804)),IF($BW1804&gt;=2016,"post-only",IF($BX1804&lt;2016,"pre-only","mixed")),"")</f>
        <v>mixed</v>
      </c>
      <c r="X1804" s="0" t="n">
        <f aca="false">IF(AND(ISNUMBER($BW1804),ISNUMBER($BX1804)),MIN(1,MAX(0,($BX1804-2017+1)/($BX1804-$BW1804+1))),"")</f>
        <v>0.666666666666667</v>
      </c>
      <c r="Y1804" s="0" t="n">
        <f aca="false">IF(AND(ISNUMBER($BW1804),ISNUMBER($BX1804)),MIN(1,MAX(0,($BX1804-2018+1)/($BX1804-$BW1804+1))),"")</f>
        <v>0.5</v>
      </c>
      <c r="Z1804" s="0" t="n">
        <f aca="false">IF(AND(ISNUMBER($BW1804),ISNUMBER($BX1804)),MIN(1,MAX(0,($BX1804-2019+1)/($BX1804-$BW1804+1))),"")</f>
        <v>0.333333333333333</v>
      </c>
      <c r="AA1804" s="0" t="n">
        <f aca="false">IF(ISNUMBER($BX1804),IF($BX1804&gt;=2017,1,0),"")</f>
        <v>1</v>
      </c>
      <c r="AB1804" s="0" t="n">
        <f aca="false">IF(ISNUMBER($BX1804),IF($BX1804&gt;=2018,1,0),"")</f>
        <v>1</v>
      </c>
      <c r="AC1804" s="0" t="n">
        <f aca="false">IF(ISNUMBER($BX1804),IF($BX1804&gt;=2019,1,0),"")</f>
        <v>1</v>
      </c>
      <c r="AD1804" s="0" t="n">
        <f aca="false">IF($L1804&lt;&gt;"",IF($L1804&gt;2013,1,0),"")</f>
        <v>1</v>
      </c>
      <c r="AE1804" s="0" t="n">
        <f aca="false">IF($L1804&lt;&gt;"",1+IF($L1804&gt;2011,1,0)+IF($L1804&gt;2014,1,0),"")</f>
        <v>3</v>
      </c>
      <c r="AF1804" s="0" t="s">
        <v>747</v>
      </c>
      <c r="AG1804" s="0" t="s">
        <v>88</v>
      </c>
      <c r="AH1804" s="0" t="s">
        <v>89</v>
      </c>
      <c r="AI1804" s="0" t="s">
        <v>90</v>
      </c>
      <c r="AJ1804" s="0" t="s">
        <v>90</v>
      </c>
      <c r="AK1804" s="0" t="str">
        <f aca="false">IF(AND($CF1804&lt;&gt;"",IFERROR(INDEX(subsample_country_map!$B:$B,MATCH($CF1804,subsample_country_map!$A:$A,0)),"")&lt;&gt;""),INDEX(subsample_country_map!$B:$B,MATCH($CF1804,subsample_country_map!$A:$A,0)),INDEX(lookup!$AA:$AA,MATCH($A1804,lookup!$A:$A,0)))</f>
        <v>99_NCE</v>
      </c>
      <c r="AL1804" s="0" t="str">
        <f aca="false">IF(AND($CF1804&lt;&gt;"",IFERROR(INDEX(subsample_country_map!$C:$C,MATCH($CF1804,subsample_country_map!$A:$A,0)),"")&lt;&gt;""),INDEX(subsample_country_map!$C:$C,MATCH($CF1804,subsample_country_map!$A:$A,0)),INDEX(lookup!$AB:$AB,MATCH($A1804,lookup!$A:$A,0)))</f>
        <v>99_NCE</v>
      </c>
      <c r="AM1804" s="0" t="str">
        <f aca="false">IF(AND($CF1804&lt;&gt;"",IFERROR(INDEX(subsample_country_map!$D:$D,MATCH($CF1804,subsample_country_map!$A:$A,0)),"")&lt;&gt;""),INDEX(subsample_country_map!$D:$D,MATCH($CF1804,subsample_country_map!$A:$A,0)),INDEX(lookup!$AC:$AC,MATCH($A1804,lookup!$A:$A,0)))</f>
        <v>99_NCE</v>
      </c>
      <c r="AN1804" s="0" t="str">
        <f aca="false">IF(AND($CF1804&lt;&gt;"",IFERROR(INDEX(subsample_country_map!$E:$E,MATCH($CF1804,subsample_country_map!$A:$A,0)),"")&lt;&gt;""),INDEX(subsample_country_map!$E:$E,MATCH($CF1804,subsample_country_map!$A:$A,0)),INDEX(lookup!$AD:$AD,MATCH($A1804,lookup!$A:$A,0)))</f>
        <v>99_NCE</v>
      </c>
      <c r="AO1804" s="0" t="str">
        <f aca="false">INDEX(lookup!$Y:$Y,MATCH($A1804,lookup!$A:$A,0))</f>
        <v>0_published</v>
      </c>
      <c r="AP1804" s="0" t="str">
        <f aca="false">INDEX(lookup!$Z:$Z,MATCH($A1804,lookup!$A:$A,0))</f>
        <v>1_VHB high</v>
      </c>
      <c r="AQ1804" s="0" t="str">
        <f aca="false">INDEX(lookup!$W:$W,MATCH($A1804,lookup!$A:$A,0))</f>
        <v>1_fin/acc/econ</v>
      </c>
      <c r="AS1804" s="0" t="s">
        <v>91</v>
      </c>
      <c r="AT1804" s="0" t="s">
        <v>397</v>
      </c>
      <c r="AU1804" s="0" t="s">
        <v>93</v>
      </c>
      <c r="AV1804" s="0" t="s">
        <v>4748</v>
      </c>
      <c r="AW1804" s="0" t="s">
        <v>947</v>
      </c>
      <c r="BA1804" s="0" t="n">
        <v>496</v>
      </c>
      <c r="BB1804" s="0" t="s">
        <v>96</v>
      </c>
      <c r="BC1804" s="0" t="s">
        <v>358</v>
      </c>
      <c r="BD1804" s="0" t="s">
        <v>142</v>
      </c>
      <c r="BE1804" s="0" t="s">
        <v>33</v>
      </c>
      <c r="BF1804" s="0" t="s">
        <v>2595</v>
      </c>
      <c r="BI1804" s="0" t="s">
        <v>763</v>
      </c>
      <c r="BJ1804" s="0" t="s">
        <v>2595</v>
      </c>
      <c r="BK1804" s="0" t="s">
        <v>318</v>
      </c>
      <c r="BL1804" s="0" t="s">
        <v>6359</v>
      </c>
      <c r="BM1804" s="0" t="s">
        <v>6344</v>
      </c>
      <c r="BN1804" s="0" t="s">
        <v>6262</v>
      </c>
      <c r="BO1804" s="0" t="s">
        <v>105</v>
      </c>
      <c r="BP1804" s="0" t="s">
        <v>6258</v>
      </c>
      <c r="BQ1804" s="0" t="s">
        <v>127</v>
      </c>
      <c r="BT1804" s="0" t="n">
        <v>0</v>
      </c>
      <c r="BU1804" s="0" t="s">
        <v>6263</v>
      </c>
      <c r="BW1804" s="0" t="n">
        <v>2015</v>
      </c>
      <c r="BX1804" s="0" t="n">
        <v>2020</v>
      </c>
      <c r="BY1804" s="0" t="s">
        <v>6264</v>
      </c>
      <c r="BZ1804" s="0" t="n">
        <v>2017.5</v>
      </c>
      <c r="CA1804" s="0" t="n">
        <v>0.833333333333333</v>
      </c>
      <c r="CB1804" s="0" t="n">
        <v>1</v>
      </c>
      <c r="CC1804" s="0" t="n">
        <v>1</v>
      </c>
      <c r="CD1804" s="0" t="n">
        <v>-0.104579029057585</v>
      </c>
      <c r="CE1804" s="0" t="n">
        <v>1</v>
      </c>
    </row>
    <row r="1805" customFormat="false" ht="15" hidden="false" customHeight="false" outlineLevel="0" collapsed="false">
      <c r="A1805" s="0" t="s">
        <v>6258</v>
      </c>
      <c r="B1805" s="0" t="n">
        <v>3110</v>
      </c>
      <c r="C1805" s="0" t="n">
        <v>0.0894427190999916</v>
      </c>
      <c r="D1805" s="0" t="n">
        <v>496</v>
      </c>
      <c r="E1805" s="0" t="n">
        <f aca="false">IF(ISNUMBER($BA1805),$BA1805,IF(AND(ISNUMBER($D1805),ISNUMBER($BW1805),ISNUMBER($BX1805)),$D1805*($BX1805-$BW1805+1),""))</f>
        <v>496</v>
      </c>
      <c r="H1805" s="0" t="s">
        <v>118</v>
      </c>
      <c r="I1805" s="0" t="s">
        <v>344</v>
      </c>
      <c r="J1805" s="0" t="n">
        <f aca="false">IF($BW1805&lt;&gt;"",$BW1805,"")</f>
        <v>2015</v>
      </c>
      <c r="K1805" s="0" t="n">
        <f aca="false">IF($BX1805&lt;&gt;"",$BX1805,"")</f>
        <v>2020</v>
      </c>
      <c r="L1805" s="0" t="n">
        <f aca="false">IF(AND(ISNUMBER($BW1805),ISNUMBER($BX1805)),($BW1805+$BX1805)/2,"")</f>
        <v>2017.5</v>
      </c>
      <c r="M1805" s="0" t="n">
        <f aca="false">IF($L1805&lt;&gt;"",$L1805,"")</f>
        <v>2017.5</v>
      </c>
      <c r="N1805" s="0" t="n">
        <f aca="false">IF(AND(ISNUMBER($BW1805),ISNUMBER($BX1805)),MIN(1,MAX(0,($BX1805-2016+1)/($BX1805-$BW1805+1))),"")</f>
        <v>0.833333333333333</v>
      </c>
      <c r="O1805" s="0" t="n">
        <f aca="false">IF(AND(ISNUMBER($BW1805),ISNUMBER($BX1805)),MIN(1,MAX(0,($BX1805-2017+1)/($BX1805-$BW1805+1))),"")</f>
        <v>0.666666666666667</v>
      </c>
      <c r="P1805" s="0" t="n">
        <f aca="false">IF(AND(ISNUMBER($BW1805),ISNUMBER($BX1805)),MIN(1,MAX(0,($BX1805-2018+1)/($BX1805-$BW1805+1))),"")</f>
        <v>0.5</v>
      </c>
      <c r="Q1805" s="0" t="n">
        <f aca="false">IF(AND(ISNUMBER($BW1805),ISNUMBER($BX1805)),MIN(1,MAX(0,($BX1805-2019+1)/($BX1805-$BW1805+1))),"")</f>
        <v>0.333333333333333</v>
      </c>
      <c r="R1805" s="0" t="n">
        <f aca="false">IF(AND(ISNUMBER($BW1805),ISNUMBER($BX1805)),MIN(1,MAX(0,($BX1805-2016+1)/($BX1805-$BW1805+1))),"")</f>
        <v>0.833333333333333</v>
      </c>
      <c r="S1805" s="0" t="n">
        <f aca="false">IF($L1805&lt;&gt;"",IF($L1805&gt;=2015.5,1,0),"")</f>
        <v>1</v>
      </c>
      <c r="T1805" s="0" t="n">
        <f aca="false">IF($L1805&lt;&gt;"",IF($L1805&gt;=2016,1,0),"")</f>
        <v>1</v>
      </c>
      <c r="U1805" s="0" t="n">
        <f aca="false">IF(ISNUMBER($BX1805),IF($BX1805&gt;=2016,1,0),"")</f>
        <v>1</v>
      </c>
      <c r="V1805" s="0" t="n">
        <f aca="false">IF(ISNUMBER($BW1805),IF($BW1805&gt;=2016,1,0),"")</f>
        <v>0</v>
      </c>
      <c r="W1805" s="0" t="str">
        <f aca="false">IF(AND(ISNUMBER($BW1805),ISNUMBER($BX1805)),IF($BW1805&gt;=2016,"post-only",IF($BX1805&lt;2016,"pre-only","mixed")),"")</f>
        <v>mixed</v>
      </c>
      <c r="X1805" s="0" t="n">
        <f aca="false">IF(AND(ISNUMBER($BW1805),ISNUMBER($BX1805)),MIN(1,MAX(0,($BX1805-2017+1)/($BX1805-$BW1805+1))),"")</f>
        <v>0.666666666666667</v>
      </c>
      <c r="Y1805" s="0" t="n">
        <f aca="false">IF(AND(ISNUMBER($BW1805),ISNUMBER($BX1805)),MIN(1,MAX(0,($BX1805-2018+1)/($BX1805-$BW1805+1))),"")</f>
        <v>0.5</v>
      </c>
      <c r="Z1805" s="0" t="n">
        <f aca="false">IF(AND(ISNUMBER($BW1805),ISNUMBER($BX1805)),MIN(1,MAX(0,($BX1805-2019+1)/($BX1805-$BW1805+1))),"")</f>
        <v>0.333333333333333</v>
      </c>
      <c r="AA1805" s="0" t="n">
        <f aca="false">IF(ISNUMBER($BX1805),IF($BX1805&gt;=2017,1,0),"")</f>
        <v>1</v>
      </c>
      <c r="AB1805" s="0" t="n">
        <f aca="false">IF(ISNUMBER($BX1805),IF($BX1805&gt;=2018,1,0),"")</f>
        <v>1</v>
      </c>
      <c r="AC1805" s="0" t="n">
        <f aca="false">IF(ISNUMBER($BX1805),IF($BX1805&gt;=2019,1,0),"")</f>
        <v>1</v>
      </c>
      <c r="AD1805" s="0" t="n">
        <f aca="false">IF($L1805&lt;&gt;"",IF($L1805&gt;2013,1,0),"")</f>
        <v>1</v>
      </c>
      <c r="AE1805" s="0" t="n">
        <f aca="false">IF($L1805&lt;&gt;"",1+IF($L1805&gt;2011,1,0)+IF($L1805&gt;2014,1,0),"")</f>
        <v>3</v>
      </c>
      <c r="AF1805" s="0" t="s">
        <v>747</v>
      </c>
      <c r="AG1805" s="0" t="s">
        <v>88</v>
      </c>
      <c r="AH1805" s="0" t="s">
        <v>89</v>
      </c>
      <c r="AI1805" s="0" t="s">
        <v>90</v>
      </c>
      <c r="AJ1805" s="0" t="s">
        <v>90</v>
      </c>
      <c r="AK1805" s="0" t="str">
        <f aca="false">IF(AND($CF1805&lt;&gt;"",IFERROR(INDEX(subsample_country_map!$B:$B,MATCH($CF1805,subsample_country_map!$A:$A,0)),"")&lt;&gt;""),INDEX(subsample_country_map!$B:$B,MATCH($CF1805,subsample_country_map!$A:$A,0)),INDEX(lookup!$AA:$AA,MATCH($A1805,lookup!$A:$A,0)))</f>
        <v>99_NCE</v>
      </c>
      <c r="AL1805" s="0" t="str">
        <f aca="false">IF(AND($CF1805&lt;&gt;"",IFERROR(INDEX(subsample_country_map!$C:$C,MATCH($CF1805,subsample_country_map!$A:$A,0)),"")&lt;&gt;""),INDEX(subsample_country_map!$C:$C,MATCH($CF1805,subsample_country_map!$A:$A,0)),INDEX(lookup!$AB:$AB,MATCH($A1805,lookup!$A:$A,0)))</f>
        <v>99_NCE</v>
      </c>
      <c r="AM1805" s="0" t="str">
        <f aca="false">IF(AND($CF1805&lt;&gt;"",IFERROR(INDEX(subsample_country_map!$D:$D,MATCH($CF1805,subsample_country_map!$A:$A,0)),"")&lt;&gt;""),INDEX(subsample_country_map!$D:$D,MATCH($CF1805,subsample_country_map!$A:$A,0)),INDEX(lookup!$AC:$AC,MATCH($A1805,lookup!$A:$A,0)))</f>
        <v>99_NCE</v>
      </c>
      <c r="AN1805" s="0" t="str">
        <f aca="false">IF(AND($CF1805&lt;&gt;"",IFERROR(INDEX(subsample_country_map!$E:$E,MATCH($CF1805,subsample_country_map!$A:$A,0)),"")&lt;&gt;""),INDEX(subsample_country_map!$E:$E,MATCH($CF1805,subsample_country_map!$A:$A,0)),INDEX(lookup!$AD:$AD,MATCH($A1805,lookup!$A:$A,0)))</f>
        <v>99_NCE</v>
      </c>
      <c r="AO1805" s="0" t="str">
        <f aca="false">INDEX(lookup!$Y:$Y,MATCH($A1805,lookup!$A:$A,0))</f>
        <v>0_published</v>
      </c>
      <c r="AP1805" s="0" t="str">
        <f aca="false">INDEX(lookup!$Z:$Z,MATCH($A1805,lookup!$A:$A,0))</f>
        <v>1_VHB high</v>
      </c>
      <c r="AQ1805" s="0" t="str">
        <f aca="false">INDEX(lookup!$W:$W,MATCH($A1805,lookup!$A:$A,0))</f>
        <v>1_fin/acc/econ</v>
      </c>
      <c r="AS1805" s="0" t="s">
        <v>91</v>
      </c>
      <c r="AT1805" s="0" t="s">
        <v>397</v>
      </c>
      <c r="AU1805" s="0" t="s">
        <v>93</v>
      </c>
      <c r="AV1805" s="0" t="s">
        <v>6284</v>
      </c>
      <c r="AW1805" s="0" t="s">
        <v>6295</v>
      </c>
      <c r="BA1805" s="0" t="n">
        <v>496</v>
      </c>
      <c r="BB1805" s="0" t="s">
        <v>96</v>
      </c>
      <c r="BC1805" s="0" t="s">
        <v>358</v>
      </c>
      <c r="BD1805" s="0" t="s">
        <v>142</v>
      </c>
      <c r="BE1805" s="0" t="s">
        <v>33</v>
      </c>
      <c r="BF1805" s="0" t="s">
        <v>2595</v>
      </c>
      <c r="BI1805" s="0" t="s">
        <v>763</v>
      </c>
      <c r="BJ1805" s="0" t="s">
        <v>2595</v>
      </c>
      <c r="BK1805" s="0" t="s">
        <v>318</v>
      </c>
      <c r="BL1805" s="0" t="s">
        <v>6360</v>
      </c>
      <c r="BM1805" s="0" t="s">
        <v>6346</v>
      </c>
      <c r="BN1805" s="0" t="s">
        <v>6262</v>
      </c>
      <c r="BO1805" s="0" t="s">
        <v>105</v>
      </c>
      <c r="BP1805" s="0" t="s">
        <v>6258</v>
      </c>
      <c r="BQ1805" s="0" t="s">
        <v>127</v>
      </c>
      <c r="BT1805" s="0" t="n">
        <v>0</v>
      </c>
      <c r="BU1805" s="0" t="s">
        <v>6263</v>
      </c>
      <c r="BW1805" s="0" t="n">
        <v>2015</v>
      </c>
      <c r="BX1805" s="0" t="n">
        <v>2020</v>
      </c>
      <c r="BY1805" s="0" t="s">
        <v>6264</v>
      </c>
      <c r="BZ1805" s="0" t="n">
        <v>2017.5</v>
      </c>
      <c r="CA1805" s="0" t="n">
        <v>0.833333333333333</v>
      </c>
      <c r="CB1805" s="0" t="n">
        <v>1</v>
      </c>
      <c r="CC1805" s="0" t="n">
        <v>1</v>
      </c>
      <c r="CD1805" s="0" t="n">
        <v>0.0896823844674667</v>
      </c>
      <c r="CE1805" s="0" t="n">
        <v>1</v>
      </c>
    </row>
    <row r="1806" customFormat="false" ht="15" hidden="false" customHeight="false" outlineLevel="0" collapsed="false">
      <c r="A1806" s="0" t="s">
        <v>6258</v>
      </c>
      <c r="B1806" s="0" t="n">
        <v>3111</v>
      </c>
      <c r="C1806" s="0" t="n">
        <v>-0.0437734699357388</v>
      </c>
      <c r="D1806" s="0" t="n">
        <v>293</v>
      </c>
      <c r="E1806" s="0" t="n">
        <f aca="false">IF(ISNUMBER($BA1806),$BA1806,IF(AND(ISNUMBER($D1806),ISNUMBER($BW1806),ISNUMBER($BX1806)),$D1806*($BX1806-$BW1806+1),""))</f>
        <v>293</v>
      </c>
      <c r="H1806" s="0" t="s">
        <v>118</v>
      </c>
      <c r="I1806" s="0" t="s">
        <v>344</v>
      </c>
      <c r="J1806" s="0" t="n">
        <f aca="false">IF($BW1806&lt;&gt;"",$BW1806,"")</f>
        <v>2015</v>
      </c>
      <c r="K1806" s="0" t="n">
        <f aca="false">IF($BX1806&lt;&gt;"",$BX1806,"")</f>
        <v>2020</v>
      </c>
      <c r="L1806" s="0" t="n">
        <f aca="false">IF(AND(ISNUMBER($BW1806),ISNUMBER($BX1806)),($BW1806+$BX1806)/2,"")</f>
        <v>2017.5</v>
      </c>
      <c r="M1806" s="0" t="n">
        <f aca="false">IF($L1806&lt;&gt;"",$L1806,"")</f>
        <v>2017.5</v>
      </c>
      <c r="N1806" s="0" t="n">
        <f aca="false">IF(AND(ISNUMBER($BW1806),ISNUMBER($BX1806)),MIN(1,MAX(0,($BX1806-2016+1)/($BX1806-$BW1806+1))),"")</f>
        <v>0.833333333333333</v>
      </c>
      <c r="O1806" s="0" t="n">
        <f aca="false">IF(AND(ISNUMBER($BW1806),ISNUMBER($BX1806)),MIN(1,MAX(0,($BX1806-2017+1)/($BX1806-$BW1806+1))),"")</f>
        <v>0.666666666666667</v>
      </c>
      <c r="P1806" s="0" t="n">
        <f aca="false">IF(AND(ISNUMBER($BW1806),ISNUMBER($BX1806)),MIN(1,MAX(0,($BX1806-2018+1)/($BX1806-$BW1806+1))),"")</f>
        <v>0.5</v>
      </c>
      <c r="Q1806" s="0" t="n">
        <f aca="false">IF(AND(ISNUMBER($BW1806),ISNUMBER($BX1806)),MIN(1,MAX(0,($BX1806-2019+1)/($BX1806-$BW1806+1))),"")</f>
        <v>0.333333333333333</v>
      </c>
      <c r="R1806" s="0" t="n">
        <f aca="false">IF(AND(ISNUMBER($BW1806),ISNUMBER($BX1806)),MIN(1,MAX(0,($BX1806-2016+1)/($BX1806-$BW1806+1))),"")</f>
        <v>0.833333333333333</v>
      </c>
      <c r="S1806" s="0" t="n">
        <f aca="false">IF($L1806&lt;&gt;"",IF($L1806&gt;=2015.5,1,0),"")</f>
        <v>1</v>
      </c>
      <c r="T1806" s="0" t="n">
        <f aca="false">IF($L1806&lt;&gt;"",IF($L1806&gt;=2016,1,0),"")</f>
        <v>1</v>
      </c>
      <c r="U1806" s="0" t="n">
        <f aca="false">IF(ISNUMBER($BX1806),IF($BX1806&gt;=2016,1,0),"")</f>
        <v>1</v>
      </c>
      <c r="V1806" s="0" t="n">
        <f aca="false">IF(ISNUMBER($BW1806),IF($BW1806&gt;=2016,1,0),"")</f>
        <v>0</v>
      </c>
      <c r="W1806" s="0" t="str">
        <f aca="false">IF(AND(ISNUMBER($BW1806),ISNUMBER($BX1806)),IF($BW1806&gt;=2016,"post-only",IF($BX1806&lt;2016,"pre-only","mixed")),"")</f>
        <v>mixed</v>
      </c>
      <c r="X1806" s="0" t="n">
        <f aca="false">IF(AND(ISNUMBER($BW1806),ISNUMBER($BX1806)),MIN(1,MAX(0,($BX1806-2017+1)/($BX1806-$BW1806+1))),"")</f>
        <v>0.666666666666667</v>
      </c>
      <c r="Y1806" s="0" t="n">
        <f aca="false">IF(AND(ISNUMBER($BW1806),ISNUMBER($BX1806)),MIN(1,MAX(0,($BX1806-2018+1)/($BX1806-$BW1806+1))),"")</f>
        <v>0.5</v>
      </c>
      <c r="Z1806" s="0" t="n">
        <f aca="false">IF(AND(ISNUMBER($BW1806),ISNUMBER($BX1806)),MIN(1,MAX(0,($BX1806-2019+1)/($BX1806-$BW1806+1))),"")</f>
        <v>0.333333333333333</v>
      </c>
      <c r="AA1806" s="0" t="n">
        <f aca="false">IF(ISNUMBER($BX1806),IF($BX1806&gt;=2017,1,0),"")</f>
        <v>1</v>
      </c>
      <c r="AB1806" s="0" t="n">
        <f aca="false">IF(ISNUMBER($BX1806),IF($BX1806&gt;=2018,1,0),"")</f>
        <v>1</v>
      </c>
      <c r="AC1806" s="0" t="n">
        <f aca="false">IF(ISNUMBER($BX1806),IF($BX1806&gt;=2019,1,0),"")</f>
        <v>1</v>
      </c>
      <c r="AD1806" s="0" t="n">
        <f aca="false">IF($L1806&lt;&gt;"",IF($L1806&gt;2013,1,0),"")</f>
        <v>1</v>
      </c>
      <c r="AE1806" s="0" t="n">
        <f aca="false">IF($L1806&lt;&gt;"",1+IF($L1806&gt;2011,1,0)+IF($L1806&gt;2014,1,0),"")</f>
        <v>3</v>
      </c>
      <c r="AF1806" s="0" t="s">
        <v>747</v>
      </c>
      <c r="AG1806" s="0" t="s">
        <v>88</v>
      </c>
      <c r="AH1806" s="0" t="s">
        <v>89</v>
      </c>
      <c r="AI1806" s="0" t="s">
        <v>90</v>
      </c>
      <c r="AJ1806" s="0" t="s">
        <v>90</v>
      </c>
      <c r="AK1806" s="0" t="str">
        <f aca="false">IF(AND($CF1806&lt;&gt;"",IFERROR(INDEX(subsample_country_map!$B:$B,MATCH($CF1806,subsample_country_map!$A:$A,0)),"")&lt;&gt;""),INDEX(subsample_country_map!$B:$B,MATCH($CF1806,subsample_country_map!$A:$A,0)),INDEX(lookup!$AA:$AA,MATCH($A1806,lookup!$A:$A,0)))</f>
        <v>99_NCE</v>
      </c>
      <c r="AL1806" s="0" t="str">
        <f aca="false">IF(AND($CF1806&lt;&gt;"",IFERROR(INDEX(subsample_country_map!$C:$C,MATCH($CF1806,subsample_country_map!$A:$A,0)),"")&lt;&gt;""),INDEX(subsample_country_map!$C:$C,MATCH($CF1806,subsample_country_map!$A:$A,0)),INDEX(lookup!$AB:$AB,MATCH($A1806,lookup!$A:$A,0)))</f>
        <v>99_NCE</v>
      </c>
      <c r="AM1806" s="0" t="str">
        <f aca="false">IF(AND($CF1806&lt;&gt;"",IFERROR(INDEX(subsample_country_map!$D:$D,MATCH($CF1806,subsample_country_map!$A:$A,0)),"")&lt;&gt;""),INDEX(subsample_country_map!$D:$D,MATCH($CF1806,subsample_country_map!$A:$A,0)),INDEX(lookup!$AC:$AC,MATCH($A1806,lookup!$A:$A,0)))</f>
        <v>99_NCE</v>
      </c>
      <c r="AN1806" s="0" t="str">
        <f aca="false">IF(AND($CF1806&lt;&gt;"",IFERROR(INDEX(subsample_country_map!$E:$E,MATCH($CF1806,subsample_country_map!$A:$A,0)),"")&lt;&gt;""),INDEX(subsample_country_map!$E:$E,MATCH($CF1806,subsample_country_map!$A:$A,0)),INDEX(lookup!$AD:$AD,MATCH($A1806,lookup!$A:$A,0)))</f>
        <v>99_NCE</v>
      </c>
      <c r="AO1806" s="0" t="str">
        <f aca="false">INDEX(lookup!$Y:$Y,MATCH($A1806,lookup!$A:$A,0))</f>
        <v>0_published</v>
      </c>
      <c r="AP1806" s="0" t="str">
        <f aca="false">INDEX(lookup!$Z:$Z,MATCH($A1806,lookup!$A:$A,0))</f>
        <v>1_VHB high</v>
      </c>
      <c r="AQ1806" s="0" t="str">
        <f aca="false">INDEX(lookup!$W:$W,MATCH($A1806,lookup!$A:$A,0))</f>
        <v>1_fin/acc/econ</v>
      </c>
      <c r="AS1806" s="0" t="s">
        <v>91</v>
      </c>
      <c r="AT1806" s="0" t="s">
        <v>397</v>
      </c>
      <c r="AU1806" s="0" t="s">
        <v>93</v>
      </c>
      <c r="AV1806" s="0" t="s">
        <v>947</v>
      </c>
      <c r="AW1806" s="0" t="s">
        <v>4363</v>
      </c>
      <c r="BA1806" s="0" t="n">
        <v>293</v>
      </c>
      <c r="BB1806" s="0" t="s">
        <v>96</v>
      </c>
      <c r="BC1806" s="0" t="s">
        <v>358</v>
      </c>
      <c r="BD1806" s="0" t="s">
        <v>142</v>
      </c>
      <c r="BE1806" s="0" t="s">
        <v>33</v>
      </c>
      <c r="BF1806" s="0" t="s">
        <v>6307</v>
      </c>
      <c r="BI1806" s="0" t="s">
        <v>763</v>
      </c>
      <c r="BJ1806" s="0" t="s">
        <v>6307</v>
      </c>
      <c r="BK1806" s="0" t="s">
        <v>318</v>
      </c>
      <c r="BL1806" s="0" t="s">
        <v>6361</v>
      </c>
      <c r="BM1806" s="0" t="s">
        <v>6344</v>
      </c>
      <c r="BN1806" s="0" t="s">
        <v>6262</v>
      </c>
      <c r="BO1806" s="0" t="s">
        <v>105</v>
      </c>
      <c r="BP1806" s="0" t="s">
        <v>6258</v>
      </c>
      <c r="BQ1806" s="0" t="s">
        <v>127</v>
      </c>
      <c r="BT1806" s="0" t="n">
        <v>0</v>
      </c>
      <c r="BU1806" s="0" t="s">
        <v>6263</v>
      </c>
      <c r="BW1806" s="0" t="n">
        <v>2015</v>
      </c>
      <c r="BX1806" s="0" t="n">
        <v>2020</v>
      </c>
      <c r="BY1806" s="0" t="s">
        <v>6264</v>
      </c>
      <c r="BZ1806" s="0" t="n">
        <v>2017.5</v>
      </c>
      <c r="CA1806" s="0" t="n">
        <v>0.833333333333333</v>
      </c>
      <c r="CB1806" s="0" t="n">
        <v>1</v>
      </c>
      <c r="CC1806" s="0" t="n">
        <v>1</v>
      </c>
      <c r="CD1806" s="0" t="n">
        <v>-0.0438014604811687</v>
      </c>
      <c r="CE1806" s="0" t="n">
        <v>1</v>
      </c>
    </row>
    <row r="1807" customFormat="false" ht="15" hidden="false" customHeight="false" outlineLevel="0" collapsed="false">
      <c r="A1807" s="0" t="s">
        <v>6258</v>
      </c>
      <c r="B1807" s="0" t="n">
        <v>3112</v>
      </c>
      <c r="C1807" s="0" t="n">
        <v>-0.22755204959543</v>
      </c>
      <c r="D1807" s="0" t="n">
        <v>293</v>
      </c>
      <c r="E1807" s="0" t="n">
        <f aca="false">IF(ISNUMBER($BA1807),$BA1807,IF(AND(ISNUMBER($D1807),ISNUMBER($BW1807),ISNUMBER($BX1807)),$D1807*($BX1807-$BW1807+1),""))</f>
        <v>293</v>
      </c>
      <c r="H1807" s="0" t="s">
        <v>118</v>
      </c>
      <c r="I1807" s="0" t="s">
        <v>344</v>
      </c>
      <c r="J1807" s="0" t="n">
        <f aca="false">IF($BW1807&lt;&gt;"",$BW1807,"")</f>
        <v>2015</v>
      </c>
      <c r="K1807" s="0" t="n">
        <f aca="false">IF($BX1807&lt;&gt;"",$BX1807,"")</f>
        <v>2020</v>
      </c>
      <c r="L1807" s="0" t="n">
        <f aca="false">IF(AND(ISNUMBER($BW1807),ISNUMBER($BX1807)),($BW1807+$BX1807)/2,"")</f>
        <v>2017.5</v>
      </c>
      <c r="M1807" s="0" t="n">
        <f aca="false">IF($L1807&lt;&gt;"",$L1807,"")</f>
        <v>2017.5</v>
      </c>
      <c r="N1807" s="0" t="n">
        <f aca="false">IF(AND(ISNUMBER($BW1807),ISNUMBER($BX1807)),MIN(1,MAX(0,($BX1807-2016+1)/($BX1807-$BW1807+1))),"")</f>
        <v>0.833333333333333</v>
      </c>
      <c r="O1807" s="0" t="n">
        <f aca="false">IF(AND(ISNUMBER($BW1807),ISNUMBER($BX1807)),MIN(1,MAX(0,($BX1807-2017+1)/($BX1807-$BW1807+1))),"")</f>
        <v>0.666666666666667</v>
      </c>
      <c r="P1807" s="0" t="n">
        <f aca="false">IF(AND(ISNUMBER($BW1807),ISNUMBER($BX1807)),MIN(1,MAX(0,($BX1807-2018+1)/($BX1807-$BW1807+1))),"")</f>
        <v>0.5</v>
      </c>
      <c r="Q1807" s="0" t="n">
        <f aca="false">IF(AND(ISNUMBER($BW1807),ISNUMBER($BX1807)),MIN(1,MAX(0,($BX1807-2019+1)/($BX1807-$BW1807+1))),"")</f>
        <v>0.333333333333333</v>
      </c>
      <c r="R1807" s="0" t="n">
        <f aca="false">IF(AND(ISNUMBER($BW1807),ISNUMBER($BX1807)),MIN(1,MAX(0,($BX1807-2016+1)/($BX1807-$BW1807+1))),"")</f>
        <v>0.833333333333333</v>
      </c>
      <c r="S1807" s="0" t="n">
        <f aca="false">IF($L1807&lt;&gt;"",IF($L1807&gt;=2015.5,1,0),"")</f>
        <v>1</v>
      </c>
      <c r="T1807" s="0" t="n">
        <f aca="false">IF($L1807&lt;&gt;"",IF($L1807&gt;=2016,1,0),"")</f>
        <v>1</v>
      </c>
      <c r="U1807" s="0" t="n">
        <f aca="false">IF(ISNUMBER($BX1807),IF($BX1807&gt;=2016,1,0),"")</f>
        <v>1</v>
      </c>
      <c r="V1807" s="0" t="n">
        <f aca="false">IF(ISNUMBER($BW1807),IF($BW1807&gt;=2016,1,0),"")</f>
        <v>0</v>
      </c>
      <c r="W1807" s="0" t="str">
        <f aca="false">IF(AND(ISNUMBER($BW1807),ISNUMBER($BX1807)),IF($BW1807&gt;=2016,"post-only",IF($BX1807&lt;2016,"pre-only","mixed")),"")</f>
        <v>mixed</v>
      </c>
      <c r="X1807" s="0" t="n">
        <f aca="false">IF(AND(ISNUMBER($BW1807),ISNUMBER($BX1807)),MIN(1,MAX(0,($BX1807-2017+1)/($BX1807-$BW1807+1))),"")</f>
        <v>0.666666666666667</v>
      </c>
      <c r="Y1807" s="0" t="n">
        <f aca="false">IF(AND(ISNUMBER($BW1807),ISNUMBER($BX1807)),MIN(1,MAX(0,($BX1807-2018+1)/($BX1807-$BW1807+1))),"")</f>
        <v>0.5</v>
      </c>
      <c r="Z1807" s="0" t="n">
        <f aca="false">IF(AND(ISNUMBER($BW1807),ISNUMBER($BX1807)),MIN(1,MAX(0,($BX1807-2019+1)/($BX1807-$BW1807+1))),"")</f>
        <v>0.333333333333333</v>
      </c>
      <c r="AA1807" s="0" t="n">
        <f aca="false">IF(ISNUMBER($BX1807),IF($BX1807&gt;=2017,1,0),"")</f>
        <v>1</v>
      </c>
      <c r="AB1807" s="0" t="n">
        <f aca="false">IF(ISNUMBER($BX1807),IF($BX1807&gt;=2018,1,0),"")</f>
        <v>1</v>
      </c>
      <c r="AC1807" s="0" t="n">
        <f aca="false">IF(ISNUMBER($BX1807),IF($BX1807&gt;=2019,1,0),"")</f>
        <v>1</v>
      </c>
      <c r="AD1807" s="0" t="n">
        <f aca="false">IF($L1807&lt;&gt;"",IF($L1807&gt;2013,1,0),"")</f>
        <v>1</v>
      </c>
      <c r="AE1807" s="0" t="n">
        <f aca="false">IF($L1807&lt;&gt;"",1+IF($L1807&gt;2011,1,0)+IF($L1807&gt;2014,1,0),"")</f>
        <v>3</v>
      </c>
      <c r="AF1807" s="0" t="s">
        <v>747</v>
      </c>
      <c r="AG1807" s="0" t="s">
        <v>88</v>
      </c>
      <c r="AH1807" s="0" t="s">
        <v>89</v>
      </c>
      <c r="AI1807" s="0" t="s">
        <v>90</v>
      </c>
      <c r="AJ1807" s="0" t="s">
        <v>90</v>
      </c>
      <c r="AK1807" s="0" t="str">
        <f aca="false">IF(AND($CF1807&lt;&gt;"",IFERROR(INDEX(subsample_country_map!$B:$B,MATCH($CF1807,subsample_country_map!$A:$A,0)),"")&lt;&gt;""),INDEX(subsample_country_map!$B:$B,MATCH($CF1807,subsample_country_map!$A:$A,0)),INDEX(lookup!$AA:$AA,MATCH($A1807,lookup!$A:$A,0)))</f>
        <v>99_NCE</v>
      </c>
      <c r="AL1807" s="0" t="str">
        <f aca="false">IF(AND($CF1807&lt;&gt;"",IFERROR(INDEX(subsample_country_map!$C:$C,MATCH($CF1807,subsample_country_map!$A:$A,0)),"")&lt;&gt;""),INDEX(subsample_country_map!$C:$C,MATCH($CF1807,subsample_country_map!$A:$A,0)),INDEX(lookup!$AB:$AB,MATCH($A1807,lookup!$A:$A,0)))</f>
        <v>99_NCE</v>
      </c>
      <c r="AM1807" s="0" t="str">
        <f aca="false">IF(AND($CF1807&lt;&gt;"",IFERROR(INDEX(subsample_country_map!$D:$D,MATCH($CF1807,subsample_country_map!$A:$A,0)),"")&lt;&gt;""),INDEX(subsample_country_map!$D:$D,MATCH($CF1807,subsample_country_map!$A:$A,0)),INDEX(lookup!$AC:$AC,MATCH($A1807,lookup!$A:$A,0)))</f>
        <v>99_NCE</v>
      </c>
      <c r="AN1807" s="0" t="str">
        <f aca="false">IF(AND($CF1807&lt;&gt;"",IFERROR(INDEX(subsample_country_map!$E:$E,MATCH($CF1807,subsample_country_map!$A:$A,0)),"")&lt;&gt;""),INDEX(subsample_country_map!$E:$E,MATCH($CF1807,subsample_country_map!$A:$A,0)),INDEX(lookup!$AD:$AD,MATCH($A1807,lookup!$A:$A,0)))</f>
        <v>99_NCE</v>
      </c>
      <c r="AO1807" s="0" t="str">
        <f aca="false">INDEX(lookup!$Y:$Y,MATCH($A1807,lookup!$A:$A,0))</f>
        <v>0_published</v>
      </c>
      <c r="AP1807" s="0" t="str">
        <f aca="false">INDEX(lookup!$Z:$Z,MATCH($A1807,lookup!$A:$A,0))</f>
        <v>1_VHB high</v>
      </c>
      <c r="AQ1807" s="0" t="str">
        <f aca="false">INDEX(lookup!$W:$W,MATCH($A1807,lookup!$A:$A,0))</f>
        <v>1_fin/acc/econ</v>
      </c>
      <c r="AS1807" s="0" t="s">
        <v>91</v>
      </c>
      <c r="AT1807" s="0" t="s">
        <v>397</v>
      </c>
      <c r="AU1807" s="0" t="s">
        <v>93</v>
      </c>
      <c r="AV1807" s="0" t="s">
        <v>3402</v>
      </c>
      <c r="AW1807" s="0" t="s">
        <v>6295</v>
      </c>
      <c r="BA1807" s="0" t="n">
        <v>293</v>
      </c>
      <c r="BB1807" s="0" t="s">
        <v>96</v>
      </c>
      <c r="BC1807" s="0" t="s">
        <v>358</v>
      </c>
      <c r="BD1807" s="0" t="s">
        <v>142</v>
      </c>
      <c r="BE1807" s="0" t="s">
        <v>33</v>
      </c>
      <c r="BF1807" s="0" t="s">
        <v>6307</v>
      </c>
      <c r="BI1807" s="0" t="s">
        <v>763</v>
      </c>
      <c r="BJ1807" s="0" t="s">
        <v>6307</v>
      </c>
      <c r="BK1807" s="0" t="s">
        <v>318</v>
      </c>
      <c r="BL1807" s="0" t="s">
        <v>6362</v>
      </c>
      <c r="BM1807" s="0" t="s">
        <v>6346</v>
      </c>
      <c r="BN1807" s="0" t="s">
        <v>6262</v>
      </c>
      <c r="BO1807" s="0" t="s">
        <v>105</v>
      </c>
      <c r="BP1807" s="0" t="s">
        <v>6258</v>
      </c>
      <c r="BQ1807" s="0" t="s">
        <v>127</v>
      </c>
      <c r="BT1807" s="0" t="n">
        <v>0</v>
      </c>
      <c r="BU1807" s="0" t="s">
        <v>6263</v>
      </c>
      <c r="BW1807" s="0" t="n">
        <v>2015</v>
      </c>
      <c r="BX1807" s="0" t="n">
        <v>2020</v>
      </c>
      <c r="BY1807" s="0" t="s">
        <v>6264</v>
      </c>
      <c r="BZ1807" s="0" t="n">
        <v>2017.5</v>
      </c>
      <c r="CA1807" s="0" t="n">
        <v>0.833333333333333</v>
      </c>
      <c r="CB1807" s="0" t="n">
        <v>1</v>
      </c>
      <c r="CC1807" s="0" t="n">
        <v>1</v>
      </c>
      <c r="CD1807" s="0" t="n">
        <v>-0.231606316656966</v>
      </c>
      <c r="CE1807" s="0" t="n">
        <v>1</v>
      </c>
    </row>
    <row r="1808" customFormat="false" ht="15" hidden="false" customHeight="false" outlineLevel="0" collapsed="false">
      <c r="A1808" s="0" t="s">
        <v>6258</v>
      </c>
      <c r="B1808" s="0" t="n">
        <v>3113</v>
      </c>
      <c r="C1808" s="0" t="n">
        <v>-0.084484642217242</v>
      </c>
      <c r="D1808" s="0" t="n">
        <v>426</v>
      </c>
      <c r="E1808" s="0" t="n">
        <f aca="false">IF(ISNUMBER($BA1808),$BA1808,IF(AND(ISNUMBER($D1808),ISNUMBER($BW1808),ISNUMBER($BX1808)),$D1808*($BX1808-$BW1808+1),""))</f>
        <v>426</v>
      </c>
      <c r="H1808" s="0" t="s">
        <v>118</v>
      </c>
      <c r="I1808" s="0" t="s">
        <v>344</v>
      </c>
      <c r="J1808" s="0" t="n">
        <f aca="false">IF($BW1808&lt;&gt;"",$BW1808,"")</f>
        <v>2015</v>
      </c>
      <c r="K1808" s="0" t="n">
        <f aca="false">IF($BX1808&lt;&gt;"",$BX1808,"")</f>
        <v>2020</v>
      </c>
      <c r="L1808" s="0" t="n">
        <f aca="false">IF(AND(ISNUMBER($BW1808),ISNUMBER($BX1808)),($BW1808+$BX1808)/2,"")</f>
        <v>2017.5</v>
      </c>
      <c r="M1808" s="0" t="n">
        <f aca="false">IF($L1808&lt;&gt;"",$L1808,"")</f>
        <v>2017.5</v>
      </c>
      <c r="N1808" s="0" t="n">
        <f aca="false">IF(AND(ISNUMBER($BW1808),ISNUMBER($BX1808)),MIN(1,MAX(0,($BX1808-2016+1)/($BX1808-$BW1808+1))),"")</f>
        <v>0.833333333333333</v>
      </c>
      <c r="O1808" s="0" t="n">
        <f aca="false">IF(AND(ISNUMBER($BW1808),ISNUMBER($BX1808)),MIN(1,MAX(0,($BX1808-2017+1)/($BX1808-$BW1808+1))),"")</f>
        <v>0.666666666666667</v>
      </c>
      <c r="P1808" s="0" t="n">
        <f aca="false">IF(AND(ISNUMBER($BW1808),ISNUMBER($BX1808)),MIN(1,MAX(0,($BX1808-2018+1)/($BX1808-$BW1808+1))),"")</f>
        <v>0.5</v>
      </c>
      <c r="Q1808" s="0" t="n">
        <f aca="false">IF(AND(ISNUMBER($BW1808),ISNUMBER($BX1808)),MIN(1,MAX(0,($BX1808-2019+1)/($BX1808-$BW1808+1))),"")</f>
        <v>0.333333333333333</v>
      </c>
      <c r="R1808" s="0" t="n">
        <f aca="false">IF(AND(ISNUMBER($BW1808),ISNUMBER($BX1808)),MIN(1,MAX(0,($BX1808-2016+1)/($BX1808-$BW1808+1))),"")</f>
        <v>0.833333333333333</v>
      </c>
      <c r="S1808" s="0" t="n">
        <f aca="false">IF($L1808&lt;&gt;"",IF($L1808&gt;=2015.5,1,0),"")</f>
        <v>1</v>
      </c>
      <c r="T1808" s="0" t="n">
        <f aca="false">IF($L1808&lt;&gt;"",IF($L1808&gt;=2016,1,0),"")</f>
        <v>1</v>
      </c>
      <c r="U1808" s="0" t="n">
        <f aca="false">IF(ISNUMBER($BX1808),IF($BX1808&gt;=2016,1,0),"")</f>
        <v>1</v>
      </c>
      <c r="V1808" s="0" t="n">
        <f aca="false">IF(ISNUMBER($BW1808),IF($BW1808&gt;=2016,1,0),"")</f>
        <v>0</v>
      </c>
      <c r="W1808" s="0" t="str">
        <f aca="false">IF(AND(ISNUMBER($BW1808),ISNUMBER($BX1808)),IF($BW1808&gt;=2016,"post-only",IF($BX1808&lt;2016,"pre-only","mixed")),"")</f>
        <v>mixed</v>
      </c>
      <c r="X1808" s="0" t="n">
        <f aca="false">IF(AND(ISNUMBER($BW1808),ISNUMBER($BX1808)),MIN(1,MAX(0,($BX1808-2017+1)/($BX1808-$BW1808+1))),"")</f>
        <v>0.666666666666667</v>
      </c>
      <c r="Y1808" s="0" t="n">
        <f aca="false">IF(AND(ISNUMBER($BW1808),ISNUMBER($BX1808)),MIN(1,MAX(0,($BX1808-2018+1)/($BX1808-$BW1808+1))),"")</f>
        <v>0.5</v>
      </c>
      <c r="Z1808" s="0" t="n">
        <f aca="false">IF(AND(ISNUMBER($BW1808),ISNUMBER($BX1808)),MIN(1,MAX(0,($BX1808-2019+1)/($BX1808-$BW1808+1))),"")</f>
        <v>0.333333333333333</v>
      </c>
      <c r="AA1808" s="0" t="n">
        <f aca="false">IF(ISNUMBER($BX1808),IF($BX1808&gt;=2017,1,0),"")</f>
        <v>1</v>
      </c>
      <c r="AB1808" s="0" t="n">
        <f aca="false">IF(ISNUMBER($BX1808),IF($BX1808&gt;=2018,1,0),"")</f>
        <v>1</v>
      </c>
      <c r="AC1808" s="0" t="n">
        <f aca="false">IF(ISNUMBER($BX1808),IF($BX1808&gt;=2019,1,0),"")</f>
        <v>1</v>
      </c>
      <c r="AD1808" s="0" t="n">
        <f aca="false">IF($L1808&lt;&gt;"",IF($L1808&gt;2013,1,0),"")</f>
        <v>1</v>
      </c>
      <c r="AE1808" s="0" t="n">
        <f aca="false">IF($L1808&lt;&gt;"",1+IF($L1808&gt;2011,1,0)+IF($L1808&gt;2014,1,0),"")</f>
        <v>3</v>
      </c>
      <c r="AF1808" s="0" t="s">
        <v>747</v>
      </c>
      <c r="AG1808" s="0" t="s">
        <v>88</v>
      </c>
      <c r="AH1808" s="0" t="s">
        <v>89</v>
      </c>
      <c r="AI1808" s="0" t="s">
        <v>90</v>
      </c>
      <c r="AJ1808" s="0" t="s">
        <v>90</v>
      </c>
      <c r="AK1808" s="0" t="str">
        <f aca="false">IF(AND($CF1808&lt;&gt;"",IFERROR(INDEX(subsample_country_map!$B:$B,MATCH($CF1808,subsample_country_map!$A:$A,0)),"")&lt;&gt;""),INDEX(subsample_country_map!$B:$B,MATCH($CF1808,subsample_country_map!$A:$A,0)),INDEX(lookup!$AA:$AA,MATCH($A1808,lookup!$A:$A,0)))</f>
        <v>99_NCE</v>
      </c>
      <c r="AL1808" s="0" t="str">
        <f aca="false">IF(AND($CF1808&lt;&gt;"",IFERROR(INDEX(subsample_country_map!$C:$C,MATCH($CF1808,subsample_country_map!$A:$A,0)),"")&lt;&gt;""),INDEX(subsample_country_map!$C:$C,MATCH($CF1808,subsample_country_map!$A:$A,0)),INDEX(lookup!$AB:$AB,MATCH($A1808,lookup!$A:$A,0)))</f>
        <v>99_NCE</v>
      </c>
      <c r="AM1808" s="0" t="str">
        <f aca="false">IF(AND($CF1808&lt;&gt;"",IFERROR(INDEX(subsample_country_map!$D:$D,MATCH($CF1808,subsample_country_map!$A:$A,0)),"")&lt;&gt;""),INDEX(subsample_country_map!$D:$D,MATCH($CF1808,subsample_country_map!$A:$A,0)),INDEX(lookup!$AC:$AC,MATCH($A1808,lookup!$A:$A,0)))</f>
        <v>99_NCE</v>
      </c>
      <c r="AN1808" s="0" t="str">
        <f aca="false">IF(AND($CF1808&lt;&gt;"",IFERROR(INDEX(subsample_country_map!$E:$E,MATCH($CF1808,subsample_country_map!$A:$A,0)),"")&lt;&gt;""),INDEX(subsample_country_map!$E:$E,MATCH($CF1808,subsample_country_map!$A:$A,0)),INDEX(lookup!$AD:$AD,MATCH($A1808,lookup!$A:$A,0)))</f>
        <v>99_NCE</v>
      </c>
      <c r="AO1808" s="0" t="str">
        <f aca="false">INDEX(lookup!$Y:$Y,MATCH($A1808,lookup!$A:$A,0))</f>
        <v>0_published</v>
      </c>
      <c r="AP1808" s="0" t="str">
        <f aca="false">INDEX(lookup!$Z:$Z,MATCH($A1808,lookup!$A:$A,0))</f>
        <v>1_VHB high</v>
      </c>
      <c r="AQ1808" s="0" t="str">
        <f aca="false">INDEX(lookup!$W:$W,MATCH($A1808,lookup!$A:$A,0))</f>
        <v>1_fin/acc/econ</v>
      </c>
      <c r="AS1808" s="0" t="s">
        <v>91</v>
      </c>
      <c r="AT1808" s="0" t="s">
        <v>397</v>
      </c>
      <c r="AU1808" s="0" t="s">
        <v>93</v>
      </c>
      <c r="AV1808" s="0" t="s">
        <v>4748</v>
      </c>
      <c r="AW1808" s="0" t="s">
        <v>4363</v>
      </c>
      <c r="BA1808" s="0" t="n">
        <v>426</v>
      </c>
      <c r="BB1808" s="0" t="s">
        <v>96</v>
      </c>
      <c r="BC1808" s="0" t="s">
        <v>358</v>
      </c>
      <c r="BD1808" s="0" t="s">
        <v>142</v>
      </c>
      <c r="BE1808" s="0" t="s">
        <v>33</v>
      </c>
      <c r="BF1808" s="0" t="s">
        <v>6311</v>
      </c>
      <c r="BI1808" s="0" t="s">
        <v>763</v>
      </c>
      <c r="BJ1808" s="0" t="s">
        <v>6311</v>
      </c>
      <c r="BK1808" s="0" t="s">
        <v>318</v>
      </c>
      <c r="BL1808" s="0" t="s">
        <v>6363</v>
      </c>
      <c r="BM1808" s="0" t="s">
        <v>6344</v>
      </c>
      <c r="BN1808" s="0" t="s">
        <v>6262</v>
      </c>
      <c r="BO1808" s="0" t="s">
        <v>105</v>
      </c>
      <c r="BP1808" s="0" t="s">
        <v>6258</v>
      </c>
      <c r="BQ1808" s="0" t="s">
        <v>127</v>
      </c>
      <c r="BT1808" s="0" t="n">
        <v>0</v>
      </c>
      <c r="BU1808" s="0" t="s">
        <v>6263</v>
      </c>
      <c r="BW1808" s="0" t="n">
        <v>2015</v>
      </c>
      <c r="BX1808" s="0" t="n">
        <v>2020</v>
      </c>
      <c r="BY1808" s="0" t="s">
        <v>6264</v>
      </c>
      <c r="BZ1808" s="0" t="n">
        <v>2017.5</v>
      </c>
      <c r="CA1808" s="0" t="n">
        <v>0.833333333333333</v>
      </c>
      <c r="CB1808" s="0" t="n">
        <v>1</v>
      </c>
      <c r="CC1808" s="0" t="n">
        <v>1</v>
      </c>
      <c r="CD1808" s="0" t="n">
        <v>-0.0846865148666128</v>
      </c>
      <c r="CE1808" s="0" t="n">
        <v>1</v>
      </c>
    </row>
    <row r="1809" customFormat="false" ht="15" hidden="false" customHeight="false" outlineLevel="0" collapsed="false">
      <c r="A1809" s="0" t="s">
        <v>6258</v>
      </c>
      <c r="B1809" s="0" t="n">
        <v>3114</v>
      </c>
      <c r="C1809" s="0" t="n">
        <v>-0.00807476312777459</v>
      </c>
      <c r="D1809" s="0" t="n">
        <v>426</v>
      </c>
      <c r="E1809" s="0" t="n">
        <f aca="false">IF(ISNUMBER($BA1809),$BA1809,IF(AND(ISNUMBER($D1809),ISNUMBER($BW1809),ISNUMBER($BX1809)),$D1809*($BX1809-$BW1809+1),""))</f>
        <v>426</v>
      </c>
      <c r="H1809" s="0" t="s">
        <v>118</v>
      </c>
      <c r="I1809" s="0" t="s">
        <v>344</v>
      </c>
      <c r="J1809" s="0" t="n">
        <f aca="false">IF($BW1809&lt;&gt;"",$BW1809,"")</f>
        <v>2015</v>
      </c>
      <c r="K1809" s="0" t="n">
        <f aca="false">IF($BX1809&lt;&gt;"",$BX1809,"")</f>
        <v>2020</v>
      </c>
      <c r="L1809" s="0" t="n">
        <f aca="false">IF(AND(ISNUMBER($BW1809),ISNUMBER($BX1809)),($BW1809+$BX1809)/2,"")</f>
        <v>2017.5</v>
      </c>
      <c r="M1809" s="0" t="n">
        <f aca="false">IF($L1809&lt;&gt;"",$L1809,"")</f>
        <v>2017.5</v>
      </c>
      <c r="N1809" s="0" t="n">
        <f aca="false">IF(AND(ISNUMBER($BW1809),ISNUMBER($BX1809)),MIN(1,MAX(0,($BX1809-2016+1)/($BX1809-$BW1809+1))),"")</f>
        <v>0.833333333333333</v>
      </c>
      <c r="O1809" s="0" t="n">
        <f aca="false">IF(AND(ISNUMBER($BW1809),ISNUMBER($BX1809)),MIN(1,MAX(0,($BX1809-2017+1)/($BX1809-$BW1809+1))),"")</f>
        <v>0.666666666666667</v>
      </c>
      <c r="P1809" s="0" t="n">
        <f aca="false">IF(AND(ISNUMBER($BW1809),ISNUMBER($BX1809)),MIN(1,MAX(0,($BX1809-2018+1)/($BX1809-$BW1809+1))),"")</f>
        <v>0.5</v>
      </c>
      <c r="Q1809" s="0" t="n">
        <f aca="false">IF(AND(ISNUMBER($BW1809),ISNUMBER($BX1809)),MIN(1,MAX(0,($BX1809-2019+1)/($BX1809-$BW1809+1))),"")</f>
        <v>0.333333333333333</v>
      </c>
      <c r="R1809" s="0" t="n">
        <f aca="false">IF(AND(ISNUMBER($BW1809),ISNUMBER($BX1809)),MIN(1,MAX(0,($BX1809-2016+1)/($BX1809-$BW1809+1))),"")</f>
        <v>0.833333333333333</v>
      </c>
      <c r="S1809" s="0" t="n">
        <f aca="false">IF($L1809&lt;&gt;"",IF($L1809&gt;=2015.5,1,0),"")</f>
        <v>1</v>
      </c>
      <c r="T1809" s="0" t="n">
        <f aca="false">IF($L1809&lt;&gt;"",IF($L1809&gt;=2016,1,0),"")</f>
        <v>1</v>
      </c>
      <c r="U1809" s="0" t="n">
        <f aca="false">IF(ISNUMBER($BX1809),IF($BX1809&gt;=2016,1,0),"")</f>
        <v>1</v>
      </c>
      <c r="V1809" s="0" t="n">
        <f aca="false">IF(ISNUMBER($BW1809),IF($BW1809&gt;=2016,1,0),"")</f>
        <v>0</v>
      </c>
      <c r="W1809" s="0" t="str">
        <f aca="false">IF(AND(ISNUMBER($BW1809),ISNUMBER($BX1809)),IF($BW1809&gt;=2016,"post-only",IF($BX1809&lt;2016,"pre-only","mixed")),"")</f>
        <v>mixed</v>
      </c>
      <c r="X1809" s="0" t="n">
        <f aca="false">IF(AND(ISNUMBER($BW1809),ISNUMBER($BX1809)),MIN(1,MAX(0,($BX1809-2017+1)/($BX1809-$BW1809+1))),"")</f>
        <v>0.666666666666667</v>
      </c>
      <c r="Y1809" s="0" t="n">
        <f aca="false">IF(AND(ISNUMBER($BW1809),ISNUMBER($BX1809)),MIN(1,MAX(0,($BX1809-2018+1)/($BX1809-$BW1809+1))),"")</f>
        <v>0.5</v>
      </c>
      <c r="Z1809" s="0" t="n">
        <f aca="false">IF(AND(ISNUMBER($BW1809),ISNUMBER($BX1809)),MIN(1,MAX(0,($BX1809-2019+1)/($BX1809-$BW1809+1))),"")</f>
        <v>0.333333333333333</v>
      </c>
      <c r="AA1809" s="0" t="n">
        <f aca="false">IF(ISNUMBER($BX1809),IF($BX1809&gt;=2017,1,0),"")</f>
        <v>1</v>
      </c>
      <c r="AB1809" s="0" t="n">
        <f aca="false">IF(ISNUMBER($BX1809),IF($BX1809&gt;=2018,1,0),"")</f>
        <v>1</v>
      </c>
      <c r="AC1809" s="0" t="n">
        <f aca="false">IF(ISNUMBER($BX1809),IF($BX1809&gt;=2019,1,0),"")</f>
        <v>1</v>
      </c>
      <c r="AD1809" s="0" t="n">
        <f aca="false">IF($L1809&lt;&gt;"",IF($L1809&gt;2013,1,0),"")</f>
        <v>1</v>
      </c>
      <c r="AE1809" s="0" t="n">
        <f aca="false">IF($L1809&lt;&gt;"",1+IF($L1809&gt;2011,1,0)+IF($L1809&gt;2014,1,0),"")</f>
        <v>3</v>
      </c>
      <c r="AF1809" s="0" t="s">
        <v>747</v>
      </c>
      <c r="AG1809" s="0" t="s">
        <v>88</v>
      </c>
      <c r="AH1809" s="0" t="s">
        <v>89</v>
      </c>
      <c r="AI1809" s="0" t="s">
        <v>90</v>
      </c>
      <c r="AJ1809" s="0" t="s">
        <v>90</v>
      </c>
      <c r="AK1809" s="0" t="str">
        <f aca="false">IF(AND($CF1809&lt;&gt;"",IFERROR(INDEX(subsample_country_map!$B:$B,MATCH($CF1809,subsample_country_map!$A:$A,0)),"")&lt;&gt;""),INDEX(subsample_country_map!$B:$B,MATCH($CF1809,subsample_country_map!$A:$A,0)),INDEX(lookup!$AA:$AA,MATCH($A1809,lookup!$A:$A,0)))</f>
        <v>99_NCE</v>
      </c>
      <c r="AL1809" s="0" t="str">
        <f aca="false">IF(AND($CF1809&lt;&gt;"",IFERROR(INDEX(subsample_country_map!$C:$C,MATCH($CF1809,subsample_country_map!$A:$A,0)),"")&lt;&gt;""),INDEX(subsample_country_map!$C:$C,MATCH($CF1809,subsample_country_map!$A:$A,0)),INDEX(lookup!$AB:$AB,MATCH($A1809,lookup!$A:$A,0)))</f>
        <v>99_NCE</v>
      </c>
      <c r="AM1809" s="0" t="str">
        <f aca="false">IF(AND($CF1809&lt;&gt;"",IFERROR(INDEX(subsample_country_map!$D:$D,MATCH($CF1809,subsample_country_map!$A:$A,0)),"")&lt;&gt;""),INDEX(subsample_country_map!$D:$D,MATCH($CF1809,subsample_country_map!$A:$A,0)),INDEX(lookup!$AC:$AC,MATCH($A1809,lookup!$A:$A,0)))</f>
        <v>99_NCE</v>
      </c>
      <c r="AN1809" s="0" t="str">
        <f aca="false">IF(AND($CF1809&lt;&gt;"",IFERROR(INDEX(subsample_country_map!$E:$E,MATCH($CF1809,subsample_country_map!$A:$A,0)),"")&lt;&gt;""),INDEX(subsample_country_map!$E:$E,MATCH($CF1809,subsample_country_map!$A:$A,0)),INDEX(lookup!$AD:$AD,MATCH($A1809,lookup!$A:$A,0)))</f>
        <v>99_NCE</v>
      </c>
      <c r="AO1809" s="0" t="str">
        <f aca="false">INDEX(lookup!$Y:$Y,MATCH($A1809,lookup!$A:$A,0))</f>
        <v>0_published</v>
      </c>
      <c r="AP1809" s="0" t="str">
        <f aca="false">INDEX(lookup!$Z:$Z,MATCH($A1809,lookup!$A:$A,0))</f>
        <v>1_VHB high</v>
      </c>
      <c r="AQ1809" s="0" t="str">
        <f aca="false">INDEX(lookup!$W:$W,MATCH($A1809,lookup!$A:$A,0))</f>
        <v>1_fin/acc/econ</v>
      </c>
      <c r="AS1809" s="0" t="s">
        <v>91</v>
      </c>
      <c r="AT1809" s="0" t="s">
        <v>397</v>
      </c>
      <c r="AU1809" s="0" t="s">
        <v>93</v>
      </c>
      <c r="AV1809" s="0" t="s">
        <v>1042</v>
      </c>
      <c r="AW1809" s="0" t="s">
        <v>5989</v>
      </c>
      <c r="BA1809" s="0" t="n">
        <v>426</v>
      </c>
      <c r="BB1809" s="0" t="s">
        <v>96</v>
      </c>
      <c r="BC1809" s="0" t="s">
        <v>358</v>
      </c>
      <c r="BD1809" s="0" t="s">
        <v>142</v>
      </c>
      <c r="BE1809" s="0" t="s">
        <v>33</v>
      </c>
      <c r="BF1809" s="0" t="s">
        <v>6311</v>
      </c>
      <c r="BI1809" s="0" t="s">
        <v>763</v>
      </c>
      <c r="BJ1809" s="0" t="s">
        <v>6311</v>
      </c>
      <c r="BK1809" s="0" t="s">
        <v>318</v>
      </c>
      <c r="BL1809" s="0" t="s">
        <v>6364</v>
      </c>
      <c r="BM1809" s="0" t="s">
        <v>6346</v>
      </c>
      <c r="BN1809" s="0" t="s">
        <v>6262</v>
      </c>
      <c r="BO1809" s="0" t="s">
        <v>105</v>
      </c>
      <c r="BP1809" s="0" t="s">
        <v>6258</v>
      </c>
      <c r="BQ1809" s="0" t="s">
        <v>127</v>
      </c>
      <c r="BT1809" s="0" t="n">
        <v>0</v>
      </c>
      <c r="BU1809" s="0" t="s">
        <v>6263</v>
      </c>
      <c r="BW1809" s="0" t="n">
        <v>2015</v>
      </c>
      <c r="BX1809" s="0" t="n">
        <v>2020</v>
      </c>
      <c r="BY1809" s="0" t="s">
        <v>6264</v>
      </c>
      <c r="BZ1809" s="0" t="n">
        <v>2017.5</v>
      </c>
      <c r="CA1809" s="0" t="n">
        <v>0.833333333333333</v>
      </c>
      <c r="CB1809" s="0" t="n">
        <v>1</v>
      </c>
      <c r="CC1809" s="0" t="n">
        <v>1</v>
      </c>
      <c r="CD1809" s="0" t="n">
        <v>-0.00807493863100286</v>
      </c>
      <c r="CE1809" s="0" t="n">
        <v>1</v>
      </c>
    </row>
    <row r="1810" customFormat="false" ht="15" hidden="false" customHeight="false" outlineLevel="0" collapsed="false">
      <c r="A1810" s="0" t="s">
        <v>6258</v>
      </c>
      <c r="B1810" s="0" t="n">
        <v>3115</v>
      </c>
      <c r="C1810" s="0" t="n">
        <v>0.0325128044381178</v>
      </c>
      <c r="D1810" s="0" t="n">
        <v>105</v>
      </c>
      <c r="E1810" s="0" t="n">
        <f aca="false">IF(ISNUMBER($BA1810),$BA1810,IF(AND(ISNUMBER($D1810),ISNUMBER($BW1810),ISNUMBER($BX1810)),$D1810*($BX1810-$BW1810+1),""))</f>
        <v>105</v>
      </c>
      <c r="H1810" s="0" t="s">
        <v>118</v>
      </c>
      <c r="I1810" s="0" t="s">
        <v>344</v>
      </c>
      <c r="J1810" s="0" t="n">
        <f aca="false">IF($BW1810&lt;&gt;"",$BW1810,"")</f>
        <v>2015</v>
      </c>
      <c r="K1810" s="0" t="n">
        <f aca="false">IF($BX1810&lt;&gt;"",$BX1810,"")</f>
        <v>2020</v>
      </c>
      <c r="L1810" s="0" t="n">
        <f aca="false">IF(AND(ISNUMBER($BW1810),ISNUMBER($BX1810)),($BW1810+$BX1810)/2,"")</f>
        <v>2017.5</v>
      </c>
      <c r="M1810" s="0" t="n">
        <f aca="false">IF($L1810&lt;&gt;"",$L1810,"")</f>
        <v>2017.5</v>
      </c>
      <c r="N1810" s="0" t="n">
        <f aca="false">IF(AND(ISNUMBER($BW1810),ISNUMBER($BX1810)),MIN(1,MAX(0,($BX1810-2016+1)/($BX1810-$BW1810+1))),"")</f>
        <v>0.833333333333333</v>
      </c>
      <c r="O1810" s="0" t="n">
        <f aca="false">IF(AND(ISNUMBER($BW1810),ISNUMBER($BX1810)),MIN(1,MAX(0,($BX1810-2017+1)/($BX1810-$BW1810+1))),"")</f>
        <v>0.666666666666667</v>
      </c>
      <c r="P1810" s="0" t="n">
        <f aca="false">IF(AND(ISNUMBER($BW1810),ISNUMBER($BX1810)),MIN(1,MAX(0,($BX1810-2018+1)/($BX1810-$BW1810+1))),"")</f>
        <v>0.5</v>
      </c>
      <c r="Q1810" s="0" t="n">
        <f aca="false">IF(AND(ISNUMBER($BW1810),ISNUMBER($BX1810)),MIN(1,MAX(0,($BX1810-2019+1)/($BX1810-$BW1810+1))),"")</f>
        <v>0.333333333333333</v>
      </c>
      <c r="R1810" s="0" t="n">
        <f aca="false">IF(AND(ISNUMBER($BW1810),ISNUMBER($BX1810)),MIN(1,MAX(0,($BX1810-2016+1)/($BX1810-$BW1810+1))),"")</f>
        <v>0.833333333333333</v>
      </c>
      <c r="S1810" s="0" t="n">
        <f aca="false">IF($L1810&lt;&gt;"",IF($L1810&gt;=2015.5,1,0),"")</f>
        <v>1</v>
      </c>
      <c r="T1810" s="0" t="n">
        <f aca="false">IF($L1810&lt;&gt;"",IF($L1810&gt;=2016,1,0),"")</f>
        <v>1</v>
      </c>
      <c r="U1810" s="0" t="n">
        <f aca="false">IF(ISNUMBER($BX1810),IF($BX1810&gt;=2016,1,0),"")</f>
        <v>1</v>
      </c>
      <c r="V1810" s="0" t="n">
        <f aca="false">IF(ISNUMBER($BW1810),IF($BW1810&gt;=2016,1,0),"")</f>
        <v>0</v>
      </c>
      <c r="W1810" s="0" t="str">
        <f aca="false">IF(AND(ISNUMBER($BW1810),ISNUMBER($BX1810)),IF($BW1810&gt;=2016,"post-only",IF($BX1810&lt;2016,"pre-only","mixed")),"")</f>
        <v>mixed</v>
      </c>
      <c r="X1810" s="0" t="n">
        <f aca="false">IF(AND(ISNUMBER($BW1810),ISNUMBER($BX1810)),MIN(1,MAX(0,($BX1810-2017+1)/($BX1810-$BW1810+1))),"")</f>
        <v>0.666666666666667</v>
      </c>
      <c r="Y1810" s="0" t="n">
        <f aca="false">IF(AND(ISNUMBER($BW1810),ISNUMBER($BX1810)),MIN(1,MAX(0,($BX1810-2018+1)/($BX1810-$BW1810+1))),"")</f>
        <v>0.5</v>
      </c>
      <c r="Z1810" s="0" t="n">
        <f aca="false">IF(AND(ISNUMBER($BW1810),ISNUMBER($BX1810)),MIN(1,MAX(0,($BX1810-2019+1)/($BX1810-$BW1810+1))),"")</f>
        <v>0.333333333333333</v>
      </c>
      <c r="AA1810" s="0" t="n">
        <f aca="false">IF(ISNUMBER($BX1810),IF($BX1810&gt;=2017,1,0),"")</f>
        <v>1</v>
      </c>
      <c r="AB1810" s="0" t="n">
        <f aca="false">IF(ISNUMBER($BX1810),IF($BX1810&gt;=2018,1,0),"")</f>
        <v>1</v>
      </c>
      <c r="AC1810" s="0" t="n">
        <f aca="false">IF(ISNUMBER($BX1810),IF($BX1810&gt;=2019,1,0),"")</f>
        <v>1</v>
      </c>
      <c r="AD1810" s="0" t="n">
        <f aca="false">IF($L1810&lt;&gt;"",IF($L1810&gt;2013,1,0),"")</f>
        <v>1</v>
      </c>
      <c r="AE1810" s="0" t="n">
        <f aca="false">IF($L1810&lt;&gt;"",1+IF($L1810&gt;2011,1,0)+IF($L1810&gt;2014,1,0),"")</f>
        <v>3</v>
      </c>
      <c r="AF1810" s="0" t="s">
        <v>747</v>
      </c>
      <c r="AG1810" s="0" t="s">
        <v>88</v>
      </c>
      <c r="AH1810" s="0" t="s">
        <v>89</v>
      </c>
      <c r="AI1810" s="0" t="s">
        <v>90</v>
      </c>
      <c r="AJ1810" s="0" t="s">
        <v>90</v>
      </c>
      <c r="AK1810" s="0" t="str">
        <f aca="false">IF(AND($CF1810&lt;&gt;"",IFERROR(INDEX(subsample_country_map!$B:$B,MATCH($CF1810,subsample_country_map!$A:$A,0)),"")&lt;&gt;""),INDEX(subsample_country_map!$B:$B,MATCH($CF1810,subsample_country_map!$A:$A,0)),INDEX(lookup!$AA:$AA,MATCH($A1810,lookup!$A:$A,0)))</f>
        <v>99_NCE</v>
      </c>
      <c r="AL1810" s="0" t="str">
        <f aca="false">IF(AND($CF1810&lt;&gt;"",IFERROR(INDEX(subsample_country_map!$C:$C,MATCH($CF1810,subsample_country_map!$A:$A,0)),"")&lt;&gt;""),INDEX(subsample_country_map!$C:$C,MATCH($CF1810,subsample_country_map!$A:$A,0)),INDEX(lookup!$AB:$AB,MATCH($A1810,lookup!$A:$A,0)))</f>
        <v>99_NCE</v>
      </c>
      <c r="AM1810" s="0" t="str">
        <f aca="false">IF(AND($CF1810&lt;&gt;"",IFERROR(INDEX(subsample_country_map!$D:$D,MATCH($CF1810,subsample_country_map!$A:$A,0)),"")&lt;&gt;""),INDEX(subsample_country_map!$D:$D,MATCH($CF1810,subsample_country_map!$A:$A,0)),INDEX(lookup!$AC:$AC,MATCH($A1810,lookup!$A:$A,0)))</f>
        <v>99_NCE</v>
      </c>
      <c r="AN1810" s="0" t="str">
        <f aca="false">IF(AND($CF1810&lt;&gt;"",IFERROR(INDEX(subsample_country_map!$E:$E,MATCH($CF1810,subsample_country_map!$A:$A,0)),"")&lt;&gt;""),INDEX(subsample_country_map!$E:$E,MATCH($CF1810,subsample_country_map!$A:$A,0)),INDEX(lookup!$AD:$AD,MATCH($A1810,lookup!$A:$A,0)))</f>
        <v>99_NCE</v>
      </c>
      <c r="AO1810" s="0" t="str">
        <f aca="false">INDEX(lookup!$Y:$Y,MATCH($A1810,lookup!$A:$A,0))</f>
        <v>0_published</v>
      </c>
      <c r="AP1810" s="0" t="str">
        <f aca="false">INDEX(lookup!$Z:$Z,MATCH($A1810,lookup!$A:$A,0))</f>
        <v>1_VHB high</v>
      </c>
      <c r="AQ1810" s="0" t="str">
        <f aca="false">INDEX(lookup!$W:$W,MATCH($A1810,lookup!$A:$A,0))</f>
        <v>1_fin/acc/econ</v>
      </c>
      <c r="AS1810" s="0" t="s">
        <v>91</v>
      </c>
      <c r="AT1810" s="0" t="s">
        <v>397</v>
      </c>
      <c r="AU1810" s="0" t="s">
        <v>93</v>
      </c>
      <c r="AV1810" s="0" t="s">
        <v>1455</v>
      </c>
      <c r="AW1810" s="0" t="s">
        <v>5989</v>
      </c>
      <c r="BA1810" s="0" t="n">
        <v>105</v>
      </c>
      <c r="BB1810" s="0" t="s">
        <v>96</v>
      </c>
      <c r="BC1810" s="0" t="s">
        <v>358</v>
      </c>
      <c r="BD1810" s="0" t="s">
        <v>142</v>
      </c>
      <c r="BE1810" s="0" t="s">
        <v>33</v>
      </c>
      <c r="BF1810" s="0" t="s">
        <v>6314</v>
      </c>
      <c r="BI1810" s="0" t="s">
        <v>763</v>
      </c>
      <c r="BJ1810" s="0" t="s">
        <v>6314</v>
      </c>
      <c r="BK1810" s="0" t="s">
        <v>318</v>
      </c>
      <c r="BL1810" s="0" t="s">
        <v>6365</v>
      </c>
      <c r="BM1810" s="0" t="s">
        <v>6344</v>
      </c>
      <c r="BN1810" s="0" t="s">
        <v>6262</v>
      </c>
      <c r="BO1810" s="0" t="s">
        <v>105</v>
      </c>
      <c r="BP1810" s="0" t="s">
        <v>6258</v>
      </c>
      <c r="BQ1810" s="0" t="s">
        <v>127</v>
      </c>
      <c r="BT1810" s="0" t="n">
        <v>0</v>
      </c>
      <c r="BU1810" s="0" t="s">
        <v>6263</v>
      </c>
      <c r="BW1810" s="0" t="n">
        <v>2015</v>
      </c>
      <c r="BX1810" s="0" t="n">
        <v>2020</v>
      </c>
      <c r="BY1810" s="0" t="s">
        <v>6264</v>
      </c>
      <c r="BZ1810" s="0" t="n">
        <v>2017.5</v>
      </c>
      <c r="CA1810" s="0" t="n">
        <v>0.833333333333333</v>
      </c>
      <c r="CB1810" s="0" t="n">
        <v>1</v>
      </c>
      <c r="CC1810" s="0" t="n">
        <v>1</v>
      </c>
      <c r="CD1810" s="0" t="n">
        <v>0.032524267948072</v>
      </c>
      <c r="CE1810" s="0" t="n">
        <v>1</v>
      </c>
    </row>
    <row r="1811" customFormat="false" ht="15" hidden="false" customHeight="false" outlineLevel="0" collapsed="false">
      <c r="A1811" s="0" t="s">
        <v>6258</v>
      </c>
      <c r="B1811" s="0" t="n">
        <v>3116</v>
      </c>
      <c r="C1811" s="0" t="n">
        <v>-0.422585289872393</v>
      </c>
      <c r="D1811" s="0" t="n">
        <v>105</v>
      </c>
      <c r="E1811" s="0" t="n">
        <f aca="false">IF(ISNUMBER($BA1811),$BA1811,IF(AND(ISNUMBER($D1811),ISNUMBER($BW1811),ISNUMBER($BX1811)),$D1811*($BX1811-$BW1811+1),""))</f>
        <v>105</v>
      </c>
      <c r="H1811" s="0" t="s">
        <v>118</v>
      </c>
      <c r="I1811" s="0" t="s">
        <v>344</v>
      </c>
      <c r="J1811" s="0" t="n">
        <f aca="false">IF($BW1811&lt;&gt;"",$BW1811,"")</f>
        <v>2015</v>
      </c>
      <c r="K1811" s="0" t="n">
        <f aca="false">IF($BX1811&lt;&gt;"",$BX1811,"")</f>
        <v>2020</v>
      </c>
      <c r="L1811" s="0" t="n">
        <f aca="false">IF(AND(ISNUMBER($BW1811),ISNUMBER($BX1811)),($BW1811+$BX1811)/2,"")</f>
        <v>2017.5</v>
      </c>
      <c r="M1811" s="0" t="n">
        <f aca="false">IF($L1811&lt;&gt;"",$L1811,"")</f>
        <v>2017.5</v>
      </c>
      <c r="N1811" s="0" t="n">
        <f aca="false">IF(AND(ISNUMBER($BW1811),ISNUMBER($BX1811)),MIN(1,MAX(0,($BX1811-2016+1)/($BX1811-$BW1811+1))),"")</f>
        <v>0.833333333333333</v>
      </c>
      <c r="O1811" s="0" t="n">
        <f aca="false">IF(AND(ISNUMBER($BW1811),ISNUMBER($BX1811)),MIN(1,MAX(0,($BX1811-2017+1)/($BX1811-$BW1811+1))),"")</f>
        <v>0.666666666666667</v>
      </c>
      <c r="P1811" s="0" t="n">
        <f aca="false">IF(AND(ISNUMBER($BW1811),ISNUMBER($BX1811)),MIN(1,MAX(0,($BX1811-2018+1)/($BX1811-$BW1811+1))),"")</f>
        <v>0.5</v>
      </c>
      <c r="Q1811" s="0" t="n">
        <f aca="false">IF(AND(ISNUMBER($BW1811),ISNUMBER($BX1811)),MIN(1,MAX(0,($BX1811-2019+1)/($BX1811-$BW1811+1))),"")</f>
        <v>0.333333333333333</v>
      </c>
      <c r="R1811" s="0" t="n">
        <f aca="false">IF(AND(ISNUMBER($BW1811),ISNUMBER($BX1811)),MIN(1,MAX(0,($BX1811-2016+1)/($BX1811-$BW1811+1))),"")</f>
        <v>0.833333333333333</v>
      </c>
      <c r="S1811" s="0" t="n">
        <f aca="false">IF($L1811&lt;&gt;"",IF($L1811&gt;=2015.5,1,0),"")</f>
        <v>1</v>
      </c>
      <c r="T1811" s="0" t="n">
        <f aca="false">IF($L1811&lt;&gt;"",IF($L1811&gt;=2016,1,0),"")</f>
        <v>1</v>
      </c>
      <c r="U1811" s="0" t="n">
        <f aca="false">IF(ISNUMBER($BX1811),IF($BX1811&gt;=2016,1,0),"")</f>
        <v>1</v>
      </c>
      <c r="V1811" s="0" t="n">
        <f aca="false">IF(ISNUMBER($BW1811),IF($BW1811&gt;=2016,1,0),"")</f>
        <v>0</v>
      </c>
      <c r="W1811" s="0" t="str">
        <f aca="false">IF(AND(ISNUMBER($BW1811),ISNUMBER($BX1811)),IF($BW1811&gt;=2016,"post-only",IF($BX1811&lt;2016,"pre-only","mixed")),"")</f>
        <v>mixed</v>
      </c>
      <c r="X1811" s="0" t="n">
        <f aca="false">IF(AND(ISNUMBER($BW1811),ISNUMBER($BX1811)),MIN(1,MAX(0,($BX1811-2017+1)/($BX1811-$BW1811+1))),"")</f>
        <v>0.666666666666667</v>
      </c>
      <c r="Y1811" s="0" t="n">
        <f aca="false">IF(AND(ISNUMBER($BW1811),ISNUMBER($BX1811)),MIN(1,MAX(0,($BX1811-2018+1)/($BX1811-$BW1811+1))),"")</f>
        <v>0.5</v>
      </c>
      <c r="Z1811" s="0" t="n">
        <f aca="false">IF(AND(ISNUMBER($BW1811),ISNUMBER($BX1811)),MIN(1,MAX(0,($BX1811-2019+1)/($BX1811-$BW1811+1))),"")</f>
        <v>0.333333333333333</v>
      </c>
      <c r="AA1811" s="0" t="n">
        <f aca="false">IF(ISNUMBER($BX1811),IF($BX1811&gt;=2017,1,0),"")</f>
        <v>1</v>
      </c>
      <c r="AB1811" s="0" t="n">
        <f aca="false">IF(ISNUMBER($BX1811),IF($BX1811&gt;=2018,1,0),"")</f>
        <v>1</v>
      </c>
      <c r="AC1811" s="0" t="n">
        <f aca="false">IF(ISNUMBER($BX1811),IF($BX1811&gt;=2019,1,0),"")</f>
        <v>1</v>
      </c>
      <c r="AD1811" s="0" t="n">
        <f aca="false">IF($L1811&lt;&gt;"",IF($L1811&gt;2013,1,0),"")</f>
        <v>1</v>
      </c>
      <c r="AE1811" s="0" t="n">
        <f aca="false">IF($L1811&lt;&gt;"",1+IF($L1811&gt;2011,1,0)+IF($L1811&gt;2014,1,0),"")</f>
        <v>3</v>
      </c>
      <c r="AF1811" s="0" t="s">
        <v>747</v>
      </c>
      <c r="AG1811" s="0" t="s">
        <v>88</v>
      </c>
      <c r="AH1811" s="0" t="s">
        <v>89</v>
      </c>
      <c r="AI1811" s="0" t="s">
        <v>90</v>
      </c>
      <c r="AJ1811" s="0" t="s">
        <v>90</v>
      </c>
      <c r="AK1811" s="0" t="str">
        <f aca="false">IF(AND($CF1811&lt;&gt;"",IFERROR(INDEX(subsample_country_map!$B:$B,MATCH($CF1811,subsample_country_map!$A:$A,0)),"")&lt;&gt;""),INDEX(subsample_country_map!$B:$B,MATCH($CF1811,subsample_country_map!$A:$A,0)),INDEX(lookup!$AA:$AA,MATCH($A1811,lookup!$A:$A,0)))</f>
        <v>99_NCE</v>
      </c>
      <c r="AL1811" s="0" t="str">
        <f aca="false">IF(AND($CF1811&lt;&gt;"",IFERROR(INDEX(subsample_country_map!$C:$C,MATCH($CF1811,subsample_country_map!$A:$A,0)),"")&lt;&gt;""),INDEX(subsample_country_map!$C:$C,MATCH($CF1811,subsample_country_map!$A:$A,0)),INDEX(lookup!$AB:$AB,MATCH($A1811,lookup!$A:$A,0)))</f>
        <v>99_NCE</v>
      </c>
      <c r="AM1811" s="0" t="str">
        <f aca="false">IF(AND($CF1811&lt;&gt;"",IFERROR(INDEX(subsample_country_map!$D:$D,MATCH($CF1811,subsample_country_map!$A:$A,0)),"")&lt;&gt;""),INDEX(subsample_country_map!$D:$D,MATCH($CF1811,subsample_country_map!$A:$A,0)),INDEX(lookup!$AC:$AC,MATCH($A1811,lookup!$A:$A,0)))</f>
        <v>99_NCE</v>
      </c>
      <c r="AN1811" s="0" t="str">
        <f aca="false">IF(AND($CF1811&lt;&gt;"",IFERROR(INDEX(subsample_country_map!$E:$E,MATCH($CF1811,subsample_country_map!$A:$A,0)),"")&lt;&gt;""),INDEX(subsample_country_map!$E:$E,MATCH($CF1811,subsample_country_map!$A:$A,0)),INDEX(lookup!$AD:$AD,MATCH($A1811,lookup!$A:$A,0)))</f>
        <v>99_NCE</v>
      </c>
      <c r="AO1811" s="0" t="str">
        <f aca="false">INDEX(lookup!$Y:$Y,MATCH($A1811,lookup!$A:$A,0))</f>
        <v>0_published</v>
      </c>
      <c r="AP1811" s="0" t="str">
        <f aca="false">INDEX(lookup!$Z:$Z,MATCH($A1811,lookup!$A:$A,0))</f>
        <v>1_VHB high</v>
      </c>
      <c r="AQ1811" s="0" t="str">
        <f aca="false">INDEX(lookup!$W:$W,MATCH($A1811,lookup!$A:$A,0))</f>
        <v>1_fin/acc/econ</v>
      </c>
      <c r="AS1811" s="0" t="s">
        <v>91</v>
      </c>
      <c r="AT1811" s="0" t="s">
        <v>397</v>
      </c>
      <c r="AU1811" s="0" t="s">
        <v>93</v>
      </c>
      <c r="AV1811" s="0" t="s">
        <v>963</v>
      </c>
      <c r="AW1811" s="0" t="s">
        <v>6291</v>
      </c>
      <c r="BA1811" s="0" t="n">
        <v>105</v>
      </c>
      <c r="BB1811" s="0" t="s">
        <v>96</v>
      </c>
      <c r="BC1811" s="0" t="s">
        <v>358</v>
      </c>
      <c r="BD1811" s="0" t="s">
        <v>142</v>
      </c>
      <c r="BE1811" s="0" t="s">
        <v>33</v>
      </c>
      <c r="BF1811" s="0" t="s">
        <v>6314</v>
      </c>
      <c r="BI1811" s="0" t="s">
        <v>763</v>
      </c>
      <c r="BJ1811" s="0" t="s">
        <v>6314</v>
      </c>
      <c r="BK1811" s="0" t="s">
        <v>318</v>
      </c>
      <c r="BL1811" s="0" t="s">
        <v>6366</v>
      </c>
      <c r="BM1811" s="0" t="s">
        <v>6346</v>
      </c>
      <c r="BN1811" s="0" t="s">
        <v>6262</v>
      </c>
      <c r="BO1811" s="0" t="s">
        <v>105</v>
      </c>
      <c r="BP1811" s="0" t="s">
        <v>6258</v>
      </c>
      <c r="BQ1811" s="0" t="s">
        <v>127</v>
      </c>
      <c r="BT1811" s="0" t="n">
        <v>0</v>
      </c>
      <c r="BU1811" s="0" t="s">
        <v>6263</v>
      </c>
      <c r="BW1811" s="0" t="n">
        <v>2015</v>
      </c>
      <c r="BX1811" s="0" t="n">
        <v>2020</v>
      </c>
      <c r="BY1811" s="0" t="s">
        <v>6264</v>
      </c>
      <c r="BZ1811" s="0" t="n">
        <v>2017.5</v>
      </c>
      <c r="CA1811" s="0" t="n">
        <v>0.833333333333333</v>
      </c>
      <c r="CB1811" s="0" t="n">
        <v>1</v>
      </c>
      <c r="CC1811" s="0" t="n">
        <v>1</v>
      </c>
      <c r="CD1811" s="0" t="n">
        <v>-0.45083518926793</v>
      </c>
      <c r="CE1811" s="0" t="n">
        <v>1</v>
      </c>
    </row>
    <row r="1812" customFormat="false" ht="15" hidden="false" customHeight="false" outlineLevel="0" collapsed="false">
      <c r="A1812" s="0" t="s">
        <v>6258</v>
      </c>
      <c r="B1812" s="0" t="n">
        <v>3117</v>
      </c>
      <c r="C1812" s="0" t="n">
        <v>-0.02820260195107</v>
      </c>
      <c r="D1812" s="0" t="n">
        <v>201</v>
      </c>
      <c r="E1812" s="0" t="n">
        <f aca="false">IF(ISNUMBER($BA1812),$BA1812,IF(AND(ISNUMBER($D1812),ISNUMBER($BW1812),ISNUMBER($BX1812)),$D1812*($BX1812-$BW1812+1),""))</f>
        <v>201</v>
      </c>
      <c r="H1812" s="0" t="s">
        <v>118</v>
      </c>
      <c r="I1812" s="0" t="s">
        <v>344</v>
      </c>
      <c r="J1812" s="0" t="n">
        <f aca="false">IF($BW1812&lt;&gt;"",$BW1812,"")</f>
        <v>2015</v>
      </c>
      <c r="K1812" s="0" t="n">
        <f aca="false">IF($BX1812&lt;&gt;"",$BX1812,"")</f>
        <v>2020</v>
      </c>
      <c r="L1812" s="0" t="n">
        <f aca="false">IF(AND(ISNUMBER($BW1812),ISNUMBER($BX1812)),($BW1812+$BX1812)/2,"")</f>
        <v>2017.5</v>
      </c>
      <c r="M1812" s="0" t="n">
        <f aca="false">IF($L1812&lt;&gt;"",$L1812,"")</f>
        <v>2017.5</v>
      </c>
      <c r="N1812" s="0" t="n">
        <f aca="false">IF(AND(ISNUMBER($BW1812),ISNUMBER($BX1812)),MIN(1,MAX(0,($BX1812-2016+1)/($BX1812-$BW1812+1))),"")</f>
        <v>0.833333333333333</v>
      </c>
      <c r="O1812" s="0" t="n">
        <f aca="false">IF(AND(ISNUMBER($BW1812),ISNUMBER($BX1812)),MIN(1,MAX(0,($BX1812-2017+1)/($BX1812-$BW1812+1))),"")</f>
        <v>0.666666666666667</v>
      </c>
      <c r="P1812" s="0" t="n">
        <f aca="false">IF(AND(ISNUMBER($BW1812),ISNUMBER($BX1812)),MIN(1,MAX(0,($BX1812-2018+1)/($BX1812-$BW1812+1))),"")</f>
        <v>0.5</v>
      </c>
      <c r="Q1812" s="0" t="n">
        <f aca="false">IF(AND(ISNUMBER($BW1812),ISNUMBER($BX1812)),MIN(1,MAX(0,($BX1812-2019+1)/($BX1812-$BW1812+1))),"")</f>
        <v>0.333333333333333</v>
      </c>
      <c r="R1812" s="0" t="n">
        <f aca="false">IF(AND(ISNUMBER($BW1812),ISNUMBER($BX1812)),MIN(1,MAX(0,($BX1812-2016+1)/($BX1812-$BW1812+1))),"")</f>
        <v>0.833333333333333</v>
      </c>
      <c r="S1812" s="0" t="n">
        <f aca="false">IF($L1812&lt;&gt;"",IF($L1812&gt;=2015.5,1,0),"")</f>
        <v>1</v>
      </c>
      <c r="T1812" s="0" t="n">
        <f aca="false">IF($L1812&lt;&gt;"",IF($L1812&gt;=2016,1,0),"")</f>
        <v>1</v>
      </c>
      <c r="U1812" s="0" t="n">
        <f aca="false">IF(ISNUMBER($BX1812),IF($BX1812&gt;=2016,1,0),"")</f>
        <v>1</v>
      </c>
      <c r="V1812" s="0" t="n">
        <f aca="false">IF(ISNUMBER($BW1812),IF($BW1812&gt;=2016,1,0),"")</f>
        <v>0</v>
      </c>
      <c r="W1812" s="0" t="str">
        <f aca="false">IF(AND(ISNUMBER($BW1812),ISNUMBER($BX1812)),IF($BW1812&gt;=2016,"post-only",IF($BX1812&lt;2016,"pre-only","mixed")),"")</f>
        <v>mixed</v>
      </c>
      <c r="X1812" s="0" t="n">
        <f aca="false">IF(AND(ISNUMBER($BW1812),ISNUMBER($BX1812)),MIN(1,MAX(0,($BX1812-2017+1)/($BX1812-$BW1812+1))),"")</f>
        <v>0.666666666666667</v>
      </c>
      <c r="Y1812" s="0" t="n">
        <f aca="false">IF(AND(ISNUMBER($BW1812),ISNUMBER($BX1812)),MIN(1,MAX(0,($BX1812-2018+1)/($BX1812-$BW1812+1))),"")</f>
        <v>0.5</v>
      </c>
      <c r="Z1812" s="0" t="n">
        <f aca="false">IF(AND(ISNUMBER($BW1812),ISNUMBER($BX1812)),MIN(1,MAX(0,($BX1812-2019+1)/($BX1812-$BW1812+1))),"")</f>
        <v>0.333333333333333</v>
      </c>
      <c r="AA1812" s="0" t="n">
        <f aca="false">IF(ISNUMBER($BX1812),IF($BX1812&gt;=2017,1,0),"")</f>
        <v>1</v>
      </c>
      <c r="AB1812" s="0" t="n">
        <f aca="false">IF(ISNUMBER($BX1812),IF($BX1812&gt;=2018,1,0),"")</f>
        <v>1</v>
      </c>
      <c r="AC1812" s="0" t="n">
        <f aca="false">IF(ISNUMBER($BX1812),IF($BX1812&gt;=2019,1,0),"")</f>
        <v>1</v>
      </c>
      <c r="AD1812" s="0" t="n">
        <f aca="false">IF($L1812&lt;&gt;"",IF($L1812&gt;2013,1,0),"")</f>
        <v>1</v>
      </c>
      <c r="AE1812" s="0" t="n">
        <f aca="false">IF($L1812&lt;&gt;"",1+IF($L1812&gt;2011,1,0)+IF($L1812&gt;2014,1,0),"")</f>
        <v>3</v>
      </c>
      <c r="AF1812" s="0" t="s">
        <v>747</v>
      </c>
      <c r="AG1812" s="0" t="s">
        <v>88</v>
      </c>
      <c r="AH1812" s="0" t="s">
        <v>89</v>
      </c>
      <c r="AI1812" s="0" t="s">
        <v>90</v>
      </c>
      <c r="AJ1812" s="0" t="s">
        <v>90</v>
      </c>
      <c r="AK1812" s="0" t="str">
        <f aca="false">IF(AND($CF1812&lt;&gt;"",IFERROR(INDEX(subsample_country_map!$B:$B,MATCH($CF1812,subsample_country_map!$A:$A,0)),"")&lt;&gt;""),INDEX(subsample_country_map!$B:$B,MATCH($CF1812,subsample_country_map!$A:$A,0)),INDEX(lookup!$AA:$AA,MATCH($A1812,lookup!$A:$A,0)))</f>
        <v>99_NCE</v>
      </c>
      <c r="AL1812" s="0" t="str">
        <f aca="false">IF(AND($CF1812&lt;&gt;"",IFERROR(INDEX(subsample_country_map!$C:$C,MATCH($CF1812,subsample_country_map!$A:$A,0)),"")&lt;&gt;""),INDEX(subsample_country_map!$C:$C,MATCH($CF1812,subsample_country_map!$A:$A,0)),INDEX(lookup!$AB:$AB,MATCH($A1812,lookup!$A:$A,0)))</f>
        <v>99_NCE</v>
      </c>
      <c r="AM1812" s="0" t="str">
        <f aca="false">IF(AND($CF1812&lt;&gt;"",IFERROR(INDEX(subsample_country_map!$D:$D,MATCH($CF1812,subsample_country_map!$A:$A,0)),"")&lt;&gt;""),INDEX(subsample_country_map!$D:$D,MATCH($CF1812,subsample_country_map!$A:$A,0)),INDEX(lookup!$AC:$AC,MATCH($A1812,lookup!$A:$A,0)))</f>
        <v>99_NCE</v>
      </c>
      <c r="AN1812" s="0" t="str">
        <f aca="false">IF(AND($CF1812&lt;&gt;"",IFERROR(INDEX(subsample_country_map!$E:$E,MATCH($CF1812,subsample_country_map!$A:$A,0)),"")&lt;&gt;""),INDEX(subsample_country_map!$E:$E,MATCH($CF1812,subsample_country_map!$A:$A,0)),INDEX(lookup!$AD:$AD,MATCH($A1812,lookup!$A:$A,0)))</f>
        <v>99_NCE</v>
      </c>
      <c r="AO1812" s="0" t="str">
        <f aca="false">INDEX(lookup!$Y:$Y,MATCH($A1812,lookup!$A:$A,0))</f>
        <v>0_published</v>
      </c>
      <c r="AP1812" s="0" t="str">
        <f aca="false">INDEX(lookup!$Z:$Z,MATCH($A1812,lookup!$A:$A,0))</f>
        <v>1_VHB high</v>
      </c>
      <c r="AQ1812" s="0" t="str">
        <f aca="false">INDEX(lookup!$W:$W,MATCH($A1812,lookup!$A:$A,0))</f>
        <v>1_fin/acc/econ</v>
      </c>
      <c r="AS1812" s="0" t="s">
        <v>91</v>
      </c>
      <c r="AT1812" s="0" t="s">
        <v>397</v>
      </c>
      <c r="AU1812" s="0" t="s">
        <v>93</v>
      </c>
      <c r="AV1812" s="0" t="s">
        <v>1457</v>
      </c>
      <c r="AW1812" s="0" t="s">
        <v>6295</v>
      </c>
      <c r="BA1812" s="0" t="n">
        <v>201</v>
      </c>
      <c r="BB1812" s="0" t="s">
        <v>96</v>
      </c>
      <c r="BC1812" s="0" t="s">
        <v>358</v>
      </c>
      <c r="BD1812" s="0" t="s">
        <v>142</v>
      </c>
      <c r="BE1812" s="0" t="s">
        <v>33</v>
      </c>
      <c r="BF1812" s="0" t="s">
        <v>2629</v>
      </c>
      <c r="BI1812" s="0" t="s">
        <v>763</v>
      </c>
      <c r="BJ1812" s="0" t="s">
        <v>2629</v>
      </c>
      <c r="BK1812" s="0" t="s">
        <v>318</v>
      </c>
      <c r="BL1812" s="0" t="s">
        <v>6367</v>
      </c>
      <c r="BM1812" s="0" t="s">
        <v>6344</v>
      </c>
      <c r="BN1812" s="0" t="s">
        <v>6262</v>
      </c>
      <c r="BO1812" s="0" t="s">
        <v>105</v>
      </c>
      <c r="BP1812" s="0" t="s">
        <v>6258</v>
      </c>
      <c r="BQ1812" s="0" t="s">
        <v>127</v>
      </c>
      <c r="BT1812" s="0" t="n">
        <v>0</v>
      </c>
      <c r="BU1812" s="0" t="s">
        <v>6263</v>
      </c>
      <c r="BW1812" s="0" t="n">
        <v>2015</v>
      </c>
      <c r="BX1812" s="0" t="n">
        <v>2020</v>
      </c>
      <c r="BY1812" s="0" t="s">
        <v>6264</v>
      </c>
      <c r="BZ1812" s="0" t="n">
        <v>2017.5</v>
      </c>
      <c r="CA1812" s="0" t="n">
        <v>0.833333333333333</v>
      </c>
      <c r="CB1812" s="0" t="n">
        <v>1</v>
      </c>
      <c r="CC1812" s="0" t="n">
        <v>1</v>
      </c>
      <c r="CD1812" s="0" t="n">
        <v>-0.0282100828468845</v>
      </c>
      <c r="CE1812" s="0" t="n">
        <v>1</v>
      </c>
    </row>
    <row r="1813" customFormat="false" ht="15" hidden="false" customHeight="false" outlineLevel="0" collapsed="false">
      <c r="A1813" s="0" t="s">
        <v>6258</v>
      </c>
      <c r="B1813" s="0" t="n">
        <v>3118</v>
      </c>
      <c r="C1813" s="0" t="n">
        <v>0.0936329177569045</v>
      </c>
      <c r="D1813" s="0" t="n">
        <v>201</v>
      </c>
      <c r="E1813" s="0" t="n">
        <f aca="false">IF(ISNUMBER($BA1813),$BA1813,IF(AND(ISNUMBER($D1813),ISNUMBER($BW1813),ISNUMBER($BX1813)),$D1813*($BX1813-$BW1813+1),""))</f>
        <v>201</v>
      </c>
      <c r="H1813" s="0" t="s">
        <v>118</v>
      </c>
      <c r="I1813" s="0" t="s">
        <v>344</v>
      </c>
      <c r="J1813" s="0" t="n">
        <f aca="false">IF($BW1813&lt;&gt;"",$BW1813,"")</f>
        <v>2015</v>
      </c>
      <c r="K1813" s="0" t="n">
        <f aca="false">IF($BX1813&lt;&gt;"",$BX1813,"")</f>
        <v>2020</v>
      </c>
      <c r="L1813" s="0" t="n">
        <f aca="false">IF(AND(ISNUMBER($BW1813),ISNUMBER($BX1813)),($BW1813+$BX1813)/2,"")</f>
        <v>2017.5</v>
      </c>
      <c r="M1813" s="0" t="n">
        <f aca="false">IF($L1813&lt;&gt;"",$L1813,"")</f>
        <v>2017.5</v>
      </c>
      <c r="N1813" s="0" t="n">
        <f aca="false">IF(AND(ISNUMBER($BW1813),ISNUMBER($BX1813)),MIN(1,MAX(0,($BX1813-2016+1)/($BX1813-$BW1813+1))),"")</f>
        <v>0.833333333333333</v>
      </c>
      <c r="O1813" s="0" t="n">
        <f aca="false">IF(AND(ISNUMBER($BW1813),ISNUMBER($BX1813)),MIN(1,MAX(0,($BX1813-2017+1)/($BX1813-$BW1813+1))),"")</f>
        <v>0.666666666666667</v>
      </c>
      <c r="P1813" s="0" t="n">
        <f aca="false">IF(AND(ISNUMBER($BW1813),ISNUMBER($BX1813)),MIN(1,MAX(0,($BX1813-2018+1)/($BX1813-$BW1813+1))),"")</f>
        <v>0.5</v>
      </c>
      <c r="Q1813" s="0" t="n">
        <f aca="false">IF(AND(ISNUMBER($BW1813),ISNUMBER($BX1813)),MIN(1,MAX(0,($BX1813-2019+1)/($BX1813-$BW1813+1))),"")</f>
        <v>0.333333333333333</v>
      </c>
      <c r="R1813" s="0" t="n">
        <f aca="false">IF(AND(ISNUMBER($BW1813),ISNUMBER($BX1813)),MIN(1,MAX(0,($BX1813-2016+1)/($BX1813-$BW1813+1))),"")</f>
        <v>0.833333333333333</v>
      </c>
      <c r="S1813" s="0" t="n">
        <f aca="false">IF($L1813&lt;&gt;"",IF($L1813&gt;=2015.5,1,0),"")</f>
        <v>1</v>
      </c>
      <c r="T1813" s="0" t="n">
        <f aca="false">IF($L1813&lt;&gt;"",IF($L1813&gt;=2016,1,0),"")</f>
        <v>1</v>
      </c>
      <c r="U1813" s="0" t="n">
        <f aca="false">IF(ISNUMBER($BX1813),IF($BX1813&gt;=2016,1,0),"")</f>
        <v>1</v>
      </c>
      <c r="V1813" s="0" t="n">
        <f aca="false">IF(ISNUMBER($BW1813),IF($BW1813&gt;=2016,1,0),"")</f>
        <v>0</v>
      </c>
      <c r="W1813" s="0" t="str">
        <f aca="false">IF(AND(ISNUMBER($BW1813),ISNUMBER($BX1813)),IF($BW1813&gt;=2016,"post-only",IF($BX1813&lt;2016,"pre-only","mixed")),"")</f>
        <v>mixed</v>
      </c>
      <c r="X1813" s="0" t="n">
        <f aca="false">IF(AND(ISNUMBER($BW1813),ISNUMBER($BX1813)),MIN(1,MAX(0,($BX1813-2017+1)/($BX1813-$BW1813+1))),"")</f>
        <v>0.666666666666667</v>
      </c>
      <c r="Y1813" s="0" t="n">
        <f aca="false">IF(AND(ISNUMBER($BW1813),ISNUMBER($BX1813)),MIN(1,MAX(0,($BX1813-2018+1)/($BX1813-$BW1813+1))),"")</f>
        <v>0.5</v>
      </c>
      <c r="Z1813" s="0" t="n">
        <f aca="false">IF(AND(ISNUMBER($BW1813),ISNUMBER($BX1813)),MIN(1,MAX(0,($BX1813-2019+1)/($BX1813-$BW1813+1))),"")</f>
        <v>0.333333333333333</v>
      </c>
      <c r="AA1813" s="0" t="n">
        <f aca="false">IF(ISNUMBER($BX1813),IF($BX1813&gt;=2017,1,0),"")</f>
        <v>1</v>
      </c>
      <c r="AB1813" s="0" t="n">
        <f aca="false">IF(ISNUMBER($BX1813),IF($BX1813&gt;=2018,1,0),"")</f>
        <v>1</v>
      </c>
      <c r="AC1813" s="0" t="n">
        <f aca="false">IF(ISNUMBER($BX1813),IF($BX1813&gt;=2019,1,0),"")</f>
        <v>1</v>
      </c>
      <c r="AD1813" s="0" t="n">
        <f aca="false">IF($L1813&lt;&gt;"",IF($L1813&gt;2013,1,0),"")</f>
        <v>1</v>
      </c>
      <c r="AE1813" s="0" t="n">
        <f aca="false">IF($L1813&lt;&gt;"",1+IF($L1813&gt;2011,1,0)+IF($L1813&gt;2014,1,0),"")</f>
        <v>3</v>
      </c>
      <c r="AF1813" s="0" t="s">
        <v>747</v>
      </c>
      <c r="AG1813" s="0" t="s">
        <v>88</v>
      </c>
      <c r="AH1813" s="0" t="s">
        <v>89</v>
      </c>
      <c r="AI1813" s="0" t="s">
        <v>90</v>
      </c>
      <c r="AJ1813" s="0" t="s">
        <v>90</v>
      </c>
      <c r="AK1813" s="0" t="str">
        <f aca="false">IF(AND($CF1813&lt;&gt;"",IFERROR(INDEX(subsample_country_map!$B:$B,MATCH($CF1813,subsample_country_map!$A:$A,0)),"")&lt;&gt;""),INDEX(subsample_country_map!$B:$B,MATCH($CF1813,subsample_country_map!$A:$A,0)),INDEX(lookup!$AA:$AA,MATCH($A1813,lookup!$A:$A,0)))</f>
        <v>99_NCE</v>
      </c>
      <c r="AL1813" s="0" t="str">
        <f aca="false">IF(AND($CF1813&lt;&gt;"",IFERROR(INDEX(subsample_country_map!$C:$C,MATCH($CF1813,subsample_country_map!$A:$A,0)),"")&lt;&gt;""),INDEX(subsample_country_map!$C:$C,MATCH($CF1813,subsample_country_map!$A:$A,0)),INDEX(lookup!$AB:$AB,MATCH($A1813,lookup!$A:$A,0)))</f>
        <v>99_NCE</v>
      </c>
      <c r="AM1813" s="0" t="str">
        <f aca="false">IF(AND($CF1813&lt;&gt;"",IFERROR(INDEX(subsample_country_map!$D:$D,MATCH($CF1813,subsample_country_map!$A:$A,0)),"")&lt;&gt;""),INDEX(subsample_country_map!$D:$D,MATCH($CF1813,subsample_country_map!$A:$A,0)),INDEX(lookup!$AC:$AC,MATCH($A1813,lookup!$A:$A,0)))</f>
        <v>99_NCE</v>
      </c>
      <c r="AN1813" s="0" t="str">
        <f aca="false">IF(AND($CF1813&lt;&gt;"",IFERROR(INDEX(subsample_country_map!$E:$E,MATCH($CF1813,subsample_country_map!$A:$A,0)),"")&lt;&gt;""),INDEX(subsample_country_map!$E:$E,MATCH($CF1813,subsample_country_map!$A:$A,0)),INDEX(lookup!$AD:$AD,MATCH($A1813,lookup!$A:$A,0)))</f>
        <v>99_NCE</v>
      </c>
      <c r="AO1813" s="0" t="str">
        <f aca="false">INDEX(lookup!$Y:$Y,MATCH($A1813,lookup!$A:$A,0))</f>
        <v>0_published</v>
      </c>
      <c r="AP1813" s="0" t="str">
        <f aca="false">INDEX(lookup!$Z:$Z,MATCH($A1813,lookup!$A:$A,0))</f>
        <v>1_VHB high</v>
      </c>
      <c r="AQ1813" s="0" t="str">
        <f aca="false">INDEX(lookup!$W:$W,MATCH($A1813,lookup!$A:$A,0))</f>
        <v>1_fin/acc/econ</v>
      </c>
      <c r="AS1813" s="0" t="s">
        <v>91</v>
      </c>
      <c r="AT1813" s="0" t="s">
        <v>397</v>
      </c>
      <c r="AU1813" s="0" t="s">
        <v>93</v>
      </c>
      <c r="AV1813" s="0" t="s">
        <v>108</v>
      </c>
      <c r="AW1813" s="0" t="s">
        <v>5989</v>
      </c>
      <c r="BA1813" s="0" t="n">
        <v>201</v>
      </c>
      <c r="BB1813" s="0" t="s">
        <v>96</v>
      </c>
      <c r="BC1813" s="0" t="s">
        <v>358</v>
      </c>
      <c r="BD1813" s="0" t="s">
        <v>142</v>
      </c>
      <c r="BE1813" s="0" t="s">
        <v>33</v>
      </c>
      <c r="BF1813" s="0" t="s">
        <v>2629</v>
      </c>
      <c r="BI1813" s="0" t="s">
        <v>763</v>
      </c>
      <c r="BJ1813" s="0" t="s">
        <v>2629</v>
      </c>
      <c r="BK1813" s="0" t="s">
        <v>318</v>
      </c>
      <c r="BL1813" s="0" t="s">
        <v>6368</v>
      </c>
      <c r="BM1813" s="0" t="s">
        <v>6346</v>
      </c>
      <c r="BN1813" s="0" t="s">
        <v>6262</v>
      </c>
      <c r="BO1813" s="0" t="s">
        <v>105</v>
      </c>
      <c r="BP1813" s="0" t="s">
        <v>6258</v>
      </c>
      <c r="BQ1813" s="0" t="s">
        <v>127</v>
      </c>
      <c r="BT1813" s="0" t="n">
        <v>0</v>
      </c>
      <c r="BU1813" s="0" t="s">
        <v>6263</v>
      </c>
      <c r="BW1813" s="0" t="n">
        <v>2015</v>
      </c>
      <c r="BX1813" s="0" t="n">
        <v>2020</v>
      </c>
      <c r="BY1813" s="0" t="s">
        <v>6264</v>
      </c>
      <c r="BZ1813" s="0" t="n">
        <v>2017.5</v>
      </c>
      <c r="CA1813" s="0" t="n">
        <v>0.833333333333333</v>
      </c>
      <c r="CB1813" s="0" t="n">
        <v>1</v>
      </c>
      <c r="CC1813" s="0" t="n">
        <v>1</v>
      </c>
      <c r="CD1813" s="0" t="n">
        <v>0.0939079966481781</v>
      </c>
      <c r="CE1813" s="0" t="n">
        <v>1</v>
      </c>
    </row>
    <row r="1814" customFormat="false" ht="15" hidden="false" customHeight="false" outlineLevel="0" collapsed="false">
      <c r="A1814" s="0" t="s">
        <v>6258</v>
      </c>
      <c r="B1814" s="0" t="n">
        <v>3119</v>
      </c>
      <c r="C1814" s="0" t="n">
        <v>-0.0382849626577031</v>
      </c>
      <c r="D1814" s="0" t="n">
        <v>2725</v>
      </c>
      <c r="E1814" s="0" t="n">
        <f aca="false">IF(ISNUMBER($BA1814),$BA1814,IF(AND(ISNUMBER($D1814),ISNUMBER($BW1814),ISNUMBER($BX1814)),$D1814*($BX1814-$BW1814+1),""))</f>
        <v>2725</v>
      </c>
      <c r="H1814" s="0" t="s">
        <v>118</v>
      </c>
      <c r="I1814" s="0" t="s">
        <v>344</v>
      </c>
      <c r="J1814" s="0" t="n">
        <f aca="false">IF($BW1814&lt;&gt;"",$BW1814,"")</f>
        <v>2015</v>
      </c>
      <c r="K1814" s="0" t="n">
        <f aca="false">IF($BX1814&lt;&gt;"",$BX1814,"")</f>
        <v>2020</v>
      </c>
      <c r="L1814" s="0" t="n">
        <f aca="false">IF(AND(ISNUMBER($BW1814),ISNUMBER($BX1814)),($BW1814+$BX1814)/2,"")</f>
        <v>2017.5</v>
      </c>
      <c r="M1814" s="0" t="n">
        <f aca="false">IF($L1814&lt;&gt;"",$L1814,"")</f>
        <v>2017.5</v>
      </c>
      <c r="N1814" s="0" t="n">
        <f aca="false">IF(AND(ISNUMBER($BW1814),ISNUMBER($BX1814)),MIN(1,MAX(0,($BX1814-2016+1)/($BX1814-$BW1814+1))),"")</f>
        <v>0.833333333333333</v>
      </c>
      <c r="O1814" s="0" t="n">
        <f aca="false">IF(AND(ISNUMBER($BW1814),ISNUMBER($BX1814)),MIN(1,MAX(0,($BX1814-2017+1)/($BX1814-$BW1814+1))),"")</f>
        <v>0.666666666666667</v>
      </c>
      <c r="P1814" s="0" t="n">
        <f aca="false">IF(AND(ISNUMBER($BW1814),ISNUMBER($BX1814)),MIN(1,MAX(0,($BX1814-2018+1)/($BX1814-$BW1814+1))),"")</f>
        <v>0.5</v>
      </c>
      <c r="Q1814" s="0" t="n">
        <f aca="false">IF(AND(ISNUMBER($BW1814),ISNUMBER($BX1814)),MIN(1,MAX(0,($BX1814-2019+1)/($BX1814-$BW1814+1))),"")</f>
        <v>0.333333333333333</v>
      </c>
      <c r="R1814" s="0" t="n">
        <f aca="false">IF(AND(ISNUMBER($BW1814),ISNUMBER($BX1814)),MIN(1,MAX(0,($BX1814-2016+1)/($BX1814-$BW1814+1))),"")</f>
        <v>0.833333333333333</v>
      </c>
      <c r="S1814" s="0" t="n">
        <f aca="false">IF($L1814&lt;&gt;"",IF($L1814&gt;=2015.5,1,0),"")</f>
        <v>1</v>
      </c>
      <c r="T1814" s="0" t="n">
        <f aca="false">IF($L1814&lt;&gt;"",IF($L1814&gt;=2016,1,0),"")</f>
        <v>1</v>
      </c>
      <c r="U1814" s="0" t="n">
        <f aca="false">IF(ISNUMBER($BX1814),IF($BX1814&gt;=2016,1,0),"")</f>
        <v>1</v>
      </c>
      <c r="V1814" s="0" t="n">
        <f aca="false">IF(ISNUMBER($BW1814),IF($BW1814&gt;=2016,1,0),"")</f>
        <v>0</v>
      </c>
      <c r="W1814" s="0" t="str">
        <f aca="false">IF(AND(ISNUMBER($BW1814),ISNUMBER($BX1814)),IF($BW1814&gt;=2016,"post-only",IF($BX1814&lt;2016,"pre-only","mixed")),"")</f>
        <v>mixed</v>
      </c>
      <c r="X1814" s="0" t="n">
        <f aca="false">IF(AND(ISNUMBER($BW1814),ISNUMBER($BX1814)),MIN(1,MAX(0,($BX1814-2017+1)/($BX1814-$BW1814+1))),"")</f>
        <v>0.666666666666667</v>
      </c>
      <c r="Y1814" s="0" t="n">
        <f aca="false">IF(AND(ISNUMBER($BW1814),ISNUMBER($BX1814)),MIN(1,MAX(0,($BX1814-2018+1)/($BX1814-$BW1814+1))),"")</f>
        <v>0.5</v>
      </c>
      <c r="Z1814" s="0" t="n">
        <f aca="false">IF(AND(ISNUMBER($BW1814),ISNUMBER($BX1814)),MIN(1,MAX(0,($BX1814-2019+1)/($BX1814-$BW1814+1))),"")</f>
        <v>0.333333333333333</v>
      </c>
      <c r="AA1814" s="0" t="n">
        <f aca="false">IF(ISNUMBER($BX1814),IF($BX1814&gt;=2017,1,0),"")</f>
        <v>1</v>
      </c>
      <c r="AB1814" s="0" t="n">
        <f aca="false">IF(ISNUMBER($BX1814),IF($BX1814&gt;=2018,1,0),"")</f>
        <v>1</v>
      </c>
      <c r="AC1814" s="0" t="n">
        <f aca="false">IF(ISNUMBER($BX1814),IF($BX1814&gt;=2019,1,0),"")</f>
        <v>1</v>
      </c>
      <c r="AD1814" s="0" t="n">
        <f aca="false">IF($L1814&lt;&gt;"",IF($L1814&gt;2013,1,0),"")</f>
        <v>1</v>
      </c>
      <c r="AE1814" s="0" t="n">
        <f aca="false">IF($L1814&lt;&gt;"",1+IF($L1814&gt;2011,1,0)+IF($L1814&gt;2014,1,0),"")</f>
        <v>3</v>
      </c>
      <c r="AF1814" s="0" t="s">
        <v>747</v>
      </c>
      <c r="AG1814" s="0" t="s">
        <v>88</v>
      </c>
      <c r="AH1814" s="0" t="s">
        <v>89</v>
      </c>
      <c r="AI1814" s="0" t="s">
        <v>90</v>
      </c>
      <c r="AJ1814" s="0" t="s">
        <v>90</v>
      </c>
      <c r="AK1814" s="0" t="str">
        <f aca="false">IF(AND($CF1814&lt;&gt;"",IFERROR(INDEX(subsample_country_map!$B:$B,MATCH($CF1814,subsample_country_map!$A:$A,0)),"")&lt;&gt;""),INDEX(subsample_country_map!$B:$B,MATCH($CF1814,subsample_country_map!$A:$A,0)),INDEX(lookup!$AA:$AA,MATCH($A1814,lookup!$A:$A,0)))</f>
        <v>99_NCE</v>
      </c>
      <c r="AL1814" s="0" t="str">
        <f aca="false">IF(AND($CF1814&lt;&gt;"",IFERROR(INDEX(subsample_country_map!$C:$C,MATCH($CF1814,subsample_country_map!$A:$A,0)),"")&lt;&gt;""),INDEX(subsample_country_map!$C:$C,MATCH($CF1814,subsample_country_map!$A:$A,0)),INDEX(lookup!$AB:$AB,MATCH($A1814,lookup!$A:$A,0)))</f>
        <v>99_NCE</v>
      </c>
      <c r="AM1814" s="0" t="str">
        <f aca="false">IF(AND($CF1814&lt;&gt;"",IFERROR(INDEX(subsample_country_map!$D:$D,MATCH($CF1814,subsample_country_map!$A:$A,0)),"")&lt;&gt;""),INDEX(subsample_country_map!$D:$D,MATCH($CF1814,subsample_country_map!$A:$A,0)),INDEX(lookup!$AC:$AC,MATCH($A1814,lookup!$A:$A,0)))</f>
        <v>99_NCE</v>
      </c>
      <c r="AN1814" s="0" t="str">
        <f aca="false">IF(AND($CF1814&lt;&gt;"",IFERROR(INDEX(subsample_country_map!$E:$E,MATCH($CF1814,subsample_country_map!$A:$A,0)),"")&lt;&gt;""),INDEX(subsample_country_map!$E:$E,MATCH($CF1814,subsample_country_map!$A:$A,0)),INDEX(lookup!$AD:$AD,MATCH($A1814,lookup!$A:$A,0)))</f>
        <v>99_NCE</v>
      </c>
      <c r="AO1814" s="0" t="str">
        <f aca="false">INDEX(lookup!$Y:$Y,MATCH($A1814,lookup!$A:$A,0))</f>
        <v>0_published</v>
      </c>
      <c r="AP1814" s="0" t="str">
        <f aca="false">INDEX(lookup!$Z:$Z,MATCH($A1814,lookup!$A:$A,0))</f>
        <v>1_VHB high</v>
      </c>
      <c r="AQ1814" s="0" t="str">
        <f aca="false">INDEX(lookup!$W:$W,MATCH($A1814,lookup!$A:$A,0))</f>
        <v>1_fin/acc/econ</v>
      </c>
      <c r="AS1814" s="0" t="s">
        <v>91</v>
      </c>
      <c r="AT1814" s="0" t="s">
        <v>397</v>
      </c>
      <c r="AU1814" s="0" t="s">
        <v>93</v>
      </c>
      <c r="AV1814" s="0" t="s">
        <v>1457</v>
      </c>
      <c r="AW1814" s="0" t="s">
        <v>1042</v>
      </c>
      <c r="BA1814" s="0" t="n">
        <v>2725</v>
      </c>
      <c r="BB1814" s="0" t="s">
        <v>96</v>
      </c>
      <c r="BC1814" s="0" t="s">
        <v>358</v>
      </c>
      <c r="BD1814" s="0" t="s">
        <v>142</v>
      </c>
      <c r="BE1814" s="0" t="s">
        <v>33</v>
      </c>
      <c r="BF1814" s="0" t="s">
        <v>6281</v>
      </c>
      <c r="BI1814" s="0" t="s">
        <v>774</v>
      </c>
      <c r="BJ1814" s="0" t="s">
        <v>6281</v>
      </c>
      <c r="BK1814" s="0" t="s">
        <v>318</v>
      </c>
      <c r="BL1814" s="0" t="s">
        <v>6369</v>
      </c>
      <c r="BM1814" s="0" t="s">
        <v>6370</v>
      </c>
      <c r="BN1814" s="0" t="s">
        <v>6262</v>
      </c>
      <c r="BO1814" s="0" t="s">
        <v>105</v>
      </c>
      <c r="BP1814" s="0" t="s">
        <v>6258</v>
      </c>
      <c r="BQ1814" s="0" t="s">
        <v>127</v>
      </c>
      <c r="BT1814" s="0" t="n">
        <v>0</v>
      </c>
      <c r="BU1814" s="0" t="s">
        <v>6263</v>
      </c>
      <c r="BW1814" s="0" t="n">
        <v>2015</v>
      </c>
      <c r="BX1814" s="0" t="n">
        <v>2020</v>
      </c>
      <c r="BY1814" s="0" t="s">
        <v>6264</v>
      </c>
      <c r="BZ1814" s="0" t="n">
        <v>2017.5</v>
      </c>
      <c r="CA1814" s="0" t="n">
        <v>0.833333333333333</v>
      </c>
      <c r="CB1814" s="0" t="n">
        <v>1</v>
      </c>
      <c r="CC1814" s="0" t="n">
        <v>1</v>
      </c>
      <c r="CD1814" s="0" t="n">
        <v>-0.0383036843713426</v>
      </c>
      <c r="CE1814" s="0" t="n">
        <v>1</v>
      </c>
    </row>
    <row r="1815" customFormat="false" ht="15" hidden="false" customHeight="false" outlineLevel="0" collapsed="false">
      <c r="A1815" s="0" t="s">
        <v>6258</v>
      </c>
      <c r="B1815" s="0" t="n">
        <v>3120</v>
      </c>
      <c r="C1815" s="0" t="n">
        <v>-0.0191530117127023</v>
      </c>
      <c r="D1815" s="0" t="n">
        <v>2725</v>
      </c>
      <c r="E1815" s="0" t="n">
        <f aca="false">IF(ISNUMBER($BA1815),$BA1815,IF(AND(ISNUMBER($D1815),ISNUMBER($BW1815),ISNUMBER($BX1815)),$D1815*($BX1815-$BW1815+1),""))</f>
        <v>2725</v>
      </c>
      <c r="H1815" s="0" t="s">
        <v>118</v>
      </c>
      <c r="I1815" s="0" t="s">
        <v>344</v>
      </c>
      <c r="J1815" s="0" t="n">
        <f aca="false">IF($BW1815&lt;&gt;"",$BW1815,"")</f>
        <v>2015</v>
      </c>
      <c r="K1815" s="0" t="n">
        <f aca="false">IF($BX1815&lt;&gt;"",$BX1815,"")</f>
        <v>2020</v>
      </c>
      <c r="L1815" s="0" t="n">
        <f aca="false">IF(AND(ISNUMBER($BW1815),ISNUMBER($BX1815)),($BW1815+$BX1815)/2,"")</f>
        <v>2017.5</v>
      </c>
      <c r="M1815" s="0" t="n">
        <f aca="false">IF($L1815&lt;&gt;"",$L1815,"")</f>
        <v>2017.5</v>
      </c>
      <c r="N1815" s="0" t="n">
        <f aca="false">IF(AND(ISNUMBER($BW1815),ISNUMBER($BX1815)),MIN(1,MAX(0,($BX1815-2016+1)/($BX1815-$BW1815+1))),"")</f>
        <v>0.833333333333333</v>
      </c>
      <c r="O1815" s="0" t="n">
        <f aca="false">IF(AND(ISNUMBER($BW1815),ISNUMBER($BX1815)),MIN(1,MAX(0,($BX1815-2017+1)/($BX1815-$BW1815+1))),"")</f>
        <v>0.666666666666667</v>
      </c>
      <c r="P1815" s="0" t="n">
        <f aca="false">IF(AND(ISNUMBER($BW1815),ISNUMBER($BX1815)),MIN(1,MAX(0,($BX1815-2018+1)/($BX1815-$BW1815+1))),"")</f>
        <v>0.5</v>
      </c>
      <c r="Q1815" s="0" t="n">
        <f aca="false">IF(AND(ISNUMBER($BW1815),ISNUMBER($BX1815)),MIN(1,MAX(0,($BX1815-2019+1)/($BX1815-$BW1815+1))),"")</f>
        <v>0.333333333333333</v>
      </c>
      <c r="R1815" s="0" t="n">
        <f aca="false">IF(AND(ISNUMBER($BW1815),ISNUMBER($BX1815)),MIN(1,MAX(0,($BX1815-2016+1)/($BX1815-$BW1815+1))),"")</f>
        <v>0.833333333333333</v>
      </c>
      <c r="S1815" s="0" t="n">
        <f aca="false">IF($L1815&lt;&gt;"",IF($L1815&gt;=2015.5,1,0),"")</f>
        <v>1</v>
      </c>
      <c r="T1815" s="0" t="n">
        <f aca="false">IF($L1815&lt;&gt;"",IF($L1815&gt;=2016,1,0),"")</f>
        <v>1</v>
      </c>
      <c r="U1815" s="0" t="n">
        <f aca="false">IF(ISNUMBER($BX1815),IF($BX1815&gt;=2016,1,0),"")</f>
        <v>1</v>
      </c>
      <c r="V1815" s="0" t="n">
        <f aca="false">IF(ISNUMBER($BW1815),IF($BW1815&gt;=2016,1,0),"")</f>
        <v>0</v>
      </c>
      <c r="W1815" s="0" t="str">
        <f aca="false">IF(AND(ISNUMBER($BW1815),ISNUMBER($BX1815)),IF($BW1815&gt;=2016,"post-only",IF($BX1815&lt;2016,"pre-only","mixed")),"")</f>
        <v>mixed</v>
      </c>
      <c r="X1815" s="0" t="n">
        <f aca="false">IF(AND(ISNUMBER($BW1815),ISNUMBER($BX1815)),MIN(1,MAX(0,($BX1815-2017+1)/($BX1815-$BW1815+1))),"")</f>
        <v>0.666666666666667</v>
      </c>
      <c r="Y1815" s="0" t="n">
        <f aca="false">IF(AND(ISNUMBER($BW1815),ISNUMBER($BX1815)),MIN(1,MAX(0,($BX1815-2018+1)/($BX1815-$BW1815+1))),"")</f>
        <v>0.5</v>
      </c>
      <c r="Z1815" s="0" t="n">
        <f aca="false">IF(AND(ISNUMBER($BW1815),ISNUMBER($BX1815)),MIN(1,MAX(0,($BX1815-2019+1)/($BX1815-$BW1815+1))),"")</f>
        <v>0.333333333333333</v>
      </c>
      <c r="AA1815" s="0" t="n">
        <f aca="false">IF(ISNUMBER($BX1815),IF($BX1815&gt;=2017,1,0),"")</f>
        <v>1</v>
      </c>
      <c r="AB1815" s="0" t="n">
        <f aca="false">IF(ISNUMBER($BX1815),IF($BX1815&gt;=2018,1,0),"")</f>
        <v>1</v>
      </c>
      <c r="AC1815" s="0" t="n">
        <f aca="false">IF(ISNUMBER($BX1815),IF($BX1815&gt;=2019,1,0),"")</f>
        <v>1</v>
      </c>
      <c r="AD1815" s="0" t="n">
        <f aca="false">IF($L1815&lt;&gt;"",IF($L1815&gt;2013,1,0),"")</f>
        <v>1</v>
      </c>
      <c r="AE1815" s="0" t="n">
        <f aca="false">IF($L1815&lt;&gt;"",1+IF($L1815&gt;2011,1,0)+IF($L1815&gt;2014,1,0),"")</f>
        <v>3</v>
      </c>
      <c r="AF1815" s="0" t="s">
        <v>747</v>
      </c>
      <c r="AG1815" s="0" t="s">
        <v>88</v>
      </c>
      <c r="AH1815" s="0" t="s">
        <v>89</v>
      </c>
      <c r="AI1815" s="0" t="s">
        <v>90</v>
      </c>
      <c r="AJ1815" s="0" t="s">
        <v>90</v>
      </c>
      <c r="AK1815" s="0" t="str">
        <f aca="false">IF(AND($CF1815&lt;&gt;"",IFERROR(INDEX(subsample_country_map!$B:$B,MATCH($CF1815,subsample_country_map!$A:$A,0)),"")&lt;&gt;""),INDEX(subsample_country_map!$B:$B,MATCH($CF1815,subsample_country_map!$A:$A,0)),INDEX(lookup!$AA:$AA,MATCH($A1815,lookup!$A:$A,0)))</f>
        <v>99_NCE</v>
      </c>
      <c r="AL1815" s="0" t="str">
        <f aca="false">IF(AND($CF1815&lt;&gt;"",IFERROR(INDEX(subsample_country_map!$C:$C,MATCH($CF1815,subsample_country_map!$A:$A,0)),"")&lt;&gt;""),INDEX(subsample_country_map!$C:$C,MATCH($CF1815,subsample_country_map!$A:$A,0)),INDEX(lookup!$AB:$AB,MATCH($A1815,lookup!$A:$A,0)))</f>
        <v>99_NCE</v>
      </c>
      <c r="AM1815" s="0" t="str">
        <f aca="false">IF(AND($CF1815&lt;&gt;"",IFERROR(INDEX(subsample_country_map!$D:$D,MATCH($CF1815,subsample_country_map!$A:$A,0)),"")&lt;&gt;""),INDEX(subsample_country_map!$D:$D,MATCH($CF1815,subsample_country_map!$A:$A,0)),INDEX(lookup!$AC:$AC,MATCH($A1815,lookup!$A:$A,0)))</f>
        <v>99_NCE</v>
      </c>
      <c r="AN1815" s="0" t="str">
        <f aca="false">IF(AND($CF1815&lt;&gt;"",IFERROR(INDEX(subsample_country_map!$E:$E,MATCH($CF1815,subsample_country_map!$A:$A,0)),"")&lt;&gt;""),INDEX(subsample_country_map!$E:$E,MATCH($CF1815,subsample_country_map!$A:$A,0)),INDEX(lookup!$AD:$AD,MATCH($A1815,lookup!$A:$A,0)))</f>
        <v>99_NCE</v>
      </c>
      <c r="AO1815" s="0" t="str">
        <f aca="false">INDEX(lookup!$Y:$Y,MATCH($A1815,lookup!$A:$A,0))</f>
        <v>0_published</v>
      </c>
      <c r="AP1815" s="0" t="str">
        <f aca="false">INDEX(lookup!$Z:$Z,MATCH($A1815,lookup!$A:$A,0))</f>
        <v>1_VHB high</v>
      </c>
      <c r="AQ1815" s="0" t="str">
        <f aca="false">INDEX(lookup!$W:$W,MATCH($A1815,lookup!$A:$A,0))</f>
        <v>1_fin/acc/econ</v>
      </c>
      <c r="AS1815" s="0" t="s">
        <v>91</v>
      </c>
      <c r="AT1815" s="0" t="s">
        <v>397</v>
      </c>
      <c r="AU1815" s="0" t="s">
        <v>93</v>
      </c>
      <c r="AV1815" s="0" t="s">
        <v>1457</v>
      </c>
      <c r="AW1815" s="0" t="s">
        <v>1457</v>
      </c>
      <c r="BA1815" s="0" t="n">
        <v>2725</v>
      </c>
      <c r="BB1815" s="0" t="s">
        <v>96</v>
      </c>
      <c r="BC1815" s="0" t="s">
        <v>358</v>
      </c>
      <c r="BD1815" s="0" t="s">
        <v>142</v>
      </c>
      <c r="BE1815" s="0" t="s">
        <v>33</v>
      </c>
      <c r="BF1815" s="0" t="s">
        <v>6281</v>
      </c>
      <c r="BI1815" s="0" t="s">
        <v>774</v>
      </c>
      <c r="BJ1815" s="0" t="s">
        <v>6281</v>
      </c>
      <c r="BK1815" s="0" t="s">
        <v>318</v>
      </c>
      <c r="BL1815" s="0" t="s">
        <v>6371</v>
      </c>
      <c r="BM1815" s="0" t="s">
        <v>6372</v>
      </c>
      <c r="BN1815" s="0" t="s">
        <v>6262</v>
      </c>
      <c r="BO1815" s="0" t="s">
        <v>105</v>
      </c>
      <c r="BP1815" s="0" t="s">
        <v>6258</v>
      </c>
      <c r="BQ1815" s="0" t="s">
        <v>127</v>
      </c>
      <c r="BT1815" s="0" t="n">
        <v>0</v>
      </c>
      <c r="BU1815" s="0" t="s">
        <v>6263</v>
      </c>
      <c r="BW1815" s="0" t="n">
        <v>2015</v>
      </c>
      <c r="BX1815" s="0" t="n">
        <v>2020</v>
      </c>
      <c r="BY1815" s="0" t="s">
        <v>6264</v>
      </c>
      <c r="BZ1815" s="0" t="n">
        <v>2017.5</v>
      </c>
      <c r="CA1815" s="0" t="n">
        <v>0.833333333333333</v>
      </c>
      <c r="CB1815" s="0" t="n">
        <v>1</v>
      </c>
      <c r="CC1815" s="0" t="n">
        <v>1</v>
      </c>
      <c r="CD1815" s="0" t="n">
        <v>-0.0191553542449165</v>
      </c>
      <c r="CE1815" s="0" t="n">
        <v>1</v>
      </c>
    </row>
    <row r="1816" customFormat="false" ht="15" hidden="false" customHeight="false" outlineLevel="0" collapsed="false">
      <c r="A1816" s="0" t="s">
        <v>6258</v>
      </c>
      <c r="B1816" s="0" t="n">
        <v>3121</v>
      </c>
      <c r="C1816" s="0" t="n">
        <v>0.0315087636089518</v>
      </c>
      <c r="D1816" s="0" t="n">
        <v>161</v>
      </c>
      <c r="E1816" s="0" t="n">
        <f aca="false">IF(ISNUMBER($BA1816),$BA1816,IF(AND(ISNUMBER($D1816),ISNUMBER($BW1816),ISNUMBER($BX1816)),$D1816*($BX1816-$BW1816+1),""))</f>
        <v>161</v>
      </c>
      <c r="H1816" s="0" t="s">
        <v>118</v>
      </c>
      <c r="I1816" s="0" t="s">
        <v>344</v>
      </c>
      <c r="J1816" s="0" t="n">
        <f aca="false">IF($BW1816&lt;&gt;"",$BW1816,"")</f>
        <v>2015</v>
      </c>
      <c r="K1816" s="0" t="n">
        <f aca="false">IF($BX1816&lt;&gt;"",$BX1816,"")</f>
        <v>2020</v>
      </c>
      <c r="L1816" s="0" t="n">
        <f aca="false">IF(AND(ISNUMBER($BW1816),ISNUMBER($BX1816)),($BW1816+$BX1816)/2,"")</f>
        <v>2017.5</v>
      </c>
      <c r="M1816" s="0" t="n">
        <f aca="false">IF($L1816&lt;&gt;"",$L1816,"")</f>
        <v>2017.5</v>
      </c>
      <c r="N1816" s="0" t="n">
        <f aca="false">IF(AND(ISNUMBER($BW1816),ISNUMBER($BX1816)),MIN(1,MAX(0,($BX1816-2016+1)/($BX1816-$BW1816+1))),"")</f>
        <v>0.833333333333333</v>
      </c>
      <c r="O1816" s="0" t="n">
        <f aca="false">IF(AND(ISNUMBER($BW1816),ISNUMBER($BX1816)),MIN(1,MAX(0,($BX1816-2017+1)/($BX1816-$BW1816+1))),"")</f>
        <v>0.666666666666667</v>
      </c>
      <c r="P1816" s="0" t="n">
        <f aca="false">IF(AND(ISNUMBER($BW1816),ISNUMBER($BX1816)),MIN(1,MAX(0,($BX1816-2018+1)/($BX1816-$BW1816+1))),"")</f>
        <v>0.5</v>
      </c>
      <c r="Q1816" s="0" t="n">
        <f aca="false">IF(AND(ISNUMBER($BW1816),ISNUMBER($BX1816)),MIN(1,MAX(0,($BX1816-2019+1)/($BX1816-$BW1816+1))),"")</f>
        <v>0.333333333333333</v>
      </c>
      <c r="R1816" s="0" t="n">
        <f aca="false">IF(AND(ISNUMBER($BW1816),ISNUMBER($BX1816)),MIN(1,MAX(0,($BX1816-2016+1)/($BX1816-$BW1816+1))),"")</f>
        <v>0.833333333333333</v>
      </c>
      <c r="S1816" s="0" t="n">
        <f aca="false">IF($L1816&lt;&gt;"",IF($L1816&gt;=2015.5,1,0),"")</f>
        <v>1</v>
      </c>
      <c r="T1816" s="0" t="n">
        <f aca="false">IF($L1816&lt;&gt;"",IF($L1816&gt;=2016,1,0),"")</f>
        <v>1</v>
      </c>
      <c r="U1816" s="0" t="n">
        <f aca="false">IF(ISNUMBER($BX1816),IF($BX1816&gt;=2016,1,0),"")</f>
        <v>1</v>
      </c>
      <c r="V1816" s="0" t="n">
        <f aca="false">IF(ISNUMBER($BW1816),IF($BW1816&gt;=2016,1,0),"")</f>
        <v>0</v>
      </c>
      <c r="W1816" s="0" t="str">
        <f aca="false">IF(AND(ISNUMBER($BW1816),ISNUMBER($BX1816)),IF($BW1816&gt;=2016,"post-only",IF($BX1816&lt;2016,"pre-only","mixed")),"")</f>
        <v>mixed</v>
      </c>
      <c r="X1816" s="0" t="n">
        <f aca="false">IF(AND(ISNUMBER($BW1816),ISNUMBER($BX1816)),MIN(1,MAX(0,($BX1816-2017+1)/($BX1816-$BW1816+1))),"")</f>
        <v>0.666666666666667</v>
      </c>
      <c r="Y1816" s="0" t="n">
        <f aca="false">IF(AND(ISNUMBER($BW1816),ISNUMBER($BX1816)),MIN(1,MAX(0,($BX1816-2018+1)/($BX1816-$BW1816+1))),"")</f>
        <v>0.5</v>
      </c>
      <c r="Z1816" s="0" t="n">
        <f aca="false">IF(AND(ISNUMBER($BW1816),ISNUMBER($BX1816)),MIN(1,MAX(0,($BX1816-2019+1)/($BX1816-$BW1816+1))),"")</f>
        <v>0.333333333333333</v>
      </c>
      <c r="AA1816" s="0" t="n">
        <f aca="false">IF(ISNUMBER($BX1816),IF($BX1816&gt;=2017,1,0),"")</f>
        <v>1</v>
      </c>
      <c r="AB1816" s="0" t="n">
        <f aca="false">IF(ISNUMBER($BX1816),IF($BX1816&gt;=2018,1,0),"")</f>
        <v>1</v>
      </c>
      <c r="AC1816" s="0" t="n">
        <f aca="false">IF(ISNUMBER($BX1816),IF($BX1816&gt;=2019,1,0),"")</f>
        <v>1</v>
      </c>
      <c r="AD1816" s="0" t="n">
        <f aca="false">IF($L1816&lt;&gt;"",IF($L1816&gt;2013,1,0),"")</f>
        <v>1</v>
      </c>
      <c r="AE1816" s="0" t="n">
        <f aca="false">IF($L1816&lt;&gt;"",1+IF($L1816&gt;2011,1,0)+IF($L1816&gt;2014,1,0),"")</f>
        <v>3</v>
      </c>
      <c r="AF1816" s="0" t="s">
        <v>747</v>
      </c>
      <c r="AG1816" s="0" t="s">
        <v>88</v>
      </c>
      <c r="AH1816" s="0" t="s">
        <v>89</v>
      </c>
      <c r="AI1816" s="0" t="s">
        <v>90</v>
      </c>
      <c r="AJ1816" s="0" t="s">
        <v>90</v>
      </c>
      <c r="AK1816" s="0" t="str">
        <f aca="false">IF(AND($CF1816&lt;&gt;"",IFERROR(INDEX(subsample_country_map!$B:$B,MATCH($CF1816,subsample_country_map!$A:$A,0)),"")&lt;&gt;""),INDEX(subsample_country_map!$B:$B,MATCH($CF1816,subsample_country_map!$A:$A,0)),INDEX(lookup!$AA:$AA,MATCH($A1816,lookup!$A:$A,0)))</f>
        <v>99_NCE</v>
      </c>
      <c r="AL1816" s="0" t="str">
        <f aca="false">IF(AND($CF1816&lt;&gt;"",IFERROR(INDEX(subsample_country_map!$C:$C,MATCH($CF1816,subsample_country_map!$A:$A,0)),"")&lt;&gt;""),INDEX(subsample_country_map!$C:$C,MATCH($CF1816,subsample_country_map!$A:$A,0)),INDEX(lookup!$AB:$AB,MATCH($A1816,lookup!$A:$A,0)))</f>
        <v>99_NCE</v>
      </c>
      <c r="AM1816" s="0" t="str">
        <f aca="false">IF(AND($CF1816&lt;&gt;"",IFERROR(INDEX(subsample_country_map!$D:$D,MATCH($CF1816,subsample_country_map!$A:$A,0)),"")&lt;&gt;""),INDEX(subsample_country_map!$D:$D,MATCH($CF1816,subsample_country_map!$A:$A,0)),INDEX(lookup!$AC:$AC,MATCH($A1816,lookup!$A:$A,0)))</f>
        <v>99_NCE</v>
      </c>
      <c r="AN1816" s="0" t="str">
        <f aca="false">IF(AND($CF1816&lt;&gt;"",IFERROR(INDEX(subsample_country_map!$E:$E,MATCH($CF1816,subsample_country_map!$A:$A,0)),"")&lt;&gt;""),INDEX(subsample_country_map!$E:$E,MATCH($CF1816,subsample_country_map!$A:$A,0)),INDEX(lookup!$AD:$AD,MATCH($A1816,lookup!$A:$A,0)))</f>
        <v>99_NCE</v>
      </c>
      <c r="AO1816" s="0" t="str">
        <f aca="false">INDEX(lookup!$Y:$Y,MATCH($A1816,lookup!$A:$A,0))</f>
        <v>0_published</v>
      </c>
      <c r="AP1816" s="0" t="str">
        <f aca="false">INDEX(lookup!$Z:$Z,MATCH($A1816,lookup!$A:$A,0))</f>
        <v>1_VHB high</v>
      </c>
      <c r="AQ1816" s="0" t="str">
        <f aca="false">INDEX(lookup!$W:$W,MATCH($A1816,lookup!$A:$A,0))</f>
        <v>1_fin/acc/econ</v>
      </c>
      <c r="AS1816" s="0" t="s">
        <v>91</v>
      </c>
      <c r="AT1816" s="0" t="s">
        <v>397</v>
      </c>
      <c r="AU1816" s="0" t="s">
        <v>93</v>
      </c>
      <c r="AV1816" s="0" t="s">
        <v>993</v>
      </c>
      <c r="AW1816" s="0" t="s">
        <v>1332</v>
      </c>
      <c r="BA1816" s="0" t="n">
        <v>161</v>
      </c>
      <c r="BB1816" s="0" t="s">
        <v>96</v>
      </c>
      <c r="BC1816" s="0" t="s">
        <v>358</v>
      </c>
      <c r="BD1816" s="0" t="s">
        <v>142</v>
      </c>
      <c r="BE1816" s="0" t="s">
        <v>33</v>
      </c>
      <c r="BF1816" s="0" t="s">
        <v>6286</v>
      </c>
      <c r="BI1816" s="0" t="s">
        <v>774</v>
      </c>
      <c r="BJ1816" s="0" t="s">
        <v>6286</v>
      </c>
      <c r="BK1816" s="0" t="s">
        <v>318</v>
      </c>
      <c r="BL1816" s="0" t="s">
        <v>6373</v>
      </c>
      <c r="BM1816" s="0" t="s">
        <v>6370</v>
      </c>
      <c r="BN1816" s="0" t="s">
        <v>6262</v>
      </c>
      <c r="BO1816" s="0" t="s">
        <v>105</v>
      </c>
      <c r="BP1816" s="0" t="s">
        <v>6258</v>
      </c>
      <c r="BQ1816" s="0" t="s">
        <v>127</v>
      </c>
      <c r="BT1816" s="0" t="n">
        <v>0</v>
      </c>
      <c r="BU1816" s="0" t="s">
        <v>6263</v>
      </c>
      <c r="BW1816" s="0" t="n">
        <v>2015</v>
      </c>
      <c r="BX1816" s="0" t="n">
        <v>2020</v>
      </c>
      <c r="BY1816" s="0" t="s">
        <v>6264</v>
      </c>
      <c r="BZ1816" s="0" t="n">
        <v>2017.5</v>
      </c>
      <c r="CA1816" s="0" t="n">
        <v>0.833333333333333</v>
      </c>
      <c r="CB1816" s="0" t="n">
        <v>1</v>
      </c>
      <c r="CC1816" s="0" t="n">
        <v>1</v>
      </c>
      <c r="CD1816" s="0" t="n">
        <v>0.0315191971478319</v>
      </c>
      <c r="CE1816" s="0" t="n">
        <v>1</v>
      </c>
    </row>
    <row r="1817" customFormat="false" ht="15" hidden="false" customHeight="false" outlineLevel="0" collapsed="false">
      <c r="A1817" s="0" t="s">
        <v>6258</v>
      </c>
      <c r="B1817" s="0" t="n">
        <v>3122</v>
      </c>
      <c r="C1817" s="0" t="n">
        <v>-0.0082956135578434</v>
      </c>
      <c r="D1817" s="0" t="n">
        <v>161</v>
      </c>
      <c r="E1817" s="0" t="n">
        <f aca="false">IF(ISNUMBER($BA1817),$BA1817,IF(AND(ISNUMBER($D1817),ISNUMBER($BW1817),ISNUMBER($BX1817)),$D1817*($BX1817-$BW1817+1),""))</f>
        <v>161</v>
      </c>
      <c r="H1817" s="0" t="s">
        <v>118</v>
      </c>
      <c r="I1817" s="0" t="s">
        <v>344</v>
      </c>
      <c r="J1817" s="0" t="n">
        <f aca="false">IF($BW1817&lt;&gt;"",$BW1817,"")</f>
        <v>2015</v>
      </c>
      <c r="K1817" s="0" t="n">
        <f aca="false">IF($BX1817&lt;&gt;"",$BX1817,"")</f>
        <v>2020</v>
      </c>
      <c r="L1817" s="0" t="n">
        <f aca="false">IF(AND(ISNUMBER($BW1817),ISNUMBER($BX1817)),($BW1817+$BX1817)/2,"")</f>
        <v>2017.5</v>
      </c>
      <c r="M1817" s="0" t="n">
        <f aca="false">IF($L1817&lt;&gt;"",$L1817,"")</f>
        <v>2017.5</v>
      </c>
      <c r="N1817" s="0" t="n">
        <f aca="false">IF(AND(ISNUMBER($BW1817),ISNUMBER($BX1817)),MIN(1,MAX(0,($BX1817-2016+1)/($BX1817-$BW1817+1))),"")</f>
        <v>0.833333333333333</v>
      </c>
      <c r="O1817" s="0" t="n">
        <f aca="false">IF(AND(ISNUMBER($BW1817),ISNUMBER($BX1817)),MIN(1,MAX(0,($BX1817-2017+1)/($BX1817-$BW1817+1))),"")</f>
        <v>0.666666666666667</v>
      </c>
      <c r="P1817" s="0" t="n">
        <f aca="false">IF(AND(ISNUMBER($BW1817),ISNUMBER($BX1817)),MIN(1,MAX(0,($BX1817-2018+1)/($BX1817-$BW1817+1))),"")</f>
        <v>0.5</v>
      </c>
      <c r="Q1817" s="0" t="n">
        <f aca="false">IF(AND(ISNUMBER($BW1817),ISNUMBER($BX1817)),MIN(1,MAX(0,($BX1817-2019+1)/($BX1817-$BW1817+1))),"")</f>
        <v>0.333333333333333</v>
      </c>
      <c r="R1817" s="0" t="n">
        <f aca="false">IF(AND(ISNUMBER($BW1817),ISNUMBER($BX1817)),MIN(1,MAX(0,($BX1817-2016+1)/($BX1817-$BW1817+1))),"")</f>
        <v>0.833333333333333</v>
      </c>
      <c r="S1817" s="0" t="n">
        <f aca="false">IF($L1817&lt;&gt;"",IF($L1817&gt;=2015.5,1,0),"")</f>
        <v>1</v>
      </c>
      <c r="T1817" s="0" t="n">
        <f aca="false">IF($L1817&lt;&gt;"",IF($L1817&gt;=2016,1,0),"")</f>
        <v>1</v>
      </c>
      <c r="U1817" s="0" t="n">
        <f aca="false">IF(ISNUMBER($BX1817),IF($BX1817&gt;=2016,1,0),"")</f>
        <v>1</v>
      </c>
      <c r="V1817" s="0" t="n">
        <f aca="false">IF(ISNUMBER($BW1817),IF($BW1817&gt;=2016,1,0),"")</f>
        <v>0</v>
      </c>
      <c r="W1817" s="0" t="str">
        <f aca="false">IF(AND(ISNUMBER($BW1817),ISNUMBER($BX1817)),IF($BW1817&gt;=2016,"post-only",IF($BX1817&lt;2016,"pre-only","mixed")),"")</f>
        <v>mixed</v>
      </c>
      <c r="X1817" s="0" t="n">
        <f aca="false">IF(AND(ISNUMBER($BW1817),ISNUMBER($BX1817)),MIN(1,MAX(0,($BX1817-2017+1)/($BX1817-$BW1817+1))),"")</f>
        <v>0.666666666666667</v>
      </c>
      <c r="Y1817" s="0" t="n">
        <f aca="false">IF(AND(ISNUMBER($BW1817),ISNUMBER($BX1817)),MIN(1,MAX(0,($BX1817-2018+1)/($BX1817-$BW1817+1))),"")</f>
        <v>0.5</v>
      </c>
      <c r="Z1817" s="0" t="n">
        <f aca="false">IF(AND(ISNUMBER($BW1817),ISNUMBER($BX1817)),MIN(1,MAX(0,($BX1817-2019+1)/($BX1817-$BW1817+1))),"")</f>
        <v>0.333333333333333</v>
      </c>
      <c r="AA1817" s="0" t="n">
        <f aca="false">IF(ISNUMBER($BX1817),IF($BX1817&gt;=2017,1,0),"")</f>
        <v>1</v>
      </c>
      <c r="AB1817" s="0" t="n">
        <f aca="false">IF(ISNUMBER($BX1817),IF($BX1817&gt;=2018,1,0),"")</f>
        <v>1</v>
      </c>
      <c r="AC1817" s="0" t="n">
        <f aca="false">IF(ISNUMBER($BX1817),IF($BX1817&gt;=2019,1,0),"")</f>
        <v>1</v>
      </c>
      <c r="AD1817" s="0" t="n">
        <f aca="false">IF($L1817&lt;&gt;"",IF($L1817&gt;2013,1,0),"")</f>
        <v>1</v>
      </c>
      <c r="AE1817" s="0" t="n">
        <f aca="false">IF($L1817&lt;&gt;"",1+IF($L1817&gt;2011,1,0)+IF($L1817&gt;2014,1,0),"")</f>
        <v>3</v>
      </c>
      <c r="AF1817" s="0" t="s">
        <v>747</v>
      </c>
      <c r="AG1817" s="0" t="s">
        <v>88</v>
      </c>
      <c r="AH1817" s="0" t="s">
        <v>89</v>
      </c>
      <c r="AI1817" s="0" t="s">
        <v>90</v>
      </c>
      <c r="AJ1817" s="0" t="s">
        <v>90</v>
      </c>
      <c r="AK1817" s="0" t="str">
        <f aca="false">IF(AND($CF1817&lt;&gt;"",IFERROR(INDEX(subsample_country_map!$B:$B,MATCH($CF1817,subsample_country_map!$A:$A,0)),"")&lt;&gt;""),INDEX(subsample_country_map!$B:$B,MATCH($CF1817,subsample_country_map!$A:$A,0)),INDEX(lookup!$AA:$AA,MATCH($A1817,lookup!$A:$A,0)))</f>
        <v>99_NCE</v>
      </c>
      <c r="AL1817" s="0" t="str">
        <f aca="false">IF(AND($CF1817&lt;&gt;"",IFERROR(INDEX(subsample_country_map!$C:$C,MATCH($CF1817,subsample_country_map!$A:$A,0)),"")&lt;&gt;""),INDEX(subsample_country_map!$C:$C,MATCH($CF1817,subsample_country_map!$A:$A,0)),INDEX(lookup!$AB:$AB,MATCH($A1817,lookup!$A:$A,0)))</f>
        <v>99_NCE</v>
      </c>
      <c r="AM1817" s="0" t="str">
        <f aca="false">IF(AND($CF1817&lt;&gt;"",IFERROR(INDEX(subsample_country_map!$D:$D,MATCH($CF1817,subsample_country_map!$A:$A,0)),"")&lt;&gt;""),INDEX(subsample_country_map!$D:$D,MATCH($CF1817,subsample_country_map!$A:$A,0)),INDEX(lookup!$AC:$AC,MATCH($A1817,lookup!$A:$A,0)))</f>
        <v>99_NCE</v>
      </c>
      <c r="AN1817" s="0" t="str">
        <f aca="false">IF(AND($CF1817&lt;&gt;"",IFERROR(INDEX(subsample_country_map!$E:$E,MATCH($CF1817,subsample_country_map!$A:$A,0)),"")&lt;&gt;""),INDEX(subsample_country_map!$E:$E,MATCH($CF1817,subsample_country_map!$A:$A,0)),INDEX(lookup!$AD:$AD,MATCH($A1817,lookup!$A:$A,0)))</f>
        <v>99_NCE</v>
      </c>
      <c r="AO1817" s="0" t="str">
        <f aca="false">INDEX(lookup!$Y:$Y,MATCH($A1817,lookup!$A:$A,0))</f>
        <v>0_published</v>
      </c>
      <c r="AP1817" s="0" t="str">
        <f aca="false">INDEX(lookup!$Z:$Z,MATCH($A1817,lookup!$A:$A,0))</f>
        <v>1_VHB high</v>
      </c>
      <c r="AQ1817" s="0" t="str">
        <f aca="false">INDEX(lookup!$W:$W,MATCH($A1817,lookup!$A:$A,0))</f>
        <v>1_fin/acc/econ</v>
      </c>
      <c r="AS1817" s="0" t="s">
        <v>91</v>
      </c>
      <c r="AT1817" s="0" t="s">
        <v>397</v>
      </c>
      <c r="AU1817" s="0" t="s">
        <v>93</v>
      </c>
      <c r="AV1817" s="0" t="s">
        <v>1457</v>
      </c>
      <c r="AW1817" s="0" t="s">
        <v>6285</v>
      </c>
      <c r="BA1817" s="0" t="n">
        <v>161</v>
      </c>
      <c r="BB1817" s="0" t="s">
        <v>96</v>
      </c>
      <c r="BC1817" s="0" t="s">
        <v>358</v>
      </c>
      <c r="BD1817" s="0" t="s">
        <v>142</v>
      </c>
      <c r="BE1817" s="0" t="s">
        <v>33</v>
      </c>
      <c r="BF1817" s="0" t="s">
        <v>6286</v>
      </c>
      <c r="BI1817" s="0" t="s">
        <v>774</v>
      </c>
      <c r="BJ1817" s="0" t="s">
        <v>6286</v>
      </c>
      <c r="BK1817" s="0" t="s">
        <v>318</v>
      </c>
      <c r="BL1817" s="0" t="s">
        <v>6374</v>
      </c>
      <c r="BM1817" s="0" t="s">
        <v>6372</v>
      </c>
      <c r="BN1817" s="0" t="s">
        <v>6262</v>
      </c>
      <c r="BO1817" s="0" t="s">
        <v>105</v>
      </c>
      <c r="BP1817" s="0" t="s">
        <v>6258</v>
      </c>
      <c r="BQ1817" s="0" t="s">
        <v>127</v>
      </c>
      <c r="BT1817" s="0" t="n">
        <v>0</v>
      </c>
      <c r="BU1817" s="0" t="s">
        <v>6263</v>
      </c>
      <c r="BW1817" s="0" t="n">
        <v>2015</v>
      </c>
      <c r="BX1817" s="0" t="n">
        <v>2020</v>
      </c>
      <c r="BY1817" s="0" t="s">
        <v>6264</v>
      </c>
      <c r="BZ1817" s="0" t="n">
        <v>2017.5</v>
      </c>
      <c r="CA1817" s="0" t="n">
        <v>0.833333333333333</v>
      </c>
      <c r="CB1817" s="0" t="n">
        <v>1</v>
      </c>
      <c r="CC1817" s="0" t="n">
        <v>1</v>
      </c>
      <c r="CD1817" s="0" t="n">
        <v>-0.00829580385934541</v>
      </c>
      <c r="CE1817" s="0" t="n">
        <v>1</v>
      </c>
    </row>
    <row r="1818" customFormat="false" ht="15" hidden="false" customHeight="false" outlineLevel="0" collapsed="false">
      <c r="A1818" s="0" t="s">
        <v>6258</v>
      </c>
      <c r="B1818" s="0" t="n">
        <v>3123</v>
      </c>
      <c r="C1818" s="0" t="n">
        <v>0.0263066820882328</v>
      </c>
      <c r="D1818" s="0" t="n">
        <v>361</v>
      </c>
      <c r="E1818" s="0" t="n">
        <f aca="false">IF(ISNUMBER($BA1818),$BA1818,IF(AND(ISNUMBER($D1818),ISNUMBER($BW1818),ISNUMBER($BX1818)),$D1818*($BX1818-$BW1818+1),""))</f>
        <v>361</v>
      </c>
      <c r="H1818" s="0" t="s">
        <v>118</v>
      </c>
      <c r="I1818" s="0" t="s">
        <v>344</v>
      </c>
      <c r="J1818" s="0" t="n">
        <f aca="false">IF($BW1818&lt;&gt;"",$BW1818,"")</f>
        <v>2015</v>
      </c>
      <c r="K1818" s="0" t="n">
        <f aca="false">IF($BX1818&lt;&gt;"",$BX1818,"")</f>
        <v>2020</v>
      </c>
      <c r="L1818" s="0" t="n">
        <f aca="false">IF(AND(ISNUMBER($BW1818),ISNUMBER($BX1818)),($BW1818+$BX1818)/2,"")</f>
        <v>2017.5</v>
      </c>
      <c r="M1818" s="0" t="n">
        <f aca="false">IF($L1818&lt;&gt;"",$L1818,"")</f>
        <v>2017.5</v>
      </c>
      <c r="N1818" s="0" t="n">
        <f aca="false">IF(AND(ISNUMBER($BW1818),ISNUMBER($BX1818)),MIN(1,MAX(0,($BX1818-2016+1)/($BX1818-$BW1818+1))),"")</f>
        <v>0.833333333333333</v>
      </c>
      <c r="O1818" s="0" t="n">
        <f aca="false">IF(AND(ISNUMBER($BW1818),ISNUMBER($BX1818)),MIN(1,MAX(0,($BX1818-2017+1)/($BX1818-$BW1818+1))),"")</f>
        <v>0.666666666666667</v>
      </c>
      <c r="P1818" s="0" t="n">
        <f aca="false">IF(AND(ISNUMBER($BW1818),ISNUMBER($BX1818)),MIN(1,MAX(0,($BX1818-2018+1)/($BX1818-$BW1818+1))),"")</f>
        <v>0.5</v>
      </c>
      <c r="Q1818" s="0" t="n">
        <f aca="false">IF(AND(ISNUMBER($BW1818),ISNUMBER($BX1818)),MIN(1,MAX(0,($BX1818-2019+1)/($BX1818-$BW1818+1))),"")</f>
        <v>0.333333333333333</v>
      </c>
      <c r="R1818" s="0" t="n">
        <f aca="false">IF(AND(ISNUMBER($BW1818),ISNUMBER($BX1818)),MIN(1,MAX(0,($BX1818-2016+1)/($BX1818-$BW1818+1))),"")</f>
        <v>0.833333333333333</v>
      </c>
      <c r="S1818" s="0" t="n">
        <f aca="false">IF($L1818&lt;&gt;"",IF($L1818&gt;=2015.5,1,0),"")</f>
        <v>1</v>
      </c>
      <c r="T1818" s="0" t="n">
        <f aca="false">IF($L1818&lt;&gt;"",IF($L1818&gt;=2016,1,0),"")</f>
        <v>1</v>
      </c>
      <c r="U1818" s="0" t="n">
        <f aca="false">IF(ISNUMBER($BX1818),IF($BX1818&gt;=2016,1,0),"")</f>
        <v>1</v>
      </c>
      <c r="V1818" s="0" t="n">
        <f aca="false">IF(ISNUMBER($BW1818),IF($BW1818&gt;=2016,1,0),"")</f>
        <v>0</v>
      </c>
      <c r="W1818" s="0" t="str">
        <f aca="false">IF(AND(ISNUMBER($BW1818),ISNUMBER($BX1818)),IF($BW1818&gt;=2016,"post-only",IF($BX1818&lt;2016,"pre-only","mixed")),"")</f>
        <v>mixed</v>
      </c>
      <c r="X1818" s="0" t="n">
        <f aca="false">IF(AND(ISNUMBER($BW1818),ISNUMBER($BX1818)),MIN(1,MAX(0,($BX1818-2017+1)/($BX1818-$BW1818+1))),"")</f>
        <v>0.666666666666667</v>
      </c>
      <c r="Y1818" s="0" t="n">
        <f aca="false">IF(AND(ISNUMBER($BW1818),ISNUMBER($BX1818)),MIN(1,MAX(0,($BX1818-2018+1)/($BX1818-$BW1818+1))),"")</f>
        <v>0.5</v>
      </c>
      <c r="Z1818" s="0" t="n">
        <f aca="false">IF(AND(ISNUMBER($BW1818),ISNUMBER($BX1818)),MIN(1,MAX(0,($BX1818-2019+1)/($BX1818-$BW1818+1))),"")</f>
        <v>0.333333333333333</v>
      </c>
      <c r="AA1818" s="0" t="n">
        <f aca="false">IF(ISNUMBER($BX1818),IF($BX1818&gt;=2017,1,0),"")</f>
        <v>1</v>
      </c>
      <c r="AB1818" s="0" t="n">
        <f aca="false">IF(ISNUMBER($BX1818),IF($BX1818&gt;=2018,1,0),"")</f>
        <v>1</v>
      </c>
      <c r="AC1818" s="0" t="n">
        <f aca="false">IF(ISNUMBER($BX1818),IF($BX1818&gt;=2019,1,0),"")</f>
        <v>1</v>
      </c>
      <c r="AD1818" s="0" t="n">
        <f aca="false">IF($L1818&lt;&gt;"",IF($L1818&gt;2013,1,0),"")</f>
        <v>1</v>
      </c>
      <c r="AE1818" s="0" t="n">
        <f aca="false">IF($L1818&lt;&gt;"",1+IF($L1818&gt;2011,1,0)+IF($L1818&gt;2014,1,0),"")</f>
        <v>3</v>
      </c>
      <c r="AF1818" s="0" t="s">
        <v>747</v>
      </c>
      <c r="AG1818" s="0" t="s">
        <v>88</v>
      </c>
      <c r="AH1818" s="0" t="s">
        <v>89</v>
      </c>
      <c r="AI1818" s="0" t="s">
        <v>90</v>
      </c>
      <c r="AJ1818" s="0" t="s">
        <v>90</v>
      </c>
      <c r="AK1818" s="0" t="str">
        <f aca="false">IF(AND($CF1818&lt;&gt;"",IFERROR(INDEX(subsample_country_map!$B:$B,MATCH($CF1818,subsample_country_map!$A:$A,0)),"")&lt;&gt;""),INDEX(subsample_country_map!$B:$B,MATCH($CF1818,subsample_country_map!$A:$A,0)),INDEX(lookup!$AA:$AA,MATCH($A1818,lookup!$A:$A,0)))</f>
        <v>99_NCE</v>
      </c>
      <c r="AL1818" s="0" t="str">
        <f aca="false">IF(AND($CF1818&lt;&gt;"",IFERROR(INDEX(subsample_country_map!$C:$C,MATCH($CF1818,subsample_country_map!$A:$A,0)),"")&lt;&gt;""),INDEX(subsample_country_map!$C:$C,MATCH($CF1818,subsample_country_map!$A:$A,0)),INDEX(lookup!$AB:$AB,MATCH($A1818,lookup!$A:$A,0)))</f>
        <v>99_NCE</v>
      </c>
      <c r="AM1818" s="0" t="str">
        <f aca="false">IF(AND($CF1818&lt;&gt;"",IFERROR(INDEX(subsample_country_map!$D:$D,MATCH($CF1818,subsample_country_map!$A:$A,0)),"")&lt;&gt;""),INDEX(subsample_country_map!$D:$D,MATCH($CF1818,subsample_country_map!$A:$A,0)),INDEX(lookup!$AC:$AC,MATCH($A1818,lookup!$A:$A,0)))</f>
        <v>99_NCE</v>
      </c>
      <c r="AN1818" s="0" t="str">
        <f aca="false">IF(AND($CF1818&lt;&gt;"",IFERROR(INDEX(subsample_country_map!$E:$E,MATCH($CF1818,subsample_country_map!$A:$A,0)),"")&lt;&gt;""),INDEX(subsample_country_map!$E:$E,MATCH($CF1818,subsample_country_map!$A:$A,0)),INDEX(lookup!$AD:$AD,MATCH($A1818,lookup!$A:$A,0)))</f>
        <v>99_NCE</v>
      </c>
      <c r="AO1818" s="0" t="str">
        <f aca="false">INDEX(lookup!$Y:$Y,MATCH($A1818,lookup!$A:$A,0))</f>
        <v>0_published</v>
      </c>
      <c r="AP1818" s="0" t="str">
        <f aca="false">INDEX(lookup!$Z:$Z,MATCH($A1818,lookup!$A:$A,0))</f>
        <v>1_VHB high</v>
      </c>
      <c r="AQ1818" s="0" t="str">
        <f aca="false">INDEX(lookup!$W:$W,MATCH($A1818,lookup!$A:$A,0))</f>
        <v>1_fin/acc/econ</v>
      </c>
      <c r="AS1818" s="0" t="s">
        <v>91</v>
      </c>
      <c r="AT1818" s="0" t="s">
        <v>397</v>
      </c>
      <c r="AU1818" s="0" t="s">
        <v>93</v>
      </c>
      <c r="AV1818" s="0" t="s">
        <v>1455</v>
      </c>
      <c r="AW1818" s="0" t="s">
        <v>4363</v>
      </c>
      <c r="BA1818" s="0" t="n">
        <v>361</v>
      </c>
      <c r="BB1818" s="0" t="s">
        <v>96</v>
      </c>
      <c r="BC1818" s="0" t="s">
        <v>358</v>
      </c>
      <c r="BD1818" s="0" t="s">
        <v>142</v>
      </c>
      <c r="BE1818" s="0" t="s">
        <v>33</v>
      </c>
      <c r="BF1818" s="0" t="s">
        <v>6289</v>
      </c>
      <c r="BI1818" s="0" t="s">
        <v>774</v>
      </c>
      <c r="BJ1818" s="0" t="s">
        <v>6289</v>
      </c>
      <c r="BK1818" s="0" t="s">
        <v>318</v>
      </c>
      <c r="BL1818" s="0" t="s">
        <v>6375</v>
      </c>
      <c r="BM1818" s="0" t="s">
        <v>6370</v>
      </c>
      <c r="BN1818" s="0" t="s">
        <v>6262</v>
      </c>
      <c r="BO1818" s="0" t="s">
        <v>105</v>
      </c>
      <c r="BP1818" s="0" t="s">
        <v>6258</v>
      </c>
      <c r="BQ1818" s="0" t="s">
        <v>127</v>
      </c>
      <c r="BT1818" s="0" t="n">
        <v>0</v>
      </c>
      <c r="BU1818" s="0" t="s">
        <v>6263</v>
      </c>
      <c r="BW1818" s="0" t="n">
        <v>2015</v>
      </c>
      <c r="BX1818" s="0" t="n">
        <v>2020</v>
      </c>
      <c r="BY1818" s="0" t="s">
        <v>6264</v>
      </c>
      <c r="BZ1818" s="0" t="n">
        <v>2017.5</v>
      </c>
      <c r="CA1818" s="0" t="n">
        <v>0.833333333333333</v>
      </c>
      <c r="CB1818" s="0" t="n">
        <v>1</v>
      </c>
      <c r="CC1818" s="0" t="n">
        <v>1</v>
      </c>
      <c r="CD1818" s="0" t="n">
        <v>0.0263127530480207</v>
      </c>
      <c r="CE1818" s="0" t="n">
        <v>1</v>
      </c>
    </row>
    <row r="1819" customFormat="false" ht="15" hidden="false" customHeight="false" outlineLevel="0" collapsed="false">
      <c r="A1819" s="0" t="s">
        <v>6258</v>
      </c>
      <c r="B1819" s="0" t="n">
        <v>3124</v>
      </c>
      <c r="C1819" s="0" t="n">
        <v>-0.0175411603861406</v>
      </c>
      <c r="D1819" s="0" t="n">
        <v>361</v>
      </c>
      <c r="E1819" s="0" t="n">
        <f aca="false">IF(ISNUMBER($BA1819),$BA1819,IF(AND(ISNUMBER($D1819),ISNUMBER($BW1819),ISNUMBER($BX1819)),$D1819*($BX1819-$BW1819+1),""))</f>
        <v>361</v>
      </c>
      <c r="H1819" s="0" t="s">
        <v>118</v>
      </c>
      <c r="I1819" s="0" t="s">
        <v>344</v>
      </c>
      <c r="J1819" s="0" t="n">
        <f aca="false">IF($BW1819&lt;&gt;"",$BW1819,"")</f>
        <v>2015</v>
      </c>
      <c r="K1819" s="0" t="n">
        <f aca="false">IF($BX1819&lt;&gt;"",$BX1819,"")</f>
        <v>2020</v>
      </c>
      <c r="L1819" s="0" t="n">
        <f aca="false">IF(AND(ISNUMBER($BW1819),ISNUMBER($BX1819)),($BW1819+$BX1819)/2,"")</f>
        <v>2017.5</v>
      </c>
      <c r="M1819" s="0" t="n">
        <f aca="false">IF($L1819&lt;&gt;"",$L1819,"")</f>
        <v>2017.5</v>
      </c>
      <c r="N1819" s="0" t="n">
        <f aca="false">IF(AND(ISNUMBER($BW1819),ISNUMBER($BX1819)),MIN(1,MAX(0,($BX1819-2016+1)/($BX1819-$BW1819+1))),"")</f>
        <v>0.833333333333333</v>
      </c>
      <c r="O1819" s="0" t="n">
        <f aca="false">IF(AND(ISNUMBER($BW1819),ISNUMBER($BX1819)),MIN(1,MAX(0,($BX1819-2017+1)/($BX1819-$BW1819+1))),"")</f>
        <v>0.666666666666667</v>
      </c>
      <c r="P1819" s="0" t="n">
        <f aca="false">IF(AND(ISNUMBER($BW1819),ISNUMBER($BX1819)),MIN(1,MAX(0,($BX1819-2018+1)/($BX1819-$BW1819+1))),"")</f>
        <v>0.5</v>
      </c>
      <c r="Q1819" s="0" t="n">
        <f aca="false">IF(AND(ISNUMBER($BW1819),ISNUMBER($BX1819)),MIN(1,MAX(0,($BX1819-2019+1)/($BX1819-$BW1819+1))),"")</f>
        <v>0.333333333333333</v>
      </c>
      <c r="R1819" s="0" t="n">
        <f aca="false">IF(AND(ISNUMBER($BW1819),ISNUMBER($BX1819)),MIN(1,MAX(0,($BX1819-2016+1)/($BX1819-$BW1819+1))),"")</f>
        <v>0.833333333333333</v>
      </c>
      <c r="S1819" s="0" t="n">
        <f aca="false">IF($L1819&lt;&gt;"",IF($L1819&gt;=2015.5,1,0),"")</f>
        <v>1</v>
      </c>
      <c r="T1819" s="0" t="n">
        <f aca="false">IF($L1819&lt;&gt;"",IF($L1819&gt;=2016,1,0),"")</f>
        <v>1</v>
      </c>
      <c r="U1819" s="0" t="n">
        <f aca="false">IF(ISNUMBER($BX1819),IF($BX1819&gt;=2016,1,0),"")</f>
        <v>1</v>
      </c>
      <c r="V1819" s="0" t="n">
        <f aca="false">IF(ISNUMBER($BW1819),IF($BW1819&gt;=2016,1,0),"")</f>
        <v>0</v>
      </c>
      <c r="W1819" s="0" t="str">
        <f aca="false">IF(AND(ISNUMBER($BW1819),ISNUMBER($BX1819)),IF($BW1819&gt;=2016,"post-only",IF($BX1819&lt;2016,"pre-only","mixed")),"")</f>
        <v>mixed</v>
      </c>
      <c r="X1819" s="0" t="n">
        <f aca="false">IF(AND(ISNUMBER($BW1819),ISNUMBER($BX1819)),MIN(1,MAX(0,($BX1819-2017+1)/($BX1819-$BW1819+1))),"")</f>
        <v>0.666666666666667</v>
      </c>
      <c r="Y1819" s="0" t="n">
        <f aca="false">IF(AND(ISNUMBER($BW1819),ISNUMBER($BX1819)),MIN(1,MAX(0,($BX1819-2018+1)/($BX1819-$BW1819+1))),"")</f>
        <v>0.5</v>
      </c>
      <c r="Z1819" s="0" t="n">
        <f aca="false">IF(AND(ISNUMBER($BW1819),ISNUMBER($BX1819)),MIN(1,MAX(0,($BX1819-2019+1)/($BX1819-$BW1819+1))),"")</f>
        <v>0.333333333333333</v>
      </c>
      <c r="AA1819" s="0" t="n">
        <f aca="false">IF(ISNUMBER($BX1819),IF($BX1819&gt;=2017,1,0),"")</f>
        <v>1</v>
      </c>
      <c r="AB1819" s="0" t="n">
        <f aca="false">IF(ISNUMBER($BX1819),IF($BX1819&gt;=2018,1,0),"")</f>
        <v>1</v>
      </c>
      <c r="AC1819" s="0" t="n">
        <f aca="false">IF(ISNUMBER($BX1819),IF($BX1819&gt;=2019,1,0),"")</f>
        <v>1</v>
      </c>
      <c r="AD1819" s="0" t="n">
        <f aca="false">IF($L1819&lt;&gt;"",IF($L1819&gt;2013,1,0),"")</f>
        <v>1</v>
      </c>
      <c r="AE1819" s="0" t="n">
        <f aca="false">IF($L1819&lt;&gt;"",1+IF($L1819&gt;2011,1,0)+IF($L1819&gt;2014,1,0),"")</f>
        <v>3</v>
      </c>
      <c r="AF1819" s="0" t="s">
        <v>747</v>
      </c>
      <c r="AG1819" s="0" t="s">
        <v>88</v>
      </c>
      <c r="AH1819" s="0" t="s">
        <v>89</v>
      </c>
      <c r="AI1819" s="0" t="s">
        <v>90</v>
      </c>
      <c r="AJ1819" s="0" t="s">
        <v>90</v>
      </c>
      <c r="AK1819" s="0" t="str">
        <f aca="false">IF(AND($CF1819&lt;&gt;"",IFERROR(INDEX(subsample_country_map!$B:$B,MATCH($CF1819,subsample_country_map!$A:$A,0)),"")&lt;&gt;""),INDEX(subsample_country_map!$B:$B,MATCH($CF1819,subsample_country_map!$A:$A,0)),INDEX(lookup!$AA:$AA,MATCH($A1819,lookup!$A:$A,0)))</f>
        <v>99_NCE</v>
      </c>
      <c r="AL1819" s="0" t="str">
        <f aca="false">IF(AND($CF1819&lt;&gt;"",IFERROR(INDEX(subsample_country_map!$C:$C,MATCH($CF1819,subsample_country_map!$A:$A,0)),"")&lt;&gt;""),INDEX(subsample_country_map!$C:$C,MATCH($CF1819,subsample_country_map!$A:$A,0)),INDEX(lookup!$AB:$AB,MATCH($A1819,lookup!$A:$A,0)))</f>
        <v>99_NCE</v>
      </c>
      <c r="AM1819" s="0" t="str">
        <f aca="false">IF(AND($CF1819&lt;&gt;"",IFERROR(INDEX(subsample_country_map!$D:$D,MATCH($CF1819,subsample_country_map!$A:$A,0)),"")&lt;&gt;""),INDEX(subsample_country_map!$D:$D,MATCH($CF1819,subsample_country_map!$A:$A,0)),INDEX(lookup!$AC:$AC,MATCH($A1819,lookup!$A:$A,0)))</f>
        <v>99_NCE</v>
      </c>
      <c r="AN1819" s="0" t="str">
        <f aca="false">IF(AND($CF1819&lt;&gt;"",IFERROR(INDEX(subsample_country_map!$E:$E,MATCH($CF1819,subsample_country_map!$A:$A,0)),"")&lt;&gt;""),INDEX(subsample_country_map!$E:$E,MATCH($CF1819,subsample_country_map!$A:$A,0)),INDEX(lookup!$AD:$AD,MATCH($A1819,lookup!$A:$A,0)))</f>
        <v>99_NCE</v>
      </c>
      <c r="AO1819" s="0" t="str">
        <f aca="false">INDEX(lookup!$Y:$Y,MATCH($A1819,lookup!$A:$A,0))</f>
        <v>0_published</v>
      </c>
      <c r="AP1819" s="0" t="str">
        <f aca="false">INDEX(lookup!$Z:$Z,MATCH($A1819,lookup!$A:$A,0))</f>
        <v>1_VHB high</v>
      </c>
      <c r="AQ1819" s="0" t="str">
        <f aca="false">INDEX(lookup!$W:$W,MATCH($A1819,lookup!$A:$A,0))</f>
        <v>1_fin/acc/econ</v>
      </c>
      <c r="AS1819" s="0" t="s">
        <v>91</v>
      </c>
      <c r="AT1819" s="0" t="s">
        <v>397</v>
      </c>
      <c r="AU1819" s="0" t="s">
        <v>93</v>
      </c>
      <c r="AV1819" s="0" t="s">
        <v>1457</v>
      </c>
      <c r="AW1819" s="0" t="s">
        <v>5989</v>
      </c>
      <c r="BA1819" s="0" t="n">
        <v>361</v>
      </c>
      <c r="BB1819" s="0" t="s">
        <v>96</v>
      </c>
      <c r="BC1819" s="0" t="s">
        <v>358</v>
      </c>
      <c r="BD1819" s="0" t="s">
        <v>142</v>
      </c>
      <c r="BE1819" s="0" t="s">
        <v>33</v>
      </c>
      <c r="BF1819" s="0" t="s">
        <v>6289</v>
      </c>
      <c r="BI1819" s="0" t="s">
        <v>774</v>
      </c>
      <c r="BJ1819" s="0" t="s">
        <v>6289</v>
      </c>
      <c r="BK1819" s="0" t="s">
        <v>318</v>
      </c>
      <c r="BL1819" s="0" t="s">
        <v>6376</v>
      </c>
      <c r="BM1819" s="0" t="s">
        <v>6372</v>
      </c>
      <c r="BN1819" s="0" t="s">
        <v>6262</v>
      </c>
      <c r="BO1819" s="0" t="s">
        <v>105</v>
      </c>
      <c r="BP1819" s="0" t="s">
        <v>6258</v>
      </c>
      <c r="BQ1819" s="0" t="s">
        <v>127</v>
      </c>
      <c r="BT1819" s="0" t="n">
        <v>0</v>
      </c>
      <c r="BU1819" s="0" t="s">
        <v>6263</v>
      </c>
      <c r="BW1819" s="0" t="n">
        <v>2015</v>
      </c>
      <c r="BX1819" s="0" t="n">
        <v>2020</v>
      </c>
      <c r="BY1819" s="0" t="s">
        <v>6264</v>
      </c>
      <c r="BZ1819" s="0" t="n">
        <v>2017.5</v>
      </c>
      <c r="CA1819" s="0" t="n">
        <v>0.833333333333333</v>
      </c>
      <c r="CB1819" s="0" t="n">
        <v>1</v>
      </c>
      <c r="CC1819" s="0" t="n">
        <v>1</v>
      </c>
      <c r="CD1819" s="0" t="n">
        <v>-0.0175429598117269</v>
      </c>
      <c r="CE1819" s="0" t="n">
        <v>1</v>
      </c>
    </row>
    <row r="1820" customFormat="false" ht="15" hidden="false" customHeight="false" outlineLevel="0" collapsed="false">
      <c r="A1820" s="0" t="s">
        <v>6258</v>
      </c>
      <c r="B1820" s="0" t="n">
        <v>3125</v>
      </c>
      <c r="C1820" s="0" t="n">
        <v>0.183135665948412</v>
      </c>
      <c r="D1820" s="0" t="n">
        <v>353</v>
      </c>
      <c r="E1820" s="0" t="n">
        <f aca="false">IF(ISNUMBER($BA1820),$BA1820,IF(AND(ISNUMBER($D1820),ISNUMBER($BW1820),ISNUMBER($BX1820)),$D1820*($BX1820-$BW1820+1),""))</f>
        <v>353</v>
      </c>
      <c r="H1820" s="0" t="s">
        <v>118</v>
      </c>
      <c r="I1820" s="0" t="s">
        <v>344</v>
      </c>
      <c r="J1820" s="0" t="n">
        <f aca="false">IF($BW1820&lt;&gt;"",$BW1820,"")</f>
        <v>2015</v>
      </c>
      <c r="K1820" s="0" t="n">
        <f aca="false">IF($BX1820&lt;&gt;"",$BX1820,"")</f>
        <v>2020</v>
      </c>
      <c r="L1820" s="0" t="n">
        <f aca="false">IF(AND(ISNUMBER($BW1820),ISNUMBER($BX1820)),($BW1820+$BX1820)/2,"")</f>
        <v>2017.5</v>
      </c>
      <c r="M1820" s="0" t="n">
        <f aca="false">IF($L1820&lt;&gt;"",$L1820,"")</f>
        <v>2017.5</v>
      </c>
      <c r="N1820" s="0" t="n">
        <f aca="false">IF(AND(ISNUMBER($BW1820),ISNUMBER($BX1820)),MIN(1,MAX(0,($BX1820-2016+1)/($BX1820-$BW1820+1))),"")</f>
        <v>0.833333333333333</v>
      </c>
      <c r="O1820" s="0" t="n">
        <f aca="false">IF(AND(ISNUMBER($BW1820),ISNUMBER($BX1820)),MIN(1,MAX(0,($BX1820-2017+1)/($BX1820-$BW1820+1))),"")</f>
        <v>0.666666666666667</v>
      </c>
      <c r="P1820" s="0" t="n">
        <f aca="false">IF(AND(ISNUMBER($BW1820),ISNUMBER($BX1820)),MIN(1,MAX(0,($BX1820-2018+1)/($BX1820-$BW1820+1))),"")</f>
        <v>0.5</v>
      </c>
      <c r="Q1820" s="0" t="n">
        <f aca="false">IF(AND(ISNUMBER($BW1820),ISNUMBER($BX1820)),MIN(1,MAX(0,($BX1820-2019+1)/($BX1820-$BW1820+1))),"")</f>
        <v>0.333333333333333</v>
      </c>
      <c r="R1820" s="0" t="n">
        <f aca="false">IF(AND(ISNUMBER($BW1820),ISNUMBER($BX1820)),MIN(1,MAX(0,($BX1820-2016+1)/($BX1820-$BW1820+1))),"")</f>
        <v>0.833333333333333</v>
      </c>
      <c r="S1820" s="0" t="n">
        <f aca="false">IF($L1820&lt;&gt;"",IF($L1820&gt;=2015.5,1,0),"")</f>
        <v>1</v>
      </c>
      <c r="T1820" s="0" t="n">
        <f aca="false">IF($L1820&lt;&gt;"",IF($L1820&gt;=2016,1,0),"")</f>
        <v>1</v>
      </c>
      <c r="U1820" s="0" t="n">
        <f aca="false">IF(ISNUMBER($BX1820),IF($BX1820&gt;=2016,1,0),"")</f>
        <v>1</v>
      </c>
      <c r="V1820" s="0" t="n">
        <f aca="false">IF(ISNUMBER($BW1820),IF($BW1820&gt;=2016,1,0),"")</f>
        <v>0</v>
      </c>
      <c r="W1820" s="0" t="str">
        <f aca="false">IF(AND(ISNUMBER($BW1820),ISNUMBER($BX1820)),IF($BW1820&gt;=2016,"post-only",IF($BX1820&lt;2016,"pre-only","mixed")),"")</f>
        <v>mixed</v>
      </c>
      <c r="X1820" s="0" t="n">
        <f aca="false">IF(AND(ISNUMBER($BW1820),ISNUMBER($BX1820)),MIN(1,MAX(0,($BX1820-2017+1)/($BX1820-$BW1820+1))),"")</f>
        <v>0.666666666666667</v>
      </c>
      <c r="Y1820" s="0" t="n">
        <f aca="false">IF(AND(ISNUMBER($BW1820),ISNUMBER($BX1820)),MIN(1,MAX(0,($BX1820-2018+1)/($BX1820-$BW1820+1))),"")</f>
        <v>0.5</v>
      </c>
      <c r="Z1820" s="0" t="n">
        <f aca="false">IF(AND(ISNUMBER($BW1820),ISNUMBER($BX1820)),MIN(1,MAX(0,($BX1820-2019+1)/($BX1820-$BW1820+1))),"")</f>
        <v>0.333333333333333</v>
      </c>
      <c r="AA1820" s="0" t="n">
        <f aca="false">IF(ISNUMBER($BX1820),IF($BX1820&gt;=2017,1,0),"")</f>
        <v>1</v>
      </c>
      <c r="AB1820" s="0" t="n">
        <f aca="false">IF(ISNUMBER($BX1820),IF($BX1820&gt;=2018,1,0),"")</f>
        <v>1</v>
      </c>
      <c r="AC1820" s="0" t="n">
        <f aca="false">IF(ISNUMBER($BX1820),IF($BX1820&gt;=2019,1,0),"")</f>
        <v>1</v>
      </c>
      <c r="AD1820" s="0" t="n">
        <f aca="false">IF($L1820&lt;&gt;"",IF($L1820&gt;2013,1,0),"")</f>
        <v>1</v>
      </c>
      <c r="AE1820" s="0" t="n">
        <f aca="false">IF($L1820&lt;&gt;"",1+IF($L1820&gt;2011,1,0)+IF($L1820&gt;2014,1,0),"")</f>
        <v>3</v>
      </c>
      <c r="AF1820" s="0" t="s">
        <v>747</v>
      </c>
      <c r="AG1820" s="0" t="s">
        <v>88</v>
      </c>
      <c r="AH1820" s="0" t="s">
        <v>89</v>
      </c>
      <c r="AI1820" s="0" t="s">
        <v>90</v>
      </c>
      <c r="AJ1820" s="0" t="s">
        <v>90</v>
      </c>
      <c r="AK1820" s="0" t="str">
        <f aca="false">IF(AND($CF1820&lt;&gt;"",IFERROR(INDEX(subsample_country_map!$B:$B,MATCH($CF1820,subsample_country_map!$A:$A,0)),"")&lt;&gt;""),INDEX(subsample_country_map!$B:$B,MATCH($CF1820,subsample_country_map!$A:$A,0)),INDEX(lookup!$AA:$AA,MATCH($A1820,lookup!$A:$A,0)))</f>
        <v>99_NCE</v>
      </c>
      <c r="AL1820" s="0" t="str">
        <f aca="false">IF(AND($CF1820&lt;&gt;"",IFERROR(INDEX(subsample_country_map!$C:$C,MATCH($CF1820,subsample_country_map!$A:$A,0)),"")&lt;&gt;""),INDEX(subsample_country_map!$C:$C,MATCH($CF1820,subsample_country_map!$A:$A,0)),INDEX(lookup!$AB:$AB,MATCH($A1820,lookup!$A:$A,0)))</f>
        <v>99_NCE</v>
      </c>
      <c r="AM1820" s="0" t="str">
        <f aca="false">IF(AND($CF1820&lt;&gt;"",IFERROR(INDEX(subsample_country_map!$D:$D,MATCH($CF1820,subsample_country_map!$A:$A,0)),"")&lt;&gt;""),INDEX(subsample_country_map!$D:$D,MATCH($CF1820,subsample_country_map!$A:$A,0)),INDEX(lookup!$AC:$AC,MATCH($A1820,lookup!$A:$A,0)))</f>
        <v>99_NCE</v>
      </c>
      <c r="AN1820" s="0" t="str">
        <f aca="false">IF(AND($CF1820&lt;&gt;"",IFERROR(INDEX(subsample_country_map!$E:$E,MATCH($CF1820,subsample_country_map!$A:$A,0)),"")&lt;&gt;""),INDEX(subsample_country_map!$E:$E,MATCH($CF1820,subsample_country_map!$A:$A,0)),INDEX(lookup!$AD:$AD,MATCH($A1820,lookup!$A:$A,0)))</f>
        <v>99_NCE</v>
      </c>
      <c r="AO1820" s="0" t="str">
        <f aca="false">INDEX(lookup!$Y:$Y,MATCH($A1820,lookup!$A:$A,0))</f>
        <v>0_published</v>
      </c>
      <c r="AP1820" s="0" t="str">
        <f aca="false">INDEX(lookup!$Z:$Z,MATCH($A1820,lookup!$A:$A,0))</f>
        <v>1_VHB high</v>
      </c>
      <c r="AQ1820" s="0" t="str">
        <f aca="false">INDEX(lookup!$W:$W,MATCH($A1820,lookup!$A:$A,0))</f>
        <v>1_fin/acc/econ</v>
      </c>
      <c r="AS1820" s="0" t="s">
        <v>91</v>
      </c>
      <c r="AT1820" s="0" t="s">
        <v>397</v>
      </c>
      <c r="AU1820" s="0" t="s">
        <v>93</v>
      </c>
      <c r="AV1820" s="0" t="s">
        <v>6377</v>
      </c>
      <c r="AW1820" s="0" t="s">
        <v>4363</v>
      </c>
      <c r="BA1820" s="0" t="n">
        <v>353</v>
      </c>
      <c r="BB1820" s="0" t="s">
        <v>96</v>
      </c>
      <c r="BC1820" s="0" t="s">
        <v>358</v>
      </c>
      <c r="BD1820" s="0" t="s">
        <v>142</v>
      </c>
      <c r="BE1820" s="0" t="s">
        <v>33</v>
      </c>
      <c r="BF1820" s="0" t="s">
        <v>6293</v>
      </c>
      <c r="BI1820" s="0" t="s">
        <v>774</v>
      </c>
      <c r="BJ1820" s="0" t="s">
        <v>6293</v>
      </c>
      <c r="BK1820" s="0" t="s">
        <v>318</v>
      </c>
      <c r="BL1820" s="0" t="s">
        <v>6378</v>
      </c>
      <c r="BM1820" s="0" t="s">
        <v>6370</v>
      </c>
      <c r="BN1820" s="0" t="s">
        <v>6262</v>
      </c>
      <c r="BO1820" s="0" t="s">
        <v>105</v>
      </c>
      <c r="BP1820" s="0" t="s">
        <v>6258</v>
      </c>
      <c r="BQ1820" s="0" t="s">
        <v>127</v>
      </c>
      <c r="BT1820" s="0" t="n">
        <v>0</v>
      </c>
      <c r="BU1820" s="0" t="s">
        <v>6263</v>
      </c>
      <c r="BW1820" s="0" t="n">
        <v>2015</v>
      </c>
      <c r="BX1820" s="0" t="n">
        <v>2020</v>
      </c>
      <c r="BY1820" s="0" t="s">
        <v>6264</v>
      </c>
      <c r="BZ1820" s="0" t="n">
        <v>2017.5</v>
      </c>
      <c r="CA1820" s="0" t="n">
        <v>0.833333333333333</v>
      </c>
      <c r="CB1820" s="0" t="n">
        <v>1</v>
      </c>
      <c r="CC1820" s="0" t="n">
        <v>1</v>
      </c>
      <c r="CD1820" s="0" t="n">
        <v>0.185225254854261</v>
      </c>
      <c r="CE1820" s="0" t="n">
        <v>1</v>
      </c>
    </row>
    <row r="1821" customFormat="false" ht="15" hidden="false" customHeight="false" outlineLevel="0" collapsed="false">
      <c r="A1821" s="0" t="s">
        <v>6258</v>
      </c>
      <c r="B1821" s="0" t="n">
        <v>3126</v>
      </c>
      <c r="C1821" s="0" t="n">
        <v>0.0228046234219377</v>
      </c>
      <c r="D1821" s="0" t="n">
        <v>353</v>
      </c>
      <c r="E1821" s="0" t="n">
        <f aca="false">IF(ISNUMBER($BA1821),$BA1821,IF(AND(ISNUMBER($D1821),ISNUMBER($BW1821),ISNUMBER($BX1821)),$D1821*($BX1821-$BW1821+1),""))</f>
        <v>353</v>
      </c>
      <c r="H1821" s="0" t="s">
        <v>118</v>
      </c>
      <c r="I1821" s="0" t="s">
        <v>344</v>
      </c>
      <c r="J1821" s="0" t="n">
        <f aca="false">IF($BW1821&lt;&gt;"",$BW1821,"")</f>
        <v>2015</v>
      </c>
      <c r="K1821" s="0" t="n">
        <f aca="false">IF($BX1821&lt;&gt;"",$BX1821,"")</f>
        <v>2020</v>
      </c>
      <c r="L1821" s="0" t="n">
        <f aca="false">IF(AND(ISNUMBER($BW1821),ISNUMBER($BX1821)),($BW1821+$BX1821)/2,"")</f>
        <v>2017.5</v>
      </c>
      <c r="M1821" s="0" t="n">
        <f aca="false">IF($L1821&lt;&gt;"",$L1821,"")</f>
        <v>2017.5</v>
      </c>
      <c r="N1821" s="0" t="n">
        <f aca="false">IF(AND(ISNUMBER($BW1821),ISNUMBER($BX1821)),MIN(1,MAX(0,($BX1821-2016+1)/($BX1821-$BW1821+1))),"")</f>
        <v>0.833333333333333</v>
      </c>
      <c r="O1821" s="0" t="n">
        <f aca="false">IF(AND(ISNUMBER($BW1821),ISNUMBER($BX1821)),MIN(1,MAX(0,($BX1821-2017+1)/($BX1821-$BW1821+1))),"")</f>
        <v>0.666666666666667</v>
      </c>
      <c r="P1821" s="0" t="n">
        <f aca="false">IF(AND(ISNUMBER($BW1821),ISNUMBER($BX1821)),MIN(1,MAX(0,($BX1821-2018+1)/($BX1821-$BW1821+1))),"")</f>
        <v>0.5</v>
      </c>
      <c r="Q1821" s="0" t="n">
        <f aca="false">IF(AND(ISNUMBER($BW1821),ISNUMBER($BX1821)),MIN(1,MAX(0,($BX1821-2019+1)/($BX1821-$BW1821+1))),"")</f>
        <v>0.333333333333333</v>
      </c>
      <c r="R1821" s="0" t="n">
        <f aca="false">IF(AND(ISNUMBER($BW1821),ISNUMBER($BX1821)),MIN(1,MAX(0,($BX1821-2016+1)/($BX1821-$BW1821+1))),"")</f>
        <v>0.833333333333333</v>
      </c>
      <c r="S1821" s="0" t="n">
        <f aca="false">IF($L1821&lt;&gt;"",IF($L1821&gt;=2015.5,1,0),"")</f>
        <v>1</v>
      </c>
      <c r="T1821" s="0" t="n">
        <f aca="false">IF($L1821&lt;&gt;"",IF($L1821&gt;=2016,1,0),"")</f>
        <v>1</v>
      </c>
      <c r="U1821" s="0" t="n">
        <f aca="false">IF(ISNUMBER($BX1821),IF($BX1821&gt;=2016,1,0),"")</f>
        <v>1</v>
      </c>
      <c r="V1821" s="0" t="n">
        <f aca="false">IF(ISNUMBER($BW1821),IF($BW1821&gt;=2016,1,0),"")</f>
        <v>0</v>
      </c>
      <c r="W1821" s="0" t="str">
        <f aca="false">IF(AND(ISNUMBER($BW1821),ISNUMBER($BX1821)),IF($BW1821&gt;=2016,"post-only",IF($BX1821&lt;2016,"pre-only","mixed")),"")</f>
        <v>mixed</v>
      </c>
      <c r="X1821" s="0" t="n">
        <f aca="false">IF(AND(ISNUMBER($BW1821),ISNUMBER($BX1821)),MIN(1,MAX(0,($BX1821-2017+1)/($BX1821-$BW1821+1))),"")</f>
        <v>0.666666666666667</v>
      </c>
      <c r="Y1821" s="0" t="n">
        <f aca="false">IF(AND(ISNUMBER($BW1821),ISNUMBER($BX1821)),MIN(1,MAX(0,($BX1821-2018+1)/($BX1821-$BW1821+1))),"")</f>
        <v>0.5</v>
      </c>
      <c r="Z1821" s="0" t="n">
        <f aca="false">IF(AND(ISNUMBER($BW1821),ISNUMBER($BX1821)),MIN(1,MAX(0,($BX1821-2019+1)/($BX1821-$BW1821+1))),"")</f>
        <v>0.333333333333333</v>
      </c>
      <c r="AA1821" s="0" t="n">
        <f aca="false">IF(ISNUMBER($BX1821),IF($BX1821&gt;=2017,1,0),"")</f>
        <v>1</v>
      </c>
      <c r="AB1821" s="0" t="n">
        <f aca="false">IF(ISNUMBER($BX1821),IF($BX1821&gt;=2018,1,0),"")</f>
        <v>1</v>
      </c>
      <c r="AC1821" s="0" t="n">
        <f aca="false">IF(ISNUMBER($BX1821),IF($BX1821&gt;=2019,1,0),"")</f>
        <v>1</v>
      </c>
      <c r="AD1821" s="0" t="n">
        <f aca="false">IF($L1821&lt;&gt;"",IF($L1821&gt;2013,1,0),"")</f>
        <v>1</v>
      </c>
      <c r="AE1821" s="0" t="n">
        <f aca="false">IF($L1821&lt;&gt;"",1+IF($L1821&gt;2011,1,0)+IF($L1821&gt;2014,1,0),"")</f>
        <v>3</v>
      </c>
      <c r="AF1821" s="0" t="s">
        <v>747</v>
      </c>
      <c r="AG1821" s="0" t="s">
        <v>88</v>
      </c>
      <c r="AH1821" s="0" t="s">
        <v>89</v>
      </c>
      <c r="AI1821" s="0" t="s">
        <v>90</v>
      </c>
      <c r="AJ1821" s="0" t="s">
        <v>90</v>
      </c>
      <c r="AK1821" s="0" t="str">
        <f aca="false">IF(AND($CF1821&lt;&gt;"",IFERROR(INDEX(subsample_country_map!$B:$B,MATCH($CF1821,subsample_country_map!$A:$A,0)),"")&lt;&gt;""),INDEX(subsample_country_map!$B:$B,MATCH($CF1821,subsample_country_map!$A:$A,0)),INDEX(lookup!$AA:$AA,MATCH($A1821,lookup!$A:$A,0)))</f>
        <v>99_NCE</v>
      </c>
      <c r="AL1821" s="0" t="str">
        <f aca="false">IF(AND($CF1821&lt;&gt;"",IFERROR(INDEX(subsample_country_map!$C:$C,MATCH($CF1821,subsample_country_map!$A:$A,0)),"")&lt;&gt;""),INDEX(subsample_country_map!$C:$C,MATCH($CF1821,subsample_country_map!$A:$A,0)),INDEX(lookup!$AB:$AB,MATCH($A1821,lookup!$A:$A,0)))</f>
        <v>99_NCE</v>
      </c>
      <c r="AM1821" s="0" t="str">
        <f aca="false">IF(AND($CF1821&lt;&gt;"",IFERROR(INDEX(subsample_country_map!$D:$D,MATCH($CF1821,subsample_country_map!$A:$A,0)),"")&lt;&gt;""),INDEX(subsample_country_map!$D:$D,MATCH($CF1821,subsample_country_map!$A:$A,0)),INDEX(lookup!$AC:$AC,MATCH($A1821,lookup!$A:$A,0)))</f>
        <v>99_NCE</v>
      </c>
      <c r="AN1821" s="0" t="str">
        <f aca="false">IF(AND($CF1821&lt;&gt;"",IFERROR(INDEX(subsample_country_map!$E:$E,MATCH($CF1821,subsample_country_map!$A:$A,0)),"")&lt;&gt;""),INDEX(subsample_country_map!$E:$E,MATCH($CF1821,subsample_country_map!$A:$A,0)),INDEX(lookup!$AD:$AD,MATCH($A1821,lookup!$A:$A,0)))</f>
        <v>99_NCE</v>
      </c>
      <c r="AO1821" s="0" t="str">
        <f aca="false">INDEX(lookup!$Y:$Y,MATCH($A1821,lookup!$A:$A,0))</f>
        <v>0_published</v>
      </c>
      <c r="AP1821" s="0" t="str">
        <f aca="false">INDEX(lookup!$Z:$Z,MATCH($A1821,lookup!$A:$A,0))</f>
        <v>1_VHB high</v>
      </c>
      <c r="AQ1821" s="0" t="str">
        <f aca="false">INDEX(lookup!$W:$W,MATCH($A1821,lookup!$A:$A,0))</f>
        <v>1_fin/acc/econ</v>
      </c>
      <c r="AS1821" s="0" t="s">
        <v>91</v>
      </c>
      <c r="AT1821" s="0" t="s">
        <v>397</v>
      </c>
      <c r="AU1821" s="0" t="s">
        <v>93</v>
      </c>
      <c r="AV1821" s="0" t="s">
        <v>1448</v>
      </c>
      <c r="AW1821" s="0" t="s">
        <v>4748</v>
      </c>
      <c r="BA1821" s="0" t="n">
        <v>353</v>
      </c>
      <c r="BB1821" s="0" t="s">
        <v>96</v>
      </c>
      <c r="BC1821" s="0" t="s">
        <v>358</v>
      </c>
      <c r="BD1821" s="0" t="s">
        <v>142</v>
      </c>
      <c r="BE1821" s="0" t="s">
        <v>33</v>
      </c>
      <c r="BF1821" s="0" t="s">
        <v>6293</v>
      </c>
      <c r="BI1821" s="0" t="s">
        <v>774</v>
      </c>
      <c r="BJ1821" s="0" t="s">
        <v>6293</v>
      </c>
      <c r="BK1821" s="0" t="s">
        <v>318</v>
      </c>
      <c r="BL1821" s="0" t="s">
        <v>6379</v>
      </c>
      <c r="BM1821" s="0" t="s">
        <v>6372</v>
      </c>
      <c r="BN1821" s="0" t="s">
        <v>6262</v>
      </c>
      <c r="BO1821" s="0" t="s">
        <v>105</v>
      </c>
      <c r="BP1821" s="0" t="s">
        <v>6258</v>
      </c>
      <c r="BQ1821" s="0" t="s">
        <v>127</v>
      </c>
      <c r="BT1821" s="0" t="n">
        <v>0</v>
      </c>
      <c r="BU1821" s="0" t="s">
        <v>6263</v>
      </c>
      <c r="BW1821" s="0" t="n">
        <v>2015</v>
      </c>
      <c r="BX1821" s="0" t="n">
        <v>2020</v>
      </c>
      <c r="BY1821" s="0" t="s">
        <v>6264</v>
      </c>
      <c r="BZ1821" s="0" t="n">
        <v>2017.5</v>
      </c>
      <c r="CA1821" s="0" t="n">
        <v>0.833333333333333</v>
      </c>
      <c r="CB1821" s="0" t="n">
        <v>1</v>
      </c>
      <c r="CC1821" s="0" t="n">
        <v>1</v>
      </c>
      <c r="CD1821" s="0" t="n">
        <v>0.0228085778438384</v>
      </c>
      <c r="CE1821" s="0" t="n">
        <v>1</v>
      </c>
    </row>
    <row r="1822" customFormat="false" ht="15" hidden="false" customHeight="false" outlineLevel="0" collapsed="false">
      <c r="A1822" s="0" t="s">
        <v>6258</v>
      </c>
      <c r="B1822" s="0" t="n">
        <v>3127</v>
      </c>
      <c r="C1822" s="0" t="n">
        <v>0.0713275551548211</v>
      </c>
      <c r="D1822" s="0" t="n">
        <v>110</v>
      </c>
      <c r="E1822" s="0" t="n">
        <f aca="false">IF(ISNUMBER($BA1822),$BA1822,IF(AND(ISNUMBER($D1822),ISNUMBER($BW1822),ISNUMBER($BX1822)),$D1822*($BX1822-$BW1822+1),""))</f>
        <v>110</v>
      </c>
      <c r="H1822" s="0" t="s">
        <v>118</v>
      </c>
      <c r="I1822" s="0" t="s">
        <v>344</v>
      </c>
      <c r="J1822" s="0" t="n">
        <f aca="false">IF($BW1822&lt;&gt;"",$BW1822,"")</f>
        <v>2015</v>
      </c>
      <c r="K1822" s="0" t="n">
        <f aca="false">IF($BX1822&lt;&gt;"",$BX1822,"")</f>
        <v>2020</v>
      </c>
      <c r="L1822" s="0" t="n">
        <f aca="false">IF(AND(ISNUMBER($BW1822),ISNUMBER($BX1822)),($BW1822+$BX1822)/2,"")</f>
        <v>2017.5</v>
      </c>
      <c r="M1822" s="0" t="n">
        <f aca="false">IF($L1822&lt;&gt;"",$L1822,"")</f>
        <v>2017.5</v>
      </c>
      <c r="N1822" s="0" t="n">
        <f aca="false">IF(AND(ISNUMBER($BW1822),ISNUMBER($BX1822)),MIN(1,MAX(0,($BX1822-2016+1)/($BX1822-$BW1822+1))),"")</f>
        <v>0.833333333333333</v>
      </c>
      <c r="O1822" s="0" t="n">
        <f aca="false">IF(AND(ISNUMBER($BW1822),ISNUMBER($BX1822)),MIN(1,MAX(0,($BX1822-2017+1)/($BX1822-$BW1822+1))),"")</f>
        <v>0.666666666666667</v>
      </c>
      <c r="P1822" s="0" t="n">
        <f aca="false">IF(AND(ISNUMBER($BW1822),ISNUMBER($BX1822)),MIN(1,MAX(0,($BX1822-2018+1)/($BX1822-$BW1822+1))),"")</f>
        <v>0.5</v>
      </c>
      <c r="Q1822" s="0" t="n">
        <f aca="false">IF(AND(ISNUMBER($BW1822),ISNUMBER($BX1822)),MIN(1,MAX(0,($BX1822-2019+1)/($BX1822-$BW1822+1))),"")</f>
        <v>0.333333333333333</v>
      </c>
      <c r="R1822" s="0" t="n">
        <f aca="false">IF(AND(ISNUMBER($BW1822),ISNUMBER($BX1822)),MIN(1,MAX(0,($BX1822-2016+1)/($BX1822-$BW1822+1))),"")</f>
        <v>0.833333333333333</v>
      </c>
      <c r="S1822" s="0" t="n">
        <f aca="false">IF($L1822&lt;&gt;"",IF($L1822&gt;=2015.5,1,0),"")</f>
        <v>1</v>
      </c>
      <c r="T1822" s="0" t="n">
        <f aca="false">IF($L1822&lt;&gt;"",IF($L1822&gt;=2016,1,0),"")</f>
        <v>1</v>
      </c>
      <c r="U1822" s="0" t="n">
        <f aca="false">IF(ISNUMBER($BX1822),IF($BX1822&gt;=2016,1,0),"")</f>
        <v>1</v>
      </c>
      <c r="V1822" s="0" t="n">
        <f aca="false">IF(ISNUMBER($BW1822),IF($BW1822&gt;=2016,1,0),"")</f>
        <v>0</v>
      </c>
      <c r="W1822" s="0" t="str">
        <f aca="false">IF(AND(ISNUMBER($BW1822),ISNUMBER($BX1822)),IF($BW1822&gt;=2016,"post-only",IF($BX1822&lt;2016,"pre-only","mixed")),"")</f>
        <v>mixed</v>
      </c>
      <c r="X1822" s="0" t="n">
        <f aca="false">IF(AND(ISNUMBER($BW1822),ISNUMBER($BX1822)),MIN(1,MAX(0,($BX1822-2017+1)/($BX1822-$BW1822+1))),"")</f>
        <v>0.666666666666667</v>
      </c>
      <c r="Y1822" s="0" t="n">
        <f aca="false">IF(AND(ISNUMBER($BW1822),ISNUMBER($BX1822)),MIN(1,MAX(0,($BX1822-2018+1)/($BX1822-$BW1822+1))),"")</f>
        <v>0.5</v>
      </c>
      <c r="Z1822" s="0" t="n">
        <f aca="false">IF(AND(ISNUMBER($BW1822),ISNUMBER($BX1822)),MIN(1,MAX(0,($BX1822-2019+1)/($BX1822-$BW1822+1))),"")</f>
        <v>0.333333333333333</v>
      </c>
      <c r="AA1822" s="0" t="n">
        <f aca="false">IF(ISNUMBER($BX1822),IF($BX1822&gt;=2017,1,0),"")</f>
        <v>1</v>
      </c>
      <c r="AB1822" s="0" t="n">
        <f aca="false">IF(ISNUMBER($BX1822),IF($BX1822&gt;=2018,1,0),"")</f>
        <v>1</v>
      </c>
      <c r="AC1822" s="0" t="n">
        <f aca="false">IF(ISNUMBER($BX1822),IF($BX1822&gt;=2019,1,0),"")</f>
        <v>1</v>
      </c>
      <c r="AD1822" s="0" t="n">
        <f aca="false">IF($L1822&lt;&gt;"",IF($L1822&gt;2013,1,0),"")</f>
        <v>1</v>
      </c>
      <c r="AE1822" s="0" t="n">
        <f aca="false">IF($L1822&lt;&gt;"",1+IF($L1822&gt;2011,1,0)+IF($L1822&gt;2014,1,0),"")</f>
        <v>3</v>
      </c>
      <c r="AF1822" s="0" t="s">
        <v>747</v>
      </c>
      <c r="AG1822" s="0" t="s">
        <v>88</v>
      </c>
      <c r="AH1822" s="0" t="s">
        <v>89</v>
      </c>
      <c r="AI1822" s="0" t="s">
        <v>90</v>
      </c>
      <c r="AJ1822" s="0" t="s">
        <v>90</v>
      </c>
      <c r="AK1822" s="0" t="str">
        <f aca="false">IF(AND($CF1822&lt;&gt;"",IFERROR(INDEX(subsample_country_map!$B:$B,MATCH($CF1822,subsample_country_map!$A:$A,0)),"")&lt;&gt;""),INDEX(subsample_country_map!$B:$B,MATCH($CF1822,subsample_country_map!$A:$A,0)),INDEX(lookup!$AA:$AA,MATCH($A1822,lookup!$A:$A,0)))</f>
        <v>99_NCE</v>
      </c>
      <c r="AL1822" s="0" t="str">
        <f aca="false">IF(AND($CF1822&lt;&gt;"",IFERROR(INDEX(subsample_country_map!$C:$C,MATCH($CF1822,subsample_country_map!$A:$A,0)),"")&lt;&gt;""),INDEX(subsample_country_map!$C:$C,MATCH($CF1822,subsample_country_map!$A:$A,0)),INDEX(lookup!$AB:$AB,MATCH($A1822,lookup!$A:$A,0)))</f>
        <v>99_NCE</v>
      </c>
      <c r="AM1822" s="0" t="str">
        <f aca="false">IF(AND($CF1822&lt;&gt;"",IFERROR(INDEX(subsample_country_map!$D:$D,MATCH($CF1822,subsample_country_map!$A:$A,0)),"")&lt;&gt;""),INDEX(subsample_country_map!$D:$D,MATCH($CF1822,subsample_country_map!$A:$A,0)),INDEX(lookup!$AC:$AC,MATCH($A1822,lookup!$A:$A,0)))</f>
        <v>99_NCE</v>
      </c>
      <c r="AN1822" s="0" t="str">
        <f aca="false">IF(AND($CF1822&lt;&gt;"",IFERROR(INDEX(subsample_country_map!$E:$E,MATCH($CF1822,subsample_country_map!$A:$A,0)),"")&lt;&gt;""),INDEX(subsample_country_map!$E:$E,MATCH($CF1822,subsample_country_map!$A:$A,0)),INDEX(lookup!$AD:$AD,MATCH($A1822,lookup!$A:$A,0)))</f>
        <v>99_NCE</v>
      </c>
      <c r="AO1822" s="0" t="str">
        <f aca="false">INDEX(lookup!$Y:$Y,MATCH($A1822,lookup!$A:$A,0))</f>
        <v>0_published</v>
      </c>
      <c r="AP1822" s="0" t="str">
        <f aca="false">INDEX(lookup!$Z:$Z,MATCH($A1822,lookup!$A:$A,0))</f>
        <v>1_VHB high</v>
      </c>
      <c r="AQ1822" s="0" t="str">
        <f aca="false">INDEX(lookup!$W:$W,MATCH($A1822,lookup!$A:$A,0))</f>
        <v>1_fin/acc/econ</v>
      </c>
      <c r="AS1822" s="0" t="s">
        <v>91</v>
      </c>
      <c r="AT1822" s="0" t="s">
        <v>397</v>
      </c>
      <c r="AU1822" s="0" t="s">
        <v>93</v>
      </c>
      <c r="AV1822" s="0" t="s">
        <v>4727</v>
      </c>
      <c r="AW1822" s="0" t="s">
        <v>6270</v>
      </c>
      <c r="BA1822" s="0" t="n">
        <v>110</v>
      </c>
      <c r="BB1822" s="0" t="s">
        <v>96</v>
      </c>
      <c r="BC1822" s="0" t="s">
        <v>358</v>
      </c>
      <c r="BD1822" s="0" t="s">
        <v>142</v>
      </c>
      <c r="BE1822" s="0" t="s">
        <v>33</v>
      </c>
      <c r="BF1822" s="0" t="s">
        <v>2585</v>
      </c>
      <c r="BI1822" s="0" t="s">
        <v>774</v>
      </c>
      <c r="BJ1822" s="0" t="s">
        <v>2585</v>
      </c>
      <c r="BK1822" s="0" t="s">
        <v>318</v>
      </c>
      <c r="BL1822" s="0" t="s">
        <v>6380</v>
      </c>
      <c r="BM1822" s="0" t="s">
        <v>6370</v>
      </c>
      <c r="BN1822" s="0" t="s">
        <v>6262</v>
      </c>
      <c r="BO1822" s="0" t="s">
        <v>105</v>
      </c>
      <c r="BP1822" s="0" t="s">
        <v>6258</v>
      </c>
      <c r="BQ1822" s="0" t="s">
        <v>127</v>
      </c>
      <c r="BT1822" s="0" t="n">
        <v>0</v>
      </c>
      <c r="BU1822" s="0" t="s">
        <v>6263</v>
      </c>
      <c r="BW1822" s="0" t="n">
        <v>2015</v>
      </c>
      <c r="BX1822" s="0" t="n">
        <v>2020</v>
      </c>
      <c r="BY1822" s="0" t="s">
        <v>6264</v>
      </c>
      <c r="BZ1822" s="0" t="n">
        <v>2017.5</v>
      </c>
      <c r="CA1822" s="0" t="n">
        <v>0.833333333333333</v>
      </c>
      <c r="CB1822" s="0" t="n">
        <v>1</v>
      </c>
      <c r="CC1822" s="0" t="n">
        <v>1</v>
      </c>
      <c r="CD1822" s="0" t="n">
        <v>0.0714488882504316</v>
      </c>
      <c r="CE1822" s="0" t="n">
        <v>1</v>
      </c>
    </row>
    <row r="1823" customFormat="false" ht="15" hidden="false" customHeight="false" outlineLevel="0" collapsed="false">
      <c r="A1823" s="0" t="s">
        <v>6258</v>
      </c>
      <c r="B1823" s="0" t="n">
        <v>3128</v>
      </c>
      <c r="C1823" s="0" t="n">
        <v>-0.141578753454903</v>
      </c>
      <c r="D1823" s="0" t="n">
        <v>110</v>
      </c>
      <c r="E1823" s="0" t="n">
        <f aca="false">IF(ISNUMBER($BA1823),$BA1823,IF(AND(ISNUMBER($D1823),ISNUMBER($BW1823),ISNUMBER($BX1823)),$D1823*($BX1823-$BW1823+1),""))</f>
        <v>110</v>
      </c>
      <c r="H1823" s="0" t="s">
        <v>118</v>
      </c>
      <c r="I1823" s="0" t="s">
        <v>344</v>
      </c>
      <c r="J1823" s="0" t="n">
        <f aca="false">IF($BW1823&lt;&gt;"",$BW1823,"")</f>
        <v>2015</v>
      </c>
      <c r="K1823" s="0" t="n">
        <f aca="false">IF($BX1823&lt;&gt;"",$BX1823,"")</f>
        <v>2020</v>
      </c>
      <c r="L1823" s="0" t="n">
        <f aca="false">IF(AND(ISNUMBER($BW1823),ISNUMBER($BX1823)),($BW1823+$BX1823)/2,"")</f>
        <v>2017.5</v>
      </c>
      <c r="M1823" s="0" t="n">
        <f aca="false">IF($L1823&lt;&gt;"",$L1823,"")</f>
        <v>2017.5</v>
      </c>
      <c r="N1823" s="0" t="n">
        <f aca="false">IF(AND(ISNUMBER($BW1823),ISNUMBER($BX1823)),MIN(1,MAX(0,($BX1823-2016+1)/($BX1823-$BW1823+1))),"")</f>
        <v>0.833333333333333</v>
      </c>
      <c r="O1823" s="0" t="n">
        <f aca="false">IF(AND(ISNUMBER($BW1823),ISNUMBER($BX1823)),MIN(1,MAX(0,($BX1823-2017+1)/($BX1823-$BW1823+1))),"")</f>
        <v>0.666666666666667</v>
      </c>
      <c r="P1823" s="0" t="n">
        <f aca="false">IF(AND(ISNUMBER($BW1823),ISNUMBER($BX1823)),MIN(1,MAX(0,($BX1823-2018+1)/($BX1823-$BW1823+1))),"")</f>
        <v>0.5</v>
      </c>
      <c r="Q1823" s="0" t="n">
        <f aca="false">IF(AND(ISNUMBER($BW1823),ISNUMBER($BX1823)),MIN(1,MAX(0,($BX1823-2019+1)/($BX1823-$BW1823+1))),"")</f>
        <v>0.333333333333333</v>
      </c>
      <c r="R1823" s="0" t="n">
        <f aca="false">IF(AND(ISNUMBER($BW1823),ISNUMBER($BX1823)),MIN(1,MAX(0,($BX1823-2016+1)/($BX1823-$BW1823+1))),"")</f>
        <v>0.833333333333333</v>
      </c>
      <c r="S1823" s="0" t="n">
        <f aca="false">IF($L1823&lt;&gt;"",IF($L1823&gt;=2015.5,1,0),"")</f>
        <v>1</v>
      </c>
      <c r="T1823" s="0" t="n">
        <f aca="false">IF($L1823&lt;&gt;"",IF($L1823&gt;=2016,1,0),"")</f>
        <v>1</v>
      </c>
      <c r="U1823" s="0" t="n">
        <f aca="false">IF(ISNUMBER($BX1823),IF($BX1823&gt;=2016,1,0),"")</f>
        <v>1</v>
      </c>
      <c r="V1823" s="0" t="n">
        <f aca="false">IF(ISNUMBER($BW1823),IF($BW1823&gt;=2016,1,0),"")</f>
        <v>0</v>
      </c>
      <c r="W1823" s="0" t="str">
        <f aca="false">IF(AND(ISNUMBER($BW1823),ISNUMBER($BX1823)),IF($BW1823&gt;=2016,"post-only",IF($BX1823&lt;2016,"pre-only","mixed")),"")</f>
        <v>mixed</v>
      </c>
      <c r="X1823" s="0" t="n">
        <f aca="false">IF(AND(ISNUMBER($BW1823),ISNUMBER($BX1823)),MIN(1,MAX(0,($BX1823-2017+1)/($BX1823-$BW1823+1))),"")</f>
        <v>0.666666666666667</v>
      </c>
      <c r="Y1823" s="0" t="n">
        <f aca="false">IF(AND(ISNUMBER($BW1823),ISNUMBER($BX1823)),MIN(1,MAX(0,($BX1823-2018+1)/($BX1823-$BW1823+1))),"")</f>
        <v>0.5</v>
      </c>
      <c r="Z1823" s="0" t="n">
        <f aca="false">IF(AND(ISNUMBER($BW1823),ISNUMBER($BX1823)),MIN(1,MAX(0,($BX1823-2019+1)/($BX1823-$BW1823+1))),"")</f>
        <v>0.333333333333333</v>
      </c>
      <c r="AA1823" s="0" t="n">
        <f aca="false">IF(ISNUMBER($BX1823),IF($BX1823&gt;=2017,1,0),"")</f>
        <v>1</v>
      </c>
      <c r="AB1823" s="0" t="n">
        <f aca="false">IF(ISNUMBER($BX1823),IF($BX1823&gt;=2018,1,0),"")</f>
        <v>1</v>
      </c>
      <c r="AC1823" s="0" t="n">
        <f aca="false">IF(ISNUMBER($BX1823),IF($BX1823&gt;=2019,1,0),"")</f>
        <v>1</v>
      </c>
      <c r="AD1823" s="0" t="n">
        <f aca="false">IF($L1823&lt;&gt;"",IF($L1823&gt;2013,1,0),"")</f>
        <v>1</v>
      </c>
      <c r="AE1823" s="0" t="n">
        <f aca="false">IF($L1823&lt;&gt;"",1+IF($L1823&gt;2011,1,0)+IF($L1823&gt;2014,1,0),"")</f>
        <v>3</v>
      </c>
      <c r="AF1823" s="0" t="s">
        <v>747</v>
      </c>
      <c r="AG1823" s="0" t="s">
        <v>88</v>
      </c>
      <c r="AH1823" s="0" t="s">
        <v>89</v>
      </c>
      <c r="AI1823" s="0" t="s">
        <v>90</v>
      </c>
      <c r="AJ1823" s="0" t="s">
        <v>90</v>
      </c>
      <c r="AK1823" s="0" t="str">
        <f aca="false">IF(AND($CF1823&lt;&gt;"",IFERROR(INDEX(subsample_country_map!$B:$B,MATCH($CF1823,subsample_country_map!$A:$A,0)),"")&lt;&gt;""),INDEX(subsample_country_map!$B:$B,MATCH($CF1823,subsample_country_map!$A:$A,0)),INDEX(lookup!$AA:$AA,MATCH($A1823,lookup!$A:$A,0)))</f>
        <v>99_NCE</v>
      </c>
      <c r="AL1823" s="0" t="str">
        <f aca="false">IF(AND($CF1823&lt;&gt;"",IFERROR(INDEX(subsample_country_map!$C:$C,MATCH($CF1823,subsample_country_map!$A:$A,0)),"")&lt;&gt;""),INDEX(subsample_country_map!$C:$C,MATCH($CF1823,subsample_country_map!$A:$A,0)),INDEX(lookup!$AB:$AB,MATCH($A1823,lookup!$A:$A,0)))</f>
        <v>99_NCE</v>
      </c>
      <c r="AM1823" s="0" t="str">
        <f aca="false">IF(AND($CF1823&lt;&gt;"",IFERROR(INDEX(subsample_country_map!$D:$D,MATCH($CF1823,subsample_country_map!$A:$A,0)),"")&lt;&gt;""),INDEX(subsample_country_map!$D:$D,MATCH($CF1823,subsample_country_map!$A:$A,0)),INDEX(lookup!$AC:$AC,MATCH($A1823,lookup!$A:$A,0)))</f>
        <v>99_NCE</v>
      </c>
      <c r="AN1823" s="0" t="str">
        <f aca="false">IF(AND($CF1823&lt;&gt;"",IFERROR(INDEX(subsample_country_map!$E:$E,MATCH($CF1823,subsample_country_map!$A:$A,0)),"")&lt;&gt;""),INDEX(subsample_country_map!$E:$E,MATCH($CF1823,subsample_country_map!$A:$A,0)),INDEX(lookup!$AD:$AD,MATCH($A1823,lookup!$A:$A,0)))</f>
        <v>99_NCE</v>
      </c>
      <c r="AO1823" s="0" t="str">
        <f aca="false">INDEX(lookup!$Y:$Y,MATCH($A1823,lookup!$A:$A,0))</f>
        <v>0_published</v>
      </c>
      <c r="AP1823" s="0" t="str">
        <f aca="false">INDEX(lookup!$Z:$Z,MATCH($A1823,lookup!$A:$A,0))</f>
        <v>1_VHB high</v>
      </c>
      <c r="AQ1823" s="0" t="str">
        <f aca="false">INDEX(lookup!$W:$W,MATCH($A1823,lookup!$A:$A,0))</f>
        <v>1_fin/acc/econ</v>
      </c>
      <c r="AS1823" s="0" t="s">
        <v>91</v>
      </c>
      <c r="AT1823" s="0" t="s">
        <v>397</v>
      </c>
      <c r="AU1823" s="0" t="s">
        <v>93</v>
      </c>
      <c r="AV1823" s="0" t="s">
        <v>6381</v>
      </c>
      <c r="AW1823" s="0" t="s">
        <v>1982</v>
      </c>
      <c r="BA1823" s="0" t="n">
        <v>110</v>
      </c>
      <c r="BB1823" s="0" t="s">
        <v>96</v>
      </c>
      <c r="BC1823" s="0" t="s">
        <v>358</v>
      </c>
      <c r="BD1823" s="0" t="s">
        <v>142</v>
      </c>
      <c r="BE1823" s="0" t="s">
        <v>33</v>
      </c>
      <c r="BF1823" s="0" t="s">
        <v>2585</v>
      </c>
      <c r="BI1823" s="0" t="s">
        <v>774</v>
      </c>
      <c r="BJ1823" s="0" t="s">
        <v>2585</v>
      </c>
      <c r="BK1823" s="0" t="s">
        <v>318</v>
      </c>
      <c r="BL1823" s="0" t="s">
        <v>6382</v>
      </c>
      <c r="BM1823" s="0" t="s">
        <v>6372</v>
      </c>
      <c r="BN1823" s="0" t="s">
        <v>6262</v>
      </c>
      <c r="BO1823" s="0" t="s">
        <v>105</v>
      </c>
      <c r="BP1823" s="0" t="s">
        <v>6258</v>
      </c>
      <c r="BQ1823" s="0" t="s">
        <v>127</v>
      </c>
      <c r="BT1823" s="0" t="n">
        <v>0</v>
      </c>
      <c r="BU1823" s="0" t="s">
        <v>6263</v>
      </c>
      <c r="BW1823" s="0" t="n">
        <v>2015</v>
      </c>
      <c r="BX1823" s="0" t="n">
        <v>2020</v>
      </c>
      <c r="BY1823" s="0" t="s">
        <v>6264</v>
      </c>
      <c r="BZ1823" s="0" t="n">
        <v>2017.5</v>
      </c>
      <c r="CA1823" s="0" t="n">
        <v>0.833333333333333</v>
      </c>
      <c r="CB1823" s="0" t="n">
        <v>1</v>
      </c>
      <c r="CC1823" s="0" t="n">
        <v>1</v>
      </c>
      <c r="CD1823" s="0" t="n">
        <v>-0.142536256222993</v>
      </c>
      <c r="CE1823" s="0" t="n">
        <v>1</v>
      </c>
    </row>
    <row r="1824" customFormat="false" ht="15" hidden="false" customHeight="false" outlineLevel="0" collapsed="false">
      <c r="A1824" s="0" t="s">
        <v>6258</v>
      </c>
      <c r="B1824" s="0" t="n">
        <v>3129</v>
      </c>
      <c r="C1824" s="0" t="n">
        <v>-0.0148856338852811</v>
      </c>
      <c r="D1824" s="0" t="n">
        <v>282</v>
      </c>
      <c r="E1824" s="0" t="n">
        <f aca="false">IF(ISNUMBER($BA1824),$BA1824,IF(AND(ISNUMBER($D1824),ISNUMBER($BW1824),ISNUMBER($BX1824)),$D1824*($BX1824-$BW1824+1),""))</f>
        <v>282</v>
      </c>
      <c r="H1824" s="0" t="s">
        <v>118</v>
      </c>
      <c r="I1824" s="0" t="s">
        <v>344</v>
      </c>
      <c r="J1824" s="0" t="n">
        <f aca="false">IF($BW1824&lt;&gt;"",$BW1824,"")</f>
        <v>2015</v>
      </c>
      <c r="K1824" s="0" t="n">
        <f aca="false">IF($BX1824&lt;&gt;"",$BX1824,"")</f>
        <v>2020</v>
      </c>
      <c r="L1824" s="0" t="n">
        <f aca="false">IF(AND(ISNUMBER($BW1824),ISNUMBER($BX1824)),($BW1824+$BX1824)/2,"")</f>
        <v>2017.5</v>
      </c>
      <c r="M1824" s="0" t="n">
        <f aca="false">IF($L1824&lt;&gt;"",$L1824,"")</f>
        <v>2017.5</v>
      </c>
      <c r="N1824" s="0" t="n">
        <f aca="false">IF(AND(ISNUMBER($BW1824),ISNUMBER($BX1824)),MIN(1,MAX(0,($BX1824-2016+1)/($BX1824-$BW1824+1))),"")</f>
        <v>0.833333333333333</v>
      </c>
      <c r="O1824" s="0" t="n">
        <f aca="false">IF(AND(ISNUMBER($BW1824),ISNUMBER($BX1824)),MIN(1,MAX(0,($BX1824-2017+1)/($BX1824-$BW1824+1))),"")</f>
        <v>0.666666666666667</v>
      </c>
      <c r="P1824" s="0" t="n">
        <f aca="false">IF(AND(ISNUMBER($BW1824),ISNUMBER($BX1824)),MIN(1,MAX(0,($BX1824-2018+1)/($BX1824-$BW1824+1))),"")</f>
        <v>0.5</v>
      </c>
      <c r="Q1824" s="0" t="n">
        <f aca="false">IF(AND(ISNUMBER($BW1824),ISNUMBER($BX1824)),MIN(1,MAX(0,($BX1824-2019+1)/($BX1824-$BW1824+1))),"")</f>
        <v>0.333333333333333</v>
      </c>
      <c r="R1824" s="0" t="n">
        <f aca="false">IF(AND(ISNUMBER($BW1824),ISNUMBER($BX1824)),MIN(1,MAX(0,($BX1824-2016+1)/($BX1824-$BW1824+1))),"")</f>
        <v>0.833333333333333</v>
      </c>
      <c r="S1824" s="0" t="n">
        <f aca="false">IF($L1824&lt;&gt;"",IF($L1824&gt;=2015.5,1,0),"")</f>
        <v>1</v>
      </c>
      <c r="T1824" s="0" t="n">
        <f aca="false">IF($L1824&lt;&gt;"",IF($L1824&gt;=2016,1,0),"")</f>
        <v>1</v>
      </c>
      <c r="U1824" s="0" t="n">
        <f aca="false">IF(ISNUMBER($BX1824),IF($BX1824&gt;=2016,1,0),"")</f>
        <v>1</v>
      </c>
      <c r="V1824" s="0" t="n">
        <f aca="false">IF(ISNUMBER($BW1824),IF($BW1824&gt;=2016,1,0),"")</f>
        <v>0</v>
      </c>
      <c r="W1824" s="0" t="str">
        <f aca="false">IF(AND(ISNUMBER($BW1824),ISNUMBER($BX1824)),IF($BW1824&gt;=2016,"post-only",IF($BX1824&lt;2016,"pre-only","mixed")),"")</f>
        <v>mixed</v>
      </c>
      <c r="X1824" s="0" t="n">
        <f aca="false">IF(AND(ISNUMBER($BW1824),ISNUMBER($BX1824)),MIN(1,MAX(0,($BX1824-2017+1)/($BX1824-$BW1824+1))),"")</f>
        <v>0.666666666666667</v>
      </c>
      <c r="Y1824" s="0" t="n">
        <f aca="false">IF(AND(ISNUMBER($BW1824),ISNUMBER($BX1824)),MIN(1,MAX(0,($BX1824-2018+1)/($BX1824-$BW1824+1))),"")</f>
        <v>0.5</v>
      </c>
      <c r="Z1824" s="0" t="n">
        <f aca="false">IF(AND(ISNUMBER($BW1824),ISNUMBER($BX1824)),MIN(1,MAX(0,($BX1824-2019+1)/($BX1824-$BW1824+1))),"")</f>
        <v>0.333333333333333</v>
      </c>
      <c r="AA1824" s="0" t="n">
        <f aca="false">IF(ISNUMBER($BX1824),IF($BX1824&gt;=2017,1,0),"")</f>
        <v>1</v>
      </c>
      <c r="AB1824" s="0" t="n">
        <f aca="false">IF(ISNUMBER($BX1824),IF($BX1824&gt;=2018,1,0),"")</f>
        <v>1</v>
      </c>
      <c r="AC1824" s="0" t="n">
        <f aca="false">IF(ISNUMBER($BX1824),IF($BX1824&gt;=2019,1,0),"")</f>
        <v>1</v>
      </c>
      <c r="AD1824" s="0" t="n">
        <f aca="false">IF($L1824&lt;&gt;"",IF($L1824&gt;2013,1,0),"")</f>
        <v>1</v>
      </c>
      <c r="AE1824" s="0" t="n">
        <f aca="false">IF($L1824&lt;&gt;"",1+IF($L1824&gt;2011,1,0)+IF($L1824&gt;2014,1,0),"")</f>
        <v>3</v>
      </c>
      <c r="AF1824" s="0" t="s">
        <v>747</v>
      </c>
      <c r="AG1824" s="0" t="s">
        <v>88</v>
      </c>
      <c r="AH1824" s="0" t="s">
        <v>89</v>
      </c>
      <c r="AI1824" s="0" t="s">
        <v>90</v>
      </c>
      <c r="AJ1824" s="0" t="s">
        <v>90</v>
      </c>
      <c r="AK1824" s="0" t="str">
        <f aca="false">IF(AND($CF1824&lt;&gt;"",IFERROR(INDEX(subsample_country_map!$B:$B,MATCH($CF1824,subsample_country_map!$A:$A,0)),"")&lt;&gt;""),INDEX(subsample_country_map!$B:$B,MATCH($CF1824,subsample_country_map!$A:$A,0)),INDEX(lookup!$AA:$AA,MATCH($A1824,lookup!$A:$A,0)))</f>
        <v>99_NCE</v>
      </c>
      <c r="AL1824" s="0" t="str">
        <f aca="false">IF(AND($CF1824&lt;&gt;"",IFERROR(INDEX(subsample_country_map!$C:$C,MATCH($CF1824,subsample_country_map!$A:$A,0)),"")&lt;&gt;""),INDEX(subsample_country_map!$C:$C,MATCH($CF1824,subsample_country_map!$A:$A,0)),INDEX(lookup!$AB:$AB,MATCH($A1824,lookup!$A:$A,0)))</f>
        <v>99_NCE</v>
      </c>
      <c r="AM1824" s="0" t="str">
        <f aca="false">IF(AND($CF1824&lt;&gt;"",IFERROR(INDEX(subsample_country_map!$D:$D,MATCH($CF1824,subsample_country_map!$A:$A,0)),"")&lt;&gt;""),INDEX(subsample_country_map!$D:$D,MATCH($CF1824,subsample_country_map!$A:$A,0)),INDEX(lookup!$AC:$AC,MATCH($A1824,lookup!$A:$A,0)))</f>
        <v>99_NCE</v>
      </c>
      <c r="AN1824" s="0" t="str">
        <f aca="false">IF(AND($CF1824&lt;&gt;"",IFERROR(INDEX(subsample_country_map!$E:$E,MATCH($CF1824,subsample_country_map!$A:$A,0)),"")&lt;&gt;""),INDEX(subsample_country_map!$E:$E,MATCH($CF1824,subsample_country_map!$A:$A,0)),INDEX(lookup!$AD:$AD,MATCH($A1824,lookup!$A:$A,0)))</f>
        <v>99_NCE</v>
      </c>
      <c r="AO1824" s="0" t="str">
        <f aca="false">INDEX(lookup!$Y:$Y,MATCH($A1824,lookup!$A:$A,0))</f>
        <v>0_published</v>
      </c>
      <c r="AP1824" s="0" t="str">
        <f aca="false">INDEX(lookup!$Z:$Z,MATCH($A1824,lookup!$A:$A,0))</f>
        <v>1_VHB high</v>
      </c>
      <c r="AQ1824" s="0" t="str">
        <f aca="false">INDEX(lookup!$W:$W,MATCH($A1824,lookup!$A:$A,0))</f>
        <v>1_fin/acc/econ</v>
      </c>
      <c r="AS1824" s="0" t="s">
        <v>91</v>
      </c>
      <c r="AT1824" s="0" t="s">
        <v>397</v>
      </c>
      <c r="AU1824" s="0" t="s">
        <v>93</v>
      </c>
      <c r="AV1824" s="0" t="s">
        <v>1042</v>
      </c>
      <c r="AW1824" s="0" t="s">
        <v>4363</v>
      </c>
      <c r="BA1824" s="0" t="n">
        <v>282</v>
      </c>
      <c r="BB1824" s="0" t="s">
        <v>96</v>
      </c>
      <c r="BC1824" s="0" t="s">
        <v>358</v>
      </c>
      <c r="BD1824" s="0" t="s">
        <v>142</v>
      </c>
      <c r="BE1824" s="0" t="s">
        <v>33</v>
      </c>
      <c r="BF1824" s="0" t="s">
        <v>2610</v>
      </c>
      <c r="BI1824" s="0" t="s">
        <v>774</v>
      </c>
      <c r="BJ1824" s="0" t="s">
        <v>2610</v>
      </c>
      <c r="BK1824" s="0" t="s">
        <v>318</v>
      </c>
      <c r="BL1824" s="0" t="s">
        <v>6383</v>
      </c>
      <c r="BM1824" s="0" t="s">
        <v>6370</v>
      </c>
      <c r="BN1824" s="0" t="s">
        <v>6262</v>
      </c>
      <c r="BO1824" s="0" t="s">
        <v>105</v>
      </c>
      <c r="BP1824" s="0" t="s">
        <v>6258</v>
      </c>
      <c r="BQ1824" s="0" t="s">
        <v>127</v>
      </c>
      <c r="BT1824" s="0" t="n">
        <v>0</v>
      </c>
      <c r="BU1824" s="0" t="s">
        <v>6263</v>
      </c>
      <c r="BW1824" s="0" t="n">
        <v>2015</v>
      </c>
      <c r="BX1824" s="0" t="n">
        <v>2020</v>
      </c>
      <c r="BY1824" s="0" t="s">
        <v>6264</v>
      </c>
      <c r="BZ1824" s="0" t="n">
        <v>2017.5</v>
      </c>
      <c r="CA1824" s="0" t="n">
        <v>0.833333333333333</v>
      </c>
      <c r="CB1824" s="0" t="n">
        <v>1</v>
      </c>
      <c r="CC1824" s="0" t="n">
        <v>1</v>
      </c>
      <c r="CD1824" s="0" t="n">
        <v>-0.0148867334947968</v>
      </c>
      <c r="CE1824" s="0" t="n">
        <v>1</v>
      </c>
    </row>
    <row r="1825" customFormat="false" ht="15" hidden="false" customHeight="false" outlineLevel="0" collapsed="false">
      <c r="A1825" s="0" t="s">
        <v>6258</v>
      </c>
      <c r="B1825" s="0" t="n">
        <v>3130</v>
      </c>
      <c r="C1825" s="0" t="n">
        <v>0.0948490655449403</v>
      </c>
      <c r="D1825" s="0" t="n">
        <v>282</v>
      </c>
      <c r="E1825" s="0" t="n">
        <f aca="false">IF(ISNUMBER($BA1825),$BA1825,IF(AND(ISNUMBER($D1825),ISNUMBER($BW1825),ISNUMBER($BX1825)),$D1825*($BX1825-$BW1825+1),""))</f>
        <v>282</v>
      </c>
      <c r="H1825" s="0" t="s">
        <v>118</v>
      </c>
      <c r="I1825" s="0" t="s">
        <v>344</v>
      </c>
      <c r="J1825" s="0" t="n">
        <f aca="false">IF($BW1825&lt;&gt;"",$BW1825,"")</f>
        <v>2015</v>
      </c>
      <c r="K1825" s="0" t="n">
        <f aca="false">IF($BX1825&lt;&gt;"",$BX1825,"")</f>
        <v>2020</v>
      </c>
      <c r="L1825" s="0" t="n">
        <f aca="false">IF(AND(ISNUMBER($BW1825),ISNUMBER($BX1825)),($BW1825+$BX1825)/2,"")</f>
        <v>2017.5</v>
      </c>
      <c r="M1825" s="0" t="n">
        <f aca="false">IF($L1825&lt;&gt;"",$L1825,"")</f>
        <v>2017.5</v>
      </c>
      <c r="N1825" s="0" t="n">
        <f aca="false">IF(AND(ISNUMBER($BW1825),ISNUMBER($BX1825)),MIN(1,MAX(0,($BX1825-2016+1)/($BX1825-$BW1825+1))),"")</f>
        <v>0.833333333333333</v>
      </c>
      <c r="O1825" s="0" t="n">
        <f aca="false">IF(AND(ISNUMBER($BW1825),ISNUMBER($BX1825)),MIN(1,MAX(0,($BX1825-2017+1)/($BX1825-$BW1825+1))),"")</f>
        <v>0.666666666666667</v>
      </c>
      <c r="P1825" s="0" t="n">
        <f aca="false">IF(AND(ISNUMBER($BW1825),ISNUMBER($BX1825)),MIN(1,MAX(0,($BX1825-2018+1)/($BX1825-$BW1825+1))),"")</f>
        <v>0.5</v>
      </c>
      <c r="Q1825" s="0" t="n">
        <f aca="false">IF(AND(ISNUMBER($BW1825),ISNUMBER($BX1825)),MIN(1,MAX(0,($BX1825-2019+1)/($BX1825-$BW1825+1))),"")</f>
        <v>0.333333333333333</v>
      </c>
      <c r="R1825" s="0" t="n">
        <f aca="false">IF(AND(ISNUMBER($BW1825),ISNUMBER($BX1825)),MIN(1,MAX(0,($BX1825-2016+1)/($BX1825-$BW1825+1))),"")</f>
        <v>0.833333333333333</v>
      </c>
      <c r="S1825" s="0" t="n">
        <f aca="false">IF($L1825&lt;&gt;"",IF($L1825&gt;=2015.5,1,0),"")</f>
        <v>1</v>
      </c>
      <c r="T1825" s="0" t="n">
        <f aca="false">IF($L1825&lt;&gt;"",IF($L1825&gt;=2016,1,0),"")</f>
        <v>1</v>
      </c>
      <c r="U1825" s="0" t="n">
        <f aca="false">IF(ISNUMBER($BX1825),IF($BX1825&gt;=2016,1,0),"")</f>
        <v>1</v>
      </c>
      <c r="V1825" s="0" t="n">
        <f aca="false">IF(ISNUMBER($BW1825),IF($BW1825&gt;=2016,1,0),"")</f>
        <v>0</v>
      </c>
      <c r="W1825" s="0" t="str">
        <f aca="false">IF(AND(ISNUMBER($BW1825),ISNUMBER($BX1825)),IF($BW1825&gt;=2016,"post-only",IF($BX1825&lt;2016,"pre-only","mixed")),"")</f>
        <v>mixed</v>
      </c>
      <c r="X1825" s="0" t="n">
        <f aca="false">IF(AND(ISNUMBER($BW1825),ISNUMBER($BX1825)),MIN(1,MAX(0,($BX1825-2017+1)/($BX1825-$BW1825+1))),"")</f>
        <v>0.666666666666667</v>
      </c>
      <c r="Y1825" s="0" t="n">
        <f aca="false">IF(AND(ISNUMBER($BW1825),ISNUMBER($BX1825)),MIN(1,MAX(0,($BX1825-2018+1)/($BX1825-$BW1825+1))),"")</f>
        <v>0.5</v>
      </c>
      <c r="Z1825" s="0" t="n">
        <f aca="false">IF(AND(ISNUMBER($BW1825),ISNUMBER($BX1825)),MIN(1,MAX(0,($BX1825-2019+1)/($BX1825-$BW1825+1))),"")</f>
        <v>0.333333333333333</v>
      </c>
      <c r="AA1825" s="0" t="n">
        <f aca="false">IF(ISNUMBER($BX1825),IF($BX1825&gt;=2017,1,0),"")</f>
        <v>1</v>
      </c>
      <c r="AB1825" s="0" t="n">
        <f aca="false">IF(ISNUMBER($BX1825),IF($BX1825&gt;=2018,1,0),"")</f>
        <v>1</v>
      </c>
      <c r="AC1825" s="0" t="n">
        <f aca="false">IF(ISNUMBER($BX1825),IF($BX1825&gt;=2019,1,0),"")</f>
        <v>1</v>
      </c>
      <c r="AD1825" s="0" t="n">
        <f aca="false">IF($L1825&lt;&gt;"",IF($L1825&gt;2013,1,0),"")</f>
        <v>1</v>
      </c>
      <c r="AE1825" s="0" t="n">
        <f aca="false">IF($L1825&lt;&gt;"",1+IF($L1825&gt;2011,1,0)+IF($L1825&gt;2014,1,0),"")</f>
        <v>3</v>
      </c>
      <c r="AF1825" s="0" t="s">
        <v>747</v>
      </c>
      <c r="AG1825" s="0" t="s">
        <v>88</v>
      </c>
      <c r="AH1825" s="0" t="s">
        <v>89</v>
      </c>
      <c r="AI1825" s="0" t="s">
        <v>90</v>
      </c>
      <c r="AJ1825" s="0" t="s">
        <v>90</v>
      </c>
      <c r="AK1825" s="0" t="str">
        <f aca="false">IF(AND($CF1825&lt;&gt;"",IFERROR(INDEX(subsample_country_map!$B:$B,MATCH($CF1825,subsample_country_map!$A:$A,0)),"")&lt;&gt;""),INDEX(subsample_country_map!$B:$B,MATCH($CF1825,subsample_country_map!$A:$A,0)),INDEX(lookup!$AA:$AA,MATCH($A1825,lookup!$A:$A,0)))</f>
        <v>99_NCE</v>
      </c>
      <c r="AL1825" s="0" t="str">
        <f aca="false">IF(AND($CF1825&lt;&gt;"",IFERROR(INDEX(subsample_country_map!$C:$C,MATCH($CF1825,subsample_country_map!$A:$A,0)),"")&lt;&gt;""),INDEX(subsample_country_map!$C:$C,MATCH($CF1825,subsample_country_map!$A:$A,0)),INDEX(lookup!$AB:$AB,MATCH($A1825,lookup!$A:$A,0)))</f>
        <v>99_NCE</v>
      </c>
      <c r="AM1825" s="0" t="str">
        <f aca="false">IF(AND($CF1825&lt;&gt;"",IFERROR(INDEX(subsample_country_map!$D:$D,MATCH($CF1825,subsample_country_map!$A:$A,0)),"")&lt;&gt;""),INDEX(subsample_country_map!$D:$D,MATCH($CF1825,subsample_country_map!$A:$A,0)),INDEX(lookup!$AC:$AC,MATCH($A1825,lookup!$A:$A,0)))</f>
        <v>99_NCE</v>
      </c>
      <c r="AN1825" s="0" t="str">
        <f aca="false">IF(AND($CF1825&lt;&gt;"",IFERROR(INDEX(subsample_country_map!$E:$E,MATCH($CF1825,subsample_country_map!$A:$A,0)),"")&lt;&gt;""),INDEX(subsample_country_map!$E:$E,MATCH($CF1825,subsample_country_map!$A:$A,0)),INDEX(lookup!$AD:$AD,MATCH($A1825,lookup!$A:$A,0)))</f>
        <v>99_NCE</v>
      </c>
      <c r="AO1825" s="0" t="str">
        <f aca="false">INDEX(lookup!$Y:$Y,MATCH($A1825,lookup!$A:$A,0))</f>
        <v>0_published</v>
      </c>
      <c r="AP1825" s="0" t="str">
        <f aca="false">INDEX(lookup!$Z:$Z,MATCH($A1825,lookup!$A:$A,0))</f>
        <v>1_VHB high</v>
      </c>
      <c r="AQ1825" s="0" t="str">
        <f aca="false">INDEX(lookup!$W:$W,MATCH($A1825,lookup!$A:$A,0))</f>
        <v>1_fin/acc/econ</v>
      </c>
      <c r="AS1825" s="0" t="s">
        <v>91</v>
      </c>
      <c r="AT1825" s="0" t="s">
        <v>397</v>
      </c>
      <c r="AU1825" s="0" t="s">
        <v>93</v>
      </c>
      <c r="AV1825" s="0" t="s">
        <v>108</v>
      </c>
      <c r="AW1825" s="0" t="s">
        <v>6295</v>
      </c>
      <c r="BA1825" s="0" t="n">
        <v>282</v>
      </c>
      <c r="BB1825" s="0" t="s">
        <v>96</v>
      </c>
      <c r="BC1825" s="0" t="s">
        <v>358</v>
      </c>
      <c r="BD1825" s="0" t="s">
        <v>142</v>
      </c>
      <c r="BE1825" s="0" t="s">
        <v>33</v>
      </c>
      <c r="BF1825" s="0" t="s">
        <v>2610</v>
      </c>
      <c r="BI1825" s="0" t="s">
        <v>774</v>
      </c>
      <c r="BJ1825" s="0" t="s">
        <v>2610</v>
      </c>
      <c r="BK1825" s="0" t="s">
        <v>318</v>
      </c>
      <c r="BL1825" s="0" t="s">
        <v>6384</v>
      </c>
      <c r="BM1825" s="0" t="s">
        <v>6372</v>
      </c>
      <c r="BN1825" s="0" t="s">
        <v>6262</v>
      </c>
      <c r="BO1825" s="0" t="s">
        <v>105</v>
      </c>
      <c r="BP1825" s="0" t="s">
        <v>6258</v>
      </c>
      <c r="BQ1825" s="0" t="s">
        <v>127</v>
      </c>
      <c r="BT1825" s="0" t="n">
        <v>0</v>
      </c>
      <c r="BU1825" s="0" t="s">
        <v>6263</v>
      </c>
      <c r="BW1825" s="0" t="n">
        <v>2015</v>
      </c>
      <c r="BX1825" s="0" t="n">
        <v>2020</v>
      </c>
      <c r="BY1825" s="0" t="s">
        <v>6264</v>
      </c>
      <c r="BZ1825" s="0" t="n">
        <v>2017.5</v>
      </c>
      <c r="CA1825" s="0" t="n">
        <v>0.833333333333333</v>
      </c>
      <c r="CB1825" s="0" t="n">
        <v>1</v>
      </c>
      <c r="CC1825" s="0" t="n">
        <v>1</v>
      </c>
      <c r="CD1825" s="0" t="n">
        <v>0.0951350424337588</v>
      </c>
      <c r="CE1825" s="0" t="n">
        <v>1</v>
      </c>
    </row>
    <row r="1826" customFormat="false" ht="15" hidden="false" customHeight="false" outlineLevel="0" collapsed="false">
      <c r="A1826" s="0" t="s">
        <v>6258</v>
      </c>
      <c r="B1826" s="0" t="n">
        <v>3131</v>
      </c>
      <c r="C1826" s="0" t="n">
        <v>0.0941827148678018</v>
      </c>
      <c r="D1826" s="0" t="n">
        <v>219</v>
      </c>
      <c r="E1826" s="0" t="n">
        <f aca="false">IF(ISNUMBER($BA1826),$BA1826,IF(AND(ISNUMBER($D1826),ISNUMBER($BW1826),ISNUMBER($BX1826)),$D1826*($BX1826-$BW1826+1),""))</f>
        <v>219</v>
      </c>
      <c r="H1826" s="0" t="s">
        <v>118</v>
      </c>
      <c r="I1826" s="0" t="s">
        <v>344</v>
      </c>
      <c r="J1826" s="0" t="n">
        <f aca="false">IF($BW1826&lt;&gt;"",$BW1826,"")</f>
        <v>2015</v>
      </c>
      <c r="K1826" s="0" t="n">
        <f aca="false">IF($BX1826&lt;&gt;"",$BX1826,"")</f>
        <v>2020</v>
      </c>
      <c r="L1826" s="0" t="n">
        <f aca="false">IF(AND(ISNUMBER($BW1826),ISNUMBER($BX1826)),($BW1826+$BX1826)/2,"")</f>
        <v>2017.5</v>
      </c>
      <c r="M1826" s="0" t="n">
        <f aca="false">IF($L1826&lt;&gt;"",$L1826,"")</f>
        <v>2017.5</v>
      </c>
      <c r="N1826" s="0" t="n">
        <f aca="false">IF(AND(ISNUMBER($BW1826),ISNUMBER($BX1826)),MIN(1,MAX(0,($BX1826-2016+1)/($BX1826-$BW1826+1))),"")</f>
        <v>0.833333333333333</v>
      </c>
      <c r="O1826" s="0" t="n">
        <f aca="false">IF(AND(ISNUMBER($BW1826),ISNUMBER($BX1826)),MIN(1,MAX(0,($BX1826-2017+1)/($BX1826-$BW1826+1))),"")</f>
        <v>0.666666666666667</v>
      </c>
      <c r="P1826" s="0" t="n">
        <f aca="false">IF(AND(ISNUMBER($BW1826),ISNUMBER($BX1826)),MIN(1,MAX(0,($BX1826-2018+1)/($BX1826-$BW1826+1))),"")</f>
        <v>0.5</v>
      </c>
      <c r="Q1826" s="0" t="n">
        <f aca="false">IF(AND(ISNUMBER($BW1826),ISNUMBER($BX1826)),MIN(1,MAX(0,($BX1826-2019+1)/($BX1826-$BW1826+1))),"")</f>
        <v>0.333333333333333</v>
      </c>
      <c r="R1826" s="0" t="n">
        <f aca="false">IF(AND(ISNUMBER($BW1826),ISNUMBER($BX1826)),MIN(1,MAX(0,($BX1826-2016+1)/($BX1826-$BW1826+1))),"")</f>
        <v>0.833333333333333</v>
      </c>
      <c r="S1826" s="0" t="n">
        <f aca="false">IF($L1826&lt;&gt;"",IF($L1826&gt;=2015.5,1,0),"")</f>
        <v>1</v>
      </c>
      <c r="T1826" s="0" t="n">
        <f aca="false">IF($L1826&lt;&gt;"",IF($L1826&gt;=2016,1,0),"")</f>
        <v>1</v>
      </c>
      <c r="U1826" s="0" t="n">
        <f aca="false">IF(ISNUMBER($BX1826),IF($BX1826&gt;=2016,1,0),"")</f>
        <v>1</v>
      </c>
      <c r="V1826" s="0" t="n">
        <f aca="false">IF(ISNUMBER($BW1826),IF($BW1826&gt;=2016,1,0),"")</f>
        <v>0</v>
      </c>
      <c r="W1826" s="0" t="str">
        <f aca="false">IF(AND(ISNUMBER($BW1826),ISNUMBER($BX1826)),IF($BW1826&gt;=2016,"post-only",IF($BX1826&lt;2016,"pre-only","mixed")),"")</f>
        <v>mixed</v>
      </c>
      <c r="X1826" s="0" t="n">
        <f aca="false">IF(AND(ISNUMBER($BW1826),ISNUMBER($BX1826)),MIN(1,MAX(0,($BX1826-2017+1)/($BX1826-$BW1826+1))),"")</f>
        <v>0.666666666666667</v>
      </c>
      <c r="Y1826" s="0" t="n">
        <f aca="false">IF(AND(ISNUMBER($BW1826),ISNUMBER($BX1826)),MIN(1,MAX(0,($BX1826-2018+1)/($BX1826-$BW1826+1))),"")</f>
        <v>0.5</v>
      </c>
      <c r="Z1826" s="0" t="n">
        <f aca="false">IF(AND(ISNUMBER($BW1826),ISNUMBER($BX1826)),MIN(1,MAX(0,($BX1826-2019+1)/($BX1826-$BW1826+1))),"")</f>
        <v>0.333333333333333</v>
      </c>
      <c r="AA1826" s="0" t="n">
        <f aca="false">IF(ISNUMBER($BX1826),IF($BX1826&gt;=2017,1,0),"")</f>
        <v>1</v>
      </c>
      <c r="AB1826" s="0" t="n">
        <f aca="false">IF(ISNUMBER($BX1826),IF($BX1826&gt;=2018,1,0),"")</f>
        <v>1</v>
      </c>
      <c r="AC1826" s="0" t="n">
        <f aca="false">IF(ISNUMBER($BX1826),IF($BX1826&gt;=2019,1,0),"")</f>
        <v>1</v>
      </c>
      <c r="AD1826" s="0" t="n">
        <f aca="false">IF($L1826&lt;&gt;"",IF($L1826&gt;2013,1,0),"")</f>
        <v>1</v>
      </c>
      <c r="AE1826" s="0" t="n">
        <f aca="false">IF($L1826&lt;&gt;"",1+IF($L1826&gt;2011,1,0)+IF($L1826&gt;2014,1,0),"")</f>
        <v>3</v>
      </c>
      <c r="AF1826" s="0" t="s">
        <v>747</v>
      </c>
      <c r="AG1826" s="0" t="s">
        <v>88</v>
      </c>
      <c r="AH1826" s="0" t="s">
        <v>89</v>
      </c>
      <c r="AI1826" s="0" t="s">
        <v>90</v>
      </c>
      <c r="AJ1826" s="0" t="s">
        <v>90</v>
      </c>
      <c r="AK1826" s="0" t="str">
        <f aca="false">IF(AND($CF1826&lt;&gt;"",IFERROR(INDEX(subsample_country_map!$B:$B,MATCH($CF1826,subsample_country_map!$A:$A,0)),"")&lt;&gt;""),INDEX(subsample_country_map!$B:$B,MATCH($CF1826,subsample_country_map!$A:$A,0)),INDEX(lookup!$AA:$AA,MATCH($A1826,lookup!$A:$A,0)))</f>
        <v>99_NCE</v>
      </c>
      <c r="AL1826" s="0" t="str">
        <f aca="false">IF(AND($CF1826&lt;&gt;"",IFERROR(INDEX(subsample_country_map!$C:$C,MATCH($CF1826,subsample_country_map!$A:$A,0)),"")&lt;&gt;""),INDEX(subsample_country_map!$C:$C,MATCH($CF1826,subsample_country_map!$A:$A,0)),INDEX(lookup!$AB:$AB,MATCH($A1826,lookup!$A:$A,0)))</f>
        <v>99_NCE</v>
      </c>
      <c r="AM1826" s="0" t="str">
        <f aca="false">IF(AND($CF1826&lt;&gt;"",IFERROR(INDEX(subsample_country_map!$D:$D,MATCH($CF1826,subsample_country_map!$A:$A,0)),"")&lt;&gt;""),INDEX(subsample_country_map!$D:$D,MATCH($CF1826,subsample_country_map!$A:$A,0)),INDEX(lookup!$AC:$AC,MATCH($A1826,lookup!$A:$A,0)))</f>
        <v>99_NCE</v>
      </c>
      <c r="AN1826" s="0" t="str">
        <f aca="false">IF(AND($CF1826&lt;&gt;"",IFERROR(INDEX(subsample_country_map!$E:$E,MATCH($CF1826,subsample_country_map!$A:$A,0)),"")&lt;&gt;""),INDEX(subsample_country_map!$E:$E,MATCH($CF1826,subsample_country_map!$A:$A,0)),INDEX(lookup!$AD:$AD,MATCH($A1826,lookup!$A:$A,0)))</f>
        <v>99_NCE</v>
      </c>
      <c r="AO1826" s="0" t="str">
        <f aca="false">INDEX(lookup!$Y:$Y,MATCH($A1826,lookup!$A:$A,0))</f>
        <v>0_published</v>
      </c>
      <c r="AP1826" s="0" t="str">
        <f aca="false">INDEX(lookup!$Z:$Z,MATCH($A1826,lookup!$A:$A,0))</f>
        <v>1_VHB high</v>
      </c>
      <c r="AQ1826" s="0" t="str">
        <f aca="false">INDEX(lookup!$W:$W,MATCH($A1826,lookup!$A:$A,0))</f>
        <v>1_fin/acc/econ</v>
      </c>
      <c r="AS1826" s="0" t="s">
        <v>91</v>
      </c>
      <c r="AT1826" s="0" t="s">
        <v>397</v>
      </c>
      <c r="AU1826" s="0" t="s">
        <v>93</v>
      </c>
      <c r="AV1826" s="0" t="s">
        <v>1951</v>
      </c>
      <c r="AW1826" s="0" t="s">
        <v>6295</v>
      </c>
      <c r="BA1826" s="0" t="n">
        <v>219</v>
      </c>
      <c r="BB1826" s="0" t="s">
        <v>96</v>
      </c>
      <c r="BC1826" s="0" t="s">
        <v>358</v>
      </c>
      <c r="BD1826" s="0" t="s">
        <v>142</v>
      </c>
      <c r="BE1826" s="0" t="s">
        <v>33</v>
      </c>
      <c r="BF1826" s="0" t="s">
        <v>6301</v>
      </c>
      <c r="BI1826" s="0" t="s">
        <v>774</v>
      </c>
      <c r="BJ1826" s="0" t="s">
        <v>6301</v>
      </c>
      <c r="BK1826" s="0" t="s">
        <v>318</v>
      </c>
      <c r="BL1826" s="0" t="s">
        <v>6385</v>
      </c>
      <c r="BM1826" s="0" t="s">
        <v>6370</v>
      </c>
      <c r="BN1826" s="0" t="s">
        <v>6262</v>
      </c>
      <c r="BO1826" s="0" t="s">
        <v>105</v>
      </c>
      <c r="BP1826" s="0" t="s">
        <v>6258</v>
      </c>
      <c r="BQ1826" s="0" t="s">
        <v>127</v>
      </c>
      <c r="BT1826" s="0" t="n">
        <v>0</v>
      </c>
      <c r="BU1826" s="0" t="s">
        <v>6263</v>
      </c>
      <c r="BW1826" s="0" t="n">
        <v>2015</v>
      </c>
      <c r="BX1826" s="0" t="n">
        <v>2020</v>
      </c>
      <c r="BY1826" s="0" t="s">
        <v>6264</v>
      </c>
      <c r="BZ1826" s="0" t="n">
        <v>2017.5</v>
      </c>
      <c r="CA1826" s="0" t="n">
        <v>0.833333333333333</v>
      </c>
      <c r="CB1826" s="0" t="n">
        <v>1</v>
      </c>
      <c r="CC1826" s="0" t="n">
        <v>1</v>
      </c>
      <c r="CD1826" s="0" t="n">
        <v>0.0944626853949738</v>
      </c>
      <c r="CE1826" s="0" t="n">
        <v>1</v>
      </c>
    </row>
    <row r="1827" customFormat="false" ht="15" hidden="false" customHeight="false" outlineLevel="0" collapsed="false">
      <c r="A1827" s="0" t="s">
        <v>6258</v>
      </c>
      <c r="B1827" s="0" t="n">
        <v>3132</v>
      </c>
      <c r="C1827" s="0" t="n">
        <v>-0.0524849127560623</v>
      </c>
      <c r="D1827" s="0" t="n">
        <v>219</v>
      </c>
      <c r="E1827" s="0" t="n">
        <f aca="false">IF(ISNUMBER($BA1827),$BA1827,IF(AND(ISNUMBER($D1827),ISNUMBER($BW1827),ISNUMBER($BX1827)),$D1827*($BX1827-$BW1827+1),""))</f>
        <v>219</v>
      </c>
      <c r="H1827" s="0" t="s">
        <v>118</v>
      </c>
      <c r="I1827" s="0" t="s">
        <v>344</v>
      </c>
      <c r="J1827" s="0" t="n">
        <f aca="false">IF($BW1827&lt;&gt;"",$BW1827,"")</f>
        <v>2015</v>
      </c>
      <c r="K1827" s="0" t="n">
        <f aca="false">IF($BX1827&lt;&gt;"",$BX1827,"")</f>
        <v>2020</v>
      </c>
      <c r="L1827" s="0" t="n">
        <f aca="false">IF(AND(ISNUMBER($BW1827),ISNUMBER($BX1827)),($BW1827+$BX1827)/2,"")</f>
        <v>2017.5</v>
      </c>
      <c r="M1827" s="0" t="n">
        <f aca="false">IF($L1827&lt;&gt;"",$L1827,"")</f>
        <v>2017.5</v>
      </c>
      <c r="N1827" s="0" t="n">
        <f aca="false">IF(AND(ISNUMBER($BW1827),ISNUMBER($BX1827)),MIN(1,MAX(0,($BX1827-2016+1)/($BX1827-$BW1827+1))),"")</f>
        <v>0.833333333333333</v>
      </c>
      <c r="O1827" s="0" t="n">
        <f aca="false">IF(AND(ISNUMBER($BW1827),ISNUMBER($BX1827)),MIN(1,MAX(0,($BX1827-2017+1)/($BX1827-$BW1827+1))),"")</f>
        <v>0.666666666666667</v>
      </c>
      <c r="P1827" s="0" t="n">
        <f aca="false">IF(AND(ISNUMBER($BW1827),ISNUMBER($BX1827)),MIN(1,MAX(0,($BX1827-2018+1)/($BX1827-$BW1827+1))),"")</f>
        <v>0.5</v>
      </c>
      <c r="Q1827" s="0" t="n">
        <f aca="false">IF(AND(ISNUMBER($BW1827),ISNUMBER($BX1827)),MIN(1,MAX(0,($BX1827-2019+1)/($BX1827-$BW1827+1))),"")</f>
        <v>0.333333333333333</v>
      </c>
      <c r="R1827" s="0" t="n">
        <f aca="false">IF(AND(ISNUMBER($BW1827),ISNUMBER($BX1827)),MIN(1,MAX(0,($BX1827-2016+1)/($BX1827-$BW1827+1))),"")</f>
        <v>0.833333333333333</v>
      </c>
      <c r="S1827" s="0" t="n">
        <f aca="false">IF($L1827&lt;&gt;"",IF($L1827&gt;=2015.5,1,0),"")</f>
        <v>1</v>
      </c>
      <c r="T1827" s="0" t="n">
        <f aca="false">IF($L1827&lt;&gt;"",IF($L1827&gt;=2016,1,0),"")</f>
        <v>1</v>
      </c>
      <c r="U1827" s="0" t="n">
        <f aca="false">IF(ISNUMBER($BX1827),IF($BX1827&gt;=2016,1,0),"")</f>
        <v>1</v>
      </c>
      <c r="V1827" s="0" t="n">
        <f aca="false">IF(ISNUMBER($BW1827),IF($BW1827&gt;=2016,1,0),"")</f>
        <v>0</v>
      </c>
      <c r="W1827" s="0" t="str">
        <f aca="false">IF(AND(ISNUMBER($BW1827),ISNUMBER($BX1827)),IF($BW1827&gt;=2016,"post-only",IF($BX1827&lt;2016,"pre-only","mixed")),"")</f>
        <v>mixed</v>
      </c>
      <c r="X1827" s="0" t="n">
        <f aca="false">IF(AND(ISNUMBER($BW1827),ISNUMBER($BX1827)),MIN(1,MAX(0,($BX1827-2017+1)/($BX1827-$BW1827+1))),"")</f>
        <v>0.666666666666667</v>
      </c>
      <c r="Y1827" s="0" t="n">
        <f aca="false">IF(AND(ISNUMBER($BW1827),ISNUMBER($BX1827)),MIN(1,MAX(0,($BX1827-2018+1)/($BX1827-$BW1827+1))),"")</f>
        <v>0.5</v>
      </c>
      <c r="Z1827" s="0" t="n">
        <f aca="false">IF(AND(ISNUMBER($BW1827),ISNUMBER($BX1827)),MIN(1,MAX(0,($BX1827-2019+1)/($BX1827-$BW1827+1))),"")</f>
        <v>0.333333333333333</v>
      </c>
      <c r="AA1827" s="0" t="n">
        <f aca="false">IF(ISNUMBER($BX1827),IF($BX1827&gt;=2017,1,0),"")</f>
        <v>1</v>
      </c>
      <c r="AB1827" s="0" t="n">
        <f aca="false">IF(ISNUMBER($BX1827),IF($BX1827&gt;=2018,1,0),"")</f>
        <v>1</v>
      </c>
      <c r="AC1827" s="0" t="n">
        <f aca="false">IF(ISNUMBER($BX1827),IF($BX1827&gt;=2019,1,0),"")</f>
        <v>1</v>
      </c>
      <c r="AD1827" s="0" t="n">
        <f aca="false">IF($L1827&lt;&gt;"",IF($L1827&gt;2013,1,0),"")</f>
        <v>1</v>
      </c>
      <c r="AE1827" s="0" t="n">
        <f aca="false">IF($L1827&lt;&gt;"",1+IF($L1827&gt;2011,1,0)+IF($L1827&gt;2014,1,0),"")</f>
        <v>3</v>
      </c>
      <c r="AF1827" s="0" t="s">
        <v>747</v>
      </c>
      <c r="AG1827" s="0" t="s">
        <v>88</v>
      </c>
      <c r="AH1827" s="0" t="s">
        <v>89</v>
      </c>
      <c r="AI1827" s="0" t="s">
        <v>90</v>
      </c>
      <c r="AJ1827" s="0" t="s">
        <v>90</v>
      </c>
      <c r="AK1827" s="0" t="str">
        <f aca="false">IF(AND($CF1827&lt;&gt;"",IFERROR(INDEX(subsample_country_map!$B:$B,MATCH($CF1827,subsample_country_map!$A:$A,0)),"")&lt;&gt;""),INDEX(subsample_country_map!$B:$B,MATCH($CF1827,subsample_country_map!$A:$A,0)),INDEX(lookup!$AA:$AA,MATCH($A1827,lookup!$A:$A,0)))</f>
        <v>99_NCE</v>
      </c>
      <c r="AL1827" s="0" t="str">
        <f aca="false">IF(AND($CF1827&lt;&gt;"",IFERROR(INDEX(subsample_country_map!$C:$C,MATCH($CF1827,subsample_country_map!$A:$A,0)),"")&lt;&gt;""),INDEX(subsample_country_map!$C:$C,MATCH($CF1827,subsample_country_map!$A:$A,0)),INDEX(lookup!$AB:$AB,MATCH($A1827,lookup!$A:$A,0)))</f>
        <v>99_NCE</v>
      </c>
      <c r="AM1827" s="0" t="str">
        <f aca="false">IF(AND($CF1827&lt;&gt;"",IFERROR(INDEX(subsample_country_map!$D:$D,MATCH($CF1827,subsample_country_map!$A:$A,0)),"")&lt;&gt;""),INDEX(subsample_country_map!$D:$D,MATCH($CF1827,subsample_country_map!$A:$A,0)),INDEX(lookup!$AC:$AC,MATCH($A1827,lookup!$A:$A,0)))</f>
        <v>99_NCE</v>
      </c>
      <c r="AN1827" s="0" t="str">
        <f aca="false">IF(AND($CF1827&lt;&gt;"",IFERROR(INDEX(subsample_country_map!$E:$E,MATCH($CF1827,subsample_country_map!$A:$A,0)),"")&lt;&gt;""),INDEX(subsample_country_map!$E:$E,MATCH($CF1827,subsample_country_map!$A:$A,0)),INDEX(lookup!$AD:$AD,MATCH($A1827,lookup!$A:$A,0)))</f>
        <v>99_NCE</v>
      </c>
      <c r="AO1827" s="0" t="str">
        <f aca="false">INDEX(lookup!$Y:$Y,MATCH($A1827,lookup!$A:$A,0))</f>
        <v>0_published</v>
      </c>
      <c r="AP1827" s="0" t="str">
        <f aca="false">INDEX(lookup!$Z:$Z,MATCH($A1827,lookup!$A:$A,0))</f>
        <v>1_VHB high</v>
      </c>
      <c r="AQ1827" s="0" t="str">
        <f aca="false">INDEX(lookup!$W:$W,MATCH($A1827,lookup!$A:$A,0))</f>
        <v>1_fin/acc/econ</v>
      </c>
      <c r="AS1827" s="0" t="s">
        <v>91</v>
      </c>
      <c r="AT1827" s="0" t="s">
        <v>397</v>
      </c>
      <c r="AU1827" s="0" t="s">
        <v>93</v>
      </c>
      <c r="AV1827" s="0" t="s">
        <v>4748</v>
      </c>
      <c r="AW1827" s="0" t="s">
        <v>6291</v>
      </c>
      <c r="BA1827" s="0" t="n">
        <v>219</v>
      </c>
      <c r="BB1827" s="0" t="s">
        <v>96</v>
      </c>
      <c r="BC1827" s="0" t="s">
        <v>358</v>
      </c>
      <c r="BD1827" s="0" t="s">
        <v>142</v>
      </c>
      <c r="BE1827" s="0" t="s">
        <v>33</v>
      </c>
      <c r="BF1827" s="0" t="s">
        <v>6301</v>
      </c>
      <c r="BI1827" s="0" t="s">
        <v>774</v>
      </c>
      <c r="BJ1827" s="0" t="s">
        <v>6301</v>
      </c>
      <c r="BK1827" s="0" t="s">
        <v>318</v>
      </c>
      <c r="BL1827" s="0" t="s">
        <v>6386</v>
      </c>
      <c r="BM1827" s="0" t="s">
        <v>6372</v>
      </c>
      <c r="BN1827" s="0" t="s">
        <v>6262</v>
      </c>
      <c r="BO1827" s="0" t="s">
        <v>105</v>
      </c>
      <c r="BP1827" s="0" t="s">
        <v>6258</v>
      </c>
      <c r="BQ1827" s="0" t="s">
        <v>127</v>
      </c>
      <c r="BT1827" s="0" t="n">
        <v>0</v>
      </c>
      <c r="BU1827" s="0" t="s">
        <v>6263</v>
      </c>
      <c r="BW1827" s="0" t="n">
        <v>2015</v>
      </c>
      <c r="BX1827" s="0" t="n">
        <v>2020</v>
      </c>
      <c r="BY1827" s="0" t="s">
        <v>6264</v>
      </c>
      <c r="BZ1827" s="0" t="n">
        <v>2017.5</v>
      </c>
      <c r="CA1827" s="0" t="n">
        <v>0.833333333333333</v>
      </c>
      <c r="CB1827" s="0" t="n">
        <v>1</v>
      </c>
      <c r="CC1827" s="0" t="n">
        <v>1</v>
      </c>
      <c r="CD1827" s="0" t="n">
        <v>-0.0525331853689057</v>
      </c>
      <c r="CE1827" s="0" t="n">
        <v>1</v>
      </c>
    </row>
    <row r="1828" customFormat="false" ht="15" hidden="false" customHeight="false" outlineLevel="0" collapsed="false">
      <c r="A1828" s="0" t="s">
        <v>6258</v>
      </c>
      <c r="B1828" s="0" t="n">
        <v>3133</v>
      </c>
      <c r="C1828" s="0" t="n">
        <v>-0.104199437196968</v>
      </c>
      <c r="D1828" s="0" t="n">
        <v>496</v>
      </c>
      <c r="E1828" s="0" t="n">
        <f aca="false">IF(ISNUMBER($BA1828),$BA1828,IF(AND(ISNUMBER($D1828),ISNUMBER($BW1828),ISNUMBER($BX1828)),$D1828*($BX1828-$BW1828+1),""))</f>
        <v>496</v>
      </c>
      <c r="H1828" s="0" t="s">
        <v>118</v>
      </c>
      <c r="I1828" s="0" t="s">
        <v>344</v>
      </c>
      <c r="J1828" s="0" t="n">
        <f aca="false">IF($BW1828&lt;&gt;"",$BW1828,"")</f>
        <v>2015</v>
      </c>
      <c r="K1828" s="0" t="n">
        <f aca="false">IF($BX1828&lt;&gt;"",$BX1828,"")</f>
        <v>2020</v>
      </c>
      <c r="L1828" s="0" t="n">
        <f aca="false">IF(AND(ISNUMBER($BW1828),ISNUMBER($BX1828)),($BW1828+$BX1828)/2,"")</f>
        <v>2017.5</v>
      </c>
      <c r="M1828" s="0" t="n">
        <f aca="false">IF($L1828&lt;&gt;"",$L1828,"")</f>
        <v>2017.5</v>
      </c>
      <c r="N1828" s="0" t="n">
        <f aca="false">IF(AND(ISNUMBER($BW1828),ISNUMBER($BX1828)),MIN(1,MAX(0,($BX1828-2016+1)/($BX1828-$BW1828+1))),"")</f>
        <v>0.833333333333333</v>
      </c>
      <c r="O1828" s="0" t="n">
        <f aca="false">IF(AND(ISNUMBER($BW1828),ISNUMBER($BX1828)),MIN(1,MAX(0,($BX1828-2017+1)/($BX1828-$BW1828+1))),"")</f>
        <v>0.666666666666667</v>
      </c>
      <c r="P1828" s="0" t="n">
        <f aca="false">IF(AND(ISNUMBER($BW1828),ISNUMBER($BX1828)),MIN(1,MAX(0,($BX1828-2018+1)/($BX1828-$BW1828+1))),"")</f>
        <v>0.5</v>
      </c>
      <c r="Q1828" s="0" t="n">
        <f aca="false">IF(AND(ISNUMBER($BW1828),ISNUMBER($BX1828)),MIN(1,MAX(0,($BX1828-2019+1)/($BX1828-$BW1828+1))),"")</f>
        <v>0.333333333333333</v>
      </c>
      <c r="R1828" s="0" t="n">
        <f aca="false">IF(AND(ISNUMBER($BW1828),ISNUMBER($BX1828)),MIN(1,MAX(0,($BX1828-2016+1)/($BX1828-$BW1828+1))),"")</f>
        <v>0.833333333333333</v>
      </c>
      <c r="S1828" s="0" t="n">
        <f aca="false">IF($L1828&lt;&gt;"",IF($L1828&gt;=2015.5,1,0),"")</f>
        <v>1</v>
      </c>
      <c r="T1828" s="0" t="n">
        <f aca="false">IF($L1828&lt;&gt;"",IF($L1828&gt;=2016,1,0),"")</f>
        <v>1</v>
      </c>
      <c r="U1828" s="0" t="n">
        <f aca="false">IF(ISNUMBER($BX1828),IF($BX1828&gt;=2016,1,0),"")</f>
        <v>1</v>
      </c>
      <c r="V1828" s="0" t="n">
        <f aca="false">IF(ISNUMBER($BW1828),IF($BW1828&gt;=2016,1,0),"")</f>
        <v>0</v>
      </c>
      <c r="W1828" s="0" t="str">
        <f aca="false">IF(AND(ISNUMBER($BW1828),ISNUMBER($BX1828)),IF($BW1828&gt;=2016,"post-only",IF($BX1828&lt;2016,"pre-only","mixed")),"")</f>
        <v>mixed</v>
      </c>
      <c r="X1828" s="0" t="n">
        <f aca="false">IF(AND(ISNUMBER($BW1828),ISNUMBER($BX1828)),MIN(1,MAX(0,($BX1828-2017+1)/($BX1828-$BW1828+1))),"")</f>
        <v>0.666666666666667</v>
      </c>
      <c r="Y1828" s="0" t="n">
        <f aca="false">IF(AND(ISNUMBER($BW1828),ISNUMBER($BX1828)),MIN(1,MAX(0,($BX1828-2018+1)/($BX1828-$BW1828+1))),"")</f>
        <v>0.5</v>
      </c>
      <c r="Z1828" s="0" t="n">
        <f aca="false">IF(AND(ISNUMBER($BW1828),ISNUMBER($BX1828)),MIN(1,MAX(0,($BX1828-2019+1)/($BX1828-$BW1828+1))),"")</f>
        <v>0.333333333333333</v>
      </c>
      <c r="AA1828" s="0" t="n">
        <f aca="false">IF(ISNUMBER($BX1828),IF($BX1828&gt;=2017,1,0),"")</f>
        <v>1</v>
      </c>
      <c r="AB1828" s="0" t="n">
        <f aca="false">IF(ISNUMBER($BX1828),IF($BX1828&gt;=2018,1,0),"")</f>
        <v>1</v>
      </c>
      <c r="AC1828" s="0" t="n">
        <f aca="false">IF(ISNUMBER($BX1828),IF($BX1828&gt;=2019,1,0),"")</f>
        <v>1</v>
      </c>
      <c r="AD1828" s="0" t="n">
        <f aca="false">IF($L1828&lt;&gt;"",IF($L1828&gt;2013,1,0),"")</f>
        <v>1</v>
      </c>
      <c r="AE1828" s="0" t="n">
        <f aca="false">IF($L1828&lt;&gt;"",1+IF($L1828&gt;2011,1,0)+IF($L1828&gt;2014,1,0),"")</f>
        <v>3</v>
      </c>
      <c r="AF1828" s="0" t="s">
        <v>747</v>
      </c>
      <c r="AG1828" s="0" t="s">
        <v>88</v>
      </c>
      <c r="AH1828" s="0" t="s">
        <v>89</v>
      </c>
      <c r="AI1828" s="0" t="s">
        <v>90</v>
      </c>
      <c r="AJ1828" s="0" t="s">
        <v>90</v>
      </c>
      <c r="AK1828" s="0" t="str">
        <f aca="false">IF(AND($CF1828&lt;&gt;"",IFERROR(INDEX(subsample_country_map!$B:$B,MATCH($CF1828,subsample_country_map!$A:$A,0)),"")&lt;&gt;""),INDEX(subsample_country_map!$B:$B,MATCH($CF1828,subsample_country_map!$A:$A,0)),INDEX(lookup!$AA:$AA,MATCH($A1828,lookup!$A:$A,0)))</f>
        <v>99_NCE</v>
      </c>
      <c r="AL1828" s="0" t="str">
        <f aca="false">IF(AND($CF1828&lt;&gt;"",IFERROR(INDEX(subsample_country_map!$C:$C,MATCH($CF1828,subsample_country_map!$A:$A,0)),"")&lt;&gt;""),INDEX(subsample_country_map!$C:$C,MATCH($CF1828,subsample_country_map!$A:$A,0)),INDEX(lookup!$AB:$AB,MATCH($A1828,lookup!$A:$A,0)))</f>
        <v>99_NCE</v>
      </c>
      <c r="AM1828" s="0" t="str">
        <f aca="false">IF(AND($CF1828&lt;&gt;"",IFERROR(INDEX(subsample_country_map!$D:$D,MATCH($CF1828,subsample_country_map!$A:$A,0)),"")&lt;&gt;""),INDEX(subsample_country_map!$D:$D,MATCH($CF1828,subsample_country_map!$A:$A,0)),INDEX(lookup!$AC:$AC,MATCH($A1828,lookup!$A:$A,0)))</f>
        <v>99_NCE</v>
      </c>
      <c r="AN1828" s="0" t="str">
        <f aca="false">IF(AND($CF1828&lt;&gt;"",IFERROR(INDEX(subsample_country_map!$E:$E,MATCH($CF1828,subsample_country_map!$A:$A,0)),"")&lt;&gt;""),INDEX(subsample_country_map!$E:$E,MATCH($CF1828,subsample_country_map!$A:$A,0)),INDEX(lookup!$AD:$AD,MATCH($A1828,lookup!$A:$A,0)))</f>
        <v>99_NCE</v>
      </c>
      <c r="AO1828" s="0" t="str">
        <f aca="false">INDEX(lookup!$Y:$Y,MATCH($A1828,lookup!$A:$A,0))</f>
        <v>0_published</v>
      </c>
      <c r="AP1828" s="0" t="str">
        <f aca="false">INDEX(lookup!$Z:$Z,MATCH($A1828,lookup!$A:$A,0))</f>
        <v>1_VHB high</v>
      </c>
      <c r="AQ1828" s="0" t="str">
        <f aca="false">INDEX(lookup!$W:$W,MATCH($A1828,lookup!$A:$A,0))</f>
        <v>1_fin/acc/econ</v>
      </c>
      <c r="AS1828" s="0" t="s">
        <v>91</v>
      </c>
      <c r="AT1828" s="0" t="s">
        <v>397</v>
      </c>
      <c r="AU1828" s="0" t="s">
        <v>93</v>
      </c>
      <c r="AV1828" s="0" t="s">
        <v>4748</v>
      </c>
      <c r="AW1828" s="0" t="s">
        <v>947</v>
      </c>
      <c r="BA1828" s="0" t="n">
        <v>496</v>
      </c>
      <c r="BB1828" s="0" t="s">
        <v>96</v>
      </c>
      <c r="BC1828" s="0" t="s">
        <v>358</v>
      </c>
      <c r="BD1828" s="0" t="s">
        <v>142</v>
      </c>
      <c r="BE1828" s="0" t="s">
        <v>33</v>
      </c>
      <c r="BF1828" s="0" t="s">
        <v>2595</v>
      </c>
      <c r="BI1828" s="0" t="s">
        <v>774</v>
      </c>
      <c r="BJ1828" s="0" t="s">
        <v>2595</v>
      </c>
      <c r="BK1828" s="0" t="s">
        <v>318</v>
      </c>
      <c r="BL1828" s="0" t="s">
        <v>6387</v>
      </c>
      <c r="BM1828" s="0" t="s">
        <v>6370</v>
      </c>
      <c r="BN1828" s="0" t="s">
        <v>6262</v>
      </c>
      <c r="BO1828" s="0" t="s">
        <v>105</v>
      </c>
      <c r="BP1828" s="0" t="s">
        <v>6258</v>
      </c>
      <c r="BQ1828" s="0" t="s">
        <v>127</v>
      </c>
      <c r="BT1828" s="0" t="n">
        <v>0</v>
      </c>
      <c r="BU1828" s="0" t="s">
        <v>6263</v>
      </c>
      <c r="BW1828" s="0" t="n">
        <v>2015</v>
      </c>
      <c r="BX1828" s="0" t="n">
        <v>2020</v>
      </c>
      <c r="BY1828" s="0" t="s">
        <v>6264</v>
      </c>
      <c r="BZ1828" s="0" t="n">
        <v>2017.5</v>
      </c>
      <c r="CA1828" s="0" t="n">
        <v>0.833333333333333</v>
      </c>
      <c r="CB1828" s="0" t="n">
        <v>1</v>
      </c>
      <c r="CC1828" s="0" t="n">
        <v>1</v>
      </c>
      <c r="CD1828" s="0" t="n">
        <v>-0.104579029057585</v>
      </c>
      <c r="CE1828" s="0" t="n">
        <v>1</v>
      </c>
    </row>
    <row r="1829" customFormat="false" ht="15" hidden="false" customHeight="false" outlineLevel="0" collapsed="false">
      <c r="A1829" s="0" t="s">
        <v>6258</v>
      </c>
      <c r="B1829" s="0" t="n">
        <v>3134</v>
      </c>
      <c r="C1829" s="0" t="n">
        <v>0.0805596958421713</v>
      </c>
      <c r="D1829" s="0" t="n">
        <v>496</v>
      </c>
      <c r="E1829" s="0" t="n">
        <f aca="false">IF(ISNUMBER($BA1829),$BA1829,IF(AND(ISNUMBER($D1829),ISNUMBER($BW1829),ISNUMBER($BX1829)),$D1829*($BX1829-$BW1829+1),""))</f>
        <v>496</v>
      </c>
      <c r="H1829" s="0" t="s">
        <v>118</v>
      </c>
      <c r="I1829" s="0" t="s">
        <v>344</v>
      </c>
      <c r="J1829" s="0" t="n">
        <f aca="false">IF($BW1829&lt;&gt;"",$BW1829,"")</f>
        <v>2015</v>
      </c>
      <c r="K1829" s="0" t="n">
        <f aca="false">IF($BX1829&lt;&gt;"",$BX1829,"")</f>
        <v>2020</v>
      </c>
      <c r="L1829" s="0" t="n">
        <f aca="false">IF(AND(ISNUMBER($BW1829),ISNUMBER($BX1829)),($BW1829+$BX1829)/2,"")</f>
        <v>2017.5</v>
      </c>
      <c r="M1829" s="0" t="n">
        <f aca="false">IF($L1829&lt;&gt;"",$L1829,"")</f>
        <v>2017.5</v>
      </c>
      <c r="N1829" s="0" t="n">
        <f aca="false">IF(AND(ISNUMBER($BW1829),ISNUMBER($BX1829)),MIN(1,MAX(0,($BX1829-2016+1)/($BX1829-$BW1829+1))),"")</f>
        <v>0.833333333333333</v>
      </c>
      <c r="O1829" s="0" t="n">
        <f aca="false">IF(AND(ISNUMBER($BW1829),ISNUMBER($BX1829)),MIN(1,MAX(0,($BX1829-2017+1)/($BX1829-$BW1829+1))),"")</f>
        <v>0.666666666666667</v>
      </c>
      <c r="P1829" s="0" t="n">
        <f aca="false">IF(AND(ISNUMBER($BW1829),ISNUMBER($BX1829)),MIN(1,MAX(0,($BX1829-2018+1)/($BX1829-$BW1829+1))),"")</f>
        <v>0.5</v>
      </c>
      <c r="Q1829" s="0" t="n">
        <f aca="false">IF(AND(ISNUMBER($BW1829),ISNUMBER($BX1829)),MIN(1,MAX(0,($BX1829-2019+1)/($BX1829-$BW1829+1))),"")</f>
        <v>0.333333333333333</v>
      </c>
      <c r="R1829" s="0" t="n">
        <f aca="false">IF(AND(ISNUMBER($BW1829),ISNUMBER($BX1829)),MIN(1,MAX(0,($BX1829-2016+1)/($BX1829-$BW1829+1))),"")</f>
        <v>0.833333333333333</v>
      </c>
      <c r="S1829" s="0" t="n">
        <f aca="false">IF($L1829&lt;&gt;"",IF($L1829&gt;=2015.5,1,0),"")</f>
        <v>1</v>
      </c>
      <c r="T1829" s="0" t="n">
        <f aca="false">IF($L1829&lt;&gt;"",IF($L1829&gt;=2016,1,0),"")</f>
        <v>1</v>
      </c>
      <c r="U1829" s="0" t="n">
        <f aca="false">IF(ISNUMBER($BX1829),IF($BX1829&gt;=2016,1,0),"")</f>
        <v>1</v>
      </c>
      <c r="V1829" s="0" t="n">
        <f aca="false">IF(ISNUMBER($BW1829),IF($BW1829&gt;=2016,1,0),"")</f>
        <v>0</v>
      </c>
      <c r="W1829" s="0" t="str">
        <f aca="false">IF(AND(ISNUMBER($BW1829),ISNUMBER($BX1829)),IF($BW1829&gt;=2016,"post-only",IF($BX1829&lt;2016,"pre-only","mixed")),"")</f>
        <v>mixed</v>
      </c>
      <c r="X1829" s="0" t="n">
        <f aca="false">IF(AND(ISNUMBER($BW1829),ISNUMBER($BX1829)),MIN(1,MAX(0,($BX1829-2017+1)/($BX1829-$BW1829+1))),"")</f>
        <v>0.666666666666667</v>
      </c>
      <c r="Y1829" s="0" t="n">
        <f aca="false">IF(AND(ISNUMBER($BW1829),ISNUMBER($BX1829)),MIN(1,MAX(0,($BX1829-2018+1)/($BX1829-$BW1829+1))),"")</f>
        <v>0.5</v>
      </c>
      <c r="Z1829" s="0" t="n">
        <f aca="false">IF(AND(ISNUMBER($BW1829),ISNUMBER($BX1829)),MIN(1,MAX(0,($BX1829-2019+1)/($BX1829-$BW1829+1))),"")</f>
        <v>0.333333333333333</v>
      </c>
      <c r="AA1829" s="0" t="n">
        <f aca="false">IF(ISNUMBER($BX1829),IF($BX1829&gt;=2017,1,0),"")</f>
        <v>1</v>
      </c>
      <c r="AB1829" s="0" t="n">
        <f aca="false">IF(ISNUMBER($BX1829),IF($BX1829&gt;=2018,1,0),"")</f>
        <v>1</v>
      </c>
      <c r="AC1829" s="0" t="n">
        <f aca="false">IF(ISNUMBER($BX1829),IF($BX1829&gt;=2019,1,0),"")</f>
        <v>1</v>
      </c>
      <c r="AD1829" s="0" t="n">
        <f aca="false">IF($L1829&lt;&gt;"",IF($L1829&gt;2013,1,0),"")</f>
        <v>1</v>
      </c>
      <c r="AE1829" s="0" t="n">
        <f aca="false">IF($L1829&lt;&gt;"",1+IF($L1829&gt;2011,1,0)+IF($L1829&gt;2014,1,0),"")</f>
        <v>3</v>
      </c>
      <c r="AF1829" s="0" t="s">
        <v>747</v>
      </c>
      <c r="AG1829" s="0" t="s">
        <v>88</v>
      </c>
      <c r="AH1829" s="0" t="s">
        <v>89</v>
      </c>
      <c r="AI1829" s="0" t="s">
        <v>90</v>
      </c>
      <c r="AJ1829" s="0" t="s">
        <v>90</v>
      </c>
      <c r="AK1829" s="0" t="str">
        <f aca="false">IF(AND($CF1829&lt;&gt;"",IFERROR(INDEX(subsample_country_map!$B:$B,MATCH($CF1829,subsample_country_map!$A:$A,0)),"")&lt;&gt;""),INDEX(subsample_country_map!$B:$B,MATCH($CF1829,subsample_country_map!$A:$A,0)),INDEX(lookup!$AA:$AA,MATCH($A1829,lookup!$A:$A,0)))</f>
        <v>99_NCE</v>
      </c>
      <c r="AL1829" s="0" t="str">
        <f aca="false">IF(AND($CF1829&lt;&gt;"",IFERROR(INDEX(subsample_country_map!$C:$C,MATCH($CF1829,subsample_country_map!$A:$A,0)),"")&lt;&gt;""),INDEX(subsample_country_map!$C:$C,MATCH($CF1829,subsample_country_map!$A:$A,0)),INDEX(lookup!$AB:$AB,MATCH($A1829,lookup!$A:$A,0)))</f>
        <v>99_NCE</v>
      </c>
      <c r="AM1829" s="0" t="str">
        <f aca="false">IF(AND($CF1829&lt;&gt;"",IFERROR(INDEX(subsample_country_map!$D:$D,MATCH($CF1829,subsample_country_map!$A:$A,0)),"")&lt;&gt;""),INDEX(subsample_country_map!$D:$D,MATCH($CF1829,subsample_country_map!$A:$A,0)),INDEX(lookup!$AC:$AC,MATCH($A1829,lookup!$A:$A,0)))</f>
        <v>99_NCE</v>
      </c>
      <c r="AN1829" s="0" t="str">
        <f aca="false">IF(AND($CF1829&lt;&gt;"",IFERROR(INDEX(subsample_country_map!$E:$E,MATCH($CF1829,subsample_country_map!$A:$A,0)),"")&lt;&gt;""),INDEX(subsample_country_map!$E:$E,MATCH($CF1829,subsample_country_map!$A:$A,0)),INDEX(lookup!$AD:$AD,MATCH($A1829,lookup!$A:$A,0)))</f>
        <v>99_NCE</v>
      </c>
      <c r="AO1829" s="0" t="str">
        <f aca="false">INDEX(lookup!$Y:$Y,MATCH($A1829,lookup!$A:$A,0))</f>
        <v>0_published</v>
      </c>
      <c r="AP1829" s="0" t="str">
        <f aca="false">INDEX(lookup!$Z:$Z,MATCH($A1829,lookup!$A:$A,0))</f>
        <v>1_VHB high</v>
      </c>
      <c r="AQ1829" s="0" t="str">
        <f aca="false">INDEX(lookup!$W:$W,MATCH($A1829,lookup!$A:$A,0))</f>
        <v>1_fin/acc/econ</v>
      </c>
      <c r="AS1829" s="0" t="s">
        <v>91</v>
      </c>
      <c r="AT1829" s="0" t="s">
        <v>397</v>
      </c>
      <c r="AU1829" s="0" t="s">
        <v>93</v>
      </c>
      <c r="AV1829" s="0" t="s">
        <v>2337</v>
      </c>
      <c r="AW1829" s="0" t="s">
        <v>6295</v>
      </c>
      <c r="BA1829" s="0" t="n">
        <v>496</v>
      </c>
      <c r="BB1829" s="0" t="s">
        <v>96</v>
      </c>
      <c r="BC1829" s="0" t="s">
        <v>358</v>
      </c>
      <c r="BD1829" s="0" t="s">
        <v>142</v>
      </c>
      <c r="BE1829" s="0" t="s">
        <v>33</v>
      </c>
      <c r="BF1829" s="0" t="s">
        <v>2595</v>
      </c>
      <c r="BI1829" s="0" t="s">
        <v>774</v>
      </c>
      <c r="BJ1829" s="0" t="s">
        <v>2595</v>
      </c>
      <c r="BK1829" s="0" t="s">
        <v>318</v>
      </c>
      <c r="BL1829" s="0" t="s">
        <v>6388</v>
      </c>
      <c r="BM1829" s="0" t="s">
        <v>6372</v>
      </c>
      <c r="BN1829" s="0" t="s">
        <v>6262</v>
      </c>
      <c r="BO1829" s="0" t="s">
        <v>105</v>
      </c>
      <c r="BP1829" s="0" t="s">
        <v>6258</v>
      </c>
      <c r="BQ1829" s="0" t="s">
        <v>127</v>
      </c>
      <c r="BT1829" s="0" t="n">
        <v>0</v>
      </c>
      <c r="BU1829" s="0" t="s">
        <v>6263</v>
      </c>
      <c r="BW1829" s="0" t="n">
        <v>2015</v>
      </c>
      <c r="BX1829" s="0" t="n">
        <v>2020</v>
      </c>
      <c r="BY1829" s="0" t="s">
        <v>6264</v>
      </c>
      <c r="BZ1829" s="0" t="n">
        <v>2017.5</v>
      </c>
      <c r="CA1829" s="0" t="n">
        <v>0.833333333333333</v>
      </c>
      <c r="CB1829" s="0" t="n">
        <v>1</v>
      </c>
      <c r="CC1829" s="0" t="n">
        <v>1</v>
      </c>
      <c r="CD1829" s="0" t="n">
        <v>0.0807346514513291</v>
      </c>
      <c r="CE1829" s="0" t="n">
        <v>1</v>
      </c>
    </row>
    <row r="1830" customFormat="false" ht="15" hidden="false" customHeight="false" outlineLevel="0" collapsed="false">
      <c r="A1830" s="0" t="s">
        <v>6258</v>
      </c>
      <c r="B1830" s="0" t="n">
        <v>3135</v>
      </c>
      <c r="C1830" s="0" t="n">
        <v>-0.0437734699357388</v>
      </c>
      <c r="D1830" s="0" t="n">
        <v>293</v>
      </c>
      <c r="E1830" s="0" t="n">
        <f aca="false">IF(ISNUMBER($BA1830),$BA1830,IF(AND(ISNUMBER($D1830),ISNUMBER($BW1830),ISNUMBER($BX1830)),$D1830*($BX1830-$BW1830+1),""))</f>
        <v>293</v>
      </c>
      <c r="H1830" s="0" t="s">
        <v>118</v>
      </c>
      <c r="I1830" s="0" t="s">
        <v>344</v>
      </c>
      <c r="J1830" s="0" t="n">
        <f aca="false">IF($BW1830&lt;&gt;"",$BW1830,"")</f>
        <v>2015</v>
      </c>
      <c r="K1830" s="0" t="n">
        <f aca="false">IF($BX1830&lt;&gt;"",$BX1830,"")</f>
        <v>2020</v>
      </c>
      <c r="L1830" s="0" t="n">
        <f aca="false">IF(AND(ISNUMBER($BW1830),ISNUMBER($BX1830)),($BW1830+$BX1830)/2,"")</f>
        <v>2017.5</v>
      </c>
      <c r="M1830" s="0" t="n">
        <f aca="false">IF($L1830&lt;&gt;"",$L1830,"")</f>
        <v>2017.5</v>
      </c>
      <c r="N1830" s="0" t="n">
        <f aca="false">IF(AND(ISNUMBER($BW1830),ISNUMBER($BX1830)),MIN(1,MAX(0,($BX1830-2016+1)/($BX1830-$BW1830+1))),"")</f>
        <v>0.833333333333333</v>
      </c>
      <c r="O1830" s="0" t="n">
        <f aca="false">IF(AND(ISNUMBER($BW1830),ISNUMBER($BX1830)),MIN(1,MAX(0,($BX1830-2017+1)/($BX1830-$BW1830+1))),"")</f>
        <v>0.666666666666667</v>
      </c>
      <c r="P1830" s="0" t="n">
        <f aca="false">IF(AND(ISNUMBER($BW1830),ISNUMBER($BX1830)),MIN(1,MAX(0,($BX1830-2018+1)/($BX1830-$BW1830+1))),"")</f>
        <v>0.5</v>
      </c>
      <c r="Q1830" s="0" t="n">
        <f aca="false">IF(AND(ISNUMBER($BW1830),ISNUMBER($BX1830)),MIN(1,MAX(0,($BX1830-2019+1)/($BX1830-$BW1830+1))),"")</f>
        <v>0.333333333333333</v>
      </c>
      <c r="R1830" s="0" t="n">
        <f aca="false">IF(AND(ISNUMBER($BW1830),ISNUMBER($BX1830)),MIN(1,MAX(0,($BX1830-2016+1)/($BX1830-$BW1830+1))),"")</f>
        <v>0.833333333333333</v>
      </c>
      <c r="S1830" s="0" t="n">
        <f aca="false">IF($L1830&lt;&gt;"",IF($L1830&gt;=2015.5,1,0),"")</f>
        <v>1</v>
      </c>
      <c r="T1830" s="0" t="n">
        <f aca="false">IF($L1830&lt;&gt;"",IF($L1830&gt;=2016,1,0),"")</f>
        <v>1</v>
      </c>
      <c r="U1830" s="0" t="n">
        <f aca="false">IF(ISNUMBER($BX1830),IF($BX1830&gt;=2016,1,0),"")</f>
        <v>1</v>
      </c>
      <c r="V1830" s="0" t="n">
        <f aca="false">IF(ISNUMBER($BW1830),IF($BW1830&gt;=2016,1,0),"")</f>
        <v>0</v>
      </c>
      <c r="W1830" s="0" t="str">
        <f aca="false">IF(AND(ISNUMBER($BW1830),ISNUMBER($BX1830)),IF($BW1830&gt;=2016,"post-only",IF($BX1830&lt;2016,"pre-only","mixed")),"")</f>
        <v>mixed</v>
      </c>
      <c r="X1830" s="0" t="n">
        <f aca="false">IF(AND(ISNUMBER($BW1830),ISNUMBER($BX1830)),MIN(1,MAX(0,($BX1830-2017+1)/($BX1830-$BW1830+1))),"")</f>
        <v>0.666666666666667</v>
      </c>
      <c r="Y1830" s="0" t="n">
        <f aca="false">IF(AND(ISNUMBER($BW1830),ISNUMBER($BX1830)),MIN(1,MAX(0,($BX1830-2018+1)/($BX1830-$BW1830+1))),"")</f>
        <v>0.5</v>
      </c>
      <c r="Z1830" s="0" t="n">
        <f aca="false">IF(AND(ISNUMBER($BW1830),ISNUMBER($BX1830)),MIN(1,MAX(0,($BX1830-2019+1)/($BX1830-$BW1830+1))),"")</f>
        <v>0.333333333333333</v>
      </c>
      <c r="AA1830" s="0" t="n">
        <f aca="false">IF(ISNUMBER($BX1830),IF($BX1830&gt;=2017,1,0),"")</f>
        <v>1</v>
      </c>
      <c r="AB1830" s="0" t="n">
        <f aca="false">IF(ISNUMBER($BX1830),IF($BX1830&gt;=2018,1,0),"")</f>
        <v>1</v>
      </c>
      <c r="AC1830" s="0" t="n">
        <f aca="false">IF(ISNUMBER($BX1830),IF($BX1830&gt;=2019,1,0),"")</f>
        <v>1</v>
      </c>
      <c r="AD1830" s="0" t="n">
        <f aca="false">IF($L1830&lt;&gt;"",IF($L1830&gt;2013,1,0),"")</f>
        <v>1</v>
      </c>
      <c r="AE1830" s="0" t="n">
        <f aca="false">IF($L1830&lt;&gt;"",1+IF($L1830&gt;2011,1,0)+IF($L1830&gt;2014,1,0),"")</f>
        <v>3</v>
      </c>
      <c r="AF1830" s="0" t="s">
        <v>747</v>
      </c>
      <c r="AG1830" s="0" t="s">
        <v>88</v>
      </c>
      <c r="AH1830" s="0" t="s">
        <v>89</v>
      </c>
      <c r="AI1830" s="0" t="s">
        <v>90</v>
      </c>
      <c r="AJ1830" s="0" t="s">
        <v>90</v>
      </c>
      <c r="AK1830" s="0" t="str">
        <f aca="false">IF(AND($CF1830&lt;&gt;"",IFERROR(INDEX(subsample_country_map!$B:$B,MATCH($CF1830,subsample_country_map!$A:$A,0)),"")&lt;&gt;""),INDEX(subsample_country_map!$B:$B,MATCH($CF1830,subsample_country_map!$A:$A,0)),INDEX(lookup!$AA:$AA,MATCH($A1830,lookup!$A:$A,0)))</f>
        <v>99_NCE</v>
      </c>
      <c r="AL1830" s="0" t="str">
        <f aca="false">IF(AND($CF1830&lt;&gt;"",IFERROR(INDEX(subsample_country_map!$C:$C,MATCH($CF1830,subsample_country_map!$A:$A,0)),"")&lt;&gt;""),INDEX(subsample_country_map!$C:$C,MATCH($CF1830,subsample_country_map!$A:$A,0)),INDEX(lookup!$AB:$AB,MATCH($A1830,lookup!$A:$A,0)))</f>
        <v>99_NCE</v>
      </c>
      <c r="AM1830" s="0" t="str">
        <f aca="false">IF(AND($CF1830&lt;&gt;"",IFERROR(INDEX(subsample_country_map!$D:$D,MATCH($CF1830,subsample_country_map!$A:$A,0)),"")&lt;&gt;""),INDEX(subsample_country_map!$D:$D,MATCH($CF1830,subsample_country_map!$A:$A,0)),INDEX(lookup!$AC:$AC,MATCH($A1830,lookup!$A:$A,0)))</f>
        <v>99_NCE</v>
      </c>
      <c r="AN1830" s="0" t="str">
        <f aca="false">IF(AND($CF1830&lt;&gt;"",IFERROR(INDEX(subsample_country_map!$E:$E,MATCH($CF1830,subsample_country_map!$A:$A,0)),"")&lt;&gt;""),INDEX(subsample_country_map!$E:$E,MATCH($CF1830,subsample_country_map!$A:$A,0)),INDEX(lookup!$AD:$AD,MATCH($A1830,lookup!$A:$A,0)))</f>
        <v>99_NCE</v>
      </c>
      <c r="AO1830" s="0" t="str">
        <f aca="false">INDEX(lookup!$Y:$Y,MATCH($A1830,lookup!$A:$A,0))</f>
        <v>0_published</v>
      </c>
      <c r="AP1830" s="0" t="str">
        <f aca="false">INDEX(lookup!$Z:$Z,MATCH($A1830,lookup!$A:$A,0))</f>
        <v>1_VHB high</v>
      </c>
      <c r="AQ1830" s="0" t="str">
        <f aca="false">INDEX(lookup!$W:$W,MATCH($A1830,lookup!$A:$A,0))</f>
        <v>1_fin/acc/econ</v>
      </c>
      <c r="AS1830" s="0" t="s">
        <v>91</v>
      </c>
      <c r="AT1830" s="0" t="s">
        <v>397</v>
      </c>
      <c r="AU1830" s="0" t="s">
        <v>93</v>
      </c>
      <c r="AV1830" s="0" t="s">
        <v>947</v>
      </c>
      <c r="AW1830" s="0" t="s">
        <v>4363</v>
      </c>
      <c r="BA1830" s="0" t="n">
        <v>293</v>
      </c>
      <c r="BB1830" s="0" t="s">
        <v>96</v>
      </c>
      <c r="BC1830" s="0" t="s">
        <v>358</v>
      </c>
      <c r="BD1830" s="0" t="s">
        <v>142</v>
      </c>
      <c r="BE1830" s="0" t="s">
        <v>33</v>
      </c>
      <c r="BF1830" s="0" t="s">
        <v>6307</v>
      </c>
      <c r="BI1830" s="0" t="s">
        <v>774</v>
      </c>
      <c r="BJ1830" s="0" t="s">
        <v>6307</v>
      </c>
      <c r="BK1830" s="0" t="s">
        <v>318</v>
      </c>
      <c r="BL1830" s="0" t="s">
        <v>6389</v>
      </c>
      <c r="BM1830" s="0" t="s">
        <v>6370</v>
      </c>
      <c r="BN1830" s="0" t="s">
        <v>6262</v>
      </c>
      <c r="BO1830" s="0" t="s">
        <v>105</v>
      </c>
      <c r="BP1830" s="0" t="s">
        <v>6258</v>
      </c>
      <c r="BQ1830" s="0" t="s">
        <v>127</v>
      </c>
      <c r="BT1830" s="0" t="n">
        <v>0</v>
      </c>
      <c r="BU1830" s="0" t="s">
        <v>6263</v>
      </c>
      <c r="BW1830" s="0" t="n">
        <v>2015</v>
      </c>
      <c r="BX1830" s="0" t="n">
        <v>2020</v>
      </c>
      <c r="BY1830" s="0" t="s">
        <v>6264</v>
      </c>
      <c r="BZ1830" s="0" t="n">
        <v>2017.5</v>
      </c>
      <c r="CA1830" s="0" t="n">
        <v>0.833333333333333</v>
      </c>
      <c r="CB1830" s="0" t="n">
        <v>1</v>
      </c>
      <c r="CC1830" s="0" t="n">
        <v>1</v>
      </c>
      <c r="CD1830" s="0" t="n">
        <v>-0.0438014604811687</v>
      </c>
      <c r="CE1830" s="0" t="n">
        <v>1</v>
      </c>
    </row>
    <row r="1831" customFormat="false" ht="15" hidden="false" customHeight="false" outlineLevel="0" collapsed="false">
      <c r="A1831" s="0" t="s">
        <v>6258</v>
      </c>
      <c r="B1831" s="0" t="n">
        <v>3136</v>
      </c>
      <c r="C1831" s="0" t="n">
        <v>-0.16143222823605</v>
      </c>
      <c r="D1831" s="0" t="n">
        <v>293</v>
      </c>
      <c r="E1831" s="0" t="n">
        <f aca="false">IF(ISNUMBER($BA1831),$BA1831,IF(AND(ISNUMBER($D1831),ISNUMBER($BW1831),ISNUMBER($BX1831)),$D1831*($BX1831-$BW1831+1),""))</f>
        <v>293</v>
      </c>
      <c r="H1831" s="0" t="s">
        <v>118</v>
      </c>
      <c r="I1831" s="0" t="s">
        <v>344</v>
      </c>
      <c r="J1831" s="0" t="n">
        <f aca="false">IF($BW1831&lt;&gt;"",$BW1831,"")</f>
        <v>2015</v>
      </c>
      <c r="K1831" s="0" t="n">
        <f aca="false">IF($BX1831&lt;&gt;"",$BX1831,"")</f>
        <v>2020</v>
      </c>
      <c r="L1831" s="0" t="n">
        <f aca="false">IF(AND(ISNUMBER($BW1831),ISNUMBER($BX1831)),($BW1831+$BX1831)/2,"")</f>
        <v>2017.5</v>
      </c>
      <c r="M1831" s="0" t="n">
        <f aca="false">IF($L1831&lt;&gt;"",$L1831,"")</f>
        <v>2017.5</v>
      </c>
      <c r="N1831" s="0" t="n">
        <f aca="false">IF(AND(ISNUMBER($BW1831),ISNUMBER($BX1831)),MIN(1,MAX(0,($BX1831-2016+1)/($BX1831-$BW1831+1))),"")</f>
        <v>0.833333333333333</v>
      </c>
      <c r="O1831" s="0" t="n">
        <f aca="false">IF(AND(ISNUMBER($BW1831),ISNUMBER($BX1831)),MIN(1,MAX(0,($BX1831-2017+1)/($BX1831-$BW1831+1))),"")</f>
        <v>0.666666666666667</v>
      </c>
      <c r="P1831" s="0" t="n">
        <f aca="false">IF(AND(ISNUMBER($BW1831),ISNUMBER($BX1831)),MIN(1,MAX(0,($BX1831-2018+1)/($BX1831-$BW1831+1))),"")</f>
        <v>0.5</v>
      </c>
      <c r="Q1831" s="0" t="n">
        <f aca="false">IF(AND(ISNUMBER($BW1831),ISNUMBER($BX1831)),MIN(1,MAX(0,($BX1831-2019+1)/($BX1831-$BW1831+1))),"")</f>
        <v>0.333333333333333</v>
      </c>
      <c r="R1831" s="0" t="n">
        <f aca="false">IF(AND(ISNUMBER($BW1831),ISNUMBER($BX1831)),MIN(1,MAX(0,($BX1831-2016+1)/($BX1831-$BW1831+1))),"")</f>
        <v>0.833333333333333</v>
      </c>
      <c r="S1831" s="0" t="n">
        <f aca="false">IF($L1831&lt;&gt;"",IF($L1831&gt;=2015.5,1,0),"")</f>
        <v>1</v>
      </c>
      <c r="T1831" s="0" t="n">
        <f aca="false">IF($L1831&lt;&gt;"",IF($L1831&gt;=2016,1,0),"")</f>
        <v>1</v>
      </c>
      <c r="U1831" s="0" t="n">
        <f aca="false">IF(ISNUMBER($BX1831),IF($BX1831&gt;=2016,1,0),"")</f>
        <v>1</v>
      </c>
      <c r="V1831" s="0" t="n">
        <f aca="false">IF(ISNUMBER($BW1831),IF($BW1831&gt;=2016,1,0),"")</f>
        <v>0</v>
      </c>
      <c r="W1831" s="0" t="str">
        <f aca="false">IF(AND(ISNUMBER($BW1831),ISNUMBER($BX1831)),IF($BW1831&gt;=2016,"post-only",IF($BX1831&lt;2016,"pre-only","mixed")),"")</f>
        <v>mixed</v>
      </c>
      <c r="X1831" s="0" t="n">
        <f aca="false">IF(AND(ISNUMBER($BW1831),ISNUMBER($BX1831)),MIN(1,MAX(0,($BX1831-2017+1)/($BX1831-$BW1831+1))),"")</f>
        <v>0.666666666666667</v>
      </c>
      <c r="Y1831" s="0" t="n">
        <f aca="false">IF(AND(ISNUMBER($BW1831),ISNUMBER($BX1831)),MIN(1,MAX(0,($BX1831-2018+1)/($BX1831-$BW1831+1))),"")</f>
        <v>0.5</v>
      </c>
      <c r="Z1831" s="0" t="n">
        <f aca="false">IF(AND(ISNUMBER($BW1831),ISNUMBER($BX1831)),MIN(1,MAX(0,($BX1831-2019+1)/($BX1831-$BW1831+1))),"")</f>
        <v>0.333333333333333</v>
      </c>
      <c r="AA1831" s="0" t="n">
        <f aca="false">IF(ISNUMBER($BX1831),IF($BX1831&gt;=2017,1,0),"")</f>
        <v>1</v>
      </c>
      <c r="AB1831" s="0" t="n">
        <f aca="false">IF(ISNUMBER($BX1831),IF($BX1831&gt;=2018,1,0),"")</f>
        <v>1</v>
      </c>
      <c r="AC1831" s="0" t="n">
        <f aca="false">IF(ISNUMBER($BX1831),IF($BX1831&gt;=2019,1,0),"")</f>
        <v>1</v>
      </c>
      <c r="AD1831" s="0" t="n">
        <f aca="false">IF($L1831&lt;&gt;"",IF($L1831&gt;2013,1,0),"")</f>
        <v>1</v>
      </c>
      <c r="AE1831" s="0" t="n">
        <f aca="false">IF($L1831&lt;&gt;"",1+IF($L1831&gt;2011,1,0)+IF($L1831&gt;2014,1,0),"")</f>
        <v>3</v>
      </c>
      <c r="AF1831" s="0" t="s">
        <v>747</v>
      </c>
      <c r="AG1831" s="0" t="s">
        <v>88</v>
      </c>
      <c r="AH1831" s="0" t="s">
        <v>89</v>
      </c>
      <c r="AI1831" s="0" t="s">
        <v>90</v>
      </c>
      <c r="AJ1831" s="0" t="s">
        <v>90</v>
      </c>
      <c r="AK1831" s="0" t="str">
        <f aca="false">IF(AND($CF1831&lt;&gt;"",IFERROR(INDEX(subsample_country_map!$B:$B,MATCH($CF1831,subsample_country_map!$A:$A,0)),"")&lt;&gt;""),INDEX(subsample_country_map!$B:$B,MATCH($CF1831,subsample_country_map!$A:$A,0)),INDEX(lookup!$AA:$AA,MATCH($A1831,lookup!$A:$A,0)))</f>
        <v>99_NCE</v>
      </c>
      <c r="AL1831" s="0" t="str">
        <f aca="false">IF(AND($CF1831&lt;&gt;"",IFERROR(INDEX(subsample_country_map!$C:$C,MATCH($CF1831,subsample_country_map!$A:$A,0)),"")&lt;&gt;""),INDEX(subsample_country_map!$C:$C,MATCH($CF1831,subsample_country_map!$A:$A,0)),INDEX(lookup!$AB:$AB,MATCH($A1831,lookup!$A:$A,0)))</f>
        <v>99_NCE</v>
      </c>
      <c r="AM1831" s="0" t="str">
        <f aca="false">IF(AND($CF1831&lt;&gt;"",IFERROR(INDEX(subsample_country_map!$D:$D,MATCH($CF1831,subsample_country_map!$A:$A,0)),"")&lt;&gt;""),INDEX(subsample_country_map!$D:$D,MATCH($CF1831,subsample_country_map!$A:$A,0)),INDEX(lookup!$AC:$AC,MATCH($A1831,lookup!$A:$A,0)))</f>
        <v>99_NCE</v>
      </c>
      <c r="AN1831" s="0" t="str">
        <f aca="false">IF(AND($CF1831&lt;&gt;"",IFERROR(INDEX(subsample_country_map!$E:$E,MATCH($CF1831,subsample_country_map!$A:$A,0)),"")&lt;&gt;""),INDEX(subsample_country_map!$E:$E,MATCH($CF1831,subsample_country_map!$A:$A,0)),INDEX(lookup!$AD:$AD,MATCH($A1831,lookup!$A:$A,0)))</f>
        <v>99_NCE</v>
      </c>
      <c r="AO1831" s="0" t="str">
        <f aca="false">INDEX(lookup!$Y:$Y,MATCH($A1831,lookup!$A:$A,0))</f>
        <v>0_published</v>
      </c>
      <c r="AP1831" s="0" t="str">
        <f aca="false">INDEX(lookup!$Z:$Z,MATCH($A1831,lookup!$A:$A,0))</f>
        <v>1_VHB high</v>
      </c>
      <c r="AQ1831" s="0" t="str">
        <f aca="false">INDEX(lookup!$W:$W,MATCH($A1831,lookup!$A:$A,0))</f>
        <v>1_fin/acc/econ</v>
      </c>
      <c r="AS1831" s="0" t="s">
        <v>91</v>
      </c>
      <c r="AT1831" s="0" t="s">
        <v>397</v>
      </c>
      <c r="AU1831" s="0" t="s">
        <v>93</v>
      </c>
      <c r="AV1831" s="0" t="s">
        <v>1982</v>
      </c>
      <c r="AW1831" s="0" t="s">
        <v>6295</v>
      </c>
      <c r="BA1831" s="0" t="n">
        <v>293</v>
      </c>
      <c r="BB1831" s="0" t="s">
        <v>96</v>
      </c>
      <c r="BC1831" s="0" t="s">
        <v>358</v>
      </c>
      <c r="BD1831" s="0" t="s">
        <v>142</v>
      </c>
      <c r="BE1831" s="0" t="s">
        <v>33</v>
      </c>
      <c r="BF1831" s="0" t="s">
        <v>6307</v>
      </c>
      <c r="BI1831" s="0" t="s">
        <v>774</v>
      </c>
      <c r="BJ1831" s="0" t="s">
        <v>6307</v>
      </c>
      <c r="BK1831" s="0" t="s">
        <v>318</v>
      </c>
      <c r="BL1831" s="0" t="s">
        <v>6390</v>
      </c>
      <c r="BM1831" s="0" t="s">
        <v>6372</v>
      </c>
      <c r="BN1831" s="0" t="s">
        <v>6262</v>
      </c>
      <c r="BO1831" s="0" t="s">
        <v>105</v>
      </c>
      <c r="BP1831" s="0" t="s">
        <v>6258</v>
      </c>
      <c r="BQ1831" s="0" t="s">
        <v>127</v>
      </c>
      <c r="BT1831" s="0" t="n">
        <v>0</v>
      </c>
      <c r="BU1831" s="0" t="s">
        <v>6263</v>
      </c>
      <c r="BW1831" s="0" t="n">
        <v>2015</v>
      </c>
      <c r="BX1831" s="0" t="n">
        <v>2020</v>
      </c>
      <c r="BY1831" s="0" t="s">
        <v>6264</v>
      </c>
      <c r="BZ1831" s="0" t="n">
        <v>2017.5</v>
      </c>
      <c r="CA1831" s="0" t="n">
        <v>0.833333333333333</v>
      </c>
      <c r="CB1831" s="0" t="n">
        <v>1</v>
      </c>
      <c r="CC1831" s="0" t="n">
        <v>1</v>
      </c>
      <c r="CD1831" s="0" t="n">
        <v>-0.162856899512742</v>
      </c>
      <c r="CE1831" s="0" t="n">
        <v>1</v>
      </c>
    </row>
    <row r="1832" customFormat="false" ht="15" hidden="false" customHeight="false" outlineLevel="0" collapsed="false">
      <c r="A1832" s="0" t="s">
        <v>6258</v>
      </c>
      <c r="B1832" s="0" t="n">
        <v>3137</v>
      </c>
      <c r="C1832" s="0" t="n">
        <v>-0.084484642217242</v>
      </c>
      <c r="D1832" s="0" t="n">
        <v>426</v>
      </c>
      <c r="E1832" s="0" t="n">
        <f aca="false">IF(ISNUMBER($BA1832),$BA1832,IF(AND(ISNUMBER($D1832),ISNUMBER($BW1832),ISNUMBER($BX1832)),$D1832*($BX1832-$BW1832+1),""))</f>
        <v>426</v>
      </c>
      <c r="H1832" s="0" t="s">
        <v>118</v>
      </c>
      <c r="I1832" s="0" t="s">
        <v>344</v>
      </c>
      <c r="J1832" s="0" t="n">
        <f aca="false">IF($BW1832&lt;&gt;"",$BW1832,"")</f>
        <v>2015</v>
      </c>
      <c r="K1832" s="0" t="n">
        <f aca="false">IF($BX1832&lt;&gt;"",$BX1832,"")</f>
        <v>2020</v>
      </c>
      <c r="L1832" s="0" t="n">
        <f aca="false">IF(AND(ISNUMBER($BW1832),ISNUMBER($BX1832)),($BW1832+$BX1832)/2,"")</f>
        <v>2017.5</v>
      </c>
      <c r="M1832" s="0" t="n">
        <f aca="false">IF($L1832&lt;&gt;"",$L1832,"")</f>
        <v>2017.5</v>
      </c>
      <c r="N1832" s="0" t="n">
        <f aca="false">IF(AND(ISNUMBER($BW1832),ISNUMBER($BX1832)),MIN(1,MAX(0,($BX1832-2016+1)/($BX1832-$BW1832+1))),"")</f>
        <v>0.833333333333333</v>
      </c>
      <c r="O1832" s="0" t="n">
        <f aca="false">IF(AND(ISNUMBER($BW1832),ISNUMBER($BX1832)),MIN(1,MAX(0,($BX1832-2017+1)/($BX1832-$BW1832+1))),"")</f>
        <v>0.666666666666667</v>
      </c>
      <c r="P1832" s="0" t="n">
        <f aca="false">IF(AND(ISNUMBER($BW1832),ISNUMBER($BX1832)),MIN(1,MAX(0,($BX1832-2018+1)/($BX1832-$BW1832+1))),"")</f>
        <v>0.5</v>
      </c>
      <c r="Q1832" s="0" t="n">
        <f aca="false">IF(AND(ISNUMBER($BW1832),ISNUMBER($BX1832)),MIN(1,MAX(0,($BX1832-2019+1)/($BX1832-$BW1832+1))),"")</f>
        <v>0.333333333333333</v>
      </c>
      <c r="R1832" s="0" t="n">
        <f aca="false">IF(AND(ISNUMBER($BW1832),ISNUMBER($BX1832)),MIN(1,MAX(0,($BX1832-2016+1)/($BX1832-$BW1832+1))),"")</f>
        <v>0.833333333333333</v>
      </c>
      <c r="S1832" s="0" t="n">
        <f aca="false">IF($L1832&lt;&gt;"",IF($L1832&gt;=2015.5,1,0),"")</f>
        <v>1</v>
      </c>
      <c r="T1832" s="0" t="n">
        <f aca="false">IF($L1832&lt;&gt;"",IF($L1832&gt;=2016,1,0),"")</f>
        <v>1</v>
      </c>
      <c r="U1832" s="0" t="n">
        <f aca="false">IF(ISNUMBER($BX1832),IF($BX1832&gt;=2016,1,0),"")</f>
        <v>1</v>
      </c>
      <c r="V1832" s="0" t="n">
        <f aca="false">IF(ISNUMBER($BW1832),IF($BW1832&gt;=2016,1,0),"")</f>
        <v>0</v>
      </c>
      <c r="W1832" s="0" t="str">
        <f aca="false">IF(AND(ISNUMBER($BW1832),ISNUMBER($BX1832)),IF($BW1832&gt;=2016,"post-only",IF($BX1832&lt;2016,"pre-only","mixed")),"")</f>
        <v>mixed</v>
      </c>
      <c r="X1832" s="0" t="n">
        <f aca="false">IF(AND(ISNUMBER($BW1832),ISNUMBER($BX1832)),MIN(1,MAX(0,($BX1832-2017+1)/($BX1832-$BW1832+1))),"")</f>
        <v>0.666666666666667</v>
      </c>
      <c r="Y1832" s="0" t="n">
        <f aca="false">IF(AND(ISNUMBER($BW1832),ISNUMBER($BX1832)),MIN(1,MAX(0,($BX1832-2018+1)/($BX1832-$BW1832+1))),"")</f>
        <v>0.5</v>
      </c>
      <c r="Z1832" s="0" t="n">
        <f aca="false">IF(AND(ISNUMBER($BW1832),ISNUMBER($BX1832)),MIN(1,MAX(0,($BX1832-2019+1)/($BX1832-$BW1832+1))),"")</f>
        <v>0.333333333333333</v>
      </c>
      <c r="AA1832" s="0" t="n">
        <f aca="false">IF(ISNUMBER($BX1832),IF($BX1832&gt;=2017,1,0),"")</f>
        <v>1</v>
      </c>
      <c r="AB1832" s="0" t="n">
        <f aca="false">IF(ISNUMBER($BX1832),IF($BX1832&gt;=2018,1,0),"")</f>
        <v>1</v>
      </c>
      <c r="AC1832" s="0" t="n">
        <f aca="false">IF(ISNUMBER($BX1832),IF($BX1832&gt;=2019,1,0),"")</f>
        <v>1</v>
      </c>
      <c r="AD1832" s="0" t="n">
        <f aca="false">IF($L1832&lt;&gt;"",IF($L1832&gt;2013,1,0),"")</f>
        <v>1</v>
      </c>
      <c r="AE1832" s="0" t="n">
        <f aca="false">IF($L1832&lt;&gt;"",1+IF($L1832&gt;2011,1,0)+IF($L1832&gt;2014,1,0),"")</f>
        <v>3</v>
      </c>
      <c r="AF1832" s="0" t="s">
        <v>747</v>
      </c>
      <c r="AG1832" s="0" t="s">
        <v>88</v>
      </c>
      <c r="AH1832" s="0" t="s">
        <v>89</v>
      </c>
      <c r="AI1832" s="0" t="s">
        <v>90</v>
      </c>
      <c r="AJ1832" s="0" t="s">
        <v>90</v>
      </c>
      <c r="AK1832" s="0" t="str">
        <f aca="false">IF(AND($CF1832&lt;&gt;"",IFERROR(INDEX(subsample_country_map!$B:$B,MATCH($CF1832,subsample_country_map!$A:$A,0)),"")&lt;&gt;""),INDEX(subsample_country_map!$B:$B,MATCH($CF1832,subsample_country_map!$A:$A,0)),INDEX(lookup!$AA:$AA,MATCH($A1832,lookup!$A:$A,0)))</f>
        <v>99_NCE</v>
      </c>
      <c r="AL1832" s="0" t="str">
        <f aca="false">IF(AND($CF1832&lt;&gt;"",IFERROR(INDEX(subsample_country_map!$C:$C,MATCH($CF1832,subsample_country_map!$A:$A,0)),"")&lt;&gt;""),INDEX(subsample_country_map!$C:$C,MATCH($CF1832,subsample_country_map!$A:$A,0)),INDEX(lookup!$AB:$AB,MATCH($A1832,lookup!$A:$A,0)))</f>
        <v>99_NCE</v>
      </c>
      <c r="AM1832" s="0" t="str">
        <f aca="false">IF(AND($CF1832&lt;&gt;"",IFERROR(INDEX(subsample_country_map!$D:$D,MATCH($CF1832,subsample_country_map!$A:$A,0)),"")&lt;&gt;""),INDEX(subsample_country_map!$D:$D,MATCH($CF1832,subsample_country_map!$A:$A,0)),INDEX(lookup!$AC:$AC,MATCH($A1832,lookup!$A:$A,0)))</f>
        <v>99_NCE</v>
      </c>
      <c r="AN1832" s="0" t="str">
        <f aca="false">IF(AND($CF1832&lt;&gt;"",IFERROR(INDEX(subsample_country_map!$E:$E,MATCH($CF1832,subsample_country_map!$A:$A,0)),"")&lt;&gt;""),INDEX(subsample_country_map!$E:$E,MATCH($CF1832,subsample_country_map!$A:$A,0)),INDEX(lookup!$AD:$AD,MATCH($A1832,lookup!$A:$A,0)))</f>
        <v>99_NCE</v>
      </c>
      <c r="AO1832" s="0" t="str">
        <f aca="false">INDEX(lookup!$Y:$Y,MATCH($A1832,lookup!$A:$A,0))</f>
        <v>0_published</v>
      </c>
      <c r="AP1832" s="0" t="str">
        <f aca="false">INDEX(lookup!$Z:$Z,MATCH($A1832,lookup!$A:$A,0))</f>
        <v>1_VHB high</v>
      </c>
      <c r="AQ1832" s="0" t="str">
        <f aca="false">INDEX(lookup!$W:$W,MATCH($A1832,lookup!$A:$A,0))</f>
        <v>1_fin/acc/econ</v>
      </c>
      <c r="AS1832" s="0" t="s">
        <v>91</v>
      </c>
      <c r="AT1832" s="0" t="s">
        <v>397</v>
      </c>
      <c r="AU1832" s="0" t="s">
        <v>93</v>
      </c>
      <c r="AV1832" s="0" t="s">
        <v>4748</v>
      </c>
      <c r="AW1832" s="0" t="s">
        <v>4363</v>
      </c>
      <c r="BA1832" s="0" t="n">
        <v>426</v>
      </c>
      <c r="BB1832" s="0" t="s">
        <v>96</v>
      </c>
      <c r="BC1832" s="0" t="s">
        <v>358</v>
      </c>
      <c r="BD1832" s="0" t="s">
        <v>142</v>
      </c>
      <c r="BE1832" s="0" t="s">
        <v>33</v>
      </c>
      <c r="BF1832" s="0" t="s">
        <v>6311</v>
      </c>
      <c r="BI1832" s="0" t="s">
        <v>774</v>
      </c>
      <c r="BJ1832" s="0" t="s">
        <v>6311</v>
      </c>
      <c r="BK1832" s="0" t="s">
        <v>318</v>
      </c>
      <c r="BL1832" s="0" t="s">
        <v>6391</v>
      </c>
      <c r="BM1832" s="0" t="s">
        <v>6370</v>
      </c>
      <c r="BN1832" s="0" t="s">
        <v>6262</v>
      </c>
      <c r="BO1832" s="0" t="s">
        <v>105</v>
      </c>
      <c r="BP1832" s="0" t="s">
        <v>6258</v>
      </c>
      <c r="BQ1832" s="0" t="s">
        <v>127</v>
      </c>
      <c r="BT1832" s="0" t="n">
        <v>0</v>
      </c>
      <c r="BU1832" s="0" t="s">
        <v>6263</v>
      </c>
      <c r="BW1832" s="0" t="n">
        <v>2015</v>
      </c>
      <c r="BX1832" s="0" t="n">
        <v>2020</v>
      </c>
      <c r="BY1832" s="0" t="s">
        <v>6264</v>
      </c>
      <c r="BZ1832" s="0" t="n">
        <v>2017.5</v>
      </c>
      <c r="CA1832" s="0" t="n">
        <v>0.833333333333333</v>
      </c>
      <c r="CB1832" s="0" t="n">
        <v>1</v>
      </c>
      <c r="CC1832" s="0" t="n">
        <v>1</v>
      </c>
      <c r="CD1832" s="0" t="n">
        <v>-0.0846865148666128</v>
      </c>
      <c r="CE1832" s="0" t="n">
        <v>1</v>
      </c>
    </row>
    <row r="1833" customFormat="false" ht="15" hidden="false" customHeight="false" outlineLevel="0" collapsed="false">
      <c r="A1833" s="0" t="s">
        <v>6258</v>
      </c>
      <c r="B1833" s="0" t="n">
        <v>3138</v>
      </c>
      <c r="C1833" s="0" t="n">
        <v>-0.00807476312777459</v>
      </c>
      <c r="D1833" s="0" t="n">
        <v>426</v>
      </c>
      <c r="E1833" s="0" t="n">
        <f aca="false">IF(ISNUMBER($BA1833),$BA1833,IF(AND(ISNUMBER($D1833),ISNUMBER($BW1833),ISNUMBER($BX1833)),$D1833*($BX1833-$BW1833+1),""))</f>
        <v>426</v>
      </c>
      <c r="H1833" s="0" t="s">
        <v>118</v>
      </c>
      <c r="I1833" s="0" t="s">
        <v>344</v>
      </c>
      <c r="J1833" s="0" t="n">
        <f aca="false">IF($BW1833&lt;&gt;"",$BW1833,"")</f>
        <v>2015</v>
      </c>
      <c r="K1833" s="0" t="n">
        <f aca="false">IF($BX1833&lt;&gt;"",$BX1833,"")</f>
        <v>2020</v>
      </c>
      <c r="L1833" s="0" t="n">
        <f aca="false">IF(AND(ISNUMBER($BW1833),ISNUMBER($BX1833)),($BW1833+$BX1833)/2,"")</f>
        <v>2017.5</v>
      </c>
      <c r="M1833" s="0" t="n">
        <f aca="false">IF($L1833&lt;&gt;"",$L1833,"")</f>
        <v>2017.5</v>
      </c>
      <c r="N1833" s="0" t="n">
        <f aca="false">IF(AND(ISNUMBER($BW1833),ISNUMBER($BX1833)),MIN(1,MAX(0,($BX1833-2016+1)/($BX1833-$BW1833+1))),"")</f>
        <v>0.833333333333333</v>
      </c>
      <c r="O1833" s="0" t="n">
        <f aca="false">IF(AND(ISNUMBER($BW1833),ISNUMBER($BX1833)),MIN(1,MAX(0,($BX1833-2017+1)/($BX1833-$BW1833+1))),"")</f>
        <v>0.666666666666667</v>
      </c>
      <c r="P1833" s="0" t="n">
        <f aca="false">IF(AND(ISNUMBER($BW1833),ISNUMBER($BX1833)),MIN(1,MAX(0,($BX1833-2018+1)/($BX1833-$BW1833+1))),"")</f>
        <v>0.5</v>
      </c>
      <c r="Q1833" s="0" t="n">
        <f aca="false">IF(AND(ISNUMBER($BW1833),ISNUMBER($BX1833)),MIN(1,MAX(0,($BX1833-2019+1)/($BX1833-$BW1833+1))),"")</f>
        <v>0.333333333333333</v>
      </c>
      <c r="R1833" s="0" t="n">
        <f aca="false">IF(AND(ISNUMBER($BW1833),ISNUMBER($BX1833)),MIN(1,MAX(0,($BX1833-2016+1)/($BX1833-$BW1833+1))),"")</f>
        <v>0.833333333333333</v>
      </c>
      <c r="S1833" s="0" t="n">
        <f aca="false">IF($L1833&lt;&gt;"",IF($L1833&gt;=2015.5,1,0),"")</f>
        <v>1</v>
      </c>
      <c r="T1833" s="0" t="n">
        <f aca="false">IF($L1833&lt;&gt;"",IF($L1833&gt;=2016,1,0),"")</f>
        <v>1</v>
      </c>
      <c r="U1833" s="0" t="n">
        <f aca="false">IF(ISNUMBER($BX1833),IF($BX1833&gt;=2016,1,0),"")</f>
        <v>1</v>
      </c>
      <c r="V1833" s="0" t="n">
        <f aca="false">IF(ISNUMBER($BW1833),IF($BW1833&gt;=2016,1,0),"")</f>
        <v>0</v>
      </c>
      <c r="W1833" s="0" t="str">
        <f aca="false">IF(AND(ISNUMBER($BW1833),ISNUMBER($BX1833)),IF($BW1833&gt;=2016,"post-only",IF($BX1833&lt;2016,"pre-only","mixed")),"")</f>
        <v>mixed</v>
      </c>
      <c r="X1833" s="0" t="n">
        <f aca="false">IF(AND(ISNUMBER($BW1833),ISNUMBER($BX1833)),MIN(1,MAX(0,($BX1833-2017+1)/($BX1833-$BW1833+1))),"")</f>
        <v>0.666666666666667</v>
      </c>
      <c r="Y1833" s="0" t="n">
        <f aca="false">IF(AND(ISNUMBER($BW1833),ISNUMBER($BX1833)),MIN(1,MAX(0,($BX1833-2018+1)/($BX1833-$BW1833+1))),"")</f>
        <v>0.5</v>
      </c>
      <c r="Z1833" s="0" t="n">
        <f aca="false">IF(AND(ISNUMBER($BW1833),ISNUMBER($BX1833)),MIN(1,MAX(0,($BX1833-2019+1)/($BX1833-$BW1833+1))),"")</f>
        <v>0.333333333333333</v>
      </c>
      <c r="AA1833" s="0" t="n">
        <f aca="false">IF(ISNUMBER($BX1833),IF($BX1833&gt;=2017,1,0),"")</f>
        <v>1</v>
      </c>
      <c r="AB1833" s="0" t="n">
        <f aca="false">IF(ISNUMBER($BX1833),IF($BX1833&gt;=2018,1,0),"")</f>
        <v>1</v>
      </c>
      <c r="AC1833" s="0" t="n">
        <f aca="false">IF(ISNUMBER($BX1833),IF($BX1833&gt;=2019,1,0),"")</f>
        <v>1</v>
      </c>
      <c r="AD1833" s="0" t="n">
        <f aca="false">IF($L1833&lt;&gt;"",IF($L1833&gt;2013,1,0),"")</f>
        <v>1</v>
      </c>
      <c r="AE1833" s="0" t="n">
        <f aca="false">IF($L1833&lt;&gt;"",1+IF($L1833&gt;2011,1,0)+IF($L1833&gt;2014,1,0),"")</f>
        <v>3</v>
      </c>
      <c r="AF1833" s="0" t="s">
        <v>747</v>
      </c>
      <c r="AG1833" s="0" t="s">
        <v>88</v>
      </c>
      <c r="AH1833" s="0" t="s">
        <v>89</v>
      </c>
      <c r="AI1833" s="0" t="s">
        <v>90</v>
      </c>
      <c r="AJ1833" s="0" t="s">
        <v>90</v>
      </c>
      <c r="AK1833" s="0" t="str">
        <f aca="false">IF(AND($CF1833&lt;&gt;"",IFERROR(INDEX(subsample_country_map!$B:$B,MATCH($CF1833,subsample_country_map!$A:$A,0)),"")&lt;&gt;""),INDEX(subsample_country_map!$B:$B,MATCH($CF1833,subsample_country_map!$A:$A,0)),INDEX(lookup!$AA:$AA,MATCH($A1833,lookup!$A:$A,0)))</f>
        <v>99_NCE</v>
      </c>
      <c r="AL1833" s="0" t="str">
        <f aca="false">IF(AND($CF1833&lt;&gt;"",IFERROR(INDEX(subsample_country_map!$C:$C,MATCH($CF1833,subsample_country_map!$A:$A,0)),"")&lt;&gt;""),INDEX(subsample_country_map!$C:$C,MATCH($CF1833,subsample_country_map!$A:$A,0)),INDEX(lookup!$AB:$AB,MATCH($A1833,lookup!$A:$A,0)))</f>
        <v>99_NCE</v>
      </c>
      <c r="AM1833" s="0" t="str">
        <f aca="false">IF(AND($CF1833&lt;&gt;"",IFERROR(INDEX(subsample_country_map!$D:$D,MATCH($CF1833,subsample_country_map!$A:$A,0)),"")&lt;&gt;""),INDEX(subsample_country_map!$D:$D,MATCH($CF1833,subsample_country_map!$A:$A,0)),INDEX(lookup!$AC:$AC,MATCH($A1833,lookup!$A:$A,0)))</f>
        <v>99_NCE</v>
      </c>
      <c r="AN1833" s="0" t="str">
        <f aca="false">IF(AND($CF1833&lt;&gt;"",IFERROR(INDEX(subsample_country_map!$E:$E,MATCH($CF1833,subsample_country_map!$A:$A,0)),"")&lt;&gt;""),INDEX(subsample_country_map!$E:$E,MATCH($CF1833,subsample_country_map!$A:$A,0)),INDEX(lookup!$AD:$AD,MATCH($A1833,lookup!$A:$A,0)))</f>
        <v>99_NCE</v>
      </c>
      <c r="AO1833" s="0" t="str">
        <f aca="false">INDEX(lookup!$Y:$Y,MATCH($A1833,lookup!$A:$A,0))</f>
        <v>0_published</v>
      </c>
      <c r="AP1833" s="0" t="str">
        <f aca="false">INDEX(lookup!$Z:$Z,MATCH($A1833,lookup!$A:$A,0))</f>
        <v>1_VHB high</v>
      </c>
      <c r="AQ1833" s="0" t="str">
        <f aca="false">INDEX(lookup!$W:$W,MATCH($A1833,lookup!$A:$A,0))</f>
        <v>1_fin/acc/econ</v>
      </c>
      <c r="AS1833" s="0" t="s">
        <v>91</v>
      </c>
      <c r="AT1833" s="0" t="s">
        <v>397</v>
      </c>
      <c r="AU1833" s="0" t="s">
        <v>93</v>
      </c>
      <c r="AV1833" s="0" t="s">
        <v>1042</v>
      </c>
      <c r="AW1833" s="0" t="s">
        <v>5989</v>
      </c>
      <c r="BA1833" s="0" t="n">
        <v>426</v>
      </c>
      <c r="BB1833" s="0" t="s">
        <v>96</v>
      </c>
      <c r="BC1833" s="0" t="s">
        <v>358</v>
      </c>
      <c r="BD1833" s="0" t="s">
        <v>142</v>
      </c>
      <c r="BE1833" s="0" t="s">
        <v>33</v>
      </c>
      <c r="BF1833" s="0" t="s">
        <v>6311</v>
      </c>
      <c r="BI1833" s="0" t="s">
        <v>774</v>
      </c>
      <c r="BJ1833" s="0" t="s">
        <v>6311</v>
      </c>
      <c r="BK1833" s="0" t="s">
        <v>318</v>
      </c>
      <c r="BL1833" s="0" t="s">
        <v>6392</v>
      </c>
      <c r="BM1833" s="0" t="s">
        <v>6372</v>
      </c>
      <c r="BN1833" s="0" t="s">
        <v>6262</v>
      </c>
      <c r="BO1833" s="0" t="s">
        <v>105</v>
      </c>
      <c r="BP1833" s="0" t="s">
        <v>6258</v>
      </c>
      <c r="BQ1833" s="0" t="s">
        <v>127</v>
      </c>
      <c r="BT1833" s="0" t="n">
        <v>0</v>
      </c>
      <c r="BU1833" s="0" t="s">
        <v>6263</v>
      </c>
      <c r="BW1833" s="0" t="n">
        <v>2015</v>
      </c>
      <c r="BX1833" s="0" t="n">
        <v>2020</v>
      </c>
      <c r="BY1833" s="0" t="s">
        <v>6264</v>
      </c>
      <c r="BZ1833" s="0" t="n">
        <v>2017.5</v>
      </c>
      <c r="CA1833" s="0" t="n">
        <v>0.833333333333333</v>
      </c>
      <c r="CB1833" s="0" t="n">
        <v>1</v>
      </c>
      <c r="CC1833" s="0" t="n">
        <v>1</v>
      </c>
      <c r="CD1833" s="0" t="n">
        <v>-0.00807493863100286</v>
      </c>
      <c r="CE1833" s="0" t="n">
        <v>1</v>
      </c>
    </row>
    <row r="1834" customFormat="false" ht="15" hidden="false" customHeight="false" outlineLevel="0" collapsed="false">
      <c r="A1834" s="0" t="s">
        <v>6258</v>
      </c>
      <c r="B1834" s="0" t="n">
        <v>3139</v>
      </c>
      <c r="C1834" s="0" t="n">
        <v>0.0487370178828579</v>
      </c>
      <c r="D1834" s="0" t="n">
        <v>105</v>
      </c>
      <c r="E1834" s="0" t="n">
        <f aca="false">IF(ISNUMBER($BA1834),$BA1834,IF(AND(ISNUMBER($D1834),ISNUMBER($BW1834),ISNUMBER($BX1834)),$D1834*($BX1834-$BW1834+1),""))</f>
        <v>105</v>
      </c>
      <c r="H1834" s="0" t="s">
        <v>118</v>
      </c>
      <c r="I1834" s="0" t="s">
        <v>344</v>
      </c>
      <c r="J1834" s="0" t="n">
        <f aca="false">IF($BW1834&lt;&gt;"",$BW1834,"")</f>
        <v>2015</v>
      </c>
      <c r="K1834" s="0" t="n">
        <f aca="false">IF($BX1834&lt;&gt;"",$BX1834,"")</f>
        <v>2020</v>
      </c>
      <c r="L1834" s="0" t="n">
        <f aca="false">IF(AND(ISNUMBER($BW1834),ISNUMBER($BX1834)),($BW1834+$BX1834)/2,"")</f>
        <v>2017.5</v>
      </c>
      <c r="M1834" s="0" t="n">
        <f aca="false">IF($L1834&lt;&gt;"",$L1834,"")</f>
        <v>2017.5</v>
      </c>
      <c r="N1834" s="0" t="n">
        <f aca="false">IF(AND(ISNUMBER($BW1834),ISNUMBER($BX1834)),MIN(1,MAX(0,($BX1834-2016+1)/($BX1834-$BW1834+1))),"")</f>
        <v>0.833333333333333</v>
      </c>
      <c r="O1834" s="0" t="n">
        <f aca="false">IF(AND(ISNUMBER($BW1834),ISNUMBER($BX1834)),MIN(1,MAX(0,($BX1834-2017+1)/($BX1834-$BW1834+1))),"")</f>
        <v>0.666666666666667</v>
      </c>
      <c r="P1834" s="0" t="n">
        <f aca="false">IF(AND(ISNUMBER($BW1834),ISNUMBER($BX1834)),MIN(1,MAX(0,($BX1834-2018+1)/($BX1834-$BW1834+1))),"")</f>
        <v>0.5</v>
      </c>
      <c r="Q1834" s="0" t="n">
        <f aca="false">IF(AND(ISNUMBER($BW1834),ISNUMBER($BX1834)),MIN(1,MAX(0,($BX1834-2019+1)/($BX1834-$BW1834+1))),"")</f>
        <v>0.333333333333333</v>
      </c>
      <c r="R1834" s="0" t="n">
        <f aca="false">IF(AND(ISNUMBER($BW1834),ISNUMBER($BX1834)),MIN(1,MAX(0,($BX1834-2016+1)/($BX1834-$BW1834+1))),"")</f>
        <v>0.833333333333333</v>
      </c>
      <c r="S1834" s="0" t="n">
        <f aca="false">IF($L1834&lt;&gt;"",IF($L1834&gt;=2015.5,1,0),"")</f>
        <v>1</v>
      </c>
      <c r="T1834" s="0" t="n">
        <f aca="false">IF($L1834&lt;&gt;"",IF($L1834&gt;=2016,1,0),"")</f>
        <v>1</v>
      </c>
      <c r="U1834" s="0" t="n">
        <f aca="false">IF(ISNUMBER($BX1834),IF($BX1834&gt;=2016,1,0),"")</f>
        <v>1</v>
      </c>
      <c r="V1834" s="0" t="n">
        <f aca="false">IF(ISNUMBER($BW1834),IF($BW1834&gt;=2016,1,0),"")</f>
        <v>0</v>
      </c>
      <c r="W1834" s="0" t="str">
        <f aca="false">IF(AND(ISNUMBER($BW1834),ISNUMBER($BX1834)),IF($BW1834&gt;=2016,"post-only",IF($BX1834&lt;2016,"pre-only","mixed")),"")</f>
        <v>mixed</v>
      </c>
      <c r="X1834" s="0" t="n">
        <f aca="false">IF(AND(ISNUMBER($BW1834),ISNUMBER($BX1834)),MIN(1,MAX(0,($BX1834-2017+1)/($BX1834-$BW1834+1))),"")</f>
        <v>0.666666666666667</v>
      </c>
      <c r="Y1834" s="0" t="n">
        <f aca="false">IF(AND(ISNUMBER($BW1834),ISNUMBER($BX1834)),MIN(1,MAX(0,($BX1834-2018+1)/($BX1834-$BW1834+1))),"")</f>
        <v>0.5</v>
      </c>
      <c r="Z1834" s="0" t="n">
        <f aca="false">IF(AND(ISNUMBER($BW1834),ISNUMBER($BX1834)),MIN(1,MAX(0,($BX1834-2019+1)/($BX1834-$BW1834+1))),"")</f>
        <v>0.333333333333333</v>
      </c>
      <c r="AA1834" s="0" t="n">
        <f aca="false">IF(ISNUMBER($BX1834),IF($BX1834&gt;=2017,1,0),"")</f>
        <v>1</v>
      </c>
      <c r="AB1834" s="0" t="n">
        <f aca="false">IF(ISNUMBER($BX1834),IF($BX1834&gt;=2018,1,0),"")</f>
        <v>1</v>
      </c>
      <c r="AC1834" s="0" t="n">
        <f aca="false">IF(ISNUMBER($BX1834),IF($BX1834&gt;=2019,1,0),"")</f>
        <v>1</v>
      </c>
      <c r="AD1834" s="0" t="n">
        <f aca="false">IF($L1834&lt;&gt;"",IF($L1834&gt;2013,1,0),"")</f>
        <v>1</v>
      </c>
      <c r="AE1834" s="0" t="n">
        <f aca="false">IF($L1834&lt;&gt;"",1+IF($L1834&gt;2011,1,0)+IF($L1834&gt;2014,1,0),"")</f>
        <v>3</v>
      </c>
      <c r="AF1834" s="0" t="s">
        <v>747</v>
      </c>
      <c r="AG1834" s="0" t="s">
        <v>88</v>
      </c>
      <c r="AH1834" s="0" t="s">
        <v>89</v>
      </c>
      <c r="AI1834" s="0" t="s">
        <v>90</v>
      </c>
      <c r="AJ1834" s="0" t="s">
        <v>90</v>
      </c>
      <c r="AK1834" s="0" t="str">
        <f aca="false">IF(AND($CF1834&lt;&gt;"",IFERROR(INDEX(subsample_country_map!$B:$B,MATCH($CF1834,subsample_country_map!$A:$A,0)),"")&lt;&gt;""),INDEX(subsample_country_map!$B:$B,MATCH($CF1834,subsample_country_map!$A:$A,0)),INDEX(lookup!$AA:$AA,MATCH($A1834,lookup!$A:$A,0)))</f>
        <v>99_NCE</v>
      </c>
      <c r="AL1834" s="0" t="str">
        <f aca="false">IF(AND($CF1834&lt;&gt;"",IFERROR(INDEX(subsample_country_map!$C:$C,MATCH($CF1834,subsample_country_map!$A:$A,0)),"")&lt;&gt;""),INDEX(subsample_country_map!$C:$C,MATCH($CF1834,subsample_country_map!$A:$A,0)),INDEX(lookup!$AB:$AB,MATCH($A1834,lookup!$A:$A,0)))</f>
        <v>99_NCE</v>
      </c>
      <c r="AM1834" s="0" t="str">
        <f aca="false">IF(AND($CF1834&lt;&gt;"",IFERROR(INDEX(subsample_country_map!$D:$D,MATCH($CF1834,subsample_country_map!$A:$A,0)),"")&lt;&gt;""),INDEX(subsample_country_map!$D:$D,MATCH($CF1834,subsample_country_map!$A:$A,0)),INDEX(lookup!$AC:$AC,MATCH($A1834,lookup!$A:$A,0)))</f>
        <v>99_NCE</v>
      </c>
      <c r="AN1834" s="0" t="str">
        <f aca="false">IF(AND($CF1834&lt;&gt;"",IFERROR(INDEX(subsample_country_map!$E:$E,MATCH($CF1834,subsample_country_map!$A:$A,0)),"")&lt;&gt;""),INDEX(subsample_country_map!$E:$E,MATCH($CF1834,subsample_country_map!$A:$A,0)),INDEX(lookup!$AD:$AD,MATCH($A1834,lookup!$A:$A,0)))</f>
        <v>99_NCE</v>
      </c>
      <c r="AO1834" s="0" t="str">
        <f aca="false">INDEX(lookup!$Y:$Y,MATCH($A1834,lookup!$A:$A,0))</f>
        <v>0_published</v>
      </c>
      <c r="AP1834" s="0" t="str">
        <f aca="false">INDEX(lookup!$Z:$Z,MATCH($A1834,lookup!$A:$A,0))</f>
        <v>1_VHB high</v>
      </c>
      <c r="AQ1834" s="0" t="str">
        <f aca="false">INDEX(lookup!$W:$W,MATCH($A1834,lookup!$A:$A,0))</f>
        <v>1_fin/acc/econ</v>
      </c>
      <c r="AS1834" s="0" t="s">
        <v>91</v>
      </c>
      <c r="AT1834" s="0" t="s">
        <v>397</v>
      </c>
      <c r="AU1834" s="0" t="s">
        <v>93</v>
      </c>
      <c r="AV1834" s="0" t="s">
        <v>1448</v>
      </c>
      <c r="AW1834" s="0" t="s">
        <v>5989</v>
      </c>
      <c r="BA1834" s="0" t="n">
        <v>105</v>
      </c>
      <c r="BB1834" s="0" t="s">
        <v>96</v>
      </c>
      <c r="BC1834" s="0" t="s">
        <v>358</v>
      </c>
      <c r="BD1834" s="0" t="s">
        <v>142</v>
      </c>
      <c r="BE1834" s="0" t="s">
        <v>33</v>
      </c>
      <c r="BF1834" s="0" t="s">
        <v>6314</v>
      </c>
      <c r="BI1834" s="0" t="s">
        <v>774</v>
      </c>
      <c r="BJ1834" s="0" t="s">
        <v>6314</v>
      </c>
      <c r="BK1834" s="0" t="s">
        <v>318</v>
      </c>
      <c r="BL1834" s="0" t="s">
        <v>6393</v>
      </c>
      <c r="BM1834" s="0" t="s">
        <v>6370</v>
      </c>
      <c r="BN1834" s="0" t="s">
        <v>6262</v>
      </c>
      <c r="BO1834" s="0" t="s">
        <v>105</v>
      </c>
      <c r="BP1834" s="0" t="s">
        <v>6258</v>
      </c>
      <c r="BQ1834" s="0" t="s">
        <v>127</v>
      </c>
      <c r="BT1834" s="0" t="n">
        <v>0</v>
      </c>
      <c r="BU1834" s="0" t="s">
        <v>6263</v>
      </c>
      <c r="BW1834" s="0" t="n">
        <v>2015</v>
      </c>
      <c r="BX1834" s="0" t="n">
        <v>2020</v>
      </c>
      <c r="BY1834" s="0" t="s">
        <v>6264</v>
      </c>
      <c r="BZ1834" s="0" t="n">
        <v>2017.5</v>
      </c>
      <c r="CA1834" s="0" t="n">
        <v>0.833333333333333</v>
      </c>
      <c r="CB1834" s="0" t="n">
        <v>1</v>
      </c>
      <c r="CC1834" s="0" t="n">
        <v>1</v>
      </c>
      <c r="CD1834" s="0" t="n">
        <v>0.0487756612675616</v>
      </c>
      <c r="CE1834" s="0" t="n">
        <v>1</v>
      </c>
    </row>
    <row r="1835" customFormat="false" ht="15" hidden="false" customHeight="false" outlineLevel="0" collapsed="false">
      <c r="A1835" s="0" t="s">
        <v>6258</v>
      </c>
      <c r="B1835" s="0" t="n">
        <v>3140</v>
      </c>
      <c r="C1835" s="0" t="n">
        <v>-0.407420233365204</v>
      </c>
      <c r="D1835" s="0" t="n">
        <v>105</v>
      </c>
      <c r="E1835" s="0" t="n">
        <f aca="false">IF(ISNUMBER($BA1835),$BA1835,IF(AND(ISNUMBER($D1835),ISNUMBER($BW1835),ISNUMBER($BX1835)),$D1835*($BX1835-$BW1835+1),""))</f>
        <v>105</v>
      </c>
      <c r="H1835" s="0" t="s">
        <v>118</v>
      </c>
      <c r="I1835" s="0" t="s">
        <v>344</v>
      </c>
      <c r="J1835" s="0" t="n">
        <f aca="false">IF($BW1835&lt;&gt;"",$BW1835,"")</f>
        <v>2015</v>
      </c>
      <c r="K1835" s="0" t="n">
        <f aca="false">IF($BX1835&lt;&gt;"",$BX1835,"")</f>
        <v>2020</v>
      </c>
      <c r="L1835" s="0" t="n">
        <f aca="false">IF(AND(ISNUMBER($BW1835),ISNUMBER($BX1835)),($BW1835+$BX1835)/2,"")</f>
        <v>2017.5</v>
      </c>
      <c r="M1835" s="0" t="n">
        <f aca="false">IF($L1835&lt;&gt;"",$L1835,"")</f>
        <v>2017.5</v>
      </c>
      <c r="N1835" s="0" t="n">
        <f aca="false">IF(AND(ISNUMBER($BW1835),ISNUMBER($BX1835)),MIN(1,MAX(0,($BX1835-2016+1)/($BX1835-$BW1835+1))),"")</f>
        <v>0.833333333333333</v>
      </c>
      <c r="O1835" s="0" t="n">
        <f aca="false">IF(AND(ISNUMBER($BW1835),ISNUMBER($BX1835)),MIN(1,MAX(0,($BX1835-2017+1)/($BX1835-$BW1835+1))),"")</f>
        <v>0.666666666666667</v>
      </c>
      <c r="P1835" s="0" t="n">
        <f aca="false">IF(AND(ISNUMBER($BW1835),ISNUMBER($BX1835)),MIN(1,MAX(0,($BX1835-2018+1)/($BX1835-$BW1835+1))),"")</f>
        <v>0.5</v>
      </c>
      <c r="Q1835" s="0" t="n">
        <f aca="false">IF(AND(ISNUMBER($BW1835),ISNUMBER($BX1835)),MIN(1,MAX(0,($BX1835-2019+1)/($BX1835-$BW1835+1))),"")</f>
        <v>0.333333333333333</v>
      </c>
      <c r="R1835" s="0" t="n">
        <f aca="false">IF(AND(ISNUMBER($BW1835),ISNUMBER($BX1835)),MIN(1,MAX(0,($BX1835-2016+1)/($BX1835-$BW1835+1))),"")</f>
        <v>0.833333333333333</v>
      </c>
      <c r="S1835" s="0" t="n">
        <f aca="false">IF($L1835&lt;&gt;"",IF($L1835&gt;=2015.5,1,0),"")</f>
        <v>1</v>
      </c>
      <c r="T1835" s="0" t="n">
        <f aca="false">IF($L1835&lt;&gt;"",IF($L1835&gt;=2016,1,0),"")</f>
        <v>1</v>
      </c>
      <c r="U1835" s="0" t="n">
        <f aca="false">IF(ISNUMBER($BX1835),IF($BX1835&gt;=2016,1,0),"")</f>
        <v>1</v>
      </c>
      <c r="V1835" s="0" t="n">
        <f aca="false">IF(ISNUMBER($BW1835),IF($BW1835&gt;=2016,1,0),"")</f>
        <v>0</v>
      </c>
      <c r="W1835" s="0" t="str">
        <f aca="false">IF(AND(ISNUMBER($BW1835),ISNUMBER($BX1835)),IF($BW1835&gt;=2016,"post-only",IF($BX1835&lt;2016,"pre-only","mixed")),"")</f>
        <v>mixed</v>
      </c>
      <c r="X1835" s="0" t="n">
        <f aca="false">IF(AND(ISNUMBER($BW1835),ISNUMBER($BX1835)),MIN(1,MAX(0,($BX1835-2017+1)/($BX1835-$BW1835+1))),"")</f>
        <v>0.666666666666667</v>
      </c>
      <c r="Y1835" s="0" t="n">
        <f aca="false">IF(AND(ISNUMBER($BW1835),ISNUMBER($BX1835)),MIN(1,MAX(0,($BX1835-2018+1)/($BX1835-$BW1835+1))),"")</f>
        <v>0.5</v>
      </c>
      <c r="Z1835" s="0" t="n">
        <f aca="false">IF(AND(ISNUMBER($BW1835),ISNUMBER($BX1835)),MIN(1,MAX(0,($BX1835-2019+1)/($BX1835-$BW1835+1))),"")</f>
        <v>0.333333333333333</v>
      </c>
      <c r="AA1835" s="0" t="n">
        <f aca="false">IF(ISNUMBER($BX1835),IF($BX1835&gt;=2017,1,0),"")</f>
        <v>1</v>
      </c>
      <c r="AB1835" s="0" t="n">
        <f aca="false">IF(ISNUMBER($BX1835),IF($BX1835&gt;=2018,1,0),"")</f>
        <v>1</v>
      </c>
      <c r="AC1835" s="0" t="n">
        <f aca="false">IF(ISNUMBER($BX1835),IF($BX1835&gt;=2019,1,0),"")</f>
        <v>1</v>
      </c>
      <c r="AD1835" s="0" t="n">
        <f aca="false">IF($L1835&lt;&gt;"",IF($L1835&gt;2013,1,0),"")</f>
        <v>1</v>
      </c>
      <c r="AE1835" s="0" t="n">
        <f aca="false">IF($L1835&lt;&gt;"",1+IF($L1835&gt;2011,1,0)+IF($L1835&gt;2014,1,0),"")</f>
        <v>3</v>
      </c>
      <c r="AF1835" s="0" t="s">
        <v>747</v>
      </c>
      <c r="AG1835" s="0" t="s">
        <v>88</v>
      </c>
      <c r="AH1835" s="0" t="s">
        <v>89</v>
      </c>
      <c r="AI1835" s="0" t="s">
        <v>90</v>
      </c>
      <c r="AJ1835" s="0" t="s">
        <v>90</v>
      </c>
      <c r="AK1835" s="0" t="str">
        <f aca="false">IF(AND($CF1835&lt;&gt;"",IFERROR(INDEX(subsample_country_map!$B:$B,MATCH($CF1835,subsample_country_map!$A:$A,0)),"")&lt;&gt;""),INDEX(subsample_country_map!$B:$B,MATCH($CF1835,subsample_country_map!$A:$A,0)),INDEX(lookup!$AA:$AA,MATCH($A1835,lookup!$A:$A,0)))</f>
        <v>99_NCE</v>
      </c>
      <c r="AL1835" s="0" t="str">
        <f aca="false">IF(AND($CF1835&lt;&gt;"",IFERROR(INDEX(subsample_country_map!$C:$C,MATCH($CF1835,subsample_country_map!$A:$A,0)),"")&lt;&gt;""),INDEX(subsample_country_map!$C:$C,MATCH($CF1835,subsample_country_map!$A:$A,0)),INDEX(lookup!$AB:$AB,MATCH($A1835,lookup!$A:$A,0)))</f>
        <v>99_NCE</v>
      </c>
      <c r="AM1835" s="0" t="str">
        <f aca="false">IF(AND($CF1835&lt;&gt;"",IFERROR(INDEX(subsample_country_map!$D:$D,MATCH($CF1835,subsample_country_map!$A:$A,0)),"")&lt;&gt;""),INDEX(subsample_country_map!$D:$D,MATCH($CF1835,subsample_country_map!$A:$A,0)),INDEX(lookup!$AC:$AC,MATCH($A1835,lookup!$A:$A,0)))</f>
        <v>99_NCE</v>
      </c>
      <c r="AN1835" s="0" t="str">
        <f aca="false">IF(AND($CF1835&lt;&gt;"",IFERROR(INDEX(subsample_country_map!$E:$E,MATCH($CF1835,subsample_country_map!$A:$A,0)),"")&lt;&gt;""),INDEX(subsample_country_map!$E:$E,MATCH($CF1835,subsample_country_map!$A:$A,0)),INDEX(lookup!$AD:$AD,MATCH($A1835,lookup!$A:$A,0)))</f>
        <v>99_NCE</v>
      </c>
      <c r="AO1835" s="0" t="str">
        <f aca="false">INDEX(lookup!$Y:$Y,MATCH($A1835,lookup!$A:$A,0))</f>
        <v>0_published</v>
      </c>
      <c r="AP1835" s="0" t="str">
        <f aca="false">INDEX(lookup!$Z:$Z,MATCH($A1835,lookup!$A:$A,0))</f>
        <v>1_VHB high</v>
      </c>
      <c r="AQ1835" s="0" t="str">
        <f aca="false">INDEX(lookup!$W:$W,MATCH($A1835,lookup!$A:$A,0))</f>
        <v>1_fin/acc/econ</v>
      </c>
      <c r="AS1835" s="0" t="s">
        <v>91</v>
      </c>
      <c r="AT1835" s="0" t="s">
        <v>397</v>
      </c>
      <c r="AU1835" s="0" t="s">
        <v>93</v>
      </c>
      <c r="AV1835" s="0" t="s">
        <v>1183</v>
      </c>
      <c r="AW1835" s="0" t="s">
        <v>4748</v>
      </c>
      <c r="BA1835" s="0" t="n">
        <v>105</v>
      </c>
      <c r="BB1835" s="0" t="s">
        <v>96</v>
      </c>
      <c r="BC1835" s="0" t="s">
        <v>358</v>
      </c>
      <c r="BD1835" s="0" t="s">
        <v>142</v>
      </c>
      <c r="BE1835" s="0" t="s">
        <v>33</v>
      </c>
      <c r="BF1835" s="0" t="s">
        <v>6314</v>
      </c>
      <c r="BI1835" s="0" t="s">
        <v>774</v>
      </c>
      <c r="BJ1835" s="0" t="s">
        <v>6314</v>
      </c>
      <c r="BK1835" s="0" t="s">
        <v>318</v>
      </c>
      <c r="BL1835" s="0" t="s">
        <v>6394</v>
      </c>
      <c r="BM1835" s="0" t="s">
        <v>6372</v>
      </c>
      <c r="BN1835" s="0" t="s">
        <v>6262</v>
      </c>
      <c r="BO1835" s="0" t="s">
        <v>105</v>
      </c>
      <c r="BP1835" s="0" t="s">
        <v>6258</v>
      </c>
      <c r="BQ1835" s="0" t="s">
        <v>127</v>
      </c>
      <c r="BT1835" s="0" t="n">
        <v>0</v>
      </c>
      <c r="BU1835" s="0" t="s">
        <v>6263</v>
      </c>
      <c r="BW1835" s="0" t="n">
        <v>2015</v>
      </c>
      <c r="BX1835" s="0" t="n">
        <v>2020</v>
      </c>
      <c r="BY1835" s="0" t="s">
        <v>6264</v>
      </c>
      <c r="BZ1835" s="0" t="n">
        <v>2017.5</v>
      </c>
      <c r="CA1835" s="0" t="n">
        <v>0.833333333333333</v>
      </c>
      <c r="CB1835" s="0" t="n">
        <v>1</v>
      </c>
      <c r="CC1835" s="0" t="n">
        <v>1</v>
      </c>
      <c r="CD1835" s="0" t="n">
        <v>-0.432514097331816</v>
      </c>
      <c r="CE1835" s="0" t="n">
        <v>1</v>
      </c>
    </row>
    <row r="1836" customFormat="false" ht="15" hidden="false" customHeight="false" outlineLevel="0" collapsed="false">
      <c r="A1836" s="0" t="s">
        <v>6258</v>
      </c>
      <c r="B1836" s="0" t="n">
        <v>3141</v>
      </c>
      <c r="C1836" s="0" t="n">
        <v>-0.02820260195107</v>
      </c>
      <c r="D1836" s="0" t="n">
        <v>201</v>
      </c>
      <c r="E1836" s="0" t="n">
        <f aca="false">IF(ISNUMBER($BA1836),$BA1836,IF(AND(ISNUMBER($D1836),ISNUMBER($BW1836),ISNUMBER($BX1836)),$D1836*($BX1836-$BW1836+1),""))</f>
        <v>201</v>
      </c>
      <c r="H1836" s="0" t="s">
        <v>118</v>
      </c>
      <c r="I1836" s="0" t="s">
        <v>344</v>
      </c>
      <c r="J1836" s="0" t="n">
        <f aca="false">IF($BW1836&lt;&gt;"",$BW1836,"")</f>
        <v>2015</v>
      </c>
      <c r="K1836" s="0" t="n">
        <f aca="false">IF($BX1836&lt;&gt;"",$BX1836,"")</f>
        <v>2020</v>
      </c>
      <c r="L1836" s="0" t="n">
        <f aca="false">IF(AND(ISNUMBER($BW1836),ISNUMBER($BX1836)),($BW1836+$BX1836)/2,"")</f>
        <v>2017.5</v>
      </c>
      <c r="M1836" s="0" t="n">
        <f aca="false">IF($L1836&lt;&gt;"",$L1836,"")</f>
        <v>2017.5</v>
      </c>
      <c r="N1836" s="0" t="n">
        <f aca="false">IF(AND(ISNUMBER($BW1836),ISNUMBER($BX1836)),MIN(1,MAX(0,($BX1836-2016+1)/($BX1836-$BW1836+1))),"")</f>
        <v>0.833333333333333</v>
      </c>
      <c r="O1836" s="0" t="n">
        <f aca="false">IF(AND(ISNUMBER($BW1836),ISNUMBER($BX1836)),MIN(1,MAX(0,($BX1836-2017+1)/($BX1836-$BW1836+1))),"")</f>
        <v>0.666666666666667</v>
      </c>
      <c r="P1836" s="0" t="n">
        <f aca="false">IF(AND(ISNUMBER($BW1836),ISNUMBER($BX1836)),MIN(1,MAX(0,($BX1836-2018+1)/($BX1836-$BW1836+1))),"")</f>
        <v>0.5</v>
      </c>
      <c r="Q1836" s="0" t="n">
        <f aca="false">IF(AND(ISNUMBER($BW1836),ISNUMBER($BX1836)),MIN(1,MAX(0,($BX1836-2019+1)/($BX1836-$BW1836+1))),"")</f>
        <v>0.333333333333333</v>
      </c>
      <c r="R1836" s="0" t="n">
        <f aca="false">IF(AND(ISNUMBER($BW1836),ISNUMBER($BX1836)),MIN(1,MAX(0,($BX1836-2016+1)/($BX1836-$BW1836+1))),"")</f>
        <v>0.833333333333333</v>
      </c>
      <c r="S1836" s="0" t="n">
        <f aca="false">IF($L1836&lt;&gt;"",IF($L1836&gt;=2015.5,1,0),"")</f>
        <v>1</v>
      </c>
      <c r="T1836" s="0" t="n">
        <f aca="false">IF($L1836&lt;&gt;"",IF($L1836&gt;=2016,1,0),"")</f>
        <v>1</v>
      </c>
      <c r="U1836" s="0" t="n">
        <f aca="false">IF(ISNUMBER($BX1836),IF($BX1836&gt;=2016,1,0),"")</f>
        <v>1</v>
      </c>
      <c r="V1836" s="0" t="n">
        <f aca="false">IF(ISNUMBER($BW1836),IF($BW1836&gt;=2016,1,0),"")</f>
        <v>0</v>
      </c>
      <c r="W1836" s="0" t="str">
        <f aca="false">IF(AND(ISNUMBER($BW1836),ISNUMBER($BX1836)),IF($BW1836&gt;=2016,"post-only",IF($BX1836&lt;2016,"pre-only","mixed")),"")</f>
        <v>mixed</v>
      </c>
      <c r="X1836" s="0" t="n">
        <f aca="false">IF(AND(ISNUMBER($BW1836),ISNUMBER($BX1836)),MIN(1,MAX(0,($BX1836-2017+1)/($BX1836-$BW1836+1))),"")</f>
        <v>0.666666666666667</v>
      </c>
      <c r="Y1836" s="0" t="n">
        <f aca="false">IF(AND(ISNUMBER($BW1836),ISNUMBER($BX1836)),MIN(1,MAX(0,($BX1836-2018+1)/($BX1836-$BW1836+1))),"")</f>
        <v>0.5</v>
      </c>
      <c r="Z1836" s="0" t="n">
        <f aca="false">IF(AND(ISNUMBER($BW1836),ISNUMBER($BX1836)),MIN(1,MAX(0,($BX1836-2019+1)/($BX1836-$BW1836+1))),"")</f>
        <v>0.333333333333333</v>
      </c>
      <c r="AA1836" s="0" t="n">
        <f aca="false">IF(ISNUMBER($BX1836),IF($BX1836&gt;=2017,1,0),"")</f>
        <v>1</v>
      </c>
      <c r="AB1836" s="0" t="n">
        <f aca="false">IF(ISNUMBER($BX1836),IF($BX1836&gt;=2018,1,0),"")</f>
        <v>1</v>
      </c>
      <c r="AC1836" s="0" t="n">
        <f aca="false">IF(ISNUMBER($BX1836),IF($BX1836&gt;=2019,1,0),"")</f>
        <v>1</v>
      </c>
      <c r="AD1836" s="0" t="n">
        <f aca="false">IF($L1836&lt;&gt;"",IF($L1836&gt;2013,1,0),"")</f>
        <v>1</v>
      </c>
      <c r="AE1836" s="0" t="n">
        <f aca="false">IF($L1836&lt;&gt;"",1+IF($L1836&gt;2011,1,0)+IF($L1836&gt;2014,1,0),"")</f>
        <v>3</v>
      </c>
      <c r="AF1836" s="0" t="s">
        <v>747</v>
      </c>
      <c r="AG1836" s="0" t="s">
        <v>88</v>
      </c>
      <c r="AH1836" s="0" t="s">
        <v>89</v>
      </c>
      <c r="AI1836" s="0" t="s">
        <v>90</v>
      </c>
      <c r="AJ1836" s="0" t="s">
        <v>90</v>
      </c>
      <c r="AK1836" s="0" t="str">
        <f aca="false">IF(AND($CF1836&lt;&gt;"",IFERROR(INDEX(subsample_country_map!$B:$B,MATCH($CF1836,subsample_country_map!$A:$A,0)),"")&lt;&gt;""),INDEX(subsample_country_map!$B:$B,MATCH($CF1836,subsample_country_map!$A:$A,0)),INDEX(lookup!$AA:$AA,MATCH($A1836,lookup!$A:$A,0)))</f>
        <v>99_NCE</v>
      </c>
      <c r="AL1836" s="0" t="str">
        <f aca="false">IF(AND($CF1836&lt;&gt;"",IFERROR(INDEX(subsample_country_map!$C:$C,MATCH($CF1836,subsample_country_map!$A:$A,0)),"")&lt;&gt;""),INDEX(subsample_country_map!$C:$C,MATCH($CF1836,subsample_country_map!$A:$A,0)),INDEX(lookup!$AB:$AB,MATCH($A1836,lookup!$A:$A,0)))</f>
        <v>99_NCE</v>
      </c>
      <c r="AM1836" s="0" t="str">
        <f aca="false">IF(AND($CF1836&lt;&gt;"",IFERROR(INDEX(subsample_country_map!$D:$D,MATCH($CF1836,subsample_country_map!$A:$A,0)),"")&lt;&gt;""),INDEX(subsample_country_map!$D:$D,MATCH($CF1836,subsample_country_map!$A:$A,0)),INDEX(lookup!$AC:$AC,MATCH($A1836,lookup!$A:$A,0)))</f>
        <v>99_NCE</v>
      </c>
      <c r="AN1836" s="0" t="str">
        <f aca="false">IF(AND($CF1836&lt;&gt;"",IFERROR(INDEX(subsample_country_map!$E:$E,MATCH($CF1836,subsample_country_map!$A:$A,0)),"")&lt;&gt;""),INDEX(subsample_country_map!$E:$E,MATCH($CF1836,subsample_country_map!$A:$A,0)),INDEX(lookup!$AD:$AD,MATCH($A1836,lookup!$A:$A,0)))</f>
        <v>99_NCE</v>
      </c>
      <c r="AO1836" s="0" t="str">
        <f aca="false">INDEX(lookup!$Y:$Y,MATCH($A1836,lookup!$A:$A,0))</f>
        <v>0_published</v>
      </c>
      <c r="AP1836" s="0" t="str">
        <f aca="false">INDEX(lookup!$Z:$Z,MATCH($A1836,lookup!$A:$A,0))</f>
        <v>1_VHB high</v>
      </c>
      <c r="AQ1836" s="0" t="str">
        <f aca="false">INDEX(lookup!$W:$W,MATCH($A1836,lookup!$A:$A,0))</f>
        <v>1_fin/acc/econ</v>
      </c>
      <c r="AS1836" s="0" t="s">
        <v>91</v>
      </c>
      <c r="AT1836" s="0" t="s">
        <v>397</v>
      </c>
      <c r="AU1836" s="0" t="s">
        <v>93</v>
      </c>
      <c r="AV1836" s="0" t="s">
        <v>1457</v>
      </c>
      <c r="AW1836" s="0" t="s">
        <v>6295</v>
      </c>
      <c r="BA1836" s="0" t="n">
        <v>201</v>
      </c>
      <c r="BB1836" s="0" t="s">
        <v>96</v>
      </c>
      <c r="BC1836" s="0" t="s">
        <v>358</v>
      </c>
      <c r="BD1836" s="0" t="s">
        <v>142</v>
      </c>
      <c r="BE1836" s="0" t="s">
        <v>33</v>
      </c>
      <c r="BF1836" s="0" t="s">
        <v>2629</v>
      </c>
      <c r="BI1836" s="0" t="s">
        <v>774</v>
      </c>
      <c r="BJ1836" s="0" t="s">
        <v>2629</v>
      </c>
      <c r="BK1836" s="0" t="s">
        <v>318</v>
      </c>
      <c r="BL1836" s="0" t="s">
        <v>6395</v>
      </c>
      <c r="BM1836" s="0" t="s">
        <v>6370</v>
      </c>
      <c r="BN1836" s="0" t="s">
        <v>6262</v>
      </c>
      <c r="BO1836" s="0" t="s">
        <v>105</v>
      </c>
      <c r="BP1836" s="0" t="s">
        <v>6258</v>
      </c>
      <c r="BQ1836" s="0" t="s">
        <v>127</v>
      </c>
      <c r="BT1836" s="0" t="n">
        <v>0</v>
      </c>
      <c r="BU1836" s="0" t="s">
        <v>6263</v>
      </c>
      <c r="BW1836" s="0" t="n">
        <v>2015</v>
      </c>
      <c r="BX1836" s="0" t="n">
        <v>2020</v>
      </c>
      <c r="BY1836" s="0" t="s">
        <v>6264</v>
      </c>
      <c r="BZ1836" s="0" t="n">
        <v>2017.5</v>
      </c>
      <c r="CA1836" s="0" t="n">
        <v>0.833333333333333</v>
      </c>
      <c r="CB1836" s="0" t="n">
        <v>1</v>
      </c>
      <c r="CC1836" s="0" t="n">
        <v>1</v>
      </c>
      <c r="CD1836" s="0" t="n">
        <v>-0.0282100828468845</v>
      </c>
      <c r="CE1836" s="0" t="n">
        <v>1</v>
      </c>
    </row>
    <row r="1837" customFormat="false" ht="15" hidden="false" customHeight="false" outlineLevel="0" collapsed="false">
      <c r="A1837" s="0" t="s">
        <v>6258</v>
      </c>
      <c r="B1837" s="0" t="n">
        <v>3142</v>
      </c>
      <c r="C1837" s="0" t="n">
        <v>0.0936329177569045</v>
      </c>
      <c r="D1837" s="0" t="n">
        <v>201</v>
      </c>
      <c r="E1837" s="0" t="n">
        <f aca="false">IF(ISNUMBER($BA1837),$BA1837,IF(AND(ISNUMBER($D1837),ISNUMBER($BW1837),ISNUMBER($BX1837)),$D1837*($BX1837-$BW1837+1),""))</f>
        <v>201</v>
      </c>
      <c r="H1837" s="0" t="s">
        <v>118</v>
      </c>
      <c r="I1837" s="0" t="s">
        <v>344</v>
      </c>
      <c r="J1837" s="0" t="n">
        <f aca="false">IF($BW1837&lt;&gt;"",$BW1837,"")</f>
        <v>2015</v>
      </c>
      <c r="K1837" s="0" t="n">
        <f aca="false">IF($BX1837&lt;&gt;"",$BX1837,"")</f>
        <v>2020</v>
      </c>
      <c r="L1837" s="0" t="n">
        <f aca="false">IF(AND(ISNUMBER($BW1837),ISNUMBER($BX1837)),($BW1837+$BX1837)/2,"")</f>
        <v>2017.5</v>
      </c>
      <c r="M1837" s="0" t="n">
        <f aca="false">IF($L1837&lt;&gt;"",$L1837,"")</f>
        <v>2017.5</v>
      </c>
      <c r="N1837" s="0" t="n">
        <f aca="false">IF(AND(ISNUMBER($BW1837),ISNUMBER($BX1837)),MIN(1,MAX(0,($BX1837-2016+1)/($BX1837-$BW1837+1))),"")</f>
        <v>0.833333333333333</v>
      </c>
      <c r="O1837" s="0" t="n">
        <f aca="false">IF(AND(ISNUMBER($BW1837),ISNUMBER($BX1837)),MIN(1,MAX(0,($BX1837-2017+1)/($BX1837-$BW1837+1))),"")</f>
        <v>0.666666666666667</v>
      </c>
      <c r="P1837" s="0" t="n">
        <f aca="false">IF(AND(ISNUMBER($BW1837),ISNUMBER($BX1837)),MIN(1,MAX(0,($BX1837-2018+1)/($BX1837-$BW1837+1))),"")</f>
        <v>0.5</v>
      </c>
      <c r="Q1837" s="0" t="n">
        <f aca="false">IF(AND(ISNUMBER($BW1837),ISNUMBER($BX1837)),MIN(1,MAX(0,($BX1837-2019+1)/($BX1837-$BW1837+1))),"")</f>
        <v>0.333333333333333</v>
      </c>
      <c r="R1837" s="0" t="n">
        <f aca="false">IF(AND(ISNUMBER($BW1837),ISNUMBER($BX1837)),MIN(1,MAX(0,($BX1837-2016+1)/($BX1837-$BW1837+1))),"")</f>
        <v>0.833333333333333</v>
      </c>
      <c r="S1837" s="0" t="n">
        <f aca="false">IF($L1837&lt;&gt;"",IF($L1837&gt;=2015.5,1,0),"")</f>
        <v>1</v>
      </c>
      <c r="T1837" s="0" t="n">
        <f aca="false">IF($L1837&lt;&gt;"",IF($L1837&gt;=2016,1,0),"")</f>
        <v>1</v>
      </c>
      <c r="U1837" s="0" t="n">
        <f aca="false">IF(ISNUMBER($BX1837),IF($BX1837&gt;=2016,1,0),"")</f>
        <v>1</v>
      </c>
      <c r="V1837" s="0" t="n">
        <f aca="false">IF(ISNUMBER($BW1837),IF($BW1837&gt;=2016,1,0),"")</f>
        <v>0</v>
      </c>
      <c r="W1837" s="0" t="str">
        <f aca="false">IF(AND(ISNUMBER($BW1837),ISNUMBER($BX1837)),IF($BW1837&gt;=2016,"post-only",IF($BX1837&lt;2016,"pre-only","mixed")),"")</f>
        <v>mixed</v>
      </c>
      <c r="X1837" s="0" t="n">
        <f aca="false">IF(AND(ISNUMBER($BW1837),ISNUMBER($BX1837)),MIN(1,MAX(0,($BX1837-2017+1)/($BX1837-$BW1837+1))),"")</f>
        <v>0.666666666666667</v>
      </c>
      <c r="Y1837" s="0" t="n">
        <f aca="false">IF(AND(ISNUMBER($BW1837),ISNUMBER($BX1837)),MIN(1,MAX(0,($BX1837-2018+1)/($BX1837-$BW1837+1))),"")</f>
        <v>0.5</v>
      </c>
      <c r="Z1837" s="0" t="n">
        <f aca="false">IF(AND(ISNUMBER($BW1837),ISNUMBER($BX1837)),MIN(1,MAX(0,($BX1837-2019+1)/($BX1837-$BW1837+1))),"")</f>
        <v>0.333333333333333</v>
      </c>
      <c r="AA1837" s="0" t="n">
        <f aca="false">IF(ISNUMBER($BX1837),IF($BX1837&gt;=2017,1,0),"")</f>
        <v>1</v>
      </c>
      <c r="AB1837" s="0" t="n">
        <f aca="false">IF(ISNUMBER($BX1837),IF($BX1837&gt;=2018,1,0),"")</f>
        <v>1</v>
      </c>
      <c r="AC1837" s="0" t="n">
        <f aca="false">IF(ISNUMBER($BX1837),IF($BX1837&gt;=2019,1,0),"")</f>
        <v>1</v>
      </c>
      <c r="AD1837" s="0" t="n">
        <f aca="false">IF($L1837&lt;&gt;"",IF($L1837&gt;2013,1,0),"")</f>
        <v>1</v>
      </c>
      <c r="AE1837" s="0" t="n">
        <f aca="false">IF($L1837&lt;&gt;"",1+IF($L1837&gt;2011,1,0)+IF($L1837&gt;2014,1,0),"")</f>
        <v>3</v>
      </c>
      <c r="AF1837" s="0" t="s">
        <v>747</v>
      </c>
      <c r="AG1837" s="0" t="s">
        <v>88</v>
      </c>
      <c r="AH1837" s="0" t="s">
        <v>89</v>
      </c>
      <c r="AI1837" s="0" t="s">
        <v>90</v>
      </c>
      <c r="AJ1837" s="0" t="s">
        <v>90</v>
      </c>
      <c r="AK1837" s="0" t="str">
        <f aca="false">IF(AND($CF1837&lt;&gt;"",IFERROR(INDEX(subsample_country_map!$B:$B,MATCH($CF1837,subsample_country_map!$A:$A,0)),"")&lt;&gt;""),INDEX(subsample_country_map!$B:$B,MATCH($CF1837,subsample_country_map!$A:$A,0)),INDEX(lookup!$AA:$AA,MATCH($A1837,lookup!$A:$A,0)))</f>
        <v>99_NCE</v>
      </c>
      <c r="AL1837" s="0" t="str">
        <f aca="false">IF(AND($CF1837&lt;&gt;"",IFERROR(INDEX(subsample_country_map!$C:$C,MATCH($CF1837,subsample_country_map!$A:$A,0)),"")&lt;&gt;""),INDEX(subsample_country_map!$C:$C,MATCH($CF1837,subsample_country_map!$A:$A,0)),INDEX(lookup!$AB:$AB,MATCH($A1837,lookup!$A:$A,0)))</f>
        <v>99_NCE</v>
      </c>
      <c r="AM1837" s="0" t="str">
        <f aca="false">IF(AND($CF1837&lt;&gt;"",IFERROR(INDEX(subsample_country_map!$D:$D,MATCH($CF1837,subsample_country_map!$A:$A,0)),"")&lt;&gt;""),INDEX(subsample_country_map!$D:$D,MATCH($CF1837,subsample_country_map!$A:$A,0)),INDEX(lookup!$AC:$AC,MATCH($A1837,lookup!$A:$A,0)))</f>
        <v>99_NCE</v>
      </c>
      <c r="AN1837" s="0" t="str">
        <f aca="false">IF(AND($CF1837&lt;&gt;"",IFERROR(INDEX(subsample_country_map!$E:$E,MATCH($CF1837,subsample_country_map!$A:$A,0)),"")&lt;&gt;""),INDEX(subsample_country_map!$E:$E,MATCH($CF1837,subsample_country_map!$A:$A,0)),INDEX(lookup!$AD:$AD,MATCH($A1837,lookup!$A:$A,0)))</f>
        <v>99_NCE</v>
      </c>
      <c r="AO1837" s="0" t="str">
        <f aca="false">INDEX(lookup!$Y:$Y,MATCH($A1837,lookup!$A:$A,0))</f>
        <v>0_published</v>
      </c>
      <c r="AP1837" s="0" t="str">
        <f aca="false">INDEX(lookup!$Z:$Z,MATCH($A1837,lookup!$A:$A,0))</f>
        <v>1_VHB high</v>
      </c>
      <c r="AQ1837" s="0" t="str">
        <f aca="false">INDEX(lookup!$W:$W,MATCH($A1837,lookup!$A:$A,0))</f>
        <v>1_fin/acc/econ</v>
      </c>
      <c r="AS1837" s="0" t="s">
        <v>91</v>
      </c>
      <c r="AT1837" s="0" t="s">
        <v>397</v>
      </c>
      <c r="AU1837" s="0" t="s">
        <v>93</v>
      </c>
      <c r="AV1837" s="0" t="s">
        <v>108</v>
      </c>
      <c r="AW1837" s="0" t="s">
        <v>5989</v>
      </c>
      <c r="BA1837" s="0" t="n">
        <v>201</v>
      </c>
      <c r="BB1837" s="0" t="s">
        <v>96</v>
      </c>
      <c r="BC1837" s="0" t="s">
        <v>358</v>
      </c>
      <c r="BD1837" s="0" t="s">
        <v>142</v>
      </c>
      <c r="BE1837" s="0" t="s">
        <v>33</v>
      </c>
      <c r="BF1837" s="0" t="s">
        <v>2629</v>
      </c>
      <c r="BI1837" s="0" t="s">
        <v>774</v>
      </c>
      <c r="BJ1837" s="0" t="s">
        <v>2629</v>
      </c>
      <c r="BK1837" s="0" t="s">
        <v>318</v>
      </c>
      <c r="BL1837" s="0" t="s">
        <v>6396</v>
      </c>
      <c r="BM1837" s="0" t="s">
        <v>6372</v>
      </c>
      <c r="BN1837" s="0" t="s">
        <v>6262</v>
      </c>
      <c r="BO1837" s="0" t="s">
        <v>105</v>
      </c>
      <c r="BP1837" s="0" t="s">
        <v>6258</v>
      </c>
      <c r="BQ1837" s="0" t="s">
        <v>127</v>
      </c>
      <c r="BT1837" s="0" t="n">
        <v>0</v>
      </c>
      <c r="BU1837" s="0" t="s">
        <v>6263</v>
      </c>
      <c r="BW1837" s="0" t="n">
        <v>2015</v>
      </c>
      <c r="BX1837" s="0" t="n">
        <v>2020</v>
      </c>
      <c r="BY1837" s="0" t="s">
        <v>6264</v>
      </c>
      <c r="BZ1837" s="0" t="n">
        <v>2017.5</v>
      </c>
      <c r="CA1837" s="0" t="n">
        <v>0.833333333333333</v>
      </c>
      <c r="CB1837" s="0" t="n">
        <v>1</v>
      </c>
      <c r="CC1837" s="0" t="n">
        <v>1</v>
      </c>
      <c r="CD1837" s="0" t="n">
        <v>0.0939079966481781</v>
      </c>
      <c r="CE1837" s="0" t="n">
        <v>1</v>
      </c>
    </row>
    <row r="1838" customFormat="false" ht="15" hidden="false" customHeight="false" outlineLevel="0" collapsed="false">
      <c r="A1838" s="0" t="s">
        <v>6258</v>
      </c>
      <c r="B1838" s="0" t="n">
        <v>3143</v>
      </c>
      <c r="C1838" s="0" t="n">
        <v>0.0771803932679073</v>
      </c>
      <c r="D1838" s="0" t="n">
        <v>2670</v>
      </c>
      <c r="E1838" s="0" t="n">
        <f aca="false">IF(ISNUMBER($BA1838),$BA1838,IF(AND(ISNUMBER($D1838),ISNUMBER($BW1838),ISNUMBER($BX1838)),$D1838*($BX1838-$BW1838+1),""))</f>
        <v>2670</v>
      </c>
      <c r="H1838" s="0" t="s">
        <v>118</v>
      </c>
      <c r="I1838" s="0" t="s">
        <v>344</v>
      </c>
      <c r="J1838" s="0" t="n">
        <f aca="false">IF($BW1838&lt;&gt;"",$BW1838,"")</f>
        <v>2015</v>
      </c>
      <c r="K1838" s="0" t="n">
        <f aca="false">IF($BX1838&lt;&gt;"",$BX1838,"")</f>
        <v>2020</v>
      </c>
      <c r="L1838" s="0" t="n">
        <f aca="false">IF(AND(ISNUMBER($BW1838),ISNUMBER($BX1838)),($BW1838+$BX1838)/2,"")</f>
        <v>2017.5</v>
      </c>
      <c r="M1838" s="0" t="n">
        <f aca="false">IF($L1838&lt;&gt;"",$L1838,"")</f>
        <v>2017.5</v>
      </c>
      <c r="N1838" s="0" t="n">
        <f aca="false">IF(AND(ISNUMBER($BW1838),ISNUMBER($BX1838)),MIN(1,MAX(0,($BX1838-2016+1)/($BX1838-$BW1838+1))),"")</f>
        <v>0.833333333333333</v>
      </c>
      <c r="O1838" s="0" t="n">
        <f aca="false">IF(AND(ISNUMBER($BW1838),ISNUMBER($BX1838)),MIN(1,MAX(0,($BX1838-2017+1)/($BX1838-$BW1838+1))),"")</f>
        <v>0.666666666666667</v>
      </c>
      <c r="P1838" s="0" t="n">
        <f aca="false">IF(AND(ISNUMBER($BW1838),ISNUMBER($BX1838)),MIN(1,MAX(0,($BX1838-2018+1)/($BX1838-$BW1838+1))),"")</f>
        <v>0.5</v>
      </c>
      <c r="Q1838" s="0" t="n">
        <f aca="false">IF(AND(ISNUMBER($BW1838),ISNUMBER($BX1838)),MIN(1,MAX(0,($BX1838-2019+1)/($BX1838-$BW1838+1))),"")</f>
        <v>0.333333333333333</v>
      </c>
      <c r="R1838" s="0" t="n">
        <f aca="false">IF(AND(ISNUMBER($BW1838),ISNUMBER($BX1838)),MIN(1,MAX(0,($BX1838-2016+1)/($BX1838-$BW1838+1))),"")</f>
        <v>0.833333333333333</v>
      </c>
      <c r="S1838" s="0" t="n">
        <f aca="false">IF($L1838&lt;&gt;"",IF($L1838&gt;=2015.5,1,0),"")</f>
        <v>1</v>
      </c>
      <c r="T1838" s="0" t="n">
        <f aca="false">IF($L1838&lt;&gt;"",IF($L1838&gt;=2016,1,0),"")</f>
        <v>1</v>
      </c>
      <c r="U1838" s="0" t="n">
        <f aca="false">IF(ISNUMBER($BX1838),IF($BX1838&gt;=2016,1,0),"")</f>
        <v>1</v>
      </c>
      <c r="V1838" s="0" t="n">
        <f aca="false">IF(ISNUMBER($BW1838),IF($BW1838&gt;=2016,1,0),"")</f>
        <v>0</v>
      </c>
      <c r="W1838" s="0" t="str">
        <f aca="false">IF(AND(ISNUMBER($BW1838),ISNUMBER($BX1838)),IF($BW1838&gt;=2016,"post-only",IF($BX1838&lt;2016,"pre-only","mixed")),"")</f>
        <v>mixed</v>
      </c>
      <c r="X1838" s="0" t="n">
        <f aca="false">IF(AND(ISNUMBER($BW1838),ISNUMBER($BX1838)),MIN(1,MAX(0,($BX1838-2017+1)/($BX1838-$BW1838+1))),"")</f>
        <v>0.666666666666667</v>
      </c>
      <c r="Y1838" s="0" t="n">
        <f aca="false">IF(AND(ISNUMBER($BW1838),ISNUMBER($BX1838)),MIN(1,MAX(0,($BX1838-2018+1)/($BX1838-$BW1838+1))),"")</f>
        <v>0.5</v>
      </c>
      <c r="Z1838" s="0" t="n">
        <f aca="false">IF(AND(ISNUMBER($BW1838),ISNUMBER($BX1838)),MIN(1,MAX(0,($BX1838-2019+1)/($BX1838-$BW1838+1))),"")</f>
        <v>0.333333333333333</v>
      </c>
      <c r="AA1838" s="0" t="n">
        <f aca="false">IF(ISNUMBER($BX1838),IF($BX1838&gt;=2017,1,0),"")</f>
        <v>1</v>
      </c>
      <c r="AB1838" s="0" t="n">
        <f aca="false">IF(ISNUMBER($BX1838),IF($BX1838&gt;=2018,1,0),"")</f>
        <v>1</v>
      </c>
      <c r="AC1838" s="0" t="n">
        <f aca="false">IF(ISNUMBER($BX1838),IF($BX1838&gt;=2019,1,0),"")</f>
        <v>1</v>
      </c>
      <c r="AD1838" s="0" t="n">
        <f aca="false">IF($L1838&lt;&gt;"",IF($L1838&gt;2013,1,0),"")</f>
        <v>1</v>
      </c>
      <c r="AE1838" s="0" t="n">
        <f aca="false">IF($L1838&lt;&gt;"",1+IF($L1838&gt;2011,1,0)+IF($L1838&gt;2014,1,0),"")</f>
        <v>3</v>
      </c>
      <c r="AF1838" s="0" t="s">
        <v>747</v>
      </c>
      <c r="AG1838" s="0" t="s">
        <v>88</v>
      </c>
      <c r="AH1838" s="0" t="s">
        <v>89</v>
      </c>
      <c r="AI1838" s="0" t="s">
        <v>90</v>
      </c>
      <c r="AJ1838" s="0" t="s">
        <v>90</v>
      </c>
      <c r="AK1838" s="0" t="str">
        <f aca="false">IF(AND($CF1838&lt;&gt;"",IFERROR(INDEX(subsample_country_map!$B:$B,MATCH($CF1838,subsample_country_map!$A:$A,0)),"")&lt;&gt;""),INDEX(subsample_country_map!$B:$B,MATCH($CF1838,subsample_country_map!$A:$A,0)),INDEX(lookup!$AA:$AA,MATCH($A1838,lookup!$A:$A,0)))</f>
        <v>99_NCE</v>
      </c>
      <c r="AL1838" s="0" t="str">
        <f aca="false">IF(AND($CF1838&lt;&gt;"",IFERROR(INDEX(subsample_country_map!$C:$C,MATCH($CF1838,subsample_country_map!$A:$A,0)),"")&lt;&gt;""),INDEX(subsample_country_map!$C:$C,MATCH($CF1838,subsample_country_map!$A:$A,0)),INDEX(lookup!$AB:$AB,MATCH($A1838,lookup!$A:$A,0)))</f>
        <v>99_NCE</v>
      </c>
      <c r="AM1838" s="0" t="str">
        <f aca="false">IF(AND($CF1838&lt;&gt;"",IFERROR(INDEX(subsample_country_map!$D:$D,MATCH($CF1838,subsample_country_map!$A:$A,0)),"")&lt;&gt;""),INDEX(subsample_country_map!$D:$D,MATCH($CF1838,subsample_country_map!$A:$A,0)),INDEX(lookup!$AC:$AC,MATCH($A1838,lookup!$A:$A,0)))</f>
        <v>99_NCE</v>
      </c>
      <c r="AN1838" s="0" t="str">
        <f aca="false">IF(AND($CF1838&lt;&gt;"",IFERROR(INDEX(subsample_country_map!$E:$E,MATCH($CF1838,subsample_country_map!$A:$A,0)),"")&lt;&gt;""),INDEX(subsample_country_map!$E:$E,MATCH($CF1838,subsample_country_map!$A:$A,0)),INDEX(lookup!$AD:$AD,MATCH($A1838,lookup!$A:$A,0)))</f>
        <v>99_NCE</v>
      </c>
      <c r="AO1838" s="0" t="str">
        <f aca="false">INDEX(lookup!$Y:$Y,MATCH($A1838,lookup!$A:$A,0))</f>
        <v>0_published</v>
      </c>
      <c r="AP1838" s="0" t="str">
        <f aca="false">INDEX(lookup!$Z:$Z,MATCH($A1838,lookup!$A:$A,0))</f>
        <v>1_VHB high</v>
      </c>
      <c r="AQ1838" s="0" t="str">
        <f aca="false">INDEX(lookup!$W:$W,MATCH($A1838,lookup!$A:$A,0))</f>
        <v>1_fin/acc/econ</v>
      </c>
      <c r="AS1838" s="0" t="s">
        <v>91</v>
      </c>
      <c r="AT1838" s="0" t="s">
        <v>397</v>
      </c>
      <c r="AU1838" s="0" t="s">
        <v>93</v>
      </c>
      <c r="AV1838" s="0" t="s">
        <v>993</v>
      </c>
      <c r="AW1838" s="0" t="s">
        <v>1042</v>
      </c>
      <c r="BA1838" s="0" t="n">
        <v>2670</v>
      </c>
      <c r="BB1838" s="0" t="s">
        <v>96</v>
      </c>
      <c r="BC1838" s="0" t="s">
        <v>358</v>
      </c>
      <c r="BD1838" s="0" t="s">
        <v>142</v>
      </c>
      <c r="BE1838" s="0" t="s">
        <v>6397</v>
      </c>
      <c r="BF1838" s="0" t="s">
        <v>6398</v>
      </c>
      <c r="BI1838" s="0" t="s">
        <v>1444</v>
      </c>
      <c r="BJ1838" s="0" t="s">
        <v>6398</v>
      </c>
      <c r="BK1838" s="0" t="s">
        <v>486</v>
      </c>
      <c r="BL1838" s="0" t="s">
        <v>6399</v>
      </c>
      <c r="BM1838" s="0" t="s">
        <v>6400</v>
      </c>
      <c r="BN1838" s="0" t="s">
        <v>6262</v>
      </c>
      <c r="BO1838" s="0" t="s">
        <v>105</v>
      </c>
      <c r="BP1838" s="0" t="s">
        <v>6258</v>
      </c>
      <c r="BQ1838" s="0" t="s">
        <v>127</v>
      </c>
      <c r="BT1838" s="0" t="n">
        <v>0</v>
      </c>
      <c r="BU1838" s="0" t="s">
        <v>6263</v>
      </c>
      <c r="BW1838" s="0" t="n">
        <v>2015</v>
      </c>
      <c r="BX1838" s="0" t="n">
        <v>2020</v>
      </c>
      <c r="BY1838" s="0" t="s">
        <v>6264</v>
      </c>
      <c r="BZ1838" s="0" t="n">
        <v>2017.5</v>
      </c>
      <c r="CA1838" s="0" t="n">
        <v>0.833333333333333</v>
      </c>
      <c r="CB1838" s="0" t="n">
        <v>1</v>
      </c>
      <c r="CC1838" s="0" t="n">
        <v>1</v>
      </c>
      <c r="CD1838" s="0" t="n">
        <v>0.077334193063275</v>
      </c>
      <c r="CE1838" s="0" t="n">
        <v>1</v>
      </c>
    </row>
    <row r="1839" customFormat="false" ht="15" hidden="false" customHeight="false" outlineLevel="0" collapsed="false">
      <c r="A1839" s="0" t="s">
        <v>6258</v>
      </c>
      <c r="B1839" s="0" t="n">
        <v>3144</v>
      </c>
      <c r="C1839" s="0" t="n">
        <v>0</v>
      </c>
      <c r="D1839" s="0" t="n">
        <v>2670</v>
      </c>
      <c r="E1839" s="0" t="n">
        <f aca="false">IF(ISNUMBER($BA1839),$BA1839,IF(AND(ISNUMBER($D1839),ISNUMBER($BW1839),ISNUMBER($BX1839)),$D1839*($BX1839-$BW1839+1),""))</f>
        <v>2670</v>
      </c>
      <c r="H1839" s="0" t="s">
        <v>118</v>
      </c>
      <c r="I1839" s="0" t="s">
        <v>344</v>
      </c>
      <c r="J1839" s="0" t="n">
        <f aca="false">IF($BW1839&lt;&gt;"",$BW1839,"")</f>
        <v>2015</v>
      </c>
      <c r="K1839" s="0" t="n">
        <f aca="false">IF($BX1839&lt;&gt;"",$BX1839,"")</f>
        <v>2020</v>
      </c>
      <c r="L1839" s="0" t="n">
        <f aca="false">IF(AND(ISNUMBER($BW1839),ISNUMBER($BX1839)),($BW1839+$BX1839)/2,"")</f>
        <v>2017.5</v>
      </c>
      <c r="M1839" s="0" t="n">
        <f aca="false">IF($L1839&lt;&gt;"",$L1839,"")</f>
        <v>2017.5</v>
      </c>
      <c r="N1839" s="0" t="n">
        <f aca="false">IF(AND(ISNUMBER($BW1839),ISNUMBER($BX1839)),MIN(1,MAX(0,($BX1839-2016+1)/($BX1839-$BW1839+1))),"")</f>
        <v>0.833333333333333</v>
      </c>
      <c r="O1839" s="0" t="n">
        <f aca="false">IF(AND(ISNUMBER($BW1839),ISNUMBER($BX1839)),MIN(1,MAX(0,($BX1839-2017+1)/($BX1839-$BW1839+1))),"")</f>
        <v>0.666666666666667</v>
      </c>
      <c r="P1839" s="0" t="n">
        <f aca="false">IF(AND(ISNUMBER($BW1839),ISNUMBER($BX1839)),MIN(1,MAX(0,($BX1839-2018+1)/($BX1839-$BW1839+1))),"")</f>
        <v>0.5</v>
      </c>
      <c r="Q1839" s="0" t="n">
        <f aca="false">IF(AND(ISNUMBER($BW1839),ISNUMBER($BX1839)),MIN(1,MAX(0,($BX1839-2019+1)/($BX1839-$BW1839+1))),"")</f>
        <v>0.333333333333333</v>
      </c>
      <c r="R1839" s="0" t="n">
        <f aca="false">IF(AND(ISNUMBER($BW1839),ISNUMBER($BX1839)),MIN(1,MAX(0,($BX1839-2016+1)/($BX1839-$BW1839+1))),"")</f>
        <v>0.833333333333333</v>
      </c>
      <c r="S1839" s="0" t="n">
        <f aca="false">IF($L1839&lt;&gt;"",IF($L1839&gt;=2015.5,1,0),"")</f>
        <v>1</v>
      </c>
      <c r="T1839" s="0" t="n">
        <f aca="false">IF($L1839&lt;&gt;"",IF($L1839&gt;=2016,1,0),"")</f>
        <v>1</v>
      </c>
      <c r="U1839" s="0" t="n">
        <f aca="false">IF(ISNUMBER($BX1839),IF($BX1839&gt;=2016,1,0),"")</f>
        <v>1</v>
      </c>
      <c r="V1839" s="0" t="n">
        <f aca="false">IF(ISNUMBER($BW1839),IF($BW1839&gt;=2016,1,0),"")</f>
        <v>0</v>
      </c>
      <c r="W1839" s="0" t="str">
        <f aca="false">IF(AND(ISNUMBER($BW1839),ISNUMBER($BX1839)),IF($BW1839&gt;=2016,"post-only",IF($BX1839&lt;2016,"pre-only","mixed")),"")</f>
        <v>mixed</v>
      </c>
      <c r="X1839" s="0" t="n">
        <f aca="false">IF(AND(ISNUMBER($BW1839),ISNUMBER($BX1839)),MIN(1,MAX(0,($BX1839-2017+1)/($BX1839-$BW1839+1))),"")</f>
        <v>0.666666666666667</v>
      </c>
      <c r="Y1839" s="0" t="n">
        <f aca="false">IF(AND(ISNUMBER($BW1839),ISNUMBER($BX1839)),MIN(1,MAX(0,($BX1839-2018+1)/($BX1839-$BW1839+1))),"")</f>
        <v>0.5</v>
      </c>
      <c r="Z1839" s="0" t="n">
        <f aca="false">IF(AND(ISNUMBER($BW1839),ISNUMBER($BX1839)),MIN(1,MAX(0,($BX1839-2019+1)/($BX1839-$BW1839+1))),"")</f>
        <v>0.333333333333333</v>
      </c>
      <c r="AA1839" s="0" t="n">
        <f aca="false">IF(ISNUMBER($BX1839),IF($BX1839&gt;=2017,1,0),"")</f>
        <v>1</v>
      </c>
      <c r="AB1839" s="0" t="n">
        <f aca="false">IF(ISNUMBER($BX1839),IF($BX1839&gt;=2018,1,0),"")</f>
        <v>1</v>
      </c>
      <c r="AC1839" s="0" t="n">
        <f aca="false">IF(ISNUMBER($BX1839),IF($BX1839&gt;=2019,1,0),"")</f>
        <v>1</v>
      </c>
      <c r="AD1839" s="0" t="n">
        <f aca="false">IF($L1839&lt;&gt;"",IF($L1839&gt;2013,1,0),"")</f>
        <v>1</v>
      </c>
      <c r="AE1839" s="0" t="n">
        <f aca="false">IF($L1839&lt;&gt;"",1+IF($L1839&gt;2011,1,0)+IF($L1839&gt;2014,1,0),"")</f>
        <v>3</v>
      </c>
      <c r="AF1839" s="0" t="s">
        <v>747</v>
      </c>
      <c r="AG1839" s="0" t="s">
        <v>88</v>
      </c>
      <c r="AH1839" s="0" t="s">
        <v>89</v>
      </c>
      <c r="AI1839" s="0" t="s">
        <v>90</v>
      </c>
      <c r="AJ1839" s="0" t="s">
        <v>90</v>
      </c>
      <c r="AK1839" s="0" t="str">
        <f aca="false">IF(AND($CF1839&lt;&gt;"",IFERROR(INDEX(subsample_country_map!$B:$B,MATCH($CF1839,subsample_country_map!$A:$A,0)),"")&lt;&gt;""),INDEX(subsample_country_map!$B:$B,MATCH($CF1839,subsample_country_map!$A:$A,0)),INDEX(lookup!$AA:$AA,MATCH($A1839,lookup!$A:$A,0)))</f>
        <v>99_NCE</v>
      </c>
      <c r="AL1839" s="0" t="str">
        <f aca="false">IF(AND($CF1839&lt;&gt;"",IFERROR(INDEX(subsample_country_map!$C:$C,MATCH($CF1839,subsample_country_map!$A:$A,0)),"")&lt;&gt;""),INDEX(subsample_country_map!$C:$C,MATCH($CF1839,subsample_country_map!$A:$A,0)),INDEX(lookup!$AB:$AB,MATCH($A1839,lookup!$A:$A,0)))</f>
        <v>99_NCE</v>
      </c>
      <c r="AM1839" s="0" t="str">
        <f aca="false">IF(AND($CF1839&lt;&gt;"",IFERROR(INDEX(subsample_country_map!$D:$D,MATCH($CF1839,subsample_country_map!$A:$A,0)),"")&lt;&gt;""),INDEX(subsample_country_map!$D:$D,MATCH($CF1839,subsample_country_map!$A:$A,0)),INDEX(lookup!$AC:$AC,MATCH($A1839,lookup!$A:$A,0)))</f>
        <v>99_NCE</v>
      </c>
      <c r="AN1839" s="0" t="str">
        <f aca="false">IF(AND($CF1839&lt;&gt;"",IFERROR(INDEX(subsample_country_map!$E:$E,MATCH($CF1839,subsample_country_map!$A:$A,0)),"")&lt;&gt;""),INDEX(subsample_country_map!$E:$E,MATCH($CF1839,subsample_country_map!$A:$A,0)),INDEX(lookup!$AD:$AD,MATCH($A1839,lookup!$A:$A,0)))</f>
        <v>99_NCE</v>
      </c>
      <c r="AO1839" s="0" t="str">
        <f aca="false">INDEX(lookup!$Y:$Y,MATCH($A1839,lookup!$A:$A,0))</f>
        <v>0_published</v>
      </c>
      <c r="AP1839" s="0" t="str">
        <f aca="false">INDEX(lookup!$Z:$Z,MATCH($A1839,lookup!$A:$A,0))</f>
        <v>1_VHB high</v>
      </c>
      <c r="AQ1839" s="0" t="str">
        <f aca="false">INDEX(lookup!$W:$W,MATCH($A1839,lookup!$A:$A,0))</f>
        <v>1_fin/acc/econ</v>
      </c>
      <c r="AS1839" s="0" t="s">
        <v>91</v>
      </c>
      <c r="AT1839" s="0" t="s">
        <v>397</v>
      </c>
      <c r="AU1839" s="0" t="s">
        <v>93</v>
      </c>
      <c r="AV1839" s="0" t="s">
        <v>1317</v>
      </c>
      <c r="AW1839" s="0" t="s">
        <v>1042</v>
      </c>
      <c r="BA1839" s="0" t="n">
        <v>2670</v>
      </c>
      <c r="BB1839" s="0" t="s">
        <v>96</v>
      </c>
      <c r="BC1839" s="0" t="s">
        <v>358</v>
      </c>
      <c r="BD1839" s="0" t="s">
        <v>142</v>
      </c>
      <c r="BE1839" s="0" t="s">
        <v>6397</v>
      </c>
      <c r="BF1839" s="0" t="s">
        <v>6398</v>
      </c>
      <c r="BI1839" s="0" t="s">
        <v>1444</v>
      </c>
      <c r="BJ1839" s="0" t="s">
        <v>6398</v>
      </c>
      <c r="BK1839" s="0" t="s">
        <v>486</v>
      </c>
      <c r="BL1839" s="0" t="s">
        <v>6401</v>
      </c>
      <c r="BM1839" s="0" t="s">
        <v>6402</v>
      </c>
      <c r="BN1839" s="0" t="s">
        <v>6262</v>
      </c>
      <c r="BO1839" s="0" t="s">
        <v>105</v>
      </c>
      <c r="BP1839" s="0" t="s">
        <v>6258</v>
      </c>
      <c r="BQ1839" s="0" t="s">
        <v>127</v>
      </c>
      <c r="BT1839" s="0" t="n">
        <v>0</v>
      </c>
      <c r="BU1839" s="0" t="s">
        <v>6263</v>
      </c>
      <c r="BW1839" s="0" t="n">
        <v>2015</v>
      </c>
      <c r="BX1839" s="0" t="n">
        <v>2020</v>
      </c>
      <c r="BY1839" s="0" t="s">
        <v>6264</v>
      </c>
      <c r="BZ1839" s="0" t="n">
        <v>2017.5</v>
      </c>
      <c r="CA1839" s="0" t="n">
        <v>0.833333333333333</v>
      </c>
      <c r="CB1839" s="0" t="n">
        <v>1</v>
      </c>
      <c r="CC1839" s="0" t="n">
        <v>1</v>
      </c>
      <c r="CD1839" s="0" t="n">
        <v>0</v>
      </c>
      <c r="CE1839" s="0" t="n">
        <v>1</v>
      </c>
    </row>
    <row r="1840" customFormat="false" ht="15" hidden="false" customHeight="false" outlineLevel="0" collapsed="false">
      <c r="A1840" s="0" t="s">
        <v>6258</v>
      </c>
      <c r="B1840" s="0" t="n">
        <v>3145</v>
      </c>
      <c r="C1840" s="0" t="n">
        <v>0.0626685258605123</v>
      </c>
      <c r="D1840" s="0" t="n">
        <v>4058</v>
      </c>
      <c r="E1840" s="0" t="n">
        <f aca="false">IF(ISNUMBER($BA1840),$BA1840,IF(AND(ISNUMBER($D1840),ISNUMBER($BW1840),ISNUMBER($BX1840)),$D1840*($BX1840-$BW1840+1),""))</f>
        <v>4058</v>
      </c>
      <c r="H1840" s="0" t="s">
        <v>118</v>
      </c>
      <c r="I1840" s="0" t="s">
        <v>344</v>
      </c>
      <c r="J1840" s="0" t="n">
        <f aca="false">IF($BW1840&lt;&gt;"",$BW1840,"")</f>
        <v>2015</v>
      </c>
      <c r="K1840" s="0" t="n">
        <f aca="false">IF($BX1840&lt;&gt;"",$BX1840,"")</f>
        <v>2020</v>
      </c>
      <c r="L1840" s="0" t="n">
        <f aca="false">IF(AND(ISNUMBER($BW1840),ISNUMBER($BX1840)),($BW1840+$BX1840)/2,"")</f>
        <v>2017.5</v>
      </c>
      <c r="M1840" s="0" t="n">
        <f aca="false">IF($L1840&lt;&gt;"",$L1840,"")</f>
        <v>2017.5</v>
      </c>
      <c r="N1840" s="0" t="n">
        <f aca="false">IF(AND(ISNUMBER($BW1840),ISNUMBER($BX1840)),MIN(1,MAX(0,($BX1840-2016+1)/($BX1840-$BW1840+1))),"")</f>
        <v>0.833333333333333</v>
      </c>
      <c r="O1840" s="0" t="n">
        <f aca="false">IF(AND(ISNUMBER($BW1840),ISNUMBER($BX1840)),MIN(1,MAX(0,($BX1840-2017+1)/($BX1840-$BW1840+1))),"")</f>
        <v>0.666666666666667</v>
      </c>
      <c r="P1840" s="0" t="n">
        <f aca="false">IF(AND(ISNUMBER($BW1840),ISNUMBER($BX1840)),MIN(1,MAX(0,($BX1840-2018+1)/($BX1840-$BW1840+1))),"")</f>
        <v>0.5</v>
      </c>
      <c r="Q1840" s="0" t="n">
        <f aca="false">IF(AND(ISNUMBER($BW1840),ISNUMBER($BX1840)),MIN(1,MAX(0,($BX1840-2019+1)/($BX1840-$BW1840+1))),"")</f>
        <v>0.333333333333333</v>
      </c>
      <c r="R1840" s="0" t="n">
        <f aca="false">IF(AND(ISNUMBER($BW1840),ISNUMBER($BX1840)),MIN(1,MAX(0,($BX1840-2016+1)/($BX1840-$BW1840+1))),"")</f>
        <v>0.833333333333333</v>
      </c>
      <c r="S1840" s="0" t="n">
        <f aca="false">IF($L1840&lt;&gt;"",IF($L1840&gt;=2015.5,1,0),"")</f>
        <v>1</v>
      </c>
      <c r="T1840" s="0" t="n">
        <f aca="false">IF($L1840&lt;&gt;"",IF($L1840&gt;=2016,1,0),"")</f>
        <v>1</v>
      </c>
      <c r="U1840" s="0" t="n">
        <f aca="false">IF(ISNUMBER($BX1840),IF($BX1840&gt;=2016,1,0),"")</f>
        <v>1</v>
      </c>
      <c r="V1840" s="0" t="n">
        <f aca="false">IF(ISNUMBER($BW1840),IF($BW1840&gt;=2016,1,0),"")</f>
        <v>0</v>
      </c>
      <c r="W1840" s="0" t="str">
        <f aca="false">IF(AND(ISNUMBER($BW1840),ISNUMBER($BX1840)),IF($BW1840&gt;=2016,"post-only",IF($BX1840&lt;2016,"pre-only","mixed")),"")</f>
        <v>mixed</v>
      </c>
      <c r="X1840" s="0" t="n">
        <f aca="false">IF(AND(ISNUMBER($BW1840),ISNUMBER($BX1840)),MIN(1,MAX(0,($BX1840-2017+1)/($BX1840-$BW1840+1))),"")</f>
        <v>0.666666666666667</v>
      </c>
      <c r="Y1840" s="0" t="n">
        <f aca="false">IF(AND(ISNUMBER($BW1840),ISNUMBER($BX1840)),MIN(1,MAX(0,($BX1840-2018+1)/($BX1840-$BW1840+1))),"")</f>
        <v>0.5</v>
      </c>
      <c r="Z1840" s="0" t="n">
        <f aca="false">IF(AND(ISNUMBER($BW1840),ISNUMBER($BX1840)),MIN(1,MAX(0,($BX1840-2019+1)/($BX1840-$BW1840+1))),"")</f>
        <v>0.333333333333333</v>
      </c>
      <c r="AA1840" s="0" t="n">
        <f aca="false">IF(ISNUMBER($BX1840),IF($BX1840&gt;=2017,1,0),"")</f>
        <v>1</v>
      </c>
      <c r="AB1840" s="0" t="n">
        <f aca="false">IF(ISNUMBER($BX1840),IF($BX1840&gt;=2018,1,0),"")</f>
        <v>1</v>
      </c>
      <c r="AC1840" s="0" t="n">
        <f aca="false">IF(ISNUMBER($BX1840),IF($BX1840&gt;=2019,1,0),"")</f>
        <v>1</v>
      </c>
      <c r="AD1840" s="0" t="n">
        <f aca="false">IF($L1840&lt;&gt;"",IF($L1840&gt;2013,1,0),"")</f>
        <v>1</v>
      </c>
      <c r="AE1840" s="0" t="n">
        <f aca="false">IF($L1840&lt;&gt;"",1+IF($L1840&gt;2011,1,0)+IF($L1840&gt;2014,1,0),"")</f>
        <v>3</v>
      </c>
      <c r="AF1840" s="0" t="s">
        <v>747</v>
      </c>
      <c r="AG1840" s="0" t="s">
        <v>88</v>
      </c>
      <c r="AH1840" s="0" t="s">
        <v>89</v>
      </c>
      <c r="AI1840" s="0" t="s">
        <v>90</v>
      </c>
      <c r="AJ1840" s="0" t="s">
        <v>90</v>
      </c>
      <c r="AK1840" s="0" t="str">
        <f aca="false">IF(AND($CF1840&lt;&gt;"",IFERROR(INDEX(subsample_country_map!$B:$B,MATCH($CF1840,subsample_country_map!$A:$A,0)),"")&lt;&gt;""),INDEX(subsample_country_map!$B:$B,MATCH($CF1840,subsample_country_map!$A:$A,0)),INDEX(lookup!$AA:$AA,MATCH($A1840,lookup!$A:$A,0)))</f>
        <v>99_NCE</v>
      </c>
      <c r="AL1840" s="0" t="str">
        <f aca="false">IF(AND($CF1840&lt;&gt;"",IFERROR(INDEX(subsample_country_map!$C:$C,MATCH($CF1840,subsample_country_map!$A:$A,0)),"")&lt;&gt;""),INDEX(subsample_country_map!$C:$C,MATCH($CF1840,subsample_country_map!$A:$A,0)),INDEX(lookup!$AB:$AB,MATCH($A1840,lookup!$A:$A,0)))</f>
        <v>99_NCE</v>
      </c>
      <c r="AM1840" s="0" t="str">
        <f aca="false">IF(AND($CF1840&lt;&gt;"",IFERROR(INDEX(subsample_country_map!$D:$D,MATCH($CF1840,subsample_country_map!$A:$A,0)),"")&lt;&gt;""),INDEX(subsample_country_map!$D:$D,MATCH($CF1840,subsample_country_map!$A:$A,0)),INDEX(lookup!$AC:$AC,MATCH($A1840,lookup!$A:$A,0)))</f>
        <v>99_NCE</v>
      </c>
      <c r="AN1840" s="0" t="str">
        <f aca="false">IF(AND($CF1840&lt;&gt;"",IFERROR(INDEX(subsample_country_map!$E:$E,MATCH($CF1840,subsample_country_map!$A:$A,0)),"")&lt;&gt;""),INDEX(subsample_country_map!$E:$E,MATCH($CF1840,subsample_country_map!$A:$A,0)),INDEX(lookup!$AD:$AD,MATCH($A1840,lookup!$A:$A,0)))</f>
        <v>99_NCE</v>
      </c>
      <c r="AO1840" s="0" t="str">
        <f aca="false">INDEX(lookup!$Y:$Y,MATCH($A1840,lookup!$A:$A,0))</f>
        <v>0_published</v>
      </c>
      <c r="AP1840" s="0" t="str">
        <f aca="false">INDEX(lookup!$Z:$Z,MATCH($A1840,lookup!$A:$A,0))</f>
        <v>1_VHB high</v>
      </c>
      <c r="AQ1840" s="0" t="str">
        <f aca="false">INDEX(lookup!$W:$W,MATCH($A1840,lookup!$A:$A,0))</f>
        <v>1_fin/acc/econ</v>
      </c>
      <c r="AS1840" s="0" t="s">
        <v>91</v>
      </c>
      <c r="AT1840" s="0" t="s">
        <v>397</v>
      </c>
      <c r="AU1840" s="0" t="s">
        <v>93</v>
      </c>
      <c r="AV1840" s="0" t="s">
        <v>993</v>
      </c>
      <c r="AW1840" s="0" t="s">
        <v>1042</v>
      </c>
      <c r="BA1840" s="0" t="n">
        <v>4058</v>
      </c>
      <c r="BB1840" s="0" t="s">
        <v>96</v>
      </c>
      <c r="BC1840" s="0" t="s">
        <v>358</v>
      </c>
      <c r="BD1840" s="0" t="s">
        <v>142</v>
      </c>
      <c r="BE1840" s="0" t="s">
        <v>6397</v>
      </c>
      <c r="BF1840" s="0" t="s">
        <v>6403</v>
      </c>
      <c r="BI1840" s="0" t="s">
        <v>1444</v>
      </c>
      <c r="BJ1840" s="0" t="s">
        <v>6403</v>
      </c>
      <c r="BK1840" s="0" t="s">
        <v>486</v>
      </c>
      <c r="BL1840" s="0" t="s">
        <v>6399</v>
      </c>
      <c r="BM1840" s="0" t="s">
        <v>6400</v>
      </c>
      <c r="BN1840" s="0" t="s">
        <v>6262</v>
      </c>
      <c r="BO1840" s="0" t="s">
        <v>105</v>
      </c>
      <c r="BP1840" s="0" t="s">
        <v>6258</v>
      </c>
      <c r="BQ1840" s="0" t="s">
        <v>127</v>
      </c>
      <c r="BT1840" s="0" t="n">
        <v>0</v>
      </c>
      <c r="BU1840" s="0" t="s">
        <v>6263</v>
      </c>
      <c r="BW1840" s="0" t="n">
        <v>2015</v>
      </c>
      <c r="BX1840" s="0" t="n">
        <v>2020</v>
      </c>
      <c r="BY1840" s="0" t="s">
        <v>6264</v>
      </c>
      <c r="BZ1840" s="0" t="n">
        <v>2017.5</v>
      </c>
      <c r="CA1840" s="0" t="n">
        <v>0.833333333333333</v>
      </c>
      <c r="CB1840" s="0" t="n">
        <v>1</v>
      </c>
      <c r="CC1840" s="0" t="n">
        <v>1</v>
      </c>
      <c r="CD1840" s="0" t="n">
        <v>0.0627507600138858</v>
      </c>
      <c r="CE1840" s="0" t="n">
        <v>1</v>
      </c>
    </row>
    <row r="1841" customFormat="false" ht="15" hidden="false" customHeight="false" outlineLevel="0" collapsed="false">
      <c r="A1841" s="0" t="s">
        <v>6258</v>
      </c>
      <c r="B1841" s="0" t="n">
        <v>3146</v>
      </c>
      <c r="C1841" s="0" t="n">
        <v>0</v>
      </c>
      <c r="D1841" s="0" t="n">
        <v>2747</v>
      </c>
      <c r="E1841" s="0" t="n">
        <f aca="false">IF(ISNUMBER($BA1841),$BA1841,IF(AND(ISNUMBER($D1841),ISNUMBER($BW1841),ISNUMBER($BX1841)),$D1841*($BX1841-$BW1841+1),""))</f>
        <v>2747</v>
      </c>
      <c r="H1841" s="0" t="s">
        <v>118</v>
      </c>
      <c r="I1841" s="0" t="s">
        <v>344</v>
      </c>
      <c r="J1841" s="0" t="n">
        <f aca="false">IF($BW1841&lt;&gt;"",$BW1841,"")</f>
        <v>2015</v>
      </c>
      <c r="K1841" s="0" t="n">
        <f aca="false">IF($BX1841&lt;&gt;"",$BX1841,"")</f>
        <v>2020</v>
      </c>
      <c r="L1841" s="0" t="n">
        <f aca="false">IF(AND(ISNUMBER($BW1841),ISNUMBER($BX1841)),($BW1841+$BX1841)/2,"")</f>
        <v>2017.5</v>
      </c>
      <c r="M1841" s="0" t="n">
        <f aca="false">IF($L1841&lt;&gt;"",$L1841,"")</f>
        <v>2017.5</v>
      </c>
      <c r="N1841" s="0" t="n">
        <f aca="false">IF(AND(ISNUMBER($BW1841),ISNUMBER($BX1841)),MIN(1,MAX(0,($BX1841-2016+1)/($BX1841-$BW1841+1))),"")</f>
        <v>0.833333333333333</v>
      </c>
      <c r="O1841" s="0" t="n">
        <f aca="false">IF(AND(ISNUMBER($BW1841),ISNUMBER($BX1841)),MIN(1,MAX(0,($BX1841-2017+1)/($BX1841-$BW1841+1))),"")</f>
        <v>0.666666666666667</v>
      </c>
      <c r="P1841" s="0" t="n">
        <f aca="false">IF(AND(ISNUMBER($BW1841),ISNUMBER($BX1841)),MIN(1,MAX(0,($BX1841-2018+1)/($BX1841-$BW1841+1))),"")</f>
        <v>0.5</v>
      </c>
      <c r="Q1841" s="0" t="n">
        <f aca="false">IF(AND(ISNUMBER($BW1841),ISNUMBER($BX1841)),MIN(1,MAX(0,($BX1841-2019+1)/($BX1841-$BW1841+1))),"")</f>
        <v>0.333333333333333</v>
      </c>
      <c r="R1841" s="0" t="n">
        <f aca="false">IF(AND(ISNUMBER($BW1841),ISNUMBER($BX1841)),MIN(1,MAX(0,($BX1841-2016+1)/($BX1841-$BW1841+1))),"")</f>
        <v>0.833333333333333</v>
      </c>
      <c r="S1841" s="0" t="n">
        <f aca="false">IF($L1841&lt;&gt;"",IF($L1841&gt;=2015.5,1,0),"")</f>
        <v>1</v>
      </c>
      <c r="T1841" s="0" t="n">
        <f aca="false">IF($L1841&lt;&gt;"",IF($L1841&gt;=2016,1,0),"")</f>
        <v>1</v>
      </c>
      <c r="U1841" s="0" t="n">
        <f aca="false">IF(ISNUMBER($BX1841),IF($BX1841&gt;=2016,1,0),"")</f>
        <v>1</v>
      </c>
      <c r="V1841" s="0" t="n">
        <f aca="false">IF(ISNUMBER($BW1841),IF($BW1841&gt;=2016,1,0),"")</f>
        <v>0</v>
      </c>
      <c r="W1841" s="0" t="str">
        <f aca="false">IF(AND(ISNUMBER($BW1841),ISNUMBER($BX1841)),IF($BW1841&gt;=2016,"post-only",IF($BX1841&lt;2016,"pre-only","mixed")),"")</f>
        <v>mixed</v>
      </c>
      <c r="X1841" s="0" t="n">
        <f aca="false">IF(AND(ISNUMBER($BW1841),ISNUMBER($BX1841)),MIN(1,MAX(0,($BX1841-2017+1)/($BX1841-$BW1841+1))),"")</f>
        <v>0.666666666666667</v>
      </c>
      <c r="Y1841" s="0" t="n">
        <f aca="false">IF(AND(ISNUMBER($BW1841),ISNUMBER($BX1841)),MIN(1,MAX(0,($BX1841-2018+1)/($BX1841-$BW1841+1))),"")</f>
        <v>0.5</v>
      </c>
      <c r="Z1841" s="0" t="n">
        <f aca="false">IF(AND(ISNUMBER($BW1841),ISNUMBER($BX1841)),MIN(1,MAX(0,($BX1841-2019+1)/($BX1841-$BW1841+1))),"")</f>
        <v>0.333333333333333</v>
      </c>
      <c r="AA1841" s="0" t="n">
        <f aca="false">IF(ISNUMBER($BX1841),IF($BX1841&gt;=2017,1,0),"")</f>
        <v>1</v>
      </c>
      <c r="AB1841" s="0" t="n">
        <f aca="false">IF(ISNUMBER($BX1841),IF($BX1841&gt;=2018,1,0),"")</f>
        <v>1</v>
      </c>
      <c r="AC1841" s="0" t="n">
        <f aca="false">IF(ISNUMBER($BX1841),IF($BX1841&gt;=2019,1,0),"")</f>
        <v>1</v>
      </c>
      <c r="AD1841" s="0" t="n">
        <f aca="false">IF($L1841&lt;&gt;"",IF($L1841&gt;2013,1,0),"")</f>
        <v>1</v>
      </c>
      <c r="AE1841" s="0" t="n">
        <f aca="false">IF($L1841&lt;&gt;"",1+IF($L1841&gt;2011,1,0)+IF($L1841&gt;2014,1,0),"")</f>
        <v>3</v>
      </c>
      <c r="AF1841" s="0" t="s">
        <v>747</v>
      </c>
      <c r="AG1841" s="0" t="s">
        <v>88</v>
      </c>
      <c r="AH1841" s="0" t="s">
        <v>89</v>
      </c>
      <c r="AI1841" s="0" t="s">
        <v>90</v>
      </c>
      <c r="AJ1841" s="0" t="s">
        <v>90</v>
      </c>
      <c r="AK1841" s="0" t="str">
        <f aca="false">IF(AND($CF1841&lt;&gt;"",IFERROR(INDEX(subsample_country_map!$B:$B,MATCH($CF1841,subsample_country_map!$A:$A,0)),"")&lt;&gt;""),INDEX(subsample_country_map!$B:$B,MATCH($CF1841,subsample_country_map!$A:$A,0)),INDEX(lookup!$AA:$AA,MATCH($A1841,lookup!$A:$A,0)))</f>
        <v>99_NCE</v>
      </c>
      <c r="AL1841" s="0" t="str">
        <f aca="false">IF(AND($CF1841&lt;&gt;"",IFERROR(INDEX(subsample_country_map!$C:$C,MATCH($CF1841,subsample_country_map!$A:$A,0)),"")&lt;&gt;""),INDEX(subsample_country_map!$C:$C,MATCH($CF1841,subsample_country_map!$A:$A,0)),INDEX(lookup!$AB:$AB,MATCH($A1841,lookup!$A:$A,0)))</f>
        <v>99_NCE</v>
      </c>
      <c r="AM1841" s="0" t="str">
        <f aca="false">IF(AND($CF1841&lt;&gt;"",IFERROR(INDEX(subsample_country_map!$D:$D,MATCH($CF1841,subsample_country_map!$A:$A,0)),"")&lt;&gt;""),INDEX(subsample_country_map!$D:$D,MATCH($CF1841,subsample_country_map!$A:$A,0)),INDEX(lookup!$AC:$AC,MATCH($A1841,lookup!$A:$A,0)))</f>
        <v>99_NCE</v>
      </c>
      <c r="AN1841" s="0" t="str">
        <f aca="false">IF(AND($CF1841&lt;&gt;"",IFERROR(INDEX(subsample_country_map!$E:$E,MATCH($CF1841,subsample_country_map!$A:$A,0)),"")&lt;&gt;""),INDEX(subsample_country_map!$E:$E,MATCH($CF1841,subsample_country_map!$A:$A,0)),INDEX(lookup!$AD:$AD,MATCH($A1841,lookup!$A:$A,0)))</f>
        <v>99_NCE</v>
      </c>
      <c r="AO1841" s="0" t="str">
        <f aca="false">INDEX(lookup!$Y:$Y,MATCH($A1841,lookup!$A:$A,0))</f>
        <v>0_published</v>
      </c>
      <c r="AP1841" s="0" t="str">
        <f aca="false">INDEX(lookup!$Z:$Z,MATCH($A1841,lookup!$A:$A,0))</f>
        <v>1_VHB high</v>
      </c>
      <c r="AQ1841" s="0" t="str">
        <f aca="false">INDEX(lookup!$W:$W,MATCH($A1841,lookup!$A:$A,0))</f>
        <v>1_fin/acc/econ</v>
      </c>
      <c r="AS1841" s="0" t="s">
        <v>91</v>
      </c>
      <c r="AT1841" s="0" t="s">
        <v>397</v>
      </c>
      <c r="AU1841" s="0" t="s">
        <v>93</v>
      </c>
      <c r="AV1841" s="0" t="s">
        <v>6276</v>
      </c>
      <c r="AW1841" s="0" t="s">
        <v>1042</v>
      </c>
      <c r="BA1841" s="0" t="n">
        <v>2747</v>
      </c>
      <c r="BB1841" s="0" t="s">
        <v>96</v>
      </c>
      <c r="BC1841" s="0" t="s">
        <v>358</v>
      </c>
      <c r="BD1841" s="0" t="s">
        <v>142</v>
      </c>
      <c r="BE1841" s="0" t="s">
        <v>6397</v>
      </c>
      <c r="BF1841" s="0" t="s">
        <v>6404</v>
      </c>
      <c r="BI1841" s="0" t="s">
        <v>1444</v>
      </c>
      <c r="BJ1841" s="0" t="s">
        <v>6404</v>
      </c>
      <c r="BK1841" s="0" t="s">
        <v>486</v>
      </c>
      <c r="BL1841" s="0" t="s">
        <v>6405</v>
      </c>
      <c r="BM1841" s="0" t="s">
        <v>6402</v>
      </c>
      <c r="BN1841" s="0" t="s">
        <v>6262</v>
      </c>
      <c r="BO1841" s="0" t="s">
        <v>105</v>
      </c>
      <c r="BP1841" s="0" t="s">
        <v>6258</v>
      </c>
      <c r="BQ1841" s="0" t="s">
        <v>127</v>
      </c>
      <c r="BT1841" s="0" t="n">
        <v>0</v>
      </c>
      <c r="BU1841" s="0" t="s">
        <v>6263</v>
      </c>
      <c r="BW1841" s="0" t="n">
        <v>2015</v>
      </c>
      <c r="BX1841" s="0" t="n">
        <v>2020</v>
      </c>
      <c r="BY1841" s="0" t="s">
        <v>6264</v>
      </c>
      <c r="BZ1841" s="0" t="n">
        <v>2017.5</v>
      </c>
      <c r="CA1841" s="0" t="n">
        <v>0.833333333333333</v>
      </c>
      <c r="CB1841" s="0" t="n">
        <v>1</v>
      </c>
      <c r="CC1841" s="0" t="n">
        <v>1</v>
      </c>
      <c r="CD1841" s="0" t="n">
        <v>0</v>
      </c>
      <c r="CE1841" s="0" t="n">
        <v>1</v>
      </c>
    </row>
    <row r="1842" customFormat="false" ht="15" hidden="false" customHeight="false" outlineLevel="0" collapsed="false">
      <c r="A1842" s="0" t="s">
        <v>6258</v>
      </c>
      <c r="B1842" s="0" t="n">
        <v>3147</v>
      </c>
      <c r="C1842" s="0" t="n">
        <v>0.0302717739457667</v>
      </c>
      <c r="D1842" s="0" t="n">
        <v>356</v>
      </c>
      <c r="E1842" s="0" t="n">
        <f aca="false">IF(ISNUMBER($BA1842),$BA1842,IF(AND(ISNUMBER($D1842),ISNUMBER($BW1842),ISNUMBER($BX1842)),$D1842*($BX1842-$BW1842+1),""))</f>
        <v>356</v>
      </c>
      <c r="H1842" s="0" t="s">
        <v>118</v>
      </c>
      <c r="I1842" s="0" t="s">
        <v>344</v>
      </c>
      <c r="J1842" s="0" t="n">
        <f aca="false">IF($BW1842&lt;&gt;"",$BW1842,"")</f>
        <v>2015</v>
      </c>
      <c r="K1842" s="0" t="n">
        <f aca="false">IF($BX1842&lt;&gt;"",$BX1842,"")</f>
        <v>2020</v>
      </c>
      <c r="L1842" s="0" t="n">
        <f aca="false">IF(AND(ISNUMBER($BW1842),ISNUMBER($BX1842)),($BW1842+$BX1842)/2,"")</f>
        <v>2017.5</v>
      </c>
      <c r="M1842" s="0" t="n">
        <f aca="false">IF($L1842&lt;&gt;"",$L1842,"")</f>
        <v>2017.5</v>
      </c>
      <c r="N1842" s="0" t="n">
        <f aca="false">IF(AND(ISNUMBER($BW1842),ISNUMBER($BX1842)),MIN(1,MAX(0,($BX1842-2016+1)/($BX1842-$BW1842+1))),"")</f>
        <v>0.833333333333333</v>
      </c>
      <c r="O1842" s="0" t="n">
        <f aca="false">IF(AND(ISNUMBER($BW1842),ISNUMBER($BX1842)),MIN(1,MAX(0,($BX1842-2017+1)/($BX1842-$BW1842+1))),"")</f>
        <v>0.666666666666667</v>
      </c>
      <c r="P1842" s="0" t="n">
        <f aca="false">IF(AND(ISNUMBER($BW1842),ISNUMBER($BX1842)),MIN(1,MAX(0,($BX1842-2018+1)/($BX1842-$BW1842+1))),"")</f>
        <v>0.5</v>
      </c>
      <c r="Q1842" s="0" t="n">
        <f aca="false">IF(AND(ISNUMBER($BW1842),ISNUMBER($BX1842)),MIN(1,MAX(0,($BX1842-2019+1)/($BX1842-$BW1842+1))),"")</f>
        <v>0.333333333333333</v>
      </c>
      <c r="R1842" s="0" t="n">
        <f aca="false">IF(AND(ISNUMBER($BW1842),ISNUMBER($BX1842)),MIN(1,MAX(0,($BX1842-2016+1)/($BX1842-$BW1842+1))),"")</f>
        <v>0.833333333333333</v>
      </c>
      <c r="S1842" s="0" t="n">
        <f aca="false">IF($L1842&lt;&gt;"",IF($L1842&gt;=2015.5,1,0),"")</f>
        <v>1</v>
      </c>
      <c r="T1842" s="0" t="n">
        <f aca="false">IF($L1842&lt;&gt;"",IF($L1842&gt;=2016,1,0),"")</f>
        <v>1</v>
      </c>
      <c r="U1842" s="0" t="n">
        <f aca="false">IF(ISNUMBER($BX1842),IF($BX1842&gt;=2016,1,0),"")</f>
        <v>1</v>
      </c>
      <c r="V1842" s="0" t="n">
        <f aca="false">IF(ISNUMBER($BW1842),IF($BW1842&gt;=2016,1,0),"")</f>
        <v>0</v>
      </c>
      <c r="W1842" s="0" t="str">
        <f aca="false">IF(AND(ISNUMBER($BW1842),ISNUMBER($BX1842)),IF($BW1842&gt;=2016,"post-only",IF($BX1842&lt;2016,"pre-only","mixed")),"")</f>
        <v>mixed</v>
      </c>
      <c r="X1842" s="0" t="n">
        <f aca="false">IF(AND(ISNUMBER($BW1842),ISNUMBER($BX1842)),MIN(1,MAX(0,($BX1842-2017+1)/($BX1842-$BW1842+1))),"")</f>
        <v>0.666666666666667</v>
      </c>
      <c r="Y1842" s="0" t="n">
        <f aca="false">IF(AND(ISNUMBER($BW1842),ISNUMBER($BX1842)),MIN(1,MAX(0,($BX1842-2018+1)/($BX1842-$BW1842+1))),"")</f>
        <v>0.5</v>
      </c>
      <c r="Z1842" s="0" t="n">
        <f aca="false">IF(AND(ISNUMBER($BW1842),ISNUMBER($BX1842)),MIN(1,MAX(0,($BX1842-2019+1)/($BX1842-$BW1842+1))),"")</f>
        <v>0.333333333333333</v>
      </c>
      <c r="AA1842" s="0" t="n">
        <f aca="false">IF(ISNUMBER($BX1842),IF($BX1842&gt;=2017,1,0),"")</f>
        <v>1</v>
      </c>
      <c r="AB1842" s="0" t="n">
        <f aca="false">IF(ISNUMBER($BX1842),IF($BX1842&gt;=2018,1,0),"")</f>
        <v>1</v>
      </c>
      <c r="AC1842" s="0" t="n">
        <f aca="false">IF(ISNUMBER($BX1842),IF($BX1842&gt;=2019,1,0),"")</f>
        <v>1</v>
      </c>
      <c r="AD1842" s="0" t="n">
        <f aca="false">IF($L1842&lt;&gt;"",IF($L1842&gt;2013,1,0),"")</f>
        <v>1</v>
      </c>
      <c r="AE1842" s="0" t="n">
        <f aca="false">IF($L1842&lt;&gt;"",1+IF($L1842&gt;2011,1,0)+IF($L1842&gt;2014,1,0),"")</f>
        <v>3</v>
      </c>
      <c r="AF1842" s="0" t="s">
        <v>747</v>
      </c>
      <c r="AG1842" s="0" t="s">
        <v>88</v>
      </c>
      <c r="AH1842" s="0" t="s">
        <v>89</v>
      </c>
      <c r="AI1842" s="0" t="s">
        <v>90</v>
      </c>
      <c r="AJ1842" s="0" t="s">
        <v>90</v>
      </c>
      <c r="AK1842" s="0" t="str">
        <f aca="false">IF(AND($CF1842&lt;&gt;"",IFERROR(INDEX(subsample_country_map!$B:$B,MATCH($CF1842,subsample_country_map!$A:$A,0)),"")&lt;&gt;""),INDEX(subsample_country_map!$B:$B,MATCH($CF1842,subsample_country_map!$A:$A,0)),INDEX(lookup!$AA:$AA,MATCH($A1842,lookup!$A:$A,0)))</f>
        <v>99_NCE</v>
      </c>
      <c r="AL1842" s="0" t="str">
        <f aca="false">IF(AND($CF1842&lt;&gt;"",IFERROR(INDEX(subsample_country_map!$C:$C,MATCH($CF1842,subsample_country_map!$A:$A,0)),"")&lt;&gt;""),INDEX(subsample_country_map!$C:$C,MATCH($CF1842,subsample_country_map!$A:$A,0)),INDEX(lookup!$AB:$AB,MATCH($A1842,lookup!$A:$A,0)))</f>
        <v>99_NCE</v>
      </c>
      <c r="AM1842" s="0" t="str">
        <f aca="false">IF(AND($CF1842&lt;&gt;"",IFERROR(INDEX(subsample_country_map!$D:$D,MATCH($CF1842,subsample_country_map!$A:$A,0)),"")&lt;&gt;""),INDEX(subsample_country_map!$D:$D,MATCH($CF1842,subsample_country_map!$A:$A,0)),INDEX(lookup!$AC:$AC,MATCH($A1842,lookup!$A:$A,0)))</f>
        <v>99_NCE</v>
      </c>
      <c r="AN1842" s="0" t="str">
        <f aca="false">IF(AND($CF1842&lt;&gt;"",IFERROR(INDEX(subsample_country_map!$E:$E,MATCH($CF1842,subsample_country_map!$A:$A,0)),"")&lt;&gt;""),INDEX(subsample_country_map!$E:$E,MATCH($CF1842,subsample_country_map!$A:$A,0)),INDEX(lookup!$AD:$AD,MATCH($A1842,lookup!$A:$A,0)))</f>
        <v>99_NCE</v>
      </c>
      <c r="AO1842" s="0" t="str">
        <f aca="false">INDEX(lookup!$Y:$Y,MATCH($A1842,lookup!$A:$A,0))</f>
        <v>0_published</v>
      </c>
      <c r="AP1842" s="0" t="str">
        <f aca="false">INDEX(lookup!$Z:$Z,MATCH($A1842,lookup!$A:$A,0))</f>
        <v>1_VHB high</v>
      </c>
      <c r="AQ1842" s="0" t="str">
        <f aca="false">INDEX(lookup!$W:$W,MATCH($A1842,lookup!$A:$A,0))</f>
        <v>1_fin/acc/econ</v>
      </c>
      <c r="AS1842" s="0" t="s">
        <v>91</v>
      </c>
      <c r="AT1842" s="0" t="s">
        <v>397</v>
      </c>
      <c r="AU1842" s="0" t="s">
        <v>93</v>
      </c>
      <c r="AV1842" s="0" t="s">
        <v>993</v>
      </c>
      <c r="AW1842" s="0" t="s">
        <v>4748</v>
      </c>
      <c r="BA1842" s="0" t="n">
        <v>356</v>
      </c>
      <c r="BB1842" s="0" t="s">
        <v>96</v>
      </c>
      <c r="BC1842" s="0" t="s">
        <v>358</v>
      </c>
      <c r="BD1842" s="0" t="s">
        <v>142</v>
      </c>
      <c r="BE1842" s="0" t="s">
        <v>98</v>
      </c>
      <c r="BI1842" s="0" t="s">
        <v>1180</v>
      </c>
      <c r="BJ1842" s="0" t="s">
        <v>4149</v>
      </c>
      <c r="BK1842" s="0" t="s">
        <v>2557</v>
      </c>
      <c r="BL1842" s="0" t="s">
        <v>6406</v>
      </c>
      <c r="BM1842" s="0" t="s">
        <v>6322</v>
      </c>
      <c r="BN1842" s="0" t="s">
        <v>6262</v>
      </c>
      <c r="BO1842" s="0" t="s">
        <v>105</v>
      </c>
      <c r="BP1842" s="0" t="s">
        <v>6258</v>
      </c>
      <c r="BQ1842" s="0" t="s">
        <v>127</v>
      </c>
      <c r="BT1842" s="0" t="n">
        <v>0</v>
      </c>
      <c r="BU1842" s="0" t="s">
        <v>6263</v>
      </c>
      <c r="BW1842" s="0" t="n">
        <v>2015</v>
      </c>
      <c r="BX1842" s="0" t="n">
        <v>2020</v>
      </c>
      <c r="BY1842" s="0" t="s">
        <v>6264</v>
      </c>
      <c r="BZ1842" s="0" t="n">
        <v>2017.5</v>
      </c>
      <c r="CA1842" s="0" t="n">
        <v>0.833333333333333</v>
      </c>
      <c r="CB1842" s="0" t="n">
        <v>1</v>
      </c>
      <c r="CC1842" s="0" t="n">
        <v>1</v>
      </c>
      <c r="CD1842" s="0" t="n">
        <v>0.0302810258523333</v>
      </c>
      <c r="CE1842" s="0" t="n">
        <v>1</v>
      </c>
    </row>
    <row r="1843" customFormat="false" ht="15" hidden="false" customHeight="false" outlineLevel="0" collapsed="false">
      <c r="A1843" s="0" t="s">
        <v>6258</v>
      </c>
      <c r="B1843" s="0" t="n">
        <v>3148</v>
      </c>
      <c r="C1843" s="0" t="n">
        <v>0.084496566736597</v>
      </c>
      <c r="D1843" s="0" t="n">
        <v>356</v>
      </c>
      <c r="E1843" s="0" t="n">
        <f aca="false">IF(ISNUMBER($BA1843),$BA1843,IF(AND(ISNUMBER($D1843),ISNUMBER($BW1843),ISNUMBER($BX1843)),$D1843*($BX1843-$BW1843+1),""))</f>
        <v>356</v>
      </c>
      <c r="H1843" s="0" t="s">
        <v>118</v>
      </c>
      <c r="I1843" s="0" t="s">
        <v>344</v>
      </c>
      <c r="J1843" s="0" t="n">
        <f aca="false">IF($BW1843&lt;&gt;"",$BW1843,"")</f>
        <v>2015</v>
      </c>
      <c r="K1843" s="0" t="n">
        <f aca="false">IF($BX1843&lt;&gt;"",$BX1843,"")</f>
        <v>2020</v>
      </c>
      <c r="L1843" s="0" t="n">
        <f aca="false">IF(AND(ISNUMBER($BW1843),ISNUMBER($BX1843)),($BW1843+$BX1843)/2,"")</f>
        <v>2017.5</v>
      </c>
      <c r="M1843" s="0" t="n">
        <f aca="false">IF($L1843&lt;&gt;"",$L1843,"")</f>
        <v>2017.5</v>
      </c>
      <c r="N1843" s="0" t="n">
        <f aca="false">IF(AND(ISNUMBER($BW1843),ISNUMBER($BX1843)),MIN(1,MAX(0,($BX1843-2016+1)/($BX1843-$BW1843+1))),"")</f>
        <v>0.833333333333333</v>
      </c>
      <c r="O1843" s="0" t="n">
        <f aca="false">IF(AND(ISNUMBER($BW1843),ISNUMBER($BX1843)),MIN(1,MAX(0,($BX1843-2017+1)/($BX1843-$BW1843+1))),"")</f>
        <v>0.666666666666667</v>
      </c>
      <c r="P1843" s="0" t="n">
        <f aca="false">IF(AND(ISNUMBER($BW1843),ISNUMBER($BX1843)),MIN(1,MAX(0,($BX1843-2018+1)/($BX1843-$BW1843+1))),"")</f>
        <v>0.5</v>
      </c>
      <c r="Q1843" s="0" t="n">
        <f aca="false">IF(AND(ISNUMBER($BW1843),ISNUMBER($BX1843)),MIN(1,MAX(0,($BX1843-2019+1)/($BX1843-$BW1843+1))),"")</f>
        <v>0.333333333333333</v>
      </c>
      <c r="R1843" s="0" t="n">
        <f aca="false">IF(AND(ISNUMBER($BW1843),ISNUMBER($BX1843)),MIN(1,MAX(0,($BX1843-2016+1)/($BX1843-$BW1843+1))),"")</f>
        <v>0.833333333333333</v>
      </c>
      <c r="S1843" s="0" t="n">
        <f aca="false">IF($L1843&lt;&gt;"",IF($L1843&gt;=2015.5,1,0),"")</f>
        <v>1</v>
      </c>
      <c r="T1843" s="0" t="n">
        <f aca="false">IF($L1843&lt;&gt;"",IF($L1843&gt;=2016,1,0),"")</f>
        <v>1</v>
      </c>
      <c r="U1843" s="0" t="n">
        <f aca="false">IF(ISNUMBER($BX1843),IF($BX1843&gt;=2016,1,0),"")</f>
        <v>1</v>
      </c>
      <c r="V1843" s="0" t="n">
        <f aca="false">IF(ISNUMBER($BW1843),IF($BW1843&gt;=2016,1,0),"")</f>
        <v>0</v>
      </c>
      <c r="W1843" s="0" t="str">
        <f aca="false">IF(AND(ISNUMBER($BW1843),ISNUMBER($BX1843)),IF($BW1843&gt;=2016,"post-only",IF($BX1843&lt;2016,"pre-only","mixed")),"")</f>
        <v>mixed</v>
      </c>
      <c r="X1843" s="0" t="n">
        <f aca="false">IF(AND(ISNUMBER($BW1843),ISNUMBER($BX1843)),MIN(1,MAX(0,($BX1843-2017+1)/($BX1843-$BW1843+1))),"")</f>
        <v>0.666666666666667</v>
      </c>
      <c r="Y1843" s="0" t="n">
        <f aca="false">IF(AND(ISNUMBER($BW1843),ISNUMBER($BX1843)),MIN(1,MAX(0,($BX1843-2018+1)/($BX1843-$BW1843+1))),"")</f>
        <v>0.5</v>
      </c>
      <c r="Z1843" s="0" t="n">
        <f aca="false">IF(AND(ISNUMBER($BW1843),ISNUMBER($BX1843)),MIN(1,MAX(0,($BX1843-2019+1)/($BX1843-$BW1843+1))),"")</f>
        <v>0.333333333333333</v>
      </c>
      <c r="AA1843" s="0" t="n">
        <f aca="false">IF(ISNUMBER($BX1843),IF($BX1843&gt;=2017,1,0),"")</f>
        <v>1</v>
      </c>
      <c r="AB1843" s="0" t="n">
        <f aca="false">IF(ISNUMBER($BX1843),IF($BX1843&gt;=2018,1,0),"")</f>
        <v>1</v>
      </c>
      <c r="AC1843" s="0" t="n">
        <f aca="false">IF(ISNUMBER($BX1843),IF($BX1843&gt;=2019,1,0),"")</f>
        <v>1</v>
      </c>
      <c r="AD1843" s="0" t="n">
        <f aca="false">IF($L1843&lt;&gt;"",IF($L1843&gt;2013,1,0),"")</f>
        <v>1</v>
      </c>
      <c r="AE1843" s="0" t="n">
        <f aca="false">IF($L1843&lt;&gt;"",1+IF($L1843&gt;2011,1,0)+IF($L1843&gt;2014,1,0),"")</f>
        <v>3</v>
      </c>
      <c r="AF1843" s="0" t="s">
        <v>747</v>
      </c>
      <c r="AG1843" s="0" t="s">
        <v>88</v>
      </c>
      <c r="AH1843" s="0" t="s">
        <v>89</v>
      </c>
      <c r="AI1843" s="0" t="s">
        <v>90</v>
      </c>
      <c r="AJ1843" s="0" t="s">
        <v>90</v>
      </c>
      <c r="AK1843" s="0" t="str">
        <f aca="false">IF(AND($CF1843&lt;&gt;"",IFERROR(INDEX(subsample_country_map!$B:$B,MATCH($CF1843,subsample_country_map!$A:$A,0)),"")&lt;&gt;""),INDEX(subsample_country_map!$B:$B,MATCH($CF1843,subsample_country_map!$A:$A,0)),INDEX(lookup!$AA:$AA,MATCH($A1843,lookup!$A:$A,0)))</f>
        <v>99_NCE</v>
      </c>
      <c r="AL1843" s="0" t="str">
        <f aca="false">IF(AND($CF1843&lt;&gt;"",IFERROR(INDEX(subsample_country_map!$C:$C,MATCH($CF1843,subsample_country_map!$A:$A,0)),"")&lt;&gt;""),INDEX(subsample_country_map!$C:$C,MATCH($CF1843,subsample_country_map!$A:$A,0)),INDEX(lookup!$AB:$AB,MATCH($A1843,lookup!$A:$A,0)))</f>
        <v>99_NCE</v>
      </c>
      <c r="AM1843" s="0" t="str">
        <f aca="false">IF(AND($CF1843&lt;&gt;"",IFERROR(INDEX(subsample_country_map!$D:$D,MATCH($CF1843,subsample_country_map!$A:$A,0)),"")&lt;&gt;""),INDEX(subsample_country_map!$D:$D,MATCH($CF1843,subsample_country_map!$A:$A,0)),INDEX(lookup!$AC:$AC,MATCH($A1843,lookup!$A:$A,0)))</f>
        <v>99_NCE</v>
      </c>
      <c r="AN1843" s="0" t="str">
        <f aca="false">IF(AND($CF1843&lt;&gt;"",IFERROR(INDEX(subsample_country_map!$E:$E,MATCH($CF1843,subsample_country_map!$A:$A,0)),"")&lt;&gt;""),INDEX(subsample_country_map!$E:$E,MATCH($CF1843,subsample_country_map!$A:$A,0)),INDEX(lookup!$AD:$AD,MATCH($A1843,lookup!$A:$A,0)))</f>
        <v>99_NCE</v>
      </c>
      <c r="AO1843" s="0" t="str">
        <f aca="false">INDEX(lookup!$Y:$Y,MATCH($A1843,lookup!$A:$A,0))</f>
        <v>0_published</v>
      </c>
      <c r="AP1843" s="0" t="str">
        <f aca="false">INDEX(lookup!$Z:$Z,MATCH($A1843,lookup!$A:$A,0))</f>
        <v>1_VHB high</v>
      </c>
      <c r="AQ1843" s="0" t="str">
        <f aca="false">INDEX(lookup!$W:$W,MATCH($A1843,lookup!$A:$A,0))</f>
        <v>1_fin/acc/econ</v>
      </c>
      <c r="AS1843" s="0" t="s">
        <v>91</v>
      </c>
      <c r="AT1843" s="0" t="s">
        <v>397</v>
      </c>
      <c r="AU1843" s="0" t="s">
        <v>93</v>
      </c>
      <c r="AV1843" s="0" t="s">
        <v>108</v>
      </c>
      <c r="AW1843" s="0" t="s">
        <v>6295</v>
      </c>
      <c r="BA1843" s="0" t="n">
        <v>356</v>
      </c>
      <c r="BB1843" s="0" t="s">
        <v>96</v>
      </c>
      <c r="BC1843" s="0" t="s">
        <v>358</v>
      </c>
      <c r="BD1843" s="0" t="s">
        <v>142</v>
      </c>
      <c r="BE1843" s="0" t="s">
        <v>98</v>
      </c>
      <c r="BI1843" s="0" t="s">
        <v>1180</v>
      </c>
      <c r="BJ1843" s="0" t="s">
        <v>4149</v>
      </c>
      <c r="BK1843" s="0" t="s">
        <v>2557</v>
      </c>
      <c r="BL1843" s="0" t="s">
        <v>6407</v>
      </c>
      <c r="BM1843" s="0" t="s">
        <v>6408</v>
      </c>
      <c r="BN1843" s="0" t="s">
        <v>6262</v>
      </c>
      <c r="BO1843" s="0" t="s">
        <v>105</v>
      </c>
      <c r="BP1843" s="0" t="s">
        <v>6258</v>
      </c>
      <c r="BQ1843" s="0" t="s">
        <v>127</v>
      </c>
      <c r="BT1843" s="0" t="n">
        <v>0</v>
      </c>
      <c r="BU1843" s="0" t="s">
        <v>6263</v>
      </c>
      <c r="BW1843" s="0" t="n">
        <v>2015</v>
      </c>
      <c r="BX1843" s="0" t="n">
        <v>2020</v>
      </c>
      <c r="BY1843" s="0" t="s">
        <v>6264</v>
      </c>
      <c r="BZ1843" s="0" t="n">
        <v>2017.5</v>
      </c>
      <c r="CA1843" s="0" t="n">
        <v>0.833333333333333</v>
      </c>
      <c r="CB1843" s="0" t="n">
        <v>1</v>
      </c>
      <c r="CC1843" s="0" t="n">
        <v>1</v>
      </c>
      <c r="CD1843" s="0" t="n">
        <v>0.0846985251231328</v>
      </c>
      <c r="CE1843" s="0" t="n">
        <v>1</v>
      </c>
    </row>
    <row r="1844" customFormat="false" ht="15" hidden="false" customHeight="false" outlineLevel="0" collapsed="false">
      <c r="A1844" s="0" t="s">
        <v>6258</v>
      </c>
      <c r="B1844" s="0" t="n">
        <v>3149</v>
      </c>
      <c r="C1844" s="0" t="n">
        <v>0.0704907376850241</v>
      </c>
      <c r="D1844" s="0" t="n">
        <v>356</v>
      </c>
      <c r="E1844" s="0" t="n">
        <f aca="false">IF(ISNUMBER($BA1844),$BA1844,IF(AND(ISNUMBER($D1844),ISNUMBER($BW1844),ISNUMBER($BX1844)),$D1844*($BX1844-$BW1844+1),""))</f>
        <v>356</v>
      </c>
      <c r="H1844" s="0" t="s">
        <v>118</v>
      </c>
      <c r="I1844" s="0" t="s">
        <v>344</v>
      </c>
      <c r="J1844" s="0" t="n">
        <f aca="false">IF($BW1844&lt;&gt;"",$BW1844,"")</f>
        <v>2015</v>
      </c>
      <c r="K1844" s="0" t="n">
        <f aca="false">IF($BX1844&lt;&gt;"",$BX1844,"")</f>
        <v>2020</v>
      </c>
      <c r="L1844" s="0" t="n">
        <f aca="false">IF(AND(ISNUMBER($BW1844),ISNUMBER($BX1844)),($BW1844+$BX1844)/2,"")</f>
        <v>2017.5</v>
      </c>
      <c r="M1844" s="0" t="n">
        <f aca="false">IF($L1844&lt;&gt;"",$L1844,"")</f>
        <v>2017.5</v>
      </c>
      <c r="N1844" s="0" t="n">
        <f aca="false">IF(AND(ISNUMBER($BW1844),ISNUMBER($BX1844)),MIN(1,MAX(0,($BX1844-2016+1)/($BX1844-$BW1844+1))),"")</f>
        <v>0.833333333333333</v>
      </c>
      <c r="O1844" s="0" t="n">
        <f aca="false">IF(AND(ISNUMBER($BW1844),ISNUMBER($BX1844)),MIN(1,MAX(0,($BX1844-2017+1)/($BX1844-$BW1844+1))),"")</f>
        <v>0.666666666666667</v>
      </c>
      <c r="P1844" s="0" t="n">
        <f aca="false">IF(AND(ISNUMBER($BW1844),ISNUMBER($BX1844)),MIN(1,MAX(0,($BX1844-2018+1)/($BX1844-$BW1844+1))),"")</f>
        <v>0.5</v>
      </c>
      <c r="Q1844" s="0" t="n">
        <f aca="false">IF(AND(ISNUMBER($BW1844),ISNUMBER($BX1844)),MIN(1,MAX(0,($BX1844-2019+1)/($BX1844-$BW1844+1))),"")</f>
        <v>0.333333333333333</v>
      </c>
      <c r="R1844" s="0" t="n">
        <f aca="false">IF(AND(ISNUMBER($BW1844),ISNUMBER($BX1844)),MIN(1,MAX(0,($BX1844-2016+1)/($BX1844-$BW1844+1))),"")</f>
        <v>0.833333333333333</v>
      </c>
      <c r="S1844" s="0" t="n">
        <f aca="false">IF($L1844&lt;&gt;"",IF($L1844&gt;=2015.5,1,0),"")</f>
        <v>1</v>
      </c>
      <c r="T1844" s="0" t="n">
        <f aca="false">IF($L1844&lt;&gt;"",IF($L1844&gt;=2016,1,0),"")</f>
        <v>1</v>
      </c>
      <c r="U1844" s="0" t="n">
        <f aca="false">IF(ISNUMBER($BX1844),IF($BX1844&gt;=2016,1,0),"")</f>
        <v>1</v>
      </c>
      <c r="V1844" s="0" t="n">
        <f aca="false">IF(ISNUMBER($BW1844),IF($BW1844&gt;=2016,1,0),"")</f>
        <v>0</v>
      </c>
      <c r="W1844" s="0" t="str">
        <f aca="false">IF(AND(ISNUMBER($BW1844),ISNUMBER($BX1844)),IF($BW1844&gt;=2016,"post-only",IF($BX1844&lt;2016,"pre-only","mixed")),"")</f>
        <v>mixed</v>
      </c>
      <c r="X1844" s="0" t="n">
        <f aca="false">IF(AND(ISNUMBER($BW1844),ISNUMBER($BX1844)),MIN(1,MAX(0,($BX1844-2017+1)/($BX1844-$BW1844+1))),"")</f>
        <v>0.666666666666667</v>
      </c>
      <c r="Y1844" s="0" t="n">
        <f aca="false">IF(AND(ISNUMBER($BW1844),ISNUMBER($BX1844)),MIN(1,MAX(0,($BX1844-2018+1)/($BX1844-$BW1844+1))),"")</f>
        <v>0.5</v>
      </c>
      <c r="Z1844" s="0" t="n">
        <f aca="false">IF(AND(ISNUMBER($BW1844),ISNUMBER($BX1844)),MIN(1,MAX(0,($BX1844-2019+1)/($BX1844-$BW1844+1))),"")</f>
        <v>0.333333333333333</v>
      </c>
      <c r="AA1844" s="0" t="n">
        <f aca="false">IF(ISNUMBER($BX1844),IF($BX1844&gt;=2017,1,0),"")</f>
        <v>1</v>
      </c>
      <c r="AB1844" s="0" t="n">
        <f aca="false">IF(ISNUMBER($BX1844),IF($BX1844&gt;=2018,1,0),"")</f>
        <v>1</v>
      </c>
      <c r="AC1844" s="0" t="n">
        <f aca="false">IF(ISNUMBER($BX1844),IF($BX1844&gt;=2019,1,0),"")</f>
        <v>1</v>
      </c>
      <c r="AD1844" s="0" t="n">
        <f aca="false">IF($L1844&lt;&gt;"",IF($L1844&gt;2013,1,0),"")</f>
        <v>1</v>
      </c>
      <c r="AE1844" s="0" t="n">
        <f aca="false">IF($L1844&lt;&gt;"",1+IF($L1844&gt;2011,1,0)+IF($L1844&gt;2014,1,0),"")</f>
        <v>3</v>
      </c>
      <c r="AF1844" s="0" t="s">
        <v>747</v>
      </c>
      <c r="AG1844" s="0" t="s">
        <v>88</v>
      </c>
      <c r="AH1844" s="0" t="s">
        <v>89</v>
      </c>
      <c r="AI1844" s="0" t="s">
        <v>90</v>
      </c>
      <c r="AJ1844" s="0" t="s">
        <v>90</v>
      </c>
      <c r="AK1844" s="0" t="str">
        <f aca="false">IF(AND($CF1844&lt;&gt;"",IFERROR(INDEX(subsample_country_map!$B:$B,MATCH($CF1844,subsample_country_map!$A:$A,0)),"")&lt;&gt;""),INDEX(subsample_country_map!$B:$B,MATCH($CF1844,subsample_country_map!$A:$A,0)),INDEX(lookup!$AA:$AA,MATCH($A1844,lookup!$A:$A,0)))</f>
        <v>99_NCE</v>
      </c>
      <c r="AL1844" s="0" t="str">
        <f aca="false">IF(AND($CF1844&lt;&gt;"",IFERROR(INDEX(subsample_country_map!$C:$C,MATCH($CF1844,subsample_country_map!$A:$A,0)),"")&lt;&gt;""),INDEX(subsample_country_map!$C:$C,MATCH($CF1844,subsample_country_map!$A:$A,0)),INDEX(lookup!$AB:$AB,MATCH($A1844,lookup!$A:$A,0)))</f>
        <v>99_NCE</v>
      </c>
      <c r="AM1844" s="0" t="str">
        <f aca="false">IF(AND($CF1844&lt;&gt;"",IFERROR(INDEX(subsample_country_map!$D:$D,MATCH($CF1844,subsample_country_map!$A:$A,0)),"")&lt;&gt;""),INDEX(subsample_country_map!$D:$D,MATCH($CF1844,subsample_country_map!$A:$A,0)),INDEX(lookup!$AC:$AC,MATCH($A1844,lookup!$A:$A,0)))</f>
        <v>99_NCE</v>
      </c>
      <c r="AN1844" s="0" t="str">
        <f aca="false">IF(AND($CF1844&lt;&gt;"",IFERROR(INDEX(subsample_country_map!$E:$E,MATCH($CF1844,subsample_country_map!$A:$A,0)),"")&lt;&gt;""),INDEX(subsample_country_map!$E:$E,MATCH($CF1844,subsample_country_map!$A:$A,0)),INDEX(lookup!$AD:$AD,MATCH($A1844,lookup!$A:$A,0)))</f>
        <v>99_NCE</v>
      </c>
      <c r="AO1844" s="0" t="str">
        <f aca="false">INDEX(lookup!$Y:$Y,MATCH($A1844,lookup!$A:$A,0))</f>
        <v>0_published</v>
      </c>
      <c r="AP1844" s="0" t="str">
        <f aca="false">INDEX(lookup!$Z:$Z,MATCH($A1844,lookup!$A:$A,0))</f>
        <v>1_VHB high</v>
      </c>
      <c r="AQ1844" s="0" t="str">
        <f aca="false">INDEX(lookup!$W:$W,MATCH($A1844,lookup!$A:$A,0))</f>
        <v>1_fin/acc/econ</v>
      </c>
      <c r="AS1844" s="0" t="s">
        <v>91</v>
      </c>
      <c r="AT1844" s="0" t="s">
        <v>397</v>
      </c>
      <c r="AU1844" s="0" t="s">
        <v>93</v>
      </c>
      <c r="AV1844" s="0" t="s">
        <v>993</v>
      </c>
      <c r="AW1844" s="0" t="s">
        <v>947</v>
      </c>
      <c r="BA1844" s="0" t="n">
        <v>356</v>
      </c>
      <c r="BB1844" s="0" t="s">
        <v>96</v>
      </c>
      <c r="BC1844" s="0" t="s">
        <v>358</v>
      </c>
      <c r="BD1844" s="0" t="s">
        <v>142</v>
      </c>
      <c r="BE1844" s="0" t="s">
        <v>98</v>
      </c>
      <c r="BI1844" s="0" t="s">
        <v>1180</v>
      </c>
      <c r="BJ1844" s="0" t="s">
        <v>4149</v>
      </c>
      <c r="BK1844" s="0" t="s">
        <v>2557</v>
      </c>
      <c r="BL1844" s="0" t="s">
        <v>6409</v>
      </c>
      <c r="BM1844" s="0" t="s">
        <v>6410</v>
      </c>
      <c r="BN1844" s="0" t="s">
        <v>6262</v>
      </c>
      <c r="BO1844" s="0" t="s">
        <v>105</v>
      </c>
      <c r="BP1844" s="0" t="s">
        <v>6258</v>
      </c>
      <c r="BQ1844" s="0" t="s">
        <v>127</v>
      </c>
      <c r="BT1844" s="0" t="n">
        <v>0</v>
      </c>
      <c r="BU1844" s="0" t="s">
        <v>6263</v>
      </c>
      <c r="BW1844" s="0" t="n">
        <v>2015</v>
      </c>
      <c r="BX1844" s="0" t="n">
        <v>2020</v>
      </c>
      <c r="BY1844" s="0" t="s">
        <v>6264</v>
      </c>
      <c r="BZ1844" s="0" t="n">
        <v>2017.5</v>
      </c>
      <c r="CA1844" s="0" t="n">
        <v>0.833333333333333</v>
      </c>
      <c r="CB1844" s="0" t="n">
        <v>1</v>
      </c>
      <c r="CC1844" s="0" t="n">
        <v>1</v>
      </c>
      <c r="CD1844" s="0" t="n">
        <v>0.0706078418592776</v>
      </c>
      <c r="CE1844" s="0" t="n">
        <v>1</v>
      </c>
    </row>
    <row r="1845" customFormat="false" ht="15" hidden="false" customHeight="false" outlineLevel="0" collapsed="false">
      <c r="A1845" s="0" t="s">
        <v>6258</v>
      </c>
      <c r="B1845" s="0" t="n">
        <v>3150</v>
      </c>
      <c r="C1845" s="0" t="n">
        <v>-0.197435234023041</v>
      </c>
      <c r="D1845" s="0" t="n">
        <v>356</v>
      </c>
      <c r="E1845" s="0" t="n">
        <f aca="false">IF(ISNUMBER($BA1845),$BA1845,IF(AND(ISNUMBER($D1845),ISNUMBER($BW1845),ISNUMBER($BX1845)),$D1845*($BX1845-$BW1845+1),""))</f>
        <v>356</v>
      </c>
      <c r="H1845" s="0" t="s">
        <v>118</v>
      </c>
      <c r="I1845" s="0" t="s">
        <v>344</v>
      </c>
      <c r="J1845" s="0" t="n">
        <f aca="false">IF($BW1845&lt;&gt;"",$BW1845,"")</f>
        <v>2015</v>
      </c>
      <c r="K1845" s="0" t="n">
        <f aca="false">IF($BX1845&lt;&gt;"",$BX1845,"")</f>
        <v>2020</v>
      </c>
      <c r="L1845" s="0" t="n">
        <f aca="false">IF(AND(ISNUMBER($BW1845),ISNUMBER($BX1845)),($BW1845+$BX1845)/2,"")</f>
        <v>2017.5</v>
      </c>
      <c r="M1845" s="0" t="n">
        <f aca="false">IF($L1845&lt;&gt;"",$L1845,"")</f>
        <v>2017.5</v>
      </c>
      <c r="N1845" s="0" t="n">
        <f aca="false">IF(AND(ISNUMBER($BW1845),ISNUMBER($BX1845)),MIN(1,MAX(0,($BX1845-2016+1)/($BX1845-$BW1845+1))),"")</f>
        <v>0.833333333333333</v>
      </c>
      <c r="O1845" s="0" t="n">
        <f aca="false">IF(AND(ISNUMBER($BW1845),ISNUMBER($BX1845)),MIN(1,MAX(0,($BX1845-2017+1)/($BX1845-$BW1845+1))),"")</f>
        <v>0.666666666666667</v>
      </c>
      <c r="P1845" s="0" t="n">
        <f aca="false">IF(AND(ISNUMBER($BW1845),ISNUMBER($BX1845)),MIN(1,MAX(0,($BX1845-2018+1)/($BX1845-$BW1845+1))),"")</f>
        <v>0.5</v>
      </c>
      <c r="Q1845" s="0" t="n">
        <f aca="false">IF(AND(ISNUMBER($BW1845),ISNUMBER($BX1845)),MIN(1,MAX(0,($BX1845-2019+1)/($BX1845-$BW1845+1))),"")</f>
        <v>0.333333333333333</v>
      </c>
      <c r="R1845" s="0" t="n">
        <f aca="false">IF(AND(ISNUMBER($BW1845),ISNUMBER($BX1845)),MIN(1,MAX(0,($BX1845-2016+1)/($BX1845-$BW1845+1))),"")</f>
        <v>0.833333333333333</v>
      </c>
      <c r="S1845" s="0" t="n">
        <f aca="false">IF($L1845&lt;&gt;"",IF($L1845&gt;=2015.5,1,0),"")</f>
        <v>1</v>
      </c>
      <c r="T1845" s="0" t="n">
        <f aca="false">IF($L1845&lt;&gt;"",IF($L1845&gt;=2016,1,0),"")</f>
        <v>1</v>
      </c>
      <c r="U1845" s="0" t="n">
        <f aca="false">IF(ISNUMBER($BX1845),IF($BX1845&gt;=2016,1,0),"")</f>
        <v>1</v>
      </c>
      <c r="V1845" s="0" t="n">
        <f aca="false">IF(ISNUMBER($BW1845),IF($BW1845&gt;=2016,1,0),"")</f>
        <v>0</v>
      </c>
      <c r="W1845" s="0" t="str">
        <f aca="false">IF(AND(ISNUMBER($BW1845),ISNUMBER($BX1845)),IF($BW1845&gt;=2016,"post-only",IF($BX1845&lt;2016,"pre-only","mixed")),"")</f>
        <v>mixed</v>
      </c>
      <c r="X1845" s="0" t="n">
        <f aca="false">IF(AND(ISNUMBER($BW1845),ISNUMBER($BX1845)),MIN(1,MAX(0,($BX1845-2017+1)/($BX1845-$BW1845+1))),"")</f>
        <v>0.666666666666667</v>
      </c>
      <c r="Y1845" s="0" t="n">
        <f aca="false">IF(AND(ISNUMBER($BW1845),ISNUMBER($BX1845)),MIN(1,MAX(0,($BX1845-2018+1)/($BX1845-$BW1845+1))),"")</f>
        <v>0.5</v>
      </c>
      <c r="Z1845" s="0" t="n">
        <f aca="false">IF(AND(ISNUMBER($BW1845),ISNUMBER($BX1845)),MIN(1,MAX(0,($BX1845-2019+1)/($BX1845-$BW1845+1))),"")</f>
        <v>0.333333333333333</v>
      </c>
      <c r="AA1845" s="0" t="n">
        <f aca="false">IF(ISNUMBER($BX1845),IF($BX1845&gt;=2017,1,0),"")</f>
        <v>1</v>
      </c>
      <c r="AB1845" s="0" t="n">
        <f aca="false">IF(ISNUMBER($BX1845),IF($BX1845&gt;=2018,1,0),"")</f>
        <v>1</v>
      </c>
      <c r="AC1845" s="0" t="n">
        <f aca="false">IF(ISNUMBER($BX1845),IF($BX1845&gt;=2019,1,0),"")</f>
        <v>1</v>
      </c>
      <c r="AD1845" s="0" t="n">
        <f aca="false">IF($L1845&lt;&gt;"",IF($L1845&gt;2013,1,0),"")</f>
        <v>1</v>
      </c>
      <c r="AE1845" s="0" t="n">
        <f aca="false">IF($L1845&lt;&gt;"",1+IF($L1845&gt;2011,1,0)+IF($L1845&gt;2014,1,0),"")</f>
        <v>3</v>
      </c>
      <c r="AF1845" s="0" t="s">
        <v>747</v>
      </c>
      <c r="AG1845" s="0" t="s">
        <v>88</v>
      </c>
      <c r="AH1845" s="0" t="s">
        <v>89</v>
      </c>
      <c r="AI1845" s="0" t="s">
        <v>90</v>
      </c>
      <c r="AJ1845" s="0" t="s">
        <v>90</v>
      </c>
      <c r="AK1845" s="0" t="str">
        <f aca="false">IF(AND($CF1845&lt;&gt;"",IFERROR(INDEX(subsample_country_map!$B:$B,MATCH($CF1845,subsample_country_map!$A:$A,0)),"")&lt;&gt;""),INDEX(subsample_country_map!$B:$B,MATCH($CF1845,subsample_country_map!$A:$A,0)),INDEX(lookup!$AA:$AA,MATCH($A1845,lookup!$A:$A,0)))</f>
        <v>99_NCE</v>
      </c>
      <c r="AL1845" s="0" t="str">
        <f aca="false">IF(AND($CF1845&lt;&gt;"",IFERROR(INDEX(subsample_country_map!$C:$C,MATCH($CF1845,subsample_country_map!$A:$A,0)),"")&lt;&gt;""),INDEX(subsample_country_map!$C:$C,MATCH($CF1845,subsample_country_map!$A:$A,0)),INDEX(lookup!$AB:$AB,MATCH($A1845,lookup!$A:$A,0)))</f>
        <v>99_NCE</v>
      </c>
      <c r="AM1845" s="0" t="str">
        <f aca="false">IF(AND($CF1845&lt;&gt;"",IFERROR(INDEX(subsample_country_map!$D:$D,MATCH($CF1845,subsample_country_map!$A:$A,0)),"")&lt;&gt;""),INDEX(subsample_country_map!$D:$D,MATCH($CF1845,subsample_country_map!$A:$A,0)),INDEX(lookup!$AC:$AC,MATCH($A1845,lookup!$A:$A,0)))</f>
        <v>99_NCE</v>
      </c>
      <c r="AN1845" s="0" t="str">
        <f aca="false">IF(AND($CF1845&lt;&gt;"",IFERROR(INDEX(subsample_country_map!$E:$E,MATCH($CF1845,subsample_country_map!$A:$A,0)),"")&lt;&gt;""),INDEX(subsample_country_map!$E:$E,MATCH($CF1845,subsample_country_map!$A:$A,0)),INDEX(lookup!$AD:$AD,MATCH($A1845,lookup!$A:$A,0)))</f>
        <v>99_NCE</v>
      </c>
      <c r="AO1845" s="0" t="str">
        <f aca="false">INDEX(lookup!$Y:$Y,MATCH($A1845,lookup!$A:$A,0))</f>
        <v>0_published</v>
      </c>
      <c r="AP1845" s="0" t="str">
        <f aca="false">INDEX(lookup!$Z:$Z,MATCH($A1845,lookup!$A:$A,0))</f>
        <v>1_VHB high</v>
      </c>
      <c r="AQ1845" s="0" t="str">
        <f aca="false">INDEX(lookup!$W:$W,MATCH($A1845,lookup!$A:$A,0))</f>
        <v>1_fin/acc/econ</v>
      </c>
      <c r="AS1845" s="0" t="s">
        <v>91</v>
      </c>
      <c r="AT1845" s="0" t="s">
        <v>397</v>
      </c>
      <c r="AU1845" s="0" t="s">
        <v>93</v>
      </c>
      <c r="AV1845" s="0" t="s">
        <v>6285</v>
      </c>
      <c r="AW1845" s="0" t="s">
        <v>6295</v>
      </c>
      <c r="BA1845" s="0" t="n">
        <v>356</v>
      </c>
      <c r="BB1845" s="0" t="s">
        <v>96</v>
      </c>
      <c r="BC1845" s="0" t="s">
        <v>358</v>
      </c>
      <c r="BD1845" s="0" t="s">
        <v>142</v>
      </c>
      <c r="BE1845" s="0" t="s">
        <v>98</v>
      </c>
      <c r="BI1845" s="0" t="s">
        <v>1180</v>
      </c>
      <c r="BJ1845" s="0" t="s">
        <v>4149</v>
      </c>
      <c r="BK1845" s="0" t="s">
        <v>2557</v>
      </c>
      <c r="BL1845" s="0" t="s">
        <v>6411</v>
      </c>
      <c r="BM1845" s="0" t="s">
        <v>6412</v>
      </c>
      <c r="BN1845" s="0" t="s">
        <v>6262</v>
      </c>
      <c r="BO1845" s="0" t="s">
        <v>105</v>
      </c>
      <c r="BP1845" s="0" t="s">
        <v>6258</v>
      </c>
      <c r="BQ1845" s="0" t="s">
        <v>127</v>
      </c>
      <c r="BT1845" s="0" t="n">
        <v>0</v>
      </c>
      <c r="BU1845" s="0" t="s">
        <v>6263</v>
      </c>
      <c r="BW1845" s="0" t="n">
        <v>2015</v>
      </c>
      <c r="BX1845" s="0" t="n">
        <v>2020</v>
      </c>
      <c r="BY1845" s="0" t="s">
        <v>6264</v>
      </c>
      <c r="BZ1845" s="0" t="n">
        <v>2017.5</v>
      </c>
      <c r="CA1845" s="0" t="n">
        <v>0.833333333333333</v>
      </c>
      <c r="CB1845" s="0" t="n">
        <v>1</v>
      </c>
      <c r="CC1845" s="0" t="n">
        <v>1</v>
      </c>
      <c r="CD1845" s="0" t="n">
        <v>-0.200062343242203</v>
      </c>
      <c r="CE1845" s="0" t="n">
        <v>1</v>
      </c>
    </row>
    <row r="1846" customFormat="false" ht="15" hidden="false" customHeight="false" outlineLevel="0" collapsed="false">
      <c r="A1846" s="0" t="s">
        <v>6258</v>
      </c>
      <c r="B1846" s="0" t="n">
        <v>3151</v>
      </c>
      <c r="C1846" s="0" t="n">
        <v>0.0529256124024963</v>
      </c>
      <c r="D1846" s="0" t="n">
        <v>356</v>
      </c>
      <c r="E1846" s="0" t="n">
        <f aca="false">IF(ISNUMBER($BA1846),$BA1846,IF(AND(ISNUMBER($D1846),ISNUMBER($BW1846),ISNUMBER($BX1846)),$D1846*($BX1846-$BW1846+1),""))</f>
        <v>356</v>
      </c>
      <c r="H1846" s="0" t="s">
        <v>118</v>
      </c>
      <c r="I1846" s="0" t="s">
        <v>344</v>
      </c>
      <c r="J1846" s="0" t="n">
        <f aca="false">IF($BW1846&lt;&gt;"",$BW1846,"")</f>
        <v>2015</v>
      </c>
      <c r="K1846" s="0" t="n">
        <f aca="false">IF($BX1846&lt;&gt;"",$BX1846,"")</f>
        <v>2020</v>
      </c>
      <c r="L1846" s="0" t="n">
        <f aca="false">IF(AND(ISNUMBER($BW1846),ISNUMBER($BX1846)),($BW1846+$BX1846)/2,"")</f>
        <v>2017.5</v>
      </c>
      <c r="M1846" s="0" t="n">
        <f aca="false">IF($L1846&lt;&gt;"",$L1846,"")</f>
        <v>2017.5</v>
      </c>
      <c r="N1846" s="0" t="n">
        <f aca="false">IF(AND(ISNUMBER($BW1846),ISNUMBER($BX1846)),MIN(1,MAX(0,($BX1846-2016+1)/($BX1846-$BW1846+1))),"")</f>
        <v>0.833333333333333</v>
      </c>
      <c r="O1846" s="0" t="n">
        <f aca="false">IF(AND(ISNUMBER($BW1846),ISNUMBER($BX1846)),MIN(1,MAX(0,($BX1846-2017+1)/($BX1846-$BW1846+1))),"")</f>
        <v>0.666666666666667</v>
      </c>
      <c r="P1846" s="0" t="n">
        <f aca="false">IF(AND(ISNUMBER($BW1846),ISNUMBER($BX1846)),MIN(1,MAX(0,($BX1846-2018+1)/($BX1846-$BW1846+1))),"")</f>
        <v>0.5</v>
      </c>
      <c r="Q1846" s="0" t="n">
        <f aca="false">IF(AND(ISNUMBER($BW1846),ISNUMBER($BX1846)),MIN(1,MAX(0,($BX1846-2019+1)/($BX1846-$BW1846+1))),"")</f>
        <v>0.333333333333333</v>
      </c>
      <c r="R1846" s="0" t="n">
        <f aca="false">IF(AND(ISNUMBER($BW1846),ISNUMBER($BX1846)),MIN(1,MAX(0,($BX1846-2016+1)/($BX1846-$BW1846+1))),"")</f>
        <v>0.833333333333333</v>
      </c>
      <c r="S1846" s="0" t="n">
        <f aca="false">IF($L1846&lt;&gt;"",IF($L1846&gt;=2015.5,1,0),"")</f>
        <v>1</v>
      </c>
      <c r="T1846" s="0" t="n">
        <f aca="false">IF($L1846&lt;&gt;"",IF($L1846&gt;=2016,1,0),"")</f>
        <v>1</v>
      </c>
      <c r="U1846" s="0" t="n">
        <f aca="false">IF(ISNUMBER($BX1846),IF($BX1846&gt;=2016,1,0),"")</f>
        <v>1</v>
      </c>
      <c r="V1846" s="0" t="n">
        <f aca="false">IF(ISNUMBER($BW1846),IF($BW1846&gt;=2016,1,0),"")</f>
        <v>0</v>
      </c>
      <c r="W1846" s="0" t="str">
        <f aca="false">IF(AND(ISNUMBER($BW1846),ISNUMBER($BX1846)),IF($BW1846&gt;=2016,"post-only",IF($BX1846&lt;2016,"pre-only","mixed")),"")</f>
        <v>mixed</v>
      </c>
      <c r="X1846" s="0" t="n">
        <f aca="false">IF(AND(ISNUMBER($BW1846),ISNUMBER($BX1846)),MIN(1,MAX(0,($BX1846-2017+1)/($BX1846-$BW1846+1))),"")</f>
        <v>0.666666666666667</v>
      </c>
      <c r="Y1846" s="0" t="n">
        <f aca="false">IF(AND(ISNUMBER($BW1846),ISNUMBER($BX1846)),MIN(1,MAX(0,($BX1846-2018+1)/($BX1846-$BW1846+1))),"")</f>
        <v>0.5</v>
      </c>
      <c r="Z1846" s="0" t="n">
        <f aca="false">IF(AND(ISNUMBER($BW1846),ISNUMBER($BX1846)),MIN(1,MAX(0,($BX1846-2019+1)/($BX1846-$BW1846+1))),"")</f>
        <v>0.333333333333333</v>
      </c>
      <c r="AA1846" s="0" t="n">
        <f aca="false">IF(ISNUMBER($BX1846),IF($BX1846&gt;=2017,1,0),"")</f>
        <v>1</v>
      </c>
      <c r="AB1846" s="0" t="n">
        <f aca="false">IF(ISNUMBER($BX1846),IF($BX1846&gt;=2018,1,0),"")</f>
        <v>1</v>
      </c>
      <c r="AC1846" s="0" t="n">
        <f aca="false">IF(ISNUMBER($BX1846),IF($BX1846&gt;=2019,1,0),"")</f>
        <v>1</v>
      </c>
      <c r="AD1846" s="0" t="n">
        <f aca="false">IF($L1846&lt;&gt;"",IF($L1846&gt;2013,1,0),"")</f>
        <v>1</v>
      </c>
      <c r="AE1846" s="0" t="n">
        <f aca="false">IF($L1846&lt;&gt;"",1+IF($L1846&gt;2011,1,0)+IF($L1846&gt;2014,1,0),"")</f>
        <v>3</v>
      </c>
      <c r="AF1846" s="0" t="s">
        <v>747</v>
      </c>
      <c r="AG1846" s="0" t="s">
        <v>88</v>
      </c>
      <c r="AH1846" s="0" t="s">
        <v>89</v>
      </c>
      <c r="AI1846" s="0" t="s">
        <v>90</v>
      </c>
      <c r="AJ1846" s="0" t="s">
        <v>90</v>
      </c>
      <c r="AK1846" s="0" t="str">
        <f aca="false">IF(AND($CF1846&lt;&gt;"",IFERROR(INDEX(subsample_country_map!$B:$B,MATCH($CF1846,subsample_country_map!$A:$A,0)),"")&lt;&gt;""),INDEX(subsample_country_map!$B:$B,MATCH($CF1846,subsample_country_map!$A:$A,0)),INDEX(lookup!$AA:$AA,MATCH($A1846,lookup!$A:$A,0)))</f>
        <v>99_NCE</v>
      </c>
      <c r="AL1846" s="0" t="str">
        <f aca="false">IF(AND($CF1846&lt;&gt;"",IFERROR(INDEX(subsample_country_map!$C:$C,MATCH($CF1846,subsample_country_map!$A:$A,0)),"")&lt;&gt;""),INDEX(subsample_country_map!$C:$C,MATCH($CF1846,subsample_country_map!$A:$A,0)),INDEX(lookup!$AB:$AB,MATCH($A1846,lookup!$A:$A,0)))</f>
        <v>99_NCE</v>
      </c>
      <c r="AM1846" s="0" t="str">
        <f aca="false">IF(AND($CF1846&lt;&gt;"",IFERROR(INDEX(subsample_country_map!$D:$D,MATCH($CF1846,subsample_country_map!$A:$A,0)),"")&lt;&gt;""),INDEX(subsample_country_map!$D:$D,MATCH($CF1846,subsample_country_map!$A:$A,0)),INDEX(lookup!$AC:$AC,MATCH($A1846,lookup!$A:$A,0)))</f>
        <v>99_NCE</v>
      </c>
      <c r="AN1846" s="0" t="str">
        <f aca="false">IF(AND($CF1846&lt;&gt;"",IFERROR(INDEX(subsample_country_map!$E:$E,MATCH($CF1846,subsample_country_map!$A:$A,0)),"")&lt;&gt;""),INDEX(subsample_country_map!$E:$E,MATCH($CF1846,subsample_country_map!$A:$A,0)),INDEX(lookup!$AD:$AD,MATCH($A1846,lookup!$A:$A,0)))</f>
        <v>99_NCE</v>
      </c>
      <c r="AO1846" s="0" t="str">
        <f aca="false">INDEX(lookup!$Y:$Y,MATCH($A1846,lookup!$A:$A,0))</f>
        <v>0_published</v>
      </c>
      <c r="AP1846" s="0" t="str">
        <f aca="false">INDEX(lookup!$Z:$Z,MATCH($A1846,lookup!$A:$A,0))</f>
        <v>1_VHB high</v>
      </c>
      <c r="AQ1846" s="0" t="str">
        <f aca="false">INDEX(lookup!$W:$W,MATCH($A1846,lookup!$A:$A,0))</f>
        <v>1_fin/acc/econ</v>
      </c>
      <c r="AS1846" s="0" t="s">
        <v>91</v>
      </c>
      <c r="AT1846" s="0" t="s">
        <v>397</v>
      </c>
      <c r="AU1846" s="0" t="s">
        <v>93</v>
      </c>
      <c r="AV1846" s="0" t="s">
        <v>1448</v>
      </c>
      <c r="AW1846" s="0" t="s">
        <v>947</v>
      </c>
      <c r="BA1846" s="0" t="n">
        <v>356</v>
      </c>
      <c r="BB1846" s="0" t="s">
        <v>96</v>
      </c>
      <c r="BC1846" s="0" t="s">
        <v>358</v>
      </c>
      <c r="BD1846" s="0" t="s">
        <v>142</v>
      </c>
      <c r="BE1846" s="0" t="s">
        <v>98</v>
      </c>
      <c r="BI1846" s="0" t="s">
        <v>1180</v>
      </c>
      <c r="BJ1846" s="0" t="s">
        <v>4149</v>
      </c>
      <c r="BK1846" s="0" t="s">
        <v>2557</v>
      </c>
      <c r="BL1846" s="0" t="s">
        <v>6413</v>
      </c>
      <c r="BM1846" s="0" t="s">
        <v>6414</v>
      </c>
      <c r="BN1846" s="0" t="s">
        <v>6262</v>
      </c>
      <c r="BO1846" s="0" t="s">
        <v>105</v>
      </c>
      <c r="BP1846" s="0" t="s">
        <v>6258</v>
      </c>
      <c r="BQ1846" s="0" t="s">
        <v>127</v>
      </c>
      <c r="BT1846" s="0" t="n">
        <v>0</v>
      </c>
      <c r="BU1846" s="0" t="s">
        <v>6263</v>
      </c>
      <c r="BW1846" s="0" t="n">
        <v>2015</v>
      </c>
      <c r="BX1846" s="0" t="n">
        <v>2020</v>
      </c>
      <c r="BY1846" s="0" t="s">
        <v>6264</v>
      </c>
      <c r="BZ1846" s="0" t="n">
        <v>2017.5</v>
      </c>
      <c r="CA1846" s="0" t="n">
        <v>0.833333333333333</v>
      </c>
      <c r="CB1846" s="0" t="n">
        <v>1</v>
      </c>
      <c r="CC1846" s="0" t="n">
        <v>1</v>
      </c>
      <c r="CD1846" s="0" t="n">
        <v>0.0529751126278676</v>
      </c>
      <c r="CE1846" s="0" t="n">
        <v>1</v>
      </c>
    </row>
    <row r="1847" customFormat="false" ht="15" hidden="false" customHeight="false" outlineLevel="0" collapsed="false">
      <c r="A1847" s="0" t="s">
        <v>6258</v>
      </c>
      <c r="B1847" s="0" t="n">
        <v>3152</v>
      </c>
      <c r="C1847" s="0" t="n">
        <v>0.190764193295306</v>
      </c>
      <c r="D1847" s="0" t="n">
        <v>356</v>
      </c>
      <c r="E1847" s="0" t="n">
        <f aca="false">IF(ISNUMBER($BA1847),$BA1847,IF(AND(ISNUMBER($D1847),ISNUMBER($BW1847),ISNUMBER($BX1847)),$D1847*($BX1847-$BW1847+1),""))</f>
        <v>356</v>
      </c>
      <c r="H1847" s="0" t="s">
        <v>118</v>
      </c>
      <c r="I1847" s="0" t="s">
        <v>344</v>
      </c>
      <c r="J1847" s="0" t="n">
        <f aca="false">IF($BW1847&lt;&gt;"",$BW1847,"")</f>
        <v>2015</v>
      </c>
      <c r="K1847" s="0" t="n">
        <f aca="false">IF($BX1847&lt;&gt;"",$BX1847,"")</f>
        <v>2020</v>
      </c>
      <c r="L1847" s="0" t="n">
        <f aca="false">IF(AND(ISNUMBER($BW1847),ISNUMBER($BX1847)),($BW1847+$BX1847)/2,"")</f>
        <v>2017.5</v>
      </c>
      <c r="M1847" s="0" t="n">
        <f aca="false">IF($L1847&lt;&gt;"",$L1847,"")</f>
        <v>2017.5</v>
      </c>
      <c r="N1847" s="0" t="n">
        <f aca="false">IF(AND(ISNUMBER($BW1847),ISNUMBER($BX1847)),MIN(1,MAX(0,($BX1847-2016+1)/($BX1847-$BW1847+1))),"")</f>
        <v>0.833333333333333</v>
      </c>
      <c r="O1847" s="0" t="n">
        <f aca="false">IF(AND(ISNUMBER($BW1847),ISNUMBER($BX1847)),MIN(1,MAX(0,($BX1847-2017+1)/($BX1847-$BW1847+1))),"")</f>
        <v>0.666666666666667</v>
      </c>
      <c r="P1847" s="0" t="n">
        <f aca="false">IF(AND(ISNUMBER($BW1847),ISNUMBER($BX1847)),MIN(1,MAX(0,($BX1847-2018+1)/($BX1847-$BW1847+1))),"")</f>
        <v>0.5</v>
      </c>
      <c r="Q1847" s="0" t="n">
        <f aca="false">IF(AND(ISNUMBER($BW1847),ISNUMBER($BX1847)),MIN(1,MAX(0,($BX1847-2019+1)/($BX1847-$BW1847+1))),"")</f>
        <v>0.333333333333333</v>
      </c>
      <c r="R1847" s="0" t="n">
        <f aca="false">IF(AND(ISNUMBER($BW1847),ISNUMBER($BX1847)),MIN(1,MAX(0,($BX1847-2016+1)/($BX1847-$BW1847+1))),"")</f>
        <v>0.833333333333333</v>
      </c>
      <c r="S1847" s="0" t="n">
        <f aca="false">IF($L1847&lt;&gt;"",IF($L1847&gt;=2015.5,1,0),"")</f>
        <v>1</v>
      </c>
      <c r="T1847" s="0" t="n">
        <f aca="false">IF($L1847&lt;&gt;"",IF($L1847&gt;=2016,1,0),"")</f>
        <v>1</v>
      </c>
      <c r="U1847" s="0" t="n">
        <f aca="false">IF(ISNUMBER($BX1847),IF($BX1847&gt;=2016,1,0),"")</f>
        <v>1</v>
      </c>
      <c r="V1847" s="0" t="n">
        <f aca="false">IF(ISNUMBER($BW1847),IF($BW1847&gt;=2016,1,0),"")</f>
        <v>0</v>
      </c>
      <c r="W1847" s="0" t="str">
        <f aca="false">IF(AND(ISNUMBER($BW1847),ISNUMBER($BX1847)),IF($BW1847&gt;=2016,"post-only",IF($BX1847&lt;2016,"pre-only","mixed")),"")</f>
        <v>mixed</v>
      </c>
      <c r="X1847" s="0" t="n">
        <f aca="false">IF(AND(ISNUMBER($BW1847),ISNUMBER($BX1847)),MIN(1,MAX(0,($BX1847-2017+1)/($BX1847-$BW1847+1))),"")</f>
        <v>0.666666666666667</v>
      </c>
      <c r="Y1847" s="0" t="n">
        <f aca="false">IF(AND(ISNUMBER($BW1847),ISNUMBER($BX1847)),MIN(1,MAX(0,($BX1847-2018+1)/($BX1847-$BW1847+1))),"")</f>
        <v>0.5</v>
      </c>
      <c r="Z1847" s="0" t="n">
        <f aca="false">IF(AND(ISNUMBER($BW1847),ISNUMBER($BX1847)),MIN(1,MAX(0,($BX1847-2019+1)/($BX1847-$BW1847+1))),"")</f>
        <v>0.333333333333333</v>
      </c>
      <c r="AA1847" s="0" t="n">
        <f aca="false">IF(ISNUMBER($BX1847),IF($BX1847&gt;=2017,1,0),"")</f>
        <v>1</v>
      </c>
      <c r="AB1847" s="0" t="n">
        <f aca="false">IF(ISNUMBER($BX1847),IF($BX1847&gt;=2018,1,0),"")</f>
        <v>1</v>
      </c>
      <c r="AC1847" s="0" t="n">
        <f aca="false">IF(ISNUMBER($BX1847),IF($BX1847&gt;=2019,1,0),"")</f>
        <v>1</v>
      </c>
      <c r="AD1847" s="0" t="n">
        <f aca="false">IF($L1847&lt;&gt;"",IF($L1847&gt;2013,1,0),"")</f>
        <v>1</v>
      </c>
      <c r="AE1847" s="0" t="n">
        <f aca="false">IF($L1847&lt;&gt;"",1+IF($L1847&gt;2011,1,0)+IF($L1847&gt;2014,1,0),"")</f>
        <v>3</v>
      </c>
      <c r="AF1847" s="0" t="s">
        <v>747</v>
      </c>
      <c r="AG1847" s="0" t="s">
        <v>88</v>
      </c>
      <c r="AH1847" s="0" t="s">
        <v>89</v>
      </c>
      <c r="AI1847" s="0" t="s">
        <v>90</v>
      </c>
      <c r="AJ1847" s="0" t="s">
        <v>90</v>
      </c>
      <c r="AK1847" s="0" t="str">
        <f aca="false">IF(AND($CF1847&lt;&gt;"",IFERROR(INDEX(subsample_country_map!$B:$B,MATCH($CF1847,subsample_country_map!$A:$A,0)),"")&lt;&gt;""),INDEX(subsample_country_map!$B:$B,MATCH($CF1847,subsample_country_map!$A:$A,0)),INDEX(lookup!$AA:$AA,MATCH($A1847,lookup!$A:$A,0)))</f>
        <v>99_NCE</v>
      </c>
      <c r="AL1847" s="0" t="str">
        <f aca="false">IF(AND($CF1847&lt;&gt;"",IFERROR(INDEX(subsample_country_map!$C:$C,MATCH($CF1847,subsample_country_map!$A:$A,0)),"")&lt;&gt;""),INDEX(subsample_country_map!$C:$C,MATCH($CF1847,subsample_country_map!$A:$A,0)),INDEX(lookup!$AB:$AB,MATCH($A1847,lookup!$A:$A,0)))</f>
        <v>99_NCE</v>
      </c>
      <c r="AM1847" s="0" t="str">
        <f aca="false">IF(AND($CF1847&lt;&gt;"",IFERROR(INDEX(subsample_country_map!$D:$D,MATCH($CF1847,subsample_country_map!$A:$A,0)),"")&lt;&gt;""),INDEX(subsample_country_map!$D:$D,MATCH($CF1847,subsample_country_map!$A:$A,0)),INDEX(lookup!$AC:$AC,MATCH($A1847,lookup!$A:$A,0)))</f>
        <v>99_NCE</v>
      </c>
      <c r="AN1847" s="0" t="str">
        <f aca="false">IF(AND($CF1847&lt;&gt;"",IFERROR(INDEX(subsample_country_map!$E:$E,MATCH($CF1847,subsample_country_map!$A:$A,0)),"")&lt;&gt;""),INDEX(subsample_country_map!$E:$E,MATCH($CF1847,subsample_country_map!$A:$A,0)),INDEX(lookup!$AD:$AD,MATCH($A1847,lookup!$A:$A,0)))</f>
        <v>99_NCE</v>
      </c>
      <c r="AO1847" s="0" t="str">
        <f aca="false">INDEX(lookup!$Y:$Y,MATCH($A1847,lookup!$A:$A,0))</f>
        <v>0_published</v>
      </c>
      <c r="AP1847" s="0" t="str">
        <f aca="false">INDEX(lookup!$Z:$Z,MATCH($A1847,lookup!$A:$A,0))</f>
        <v>1_VHB high</v>
      </c>
      <c r="AQ1847" s="0" t="str">
        <f aca="false">INDEX(lookup!$W:$W,MATCH($A1847,lookup!$A:$A,0))</f>
        <v>1_fin/acc/econ</v>
      </c>
      <c r="AS1847" s="0" t="s">
        <v>91</v>
      </c>
      <c r="AT1847" s="0" t="s">
        <v>397</v>
      </c>
      <c r="AU1847" s="0" t="s">
        <v>93</v>
      </c>
      <c r="AV1847" s="0" t="s">
        <v>4361</v>
      </c>
      <c r="AW1847" s="0" t="s">
        <v>947</v>
      </c>
      <c r="BA1847" s="0" t="n">
        <v>356</v>
      </c>
      <c r="BB1847" s="0" t="s">
        <v>96</v>
      </c>
      <c r="BC1847" s="0" t="s">
        <v>358</v>
      </c>
      <c r="BD1847" s="0" t="s">
        <v>142</v>
      </c>
      <c r="BE1847" s="0" t="s">
        <v>98</v>
      </c>
      <c r="BI1847" s="0" t="s">
        <v>1180</v>
      </c>
      <c r="BJ1847" s="0" t="s">
        <v>4149</v>
      </c>
      <c r="BK1847" s="0" t="s">
        <v>2557</v>
      </c>
      <c r="BL1847" s="0" t="s">
        <v>6415</v>
      </c>
      <c r="BM1847" s="0" t="s">
        <v>6416</v>
      </c>
      <c r="BN1847" s="0" t="s">
        <v>6262</v>
      </c>
      <c r="BO1847" s="0" t="s">
        <v>105</v>
      </c>
      <c r="BP1847" s="0" t="s">
        <v>6258</v>
      </c>
      <c r="BQ1847" s="0" t="s">
        <v>127</v>
      </c>
      <c r="BT1847" s="0" t="n">
        <v>0</v>
      </c>
      <c r="BU1847" s="0" t="s">
        <v>6263</v>
      </c>
      <c r="BW1847" s="0" t="n">
        <v>2015</v>
      </c>
      <c r="BX1847" s="0" t="n">
        <v>2020</v>
      </c>
      <c r="BY1847" s="0" t="s">
        <v>6264</v>
      </c>
      <c r="BZ1847" s="0" t="n">
        <v>2017.5</v>
      </c>
      <c r="CA1847" s="0" t="n">
        <v>0.833333333333333</v>
      </c>
      <c r="CB1847" s="0" t="n">
        <v>1</v>
      </c>
      <c r="CC1847" s="0" t="n">
        <v>1</v>
      </c>
      <c r="CD1847" s="0" t="n">
        <v>0.19313010270519</v>
      </c>
      <c r="CE1847" s="0" t="n">
        <v>1</v>
      </c>
    </row>
    <row r="1848" customFormat="false" ht="15" hidden="false" customHeight="false" outlineLevel="0" collapsed="false">
      <c r="A1848" s="0" t="s">
        <v>6258</v>
      </c>
      <c r="B1848" s="0" t="n">
        <v>3153</v>
      </c>
      <c r="C1848" s="0" t="n">
        <v>0.0317838699648541</v>
      </c>
      <c r="D1848" s="0" t="n">
        <v>356</v>
      </c>
      <c r="E1848" s="0" t="n">
        <f aca="false">IF(ISNUMBER($BA1848),$BA1848,IF(AND(ISNUMBER($D1848),ISNUMBER($BW1848),ISNUMBER($BX1848)),$D1848*($BX1848-$BW1848+1),""))</f>
        <v>356</v>
      </c>
      <c r="H1848" s="0" t="s">
        <v>118</v>
      </c>
      <c r="I1848" s="0" t="s">
        <v>344</v>
      </c>
      <c r="J1848" s="0" t="n">
        <f aca="false">IF($BW1848&lt;&gt;"",$BW1848,"")</f>
        <v>2015</v>
      </c>
      <c r="K1848" s="0" t="n">
        <f aca="false">IF($BX1848&lt;&gt;"",$BX1848,"")</f>
        <v>2020</v>
      </c>
      <c r="L1848" s="0" t="n">
        <f aca="false">IF(AND(ISNUMBER($BW1848),ISNUMBER($BX1848)),($BW1848+$BX1848)/2,"")</f>
        <v>2017.5</v>
      </c>
      <c r="M1848" s="0" t="n">
        <f aca="false">IF($L1848&lt;&gt;"",$L1848,"")</f>
        <v>2017.5</v>
      </c>
      <c r="N1848" s="0" t="n">
        <f aca="false">IF(AND(ISNUMBER($BW1848),ISNUMBER($BX1848)),MIN(1,MAX(0,($BX1848-2016+1)/($BX1848-$BW1848+1))),"")</f>
        <v>0.833333333333333</v>
      </c>
      <c r="O1848" s="0" t="n">
        <f aca="false">IF(AND(ISNUMBER($BW1848),ISNUMBER($BX1848)),MIN(1,MAX(0,($BX1848-2017+1)/($BX1848-$BW1848+1))),"")</f>
        <v>0.666666666666667</v>
      </c>
      <c r="P1848" s="0" t="n">
        <f aca="false">IF(AND(ISNUMBER($BW1848),ISNUMBER($BX1848)),MIN(1,MAX(0,($BX1848-2018+1)/($BX1848-$BW1848+1))),"")</f>
        <v>0.5</v>
      </c>
      <c r="Q1848" s="0" t="n">
        <f aca="false">IF(AND(ISNUMBER($BW1848),ISNUMBER($BX1848)),MIN(1,MAX(0,($BX1848-2019+1)/($BX1848-$BW1848+1))),"")</f>
        <v>0.333333333333333</v>
      </c>
      <c r="R1848" s="0" t="n">
        <f aca="false">IF(AND(ISNUMBER($BW1848),ISNUMBER($BX1848)),MIN(1,MAX(0,($BX1848-2016+1)/($BX1848-$BW1848+1))),"")</f>
        <v>0.833333333333333</v>
      </c>
      <c r="S1848" s="0" t="n">
        <f aca="false">IF($L1848&lt;&gt;"",IF($L1848&gt;=2015.5,1,0),"")</f>
        <v>1</v>
      </c>
      <c r="T1848" s="0" t="n">
        <f aca="false">IF($L1848&lt;&gt;"",IF($L1848&gt;=2016,1,0),"")</f>
        <v>1</v>
      </c>
      <c r="U1848" s="0" t="n">
        <f aca="false">IF(ISNUMBER($BX1848),IF($BX1848&gt;=2016,1,0),"")</f>
        <v>1</v>
      </c>
      <c r="V1848" s="0" t="n">
        <f aca="false">IF(ISNUMBER($BW1848),IF($BW1848&gt;=2016,1,0),"")</f>
        <v>0</v>
      </c>
      <c r="W1848" s="0" t="str">
        <f aca="false">IF(AND(ISNUMBER($BW1848),ISNUMBER($BX1848)),IF($BW1848&gt;=2016,"post-only",IF($BX1848&lt;2016,"pre-only","mixed")),"")</f>
        <v>mixed</v>
      </c>
      <c r="X1848" s="0" t="n">
        <f aca="false">IF(AND(ISNUMBER($BW1848),ISNUMBER($BX1848)),MIN(1,MAX(0,($BX1848-2017+1)/($BX1848-$BW1848+1))),"")</f>
        <v>0.666666666666667</v>
      </c>
      <c r="Y1848" s="0" t="n">
        <f aca="false">IF(AND(ISNUMBER($BW1848),ISNUMBER($BX1848)),MIN(1,MAX(0,($BX1848-2018+1)/($BX1848-$BW1848+1))),"")</f>
        <v>0.5</v>
      </c>
      <c r="Z1848" s="0" t="n">
        <f aca="false">IF(AND(ISNUMBER($BW1848),ISNUMBER($BX1848)),MIN(1,MAX(0,($BX1848-2019+1)/($BX1848-$BW1848+1))),"")</f>
        <v>0.333333333333333</v>
      </c>
      <c r="AA1848" s="0" t="n">
        <f aca="false">IF(ISNUMBER($BX1848),IF($BX1848&gt;=2017,1,0),"")</f>
        <v>1</v>
      </c>
      <c r="AB1848" s="0" t="n">
        <f aca="false">IF(ISNUMBER($BX1848),IF($BX1848&gt;=2018,1,0),"")</f>
        <v>1</v>
      </c>
      <c r="AC1848" s="0" t="n">
        <f aca="false">IF(ISNUMBER($BX1848),IF($BX1848&gt;=2019,1,0),"")</f>
        <v>1</v>
      </c>
      <c r="AD1848" s="0" t="n">
        <f aca="false">IF($L1848&lt;&gt;"",IF($L1848&gt;2013,1,0),"")</f>
        <v>1</v>
      </c>
      <c r="AE1848" s="0" t="n">
        <f aca="false">IF($L1848&lt;&gt;"",1+IF($L1848&gt;2011,1,0)+IF($L1848&gt;2014,1,0),"")</f>
        <v>3</v>
      </c>
      <c r="AF1848" s="0" t="s">
        <v>747</v>
      </c>
      <c r="AG1848" s="0" t="s">
        <v>88</v>
      </c>
      <c r="AH1848" s="0" t="s">
        <v>89</v>
      </c>
      <c r="AI1848" s="0" t="s">
        <v>90</v>
      </c>
      <c r="AJ1848" s="0" t="s">
        <v>90</v>
      </c>
      <c r="AK1848" s="0" t="str">
        <f aca="false">IF(AND($CF1848&lt;&gt;"",IFERROR(INDEX(subsample_country_map!$B:$B,MATCH($CF1848,subsample_country_map!$A:$A,0)),"")&lt;&gt;""),INDEX(subsample_country_map!$B:$B,MATCH($CF1848,subsample_country_map!$A:$A,0)),INDEX(lookup!$AA:$AA,MATCH($A1848,lookup!$A:$A,0)))</f>
        <v>99_NCE</v>
      </c>
      <c r="AL1848" s="0" t="str">
        <f aca="false">IF(AND($CF1848&lt;&gt;"",IFERROR(INDEX(subsample_country_map!$C:$C,MATCH($CF1848,subsample_country_map!$A:$A,0)),"")&lt;&gt;""),INDEX(subsample_country_map!$C:$C,MATCH($CF1848,subsample_country_map!$A:$A,0)),INDEX(lookup!$AB:$AB,MATCH($A1848,lookup!$A:$A,0)))</f>
        <v>99_NCE</v>
      </c>
      <c r="AM1848" s="0" t="str">
        <f aca="false">IF(AND($CF1848&lt;&gt;"",IFERROR(INDEX(subsample_country_map!$D:$D,MATCH($CF1848,subsample_country_map!$A:$A,0)),"")&lt;&gt;""),INDEX(subsample_country_map!$D:$D,MATCH($CF1848,subsample_country_map!$A:$A,0)),INDEX(lookup!$AC:$AC,MATCH($A1848,lookup!$A:$A,0)))</f>
        <v>99_NCE</v>
      </c>
      <c r="AN1848" s="0" t="str">
        <f aca="false">IF(AND($CF1848&lt;&gt;"",IFERROR(INDEX(subsample_country_map!$E:$E,MATCH($CF1848,subsample_country_map!$A:$A,0)),"")&lt;&gt;""),INDEX(subsample_country_map!$E:$E,MATCH($CF1848,subsample_country_map!$A:$A,0)),INDEX(lookup!$AD:$AD,MATCH($A1848,lookup!$A:$A,0)))</f>
        <v>99_NCE</v>
      </c>
      <c r="AO1848" s="0" t="str">
        <f aca="false">INDEX(lookup!$Y:$Y,MATCH($A1848,lookup!$A:$A,0))</f>
        <v>0_published</v>
      </c>
      <c r="AP1848" s="0" t="str">
        <f aca="false">INDEX(lookup!$Z:$Z,MATCH($A1848,lookup!$A:$A,0))</f>
        <v>1_VHB high</v>
      </c>
      <c r="AQ1848" s="0" t="str">
        <f aca="false">INDEX(lookup!$W:$W,MATCH($A1848,lookup!$A:$A,0))</f>
        <v>1_fin/acc/econ</v>
      </c>
      <c r="AS1848" s="0" t="s">
        <v>91</v>
      </c>
      <c r="AT1848" s="0" t="s">
        <v>397</v>
      </c>
      <c r="AU1848" s="0" t="s">
        <v>93</v>
      </c>
      <c r="AV1848" s="0" t="s">
        <v>1448</v>
      </c>
      <c r="AW1848" s="0" t="s">
        <v>6295</v>
      </c>
      <c r="BA1848" s="0" t="n">
        <v>356</v>
      </c>
      <c r="BB1848" s="0" t="s">
        <v>96</v>
      </c>
      <c r="BC1848" s="0" t="s">
        <v>358</v>
      </c>
      <c r="BD1848" s="0" t="s">
        <v>142</v>
      </c>
      <c r="BE1848" s="0" t="s">
        <v>98</v>
      </c>
      <c r="BI1848" s="0" t="s">
        <v>1180</v>
      </c>
      <c r="BJ1848" s="0" t="s">
        <v>4149</v>
      </c>
      <c r="BK1848" s="0" t="s">
        <v>2557</v>
      </c>
      <c r="BL1848" s="0" t="s">
        <v>6417</v>
      </c>
      <c r="BM1848" s="0" t="s">
        <v>6418</v>
      </c>
      <c r="BN1848" s="0" t="s">
        <v>6262</v>
      </c>
      <c r="BO1848" s="0" t="s">
        <v>105</v>
      </c>
      <c r="BP1848" s="0" t="s">
        <v>6258</v>
      </c>
      <c r="BQ1848" s="0" t="s">
        <v>127</v>
      </c>
      <c r="BT1848" s="0" t="n">
        <v>0</v>
      </c>
      <c r="BU1848" s="0" t="s">
        <v>6263</v>
      </c>
      <c r="BW1848" s="0" t="n">
        <v>2015</v>
      </c>
      <c r="BX1848" s="0" t="n">
        <v>2020</v>
      </c>
      <c r="BY1848" s="0" t="s">
        <v>6264</v>
      </c>
      <c r="BZ1848" s="0" t="n">
        <v>2017.5</v>
      </c>
      <c r="CA1848" s="0" t="n">
        <v>0.833333333333333</v>
      </c>
      <c r="CB1848" s="0" t="n">
        <v>1</v>
      </c>
      <c r="CC1848" s="0" t="n">
        <v>1</v>
      </c>
      <c r="CD1848" s="0" t="n">
        <v>0.0317945792977728</v>
      </c>
      <c r="CE1848" s="0" t="n">
        <v>1</v>
      </c>
    </row>
    <row r="1849" customFormat="false" ht="15" hidden="false" customHeight="false" outlineLevel="0" collapsed="false">
      <c r="A1849" s="0" t="s">
        <v>6258</v>
      </c>
      <c r="B1849" s="0" t="n">
        <v>3154</v>
      </c>
      <c r="C1849" s="0" t="n">
        <v>0.0176638750136888</v>
      </c>
      <c r="D1849" s="0" t="n">
        <v>356</v>
      </c>
      <c r="E1849" s="0" t="n">
        <f aca="false">IF(ISNUMBER($BA1849),$BA1849,IF(AND(ISNUMBER($D1849),ISNUMBER($BW1849),ISNUMBER($BX1849)),$D1849*($BX1849-$BW1849+1),""))</f>
        <v>356</v>
      </c>
      <c r="H1849" s="0" t="s">
        <v>118</v>
      </c>
      <c r="I1849" s="0" t="s">
        <v>344</v>
      </c>
      <c r="J1849" s="0" t="n">
        <f aca="false">IF($BW1849&lt;&gt;"",$BW1849,"")</f>
        <v>2015</v>
      </c>
      <c r="K1849" s="0" t="n">
        <f aca="false">IF($BX1849&lt;&gt;"",$BX1849,"")</f>
        <v>2020</v>
      </c>
      <c r="L1849" s="0" t="n">
        <f aca="false">IF(AND(ISNUMBER($BW1849),ISNUMBER($BX1849)),($BW1849+$BX1849)/2,"")</f>
        <v>2017.5</v>
      </c>
      <c r="M1849" s="0" t="n">
        <f aca="false">IF($L1849&lt;&gt;"",$L1849,"")</f>
        <v>2017.5</v>
      </c>
      <c r="N1849" s="0" t="n">
        <f aca="false">IF(AND(ISNUMBER($BW1849),ISNUMBER($BX1849)),MIN(1,MAX(0,($BX1849-2016+1)/($BX1849-$BW1849+1))),"")</f>
        <v>0.833333333333333</v>
      </c>
      <c r="O1849" s="0" t="n">
        <f aca="false">IF(AND(ISNUMBER($BW1849),ISNUMBER($BX1849)),MIN(1,MAX(0,($BX1849-2017+1)/($BX1849-$BW1849+1))),"")</f>
        <v>0.666666666666667</v>
      </c>
      <c r="P1849" s="0" t="n">
        <f aca="false">IF(AND(ISNUMBER($BW1849),ISNUMBER($BX1849)),MIN(1,MAX(0,($BX1849-2018+1)/($BX1849-$BW1849+1))),"")</f>
        <v>0.5</v>
      </c>
      <c r="Q1849" s="0" t="n">
        <f aca="false">IF(AND(ISNUMBER($BW1849),ISNUMBER($BX1849)),MIN(1,MAX(0,($BX1849-2019+1)/($BX1849-$BW1849+1))),"")</f>
        <v>0.333333333333333</v>
      </c>
      <c r="R1849" s="0" t="n">
        <f aca="false">IF(AND(ISNUMBER($BW1849),ISNUMBER($BX1849)),MIN(1,MAX(0,($BX1849-2016+1)/($BX1849-$BW1849+1))),"")</f>
        <v>0.833333333333333</v>
      </c>
      <c r="S1849" s="0" t="n">
        <f aca="false">IF($L1849&lt;&gt;"",IF($L1849&gt;=2015.5,1,0),"")</f>
        <v>1</v>
      </c>
      <c r="T1849" s="0" t="n">
        <f aca="false">IF($L1849&lt;&gt;"",IF($L1849&gt;=2016,1,0),"")</f>
        <v>1</v>
      </c>
      <c r="U1849" s="0" t="n">
        <f aca="false">IF(ISNUMBER($BX1849),IF($BX1849&gt;=2016,1,0),"")</f>
        <v>1</v>
      </c>
      <c r="V1849" s="0" t="n">
        <f aca="false">IF(ISNUMBER($BW1849),IF($BW1849&gt;=2016,1,0),"")</f>
        <v>0</v>
      </c>
      <c r="W1849" s="0" t="str">
        <f aca="false">IF(AND(ISNUMBER($BW1849),ISNUMBER($BX1849)),IF($BW1849&gt;=2016,"post-only",IF($BX1849&lt;2016,"pre-only","mixed")),"")</f>
        <v>mixed</v>
      </c>
      <c r="X1849" s="0" t="n">
        <f aca="false">IF(AND(ISNUMBER($BW1849),ISNUMBER($BX1849)),MIN(1,MAX(0,($BX1849-2017+1)/($BX1849-$BW1849+1))),"")</f>
        <v>0.666666666666667</v>
      </c>
      <c r="Y1849" s="0" t="n">
        <f aca="false">IF(AND(ISNUMBER($BW1849),ISNUMBER($BX1849)),MIN(1,MAX(0,($BX1849-2018+1)/($BX1849-$BW1849+1))),"")</f>
        <v>0.5</v>
      </c>
      <c r="Z1849" s="0" t="n">
        <f aca="false">IF(AND(ISNUMBER($BW1849),ISNUMBER($BX1849)),MIN(1,MAX(0,($BX1849-2019+1)/($BX1849-$BW1849+1))),"")</f>
        <v>0.333333333333333</v>
      </c>
      <c r="AA1849" s="0" t="n">
        <f aca="false">IF(ISNUMBER($BX1849),IF($BX1849&gt;=2017,1,0),"")</f>
        <v>1</v>
      </c>
      <c r="AB1849" s="0" t="n">
        <f aca="false">IF(ISNUMBER($BX1849),IF($BX1849&gt;=2018,1,0),"")</f>
        <v>1</v>
      </c>
      <c r="AC1849" s="0" t="n">
        <f aca="false">IF(ISNUMBER($BX1849),IF($BX1849&gt;=2019,1,0),"")</f>
        <v>1</v>
      </c>
      <c r="AD1849" s="0" t="n">
        <f aca="false">IF($L1849&lt;&gt;"",IF($L1849&gt;2013,1,0),"")</f>
        <v>1</v>
      </c>
      <c r="AE1849" s="0" t="n">
        <f aca="false">IF($L1849&lt;&gt;"",1+IF($L1849&gt;2011,1,0)+IF($L1849&gt;2014,1,0),"")</f>
        <v>3</v>
      </c>
      <c r="AF1849" s="0" t="s">
        <v>747</v>
      </c>
      <c r="AG1849" s="0" t="s">
        <v>88</v>
      </c>
      <c r="AH1849" s="0" t="s">
        <v>89</v>
      </c>
      <c r="AI1849" s="0" t="s">
        <v>90</v>
      </c>
      <c r="AJ1849" s="0" t="s">
        <v>90</v>
      </c>
      <c r="AK1849" s="0" t="str">
        <f aca="false">IF(AND($CF1849&lt;&gt;"",IFERROR(INDEX(subsample_country_map!$B:$B,MATCH($CF1849,subsample_country_map!$A:$A,0)),"")&lt;&gt;""),INDEX(subsample_country_map!$B:$B,MATCH($CF1849,subsample_country_map!$A:$A,0)),INDEX(lookup!$AA:$AA,MATCH($A1849,lookup!$A:$A,0)))</f>
        <v>99_NCE</v>
      </c>
      <c r="AL1849" s="0" t="str">
        <f aca="false">IF(AND($CF1849&lt;&gt;"",IFERROR(INDEX(subsample_country_map!$C:$C,MATCH($CF1849,subsample_country_map!$A:$A,0)),"")&lt;&gt;""),INDEX(subsample_country_map!$C:$C,MATCH($CF1849,subsample_country_map!$A:$A,0)),INDEX(lookup!$AB:$AB,MATCH($A1849,lookup!$A:$A,0)))</f>
        <v>99_NCE</v>
      </c>
      <c r="AM1849" s="0" t="str">
        <f aca="false">IF(AND($CF1849&lt;&gt;"",IFERROR(INDEX(subsample_country_map!$D:$D,MATCH($CF1849,subsample_country_map!$A:$A,0)),"")&lt;&gt;""),INDEX(subsample_country_map!$D:$D,MATCH($CF1849,subsample_country_map!$A:$A,0)),INDEX(lookup!$AC:$AC,MATCH($A1849,lookup!$A:$A,0)))</f>
        <v>99_NCE</v>
      </c>
      <c r="AN1849" s="0" t="str">
        <f aca="false">IF(AND($CF1849&lt;&gt;"",IFERROR(INDEX(subsample_country_map!$E:$E,MATCH($CF1849,subsample_country_map!$A:$A,0)),"")&lt;&gt;""),INDEX(subsample_country_map!$E:$E,MATCH($CF1849,subsample_country_map!$A:$A,0)),INDEX(lookup!$AD:$AD,MATCH($A1849,lookup!$A:$A,0)))</f>
        <v>99_NCE</v>
      </c>
      <c r="AO1849" s="0" t="str">
        <f aca="false">INDEX(lookup!$Y:$Y,MATCH($A1849,lookup!$A:$A,0))</f>
        <v>0_published</v>
      </c>
      <c r="AP1849" s="0" t="str">
        <f aca="false">INDEX(lookup!$Z:$Z,MATCH($A1849,lookup!$A:$A,0))</f>
        <v>1_VHB high</v>
      </c>
      <c r="AQ1849" s="0" t="str">
        <f aca="false">INDEX(lookup!$W:$W,MATCH($A1849,lookup!$A:$A,0))</f>
        <v>1_fin/acc/econ</v>
      </c>
      <c r="AS1849" s="0" t="s">
        <v>91</v>
      </c>
      <c r="AT1849" s="0" t="s">
        <v>397</v>
      </c>
      <c r="AU1849" s="0" t="s">
        <v>93</v>
      </c>
      <c r="AV1849" s="0" t="s">
        <v>1455</v>
      </c>
      <c r="AW1849" s="0" t="s">
        <v>5989</v>
      </c>
      <c r="BA1849" s="0" t="n">
        <v>356</v>
      </c>
      <c r="BB1849" s="0" t="s">
        <v>96</v>
      </c>
      <c r="BC1849" s="0" t="s">
        <v>358</v>
      </c>
      <c r="BD1849" s="0" t="s">
        <v>142</v>
      </c>
      <c r="BE1849" s="0" t="s">
        <v>98</v>
      </c>
      <c r="BI1849" s="0" t="s">
        <v>1180</v>
      </c>
      <c r="BJ1849" s="0" t="s">
        <v>4149</v>
      </c>
      <c r="BK1849" s="0" t="s">
        <v>2557</v>
      </c>
      <c r="BL1849" s="0" t="s">
        <v>6419</v>
      </c>
      <c r="BM1849" s="0" t="s">
        <v>6420</v>
      </c>
      <c r="BN1849" s="0" t="s">
        <v>6262</v>
      </c>
      <c r="BO1849" s="0" t="s">
        <v>105</v>
      </c>
      <c r="BP1849" s="0" t="s">
        <v>6258</v>
      </c>
      <c r="BQ1849" s="0" t="s">
        <v>127</v>
      </c>
      <c r="BT1849" s="0" t="n">
        <v>0</v>
      </c>
      <c r="BU1849" s="0" t="s">
        <v>6263</v>
      </c>
      <c r="BW1849" s="0" t="n">
        <v>2015</v>
      </c>
      <c r="BX1849" s="0" t="n">
        <v>2020</v>
      </c>
      <c r="BY1849" s="0" t="s">
        <v>6264</v>
      </c>
      <c r="BZ1849" s="0" t="n">
        <v>2017.5</v>
      </c>
      <c r="CA1849" s="0" t="n">
        <v>0.833333333333333</v>
      </c>
      <c r="CB1849" s="0" t="n">
        <v>1</v>
      </c>
      <c r="CC1849" s="0" t="n">
        <v>1</v>
      </c>
      <c r="CD1849" s="0" t="n">
        <v>0.0176657124741735</v>
      </c>
      <c r="CE1849" s="0" t="n">
        <v>1</v>
      </c>
    </row>
    <row r="1850" customFormat="false" ht="15" hidden="false" customHeight="false" outlineLevel="0" collapsed="false">
      <c r="A1850" s="0" t="s">
        <v>6258</v>
      </c>
      <c r="B1850" s="0" t="n">
        <v>3155</v>
      </c>
      <c r="C1850" s="0" t="n">
        <v>0.157027176777064</v>
      </c>
      <c r="D1850" s="0" t="n">
        <v>356</v>
      </c>
      <c r="E1850" s="0" t="n">
        <f aca="false">IF(ISNUMBER($BA1850),$BA1850,IF(AND(ISNUMBER($D1850),ISNUMBER($BW1850),ISNUMBER($BX1850)),$D1850*($BX1850-$BW1850+1),""))</f>
        <v>356</v>
      </c>
      <c r="H1850" s="0" t="s">
        <v>118</v>
      </c>
      <c r="I1850" s="0" t="s">
        <v>344</v>
      </c>
      <c r="J1850" s="0" t="n">
        <f aca="false">IF($BW1850&lt;&gt;"",$BW1850,"")</f>
        <v>2015</v>
      </c>
      <c r="K1850" s="0" t="n">
        <f aca="false">IF($BX1850&lt;&gt;"",$BX1850,"")</f>
        <v>2020</v>
      </c>
      <c r="L1850" s="0" t="n">
        <f aca="false">IF(AND(ISNUMBER($BW1850),ISNUMBER($BX1850)),($BW1850+$BX1850)/2,"")</f>
        <v>2017.5</v>
      </c>
      <c r="M1850" s="0" t="n">
        <f aca="false">IF($L1850&lt;&gt;"",$L1850,"")</f>
        <v>2017.5</v>
      </c>
      <c r="N1850" s="0" t="n">
        <f aca="false">IF(AND(ISNUMBER($BW1850),ISNUMBER($BX1850)),MIN(1,MAX(0,($BX1850-2016+1)/($BX1850-$BW1850+1))),"")</f>
        <v>0.833333333333333</v>
      </c>
      <c r="O1850" s="0" t="n">
        <f aca="false">IF(AND(ISNUMBER($BW1850),ISNUMBER($BX1850)),MIN(1,MAX(0,($BX1850-2017+1)/($BX1850-$BW1850+1))),"")</f>
        <v>0.666666666666667</v>
      </c>
      <c r="P1850" s="0" t="n">
        <f aca="false">IF(AND(ISNUMBER($BW1850),ISNUMBER($BX1850)),MIN(1,MAX(0,($BX1850-2018+1)/($BX1850-$BW1850+1))),"")</f>
        <v>0.5</v>
      </c>
      <c r="Q1850" s="0" t="n">
        <f aca="false">IF(AND(ISNUMBER($BW1850),ISNUMBER($BX1850)),MIN(1,MAX(0,($BX1850-2019+1)/($BX1850-$BW1850+1))),"")</f>
        <v>0.333333333333333</v>
      </c>
      <c r="R1850" s="0" t="n">
        <f aca="false">IF(AND(ISNUMBER($BW1850),ISNUMBER($BX1850)),MIN(1,MAX(0,($BX1850-2016+1)/($BX1850-$BW1850+1))),"")</f>
        <v>0.833333333333333</v>
      </c>
      <c r="S1850" s="0" t="n">
        <f aca="false">IF($L1850&lt;&gt;"",IF($L1850&gt;=2015.5,1,0),"")</f>
        <v>1</v>
      </c>
      <c r="T1850" s="0" t="n">
        <f aca="false">IF($L1850&lt;&gt;"",IF($L1850&gt;=2016,1,0),"")</f>
        <v>1</v>
      </c>
      <c r="U1850" s="0" t="n">
        <f aca="false">IF(ISNUMBER($BX1850),IF($BX1850&gt;=2016,1,0),"")</f>
        <v>1</v>
      </c>
      <c r="V1850" s="0" t="n">
        <f aca="false">IF(ISNUMBER($BW1850),IF($BW1850&gt;=2016,1,0),"")</f>
        <v>0</v>
      </c>
      <c r="W1850" s="0" t="str">
        <f aca="false">IF(AND(ISNUMBER($BW1850),ISNUMBER($BX1850)),IF($BW1850&gt;=2016,"post-only",IF($BX1850&lt;2016,"pre-only","mixed")),"")</f>
        <v>mixed</v>
      </c>
      <c r="X1850" s="0" t="n">
        <f aca="false">IF(AND(ISNUMBER($BW1850),ISNUMBER($BX1850)),MIN(1,MAX(0,($BX1850-2017+1)/($BX1850-$BW1850+1))),"")</f>
        <v>0.666666666666667</v>
      </c>
      <c r="Y1850" s="0" t="n">
        <f aca="false">IF(AND(ISNUMBER($BW1850),ISNUMBER($BX1850)),MIN(1,MAX(0,($BX1850-2018+1)/($BX1850-$BW1850+1))),"")</f>
        <v>0.5</v>
      </c>
      <c r="Z1850" s="0" t="n">
        <f aca="false">IF(AND(ISNUMBER($BW1850),ISNUMBER($BX1850)),MIN(1,MAX(0,($BX1850-2019+1)/($BX1850-$BW1850+1))),"")</f>
        <v>0.333333333333333</v>
      </c>
      <c r="AA1850" s="0" t="n">
        <f aca="false">IF(ISNUMBER($BX1850),IF($BX1850&gt;=2017,1,0),"")</f>
        <v>1</v>
      </c>
      <c r="AB1850" s="0" t="n">
        <f aca="false">IF(ISNUMBER($BX1850),IF($BX1850&gt;=2018,1,0),"")</f>
        <v>1</v>
      </c>
      <c r="AC1850" s="0" t="n">
        <f aca="false">IF(ISNUMBER($BX1850),IF($BX1850&gt;=2019,1,0),"")</f>
        <v>1</v>
      </c>
      <c r="AD1850" s="0" t="n">
        <f aca="false">IF($L1850&lt;&gt;"",IF($L1850&gt;2013,1,0),"")</f>
        <v>1</v>
      </c>
      <c r="AE1850" s="0" t="n">
        <f aca="false">IF($L1850&lt;&gt;"",1+IF($L1850&gt;2011,1,0)+IF($L1850&gt;2014,1,0),"")</f>
        <v>3</v>
      </c>
      <c r="AF1850" s="0" t="s">
        <v>747</v>
      </c>
      <c r="AG1850" s="0" t="s">
        <v>88</v>
      </c>
      <c r="AH1850" s="0" t="s">
        <v>89</v>
      </c>
      <c r="AI1850" s="0" t="s">
        <v>90</v>
      </c>
      <c r="AJ1850" s="0" t="s">
        <v>90</v>
      </c>
      <c r="AK1850" s="0" t="str">
        <f aca="false">IF(AND($CF1850&lt;&gt;"",IFERROR(INDEX(subsample_country_map!$B:$B,MATCH($CF1850,subsample_country_map!$A:$A,0)),"")&lt;&gt;""),INDEX(subsample_country_map!$B:$B,MATCH($CF1850,subsample_country_map!$A:$A,0)),INDEX(lookup!$AA:$AA,MATCH($A1850,lookup!$A:$A,0)))</f>
        <v>99_NCE</v>
      </c>
      <c r="AL1850" s="0" t="str">
        <f aca="false">IF(AND($CF1850&lt;&gt;"",IFERROR(INDEX(subsample_country_map!$C:$C,MATCH($CF1850,subsample_country_map!$A:$A,0)),"")&lt;&gt;""),INDEX(subsample_country_map!$C:$C,MATCH($CF1850,subsample_country_map!$A:$A,0)),INDEX(lookup!$AB:$AB,MATCH($A1850,lookup!$A:$A,0)))</f>
        <v>99_NCE</v>
      </c>
      <c r="AM1850" s="0" t="str">
        <f aca="false">IF(AND($CF1850&lt;&gt;"",IFERROR(INDEX(subsample_country_map!$D:$D,MATCH($CF1850,subsample_country_map!$A:$A,0)),"")&lt;&gt;""),INDEX(subsample_country_map!$D:$D,MATCH($CF1850,subsample_country_map!$A:$A,0)),INDEX(lookup!$AC:$AC,MATCH($A1850,lookup!$A:$A,0)))</f>
        <v>99_NCE</v>
      </c>
      <c r="AN1850" s="0" t="str">
        <f aca="false">IF(AND($CF1850&lt;&gt;"",IFERROR(INDEX(subsample_country_map!$E:$E,MATCH($CF1850,subsample_country_map!$A:$A,0)),"")&lt;&gt;""),INDEX(subsample_country_map!$E:$E,MATCH($CF1850,subsample_country_map!$A:$A,0)),INDEX(lookup!$AD:$AD,MATCH($A1850,lookup!$A:$A,0)))</f>
        <v>99_NCE</v>
      </c>
      <c r="AO1850" s="0" t="str">
        <f aca="false">INDEX(lookup!$Y:$Y,MATCH($A1850,lookup!$A:$A,0))</f>
        <v>0_published</v>
      </c>
      <c r="AP1850" s="0" t="str">
        <f aca="false">INDEX(lookup!$Z:$Z,MATCH($A1850,lookup!$A:$A,0))</f>
        <v>1_VHB high</v>
      </c>
      <c r="AQ1850" s="0" t="str">
        <f aca="false">INDEX(lookup!$W:$W,MATCH($A1850,lookup!$A:$A,0))</f>
        <v>1_fin/acc/econ</v>
      </c>
      <c r="AS1850" s="0" t="s">
        <v>91</v>
      </c>
      <c r="AT1850" s="0" t="s">
        <v>397</v>
      </c>
      <c r="AU1850" s="0" t="s">
        <v>93</v>
      </c>
      <c r="AV1850" s="0" t="s">
        <v>2337</v>
      </c>
      <c r="AW1850" s="0" t="s">
        <v>947</v>
      </c>
      <c r="BA1850" s="0" t="n">
        <v>356</v>
      </c>
      <c r="BB1850" s="0" t="s">
        <v>96</v>
      </c>
      <c r="BC1850" s="0" t="s">
        <v>358</v>
      </c>
      <c r="BD1850" s="0" t="s">
        <v>142</v>
      </c>
      <c r="BE1850" s="0" t="s">
        <v>98</v>
      </c>
      <c r="BI1850" s="0" t="s">
        <v>1180</v>
      </c>
      <c r="BJ1850" s="0" t="s">
        <v>4149</v>
      </c>
      <c r="BK1850" s="0" t="s">
        <v>2557</v>
      </c>
      <c r="BL1850" s="0" t="s">
        <v>6421</v>
      </c>
      <c r="BM1850" s="0" t="s">
        <v>6422</v>
      </c>
      <c r="BN1850" s="0" t="s">
        <v>6262</v>
      </c>
      <c r="BO1850" s="0" t="s">
        <v>105</v>
      </c>
      <c r="BP1850" s="0" t="s">
        <v>6258</v>
      </c>
      <c r="BQ1850" s="0" t="s">
        <v>127</v>
      </c>
      <c r="BT1850" s="0" t="n">
        <v>0</v>
      </c>
      <c r="BU1850" s="0" t="s">
        <v>6263</v>
      </c>
      <c r="BW1850" s="0" t="n">
        <v>2015</v>
      </c>
      <c r="BX1850" s="0" t="n">
        <v>2020</v>
      </c>
      <c r="BY1850" s="0" t="s">
        <v>6264</v>
      </c>
      <c r="BZ1850" s="0" t="n">
        <v>2017.5</v>
      </c>
      <c r="CA1850" s="0" t="n">
        <v>0.833333333333333</v>
      </c>
      <c r="CB1850" s="0" t="n">
        <v>1</v>
      </c>
      <c r="CC1850" s="0" t="n">
        <v>1</v>
      </c>
      <c r="CD1850" s="0" t="n">
        <v>0.15833724830442</v>
      </c>
      <c r="CE1850" s="0" t="n">
        <v>1</v>
      </c>
    </row>
    <row r="1851" customFormat="false" ht="15" hidden="false" customHeight="false" outlineLevel="0" collapsed="false">
      <c r="A1851" s="0" t="s">
        <v>6258</v>
      </c>
      <c r="B1851" s="0" t="n">
        <v>3156</v>
      </c>
      <c r="C1851" s="0" t="n">
        <v>0</v>
      </c>
      <c r="D1851" s="0" t="n">
        <v>2671</v>
      </c>
      <c r="E1851" s="0" t="n">
        <f aca="false">IF(ISNUMBER($BA1851),$BA1851,IF(AND(ISNUMBER($D1851),ISNUMBER($BW1851),ISNUMBER($BX1851)),$D1851*($BX1851-$BW1851+1),""))</f>
        <v>2671</v>
      </c>
      <c r="H1851" s="0" t="s">
        <v>118</v>
      </c>
      <c r="I1851" s="0" t="s">
        <v>344</v>
      </c>
      <c r="J1851" s="0" t="n">
        <f aca="false">IF($BW1851&lt;&gt;"",$BW1851,"")</f>
        <v>2015</v>
      </c>
      <c r="K1851" s="0" t="n">
        <f aca="false">IF($BX1851&lt;&gt;"",$BX1851,"")</f>
        <v>2020</v>
      </c>
      <c r="L1851" s="0" t="n">
        <f aca="false">IF(AND(ISNUMBER($BW1851),ISNUMBER($BX1851)),($BW1851+$BX1851)/2,"")</f>
        <v>2017.5</v>
      </c>
      <c r="M1851" s="0" t="n">
        <f aca="false">IF($L1851&lt;&gt;"",$L1851,"")</f>
        <v>2017.5</v>
      </c>
      <c r="N1851" s="0" t="n">
        <f aca="false">IF(AND(ISNUMBER($BW1851),ISNUMBER($BX1851)),MIN(1,MAX(0,($BX1851-2016+1)/($BX1851-$BW1851+1))),"")</f>
        <v>0.833333333333333</v>
      </c>
      <c r="O1851" s="0" t="n">
        <f aca="false">IF(AND(ISNUMBER($BW1851),ISNUMBER($BX1851)),MIN(1,MAX(0,($BX1851-2017+1)/($BX1851-$BW1851+1))),"")</f>
        <v>0.666666666666667</v>
      </c>
      <c r="P1851" s="0" t="n">
        <f aca="false">IF(AND(ISNUMBER($BW1851),ISNUMBER($BX1851)),MIN(1,MAX(0,($BX1851-2018+1)/($BX1851-$BW1851+1))),"")</f>
        <v>0.5</v>
      </c>
      <c r="Q1851" s="0" t="n">
        <f aca="false">IF(AND(ISNUMBER($BW1851),ISNUMBER($BX1851)),MIN(1,MAX(0,($BX1851-2019+1)/($BX1851-$BW1851+1))),"")</f>
        <v>0.333333333333333</v>
      </c>
      <c r="R1851" s="0" t="n">
        <f aca="false">IF(AND(ISNUMBER($BW1851),ISNUMBER($BX1851)),MIN(1,MAX(0,($BX1851-2016+1)/($BX1851-$BW1851+1))),"")</f>
        <v>0.833333333333333</v>
      </c>
      <c r="S1851" s="0" t="n">
        <f aca="false">IF($L1851&lt;&gt;"",IF($L1851&gt;=2015.5,1,0),"")</f>
        <v>1</v>
      </c>
      <c r="T1851" s="0" t="n">
        <f aca="false">IF($L1851&lt;&gt;"",IF($L1851&gt;=2016,1,0),"")</f>
        <v>1</v>
      </c>
      <c r="U1851" s="0" t="n">
        <f aca="false">IF(ISNUMBER($BX1851),IF($BX1851&gt;=2016,1,0),"")</f>
        <v>1</v>
      </c>
      <c r="V1851" s="0" t="n">
        <f aca="false">IF(ISNUMBER($BW1851),IF($BW1851&gt;=2016,1,0),"")</f>
        <v>0</v>
      </c>
      <c r="W1851" s="0" t="str">
        <f aca="false">IF(AND(ISNUMBER($BW1851),ISNUMBER($BX1851)),IF($BW1851&gt;=2016,"post-only",IF($BX1851&lt;2016,"pre-only","mixed")),"")</f>
        <v>mixed</v>
      </c>
      <c r="X1851" s="0" t="n">
        <f aca="false">IF(AND(ISNUMBER($BW1851),ISNUMBER($BX1851)),MIN(1,MAX(0,($BX1851-2017+1)/($BX1851-$BW1851+1))),"")</f>
        <v>0.666666666666667</v>
      </c>
      <c r="Y1851" s="0" t="n">
        <f aca="false">IF(AND(ISNUMBER($BW1851),ISNUMBER($BX1851)),MIN(1,MAX(0,($BX1851-2018+1)/($BX1851-$BW1851+1))),"")</f>
        <v>0.5</v>
      </c>
      <c r="Z1851" s="0" t="n">
        <f aca="false">IF(AND(ISNUMBER($BW1851),ISNUMBER($BX1851)),MIN(1,MAX(0,($BX1851-2019+1)/($BX1851-$BW1851+1))),"")</f>
        <v>0.333333333333333</v>
      </c>
      <c r="AA1851" s="0" t="n">
        <f aca="false">IF(ISNUMBER($BX1851),IF($BX1851&gt;=2017,1,0),"")</f>
        <v>1</v>
      </c>
      <c r="AB1851" s="0" t="n">
        <f aca="false">IF(ISNUMBER($BX1851),IF($BX1851&gt;=2018,1,0),"")</f>
        <v>1</v>
      </c>
      <c r="AC1851" s="0" t="n">
        <f aca="false">IF(ISNUMBER($BX1851),IF($BX1851&gt;=2019,1,0),"")</f>
        <v>1</v>
      </c>
      <c r="AD1851" s="0" t="n">
        <f aca="false">IF($L1851&lt;&gt;"",IF($L1851&gt;2013,1,0),"")</f>
        <v>1</v>
      </c>
      <c r="AE1851" s="0" t="n">
        <f aca="false">IF($L1851&lt;&gt;"",1+IF($L1851&gt;2011,1,0)+IF($L1851&gt;2014,1,0),"")</f>
        <v>3</v>
      </c>
      <c r="AF1851" s="0" t="s">
        <v>747</v>
      </c>
      <c r="AG1851" s="0" t="s">
        <v>88</v>
      </c>
      <c r="AH1851" s="0" t="s">
        <v>89</v>
      </c>
      <c r="AI1851" s="0" t="s">
        <v>90</v>
      </c>
      <c r="AJ1851" s="0" t="s">
        <v>90</v>
      </c>
      <c r="AK1851" s="0" t="str">
        <f aca="false">IF(AND($CF1851&lt;&gt;"",IFERROR(INDEX(subsample_country_map!$B:$B,MATCH($CF1851,subsample_country_map!$A:$A,0)),"")&lt;&gt;""),INDEX(subsample_country_map!$B:$B,MATCH($CF1851,subsample_country_map!$A:$A,0)),INDEX(lookup!$AA:$AA,MATCH($A1851,lookup!$A:$A,0)))</f>
        <v>99_NCE</v>
      </c>
      <c r="AL1851" s="0" t="str">
        <f aca="false">IF(AND($CF1851&lt;&gt;"",IFERROR(INDEX(subsample_country_map!$C:$C,MATCH($CF1851,subsample_country_map!$A:$A,0)),"")&lt;&gt;""),INDEX(subsample_country_map!$C:$C,MATCH($CF1851,subsample_country_map!$A:$A,0)),INDEX(lookup!$AB:$AB,MATCH($A1851,lookup!$A:$A,0)))</f>
        <v>99_NCE</v>
      </c>
      <c r="AM1851" s="0" t="str">
        <f aca="false">IF(AND($CF1851&lt;&gt;"",IFERROR(INDEX(subsample_country_map!$D:$D,MATCH($CF1851,subsample_country_map!$A:$A,0)),"")&lt;&gt;""),INDEX(subsample_country_map!$D:$D,MATCH($CF1851,subsample_country_map!$A:$A,0)),INDEX(lookup!$AC:$AC,MATCH($A1851,lookup!$A:$A,0)))</f>
        <v>99_NCE</v>
      </c>
      <c r="AN1851" s="0" t="str">
        <f aca="false">IF(AND($CF1851&lt;&gt;"",IFERROR(INDEX(subsample_country_map!$E:$E,MATCH($CF1851,subsample_country_map!$A:$A,0)),"")&lt;&gt;""),INDEX(subsample_country_map!$E:$E,MATCH($CF1851,subsample_country_map!$A:$A,0)),INDEX(lookup!$AD:$AD,MATCH($A1851,lookup!$A:$A,0)))</f>
        <v>99_NCE</v>
      </c>
      <c r="AO1851" s="0" t="str">
        <f aca="false">INDEX(lookup!$Y:$Y,MATCH($A1851,lookup!$A:$A,0))</f>
        <v>0_published</v>
      </c>
      <c r="AP1851" s="0" t="str">
        <f aca="false">INDEX(lookup!$Z:$Z,MATCH($A1851,lookup!$A:$A,0))</f>
        <v>1_VHB high</v>
      </c>
      <c r="AQ1851" s="0" t="str">
        <f aca="false">INDEX(lookup!$W:$W,MATCH($A1851,lookup!$A:$A,0))</f>
        <v>1_fin/acc/econ</v>
      </c>
      <c r="AS1851" s="0" t="s">
        <v>91</v>
      </c>
      <c r="AT1851" s="0" t="s">
        <v>397</v>
      </c>
      <c r="AU1851" s="0" t="s">
        <v>93</v>
      </c>
      <c r="AV1851" s="0" t="s">
        <v>1317</v>
      </c>
      <c r="AW1851" s="0" t="s">
        <v>1457</v>
      </c>
      <c r="BA1851" s="0" t="n">
        <v>2671</v>
      </c>
      <c r="BB1851" s="0" t="s">
        <v>96</v>
      </c>
      <c r="BC1851" s="0" t="s">
        <v>358</v>
      </c>
      <c r="BD1851" s="0" t="s">
        <v>142</v>
      </c>
      <c r="BE1851" s="0" t="s">
        <v>98</v>
      </c>
      <c r="BI1851" s="0" t="s">
        <v>1180</v>
      </c>
      <c r="BJ1851" s="0" t="s">
        <v>4153</v>
      </c>
      <c r="BK1851" s="0" t="s">
        <v>2557</v>
      </c>
      <c r="BL1851" s="0" t="s">
        <v>6423</v>
      </c>
      <c r="BM1851" s="0" t="s">
        <v>6322</v>
      </c>
      <c r="BN1851" s="0" t="s">
        <v>6262</v>
      </c>
      <c r="BO1851" s="0" t="s">
        <v>105</v>
      </c>
      <c r="BP1851" s="0" t="s">
        <v>6258</v>
      </c>
      <c r="BQ1851" s="0" t="s">
        <v>127</v>
      </c>
      <c r="BT1851" s="0" t="n">
        <v>0</v>
      </c>
      <c r="BU1851" s="0" t="s">
        <v>6263</v>
      </c>
      <c r="BW1851" s="0" t="n">
        <v>2015</v>
      </c>
      <c r="BX1851" s="0" t="n">
        <v>2020</v>
      </c>
      <c r="BY1851" s="0" t="s">
        <v>6264</v>
      </c>
      <c r="BZ1851" s="0" t="n">
        <v>2017.5</v>
      </c>
      <c r="CA1851" s="0" t="n">
        <v>0.833333333333333</v>
      </c>
      <c r="CB1851" s="0" t="n">
        <v>1</v>
      </c>
      <c r="CC1851" s="0" t="n">
        <v>1</v>
      </c>
      <c r="CD1851" s="0" t="n">
        <v>0</v>
      </c>
      <c r="CE1851" s="0" t="n">
        <v>1</v>
      </c>
    </row>
    <row r="1852" customFormat="false" ht="15" hidden="false" customHeight="false" outlineLevel="0" collapsed="false">
      <c r="A1852" s="0" t="s">
        <v>6258</v>
      </c>
      <c r="B1852" s="0" t="n">
        <v>3157</v>
      </c>
      <c r="C1852" s="0" t="n">
        <v>0.0386694595618266</v>
      </c>
      <c r="D1852" s="0" t="n">
        <v>2671</v>
      </c>
      <c r="E1852" s="0" t="n">
        <f aca="false">IF(ISNUMBER($BA1852),$BA1852,IF(AND(ISNUMBER($D1852),ISNUMBER($BW1852),ISNUMBER($BX1852)),$D1852*($BX1852-$BW1852+1),""))</f>
        <v>2671</v>
      </c>
      <c r="H1852" s="0" t="s">
        <v>118</v>
      </c>
      <c r="I1852" s="0" t="s">
        <v>344</v>
      </c>
      <c r="J1852" s="0" t="n">
        <f aca="false">IF($BW1852&lt;&gt;"",$BW1852,"")</f>
        <v>2015</v>
      </c>
      <c r="K1852" s="0" t="n">
        <f aca="false">IF($BX1852&lt;&gt;"",$BX1852,"")</f>
        <v>2020</v>
      </c>
      <c r="L1852" s="0" t="n">
        <f aca="false">IF(AND(ISNUMBER($BW1852),ISNUMBER($BX1852)),($BW1852+$BX1852)/2,"")</f>
        <v>2017.5</v>
      </c>
      <c r="M1852" s="0" t="n">
        <f aca="false">IF($L1852&lt;&gt;"",$L1852,"")</f>
        <v>2017.5</v>
      </c>
      <c r="N1852" s="0" t="n">
        <f aca="false">IF(AND(ISNUMBER($BW1852),ISNUMBER($BX1852)),MIN(1,MAX(0,($BX1852-2016+1)/($BX1852-$BW1852+1))),"")</f>
        <v>0.833333333333333</v>
      </c>
      <c r="O1852" s="0" t="n">
        <f aca="false">IF(AND(ISNUMBER($BW1852),ISNUMBER($BX1852)),MIN(1,MAX(0,($BX1852-2017+1)/($BX1852-$BW1852+1))),"")</f>
        <v>0.666666666666667</v>
      </c>
      <c r="P1852" s="0" t="n">
        <f aca="false">IF(AND(ISNUMBER($BW1852),ISNUMBER($BX1852)),MIN(1,MAX(0,($BX1852-2018+1)/($BX1852-$BW1852+1))),"")</f>
        <v>0.5</v>
      </c>
      <c r="Q1852" s="0" t="n">
        <f aca="false">IF(AND(ISNUMBER($BW1852),ISNUMBER($BX1852)),MIN(1,MAX(0,($BX1852-2019+1)/($BX1852-$BW1852+1))),"")</f>
        <v>0.333333333333333</v>
      </c>
      <c r="R1852" s="0" t="n">
        <f aca="false">IF(AND(ISNUMBER($BW1852),ISNUMBER($BX1852)),MIN(1,MAX(0,($BX1852-2016+1)/($BX1852-$BW1852+1))),"")</f>
        <v>0.833333333333333</v>
      </c>
      <c r="S1852" s="0" t="n">
        <f aca="false">IF($L1852&lt;&gt;"",IF($L1852&gt;=2015.5,1,0),"")</f>
        <v>1</v>
      </c>
      <c r="T1852" s="0" t="n">
        <f aca="false">IF($L1852&lt;&gt;"",IF($L1852&gt;=2016,1,0),"")</f>
        <v>1</v>
      </c>
      <c r="U1852" s="0" t="n">
        <f aca="false">IF(ISNUMBER($BX1852),IF($BX1852&gt;=2016,1,0),"")</f>
        <v>1</v>
      </c>
      <c r="V1852" s="0" t="n">
        <f aca="false">IF(ISNUMBER($BW1852),IF($BW1852&gt;=2016,1,0),"")</f>
        <v>0</v>
      </c>
      <c r="W1852" s="0" t="str">
        <f aca="false">IF(AND(ISNUMBER($BW1852),ISNUMBER($BX1852)),IF($BW1852&gt;=2016,"post-only",IF($BX1852&lt;2016,"pre-only","mixed")),"")</f>
        <v>mixed</v>
      </c>
      <c r="X1852" s="0" t="n">
        <f aca="false">IF(AND(ISNUMBER($BW1852),ISNUMBER($BX1852)),MIN(1,MAX(0,($BX1852-2017+1)/($BX1852-$BW1852+1))),"")</f>
        <v>0.666666666666667</v>
      </c>
      <c r="Y1852" s="0" t="n">
        <f aca="false">IF(AND(ISNUMBER($BW1852),ISNUMBER($BX1852)),MIN(1,MAX(0,($BX1852-2018+1)/($BX1852-$BW1852+1))),"")</f>
        <v>0.5</v>
      </c>
      <c r="Z1852" s="0" t="n">
        <f aca="false">IF(AND(ISNUMBER($BW1852),ISNUMBER($BX1852)),MIN(1,MAX(0,($BX1852-2019+1)/($BX1852-$BW1852+1))),"")</f>
        <v>0.333333333333333</v>
      </c>
      <c r="AA1852" s="0" t="n">
        <f aca="false">IF(ISNUMBER($BX1852),IF($BX1852&gt;=2017,1,0),"")</f>
        <v>1</v>
      </c>
      <c r="AB1852" s="0" t="n">
        <f aca="false">IF(ISNUMBER($BX1852),IF($BX1852&gt;=2018,1,0),"")</f>
        <v>1</v>
      </c>
      <c r="AC1852" s="0" t="n">
        <f aca="false">IF(ISNUMBER($BX1852),IF($BX1852&gt;=2019,1,0),"")</f>
        <v>1</v>
      </c>
      <c r="AD1852" s="0" t="n">
        <f aca="false">IF($L1852&lt;&gt;"",IF($L1852&gt;2013,1,0),"")</f>
        <v>1</v>
      </c>
      <c r="AE1852" s="0" t="n">
        <f aca="false">IF($L1852&lt;&gt;"",1+IF($L1852&gt;2011,1,0)+IF($L1852&gt;2014,1,0),"")</f>
        <v>3</v>
      </c>
      <c r="AF1852" s="0" t="s">
        <v>747</v>
      </c>
      <c r="AG1852" s="0" t="s">
        <v>88</v>
      </c>
      <c r="AH1852" s="0" t="s">
        <v>89</v>
      </c>
      <c r="AI1852" s="0" t="s">
        <v>90</v>
      </c>
      <c r="AJ1852" s="0" t="s">
        <v>90</v>
      </c>
      <c r="AK1852" s="0" t="str">
        <f aca="false">IF(AND($CF1852&lt;&gt;"",IFERROR(INDEX(subsample_country_map!$B:$B,MATCH($CF1852,subsample_country_map!$A:$A,0)),"")&lt;&gt;""),INDEX(subsample_country_map!$B:$B,MATCH($CF1852,subsample_country_map!$A:$A,0)),INDEX(lookup!$AA:$AA,MATCH($A1852,lookup!$A:$A,0)))</f>
        <v>99_NCE</v>
      </c>
      <c r="AL1852" s="0" t="str">
        <f aca="false">IF(AND($CF1852&lt;&gt;"",IFERROR(INDEX(subsample_country_map!$C:$C,MATCH($CF1852,subsample_country_map!$A:$A,0)),"")&lt;&gt;""),INDEX(subsample_country_map!$C:$C,MATCH($CF1852,subsample_country_map!$A:$A,0)),INDEX(lookup!$AB:$AB,MATCH($A1852,lookup!$A:$A,0)))</f>
        <v>99_NCE</v>
      </c>
      <c r="AM1852" s="0" t="str">
        <f aca="false">IF(AND($CF1852&lt;&gt;"",IFERROR(INDEX(subsample_country_map!$D:$D,MATCH($CF1852,subsample_country_map!$A:$A,0)),"")&lt;&gt;""),INDEX(subsample_country_map!$D:$D,MATCH($CF1852,subsample_country_map!$A:$A,0)),INDEX(lookup!$AC:$AC,MATCH($A1852,lookup!$A:$A,0)))</f>
        <v>99_NCE</v>
      </c>
      <c r="AN1852" s="0" t="str">
        <f aca="false">IF(AND($CF1852&lt;&gt;"",IFERROR(INDEX(subsample_country_map!$E:$E,MATCH($CF1852,subsample_country_map!$A:$A,0)),"")&lt;&gt;""),INDEX(subsample_country_map!$E:$E,MATCH($CF1852,subsample_country_map!$A:$A,0)),INDEX(lookup!$AD:$AD,MATCH($A1852,lookup!$A:$A,0)))</f>
        <v>99_NCE</v>
      </c>
      <c r="AO1852" s="0" t="str">
        <f aca="false">INDEX(lookup!$Y:$Y,MATCH($A1852,lookup!$A:$A,0))</f>
        <v>0_published</v>
      </c>
      <c r="AP1852" s="0" t="str">
        <f aca="false">INDEX(lookup!$Z:$Z,MATCH($A1852,lookup!$A:$A,0))</f>
        <v>1_VHB high</v>
      </c>
      <c r="AQ1852" s="0" t="str">
        <f aca="false">INDEX(lookup!$W:$W,MATCH($A1852,lookup!$A:$A,0))</f>
        <v>1_fin/acc/econ</v>
      </c>
      <c r="AS1852" s="0" t="s">
        <v>91</v>
      </c>
      <c r="AT1852" s="0" t="s">
        <v>397</v>
      </c>
      <c r="AU1852" s="0" t="s">
        <v>93</v>
      </c>
      <c r="AV1852" s="0" t="s">
        <v>1455</v>
      </c>
      <c r="AW1852" s="0" t="s">
        <v>1042</v>
      </c>
      <c r="BA1852" s="0" t="n">
        <v>2671</v>
      </c>
      <c r="BB1852" s="0" t="s">
        <v>96</v>
      </c>
      <c r="BC1852" s="0" t="s">
        <v>358</v>
      </c>
      <c r="BD1852" s="0" t="s">
        <v>142</v>
      </c>
      <c r="BE1852" s="0" t="s">
        <v>98</v>
      </c>
      <c r="BI1852" s="0" t="s">
        <v>1180</v>
      </c>
      <c r="BJ1852" s="0" t="s">
        <v>4153</v>
      </c>
      <c r="BK1852" s="0" t="s">
        <v>2557</v>
      </c>
      <c r="BL1852" s="0" t="s">
        <v>6424</v>
      </c>
      <c r="BM1852" s="0" t="s">
        <v>6408</v>
      </c>
      <c r="BN1852" s="0" t="s">
        <v>6262</v>
      </c>
      <c r="BO1852" s="0" t="s">
        <v>105</v>
      </c>
      <c r="BP1852" s="0" t="s">
        <v>6258</v>
      </c>
      <c r="BQ1852" s="0" t="s">
        <v>127</v>
      </c>
      <c r="BT1852" s="0" t="n">
        <v>0</v>
      </c>
      <c r="BU1852" s="0" t="s">
        <v>6263</v>
      </c>
      <c r="BW1852" s="0" t="n">
        <v>2015</v>
      </c>
      <c r="BX1852" s="0" t="n">
        <v>2020</v>
      </c>
      <c r="BY1852" s="0" t="s">
        <v>6264</v>
      </c>
      <c r="BZ1852" s="0" t="n">
        <v>2017.5</v>
      </c>
      <c r="CA1852" s="0" t="n">
        <v>0.833333333333333</v>
      </c>
      <c r="CB1852" s="0" t="n">
        <v>1</v>
      </c>
      <c r="CC1852" s="0" t="n">
        <v>1</v>
      </c>
      <c r="CD1852" s="0" t="n">
        <v>0.0386887513703031</v>
      </c>
      <c r="CE1852" s="0" t="n">
        <v>1</v>
      </c>
    </row>
    <row r="1853" customFormat="false" ht="15" hidden="false" customHeight="false" outlineLevel="0" collapsed="false">
      <c r="A1853" s="0" t="s">
        <v>6258</v>
      </c>
      <c r="B1853" s="0" t="n">
        <v>3158</v>
      </c>
      <c r="C1853" s="0" t="n">
        <v>0.0157115444492417</v>
      </c>
      <c r="D1853" s="0" t="n">
        <v>1800</v>
      </c>
      <c r="E1853" s="0" t="n">
        <f aca="false">IF(ISNUMBER($BA1853),$BA1853,IF(AND(ISNUMBER($D1853),ISNUMBER($BW1853),ISNUMBER($BX1853)),$D1853*($BX1853-$BW1853+1),""))</f>
        <v>1800</v>
      </c>
      <c r="H1853" s="0" t="s">
        <v>118</v>
      </c>
      <c r="I1853" s="0" t="s">
        <v>344</v>
      </c>
      <c r="J1853" s="0" t="n">
        <f aca="false">IF($BW1853&lt;&gt;"",$BW1853,"")</f>
        <v>2015</v>
      </c>
      <c r="K1853" s="0" t="n">
        <f aca="false">IF($BX1853&lt;&gt;"",$BX1853,"")</f>
        <v>2020</v>
      </c>
      <c r="L1853" s="0" t="n">
        <f aca="false">IF(AND(ISNUMBER($BW1853),ISNUMBER($BX1853)),($BW1853+$BX1853)/2,"")</f>
        <v>2017.5</v>
      </c>
      <c r="M1853" s="0" t="n">
        <f aca="false">IF($L1853&lt;&gt;"",$L1853,"")</f>
        <v>2017.5</v>
      </c>
      <c r="N1853" s="0" t="n">
        <f aca="false">IF(AND(ISNUMBER($BW1853),ISNUMBER($BX1853)),MIN(1,MAX(0,($BX1853-2016+1)/($BX1853-$BW1853+1))),"")</f>
        <v>0.833333333333333</v>
      </c>
      <c r="O1853" s="0" t="n">
        <f aca="false">IF(AND(ISNUMBER($BW1853),ISNUMBER($BX1853)),MIN(1,MAX(0,($BX1853-2017+1)/($BX1853-$BW1853+1))),"")</f>
        <v>0.666666666666667</v>
      </c>
      <c r="P1853" s="0" t="n">
        <f aca="false">IF(AND(ISNUMBER($BW1853),ISNUMBER($BX1853)),MIN(1,MAX(0,($BX1853-2018+1)/($BX1853-$BW1853+1))),"")</f>
        <v>0.5</v>
      </c>
      <c r="Q1853" s="0" t="n">
        <f aca="false">IF(AND(ISNUMBER($BW1853),ISNUMBER($BX1853)),MIN(1,MAX(0,($BX1853-2019+1)/($BX1853-$BW1853+1))),"")</f>
        <v>0.333333333333333</v>
      </c>
      <c r="R1853" s="0" t="n">
        <f aca="false">IF(AND(ISNUMBER($BW1853),ISNUMBER($BX1853)),MIN(1,MAX(0,($BX1853-2016+1)/($BX1853-$BW1853+1))),"")</f>
        <v>0.833333333333333</v>
      </c>
      <c r="S1853" s="0" t="n">
        <f aca="false">IF($L1853&lt;&gt;"",IF($L1853&gt;=2015.5,1,0),"")</f>
        <v>1</v>
      </c>
      <c r="T1853" s="0" t="n">
        <f aca="false">IF($L1853&lt;&gt;"",IF($L1853&gt;=2016,1,0),"")</f>
        <v>1</v>
      </c>
      <c r="U1853" s="0" t="n">
        <f aca="false">IF(ISNUMBER($BX1853),IF($BX1853&gt;=2016,1,0),"")</f>
        <v>1</v>
      </c>
      <c r="V1853" s="0" t="n">
        <f aca="false">IF(ISNUMBER($BW1853),IF($BW1853&gt;=2016,1,0),"")</f>
        <v>0</v>
      </c>
      <c r="W1853" s="0" t="str">
        <f aca="false">IF(AND(ISNUMBER($BW1853),ISNUMBER($BX1853)),IF($BW1853&gt;=2016,"post-only",IF($BX1853&lt;2016,"pre-only","mixed")),"")</f>
        <v>mixed</v>
      </c>
      <c r="X1853" s="0" t="n">
        <f aca="false">IF(AND(ISNUMBER($BW1853),ISNUMBER($BX1853)),MIN(1,MAX(0,($BX1853-2017+1)/($BX1853-$BW1853+1))),"")</f>
        <v>0.666666666666667</v>
      </c>
      <c r="Y1853" s="0" t="n">
        <f aca="false">IF(AND(ISNUMBER($BW1853),ISNUMBER($BX1853)),MIN(1,MAX(0,($BX1853-2018+1)/($BX1853-$BW1853+1))),"")</f>
        <v>0.5</v>
      </c>
      <c r="Z1853" s="0" t="n">
        <f aca="false">IF(AND(ISNUMBER($BW1853),ISNUMBER($BX1853)),MIN(1,MAX(0,($BX1853-2019+1)/($BX1853-$BW1853+1))),"")</f>
        <v>0.333333333333333</v>
      </c>
      <c r="AA1853" s="0" t="n">
        <f aca="false">IF(ISNUMBER($BX1853),IF($BX1853&gt;=2017,1,0),"")</f>
        <v>1</v>
      </c>
      <c r="AB1853" s="0" t="n">
        <f aca="false">IF(ISNUMBER($BX1853),IF($BX1853&gt;=2018,1,0),"")</f>
        <v>1</v>
      </c>
      <c r="AC1853" s="0" t="n">
        <f aca="false">IF(ISNUMBER($BX1853),IF($BX1853&gt;=2019,1,0),"")</f>
        <v>1</v>
      </c>
      <c r="AD1853" s="0" t="n">
        <f aca="false">IF($L1853&lt;&gt;"",IF($L1853&gt;2013,1,0),"")</f>
        <v>1</v>
      </c>
      <c r="AE1853" s="0" t="n">
        <f aca="false">IF($L1853&lt;&gt;"",1+IF($L1853&gt;2011,1,0)+IF($L1853&gt;2014,1,0),"")</f>
        <v>3</v>
      </c>
      <c r="AF1853" s="0" t="s">
        <v>747</v>
      </c>
      <c r="AG1853" s="0" t="s">
        <v>88</v>
      </c>
      <c r="AH1853" s="0" t="s">
        <v>89</v>
      </c>
      <c r="AI1853" s="0" t="s">
        <v>90</v>
      </c>
      <c r="AJ1853" s="0" t="s">
        <v>90</v>
      </c>
      <c r="AK1853" s="0" t="str">
        <f aca="false">IF(AND($CF1853&lt;&gt;"",IFERROR(INDEX(subsample_country_map!$B:$B,MATCH($CF1853,subsample_country_map!$A:$A,0)),"")&lt;&gt;""),INDEX(subsample_country_map!$B:$B,MATCH($CF1853,subsample_country_map!$A:$A,0)),INDEX(lookup!$AA:$AA,MATCH($A1853,lookup!$A:$A,0)))</f>
        <v>99_NCE</v>
      </c>
      <c r="AL1853" s="0" t="str">
        <f aca="false">IF(AND($CF1853&lt;&gt;"",IFERROR(INDEX(subsample_country_map!$C:$C,MATCH($CF1853,subsample_country_map!$A:$A,0)),"")&lt;&gt;""),INDEX(subsample_country_map!$C:$C,MATCH($CF1853,subsample_country_map!$A:$A,0)),INDEX(lookup!$AB:$AB,MATCH($A1853,lookup!$A:$A,0)))</f>
        <v>99_NCE</v>
      </c>
      <c r="AM1853" s="0" t="str">
        <f aca="false">IF(AND($CF1853&lt;&gt;"",IFERROR(INDEX(subsample_country_map!$D:$D,MATCH($CF1853,subsample_country_map!$A:$A,0)),"")&lt;&gt;""),INDEX(subsample_country_map!$D:$D,MATCH($CF1853,subsample_country_map!$A:$A,0)),INDEX(lookup!$AC:$AC,MATCH($A1853,lookup!$A:$A,0)))</f>
        <v>99_NCE</v>
      </c>
      <c r="AN1853" s="0" t="str">
        <f aca="false">IF(AND($CF1853&lt;&gt;"",IFERROR(INDEX(subsample_country_map!$E:$E,MATCH($CF1853,subsample_country_map!$A:$A,0)),"")&lt;&gt;""),INDEX(subsample_country_map!$E:$E,MATCH($CF1853,subsample_country_map!$A:$A,0)),INDEX(lookup!$AD:$AD,MATCH($A1853,lookup!$A:$A,0)))</f>
        <v>99_NCE</v>
      </c>
      <c r="AO1853" s="0" t="str">
        <f aca="false">INDEX(lookup!$Y:$Y,MATCH($A1853,lookup!$A:$A,0))</f>
        <v>0_published</v>
      </c>
      <c r="AP1853" s="0" t="str">
        <f aca="false">INDEX(lookup!$Z:$Z,MATCH($A1853,lookup!$A:$A,0))</f>
        <v>1_VHB high</v>
      </c>
      <c r="AQ1853" s="0" t="str">
        <f aca="false">INDEX(lookup!$W:$W,MATCH($A1853,lookup!$A:$A,0))</f>
        <v>1_fin/acc/econ</v>
      </c>
      <c r="AS1853" s="0" t="s">
        <v>91</v>
      </c>
      <c r="AT1853" s="0" t="s">
        <v>397</v>
      </c>
      <c r="AU1853" s="0" t="s">
        <v>93</v>
      </c>
      <c r="AV1853" s="0" t="s">
        <v>1455</v>
      </c>
      <c r="AW1853" s="0" t="s">
        <v>947</v>
      </c>
      <c r="BA1853" s="0" t="n">
        <v>1800</v>
      </c>
      <c r="BB1853" s="0" t="s">
        <v>96</v>
      </c>
      <c r="BC1853" s="0" t="s">
        <v>358</v>
      </c>
      <c r="BD1853" s="0" t="s">
        <v>142</v>
      </c>
      <c r="BE1853" s="0" t="s">
        <v>98</v>
      </c>
      <c r="BI1853" s="0" t="s">
        <v>1180</v>
      </c>
      <c r="BJ1853" s="0" t="s">
        <v>4157</v>
      </c>
      <c r="BK1853" s="0" t="s">
        <v>2557</v>
      </c>
      <c r="BL1853" s="0" t="s">
        <v>6425</v>
      </c>
      <c r="BM1853" s="0" t="s">
        <v>6322</v>
      </c>
      <c r="BN1853" s="0" t="s">
        <v>6262</v>
      </c>
      <c r="BO1853" s="0" t="s">
        <v>105</v>
      </c>
      <c r="BP1853" s="0" t="s">
        <v>6258</v>
      </c>
      <c r="BQ1853" s="0" t="s">
        <v>127</v>
      </c>
      <c r="BT1853" s="0" t="n">
        <v>0</v>
      </c>
      <c r="BU1853" s="0" t="s">
        <v>6263</v>
      </c>
      <c r="BW1853" s="0" t="n">
        <v>2015</v>
      </c>
      <c r="BX1853" s="0" t="n">
        <v>2020</v>
      </c>
      <c r="BY1853" s="0" t="s">
        <v>6264</v>
      </c>
      <c r="BZ1853" s="0" t="n">
        <v>2017.5</v>
      </c>
      <c r="CA1853" s="0" t="n">
        <v>0.833333333333333</v>
      </c>
      <c r="CB1853" s="0" t="n">
        <v>1</v>
      </c>
      <c r="CC1853" s="0" t="n">
        <v>1</v>
      </c>
      <c r="CD1853" s="0" t="n">
        <v>0.0157128374527735</v>
      </c>
      <c r="CE1853" s="0" t="n">
        <v>1</v>
      </c>
    </row>
    <row r="1854" customFormat="false" ht="15" hidden="false" customHeight="false" outlineLevel="0" collapsed="false">
      <c r="A1854" s="0" t="s">
        <v>6258</v>
      </c>
      <c r="B1854" s="0" t="n">
        <v>3159</v>
      </c>
      <c r="C1854" s="0" t="n">
        <v>0</v>
      </c>
      <c r="D1854" s="0" t="n">
        <v>1800</v>
      </c>
      <c r="E1854" s="0" t="n">
        <f aca="false">IF(ISNUMBER($BA1854),$BA1854,IF(AND(ISNUMBER($D1854),ISNUMBER($BW1854),ISNUMBER($BX1854)),$D1854*($BX1854-$BW1854+1),""))</f>
        <v>1800</v>
      </c>
      <c r="H1854" s="0" t="s">
        <v>118</v>
      </c>
      <c r="I1854" s="0" t="s">
        <v>344</v>
      </c>
      <c r="J1854" s="0" t="n">
        <f aca="false">IF($BW1854&lt;&gt;"",$BW1854,"")</f>
        <v>2015</v>
      </c>
      <c r="K1854" s="0" t="n">
        <f aca="false">IF($BX1854&lt;&gt;"",$BX1854,"")</f>
        <v>2020</v>
      </c>
      <c r="L1854" s="0" t="n">
        <f aca="false">IF(AND(ISNUMBER($BW1854),ISNUMBER($BX1854)),($BW1854+$BX1854)/2,"")</f>
        <v>2017.5</v>
      </c>
      <c r="M1854" s="0" t="n">
        <f aca="false">IF($L1854&lt;&gt;"",$L1854,"")</f>
        <v>2017.5</v>
      </c>
      <c r="N1854" s="0" t="n">
        <f aca="false">IF(AND(ISNUMBER($BW1854),ISNUMBER($BX1854)),MIN(1,MAX(0,($BX1854-2016+1)/($BX1854-$BW1854+1))),"")</f>
        <v>0.833333333333333</v>
      </c>
      <c r="O1854" s="0" t="n">
        <f aca="false">IF(AND(ISNUMBER($BW1854),ISNUMBER($BX1854)),MIN(1,MAX(0,($BX1854-2017+1)/($BX1854-$BW1854+1))),"")</f>
        <v>0.666666666666667</v>
      </c>
      <c r="P1854" s="0" t="n">
        <f aca="false">IF(AND(ISNUMBER($BW1854),ISNUMBER($BX1854)),MIN(1,MAX(0,($BX1854-2018+1)/($BX1854-$BW1854+1))),"")</f>
        <v>0.5</v>
      </c>
      <c r="Q1854" s="0" t="n">
        <f aca="false">IF(AND(ISNUMBER($BW1854),ISNUMBER($BX1854)),MIN(1,MAX(0,($BX1854-2019+1)/($BX1854-$BW1854+1))),"")</f>
        <v>0.333333333333333</v>
      </c>
      <c r="R1854" s="0" t="n">
        <f aca="false">IF(AND(ISNUMBER($BW1854),ISNUMBER($BX1854)),MIN(1,MAX(0,($BX1854-2016+1)/($BX1854-$BW1854+1))),"")</f>
        <v>0.833333333333333</v>
      </c>
      <c r="S1854" s="0" t="n">
        <f aca="false">IF($L1854&lt;&gt;"",IF($L1854&gt;=2015.5,1,0),"")</f>
        <v>1</v>
      </c>
      <c r="T1854" s="0" t="n">
        <f aca="false">IF($L1854&lt;&gt;"",IF($L1854&gt;=2016,1,0),"")</f>
        <v>1</v>
      </c>
      <c r="U1854" s="0" t="n">
        <f aca="false">IF(ISNUMBER($BX1854),IF($BX1854&gt;=2016,1,0),"")</f>
        <v>1</v>
      </c>
      <c r="V1854" s="0" t="n">
        <f aca="false">IF(ISNUMBER($BW1854),IF($BW1854&gt;=2016,1,0),"")</f>
        <v>0</v>
      </c>
      <c r="W1854" s="0" t="str">
        <f aca="false">IF(AND(ISNUMBER($BW1854),ISNUMBER($BX1854)),IF($BW1854&gt;=2016,"post-only",IF($BX1854&lt;2016,"pre-only","mixed")),"")</f>
        <v>mixed</v>
      </c>
      <c r="X1854" s="0" t="n">
        <f aca="false">IF(AND(ISNUMBER($BW1854),ISNUMBER($BX1854)),MIN(1,MAX(0,($BX1854-2017+1)/($BX1854-$BW1854+1))),"")</f>
        <v>0.666666666666667</v>
      </c>
      <c r="Y1854" s="0" t="n">
        <f aca="false">IF(AND(ISNUMBER($BW1854),ISNUMBER($BX1854)),MIN(1,MAX(0,($BX1854-2018+1)/($BX1854-$BW1854+1))),"")</f>
        <v>0.5</v>
      </c>
      <c r="Z1854" s="0" t="n">
        <f aca="false">IF(AND(ISNUMBER($BW1854),ISNUMBER($BX1854)),MIN(1,MAX(0,($BX1854-2019+1)/($BX1854-$BW1854+1))),"")</f>
        <v>0.333333333333333</v>
      </c>
      <c r="AA1854" s="0" t="n">
        <f aca="false">IF(ISNUMBER($BX1854),IF($BX1854&gt;=2017,1,0),"")</f>
        <v>1</v>
      </c>
      <c r="AB1854" s="0" t="n">
        <f aca="false">IF(ISNUMBER($BX1854),IF($BX1854&gt;=2018,1,0),"")</f>
        <v>1</v>
      </c>
      <c r="AC1854" s="0" t="n">
        <f aca="false">IF(ISNUMBER($BX1854),IF($BX1854&gt;=2019,1,0),"")</f>
        <v>1</v>
      </c>
      <c r="AD1854" s="0" t="n">
        <f aca="false">IF($L1854&lt;&gt;"",IF($L1854&gt;2013,1,0),"")</f>
        <v>1</v>
      </c>
      <c r="AE1854" s="0" t="n">
        <f aca="false">IF($L1854&lt;&gt;"",1+IF($L1854&gt;2011,1,0)+IF($L1854&gt;2014,1,0),"")</f>
        <v>3</v>
      </c>
      <c r="AF1854" s="0" t="s">
        <v>747</v>
      </c>
      <c r="AG1854" s="0" t="s">
        <v>88</v>
      </c>
      <c r="AH1854" s="0" t="s">
        <v>89</v>
      </c>
      <c r="AI1854" s="0" t="s">
        <v>90</v>
      </c>
      <c r="AJ1854" s="0" t="s">
        <v>90</v>
      </c>
      <c r="AK1854" s="0" t="str">
        <f aca="false">IF(AND($CF1854&lt;&gt;"",IFERROR(INDEX(subsample_country_map!$B:$B,MATCH($CF1854,subsample_country_map!$A:$A,0)),"")&lt;&gt;""),INDEX(subsample_country_map!$B:$B,MATCH($CF1854,subsample_country_map!$A:$A,0)),INDEX(lookup!$AA:$AA,MATCH($A1854,lookup!$A:$A,0)))</f>
        <v>99_NCE</v>
      </c>
      <c r="AL1854" s="0" t="str">
        <f aca="false">IF(AND($CF1854&lt;&gt;"",IFERROR(INDEX(subsample_country_map!$C:$C,MATCH($CF1854,subsample_country_map!$A:$A,0)),"")&lt;&gt;""),INDEX(subsample_country_map!$C:$C,MATCH($CF1854,subsample_country_map!$A:$A,0)),INDEX(lookup!$AB:$AB,MATCH($A1854,lookup!$A:$A,0)))</f>
        <v>99_NCE</v>
      </c>
      <c r="AM1854" s="0" t="str">
        <f aca="false">IF(AND($CF1854&lt;&gt;"",IFERROR(INDEX(subsample_country_map!$D:$D,MATCH($CF1854,subsample_country_map!$A:$A,0)),"")&lt;&gt;""),INDEX(subsample_country_map!$D:$D,MATCH($CF1854,subsample_country_map!$A:$A,0)),INDEX(lookup!$AC:$AC,MATCH($A1854,lookup!$A:$A,0)))</f>
        <v>99_NCE</v>
      </c>
      <c r="AN1854" s="0" t="str">
        <f aca="false">IF(AND($CF1854&lt;&gt;"",IFERROR(INDEX(subsample_country_map!$E:$E,MATCH($CF1854,subsample_country_map!$A:$A,0)),"")&lt;&gt;""),INDEX(subsample_country_map!$E:$E,MATCH($CF1854,subsample_country_map!$A:$A,0)),INDEX(lookup!$AD:$AD,MATCH($A1854,lookup!$A:$A,0)))</f>
        <v>99_NCE</v>
      </c>
      <c r="AO1854" s="0" t="str">
        <f aca="false">INDEX(lookup!$Y:$Y,MATCH($A1854,lookup!$A:$A,0))</f>
        <v>0_published</v>
      </c>
      <c r="AP1854" s="0" t="str">
        <f aca="false">INDEX(lookup!$Z:$Z,MATCH($A1854,lookup!$A:$A,0))</f>
        <v>1_VHB high</v>
      </c>
      <c r="AQ1854" s="0" t="str">
        <f aca="false">INDEX(lookup!$W:$W,MATCH($A1854,lookup!$A:$A,0))</f>
        <v>1_fin/acc/econ</v>
      </c>
      <c r="AS1854" s="0" t="s">
        <v>91</v>
      </c>
      <c r="AT1854" s="0" t="s">
        <v>397</v>
      </c>
      <c r="AU1854" s="0" t="s">
        <v>93</v>
      </c>
      <c r="AV1854" s="0" t="s">
        <v>6276</v>
      </c>
      <c r="AW1854" s="0" t="s">
        <v>1042</v>
      </c>
      <c r="BA1854" s="0" t="n">
        <v>1800</v>
      </c>
      <c r="BB1854" s="0" t="s">
        <v>96</v>
      </c>
      <c r="BC1854" s="0" t="s">
        <v>358</v>
      </c>
      <c r="BD1854" s="0" t="s">
        <v>142</v>
      </c>
      <c r="BE1854" s="0" t="s">
        <v>98</v>
      </c>
      <c r="BI1854" s="0" t="s">
        <v>1180</v>
      </c>
      <c r="BJ1854" s="0" t="s">
        <v>4157</v>
      </c>
      <c r="BK1854" s="0" t="s">
        <v>2557</v>
      </c>
      <c r="BL1854" s="0" t="s">
        <v>6426</v>
      </c>
      <c r="BM1854" s="0" t="s">
        <v>6410</v>
      </c>
      <c r="BN1854" s="0" t="s">
        <v>6262</v>
      </c>
      <c r="BO1854" s="0" t="s">
        <v>105</v>
      </c>
      <c r="BP1854" s="0" t="s">
        <v>6258</v>
      </c>
      <c r="BQ1854" s="0" t="s">
        <v>127</v>
      </c>
      <c r="BT1854" s="0" t="n">
        <v>0</v>
      </c>
      <c r="BU1854" s="0" t="s">
        <v>6263</v>
      </c>
      <c r="BW1854" s="0" t="n">
        <v>2015</v>
      </c>
      <c r="BX1854" s="0" t="n">
        <v>2020</v>
      </c>
      <c r="BY1854" s="0" t="s">
        <v>6264</v>
      </c>
      <c r="BZ1854" s="0" t="n">
        <v>2017.5</v>
      </c>
      <c r="CA1854" s="0" t="n">
        <v>0.833333333333333</v>
      </c>
      <c r="CB1854" s="0" t="n">
        <v>1</v>
      </c>
      <c r="CC1854" s="0" t="n">
        <v>1</v>
      </c>
      <c r="CD1854" s="0" t="n">
        <v>0</v>
      </c>
      <c r="CE1854" s="0" t="n">
        <v>1</v>
      </c>
    </row>
    <row r="1855" customFormat="false" ht="15" hidden="false" customHeight="false" outlineLevel="0" collapsed="false">
      <c r="A1855" s="0" t="s">
        <v>6258</v>
      </c>
      <c r="B1855" s="0" t="n">
        <v>3160</v>
      </c>
      <c r="C1855" s="0" t="n">
        <v>0.059964032367634</v>
      </c>
      <c r="D1855" s="0" t="n">
        <v>2494</v>
      </c>
      <c r="E1855" s="0" t="n">
        <f aca="false">IF(ISNUMBER($BA1855),$BA1855,IF(AND(ISNUMBER($D1855),ISNUMBER($BW1855),ISNUMBER($BX1855)),$D1855*($BX1855-$BW1855+1),""))</f>
        <v>2494</v>
      </c>
      <c r="H1855" s="0" t="s">
        <v>118</v>
      </c>
      <c r="I1855" s="0" t="s">
        <v>344</v>
      </c>
      <c r="J1855" s="0" t="n">
        <f aca="false">IF($BW1855&lt;&gt;"",$BW1855,"")</f>
        <v>2015</v>
      </c>
      <c r="K1855" s="0" t="n">
        <f aca="false">IF($BX1855&lt;&gt;"",$BX1855,"")</f>
        <v>2020</v>
      </c>
      <c r="L1855" s="0" t="n">
        <f aca="false">IF(AND(ISNUMBER($BW1855),ISNUMBER($BX1855)),($BW1855+$BX1855)/2,"")</f>
        <v>2017.5</v>
      </c>
      <c r="M1855" s="0" t="n">
        <f aca="false">IF($L1855&lt;&gt;"",$L1855,"")</f>
        <v>2017.5</v>
      </c>
      <c r="N1855" s="0" t="n">
        <f aca="false">IF(AND(ISNUMBER($BW1855),ISNUMBER($BX1855)),MIN(1,MAX(0,($BX1855-2016+1)/($BX1855-$BW1855+1))),"")</f>
        <v>0.833333333333333</v>
      </c>
      <c r="O1855" s="0" t="n">
        <f aca="false">IF(AND(ISNUMBER($BW1855),ISNUMBER($BX1855)),MIN(1,MAX(0,($BX1855-2017+1)/($BX1855-$BW1855+1))),"")</f>
        <v>0.666666666666667</v>
      </c>
      <c r="P1855" s="0" t="n">
        <f aca="false">IF(AND(ISNUMBER($BW1855),ISNUMBER($BX1855)),MIN(1,MAX(0,($BX1855-2018+1)/($BX1855-$BW1855+1))),"")</f>
        <v>0.5</v>
      </c>
      <c r="Q1855" s="0" t="n">
        <f aca="false">IF(AND(ISNUMBER($BW1855),ISNUMBER($BX1855)),MIN(1,MAX(0,($BX1855-2019+1)/($BX1855-$BW1855+1))),"")</f>
        <v>0.333333333333333</v>
      </c>
      <c r="R1855" s="0" t="n">
        <f aca="false">IF(AND(ISNUMBER($BW1855),ISNUMBER($BX1855)),MIN(1,MAX(0,($BX1855-2016+1)/($BX1855-$BW1855+1))),"")</f>
        <v>0.833333333333333</v>
      </c>
      <c r="S1855" s="0" t="n">
        <f aca="false">IF($L1855&lt;&gt;"",IF($L1855&gt;=2015.5,1,0),"")</f>
        <v>1</v>
      </c>
      <c r="T1855" s="0" t="n">
        <f aca="false">IF($L1855&lt;&gt;"",IF($L1855&gt;=2016,1,0),"")</f>
        <v>1</v>
      </c>
      <c r="U1855" s="0" t="n">
        <f aca="false">IF(ISNUMBER($BX1855),IF($BX1855&gt;=2016,1,0),"")</f>
        <v>1</v>
      </c>
      <c r="V1855" s="0" t="n">
        <f aca="false">IF(ISNUMBER($BW1855),IF($BW1855&gt;=2016,1,0),"")</f>
        <v>0</v>
      </c>
      <c r="W1855" s="0" t="str">
        <f aca="false">IF(AND(ISNUMBER($BW1855),ISNUMBER($BX1855)),IF($BW1855&gt;=2016,"post-only",IF($BX1855&lt;2016,"pre-only","mixed")),"")</f>
        <v>mixed</v>
      </c>
      <c r="X1855" s="0" t="n">
        <f aca="false">IF(AND(ISNUMBER($BW1855),ISNUMBER($BX1855)),MIN(1,MAX(0,($BX1855-2017+1)/($BX1855-$BW1855+1))),"")</f>
        <v>0.666666666666667</v>
      </c>
      <c r="Y1855" s="0" t="n">
        <f aca="false">IF(AND(ISNUMBER($BW1855),ISNUMBER($BX1855)),MIN(1,MAX(0,($BX1855-2018+1)/($BX1855-$BW1855+1))),"")</f>
        <v>0.5</v>
      </c>
      <c r="Z1855" s="0" t="n">
        <f aca="false">IF(AND(ISNUMBER($BW1855),ISNUMBER($BX1855)),MIN(1,MAX(0,($BX1855-2019+1)/($BX1855-$BW1855+1))),"")</f>
        <v>0.333333333333333</v>
      </c>
      <c r="AA1855" s="0" t="n">
        <f aca="false">IF(ISNUMBER($BX1855),IF($BX1855&gt;=2017,1,0),"")</f>
        <v>1</v>
      </c>
      <c r="AB1855" s="0" t="n">
        <f aca="false">IF(ISNUMBER($BX1855),IF($BX1855&gt;=2018,1,0),"")</f>
        <v>1</v>
      </c>
      <c r="AC1855" s="0" t="n">
        <f aca="false">IF(ISNUMBER($BX1855),IF($BX1855&gt;=2019,1,0),"")</f>
        <v>1</v>
      </c>
      <c r="AD1855" s="0" t="n">
        <f aca="false">IF($L1855&lt;&gt;"",IF($L1855&gt;2013,1,0),"")</f>
        <v>1</v>
      </c>
      <c r="AE1855" s="0" t="n">
        <f aca="false">IF($L1855&lt;&gt;"",1+IF($L1855&gt;2011,1,0)+IF($L1855&gt;2014,1,0),"")</f>
        <v>3</v>
      </c>
      <c r="AF1855" s="0" t="s">
        <v>747</v>
      </c>
      <c r="AG1855" s="0" t="s">
        <v>88</v>
      </c>
      <c r="AH1855" s="0" t="s">
        <v>89</v>
      </c>
      <c r="AI1855" s="0" t="s">
        <v>90</v>
      </c>
      <c r="AJ1855" s="0" t="s">
        <v>90</v>
      </c>
      <c r="AK1855" s="0" t="str">
        <f aca="false">IF(AND($CF1855&lt;&gt;"",IFERROR(INDEX(subsample_country_map!$B:$B,MATCH($CF1855,subsample_country_map!$A:$A,0)),"")&lt;&gt;""),INDEX(subsample_country_map!$B:$B,MATCH($CF1855,subsample_country_map!$A:$A,0)),INDEX(lookup!$AA:$AA,MATCH($A1855,lookup!$A:$A,0)))</f>
        <v>99_NCE</v>
      </c>
      <c r="AL1855" s="0" t="str">
        <f aca="false">IF(AND($CF1855&lt;&gt;"",IFERROR(INDEX(subsample_country_map!$C:$C,MATCH($CF1855,subsample_country_map!$A:$A,0)),"")&lt;&gt;""),INDEX(subsample_country_map!$C:$C,MATCH($CF1855,subsample_country_map!$A:$A,0)),INDEX(lookup!$AB:$AB,MATCH($A1855,lookup!$A:$A,0)))</f>
        <v>99_NCE</v>
      </c>
      <c r="AM1855" s="0" t="str">
        <f aca="false">IF(AND($CF1855&lt;&gt;"",IFERROR(INDEX(subsample_country_map!$D:$D,MATCH($CF1855,subsample_country_map!$A:$A,0)),"")&lt;&gt;""),INDEX(subsample_country_map!$D:$D,MATCH($CF1855,subsample_country_map!$A:$A,0)),INDEX(lookup!$AC:$AC,MATCH($A1855,lookup!$A:$A,0)))</f>
        <v>99_NCE</v>
      </c>
      <c r="AN1855" s="0" t="str">
        <f aca="false">IF(AND($CF1855&lt;&gt;"",IFERROR(INDEX(subsample_country_map!$E:$E,MATCH($CF1855,subsample_country_map!$A:$A,0)),"")&lt;&gt;""),INDEX(subsample_country_map!$E:$E,MATCH($CF1855,subsample_country_map!$A:$A,0)),INDEX(lookup!$AD:$AD,MATCH($A1855,lookup!$A:$A,0)))</f>
        <v>99_NCE</v>
      </c>
      <c r="AO1855" s="0" t="str">
        <f aca="false">INDEX(lookup!$Y:$Y,MATCH($A1855,lookup!$A:$A,0))</f>
        <v>0_published</v>
      </c>
      <c r="AP1855" s="0" t="str">
        <f aca="false">INDEX(lookup!$Z:$Z,MATCH($A1855,lookup!$A:$A,0))</f>
        <v>1_VHB high</v>
      </c>
      <c r="AQ1855" s="0" t="str">
        <f aca="false">INDEX(lookup!$W:$W,MATCH($A1855,lookup!$A:$A,0))</f>
        <v>1_fin/acc/econ</v>
      </c>
      <c r="AS1855" s="0" t="s">
        <v>91</v>
      </c>
      <c r="AT1855" s="0" t="s">
        <v>397</v>
      </c>
      <c r="AU1855" s="0" t="s">
        <v>93</v>
      </c>
      <c r="AV1855" s="0" t="s">
        <v>4727</v>
      </c>
      <c r="AW1855" s="0" t="s">
        <v>1457</v>
      </c>
      <c r="BA1855" s="0" t="n">
        <v>2494</v>
      </c>
      <c r="BB1855" s="0" t="s">
        <v>96</v>
      </c>
      <c r="BC1855" s="0" t="s">
        <v>358</v>
      </c>
      <c r="BD1855" s="0" t="s">
        <v>142</v>
      </c>
      <c r="BE1855" s="0" t="s">
        <v>98</v>
      </c>
      <c r="BI1855" s="0" t="s">
        <v>1180</v>
      </c>
      <c r="BJ1855" s="0" t="s">
        <v>6427</v>
      </c>
      <c r="BK1855" s="0" t="s">
        <v>2557</v>
      </c>
      <c r="BL1855" s="0" t="s">
        <v>6428</v>
      </c>
      <c r="BM1855" s="0" t="s">
        <v>6322</v>
      </c>
      <c r="BN1855" s="0" t="s">
        <v>6262</v>
      </c>
      <c r="BO1855" s="0" t="s">
        <v>105</v>
      </c>
      <c r="BP1855" s="0" t="s">
        <v>6258</v>
      </c>
      <c r="BQ1855" s="0" t="s">
        <v>127</v>
      </c>
      <c r="BT1855" s="0" t="n">
        <v>0</v>
      </c>
      <c r="BU1855" s="0" t="s">
        <v>6263</v>
      </c>
      <c r="BW1855" s="0" t="n">
        <v>2015</v>
      </c>
      <c r="BX1855" s="0" t="n">
        <v>2020</v>
      </c>
      <c r="BY1855" s="0" t="s">
        <v>6264</v>
      </c>
      <c r="BZ1855" s="0" t="n">
        <v>2017.5</v>
      </c>
      <c r="CA1855" s="0" t="n">
        <v>0.833333333333333</v>
      </c>
      <c r="CB1855" s="0" t="n">
        <v>1</v>
      </c>
      <c r="CC1855" s="0" t="n">
        <v>1</v>
      </c>
      <c r="CD1855" s="0" t="n">
        <v>0.0600360584155307</v>
      </c>
      <c r="CE1855" s="0" t="n">
        <v>1</v>
      </c>
    </row>
    <row r="1856" customFormat="false" ht="15" hidden="false" customHeight="false" outlineLevel="0" collapsed="false">
      <c r="A1856" s="0" t="s">
        <v>6258</v>
      </c>
      <c r="B1856" s="0" t="n">
        <v>3161</v>
      </c>
      <c r="C1856" s="0" t="n">
        <v>-0.0798404784055799</v>
      </c>
      <c r="D1856" s="0" t="n">
        <v>2494</v>
      </c>
      <c r="E1856" s="0" t="n">
        <f aca="false">IF(ISNUMBER($BA1856),$BA1856,IF(AND(ISNUMBER($D1856),ISNUMBER($BW1856),ISNUMBER($BX1856)),$D1856*($BX1856-$BW1856+1),""))</f>
        <v>2494</v>
      </c>
      <c r="H1856" s="0" t="s">
        <v>118</v>
      </c>
      <c r="I1856" s="0" t="s">
        <v>344</v>
      </c>
      <c r="J1856" s="0" t="n">
        <f aca="false">IF($BW1856&lt;&gt;"",$BW1856,"")</f>
        <v>2015</v>
      </c>
      <c r="K1856" s="0" t="n">
        <f aca="false">IF($BX1856&lt;&gt;"",$BX1856,"")</f>
        <v>2020</v>
      </c>
      <c r="L1856" s="0" t="n">
        <f aca="false">IF(AND(ISNUMBER($BW1856),ISNUMBER($BX1856)),($BW1856+$BX1856)/2,"")</f>
        <v>2017.5</v>
      </c>
      <c r="M1856" s="0" t="n">
        <f aca="false">IF($L1856&lt;&gt;"",$L1856,"")</f>
        <v>2017.5</v>
      </c>
      <c r="N1856" s="0" t="n">
        <f aca="false">IF(AND(ISNUMBER($BW1856),ISNUMBER($BX1856)),MIN(1,MAX(0,($BX1856-2016+1)/($BX1856-$BW1856+1))),"")</f>
        <v>0.833333333333333</v>
      </c>
      <c r="O1856" s="0" t="n">
        <f aca="false">IF(AND(ISNUMBER($BW1856),ISNUMBER($BX1856)),MIN(1,MAX(0,($BX1856-2017+1)/($BX1856-$BW1856+1))),"")</f>
        <v>0.666666666666667</v>
      </c>
      <c r="P1856" s="0" t="n">
        <f aca="false">IF(AND(ISNUMBER($BW1856),ISNUMBER($BX1856)),MIN(1,MAX(0,($BX1856-2018+1)/($BX1856-$BW1856+1))),"")</f>
        <v>0.5</v>
      </c>
      <c r="Q1856" s="0" t="n">
        <f aca="false">IF(AND(ISNUMBER($BW1856),ISNUMBER($BX1856)),MIN(1,MAX(0,($BX1856-2019+1)/($BX1856-$BW1856+1))),"")</f>
        <v>0.333333333333333</v>
      </c>
      <c r="R1856" s="0" t="n">
        <f aca="false">IF(AND(ISNUMBER($BW1856),ISNUMBER($BX1856)),MIN(1,MAX(0,($BX1856-2016+1)/($BX1856-$BW1856+1))),"")</f>
        <v>0.833333333333333</v>
      </c>
      <c r="S1856" s="0" t="n">
        <f aca="false">IF($L1856&lt;&gt;"",IF($L1856&gt;=2015.5,1,0),"")</f>
        <v>1</v>
      </c>
      <c r="T1856" s="0" t="n">
        <f aca="false">IF($L1856&lt;&gt;"",IF($L1856&gt;=2016,1,0),"")</f>
        <v>1</v>
      </c>
      <c r="U1856" s="0" t="n">
        <f aca="false">IF(ISNUMBER($BX1856),IF($BX1856&gt;=2016,1,0),"")</f>
        <v>1</v>
      </c>
      <c r="V1856" s="0" t="n">
        <f aca="false">IF(ISNUMBER($BW1856),IF($BW1856&gt;=2016,1,0),"")</f>
        <v>0</v>
      </c>
      <c r="W1856" s="0" t="str">
        <f aca="false">IF(AND(ISNUMBER($BW1856),ISNUMBER($BX1856)),IF($BW1856&gt;=2016,"post-only",IF($BX1856&lt;2016,"pre-only","mixed")),"")</f>
        <v>mixed</v>
      </c>
      <c r="X1856" s="0" t="n">
        <f aca="false">IF(AND(ISNUMBER($BW1856),ISNUMBER($BX1856)),MIN(1,MAX(0,($BX1856-2017+1)/($BX1856-$BW1856+1))),"")</f>
        <v>0.666666666666667</v>
      </c>
      <c r="Y1856" s="0" t="n">
        <f aca="false">IF(AND(ISNUMBER($BW1856),ISNUMBER($BX1856)),MIN(1,MAX(0,($BX1856-2018+1)/($BX1856-$BW1856+1))),"")</f>
        <v>0.5</v>
      </c>
      <c r="Z1856" s="0" t="n">
        <f aca="false">IF(AND(ISNUMBER($BW1856),ISNUMBER($BX1856)),MIN(1,MAX(0,($BX1856-2019+1)/($BX1856-$BW1856+1))),"")</f>
        <v>0.333333333333333</v>
      </c>
      <c r="AA1856" s="0" t="n">
        <f aca="false">IF(ISNUMBER($BX1856),IF($BX1856&gt;=2017,1,0),"")</f>
        <v>1</v>
      </c>
      <c r="AB1856" s="0" t="n">
        <f aca="false">IF(ISNUMBER($BX1856),IF($BX1856&gt;=2018,1,0),"")</f>
        <v>1</v>
      </c>
      <c r="AC1856" s="0" t="n">
        <f aca="false">IF(ISNUMBER($BX1856),IF($BX1856&gt;=2019,1,0),"")</f>
        <v>1</v>
      </c>
      <c r="AD1856" s="0" t="n">
        <f aca="false">IF($L1856&lt;&gt;"",IF($L1856&gt;2013,1,0),"")</f>
        <v>1</v>
      </c>
      <c r="AE1856" s="0" t="n">
        <f aca="false">IF($L1856&lt;&gt;"",1+IF($L1856&gt;2011,1,0)+IF($L1856&gt;2014,1,0),"")</f>
        <v>3</v>
      </c>
      <c r="AF1856" s="0" t="s">
        <v>747</v>
      </c>
      <c r="AG1856" s="0" t="s">
        <v>88</v>
      </c>
      <c r="AH1856" s="0" t="s">
        <v>89</v>
      </c>
      <c r="AI1856" s="0" t="s">
        <v>90</v>
      </c>
      <c r="AJ1856" s="0" t="s">
        <v>90</v>
      </c>
      <c r="AK1856" s="0" t="str">
        <f aca="false">IF(AND($CF1856&lt;&gt;"",IFERROR(INDEX(subsample_country_map!$B:$B,MATCH($CF1856,subsample_country_map!$A:$A,0)),"")&lt;&gt;""),INDEX(subsample_country_map!$B:$B,MATCH($CF1856,subsample_country_map!$A:$A,0)),INDEX(lookup!$AA:$AA,MATCH($A1856,lookup!$A:$A,0)))</f>
        <v>99_NCE</v>
      </c>
      <c r="AL1856" s="0" t="str">
        <f aca="false">IF(AND($CF1856&lt;&gt;"",IFERROR(INDEX(subsample_country_map!$C:$C,MATCH($CF1856,subsample_country_map!$A:$A,0)),"")&lt;&gt;""),INDEX(subsample_country_map!$C:$C,MATCH($CF1856,subsample_country_map!$A:$A,0)),INDEX(lookup!$AB:$AB,MATCH($A1856,lookup!$A:$A,0)))</f>
        <v>99_NCE</v>
      </c>
      <c r="AM1856" s="0" t="str">
        <f aca="false">IF(AND($CF1856&lt;&gt;"",IFERROR(INDEX(subsample_country_map!$D:$D,MATCH($CF1856,subsample_country_map!$A:$A,0)),"")&lt;&gt;""),INDEX(subsample_country_map!$D:$D,MATCH($CF1856,subsample_country_map!$A:$A,0)),INDEX(lookup!$AC:$AC,MATCH($A1856,lookup!$A:$A,0)))</f>
        <v>99_NCE</v>
      </c>
      <c r="AN1856" s="0" t="str">
        <f aca="false">IF(AND($CF1856&lt;&gt;"",IFERROR(INDEX(subsample_country_map!$E:$E,MATCH($CF1856,subsample_country_map!$A:$A,0)),"")&lt;&gt;""),INDEX(subsample_country_map!$E:$E,MATCH($CF1856,subsample_country_map!$A:$A,0)),INDEX(lookup!$AD:$AD,MATCH($A1856,lookup!$A:$A,0)))</f>
        <v>99_NCE</v>
      </c>
      <c r="AO1856" s="0" t="str">
        <f aca="false">INDEX(lookup!$Y:$Y,MATCH($A1856,lookup!$A:$A,0))</f>
        <v>0_published</v>
      </c>
      <c r="AP1856" s="0" t="str">
        <f aca="false">INDEX(lookup!$Z:$Z,MATCH($A1856,lookup!$A:$A,0))</f>
        <v>1_VHB high</v>
      </c>
      <c r="AQ1856" s="0" t="str">
        <f aca="false">INDEX(lookup!$W:$W,MATCH($A1856,lookup!$A:$A,0))</f>
        <v>1_fin/acc/econ</v>
      </c>
      <c r="AS1856" s="0" t="s">
        <v>91</v>
      </c>
      <c r="AT1856" s="0" t="s">
        <v>397</v>
      </c>
      <c r="AU1856" s="0" t="s">
        <v>93</v>
      </c>
      <c r="AV1856" s="0" t="s">
        <v>6270</v>
      </c>
      <c r="AW1856" s="0" t="s">
        <v>1457</v>
      </c>
      <c r="BA1856" s="0" t="n">
        <v>2494</v>
      </c>
      <c r="BB1856" s="0" t="s">
        <v>96</v>
      </c>
      <c r="BC1856" s="0" t="s">
        <v>358</v>
      </c>
      <c r="BD1856" s="0" t="s">
        <v>142</v>
      </c>
      <c r="BE1856" s="0" t="s">
        <v>98</v>
      </c>
      <c r="BI1856" s="0" t="s">
        <v>1180</v>
      </c>
      <c r="BJ1856" s="0" t="s">
        <v>6427</v>
      </c>
      <c r="BK1856" s="0" t="s">
        <v>2557</v>
      </c>
      <c r="BL1856" s="0" t="s">
        <v>6429</v>
      </c>
      <c r="BM1856" s="0" t="s">
        <v>6412</v>
      </c>
      <c r="BN1856" s="0" t="s">
        <v>6262</v>
      </c>
      <c r="BO1856" s="0" t="s">
        <v>105</v>
      </c>
      <c r="BP1856" s="0" t="s">
        <v>6258</v>
      </c>
      <c r="BQ1856" s="0" t="s">
        <v>127</v>
      </c>
      <c r="BT1856" s="0" t="n">
        <v>0</v>
      </c>
      <c r="BU1856" s="0" t="s">
        <v>6263</v>
      </c>
      <c r="BW1856" s="0" t="n">
        <v>2015</v>
      </c>
      <c r="BX1856" s="0" t="n">
        <v>2020</v>
      </c>
      <c r="BY1856" s="0" t="s">
        <v>6264</v>
      </c>
      <c r="BZ1856" s="0" t="n">
        <v>2017.5</v>
      </c>
      <c r="CA1856" s="0" t="n">
        <v>0.833333333333333</v>
      </c>
      <c r="CB1856" s="0" t="n">
        <v>1</v>
      </c>
      <c r="CC1856" s="0" t="n">
        <v>1</v>
      </c>
      <c r="CD1856" s="0" t="n">
        <v>-0.0800107779895493</v>
      </c>
      <c r="CE1856" s="0" t="n">
        <v>1</v>
      </c>
    </row>
    <row r="1857" customFormat="false" ht="15" hidden="false" customHeight="false" outlineLevel="0" collapsed="false">
      <c r="A1857" s="0" t="s">
        <v>6258</v>
      </c>
      <c r="B1857" s="0" t="n">
        <v>3162</v>
      </c>
      <c r="C1857" s="0" t="n">
        <v>0</v>
      </c>
      <c r="D1857" s="0" t="n">
        <v>2185</v>
      </c>
      <c r="E1857" s="0" t="n">
        <f aca="false">IF(ISNUMBER($BA1857),$BA1857,IF(AND(ISNUMBER($D1857),ISNUMBER($BW1857),ISNUMBER($BX1857)),$D1857*($BX1857-$BW1857+1),""))</f>
        <v>2185</v>
      </c>
      <c r="H1857" s="0" t="s">
        <v>118</v>
      </c>
      <c r="I1857" s="0" t="s">
        <v>344</v>
      </c>
      <c r="J1857" s="0" t="n">
        <f aca="false">IF($BW1857&lt;&gt;"",$BW1857,"")</f>
        <v>2015</v>
      </c>
      <c r="K1857" s="0" t="n">
        <f aca="false">IF($BX1857&lt;&gt;"",$BX1857,"")</f>
        <v>2020</v>
      </c>
      <c r="L1857" s="0" t="n">
        <f aca="false">IF(AND(ISNUMBER($BW1857),ISNUMBER($BX1857)),($BW1857+$BX1857)/2,"")</f>
        <v>2017.5</v>
      </c>
      <c r="M1857" s="0" t="n">
        <f aca="false">IF($L1857&lt;&gt;"",$L1857,"")</f>
        <v>2017.5</v>
      </c>
      <c r="N1857" s="0" t="n">
        <f aca="false">IF(AND(ISNUMBER($BW1857),ISNUMBER($BX1857)),MIN(1,MAX(0,($BX1857-2016+1)/($BX1857-$BW1857+1))),"")</f>
        <v>0.833333333333333</v>
      </c>
      <c r="O1857" s="0" t="n">
        <f aca="false">IF(AND(ISNUMBER($BW1857),ISNUMBER($BX1857)),MIN(1,MAX(0,($BX1857-2017+1)/($BX1857-$BW1857+1))),"")</f>
        <v>0.666666666666667</v>
      </c>
      <c r="P1857" s="0" t="n">
        <f aca="false">IF(AND(ISNUMBER($BW1857),ISNUMBER($BX1857)),MIN(1,MAX(0,($BX1857-2018+1)/($BX1857-$BW1857+1))),"")</f>
        <v>0.5</v>
      </c>
      <c r="Q1857" s="0" t="n">
        <f aca="false">IF(AND(ISNUMBER($BW1857),ISNUMBER($BX1857)),MIN(1,MAX(0,($BX1857-2019+1)/($BX1857-$BW1857+1))),"")</f>
        <v>0.333333333333333</v>
      </c>
      <c r="R1857" s="0" t="n">
        <f aca="false">IF(AND(ISNUMBER($BW1857),ISNUMBER($BX1857)),MIN(1,MAX(0,($BX1857-2016+1)/($BX1857-$BW1857+1))),"")</f>
        <v>0.833333333333333</v>
      </c>
      <c r="S1857" s="0" t="n">
        <f aca="false">IF($L1857&lt;&gt;"",IF($L1857&gt;=2015.5,1,0),"")</f>
        <v>1</v>
      </c>
      <c r="T1857" s="0" t="n">
        <f aca="false">IF($L1857&lt;&gt;"",IF($L1857&gt;=2016,1,0),"")</f>
        <v>1</v>
      </c>
      <c r="U1857" s="0" t="n">
        <f aca="false">IF(ISNUMBER($BX1857),IF($BX1857&gt;=2016,1,0),"")</f>
        <v>1</v>
      </c>
      <c r="V1857" s="0" t="n">
        <f aca="false">IF(ISNUMBER($BW1857),IF($BW1857&gt;=2016,1,0),"")</f>
        <v>0</v>
      </c>
      <c r="W1857" s="0" t="str">
        <f aca="false">IF(AND(ISNUMBER($BW1857),ISNUMBER($BX1857)),IF($BW1857&gt;=2016,"post-only",IF($BX1857&lt;2016,"pre-only","mixed")),"")</f>
        <v>mixed</v>
      </c>
      <c r="X1857" s="0" t="n">
        <f aca="false">IF(AND(ISNUMBER($BW1857),ISNUMBER($BX1857)),MIN(1,MAX(0,($BX1857-2017+1)/($BX1857-$BW1857+1))),"")</f>
        <v>0.666666666666667</v>
      </c>
      <c r="Y1857" s="0" t="n">
        <f aca="false">IF(AND(ISNUMBER($BW1857),ISNUMBER($BX1857)),MIN(1,MAX(0,($BX1857-2018+1)/($BX1857-$BW1857+1))),"")</f>
        <v>0.5</v>
      </c>
      <c r="Z1857" s="0" t="n">
        <f aca="false">IF(AND(ISNUMBER($BW1857),ISNUMBER($BX1857)),MIN(1,MAX(0,($BX1857-2019+1)/($BX1857-$BW1857+1))),"")</f>
        <v>0.333333333333333</v>
      </c>
      <c r="AA1857" s="0" t="n">
        <f aca="false">IF(ISNUMBER($BX1857),IF($BX1857&gt;=2017,1,0),"")</f>
        <v>1</v>
      </c>
      <c r="AB1857" s="0" t="n">
        <f aca="false">IF(ISNUMBER($BX1857),IF($BX1857&gt;=2018,1,0),"")</f>
        <v>1</v>
      </c>
      <c r="AC1857" s="0" t="n">
        <f aca="false">IF(ISNUMBER($BX1857),IF($BX1857&gt;=2019,1,0),"")</f>
        <v>1</v>
      </c>
      <c r="AD1857" s="0" t="n">
        <f aca="false">IF($L1857&lt;&gt;"",IF($L1857&gt;2013,1,0),"")</f>
        <v>1</v>
      </c>
      <c r="AE1857" s="0" t="n">
        <f aca="false">IF($L1857&lt;&gt;"",1+IF($L1857&gt;2011,1,0)+IF($L1857&gt;2014,1,0),"")</f>
        <v>3</v>
      </c>
      <c r="AF1857" s="0" t="s">
        <v>747</v>
      </c>
      <c r="AG1857" s="0" t="s">
        <v>88</v>
      </c>
      <c r="AH1857" s="0" t="s">
        <v>89</v>
      </c>
      <c r="AI1857" s="0" t="s">
        <v>90</v>
      </c>
      <c r="AJ1857" s="0" t="s">
        <v>90</v>
      </c>
      <c r="AK1857" s="0" t="str">
        <f aca="false">IF(AND($CF1857&lt;&gt;"",IFERROR(INDEX(subsample_country_map!$B:$B,MATCH($CF1857,subsample_country_map!$A:$A,0)),"")&lt;&gt;""),INDEX(subsample_country_map!$B:$B,MATCH($CF1857,subsample_country_map!$A:$A,0)),INDEX(lookup!$AA:$AA,MATCH($A1857,lookup!$A:$A,0)))</f>
        <v>99_NCE</v>
      </c>
      <c r="AL1857" s="0" t="str">
        <f aca="false">IF(AND($CF1857&lt;&gt;"",IFERROR(INDEX(subsample_country_map!$C:$C,MATCH($CF1857,subsample_country_map!$A:$A,0)),"")&lt;&gt;""),INDEX(subsample_country_map!$C:$C,MATCH($CF1857,subsample_country_map!$A:$A,0)),INDEX(lookup!$AB:$AB,MATCH($A1857,lookup!$A:$A,0)))</f>
        <v>99_NCE</v>
      </c>
      <c r="AM1857" s="0" t="str">
        <f aca="false">IF(AND($CF1857&lt;&gt;"",IFERROR(INDEX(subsample_country_map!$D:$D,MATCH($CF1857,subsample_country_map!$A:$A,0)),"")&lt;&gt;""),INDEX(subsample_country_map!$D:$D,MATCH($CF1857,subsample_country_map!$A:$A,0)),INDEX(lookup!$AC:$AC,MATCH($A1857,lookup!$A:$A,0)))</f>
        <v>99_NCE</v>
      </c>
      <c r="AN1857" s="0" t="str">
        <f aca="false">IF(AND($CF1857&lt;&gt;"",IFERROR(INDEX(subsample_country_map!$E:$E,MATCH($CF1857,subsample_country_map!$A:$A,0)),"")&lt;&gt;""),INDEX(subsample_country_map!$E:$E,MATCH($CF1857,subsample_country_map!$A:$A,0)),INDEX(lookup!$AD:$AD,MATCH($A1857,lookup!$A:$A,0)))</f>
        <v>99_NCE</v>
      </c>
      <c r="AO1857" s="0" t="str">
        <f aca="false">INDEX(lookup!$Y:$Y,MATCH($A1857,lookup!$A:$A,0))</f>
        <v>0_published</v>
      </c>
      <c r="AP1857" s="0" t="str">
        <f aca="false">INDEX(lookup!$Z:$Z,MATCH($A1857,lookup!$A:$A,0))</f>
        <v>1_VHB high</v>
      </c>
      <c r="AQ1857" s="0" t="str">
        <f aca="false">INDEX(lookup!$W:$W,MATCH($A1857,lookup!$A:$A,0))</f>
        <v>1_fin/acc/econ</v>
      </c>
      <c r="AS1857" s="0" t="s">
        <v>91</v>
      </c>
      <c r="AT1857" s="0" t="s">
        <v>397</v>
      </c>
      <c r="AU1857" s="0" t="s">
        <v>93</v>
      </c>
      <c r="AV1857" s="0" t="s">
        <v>1317</v>
      </c>
      <c r="AW1857" s="0" t="s">
        <v>1457</v>
      </c>
      <c r="BA1857" s="0" t="n">
        <v>2185</v>
      </c>
      <c r="BB1857" s="0" t="s">
        <v>96</v>
      </c>
      <c r="BC1857" s="0" t="s">
        <v>358</v>
      </c>
      <c r="BD1857" s="0" t="s">
        <v>142</v>
      </c>
      <c r="BE1857" s="0" t="s">
        <v>98</v>
      </c>
      <c r="BI1857" s="0" t="s">
        <v>1180</v>
      </c>
      <c r="BJ1857" s="0" t="s">
        <v>6430</v>
      </c>
      <c r="BK1857" s="0" t="s">
        <v>2557</v>
      </c>
      <c r="BL1857" s="0" t="s">
        <v>6423</v>
      </c>
      <c r="BM1857" s="0" t="s">
        <v>6322</v>
      </c>
      <c r="BN1857" s="0" t="s">
        <v>6262</v>
      </c>
      <c r="BO1857" s="0" t="s">
        <v>105</v>
      </c>
      <c r="BP1857" s="0" t="s">
        <v>6258</v>
      </c>
      <c r="BQ1857" s="0" t="s">
        <v>127</v>
      </c>
      <c r="BT1857" s="0" t="n">
        <v>0</v>
      </c>
      <c r="BU1857" s="0" t="s">
        <v>6263</v>
      </c>
      <c r="BW1857" s="0" t="n">
        <v>2015</v>
      </c>
      <c r="BX1857" s="0" t="n">
        <v>2020</v>
      </c>
      <c r="BY1857" s="0" t="s">
        <v>6264</v>
      </c>
      <c r="BZ1857" s="0" t="n">
        <v>2017.5</v>
      </c>
      <c r="CA1857" s="0" t="n">
        <v>0.833333333333333</v>
      </c>
      <c r="CB1857" s="0" t="n">
        <v>1</v>
      </c>
      <c r="CC1857" s="0" t="n">
        <v>1</v>
      </c>
      <c r="CD1857" s="0" t="n">
        <v>0</v>
      </c>
      <c r="CE1857" s="0" t="n">
        <v>1</v>
      </c>
    </row>
    <row r="1858" customFormat="false" ht="15" hidden="false" customHeight="false" outlineLevel="0" collapsed="false">
      <c r="A1858" s="0" t="s">
        <v>6258</v>
      </c>
      <c r="B1858" s="0" t="n">
        <v>3163</v>
      </c>
      <c r="C1858" s="0" t="n">
        <v>0.0427471450535937</v>
      </c>
      <c r="D1858" s="0" t="n">
        <v>2185</v>
      </c>
      <c r="E1858" s="0" t="n">
        <f aca="false">IF(ISNUMBER($BA1858),$BA1858,IF(AND(ISNUMBER($D1858),ISNUMBER($BW1858),ISNUMBER($BX1858)),$D1858*($BX1858-$BW1858+1),""))</f>
        <v>2185</v>
      </c>
      <c r="H1858" s="0" t="s">
        <v>118</v>
      </c>
      <c r="I1858" s="0" t="s">
        <v>344</v>
      </c>
      <c r="J1858" s="0" t="n">
        <f aca="false">IF($BW1858&lt;&gt;"",$BW1858,"")</f>
        <v>2015</v>
      </c>
      <c r="K1858" s="0" t="n">
        <f aca="false">IF($BX1858&lt;&gt;"",$BX1858,"")</f>
        <v>2020</v>
      </c>
      <c r="L1858" s="0" t="n">
        <f aca="false">IF(AND(ISNUMBER($BW1858),ISNUMBER($BX1858)),($BW1858+$BX1858)/2,"")</f>
        <v>2017.5</v>
      </c>
      <c r="M1858" s="0" t="n">
        <f aca="false">IF($L1858&lt;&gt;"",$L1858,"")</f>
        <v>2017.5</v>
      </c>
      <c r="N1858" s="0" t="n">
        <f aca="false">IF(AND(ISNUMBER($BW1858),ISNUMBER($BX1858)),MIN(1,MAX(0,($BX1858-2016+1)/($BX1858-$BW1858+1))),"")</f>
        <v>0.833333333333333</v>
      </c>
      <c r="O1858" s="0" t="n">
        <f aca="false">IF(AND(ISNUMBER($BW1858),ISNUMBER($BX1858)),MIN(1,MAX(0,($BX1858-2017+1)/($BX1858-$BW1858+1))),"")</f>
        <v>0.666666666666667</v>
      </c>
      <c r="P1858" s="0" t="n">
        <f aca="false">IF(AND(ISNUMBER($BW1858),ISNUMBER($BX1858)),MIN(1,MAX(0,($BX1858-2018+1)/($BX1858-$BW1858+1))),"")</f>
        <v>0.5</v>
      </c>
      <c r="Q1858" s="0" t="n">
        <f aca="false">IF(AND(ISNUMBER($BW1858),ISNUMBER($BX1858)),MIN(1,MAX(0,($BX1858-2019+1)/($BX1858-$BW1858+1))),"")</f>
        <v>0.333333333333333</v>
      </c>
      <c r="R1858" s="0" t="n">
        <f aca="false">IF(AND(ISNUMBER($BW1858),ISNUMBER($BX1858)),MIN(1,MAX(0,($BX1858-2016+1)/($BX1858-$BW1858+1))),"")</f>
        <v>0.833333333333333</v>
      </c>
      <c r="S1858" s="0" t="n">
        <f aca="false">IF($L1858&lt;&gt;"",IF($L1858&gt;=2015.5,1,0),"")</f>
        <v>1</v>
      </c>
      <c r="T1858" s="0" t="n">
        <f aca="false">IF($L1858&lt;&gt;"",IF($L1858&gt;=2016,1,0),"")</f>
        <v>1</v>
      </c>
      <c r="U1858" s="0" t="n">
        <f aca="false">IF(ISNUMBER($BX1858),IF($BX1858&gt;=2016,1,0),"")</f>
        <v>1</v>
      </c>
      <c r="V1858" s="0" t="n">
        <f aca="false">IF(ISNUMBER($BW1858),IF($BW1858&gt;=2016,1,0),"")</f>
        <v>0</v>
      </c>
      <c r="W1858" s="0" t="str">
        <f aca="false">IF(AND(ISNUMBER($BW1858),ISNUMBER($BX1858)),IF($BW1858&gt;=2016,"post-only",IF($BX1858&lt;2016,"pre-only","mixed")),"")</f>
        <v>mixed</v>
      </c>
      <c r="X1858" s="0" t="n">
        <f aca="false">IF(AND(ISNUMBER($BW1858),ISNUMBER($BX1858)),MIN(1,MAX(0,($BX1858-2017+1)/($BX1858-$BW1858+1))),"")</f>
        <v>0.666666666666667</v>
      </c>
      <c r="Y1858" s="0" t="n">
        <f aca="false">IF(AND(ISNUMBER($BW1858),ISNUMBER($BX1858)),MIN(1,MAX(0,($BX1858-2018+1)/($BX1858-$BW1858+1))),"")</f>
        <v>0.5</v>
      </c>
      <c r="Z1858" s="0" t="n">
        <f aca="false">IF(AND(ISNUMBER($BW1858),ISNUMBER($BX1858)),MIN(1,MAX(0,($BX1858-2019+1)/($BX1858-$BW1858+1))),"")</f>
        <v>0.333333333333333</v>
      </c>
      <c r="AA1858" s="0" t="n">
        <f aca="false">IF(ISNUMBER($BX1858),IF($BX1858&gt;=2017,1,0),"")</f>
        <v>1</v>
      </c>
      <c r="AB1858" s="0" t="n">
        <f aca="false">IF(ISNUMBER($BX1858),IF($BX1858&gt;=2018,1,0),"")</f>
        <v>1</v>
      </c>
      <c r="AC1858" s="0" t="n">
        <f aca="false">IF(ISNUMBER($BX1858),IF($BX1858&gt;=2019,1,0),"")</f>
        <v>1</v>
      </c>
      <c r="AD1858" s="0" t="n">
        <f aca="false">IF($L1858&lt;&gt;"",IF($L1858&gt;2013,1,0),"")</f>
        <v>1</v>
      </c>
      <c r="AE1858" s="0" t="n">
        <f aca="false">IF($L1858&lt;&gt;"",1+IF($L1858&gt;2011,1,0)+IF($L1858&gt;2014,1,0),"")</f>
        <v>3</v>
      </c>
      <c r="AF1858" s="0" t="s">
        <v>747</v>
      </c>
      <c r="AG1858" s="0" t="s">
        <v>88</v>
      </c>
      <c r="AH1858" s="0" t="s">
        <v>89</v>
      </c>
      <c r="AI1858" s="0" t="s">
        <v>90</v>
      </c>
      <c r="AJ1858" s="0" t="s">
        <v>90</v>
      </c>
      <c r="AK1858" s="0" t="str">
        <f aca="false">IF(AND($CF1858&lt;&gt;"",IFERROR(INDEX(subsample_country_map!$B:$B,MATCH($CF1858,subsample_country_map!$A:$A,0)),"")&lt;&gt;""),INDEX(subsample_country_map!$B:$B,MATCH($CF1858,subsample_country_map!$A:$A,0)),INDEX(lookup!$AA:$AA,MATCH($A1858,lookup!$A:$A,0)))</f>
        <v>99_NCE</v>
      </c>
      <c r="AL1858" s="0" t="str">
        <f aca="false">IF(AND($CF1858&lt;&gt;"",IFERROR(INDEX(subsample_country_map!$C:$C,MATCH($CF1858,subsample_country_map!$A:$A,0)),"")&lt;&gt;""),INDEX(subsample_country_map!$C:$C,MATCH($CF1858,subsample_country_map!$A:$A,0)),INDEX(lookup!$AB:$AB,MATCH($A1858,lookup!$A:$A,0)))</f>
        <v>99_NCE</v>
      </c>
      <c r="AM1858" s="0" t="str">
        <f aca="false">IF(AND($CF1858&lt;&gt;"",IFERROR(INDEX(subsample_country_map!$D:$D,MATCH($CF1858,subsample_country_map!$A:$A,0)),"")&lt;&gt;""),INDEX(subsample_country_map!$D:$D,MATCH($CF1858,subsample_country_map!$A:$A,0)),INDEX(lookup!$AC:$AC,MATCH($A1858,lookup!$A:$A,0)))</f>
        <v>99_NCE</v>
      </c>
      <c r="AN1858" s="0" t="str">
        <f aca="false">IF(AND($CF1858&lt;&gt;"",IFERROR(INDEX(subsample_country_map!$E:$E,MATCH($CF1858,subsample_country_map!$A:$A,0)),"")&lt;&gt;""),INDEX(subsample_country_map!$E:$E,MATCH($CF1858,subsample_country_map!$A:$A,0)),INDEX(lookup!$AD:$AD,MATCH($A1858,lookup!$A:$A,0)))</f>
        <v>99_NCE</v>
      </c>
      <c r="AO1858" s="0" t="str">
        <f aca="false">INDEX(lookup!$Y:$Y,MATCH($A1858,lookup!$A:$A,0))</f>
        <v>0_published</v>
      </c>
      <c r="AP1858" s="0" t="str">
        <f aca="false">INDEX(lookup!$Z:$Z,MATCH($A1858,lookup!$A:$A,0))</f>
        <v>1_VHB high</v>
      </c>
      <c r="AQ1858" s="0" t="str">
        <f aca="false">INDEX(lookup!$W:$W,MATCH($A1858,lookup!$A:$A,0))</f>
        <v>1_fin/acc/econ</v>
      </c>
      <c r="AS1858" s="0" t="s">
        <v>91</v>
      </c>
      <c r="AT1858" s="0" t="s">
        <v>397</v>
      </c>
      <c r="AU1858" s="0" t="s">
        <v>93</v>
      </c>
      <c r="AV1858" s="0" t="s">
        <v>1455</v>
      </c>
      <c r="AW1858" s="0" t="s">
        <v>1042</v>
      </c>
      <c r="BA1858" s="0" t="n">
        <v>2185</v>
      </c>
      <c r="BB1858" s="0" t="s">
        <v>96</v>
      </c>
      <c r="BC1858" s="0" t="s">
        <v>358</v>
      </c>
      <c r="BD1858" s="0" t="s">
        <v>142</v>
      </c>
      <c r="BE1858" s="0" t="s">
        <v>98</v>
      </c>
      <c r="BI1858" s="0" t="s">
        <v>1180</v>
      </c>
      <c r="BJ1858" s="0" t="s">
        <v>6430</v>
      </c>
      <c r="BK1858" s="0" t="s">
        <v>2557</v>
      </c>
      <c r="BL1858" s="0" t="s">
        <v>6431</v>
      </c>
      <c r="BM1858" s="0" t="s">
        <v>6414</v>
      </c>
      <c r="BN1858" s="0" t="s">
        <v>6262</v>
      </c>
      <c r="BO1858" s="0" t="s">
        <v>105</v>
      </c>
      <c r="BP1858" s="0" t="s">
        <v>6258</v>
      </c>
      <c r="BQ1858" s="0" t="s">
        <v>127</v>
      </c>
      <c r="BT1858" s="0" t="n">
        <v>0</v>
      </c>
      <c r="BU1858" s="0" t="s">
        <v>6263</v>
      </c>
      <c r="BW1858" s="0" t="n">
        <v>2015</v>
      </c>
      <c r="BX1858" s="0" t="n">
        <v>2020</v>
      </c>
      <c r="BY1858" s="0" t="s">
        <v>6264</v>
      </c>
      <c r="BZ1858" s="0" t="n">
        <v>2017.5</v>
      </c>
      <c r="CA1858" s="0" t="n">
        <v>0.833333333333333</v>
      </c>
      <c r="CB1858" s="0" t="n">
        <v>1</v>
      </c>
      <c r="CC1858" s="0" t="n">
        <v>1</v>
      </c>
      <c r="CD1858" s="0" t="n">
        <v>0.0427732111866229</v>
      </c>
      <c r="CE1858" s="0" t="n">
        <v>1</v>
      </c>
    </row>
    <row r="1859" customFormat="false" ht="15" hidden="false" customHeight="false" outlineLevel="0" collapsed="false">
      <c r="A1859" s="0" t="s">
        <v>6258</v>
      </c>
      <c r="B1859" s="0" t="n">
        <v>3164</v>
      </c>
      <c r="C1859" s="0" t="n">
        <v>-0.0200481734941156</v>
      </c>
      <c r="D1859" s="0" t="n">
        <v>2487</v>
      </c>
      <c r="E1859" s="0" t="n">
        <f aca="false">IF(ISNUMBER($BA1859),$BA1859,IF(AND(ISNUMBER($D1859),ISNUMBER($BW1859),ISNUMBER($BX1859)),$D1859*($BX1859-$BW1859+1),""))</f>
        <v>2487</v>
      </c>
      <c r="H1859" s="0" t="s">
        <v>118</v>
      </c>
      <c r="I1859" s="0" t="s">
        <v>344</v>
      </c>
      <c r="J1859" s="0" t="n">
        <f aca="false">IF($BW1859&lt;&gt;"",$BW1859,"")</f>
        <v>2015</v>
      </c>
      <c r="K1859" s="0" t="n">
        <f aca="false">IF($BX1859&lt;&gt;"",$BX1859,"")</f>
        <v>2020</v>
      </c>
      <c r="L1859" s="0" t="n">
        <f aca="false">IF(AND(ISNUMBER($BW1859),ISNUMBER($BX1859)),($BW1859+$BX1859)/2,"")</f>
        <v>2017.5</v>
      </c>
      <c r="M1859" s="0" t="n">
        <f aca="false">IF($L1859&lt;&gt;"",$L1859,"")</f>
        <v>2017.5</v>
      </c>
      <c r="N1859" s="0" t="n">
        <f aca="false">IF(AND(ISNUMBER($BW1859),ISNUMBER($BX1859)),MIN(1,MAX(0,($BX1859-2016+1)/($BX1859-$BW1859+1))),"")</f>
        <v>0.833333333333333</v>
      </c>
      <c r="O1859" s="0" t="n">
        <f aca="false">IF(AND(ISNUMBER($BW1859),ISNUMBER($BX1859)),MIN(1,MAX(0,($BX1859-2017+1)/($BX1859-$BW1859+1))),"")</f>
        <v>0.666666666666667</v>
      </c>
      <c r="P1859" s="0" t="n">
        <f aca="false">IF(AND(ISNUMBER($BW1859),ISNUMBER($BX1859)),MIN(1,MAX(0,($BX1859-2018+1)/($BX1859-$BW1859+1))),"")</f>
        <v>0.5</v>
      </c>
      <c r="Q1859" s="0" t="n">
        <f aca="false">IF(AND(ISNUMBER($BW1859),ISNUMBER($BX1859)),MIN(1,MAX(0,($BX1859-2019+1)/($BX1859-$BW1859+1))),"")</f>
        <v>0.333333333333333</v>
      </c>
      <c r="R1859" s="0" t="n">
        <f aca="false">IF(AND(ISNUMBER($BW1859),ISNUMBER($BX1859)),MIN(1,MAX(0,($BX1859-2016+1)/($BX1859-$BW1859+1))),"")</f>
        <v>0.833333333333333</v>
      </c>
      <c r="S1859" s="0" t="n">
        <f aca="false">IF($L1859&lt;&gt;"",IF($L1859&gt;=2015.5,1,0),"")</f>
        <v>1</v>
      </c>
      <c r="T1859" s="0" t="n">
        <f aca="false">IF($L1859&lt;&gt;"",IF($L1859&gt;=2016,1,0),"")</f>
        <v>1</v>
      </c>
      <c r="U1859" s="0" t="n">
        <f aca="false">IF(ISNUMBER($BX1859),IF($BX1859&gt;=2016,1,0),"")</f>
        <v>1</v>
      </c>
      <c r="V1859" s="0" t="n">
        <f aca="false">IF(ISNUMBER($BW1859),IF($BW1859&gt;=2016,1,0),"")</f>
        <v>0</v>
      </c>
      <c r="W1859" s="0" t="str">
        <f aca="false">IF(AND(ISNUMBER($BW1859),ISNUMBER($BX1859)),IF($BW1859&gt;=2016,"post-only",IF($BX1859&lt;2016,"pre-only","mixed")),"")</f>
        <v>mixed</v>
      </c>
      <c r="X1859" s="0" t="n">
        <f aca="false">IF(AND(ISNUMBER($BW1859),ISNUMBER($BX1859)),MIN(1,MAX(0,($BX1859-2017+1)/($BX1859-$BW1859+1))),"")</f>
        <v>0.666666666666667</v>
      </c>
      <c r="Y1859" s="0" t="n">
        <f aca="false">IF(AND(ISNUMBER($BW1859),ISNUMBER($BX1859)),MIN(1,MAX(0,($BX1859-2018+1)/($BX1859-$BW1859+1))),"")</f>
        <v>0.5</v>
      </c>
      <c r="Z1859" s="0" t="n">
        <f aca="false">IF(AND(ISNUMBER($BW1859),ISNUMBER($BX1859)),MIN(1,MAX(0,($BX1859-2019+1)/($BX1859-$BW1859+1))),"")</f>
        <v>0.333333333333333</v>
      </c>
      <c r="AA1859" s="0" t="n">
        <f aca="false">IF(ISNUMBER($BX1859),IF($BX1859&gt;=2017,1,0),"")</f>
        <v>1</v>
      </c>
      <c r="AB1859" s="0" t="n">
        <f aca="false">IF(ISNUMBER($BX1859),IF($BX1859&gt;=2018,1,0),"")</f>
        <v>1</v>
      </c>
      <c r="AC1859" s="0" t="n">
        <f aca="false">IF(ISNUMBER($BX1859),IF($BX1859&gt;=2019,1,0),"")</f>
        <v>1</v>
      </c>
      <c r="AD1859" s="0" t="n">
        <f aca="false">IF($L1859&lt;&gt;"",IF($L1859&gt;2013,1,0),"")</f>
        <v>1</v>
      </c>
      <c r="AE1859" s="0" t="n">
        <f aca="false">IF($L1859&lt;&gt;"",1+IF($L1859&gt;2011,1,0)+IF($L1859&gt;2014,1,0),"")</f>
        <v>3</v>
      </c>
      <c r="AF1859" s="0" t="s">
        <v>747</v>
      </c>
      <c r="AG1859" s="0" t="s">
        <v>88</v>
      </c>
      <c r="AH1859" s="0" t="s">
        <v>89</v>
      </c>
      <c r="AI1859" s="0" t="s">
        <v>90</v>
      </c>
      <c r="AJ1859" s="0" t="s">
        <v>90</v>
      </c>
      <c r="AK1859" s="0" t="str">
        <f aca="false">IF(AND($CF1859&lt;&gt;"",IFERROR(INDEX(subsample_country_map!$B:$B,MATCH($CF1859,subsample_country_map!$A:$A,0)),"")&lt;&gt;""),INDEX(subsample_country_map!$B:$B,MATCH($CF1859,subsample_country_map!$A:$A,0)),INDEX(lookup!$AA:$AA,MATCH($A1859,lookup!$A:$A,0)))</f>
        <v>99_NCE</v>
      </c>
      <c r="AL1859" s="0" t="str">
        <f aca="false">IF(AND($CF1859&lt;&gt;"",IFERROR(INDEX(subsample_country_map!$C:$C,MATCH($CF1859,subsample_country_map!$A:$A,0)),"")&lt;&gt;""),INDEX(subsample_country_map!$C:$C,MATCH($CF1859,subsample_country_map!$A:$A,0)),INDEX(lookup!$AB:$AB,MATCH($A1859,lookup!$A:$A,0)))</f>
        <v>99_NCE</v>
      </c>
      <c r="AM1859" s="0" t="str">
        <f aca="false">IF(AND($CF1859&lt;&gt;"",IFERROR(INDEX(subsample_country_map!$D:$D,MATCH($CF1859,subsample_country_map!$A:$A,0)),"")&lt;&gt;""),INDEX(subsample_country_map!$D:$D,MATCH($CF1859,subsample_country_map!$A:$A,0)),INDEX(lookup!$AC:$AC,MATCH($A1859,lookup!$A:$A,0)))</f>
        <v>99_NCE</v>
      </c>
      <c r="AN1859" s="0" t="str">
        <f aca="false">IF(AND($CF1859&lt;&gt;"",IFERROR(INDEX(subsample_country_map!$E:$E,MATCH($CF1859,subsample_country_map!$A:$A,0)),"")&lt;&gt;""),INDEX(subsample_country_map!$E:$E,MATCH($CF1859,subsample_country_map!$A:$A,0)),INDEX(lookup!$AD:$AD,MATCH($A1859,lookup!$A:$A,0)))</f>
        <v>99_NCE</v>
      </c>
      <c r="AO1859" s="0" t="str">
        <f aca="false">INDEX(lookup!$Y:$Y,MATCH($A1859,lookup!$A:$A,0))</f>
        <v>0_published</v>
      </c>
      <c r="AP1859" s="0" t="str">
        <f aca="false">INDEX(lookup!$Z:$Z,MATCH($A1859,lookup!$A:$A,0))</f>
        <v>1_VHB high</v>
      </c>
      <c r="AQ1859" s="0" t="str">
        <f aca="false">INDEX(lookup!$W:$W,MATCH($A1859,lookup!$A:$A,0))</f>
        <v>1_fin/acc/econ</v>
      </c>
      <c r="AS1859" s="0" t="s">
        <v>91</v>
      </c>
      <c r="AT1859" s="0" t="s">
        <v>397</v>
      </c>
      <c r="AU1859" s="0" t="s">
        <v>93</v>
      </c>
      <c r="AV1859" s="0" t="s">
        <v>1457</v>
      </c>
      <c r="AW1859" s="0" t="s">
        <v>1457</v>
      </c>
      <c r="BA1859" s="0" t="n">
        <v>2487</v>
      </c>
      <c r="BB1859" s="0" t="s">
        <v>96</v>
      </c>
      <c r="BC1859" s="0" t="s">
        <v>358</v>
      </c>
      <c r="BD1859" s="0" t="s">
        <v>142</v>
      </c>
      <c r="BE1859" s="0" t="s">
        <v>98</v>
      </c>
      <c r="BI1859" s="0" t="s">
        <v>1180</v>
      </c>
      <c r="BJ1859" s="0" t="s">
        <v>6432</v>
      </c>
      <c r="BK1859" s="0" t="s">
        <v>2557</v>
      </c>
      <c r="BL1859" s="0" t="s">
        <v>6433</v>
      </c>
      <c r="BM1859" s="0" t="s">
        <v>6322</v>
      </c>
      <c r="BN1859" s="0" t="s">
        <v>6262</v>
      </c>
      <c r="BO1859" s="0" t="s">
        <v>105</v>
      </c>
      <c r="BP1859" s="0" t="s">
        <v>6258</v>
      </c>
      <c r="BQ1859" s="0" t="s">
        <v>127</v>
      </c>
      <c r="BT1859" s="0" t="n">
        <v>0</v>
      </c>
      <c r="BU1859" s="0" t="s">
        <v>6263</v>
      </c>
      <c r="BW1859" s="0" t="n">
        <v>2015</v>
      </c>
      <c r="BX1859" s="0" t="n">
        <v>2020</v>
      </c>
      <c r="BY1859" s="0" t="s">
        <v>6264</v>
      </c>
      <c r="BZ1859" s="0" t="n">
        <v>2017.5</v>
      </c>
      <c r="CA1859" s="0" t="n">
        <v>0.833333333333333</v>
      </c>
      <c r="CB1859" s="0" t="n">
        <v>1</v>
      </c>
      <c r="CC1859" s="0" t="n">
        <v>1</v>
      </c>
      <c r="CD1859" s="0" t="n">
        <v>-0.0200508601245619</v>
      </c>
      <c r="CE1859" s="0" t="n">
        <v>1</v>
      </c>
    </row>
    <row r="1860" customFormat="false" ht="15" hidden="false" customHeight="false" outlineLevel="0" collapsed="false">
      <c r="A1860" s="0" t="s">
        <v>6258</v>
      </c>
      <c r="B1860" s="0" t="n">
        <v>3165</v>
      </c>
      <c r="C1860" s="0" t="n">
        <v>0.0400721949850431</v>
      </c>
      <c r="D1860" s="0" t="n">
        <v>2487</v>
      </c>
      <c r="E1860" s="0" t="n">
        <f aca="false">IF(ISNUMBER($BA1860),$BA1860,IF(AND(ISNUMBER($D1860),ISNUMBER($BW1860),ISNUMBER($BX1860)),$D1860*($BX1860-$BW1860+1),""))</f>
        <v>2487</v>
      </c>
      <c r="H1860" s="0" t="s">
        <v>118</v>
      </c>
      <c r="I1860" s="0" t="s">
        <v>344</v>
      </c>
      <c r="J1860" s="0" t="n">
        <f aca="false">IF($BW1860&lt;&gt;"",$BW1860,"")</f>
        <v>2015</v>
      </c>
      <c r="K1860" s="0" t="n">
        <f aca="false">IF($BX1860&lt;&gt;"",$BX1860,"")</f>
        <v>2020</v>
      </c>
      <c r="L1860" s="0" t="n">
        <f aca="false">IF(AND(ISNUMBER($BW1860),ISNUMBER($BX1860)),($BW1860+$BX1860)/2,"")</f>
        <v>2017.5</v>
      </c>
      <c r="M1860" s="0" t="n">
        <f aca="false">IF($L1860&lt;&gt;"",$L1860,"")</f>
        <v>2017.5</v>
      </c>
      <c r="N1860" s="0" t="n">
        <f aca="false">IF(AND(ISNUMBER($BW1860),ISNUMBER($BX1860)),MIN(1,MAX(0,($BX1860-2016+1)/($BX1860-$BW1860+1))),"")</f>
        <v>0.833333333333333</v>
      </c>
      <c r="O1860" s="0" t="n">
        <f aca="false">IF(AND(ISNUMBER($BW1860),ISNUMBER($BX1860)),MIN(1,MAX(0,($BX1860-2017+1)/($BX1860-$BW1860+1))),"")</f>
        <v>0.666666666666667</v>
      </c>
      <c r="P1860" s="0" t="n">
        <f aca="false">IF(AND(ISNUMBER($BW1860),ISNUMBER($BX1860)),MIN(1,MAX(0,($BX1860-2018+1)/($BX1860-$BW1860+1))),"")</f>
        <v>0.5</v>
      </c>
      <c r="Q1860" s="0" t="n">
        <f aca="false">IF(AND(ISNUMBER($BW1860),ISNUMBER($BX1860)),MIN(1,MAX(0,($BX1860-2019+1)/($BX1860-$BW1860+1))),"")</f>
        <v>0.333333333333333</v>
      </c>
      <c r="R1860" s="0" t="n">
        <f aca="false">IF(AND(ISNUMBER($BW1860),ISNUMBER($BX1860)),MIN(1,MAX(0,($BX1860-2016+1)/($BX1860-$BW1860+1))),"")</f>
        <v>0.833333333333333</v>
      </c>
      <c r="S1860" s="0" t="n">
        <f aca="false">IF($L1860&lt;&gt;"",IF($L1860&gt;=2015.5,1,0),"")</f>
        <v>1</v>
      </c>
      <c r="T1860" s="0" t="n">
        <f aca="false">IF($L1860&lt;&gt;"",IF($L1860&gt;=2016,1,0),"")</f>
        <v>1</v>
      </c>
      <c r="U1860" s="0" t="n">
        <f aca="false">IF(ISNUMBER($BX1860),IF($BX1860&gt;=2016,1,0),"")</f>
        <v>1</v>
      </c>
      <c r="V1860" s="0" t="n">
        <f aca="false">IF(ISNUMBER($BW1860),IF($BW1860&gt;=2016,1,0),"")</f>
        <v>0</v>
      </c>
      <c r="W1860" s="0" t="str">
        <f aca="false">IF(AND(ISNUMBER($BW1860),ISNUMBER($BX1860)),IF($BW1860&gt;=2016,"post-only",IF($BX1860&lt;2016,"pre-only","mixed")),"")</f>
        <v>mixed</v>
      </c>
      <c r="X1860" s="0" t="n">
        <f aca="false">IF(AND(ISNUMBER($BW1860),ISNUMBER($BX1860)),MIN(1,MAX(0,($BX1860-2017+1)/($BX1860-$BW1860+1))),"")</f>
        <v>0.666666666666667</v>
      </c>
      <c r="Y1860" s="0" t="n">
        <f aca="false">IF(AND(ISNUMBER($BW1860),ISNUMBER($BX1860)),MIN(1,MAX(0,($BX1860-2018+1)/($BX1860-$BW1860+1))),"")</f>
        <v>0.5</v>
      </c>
      <c r="Z1860" s="0" t="n">
        <f aca="false">IF(AND(ISNUMBER($BW1860),ISNUMBER($BX1860)),MIN(1,MAX(0,($BX1860-2019+1)/($BX1860-$BW1860+1))),"")</f>
        <v>0.333333333333333</v>
      </c>
      <c r="AA1860" s="0" t="n">
        <f aca="false">IF(ISNUMBER($BX1860),IF($BX1860&gt;=2017,1,0),"")</f>
        <v>1</v>
      </c>
      <c r="AB1860" s="0" t="n">
        <f aca="false">IF(ISNUMBER($BX1860),IF($BX1860&gt;=2018,1,0),"")</f>
        <v>1</v>
      </c>
      <c r="AC1860" s="0" t="n">
        <f aca="false">IF(ISNUMBER($BX1860),IF($BX1860&gt;=2019,1,0),"")</f>
        <v>1</v>
      </c>
      <c r="AD1860" s="0" t="n">
        <f aca="false">IF($L1860&lt;&gt;"",IF($L1860&gt;2013,1,0),"")</f>
        <v>1</v>
      </c>
      <c r="AE1860" s="0" t="n">
        <f aca="false">IF($L1860&lt;&gt;"",1+IF($L1860&gt;2011,1,0)+IF($L1860&gt;2014,1,0),"")</f>
        <v>3</v>
      </c>
      <c r="AF1860" s="0" t="s">
        <v>747</v>
      </c>
      <c r="AG1860" s="0" t="s">
        <v>88</v>
      </c>
      <c r="AH1860" s="0" t="s">
        <v>89</v>
      </c>
      <c r="AI1860" s="0" t="s">
        <v>90</v>
      </c>
      <c r="AJ1860" s="0" t="s">
        <v>90</v>
      </c>
      <c r="AK1860" s="0" t="str">
        <f aca="false">IF(AND($CF1860&lt;&gt;"",IFERROR(INDEX(subsample_country_map!$B:$B,MATCH($CF1860,subsample_country_map!$A:$A,0)),"")&lt;&gt;""),INDEX(subsample_country_map!$B:$B,MATCH($CF1860,subsample_country_map!$A:$A,0)),INDEX(lookup!$AA:$AA,MATCH($A1860,lookup!$A:$A,0)))</f>
        <v>99_NCE</v>
      </c>
      <c r="AL1860" s="0" t="str">
        <f aca="false">IF(AND($CF1860&lt;&gt;"",IFERROR(INDEX(subsample_country_map!$C:$C,MATCH($CF1860,subsample_country_map!$A:$A,0)),"")&lt;&gt;""),INDEX(subsample_country_map!$C:$C,MATCH($CF1860,subsample_country_map!$A:$A,0)),INDEX(lookup!$AB:$AB,MATCH($A1860,lookup!$A:$A,0)))</f>
        <v>99_NCE</v>
      </c>
      <c r="AM1860" s="0" t="str">
        <f aca="false">IF(AND($CF1860&lt;&gt;"",IFERROR(INDEX(subsample_country_map!$D:$D,MATCH($CF1860,subsample_country_map!$A:$A,0)),"")&lt;&gt;""),INDEX(subsample_country_map!$D:$D,MATCH($CF1860,subsample_country_map!$A:$A,0)),INDEX(lookup!$AC:$AC,MATCH($A1860,lookup!$A:$A,0)))</f>
        <v>99_NCE</v>
      </c>
      <c r="AN1860" s="0" t="str">
        <f aca="false">IF(AND($CF1860&lt;&gt;"",IFERROR(INDEX(subsample_country_map!$E:$E,MATCH($CF1860,subsample_country_map!$A:$A,0)),"")&lt;&gt;""),INDEX(subsample_country_map!$E:$E,MATCH($CF1860,subsample_country_map!$A:$A,0)),INDEX(lookup!$AD:$AD,MATCH($A1860,lookup!$A:$A,0)))</f>
        <v>99_NCE</v>
      </c>
      <c r="AO1860" s="0" t="str">
        <f aca="false">INDEX(lookup!$Y:$Y,MATCH($A1860,lookup!$A:$A,0))</f>
        <v>0_published</v>
      </c>
      <c r="AP1860" s="0" t="str">
        <f aca="false">INDEX(lookup!$Z:$Z,MATCH($A1860,lookup!$A:$A,0))</f>
        <v>1_VHB high</v>
      </c>
      <c r="AQ1860" s="0" t="str">
        <f aca="false">INDEX(lookup!$W:$W,MATCH($A1860,lookup!$A:$A,0))</f>
        <v>1_fin/acc/econ</v>
      </c>
      <c r="AS1860" s="0" t="s">
        <v>91</v>
      </c>
      <c r="AT1860" s="0" t="s">
        <v>397</v>
      </c>
      <c r="AU1860" s="0" t="s">
        <v>93</v>
      </c>
      <c r="AV1860" s="0" t="s">
        <v>1455</v>
      </c>
      <c r="AW1860" s="0" t="s">
        <v>1042</v>
      </c>
      <c r="BA1860" s="0" t="n">
        <v>2487</v>
      </c>
      <c r="BB1860" s="0" t="s">
        <v>96</v>
      </c>
      <c r="BC1860" s="0" t="s">
        <v>358</v>
      </c>
      <c r="BD1860" s="0" t="s">
        <v>142</v>
      </c>
      <c r="BE1860" s="0" t="s">
        <v>98</v>
      </c>
      <c r="BI1860" s="0" t="s">
        <v>1180</v>
      </c>
      <c r="BJ1860" s="0" t="s">
        <v>6432</v>
      </c>
      <c r="BK1860" s="0" t="s">
        <v>2557</v>
      </c>
      <c r="BL1860" s="0" t="s">
        <v>6434</v>
      </c>
      <c r="BM1860" s="0" t="s">
        <v>6416</v>
      </c>
      <c r="BN1860" s="0" t="s">
        <v>6262</v>
      </c>
      <c r="BO1860" s="0" t="s">
        <v>105</v>
      </c>
      <c r="BP1860" s="0" t="s">
        <v>6258</v>
      </c>
      <c r="BQ1860" s="0" t="s">
        <v>127</v>
      </c>
      <c r="BT1860" s="0" t="n">
        <v>0</v>
      </c>
      <c r="BU1860" s="0" t="s">
        <v>6263</v>
      </c>
      <c r="BW1860" s="0" t="n">
        <v>2015</v>
      </c>
      <c r="BX1860" s="0" t="n">
        <v>2020</v>
      </c>
      <c r="BY1860" s="0" t="s">
        <v>6264</v>
      </c>
      <c r="BZ1860" s="0" t="n">
        <v>2017.5</v>
      </c>
      <c r="CA1860" s="0" t="n">
        <v>0.833333333333333</v>
      </c>
      <c r="CB1860" s="0" t="n">
        <v>1</v>
      </c>
      <c r="CC1860" s="0" t="n">
        <v>1</v>
      </c>
      <c r="CD1860" s="0" t="n">
        <v>0.0400936647281827</v>
      </c>
      <c r="CE1860" s="0" t="n">
        <v>1</v>
      </c>
    </row>
    <row r="1861" customFormat="false" ht="15" hidden="false" customHeight="false" outlineLevel="0" collapsed="false">
      <c r="A1861" s="0" t="s">
        <v>6258</v>
      </c>
      <c r="B1861" s="0" t="n">
        <v>3166</v>
      </c>
      <c r="C1861" s="0" t="n">
        <v>-0.0187547625561284</v>
      </c>
      <c r="D1861" s="0" t="n">
        <v>2842</v>
      </c>
      <c r="E1861" s="0" t="n">
        <f aca="false">IF(ISNUMBER($BA1861),$BA1861,IF(AND(ISNUMBER($D1861),ISNUMBER($BW1861),ISNUMBER($BX1861)),$D1861*($BX1861-$BW1861+1),""))</f>
        <v>2842</v>
      </c>
      <c r="H1861" s="0" t="s">
        <v>118</v>
      </c>
      <c r="I1861" s="0" t="s">
        <v>344</v>
      </c>
      <c r="J1861" s="0" t="n">
        <f aca="false">IF($BW1861&lt;&gt;"",$BW1861,"")</f>
        <v>2015</v>
      </c>
      <c r="K1861" s="0" t="n">
        <f aca="false">IF($BX1861&lt;&gt;"",$BX1861,"")</f>
        <v>2020</v>
      </c>
      <c r="L1861" s="0" t="n">
        <f aca="false">IF(AND(ISNUMBER($BW1861),ISNUMBER($BX1861)),($BW1861+$BX1861)/2,"")</f>
        <v>2017.5</v>
      </c>
      <c r="M1861" s="0" t="n">
        <f aca="false">IF($L1861&lt;&gt;"",$L1861,"")</f>
        <v>2017.5</v>
      </c>
      <c r="N1861" s="0" t="n">
        <f aca="false">IF(AND(ISNUMBER($BW1861),ISNUMBER($BX1861)),MIN(1,MAX(0,($BX1861-2016+1)/($BX1861-$BW1861+1))),"")</f>
        <v>0.833333333333333</v>
      </c>
      <c r="O1861" s="0" t="n">
        <f aca="false">IF(AND(ISNUMBER($BW1861),ISNUMBER($BX1861)),MIN(1,MAX(0,($BX1861-2017+1)/($BX1861-$BW1861+1))),"")</f>
        <v>0.666666666666667</v>
      </c>
      <c r="P1861" s="0" t="n">
        <f aca="false">IF(AND(ISNUMBER($BW1861),ISNUMBER($BX1861)),MIN(1,MAX(0,($BX1861-2018+1)/($BX1861-$BW1861+1))),"")</f>
        <v>0.5</v>
      </c>
      <c r="Q1861" s="0" t="n">
        <f aca="false">IF(AND(ISNUMBER($BW1861),ISNUMBER($BX1861)),MIN(1,MAX(0,($BX1861-2019+1)/($BX1861-$BW1861+1))),"")</f>
        <v>0.333333333333333</v>
      </c>
      <c r="R1861" s="0" t="n">
        <f aca="false">IF(AND(ISNUMBER($BW1861),ISNUMBER($BX1861)),MIN(1,MAX(0,($BX1861-2016+1)/($BX1861-$BW1861+1))),"")</f>
        <v>0.833333333333333</v>
      </c>
      <c r="S1861" s="0" t="n">
        <f aca="false">IF($L1861&lt;&gt;"",IF($L1861&gt;=2015.5,1,0),"")</f>
        <v>1</v>
      </c>
      <c r="T1861" s="0" t="n">
        <f aca="false">IF($L1861&lt;&gt;"",IF($L1861&gt;=2016,1,0),"")</f>
        <v>1</v>
      </c>
      <c r="U1861" s="0" t="n">
        <f aca="false">IF(ISNUMBER($BX1861),IF($BX1861&gt;=2016,1,0),"")</f>
        <v>1</v>
      </c>
      <c r="V1861" s="0" t="n">
        <f aca="false">IF(ISNUMBER($BW1861),IF($BW1861&gt;=2016,1,0),"")</f>
        <v>0</v>
      </c>
      <c r="W1861" s="0" t="str">
        <f aca="false">IF(AND(ISNUMBER($BW1861),ISNUMBER($BX1861)),IF($BW1861&gt;=2016,"post-only",IF($BX1861&lt;2016,"pre-only","mixed")),"")</f>
        <v>mixed</v>
      </c>
      <c r="X1861" s="0" t="n">
        <f aca="false">IF(AND(ISNUMBER($BW1861),ISNUMBER($BX1861)),MIN(1,MAX(0,($BX1861-2017+1)/($BX1861-$BW1861+1))),"")</f>
        <v>0.666666666666667</v>
      </c>
      <c r="Y1861" s="0" t="n">
        <f aca="false">IF(AND(ISNUMBER($BW1861),ISNUMBER($BX1861)),MIN(1,MAX(0,($BX1861-2018+1)/($BX1861-$BW1861+1))),"")</f>
        <v>0.5</v>
      </c>
      <c r="Z1861" s="0" t="n">
        <f aca="false">IF(AND(ISNUMBER($BW1861),ISNUMBER($BX1861)),MIN(1,MAX(0,($BX1861-2019+1)/($BX1861-$BW1861+1))),"")</f>
        <v>0.333333333333333</v>
      </c>
      <c r="AA1861" s="0" t="n">
        <f aca="false">IF(ISNUMBER($BX1861),IF($BX1861&gt;=2017,1,0),"")</f>
        <v>1</v>
      </c>
      <c r="AB1861" s="0" t="n">
        <f aca="false">IF(ISNUMBER($BX1861),IF($BX1861&gt;=2018,1,0),"")</f>
        <v>1</v>
      </c>
      <c r="AC1861" s="0" t="n">
        <f aca="false">IF(ISNUMBER($BX1861),IF($BX1861&gt;=2019,1,0),"")</f>
        <v>1</v>
      </c>
      <c r="AD1861" s="0" t="n">
        <f aca="false">IF($L1861&lt;&gt;"",IF($L1861&gt;2013,1,0),"")</f>
        <v>1</v>
      </c>
      <c r="AE1861" s="0" t="n">
        <f aca="false">IF($L1861&lt;&gt;"",1+IF($L1861&gt;2011,1,0)+IF($L1861&gt;2014,1,0),"")</f>
        <v>3</v>
      </c>
      <c r="AF1861" s="0" t="s">
        <v>747</v>
      </c>
      <c r="AG1861" s="0" t="s">
        <v>88</v>
      </c>
      <c r="AH1861" s="0" t="s">
        <v>89</v>
      </c>
      <c r="AI1861" s="0" t="s">
        <v>90</v>
      </c>
      <c r="AJ1861" s="0" t="s">
        <v>90</v>
      </c>
      <c r="AK1861" s="0" t="str">
        <f aca="false">IF(AND($CF1861&lt;&gt;"",IFERROR(INDEX(subsample_country_map!$B:$B,MATCH($CF1861,subsample_country_map!$A:$A,0)),"")&lt;&gt;""),INDEX(subsample_country_map!$B:$B,MATCH($CF1861,subsample_country_map!$A:$A,0)),INDEX(lookup!$AA:$AA,MATCH($A1861,lookup!$A:$A,0)))</f>
        <v>99_NCE</v>
      </c>
      <c r="AL1861" s="0" t="str">
        <f aca="false">IF(AND($CF1861&lt;&gt;"",IFERROR(INDEX(subsample_country_map!$C:$C,MATCH($CF1861,subsample_country_map!$A:$A,0)),"")&lt;&gt;""),INDEX(subsample_country_map!$C:$C,MATCH($CF1861,subsample_country_map!$A:$A,0)),INDEX(lookup!$AB:$AB,MATCH($A1861,lookup!$A:$A,0)))</f>
        <v>99_NCE</v>
      </c>
      <c r="AM1861" s="0" t="str">
        <f aca="false">IF(AND($CF1861&lt;&gt;"",IFERROR(INDEX(subsample_country_map!$D:$D,MATCH($CF1861,subsample_country_map!$A:$A,0)),"")&lt;&gt;""),INDEX(subsample_country_map!$D:$D,MATCH($CF1861,subsample_country_map!$A:$A,0)),INDEX(lookup!$AC:$AC,MATCH($A1861,lookup!$A:$A,0)))</f>
        <v>99_NCE</v>
      </c>
      <c r="AN1861" s="0" t="str">
        <f aca="false">IF(AND($CF1861&lt;&gt;"",IFERROR(INDEX(subsample_country_map!$E:$E,MATCH($CF1861,subsample_country_map!$A:$A,0)),"")&lt;&gt;""),INDEX(subsample_country_map!$E:$E,MATCH($CF1861,subsample_country_map!$A:$A,0)),INDEX(lookup!$AD:$AD,MATCH($A1861,lookup!$A:$A,0)))</f>
        <v>99_NCE</v>
      </c>
      <c r="AO1861" s="0" t="str">
        <f aca="false">INDEX(lookup!$Y:$Y,MATCH($A1861,lookup!$A:$A,0))</f>
        <v>0_published</v>
      </c>
      <c r="AP1861" s="0" t="str">
        <f aca="false">INDEX(lookup!$Z:$Z,MATCH($A1861,lookup!$A:$A,0))</f>
        <v>1_VHB high</v>
      </c>
      <c r="AQ1861" s="0" t="str">
        <f aca="false">INDEX(lookup!$W:$W,MATCH($A1861,lookup!$A:$A,0))</f>
        <v>1_fin/acc/econ</v>
      </c>
      <c r="AS1861" s="0" t="s">
        <v>91</v>
      </c>
      <c r="AT1861" s="0" t="s">
        <v>397</v>
      </c>
      <c r="AU1861" s="0" t="s">
        <v>93</v>
      </c>
      <c r="AV1861" s="0" t="s">
        <v>1457</v>
      </c>
      <c r="AW1861" s="0" t="s">
        <v>1457</v>
      </c>
      <c r="BA1861" s="0" t="n">
        <v>2842</v>
      </c>
      <c r="BB1861" s="0" t="s">
        <v>96</v>
      </c>
      <c r="BC1861" s="0" t="s">
        <v>358</v>
      </c>
      <c r="BD1861" s="0" t="s">
        <v>142</v>
      </c>
      <c r="BE1861" s="0" t="s">
        <v>98</v>
      </c>
      <c r="BI1861" s="0" t="s">
        <v>1180</v>
      </c>
      <c r="BJ1861" s="0" t="s">
        <v>6435</v>
      </c>
      <c r="BK1861" s="0" t="s">
        <v>2557</v>
      </c>
      <c r="BL1861" s="0" t="s">
        <v>6433</v>
      </c>
      <c r="BM1861" s="0" t="s">
        <v>6322</v>
      </c>
      <c r="BN1861" s="0" t="s">
        <v>6262</v>
      </c>
      <c r="BO1861" s="0" t="s">
        <v>105</v>
      </c>
      <c r="BP1861" s="0" t="s">
        <v>6258</v>
      </c>
      <c r="BQ1861" s="0" t="s">
        <v>127</v>
      </c>
      <c r="BT1861" s="0" t="n">
        <v>0</v>
      </c>
      <c r="BU1861" s="0" t="s">
        <v>6263</v>
      </c>
      <c r="BW1861" s="0" t="n">
        <v>2015</v>
      </c>
      <c r="BX1861" s="0" t="n">
        <v>2020</v>
      </c>
      <c r="BY1861" s="0" t="s">
        <v>6264</v>
      </c>
      <c r="BZ1861" s="0" t="n">
        <v>2017.5</v>
      </c>
      <c r="CA1861" s="0" t="n">
        <v>0.833333333333333</v>
      </c>
      <c r="CB1861" s="0" t="n">
        <v>1</v>
      </c>
      <c r="CC1861" s="0" t="n">
        <v>1</v>
      </c>
      <c r="CD1861" s="0" t="n">
        <v>-0.0187569619607062</v>
      </c>
      <c r="CE1861" s="0" t="n">
        <v>1</v>
      </c>
    </row>
    <row r="1862" customFormat="false" ht="15" hidden="false" customHeight="false" outlineLevel="0" collapsed="false">
      <c r="A1862" s="0" t="s">
        <v>6258</v>
      </c>
      <c r="B1862" s="0" t="n">
        <v>3167</v>
      </c>
      <c r="C1862" s="0" t="n">
        <v>-0.00937861842681228</v>
      </c>
      <c r="D1862" s="0" t="n">
        <v>2842</v>
      </c>
      <c r="E1862" s="0" t="n">
        <f aca="false">IF(ISNUMBER($BA1862),$BA1862,IF(AND(ISNUMBER($D1862),ISNUMBER($BW1862),ISNUMBER($BX1862)),$D1862*($BX1862-$BW1862+1),""))</f>
        <v>2842</v>
      </c>
      <c r="H1862" s="0" t="s">
        <v>118</v>
      </c>
      <c r="I1862" s="0" t="s">
        <v>344</v>
      </c>
      <c r="J1862" s="0" t="n">
        <f aca="false">IF($BW1862&lt;&gt;"",$BW1862,"")</f>
        <v>2015</v>
      </c>
      <c r="K1862" s="0" t="n">
        <f aca="false">IF($BX1862&lt;&gt;"",$BX1862,"")</f>
        <v>2020</v>
      </c>
      <c r="L1862" s="0" t="n">
        <f aca="false">IF(AND(ISNUMBER($BW1862),ISNUMBER($BX1862)),($BW1862+$BX1862)/2,"")</f>
        <v>2017.5</v>
      </c>
      <c r="M1862" s="0" t="n">
        <f aca="false">IF($L1862&lt;&gt;"",$L1862,"")</f>
        <v>2017.5</v>
      </c>
      <c r="N1862" s="0" t="n">
        <f aca="false">IF(AND(ISNUMBER($BW1862),ISNUMBER($BX1862)),MIN(1,MAX(0,($BX1862-2016+1)/($BX1862-$BW1862+1))),"")</f>
        <v>0.833333333333333</v>
      </c>
      <c r="O1862" s="0" t="n">
        <f aca="false">IF(AND(ISNUMBER($BW1862),ISNUMBER($BX1862)),MIN(1,MAX(0,($BX1862-2017+1)/($BX1862-$BW1862+1))),"")</f>
        <v>0.666666666666667</v>
      </c>
      <c r="P1862" s="0" t="n">
        <f aca="false">IF(AND(ISNUMBER($BW1862),ISNUMBER($BX1862)),MIN(1,MAX(0,($BX1862-2018+1)/($BX1862-$BW1862+1))),"")</f>
        <v>0.5</v>
      </c>
      <c r="Q1862" s="0" t="n">
        <f aca="false">IF(AND(ISNUMBER($BW1862),ISNUMBER($BX1862)),MIN(1,MAX(0,($BX1862-2019+1)/($BX1862-$BW1862+1))),"")</f>
        <v>0.333333333333333</v>
      </c>
      <c r="R1862" s="0" t="n">
        <f aca="false">IF(AND(ISNUMBER($BW1862),ISNUMBER($BX1862)),MIN(1,MAX(0,($BX1862-2016+1)/($BX1862-$BW1862+1))),"")</f>
        <v>0.833333333333333</v>
      </c>
      <c r="S1862" s="0" t="n">
        <f aca="false">IF($L1862&lt;&gt;"",IF($L1862&gt;=2015.5,1,0),"")</f>
        <v>1</v>
      </c>
      <c r="T1862" s="0" t="n">
        <f aca="false">IF($L1862&lt;&gt;"",IF($L1862&gt;=2016,1,0),"")</f>
        <v>1</v>
      </c>
      <c r="U1862" s="0" t="n">
        <f aca="false">IF(ISNUMBER($BX1862),IF($BX1862&gt;=2016,1,0),"")</f>
        <v>1</v>
      </c>
      <c r="V1862" s="0" t="n">
        <f aca="false">IF(ISNUMBER($BW1862),IF($BW1862&gt;=2016,1,0),"")</f>
        <v>0</v>
      </c>
      <c r="W1862" s="0" t="str">
        <f aca="false">IF(AND(ISNUMBER($BW1862),ISNUMBER($BX1862)),IF($BW1862&gt;=2016,"post-only",IF($BX1862&lt;2016,"pre-only","mixed")),"")</f>
        <v>mixed</v>
      </c>
      <c r="X1862" s="0" t="n">
        <f aca="false">IF(AND(ISNUMBER($BW1862),ISNUMBER($BX1862)),MIN(1,MAX(0,($BX1862-2017+1)/($BX1862-$BW1862+1))),"")</f>
        <v>0.666666666666667</v>
      </c>
      <c r="Y1862" s="0" t="n">
        <f aca="false">IF(AND(ISNUMBER($BW1862),ISNUMBER($BX1862)),MIN(1,MAX(0,($BX1862-2018+1)/($BX1862-$BW1862+1))),"")</f>
        <v>0.5</v>
      </c>
      <c r="Z1862" s="0" t="n">
        <f aca="false">IF(AND(ISNUMBER($BW1862),ISNUMBER($BX1862)),MIN(1,MAX(0,($BX1862-2019+1)/($BX1862-$BW1862+1))),"")</f>
        <v>0.333333333333333</v>
      </c>
      <c r="AA1862" s="0" t="n">
        <f aca="false">IF(ISNUMBER($BX1862),IF($BX1862&gt;=2017,1,0),"")</f>
        <v>1</v>
      </c>
      <c r="AB1862" s="0" t="n">
        <f aca="false">IF(ISNUMBER($BX1862),IF($BX1862&gt;=2018,1,0),"")</f>
        <v>1</v>
      </c>
      <c r="AC1862" s="0" t="n">
        <f aca="false">IF(ISNUMBER($BX1862),IF($BX1862&gt;=2019,1,0),"")</f>
        <v>1</v>
      </c>
      <c r="AD1862" s="0" t="n">
        <f aca="false">IF($L1862&lt;&gt;"",IF($L1862&gt;2013,1,0),"")</f>
        <v>1</v>
      </c>
      <c r="AE1862" s="0" t="n">
        <f aca="false">IF($L1862&lt;&gt;"",1+IF($L1862&gt;2011,1,0)+IF($L1862&gt;2014,1,0),"")</f>
        <v>3</v>
      </c>
      <c r="AF1862" s="0" t="s">
        <v>747</v>
      </c>
      <c r="AG1862" s="0" t="s">
        <v>88</v>
      </c>
      <c r="AH1862" s="0" t="s">
        <v>89</v>
      </c>
      <c r="AI1862" s="0" t="s">
        <v>90</v>
      </c>
      <c r="AJ1862" s="0" t="s">
        <v>90</v>
      </c>
      <c r="AK1862" s="0" t="str">
        <f aca="false">IF(AND($CF1862&lt;&gt;"",IFERROR(INDEX(subsample_country_map!$B:$B,MATCH($CF1862,subsample_country_map!$A:$A,0)),"")&lt;&gt;""),INDEX(subsample_country_map!$B:$B,MATCH($CF1862,subsample_country_map!$A:$A,0)),INDEX(lookup!$AA:$AA,MATCH($A1862,lookup!$A:$A,0)))</f>
        <v>99_NCE</v>
      </c>
      <c r="AL1862" s="0" t="str">
        <f aca="false">IF(AND($CF1862&lt;&gt;"",IFERROR(INDEX(subsample_country_map!$C:$C,MATCH($CF1862,subsample_country_map!$A:$A,0)),"")&lt;&gt;""),INDEX(subsample_country_map!$C:$C,MATCH($CF1862,subsample_country_map!$A:$A,0)),INDEX(lookup!$AB:$AB,MATCH($A1862,lookup!$A:$A,0)))</f>
        <v>99_NCE</v>
      </c>
      <c r="AM1862" s="0" t="str">
        <f aca="false">IF(AND($CF1862&lt;&gt;"",IFERROR(INDEX(subsample_country_map!$D:$D,MATCH($CF1862,subsample_country_map!$A:$A,0)),"")&lt;&gt;""),INDEX(subsample_country_map!$D:$D,MATCH($CF1862,subsample_country_map!$A:$A,0)),INDEX(lookup!$AC:$AC,MATCH($A1862,lookup!$A:$A,0)))</f>
        <v>99_NCE</v>
      </c>
      <c r="AN1862" s="0" t="str">
        <f aca="false">IF(AND($CF1862&lt;&gt;"",IFERROR(INDEX(subsample_country_map!$E:$E,MATCH($CF1862,subsample_country_map!$A:$A,0)),"")&lt;&gt;""),INDEX(subsample_country_map!$E:$E,MATCH($CF1862,subsample_country_map!$A:$A,0)),INDEX(lookup!$AD:$AD,MATCH($A1862,lookup!$A:$A,0)))</f>
        <v>99_NCE</v>
      </c>
      <c r="AO1862" s="0" t="str">
        <f aca="false">INDEX(lookup!$Y:$Y,MATCH($A1862,lookup!$A:$A,0))</f>
        <v>0_published</v>
      </c>
      <c r="AP1862" s="0" t="str">
        <f aca="false">INDEX(lookup!$Z:$Z,MATCH($A1862,lookup!$A:$A,0))</f>
        <v>1_VHB high</v>
      </c>
      <c r="AQ1862" s="0" t="str">
        <f aca="false">INDEX(lookup!$W:$W,MATCH($A1862,lookup!$A:$A,0))</f>
        <v>1_fin/acc/econ</v>
      </c>
      <c r="AS1862" s="0" t="s">
        <v>91</v>
      </c>
      <c r="AT1862" s="0" t="s">
        <v>397</v>
      </c>
      <c r="AU1862" s="0" t="s">
        <v>93</v>
      </c>
      <c r="AV1862" s="0" t="s">
        <v>1042</v>
      </c>
      <c r="AW1862" s="0" t="s">
        <v>1457</v>
      </c>
      <c r="BA1862" s="0" t="n">
        <v>2842</v>
      </c>
      <c r="BB1862" s="0" t="s">
        <v>96</v>
      </c>
      <c r="BC1862" s="0" t="s">
        <v>358</v>
      </c>
      <c r="BD1862" s="0" t="s">
        <v>142</v>
      </c>
      <c r="BE1862" s="0" t="s">
        <v>98</v>
      </c>
      <c r="BI1862" s="0" t="s">
        <v>1180</v>
      </c>
      <c r="BJ1862" s="0" t="s">
        <v>6435</v>
      </c>
      <c r="BK1862" s="0" t="s">
        <v>2557</v>
      </c>
      <c r="BL1862" s="0" t="s">
        <v>6436</v>
      </c>
      <c r="BM1862" s="0" t="s">
        <v>6418</v>
      </c>
      <c r="BN1862" s="0" t="s">
        <v>6262</v>
      </c>
      <c r="BO1862" s="0" t="s">
        <v>105</v>
      </c>
      <c r="BP1862" s="0" t="s">
        <v>6258</v>
      </c>
      <c r="BQ1862" s="0" t="s">
        <v>127</v>
      </c>
      <c r="BT1862" s="0" t="n">
        <v>0</v>
      </c>
      <c r="BU1862" s="0" t="s">
        <v>6263</v>
      </c>
      <c r="BW1862" s="0" t="n">
        <v>2015</v>
      </c>
      <c r="BX1862" s="0" t="n">
        <v>2020</v>
      </c>
      <c r="BY1862" s="0" t="s">
        <v>6264</v>
      </c>
      <c r="BZ1862" s="0" t="n">
        <v>2017.5</v>
      </c>
      <c r="CA1862" s="0" t="n">
        <v>0.833333333333333</v>
      </c>
      <c r="CB1862" s="0" t="n">
        <v>1</v>
      </c>
      <c r="CC1862" s="0" t="n">
        <v>1</v>
      </c>
      <c r="CD1862" s="0" t="n">
        <v>-0.00937889341767677</v>
      </c>
      <c r="CE1862" s="0" t="n">
        <v>1</v>
      </c>
    </row>
    <row r="1863" customFormat="false" ht="15" hidden="false" customHeight="false" outlineLevel="0" collapsed="false">
      <c r="A1863" s="0" t="s">
        <v>6258</v>
      </c>
      <c r="B1863" s="0" t="n">
        <v>3168</v>
      </c>
      <c r="C1863" s="0" t="n">
        <v>-0.0204209250153383</v>
      </c>
      <c r="D1863" s="0" t="n">
        <v>2397</v>
      </c>
      <c r="E1863" s="0" t="n">
        <f aca="false">IF(ISNUMBER($BA1863),$BA1863,IF(AND(ISNUMBER($D1863),ISNUMBER($BW1863),ISNUMBER($BX1863)),$D1863*($BX1863-$BW1863+1),""))</f>
        <v>2397</v>
      </c>
      <c r="H1863" s="0" t="s">
        <v>118</v>
      </c>
      <c r="I1863" s="0" t="s">
        <v>344</v>
      </c>
      <c r="J1863" s="0" t="n">
        <f aca="false">IF($BW1863&lt;&gt;"",$BW1863,"")</f>
        <v>2015</v>
      </c>
      <c r="K1863" s="0" t="n">
        <f aca="false">IF($BX1863&lt;&gt;"",$BX1863,"")</f>
        <v>2020</v>
      </c>
      <c r="L1863" s="0" t="n">
        <f aca="false">IF(AND(ISNUMBER($BW1863),ISNUMBER($BX1863)),($BW1863+$BX1863)/2,"")</f>
        <v>2017.5</v>
      </c>
      <c r="M1863" s="0" t="n">
        <f aca="false">IF($L1863&lt;&gt;"",$L1863,"")</f>
        <v>2017.5</v>
      </c>
      <c r="N1863" s="0" t="n">
        <f aca="false">IF(AND(ISNUMBER($BW1863),ISNUMBER($BX1863)),MIN(1,MAX(0,($BX1863-2016+1)/($BX1863-$BW1863+1))),"")</f>
        <v>0.833333333333333</v>
      </c>
      <c r="O1863" s="0" t="n">
        <f aca="false">IF(AND(ISNUMBER($BW1863),ISNUMBER($BX1863)),MIN(1,MAX(0,($BX1863-2017+1)/($BX1863-$BW1863+1))),"")</f>
        <v>0.666666666666667</v>
      </c>
      <c r="P1863" s="0" t="n">
        <f aca="false">IF(AND(ISNUMBER($BW1863),ISNUMBER($BX1863)),MIN(1,MAX(0,($BX1863-2018+1)/($BX1863-$BW1863+1))),"")</f>
        <v>0.5</v>
      </c>
      <c r="Q1863" s="0" t="n">
        <f aca="false">IF(AND(ISNUMBER($BW1863),ISNUMBER($BX1863)),MIN(1,MAX(0,($BX1863-2019+1)/($BX1863-$BW1863+1))),"")</f>
        <v>0.333333333333333</v>
      </c>
      <c r="R1863" s="0" t="n">
        <f aca="false">IF(AND(ISNUMBER($BW1863),ISNUMBER($BX1863)),MIN(1,MAX(0,($BX1863-2016+1)/($BX1863-$BW1863+1))),"")</f>
        <v>0.833333333333333</v>
      </c>
      <c r="S1863" s="0" t="n">
        <f aca="false">IF($L1863&lt;&gt;"",IF($L1863&gt;=2015.5,1,0),"")</f>
        <v>1</v>
      </c>
      <c r="T1863" s="0" t="n">
        <f aca="false">IF($L1863&lt;&gt;"",IF($L1863&gt;=2016,1,0),"")</f>
        <v>1</v>
      </c>
      <c r="U1863" s="0" t="n">
        <f aca="false">IF(ISNUMBER($BX1863),IF($BX1863&gt;=2016,1,0),"")</f>
        <v>1</v>
      </c>
      <c r="V1863" s="0" t="n">
        <f aca="false">IF(ISNUMBER($BW1863),IF($BW1863&gt;=2016,1,0),"")</f>
        <v>0</v>
      </c>
      <c r="W1863" s="0" t="str">
        <f aca="false">IF(AND(ISNUMBER($BW1863),ISNUMBER($BX1863)),IF($BW1863&gt;=2016,"post-only",IF($BX1863&lt;2016,"pre-only","mixed")),"")</f>
        <v>mixed</v>
      </c>
      <c r="X1863" s="0" t="n">
        <f aca="false">IF(AND(ISNUMBER($BW1863),ISNUMBER($BX1863)),MIN(1,MAX(0,($BX1863-2017+1)/($BX1863-$BW1863+1))),"")</f>
        <v>0.666666666666667</v>
      </c>
      <c r="Y1863" s="0" t="n">
        <f aca="false">IF(AND(ISNUMBER($BW1863),ISNUMBER($BX1863)),MIN(1,MAX(0,($BX1863-2018+1)/($BX1863-$BW1863+1))),"")</f>
        <v>0.5</v>
      </c>
      <c r="Z1863" s="0" t="n">
        <f aca="false">IF(AND(ISNUMBER($BW1863),ISNUMBER($BX1863)),MIN(1,MAX(0,($BX1863-2019+1)/($BX1863-$BW1863+1))),"")</f>
        <v>0.333333333333333</v>
      </c>
      <c r="AA1863" s="0" t="n">
        <f aca="false">IF(ISNUMBER($BX1863),IF($BX1863&gt;=2017,1,0),"")</f>
        <v>1</v>
      </c>
      <c r="AB1863" s="0" t="n">
        <f aca="false">IF(ISNUMBER($BX1863),IF($BX1863&gt;=2018,1,0),"")</f>
        <v>1</v>
      </c>
      <c r="AC1863" s="0" t="n">
        <f aca="false">IF(ISNUMBER($BX1863),IF($BX1863&gt;=2019,1,0),"")</f>
        <v>1</v>
      </c>
      <c r="AD1863" s="0" t="n">
        <f aca="false">IF($L1863&lt;&gt;"",IF($L1863&gt;2013,1,0),"")</f>
        <v>1</v>
      </c>
      <c r="AE1863" s="0" t="n">
        <f aca="false">IF($L1863&lt;&gt;"",1+IF($L1863&gt;2011,1,0)+IF($L1863&gt;2014,1,0),"")</f>
        <v>3</v>
      </c>
      <c r="AF1863" s="0" t="s">
        <v>747</v>
      </c>
      <c r="AG1863" s="0" t="s">
        <v>88</v>
      </c>
      <c r="AH1863" s="0" t="s">
        <v>89</v>
      </c>
      <c r="AI1863" s="0" t="s">
        <v>90</v>
      </c>
      <c r="AJ1863" s="0" t="s">
        <v>90</v>
      </c>
      <c r="AK1863" s="0" t="str">
        <f aca="false">IF(AND($CF1863&lt;&gt;"",IFERROR(INDEX(subsample_country_map!$B:$B,MATCH($CF1863,subsample_country_map!$A:$A,0)),"")&lt;&gt;""),INDEX(subsample_country_map!$B:$B,MATCH($CF1863,subsample_country_map!$A:$A,0)),INDEX(lookup!$AA:$AA,MATCH($A1863,lookup!$A:$A,0)))</f>
        <v>99_NCE</v>
      </c>
      <c r="AL1863" s="0" t="str">
        <f aca="false">IF(AND($CF1863&lt;&gt;"",IFERROR(INDEX(subsample_country_map!$C:$C,MATCH($CF1863,subsample_country_map!$A:$A,0)),"")&lt;&gt;""),INDEX(subsample_country_map!$C:$C,MATCH($CF1863,subsample_country_map!$A:$A,0)),INDEX(lookup!$AB:$AB,MATCH($A1863,lookup!$A:$A,0)))</f>
        <v>99_NCE</v>
      </c>
      <c r="AM1863" s="0" t="str">
        <f aca="false">IF(AND($CF1863&lt;&gt;"",IFERROR(INDEX(subsample_country_map!$D:$D,MATCH($CF1863,subsample_country_map!$A:$A,0)),"")&lt;&gt;""),INDEX(subsample_country_map!$D:$D,MATCH($CF1863,subsample_country_map!$A:$A,0)),INDEX(lookup!$AC:$AC,MATCH($A1863,lookup!$A:$A,0)))</f>
        <v>99_NCE</v>
      </c>
      <c r="AN1863" s="0" t="str">
        <f aca="false">IF(AND($CF1863&lt;&gt;"",IFERROR(INDEX(subsample_country_map!$E:$E,MATCH($CF1863,subsample_country_map!$A:$A,0)),"")&lt;&gt;""),INDEX(subsample_country_map!$E:$E,MATCH($CF1863,subsample_country_map!$A:$A,0)),INDEX(lookup!$AD:$AD,MATCH($A1863,lookup!$A:$A,0)))</f>
        <v>99_NCE</v>
      </c>
      <c r="AO1863" s="0" t="str">
        <f aca="false">INDEX(lookup!$Y:$Y,MATCH($A1863,lookup!$A:$A,0))</f>
        <v>0_published</v>
      </c>
      <c r="AP1863" s="0" t="str">
        <f aca="false">INDEX(lookup!$Z:$Z,MATCH($A1863,lookup!$A:$A,0))</f>
        <v>1_VHB high</v>
      </c>
      <c r="AQ1863" s="0" t="str">
        <f aca="false">INDEX(lookup!$W:$W,MATCH($A1863,lookup!$A:$A,0))</f>
        <v>1_fin/acc/econ</v>
      </c>
      <c r="AS1863" s="0" t="s">
        <v>91</v>
      </c>
      <c r="AT1863" s="0" t="s">
        <v>397</v>
      </c>
      <c r="AU1863" s="0" t="s">
        <v>93</v>
      </c>
      <c r="AV1863" s="0" t="s">
        <v>1457</v>
      </c>
      <c r="AW1863" s="0" t="s">
        <v>1457</v>
      </c>
      <c r="BA1863" s="0" t="n">
        <v>2397</v>
      </c>
      <c r="BB1863" s="0" t="s">
        <v>96</v>
      </c>
      <c r="BC1863" s="0" t="s">
        <v>358</v>
      </c>
      <c r="BD1863" s="0" t="s">
        <v>142</v>
      </c>
      <c r="BE1863" s="0" t="s">
        <v>98</v>
      </c>
      <c r="BI1863" s="0" t="s">
        <v>1180</v>
      </c>
      <c r="BJ1863" s="0" t="s">
        <v>6437</v>
      </c>
      <c r="BK1863" s="0" t="s">
        <v>2557</v>
      </c>
      <c r="BL1863" s="0" t="s">
        <v>6433</v>
      </c>
      <c r="BM1863" s="0" t="s">
        <v>6322</v>
      </c>
      <c r="BN1863" s="0" t="s">
        <v>6262</v>
      </c>
      <c r="BO1863" s="0" t="s">
        <v>105</v>
      </c>
      <c r="BP1863" s="0" t="s">
        <v>6258</v>
      </c>
      <c r="BQ1863" s="0" t="s">
        <v>127</v>
      </c>
      <c r="BT1863" s="0" t="n">
        <v>0</v>
      </c>
      <c r="BU1863" s="0" t="s">
        <v>6263</v>
      </c>
      <c r="BW1863" s="0" t="n">
        <v>2015</v>
      </c>
      <c r="BX1863" s="0" t="n">
        <v>2020</v>
      </c>
      <c r="BY1863" s="0" t="s">
        <v>6264</v>
      </c>
      <c r="BZ1863" s="0" t="n">
        <v>2017.5</v>
      </c>
      <c r="CA1863" s="0" t="n">
        <v>0.833333333333333</v>
      </c>
      <c r="CB1863" s="0" t="n">
        <v>1</v>
      </c>
      <c r="CC1863" s="0" t="n">
        <v>1</v>
      </c>
      <c r="CD1863" s="0" t="n">
        <v>-0.0204237643308828</v>
      </c>
      <c r="CE1863" s="0" t="n">
        <v>1</v>
      </c>
    </row>
    <row r="1864" customFormat="false" ht="15" hidden="false" customHeight="false" outlineLevel="0" collapsed="false">
      <c r="A1864" s="0" t="s">
        <v>6258</v>
      </c>
      <c r="B1864" s="0" t="n">
        <v>3169</v>
      </c>
      <c r="C1864" s="0" t="n">
        <v>0.0204209250153383</v>
      </c>
      <c r="D1864" s="0" t="n">
        <v>2397</v>
      </c>
      <c r="E1864" s="0" t="n">
        <f aca="false">IF(ISNUMBER($BA1864),$BA1864,IF(AND(ISNUMBER($D1864),ISNUMBER($BW1864),ISNUMBER($BX1864)),$D1864*($BX1864-$BW1864+1),""))</f>
        <v>2397</v>
      </c>
      <c r="H1864" s="0" t="s">
        <v>118</v>
      </c>
      <c r="I1864" s="0" t="s">
        <v>344</v>
      </c>
      <c r="J1864" s="0" t="n">
        <f aca="false">IF($BW1864&lt;&gt;"",$BW1864,"")</f>
        <v>2015</v>
      </c>
      <c r="K1864" s="0" t="n">
        <f aca="false">IF($BX1864&lt;&gt;"",$BX1864,"")</f>
        <v>2020</v>
      </c>
      <c r="L1864" s="0" t="n">
        <f aca="false">IF(AND(ISNUMBER($BW1864),ISNUMBER($BX1864)),($BW1864+$BX1864)/2,"")</f>
        <v>2017.5</v>
      </c>
      <c r="M1864" s="0" t="n">
        <f aca="false">IF($L1864&lt;&gt;"",$L1864,"")</f>
        <v>2017.5</v>
      </c>
      <c r="N1864" s="0" t="n">
        <f aca="false">IF(AND(ISNUMBER($BW1864),ISNUMBER($BX1864)),MIN(1,MAX(0,($BX1864-2016+1)/($BX1864-$BW1864+1))),"")</f>
        <v>0.833333333333333</v>
      </c>
      <c r="O1864" s="0" t="n">
        <f aca="false">IF(AND(ISNUMBER($BW1864),ISNUMBER($BX1864)),MIN(1,MAX(0,($BX1864-2017+1)/($BX1864-$BW1864+1))),"")</f>
        <v>0.666666666666667</v>
      </c>
      <c r="P1864" s="0" t="n">
        <f aca="false">IF(AND(ISNUMBER($BW1864),ISNUMBER($BX1864)),MIN(1,MAX(0,($BX1864-2018+1)/($BX1864-$BW1864+1))),"")</f>
        <v>0.5</v>
      </c>
      <c r="Q1864" s="0" t="n">
        <f aca="false">IF(AND(ISNUMBER($BW1864),ISNUMBER($BX1864)),MIN(1,MAX(0,($BX1864-2019+1)/($BX1864-$BW1864+1))),"")</f>
        <v>0.333333333333333</v>
      </c>
      <c r="R1864" s="0" t="n">
        <f aca="false">IF(AND(ISNUMBER($BW1864),ISNUMBER($BX1864)),MIN(1,MAX(0,($BX1864-2016+1)/($BX1864-$BW1864+1))),"")</f>
        <v>0.833333333333333</v>
      </c>
      <c r="S1864" s="0" t="n">
        <f aca="false">IF($L1864&lt;&gt;"",IF($L1864&gt;=2015.5,1,0),"")</f>
        <v>1</v>
      </c>
      <c r="T1864" s="0" t="n">
        <f aca="false">IF($L1864&lt;&gt;"",IF($L1864&gt;=2016,1,0),"")</f>
        <v>1</v>
      </c>
      <c r="U1864" s="0" t="n">
        <f aca="false">IF(ISNUMBER($BX1864),IF($BX1864&gt;=2016,1,0),"")</f>
        <v>1</v>
      </c>
      <c r="V1864" s="0" t="n">
        <f aca="false">IF(ISNUMBER($BW1864),IF($BW1864&gt;=2016,1,0),"")</f>
        <v>0</v>
      </c>
      <c r="W1864" s="0" t="str">
        <f aca="false">IF(AND(ISNUMBER($BW1864),ISNUMBER($BX1864)),IF($BW1864&gt;=2016,"post-only",IF($BX1864&lt;2016,"pre-only","mixed")),"")</f>
        <v>mixed</v>
      </c>
      <c r="X1864" s="0" t="n">
        <f aca="false">IF(AND(ISNUMBER($BW1864),ISNUMBER($BX1864)),MIN(1,MAX(0,($BX1864-2017+1)/($BX1864-$BW1864+1))),"")</f>
        <v>0.666666666666667</v>
      </c>
      <c r="Y1864" s="0" t="n">
        <f aca="false">IF(AND(ISNUMBER($BW1864),ISNUMBER($BX1864)),MIN(1,MAX(0,($BX1864-2018+1)/($BX1864-$BW1864+1))),"")</f>
        <v>0.5</v>
      </c>
      <c r="Z1864" s="0" t="n">
        <f aca="false">IF(AND(ISNUMBER($BW1864),ISNUMBER($BX1864)),MIN(1,MAX(0,($BX1864-2019+1)/($BX1864-$BW1864+1))),"")</f>
        <v>0.333333333333333</v>
      </c>
      <c r="AA1864" s="0" t="n">
        <f aca="false">IF(ISNUMBER($BX1864),IF($BX1864&gt;=2017,1,0),"")</f>
        <v>1</v>
      </c>
      <c r="AB1864" s="0" t="n">
        <f aca="false">IF(ISNUMBER($BX1864),IF($BX1864&gt;=2018,1,0),"")</f>
        <v>1</v>
      </c>
      <c r="AC1864" s="0" t="n">
        <f aca="false">IF(ISNUMBER($BX1864),IF($BX1864&gt;=2019,1,0),"")</f>
        <v>1</v>
      </c>
      <c r="AD1864" s="0" t="n">
        <f aca="false">IF($L1864&lt;&gt;"",IF($L1864&gt;2013,1,0),"")</f>
        <v>1</v>
      </c>
      <c r="AE1864" s="0" t="n">
        <f aca="false">IF($L1864&lt;&gt;"",1+IF($L1864&gt;2011,1,0)+IF($L1864&gt;2014,1,0),"")</f>
        <v>3</v>
      </c>
      <c r="AF1864" s="0" t="s">
        <v>747</v>
      </c>
      <c r="AG1864" s="0" t="s">
        <v>88</v>
      </c>
      <c r="AH1864" s="0" t="s">
        <v>89</v>
      </c>
      <c r="AI1864" s="0" t="s">
        <v>90</v>
      </c>
      <c r="AJ1864" s="0" t="s">
        <v>90</v>
      </c>
      <c r="AK1864" s="0" t="str">
        <f aca="false">IF(AND($CF1864&lt;&gt;"",IFERROR(INDEX(subsample_country_map!$B:$B,MATCH($CF1864,subsample_country_map!$A:$A,0)),"")&lt;&gt;""),INDEX(subsample_country_map!$B:$B,MATCH($CF1864,subsample_country_map!$A:$A,0)),INDEX(lookup!$AA:$AA,MATCH($A1864,lookup!$A:$A,0)))</f>
        <v>99_NCE</v>
      </c>
      <c r="AL1864" s="0" t="str">
        <f aca="false">IF(AND($CF1864&lt;&gt;"",IFERROR(INDEX(subsample_country_map!$C:$C,MATCH($CF1864,subsample_country_map!$A:$A,0)),"")&lt;&gt;""),INDEX(subsample_country_map!$C:$C,MATCH($CF1864,subsample_country_map!$A:$A,0)),INDEX(lookup!$AB:$AB,MATCH($A1864,lookup!$A:$A,0)))</f>
        <v>99_NCE</v>
      </c>
      <c r="AM1864" s="0" t="str">
        <f aca="false">IF(AND($CF1864&lt;&gt;"",IFERROR(INDEX(subsample_country_map!$D:$D,MATCH($CF1864,subsample_country_map!$A:$A,0)),"")&lt;&gt;""),INDEX(subsample_country_map!$D:$D,MATCH($CF1864,subsample_country_map!$A:$A,0)),INDEX(lookup!$AC:$AC,MATCH($A1864,lookup!$A:$A,0)))</f>
        <v>99_NCE</v>
      </c>
      <c r="AN1864" s="0" t="str">
        <f aca="false">IF(AND($CF1864&lt;&gt;"",IFERROR(INDEX(subsample_country_map!$E:$E,MATCH($CF1864,subsample_country_map!$A:$A,0)),"")&lt;&gt;""),INDEX(subsample_country_map!$E:$E,MATCH($CF1864,subsample_country_map!$A:$A,0)),INDEX(lookup!$AD:$AD,MATCH($A1864,lookup!$A:$A,0)))</f>
        <v>99_NCE</v>
      </c>
      <c r="AO1864" s="0" t="str">
        <f aca="false">INDEX(lookup!$Y:$Y,MATCH($A1864,lookup!$A:$A,0))</f>
        <v>0_published</v>
      </c>
      <c r="AP1864" s="0" t="str">
        <f aca="false">INDEX(lookup!$Z:$Z,MATCH($A1864,lookup!$A:$A,0))</f>
        <v>1_VHB high</v>
      </c>
      <c r="AQ1864" s="0" t="str">
        <f aca="false">INDEX(lookup!$W:$W,MATCH($A1864,lookup!$A:$A,0))</f>
        <v>1_fin/acc/econ</v>
      </c>
      <c r="AS1864" s="0" t="s">
        <v>91</v>
      </c>
      <c r="AT1864" s="0" t="s">
        <v>397</v>
      </c>
      <c r="AU1864" s="0" t="s">
        <v>93</v>
      </c>
      <c r="AV1864" s="0" t="s">
        <v>1455</v>
      </c>
      <c r="AW1864" s="0" t="s">
        <v>1457</v>
      </c>
      <c r="BA1864" s="0" t="n">
        <v>2397</v>
      </c>
      <c r="BB1864" s="0" t="s">
        <v>96</v>
      </c>
      <c r="BC1864" s="0" t="s">
        <v>358</v>
      </c>
      <c r="BD1864" s="0" t="s">
        <v>142</v>
      </c>
      <c r="BE1864" s="0" t="s">
        <v>98</v>
      </c>
      <c r="BI1864" s="0" t="s">
        <v>1180</v>
      </c>
      <c r="BJ1864" s="0" t="s">
        <v>6437</v>
      </c>
      <c r="BK1864" s="0" t="s">
        <v>2557</v>
      </c>
      <c r="BL1864" s="0" t="s">
        <v>6438</v>
      </c>
      <c r="BM1864" s="0" t="s">
        <v>6420</v>
      </c>
      <c r="BN1864" s="0" t="s">
        <v>6262</v>
      </c>
      <c r="BO1864" s="0" t="s">
        <v>105</v>
      </c>
      <c r="BP1864" s="0" t="s">
        <v>6258</v>
      </c>
      <c r="BQ1864" s="0" t="s">
        <v>127</v>
      </c>
      <c r="BT1864" s="0" t="n">
        <v>0</v>
      </c>
      <c r="BU1864" s="0" t="s">
        <v>6263</v>
      </c>
      <c r="BW1864" s="0" t="n">
        <v>2015</v>
      </c>
      <c r="BX1864" s="0" t="n">
        <v>2020</v>
      </c>
      <c r="BY1864" s="0" t="s">
        <v>6264</v>
      </c>
      <c r="BZ1864" s="0" t="n">
        <v>2017.5</v>
      </c>
      <c r="CA1864" s="0" t="n">
        <v>0.833333333333333</v>
      </c>
      <c r="CB1864" s="0" t="n">
        <v>1</v>
      </c>
      <c r="CC1864" s="0" t="n">
        <v>1</v>
      </c>
      <c r="CD1864" s="0" t="n">
        <v>0.0204237643308828</v>
      </c>
      <c r="CE1864" s="0" t="n">
        <v>1</v>
      </c>
    </row>
    <row r="1865" customFormat="false" ht="15" hidden="false" customHeight="false" outlineLevel="0" collapsed="false">
      <c r="A1865" s="0" t="s">
        <v>6258</v>
      </c>
      <c r="B1865" s="0" t="n">
        <v>3170</v>
      </c>
      <c r="C1865" s="0" t="n">
        <v>0</v>
      </c>
      <c r="D1865" s="0" t="n">
        <v>595</v>
      </c>
      <c r="E1865" s="0" t="n">
        <f aca="false">IF(ISNUMBER($BA1865),$BA1865,IF(AND(ISNUMBER($D1865),ISNUMBER($BW1865),ISNUMBER($BX1865)),$D1865*($BX1865-$BW1865+1),""))</f>
        <v>595</v>
      </c>
      <c r="H1865" s="0" t="s">
        <v>118</v>
      </c>
      <c r="I1865" s="0" t="s">
        <v>344</v>
      </c>
      <c r="J1865" s="0" t="n">
        <f aca="false">IF($BW1865&lt;&gt;"",$BW1865,"")</f>
        <v>2015</v>
      </c>
      <c r="K1865" s="0" t="n">
        <f aca="false">IF($BX1865&lt;&gt;"",$BX1865,"")</f>
        <v>2020</v>
      </c>
      <c r="L1865" s="0" t="n">
        <f aca="false">IF(AND(ISNUMBER($BW1865),ISNUMBER($BX1865)),($BW1865+$BX1865)/2,"")</f>
        <v>2017.5</v>
      </c>
      <c r="M1865" s="0" t="n">
        <f aca="false">IF($L1865&lt;&gt;"",$L1865,"")</f>
        <v>2017.5</v>
      </c>
      <c r="N1865" s="0" t="n">
        <f aca="false">IF(AND(ISNUMBER($BW1865),ISNUMBER($BX1865)),MIN(1,MAX(0,($BX1865-2016+1)/($BX1865-$BW1865+1))),"")</f>
        <v>0.833333333333333</v>
      </c>
      <c r="O1865" s="0" t="n">
        <f aca="false">IF(AND(ISNUMBER($BW1865),ISNUMBER($BX1865)),MIN(1,MAX(0,($BX1865-2017+1)/($BX1865-$BW1865+1))),"")</f>
        <v>0.666666666666667</v>
      </c>
      <c r="P1865" s="0" t="n">
        <f aca="false">IF(AND(ISNUMBER($BW1865),ISNUMBER($BX1865)),MIN(1,MAX(0,($BX1865-2018+1)/($BX1865-$BW1865+1))),"")</f>
        <v>0.5</v>
      </c>
      <c r="Q1865" s="0" t="n">
        <f aca="false">IF(AND(ISNUMBER($BW1865),ISNUMBER($BX1865)),MIN(1,MAX(0,($BX1865-2019+1)/($BX1865-$BW1865+1))),"")</f>
        <v>0.333333333333333</v>
      </c>
      <c r="R1865" s="0" t="n">
        <f aca="false">IF(AND(ISNUMBER($BW1865),ISNUMBER($BX1865)),MIN(1,MAX(0,($BX1865-2016+1)/($BX1865-$BW1865+1))),"")</f>
        <v>0.833333333333333</v>
      </c>
      <c r="S1865" s="0" t="n">
        <f aca="false">IF($L1865&lt;&gt;"",IF($L1865&gt;=2015.5,1,0),"")</f>
        <v>1</v>
      </c>
      <c r="T1865" s="0" t="n">
        <f aca="false">IF($L1865&lt;&gt;"",IF($L1865&gt;=2016,1,0),"")</f>
        <v>1</v>
      </c>
      <c r="U1865" s="0" t="n">
        <f aca="false">IF(ISNUMBER($BX1865),IF($BX1865&gt;=2016,1,0),"")</f>
        <v>1</v>
      </c>
      <c r="V1865" s="0" t="n">
        <f aca="false">IF(ISNUMBER($BW1865),IF($BW1865&gt;=2016,1,0),"")</f>
        <v>0</v>
      </c>
      <c r="W1865" s="0" t="str">
        <f aca="false">IF(AND(ISNUMBER($BW1865),ISNUMBER($BX1865)),IF($BW1865&gt;=2016,"post-only",IF($BX1865&lt;2016,"pre-only","mixed")),"")</f>
        <v>mixed</v>
      </c>
      <c r="X1865" s="0" t="n">
        <f aca="false">IF(AND(ISNUMBER($BW1865),ISNUMBER($BX1865)),MIN(1,MAX(0,($BX1865-2017+1)/($BX1865-$BW1865+1))),"")</f>
        <v>0.666666666666667</v>
      </c>
      <c r="Y1865" s="0" t="n">
        <f aca="false">IF(AND(ISNUMBER($BW1865),ISNUMBER($BX1865)),MIN(1,MAX(0,($BX1865-2018+1)/($BX1865-$BW1865+1))),"")</f>
        <v>0.5</v>
      </c>
      <c r="Z1865" s="0" t="n">
        <f aca="false">IF(AND(ISNUMBER($BW1865),ISNUMBER($BX1865)),MIN(1,MAX(0,($BX1865-2019+1)/($BX1865-$BW1865+1))),"")</f>
        <v>0.333333333333333</v>
      </c>
      <c r="AA1865" s="0" t="n">
        <f aca="false">IF(ISNUMBER($BX1865),IF($BX1865&gt;=2017,1,0),"")</f>
        <v>1</v>
      </c>
      <c r="AB1865" s="0" t="n">
        <f aca="false">IF(ISNUMBER($BX1865),IF($BX1865&gt;=2018,1,0),"")</f>
        <v>1</v>
      </c>
      <c r="AC1865" s="0" t="n">
        <f aca="false">IF(ISNUMBER($BX1865),IF($BX1865&gt;=2019,1,0),"")</f>
        <v>1</v>
      </c>
      <c r="AD1865" s="0" t="n">
        <f aca="false">IF($L1865&lt;&gt;"",IF($L1865&gt;2013,1,0),"")</f>
        <v>1</v>
      </c>
      <c r="AE1865" s="0" t="n">
        <f aca="false">IF($L1865&lt;&gt;"",1+IF($L1865&gt;2011,1,0)+IF($L1865&gt;2014,1,0),"")</f>
        <v>3</v>
      </c>
      <c r="AF1865" s="0" t="s">
        <v>747</v>
      </c>
      <c r="AG1865" s="0" t="s">
        <v>88</v>
      </c>
      <c r="AH1865" s="0" t="s">
        <v>89</v>
      </c>
      <c r="AI1865" s="0" t="s">
        <v>90</v>
      </c>
      <c r="AJ1865" s="0" t="s">
        <v>90</v>
      </c>
      <c r="AK1865" s="0" t="str">
        <f aca="false">IF(AND($CF1865&lt;&gt;"",IFERROR(INDEX(subsample_country_map!$B:$B,MATCH($CF1865,subsample_country_map!$A:$A,0)),"")&lt;&gt;""),INDEX(subsample_country_map!$B:$B,MATCH($CF1865,subsample_country_map!$A:$A,0)),INDEX(lookup!$AA:$AA,MATCH($A1865,lookup!$A:$A,0)))</f>
        <v>99_NCE</v>
      </c>
      <c r="AL1865" s="0" t="str">
        <f aca="false">IF(AND($CF1865&lt;&gt;"",IFERROR(INDEX(subsample_country_map!$C:$C,MATCH($CF1865,subsample_country_map!$A:$A,0)),"")&lt;&gt;""),INDEX(subsample_country_map!$C:$C,MATCH($CF1865,subsample_country_map!$A:$A,0)),INDEX(lookup!$AB:$AB,MATCH($A1865,lookup!$A:$A,0)))</f>
        <v>99_NCE</v>
      </c>
      <c r="AM1865" s="0" t="str">
        <f aca="false">IF(AND($CF1865&lt;&gt;"",IFERROR(INDEX(subsample_country_map!$D:$D,MATCH($CF1865,subsample_country_map!$A:$A,0)),"")&lt;&gt;""),INDEX(subsample_country_map!$D:$D,MATCH($CF1865,subsample_country_map!$A:$A,0)),INDEX(lookup!$AC:$AC,MATCH($A1865,lookup!$A:$A,0)))</f>
        <v>99_NCE</v>
      </c>
      <c r="AN1865" s="0" t="str">
        <f aca="false">IF(AND($CF1865&lt;&gt;"",IFERROR(INDEX(subsample_country_map!$E:$E,MATCH($CF1865,subsample_country_map!$A:$A,0)),"")&lt;&gt;""),INDEX(subsample_country_map!$E:$E,MATCH($CF1865,subsample_country_map!$A:$A,0)),INDEX(lookup!$AD:$AD,MATCH($A1865,lookup!$A:$A,0)))</f>
        <v>99_NCE</v>
      </c>
      <c r="AO1865" s="0" t="str">
        <f aca="false">INDEX(lookup!$Y:$Y,MATCH($A1865,lookup!$A:$A,0))</f>
        <v>0_published</v>
      </c>
      <c r="AP1865" s="0" t="str">
        <f aca="false">INDEX(lookup!$Z:$Z,MATCH($A1865,lookup!$A:$A,0))</f>
        <v>1_VHB high</v>
      </c>
      <c r="AQ1865" s="0" t="str">
        <f aca="false">INDEX(lookup!$W:$W,MATCH($A1865,lookup!$A:$A,0))</f>
        <v>1_fin/acc/econ</v>
      </c>
      <c r="AS1865" s="0" t="s">
        <v>91</v>
      </c>
      <c r="AT1865" s="0" t="s">
        <v>397</v>
      </c>
      <c r="AU1865" s="0" t="s">
        <v>93</v>
      </c>
      <c r="AV1865" s="0" t="s">
        <v>1317</v>
      </c>
      <c r="AW1865" s="0" t="s">
        <v>4363</v>
      </c>
      <c r="BA1865" s="0" t="n">
        <v>595</v>
      </c>
      <c r="BB1865" s="0" t="s">
        <v>96</v>
      </c>
      <c r="BC1865" s="0" t="s">
        <v>358</v>
      </c>
      <c r="BD1865" s="0" t="s">
        <v>142</v>
      </c>
      <c r="BE1865" s="0" t="s">
        <v>98</v>
      </c>
      <c r="BI1865" s="0" t="s">
        <v>1180</v>
      </c>
      <c r="BJ1865" s="0" t="s">
        <v>6439</v>
      </c>
      <c r="BK1865" s="0" t="s">
        <v>2557</v>
      </c>
      <c r="BL1865" s="0" t="s">
        <v>6440</v>
      </c>
      <c r="BM1865" s="0" t="s">
        <v>6322</v>
      </c>
      <c r="BN1865" s="0" t="s">
        <v>6262</v>
      </c>
      <c r="BO1865" s="0" t="s">
        <v>105</v>
      </c>
      <c r="BP1865" s="0" t="s">
        <v>6258</v>
      </c>
      <c r="BQ1865" s="0" t="s">
        <v>127</v>
      </c>
      <c r="BT1865" s="0" t="n">
        <v>0</v>
      </c>
      <c r="BU1865" s="0" t="s">
        <v>6263</v>
      </c>
      <c r="BW1865" s="0" t="n">
        <v>2015</v>
      </c>
      <c r="BX1865" s="0" t="n">
        <v>2020</v>
      </c>
      <c r="BY1865" s="0" t="s">
        <v>6264</v>
      </c>
      <c r="BZ1865" s="0" t="n">
        <v>2017.5</v>
      </c>
      <c r="CA1865" s="0" t="n">
        <v>0.833333333333333</v>
      </c>
      <c r="CB1865" s="0" t="n">
        <v>1</v>
      </c>
      <c r="CC1865" s="0" t="n">
        <v>1</v>
      </c>
      <c r="CD1865" s="0" t="n">
        <v>0</v>
      </c>
      <c r="CE1865" s="0" t="n">
        <v>1</v>
      </c>
    </row>
    <row r="1866" customFormat="false" ht="15" hidden="false" customHeight="false" outlineLevel="0" collapsed="false">
      <c r="A1866" s="0" t="s">
        <v>6258</v>
      </c>
      <c r="B1866" s="0" t="n">
        <v>3171</v>
      </c>
      <c r="C1866" s="0" t="n">
        <v>0.040961596025952</v>
      </c>
      <c r="D1866" s="0" t="n">
        <v>595</v>
      </c>
      <c r="E1866" s="0" t="n">
        <f aca="false">IF(ISNUMBER($BA1866),$BA1866,IF(AND(ISNUMBER($D1866),ISNUMBER($BW1866),ISNUMBER($BX1866)),$D1866*($BX1866-$BW1866+1),""))</f>
        <v>595</v>
      </c>
      <c r="H1866" s="0" t="s">
        <v>118</v>
      </c>
      <c r="I1866" s="0" t="s">
        <v>344</v>
      </c>
      <c r="J1866" s="0" t="n">
        <f aca="false">IF($BW1866&lt;&gt;"",$BW1866,"")</f>
        <v>2015</v>
      </c>
      <c r="K1866" s="0" t="n">
        <f aca="false">IF($BX1866&lt;&gt;"",$BX1866,"")</f>
        <v>2020</v>
      </c>
      <c r="L1866" s="0" t="n">
        <f aca="false">IF(AND(ISNUMBER($BW1866),ISNUMBER($BX1866)),($BW1866+$BX1866)/2,"")</f>
        <v>2017.5</v>
      </c>
      <c r="M1866" s="0" t="n">
        <f aca="false">IF($L1866&lt;&gt;"",$L1866,"")</f>
        <v>2017.5</v>
      </c>
      <c r="N1866" s="0" t="n">
        <f aca="false">IF(AND(ISNUMBER($BW1866),ISNUMBER($BX1866)),MIN(1,MAX(0,($BX1866-2016+1)/($BX1866-$BW1866+1))),"")</f>
        <v>0.833333333333333</v>
      </c>
      <c r="O1866" s="0" t="n">
        <f aca="false">IF(AND(ISNUMBER($BW1866),ISNUMBER($BX1866)),MIN(1,MAX(0,($BX1866-2017+1)/($BX1866-$BW1866+1))),"")</f>
        <v>0.666666666666667</v>
      </c>
      <c r="P1866" s="0" t="n">
        <f aca="false">IF(AND(ISNUMBER($BW1866),ISNUMBER($BX1866)),MIN(1,MAX(0,($BX1866-2018+1)/($BX1866-$BW1866+1))),"")</f>
        <v>0.5</v>
      </c>
      <c r="Q1866" s="0" t="n">
        <f aca="false">IF(AND(ISNUMBER($BW1866),ISNUMBER($BX1866)),MIN(1,MAX(0,($BX1866-2019+1)/($BX1866-$BW1866+1))),"")</f>
        <v>0.333333333333333</v>
      </c>
      <c r="R1866" s="0" t="n">
        <f aca="false">IF(AND(ISNUMBER($BW1866),ISNUMBER($BX1866)),MIN(1,MAX(0,($BX1866-2016+1)/($BX1866-$BW1866+1))),"")</f>
        <v>0.833333333333333</v>
      </c>
      <c r="S1866" s="0" t="n">
        <f aca="false">IF($L1866&lt;&gt;"",IF($L1866&gt;=2015.5,1,0),"")</f>
        <v>1</v>
      </c>
      <c r="T1866" s="0" t="n">
        <f aca="false">IF($L1866&lt;&gt;"",IF($L1866&gt;=2016,1,0),"")</f>
        <v>1</v>
      </c>
      <c r="U1866" s="0" t="n">
        <f aca="false">IF(ISNUMBER($BX1866),IF($BX1866&gt;=2016,1,0),"")</f>
        <v>1</v>
      </c>
      <c r="V1866" s="0" t="n">
        <f aca="false">IF(ISNUMBER($BW1866),IF($BW1866&gt;=2016,1,0),"")</f>
        <v>0</v>
      </c>
      <c r="W1866" s="0" t="str">
        <f aca="false">IF(AND(ISNUMBER($BW1866),ISNUMBER($BX1866)),IF($BW1866&gt;=2016,"post-only",IF($BX1866&lt;2016,"pre-only","mixed")),"")</f>
        <v>mixed</v>
      </c>
      <c r="X1866" s="0" t="n">
        <f aca="false">IF(AND(ISNUMBER($BW1866),ISNUMBER($BX1866)),MIN(1,MAX(0,($BX1866-2017+1)/($BX1866-$BW1866+1))),"")</f>
        <v>0.666666666666667</v>
      </c>
      <c r="Y1866" s="0" t="n">
        <f aca="false">IF(AND(ISNUMBER($BW1866),ISNUMBER($BX1866)),MIN(1,MAX(0,($BX1866-2018+1)/($BX1866-$BW1866+1))),"")</f>
        <v>0.5</v>
      </c>
      <c r="Z1866" s="0" t="n">
        <f aca="false">IF(AND(ISNUMBER($BW1866),ISNUMBER($BX1866)),MIN(1,MAX(0,($BX1866-2019+1)/($BX1866-$BW1866+1))),"")</f>
        <v>0.333333333333333</v>
      </c>
      <c r="AA1866" s="0" t="n">
        <f aca="false">IF(ISNUMBER($BX1866),IF($BX1866&gt;=2017,1,0),"")</f>
        <v>1</v>
      </c>
      <c r="AB1866" s="0" t="n">
        <f aca="false">IF(ISNUMBER($BX1866),IF($BX1866&gt;=2018,1,0),"")</f>
        <v>1</v>
      </c>
      <c r="AC1866" s="0" t="n">
        <f aca="false">IF(ISNUMBER($BX1866),IF($BX1866&gt;=2019,1,0),"")</f>
        <v>1</v>
      </c>
      <c r="AD1866" s="0" t="n">
        <f aca="false">IF($L1866&lt;&gt;"",IF($L1866&gt;2013,1,0),"")</f>
        <v>1</v>
      </c>
      <c r="AE1866" s="0" t="n">
        <f aca="false">IF($L1866&lt;&gt;"",1+IF($L1866&gt;2011,1,0)+IF($L1866&gt;2014,1,0),"")</f>
        <v>3</v>
      </c>
      <c r="AF1866" s="0" t="s">
        <v>747</v>
      </c>
      <c r="AG1866" s="0" t="s">
        <v>88</v>
      </c>
      <c r="AH1866" s="0" t="s">
        <v>89</v>
      </c>
      <c r="AI1866" s="0" t="s">
        <v>90</v>
      </c>
      <c r="AJ1866" s="0" t="s">
        <v>90</v>
      </c>
      <c r="AK1866" s="0" t="str">
        <f aca="false">IF(AND($CF1866&lt;&gt;"",IFERROR(INDEX(subsample_country_map!$B:$B,MATCH($CF1866,subsample_country_map!$A:$A,0)),"")&lt;&gt;""),INDEX(subsample_country_map!$B:$B,MATCH($CF1866,subsample_country_map!$A:$A,0)),INDEX(lookup!$AA:$AA,MATCH($A1866,lookup!$A:$A,0)))</f>
        <v>99_NCE</v>
      </c>
      <c r="AL1866" s="0" t="str">
        <f aca="false">IF(AND($CF1866&lt;&gt;"",IFERROR(INDEX(subsample_country_map!$C:$C,MATCH($CF1866,subsample_country_map!$A:$A,0)),"")&lt;&gt;""),INDEX(subsample_country_map!$C:$C,MATCH($CF1866,subsample_country_map!$A:$A,0)),INDEX(lookup!$AB:$AB,MATCH($A1866,lookup!$A:$A,0)))</f>
        <v>99_NCE</v>
      </c>
      <c r="AM1866" s="0" t="str">
        <f aca="false">IF(AND($CF1866&lt;&gt;"",IFERROR(INDEX(subsample_country_map!$D:$D,MATCH($CF1866,subsample_country_map!$A:$A,0)),"")&lt;&gt;""),INDEX(subsample_country_map!$D:$D,MATCH($CF1866,subsample_country_map!$A:$A,0)),INDEX(lookup!$AC:$AC,MATCH($A1866,lookup!$A:$A,0)))</f>
        <v>99_NCE</v>
      </c>
      <c r="AN1866" s="0" t="str">
        <f aca="false">IF(AND($CF1866&lt;&gt;"",IFERROR(INDEX(subsample_country_map!$E:$E,MATCH($CF1866,subsample_country_map!$A:$A,0)),"")&lt;&gt;""),INDEX(subsample_country_map!$E:$E,MATCH($CF1866,subsample_country_map!$A:$A,0)),INDEX(lookup!$AD:$AD,MATCH($A1866,lookup!$A:$A,0)))</f>
        <v>99_NCE</v>
      </c>
      <c r="AO1866" s="0" t="str">
        <f aca="false">INDEX(lookup!$Y:$Y,MATCH($A1866,lookup!$A:$A,0))</f>
        <v>0_published</v>
      </c>
      <c r="AP1866" s="0" t="str">
        <f aca="false">INDEX(lookup!$Z:$Z,MATCH($A1866,lookup!$A:$A,0))</f>
        <v>1_VHB high</v>
      </c>
      <c r="AQ1866" s="0" t="str">
        <f aca="false">INDEX(lookup!$W:$W,MATCH($A1866,lookup!$A:$A,0))</f>
        <v>1_fin/acc/econ</v>
      </c>
      <c r="AS1866" s="0" t="s">
        <v>91</v>
      </c>
      <c r="AT1866" s="0" t="s">
        <v>397</v>
      </c>
      <c r="AU1866" s="0" t="s">
        <v>93</v>
      </c>
      <c r="AV1866" s="0" t="s">
        <v>1455</v>
      </c>
      <c r="AW1866" s="0" t="s">
        <v>1457</v>
      </c>
      <c r="BA1866" s="0" t="n">
        <v>595</v>
      </c>
      <c r="BB1866" s="0" t="s">
        <v>96</v>
      </c>
      <c r="BC1866" s="0" t="s">
        <v>358</v>
      </c>
      <c r="BD1866" s="0" t="s">
        <v>142</v>
      </c>
      <c r="BE1866" s="0" t="s">
        <v>98</v>
      </c>
      <c r="BI1866" s="0" t="s">
        <v>1180</v>
      </c>
      <c r="BJ1866" s="0" t="s">
        <v>6439</v>
      </c>
      <c r="BK1866" s="0" t="s">
        <v>2557</v>
      </c>
      <c r="BL1866" s="0" t="s">
        <v>6441</v>
      </c>
      <c r="BM1866" s="0" t="s">
        <v>6422</v>
      </c>
      <c r="BN1866" s="0" t="s">
        <v>6262</v>
      </c>
      <c r="BO1866" s="0" t="s">
        <v>105</v>
      </c>
      <c r="BP1866" s="0" t="s">
        <v>6258</v>
      </c>
      <c r="BQ1866" s="0" t="s">
        <v>127</v>
      </c>
      <c r="BT1866" s="0" t="n">
        <v>0</v>
      </c>
      <c r="BU1866" s="0" t="s">
        <v>6263</v>
      </c>
      <c r="BW1866" s="0" t="n">
        <v>2015</v>
      </c>
      <c r="BX1866" s="0" t="n">
        <v>2020</v>
      </c>
      <c r="BY1866" s="0" t="s">
        <v>6264</v>
      </c>
      <c r="BZ1866" s="0" t="n">
        <v>2017.5</v>
      </c>
      <c r="CA1866" s="0" t="n">
        <v>0.833333333333333</v>
      </c>
      <c r="CB1866" s="0" t="n">
        <v>1</v>
      </c>
      <c r="CC1866" s="0" t="n">
        <v>1</v>
      </c>
      <c r="CD1866" s="0" t="n">
        <v>0.040984528286588</v>
      </c>
      <c r="CE1866" s="0" t="n">
        <v>1</v>
      </c>
    </row>
    <row r="1867" customFormat="false" ht="15" hidden="false" customHeight="false" outlineLevel="0" collapsed="false">
      <c r="A1867" s="0" t="s">
        <v>6258</v>
      </c>
      <c r="B1867" s="0" t="n">
        <v>3172</v>
      </c>
      <c r="C1867" s="0" t="n">
        <v>-0.0581032241979147</v>
      </c>
      <c r="D1867" s="0" t="n">
        <v>122</v>
      </c>
      <c r="E1867" s="0" t="n">
        <f aca="false">IF(ISNUMBER($BA1867),$BA1867,IF(AND(ISNUMBER($D1867),ISNUMBER($BW1867),ISNUMBER($BX1867)),$D1867*($BX1867-$BW1867+1),""))</f>
        <v>122</v>
      </c>
      <c r="H1867" s="0" t="s">
        <v>118</v>
      </c>
      <c r="I1867" s="0" t="s">
        <v>344</v>
      </c>
      <c r="J1867" s="0" t="n">
        <f aca="false">IF($BW1867&lt;&gt;"",$BW1867,"")</f>
        <v>2015</v>
      </c>
      <c r="K1867" s="0" t="n">
        <f aca="false">IF($BX1867&lt;&gt;"",$BX1867,"")</f>
        <v>2020</v>
      </c>
      <c r="L1867" s="0" t="n">
        <f aca="false">IF(AND(ISNUMBER($BW1867),ISNUMBER($BX1867)),($BW1867+$BX1867)/2,"")</f>
        <v>2017.5</v>
      </c>
      <c r="M1867" s="0" t="n">
        <f aca="false">IF($L1867&lt;&gt;"",$L1867,"")</f>
        <v>2017.5</v>
      </c>
      <c r="N1867" s="0" t="n">
        <f aca="false">IF(AND(ISNUMBER($BW1867),ISNUMBER($BX1867)),MIN(1,MAX(0,($BX1867-2016+1)/($BX1867-$BW1867+1))),"")</f>
        <v>0.833333333333333</v>
      </c>
      <c r="O1867" s="0" t="n">
        <f aca="false">IF(AND(ISNUMBER($BW1867),ISNUMBER($BX1867)),MIN(1,MAX(0,($BX1867-2017+1)/($BX1867-$BW1867+1))),"")</f>
        <v>0.666666666666667</v>
      </c>
      <c r="P1867" s="0" t="n">
        <f aca="false">IF(AND(ISNUMBER($BW1867),ISNUMBER($BX1867)),MIN(1,MAX(0,($BX1867-2018+1)/($BX1867-$BW1867+1))),"")</f>
        <v>0.5</v>
      </c>
      <c r="Q1867" s="0" t="n">
        <f aca="false">IF(AND(ISNUMBER($BW1867),ISNUMBER($BX1867)),MIN(1,MAX(0,($BX1867-2019+1)/($BX1867-$BW1867+1))),"")</f>
        <v>0.333333333333333</v>
      </c>
      <c r="R1867" s="0" t="n">
        <f aca="false">IF(AND(ISNUMBER($BW1867),ISNUMBER($BX1867)),MIN(1,MAX(0,($BX1867-2016+1)/($BX1867-$BW1867+1))),"")</f>
        <v>0.833333333333333</v>
      </c>
      <c r="S1867" s="0" t="n">
        <f aca="false">IF($L1867&lt;&gt;"",IF($L1867&gt;=2015.5,1,0),"")</f>
        <v>1</v>
      </c>
      <c r="T1867" s="0" t="n">
        <f aca="false">IF($L1867&lt;&gt;"",IF($L1867&gt;=2016,1,0),"")</f>
        <v>1</v>
      </c>
      <c r="U1867" s="0" t="n">
        <f aca="false">IF(ISNUMBER($BX1867),IF($BX1867&gt;=2016,1,0),"")</f>
        <v>1</v>
      </c>
      <c r="V1867" s="0" t="n">
        <f aca="false">IF(ISNUMBER($BW1867),IF($BW1867&gt;=2016,1,0),"")</f>
        <v>0</v>
      </c>
      <c r="W1867" s="0" t="str">
        <f aca="false">IF(AND(ISNUMBER($BW1867),ISNUMBER($BX1867)),IF($BW1867&gt;=2016,"post-only",IF($BX1867&lt;2016,"pre-only","mixed")),"")</f>
        <v>mixed</v>
      </c>
      <c r="X1867" s="0" t="n">
        <f aca="false">IF(AND(ISNUMBER($BW1867),ISNUMBER($BX1867)),MIN(1,MAX(0,($BX1867-2017+1)/($BX1867-$BW1867+1))),"")</f>
        <v>0.666666666666667</v>
      </c>
      <c r="Y1867" s="0" t="n">
        <f aca="false">IF(AND(ISNUMBER($BW1867),ISNUMBER($BX1867)),MIN(1,MAX(0,($BX1867-2018+1)/($BX1867-$BW1867+1))),"")</f>
        <v>0.5</v>
      </c>
      <c r="Z1867" s="0" t="n">
        <f aca="false">IF(AND(ISNUMBER($BW1867),ISNUMBER($BX1867)),MIN(1,MAX(0,($BX1867-2019+1)/($BX1867-$BW1867+1))),"")</f>
        <v>0.333333333333333</v>
      </c>
      <c r="AA1867" s="0" t="n">
        <f aca="false">IF(ISNUMBER($BX1867),IF($BX1867&gt;=2017,1,0),"")</f>
        <v>1</v>
      </c>
      <c r="AB1867" s="0" t="n">
        <f aca="false">IF(ISNUMBER($BX1867),IF($BX1867&gt;=2018,1,0),"")</f>
        <v>1</v>
      </c>
      <c r="AC1867" s="0" t="n">
        <f aca="false">IF(ISNUMBER($BX1867),IF($BX1867&gt;=2019,1,0),"")</f>
        <v>1</v>
      </c>
      <c r="AD1867" s="0" t="n">
        <f aca="false">IF($L1867&lt;&gt;"",IF($L1867&gt;2013,1,0),"")</f>
        <v>1</v>
      </c>
      <c r="AE1867" s="0" t="n">
        <f aca="false">IF($L1867&lt;&gt;"",1+IF($L1867&gt;2011,1,0)+IF($L1867&gt;2014,1,0),"")</f>
        <v>3</v>
      </c>
      <c r="AF1867" s="0" t="s">
        <v>747</v>
      </c>
      <c r="AG1867" s="0" t="s">
        <v>88</v>
      </c>
      <c r="AH1867" s="0" t="s">
        <v>89</v>
      </c>
      <c r="AI1867" s="0" t="s">
        <v>90</v>
      </c>
      <c r="AJ1867" s="0" t="s">
        <v>90</v>
      </c>
      <c r="AK1867" s="0" t="str">
        <f aca="false">IF(AND($CF1867&lt;&gt;"",IFERROR(INDEX(subsample_country_map!$B:$B,MATCH($CF1867,subsample_country_map!$A:$A,0)),"")&lt;&gt;""),INDEX(subsample_country_map!$B:$B,MATCH($CF1867,subsample_country_map!$A:$A,0)),INDEX(lookup!$AA:$AA,MATCH($A1867,lookup!$A:$A,0)))</f>
        <v>99_NCE</v>
      </c>
      <c r="AL1867" s="0" t="str">
        <f aca="false">IF(AND($CF1867&lt;&gt;"",IFERROR(INDEX(subsample_country_map!$C:$C,MATCH($CF1867,subsample_country_map!$A:$A,0)),"")&lt;&gt;""),INDEX(subsample_country_map!$C:$C,MATCH($CF1867,subsample_country_map!$A:$A,0)),INDEX(lookup!$AB:$AB,MATCH($A1867,lookup!$A:$A,0)))</f>
        <v>99_NCE</v>
      </c>
      <c r="AM1867" s="0" t="str">
        <f aca="false">IF(AND($CF1867&lt;&gt;"",IFERROR(INDEX(subsample_country_map!$D:$D,MATCH($CF1867,subsample_country_map!$A:$A,0)),"")&lt;&gt;""),INDEX(subsample_country_map!$D:$D,MATCH($CF1867,subsample_country_map!$A:$A,0)),INDEX(lookup!$AC:$AC,MATCH($A1867,lookup!$A:$A,0)))</f>
        <v>99_NCE</v>
      </c>
      <c r="AN1867" s="0" t="str">
        <f aca="false">IF(AND($CF1867&lt;&gt;"",IFERROR(INDEX(subsample_country_map!$E:$E,MATCH($CF1867,subsample_country_map!$A:$A,0)),"")&lt;&gt;""),INDEX(subsample_country_map!$E:$E,MATCH($CF1867,subsample_country_map!$A:$A,0)),INDEX(lookup!$AD:$AD,MATCH($A1867,lookup!$A:$A,0)))</f>
        <v>99_NCE</v>
      </c>
      <c r="AO1867" s="0" t="str">
        <f aca="false">INDEX(lookup!$Y:$Y,MATCH($A1867,lookup!$A:$A,0))</f>
        <v>0_published</v>
      </c>
      <c r="AP1867" s="0" t="str">
        <f aca="false">INDEX(lookup!$Z:$Z,MATCH($A1867,lookup!$A:$A,0))</f>
        <v>1_VHB high</v>
      </c>
      <c r="AQ1867" s="0" t="str">
        <f aca="false">INDEX(lookup!$W:$W,MATCH($A1867,lookup!$A:$A,0))</f>
        <v>1_fin/acc/econ</v>
      </c>
      <c r="AS1867" s="0" t="s">
        <v>91</v>
      </c>
      <c r="AT1867" s="0" t="s">
        <v>397</v>
      </c>
      <c r="AU1867" s="0" t="s">
        <v>93</v>
      </c>
      <c r="AV1867" s="0" t="s">
        <v>6291</v>
      </c>
      <c r="AW1867" s="0" t="s">
        <v>1982</v>
      </c>
      <c r="BA1867" s="0" t="n">
        <v>122</v>
      </c>
      <c r="BB1867" s="0" t="s">
        <v>96</v>
      </c>
      <c r="BC1867" s="0" t="s">
        <v>358</v>
      </c>
      <c r="BD1867" s="0" t="s">
        <v>142</v>
      </c>
      <c r="BE1867" s="0" t="s">
        <v>98</v>
      </c>
      <c r="BI1867" s="0" t="s">
        <v>1180</v>
      </c>
      <c r="BJ1867" s="0" t="s">
        <v>6442</v>
      </c>
      <c r="BK1867" s="0" t="s">
        <v>2557</v>
      </c>
      <c r="BL1867" s="0" t="s">
        <v>6443</v>
      </c>
      <c r="BM1867" s="0" t="s">
        <v>6322</v>
      </c>
      <c r="BN1867" s="0" t="s">
        <v>6262</v>
      </c>
      <c r="BO1867" s="0" t="s">
        <v>105</v>
      </c>
      <c r="BP1867" s="0" t="s">
        <v>6258</v>
      </c>
      <c r="BQ1867" s="0" t="s">
        <v>127</v>
      </c>
      <c r="BT1867" s="0" t="n">
        <v>0</v>
      </c>
      <c r="BU1867" s="0" t="s">
        <v>6263</v>
      </c>
      <c r="BW1867" s="0" t="n">
        <v>2015</v>
      </c>
      <c r="BX1867" s="0" t="n">
        <v>2020</v>
      </c>
      <c r="BY1867" s="0" t="s">
        <v>6264</v>
      </c>
      <c r="BZ1867" s="0" t="n">
        <v>2017.5</v>
      </c>
      <c r="CA1867" s="0" t="n">
        <v>0.833333333333333</v>
      </c>
      <c r="CB1867" s="0" t="n">
        <v>1</v>
      </c>
      <c r="CC1867" s="0" t="n">
        <v>1</v>
      </c>
      <c r="CD1867" s="0" t="n">
        <v>-0.0581687421596931</v>
      </c>
      <c r="CE1867" s="0" t="n">
        <v>1</v>
      </c>
    </row>
    <row r="1868" customFormat="false" ht="15" hidden="false" customHeight="false" outlineLevel="0" collapsed="false">
      <c r="A1868" s="0" t="s">
        <v>6258</v>
      </c>
      <c r="B1868" s="0" t="n">
        <v>3173</v>
      </c>
      <c r="C1868" s="0" t="n">
        <v>0.0901669634667432</v>
      </c>
      <c r="D1868" s="0" t="n">
        <v>122</v>
      </c>
      <c r="E1868" s="0" t="n">
        <f aca="false">IF(ISNUMBER($BA1868),$BA1868,IF(AND(ISNUMBER($D1868),ISNUMBER($BW1868),ISNUMBER($BX1868)),$D1868*($BX1868-$BW1868+1),""))</f>
        <v>122</v>
      </c>
      <c r="H1868" s="0" t="s">
        <v>118</v>
      </c>
      <c r="I1868" s="0" t="s">
        <v>344</v>
      </c>
      <c r="J1868" s="0" t="n">
        <f aca="false">IF($BW1868&lt;&gt;"",$BW1868,"")</f>
        <v>2015</v>
      </c>
      <c r="K1868" s="0" t="n">
        <f aca="false">IF($BX1868&lt;&gt;"",$BX1868,"")</f>
        <v>2020</v>
      </c>
      <c r="L1868" s="0" t="n">
        <f aca="false">IF(AND(ISNUMBER($BW1868),ISNUMBER($BX1868)),($BW1868+$BX1868)/2,"")</f>
        <v>2017.5</v>
      </c>
      <c r="M1868" s="0" t="n">
        <f aca="false">IF($L1868&lt;&gt;"",$L1868,"")</f>
        <v>2017.5</v>
      </c>
      <c r="N1868" s="0" t="n">
        <f aca="false">IF(AND(ISNUMBER($BW1868),ISNUMBER($BX1868)),MIN(1,MAX(0,($BX1868-2016+1)/($BX1868-$BW1868+1))),"")</f>
        <v>0.833333333333333</v>
      </c>
      <c r="O1868" s="0" t="n">
        <f aca="false">IF(AND(ISNUMBER($BW1868),ISNUMBER($BX1868)),MIN(1,MAX(0,($BX1868-2017+1)/($BX1868-$BW1868+1))),"")</f>
        <v>0.666666666666667</v>
      </c>
      <c r="P1868" s="0" t="n">
        <f aca="false">IF(AND(ISNUMBER($BW1868),ISNUMBER($BX1868)),MIN(1,MAX(0,($BX1868-2018+1)/($BX1868-$BW1868+1))),"")</f>
        <v>0.5</v>
      </c>
      <c r="Q1868" s="0" t="n">
        <f aca="false">IF(AND(ISNUMBER($BW1868),ISNUMBER($BX1868)),MIN(1,MAX(0,($BX1868-2019+1)/($BX1868-$BW1868+1))),"")</f>
        <v>0.333333333333333</v>
      </c>
      <c r="R1868" s="0" t="n">
        <f aca="false">IF(AND(ISNUMBER($BW1868),ISNUMBER($BX1868)),MIN(1,MAX(0,($BX1868-2016+1)/($BX1868-$BW1868+1))),"")</f>
        <v>0.833333333333333</v>
      </c>
      <c r="S1868" s="0" t="n">
        <f aca="false">IF($L1868&lt;&gt;"",IF($L1868&gt;=2015.5,1,0),"")</f>
        <v>1</v>
      </c>
      <c r="T1868" s="0" t="n">
        <f aca="false">IF($L1868&lt;&gt;"",IF($L1868&gt;=2016,1,0),"")</f>
        <v>1</v>
      </c>
      <c r="U1868" s="0" t="n">
        <f aca="false">IF(ISNUMBER($BX1868),IF($BX1868&gt;=2016,1,0),"")</f>
        <v>1</v>
      </c>
      <c r="V1868" s="0" t="n">
        <f aca="false">IF(ISNUMBER($BW1868),IF($BW1868&gt;=2016,1,0),"")</f>
        <v>0</v>
      </c>
      <c r="W1868" s="0" t="str">
        <f aca="false">IF(AND(ISNUMBER($BW1868),ISNUMBER($BX1868)),IF($BW1868&gt;=2016,"post-only",IF($BX1868&lt;2016,"pre-only","mixed")),"")</f>
        <v>mixed</v>
      </c>
      <c r="X1868" s="0" t="n">
        <f aca="false">IF(AND(ISNUMBER($BW1868),ISNUMBER($BX1868)),MIN(1,MAX(0,($BX1868-2017+1)/($BX1868-$BW1868+1))),"")</f>
        <v>0.666666666666667</v>
      </c>
      <c r="Y1868" s="0" t="n">
        <f aca="false">IF(AND(ISNUMBER($BW1868),ISNUMBER($BX1868)),MIN(1,MAX(0,($BX1868-2018+1)/($BX1868-$BW1868+1))),"")</f>
        <v>0.5</v>
      </c>
      <c r="Z1868" s="0" t="n">
        <f aca="false">IF(AND(ISNUMBER($BW1868),ISNUMBER($BX1868)),MIN(1,MAX(0,($BX1868-2019+1)/($BX1868-$BW1868+1))),"")</f>
        <v>0.333333333333333</v>
      </c>
      <c r="AA1868" s="0" t="n">
        <f aca="false">IF(ISNUMBER($BX1868),IF($BX1868&gt;=2017,1,0),"")</f>
        <v>1</v>
      </c>
      <c r="AB1868" s="0" t="n">
        <f aca="false">IF(ISNUMBER($BX1868),IF($BX1868&gt;=2018,1,0),"")</f>
        <v>1</v>
      </c>
      <c r="AC1868" s="0" t="n">
        <f aca="false">IF(ISNUMBER($BX1868),IF($BX1868&gt;=2019,1,0),"")</f>
        <v>1</v>
      </c>
      <c r="AD1868" s="0" t="n">
        <f aca="false">IF($L1868&lt;&gt;"",IF($L1868&gt;2013,1,0),"")</f>
        <v>1</v>
      </c>
      <c r="AE1868" s="0" t="n">
        <f aca="false">IF($L1868&lt;&gt;"",1+IF($L1868&gt;2011,1,0)+IF($L1868&gt;2014,1,0),"")</f>
        <v>3</v>
      </c>
      <c r="AF1868" s="0" t="s">
        <v>747</v>
      </c>
      <c r="AG1868" s="0" t="s">
        <v>88</v>
      </c>
      <c r="AH1868" s="0" t="s">
        <v>89</v>
      </c>
      <c r="AI1868" s="0" t="s">
        <v>90</v>
      </c>
      <c r="AJ1868" s="0" t="s">
        <v>90</v>
      </c>
      <c r="AK1868" s="0" t="str">
        <f aca="false">IF(AND($CF1868&lt;&gt;"",IFERROR(INDEX(subsample_country_map!$B:$B,MATCH($CF1868,subsample_country_map!$A:$A,0)),"")&lt;&gt;""),INDEX(subsample_country_map!$B:$B,MATCH($CF1868,subsample_country_map!$A:$A,0)),INDEX(lookup!$AA:$AA,MATCH($A1868,lookup!$A:$A,0)))</f>
        <v>99_NCE</v>
      </c>
      <c r="AL1868" s="0" t="str">
        <f aca="false">IF(AND($CF1868&lt;&gt;"",IFERROR(INDEX(subsample_country_map!$C:$C,MATCH($CF1868,subsample_country_map!$A:$A,0)),"")&lt;&gt;""),INDEX(subsample_country_map!$C:$C,MATCH($CF1868,subsample_country_map!$A:$A,0)),INDEX(lookup!$AB:$AB,MATCH($A1868,lookup!$A:$A,0)))</f>
        <v>99_NCE</v>
      </c>
      <c r="AM1868" s="0" t="str">
        <f aca="false">IF(AND($CF1868&lt;&gt;"",IFERROR(INDEX(subsample_country_map!$D:$D,MATCH($CF1868,subsample_country_map!$A:$A,0)),"")&lt;&gt;""),INDEX(subsample_country_map!$D:$D,MATCH($CF1868,subsample_country_map!$A:$A,0)),INDEX(lookup!$AC:$AC,MATCH($A1868,lookup!$A:$A,0)))</f>
        <v>99_NCE</v>
      </c>
      <c r="AN1868" s="0" t="str">
        <f aca="false">IF(AND($CF1868&lt;&gt;"",IFERROR(INDEX(subsample_country_map!$E:$E,MATCH($CF1868,subsample_country_map!$A:$A,0)),"")&lt;&gt;""),INDEX(subsample_country_map!$E:$E,MATCH($CF1868,subsample_country_map!$A:$A,0)),INDEX(lookup!$AD:$AD,MATCH($A1868,lookup!$A:$A,0)))</f>
        <v>99_NCE</v>
      </c>
      <c r="AO1868" s="0" t="str">
        <f aca="false">INDEX(lookup!$Y:$Y,MATCH($A1868,lookup!$A:$A,0))</f>
        <v>0_published</v>
      </c>
      <c r="AP1868" s="0" t="str">
        <f aca="false">INDEX(lookup!$Z:$Z,MATCH($A1868,lookup!$A:$A,0))</f>
        <v>1_VHB high</v>
      </c>
      <c r="AQ1868" s="0" t="str">
        <f aca="false">INDEX(lookup!$W:$W,MATCH($A1868,lookup!$A:$A,0))</f>
        <v>1_fin/acc/econ</v>
      </c>
      <c r="AS1868" s="0" t="s">
        <v>91</v>
      </c>
      <c r="AT1868" s="0" t="s">
        <v>397</v>
      </c>
      <c r="AU1868" s="0" t="s">
        <v>93</v>
      </c>
      <c r="AV1868" s="0" t="s">
        <v>1365</v>
      </c>
      <c r="AW1868" s="0" t="s">
        <v>6295</v>
      </c>
      <c r="BA1868" s="0" t="n">
        <v>122</v>
      </c>
      <c r="BB1868" s="0" t="s">
        <v>96</v>
      </c>
      <c r="BC1868" s="0" t="s">
        <v>358</v>
      </c>
      <c r="BD1868" s="0" t="s">
        <v>142</v>
      </c>
      <c r="BE1868" s="0" t="s">
        <v>98</v>
      </c>
      <c r="BI1868" s="0" t="s">
        <v>1180</v>
      </c>
      <c r="BJ1868" s="0" t="s">
        <v>6442</v>
      </c>
      <c r="BK1868" s="0" t="s">
        <v>2557</v>
      </c>
      <c r="BL1868" s="0" t="s">
        <v>6444</v>
      </c>
      <c r="BM1868" s="0" t="s">
        <v>6445</v>
      </c>
      <c r="BN1868" s="0" t="s">
        <v>6262</v>
      </c>
      <c r="BO1868" s="0" t="s">
        <v>105</v>
      </c>
      <c r="BP1868" s="0" t="s">
        <v>6258</v>
      </c>
      <c r="BQ1868" s="0" t="s">
        <v>127</v>
      </c>
      <c r="BT1868" s="0" t="n">
        <v>0</v>
      </c>
      <c r="BU1868" s="0" t="s">
        <v>6263</v>
      </c>
      <c r="BW1868" s="0" t="n">
        <v>2015</v>
      </c>
      <c r="BX1868" s="0" t="n">
        <v>2020</v>
      </c>
      <c r="BY1868" s="0" t="s">
        <v>6264</v>
      </c>
      <c r="BZ1868" s="0" t="n">
        <v>2017.5</v>
      </c>
      <c r="CA1868" s="0" t="n">
        <v>0.833333333333333</v>
      </c>
      <c r="CB1868" s="0" t="n">
        <v>1</v>
      </c>
      <c r="CC1868" s="0" t="n">
        <v>1</v>
      </c>
      <c r="CD1868" s="0" t="n">
        <v>0.0904125173225836</v>
      </c>
      <c r="CE1868" s="0" t="n">
        <v>1</v>
      </c>
    </row>
    <row r="1869" customFormat="false" ht="15" hidden="false" customHeight="false" outlineLevel="0" collapsed="false">
      <c r="A1869" s="0" t="s">
        <v>6258</v>
      </c>
      <c r="B1869" s="0" t="n">
        <v>3174</v>
      </c>
      <c r="C1869" s="0" t="n">
        <v>-0.398749688476928</v>
      </c>
      <c r="D1869" s="0" t="n">
        <v>40</v>
      </c>
      <c r="E1869" s="0" t="n">
        <f aca="false">IF(ISNUMBER($BA1869),$BA1869,IF(AND(ISNUMBER($D1869),ISNUMBER($BW1869),ISNUMBER($BX1869)),$D1869*($BX1869-$BW1869+1),""))</f>
        <v>40</v>
      </c>
      <c r="H1869" s="0" t="s">
        <v>118</v>
      </c>
      <c r="I1869" s="0" t="s">
        <v>344</v>
      </c>
      <c r="J1869" s="0" t="n">
        <f aca="false">IF($BW1869&lt;&gt;"",$BW1869,"")</f>
        <v>2015</v>
      </c>
      <c r="K1869" s="0" t="n">
        <f aca="false">IF($BX1869&lt;&gt;"",$BX1869,"")</f>
        <v>2020</v>
      </c>
      <c r="L1869" s="0" t="n">
        <f aca="false">IF(AND(ISNUMBER($BW1869),ISNUMBER($BX1869)),($BW1869+$BX1869)/2,"")</f>
        <v>2017.5</v>
      </c>
      <c r="M1869" s="0" t="n">
        <f aca="false">IF($L1869&lt;&gt;"",$L1869,"")</f>
        <v>2017.5</v>
      </c>
      <c r="N1869" s="0" t="n">
        <f aca="false">IF(AND(ISNUMBER($BW1869),ISNUMBER($BX1869)),MIN(1,MAX(0,($BX1869-2016+1)/($BX1869-$BW1869+1))),"")</f>
        <v>0.833333333333333</v>
      </c>
      <c r="O1869" s="0" t="n">
        <f aca="false">IF(AND(ISNUMBER($BW1869),ISNUMBER($BX1869)),MIN(1,MAX(0,($BX1869-2017+1)/($BX1869-$BW1869+1))),"")</f>
        <v>0.666666666666667</v>
      </c>
      <c r="P1869" s="0" t="n">
        <f aca="false">IF(AND(ISNUMBER($BW1869),ISNUMBER($BX1869)),MIN(1,MAX(0,($BX1869-2018+1)/($BX1869-$BW1869+1))),"")</f>
        <v>0.5</v>
      </c>
      <c r="Q1869" s="0" t="n">
        <f aca="false">IF(AND(ISNUMBER($BW1869),ISNUMBER($BX1869)),MIN(1,MAX(0,($BX1869-2019+1)/($BX1869-$BW1869+1))),"")</f>
        <v>0.333333333333333</v>
      </c>
      <c r="R1869" s="0" t="n">
        <f aca="false">IF(AND(ISNUMBER($BW1869),ISNUMBER($BX1869)),MIN(1,MAX(0,($BX1869-2016+1)/($BX1869-$BW1869+1))),"")</f>
        <v>0.833333333333333</v>
      </c>
      <c r="S1869" s="0" t="n">
        <f aca="false">IF($L1869&lt;&gt;"",IF($L1869&gt;=2015.5,1,0),"")</f>
        <v>1</v>
      </c>
      <c r="T1869" s="0" t="n">
        <f aca="false">IF($L1869&lt;&gt;"",IF($L1869&gt;=2016,1,0),"")</f>
        <v>1</v>
      </c>
      <c r="U1869" s="0" t="n">
        <f aca="false">IF(ISNUMBER($BX1869),IF($BX1869&gt;=2016,1,0),"")</f>
        <v>1</v>
      </c>
      <c r="V1869" s="0" t="n">
        <f aca="false">IF(ISNUMBER($BW1869),IF($BW1869&gt;=2016,1,0),"")</f>
        <v>0</v>
      </c>
      <c r="W1869" s="0" t="str">
        <f aca="false">IF(AND(ISNUMBER($BW1869),ISNUMBER($BX1869)),IF($BW1869&gt;=2016,"post-only",IF($BX1869&lt;2016,"pre-only","mixed")),"")</f>
        <v>mixed</v>
      </c>
      <c r="X1869" s="0" t="n">
        <f aca="false">IF(AND(ISNUMBER($BW1869),ISNUMBER($BX1869)),MIN(1,MAX(0,($BX1869-2017+1)/($BX1869-$BW1869+1))),"")</f>
        <v>0.666666666666667</v>
      </c>
      <c r="Y1869" s="0" t="n">
        <f aca="false">IF(AND(ISNUMBER($BW1869),ISNUMBER($BX1869)),MIN(1,MAX(0,($BX1869-2018+1)/($BX1869-$BW1869+1))),"")</f>
        <v>0.5</v>
      </c>
      <c r="Z1869" s="0" t="n">
        <f aca="false">IF(AND(ISNUMBER($BW1869),ISNUMBER($BX1869)),MIN(1,MAX(0,($BX1869-2019+1)/($BX1869-$BW1869+1))),"")</f>
        <v>0.333333333333333</v>
      </c>
      <c r="AA1869" s="0" t="n">
        <f aca="false">IF(ISNUMBER($BX1869),IF($BX1869&gt;=2017,1,0),"")</f>
        <v>1</v>
      </c>
      <c r="AB1869" s="0" t="n">
        <f aca="false">IF(ISNUMBER($BX1869),IF($BX1869&gt;=2018,1,0),"")</f>
        <v>1</v>
      </c>
      <c r="AC1869" s="0" t="n">
        <f aca="false">IF(ISNUMBER($BX1869),IF($BX1869&gt;=2019,1,0),"")</f>
        <v>1</v>
      </c>
      <c r="AD1869" s="0" t="n">
        <f aca="false">IF($L1869&lt;&gt;"",IF($L1869&gt;2013,1,0),"")</f>
        <v>1</v>
      </c>
      <c r="AE1869" s="0" t="n">
        <f aca="false">IF($L1869&lt;&gt;"",1+IF($L1869&gt;2011,1,0)+IF($L1869&gt;2014,1,0),"")</f>
        <v>3</v>
      </c>
      <c r="AF1869" s="0" t="s">
        <v>747</v>
      </c>
      <c r="AG1869" s="0" t="s">
        <v>88</v>
      </c>
      <c r="AH1869" s="0" t="s">
        <v>89</v>
      </c>
      <c r="AI1869" s="0" t="s">
        <v>90</v>
      </c>
      <c r="AJ1869" s="0" t="s">
        <v>90</v>
      </c>
      <c r="AK1869" s="0" t="str">
        <f aca="false">IF(AND($CF1869&lt;&gt;"",IFERROR(INDEX(subsample_country_map!$B:$B,MATCH($CF1869,subsample_country_map!$A:$A,0)),"")&lt;&gt;""),INDEX(subsample_country_map!$B:$B,MATCH($CF1869,subsample_country_map!$A:$A,0)),INDEX(lookup!$AA:$AA,MATCH($A1869,lookup!$A:$A,0)))</f>
        <v>99_NCE</v>
      </c>
      <c r="AL1869" s="0" t="str">
        <f aca="false">IF(AND($CF1869&lt;&gt;"",IFERROR(INDEX(subsample_country_map!$C:$C,MATCH($CF1869,subsample_country_map!$A:$A,0)),"")&lt;&gt;""),INDEX(subsample_country_map!$C:$C,MATCH($CF1869,subsample_country_map!$A:$A,0)),INDEX(lookup!$AB:$AB,MATCH($A1869,lookup!$A:$A,0)))</f>
        <v>99_NCE</v>
      </c>
      <c r="AM1869" s="0" t="str">
        <f aca="false">IF(AND($CF1869&lt;&gt;"",IFERROR(INDEX(subsample_country_map!$D:$D,MATCH($CF1869,subsample_country_map!$A:$A,0)),"")&lt;&gt;""),INDEX(subsample_country_map!$D:$D,MATCH($CF1869,subsample_country_map!$A:$A,0)),INDEX(lookup!$AC:$AC,MATCH($A1869,lookup!$A:$A,0)))</f>
        <v>99_NCE</v>
      </c>
      <c r="AN1869" s="0" t="str">
        <f aca="false">IF(AND($CF1869&lt;&gt;"",IFERROR(INDEX(subsample_country_map!$E:$E,MATCH($CF1869,subsample_country_map!$A:$A,0)),"")&lt;&gt;""),INDEX(subsample_country_map!$E:$E,MATCH($CF1869,subsample_country_map!$A:$A,0)),INDEX(lookup!$AD:$AD,MATCH($A1869,lookup!$A:$A,0)))</f>
        <v>99_NCE</v>
      </c>
      <c r="AO1869" s="0" t="str">
        <f aca="false">INDEX(lookup!$Y:$Y,MATCH($A1869,lookup!$A:$A,0))</f>
        <v>0_published</v>
      </c>
      <c r="AP1869" s="0" t="str">
        <f aca="false">INDEX(lookup!$Z:$Z,MATCH($A1869,lookup!$A:$A,0))</f>
        <v>1_VHB high</v>
      </c>
      <c r="AQ1869" s="0" t="str">
        <f aca="false">INDEX(lookup!$W:$W,MATCH($A1869,lookup!$A:$A,0))</f>
        <v>1_fin/acc/econ</v>
      </c>
      <c r="AS1869" s="0" t="s">
        <v>91</v>
      </c>
      <c r="AT1869" s="0" t="s">
        <v>397</v>
      </c>
      <c r="AU1869" s="0" t="s">
        <v>93</v>
      </c>
      <c r="AV1869" s="0" t="s">
        <v>978</v>
      </c>
      <c r="AW1869" s="0" t="s">
        <v>4560</v>
      </c>
      <c r="BA1869" s="0" t="n">
        <v>40</v>
      </c>
      <c r="BB1869" s="0" t="s">
        <v>96</v>
      </c>
      <c r="BC1869" s="0" t="s">
        <v>358</v>
      </c>
      <c r="BD1869" s="0" t="s">
        <v>142</v>
      </c>
      <c r="BE1869" s="0" t="s">
        <v>98</v>
      </c>
      <c r="BI1869" s="0" t="s">
        <v>1458</v>
      </c>
      <c r="BJ1869" s="0" t="s">
        <v>4149</v>
      </c>
      <c r="BK1869" s="0" t="s">
        <v>1546</v>
      </c>
      <c r="BL1869" s="0" t="s">
        <v>6446</v>
      </c>
      <c r="BM1869" s="0" t="s">
        <v>6322</v>
      </c>
      <c r="BN1869" s="0" t="s">
        <v>6262</v>
      </c>
      <c r="BO1869" s="0" t="s">
        <v>105</v>
      </c>
      <c r="BP1869" s="0" t="s">
        <v>6258</v>
      </c>
      <c r="BQ1869" s="0" t="s">
        <v>127</v>
      </c>
      <c r="BT1869" s="0" t="n">
        <v>0</v>
      </c>
      <c r="BU1869" s="0" t="s">
        <v>6263</v>
      </c>
      <c r="BW1869" s="0" t="n">
        <v>2015</v>
      </c>
      <c r="BX1869" s="0" t="n">
        <v>2020</v>
      </c>
      <c r="BY1869" s="0" t="s">
        <v>6264</v>
      </c>
      <c r="BZ1869" s="0" t="n">
        <v>2017.5</v>
      </c>
      <c r="CA1869" s="0" t="n">
        <v>0.833333333333333</v>
      </c>
      <c r="CB1869" s="0" t="n">
        <v>1</v>
      </c>
      <c r="CC1869" s="0" t="n">
        <v>1</v>
      </c>
      <c r="CD1869" s="0" t="n">
        <v>-0.422161348682624</v>
      </c>
      <c r="CE1869" s="0" t="n">
        <v>1</v>
      </c>
    </row>
    <row r="1870" customFormat="false" ht="15" hidden="false" customHeight="false" outlineLevel="0" collapsed="false">
      <c r="A1870" s="0" t="s">
        <v>6258</v>
      </c>
      <c r="B1870" s="0" t="n">
        <v>3175</v>
      </c>
      <c r="C1870" s="0" t="n">
        <v>0.109145332961302</v>
      </c>
      <c r="D1870" s="0" t="n">
        <v>40</v>
      </c>
      <c r="E1870" s="0" t="n">
        <f aca="false">IF(ISNUMBER($BA1870),$BA1870,IF(AND(ISNUMBER($D1870),ISNUMBER($BW1870),ISNUMBER($BX1870)),$D1870*($BX1870-$BW1870+1),""))</f>
        <v>40</v>
      </c>
      <c r="H1870" s="0" t="s">
        <v>118</v>
      </c>
      <c r="I1870" s="0" t="s">
        <v>344</v>
      </c>
      <c r="J1870" s="0" t="n">
        <f aca="false">IF($BW1870&lt;&gt;"",$BW1870,"")</f>
        <v>2015</v>
      </c>
      <c r="K1870" s="0" t="n">
        <f aca="false">IF($BX1870&lt;&gt;"",$BX1870,"")</f>
        <v>2020</v>
      </c>
      <c r="L1870" s="0" t="n">
        <f aca="false">IF(AND(ISNUMBER($BW1870),ISNUMBER($BX1870)),($BW1870+$BX1870)/2,"")</f>
        <v>2017.5</v>
      </c>
      <c r="M1870" s="0" t="n">
        <f aca="false">IF($L1870&lt;&gt;"",$L1870,"")</f>
        <v>2017.5</v>
      </c>
      <c r="N1870" s="0" t="n">
        <f aca="false">IF(AND(ISNUMBER($BW1870),ISNUMBER($BX1870)),MIN(1,MAX(0,($BX1870-2016+1)/($BX1870-$BW1870+1))),"")</f>
        <v>0.833333333333333</v>
      </c>
      <c r="O1870" s="0" t="n">
        <f aca="false">IF(AND(ISNUMBER($BW1870),ISNUMBER($BX1870)),MIN(1,MAX(0,($BX1870-2017+1)/($BX1870-$BW1870+1))),"")</f>
        <v>0.666666666666667</v>
      </c>
      <c r="P1870" s="0" t="n">
        <f aca="false">IF(AND(ISNUMBER($BW1870),ISNUMBER($BX1870)),MIN(1,MAX(0,($BX1870-2018+1)/($BX1870-$BW1870+1))),"")</f>
        <v>0.5</v>
      </c>
      <c r="Q1870" s="0" t="n">
        <f aca="false">IF(AND(ISNUMBER($BW1870),ISNUMBER($BX1870)),MIN(1,MAX(0,($BX1870-2019+1)/($BX1870-$BW1870+1))),"")</f>
        <v>0.333333333333333</v>
      </c>
      <c r="R1870" s="0" t="n">
        <f aca="false">IF(AND(ISNUMBER($BW1870),ISNUMBER($BX1870)),MIN(1,MAX(0,($BX1870-2016+1)/($BX1870-$BW1870+1))),"")</f>
        <v>0.833333333333333</v>
      </c>
      <c r="S1870" s="0" t="n">
        <f aca="false">IF($L1870&lt;&gt;"",IF($L1870&gt;=2015.5,1,0),"")</f>
        <v>1</v>
      </c>
      <c r="T1870" s="0" t="n">
        <f aca="false">IF($L1870&lt;&gt;"",IF($L1870&gt;=2016,1,0),"")</f>
        <v>1</v>
      </c>
      <c r="U1870" s="0" t="n">
        <f aca="false">IF(ISNUMBER($BX1870),IF($BX1870&gt;=2016,1,0),"")</f>
        <v>1</v>
      </c>
      <c r="V1870" s="0" t="n">
        <f aca="false">IF(ISNUMBER($BW1870),IF($BW1870&gt;=2016,1,0),"")</f>
        <v>0</v>
      </c>
      <c r="W1870" s="0" t="str">
        <f aca="false">IF(AND(ISNUMBER($BW1870),ISNUMBER($BX1870)),IF($BW1870&gt;=2016,"post-only",IF($BX1870&lt;2016,"pre-only","mixed")),"")</f>
        <v>mixed</v>
      </c>
      <c r="X1870" s="0" t="n">
        <f aca="false">IF(AND(ISNUMBER($BW1870),ISNUMBER($BX1870)),MIN(1,MAX(0,($BX1870-2017+1)/($BX1870-$BW1870+1))),"")</f>
        <v>0.666666666666667</v>
      </c>
      <c r="Y1870" s="0" t="n">
        <f aca="false">IF(AND(ISNUMBER($BW1870),ISNUMBER($BX1870)),MIN(1,MAX(0,($BX1870-2018+1)/($BX1870-$BW1870+1))),"")</f>
        <v>0.5</v>
      </c>
      <c r="Z1870" s="0" t="n">
        <f aca="false">IF(AND(ISNUMBER($BW1870),ISNUMBER($BX1870)),MIN(1,MAX(0,($BX1870-2019+1)/($BX1870-$BW1870+1))),"")</f>
        <v>0.333333333333333</v>
      </c>
      <c r="AA1870" s="0" t="n">
        <f aca="false">IF(ISNUMBER($BX1870),IF($BX1870&gt;=2017,1,0),"")</f>
        <v>1</v>
      </c>
      <c r="AB1870" s="0" t="n">
        <f aca="false">IF(ISNUMBER($BX1870),IF($BX1870&gt;=2018,1,0),"")</f>
        <v>1</v>
      </c>
      <c r="AC1870" s="0" t="n">
        <f aca="false">IF(ISNUMBER($BX1870),IF($BX1870&gt;=2019,1,0),"")</f>
        <v>1</v>
      </c>
      <c r="AD1870" s="0" t="n">
        <f aca="false">IF($L1870&lt;&gt;"",IF($L1870&gt;2013,1,0),"")</f>
        <v>1</v>
      </c>
      <c r="AE1870" s="0" t="n">
        <f aca="false">IF($L1870&lt;&gt;"",1+IF($L1870&gt;2011,1,0)+IF($L1870&gt;2014,1,0),"")</f>
        <v>3</v>
      </c>
      <c r="AF1870" s="0" t="s">
        <v>747</v>
      </c>
      <c r="AG1870" s="0" t="s">
        <v>88</v>
      </c>
      <c r="AH1870" s="0" t="s">
        <v>89</v>
      </c>
      <c r="AI1870" s="0" t="s">
        <v>90</v>
      </c>
      <c r="AJ1870" s="0" t="s">
        <v>90</v>
      </c>
      <c r="AK1870" s="0" t="str">
        <f aca="false">IF(AND($CF1870&lt;&gt;"",IFERROR(INDEX(subsample_country_map!$B:$B,MATCH($CF1870,subsample_country_map!$A:$A,0)),"")&lt;&gt;""),INDEX(subsample_country_map!$B:$B,MATCH($CF1870,subsample_country_map!$A:$A,0)),INDEX(lookup!$AA:$AA,MATCH($A1870,lookup!$A:$A,0)))</f>
        <v>99_NCE</v>
      </c>
      <c r="AL1870" s="0" t="str">
        <f aca="false">IF(AND($CF1870&lt;&gt;"",IFERROR(INDEX(subsample_country_map!$C:$C,MATCH($CF1870,subsample_country_map!$A:$A,0)),"")&lt;&gt;""),INDEX(subsample_country_map!$C:$C,MATCH($CF1870,subsample_country_map!$A:$A,0)),INDEX(lookup!$AB:$AB,MATCH($A1870,lookup!$A:$A,0)))</f>
        <v>99_NCE</v>
      </c>
      <c r="AM1870" s="0" t="str">
        <f aca="false">IF(AND($CF1870&lt;&gt;"",IFERROR(INDEX(subsample_country_map!$D:$D,MATCH($CF1870,subsample_country_map!$A:$A,0)),"")&lt;&gt;""),INDEX(subsample_country_map!$D:$D,MATCH($CF1870,subsample_country_map!$A:$A,0)),INDEX(lookup!$AC:$AC,MATCH($A1870,lookup!$A:$A,0)))</f>
        <v>99_NCE</v>
      </c>
      <c r="AN1870" s="0" t="str">
        <f aca="false">IF(AND($CF1870&lt;&gt;"",IFERROR(INDEX(subsample_country_map!$E:$E,MATCH($CF1870,subsample_country_map!$A:$A,0)),"")&lt;&gt;""),INDEX(subsample_country_map!$E:$E,MATCH($CF1870,subsample_country_map!$A:$A,0)),INDEX(lookup!$AD:$AD,MATCH($A1870,lookup!$A:$A,0)))</f>
        <v>99_NCE</v>
      </c>
      <c r="AO1870" s="0" t="str">
        <f aca="false">INDEX(lookup!$Y:$Y,MATCH($A1870,lookup!$A:$A,0))</f>
        <v>0_published</v>
      </c>
      <c r="AP1870" s="0" t="str">
        <f aca="false">INDEX(lookup!$Z:$Z,MATCH($A1870,lookup!$A:$A,0))</f>
        <v>1_VHB high</v>
      </c>
      <c r="AQ1870" s="0" t="str">
        <f aca="false">INDEX(lookup!$W:$W,MATCH($A1870,lookup!$A:$A,0))</f>
        <v>1_fin/acc/econ</v>
      </c>
      <c r="AS1870" s="0" t="s">
        <v>91</v>
      </c>
      <c r="AT1870" s="0" t="s">
        <v>397</v>
      </c>
      <c r="AU1870" s="0" t="s">
        <v>93</v>
      </c>
      <c r="AV1870" s="0" t="s">
        <v>2638</v>
      </c>
      <c r="AW1870" s="0" t="s">
        <v>3394</v>
      </c>
      <c r="BA1870" s="0" t="n">
        <v>40</v>
      </c>
      <c r="BB1870" s="0" t="s">
        <v>96</v>
      </c>
      <c r="BC1870" s="0" t="s">
        <v>358</v>
      </c>
      <c r="BD1870" s="0" t="s">
        <v>142</v>
      </c>
      <c r="BE1870" s="0" t="s">
        <v>98</v>
      </c>
      <c r="BI1870" s="0" t="s">
        <v>1458</v>
      </c>
      <c r="BJ1870" s="0" t="s">
        <v>4149</v>
      </c>
      <c r="BK1870" s="0" t="s">
        <v>1546</v>
      </c>
      <c r="BL1870" s="0" t="s">
        <v>6447</v>
      </c>
      <c r="BM1870" s="0" t="s">
        <v>6448</v>
      </c>
      <c r="BN1870" s="0" t="s">
        <v>6262</v>
      </c>
      <c r="BO1870" s="0" t="s">
        <v>105</v>
      </c>
      <c r="BP1870" s="0" t="s">
        <v>6258</v>
      </c>
      <c r="BQ1870" s="0" t="s">
        <v>127</v>
      </c>
      <c r="BT1870" s="0" t="n">
        <v>0</v>
      </c>
      <c r="BU1870" s="0" t="s">
        <v>6263</v>
      </c>
      <c r="BW1870" s="0" t="n">
        <v>2015</v>
      </c>
      <c r="BX1870" s="0" t="n">
        <v>2020</v>
      </c>
      <c r="BY1870" s="0" t="s">
        <v>6264</v>
      </c>
      <c r="BZ1870" s="0" t="n">
        <v>2017.5</v>
      </c>
      <c r="CA1870" s="0" t="n">
        <v>0.833333333333333</v>
      </c>
      <c r="CB1870" s="0" t="n">
        <v>1</v>
      </c>
      <c r="CC1870" s="0" t="n">
        <v>1</v>
      </c>
      <c r="CD1870" s="0" t="n">
        <v>0.109581862722653</v>
      </c>
      <c r="CE1870" s="0" t="n">
        <v>1</v>
      </c>
    </row>
    <row r="1871" customFormat="false" ht="15" hidden="false" customHeight="false" outlineLevel="0" collapsed="false">
      <c r="A1871" s="0" t="s">
        <v>6258</v>
      </c>
      <c r="B1871" s="0" t="n">
        <v>3176</v>
      </c>
      <c r="C1871" s="0" t="n">
        <v>0.189739795830995</v>
      </c>
      <c r="D1871" s="0" t="n">
        <v>40</v>
      </c>
      <c r="E1871" s="0" t="n">
        <f aca="false">IF(ISNUMBER($BA1871),$BA1871,IF(AND(ISNUMBER($D1871),ISNUMBER($BW1871),ISNUMBER($BX1871)),$D1871*($BX1871-$BW1871+1),""))</f>
        <v>40</v>
      </c>
      <c r="H1871" s="0" t="s">
        <v>118</v>
      </c>
      <c r="I1871" s="0" t="s">
        <v>344</v>
      </c>
      <c r="J1871" s="0" t="n">
        <f aca="false">IF($BW1871&lt;&gt;"",$BW1871,"")</f>
        <v>2015</v>
      </c>
      <c r="K1871" s="0" t="n">
        <f aca="false">IF($BX1871&lt;&gt;"",$BX1871,"")</f>
        <v>2020</v>
      </c>
      <c r="L1871" s="0" t="n">
        <f aca="false">IF(AND(ISNUMBER($BW1871),ISNUMBER($BX1871)),($BW1871+$BX1871)/2,"")</f>
        <v>2017.5</v>
      </c>
      <c r="M1871" s="0" t="n">
        <f aca="false">IF($L1871&lt;&gt;"",$L1871,"")</f>
        <v>2017.5</v>
      </c>
      <c r="N1871" s="0" t="n">
        <f aca="false">IF(AND(ISNUMBER($BW1871),ISNUMBER($BX1871)),MIN(1,MAX(0,($BX1871-2016+1)/($BX1871-$BW1871+1))),"")</f>
        <v>0.833333333333333</v>
      </c>
      <c r="O1871" s="0" t="n">
        <f aca="false">IF(AND(ISNUMBER($BW1871),ISNUMBER($BX1871)),MIN(1,MAX(0,($BX1871-2017+1)/($BX1871-$BW1871+1))),"")</f>
        <v>0.666666666666667</v>
      </c>
      <c r="P1871" s="0" t="n">
        <f aca="false">IF(AND(ISNUMBER($BW1871),ISNUMBER($BX1871)),MIN(1,MAX(0,($BX1871-2018+1)/($BX1871-$BW1871+1))),"")</f>
        <v>0.5</v>
      </c>
      <c r="Q1871" s="0" t="n">
        <f aca="false">IF(AND(ISNUMBER($BW1871),ISNUMBER($BX1871)),MIN(1,MAX(0,($BX1871-2019+1)/($BX1871-$BW1871+1))),"")</f>
        <v>0.333333333333333</v>
      </c>
      <c r="R1871" s="0" t="n">
        <f aca="false">IF(AND(ISNUMBER($BW1871),ISNUMBER($BX1871)),MIN(1,MAX(0,($BX1871-2016+1)/($BX1871-$BW1871+1))),"")</f>
        <v>0.833333333333333</v>
      </c>
      <c r="S1871" s="0" t="n">
        <f aca="false">IF($L1871&lt;&gt;"",IF($L1871&gt;=2015.5,1,0),"")</f>
        <v>1</v>
      </c>
      <c r="T1871" s="0" t="n">
        <f aca="false">IF($L1871&lt;&gt;"",IF($L1871&gt;=2016,1,0),"")</f>
        <v>1</v>
      </c>
      <c r="U1871" s="0" t="n">
        <f aca="false">IF(ISNUMBER($BX1871),IF($BX1871&gt;=2016,1,0),"")</f>
        <v>1</v>
      </c>
      <c r="V1871" s="0" t="n">
        <f aca="false">IF(ISNUMBER($BW1871),IF($BW1871&gt;=2016,1,0),"")</f>
        <v>0</v>
      </c>
      <c r="W1871" s="0" t="str">
        <f aca="false">IF(AND(ISNUMBER($BW1871),ISNUMBER($BX1871)),IF($BW1871&gt;=2016,"post-only",IF($BX1871&lt;2016,"pre-only","mixed")),"")</f>
        <v>mixed</v>
      </c>
      <c r="X1871" s="0" t="n">
        <f aca="false">IF(AND(ISNUMBER($BW1871),ISNUMBER($BX1871)),MIN(1,MAX(0,($BX1871-2017+1)/($BX1871-$BW1871+1))),"")</f>
        <v>0.666666666666667</v>
      </c>
      <c r="Y1871" s="0" t="n">
        <f aca="false">IF(AND(ISNUMBER($BW1871),ISNUMBER($BX1871)),MIN(1,MAX(0,($BX1871-2018+1)/($BX1871-$BW1871+1))),"")</f>
        <v>0.5</v>
      </c>
      <c r="Z1871" s="0" t="n">
        <f aca="false">IF(AND(ISNUMBER($BW1871),ISNUMBER($BX1871)),MIN(1,MAX(0,($BX1871-2019+1)/($BX1871-$BW1871+1))),"")</f>
        <v>0.333333333333333</v>
      </c>
      <c r="AA1871" s="0" t="n">
        <f aca="false">IF(ISNUMBER($BX1871),IF($BX1871&gt;=2017,1,0),"")</f>
        <v>1</v>
      </c>
      <c r="AB1871" s="0" t="n">
        <f aca="false">IF(ISNUMBER($BX1871),IF($BX1871&gt;=2018,1,0),"")</f>
        <v>1</v>
      </c>
      <c r="AC1871" s="0" t="n">
        <f aca="false">IF(ISNUMBER($BX1871),IF($BX1871&gt;=2019,1,0),"")</f>
        <v>1</v>
      </c>
      <c r="AD1871" s="0" t="n">
        <f aca="false">IF($L1871&lt;&gt;"",IF($L1871&gt;2013,1,0),"")</f>
        <v>1</v>
      </c>
      <c r="AE1871" s="0" t="n">
        <f aca="false">IF($L1871&lt;&gt;"",1+IF($L1871&gt;2011,1,0)+IF($L1871&gt;2014,1,0),"")</f>
        <v>3</v>
      </c>
      <c r="AF1871" s="0" t="s">
        <v>747</v>
      </c>
      <c r="AG1871" s="0" t="s">
        <v>88</v>
      </c>
      <c r="AH1871" s="0" t="s">
        <v>89</v>
      </c>
      <c r="AI1871" s="0" t="s">
        <v>90</v>
      </c>
      <c r="AJ1871" s="0" t="s">
        <v>90</v>
      </c>
      <c r="AK1871" s="0" t="str">
        <f aca="false">IF(AND($CF1871&lt;&gt;"",IFERROR(INDEX(subsample_country_map!$B:$B,MATCH($CF1871,subsample_country_map!$A:$A,0)),"")&lt;&gt;""),INDEX(subsample_country_map!$B:$B,MATCH($CF1871,subsample_country_map!$A:$A,0)),INDEX(lookup!$AA:$AA,MATCH($A1871,lookup!$A:$A,0)))</f>
        <v>99_NCE</v>
      </c>
      <c r="AL1871" s="0" t="str">
        <f aca="false">IF(AND($CF1871&lt;&gt;"",IFERROR(INDEX(subsample_country_map!$C:$C,MATCH($CF1871,subsample_country_map!$A:$A,0)),"")&lt;&gt;""),INDEX(subsample_country_map!$C:$C,MATCH($CF1871,subsample_country_map!$A:$A,0)),INDEX(lookup!$AB:$AB,MATCH($A1871,lookup!$A:$A,0)))</f>
        <v>99_NCE</v>
      </c>
      <c r="AM1871" s="0" t="str">
        <f aca="false">IF(AND($CF1871&lt;&gt;"",IFERROR(INDEX(subsample_country_map!$D:$D,MATCH($CF1871,subsample_country_map!$A:$A,0)),"")&lt;&gt;""),INDEX(subsample_country_map!$D:$D,MATCH($CF1871,subsample_country_map!$A:$A,0)),INDEX(lookup!$AC:$AC,MATCH($A1871,lookup!$A:$A,0)))</f>
        <v>99_NCE</v>
      </c>
      <c r="AN1871" s="0" t="str">
        <f aca="false">IF(AND($CF1871&lt;&gt;"",IFERROR(INDEX(subsample_country_map!$E:$E,MATCH($CF1871,subsample_country_map!$A:$A,0)),"")&lt;&gt;""),INDEX(subsample_country_map!$E:$E,MATCH($CF1871,subsample_country_map!$A:$A,0)),INDEX(lookup!$AD:$AD,MATCH($A1871,lookup!$A:$A,0)))</f>
        <v>99_NCE</v>
      </c>
      <c r="AO1871" s="0" t="str">
        <f aca="false">INDEX(lookup!$Y:$Y,MATCH($A1871,lookup!$A:$A,0))</f>
        <v>0_published</v>
      </c>
      <c r="AP1871" s="0" t="str">
        <f aca="false">INDEX(lookup!$Z:$Z,MATCH($A1871,lookup!$A:$A,0))</f>
        <v>1_VHB high</v>
      </c>
      <c r="AQ1871" s="0" t="str">
        <f aca="false">INDEX(lookup!$W:$W,MATCH($A1871,lookup!$A:$A,0))</f>
        <v>1_fin/acc/econ</v>
      </c>
      <c r="AS1871" s="0" t="s">
        <v>91</v>
      </c>
      <c r="AT1871" s="0" t="s">
        <v>397</v>
      </c>
      <c r="AU1871" s="0" t="s">
        <v>93</v>
      </c>
      <c r="AV1871" s="0" t="s">
        <v>6449</v>
      </c>
      <c r="AW1871" s="0" t="s">
        <v>4339</v>
      </c>
      <c r="BA1871" s="0" t="n">
        <v>40</v>
      </c>
      <c r="BB1871" s="0" t="s">
        <v>96</v>
      </c>
      <c r="BC1871" s="0" t="s">
        <v>358</v>
      </c>
      <c r="BD1871" s="0" t="s">
        <v>142</v>
      </c>
      <c r="BE1871" s="0" t="s">
        <v>98</v>
      </c>
      <c r="BI1871" s="0" t="s">
        <v>1458</v>
      </c>
      <c r="BJ1871" s="0" t="s">
        <v>4149</v>
      </c>
      <c r="BK1871" s="0" t="s">
        <v>1546</v>
      </c>
      <c r="BL1871" s="0" t="s">
        <v>6450</v>
      </c>
      <c r="BM1871" s="0" t="s">
        <v>6451</v>
      </c>
      <c r="BN1871" s="0" t="s">
        <v>6262</v>
      </c>
      <c r="BO1871" s="0" t="s">
        <v>105</v>
      </c>
      <c r="BP1871" s="0" t="s">
        <v>6258</v>
      </c>
      <c r="BQ1871" s="0" t="s">
        <v>127</v>
      </c>
      <c r="BT1871" s="0" t="n">
        <v>0</v>
      </c>
      <c r="BU1871" s="0" t="s">
        <v>6263</v>
      </c>
      <c r="BW1871" s="0" t="n">
        <v>2015</v>
      </c>
      <c r="BX1871" s="0" t="n">
        <v>2020</v>
      </c>
      <c r="BY1871" s="0" t="s">
        <v>6264</v>
      </c>
      <c r="BZ1871" s="0" t="n">
        <v>2017.5</v>
      </c>
      <c r="CA1871" s="0" t="n">
        <v>0.833333333333333</v>
      </c>
      <c r="CB1871" s="0" t="n">
        <v>1</v>
      </c>
      <c r="CC1871" s="0" t="n">
        <v>1</v>
      </c>
      <c r="CD1871" s="0" t="n">
        <v>0.192067233717896</v>
      </c>
      <c r="CE1871" s="0" t="n">
        <v>1</v>
      </c>
    </row>
    <row r="1872" customFormat="false" ht="15" hidden="false" customHeight="false" outlineLevel="0" collapsed="false">
      <c r="A1872" s="0" t="s">
        <v>6258</v>
      </c>
      <c r="B1872" s="0" t="n">
        <v>3177</v>
      </c>
      <c r="C1872" s="0" t="n">
        <v>-0.230769230769231</v>
      </c>
      <c r="D1872" s="0" t="n">
        <v>40</v>
      </c>
      <c r="E1872" s="0" t="n">
        <f aca="false">IF(ISNUMBER($BA1872),$BA1872,IF(AND(ISNUMBER($D1872),ISNUMBER($BW1872),ISNUMBER($BX1872)),$D1872*($BX1872-$BW1872+1),""))</f>
        <v>40</v>
      </c>
      <c r="H1872" s="0" t="s">
        <v>118</v>
      </c>
      <c r="I1872" s="0" t="s">
        <v>344</v>
      </c>
      <c r="J1872" s="0" t="n">
        <f aca="false">IF($BW1872&lt;&gt;"",$BW1872,"")</f>
        <v>2015</v>
      </c>
      <c r="K1872" s="0" t="n">
        <f aca="false">IF($BX1872&lt;&gt;"",$BX1872,"")</f>
        <v>2020</v>
      </c>
      <c r="L1872" s="0" t="n">
        <f aca="false">IF(AND(ISNUMBER($BW1872),ISNUMBER($BX1872)),($BW1872+$BX1872)/2,"")</f>
        <v>2017.5</v>
      </c>
      <c r="M1872" s="0" t="n">
        <f aca="false">IF($L1872&lt;&gt;"",$L1872,"")</f>
        <v>2017.5</v>
      </c>
      <c r="N1872" s="0" t="n">
        <f aca="false">IF(AND(ISNUMBER($BW1872),ISNUMBER($BX1872)),MIN(1,MAX(0,($BX1872-2016+1)/($BX1872-$BW1872+1))),"")</f>
        <v>0.833333333333333</v>
      </c>
      <c r="O1872" s="0" t="n">
        <f aca="false">IF(AND(ISNUMBER($BW1872),ISNUMBER($BX1872)),MIN(1,MAX(0,($BX1872-2017+1)/($BX1872-$BW1872+1))),"")</f>
        <v>0.666666666666667</v>
      </c>
      <c r="P1872" s="0" t="n">
        <f aca="false">IF(AND(ISNUMBER($BW1872),ISNUMBER($BX1872)),MIN(1,MAX(0,($BX1872-2018+1)/($BX1872-$BW1872+1))),"")</f>
        <v>0.5</v>
      </c>
      <c r="Q1872" s="0" t="n">
        <f aca="false">IF(AND(ISNUMBER($BW1872),ISNUMBER($BX1872)),MIN(1,MAX(0,($BX1872-2019+1)/($BX1872-$BW1872+1))),"")</f>
        <v>0.333333333333333</v>
      </c>
      <c r="R1872" s="0" t="n">
        <f aca="false">IF(AND(ISNUMBER($BW1872),ISNUMBER($BX1872)),MIN(1,MAX(0,($BX1872-2016+1)/($BX1872-$BW1872+1))),"")</f>
        <v>0.833333333333333</v>
      </c>
      <c r="S1872" s="0" t="n">
        <f aca="false">IF($L1872&lt;&gt;"",IF($L1872&gt;=2015.5,1,0),"")</f>
        <v>1</v>
      </c>
      <c r="T1872" s="0" t="n">
        <f aca="false">IF($L1872&lt;&gt;"",IF($L1872&gt;=2016,1,0),"")</f>
        <v>1</v>
      </c>
      <c r="U1872" s="0" t="n">
        <f aca="false">IF(ISNUMBER($BX1872),IF($BX1872&gt;=2016,1,0),"")</f>
        <v>1</v>
      </c>
      <c r="V1872" s="0" t="n">
        <f aca="false">IF(ISNUMBER($BW1872),IF($BW1872&gt;=2016,1,0),"")</f>
        <v>0</v>
      </c>
      <c r="W1872" s="0" t="str">
        <f aca="false">IF(AND(ISNUMBER($BW1872),ISNUMBER($BX1872)),IF($BW1872&gt;=2016,"post-only",IF($BX1872&lt;2016,"pre-only","mixed")),"")</f>
        <v>mixed</v>
      </c>
      <c r="X1872" s="0" t="n">
        <f aca="false">IF(AND(ISNUMBER($BW1872),ISNUMBER($BX1872)),MIN(1,MAX(0,($BX1872-2017+1)/($BX1872-$BW1872+1))),"")</f>
        <v>0.666666666666667</v>
      </c>
      <c r="Y1872" s="0" t="n">
        <f aca="false">IF(AND(ISNUMBER($BW1872),ISNUMBER($BX1872)),MIN(1,MAX(0,($BX1872-2018+1)/($BX1872-$BW1872+1))),"")</f>
        <v>0.5</v>
      </c>
      <c r="Z1872" s="0" t="n">
        <f aca="false">IF(AND(ISNUMBER($BW1872),ISNUMBER($BX1872)),MIN(1,MAX(0,($BX1872-2019+1)/($BX1872-$BW1872+1))),"")</f>
        <v>0.333333333333333</v>
      </c>
      <c r="AA1872" s="0" t="n">
        <f aca="false">IF(ISNUMBER($BX1872),IF($BX1872&gt;=2017,1,0),"")</f>
        <v>1</v>
      </c>
      <c r="AB1872" s="0" t="n">
        <f aca="false">IF(ISNUMBER($BX1872),IF($BX1872&gt;=2018,1,0),"")</f>
        <v>1</v>
      </c>
      <c r="AC1872" s="0" t="n">
        <f aca="false">IF(ISNUMBER($BX1872),IF($BX1872&gt;=2019,1,0),"")</f>
        <v>1</v>
      </c>
      <c r="AD1872" s="0" t="n">
        <f aca="false">IF($L1872&lt;&gt;"",IF($L1872&gt;2013,1,0),"")</f>
        <v>1</v>
      </c>
      <c r="AE1872" s="0" t="n">
        <f aca="false">IF($L1872&lt;&gt;"",1+IF($L1872&gt;2011,1,0)+IF($L1872&gt;2014,1,0),"")</f>
        <v>3</v>
      </c>
      <c r="AF1872" s="0" t="s">
        <v>747</v>
      </c>
      <c r="AG1872" s="0" t="s">
        <v>88</v>
      </c>
      <c r="AH1872" s="0" t="s">
        <v>89</v>
      </c>
      <c r="AI1872" s="0" t="s">
        <v>90</v>
      </c>
      <c r="AJ1872" s="0" t="s">
        <v>90</v>
      </c>
      <c r="AK1872" s="0" t="str">
        <f aca="false">IF(AND($CF1872&lt;&gt;"",IFERROR(INDEX(subsample_country_map!$B:$B,MATCH($CF1872,subsample_country_map!$A:$A,0)),"")&lt;&gt;""),INDEX(subsample_country_map!$B:$B,MATCH($CF1872,subsample_country_map!$A:$A,0)),INDEX(lookup!$AA:$AA,MATCH($A1872,lookup!$A:$A,0)))</f>
        <v>99_NCE</v>
      </c>
      <c r="AL1872" s="0" t="str">
        <f aca="false">IF(AND($CF1872&lt;&gt;"",IFERROR(INDEX(subsample_country_map!$C:$C,MATCH($CF1872,subsample_country_map!$A:$A,0)),"")&lt;&gt;""),INDEX(subsample_country_map!$C:$C,MATCH($CF1872,subsample_country_map!$A:$A,0)),INDEX(lookup!$AB:$AB,MATCH($A1872,lookup!$A:$A,0)))</f>
        <v>99_NCE</v>
      </c>
      <c r="AM1872" s="0" t="str">
        <f aca="false">IF(AND($CF1872&lt;&gt;"",IFERROR(INDEX(subsample_country_map!$D:$D,MATCH($CF1872,subsample_country_map!$A:$A,0)),"")&lt;&gt;""),INDEX(subsample_country_map!$D:$D,MATCH($CF1872,subsample_country_map!$A:$A,0)),INDEX(lookup!$AC:$AC,MATCH($A1872,lookup!$A:$A,0)))</f>
        <v>99_NCE</v>
      </c>
      <c r="AN1872" s="0" t="str">
        <f aca="false">IF(AND($CF1872&lt;&gt;"",IFERROR(INDEX(subsample_country_map!$E:$E,MATCH($CF1872,subsample_country_map!$A:$A,0)),"")&lt;&gt;""),INDEX(subsample_country_map!$E:$E,MATCH($CF1872,subsample_country_map!$A:$A,0)),INDEX(lookup!$AD:$AD,MATCH($A1872,lookup!$A:$A,0)))</f>
        <v>99_NCE</v>
      </c>
      <c r="AO1872" s="0" t="str">
        <f aca="false">INDEX(lookup!$Y:$Y,MATCH($A1872,lookup!$A:$A,0))</f>
        <v>0_published</v>
      </c>
      <c r="AP1872" s="0" t="str">
        <f aca="false">INDEX(lookup!$Z:$Z,MATCH($A1872,lookup!$A:$A,0))</f>
        <v>1_VHB high</v>
      </c>
      <c r="AQ1872" s="0" t="str">
        <f aca="false">INDEX(lookup!$W:$W,MATCH($A1872,lookup!$A:$A,0))</f>
        <v>1_fin/acc/econ</v>
      </c>
      <c r="AS1872" s="0" t="s">
        <v>91</v>
      </c>
      <c r="AT1872" s="0" t="s">
        <v>397</v>
      </c>
      <c r="AU1872" s="0" t="s">
        <v>93</v>
      </c>
      <c r="AV1872" s="0" t="s">
        <v>4339</v>
      </c>
      <c r="AW1872" s="0" t="s">
        <v>4749</v>
      </c>
      <c r="BA1872" s="0" t="n">
        <v>40</v>
      </c>
      <c r="BB1872" s="0" t="s">
        <v>96</v>
      </c>
      <c r="BC1872" s="0" t="s">
        <v>358</v>
      </c>
      <c r="BD1872" s="0" t="s">
        <v>142</v>
      </c>
      <c r="BE1872" s="0" t="s">
        <v>98</v>
      </c>
      <c r="BI1872" s="0" t="s">
        <v>1458</v>
      </c>
      <c r="BJ1872" s="0" t="s">
        <v>4149</v>
      </c>
      <c r="BK1872" s="0" t="s">
        <v>1546</v>
      </c>
      <c r="BL1872" s="0" t="s">
        <v>6452</v>
      </c>
      <c r="BM1872" s="0" t="s">
        <v>6453</v>
      </c>
      <c r="BN1872" s="0" t="s">
        <v>6262</v>
      </c>
      <c r="BO1872" s="0" t="s">
        <v>105</v>
      </c>
      <c r="BP1872" s="0" t="s">
        <v>6258</v>
      </c>
      <c r="BQ1872" s="0" t="s">
        <v>127</v>
      </c>
      <c r="BT1872" s="0" t="n">
        <v>0</v>
      </c>
      <c r="BU1872" s="0" t="s">
        <v>6263</v>
      </c>
      <c r="BW1872" s="0" t="n">
        <v>2015</v>
      </c>
      <c r="BX1872" s="0" t="n">
        <v>2020</v>
      </c>
      <c r="BY1872" s="0" t="s">
        <v>6264</v>
      </c>
      <c r="BZ1872" s="0" t="n">
        <v>2017.5</v>
      </c>
      <c r="CA1872" s="0" t="n">
        <v>0.833333333333333</v>
      </c>
      <c r="CB1872" s="0" t="n">
        <v>1</v>
      </c>
      <c r="CC1872" s="0" t="n">
        <v>1</v>
      </c>
      <c r="CD1872" s="0" t="n">
        <v>-0.235001814622868</v>
      </c>
      <c r="CE1872" s="0" t="n">
        <v>1</v>
      </c>
    </row>
    <row r="1873" customFormat="false" ht="15" hidden="false" customHeight="false" outlineLevel="0" collapsed="false">
      <c r="A1873" s="0" t="s">
        <v>6258</v>
      </c>
      <c r="B1873" s="0" t="n">
        <v>3178</v>
      </c>
      <c r="C1873" s="0" t="n">
        <v>0.156173761888606</v>
      </c>
      <c r="D1873" s="0" t="n">
        <v>40</v>
      </c>
      <c r="E1873" s="0" t="n">
        <f aca="false">IF(ISNUMBER($BA1873),$BA1873,IF(AND(ISNUMBER($D1873),ISNUMBER($BW1873),ISNUMBER($BX1873)),$D1873*($BX1873-$BW1873+1),""))</f>
        <v>40</v>
      </c>
      <c r="H1873" s="0" t="s">
        <v>118</v>
      </c>
      <c r="I1873" s="0" t="s">
        <v>344</v>
      </c>
      <c r="J1873" s="0" t="n">
        <f aca="false">IF($BW1873&lt;&gt;"",$BW1873,"")</f>
        <v>2015</v>
      </c>
      <c r="K1873" s="0" t="n">
        <f aca="false">IF($BX1873&lt;&gt;"",$BX1873,"")</f>
        <v>2020</v>
      </c>
      <c r="L1873" s="0" t="n">
        <f aca="false">IF(AND(ISNUMBER($BW1873),ISNUMBER($BX1873)),($BW1873+$BX1873)/2,"")</f>
        <v>2017.5</v>
      </c>
      <c r="M1873" s="0" t="n">
        <f aca="false">IF($L1873&lt;&gt;"",$L1873,"")</f>
        <v>2017.5</v>
      </c>
      <c r="N1873" s="0" t="n">
        <f aca="false">IF(AND(ISNUMBER($BW1873),ISNUMBER($BX1873)),MIN(1,MAX(0,($BX1873-2016+1)/($BX1873-$BW1873+1))),"")</f>
        <v>0.833333333333333</v>
      </c>
      <c r="O1873" s="0" t="n">
        <f aca="false">IF(AND(ISNUMBER($BW1873),ISNUMBER($BX1873)),MIN(1,MAX(0,($BX1873-2017+1)/($BX1873-$BW1873+1))),"")</f>
        <v>0.666666666666667</v>
      </c>
      <c r="P1873" s="0" t="n">
        <f aca="false">IF(AND(ISNUMBER($BW1873),ISNUMBER($BX1873)),MIN(1,MAX(0,($BX1873-2018+1)/($BX1873-$BW1873+1))),"")</f>
        <v>0.5</v>
      </c>
      <c r="Q1873" s="0" t="n">
        <f aca="false">IF(AND(ISNUMBER($BW1873),ISNUMBER($BX1873)),MIN(1,MAX(0,($BX1873-2019+1)/($BX1873-$BW1873+1))),"")</f>
        <v>0.333333333333333</v>
      </c>
      <c r="R1873" s="0" t="n">
        <f aca="false">IF(AND(ISNUMBER($BW1873),ISNUMBER($BX1873)),MIN(1,MAX(0,($BX1873-2016+1)/($BX1873-$BW1873+1))),"")</f>
        <v>0.833333333333333</v>
      </c>
      <c r="S1873" s="0" t="n">
        <f aca="false">IF($L1873&lt;&gt;"",IF($L1873&gt;=2015.5,1,0),"")</f>
        <v>1</v>
      </c>
      <c r="T1873" s="0" t="n">
        <f aca="false">IF($L1873&lt;&gt;"",IF($L1873&gt;=2016,1,0),"")</f>
        <v>1</v>
      </c>
      <c r="U1873" s="0" t="n">
        <f aca="false">IF(ISNUMBER($BX1873),IF($BX1873&gt;=2016,1,0),"")</f>
        <v>1</v>
      </c>
      <c r="V1873" s="0" t="n">
        <f aca="false">IF(ISNUMBER($BW1873),IF($BW1873&gt;=2016,1,0),"")</f>
        <v>0</v>
      </c>
      <c r="W1873" s="0" t="str">
        <f aca="false">IF(AND(ISNUMBER($BW1873),ISNUMBER($BX1873)),IF($BW1873&gt;=2016,"post-only",IF($BX1873&lt;2016,"pre-only","mixed")),"")</f>
        <v>mixed</v>
      </c>
      <c r="X1873" s="0" t="n">
        <f aca="false">IF(AND(ISNUMBER($BW1873),ISNUMBER($BX1873)),MIN(1,MAX(0,($BX1873-2017+1)/($BX1873-$BW1873+1))),"")</f>
        <v>0.666666666666667</v>
      </c>
      <c r="Y1873" s="0" t="n">
        <f aca="false">IF(AND(ISNUMBER($BW1873),ISNUMBER($BX1873)),MIN(1,MAX(0,($BX1873-2018+1)/($BX1873-$BW1873+1))),"")</f>
        <v>0.5</v>
      </c>
      <c r="Z1873" s="0" t="n">
        <f aca="false">IF(AND(ISNUMBER($BW1873),ISNUMBER($BX1873)),MIN(1,MAX(0,($BX1873-2019+1)/($BX1873-$BW1873+1))),"")</f>
        <v>0.333333333333333</v>
      </c>
      <c r="AA1873" s="0" t="n">
        <f aca="false">IF(ISNUMBER($BX1873),IF($BX1873&gt;=2017,1,0),"")</f>
        <v>1</v>
      </c>
      <c r="AB1873" s="0" t="n">
        <f aca="false">IF(ISNUMBER($BX1873),IF($BX1873&gt;=2018,1,0),"")</f>
        <v>1</v>
      </c>
      <c r="AC1873" s="0" t="n">
        <f aca="false">IF(ISNUMBER($BX1873),IF($BX1873&gt;=2019,1,0),"")</f>
        <v>1</v>
      </c>
      <c r="AD1873" s="0" t="n">
        <f aca="false">IF($L1873&lt;&gt;"",IF($L1873&gt;2013,1,0),"")</f>
        <v>1</v>
      </c>
      <c r="AE1873" s="0" t="n">
        <f aca="false">IF($L1873&lt;&gt;"",1+IF($L1873&gt;2011,1,0)+IF($L1873&gt;2014,1,0),"")</f>
        <v>3</v>
      </c>
      <c r="AF1873" s="0" t="s">
        <v>747</v>
      </c>
      <c r="AG1873" s="0" t="s">
        <v>88</v>
      </c>
      <c r="AH1873" s="0" t="s">
        <v>89</v>
      </c>
      <c r="AI1873" s="0" t="s">
        <v>90</v>
      </c>
      <c r="AJ1873" s="0" t="s">
        <v>90</v>
      </c>
      <c r="AK1873" s="0" t="str">
        <f aca="false">IF(AND($CF1873&lt;&gt;"",IFERROR(INDEX(subsample_country_map!$B:$B,MATCH($CF1873,subsample_country_map!$A:$A,0)),"")&lt;&gt;""),INDEX(subsample_country_map!$B:$B,MATCH($CF1873,subsample_country_map!$A:$A,0)),INDEX(lookup!$AA:$AA,MATCH($A1873,lookup!$A:$A,0)))</f>
        <v>99_NCE</v>
      </c>
      <c r="AL1873" s="0" t="str">
        <f aca="false">IF(AND($CF1873&lt;&gt;"",IFERROR(INDEX(subsample_country_map!$C:$C,MATCH($CF1873,subsample_country_map!$A:$A,0)),"")&lt;&gt;""),INDEX(subsample_country_map!$C:$C,MATCH($CF1873,subsample_country_map!$A:$A,0)),INDEX(lookup!$AB:$AB,MATCH($A1873,lookup!$A:$A,0)))</f>
        <v>99_NCE</v>
      </c>
      <c r="AM1873" s="0" t="str">
        <f aca="false">IF(AND($CF1873&lt;&gt;"",IFERROR(INDEX(subsample_country_map!$D:$D,MATCH($CF1873,subsample_country_map!$A:$A,0)),"")&lt;&gt;""),INDEX(subsample_country_map!$D:$D,MATCH($CF1873,subsample_country_map!$A:$A,0)),INDEX(lookup!$AC:$AC,MATCH($A1873,lookup!$A:$A,0)))</f>
        <v>99_NCE</v>
      </c>
      <c r="AN1873" s="0" t="str">
        <f aca="false">IF(AND($CF1873&lt;&gt;"",IFERROR(INDEX(subsample_country_map!$E:$E,MATCH($CF1873,subsample_country_map!$A:$A,0)),"")&lt;&gt;""),INDEX(subsample_country_map!$E:$E,MATCH($CF1873,subsample_country_map!$A:$A,0)),INDEX(lookup!$AD:$AD,MATCH($A1873,lookup!$A:$A,0)))</f>
        <v>99_NCE</v>
      </c>
      <c r="AO1873" s="0" t="str">
        <f aca="false">INDEX(lookup!$Y:$Y,MATCH($A1873,lookup!$A:$A,0))</f>
        <v>0_published</v>
      </c>
      <c r="AP1873" s="0" t="str">
        <f aca="false">INDEX(lookup!$Z:$Z,MATCH($A1873,lookup!$A:$A,0))</f>
        <v>1_VHB high</v>
      </c>
      <c r="AQ1873" s="0" t="str">
        <f aca="false">INDEX(lookup!$W:$W,MATCH($A1873,lookup!$A:$A,0))</f>
        <v>1_fin/acc/econ</v>
      </c>
      <c r="AS1873" s="0" t="s">
        <v>91</v>
      </c>
      <c r="AT1873" s="0" t="s">
        <v>397</v>
      </c>
      <c r="AU1873" s="0" t="s">
        <v>93</v>
      </c>
      <c r="AV1873" s="0" t="s">
        <v>1365</v>
      </c>
      <c r="AW1873" s="0" t="s">
        <v>6295</v>
      </c>
      <c r="BA1873" s="0" t="n">
        <v>40</v>
      </c>
      <c r="BB1873" s="0" t="s">
        <v>96</v>
      </c>
      <c r="BC1873" s="0" t="s">
        <v>358</v>
      </c>
      <c r="BD1873" s="0" t="s">
        <v>142</v>
      </c>
      <c r="BE1873" s="0" t="s">
        <v>98</v>
      </c>
      <c r="BI1873" s="0" t="s">
        <v>1458</v>
      </c>
      <c r="BJ1873" s="0" t="s">
        <v>4149</v>
      </c>
      <c r="BK1873" s="0" t="s">
        <v>1546</v>
      </c>
      <c r="BL1873" s="0" t="s">
        <v>6454</v>
      </c>
      <c r="BM1873" s="0" t="s">
        <v>6455</v>
      </c>
      <c r="BN1873" s="0" t="s">
        <v>6262</v>
      </c>
      <c r="BO1873" s="0" t="s">
        <v>105</v>
      </c>
      <c r="BP1873" s="0" t="s">
        <v>6258</v>
      </c>
      <c r="BQ1873" s="0" t="s">
        <v>127</v>
      </c>
      <c r="BT1873" s="0" t="n">
        <v>0</v>
      </c>
      <c r="BU1873" s="0" t="s">
        <v>6263</v>
      </c>
      <c r="BW1873" s="0" t="n">
        <v>2015</v>
      </c>
      <c r="BX1873" s="0" t="n">
        <v>2020</v>
      </c>
      <c r="BY1873" s="0" t="s">
        <v>6264</v>
      </c>
      <c r="BZ1873" s="0" t="n">
        <v>2017.5</v>
      </c>
      <c r="CA1873" s="0" t="n">
        <v>0.833333333333333</v>
      </c>
      <c r="CB1873" s="0" t="n">
        <v>1</v>
      </c>
      <c r="CC1873" s="0" t="n">
        <v>1</v>
      </c>
      <c r="CD1873" s="0" t="n">
        <v>0.157462378301924</v>
      </c>
      <c r="CE1873" s="0" t="n">
        <v>1</v>
      </c>
    </row>
    <row r="1874" customFormat="false" ht="15" hidden="false" customHeight="false" outlineLevel="0" collapsed="false">
      <c r="A1874" s="0" t="s">
        <v>6258</v>
      </c>
      <c r="B1874" s="0" t="n">
        <v>3179</v>
      </c>
      <c r="C1874" s="0" t="n">
        <v>-0.169379648211844</v>
      </c>
      <c r="D1874" s="0" t="n">
        <v>40</v>
      </c>
      <c r="E1874" s="0" t="n">
        <f aca="false">IF(ISNUMBER($BA1874),$BA1874,IF(AND(ISNUMBER($D1874),ISNUMBER($BW1874),ISNUMBER($BX1874)),$D1874*($BX1874-$BW1874+1),""))</f>
        <v>40</v>
      </c>
      <c r="H1874" s="0" t="s">
        <v>118</v>
      </c>
      <c r="I1874" s="0" t="s">
        <v>344</v>
      </c>
      <c r="J1874" s="0" t="n">
        <f aca="false">IF($BW1874&lt;&gt;"",$BW1874,"")</f>
        <v>2015</v>
      </c>
      <c r="K1874" s="0" t="n">
        <f aca="false">IF($BX1874&lt;&gt;"",$BX1874,"")</f>
        <v>2020</v>
      </c>
      <c r="L1874" s="0" t="n">
        <f aca="false">IF(AND(ISNUMBER($BW1874),ISNUMBER($BX1874)),($BW1874+$BX1874)/2,"")</f>
        <v>2017.5</v>
      </c>
      <c r="M1874" s="0" t="n">
        <f aca="false">IF($L1874&lt;&gt;"",$L1874,"")</f>
        <v>2017.5</v>
      </c>
      <c r="N1874" s="0" t="n">
        <f aca="false">IF(AND(ISNUMBER($BW1874),ISNUMBER($BX1874)),MIN(1,MAX(0,($BX1874-2016+1)/($BX1874-$BW1874+1))),"")</f>
        <v>0.833333333333333</v>
      </c>
      <c r="O1874" s="0" t="n">
        <f aca="false">IF(AND(ISNUMBER($BW1874),ISNUMBER($BX1874)),MIN(1,MAX(0,($BX1874-2017+1)/($BX1874-$BW1874+1))),"")</f>
        <v>0.666666666666667</v>
      </c>
      <c r="P1874" s="0" t="n">
        <f aca="false">IF(AND(ISNUMBER($BW1874),ISNUMBER($BX1874)),MIN(1,MAX(0,($BX1874-2018+1)/($BX1874-$BW1874+1))),"")</f>
        <v>0.5</v>
      </c>
      <c r="Q1874" s="0" t="n">
        <f aca="false">IF(AND(ISNUMBER($BW1874),ISNUMBER($BX1874)),MIN(1,MAX(0,($BX1874-2019+1)/($BX1874-$BW1874+1))),"")</f>
        <v>0.333333333333333</v>
      </c>
      <c r="R1874" s="0" t="n">
        <f aca="false">IF(AND(ISNUMBER($BW1874),ISNUMBER($BX1874)),MIN(1,MAX(0,($BX1874-2016+1)/($BX1874-$BW1874+1))),"")</f>
        <v>0.833333333333333</v>
      </c>
      <c r="S1874" s="0" t="n">
        <f aca="false">IF($L1874&lt;&gt;"",IF($L1874&gt;=2015.5,1,0),"")</f>
        <v>1</v>
      </c>
      <c r="T1874" s="0" t="n">
        <f aca="false">IF($L1874&lt;&gt;"",IF($L1874&gt;=2016,1,0),"")</f>
        <v>1</v>
      </c>
      <c r="U1874" s="0" t="n">
        <f aca="false">IF(ISNUMBER($BX1874),IF($BX1874&gt;=2016,1,0),"")</f>
        <v>1</v>
      </c>
      <c r="V1874" s="0" t="n">
        <f aca="false">IF(ISNUMBER($BW1874),IF($BW1874&gt;=2016,1,0),"")</f>
        <v>0</v>
      </c>
      <c r="W1874" s="0" t="str">
        <f aca="false">IF(AND(ISNUMBER($BW1874),ISNUMBER($BX1874)),IF($BW1874&gt;=2016,"post-only",IF($BX1874&lt;2016,"pre-only","mixed")),"")</f>
        <v>mixed</v>
      </c>
      <c r="X1874" s="0" t="n">
        <f aca="false">IF(AND(ISNUMBER($BW1874),ISNUMBER($BX1874)),MIN(1,MAX(0,($BX1874-2017+1)/($BX1874-$BW1874+1))),"")</f>
        <v>0.666666666666667</v>
      </c>
      <c r="Y1874" s="0" t="n">
        <f aca="false">IF(AND(ISNUMBER($BW1874),ISNUMBER($BX1874)),MIN(1,MAX(0,($BX1874-2018+1)/($BX1874-$BW1874+1))),"")</f>
        <v>0.5</v>
      </c>
      <c r="Z1874" s="0" t="n">
        <f aca="false">IF(AND(ISNUMBER($BW1874),ISNUMBER($BX1874)),MIN(1,MAX(0,($BX1874-2019+1)/($BX1874-$BW1874+1))),"")</f>
        <v>0.333333333333333</v>
      </c>
      <c r="AA1874" s="0" t="n">
        <f aca="false">IF(ISNUMBER($BX1874),IF($BX1874&gt;=2017,1,0),"")</f>
        <v>1</v>
      </c>
      <c r="AB1874" s="0" t="n">
        <f aca="false">IF(ISNUMBER($BX1874),IF($BX1874&gt;=2018,1,0),"")</f>
        <v>1</v>
      </c>
      <c r="AC1874" s="0" t="n">
        <f aca="false">IF(ISNUMBER($BX1874),IF($BX1874&gt;=2019,1,0),"")</f>
        <v>1</v>
      </c>
      <c r="AD1874" s="0" t="n">
        <f aca="false">IF($L1874&lt;&gt;"",IF($L1874&gt;2013,1,0),"")</f>
        <v>1</v>
      </c>
      <c r="AE1874" s="0" t="n">
        <f aca="false">IF($L1874&lt;&gt;"",1+IF($L1874&gt;2011,1,0)+IF($L1874&gt;2014,1,0),"")</f>
        <v>3</v>
      </c>
      <c r="AF1874" s="0" t="s">
        <v>747</v>
      </c>
      <c r="AG1874" s="0" t="s">
        <v>88</v>
      </c>
      <c r="AH1874" s="0" t="s">
        <v>89</v>
      </c>
      <c r="AI1874" s="0" t="s">
        <v>90</v>
      </c>
      <c r="AJ1874" s="0" t="s">
        <v>90</v>
      </c>
      <c r="AK1874" s="0" t="str">
        <f aca="false">IF(AND($CF1874&lt;&gt;"",IFERROR(INDEX(subsample_country_map!$B:$B,MATCH($CF1874,subsample_country_map!$A:$A,0)),"")&lt;&gt;""),INDEX(subsample_country_map!$B:$B,MATCH($CF1874,subsample_country_map!$A:$A,0)),INDEX(lookup!$AA:$AA,MATCH($A1874,lookup!$A:$A,0)))</f>
        <v>99_NCE</v>
      </c>
      <c r="AL1874" s="0" t="str">
        <f aca="false">IF(AND($CF1874&lt;&gt;"",IFERROR(INDEX(subsample_country_map!$C:$C,MATCH($CF1874,subsample_country_map!$A:$A,0)),"")&lt;&gt;""),INDEX(subsample_country_map!$C:$C,MATCH($CF1874,subsample_country_map!$A:$A,0)),INDEX(lookup!$AB:$AB,MATCH($A1874,lookup!$A:$A,0)))</f>
        <v>99_NCE</v>
      </c>
      <c r="AM1874" s="0" t="str">
        <f aca="false">IF(AND($CF1874&lt;&gt;"",IFERROR(INDEX(subsample_country_map!$D:$D,MATCH($CF1874,subsample_country_map!$A:$A,0)),"")&lt;&gt;""),INDEX(subsample_country_map!$D:$D,MATCH($CF1874,subsample_country_map!$A:$A,0)),INDEX(lookup!$AC:$AC,MATCH($A1874,lookup!$A:$A,0)))</f>
        <v>99_NCE</v>
      </c>
      <c r="AN1874" s="0" t="str">
        <f aca="false">IF(AND($CF1874&lt;&gt;"",IFERROR(INDEX(subsample_country_map!$E:$E,MATCH($CF1874,subsample_country_map!$A:$A,0)),"")&lt;&gt;""),INDEX(subsample_country_map!$E:$E,MATCH($CF1874,subsample_country_map!$A:$A,0)),INDEX(lookup!$AD:$AD,MATCH($A1874,lookup!$A:$A,0)))</f>
        <v>99_NCE</v>
      </c>
      <c r="AO1874" s="0" t="str">
        <f aca="false">INDEX(lookup!$Y:$Y,MATCH($A1874,lookup!$A:$A,0))</f>
        <v>0_published</v>
      </c>
      <c r="AP1874" s="0" t="str">
        <f aca="false">INDEX(lookup!$Z:$Z,MATCH($A1874,lookup!$A:$A,0))</f>
        <v>1_VHB high</v>
      </c>
      <c r="AQ1874" s="0" t="str">
        <f aca="false">INDEX(lookup!$W:$W,MATCH($A1874,lookup!$A:$A,0))</f>
        <v>1_fin/acc/econ</v>
      </c>
      <c r="AS1874" s="0" t="s">
        <v>91</v>
      </c>
      <c r="AT1874" s="0" t="s">
        <v>397</v>
      </c>
      <c r="AU1874" s="0" t="s">
        <v>93</v>
      </c>
      <c r="AV1874" s="0" t="s">
        <v>6456</v>
      </c>
      <c r="AW1874" s="0" t="s">
        <v>230</v>
      </c>
      <c r="BA1874" s="0" t="n">
        <v>40</v>
      </c>
      <c r="BB1874" s="0" t="s">
        <v>96</v>
      </c>
      <c r="BC1874" s="0" t="s">
        <v>358</v>
      </c>
      <c r="BD1874" s="0" t="s">
        <v>142</v>
      </c>
      <c r="BE1874" s="0" t="s">
        <v>98</v>
      </c>
      <c r="BI1874" s="0" t="s">
        <v>1458</v>
      </c>
      <c r="BJ1874" s="0" t="s">
        <v>4149</v>
      </c>
      <c r="BK1874" s="0" t="s">
        <v>1546</v>
      </c>
      <c r="BL1874" s="0" t="s">
        <v>6457</v>
      </c>
      <c r="BM1874" s="0" t="s">
        <v>6458</v>
      </c>
      <c r="BN1874" s="0" t="s">
        <v>6262</v>
      </c>
      <c r="BO1874" s="0" t="s">
        <v>105</v>
      </c>
      <c r="BP1874" s="0" t="s">
        <v>6258</v>
      </c>
      <c r="BQ1874" s="0" t="s">
        <v>127</v>
      </c>
      <c r="BT1874" s="0" t="n">
        <v>0</v>
      </c>
      <c r="BU1874" s="0" t="s">
        <v>6263</v>
      </c>
      <c r="BW1874" s="0" t="n">
        <v>2015</v>
      </c>
      <c r="BX1874" s="0" t="n">
        <v>2020</v>
      </c>
      <c r="BY1874" s="0" t="s">
        <v>6264</v>
      </c>
      <c r="BZ1874" s="0" t="n">
        <v>2017.5</v>
      </c>
      <c r="CA1874" s="0" t="n">
        <v>0.833333333333333</v>
      </c>
      <c r="CB1874" s="0" t="n">
        <v>1</v>
      </c>
      <c r="CC1874" s="0" t="n">
        <v>1</v>
      </c>
      <c r="CD1874" s="0" t="n">
        <v>-0.171027919281979</v>
      </c>
      <c r="CE1874" s="0" t="n">
        <v>1</v>
      </c>
    </row>
    <row r="1875" customFormat="false" ht="15" hidden="false" customHeight="false" outlineLevel="0" collapsed="false">
      <c r="A1875" s="0" t="s">
        <v>6258</v>
      </c>
      <c r="B1875" s="0" t="n">
        <v>3180</v>
      </c>
      <c r="C1875" s="0" t="n">
        <v>-0.225905553881634</v>
      </c>
      <c r="D1875" s="0" t="n">
        <v>40</v>
      </c>
      <c r="E1875" s="0" t="n">
        <f aca="false">IF(ISNUMBER($BA1875),$BA1875,IF(AND(ISNUMBER($D1875),ISNUMBER($BW1875),ISNUMBER($BX1875)),$D1875*($BX1875-$BW1875+1),""))</f>
        <v>40</v>
      </c>
      <c r="H1875" s="0" t="s">
        <v>118</v>
      </c>
      <c r="I1875" s="0" t="s">
        <v>344</v>
      </c>
      <c r="J1875" s="0" t="n">
        <f aca="false">IF($BW1875&lt;&gt;"",$BW1875,"")</f>
        <v>2015</v>
      </c>
      <c r="K1875" s="0" t="n">
        <f aca="false">IF($BX1875&lt;&gt;"",$BX1875,"")</f>
        <v>2020</v>
      </c>
      <c r="L1875" s="0" t="n">
        <f aca="false">IF(AND(ISNUMBER($BW1875),ISNUMBER($BX1875)),($BW1875+$BX1875)/2,"")</f>
        <v>2017.5</v>
      </c>
      <c r="M1875" s="0" t="n">
        <f aca="false">IF($L1875&lt;&gt;"",$L1875,"")</f>
        <v>2017.5</v>
      </c>
      <c r="N1875" s="0" t="n">
        <f aca="false">IF(AND(ISNUMBER($BW1875),ISNUMBER($BX1875)),MIN(1,MAX(0,($BX1875-2016+1)/($BX1875-$BW1875+1))),"")</f>
        <v>0.833333333333333</v>
      </c>
      <c r="O1875" s="0" t="n">
        <f aca="false">IF(AND(ISNUMBER($BW1875),ISNUMBER($BX1875)),MIN(1,MAX(0,($BX1875-2017+1)/($BX1875-$BW1875+1))),"")</f>
        <v>0.666666666666667</v>
      </c>
      <c r="P1875" s="0" t="n">
        <f aca="false">IF(AND(ISNUMBER($BW1875),ISNUMBER($BX1875)),MIN(1,MAX(0,($BX1875-2018+1)/($BX1875-$BW1875+1))),"")</f>
        <v>0.5</v>
      </c>
      <c r="Q1875" s="0" t="n">
        <f aca="false">IF(AND(ISNUMBER($BW1875),ISNUMBER($BX1875)),MIN(1,MAX(0,($BX1875-2019+1)/($BX1875-$BW1875+1))),"")</f>
        <v>0.333333333333333</v>
      </c>
      <c r="R1875" s="0" t="n">
        <f aca="false">IF(AND(ISNUMBER($BW1875),ISNUMBER($BX1875)),MIN(1,MAX(0,($BX1875-2016+1)/($BX1875-$BW1875+1))),"")</f>
        <v>0.833333333333333</v>
      </c>
      <c r="S1875" s="0" t="n">
        <f aca="false">IF($L1875&lt;&gt;"",IF($L1875&gt;=2015.5,1,0),"")</f>
        <v>1</v>
      </c>
      <c r="T1875" s="0" t="n">
        <f aca="false">IF($L1875&lt;&gt;"",IF($L1875&gt;=2016,1,0),"")</f>
        <v>1</v>
      </c>
      <c r="U1875" s="0" t="n">
        <f aca="false">IF(ISNUMBER($BX1875),IF($BX1875&gt;=2016,1,0),"")</f>
        <v>1</v>
      </c>
      <c r="V1875" s="0" t="n">
        <f aca="false">IF(ISNUMBER($BW1875),IF($BW1875&gt;=2016,1,0),"")</f>
        <v>0</v>
      </c>
      <c r="W1875" s="0" t="str">
        <f aca="false">IF(AND(ISNUMBER($BW1875),ISNUMBER($BX1875)),IF($BW1875&gt;=2016,"post-only",IF($BX1875&lt;2016,"pre-only","mixed")),"")</f>
        <v>mixed</v>
      </c>
      <c r="X1875" s="0" t="n">
        <f aca="false">IF(AND(ISNUMBER($BW1875),ISNUMBER($BX1875)),MIN(1,MAX(0,($BX1875-2017+1)/($BX1875-$BW1875+1))),"")</f>
        <v>0.666666666666667</v>
      </c>
      <c r="Y1875" s="0" t="n">
        <f aca="false">IF(AND(ISNUMBER($BW1875),ISNUMBER($BX1875)),MIN(1,MAX(0,($BX1875-2018+1)/($BX1875-$BW1875+1))),"")</f>
        <v>0.5</v>
      </c>
      <c r="Z1875" s="0" t="n">
        <f aca="false">IF(AND(ISNUMBER($BW1875),ISNUMBER($BX1875)),MIN(1,MAX(0,($BX1875-2019+1)/($BX1875-$BW1875+1))),"")</f>
        <v>0.333333333333333</v>
      </c>
      <c r="AA1875" s="0" t="n">
        <f aca="false">IF(ISNUMBER($BX1875),IF($BX1875&gt;=2017,1,0),"")</f>
        <v>1</v>
      </c>
      <c r="AB1875" s="0" t="n">
        <f aca="false">IF(ISNUMBER($BX1875),IF($BX1875&gt;=2018,1,0),"")</f>
        <v>1</v>
      </c>
      <c r="AC1875" s="0" t="n">
        <f aca="false">IF(ISNUMBER($BX1875),IF($BX1875&gt;=2019,1,0),"")</f>
        <v>1</v>
      </c>
      <c r="AD1875" s="0" t="n">
        <f aca="false">IF($L1875&lt;&gt;"",IF($L1875&gt;2013,1,0),"")</f>
        <v>1</v>
      </c>
      <c r="AE1875" s="0" t="n">
        <f aca="false">IF($L1875&lt;&gt;"",1+IF($L1875&gt;2011,1,0)+IF($L1875&gt;2014,1,0),"")</f>
        <v>3</v>
      </c>
      <c r="AF1875" s="0" t="s">
        <v>747</v>
      </c>
      <c r="AG1875" s="0" t="s">
        <v>88</v>
      </c>
      <c r="AH1875" s="0" t="s">
        <v>89</v>
      </c>
      <c r="AI1875" s="0" t="s">
        <v>90</v>
      </c>
      <c r="AJ1875" s="0" t="s">
        <v>90</v>
      </c>
      <c r="AK1875" s="0" t="str">
        <f aca="false">IF(AND($CF1875&lt;&gt;"",IFERROR(INDEX(subsample_country_map!$B:$B,MATCH($CF1875,subsample_country_map!$A:$A,0)),"")&lt;&gt;""),INDEX(subsample_country_map!$B:$B,MATCH($CF1875,subsample_country_map!$A:$A,0)),INDEX(lookup!$AA:$AA,MATCH($A1875,lookup!$A:$A,0)))</f>
        <v>99_NCE</v>
      </c>
      <c r="AL1875" s="0" t="str">
        <f aca="false">IF(AND($CF1875&lt;&gt;"",IFERROR(INDEX(subsample_country_map!$C:$C,MATCH($CF1875,subsample_country_map!$A:$A,0)),"")&lt;&gt;""),INDEX(subsample_country_map!$C:$C,MATCH($CF1875,subsample_country_map!$A:$A,0)),INDEX(lookup!$AB:$AB,MATCH($A1875,lookup!$A:$A,0)))</f>
        <v>99_NCE</v>
      </c>
      <c r="AM1875" s="0" t="str">
        <f aca="false">IF(AND($CF1875&lt;&gt;"",IFERROR(INDEX(subsample_country_map!$D:$D,MATCH($CF1875,subsample_country_map!$A:$A,0)),"")&lt;&gt;""),INDEX(subsample_country_map!$D:$D,MATCH($CF1875,subsample_country_map!$A:$A,0)),INDEX(lookup!$AC:$AC,MATCH($A1875,lookup!$A:$A,0)))</f>
        <v>99_NCE</v>
      </c>
      <c r="AN1875" s="0" t="str">
        <f aca="false">IF(AND($CF1875&lt;&gt;"",IFERROR(INDEX(subsample_country_map!$E:$E,MATCH($CF1875,subsample_country_map!$A:$A,0)),"")&lt;&gt;""),INDEX(subsample_country_map!$E:$E,MATCH($CF1875,subsample_country_map!$A:$A,0)),INDEX(lookup!$AD:$AD,MATCH($A1875,lookup!$A:$A,0)))</f>
        <v>99_NCE</v>
      </c>
      <c r="AO1875" s="0" t="str">
        <f aca="false">INDEX(lookup!$Y:$Y,MATCH($A1875,lookup!$A:$A,0))</f>
        <v>0_published</v>
      </c>
      <c r="AP1875" s="0" t="str">
        <f aca="false">INDEX(lookup!$Z:$Z,MATCH($A1875,lookup!$A:$A,0))</f>
        <v>1_VHB high</v>
      </c>
      <c r="AQ1875" s="0" t="str">
        <f aca="false">INDEX(lookup!$W:$W,MATCH($A1875,lookup!$A:$A,0))</f>
        <v>1_fin/acc/econ</v>
      </c>
      <c r="AS1875" s="0" t="s">
        <v>91</v>
      </c>
      <c r="AT1875" s="0" t="s">
        <v>397</v>
      </c>
      <c r="AU1875" s="0" t="s">
        <v>93</v>
      </c>
      <c r="AV1875" s="0" t="s">
        <v>1348</v>
      </c>
      <c r="AW1875" s="0" t="s">
        <v>986</v>
      </c>
      <c r="BA1875" s="0" t="n">
        <v>40</v>
      </c>
      <c r="BB1875" s="0" t="s">
        <v>96</v>
      </c>
      <c r="BC1875" s="0" t="s">
        <v>358</v>
      </c>
      <c r="BD1875" s="0" t="s">
        <v>142</v>
      </c>
      <c r="BE1875" s="0" t="s">
        <v>98</v>
      </c>
      <c r="BI1875" s="0" t="s">
        <v>1458</v>
      </c>
      <c r="BJ1875" s="0" t="s">
        <v>4149</v>
      </c>
      <c r="BK1875" s="0" t="s">
        <v>1546</v>
      </c>
      <c r="BL1875" s="0" t="s">
        <v>6459</v>
      </c>
      <c r="BM1875" s="0" t="s">
        <v>6460</v>
      </c>
      <c r="BN1875" s="0" t="s">
        <v>6262</v>
      </c>
      <c r="BO1875" s="0" t="s">
        <v>105</v>
      </c>
      <c r="BP1875" s="0" t="s">
        <v>6258</v>
      </c>
      <c r="BQ1875" s="0" t="s">
        <v>127</v>
      </c>
      <c r="BT1875" s="0" t="n">
        <v>0</v>
      </c>
      <c r="BU1875" s="0" t="s">
        <v>6263</v>
      </c>
      <c r="BW1875" s="0" t="n">
        <v>2015</v>
      </c>
      <c r="BX1875" s="0" t="n">
        <v>2020</v>
      </c>
      <c r="BY1875" s="0" t="s">
        <v>6264</v>
      </c>
      <c r="BZ1875" s="0" t="n">
        <v>2017.5</v>
      </c>
      <c r="CA1875" s="0" t="n">
        <v>0.833333333333333</v>
      </c>
      <c r="CB1875" s="0" t="n">
        <v>1</v>
      </c>
      <c r="CC1875" s="0" t="n">
        <v>1</v>
      </c>
      <c r="CD1875" s="0" t="n">
        <v>-0.229870593994449</v>
      </c>
      <c r="CE1875" s="0" t="n">
        <v>1</v>
      </c>
    </row>
    <row r="1876" customFormat="false" ht="15" hidden="false" customHeight="false" outlineLevel="0" collapsed="false">
      <c r="A1876" s="0" t="s">
        <v>6258</v>
      </c>
      <c r="B1876" s="0" t="n">
        <v>3181</v>
      </c>
      <c r="C1876" s="0" t="n">
        <v>0</v>
      </c>
      <c r="D1876" s="0" t="n">
        <v>1454</v>
      </c>
      <c r="E1876" s="0" t="n">
        <f aca="false">IF(ISNUMBER($BA1876),$BA1876,IF(AND(ISNUMBER($D1876),ISNUMBER($BW1876),ISNUMBER($BX1876)),$D1876*($BX1876-$BW1876+1),""))</f>
        <v>1454</v>
      </c>
      <c r="H1876" s="0" t="s">
        <v>118</v>
      </c>
      <c r="I1876" s="0" t="s">
        <v>344</v>
      </c>
      <c r="J1876" s="0" t="n">
        <f aca="false">IF($BW1876&lt;&gt;"",$BW1876,"")</f>
        <v>2015</v>
      </c>
      <c r="K1876" s="0" t="n">
        <f aca="false">IF($BX1876&lt;&gt;"",$BX1876,"")</f>
        <v>2020</v>
      </c>
      <c r="L1876" s="0" t="n">
        <f aca="false">IF(AND(ISNUMBER($BW1876),ISNUMBER($BX1876)),($BW1876+$BX1876)/2,"")</f>
        <v>2017.5</v>
      </c>
      <c r="M1876" s="0" t="n">
        <f aca="false">IF($L1876&lt;&gt;"",$L1876,"")</f>
        <v>2017.5</v>
      </c>
      <c r="N1876" s="0" t="n">
        <f aca="false">IF(AND(ISNUMBER($BW1876),ISNUMBER($BX1876)),MIN(1,MAX(0,($BX1876-2016+1)/($BX1876-$BW1876+1))),"")</f>
        <v>0.833333333333333</v>
      </c>
      <c r="O1876" s="0" t="n">
        <f aca="false">IF(AND(ISNUMBER($BW1876),ISNUMBER($BX1876)),MIN(1,MAX(0,($BX1876-2017+1)/($BX1876-$BW1876+1))),"")</f>
        <v>0.666666666666667</v>
      </c>
      <c r="P1876" s="0" t="n">
        <f aca="false">IF(AND(ISNUMBER($BW1876),ISNUMBER($BX1876)),MIN(1,MAX(0,($BX1876-2018+1)/($BX1876-$BW1876+1))),"")</f>
        <v>0.5</v>
      </c>
      <c r="Q1876" s="0" t="n">
        <f aca="false">IF(AND(ISNUMBER($BW1876),ISNUMBER($BX1876)),MIN(1,MAX(0,($BX1876-2019+1)/($BX1876-$BW1876+1))),"")</f>
        <v>0.333333333333333</v>
      </c>
      <c r="R1876" s="0" t="n">
        <f aca="false">IF(AND(ISNUMBER($BW1876),ISNUMBER($BX1876)),MIN(1,MAX(0,($BX1876-2016+1)/($BX1876-$BW1876+1))),"")</f>
        <v>0.833333333333333</v>
      </c>
      <c r="S1876" s="0" t="n">
        <f aca="false">IF($L1876&lt;&gt;"",IF($L1876&gt;=2015.5,1,0),"")</f>
        <v>1</v>
      </c>
      <c r="T1876" s="0" t="n">
        <f aca="false">IF($L1876&lt;&gt;"",IF($L1876&gt;=2016,1,0),"")</f>
        <v>1</v>
      </c>
      <c r="U1876" s="0" t="n">
        <f aca="false">IF(ISNUMBER($BX1876),IF($BX1876&gt;=2016,1,0),"")</f>
        <v>1</v>
      </c>
      <c r="V1876" s="0" t="n">
        <f aca="false">IF(ISNUMBER($BW1876),IF($BW1876&gt;=2016,1,0),"")</f>
        <v>0</v>
      </c>
      <c r="W1876" s="0" t="str">
        <f aca="false">IF(AND(ISNUMBER($BW1876),ISNUMBER($BX1876)),IF($BW1876&gt;=2016,"post-only",IF($BX1876&lt;2016,"pre-only","mixed")),"")</f>
        <v>mixed</v>
      </c>
      <c r="X1876" s="0" t="n">
        <f aca="false">IF(AND(ISNUMBER($BW1876),ISNUMBER($BX1876)),MIN(1,MAX(0,($BX1876-2017+1)/($BX1876-$BW1876+1))),"")</f>
        <v>0.666666666666667</v>
      </c>
      <c r="Y1876" s="0" t="n">
        <f aca="false">IF(AND(ISNUMBER($BW1876),ISNUMBER($BX1876)),MIN(1,MAX(0,($BX1876-2018+1)/($BX1876-$BW1876+1))),"")</f>
        <v>0.5</v>
      </c>
      <c r="Z1876" s="0" t="n">
        <f aca="false">IF(AND(ISNUMBER($BW1876),ISNUMBER($BX1876)),MIN(1,MAX(0,($BX1876-2019+1)/($BX1876-$BW1876+1))),"")</f>
        <v>0.333333333333333</v>
      </c>
      <c r="AA1876" s="0" t="n">
        <f aca="false">IF(ISNUMBER($BX1876),IF($BX1876&gt;=2017,1,0),"")</f>
        <v>1</v>
      </c>
      <c r="AB1876" s="0" t="n">
        <f aca="false">IF(ISNUMBER($BX1876),IF($BX1876&gt;=2018,1,0),"")</f>
        <v>1</v>
      </c>
      <c r="AC1876" s="0" t="n">
        <f aca="false">IF(ISNUMBER($BX1876),IF($BX1876&gt;=2019,1,0),"")</f>
        <v>1</v>
      </c>
      <c r="AD1876" s="0" t="n">
        <f aca="false">IF($L1876&lt;&gt;"",IF($L1876&gt;2013,1,0),"")</f>
        <v>1</v>
      </c>
      <c r="AE1876" s="0" t="n">
        <f aca="false">IF($L1876&lt;&gt;"",1+IF($L1876&gt;2011,1,0)+IF($L1876&gt;2014,1,0),"")</f>
        <v>3</v>
      </c>
      <c r="AF1876" s="0" t="s">
        <v>747</v>
      </c>
      <c r="AG1876" s="0" t="s">
        <v>88</v>
      </c>
      <c r="AH1876" s="0" t="s">
        <v>89</v>
      </c>
      <c r="AI1876" s="0" t="s">
        <v>90</v>
      </c>
      <c r="AJ1876" s="0" t="s">
        <v>90</v>
      </c>
      <c r="AK1876" s="0" t="str">
        <f aca="false">IF(AND($CF1876&lt;&gt;"",IFERROR(INDEX(subsample_country_map!$B:$B,MATCH($CF1876,subsample_country_map!$A:$A,0)),"")&lt;&gt;""),INDEX(subsample_country_map!$B:$B,MATCH($CF1876,subsample_country_map!$A:$A,0)),INDEX(lookup!$AA:$AA,MATCH($A1876,lookup!$A:$A,0)))</f>
        <v>99_NCE</v>
      </c>
      <c r="AL1876" s="0" t="str">
        <f aca="false">IF(AND($CF1876&lt;&gt;"",IFERROR(INDEX(subsample_country_map!$C:$C,MATCH($CF1876,subsample_country_map!$A:$A,0)),"")&lt;&gt;""),INDEX(subsample_country_map!$C:$C,MATCH($CF1876,subsample_country_map!$A:$A,0)),INDEX(lookup!$AB:$AB,MATCH($A1876,lookup!$A:$A,0)))</f>
        <v>99_NCE</v>
      </c>
      <c r="AM1876" s="0" t="str">
        <f aca="false">IF(AND($CF1876&lt;&gt;"",IFERROR(INDEX(subsample_country_map!$D:$D,MATCH($CF1876,subsample_country_map!$A:$A,0)),"")&lt;&gt;""),INDEX(subsample_country_map!$D:$D,MATCH($CF1876,subsample_country_map!$A:$A,0)),INDEX(lookup!$AC:$AC,MATCH($A1876,lookup!$A:$A,0)))</f>
        <v>99_NCE</v>
      </c>
      <c r="AN1876" s="0" t="str">
        <f aca="false">IF(AND($CF1876&lt;&gt;"",IFERROR(INDEX(subsample_country_map!$E:$E,MATCH($CF1876,subsample_country_map!$A:$A,0)),"")&lt;&gt;""),INDEX(subsample_country_map!$E:$E,MATCH($CF1876,subsample_country_map!$A:$A,0)),INDEX(lookup!$AD:$AD,MATCH($A1876,lookup!$A:$A,0)))</f>
        <v>99_NCE</v>
      </c>
      <c r="AO1876" s="0" t="str">
        <f aca="false">INDEX(lookup!$Y:$Y,MATCH($A1876,lookup!$A:$A,0))</f>
        <v>0_published</v>
      </c>
      <c r="AP1876" s="0" t="str">
        <f aca="false">INDEX(lookup!$Z:$Z,MATCH($A1876,lookup!$A:$A,0))</f>
        <v>1_VHB high</v>
      </c>
      <c r="AQ1876" s="0" t="str">
        <f aca="false">INDEX(lookup!$W:$W,MATCH($A1876,lookup!$A:$A,0))</f>
        <v>1_fin/acc/econ</v>
      </c>
      <c r="AS1876" s="0" t="s">
        <v>91</v>
      </c>
      <c r="AT1876" s="0" t="s">
        <v>397</v>
      </c>
      <c r="AU1876" s="0" t="s">
        <v>93</v>
      </c>
      <c r="AV1876" s="0" t="s">
        <v>6276</v>
      </c>
      <c r="AW1876" s="0" t="s">
        <v>4363</v>
      </c>
      <c r="BA1876" s="0" t="n">
        <v>1454</v>
      </c>
      <c r="BB1876" s="0" t="s">
        <v>96</v>
      </c>
      <c r="BC1876" s="0" t="s">
        <v>358</v>
      </c>
      <c r="BD1876" s="0" t="s">
        <v>142</v>
      </c>
      <c r="BE1876" s="0" t="s">
        <v>98</v>
      </c>
      <c r="BI1876" s="0" t="s">
        <v>1458</v>
      </c>
      <c r="BJ1876" s="0" t="s">
        <v>4153</v>
      </c>
      <c r="BK1876" s="0" t="s">
        <v>1546</v>
      </c>
      <c r="BL1876" s="0" t="s">
        <v>6461</v>
      </c>
      <c r="BM1876" s="0" t="s">
        <v>6322</v>
      </c>
      <c r="BN1876" s="0" t="s">
        <v>6262</v>
      </c>
      <c r="BO1876" s="0" t="s">
        <v>105</v>
      </c>
      <c r="BP1876" s="0" t="s">
        <v>6258</v>
      </c>
      <c r="BQ1876" s="0" t="s">
        <v>127</v>
      </c>
      <c r="BT1876" s="0" t="n">
        <v>0</v>
      </c>
      <c r="BU1876" s="0" t="s">
        <v>6263</v>
      </c>
      <c r="BW1876" s="0" t="n">
        <v>2015</v>
      </c>
      <c r="BX1876" s="0" t="n">
        <v>2020</v>
      </c>
      <c r="BY1876" s="0" t="s">
        <v>6264</v>
      </c>
      <c r="BZ1876" s="0" t="n">
        <v>2017.5</v>
      </c>
      <c r="CA1876" s="0" t="n">
        <v>0.833333333333333</v>
      </c>
      <c r="CB1876" s="0" t="n">
        <v>1</v>
      </c>
      <c r="CC1876" s="0" t="n">
        <v>1</v>
      </c>
      <c r="CD1876" s="0" t="n">
        <v>0</v>
      </c>
      <c r="CE1876" s="0" t="n">
        <v>1</v>
      </c>
    </row>
    <row r="1877" customFormat="false" ht="15" hidden="false" customHeight="false" outlineLevel="0" collapsed="false">
      <c r="A1877" s="0" t="s">
        <v>6258</v>
      </c>
      <c r="B1877" s="0" t="n">
        <v>3182</v>
      </c>
      <c r="C1877" s="0" t="n">
        <v>0.0393073069248251</v>
      </c>
      <c r="D1877" s="0" t="n">
        <v>1454</v>
      </c>
      <c r="E1877" s="0" t="n">
        <f aca="false">IF(ISNUMBER($BA1877),$BA1877,IF(AND(ISNUMBER($D1877),ISNUMBER($BW1877),ISNUMBER($BX1877)),$D1877*($BX1877-$BW1877+1),""))</f>
        <v>1454</v>
      </c>
      <c r="H1877" s="0" t="s">
        <v>118</v>
      </c>
      <c r="I1877" s="0" t="s">
        <v>344</v>
      </c>
      <c r="J1877" s="0" t="n">
        <f aca="false">IF($BW1877&lt;&gt;"",$BW1877,"")</f>
        <v>2015</v>
      </c>
      <c r="K1877" s="0" t="n">
        <f aca="false">IF($BX1877&lt;&gt;"",$BX1877,"")</f>
        <v>2020</v>
      </c>
      <c r="L1877" s="0" t="n">
        <f aca="false">IF(AND(ISNUMBER($BW1877),ISNUMBER($BX1877)),($BW1877+$BX1877)/2,"")</f>
        <v>2017.5</v>
      </c>
      <c r="M1877" s="0" t="n">
        <f aca="false">IF($L1877&lt;&gt;"",$L1877,"")</f>
        <v>2017.5</v>
      </c>
      <c r="N1877" s="0" t="n">
        <f aca="false">IF(AND(ISNUMBER($BW1877),ISNUMBER($BX1877)),MIN(1,MAX(0,($BX1877-2016+1)/($BX1877-$BW1877+1))),"")</f>
        <v>0.833333333333333</v>
      </c>
      <c r="O1877" s="0" t="n">
        <f aca="false">IF(AND(ISNUMBER($BW1877),ISNUMBER($BX1877)),MIN(1,MAX(0,($BX1877-2017+1)/($BX1877-$BW1877+1))),"")</f>
        <v>0.666666666666667</v>
      </c>
      <c r="P1877" s="0" t="n">
        <f aca="false">IF(AND(ISNUMBER($BW1877),ISNUMBER($BX1877)),MIN(1,MAX(0,($BX1877-2018+1)/($BX1877-$BW1877+1))),"")</f>
        <v>0.5</v>
      </c>
      <c r="Q1877" s="0" t="n">
        <f aca="false">IF(AND(ISNUMBER($BW1877),ISNUMBER($BX1877)),MIN(1,MAX(0,($BX1877-2019+1)/($BX1877-$BW1877+1))),"")</f>
        <v>0.333333333333333</v>
      </c>
      <c r="R1877" s="0" t="n">
        <f aca="false">IF(AND(ISNUMBER($BW1877),ISNUMBER($BX1877)),MIN(1,MAX(0,($BX1877-2016+1)/($BX1877-$BW1877+1))),"")</f>
        <v>0.833333333333333</v>
      </c>
      <c r="S1877" s="0" t="n">
        <f aca="false">IF($L1877&lt;&gt;"",IF($L1877&gt;=2015.5,1,0),"")</f>
        <v>1</v>
      </c>
      <c r="T1877" s="0" t="n">
        <f aca="false">IF($L1877&lt;&gt;"",IF($L1877&gt;=2016,1,0),"")</f>
        <v>1</v>
      </c>
      <c r="U1877" s="0" t="n">
        <f aca="false">IF(ISNUMBER($BX1877),IF($BX1877&gt;=2016,1,0),"")</f>
        <v>1</v>
      </c>
      <c r="V1877" s="0" t="n">
        <f aca="false">IF(ISNUMBER($BW1877),IF($BW1877&gt;=2016,1,0),"")</f>
        <v>0</v>
      </c>
      <c r="W1877" s="0" t="str">
        <f aca="false">IF(AND(ISNUMBER($BW1877),ISNUMBER($BX1877)),IF($BW1877&gt;=2016,"post-only",IF($BX1877&lt;2016,"pre-only","mixed")),"")</f>
        <v>mixed</v>
      </c>
      <c r="X1877" s="0" t="n">
        <f aca="false">IF(AND(ISNUMBER($BW1877),ISNUMBER($BX1877)),MIN(1,MAX(0,($BX1877-2017+1)/($BX1877-$BW1877+1))),"")</f>
        <v>0.666666666666667</v>
      </c>
      <c r="Y1877" s="0" t="n">
        <f aca="false">IF(AND(ISNUMBER($BW1877),ISNUMBER($BX1877)),MIN(1,MAX(0,($BX1877-2018+1)/($BX1877-$BW1877+1))),"")</f>
        <v>0.5</v>
      </c>
      <c r="Z1877" s="0" t="n">
        <f aca="false">IF(AND(ISNUMBER($BW1877),ISNUMBER($BX1877)),MIN(1,MAX(0,($BX1877-2019+1)/($BX1877-$BW1877+1))),"")</f>
        <v>0.333333333333333</v>
      </c>
      <c r="AA1877" s="0" t="n">
        <f aca="false">IF(ISNUMBER($BX1877),IF($BX1877&gt;=2017,1,0),"")</f>
        <v>1</v>
      </c>
      <c r="AB1877" s="0" t="n">
        <f aca="false">IF(ISNUMBER($BX1877),IF($BX1877&gt;=2018,1,0),"")</f>
        <v>1</v>
      </c>
      <c r="AC1877" s="0" t="n">
        <f aca="false">IF(ISNUMBER($BX1877),IF($BX1877&gt;=2019,1,0),"")</f>
        <v>1</v>
      </c>
      <c r="AD1877" s="0" t="n">
        <f aca="false">IF($L1877&lt;&gt;"",IF($L1877&gt;2013,1,0),"")</f>
        <v>1</v>
      </c>
      <c r="AE1877" s="0" t="n">
        <f aca="false">IF($L1877&lt;&gt;"",1+IF($L1877&gt;2011,1,0)+IF($L1877&gt;2014,1,0),"")</f>
        <v>3</v>
      </c>
      <c r="AF1877" s="0" t="s">
        <v>747</v>
      </c>
      <c r="AG1877" s="0" t="s">
        <v>88</v>
      </c>
      <c r="AH1877" s="0" t="s">
        <v>89</v>
      </c>
      <c r="AI1877" s="0" t="s">
        <v>90</v>
      </c>
      <c r="AJ1877" s="0" t="s">
        <v>90</v>
      </c>
      <c r="AK1877" s="0" t="str">
        <f aca="false">IF(AND($CF1877&lt;&gt;"",IFERROR(INDEX(subsample_country_map!$B:$B,MATCH($CF1877,subsample_country_map!$A:$A,0)),"")&lt;&gt;""),INDEX(subsample_country_map!$B:$B,MATCH($CF1877,subsample_country_map!$A:$A,0)),INDEX(lookup!$AA:$AA,MATCH($A1877,lookup!$A:$A,0)))</f>
        <v>99_NCE</v>
      </c>
      <c r="AL1877" s="0" t="str">
        <f aca="false">IF(AND($CF1877&lt;&gt;"",IFERROR(INDEX(subsample_country_map!$C:$C,MATCH($CF1877,subsample_country_map!$A:$A,0)),"")&lt;&gt;""),INDEX(subsample_country_map!$C:$C,MATCH($CF1877,subsample_country_map!$A:$A,0)),INDEX(lookup!$AB:$AB,MATCH($A1877,lookup!$A:$A,0)))</f>
        <v>99_NCE</v>
      </c>
      <c r="AM1877" s="0" t="str">
        <f aca="false">IF(AND($CF1877&lt;&gt;"",IFERROR(INDEX(subsample_country_map!$D:$D,MATCH($CF1877,subsample_country_map!$A:$A,0)),"")&lt;&gt;""),INDEX(subsample_country_map!$D:$D,MATCH($CF1877,subsample_country_map!$A:$A,0)),INDEX(lookup!$AC:$AC,MATCH($A1877,lookup!$A:$A,0)))</f>
        <v>99_NCE</v>
      </c>
      <c r="AN1877" s="0" t="str">
        <f aca="false">IF(AND($CF1877&lt;&gt;"",IFERROR(INDEX(subsample_country_map!$E:$E,MATCH($CF1877,subsample_country_map!$A:$A,0)),"")&lt;&gt;""),INDEX(subsample_country_map!$E:$E,MATCH($CF1877,subsample_country_map!$A:$A,0)),INDEX(lookup!$AD:$AD,MATCH($A1877,lookup!$A:$A,0)))</f>
        <v>99_NCE</v>
      </c>
      <c r="AO1877" s="0" t="str">
        <f aca="false">INDEX(lookup!$Y:$Y,MATCH($A1877,lookup!$A:$A,0))</f>
        <v>0_published</v>
      </c>
      <c r="AP1877" s="0" t="str">
        <f aca="false">INDEX(lookup!$Z:$Z,MATCH($A1877,lookup!$A:$A,0))</f>
        <v>1_VHB high</v>
      </c>
      <c r="AQ1877" s="0" t="str">
        <f aca="false">INDEX(lookup!$W:$W,MATCH($A1877,lookup!$A:$A,0))</f>
        <v>1_fin/acc/econ</v>
      </c>
      <c r="AS1877" s="0" t="s">
        <v>91</v>
      </c>
      <c r="AT1877" s="0" t="s">
        <v>397</v>
      </c>
      <c r="AU1877" s="0" t="s">
        <v>93</v>
      </c>
      <c r="AV1877" s="0" t="s">
        <v>1448</v>
      </c>
      <c r="AW1877" s="0" t="s">
        <v>1457</v>
      </c>
      <c r="BA1877" s="0" t="n">
        <v>1454</v>
      </c>
      <c r="BB1877" s="0" t="s">
        <v>96</v>
      </c>
      <c r="BC1877" s="0" t="s">
        <v>358</v>
      </c>
      <c r="BD1877" s="0" t="s">
        <v>142</v>
      </c>
      <c r="BE1877" s="0" t="s">
        <v>98</v>
      </c>
      <c r="BI1877" s="0" t="s">
        <v>1458</v>
      </c>
      <c r="BJ1877" s="0" t="s">
        <v>4153</v>
      </c>
      <c r="BK1877" s="0" t="s">
        <v>1546</v>
      </c>
      <c r="BL1877" s="0" t="s">
        <v>6462</v>
      </c>
      <c r="BM1877" s="0" t="s">
        <v>6448</v>
      </c>
      <c r="BN1877" s="0" t="s">
        <v>6262</v>
      </c>
      <c r="BO1877" s="0" t="s">
        <v>105</v>
      </c>
      <c r="BP1877" s="0" t="s">
        <v>6258</v>
      </c>
      <c r="BQ1877" s="0" t="s">
        <v>127</v>
      </c>
      <c r="BT1877" s="0" t="n">
        <v>0</v>
      </c>
      <c r="BU1877" s="0" t="s">
        <v>6263</v>
      </c>
      <c r="BW1877" s="0" t="n">
        <v>2015</v>
      </c>
      <c r="BX1877" s="0" t="n">
        <v>2020</v>
      </c>
      <c r="BY1877" s="0" t="s">
        <v>6264</v>
      </c>
      <c r="BZ1877" s="0" t="n">
        <v>2017.5</v>
      </c>
      <c r="CA1877" s="0" t="n">
        <v>0.833333333333333</v>
      </c>
      <c r="CB1877" s="0" t="n">
        <v>1</v>
      </c>
      <c r="CC1877" s="0" t="n">
        <v>1</v>
      </c>
      <c r="CD1877" s="0" t="n">
        <v>0.0393275698192012</v>
      </c>
      <c r="CE1877" s="0" t="n">
        <v>1</v>
      </c>
    </row>
    <row r="1878" customFormat="false" ht="15" hidden="false" customHeight="false" outlineLevel="0" collapsed="false">
      <c r="A1878" s="0" t="s">
        <v>6258</v>
      </c>
      <c r="B1878" s="0" t="n">
        <v>3183</v>
      </c>
      <c r="C1878" s="0" t="n">
        <v>0.0697037611839923</v>
      </c>
      <c r="D1878" s="0" t="n">
        <v>418</v>
      </c>
      <c r="E1878" s="0" t="n">
        <f aca="false">IF(ISNUMBER($BA1878),$BA1878,IF(AND(ISNUMBER($D1878),ISNUMBER($BW1878),ISNUMBER($BX1878)),$D1878*($BX1878-$BW1878+1),""))</f>
        <v>418</v>
      </c>
      <c r="H1878" s="0" t="s">
        <v>118</v>
      </c>
      <c r="I1878" s="0" t="s">
        <v>344</v>
      </c>
      <c r="J1878" s="0" t="n">
        <f aca="false">IF($BW1878&lt;&gt;"",$BW1878,"")</f>
        <v>2015</v>
      </c>
      <c r="K1878" s="0" t="n">
        <f aca="false">IF($BX1878&lt;&gt;"",$BX1878,"")</f>
        <v>2020</v>
      </c>
      <c r="L1878" s="0" t="n">
        <f aca="false">IF(AND(ISNUMBER($BW1878),ISNUMBER($BX1878)),($BW1878+$BX1878)/2,"")</f>
        <v>2017.5</v>
      </c>
      <c r="M1878" s="0" t="n">
        <f aca="false">IF($L1878&lt;&gt;"",$L1878,"")</f>
        <v>2017.5</v>
      </c>
      <c r="N1878" s="0" t="n">
        <f aca="false">IF(AND(ISNUMBER($BW1878),ISNUMBER($BX1878)),MIN(1,MAX(0,($BX1878-2016+1)/($BX1878-$BW1878+1))),"")</f>
        <v>0.833333333333333</v>
      </c>
      <c r="O1878" s="0" t="n">
        <f aca="false">IF(AND(ISNUMBER($BW1878),ISNUMBER($BX1878)),MIN(1,MAX(0,($BX1878-2017+1)/($BX1878-$BW1878+1))),"")</f>
        <v>0.666666666666667</v>
      </c>
      <c r="P1878" s="0" t="n">
        <f aca="false">IF(AND(ISNUMBER($BW1878),ISNUMBER($BX1878)),MIN(1,MAX(0,($BX1878-2018+1)/($BX1878-$BW1878+1))),"")</f>
        <v>0.5</v>
      </c>
      <c r="Q1878" s="0" t="n">
        <f aca="false">IF(AND(ISNUMBER($BW1878),ISNUMBER($BX1878)),MIN(1,MAX(0,($BX1878-2019+1)/($BX1878-$BW1878+1))),"")</f>
        <v>0.333333333333333</v>
      </c>
      <c r="R1878" s="0" t="n">
        <f aca="false">IF(AND(ISNUMBER($BW1878),ISNUMBER($BX1878)),MIN(1,MAX(0,($BX1878-2016+1)/($BX1878-$BW1878+1))),"")</f>
        <v>0.833333333333333</v>
      </c>
      <c r="S1878" s="0" t="n">
        <f aca="false">IF($L1878&lt;&gt;"",IF($L1878&gt;=2015.5,1,0),"")</f>
        <v>1</v>
      </c>
      <c r="T1878" s="0" t="n">
        <f aca="false">IF($L1878&lt;&gt;"",IF($L1878&gt;=2016,1,0),"")</f>
        <v>1</v>
      </c>
      <c r="U1878" s="0" t="n">
        <f aca="false">IF(ISNUMBER($BX1878),IF($BX1878&gt;=2016,1,0),"")</f>
        <v>1</v>
      </c>
      <c r="V1878" s="0" t="n">
        <f aca="false">IF(ISNUMBER($BW1878),IF($BW1878&gt;=2016,1,0),"")</f>
        <v>0</v>
      </c>
      <c r="W1878" s="0" t="str">
        <f aca="false">IF(AND(ISNUMBER($BW1878),ISNUMBER($BX1878)),IF($BW1878&gt;=2016,"post-only",IF($BX1878&lt;2016,"pre-only","mixed")),"")</f>
        <v>mixed</v>
      </c>
      <c r="X1878" s="0" t="n">
        <f aca="false">IF(AND(ISNUMBER($BW1878),ISNUMBER($BX1878)),MIN(1,MAX(0,($BX1878-2017+1)/($BX1878-$BW1878+1))),"")</f>
        <v>0.666666666666667</v>
      </c>
      <c r="Y1878" s="0" t="n">
        <f aca="false">IF(AND(ISNUMBER($BW1878),ISNUMBER($BX1878)),MIN(1,MAX(0,($BX1878-2018+1)/($BX1878-$BW1878+1))),"")</f>
        <v>0.5</v>
      </c>
      <c r="Z1878" s="0" t="n">
        <f aca="false">IF(AND(ISNUMBER($BW1878),ISNUMBER($BX1878)),MIN(1,MAX(0,($BX1878-2019+1)/($BX1878-$BW1878+1))),"")</f>
        <v>0.333333333333333</v>
      </c>
      <c r="AA1878" s="0" t="n">
        <f aca="false">IF(ISNUMBER($BX1878),IF($BX1878&gt;=2017,1,0),"")</f>
        <v>1</v>
      </c>
      <c r="AB1878" s="0" t="n">
        <f aca="false">IF(ISNUMBER($BX1878),IF($BX1878&gt;=2018,1,0),"")</f>
        <v>1</v>
      </c>
      <c r="AC1878" s="0" t="n">
        <f aca="false">IF(ISNUMBER($BX1878),IF($BX1878&gt;=2019,1,0),"")</f>
        <v>1</v>
      </c>
      <c r="AD1878" s="0" t="n">
        <f aca="false">IF($L1878&lt;&gt;"",IF($L1878&gt;2013,1,0),"")</f>
        <v>1</v>
      </c>
      <c r="AE1878" s="0" t="n">
        <f aca="false">IF($L1878&lt;&gt;"",1+IF($L1878&gt;2011,1,0)+IF($L1878&gt;2014,1,0),"")</f>
        <v>3</v>
      </c>
      <c r="AF1878" s="0" t="s">
        <v>747</v>
      </c>
      <c r="AG1878" s="0" t="s">
        <v>88</v>
      </c>
      <c r="AH1878" s="0" t="s">
        <v>89</v>
      </c>
      <c r="AI1878" s="0" t="s">
        <v>90</v>
      </c>
      <c r="AJ1878" s="0" t="s">
        <v>90</v>
      </c>
      <c r="AK1878" s="0" t="str">
        <f aca="false">IF(AND($CF1878&lt;&gt;"",IFERROR(INDEX(subsample_country_map!$B:$B,MATCH($CF1878,subsample_country_map!$A:$A,0)),"")&lt;&gt;""),INDEX(subsample_country_map!$B:$B,MATCH($CF1878,subsample_country_map!$A:$A,0)),INDEX(lookup!$AA:$AA,MATCH($A1878,lookup!$A:$A,0)))</f>
        <v>99_NCE</v>
      </c>
      <c r="AL1878" s="0" t="str">
        <f aca="false">IF(AND($CF1878&lt;&gt;"",IFERROR(INDEX(subsample_country_map!$C:$C,MATCH($CF1878,subsample_country_map!$A:$A,0)),"")&lt;&gt;""),INDEX(subsample_country_map!$C:$C,MATCH($CF1878,subsample_country_map!$A:$A,0)),INDEX(lookup!$AB:$AB,MATCH($A1878,lookup!$A:$A,0)))</f>
        <v>99_NCE</v>
      </c>
      <c r="AM1878" s="0" t="str">
        <f aca="false">IF(AND($CF1878&lt;&gt;"",IFERROR(INDEX(subsample_country_map!$D:$D,MATCH($CF1878,subsample_country_map!$A:$A,0)),"")&lt;&gt;""),INDEX(subsample_country_map!$D:$D,MATCH($CF1878,subsample_country_map!$A:$A,0)),INDEX(lookup!$AC:$AC,MATCH($A1878,lookup!$A:$A,0)))</f>
        <v>99_NCE</v>
      </c>
      <c r="AN1878" s="0" t="str">
        <f aca="false">IF(AND($CF1878&lt;&gt;"",IFERROR(INDEX(subsample_country_map!$E:$E,MATCH($CF1878,subsample_country_map!$A:$A,0)),"")&lt;&gt;""),INDEX(subsample_country_map!$E:$E,MATCH($CF1878,subsample_country_map!$A:$A,0)),INDEX(lookup!$AD:$AD,MATCH($A1878,lookup!$A:$A,0)))</f>
        <v>99_NCE</v>
      </c>
      <c r="AO1878" s="0" t="str">
        <f aca="false">INDEX(lookup!$Y:$Y,MATCH($A1878,lookup!$A:$A,0))</f>
        <v>0_published</v>
      </c>
      <c r="AP1878" s="0" t="str">
        <f aca="false">INDEX(lookup!$Z:$Z,MATCH($A1878,lookup!$A:$A,0))</f>
        <v>1_VHB high</v>
      </c>
      <c r="AQ1878" s="0" t="str">
        <f aca="false">INDEX(lookup!$W:$W,MATCH($A1878,lookup!$A:$A,0))</f>
        <v>1_fin/acc/econ</v>
      </c>
      <c r="AS1878" s="0" t="s">
        <v>91</v>
      </c>
      <c r="AT1878" s="0" t="s">
        <v>397</v>
      </c>
      <c r="AU1878" s="0" t="s">
        <v>93</v>
      </c>
      <c r="AV1878" s="0" t="s">
        <v>6284</v>
      </c>
      <c r="AW1878" s="0" t="s">
        <v>4748</v>
      </c>
      <c r="BA1878" s="0" t="n">
        <v>418</v>
      </c>
      <c r="BB1878" s="0" t="s">
        <v>96</v>
      </c>
      <c r="BC1878" s="0" t="s">
        <v>358</v>
      </c>
      <c r="BD1878" s="0" t="s">
        <v>142</v>
      </c>
      <c r="BE1878" s="0" t="s">
        <v>98</v>
      </c>
      <c r="BI1878" s="0" t="s">
        <v>1458</v>
      </c>
      <c r="BJ1878" s="0" t="s">
        <v>4157</v>
      </c>
      <c r="BK1878" s="0" t="s">
        <v>1546</v>
      </c>
      <c r="BL1878" s="0" t="s">
        <v>6463</v>
      </c>
      <c r="BM1878" s="0" t="s">
        <v>6322</v>
      </c>
      <c r="BN1878" s="0" t="s">
        <v>6262</v>
      </c>
      <c r="BO1878" s="0" t="s">
        <v>105</v>
      </c>
      <c r="BP1878" s="0" t="s">
        <v>6258</v>
      </c>
      <c r="BQ1878" s="0" t="s">
        <v>127</v>
      </c>
      <c r="BT1878" s="0" t="n">
        <v>0</v>
      </c>
      <c r="BU1878" s="0" t="s">
        <v>6263</v>
      </c>
      <c r="BW1878" s="0" t="n">
        <v>2015</v>
      </c>
      <c r="BX1878" s="0" t="n">
        <v>2020</v>
      </c>
      <c r="BY1878" s="0" t="s">
        <v>6264</v>
      </c>
      <c r="BZ1878" s="0" t="n">
        <v>2017.5</v>
      </c>
      <c r="CA1878" s="0" t="n">
        <v>0.833333333333333</v>
      </c>
      <c r="CB1878" s="0" t="n">
        <v>1</v>
      </c>
      <c r="CC1878" s="0" t="n">
        <v>1</v>
      </c>
      <c r="CD1878" s="0" t="n">
        <v>0.0698169793151456</v>
      </c>
      <c r="CE1878" s="0" t="n">
        <v>1</v>
      </c>
    </row>
    <row r="1879" customFormat="false" ht="15" hidden="false" customHeight="false" outlineLevel="0" collapsed="false">
      <c r="A1879" s="0" t="s">
        <v>6258</v>
      </c>
      <c r="B1879" s="0" t="n">
        <v>3184</v>
      </c>
      <c r="C1879" s="0" t="n">
        <v>-0.192006144294928</v>
      </c>
      <c r="D1879" s="0" t="n">
        <v>418</v>
      </c>
      <c r="E1879" s="0" t="n">
        <f aca="false">IF(ISNUMBER($BA1879),$BA1879,IF(AND(ISNUMBER($D1879),ISNUMBER($BW1879),ISNUMBER($BX1879)),$D1879*($BX1879-$BW1879+1),""))</f>
        <v>418</v>
      </c>
      <c r="H1879" s="0" t="s">
        <v>118</v>
      </c>
      <c r="I1879" s="0" t="s">
        <v>344</v>
      </c>
      <c r="J1879" s="0" t="n">
        <f aca="false">IF($BW1879&lt;&gt;"",$BW1879,"")</f>
        <v>2015</v>
      </c>
      <c r="K1879" s="0" t="n">
        <f aca="false">IF($BX1879&lt;&gt;"",$BX1879,"")</f>
        <v>2020</v>
      </c>
      <c r="L1879" s="0" t="n">
        <f aca="false">IF(AND(ISNUMBER($BW1879),ISNUMBER($BX1879)),($BW1879+$BX1879)/2,"")</f>
        <v>2017.5</v>
      </c>
      <c r="M1879" s="0" t="n">
        <f aca="false">IF($L1879&lt;&gt;"",$L1879,"")</f>
        <v>2017.5</v>
      </c>
      <c r="N1879" s="0" t="n">
        <f aca="false">IF(AND(ISNUMBER($BW1879),ISNUMBER($BX1879)),MIN(1,MAX(0,($BX1879-2016+1)/($BX1879-$BW1879+1))),"")</f>
        <v>0.833333333333333</v>
      </c>
      <c r="O1879" s="0" t="n">
        <f aca="false">IF(AND(ISNUMBER($BW1879),ISNUMBER($BX1879)),MIN(1,MAX(0,($BX1879-2017+1)/($BX1879-$BW1879+1))),"")</f>
        <v>0.666666666666667</v>
      </c>
      <c r="P1879" s="0" t="n">
        <f aca="false">IF(AND(ISNUMBER($BW1879),ISNUMBER($BX1879)),MIN(1,MAX(0,($BX1879-2018+1)/($BX1879-$BW1879+1))),"")</f>
        <v>0.5</v>
      </c>
      <c r="Q1879" s="0" t="n">
        <f aca="false">IF(AND(ISNUMBER($BW1879),ISNUMBER($BX1879)),MIN(1,MAX(0,($BX1879-2019+1)/($BX1879-$BW1879+1))),"")</f>
        <v>0.333333333333333</v>
      </c>
      <c r="R1879" s="0" t="n">
        <f aca="false">IF(AND(ISNUMBER($BW1879),ISNUMBER($BX1879)),MIN(1,MAX(0,($BX1879-2016+1)/($BX1879-$BW1879+1))),"")</f>
        <v>0.833333333333333</v>
      </c>
      <c r="S1879" s="0" t="n">
        <f aca="false">IF($L1879&lt;&gt;"",IF($L1879&gt;=2015.5,1,0),"")</f>
        <v>1</v>
      </c>
      <c r="T1879" s="0" t="n">
        <f aca="false">IF($L1879&lt;&gt;"",IF($L1879&gt;=2016,1,0),"")</f>
        <v>1</v>
      </c>
      <c r="U1879" s="0" t="n">
        <f aca="false">IF(ISNUMBER($BX1879),IF($BX1879&gt;=2016,1,0),"")</f>
        <v>1</v>
      </c>
      <c r="V1879" s="0" t="n">
        <f aca="false">IF(ISNUMBER($BW1879),IF($BW1879&gt;=2016,1,0),"")</f>
        <v>0</v>
      </c>
      <c r="W1879" s="0" t="str">
        <f aca="false">IF(AND(ISNUMBER($BW1879),ISNUMBER($BX1879)),IF($BW1879&gt;=2016,"post-only",IF($BX1879&lt;2016,"pre-only","mixed")),"")</f>
        <v>mixed</v>
      </c>
      <c r="X1879" s="0" t="n">
        <f aca="false">IF(AND(ISNUMBER($BW1879),ISNUMBER($BX1879)),MIN(1,MAX(0,($BX1879-2017+1)/($BX1879-$BW1879+1))),"")</f>
        <v>0.666666666666667</v>
      </c>
      <c r="Y1879" s="0" t="n">
        <f aca="false">IF(AND(ISNUMBER($BW1879),ISNUMBER($BX1879)),MIN(1,MAX(0,($BX1879-2018+1)/($BX1879-$BW1879+1))),"")</f>
        <v>0.5</v>
      </c>
      <c r="Z1879" s="0" t="n">
        <f aca="false">IF(AND(ISNUMBER($BW1879),ISNUMBER($BX1879)),MIN(1,MAX(0,($BX1879-2019+1)/($BX1879-$BW1879+1))),"")</f>
        <v>0.333333333333333</v>
      </c>
      <c r="AA1879" s="0" t="n">
        <f aca="false">IF(ISNUMBER($BX1879),IF($BX1879&gt;=2017,1,0),"")</f>
        <v>1</v>
      </c>
      <c r="AB1879" s="0" t="n">
        <f aca="false">IF(ISNUMBER($BX1879),IF($BX1879&gt;=2018,1,0),"")</f>
        <v>1</v>
      </c>
      <c r="AC1879" s="0" t="n">
        <f aca="false">IF(ISNUMBER($BX1879),IF($BX1879&gt;=2019,1,0),"")</f>
        <v>1</v>
      </c>
      <c r="AD1879" s="0" t="n">
        <f aca="false">IF($L1879&lt;&gt;"",IF($L1879&gt;2013,1,0),"")</f>
        <v>1</v>
      </c>
      <c r="AE1879" s="0" t="n">
        <f aca="false">IF($L1879&lt;&gt;"",1+IF($L1879&gt;2011,1,0)+IF($L1879&gt;2014,1,0),"")</f>
        <v>3</v>
      </c>
      <c r="AF1879" s="0" t="s">
        <v>747</v>
      </c>
      <c r="AG1879" s="0" t="s">
        <v>88</v>
      </c>
      <c r="AH1879" s="0" t="s">
        <v>89</v>
      </c>
      <c r="AI1879" s="0" t="s">
        <v>90</v>
      </c>
      <c r="AJ1879" s="0" t="s">
        <v>90</v>
      </c>
      <c r="AK1879" s="0" t="str">
        <f aca="false">IF(AND($CF1879&lt;&gt;"",IFERROR(INDEX(subsample_country_map!$B:$B,MATCH($CF1879,subsample_country_map!$A:$A,0)),"")&lt;&gt;""),INDEX(subsample_country_map!$B:$B,MATCH($CF1879,subsample_country_map!$A:$A,0)),INDEX(lookup!$AA:$AA,MATCH($A1879,lookup!$A:$A,0)))</f>
        <v>99_NCE</v>
      </c>
      <c r="AL1879" s="0" t="str">
        <f aca="false">IF(AND($CF1879&lt;&gt;"",IFERROR(INDEX(subsample_country_map!$C:$C,MATCH($CF1879,subsample_country_map!$A:$A,0)),"")&lt;&gt;""),INDEX(subsample_country_map!$C:$C,MATCH($CF1879,subsample_country_map!$A:$A,0)),INDEX(lookup!$AB:$AB,MATCH($A1879,lookup!$A:$A,0)))</f>
        <v>99_NCE</v>
      </c>
      <c r="AM1879" s="0" t="str">
        <f aca="false">IF(AND($CF1879&lt;&gt;"",IFERROR(INDEX(subsample_country_map!$D:$D,MATCH($CF1879,subsample_country_map!$A:$A,0)),"")&lt;&gt;""),INDEX(subsample_country_map!$D:$D,MATCH($CF1879,subsample_country_map!$A:$A,0)),INDEX(lookup!$AC:$AC,MATCH($A1879,lookup!$A:$A,0)))</f>
        <v>99_NCE</v>
      </c>
      <c r="AN1879" s="0" t="str">
        <f aca="false">IF(AND($CF1879&lt;&gt;"",IFERROR(INDEX(subsample_country_map!$E:$E,MATCH($CF1879,subsample_country_map!$A:$A,0)),"")&lt;&gt;""),INDEX(subsample_country_map!$E:$E,MATCH($CF1879,subsample_country_map!$A:$A,0)),INDEX(lookup!$AD:$AD,MATCH($A1879,lookup!$A:$A,0)))</f>
        <v>99_NCE</v>
      </c>
      <c r="AO1879" s="0" t="str">
        <f aca="false">INDEX(lookup!$Y:$Y,MATCH($A1879,lookup!$A:$A,0))</f>
        <v>0_published</v>
      </c>
      <c r="AP1879" s="0" t="str">
        <f aca="false">INDEX(lookup!$Z:$Z,MATCH($A1879,lookup!$A:$A,0))</f>
        <v>1_VHB high</v>
      </c>
      <c r="AQ1879" s="0" t="str">
        <f aca="false">INDEX(lookup!$W:$W,MATCH($A1879,lookup!$A:$A,0))</f>
        <v>1_fin/acc/econ</v>
      </c>
      <c r="AS1879" s="0" t="s">
        <v>91</v>
      </c>
      <c r="AT1879" s="0" t="s">
        <v>397</v>
      </c>
      <c r="AU1879" s="0" t="s">
        <v>93</v>
      </c>
      <c r="AV1879" s="0" t="s">
        <v>6270</v>
      </c>
      <c r="AW1879" s="0" t="s">
        <v>1457</v>
      </c>
      <c r="BA1879" s="0" t="n">
        <v>418</v>
      </c>
      <c r="BB1879" s="0" t="s">
        <v>96</v>
      </c>
      <c r="BC1879" s="0" t="s">
        <v>358</v>
      </c>
      <c r="BD1879" s="0" t="s">
        <v>142</v>
      </c>
      <c r="BE1879" s="0" t="s">
        <v>98</v>
      </c>
      <c r="BI1879" s="0" t="s">
        <v>1458</v>
      </c>
      <c r="BJ1879" s="0" t="s">
        <v>4157</v>
      </c>
      <c r="BK1879" s="0" t="s">
        <v>1546</v>
      </c>
      <c r="BL1879" s="0" t="s">
        <v>6464</v>
      </c>
      <c r="BM1879" s="0" t="s">
        <v>6451</v>
      </c>
      <c r="BN1879" s="0" t="s">
        <v>6262</v>
      </c>
      <c r="BO1879" s="0" t="s">
        <v>105</v>
      </c>
      <c r="BP1879" s="0" t="s">
        <v>6258</v>
      </c>
      <c r="BQ1879" s="0" t="s">
        <v>127</v>
      </c>
      <c r="BT1879" s="0" t="n">
        <v>0</v>
      </c>
      <c r="BU1879" s="0" t="s">
        <v>6263</v>
      </c>
      <c r="BW1879" s="0" t="n">
        <v>2015</v>
      </c>
      <c r="BX1879" s="0" t="n">
        <v>2020</v>
      </c>
      <c r="BY1879" s="0" t="s">
        <v>6264</v>
      </c>
      <c r="BZ1879" s="0" t="n">
        <v>2017.5</v>
      </c>
      <c r="CA1879" s="0" t="n">
        <v>0.833333333333333</v>
      </c>
      <c r="CB1879" s="0" t="n">
        <v>1</v>
      </c>
      <c r="CC1879" s="0" t="n">
        <v>1</v>
      </c>
      <c r="CD1879" s="0" t="n">
        <v>-0.194419274027536</v>
      </c>
      <c r="CE1879" s="0" t="n">
        <v>1</v>
      </c>
    </row>
    <row r="1880" customFormat="false" ht="15" hidden="false" customHeight="false" outlineLevel="0" collapsed="false">
      <c r="A1880" s="0" t="s">
        <v>6258</v>
      </c>
      <c r="B1880" s="0" t="n">
        <v>3185</v>
      </c>
      <c r="C1880" s="0" t="n">
        <v>-0.00867893384804705</v>
      </c>
      <c r="D1880" s="0" t="n">
        <v>1475</v>
      </c>
      <c r="E1880" s="0" t="n">
        <f aca="false">IF(ISNUMBER($BA1880),$BA1880,IF(AND(ISNUMBER($D1880),ISNUMBER($BW1880),ISNUMBER($BX1880)),$D1880*($BX1880-$BW1880+1),""))</f>
        <v>1475</v>
      </c>
      <c r="H1880" s="0" t="s">
        <v>118</v>
      </c>
      <c r="I1880" s="0" t="s">
        <v>344</v>
      </c>
      <c r="J1880" s="0" t="n">
        <f aca="false">IF($BW1880&lt;&gt;"",$BW1880,"")</f>
        <v>2015</v>
      </c>
      <c r="K1880" s="0" t="n">
        <f aca="false">IF($BX1880&lt;&gt;"",$BX1880,"")</f>
        <v>2020</v>
      </c>
      <c r="L1880" s="0" t="n">
        <f aca="false">IF(AND(ISNUMBER($BW1880),ISNUMBER($BX1880)),($BW1880+$BX1880)/2,"")</f>
        <v>2017.5</v>
      </c>
      <c r="M1880" s="0" t="n">
        <f aca="false">IF($L1880&lt;&gt;"",$L1880,"")</f>
        <v>2017.5</v>
      </c>
      <c r="N1880" s="0" t="n">
        <f aca="false">IF(AND(ISNUMBER($BW1880),ISNUMBER($BX1880)),MIN(1,MAX(0,($BX1880-2016+1)/($BX1880-$BW1880+1))),"")</f>
        <v>0.833333333333333</v>
      </c>
      <c r="O1880" s="0" t="n">
        <f aca="false">IF(AND(ISNUMBER($BW1880),ISNUMBER($BX1880)),MIN(1,MAX(0,($BX1880-2017+1)/($BX1880-$BW1880+1))),"")</f>
        <v>0.666666666666667</v>
      </c>
      <c r="P1880" s="0" t="n">
        <f aca="false">IF(AND(ISNUMBER($BW1880),ISNUMBER($BX1880)),MIN(1,MAX(0,($BX1880-2018+1)/($BX1880-$BW1880+1))),"")</f>
        <v>0.5</v>
      </c>
      <c r="Q1880" s="0" t="n">
        <f aca="false">IF(AND(ISNUMBER($BW1880),ISNUMBER($BX1880)),MIN(1,MAX(0,($BX1880-2019+1)/($BX1880-$BW1880+1))),"")</f>
        <v>0.333333333333333</v>
      </c>
      <c r="R1880" s="0" t="n">
        <f aca="false">IF(AND(ISNUMBER($BW1880),ISNUMBER($BX1880)),MIN(1,MAX(0,($BX1880-2016+1)/($BX1880-$BW1880+1))),"")</f>
        <v>0.833333333333333</v>
      </c>
      <c r="S1880" s="0" t="n">
        <f aca="false">IF($L1880&lt;&gt;"",IF($L1880&gt;=2015.5,1,0),"")</f>
        <v>1</v>
      </c>
      <c r="T1880" s="0" t="n">
        <f aca="false">IF($L1880&lt;&gt;"",IF($L1880&gt;=2016,1,0),"")</f>
        <v>1</v>
      </c>
      <c r="U1880" s="0" t="n">
        <f aca="false">IF(ISNUMBER($BX1880),IF($BX1880&gt;=2016,1,0),"")</f>
        <v>1</v>
      </c>
      <c r="V1880" s="0" t="n">
        <f aca="false">IF(ISNUMBER($BW1880),IF($BW1880&gt;=2016,1,0),"")</f>
        <v>0</v>
      </c>
      <c r="W1880" s="0" t="str">
        <f aca="false">IF(AND(ISNUMBER($BW1880),ISNUMBER($BX1880)),IF($BW1880&gt;=2016,"post-only",IF($BX1880&lt;2016,"pre-only","mixed")),"")</f>
        <v>mixed</v>
      </c>
      <c r="X1880" s="0" t="n">
        <f aca="false">IF(AND(ISNUMBER($BW1880),ISNUMBER($BX1880)),MIN(1,MAX(0,($BX1880-2017+1)/($BX1880-$BW1880+1))),"")</f>
        <v>0.666666666666667</v>
      </c>
      <c r="Y1880" s="0" t="n">
        <f aca="false">IF(AND(ISNUMBER($BW1880),ISNUMBER($BX1880)),MIN(1,MAX(0,($BX1880-2018+1)/($BX1880-$BW1880+1))),"")</f>
        <v>0.5</v>
      </c>
      <c r="Z1880" s="0" t="n">
        <f aca="false">IF(AND(ISNUMBER($BW1880),ISNUMBER($BX1880)),MIN(1,MAX(0,($BX1880-2019+1)/($BX1880-$BW1880+1))),"")</f>
        <v>0.333333333333333</v>
      </c>
      <c r="AA1880" s="0" t="n">
        <f aca="false">IF(ISNUMBER($BX1880),IF($BX1880&gt;=2017,1,0),"")</f>
        <v>1</v>
      </c>
      <c r="AB1880" s="0" t="n">
        <f aca="false">IF(ISNUMBER($BX1880),IF($BX1880&gt;=2018,1,0),"")</f>
        <v>1</v>
      </c>
      <c r="AC1880" s="0" t="n">
        <f aca="false">IF(ISNUMBER($BX1880),IF($BX1880&gt;=2019,1,0),"")</f>
        <v>1</v>
      </c>
      <c r="AD1880" s="0" t="n">
        <f aca="false">IF($L1880&lt;&gt;"",IF($L1880&gt;2013,1,0),"")</f>
        <v>1</v>
      </c>
      <c r="AE1880" s="0" t="n">
        <f aca="false">IF($L1880&lt;&gt;"",1+IF($L1880&gt;2011,1,0)+IF($L1880&gt;2014,1,0),"")</f>
        <v>3</v>
      </c>
      <c r="AF1880" s="0" t="s">
        <v>747</v>
      </c>
      <c r="AG1880" s="0" t="s">
        <v>88</v>
      </c>
      <c r="AH1880" s="0" t="s">
        <v>89</v>
      </c>
      <c r="AI1880" s="0" t="s">
        <v>90</v>
      </c>
      <c r="AJ1880" s="0" t="s">
        <v>90</v>
      </c>
      <c r="AK1880" s="0" t="str">
        <f aca="false">IF(AND($CF1880&lt;&gt;"",IFERROR(INDEX(subsample_country_map!$B:$B,MATCH($CF1880,subsample_country_map!$A:$A,0)),"")&lt;&gt;""),INDEX(subsample_country_map!$B:$B,MATCH($CF1880,subsample_country_map!$A:$A,0)),INDEX(lookup!$AA:$AA,MATCH($A1880,lookup!$A:$A,0)))</f>
        <v>99_NCE</v>
      </c>
      <c r="AL1880" s="0" t="str">
        <f aca="false">IF(AND($CF1880&lt;&gt;"",IFERROR(INDEX(subsample_country_map!$C:$C,MATCH($CF1880,subsample_country_map!$A:$A,0)),"")&lt;&gt;""),INDEX(subsample_country_map!$C:$C,MATCH($CF1880,subsample_country_map!$A:$A,0)),INDEX(lookup!$AB:$AB,MATCH($A1880,lookup!$A:$A,0)))</f>
        <v>99_NCE</v>
      </c>
      <c r="AM1880" s="0" t="str">
        <f aca="false">IF(AND($CF1880&lt;&gt;"",IFERROR(INDEX(subsample_country_map!$D:$D,MATCH($CF1880,subsample_country_map!$A:$A,0)),"")&lt;&gt;""),INDEX(subsample_country_map!$D:$D,MATCH($CF1880,subsample_country_map!$A:$A,0)),INDEX(lookup!$AC:$AC,MATCH($A1880,lookup!$A:$A,0)))</f>
        <v>99_NCE</v>
      </c>
      <c r="AN1880" s="0" t="str">
        <f aca="false">IF(AND($CF1880&lt;&gt;"",IFERROR(INDEX(subsample_country_map!$E:$E,MATCH($CF1880,subsample_country_map!$A:$A,0)),"")&lt;&gt;""),INDEX(subsample_country_map!$E:$E,MATCH($CF1880,subsample_country_map!$A:$A,0)),INDEX(lookup!$AD:$AD,MATCH($A1880,lookup!$A:$A,0)))</f>
        <v>99_NCE</v>
      </c>
      <c r="AO1880" s="0" t="str">
        <f aca="false">INDEX(lookup!$Y:$Y,MATCH($A1880,lookup!$A:$A,0))</f>
        <v>0_published</v>
      </c>
      <c r="AP1880" s="0" t="str">
        <f aca="false">INDEX(lookup!$Z:$Z,MATCH($A1880,lookup!$A:$A,0))</f>
        <v>1_VHB high</v>
      </c>
      <c r="AQ1880" s="0" t="str">
        <f aca="false">INDEX(lookup!$W:$W,MATCH($A1880,lookup!$A:$A,0))</f>
        <v>1_fin/acc/econ</v>
      </c>
      <c r="AS1880" s="0" t="s">
        <v>91</v>
      </c>
      <c r="AT1880" s="0" t="s">
        <v>397</v>
      </c>
      <c r="AU1880" s="0" t="s">
        <v>93</v>
      </c>
      <c r="AV1880" s="0" t="s">
        <v>1042</v>
      </c>
      <c r="AW1880" s="0" t="s">
        <v>947</v>
      </c>
      <c r="BA1880" s="0" t="n">
        <v>1475</v>
      </c>
      <c r="BB1880" s="0" t="s">
        <v>96</v>
      </c>
      <c r="BC1880" s="0" t="s">
        <v>358</v>
      </c>
      <c r="BD1880" s="0" t="s">
        <v>142</v>
      </c>
      <c r="BE1880" s="0" t="s">
        <v>98</v>
      </c>
      <c r="BI1880" s="0" t="s">
        <v>1458</v>
      </c>
      <c r="BJ1880" s="0" t="s">
        <v>6427</v>
      </c>
      <c r="BK1880" s="0" t="s">
        <v>1546</v>
      </c>
      <c r="BL1880" s="0" t="s">
        <v>6465</v>
      </c>
      <c r="BM1880" s="0" t="s">
        <v>6322</v>
      </c>
      <c r="BN1880" s="0" t="s">
        <v>6262</v>
      </c>
      <c r="BO1880" s="0" t="s">
        <v>105</v>
      </c>
      <c r="BP1880" s="0" t="s">
        <v>6258</v>
      </c>
      <c r="BQ1880" s="0" t="s">
        <v>127</v>
      </c>
      <c r="BT1880" s="0" t="n">
        <v>0</v>
      </c>
      <c r="BU1880" s="0" t="s">
        <v>6263</v>
      </c>
      <c r="BW1880" s="0" t="n">
        <v>2015</v>
      </c>
      <c r="BX1880" s="0" t="n">
        <v>2020</v>
      </c>
      <c r="BY1880" s="0" t="s">
        <v>6264</v>
      </c>
      <c r="BZ1880" s="0" t="n">
        <v>2017.5</v>
      </c>
      <c r="CA1880" s="0" t="n">
        <v>0.833333333333333</v>
      </c>
      <c r="CB1880" s="0" t="n">
        <v>1</v>
      </c>
      <c r="CC1880" s="0" t="n">
        <v>1</v>
      </c>
      <c r="CD1880" s="0" t="n">
        <v>-0.00867915176825665</v>
      </c>
      <c r="CE1880" s="0" t="n">
        <v>1</v>
      </c>
    </row>
    <row r="1881" customFormat="false" ht="15" hidden="false" customHeight="false" outlineLevel="0" collapsed="false">
      <c r="A1881" s="0" t="s">
        <v>6258</v>
      </c>
      <c r="B1881" s="0" t="n">
        <v>3186</v>
      </c>
      <c r="C1881" s="0" t="n">
        <v>-0.129099444873581</v>
      </c>
      <c r="D1881" s="0" t="n">
        <v>1475</v>
      </c>
      <c r="E1881" s="0" t="n">
        <f aca="false">IF(ISNUMBER($BA1881),$BA1881,IF(AND(ISNUMBER($D1881),ISNUMBER($BW1881),ISNUMBER($BX1881)),$D1881*($BX1881-$BW1881+1),""))</f>
        <v>1475</v>
      </c>
      <c r="H1881" s="0" t="s">
        <v>118</v>
      </c>
      <c r="I1881" s="0" t="s">
        <v>344</v>
      </c>
      <c r="J1881" s="0" t="n">
        <f aca="false">IF($BW1881&lt;&gt;"",$BW1881,"")</f>
        <v>2015</v>
      </c>
      <c r="K1881" s="0" t="n">
        <f aca="false">IF($BX1881&lt;&gt;"",$BX1881,"")</f>
        <v>2020</v>
      </c>
      <c r="L1881" s="0" t="n">
        <f aca="false">IF(AND(ISNUMBER($BW1881),ISNUMBER($BX1881)),($BW1881+$BX1881)/2,"")</f>
        <v>2017.5</v>
      </c>
      <c r="M1881" s="0" t="n">
        <f aca="false">IF($L1881&lt;&gt;"",$L1881,"")</f>
        <v>2017.5</v>
      </c>
      <c r="N1881" s="0" t="n">
        <f aca="false">IF(AND(ISNUMBER($BW1881),ISNUMBER($BX1881)),MIN(1,MAX(0,($BX1881-2016+1)/($BX1881-$BW1881+1))),"")</f>
        <v>0.833333333333333</v>
      </c>
      <c r="O1881" s="0" t="n">
        <f aca="false">IF(AND(ISNUMBER($BW1881),ISNUMBER($BX1881)),MIN(1,MAX(0,($BX1881-2017+1)/($BX1881-$BW1881+1))),"")</f>
        <v>0.666666666666667</v>
      </c>
      <c r="P1881" s="0" t="n">
        <f aca="false">IF(AND(ISNUMBER($BW1881),ISNUMBER($BX1881)),MIN(1,MAX(0,($BX1881-2018+1)/($BX1881-$BW1881+1))),"")</f>
        <v>0.5</v>
      </c>
      <c r="Q1881" s="0" t="n">
        <f aca="false">IF(AND(ISNUMBER($BW1881),ISNUMBER($BX1881)),MIN(1,MAX(0,($BX1881-2019+1)/($BX1881-$BW1881+1))),"")</f>
        <v>0.333333333333333</v>
      </c>
      <c r="R1881" s="0" t="n">
        <f aca="false">IF(AND(ISNUMBER($BW1881),ISNUMBER($BX1881)),MIN(1,MAX(0,($BX1881-2016+1)/($BX1881-$BW1881+1))),"")</f>
        <v>0.833333333333333</v>
      </c>
      <c r="S1881" s="0" t="n">
        <f aca="false">IF($L1881&lt;&gt;"",IF($L1881&gt;=2015.5,1,0),"")</f>
        <v>1</v>
      </c>
      <c r="T1881" s="0" t="n">
        <f aca="false">IF($L1881&lt;&gt;"",IF($L1881&gt;=2016,1,0),"")</f>
        <v>1</v>
      </c>
      <c r="U1881" s="0" t="n">
        <f aca="false">IF(ISNUMBER($BX1881),IF($BX1881&gt;=2016,1,0),"")</f>
        <v>1</v>
      </c>
      <c r="V1881" s="0" t="n">
        <f aca="false">IF(ISNUMBER($BW1881),IF($BW1881&gt;=2016,1,0),"")</f>
        <v>0</v>
      </c>
      <c r="W1881" s="0" t="str">
        <f aca="false">IF(AND(ISNUMBER($BW1881),ISNUMBER($BX1881)),IF($BW1881&gt;=2016,"post-only",IF($BX1881&lt;2016,"pre-only","mixed")),"")</f>
        <v>mixed</v>
      </c>
      <c r="X1881" s="0" t="n">
        <f aca="false">IF(AND(ISNUMBER($BW1881),ISNUMBER($BX1881)),MIN(1,MAX(0,($BX1881-2017+1)/($BX1881-$BW1881+1))),"")</f>
        <v>0.666666666666667</v>
      </c>
      <c r="Y1881" s="0" t="n">
        <f aca="false">IF(AND(ISNUMBER($BW1881),ISNUMBER($BX1881)),MIN(1,MAX(0,($BX1881-2018+1)/($BX1881-$BW1881+1))),"")</f>
        <v>0.5</v>
      </c>
      <c r="Z1881" s="0" t="n">
        <f aca="false">IF(AND(ISNUMBER($BW1881),ISNUMBER($BX1881)),MIN(1,MAX(0,($BX1881-2019+1)/($BX1881-$BW1881+1))),"")</f>
        <v>0.333333333333333</v>
      </c>
      <c r="AA1881" s="0" t="n">
        <f aca="false">IF(ISNUMBER($BX1881),IF($BX1881&gt;=2017,1,0),"")</f>
        <v>1</v>
      </c>
      <c r="AB1881" s="0" t="n">
        <f aca="false">IF(ISNUMBER($BX1881),IF($BX1881&gt;=2018,1,0),"")</f>
        <v>1</v>
      </c>
      <c r="AC1881" s="0" t="n">
        <f aca="false">IF(ISNUMBER($BX1881),IF($BX1881&gt;=2019,1,0),"")</f>
        <v>1</v>
      </c>
      <c r="AD1881" s="0" t="n">
        <f aca="false">IF($L1881&lt;&gt;"",IF($L1881&gt;2013,1,0),"")</f>
        <v>1</v>
      </c>
      <c r="AE1881" s="0" t="n">
        <f aca="false">IF($L1881&lt;&gt;"",1+IF($L1881&gt;2011,1,0)+IF($L1881&gt;2014,1,0),"")</f>
        <v>3</v>
      </c>
      <c r="AF1881" s="0" t="s">
        <v>747</v>
      </c>
      <c r="AG1881" s="0" t="s">
        <v>88</v>
      </c>
      <c r="AH1881" s="0" t="s">
        <v>89</v>
      </c>
      <c r="AI1881" s="0" t="s">
        <v>90</v>
      </c>
      <c r="AJ1881" s="0" t="s">
        <v>90</v>
      </c>
      <c r="AK1881" s="0" t="str">
        <f aca="false">IF(AND($CF1881&lt;&gt;"",IFERROR(INDEX(subsample_country_map!$B:$B,MATCH($CF1881,subsample_country_map!$A:$A,0)),"")&lt;&gt;""),INDEX(subsample_country_map!$B:$B,MATCH($CF1881,subsample_country_map!$A:$A,0)),INDEX(lookup!$AA:$AA,MATCH($A1881,lookup!$A:$A,0)))</f>
        <v>99_NCE</v>
      </c>
      <c r="AL1881" s="0" t="str">
        <f aca="false">IF(AND($CF1881&lt;&gt;"",IFERROR(INDEX(subsample_country_map!$C:$C,MATCH($CF1881,subsample_country_map!$A:$A,0)),"")&lt;&gt;""),INDEX(subsample_country_map!$C:$C,MATCH($CF1881,subsample_country_map!$A:$A,0)),INDEX(lookup!$AB:$AB,MATCH($A1881,lookup!$A:$A,0)))</f>
        <v>99_NCE</v>
      </c>
      <c r="AM1881" s="0" t="str">
        <f aca="false">IF(AND($CF1881&lt;&gt;"",IFERROR(INDEX(subsample_country_map!$D:$D,MATCH($CF1881,subsample_country_map!$A:$A,0)),"")&lt;&gt;""),INDEX(subsample_country_map!$D:$D,MATCH($CF1881,subsample_country_map!$A:$A,0)),INDEX(lookup!$AC:$AC,MATCH($A1881,lookup!$A:$A,0)))</f>
        <v>99_NCE</v>
      </c>
      <c r="AN1881" s="0" t="str">
        <f aca="false">IF(AND($CF1881&lt;&gt;"",IFERROR(INDEX(subsample_country_map!$E:$E,MATCH($CF1881,subsample_country_map!$A:$A,0)),"")&lt;&gt;""),INDEX(subsample_country_map!$E:$E,MATCH($CF1881,subsample_country_map!$A:$A,0)),INDEX(lookup!$AD:$AD,MATCH($A1881,lookup!$A:$A,0)))</f>
        <v>99_NCE</v>
      </c>
      <c r="AO1881" s="0" t="str">
        <f aca="false">INDEX(lookup!$Y:$Y,MATCH($A1881,lookup!$A:$A,0))</f>
        <v>0_published</v>
      </c>
      <c r="AP1881" s="0" t="str">
        <f aca="false">INDEX(lookup!$Z:$Z,MATCH($A1881,lookup!$A:$A,0))</f>
        <v>1_VHB high</v>
      </c>
      <c r="AQ1881" s="0" t="str">
        <f aca="false">INDEX(lookup!$W:$W,MATCH($A1881,lookup!$A:$A,0))</f>
        <v>1_fin/acc/econ</v>
      </c>
      <c r="AS1881" s="0" t="s">
        <v>91</v>
      </c>
      <c r="AT1881" s="0" t="s">
        <v>397</v>
      </c>
      <c r="AU1881" s="0" t="s">
        <v>93</v>
      </c>
      <c r="AV1881" s="0" t="s">
        <v>6295</v>
      </c>
      <c r="AW1881" s="0" t="s">
        <v>1042</v>
      </c>
      <c r="BA1881" s="0" t="n">
        <v>1475</v>
      </c>
      <c r="BB1881" s="0" t="s">
        <v>96</v>
      </c>
      <c r="BC1881" s="0" t="s">
        <v>358</v>
      </c>
      <c r="BD1881" s="0" t="s">
        <v>142</v>
      </c>
      <c r="BE1881" s="0" t="s">
        <v>98</v>
      </c>
      <c r="BI1881" s="0" t="s">
        <v>1458</v>
      </c>
      <c r="BJ1881" s="0" t="s">
        <v>6427</v>
      </c>
      <c r="BK1881" s="0" t="s">
        <v>1546</v>
      </c>
      <c r="BL1881" s="0" t="s">
        <v>6466</v>
      </c>
      <c r="BM1881" s="0" t="s">
        <v>6453</v>
      </c>
      <c r="BN1881" s="0" t="s">
        <v>6262</v>
      </c>
      <c r="BO1881" s="0" t="s">
        <v>105</v>
      </c>
      <c r="BP1881" s="0" t="s">
        <v>6258</v>
      </c>
      <c r="BQ1881" s="0" t="s">
        <v>127</v>
      </c>
      <c r="BT1881" s="0" t="n">
        <v>0</v>
      </c>
      <c r="BU1881" s="0" t="s">
        <v>6263</v>
      </c>
      <c r="BW1881" s="0" t="n">
        <v>2015</v>
      </c>
      <c r="BX1881" s="0" t="n">
        <v>2020</v>
      </c>
      <c r="BY1881" s="0" t="s">
        <v>6264</v>
      </c>
      <c r="BZ1881" s="0" t="n">
        <v>2017.5</v>
      </c>
      <c r="CA1881" s="0" t="n">
        <v>0.833333333333333</v>
      </c>
      <c r="CB1881" s="0" t="n">
        <v>1</v>
      </c>
      <c r="CC1881" s="0" t="n">
        <v>1</v>
      </c>
      <c r="CD1881" s="0" t="n">
        <v>-0.129823922708508</v>
      </c>
      <c r="CE1881" s="0" t="n">
        <v>1</v>
      </c>
    </row>
    <row r="1882" customFormat="false" ht="15" hidden="false" customHeight="false" outlineLevel="0" collapsed="false">
      <c r="A1882" s="0" t="s">
        <v>6258</v>
      </c>
      <c r="B1882" s="0" t="n">
        <v>3187</v>
      </c>
      <c r="C1882" s="0" t="n">
        <v>-0.0641011983356216</v>
      </c>
      <c r="D1882" s="0" t="n">
        <v>1227</v>
      </c>
      <c r="E1882" s="0" t="n">
        <f aca="false">IF(ISNUMBER($BA1882),$BA1882,IF(AND(ISNUMBER($D1882),ISNUMBER($BW1882),ISNUMBER($BX1882)),$D1882*($BX1882-$BW1882+1),""))</f>
        <v>1227</v>
      </c>
      <c r="H1882" s="0" t="s">
        <v>118</v>
      </c>
      <c r="I1882" s="0" t="s">
        <v>344</v>
      </c>
      <c r="J1882" s="0" t="n">
        <f aca="false">IF($BW1882&lt;&gt;"",$BW1882,"")</f>
        <v>2015</v>
      </c>
      <c r="K1882" s="0" t="n">
        <f aca="false">IF($BX1882&lt;&gt;"",$BX1882,"")</f>
        <v>2020</v>
      </c>
      <c r="L1882" s="0" t="n">
        <f aca="false">IF(AND(ISNUMBER($BW1882),ISNUMBER($BX1882)),($BW1882+$BX1882)/2,"")</f>
        <v>2017.5</v>
      </c>
      <c r="M1882" s="0" t="n">
        <f aca="false">IF($L1882&lt;&gt;"",$L1882,"")</f>
        <v>2017.5</v>
      </c>
      <c r="N1882" s="0" t="n">
        <f aca="false">IF(AND(ISNUMBER($BW1882),ISNUMBER($BX1882)),MIN(1,MAX(0,($BX1882-2016+1)/($BX1882-$BW1882+1))),"")</f>
        <v>0.833333333333333</v>
      </c>
      <c r="O1882" s="0" t="n">
        <f aca="false">IF(AND(ISNUMBER($BW1882),ISNUMBER($BX1882)),MIN(1,MAX(0,($BX1882-2017+1)/($BX1882-$BW1882+1))),"")</f>
        <v>0.666666666666667</v>
      </c>
      <c r="P1882" s="0" t="n">
        <f aca="false">IF(AND(ISNUMBER($BW1882),ISNUMBER($BX1882)),MIN(1,MAX(0,($BX1882-2018+1)/($BX1882-$BW1882+1))),"")</f>
        <v>0.5</v>
      </c>
      <c r="Q1882" s="0" t="n">
        <f aca="false">IF(AND(ISNUMBER($BW1882),ISNUMBER($BX1882)),MIN(1,MAX(0,($BX1882-2019+1)/($BX1882-$BW1882+1))),"")</f>
        <v>0.333333333333333</v>
      </c>
      <c r="R1882" s="0" t="n">
        <f aca="false">IF(AND(ISNUMBER($BW1882),ISNUMBER($BX1882)),MIN(1,MAX(0,($BX1882-2016+1)/($BX1882-$BW1882+1))),"")</f>
        <v>0.833333333333333</v>
      </c>
      <c r="S1882" s="0" t="n">
        <f aca="false">IF($L1882&lt;&gt;"",IF($L1882&gt;=2015.5,1,0),"")</f>
        <v>1</v>
      </c>
      <c r="T1882" s="0" t="n">
        <f aca="false">IF($L1882&lt;&gt;"",IF($L1882&gt;=2016,1,0),"")</f>
        <v>1</v>
      </c>
      <c r="U1882" s="0" t="n">
        <f aca="false">IF(ISNUMBER($BX1882),IF($BX1882&gt;=2016,1,0),"")</f>
        <v>1</v>
      </c>
      <c r="V1882" s="0" t="n">
        <f aca="false">IF(ISNUMBER($BW1882),IF($BW1882&gt;=2016,1,0),"")</f>
        <v>0</v>
      </c>
      <c r="W1882" s="0" t="str">
        <f aca="false">IF(AND(ISNUMBER($BW1882),ISNUMBER($BX1882)),IF($BW1882&gt;=2016,"post-only",IF($BX1882&lt;2016,"pre-only","mixed")),"")</f>
        <v>mixed</v>
      </c>
      <c r="X1882" s="0" t="n">
        <f aca="false">IF(AND(ISNUMBER($BW1882),ISNUMBER($BX1882)),MIN(1,MAX(0,($BX1882-2017+1)/($BX1882-$BW1882+1))),"")</f>
        <v>0.666666666666667</v>
      </c>
      <c r="Y1882" s="0" t="n">
        <f aca="false">IF(AND(ISNUMBER($BW1882),ISNUMBER($BX1882)),MIN(1,MAX(0,($BX1882-2018+1)/($BX1882-$BW1882+1))),"")</f>
        <v>0.5</v>
      </c>
      <c r="Z1882" s="0" t="n">
        <f aca="false">IF(AND(ISNUMBER($BW1882),ISNUMBER($BX1882)),MIN(1,MAX(0,($BX1882-2019+1)/($BX1882-$BW1882+1))),"")</f>
        <v>0.333333333333333</v>
      </c>
      <c r="AA1882" s="0" t="n">
        <f aca="false">IF(ISNUMBER($BX1882),IF($BX1882&gt;=2017,1,0),"")</f>
        <v>1</v>
      </c>
      <c r="AB1882" s="0" t="n">
        <f aca="false">IF(ISNUMBER($BX1882),IF($BX1882&gt;=2018,1,0),"")</f>
        <v>1</v>
      </c>
      <c r="AC1882" s="0" t="n">
        <f aca="false">IF(ISNUMBER($BX1882),IF($BX1882&gt;=2019,1,0),"")</f>
        <v>1</v>
      </c>
      <c r="AD1882" s="0" t="n">
        <f aca="false">IF($L1882&lt;&gt;"",IF($L1882&gt;2013,1,0),"")</f>
        <v>1</v>
      </c>
      <c r="AE1882" s="0" t="n">
        <f aca="false">IF($L1882&lt;&gt;"",1+IF($L1882&gt;2011,1,0)+IF($L1882&gt;2014,1,0),"")</f>
        <v>3</v>
      </c>
      <c r="AF1882" s="0" t="s">
        <v>747</v>
      </c>
      <c r="AG1882" s="0" t="s">
        <v>88</v>
      </c>
      <c r="AH1882" s="0" t="s">
        <v>89</v>
      </c>
      <c r="AI1882" s="0" t="s">
        <v>90</v>
      </c>
      <c r="AJ1882" s="0" t="s">
        <v>90</v>
      </c>
      <c r="AK1882" s="0" t="str">
        <f aca="false">IF(AND($CF1882&lt;&gt;"",IFERROR(INDEX(subsample_country_map!$B:$B,MATCH($CF1882,subsample_country_map!$A:$A,0)),"")&lt;&gt;""),INDEX(subsample_country_map!$B:$B,MATCH($CF1882,subsample_country_map!$A:$A,0)),INDEX(lookup!$AA:$AA,MATCH($A1882,lookup!$A:$A,0)))</f>
        <v>99_NCE</v>
      </c>
      <c r="AL1882" s="0" t="str">
        <f aca="false">IF(AND($CF1882&lt;&gt;"",IFERROR(INDEX(subsample_country_map!$C:$C,MATCH($CF1882,subsample_country_map!$A:$A,0)),"")&lt;&gt;""),INDEX(subsample_country_map!$C:$C,MATCH($CF1882,subsample_country_map!$A:$A,0)),INDEX(lookup!$AB:$AB,MATCH($A1882,lookup!$A:$A,0)))</f>
        <v>99_NCE</v>
      </c>
      <c r="AM1882" s="0" t="str">
        <f aca="false">IF(AND($CF1882&lt;&gt;"",IFERROR(INDEX(subsample_country_map!$D:$D,MATCH($CF1882,subsample_country_map!$A:$A,0)),"")&lt;&gt;""),INDEX(subsample_country_map!$D:$D,MATCH($CF1882,subsample_country_map!$A:$A,0)),INDEX(lookup!$AC:$AC,MATCH($A1882,lookup!$A:$A,0)))</f>
        <v>99_NCE</v>
      </c>
      <c r="AN1882" s="0" t="str">
        <f aca="false">IF(AND($CF1882&lt;&gt;"",IFERROR(INDEX(subsample_country_map!$E:$E,MATCH($CF1882,subsample_country_map!$A:$A,0)),"")&lt;&gt;""),INDEX(subsample_country_map!$E:$E,MATCH($CF1882,subsample_country_map!$A:$A,0)),INDEX(lookup!$AD:$AD,MATCH($A1882,lookup!$A:$A,0)))</f>
        <v>99_NCE</v>
      </c>
      <c r="AO1882" s="0" t="str">
        <f aca="false">INDEX(lookup!$Y:$Y,MATCH($A1882,lookup!$A:$A,0))</f>
        <v>0_published</v>
      </c>
      <c r="AP1882" s="0" t="str">
        <f aca="false">INDEX(lookup!$Z:$Z,MATCH($A1882,lookup!$A:$A,0))</f>
        <v>1_VHB high</v>
      </c>
      <c r="AQ1882" s="0" t="str">
        <f aca="false">INDEX(lookup!$W:$W,MATCH($A1882,lookup!$A:$A,0))</f>
        <v>1_fin/acc/econ</v>
      </c>
      <c r="AS1882" s="0" t="s">
        <v>91</v>
      </c>
      <c r="AT1882" s="0" t="s">
        <v>397</v>
      </c>
      <c r="AU1882" s="0" t="s">
        <v>93</v>
      </c>
      <c r="AV1882" s="0" t="s">
        <v>6291</v>
      </c>
      <c r="AW1882" s="0" t="s">
        <v>4363</v>
      </c>
      <c r="BA1882" s="0" t="n">
        <v>1227</v>
      </c>
      <c r="BB1882" s="0" t="s">
        <v>96</v>
      </c>
      <c r="BC1882" s="0" t="s">
        <v>358</v>
      </c>
      <c r="BD1882" s="0" t="s">
        <v>142</v>
      </c>
      <c r="BE1882" s="0" t="s">
        <v>98</v>
      </c>
      <c r="BI1882" s="0" t="s">
        <v>1458</v>
      </c>
      <c r="BJ1882" s="0" t="s">
        <v>6430</v>
      </c>
      <c r="BK1882" s="0" t="s">
        <v>1546</v>
      </c>
      <c r="BL1882" s="0" t="s">
        <v>6467</v>
      </c>
      <c r="BM1882" s="0" t="s">
        <v>6322</v>
      </c>
      <c r="BN1882" s="0" t="s">
        <v>6262</v>
      </c>
      <c r="BO1882" s="0" t="s">
        <v>105</v>
      </c>
      <c r="BP1882" s="0" t="s">
        <v>6258</v>
      </c>
      <c r="BQ1882" s="0" t="s">
        <v>127</v>
      </c>
      <c r="BT1882" s="0" t="n">
        <v>0</v>
      </c>
      <c r="BU1882" s="0" t="s">
        <v>6263</v>
      </c>
      <c r="BW1882" s="0" t="n">
        <v>2015</v>
      </c>
      <c r="BX1882" s="0" t="n">
        <v>2020</v>
      </c>
      <c r="BY1882" s="0" t="s">
        <v>6264</v>
      </c>
      <c r="BZ1882" s="0" t="n">
        <v>2017.5</v>
      </c>
      <c r="CA1882" s="0" t="n">
        <v>0.833333333333333</v>
      </c>
      <c r="CB1882" s="0" t="n">
        <v>1</v>
      </c>
      <c r="CC1882" s="0" t="n">
        <v>1</v>
      </c>
      <c r="CD1882" s="0" t="n">
        <v>-0.0641892119219995</v>
      </c>
      <c r="CE1882" s="0" t="n">
        <v>1</v>
      </c>
    </row>
    <row r="1883" customFormat="false" ht="15" hidden="false" customHeight="false" outlineLevel="0" collapsed="false">
      <c r="A1883" s="0" t="s">
        <v>6258</v>
      </c>
      <c r="B1883" s="0" t="n">
        <v>3188</v>
      </c>
      <c r="C1883" s="0" t="n">
        <v>0.141308354736055</v>
      </c>
      <c r="D1883" s="0" t="n">
        <v>1227</v>
      </c>
      <c r="E1883" s="0" t="n">
        <f aca="false">IF(ISNUMBER($BA1883),$BA1883,IF(AND(ISNUMBER($D1883),ISNUMBER($BW1883),ISNUMBER($BX1883)),$D1883*($BX1883-$BW1883+1),""))</f>
        <v>1227</v>
      </c>
      <c r="H1883" s="0" t="s">
        <v>118</v>
      </c>
      <c r="I1883" s="0" t="s">
        <v>344</v>
      </c>
      <c r="J1883" s="0" t="n">
        <f aca="false">IF($BW1883&lt;&gt;"",$BW1883,"")</f>
        <v>2015</v>
      </c>
      <c r="K1883" s="0" t="n">
        <f aca="false">IF($BX1883&lt;&gt;"",$BX1883,"")</f>
        <v>2020</v>
      </c>
      <c r="L1883" s="0" t="n">
        <f aca="false">IF(AND(ISNUMBER($BW1883),ISNUMBER($BX1883)),($BW1883+$BX1883)/2,"")</f>
        <v>2017.5</v>
      </c>
      <c r="M1883" s="0" t="n">
        <f aca="false">IF($L1883&lt;&gt;"",$L1883,"")</f>
        <v>2017.5</v>
      </c>
      <c r="N1883" s="0" t="n">
        <f aca="false">IF(AND(ISNUMBER($BW1883),ISNUMBER($BX1883)),MIN(1,MAX(0,($BX1883-2016+1)/($BX1883-$BW1883+1))),"")</f>
        <v>0.833333333333333</v>
      </c>
      <c r="O1883" s="0" t="n">
        <f aca="false">IF(AND(ISNUMBER($BW1883),ISNUMBER($BX1883)),MIN(1,MAX(0,($BX1883-2017+1)/($BX1883-$BW1883+1))),"")</f>
        <v>0.666666666666667</v>
      </c>
      <c r="P1883" s="0" t="n">
        <f aca="false">IF(AND(ISNUMBER($BW1883),ISNUMBER($BX1883)),MIN(1,MAX(0,($BX1883-2018+1)/($BX1883-$BW1883+1))),"")</f>
        <v>0.5</v>
      </c>
      <c r="Q1883" s="0" t="n">
        <f aca="false">IF(AND(ISNUMBER($BW1883),ISNUMBER($BX1883)),MIN(1,MAX(0,($BX1883-2019+1)/($BX1883-$BW1883+1))),"")</f>
        <v>0.333333333333333</v>
      </c>
      <c r="R1883" s="0" t="n">
        <f aca="false">IF(AND(ISNUMBER($BW1883),ISNUMBER($BX1883)),MIN(1,MAX(0,($BX1883-2016+1)/($BX1883-$BW1883+1))),"")</f>
        <v>0.833333333333333</v>
      </c>
      <c r="S1883" s="0" t="n">
        <f aca="false">IF($L1883&lt;&gt;"",IF($L1883&gt;=2015.5,1,0),"")</f>
        <v>1</v>
      </c>
      <c r="T1883" s="0" t="n">
        <f aca="false">IF($L1883&lt;&gt;"",IF($L1883&gt;=2016,1,0),"")</f>
        <v>1</v>
      </c>
      <c r="U1883" s="0" t="n">
        <f aca="false">IF(ISNUMBER($BX1883),IF($BX1883&gt;=2016,1,0),"")</f>
        <v>1</v>
      </c>
      <c r="V1883" s="0" t="n">
        <f aca="false">IF(ISNUMBER($BW1883),IF($BW1883&gt;=2016,1,0),"")</f>
        <v>0</v>
      </c>
      <c r="W1883" s="0" t="str">
        <f aca="false">IF(AND(ISNUMBER($BW1883),ISNUMBER($BX1883)),IF($BW1883&gt;=2016,"post-only",IF($BX1883&lt;2016,"pre-only","mixed")),"")</f>
        <v>mixed</v>
      </c>
      <c r="X1883" s="0" t="n">
        <f aca="false">IF(AND(ISNUMBER($BW1883),ISNUMBER($BX1883)),MIN(1,MAX(0,($BX1883-2017+1)/($BX1883-$BW1883+1))),"")</f>
        <v>0.666666666666667</v>
      </c>
      <c r="Y1883" s="0" t="n">
        <f aca="false">IF(AND(ISNUMBER($BW1883),ISNUMBER($BX1883)),MIN(1,MAX(0,($BX1883-2018+1)/($BX1883-$BW1883+1))),"")</f>
        <v>0.5</v>
      </c>
      <c r="Z1883" s="0" t="n">
        <f aca="false">IF(AND(ISNUMBER($BW1883),ISNUMBER($BX1883)),MIN(1,MAX(0,($BX1883-2019+1)/($BX1883-$BW1883+1))),"")</f>
        <v>0.333333333333333</v>
      </c>
      <c r="AA1883" s="0" t="n">
        <f aca="false">IF(ISNUMBER($BX1883),IF($BX1883&gt;=2017,1,0),"")</f>
        <v>1</v>
      </c>
      <c r="AB1883" s="0" t="n">
        <f aca="false">IF(ISNUMBER($BX1883),IF($BX1883&gt;=2018,1,0),"")</f>
        <v>1</v>
      </c>
      <c r="AC1883" s="0" t="n">
        <f aca="false">IF(ISNUMBER($BX1883),IF($BX1883&gt;=2019,1,0),"")</f>
        <v>1</v>
      </c>
      <c r="AD1883" s="0" t="n">
        <f aca="false">IF($L1883&lt;&gt;"",IF($L1883&gt;2013,1,0),"")</f>
        <v>1</v>
      </c>
      <c r="AE1883" s="0" t="n">
        <f aca="false">IF($L1883&lt;&gt;"",1+IF($L1883&gt;2011,1,0)+IF($L1883&gt;2014,1,0),"")</f>
        <v>3</v>
      </c>
      <c r="AF1883" s="0" t="s">
        <v>747</v>
      </c>
      <c r="AG1883" s="0" t="s">
        <v>88</v>
      </c>
      <c r="AH1883" s="0" t="s">
        <v>89</v>
      </c>
      <c r="AI1883" s="0" t="s">
        <v>90</v>
      </c>
      <c r="AJ1883" s="0" t="s">
        <v>90</v>
      </c>
      <c r="AK1883" s="0" t="str">
        <f aca="false">IF(AND($CF1883&lt;&gt;"",IFERROR(INDEX(subsample_country_map!$B:$B,MATCH($CF1883,subsample_country_map!$A:$A,0)),"")&lt;&gt;""),INDEX(subsample_country_map!$B:$B,MATCH($CF1883,subsample_country_map!$A:$A,0)),INDEX(lookup!$AA:$AA,MATCH($A1883,lookup!$A:$A,0)))</f>
        <v>99_NCE</v>
      </c>
      <c r="AL1883" s="0" t="str">
        <f aca="false">IF(AND($CF1883&lt;&gt;"",IFERROR(INDEX(subsample_country_map!$C:$C,MATCH($CF1883,subsample_country_map!$A:$A,0)),"")&lt;&gt;""),INDEX(subsample_country_map!$C:$C,MATCH($CF1883,subsample_country_map!$A:$A,0)),INDEX(lookup!$AB:$AB,MATCH($A1883,lookup!$A:$A,0)))</f>
        <v>99_NCE</v>
      </c>
      <c r="AM1883" s="0" t="str">
        <f aca="false">IF(AND($CF1883&lt;&gt;"",IFERROR(INDEX(subsample_country_map!$D:$D,MATCH($CF1883,subsample_country_map!$A:$A,0)),"")&lt;&gt;""),INDEX(subsample_country_map!$D:$D,MATCH($CF1883,subsample_country_map!$A:$A,0)),INDEX(lookup!$AC:$AC,MATCH($A1883,lookup!$A:$A,0)))</f>
        <v>99_NCE</v>
      </c>
      <c r="AN1883" s="0" t="str">
        <f aca="false">IF(AND($CF1883&lt;&gt;"",IFERROR(INDEX(subsample_country_map!$E:$E,MATCH($CF1883,subsample_country_map!$A:$A,0)),"")&lt;&gt;""),INDEX(subsample_country_map!$E:$E,MATCH($CF1883,subsample_country_map!$A:$A,0)),INDEX(lookup!$AD:$AD,MATCH($A1883,lookup!$A:$A,0)))</f>
        <v>99_NCE</v>
      </c>
      <c r="AO1883" s="0" t="str">
        <f aca="false">INDEX(lookup!$Y:$Y,MATCH($A1883,lookup!$A:$A,0))</f>
        <v>0_published</v>
      </c>
      <c r="AP1883" s="0" t="str">
        <f aca="false">INDEX(lookup!$Z:$Z,MATCH($A1883,lookup!$A:$A,0))</f>
        <v>1_VHB high</v>
      </c>
      <c r="AQ1883" s="0" t="str">
        <f aca="false">INDEX(lookup!$W:$W,MATCH($A1883,lookup!$A:$A,0))</f>
        <v>1_fin/acc/econ</v>
      </c>
      <c r="AS1883" s="0" t="s">
        <v>91</v>
      </c>
      <c r="AT1883" s="0" t="s">
        <v>397</v>
      </c>
      <c r="AU1883" s="0" t="s">
        <v>93</v>
      </c>
      <c r="AV1883" s="0" t="s">
        <v>1365</v>
      </c>
      <c r="AW1883" s="0" t="s">
        <v>1042</v>
      </c>
      <c r="BA1883" s="0" t="n">
        <v>1227</v>
      </c>
      <c r="BB1883" s="0" t="s">
        <v>96</v>
      </c>
      <c r="BC1883" s="0" t="s">
        <v>358</v>
      </c>
      <c r="BD1883" s="0" t="s">
        <v>142</v>
      </c>
      <c r="BE1883" s="0" t="s">
        <v>98</v>
      </c>
      <c r="BI1883" s="0" t="s">
        <v>1458</v>
      </c>
      <c r="BJ1883" s="0" t="s">
        <v>6430</v>
      </c>
      <c r="BK1883" s="0" t="s">
        <v>1546</v>
      </c>
      <c r="BL1883" s="0" t="s">
        <v>6468</v>
      </c>
      <c r="BM1883" s="0" t="s">
        <v>6455</v>
      </c>
      <c r="BN1883" s="0" t="s">
        <v>6262</v>
      </c>
      <c r="BO1883" s="0" t="s">
        <v>105</v>
      </c>
      <c r="BP1883" s="0" t="s">
        <v>6258</v>
      </c>
      <c r="BQ1883" s="0" t="s">
        <v>127</v>
      </c>
      <c r="BT1883" s="0" t="n">
        <v>0</v>
      </c>
      <c r="BU1883" s="0" t="s">
        <v>6263</v>
      </c>
      <c r="BW1883" s="0" t="n">
        <v>2015</v>
      </c>
      <c r="BX1883" s="0" t="n">
        <v>2020</v>
      </c>
      <c r="BY1883" s="0" t="s">
        <v>6264</v>
      </c>
      <c r="BZ1883" s="0" t="n">
        <v>2017.5</v>
      </c>
      <c r="CA1883" s="0" t="n">
        <v>0.833333333333333</v>
      </c>
      <c r="CB1883" s="0" t="n">
        <v>1</v>
      </c>
      <c r="CC1883" s="0" t="n">
        <v>1</v>
      </c>
      <c r="CD1883" s="0" t="n">
        <v>0.14226033739324</v>
      </c>
      <c r="CE1883" s="0" t="n">
        <v>1</v>
      </c>
    </row>
    <row r="1884" customFormat="false" ht="15" hidden="false" customHeight="false" outlineLevel="0" collapsed="false">
      <c r="A1884" s="0" t="s">
        <v>6258</v>
      </c>
      <c r="B1884" s="0" t="n">
        <v>3189</v>
      </c>
      <c r="C1884" s="0" t="n">
        <v>0.0169006708854465</v>
      </c>
      <c r="D1884" s="0" t="n">
        <v>560</v>
      </c>
      <c r="E1884" s="0" t="n">
        <f aca="false">IF(ISNUMBER($BA1884),$BA1884,IF(AND(ISNUMBER($D1884),ISNUMBER($BW1884),ISNUMBER($BX1884)),$D1884*($BX1884-$BW1884+1),""))</f>
        <v>560</v>
      </c>
      <c r="H1884" s="0" t="s">
        <v>118</v>
      </c>
      <c r="I1884" s="0" t="s">
        <v>344</v>
      </c>
      <c r="J1884" s="0" t="n">
        <f aca="false">IF($BW1884&lt;&gt;"",$BW1884,"")</f>
        <v>2015</v>
      </c>
      <c r="K1884" s="0" t="n">
        <f aca="false">IF($BX1884&lt;&gt;"",$BX1884,"")</f>
        <v>2020</v>
      </c>
      <c r="L1884" s="0" t="n">
        <f aca="false">IF(AND(ISNUMBER($BW1884),ISNUMBER($BX1884)),($BW1884+$BX1884)/2,"")</f>
        <v>2017.5</v>
      </c>
      <c r="M1884" s="0" t="n">
        <f aca="false">IF($L1884&lt;&gt;"",$L1884,"")</f>
        <v>2017.5</v>
      </c>
      <c r="N1884" s="0" t="n">
        <f aca="false">IF(AND(ISNUMBER($BW1884),ISNUMBER($BX1884)),MIN(1,MAX(0,($BX1884-2016+1)/($BX1884-$BW1884+1))),"")</f>
        <v>0.833333333333333</v>
      </c>
      <c r="O1884" s="0" t="n">
        <f aca="false">IF(AND(ISNUMBER($BW1884),ISNUMBER($BX1884)),MIN(1,MAX(0,($BX1884-2017+1)/($BX1884-$BW1884+1))),"")</f>
        <v>0.666666666666667</v>
      </c>
      <c r="P1884" s="0" t="n">
        <f aca="false">IF(AND(ISNUMBER($BW1884),ISNUMBER($BX1884)),MIN(1,MAX(0,($BX1884-2018+1)/($BX1884-$BW1884+1))),"")</f>
        <v>0.5</v>
      </c>
      <c r="Q1884" s="0" t="n">
        <f aca="false">IF(AND(ISNUMBER($BW1884),ISNUMBER($BX1884)),MIN(1,MAX(0,($BX1884-2019+1)/($BX1884-$BW1884+1))),"")</f>
        <v>0.333333333333333</v>
      </c>
      <c r="R1884" s="0" t="n">
        <f aca="false">IF(AND(ISNUMBER($BW1884),ISNUMBER($BX1884)),MIN(1,MAX(0,($BX1884-2016+1)/($BX1884-$BW1884+1))),"")</f>
        <v>0.833333333333333</v>
      </c>
      <c r="S1884" s="0" t="n">
        <f aca="false">IF($L1884&lt;&gt;"",IF($L1884&gt;=2015.5,1,0),"")</f>
        <v>1</v>
      </c>
      <c r="T1884" s="0" t="n">
        <f aca="false">IF($L1884&lt;&gt;"",IF($L1884&gt;=2016,1,0),"")</f>
        <v>1</v>
      </c>
      <c r="U1884" s="0" t="n">
        <f aca="false">IF(ISNUMBER($BX1884),IF($BX1884&gt;=2016,1,0),"")</f>
        <v>1</v>
      </c>
      <c r="V1884" s="0" t="n">
        <f aca="false">IF(ISNUMBER($BW1884),IF($BW1884&gt;=2016,1,0),"")</f>
        <v>0</v>
      </c>
      <c r="W1884" s="0" t="str">
        <f aca="false">IF(AND(ISNUMBER($BW1884),ISNUMBER($BX1884)),IF($BW1884&gt;=2016,"post-only",IF($BX1884&lt;2016,"pre-only","mixed")),"")</f>
        <v>mixed</v>
      </c>
      <c r="X1884" s="0" t="n">
        <f aca="false">IF(AND(ISNUMBER($BW1884),ISNUMBER($BX1884)),MIN(1,MAX(0,($BX1884-2017+1)/($BX1884-$BW1884+1))),"")</f>
        <v>0.666666666666667</v>
      </c>
      <c r="Y1884" s="0" t="n">
        <f aca="false">IF(AND(ISNUMBER($BW1884),ISNUMBER($BX1884)),MIN(1,MAX(0,($BX1884-2018+1)/($BX1884-$BW1884+1))),"")</f>
        <v>0.5</v>
      </c>
      <c r="Z1884" s="0" t="n">
        <f aca="false">IF(AND(ISNUMBER($BW1884),ISNUMBER($BX1884)),MIN(1,MAX(0,($BX1884-2019+1)/($BX1884-$BW1884+1))),"")</f>
        <v>0.333333333333333</v>
      </c>
      <c r="AA1884" s="0" t="n">
        <f aca="false">IF(ISNUMBER($BX1884),IF($BX1884&gt;=2017,1,0),"")</f>
        <v>1</v>
      </c>
      <c r="AB1884" s="0" t="n">
        <f aca="false">IF(ISNUMBER($BX1884),IF($BX1884&gt;=2018,1,0),"")</f>
        <v>1</v>
      </c>
      <c r="AC1884" s="0" t="n">
        <f aca="false">IF(ISNUMBER($BX1884),IF($BX1884&gt;=2019,1,0),"")</f>
        <v>1</v>
      </c>
      <c r="AD1884" s="0" t="n">
        <f aca="false">IF($L1884&lt;&gt;"",IF($L1884&gt;2013,1,0),"")</f>
        <v>1</v>
      </c>
      <c r="AE1884" s="0" t="n">
        <f aca="false">IF($L1884&lt;&gt;"",1+IF($L1884&gt;2011,1,0)+IF($L1884&gt;2014,1,0),"")</f>
        <v>3</v>
      </c>
      <c r="AF1884" s="0" t="s">
        <v>747</v>
      </c>
      <c r="AG1884" s="0" t="s">
        <v>88</v>
      </c>
      <c r="AH1884" s="0" t="s">
        <v>89</v>
      </c>
      <c r="AI1884" s="0" t="s">
        <v>90</v>
      </c>
      <c r="AJ1884" s="0" t="s">
        <v>90</v>
      </c>
      <c r="AK1884" s="0" t="str">
        <f aca="false">IF(AND($CF1884&lt;&gt;"",IFERROR(INDEX(subsample_country_map!$B:$B,MATCH($CF1884,subsample_country_map!$A:$A,0)),"")&lt;&gt;""),INDEX(subsample_country_map!$B:$B,MATCH($CF1884,subsample_country_map!$A:$A,0)),INDEX(lookup!$AA:$AA,MATCH($A1884,lookup!$A:$A,0)))</f>
        <v>99_NCE</v>
      </c>
      <c r="AL1884" s="0" t="str">
        <f aca="false">IF(AND($CF1884&lt;&gt;"",IFERROR(INDEX(subsample_country_map!$C:$C,MATCH($CF1884,subsample_country_map!$A:$A,0)),"")&lt;&gt;""),INDEX(subsample_country_map!$C:$C,MATCH($CF1884,subsample_country_map!$A:$A,0)),INDEX(lookup!$AB:$AB,MATCH($A1884,lookup!$A:$A,0)))</f>
        <v>99_NCE</v>
      </c>
      <c r="AM1884" s="0" t="str">
        <f aca="false">IF(AND($CF1884&lt;&gt;"",IFERROR(INDEX(subsample_country_map!$D:$D,MATCH($CF1884,subsample_country_map!$A:$A,0)),"")&lt;&gt;""),INDEX(subsample_country_map!$D:$D,MATCH($CF1884,subsample_country_map!$A:$A,0)),INDEX(lookup!$AC:$AC,MATCH($A1884,lookup!$A:$A,0)))</f>
        <v>99_NCE</v>
      </c>
      <c r="AN1884" s="0" t="str">
        <f aca="false">IF(AND($CF1884&lt;&gt;"",IFERROR(INDEX(subsample_country_map!$E:$E,MATCH($CF1884,subsample_country_map!$A:$A,0)),"")&lt;&gt;""),INDEX(subsample_country_map!$E:$E,MATCH($CF1884,subsample_country_map!$A:$A,0)),INDEX(lookup!$AD:$AD,MATCH($A1884,lookup!$A:$A,0)))</f>
        <v>99_NCE</v>
      </c>
      <c r="AO1884" s="0" t="str">
        <f aca="false">INDEX(lookup!$Y:$Y,MATCH($A1884,lookup!$A:$A,0))</f>
        <v>0_published</v>
      </c>
      <c r="AP1884" s="0" t="str">
        <f aca="false">INDEX(lookup!$Z:$Z,MATCH($A1884,lookup!$A:$A,0))</f>
        <v>1_VHB high</v>
      </c>
      <c r="AQ1884" s="0" t="str">
        <f aca="false">INDEX(lookup!$W:$W,MATCH($A1884,lookup!$A:$A,0))</f>
        <v>1_fin/acc/econ</v>
      </c>
      <c r="AS1884" s="0" t="s">
        <v>91</v>
      </c>
      <c r="AT1884" s="0" t="s">
        <v>397</v>
      </c>
      <c r="AU1884" s="0" t="s">
        <v>93</v>
      </c>
      <c r="AV1884" s="0" t="s">
        <v>1455</v>
      </c>
      <c r="AW1884" s="0" t="s">
        <v>6295</v>
      </c>
      <c r="BA1884" s="0" t="n">
        <v>560</v>
      </c>
      <c r="BB1884" s="0" t="s">
        <v>96</v>
      </c>
      <c r="BC1884" s="0" t="s">
        <v>358</v>
      </c>
      <c r="BD1884" s="0" t="s">
        <v>142</v>
      </c>
      <c r="BE1884" s="0" t="s">
        <v>98</v>
      </c>
      <c r="BI1884" s="0" t="s">
        <v>1458</v>
      </c>
      <c r="BJ1884" s="0" t="s">
        <v>6432</v>
      </c>
      <c r="BK1884" s="0" t="s">
        <v>1546</v>
      </c>
      <c r="BL1884" s="0" t="s">
        <v>6328</v>
      </c>
      <c r="BM1884" s="0" t="s">
        <v>6322</v>
      </c>
      <c r="BN1884" s="0" t="s">
        <v>6262</v>
      </c>
      <c r="BO1884" s="0" t="s">
        <v>105</v>
      </c>
      <c r="BP1884" s="0" t="s">
        <v>6258</v>
      </c>
      <c r="BQ1884" s="0" t="s">
        <v>127</v>
      </c>
      <c r="BT1884" s="0" t="n">
        <v>0</v>
      </c>
      <c r="BU1884" s="0" t="s">
        <v>6263</v>
      </c>
      <c r="BW1884" s="0" t="n">
        <v>2015</v>
      </c>
      <c r="BX1884" s="0" t="n">
        <v>2020</v>
      </c>
      <c r="BY1884" s="0" t="s">
        <v>6264</v>
      </c>
      <c r="BZ1884" s="0" t="n">
        <v>2017.5</v>
      </c>
      <c r="CA1884" s="0" t="n">
        <v>0.833333333333333</v>
      </c>
      <c r="CB1884" s="0" t="n">
        <v>1</v>
      </c>
      <c r="CC1884" s="0" t="n">
        <v>1</v>
      </c>
      <c r="CD1884" s="0" t="n">
        <v>0.016902280289227</v>
      </c>
      <c r="CE1884" s="0" t="n">
        <v>1</v>
      </c>
    </row>
    <row r="1885" customFormat="false" ht="15" hidden="false" customHeight="false" outlineLevel="0" collapsed="false">
      <c r="A1885" s="0" t="s">
        <v>6258</v>
      </c>
      <c r="B1885" s="0" t="n">
        <v>3190</v>
      </c>
      <c r="C1885" s="0" t="n">
        <v>0.0632596124573377</v>
      </c>
      <c r="D1885" s="0" t="n">
        <v>560</v>
      </c>
      <c r="E1885" s="0" t="n">
        <f aca="false">IF(ISNUMBER($BA1885),$BA1885,IF(AND(ISNUMBER($D1885),ISNUMBER($BW1885),ISNUMBER($BX1885)),$D1885*($BX1885-$BW1885+1),""))</f>
        <v>560</v>
      </c>
      <c r="H1885" s="0" t="s">
        <v>118</v>
      </c>
      <c r="I1885" s="0" t="s">
        <v>344</v>
      </c>
      <c r="J1885" s="0" t="n">
        <f aca="false">IF($BW1885&lt;&gt;"",$BW1885,"")</f>
        <v>2015</v>
      </c>
      <c r="K1885" s="0" t="n">
        <f aca="false">IF($BX1885&lt;&gt;"",$BX1885,"")</f>
        <v>2020</v>
      </c>
      <c r="L1885" s="0" t="n">
        <f aca="false">IF(AND(ISNUMBER($BW1885),ISNUMBER($BX1885)),($BW1885+$BX1885)/2,"")</f>
        <v>2017.5</v>
      </c>
      <c r="M1885" s="0" t="n">
        <f aca="false">IF($L1885&lt;&gt;"",$L1885,"")</f>
        <v>2017.5</v>
      </c>
      <c r="N1885" s="0" t="n">
        <f aca="false">IF(AND(ISNUMBER($BW1885),ISNUMBER($BX1885)),MIN(1,MAX(0,($BX1885-2016+1)/($BX1885-$BW1885+1))),"")</f>
        <v>0.833333333333333</v>
      </c>
      <c r="O1885" s="0" t="n">
        <f aca="false">IF(AND(ISNUMBER($BW1885),ISNUMBER($BX1885)),MIN(1,MAX(0,($BX1885-2017+1)/($BX1885-$BW1885+1))),"")</f>
        <v>0.666666666666667</v>
      </c>
      <c r="P1885" s="0" t="n">
        <f aca="false">IF(AND(ISNUMBER($BW1885),ISNUMBER($BX1885)),MIN(1,MAX(0,($BX1885-2018+1)/($BX1885-$BW1885+1))),"")</f>
        <v>0.5</v>
      </c>
      <c r="Q1885" s="0" t="n">
        <f aca="false">IF(AND(ISNUMBER($BW1885),ISNUMBER($BX1885)),MIN(1,MAX(0,($BX1885-2019+1)/($BX1885-$BW1885+1))),"")</f>
        <v>0.333333333333333</v>
      </c>
      <c r="R1885" s="0" t="n">
        <f aca="false">IF(AND(ISNUMBER($BW1885),ISNUMBER($BX1885)),MIN(1,MAX(0,($BX1885-2016+1)/($BX1885-$BW1885+1))),"")</f>
        <v>0.833333333333333</v>
      </c>
      <c r="S1885" s="0" t="n">
        <f aca="false">IF($L1885&lt;&gt;"",IF($L1885&gt;=2015.5,1,0),"")</f>
        <v>1</v>
      </c>
      <c r="T1885" s="0" t="n">
        <f aca="false">IF($L1885&lt;&gt;"",IF($L1885&gt;=2016,1,0),"")</f>
        <v>1</v>
      </c>
      <c r="U1885" s="0" t="n">
        <f aca="false">IF(ISNUMBER($BX1885),IF($BX1885&gt;=2016,1,0),"")</f>
        <v>1</v>
      </c>
      <c r="V1885" s="0" t="n">
        <f aca="false">IF(ISNUMBER($BW1885),IF($BW1885&gt;=2016,1,0),"")</f>
        <v>0</v>
      </c>
      <c r="W1885" s="0" t="str">
        <f aca="false">IF(AND(ISNUMBER($BW1885),ISNUMBER($BX1885)),IF($BW1885&gt;=2016,"post-only",IF($BX1885&lt;2016,"pre-only","mixed")),"")</f>
        <v>mixed</v>
      </c>
      <c r="X1885" s="0" t="n">
        <f aca="false">IF(AND(ISNUMBER($BW1885),ISNUMBER($BX1885)),MIN(1,MAX(0,($BX1885-2017+1)/($BX1885-$BW1885+1))),"")</f>
        <v>0.666666666666667</v>
      </c>
      <c r="Y1885" s="0" t="n">
        <f aca="false">IF(AND(ISNUMBER($BW1885),ISNUMBER($BX1885)),MIN(1,MAX(0,($BX1885-2018+1)/($BX1885-$BW1885+1))),"")</f>
        <v>0.5</v>
      </c>
      <c r="Z1885" s="0" t="n">
        <f aca="false">IF(AND(ISNUMBER($BW1885),ISNUMBER($BX1885)),MIN(1,MAX(0,($BX1885-2019+1)/($BX1885-$BW1885+1))),"")</f>
        <v>0.333333333333333</v>
      </c>
      <c r="AA1885" s="0" t="n">
        <f aca="false">IF(ISNUMBER($BX1885),IF($BX1885&gt;=2017,1,0),"")</f>
        <v>1</v>
      </c>
      <c r="AB1885" s="0" t="n">
        <f aca="false">IF(ISNUMBER($BX1885),IF($BX1885&gt;=2018,1,0),"")</f>
        <v>1</v>
      </c>
      <c r="AC1885" s="0" t="n">
        <f aca="false">IF(ISNUMBER($BX1885),IF($BX1885&gt;=2019,1,0),"")</f>
        <v>1</v>
      </c>
      <c r="AD1885" s="0" t="n">
        <f aca="false">IF($L1885&lt;&gt;"",IF($L1885&gt;2013,1,0),"")</f>
        <v>1</v>
      </c>
      <c r="AE1885" s="0" t="n">
        <f aca="false">IF($L1885&lt;&gt;"",1+IF($L1885&gt;2011,1,0)+IF($L1885&gt;2014,1,0),"")</f>
        <v>3</v>
      </c>
      <c r="AF1885" s="0" t="s">
        <v>747</v>
      </c>
      <c r="AG1885" s="0" t="s">
        <v>88</v>
      </c>
      <c r="AH1885" s="0" t="s">
        <v>89</v>
      </c>
      <c r="AI1885" s="0" t="s">
        <v>90</v>
      </c>
      <c r="AJ1885" s="0" t="s">
        <v>90</v>
      </c>
      <c r="AK1885" s="0" t="str">
        <f aca="false">IF(AND($CF1885&lt;&gt;"",IFERROR(INDEX(subsample_country_map!$B:$B,MATCH($CF1885,subsample_country_map!$A:$A,0)),"")&lt;&gt;""),INDEX(subsample_country_map!$B:$B,MATCH($CF1885,subsample_country_map!$A:$A,0)),INDEX(lookup!$AA:$AA,MATCH($A1885,lookup!$A:$A,0)))</f>
        <v>99_NCE</v>
      </c>
      <c r="AL1885" s="0" t="str">
        <f aca="false">IF(AND($CF1885&lt;&gt;"",IFERROR(INDEX(subsample_country_map!$C:$C,MATCH($CF1885,subsample_country_map!$A:$A,0)),"")&lt;&gt;""),INDEX(subsample_country_map!$C:$C,MATCH($CF1885,subsample_country_map!$A:$A,0)),INDEX(lookup!$AB:$AB,MATCH($A1885,lookup!$A:$A,0)))</f>
        <v>99_NCE</v>
      </c>
      <c r="AM1885" s="0" t="str">
        <f aca="false">IF(AND($CF1885&lt;&gt;"",IFERROR(INDEX(subsample_country_map!$D:$D,MATCH($CF1885,subsample_country_map!$A:$A,0)),"")&lt;&gt;""),INDEX(subsample_country_map!$D:$D,MATCH($CF1885,subsample_country_map!$A:$A,0)),INDEX(lookup!$AC:$AC,MATCH($A1885,lookup!$A:$A,0)))</f>
        <v>99_NCE</v>
      </c>
      <c r="AN1885" s="0" t="str">
        <f aca="false">IF(AND($CF1885&lt;&gt;"",IFERROR(INDEX(subsample_country_map!$E:$E,MATCH($CF1885,subsample_country_map!$A:$A,0)),"")&lt;&gt;""),INDEX(subsample_country_map!$E:$E,MATCH($CF1885,subsample_country_map!$A:$A,0)),INDEX(lookup!$AD:$AD,MATCH($A1885,lookup!$A:$A,0)))</f>
        <v>99_NCE</v>
      </c>
      <c r="AO1885" s="0" t="str">
        <f aca="false">INDEX(lookup!$Y:$Y,MATCH($A1885,lookup!$A:$A,0))</f>
        <v>0_published</v>
      </c>
      <c r="AP1885" s="0" t="str">
        <f aca="false">INDEX(lookup!$Z:$Z,MATCH($A1885,lookup!$A:$A,0))</f>
        <v>1_VHB high</v>
      </c>
      <c r="AQ1885" s="0" t="str">
        <f aca="false">INDEX(lookup!$W:$W,MATCH($A1885,lookup!$A:$A,0))</f>
        <v>1_fin/acc/econ</v>
      </c>
      <c r="AS1885" s="0" t="s">
        <v>91</v>
      </c>
      <c r="AT1885" s="0" t="s">
        <v>397</v>
      </c>
      <c r="AU1885" s="0" t="s">
        <v>93</v>
      </c>
      <c r="AV1885" s="0" t="s">
        <v>1448</v>
      </c>
      <c r="AW1885" s="0" t="s">
        <v>1457</v>
      </c>
      <c r="BA1885" s="0" t="n">
        <v>560</v>
      </c>
      <c r="BB1885" s="0" t="s">
        <v>96</v>
      </c>
      <c r="BC1885" s="0" t="s">
        <v>358</v>
      </c>
      <c r="BD1885" s="0" t="s">
        <v>142</v>
      </c>
      <c r="BE1885" s="0" t="s">
        <v>98</v>
      </c>
      <c r="BI1885" s="0" t="s">
        <v>1458</v>
      </c>
      <c r="BJ1885" s="0" t="s">
        <v>6432</v>
      </c>
      <c r="BK1885" s="0" t="s">
        <v>1546</v>
      </c>
      <c r="BL1885" s="0" t="s">
        <v>6469</v>
      </c>
      <c r="BM1885" s="0" t="s">
        <v>6458</v>
      </c>
      <c r="BN1885" s="0" t="s">
        <v>6262</v>
      </c>
      <c r="BO1885" s="0" t="s">
        <v>105</v>
      </c>
      <c r="BP1885" s="0" t="s">
        <v>6258</v>
      </c>
      <c r="BQ1885" s="0" t="s">
        <v>127</v>
      </c>
      <c r="BT1885" s="0" t="n">
        <v>0</v>
      </c>
      <c r="BU1885" s="0" t="s">
        <v>6263</v>
      </c>
      <c r="BW1885" s="0" t="n">
        <v>2015</v>
      </c>
      <c r="BX1885" s="0" t="n">
        <v>2020</v>
      </c>
      <c r="BY1885" s="0" t="s">
        <v>6264</v>
      </c>
      <c r="BZ1885" s="0" t="n">
        <v>2017.5</v>
      </c>
      <c r="CA1885" s="0" t="n">
        <v>0.833333333333333</v>
      </c>
      <c r="CB1885" s="0" t="n">
        <v>1</v>
      </c>
      <c r="CC1885" s="0" t="n">
        <v>1</v>
      </c>
      <c r="CD1885" s="0" t="n">
        <v>0.0633441993028993</v>
      </c>
      <c r="CE1885" s="0" t="n">
        <v>1</v>
      </c>
    </row>
    <row r="1886" customFormat="false" ht="15" hidden="false" customHeight="false" outlineLevel="0" collapsed="false">
      <c r="A1886" s="0" t="s">
        <v>6258</v>
      </c>
      <c r="B1886" s="0" t="n">
        <v>3191</v>
      </c>
      <c r="C1886" s="0" t="n">
        <v>-0.0323254091917618</v>
      </c>
      <c r="D1886" s="0" t="n">
        <v>239</v>
      </c>
      <c r="E1886" s="0" t="n">
        <f aca="false">IF(ISNUMBER($BA1886),$BA1886,IF(AND(ISNUMBER($D1886),ISNUMBER($BW1886),ISNUMBER($BX1886)),$D1886*($BX1886-$BW1886+1),""))</f>
        <v>239</v>
      </c>
      <c r="H1886" s="0" t="s">
        <v>118</v>
      </c>
      <c r="I1886" s="0" t="s">
        <v>344</v>
      </c>
      <c r="J1886" s="0" t="n">
        <f aca="false">IF($BW1886&lt;&gt;"",$BW1886,"")</f>
        <v>2015</v>
      </c>
      <c r="K1886" s="0" t="n">
        <f aca="false">IF($BX1886&lt;&gt;"",$BX1886,"")</f>
        <v>2020</v>
      </c>
      <c r="L1886" s="0" t="n">
        <f aca="false">IF(AND(ISNUMBER($BW1886),ISNUMBER($BX1886)),($BW1886+$BX1886)/2,"")</f>
        <v>2017.5</v>
      </c>
      <c r="M1886" s="0" t="n">
        <f aca="false">IF($L1886&lt;&gt;"",$L1886,"")</f>
        <v>2017.5</v>
      </c>
      <c r="N1886" s="0" t="n">
        <f aca="false">IF(AND(ISNUMBER($BW1886),ISNUMBER($BX1886)),MIN(1,MAX(0,($BX1886-2016+1)/($BX1886-$BW1886+1))),"")</f>
        <v>0.833333333333333</v>
      </c>
      <c r="O1886" s="0" t="n">
        <f aca="false">IF(AND(ISNUMBER($BW1886),ISNUMBER($BX1886)),MIN(1,MAX(0,($BX1886-2017+1)/($BX1886-$BW1886+1))),"")</f>
        <v>0.666666666666667</v>
      </c>
      <c r="P1886" s="0" t="n">
        <f aca="false">IF(AND(ISNUMBER($BW1886),ISNUMBER($BX1886)),MIN(1,MAX(0,($BX1886-2018+1)/($BX1886-$BW1886+1))),"")</f>
        <v>0.5</v>
      </c>
      <c r="Q1886" s="0" t="n">
        <f aca="false">IF(AND(ISNUMBER($BW1886),ISNUMBER($BX1886)),MIN(1,MAX(0,($BX1886-2019+1)/($BX1886-$BW1886+1))),"")</f>
        <v>0.333333333333333</v>
      </c>
      <c r="R1886" s="0" t="n">
        <f aca="false">IF(AND(ISNUMBER($BW1886),ISNUMBER($BX1886)),MIN(1,MAX(0,($BX1886-2016+1)/($BX1886-$BW1886+1))),"")</f>
        <v>0.833333333333333</v>
      </c>
      <c r="S1886" s="0" t="n">
        <f aca="false">IF($L1886&lt;&gt;"",IF($L1886&gt;=2015.5,1,0),"")</f>
        <v>1</v>
      </c>
      <c r="T1886" s="0" t="n">
        <f aca="false">IF($L1886&lt;&gt;"",IF($L1886&gt;=2016,1,0),"")</f>
        <v>1</v>
      </c>
      <c r="U1886" s="0" t="n">
        <f aca="false">IF(ISNUMBER($BX1886),IF($BX1886&gt;=2016,1,0),"")</f>
        <v>1</v>
      </c>
      <c r="V1886" s="0" t="n">
        <f aca="false">IF(ISNUMBER($BW1886),IF($BW1886&gt;=2016,1,0),"")</f>
        <v>0</v>
      </c>
      <c r="W1886" s="0" t="str">
        <f aca="false">IF(AND(ISNUMBER($BW1886),ISNUMBER($BX1886)),IF($BW1886&gt;=2016,"post-only",IF($BX1886&lt;2016,"pre-only","mixed")),"")</f>
        <v>mixed</v>
      </c>
      <c r="X1886" s="0" t="n">
        <f aca="false">IF(AND(ISNUMBER($BW1886),ISNUMBER($BX1886)),MIN(1,MAX(0,($BX1886-2017+1)/($BX1886-$BW1886+1))),"")</f>
        <v>0.666666666666667</v>
      </c>
      <c r="Y1886" s="0" t="n">
        <f aca="false">IF(AND(ISNUMBER($BW1886),ISNUMBER($BX1886)),MIN(1,MAX(0,($BX1886-2018+1)/($BX1886-$BW1886+1))),"")</f>
        <v>0.5</v>
      </c>
      <c r="Z1886" s="0" t="n">
        <f aca="false">IF(AND(ISNUMBER($BW1886),ISNUMBER($BX1886)),MIN(1,MAX(0,($BX1886-2019+1)/($BX1886-$BW1886+1))),"")</f>
        <v>0.333333333333333</v>
      </c>
      <c r="AA1886" s="0" t="n">
        <f aca="false">IF(ISNUMBER($BX1886),IF($BX1886&gt;=2017,1,0),"")</f>
        <v>1</v>
      </c>
      <c r="AB1886" s="0" t="n">
        <f aca="false">IF(ISNUMBER($BX1886),IF($BX1886&gt;=2018,1,0),"")</f>
        <v>1</v>
      </c>
      <c r="AC1886" s="0" t="n">
        <f aca="false">IF(ISNUMBER($BX1886),IF($BX1886&gt;=2019,1,0),"")</f>
        <v>1</v>
      </c>
      <c r="AD1886" s="0" t="n">
        <f aca="false">IF($L1886&lt;&gt;"",IF($L1886&gt;2013,1,0),"")</f>
        <v>1</v>
      </c>
      <c r="AE1886" s="0" t="n">
        <f aca="false">IF($L1886&lt;&gt;"",1+IF($L1886&gt;2011,1,0)+IF($L1886&gt;2014,1,0),"")</f>
        <v>3</v>
      </c>
      <c r="AF1886" s="0" t="s">
        <v>747</v>
      </c>
      <c r="AG1886" s="0" t="s">
        <v>88</v>
      </c>
      <c r="AH1886" s="0" t="s">
        <v>89</v>
      </c>
      <c r="AI1886" s="0" t="s">
        <v>90</v>
      </c>
      <c r="AJ1886" s="0" t="s">
        <v>90</v>
      </c>
      <c r="AK1886" s="0" t="str">
        <f aca="false">IF(AND($CF1886&lt;&gt;"",IFERROR(INDEX(subsample_country_map!$B:$B,MATCH($CF1886,subsample_country_map!$A:$A,0)),"")&lt;&gt;""),INDEX(subsample_country_map!$B:$B,MATCH($CF1886,subsample_country_map!$A:$A,0)),INDEX(lookup!$AA:$AA,MATCH($A1886,lookup!$A:$A,0)))</f>
        <v>99_NCE</v>
      </c>
      <c r="AL1886" s="0" t="str">
        <f aca="false">IF(AND($CF1886&lt;&gt;"",IFERROR(INDEX(subsample_country_map!$C:$C,MATCH($CF1886,subsample_country_map!$A:$A,0)),"")&lt;&gt;""),INDEX(subsample_country_map!$C:$C,MATCH($CF1886,subsample_country_map!$A:$A,0)),INDEX(lookup!$AB:$AB,MATCH($A1886,lookup!$A:$A,0)))</f>
        <v>99_NCE</v>
      </c>
      <c r="AM1886" s="0" t="str">
        <f aca="false">IF(AND($CF1886&lt;&gt;"",IFERROR(INDEX(subsample_country_map!$D:$D,MATCH($CF1886,subsample_country_map!$A:$A,0)),"")&lt;&gt;""),INDEX(subsample_country_map!$D:$D,MATCH($CF1886,subsample_country_map!$A:$A,0)),INDEX(lookup!$AC:$AC,MATCH($A1886,lookup!$A:$A,0)))</f>
        <v>99_NCE</v>
      </c>
      <c r="AN1886" s="0" t="str">
        <f aca="false">IF(AND($CF1886&lt;&gt;"",IFERROR(INDEX(subsample_country_map!$E:$E,MATCH($CF1886,subsample_country_map!$A:$A,0)),"")&lt;&gt;""),INDEX(subsample_country_map!$E:$E,MATCH($CF1886,subsample_country_map!$A:$A,0)),INDEX(lookup!$AD:$AD,MATCH($A1886,lookup!$A:$A,0)))</f>
        <v>99_NCE</v>
      </c>
      <c r="AO1886" s="0" t="str">
        <f aca="false">INDEX(lookup!$Y:$Y,MATCH($A1886,lookup!$A:$A,0))</f>
        <v>0_published</v>
      </c>
      <c r="AP1886" s="0" t="str">
        <f aca="false">INDEX(lookup!$Z:$Z,MATCH($A1886,lookup!$A:$A,0))</f>
        <v>1_VHB high</v>
      </c>
      <c r="AQ1886" s="0" t="str">
        <f aca="false">INDEX(lookup!$W:$W,MATCH($A1886,lookup!$A:$A,0))</f>
        <v>1_fin/acc/econ</v>
      </c>
      <c r="AS1886" s="0" t="s">
        <v>91</v>
      </c>
      <c r="AT1886" s="0" t="s">
        <v>397</v>
      </c>
      <c r="AU1886" s="0" t="s">
        <v>93</v>
      </c>
      <c r="AV1886" s="0" t="s">
        <v>4363</v>
      </c>
      <c r="AW1886" s="0" t="s">
        <v>6270</v>
      </c>
      <c r="BA1886" s="0" t="n">
        <v>239</v>
      </c>
      <c r="BB1886" s="0" t="s">
        <v>96</v>
      </c>
      <c r="BC1886" s="0" t="s">
        <v>358</v>
      </c>
      <c r="BD1886" s="0" t="s">
        <v>142</v>
      </c>
      <c r="BE1886" s="0" t="s">
        <v>98</v>
      </c>
      <c r="BI1886" s="0" t="s">
        <v>1458</v>
      </c>
      <c r="BJ1886" s="0" t="s">
        <v>6435</v>
      </c>
      <c r="BK1886" s="0" t="s">
        <v>1546</v>
      </c>
      <c r="BL1886" s="0" t="s">
        <v>6470</v>
      </c>
      <c r="BM1886" s="0" t="s">
        <v>6322</v>
      </c>
      <c r="BN1886" s="0" t="s">
        <v>6262</v>
      </c>
      <c r="BO1886" s="0" t="s">
        <v>105</v>
      </c>
      <c r="BP1886" s="0" t="s">
        <v>6258</v>
      </c>
      <c r="BQ1886" s="0" t="s">
        <v>127</v>
      </c>
      <c r="BT1886" s="0" t="n">
        <v>0</v>
      </c>
      <c r="BU1886" s="0" t="s">
        <v>6263</v>
      </c>
      <c r="BW1886" s="0" t="n">
        <v>2015</v>
      </c>
      <c r="BX1886" s="0" t="n">
        <v>2020</v>
      </c>
      <c r="BY1886" s="0" t="s">
        <v>6264</v>
      </c>
      <c r="BZ1886" s="0" t="n">
        <v>2017.5</v>
      </c>
      <c r="CA1886" s="0" t="n">
        <v>0.833333333333333</v>
      </c>
      <c r="CB1886" s="0" t="n">
        <v>1</v>
      </c>
      <c r="CC1886" s="0" t="n">
        <v>1</v>
      </c>
      <c r="CD1886" s="0" t="n">
        <v>-0.0323366755418297</v>
      </c>
      <c r="CE1886" s="0" t="n">
        <v>1</v>
      </c>
    </row>
    <row r="1887" customFormat="false" ht="15" hidden="false" customHeight="false" outlineLevel="0" collapsed="false">
      <c r="A1887" s="0" t="s">
        <v>6258</v>
      </c>
      <c r="B1887" s="0" t="n">
        <v>3192</v>
      </c>
      <c r="C1887" s="0" t="n">
        <v>0.220808104256779</v>
      </c>
      <c r="D1887" s="0" t="n">
        <v>239</v>
      </c>
      <c r="E1887" s="0" t="n">
        <f aca="false">IF(ISNUMBER($BA1887),$BA1887,IF(AND(ISNUMBER($D1887),ISNUMBER($BW1887),ISNUMBER($BX1887)),$D1887*($BX1887-$BW1887+1),""))</f>
        <v>239</v>
      </c>
      <c r="H1887" s="0" t="s">
        <v>118</v>
      </c>
      <c r="I1887" s="0" t="s">
        <v>344</v>
      </c>
      <c r="J1887" s="0" t="n">
        <f aca="false">IF($BW1887&lt;&gt;"",$BW1887,"")</f>
        <v>2015</v>
      </c>
      <c r="K1887" s="0" t="n">
        <f aca="false">IF($BX1887&lt;&gt;"",$BX1887,"")</f>
        <v>2020</v>
      </c>
      <c r="L1887" s="0" t="n">
        <f aca="false">IF(AND(ISNUMBER($BW1887),ISNUMBER($BX1887)),($BW1887+$BX1887)/2,"")</f>
        <v>2017.5</v>
      </c>
      <c r="M1887" s="0" t="n">
        <f aca="false">IF($L1887&lt;&gt;"",$L1887,"")</f>
        <v>2017.5</v>
      </c>
      <c r="N1887" s="0" t="n">
        <f aca="false">IF(AND(ISNUMBER($BW1887),ISNUMBER($BX1887)),MIN(1,MAX(0,($BX1887-2016+1)/($BX1887-$BW1887+1))),"")</f>
        <v>0.833333333333333</v>
      </c>
      <c r="O1887" s="0" t="n">
        <f aca="false">IF(AND(ISNUMBER($BW1887),ISNUMBER($BX1887)),MIN(1,MAX(0,($BX1887-2017+1)/($BX1887-$BW1887+1))),"")</f>
        <v>0.666666666666667</v>
      </c>
      <c r="P1887" s="0" t="n">
        <f aca="false">IF(AND(ISNUMBER($BW1887),ISNUMBER($BX1887)),MIN(1,MAX(0,($BX1887-2018+1)/($BX1887-$BW1887+1))),"")</f>
        <v>0.5</v>
      </c>
      <c r="Q1887" s="0" t="n">
        <f aca="false">IF(AND(ISNUMBER($BW1887),ISNUMBER($BX1887)),MIN(1,MAX(0,($BX1887-2019+1)/($BX1887-$BW1887+1))),"")</f>
        <v>0.333333333333333</v>
      </c>
      <c r="R1887" s="0" t="n">
        <f aca="false">IF(AND(ISNUMBER($BW1887),ISNUMBER($BX1887)),MIN(1,MAX(0,($BX1887-2016+1)/($BX1887-$BW1887+1))),"")</f>
        <v>0.833333333333333</v>
      </c>
      <c r="S1887" s="0" t="n">
        <f aca="false">IF($L1887&lt;&gt;"",IF($L1887&gt;=2015.5,1,0),"")</f>
        <v>1</v>
      </c>
      <c r="T1887" s="0" t="n">
        <f aca="false">IF($L1887&lt;&gt;"",IF($L1887&gt;=2016,1,0),"")</f>
        <v>1</v>
      </c>
      <c r="U1887" s="0" t="n">
        <f aca="false">IF(ISNUMBER($BX1887),IF($BX1887&gt;=2016,1,0),"")</f>
        <v>1</v>
      </c>
      <c r="V1887" s="0" t="n">
        <f aca="false">IF(ISNUMBER($BW1887),IF($BW1887&gt;=2016,1,0),"")</f>
        <v>0</v>
      </c>
      <c r="W1887" s="0" t="str">
        <f aca="false">IF(AND(ISNUMBER($BW1887),ISNUMBER($BX1887)),IF($BW1887&gt;=2016,"post-only",IF($BX1887&lt;2016,"pre-only","mixed")),"")</f>
        <v>mixed</v>
      </c>
      <c r="X1887" s="0" t="n">
        <f aca="false">IF(AND(ISNUMBER($BW1887),ISNUMBER($BX1887)),MIN(1,MAX(0,($BX1887-2017+1)/($BX1887-$BW1887+1))),"")</f>
        <v>0.666666666666667</v>
      </c>
      <c r="Y1887" s="0" t="n">
        <f aca="false">IF(AND(ISNUMBER($BW1887),ISNUMBER($BX1887)),MIN(1,MAX(0,($BX1887-2018+1)/($BX1887-$BW1887+1))),"")</f>
        <v>0.5</v>
      </c>
      <c r="Z1887" s="0" t="n">
        <f aca="false">IF(AND(ISNUMBER($BW1887),ISNUMBER($BX1887)),MIN(1,MAX(0,($BX1887-2019+1)/($BX1887-$BW1887+1))),"")</f>
        <v>0.333333333333333</v>
      </c>
      <c r="AA1887" s="0" t="n">
        <f aca="false">IF(ISNUMBER($BX1887),IF($BX1887&gt;=2017,1,0),"")</f>
        <v>1</v>
      </c>
      <c r="AB1887" s="0" t="n">
        <f aca="false">IF(ISNUMBER($BX1887),IF($BX1887&gt;=2018,1,0),"")</f>
        <v>1</v>
      </c>
      <c r="AC1887" s="0" t="n">
        <f aca="false">IF(ISNUMBER($BX1887),IF($BX1887&gt;=2019,1,0),"")</f>
        <v>1</v>
      </c>
      <c r="AD1887" s="0" t="n">
        <f aca="false">IF($L1887&lt;&gt;"",IF($L1887&gt;2013,1,0),"")</f>
        <v>1</v>
      </c>
      <c r="AE1887" s="0" t="n">
        <f aca="false">IF($L1887&lt;&gt;"",1+IF($L1887&gt;2011,1,0)+IF($L1887&gt;2014,1,0),"")</f>
        <v>3</v>
      </c>
      <c r="AF1887" s="0" t="s">
        <v>747</v>
      </c>
      <c r="AG1887" s="0" t="s">
        <v>88</v>
      </c>
      <c r="AH1887" s="0" t="s">
        <v>89</v>
      </c>
      <c r="AI1887" s="0" t="s">
        <v>90</v>
      </c>
      <c r="AJ1887" s="0" t="s">
        <v>90</v>
      </c>
      <c r="AK1887" s="0" t="str">
        <f aca="false">IF(AND($CF1887&lt;&gt;"",IFERROR(INDEX(subsample_country_map!$B:$B,MATCH($CF1887,subsample_country_map!$A:$A,0)),"")&lt;&gt;""),INDEX(subsample_country_map!$B:$B,MATCH($CF1887,subsample_country_map!$A:$A,0)),INDEX(lookup!$AA:$AA,MATCH($A1887,lookup!$A:$A,0)))</f>
        <v>99_NCE</v>
      </c>
      <c r="AL1887" s="0" t="str">
        <f aca="false">IF(AND($CF1887&lt;&gt;"",IFERROR(INDEX(subsample_country_map!$C:$C,MATCH($CF1887,subsample_country_map!$A:$A,0)),"")&lt;&gt;""),INDEX(subsample_country_map!$C:$C,MATCH($CF1887,subsample_country_map!$A:$A,0)),INDEX(lookup!$AB:$AB,MATCH($A1887,lookup!$A:$A,0)))</f>
        <v>99_NCE</v>
      </c>
      <c r="AM1887" s="0" t="str">
        <f aca="false">IF(AND($CF1887&lt;&gt;"",IFERROR(INDEX(subsample_country_map!$D:$D,MATCH($CF1887,subsample_country_map!$A:$A,0)),"")&lt;&gt;""),INDEX(subsample_country_map!$D:$D,MATCH($CF1887,subsample_country_map!$A:$A,0)),INDEX(lookup!$AC:$AC,MATCH($A1887,lookup!$A:$A,0)))</f>
        <v>99_NCE</v>
      </c>
      <c r="AN1887" s="0" t="str">
        <f aca="false">IF(AND($CF1887&lt;&gt;"",IFERROR(INDEX(subsample_country_map!$E:$E,MATCH($CF1887,subsample_country_map!$A:$A,0)),"")&lt;&gt;""),INDEX(subsample_country_map!$E:$E,MATCH($CF1887,subsample_country_map!$A:$A,0)),INDEX(lookup!$AD:$AD,MATCH($A1887,lookup!$A:$A,0)))</f>
        <v>99_NCE</v>
      </c>
      <c r="AO1887" s="0" t="str">
        <f aca="false">INDEX(lookup!$Y:$Y,MATCH($A1887,lookup!$A:$A,0))</f>
        <v>0_published</v>
      </c>
      <c r="AP1887" s="0" t="str">
        <f aca="false">INDEX(lookup!$Z:$Z,MATCH($A1887,lookup!$A:$A,0))</f>
        <v>1_VHB high</v>
      </c>
      <c r="AQ1887" s="0" t="str">
        <f aca="false">INDEX(lookup!$W:$W,MATCH($A1887,lookup!$A:$A,0))</f>
        <v>1_fin/acc/econ</v>
      </c>
      <c r="AS1887" s="0" t="s">
        <v>91</v>
      </c>
      <c r="AT1887" s="0" t="s">
        <v>397</v>
      </c>
      <c r="AU1887" s="0" t="s">
        <v>93</v>
      </c>
      <c r="AV1887" s="0" t="s">
        <v>6377</v>
      </c>
      <c r="AW1887" s="0" t="s">
        <v>4363</v>
      </c>
      <c r="BA1887" s="0" t="n">
        <v>239</v>
      </c>
      <c r="BB1887" s="0" t="s">
        <v>96</v>
      </c>
      <c r="BC1887" s="0" t="s">
        <v>358</v>
      </c>
      <c r="BD1887" s="0" t="s">
        <v>142</v>
      </c>
      <c r="BE1887" s="0" t="s">
        <v>98</v>
      </c>
      <c r="BI1887" s="0" t="s">
        <v>1458</v>
      </c>
      <c r="BJ1887" s="0" t="s">
        <v>6435</v>
      </c>
      <c r="BK1887" s="0" t="s">
        <v>1546</v>
      </c>
      <c r="BL1887" s="0" t="s">
        <v>6471</v>
      </c>
      <c r="BM1887" s="0" t="s">
        <v>6472</v>
      </c>
      <c r="BN1887" s="0" t="s">
        <v>6262</v>
      </c>
      <c r="BO1887" s="0" t="s">
        <v>105</v>
      </c>
      <c r="BP1887" s="0" t="s">
        <v>6258</v>
      </c>
      <c r="BQ1887" s="0" t="s">
        <v>127</v>
      </c>
      <c r="BT1887" s="0" t="n">
        <v>0</v>
      </c>
      <c r="BU1887" s="0" t="s">
        <v>6263</v>
      </c>
      <c r="BW1887" s="0" t="n">
        <v>2015</v>
      </c>
      <c r="BX1887" s="0" t="n">
        <v>2020</v>
      </c>
      <c r="BY1887" s="0" t="s">
        <v>6264</v>
      </c>
      <c r="BZ1887" s="0" t="n">
        <v>2017.5</v>
      </c>
      <c r="CA1887" s="0" t="n">
        <v>0.833333333333333</v>
      </c>
      <c r="CB1887" s="0" t="n">
        <v>1</v>
      </c>
      <c r="CC1887" s="0" t="n">
        <v>1</v>
      </c>
      <c r="CD1887" s="0" t="n">
        <v>0.224505473727232</v>
      </c>
      <c r="CE1887" s="0" t="n">
        <v>1</v>
      </c>
    </row>
    <row r="1888" customFormat="false" ht="15" hidden="false" customHeight="false" outlineLevel="0" collapsed="false">
      <c r="A1888" s="0" t="s">
        <v>6258</v>
      </c>
      <c r="B1888" s="0" t="n">
        <v>3193</v>
      </c>
      <c r="C1888" s="0" t="n">
        <v>-0.0574446299855438</v>
      </c>
      <c r="D1888" s="0" t="n">
        <v>592</v>
      </c>
      <c r="E1888" s="0" t="n">
        <f aca="false">IF(ISNUMBER($BA1888),$BA1888,IF(AND(ISNUMBER($D1888),ISNUMBER($BW1888),ISNUMBER($BX1888)),$D1888*($BX1888-$BW1888+1),""))</f>
        <v>592</v>
      </c>
      <c r="H1888" s="0" t="s">
        <v>118</v>
      </c>
      <c r="I1888" s="0" t="s">
        <v>344</v>
      </c>
      <c r="J1888" s="0" t="n">
        <f aca="false">IF($BW1888&lt;&gt;"",$BW1888,"")</f>
        <v>2015</v>
      </c>
      <c r="K1888" s="0" t="n">
        <f aca="false">IF($BX1888&lt;&gt;"",$BX1888,"")</f>
        <v>2020</v>
      </c>
      <c r="L1888" s="0" t="n">
        <f aca="false">IF(AND(ISNUMBER($BW1888),ISNUMBER($BX1888)),($BW1888+$BX1888)/2,"")</f>
        <v>2017.5</v>
      </c>
      <c r="M1888" s="0" t="n">
        <f aca="false">IF($L1888&lt;&gt;"",$L1888,"")</f>
        <v>2017.5</v>
      </c>
      <c r="N1888" s="0" t="n">
        <f aca="false">IF(AND(ISNUMBER($BW1888),ISNUMBER($BX1888)),MIN(1,MAX(0,($BX1888-2016+1)/($BX1888-$BW1888+1))),"")</f>
        <v>0.833333333333333</v>
      </c>
      <c r="O1888" s="0" t="n">
        <f aca="false">IF(AND(ISNUMBER($BW1888),ISNUMBER($BX1888)),MIN(1,MAX(0,($BX1888-2017+1)/($BX1888-$BW1888+1))),"")</f>
        <v>0.666666666666667</v>
      </c>
      <c r="P1888" s="0" t="n">
        <f aca="false">IF(AND(ISNUMBER($BW1888),ISNUMBER($BX1888)),MIN(1,MAX(0,($BX1888-2018+1)/($BX1888-$BW1888+1))),"")</f>
        <v>0.5</v>
      </c>
      <c r="Q1888" s="0" t="n">
        <f aca="false">IF(AND(ISNUMBER($BW1888),ISNUMBER($BX1888)),MIN(1,MAX(0,($BX1888-2019+1)/($BX1888-$BW1888+1))),"")</f>
        <v>0.333333333333333</v>
      </c>
      <c r="R1888" s="0" t="n">
        <f aca="false">IF(AND(ISNUMBER($BW1888),ISNUMBER($BX1888)),MIN(1,MAX(0,($BX1888-2016+1)/($BX1888-$BW1888+1))),"")</f>
        <v>0.833333333333333</v>
      </c>
      <c r="S1888" s="0" t="n">
        <f aca="false">IF($L1888&lt;&gt;"",IF($L1888&gt;=2015.5,1,0),"")</f>
        <v>1</v>
      </c>
      <c r="T1888" s="0" t="n">
        <f aca="false">IF($L1888&lt;&gt;"",IF($L1888&gt;=2016,1,0),"")</f>
        <v>1</v>
      </c>
      <c r="U1888" s="0" t="n">
        <f aca="false">IF(ISNUMBER($BX1888),IF($BX1888&gt;=2016,1,0),"")</f>
        <v>1</v>
      </c>
      <c r="V1888" s="0" t="n">
        <f aca="false">IF(ISNUMBER($BW1888),IF($BW1888&gt;=2016,1,0),"")</f>
        <v>0</v>
      </c>
      <c r="W1888" s="0" t="str">
        <f aca="false">IF(AND(ISNUMBER($BW1888),ISNUMBER($BX1888)),IF($BW1888&gt;=2016,"post-only",IF($BX1888&lt;2016,"pre-only","mixed")),"")</f>
        <v>mixed</v>
      </c>
      <c r="X1888" s="0" t="n">
        <f aca="false">IF(AND(ISNUMBER($BW1888),ISNUMBER($BX1888)),MIN(1,MAX(0,($BX1888-2017+1)/($BX1888-$BW1888+1))),"")</f>
        <v>0.666666666666667</v>
      </c>
      <c r="Y1888" s="0" t="n">
        <f aca="false">IF(AND(ISNUMBER($BW1888),ISNUMBER($BX1888)),MIN(1,MAX(0,($BX1888-2018+1)/($BX1888-$BW1888+1))),"")</f>
        <v>0.5</v>
      </c>
      <c r="Z1888" s="0" t="n">
        <f aca="false">IF(AND(ISNUMBER($BW1888),ISNUMBER($BX1888)),MIN(1,MAX(0,($BX1888-2019+1)/($BX1888-$BW1888+1))),"")</f>
        <v>0.333333333333333</v>
      </c>
      <c r="AA1888" s="0" t="n">
        <f aca="false">IF(ISNUMBER($BX1888),IF($BX1888&gt;=2017,1,0),"")</f>
        <v>1</v>
      </c>
      <c r="AB1888" s="0" t="n">
        <f aca="false">IF(ISNUMBER($BX1888),IF($BX1888&gt;=2018,1,0),"")</f>
        <v>1</v>
      </c>
      <c r="AC1888" s="0" t="n">
        <f aca="false">IF(ISNUMBER($BX1888),IF($BX1888&gt;=2019,1,0),"")</f>
        <v>1</v>
      </c>
      <c r="AD1888" s="0" t="n">
        <f aca="false">IF($L1888&lt;&gt;"",IF($L1888&gt;2013,1,0),"")</f>
        <v>1</v>
      </c>
      <c r="AE1888" s="0" t="n">
        <f aca="false">IF($L1888&lt;&gt;"",1+IF($L1888&gt;2011,1,0)+IF($L1888&gt;2014,1,0),"")</f>
        <v>3</v>
      </c>
      <c r="AF1888" s="0" t="s">
        <v>747</v>
      </c>
      <c r="AG1888" s="0" t="s">
        <v>88</v>
      </c>
      <c r="AH1888" s="0" t="s">
        <v>89</v>
      </c>
      <c r="AI1888" s="0" t="s">
        <v>90</v>
      </c>
      <c r="AJ1888" s="0" t="s">
        <v>90</v>
      </c>
      <c r="AK1888" s="0" t="str">
        <f aca="false">IF(AND($CF1888&lt;&gt;"",IFERROR(INDEX(subsample_country_map!$B:$B,MATCH($CF1888,subsample_country_map!$A:$A,0)),"")&lt;&gt;""),INDEX(subsample_country_map!$B:$B,MATCH($CF1888,subsample_country_map!$A:$A,0)),INDEX(lookup!$AA:$AA,MATCH($A1888,lookup!$A:$A,0)))</f>
        <v>99_NCE</v>
      </c>
      <c r="AL1888" s="0" t="str">
        <f aca="false">IF(AND($CF1888&lt;&gt;"",IFERROR(INDEX(subsample_country_map!$C:$C,MATCH($CF1888,subsample_country_map!$A:$A,0)),"")&lt;&gt;""),INDEX(subsample_country_map!$C:$C,MATCH($CF1888,subsample_country_map!$A:$A,0)),INDEX(lookup!$AB:$AB,MATCH($A1888,lookup!$A:$A,0)))</f>
        <v>99_NCE</v>
      </c>
      <c r="AM1888" s="0" t="str">
        <f aca="false">IF(AND($CF1888&lt;&gt;"",IFERROR(INDEX(subsample_country_map!$D:$D,MATCH($CF1888,subsample_country_map!$A:$A,0)),"")&lt;&gt;""),INDEX(subsample_country_map!$D:$D,MATCH($CF1888,subsample_country_map!$A:$A,0)),INDEX(lookup!$AC:$AC,MATCH($A1888,lookup!$A:$A,0)))</f>
        <v>99_NCE</v>
      </c>
      <c r="AN1888" s="0" t="str">
        <f aca="false">IF(AND($CF1888&lt;&gt;"",IFERROR(INDEX(subsample_country_map!$E:$E,MATCH($CF1888,subsample_country_map!$A:$A,0)),"")&lt;&gt;""),INDEX(subsample_country_map!$E:$E,MATCH($CF1888,subsample_country_map!$A:$A,0)),INDEX(lookup!$AD:$AD,MATCH($A1888,lookup!$A:$A,0)))</f>
        <v>99_NCE</v>
      </c>
      <c r="AO1888" s="0" t="str">
        <f aca="false">INDEX(lookup!$Y:$Y,MATCH($A1888,lookup!$A:$A,0))</f>
        <v>0_published</v>
      </c>
      <c r="AP1888" s="0" t="str">
        <f aca="false">INDEX(lookup!$Z:$Z,MATCH($A1888,lookup!$A:$A,0))</f>
        <v>1_VHB high</v>
      </c>
      <c r="AQ1888" s="0" t="str">
        <f aca="false">INDEX(lookup!$W:$W,MATCH($A1888,lookup!$A:$A,0))</f>
        <v>1_fin/acc/econ</v>
      </c>
      <c r="AS1888" s="0" t="s">
        <v>91</v>
      </c>
      <c r="AT1888" s="0" t="s">
        <v>397</v>
      </c>
      <c r="AU1888" s="0" t="s">
        <v>93</v>
      </c>
      <c r="AV1888" s="0" t="s">
        <v>4748</v>
      </c>
      <c r="AW1888" s="0" t="s">
        <v>6295</v>
      </c>
      <c r="BA1888" s="0" t="n">
        <v>592</v>
      </c>
      <c r="BB1888" s="0" t="s">
        <v>96</v>
      </c>
      <c r="BC1888" s="0" t="s">
        <v>358</v>
      </c>
      <c r="BD1888" s="0" t="s">
        <v>142</v>
      </c>
      <c r="BE1888" s="0" t="s">
        <v>98</v>
      </c>
      <c r="BI1888" s="0" t="s">
        <v>1458</v>
      </c>
      <c r="BJ1888" s="0" t="s">
        <v>6437</v>
      </c>
      <c r="BK1888" s="0" t="s">
        <v>1546</v>
      </c>
      <c r="BL1888" s="0" t="s">
        <v>6473</v>
      </c>
      <c r="BM1888" s="0" t="s">
        <v>6322</v>
      </c>
      <c r="BN1888" s="0" t="s">
        <v>6262</v>
      </c>
      <c r="BO1888" s="0" t="s">
        <v>105</v>
      </c>
      <c r="BP1888" s="0" t="s">
        <v>6258</v>
      </c>
      <c r="BQ1888" s="0" t="s">
        <v>127</v>
      </c>
      <c r="BT1888" s="0" t="n">
        <v>0</v>
      </c>
      <c r="BU1888" s="0" t="s">
        <v>6263</v>
      </c>
      <c r="BW1888" s="0" t="n">
        <v>2015</v>
      </c>
      <c r="BX1888" s="0" t="n">
        <v>2020</v>
      </c>
      <c r="BY1888" s="0" t="s">
        <v>6264</v>
      </c>
      <c r="BZ1888" s="0" t="n">
        <v>2017.5</v>
      </c>
      <c r="CA1888" s="0" t="n">
        <v>0.833333333333333</v>
      </c>
      <c r="CB1888" s="0" t="n">
        <v>1</v>
      </c>
      <c r="CC1888" s="0" t="n">
        <v>1</v>
      </c>
      <c r="CD1888" s="0" t="n">
        <v>-0.0575079422876932</v>
      </c>
      <c r="CE1888" s="0" t="n">
        <v>1</v>
      </c>
    </row>
    <row r="1889" customFormat="false" ht="15" hidden="false" customHeight="false" outlineLevel="0" collapsed="false">
      <c r="A1889" s="0" t="s">
        <v>6258</v>
      </c>
      <c r="B1889" s="0" t="n">
        <v>3194</v>
      </c>
      <c r="C1889" s="0" t="n">
        <v>0.10221123952056</v>
      </c>
      <c r="D1889" s="0" t="n">
        <v>592</v>
      </c>
      <c r="E1889" s="0" t="n">
        <f aca="false">IF(ISNUMBER($BA1889),$BA1889,IF(AND(ISNUMBER($D1889),ISNUMBER($BW1889),ISNUMBER($BX1889)),$D1889*($BX1889-$BW1889+1),""))</f>
        <v>592</v>
      </c>
      <c r="H1889" s="0" t="s">
        <v>118</v>
      </c>
      <c r="I1889" s="0" t="s">
        <v>344</v>
      </c>
      <c r="J1889" s="0" t="n">
        <f aca="false">IF($BW1889&lt;&gt;"",$BW1889,"")</f>
        <v>2015</v>
      </c>
      <c r="K1889" s="0" t="n">
        <f aca="false">IF($BX1889&lt;&gt;"",$BX1889,"")</f>
        <v>2020</v>
      </c>
      <c r="L1889" s="0" t="n">
        <f aca="false">IF(AND(ISNUMBER($BW1889),ISNUMBER($BX1889)),($BW1889+$BX1889)/2,"")</f>
        <v>2017.5</v>
      </c>
      <c r="M1889" s="0" t="n">
        <f aca="false">IF($L1889&lt;&gt;"",$L1889,"")</f>
        <v>2017.5</v>
      </c>
      <c r="N1889" s="0" t="n">
        <f aca="false">IF(AND(ISNUMBER($BW1889),ISNUMBER($BX1889)),MIN(1,MAX(0,($BX1889-2016+1)/($BX1889-$BW1889+1))),"")</f>
        <v>0.833333333333333</v>
      </c>
      <c r="O1889" s="0" t="n">
        <f aca="false">IF(AND(ISNUMBER($BW1889),ISNUMBER($BX1889)),MIN(1,MAX(0,($BX1889-2017+1)/($BX1889-$BW1889+1))),"")</f>
        <v>0.666666666666667</v>
      </c>
      <c r="P1889" s="0" t="n">
        <f aca="false">IF(AND(ISNUMBER($BW1889),ISNUMBER($BX1889)),MIN(1,MAX(0,($BX1889-2018+1)/($BX1889-$BW1889+1))),"")</f>
        <v>0.5</v>
      </c>
      <c r="Q1889" s="0" t="n">
        <f aca="false">IF(AND(ISNUMBER($BW1889),ISNUMBER($BX1889)),MIN(1,MAX(0,($BX1889-2019+1)/($BX1889-$BW1889+1))),"")</f>
        <v>0.333333333333333</v>
      </c>
      <c r="R1889" s="0" t="n">
        <f aca="false">IF(AND(ISNUMBER($BW1889),ISNUMBER($BX1889)),MIN(1,MAX(0,($BX1889-2016+1)/($BX1889-$BW1889+1))),"")</f>
        <v>0.833333333333333</v>
      </c>
      <c r="S1889" s="0" t="n">
        <f aca="false">IF($L1889&lt;&gt;"",IF($L1889&gt;=2015.5,1,0),"")</f>
        <v>1</v>
      </c>
      <c r="T1889" s="0" t="n">
        <f aca="false">IF($L1889&lt;&gt;"",IF($L1889&gt;=2016,1,0),"")</f>
        <v>1</v>
      </c>
      <c r="U1889" s="0" t="n">
        <f aca="false">IF(ISNUMBER($BX1889),IF($BX1889&gt;=2016,1,0),"")</f>
        <v>1</v>
      </c>
      <c r="V1889" s="0" t="n">
        <f aca="false">IF(ISNUMBER($BW1889),IF($BW1889&gt;=2016,1,0),"")</f>
        <v>0</v>
      </c>
      <c r="W1889" s="0" t="str">
        <f aca="false">IF(AND(ISNUMBER($BW1889),ISNUMBER($BX1889)),IF($BW1889&gt;=2016,"post-only",IF($BX1889&lt;2016,"pre-only","mixed")),"")</f>
        <v>mixed</v>
      </c>
      <c r="X1889" s="0" t="n">
        <f aca="false">IF(AND(ISNUMBER($BW1889),ISNUMBER($BX1889)),MIN(1,MAX(0,($BX1889-2017+1)/($BX1889-$BW1889+1))),"")</f>
        <v>0.666666666666667</v>
      </c>
      <c r="Y1889" s="0" t="n">
        <f aca="false">IF(AND(ISNUMBER($BW1889),ISNUMBER($BX1889)),MIN(1,MAX(0,($BX1889-2018+1)/($BX1889-$BW1889+1))),"")</f>
        <v>0.5</v>
      </c>
      <c r="Z1889" s="0" t="n">
        <f aca="false">IF(AND(ISNUMBER($BW1889),ISNUMBER($BX1889)),MIN(1,MAX(0,($BX1889-2019+1)/($BX1889-$BW1889+1))),"")</f>
        <v>0.333333333333333</v>
      </c>
      <c r="AA1889" s="0" t="n">
        <f aca="false">IF(ISNUMBER($BX1889),IF($BX1889&gt;=2017,1,0),"")</f>
        <v>1</v>
      </c>
      <c r="AB1889" s="0" t="n">
        <f aca="false">IF(ISNUMBER($BX1889),IF($BX1889&gt;=2018,1,0),"")</f>
        <v>1</v>
      </c>
      <c r="AC1889" s="0" t="n">
        <f aca="false">IF(ISNUMBER($BX1889),IF($BX1889&gt;=2019,1,0),"")</f>
        <v>1</v>
      </c>
      <c r="AD1889" s="0" t="n">
        <f aca="false">IF($L1889&lt;&gt;"",IF($L1889&gt;2013,1,0),"")</f>
        <v>1</v>
      </c>
      <c r="AE1889" s="0" t="n">
        <f aca="false">IF($L1889&lt;&gt;"",1+IF($L1889&gt;2011,1,0)+IF($L1889&gt;2014,1,0),"")</f>
        <v>3</v>
      </c>
      <c r="AF1889" s="0" t="s">
        <v>747</v>
      </c>
      <c r="AG1889" s="0" t="s">
        <v>88</v>
      </c>
      <c r="AH1889" s="0" t="s">
        <v>89</v>
      </c>
      <c r="AI1889" s="0" t="s">
        <v>90</v>
      </c>
      <c r="AJ1889" s="0" t="s">
        <v>90</v>
      </c>
      <c r="AK1889" s="0" t="str">
        <f aca="false">IF(AND($CF1889&lt;&gt;"",IFERROR(INDEX(subsample_country_map!$B:$B,MATCH($CF1889,subsample_country_map!$A:$A,0)),"")&lt;&gt;""),INDEX(subsample_country_map!$B:$B,MATCH($CF1889,subsample_country_map!$A:$A,0)),INDEX(lookup!$AA:$AA,MATCH($A1889,lookup!$A:$A,0)))</f>
        <v>99_NCE</v>
      </c>
      <c r="AL1889" s="0" t="str">
        <f aca="false">IF(AND($CF1889&lt;&gt;"",IFERROR(INDEX(subsample_country_map!$C:$C,MATCH($CF1889,subsample_country_map!$A:$A,0)),"")&lt;&gt;""),INDEX(subsample_country_map!$C:$C,MATCH($CF1889,subsample_country_map!$A:$A,0)),INDEX(lookup!$AB:$AB,MATCH($A1889,lookup!$A:$A,0)))</f>
        <v>99_NCE</v>
      </c>
      <c r="AM1889" s="0" t="str">
        <f aca="false">IF(AND($CF1889&lt;&gt;"",IFERROR(INDEX(subsample_country_map!$D:$D,MATCH($CF1889,subsample_country_map!$A:$A,0)),"")&lt;&gt;""),INDEX(subsample_country_map!$D:$D,MATCH($CF1889,subsample_country_map!$A:$A,0)),INDEX(lookup!$AC:$AC,MATCH($A1889,lookup!$A:$A,0)))</f>
        <v>99_NCE</v>
      </c>
      <c r="AN1889" s="0" t="str">
        <f aca="false">IF(AND($CF1889&lt;&gt;"",IFERROR(INDEX(subsample_country_map!$E:$E,MATCH($CF1889,subsample_country_map!$A:$A,0)),"")&lt;&gt;""),INDEX(subsample_country_map!$E:$E,MATCH($CF1889,subsample_country_map!$A:$A,0)),INDEX(lookup!$AD:$AD,MATCH($A1889,lookup!$A:$A,0)))</f>
        <v>99_NCE</v>
      </c>
      <c r="AO1889" s="0" t="str">
        <f aca="false">INDEX(lookup!$Y:$Y,MATCH($A1889,lookup!$A:$A,0))</f>
        <v>0_published</v>
      </c>
      <c r="AP1889" s="0" t="str">
        <f aca="false">INDEX(lookup!$Z:$Z,MATCH($A1889,lookup!$A:$A,0))</f>
        <v>1_VHB high</v>
      </c>
      <c r="AQ1889" s="0" t="str">
        <f aca="false">INDEX(lookup!$W:$W,MATCH($A1889,lookup!$A:$A,0))</f>
        <v>1_fin/acc/econ</v>
      </c>
      <c r="AS1889" s="0" t="s">
        <v>91</v>
      </c>
      <c r="AT1889" s="0" t="s">
        <v>397</v>
      </c>
      <c r="AU1889" s="0" t="s">
        <v>93</v>
      </c>
      <c r="AV1889" s="0" t="s">
        <v>1365</v>
      </c>
      <c r="AW1889" s="0" t="s">
        <v>1457</v>
      </c>
      <c r="BA1889" s="0" t="n">
        <v>592</v>
      </c>
      <c r="BB1889" s="0" t="s">
        <v>96</v>
      </c>
      <c r="BC1889" s="0" t="s">
        <v>358</v>
      </c>
      <c r="BD1889" s="0" t="s">
        <v>142</v>
      </c>
      <c r="BE1889" s="0" t="s">
        <v>98</v>
      </c>
      <c r="BI1889" s="0" t="s">
        <v>1458</v>
      </c>
      <c r="BJ1889" s="0" t="s">
        <v>6437</v>
      </c>
      <c r="BK1889" s="0" t="s">
        <v>1546</v>
      </c>
      <c r="BL1889" s="0" t="s">
        <v>6474</v>
      </c>
      <c r="BM1889" s="0" t="s">
        <v>6460</v>
      </c>
      <c r="BN1889" s="0" t="s">
        <v>6262</v>
      </c>
      <c r="BO1889" s="0" t="s">
        <v>105</v>
      </c>
      <c r="BP1889" s="0" t="s">
        <v>6258</v>
      </c>
      <c r="BQ1889" s="0" t="s">
        <v>127</v>
      </c>
      <c r="BT1889" s="0" t="n">
        <v>0</v>
      </c>
      <c r="BU1889" s="0" t="s">
        <v>6263</v>
      </c>
      <c r="BW1889" s="0" t="n">
        <v>2015</v>
      </c>
      <c r="BX1889" s="0" t="n">
        <v>2020</v>
      </c>
      <c r="BY1889" s="0" t="s">
        <v>6264</v>
      </c>
      <c r="BZ1889" s="0" t="n">
        <v>2017.5</v>
      </c>
      <c r="CA1889" s="0" t="n">
        <v>0.833333333333333</v>
      </c>
      <c r="CB1889" s="0" t="n">
        <v>1</v>
      </c>
      <c r="CC1889" s="0" t="n">
        <v>1</v>
      </c>
      <c r="CD1889" s="0" t="n">
        <v>0.102569425718505</v>
      </c>
      <c r="CE1889" s="0" t="n">
        <v>1</v>
      </c>
    </row>
    <row r="1890" customFormat="false" ht="15" hidden="false" customHeight="false" outlineLevel="0" collapsed="false">
      <c r="A1890" s="0" t="s">
        <v>6258</v>
      </c>
      <c r="B1890" s="0" t="n">
        <v>3195</v>
      </c>
      <c r="C1890" s="0" t="n">
        <v>0.0668526270464876</v>
      </c>
      <c r="D1890" s="0" t="n">
        <v>99</v>
      </c>
      <c r="E1890" s="0" t="n">
        <f aca="false">IF(ISNUMBER($BA1890),$BA1890,IF(AND(ISNUMBER($D1890),ISNUMBER($BW1890),ISNUMBER($BX1890)),$D1890*($BX1890-$BW1890+1),""))</f>
        <v>99</v>
      </c>
      <c r="H1890" s="0" t="s">
        <v>118</v>
      </c>
      <c r="I1890" s="0" t="s">
        <v>344</v>
      </c>
      <c r="J1890" s="0" t="n">
        <f aca="false">IF($BW1890&lt;&gt;"",$BW1890,"")</f>
        <v>2015</v>
      </c>
      <c r="K1890" s="0" t="n">
        <f aca="false">IF($BX1890&lt;&gt;"",$BX1890,"")</f>
        <v>2020</v>
      </c>
      <c r="L1890" s="0" t="n">
        <f aca="false">IF(AND(ISNUMBER($BW1890),ISNUMBER($BX1890)),($BW1890+$BX1890)/2,"")</f>
        <v>2017.5</v>
      </c>
      <c r="M1890" s="0" t="n">
        <f aca="false">IF($L1890&lt;&gt;"",$L1890,"")</f>
        <v>2017.5</v>
      </c>
      <c r="N1890" s="0" t="n">
        <f aca="false">IF(AND(ISNUMBER($BW1890),ISNUMBER($BX1890)),MIN(1,MAX(0,($BX1890-2016+1)/($BX1890-$BW1890+1))),"")</f>
        <v>0.833333333333333</v>
      </c>
      <c r="O1890" s="0" t="n">
        <f aca="false">IF(AND(ISNUMBER($BW1890),ISNUMBER($BX1890)),MIN(1,MAX(0,($BX1890-2017+1)/($BX1890-$BW1890+1))),"")</f>
        <v>0.666666666666667</v>
      </c>
      <c r="P1890" s="0" t="n">
        <f aca="false">IF(AND(ISNUMBER($BW1890),ISNUMBER($BX1890)),MIN(1,MAX(0,($BX1890-2018+1)/($BX1890-$BW1890+1))),"")</f>
        <v>0.5</v>
      </c>
      <c r="Q1890" s="0" t="n">
        <f aca="false">IF(AND(ISNUMBER($BW1890),ISNUMBER($BX1890)),MIN(1,MAX(0,($BX1890-2019+1)/($BX1890-$BW1890+1))),"")</f>
        <v>0.333333333333333</v>
      </c>
      <c r="R1890" s="0" t="n">
        <f aca="false">IF(AND(ISNUMBER($BW1890),ISNUMBER($BX1890)),MIN(1,MAX(0,($BX1890-2016+1)/($BX1890-$BW1890+1))),"")</f>
        <v>0.833333333333333</v>
      </c>
      <c r="S1890" s="0" t="n">
        <f aca="false">IF($L1890&lt;&gt;"",IF($L1890&gt;=2015.5,1,0),"")</f>
        <v>1</v>
      </c>
      <c r="T1890" s="0" t="n">
        <f aca="false">IF($L1890&lt;&gt;"",IF($L1890&gt;=2016,1,0),"")</f>
        <v>1</v>
      </c>
      <c r="U1890" s="0" t="n">
        <f aca="false">IF(ISNUMBER($BX1890),IF($BX1890&gt;=2016,1,0),"")</f>
        <v>1</v>
      </c>
      <c r="V1890" s="0" t="n">
        <f aca="false">IF(ISNUMBER($BW1890),IF($BW1890&gt;=2016,1,0),"")</f>
        <v>0</v>
      </c>
      <c r="W1890" s="0" t="str">
        <f aca="false">IF(AND(ISNUMBER($BW1890),ISNUMBER($BX1890)),IF($BW1890&gt;=2016,"post-only",IF($BX1890&lt;2016,"pre-only","mixed")),"")</f>
        <v>mixed</v>
      </c>
      <c r="X1890" s="0" t="n">
        <f aca="false">IF(AND(ISNUMBER($BW1890),ISNUMBER($BX1890)),MIN(1,MAX(0,($BX1890-2017+1)/($BX1890-$BW1890+1))),"")</f>
        <v>0.666666666666667</v>
      </c>
      <c r="Y1890" s="0" t="n">
        <f aca="false">IF(AND(ISNUMBER($BW1890),ISNUMBER($BX1890)),MIN(1,MAX(0,($BX1890-2018+1)/($BX1890-$BW1890+1))),"")</f>
        <v>0.5</v>
      </c>
      <c r="Z1890" s="0" t="n">
        <f aca="false">IF(AND(ISNUMBER($BW1890),ISNUMBER($BX1890)),MIN(1,MAX(0,($BX1890-2019+1)/($BX1890-$BW1890+1))),"")</f>
        <v>0.333333333333333</v>
      </c>
      <c r="AA1890" s="0" t="n">
        <f aca="false">IF(ISNUMBER($BX1890),IF($BX1890&gt;=2017,1,0),"")</f>
        <v>1</v>
      </c>
      <c r="AB1890" s="0" t="n">
        <f aca="false">IF(ISNUMBER($BX1890),IF($BX1890&gt;=2018,1,0),"")</f>
        <v>1</v>
      </c>
      <c r="AC1890" s="0" t="n">
        <f aca="false">IF(ISNUMBER($BX1890),IF($BX1890&gt;=2019,1,0),"")</f>
        <v>1</v>
      </c>
      <c r="AD1890" s="0" t="n">
        <f aca="false">IF($L1890&lt;&gt;"",IF($L1890&gt;2013,1,0),"")</f>
        <v>1</v>
      </c>
      <c r="AE1890" s="0" t="n">
        <f aca="false">IF($L1890&lt;&gt;"",1+IF($L1890&gt;2011,1,0)+IF($L1890&gt;2014,1,0),"")</f>
        <v>3</v>
      </c>
      <c r="AF1890" s="0" t="s">
        <v>747</v>
      </c>
      <c r="AG1890" s="0" t="s">
        <v>88</v>
      </c>
      <c r="AH1890" s="0" t="s">
        <v>89</v>
      </c>
      <c r="AI1890" s="0" t="s">
        <v>90</v>
      </c>
      <c r="AJ1890" s="0" t="s">
        <v>90</v>
      </c>
      <c r="AK1890" s="0" t="str">
        <f aca="false">IF(AND($CF1890&lt;&gt;"",IFERROR(INDEX(subsample_country_map!$B:$B,MATCH($CF1890,subsample_country_map!$A:$A,0)),"")&lt;&gt;""),INDEX(subsample_country_map!$B:$B,MATCH($CF1890,subsample_country_map!$A:$A,0)),INDEX(lookup!$AA:$AA,MATCH($A1890,lookup!$A:$A,0)))</f>
        <v>99_NCE</v>
      </c>
      <c r="AL1890" s="0" t="str">
        <f aca="false">IF(AND($CF1890&lt;&gt;"",IFERROR(INDEX(subsample_country_map!$C:$C,MATCH($CF1890,subsample_country_map!$A:$A,0)),"")&lt;&gt;""),INDEX(subsample_country_map!$C:$C,MATCH($CF1890,subsample_country_map!$A:$A,0)),INDEX(lookup!$AB:$AB,MATCH($A1890,lookup!$A:$A,0)))</f>
        <v>99_NCE</v>
      </c>
      <c r="AM1890" s="0" t="str">
        <f aca="false">IF(AND($CF1890&lt;&gt;"",IFERROR(INDEX(subsample_country_map!$D:$D,MATCH($CF1890,subsample_country_map!$A:$A,0)),"")&lt;&gt;""),INDEX(subsample_country_map!$D:$D,MATCH($CF1890,subsample_country_map!$A:$A,0)),INDEX(lookup!$AC:$AC,MATCH($A1890,lookup!$A:$A,0)))</f>
        <v>99_NCE</v>
      </c>
      <c r="AN1890" s="0" t="str">
        <f aca="false">IF(AND($CF1890&lt;&gt;"",IFERROR(INDEX(subsample_country_map!$E:$E,MATCH($CF1890,subsample_country_map!$A:$A,0)),"")&lt;&gt;""),INDEX(subsample_country_map!$E:$E,MATCH($CF1890,subsample_country_map!$A:$A,0)),INDEX(lookup!$AD:$AD,MATCH($A1890,lookup!$A:$A,0)))</f>
        <v>99_NCE</v>
      </c>
      <c r="AO1890" s="0" t="str">
        <f aca="false">INDEX(lookup!$Y:$Y,MATCH($A1890,lookup!$A:$A,0))</f>
        <v>0_published</v>
      </c>
      <c r="AP1890" s="0" t="str">
        <f aca="false">INDEX(lookup!$Z:$Z,MATCH($A1890,lookup!$A:$A,0))</f>
        <v>1_VHB high</v>
      </c>
      <c r="AQ1890" s="0" t="str">
        <f aca="false">INDEX(lookup!$W:$W,MATCH($A1890,lookup!$A:$A,0))</f>
        <v>1_fin/acc/econ</v>
      </c>
      <c r="AS1890" s="0" t="s">
        <v>91</v>
      </c>
      <c r="AT1890" s="0" t="s">
        <v>397</v>
      </c>
      <c r="AU1890" s="0" t="s">
        <v>93</v>
      </c>
      <c r="AV1890" s="0" t="s">
        <v>108</v>
      </c>
      <c r="AW1890" s="0" t="s">
        <v>4749</v>
      </c>
      <c r="BA1890" s="0" t="n">
        <v>99</v>
      </c>
      <c r="BB1890" s="0" t="s">
        <v>96</v>
      </c>
      <c r="BC1890" s="0" t="s">
        <v>358</v>
      </c>
      <c r="BD1890" s="0" t="s">
        <v>142</v>
      </c>
      <c r="BE1890" s="0" t="s">
        <v>98</v>
      </c>
      <c r="BI1890" s="0" t="s">
        <v>1458</v>
      </c>
      <c r="BJ1890" s="0" t="s">
        <v>6439</v>
      </c>
      <c r="BK1890" s="0" t="s">
        <v>1546</v>
      </c>
      <c r="BL1890" s="0" t="s">
        <v>6475</v>
      </c>
      <c r="BM1890" s="0" t="s">
        <v>6322</v>
      </c>
      <c r="BN1890" s="0" t="s">
        <v>6262</v>
      </c>
      <c r="BO1890" s="0" t="s">
        <v>105</v>
      </c>
      <c r="BP1890" s="0" t="s">
        <v>6258</v>
      </c>
      <c r="BQ1890" s="0" t="s">
        <v>127</v>
      </c>
      <c r="BT1890" s="0" t="n">
        <v>0</v>
      </c>
      <c r="BU1890" s="0" t="s">
        <v>6263</v>
      </c>
      <c r="BW1890" s="0" t="n">
        <v>2015</v>
      </c>
      <c r="BX1890" s="0" t="n">
        <v>2020</v>
      </c>
      <c r="BY1890" s="0" t="s">
        <v>6264</v>
      </c>
      <c r="BZ1890" s="0" t="n">
        <v>2017.5</v>
      </c>
      <c r="CA1890" s="0" t="n">
        <v>0.833333333333333</v>
      </c>
      <c r="CB1890" s="0" t="n">
        <v>1</v>
      </c>
      <c r="CC1890" s="0" t="n">
        <v>1</v>
      </c>
      <c r="CD1890" s="0" t="n">
        <v>0.0669524892005983</v>
      </c>
      <c r="CE1890" s="0" t="n">
        <v>1</v>
      </c>
    </row>
    <row r="1891" customFormat="false" ht="15" hidden="false" customHeight="false" outlineLevel="0" collapsed="false">
      <c r="A1891" s="0" t="s">
        <v>6258</v>
      </c>
      <c r="B1891" s="0" t="n">
        <v>3196</v>
      </c>
      <c r="C1891" s="0" t="n">
        <v>0.352672807929299</v>
      </c>
      <c r="D1891" s="0" t="n">
        <v>99</v>
      </c>
      <c r="E1891" s="0" t="n">
        <f aca="false">IF(ISNUMBER($BA1891),$BA1891,IF(AND(ISNUMBER($D1891),ISNUMBER($BW1891),ISNUMBER($BX1891)),$D1891*($BX1891-$BW1891+1),""))</f>
        <v>99</v>
      </c>
      <c r="H1891" s="0" t="s">
        <v>118</v>
      </c>
      <c r="I1891" s="0" t="s">
        <v>344</v>
      </c>
      <c r="J1891" s="0" t="n">
        <f aca="false">IF($BW1891&lt;&gt;"",$BW1891,"")</f>
        <v>2015</v>
      </c>
      <c r="K1891" s="0" t="n">
        <f aca="false">IF($BX1891&lt;&gt;"",$BX1891,"")</f>
        <v>2020</v>
      </c>
      <c r="L1891" s="0" t="n">
        <f aca="false">IF(AND(ISNUMBER($BW1891),ISNUMBER($BX1891)),($BW1891+$BX1891)/2,"")</f>
        <v>2017.5</v>
      </c>
      <c r="M1891" s="0" t="n">
        <f aca="false">IF($L1891&lt;&gt;"",$L1891,"")</f>
        <v>2017.5</v>
      </c>
      <c r="N1891" s="0" t="n">
        <f aca="false">IF(AND(ISNUMBER($BW1891),ISNUMBER($BX1891)),MIN(1,MAX(0,($BX1891-2016+1)/($BX1891-$BW1891+1))),"")</f>
        <v>0.833333333333333</v>
      </c>
      <c r="O1891" s="0" t="n">
        <f aca="false">IF(AND(ISNUMBER($BW1891),ISNUMBER($BX1891)),MIN(1,MAX(0,($BX1891-2017+1)/($BX1891-$BW1891+1))),"")</f>
        <v>0.666666666666667</v>
      </c>
      <c r="P1891" s="0" t="n">
        <f aca="false">IF(AND(ISNUMBER($BW1891),ISNUMBER($BX1891)),MIN(1,MAX(0,($BX1891-2018+1)/($BX1891-$BW1891+1))),"")</f>
        <v>0.5</v>
      </c>
      <c r="Q1891" s="0" t="n">
        <f aca="false">IF(AND(ISNUMBER($BW1891),ISNUMBER($BX1891)),MIN(1,MAX(0,($BX1891-2019+1)/($BX1891-$BW1891+1))),"")</f>
        <v>0.333333333333333</v>
      </c>
      <c r="R1891" s="0" t="n">
        <f aca="false">IF(AND(ISNUMBER($BW1891),ISNUMBER($BX1891)),MIN(1,MAX(0,($BX1891-2016+1)/($BX1891-$BW1891+1))),"")</f>
        <v>0.833333333333333</v>
      </c>
      <c r="S1891" s="0" t="n">
        <f aca="false">IF($L1891&lt;&gt;"",IF($L1891&gt;=2015.5,1,0),"")</f>
        <v>1</v>
      </c>
      <c r="T1891" s="0" t="n">
        <f aca="false">IF($L1891&lt;&gt;"",IF($L1891&gt;=2016,1,0),"")</f>
        <v>1</v>
      </c>
      <c r="U1891" s="0" t="n">
        <f aca="false">IF(ISNUMBER($BX1891),IF($BX1891&gt;=2016,1,0),"")</f>
        <v>1</v>
      </c>
      <c r="V1891" s="0" t="n">
        <f aca="false">IF(ISNUMBER($BW1891),IF($BW1891&gt;=2016,1,0),"")</f>
        <v>0</v>
      </c>
      <c r="W1891" s="0" t="str">
        <f aca="false">IF(AND(ISNUMBER($BW1891),ISNUMBER($BX1891)),IF($BW1891&gt;=2016,"post-only",IF($BX1891&lt;2016,"pre-only","mixed")),"")</f>
        <v>mixed</v>
      </c>
      <c r="X1891" s="0" t="n">
        <f aca="false">IF(AND(ISNUMBER($BW1891),ISNUMBER($BX1891)),MIN(1,MAX(0,($BX1891-2017+1)/($BX1891-$BW1891+1))),"")</f>
        <v>0.666666666666667</v>
      </c>
      <c r="Y1891" s="0" t="n">
        <f aca="false">IF(AND(ISNUMBER($BW1891),ISNUMBER($BX1891)),MIN(1,MAX(0,($BX1891-2018+1)/($BX1891-$BW1891+1))),"")</f>
        <v>0.5</v>
      </c>
      <c r="Z1891" s="0" t="n">
        <f aca="false">IF(AND(ISNUMBER($BW1891),ISNUMBER($BX1891)),MIN(1,MAX(0,($BX1891-2019+1)/($BX1891-$BW1891+1))),"")</f>
        <v>0.333333333333333</v>
      </c>
      <c r="AA1891" s="0" t="n">
        <f aca="false">IF(ISNUMBER($BX1891),IF($BX1891&gt;=2017,1,0),"")</f>
        <v>1</v>
      </c>
      <c r="AB1891" s="0" t="n">
        <f aca="false">IF(ISNUMBER($BX1891),IF($BX1891&gt;=2018,1,0),"")</f>
        <v>1</v>
      </c>
      <c r="AC1891" s="0" t="n">
        <f aca="false">IF(ISNUMBER($BX1891),IF($BX1891&gt;=2019,1,0),"")</f>
        <v>1</v>
      </c>
      <c r="AD1891" s="0" t="n">
        <f aca="false">IF($L1891&lt;&gt;"",IF($L1891&gt;2013,1,0),"")</f>
        <v>1</v>
      </c>
      <c r="AE1891" s="0" t="n">
        <f aca="false">IF($L1891&lt;&gt;"",1+IF($L1891&gt;2011,1,0)+IF($L1891&gt;2014,1,0),"")</f>
        <v>3</v>
      </c>
      <c r="AF1891" s="0" t="s">
        <v>747</v>
      </c>
      <c r="AG1891" s="0" t="s">
        <v>88</v>
      </c>
      <c r="AH1891" s="0" t="s">
        <v>89</v>
      </c>
      <c r="AI1891" s="0" t="s">
        <v>90</v>
      </c>
      <c r="AJ1891" s="0" t="s">
        <v>90</v>
      </c>
      <c r="AK1891" s="0" t="str">
        <f aca="false">IF(AND($CF1891&lt;&gt;"",IFERROR(INDEX(subsample_country_map!$B:$B,MATCH($CF1891,subsample_country_map!$A:$A,0)),"")&lt;&gt;""),INDEX(subsample_country_map!$B:$B,MATCH($CF1891,subsample_country_map!$A:$A,0)),INDEX(lookup!$AA:$AA,MATCH($A1891,lookup!$A:$A,0)))</f>
        <v>99_NCE</v>
      </c>
      <c r="AL1891" s="0" t="str">
        <f aca="false">IF(AND($CF1891&lt;&gt;"",IFERROR(INDEX(subsample_country_map!$C:$C,MATCH($CF1891,subsample_country_map!$A:$A,0)),"")&lt;&gt;""),INDEX(subsample_country_map!$C:$C,MATCH($CF1891,subsample_country_map!$A:$A,0)),INDEX(lookup!$AB:$AB,MATCH($A1891,lookup!$A:$A,0)))</f>
        <v>99_NCE</v>
      </c>
      <c r="AM1891" s="0" t="str">
        <f aca="false">IF(AND($CF1891&lt;&gt;"",IFERROR(INDEX(subsample_country_map!$D:$D,MATCH($CF1891,subsample_country_map!$A:$A,0)),"")&lt;&gt;""),INDEX(subsample_country_map!$D:$D,MATCH($CF1891,subsample_country_map!$A:$A,0)),INDEX(lookup!$AC:$AC,MATCH($A1891,lookup!$A:$A,0)))</f>
        <v>99_NCE</v>
      </c>
      <c r="AN1891" s="0" t="str">
        <f aca="false">IF(AND($CF1891&lt;&gt;"",IFERROR(INDEX(subsample_country_map!$E:$E,MATCH($CF1891,subsample_country_map!$A:$A,0)),"")&lt;&gt;""),INDEX(subsample_country_map!$E:$E,MATCH($CF1891,subsample_country_map!$A:$A,0)),INDEX(lookup!$AD:$AD,MATCH($A1891,lookup!$A:$A,0)))</f>
        <v>99_NCE</v>
      </c>
      <c r="AO1891" s="0" t="str">
        <f aca="false">INDEX(lookup!$Y:$Y,MATCH($A1891,lookup!$A:$A,0))</f>
        <v>0_published</v>
      </c>
      <c r="AP1891" s="0" t="str">
        <f aca="false">INDEX(lookup!$Z:$Z,MATCH($A1891,lookup!$A:$A,0))</f>
        <v>1_VHB high</v>
      </c>
      <c r="AQ1891" s="0" t="str">
        <f aca="false">INDEX(lookup!$W:$W,MATCH($A1891,lookup!$A:$A,0))</f>
        <v>1_fin/acc/econ</v>
      </c>
      <c r="AS1891" s="0" t="s">
        <v>91</v>
      </c>
      <c r="AT1891" s="0" t="s">
        <v>397</v>
      </c>
      <c r="AU1891" s="0" t="s">
        <v>93</v>
      </c>
      <c r="AV1891" s="0" t="s">
        <v>115</v>
      </c>
      <c r="AW1891" s="0" t="s">
        <v>4363</v>
      </c>
      <c r="BA1891" s="0" t="n">
        <v>99</v>
      </c>
      <c r="BB1891" s="0" t="s">
        <v>96</v>
      </c>
      <c r="BC1891" s="0" t="s">
        <v>358</v>
      </c>
      <c r="BD1891" s="0" t="s">
        <v>142</v>
      </c>
      <c r="BE1891" s="0" t="s">
        <v>98</v>
      </c>
      <c r="BI1891" s="0" t="s">
        <v>1458</v>
      </c>
      <c r="BJ1891" s="0" t="s">
        <v>6439</v>
      </c>
      <c r="BK1891" s="0" t="s">
        <v>1546</v>
      </c>
      <c r="BL1891" s="0" t="s">
        <v>6476</v>
      </c>
      <c r="BM1891" s="0" t="s">
        <v>6477</v>
      </c>
      <c r="BN1891" s="0" t="s">
        <v>6262</v>
      </c>
      <c r="BO1891" s="0" t="s">
        <v>105</v>
      </c>
      <c r="BP1891" s="0" t="s">
        <v>6258</v>
      </c>
      <c r="BQ1891" s="0" t="s">
        <v>127</v>
      </c>
      <c r="BT1891" s="0" t="n">
        <v>0</v>
      </c>
      <c r="BU1891" s="0" t="s">
        <v>6263</v>
      </c>
      <c r="BW1891" s="0" t="n">
        <v>2015</v>
      </c>
      <c r="BX1891" s="0" t="n">
        <v>2020</v>
      </c>
      <c r="BY1891" s="0" t="s">
        <v>6264</v>
      </c>
      <c r="BZ1891" s="0" t="n">
        <v>2017.5</v>
      </c>
      <c r="CA1891" s="0" t="n">
        <v>0.833333333333333</v>
      </c>
      <c r="CB1891" s="0" t="n">
        <v>1</v>
      </c>
      <c r="CC1891" s="0" t="n">
        <v>1</v>
      </c>
      <c r="CD1891" s="0" t="n">
        <v>0.368492949350972</v>
      </c>
      <c r="CE1891" s="0" t="n">
        <v>1</v>
      </c>
    </row>
    <row r="1892" customFormat="false" ht="15" hidden="false" customHeight="false" outlineLevel="0" collapsed="false">
      <c r="A1892" s="0" t="s">
        <v>6258</v>
      </c>
      <c r="B1892" s="0" t="n">
        <v>3197</v>
      </c>
      <c r="C1892" s="0" t="n">
        <v>-0.0437767821833136</v>
      </c>
      <c r="D1892" s="0" t="n">
        <v>7002</v>
      </c>
      <c r="E1892" s="0" t="n">
        <f aca="false">IF(ISNUMBER($BA1892),$BA1892,IF(AND(ISNUMBER($D1892),ISNUMBER($BW1892),ISNUMBER($BX1892)),$D1892*($BX1892-$BW1892+1),""))</f>
        <v>7002</v>
      </c>
      <c r="H1892" s="0" t="s">
        <v>118</v>
      </c>
      <c r="I1892" s="0" t="s">
        <v>344</v>
      </c>
      <c r="J1892" s="0" t="n">
        <f aca="false">IF($BW1892&lt;&gt;"",$BW1892,"")</f>
        <v>2015</v>
      </c>
      <c r="K1892" s="0" t="n">
        <f aca="false">IF($BX1892&lt;&gt;"",$BX1892,"")</f>
        <v>2020</v>
      </c>
      <c r="L1892" s="0" t="n">
        <f aca="false">IF(AND(ISNUMBER($BW1892),ISNUMBER($BX1892)),($BW1892+$BX1892)/2,"")</f>
        <v>2017.5</v>
      </c>
      <c r="M1892" s="0" t="n">
        <f aca="false">IF($L1892&lt;&gt;"",$L1892,"")</f>
        <v>2017.5</v>
      </c>
      <c r="N1892" s="0" t="n">
        <f aca="false">IF(AND(ISNUMBER($BW1892),ISNUMBER($BX1892)),MIN(1,MAX(0,($BX1892-2016+1)/($BX1892-$BW1892+1))),"")</f>
        <v>0.833333333333333</v>
      </c>
      <c r="O1892" s="0" t="n">
        <f aca="false">IF(AND(ISNUMBER($BW1892),ISNUMBER($BX1892)),MIN(1,MAX(0,($BX1892-2017+1)/($BX1892-$BW1892+1))),"")</f>
        <v>0.666666666666667</v>
      </c>
      <c r="P1892" s="0" t="n">
        <f aca="false">IF(AND(ISNUMBER($BW1892),ISNUMBER($BX1892)),MIN(1,MAX(0,($BX1892-2018+1)/($BX1892-$BW1892+1))),"")</f>
        <v>0.5</v>
      </c>
      <c r="Q1892" s="0" t="n">
        <f aca="false">IF(AND(ISNUMBER($BW1892),ISNUMBER($BX1892)),MIN(1,MAX(0,($BX1892-2019+1)/($BX1892-$BW1892+1))),"")</f>
        <v>0.333333333333333</v>
      </c>
      <c r="R1892" s="0" t="n">
        <f aca="false">IF(AND(ISNUMBER($BW1892),ISNUMBER($BX1892)),MIN(1,MAX(0,($BX1892-2016+1)/($BX1892-$BW1892+1))),"")</f>
        <v>0.833333333333333</v>
      </c>
      <c r="S1892" s="0" t="n">
        <f aca="false">IF($L1892&lt;&gt;"",IF($L1892&gt;=2015.5,1,0),"")</f>
        <v>1</v>
      </c>
      <c r="T1892" s="0" t="n">
        <f aca="false">IF($L1892&lt;&gt;"",IF($L1892&gt;=2016,1,0),"")</f>
        <v>1</v>
      </c>
      <c r="U1892" s="0" t="n">
        <f aca="false">IF(ISNUMBER($BX1892),IF($BX1892&gt;=2016,1,0),"")</f>
        <v>1</v>
      </c>
      <c r="V1892" s="0" t="n">
        <f aca="false">IF(ISNUMBER($BW1892),IF($BW1892&gt;=2016,1,0),"")</f>
        <v>0</v>
      </c>
      <c r="W1892" s="0" t="str">
        <f aca="false">IF(AND(ISNUMBER($BW1892),ISNUMBER($BX1892)),IF($BW1892&gt;=2016,"post-only",IF($BX1892&lt;2016,"pre-only","mixed")),"")</f>
        <v>mixed</v>
      </c>
      <c r="X1892" s="0" t="n">
        <f aca="false">IF(AND(ISNUMBER($BW1892),ISNUMBER($BX1892)),MIN(1,MAX(0,($BX1892-2017+1)/($BX1892-$BW1892+1))),"")</f>
        <v>0.666666666666667</v>
      </c>
      <c r="Y1892" s="0" t="n">
        <f aca="false">IF(AND(ISNUMBER($BW1892),ISNUMBER($BX1892)),MIN(1,MAX(0,($BX1892-2018+1)/($BX1892-$BW1892+1))),"")</f>
        <v>0.5</v>
      </c>
      <c r="Z1892" s="0" t="n">
        <f aca="false">IF(AND(ISNUMBER($BW1892),ISNUMBER($BX1892)),MIN(1,MAX(0,($BX1892-2019+1)/($BX1892-$BW1892+1))),"")</f>
        <v>0.333333333333333</v>
      </c>
      <c r="AA1892" s="0" t="n">
        <f aca="false">IF(ISNUMBER($BX1892),IF($BX1892&gt;=2017,1,0),"")</f>
        <v>1</v>
      </c>
      <c r="AB1892" s="0" t="n">
        <f aca="false">IF(ISNUMBER($BX1892),IF($BX1892&gt;=2018,1,0),"")</f>
        <v>1</v>
      </c>
      <c r="AC1892" s="0" t="n">
        <f aca="false">IF(ISNUMBER($BX1892),IF($BX1892&gt;=2019,1,0),"")</f>
        <v>1</v>
      </c>
      <c r="AD1892" s="0" t="n">
        <f aca="false">IF($L1892&lt;&gt;"",IF($L1892&gt;2013,1,0),"")</f>
        <v>1</v>
      </c>
      <c r="AE1892" s="0" t="n">
        <f aca="false">IF($L1892&lt;&gt;"",1+IF($L1892&gt;2011,1,0)+IF($L1892&gt;2014,1,0),"")</f>
        <v>3</v>
      </c>
      <c r="AF1892" s="0" t="s">
        <v>747</v>
      </c>
      <c r="AG1892" s="0" t="s">
        <v>436</v>
      </c>
      <c r="AH1892" s="0" t="s">
        <v>89</v>
      </c>
      <c r="AI1892" s="0" t="s">
        <v>90</v>
      </c>
      <c r="AJ1892" s="0" t="s">
        <v>90</v>
      </c>
      <c r="AK1892" s="0" t="str">
        <f aca="false">IF(AND($CF1892&lt;&gt;"",IFERROR(INDEX(subsample_country_map!$B:$B,MATCH($CF1892,subsample_country_map!$A:$A,0)),"")&lt;&gt;""),INDEX(subsample_country_map!$B:$B,MATCH($CF1892,subsample_country_map!$A:$A,0)),INDEX(lookup!$AA:$AA,MATCH($A1892,lookup!$A:$A,0)))</f>
        <v>99_NCE</v>
      </c>
      <c r="AL1892" s="0" t="str">
        <f aca="false">IF(AND($CF1892&lt;&gt;"",IFERROR(INDEX(subsample_country_map!$C:$C,MATCH($CF1892,subsample_country_map!$A:$A,0)),"")&lt;&gt;""),INDEX(subsample_country_map!$C:$C,MATCH($CF1892,subsample_country_map!$A:$A,0)),INDEX(lookup!$AB:$AB,MATCH($A1892,lookup!$A:$A,0)))</f>
        <v>99_NCE</v>
      </c>
      <c r="AM1892" s="0" t="str">
        <f aca="false">IF(AND($CF1892&lt;&gt;"",IFERROR(INDEX(subsample_country_map!$D:$D,MATCH($CF1892,subsample_country_map!$A:$A,0)),"")&lt;&gt;""),INDEX(subsample_country_map!$D:$D,MATCH($CF1892,subsample_country_map!$A:$A,0)),INDEX(lookup!$AC:$AC,MATCH($A1892,lookup!$A:$A,0)))</f>
        <v>99_NCE</v>
      </c>
      <c r="AN1892" s="0" t="str">
        <f aca="false">IF(AND($CF1892&lt;&gt;"",IFERROR(INDEX(subsample_country_map!$E:$E,MATCH($CF1892,subsample_country_map!$A:$A,0)),"")&lt;&gt;""),INDEX(subsample_country_map!$E:$E,MATCH($CF1892,subsample_country_map!$A:$A,0)),INDEX(lookup!$AD:$AD,MATCH($A1892,lookup!$A:$A,0)))</f>
        <v>99_NCE</v>
      </c>
      <c r="AO1892" s="0" t="str">
        <f aca="false">INDEX(lookup!$Y:$Y,MATCH($A1892,lookup!$A:$A,0))</f>
        <v>0_published</v>
      </c>
      <c r="AP1892" s="0" t="str">
        <f aca="false">INDEX(lookup!$Z:$Z,MATCH($A1892,lookup!$A:$A,0))</f>
        <v>1_VHB high</v>
      </c>
      <c r="AQ1892" s="0" t="str">
        <f aca="false">INDEX(lookup!$W:$W,MATCH($A1892,lookup!$A:$A,0))</f>
        <v>1_fin/acc/econ</v>
      </c>
      <c r="AS1892" s="0" t="s">
        <v>91</v>
      </c>
      <c r="AT1892" s="0" t="s">
        <v>111</v>
      </c>
      <c r="AU1892" s="0" t="s">
        <v>93</v>
      </c>
      <c r="AV1892" s="0" t="s">
        <v>4361</v>
      </c>
      <c r="AW1892" s="0" t="s">
        <v>947</v>
      </c>
      <c r="BA1892" s="0" t="n">
        <v>7002</v>
      </c>
      <c r="BB1892" s="0" t="s">
        <v>96</v>
      </c>
      <c r="BC1892" s="0" t="s">
        <v>358</v>
      </c>
      <c r="BD1892" s="0" t="s">
        <v>142</v>
      </c>
      <c r="BE1892" s="0" t="s">
        <v>6478</v>
      </c>
      <c r="BF1892" s="0" t="s">
        <v>6479</v>
      </c>
      <c r="BI1892" s="0" t="s">
        <v>675</v>
      </c>
      <c r="BJ1892" s="0" t="s">
        <v>6479</v>
      </c>
      <c r="BK1892" s="0" t="s">
        <v>927</v>
      </c>
      <c r="BL1892" s="0" t="s">
        <v>6480</v>
      </c>
      <c r="BM1892" s="0" t="s">
        <v>6261</v>
      </c>
      <c r="BN1892" s="0" t="s">
        <v>6262</v>
      </c>
      <c r="BO1892" s="0" t="s">
        <v>105</v>
      </c>
      <c r="BP1892" s="0" t="s">
        <v>6258</v>
      </c>
      <c r="BQ1892" s="0" t="s">
        <v>127</v>
      </c>
      <c r="BT1892" s="0" t="n">
        <v>0</v>
      </c>
      <c r="BU1892" s="0" t="s">
        <v>6263</v>
      </c>
      <c r="BW1892" s="0" t="n">
        <v>2015</v>
      </c>
      <c r="BX1892" s="0" t="n">
        <v>2020</v>
      </c>
      <c r="BY1892" s="0" t="s">
        <v>6264</v>
      </c>
      <c r="BZ1892" s="0" t="n">
        <v>2017.5</v>
      </c>
      <c r="CA1892" s="0" t="n">
        <v>0.833333333333333</v>
      </c>
      <c r="CB1892" s="0" t="n">
        <v>1</v>
      </c>
      <c r="CC1892" s="0" t="n">
        <v>1</v>
      </c>
      <c r="CD1892" s="0" t="n">
        <v>-0.0438047790880627</v>
      </c>
      <c r="CE1892" s="0" t="n">
        <v>1</v>
      </c>
    </row>
    <row r="1893" customFormat="false" ht="15" hidden="false" customHeight="false" outlineLevel="0" collapsed="false">
      <c r="A1893" s="0" t="s">
        <v>6258</v>
      </c>
      <c r="B1893" s="0" t="n">
        <v>3198</v>
      </c>
      <c r="C1893" s="0" t="n">
        <v>-0.0119497257121314</v>
      </c>
      <c r="D1893" s="0" t="n">
        <v>7002</v>
      </c>
      <c r="E1893" s="0" t="n">
        <f aca="false">IF(ISNUMBER($BA1893),$BA1893,IF(AND(ISNUMBER($D1893),ISNUMBER($BW1893),ISNUMBER($BX1893)),$D1893*($BX1893-$BW1893+1),""))</f>
        <v>7002</v>
      </c>
      <c r="H1893" s="0" t="s">
        <v>118</v>
      </c>
      <c r="I1893" s="0" t="s">
        <v>344</v>
      </c>
      <c r="J1893" s="0" t="n">
        <f aca="false">IF($BW1893&lt;&gt;"",$BW1893,"")</f>
        <v>2015</v>
      </c>
      <c r="K1893" s="0" t="n">
        <f aca="false">IF($BX1893&lt;&gt;"",$BX1893,"")</f>
        <v>2020</v>
      </c>
      <c r="L1893" s="0" t="n">
        <f aca="false">IF(AND(ISNUMBER($BW1893),ISNUMBER($BX1893)),($BW1893+$BX1893)/2,"")</f>
        <v>2017.5</v>
      </c>
      <c r="M1893" s="0" t="n">
        <f aca="false">IF($L1893&lt;&gt;"",$L1893,"")</f>
        <v>2017.5</v>
      </c>
      <c r="N1893" s="0" t="n">
        <f aca="false">IF(AND(ISNUMBER($BW1893),ISNUMBER($BX1893)),MIN(1,MAX(0,($BX1893-2016+1)/($BX1893-$BW1893+1))),"")</f>
        <v>0.833333333333333</v>
      </c>
      <c r="O1893" s="0" t="n">
        <f aca="false">IF(AND(ISNUMBER($BW1893),ISNUMBER($BX1893)),MIN(1,MAX(0,($BX1893-2017+1)/($BX1893-$BW1893+1))),"")</f>
        <v>0.666666666666667</v>
      </c>
      <c r="P1893" s="0" t="n">
        <f aca="false">IF(AND(ISNUMBER($BW1893),ISNUMBER($BX1893)),MIN(1,MAX(0,($BX1893-2018+1)/($BX1893-$BW1893+1))),"")</f>
        <v>0.5</v>
      </c>
      <c r="Q1893" s="0" t="n">
        <f aca="false">IF(AND(ISNUMBER($BW1893),ISNUMBER($BX1893)),MIN(1,MAX(0,($BX1893-2019+1)/($BX1893-$BW1893+1))),"")</f>
        <v>0.333333333333333</v>
      </c>
      <c r="R1893" s="0" t="n">
        <f aca="false">IF(AND(ISNUMBER($BW1893),ISNUMBER($BX1893)),MIN(1,MAX(0,($BX1893-2016+1)/($BX1893-$BW1893+1))),"")</f>
        <v>0.833333333333333</v>
      </c>
      <c r="S1893" s="0" t="n">
        <f aca="false">IF($L1893&lt;&gt;"",IF($L1893&gt;=2015.5,1,0),"")</f>
        <v>1</v>
      </c>
      <c r="T1893" s="0" t="n">
        <f aca="false">IF($L1893&lt;&gt;"",IF($L1893&gt;=2016,1,0),"")</f>
        <v>1</v>
      </c>
      <c r="U1893" s="0" t="n">
        <f aca="false">IF(ISNUMBER($BX1893),IF($BX1893&gt;=2016,1,0),"")</f>
        <v>1</v>
      </c>
      <c r="V1893" s="0" t="n">
        <f aca="false">IF(ISNUMBER($BW1893),IF($BW1893&gt;=2016,1,0),"")</f>
        <v>0</v>
      </c>
      <c r="W1893" s="0" t="str">
        <f aca="false">IF(AND(ISNUMBER($BW1893),ISNUMBER($BX1893)),IF($BW1893&gt;=2016,"post-only",IF($BX1893&lt;2016,"pre-only","mixed")),"")</f>
        <v>mixed</v>
      </c>
      <c r="X1893" s="0" t="n">
        <f aca="false">IF(AND(ISNUMBER($BW1893),ISNUMBER($BX1893)),MIN(1,MAX(0,($BX1893-2017+1)/($BX1893-$BW1893+1))),"")</f>
        <v>0.666666666666667</v>
      </c>
      <c r="Y1893" s="0" t="n">
        <f aca="false">IF(AND(ISNUMBER($BW1893),ISNUMBER($BX1893)),MIN(1,MAX(0,($BX1893-2018+1)/($BX1893-$BW1893+1))),"")</f>
        <v>0.5</v>
      </c>
      <c r="Z1893" s="0" t="n">
        <f aca="false">IF(AND(ISNUMBER($BW1893),ISNUMBER($BX1893)),MIN(1,MAX(0,($BX1893-2019+1)/($BX1893-$BW1893+1))),"")</f>
        <v>0.333333333333333</v>
      </c>
      <c r="AA1893" s="0" t="n">
        <f aca="false">IF(ISNUMBER($BX1893),IF($BX1893&gt;=2017,1,0),"")</f>
        <v>1</v>
      </c>
      <c r="AB1893" s="0" t="n">
        <f aca="false">IF(ISNUMBER($BX1893),IF($BX1893&gt;=2018,1,0),"")</f>
        <v>1</v>
      </c>
      <c r="AC1893" s="0" t="n">
        <f aca="false">IF(ISNUMBER($BX1893),IF($BX1893&gt;=2019,1,0),"")</f>
        <v>1</v>
      </c>
      <c r="AD1893" s="0" t="n">
        <f aca="false">IF($L1893&lt;&gt;"",IF($L1893&gt;2013,1,0),"")</f>
        <v>1</v>
      </c>
      <c r="AE1893" s="0" t="n">
        <f aca="false">IF($L1893&lt;&gt;"",1+IF($L1893&gt;2011,1,0)+IF($L1893&gt;2014,1,0),"")</f>
        <v>3</v>
      </c>
      <c r="AF1893" s="0" t="s">
        <v>747</v>
      </c>
      <c r="AG1893" s="0" t="s">
        <v>88</v>
      </c>
      <c r="AH1893" s="0" t="s">
        <v>89</v>
      </c>
      <c r="AI1893" s="0" t="s">
        <v>90</v>
      </c>
      <c r="AJ1893" s="0" t="s">
        <v>90</v>
      </c>
      <c r="AK1893" s="0" t="str">
        <f aca="false">IF(AND($CF1893&lt;&gt;"",IFERROR(INDEX(subsample_country_map!$B:$B,MATCH($CF1893,subsample_country_map!$A:$A,0)),"")&lt;&gt;""),INDEX(subsample_country_map!$B:$B,MATCH($CF1893,subsample_country_map!$A:$A,0)),INDEX(lookup!$AA:$AA,MATCH($A1893,lookup!$A:$A,0)))</f>
        <v>99_NCE</v>
      </c>
      <c r="AL1893" s="0" t="str">
        <f aca="false">IF(AND($CF1893&lt;&gt;"",IFERROR(INDEX(subsample_country_map!$C:$C,MATCH($CF1893,subsample_country_map!$A:$A,0)),"")&lt;&gt;""),INDEX(subsample_country_map!$C:$C,MATCH($CF1893,subsample_country_map!$A:$A,0)),INDEX(lookup!$AB:$AB,MATCH($A1893,lookup!$A:$A,0)))</f>
        <v>99_NCE</v>
      </c>
      <c r="AM1893" s="0" t="str">
        <f aca="false">IF(AND($CF1893&lt;&gt;"",IFERROR(INDEX(subsample_country_map!$D:$D,MATCH($CF1893,subsample_country_map!$A:$A,0)),"")&lt;&gt;""),INDEX(subsample_country_map!$D:$D,MATCH($CF1893,subsample_country_map!$A:$A,0)),INDEX(lookup!$AC:$AC,MATCH($A1893,lookup!$A:$A,0)))</f>
        <v>99_NCE</v>
      </c>
      <c r="AN1893" s="0" t="str">
        <f aca="false">IF(AND($CF1893&lt;&gt;"",IFERROR(INDEX(subsample_country_map!$E:$E,MATCH($CF1893,subsample_country_map!$A:$A,0)),"")&lt;&gt;""),INDEX(subsample_country_map!$E:$E,MATCH($CF1893,subsample_country_map!$A:$A,0)),INDEX(lookup!$AD:$AD,MATCH($A1893,lookup!$A:$A,0)))</f>
        <v>99_NCE</v>
      </c>
      <c r="AO1893" s="0" t="str">
        <f aca="false">INDEX(lookup!$Y:$Y,MATCH($A1893,lookup!$A:$A,0))</f>
        <v>0_published</v>
      </c>
      <c r="AP1893" s="0" t="str">
        <f aca="false">INDEX(lookup!$Z:$Z,MATCH($A1893,lookup!$A:$A,0))</f>
        <v>1_VHB high</v>
      </c>
      <c r="AQ1893" s="0" t="str">
        <f aca="false">INDEX(lookup!$W:$W,MATCH($A1893,lookup!$A:$A,0))</f>
        <v>1_fin/acc/econ</v>
      </c>
      <c r="AS1893" s="0" t="s">
        <v>91</v>
      </c>
      <c r="AT1893" s="0" t="s">
        <v>397</v>
      </c>
      <c r="AU1893" s="0" t="s">
        <v>93</v>
      </c>
      <c r="AV1893" s="0" t="s">
        <v>1042</v>
      </c>
      <c r="AW1893" s="0" t="s">
        <v>1042</v>
      </c>
      <c r="BA1893" s="0" t="n">
        <v>7002</v>
      </c>
      <c r="BB1893" s="0" t="s">
        <v>96</v>
      </c>
      <c r="BC1893" s="0" t="s">
        <v>358</v>
      </c>
      <c r="BD1893" s="0" t="s">
        <v>142</v>
      </c>
      <c r="BE1893" s="0" t="s">
        <v>6478</v>
      </c>
      <c r="BF1893" s="0" t="s">
        <v>6479</v>
      </c>
      <c r="BI1893" s="0" t="s">
        <v>675</v>
      </c>
      <c r="BJ1893" s="0" t="s">
        <v>6479</v>
      </c>
      <c r="BK1893" s="0" t="s">
        <v>927</v>
      </c>
      <c r="BL1893" s="0" t="s">
        <v>6481</v>
      </c>
      <c r="BM1893" s="0" t="s">
        <v>6372</v>
      </c>
      <c r="BN1893" s="0" t="s">
        <v>6262</v>
      </c>
      <c r="BO1893" s="0" t="s">
        <v>105</v>
      </c>
      <c r="BP1893" s="0" t="s">
        <v>6258</v>
      </c>
      <c r="BQ1893" s="0" t="s">
        <v>127</v>
      </c>
      <c r="BT1893" s="0" t="n">
        <v>0</v>
      </c>
      <c r="BU1893" s="0" t="s">
        <v>6263</v>
      </c>
      <c r="BW1893" s="0" t="n">
        <v>2015</v>
      </c>
      <c r="BX1893" s="0" t="n">
        <v>2020</v>
      </c>
      <c r="BY1893" s="0" t="s">
        <v>6264</v>
      </c>
      <c r="BZ1893" s="0" t="n">
        <v>2017.5</v>
      </c>
      <c r="CA1893" s="0" t="n">
        <v>0.833333333333333</v>
      </c>
      <c r="CB1893" s="0" t="n">
        <v>1</v>
      </c>
      <c r="CC1893" s="0" t="n">
        <v>1</v>
      </c>
      <c r="CD1893" s="0" t="n">
        <v>-0.0119502945516592</v>
      </c>
      <c r="CE1893" s="0" t="n">
        <v>1</v>
      </c>
    </row>
    <row r="1894" customFormat="false" ht="15" hidden="false" customHeight="false" outlineLevel="0" collapsed="false">
      <c r="A1894" s="0" t="s">
        <v>6258</v>
      </c>
      <c r="B1894" s="0" t="n">
        <v>3199</v>
      </c>
      <c r="C1894" s="0" t="n">
        <v>-0.0833628747335783</v>
      </c>
      <c r="D1894" s="0" t="n">
        <v>7002</v>
      </c>
      <c r="E1894" s="0" t="n">
        <f aca="false">IF(ISNUMBER($BA1894),$BA1894,IF(AND(ISNUMBER($D1894),ISNUMBER($BW1894),ISNUMBER($BX1894)),$D1894*($BX1894-$BW1894+1),""))</f>
        <v>7002</v>
      </c>
      <c r="H1894" s="0" t="s">
        <v>118</v>
      </c>
      <c r="I1894" s="0" t="s">
        <v>344</v>
      </c>
      <c r="J1894" s="0" t="n">
        <f aca="false">IF($BW1894&lt;&gt;"",$BW1894,"")</f>
        <v>2015</v>
      </c>
      <c r="K1894" s="0" t="n">
        <f aca="false">IF($BX1894&lt;&gt;"",$BX1894,"")</f>
        <v>2020</v>
      </c>
      <c r="L1894" s="0" t="n">
        <f aca="false">IF(AND(ISNUMBER($BW1894),ISNUMBER($BX1894)),($BW1894+$BX1894)/2,"")</f>
        <v>2017.5</v>
      </c>
      <c r="M1894" s="0" t="n">
        <f aca="false">IF($L1894&lt;&gt;"",$L1894,"")</f>
        <v>2017.5</v>
      </c>
      <c r="N1894" s="0" t="n">
        <f aca="false">IF(AND(ISNUMBER($BW1894),ISNUMBER($BX1894)),MIN(1,MAX(0,($BX1894-2016+1)/($BX1894-$BW1894+1))),"")</f>
        <v>0.833333333333333</v>
      </c>
      <c r="O1894" s="0" t="n">
        <f aca="false">IF(AND(ISNUMBER($BW1894),ISNUMBER($BX1894)),MIN(1,MAX(0,($BX1894-2017+1)/($BX1894-$BW1894+1))),"")</f>
        <v>0.666666666666667</v>
      </c>
      <c r="P1894" s="0" t="n">
        <f aca="false">IF(AND(ISNUMBER($BW1894),ISNUMBER($BX1894)),MIN(1,MAX(0,($BX1894-2018+1)/($BX1894-$BW1894+1))),"")</f>
        <v>0.5</v>
      </c>
      <c r="Q1894" s="0" t="n">
        <f aca="false">IF(AND(ISNUMBER($BW1894),ISNUMBER($BX1894)),MIN(1,MAX(0,($BX1894-2019+1)/($BX1894-$BW1894+1))),"")</f>
        <v>0.333333333333333</v>
      </c>
      <c r="R1894" s="0" t="n">
        <f aca="false">IF(AND(ISNUMBER($BW1894),ISNUMBER($BX1894)),MIN(1,MAX(0,($BX1894-2016+1)/($BX1894-$BW1894+1))),"")</f>
        <v>0.833333333333333</v>
      </c>
      <c r="S1894" s="0" t="n">
        <f aca="false">IF($L1894&lt;&gt;"",IF($L1894&gt;=2015.5,1,0),"")</f>
        <v>1</v>
      </c>
      <c r="T1894" s="0" t="n">
        <f aca="false">IF($L1894&lt;&gt;"",IF($L1894&gt;=2016,1,0),"")</f>
        <v>1</v>
      </c>
      <c r="U1894" s="0" t="n">
        <f aca="false">IF(ISNUMBER($BX1894),IF($BX1894&gt;=2016,1,0),"")</f>
        <v>1</v>
      </c>
      <c r="V1894" s="0" t="n">
        <f aca="false">IF(ISNUMBER($BW1894),IF($BW1894&gt;=2016,1,0),"")</f>
        <v>0</v>
      </c>
      <c r="W1894" s="0" t="str">
        <f aca="false">IF(AND(ISNUMBER($BW1894),ISNUMBER($BX1894)),IF($BW1894&gt;=2016,"post-only",IF($BX1894&lt;2016,"pre-only","mixed")),"")</f>
        <v>mixed</v>
      </c>
      <c r="X1894" s="0" t="n">
        <f aca="false">IF(AND(ISNUMBER($BW1894),ISNUMBER($BX1894)),MIN(1,MAX(0,($BX1894-2017+1)/($BX1894-$BW1894+1))),"")</f>
        <v>0.666666666666667</v>
      </c>
      <c r="Y1894" s="0" t="n">
        <f aca="false">IF(AND(ISNUMBER($BW1894),ISNUMBER($BX1894)),MIN(1,MAX(0,($BX1894-2018+1)/($BX1894-$BW1894+1))),"")</f>
        <v>0.5</v>
      </c>
      <c r="Z1894" s="0" t="n">
        <f aca="false">IF(AND(ISNUMBER($BW1894),ISNUMBER($BX1894)),MIN(1,MAX(0,($BX1894-2019+1)/($BX1894-$BW1894+1))),"")</f>
        <v>0.333333333333333</v>
      </c>
      <c r="AA1894" s="0" t="n">
        <f aca="false">IF(ISNUMBER($BX1894),IF($BX1894&gt;=2017,1,0),"")</f>
        <v>1</v>
      </c>
      <c r="AB1894" s="0" t="n">
        <f aca="false">IF(ISNUMBER($BX1894),IF($BX1894&gt;=2018,1,0),"")</f>
        <v>1</v>
      </c>
      <c r="AC1894" s="0" t="n">
        <f aca="false">IF(ISNUMBER($BX1894),IF($BX1894&gt;=2019,1,0),"")</f>
        <v>1</v>
      </c>
      <c r="AD1894" s="0" t="n">
        <f aca="false">IF($L1894&lt;&gt;"",IF($L1894&gt;2013,1,0),"")</f>
        <v>1</v>
      </c>
      <c r="AE1894" s="0" t="n">
        <f aca="false">IF($L1894&lt;&gt;"",1+IF($L1894&gt;2011,1,0)+IF($L1894&gt;2014,1,0),"")</f>
        <v>3</v>
      </c>
      <c r="AF1894" s="0" t="s">
        <v>747</v>
      </c>
      <c r="AG1894" s="0" t="s">
        <v>436</v>
      </c>
      <c r="AH1894" s="0" t="s">
        <v>89</v>
      </c>
      <c r="AI1894" s="0" t="s">
        <v>90</v>
      </c>
      <c r="AJ1894" s="0" t="s">
        <v>90</v>
      </c>
      <c r="AK1894" s="0" t="str">
        <f aca="false">IF(AND($CF1894&lt;&gt;"",IFERROR(INDEX(subsample_country_map!$B:$B,MATCH($CF1894,subsample_country_map!$A:$A,0)),"")&lt;&gt;""),INDEX(subsample_country_map!$B:$B,MATCH($CF1894,subsample_country_map!$A:$A,0)),INDEX(lookup!$AA:$AA,MATCH($A1894,lookup!$A:$A,0)))</f>
        <v>99_NCE</v>
      </c>
      <c r="AL1894" s="0" t="str">
        <f aca="false">IF(AND($CF1894&lt;&gt;"",IFERROR(INDEX(subsample_country_map!$C:$C,MATCH($CF1894,subsample_country_map!$A:$A,0)),"")&lt;&gt;""),INDEX(subsample_country_map!$C:$C,MATCH($CF1894,subsample_country_map!$A:$A,0)),INDEX(lookup!$AB:$AB,MATCH($A1894,lookup!$A:$A,0)))</f>
        <v>99_NCE</v>
      </c>
      <c r="AM1894" s="0" t="str">
        <f aca="false">IF(AND($CF1894&lt;&gt;"",IFERROR(INDEX(subsample_country_map!$D:$D,MATCH($CF1894,subsample_country_map!$A:$A,0)),"")&lt;&gt;""),INDEX(subsample_country_map!$D:$D,MATCH($CF1894,subsample_country_map!$A:$A,0)),INDEX(lookup!$AC:$AC,MATCH($A1894,lookup!$A:$A,0)))</f>
        <v>99_NCE</v>
      </c>
      <c r="AN1894" s="0" t="str">
        <f aca="false">IF(AND($CF1894&lt;&gt;"",IFERROR(INDEX(subsample_country_map!$E:$E,MATCH($CF1894,subsample_country_map!$A:$A,0)),"")&lt;&gt;""),INDEX(subsample_country_map!$E:$E,MATCH($CF1894,subsample_country_map!$A:$A,0)),INDEX(lookup!$AD:$AD,MATCH($A1894,lookup!$A:$A,0)))</f>
        <v>99_NCE</v>
      </c>
      <c r="AO1894" s="0" t="str">
        <f aca="false">INDEX(lookup!$Y:$Y,MATCH($A1894,lookup!$A:$A,0))</f>
        <v>0_published</v>
      </c>
      <c r="AP1894" s="0" t="str">
        <f aca="false">INDEX(lookup!$Z:$Z,MATCH($A1894,lookup!$A:$A,0))</f>
        <v>1_VHB high</v>
      </c>
      <c r="AQ1894" s="0" t="str">
        <f aca="false">INDEX(lookup!$W:$W,MATCH($A1894,lookup!$A:$A,0))</f>
        <v>1_fin/acc/econ</v>
      </c>
      <c r="AS1894" s="0" t="s">
        <v>91</v>
      </c>
      <c r="AT1894" s="0" t="s">
        <v>111</v>
      </c>
      <c r="AU1894" s="0" t="s">
        <v>93</v>
      </c>
      <c r="AV1894" s="0" t="s">
        <v>2522</v>
      </c>
      <c r="AW1894" s="0" t="s">
        <v>947</v>
      </c>
      <c r="BA1894" s="0" t="n">
        <v>7002</v>
      </c>
      <c r="BB1894" s="0" t="s">
        <v>96</v>
      </c>
      <c r="BC1894" s="0" t="s">
        <v>358</v>
      </c>
      <c r="BD1894" s="0" t="s">
        <v>142</v>
      </c>
      <c r="BE1894" s="0" t="s">
        <v>6478</v>
      </c>
      <c r="BF1894" s="0" t="s">
        <v>6482</v>
      </c>
      <c r="BI1894" s="0" t="s">
        <v>675</v>
      </c>
      <c r="BJ1894" s="0" t="s">
        <v>6482</v>
      </c>
      <c r="BK1894" s="0" t="s">
        <v>927</v>
      </c>
      <c r="BL1894" s="0" t="s">
        <v>6260</v>
      </c>
      <c r="BM1894" s="0" t="s">
        <v>6261</v>
      </c>
      <c r="BN1894" s="0" t="s">
        <v>6262</v>
      </c>
      <c r="BO1894" s="0" t="s">
        <v>105</v>
      </c>
      <c r="BP1894" s="0" t="s">
        <v>6258</v>
      </c>
      <c r="BQ1894" s="0" t="s">
        <v>127</v>
      </c>
      <c r="BT1894" s="0" t="n">
        <v>0</v>
      </c>
      <c r="BU1894" s="0" t="s">
        <v>6263</v>
      </c>
      <c r="BW1894" s="0" t="n">
        <v>2015</v>
      </c>
      <c r="BX1894" s="0" t="n">
        <v>2020</v>
      </c>
      <c r="BY1894" s="0" t="s">
        <v>6264</v>
      </c>
      <c r="BZ1894" s="0" t="n">
        <v>2017.5</v>
      </c>
      <c r="CA1894" s="0" t="n">
        <v>0.833333333333333</v>
      </c>
      <c r="CB1894" s="0" t="n">
        <v>1</v>
      </c>
      <c r="CC1894" s="0" t="n">
        <v>1</v>
      </c>
      <c r="CD1894" s="0" t="n">
        <v>-0.0835567903888007</v>
      </c>
      <c r="CE1894" s="0" t="n">
        <v>1</v>
      </c>
    </row>
    <row r="1895" customFormat="false" ht="15" hidden="false" customHeight="false" outlineLevel="0" collapsed="false">
      <c r="A1895" s="0" t="s">
        <v>6258</v>
      </c>
      <c r="B1895" s="0" t="n">
        <v>3200</v>
      </c>
      <c r="C1895" s="0" t="n">
        <v>-0.0238943339512893</v>
      </c>
      <c r="D1895" s="0" t="n">
        <v>7002</v>
      </c>
      <c r="E1895" s="0" t="n">
        <f aca="false">IF(ISNUMBER($BA1895),$BA1895,IF(AND(ISNUMBER($D1895),ISNUMBER($BW1895),ISNUMBER($BX1895)),$D1895*($BX1895-$BW1895+1),""))</f>
        <v>7002</v>
      </c>
      <c r="H1895" s="0" t="s">
        <v>118</v>
      </c>
      <c r="I1895" s="0" t="s">
        <v>344</v>
      </c>
      <c r="J1895" s="0" t="n">
        <f aca="false">IF($BW1895&lt;&gt;"",$BW1895,"")</f>
        <v>2015</v>
      </c>
      <c r="K1895" s="0" t="n">
        <f aca="false">IF($BX1895&lt;&gt;"",$BX1895,"")</f>
        <v>2020</v>
      </c>
      <c r="L1895" s="0" t="n">
        <f aca="false">IF(AND(ISNUMBER($BW1895),ISNUMBER($BX1895)),($BW1895+$BX1895)/2,"")</f>
        <v>2017.5</v>
      </c>
      <c r="M1895" s="0" t="n">
        <f aca="false">IF($L1895&lt;&gt;"",$L1895,"")</f>
        <v>2017.5</v>
      </c>
      <c r="N1895" s="0" t="n">
        <f aca="false">IF(AND(ISNUMBER($BW1895),ISNUMBER($BX1895)),MIN(1,MAX(0,($BX1895-2016+1)/($BX1895-$BW1895+1))),"")</f>
        <v>0.833333333333333</v>
      </c>
      <c r="O1895" s="0" t="n">
        <f aca="false">IF(AND(ISNUMBER($BW1895),ISNUMBER($BX1895)),MIN(1,MAX(0,($BX1895-2017+1)/($BX1895-$BW1895+1))),"")</f>
        <v>0.666666666666667</v>
      </c>
      <c r="P1895" s="0" t="n">
        <f aca="false">IF(AND(ISNUMBER($BW1895),ISNUMBER($BX1895)),MIN(1,MAX(0,($BX1895-2018+1)/($BX1895-$BW1895+1))),"")</f>
        <v>0.5</v>
      </c>
      <c r="Q1895" s="0" t="n">
        <f aca="false">IF(AND(ISNUMBER($BW1895),ISNUMBER($BX1895)),MIN(1,MAX(0,($BX1895-2019+1)/($BX1895-$BW1895+1))),"")</f>
        <v>0.333333333333333</v>
      </c>
      <c r="R1895" s="0" t="n">
        <f aca="false">IF(AND(ISNUMBER($BW1895),ISNUMBER($BX1895)),MIN(1,MAX(0,($BX1895-2016+1)/($BX1895-$BW1895+1))),"")</f>
        <v>0.833333333333333</v>
      </c>
      <c r="S1895" s="0" t="n">
        <f aca="false">IF($L1895&lt;&gt;"",IF($L1895&gt;=2015.5,1,0),"")</f>
        <v>1</v>
      </c>
      <c r="T1895" s="0" t="n">
        <f aca="false">IF($L1895&lt;&gt;"",IF($L1895&gt;=2016,1,0),"")</f>
        <v>1</v>
      </c>
      <c r="U1895" s="0" t="n">
        <f aca="false">IF(ISNUMBER($BX1895),IF($BX1895&gt;=2016,1,0),"")</f>
        <v>1</v>
      </c>
      <c r="V1895" s="0" t="n">
        <f aca="false">IF(ISNUMBER($BW1895),IF($BW1895&gt;=2016,1,0),"")</f>
        <v>0</v>
      </c>
      <c r="W1895" s="0" t="str">
        <f aca="false">IF(AND(ISNUMBER($BW1895),ISNUMBER($BX1895)),IF($BW1895&gt;=2016,"post-only",IF($BX1895&lt;2016,"pre-only","mixed")),"")</f>
        <v>mixed</v>
      </c>
      <c r="X1895" s="0" t="n">
        <f aca="false">IF(AND(ISNUMBER($BW1895),ISNUMBER($BX1895)),MIN(1,MAX(0,($BX1895-2017+1)/($BX1895-$BW1895+1))),"")</f>
        <v>0.666666666666667</v>
      </c>
      <c r="Y1895" s="0" t="n">
        <f aca="false">IF(AND(ISNUMBER($BW1895),ISNUMBER($BX1895)),MIN(1,MAX(0,($BX1895-2018+1)/($BX1895-$BW1895+1))),"")</f>
        <v>0.5</v>
      </c>
      <c r="Z1895" s="0" t="n">
        <f aca="false">IF(AND(ISNUMBER($BW1895),ISNUMBER($BX1895)),MIN(1,MAX(0,($BX1895-2019+1)/($BX1895-$BW1895+1))),"")</f>
        <v>0.333333333333333</v>
      </c>
      <c r="AA1895" s="0" t="n">
        <f aca="false">IF(ISNUMBER($BX1895),IF($BX1895&gt;=2017,1,0),"")</f>
        <v>1</v>
      </c>
      <c r="AB1895" s="0" t="n">
        <f aca="false">IF(ISNUMBER($BX1895),IF($BX1895&gt;=2018,1,0),"")</f>
        <v>1</v>
      </c>
      <c r="AC1895" s="0" t="n">
        <f aca="false">IF(ISNUMBER($BX1895),IF($BX1895&gt;=2019,1,0),"")</f>
        <v>1</v>
      </c>
      <c r="AD1895" s="0" t="n">
        <f aca="false">IF($L1895&lt;&gt;"",IF($L1895&gt;2013,1,0),"")</f>
        <v>1</v>
      </c>
      <c r="AE1895" s="0" t="n">
        <f aca="false">IF($L1895&lt;&gt;"",1+IF($L1895&gt;2011,1,0)+IF($L1895&gt;2014,1,0),"")</f>
        <v>3</v>
      </c>
      <c r="AF1895" s="0" t="s">
        <v>747</v>
      </c>
      <c r="AG1895" s="0" t="s">
        <v>88</v>
      </c>
      <c r="AH1895" s="0" t="s">
        <v>89</v>
      </c>
      <c r="AI1895" s="0" t="s">
        <v>90</v>
      </c>
      <c r="AJ1895" s="0" t="s">
        <v>90</v>
      </c>
      <c r="AK1895" s="0" t="str">
        <f aca="false">IF(AND($CF1895&lt;&gt;"",IFERROR(INDEX(subsample_country_map!$B:$B,MATCH($CF1895,subsample_country_map!$A:$A,0)),"")&lt;&gt;""),INDEX(subsample_country_map!$B:$B,MATCH($CF1895,subsample_country_map!$A:$A,0)),INDEX(lookup!$AA:$AA,MATCH($A1895,lookup!$A:$A,0)))</f>
        <v>99_NCE</v>
      </c>
      <c r="AL1895" s="0" t="str">
        <f aca="false">IF(AND($CF1895&lt;&gt;"",IFERROR(INDEX(subsample_country_map!$C:$C,MATCH($CF1895,subsample_country_map!$A:$A,0)),"")&lt;&gt;""),INDEX(subsample_country_map!$C:$C,MATCH($CF1895,subsample_country_map!$A:$A,0)),INDEX(lookup!$AB:$AB,MATCH($A1895,lookup!$A:$A,0)))</f>
        <v>99_NCE</v>
      </c>
      <c r="AM1895" s="0" t="str">
        <f aca="false">IF(AND($CF1895&lt;&gt;"",IFERROR(INDEX(subsample_country_map!$D:$D,MATCH($CF1895,subsample_country_map!$A:$A,0)),"")&lt;&gt;""),INDEX(subsample_country_map!$D:$D,MATCH($CF1895,subsample_country_map!$A:$A,0)),INDEX(lookup!$AC:$AC,MATCH($A1895,lookup!$A:$A,0)))</f>
        <v>99_NCE</v>
      </c>
      <c r="AN1895" s="0" t="str">
        <f aca="false">IF(AND($CF1895&lt;&gt;"",IFERROR(INDEX(subsample_country_map!$E:$E,MATCH($CF1895,subsample_country_map!$A:$A,0)),"")&lt;&gt;""),INDEX(subsample_country_map!$E:$E,MATCH($CF1895,subsample_country_map!$A:$A,0)),INDEX(lookup!$AD:$AD,MATCH($A1895,lookup!$A:$A,0)))</f>
        <v>99_NCE</v>
      </c>
      <c r="AO1895" s="0" t="str">
        <f aca="false">INDEX(lookup!$Y:$Y,MATCH($A1895,lookup!$A:$A,0))</f>
        <v>0_published</v>
      </c>
      <c r="AP1895" s="0" t="str">
        <f aca="false">INDEX(lookup!$Z:$Z,MATCH($A1895,lookup!$A:$A,0))</f>
        <v>1_VHB high</v>
      </c>
      <c r="AQ1895" s="0" t="str">
        <f aca="false">INDEX(lookup!$W:$W,MATCH($A1895,lookup!$A:$A,0))</f>
        <v>1_fin/acc/econ</v>
      </c>
      <c r="AS1895" s="0" t="s">
        <v>91</v>
      </c>
      <c r="AT1895" s="0" t="s">
        <v>397</v>
      </c>
      <c r="AU1895" s="0" t="s">
        <v>93</v>
      </c>
      <c r="AV1895" s="0" t="s">
        <v>1457</v>
      </c>
      <c r="AW1895" s="0" t="s">
        <v>1042</v>
      </c>
      <c r="BA1895" s="0" t="n">
        <v>7002</v>
      </c>
      <c r="BB1895" s="0" t="s">
        <v>96</v>
      </c>
      <c r="BC1895" s="0" t="s">
        <v>358</v>
      </c>
      <c r="BD1895" s="0" t="s">
        <v>142</v>
      </c>
      <c r="BE1895" s="0" t="s">
        <v>6478</v>
      </c>
      <c r="BF1895" s="0" t="s">
        <v>6482</v>
      </c>
      <c r="BI1895" s="0" t="s">
        <v>675</v>
      </c>
      <c r="BJ1895" s="0" t="s">
        <v>6482</v>
      </c>
      <c r="BK1895" s="0" t="s">
        <v>927</v>
      </c>
      <c r="BL1895" s="0" t="s">
        <v>6483</v>
      </c>
      <c r="BM1895" s="0" t="s">
        <v>6372</v>
      </c>
      <c r="BN1895" s="0" t="s">
        <v>6262</v>
      </c>
      <c r="BO1895" s="0" t="s">
        <v>105</v>
      </c>
      <c r="BP1895" s="0" t="s">
        <v>6258</v>
      </c>
      <c r="BQ1895" s="0" t="s">
        <v>127</v>
      </c>
      <c r="BT1895" s="0" t="n">
        <v>0</v>
      </c>
      <c r="BU1895" s="0" t="s">
        <v>6263</v>
      </c>
      <c r="BW1895" s="0" t="n">
        <v>2015</v>
      </c>
      <c r="BX1895" s="0" t="n">
        <v>2020</v>
      </c>
      <c r="BY1895" s="0" t="s">
        <v>6264</v>
      </c>
      <c r="BZ1895" s="0" t="n">
        <v>2017.5</v>
      </c>
      <c r="CA1895" s="0" t="n">
        <v>0.833333333333333</v>
      </c>
      <c r="CB1895" s="0" t="n">
        <v>1</v>
      </c>
      <c r="CC1895" s="0" t="n">
        <v>1</v>
      </c>
      <c r="CD1895" s="0" t="n">
        <v>-0.0238988829136297</v>
      </c>
      <c r="CE1895" s="0" t="n">
        <v>1</v>
      </c>
    </row>
    <row r="1896" customFormat="false" ht="15" hidden="false" customHeight="false" outlineLevel="0" collapsed="false">
      <c r="A1896" s="0" t="s">
        <v>6258</v>
      </c>
      <c r="B1896" s="0" t="n">
        <v>3201</v>
      </c>
      <c r="C1896" s="0" t="n">
        <v>0.0481807276019338</v>
      </c>
      <c r="D1896" s="0" t="n">
        <v>3868</v>
      </c>
      <c r="E1896" s="0" t="n">
        <f aca="false">IF(ISNUMBER($BA1896),$BA1896,IF(AND(ISNUMBER($D1896),ISNUMBER($BW1896),ISNUMBER($BX1896)),$D1896*($BX1896-$BW1896+1),""))</f>
        <v>3868</v>
      </c>
      <c r="H1896" s="0" t="s">
        <v>118</v>
      </c>
      <c r="I1896" s="0" t="s">
        <v>344</v>
      </c>
      <c r="J1896" s="0" t="n">
        <f aca="false">IF($BW1896&lt;&gt;"",$BW1896,"")</f>
        <v>2015</v>
      </c>
      <c r="K1896" s="0" t="n">
        <f aca="false">IF($BX1896&lt;&gt;"",$BX1896,"")</f>
        <v>2020</v>
      </c>
      <c r="L1896" s="0" t="n">
        <f aca="false">IF(AND(ISNUMBER($BW1896),ISNUMBER($BX1896)),($BW1896+$BX1896)/2,"")</f>
        <v>2017.5</v>
      </c>
      <c r="M1896" s="0" t="n">
        <f aca="false">IF($L1896&lt;&gt;"",$L1896,"")</f>
        <v>2017.5</v>
      </c>
      <c r="N1896" s="0" t="n">
        <f aca="false">IF(AND(ISNUMBER($BW1896),ISNUMBER($BX1896)),MIN(1,MAX(0,($BX1896-2016+1)/($BX1896-$BW1896+1))),"")</f>
        <v>0.833333333333333</v>
      </c>
      <c r="O1896" s="0" t="n">
        <f aca="false">IF(AND(ISNUMBER($BW1896),ISNUMBER($BX1896)),MIN(1,MAX(0,($BX1896-2017+1)/($BX1896-$BW1896+1))),"")</f>
        <v>0.666666666666667</v>
      </c>
      <c r="P1896" s="0" t="n">
        <f aca="false">IF(AND(ISNUMBER($BW1896),ISNUMBER($BX1896)),MIN(1,MAX(0,($BX1896-2018+1)/($BX1896-$BW1896+1))),"")</f>
        <v>0.5</v>
      </c>
      <c r="Q1896" s="0" t="n">
        <f aca="false">IF(AND(ISNUMBER($BW1896),ISNUMBER($BX1896)),MIN(1,MAX(0,($BX1896-2019+1)/($BX1896-$BW1896+1))),"")</f>
        <v>0.333333333333333</v>
      </c>
      <c r="R1896" s="0" t="n">
        <f aca="false">IF(AND(ISNUMBER($BW1896),ISNUMBER($BX1896)),MIN(1,MAX(0,($BX1896-2016+1)/($BX1896-$BW1896+1))),"")</f>
        <v>0.833333333333333</v>
      </c>
      <c r="S1896" s="0" t="n">
        <f aca="false">IF($L1896&lt;&gt;"",IF($L1896&gt;=2015.5,1,0),"")</f>
        <v>1</v>
      </c>
      <c r="T1896" s="0" t="n">
        <f aca="false">IF($L1896&lt;&gt;"",IF($L1896&gt;=2016,1,0),"")</f>
        <v>1</v>
      </c>
      <c r="U1896" s="0" t="n">
        <f aca="false">IF(ISNUMBER($BX1896),IF($BX1896&gt;=2016,1,0),"")</f>
        <v>1</v>
      </c>
      <c r="V1896" s="0" t="n">
        <f aca="false">IF(ISNUMBER($BW1896),IF($BW1896&gt;=2016,1,0),"")</f>
        <v>0</v>
      </c>
      <c r="W1896" s="0" t="str">
        <f aca="false">IF(AND(ISNUMBER($BW1896),ISNUMBER($BX1896)),IF($BW1896&gt;=2016,"post-only",IF($BX1896&lt;2016,"pre-only","mixed")),"")</f>
        <v>mixed</v>
      </c>
      <c r="X1896" s="0" t="n">
        <f aca="false">IF(AND(ISNUMBER($BW1896),ISNUMBER($BX1896)),MIN(1,MAX(0,($BX1896-2017+1)/($BX1896-$BW1896+1))),"")</f>
        <v>0.666666666666667</v>
      </c>
      <c r="Y1896" s="0" t="n">
        <f aca="false">IF(AND(ISNUMBER($BW1896),ISNUMBER($BX1896)),MIN(1,MAX(0,($BX1896-2018+1)/($BX1896-$BW1896+1))),"")</f>
        <v>0.5</v>
      </c>
      <c r="Z1896" s="0" t="n">
        <f aca="false">IF(AND(ISNUMBER($BW1896),ISNUMBER($BX1896)),MIN(1,MAX(0,($BX1896-2019+1)/($BX1896-$BW1896+1))),"")</f>
        <v>0.333333333333333</v>
      </c>
      <c r="AA1896" s="0" t="n">
        <f aca="false">IF(ISNUMBER($BX1896),IF($BX1896&gt;=2017,1,0),"")</f>
        <v>1</v>
      </c>
      <c r="AB1896" s="0" t="n">
        <f aca="false">IF(ISNUMBER($BX1896),IF($BX1896&gt;=2018,1,0),"")</f>
        <v>1</v>
      </c>
      <c r="AC1896" s="0" t="n">
        <f aca="false">IF(ISNUMBER($BX1896),IF($BX1896&gt;=2019,1,0),"")</f>
        <v>1</v>
      </c>
      <c r="AD1896" s="0" t="n">
        <f aca="false">IF($L1896&lt;&gt;"",IF($L1896&gt;2013,1,0),"")</f>
        <v>1</v>
      </c>
      <c r="AE1896" s="0" t="n">
        <f aca="false">IF($L1896&lt;&gt;"",1+IF($L1896&gt;2011,1,0)+IF($L1896&gt;2014,1,0),"")</f>
        <v>3</v>
      </c>
      <c r="AF1896" s="0" t="s">
        <v>747</v>
      </c>
      <c r="AG1896" s="0" t="s">
        <v>88</v>
      </c>
      <c r="AH1896" s="0" t="s">
        <v>89</v>
      </c>
      <c r="AI1896" s="0" t="s">
        <v>90</v>
      </c>
      <c r="AJ1896" s="0" t="s">
        <v>90</v>
      </c>
      <c r="AK1896" s="0" t="str">
        <f aca="false">IF(AND($CF1896&lt;&gt;"",IFERROR(INDEX(subsample_country_map!$B:$B,MATCH($CF1896,subsample_country_map!$A:$A,0)),"")&lt;&gt;""),INDEX(subsample_country_map!$B:$B,MATCH($CF1896,subsample_country_map!$A:$A,0)),INDEX(lookup!$AA:$AA,MATCH($A1896,lookup!$A:$A,0)))</f>
        <v>99_NCE</v>
      </c>
      <c r="AL1896" s="0" t="str">
        <f aca="false">IF(AND($CF1896&lt;&gt;"",IFERROR(INDEX(subsample_country_map!$C:$C,MATCH($CF1896,subsample_country_map!$A:$A,0)),"")&lt;&gt;""),INDEX(subsample_country_map!$C:$C,MATCH($CF1896,subsample_country_map!$A:$A,0)),INDEX(lookup!$AB:$AB,MATCH($A1896,lookup!$A:$A,0)))</f>
        <v>99_NCE</v>
      </c>
      <c r="AM1896" s="0" t="str">
        <f aca="false">IF(AND($CF1896&lt;&gt;"",IFERROR(INDEX(subsample_country_map!$D:$D,MATCH($CF1896,subsample_country_map!$A:$A,0)),"")&lt;&gt;""),INDEX(subsample_country_map!$D:$D,MATCH($CF1896,subsample_country_map!$A:$A,0)),INDEX(lookup!$AC:$AC,MATCH($A1896,lookup!$A:$A,0)))</f>
        <v>99_NCE</v>
      </c>
      <c r="AN1896" s="0" t="str">
        <f aca="false">IF(AND($CF1896&lt;&gt;"",IFERROR(INDEX(subsample_country_map!$E:$E,MATCH($CF1896,subsample_country_map!$A:$A,0)),"")&lt;&gt;""),INDEX(subsample_country_map!$E:$E,MATCH($CF1896,subsample_country_map!$A:$A,0)),INDEX(lookup!$AD:$AD,MATCH($A1896,lookup!$A:$A,0)))</f>
        <v>99_NCE</v>
      </c>
      <c r="AO1896" s="0" t="str">
        <f aca="false">INDEX(lookup!$Y:$Y,MATCH($A1896,lookup!$A:$A,0))</f>
        <v>0_published</v>
      </c>
      <c r="AP1896" s="0" t="str">
        <f aca="false">INDEX(lookup!$Z:$Z,MATCH($A1896,lookup!$A:$A,0))</f>
        <v>1_VHB high</v>
      </c>
      <c r="AQ1896" s="0" t="str">
        <f aca="false">INDEX(lookup!$W:$W,MATCH($A1896,lookup!$A:$A,0))</f>
        <v>1_fin/acc/econ</v>
      </c>
      <c r="AS1896" s="0" t="s">
        <v>91</v>
      </c>
      <c r="AT1896" s="0" t="s">
        <v>397</v>
      </c>
      <c r="AU1896" s="0" t="s">
        <v>93</v>
      </c>
      <c r="AV1896" s="0" t="s">
        <v>1448</v>
      </c>
      <c r="AW1896" s="0" t="s">
        <v>1042</v>
      </c>
      <c r="BA1896" s="0" t="n">
        <v>3868</v>
      </c>
      <c r="BB1896" s="0" t="s">
        <v>96</v>
      </c>
      <c r="BC1896" s="0" t="s">
        <v>358</v>
      </c>
      <c r="BD1896" s="0" t="s">
        <v>142</v>
      </c>
      <c r="BE1896" s="0" t="s">
        <v>6478</v>
      </c>
      <c r="BF1896" s="0" t="s">
        <v>6479</v>
      </c>
      <c r="BI1896" s="0" t="s">
        <v>700</v>
      </c>
      <c r="BJ1896" s="0" t="s">
        <v>6479</v>
      </c>
      <c r="BK1896" s="0" t="s">
        <v>927</v>
      </c>
      <c r="BL1896" s="0" t="s">
        <v>6484</v>
      </c>
      <c r="BM1896" s="0" t="s">
        <v>6344</v>
      </c>
      <c r="BN1896" s="0" t="s">
        <v>6262</v>
      </c>
      <c r="BO1896" s="0" t="s">
        <v>105</v>
      </c>
      <c r="BP1896" s="0" t="s">
        <v>6258</v>
      </c>
      <c r="BQ1896" s="0" t="s">
        <v>127</v>
      </c>
      <c r="BT1896" s="0" t="n">
        <v>0</v>
      </c>
      <c r="BU1896" s="0" t="s">
        <v>6263</v>
      </c>
      <c r="BW1896" s="0" t="n">
        <v>2015</v>
      </c>
      <c r="BX1896" s="0" t="n">
        <v>2020</v>
      </c>
      <c r="BY1896" s="0" t="s">
        <v>6264</v>
      </c>
      <c r="BZ1896" s="0" t="n">
        <v>2017.5</v>
      </c>
      <c r="CA1896" s="0" t="n">
        <v>0.833333333333333</v>
      </c>
      <c r="CB1896" s="0" t="n">
        <v>1</v>
      </c>
      <c r="CC1896" s="0" t="n">
        <v>1</v>
      </c>
      <c r="CD1896" s="0" t="n">
        <v>0.0482180615817754</v>
      </c>
      <c r="CE1896" s="0" t="n">
        <v>1</v>
      </c>
    </row>
    <row r="1897" customFormat="false" ht="15" hidden="false" customHeight="false" outlineLevel="0" collapsed="false">
      <c r="A1897" s="0" t="s">
        <v>6258</v>
      </c>
      <c r="B1897" s="0" t="n">
        <v>3202</v>
      </c>
      <c r="C1897" s="0" t="n">
        <v>-0.0321412173266613</v>
      </c>
      <c r="D1897" s="0" t="n">
        <v>3868</v>
      </c>
      <c r="E1897" s="0" t="n">
        <f aca="false">IF(ISNUMBER($BA1897),$BA1897,IF(AND(ISNUMBER($D1897),ISNUMBER($BW1897),ISNUMBER($BX1897)),$D1897*($BX1897-$BW1897+1),""))</f>
        <v>3868</v>
      </c>
      <c r="H1897" s="0" t="s">
        <v>118</v>
      </c>
      <c r="I1897" s="0" t="s">
        <v>344</v>
      </c>
      <c r="J1897" s="0" t="n">
        <f aca="false">IF($BW1897&lt;&gt;"",$BW1897,"")</f>
        <v>2015</v>
      </c>
      <c r="K1897" s="0" t="n">
        <f aca="false">IF($BX1897&lt;&gt;"",$BX1897,"")</f>
        <v>2020</v>
      </c>
      <c r="L1897" s="0" t="n">
        <f aca="false">IF(AND(ISNUMBER($BW1897),ISNUMBER($BX1897)),($BW1897+$BX1897)/2,"")</f>
        <v>2017.5</v>
      </c>
      <c r="M1897" s="0" t="n">
        <f aca="false">IF($L1897&lt;&gt;"",$L1897,"")</f>
        <v>2017.5</v>
      </c>
      <c r="N1897" s="0" t="n">
        <f aca="false">IF(AND(ISNUMBER($BW1897),ISNUMBER($BX1897)),MIN(1,MAX(0,($BX1897-2016+1)/($BX1897-$BW1897+1))),"")</f>
        <v>0.833333333333333</v>
      </c>
      <c r="O1897" s="0" t="n">
        <f aca="false">IF(AND(ISNUMBER($BW1897),ISNUMBER($BX1897)),MIN(1,MAX(0,($BX1897-2017+1)/($BX1897-$BW1897+1))),"")</f>
        <v>0.666666666666667</v>
      </c>
      <c r="P1897" s="0" t="n">
        <f aca="false">IF(AND(ISNUMBER($BW1897),ISNUMBER($BX1897)),MIN(1,MAX(0,($BX1897-2018+1)/($BX1897-$BW1897+1))),"")</f>
        <v>0.5</v>
      </c>
      <c r="Q1897" s="0" t="n">
        <f aca="false">IF(AND(ISNUMBER($BW1897),ISNUMBER($BX1897)),MIN(1,MAX(0,($BX1897-2019+1)/($BX1897-$BW1897+1))),"")</f>
        <v>0.333333333333333</v>
      </c>
      <c r="R1897" s="0" t="n">
        <f aca="false">IF(AND(ISNUMBER($BW1897),ISNUMBER($BX1897)),MIN(1,MAX(0,($BX1897-2016+1)/($BX1897-$BW1897+1))),"")</f>
        <v>0.833333333333333</v>
      </c>
      <c r="S1897" s="0" t="n">
        <f aca="false">IF($L1897&lt;&gt;"",IF($L1897&gt;=2015.5,1,0),"")</f>
        <v>1</v>
      </c>
      <c r="T1897" s="0" t="n">
        <f aca="false">IF($L1897&lt;&gt;"",IF($L1897&gt;=2016,1,0),"")</f>
        <v>1</v>
      </c>
      <c r="U1897" s="0" t="n">
        <f aca="false">IF(ISNUMBER($BX1897),IF($BX1897&gt;=2016,1,0),"")</f>
        <v>1</v>
      </c>
      <c r="V1897" s="0" t="n">
        <f aca="false">IF(ISNUMBER($BW1897),IF($BW1897&gt;=2016,1,0),"")</f>
        <v>0</v>
      </c>
      <c r="W1897" s="0" t="str">
        <f aca="false">IF(AND(ISNUMBER($BW1897),ISNUMBER($BX1897)),IF($BW1897&gt;=2016,"post-only",IF($BX1897&lt;2016,"pre-only","mixed")),"")</f>
        <v>mixed</v>
      </c>
      <c r="X1897" s="0" t="n">
        <f aca="false">IF(AND(ISNUMBER($BW1897),ISNUMBER($BX1897)),MIN(1,MAX(0,($BX1897-2017+1)/($BX1897-$BW1897+1))),"")</f>
        <v>0.666666666666667</v>
      </c>
      <c r="Y1897" s="0" t="n">
        <f aca="false">IF(AND(ISNUMBER($BW1897),ISNUMBER($BX1897)),MIN(1,MAX(0,($BX1897-2018+1)/($BX1897-$BW1897+1))),"")</f>
        <v>0.5</v>
      </c>
      <c r="Z1897" s="0" t="n">
        <f aca="false">IF(AND(ISNUMBER($BW1897),ISNUMBER($BX1897)),MIN(1,MAX(0,($BX1897-2019+1)/($BX1897-$BW1897+1))),"")</f>
        <v>0.333333333333333</v>
      </c>
      <c r="AA1897" s="0" t="n">
        <f aca="false">IF(ISNUMBER($BX1897),IF($BX1897&gt;=2017,1,0),"")</f>
        <v>1</v>
      </c>
      <c r="AB1897" s="0" t="n">
        <f aca="false">IF(ISNUMBER($BX1897),IF($BX1897&gt;=2018,1,0),"")</f>
        <v>1</v>
      </c>
      <c r="AC1897" s="0" t="n">
        <f aca="false">IF(ISNUMBER($BX1897),IF($BX1897&gt;=2019,1,0),"")</f>
        <v>1</v>
      </c>
      <c r="AD1897" s="0" t="n">
        <f aca="false">IF($L1897&lt;&gt;"",IF($L1897&gt;2013,1,0),"")</f>
        <v>1</v>
      </c>
      <c r="AE1897" s="0" t="n">
        <f aca="false">IF($L1897&lt;&gt;"",1+IF($L1897&gt;2011,1,0)+IF($L1897&gt;2014,1,0),"")</f>
        <v>3</v>
      </c>
      <c r="AF1897" s="0" t="s">
        <v>747</v>
      </c>
      <c r="AG1897" s="0" t="s">
        <v>88</v>
      </c>
      <c r="AH1897" s="0" t="s">
        <v>89</v>
      </c>
      <c r="AI1897" s="0" t="s">
        <v>90</v>
      </c>
      <c r="AJ1897" s="0" t="s">
        <v>90</v>
      </c>
      <c r="AK1897" s="0" t="str">
        <f aca="false">IF(AND($CF1897&lt;&gt;"",IFERROR(INDEX(subsample_country_map!$B:$B,MATCH($CF1897,subsample_country_map!$A:$A,0)),"")&lt;&gt;""),INDEX(subsample_country_map!$B:$B,MATCH($CF1897,subsample_country_map!$A:$A,0)),INDEX(lookup!$AA:$AA,MATCH($A1897,lookup!$A:$A,0)))</f>
        <v>99_NCE</v>
      </c>
      <c r="AL1897" s="0" t="str">
        <f aca="false">IF(AND($CF1897&lt;&gt;"",IFERROR(INDEX(subsample_country_map!$C:$C,MATCH($CF1897,subsample_country_map!$A:$A,0)),"")&lt;&gt;""),INDEX(subsample_country_map!$C:$C,MATCH($CF1897,subsample_country_map!$A:$A,0)),INDEX(lookup!$AB:$AB,MATCH($A1897,lookup!$A:$A,0)))</f>
        <v>99_NCE</v>
      </c>
      <c r="AM1897" s="0" t="str">
        <f aca="false">IF(AND($CF1897&lt;&gt;"",IFERROR(INDEX(subsample_country_map!$D:$D,MATCH($CF1897,subsample_country_map!$A:$A,0)),"")&lt;&gt;""),INDEX(subsample_country_map!$D:$D,MATCH($CF1897,subsample_country_map!$A:$A,0)),INDEX(lookup!$AC:$AC,MATCH($A1897,lookup!$A:$A,0)))</f>
        <v>99_NCE</v>
      </c>
      <c r="AN1897" s="0" t="str">
        <f aca="false">IF(AND($CF1897&lt;&gt;"",IFERROR(INDEX(subsample_country_map!$E:$E,MATCH($CF1897,subsample_country_map!$A:$A,0)),"")&lt;&gt;""),INDEX(subsample_country_map!$E:$E,MATCH($CF1897,subsample_country_map!$A:$A,0)),INDEX(lookup!$AD:$AD,MATCH($A1897,lookup!$A:$A,0)))</f>
        <v>99_NCE</v>
      </c>
      <c r="AO1897" s="0" t="str">
        <f aca="false">INDEX(lookup!$Y:$Y,MATCH($A1897,lookup!$A:$A,0))</f>
        <v>0_published</v>
      </c>
      <c r="AP1897" s="0" t="str">
        <f aca="false">INDEX(lookup!$Z:$Z,MATCH($A1897,lookup!$A:$A,0))</f>
        <v>1_VHB high</v>
      </c>
      <c r="AQ1897" s="0" t="str">
        <f aca="false">INDEX(lookup!$W:$W,MATCH($A1897,lookup!$A:$A,0))</f>
        <v>1_fin/acc/econ</v>
      </c>
      <c r="AS1897" s="0" t="s">
        <v>91</v>
      </c>
      <c r="AT1897" s="0" t="s">
        <v>397</v>
      </c>
      <c r="AU1897" s="0" t="s">
        <v>93</v>
      </c>
      <c r="AV1897" s="0" t="s">
        <v>4363</v>
      </c>
      <c r="AW1897" s="0" t="s">
        <v>1457</v>
      </c>
      <c r="BA1897" s="0" t="n">
        <v>3868</v>
      </c>
      <c r="BB1897" s="0" t="s">
        <v>96</v>
      </c>
      <c r="BC1897" s="0" t="s">
        <v>358</v>
      </c>
      <c r="BD1897" s="0" t="s">
        <v>142</v>
      </c>
      <c r="BE1897" s="0" t="s">
        <v>6478</v>
      </c>
      <c r="BF1897" s="0" t="s">
        <v>6479</v>
      </c>
      <c r="BI1897" s="0" t="s">
        <v>700</v>
      </c>
      <c r="BJ1897" s="0" t="s">
        <v>6479</v>
      </c>
      <c r="BK1897" s="0" t="s">
        <v>927</v>
      </c>
      <c r="BL1897" s="0" t="s">
        <v>6485</v>
      </c>
      <c r="BM1897" s="0" t="s">
        <v>6346</v>
      </c>
      <c r="BN1897" s="0" t="s">
        <v>6262</v>
      </c>
      <c r="BO1897" s="0" t="s">
        <v>105</v>
      </c>
      <c r="BP1897" s="0" t="s">
        <v>6258</v>
      </c>
      <c r="BQ1897" s="0" t="s">
        <v>127</v>
      </c>
      <c r="BT1897" s="0" t="n">
        <v>0</v>
      </c>
      <c r="BU1897" s="0" t="s">
        <v>6263</v>
      </c>
      <c r="BW1897" s="0" t="n">
        <v>2015</v>
      </c>
      <c r="BX1897" s="0" t="n">
        <v>2020</v>
      </c>
      <c r="BY1897" s="0" t="s">
        <v>6264</v>
      </c>
      <c r="BZ1897" s="0" t="n">
        <v>2017.5</v>
      </c>
      <c r="CA1897" s="0" t="n">
        <v>0.833333333333333</v>
      </c>
      <c r="CB1897" s="0" t="n">
        <v>1</v>
      </c>
      <c r="CC1897" s="0" t="n">
        <v>1</v>
      </c>
      <c r="CD1897" s="0" t="n">
        <v>-0.0321522921043063</v>
      </c>
      <c r="CE1897" s="0" t="n">
        <v>1</v>
      </c>
    </row>
    <row r="1898" customFormat="false" ht="15" hidden="false" customHeight="false" outlineLevel="0" collapsed="false">
      <c r="A1898" s="0" t="s">
        <v>6258</v>
      </c>
      <c r="B1898" s="0" t="n">
        <v>3203</v>
      </c>
      <c r="C1898" s="0" t="n">
        <v>0.0428004044181764</v>
      </c>
      <c r="D1898" s="0" t="n">
        <v>4904</v>
      </c>
      <c r="E1898" s="0" t="n">
        <f aca="false">IF(ISNUMBER($BA1898),$BA1898,IF(AND(ISNUMBER($D1898),ISNUMBER($BW1898),ISNUMBER($BX1898)),$D1898*($BX1898-$BW1898+1),""))</f>
        <v>4904</v>
      </c>
      <c r="H1898" s="0" t="s">
        <v>118</v>
      </c>
      <c r="I1898" s="0" t="s">
        <v>344</v>
      </c>
      <c r="J1898" s="0" t="n">
        <f aca="false">IF($BW1898&lt;&gt;"",$BW1898,"")</f>
        <v>2015</v>
      </c>
      <c r="K1898" s="0" t="n">
        <f aca="false">IF($BX1898&lt;&gt;"",$BX1898,"")</f>
        <v>2020</v>
      </c>
      <c r="L1898" s="0" t="n">
        <f aca="false">IF(AND(ISNUMBER($BW1898),ISNUMBER($BX1898)),($BW1898+$BX1898)/2,"")</f>
        <v>2017.5</v>
      </c>
      <c r="M1898" s="0" t="n">
        <f aca="false">IF($L1898&lt;&gt;"",$L1898,"")</f>
        <v>2017.5</v>
      </c>
      <c r="N1898" s="0" t="n">
        <f aca="false">IF(AND(ISNUMBER($BW1898),ISNUMBER($BX1898)),MIN(1,MAX(0,($BX1898-2016+1)/($BX1898-$BW1898+1))),"")</f>
        <v>0.833333333333333</v>
      </c>
      <c r="O1898" s="0" t="n">
        <f aca="false">IF(AND(ISNUMBER($BW1898),ISNUMBER($BX1898)),MIN(1,MAX(0,($BX1898-2017+1)/($BX1898-$BW1898+1))),"")</f>
        <v>0.666666666666667</v>
      </c>
      <c r="P1898" s="0" t="n">
        <f aca="false">IF(AND(ISNUMBER($BW1898),ISNUMBER($BX1898)),MIN(1,MAX(0,($BX1898-2018+1)/($BX1898-$BW1898+1))),"")</f>
        <v>0.5</v>
      </c>
      <c r="Q1898" s="0" t="n">
        <f aca="false">IF(AND(ISNUMBER($BW1898),ISNUMBER($BX1898)),MIN(1,MAX(0,($BX1898-2019+1)/($BX1898-$BW1898+1))),"")</f>
        <v>0.333333333333333</v>
      </c>
      <c r="R1898" s="0" t="n">
        <f aca="false">IF(AND(ISNUMBER($BW1898),ISNUMBER($BX1898)),MIN(1,MAX(0,($BX1898-2016+1)/($BX1898-$BW1898+1))),"")</f>
        <v>0.833333333333333</v>
      </c>
      <c r="S1898" s="0" t="n">
        <f aca="false">IF($L1898&lt;&gt;"",IF($L1898&gt;=2015.5,1,0),"")</f>
        <v>1</v>
      </c>
      <c r="T1898" s="0" t="n">
        <f aca="false">IF($L1898&lt;&gt;"",IF($L1898&gt;=2016,1,0),"")</f>
        <v>1</v>
      </c>
      <c r="U1898" s="0" t="n">
        <f aca="false">IF(ISNUMBER($BX1898),IF($BX1898&gt;=2016,1,0),"")</f>
        <v>1</v>
      </c>
      <c r="V1898" s="0" t="n">
        <f aca="false">IF(ISNUMBER($BW1898),IF($BW1898&gt;=2016,1,0),"")</f>
        <v>0</v>
      </c>
      <c r="W1898" s="0" t="str">
        <f aca="false">IF(AND(ISNUMBER($BW1898),ISNUMBER($BX1898)),IF($BW1898&gt;=2016,"post-only",IF($BX1898&lt;2016,"pre-only","mixed")),"")</f>
        <v>mixed</v>
      </c>
      <c r="X1898" s="0" t="n">
        <f aca="false">IF(AND(ISNUMBER($BW1898),ISNUMBER($BX1898)),MIN(1,MAX(0,($BX1898-2017+1)/($BX1898-$BW1898+1))),"")</f>
        <v>0.666666666666667</v>
      </c>
      <c r="Y1898" s="0" t="n">
        <f aca="false">IF(AND(ISNUMBER($BW1898),ISNUMBER($BX1898)),MIN(1,MAX(0,($BX1898-2018+1)/($BX1898-$BW1898+1))),"")</f>
        <v>0.5</v>
      </c>
      <c r="Z1898" s="0" t="n">
        <f aca="false">IF(AND(ISNUMBER($BW1898),ISNUMBER($BX1898)),MIN(1,MAX(0,($BX1898-2019+1)/($BX1898-$BW1898+1))),"")</f>
        <v>0.333333333333333</v>
      </c>
      <c r="AA1898" s="0" t="n">
        <f aca="false">IF(ISNUMBER($BX1898),IF($BX1898&gt;=2017,1,0),"")</f>
        <v>1</v>
      </c>
      <c r="AB1898" s="0" t="n">
        <f aca="false">IF(ISNUMBER($BX1898),IF($BX1898&gt;=2018,1,0),"")</f>
        <v>1</v>
      </c>
      <c r="AC1898" s="0" t="n">
        <f aca="false">IF(ISNUMBER($BX1898),IF($BX1898&gt;=2019,1,0),"")</f>
        <v>1</v>
      </c>
      <c r="AD1898" s="0" t="n">
        <f aca="false">IF($L1898&lt;&gt;"",IF($L1898&gt;2013,1,0),"")</f>
        <v>1</v>
      </c>
      <c r="AE1898" s="0" t="n">
        <f aca="false">IF($L1898&lt;&gt;"",1+IF($L1898&gt;2011,1,0)+IF($L1898&gt;2014,1,0),"")</f>
        <v>3</v>
      </c>
      <c r="AF1898" s="0" t="s">
        <v>747</v>
      </c>
      <c r="AG1898" s="0" t="s">
        <v>88</v>
      </c>
      <c r="AH1898" s="0" t="s">
        <v>89</v>
      </c>
      <c r="AI1898" s="0" t="s">
        <v>90</v>
      </c>
      <c r="AJ1898" s="0" t="s">
        <v>90</v>
      </c>
      <c r="AK1898" s="0" t="str">
        <f aca="false">IF(AND($CF1898&lt;&gt;"",IFERROR(INDEX(subsample_country_map!$B:$B,MATCH($CF1898,subsample_country_map!$A:$A,0)),"")&lt;&gt;""),INDEX(subsample_country_map!$B:$B,MATCH($CF1898,subsample_country_map!$A:$A,0)),INDEX(lookup!$AA:$AA,MATCH($A1898,lookup!$A:$A,0)))</f>
        <v>99_NCE</v>
      </c>
      <c r="AL1898" s="0" t="str">
        <f aca="false">IF(AND($CF1898&lt;&gt;"",IFERROR(INDEX(subsample_country_map!$C:$C,MATCH($CF1898,subsample_country_map!$A:$A,0)),"")&lt;&gt;""),INDEX(subsample_country_map!$C:$C,MATCH($CF1898,subsample_country_map!$A:$A,0)),INDEX(lookup!$AB:$AB,MATCH($A1898,lookup!$A:$A,0)))</f>
        <v>99_NCE</v>
      </c>
      <c r="AM1898" s="0" t="str">
        <f aca="false">IF(AND($CF1898&lt;&gt;"",IFERROR(INDEX(subsample_country_map!$D:$D,MATCH($CF1898,subsample_country_map!$A:$A,0)),"")&lt;&gt;""),INDEX(subsample_country_map!$D:$D,MATCH($CF1898,subsample_country_map!$A:$A,0)),INDEX(lookup!$AC:$AC,MATCH($A1898,lookup!$A:$A,0)))</f>
        <v>99_NCE</v>
      </c>
      <c r="AN1898" s="0" t="str">
        <f aca="false">IF(AND($CF1898&lt;&gt;"",IFERROR(INDEX(subsample_country_map!$E:$E,MATCH($CF1898,subsample_country_map!$A:$A,0)),"")&lt;&gt;""),INDEX(subsample_country_map!$E:$E,MATCH($CF1898,subsample_country_map!$A:$A,0)),INDEX(lookup!$AD:$AD,MATCH($A1898,lookup!$A:$A,0)))</f>
        <v>99_NCE</v>
      </c>
      <c r="AO1898" s="0" t="str">
        <f aca="false">INDEX(lookup!$Y:$Y,MATCH($A1898,lookup!$A:$A,0))</f>
        <v>0_published</v>
      </c>
      <c r="AP1898" s="0" t="str">
        <f aca="false">INDEX(lookup!$Z:$Z,MATCH($A1898,lookup!$A:$A,0))</f>
        <v>1_VHB high</v>
      </c>
      <c r="AQ1898" s="0" t="str">
        <f aca="false">INDEX(lookup!$W:$W,MATCH($A1898,lookup!$A:$A,0))</f>
        <v>1_fin/acc/econ</v>
      </c>
      <c r="AS1898" s="0" t="s">
        <v>91</v>
      </c>
      <c r="AT1898" s="0" t="s">
        <v>397</v>
      </c>
      <c r="AU1898" s="0" t="s">
        <v>93</v>
      </c>
      <c r="AV1898" s="0" t="s">
        <v>1448</v>
      </c>
      <c r="AW1898" s="0" t="s">
        <v>1042</v>
      </c>
      <c r="BA1898" s="0" t="n">
        <v>4904</v>
      </c>
      <c r="BB1898" s="0" t="s">
        <v>96</v>
      </c>
      <c r="BC1898" s="0" t="s">
        <v>358</v>
      </c>
      <c r="BD1898" s="0" t="s">
        <v>142</v>
      </c>
      <c r="BE1898" s="0" t="s">
        <v>6478</v>
      </c>
      <c r="BF1898" s="0" t="s">
        <v>6482</v>
      </c>
      <c r="BI1898" s="0" t="s">
        <v>700</v>
      </c>
      <c r="BJ1898" s="0" t="s">
        <v>6482</v>
      </c>
      <c r="BK1898" s="0" t="s">
        <v>927</v>
      </c>
      <c r="BL1898" s="0" t="s">
        <v>6484</v>
      </c>
      <c r="BM1898" s="0" t="s">
        <v>6344</v>
      </c>
      <c r="BN1898" s="0" t="s">
        <v>6262</v>
      </c>
      <c r="BO1898" s="0" t="s">
        <v>105</v>
      </c>
      <c r="BP1898" s="0" t="s">
        <v>6258</v>
      </c>
      <c r="BQ1898" s="0" t="s">
        <v>127</v>
      </c>
      <c r="BT1898" s="0" t="n">
        <v>0</v>
      </c>
      <c r="BU1898" s="0" t="s">
        <v>6263</v>
      </c>
      <c r="BW1898" s="0" t="n">
        <v>2015</v>
      </c>
      <c r="BX1898" s="0" t="n">
        <v>2020</v>
      </c>
      <c r="BY1898" s="0" t="s">
        <v>6264</v>
      </c>
      <c r="BZ1898" s="0" t="n">
        <v>2017.5</v>
      </c>
      <c r="CA1898" s="0" t="n">
        <v>0.833333333333333</v>
      </c>
      <c r="CB1898" s="0" t="n">
        <v>1</v>
      </c>
      <c r="CC1898" s="0" t="n">
        <v>1</v>
      </c>
      <c r="CD1898" s="0" t="n">
        <v>0.0428265681729366</v>
      </c>
      <c r="CE1898" s="0" t="n">
        <v>1</v>
      </c>
    </row>
    <row r="1899" customFormat="false" ht="15" hidden="false" customHeight="false" outlineLevel="0" collapsed="false">
      <c r="A1899" s="0" t="s">
        <v>6258</v>
      </c>
      <c r="B1899" s="0" t="n">
        <v>3204</v>
      </c>
      <c r="C1899" s="0" t="n">
        <v>-0.0428004044181764</v>
      </c>
      <c r="D1899" s="0" t="n">
        <v>4904</v>
      </c>
      <c r="E1899" s="0" t="n">
        <f aca="false">IF(ISNUMBER($BA1899),$BA1899,IF(AND(ISNUMBER($D1899),ISNUMBER($BW1899),ISNUMBER($BX1899)),$D1899*($BX1899-$BW1899+1),""))</f>
        <v>4904</v>
      </c>
      <c r="H1899" s="0" t="s">
        <v>118</v>
      </c>
      <c r="I1899" s="0" t="s">
        <v>344</v>
      </c>
      <c r="J1899" s="0" t="n">
        <f aca="false">IF($BW1899&lt;&gt;"",$BW1899,"")</f>
        <v>2015</v>
      </c>
      <c r="K1899" s="0" t="n">
        <f aca="false">IF($BX1899&lt;&gt;"",$BX1899,"")</f>
        <v>2020</v>
      </c>
      <c r="L1899" s="0" t="n">
        <f aca="false">IF(AND(ISNUMBER($BW1899),ISNUMBER($BX1899)),($BW1899+$BX1899)/2,"")</f>
        <v>2017.5</v>
      </c>
      <c r="M1899" s="0" t="n">
        <f aca="false">IF($L1899&lt;&gt;"",$L1899,"")</f>
        <v>2017.5</v>
      </c>
      <c r="N1899" s="0" t="n">
        <f aca="false">IF(AND(ISNUMBER($BW1899),ISNUMBER($BX1899)),MIN(1,MAX(0,($BX1899-2016+1)/($BX1899-$BW1899+1))),"")</f>
        <v>0.833333333333333</v>
      </c>
      <c r="O1899" s="0" t="n">
        <f aca="false">IF(AND(ISNUMBER($BW1899),ISNUMBER($BX1899)),MIN(1,MAX(0,($BX1899-2017+1)/($BX1899-$BW1899+1))),"")</f>
        <v>0.666666666666667</v>
      </c>
      <c r="P1899" s="0" t="n">
        <f aca="false">IF(AND(ISNUMBER($BW1899),ISNUMBER($BX1899)),MIN(1,MAX(0,($BX1899-2018+1)/($BX1899-$BW1899+1))),"")</f>
        <v>0.5</v>
      </c>
      <c r="Q1899" s="0" t="n">
        <f aca="false">IF(AND(ISNUMBER($BW1899),ISNUMBER($BX1899)),MIN(1,MAX(0,($BX1899-2019+1)/($BX1899-$BW1899+1))),"")</f>
        <v>0.333333333333333</v>
      </c>
      <c r="R1899" s="0" t="n">
        <f aca="false">IF(AND(ISNUMBER($BW1899),ISNUMBER($BX1899)),MIN(1,MAX(0,($BX1899-2016+1)/($BX1899-$BW1899+1))),"")</f>
        <v>0.833333333333333</v>
      </c>
      <c r="S1899" s="0" t="n">
        <f aca="false">IF($L1899&lt;&gt;"",IF($L1899&gt;=2015.5,1,0),"")</f>
        <v>1</v>
      </c>
      <c r="T1899" s="0" t="n">
        <f aca="false">IF($L1899&lt;&gt;"",IF($L1899&gt;=2016,1,0),"")</f>
        <v>1</v>
      </c>
      <c r="U1899" s="0" t="n">
        <f aca="false">IF(ISNUMBER($BX1899),IF($BX1899&gt;=2016,1,0),"")</f>
        <v>1</v>
      </c>
      <c r="V1899" s="0" t="n">
        <f aca="false">IF(ISNUMBER($BW1899),IF($BW1899&gt;=2016,1,0),"")</f>
        <v>0</v>
      </c>
      <c r="W1899" s="0" t="str">
        <f aca="false">IF(AND(ISNUMBER($BW1899),ISNUMBER($BX1899)),IF($BW1899&gt;=2016,"post-only",IF($BX1899&lt;2016,"pre-only","mixed")),"")</f>
        <v>mixed</v>
      </c>
      <c r="X1899" s="0" t="n">
        <f aca="false">IF(AND(ISNUMBER($BW1899),ISNUMBER($BX1899)),MIN(1,MAX(0,($BX1899-2017+1)/($BX1899-$BW1899+1))),"")</f>
        <v>0.666666666666667</v>
      </c>
      <c r="Y1899" s="0" t="n">
        <f aca="false">IF(AND(ISNUMBER($BW1899),ISNUMBER($BX1899)),MIN(1,MAX(0,($BX1899-2018+1)/($BX1899-$BW1899+1))),"")</f>
        <v>0.5</v>
      </c>
      <c r="Z1899" s="0" t="n">
        <f aca="false">IF(AND(ISNUMBER($BW1899),ISNUMBER($BX1899)),MIN(1,MAX(0,($BX1899-2019+1)/($BX1899-$BW1899+1))),"")</f>
        <v>0.333333333333333</v>
      </c>
      <c r="AA1899" s="0" t="n">
        <f aca="false">IF(ISNUMBER($BX1899),IF($BX1899&gt;=2017,1,0),"")</f>
        <v>1</v>
      </c>
      <c r="AB1899" s="0" t="n">
        <f aca="false">IF(ISNUMBER($BX1899),IF($BX1899&gt;=2018,1,0),"")</f>
        <v>1</v>
      </c>
      <c r="AC1899" s="0" t="n">
        <f aca="false">IF(ISNUMBER($BX1899),IF($BX1899&gt;=2019,1,0),"")</f>
        <v>1</v>
      </c>
      <c r="AD1899" s="0" t="n">
        <f aca="false">IF($L1899&lt;&gt;"",IF($L1899&gt;2013,1,0),"")</f>
        <v>1</v>
      </c>
      <c r="AE1899" s="0" t="n">
        <f aca="false">IF($L1899&lt;&gt;"",1+IF($L1899&gt;2011,1,0)+IF($L1899&gt;2014,1,0),"")</f>
        <v>3</v>
      </c>
      <c r="AF1899" s="0" t="s">
        <v>747</v>
      </c>
      <c r="AG1899" s="0" t="s">
        <v>88</v>
      </c>
      <c r="AH1899" s="0" t="s">
        <v>89</v>
      </c>
      <c r="AI1899" s="0" t="s">
        <v>90</v>
      </c>
      <c r="AJ1899" s="0" t="s">
        <v>90</v>
      </c>
      <c r="AK1899" s="0" t="str">
        <f aca="false">IF(AND($CF1899&lt;&gt;"",IFERROR(INDEX(subsample_country_map!$B:$B,MATCH($CF1899,subsample_country_map!$A:$A,0)),"")&lt;&gt;""),INDEX(subsample_country_map!$B:$B,MATCH($CF1899,subsample_country_map!$A:$A,0)),INDEX(lookup!$AA:$AA,MATCH($A1899,lookup!$A:$A,0)))</f>
        <v>99_NCE</v>
      </c>
      <c r="AL1899" s="0" t="str">
        <f aca="false">IF(AND($CF1899&lt;&gt;"",IFERROR(INDEX(subsample_country_map!$C:$C,MATCH($CF1899,subsample_country_map!$A:$A,0)),"")&lt;&gt;""),INDEX(subsample_country_map!$C:$C,MATCH($CF1899,subsample_country_map!$A:$A,0)),INDEX(lookup!$AB:$AB,MATCH($A1899,lookup!$A:$A,0)))</f>
        <v>99_NCE</v>
      </c>
      <c r="AM1899" s="0" t="str">
        <f aca="false">IF(AND($CF1899&lt;&gt;"",IFERROR(INDEX(subsample_country_map!$D:$D,MATCH($CF1899,subsample_country_map!$A:$A,0)),"")&lt;&gt;""),INDEX(subsample_country_map!$D:$D,MATCH($CF1899,subsample_country_map!$A:$A,0)),INDEX(lookup!$AC:$AC,MATCH($A1899,lookup!$A:$A,0)))</f>
        <v>99_NCE</v>
      </c>
      <c r="AN1899" s="0" t="str">
        <f aca="false">IF(AND($CF1899&lt;&gt;"",IFERROR(INDEX(subsample_country_map!$E:$E,MATCH($CF1899,subsample_country_map!$A:$A,0)),"")&lt;&gt;""),INDEX(subsample_country_map!$E:$E,MATCH($CF1899,subsample_country_map!$A:$A,0)),INDEX(lookup!$AD:$AD,MATCH($A1899,lookup!$A:$A,0)))</f>
        <v>99_NCE</v>
      </c>
      <c r="AO1899" s="0" t="str">
        <f aca="false">INDEX(lookup!$Y:$Y,MATCH($A1899,lookup!$A:$A,0))</f>
        <v>0_published</v>
      </c>
      <c r="AP1899" s="0" t="str">
        <f aca="false">INDEX(lookup!$Z:$Z,MATCH($A1899,lookup!$A:$A,0))</f>
        <v>1_VHB high</v>
      </c>
      <c r="AQ1899" s="0" t="str">
        <f aca="false">INDEX(lookup!$W:$W,MATCH($A1899,lookup!$A:$A,0))</f>
        <v>1_fin/acc/econ</v>
      </c>
      <c r="AS1899" s="0" t="s">
        <v>91</v>
      </c>
      <c r="AT1899" s="0" t="s">
        <v>397</v>
      </c>
      <c r="AU1899" s="0" t="s">
        <v>93</v>
      </c>
      <c r="AV1899" s="0" t="s">
        <v>947</v>
      </c>
      <c r="AW1899" s="0" t="s">
        <v>1042</v>
      </c>
      <c r="BA1899" s="0" t="n">
        <v>4904</v>
      </c>
      <c r="BB1899" s="0" t="s">
        <v>96</v>
      </c>
      <c r="BC1899" s="0" t="s">
        <v>358</v>
      </c>
      <c r="BD1899" s="0" t="s">
        <v>142</v>
      </c>
      <c r="BE1899" s="0" t="s">
        <v>6478</v>
      </c>
      <c r="BF1899" s="0" t="s">
        <v>6482</v>
      </c>
      <c r="BI1899" s="0" t="s">
        <v>700</v>
      </c>
      <c r="BJ1899" s="0" t="s">
        <v>6482</v>
      </c>
      <c r="BK1899" s="0" t="s">
        <v>927</v>
      </c>
      <c r="BL1899" s="0" t="s">
        <v>6486</v>
      </c>
      <c r="BM1899" s="0" t="s">
        <v>6346</v>
      </c>
      <c r="BN1899" s="0" t="s">
        <v>6262</v>
      </c>
      <c r="BO1899" s="0" t="s">
        <v>105</v>
      </c>
      <c r="BP1899" s="0" t="s">
        <v>6258</v>
      </c>
      <c r="BQ1899" s="0" t="s">
        <v>127</v>
      </c>
      <c r="BT1899" s="0" t="n">
        <v>0</v>
      </c>
      <c r="BU1899" s="0" t="s">
        <v>6263</v>
      </c>
      <c r="BW1899" s="0" t="n">
        <v>2015</v>
      </c>
      <c r="BX1899" s="0" t="n">
        <v>2020</v>
      </c>
      <c r="BY1899" s="0" t="s">
        <v>6264</v>
      </c>
      <c r="BZ1899" s="0" t="n">
        <v>2017.5</v>
      </c>
      <c r="CA1899" s="0" t="n">
        <v>0.833333333333333</v>
      </c>
      <c r="CB1899" s="0" t="n">
        <v>1</v>
      </c>
      <c r="CC1899" s="0" t="n">
        <v>1</v>
      </c>
      <c r="CD1899" s="0" t="n">
        <v>-0.0428265681729366</v>
      </c>
      <c r="CE1899" s="0" t="n">
        <v>1</v>
      </c>
    </row>
    <row r="1900" customFormat="false" ht="15" hidden="false" customHeight="false" outlineLevel="0" collapsed="false">
      <c r="A1900" s="0" t="s">
        <v>6258</v>
      </c>
      <c r="B1900" s="0" t="n">
        <v>3205</v>
      </c>
      <c r="C1900" s="0" t="n">
        <v>0.0155492603392781</v>
      </c>
      <c r="D1900" s="0" t="n">
        <v>4135</v>
      </c>
      <c r="E1900" s="0" t="n">
        <f aca="false">IF(ISNUMBER($BA1900),$BA1900,IF(AND(ISNUMBER($D1900),ISNUMBER($BW1900),ISNUMBER($BX1900)),$D1900*($BX1900-$BW1900+1),""))</f>
        <v>4135</v>
      </c>
      <c r="H1900" s="0" t="s">
        <v>118</v>
      </c>
      <c r="I1900" s="0" t="s">
        <v>344</v>
      </c>
      <c r="J1900" s="0" t="n">
        <f aca="false">IF($BW1900&lt;&gt;"",$BW1900,"")</f>
        <v>2015</v>
      </c>
      <c r="K1900" s="0" t="n">
        <f aca="false">IF($BX1900&lt;&gt;"",$BX1900,"")</f>
        <v>2020</v>
      </c>
      <c r="L1900" s="0" t="n">
        <f aca="false">IF(AND(ISNUMBER($BW1900),ISNUMBER($BX1900)),($BW1900+$BX1900)/2,"")</f>
        <v>2017.5</v>
      </c>
      <c r="M1900" s="0" t="n">
        <f aca="false">IF($L1900&lt;&gt;"",$L1900,"")</f>
        <v>2017.5</v>
      </c>
      <c r="N1900" s="0" t="n">
        <f aca="false">IF(AND(ISNUMBER($BW1900),ISNUMBER($BX1900)),MIN(1,MAX(0,($BX1900-2016+1)/($BX1900-$BW1900+1))),"")</f>
        <v>0.833333333333333</v>
      </c>
      <c r="O1900" s="0" t="n">
        <f aca="false">IF(AND(ISNUMBER($BW1900),ISNUMBER($BX1900)),MIN(1,MAX(0,($BX1900-2017+1)/($BX1900-$BW1900+1))),"")</f>
        <v>0.666666666666667</v>
      </c>
      <c r="P1900" s="0" t="n">
        <f aca="false">IF(AND(ISNUMBER($BW1900),ISNUMBER($BX1900)),MIN(1,MAX(0,($BX1900-2018+1)/($BX1900-$BW1900+1))),"")</f>
        <v>0.5</v>
      </c>
      <c r="Q1900" s="0" t="n">
        <f aca="false">IF(AND(ISNUMBER($BW1900),ISNUMBER($BX1900)),MIN(1,MAX(0,($BX1900-2019+1)/($BX1900-$BW1900+1))),"")</f>
        <v>0.333333333333333</v>
      </c>
      <c r="R1900" s="0" t="n">
        <f aca="false">IF(AND(ISNUMBER($BW1900),ISNUMBER($BX1900)),MIN(1,MAX(0,($BX1900-2016+1)/($BX1900-$BW1900+1))),"")</f>
        <v>0.833333333333333</v>
      </c>
      <c r="S1900" s="0" t="n">
        <f aca="false">IF($L1900&lt;&gt;"",IF($L1900&gt;=2015.5,1,0),"")</f>
        <v>1</v>
      </c>
      <c r="T1900" s="0" t="n">
        <f aca="false">IF($L1900&lt;&gt;"",IF($L1900&gt;=2016,1,0),"")</f>
        <v>1</v>
      </c>
      <c r="U1900" s="0" t="n">
        <f aca="false">IF(ISNUMBER($BX1900),IF($BX1900&gt;=2016,1,0),"")</f>
        <v>1</v>
      </c>
      <c r="V1900" s="0" t="n">
        <f aca="false">IF(ISNUMBER($BW1900),IF($BW1900&gt;=2016,1,0),"")</f>
        <v>0</v>
      </c>
      <c r="W1900" s="0" t="str">
        <f aca="false">IF(AND(ISNUMBER($BW1900),ISNUMBER($BX1900)),IF($BW1900&gt;=2016,"post-only",IF($BX1900&lt;2016,"pre-only","mixed")),"")</f>
        <v>mixed</v>
      </c>
      <c r="X1900" s="0" t="n">
        <f aca="false">IF(AND(ISNUMBER($BW1900),ISNUMBER($BX1900)),MIN(1,MAX(0,($BX1900-2017+1)/($BX1900-$BW1900+1))),"")</f>
        <v>0.666666666666667</v>
      </c>
      <c r="Y1900" s="0" t="n">
        <f aca="false">IF(AND(ISNUMBER($BW1900),ISNUMBER($BX1900)),MIN(1,MAX(0,($BX1900-2018+1)/($BX1900-$BW1900+1))),"")</f>
        <v>0.5</v>
      </c>
      <c r="Z1900" s="0" t="n">
        <f aca="false">IF(AND(ISNUMBER($BW1900),ISNUMBER($BX1900)),MIN(1,MAX(0,($BX1900-2019+1)/($BX1900-$BW1900+1))),"")</f>
        <v>0.333333333333333</v>
      </c>
      <c r="AA1900" s="0" t="n">
        <f aca="false">IF(ISNUMBER($BX1900),IF($BX1900&gt;=2017,1,0),"")</f>
        <v>1</v>
      </c>
      <c r="AB1900" s="0" t="n">
        <f aca="false">IF(ISNUMBER($BX1900),IF($BX1900&gt;=2018,1,0),"")</f>
        <v>1</v>
      </c>
      <c r="AC1900" s="0" t="n">
        <f aca="false">IF(ISNUMBER($BX1900),IF($BX1900&gt;=2019,1,0),"")</f>
        <v>1</v>
      </c>
      <c r="AD1900" s="0" t="n">
        <f aca="false">IF($L1900&lt;&gt;"",IF($L1900&gt;2013,1,0),"")</f>
        <v>1</v>
      </c>
      <c r="AE1900" s="0" t="n">
        <f aca="false">IF($L1900&lt;&gt;"",1+IF($L1900&gt;2011,1,0)+IF($L1900&gt;2014,1,0),"")</f>
        <v>3</v>
      </c>
      <c r="AF1900" s="0" t="s">
        <v>747</v>
      </c>
      <c r="AG1900" s="0" t="s">
        <v>88</v>
      </c>
      <c r="AH1900" s="0" t="s">
        <v>89</v>
      </c>
      <c r="AI1900" s="0" t="s">
        <v>90</v>
      </c>
      <c r="AJ1900" s="0" t="s">
        <v>90</v>
      </c>
      <c r="AK1900" s="0" t="str">
        <f aca="false">IF(AND($CF1900&lt;&gt;"",IFERROR(INDEX(subsample_country_map!$B:$B,MATCH($CF1900,subsample_country_map!$A:$A,0)),"")&lt;&gt;""),INDEX(subsample_country_map!$B:$B,MATCH($CF1900,subsample_country_map!$A:$A,0)),INDEX(lookup!$AA:$AA,MATCH($A1900,lookup!$A:$A,0)))</f>
        <v>99_NCE</v>
      </c>
      <c r="AL1900" s="0" t="str">
        <f aca="false">IF(AND($CF1900&lt;&gt;"",IFERROR(INDEX(subsample_country_map!$C:$C,MATCH($CF1900,subsample_country_map!$A:$A,0)),"")&lt;&gt;""),INDEX(subsample_country_map!$C:$C,MATCH($CF1900,subsample_country_map!$A:$A,0)),INDEX(lookup!$AB:$AB,MATCH($A1900,lookup!$A:$A,0)))</f>
        <v>99_NCE</v>
      </c>
      <c r="AM1900" s="0" t="str">
        <f aca="false">IF(AND($CF1900&lt;&gt;"",IFERROR(INDEX(subsample_country_map!$D:$D,MATCH($CF1900,subsample_country_map!$A:$A,0)),"")&lt;&gt;""),INDEX(subsample_country_map!$D:$D,MATCH($CF1900,subsample_country_map!$A:$A,0)),INDEX(lookup!$AC:$AC,MATCH($A1900,lookup!$A:$A,0)))</f>
        <v>99_NCE</v>
      </c>
      <c r="AN1900" s="0" t="str">
        <f aca="false">IF(AND($CF1900&lt;&gt;"",IFERROR(INDEX(subsample_country_map!$E:$E,MATCH($CF1900,subsample_country_map!$A:$A,0)),"")&lt;&gt;""),INDEX(subsample_country_map!$E:$E,MATCH($CF1900,subsample_country_map!$A:$A,0)),INDEX(lookup!$AD:$AD,MATCH($A1900,lookup!$A:$A,0)))</f>
        <v>99_NCE</v>
      </c>
      <c r="AO1900" s="0" t="str">
        <f aca="false">INDEX(lookup!$Y:$Y,MATCH($A1900,lookup!$A:$A,0))</f>
        <v>0_published</v>
      </c>
      <c r="AP1900" s="0" t="str">
        <f aca="false">INDEX(lookup!$Z:$Z,MATCH($A1900,lookup!$A:$A,0))</f>
        <v>1_VHB high</v>
      </c>
      <c r="AQ1900" s="0" t="str">
        <f aca="false">INDEX(lookup!$W:$W,MATCH($A1900,lookup!$A:$A,0))</f>
        <v>1_fin/acc/econ</v>
      </c>
      <c r="AS1900" s="0" t="s">
        <v>91</v>
      </c>
      <c r="AT1900" s="0" t="s">
        <v>397</v>
      </c>
      <c r="AU1900" s="0" t="s">
        <v>93</v>
      </c>
      <c r="AV1900" s="0" t="s">
        <v>1425</v>
      </c>
      <c r="AW1900" s="0" t="s">
        <v>1042</v>
      </c>
      <c r="BA1900" s="0" t="n">
        <v>4135</v>
      </c>
      <c r="BB1900" s="0" t="s">
        <v>96</v>
      </c>
      <c r="BC1900" s="0" t="s">
        <v>358</v>
      </c>
      <c r="BD1900" s="0" t="s">
        <v>142</v>
      </c>
      <c r="BE1900" s="0" t="s">
        <v>6478</v>
      </c>
      <c r="BF1900" s="0" t="s">
        <v>6487</v>
      </c>
      <c r="BI1900" s="0" t="s">
        <v>2962</v>
      </c>
      <c r="BJ1900" s="0" t="s">
        <v>6487</v>
      </c>
      <c r="BK1900" s="0" t="s">
        <v>944</v>
      </c>
      <c r="BL1900" s="0" t="s">
        <v>6488</v>
      </c>
      <c r="BM1900" s="0" t="s">
        <v>6370</v>
      </c>
      <c r="BN1900" s="0" t="s">
        <v>6262</v>
      </c>
      <c r="BO1900" s="0" t="s">
        <v>105</v>
      </c>
      <c r="BP1900" s="0" t="s">
        <v>6258</v>
      </c>
      <c r="BQ1900" s="0" t="s">
        <v>127</v>
      </c>
      <c r="BT1900" s="0" t="n">
        <v>0</v>
      </c>
      <c r="BU1900" s="0" t="s">
        <v>6263</v>
      </c>
      <c r="BW1900" s="0" t="n">
        <v>2015</v>
      </c>
      <c r="BX1900" s="0" t="n">
        <v>2020</v>
      </c>
      <c r="BY1900" s="0" t="s">
        <v>6264</v>
      </c>
      <c r="BZ1900" s="0" t="n">
        <v>2017.5</v>
      </c>
      <c r="CA1900" s="0" t="n">
        <v>0.833333333333333</v>
      </c>
      <c r="CB1900" s="0" t="n">
        <v>1</v>
      </c>
      <c r="CC1900" s="0" t="n">
        <v>1</v>
      </c>
      <c r="CD1900" s="0" t="n">
        <v>0.0155505136852181</v>
      </c>
      <c r="CE1900" s="0" t="n">
        <v>1</v>
      </c>
    </row>
    <row r="1901" customFormat="false" ht="15" hidden="false" customHeight="false" outlineLevel="0" collapsed="false">
      <c r="A1901" s="0" t="s">
        <v>6258</v>
      </c>
      <c r="B1901" s="0" t="n">
        <v>3206</v>
      </c>
      <c r="C1901" s="0" t="n">
        <v>-0.0388485026424587</v>
      </c>
      <c r="D1901" s="0" t="n">
        <v>4135</v>
      </c>
      <c r="E1901" s="0" t="n">
        <f aca="false">IF(ISNUMBER($BA1901),$BA1901,IF(AND(ISNUMBER($D1901),ISNUMBER($BW1901),ISNUMBER($BX1901)),$D1901*($BX1901-$BW1901+1),""))</f>
        <v>4135</v>
      </c>
      <c r="H1901" s="0" t="s">
        <v>118</v>
      </c>
      <c r="I1901" s="0" t="s">
        <v>344</v>
      </c>
      <c r="J1901" s="0" t="n">
        <f aca="false">IF($BW1901&lt;&gt;"",$BW1901,"")</f>
        <v>2015</v>
      </c>
      <c r="K1901" s="0" t="n">
        <f aca="false">IF($BX1901&lt;&gt;"",$BX1901,"")</f>
        <v>2020</v>
      </c>
      <c r="L1901" s="0" t="n">
        <f aca="false">IF(AND(ISNUMBER($BW1901),ISNUMBER($BX1901)),($BW1901+$BX1901)/2,"")</f>
        <v>2017.5</v>
      </c>
      <c r="M1901" s="0" t="n">
        <f aca="false">IF($L1901&lt;&gt;"",$L1901,"")</f>
        <v>2017.5</v>
      </c>
      <c r="N1901" s="0" t="n">
        <f aca="false">IF(AND(ISNUMBER($BW1901),ISNUMBER($BX1901)),MIN(1,MAX(0,($BX1901-2016+1)/($BX1901-$BW1901+1))),"")</f>
        <v>0.833333333333333</v>
      </c>
      <c r="O1901" s="0" t="n">
        <f aca="false">IF(AND(ISNUMBER($BW1901),ISNUMBER($BX1901)),MIN(1,MAX(0,($BX1901-2017+1)/($BX1901-$BW1901+1))),"")</f>
        <v>0.666666666666667</v>
      </c>
      <c r="P1901" s="0" t="n">
        <f aca="false">IF(AND(ISNUMBER($BW1901),ISNUMBER($BX1901)),MIN(1,MAX(0,($BX1901-2018+1)/($BX1901-$BW1901+1))),"")</f>
        <v>0.5</v>
      </c>
      <c r="Q1901" s="0" t="n">
        <f aca="false">IF(AND(ISNUMBER($BW1901),ISNUMBER($BX1901)),MIN(1,MAX(0,($BX1901-2019+1)/($BX1901-$BW1901+1))),"")</f>
        <v>0.333333333333333</v>
      </c>
      <c r="R1901" s="0" t="n">
        <f aca="false">IF(AND(ISNUMBER($BW1901),ISNUMBER($BX1901)),MIN(1,MAX(0,($BX1901-2016+1)/($BX1901-$BW1901+1))),"")</f>
        <v>0.833333333333333</v>
      </c>
      <c r="S1901" s="0" t="n">
        <f aca="false">IF($L1901&lt;&gt;"",IF($L1901&gt;=2015.5,1,0),"")</f>
        <v>1</v>
      </c>
      <c r="T1901" s="0" t="n">
        <f aca="false">IF($L1901&lt;&gt;"",IF($L1901&gt;=2016,1,0),"")</f>
        <v>1</v>
      </c>
      <c r="U1901" s="0" t="n">
        <f aca="false">IF(ISNUMBER($BX1901),IF($BX1901&gt;=2016,1,0),"")</f>
        <v>1</v>
      </c>
      <c r="V1901" s="0" t="n">
        <f aca="false">IF(ISNUMBER($BW1901),IF($BW1901&gt;=2016,1,0),"")</f>
        <v>0</v>
      </c>
      <c r="W1901" s="0" t="str">
        <f aca="false">IF(AND(ISNUMBER($BW1901),ISNUMBER($BX1901)),IF($BW1901&gt;=2016,"post-only",IF($BX1901&lt;2016,"pre-only","mixed")),"")</f>
        <v>mixed</v>
      </c>
      <c r="X1901" s="0" t="n">
        <f aca="false">IF(AND(ISNUMBER($BW1901),ISNUMBER($BX1901)),MIN(1,MAX(0,($BX1901-2017+1)/($BX1901-$BW1901+1))),"")</f>
        <v>0.666666666666667</v>
      </c>
      <c r="Y1901" s="0" t="n">
        <f aca="false">IF(AND(ISNUMBER($BW1901),ISNUMBER($BX1901)),MIN(1,MAX(0,($BX1901-2018+1)/($BX1901-$BW1901+1))),"")</f>
        <v>0.5</v>
      </c>
      <c r="Z1901" s="0" t="n">
        <f aca="false">IF(AND(ISNUMBER($BW1901),ISNUMBER($BX1901)),MIN(1,MAX(0,($BX1901-2019+1)/($BX1901-$BW1901+1))),"")</f>
        <v>0.333333333333333</v>
      </c>
      <c r="AA1901" s="0" t="n">
        <f aca="false">IF(ISNUMBER($BX1901),IF($BX1901&gt;=2017,1,0),"")</f>
        <v>1</v>
      </c>
      <c r="AB1901" s="0" t="n">
        <f aca="false">IF(ISNUMBER($BX1901),IF($BX1901&gt;=2018,1,0),"")</f>
        <v>1</v>
      </c>
      <c r="AC1901" s="0" t="n">
        <f aca="false">IF(ISNUMBER($BX1901),IF($BX1901&gt;=2019,1,0),"")</f>
        <v>1</v>
      </c>
      <c r="AD1901" s="0" t="n">
        <f aca="false">IF($L1901&lt;&gt;"",IF($L1901&gt;2013,1,0),"")</f>
        <v>1</v>
      </c>
      <c r="AE1901" s="0" t="n">
        <f aca="false">IF($L1901&lt;&gt;"",1+IF($L1901&gt;2011,1,0)+IF($L1901&gt;2014,1,0),"")</f>
        <v>3</v>
      </c>
      <c r="AF1901" s="0" t="s">
        <v>747</v>
      </c>
      <c r="AG1901" s="0" t="s">
        <v>88</v>
      </c>
      <c r="AH1901" s="0" t="s">
        <v>89</v>
      </c>
      <c r="AI1901" s="0" t="s">
        <v>90</v>
      </c>
      <c r="AJ1901" s="0" t="s">
        <v>90</v>
      </c>
      <c r="AK1901" s="0" t="str">
        <f aca="false">IF(AND($CF1901&lt;&gt;"",IFERROR(INDEX(subsample_country_map!$B:$B,MATCH($CF1901,subsample_country_map!$A:$A,0)),"")&lt;&gt;""),INDEX(subsample_country_map!$B:$B,MATCH($CF1901,subsample_country_map!$A:$A,0)),INDEX(lookup!$AA:$AA,MATCH($A1901,lookup!$A:$A,0)))</f>
        <v>99_NCE</v>
      </c>
      <c r="AL1901" s="0" t="str">
        <f aca="false">IF(AND($CF1901&lt;&gt;"",IFERROR(INDEX(subsample_country_map!$C:$C,MATCH($CF1901,subsample_country_map!$A:$A,0)),"")&lt;&gt;""),INDEX(subsample_country_map!$C:$C,MATCH($CF1901,subsample_country_map!$A:$A,0)),INDEX(lookup!$AB:$AB,MATCH($A1901,lookup!$A:$A,0)))</f>
        <v>99_NCE</v>
      </c>
      <c r="AM1901" s="0" t="str">
        <f aca="false">IF(AND($CF1901&lt;&gt;"",IFERROR(INDEX(subsample_country_map!$D:$D,MATCH($CF1901,subsample_country_map!$A:$A,0)),"")&lt;&gt;""),INDEX(subsample_country_map!$D:$D,MATCH($CF1901,subsample_country_map!$A:$A,0)),INDEX(lookup!$AC:$AC,MATCH($A1901,lookup!$A:$A,0)))</f>
        <v>99_NCE</v>
      </c>
      <c r="AN1901" s="0" t="str">
        <f aca="false">IF(AND($CF1901&lt;&gt;"",IFERROR(INDEX(subsample_country_map!$E:$E,MATCH($CF1901,subsample_country_map!$A:$A,0)),"")&lt;&gt;""),INDEX(subsample_country_map!$E:$E,MATCH($CF1901,subsample_country_map!$A:$A,0)),INDEX(lookup!$AD:$AD,MATCH($A1901,lookup!$A:$A,0)))</f>
        <v>99_NCE</v>
      </c>
      <c r="AO1901" s="0" t="str">
        <f aca="false">INDEX(lookup!$Y:$Y,MATCH($A1901,lookup!$A:$A,0))</f>
        <v>0_published</v>
      </c>
      <c r="AP1901" s="0" t="str">
        <f aca="false">INDEX(lookup!$Z:$Z,MATCH($A1901,lookup!$A:$A,0))</f>
        <v>1_VHB high</v>
      </c>
      <c r="AQ1901" s="0" t="str">
        <f aca="false">INDEX(lookup!$W:$W,MATCH($A1901,lookup!$A:$A,0))</f>
        <v>1_fin/acc/econ</v>
      </c>
      <c r="AS1901" s="0" t="s">
        <v>91</v>
      </c>
      <c r="AT1901" s="0" t="s">
        <v>397</v>
      </c>
      <c r="AU1901" s="0" t="s">
        <v>93</v>
      </c>
      <c r="AV1901" s="0" t="s">
        <v>6295</v>
      </c>
      <c r="AW1901" s="0" t="s">
        <v>1457</v>
      </c>
      <c r="BA1901" s="0" t="n">
        <v>4135</v>
      </c>
      <c r="BB1901" s="0" t="s">
        <v>96</v>
      </c>
      <c r="BC1901" s="0" t="s">
        <v>358</v>
      </c>
      <c r="BD1901" s="0" t="s">
        <v>142</v>
      </c>
      <c r="BE1901" s="0" t="s">
        <v>6478</v>
      </c>
      <c r="BF1901" s="0" t="s">
        <v>6487</v>
      </c>
      <c r="BI1901" s="0" t="s">
        <v>2962</v>
      </c>
      <c r="BJ1901" s="0" t="s">
        <v>6487</v>
      </c>
      <c r="BK1901" s="0" t="s">
        <v>944</v>
      </c>
      <c r="BL1901" s="0" t="s">
        <v>6489</v>
      </c>
      <c r="BM1901" s="0" t="s">
        <v>6372</v>
      </c>
      <c r="BN1901" s="0" t="s">
        <v>6262</v>
      </c>
      <c r="BO1901" s="0" t="s">
        <v>105</v>
      </c>
      <c r="BP1901" s="0" t="s">
        <v>6258</v>
      </c>
      <c r="BQ1901" s="0" t="s">
        <v>127</v>
      </c>
      <c r="BT1901" s="0" t="n">
        <v>0</v>
      </c>
      <c r="BU1901" s="0" t="s">
        <v>6263</v>
      </c>
      <c r="BW1901" s="0" t="n">
        <v>2015</v>
      </c>
      <c r="BX1901" s="0" t="n">
        <v>2020</v>
      </c>
      <c r="BY1901" s="0" t="s">
        <v>6264</v>
      </c>
      <c r="BZ1901" s="0" t="n">
        <v>2017.5</v>
      </c>
      <c r="CA1901" s="0" t="n">
        <v>0.833333333333333</v>
      </c>
      <c r="CB1901" s="0" t="n">
        <v>1</v>
      </c>
      <c r="CC1901" s="0" t="n">
        <v>1</v>
      </c>
      <c r="CD1901" s="0" t="n">
        <v>-0.0388680638250973</v>
      </c>
      <c r="CE1901" s="0" t="n">
        <v>1</v>
      </c>
    </row>
    <row r="1902" customFormat="false" ht="15" hidden="false" customHeight="false" outlineLevel="0" collapsed="false">
      <c r="A1902" s="0" t="s">
        <v>6258</v>
      </c>
      <c r="B1902" s="0" t="n">
        <v>3207</v>
      </c>
      <c r="C1902" s="0" t="n">
        <v>0.0481807276019338</v>
      </c>
      <c r="D1902" s="0" t="n">
        <v>3868</v>
      </c>
      <c r="E1902" s="0" t="n">
        <f aca="false">IF(ISNUMBER($BA1902),$BA1902,IF(AND(ISNUMBER($D1902),ISNUMBER($BW1902),ISNUMBER($BX1902)),$D1902*($BX1902-$BW1902+1),""))</f>
        <v>3868</v>
      </c>
      <c r="H1902" s="0" t="s">
        <v>118</v>
      </c>
      <c r="I1902" s="0" t="s">
        <v>344</v>
      </c>
      <c r="J1902" s="0" t="n">
        <f aca="false">IF($BW1902&lt;&gt;"",$BW1902,"")</f>
        <v>2015</v>
      </c>
      <c r="K1902" s="0" t="n">
        <f aca="false">IF($BX1902&lt;&gt;"",$BX1902,"")</f>
        <v>2020</v>
      </c>
      <c r="L1902" s="0" t="n">
        <f aca="false">IF(AND(ISNUMBER($BW1902),ISNUMBER($BX1902)),($BW1902+$BX1902)/2,"")</f>
        <v>2017.5</v>
      </c>
      <c r="M1902" s="0" t="n">
        <f aca="false">IF($L1902&lt;&gt;"",$L1902,"")</f>
        <v>2017.5</v>
      </c>
      <c r="N1902" s="0" t="n">
        <f aca="false">IF(AND(ISNUMBER($BW1902),ISNUMBER($BX1902)),MIN(1,MAX(0,($BX1902-2016+1)/($BX1902-$BW1902+1))),"")</f>
        <v>0.833333333333333</v>
      </c>
      <c r="O1902" s="0" t="n">
        <f aca="false">IF(AND(ISNUMBER($BW1902),ISNUMBER($BX1902)),MIN(1,MAX(0,($BX1902-2017+1)/($BX1902-$BW1902+1))),"")</f>
        <v>0.666666666666667</v>
      </c>
      <c r="P1902" s="0" t="n">
        <f aca="false">IF(AND(ISNUMBER($BW1902),ISNUMBER($BX1902)),MIN(1,MAX(0,($BX1902-2018+1)/($BX1902-$BW1902+1))),"")</f>
        <v>0.5</v>
      </c>
      <c r="Q1902" s="0" t="n">
        <f aca="false">IF(AND(ISNUMBER($BW1902),ISNUMBER($BX1902)),MIN(1,MAX(0,($BX1902-2019+1)/($BX1902-$BW1902+1))),"")</f>
        <v>0.333333333333333</v>
      </c>
      <c r="R1902" s="0" t="n">
        <f aca="false">IF(AND(ISNUMBER($BW1902),ISNUMBER($BX1902)),MIN(1,MAX(0,($BX1902-2016+1)/($BX1902-$BW1902+1))),"")</f>
        <v>0.833333333333333</v>
      </c>
      <c r="S1902" s="0" t="n">
        <f aca="false">IF($L1902&lt;&gt;"",IF($L1902&gt;=2015.5,1,0),"")</f>
        <v>1</v>
      </c>
      <c r="T1902" s="0" t="n">
        <f aca="false">IF($L1902&lt;&gt;"",IF($L1902&gt;=2016,1,0),"")</f>
        <v>1</v>
      </c>
      <c r="U1902" s="0" t="n">
        <f aca="false">IF(ISNUMBER($BX1902),IF($BX1902&gt;=2016,1,0),"")</f>
        <v>1</v>
      </c>
      <c r="V1902" s="0" t="n">
        <f aca="false">IF(ISNUMBER($BW1902),IF($BW1902&gt;=2016,1,0),"")</f>
        <v>0</v>
      </c>
      <c r="W1902" s="0" t="str">
        <f aca="false">IF(AND(ISNUMBER($BW1902),ISNUMBER($BX1902)),IF($BW1902&gt;=2016,"post-only",IF($BX1902&lt;2016,"pre-only","mixed")),"")</f>
        <v>mixed</v>
      </c>
      <c r="X1902" s="0" t="n">
        <f aca="false">IF(AND(ISNUMBER($BW1902),ISNUMBER($BX1902)),MIN(1,MAX(0,($BX1902-2017+1)/($BX1902-$BW1902+1))),"")</f>
        <v>0.666666666666667</v>
      </c>
      <c r="Y1902" s="0" t="n">
        <f aca="false">IF(AND(ISNUMBER($BW1902),ISNUMBER($BX1902)),MIN(1,MAX(0,($BX1902-2018+1)/($BX1902-$BW1902+1))),"")</f>
        <v>0.5</v>
      </c>
      <c r="Z1902" s="0" t="n">
        <f aca="false">IF(AND(ISNUMBER($BW1902),ISNUMBER($BX1902)),MIN(1,MAX(0,($BX1902-2019+1)/($BX1902-$BW1902+1))),"")</f>
        <v>0.333333333333333</v>
      </c>
      <c r="AA1902" s="0" t="n">
        <f aca="false">IF(ISNUMBER($BX1902),IF($BX1902&gt;=2017,1,0),"")</f>
        <v>1</v>
      </c>
      <c r="AB1902" s="0" t="n">
        <f aca="false">IF(ISNUMBER($BX1902),IF($BX1902&gt;=2018,1,0),"")</f>
        <v>1</v>
      </c>
      <c r="AC1902" s="0" t="n">
        <f aca="false">IF(ISNUMBER($BX1902),IF($BX1902&gt;=2019,1,0),"")</f>
        <v>1</v>
      </c>
      <c r="AD1902" s="0" t="n">
        <f aca="false">IF($L1902&lt;&gt;"",IF($L1902&gt;2013,1,0),"")</f>
        <v>1</v>
      </c>
      <c r="AE1902" s="0" t="n">
        <f aca="false">IF($L1902&lt;&gt;"",1+IF($L1902&gt;2011,1,0)+IF($L1902&gt;2014,1,0),"")</f>
        <v>3</v>
      </c>
      <c r="AF1902" s="0" t="s">
        <v>747</v>
      </c>
      <c r="AG1902" s="0" t="s">
        <v>88</v>
      </c>
      <c r="AH1902" s="0" t="s">
        <v>89</v>
      </c>
      <c r="AI1902" s="0" t="s">
        <v>90</v>
      </c>
      <c r="AJ1902" s="0" t="s">
        <v>90</v>
      </c>
      <c r="AK1902" s="0" t="str">
        <f aca="false">IF(AND($CF1902&lt;&gt;"",IFERROR(INDEX(subsample_country_map!$B:$B,MATCH($CF1902,subsample_country_map!$A:$A,0)),"")&lt;&gt;""),INDEX(subsample_country_map!$B:$B,MATCH($CF1902,subsample_country_map!$A:$A,0)),INDEX(lookup!$AA:$AA,MATCH($A1902,lookup!$A:$A,0)))</f>
        <v>99_NCE</v>
      </c>
      <c r="AL1902" s="0" t="str">
        <f aca="false">IF(AND($CF1902&lt;&gt;"",IFERROR(INDEX(subsample_country_map!$C:$C,MATCH($CF1902,subsample_country_map!$A:$A,0)),"")&lt;&gt;""),INDEX(subsample_country_map!$C:$C,MATCH($CF1902,subsample_country_map!$A:$A,0)),INDEX(lookup!$AB:$AB,MATCH($A1902,lookup!$A:$A,0)))</f>
        <v>99_NCE</v>
      </c>
      <c r="AM1902" s="0" t="str">
        <f aca="false">IF(AND($CF1902&lt;&gt;"",IFERROR(INDEX(subsample_country_map!$D:$D,MATCH($CF1902,subsample_country_map!$A:$A,0)),"")&lt;&gt;""),INDEX(subsample_country_map!$D:$D,MATCH($CF1902,subsample_country_map!$A:$A,0)),INDEX(lookup!$AC:$AC,MATCH($A1902,lookup!$A:$A,0)))</f>
        <v>99_NCE</v>
      </c>
      <c r="AN1902" s="0" t="str">
        <f aca="false">IF(AND($CF1902&lt;&gt;"",IFERROR(INDEX(subsample_country_map!$E:$E,MATCH($CF1902,subsample_country_map!$A:$A,0)),"")&lt;&gt;""),INDEX(subsample_country_map!$E:$E,MATCH($CF1902,subsample_country_map!$A:$A,0)),INDEX(lookup!$AD:$AD,MATCH($A1902,lookup!$A:$A,0)))</f>
        <v>99_NCE</v>
      </c>
      <c r="AO1902" s="0" t="str">
        <f aca="false">INDEX(lookup!$Y:$Y,MATCH($A1902,lookup!$A:$A,0))</f>
        <v>0_published</v>
      </c>
      <c r="AP1902" s="0" t="str">
        <f aca="false">INDEX(lookup!$Z:$Z,MATCH($A1902,lookup!$A:$A,0))</f>
        <v>1_VHB high</v>
      </c>
      <c r="AQ1902" s="0" t="str">
        <f aca="false">INDEX(lookup!$W:$W,MATCH($A1902,lookup!$A:$A,0))</f>
        <v>1_fin/acc/econ</v>
      </c>
      <c r="AS1902" s="0" t="s">
        <v>91</v>
      </c>
      <c r="AT1902" s="0" t="s">
        <v>397</v>
      </c>
      <c r="AU1902" s="0" t="s">
        <v>93</v>
      </c>
      <c r="AV1902" s="0" t="s">
        <v>1448</v>
      </c>
      <c r="AW1902" s="0" t="s">
        <v>1042</v>
      </c>
      <c r="BA1902" s="0" t="n">
        <v>3868</v>
      </c>
      <c r="BB1902" s="0" t="s">
        <v>96</v>
      </c>
      <c r="BC1902" s="0" t="s">
        <v>358</v>
      </c>
      <c r="BD1902" s="0" t="s">
        <v>142</v>
      </c>
      <c r="BE1902" s="0" t="s">
        <v>6478</v>
      </c>
      <c r="BF1902" s="0" t="s">
        <v>6479</v>
      </c>
      <c r="BI1902" s="0" t="s">
        <v>2962</v>
      </c>
      <c r="BJ1902" s="0" t="s">
        <v>6479</v>
      </c>
      <c r="BK1902" s="0" t="s">
        <v>944</v>
      </c>
      <c r="BL1902" s="0" t="s">
        <v>6490</v>
      </c>
      <c r="BM1902" s="0" t="s">
        <v>6370</v>
      </c>
      <c r="BN1902" s="0" t="s">
        <v>6262</v>
      </c>
      <c r="BO1902" s="0" t="s">
        <v>105</v>
      </c>
      <c r="BP1902" s="0" t="s">
        <v>6258</v>
      </c>
      <c r="BQ1902" s="0" t="s">
        <v>127</v>
      </c>
      <c r="BT1902" s="0" t="n">
        <v>0</v>
      </c>
      <c r="BU1902" s="0" t="s">
        <v>6263</v>
      </c>
      <c r="BW1902" s="0" t="n">
        <v>2015</v>
      </c>
      <c r="BX1902" s="0" t="n">
        <v>2020</v>
      </c>
      <c r="BY1902" s="0" t="s">
        <v>6264</v>
      </c>
      <c r="BZ1902" s="0" t="n">
        <v>2017.5</v>
      </c>
      <c r="CA1902" s="0" t="n">
        <v>0.833333333333333</v>
      </c>
      <c r="CB1902" s="0" t="n">
        <v>1</v>
      </c>
      <c r="CC1902" s="0" t="n">
        <v>1</v>
      </c>
      <c r="CD1902" s="0" t="n">
        <v>0.0482180615817754</v>
      </c>
      <c r="CE1902" s="0" t="n">
        <v>1</v>
      </c>
    </row>
    <row r="1903" customFormat="false" ht="15" hidden="false" customHeight="false" outlineLevel="0" collapsed="false">
      <c r="A1903" s="0" t="s">
        <v>6258</v>
      </c>
      <c r="B1903" s="0" t="n">
        <v>3208</v>
      </c>
      <c r="C1903" s="0" t="n">
        <v>-0.0241113623303246</v>
      </c>
      <c r="D1903" s="0" t="n">
        <v>3868</v>
      </c>
      <c r="E1903" s="0" t="n">
        <f aca="false">IF(ISNUMBER($BA1903),$BA1903,IF(AND(ISNUMBER($D1903),ISNUMBER($BW1903),ISNUMBER($BX1903)),$D1903*($BX1903-$BW1903+1),""))</f>
        <v>3868</v>
      </c>
      <c r="H1903" s="0" t="s">
        <v>118</v>
      </c>
      <c r="I1903" s="0" t="s">
        <v>344</v>
      </c>
      <c r="J1903" s="0" t="n">
        <f aca="false">IF($BW1903&lt;&gt;"",$BW1903,"")</f>
        <v>2015</v>
      </c>
      <c r="K1903" s="0" t="n">
        <f aca="false">IF($BX1903&lt;&gt;"",$BX1903,"")</f>
        <v>2020</v>
      </c>
      <c r="L1903" s="0" t="n">
        <f aca="false">IF(AND(ISNUMBER($BW1903),ISNUMBER($BX1903)),($BW1903+$BX1903)/2,"")</f>
        <v>2017.5</v>
      </c>
      <c r="M1903" s="0" t="n">
        <f aca="false">IF($L1903&lt;&gt;"",$L1903,"")</f>
        <v>2017.5</v>
      </c>
      <c r="N1903" s="0" t="n">
        <f aca="false">IF(AND(ISNUMBER($BW1903),ISNUMBER($BX1903)),MIN(1,MAX(0,($BX1903-2016+1)/($BX1903-$BW1903+1))),"")</f>
        <v>0.833333333333333</v>
      </c>
      <c r="O1903" s="0" t="n">
        <f aca="false">IF(AND(ISNUMBER($BW1903),ISNUMBER($BX1903)),MIN(1,MAX(0,($BX1903-2017+1)/($BX1903-$BW1903+1))),"")</f>
        <v>0.666666666666667</v>
      </c>
      <c r="P1903" s="0" t="n">
        <f aca="false">IF(AND(ISNUMBER($BW1903),ISNUMBER($BX1903)),MIN(1,MAX(0,($BX1903-2018+1)/($BX1903-$BW1903+1))),"")</f>
        <v>0.5</v>
      </c>
      <c r="Q1903" s="0" t="n">
        <f aca="false">IF(AND(ISNUMBER($BW1903),ISNUMBER($BX1903)),MIN(1,MAX(0,($BX1903-2019+1)/($BX1903-$BW1903+1))),"")</f>
        <v>0.333333333333333</v>
      </c>
      <c r="R1903" s="0" t="n">
        <f aca="false">IF(AND(ISNUMBER($BW1903),ISNUMBER($BX1903)),MIN(1,MAX(0,($BX1903-2016+1)/($BX1903-$BW1903+1))),"")</f>
        <v>0.833333333333333</v>
      </c>
      <c r="S1903" s="0" t="n">
        <f aca="false">IF($L1903&lt;&gt;"",IF($L1903&gt;=2015.5,1,0),"")</f>
        <v>1</v>
      </c>
      <c r="T1903" s="0" t="n">
        <f aca="false">IF($L1903&lt;&gt;"",IF($L1903&gt;=2016,1,0),"")</f>
        <v>1</v>
      </c>
      <c r="U1903" s="0" t="n">
        <f aca="false">IF(ISNUMBER($BX1903),IF($BX1903&gt;=2016,1,0),"")</f>
        <v>1</v>
      </c>
      <c r="V1903" s="0" t="n">
        <f aca="false">IF(ISNUMBER($BW1903),IF($BW1903&gt;=2016,1,0),"")</f>
        <v>0</v>
      </c>
      <c r="W1903" s="0" t="str">
        <f aca="false">IF(AND(ISNUMBER($BW1903),ISNUMBER($BX1903)),IF($BW1903&gt;=2016,"post-only",IF($BX1903&lt;2016,"pre-only","mixed")),"")</f>
        <v>mixed</v>
      </c>
      <c r="X1903" s="0" t="n">
        <f aca="false">IF(AND(ISNUMBER($BW1903),ISNUMBER($BX1903)),MIN(1,MAX(0,($BX1903-2017+1)/($BX1903-$BW1903+1))),"")</f>
        <v>0.666666666666667</v>
      </c>
      <c r="Y1903" s="0" t="n">
        <f aca="false">IF(AND(ISNUMBER($BW1903),ISNUMBER($BX1903)),MIN(1,MAX(0,($BX1903-2018+1)/($BX1903-$BW1903+1))),"")</f>
        <v>0.5</v>
      </c>
      <c r="Z1903" s="0" t="n">
        <f aca="false">IF(AND(ISNUMBER($BW1903),ISNUMBER($BX1903)),MIN(1,MAX(0,($BX1903-2019+1)/($BX1903-$BW1903+1))),"")</f>
        <v>0.333333333333333</v>
      </c>
      <c r="AA1903" s="0" t="n">
        <f aca="false">IF(ISNUMBER($BX1903),IF($BX1903&gt;=2017,1,0),"")</f>
        <v>1</v>
      </c>
      <c r="AB1903" s="0" t="n">
        <f aca="false">IF(ISNUMBER($BX1903),IF($BX1903&gt;=2018,1,0),"")</f>
        <v>1</v>
      </c>
      <c r="AC1903" s="0" t="n">
        <f aca="false">IF(ISNUMBER($BX1903),IF($BX1903&gt;=2019,1,0),"")</f>
        <v>1</v>
      </c>
      <c r="AD1903" s="0" t="n">
        <f aca="false">IF($L1903&lt;&gt;"",IF($L1903&gt;2013,1,0),"")</f>
        <v>1</v>
      </c>
      <c r="AE1903" s="0" t="n">
        <f aca="false">IF($L1903&lt;&gt;"",1+IF($L1903&gt;2011,1,0)+IF($L1903&gt;2014,1,0),"")</f>
        <v>3</v>
      </c>
      <c r="AF1903" s="0" t="s">
        <v>747</v>
      </c>
      <c r="AG1903" s="0" t="s">
        <v>88</v>
      </c>
      <c r="AH1903" s="0" t="s">
        <v>89</v>
      </c>
      <c r="AI1903" s="0" t="s">
        <v>90</v>
      </c>
      <c r="AJ1903" s="0" t="s">
        <v>90</v>
      </c>
      <c r="AK1903" s="0" t="str">
        <f aca="false">IF(AND($CF1903&lt;&gt;"",IFERROR(INDEX(subsample_country_map!$B:$B,MATCH($CF1903,subsample_country_map!$A:$A,0)),"")&lt;&gt;""),INDEX(subsample_country_map!$B:$B,MATCH($CF1903,subsample_country_map!$A:$A,0)),INDEX(lookup!$AA:$AA,MATCH($A1903,lookup!$A:$A,0)))</f>
        <v>99_NCE</v>
      </c>
      <c r="AL1903" s="0" t="str">
        <f aca="false">IF(AND($CF1903&lt;&gt;"",IFERROR(INDEX(subsample_country_map!$C:$C,MATCH($CF1903,subsample_country_map!$A:$A,0)),"")&lt;&gt;""),INDEX(subsample_country_map!$C:$C,MATCH($CF1903,subsample_country_map!$A:$A,0)),INDEX(lookup!$AB:$AB,MATCH($A1903,lookup!$A:$A,0)))</f>
        <v>99_NCE</v>
      </c>
      <c r="AM1903" s="0" t="str">
        <f aca="false">IF(AND($CF1903&lt;&gt;"",IFERROR(INDEX(subsample_country_map!$D:$D,MATCH($CF1903,subsample_country_map!$A:$A,0)),"")&lt;&gt;""),INDEX(subsample_country_map!$D:$D,MATCH($CF1903,subsample_country_map!$A:$A,0)),INDEX(lookup!$AC:$AC,MATCH($A1903,lookup!$A:$A,0)))</f>
        <v>99_NCE</v>
      </c>
      <c r="AN1903" s="0" t="str">
        <f aca="false">IF(AND($CF1903&lt;&gt;"",IFERROR(INDEX(subsample_country_map!$E:$E,MATCH($CF1903,subsample_country_map!$A:$A,0)),"")&lt;&gt;""),INDEX(subsample_country_map!$E:$E,MATCH($CF1903,subsample_country_map!$A:$A,0)),INDEX(lookup!$AD:$AD,MATCH($A1903,lookup!$A:$A,0)))</f>
        <v>99_NCE</v>
      </c>
      <c r="AO1903" s="0" t="str">
        <f aca="false">INDEX(lookup!$Y:$Y,MATCH($A1903,lookup!$A:$A,0))</f>
        <v>0_published</v>
      </c>
      <c r="AP1903" s="0" t="str">
        <f aca="false">INDEX(lookup!$Z:$Z,MATCH($A1903,lookup!$A:$A,0))</f>
        <v>1_VHB high</v>
      </c>
      <c r="AQ1903" s="0" t="str">
        <f aca="false">INDEX(lookup!$W:$W,MATCH($A1903,lookup!$A:$A,0))</f>
        <v>1_fin/acc/econ</v>
      </c>
      <c r="AS1903" s="0" t="s">
        <v>91</v>
      </c>
      <c r="AT1903" s="0" t="s">
        <v>397</v>
      </c>
      <c r="AU1903" s="0" t="s">
        <v>93</v>
      </c>
      <c r="AV1903" s="0" t="s">
        <v>947</v>
      </c>
      <c r="AW1903" s="0" t="s">
        <v>1457</v>
      </c>
      <c r="BA1903" s="0" t="n">
        <v>3868</v>
      </c>
      <c r="BB1903" s="0" t="s">
        <v>96</v>
      </c>
      <c r="BC1903" s="0" t="s">
        <v>358</v>
      </c>
      <c r="BD1903" s="0" t="s">
        <v>142</v>
      </c>
      <c r="BE1903" s="0" t="s">
        <v>6478</v>
      </c>
      <c r="BF1903" s="0" t="s">
        <v>6479</v>
      </c>
      <c r="BI1903" s="0" t="s">
        <v>2962</v>
      </c>
      <c r="BJ1903" s="0" t="s">
        <v>6479</v>
      </c>
      <c r="BK1903" s="0" t="s">
        <v>944</v>
      </c>
      <c r="BL1903" s="0" t="s">
        <v>6491</v>
      </c>
      <c r="BM1903" s="0" t="s">
        <v>6372</v>
      </c>
      <c r="BN1903" s="0" t="s">
        <v>6262</v>
      </c>
      <c r="BO1903" s="0" t="s">
        <v>105</v>
      </c>
      <c r="BP1903" s="0" t="s">
        <v>6258</v>
      </c>
      <c r="BQ1903" s="0" t="s">
        <v>127</v>
      </c>
      <c r="BT1903" s="0" t="n">
        <v>0</v>
      </c>
      <c r="BU1903" s="0" t="s">
        <v>6263</v>
      </c>
      <c r="BW1903" s="0" t="n">
        <v>2015</v>
      </c>
      <c r="BX1903" s="0" t="n">
        <v>2020</v>
      </c>
      <c r="BY1903" s="0" t="s">
        <v>6264</v>
      </c>
      <c r="BZ1903" s="0" t="n">
        <v>2017.5</v>
      </c>
      <c r="CA1903" s="0" t="n">
        <v>0.833333333333333</v>
      </c>
      <c r="CB1903" s="0" t="n">
        <v>1</v>
      </c>
      <c r="CC1903" s="0" t="n">
        <v>1</v>
      </c>
      <c r="CD1903" s="0" t="n">
        <v>-0.0241160364036186</v>
      </c>
      <c r="CE1903" s="0" t="n">
        <v>1</v>
      </c>
    </row>
    <row r="1904" customFormat="false" ht="15" hidden="false" customHeight="false" outlineLevel="0" collapsed="false">
      <c r="A1904" s="0" t="s">
        <v>6258</v>
      </c>
      <c r="B1904" s="0" t="n">
        <v>3209</v>
      </c>
      <c r="C1904" s="0" t="n">
        <v>0.0310872483333498</v>
      </c>
      <c r="D1904" s="0" t="n">
        <v>4135</v>
      </c>
      <c r="E1904" s="0" t="n">
        <f aca="false">IF(ISNUMBER($BA1904),$BA1904,IF(AND(ISNUMBER($D1904),ISNUMBER($BW1904),ISNUMBER($BX1904)),$D1904*($BX1904-$BW1904+1),""))</f>
        <v>4135</v>
      </c>
      <c r="H1904" s="0" t="s">
        <v>118</v>
      </c>
      <c r="I1904" s="0" t="s">
        <v>344</v>
      </c>
      <c r="J1904" s="0" t="n">
        <f aca="false">IF($BW1904&lt;&gt;"",$BW1904,"")</f>
        <v>2015</v>
      </c>
      <c r="K1904" s="0" t="n">
        <f aca="false">IF($BX1904&lt;&gt;"",$BX1904,"")</f>
        <v>2020</v>
      </c>
      <c r="L1904" s="0" t="n">
        <f aca="false">IF(AND(ISNUMBER($BW1904),ISNUMBER($BX1904)),($BW1904+$BX1904)/2,"")</f>
        <v>2017.5</v>
      </c>
      <c r="M1904" s="0" t="n">
        <f aca="false">IF($L1904&lt;&gt;"",$L1904,"")</f>
        <v>2017.5</v>
      </c>
      <c r="N1904" s="0" t="n">
        <f aca="false">IF(AND(ISNUMBER($BW1904),ISNUMBER($BX1904)),MIN(1,MAX(0,($BX1904-2016+1)/($BX1904-$BW1904+1))),"")</f>
        <v>0.833333333333333</v>
      </c>
      <c r="O1904" s="0" t="n">
        <f aca="false">IF(AND(ISNUMBER($BW1904),ISNUMBER($BX1904)),MIN(1,MAX(0,($BX1904-2017+1)/($BX1904-$BW1904+1))),"")</f>
        <v>0.666666666666667</v>
      </c>
      <c r="P1904" s="0" t="n">
        <f aca="false">IF(AND(ISNUMBER($BW1904),ISNUMBER($BX1904)),MIN(1,MAX(0,($BX1904-2018+1)/($BX1904-$BW1904+1))),"")</f>
        <v>0.5</v>
      </c>
      <c r="Q1904" s="0" t="n">
        <f aca="false">IF(AND(ISNUMBER($BW1904),ISNUMBER($BX1904)),MIN(1,MAX(0,($BX1904-2019+1)/($BX1904-$BW1904+1))),"")</f>
        <v>0.333333333333333</v>
      </c>
      <c r="R1904" s="0" t="n">
        <f aca="false">IF(AND(ISNUMBER($BW1904),ISNUMBER($BX1904)),MIN(1,MAX(0,($BX1904-2016+1)/($BX1904-$BW1904+1))),"")</f>
        <v>0.833333333333333</v>
      </c>
      <c r="S1904" s="0" t="n">
        <f aca="false">IF($L1904&lt;&gt;"",IF($L1904&gt;=2015.5,1,0),"")</f>
        <v>1</v>
      </c>
      <c r="T1904" s="0" t="n">
        <f aca="false">IF($L1904&lt;&gt;"",IF($L1904&gt;=2016,1,0),"")</f>
        <v>1</v>
      </c>
      <c r="U1904" s="0" t="n">
        <f aca="false">IF(ISNUMBER($BX1904),IF($BX1904&gt;=2016,1,0),"")</f>
        <v>1</v>
      </c>
      <c r="V1904" s="0" t="n">
        <f aca="false">IF(ISNUMBER($BW1904),IF($BW1904&gt;=2016,1,0),"")</f>
        <v>0</v>
      </c>
      <c r="W1904" s="0" t="str">
        <f aca="false">IF(AND(ISNUMBER($BW1904),ISNUMBER($BX1904)),IF($BW1904&gt;=2016,"post-only",IF($BX1904&lt;2016,"pre-only","mixed")),"")</f>
        <v>mixed</v>
      </c>
      <c r="X1904" s="0" t="n">
        <f aca="false">IF(AND(ISNUMBER($BW1904),ISNUMBER($BX1904)),MIN(1,MAX(0,($BX1904-2017+1)/($BX1904-$BW1904+1))),"")</f>
        <v>0.666666666666667</v>
      </c>
      <c r="Y1904" s="0" t="n">
        <f aca="false">IF(AND(ISNUMBER($BW1904),ISNUMBER($BX1904)),MIN(1,MAX(0,($BX1904-2018+1)/($BX1904-$BW1904+1))),"")</f>
        <v>0.5</v>
      </c>
      <c r="Z1904" s="0" t="n">
        <f aca="false">IF(AND(ISNUMBER($BW1904),ISNUMBER($BX1904)),MIN(1,MAX(0,($BX1904-2019+1)/($BX1904-$BW1904+1))),"")</f>
        <v>0.333333333333333</v>
      </c>
      <c r="AA1904" s="0" t="n">
        <f aca="false">IF(ISNUMBER($BX1904),IF($BX1904&gt;=2017,1,0),"")</f>
        <v>1</v>
      </c>
      <c r="AB1904" s="0" t="n">
        <f aca="false">IF(ISNUMBER($BX1904),IF($BX1904&gt;=2018,1,0),"")</f>
        <v>1</v>
      </c>
      <c r="AC1904" s="0" t="n">
        <f aca="false">IF(ISNUMBER($BX1904),IF($BX1904&gt;=2019,1,0),"")</f>
        <v>1</v>
      </c>
      <c r="AD1904" s="0" t="n">
        <f aca="false">IF($L1904&lt;&gt;"",IF($L1904&gt;2013,1,0),"")</f>
        <v>1</v>
      </c>
      <c r="AE1904" s="0" t="n">
        <f aca="false">IF($L1904&lt;&gt;"",1+IF($L1904&gt;2011,1,0)+IF($L1904&gt;2014,1,0),"")</f>
        <v>3</v>
      </c>
      <c r="AF1904" s="0" t="s">
        <v>747</v>
      </c>
      <c r="AG1904" s="0" t="s">
        <v>88</v>
      </c>
      <c r="AH1904" s="0" t="s">
        <v>89</v>
      </c>
      <c r="AI1904" s="0" t="s">
        <v>90</v>
      </c>
      <c r="AJ1904" s="0" t="s">
        <v>90</v>
      </c>
      <c r="AK1904" s="0" t="str">
        <f aca="false">IF(AND($CF1904&lt;&gt;"",IFERROR(INDEX(subsample_country_map!$B:$B,MATCH($CF1904,subsample_country_map!$A:$A,0)),"")&lt;&gt;""),INDEX(subsample_country_map!$B:$B,MATCH($CF1904,subsample_country_map!$A:$A,0)),INDEX(lookup!$AA:$AA,MATCH($A1904,lookup!$A:$A,0)))</f>
        <v>99_NCE</v>
      </c>
      <c r="AL1904" s="0" t="str">
        <f aca="false">IF(AND($CF1904&lt;&gt;"",IFERROR(INDEX(subsample_country_map!$C:$C,MATCH($CF1904,subsample_country_map!$A:$A,0)),"")&lt;&gt;""),INDEX(subsample_country_map!$C:$C,MATCH($CF1904,subsample_country_map!$A:$A,0)),INDEX(lookup!$AB:$AB,MATCH($A1904,lookup!$A:$A,0)))</f>
        <v>99_NCE</v>
      </c>
      <c r="AM1904" s="0" t="str">
        <f aca="false">IF(AND($CF1904&lt;&gt;"",IFERROR(INDEX(subsample_country_map!$D:$D,MATCH($CF1904,subsample_country_map!$A:$A,0)),"")&lt;&gt;""),INDEX(subsample_country_map!$D:$D,MATCH($CF1904,subsample_country_map!$A:$A,0)),INDEX(lookup!$AC:$AC,MATCH($A1904,lookup!$A:$A,0)))</f>
        <v>99_NCE</v>
      </c>
      <c r="AN1904" s="0" t="str">
        <f aca="false">IF(AND($CF1904&lt;&gt;"",IFERROR(INDEX(subsample_country_map!$E:$E,MATCH($CF1904,subsample_country_map!$A:$A,0)),"")&lt;&gt;""),INDEX(subsample_country_map!$E:$E,MATCH($CF1904,subsample_country_map!$A:$A,0)),INDEX(lookup!$AD:$AD,MATCH($A1904,lookup!$A:$A,0)))</f>
        <v>99_NCE</v>
      </c>
      <c r="AO1904" s="0" t="str">
        <f aca="false">INDEX(lookup!$Y:$Y,MATCH($A1904,lookup!$A:$A,0))</f>
        <v>0_published</v>
      </c>
      <c r="AP1904" s="0" t="str">
        <f aca="false">INDEX(lookup!$Z:$Z,MATCH($A1904,lookup!$A:$A,0))</f>
        <v>1_VHB high</v>
      </c>
      <c r="AQ1904" s="0" t="str">
        <f aca="false">INDEX(lookup!$W:$W,MATCH($A1904,lookup!$A:$A,0))</f>
        <v>1_fin/acc/econ</v>
      </c>
      <c r="AS1904" s="0" t="s">
        <v>91</v>
      </c>
      <c r="AT1904" s="0" t="s">
        <v>397</v>
      </c>
      <c r="AU1904" s="0" t="s">
        <v>93</v>
      </c>
      <c r="AV1904" s="0" t="s">
        <v>1455</v>
      </c>
      <c r="AW1904" s="0" t="s">
        <v>1042</v>
      </c>
      <c r="BA1904" s="0" t="n">
        <v>4135</v>
      </c>
      <c r="BB1904" s="0" t="s">
        <v>96</v>
      </c>
      <c r="BC1904" s="0" t="s">
        <v>358</v>
      </c>
      <c r="BD1904" s="0" t="s">
        <v>142</v>
      </c>
      <c r="BE1904" s="0" t="s">
        <v>6478</v>
      </c>
      <c r="BF1904" s="0" t="s">
        <v>6482</v>
      </c>
      <c r="BI1904" s="0" t="s">
        <v>2962</v>
      </c>
      <c r="BJ1904" s="0" t="s">
        <v>6482</v>
      </c>
      <c r="BK1904" s="0" t="s">
        <v>944</v>
      </c>
      <c r="BL1904" s="0" t="s">
        <v>6492</v>
      </c>
      <c r="BM1904" s="0" t="s">
        <v>6370</v>
      </c>
      <c r="BN1904" s="0" t="s">
        <v>6262</v>
      </c>
      <c r="BO1904" s="0" t="s">
        <v>105</v>
      </c>
      <c r="BP1904" s="0" t="s">
        <v>6258</v>
      </c>
      <c r="BQ1904" s="0" t="s">
        <v>127</v>
      </c>
      <c r="BT1904" s="0" t="n">
        <v>0</v>
      </c>
      <c r="BU1904" s="0" t="s">
        <v>6263</v>
      </c>
      <c r="BW1904" s="0" t="n">
        <v>2015</v>
      </c>
      <c r="BX1904" s="0" t="n">
        <v>2020</v>
      </c>
      <c r="BY1904" s="0" t="s">
        <v>6264</v>
      </c>
      <c r="BZ1904" s="0" t="n">
        <v>2017.5</v>
      </c>
      <c r="CA1904" s="0" t="n">
        <v>0.833333333333333</v>
      </c>
      <c r="CB1904" s="0" t="n">
        <v>1</v>
      </c>
      <c r="CC1904" s="0" t="n">
        <v>1</v>
      </c>
      <c r="CD1904" s="0" t="n">
        <v>0.0310972685594054</v>
      </c>
      <c r="CE1904" s="0" t="n">
        <v>1</v>
      </c>
    </row>
    <row r="1905" customFormat="false" ht="15" hidden="false" customHeight="false" outlineLevel="0" collapsed="false">
      <c r="A1905" s="0" t="s">
        <v>6258</v>
      </c>
      <c r="B1905" s="0" t="n">
        <v>3210</v>
      </c>
      <c r="C1905" s="0" t="n">
        <v>-0.0388485026424587</v>
      </c>
      <c r="D1905" s="0" t="n">
        <v>4135</v>
      </c>
      <c r="E1905" s="0" t="n">
        <f aca="false">IF(ISNUMBER($BA1905),$BA1905,IF(AND(ISNUMBER($D1905),ISNUMBER($BW1905),ISNUMBER($BX1905)),$D1905*($BX1905-$BW1905+1),""))</f>
        <v>4135</v>
      </c>
      <c r="H1905" s="0" t="s">
        <v>118</v>
      </c>
      <c r="I1905" s="0" t="s">
        <v>344</v>
      </c>
      <c r="J1905" s="0" t="n">
        <f aca="false">IF($BW1905&lt;&gt;"",$BW1905,"")</f>
        <v>2015</v>
      </c>
      <c r="K1905" s="0" t="n">
        <f aca="false">IF($BX1905&lt;&gt;"",$BX1905,"")</f>
        <v>2020</v>
      </c>
      <c r="L1905" s="0" t="n">
        <f aca="false">IF(AND(ISNUMBER($BW1905),ISNUMBER($BX1905)),($BW1905+$BX1905)/2,"")</f>
        <v>2017.5</v>
      </c>
      <c r="M1905" s="0" t="n">
        <f aca="false">IF($L1905&lt;&gt;"",$L1905,"")</f>
        <v>2017.5</v>
      </c>
      <c r="N1905" s="0" t="n">
        <f aca="false">IF(AND(ISNUMBER($BW1905),ISNUMBER($BX1905)),MIN(1,MAX(0,($BX1905-2016+1)/($BX1905-$BW1905+1))),"")</f>
        <v>0.833333333333333</v>
      </c>
      <c r="O1905" s="0" t="n">
        <f aca="false">IF(AND(ISNUMBER($BW1905),ISNUMBER($BX1905)),MIN(1,MAX(0,($BX1905-2017+1)/($BX1905-$BW1905+1))),"")</f>
        <v>0.666666666666667</v>
      </c>
      <c r="P1905" s="0" t="n">
        <f aca="false">IF(AND(ISNUMBER($BW1905),ISNUMBER($BX1905)),MIN(1,MAX(0,($BX1905-2018+1)/($BX1905-$BW1905+1))),"")</f>
        <v>0.5</v>
      </c>
      <c r="Q1905" s="0" t="n">
        <f aca="false">IF(AND(ISNUMBER($BW1905),ISNUMBER($BX1905)),MIN(1,MAX(0,($BX1905-2019+1)/($BX1905-$BW1905+1))),"")</f>
        <v>0.333333333333333</v>
      </c>
      <c r="R1905" s="0" t="n">
        <f aca="false">IF(AND(ISNUMBER($BW1905),ISNUMBER($BX1905)),MIN(1,MAX(0,($BX1905-2016+1)/($BX1905-$BW1905+1))),"")</f>
        <v>0.833333333333333</v>
      </c>
      <c r="S1905" s="0" t="n">
        <f aca="false">IF($L1905&lt;&gt;"",IF($L1905&gt;=2015.5,1,0),"")</f>
        <v>1</v>
      </c>
      <c r="T1905" s="0" t="n">
        <f aca="false">IF($L1905&lt;&gt;"",IF($L1905&gt;=2016,1,0),"")</f>
        <v>1</v>
      </c>
      <c r="U1905" s="0" t="n">
        <f aca="false">IF(ISNUMBER($BX1905),IF($BX1905&gt;=2016,1,0),"")</f>
        <v>1</v>
      </c>
      <c r="V1905" s="0" t="n">
        <f aca="false">IF(ISNUMBER($BW1905),IF($BW1905&gt;=2016,1,0),"")</f>
        <v>0</v>
      </c>
      <c r="W1905" s="0" t="str">
        <f aca="false">IF(AND(ISNUMBER($BW1905),ISNUMBER($BX1905)),IF($BW1905&gt;=2016,"post-only",IF($BX1905&lt;2016,"pre-only","mixed")),"")</f>
        <v>mixed</v>
      </c>
      <c r="X1905" s="0" t="n">
        <f aca="false">IF(AND(ISNUMBER($BW1905),ISNUMBER($BX1905)),MIN(1,MAX(0,($BX1905-2017+1)/($BX1905-$BW1905+1))),"")</f>
        <v>0.666666666666667</v>
      </c>
      <c r="Y1905" s="0" t="n">
        <f aca="false">IF(AND(ISNUMBER($BW1905),ISNUMBER($BX1905)),MIN(1,MAX(0,($BX1905-2018+1)/($BX1905-$BW1905+1))),"")</f>
        <v>0.5</v>
      </c>
      <c r="Z1905" s="0" t="n">
        <f aca="false">IF(AND(ISNUMBER($BW1905),ISNUMBER($BX1905)),MIN(1,MAX(0,($BX1905-2019+1)/($BX1905-$BW1905+1))),"")</f>
        <v>0.333333333333333</v>
      </c>
      <c r="AA1905" s="0" t="n">
        <f aca="false">IF(ISNUMBER($BX1905),IF($BX1905&gt;=2017,1,0),"")</f>
        <v>1</v>
      </c>
      <c r="AB1905" s="0" t="n">
        <f aca="false">IF(ISNUMBER($BX1905),IF($BX1905&gt;=2018,1,0),"")</f>
        <v>1</v>
      </c>
      <c r="AC1905" s="0" t="n">
        <f aca="false">IF(ISNUMBER($BX1905),IF($BX1905&gt;=2019,1,0),"")</f>
        <v>1</v>
      </c>
      <c r="AD1905" s="0" t="n">
        <f aca="false">IF($L1905&lt;&gt;"",IF($L1905&gt;2013,1,0),"")</f>
        <v>1</v>
      </c>
      <c r="AE1905" s="0" t="n">
        <f aca="false">IF($L1905&lt;&gt;"",1+IF($L1905&gt;2011,1,0)+IF($L1905&gt;2014,1,0),"")</f>
        <v>3</v>
      </c>
      <c r="AF1905" s="0" t="s">
        <v>747</v>
      </c>
      <c r="AG1905" s="0" t="s">
        <v>88</v>
      </c>
      <c r="AH1905" s="0" t="s">
        <v>89</v>
      </c>
      <c r="AI1905" s="0" t="s">
        <v>90</v>
      </c>
      <c r="AJ1905" s="0" t="s">
        <v>90</v>
      </c>
      <c r="AK1905" s="0" t="str">
        <f aca="false">IF(AND($CF1905&lt;&gt;"",IFERROR(INDEX(subsample_country_map!$B:$B,MATCH($CF1905,subsample_country_map!$A:$A,0)),"")&lt;&gt;""),INDEX(subsample_country_map!$B:$B,MATCH($CF1905,subsample_country_map!$A:$A,0)),INDEX(lookup!$AA:$AA,MATCH($A1905,lookup!$A:$A,0)))</f>
        <v>99_NCE</v>
      </c>
      <c r="AL1905" s="0" t="str">
        <f aca="false">IF(AND($CF1905&lt;&gt;"",IFERROR(INDEX(subsample_country_map!$C:$C,MATCH($CF1905,subsample_country_map!$A:$A,0)),"")&lt;&gt;""),INDEX(subsample_country_map!$C:$C,MATCH($CF1905,subsample_country_map!$A:$A,0)),INDEX(lookup!$AB:$AB,MATCH($A1905,lookup!$A:$A,0)))</f>
        <v>99_NCE</v>
      </c>
      <c r="AM1905" s="0" t="str">
        <f aca="false">IF(AND($CF1905&lt;&gt;"",IFERROR(INDEX(subsample_country_map!$D:$D,MATCH($CF1905,subsample_country_map!$A:$A,0)),"")&lt;&gt;""),INDEX(subsample_country_map!$D:$D,MATCH($CF1905,subsample_country_map!$A:$A,0)),INDEX(lookup!$AC:$AC,MATCH($A1905,lookup!$A:$A,0)))</f>
        <v>99_NCE</v>
      </c>
      <c r="AN1905" s="0" t="str">
        <f aca="false">IF(AND($CF1905&lt;&gt;"",IFERROR(INDEX(subsample_country_map!$E:$E,MATCH($CF1905,subsample_country_map!$A:$A,0)),"")&lt;&gt;""),INDEX(subsample_country_map!$E:$E,MATCH($CF1905,subsample_country_map!$A:$A,0)),INDEX(lookup!$AD:$AD,MATCH($A1905,lookup!$A:$A,0)))</f>
        <v>99_NCE</v>
      </c>
      <c r="AO1905" s="0" t="str">
        <f aca="false">INDEX(lookup!$Y:$Y,MATCH($A1905,lookup!$A:$A,0))</f>
        <v>0_published</v>
      </c>
      <c r="AP1905" s="0" t="str">
        <f aca="false">INDEX(lookup!$Z:$Z,MATCH($A1905,lookup!$A:$A,0))</f>
        <v>1_VHB high</v>
      </c>
      <c r="AQ1905" s="0" t="str">
        <f aca="false">INDEX(lookup!$W:$W,MATCH($A1905,lookup!$A:$A,0))</f>
        <v>1_fin/acc/econ</v>
      </c>
      <c r="AS1905" s="0" t="s">
        <v>91</v>
      </c>
      <c r="AT1905" s="0" t="s">
        <v>397</v>
      </c>
      <c r="AU1905" s="0" t="s">
        <v>93</v>
      </c>
      <c r="AV1905" s="0" t="s">
        <v>6295</v>
      </c>
      <c r="AW1905" s="0" t="s">
        <v>1457</v>
      </c>
      <c r="BA1905" s="0" t="n">
        <v>4135</v>
      </c>
      <c r="BB1905" s="0" t="s">
        <v>96</v>
      </c>
      <c r="BC1905" s="0" t="s">
        <v>358</v>
      </c>
      <c r="BD1905" s="0" t="s">
        <v>142</v>
      </c>
      <c r="BE1905" s="0" t="s">
        <v>6478</v>
      </c>
      <c r="BF1905" s="0" t="s">
        <v>6482</v>
      </c>
      <c r="BI1905" s="0" t="s">
        <v>2962</v>
      </c>
      <c r="BJ1905" s="0" t="s">
        <v>6482</v>
      </c>
      <c r="BK1905" s="0" t="s">
        <v>944</v>
      </c>
      <c r="BL1905" s="0" t="s">
        <v>6489</v>
      </c>
      <c r="BM1905" s="0" t="s">
        <v>6372</v>
      </c>
      <c r="BN1905" s="0" t="s">
        <v>6262</v>
      </c>
      <c r="BO1905" s="0" t="s">
        <v>105</v>
      </c>
      <c r="BP1905" s="0" t="s">
        <v>6258</v>
      </c>
      <c r="BQ1905" s="0" t="s">
        <v>127</v>
      </c>
      <c r="BT1905" s="0" t="n">
        <v>0</v>
      </c>
      <c r="BU1905" s="0" t="s">
        <v>6263</v>
      </c>
      <c r="BW1905" s="0" t="n">
        <v>2015</v>
      </c>
      <c r="BX1905" s="0" t="n">
        <v>2020</v>
      </c>
      <c r="BY1905" s="0" t="s">
        <v>6264</v>
      </c>
      <c r="BZ1905" s="0" t="n">
        <v>2017.5</v>
      </c>
      <c r="CA1905" s="0" t="n">
        <v>0.833333333333333</v>
      </c>
      <c r="CB1905" s="0" t="n">
        <v>1</v>
      </c>
      <c r="CC1905" s="0" t="n">
        <v>1</v>
      </c>
      <c r="CD1905" s="0" t="n">
        <v>-0.0388680638250973</v>
      </c>
      <c r="CE1905" s="0" t="n">
        <v>1</v>
      </c>
    </row>
    <row r="1906" customFormat="false" ht="15" hidden="false" customHeight="false" outlineLevel="0" collapsed="false">
      <c r="A1906" s="0" t="s">
        <v>6493</v>
      </c>
      <c r="B1906" s="0" t="n">
        <v>3211</v>
      </c>
      <c r="C1906" s="0" t="n">
        <v>-0.007</v>
      </c>
      <c r="H1906" s="0" t="s">
        <v>85</v>
      </c>
      <c r="I1906" s="0" t="s">
        <v>86</v>
      </c>
      <c r="J1906" s="0" t="n">
        <f aca="false">IF($BW1906&lt;&gt;"",$BW1906,"")</f>
        <v>2016</v>
      </c>
      <c r="K1906" s="0" t="n">
        <f aca="false">IF($BX1906&lt;&gt;"",$BX1906,"")</f>
        <v>2020</v>
      </c>
      <c r="L1906" s="0" t="n">
        <f aca="false">IF(AND(ISNUMBER($BW1906),ISNUMBER($BX1906)),($BW1906+$BX1906)/2,"")</f>
        <v>2018</v>
      </c>
      <c r="M1906" s="0" t="n">
        <f aca="false">IF($L1906&lt;&gt;"",$L1906,"")</f>
        <v>2018</v>
      </c>
      <c r="N1906" s="0" t="n">
        <f aca="false">IF(AND(ISNUMBER($BW1906),ISNUMBER($BX1906)),MIN(1,MAX(0,($BX1906-2016+1)/($BX1906-$BW1906+1))),"")</f>
        <v>1</v>
      </c>
      <c r="O1906" s="0" t="n">
        <f aca="false">IF(AND(ISNUMBER($BW1906),ISNUMBER($BX1906)),MIN(1,MAX(0,($BX1906-2017+1)/($BX1906-$BW1906+1))),"")</f>
        <v>0.8</v>
      </c>
      <c r="P1906" s="0" t="n">
        <f aca="false">IF(AND(ISNUMBER($BW1906),ISNUMBER($BX1906)),MIN(1,MAX(0,($BX1906-2018+1)/($BX1906-$BW1906+1))),"")</f>
        <v>0.6</v>
      </c>
      <c r="Q1906" s="0" t="n">
        <f aca="false">IF(AND(ISNUMBER($BW1906),ISNUMBER($BX1906)),MIN(1,MAX(0,($BX1906-2019+1)/($BX1906-$BW1906+1))),"")</f>
        <v>0.4</v>
      </c>
      <c r="R1906" s="0" t="n">
        <f aca="false">IF(AND(ISNUMBER($BW1906),ISNUMBER($BX1906)),MIN(1,MAX(0,($BX1906-2016+1)/($BX1906-$BW1906+1))),"")</f>
        <v>1</v>
      </c>
      <c r="S1906" s="0" t="n">
        <f aca="false">IF($L1906&lt;&gt;"",IF($L1906&gt;=2015.5,1,0),"")</f>
        <v>1</v>
      </c>
      <c r="T1906" s="0" t="n">
        <f aca="false">IF($L1906&lt;&gt;"",IF($L1906&gt;=2016,1,0),"")</f>
        <v>1</v>
      </c>
      <c r="U1906" s="0" t="n">
        <f aca="false">IF(ISNUMBER($BX1906),IF($BX1906&gt;=2016,1,0),"")</f>
        <v>1</v>
      </c>
      <c r="V1906" s="0" t="n">
        <f aca="false">IF(ISNUMBER($BW1906),IF($BW1906&gt;=2016,1,0),"")</f>
        <v>1</v>
      </c>
      <c r="W1906" s="0" t="str">
        <f aca="false">IF(AND(ISNUMBER($BW1906),ISNUMBER($BX1906)),IF($BW1906&gt;=2016,"post-only",IF($BX1906&lt;2016,"pre-only","mixed")),"")</f>
        <v>post-only</v>
      </c>
      <c r="X1906" s="0" t="n">
        <f aca="false">IF(AND(ISNUMBER($BW1906),ISNUMBER($BX1906)),MIN(1,MAX(0,($BX1906-2017+1)/($BX1906-$BW1906+1))),"")</f>
        <v>0.8</v>
      </c>
      <c r="Y1906" s="0" t="n">
        <f aca="false">IF(AND(ISNUMBER($BW1906),ISNUMBER($BX1906)),MIN(1,MAX(0,($BX1906-2018+1)/($BX1906-$BW1906+1))),"")</f>
        <v>0.6</v>
      </c>
      <c r="Z1906" s="0" t="n">
        <f aca="false">IF(AND(ISNUMBER($BW1906),ISNUMBER($BX1906)),MIN(1,MAX(0,($BX1906-2019+1)/($BX1906-$BW1906+1))),"")</f>
        <v>0.4</v>
      </c>
      <c r="AA1906" s="0" t="n">
        <f aca="false">IF(ISNUMBER($BX1906),IF($BX1906&gt;=2017,1,0),"")</f>
        <v>1</v>
      </c>
      <c r="AB1906" s="0" t="n">
        <f aca="false">IF(ISNUMBER($BX1906),IF($BX1906&gt;=2018,1,0),"")</f>
        <v>1</v>
      </c>
      <c r="AC1906" s="0" t="n">
        <f aca="false">IF(ISNUMBER($BX1906),IF($BX1906&gt;=2019,1,0),"")</f>
        <v>1</v>
      </c>
      <c r="AD1906" s="0" t="n">
        <f aca="false">IF($L1906&lt;&gt;"",IF($L1906&gt;2013,1,0),"")</f>
        <v>1</v>
      </c>
      <c r="AE1906" s="0" t="n">
        <f aca="false">IF($L1906&lt;&gt;"",1+IF($L1906&gt;2011,1,0)+IF($L1906&gt;2014,1,0),"")</f>
        <v>3</v>
      </c>
      <c r="AF1906" s="0" t="s">
        <v>87</v>
      </c>
      <c r="AG1906" s="0" t="s">
        <v>88</v>
      </c>
      <c r="AH1906" s="0" t="s">
        <v>89</v>
      </c>
      <c r="AI1906" s="0" t="s">
        <v>334</v>
      </c>
      <c r="AJ1906" s="0" t="s">
        <v>334</v>
      </c>
      <c r="AK1906" s="0" t="str">
        <f aca="false">IF(AND($CF1906&lt;&gt;"",IFERROR(INDEX(subsample_country_map!$B:$B,MATCH($CF1906,subsample_country_map!$A:$A,0)),"")&lt;&gt;""),INDEX(subsample_country_map!$B:$B,MATCH($CF1906,subsample_country_map!$A:$A,0)),INDEX(lookup!$AA:$AA,MATCH($A1906,lookup!$A:$A,0)))</f>
        <v>1_US</v>
      </c>
      <c r="AL1906" s="0" t="str">
        <f aca="false">IF(AND($CF1906&lt;&gt;"",IFERROR(INDEX(subsample_country_map!$C:$C,MATCH($CF1906,subsample_country_map!$A:$A,0)),"")&lt;&gt;""),INDEX(subsample_country_map!$C:$C,MATCH($CF1906,subsample_country_map!$A:$A,0)),INDEX(lookup!$AB:$AB,MATCH($A1906,lookup!$A:$A,0)))</f>
        <v>1_developed</v>
      </c>
      <c r="AM1906" s="0" t="str">
        <f aca="false">IF(AND($CF1906&lt;&gt;"",IFERROR(INDEX(subsample_country_map!$D:$D,MATCH($CF1906,subsample_country_map!$A:$A,0)),"")&lt;&gt;""),INDEX(subsample_country_map!$D:$D,MATCH($CF1906,subsample_country_map!$A:$A,0)),INDEX(lookup!$AC:$AC,MATCH($A1906,lookup!$A:$A,0)))</f>
        <v>1_western</v>
      </c>
      <c r="AN1906" s="0" t="str">
        <f aca="false">IF(AND($CF1906&lt;&gt;"",IFERROR(INDEX(subsample_country_map!$E:$E,MATCH($CF1906,subsample_country_map!$A:$A,0)),"")&lt;&gt;""),INDEX(subsample_country_map!$E:$E,MATCH($CF1906,subsample_country_map!$A:$A,0)),INDEX(lookup!$AD:$AD,MATCH($A1906,lookup!$A:$A,0)))</f>
        <v>1_common law</v>
      </c>
      <c r="AO1906" s="0" t="str">
        <f aca="false">INDEX(lookup!$Y:$Y,MATCH($A1906,lookup!$A:$A,0))</f>
        <v>0_published</v>
      </c>
      <c r="AP1906" s="0" t="str">
        <f aca="false">INDEX(lookup!$Z:$Z,MATCH($A1906,lookup!$A:$A,0))</f>
        <v>0_VHB low</v>
      </c>
      <c r="AQ1906" s="0" t="str">
        <f aca="false">INDEX(lookup!$W:$W,MATCH($A1906,lookup!$A:$A,0))</f>
        <v>1_fin/acc/econ</v>
      </c>
      <c r="AS1906" s="0" t="s">
        <v>91</v>
      </c>
      <c r="AT1906" s="0" t="s">
        <v>111</v>
      </c>
      <c r="AU1906" s="0" t="s">
        <v>93</v>
      </c>
      <c r="AZ1906" s="0" t="s">
        <v>772</v>
      </c>
      <c r="BA1906" s="0" t="s">
        <v>95</v>
      </c>
      <c r="BB1906" s="0" t="s">
        <v>96</v>
      </c>
      <c r="BC1906" s="0" t="s">
        <v>97</v>
      </c>
      <c r="BD1906" s="0" t="s">
        <v>97</v>
      </c>
      <c r="BE1906" s="0" t="s">
        <v>389</v>
      </c>
      <c r="BF1906" s="0" t="s">
        <v>6494</v>
      </c>
      <c r="BG1906" s="0" t="s">
        <v>4148</v>
      </c>
      <c r="BH1906" s="0" t="s">
        <v>4148</v>
      </c>
      <c r="BI1906" s="0" t="s">
        <v>4381</v>
      </c>
      <c r="BJ1906" s="0" t="s">
        <v>6495</v>
      </c>
      <c r="BK1906" s="0" t="s">
        <v>6496</v>
      </c>
      <c r="BL1906" s="0" t="s">
        <v>772</v>
      </c>
      <c r="BM1906" s="0" t="s">
        <v>6497</v>
      </c>
      <c r="BN1906" s="0" t="s">
        <v>6498</v>
      </c>
      <c r="BO1906" s="0" t="s">
        <v>754</v>
      </c>
      <c r="BP1906" s="0" t="s">
        <v>6493</v>
      </c>
      <c r="BQ1906" s="0" t="s">
        <v>85</v>
      </c>
      <c r="BT1906" s="0" t="n">
        <v>0</v>
      </c>
      <c r="BU1906" s="0" t="s">
        <v>6499</v>
      </c>
      <c r="BW1906" s="0" t="n">
        <v>2016</v>
      </c>
      <c r="BX1906" s="0" t="n">
        <v>2020</v>
      </c>
      <c r="BY1906" s="0" t="s">
        <v>343</v>
      </c>
      <c r="BZ1906" s="0" t="n">
        <v>2018</v>
      </c>
      <c r="CA1906" s="0" t="n">
        <v>1</v>
      </c>
      <c r="CB1906" s="0" t="n">
        <v>1</v>
      </c>
      <c r="CC1906" s="0" t="n">
        <v>1</v>
      </c>
      <c r="CD1906" s="0" t="n">
        <v>-0.00700011433669485</v>
      </c>
      <c r="CE1906" s="0" t="n">
        <v>1</v>
      </c>
    </row>
    <row r="1907" customFormat="false" ht="15" hidden="false" customHeight="false" outlineLevel="0" collapsed="false">
      <c r="A1907" s="0" t="s">
        <v>6493</v>
      </c>
      <c r="B1907" s="0" t="n">
        <v>3212</v>
      </c>
      <c r="C1907" s="0" t="n">
        <v>-0.001</v>
      </c>
      <c r="H1907" s="0" t="s">
        <v>85</v>
      </c>
      <c r="I1907" s="0" t="s">
        <v>86</v>
      </c>
      <c r="J1907" s="0" t="n">
        <f aca="false">IF($BW1907&lt;&gt;"",$BW1907,"")</f>
        <v>2016</v>
      </c>
      <c r="K1907" s="0" t="n">
        <f aca="false">IF($BX1907&lt;&gt;"",$BX1907,"")</f>
        <v>2020</v>
      </c>
      <c r="L1907" s="0" t="n">
        <f aca="false">IF(AND(ISNUMBER($BW1907),ISNUMBER($BX1907)),($BW1907+$BX1907)/2,"")</f>
        <v>2018</v>
      </c>
      <c r="M1907" s="0" t="n">
        <f aca="false">IF($L1907&lt;&gt;"",$L1907,"")</f>
        <v>2018</v>
      </c>
      <c r="N1907" s="0" t="n">
        <f aca="false">IF(AND(ISNUMBER($BW1907),ISNUMBER($BX1907)),MIN(1,MAX(0,($BX1907-2016+1)/($BX1907-$BW1907+1))),"")</f>
        <v>1</v>
      </c>
      <c r="O1907" s="0" t="n">
        <f aca="false">IF(AND(ISNUMBER($BW1907),ISNUMBER($BX1907)),MIN(1,MAX(0,($BX1907-2017+1)/($BX1907-$BW1907+1))),"")</f>
        <v>0.8</v>
      </c>
      <c r="P1907" s="0" t="n">
        <f aca="false">IF(AND(ISNUMBER($BW1907),ISNUMBER($BX1907)),MIN(1,MAX(0,($BX1907-2018+1)/($BX1907-$BW1907+1))),"")</f>
        <v>0.6</v>
      </c>
      <c r="Q1907" s="0" t="n">
        <f aca="false">IF(AND(ISNUMBER($BW1907),ISNUMBER($BX1907)),MIN(1,MAX(0,($BX1907-2019+1)/($BX1907-$BW1907+1))),"")</f>
        <v>0.4</v>
      </c>
      <c r="R1907" s="0" t="n">
        <f aca="false">IF(AND(ISNUMBER($BW1907),ISNUMBER($BX1907)),MIN(1,MAX(0,($BX1907-2016+1)/($BX1907-$BW1907+1))),"")</f>
        <v>1</v>
      </c>
      <c r="S1907" s="0" t="n">
        <f aca="false">IF($L1907&lt;&gt;"",IF($L1907&gt;=2015.5,1,0),"")</f>
        <v>1</v>
      </c>
      <c r="T1907" s="0" t="n">
        <f aca="false">IF($L1907&lt;&gt;"",IF($L1907&gt;=2016,1,0),"")</f>
        <v>1</v>
      </c>
      <c r="U1907" s="0" t="n">
        <f aca="false">IF(ISNUMBER($BX1907),IF($BX1907&gt;=2016,1,0),"")</f>
        <v>1</v>
      </c>
      <c r="V1907" s="0" t="n">
        <f aca="false">IF(ISNUMBER($BW1907),IF($BW1907&gt;=2016,1,0),"")</f>
        <v>1</v>
      </c>
      <c r="W1907" s="0" t="str">
        <f aca="false">IF(AND(ISNUMBER($BW1907),ISNUMBER($BX1907)),IF($BW1907&gt;=2016,"post-only",IF($BX1907&lt;2016,"pre-only","mixed")),"")</f>
        <v>post-only</v>
      </c>
      <c r="X1907" s="0" t="n">
        <f aca="false">IF(AND(ISNUMBER($BW1907),ISNUMBER($BX1907)),MIN(1,MAX(0,($BX1907-2017+1)/($BX1907-$BW1907+1))),"")</f>
        <v>0.8</v>
      </c>
      <c r="Y1907" s="0" t="n">
        <f aca="false">IF(AND(ISNUMBER($BW1907),ISNUMBER($BX1907)),MIN(1,MAX(0,($BX1907-2018+1)/($BX1907-$BW1907+1))),"")</f>
        <v>0.6</v>
      </c>
      <c r="Z1907" s="0" t="n">
        <f aca="false">IF(AND(ISNUMBER($BW1907),ISNUMBER($BX1907)),MIN(1,MAX(0,($BX1907-2019+1)/($BX1907-$BW1907+1))),"")</f>
        <v>0.4</v>
      </c>
      <c r="AA1907" s="0" t="n">
        <f aca="false">IF(ISNUMBER($BX1907),IF($BX1907&gt;=2017,1,0),"")</f>
        <v>1</v>
      </c>
      <c r="AB1907" s="0" t="n">
        <f aca="false">IF(ISNUMBER($BX1907),IF($BX1907&gt;=2018,1,0),"")</f>
        <v>1</v>
      </c>
      <c r="AC1907" s="0" t="n">
        <f aca="false">IF(ISNUMBER($BX1907),IF($BX1907&gt;=2019,1,0),"")</f>
        <v>1</v>
      </c>
      <c r="AD1907" s="0" t="n">
        <f aca="false">IF($L1907&lt;&gt;"",IF($L1907&gt;2013,1,0),"")</f>
        <v>1</v>
      </c>
      <c r="AE1907" s="0" t="n">
        <f aca="false">IF($L1907&lt;&gt;"",1+IF($L1907&gt;2011,1,0)+IF($L1907&gt;2014,1,0),"")</f>
        <v>3</v>
      </c>
      <c r="AF1907" s="0" t="s">
        <v>87</v>
      </c>
      <c r="AG1907" s="0" t="s">
        <v>88</v>
      </c>
      <c r="AH1907" s="0" t="s">
        <v>89</v>
      </c>
      <c r="AI1907" s="0" t="s">
        <v>334</v>
      </c>
      <c r="AJ1907" s="0" t="s">
        <v>334</v>
      </c>
      <c r="AK1907" s="0" t="str">
        <f aca="false">IF(AND($CF1907&lt;&gt;"",IFERROR(INDEX(subsample_country_map!$B:$B,MATCH($CF1907,subsample_country_map!$A:$A,0)),"")&lt;&gt;""),INDEX(subsample_country_map!$B:$B,MATCH($CF1907,subsample_country_map!$A:$A,0)),INDEX(lookup!$AA:$AA,MATCH($A1907,lookup!$A:$A,0)))</f>
        <v>1_US</v>
      </c>
      <c r="AL1907" s="0" t="str">
        <f aca="false">IF(AND($CF1907&lt;&gt;"",IFERROR(INDEX(subsample_country_map!$C:$C,MATCH($CF1907,subsample_country_map!$A:$A,0)),"")&lt;&gt;""),INDEX(subsample_country_map!$C:$C,MATCH($CF1907,subsample_country_map!$A:$A,0)),INDEX(lookup!$AB:$AB,MATCH($A1907,lookup!$A:$A,0)))</f>
        <v>1_developed</v>
      </c>
      <c r="AM1907" s="0" t="str">
        <f aca="false">IF(AND($CF1907&lt;&gt;"",IFERROR(INDEX(subsample_country_map!$D:$D,MATCH($CF1907,subsample_country_map!$A:$A,0)),"")&lt;&gt;""),INDEX(subsample_country_map!$D:$D,MATCH($CF1907,subsample_country_map!$A:$A,0)),INDEX(lookup!$AC:$AC,MATCH($A1907,lookup!$A:$A,0)))</f>
        <v>1_western</v>
      </c>
      <c r="AN1907" s="0" t="str">
        <f aca="false">IF(AND($CF1907&lt;&gt;"",IFERROR(INDEX(subsample_country_map!$E:$E,MATCH($CF1907,subsample_country_map!$A:$A,0)),"")&lt;&gt;""),INDEX(subsample_country_map!$E:$E,MATCH($CF1907,subsample_country_map!$A:$A,0)),INDEX(lookup!$AD:$AD,MATCH($A1907,lookup!$A:$A,0)))</f>
        <v>1_common law</v>
      </c>
      <c r="AO1907" s="0" t="str">
        <f aca="false">INDEX(lookup!$Y:$Y,MATCH($A1907,lookup!$A:$A,0))</f>
        <v>0_published</v>
      </c>
      <c r="AP1907" s="0" t="str">
        <f aca="false">INDEX(lookup!$Z:$Z,MATCH($A1907,lookup!$A:$A,0))</f>
        <v>0_VHB low</v>
      </c>
      <c r="AQ1907" s="0" t="str">
        <f aca="false">INDEX(lookup!$W:$W,MATCH($A1907,lookup!$A:$A,0))</f>
        <v>1_fin/acc/econ</v>
      </c>
      <c r="AS1907" s="0" t="s">
        <v>91</v>
      </c>
      <c r="AT1907" s="0" t="s">
        <v>111</v>
      </c>
      <c r="AU1907" s="0" t="s">
        <v>93</v>
      </c>
      <c r="AZ1907" s="0" t="s">
        <v>3440</v>
      </c>
      <c r="BA1907" s="0" t="s">
        <v>95</v>
      </c>
      <c r="BB1907" s="0" t="s">
        <v>347</v>
      </c>
      <c r="BC1907" s="0" t="s">
        <v>97</v>
      </c>
      <c r="BD1907" s="0" t="s">
        <v>97</v>
      </c>
      <c r="BE1907" s="0" t="s">
        <v>389</v>
      </c>
      <c r="BF1907" s="0" t="s">
        <v>6500</v>
      </c>
      <c r="BG1907" s="0" t="s">
        <v>392</v>
      </c>
      <c r="BH1907" s="0" t="s">
        <v>4148</v>
      </c>
      <c r="BI1907" s="0" t="s">
        <v>4381</v>
      </c>
      <c r="BJ1907" s="0" t="s">
        <v>6501</v>
      </c>
      <c r="BK1907" s="0" t="s">
        <v>6496</v>
      </c>
      <c r="BL1907" s="0" t="s">
        <v>3440</v>
      </c>
      <c r="BM1907" s="0" t="s">
        <v>6497</v>
      </c>
      <c r="BN1907" s="0" t="s">
        <v>6498</v>
      </c>
      <c r="BO1907" s="0" t="s">
        <v>754</v>
      </c>
      <c r="BP1907" s="0" t="s">
        <v>6493</v>
      </c>
      <c r="BQ1907" s="0" t="s">
        <v>85</v>
      </c>
      <c r="BT1907" s="0" t="n">
        <v>0</v>
      </c>
      <c r="BU1907" s="0" t="s">
        <v>6499</v>
      </c>
      <c r="BW1907" s="0" t="n">
        <v>2016</v>
      </c>
      <c r="BX1907" s="0" t="n">
        <v>2020</v>
      </c>
      <c r="BY1907" s="0" t="s">
        <v>343</v>
      </c>
      <c r="BZ1907" s="0" t="n">
        <v>2018</v>
      </c>
      <c r="CA1907" s="0" t="n">
        <v>1</v>
      </c>
      <c r="CB1907" s="0" t="n">
        <v>1</v>
      </c>
      <c r="CC1907" s="0" t="n">
        <v>1</v>
      </c>
      <c r="CD1907" s="0" t="n">
        <v>-0.00100000033333353</v>
      </c>
      <c r="CE1907" s="0" t="n">
        <v>1</v>
      </c>
    </row>
    <row r="1908" customFormat="false" ht="15" hidden="false" customHeight="false" outlineLevel="0" collapsed="false">
      <c r="A1908" s="0" t="s">
        <v>6493</v>
      </c>
      <c r="B1908" s="0" t="n">
        <v>3213</v>
      </c>
      <c r="C1908" s="0" t="n">
        <v>-0.005</v>
      </c>
      <c r="H1908" s="0" t="s">
        <v>85</v>
      </c>
      <c r="I1908" s="0" t="s">
        <v>86</v>
      </c>
      <c r="J1908" s="0" t="n">
        <f aca="false">IF($BW1908&lt;&gt;"",$BW1908,"")</f>
        <v>2016</v>
      </c>
      <c r="K1908" s="0" t="n">
        <f aca="false">IF($BX1908&lt;&gt;"",$BX1908,"")</f>
        <v>2020</v>
      </c>
      <c r="L1908" s="0" t="n">
        <f aca="false">IF(AND(ISNUMBER($BW1908),ISNUMBER($BX1908)),($BW1908+$BX1908)/2,"")</f>
        <v>2018</v>
      </c>
      <c r="M1908" s="0" t="n">
        <f aca="false">IF($L1908&lt;&gt;"",$L1908,"")</f>
        <v>2018</v>
      </c>
      <c r="N1908" s="0" t="n">
        <f aca="false">IF(AND(ISNUMBER($BW1908),ISNUMBER($BX1908)),MIN(1,MAX(0,($BX1908-2016+1)/($BX1908-$BW1908+1))),"")</f>
        <v>1</v>
      </c>
      <c r="O1908" s="0" t="n">
        <f aca="false">IF(AND(ISNUMBER($BW1908),ISNUMBER($BX1908)),MIN(1,MAX(0,($BX1908-2017+1)/($BX1908-$BW1908+1))),"")</f>
        <v>0.8</v>
      </c>
      <c r="P1908" s="0" t="n">
        <f aca="false">IF(AND(ISNUMBER($BW1908),ISNUMBER($BX1908)),MIN(1,MAX(0,($BX1908-2018+1)/($BX1908-$BW1908+1))),"")</f>
        <v>0.6</v>
      </c>
      <c r="Q1908" s="0" t="n">
        <f aca="false">IF(AND(ISNUMBER($BW1908),ISNUMBER($BX1908)),MIN(1,MAX(0,($BX1908-2019+1)/($BX1908-$BW1908+1))),"")</f>
        <v>0.4</v>
      </c>
      <c r="R1908" s="0" t="n">
        <f aca="false">IF(AND(ISNUMBER($BW1908),ISNUMBER($BX1908)),MIN(1,MAX(0,($BX1908-2016+1)/($BX1908-$BW1908+1))),"")</f>
        <v>1</v>
      </c>
      <c r="S1908" s="0" t="n">
        <f aca="false">IF($L1908&lt;&gt;"",IF($L1908&gt;=2015.5,1,0),"")</f>
        <v>1</v>
      </c>
      <c r="T1908" s="0" t="n">
        <f aca="false">IF($L1908&lt;&gt;"",IF($L1908&gt;=2016,1,0),"")</f>
        <v>1</v>
      </c>
      <c r="U1908" s="0" t="n">
        <f aca="false">IF(ISNUMBER($BX1908),IF($BX1908&gt;=2016,1,0),"")</f>
        <v>1</v>
      </c>
      <c r="V1908" s="0" t="n">
        <f aca="false">IF(ISNUMBER($BW1908),IF($BW1908&gt;=2016,1,0),"")</f>
        <v>1</v>
      </c>
      <c r="W1908" s="0" t="str">
        <f aca="false">IF(AND(ISNUMBER($BW1908),ISNUMBER($BX1908)),IF($BW1908&gt;=2016,"post-only",IF($BX1908&lt;2016,"pre-only","mixed")),"")</f>
        <v>post-only</v>
      </c>
      <c r="X1908" s="0" t="n">
        <f aca="false">IF(AND(ISNUMBER($BW1908),ISNUMBER($BX1908)),MIN(1,MAX(0,($BX1908-2017+1)/($BX1908-$BW1908+1))),"")</f>
        <v>0.8</v>
      </c>
      <c r="Y1908" s="0" t="n">
        <f aca="false">IF(AND(ISNUMBER($BW1908),ISNUMBER($BX1908)),MIN(1,MAX(0,($BX1908-2018+1)/($BX1908-$BW1908+1))),"")</f>
        <v>0.6</v>
      </c>
      <c r="Z1908" s="0" t="n">
        <f aca="false">IF(AND(ISNUMBER($BW1908),ISNUMBER($BX1908)),MIN(1,MAX(0,($BX1908-2019+1)/($BX1908-$BW1908+1))),"")</f>
        <v>0.4</v>
      </c>
      <c r="AA1908" s="0" t="n">
        <f aca="false">IF(ISNUMBER($BX1908),IF($BX1908&gt;=2017,1,0),"")</f>
        <v>1</v>
      </c>
      <c r="AB1908" s="0" t="n">
        <f aca="false">IF(ISNUMBER($BX1908),IF($BX1908&gt;=2018,1,0),"")</f>
        <v>1</v>
      </c>
      <c r="AC1908" s="0" t="n">
        <f aca="false">IF(ISNUMBER($BX1908),IF($BX1908&gt;=2019,1,0),"")</f>
        <v>1</v>
      </c>
      <c r="AD1908" s="0" t="n">
        <f aca="false">IF($L1908&lt;&gt;"",IF($L1908&gt;2013,1,0),"")</f>
        <v>1</v>
      </c>
      <c r="AE1908" s="0" t="n">
        <f aca="false">IF($L1908&lt;&gt;"",1+IF($L1908&gt;2011,1,0)+IF($L1908&gt;2014,1,0),"")</f>
        <v>3</v>
      </c>
      <c r="AF1908" s="0" t="s">
        <v>87</v>
      </c>
      <c r="AG1908" s="0" t="s">
        <v>88</v>
      </c>
      <c r="AH1908" s="0" t="s">
        <v>89</v>
      </c>
      <c r="AI1908" s="0" t="s">
        <v>334</v>
      </c>
      <c r="AJ1908" s="0" t="s">
        <v>334</v>
      </c>
      <c r="AK1908" s="0" t="str">
        <f aca="false">IF(AND($CF1908&lt;&gt;"",IFERROR(INDEX(subsample_country_map!$B:$B,MATCH($CF1908,subsample_country_map!$A:$A,0)),"")&lt;&gt;""),INDEX(subsample_country_map!$B:$B,MATCH($CF1908,subsample_country_map!$A:$A,0)),INDEX(lookup!$AA:$AA,MATCH($A1908,lookup!$A:$A,0)))</f>
        <v>1_US</v>
      </c>
      <c r="AL1908" s="0" t="str">
        <f aca="false">IF(AND($CF1908&lt;&gt;"",IFERROR(INDEX(subsample_country_map!$C:$C,MATCH($CF1908,subsample_country_map!$A:$A,0)),"")&lt;&gt;""),INDEX(subsample_country_map!$C:$C,MATCH($CF1908,subsample_country_map!$A:$A,0)),INDEX(lookup!$AB:$AB,MATCH($A1908,lookup!$A:$A,0)))</f>
        <v>1_developed</v>
      </c>
      <c r="AM1908" s="0" t="str">
        <f aca="false">IF(AND($CF1908&lt;&gt;"",IFERROR(INDEX(subsample_country_map!$D:$D,MATCH($CF1908,subsample_country_map!$A:$A,0)),"")&lt;&gt;""),INDEX(subsample_country_map!$D:$D,MATCH($CF1908,subsample_country_map!$A:$A,0)),INDEX(lookup!$AC:$AC,MATCH($A1908,lookup!$A:$A,0)))</f>
        <v>1_western</v>
      </c>
      <c r="AN1908" s="0" t="str">
        <f aca="false">IF(AND($CF1908&lt;&gt;"",IFERROR(INDEX(subsample_country_map!$E:$E,MATCH($CF1908,subsample_country_map!$A:$A,0)),"")&lt;&gt;""),INDEX(subsample_country_map!$E:$E,MATCH($CF1908,subsample_country_map!$A:$A,0)),INDEX(lookup!$AD:$AD,MATCH($A1908,lookup!$A:$A,0)))</f>
        <v>1_common law</v>
      </c>
      <c r="AO1908" s="0" t="str">
        <f aca="false">INDEX(lookup!$Y:$Y,MATCH($A1908,lookup!$A:$A,0))</f>
        <v>0_published</v>
      </c>
      <c r="AP1908" s="0" t="str">
        <f aca="false">INDEX(lookup!$Z:$Z,MATCH($A1908,lookup!$A:$A,0))</f>
        <v>0_VHB low</v>
      </c>
      <c r="AQ1908" s="0" t="str">
        <f aca="false">INDEX(lookup!$W:$W,MATCH($A1908,lookup!$A:$A,0))</f>
        <v>1_fin/acc/econ</v>
      </c>
      <c r="AS1908" s="0" t="s">
        <v>91</v>
      </c>
      <c r="AT1908" s="0" t="s">
        <v>111</v>
      </c>
      <c r="AU1908" s="0" t="s">
        <v>93</v>
      </c>
      <c r="AZ1908" s="0" t="s">
        <v>3380</v>
      </c>
      <c r="BA1908" s="0" t="s">
        <v>95</v>
      </c>
      <c r="BB1908" s="0" t="s">
        <v>2504</v>
      </c>
      <c r="BC1908" s="0" t="s">
        <v>97</v>
      </c>
      <c r="BD1908" s="0" t="s">
        <v>97</v>
      </c>
      <c r="BE1908" s="0" t="s">
        <v>389</v>
      </c>
      <c r="BF1908" s="0" t="s">
        <v>6502</v>
      </c>
      <c r="BG1908" s="0" t="s">
        <v>4638</v>
      </c>
      <c r="BH1908" s="0" t="s">
        <v>4148</v>
      </c>
      <c r="BI1908" s="0" t="s">
        <v>4381</v>
      </c>
      <c r="BJ1908" s="0" t="s">
        <v>6503</v>
      </c>
      <c r="BK1908" s="0" t="s">
        <v>6496</v>
      </c>
      <c r="BL1908" s="0" t="s">
        <v>3380</v>
      </c>
      <c r="BM1908" s="0" t="s">
        <v>6497</v>
      </c>
      <c r="BN1908" s="0" t="s">
        <v>6498</v>
      </c>
      <c r="BO1908" s="0" t="s">
        <v>754</v>
      </c>
      <c r="BP1908" s="0" t="s">
        <v>6493</v>
      </c>
      <c r="BQ1908" s="0" t="s">
        <v>85</v>
      </c>
      <c r="BT1908" s="0" t="n">
        <v>0</v>
      </c>
      <c r="BU1908" s="0" t="s">
        <v>6499</v>
      </c>
      <c r="BW1908" s="0" t="n">
        <v>2016</v>
      </c>
      <c r="BX1908" s="0" t="n">
        <v>2020</v>
      </c>
      <c r="BY1908" s="0" t="s">
        <v>343</v>
      </c>
      <c r="BZ1908" s="0" t="n">
        <v>2018</v>
      </c>
      <c r="CA1908" s="0" t="n">
        <v>1</v>
      </c>
      <c r="CB1908" s="0" t="n">
        <v>1</v>
      </c>
      <c r="CC1908" s="0" t="n">
        <v>1</v>
      </c>
      <c r="CD1908" s="0" t="n">
        <v>-0.00500004166729168</v>
      </c>
      <c r="CE1908" s="0" t="n">
        <v>1</v>
      </c>
    </row>
    <row r="1909" customFormat="false" ht="15" hidden="false" customHeight="false" outlineLevel="0" collapsed="false">
      <c r="A1909" s="0" t="s">
        <v>6493</v>
      </c>
      <c r="B1909" s="0" t="n">
        <v>3214</v>
      </c>
      <c r="C1909" s="0" t="n">
        <v>-0.006</v>
      </c>
      <c r="H1909" s="0" t="s">
        <v>85</v>
      </c>
      <c r="I1909" s="0" t="s">
        <v>86</v>
      </c>
      <c r="J1909" s="0" t="n">
        <f aca="false">IF($BW1909&lt;&gt;"",$BW1909,"")</f>
        <v>2016</v>
      </c>
      <c r="K1909" s="0" t="n">
        <f aca="false">IF($BX1909&lt;&gt;"",$BX1909,"")</f>
        <v>2020</v>
      </c>
      <c r="L1909" s="0" t="n">
        <f aca="false">IF(AND(ISNUMBER($BW1909),ISNUMBER($BX1909)),($BW1909+$BX1909)/2,"")</f>
        <v>2018</v>
      </c>
      <c r="M1909" s="0" t="n">
        <f aca="false">IF($L1909&lt;&gt;"",$L1909,"")</f>
        <v>2018</v>
      </c>
      <c r="N1909" s="0" t="n">
        <f aca="false">IF(AND(ISNUMBER($BW1909),ISNUMBER($BX1909)),MIN(1,MAX(0,($BX1909-2016+1)/($BX1909-$BW1909+1))),"")</f>
        <v>1</v>
      </c>
      <c r="O1909" s="0" t="n">
        <f aca="false">IF(AND(ISNUMBER($BW1909),ISNUMBER($BX1909)),MIN(1,MAX(0,($BX1909-2017+1)/($BX1909-$BW1909+1))),"")</f>
        <v>0.8</v>
      </c>
      <c r="P1909" s="0" t="n">
        <f aca="false">IF(AND(ISNUMBER($BW1909),ISNUMBER($BX1909)),MIN(1,MAX(0,($BX1909-2018+1)/($BX1909-$BW1909+1))),"")</f>
        <v>0.6</v>
      </c>
      <c r="Q1909" s="0" t="n">
        <f aca="false">IF(AND(ISNUMBER($BW1909),ISNUMBER($BX1909)),MIN(1,MAX(0,($BX1909-2019+1)/($BX1909-$BW1909+1))),"")</f>
        <v>0.4</v>
      </c>
      <c r="R1909" s="0" t="n">
        <f aca="false">IF(AND(ISNUMBER($BW1909),ISNUMBER($BX1909)),MIN(1,MAX(0,($BX1909-2016+1)/($BX1909-$BW1909+1))),"")</f>
        <v>1</v>
      </c>
      <c r="S1909" s="0" t="n">
        <f aca="false">IF($L1909&lt;&gt;"",IF($L1909&gt;=2015.5,1,0),"")</f>
        <v>1</v>
      </c>
      <c r="T1909" s="0" t="n">
        <f aca="false">IF($L1909&lt;&gt;"",IF($L1909&gt;=2016,1,0),"")</f>
        <v>1</v>
      </c>
      <c r="U1909" s="0" t="n">
        <f aca="false">IF(ISNUMBER($BX1909),IF($BX1909&gt;=2016,1,0),"")</f>
        <v>1</v>
      </c>
      <c r="V1909" s="0" t="n">
        <f aca="false">IF(ISNUMBER($BW1909),IF($BW1909&gt;=2016,1,0),"")</f>
        <v>1</v>
      </c>
      <c r="W1909" s="0" t="str">
        <f aca="false">IF(AND(ISNUMBER($BW1909),ISNUMBER($BX1909)),IF($BW1909&gt;=2016,"post-only",IF($BX1909&lt;2016,"pre-only","mixed")),"")</f>
        <v>post-only</v>
      </c>
      <c r="X1909" s="0" t="n">
        <f aca="false">IF(AND(ISNUMBER($BW1909),ISNUMBER($BX1909)),MIN(1,MAX(0,($BX1909-2017+1)/($BX1909-$BW1909+1))),"")</f>
        <v>0.8</v>
      </c>
      <c r="Y1909" s="0" t="n">
        <f aca="false">IF(AND(ISNUMBER($BW1909),ISNUMBER($BX1909)),MIN(1,MAX(0,($BX1909-2018+1)/($BX1909-$BW1909+1))),"")</f>
        <v>0.6</v>
      </c>
      <c r="Z1909" s="0" t="n">
        <f aca="false">IF(AND(ISNUMBER($BW1909),ISNUMBER($BX1909)),MIN(1,MAX(0,($BX1909-2019+1)/($BX1909-$BW1909+1))),"")</f>
        <v>0.4</v>
      </c>
      <c r="AA1909" s="0" t="n">
        <f aca="false">IF(ISNUMBER($BX1909),IF($BX1909&gt;=2017,1,0),"")</f>
        <v>1</v>
      </c>
      <c r="AB1909" s="0" t="n">
        <f aca="false">IF(ISNUMBER($BX1909),IF($BX1909&gt;=2018,1,0),"")</f>
        <v>1</v>
      </c>
      <c r="AC1909" s="0" t="n">
        <f aca="false">IF(ISNUMBER($BX1909),IF($BX1909&gt;=2019,1,0),"")</f>
        <v>1</v>
      </c>
      <c r="AD1909" s="0" t="n">
        <f aca="false">IF($L1909&lt;&gt;"",IF($L1909&gt;2013,1,0),"")</f>
        <v>1</v>
      </c>
      <c r="AE1909" s="0" t="n">
        <f aca="false">IF($L1909&lt;&gt;"",1+IF($L1909&gt;2011,1,0)+IF($L1909&gt;2014,1,0),"")</f>
        <v>3</v>
      </c>
      <c r="AF1909" s="0" t="s">
        <v>87</v>
      </c>
      <c r="AG1909" s="0" t="s">
        <v>88</v>
      </c>
      <c r="AH1909" s="0" t="s">
        <v>89</v>
      </c>
      <c r="AI1909" s="0" t="s">
        <v>334</v>
      </c>
      <c r="AJ1909" s="0" t="s">
        <v>334</v>
      </c>
      <c r="AK1909" s="0" t="str">
        <f aca="false">IF(AND($CF1909&lt;&gt;"",IFERROR(INDEX(subsample_country_map!$B:$B,MATCH($CF1909,subsample_country_map!$A:$A,0)),"")&lt;&gt;""),INDEX(subsample_country_map!$B:$B,MATCH($CF1909,subsample_country_map!$A:$A,0)),INDEX(lookup!$AA:$AA,MATCH($A1909,lookup!$A:$A,0)))</f>
        <v>1_US</v>
      </c>
      <c r="AL1909" s="0" t="str">
        <f aca="false">IF(AND($CF1909&lt;&gt;"",IFERROR(INDEX(subsample_country_map!$C:$C,MATCH($CF1909,subsample_country_map!$A:$A,0)),"")&lt;&gt;""),INDEX(subsample_country_map!$C:$C,MATCH($CF1909,subsample_country_map!$A:$A,0)),INDEX(lookup!$AB:$AB,MATCH($A1909,lookup!$A:$A,0)))</f>
        <v>1_developed</v>
      </c>
      <c r="AM1909" s="0" t="str">
        <f aca="false">IF(AND($CF1909&lt;&gt;"",IFERROR(INDEX(subsample_country_map!$D:$D,MATCH($CF1909,subsample_country_map!$A:$A,0)),"")&lt;&gt;""),INDEX(subsample_country_map!$D:$D,MATCH($CF1909,subsample_country_map!$A:$A,0)),INDEX(lookup!$AC:$AC,MATCH($A1909,lookup!$A:$A,0)))</f>
        <v>1_western</v>
      </c>
      <c r="AN1909" s="0" t="str">
        <f aca="false">IF(AND($CF1909&lt;&gt;"",IFERROR(INDEX(subsample_country_map!$E:$E,MATCH($CF1909,subsample_country_map!$A:$A,0)),"")&lt;&gt;""),INDEX(subsample_country_map!$E:$E,MATCH($CF1909,subsample_country_map!$A:$A,0)),INDEX(lookup!$AD:$AD,MATCH($A1909,lookup!$A:$A,0)))</f>
        <v>1_common law</v>
      </c>
      <c r="AO1909" s="0" t="str">
        <f aca="false">INDEX(lookup!$Y:$Y,MATCH($A1909,lookup!$A:$A,0))</f>
        <v>0_published</v>
      </c>
      <c r="AP1909" s="0" t="str">
        <f aca="false">INDEX(lookup!$Z:$Z,MATCH($A1909,lookup!$A:$A,0))</f>
        <v>0_VHB low</v>
      </c>
      <c r="AQ1909" s="0" t="str">
        <f aca="false">INDEX(lookup!$W:$W,MATCH($A1909,lookup!$A:$A,0))</f>
        <v>1_fin/acc/econ</v>
      </c>
      <c r="AS1909" s="0" t="s">
        <v>91</v>
      </c>
      <c r="AT1909" s="0" t="s">
        <v>111</v>
      </c>
      <c r="AU1909" s="0" t="s">
        <v>93</v>
      </c>
      <c r="AZ1909" s="0" t="s">
        <v>3176</v>
      </c>
      <c r="BA1909" s="0" t="s">
        <v>95</v>
      </c>
      <c r="BB1909" s="0" t="s">
        <v>2504</v>
      </c>
      <c r="BC1909" s="0" t="s">
        <v>97</v>
      </c>
      <c r="BD1909" s="0" t="s">
        <v>97</v>
      </c>
      <c r="BE1909" s="0" t="s">
        <v>389</v>
      </c>
      <c r="BF1909" s="0" t="s">
        <v>6504</v>
      </c>
      <c r="BG1909" s="0" t="s">
        <v>6505</v>
      </c>
      <c r="BH1909" s="0" t="s">
        <v>4148</v>
      </c>
      <c r="BI1909" s="0" t="s">
        <v>4381</v>
      </c>
      <c r="BJ1909" s="0" t="s">
        <v>6506</v>
      </c>
      <c r="BK1909" s="0" t="s">
        <v>6496</v>
      </c>
      <c r="BL1909" s="0" t="s">
        <v>3176</v>
      </c>
      <c r="BM1909" s="0" t="s">
        <v>6497</v>
      </c>
      <c r="BN1909" s="0" t="s">
        <v>6498</v>
      </c>
      <c r="BO1909" s="0" t="s">
        <v>754</v>
      </c>
      <c r="BP1909" s="0" t="s">
        <v>6493</v>
      </c>
      <c r="BQ1909" s="0" t="s">
        <v>85</v>
      </c>
      <c r="BT1909" s="0" t="n">
        <v>0</v>
      </c>
      <c r="BU1909" s="0" t="s">
        <v>6499</v>
      </c>
      <c r="BW1909" s="0" t="n">
        <v>2016</v>
      </c>
      <c r="BX1909" s="0" t="n">
        <v>2020</v>
      </c>
      <c r="BY1909" s="0" t="s">
        <v>343</v>
      </c>
      <c r="BZ1909" s="0" t="n">
        <v>2018</v>
      </c>
      <c r="CA1909" s="0" t="n">
        <v>1</v>
      </c>
      <c r="CB1909" s="0" t="n">
        <v>1</v>
      </c>
      <c r="CC1909" s="0" t="n">
        <v>1</v>
      </c>
      <c r="CD1909" s="0" t="n">
        <v>-0.00600007200155524</v>
      </c>
      <c r="CE1909" s="0" t="n">
        <v>1</v>
      </c>
    </row>
    <row r="1910" customFormat="false" ht="15" hidden="false" customHeight="false" outlineLevel="0" collapsed="false">
      <c r="A1910" s="0" t="s">
        <v>6493</v>
      </c>
      <c r="B1910" s="0" t="n">
        <v>3215</v>
      </c>
      <c r="C1910" s="0" t="n">
        <v>-0.001</v>
      </c>
      <c r="H1910" s="0" t="s">
        <v>85</v>
      </c>
      <c r="I1910" s="0" t="s">
        <v>86</v>
      </c>
      <c r="J1910" s="0" t="n">
        <f aca="false">IF($BW1910&lt;&gt;"",$BW1910,"")</f>
        <v>2016</v>
      </c>
      <c r="K1910" s="0" t="n">
        <f aca="false">IF($BX1910&lt;&gt;"",$BX1910,"")</f>
        <v>2020</v>
      </c>
      <c r="L1910" s="0" t="n">
        <f aca="false">IF(AND(ISNUMBER($BW1910),ISNUMBER($BX1910)),($BW1910+$BX1910)/2,"")</f>
        <v>2018</v>
      </c>
      <c r="M1910" s="0" t="n">
        <f aca="false">IF($L1910&lt;&gt;"",$L1910,"")</f>
        <v>2018</v>
      </c>
      <c r="N1910" s="0" t="n">
        <f aca="false">IF(AND(ISNUMBER($BW1910),ISNUMBER($BX1910)),MIN(1,MAX(0,($BX1910-2016+1)/($BX1910-$BW1910+1))),"")</f>
        <v>1</v>
      </c>
      <c r="O1910" s="0" t="n">
        <f aca="false">IF(AND(ISNUMBER($BW1910),ISNUMBER($BX1910)),MIN(1,MAX(0,($BX1910-2017+1)/($BX1910-$BW1910+1))),"")</f>
        <v>0.8</v>
      </c>
      <c r="P1910" s="0" t="n">
        <f aca="false">IF(AND(ISNUMBER($BW1910),ISNUMBER($BX1910)),MIN(1,MAX(0,($BX1910-2018+1)/($BX1910-$BW1910+1))),"")</f>
        <v>0.6</v>
      </c>
      <c r="Q1910" s="0" t="n">
        <f aca="false">IF(AND(ISNUMBER($BW1910),ISNUMBER($BX1910)),MIN(1,MAX(0,($BX1910-2019+1)/($BX1910-$BW1910+1))),"")</f>
        <v>0.4</v>
      </c>
      <c r="R1910" s="0" t="n">
        <f aca="false">IF(AND(ISNUMBER($BW1910),ISNUMBER($BX1910)),MIN(1,MAX(0,($BX1910-2016+1)/($BX1910-$BW1910+1))),"")</f>
        <v>1</v>
      </c>
      <c r="S1910" s="0" t="n">
        <f aca="false">IF($L1910&lt;&gt;"",IF($L1910&gt;=2015.5,1,0),"")</f>
        <v>1</v>
      </c>
      <c r="T1910" s="0" t="n">
        <f aca="false">IF($L1910&lt;&gt;"",IF($L1910&gt;=2016,1,0),"")</f>
        <v>1</v>
      </c>
      <c r="U1910" s="0" t="n">
        <f aca="false">IF(ISNUMBER($BX1910),IF($BX1910&gt;=2016,1,0),"")</f>
        <v>1</v>
      </c>
      <c r="V1910" s="0" t="n">
        <f aca="false">IF(ISNUMBER($BW1910),IF($BW1910&gt;=2016,1,0),"")</f>
        <v>1</v>
      </c>
      <c r="W1910" s="0" t="str">
        <f aca="false">IF(AND(ISNUMBER($BW1910),ISNUMBER($BX1910)),IF($BW1910&gt;=2016,"post-only",IF($BX1910&lt;2016,"pre-only","mixed")),"")</f>
        <v>post-only</v>
      </c>
      <c r="X1910" s="0" t="n">
        <f aca="false">IF(AND(ISNUMBER($BW1910),ISNUMBER($BX1910)),MIN(1,MAX(0,($BX1910-2017+1)/($BX1910-$BW1910+1))),"")</f>
        <v>0.8</v>
      </c>
      <c r="Y1910" s="0" t="n">
        <f aca="false">IF(AND(ISNUMBER($BW1910),ISNUMBER($BX1910)),MIN(1,MAX(0,($BX1910-2018+1)/($BX1910-$BW1910+1))),"")</f>
        <v>0.6</v>
      </c>
      <c r="Z1910" s="0" t="n">
        <f aca="false">IF(AND(ISNUMBER($BW1910),ISNUMBER($BX1910)),MIN(1,MAX(0,($BX1910-2019+1)/($BX1910-$BW1910+1))),"")</f>
        <v>0.4</v>
      </c>
      <c r="AA1910" s="0" t="n">
        <f aca="false">IF(ISNUMBER($BX1910),IF($BX1910&gt;=2017,1,0),"")</f>
        <v>1</v>
      </c>
      <c r="AB1910" s="0" t="n">
        <f aca="false">IF(ISNUMBER($BX1910),IF($BX1910&gt;=2018,1,0),"")</f>
        <v>1</v>
      </c>
      <c r="AC1910" s="0" t="n">
        <f aca="false">IF(ISNUMBER($BX1910),IF($BX1910&gt;=2019,1,0),"")</f>
        <v>1</v>
      </c>
      <c r="AD1910" s="0" t="n">
        <f aca="false">IF($L1910&lt;&gt;"",IF($L1910&gt;2013,1,0),"")</f>
        <v>1</v>
      </c>
      <c r="AE1910" s="0" t="n">
        <f aca="false">IF($L1910&lt;&gt;"",1+IF($L1910&gt;2011,1,0)+IF($L1910&gt;2014,1,0),"")</f>
        <v>3</v>
      </c>
      <c r="AF1910" s="0" t="s">
        <v>87</v>
      </c>
      <c r="AG1910" s="0" t="s">
        <v>88</v>
      </c>
      <c r="AH1910" s="0" t="s">
        <v>89</v>
      </c>
      <c r="AI1910" s="0" t="s">
        <v>334</v>
      </c>
      <c r="AJ1910" s="0" t="s">
        <v>334</v>
      </c>
      <c r="AK1910" s="0" t="str">
        <f aca="false">IF(AND($CF1910&lt;&gt;"",IFERROR(INDEX(subsample_country_map!$B:$B,MATCH($CF1910,subsample_country_map!$A:$A,0)),"")&lt;&gt;""),INDEX(subsample_country_map!$B:$B,MATCH($CF1910,subsample_country_map!$A:$A,0)),INDEX(lookup!$AA:$AA,MATCH($A1910,lookup!$A:$A,0)))</f>
        <v>1_US</v>
      </c>
      <c r="AL1910" s="0" t="str">
        <f aca="false">IF(AND($CF1910&lt;&gt;"",IFERROR(INDEX(subsample_country_map!$C:$C,MATCH($CF1910,subsample_country_map!$A:$A,0)),"")&lt;&gt;""),INDEX(subsample_country_map!$C:$C,MATCH($CF1910,subsample_country_map!$A:$A,0)),INDEX(lookup!$AB:$AB,MATCH($A1910,lookup!$A:$A,0)))</f>
        <v>1_developed</v>
      </c>
      <c r="AM1910" s="0" t="str">
        <f aca="false">IF(AND($CF1910&lt;&gt;"",IFERROR(INDEX(subsample_country_map!$D:$D,MATCH($CF1910,subsample_country_map!$A:$A,0)),"")&lt;&gt;""),INDEX(subsample_country_map!$D:$D,MATCH($CF1910,subsample_country_map!$A:$A,0)),INDEX(lookup!$AC:$AC,MATCH($A1910,lookup!$A:$A,0)))</f>
        <v>1_western</v>
      </c>
      <c r="AN1910" s="0" t="str">
        <f aca="false">IF(AND($CF1910&lt;&gt;"",IFERROR(INDEX(subsample_country_map!$E:$E,MATCH($CF1910,subsample_country_map!$A:$A,0)),"")&lt;&gt;""),INDEX(subsample_country_map!$E:$E,MATCH($CF1910,subsample_country_map!$A:$A,0)),INDEX(lookup!$AD:$AD,MATCH($A1910,lookup!$A:$A,0)))</f>
        <v>1_common law</v>
      </c>
      <c r="AO1910" s="0" t="str">
        <f aca="false">INDEX(lookup!$Y:$Y,MATCH($A1910,lookup!$A:$A,0))</f>
        <v>0_published</v>
      </c>
      <c r="AP1910" s="0" t="str">
        <f aca="false">INDEX(lookup!$Z:$Z,MATCH($A1910,lookup!$A:$A,0))</f>
        <v>0_VHB low</v>
      </c>
      <c r="AQ1910" s="0" t="str">
        <f aca="false">INDEX(lookup!$W:$W,MATCH($A1910,lookup!$A:$A,0))</f>
        <v>1_fin/acc/econ</v>
      </c>
      <c r="AS1910" s="0" t="s">
        <v>91</v>
      </c>
      <c r="AT1910" s="0" t="s">
        <v>111</v>
      </c>
      <c r="AU1910" s="0" t="s">
        <v>93</v>
      </c>
      <c r="AZ1910" s="0" t="s">
        <v>3440</v>
      </c>
      <c r="BA1910" s="0" t="s">
        <v>95</v>
      </c>
      <c r="BB1910" s="0" t="s">
        <v>2504</v>
      </c>
      <c r="BC1910" s="0" t="s">
        <v>97</v>
      </c>
      <c r="BD1910" s="0" t="s">
        <v>97</v>
      </c>
      <c r="BE1910" s="0" t="s">
        <v>389</v>
      </c>
      <c r="BF1910" s="0" t="s">
        <v>6507</v>
      </c>
      <c r="BG1910" s="0" t="s">
        <v>2562</v>
      </c>
      <c r="BH1910" s="0" t="s">
        <v>4148</v>
      </c>
      <c r="BI1910" s="0" t="s">
        <v>4381</v>
      </c>
      <c r="BJ1910" s="0" t="s">
        <v>6508</v>
      </c>
      <c r="BK1910" s="0" t="s">
        <v>6496</v>
      </c>
      <c r="BL1910" s="0" t="s">
        <v>3440</v>
      </c>
      <c r="BM1910" s="0" t="s">
        <v>6497</v>
      </c>
      <c r="BN1910" s="0" t="s">
        <v>6498</v>
      </c>
      <c r="BO1910" s="0" t="s">
        <v>754</v>
      </c>
      <c r="BP1910" s="0" t="s">
        <v>6493</v>
      </c>
      <c r="BQ1910" s="0" t="s">
        <v>85</v>
      </c>
      <c r="BT1910" s="0" t="n">
        <v>0</v>
      </c>
      <c r="BU1910" s="0" t="s">
        <v>6499</v>
      </c>
      <c r="BW1910" s="0" t="n">
        <v>2016</v>
      </c>
      <c r="BX1910" s="0" t="n">
        <v>2020</v>
      </c>
      <c r="BY1910" s="0" t="s">
        <v>343</v>
      </c>
      <c r="BZ1910" s="0" t="n">
        <v>2018</v>
      </c>
      <c r="CA1910" s="0" t="n">
        <v>1</v>
      </c>
      <c r="CB1910" s="0" t="n">
        <v>1</v>
      </c>
      <c r="CC1910" s="0" t="n">
        <v>1</v>
      </c>
      <c r="CD1910" s="0" t="n">
        <v>-0.00100000033333353</v>
      </c>
      <c r="CE1910" s="0" t="n">
        <v>1</v>
      </c>
    </row>
    <row r="1911" customFormat="false" ht="15" hidden="false" customHeight="false" outlineLevel="0" collapsed="false">
      <c r="A1911" s="0" t="s">
        <v>6493</v>
      </c>
      <c r="B1911" s="0" t="n">
        <v>3216</v>
      </c>
      <c r="C1911" s="0" t="n">
        <v>0.032</v>
      </c>
      <c r="H1911" s="0" t="s">
        <v>85</v>
      </c>
      <c r="I1911" s="0" t="s">
        <v>86</v>
      </c>
      <c r="J1911" s="0" t="n">
        <f aca="false">IF($BW1911&lt;&gt;"",$BW1911,"")</f>
        <v>2016</v>
      </c>
      <c r="K1911" s="0" t="n">
        <f aca="false">IF($BX1911&lt;&gt;"",$BX1911,"")</f>
        <v>2020</v>
      </c>
      <c r="L1911" s="0" t="n">
        <f aca="false">IF(AND(ISNUMBER($BW1911),ISNUMBER($BX1911)),($BW1911+$BX1911)/2,"")</f>
        <v>2018</v>
      </c>
      <c r="M1911" s="0" t="n">
        <f aca="false">IF($L1911&lt;&gt;"",$L1911,"")</f>
        <v>2018</v>
      </c>
      <c r="N1911" s="0" t="n">
        <f aca="false">IF(AND(ISNUMBER($BW1911),ISNUMBER($BX1911)),MIN(1,MAX(0,($BX1911-2016+1)/($BX1911-$BW1911+1))),"")</f>
        <v>1</v>
      </c>
      <c r="O1911" s="0" t="n">
        <f aca="false">IF(AND(ISNUMBER($BW1911),ISNUMBER($BX1911)),MIN(1,MAX(0,($BX1911-2017+1)/($BX1911-$BW1911+1))),"")</f>
        <v>0.8</v>
      </c>
      <c r="P1911" s="0" t="n">
        <f aca="false">IF(AND(ISNUMBER($BW1911),ISNUMBER($BX1911)),MIN(1,MAX(0,($BX1911-2018+1)/($BX1911-$BW1911+1))),"")</f>
        <v>0.6</v>
      </c>
      <c r="Q1911" s="0" t="n">
        <f aca="false">IF(AND(ISNUMBER($BW1911),ISNUMBER($BX1911)),MIN(1,MAX(0,($BX1911-2019+1)/($BX1911-$BW1911+1))),"")</f>
        <v>0.4</v>
      </c>
      <c r="R1911" s="0" t="n">
        <f aca="false">IF(AND(ISNUMBER($BW1911),ISNUMBER($BX1911)),MIN(1,MAX(0,($BX1911-2016+1)/($BX1911-$BW1911+1))),"")</f>
        <v>1</v>
      </c>
      <c r="S1911" s="0" t="n">
        <f aca="false">IF($L1911&lt;&gt;"",IF($L1911&gt;=2015.5,1,0),"")</f>
        <v>1</v>
      </c>
      <c r="T1911" s="0" t="n">
        <f aca="false">IF($L1911&lt;&gt;"",IF($L1911&gt;=2016,1,0),"")</f>
        <v>1</v>
      </c>
      <c r="U1911" s="0" t="n">
        <f aca="false">IF(ISNUMBER($BX1911),IF($BX1911&gt;=2016,1,0),"")</f>
        <v>1</v>
      </c>
      <c r="V1911" s="0" t="n">
        <f aca="false">IF(ISNUMBER($BW1911),IF($BW1911&gt;=2016,1,0),"")</f>
        <v>1</v>
      </c>
      <c r="W1911" s="0" t="str">
        <f aca="false">IF(AND(ISNUMBER($BW1911),ISNUMBER($BX1911)),IF($BW1911&gt;=2016,"post-only",IF($BX1911&lt;2016,"pre-only","mixed")),"")</f>
        <v>post-only</v>
      </c>
      <c r="X1911" s="0" t="n">
        <f aca="false">IF(AND(ISNUMBER($BW1911),ISNUMBER($BX1911)),MIN(1,MAX(0,($BX1911-2017+1)/($BX1911-$BW1911+1))),"")</f>
        <v>0.8</v>
      </c>
      <c r="Y1911" s="0" t="n">
        <f aca="false">IF(AND(ISNUMBER($BW1911),ISNUMBER($BX1911)),MIN(1,MAX(0,($BX1911-2018+1)/($BX1911-$BW1911+1))),"")</f>
        <v>0.6</v>
      </c>
      <c r="Z1911" s="0" t="n">
        <f aca="false">IF(AND(ISNUMBER($BW1911),ISNUMBER($BX1911)),MIN(1,MAX(0,($BX1911-2019+1)/($BX1911-$BW1911+1))),"")</f>
        <v>0.4</v>
      </c>
      <c r="AA1911" s="0" t="n">
        <f aca="false">IF(ISNUMBER($BX1911),IF($BX1911&gt;=2017,1,0),"")</f>
        <v>1</v>
      </c>
      <c r="AB1911" s="0" t="n">
        <f aca="false">IF(ISNUMBER($BX1911),IF($BX1911&gt;=2018,1,0),"")</f>
        <v>1</v>
      </c>
      <c r="AC1911" s="0" t="n">
        <f aca="false">IF(ISNUMBER($BX1911),IF($BX1911&gt;=2019,1,0),"")</f>
        <v>1</v>
      </c>
      <c r="AD1911" s="0" t="n">
        <f aca="false">IF($L1911&lt;&gt;"",IF($L1911&gt;2013,1,0),"")</f>
        <v>1</v>
      </c>
      <c r="AE1911" s="0" t="n">
        <f aca="false">IF($L1911&lt;&gt;"",1+IF($L1911&gt;2011,1,0)+IF($L1911&gt;2014,1,0),"")</f>
        <v>3</v>
      </c>
      <c r="AF1911" s="0" t="s">
        <v>87</v>
      </c>
      <c r="AG1911" s="0" t="s">
        <v>88</v>
      </c>
      <c r="AH1911" s="0" t="s">
        <v>89</v>
      </c>
      <c r="AI1911" s="0" t="s">
        <v>334</v>
      </c>
      <c r="AJ1911" s="0" t="s">
        <v>334</v>
      </c>
      <c r="AK1911" s="0" t="str">
        <f aca="false">IF(AND($CF1911&lt;&gt;"",IFERROR(INDEX(subsample_country_map!$B:$B,MATCH($CF1911,subsample_country_map!$A:$A,0)),"")&lt;&gt;""),INDEX(subsample_country_map!$B:$B,MATCH($CF1911,subsample_country_map!$A:$A,0)),INDEX(lookup!$AA:$AA,MATCH($A1911,lookup!$A:$A,0)))</f>
        <v>1_US</v>
      </c>
      <c r="AL1911" s="0" t="str">
        <f aca="false">IF(AND($CF1911&lt;&gt;"",IFERROR(INDEX(subsample_country_map!$C:$C,MATCH($CF1911,subsample_country_map!$A:$A,0)),"")&lt;&gt;""),INDEX(subsample_country_map!$C:$C,MATCH($CF1911,subsample_country_map!$A:$A,0)),INDEX(lookup!$AB:$AB,MATCH($A1911,lookup!$A:$A,0)))</f>
        <v>1_developed</v>
      </c>
      <c r="AM1911" s="0" t="str">
        <f aca="false">IF(AND($CF1911&lt;&gt;"",IFERROR(INDEX(subsample_country_map!$D:$D,MATCH($CF1911,subsample_country_map!$A:$A,0)),"")&lt;&gt;""),INDEX(subsample_country_map!$D:$D,MATCH($CF1911,subsample_country_map!$A:$A,0)),INDEX(lookup!$AC:$AC,MATCH($A1911,lookup!$A:$A,0)))</f>
        <v>1_western</v>
      </c>
      <c r="AN1911" s="0" t="str">
        <f aca="false">IF(AND($CF1911&lt;&gt;"",IFERROR(INDEX(subsample_country_map!$E:$E,MATCH($CF1911,subsample_country_map!$A:$A,0)),"")&lt;&gt;""),INDEX(subsample_country_map!$E:$E,MATCH($CF1911,subsample_country_map!$A:$A,0)),INDEX(lookup!$AD:$AD,MATCH($A1911,lookup!$A:$A,0)))</f>
        <v>1_common law</v>
      </c>
      <c r="AO1911" s="0" t="str">
        <f aca="false">INDEX(lookup!$Y:$Y,MATCH($A1911,lookup!$A:$A,0))</f>
        <v>0_published</v>
      </c>
      <c r="AP1911" s="0" t="str">
        <f aca="false">INDEX(lookup!$Z:$Z,MATCH($A1911,lookup!$A:$A,0))</f>
        <v>0_VHB low</v>
      </c>
      <c r="AQ1911" s="0" t="str">
        <f aca="false">INDEX(lookup!$W:$W,MATCH($A1911,lookup!$A:$A,0))</f>
        <v>1_fin/acc/econ</v>
      </c>
      <c r="AS1911" s="0" t="s">
        <v>91</v>
      </c>
      <c r="AT1911" s="0" t="s">
        <v>111</v>
      </c>
      <c r="AU1911" s="0" t="s">
        <v>93</v>
      </c>
      <c r="AZ1911" s="0" t="s">
        <v>1681</v>
      </c>
      <c r="BA1911" s="0" t="s">
        <v>95</v>
      </c>
      <c r="BB1911" s="0" t="s">
        <v>96</v>
      </c>
      <c r="BC1911" s="0" t="s">
        <v>97</v>
      </c>
      <c r="BD1911" s="0" t="s">
        <v>97</v>
      </c>
      <c r="BE1911" s="0" t="s">
        <v>389</v>
      </c>
      <c r="BF1911" s="0" t="s">
        <v>6509</v>
      </c>
      <c r="BG1911" s="0" t="s">
        <v>392</v>
      </c>
      <c r="BH1911" s="0" t="s">
        <v>392</v>
      </c>
      <c r="BI1911" s="0" t="s">
        <v>4381</v>
      </c>
      <c r="BJ1911" s="0" t="s">
        <v>6510</v>
      </c>
      <c r="BK1911" s="0" t="s">
        <v>6496</v>
      </c>
      <c r="BL1911" s="0" t="s">
        <v>1681</v>
      </c>
      <c r="BM1911" s="0" t="s">
        <v>6497</v>
      </c>
      <c r="BN1911" s="0" t="s">
        <v>6498</v>
      </c>
      <c r="BO1911" s="0" t="s">
        <v>754</v>
      </c>
      <c r="BP1911" s="0" t="s">
        <v>6493</v>
      </c>
      <c r="BQ1911" s="0" t="s">
        <v>85</v>
      </c>
      <c r="BT1911" s="0" t="n">
        <v>0</v>
      </c>
      <c r="BU1911" s="0" t="s">
        <v>6499</v>
      </c>
      <c r="BW1911" s="0" t="n">
        <v>2016</v>
      </c>
      <c r="BX1911" s="0" t="n">
        <v>2020</v>
      </c>
      <c r="BY1911" s="0" t="s">
        <v>343</v>
      </c>
      <c r="BZ1911" s="0" t="n">
        <v>2018</v>
      </c>
      <c r="CA1911" s="0" t="n">
        <v>1</v>
      </c>
      <c r="CB1911" s="0" t="n">
        <v>1</v>
      </c>
      <c r="CC1911" s="0" t="n">
        <v>1</v>
      </c>
      <c r="CD1911" s="0" t="n">
        <v>0.0320109293824655</v>
      </c>
      <c r="CE1911" s="0" t="n">
        <v>1</v>
      </c>
    </row>
    <row r="1912" customFormat="false" ht="15" hidden="false" customHeight="false" outlineLevel="0" collapsed="false">
      <c r="A1912" s="0" t="s">
        <v>6493</v>
      </c>
      <c r="B1912" s="0" t="n">
        <v>3217</v>
      </c>
      <c r="C1912" s="0" t="n">
        <v>0.013</v>
      </c>
      <c r="H1912" s="0" t="s">
        <v>85</v>
      </c>
      <c r="I1912" s="0" t="s">
        <v>86</v>
      </c>
      <c r="J1912" s="0" t="n">
        <f aca="false">IF($BW1912&lt;&gt;"",$BW1912,"")</f>
        <v>2016</v>
      </c>
      <c r="K1912" s="0" t="n">
        <f aca="false">IF($BX1912&lt;&gt;"",$BX1912,"")</f>
        <v>2020</v>
      </c>
      <c r="L1912" s="0" t="n">
        <f aca="false">IF(AND(ISNUMBER($BW1912),ISNUMBER($BX1912)),($BW1912+$BX1912)/2,"")</f>
        <v>2018</v>
      </c>
      <c r="M1912" s="0" t="n">
        <f aca="false">IF($L1912&lt;&gt;"",$L1912,"")</f>
        <v>2018</v>
      </c>
      <c r="N1912" s="0" t="n">
        <f aca="false">IF(AND(ISNUMBER($BW1912),ISNUMBER($BX1912)),MIN(1,MAX(0,($BX1912-2016+1)/($BX1912-$BW1912+1))),"")</f>
        <v>1</v>
      </c>
      <c r="O1912" s="0" t="n">
        <f aca="false">IF(AND(ISNUMBER($BW1912),ISNUMBER($BX1912)),MIN(1,MAX(0,($BX1912-2017+1)/($BX1912-$BW1912+1))),"")</f>
        <v>0.8</v>
      </c>
      <c r="P1912" s="0" t="n">
        <f aca="false">IF(AND(ISNUMBER($BW1912),ISNUMBER($BX1912)),MIN(1,MAX(0,($BX1912-2018+1)/($BX1912-$BW1912+1))),"")</f>
        <v>0.6</v>
      </c>
      <c r="Q1912" s="0" t="n">
        <f aca="false">IF(AND(ISNUMBER($BW1912),ISNUMBER($BX1912)),MIN(1,MAX(0,($BX1912-2019+1)/($BX1912-$BW1912+1))),"")</f>
        <v>0.4</v>
      </c>
      <c r="R1912" s="0" t="n">
        <f aca="false">IF(AND(ISNUMBER($BW1912),ISNUMBER($BX1912)),MIN(1,MAX(0,($BX1912-2016+1)/($BX1912-$BW1912+1))),"")</f>
        <v>1</v>
      </c>
      <c r="S1912" s="0" t="n">
        <f aca="false">IF($L1912&lt;&gt;"",IF($L1912&gt;=2015.5,1,0),"")</f>
        <v>1</v>
      </c>
      <c r="T1912" s="0" t="n">
        <f aca="false">IF($L1912&lt;&gt;"",IF($L1912&gt;=2016,1,0),"")</f>
        <v>1</v>
      </c>
      <c r="U1912" s="0" t="n">
        <f aca="false">IF(ISNUMBER($BX1912),IF($BX1912&gt;=2016,1,0),"")</f>
        <v>1</v>
      </c>
      <c r="V1912" s="0" t="n">
        <f aca="false">IF(ISNUMBER($BW1912),IF($BW1912&gt;=2016,1,0),"")</f>
        <v>1</v>
      </c>
      <c r="W1912" s="0" t="str">
        <f aca="false">IF(AND(ISNUMBER($BW1912),ISNUMBER($BX1912)),IF($BW1912&gt;=2016,"post-only",IF($BX1912&lt;2016,"pre-only","mixed")),"")</f>
        <v>post-only</v>
      </c>
      <c r="X1912" s="0" t="n">
        <f aca="false">IF(AND(ISNUMBER($BW1912),ISNUMBER($BX1912)),MIN(1,MAX(0,($BX1912-2017+1)/($BX1912-$BW1912+1))),"")</f>
        <v>0.8</v>
      </c>
      <c r="Y1912" s="0" t="n">
        <f aca="false">IF(AND(ISNUMBER($BW1912),ISNUMBER($BX1912)),MIN(1,MAX(0,($BX1912-2018+1)/($BX1912-$BW1912+1))),"")</f>
        <v>0.6</v>
      </c>
      <c r="Z1912" s="0" t="n">
        <f aca="false">IF(AND(ISNUMBER($BW1912),ISNUMBER($BX1912)),MIN(1,MAX(0,($BX1912-2019+1)/($BX1912-$BW1912+1))),"")</f>
        <v>0.4</v>
      </c>
      <c r="AA1912" s="0" t="n">
        <f aca="false">IF(ISNUMBER($BX1912),IF($BX1912&gt;=2017,1,0),"")</f>
        <v>1</v>
      </c>
      <c r="AB1912" s="0" t="n">
        <f aca="false">IF(ISNUMBER($BX1912),IF($BX1912&gt;=2018,1,0),"")</f>
        <v>1</v>
      </c>
      <c r="AC1912" s="0" t="n">
        <f aca="false">IF(ISNUMBER($BX1912),IF($BX1912&gt;=2019,1,0),"")</f>
        <v>1</v>
      </c>
      <c r="AD1912" s="0" t="n">
        <f aca="false">IF($L1912&lt;&gt;"",IF($L1912&gt;2013,1,0),"")</f>
        <v>1</v>
      </c>
      <c r="AE1912" s="0" t="n">
        <f aca="false">IF($L1912&lt;&gt;"",1+IF($L1912&gt;2011,1,0)+IF($L1912&gt;2014,1,0),"")</f>
        <v>3</v>
      </c>
      <c r="AF1912" s="0" t="s">
        <v>87</v>
      </c>
      <c r="AG1912" s="0" t="s">
        <v>88</v>
      </c>
      <c r="AH1912" s="0" t="s">
        <v>89</v>
      </c>
      <c r="AI1912" s="0" t="s">
        <v>334</v>
      </c>
      <c r="AJ1912" s="0" t="s">
        <v>334</v>
      </c>
      <c r="AK1912" s="0" t="str">
        <f aca="false">IF(AND($CF1912&lt;&gt;"",IFERROR(INDEX(subsample_country_map!$B:$B,MATCH($CF1912,subsample_country_map!$A:$A,0)),"")&lt;&gt;""),INDEX(subsample_country_map!$B:$B,MATCH($CF1912,subsample_country_map!$A:$A,0)),INDEX(lookup!$AA:$AA,MATCH($A1912,lookup!$A:$A,0)))</f>
        <v>1_US</v>
      </c>
      <c r="AL1912" s="0" t="str">
        <f aca="false">IF(AND($CF1912&lt;&gt;"",IFERROR(INDEX(subsample_country_map!$C:$C,MATCH($CF1912,subsample_country_map!$A:$A,0)),"")&lt;&gt;""),INDEX(subsample_country_map!$C:$C,MATCH($CF1912,subsample_country_map!$A:$A,0)),INDEX(lookup!$AB:$AB,MATCH($A1912,lookup!$A:$A,0)))</f>
        <v>1_developed</v>
      </c>
      <c r="AM1912" s="0" t="str">
        <f aca="false">IF(AND($CF1912&lt;&gt;"",IFERROR(INDEX(subsample_country_map!$D:$D,MATCH($CF1912,subsample_country_map!$A:$A,0)),"")&lt;&gt;""),INDEX(subsample_country_map!$D:$D,MATCH($CF1912,subsample_country_map!$A:$A,0)),INDEX(lookup!$AC:$AC,MATCH($A1912,lookup!$A:$A,0)))</f>
        <v>1_western</v>
      </c>
      <c r="AN1912" s="0" t="str">
        <f aca="false">IF(AND($CF1912&lt;&gt;"",IFERROR(INDEX(subsample_country_map!$E:$E,MATCH($CF1912,subsample_country_map!$A:$A,0)),"")&lt;&gt;""),INDEX(subsample_country_map!$E:$E,MATCH($CF1912,subsample_country_map!$A:$A,0)),INDEX(lookup!$AD:$AD,MATCH($A1912,lookup!$A:$A,0)))</f>
        <v>1_common law</v>
      </c>
      <c r="AO1912" s="0" t="str">
        <f aca="false">INDEX(lookup!$Y:$Y,MATCH($A1912,lookup!$A:$A,0))</f>
        <v>0_published</v>
      </c>
      <c r="AP1912" s="0" t="str">
        <f aca="false">INDEX(lookup!$Z:$Z,MATCH($A1912,lookup!$A:$A,0))</f>
        <v>0_VHB low</v>
      </c>
      <c r="AQ1912" s="0" t="str">
        <f aca="false">INDEX(lookup!$W:$W,MATCH($A1912,lookup!$A:$A,0))</f>
        <v>1_fin/acc/econ</v>
      </c>
      <c r="AS1912" s="0" t="s">
        <v>91</v>
      </c>
      <c r="AT1912" s="0" t="s">
        <v>111</v>
      </c>
      <c r="AU1912" s="0" t="s">
        <v>93</v>
      </c>
      <c r="AZ1912" s="0" t="s">
        <v>2753</v>
      </c>
      <c r="BA1912" s="0" t="s">
        <v>95</v>
      </c>
      <c r="BB1912" s="0" t="s">
        <v>347</v>
      </c>
      <c r="BC1912" s="0" t="s">
        <v>97</v>
      </c>
      <c r="BD1912" s="0" t="s">
        <v>97</v>
      </c>
      <c r="BE1912" s="0" t="s">
        <v>389</v>
      </c>
      <c r="BF1912" s="0" t="s">
        <v>6511</v>
      </c>
      <c r="BG1912" s="0" t="s">
        <v>4638</v>
      </c>
      <c r="BH1912" s="0" t="s">
        <v>392</v>
      </c>
      <c r="BI1912" s="0" t="s">
        <v>4381</v>
      </c>
      <c r="BJ1912" s="0" t="s">
        <v>6512</v>
      </c>
      <c r="BK1912" s="0" t="s">
        <v>6496</v>
      </c>
      <c r="BL1912" s="0" t="s">
        <v>2753</v>
      </c>
      <c r="BM1912" s="0" t="s">
        <v>6497</v>
      </c>
      <c r="BN1912" s="0" t="s">
        <v>6498</v>
      </c>
      <c r="BO1912" s="0" t="s">
        <v>754</v>
      </c>
      <c r="BP1912" s="0" t="s">
        <v>6493</v>
      </c>
      <c r="BQ1912" s="0" t="s">
        <v>85</v>
      </c>
      <c r="BT1912" s="0" t="n">
        <v>0</v>
      </c>
      <c r="BU1912" s="0" t="s">
        <v>6499</v>
      </c>
      <c r="BW1912" s="0" t="n">
        <v>2016</v>
      </c>
      <c r="BX1912" s="0" t="n">
        <v>2020</v>
      </c>
      <c r="BY1912" s="0" t="s">
        <v>343</v>
      </c>
      <c r="BZ1912" s="0" t="n">
        <v>2018</v>
      </c>
      <c r="CA1912" s="0" t="n">
        <v>1</v>
      </c>
      <c r="CB1912" s="0" t="n">
        <v>1</v>
      </c>
      <c r="CC1912" s="0" t="n">
        <v>1</v>
      </c>
      <c r="CD1912" s="0" t="n">
        <v>0.0130007324076009</v>
      </c>
      <c r="CE1912" s="0" t="n">
        <v>1</v>
      </c>
    </row>
    <row r="1913" customFormat="false" ht="15" hidden="false" customHeight="false" outlineLevel="0" collapsed="false">
      <c r="A1913" s="0" t="s">
        <v>6493</v>
      </c>
      <c r="B1913" s="0" t="n">
        <v>3218</v>
      </c>
      <c r="C1913" s="0" t="n">
        <v>0.002</v>
      </c>
      <c r="H1913" s="0" t="s">
        <v>85</v>
      </c>
      <c r="I1913" s="0" t="s">
        <v>86</v>
      </c>
      <c r="J1913" s="0" t="n">
        <f aca="false">IF($BW1913&lt;&gt;"",$BW1913,"")</f>
        <v>2016</v>
      </c>
      <c r="K1913" s="0" t="n">
        <f aca="false">IF($BX1913&lt;&gt;"",$BX1913,"")</f>
        <v>2020</v>
      </c>
      <c r="L1913" s="0" t="n">
        <f aca="false">IF(AND(ISNUMBER($BW1913),ISNUMBER($BX1913)),($BW1913+$BX1913)/2,"")</f>
        <v>2018</v>
      </c>
      <c r="M1913" s="0" t="n">
        <f aca="false">IF($L1913&lt;&gt;"",$L1913,"")</f>
        <v>2018</v>
      </c>
      <c r="N1913" s="0" t="n">
        <f aca="false">IF(AND(ISNUMBER($BW1913),ISNUMBER($BX1913)),MIN(1,MAX(0,($BX1913-2016+1)/($BX1913-$BW1913+1))),"")</f>
        <v>1</v>
      </c>
      <c r="O1913" s="0" t="n">
        <f aca="false">IF(AND(ISNUMBER($BW1913),ISNUMBER($BX1913)),MIN(1,MAX(0,($BX1913-2017+1)/($BX1913-$BW1913+1))),"")</f>
        <v>0.8</v>
      </c>
      <c r="P1913" s="0" t="n">
        <f aca="false">IF(AND(ISNUMBER($BW1913),ISNUMBER($BX1913)),MIN(1,MAX(0,($BX1913-2018+1)/($BX1913-$BW1913+1))),"")</f>
        <v>0.6</v>
      </c>
      <c r="Q1913" s="0" t="n">
        <f aca="false">IF(AND(ISNUMBER($BW1913),ISNUMBER($BX1913)),MIN(1,MAX(0,($BX1913-2019+1)/($BX1913-$BW1913+1))),"")</f>
        <v>0.4</v>
      </c>
      <c r="R1913" s="0" t="n">
        <f aca="false">IF(AND(ISNUMBER($BW1913),ISNUMBER($BX1913)),MIN(1,MAX(0,($BX1913-2016+1)/($BX1913-$BW1913+1))),"")</f>
        <v>1</v>
      </c>
      <c r="S1913" s="0" t="n">
        <f aca="false">IF($L1913&lt;&gt;"",IF($L1913&gt;=2015.5,1,0),"")</f>
        <v>1</v>
      </c>
      <c r="T1913" s="0" t="n">
        <f aca="false">IF($L1913&lt;&gt;"",IF($L1913&gt;=2016,1,0),"")</f>
        <v>1</v>
      </c>
      <c r="U1913" s="0" t="n">
        <f aca="false">IF(ISNUMBER($BX1913),IF($BX1913&gt;=2016,1,0),"")</f>
        <v>1</v>
      </c>
      <c r="V1913" s="0" t="n">
        <f aca="false">IF(ISNUMBER($BW1913),IF($BW1913&gt;=2016,1,0),"")</f>
        <v>1</v>
      </c>
      <c r="W1913" s="0" t="str">
        <f aca="false">IF(AND(ISNUMBER($BW1913),ISNUMBER($BX1913)),IF($BW1913&gt;=2016,"post-only",IF($BX1913&lt;2016,"pre-only","mixed")),"")</f>
        <v>post-only</v>
      </c>
      <c r="X1913" s="0" t="n">
        <f aca="false">IF(AND(ISNUMBER($BW1913),ISNUMBER($BX1913)),MIN(1,MAX(0,($BX1913-2017+1)/($BX1913-$BW1913+1))),"")</f>
        <v>0.8</v>
      </c>
      <c r="Y1913" s="0" t="n">
        <f aca="false">IF(AND(ISNUMBER($BW1913),ISNUMBER($BX1913)),MIN(1,MAX(0,($BX1913-2018+1)/($BX1913-$BW1913+1))),"")</f>
        <v>0.6</v>
      </c>
      <c r="Z1913" s="0" t="n">
        <f aca="false">IF(AND(ISNUMBER($BW1913),ISNUMBER($BX1913)),MIN(1,MAX(0,($BX1913-2019+1)/($BX1913-$BW1913+1))),"")</f>
        <v>0.4</v>
      </c>
      <c r="AA1913" s="0" t="n">
        <f aca="false">IF(ISNUMBER($BX1913),IF($BX1913&gt;=2017,1,0),"")</f>
        <v>1</v>
      </c>
      <c r="AB1913" s="0" t="n">
        <f aca="false">IF(ISNUMBER($BX1913),IF($BX1913&gt;=2018,1,0),"")</f>
        <v>1</v>
      </c>
      <c r="AC1913" s="0" t="n">
        <f aca="false">IF(ISNUMBER($BX1913),IF($BX1913&gt;=2019,1,0),"")</f>
        <v>1</v>
      </c>
      <c r="AD1913" s="0" t="n">
        <f aca="false">IF($L1913&lt;&gt;"",IF($L1913&gt;2013,1,0),"")</f>
        <v>1</v>
      </c>
      <c r="AE1913" s="0" t="n">
        <f aca="false">IF($L1913&lt;&gt;"",1+IF($L1913&gt;2011,1,0)+IF($L1913&gt;2014,1,0),"")</f>
        <v>3</v>
      </c>
      <c r="AF1913" s="0" t="s">
        <v>87</v>
      </c>
      <c r="AG1913" s="0" t="s">
        <v>88</v>
      </c>
      <c r="AH1913" s="0" t="s">
        <v>89</v>
      </c>
      <c r="AI1913" s="0" t="s">
        <v>334</v>
      </c>
      <c r="AJ1913" s="0" t="s">
        <v>334</v>
      </c>
      <c r="AK1913" s="0" t="str">
        <f aca="false">IF(AND($CF1913&lt;&gt;"",IFERROR(INDEX(subsample_country_map!$B:$B,MATCH($CF1913,subsample_country_map!$A:$A,0)),"")&lt;&gt;""),INDEX(subsample_country_map!$B:$B,MATCH($CF1913,subsample_country_map!$A:$A,0)),INDEX(lookup!$AA:$AA,MATCH($A1913,lookup!$A:$A,0)))</f>
        <v>1_US</v>
      </c>
      <c r="AL1913" s="0" t="str">
        <f aca="false">IF(AND($CF1913&lt;&gt;"",IFERROR(INDEX(subsample_country_map!$C:$C,MATCH($CF1913,subsample_country_map!$A:$A,0)),"")&lt;&gt;""),INDEX(subsample_country_map!$C:$C,MATCH($CF1913,subsample_country_map!$A:$A,0)),INDEX(lookup!$AB:$AB,MATCH($A1913,lookup!$A:$A,0)))</f>
        <v>1_developed</v>
      </c>
      <c r="AM1913" s="0" t="str">
        <f aca="false">IF(AND($CF1913&lt;&gt;"",IFERROR(INDEX(subsample_country_map!$D:$D,MATCH($CF1913,subsample_country_map!$A:$A,0)),"")&lt;&gt;""),INDEX(subsample_country_map!$D:$D,MATCH($CF1913,subsample_country_map!$A:$A,0)),INDEX(lookup!$AC:$AC,MATCH($A1913,lookup!$A:$A,0)))</f>
        <v>1_western</v>
      </c>
      <c r="AN1913" s="0" t="str">
        <f aca="false">IF(AND($CF1913&lt;&gt;"",IFERROR(INDEX(subsample_country_map!$E:$E,MATCH($CF1913,subsample_country_map!$A:$A,0)),"")&lt;&gt;""),INDEX(subsample_country_map!$E:$E,MATCH($CF1913,subsample_country_map!$A:$A,0)),INDEX(lookup!$AD:$AD,MATCH($A1913,lookup!$A:$A,0)))</f>
        <v>1_common law</v>
      </c>
      <c r="AO1913" s="0" t="str">
        <f aca="false">INDEX(lookup!$Y:$Y,MATCH($A1913,lookup!$A:$A,0))</f>
        <v>0_published</v>
      </c>
      <c r="AP1913" s="0" t="str">
        <f aca="false">INDEX(lookup!$Z:$Z,MATCH($A1913,lookup!$A:$A,0))</f>
        <v>0_VHB low</v>
      </c>
      <c r="AQ1913" s="0" t="str">
        <f aca="false">INDEX(lookup!$W:$W,MATCH($A1913,lookup!$A:$A,0))</f>
        <v>1_fin/acc/econ</v>
      </c>
      <c r="AS1913" s="0" t="s">
        <v>91</v>
      </c>
      <c r="AT1913" s="0" t="s">
        <v>111</v>
      </c>
      <c r="AU1913" s="0" t="s">
        <v>93</v>
      </c>
      <c r="AZ1913" s="0" t="s">
        <v>425</v>
      </c>
      <c r="BA1913" s="0" t="s">
        <v>95</v>
      </c>
      <c r="BB1913" s="0" t="s">
        <v>2504</v>
      </c>
      <c r="BC1913" s="0" t="s">
        <v>97</v>
      </c>
      <c r="BD1913" s="0" t="s">
        <v>97</v>
      </c>
      <c r="BE1913" s="0" t="s">
        <v>389</v>
      </c>
      <c r="BF1913" s="0" t="s">
        <v>6513</v>
      </c>
      <c r="BG1913" s="0" t="s">
        <v>6505</v>
      </c>
      <c r="BH1913" s="0" t="s">
        <v>392</v>
      </c>
      <c r="BI1913" s="0" t="s">
        <v>4381</v>
      </c>
      <c r="BJ1913" s="0" t="s">
        <v>6514</v>
      </c>
      <c r="BK1913" s="0" t="s">
        <v>6496</v>
      </c>
      <c r="BL1913" s="0" t="s">
        <v>425</v>
      </c>
      <c r="BM1913" s="0" t="s">
        <v>6497</v>
      </c>
      <c r="BN1913" s="0" t="s">
        <v>6498</v>
      </c>
      <c r="BO1913" s="0" t="s">
        <v>754</v>
      </c>
      <c r="BP1913" s="0" t="s">
        <v>6493</v>
      </c>
      <c r="BQ1913" s="0" t="s">
        <v>85</v>
      </c>
      <c r="BT1913" s="0" t="n">
        <v>0</v>
      </c>
      <c r="BU1913" s="0" t="s">
        <v>6499</v>
      </c>
      <c r="BW1913" s="0" t="n">
        <v>2016</v>
      </c>
      <c r="BX1913" s="0" t="n">
        <v>2020</v>
      </c>
      <c r="BY1913" s="0" t="s">
        <v>343</v>
      </c>
      <c r="BZ1913" s="0" t="n">
        <v>2018</v>
      </c>
      <c r="CA1913" s="0" t="n">
        <v>1</v>
      </c>
      <c r="CB1913" s="0" t="n">
        <v>1</v>
      </c>
      <c r="CC1913" s="0" t="n">
        <v>1</v>
      </c>
      <c r="CD1913" s="0" t="n">
        <v>0.00200000266667307</v>
      </c>
      <c r="CE1913" s="0" t="n">
        <v>1</v>
      </c>
    </row>
    <row r="1914" customFormat="false" ht="15" hidden="false" customHeight="false" outlineLevel="0" collapsed="false">
      <c r="A1914" s="0" t="s">
        <v>6493</v>
      </c>
      <c r="B1914" s="0" t="n">
        <v>3219</v>
      </c>
      <c r="C1914" s="0" t="n">
        <v>0.001</v>
      </c>
      <c r="H1914" s="0" t="s">
        <v>85</v>
      </c>
      <c r="I1914" s="0" t="s">
        <v>86</v>
      </c>
      <c r="J1914" s="0" t="n">
        <f aca="false">IF($BW1914&lt;&gt;"",$BW1914,"")</f>
        <v>2016</v>
      </c>
      <c r="K1914" s="0" t="n">
        <f aca="false">IF($BX1914&lt;&gt;"",$BX1914,"")</f>
        <v>2020</v>
      </c>
      <c r="L1914" s="0" t="n">
        <f aca="false">IF(AND(ISNUMBER($BW1914),ISNUMBER($BX1914)),($BW1914+$BX1914)/2,"")</f>
        <v>2018</v>
      </c>
      <c r="M1914" s="0" t="n">
        <f aca="false">IF($L1914&lt;&gt;"",$L1914,"")</f>
        <v>2018</v>
      </c>
      <c r="N1914" s="0" t="n">
        <f aca="false">IF(AND(ISNUMBER($BW1914),ISNUMBER($BX1914)),MIN(1,MAX(0,($BX1914-2016+1)/($BX1914-$BW1914+1))),"")</f>
        <v>1</v>
      </c>
      <c r="O1914" s="0" t="n">
        <f aca="false">IF(AND(ISNUMBER($BW1914),ISNUMBER($BX1914)),MIN(1,MAX(0,($BX1914-2017+1)/($BX1914-$BW1914+1))),"")</f>
        <v>0.8</v>
      </c>
      <c r="P1914" s="0" t="n">
        <f aca="false">IF(AND(ISNUMBER($BW1914),ISNUMBER($BX1914)),MIN(1,MAX(0,($BX1914-2018+1)/($BX1914-$BW1914+1))),"")</f>
        <v>0.6</v>
      </c>
      <c r="Q1914" s="0" t="n">
        <f aca="false">IF(AND(ISNUMBER($BW1914),ISNUMBER($BX1914)),MIN(1,MAX(0,($BX1914-2019+1)/($BX1914-$BW1914+1))),"")</f>
        <v>0.4</v>
      </c>
      <c r="R1914" s="0" t="n">
        <f aca="false">IF(AND(ISNUMBER($BW1914),ISNUMBER($BX1914)),MIN(1,MAX(0,($BX1914-2016+1)/($BX1914-$BW1914+1))),"")</f>
        <v>1</v>
      </c>
      <c r="S1914" s="0" t="n">
        <f aca="false">IF($L1914&lt;&gt;"",IF($L1914&gt;=2015.5,1,0),"")</f>
        <v>1</v>
      </c>
      <c r="T1914" s="0" t="n">
        <f aca="false">IF($L1914&lt;&gt;"",IF($L1914&gt;=2016,1,0),"")</f>
        <v>1</v>
      </c>
      <c r="U1914" s="0" t="n">
        <f aca="false">IF(ISNUMBER($BX1914),IF($BX1914&gt;=2016,1,0),"")</f>
        <v>1</v>
      </c>
      <c r="V1914" s="0" t="n">
        <f aca="false">IF(ISNUMBER($BW1914),IF($BW1914&gt;=2016,1,0),"")</f>
        <v>1</v>
      </c>
      <c r="W1914" s="0" t="str">
        <f aca="false">IF(AND(ISNUMBER($BW1914),ISNUMBER($BX1914)),IF($BW1914&gt;=2016,"post-only",IF($BX1914&lt;2016,"pre-only","mixed")),"")</f>
        <v>post-only</v>
      </c>
      <c r="X1914" s="0" t="n">
        <f aca="false">IF(AND(ISNUMBER($BW1914),ISNUMBER($BX1914)),MIN(1,MAX(0,($BX1914-2017+1)/($BX1914-$BW1914+1))),"")</f>
        <v>0.8</v>
      </c>
      <c r="Y1914" s="0" t="n">
        <f aca="false">IF(AND(ISNUMBER($BW1914),ISNUMBER($BX1914)),MIN(1,MAX(0,($BX1914-2018+1)/($BX1914-$BW1914+1))),"")</f>
        <v>0.6</v>
      </c>
      <c r="Z1914" s="0" t="n">
        <f aca="false">IF(AND(ISNUMBER($BW1914),ISNUMBER($BX1914)),MIN(1,MAX(0,($BX1914-2019+1)/($BX1914-$BW1914+1))),"")</f>
        <v>0.4</v>
      </c>
      <c r="AA1914" s="0" t="n">
        <f aca="false">IF(ISNUMBER($BX1914),IF($BX1914&gt;=2017,1,0),"")</f>
        <v>1</v>
      </c>
      <c r="AB1914" s="0" t="n">
        <f aca="false">IF(ISNUMBER($BX1914),IF($BX1914&gt;=2018,1,0),"")</f>
        <v>1</v>
      </c>
      <c r="AC1914" s="0" t="n">
        <f aca="false">IF(ISNUMBER($BX1914),IF($BX1914&gt;=2019,1,0),"")</f>
        <v>1</v>
      </c>
      <c r="AD1914" s="0" t="n">
        <f aca="false">IF($L1914&lt;&gt;"",IF($L1914&gt;2013,1,0),"")</f>
        <v>1</v>
      </c>
      <c r="AE1914" s="0" t="n">
        <f aca="false">IF($L1914&lt;&gt;"",1+IF($L1914&gt;2011,1,0)+IF($L1914&gt;2014,1,0),"")</f>
        <v>3</v>
      </c>
      <c r="AF1914" s="0" t="s">
        <v>87</v>
      </c>
      <c r="AG1914" s="0" t="s">
        <v>88</v>
      </c>
      <c r="AH1914" s="0" t="s">
        <v>89</v>
      </c>
      <c r="AI1914" s="0" t="s">
        <v>334</v>
      </c>
      <c r="AJ1914" s="0" t="s">
        <v>334</v>
      </c>
      <c r="AK1914" s="0" t="str">
        <f aca="false">IF(AND($CF1914&lt;&gt;"",IFERROR(INDEX(subsample_country_map!$B:$B,MATCH($CF1914,subsample_country_map!$A:$A,0)),"")&lt;&gt;""),INDEX(subsample_country_map!$B:$B,MATCH($CF1914,subsample_country_map!$A:$A,0)),INDEX(lookup!$AA:$AA,MATCH($A1914,lookup!$A:$A,0)))</f>
        <v>1_US</v>
      </c>
      <c r="AL1914" s="0" t="str">
        <f aca="false">IF(AND($CF1914&lt;&gt;"",IFERROR(INDEX(subsample_country_map!$C:$C,MATCH($CF1914,subsample_country_map!$A:$A,0)),"")&lt;&gt;""),INDEX(subsample_country_map!$C:$C,MATCH($CF1914,subsample_country_map!$A:$A,0)),INDEX(lookup!$AB:$AB,MATCH($A1914,lookup!$A:$A,0)))</f>
        <v>1_developed</v>
      </c>
      <c r="AM1914" s="0" t="str">
        <f aca="false">IF(AND($CF1914&lt;&gt;"",IFERROR(INDEX(subsample_country_map!$D:$D,MATCH($CF1914,subsample_country_map!$A:$A,0)),"")&lt;&gt;""),INDEX(subsample_country_map!$D:$D,MATCH($CF1914,subsample_country_map!$A:$A,0)),INDEX(lookup!$AC:$AC,MATCH($A1914,lookup!$A:$A,0)))</f>
        <v>1_western</v>
      </c>
      <c r="AN1914" s="0" t="str">
        <f aca="false">IF(AND($CF1914&lt;&gt;"",IFERROR(INDEX(subsample_country_map!$E:$E,MATCH($CF1914,subsample_country_map!$A:$A,0)),"")&lt;&gt;""),INDEX(subsample_country_map!$E:$E,MATCH($CF1914,subsample_country_map!$A:$A,0)),INDEX(lookup!$AD:$AD,MATCH($A1914,lookup!$A:$A,0)))</f>
        <v>1_common law</v>
      </c>
      <c r="AO1914" s="0" t="str">
        <f aca="false">INDEX(lookup!$Y:$Y,MATCH($A1914,lookup!$A:$A,0))</f>
        <v>0_published</v>
      </c>
      <c r="AP1914" s="0" t="str">
        <f aca="false">INDEX(lookup!$Z:$Z,MATCH($A1914,lookup!$A:$A,0))</f>
        <v>0_VHB low</v>
      </c>
      <c r="AQ1914" s="0" t="str">
        <f aca="false">INDEX(lookup!$W:$W,MATCH($A1914,lookup!$A:$A,0))</f>
        <v>1_fin/acc/econ</v>
      </c>
      <c r="AS1914" s="0" t="s">
        <v>91</v>
      </c>
      <c r="AT1914" s="0" t="s">
        <v>111</v>
      </c>
      <c r="AU1914" s="0" t="s">
        <v>93</v>
      </c>
      <c r="AZ1914" s="0" t="s">
        <v>406</v>
      </c>
      <c r="BA1914" s="0" t="s">
        <v>95</v>
      </c>
      <c r="BB1914" s="0" t="s">
        <v>2504</v>
      </c>
      <c r="BC1914" s="0" t="s">
        <v>97</v>
      </c>
      <c r="BD1914" s="0" t="s">
        <v>97</v>
      </c>
      <c r="BE1914" s="0" t="s">
        <v>389</v>
      </c>
      <c r="BF1914" s="0" t="s">
        <v>6515</v>
      </c>
      <c r="BG1914" s="0" t="s">
        <v>2562</v>
      </c>
      <c r="BH1914" s="0" t="s">
        <v>392</v>
      </c>
      <c r="BI1914" s="0" t="s">
        <v>4381</v>
      </c>
      <c r="BJ1914" s="0" t="s">
        <v>6516</v>
      </c>
      <c r="BK1914" s="0" t="s">
        <v>6496</v>
      </c>
      <c r="BL1914" s="0" t="s">
        <v>406</v>
      </c>
      <c r="BM1914" s="0" t="s">
        <v>6497</v>
      </c>
      <c r="BN1914" s="0" t="s">
        <v>6498</v>
      </c>
      <c r="BO1914" s="0" t="s">
        <v>754</v>
      </c>
      <c r="BP1914" s="0" t="s">
        <v>6493</v>
      </c>
      <c r="BQ1914" s="0" t="s">
        <v>85</v>
      </c>
      <c r="BT1914" s="0" t="n">
        <v>0</v>
      </c>
      <c r="BU1914" s="0" t="s">
        <v>6499</v>
      </c>
      <c r="BW1914" s="0" t="n">
        <v>2016</v>
      </c>
      <c r="BX1914" s="0" t="n">
        <v>2020</v>
      </c>
      <c r="BY1914" s="0" t="s">
        <v>343</v>
      </c>
      <c r="BZ1914" s="0" t="n">
        <v>2018</v>
      </c>
      <c r="CA1914" s="0" t="n">
        <v>1</v>
      </c>
      <c r="CB1914" s="0" t="n">
        <v>1</v>
      </c>
      <c r="CC1914" s="0" t="n">
        <v>1</v>
      </c>
      <c r="CD1914" s="0" t="n">
        <v>0.00100000033333353</v>
      </c>
      <c r="CE1914" s="0" t="n">
        <v>1</v>
      </c>
    </row>
    <row r="1915" customFormat="false" ht="15" hidden="false" customHeight="false" outlineLevel="0" collapsed="false">
      <c r="A1915" s="0" t="s">
        <v>6493</v>
      </c>
      <c r="B1915" s="0" t="n">
        <v>3220</v>
      </c>
      <c r="C1915" s="0" t="n">
        <v>0.024</v>
      </c>
      <c r="H1915" s="0" t="s">
        <v>85</v>
      </c>
      <c r="I1915" s="0" t="s">
        <v>86</v>
      </c>
      <c r="J1915" s="0" t="n">
        <f aca="false">IF($BW1915&lt;&gt;"",$BW1915,"")</f>
        <v>2016</v>
      </c>
      <c r="K1915" s="0" t="n">
        <f aca="false">IF($BX1915&lt;&gt;"",$BX1915,"")</f>
        <v>2020</v>
      </c>
      <c r="L1915" s="0" t="n">
        <f aca="false">IF(AND(ISNUMBER($BW1915),ISNUMBER($BX1915)),($BW1915+$BX1915)/2,"")</f>
        <v>2018</v>
      </c>
      <c r="M1915" s="0" t="n">
        <f aca="false">IF($L1915&lt;&gt;"",$L1915,"")</f>
        <v>2018</v>
      </c>
      <c r="N1915" s="0" t="n">
        <f aca="false">IF(AND(ISNUMBER($BW1915),ISNUMBER($BX1915)),MIN(1,MAX(0,($BX1915-2016+1)/($BX1915-$BW1915+1))),"")</f>
        <v>1</v>
      </c>
      <c r="O1915" s="0" t="n">
        <f aca="false">IF(AND(ISNUMBER($BW1915),ISNUMBER($BX1915)),MIN(1,MAX(0,($BX1915-2017+1)/($BX1915-$BW1915+1))),"")</f>
        <v>0.8</v>
      </c>
      <c r="P1915" s="0" t="n">
        <f aca="false">IF(AND(ISNUMBER($BW1915),ISNUMBER($BX1915)),MIN(1,MAX(0,($BX1915-2018+1)/($BX1915-$BW1915+1))),"")</f>
        <v>0.6</v>
      </c>
      <c r="Q1915" s="0" t="n">
        <f aca="false">IF(AND(ISNUMBER($BW1915),ISNUMBER($BX1915)),MIN(1,MAX(0,($BX1915-2019+1)/($BX1915-$BW1915+1))),"")</f>
        <v>0.4</v>
      </c>
      <c r="R1915" s="0" t="n">
        <f aca="false">IF(AND(ISNUMBER($BW1915),ISNUMBER($BX1915)),MIN(1,MAX(0,($BX1915-2016+1)/($BX1915-$BW1915+1))),"")</f>
        <v>1</v>
      </c>
      <c r="S1915" s="0" t="n">
        <f aca="false">IF($L1915&lt;&gt;"",IF($L1915&gt;=2015.5,1,0),"")</f>
        <v>1</v>
      </c>
      <c r="T1915" s="0" t="n">
        <f aca="false">IF($L1915&lt;&gt;"",IF($L1915&gt;=2016,1,0),"")</f>
        <v>1</v>
      </c>
      <c r="U1915" s="0" t="n">
        <f aca="false">IF(ISNUMBER($BX1915),IF($BX1915&gt;=2016,1,0),"")</f>
        <v>1</v>
      </c>
      <c r="V1915" s="0" t="n">
        <f aca="false">IF(ISNUMBER($BW1915),IF($BW1915&gt;=2016,1,0),"")</f>
        <v>1</v>
      </c>
      <c r="W1915" s="0" t="str">
        <f aca="false">IF(AND(ISNUMBER($BW1915),ISNUMBER($BX1915)),IF($BW1915&gt;=2016,"post-only",IF($BX1915&lt;2016,"pre-only","mixed")),"")</f>
        <v>post-only</v>
      </c>
      <c r="X1915" s="0" t="n">
        <f aca="false">IF(AND(ISNUMBER($BW1915),ISNUMBER($BX1915)),MIN(1,MAX(0,($BX1915-2017+1)/($BX1915-$BW1915+1))),"")</f>
        <v>0.8</v>
      </c>
      <c r="Y1915" s="0" t="n">
        <f aca="false">IF(AND(ISNUMBER($BW1915),ISNUMBER($BX1915)),MIN(1,MAX(0,($BX1915-2018+1)/($BX1915-$BW1915+1))),"")</f>
        <v>0.6</v>
      </c>
      <c r="Z1915" s="0" t="n">
        <f aca="false">IF(AND(ISNUMBER($BW1915),ISNUMBER($BX1915)),MIN(1,MAX(0,($BX1915-2019+1)/($BX1915-$BW1915+1))),"")</f>
        <v>0.4</v>
      </c>
      <c r="AA1915" s="0" t="n">
        <f aca="false">IF(ISNUMBER($BX1915),IF($BX1915&gt;=2017,1,0),"")</f>
        <v>1</v>
      </c>
      <c r="AB1915" s="0" t="n">
        <f aca="false">IF(ISNUMBER($BX1915),IF($BX1915&gt;=2018,1,0),"")</f>
        <v>1</v>
      </c>
      <c r="AC1915" s="0" t="n">
        <f aca="false">IF(ISNUMBER($BX1915),IF($BX1915&gt;=2019,1,0),"")</f>
        <v>1</v>
      </c>
      <c r="AD1915" s="0" t="n">
        <f aca="false">IF($L1915&lt;&gt;"",IF($L1915&gt;2013,1,0),"")</f>
        <v>1</v>
      </c>
      <c r="AE1915" s="0" t="n">
        <f aca="false">IF($L1915&lt;&gt;"",1+IF($L1915&gt;2011,1,0)+IF($L1915&gt;2014,1,0),"")</f>
        <v>3</v>
      </c>
      <c r="AF1915" s="0" t="s">
        <v>87</v>
      </c>
      <c r="AG1915" s="0" t="s">
        <v>88</v>
      </c>
      <c r="AH1915" s="0" t="s">
        <v>89</v>
      </c>
      <c r="AI1915" s="0" t="s">
        <v>334</v>
      </c>
      <c r="AJ1915" s="0" t="s">
        <v>334</v>
      </c>
      <c r="AK1915" s="0" t="str">
        <f aca="false">IF(AND($CF1915&lt;&gt;"",IFERROR(INDEX(subsample_country_map!$B:$B,MATCH($CF1915,subsample_country_map!$A:$A,0)),"")&lt;&gt;""),INDEX(subsample_country_map!$B:$B,MATCH($CF1915,subsample_country_map!$A:$A,0)),INDEX(lookup!$AA:$AA,MATCH($A1915,lookup!$A:$A,0)))</f>
        <v>1_US</v>
      </c>
      <c r="AL1915" s="0" t="str">
        <f aca="false">IF(AND($CF1915&lt;&gt;"",IFERROR(INDEX(subsample_country_map!$C:$C,MATCH($CF1915,subsample_country_map!$A:$A,0)),"")&lt;&gt;""),INDEX(subsample_country_map!$C:$C,MATCH($CF1915,subsample_country_map!$A:$A,0)),INDEX(lookup!$AB:$AB,MATCH($A1915,lookup!$A:$A,0)))</f>
        <v>1_developed</v>
      </c>
      <c r="AM1915" s="0" t="str">
        <f aca="false">IF(AND($CF1915&lt;&gt;"",IFERROR(INDEX(subsample_country_map!$D:$D,MATCH($CF1915,subsample_country_map!$A:$A,0)),"")&lt;&gt;""),INDEX(subsample_country_map!$D:$D,MATCH($CF1915,subsample_country_map!$A:$A,0)),INDEX(lookup!$AC:$AC,MATCH($A1915,lookup!$A:$A,0)))</f>
        <v>1_western</v>
      </c>
      <c r="AN1915" s="0" t="str">
        <f aca="false">IF(AND($CF1915&lt;&gt;"",IFERROR(INDEX(subsample_country_map!$E:$E,MATCH($CF1915,subsample_country_map!$A:$A,0)),"")&lt;&gt;""),INDEX(subsample_country_map!$E:$E,MATCH($CF1915,subsample_country_map!$A:$A,0)),INDEX(lookup!$AD:$AD,MATCH($A1915,lookup!$A:$A,0)))</f>
        <v>1_common law</v>
      </c>
      <c r="AO1915" s="0" t="str">
        <f aca="false">INDEX(lookup!$Y:$Y,MATCH($A1915,lookup!$A:$A,0))</f>
        <v>0_published</v>
      </c>
      <c r="AP1915" s="0" t="str">
        <f aca="false">INDEX(lookup!$Z:$Z,MATCH($A1915,lookup!$A:$A,0))</f>
        <v>0_VHB low</v>
      </c>
      <c r="AQ1915" s="0" t="str">
        <f aca="false">INDEX(lookup!$W:$W,MATCH($A1915,lookup!$A:$A,0))</f>
        <v>1_fin/acc/econ</v>
      </c>
      <c r="AS1915" s="0" t="s">
        <v>91</v>
      </c>
      <c r="AT1915" s="0" t="s">
        <v>111</v>
      </c>
      <c r="AU1915" s="0" t="s">
        <v>93</v>
      </c>
      <c r="AZ1915" s="0" t="s">
        <v>2646</v>
      </c>
      <c r="BA1915" s="0" t="s">
        <v>95</v>
      </c>
      <c r="BB1915" s="0" t="s">
        <v>96</v>
      </c>
      <c r="BC1915" s="0" t="s">
        <v>97</v>
      </c>
      <c r="BD1915" s="0" t="s">
        <v>97</v>
      </c>
      <c r="BE1915" s="0" t="s">
        <v>389</v>
      </c>
      <c r="BF1915" s="0" t="s">
        <v>6517</v>
      </c>
      <c r="BG1915" s="0" t="s">
        <v>4638</v>
      </c>
      <c r="BH1915" s="0" t="s">
        <v>4638</v>
      </c>
      <c r="BI1915" s="0" t="s">
        <v>4381</v>
      </c>
      <c r="BJ1915" s="0" t="s">
        <v>6518</v>
      </c>
      <c r="BK1915" s="0" t="s">
        <v>6496</v>
      </c>
      <c r="BL1915" s="0" t="s">
        <v>2646</v>
      </c>
      <c r="BM1915" s="0" t="s">
        <v>6497</v>
      </c>
      <c r="BN1915" s="0" t="s">
        <v>6498</v>
      </c>
      <c r="BO1915" s="0" t="s">
        <v>754</v>
      </c>
      <c r="BP1915" s="0" t="s">
        <v>6493</v>
      </c>
      <c r="BQ1915" s="0" t="s">
        <v>85</v>
      </c>
      <c r="BT1915" s="0" t="n">
        <v>0</v>
      </c>
      <c r="BU1915" s="0" t="s">
        <v>6499</v>
      </c>
      <c r="BW1915" s="0" t="n">
        <v>2016</v>
      </c>
      <c r="BX1915" s="0" t="n">
        <v>2020</v>
      </c>
      <c r="BY1915" s="0" t="s">
        <v>343</v>
      </c>
      <c r="BZ1915" s="0" t="n">
        <v>2018</v>
      </c>
      <c r="CA1915" s="0" t="n">
        <v>1</v>
      </c>
      <c r="CB1915" s="0" t="n">
        <v>1</v>
      </c>
      <c r="CC1915" s="0" t="n">
        <v>1</v>
      </c>
      <c r="CD1915" s="0" t="n">
        <v>0.0240046095931803</v>
      </c>
      <c r="CE1915" s="0" t="n">
        <v>1</v>
      </c>
    </row>
    <row r="1916" customFormat="false" ht="15" hidden="false" customHeight="false" outlineLevel="0" collapsed="false">
      <c r="A1916" s="0" t="s">
        <v>6493</v>
      </c>
      <c r="B1916" s="0" t="n">
        <v>3221</v>
      </c>
      <c r="C1916" s="0" t="n">
        <v>0.014</v>
      </c>
      <c r="H1916" s="0" t="s">
        <v>85</v>
      </c>
      <c r="I1916" s="0" t="s">
        <v>86</v>
      </c>
      <c r="J1916" s="0" t="n">
        <f aca="false">IF($BW1916&lt;&gt;"",$BW1916,"")</f>
        <v>2016</v>
      </c>
      <c r="K1916" s="0" t="n">
        <f aca="false">IF($BX1916&lt;&gt;"",$BX1916,"")</f>
        <v>2020</v>
      </c>
      <c r="L1916" s="0" t="n">
        <f aca="false">IF(AND(ISNUMBER($BW1916),ISNUMBER($BX1916)),($BW1916+$BX1916)/2,"")</f>
        <v>2018</v>
      </c>
      <c r="M1916" s="0" t="n">
        <f aca="false">IF($L1916&lt;&gt;"",$L1916,"")</f>
        <v>2018</v>
      </c>
      <c r="N1916" s="0" t="n">
        <f aca="false">IF(AND(ISNUMBER($BW1916),ISNUMBER($BX1916)),MIN(1,MAX(0,($BX1916-2016+1)/($BX1916-$BW1916+1))),"")</f>
        <v>1</v>
      </c>
      <c r="O1916" s="0" t="n">
        <f aca="false">IF(AND(ISNUMBER($BW1916),ISNUMBER($BX1916)),MIN(1,MAX(0,($BX1916-2017+1)/($BX1916-$BW1916+1))),"")</f>
        <v>0.8</v>
      </c>
      <c r="P1916" s="0" t="n">
        <f aca="false">IF(AND(ISNUMBER($BW1916),ISNUMBER($BX1916)),MIN(1,MAX(0,($BX1916-2018+1)/($BX1916-$BW1916+1))),"")</f>
        <v>0.6</v>
      </c>
      <c r="Q1916" s="0" t="n">
        <f aca="false">IF(AND(ISNUMBER($BW1916),ISNUMBER($BX1916)),MIN(1,MAX(0,($BX1916-2019+1)/($BX1916-$BW1916+1))),"")</f>
        <v>0.4</v>
      </c>
      <c r="R1916" s="0" t="n">
        <f aca="false">IF(AND(ISNUMBER($BW1916),ISNUMBER($BX1916)),MIN(1,MAX(0,($BX1916-2016+1)/($BX1916-$BW1916+1))),"")</f>
        <v>1</v>
      </c>
      <c r="S1916" s="0" t="n">
        <f aca="false">IF($L1916&lt;&gt;"",IF($L1916&gt;=2015.5,1,0),"")</f>
        <v>1</v>
      </c>
      <c r="T1916" s="0" t="n">
        <f aca="false">IF($L1916&lt;&gt;"",IF($L1916&gt;=2016,1,0),"")</f>
        <v>1</v>
      </c>
      <c r="U1916" s="0" t="n">
        <f aca="false">IF(ISNUMBER($BX1916),IF($BX1916&gt;=2016,1,0),"")</f>
        <v>1</v>
      </c>
      <c r="V1916" s="0" t="n">
        <f aca="false">IF(ISNUMBER($BW1916),IF($BW1916&gt;=2016,1,0),"")</f>
        <v>1</v>
      </c>
      <c r="W1916" s="0" t="str">
        <f aca="false">IF(AND(ISNUMBER($BW1916),ISNUMBER($BX1916)),IF($BW1916&gt;=2016,"post-only",IF($BX1916&lt;2016,"pre-only","mixed")),"")</f>
        <v>post-only</v>
      </c>
      <c r="X1916" s="0" t="n">
        <f aca="false">IF(AND(ISNUMBER($BW1916),ISNUMBER($BX1916)),MIN(1,MAX(0,($BX1916-2017+1)/($BX1916-$BW1916+1))),"")</f>
        <v>0.8</v>
      </c>
      <c r="Y1916" s="0" t="n">
        <f aca="false">IF(AND(ISNUMBER($BW1916),ISNUMBER($BX1916)),MIN(1,MAX(0,($BX1916-2018+1)/($BX1916-$BW1916+1))),"")</f>
        <v>0.6</v>
      </c>
      <c r="Z1916" s="0" t="n">
        <f aca="false">IF(AND(ISNUMBER($BW1916),ISNUMBER($BX1916)),MIN(1,MAX(0,($BX1916-2019+1)/($BX1916-$BW1916+1))),"")</f>
        <v>0.4</v>
      </c>
      <c r="AA1916" s="0" t="n">
        <f aca="false">IF(ISNUMBER($BX1916),IF($BX1916&gt;=2017,1,0),"")</f>
        <v>1</v>
      </c>
      <c r="AB1916" s="0" t="n">
        <f aca="false">IF(ISNUMBER($BX1916),IF($BX1916&gt;=2018,1,0),"")</f>
        <v>1</v>
      </c>
      <c r="AC1916" s="0" t="n">
        <f aca="false">IF(ISNUMBER($BX1916),IF($BX1916&gt;=2019,1,0),"")</f>
        <v>1</v>
      </c>
      <c r="AD1916" s="0" t="n">
        <f aca="false">IF($L1916&lt;&gt;"",IF($L1916&gt;2013,1,0),"")</f>
        <v>1</v>
      </c>
      <c r="AE1916" s="0" t="n">
        <f aca="false">IF($L1916&lt;&gt;"",1+IF($L1916&gt;2011,1,0)+IF($L1916&gt;2014,1,0),"")</f>
        <v>3</v>
      </c>
      <c r="AF1916" s="0" t="s">
        <v>87</v>
      </c>
      <c r="AG1916" s="0" t="s">
        <v>88</v>
      </c>
      <c r="AH1916" s="0" t="s">
        <v>89</v>
      </c>
      <c r="AI1916" s="0" t="s">
        <v>334</v>
      </c>
      <c r="AJ1916" s="0" t="s">
        <v>334</v>
      </c>
      <c r="AK1916" s="0" t="str">
        <f aca="false">IF(AND($CF1916&lt;&gt;"",IFERROR(INDEX(subsample_country_map!$B:$B,MATCH($CF1916,subsample_country_map!$A:$A,0)),"")&lt;&gt;""),INDEX(subsample_country_map!$B:$B,MATCH($CF1916,subsample_country_map!$A:$A,0)),INDEX(lookup!$AA:$AA,MATCH($A1916,lookup!$A:$A,0)))</f>
        <v>1_US</v>
      </c>
      <c r="AL1916" s="0" t="str">
        <f aca="false">IF(AND($CF1916&lt;&gt;"",IFERROR(INDEX(subsample_country_map!$C:$C,MATCH($CF1916,subsample_country_map!$A:$A,0)),"")&lt;&gt;""),INDEX(subsample_country_map!$C:$C,MATCH($CF1916,subsample_country_map!$A:$A,0)),INDEX(lookup!$AB:$AB,MATCH($A1916,lookup!$A:$A,0)))</f>
        <v>1_developed</v>
      </c>
      <c r="AM1916" s="0" t="str">
        <f aca="false">IF(AND($CF1916&lt;&gt;"",IFERROR(INDEX(subsample_country_map!$D:$D,MATCH($CF1916,subsample_country_map!$A:$A,0)),"")&lt;&gt;""),INDEX(subsample_country_map!$D:$D,MATCH($CF1916,subsample_country_map!$A:$A,0)),INDEX(lookup!$AC:$AC,MATCH($A1916,lookup!$A:$A,0)))</f>
        <v>1_western</v>
      </c>
      <c r="AN1916" s="0" t="str">
        <f aca="false">IF(AND($CF1916&lt;&gt;"",IFERROR(INDEX(subsample_country_map!$E:$E,MATCH($CF1916,subsample_country_map!$A:$A,0)),"")&lt;&gt;""),INDEX(subsample_country_map!$E:$E,MATCH($CF1916,subsample_country_map!$A:$A,0)),INDEX(lookup!$AD:$AD,MATCH($A1916,lookup!$A:$A,0)))</f>
        <v>1_common law</v>
      </c>
      <c r="AO1916" s="0" t="str">
        <f aca="false">INDEX(lookup!$Y:$Y,MATCH($A1916,lookup!$A:$A,0))</f>
        <v>0_published</v>
      </c>
      <c r="AP1916" s="0" t="str">
        <f aca="false">INDEX(lookup!$Z:$Z,MATCH($A1916,lookup!$A:$A,0))</f>
        <v>0_VHB low</v>
      </c>
      <c r="AQ1916" s="0" t="str">
        <f aca="false">INDEX(lookup!$W:$W,MATCH($A1916,lookup!$A:$A,0))</f>
        <v>1_fin/acc/econ</v>
      </c>
      <c r="AS1916" s="0" t="s">
        <v>91</v>
      </c>
      <c r="AT1916" s="0" t="s">
        <v>111</v>
      </c>
      <c r="AU1916" s="0" t="s">
        <v>93</v>
      </c>
      <c r="AZ1916" s="0" t="s">
        <v>2471</v>
      </c>
      <c r="BA1916" s="0" t="s">
        <v>95</v>
      </c>
      <c r="BB1916" s="0" t="s">
        <v>347</v>
      </c>
      <c r="BC1916" s="0" t="s">
        <v>97</v>
      </c>
      <c r="BD1916" s="0" t="s">
        <v>97</v>
      </c>
      <c r="BE1916" s="0" t="s">
        <v>389</v>
      </c>
      <c r="BF1916" s="0" t="s">
        <v>6519</v>
      </c>
      <c r="BG1916" s="0" t="s">
        <v>6505</v>
      </c>
      <c r="BH1916" s="0" t="s">
        <v>4638</v>
      </c>
      <c r="BI1916" s="0" t="s">
        <v>4381</v>
      </c>
      <c r="BJ1916" s="0" t="s">
        <v>6520</v>
      </c>
      <c r="BK1916" s="0" t="s">
        <v>6496</v>
      </c>
      <c r="BL1916" s="0" t="s">
        <v>2471</v>
      </c>
      <c r="BM1916" s="0" t="s">
        <v>6497</v>
      </c>
      <c r="BN1916" s="0" t="s">
        <v>6498</v>
      </c>
      <c r="BO1916" s="0" t="s">
        <v>754</v>
      </c>
      <c r="BP1916" s="0" t="s">
        <v>6493</v>
      </c>
      <c r="BQ1916" s="0" t="s">
        <v>85</v>
      </c>
      <c r="BT1916" s="0" t="n">
        <v>0</v>
      </c>
      <c r="BU1916" s="0" t="s">
        <v>6499</v>
      </c>
      <c r="BW1916" s="0" t="n">
        <v>2016</v>
      </c>
      <c r="BX1916" s="0" t="n">
        <v>2020</v>
      </c>
      <c r="BY1916" s="0" t="s">
        <v>343</v>
      </c>
      <c r="BZ1916" s="0" t="n">
        <v>2018</v>
      </c>
      <c r="CA1916" s="0" t="n">
        <v>1</v>
      </c>
      <c r="CB1916" s="0" t="n">
        <v>1</v>
      </c>
      <c r="CC1916" s="0" t="n">
        <v>1</v>
      </c>
      <c r="CD1916" s="0" t="n">
        <v>0.0140009147742465</v>
      </c>
      <c r="CE1916" s="0" t="n">
        <v>1</v>
      </c>
    </row>
    <row r="1917" customFormat="false" ht="15" hidden="false" customHeight="false" outlineLevel="0" collapsed="false">
      <c r="A1917" s="0" t="s">
        <v>6493</v>
      </c>
      <c r="B1917" s="0" t="n">
        <v>3222</v>
      </c>
      <c r="C1917" s="0" t="n">
        <v>0.012</v>
      </c>
      <c r="H1917" s="0" t="s">
        <v>85</v>
      </c>
      <c r="I1917" s="0" t="s">
        <v>86</v>
      </c>
      <c r="J1917" s="0" t="n">
        <f aca="false">IF($BW1917&lt;&gt;"",$BW1917,"")</f>
        <v>2016</v>
      </c>
      <c r="K1917" s="0" t="n">
        <f aca="false">IF($BX1917&lt;&gt;"",$BX1917,"")</f>
        <v>2020</v>
      </c>
      <c r="L1917" s="0" t="n">
        <f aca="false">IF(AND(ISNUMBER($BW1917),ISNUMBER($BX1917)),($BW1917+$BX1917)/2,"")</f>
        <v>2018</v>
      </c>
      <c r="M1917" s="0" t="n">
        <f aca="false">IF($L1917&lt;&gt;"",$L1917,"")</f>
        <v>2018</v>
      </c>
      <c r="N1917" s="0" t="n">
        <f aca="false">IF(AND(ISNUMBER($BW1917),ISNUMBER($BX1917)),MIN(1,MAX(0,($BX1917-2016+1)/($BX1917-$BW1917+1))),"")</f>
        <v>1</v>
      </c>
      <c r="O1917" s="0" t="n">
        <f aca="false">IF(AND(ISNUMBER($BW1917),ISNUMBER($BX1917)),MIN(1,MAX(0,($BX1917-2017+1)/($BX1917-$BW1917+1))),"")</f>
        <v>0.8</v>
      </c>
      <c r="P1917" s="0" t="n">
        <f aca="false">IF(AND(ISNUMBER($BW1917),ISNUMBER($BX1917)),MIN(1,MAX(0,($BX1917-2018+1)/($BX1917-$BW1917+1))),"")</f>
        <v>0.6</v>
      </c>
      <c r="Q1917" s="0" t="n">
        <f aca="false">IF(AND(ISNUMBER($BW1917),ISNUMBER($BX1917)),MIN(1,MAX(0,($BX1917-2019+1)/($BX1917-$BW1917+1))),"")</f>
        <v>0.4</v>
      </c>
      <c r="R1917" s="0" t="n">
        <f aca="false">IF(AND(ISNUMBER($BW1917),ISNUMBER($BX1917)),MIN(1,MAX(0,($BX1917-2016+1)/($BX1917-$BW1917+1))),"")</f>
        <v>1</v>
      </c>
      <c r="S1917" s="0" t="n">
        <f aca="false">IF($L1917&lt;&gt;"",IF($L1917&gt;=2015.5,1,0),"")</f>
        <v>1</v>
      </c>
      <c r="T1917" s="0" t="n">
        <f aca="false">IF($L1917&lt;&gt;"",IF($L1917&gt;=2016,1,0),"")</f>
        <v>1</v>
      </c>
      <c r="U1917" s="0" t="n">
        <f aca="false">IF(ISNUMBER($BX1917),IF($BX1917&gt;=2016,1,0),"")</f>
        <v>1</v>
      </c>
      <c r="V1917" s="0" t="n">
        <f aca="false">IF(ISNUMBER($BW1917),IF($BW1917&gt;=2016,1,0),"")</f>
        <v>1</v>
      </c>
      <c r="W1917" s="0" t="str">
        <f aca="false">IF(AND(ISNUMBER($BW1917),ISNUMBER($BX1917)),IF($BW1917&gt;=2016,"post-only",IF($BX1917&lt;2016,"pre-only","mixed")),"")</f>
        <v>post-only</v>
      </c>
      <c r="X1917" s="0" t="n">
        <f aca="false">IF(AND(ISNUMBER($BW1917),ISNUMBER($BX1917)),MIN(1,MAX(0,($BX1917-2017+1)/($BX1917-$BW1917+1))),"")</f>
        <v>0.8</v>
      </c>
      <c r="Y1917" s="0" t="n">
        <f aca="false">IF(AND(ISNUMBER($BW1917),ISNUMBER($BX1917)),MIN(1,MAX(0,($BX1917-2018+1)/($BX1917-$BW1917+1))),"")</f>
        <v>0.6</v>
      </c>
      <c r="Z1917" s="0" t="n">
        <f aca="false">IF(AND(ISNUMBER($BW1917),ISNUMBER($BX1917)),MIN(1,MAX(0,($BX1917-2019+1)/($BX1917-$BW1917+1))),"")</f>
        <v>0.4</v>
      </c>
      <c r="AA1917" s="0" t="n">
        <f aca="false">IF(ISNUMBER($BX1917),IF($BX1917&gt;=2017,1,0),"")</f>
        <v>1</v>
      </c>
      <c r="AB1917" s="0" t="n">
        <f aca="false">IF(ISNUMBER($BX1917),IF($BX1917&gt;=2018,1,0),"")</f>
        <v>1</v>
      </c>
      <c r="AC1917" s="0" t="n">
        <f aca="false">IF(ISNUMBER($BX1917),IF($BX1917&gt;=2019,1,0),"")</f>
        <v>1</v>
      </c>
      <c r="AD1917" s="0" t="n">
        <f aca="false">IF($L1917&lt;&gt;"",IF($L1917&gt;2013,1,0),"")</f>
        <v>1</v>
      </c>
      <c r="AE1917" s="0" t="n">
        <f aca="false">IF($L1917&lt;&gt;"",1+IF($L1917&gt;2011,1,0)+IF($L1917&gt;2014,1,0),"")</f>
        <v>3</v>
      </c>
      <c r="AF1917" s="0" t="s">
        <v>87</v>
      </c>
      <c r="AG1917" s="0" t="s">
        <v>88</v>
      </c>
      <c r="AH1917" s="0" t="s">
        <v>89</v>
      </c>
      <c r="AI1917" s="0" t="s">
        <v>334</v>
      </c>
      <c r="AJ1917" s="0" t="s">
        <v>334</v>
      </c>
      <c r="AK1917" s="0" t="str">
        <f aca="false">IF(AND($CF1917&lt;&gt;"",IFERROR(INDEX(subsample_country_map!$B:$B,MATCH($CF1917,subsample_country_map!$A:$A,0)),"")&lt;&gt;""),INDEX(subsample_country_map!$B:$B,MATCH($CF1917,subsample_country_map!$A:$A,0)),INDEX(lookup!$AA:$AA,MATCH($A1917,lookup!$A:$A,0)))</f>
        <v>1_US</v>
      </c>
      <c r="AL1917" s="0" t="str">
        <f aca="false">IF(AND($CF1917&lt;&gt;"",IFERROR(INDEX(subsample_country_map!$C:$C,MATCH($CF1917,subsample_country_map!$A:$A,0)),"")&lt;&gt;""),INDEX(subsample_country_map!$C:$C,MATCH($CF1917,subsample_country_map!$A:$A,0)),INDEX(lookup!$AB:$AB,MATCH($A1917,lookup!$A:$A,0)))</f>
        <v>1_developed</v>
      </c>
      <c r="AM1917" s="0" t="str">
        <f aca="false">IF(AND($CF1917&lt;&gt;"",IFERROR(INDEX(subsample_country_map!$D:$D,MATCH($CF1917,subsample_country_map!$A:$A,0)),"")&lt;&gt;""),INDEX(subsample_country_map!$D:$D,MATCH($CF1917,subsample_country_map!$A:$A,0)),INDEX(lookup!$AC:$AC,MATCH($A1917,lookup!$A:$A,0)))</f>
        <v>1_western</v>
      </c>
      <c r="AN1917" s="0" t="str">
        <f aca="false">IF(AND($CF1917&lt;&gt;"",IFERROR(INDEX(subsample_country_map!$E:$E,MATCH($CF1917,subsample_country_map!$A:$A,0)),"")&lt;&gt;""),INDEX(subsample_country_map!$E:$E,MATCH($CF1917,subsample_country_map!$A:$A,0)),INDEX(lookup!$AD:$AD,MATCH($A1917,lookup!$A:$A,0)))</f>
        <v>1_common law</v>
      </c>
      <c r="AO1917" s="0" t="str">
        <f aca="false">INDEX(lookup!$Y:$Y,MATCH($A1917,lookup!$A:$A,0))</f>
        <v>0_published</v>
      </c>
      <c r="AP1917" s="0" t="str">
        <f aca="false">INDEX(lookup!$Z:$Z,MATCH($A1917,lookup!$A:$A,0))</f>
        <v>0_VHB low</v>
      </c>
      <c r="AQ1917" s="0" t="str">
        <f aca="false">INDEX(lookup!$W:$W,MATCH($A1917,lookup!$A:$A,0))</f>
        <v>1_fin/acc/econ</v>
      </c>
      <c r="AS1917" s="0" t="s">
        <v>91</v>
      </c>
      <c r="AT1917" s="0" t="s">
        <v>111</v>
      </c>
      <c r="AU1917" s="0" t="s">
        <v>93</v>
      </c>
      <c r="AZ1917" s="0" t="s">
        <v>1762</v>
      </c>
      <c r="BA1917" s="0" t="s">
        <v>95</v>
      </c>
      <c r="BB1917" s="0" t="s">
        <v>2504</v>
      </c>
      <c r="BC1917" s="0" t="s">
        <v>97</v>
      </c>
      <c r="BD1917" s="0" t="s">
        <v>97</v>
      </c>
      <c r="BE1917" s="0" t="s">
        <v>389</v>
      </c>
      <c r="BF1917" s="0" t="s">
        <v>6521</v>
      </c>
      <c r="BG1917" s="0" t="s">
        <v>2562</v>
      </c>
      <c r="BH1917" s="0" t="s">
        <v>4638</v>
      </c>
      <c r="BI1917" s="0" t="s">
        <v>4381</v>
      </c>
      <c r="BJ1917" s="0" t="s">
        <v>6522</v>
      </c>
      <c r="BK1917" s="0" t="s">
        <v>6496</v>
      </c>
      <c r="BL1917" s="0" t="s">
        <v>1762</v>
      </c>
      <c r="BM1917" s="0" t="s">
        <v>6497</v>
      </c>
      <c r="BN1917" s="0" t="s">
        <v>6498</v>
      </c>
      <c r="BO1917" s="0" t="s">
        <v>754</v>
      </c>
      <c r="BP1917" s="0" t="s">
        <v>6493</v>
      </c>
      <c r="BQ1917" s="0" t="s">
        <v>85</v>
      </c>
      <c r="BT1917" s="0" t="n">
        <v>0</v>
      </c>
      <c r="BU1917" s="0" t="s">
        <v>6499</v>
      </c>
      <c r="BW1917" s="0" t="n">
        <v>2016</v>
      </c>
      <c r="BX1917" s="0" t="n">
        <v>2020</v>
      </c>
      <c r="BY1917" s="0" t="s">
        <v>343</v>
      </c>
      <c r="BZ1917" s="0" t="n">
        <v>2018</v>
      </c>
      <c r="CA1917" s="0" t="n">
        <v>1</v>
      </c>
      <c r="CB1917" s="0" t="n">
        <v>1</v>
      </c>
      <c r="CC1917" s="0" t="n">
        <v>1</v>
      </c>
      <c r="CD1917" s="0" t="n">
        <v>0.0120005760497715</v>
      </c>
      <c r="CE1917" s="0" t="n">
        <v>1</v>
      </c>
    </row>
    <row r="1918" customFormat="false" ht="15" hidden="false" customHeight="false" outlineLevel="0" collapsed="false">
      <c r="A1918" s="0" t="s">
        <v>6493</v>
      </c>
      <c r="B1918" s="0" t="n">
        <v>3223</v>
      </c>
      <c r="C1918" s="0" t="n">
        <v>0.035</v>
      </c>
      <c r="H1918" s="0" t="s">
        <v>85</v>
      </c>
      <c r="I1918" s="0" t="s">
        <v>86</v>
      </c>
      <c r="J1918" s="0" t="n">
        <f aca="false">IF($BW1918&lt;&gt;"",$BW1918,"")</f>
        <v>2016</v>
      </c>
      <c r="K1918" s="0" t="n">
        <f aca="false">IF($BX1918&lt;&gt;"",$BX1918,"")</f>
        <v>2020</v>
      </c>
      <c r="L1918" s="0" t="n">
        <f aca="false">IF(AND(ISNUMBER($BW1918),ISNUMBER($BX1918)),($BW1918+$BX1918)/2,"")</f>
        <v>2018</v>
      </c>
      <c r="M1918" s="0" t="n">
        <f aca="false">IF($L1918&lt;&gt;"",$L1918,"")</f>
        <v>2018</v>
      </c>
      <c r="N1918" s="0" t="n">
        <f aca="false">IF(AND(ISNUMBER($BW1918),ISNUMBER($BX1918)),MIN(1,MAX(0,($BX1918-2016+1)/($BX1918-$BW1918+1))),"")</f>
        <v>1</v>
      </c>
      <c r="O1918" s="0" t="n">
        <f aca="false">IF(AND(ISNUMBER($BW1918),ISNUMBER($BX1918)),MIN(1,MAX(0,($BX1918-2017+1)/($BX1918-$BW1918+1))),"")</f>
        <v>0.8</v>
      </c>
      <c r="P1918" s="0" t="n">
        <f aca="false">IF(AND(ISNUMBER($BW1918),ISNUMBER($BX1918)),MIN(1,MAX(0,($BX1918-2018+1)/($BX1918-$BW1918+1))),"")</f>
        <v>0.6</v>
      </c>
      <c r="Q1918" s="0" t="n">
        <f aca="false">IF(AND(ISNUMBER($BW1918),ISNUMBER($BX1918)),MIN(1,MAX(0,($BX1918-2019+1)/($BX1918-$BW1918+1))),"")</f>
        <v>0.4</v>
      </c>
      <c r="R1918" s="0" t="n">
        <f aca="false">IF(AND(ISNUMBER($BW1918),ISNUMBER($BX1918)),MIN(1,MAX(0,($BX1918-2016+1)/($BX1918-$BW1918+1))),"")</f>
        <v>1</v>
      </c>
      <c r="S1918" s="0" t="n">
        <f aca="false">IF($L1918&lt;&gt;"",IF($L1918&gt;=2015.5,1,0),"")</f>
        <v>1</v>
      </c>
      <c r="T1918" s="0" t="n">
        <f aca="false">IF($L1918&lt;&gt;"",IF($L1918&gt;=2016,1,0),"")</f>
        <v>1</v>
      </c>
      <c r="U1918" s="0" t="n">
        <f aca="false">IF(ISNUMBER($BX1918),IF($BX1918&gt;=2016,1,0),"")</f>
        <v>1</v>
      </c>
      <c r="V1918" s="0" t="n">
        <f aca="false">IF(ISNUMBER($BW1918),IF($BW1918&gt;=2016,1,0),"")</f>
        <v>1</v>
      </c>
      <c r="W1918" s="0" t="str">
        <f aca="false">IF(AND(ISNUMBER($BW1918),ISNUMBER($BX1918)),IF($BW1918&gt;=2016,"post-only",IF($BX1918&lt;2016,"pre-only","mixed")),"")</f>
        <v>post-only</v>
      </c>
      <c r="X1918" s="0" t="n">
        <f aca="false">IF(AND(ISNUMBER($BW1918),ISNUMBER($BX1918)),MIN(1,MAX(0,($BX1918-2017+1)/($BX1918-$BW1918+1))),"")</f>
        <v>0.8</v>
      </c>
      <c r="Y1918" s="0" t="n">
        <f aca="false">IF(AND(ISNUMBER($BW1918),ISNUMBER($BX1918)),MIN(1,MAX(0,($BX1918-2018+1)/($BX1918-$BW1918+1))),"")</f>
        <v>0.6</v>
      </c>
      <c r="Z1918" s="0" t="n">
        <f aca="false">IF(AND(ISNUMBER($BW1918),ISNUMBER($BX1918)),MIN(1,MAX(0,($BX1918-2019+1)/($BX1918-$BW1918+1))),"")</f>
        <v>0.4</v>
      </c>
      <c r="AA1918" s="0" t="n">
        <f aca="false">IF(ISNUMBER($BX1918),IF($BX1918&gt;=2017,1,0),"")</f>
        <v>1</v>
      </c>
      <c r="AB1918" s="0" t="n">
        <f aca="false">IF(ISNUMBER($BX1918),IF($BX1918&gt;=2018,1,0),"")</f>
        <v>1</v>
      </c>
      <c r="AC1918" s="0" t="n">
        <f aca="false">IF(ISNUMBER($BX1918),IF($BX1918&gt;=2019,1,0),"")</f>
        <v>1</v>
      </c>
      <c r="AD1918" s="0" t="n">
        <f aca="false">IF($L1918&lt;&gt;"",IF($L1918&gt;2013,1,0),"")</f>
        <v>1</v>
      </c>
      <c r="AE1918" s="0" t="n">
        <f aca="false">IF($L1918&lt;&gt;"",1+IF($L1918&gt;2011,1,0)+IF($L1918&gt;2014,1,0),"")</f>
        <v>3</v>
      </c>
      <c r="AF1918" s="0" t="s">
        <v>87</v>
      </c>
      <c r="AG1918" s="0" t="s">
        <v>88</v>
      </c>
      <c r="AH1918" s="0" t="s">
        <v>89</v>
      </c>
      <c r="AI1918" s="0" t="s">
        <v>334</v>
      </c>
      <c r="AJ1918" s="0" t="s">
        <v>334</v>
      </c>
      <c r="AK1918" s="0" t="str">
        <f aca="false">IF(AND($CF1918&lt;&gt;"",IFERROR(INDEX(subsample_country_map!$B:$B,MATCH($CF1918,subsample_country_map!$A:$A,0)),"")&lt;&gt;""),INDEX(subsample_country_map!$B:$B,MATCH($CF1918,subsample_country_map!$A:$A,0)),INDEX(lookup!$AA:$AA,MATCH($A1918,lookup!$A:$A,0)))</f>
        <v>1_US</v>
      </c>
      <c r="AL1918" s="0" t="str">
        <f aca="false">IF(AND($CF1918&lt;&gt;"",IFERROR(INDEX(subsample_country_map!$C:$C,MATCH($CF1918,subsample_country_map!$A:$A,0)),"")&lt;&gt;""),INDEX(subsample_country_map!$C:$C,MATCH($CF1918,subsample_country_map!$A:$A,0)),INDEX(lookup!$AB:$AB,MATCH($A1918,lookup!$A:$A,0)))</f>
        <v>1_developed</v>
      </c>
      <c r="AM1918" s="0" t="str">
        <f aca="false">IF(AND($CF1918&lt;&gt;"",IFERROR(INDEX(subsample_country_map!$D:$D,MATCH($CF1918,subsample_country_map!$A:$A,0)),"")&lt;&gt;""),INDEX(subsample_country_map!$D:$D,MATCH($CF1918,subsample_country_map!$A:$A,0)),INDEX(lookup!$AC:$AC,MATCH($A1918,lookup!$A:$A,0)))</f>
        <v>1_western</v>
      </c>
      <c r="AN1918" s="0" t="str">
        <f aca="false">IF(AND($CF1918&lt;&gt;"",IFERROR(INDEX(subsample_country_map!$E:$E,MATCH($CF1918,subsample_country_map!$A:$A,0)),"")&lt;&gt;""),INDEX(subsample_country_map!$E:$E,MATCH($CF1918,subsample_country_map!$A:$A,0)),INDEX(lookup!$AD:$AD,MATCH($A1918,lookup!$A:$A,0)))</f>
        <v>1_common law</v>
      </c>
      <c r="AO1918" s="0" t="str">
        <f aca="false">INDEX(lookup!$Y:$Y,MATCH($A1918,lookup!$A:$A,0))</f>
        <v>0_published</v>
      </c>
      <c r="AP1918" s="0" t="str">
        <f aca="false">INDEX(lookup!$Z:$Z,MATCH($A1918,lookup!$A:$A,0))</f>
        <v>0_VHB low</v>
      </c>
      <c r="AQ1918" s="0" t="str">
        <f aca="false">INDEX(lookup!$W:$W,MATCH($A1918,lookup!$A:$A,0))</f>
        <v>1_fin/acc/econ</v>
      </c>
      <c r="AS1918" s="0" t="s">
        <v>91</v>
      </c>
      <c r="AT1918" s="0" t="s">
        <v>111</v>
      </c>
      <c r="AU1918" s="0" t="s">
        <v>93</v>
      </c>
      <c r="AZ1918" s="0" t="s">
        <v>6523</v>
      </c>
      <c r="BA1918" s="0" t="s">
        <v>95</v>
      </c>
      <c r="BB1918" s="0" t="s">
        <v>96</v>
      </c>
      <c r="BC1918" s="0" t="s">
        <v>97</v>
      </c>
      <c r="BD1918" s="0" t="s">
        <v>97</v>
      </c>
      <c r="BE1918" s="0" t="s">
        <v>389</v>
      </c>
      <c r="BF1918" s="0" t="s">
        <v>6524</v>
      </c>
      <c r="BG1918" s="0" t="s">
        <v>6505</v>
      </c>
      <c r="BH1918" s="0" t="s">
        <v>6505</v>
      </c>
      <c r="BI1918" s="0" t="s">
        <v>4381</v>
      </c>
      <c r="BJ1918" s="0" t="s">
        <v>6525</v>
      </c>
      <c r="BK1918" s="0" t="s">
        <v>6496</v>
      </c>
      <c r="BL1918" s="0" t="s">
        <v>6523</v>
      </c>
      <c r="BM1918" s="0" t="s">
        <v>6497</v>
      </c>
      <c r="BN1918" s="0" t="s">
        <v>6498</v>
      </c>
      <c r="BO1918" s="0" t="s">
        <v>754</v>
      </c>
      <c r="BP1918" s="0" t="s">
        <v>6493</v>
      </c>
      <c r="BQ1918" s="0" t="s">
        <v>85</v>
      </c>
      <c r="BT1918" s="0" t="n">
        <v>0</v>
      </c>
      <c r="BU1918" s="0" t="s">
        <v>6499</v>
      </c>
      <c r="BW1918" s="0" t="n">
        <v>2016</v>
      </c>
      <c r="BX1918" s="0" t="n">
        <v>2020</v>
      </c>
      <c r="BY1918" s="0" t="s">
        <v>343</v>
      </c>
      <c r="BZ1918" s="0" t="n">
        <v>2018</v>
      </c>
      <c r="CA1918" s="0" t="n">
        <v>1</v>
      </c>
      <c r="CB1918" s="0" t="n">
        <v>1</v>
      </c>
      <c r="CC1918" s="0" t="n">
        <v>1</v>
      </c>
      <c r="CD1918" s="0" t="n">
        <v>0.0350143021802418</v>
      </c>
      <c r="CE1918" s="0" t="n">
        <v>1</v>
      </c>
    </row>
    <row r="1919" customFormat="false" ht="15" hidden="false" customHeight="false" outlineLevel="0" collapsed="false">
      <c r="A1919" s="0" t="s">
        <v>6493</v>
      </c>
      <c r="B1919" s="0" t="n">
        <v>3224</v>
      </c>
      <c r="C1919" s="0" t="n">
        <v>0.042</v>
      </c>
      <c r="H1919" s="0" t="s">
        <v>85</v>
      </c>
      <c r="I1919" s="0" t="s">
        <v>86</v>
      </c>
      <c r="J1919" s="0" t="n">
        <f aca="false">IF($BW1919&lt;&gt;"",$BW1919,"")</f>
        <v>2016</v>
      </c>
      <c r="K1919" s="0" t="n">
        <f aca="false">IF($BX1919&lt;&gt;"",$BX1919,"")</f>
        <v>2020</v>
      </c>
      <c r="L1919" s="0" t="n">
        <f aca="false">IF(AND(ISNUMBER($BW1919),ISNUMBER($BX1919)),($BW1919+$BX1919)/2,"")</f>
        <v>2018</v>
      </c>
      <c r="M1919" s="0" t="n">
        <f aca="false">IF($L1919&lt;&gt;"",$L1919,"")</f>
        <v>2018</v>
      </c>
      <c r="N1919" s="0" t="n">
        <f aca="false">IF(AND(ISNUMBER($BW1919),ISNUMBER($BX1919)),MIN(1,MAX(0,($BX1919-2016+1)/($BX1919-$BW1919+1))),"")</f>
        <v>1</v>
      </c>
      <c r="O1919" s="0" t="n">
        <f aca="false">IF(AND(ISNUMBER($BW1919),ISNUMBER($BX1919)),MIN(1,MAX(0,($BX1919-2017+1)/($BX1919-$BW1919+1))),"")</f>
        <v>0.8</v>
      </c>
      <c r="P1919" s="0" t="n">
        <f aca="false">IF(AND(ISNUMBER($BW1919),ISNUMBER($BX1919)),MIN(1,MAX(0,($BX1919-2018+1)/($BX1919-$BW1919+1))),"")</f>
        <v>0.6</v>
      </c>
      <c r="Q1919" s="0" t="n">
        <f aca="false">IF(AND(ISNUMBER($BW1919),ISNUMBER($BX1919)),MIN(1,MAX(0,($BX1919-2019+1)/($BX1919-$BW1919+1))),"")</f>
        <v>0.4</v>
      </c>
      <c r="R1919" s="0" t="n">
        <f aca="false">IF(AND(ISNUMBER($BW1919),ISNUMBER($BX1919)),MIN(1,MAX(0,($BX1919-2016+1)/($BX1919-$BW1919+1))),"")</f>
        <v>1</v>
      </c>
      <c r="S1919" s="0" t="n">
        <f aca="false">IF($L1919&lt;&gt;"",IF($L1919&gt;=2015.5,1,0),"")</f>
        <v>1</v>
      </c>
      <c r="T1919" s="0" t="n">
        <f aca="false">IF($L1919&lt;&gt;"",IF($L1919&gt;=2016,1,0),"")</f>
        <v>1</v>
      </c>
      <c r="U1919" s="0" t="n">
        <f aca="false">IF(ISNUMBER($BX1919),IF($BX1919&gt;=2016,1,0),"")</f>
        <v>1</v>
      </c>
      <c r="V1919" s="0" t="n">
        <f aca="false">IF(ISNUMBER($BW1919),IF($BW1919&gt;=2016,1,0),"")</f>
        <v>1</v>
      </c>
      <c r="W1919" s="0" t="str">
        <f aca="false">IF(AND(ISNUMBER($BW1919),ISNUMBER($BX1919)),IF($BW1919&gt;=2016,"post-only",IF($BX1919&lt;2016,"pre-only","mixed")),"")</f>
        <v>post-only</v>
      </c>
      <c r="X1919" s="0" t="n">
        <f aca="false">IF(AND(ISNUMBER($BW1919),ISNUMBER($BX1919)),MIN(1,MAX(0,($BX1919-2017+1)/($BX1919-$BW1919+1))),"")</f>
        <v>0.8</v>
      </c>
      <c r="Y1919" s="0" t="n">
        <f aca="false">IF(AND(ISNUMBER($BW1919),ISNUMBER($BX1919)),MIN(1,MAX(0,($BX1919-2018+1)/($BX1919-$BW1919+1))),"")</f>
        <v>0.6</v>
      </c>
      <c r="Z1919" s="0" t="n">
        <f aca="false">IF(AND(ISNUMBER($BW1919),ISNUMBER($BX1919)),MIN(1,MAX(0,($BX1919-2019+1)/($BX1919-$BW1919+1))),"")</f>
        <v>0.4</v>
      </c>
      <c r="AA1919" s="0" t="n">
        <f aca="false">IF(ISNUMBER($BX1919),IF($BX1919&gt;=2017,1,0),"")</f>
        <v>1</v>
      </c>
      <c r="AB1919" s="0" t="n">
        <f aca="false">IF(ISNUMBER($BX1919),IF($BX1919&gt;=2018,1,0),"")</f>
        <v>1</v>
      </c>
      <c r="AC1919" s="0" t="n">
        <f aca="false">IF(ISNUMBER($BX1919),IF($BX1919&gt;=2019,1,0),"")</f>
        <v>1</v>
      </c>
      <c r="AD1919" s="0" t="n">
        <f aca="false">IF($L1919&lt;&gt;"",IF($L1919&gt;2013,1,0),"")</f>
        <v>1</v>
      </c>
      <c r="AE1919" s="0" t="n">
        <f aca="false">IF($L1919&lt;&gt;"",1+IF($L1919&gt;2011,1,0)+IF($L1919&gt;2014,1,0),"")</f>
        <v>3</v>
      </c>
      <c r="AF1919" s="0" t="s">
        <v>87</v>
      </c>
      <c r="AG1919" s="0" t="s">
        <v>88</v>
      </c>
      <c r="AH1919" s="0" t="s">
        <v>89</v>
      </c>
      <c r="AI1919" s="0" t="s">
        <v>334</v>
      </c>
      <c r="AJ1919" s="0" t="s">
        <v>334</v>
      </c>
      <c r="AK1919" s="0" t="str">
        <f aca="false">IF(AND($CF1919&lt;&gt;"",IFERROR(INDEX(subsample_country_map!$B:$B,MATCH($CF1919,subsample_country_map!$A:$A,0)),"")&lt;&gt;""),INDEX(subsample_country_map!$B:$B,MATCH($CF1919,subsample_country_map!$A:$A,0)),INDEX(lookup!$AA:$AA,MATCH($A1919,lookup!$A:$A,0)))</f>
        <v>1_US</v>
      </c>
      <c r="AL1919" s="0" t="str">
        <f aca="false">IF(AND($CF1919&lt;&gt;"",IFERROR(INDEX(subsample_country_map!$C:$C,MATCH($CF1919,subsample_country_map!$A:$A,0)),"")&lt;&gt;""),INDEX(subsample_country_map!$C:$C,MATCH($CF1919,subsample_country_map!$A:$A,0)),INDEX(lookup!$AB:$AB,MATCH($A1919,lookup!$A:$A,0)))</f>
        <v>1_developed</v>
      </c>
      <c r="AM1919" s="0" t="str">
        <f aca="false">IF(AND($CF1919&lt;&gt;"",IFERROR(INDEX(subsample_country_map!$D:$D,MATCH($CF1919,subsample_country_map!$A:$A,0)),"")&lt;&gt;""),INDEX(subsample_country_map!$D:$D,MATCH($CF1919,subsample_country_map!$A:$A,0)),INDEX(lookup!$AC:$AC,MATCH($A1919,lookup!$A:$A,0)))</f>
        <v>1_western</v>
      </c>
      <c r="AN1919" s="0" t="str">
        <f aca="false">IF(AND($CF1919&lt;&gt;"",IFERROR(INDEX(subsample_country_map!$E:$E,MATCH($CF1919,subsample_country_map!$A:$A,0)),"")&lt;&gt;""),INDEX(subsample_country_map!$E:$E,MATCH($CF1919,subsample_country_map!$A:$A,0)),INDEX(lookup!$AD:$AD,MATCH($A1919,lookup!$A:$A,0)))</f>
        <v>1_common law</v>
      </c>
      <c r="AO1919" s="0" t="str">
        <f aca="false">INDEX(lookup!$Y:$Y,MATCH($A1919,lookup!$A:$A,0))</f>
        <v>0_published</v>
      </c>
      <c r="AP1919" s="0" t="str">
        <f aca="false">INDEX(lookup!$Z:$Z,MATCH($A1919,lookup!$A:$A,0))</f>
        <v>0_VHB low</v>
      </c>
      <c r="AQ1919" s="0" t="str">
        <f aca="false">INDEX(lookup!$W:$W,MATCH($A1919,lookup!$A:$A,0))</f>
        <v>1_fin/acc/econ</v>
      </c>
      <c r="AS1919" s="0" t="s">
        <v>91</v>
      </c>
      <c r="AT1919" s="0" t="s">
        <v>111</v>
      </c>
      <c r="AU1919" s="0" t="s">
        <v>93</v>
      </c>
      <c r="AZ1919" s="0" t="s">
        <v>1489</v>
      </c>
      <c r="BA1919" s="0" t="s">
        <v>95</v>
      </c>
      <c r="BB1919" s="0" t="s">
        <v>347</v>
      </c>
      <c r="BC1919" s="0" t="s">
        <v>97</v>
      </c>
      <c r="BD1919" s="0" t="s">
        <v>97</v>
      </c>
      <c r="BE1919" s="0" t="s">
        <v>389</v>
      </c>
      <c r="BF1919" s="0" t="s">
        <v>6526</v>
      </c>
      <c r="BG1919" s="0" t="s">
        <v>2562</v>
      </c>
      <c r="BH1919" s="0" t="s">
        <v>6505</v>
      </c>
      <c r="BI1919" s="0" t="s">
        <v>4381</v>
      </c>
      <c r="BJ1919" s="0" t="s">
        <v>6527</v>
      </c>
      <c r="BK1919" s="0" t="s">
        <v>6496</v>
      </c>
      <c r="BL1919" s="0" t="s">
        <v>1489</v>
      </c>
      <c r="BM1919" s="0" t="s">
        <v>6497</v>
      </c>
      <c r="BN1919" s="0" t="s">
        <v>6498</v>
      </c>
      <c r="BO1919" s="0" t="s">
        <v>754</v>
      </c>
      <c r="BP1919" s="0" t="s">
        <v>6493</v>
      </c>
      <c r="BQ1919" s="0" t="s">
        <v>85</v>
      </c>
      <c r="BT1919" s="0" t="n">
        <v>0</v>
      </c>
      <c r="BU1919" s="0" t="s">
        <v>6499</v>
      </c>
      <c r="BW1919" s="0" t="n">
        <v>2016</v>
      </c>
      <c r="BX1919" s="0" t="n">
        <v>2020</v>
      </c>
      <c r="BY1919" s="0" t="s">
        <v>343</v>
      </c>
      <c r="BZ1919" s="0" t="n">
        <v>2018</v>
      </c>
      <c r="CA1919" s="0" t="n">
        <v>1</v>
      </c>
      <c r="CB1919" s="0" t="n">
        <v>1</v>
      </c>
      <c r="CC1919" s="0" t="n">
        <v>1</v>
      </c>
      <c r="CD1919" s="0" t="n">
        <v>0.0420247221712259</v>
      </c>
      <c r="CE1919" s="0" t="n">
        <v>1</v>
      </c>
    </row>
    <row r="1920" customFormat="false" ht="15" hidden="false" customHeight="false" outlineLevel="0" collapsed="false">
      <c r="A1920" s="0" t="s">
        <v>6493</v>
      </c>
      <c r="B1920" s="0" t="n">
        <v>3225</v>
      </c>
      <c r="C1920" s="0" t="n">
        <v>0.053</v>
      </c>
      <c r="H1920" s="0" t="s">
        <v>85</v>
      </c>
      <c r="I1920" s="0" t="s">
        <v>86</v>
      </c>
      <c r="J1920" s="0" t="n">
        <f aca="false">IF($BW1920&lt;&gt;"",$BW1920,"")</f>
        <v>2016</v>
      </c>
      <c r="K1920" s="0" t="n">
        <f aca="false">IF($BX1920&lt;&gt;"",$BX1920,"")</f>
        <v>2020</v>
      </c>
      <c r="L1920" s="0" t="n">
        <f aca="false">IF(AND(ISNUMBER($BW1920),ISNUMBER($BX1920)),($BW1920+$BX1920)/2,"")</f>
        <v>2018</v>
      </c>
      <c r="M1920" s="0" t="n">
        <f aca="false">IF($L1920&lt;&gt;"",$L1920,"")</f>
        <v>2018</v>
      </c>
      <c r="N1920" s="0" t="n">
        <f aca="false">IF(AND(ISNUMBER($BW1920),ISNUMBER($BX1920)),MIN(1,MAX(0,($BX1920-2016+1)/($BX1920-$BW1920+1))),"")</f>
        <v>1</v>
      </c>
      <c r="O1920" s="0" t="n">
        <f aca="false">IF(AND(ISNUMBER($BW1920),ISNUMBER($BX1920)),MIN(1,MAX(0,($BX1920-2017+1)/($BX1920-$BW1920+1))),"")</f>
        <v>0.8</v>
      </c>
      <c r="P1920" s="0" t="n">
        <f aca="false">IF(AND(ISNUMBER($BW1920),ISNUMBER($BX1920)),MIN(1,MAX(0,($BX1920-2018+1)/($BX1920-$BW1920+1))),"")</f>
        <v>0.6</v>
      </c>
      <c r="Q1920" s="0" t="n">
        <f aca="false">IF(AND(ISNUMBER($BW1920),ISNUMBER($BX1920)),MIN(1,MAX(0,($BX1920-2019+1)/($BX1920-$BW1920+1))),"")</f>
        <v>0.4</v>
      </c>
      <c r="R1920" s="0" t="n">
        <f aca="false">IF(AND(ISNUMBER($BW1920),ISNUMBER($BX1920)),MIN(1,MAX(0,($BX1920-2016+1)/($BX1920-$BW1920+1))),"")</f>
        <v>1</v>
      </c>
      <c r="S1920" s="0" t="n">
        <f aca="false">IF($L1920&lt;&gt;"",IF($L1920&gt;=2015.5,1,0),"")</f>
        <v>1</v>
      </c>
      <c r="T1920" s="0" t="n">
        <f aca="false">IF($L1920&lt;&gt;"",IF($L1920&gt;=2016,1,0),"")</f>
        <v>1</v>
      </c>
      <c r="U1920" s="0" t="n">
        <f aca="false">IF(ISNUMBER($BX1920),IF($BX1920&gt;=2016,1,0),"")</f>
        <v>1</v>
      </c>
      <c r="V1920" s="0" t="n">
        <f aca="false">IF(ISNUMBER($BW1920),IF($BW1920&gt;=2016,1,0),"")</f>
        <v>1</v>
      </c>
      <c r="W1920" s="0" t="str">
        <f aca="false">IF(AND(ISNUMBER($BW1920),ISNUMBER($BX1920)),IF($BW1920&gt;=2016,"post-only",IF($BX1920&lt;2016,"pre-only","mixed")),"")</f>
        <v>post-only</v>
      </c>
      <c r="X1920" s="0" t="n">
        <f aca="false">IF(AND(ISNUMBER($BW1920),ISNUMBER($BX1920)),MIN(1,MAX(0,($BX1920-2017+1)/($BX1920-$BW1920+1))),"")</f>
        <v>0.8</v>
      </c>
      <c r="Y1920" s="0" t="n">
        <f aca="false">IF(AND(ISNUMBER($BW1920),ISNUMBER($BX1920)),MIN(1,MAX(0,($BX1920-2018+1)/($BX1920-$BW1920+1))),"")</f>
        <v>0.6</v>
      </c>
      <c r="Z1920" s="0" t="n">
        <f aca="false">IF(AND(ISNUMBER($BW1920),ISNUMBER($BX1920)),MIN(1,MAX(0,($BX1920-2019+1)/($BX1920-$BW1920+1))),"")</f>
        <v>0.4</v>
      </c>
      <c r="AA1920" s="0" t="n">
        <f aca="false">IF(ISNUMBER($BX1920),IF($BX1920&gt;=2017,1,0),"")</f>
        <v>1</v>
      </c>
      <c r="AB1920" s="0" t="n">
        <f aca="false">IF(ISNUMBER($BX1920),IF($BX1920&gt;=2018,1,0),"")</f>
        <v>1</v>
      </c>
      <c r="AC1920" s="0" t="n">
        <f aca="false">IF(ISNUMBER($BX1920),IF($BX1920&gt;=2019,1,0),"")</f>
        <v>1</v>
      </c>
      <c r="AD1920" s="0" t="n">
        <f aca="false">IF($L1920&lt;&gt;"",IF($L1920&gt;2013,1,0),"")</f>
        <v>1</v>
      </c>
      <c r="AE1920" s="0" t="n">
        <f aca="false">IF($L1920&lt;&gt;"",1+IF($L1920&gt;2011,1,0)+IF($L1920&gt;2014,1,0),"")</f>
        <v>3</v>
      </c>
      <c r="AF1920" s="0" t="s">
        <v>87</v>
      </c>
      <c r="AG1920" s="0" t="s">
        <v>88</v>
      </c>
      <c r="AH1920" s="0" t="s">
        <v>89</v>
      </c>
      <c r="AI1920" s="0" t="s">
        <v>334</v>
      </c>
      <c r="AJ1920" s="0" t="s">
        <v>334</v>
      </c>
      <c r="AK1920" s="0" t="str">
        <f aca="false">IF(AND($CF1920&lt;&gt;"",IFERROR(INDEX(subsample_country_map!$B:$B,MATCH($CF1920,subsample_country_map!$A:$A,0)),"")&lt;&gt;""),INDEX(subsample_country_map!$B:$B,MATCH($CF1920,subsample_country_map!$A:$A,0)),INDEX(lookup!$AA:$AA,MATCH($A1920,lookup!$A:$A,0)))</f>
        <v>1_US</v>
      </c>
      <c r="AL1920" s="0" t="str">
        <f aca="false">IF(AND($CF1920&lt;&gt;"",IFERROR(INDEX(subsample_country_map!$C:$C,MATCH($CF1920,subsample_country_map!$A:$A,0)),"")&lt;&gt;""),INDEX(subsample_country_map!$C:$C,MATCH($CF1920,subsample_country_map!$A:$A,0)),INDEX(lookup!$AB:$AB,MATCH($A1920,lookup!$A:$A,0)))</f>
        <v>1_developed</v>
      </c>
      <c r="AM1920" s="0" t="str">
        <f aca="false">IF(AND($CF1920&lt;&gt;"",IFERROR(INDEX(subsample_country_map!$D:$D,MATCH($CF1920,subsample_country_map!$A:$A,0)),"")&lt;&gt;""),INDEX(subsample_country_map!$D:$D,MATCH($CF1920,subsample_country_map!$A:$A,0)),INDEX(lookup!$AC:$AC,MATCH($A1920,lookup!$A:$A,0)))</f>
        <v>1_western</v>
      </c>
      <c r="AN1920" s="0" t="str">
        <f aca="false">IF(AND($CF1920&lt;&gt;"",IFERROR(INDEX(subsample_country_map!$E:$E,MATCH($CF1920,subsample_country_map!$A:$A,0)),"")&lt;&gt;""),INDEX(subsample_country_map!$E:$E,MATCH($CF1920,subsample_country_map!$A:$A,0)),INDEX(lookup!$AD:$AD,MATCH($A1920,lookup!$A:$A,0)))</f>
        <v>1_common law</v>
      </c>
      <c r="AO1920" s="0" t="str">
        <f aca="false">INDEX(lookup!$Y:$Y,MATCH($A1920,lookup!$A:$A,0))</f>
        <v>0_published</v>
      </c>
      <c r="AP1920" s="0" t="str">
        <f aca="false">INDEX(lookup!$Z:$Z,MATCH($A1920,lookup!$A:$A,0))</f>
        <v>0_VHB low</v>
      </c>
      <c r="AQ1920" s="0" t="str">
        <f aca="false">INDEX(lookup!$W:$W,MATCH($A1920,lookup!$A:$A,0))</f>
        <v>1_fin/acc/econ</v>
      </c>
      <c r="AS1920" s="0" t="s">
        <v>91</v>
      </c>
      <c r="AT1920" s="0" t="s">
        <v>111</v>
      </c>
      <c r="AU1920" s="0" t="s">
        <v>93</v>
      </c>
      <c r="AZ1920" s="0" t="s">
        <v>1567</v>
      </c>
      <c r="BA1920" s="0" t="s">
        <v>95</v>
      </c>
      <c r="BB1920" s="0" t="s">
        <v>96</v>
      </c>
      <c r="BC1920" s="0" t="s">
        <v>97</v>
      </c>
      <c r="BD1920" s="0" t="s">
        <v>97</v>
      </c>
      <c r="BE1920" s="0" t="s">
        <v>389</v>
      </c>
      <c r="BF1920" s="0" t="s">
        <v>6528</v>
      </c>
      <c r="BG1920" s="0" t="s">
        <v>2562</v>
      </c>
      <c r="BH1920" s="0" t="s">
        <v>2562</v>
      </c>
      <c r="BI1920" s="0" t="s">
        <v>4381</v>
      </c>
      <c r="BJ1920" s="0" t="s">
        <v>6529</v>
      </c>
      <c r="BK1920" s="0" t="s">
        <v>6496</v>
      </c>
      <c r="BL1920" s="0" t="s">
        <v>1567</v>
      </c>
      <c r="BM1920" s="0" t="s">
        <v>6497</v>
      </c>
      <c r="BN1920" s="0" t="s">
        <v>6498</v>
      </c>
      <c r="BO1920" s="0" t="s">
        <v>754</v>
      </c>
      <c r="BP1920" s="0" t="s">
        <v>6493</v>
      </c>
      <c r="BQ1920" s="0" t="s">
        <v>85</v>
      </c>
      <c r="BT1920" s="0" t="n">
        <v>0</v>
      </c>
      <c r="BU1920" s="0" t="s">
        <v>6499</v>
      </c>
      <c r="BW1920" s="0" t="n">
        <v>2016</v>
      </c>
      <c r="BX1920" s="0" t="n">
        <v>2020</v>
      </c>
      <c r="BY1920" s="0" t="s">
        <v>343</v>
      </c>
      <c r="BZ1920" s="0" t="n">
        <v>2018</v>
      </c>
      <c r="CA1920" s="0" t="n">
        <v>1</v>
      </c>
      <c r="CB1920" s="0" t="n">
        <v>1</v>
      </c>
      <c r="CC1920" s="0" t="n">
        <v>1</v>
      </c>
      <c r="CD1920" s="0" t="n">
        <v>0.0530497094739486</v>
      </c>
      <c r="CE1920" s="0" t="n">
        <v>1</v>
      </c>
    </row>
    <row r="1921" customFormat="false" ht="15" hidden="false" customHeight="false" outlineLevel="0" collapsed="false">
      <c r="A1921" s="0" t="s">
        <v>6493</v>
      </c>
      <c r="B1921" s="0" t="n">
        <v>3226</v>
      </c>
      <c r="H1921" s="0" t="s">
        <v>118</v>
      </c>
      <c r="I1921" s="0" t="s">
        <v>119</v>
      </c>
      <c r="J1921" s="0" t="n">
        <f aca="false">IF($BW1921&lt;&gt;"",$BW1921,"")</f>
        <v>2016</v>
      </c>
      <c r="K1921" s="0" t="n">
        <f aca="false">IF($BX1921&lt;&gt;"",$BX1921,"")</f>
        <v>2020</v>
      </c>
      <c r="L1921" s="0" t="n">
        <f aca="false">IF(AND(ISNUMBER($BW1921),ISNUMBER($BX1921)),($BW1921+$BX1921)/2,"")</f>
        <v>2018</v>
      </c>
      <c r="M1921" s="0" t="n">
        <f aca="false">IF($L1921&lt;&gt;"",$L1921,"")</f>
        <v>2018</v>
      </c>
      <c r="N1921" s="0" t="n">
        <f aca="false">IF(AND(ISNUMBER($BW1921),ISNUMBER($BX1921)),MIN(1,MAX(0,($BX1921-2016+1)/($BX1921-$BW1921+1))),"")</f>
        <v>1</v>
      </c>
      <c r="O1921" s="0" t="n">
        <f aca="false">IF(AND(ISNUMBER($BW1921),ISNUMBER($BX1921)),MIN(1,MAX(0,($BX1921-2017+1)/($BX1921-$BW1921+1))),"")</f>
        <v>0.8</v>
      </c>
      <c r="P1921" s="0" t="n">
        <f aca="false">IF(AND(ISNUMBER($BW1921),ISNUMBER($BX1921)),MIN(1,MAX(0,($BX1921-2018+1)/($BX1921-$BW1921+1))),"")</f>
        <v>0.6</v>
      </c>
      <c r="Q1921" s="0" t="n">
        <f aca="false">IF(AND(ISNUMBER($BW1921),ISNUMBER($BX1921)),MIN(1,MAX(0,($BX1921-2019+1)/($BX1921-$BW1921+1))),"")</f>
        <v>0.4</v>
      </c>
      <c r="R1921" s="0" t="n">
        <f aca="false">IF(AND(ISNUMBER($BW1921),ISNUMBER($BX1921)),MIN(1,MAX(0,($BX1921-2016+1)/($BX1921-$BW1921+1))),"")</f>
        <v>1</v>
      </c>
      <c r="S1921" s="0" t="n">
        <f aca="false">IF($L1921&lt;&gt;"",IF($L1921&gt;=2015.5,1,0),"")</f>
        <v>1</v>
      </c>
      <c r="T1921" s="0" t="n">
        <f aca="false">IF($L1921&lt;&gt;"",IF($L1921&gt;=2016,1,0),"")</f>
        <v>1</v>
      </c>
      <c r="U1921" s="0" t="n">
        <f aca="false">IF(ISNUMBER($BX1921),IF($BX1921&gt;=2016,1,0),"")</f>
        <v>1</v>
      </c>
      <c r="V1921" s="0" t="n">
        <f aca="false">IF(ISNUMBER($BW1921),IF($BW1921&gt;=2016,1,0),"")</f>
        <v>1</v>
      </c>
      <c r="W1921" s="0" t="str">
        <f aca="false">IF(AND(ISNUMBER($BW1921),ISNUMBER($BX1921)),IF($BW1921&gt;=2016,"post-only",IF($BX1921&lt;2016,"pre-only","mixed")),"")</f>
        <v>post-only</v>
      </c>
      <c r="X1921" s="0" t="n">
        <f aca="false">IF(AND(ISNUMBER($BW1921),ISNUMBER($BX1921)),MIN(1,MAX(0,($BX1921-2017+1)/($BX1921-$BW1921+1))),"")</f>
        <v>0.8</v>
      </c>
      <c r="Y1921" s="0" t="n">
        <f aca="false">IF(AND(ISNUMBER($BW1921),ISNUMBER($BX1921)),MIN(1,MAX(0,($BX1921-2018+1)/($BX1921-$BW1921+1))),"")</f>
        <v>0.6</v>
      </c>
      <c r="Z1921" s="0" t="n">
        <f aca="false">IF(AND(ISNUMBER($BW1921),ISNUMBER($BX1921)),MIN(1,MAX(0,($BX1921-2019+1)/($BX1921-$BW1921+1))),"")</f>
        <v>0.4</v>
      </c>
      <c r="AA1921" s="0" t="n">
        <f aca="false">IF(ISNUMBER($BX1921),IF($BX1921&gt;=2017,1,0),"")</f>
        <v>1</v>
      </c>
      <c r="AB1921" s="0" t="n">
        <f aca="false">IF(ISNUMBER($BX1921),IF($BX1921&gt;=2018,1,0),"")</f>
        <v>1</v>
      </c>
      <c r="AC1921" s="0" t="n">
        <f aca="false">IF(ISNUMBER($BX1921),IF($BX1921&gt;=2019,1,0),"")</f>
        <v>1</v>
      </c>
      <c r="AD1921" s="0" t="n">
        <f aca="false">IF($L1921&lt;&gt;"",IF($L1921&gt;2013,1,0),"")</f>
        <v>1</v>
      </c>
      <c r="AE1921" s="0" t="n">
        <f aca="false">IF($L1921&lt;&gt;"",1+IF($L1921&gt;2011,1,0)+IF($L1921&gt;2014,1,0),"")</f>
        <v>3</v>
      </c>
      <c r="AF1921" s="0" t="s">
        <v>87</v>
      </c>
      <c r="AG1921" s="0" t="s">
        <v>88</v>
      </c>
      <c r="AH1921" s="0" t="s">
        <v>89</v>
      </c>
      <c r="AI1921" s="0" t="s">
        <v>334</v>
      </c>
      <c r="AJ1921" s="0" t="s">
        <v>334</v>
      </c>
      <c r="AK1921" s="0" t="str">
        <f aca="false">IF(AND($CF1921&lt;&gt;"",IFERROR(INDEX(subsample_country_map!$B:$B,MATCH($CF1921,subsample_country_map!$A:$A,0)),"")&lt;&gt;""),INDEX(subsample_country_map!$B:$B,MATCH($CF1921,subsample_country_map!$A:$A,0)),INDEX(lookup!$AA:$AA,MATCH($A1921,lookup!$A:$A,0)))</f>
        <v>1_US</v>
      </c>
      <c r="AL1921" s="0" t="str">
        <f aca="false">IF(AND($CF1921&lt;&gt;"",IFERROR(INDEX(subsample_country_map!$C:$C,MATCH($CF1921,subsample_country_map!$A:$A,0)),"")&lt;&gt;""),INDEX(subsample_country_map!$C:$C,MATCH($CF1921,subsample_country_map!$A:$A,0)),INDEX(lookup!$AB:$AB,MATCH($A1921,lookup!$A:$A,0)))</f>
        <v>1_developed</v>
      </c>
      <c r="AM1921" s="0" t="str">
        <f aca="false">IF(AND($CF1921&lt;&gt;"",IFERROR(INDEX(subsample_country_map!$D:$D,MATCH($CF1921,subsample_country_map!$A:$A,0)),"")&lt;&gt;""),INDEX(subsample_country_map!$D:$D,MATCH($CF1921,subsample_country_map!$A:$A,0)),INDEX(lookup!$AC:$AC,MATCH($A1921,lookup!$A:$A,0)))</f>
        <v>1_western</v>
      </c>
      <c r="AN1921" s="0" t="str">
        <f aca="false">IF(AND($CF1921&lt;&gt;"",IFERROR(INDEX(subsample_country_map!$E:$E,MATCH($CF1921,subsample_country_map!$A:$A,0)),"")&lt;&gt;""),INDEX(subsample_country_map!$E:$E,MATCH($CF1921,subsample_country_map!$A:$A,0)),INDEX(lookup!$AD:$AD,MATCH($A1921,lookup!$A:$A,0)))</f>
        <v>1_common law</v>
      </c>
      <c r="AO1921" s="0" t="str">
        <f aca="false">INDEX(lookup!$Y:$Y,MATCH($A1921,lookup!$A:$A,0))</f>
        <v>0_published</v>
      </c>
      <c r="AP1921" s="0" t="str">
        <f aca="false">INDEX(lookup!$Z:$Z,MATCH($A1921,lookup!$A:$A,0))</f>
        <v>0_VHB low</v>
      </c>
      <c r="AQ1921" s="0" t="str">
        <f aca="false">INDEX(lookup!$W:$W,MATCH($A1921,lookup!$A:$A,0))</f>
        <v>1_fin/acc/econ</v>
      </c>
      <c r="AS1921" s="0" t="s">
        <v>91</v>
      </c>
      <c r="AT1921" s="0" t="s">
        <v>111</v>
      </c>
      <c r="AU1921" s="0" t="s">
        <v>93</v>
      </c>
      <c r="AV1921" s="0" t="s">
        <v>2559</v>
      </c>
      <c r="AW1921" s="0" t="s">
        <v>1483</v>
      </c>
      <c r="AX1921" s="0" t="s">
        <v>6530</v>
      </c>
      <c r="AY1921" s="0" t="s">
        <v>6531</v>
      </c>
      <c r="BA1921" s="0" t="s">
        <v>95</v>
      </c>
      <c r="BB1921" s="0" t="s">
        <v>96</v>
      </c>
      <c r="BC1921" s="0" t="s">
        <v>6532</v>
      </c>
      <c r="BD1921" s="0" t="s">
        <v>142</v>
      </c>
      <c r="BE1921" s="0" t="s">
        <v>389</v>
      </c>
      <c r="BF1921" s="0" t="s">
        <v>4148</v>
      </c>
      <c r="BG1921" s="0" t="s">
        <v>4148</v>
      </c>
      <c r="BH1921" s="0" t="s">
        <v>4148</v>
      </c>
      <c r="BI1921" s="0" t="s">
        <v>99</v>
      </c>
      <c r="BJ1921" s="0" t="s">
        <v>6533</v>
      </c>
      <c r="BK1921" s="0" t="s">
        <v>6534</v>
      </c>
      <c r="BL1921" s="0" t="s">
        <v>6535</v>
      </c>
      <c r="BM1921" s="0" t="s">
        <v>847</v>
      </c>
      <c r="BN1921" s="0" t="s">
        <v>6536</v>
      </c>
      <c r="BO1921" s="0" t="s">
        <v>754</v>
      </c>
      <c r="BP1921" s="0" t="s">
        <v>6493</v>
      </c>
      <c r="BQ1921" s="0" t="s">
        <v>2442</v>
      </c>
      <c r="BT1921" s="0" t="n">
        <v>0</v>
      </c>
      <c r="BU1921" s="0" t="s">
        <v>6499</v>
      </c>
      <c r="BW1921" s="0" t="n">
        <v>2016</v>
      </c>
      <c r="BX1921" s="0" t="n">
        <v>2020</v>
      </c>
      <c r="BY1921" s="0" t="s">
        <v>343</v>
      </c>
      <c r="BZ1921" s="0" t="n">
        <v>2018</v>
      </c>
      <c r="CA1921" s="0" t="n">
        <v>1</v>
      </c>
      <c r="CB1921" s="0" t="n">
        <v>1</v>
      </c>
      <c r="CC1921" s="0" t="n">
        <v>1</v>
      </c>
      <c r="CE1921" s="0" t="n">
        <v>0</v>
      </c>
    </row>
    <row r="1922" customFormat="false" ht="15" hidden="false" customHeight="false" outlineLevel="0" collapsed="false">
      <c r="A1922" s="0" t="s">
        <v>6493</v>
      </c>
      <c r="B1922" s="0" t="n">
        <v>3227</v>
      </c>
      <c r="H1922" s="0" t="s">
        <v>118</v>
      </c>
      <c r="I1922" s="0" t="s">
        <v>119</v>
      </c>
      <c r="J1922" s="0" t="n">
        <f aca="false">IF($BW1922&lt;&gt;"",$BW1922,"")</f>
        <v>2016</v>
      </c>
      <c r="K1922" s="0" t="n">
        <f aca="false">IF($BX1922&lt;&gt;"",$BX1922,"")</f>
        <v>2020</v>
      </c>
      <c r="L1922" s="0" t="n">
        <f aca="false">IF(AND(ISNUMBER($BW1922),ISNUMBER($BX1922)),($BW1922+$BX1922)/2,"")</f>
        <v>2018</v>
      </c>
      <c r="M1922" s="0" t="n">
        <f aca="false">IF($L1922&lt;&gt;"",$L1922,"")</f>
        <v>2018</v>
      </c>
      <c r="N1922" s="0" t="n">
        <f aca="false">IF(AND(ISNUMBER($BW1922),ISNUMBER($BX1922)),MIN(1,MAX(0,($BX1922-2016+1)/($BX1922-$BW1922+1))),"")</f>
        <v>1</v>
      </c>
      <c r="O1922" s="0" t="n">
        <f aca="false">IF(AND(ISNUMBER($BW1922),ISNUMBER($BX1922)),MIN(1,MAX(0,($BX1922-2017+1)/($BX1922-$BW1922+1))),"")</f>
        <v>0.8</v>
      </c>
      <c r="P1922" s="0" t="n">
        <f aca="false">IF(AND(ISNUMBER($BW1922),ISNUMBER($BX1922)),MIN(1,MAX(0,($BX1922-2018+1)/($BX1922-$BW1922+1))),"")</f>
        <v>0.6</v>
      </c>
      <c r="Q1922" s="0" t="n">
        <f aca="false">IF(AND(ISNUMBER($BW1922),ISNUMBER($BX1922)),MIN(1,MAX(0,($BX1922-2019+1)/($BX1922-$BW1922+1))),"")</f>
        <v>0.4</v>
      </c>
      <c r="R1922" s="0" t="n">
        <f aca="false">IF(AND(ISNUMBER($BW1922),ISNUMBER($BX1922)),MIN(1,MAX(0,($BX1922-2016+1)/($BX1922-$BW1922+1))),"")</f>
        <v>1</v>
      </c>
      <c r="S1922" s="0" t="n">
        <f aca="false">IF($L1922&lt;&gt;"",IF($L1922&gt;=2015.5,1,0),"")</f>
        <v>1</v>
      </c>
      <c r="T1922" s="0" t="n">
        <f aca="false">IF($L1922&lt;&gt;"",IF($L1922&gt;=2016,1,0),"")</f>
        <v>1</v>
      </c>
      <c r="U1922" s="0" t="n">
        <f aca="false">IF(ISNUMBER($BX1922),IF($BX1922&gt;=2016,1,0),"")</f>
        <v>1</v>
      </c>
      <c r="V1922" s="0" t="n">
        <f aca="false">IF(ISNUMBER($BW1922),IF($BW1922&gt;=2016,1,0),"")</f>
        <v>1</v>
      </c>
      <c r="W1922" s="0" t="str">
        <f aca="false">IF(AND(ISNUMBER($BW1922),ISNUMBER($BX1922)),IF($BW1922&gt;=2016,"post-only",IF($BX1922&lt;2016,"pre-only","mixed")),"")</f>
        <v>post-only</v>
      </c>
      <c r="X1922" s="0" t="n">
        <f aca="false">IF(AND(ISNUMBER($BW1922),ISNUMBER($BX1922)),MIN(1,MAX(0,($BX1922-2017+1)/($BX1922-$BW1922+1))),"")</f>
        <v>0.8</v>
      </c>
      <c r="Y1922" s="0" t="n">
        <f aca="false">IF(AND(ISNUMBER($BW1922),ISNUMBER($BX1922)),MIN(1,MAX(0,($BX1922-2018+1)/($BX1922-$BW1922+1))),"")</f>
        <v>0.6</v>
      </c>
      <c r="Z1922" s="0" t="n">
        <f aca="false">IF(AND(ISNUMBER($BW1922),ISNUMBER($BX1922)),MIN(1,MAX(0,($BX1922-2019+1)/($BX1922-$BW1922+1))),"")</f>
        <v>0.4</v>
      </c>
      <c r="AA1922" s="0" t="n">
        <f aca="false">IF(ISNUMBER($BX1922),IF($BX1922&gt;=2017,1,0),"")</f>
        <v>1</v>
      </c>
      <c r="AB1922" s="0" t="n">
        <f aca="false">IF(ISNUMBER($BX1922),IF($BX1922&gt;=2018,1,0),"")</f>
        <v>1</v>
      </c>
      <c r="AC1922" s="0" t="n">
        <f aca="false">IF(ISNUMBER($BX1922),IF($BX1922&gt;=2019,1,0),"")</f>
        <v>1</v>
      </c>
      <c r="AD1922" s="0" t="n">
        <f aca="false">IF($L1922&lt;&gt;"",IF($L1922&gt;2013,1,0),"")</f>
        <v>1</v>
      </c>
      <c r="AE1922" s="0" t="n">
        <f aca="false">IF($L1922&lt;&gt;"",1+IF($L1922&gt;2011,1,0)+IF($L1922&gt;2014,1,0),"")</f>
        <v>3</v>
      </c>
      <c r="AF1922" s="0" t="s">
        <v>87</v>
      </c>
      <c r="AG1922" s="0" t="s">
        <v>88</v>
      </c>
      <c r="AH1922" s="0" t="s">
        <v>89</v>
      </c>
      <c r="AI1922" s="0" t="s">
        <v>334</v>
      </c>
      <c r="AJ1922" s="0" t="s">
        <v>334</v>
      </c>
      <c r="AK1922" s="0" t="str">
        <f aca="false">IF(AND($CF1922&lt;&gt;"",IFERROR(INDEX(subsample_country_map!$B:$B,MATCH($CF1922,subsample_country_map!$A:$A,0)),"")&lt;&gt;""),INDEX(subsample_country_map!$B:$B,MATCH($CF1922,subsample_country_map!$A:$A,0)),INDEX(lookup!$AA:$AA,MATCH($A1922,lookup!$A:$A,0)))</f>
        <v>1_US</v>
      </c>
      <c r="AL1922" s="0" t="str">
        <f aca="false">IF(AND($CF1922&lt;&gt;"",IFERROR(INDEX(subsample_country_map!$C:$C,MATCH($CF1922,subsample_country_map!$A:$A,0)),"")&lt;&gt;""),INDEX(subsample_country_map!$C:$C,MATCH($CF1922,subsample_country_map!$A:$A,0)),INDEX(lookup!$AB:$AB,MATCH($A1922,lookup!$A:$A,0)))</f>
        <v>1_developed</v>
      </c>
      <c r="AM1922" s="0" t="str">
        <f aca="false">IF(AND($CF1922&lt;&gt;"",IFERROR(INDEX(subsample_country_map!$D:$D,MATCH($CF1922,subsample_country_map!$A:$A,0)),"")&lt;&gt;""),INDEX(subsample_country_map!$D:$D,MATCH($CF1922,subsample_country_map!$A:$A,0)),INDEX(lookup!$AC:$AC,MATCH($A1922,lookup!$A:$A,0)))</f>
        <v>1_western</v>
      </c>
      <c r="AN1922" s="0" t="str">
        <f aca="false">IF(AND($CF1922&lt;&gt;"",IFERROR(INDEX(subsample_country_map!$E:$E,MATCH($CF1922,subsample_country_map!$A:$A,0)),"")&lt;&gt;""),INDEX(subsample_country_map!$E:$E,MATCH($CF1922,subsample_country_map!$A:$A,0)),INDEX(lookup!$AD:$AD,MATCH($A1922,lookup!$A:$A,0)))</f>
        <v>1_common law</v>
      </c>
      <c r="AO1922" s="0" t="str">
        <f aca="false">INDEX(lookup!$Y:$Y,MATCH($A1922,lookup!$A:$A,0))</f>
        <v>0_published</v>
      </c>
      <c r="AP1922" s="0" t="str">
        <f aca="false">INDEX(lookup!$Z:$Z,MATCH($A1922,lookup!$A:$A,0))</f>
        <v>0_VHB low</v>
      </c>
      <c r="AQ1922" s="0" t="str">
        <f aca="false">INDEX(lookup!$W:$W,MATCH($A1922,lookup!$A:$A,0))</f>
        <v>1_fin/acc/econ</v>
      </c>
      <c r="AS1922" s="0" t="s">
        <v>91</v>
      </c>
      <c r="AT1922" s="0" t="s">
        <v>111</v>
      </c>
      <c r="AU1922" s="0" t="s">
        <v>93</v>
      </c>
      <c r="AV1922" s="0" t="s">
        <v>5697</v>
      </c>
      <c r="AW1922" s="0" t="s">
        <v>1530</v>
      </c>
      <c r="AX1922" s="0" t="s">
        <v>6537</v>
      </c>
      <c r="AY1922" s="0" t="s">
        <v>406</v>
      </c>
      <c r="BA1922" s="0" t="s">
        <v>95</v>
      </c>
      <c r="BB1922" s="0" t="s">
        <v>96</v>
      </c>
      <c r="BC1922" s="0" t="s">
        <v>6532</v>
      </c>
      <c r="BD1922" s="0" t="s">
        <v>142</v>
      </c>
      <c r="BE1922" s="0" t="s">
        <v>389</v>
      </c>
      <c r="BF1922" s="0" t="s">
        <v>392</v>
      </c>
      <c r="BG1922" s="0" t="s">
        <v>392</v>
      </c>
      <c r="BH1922" s="0" t="s">
        <v>392</v>
      </c>
      <c r="BI1922" s="0" t="s">
        <v>99</v>
      </c>
      <c r="BJ1922" s="0" t="s">
        <v>6538</v>
      </c>
      <c r="BK1922" s="0" t="s">
        <v>6534</v>
      </c>
      <c r="BL1922" s="0" t="s">
        <v>6539</v>
      </c>
      <c r="BM1922" s="0" t="s">
        <v>847</v>
      </c>
      <c r="BN1922" s="0" t="s">
        <v>6536</v>
      </c>
      <c r="BO1922" s="0" t="s">
        <v>754</v>
      </c>
      <c r="BP1922" s="0" t="s">
        <v>6493</v>
      </c>
      <c r="BQ1922" s="0" t="s">
        <v>2442</v>
      </c>
      <c r="BT1922" s="0" t="n">
        <v>0</v>
      </c>
      <c r="BU1922" s="0" t="s">
        <v>6499</v>
      </c>
      <c r="BW1922" s="0" t="n">
        <v>2016</v>
      </c>
      <c r="BX1922" s="0" t="n">
        <v>2020</v>
      </c>
      <c r="BY1922" s="0" t="s">
        <v>343</v>
      </c>
      <c r="BZ1922" s="0" t="n">
        <v>2018</v>
      </c>
      <c r="CA1922" s="0" t="n">
        <v>1</v>
      </c>
      <c r="CB1922" s="0" t="n">
        <v>1</v>
      </c>
      <c r="CC1922" s="0" t="n">
        <v>1</v>
      </c>
      <c r="CE1922" s="0" t="n">
        <v>0</v>
      </c>
    </row>
    <row r="1923" customFormat="false" ht="15" hidden="false" customHeight="false" outlineLevel="0" collapsed="false">
      <c r="A1923" s="0" t="s">
        <v>6493</v>
      </c>
      <c r="B1923" s="0" t="n">
        <v>3228</v>
      </c>
      <c r="H1923" s="0" t="s">
        <v>118</v>
      </c>
      <c r="I1923" s="0" t="s">
        <v>119</v>
      </c>
      <c r="J1923" s="0" t="n">
        <f aca="false">IF($BW1923&lt;&gt;"",$BW1923,"")</f>
        <v>2016</v>
      </c>
      <c r="K1923" s="0" t="n">
        <f aca="false">IF($BX1923&lt;&gt;"",$BX1923,"")</f>
        <v>2020</v>
      </c>
      <c r="L1923" s="0" t="n">
        <f aca="false">IF(AND(ISNUMBER($BW1923),ISNUMBER($BX1923)),($BW1923+$BX1923)/2,"")</f>
        <v>2018</v>
      </c>
      <c r="M1923" s="0" t="n">
        <f aca="false">IF($L1923&lt;&gt;"",$L1923,"")</f>
        <v>2018</v>
      </c>
      <c r="N1923" s="0" t="n">
        <f aca="false">IF(AND(ISNUMBER($BW1923),ISNUMBER($BX1923)),MIN(1,MAX(0,($BX1923-2016+1)/($BX1923-$BW1923+1))),"")</f>
        <v>1</v>
      </c>
      <c r="O1923" s="0" t="n">
        <f aca="false">IF(AND(ISNUMBER($BW1923),ISNUMBER($BX1923)),MIN(1,MAX(0,($BX1923-2017+1)/($BX1923-$BW1923+1))),"")</f>
        <v>0.8</v>
      </c>
      <c r="P1923" s="0" t="n">
        <f aca="false">IF(AND(ISNUMBER($BW1923),ISNUMBER($BX1923)),MIN(1,MAX(0,($BX1923-2018+1)/($BX1923-$BW1923+1))),"")</f>
        <v>0.6</v>
      </c>
      <c r="Q1923" s="0" t="n">
        <f aca="false">IF(AND(ISNUMBER($BW1923),ISNUMBER($BX1923)),MIN(1,MAX(0,($BX1923-2019+1)/($BX1923-$BW1923+1))),"")</f>
        <v>0.4</v>
      </c>
      <c r="R1923" s="0" t="n">
        <f aca="false">IF(AND(ISNUMBER($BW1923),ISNUMBER($BX1923)),MIN(1,MAX(0,($BX1923-2016+1)/($BX1923-$BW1923+1))),"")</f>
        <v>1</v>
      </c>
      <c r="S1923" s="0" t="n">
        <f aca="false">IF($L1923&lt;&gt;"",IF($L1923&gt;=2015.5,1,0),"")</f>
        <v>1</v>
      </c>
      <c r="T1923" s="0" t="n">
        <f aca="false">IF($L1923&lt;&gt;"",IF($L1923&gt;=2016,1,0),"")</f>
        <v>1</v>
      </c>
      <c r="U1923" s="0" t="n">
        <f aca="false">IF(ISNUMBER($BX1923),IF($BX1923&gt;=2016,1,0),"")</f>
        <v>1</v>
      </c>
      <c r="V1923" s="0" t="n">
        <f aca="false">IF(ISNUMBER($BW1923),IF($BW1923&gt;=2016,1,0),"")</f>
        <v>1</v>
      </c>
      <c r="W1923" s="0" t="str">
        <f aca="false">IF(AND(ISNUMBER($BW1923),ISNUMBER($BX1923)),IF($BW1923&gt;=2016,"post-only",IF($BX1923&lt;2016,"pre-only","mixed")),"")</f>
        <v>post-only</v>
      </c>
      <c r="X1923" s="0" t="n">
        <f aca="false">IF(AND(ISNUMBER($BW1923),ISNUMBER($BX1923)),MIN(1,MAX(0,($BX1923-2017+1)/($BX1923-$BW1923+1))),"")</f>
        <v>0.8</v>
      </c>
      <c r="Y1923" s="0" t="n">
        <f aca="false">IF(AND(ISNUMBER($BW1923),ISNUMBER($BX1923)),MIN(1,MAX(0,($BX1923-2018+1)/($BX1923-$BW1923+1))),"")</f>
        <v>0.6</v>
      </c>
      <c r="Z1923" s="0" t="n">
        <f aca="false">IF(AND(ISNUMBER($BW1923),ISNUMBER($BX1923)),MIN(1,MAX(0,($BX1923-2019+1)/($BX1923-$BW1923+1))),"")</f>
        <v>0.4</v>
      </c>
      <c r="AA1923" s="0" t="n">
        <f aca="false">IF(ISNUMBER($BX1923),IF($BX1923&gt;=2017,1,0),"")</f>
        <v>1</v>
      </c>
      <c r="AB1923" s="0" t="n">
        <f aca="false">IF(ISNUMBER($BX1923),IF($BX1923&gt;=2018,1,0),"")</f>
        <v>1</v>
      </c>
      <c r="AC1923" s="0" t="n">
        <f aca="false">IF(ISNUMBER($BX1923),IF($BX1923&gt;=2019,1,0),"")</f>
        <v>1</v>
      </c>
      <c r="AD1923" s="0" t="n">
        <f aca="false">IF($L1923&lt;&gt;"",IF($L1923&gt;2013,1,0),"")</f>
        <v>1</v>
      </c>
      <c r="AE1923" s="0" t="n">
        <f aca="false">IF($L1923&lt;&gt;"",1+IF($L1923&gt;2011,1,0)+IF($L1923&gt;2014,1,0),"")</f>
        <v>3</v>
      </c>
      <c r="AF1923" s="0" t="s">
        <v>87</v>
      </c>
      <c r="AG1923" s="0" t="s">
        <v>88</v>
      </c>
      <c r="AH1923" s="0" t="s">
        <v>89</v>
      </c>
      <c r="AI1923" s="0" t="s">
        <v>334</v>
      </c>
      <c r="AJ1923" s="0" t="s">
        <v>334</v>
      </c>
      <c r="AK1923" s="0" t="str">
        <f aca="false">IF(AND($CF1923&lt;&gt;"",IFERROR(INDEX(subsample_country_map!$B:$B,MATCH($CF1923,subsample_country_map!$A:$A,0)),"")&lt;&gt;""),INDEX(subsample_country_map!$B:$B,MATCH($CF1923,subsample_country_map!$A:$A,0)),INDEX(lookup!$AA:$AA,MATCH($A1923,lookup!$A:$A,0)))</f>
        <v>1_US</v>
      </c>
      <c r="AL1923" s="0" t="str">
        <f aca="false">IF(AND($CF1923&lt;&gt;"",IFERROR(INDEX(subsample_country_map!$C:$C,MATCH($CF1923,subsample_country_map!$A:$A,0)),"")&lt;&gt;""),INDEX(subsample_country_map!$C:$C,MATCH($CF1923,subsample_country_map!$A:$A,0)),INDEX(lookup!$AB:$AB,MATCH($A1923,lookup!$A:$A,0)))</f>
        <v>1_developed</v>
      </c>
      <c r="AM1923" s="0" t="str">
        <f aca="false">IF(AND($CF1923&lt;&gt;"",IFERROR(INDEX(subsample_country_map!$D:$D,MATCH($CF1923,subsample_country_map!$A:$A,0)),"")&lt;&gt;""),INDEX(subsample_country_map!$D:$D,MATCH($CF1923,subsample_country_map!$A:$A,0)),INDEX(lookup!$AC:$AC,MATCH($A1923,lookup!$A:$A,0)))</f>
        <v>1_western</v>
      </c>
      <c r="AN1923" s="0" t="str">
        <f aca="false">IF(AND($CF1923&lt;&gt;"",IFERROR(INDEX(subsample_country_map!$E:$E,MATCH($CF1923,subsample_country_map!$A:$A,0)),"")&lt;&gt;""),INDEX(subsample_country_map!$E:$E,MATCH($CF1923,subsample_country_map!$A:$A,0)),INDEX(lookup!$AD:$AD,MATCH($A1923,lookup!$A:$A,0)))</f>
        <v>1_common law</v>
      </c>
      <c r="AO1923" s="0" t="str">
        <f aca="false">INDEX(lookup!$Y:$Y,MATCH($A1923,lookup!$A:$A,0))</f>
        <v>0_published</v>
      </c>
      <c r="AP1923" s="0" t="str">
        <f aca="false">INDEX(lookup!$Z:$Z,MATCH($A1923,lookup!$A:$A,0))</f>
        <v>0_VHB low</v>
      </c>
      <c r="AQ1923" s="0" t="str">
        <f aca="false">INDEX(lookup!$W:$W,MATCH($A1923,lookup!$A:$A,0))</f>
        <v>1_fin/acc/econ</v>
      </c>
      <c r="AS1923" s="0" t="s">
        <v>91</v>
      </c>
      <c r="AT1923" s="0" t="s">
        <v>111</v>
      </c>
      <c r="AU1923" s="0" t="s">
        <v>93</v>
      </c>
      <c r="AV1923" s="0" t="s">
        <v>5879</v>
      </c>
      <c r="AW1923" s="0" t="s">
        <v>1530</v>
      </c>
      <c r="AX1923" s="0" t="s">
        <v>6540</v>
      </c>
      <c r="AY1923" s="0" t="s">
        <v>2646</v>
      </c>
      <c r="BA1923" s="0" t="s">
        <v>95</v>
      </c>
      <c r="BB1923" s="0" t="s">
        <v>96</v>
      </c>
      <c r="BC1923" s="0" t="s">
        <v>6532</v>
      </c>
      <c r="BD1923" s="0" t="s">
        <v>142</v>
      </c>
      <c r="BE1923" s="0" t="s">
        <v>389</v>
      </c>
      <c r="BF1923" s="0" t="s">
        <v>4638</v>
      </c>
      <c r="BG1923" s="0" t="s">
        <v>4638</v>
      </c>
      <c r="BH1923" s="0" t="s">
        <v>4638</v>
      </c>
      <c r="BI1923" s="0" t="s">
        <v>99</v>
      </c>
      <c r="BJ1923" s="0" t="s">
        <v>6541</v>
      </c>
      <c r="BK1923" s="0" t="s">
        <v>6534</v>
      </c>
      <c r="BL1923" s="0" t="s">
        <v>6542</v>
      </c>
      <c r="BM1923" s="0" t="s">
        <v>847</v>
      </c>
      <c r="BN1923" s="0" t="s">
        <v>6536</v>
      </c>
      <c r="BO1923" s="0" t="s">
        <v>754</v>
      </c>
      <c r="BP1923" s="0" t="s">
        <v>6493</v>
      </c>
      <c r="BQ1923" s="0" t="s">
        <v>2442</v>
      </c>
      <c r="BT1923" s="0" t="n">
        <v>0</v>
      </c>
      <c r="BU1923" s="0" t="s">
        <v>6499</v>
      </c>
      <c r="BW1923" s="0" t="n">
        <v>2016</v>
      </c>
      <c r="BX1923" s="0" t="n">
        <v>2020</v>
      </c>
      <c r="BY1923" s="0" t="s">
        <v>343</v>
      </c>
      <c r="BZ1923" s="0" t="n">
        <v>2018</v>
      </c>
      <c r="CA1923" s="0" t="n">
        <v>1</v>
      </c>
      <c r="CB1923" s="0" t="n">
        <v>1</v>
      </c>
      <c r="CC1923" s="0" t="n">
        <v>1</v>
      </c>
      <c r="CE1923" s="0" t="n">
        <v>0</v>
      </c>
    </row>
    <row r="1924" customFormat="false" ht="15" hidden="false" customHeight="false" outlineLevel="0" collapsed="false">
      <c r="A1924" s="0" t="s">
        <v>6493</v>
      </c>
      <c r="B1924" s="0" t="n">
        <v>3229</v>
      </c>
      <c r="H1924" s="0" t="s">
        <v>118</v>
      </c>
      <c r="I1924" s="0" t="s">
        <v>119</v>
      </c>
      <c r="J1924" s="0" t="n">
        <f aca="false">IF($BW1924&lt;&gt;"",$BW1924,"")</f>
        <v>2016</v>
      </c>
      <c r="K1924" s="0" t="n">
        <f aca="false">IF($BX1924&lt;&gt;"",$BX1924,"")</f>
        <v>2020</v>
      </c>
      <c r="L1924" s="0" t="n">
        <f aca="false">IF(AND(ISNUMBER($BW1924),ISNUMBER($BX1924)),($BW1924+$BX1924)/2,"")</f>
        <v>2018</v>
      </c>
      <c r="M1924" s="0" t="n">
        <f aca="false">IF($L1924&lt;&gt;"",$L1924,"")</f>
        <v>2018</v>
      </c>
      <c r="N1924" s="0" t="n">
        <f aca="false">IF(AND(ISNUMBER($BW1924),ISNUMBER($BX1924)),MIN(1,MAX(0,($BX1924-2016+1)/($BX1924-$BW1924+1))),"")</f>
        <v>1</v>
      </c>
      <c r="O1924" s="0" t="n">
        <f aca="false">IF(AND(ISNUMBER($BW1924),ISNUMBER($BX1924)),MIN(1,MAX(0,($BX1924-2017+1)/($BX1924-$BW1924+1))),"")</f>
        <v>0.8</v>
      </c>
      <c r="P1924" s="0" t="n">
        <f aca="false">IF(AND(ISNUMBER($BW1924),ISNUMBER($BX1924)),MIN(1,MAX(0,($BX1924-2018+1)/($BX1924-$BW1924+1))),"")</f>
        <v>0.6</v>
      </c>
      <c r="Q1924" s="0" t="n">
        <f aca="false">IF(AND(ISNUMBER($BW1924),ISNUMBER($BX1924)),MIN(1,MAX(0,($BX1924-2019+1)/($BX1924-$BW1924+1))),"")</f>
        <v>0.4</v>
      </c>
      <c r="R1924" s="0" t="n">
        <f aca="false">IF(AND(ISNUMBER($BW1924),ISNUMBER($BX1924)),MIN(1,MAX(0,($BX1924-2016+1)/($BX1924-$BW1924+1))),"")</f>
        <v>1</v>
      </c>
      <c r="S1924" s="0" t="n">
        <f aca="false">IF($L1924&lt;&gt;"",IF($L1924&gt;=2015.5,1,0),"")</f>
        <v>1</v>
      </c>
      <c r="T1924" s="0" t="n">
        <f aca="false">IF($L1924&lt;&gt;"",IF($L1924&gt;=2016,1,0),"")</f>
        <v>1</v>
      </c>
      <c r="U1924" s="0" t="n">
        <f aca="false">IF(ISNUMBER($BX1924),IF($BX1924&gt;=2016,1,0),"")</f>
        <v>1</v>
      </c>
      <c r="V1924" s="0" t="n">
        <f aca="false">IF(ISNUMBER($BW1924),IF($BW1924&gt;=2016,1,0),"")</f>
        <v>1</v>
      </c>
      <c r="W1924" s="0" t="str">
        <f aca="false">IF(AND(ISNUMBER($BW1924),ISNUMBER($BX1924)),IF($BW1924&gt;=2016,"post-only",IF($BX1924&lt;2016,"pre-only","mixed")),"")</f>
        <v>post-only</v>
      </c>
      <c r="X1924" s="0" t="n">
        <f aca="false">IF(AND(ISNUMBER($BW1924),ISNUMBER($BX1924)),MIN(1,MAX(0,($BX1924-2017+1)/($BX1924-$BW1924+1))),"")</f>
        <v>0.8</v>
      </c>
      <c r="Y1924" s="0" t="n">
        <f aca="false">IF(AND(ISNUMBER($BW1924),ISNUMBER($BX1924)),MIN(1,MAX(0,($BX1924-2018+1)/($BX1924-$BW1924+1))),"")</f>
        <v>0.6</v>
      </c>
      <c r="Z1924" s="0" t="n">
        <f aca="false">IF(AND(ISNUMBER($BW1924),ISNUMBER($BX1924)),MIN(1,MAX(0,($BX1924-2019+1)/($BX1924-$BW1924+1))),"")</f>
        <v>0.4</v>
      </c>
      <c r="AA1924" s="0" t="n">
        <f aca="false">IF(ISNUMBER($BX1924),IF($BX1924&gt;=2017,1,0),"")</f>
        <v>1</v>
      </c>
      <c r="AB1924" s="0" t="n">
        <f aca="false">IF(ISNUMBER($BX1924),IF($BX1924&gt;=2018,1,0),"")</f>
        <v>1</v>
      </c>
      <c r="AC1924" s="0" t="n">
        <f aca="false">IF(ISNUMBER($BX1924),IF($BX1924&gt;=2019,1,0),"")</f>
        <v>1</v>
      </c>
      <c r="AD1924" s="0" t="n">
        <f aca="false">IF($L1924&lt;&gt;"",IF($L1924&gt;2013,1,0),"")</f>
        <v>1</v>
      </c>
      <c r="AE1924" s="0" t="n">
        <f aca="false">IF($L1924&lt;&gt;"",1+IF($L1924&gt;2011,1,0)+IF($L1924&gt;2014,1,0),"")</f>
        <v>3</v>
      </c>
      <c r="AF1924" s="0" t="s">
        <v>87</v>
      </c>
      <c r="AG1924" s="0" t="s">
        <v>88</v>
      </c>
      <c r="AH1924" s="0" t="s">
        <v>89</v>
      </c>
      <c r="AI1924" s="0" t="s">
        <v>334</v>
      </c>
      <c r="AJ1924" s="0" t="s">
        <v>334</v>
      </c>
      <c r="AK1924" s="0" t="str">
        <f aca="false">IF(AND($CF1924&lt;&gt;"",IFERROR(INDEX(subsample_country_map!$B:$B,MATCH($CF1924,subsample_country_map!$A:$A,0)),"")&lt;&gt;""),INDEX(subsample_country_map!$B:$B,MATCH($CF1924,subsample_country_map!$A:$A,0)),INDEX(lookup!$AA:$AA,MATCH($A1924,lookup!$A:$A,0)))</f>
        <v>1_US</v>
      </c>
      <c r="AL1924" s="0" t="str">
        <f aca="false">IF(AND($CF1924&lt;&gt;"",IFERROR(INDEX(subsample_country_map!$C:$C,MATCH($CF1924,subsample_country_map!$A:$A,0)),"")&lt;&gt;""),INDEX(subsample_country_map!$C:$C,MATCH($CF1924,subsample_country_map!$A:$A,0)),INDEX(lookup!$AB:$AB,MATCH($A1924,lookup!$A:$A,0)))</f>
        <v>1_developed</v>
      </c>
      <c r="AM1924" s="0" t="str">
        <f aca="false">IF(AND($CF1924&lt;&gt;"",IFERROR(INDEX(subsample_country_map!$D:$D,MATCH($CF1924,subsample_country_map!$A:$A,0)),"")&lt;&gt;""),INDEX(subsample_country_map!$D:$D,MATCH($CF1924,subsample_country_map!$A:$A,0)),INDEX(lookup!$AC:$AC,MATCH($A1924,lookup!$A:$A,0)))</f>
        <v>1_western</v>
      </c>
      <c r="AN1924" s="0" t="str">
        <f aca="false">IF(AND($CF1924&lt;&gt;"",IFERROR(INDEX(subsample_country_map!$E:$E,MATCH($CF1924,subsample_country_map!$A:$A,0)),"")&lt;&gt;""),INDEX(subsample_country_map!$E:$E,MATCH($CF1924,subsample_country_map!$A:$A,0)),INDEX(lookup!$AD:$AD,MATCH($A1924,lookup!$A:$A,0)))</f>
        <v>1_common law</v>
      </c>
      <c r="AO1924" s="0" t="str">
        <f aca="false">INDEX(lookup!$Y:$Y,MATCH($A1924,lookup!$A:$A,0))</f>
        <v>0_published</v>
      </c>
      <c r="AP1924" s="0" t="str">
        <f aca="false">INDEX(lookup!$Z:$Z,MATCH($A1924,lookup!$A:$A,0))</f>
        <v>0_VHB low</v>
      </c>
      <c r="AQ1924" s="0" t="str">
        <f aca="false">INDEX(lookup!$W:$W,MATCH($A1924,lookup!$A:$A,0))</f>
        <v>1_fin/acc/econ</v>
      </c>
      <c r="AS1924" s="0" t="s">
        <v>91</v>
      </c>
      <c r="AT1924" s="0" t="s">
        <v>111</v>
      </c>
      <c r="AU1924" s="0" t="s">
        <v>93</v>
      </c>
      <c r="AV1924" s="0" t="s">
        <v>6543</v>
      </c>
      <c r="AW1924" s="0" t="s">
        <v>1530</v>
      </c>
      <c r="AX1924" s="0" t="s">
        <v>6544</v>
      </c>
      <c r="AY1924" s="0" t="s">
        <v>425</v>
      </c>
      <c r="BA1924" s="0" t="s">
        <v>95</v>
      </c>
      <c r="BB1924" s="0" t="s">
        <v>96</v>
      </c>
      <c r="BC1924" s="0" t="s">
        <v>6532</v>
      </c>
      <c r="BD1924" s="0" t="s">
        <v>142</v>
      </c>
      <c r="BE1924" s="0" t="s">
        <v>389</v>
      </c>
      <c r="BF1924" s="0" t="s">
        <v>6505</v>
      </c>
      <c r="BG1924" s="0" t="s">
        <v>6505</v>
      </c>
      <c r="BH1924" s="0" t="s">
        <v>6505</v>
      </c>
      <c r="BI1924" s="0" t="s">
        <v>99</v>
      </c>
      <c r="BJ1924" s="0" t="s">
        <v>6545</v>
      </c>
      <c r="BK1924" s="0" t="s">
        <v>6534</v>
      </c>
      <c r="BL1924" s="0" t="s">
        <v>6546</v>
      </c>
      <c r="BM1924" s="0" t="s">
        <v>847</v>
      </c>
      <c r="BN1924" s="0" t="s">
        <v>6536</v>
      </c>
      <c r="BO1924" s="0" t="s">
        <v>754</v>
      </c>
      <c r="BP1924" s="0" t="s">
        <v>6493</v>
      </c>
      <c r="BQ1924" s="0" t="s">
        <v>2442</v>
      </c>
      <c r="BT1924" s="0" t="n">
        <v>0</v>
      </c>
      <c r="BU1924" s="0" t="s">
        <v>6499</v>
      </c>
      <c r="BW1924" s="0" t="n">
        <v>2016</v>
      </c>
      <c r="BX1924" s="0" t="n">
        <v>2020</v>
      </c>
      <c r="BY1924" s="0" t="s">
        <v>343</v>
      </c>
      <c r="BZ1924" s="0" t="n">
        <v>2018</v>
      </c>
      <c r="CA1924" s="0" t="n">
        <v>1</v>
      </c>
      <c r="CB1924" s="0" t="n">
        <v>1</v>
      </c>
      <c r="CC1924" s="0" t="n">
        <v>1</v>
      </c>
      <c r="CE1924" s="0" t="n">
        <v>0</v>
      </c>
    </row>
    <row r="1925" customFormat="false" ht="15" hidden="false" customHeight="false" outlineLevel="0" collapsed="false">
      <c r="A1925" s="0" t="s">
        <v>6493</v>
      </c>
      <c r="B1925" s="0" t="n">
        <v>3230</v>
      </c>
      <c r="H1925" s="0" t="s">
        <v>118</v>
      </c>
      <c r="I1925" s="0" t="s">
        <v>119</v>
      </c>
      <c r="J1925" s="0" t="n">
        <f aca="false">IF($BW1925&lt;&gt;"",$BW1925,"")</f>
        <v>2016</v>
      </c>
      <c r="K1925" s="0" t="n">
        <f aca="false">IF($BX1925&lt;&gt;"",$BX1925,"")</f>
        <v>2020</v>
      </c>
      <c r="L1925" s="0" t="n">
        <f aca="false">IF(AND(ISNUMBER($BW1925),ISNUMBER($BX1925)),($BW1925+$BX1925)/2,"")</f>
        <v>2018</v>
      </c>
      <c r="M1925" s="0" t="n">
        <f aca="false">IF($L1925&lt;&gt;"",$L1925,"")</f>
        <v>2018</v>
      </c>
      <c r="N1925" s="0" t="n">
        <f aca="false">IF(AND(ISNUMBER($BW1925),ISNUMBER($BX1925)),MIN(1,MAX(0,($BX1925-2016+1)/($BX1925-$BW1925+1))),"")</f>
        <v>1</v>
      </c>
      <c r="O1925" s="0" t="n">
        <f aca="false">IF(AND(ISNUMBER($BW1925),ISNUMBER($BX1925)),MIN(1,MAX(0,($BX1925-2017+1)/($BX1925-$BW1925+1))),"")</f>
        <v>0.8</v>
      </c>
      <c r="P1925" s="0" t="n">
        <f aca="false">IF(AND(ISNUMBER($BW1925),ISNUMBER($BX1925)),MIN(1,MAX(0,($BX1925-2018+1)/($BX1925-$BW1925+1))),"")</f>
        <v>0.6</v>
      </c>
      <c r="Q1925" s="0" t="n">
        <f aca="false">IF(AND(ISNUMBER($BW1925),ISNUMBER($BX1925)),MIN(1,MAX(0,($BX1925-2019+1)/($BX1925-$BW1925+1))),"")</f>
        <v>0.4</v>
      </c>
      <c r="R1925" s="0" t="n">
        <f aca="false">IF(AND(ISNUMBER($BW1925),ISNUMBER($BX1925)),MIN(1,MAX(0,($BX1925-2016+1)/($BX1925-$BW1925+1))),"")</f>
        <v>1</v>
      </c>
      <c r="S1925" s="0" t="n">
        <f aca="false">IF($L1925&lt;&gt;"",IF($L1925&gt;=2015.5,1,0),"")</f>
        <v>1</v>
      </c>
      <c r="T1925" s="0" t="n">
        <f aca="false">IF($L1925&lt;&gt;"",IF($L1925&gt;=2016,1,0),"")</f>
        <v>1</v>
      </c>
      <c r="U1925" s="0" t="n">
        <f aca="false">IF(ISNUMBER($BX1925),IF($BX1925&gt;=2016,1,0),"")</f>
        <v>1</v>
      </c>
      <c r="V1925" s="0" t="n">
        <f aca="false">IF(ISNUMBER($BW1925),IF($BW1925&gt;=2016,1,0),"")</f>
        <v>1</v>
      </c>
      <c r="W1925" s="0" t="str">
        <f aca="false">IF(AND(ISNUMBER($BW1925),ISNUMBER($BX1925)),IF($BW1925&gt;=2016,"post-only",IF($BX1925&lt;2016,"pre-only","mixed")),"")</f>
        <v>post-only</v>
      </c>
      <c r="X1925" s="0" t="n">
        <f aca="false">IF(AND(ISNUMBER($BW1925),ISNUMBER($BX1925)),MIN(1,MAX(0,($BX1925-2017+1)/($BX1925-$BW1925+1))),"")</f>
        <v>0.8</v>
      </c>
      <c r="Y1925" s="0" t="n">
        <f aca="false">IF(AND(ISNUMBER($BW1925),ISNUMBER($BX1925)),MIN(1,MAX(0,($BX1925-2018+1)/($BX1925-$BW1925+1))),"")</f>
        <v>0.6</v>
      </c>
      <c r="Z1925" s="0" t="n">
        <f aca="false">IF(AND(ISNUMBER($BW1925),ISNUMBER($BX1925)),MIN(1,MAX(0,($BX1925-2019+1)/($BX1925-$BW1925+1))),"")</f>
        <v>0.4</v>
      </c>
      <c r="AA1925" s="0" t="n">
        <f aca="false">IF(ISNUMBER($BX1925),IF($BX1925&gt;=2017,1,0),"")</f>
        <v>1</v>
      </c>
      <c r="AB1925" s="0" t="n">
        <f aca="false">IF(ISNUMBER($BX1925),IF($BX1925&gt;=2018,1,0),"")</f>
        <v>1</v>
      </c>
      <c r="AC1925" s="0" t="n">
        <f aca="false">IF(ISNUMBER($BX1925),IF($BX1925&gt;=2019,1,0),"")</f>
        <v>1</v>
      </c>
      <c r="AD1925" s="0" t="n">
        <f aca="false">IF($L1925&lt;&gt;"",IF($L1925&gt;2013,1,0),"")</f>
        <v>1</v>
      </c>
      <c r="AE1925" s="0" t="n">
        <f aca="false">IF($L1925&lt;&gt;"",1+IF($L1925&gt;2011,1,0)+IF($L1925&gt;2014,1,0),"")</f>
        <v>3</v>
      </c>
      <c r="AF1925" s="0" t="s">
        <v>87</v>
      </c>
      <c r="AG1925" s="0" t="s">
        <v>88</v>
      </c>
      <c r="AH1925" s="0" t="s">
        <v>89</v>
      </c>
      <c r="AI1925" s="0" t="s">
        <v>334</v>
      </c>
      <c r="AJ1925" s="0" t="s">
        <v>334</v>
      </c>
      <c r="AK1925" s="0" t="str">
        <f aca="false">IF(AND($CF1925&lt;&gt;"",IFERROR(INDEX(subsample_country_map!$B:$B,MATCH($CF1925,subsample_country_map!$A:$A,0)),"")&lt;&gt;""),INDEX(subsample_country_map!$B:$B,MATCH($CF1925,subsample_country_map!$A:$A,0)),INDEX(lookup!$AA:$AA,MATCH($A1925,lookup!$A:$A,0)))</f>
        <v>1_US</v>
      </c>
      <c r="AL1925" s="0" t="str">
        <f aca="false">IF(AND($CF1925&lt;&gt;"",IFERROR(INDEX(subsample_country_map!$C:$C,MATCH($CF1925,subsample_country_map!$A:$A,0)),"")&lt;&gt;""),INDEX(subsample_country_map!$C:$C,MATCH($CF1925,subsample_country_map!$A:$A,0)),INDEX(lookup!$AB:$AB,MATCH($A1925,lookup!$A:$A,0)))</f>
        <v>1_developed</v>
      </c>
      <c r="AM1925" s="0" t="str">
        <f aca="false">IF(AND($CF1925&lt;&gt;"",IFERROR(INDEX(subsample_country_map!$D:$D,MATCH($CF1925,subsample_country_map!$A:$A,0)),"")&lt;&gt;""),INDEX(subsample_country_map!$D:$D,MATCH($CF1925,subsample_country_map!$A:$A,0)),INDEX(lookup!$AC:$AC,MATCH($A1925,lookup!$A:$A,0)))</f>
        <v>1_western</v>
      </c>
      <c r="AN1925" s="0" t="str">
        <f aca="false">IF(AND($CF1925&lt;&gt;"",IFERROR(INDEX(subsample_country_map!$E:$E,MATCH($CF1925,subsample_country_map!$A:$A,0)),"")&lt;&gt;""),INDEX(subsample_country_map!$E:$E,MATCH($CF1925,subsample_country_map!$A:$A,0)),INDEX(lookup!$AD:$AD,MATCH($A1925,lookup!$A:$A,0)))</f>
        <v>1_common law</v>
      </c>
      <c r="AO1925" s="0" t="str">
        <f aca="false">INDEX(lookup!$Y:$Y,MATCH($A1925,lookup!$A:$A,0))</f>
        <v>0_published</v>
      </c>
      <c r="AP1925" s="0" t="str">
        <f aca="false">INDEX(lookup!$Z:$Z,MATCH($A1925,lookup!$A:$A,0))</f>
        <v>0_VHB low</v>
      </c>
      <c r="AQ1925" s="0" t="str">
        <f aca="false">INDEX(lookup!$W:$W,MATCH($A1925,lookup!$A:$A,0))</f>
        <v>1_fin/acc/econ</v>
      </c>
      <c r="AS1925" s="0" t="s">
        <v>91</v>
      </c>
      <c r="AT1925" s="0" t="s">
        <v>111</v>
      </c>
      <c r="AU1925" s="0" t="s">
        <v>93</v>
      </c>
      <c r="AV1925" s="0" t="s">
        <v>3357</v>
      </c>
      <c r="AW1925" s="0" t="s">
        <v>1483</v>
      </c>
      <c r="AX1925" s="0" t="s">
        <v>6547</v>
      </c>
      <c r="AY1925" s="0" t="s">
        <v>417</v>
      </c>
      <c r="BA1925" s="0" t="s">
        <v>95</v>
      </c>
      <c r="BB1925" s="0" t="s">
        <v>96</v>
      </c>
      <c r="BC1925" s="0" t="s">
        <v>6532</v>
      </c>
      <c r="BD1925" s="0" t="s">
        <v>142</v>
      </c>
      <c r="BE1925" s="0" t="s">
        <v>389</v>
      </c>
      <c r="BF1925" s="0" t="s">
        <v>2562</v>
      </c>
      <c r="BG1925" s="0" t="s">
        <v>2562</v>
      </c>
      <c r="BH1925" s="0" t="s">
        <v>2562</v>
      </c>
      <c r="BI1925" s="0" t="s">
        <v>99</v>
      </c>
      <c r="BJ1925" s="0" t="s">
        <v>6548</v>
      </c>
      <c r="BK1925" s="0" t="s">
        <v>6534</v>
      </c>
      <c r="BL1925" s="0" t="s">
        <v>6549</v>
      </c>
      <c r="BM1925" s="0" t="s">
        <v>847</v>
      </c>
      <c r="BN1925" s="0" t="s">
        <v>6536</v>
      </c>
      <c r="BO1925" s="0" t="s">
        <v>754</v>
      </c>
      <c r="BP1925" s="0" t="s">
        <v>6493</v>
      </c>
      <c r="BQ1925" s="0" t="s">
        <v>2442</v>
      </c>
      <c r="BT1925" s="0" t="n">
        <v>0</v>
      </c>
      <c r="BU1925" s="0" t="s">
        <v>6499</v>
      </c>
      <c r="BW1925" s="0" t="n">
        <v>2016</v>
      </c>
      <c r="BX1925" s="0" t="n">
        <v>2020</v>
      </c>
      <c r="BY1925" s="0" t="s">
        <v>343</v>
      </c>
      <c r="BZ1925" s="0" t="n">
        <v>2018</v>
      </c>
      <c r="CA1925" s="0" t="n">
        <v>1</v>
      </c>
      <c r="CB1925" s="0" t="n">
        <v>1</v>
      </c>
      <c r="CC1925" s="0" t="n">
        <v>1</v>
      </c>
      <c r="CE1925" s="0" t="n">
        <v>0</v>
      </c>
    </row>
    <row r="1926" customFormat="false" ht="15" hidden="false" customHeight="false" outlineLevel="0" collapsed="false">
      <c r="A1926" s="0" t="s">
        <v>6550</v>
      </c>
      <c r="B1926" s="0" t="n">
        <v>3231</v>
      </c>
      <c r="C1926" s="0" t="n">
        <v>-0.0836199576132019</v>
      </c>
      <c r="D1926" s="0" t="n">
        <v>3867</v>
      </c>
      <c r="E1926" s="0" t="n">
        <f aca="false">IF(ISNUMBER($BA1926),$BA1926,IF(AND(ISNUMBER($D1926),ISNUMBER($BW1926),ISNUMBER($BX1926)),$D1926*($BX1926-$BW1926+1),""))</f>
        <v>3867</v>
      </c>
      <c r="H1926" s="0" t="s">
        <v>118</v>
      </c>
      <c r="I1926" s="0" t="s">
        <v>119</v>
      </c>
      <c r="J1926" s="0" t="n">
        <f aca="false">IF($BW1926&lt;&gt;"",$BW1926,"")</f>
        <v>2010</v>
      </c>
      <c r="K1926" s="0" t="n">
        <f aca="false">IF($BX1926&lt;&gt;"",$BX1926,"")</f>
        <v>2017</v>
      </c>
      <c r="L1926" s="0" t="n">
        <f aca="false">IF(AND(ISNUMBER($BW1926),ISNUMBER($BX1926)),($BW1926+$BX1926)/2,"")</f>
        <v>2013.5</v>
      </c>
      <c r="M1926" s="0" t="n">
        <f aca="false">IF($L1926&lt;&gt;"",$L1926,"")</f>
        <v>2013.5</v>
      </c>
      <c r="N1926" s="0" t="n">
        <f aca="false">IF(AND(ISNUMBER($BW1926),ISNUMBER($BX1926)),MIN(1,MAX(0,($BX1926-2016+1)/($BX1926-$BW1926+1))),"")</f>
        <v>0.25</v>
      </c>
      <c r="O1926" s="0" t="n">
        <f aca="false">IF(AND(ISNUMBER($BW1926),ISNUMBER($BX1926)),MIN(1,MAX(0,($BX1926-2017+1)/($BX1926-$BW1926+1))),"")</f>
        <v>0.125</v>
      </c>
      <c r="P1926" s="0" t="n">
        <f aca="false">IF(AND(ISNUMBER($BW1926),ISNUMBER($BX1926)),MIN(1,MAX(0,($BX1926-2018+1)/($BX1926-$BW1926+1))),"")</f>
        <v>0</v>
      </c>
      <c r="Q1926" s="0" t="n">
        <f aca="false">IF(AND(ISNUMBER($BW1926),ISNUMBER($BX1926)),MIN(1,MAX(0,($BX1926-2019+1)/($BX1926-$BW1926+1))),"")</f>
        <v>0</v>
      </c>
      <c r="R1926" s="0" t="n">
        <f aca="false">IF(AND(ISNUMBER($BW1926),ISNUMBER($BX1926)),MIN(1,MAX(0,($BX1926-2016+1)/($BX1926-$BW1926+1))),"")</f>
        <v>0.25</v>
      </c>
      <c r="S1926" s="0" t="n">
        <f aca="false">IF($L1926&lt;&gt;"",IF($L1926&gt;=2015.5,1,0),"")</f>
        <v>0</v>
      </c>
      <c r="T1926" s="0" t="n">
        <f aca="false">IF($L1926&lt;&gt;"",IF($L1926&gt;=2016,1,0),"")</f>
        <v>0</v>
      </c>
      <c r="U1926" s="0" t="n">
        <f aca="false">IF(ISNUMBER($BX1926),IF($BX1926&gt;=2016,1,0),"")</f>
        <v>1</v>
      </c>
      <c r="V1926" s="0" t="n">
        <f aca="false">IF(ISNUMBER($BW1926),IF($BW1926&gt;=2016,1,0),"")</f>
        <v>0</v>
      </c>
      <c r="W1926" s="0" t="str">
        <f aca="false">IF(AND(ISNUMBER($BW1926),ISNUMBER($BX1926)),IF($BW1926&gt;=2016,"post-only",IF($BX1926&lt;2016,"pre-only","mixed")),"")</f>
        <v>mixed</v>
      </c>
      <c r="X1926" s="0" t="n">
        <f aca="false">IF(AND(ISNUMBER($BW1926),ISNUMBER($BX1926)),MIN(1,MAX(0,($BX1926-2017+1)/($BX1926-$BW1926+1))),"")</f>
        <v>0.125</v>
      </c>
      <c r="Y1926" s="0" t="n">
        <f aca="false">IF(AND(ISNUMBER($BW1926),ISNUMBER($BX1926)),MIN(1,MAX(0,($BX1926-2018+1)/($BX1926-$BW1926+1))),"")</f>
        <v>0</v>
      </c>
      <c r="Z1926" s="0" t="n">
        <f aca="false">IF(AND(ISNUMBER($BW1926),ISNUMBER($BX1926)),MIN(1,MAX(0,($BX1926-2019+1)/($BX1926-$BW1926+1))),"")</f>
        <v>0</v>
      </c>
      <c r="AA1926" s="0" t="n">
        <f aca="false">IF(ISNUMBER($BX1926),IF($BX1926&gt;=2017,1,0),"")</f>
        <v>1</v>
      </c>
      <c r="AB1926" s="0" t="n">
        <f aca="false">IF(ISNUMBER($BX1926),IF($BX1926&gt;=2018,1,0),"")</f>
        <v>0</v>
      </c>
      <c r="AC1926" s="0" t="n">
        <f aca="false">IF(ISNUMBER($BX1926),IF($BX1926&gt;=2019,1,0),"")</f>
        <v>0</v>
      </c>
      <c r="AD1926" s="0" t="n">
        <f aca="false">IF($L1926&lt;&gt;"",IF($L1926&gt;2013,1,0),"")</f>
        <v>1</v>
      </c>
      <c r="AE1926" s="0" t="n">
        <f aca="false">IF($L1926&lt;&gt;"",1+IF($L1926&gt;2011,1,0)+IF($L1926&gt;2014,1,0),"")</f>
        <v>2</v>
      </c>
      <c r="AF1926" s="0" t="s">
        <v>87</v>
      </c>
      <c r="AG1926" s="0" t="s">
        <v>88</v>
      </c>
      <c r="AH1926" s="0" t="s">
        <v>89</v>
      </c>
      <c r="AI1926" s="0" t="s">
        <v>497</v>
      </c>
      <c r="AJ1926" s="0" t="s">
        <v>497</v>
      </c>
      <c r="AK1926" s="0" t="str">
        <f aca="false">IF(AND($CF1926&lt;&gt;"",IFERROR(INDEX(subsample_country_map!$B:$B,MATCH($CF1926,subsample_country_map!$A:$A,0)),"")&lt;&gt;""),INDEX(subsample_country_map!$B:$B,MATCH($CF1926,subsample_country_map!$A:$A,0)),INDEX(lookup!$AA:$AA,MATCH($A1926,lookup!$A:$A,0)))</f>
        <v>2_Europe</v>
      </c>
      <c r="AL1926" s="0" t="str">
        <f aca="false">IF(AND($CF1926&lt;&gt;"",IFERROR(INDEX(subsample_country_map!$C:$C,MATCH($CF1926,subsample_country_map!$A:$A,0)),"")&lt;&gt;""),INDEX(subsample_country_map!$C:$C,MATCH($CF1926,subsample_country_map!$A:$A,0)),INDEX(lookup!$AB:$AB,MATCH($A1926,lookup!$A:$A,0)))</f>
        <v>99_NCE</v>
      </c>
      <c r="AM1926" s="0" t="str">
        <f aca="false">IF(AND($CF1926&lt;&gt;"",IFERROR(INDEX(subsample_country_map!$D:$D,MATCH($CF1926,subsample_country_map!$A:$A,0)),"")&lt;&gt;""),INDEX(subsample_country_map!$D:$D,MATCH($CF1926,subsample_country_map!$A:$A,0)),INDEX(lookup!$AC:$AC,MATCH($A1926,lookup!$A:$A,0)))</f>
        <v>1_western</v>
      </c>
      <c r="AN1926" s="0" t="str">
        <f aca="false">IF(AND($CF1926&lt;&gt;"",IFERROR(INDEX(subsample_country_map!$E:$E,MATCH($CF1926,subsample_country_map!$A:$A,0)),"")&lt;&gt;""),INDEX(subsample_country_map!$E:$E,MATCH($CF1926,subsample_country_map!$A:$A,0)),INDEX(lookup!$AD:$AD,MATCH($A1926,lookup!$A:$A,0)))</f>
        <v>99_NCE</v>
      </c>
      <c r="AO1926" s="0" t="str">
        <f aca="false">INDEX(lookup!$Y:$Y,MATCH($A1926,lookup!$A:$A,0))</f>
        <v>0_published</v>
      </c>
      <c r="AP1926" s="0" t="str">
        <f aca="false">INDEX(lookup!$Z:$Z,MATCH($A1926,lookup!$A:$A,0))</f>
        <v>0_VHB low</v>
      </c>
      <c r="AQ1926" s="0" t="str">
        <f aca="false">INDEX(lookup!$W:$W,MATCH($A1926,lookup!$A:$A,0))</f>
        <v>1_fin/acc/econ</v>
      </c>
      <c r="AS1926" s="0" t="s">
        <v>91</v>
      </c>
      <c r="AT1926" s="0" t="s">
        <v>397</v>
      </c>
      <c r="AU1926" s="0" t="s">
        <v>93</v>
      </c>
      <c r="AV1926" s="0" t="s">
        <v>6551</v>
      </c>
      <c r="AW1926" s="0" t="s">
        <v>6552</v>
      </c>
      <c r="AX1926" s="0" t="s">
        <v>6553</v>
      </c>
      <c r="AY1926" s="0" t="s">
        <v>6554</v>
      </c>
      <c r="BA1926" s="0" t="n">
        <v>3867</v>
      </c>
      <c r="BB1926" s="0" t="s">
        <v>96</v>
      </c>
      <c r="BC1926" s="0" t="s">
        <v>358</v>
      </c>
      <c r="BD1926" s="0" t="s">
        <v>142</v>
      </c>
      <c r="BE1926" s="0" t="s">
        <v>98</v>
      </c>
      <c r="BI1926" s="0" t="s">
        <v>502</v>
      </c>
      <c r="BJ1926" s="0" t="s">
        <v>6555</v>
      </c>
      <c r="BK1926" s="0" t="s">
        <v>875</v>
      </c>
      <c r="BL1926" s="0" t="s">
        <v>6556</v>
      </c>
      <c r="BM1926" s="0" t="s">
        <v>6557</v>
      </c>
      <c r="BN1926" s="0" t="s">
        <v>341</v>
      </c>
      <c r="BO1926" s="0" t="s">
        <v>754</v>
      </c>
      <c r="BP1926" s="0" t="s">
        <v>1814</v>
      </c>
      <c r="BQ1926" s="0" t="s">
        <v>127</v>
      </c>
      <c r="BT1926" s="0" t="n">
        <v>0</v>
      </c>
      <c r="BU1926" s="0" t="s">
        <v>6558</v>
      </c>
      <c r="BW1926" s="0" t="n">
        <v>2010</v>
      </c>
      <c r="BX1926" s="0" t="n">
        <v>2017</v>
      </c>
      <c r="BY1926" s="0" t="s">
        <v>6559</v>
      </c>
      <c r="BZ1926" s="0" t="n">
        <v>2013.5</v>
      </c>
      <c r="CA1926" s="0" t="n">
        <v>0.25</v>
      </c>
      <c r="CB1926" s="0" t="n">
        <v>0</v>
      </c>
      <c r="CC1926" s="0" t="n">
        <v>1</v>
      </c>
      <c r="CD1926" s="0" t="n">
        <v>-0.0838156779274355</v>
      </c>
      <c r="CE1926" s="0" t="n">
        <v>1</v>
      </c>
    </row>
    <row r="1927" customFormat="false" ht="15" hidden="false" customHeight="false" outlineLevel="0" collapsed="false">
      <c r="A1927" s="0" t="s">
        <v>6550</v>
      </c>
      <c r="B1927" s="0" t="n">
        <v>3232</v>
      </c>
      <c r="C1927" s="0" t="n">
        <v>-0.0835471135748631</v>
      </c>
      <c r="D1927" s="0" t="n">
        <v>3867</v>
      </c>
      <c r="E1927" s="0" t="n">
        <f aca="false">IF(ISNUMBER($BA1927),$BA1927,IF(AND(ISNUMBER($D1927),ISNUMBER($BW1927),ISNUMBER($BX1927)),$D1927*($BX1927-$BW1927+1),""))</f>
        <v>30936</v>
      </c>
      <c r="H1927" s="0" t="s">
        <v>118</v>
      </c>
      <c r="I1927" s="0" t="s">
        <v>344</v>
      </c>
      <c r="J1927" s="0" t="n">
        <f aca="false">IF($BW1927&lt;&gt;"",$BW1927,"")</f>
        <v>2010</v>
      </c>
      <c r="K1927" s="0" t="n">
        <f aca="false">IF($BX1927&lt;&gt;"",$BX1927,"")</f>
        <v>2017</v>
      </c>
      <c r="L1927" s="0" t="n">
        <f aca="false">IF(AND(ISNUMBER($BW1927),ISNUMBER($BX1927)),($BW1927+$BX1927)/2,"")</f>
        <v>2013.5</v>
      </c>
      <c r="M1927" s="0" t="n">
        <f aca="false">IF($L1927&lt;&gt;"",$L1927,"")</f>
        <v>2013.5</v>
      </c>
      <c r="N1927" s="0" t="n">
        <f aca="false">IF(AND(ISNUMBER($BW1927),ISNUMBER($BX1927)),MIN(1,MAX(0,($BX1927-2016+1)/($BX1927-$BW1927+1))),"")</f>
        <v>0.25</v>
      </c>
      <c r="O1927" s="0" t="n">
        <f aca="false">IF(AND(ISNUMBER($BW1927),ISNUMBER($BX1927)),MIN(1,MAX(0,($BX1927-2017+1)/($BX1927-$BW1927+1))),"")</f>
        <v>0.125</v>
      </c>
      <c r="P1927" s="0" t="n">
        <f aca="false">IF(AND(ISNUMBER($BW1927),ISNUMBER($BX1927)),MIN(1,MAX(0,($BX1927-2018+1)/($BX1927-$BW1927+1))),"")</f>
        <v>0</v>
      </c>
      <c r="Q1927" s="0" t="n">
        <f aca="false">IF(AND(ISNUMBER($BW1927),ISNUMBER($BX1927)),MIN(1,MAX(0,($BX1927-2019+1)/($BX1927-$BW1927+1))),"")</f>
        <v>0</v>
      </c>
      <c r="R1927" s="0" t="n">
        <f aca="false">IF(AND(ISNUMBER($BW1927),ISNUMBER($BX1927)),MIN(1,MAX(0,($BX1927-2016+1)/($BX1927-$BW1927+1))),"")</f>
        <v>0.25</v>
      </c>
      <c r="S1927" s="0" t="n">
        <f aca="false">IF($L1927&lt;&gt;"",IF($L1927&gt;=2015.5,1,0),"")</f>
        <v>0</v>
      </c>
      <c r="T1927" s="0" t="n">
        <f aca="false">IF($L1927&lt;&gt;"",IF($L1927&gt;=2016,1,0),"")</f>
        <v>0</v>
      </c>
      <c r="U1927" s="0" t="n">
        <f aca="false">IF(ISNUMBER($BX1927),IF($BX1927&gt;=2016,1,0),"")</f>
        <v>1</v>
      </c>
      <c r="V1927" s="0" t="n">
        <f aca="false">IF(ISNUMBER($BW1927),IF($BW1927&gt;=2016,1,0),"")</f>
        <v>0</v>
      </c>
      <c r="W1927" s="0" t="str">
        <f aca="false">IF(AND(ISNUMBER($BW1927),ISNUMBER($BX1927)),IF($BW1927&gt;=2016,"post-only",IF($BX1927&lt;2016,"pre-only","mixed")),"")</f>
        <v>mixed</v>
      </c>
      <c r="X1927" s="0" t="n">
        <f aca="false">IF(AND(ISNUMBER($BW1927),ISNUMBER($BX1927)),MIN(1,MAX(0,($BX1927-2017+1)/($BX1927-$BW1927+1))),"")</f>
        <v>0.125</v>
      </c>
      <c r="Y1927" s="0" t="n">
        <f aca="false">IF(AND(ISNUMBER($BW1927),ISNUMBER($BX1927)),MIN(1,MAX(0,($BX1927-2018+1)/($BX1927-$BW1927+1))),"")</f>
        <v>0</v>
      </c>
      <c r="Z1927" s="0" t="n">
        <f aca="false">IF(AND(ISNUMBER($BW1927),ISNUMBER($BX1927)),MIN(1,MAX(0,($BX1927-2019+1)/($BX1927-$BW1927+1))),"")</f>
        <v>0</v>
      </c>
      <c r="AA1927" s="0" t="n">
        <f aca="false">IF(ISNUMBER($BX1927),IF($BX1927&gt;=2017,1,0),"")</f>
        <v>1</v>
      </c>
      <c r="AB1927" s="0" t="n">
        <f aca="false">IF(ISNUMBER($BX1927),IF($BX1927&gt;=2018,1,0),"")</f>
        <v>0</v>
      </c>
      <c r="AC1927" s="0" t="n">
        <f aca="false">IF(ISNUMBER($BX1927),IF($BX1927&gt;=2019,1,0),"")</f>
        <v>0</v>
      </c>
      <c r="AD1927" s="0" t="n">
        <f aca="false">IF($L1927&lt;&gt;"",IF($L1927&gt;2013,1,0),"")</f>
        <v>1</v>
      </c>
      <c r="AE1927" s="0" t="n">
        <f aca="false">IF($L1927&lt;&gt;"",1+IF($L1927&gt;2011,1,0)+IF($L1927&gt;2014,1,0),"")</f>
        <v>2</v>
      </c>
      <c r="AF1927" s="0" t="s">
        <v>87</v>
      </c>
      <c r="AG1927" s="0" t="s">
        <v>88</v>
      </c>
      <c r="AH1927" s="0" t="s">
        <v>89</v>
      </c>
      <c r="AI1927" s="0" t="s">
        <v>497</v>
      </c>
      <c r="AJ1927" s="0" t="s">
        <v>497</v>
      </c>
      <c r="AK1927" s="0" t="str">
        <f aca="false">IF(AND($CF1927&lt;&gt;"",IFERROR(INDEX(subsample_country_map!$B:$B,MATCH($CF1927,subsample_country_map!$A:$A,0)),"")&lt;&gt;""),INDEX(subsample_country_map!$B:$B,MATCH($CF1927,subsample_country_map!$A:$A,0)),INDEX(lookup!$AA:$AA,MATCH($A1927,lookup!$A:$A,0)))</f>
        <v>2_Europe</v>
      </c>
      <c r="AL1927" s="0" t="str">
        <f aca="false">IF(AND($CF1927&lt;&gt;"",IFERROR(INDEX(subsample_country_map!$C:$C,MATCH($CF1927,subsample_country_map!$A:$A,0)),"")&lt;&gt;""),INDEX(subsample_country_map!$C:$C,MATCH($CF1927,subsample_country_map!$A:$A,0)),INDEX(lookup!$AB:$AB,MATCH($A1927,lookup!$A:$A,0)))</f>
        <v>99_NCE</v>
      </c>
      <c r="AM1927" s="0" t="str">
        <f aca="false">IF(AND($CF1927&lt;&gt;"",IFERROR(INDEX(subsample_country_map!$D:$D,MATCH($CF1927,subsample_country_map!$A:$A,0)),"")&lt;&gt;""),INDEX(subsample_country_map!$D:$D,MATCH($CF1927,subsample_country_map!$A:$A,0)),INDEX(lookup!$AC:$AC,MATCH($A1927,lookup!$A:$A,0)))</f>
        <v>1_western</v>
      </c>
      <c r="AN1927" s="0" t="str">
        <f aca="false">IF(AND($CF1927&lt;&gt;"",IFERROR(INDEX(subsample_country_map!$E:$E,MATCH($CF1927,subsample_country_map!$A:$A,0)),"")&lt;&gt;""),INDEX(subsample_country_map!$E:$E,MATCH($CF1927,subsample_country_map!$A:$A,0)),INDEX(lookup!$AD:$AD,MATCH($A1927,lookup!$A:$A,0)))</f>
        <v>99_NCE</v>
      </c>
      <c r="AO1927" s="0" t="str">
        <f aca="false">INDEX(lookup!$Y:$Y,MATCH($A1927,lookup!$A:$A,0))</f>
        <v>0_published</v>
      </c>
      <c r="AP1927" s="0" t="str">
        <f aca="false">INDEX(lookup!$Z:$Z,MATCH($A1927,lookup!$A:$A,0))</f>
        <v>0_VHB low</v>
      </c>
      <c r="AQ1927" s="0" t="str">
        <f aca="false">INDEX(lookup!$W:$W,MATCH($A1927,lookup!$A:$A,0))</f>
        <v>1_fin/acc/econ</v>
      </c>
      <c r="AS1927" s="0" t="s">
        <v>91</v>
      </c>
      <c r="AT1927" s="0" t="s">
        <v>397</v>
      </c>
      <c r="AU1927" s="0" t="s">
        <v>93</v>
      </c>
      <c r="AV1927" s="0" t="s">
        <v>6560</v>
      </c>
      <c r="AW1927" s="0" t="s">
        <v>6561</v>
      </c>
      <c r="BA1927" s="0" t="s">
        <v>95</v>
      </c>
      <c r="BB1927" s="0" t="s">
        <v>96</v>
      </c>
      <c r="BC1927" s="0" t="s">
        <v>358</v>
      </c>
      <c r="BD1927" s="0" t="s">
        <v>142</v>
      </c>
      <c r="BE1927" s="0" t="s">
        <v>98</v>
      </c>
      <c r="BI1927" s="0" t="s">
        <v>604</v>
      </c>
      <c r="BJ1927" s="0" t="s">
        <v>4153</v>
      </c>
      <c r="BK1927" s="0" t="s">
        <v>750</v>
      </c>
      <c r="BL1927" s="0" t="s">
        <v>6562</v>
      </c>
      <c r="BM1927" s="0" t="s">
        <v>6557</v>
      </c>
      <c r="BN1927" s="0" t="s">
        <v>6563</v>
      </c>
      <c r="BO1927" s="0" t="s">
        <v>754</v>
      </c>
      <c r="BP1927" s="0" t="s">
        <v>1814</v>
      </c>
      <c r="BQ1927" s="0" t="s">
        <v>127</v>
      </c>
      <c r="BT1927" s="0" t="n">
        <v>0</v>
      </c>
      <c r="BU1927" s="0" t="s">
        <v>6558</v>
      </c>
      <c r="BW1927" s="0" t="n">
        <v>2010</v>
      </c>
      <c r="BX1927" s="0" t="n">
        <v>2017</v>
      </c>
      <c r="BY1927" s="0" t="s">
        <v>6559</v>
      </c>
      <c r="BZ1927" s="0" t="n">
        <v>2013.5</v>
      </c>
      <c r="CA1927" s="0" t="n">
        <v>0.25</v>
      </c>
      <c r="CB1927" s="0" t="n">
        <v>0</v>
      </c>
      <c r="CC1927" s="0" t="n">
        <v>1</v>
      </c>
      <c r="CD1927" s="0" t="n">
        <v>-0.0837423214051831</v>
      </c>
      <c r="CE1927" s="0" t="n">
        <v>1</v>
      </c>
    </row>
    <row r="1928" customFormat="false" ht="15" hidden="false" customHeight="false" outlineLevel="0" collapsed="false">
      <c r="A1928" s="0" t="s">
        <v>6550</v>
      </c>
      <c r="B1928" s="0" t="n">
        <v>3233</v>
      </c>
      <c r="C1928" s="0" t="n">
        <v>-0.0696753777843878</v>
      </c>
      <c r="D1928" s="0" t="n">
        <v>3867</v>
      </c>
      <c r="E1928" s="0" t="n">
        <f aca="false">IF(ISNUMBER($BA1928),$BA1928,IF(AND(ISNUMBER($D1928),ISNUMBER($BW1928),ISNUMBER($BX1928)),$D1928*($BX1928-$BW1928+1),""))</f>
        <v>30936</v>
      </c>
      <c r="H1928" s="0" t="s">
        <v>118</v>
      </c>
      <c r="I1928" s="0" t="s">
        <v>344</v>
      </c>
      <c r="J1928" s="0" t="n">
        <f aca="false">IF($BW1928&lt;&gt;"",$BW1928,"")</f>
        <v>2010</v>
      </c>
      <c r="K1928" s="0" t="n">
        <f aca="false">IF($BX1928&lt;&gt;"",$BX1928,"")</f>
        <v>2017</v>
      </c>
      <c r="L1928" s="0" t="n">
        <f aca="false">IF(AND(ISNUMBER($BW1928),ISNUMBER($BX1928)),($BW1928+$BX1928)/2,"")</f>
        <v>2013.5</v>
      </c>
      <c r="M1928" s="0" t="n">
        <f aca="false">IF($L1928&lt;&gt;"",$L1928,"")</f>
        <v>2013.5</v>
      </c>
      <c r="N1928" s="0" t="n">
        <f aca="false">IF(AND(ISNUMBER($BW1928),ISNUMBER($BX1928)),MIN(1,MAX(0,($BX1928-2016+1)/($BX1928-$BW1928+1))),"")</f>
        <v>0.25</v>
      </c>
      <c r="O1928" s="0" t="n">
        <f aca="false">IF(AND(ISNUMBER($BW1928),ISNUMBER($BX1928)),MIN(1,MAX(0,($BX1928-2017+1)/($BX1928-$BW1928+1))),"")</f>
        <v>0.125</v>
      </c>
      <c r="P1928" s="0" t="n">
        <f aca="false">IF(AND(ISNUMBER($BW1928),ISNUMBER($BX1928)),MIN(1,MAX(0,($BX1928-2018+1)/($BX1928-$BW1928+1))),"")</f>
        <v>0</v>
      </c>
      <c r="Q1928" s="0" t="n">
        <f aca="false">IF(AND(ISNUMBER($BW1928),ISNUMBER($BX1928)),MIN(1,MAX(0,($BX1928-2019+1)/($BX1928-$BW1928+1))),"")</f>
        <v>0</v>
      </c>
      <c r="R1928" s="0" t="n">
        <f aca="false">IF(AND(ISNUMBER($BW1928),ISNUMBER($BX1928)),MIN(1,MAX(0,($BX1928-2016+1)/($BX1928-$BW1928+1))),"")</f>
        <v>0.25</v>
      </c>
      <c r="S1928" s="0" t="n">
        <f aca="false">IF($L1928&lt;&gt;"",IF($L1928&gt;=2015.5,1,0),"")</f>
        <v>0</v>
      </c>
      <c r="T1928" s="0" t="n">
        <f aca="false">IF($L1928&lt;&gt;"",IF($L1928&gt;=2016,1,0),"")</f>
        <v>0</v>
      </c>
      <c r="U1928" s="0" t="n">
        <f aca="false">IF(ISNUMBER($BX1928),IF($BX1928&gt;=2016,1,0),"")</f>
        <v>1</v>
      </c>
      <c r="V1928" s="0" t="n">
        <f aca="false">IF(ISNUMBER($BW1928),IF($BW1928&gt;=2016,1,0),"")</f>
        <v>0</v>
      </c>
      <c r="W1928" s="0" t="str">
        <f aca="false">IF(AND(ISNUMBER($BW1928),ISNUMBER($BX1928)),IF($BW1928&gt;=2016,"post-only",IF($BX1928&lt;2016,"pre-only","mixed")),"")</f>
        <v>mixed</v>
      </c>
      <c r="X1928" s="0" t="n">
        <f aca="false">IF(AND(ISNUMBER($BW1928),ISNUMBER($BX1928)),MIN(1,MAX(0,($BX1928-2017+1)/($BX1928-$BW1928+1))),"")</f>
        <v>0.125</v>
      </c>
      <c r="Y1928" s="0" t="n">
        <f aca="false">IF(AND(ISNUMBER($BW1928),ISNUMBER($BX1928)),MIN(1,MAX(0,($BX1928-2018+1)/($BX1928-$BW1928+1))),"")</f>
        <v>0</v>
      </c>
      <c r="Z1928" s="0" t="n">
        <f aca="false">IF(AND(ISNUMBER($BW1928),ISNUMBER($BX1928)),MIN(1,MAX(0,($BX1928-2019+1)/($BX1928-$BW1928+1))),"")</f>
        <v>0</v>
      </c>
      <c r="AA1928" s="0" t="n">
        <f aca="false">IF(ISNUMBER($BX1928),IF($BX1928&gt;=2017,1,0),"")</f>
        <v>1</v>
      </c>
      <c r="AB1928" s="0" t="n">
        <f aca="false">IF(ISNUMBER($BX1928),IF($BX1928&gt;=2018,1,0),"")</f>
        <v>0</v>
      </c>
      <c r="AC1928" s="0" t="n">
        <f aca="false">IF(ISNUMBER($BX1928),IF($BX1928&gt;=2019,1,0),"")</f>
        <v>0</v>
      </c>
      <c r="AD1928" s="0" t="n">
        <f aca="false">IF($L1928&lt;&gt;"",IF($L1928&gt;2013,1,0),"")</f>
        <v>1</v>
      </c>
      <c r="AE1928" s="0" t="n">
        <f aca="false">IF($L1928&lt;&gt;"",1+IF($L1928&gt;2011,1,0)+IF($L1928&gt;2014,1,0),"")</f>
        <v>2</v>
      </c>
      <c r="AF1928" s="0" t="s">
        <v>87</v>
      </c>
      <c r="AG1928" s="0" t="s">
        <v>88</v>
      </c>
      <c r="AH1928" s="0" t="s">
        <v>89</v>
      </c>
      <c r="AI1928" s="0" t="s">
        <v>497</v>
      </c>
      <c r="AJ1928" s="0" t="s">
        <v>497</v>
      </c>
      <c r="AK1928" s="0" t="str">
        <f aca="false">IF(AND($CF1928&lt;&gt;"",IFERROR(INDEX(subsample_country_map!$B:$B,MATCH($CF1928,subsample_country_map!$A:$A,0)),"")&lt;&gt;""),INDEX(subsample_country_map!$B:$B,MATCH($CF1928,subsample_country_map!$A:$A,0)),INDEX(lookup!$AA:$AA,MATCH($A1928,lookup!$A:$A,0)))</f>
        <v>2_Europe</v>
      </c>
      <c r="AL1928" s="0" t="str">
        <f aca="false">IF(AND($CF1928&lt;&gt;"",IFERROR(INDEX(subsample_country_map!$C:$C,MATCH($CF1928,subsample_country_map!$A:$A,0)),"")&lt;&gt;""),INDEX(subsample_country_map!$C:$C,MATCH($CF1928,subsample_country_map!$A:$A,0)),INDEX(lookup!$AB:$AB,MATCH($A1928,lookup!$A:$A,0)))</f>
        <v>99_NCE</v>
      </c>
      <c r="AM1928" s="0" t="str">
        <f aca="false">IF(AND($CF1928&lt;&gt;"",IFERROR(INDEX(subsample_country_map!$D:$D,MATCH($CF1928,subsample_country_map!$A:$A,0)),"")&lt;&gt;""),INDEX(subsample_country_map!$D:$D,MATCH($CF1928,subsample_country_map!$A:$A,0)),INDEX(lookup!$AC:$AC,MATCH($A1928,lookup!$A:$A,0)))</f>
        <v>1_western</v>
      </c>
      <c r="AN1928" s="0" t="str">
        <f aca="false">IF(AND($CF1928&lt;&gt;"",IFERROR(INDEX(subsample_country_map!$E:$E,MATCH($CF1928,subsample_country_map!$A:$A,0)),"")&lt;&gt;""),INDEX(subsample_country_map!$E:$E,MATCH($CF1928,subsample_country_map!$A:$A,0)),INDEX(lookup!$AD:$AD,MATCH($A1928,lookup!$A:$A,0)))</f>
        <v>99_NCE</v>
      </c>
      <c r="AO1928" s="0" t="str">
        <f aca="false">INDEX(lookup!$Y:$Y,MATCH($A1928,lookup!$A:$A,0))</f>
        <v>0_published</v>
      </c>
      <c r="AP1928" s="0" t="str">
        <f aca="false">INDEX(lookup!$Z:$Z,MATCH($A1928,lookup!$A:$A,0))</f>
        <v>0_VHB low</v>
      </c>
      <c r="AQ1928" s="0" t="str">
        <f aca="false">INDEX(lookup!$W:$W,MATCH($A1928,lookup!$A:$A,0))</f>
        <v>1_fin/acc/econ</v>
      </c>
      <c r="AS1928" s="0" t="s">
        <v>91</v>
      </c>
      <c r="AT1928" s="0" t="s">
        <v>397</v>
      </c>
      <c r="AU1928" s="0" t="s">
        <v>93</v>
      </c>
      <c r="AV1928" s="0" t="s">
        <v>6564</v>
      </c>
      <c r="AW1928" s="0" t="s">
        <v>6565</v>
      </c>
      <c r="BA1928" s="0" t="s">
        <v>95</v>
      </c>
      <c r="BB1928" s="0" t="s">
        <v>6566</v>
      </c>
      <c r="BC1928" s="0" t="s">
        <v>358</v>
      </c>
      <c r="BD1928" s="0" t="s">
        <v>142</v>
      </c>
      <c r="BE1928" s="0" t="s">
        <v>98</v>
      </c>
      <c r="BI1928" s="0" t="s">
        <v>604</v>
      </c>
      <c r="BJ1928" s="0" t="s">
        <v>4157</v>
      </c>
      <c r="BK1928" s="0" t="s">
        <v>750</v>
      </c>
      <c r="BL1928" s="0" t="s">
        <v>6567</v>
      </c>
      <c r="BM1928" s="0" t="s">
        <v>6557</v>
      </c>
      <c r="BN1928" s="0" t="s">
        <v>6568</v>
      </c>
      <c r="BO1928" s="0" t="s">
        <v>754</v>
      </c>
      <c r="BP1928" s="0" t="s">
        <v>1814</v>
      </c>
      <c r="BQ1928" s="0" t="s">
        <v>127</v>
      </c>
      <c r="BT1928" s="0" t="n">
        <v>0</v>
      </c>
      <c r="BU1928" s="0" t="s">
        <v>6558</v>
      </c>
      <c r="BW1928" s="0" t="n">
        <v>2010</v>
      </c>
      <c r="BX1928" s="0" t="n">
        <v>2017</v>
      </c>
      <c r="BY1928" s="0" t="s">
        <v>6559</v>
      </c>
      <c r="BZ1928" s="0" t="n">
        <v>2013.5</v>
      </c>
      <c r="CA1928" s="0" t="n">
        <v>0.25</v>
      </c>
      <c r="CB1928" s="0" t="n">
        <v>0</v>
      </c>
      <c r="CC1928" s="0" t="n">
        <v>1</v>
      </c>
      <c r="CD1928" s="0" t="n">
        <v>-0.069788457394952</v>
      </c>
      <c r="CE1928" s="0" t="n">
        <v>1</v>
      </c>
    </row>
    <row r="1929" customFormat="false" ht="15" hidden="false" customHeight="false" outlineLevel="0" collapsed="false">
      <c r="A1929" s="0" t="s">
        <v>6550</v>
      </c>
      <c r="B1929" s="0" t="n">
        <v>3234</v>
      </c>
      <c r="C1929" s="0" t="n">
        <v>-0.0784668508323142</v>
      </c>
      <c r="D1929" s="0" t="n">
        <v>3867</v>
      </c>
      <c r="E1929" s="0" t="n">
        <f aca="false">IF(ISNUMBER($BA1929),$BA1929,IF(AND(ISNUMBER($D1929),ISNUMBER($BW1929),ISNUMBER($BX1929)),$D1929*($BX1929-$BW1929+1),""))</f>
        <v>30936</v>
      </c>
      <c r="H1929" s="0" t="s">
        <v>118</v>
      </c>
      <c r="I1929" s="0" t="s">
        <v>344</v>
      </c>
      <c r="J1929" s="0" t="n">
        <f aca="false">IF($BW1929&lt;&gt;"",$BW1929,"")</f>
        <v>2010</v>
      </c>
      <c r="K1929" s="0" t="n">
        <f aca="false">IF($BX1929&lt;&gt;"",$BX1929,"")</f>
        <v>2017</v>
      </c>
      <c r="L1929" s="0" t="n">
        <f aca="false">IF(AND(ISNUMBER($BW1929),ISNUMBER($BX1929)),($BW1929+$BX1929)/2,"")</f>
        <v>2013.5</v>
      </c>
      <c r="M1929" s="0" t="n">
        <f aca="false">IF($L1929&lt;&gt;"",$L1929,"")</f>
        <v>2013.5</v>
      </c>
      <c r="N1929" s="0" t="n">
        <f aca="false">IF(AND(ISNUMBER($BW1929),ISNUMBER($BX1929)),MIN(1,MAX(0,($BX1929-2016+1)/($BX1929-$BW1929+1))),"")</f>
        <v>0.25</v>
      </c>
      <c r="O1929" s="0" t="n">
        <f aca="false">IF(AND(ISNUMBER($BW1929),ISNUMBER($BX1929)),MIN(1,MAX(0,($BX1929-2017+1)/($BX1929-$BW1929+1))),"")</f>
        <v>0.125</v>
      </c>
      <c r="P1929" s="0" t="n">
        <f aca="false">IF(AND(ISNUMBER($BW1929),ISNUMBER($BX1929)),MIN(1,MAX(0,($BX1929-2018+1)/($BX1929-$BW1929+1))),"")</f>
        <v>0</v>
      </c>
      <c r="Q1929" s="0" t="n">
        <f aca="false">IF(AND(ISNUMBER($BW1929),ISNUMBER($BX1929)),MIN(1,MAX(0,($BX1929-2019+1)/($BX1929-$BW1929+1))),"")</f>
        <v>0</v>
      </c>
      <c r="R1929" s="0" t="n">
        <f aca="false">IF(AND(ISNUMBER($BW1929),ISNUMBER($BX1929)),MIN(1,MAX(0,($BX1929-2016+1)/($BX1929-$BW1929+1))),"")</f>
        <v>0.25</v>
      </c>
      <c r="S1929" s="0" t="n">
        <f aca="false">IF($L1929&lt;&gt;"",IF($L1929&gt;=2015.5,1,0),"")</f>
        <v>0</v>
      </c>
      <c r="T1929" s="0" t="n">
        <f aca="false">IF($L1929&lt;&gt;"",IF($L1929&gt;=2016,1,0),"")</f>
        <v>0</v>
      </c>
      <c r="U1929" s="0" t="n">
        <f aca="false">IF(ISNUMBER($BX1929),IF($BX1929&gt;=2016,1,0),"")</f>
        <v>1</v>
      </c>
      <c r="V1929" s="0" t="n">
        <f aca="false">IF(ISNUMBER($BW1929),IF($BW1929&gt;=2016,1,0),"")</f>
        <v>0</v>
      </c>
      <c r="W1929" s="0" t="str">
        <f aca="false">IF(AND(ISNUMBER($BW1929),ISNUMBER($BX1929)),IF($BW1929&gt;=2016,"post-only",IF($BX1929&lt;2016,"pre-only","mixed")),"")</f>
        <v>mixed</v>
      </c>
      <c r="X1929" s="0" t="n">
        <f aca="false">IF(AND(ISNUMBER($BW1929),ISNUMBER($BX1929)),MIN(1,MAX(0,($BX1929-2017+1)/($BX1929-$BW1929+1))),"")</f>
        <v>0.125</v>
      </c>
      <c r="Y1929" s="0" t="n">
        <f aca="false">IF(AND(ISNUMBER($BW1929),ISNUMBER($BX1929)),MIN(1,MAX(0,($BX1929-2018+1)/($BX1929-$BW1929+1))),"")</f>
        <v>0</v>
      </c>
      <c r="Z1929" s="0" t="n">
        <f aca="false">IF(AND(ISNUMBER($BW1929),ISNUMBER($BX1929)),MIN(1,MAX(0,($BX1929-2019+1)/($BX1929-$BW1929+1))),"")</f>
        <v>0</v>
      </c>
      <c r="AA1929" s="0" t="n">
        <f aca="false">IF(ISNUMBER($BX1929),IF($BX1929&gt;=2017,1,0),"")</f>
        <v>1</v>
      </c>
      <c r="AB1929" s="0" t="n">
        <f aca="false">IF(ISNUMBER($BX1929),IF($BX1929&gt;=2018,1,0),"")</f>
        <v>0</v>
      </c>
      <c r="AC1929" s="0" t="n">
        <f aca="false">IF(ISNUMBER($BX1929),IF($BX1929&gt;=2019,1,0),"")</f>
        <v>0</v>
      </c>
      <c r="AD1929" s="0" t="n">
        <f aca="false">IF($L1929&lt;&gt;"",IF($L1929&gt;2013,1,0),"")</f>
        <v>1</v>
      </c>
      <c r="AE1929" s="0" t="n">
        <f aca="false">IF($L1929&lt;&gt;"",1+IF($L1929&gt;2011,1,0)+IF($L1929&gt;2014,1,0),"")</f>
        <v>2</v>
      </c>
      <c r="AF1929" s="0" t="s">
        <v>87</v>
      </c>
      <c r="AG1929" s="0" t="s">
        <v>88</v>
      </c>
      <c r="AH1929" s="0" t="s">
        <v>89</v>
      </c>
      <c r="AI1929" s="0" t="s">
        <v>497</v>
      </c>
      <c r="AJ1929" s="0" t="s">
        <v>497</v>
      </c>
      <c r="AK1929" s="0" t="str">
        <f aca="false">IF(AND($CF1929&lt;&gt;"",IFERROR(INDEX(subsample_country_map!$B:$B,MATCH($CF1929,subsample_country_map!$A:$A,0)),"")&lt;&gt;""),INDEX(subsample_country_map!$B:$B,MATCH($CF1929,subsample_country_map!$A:$A,0)),INDEX(lookup!$AA:$AA,MATCH($A1929,lookup!$A:$A,0)))</f>
        <v>2_Europe</v>
      </c>
      <c r="AL1929" s="0" t="str">
        <f aca="false">IF(AND($CF1929&lt;&gt;"",IFERROR(INDEX(subsample_country_map!$C:$C,MATCH($CF1929,subsample_country_map!$A:$A,0)),"")&lt;&gt;""),INDEX(subsample_country_map!$C:$C,MATCH($CF1929,subsample_country_map!$A:$A,0)),INDEX(lookup!$AB:$AB,MATCH($A1929,lookup!$A:$A,0)))</f>
        <v>99_NCE</v>
      </c>
      <c r="AM1929" s="0" t="str">
        <f aca="false">IF(AND($CF1929&lt;&gt;"",IFERROR(INDEX(subsample_country_map!$D:$D,MATCH($CF1929,subsample_country_map!$A:$A,0)),"")&lt;&gt;""),INDEX(subsample_country_map!$D:$D,MATCH($CF1929,subsample_country_map!$A:$A,0)),INDEX(lookup!$AC:$AC,MATCH($A1929,lookup!$A:$A,0)))</f>
        <v>1_western</v>
      </c>
      <c r="AN1929" s="0" t="str">
        <f aca="false">IF(AND($CF1929&lt;&gt;"",IFERROR(INDEX(subsample_country_map!$E:$E,MATCH($CF1929,subsample_country_map!$A:$A,0)),"")&lt;&gt;""),INDEX(subsample_country_map!$E:$E,MATCH($CF1929,subsample_country_map!$A:$A,0)),INDEX(lookup!$AD:$AD,MATCH($A1929,lookup!$A:$A,0)))</f>
        <v>99_NCE</v>
      </c>
      <c r="AO1929" s="0" t="str">
        <f aca="false">INDEX(lookup!$Y:$Y,MATCH($A1929,lookup!$A:$A,0))</f>
        <v>0_published</v>
      </c>
      <c r="AP1929" s="0" t="str">
        <f aca="false">INDEX(lookup!$Z:$Z,MATCH($A1929,lookup!$A:$A,0))</f>
        <v>0_VHB low</v>
      </c>
      <c r="AQ1929" s="0" t="str">
        <f aca="false">INDEX(lookup!$W:$W,MATCH($A1929,lookup!$A:$A,0))</f>
        <v>1_fin/acc/econ</v>
      </c>
      <c r="AS1929" s="0" t="s">
        <v>91</v>
      </c>
      <c r="AT1929" s="0" t="s">
        <v>397</v>
      </c>
      <c r="AU1929" s="0" t="s">
        <v>93</v>
      </c>
      <c r="AV1929" s="0" t="s">
        <v>6569</v>
      </c>
      <c r="AW1929" s="0" t="s">
        <v>563</v>
      </c>
      <c r="BA1929" s="0" t="s">
        <v>95</v>
      </c>
      <c r="BB1929" s="0" t="s">
        <v>6570</v>
      </c>
      <c r="BC1929" s="0" t="s">
        <v>358</v>
      </c>
      <c r="BD1929" s="0" t="s">
        <v>142</v>
      </c>
      <c r="BE1929" s="0" t="s">
        <v>98</v>
      </c>
      <c r="BI1929" s="0" t="s">
        <v>604</v>
      </c>
      <c r="BJ1929" s="0" t="s">
        <v>6427</v>
      </c>
      <c r="BK1929" s="0" t="s">
        <v>750</v>
      </c>
      <c r="BL1929" s="0" t="s">
        <v>6571</v>
      </c>
      <c r="BM1929" s="0" t="s">
        <v>6557</v>
      </c>
      <c r="BN1929" s="0" t="s">
        <v>6572</v>
      </c>
      <c r="BO1929" s="0" t="s">
        <v>754</v>
      </c>
      <c r="BP1929" s="0" t="s">
        <v>1814</v>
      </c>
      <c r="BQ1929" s="0" t="s">
        <v>127</v>
      </c>
      <c r="BT1929" s="0" t="n">
        <v>0</v>
      </c>
      <c r="BU1929" s="0" t="s">
        <v>6558</v>
      </c>
      <c r="BW1929" s="0" t="n">
        <v>2010</v>
      </c>
      <c r="BX1929" s="0" t="n">
        <v>2017</v>
      </c>
      <c r="BY1929" s="0" t="s">
        <v>6559</v>
      </c>
      <c r="BZ1929" s="0" t="n">
        <v>2013.5</v>
      </c>
      <c r="CA1929" s="0" t="n">
        <v>0.25</v>
      </c>
      <c r="CB1929" s="0" t="n">
        <v>0</v>
      </c>
      <c r="CC1929" s="0" t="n">
        <v>1</v>
      </c>
      <c r="CD1929" s="0" t="n">
        <v>-0.0786284897392545</v>
      </c>
      <c r="CE1929" s="0" t="n">
        <v>1</v>
      </c>
    </row>
    <row r="1930" customFormat="false" ht="15" hidden="false" customHeight="false" outlineLevel="0" collapsed="false">
      <c r="A1930" s="0" t="s">
        <v>6550</v>
      </c>
      <c r="B1930" s="0" t="n">
        <v>3235</v>
      </c>
      <c r="C1930" s="0" t="n">
        <v>-0.0772733781280621</v>
      </c>
      <c r="D1930" s="0" t="n">
        <v>3867</v>
      </c>
      <c r="E1930" s="0" t="n">
        <f aca="false">IF(ISNUMBER($BA1930),$BA1930,IF(AND(ISNUMBER($D1930),ISNUMBER($BW1930),ISNUMBER($BX1930)),$D1930*($BX1930-$BW1930+1),""))</f>
        <v>30936</v>
      </c>
      <c r="H1930" s="0" t="s">
        <v>118</v>
      </c>
      <c r="I1930" s="0" t="s">
        <v>344</v>
      </c>
      <c r="J1930" s="0" t="n">
        <f aca="false">IF($BW1930&lt;&gt;"",$BW1930,"")</f>
        <v>2010</v>
      </c>
      <c r="K1930" s="0" t="n">
        <f aca="false">IF($BX1930&lt;&gt;"",$BX1930,"")</f>
        <v>2017</v>
      </c>
      <c r="L1930" s="0" t="n">
        <f aca="false">IF(AND(ISNUMBER($BW1930),ISNUMBER($BX1930)),($BW1930+$BX1930)/2,"")</f>
        <v>2013.5</v>
      </c>
      <c r="M1930" s="0" t="n">
        <f aca="false">IF($L1930&lt;&gt;"",$L1930,"")</f>
        <v>2013.5</v>
      </c>
      <c r="N1930" s="0" t="n">
        <f aca="false">IF(AND(ISNUMBER($BW1930),ISNUMBER($BX1930)),MIN(1,MAX(0,($BX1930-2016+1)/($BX1930-$BW1930+1))),"")</f>
        <v>0.25</v>
      </c>
      <c r="O1930" s="0" t="n">
        <f aca="false">IF(AND(ISNUMBER($BW1930),ISNUMBER($BX1930)),MIN(1,MAX(0,($BX1930-2017+1)/($BX1930-$BW1930+1))),"")</f>
        <v>0.125</v>
      </c>
      <c r="P1930" s="0" t="n">
        <f aca="false">IF(AND(ISNUMBER($BW1930),ISNUMBER($BX1930)),MIN(1,MAX(0,($BX1930-2018+1)/($BX1930-$BW1930+1))),"")</f>
        <v>0</v>
      </c>
      <c r="Q1930" s="0" t="n">
        <f aca="false">IF(AND(ISNUMBER($BW1930),ISNUMBER($BX1930)),MIN(1,MAX(0,($BX1930-2019+1)/($BX1930-$BW1930+1))),"")</f>
        <v>0</v>
      </c>
      <c r="R1930" s="0" t="n">
        <f aca="false">IF(AND(ISNUMBER($BW1930),ISNUMBER($BX1930)),MIN(1,MAX(0,($BX1930-2016+1)/($BX1930-$BW1930+1))),"")</f>
        <v>0.25</v>
      </c>
      <c r="S1930" s="0" t="n">
        <f aca="false">IF($L1930&lt;&gt;"",IF($L1930&gt;=2015.5,1,0),"")</f>
        <v>0</v>
      </c>
      <c r="T1930" s="0" t="n">
        <f aca="false">IF($L1930&lt;&gt;"",IF($L1930&gt;=2016,1,0),"")</f>
        <v>0</v>
      </c>
      <c r="U1930" s="0" t="n">
        <f aca="false">IF(ISNUMBER($BX1930),IF($BX1930&gt;=2016,1,0),"")</f>
        <v>1</v>
      </c>
      <c r="V1930" s="0" t="n">
        <f aca="false">IF(ISNUMBER($BW1930),IF($BW1930&gt;=2016,1,0),"")</f>
        <v>0</v>
      </c>
      <c r="W1930" s="0" t="str">
        <f aca="false">IF(AND(ISNUMBER($BW1930),ISNUMBER($BX1930)),IF($BW1930&gt;=2016,"post-only",IF($BX1930&lt;2016,"pre-only","mixed")),"")</f>
        <v>mixed</v>
      </c>
      <c r="X1930" s="0" t="n">
        <f aca="false">IF(AND(ISNUMBER($BW1930),ISNUMBER($BX1930)),MIN(1,MAX(0,($BX1930-2017+1)/($BX1930-$BW1930+1))),"")</f>
        <v>0.125</v>
      </c>
      <c r="Y1930" s="0" t="n">
        <f aca="false">IF(AND(ISNUMBER($BW1930),ISNUMBER($BX1930)),MIN(1,MAX(0,($BX1930-2018+1)/($BX1930-$BW1930+1))),"")</f>
        <v>0</v>
      </c>
      <c r="Z1930" s="0" t="n">
        <f aca="false">IF(AND(ISNUMBER($BW1930),ISNUMBER($BX1930)),MIN(1,MAX(0,($BX1930-2019+1)/($BX1930-$BW1930+1))),"")</f>
        <v>0</v>
      </c>
      <c r="AA1930" s="0" t="n">
        <f aca="false">IF(ISNUMBER($BX1930),IF($BX1930&gt;=2017,1,0),"")</f>
        <v>1</v>
      </c>
      <c r="AB1930" s="0" t="n">
        <f aca="false">IF(ISNUMBER($BX1930),IF($BX1930&gt;=2018,1,0),"")</f>
        <v>0</v>
      </c>
      <c r="AC1930" s="0" t="n">
        <f aca="false">IF(ISNUMBER($BX1930),IF($BX1930&gt;=2019,1,0),"")</f>
        <v>0</v>
      </c>
      <c r="AD1930" s="0" t="n">
        <f aca="false">IF($L1930&lt;&gt;"",IF($L1930&gt;2013,1,0),"")</f>
        <v>1</v>
      </c>
      <c r="AE1930" s="0" t="n">
        <f aca="false">IF($L1930&lt;&gt;"",1+IF($L1930&gt;2011,1,0)+IF($L1930&gt;2014,1,0),"")</f>
        <v>2</v>
      </c>
      <c r="AF1930" s="0" t="s">
        <v>87</v>
      </c>
      <c r="AG1930" s="0" t="s">
        <v>88</v>
      </c>
      <c r="AH1930" s="0" t="s">
        <v>89</v>
      </c>
      <c r="AI1930" s="0" t="s">
        <v>497</v>
      </c>
      <c r="AJ1930" s="0" t="s">
        <v>497</v>
      </c>
      <c r="AK1930" s="0" t="str">
        <f aca="false">IF(AND($CF1930&lt;&gt;"",IFERROR(INDEX(subsample_country_map!$B:$B,MATCH($CF1930,subsample_country_map!$A:$A,0)),"")&lt;&gt;""),INDEX(subsample_country_map!$B:$B,MATCH($CF1930,subsample_country_map!$A:$A,0)),INDEX(lookup!$AA:$AA,MATCH($A1930,lookup!$A:$A,0)))</f>
        <v>2_Europe</v>
      </c>
      <c r="AL1930" s="0" t="str">
        <f aca="false">IF(AND($CF1930&lt;&gt;"",IFERROR(INDEX(subsample_country_map!$C:$C,MATCH($CF1930,subsample_country_map!$A:$A,0)),"")&lt;&gt;""),INDEX(subsample_country_map!$C:$C,MATCH($CF1930,subsample_country_map!$A:$A,0)),INDEX(lookup!$AB:$AB,MATCH($A1930,lookup!$A:$A,0)))</f>
        <v>99_NCE</v>
      </c>
      <c r="AM1930" s="0" t="str">
        <f aca="false">IF(AND($CF1930&lt;&gt;"",IFERROR(INDEX(subsample_country_map!$D:$D,MATCH($CF1930,subsample_country_map!$A:$A,0)),"")&lt;&gt;""),INDEX(subsample_country_map!$D:$D,MATCH($CF1930,subsample_country_map!$A:$A,0)),INDEX(lookup!$AC:$AC,MATCH($A1930,lookup!$A:$A,0)))</f>
        <v>1_western</v>
      </c>
      <c r="AN1930" s="0" t="str">
        <f aca="false">IF(AND($CF1930&lt;&gt;"",IFERROR(INDEX(subsample_country_map!$E:$E,MATCH($CF1930,subsample_country_map!$A:$A,0)),"")&lt;&gt;""),INDEX(subsample_country_map!$E:$E,MATCH($CF1930,subsample_country_map!$A:$A,0)),INDEX(lookup!$AD:$AD,MATCH($A1930,lookup!$A:$A,0)))</f>
        <v>99_NCE</v>
      </c>
      <c r="AO1930" s="0" t="str">
        <f aca="false">INDEX(lookup!$Y:$Y,MATCH($A1930,lookup!$A:$A,0))</f>
        <v>0_published</v>
      </c>
      <c r="AP1930" s="0" t="str">
        <f aca="false">INDEX(lookup!$Z:$Z,MATCH($A1930,lookup!$A:$A,0))</f>
        <v>0_VHB low</v>
      </c>
      <c r="AQ1930" s="0" t="str">
        <f aca="false">INDEX(lookup!$W:$W,MATCH($A1930,lookup!$A:$A,0))</f>
        <v>1_fin/acc/econ</v>
      </c>
      <c r="AS1930" s="0" t="s">
        <v>91</v>
      </c>
      <c r="AT1930" s="0" t="s">
        <v>397</v>
      </c>
      <c r="AU1930" s="0" t="s">
        <v>93</v>
      </c>
      <c r="AV1930" s="0" t="s">
        <v>6573</v>
      </c>
      <c r="AW1930" s="0" t="s">
        <v>6574</v>
      </c>
      <c r="BA1930" s="0" t="s">
        <v>95</v>
      </c>
      <c r="BB1930" s="0" t="s">
        <v>96</v>
      </c>
      <c r="BC1930" s="0" t="s">
        <v>358</v>
      </c>
      <c r="BD1930" s="0" t="s">
        <v>142</v>
      </c>
      <c r="BE1930" s="0" t="s">
        <v>98</v>
      </c>
      <c r="BI1930" s="0" t="s">
        <v>604</v>
      </c>
      <c r="BJ1930" s="0" t="s">
        <v>6430</v>
      </c>
      <c r="BK1930" s="0" t="s">
        <v>750</v>
      </c>
      <c r="BL1930" s="0" t="s">
        <v>6575</v>
      </c>
      <c r="BM1930" s="0" t="s">
        <v>6557</v>
      </c>
      <c r="BN1930" s="0" t="s">
        <v>341</v>
      </c>
      <c r="BO1930" s="0" t="s">
        <v>754</v>
      </c>
      <c r="BP1930" s="0" t="s">
        <v>1814</v>
      </c>
      <c r="BQ1930" s="0" t="s">
        <v>127</v>
      </c>
      <c r="BT1930" s="0" t="n">
        <v>0</v>
      </c>
      <c r="BU1930" s="0" t="s">
        <v>6558</v>
      </c>
      <c r="BW1930" s="0" t="n">
        <v>2010</v>
      </c>
      <c r="BX1930" s="0" t="n">
        <v>2017</v>
      </c>
      <c r="BY1930" s="0" t="s">
        <v>6559</v>
      </c>
      <c r="BZ1930" s="0" t="n">
        <v>2013.5</v>
      </c>
      <c r="CA1930" s="0" t="n">
        <v>0.25</v>
      </c>
      <c r="CB1930" s="0" t="n">
        <v>0</v>
      </c>
      <c r="CC1930" s="0" t="n">
        <v>1</v>
      </c>
      <c r="CD1930" s="0" t="n">
        <v>-0.0774277358116903</v>
      </c>
      <c r="CE1930" s="0" t="n">
        <v>1</v>
      </c>
    </row>
    <row r="1931" customFormat="false" ht="15" hidden="false" customHeight="false" outlineLevel="0" collapsed="false">
      <c r="A1931" s="0" t="s">
        <v>6550</v>
      </c>
      <c r="B1931" s="0" t="n">
        <v>3236</v>
      </c>
      <c r="C1931" s="0" t="n">
        <v>-0.0486279838638933</v>
      </c>
      <c r="D1931" s="0" t="n">
        <v>3867</v>
      </c>
      <c r="E1931" s="0" t="n">
        <f aca="false">IF(ISNUMBER($BA1931),$BA1931,IF(AND(ISNUMBER($D1931),ISNUMBER($BW1931),ISNUMBER($BX1931)),$D1931*($BX1931-$BW1931+1),""))</f>
        <v>30936</v>
      </c>
      <c r="H1931" s="0" t="s">
        <v>118</v>
      </c>
      <c r="I1931" s="0" t="s">
        <v>344</v>
      </c>
      <c r="J1931" s="0" t="n">
        <f aca="false">IF($BW1931&lt;&gt;"",$BW1931,"")</f>
        <v>2010</v>
      </c>
      <c r="K1931" s="0" t="n">
        <f aca="false">IF($BX1931&lt;&gt;"",$BX1931,"")</f>
        <v>2017</v>
      </c>
      <c r="L1931" s="0" t="n">
        <f aca="false">IF(AND(ISNUMBER($BW1931),ISNUMBER($BX1931)),($BW1931+$BX1931)/2,"")</f>
        <v>2013.5</v>
      </c>
      <c r="M1931" s="0" t="n">
        <f aca="false">IF($L1931&lt;&gt;"",$L1931,"")</f>
        <v>2013.5</v>
      </c>
      <c r="N1931" s="0" t="n">
        <f aca="false">IF(AND(ISNUMBER($BW1931),ISNUMBER($BX1931)),MIN(1,MAX(0,($BX1931-2016+1)/($BX1931-$BW1931+1))),"")</f>
        <v>0.25</v>
      </c>
      <c r="O1931" s="0" t="n">
        <f aca="false">IF(AND(ISNUMBER($BW1931),ISNUMBER($BX1931)),MIN(1,MAX(0,($BX1931-2017+1)/($BX1931-$BW1931+1))),"")</f>
        <v>0.125</v>
      </c>
      <c r="P1931" s="0" t="n">
        <f aca="false">IF(AND(ISNUMBER($BW1931),ISNUMBER($BX1931)),MIN(1,MAX(0,($BX1931-2018+1)/($BX1931-$BW1931+1))),"")</f>
        <v>0</v>
      </c>
      <c r="Q1931" s="0" t="n">
        <f aca="false">IF(AND(ISNUMBER($BW1931),ISNUMBER($BX1931)),MIN(1,MAX(0,($BX1931-2019+1)/($BX1931-$BW1931+1))),"")</f>
        <v>0</v>
      </c>
      <c r="R1931" s="0" t="n">
        <f aca="false">IF(AND(ISNUMBER($BW1931),ISNUMBER($BX1931)),MIN(1,MAX(0,($BX1931-2016+1)/($BX1931-$BW1931+1))),"")</f>
        <v>0.25</v>
      </c>
      <c r="S1931" s="0" t="n">
        <f aca="false">IF($L1931&lt;&gt;"",IF($L1931&gt;=2015.5,1,0),"")</f>
        <v>0</v>
      </c>
      <c r="T1931" s="0" t="n">
        <f aca="false">IF($L1931&lt;&gt;"",IF($L1931&gt;=2016,1,0),"")</f>
        <v>0</v>
      </c>
      <c r="U1931" s="0" t="n">
        <f aca="false">IF(ISNUMBER($BX1931),IF($BX1931&gt;=2016,1,0),"")</f>
        <v>1</v>
      </c>
      <c r="V1931" s="0" t="n">
        <f aca="false">IF(ISNUMBER($BW1931),IF($BW1931&gt;=2016,1,0),"")</f>
        <v>0</v>
      </c>
      <c r="W1931" s="0" t="str">
        <f aca="false">IF(AND(ISNUMBER($BW1931),ISNUMBER($BX1931)),IF($BW1931&gt;=2016,"post-only",IF($BX1931&lt;2016,"pre-only","mixed")),"")</f>
        <v>mixed</v>
      </c>
      <c r="X1931" s="0" t="n">
        <f aca="false">IF(AND(ISNUMBER($BW1931),ISNUMBER($BX1931)),MIN(1,MAX(0,($BX1931-2017+1)/($BX1931-$BW1931+1))),"")</f>
        <v>0.125</v>
      </c>
      <c r="Y1931" s="0" t="n">
        <f aca="false">IF(AND(ISNUMBER($BW1931),ISNUMBER($BX1931)),MIN(1,MAX(0,($BX1931-2018+1)/($BX1931-$BW1931+1))),"")</f>
        <v>0</v>
      </c>
      <c r="Z1931" s="0" t="n">
        <f aca="false">IF(AND(ISNUMBER($BW1931),ISNUMBER($BX1931)),MIN(1,MAX(0,($BX1931-2019+1)/($BX1931-$BW1931+1))),"")</f>
        <v>0</v>
      </c>
      <c r="AA1931" s="0" t="n">
        <f aca="false">IF(ISNUMBER($BX1931),IF($BX1931&gt;=2017,1,0),"")</f>
        <v>1</v>
      </c>
      <c r="AB1931" s="0" t="n">
        <f aca="false">IF(ISNUMBER($BX1931),IF($BX1931&gt;=2018,1,0),"")</f>
        <v>0</v>
      </c>
      <c r="AC1931" s="0" t="n">
        <f aca="false">IF(ISNUMBER($BX1931),IF($BX1931&gt;=2019,1,0),"")</f>
        <v>0</v>
      </c>
      <c r="AD1931" s="0" t="n">
        <f aca="false">IF($L1931&lt;&gt;"",IF($L1931&gt;2013,1,0),"")</f>
        <v>1</v>
      </c>
      <c r="AE1931" s="0" t="n">
        <f aca="false">IF($L1931&lt;&gt;"",1+IF($L1931&gt;2011,1,0)+IF($L1931&gt;2014,1,0),"")</f>
        <v>2</v>
      </c>
      <c r="AF1931" s="0" t="s">
        <v>87</v>
      </c>
      <c r="AG1931" s="0" t="s">
        <v>88</v>
      </c>
      <c r="AH1931" s="0" t="s">
        <v>89</v>
      </c>
      <c r="AI1931" s="0" t="s">
        <v>497</v>
      </c>
      <c r="AJ1931" s="0" t="s">
        <v>497</v>
      </c>
      <c r="AK1931" s="0" t="str">
        <f aca="false">IF(AND($CF1931&lt;&gt;"",IFERROR(INDEX(subsample_country_map!$B:$B,MATCH($CF1931,subsample_country_map!$A:$A,0)),"")&lt;&gt;""),INDEX(subsample_country_map!$B:$B,MATCH($CF1931,subsample_country_map!$A:$A,0)),INDEX(lookup!$AA:$AA,MATCH($A1931,lookup!$A:$A,0)))</f>
        <v>2_Europe</v>
      </c>
      <c r="AL1931" s="0" t="str">
        <f aca="false">IF(AND($CF1931&lt;&gt;"",IFERROR(INDEX(subsample_country_map!$C:$C,MATCH($CF1931,subsample_country_map!$A:$A,0)),"")&lt;&gt;""),INDEX(subsample_country_map!$C:$C,MATCH($CF1931,subsample_country_map!$A:$A,0)),INDEX(lookup!$AB:$AB,MATCH($A1931,lookup!$A:$A,0)))</f>
        <v>99_NCE</v>
      </c>
      <c r="AM1931" s="0" t="str">
        <f aca="false">IF(AND($CF1931&lt;&gt;"",IFERROR(INDEX(subsample_country_map!$D:$D,MATCH($CF1931,subsample_country_map!$A:$A,0)),"")&lt;&gt;""),INDEX(subsample_country_map!$D:$D,MATCH($CF1931,subsample_country_map!$A:$A,0)),INDEX(lookup!$AC:$AC,MATCH($A1931,lookup!$A:$A,0)))</f>
        <v>1_western</v>
      </c>
      <c r="AN1931" s="0" t="str">
        <f aca="false">IF(AND($CF1931&lt;&gt;"",IFERROR(INDEX(subsample_country_map!$E:$E,MATCH($CF1931,subsample_country_map!$A:$A,0)),"")&lt;&gt;""),INDEX(subsample_country_map!$E:$E,MATCH($CF1931,subsample_country_map!$A:$A,0)),INDEX(lookup!$AD:$AD,MATCH($A1931,lookup!$A:$A,0)))</f>
        <v>99_NCE</v>
      </c>
      <c r="AO1931" s="0" t="str">
        <f aca="false">INDEX(lookup!$Y:$Y,MATCH($A1931,lookup!$A:$A,0))</f>
        <v>0_published</v>
      </c>
      <c r="AP1931" s="0" t="str">
        <f aca="false">INDEX(lookup!$Z:$Z,MATCH($A1931,lookup!$A:$A,0))</f>
        <v>0_VHB low</v>
      </c>
      <c r="AQ1931" s="0" t="str">
        <f aca="false">INDEX(lookup!$W:$W,MATCH($A1931,lookup!$A:$A,0))</f>
        <v>1_fin/acc/econ</v>
      </c>
      <c r="AS1931" s="0" t="s">
        <v>91</v>
      </c>
      <c r="AT1931" s="0" t="s">
        <v>397</v>
      </c>
      <c r="AU1931" s="0" t="s">
        <v>93</v>
      </c>
      <c r="AV1931" s="0" t="s">
        <v>6576</v>
      </c>
      <c r="AW1931" s="0" t="s">
        <v>6577</v>
      </c>
      <c r="BA1931" s="0" t="s">
        <v>95</v>
      </c>
      <c r="BB1931" s="0" t="s">
        <v>96</v>
      </c>
      <c r="BC1931" s="0" t="s">
        <v>358</v>
      </c>
      <c r="BD1931" s="0" t="s">
        <v>142</v>
      </c>
      <c r="BE1931" s="0" t="s">
        <v>98</v>
      </c>
      <c r="BI1931" s="0" t="s">
        <v>604</v>
      </c>
      <c r="BJ1931" s="0" t="s">
        <v>6432</v>
      </c>
      <c r="BK1931" s="0" t="s">
        <v>750</v>
      </c>
      <c r="BL1931" s="0" t="s">
        <v>6578</v>
      </c>
      <c r="BM1931" s="0" t="s">
        <v>6557</v>
      </c>
      <c r="BN1931" s="0" t="s">
        <v>341</v>
      </c>
      <c r="BO1931" s="0" t="s">
        <v>754</v>
      </c>
      <c r="BP1931" s="0" t="s">
        <v>1814</v>
      </c>
      <c r="BQ1931" s="0" t="s">
        <v>127</v>
      </c>
      <c r="BT1931" s="0" t="n">
        <v>0</v>
      </c>
      <c r="BU1931" s="0" t="s">
        <v>6558</v>
      </c>
      <c r="BW1931" s="0" t="n">
        <v>2010</v>
      </c>
      <c r="BX1931" s="0" t="n">
        <v>2017</v>
      </c>
      <c r="BY1931" s="0" t="s">
        <v>6559</v>
      </c>
      <c r="BZ1931" s="0" t="n">
        <v>2013.5</v>
      </c>
      <c r="CA1931" s="0" t="n">
        <v>0.25</v>
      </c>
      <c r="CB1931" s="0" t="n">
        <v>0</v>
      </c>
      <c r="CC1931" s="0" t="n">
        <v>1</v>
      </c>
      <c r="CD1931" s="0" t="n">
        <v>-0.04866636822552</v>
      </c>
      <c r="CE1931" s="0" t="n">
        <v>1</v>
      </c>
    </row>
    <row r="1932" customFormat="false" ht="15" hidden="false" customHeight="false" outlineLevel="0" collapsed="false">
      <c r="A1932" s="0" t="s">
        <v>6550</v>
      </c>
      <c r="B1932" s="0" t="n">
        <v>3237</v>
      </c>
      <c r="C1932" s="0" t="n">
        <v>-0.0535264722419463</v>
      </c>
      <c r="D1932" s="0" t="n">
        <v>3867</v>
      </c>
      <c r="E1932" s="0" t="n">
        <f aca="false">IF(ISNUMBER($BA1932),$BA1932,IF(AND(ISNUMBER($D1932),ISNUMBER($BW1932),ISNUMBER($BX1932)),$D1932*($BX1932-$BW1932+1),""))</f>
        <v>30936</v>
      </c>
      <c r="H1932" s="0" t="s">
        <v>118</v>
      </c>
      <c r="I1932" s="0" t="s">
        <v>344</v>
      </c>
      <c r="J1932" s="0" t="n">
        <f aca="false">IF($BW1932&lt;&gt;"",$BW1932,"")</f>
        <v>2010</v>
      </c>
      <c r="K1932" s="0" t="n">
        <f aca="false">IF($BX1932&lt;&gt;"",$BX1932,"")</f>
        <v>2017</v>
      </c>
      <c r="L1932" s="0" t="n">
        <f aca="false">IF(AND(ISNUMBER($BW1932),ISNUMBER($BX1932)),($BW1932+$BX1932)/2,"")</f>
        <v>2013.5</v>
      </c>
      <c r="M1932" s="0" t="n">
        <f aca="false">IF($L1932&lt;&gt;"",$L1932,"")</f>
        <v>2013.5</v>
      </c>
      <c r="N1932" s="0" t="n">
        <f aca="false">IF(AND(ISNUMBER($BW1932),ISNUMBER($BX1932)),MIN(1,MAX(0,($BX1932-2016+1)/($BX1932-$BW1932+1))),"")</f>
        <v>0.25</v>
      </c>
      <c r="O1932" s="0" t="n">
        <f aca="false">IF(AND(ISNUMBER($BW1932),ISNUMBER($BX1932)),MIN(1,MAX(0,($BX1932-2017+1)/($BX1932-$BW1932+1))),"")</f>
        <v>0.125</v>
      </c>
      <c r="P1932" s="0" t="n">
        <f aca="false">IF(AND(ISNUMBER($BW1932),ISNUMBER($BX1932)),MIN(1,MAX(0,($BX1932-2018+1)/($BX1932-$BW1932+1))),"")</f>
        <v>0</v>
      </c>
      <c r="Q1932" s="0" t="n">
        <f aca="false">IF(AND(ISNUMBER($BW1932),ISNUMBER($BX1932)),MIN(1,MAX(0,($BX1932-2019+1)/($BX1932-$BW1932+1))),"")</f>
        <v>0</v>
      </c>
      <c r="R1932" s="0" t="n">
        <f aca="false">IF(AND(ISNUMBER($BW1932),ISNUMBER($BX1932)),MIN(1,MAX(0,($BX1932-2016+1)/($BX1932-$BW1932+1))),"")</f>
        <v>0.25</v>
      </c>
      <c r="S1932" s="0" t="n">
        <f aca="false">IF($L1932&lt;&gt;"",IF($L1932&gt;=2015.5,1,0),"")</f>
        <v>0</v>
      </c>
      <c r="T1932" s="0" t="n">
        <f aca="false">IF($L1932&lt;&gt;"",IF($L1932&gt;=2016,1,0),"")</f>
        <v>0</v>
      </c>
      <c r="U1932" s="0" t="n">
        <f aca="false">IF(ISNUMBER($BX1932),IF($BX1932&gt;=2016,1,0),"")</f>
        <v>1</v>
      </c>
      <c r="V1932" s="0" t="n">
        <f aca="false">IF(ISNUMBER($BW1932),IF($BW1932&gt;=2016,1,0),"")</f>
        <v>0</v>
      </c>
      <c r="W1932" s="0" t="str">
        <f aca="false">IF(AND(ISNUMBER($BW1932),ISNUMBER($BX1932)),IF($BW1932&gt;=2016,"post-only",IF($BX1932&lt;2016,"pre-only","mixed")),"")</f>
        <v>mixed</v>
      </c>
      <c r="X1932" s="0" t="n">
        <f aca="false">IF(AND(ISNUMBER($BW1932),ISNUMBER($BX1932)),MIN(1,MAX(0,($BX1932-2017+1)/($BX1932-$BW1932+1))),"")</f>
        <v>0.125</v>
      </c>
      <c r="Y1932" s="0" t="n">
        <f aca="false">IF(AND(ISNUMBER($BW1932),ISNUMBER($BX1932)),MIN(1,MAX(0,($BX1932-2018+1)/($BX1932-$BW1932+1))),"")</f>
        <v>0</v>
      </c>
      <c r="Z1932" s="0" t="n">
        <f aca="false">IF(AND(ISNUMBER($BW1932),ISNUMBER($BX1932)),MIN(1,MAX(0,($BX1932-2019+1)/($BX1932-$BW1932+1))),"")</f>
        <v>0</v>
      </c>
      <c r="AA1932" s="0" t="n">
        <f aca="false">IF(ISNUMBER($BX1932),IF($BX1932&gt;=2017,1,0),"")</f>
        <v>1</v>
      </c>
      <c r="AB1932" s="0" t="n">
        <f aca="false">IF(ISNUMBER($BX1932),IF($BX1932&gt;=2018,1,0),"")</f>
        <v>0</v>
      </c>
      <c r="AC1932" s="0" t="n">
        <f aca="false">IF(ISNUMBER($BX1932),IF($BX1932&gt;=2019,1,0),"")</f>
        <v>0</v>
      </c>
      <c r="AD1932" s="0" t="n">
        <f aca="false">IF($L1932&lt;&gt;"",IF($L1932&gt;2013,1,0),"")</f>
        <v>1</v>
      </c>
      <c r="AE1932" s="0" t="n">
        <f aca="false">IF($L1932&lt;&gt;"",1+IF($L1932&gt;2011,1,0)+IF($L1932&gt;2014,1,0),"")</f>
        <v>2</v>
      </c>
      <c r="AF1932" s="0" t="s">
        <v>87</v>
      </c>
      <c r="AG1932" s="0" t="s">
        <v>88</v>
      </c>
      <c r="AH1932" s="0" t="s">
        <v>89</v>
      </c>
      <c r="AI1932" s="0" t="s">
        <v>497</v>
      </c>
      <c r="AJ1932" s="0" t="s">
        <v>497</v>
      </c>
      <c r="AK1932" s="0" t="str">
        <f aca="false">IF(AND($CF1932&lt;&gt;"",IFERROR(INDEX(subsample_country_map!$B:$B,MATCH($CF1932,subsample_country_map!$A:$A,0)),"")&lt;&gt;""),INDEX(subsample_country_map!$B:$B,MATCH($CF1932,subsample_country_map!$A:$A,0)),INDEX(lookup!$AA:$AA,MATCH($A1932,lookup!$A:$A,0)))</f>
        <v>2_Europe</v>
      </c>
      <c r="AL1932" s="0" t="str">
        <f aca="false">IF(AND($CF1932&lt;&gt;"",IFERROR(INDEX(subsample_country_map!$C:$C,MATCH($CF1932,subsample_country_map!$A:$A,0)),"")&lt;&gt;""),INDEX(subsample_country_map!$C:$C,MATCH($CF1932,subsample_country_map!$A:$A,0)),INDEX(lookup!$AB:$AB,MATCH($A1932,lookup!$A:$A,0)))</f>
        <v>99_NCE</v>
      </c>
      <c r="AM1932" s="0" t="str">
        <f aca="false">IF(AND($CF1932&lt;&gt;"",IFERROR(INDEX(subsample_country_map!$D:$D,MATCH($CF1932,subsample_country_map!$A:$A,0)),"")&lt;&gt;""),INDEX(subsample_country_map!$D:$D,MATCH($CF1932,subsample_country_map!$A:$A,0)),INDEX(lookup!$AC:$AC,MATCH($A1932,lookup!$A:$A,0)))</f>
        <v>1_western</v>
      </c>
      <c r="AN1932" s="0" t="str">
        <f aca="false">IF(AND($CF1932&lt;&gt;"",IFERROR(INDEX(subsample_country_map!$E:$E,MATCH($CF1932,subsample_country_map!$A:$A,0)),"")&lt;&gt;""),INDEX(subsample_country_map!$E:$E,MATCH($CF1932,subsample_country_map!$A:$A,0)),INDEX(lookup!$AD:$AD,MATCH($A1932,lookup!$A:$A,0)))</f>
        <v>99_NCE</v>
      </c>
      <c r="AO1932" s="0" t="str">
        <f aca="false">INDEX(lookup!$Y:$Y,MATCH($A1932,lookup!$A:$A,0))</f>
        <v>0_published</v>
      </c>
      <c r="AP1932" s="0" t="str">
        <f aca="false">INDEX(lookup!$Z:$Z,MATCH($A1932,lookup!$A:$A,0))</f>
        <v>0_VHB low</v>
      </c>
      <c r="AQ1932" s="0" t="str">
        <f aca="false">INDEX(lookup!$W:$W,MATCH($A1932,lookup!$A:$A,0))</f>
        <v>1_fin/acc/econ</v>
      </c>
      <c r="AS1932" s="0" t="s">
        <v>91</v>
      </c>
      <c r="AT1932" s="0" t="s">
        <v>397</v>
      </c>
      <c r="AU1932" s="0" t="s">
        <v>93</v>
      </c>
      <c r="AV1932" s="0" t="s">
        <v>6579</v>
      </c>
      <c r="AW1932" s="0" t="s">
        <v>6580</v>
      </c>
      <c r="BA1932" s="0" t="s">
        <v>95</v>
      </c>
      <c r="BB1932" s="0" t="s">
        <v>96</v>
      </c>
      <c r="BC1932" s="0" t="s">
        <v>358</v>
      </c>
      <c r="BD1932" s="0" t="s">
        <v>142</v>
      </c>
      <c r="BE1932" s="0" t="s">
        <v>98</v>
      </c>
      <c r="BI1932" s="0" t="s">
        <v>604</v>
      </c>
      <c r="BJ1932" s="0" t="s">
        <v>6435</v>
      </c>
      <c r="BK1932" s="0" t="s">
        <v>750</v>
      </c>
      <c r="BL1932" s="0" t="s">
        <v>6581</v>
      </c>
      <c r="BM1932" s="0" t="s">
        <v>6557</v>
      </c>
      <c r="BN1932" s="0" t="s">
        <v>341</v>
      </c>
      <c r="BO1932" s="0" t="s">
        <v>754</v>
      </c>
      <c r="BP1932" s="0" t="s">
        <v>1814</v>
      </c>
      <c r="BQ1932" s="0" t="s">
        <v>127</v>
      </c>
      <c r="BT1932" s="0" t="n">
        <v>0</v>
      </c>
      <c r="BU1932" s="0" t="s">
        <v>6558</v>
      </c>
      <c r="BW1932" s="0" t="n">
        <v>2010</v>
      </c>
      <c r="BX1932" s="0" t="n">
        <v>2017</v>
      </c>
      <c r="BY1932" s="0" t="s">
        <v>6559</v>
      </c>
      <c r="BZ1932" s="0" t="n">
        <v>2013.5</v>
      </c>
      <c r="CA1932" s="0" t="n">
        <v>0.25</v>
      </c>
      <c r="CB1932" s="0" t="n">
        <v>0</v>
      </c>
      <c r="CC1932" s="0" t="n">
        <v>1</v>
      </c>
      <c r="CD1932" s="0" t="n">
        <v>-0.0535776795647632</v>
      </c>
      <c r="CE1932" s="0" t="n">
        <v>1</v>
      </c>
    </row>
    <row r="1933" customFormat="false" ht="15" hidden="false" customHeight="false" outlineLevel="0" collapsed="false">
      <c r="A1933" s="0" t="s">
        <v>6550</v>
      </c>
      <c r="B1933" s="0" t="n">
        <v>3238</v>
      </c>
      <c r="C1933" s="0" t="n">
        <v>-0.0908912790201567</v>
      </c>
      <c r="D1933" s="0" t="n">
        <v>3867</v>
      </c>
      <c r="E1933" s="0" t="n">
        <f aca="false">IF(ISNUMBER($BA1933),$BA1933,IF(AND(ISNUMBER($D1933),ISNUMBER($BW1933),ISNUMBER($BX1933)),$D1933*($BX1933-$BW1933+1),""))</f>
        <v>30936</v>
      </c>
      <c r="H1933" s="0" t="s">
        <v>118</v>
      </c>
      <c r="I1933" s="0" t="s">
        <v>344</v>
      </c>
      <c r="J1933" s="0" t="n">
        <f aca="false">IF($BW1933&lt;&gt;"",$BW1933,"")</f>
        <v>2010</v>
      </c>
      <c r="K1933" s="0" t="n">
        <f aca="false">IF($BX1933&lt;&gt;"",$BX1933,"")</f>
        <v>2017</v>
      </c>
      <c r="L1933" s="0" t="n">
        <f aca="false">IF(AND(ISNUMBER($BW1933),ISNUMBER($BX1933)),($BW1933+$BX1933)/2,"")</f>
        <v>2013.5</v>
      </c>
      <c r="M1933" s="0" t="n">
        <f aca="false">IF($L1933&lt;&gt;"",$L1933,"")</f>
        <v>2013.5</v>
      </c>
      <c r="N1933" s="0" t="n">
        <f aca="false">IF(AND(ISNUMBER($BW1933),ISNUMBER($BX1933)),MIN(1,MAX(0,($BX1933-2016+1)/($BX1933-$BW1933+1))),"")</f>
        <v>0.25</v>
      </c>
      <c r="O1933" s="0" t="n">
        <f aca="false">IF(AND(ISNUMBER($BW1933),ISNUMBER($BX1933)),MIN(1,MAX(0,($BX1933-2017+1)/($BX1933-$BW1933+1))),"")</f>
        <v>0.125</v>
      </c>
      <c r="P1933" s="0" t="n">
        <f aca="false">IF(AND(ISNUMBER($BW1933),ISNUMBER($BX1933)),MIN(1,MAX(0,($BX1933-2018+1)/($BX1933-$BW1933+1))),"")</f>
        <v>0</v>
      </c>
      <c r="Q1933" s="0" t="n">
        <f aca="false">IF(AND(ISNUMBER($BW1933),ISNUMBER($BX1933)),MIN(1,MAX(0,($BX1933-2019+1)/($BX1933-$BW1933+1))),"")</f>
        <v>0</v>
      </c>
      <c r="R1933" s="0" t="n">
        <f aca="false">IF(AND(ISNUMBER($BW1933),ISNUMBER($BX1933)),MIN(1,MAX(0,($BX1933-2016+1)/($BX1933-$BW1933+1))),"")</f>
        <v>0.25</v>
      </c>
      <c r="S1933" s="0" t="n">
        <f aca="false">IF($L1933&lt;&gt;"",IF($L1933&gt;=2015.5,1,0),"")</f>
        <v>0</v>
      </c>
      <c r="T1933" s="0" t="n">
        <f aca="false">IF($L1933&lt;&gt;"",IF($L1933&gt;=2016,1,0),"")</f>
        <v>0</v>
      </c>
      <c r="U1933" s="0" t="n">
        <f aca="false">IF(ISNUMBER($BX1933),IF($BX1933&gt;=2016,1,0),"")</f>
        <v>1</v>
      </c>
      <c r="V1933" s="0" t="n">
        <f aca="false">IF(ISNUMBER($BW1933),IF($BW1933&gt;=2016,1,0),"")</f>
        <v>0</v>
      </c>
      <c r="W1933" s="0" t="str">
        <f aca="false">IF(AND(ISNUMBER($BW1933),ISNUMBER($BX1933)),IF($BW1933&gt;=2016,"post-only",IF($BX1933&lt;2016,"pre-only","mixed")),"")</f>
        <v>mixed</v>
      </c>
      <c r="X1933" s="0" t="n">
        <f aca="false">IF(AND(ISNUMBER($BW1933),ISNUMBER($BX1933)),MIN(1,MAX(0,($BX1933-2017+1)/($BX1933-$BW1933+1))),"")</f>
        <v>0.125</v>
      </c>
      <c r="Y1933" s="0" t="n">
        <f aca="false">IF(AND(ISNUMBER($BW1933),ISNUMBER($BX1933)),MIN(1,MAX(0,($BX1933-2018+1)/($BX1933-$BW1933+1))),"")</f>
        <v>0</v>
      </c>
      <c r="Z1933" s="0" t="n">
        <f aca="false">IF(AND(ISNUMBER($BW1933),ISNUMBER($BX1933)),MIN(1,MAX(0,($BX1933-2019+1)/($BX1933-$BW1933+1))),"")</f>
        <v>0</v>
      </c>
      <c r="AA1933" s="0" t="n">
        <f aca="false">IF(ISNUMBER($BX1933),IF($BX1933&gt;=2017,1,0),"")</f>
        <v>1</v>
      </c>
      <c r="AB1933" s="0" t="n">
        <f aca="false">IF(ISNUMBER($BX1933),IF($BX1933&gt;=2018,1,0),"")</f>
        <v>0</v>
      </c>
      <c r="AC1933" s="0" t="n">
        <f aca="false">IF(ISNUMBER($BX1933),IF($BX1933&gt;=2019,1,0),"")</f>
        <v>0</v>
      </c>
      <c r="AD1933" s="0" t="n">
        <f aca="false">IF($L1933&lt;&gt;"",IF($L1933&gt;2013,1,0),"")</f>
        <v>1</v>
      </c>
      <c r="AE1933" s="0" t="n">
        <f aca="false">IF($L1933&lt;&gt;"",1+IF($L1933&gt;2011,1,0)+IF($L1933&gt;2014,1,0),"")</f>
        <v>2</v>
      </c>
      <c r="AF1933" s="0" t="s">
        <v>87</v>
      </c>
      <c r="AG1933" s="0" t="s">
        <v>88</v>
      </c>
      <c r="AH1933" s="0" t="s">
        <v>89</v>
      </c>
      <c r="AI1933" s="0" t="s">
        <v>497</v>
      </c>
      <c r="AJ1933" s="0" t="s">
        <v>497</v>
      </c>
      <c r="AK1933" s="0" t="str">
        <f aca="false">IF(AND($CF1933&lt;&gt;"",IFERROR(INDEX(subsample_country_map!$B:$B,MATCH($CF1933,subsample_country_map!$A:$A,0)),"")&lt;&gt;""),INDEX(subsample_country_map!$B:$B,MATCH($CF1933,subsample_country_map!$A:$A,0)),INDEX(lookup!$AA:$AA,MATCH($A1933,lookup!$A:$A,0)))</f>
        <v>2_Europe</v>
      </c>
      <c r="AL1933" s="0" t="str">
        <f aca="false">IF(AND($CF1933&lt;&gt;"",IFERROR(INDEX(subsample_country_map!$C:$C,MATCH($CF1933,subsample_country_map!$A:$A,0)),"")&lt;&gt;""),INDEX(subsample_country_map!$C:$C,MATCH($CF1933,subsample_country_map!$A:$A,0)),INDEX(lookup!$AB:$AB,MATCH($A1933,lookup!$A:$A,0)))</f>
        <v>99_NCE</v>
      </c>
      <c r="AM1933" s="0" t="str">
        <f aca="false">IF(AND($CF1933&lt;&gt;"",IFERROR(INDEX(subsample_country_map!$D:$D,MATCH($CF1933,subsample_country_map!$A:$A,0)),"")&lt;&gt;""),INDEX(subsample_country_map!$D:$D,MATCH($CF1933,subsample_country_map!$A:$A,0)),INDEX(lookup!$AC:$AC,MATCH($A1933,lookup!$A:$A,0)))</f>
        <v>1_western</v>
      </c>
      <c r="AN1933" s="0" t="str">
        <f aca="false">IF(AND($CF1933&lt;&gt;"",IFERROR(INDEX(subsample_country_map!$E:$E,MATCH($CF1933,subsample_country_map!$A:$A,0)),"")&lt;&gt;""),INDEX(subsample_country_map!$E:$E,MATCH($CF1933,subsample_country_map!$A:$A,0)),INDEX(lookup!$AD:$AD,MATCH($A1933,lookup!$A:$A,0)))</f>
        <v>99_NCE</v>
      </c>
      <c r="AO1933" s="0" t="str">
        <f aca="false">INDEX(lookup!$Y:$Y,MATCH($A1933,lookup!$A:$A,0))</f>
        <v>0_published</v>
      </c>
      <c r="AP1933" s="0" t="str">
        <f aca="false">INDEX(lookup!$Z:$Z,MATCH($A1933,lookup!$A:$A,0))</f>
        <v>0_VHB low</v>
      </c>
      <c r="AQ1933" s="0" t="str">
        <f aca="false">INDEX(lookup!$W:$W,MATCH($A1933,lookup!$A:$A,0))</f>
        <v>1_fin/acc/econ</v>
      </c>
      <c r="AS1933" s="0" t="s">
        <v>91</v>
      </c>
      <c r="AT1933" s="0" t="s">
        <v>397</v>
      </c>
      <c r="AU1933" s="0" t="s">
        <v>93</v>
      </c>
      <c r="AV1933" s="0" t="s">
        <v>981</v>
      </c>
      <c r="AW1933" s="0" t="s">
        <v>6552</v>
      </c>
      <c r="BA1933" s="0" t="s">
        <v>95</v>
      </c>
      <c r="BB1933" s="0" t="s">
        <v>96</v>
      </c>
      <c r="BC1933" s="0" t="s">
        <v>358</v>
      </c>
      <c r="BD1933" s="0" t="s">
        <v>142</v>
      </c>
      <c r="BE1933" s="0" t="s">
        <v>98</v>
      </c>
      <c r="BI1933" s="0" t="s">
        <v>604</v>
      </c>
      <c r="BJ1933" s="0" t="s">
        <v>6437</v>
      </c>
      <c r="BK1933" s="0" t="s">
        <v>750</v>
      </c>
      <c r="BL1933" s="0" t="s">
        <v>6582</v>
      </c>
      <c r="BM1933" s="0" t="s">
        <v>6557</v>
      </c>
      <c r="BN1933" s="0" t="s">
        <v>341</v>
      </c>
      <c r="BO1933" s="0" t="s">
        <v>754</v>
      </c>
      <c r="BP1933" s="0" t="s">
        <v>1814</v>
      </c>
      <c r="BQ1933" s="0" t="s">
        <v>127</v>
      </c>
      <c r="BT1933" s="0" t="n">
        <v>0</v>
      </c>
      <c r="BU1933" s="0" t="s">
        <v>6558</v>
      </c>
      <c r="BW1933" s="0" t="n">
        <v>2010</v>
      </c>
      <c r="BX1933" s="0" t="n">
        <v>2017</v>
      </c>
      <c r="BY1933" s="0" t="s">
        <v>6559</v>
      </c>
      <c r="BZ1933" s="0" t="n">
        <v>2013.5</v>
      </c>
      <c r="CA1933" s="0" t="n">
        <v>0.25</v>
      </c>
      <c r="CB1933" s="0" t="n">
        <v>0</v>
      </c>
      <c r="CC1933" s="0" t="n">
        <v>1</v>
      </c>
      <c r="CD1933" s="0" t="n">
        <v>-0.0911428181049582</v>
      </c>
      <c r="CE1933" s="0" t="n">
        <v>1</v>
      </c>
    </row>
    <row r="1934" customFormat="false" ht="15" hidden="false" customHeight="false" outlineLevel="0" collapsed="false">
      <c r="A1934" s="0" t="s">
        <v>6550</v>
      </c>
      <c r="B1934" s="0" t="n">
        <v>3239</v>
      </c>
      <c r="C1934" s="0" t="n">
        <v>-0.0799865217029445</v>
      </c>
      <c r="D1934" s="0" t="n">
        <v>3867</v>
      </c>
      <c r="E1934" s="0" t="n">
        <f aca="false">IF(ISNUMBER($BA1934),$BA1934,IF(AND(ISNUMBER($D1934),ISNUMBER($BW1934),ISNUMBER($BX1934)),$D1934*($BX1934-$BW1934+1),""))</f>
        <v>30936</v>
      </c>
      <c r="H1934" s="0" t="s">
        <v>118</v>
      </c>
      <c r="I1934" s="0" t="s">
        <v>344</v>
      </c>
      <c r="J1934" s="0" t="n">
        <f aca="false">IF($BW1934&lt;&gt;"",$BW1934,"")</f>
        <v>2010</v>
      </c>
      <c r="K1934" s="0" t="n">
        <f aca="false">IF($BX1934&lt;&gt;"",$BX1934,"")</f>
        <v>2017</v>
      </c>
      <c r="L1934" s="0" t="n">
        <f aca="false">IF(AND(ISNUMBER($BW1934),ISNUMBER($BX1934)),($BW1934+$BX1934)/2,"")</f>
        <v>2013.5</v>
      </c>
      <c r="M1934" s="0" t="n">
        <f aca="false">IF($L1934&lt;&gt;"",$L1934,"")</f>
        <v>2013.5</v>
      </c>
      <c r="N1934" s="0" t="n">
        <f aca="false">IF(AND(ISNUMBER($BW1934),ISNUMBER($BX1934)),MIN(1,MAX(0,($BX1934-2016+1)/($BX1934-$BW1934+1))),"")</f>
        <v>0.25</v>
      </c>
      <c r="O1934" s="0" t="n">
        <f aca="false">IF(AND(ISNUMBER($BW1934),ISNUMBER($BX1934)),MIN(1,MAX(0,($BX1934-2017+1)/($BX1934-$BW1934+1))),"")</f>
        <v>0.125</v>
      </c>
      <c r="P1934" s="0" t="n">
        <f aca="false">IF(AND(ISNUMBER($BW1934),ISNUMBER($BX1934)),MIN(1,MAX(0,($BX1934-2018+1)/($BX1934-$BW1934+1))),"")</f>
        <v>0</v>
      </c>
      <c r="Q1934" s="0" t="n">
        <f aca="false">IF(AND(ISNUMBER($BW1934),ISNUMBER($BX1934)),MIN(1,MAX(0,($BX1934-2019+1)/($BX1934-$BW1934+1))),"")</f>
        <v>0</v>
      </c>
      <c r="R1934" s="0" t="n">
        <f aca="false">IF(AND(ISNUMBER($BW1934),ISNUMBER($BX1934)),MIN(1,MAX(0,($BX1934-2016+1)/($BX1934-$BW1934+1))),"")</f>
        <v>0.25</v>
      </c>
      <c r="S1934" s="0" t="n">
        <f aca="false">IF($L1934&lt;&gt;"",IF($L1934&gt;=2015.5,1,0),"")</f>
        <v>0</v>
      </c>
      <c r="T1934" s="0" t="n">
        <f aca="false">IF($L1934&lt;&gt;"",IF($L1934&gt;=2016,1,0),"")</f>
        <v>0</v>
      </c>
      <c r="U1934" s="0" t="n">
        <f aca="false">IF(ISNUMBER($BX1934),IF($BX1934&gt;=2016,1,0),"")</f>
        <v>1</v>
      </c>
      <c r="V1934" s="0" t="n">
        <f aca="false">IF(ISNUMBER($BW1934),IF($BW1934&gt;=2016,1,0),"")</f>
        <v>0</v>
      </c>
      <c r="W1934" s="0" t="str">
        <f aca="false">IF(AND(ISNUMBER($BW1934),ISNUMBER($BX1934)),IF($BW1934&gt;=2016,"post-only",IF($BX1934&lt;2016,"pre-only","mixed")),"")</f>
        <v>mixed</v>
      </c>
      <c r="X1934" s="0" t="n">
        <f aca="false">IF(AND(ISNUMBER($BW1934),ISNUMBER($BX1934)),MIN(1,MAX(0,($BX1934-2017+1)/($BX1934-$BW1934+1))),"")</f>
        <v>0.125</v>
      </c>
      <c r="Y1934" s="0" t="n">
        <f aca="false">IF(AND(ISNUMBER($BW1934),ISNUMBER($BX1934)),MIN(1,MAX(0,($BX1934-2018+1)/($BX1934-$BW1934+1))),"")</f>
        <v>0</v>
      </c>
      <c r="Z1934" s="0" t="n">
        <f aca="false">IF(AND(ISNUMBER($BW1934),ISNUMBER($BX1934)),MIN(1,MAX(0,($BX1934-2019+1)/($BX1934-$BW1934+1))),"")</f>
        <v>0</v>
      </c>
      <c r="AA1934" s="0" t="n">
        <f aca="false">IF(ISNUMBER($BX1934),IF($BX1934&gt;=2017,1,0),"")</f>
        <v>1</v>
      </c>
      <c r="AB1934" s="0" t="n">
        <f aca="false">IF(ISNUMBER($BX1934),IF($BX1934&gt;=2018,1,0),"")</f>
        <v>0</v>
      </c>
      <c r="AC1934" s="0" t="n">
        <f aca="false">IF(ISNUMBER($BX1934),IF($BX1934&gt;=2019,1,0),"")</f>
        <v>0</v>
      </c>
      <c r="AD1934" s="0" t="n">
        <f aca="false">IF($L1934&lt;&gt;"",IF($L1934&gt;2013,1,0),"")</f>
        <v>1</v>
      </c>
      <c r="AE1934" s="0" t="n">
        <f aca="false">IF($L1934&lt;&gt;"",1+IF($L1934&gt;2011,1,0)+IF($L1934&gt;2014,1,0),"")</f>
        <v>2</v>
      </c>
      <c r="AF1934" s="0" t="s">
        <v>87</v>
      </c>
      <c r="AG1934" s="0" t="s">
        <v>88</v>
      </c>
      <c r="AH1934" s="0" t="s">
        <v>89</v>
      </c>
      <c r="AI1934" s="0" t="s">
        <v>497</v>
      </c>
      <c r="AJ1934" s="0" t="s">
        <v>497</v>
      </c>
      <c r="AK1934" s="0" t="str">
        <f aca="false">IF(AND($CF1934&lt;&gt;"",IFERROR(INDEX(subsample_country_map!$B:$B,MATCH($CF1934,subsample_country_map!$A:$A,0)),"")&lt;&gt;""),INDEX(subsample_country_map!$B:$B,MATCH($CF1934,subsample_country_map!$A:$A,0)),INDEX(lookup!$AA:$AA,MATCH($A1934,lookup!$A:$A,0)))</f>
        <v>2_Europe</v>
      </c>
      <c r="AL1934" s="0" t="str">
        <f aca="false">IF(AND($CF1934&lt;&gt;"",IFERROR(INDEX(subsample_country_map!$C:$C,MATCH($CF1934,subsample_country_map!$A:$A,0)),"")&lt;&gt;""),INDEX(subsample_country_map!$C:$C,MATCH($CF1934,subsample_country_map!$A:$A,0)),INDEX(lookup!$AB:$AB,MATCH($A1934,lookup!$A:$A,0)))</f>
        <v>99_NCE</v>
      </c>
      <c r="AM1934" s="0" t="str">
        <f aca="false">IF(AND($CF1934&lt;&gt;"",IFERROR(INDEX(subsample_country_map!$D:$D,MATCH($CF1934,subsample_country_map!$A:$A,0)),"")&lt;&gt;""),INDEX(subsample_country_map!$D:$D,MATCH($CF1934,subsample_country_map!$A:$A,0)),INDEX(lookup!$AC:$AC,MATCH($A1934,lookup!$A:$A,0)))</f>
        <v>1_western</v>
      </c>
      <c r="AN1934" s="0" t="str">
        <f aca="false">IF(AND($CF1934&lt;&gt;"",IFERROR(INDEX(subsample_country_map!$E:$E,MATCH($CF1934,subsample_country_map!$A:$A,0)),"")&lt;&gt;""),INDEX(subsample_country_map!$E:$E,MATCH($CF1934,subsample_country_map!$A:$A,0)),INDEX(lookup!$AD:$AD,MATCH($A1934,lookup!$A:$A,0)))</f>
        <v>99_NCE</v>
      </c>
      <c r="AO1934" s="0" t="str">
        <f aca="false">INDEX(lookup!$Y:$Y,MATCH($A1934,lookup!$A:$A,0))</f>
        <v>0_published</v>
      </c>
      <c r="AP1934" s="0" t="str">
        <f aca="false">INDEX(lookup!$Z:$Z,MATCH($A1934,lookup!$A:$A,0))</f>
        <v>0_VHB low</v>
      </c>
      <c r="AQ1934" s="0" t="str">
        <f aca="false">INDEX(lookup!$W:$W,MATCH($A1934,lookup!$A:$A,0))</f>
        <v>1_fin/acc/econ</v>
      </c>
      <c r="AS1934" s="0" t="s">
        <v>91</v>
      </c>
      <c r="AT1934" s="0" t="s">
        <v>397</v>
      </c>
      <c r="AU1934" s="0" t="s">
        <v>93</v>
      </c>
      <c r="AV1934" s="0" t="s">
        <v>2054</v>
      </c>
      <c r="AW1934" s="0" t="s">
        <v>6552</v>
      </c>
      <c r="BA1934" s="0" t="s">
        <v>95</v>
      </c>
      <c r="BB1934" s="0" t="s">
        <v>96</v>
      </c>
      <c r="BC1934" s="0" t="s">
        <v>358</v>
      </c>
      <c r="BD1934" s="0" t="s">
        <v>142</v>
      </c>
      <c r="BE1934" s="0" t="s">
        <v>98</v>
      </c>
      <c r="BI1934" s="0" t="s">
        <v>604</v>
      </c>
      <c r="BJ1934" s="0" t="s">
        <v>6439</v>
      </c>
      <c r="BK1934" s="0" t="s">
        <v>750</v>
      </c>
      <c r="BL1934" s="0" t="s">
        <v>6583</v>
      </c>
      <c r="BM1934" s="0" t="s">
        <v>6557</v>
      </c>
      <c r="BN1934" s="0" t="s">
        <v>341</v>
      </c>
      <c r="BO1934" s="0" t="s">
        <v>754</v>
      </c>
      <c r="BP1934" s="0" t="s">
        <v>1814</v>
      </c>
      <c r="BQ1934" s="0" t="s">
        <v>127</v>
      </c>
      <c r="BT1934" s="0" t="n">
        <v>0</v>
      </c>
      <c r="BU1934" s="0" t="s">
        <v>6558</v>
      </c>
      <c r="BW1934" s="0" t="n">
        <v>2010</v>
      </c>
      <c r="BX1934" s="0" t="n">
        <v>2017</v>
      </c>
      <c r="BY1934" s="0" t="s">
        <v>6559</v>
      </c>
      <c r="BZ1934" s="0" t="n">
        <v>2013.5</v>
      </c>
      <c r="CA1934" s="0" t="n">
        <v>0.25</v>
      </c>
      <c r="CB1934" s="0" t="n">
        <v>0</v>
      </c>
      <c r="CC1934" s="0" t="n">
        <v>1</v>
      </c>
      <c r="CD1934" s="0" t="n">
        <v>-0.0801577599385261</v>
      </c>
      <c r="CE1934" s="0" t="n">
        <v>1</v>
      </c>
    </row>
    <row r="1935" customFormat="false" ht="15" hidden="false" customHeight="false" outlineLevel="0" collapsed="false">
      <c r="A1935" s="0" t="s">
        <v>6550</v>
      </c>
      <c r="B1935" s="0" t="n">
        <v>3240</v>
      </c>
      <c r="C1935" s="0" t="n">
        <v>-0.0833825132582633</v>
      </c>
      <c r="D1935" s="0" t="n">
        <v>3867</v>
      </c>
      <c r="E1935" s="0" t="n">
        <f aca="false">IF(ISNUMBER($BA1935),$BA1935,IF(AND(ISNUMBER($D1935),ISNUMBER($BW1935),ISNUMBER($BX1935)),$D1935*($BX1935-$BW1935+1),""))</f>
        <v>30936</v>
      </c>
      <c r="H1935" s="0" t="s">
        <v>118</v>
      </c>
      <c r="I1935" s="0" t="s">
        <v>344</v>
      </c>
      <c r="J1935" s="0" t="n">
        <f aca="false">IF($BW1935&lt;&gt;"",$BW1935,"")</f>
        <v>2010</v>
      </c>
      <c r="K1935" s="0" t="n">
        <f aca="false">IF($BX1935&lt;&gt;"",$BX1935,"")</f>
        <v>2017</v>
      </c>
      <c r="L1935" s="0" t="n">
        <f aca="false">IF(AND(ISNUMBER($BW1935),ISNUMBER($BX1935)),($BW1935+$BX1935)/2,"")</f>
        <v>2013.5</v>
      </c>
      <c r="M1935" s="0" t="n">
        <f aca="false">IF($L1935&lt;&gt;"",$L1935,"")</f>
        <v>2013.5</v>
      </c>
      <c r="N1935" s="0" t="n">
        <f aca="false">IF(AND(ISNUMBER($BW1935),ISNUMBER($BX1935)),MIN(1,MAX(0,($BX1935-2016+1)/($BX1935-$BW1935+1))),"")</f>
        <v>0.25</v>
      </c>
      <c r="O1935" s="0" t="n">
        <f aca="false">IF(AND(ISNUMBER($BW1935),ISNUMBER($BX1935)),MIN(1,MAX(0,($BX1935-2017+1)/($BX1935-$BW1935+1))),"")</f>
        <v>0.125</v>
      </c>
      <c r="P1935" s="0" t="n">
        <f aca="false">IF(AND(ISNUMBER($BW1935),ISNUMBER($BX1935)),MIN(1,MAX(0,($BX1935-2018+1)/($BX1935-$BW1935+1))),"")</f>
        <v>0</v>
      </c>
      <c r="Q1935" s="0" t="n">
        <f aca="false">IF(AND(ISNUMBER($BW1935),ISNUMBER($BX1935)),MIN(1,MAX(0,($BX1935-2019+1)/($BX1935-$BW1935+1))),"")</f>
        <v>0</v>
      </c>
      <c r="R1935" s="0" t="n">
        <f aca="false">IF(AND(ISNUMBER($BW1935),ISNUMBER($BX1935)),MIN(1,MAX(0,($BX1935-2016+1)/($BX1935-$BW1935+1))),"")</f>
        <v>0.25</v>
      </c>
      <c r="S1935" s="0" t="n">
        <f aca="false">IF($L1935&lt;&gt;"",IF($L1935&gt;=2015.5,1,0),"")</f>
        <v>0</v>
      </c>
      <c r="T1935" s="0" t="n">
        <f aca="false">IF($L1935&lt;&gt;"",IF($L1935&gt;=2016,1,0),"")</f>
        <v>0</v>
      </c>
      <c r="U1935" s="0" t="n">
        <f aca="false">IF(ISNUMBER($BX1935),IF($BX1935&gt;=2016,1,0),"")</f>
        <v>1</v>
      </c>
      <c r="V1935" s="0" t="n">
        <f aca="false">IF(ISNUMBER($BW1935),IF($BW1935&gt;=2016,1,0),"")</f>
        <v>0</v>
      </c>
      <c r="W1935" s="0" t="str">
        <f aca="false">IF(AND(ISNUMBER($BW1935),ISNUMBER($BX1935)),IF($BW1935&gt;=2016,"post-only",IF($BX1935&lt;2016,"pre-only","mixed")),"")</f>
        <v>mixed</v>
      </c>
      <c r="X1935" s="0" t="n">
        <f aca="false">IF(AND(ISNUMBER($BW1935),ISNUMBER($BX1935)),MIN(1,MAX(0,($BX1935-2017+1)/($BX1935-$BW1935+1))),"")</f>
        <v>0.125</v>
      </c>
      <c r="Y1935" s="0" t="n">
        <f aca="false">IF(AND(ISNUMBER($BW1935),ISNUMBER($BX1935)),MIN(1,MAX(0,($BX1935-2018+1)/($BX1935-$BW1935+1))),"")</f>
        <v>0</v>
      </c>
      <c r="Z1935" s="0" t="n">
        <f aca="false">IF(AND(ISNUMBER($BW1935),ISNUMBER($BX1935)),MIN(1,MAX(0,($BX1935-2019+1)/($BX1935-$BW1935+1))),"")</f>
        <v>0</v>
      </c>
      <c r="AA1935" s="0" t="n">
        <f aca="false">IF(ISNUMBER($BX1935),IF($BX1935&gt;=2017,1,0),"")</f>
        <v>1</v>
      </c>
      <c r="AB1935" s="0" t="n">
        <f aca="false">IF(ISNUMBER($BX1935),IF($BX1935&gt;=2018,1,0),"")</f>
        <v>0</v>
      </c>
      <c r="AC1935" s="0" t="n">
        <f aca="false">IF(ISNUMBER($BX1935),IF($BX1935&gt;=2019,1,0),"")</f>
        <v>0</v>
      </c>
      <c r="AD1935" s="0" t="n">
        <f aca="false">IF($L1935&lt;&gt;"",IF($L1935&gt;2013,1,0),"")</f>
        <v>1</v>
      </c>
      <c r="AE1935" s="0" t="n">
        <f aca="false">IF($L1935&lt;&gt;"",1+IF($L1935&gt;2011,1,0)+IF($L1935&gt;2014,1,0),"")</f>
        <v>2</v>
      </c>
      <c r="AF1935" s="0" t="s">
        <v>87</v>
      </c>
      <c r="AG1935" s="0" t="s">
        <v>88</v>
      </c>
      <c r="AH1935" s="0" t="s">
        <v>89</v>
      </c>
      <c r="AI1935" s="0" t="s">
        <v>497</v>
      </c>
      <c r="AJ1935" s="0" t="s">
        <v>497</v>
      </c>
      <c r="AK1935" s="0" t="str">
        <f aca="false">IF(AND($CF1935&lt;&gt;"",IFERROR(INDEX(subsample_country_map!$B:$B,MATCH($CF1935,subsample_country_map!$A:$A,0)),"")&lt;&gt;""),INDEX(subsample_country_map!$B:$B,MATCH($CF1935,subsample_country_map!$A:$A,0)),INDEX(lookup!$AA:$AA,MATCH($A1935,lookup!$A:$A,0)))</f>
        <v>2_Europe</v>
      </c>
      <c r="AL1935" s="0" t="str">
        <f aca="false">IF(AND($CF1935&lt;&gt;"",IFERROR(INDEX(subsample_country_map!$C:$C,MATCH($CF1935,subsample_country_map!$A:$A,0)),"")&lt;&gt;""),INDEX(subsample_country_map!$C:$C,MATCH($CF1935,subsample_country_map!$A:$A,0)),INDEX(lookup!$AB:$AB,MATCH($A1935,lookup!$A:$A,0)))</f>
        <v>99_NCE</v>
      </c>
      <c r="AM1935" s="0" t="str">
        <f aca="false">IF(AND($CF1935&lt;&gt;"",IFERROR(INDEX(subsample_country_map!$D:$D,MATCH($CF1935,subsample_country_map!$A:$A,0)),"")&lt;&gt;""),INDEX(subsample_country_map!$D:$D,MATCH($CF1935,subsample_country_map!$A:$A,0)),INDEX(lookup!$AC:$AC,MATCH($A1935,lookup!$A:$A,0)))</f>
        <v>1_western</v>
      </c>
      <c r="AN1935" s="0" t="str">
        <f aca="false">IF(AND($CF1935&lt;&gt;"",IFERROR(INDEX(subsample_country_map!$E:$E,MATCH($CF1935,subsample_country_map!$A:$A,0)),"")&lt;&gt;""),INDEX(subsample_country_map!$E:$E,MATCH($CF1935,subsample_country_map!$A:$A,0)),INDEX(lookup!$AD:$AD,MATCH($A1935,lookup!$A:$A,0)))</f>
        <v>99_NCE</v>
      </c>
      <c r="AO1935" s="0" t="str">
        <f aca="false">INDEX(lookup!$Y:$Y,MATCH($A1935,lookup!$A:$A,0))</f>
        <v>0_published</v>
      </c>
      <c r="AP1935" s="0" t="str">
        <f aca="false">INDEX(lookup!$Z:$Z,MATCH($A1935,lookup!$A:$A,0))</f>
        <v>0_VHB low</v>
      </c>
      <c r="AQ1935" s="0" t="str">
        <f aca="false">INDEX(lookup!$W:$W,MATCH($A1935,lookup!$A:$A,0))</f>
        <v>1_fin/acc/econ</v>
      </c>
      <c r="AS1935" s="0" t="s">
        <v>91</v>
      </c>
      <c r="AT1935" s="0" t="s">
        <v>397</v>
      </c>
      <c r="AU1935" s="0" t="s">
        <v>93</v>
      </c>
      <c r="AV1935" s="0" t="s">
        <v>6584</v>
      </c>
      <c r="AW1935" s="0" t="s">
        <v>6585</v>
      </c>
      <c r="BA1935" s="0" t="s">
        <v>95</v>
      </c>
      <c r="BB1935" s="0" t="s">
        <v>96</v>
      </c>
      <c r="BC1935" s="0" t="s">
        <v>358</v>
      </c>
      <c r="BD1935" s="0" t="s">
        <v>142</v>
      </c>
      <c r="BE1935" s="0" t="s">
        <v>98</v>
      </c>
      <c r="BI1935" s="0" t="s">
        <v>604</v>
      </c>
      <c r="BJ1935" s="0" t="s">
        <v>6442</v>
      </c>
      <c r="BK1935" s="0" t="s">
        <v>750</v>
      </c>
      <c r="BL1935" s="0" t="s">
        <v>6586</v>
      </c>
      <c r="BM1935" s="0" t="s">
        <v>6557</v>
      </c>
      <c r="BN1935" s="0" t="s">
        <v>341</v>
      </c>
      <c r="BO1935" s="0" t="s">
        <v>754</v>
      </c>
      <c r="BP1935" s="0" t="s">
        <v>1814</v>
      </c>
      <c r="BQ1935" s="0" t="s">
        <v>127</v>
      </c>
      <c r="BT1935" s="0" t="n">
        <v>0</v>
      </c>
      <c r="BU1935" s="0" t="s">
        <v>6558</v>
      </c>
      <c r="BW1935" s="0" t="n">
        <v>2010</v>
      </c>
      <c r="BX1935" s="0" t="n">
        <v>2017</v>
      </c>
      <c r="BY1935" s="0" t="s">
        <v>6559</v>
      </c>
      <c r="BZ1935" s="0" t="n">
        <v>2013.5</v>
      </c>
      <c r="CA1935" s="0" t="n">
        <v>0.25</v>
      </c>
      <c r="CB1935" s="0" t="n">
        <v>0</v>
      </c>
      <c r="CC1935" s="0" t="n">
        <v>1</v>
      </c>
      <c r="CD1935" s="0" t="n">
        <v>-0.0835765663764976</v>
      </c>
      <c r="CE1935" s="0" t="n">
        <v>1</v>
      </c>
    </row>
    <row r="1936" customFormat="false" ht="15" hidden="false" customHeight="false" outlineLevel="0" collapsed="false">
      <c r="A1936" s="0" t="s">
        <v>6550</v>
      </c>
      <c r="B1936" s="0" t="n">
        <v>3241</v>
      </c>
      <c r="C1936" s="0" t="n">
        <v>-0.0849007363269766</v>
      </c>
      <c r="D1936" s="0" t="n">
        <v>3867</v>
      </c>
      <c r="E1936" s="0" t="n">
        <f aca="false">IF(ISNUMBER($BA1936),$BA1936,IF(AND(ISNUMBER($D1936),ISNUMBER($BW1936),ISNUMBER($BX1936)),$D1936*($BX1936-$BW1936+1),""))</f>
        <v>30936</v>
      </c>
      <c r="H1936" s="0" t="s">
        <v>118</v>
      </c>
      <c r="I1936" s="0" t="s">
        <v>344</v>
      </c>
      <c r="J1936" s="0" t="n">
        <f aca="false">IF($BW1936&lt;&gt;"",$BW1936,"")</f>
        <v>2010</v>
      </c>
      <c r="K1936" s="0" t="n">
        <f aca="false">IF($BX1936&lt;&gt;"",$BX1936,"")</f>
        <v>2017</v>
      </c>
      <c r="L1936" s="0" t="n">
        <f aca="false">IF(AND(ISNUMBER($BW1936),ISNUMBER($BX1936)),($BW1936+$BX1936)/2,"")</f>
        <v>2013.5</v>
      </c>
      <c r="M1936" s="0" t="n">
        <f aca="false">IF($L1936&lt;&gt;"",$L1936,"")</f>
        <v>2013.5</v>
      </c>
      <c r="N1936" s="0" t="n">
        <f aca="false">IF(AND(ISNUMBER($BW1936),ISNUMBER($BX1936)),MIN(1,MAX(0,($BX1936-2016+1)/($BX1936-$BW1936+1))),"")</f>
        <v>0.25</v>
      </c>
      <c r="O1936" s="0" t="n">
        <f aca="false">IF(AND(ISNUMBER($BW1936),ISNUMBER($BX1936)),MIN(1,MAX(0,($BX1936-2017+1)/($BX1936-$BW1936+1))),"")</f>
        <v>0.125</v>
      </c>
      <c r="P1936" s="0" t="n">
        <f aca="false">IF(AND(ISNUMBER($BW1936),ISNUMBER($BX1936)),MIN(1,MAX(0,($BX1936-2018+1)/($BX1936-$BW1936+1))),"")</f>
        <v>0</v>
      </c>
      <c r="Q1936" s="0" t="n">
        <f aca="false">IF(AND(ISNUMBER($BW1936),ISNUMBER($BX1936)),MIN(1,MAX(0,($BX1936-2019+1)/($BX1936-$BW1936+1))),"")</f>
        <v>0</v>
      </c>
      <c r="R1936" s="0" t="n">
        <f aca="false">IF(AND(ISNUMBER($BW1936),ISNUMBER($BX1936)),MIN(1,MAX(0,($BX1936-2016+1)/($BX1936-$BW1936+1))),"")</f>
        <v>0.25</v>
      </c>
      <c r="S1936" s="0" t="n">
        <f aca="false">IF($L1936&lt;&gt;"",IF($L1936&gt;=2015.5,1,0),"")</f>
        <v>0</v>
      </c>
      <c r="T1936" s="0" t="n">
        <f aca="false">IF($L1936&lt;&gt;"",IF($L1936&gt;=2016,1,0),"")</f>
        <v>0</v>
      </c>
      <c r="U1936" s="0" t="n">
        <f aca="false">IF(ISNUMBER($BX1936),IF($BX1936&gt;=2016,1,0),"")</f>
        <v>1</v>
      </c>
      <c r="V1936" s="0" t="n">
        <f aca="false">IF(ISNUMBER($BW1936),IF($BW1936&gt;=2016,1,0),"")</f>
        <v>0</v>
      </c>
      <c r="W1936" s="0" t="str">
        <f aca="false">IF(AND(ISNUMBER($BW1936),ISNUMBER($BX1936)),IF($BW1936&gt;=2016,"post-only",IF($BX1936&lt;2016,"pre-only","mixed")),"")</f>
        <v>mixed</v>
      </c>
      <c r="X1936" s="0" t="n">
        <f aca="false">IF(AND(ISNUMBER($BW1936),ISNUMBER($BX1936)),MIN(1,MAX(0,($BX1936-2017+1)/($BX1936-$BW1936+1))),"")</f>
        <v>0.125</v>
      </c>
      <c r="Y1936" s="0" t="n">
        <f aca="false">IF(AND(ISNUMBER($BW1936),ISNUMBER($BX1936)),MIN(1,MAX(0,($BX1936-2018+1)/($BX1936-$BW1936+1))),"")</f>
        <v>0</v>
      </c>
      <c r="Z1936" s="0" t="n">
        <f aca="false">IF(AND(ISNUMBER($BW1936),ISNUMBER($BX1936)),MIN(1,MAX(0,($BX1936-2019+1)/($BX1936-$BW1936+1))),"")</f>
        <v>0</v>
      </c>
      <c r="AA1936" s="0" t="n">
        <f aca="false">IF(ISNUMBER($BX1936),IF($BX1936&gt;=2017,1,0),"")</f>
        <v>1</v>
      </c>
      <c r="AB1936" s="0" t="n">
        <f aca="false">IF(ISNUMBER($BX1936),IF($BX1936&gt;=2018,1,0),"")</f>
        <v>0</v>
      </c>
      <c r="AC1936" s="0" t="n">
        <f aca="false">IF(ISNUMBER($BX1936),IF($BX1936&gt;=2019,1,0),"")</f>
        <v>0</v>
      </c>
      <c r="AD1936" s="0" t="n">
        <f aca="false">IF($L1936&lt;&gt;"",IF($L1936&gt;2013,1,0),"")</f>
        <v>1</v>
      </c>
      <c r="AE1936" s="0" t="n">
        <f aca="false">IF($L1936&lt;&gt;"",1+IF($L1936&gt;2011,1,0)+IF($L1936&gt;2014,1,0),"")</f>
        <v>2</v>
      </c>
      <c r="AF1936" s="0" t="s">
        <v>87</v>
      </c>
      <c r="AG1936" s="0" t="s">
        <v>88</v>
      </c>
      <c r="AH1936" s="0" t="s">
        <v>89</v>
      </c>
      <c r="AI1936" s="0" t="s">
        <v>497</v>
      </c>
      <c r="AJ1936" s="0" t="s">
        <v>497</v>
      </c>
      <c r="AK1936" s="0" t="str">
        <f aca="false">IF(AND($CF1936&lt;&gt;"",IFERROR(INDEX(subsample_country_map!$B:$B,MATCH($CF1936,subsample_country_map!$A:$A,0)),"")&lt;&gt;""),INDEX(subsample_country_map!$B:$B,MATCH($CF1936,subsample_country_map!$A:$A,0)),INDEX(lookup!$AA:$AA,MATCH($A1936,lookup!$A:$A,0)))</f>
        <v>2_Europe</v>
      </c>
      <c r="AL1936" s="0" t="str">
        <f aca="false">IF(AND($CF1936&lt;&gt;"",IFERROR(INDEX(subsample_country_map!$C:$C,MATCH($CF1936,subsample_country_map!$A:$A,0)),"")&lt;&gt;""),INDEX(subsample_country_map!$C:$C,MATCH($CF1936,subsample_country_map!$A:$A,0)),INDEX(lookup!$AB:$AB,MATCH($A1936,lookup!$A:$A,0)))</f>
        <v>99_NCE</v>
      </c>
      <c r="AM1936" s="0" t="str">
        <f aca="false">IF(AND($CF1936&lt;&gt;"",IFERROR(INDEX(subsample_country_map!$D:$D,MATCH($CF1936,subsample_country_map!$A:$A,0)),"")&lt;&gt;""),INDEX(subsample_country_map!$D:$D,MATCH($CF1936,subsample_country_map!$A:$A,0)),INDEX(lookup!$AC:$AC,MATCH($A1936,lookup!$A:$A,0)))</f>
        <v>1_western</v>
      </c>
      <c r="AN1936" s="0" t="str">
        <f aca="false">IF(AND($CF1936&lt;&gt;"",IFERROR(INDEX(subsample_country_map!$E:$E,MATCH($CF1936,subsample_country_map!$A:$A,0)),"")&lt;&gt;""),INDEX(subsample_country_map!$E:$E,MATCH($CF1936,subsample_country_map!$A:$A,0)),INDEX(lookup!$AD:$AD,MATCH($A1936,lookup!$A:$A,0)))</f>
        <v>99_NCE</v>
      </c>
      <c r="AO1936" s="0" t="str">
        <f aca="false">INDEX(lookup!$Y:$Y,MATCH($A1936,lookup!$A:$A,0))</f>
        <v>0_published</v>
      </c>
      <c r="AP1936" s="0" t="str">
        <f aca="false">INDEX(lookup!$Z:$Z,MATCH($A1936,lookup!$A:$A,0))</f>
        <v>0_VHB low</v>
      </c>
      <c r="AQ1936" s="0" t="str">
        <f aca="false">INDEX(lookup!$W:$W,MATCH($A1936,lookup!$A:$A,0))</f>
        <v>1_fin/acc/econ</v>
      </c>
      <c r="AS1936" s="0" t="s">
        <v>91</v>
      </c>
      <c r="AT1936" s="0" t="s">
        <v>397</v>
      </c>
      <c r="AU1936" s="0" t="s">
        <v>93</v>
      </c>
      <c r="AV1936" s="0" t="s">
        <v>6587</v>
      </c>
      <c r="AW1936" s="0" t="s">
        <v>6588</v>
      </c>
      <c r="BA1936" s="0" t="s">
        <v>95</v>
      </c>
      <c r="BB1936" s="0" t="s">
        <v>96</v>
      </c>
      <c r="BC1936" s="0" t="s">
        <v>358</v>
      </c>
      <c r="BD1936" s="0" t="s">
        <v>142</v>
      </c>
      <c r="BE1936" s="0" t="s">
        <v>98</v>
      </c>
      <c r="BI1936" s="0" t="s">
        <v>604</v>
      </c>
      <c r="BJ1936" s="0" t="s">
        <v>6589</v>
      </c>
      <c r="BK1936" s="0" t="s">
        <v>750</v>
      </c>
      <c r="BL1936" s="0" t="s">
        <v>6590</v>
      </c>
      <c r="BM1936" s="0" t="s">
        <v>6557</v>
      </c>
      <c r="BN1936" s="0" t="s">
        <v>341</v>
      </c>
      <c r="BO1936" s="0" t="s">
        <v>754</v>
      </c>
      <c r="BP1936" s="0" t="s">
        <v>1814</v>
      </c>
      <c r="BQ1936" s="0" t="s">
        <v>127</v>
      </c>
      <c r="BT1936" s="0" t="n">
        <v>0</v>
      </c>
      <c r="BU1936" s="0" t="s">
        <v>6558</v>
      </c>
      <c r="BW1936" s="0" t="n">
        <v>2010</v>
      </c>
      <c r="BX1936" s="0" t="n">
        <v>2017</v>
      </c>
      <c r="BY1936" s="0" t="s">
        <v>6559</v>
      </c>
      <c r="BZ1936" s="0" t="n">
        <v>2013.5</v>
      </c>
      <c r="CA1936" s="0" t="n">
        <v>0.25</v>
      </c>
      <c r="CB1936" s="0" t="n">
        <v>0</v>
      </c>
      <c r="CC1936" s="0" t="n">
        <v>1</v>
      </c>
      <c r="CD1936" s="0" t="n">
        <v>-0.0851056151265457</v>
      </c>
      <c r="CE1936" s="0" t="n">
        <v>1</v>
      </c>
    </row>
    <row r="1937" customFormat="false" ht="15" hidden="false" customHeight="false" outlineLevel="0" collapsed="false">
      <c r="A1937" s="0" t="s">
        <v>6550</v>
      </c>
      <c r="B1937" s="0" t="n">
        <v>3242</v>
      </c>
      <c r="C1937" s="0" t="n">
        <v>-0.086958663067205</v>
      </c>
      <c r="D1937" s="0" t="n">
        <v>3867</v>
      </c>
      <c r="E1937" s="0" t="n">
        <f aca="false">IF(ISNUMBER($BA1937),$BA1937,IF(AND(ISNUMBER($D1937),ISNUMBER($BW1937),ISNUMBER($BX1937)),$D1937*($BX1937-$BW1937+1),""))</f>
        <v>30936</v>
      </c>
      <c r="H1937" s="0" t="s">
        <v>118</v>
      </c>
      <c r="I1937" s="0" t="s">
        <v>344</v>
      </c>
      <c r="J1937" s="0" t="n">
        <f aca="false">IF($BW1937&lt;&gt;"",$BW1937,"")</f>
        <v>2010</v>
      </c>
      <c r="K1937" s="0" t="n">
        <f aca="false">IF($BX1937&lt;&gt;"",$BX1937,"")</f>
        <v>2017</v>
      </c>
      <c r="L1937" s="0" t="n">
        <f aca="false">IF(AND(ISNUMBER($BW1937),ISNUMBER($BX1937)),($BW1937+$BX1937)/2,"")</f>
        <v>2013.5</v>
      </c>
      <c r="M1937" s="0" t="n">
        <f aca="false">IF($L1937&lt;&gt;"",$L1937,"")</f>
        <v>2013.5</v>
      </c>
      <c r="N1937" s="0" t="n">
        <f aca="false">IF(AND(ISNUMBER($BW1937),ISNUMBER($BX1937)),MIN(1,MAX(0,($BX1937-2016+1)/($BX1937-$BW1937+1))),"")</f>
        <v>0.25</v>
      </c>
      <c r="O1937" s="0" t="n">
        <f aca="false">IF(AND(ISNUMBER($BW1937),ISNUMBER($BX1937)),MIN(1,MAX(0,($BX1937-2017+1)/($BX1937-$BW1937+1))),"")</f>
        <v>0.125</v>
      </c>
      <c r="P1937" s="0" t="n">
        <f aca="false">IF(AND(ISNUMBER($BW1937),ISNUMBER($BX1937)),MIN(1,MAX(0,($BX1937-2018+1)/($BX1937-$BW1937+1))),"")</f>
        <v>0</v>
      </c>
      <c r="Q1937" s="0" t="n">
        <f aca="false">IF(AND(ISNUMBER($BW1937),ISNUMBER($BX1937)),MIN(1,MAX(0,($BX1937-2019+1)/($BX1937-$BW1937+1))),"")</f>
        <v>0</v>
      </c>
      <c r="R1937" s="0" t="n">
        <f aca="false">IF(AND(ISNUMBER($BW1937),ISNUMBER($BX1937)),MIN(1,MAX(0,($BX1937-2016+1)/($BX1937-$BW1937+1))),"")</f>
        <v>0.25</v>
      </c>
      <c r="S1937" s="0" t="n">
        <f aca="false">IF($L1937&lt;&gt;"",IF($L1937&gt;=2015.5,1,0),"")</f>
        <v>0</v>
      </c>
      <c r="T1937" s="0" t="n">
        <f aca="false">IF($L1937&lt;&gt;"",IF($L1937&gt;=2016,1,0),"")</f>
        <v>0</v>
      </c>
      <c r="U1937" s="0" t="n">
        <f aca="false">IF(ISNUMBER($BX1937),IF($BX1937&gt;=2016,1,0),"")</f>
        <v>1</v>
      </c>
      <c r="V1937" s="0" t="n">
        <f aca="false">IF(ISNUMBER($BW1937),IF($BW1937&gt;=2016,1,0),"")</f>
        <v>0</v>
      </c>
      <c r="W1937" s="0" t="str">
        <f aca="false">IF(AND(ISNUMBER($BW1937),ISNUMBER($BX1937)),IF($BW1937&gt;=2016,"post-only",IF($BX1937&lt;2016,"pre-only","mixed")),"")</f>
        <v>mixed</v>
      </c>
      <c r="X1937" s="0" t="n">
        <f aca="false">IF(AND(ISNUMBER($BW1937),ISNUMBER($BX1937)),MIN(1,MAX(0,($BX1937-2017+1)/($BX1937-$BW1937+1))),"")</f>
        <v>0.125</v>
      </c>
      <c r="Y1937" s="0" t="n">
        <f aca="false">IF(AND(ISNUMBER($BW1937),ISNUMBER($BX1937)),MIN(1,MAX(0,($BX1937-2018+1)/($BX1937-$BW1937+1))),"")</f>
        <v>0</v>
      </c>
      <c r="Z1937" s="0" t="n">
        <f aca="false">IF(AND(ISNUMBER($BW1937),ISNUMBER($BX1937)),MIN(1,MAX(0,($BX1937-2019+1)/($BX1937-$BW1937+1))),"")</f>
        <v>0</v>
      </c>
      <c r="AA1937" s="0" t="n">
        <f aca="false">IF(ISNUMBER($BX1937),IF($BX1937&gt;=2017,1,0),"")</f>
        <v>1</v>
      </c>
      <c r="AB1937" s="0" t="n">
        <f aca="false">IF(ISNUMBER($BX1937),IF($BX1937&gt;=2018,1,0),"")</f>
        <v>0</v>
      </c>
      <c r="AC1937" s="0" t="n">
        <f aca="false">IF(ISNUMBER($BX1937),IF($BX1937&gt;=2019,1,0),"")</f>
        <v>0</v>
      </c>
      <c r="AD1937" s="0" t="n">
        <f aca="false">IF($L1937&lt;&gt;"",IF($L1937&gt;2013,1,0),"")</f>
        <v>1</v>
      </c>
      <c r="AE1937" s="0" t="n">
        <f aca="false">IF($L1937&lt;&gt;"",1+IF($L1937&gt;2011,1,0)+IF($L1937&gt;2014,1,0),"")</f>
        <v>2</v>
      </c>
      <c r="AF1937" s="0" t="s">
        <v>87</v>
      </c>
      <c r="AG1937" s="0" t="s">
        <v>88</v>
      </c>
      <c r="AH1937" s="0" t="s">
        <v>89</v>
      </c>
      <c r="AI1937" s="0" t="s">
        <v>497</v>
      </c>
      <c r="AJ1937" s="0" t="s">
        <v>497</v>
      </c>
      <c r="AK1937" s="0" t="str">
        <f aca="false">IF(AND($CF1937&lt;&gt;"",IFERROR(INDEX(subsample_country_map!$B:$B,MATCH($CF1937,subsample_country_map!$A:$A,0)),"")&lt;&gt;""),INDEX(subsample_country_map!$B:$B,MATCH($CF1937,subsample_country_map!$A:$A,0)),INDEX(lookup!$AA:$AA,MATCH($A1937,lookup!$A:$A,0)))</f>
        <v>2_Europe</v>
      </c>
      <c r="AL1937" s="0" t="str">
        <f aca="false">IF(AND($CF1937&lt;&gt;"",IFERROR(INDEX(subsample_country_map!$C:$C,MATCH($CF1937,subsample_country_map!$A:$A,0)),"")&lt;&gt;""),INDEX(subsample_country_map!$C:$C,MATCH($CF1937,subsample_country_map!$A:$A,0)),INDEX(lookup!$AB:$AB,MATCH($A1937,lookup!$A:$A,0)))</f>
        <v>99_NCE</v>
      </c>
      <c r="AM1937" s="0" t="str">
        <f aca="false">IF(AND($CF1937&lt;&gt;"",IFERROR(INDEX(subsample_country_map!$D:$D,MATCH($CF1937,subsample_country_map!$A:$A,0)),"")&lt;&gt;""),INDEX(subsample_country_map!$D:$D,MATCH($CF1937,subsample_country_map!$A:$A,0)),INDEX(lookup!$AC:$AC,MATCH($A1937,lookup!$A:$A,0)))</f>
        <v>1_western</v>
      </c>
      <c r="AN1937" s="0" t="str">
        <f aca="false">IF(AND($CF1937&lt;&gt;"",IFERROR(INDEX(subsample_country_map!$E:$E,MATCH($CF1937,subsample_country_map!$A:$A,0)),"")&lt;&gt;""),INDEX(subsample_country_map!$E:$E,MATCH($CF1937,subsample_country_map!$A:$A,0)),INDEX(lookup!$AD:$AD,MATCH($A1937,lookup!$A:$A,0)))</f>
        <v>99_NCE</v>
      </c>
      <c r="AO1937" s="0" t="str">
        <f aca="false">INDEX(lookup!$Y:$Y,MATCH($A1937,lookup!$A:$A,0))</f>
        <v>0_published</v>
      </c>
      <c r="AP1937" s="0" t="str">
        <f aca="false">INDEX(lookup!$Z:$Z,MATCH($A1937,lookup!$A:$A,0))</f>
        <v>0_VHB low</v>
      </c>
      <c r="AQ1937" s="0" t="str">
        <f aca="false">INDEX(lookup!$W:$W,MATCH($A1937,lookup!$A:$A,0))</f>
        <v>1_fin/acc/econ</v>
      </c>
      <c r="AS1937" s="0" t="s">
        <v>91</v>
      </c>
      <c r="AT1937" s="0" t="s">
        <v>397</v>
      </c>
      <c r="AU1937" s="0" t="s">
        <v>93</v>
      </c>
      <c r="AV1937" s="0" t="s">
        <v>6591</v>
      </c>
      <c r="AW1937" s="0" t="s">
        <v>6592</v>
      </c>
      <c r="BA1937" s="0" t="s">
        <v>95</v>
      </c>
      <c r="BB1937" s="0" t="s">
        <v>96</v>
      </c>
      <c r="BC1937" s="0" t="s">
        <v>358</v>
      </c>
      <c r="BD1937" s="0" t="s">
        <v>142</v>
      </c>
      <c r="BE1937" s="0" t="s">
        <v>98</v>
      </c>
      <c r="BI1937" s="0" t="s">
        <v>604</v>
      </c>
      <c r="BJ1937" s="0" t="s">
        <v>6593</v>
      </c>
      <c r="BK1937" s="0" t="s">
        <v>750</v>
      </c>
      <c r="BL1937" s="0" t="s">
        <v>6594</v>
      </c>
      <c r="BM1937" s="0" t="s">
        <v>6557</v>
      </c>
      <c r="BN1937" s="0" t="s">
        <v>341</v>
      </c>
      <c r="BO1937" s="0" t="s">
        <v>754</v>
      </c>
      <c r="BP1937" s="0" t="s">
        <v>1814</v>
      </c>
      <c r="BQ1937" s="0" t="s">
        <v>127</v>
      </c>
      <c r="BT1937" s="0" t="n">
        <v>0</v>
      </c>
      <c r="BU1937" s="0" t="s">
        <v>6558</v>
      </c>
      <c r="BW1937" s="0" t="n">
        <v>2010</v>
      </c>
      <c r="BX1937" s="0" t="n">
        <v>2017</v>
      </c>
      <c r="BY1937" s="0" t="s">
        <v>6559</v>
      </c>
      <c r="BZ1937" s="0" t="n">
        <v>2013.5</v>
      </c>
      <c r="CA1937" s="0" t="n">
        <v>0.25</v>
      </c>
      <c r="CB1937" s="0" t="n">
        <v>0</v>
      </c>
      <c r="CC1937" s="0" t="n">
        <v>1</v>
      </c>
      <c r="CD1937" s="0" t="n">
        <v>-0.0871788512157488</v>
      </c>
      <c r="CE1937" s="0" t="n">
        <v>1</v>
      </c>
    </row>
    <row r="1938" customFormat="false" ht="15" hidden="false" customHeight="false" outlineLevel="0" collapsed="false">
      <c r="A1938" s="0" t="s">
        <v>6550</v>
      </c>
      <c r="B1938" s="0" t="n">
        <v>3243</v>
      </c>
      <c r="C1938" s="0" t="n">
        <v>-0.0732024693125332</v>
      </c>
      <c r="D1938" s="0" t="n">
        <v>3867</v>
      </c>
      <c r="E1938" s="0" t="n">
        <f aca="false">IF(ISNUMBER($BA1938),$BA1938,IF(AND(ISNUMBER($D1938),ISNUMBER($BW1938),ISNUMBER($BX1938)),$D1938*($BX1938-$BW1938+1),""))</f>
        <v>30936</v>
      </c>
      <c r="H1938" s="0" t="s">
        <v>118</v>
      </c>
      <c r="I1938" s="0" t="s">
        <v>344</v>
      </c>
      <c r="J1938" s="0" t="n">
        <f aca="false">IF($BW1938&lt;&gt;"",$BW1938,"")</f>
        <v>2010</v>
      </c>
      <c r="K1938" s="0" t="n">
        <f aca="false">IF($BX1938&lt;&gt;"",$BX1938,"")</f>
        <v>2017</v>
      </c>
      <c r="L1938" s="0" t="n">
        <f aca="false">IF(AND(ISNUMBER($BW1938),ISNUMBER($BX1938)),($BW1938+$BX1938)/2,"")</f>
        <v>2013.5</v>
      </c>
      <c r="M1938" s="0" t="n">
        <f aca="false">IF($L1938&lt;&gt;"",$L1938,"")</f>
        <v>2013.5</v>
      </c>
      <c r="N1938" s="0" t="n">
        <f aca="false">IF(AND(ISNUMBER($BW1938),ISNUMBER($BX1938)),MIN(1,MAX(0,($BX1938-2016+1)/($BX1938-$BW1938+1))),"")</f>
        <v>0.25</v>
      </c>
      <c r="O1938" s="0" t="n">
        <f aca="false">IF(AND(ISNUMBER($BW1938),ISNUMBER($BX1938)),MIN(1,MAX(0,($BX1938-2017+1)/($BX1938-$BW1938+1))),"")</f>
        <v>0.125</v>
      </c>
      <c r="P1938" s="0" t="n">
        <f aca="false">IF(AND(ISNUMBER($BW1938),ISNUMBER($BX1938)),MIN(1,MAX(0,($BX1938-2018+1)/($BX1938-$BW1938+1))),"")</f>
        <v>0</v>
      </c>
      <c r="Q1938" s="0" t="n">
        <f aca="false">IF(AND(ISNUMBER($BW1938),ISNUMBER($BX1938)),MIN(1,MAX(0,($BX1938-2019+1)/($BX1938-$BW1938+1))),"")</f>
        <v>0</v>
      </c>
      <c r="R1938" s="0" t="n">
        <f aca="false">IF(AND(ISNUMBER($BW1938),ISNUMBER($BX1938)),MIN(1,MAX(0,($BX1938-2016+1)/($BX1938-$BW1938+1))),"")</f>
        <v>0.25</v>
      </c>
      <c r="S1938" s="0" t="n">
        <f aca="false">IF($L1938&lt;&gt;"",IF($L1938&gt;=2015.5,1,0),"")</f>
        <v>0</v>
      </c>
      <c r="T1938" s="0" t="n">
        <f aca="false">IF($L1938&lt;&gt;"",IF($L1938&gt;=2016,1,0),"")</f>
        <v>0</v>
      </c>
      <c r="U1938" s="0" t="n">
        <f aca="false">IF(ISNUMBER($BX1938),IF($BX1938&gt;=2016,1,0),"")</f>
        <v>1</v>
      </c>
      <c r="V1938" s="0" t="n">
        <f aca="false">IF(ISNUMBER($BW1938),IF($BW1938&gt;=2016,1,0),"")</f>
        <v>0</v>
      </c>
      <c r="W1938" s="0" t="str">
        <f aca="false">IF(AND(ISNUMBER($BW1938),ISNUMBER($BX1938)),IF($BW1938&gt;=2016,"post-only",IF($BX1938&lt;2016,"pre-only","mixed")),"")</f>
        <v>mixed</v>
      </c>
      <c r="X1938" s="0" t="n">
        <f aca="false">IF(AND(ISNUMBER($BW1938),ISNUMBER($BX1938)),MIN(1,MAX(0,($BX1938-2017+1)/($BX1938-$BW1938+1))),"")</f>
        <v>0.125</v>
      </c>
      <c r="Y1938" s="0" t="n">
        <f aca="false">IF(AND(ISNUMBER($BW1938),ISNUMBER($BX1938)),MIN(1,MAX(0,($BX1938-2018+1)/($BX1938-$BW1938+1))),"")</f>
        <v>0</v>
      </c>
      <c r="Z1938" s="0" t="n">
        <f aca="false">IF(AND(ISNUMBER($BW1938),ISNUMBER($BX1938)),MIN(1,MAX(0,($BX1938-2019+1)/($BX1938-$BW1938+1))),"")</f>
        <v>0</v>
      </c>
      <c r="AA1938" s="0" t="n">
        <f aca="false">IF(ISNUMBER($BX1938),IF($BX1938&gt;=2017,1,0),"")</f>
        <v>1</v>
      </c>
      <c r="AB1938" s="0" t="n">
        <f aca="false">IF(ISNUMBER($BX1938),IF($BX1938&gt;=2018,1,0),"")</f>
        <v>0</v>
      </c>
      <c r="AC1938" s="0" t="n">
        <f aca="false">IF(ISNUMBER($BX1938),IF($BX1938&gt;=2019,1,0),"")</f>
        <v>0</v>
      </c>
      <c r="AD1938" s="0" t="n">
        <f aca="false">IF($L1938&lt;&gt;"",IF($L1938&gt;2013,1,0),"")</f>
        <v>1</v>
      </c>
      <c r="AE1938" s="0" t="n">
        <f aca="false">IF($L1938&lt;&gt;"",1+IF($L1938&gt;2011,1,0)+IF($L1938&gt;2014,1,0),"")</f>
        <v>2</v>
      </c>
      <c r="AF1938" s="0" t="s">
        <v>87</v>
      </c>
      <c r="AG1938" s="0" t="s">
        <v>88</v>
      </c>
      <c r="AH1938" s="0" t="s">
        <v>89</v>
      </c>
      <c r="AI1938" s="0" t="s">
        <v>497</v>
      </c>
      <c r="AJ1938" s="0" t="s">
        <v>497</v>
      </c>
      <c r="AK1938" s="0" t="str">
        <f aca="false">IF(AND($CF1938&lt;&gt;"",IFERROR(INDEX(subsample_country_map!$B:$B,MATCH($CF1938,subsample_country_map!$A:$A,0)),"")&lt;&gt;""),INDEX(subsample_country_map!$B:$B,MATCH($CF1938,subsample_country_map!$A:$A,0)),INDEX(lookup!$AA:$AA,MATCH($A1938,lookup!$A:$A,0)))</f>
        <v>2_Europe</v>
      </c>
      <c r="AL1938" s="0" t="str">
        <f aca="false">IF(AND($CF1938&lt;&gt;"",IFERROR(INDEX(subsample_country_map!$C:$C,MATCH($CF1938,subsample_country_map!$A:$A,0)),"")&lt;&gt;""),INDEX(subsample_country_map!$C:$C,MATCH($CF1938,subsample_country_map!$A:$A,0)),INDEX(lookup!$AB:$AB,MATCH($A1938,lookup!$A:$A,0)))</f>
        <v>99_NCE</v>
      </c>
      <c r="AM1938" s="0" t="str">
        <f aca="false">IF(AND($CF1938&lt;&gt;"",IFERROR(INDEX(subsample_country_map!$D:$D,MATCH($CF1938,subsample_country_map!$A:$A,0)),"")&lt;&gt;""),INDEX(subsample_country_map!$D:$D,MATCH($CF1938,subsample_country_map!$A:$A,0)),INDEX(lookup!$AC:$AC,MATCH($A1938,lookup!$A:$A,0)))</f>
        <v>1_western</v>
      </c>
      <c r="AN1938" s="0" t="str">
        <f aca="false">IF(AND($CF1938&lt;&gt;"",IFERROR(INDEX(subsample_country_map!$E:$E,MATCH($CF1938,subsample_country_map!$A:$A,0)),"")&lt;&gt;""),INDEX(subsample_country_map!$E:$E,MATCH($CF1938,subsample_country_map!$A:$A,0)),INDEX(lookup!$AD:$AD,MATCH($A1938,lookup!$A:$A,0)))</f>
        <v>99_NCE</v>
      </c>
      <c r="AO1938" s="0" t="str">
        <f aca="false">INDEX(lookup!$Y:$Y,MATCH($A1938,lookup!$A:$A,0))</f>
        <v>0_published</v>
      </c>
      <c r="AP1938" s="0" t="str">
        <f aca="false">INDEX(lookup!$Z:$Z,MATCH($A1938,lookup!$A:$A,0))</f>
        <v>0_VHB low</v>
      </c>
      <c r="AQ1938" s="0" t="str">
        <f aca="false">INDEX(lookup!$W:$W,MATCH($A1938,lookup!$A:$A,0))</f>
        <v>1_fin/acc/econ</v>
      </c>
      <c r="AS1938" s="0" t="s">
        <v>91</v>
      </c>
      <c r="AT1938" s="0" t="s">
        <v>397</v>
      </c>
      <c r="AU1938" s="0" t="s">
        <v>93</v>
      </c>
      <c r="AV1938" s="0" t="s">
        <v>6595</v>
      </c>
      <c r="AW1938" s="0" t="s">
        <v>6596</v>
      </c>
      <c r="BA1938" s="0" t="s">
        <v>95</v>
      </c>
      <c r="BB1938" s="0" t="s">
        <v>96</v>
      </c>
      <c r="BC1938" s="0" t="s">
        <v>358</v>
      </c>
      <c r="BD1938" s="0" t="s">
        <v>142</v>
      </c>
      <c r="BE1938" s="0" t="s">
        <v>98</v>
      </c>
      <c r="BI1938" s="0" t="s">
        <v>604</v>
      </c>
      <c r="BJ1938" s="0" t="s">
        <v>6597</v>
      </c>
      <c r="BK1938" s="0" t="s">
        <v>750</v>
      </c>
      <c r="BL1938" s="0" t="s">
        <v>6598</v>
      </c>
      <c r="BM1938" s="0" t="s">
        <v>6557</v>
      </c>
      <c r="BN1938" s="0" t="s">
        <v>341</v>
      </c>
      <c r="BO1938" s="0" t="s">
        <v>754</v>
      </c>
      <c r="BP1938" s="0" t="s">
        <v>1814</v>
      </c>
      <c r="BQ1938" s="0" t="s">
        <v>127</v>
      </c>
      <c r="BT1938" s="0" t="n">
        <v>0</v>
      </c>
      <c r="BU1938" s="0" t="s">
        <v>6558</v>
      </c>
      <c r="BW1938" s="0" t="n">
        <v>2010</v>
      </c>
      <c r="BX1938" s="0" t="n">
        <v>2017</v>
      </c>
      <c r="BY1938" s="0" t="s">
        <v>6559</v>
      </c>
      <c r="BZ1938" s="0" t="n">
        <v>2013.5</v>
      </c>
      <c r="CA1938" s="0" t="n">
        <v>0.25</v>
      </c>
      <c r="CB1938" s="0" t="n">
        <v>0</v>
      </c>
      <c r="CC1938" s="0" t="n">
        <v>1</v>
      </c>
      <c r="CD1938" s="0" t="n">
        <v>-0.0733336456120552</v>
      </c>
      <c r="CE1938" s="0" t="n">
        <v>1</v>
      </c>
    </row>
    <row r="1939" customFormat="false" ht="15" hidden="false" customHeight="false" outlineLevel="0" collapsed="false">
      <c r="A1939" s="0" t="s">
        <v>6550</v>
      </c>
      <c r="B1939" s="0" t="n">
        <v>3244</v>
      </c>
      <c r="C1939" s="0" t="n">
        <v>-0.0824360843450162</v>
      </c>
      <c r="D1939" s="0" t="n">
        <v>3867</v>
      </c>
      <c r="E1939" s="0" t="n">
        <f aca="false">IF(ISNUMBER($BA1939),$BA1939,IF(AND(ISNUMBER($D1939),ISNUMBER($BW1939),ISNUMBER($BX1939)),$D1939*($BX1939-$BW1939+1),""))</f>
        <v>30936</v>
      </c>
      <c r="H1939" s="0" t="s">
        <v>118</v>
      </c>
      <c r="I1939" s="0" t="s">
        <v>344</v>
      </c>
      <c r="J1939" s="0" t="n">
        <f aca="false">IF($BW1939&lt;&gt;"",$BW1939,"")</f>
        <v>2010</v>
      </c>
      <c r="K1939" s="0" t="n">
        <f aca="false">IF($BX1939&lt;&gt;"",$BX1939,"")</f>
        <v>2017</v>
      </c>
      <c r="L1939" s="0" t="n">
        <f aca="false">IF(AND(ISNUMBER($BW1939),ISNUMBER($BX1939)),($BW1939+$BX1939)/2,"")</f>
        <v>2013.5</v>
      </c>
      <c r="M1939" s="0" t="n">
        <f aca="false">IF($L1939&lt;&gt;"",$L1939,"")</f>
        <v>2013.5</v>
      </c>
      <c r="N1939" s="0" t="n">
        <f aca="false">IF(AND(ISNUMBER($BW1939),ISNUMBER($BX1939)),MIN(1,MAX(0,($BX1939-2016+1)/($BX1939-$BW1939+1))),"")</f>
        <v>0.25</v>
      </c>
      <c r="O1939" s="0" t="n">
        <f aca="false">IF(AND(ISNUMBER($BW1939),ISNUMBER($BX1939)),MIN(1,MAX(0,($BX1939-2017+1)/($BX1939-$BW1939+1))),"")</f>
        <v>0.125</v>
      </c>
      <c r="P1939" s="0" t="n">
        <f aca="false">IF(AND(ISNUMBER($BW1939),ISNUMBER($BX1939)),MIN(1,MAX(0,($BX1939-2018+1)/($BX1939-$BW1939+1))),"")</f>
        <v>0</v>
      </c>
      <c r="Q1939" s="0" t="n">
        <f aca="false">IF(AND(ISNUMBER($BW1939),ISNUMBER($BX1939)),MIN(1,MAX(0,($BX1939-2019+1)/($BX1939-$BW1939+1))),"")</f>
        <v>0</v>
      </c>
      <c r="R1939" s="0" t="n">
        <f aca="false">IF(AND(ISNUMBER($BW1939),ISNUMBER($BX1939)),MIN(1,MAX(0,($BX1939-2016+1)/($BX1939-$BW1939+1))),"")</f>
        <v>0.25</v>
      </c>
      <c r="S1939" s="0" t="n">
        <f aca="false">IF($L1939&lt;&gt;"",IF($L1939&gt;=2015.5,1,0),"")</f>
        <v>0</v>
      </c>
      <c r="T1939" s="0" t="n">
        <f aca="false">IF($L1939&lt;&gt;"",IF($L1939&gt;=2016,1,0),"")</f>
        <v>0</v>
      </c>
      <c r="U1939" s="0" t="n">
        <f aca="false">IF(ISNUMBER($BX1939),IF($BX1939&gt;=2016,1,0),"")</f>
        <v>1</v>
      </c>
      <c r="V1939" s="0" t="n">
        <f aca="false">IF(ISNUMBER($BW1939),IF($BW1939&gt;=2016,1,0),"")</f>
        <v>0</v>
      </c>
      <c r="W1939" s="0" t="str">
        <f aca="false">IF(AND(ISNUMBER($BW1939),ISNUMBER($BX1939)),IF($BW1939&gt;=2016,"post-only",IF($BX1939&lt;2016,"pre-only","mixed")),"")</f>
        <v>mixed</v>
      </c>
      <c r="X1939" s="0" t="n">
        <f aca="false">IF(AND(ISNUMBER($BW1939),ISNUMBER($BX1939)),MIN(1,MAX(0,($BX1939-2017+1)/($BX1939-$BW1939+1))),"")</f>
        <v>0.125</v>
      </c>
      <c r="Y1939" s="0" t="n">
        <f aca="false">IF(AND(ISNUMBER($BW1939),ISNUMBER($BX1939)),MIN(1,MAX(0,($BX1939-2018+1)/($BX1939-$BW1939+1))),"")</f>
        <v>0</v>
      </c>
      <c r="Z1939" s="0" t="n">
        <f aca="false">IF(AND(ISNUMBER($BW1939),ISNUMBER($BX1939)),MIN(1,MAX(0,($BX1939-2019+1)/($BX1939-$BW1939+1))),"")</f>
        <v>0</v>
      </c>
      <c r="AA1939" s="0" t="n">
        <f aca="false">IF(ISNUMBER($BX1939),IF($BX1939&gt;=2017,1,0),"")</f>
        <v>1</v>
      </c>
      <c r="AB1939" s="0" t="n">
        <f aca="false">IF(ISNUMBER($BX1939),IF($BX1939&gt;=2018,1,0),"")</f>
        <v>0</v>
      </c>
      <c r="AC1939" s="0" t="n">
        <f aca="false">IF(ISNUMBER($BX1939),IF($BX1939&gt;=2019,1,0),"")</f>
        <v>0</v>
      </c>
      <c r="AD1939" s="0" t="n">
        <f aca="false">IF($L1939&lt;&gt;"",IF($L1939&gt;2013,1,0),"")</f>
        <v>1</v>
      </c>
      <c r="AE1939" s="0" t="n">
        <f aca="false">IF($L1939&lt;&gt;"",1+IF($L1939&gt;2011,1,0)+IF($L1939&gt;2014,1,0),"")</f>
        <v>2</v>
      </c>
      <c r="AF1939" s="0" t="s">
        <v>87</v>
      </c>
      <c r="AG1939" s="0" t="s">
        <v>88</v>
      </c>
      <c r="AH1939" s="0" t="s">
        <v>89</v>
      </c>
      <c r="AI1939" s="0" t="s">
        <v>497</v>
      </c>
      <c r="AJ1939" s="0" t="s">
        <v>497</v>
      </c>
      <c r="AK1939" s="0" t="str">
        <f aca="false">IF(AND($CF1939&lt;&gt;"",IFERROR(INDEX(subsample_country_map!$B:$B,MATCH($CF1939,subsample_country_map!$A:$A,0)),"")&lt;&gt;""),INDEX(subsample_country_map!$B:$B,MATCH($CF1939,subsample_country_map!$A:$A,0)),INDEX(lookup!$AA:$AA,MATCH($A1939,lookup!$A:$A,0)))</f>
        <v>2_Europe</v>
      </c>
      <c r="AL1939" s="0" t="str">
        <f aca="false">IF(AND($CF1939&lt;&gt;"",IFERROR(INDEX(subsample_country_map!$C:$C,MATCH($CF1939,subsample_country_map!$A:$A,0)),"")&lt;&gt;""),INDEX(subsample_country_map!$C:$C,MATCH($CF1939,subsample_country_map!$A:$A,0)),INDEX(lookup!$AB:$AB,MATCH($A1939,lookup!$A:$A,0)))</f>
        <v>99_NCE</v>
      </c>
      <c r="AM1939" s="0" t="str">
        <f aca="false">IF(AND($CF1939&lt;&gt;"",IFERROR(INDEX(subsample_country_map!$D:$D,MATCH($CF1939,subsample_country_map!$A:$A,0)),"")&lt;&gt;""),INDEX(subsample_country_map!$D:$D,MATCH($CF1939,subsample_country_map!$A:$A,0)),INDEX(lookup!$AC:$AC,MATCH($A1939,lookup!$A:$A,0)))</f>
        <v>1_western</v>
      </c>
      <c r="AN1939" s="0" t="str">
        <f aca="false">IF(AND($CF1939&lt;&gt;"",IFERROR(INDEX(subsample_country_map!$E:$E,MATCH($CF1939,subsample_country_map!$A:$A,0)),"")&lt;&gt;""),INDEX(subsample_country_map!$E:$E,MATCH($CF1939,subsample_country_map!$A:$A,0)),INDEX(lookup!$AD:$AD,MATCH($A1939,lookup!$A:$A,0)))</f>
        <v>99_NCE</v>
      </c>
      <c r="AO1939" s="0" t="str">
        <f aca="false">INDEX(lookup!$Y:$Y,MATCH($A1939,lookup!$A:$A,0))</f>
        <v>0_published</v>
      </c>
      <c r="AP1939" s="0" t="str">
        <f aca="false">INDEX(lookup!$Z:$Z,MATCH($A1939,lookup!$A:$A,0))</f>
        <v>0_VHB low</v>
      </c>
      <c r="AQ1939" s="0" t="str">
        <f aca="false">INDEX(lookup!$W:$W,MATCH($A1939,lookup!$A:$A,0))</f>
        <v>1_fin/acc/econ</v>
      </c>
      <c r="AS1939" s="0" t="s">
        <v>91</v>
      </c>
      <c r="AT1939" s="0" t="s">
        <v>397</v>
      </c>
      <c r="AU1939" s="0" t="s">
        <v>93</v>
      </c>
      <c r="AV1939" s="0" t="s">
        <v>6599</v>
      </c>
      <c r="AW1939" s="0" t="s">
        <v>6552</v>
      </c>
      <c r="BA1939" s="0" t="s">
        <v>95</v>
      </c>
      <c r="BB1939" s="0" t="s">
        <v>96</v>
      </c>
      <c r="BC1939" s="0" t="s">
        <v>358</v>
      </c>
      <c r="BD1939" s="0" t="s">
        <v>142</v>
      </c>
      <c r="BE1939" s="0" t="s">
        <v>98</v>
      </c>
      <c r="BI1939" s="0" t="s">
        <v>604</v>
      </c>
      <c r="BJ1939" s="0" t="s">
        <v>6600</v>
      </c>
      <c r="BK1939" s="0" t="s">
        <v>750</v>
      </c>
      <c r="BL1939" s="0" t="s">
        <v>6601</v>
      </c>
      <c r="BM1939" s="0" t="s">
        <v>6557</v>
      </c>
      <c r="BN1939" s="0" t="s">
        <v>341</v>
      </c>
      <c r="BO1939" s="0" t="s">
        <v>754</v>
      </c>
      <c r="BP1939" s="0" t="s">
        <v>1814</v>
      </c>
      <c r="BQ1939" s="0" t="s">
        <v>127</v>
      </c>
      <c r="BT1939" s="0" t="n">
        <v>0</v>
      </c>
      <c r="BU1939" s="0" t="s">
        <v>6558</v>
      </c>
      <c r="BW1939" s="0" t="n">
        <v>2010</v>
      </c>
      <c r="BX1939" s="0" t="n">
        <v>2017</v>
      </c>
      <c r="BY1939" s="0" t="s">
        <v>6559</v>
      </c>
      <c r="BZ1939" s="0" t="n">
        <v>2013.5</v>
      </c>
      <c r="CA1939" s="0" t="n">
        <v>0.25</v>
      </c>
      <c r="CB1939" s="0" t="n">
        <v>0</v>
      </c>
      <c r="CC1939" s="0" t="n">
        <v>1</v>
      </c>
      <c r="CD1939" s="0" t="n">
        <v>-0.0826235866534377</v>
      </c>
      <c r="CE1939" s="0" t="n">
        <v>1</v>
      </c>
    </row>
    <row r="1940" customFormat="false" ht="15" hidden="false" customHeight="false" outlineLevel="0" collapsed="false">
      <c r="A1940" s="0" t="s">
        <v>6550</v>
      </c>
      <c r="B1940" s="0" t="n">
        <v>3245</v>
      </c>
      <c r="C1940" s="0" t="n">
        <v>-0.0817493263092678</v>
      </c>
      <c r="D1940" s="0" t="n">
        <v>3867</v>
      </c>
      <c r="E1940" s="0" t="n">
        <f aca="false">IF(ISNUMBER($BA1940),$BA1940,IF(AND(ISNUMBER($D1940),ISNUMBER($BW1940),ISNUMBER($BX1940)),$D1940*($BX1940-$BW1940+1),""))</f>
        <v>30936</v>
      </c>
      <c r="H1940" s="0" t="s">
        <v>118</v>
      </c>
      <c r="I1940" s="0" t="s">
        <v>344</v>
      </c>
      <c r="J1940" s="0" t="n">
        <f aca="false">IF($BW1940&lt;&gt;"",$BW1940,"")</f>
        <v>2010</v>
      </c>
      <c r="K1940" s="0" t="n">
        <f aca="false">IF($BX1940&lt;&gt;"",$BX1940,"")</f>
        <v>2017</v>
      </c>
      <c r="L1940" s="0" t="n">
        <f aca="false">IF(AND(ISNUMBER($BW1940),ISNUMBER($BX1940)),($BW1940+$BX1940)/2,"")</f>
        <v>2013.5</v>
      </c>
      <c r="M1940" s="0" t="n">
        <f aca="false">IF($L1940&lt;&gt;"",$L1940,"")</f>
        <v>2013.5</v>
      </c>
      <c r="N1940" s="0" t="n">
        <f aca="false">IF(AND(ISNUMBER($BW1940),ISNUMBER($BX1940)),MIN(1,MAX(0,($BX1940-2016+1)/($BX1940-$BW1940+1))),"")</f>
        <v>0.25</v>
      </c>
      <c r="O1940" s="0" t="n">
        <f aca="false">IF(AND(ISNUMBER($BW1940),ISNUMBER($BX1940)),MIN(1,MAX(0,($BX1940-2017+1)/($BX1940-$BW1940+1))),"")</f>
        <v>0.125</v>
      </c>
      <c r="P1940" s="0" t="n">
        <f aca="false">IF(AND(ISNUMBER($BW1940),ISNUMBER($BX1940)),MIN(1,MAX(0,($BX1940-2018+1)/($BX1940-$BW1940+1))),"")</f>
        <v>0</v>
      </c>
      <c r="Q1940" s="0" t="n">
        <f aca="false">IF(AND(ISNUMBER($BW1940),ISNUMBER($BX1940)),MIN(1,MAX(0,($BX1940-2019+1)/($BX1940-$BW1940+1))),"")</f>
        <v>0</v>
      </c>
      <c r="R1940" s="0" t="n">
        <f aca="false">IF(AND(ISNUMBER($BW1940),ISNUMBER($BX1940)),MIN(1,MAX(0,($BX1940-2016+1)/($BX1940-$BW1940+1))),"")</f>
        <v>0.25</v>
      </c>
      <c r="S1940" s="0" t="n">
        <f aca="false">IF($L1940&lt;&gt;"",IF($L1940&gt;=2015.5,1,0),"")</f>
        <v>0</v>
      </c>
      <c r="T1940" s="0" t="n">
        <f aca="false">IF($L1940&lt;&gt;"",IF($L1940&gt;=2016,1,0),"")</f>
        <v>0</v>
      </c>
      <c r="U1940" s="0" t="n">
        <f aca="false">IF(ISNUMBER($BX1940),IF($BX1940&gt;=2016,1,0),"")</f>
        <v>1</v>
      </c>
      <c r="V1940" s="0" t="n">
        <f aca="false">IF(ISNUMBER($BW1940),IF($BW1940&gt;=2016,1,0),"")</f>
        <v>0</v>
      </c>
      <c r="W1940" s="0" t="str">
        <f aca="false">IF(AND(ISNUMBER($BW1940),ISNUMBER($BX1940)),IF($BW1940&gt;=2016,"post-only",IF($BX1940&lt;2016,"pre-only","mixed")),"")</f>
        <v>mixed</v>
      </c>
      <c r="X1940" s="0" t="n">
        <f aca="false">IF(AND(ISNUMBER($BW1940),ISNUMBER($BX1940)),MIN(1,MAX(0,($BX1940-2017+1)/($BX1940-$BW1940+1))),"")</f>
        <v>0.125</v>
      </c>
      <c r="Y1940" s="0" t="n">
        <f aca="false">IF(AND(ISNUMBER($BW1940),ISNUMBER($BX1940)),MIN(1,MAX(0,($BX1940-2018+1)/($BX1940-$BW1940+1))),"")</f>
        <v>0</v>
      </c>
      <c r="Z1940" s="0" t="n">
        <f aca="false">IF(AND(ISNUMBER($BW1940),ISNUMBER($BX1940)),MIN(1,MAX(0,($BX1940-2019+1)/($BX1940-$BW1940+1))),"")</f>
        <v>0</v>
      </c>
      <c r="AA1940" s="0" t="n">
        <f aca="false">IF(ISNUMBER($BX1940),IF($BX1940&gt;=2017,1,0),"")</f>
        <v>1</v>
      </c>
      <c r="AB1940" s="0" t="n">
        <f aca="false">IF(ISNUMBER($BX1940),IF($BX1940&gt;=2018,1,0),"")</f>
        <v>0</v>
      </c>
      <c r="AC1940" s="0" t="n">
        <f aca="false">IF(ISNUMBER($BX1940),IF($BX1940&gt;=2019,1,0),"")</f>
        <v>0</v>
      </c>
      <c r="AD1940" s="0" t="n">
        <f aca="false">IF($L1940&lt;&gt;"",IF($L1940&gt;2013,1,0),"")</f>
        <v>1</v>
      </c>
      <c r="AE1940" s="0" t="n">
        <f aca="false">IF($L1940&lt;&gt;"",1+IF($L1940&gt;2011,1,0)+IF($L1940&gt;2014,1,0),"")</f>
        <v>2</v>
      </c>
      <c r="AF1940" s="0" t="s">
        <v>87</v>
      </c>
      <c r="AG1940" s="0" t="s">
        <v>88</v>
      </c>
      <c r="AH1940" s="0" t="s">
        <v>89</v>
      </c>
      <c r="AI1940" s="0" t="s">
        <v>497</v>
      </c>
      <c r="AJ1940" s="0" t="s">
        <v>497</v>
      </c>
      <c r="AK1940" s="0" t="str">
        <f aca="false">IF(AND($CF1940&lt;&gt;"",IFERROR(INDEX(subsample_country_map!$B:$B,MATCH($CF1940,subsample_country_map!$A:$A,0)),"")&lt;&gt;""),INDEX(subsample_country_map!$B:$B,MATCH($CF1940,subsample_country_map!$A:$A,0)),INDEX(lookup!$AA:$AA,MATCH($A1940,lookup!$A:$A,0)))</f>
        <v>2_Europe</v>
      </c>
      <c r="AL1940" s="0" t="str">
        <f aca="false">IF(AND($CF1940&lt;&gt;"",IFERROR(INDEX(subsample_country_map!$C:$C,MATCH($CF1940,subsample_country_map!$A:$A,0)),"")&lt;&gt;""),INDEX(subsample_country_map!$C:$C,MATCH($CF1940,subsample_country_map!$A:$A,0)),INDEX(lookup!$AB:$AB,MATCH($A1940,lookup!$A:$A,0)))</f>
        <v>99_NCE</v>
      </c>
      <c r="AM1940" s="0" t="str">
        <f aca="false">IF(AND($CF1940&lt;&gt;"",IFERROR(INDEX(subsample_country_map!$D:$D,MATCH($CF1940,subsample_country_map!$A:$A,0)),"")&lt;&gt;""),INDEX(subsample_country_map!$D:$D,MATCH($CF1940,subsample_country_map!$A:$A,0)),INDEX(lookup!$AC:$AC,MATCH($A1940,lookup!$A:$A,0)))</f>
        <v>1_western</v>
      </c>
      <c r="AN1940" s="0" t="str">
        <f aca="false">IF(AND($CF1940&lt;&gt;"",IFERROR(INDEX(subsample_country_map!$E:$E,MATCH($CF1940,subsample_country_map!$A:$A,0)),"")&lt;&gt;""),INDEX(subsample_country_map!$E:$E,MATCH($CF1940,subsample_country_map!$A:$A,0)),INDEX(lookup!$AD:$AD,MATCH($A1940,lookup!$A:$A,0)))</f>
        <v>99_NCE</v>
      </c>
      <c r="AO1940" s="0" t="str">
        <f aca="false">INDEX(lookup!$Y:$Y,MATCH($A1940,lookup!$A:$A,0))</f>
        <v>0_published</v>
      </c>
      <c r="AP1940" s="0" t="str">
        <f aca="false">INDEX(lookup!$Z:$Z,MATCH($A1940,lookup!$A:$A,0))</f>
        <v>0_VHB low</v>
      </c>
      <c r="AQ1940" s="0" t="str">
        <f aca="false">INDEX(lookup!$W:$W,MATCH($A1940,lookup!$A:$A,0))</f>
        <v>1_fin/acc/econ</v>
      </c>
      <c r="AS1940" s="0" t="s">
        <v>91</v>
      </c>
      <c r="AT1940" s="0" t="s">
        <v>397</v>
      </c>
      <c r="AU1940" s="0" t="s">
        <v>93</v>
      </c>
      <c r="AV1940" s="0" t="s">
        <v>6602</v>
      </c>
      <c r="AW1940" s="0" t="s">
        <v>1873</v>
      </c>
      <c r="BA1940" s="0" t="s">
        <v>95</v>
      </c>
      <c r="BB1940" s="0" t="s">
        <v>96</v>
      </c>
      <c r="BC1940" s="0" t="s">
        <v>358</v>
      </c>
      <c r="BD1940" s="0" t="s">
        <v>142</v>
      </c>
      <c r="BE1940" s="0" t="s">
        <v>98</v>
      </c>
      <c r="BI1940" s="0" t="s">
        <v>604</v>
      </c>
      <c r="BJ1940" s="0" t="s">
        <v>6603</v>
      </c>
      <c r="BK1940" s="0" t="s">
        <v>750</v>
      </c>
      <c r="BL1940" s="0" t="s">
        <v>6604</v>
      </c>
      <c r="BM1940" s="0" t="s">
        <v>6557</v>
      </c>
      <c r="BN1940" s="0" t="s">
        <v>341</v>
      </c>
      <c r="BO1940" s="0" t="s">
        <v>754</v>
      </c>
      <c r="BP1940" s="0" t="s">
        <v>1814</v>
      </c>
      <c r="BQ1940" s="0" t="s">
        <v>127</v>
      </c>
      <c r="BT1940" s="0" t="n">
        <v>0</v>
      </c>
      <c r="BU1940" s="0" t="s">
        <v>6558</v>
      </c>
      <c r="BW1940" s="0" t="n">
        <v>2010</v>
      </c>
      <c r="BX1940" s="0" t="n">
        <v>2017</v>
      </c>
      <c r="BY1940" s="0" t="s">
        <v>6559</v>
      </c>
      <c r="BZ1940" s="0" t="n">
        <v>2013.5</v>
      </c>
      <c r="CA1940" s="0" t="n">
        <v>0.25</v>
      </c>
      <c r="CB1940" s="0" t="n">
        <v>0</v>
      </c>
      <c r="CC1940" s="0" t="n">
        <v>1</v>
      </c>
      <c r="CD1940" s="0" t="n">
        <v>-0.0819321689793052</v>
      </c>
      <c r="CE1940" s="0" t="n">
        <v>1</v>
      </c>
    </row>
    <row r="1941" customFormat="false" ht="15" hidden="false" customHeight="false" outlineLevel="0" collapsed="false">
      <c r="A1941" s="0" t="s">
        <v>6550</v>
      </c>
      <c r="B1941" s="0" t="n">
        <v>3246</v>
      </c>
      <c r="C1941" s="0" t="n">
        <v>-0.0682510477926749</v>
      </c>
      <c r="D1941" s="0" t="n">
        <v>3867</v>
      </c>
      <c r="E1941" s="0" t="n">
        <f aca="false">IF(ISNUMBER($BA1941),$BA1941,IF(AND(ISNUMBER($D1941),ISNUMBER($BW1941),ISNUMBER($BX1941)),$D1941*($BX1941-$BW1941+1),""))</f>
        <v>30936</v>
      </c>
      <c r="H1941" s="0" t="s">
        <v>118</v>
      </c>
      <c r="I1941" s="0" t="s">
        <v>344</v>
      </c>
      <c r="J1941" s="0" t="n">
        <f aca="false">IF($BW1941&lt;&gt;"",$BW1941,"")</f>
        <v>2010</v>
      </c>
      <c r="K1941" s="0" t="n">
        <f aca="false">IF($BX1941&lt;&gt;"",$BX1941,"")</f>
        <v>2017</v>
      </c>
      <c r="L1941" s="0" t="n">
        <f aca="false">IF(AND(ISNUMBER($BW1941),ISNUMBER($BX1941)),($BW1941+$BX1941)/2,"")</f>
        <v>2013.5</v>
      </c>
      <c r="M1941" s="0" t="n">
        <f aca="false">IF($L1941&lt;&gt;"",$L1941,"")</f>
        <v>2013.5</v>
      </c>
      <c r="N1941" s="0" t="n">
        <f aca="false">IF(AND(ISNUMBER($BW1941),ISNUMBER($BX1941)),MIN(1,MAX(0,($BX1941-2016+1)/($BX1941-$BW1941+1))),"")</f>
        <v>0.25</v>
      </c>
      <c r="O1941" s="0" t="n">
        <f aca="false">IF(AND(ISNUMBER($BW1941),ISNUMBER($BX1941)),MIN(1,MAX(0,($BX1941-2017+1)/($BX1941-$BW1941+1))),"")</f>
        <v>0.125</v>
      </c>
      <c r="P1941" s="0" t="n">
        <f aca="false">IF(AND(ISNUMBER($BW1941),ISNUMBER($BX1941)),MIN(1,MAX(0,($BX1941-2018+1)/($BX1941-$BW1941+1))),"")</f>
        <v>0</v>
      </c>
      <c r="Q1941" s="0" t="n">
        <f aca="false">IF(AND(ISNUMBER($BW1941),ISNUMBER($BX1941)),MIN(1,MAX(0,($BX1941-2019+1)/($BX1941-$BW1941+1))),"")</f>
        <v>0</v>
      </c>
      <c r="R1941" s="0" t="n">
        <f aca="false">IF(AND(ISNUMBER($BW1941),ISNUMBER($BX1941)),MIN(1,MAX(0,($BX1941-2016+1)/($BX1941-$BW1941+1))),"")</f>
        <v>0.25</v>
      </c>
      <c r="S1941" s="0" t="n">
        <f aca="false">IF($L1941&lt;&gt;"",IF($L1941&gt;=2015.5,1,0),"")</f>
        <v>0</v>
      </c>
      <c r="T1941" s="0" t="n">
        <f aca="false">IF($L1941&lt;&gt;"",IF($L1941&gt;=2016,1,0),"")</f>
        <v>0</v>
      </c>
      <c r="U1941" s="0" t="n">
        <f aca="false">IF(ISNUMBER($BX1941),IF($BX1941&gt;=2016,1,0),"")</f>
        <v>1</v>
      </c>
      <c r="V1941" s="0" t="n">
        <f aca="false">IF(ISNUMBER($BW1941),IF($BW1941&gt;=2016,1,0),"")</f>
        <v>0</v>
      </c>
      <c r="W1941" s="0" t="str">
        <f aca="false">IF(AND(ISNUMBER($BW1941),ISNUMBER($BX1941)),IF($BW1941&gt;=2016,"post-only",IF($BX1941&lt;2016,"pre-only","mixed")),"")</f>
        <v>mixed</v>
      </c>
      <c r="X1941" s="0" t="n">
        <f aca="false">IF(AND(ISNUMBER($BW1941),ISNUMBER($BX1941)),MIN(1,MAX(0,($BX1941-2017+1)/($BX1941-$BW1941+1))),"")</f>
        <v>0.125</v>
      </c>
      <c r="Y1941" s="0" t="n">
        <f aca="false">IF(AND(ISNUMBER($BW1941),ISNUMBER($BX1941)),MIN(1,MAX(0,($BX1941-2018+1)/($BX1941-$BW1941+1))),"")</f>
        <v>0</v>
      </c>
      <c r="Z1941" s="0" t="n">
        <f aca="false">IF(AND(ISNUMBER($BW1941),ISNUMBER($BX1941)),MIN(1,MAX(0,($BX1941-2019+1)/($BX1941-$BW1941+1))),"")</f>
        <v>0</v>
      </c>
      <c r="AA1941" s="0" t="n">
        <f aca="false">IF(ISNUMBER($BX1941),IF($BX1941&gt;=2017,1,0),"")</f>
        <v>1</v>
      </c>
      <c r="AB1941" s="0" t="n">
        <f aca="false">IF(ISNUMBER($BX1941),IF($BX1941&gt;=2018,1,0),"")</f>
        <v>0</v>
      </c>
      <c r="AC1941" s="0" t="n">
        <f aca="false">IF(ISNUMBER($BX1941),IF($BX1941&gt;=2019,1,0),"")</f>
        <v>0</v>
      </c>
      <c r="AD1941" s="0" t="n">
        <f aca="false">IF($L1941&lt;&gt;"",IF($L1941&gt;2013,1,0),"")</f>
        <v>1</v>
      </c>
      <c r="AE1941" s="0" t="n">
        <f aca="false">IF($L1941&lt;&gt;"",1+IF($L1941&gt;2011,1,0)+IF($L1941&gt;2014,1,0),"")</f>
        <v>2</v>
      </c>
      <c r="AF1941" s="0" t="s">
        <v>87</v>
      </c>
      <c r="AG1941" s="0" t="s">
        <v>88</v>
      </c>
      <c r="AH1941" s="0" t="s">
        <v>89</v>
      </c>
      <c r="AI1941" s="0" t="s">
        <v>497</v>
      </c>
      <c r="AJ1941" s="0" t="s">
        <v>497</v>
      </c>
      <c r="AK1941" s="0" t="str">
        <f aca="false">IF(AND($CF1941&lt;&gt;"",IFERROR(INDEX(subsample_country_map!$B:$B,MATCH($CF1941,subsample_country_map!$A:$A,0)),"")&lt;&gt;""),INDEX(subsample_country_map!$B:$B,MATCH($CF1941,subsample_country_map!$A:$A,0)),INDEX(lookup!$AA:$AA,MATCH($A1941,lookup!$A:$A,0)))</f>
        <v>2_Europe</v>
      </c>
      <c r="AL1941" s="0" t="str">
        <f aca="false">IF(AND($CF1941&lt;&gt;"",IFERROR(INDEX(subsample_country_map!$C:$C,MATCH($CF1941,subsample_country_map!$A:$A,0)),"")&lt;&gt;""),INDEX(subsample_country_map!$C:$C,MATCH($CF1941,subsample_country_map!$A:$A,0)),INDEX(lookup!$AB:$AB,MATCH($A1941,lookup!$A:$A,0)))</f>
        <v>99_NCE</v>
      </c>
      <c r="AM1941" s="0" t="str">
        <f aca="false">IF(AND($CF1941&lt;&gt;"",IFERROR(INDEX(subsample_country_map!$D:$D,MATCH($CF1941,subsample_country_map!$A:$A,0)),"")&lt;&gt;""),INDEX(subsample_country_map!$D:$D,MATCH($CF1941,subsample_country_map!$A:$A,0)),INDEX(lookup!$AC:$AC,MATCH($A1941,lookup!$A:$A,0)))</f>
        <v>1_western</v>
      </c>
      <c r="AN1941" s="0" t="str">
        <f aca="false">IF(AND($CF1941&lt;&gt;"",IFERROR(INDEX(subsample_country_map!$E:$E,MATCH($CF1941,subsample_country_map!$A:$A,0)),"")&lt;&gt;""),INDEX(subsample_country_map!$E:$E,MATCH($CF1941,subsample_country_map!$A:$A,0)),INDEX(lookup!$AD:$AD,MATCH($A1941,lookup!$A:$A,0)))</f>
        <v>99_NCE</v>
      </c>
      <c r="AO1941" s="0" t="str">
        <f aca="false">INDEX(lookup!$Y:$Y,MATCH($A1941,lookup!$A:$A,0))</f>
        <v>0_published</v>
      </c>
      <c r="AP1941" s="0" t="str">
        <f aca="false">INDEX(lookup!$Z:$Z,MATCH($A1941,lookup!$A:$A,0))</f>
        <v>0_VHB low</v>
      </c>
      <c r="AQ1941" s="0" t="str">
        <f aca="false">INDEX(lookup!$W:$W,MATCH($A1941,lookup!$A:$A,0))</f>
        <v>1_fin/acc/econ</v>
      </c>
      <c r="AS1941" s="0" t="s">
        <v>91</v>
      </c>
      <c r="AT1941" s="0" t="s">
        <v>397</v>
      </c>
      <c r="AU1941" s="0" t="s">
        <v>93</v>
      </c>
      <c r="AV1941" s="0" t="s">
        <v>1065</v>
      </c>
      <c r="AW1941" s="0" t="s">
        <v>6596</v>
      </c>
      <c r="BA1941" s="0" t="s">
        <v>95</v>
      </c>
      <c r="BB1941" s="0" t="s">
        <v>96</v>
      </c>
      <c r="BC1941" s="0" t="s">
        <v>358</v>
      </c>
      <c r="BD1941" s="0" t="s">
        <v>142</v>
      </c>
      <c r="BE1941" s="0" t="s">
        <v>98</v>
      </c>
      <c r="BI1941" s="0" t="s">
        <v>604</v>
      </c>
      <c r="BJ1941" s="0" t="s">
        <v>6605</v>
      </c>
      <c r="BK1941" s="0" t="s">
        <v>750</v>
      </c>
      <c r="BL1941" s="0" t="s">
        <v>6606</v>
      </c>
      <c r="BM1941" s="0" t="s">
        <v>6557</v>
      </c>
      <c r="BN1941" s="0" t="s">
        <v>341</v>
      </c>
      <c r="BO1941" s="0" t="s">
        <v>754</v>
      </c>
      <c r="BP1941" s="0" t="s">
        <v>1814</v>
      </c>
      <c r="BQ1941" s="0" t="s">
        <v>127</v>
      </c>
      <c r="BT1941" s="0" t="n">
        <v>0</v>
      </c>
      <c r="BU1941" s="0" t="s">
        <v>6558</v>
      </c>
      <c r="BW1941" s="0" t="n">
        <v>2010</v>
      </c>
      <c r="BX1941" s="0" t="n">
        <v>2017</v>
      </c>
      <c r="BY1941" s="0" t="s">
        <v>6559</v>
      </c>
      <c r="BZ1941" s="0" t="n">
        <v>2013.5</v>
      </c>
      <c r="CA1941" s="0" t="n">
        <v>0.25</v>
      </c>
      <c r="CB1941" s="0" t="n">
        <v>0</v>
      </c>
      <c r="CC1941" s="0" t="n">
        <v>1</v>
      </c>
      <c r="CD1941" s="0" t="n">
        <v>-0.0683573207786584</v>
      </c>
      <c r="CE1941" s="0" t="n">
        <v>1</v>
      </c>
    </row>
    <row r="1942" customFormat="false" ht="15" hidden="false" customHeight="false" outlineLevel="0" collapsed="false">
      <c r="A1942" s="0" t="s">
        <v>6550</v>
      </c>
      <c r="B1942" s="0" t="n">
        <v>3247</v>
      </c>
      <c r="C1942" s="0" t="n">
        <v>-0.0707800866284749</v>
      </c>
      <c r="D1942" s="0" t="n">
        <v>3867</v>
      </c>
      <c r="E1942" s="0" t="n">
        <f aca="false">IF(ISNUMBER($BA1942),$BA1942,IF(AND(ISNUMBER($D1942),ISNUMBER($BW1942),ISNUMBER($BX1942)),$D1942*($BX1942-$BW1942+1),""))</f>
        <v>30936</v>
      </c>
      <c r="H1942" s="0" t="s">
        <v>118</v>
      </c>
      <c r="I1942" s="0" t="s">
        <v>344</v>
      </c>
      <c r="J1942" s="0" t="n">
        <f aca="false">IF($BW1942&lt;&gt;"",$BW1942,"")</f>
        <v>2010</v>
      </c>
      <c r="K1942" s="0" t="n">
        <f aca="false">IF($BX1942&lt;&gt;"",$BX1942,"")</f>
        <v>2017</v>
      </c>
      <c r="L1942" s="0" t="n">
        <f aca="false">IF(AND(ISNUMBER($BW1942),ISNUMBER($BX1942)),($BW1942+$BX1942)/2,"")</f>
        <v>2013.5</v>
      </c>
      <c r="M1942" s="0" t="n">
        <f aca="false">IF($L1942&lt;&gt;"",$L1942,"")</f>
        <v>2013.5</v>
      </c>
      <c r="N1942" s="0" t="n">
        <f aca="false">IF(AND(ISNUMBER($BW1942),ISNUMBER($BX1942)),MIN(1,MAX(0,($BX1942-2016+1)/($BX1942-$BW1942+1))),"")</f>
        <v>0.25</v>
      </c>
      <c r="O1942" s="0" t="n">
        <f aca="false">IF(AND(ISNUMBER($BW1942),ISNUMBER($BX1942)),MIN(1,MAX(0,($BX1942-2017+1)/($BX1942-$BW1942+1))),"")</f>
        <v>0.125</v>
      </c>
      <c r="P1942" s="0" t="n">
        <f aca="false">IF(AND(ISNUMBER($BW1942),ISNUMBER($BX1942)),MIN(1,MAX(0,($BX1942-2018+1)/($BX1942-$BW1942+1))),"")</f>
        <v>0</v>
      </c>
      <c r="Q1942" s="0" t="n">
        <f aca="false">IF(AND(ISNUMBER($BW1942),ISNUMBER($BX1942)),MIN(1,MAX(0,($BX1942-2019+1)/($BX1942-$BW1942+1))),"")</f>
        <v>0</v>
      </c>
      <c r="R1942" s="0" t="n">
        <f aca="false">IF(AND(ISNUMBER($BW1942),ISNUMBER($BX1942)),MIN(1,MAX(0,($BX1942-2016+1)/($BX1942-$BW1942+1))),"")</f>
        <v>0.25</v>
      </c>
      <c r="S1942" s="0" t="n">
        <f aca="false">IF($L1942&lt;&gt;"",IF($L1942&gt;=2015.5,1,0),"")</f>
        <v>0</v>
      </c>
      <c r="T1942" s="0" t="n">
        <f aca="false">IF($L1942&lt;&gt;"",IF($L1942&gt;=2016,1,0),"")</f>
        <v>0</v>
      </c>
      <c r="U1942" s="0" t="n">
        <f aca="false">IF(ISNUMBER($BX1942),IF($BX1942&gt;=2016,1,0),"")</f>
        <v>1</v>
      </c>
      <c r="V1942" s="0" t="n">
        <f aca="false">IF(ISNUMBER($BW1942),IF($BW1942&gt;=2016,1,0),"")</f>
        <v>0</v>
      </c>
      <c r="W1942" s="0" t="str">
        <f aca="false">IF(AND(ISNUMBER($BW1942),ISNUMBER($BX1942)),IF($BW1942&gt;=2016,"post-only",IF($BX1942&lt;2016,"pre-only","mixed")),"")</f>
        <v>mixed</v>
      </c>
      <c r="X1942" s="0" t="n">
        <f aca="false">IF(AND(ISNUMBER($BW1942),ISNUMBER($BX1942)),MIN(1,MAX(0,($BX1942-2017+1)/($BX1942-$BW1942+1))),"")</f>
        <v>0.125</v>
      </c>
      <c r="Y1942" s="0" t="n">
        <f aca="false">IF(AND(ISNUMBER($BW1942),ISNUMBER($BX1942)),MIN(1,MAX(0,($BX1942-2018+1)/($BX1942-$BW1942+1))),"")</f>
        <v>0</v>
      </c>
      <c r="Z1942" s="0" t="n">
        <f aca="false">IF(AND(ISNUMBER($BW1942),ISNUMBER($BX1942)),MIN(1,MAX(0,($BX1942-2019+1)/($BX1942-$BW1942+1))),"")</f>
        <v>0</v>
      </c>
      <c r="AA1942" s="0" t="n">
        <f aca="false">IF(ISNUMBER($BX1942),IF($BX1942&gt;=2017,1,0),"")</f>
        <v>1</v>
      </c>
      <c r="AB1942" s="0" t="n">
        <f aca="false">IF(ISNUMBER($BX1942),IF($BX1942&gt;=2018,1,0),"")</f>
        <v>0</v>
      </c>
      <c r="AC1942" s="0" t="n">
        <f aca="false">IF(ISNUMBER($BX1942),IF($BX1942&gt;=2019,1,0),"")</f>
        <v>0</v>
      </c>
      <c r="AD1942" s="0" t="n">
        <f aca="false">IF($L1942&lt;&gt;"",IF($L1942&gt;2013,1,0),"")</f>
        <v>1</v>
      </c>
      <c r="AE1942" s="0" t="n">
        <f aca="false">IF($L1942&lt;&gt;"",1+IF($L1942&gt;2011,1,0)+IF($L1942&gt;2014,1,0),"")</f>
        <v>2</v>
      </c>
      <c r="AF1942" s="0" t="s">
        <v>87</v>
      </c>
      <c r="AG1942" s="0" t="s">
        <v>88</v>
      </c>
      <c r="AH1942" s="0" t="s">
        <v>89</v>
      </c>
      <c r="AI1942" s="0" t="s">
        <v>497</v>
      </c>
      <c r="AJ1942" s="0" t="s">
        <v>497</v>
      </c>
      <c r="AK1942" s="0" t="str">
        <f aca="false">IF(AND($CF1942&lt;&gt;"",IFERROR(INDEX(subsample_country_map!$B:$B,MATCH($CF1942,subsample_country_map!$A:$A,0)),"")&lt;&gt;""),INDEX(subsample_country_map!$B:$B,MATCH($CF1942,subsample_country_map!$A:$A,0)),INDEX(lookup!$AA:$AA,MATCH($A1942,lookup!$A:$A,0)))</f>
        <v>2_Europe</v>
      </c>
      <c r="AL1942" s="0" t="str">
        <f aca="false">IF(AND($CF1942&lt;&gt;"",IFERROR(INDEX(subsample_country_map!$C:$C,MATCH($CF1942,subsample_country_map!$A:$A,0)),"")&lt;&gt;""),INDEX(subsample_country_map!$C:$C,MATCH($CF1942,subsample_country_map!$A:$A,0)),INDEX(lookup!$AB:$AB,MATCH($A1942,lookup!$A:$A,0)))</f>
        <v>99_NCE</v>
      </c>
      <c r="AM1942" s="0" t="str">
        <f aca="false">IF(AND($CF1942&lt;&gt;"",IFERROR(INDEX(subsample_country_map!$D:$D,MATCH($CF1942,subsample_country_map!$A:$A,0)),"")&lt;&gt;""),INDEX(subsample_country_map!$D:$D,MATCH($CF1942,subsample_country_map!$A:$A,0)),INDEX(lookup!$AC:$AC,MATCH($A1942,lookup!$A:$A,0)))</f>
        <v>1_western</v>
      </c>
      <c r="AN1942" s="0" t="str">
        <f aca="false">IF(AND($CF1942&lt;&gt;"",IFERROR(INDEX(subsample_country_map!$E:$E,MATCH($CF1942,subsample_country_map!$A:$A,0)),"")&lt;&gt;""),INDEX(subsample_country_map!$E:$E,MATCH($CF1942,subsample_country_map!$A:$A,0)),INDEX(lookup!$AD:$AD,MATCH($A1942,lookup!$A:$A,0)))</f>
        <v>99_NCE</v>
      </c>
      <c r="AO1942" s="0" t="str">
        <f aca="false">INDEX(lookup!$Y:$Y,MATCH($A1942,lookup!$A:$A,0))</f>
        <v>0_published</v>
      </c>
      <c r="AP1942" s="0" t="str">
        <f aca="false">INDEX(lookup!$Z:$Z,MATCH($A1942,lookup!$A:$A,0))</f>
        <v>0_VHB low</v>
      </c>
      <c r="AQ1942" s="0" t="str">
        <f aca="false">INDEX(lookup!$W:$W,MATCH($A1942,lookup!$A:$A,0))</f>
        <v>1_fin/acc/econ</v>
      </c>
      <c r="AS1942" s="0" t="s">
        <v>91</v>
      </c>
      <c r="AT1942" s="0" t="s">
        <v>397</v>
      </c>
      <c r="AU1942" s="0" t="s">
        <v>93</v>
      </c>
      <c r="AV1942" s="0" t="s">
        <v>6607</v>
      </c>
      <c r="AW1942" s="0" t="s">
        <v>6596</v>
      </c>
      <c r="BA1942" s="0" t="s">
        <v>95</v>
      </c>
      <c r="BB1942" s="0" t="s">
        <v>96</v>
      </c>
      <c r="BC1942" s="0" t="s">
        <v>358</v>
      </c>
      <c r="BD1942" s="0" t="s">
        <v>142</v>
      </c>
      <c r="BE1942" s="0" t="s">
        <v>98</v>
      </c>
      <c r="BI1942" s="0" t="s">
        <v>604</v>
      </c>
      <c r="BJ1942" s="0" t="s">
        <v>6608</v>
      </c>
      <c r="BK1942" s="0" t="s">
        <v>750</v>
      </c>
      <c r="BL1942" s="0" t="s">
        <v>6609</v>
      </c>
      <c r="BM1942" s="0" t="s">
        <v>6557</v>
      </c>
      <c r="BN1942" s="0" t="s">
        <v>341</v>
      </c>
      <c r="BO1942" s="0" t="s">
        <v>754</v>
      </c>
      <c r="BP1942" s="0" t="s">
        <v>1814</v>
      </c>
      <c r="BQ1942" s="0" t="s">
        <v>127</v>
      </c>
      <c r="BT1942" s="0" t="n">
        <v>0</v>
      </c>
      <c r="BU1942" s="0" t="s">
        <v>6558</v>
      </c>
      <c r="BW1942" s="0" t="n">
        <v>2010</v>
      </c>
      <c r="BX1942" s="0" t="n">
        <v>2017</v>
      </c>
      <c r="BY1942" s="0" t="s">
        <v>6559</v>
      </c>
      <c r="BZ1942" s="0" t="n">
        <v>2013.5</v>
      </c>
      <c r="CA1942" s="0" t="n">
        <v>0.25</v>
      </c>
      <c r="CB1942" s="0" t="n">
        <v>0</v>
      </c>
      <c r="CC1942" s="0" t="n">
        <v>1</v>
      </c>
      <c r="CD1942" s="0" t="n">
        <v>-0.0708986417103648</v>
      </c>
      <c r="CE1942" s="0" t="n">
        <v>1</v>
      </c>
    </row>
    <row r="1943" customFormat="false" ht="15" hidden="false" customHeight="false" outlineLevel="0" collapsed="false">
      <c r="A1943" s="0" t="s">
        <v>6550</v>
      </c>
      <c r="B1943" s="0" t="n">
        <v>3248</v>
      </c>
      <c r="C1943" s="0" t="n">
        <v>-0.106898264392074</v>
      </c>
      <c r="D1943" s="0" t="n">
        <v>3867</v>
      </c>
      <c r="E1943" s="0" t="n">
        <f aca="false">IF(ISNUMBER($BA1943),$BA1943,IF(AND(ISNUMBER($D1943),ISNUMBER($BW1943),ISNUMBER($BX1943)),$D1943*($BX1943-$BW1943+1),""))</f>
        <v>30936</v>
      </c>
      <c r="H1943" s="0" t="s">
        <v>118</v>
      </c>
      <c r="I1943" s="0" t="s">
        <v>344</v>
      </c>
      <c r="J1943" s="0" t="n">
        <f aca="false">IF($BW1943&lt;&gt;"",$BW1943,"")</f>
        <v>2010</v>
      </c>
      <c r="K1943" s="0" t="n">
        <f aca="false">IF($BX1943&lt;&gt;"",$BX1943,"")</f>
        <v>2017</v>
      </c>
      <c r="L1943" s="0" t="n">
        <f aca="false">IF(AND(ISNUMBER($BW1943),ISNUMBER($BX1943)),($BW1943+$BX1943)/2,"")</f>
        <v>2013.5</v>
      </c>
      <c r="M1943" s="0" t="n">
        <f aca="false">IF($L1943&lt;&gt;"",$L1943,"")</f>
        <v>2013.5</v>
      </c>
      <c r="N1943" s="0" t="n">
        <f aca="false">IF(AND(ISNUMBER($BW1943),ISNUMBER($BX1943)),MIN(1,MAX(0,($BX1943-2016+1)/($BX1943-$BW1943+1))),"")</f>
        <v>0.25</v>
      </c>
      <c r="O1943" s="0" t="n">
        <f aca="false">IF(AND(ISNUMBER($BW1943),ISNUMBER($BX1943)),MIN(1,MAX(0,($BX1943-2017+1)/($BX1943-$BW1943+1))),"")</f>
        <v>0.125</v>
      </c>
      <c r="P1943" s="0" t="n">
        <f aca="false">IF(AND(ISNUMBER($BW1943),ISNUMBER($BX1943)),MIN(1,MAX(0,($BX1943-2018+1)/($BX1943-$BW1943+1))),"")</f>
        <v>0</v>
      </c>
      <c r="Q1943" s="0" t="n">
        <f aca="false">IF(AND(ISNUMBER($BW1943),ISNUMBER($BX1943)),MIN(1,MAX(0,($BX1943-2019+1)/($BX1943-$BW1943+1))),"")</f>
        <v>0</v>
      </c>
      <c r="R1943" s="0" t="n">
        <f aca="false">IF(AND(ISNUMBER($BW1943),ISNUMBER($BX1943)),MIN(1,MAX(0,($BX1943-2016+1)/($BX1943-$BW1943+1))),"")</f>
        <v>0.25</v>
      </c>
      <c r="S1943" s="0" t="n">
        <f aca="false">IF($L1943&lt;&gt;"",IF($L1943&gt;=2015.5,1,0),"")</f>
        <v>0</v>
      </c>
      <c r="T1943" s="0" t="n">
        <f aca="false">IF($L1943&lt;&gt;"",IF($L1943&gt;=2016,1,0),"")</f>
        <v>0</v>
      </c>
      <c r="U1943" s="0" t="n">
        <f aca="false">IF(ISNUMBER($BX1943),IF($BX1943&gt;=2016,1,0),"")</f>
        <v>1</v>
      </c>
      <c r="V1943" s="0" t="n">
        <f aca="false">IF(ISNUMBER($BW1943),IF($BW1943&gt;=2016,1,0),"")</f>
        <v>0</v>
      </c>
      <c r="W1943" s="0" t="str">
        <f aca="false">IF(AND(ISNUMBER($BW1943),ISNUMBER($BX1943)),IF($BW1943&gt;=2016,"post-only",IF($BX1943&lt;2016,"pre-only","mixed")),"")</f>
        <v>mixed</v>
      </c>
      <c r="X1943" s="0" t="n">
        <f aca="false">IF(AND(ISNUMBER($BW1943),ISNUMBER($BX1943)),MIN(1,MAX(0,($BX1943-2017+1)/($BX1943-$BW1943+1))),"")</f>
        <v>0.125</v>
      </c>
      <c r="Y1943" s="0" t="n">
        <f aca="false">IF(AND(ISNUMBER($BW1943),ISNUMBER($BX1943)),MIN(1,MAX(0,($BX1943-2018+1)/($BX1943-$BW1943+1))),"")</f>
        <v>0</v>
      </c>
      <c r="Z1943" s="0" t="n">
        <f aca="false">IF(AND(ISNUMBER($BW1943),ISNUMBER($BX1943)),MIN(1,MAX(0,($BX1943-2019+1)/($BX1943-$BW1943+1))),"")</f>
        <v>0</v>
      </c>
      <c r="AA1943" s="0" t="n">
        <f aca="false">IF(ISNUMBER($BX1943),IF($BX1943&gt;=2017,1,0),"")</f>
        <v>1</v>
      </c>
      <c r="AB1943" s="0" t="n">
        <f aca="false">IF(ISNUMBER($BX1943),IF($BX1943&gt;=2018,1,0),"")</f>
        <v>0</v>
      </c>
      <c r="AC1943" s="0" t="n">
        <f aca="false">IF(ISNUMBER($BX1943),IF($BX1943&gt;=2019,1,0),"")</f>
        <v>0</v>
      </c>
      <c r="AD1943" s="0" t="n">
        <f aca="false">IF($L1943&lt;&gt;"",IF($L1943&gt;2013,1,0),"")</f>
        <v>1</v>
      </c>
      <c r="AE1943" s="0" t="n">
        <f aca="false">IF($L1943&lt;&gt;"",1+IF($L1943&gt;2011,1,0)+IF($L1943&gt;2014,1,0),"")</f>
        <v>2</v>
      </c>
      <c r="AF1943" s="0" t="s">
        <v>87</v>
      </c>
      <c r="AG1943" s="0" t="s">
        <v>88</v>
      </c>
      <c r="AH1943" s="0" t="s">
        <v>89</v>
      </c>
      <c r="AI1943" s="0" t="s">
        <v>497</v>
      </c>
      <c r="AJ1943" s="0" t="s">
        <v>497</v>
      </c>
      <c r="AK1943" s="0" t="str">
        <f aca="false">IF(AND($CF1943&lt;&gt;"",IFERROR(INDEX(subsample_country_map!$B:$B,MATCH($CF1943,subsample_country_map!$A:$A,0)),"")&lt;&gt;""),INDEX(subsample_country_map!$B:$B,MATCH($CF1943,subsample_country_map!$A:$A,0)),INDEX(lookup!$AA:$AA,MATCH($A1943,lookup!$A:$A,0)))</f>
        <v>2_Europe</v>
      </c>
      <c r="AL1943" s="0" t="str">
        <f aca="false">IF(AND($CF1943&lt;&gt;"",IFERROR(INDEX(subsample_country_map!$C:$C,MATCH($CF1943,subsample_country_map!$A:$A,0)),"")&lt;&gt;""),INDEX(subsample_country_map!$C:$C,MATCH($CF1943,subsample_country_map!$A:$A,0)),INDEX(lookup!$AB:$AB,MATCH($A1943,lookup!$A:$A,0)))</f>
        <v>99_NCE</v>
      </c>
      <c r="AM1943" s="0" t="str">
        <f aca="false">IF(AND($CF1943&lt;&gt;"",IFERROR(INDEX(subsample_country_map!$D:$D,MATCH($CF1943,subsample_country_map!$A:$A,0)),"")&lt;&gt;""),INDEX(subsample_country_map!$D:$D,MATCH($CF1943,subsample_country_map!$A:$A,0)),INDEX(lookup!$AC:$AC,MATCH($A1943,lookup!$A:$A,0)))</f>
        <v>1_western</v>
      </c>
      <c r="AN1943" s="0" t="str">
        <f aca="false">IF(AND($CF1943&lt;&gt;"",IFERROR(INDEX(subsample_country_map!$E:$E,MATCH($CF1943,subsample_country_map!$A:$A,0)),"")&lt;&gt;""),INDEX(subsample_country_map!$E:$E,MATCH($CF1943,subsample_country_map!$A:$A,0)),INDEX(lookup!$AD:$AD,MATCH($A1943,lookup!$A:$A,0)))</f>
        <v>99_NCE</v>
      </c>
      <c r="AO1943" s="0" t="str">
        <f aca="false">INDEX(lookup!$Y:$Y,MATCH($A1943,lookup!$A:$A,0))</f>
        <v>0_published</v>
      </c>
      <c r="AP1943" s="0" t="str">
        <f aca="false">INDEX(lookup!$Z:$Z,MATCH($A1943,lookup!$A:$A,0))</f>
        <v>0_VHB low</v>
      </c>
      <c r="AQ1943" s="0" t="str">
        <f aca="false">INDEX(lookup!$W:$W,MATCH($A1943,lookup!$A:$A,0))</f>
        <v>1_fin/acc/econ</v>
      </c>
      <c r="AS1943" s="0" t="s">
        <v>91</v>
      </c>
      <c r="AT1943" s="0" t="s">
        <v>397</v>
      </c>
      <c r="AU1943" s="0" t="s">
        <v>93</v>
      </c>
      <c r="AV1943" s="0" t="s">
        <v>6610</v>
      </c>
      <c r="AW1943" s="0" t="s">
        <v>6611</v>
      </c>
      <c r="BA1943" s="0" t="s">
        <v>95</v>
      </c>
      <c r="BB1943" s="0" t="s">
        <v>96</v>
      </c>
      <c r="BC1943" s="0" t="s">
        <v>122</v>
      </c>
      <c r="BD1943" s="0" t="s">
        <v>142</v>
      </c>
      <c r="BE1943" s="0" t="s">
        <v>98</v>
      </c>
      <c r="BI1943" s="0" t="s">
        <v>604</v>
      </c>
      <c r="BJ1943" s="0" t="s">
        <v>6612</v>
      </c>
      <c r="BK1943" s="0" t="s">
        <v>750</v>
      </c>
      <c r="BL1943" s="0" t="s">
        <v>6613</v>
      </c>
      <c r="BM1943" s="0" t="s">
        <v>6557</v>
      </c>
      <c r="BN1943" s="0" t="s">
        <v>341</v>
      </c>
      <c r="BO1943" s="0" t="s">
        <v>754</v>
      </c>
      <c r="BP1943" s="0" t="s">
        <v>1814</v>
      </c>
      <c r="BQ1943" s="0" t="s">
        <v>127</v>
      </c>
      <c r="BT1943" s="0" t="n">
        <v>0</v>
      </c>
      <c r="BU1943" s="0" t="s">
        <v>6558</v>
      </c>
      <c r="BW1943" s="0" t="n">
        <v>2010</v>
      </c>
      <c r="BX1943" s="0" t="n">
        <v>2017</v>
      </c>
      <c r="BY1943" s="0" t="s">
        <v>6559</v>
      </c>
      <c r="BZ1943" s="0" t="n">
        <v>2013.5</v>
      </c>
      <c r="CA1943" s="0" t="n">
        <v>0.25</v>
      </c>
      <c r="CB1943" s="0" t="n">
        <v>0</v>
      </c>
      <c r="CC1943" s="0" t="n">
        <v>1</v>
      </c>
      <c r="CD1943" s="0" t="n">
        <v>-0.107308263180149</v>
      </c>
      <c r="CE1943" s="0" t="n">
        <v>1</v>
      </c>
    </row>
    <row r="1944" customFormat="false" ht="15" hidden="false" customHeight="false" outlineLevel="0" collapsed="false">
      <c r="A1944" s="0" t="s">
        <v>6550</v>
      </c>
      <c r="B1944" s="0" t="n">
        <v>3249</v>
      </c>
      <c r="C1944" s="0" t="n">
        <v>-0.0851703352920497</v>
      </c>
      <c r="D1944" s="0" t="n">
        <v>3867</v>
      </c>
      <c r="E1944" s="0" t="n">
        <f aca="false">IF(ISNUMBER($BA1944),$BA1944,IF(AND(ISNUMBER($D1944),ISNUMBER($BW1944),ISNUMBER($BX1944)),$D1944*($BX1944-$BW1944+1),""))</f>
        <v>30936</v>
      </c>
      <c r="H1944" s="0" t="s">
        <v>118</v>
      </c>
      <c r="I1944" s="0" t="s">
        <v>344</v>
      </c>
      <c r="J1944" s="0" t="n">
        <f aca="false">IF($BW1944&lt;&gt;"",$BW1944,"")</f>
        <v>2010</v>
      </c>
      <c r="K1944" s="0" t="n">
        <f aca="false">IF($BX1944&lt;&gt;"",$BX1944,"")</f>
        <v>2017</v>
      </c>
      <c r="L1944" s="0" t="n">
        <f aca="false">IF(AND(ISNUMBER($BW1944),ISNUMBER($BX1944)),($BW1944+$BX1944)/2,"")</f>
        <v>2013.5</v>
      </c>
      <c r="M1944" s="0" t="n">
        <f aca="false">IF($L1944&lt;&gt;"",$L1944,"")</f>
        <v>2013.5</v>
      </c>
      <c r="N1944" s="0" t="n">
        <f aca="false">IF(AND(ISNUMBER($BW1944),ISNUMBER($BX1944)),MIN(1,MAX(0,($BX1944-2016+1)/($BX1944-$BW1944+1))),"")</f>
        <v>0.25</v>
      </c>
      <c r="O1944" s="0" t="n">
        <f aca="false">IF(AND(ISNUMBER($BW1944),ISNUMBER($BX1944)),MIN(1,MAX(0,($BX1944-2017+1)/($BX1944-$BW1944+1))),"")</f>
        <v>0.125</v>
      </c>
      <c r="P1944" s="0" t="n">
        <f aca="false">IF(AND(ISNUMBER($BW1944),ISNUMBER($BX1944)),MIN(1,MAX(0,($BX1944-2018+1)/($BX1944-$BW1944+1))),"")</f>
        <v>0</v>
      </c>
      <c r="Q1944" s="0" t="n">
        <f aca="false">IF(AND(ISNUMBER($BW1944),ISNUMBER($BX1944)),MIN(1,MAX(0,($BX1944-2019+1)/($BX1944-$BW1944+1))),"")</f>
        <v>0</v>
      </c>
      <c r="R1944" s="0" t="n">
        <f aca="false">IF(AND(ISNUMBER($BW1944),ISNUMBER($BX1944)),MIN(1,MAX(0,($BX1944-2016+1)/($BX1944-$BW1944+1))),"")</f>
        <v>0.25</v>
      </c>
      <c r="S1944" s="0" t="n">
        <f aca="false">IF($L1944&lt;&gt;"",IF($L1944&gt;=2015.5,1,0),"")</f>
        <v>0</v>
      </c>
      <c r="T1944" s="0" t="n">
        <f aca="false">IF($L1944&lt;&gt;"",IF($L1944&gt;=2016,1,0),"")</f>
        <v>0</v>
      </c>
      <c r="U1944" s="0" t="n">
        <f aca="false">IF(ISNUMBER($BX1944),IF($BX1944&gt;=2016,1,0),"")</f>
        <v>1</v>
      </c>
      <c r="V1944" s="0" t="n">
        <f aca="false">IF(ISNUMBER($BW1944),IF($BW1944&gt;=2016,1,0),"")</f>
        <v>0</v>
      </c>
      <c r="W1944" s="0" t="str">
        <f aca="false">IF(AND(ISNUMBER($BW1944),ISNUMBER($BX1944)),IF($BW1944&gt;=2016,"post-only",IF($BX1944&lt;2016,"pre-only","mixed")),"")</f>
        <v>mixed</v>
      </c>
      <c r="X1944" s="0" t="n">
        <f aca="false">IF(AND(ISNUMBER($BW1944),ISNUMBER($BX1944)),MIN(1,MAX(0,($BX1944-2017+1)/($BX1944-$BW1944+1))),"")</f>
        <v>0.125</v>
      </c>
      <c r="Y1944" s="0" t="n">
        <f aca="false">IF(AND(ISNUMBER($BW1944),ISNUMBER($BX1944)),MIN(1,MAX(0,($BX1944-2018+1)/($BX1944-$BW1944+1))),"")</f>
        <v>0</v>
      </c>
      <c r="Z1944" s="0" t="n">
        <f aca="false">IF(AND(ISNUMBER($BW1944),ISNUMBER($BX1944)),MIN(1,MAX(0,($BX1944-2019+1)/($BX1944-$BW1944+1))),"")</f>
        <v>0</v>
      </c>
      <c r="AA1944" s="0" t="n">
        <f aca="false">IF(ISNUMBER($BX1944),IF($BX1944&gt;=2017,1,0),"")</f>
        <v>1</v>
      </c>
      <c r="AB1944" s="0" t="n">
        <f aca="false">IF(ISNUMBER($BX1944),IF($BX1944&gt;=2018,1,0),"")</f>
        <v>0</v>
      </c>
      <c r="AC1944" s="0" t="n">
        <f aca="false">IF(ISNUMBER($BX1944),IF($BX1944&gt;=2019,1,0),"")</f>
        <v>0</v>
      </c>
      <c r="AD1944" s="0" t="n">
        <f aca="false">IF($L1944&lt;&gt;"",IF($L1944&gt;2013,1,0),"")</f>
        <v>1</v>
      </c>
      <c r="AE1944" s="0" t="n">
        <f aca="false">IF($L1944&lt;&gt;"",1+IF($L1944&gt;2011,1,0)+IF($L1944&gt;2014,1,0),"")</f>
        <v>2</v>
      </c>
      <c r="AF1944" s="0" t="s">
        <v>87</v>
      </c>
      <c r="AG1944" s="0" t="s">
        <v>88</v>
      </c>
      <c r="AH1944" s="0" t="s">
        <v>89</v>
      </c>
      <c r="AI1944" s="0" t="s">
        <v>497</v>
      </c>
      <c r="AJ1944" s="0" t="s">
        <v>497</v>
      </c>
      <c r="AK1944" s="0" t="str">
        <f aca="false">IF(AND($CF1944&lt;&gt;"",IFERROR(INDEX(subsample_country_map!$B:$B,MATCH($CF1944,subsample_country_map!$A:$A,0)),"")&lt;&gt;""),INDEX(subsample_country_map!$B:$B,MATCH($CF1944,subsample_country_map!$A:$A,0)),INDEX(lookup!$AA:$AA,MATCH($A1944,lookup!$A:$A,0)))</f>
        <v>2_Europe</v>
      </c>
      <c r="AL1944" s="0" t="str">
        <f aca="false">IF(AND($CF1944&lt;&gt;"",IFERROR(INDEX(subsample_country_map!$C:$C,MATCH($CF1944,subsample_country_map!$A:$A,0)),"")&lt;&gt;""),INDEX(subsample_country_map!$C:$C,MATCH($CF1944,subsample_country_map!$A:$A,0)),INDEX(lookup!$AB:$AB,MATCH($A1944,lookup!$A:$A,0)))</f>
        <v>99_NCE</v>
      </c>
      <c r="AM1944" s="0" t="str">
        <f aca="false">IF(AND($CF1944&lt;&gt;"",IFERROR(INDEX(subsample_country_map!$D:$D,MATCH($CF1944,subsample_country_map!$A:$A,0)),"")&lt;&gt;""),INDEX(subsample_country_map!$D:$D,MATCH($CF1944,subsample_country_map!$A:$A,0)),INDEX(lookup!$AC:$AC,MATCH($A1944,lookup!$A:$A,0)))</f>
        <v>1_western</v>
      </c>
      <c r="AN1944" s="0" t="str">
        <f aca="false">IF(AND($CF1944&lt;&gt;"",IFERROR(INDEX(subsample_country_map!$E:$E,MATCH($CF1944,subsample_country_map!$A:$A,0)),"")&lt;&gt;""),INDEX(subsample_country_map!$E:$E,MATCH($CF1944,subsample_country_map!$A:$A,0)),INDEX(lookup!$AD:$AD,MATCH($A1944,lookup!$A:$A,0)))</f>
        <v>99_NCE</v>
      </c>
      <c r="AO1944" s="0" t="str">
        <f aca="false">INDEX(lookup!$Y:$Y,MATCH($A1944,lookup!$A:$A,0))</f>
        <v>0_published</v>
      </c>
      <c r="AP1944" s="0" t="str">
        <f aca="false">INDEX(lookup!$Z:$Z,MATCH($A1944,lookup!$A:$A,0))</f>
        <v>0_VHB low</v>
      </c>
      <c r="AQ1944" s="0" t="str">
        <f aca="false">INDEX(lookup!$W:$W,MATCH($A1944,lookup!$A:$A,0))</f>
        <v>1_fin/acc/econ</v>
      </c>
      <c r="AS1944" s="0" t="s">
        <v>91</v>
      </c>
      <c r="AT1944" s="0" t="s">
        <v>397</v>
      </c>
      <c r="AU1944" s="0" t="s">
        <v>93</v>
      </c>
      <c r="AV1944" s="0" t="s">
        <v>6614</v>
      </c>
      <c r="AW1944" s="0" t="s">
        <v>6615</v>
      </c>
      <c r="BA1944" s="0" t="s">
        <v>95</v>
      </c>
      <c r="BB1944" s="0" t="s">
        <v>96</v>
      </c>
      <c r="BC1944" s="0" t="s">
        <v>122</v>
      </c>
      <c r="BD1944" s="0" t="s">
        <v>142</v>
      </c>
      <c r="BE1944" s="0" t="s">
        <v>98</v>
      </c>
      <c r="BI1944" s="0" t="s">
        <v>604</v>
      </c>
      <c r="BJ1944" s="0" t="s">
        <v>6616</v>
      </c>
      <c r="BK1944" s="0" t="s">
        <v>750</v>
      </c>
      <c r="BL1944" s="0" t="s">
        <v>6617</v>
      </c>
      <c r="BM1944" s="0" t="s">
        <v>6557</v>
      </c>
      <c r="BN1944" s="0" t="s">
        <v>341</v>
      </c>
      <c r="BO1944" s="0" t="s">
        <v>754</v>
      </c>
      <c r="BP1944" s="0" t="s">
        <v>1814</v>
      </c>
      <c r="BQ1944" s="0" t="s">
        <v>127</v>
      </c>
      <c r="BT1944" s="0" t="n">
        <v>0</v>
      </c>
      <c r="BU1944" s="0" t="s">
        <v>6558</v>
      </c>
      <c r="BW1944" s="0" t="n">
        <v>2010</v>
      </c>
      <c r="BX1944" s="0" t="n">
        <v>2017</v>
      </c>
      <c r="BY1944" s="0" t="s">
        <v>6559</v>
      </c>
      <c r="BZ1944" s="0" t="n">
        <v>2013.5</v>
      </c>
      <c r="CA1944" s="0" t="n">
        <v>0.25</v>
      </c>
      <c r="CB1944" s="0" t="n">
        <v>0</v>
      </c>
      <c r="CC1944" s="0" t="n">
        <v>1</v>
      </c>
      <c r="CD1944" s="0" t="n">
        <v>-0.0853771777743184</v>
      </c>
      <c r="CE1944" s="0" t="n">
        <v>1</v>
      </c>
    </row>
    <row r="1945" customFormat="false" ht="15" hidden="false" customHeight="false" outlineLevel="0" collapsed="false">
      <c r="A1945" s="0" t="s">
        <v>6550</v>
      </c>
      <c r="B1945" s="0" t="n">
        <v>3250</v>
      </c>
      <c r="C1945" s="0" t="n">
        <v>-0.0691569669045574</v>
      </c>
      <c r="D1945" s="0" t="n">
        <v>3867</v>
      </c>
      <c r="E1945" s="0" t="n">
        <f aca="false">IF(ISNUMBER($BA1945),$BA1945,IF(AND(ISNUMBER($D1945),ISNUMBER($BW1945),ISNUMBER($BX1945)),$D1945*($BX1945-$BW1945+1),""))</f>
        <v>30936</v>
      </c>
      <c r="H1945" s="0" t="s">
        <v>118</v>
      </c>
      <c r="I1945" s="0" t="s">
        <v>344</v>
      </c>
      <c r="J1945" s="0" t="n">
        <f aca="false">IF($BW1945&lt;&gt;"",$BW1945,"")</f>
        <v>2010</v>
      </c>
      <c r="K1945" s="0" t="n">
        <f aca="false">IF($BX1945&lt;&gt;"",$BX1945,"")</f>
        <v>2017</v>
      </c>
      <c r="L1945" s="0" t="n">
        <f aca="false">IF(AND(ISNUMBER($BW1945),ISNUMBER($BX1945)),($BW1945+$BX1945)/2,"")</f>
        <v>2013.5</v>
      </c>
      <c r="M1945" s="0" t="n">
        <f aca="false">IF($L1945&lt;&gt;"",$L1945,"")</f>
        <v>2013.5</v>
      </c>
      <c r="N1945" s="0" t="n">
        <f aca="false">IF(AND(ISNUMBER($BW1945),ISNUMBER($BX1945)),MIN(1,MAX(0,($BX1945-2016+1)/($BX1945-$BW1945+1))),"")</f>
        <v>0.25</v>
      </c>
      <c r="O1945" s="0" t="n">
        <f aca="false">IF(AND(ISNUMBER($BW1945),ISNUMBER($BX1945)),MIN(1,MAX(0,($BX1945-2017+1)/($BX1945-$BW1945+1))),"")</f>
        <v>0.125</v>
      </c>
      <c r="P1945" s="0" t="n">
        <f aca="false">IF(AND(ISNUMBER($BW1945),ISNUMBER($BX1945)),MIN(1,MAX(0,($BX1945-2018+1)/($BX1945-$BW1945+1))),"")</f>
        <v>0</v>
      </c>
      <c r="Q1945" s="0" t="n">
        <f aca="false">IF(AND(ISNUMBER($BW1945),ISNUMBER($BX1945)),MIN(1,MAX(0,($BX1945-2019+1)/($BX1945-$BW1945+1))),"")</f>
        <v>0</v>
      </c>
      <c r="R1945" s="0" t="n">
        <f aca="false">IF(AND(ISNUMBER($BW1945),ISNUMBER($BX1945)),MIN(1,MAX(0,($BX1945-2016+1)/($BX1945-$BW1945+1))),"")</f>
        <v>0.25</v>
      </c>
      <c r="S1945" s="0" t="n">
        <f aca="false">IF($L1945&lt;&gt;"",IF($L1945&gt;=2015.5,1,0),"")</f>
        <v>0</v>
      </c>
      <c r="T1945" s="0" t="n">
        <f aca="false">IF($L1945&lt;&gt;"",IF($L1945&gt;=2016,1,0),"")</f>
        <v>0</v>
      </c>
      <c r="U1945" s="0" t="n">
        <f aca="false">IF(ISNUMBER($BX1945),IF($BX1945&gt;=2016,1,0),"")</f>
        <v>1</v>
      </c>
      <c r="V1945" s="0" t="n">
        <f aca="false">IF(ISNUMBER($BW1945),IF($BW1945&gt;=2016,1,0),"")</f>
        <v>0</v>
      </c>
      <c r="W1945" s="0" t="str">
        <f aca="false">IF(AND(ISNUMBER($BW1945),ISNUMBER($BX1945)),IF($BW1945&gt;=2016,"post-only",IF($BX1945&lt;2016,"pre-only","mixed")),"")</f>
        <v>mixed</v>
      </c>
      <c r="X1945" s="0" t="n">
        <f aca="false">IF(AND(ISNUMBER($BW1945),ISNUMBER($BX1945)),MIN(1,MAX(0,($BX1945-2017+1)/($BX1945-$BW1945+1))),"")</f>
        <v>0.125</v>
      </c>
      <c r="Y1945" s="0" t="n">
        <f aca="false">IF(AND(ISNUMBER($BW1945),ISNUMBER($BX1945)),MIN(1,MAX(0,($BX1945-2018+1)/($BX1945-$BW1945+1))),"")</f>
        <v>0</v>
      </c>
      <c r="Z1945" s="0" t="n">
        <f aca="false">IF(AND(ISNUMBER($BW1945),ISNUMBER($BX1945)),MIN(1,MAX(0,($BX1945-2019+1)/($BX1945-$BW1945+1))),"")</f>
        <v>0</v>
      </c>
      <c r="AA1945" s="0" t="n">
        <f aca="false">IF(ISNUMBER($BX1945),IF($BX1945&gt;=2017,1,0),"")</f>
        <v>1</v>
      </c>
      <c r="AB1945" s="0" t="n">
        <f aca="false">IF(ISNUMBER($BX1945),IF($BX1945&gt;=2018,1,0),"")</f>
        <v>0</v>
      </c>
      <c r="AC1945" s="0" t="n">
        <f aca="false">IF(ISNUMBER($BX1945),IF($BX1945&gt;=2019,1,0),"")</f>
        <v>0</v>
      </c>
      <c r="AD1945" s="0" t="n">
        <f aca="false">IF($L1945&lt;&gt;"",IF($L1945&gt;2013,1,0),"")</f>
        <v>1</v>
      </c>
      <c r="AE1945" s="0" t="n">
        <f aca="false">IF($L1945&lt;&gt;"",1+IF($L1945&gt;2011,1,0)+IF($L1945&gt;2014,1,0),"")</f>
        <v>2</v>
      </c>
      <c r="AF1945" s="0" t="s">
        <v>87</v>
      </c>
      <c r="AG1945" s="0" t="s">
        <v>88</v>
      </c>
      <c r="AH1945" s="0" t="s">
        <v>89</v>
      </c>
      <c r="AI1945" s="0" t="s">
        <v>497</v>
      </c>
      <c r="AJ1945" s="0" t="s">
        <v>497</v>
      </c>
      <c r="AK1945" s="0" t="str">
        <f aca="false">IF(AND($CF1945&lt;&gt;"",IFERROR(INDEX(subsample_country_map!$B:$B,MATCH($CF1945,subsample_country_map!$A:$A,0)),"")&lt;&gt;""),INDEX(subsample_country_map!$B:$B,MATCH($CF1945,subsample_country_map!$A:$A,0)),INDEX(lookup!$AA:$AA,MATCH($A1945,lookup!$A:$A,0)))</f>
        <v>2_Europe</v>
      </c>
      <c r="AL1945" s="0" t="str">
        <f aca="false">IF(AND($CF1945&lt;&gt;"",IFERROR(INDEX(subsample_country_map!$C:$C,MATCH($CF1945,subsample_country_map!$A:$A,0)),"")&lt;&gt;""),INDEX(subsample_country_map!$C:$C,MATCH($CF1945,subsample_country_map!$A:$A,0)),INDEX(lookup!$AB:$AB,MATCH($A1945,lookup!$A:$A,0)))</f>
        <v>99_NCE</v>
      </c>
      <c r="AM1945" s="0" t="str">
        <f aca="false">IF(AND($CF1945&lt;&gt;"",IFERROR(INDEX(subsample_country_map!$D:$D,MATCH($CF1945,subsample_country_map!$A:$A,0)),"")&lt;&gt;""),INDEX(subsample_country_map!$D:$D,MATCH($CF1945,subsample_country_map!$A:$A,0)),INDEX(lookup!$AC:$AC,MATCH($A1945,lookup!$A:$A,0)))</f>
        <v>1_western</v>
      </c>
      <c r="AN1945" s="0" t="str">
        <f aca="false">IF(AND($CF1945&lt;&gt;"",IFERROR(INDEX(subsample_country_map!$E:$E,MATCH($CF1945,subsample_country_map!$A:$A,0)),"")&lt;&gt;""),INDEX(subsample_country_map!$E:$E,MATCH($CF1945,subsample_country_map!$A:$A,0)),INDEX(lookup!$AD:$AD,MATCH($A1945,lookup!$A:$A,0)))</f>
        <v>99_NCE</v>
      </c>
      <c r="AO1945" s="0" t="str">
        <f aca="false">INDEX(lookup!$Y:$Y,MATCH($A1945,lookup!$A:$A,0))</f>
        <v>0_published</v>
      </c>
      <c r="AP1945" s="0" t="str">
        <f aca="false">INDEX(lookup!$Z:$Z,MATCH($A1945,lookup!$A:$A,0))</f>
        <v>0_VHB low</v>
      </c>
      <c r="AQ1945" s="0" t="str">
        <f aca="false">INDEX(lookup!$W:$W,MATCH($A1945,lookup!$A:$A,0))</f>
        <v>1_fin/acc/econ</v>
      </c>
      <c r="AS1945" s="0" t="s">
        <v>91</v>
      </c>
      <c r="AT1945" s="0" t="s">
        <v>397</v>
      </c>
      <c r="AU1945" s="0" t="s">
        <v>93</v>
      </c>
      <c r="AV1945" s="0" t="s">
        <v>6618</v>
      </c>
      <c r="AW1945" s="0" t="s">
        <v>6619</v>
      </c>
      <c r="BA1945" s="0" t="s">
        <v>95</v>
      </c>
      <c r="BB1945" s="0" t="s">
        <v>96</v>
      </c>
      <c r="BC1945" s="0" t="s">
        <v>122</v>
      </c>
      <c r="BD1945" s="0" t="s">
        <v>142</v>
      </c>
      <c r="BE1945" s="0" t="s">
        <v>98</v>
      </c>
      <c r="BI1945" s="0" t="s">
        <v>604</v>
      </c>
      <c r="BJ1945" s="0" t="s">
        <v>6620</v>
      </c>
      <c r="BK1945" s="0" t="s">
        <v>750</v>
      </c>
      <c r="BL1945" s="0" t="s">
        <v>6621</v>
      </c>
      <c r="BM1945" s="0" t="s">
        <v>6557</v>
      </c>
      <c r="BN1945" s="0" t="s">
        <v>341</v>
      </c>
      <c r="BO1945" s="0" t="s">
        <v>754</v>
      </c>
      <c r="BP1945" s="0" t="s">
        <v>1814</v>
      </c>
      <c r="BQ1945" s="0" t="s">
        <v>127</v>
      </c>
      <c r="BT1945" s="0" t="n">
        <v>0</v>
      </c>
      <c r="BU1945" s="0" t="s">
        <v>6558</v>
      </c>
      <c r="BW1945" s="0" t="n">
        <v>2010</v>
      </c>
      <c r="BX1945" s="0" t="n">
        <v>2017</v>
      </c>
      <c r="BY1945" s="0" t="s">
        <v>6559</v>
      </c>
      <c r="BZ1945" s="0" t="n">
        <v>2013.5</v>
      </c>
      <c r="CA1945" s="0" t="n">
        <v>0.25</v>
      </c>
      <c r="CB1945" s="0" t="n">
        <v>0</v>
      </c>
      <c r="CC1945" s="0" t="n">
        <v>1</v>
      </c>
      <c r="CD1945" s="0" t="n">
        <v>-0.0692675363906824</v>
      </c>
      <c r="CE1945" s="0" t="n">
        <v>1</v>
      </c>
    </row>
    <row r="1946" customFormat="false" ht="15" hidden="false" customHeight="false" outlineLevel="0" collapsed="false">
      <c r="A1946" s="0" t="s">
        <v>6622</v>
      </c>
      <c r="B1946" s="0" t="n">
        <v>3251</v>
      </c>
      <c r="H1946" s="0" t="s">
        <v>118</v>
      </c>
      <c r="I1946" s="0" t="s">
        <v>119</v>
      </c>
      <c r="J1946" s="0" t="n">
        <f aca="false">IF($BW1946&lt;&gt;"",$BW1946,"")</f>
        <v>2007</v>
      </c>
      <c r="K1946" s="0" t="n">
        <f aca="false">IF($BX1946&lt;&gt;"",$BX1946,"")</f>
        <v>2015</v>
      </c>
      <c r="L1946" s="0" t="n">
        <f aca="false">IF(AND(ISNUMBER($BW1946),ISNUMBER($BX1946)),($BW1946+$BX1946)/2,"")</f>
        <v>2011</v>
      </c>
      <c r="M1946" s="0" t="n">
        <f aca="false">IF($L1946&lt;&gt;"",$L1946,"")</f>
        <v>2011</v>
      </c>
      <c r="N1946" s="0" t="n">
        <f aca="false">IF(AND(ISNUMBER($BW1946),ISNUMBER($BX1946)),MIN(1,MAX(0,($BX1946-2016+1)/($BX1946-$BW1946+1))),"")</f>
        <v>0</v>
      </c>
      <c r="O1946" s="0" t="n">
        <f aca="false">IF(AND(ISNUMBER($BW1946),ISNUMBER($BX1946)),MIN(1,MAX(0,($BX1946-2017+1)/($BX1946-$BW1946+1))),"")</f>
        <v>0</v>
      </c>
      <c r="P1946" s="0" t="n">
        <f aca="false">IF(AND(ISNUMBER($BW1946),ISNUMBER($BX1946)),MIN(1,MAX(0,($BX1946-2018+1)/($BX1946-$BW1946+1))),"")</f>
        <v>0</v>
      </c>
      <c r="Q1946" s="0" t="n">
        <f aca="false">IF(AND(ISNUMBER($BW1946),ISNUMBER($BX1946)),MIN(1,MAX(0,($BX1946-2019+1)/($BX1946-$BW1946+1))),"")</f>
        <v>0</v>
      </c>
      <c r="R1946" s="0" t="n">
        <f aca="false">IF(AND(ISNUMBER($BW1946),ISNUMBER($BX1946)),MIN(1,MAX(0,($BX1946-2016+1)/($BX1946-$BW1946+1))),"")</f>
        <v>0</v>
      </c>
      <c r="S1946" s="0" t="n">
        <f aca="false">IF($L1946&lt;&gt;"",IF($L1946&gt;=2015.5,1,0),"")</f>
        <v>0</v>
      </c>
      <c r="T1946" s="0" t="n">
        <f aca="false">IF($L1946&lt;&gt;"",IF($L1946&gt;=2016,1,0),"")</f>
        <v>0</v>
      </c>
      <c r="U1946" s="0" t="n">
        <f aca="false">IF(ISNUMBER($BX1946),IF($BX1946&gt;=2016,1,0),"")</f>
        <v>0</v>
      </c>
      <c r="V1946" s="0" t="n">
        <f aca="false">IF(ISNUMBER($BW1946),IF($BW1946&gt;=2016,1,0),"")</f>
        <v>0</v>
      </c>
      <c r="W1946" s="0" t="str">
        <f aca="false">IF(AND(ISNUMBER($BW1946),ISNUMBER($BX1946)),IF($BW1946&gt;=2016,"post-only",IF($BX1946&lt;2016,"pre-only","mixed")),"")</f>
        <v>pre-only</v>
      </c>
      <c r="X1946" s="0" t="n">
        <f aca="false">IF(AND(ISNUMBER($BW1946),ISNUMBER($BX1946)),MIN(1,MAX(0,($BX1946-2017+1)/($BX1946-$BW1946+1))),"")</f>
        <v>0</v>
      </c>
      <c r="Y1946" s="0" t="n">
        <f aca="false">IF(AND(ISNUMBER($BW1946),ISNUMBER($BX1946)),MIN(1,MAX(0,($BX1946-2018+1)/($BX1946-$BW1946+1))),"")</f>
        <v>0</v>
      </c>
      <c r="Z1946" s="0" t="n">
        <f aca="false">IF(AND(ISNUMBER($BW1946),ISNUMBER($BX1946)),MIN(1,MAX(0,($BX1946-2019+1)/($BX1946-$BW1946+1))),"")</f>
        <v>0</v>
      </c>
      <c r="AA1946" s="0" t="n">
        <f aca="false">IF(ISNUMBER($BX1946),IF($BX1946&gt;=2017,1,0),"")</f>
        <v>0</v>
      </c>
      <c r="AB1946" s="0" t="n">
        <f aca="false">IF(ISNUMBER($BX1946),IF($BX1946&gt;=2018,1,0),"")</f>
        <v>0</v>
      </c>
      <c r="AC1946" s="0" t="n">
        <f aca="false">IF(ISNUMBER($BX1946),IF($BX1946&gt;=2019,1,0),"")</f>
        <v>0</v>
      </c>
      <c r="AD1946" s="0" t="n">
        <f aca="false">IF($L1946&lt;&gt;"",IF($L1946&gt;2013,1,0),"")</f>
        <v>0</v>
      </c>
      <c r="AE1946" s="0" t="n">
        <f aca="false">IF($L1946&lt;&gt;"",1+IF($L1946&gt;2011,1,0)+IF($L1946&gt;2014,1,0),"")</f>
        <v>1</v>
      </c>
      <c r="AF1946" s="0" t="s">
        <v>747</v>
      </c>
      <c r="AG1946" s="0" t="s">
        <v>88</v>
      </c>
      <c r="AH1946" s="0" t="s">
        <v>89</v>
      </c>
      <c r="AI1946" s="0" t="s">
        <v>334</v>
      </c>
      <c r="AJ1946" s="0" t="s">
        <v>334</v>
      </c>
      <c r="AK1946" s="0" t="str">
        <f aca="false">IF(AND($CF1946&lt;&gt;"",IFERROR(INDEX(subsample_country_map!$B:$B,MATCH($CF1946,subsample_country_map!$A:$A,0)),"")&lt;&gt;""),INDEX(subsample_country_map!$B:$B,MATCH($CF1946,subsample_country_map!$A:$A,0)),INDEX(lookup!$AA:$AA,MATCH($A1946,lookup!$A:$A,0)))</f>
        <v>1_US</v>
      </c>
      <c r="AL1946" s="0" t="str">
        <f aca="false">IF(AND($CF1946&lt;&gt;"",IFERROR(INDEX(subsample_country_map!$C:$C,MATCH($CF1946,subsample_country_map!$A:$A,0)),"")&lt;&gt;""),INDEX(subsample_country_map!$C:$C,MATCH($CF1946,subsample_country_map!$A:$A,0)),INDEX(lookup!$AB:$AB,MATCH($A1946,lookup!$A:$A,0)))</f>
        <v>1_developed</v>
      </c>
      <c r="AM1946" s="0" t="str">
        <f aca="false">IF(AND($CF1946&lt;&gt;"",IFERROR(INDEX(subsample_country_map!$D:$D,MATCH($CF1946,subsample_country_map!$A:$A,0)),"")&lt;&gt;""),INDEX(subsample_country_map!$D:$D,MATCH($CF1946,subsample_country_map!$A:$A,0)),INDEX(lookup!$AC:$AC,MATCH($A1946,lookup!$A:$A,0)))</f>
        <v>1_western</v>
      </c>
      <c r="AN1946" s="0" t="str">
        <f aca="false">IF(AND($CF1946&lt;&gt;"",IFERROR(INDEX(subsample_country_map!$E:$E,MATCH($CF1946,subsample_country_map!$A:$A,0)),"")&lt;&gt;""),INDEX(subsample_country_map!$E:$E,MATCH($CF1946,subsample_country_map!$A:$A,0)),INDEX(lookup!$AD:$AD,MATCH($A1946,lookup!$A:$A,0)))</f>
        <v>1_common law</v>
      </c>
      <c r="AO1946" s="0" t="str">
        <f aca="false">INDEX(lookup!$Y:$Y,MATCH($A1946,lookup!$A:$A,0))</f>
        <v>0_published</v>
      </c>
      <c r="AP1946" s="0" t="str">
        <f aca="false">INDEX(lookup!$Z:$Z,MATCH($A1946,lookup!$A:$A,0))</f>
        <v>1_VHB high</v>
      </c>
      <c r="AQ1946" s="0" t="str">
        <f aca="false">INDEX(lookup!$W:$W,MATCH($A1946,lookup!$A:$A,0))</f>
        <v>1_fin/acc/econ</v>
      </c>
      <c r="AS1946" s="0" t="s">
        <v>91</v>
      </c>
      <c r="AT1946" s="0" t="s">
        <v>111</v>
      </c>
      <c r="AU1946" s="0" t="s">
        <v>93</v>
      </c>
      <c r="AV1946" s="0" t="s">
        <v>6623</v>
      </c>
      <c r="AX1946" s="0" t="s">
        <v>6624</v>
      </c>
      <c r="BA1946" s="0" t="s">
        <v>95</v>
      </c>
      <c r="BB1946" s="0" t="s">
        <v>96</v>
      </c>
      <c r="BC1946" s="0" t="s">
        <v>122</v>
      </c>
      <c r="BD1946" s="0" t="s">
        <v>142</v>
      </c>
      <c r="BE1946" s="0" t="s">
        <v>389</v>
      </c>
      <c r="BF1946" s="0" t="s">
        <v>6625</v>
      </c>
      <c r="BG1946" s="0" t="s">
        <v>2535</v>
      </c>
      <c r="BH1946" s="0" t="s">
        <v>2535</v>
      </c>
      <c r="BI1946" s="0" t="s">
        <v>6626</v>
      </c>
      <c r="BJ1946" s="0" t="s">
        <v>6627</v>
      </c>
      <c r="BK1946" s="0" t="s">
        <v>908</v>
      </c>
      <c r="BL1946" s="0" t="s">
        <v>6628</v>
      </c>
      <c r="BM1946" s="0" t="s">
        <v>6629</v>
      </c>
      <c r="BN1946" s="0" t="s">
        <v>6630</v>
      </c>
      <c r="BO1946" s="0" t="s">
        <v>754</v>
      </c>
      <c r="BP1946" s="0" t="s">
        <v>6622</v>
      </c>
      <c r="BQ1946" s="0" t="s">
        <v>2442</v>
      </c>
      <c r="BT1946" s="0" t="n">
        <v>0</v>
      </c>
      <c r="BU1946" s="0" t="s">
        <v>6631</v>
      </c>
      <c r="BW1946" s="0" t="n">
        <v>2007</v>
      </c>
      <c r="BX1946" s="0" t="n">
        <v>2015</v>
      </c>
      <c r="BY1946" s="0" t="s">
        <v>343</v>
      </c>
      <c r="BZ1946" s="0" t="n">
        <v>2011</v>
      </c>
      <c r="CA1946" s="0" t="n">
        <v>0</v>
      </c>
      <c r="CB1946" s="0" t="n">
        <v>0</v>
      </c>
      <c r="CC1946" s="0" t="n">
        <v>0</v>
      </c>
      <c r="CE1946" s="0" t="n">
        <v>0</v>
      </c>
    </row>
    <row r="1947" customFormat="false" ht="15" hidden="false" customHeight="false" outlineLevel="0" collapsed="false">
      <c r="A1947" s="0" t="s">
        <v>6622</v>
      </c>
      <c r="B1947" s="0" t="n">
        <v>3252</v>
      </c>
      <c r="H1947" s="0" t="s">
        <v>118</v>
      </c>
      <c r="I1947" s="0" t="s">
        <v>119</v>
      </c>
      <c r="J1947" s="0" t="n">
        <f aca="false">IF($BW1947&lt;&gt;"",$BW1947,"")</f>
        <v>2007</v>
      </c>
      <c r="K1947" s="0" t="n">
        <f aca="false">IF($BX1947&lt;&gt;"",$BX1947,"")</f>
        <v>2015</v>
      </c>
      <c r="L1947" s="0" t="n">
        <f aca="false">IF(AND(ISNUMBER($BW1947),ISNUMBER($BX1947)),($BW1947+$BX1947)/2,"")</f>
        <v>2011</v>
      </c>
      <c r="M1947" s="0" t="n">
        <f aca="false">IF($L1947&lt;&gt;"",$L1947,"")</f>
        <v>2011</v>
      </c>
      <c r="N1947" s="0" t="n">
        <f aca="false">IF(AND(ISNUMBER($BW1947),ISNUMBER($BX1947)),MIN(1,MAX(0,($BX1947-2016+1)/($BX1947-$BW1947+1))),"")</f>
        <v>0</v>
      </c>
      <c r="O1947" s="0" t="n">
        <f aca="false">IF(AND(ISNUMBER($BW1947),ISNUMBER($BX1947)),MIN(1,MAX(0,($BX1947-2017+1)/($BX1947-$BW1947+1))),"")</f>
        <v>0</v>
      </c>
      <c r="P1947" s="0" t="n">
        <f aca="false">IF(AND(ISNUMBER($BW1947),ISNUMBER($BX1947)),MIN(1,MAX(0,($BX1947-2018+1)/($BX1947-$BW1947+1))),"")</f>
        <v>0</v>
      </c>
      <c r="Q1947" s="0" t="n">
        <f aca="false">IF(AND(ISNUMBER($BW1947),ISNUMBER($BX1947)),MIN(1,MAX(0,($BX1947-2019+1)/($BX1947-$BW1947+1))),"")</f>
        <v>0</v>
      </c>
      <c r="R1947" s="0" t="n">
        <f aca="false">IF(AND(ISNUMBER($BW1947),ISNUMBER($BX1947)),MIN(1,MAX(0,($BX1947-2016+1)/($BX1947-$BW1947+1))),"")</f>
        <v>0</v>
      </c>
      <c r="S1947" s="0" t="n">
        <f aca="false">IF($L1947&lt;&gt;"",IF($L1947&gt;=2015.5,1,0),"")</f>
        <v>0</v>
      </c>
      <c r="T1947" s="0" t="n">
        <f aca="false">IF($L1947&lt;&gt;"",IF($L1947&gt;=2016,1,0),"")</f>
        <v>0</v>
      </c>
      <c r="U1947" s="0" t="n">
        <f aca="false">IF(ISNUMBER($BX1947),IF($BX1947&gt;=2016,1,0),"")</f>
        <v>0</v>
      </c>
      <c r="V1947" s="0" t="n">
        <f aca="false">IF(ISNUMBER($BW1947),IF($BW1947&gt;=2016,1,0),"")</f>
        <v>0</v>
      </c>
      <c r="W1947" s="0" t="str">
        <f aca="false">IF(AND(ISNUMBER($BW1947),ISNUMBER($BX1947)),IF($BW1947&gt;=2016,"post-only",IF($BX1947&lt;2016,"pre-only","mixed")),"")</f>
        <v>pre-only</v>
      </c>
      <c r="X1947" s="0" t="n">
        <f aca="false">IF(AND(ISNUMBER($BW1947),ISNUMBER($BX1947)),MIN(1,MAX(0,($BX1947-2017+1)/($BX1947-$BW1947+1))),"")</f>
        <v>0</v>
      </c>
      <c r="Y1947" s="0" t="n">
        <f aca="false">IF(AND(ISNUMBER($BW1947),ISNUMBER($BX1947)),MIN(1,MAX(0,($BX1947-2018+1)/($BX1947-$BW1947+1))),"")</f>
        <v>0</v>
      </c>
      <c r="Z1947" s="0" t="n">
        <f aca="false">IF(AND(ISNUMBER($BW1947),ISNUMBER($BX1947)),MIN(1,MAX(0,($BX1947-2019+1)/($BX1947-$BW1947+1))),"")</f>
        <v>0</v>
      </c>
      <c r="AA1947" s="0" t="n">
        <f aca="false">IF(ISNUMBER($BX1947),IF($BX1947&gt;=2017,1,0),"")</f>
        <v>0</v>
      </c>
      <c r="AB1947" s="0" t="n">
        <f aca="false">IF(ISNUMBER($BX1947),IF($BX1947&gt;=2018,1,0),"")</f>
        <v>0</v>
      </c>
      <c r="AC1947" s="0" t="n">
        <f aca="false">IF(ISNUMBER($BX1947),IF($BX1947&gt;=2019,1,0),"")</f>
        <v>0</v>
      </c>
      <c r="AD1947" s="0" t="n">
        <f aca="false">IF($L1947&lt;&gt;"",IF($L1947&gt;2013,1,0),"")</f>
        <v>0</v>
      </c>
      <c r="AE1947" s="0" t="n">
        <f aca="false">IF($L1947&lt;&gt;"",1+IF($L1947&gt;2011,1,0)+IF($L1947&gt;2014,1,0),"")</f>
        <v>1</v>
      </c>
      <c r="AF1947" s="0" t="s">
        <v>747</v>
      </c>
      <c r="AG1947" s="0" t="s">
        <v>88</v>
      </c>
      <c r="AH1947" s="0" t="s">
        <v>89</v>
      </c>
      <c r="AI1947" s="0" t="s">
        <v>334</v>
      </c>
      <c r="AJ1947" s="0" t="s">
        <v>334</v>
      </c>
      <c r="AK1947" s="0" t="str">
        <f aca="false">IF(AND($CF1947&lt;&gt;"",IFERROR(INDEX(subsample_country_map!$B:$B,MATCH($CF1947,subsample_country_map!$A:$A,0)),"")&lt;&gt;""),INDEX(subsample_country_map!$B:$B,MATCH($CF1947,subsample_country_map!$A:$A,0)),INDEX(lookup!$AA:$AA,MATCH($A1947,lookup!$A:$A,0)))</f>
        <v>1_US</v>
      </c>
      <c r="AL1947" s="0" t="str">
        <f aca="false">IF(AND($CF1947&lt;&gt;"",IFERROR(INDEX(subsample_country_map!$C:$C,MATCH($CF1947,subsample_country_map!$A:$A,0)),"")&lt;&gt;""),INDEX(subsample_country_map!$C:$C,MATCH($CF1947,subsample_country_map!$A:$A,0)),INDEX(lookup!$AB:$AB,MATCH($A1947,lookup!$A:$A,0)))</f>
        <v>1_developed</v>
      </c>
      <c r="AM1947" s="0" t="str">
        <f aca="false">IF(AND($CF1947&lt;&gt;"",IFERROR(INDEX(subsample_country_map!$D:$D,MATCH($CF1947,subsample_country_map!$A:$A,0)),"")&lt;&gt;""),INDEX(subsample_country_map!$D:$D,MATCH($CF1947,subsample_country_map!$A:$A,0)),INDEX(lookup!$AC:$AC,MATCH($A1947,lookup!$A:$A,0)))</f>
        <v>1_western</v>
      </c>
      <c r="AN1947" s="0" t="str">
        <f aca="false">IF(AND($CF1947&lt;&gt;"",IFERROR(INDEX(subsample_country_map!$E:$E,MATCH($CF1947,subsample_country_map!$A:$A,0)),"")&lt;&gt;""),INDEX(subsample_country_map!$E:$E,MATCH($CF1947,subsample_country_map!$A:$A,0)),INDEX(lookup!$AD:$AD,MATCH($A1947,lookup!$A:$A,0)))</f>
        <v>1_common law</v>
      </c>
      <c r="AO1947" s="0" t="str">
        <f aca="false">INDEX(lookup!$Y:$Y,MATCH($A1947,lookup!$A:$A,0))</f>
        <v>0_published</v>
      </c>
      <c r="AP1947" s="0" t="str">
        <f aca="false">INDEX(lookup!$Z:$Z,MATCH($A1947,lookup!$A:$A,0))</f>
        <v>1_VHB high</v>
      </c>
      <c r="AQ1947" s="0" t="str">
        <f aca="false">INDEX(lookup!$W:$W,MATCH($A1947,lookup!$A:$A,0))</f>
        <v>1_fin/acc/econ</v>
      </c>
      <c r="AS1947" s="0" t="s">
        <v>91</v>
      </c>
      <c r="AT1947" s="0" t="s">
        <v>111</v>
      </c>
      <c r="AU1947" s="0" t="s">
        <v>93</v>
      </c>
      <c r="AV1947" s="0" t="s">
        <v>6632</v>
      </c>
      <c r="AX1947" s="0" t="s">
        <v>1408</v>
      </c>
      <c r="BA1947" s="0" t="s">
        <v>95</v>
      </c>
      <c r="BB1947" s="0" t="s">
        <v>96</v>
      </c>
      <c r="BC1947" s="0" t="s">
        <v>122</v>
      </c>
      <c r="BD1947" s="0" t="s">
        <v>142</v>
      </c>
      <c r="BE1947" s="0" t="s">
        <v>389</v>
      </c>
      <c r="BF1947" s="0" t="s">
        <v>6625</v>
      </c>
      <c r="BG1947" s="0" t="s">
        <v>2535</v>
      </c>
      <c r="BH1947" s="0" t="s">
        <v>2535</v>
      </c>
      <c r="BI1947" s="0" t="s">
        <v>6626</v>
      </c>
      <c r="BJ1947" s="0" t="s">
        <v>6633</v>
      </c>
      <c r="BK1947" s="0" t="s">
        <v>908</v>
      </c>
      <c r="BL1947" s="0" t="s">
        <v>6634</v>
      </c>
      <c r="BM1947" s="0" t="s">
        <v>6629</v>
      </c>
      <c r="BN1947" s="0" t="s">
        <v>6630</v>
      </c>
      <c r="BO1947" s="0" t="s">
        <v>754</v>
      </c>
      <c r="BP1947" s="0" t="s">
        <v>6622</v>
      </c>
      <c r="BQ1947" s="0" t="s">
        <v>2442</v>
      </c>
      <c r="BT1947" s="0" t="n">
        <v>0</v>
      </c>
      <c r="BU1947" s="0" t="s">
        <v>6631</v>
      </c>
      <c r="BW1947" s="0" t="n">
        <v>2007</v>
      </c>
      <c r="BX1947" s="0" t="n">
        <v>2015</v>
      </c>
      <c r="BY1947" s="0" t="s">
        <v>343</v>
      </c>
      <c r="BZ1947" s="0" t="n">
        <v>2011</v>
      </c>
      <c r="CA1947" s="0" t="n">
        <v>0</v>
      </c>
      <c r="CB1947" s="0" t="n">
        <v>0</v>
      </c>
      <c r="CC1947" s="0" t="n">
        <v>0</v>
      </c>
      <c r="CE1947" s="0" t="n">
        <v>0</v>
      </c>
    </row>
    <row r="1948" customFormat="false" ht="15" hidden="false" customHeight="false" outlineLevel="0" collapsed="false">
      <c r="A1948" s="0" t="s">
        <v>6622</v>
      </c>
      <c r="B1948" s="0" t="n">
        <v>3253</v>
      </c>
      <c r="H1948" s="0" t="s">
        <v>118</v>
      </c>
      <c r="I1948" s="0" t="s">
        <v>119</v>
      </c>
      <c r="J1948" s="0" t="n">
        <f aca="false">IF($BW1948&lt;&gt;"",$BW1948,"")</f>
        <v>2007</v>
      </c>
      <c r="K1948" s="0" t="n">
        <f aca="false">IF($BX1948&lt;&gt;"",$BX1948,"")</f>
        <v>2015</v>
      </c>
      <c r="L1948" s="0" t="n">
        <f aca="false">IF(AND(ISNUMBER($BW1948),ISNUMBER($BX1948)),($BW1948+$BX1948)/2,"")</f>
        <v>2011</v>
      </c>
      <c r="M1948" s="0" t="n">
        <f aca="false">IF($L1948&lt;&gt;"",$L1948,"")</f>
        <v>2011</v>
      </c>
      <c r="N1948" s="0" t="n">
        <f aca="false">IF(AND(ISNUMBER($BW1948),ISNUMBER($BX1948)),MIN(1,MAX(0,($BX1948-2016+1)/($BX1948-$BW1948+1))),"")</f>
        <v>0</v>
      </c>
      <c r="O1948" s="0" t="n">
        <f aca="false">IF(AND(ISNUMBER($BW1948),ISNUMBER($BX1948)),MIN(1,MAX(0,($BX1948-2017+1)/($BX1948-$BW1948+1))),"")</f>
        <v>0</v>
      </c>
      <c r="P1948" s="0" t="n">
        <f aca="false">IF(AND(ISNUMBER($BW1948),ISNUMBER($BX1948)),MIN(1,MAX(0,($BX1948-2018+1)/($BX1948-$BW1948+1))),"")</f>
        <v>0</v>
      </c>
      <c r="Q1948" s="0" t="n">
        <f aca="false">IF(AND(ISNUMBER($BW1948),ISNUMBER($BX1948)),MIN(1,MAX(0,($BX1948-2019+1)/($BX1948-$BW1948+1))),"")</f>
        <v>0</v>
      </c>
      <c r="R1948" s="0" t="n">
        <f aca="false">IF(AND(ISNUMBER($BW1948),ISNUMBER($BX1948)),MIN(1,MAX(0,($BX1948-2016+1)/($BX1948-$BW1948+1))),"")</f>
        <v>0</v>
      </c>
      <c r="S1948" s="0" t="n">
        <f aca="false">IF($L1948&lt;&gt;"",IF($L1948&gt;=2015.5,1,0),"")</f>
        <v>0</v>
      </c>
      <c r="T1948" s="0" t="n">
        <f aca="false">IF($L1948&lt;&gt;"",IF($L1948&gt;=2016,1,0),"")</f>
        <v>0</v>
      </c>
      <c r="U1948" s="0" t="n">
        <f aca="false">IF(ISNUMBER($BX1948),IF($BX1948&gt;=2016,1,0),"")</f>
        <v>0</v>
      </c>
      <c r="V1948" s="0" t="n">
        <f aca="false">IF(ISNUMBER($BW1948),IF($BW1948&gt;=2016,1,0),"")</f>
        <v>0</v>
      </c>
      <c r="W1948" s="0" t="str">
        <f aca="false">IF(AND(ISNUMBER($BW1948),ISNUMBER($BX1948)),IF($BW1948&gt;=2016,"post-only",IF($BX1948&lt;2016,"pre-only","mixed")),"")</f>
        <v>pre-only</v>
      </c>
      <c r="X1948" s="0" t="n">
        <f aca="false">IF(AND(ISNUMBER($BW1948),ISNUMBER($BX1948)),MIN(1,MAX(0,($BX1948-2017+1)/($BX1948-$BW1948+1))),"")</f>
        <v>0</v>
      </c>
      <c r="Y1948" s="0" t="n">
        <f aca="false">IF(AND(ISNUMBER($BW1948),ISNUMBER($BX1948)),MIN(1,MAX(0,($BX1948-2018+1)/($BX1948-$BW1948+1))),"")</f>
        <v>0</v>
      </c>
      <c r="Z1948" s="0" t="n">
        <f aca="false">IF(AND(ISNUMBER($BW1948),ISNUMBER($BX1948)),MIN(1,MAX(0,($BX1948-2019+1)/($BX1948-$BW1948+1))),"")</f>
        <v>0</v>
      </c>
      <c r="AA1948" s="0" t="n">
        <f aca="false">IF(ISNUMBER($BX1948),IF($BX1948&gt;=2017,1,0),"")</f>
        <v>0</v>
      </c>
      <c r="AB1948" s="0" t="n">
        <f aca="false">IF(ISNUMBER($BX1948),IF($BX1948&gt;=2018,1,0),"")</f>
        <v>0</v>
      </c>
      <c r="AC1948" s="0" t="n">
        <f aca="false">IF(ISNUMBER($BX1948),IF($BX1948&gt;=2019,1,0),"")</f>
        <v>0</v>
      </c>
      <c r="AD1948" s="0" t="n">
        <f aca="false">IF($L1948&lt;&gt;"",IF($L1948&gt;2013,1,0),"")</f>
        <v>0</v>
      </c>
      <c r="AE1948" s="0" t="n">
        <f aca="false">IF($L1948&lt;&gt;"",1+IF($L1948&gt;2011,1,0)+IF($L1948&gt;2014,1,0),"")</f>
        <v>1</v>
      </c>
      <c r="AF1948" s="0" t="s">
        <v>747</v>
      </c>
      <c r="AG1948" s="0" t="s">
        <v>88</v>
      </c>
      <c r="AH1948" s="0" t="s">
        <v>89</v>
      </c>
      <c r="AI1948" s="0" t="s">
        <v>334</v>
      </c>
      <c r="AJ1948" s="0" t="s">
        <v>334</v>
      </c>
      <c r="AK1948" s="0" t="str">
        <f aca="false">IF(AND($CF1948&lt;&gt;"",IFERROR(INDEX(subsample_country_map!$B:$B,MATCH($CF1948,subsample_country_map!$A:$A,0)),"")&lt;&gt;""),INDEX(subsample_country_map!$B:$B,MATCH($CF1948,subsample_country_map!$A:$A,0)),INDEX(lookup!$AA:$AA,MATCH($A1948,lookup!$A:$A,0)))</f>
        <v>1_US</v>
      </c>
      <c r="AL1948" s="0" t="str">
        <f aca="false">IF(AND($CF1948&lt;&gt;"",IFERROR(INDEX(subsample_country_map!$C:$C,MATCH($CF1948,subsample_country_map!$A:$A,0)),"")&lt;&gt;""),INDEX(subsample_country_map!$C:$C,MATCH($CF1948,subsample_country_map!$A:$A,0)),INDEX(lookup!$AB:$AB,MATCH($A1948,lookup!$A:$A,0)))</f>
        <v>1_developed</v>
      </c>
      <c r="AM1948" s="0" t="str">
        <f aca="false">IF(AND($CF1948&lt;&gt;"",IFERROR(INDEX(subsample_country_map!$D:$D,MATCH($CF1948,subsample_country_map!$A:$A,0)),"")&lt;&gt;""),INDEX(subsample_country_map!$D:$D,MATCH($CF1948,subsample_country_map!$A:$A,0)),INDEX(lookup!$AC:$AC,MATCH($A1948,lookup!$A:$A,0)))</f>
        <v>1_western</v>
      </c>
      <c r="AN1948" s="0" t="str">
        <f aca="false">IF(AND($CF1948&lt;&gt;"",IFERROR(INDEX(subsample_country_map!$E:$E,MATCH($CF1948,subsample_country_map!$A:$A,0)),"")&lt;&gt;""),INDEX(subsample_country_map!$E:$E,MATCH($CF1948,subsample_country_map!$A:$A,0)),INDEX(lookup!$AD:$AD,MATCH($A1948,lookup!$A:$A,0)))</f>
        <v>1_common law</v>
      </c>
      <c r="AO1948" s="0" t="str">
        <f aca="false">INDEX(lookup!$Y:$Y,MATCH($A1948,lookup!$A:$A,0))</f>
        <v>0_published</v>
      </c>
      <c r="AP1948" s="0" t="str">
        <f aca="false">INDEX(lookup!$Z:$Z,MATCH($A1948,lookup!$A:$A,0))</f>
        <v>1_VHB high</v>
      </c>
      <c r="AQ1948" s="0" t="str">
        <f aca="false">INDEX(lookup!$W:$W,MATCH($A1948,lookup!$A:$A,0))</f>
        <v>1_fin/acc/econ</v>
      </c>
      <c r="AS1948" s="0" t="s">
        <v>91</v>
      </c>
      <c r="AT1948" s="0" t="s">
        <v>111</v>
      </c>
      <c r="AU1948" s="0" t="s">
        <v>93</v>
      </c>
      <c r="AV1948" s="0" t="s">
        <v>484</v>
      </c>
      <c r="AX1948" s="0" t="s">
        <v>6635</v>
      </c>
      <c r="BA1948" s="0" t="s">
        <v>95</v>
      </c>
      <c r="BB1948" s="0" t="s">
        <v>96</v>
      </c>
      <c r="BC1948" s="0" t="s">
        <v>6636</v>
      </c>
      <c r="BD1948" s="0" t="s">
        <v>142</v>
      </c>
      <c r="BE1948" s="0" t="s">
        <v>98</v>
      </c>
      <c r="BI1948" s="0" t="s">
        <v>6626</v>
      </c>
      <c r="BJ1948" s="0" t="s">
        <v>6637</v>
      </c>
      <c r="BK1948" s="0" t="s">
        <v>908</v>
      </c>
      <c r="BL1948" s="0" t="s">
        <v>6638</v>
      </c>
      <c r="BM1948" s="0" t="s">
        <v>6629</v>
      </c>
      <c r="BN1948" s="0" t="s">
        <v>6630</v>
      </c>
      <c r="BO1948" s="0" t="s">
        <v>754</v>
      </c>
      <c r="BP1948" s="0" t="s">
        <v>6622</v>
      </c>
      <c r="BQ1948" s="0" t="s">
        <v>2442</v>
      </c>
      <c r="BT1948" s="0" t="n">
        <v>0</v>
      </c>
      <c r="BU1948" s="0" t="s">
        <v>6631</v>
      </c>
      <c r="BW1948" s="0" t="n">
        <v>2007</v>
      </c>
      <c r="BX1948" s="0" t="n">
        <v>2015</v>
      </c>
      <c r="BY1948" s="0" t="s">
        <v>343</v>
      </c>
      <c r="BZ1948" s="0" t="n">
        <v>2011</v>
      </c>
      <c r="CA1948" s="0" t="n">
        <v>0</v>
      </c>
      <c r="CB1948" s="0" t="n">
        <v>0</v>
      </c>
      <c r="CC1948" s="0" t="n">
        <v>0</v>
      </c>
      <c r="CE1948" s="0" t="n">
        <v>0</v>
      </c>
    </row>
    <row r="1949" customFormat="false" ht="15" hidden="false" customHeight="false" outlineLevel="0" collapsed="false">
      <c r="A1949" s="0" t="s">
        <v>6622</v>
      </c>
      <c r="B1949" s="0" t="n">
        <v>3254</v>
      </c>
      <c r="H1949" s="0" t="s">
        <v>118</v>
      </c>
      <c r="I1949" s="0" t="s">
        <v>119</v>
      </c>
      <c r="J1949" s="0" t="n">
        <f aca="false">IF($BW1949&lt;&gt;"",$BW1949,"")</f>
        <v>2007</v>
      </c>
      <c r="K1949" s="0" t="n">
        <f aca="false">IF($BX1949&lt;&gt;"",$BX1949,"")</f>
        <v>2015</v>
      </c>
      <c r="L1949" s="0" t="n">
        <f aca="false">IF(AND(ISNUMBER($BW1949),ISNUMBER($BX1949)),($BW1949+$BX1949)/2,"")</f>
        <v>2011</v>
      </c>
      <c r="M1949" s="0" t="n">
        <f aca="false">IF($L1949&lt;&gt;"",$L1949,"")</f>
        <v>2011</v>
      </c>
      <c r="N1949" s="0" t="n">
        <f aca="false">IF(AND(ISNUMBER($BW1949),ISNUMBER($BX1949)),MIN(1,MAX(0,($BX1949-2016+1)/($BX1949-$BW1949+1))),"")</f>
        <v>0</v>
      </c>
      <c r="O1949" s="0" t="n">
        <f aca="false">IF(AND(ISNUMBER($BW1949),ISNUMBER($BX1949)),MIN(1,MAX(0,($BX1949-2017+1)/($BX1949-$BW1949+1))),"")</f>
        <v>0</v>
      </c>
      <c r="P1949" s="0" t="n">
        <f aca="false">IF(AND(ISNUMBER($BW1949),ISNUMBER($BX1949)),MIN(1,MAX(0,($BX1949-2018+1)/($BX1949-$BW1949+1))),"")</f>
        <v>0</v>
      </c>
      <c r="Q1949" s="0" t="n">
        <f aca="false">IF(AND(ISNUMBER($BW1949),ISNUMBER($BX1949)),MIN(1,MAX(0,($BX1949-2019+1)/($BX1949-$BW1949+1))),"")</f>
        <v>0</v>
      </c>
      <c r="R1949" s="0" t="n">
        <f aca="false">IF(AND(ISNUMBER($BW1949),ISNUMBER($BX1949)),MIN(1,MAX(0,($BX1949-2016+1)/($BX1949-$BW1949+1))),"")</f>
        <v>0</v>
      </c>
      <c r="S1949" s="0" t="n">
        <f aca="false">IF($L1949&lt;&gt;"",IF($L1949&gt;=2015.5,1,0),"")</f>
        <v>0</v>
      </c>
      <c r="T1949" s="0" t="n">
        <f aca="false">IF($L1949&lt;&gt;"",IF($L1949&gt;=2016,1,0),"")</f>
        <v>0</v>
      </c>
      <c r="U1949" s="0" t="n">
        <f aca="false">IF(ISNUMBER($BX1949),IF($BX1949&gt;=2016,1,0),"")</f>
        <v>0</v>
      </c>
      <c r="V1949" s="0" t="n">
        <f aca="false">IF(ISNUMBER($BW1949),IF($BW1949&gt;=2016,1,0),"")</f>
        <v>0</v>
      </c>
      <c r="W1949" s="0" t="str">
        <f aca="false">IF(AND(ISNUMBER($BW1949),ISNUMBER($BX1949)),IF($BW1949&gt;=2016,"post-only",IF($BX1949&lt;2016,"pre-only","mixed")),"")</f>
        <v>pre-only</v>
      </c>
      <c r="X1949" s="0" t="n">
        <f aca="false">IF(AND(ISNUMBER($BW1949),ISNUMBER($BX1949)),MIN(1,MAX(0,($BX1949-2017+1)/($BX1949-$BW1949+1))),"")</f>
        <v>0</v>
      </c>
      <c r="Y1949" s="0" t="n">
        <f aca="false">IF(AND(ISNUMBER($BW1949),ISNUMBER($BX1949)),MIN(1,MAX(0,($BX1949-2018+1)/($BX1949-$BW1949+1))),"")</f>
        <v>0</v>
      </c>
      <c r="Z1949" s="0" t="n">
        <f aca="false">IF(AND(ISNUMBER($BW1949),ISNUMBER($BX1949)),MIN(1,MAX(0,($BX1949-2019+1)/($BX1949-$BW1949+1))),"")</f>
        <v>0</v>
      </c>
      <c r="AA1949" s="0" t="n">
        <f aca="false">IF(ISNUMBER($BX1949),IF($BX1949&gt;=2017,1,0),"")</f>
        <v>0</v>
      </c>
      <c r="AB1949" s="0" t="n">
        <f aca="false">IF(ISNUMBER($BX1949),IF($BX1949&gt;=2018,1,0),"")</f>
        <v>0</v>
      </c>
      <c r="AC1949" s="0" t="n">
        <f aca="false">IF(ISNUMBER($BX1949),IF($BX1949&gt;=2019,1,0),"")</f>
        <v>0</v>
      </c>
      <c r="AD1949" s="0" t="n">
        <f aca="false">IF($L1949&lt;&gt;"",IF($L1949&gt;2013,1,0),"")</f>
        <v>0</v>
      </c>
      <c r="AE1949" s="0" t="n">
        <f aca="false">IF($L1949&lt;&gt;"",1+IF($L1949&gt;2011,1,0)+IF($L1949&gt;2014,1,0),"")</f>
        <v>1</v>
      </c>
      <c r="AF1949" s="0" t="s">
        <v>747</v>
      </c>
      <c r="AG1949" s="0" t="s">
        <v>88</v>
      </c>
      <c r="AH1949" s="0" t="s">
        <v>89</v>
      </c>
      <c r="AI1949" s="0" t="s">
        <v>334</v>
      </c>
      <c r="AJ1949" s="0" t="s">
        <v>334</v>
      </c>
      <c r="AK1949" s="0" t="str">
        <f aca="false">IF(AND($CF1949&lt;&gt;"",IFERROR(INDEX(subsample_country_map!$B:$B,MATCH($CF1949,subsample_country_map!$A:$A,0)),"")&lt;&gt;""),INDEX(subsample_country_map!$B:$B,MATCH($CF1949,subsample_country_map!$A:$A,0)),INDEX(lookup!$AA:$AA,MATCH($A1949,lookup!$A:$A,0)))</f>
        <v>1_US</v>
      </c>
      <c r="AL1949" s="0" t="str">
        <f aca="false">IF(AND($CF1949&lt;&gt;"",IFERROR(INDEX(subsample_country_map!$C:$C,MATCH($CF1949,subsample_country_map!$A:$A,0)),"")&lt;&gt;""),INDEX(subsample_country_map!$C:$C,MATCH($CF1949,subsample_country_map!$A:$A,0)),INDEX(lookup!$AB:$AB,MATCH($A1949,lookup!$A:$A,0)))</f>
        <v>1_developed</v>
      </c>
      <c r="AM1949" s="0" t="str">
        <f aca="false">IF(AND($CF1949&lt;&gt;"",IFERROR(INDEX(subsample_country_map!$D:$D,MATCH($CF1949,subsample_country_map!$A:$A,0)),"")&lt;&gt;""),INDEX(subsample_country_map!$D:$D,MATCH($CF1949,subsample_country_map!$A:$A,0)),INDEX(lookup!$AC:$AC,MATCH($A1949,lookup!$A:$A,0)))</f>
        <v>1_western</v>
      </c>
      <c r="AN1949" s="0" t="str">
        <f aca="false">IF(AND($CF1949&lt;&gt;"",IFERROR(INDEX(subsample_country_map!$E:$E,MATCH($CF1949,subsample_country_map!$A:$A,0)),"")&lt;&gt;""),INDEX(subsample_country_map!$E:$E,MATCH($CF1949,subsample_country_map!$A:$A,0)),INDEX(lookup!$AD:$AD,MATCH($A1949,lookup!$A:$A,0)))</f>
        <v>1_common law</v>
      </c>
      <c r="AO1949" s="0" t="str">
        <f aca="false">INDEX(lookup!$Y:$Y,MATCH($A1949,lookup!$A:$A,0))</f>
        <v>0_published</v>
      </c>
      <c r="AP1949" s="0" t="str">
        <f aca="false">INDEX(lookup!$Z:$Z,MATCH($A1949,lookup!$A:$A,0))</f>
        <v>1_VHB high</v>
      </c>
      <c r="AQ1949" s="0" t="str">
        <f aca="false">INDEX(lookup!$W:$W,MATCH($A1949,lookup!$A:$A,0))</f>
        <v>1_fin/acc/econ</v>
      </c>
      <c r="AS1949" s="0" t="s">
        <v>91</v>
      </c>
      <c r="AT1949" s="0" t="s">
        <v>111</v>
      </c>
      <c r="AU1949" s="0" t="s">
        <v>93</v>
      </c>
      <c r="AV1949" s="0" t="s">
        <v>6632</v>
      </c>
      <c r="AX1949" s="0" t="s">
        <v>1175</v>
      </c>
      <c r="BA1949" s="0" t="s">
        <v>95</v>
      </c>
      <c r="BB1949" s="0" t="s">
        <v>96</v>
      </c>
      <c r="BC1949" s="0" t="s">
        <v>6636</v>
      </c>
      <c r="BD1949" s="0" t="s">
        <v>142</v>
      </c>
      <c r="BE1949" s="0" t="s">
        <v>98</v>
      </c>
      <c r="BI1949" s="0" t="s">
        <v>6626</v>
      </c>
      <c r="BJ1949" s="0" t="s">
        <v>6639</v>
      </c>
      <c r="BK1949" s="0" t="s">
        <v>908</v>
      </c>
      <c r="BL1949" s="0" t="s">
        <v>6640</v>
      </c>
      <c r="BM1949" s="0" t="s">
        <v>6629</v>
      </c>
      <c r="BN1949" s="0" t="s">
        <v>6630</v>
      </c>
      <c r="BO1949" s="0" t="s">
        <v>754</v>
      </c>
      <c r="BP1949" s="0" t="s">
        <v>6622</v>
      </c>
      <c r="BQ1949" s="0" t="s">
        <v>2442</v>
      </c>
      <c r="BT1949" s="0" t="n">
        <v>0</v>
      </c>
      <c r="BU1949" s="0" t="s">
        <v>6631</v>
      </c>
      <c r="BW1949" s="0" t="n">
        <v>2007</v>
      </c>
      <c r="BX1949" s="0" t="n">
        <v>2015</v>
      </c>
      <c r="BY1949" s="0" t="s">
        <v>343</v>
      </c>
      <c r="BZ1949" s="0" t="n">
        <v>2011</v>
      </c>
      <c r="CA1949" s="0" t="n">
        <v>0</v>
      </c>
      <c r="CB1949" s="0" t="n">
        <v>0</v>
      </c>
      <c r="CC1949" s="0" t="n">
        <v>0</v>
      </c>
      <c r="CE1949" s="0" t="n">
        <v>0</v>
      </c>
    </row>
    <row r="1950" customFormat="false" ht="15" hidden="false" customHeight="false" outlineLevel="0" collapsed="false">
      <c r="A1950" s="0" t="s">
        <v>6641</v>
      </c>
      <c r="B1950" s="0" t="n">
        <v>3255</v>
      </c>
      <c r="C1950" s="0" t="n">
        <v>-0.15</v>
      </c>
      <c r="D1950" s="0" t="n">
        <v>300</v>
      </c>
      <c r="E1950" s="0" t="n">
        <f aca="false">IF(ISNUMBER($BA1950),$BA1950,IF(AND(ISNUMBER($D1950),ISNUMBER($BW1950),ISNUMBER($BX1950)),$D1950*($BX1950-$BW1950+1),""))</f>
        <v>300</v>
      </c>
      <c r="H1950" s="0" t="s">
        <v>85</v>
      </c>
      <c r="I1950" s="0" t="s">
        <v>86</v>
      </c>
      <c r="J1950" s="0" t="n">
        <f aca="false">IF($BW1950&lt;&gt;"",$BW1950,"")</f>
        <v>2017</v>
      </c>
      <c r="K1950" s="0" t="n">
        <f aca="false">IF($BX1950&lt;&gt;"",$BX1950,"")</f>
        <v>2017</v>
      </c>
      <c r="L1950" s="0" t="n">
        <f aca="false">IF(AND(ISNUMBER($BW1950),ISNUMBER($BX1950)),($BW1950+$BX1950)/2,"")</f>
        <v>2017</v>
      </c>
      <c r="M1950" s="0" t="n">
        <f aca="false">IF($L1950&lt;&gt;"",$L1950,"")</f>
        <v>2017</v>
      </c>
      <c r="N1950" s="0" t="n">
        <f aca="false">IF(AND(ISNUMBER($BW1950),ISNUMBER($BX1950)),MIN(1,MAX(0,($BX1950-2016+1)/($BX1950-$BW1950+1))),"")</f>
        <v>1</v>
      </c>
      <c r="O1950" s="0" t="n">
        <f aca="false">IF(AND(ISNUMBER($BW1950),ISNUMBER($BX1950)),MIN(1,MAX(0,($BX1950-2017+1)/($BX1950-$BW1950+1))),"")</f>
        <v>1</v>
      </c>
      <c r="P1950" s="0" t="n">
        <f aca="false">IF(AND(ISNUMBER($BW1950),ISNUMBER($BX1950)),MIN(1,MAX(0,($BX1950-2018+1)/($BX1950-$BW1950+1))),"")</f>
        <v>0</v>
      </c>
      <c r="Q1950" s="0" t="n">
        <f aca="false">IF(AND(ISNUMBER($BW1950),ISNUMBER($BX1950)),MIN(1,MAX(0,($BX1950-2019+1)/($BX1950-$BW1950+1))),"")</f>
        <v>0</v>
      </c>
      <c r="R1950" s="0" t="n">
        <f aca="false">IF(AND(ISNUMBER($BW1950),ISNUMBER($BX1950)),MIN(1,MAX(0,($BX1950-2016+1)/($BX1950-$BW1950+1))),"")</f>
        <v>1</v>
      </c>
      <c r="S1950" s="0" t="n">
        <f aca="false">IF($L1950&lt;&gt;"",IF($L1950&gt;=2015.5,1,0),"")</f>
        <v>1</v>
      </c>
      <c r="T1950" s="0" t="n">
        <f aca="false">IF($L1950&lt;&gt;"",IF($L1950&gt;=2016,1,0),"")</f>
        <v>1</v>
      </c>
      <c r="U1950" s="0" t="n">
        <f aca="false">IF(ISNUMBER($BX1950),IF($BX1950&gt;=2016,1,0),"")</f>
        <v>1</v>
      </c>
      <c r="V1950" s="0" t="n">
        <f aca="false">IF(ISNUMBER($BW1950),IF($BW1950&gt;=2016,1,0),"")</f>
        <v>1</v>
      </c>
      <c r="W1950" s="0" t="str">
        <f aca="false">IF(AND(ISNUMBER($BW1950),ISNUMBER($BX1950)),IF($BW1950&gt;=2016,"post-only",IF($BX1950&lt;2016,"pre-only","mixed")),"")</f>
        <v>post-only</v>
      </c>
      <c r="X1950" s="0" t="n">
        <f aca="false">IF(AND(ISNUMBER($BW1950),ISNUMBER($BX1950)),MIN(1,MAX(0,($BX1950-2017+1)/($BX1950-$BW1950+1))),"")</f>
        <v>1</v>
      </c>
      <c r="Y1950" s="0" t="n">
        <f aca="false">IF(AND(ISNUMBER($BW1950),ISNUMBER($BX1950)),MIN(1,MAX(0,($BX1950-2018+1)/($BX1950-$BW1950+1))),"")</f>
        <v>0</v>
      </c>
      <c r="Z1950" s="0" t="n">
        <f aca="false">IF(AND(ISNUMBER($BW1950),ISNUMBER($BX1950)),MIN(1,MAX(0,($BX1950-2019+1)/($BX1950-$BW1950+1))),"")</f>
        <v>0</v>
      </c>
      <c r="AA1950" s="0" t="n">
        <f aca="false">IF(ISNUMBER($BX1950),IF($BX1950&gt;=2017,1,0),"")</f>
        <v>1</v>
      </c>
      <c r="AB1950" s="0" t="n">
        <f aca="false">IF(ISNUMBER($BX1950),IF($BX1950&gt;=2018,1,0),"")</f>
        <v>0</v>
      </c>
      <c r="AC1950" s="0" t="n">
        <f aca="false">IF(ISNUMBER($BX1950),IF($BX1950&gt;=2019,1,0),"")</f>
        <v>0</v>
      </c>
      <c r="AD1950" s="0" t="n">
        <f aca="false">IF($L1950&lt;&gt;"",IF($L1950&gt;2013,1,0),"")</f>
        <v>1</v>
      </c>
      <c r="AE1950" s="0" t="n">
        <f aca="false">IF($L1950&lt;&gt;"",1+IF($L1950&gt;2011,1,0)+IF($L1950&gt;2014,1,0),"")</f>
        <v>3</v>
      </c>
      <c r="AF1950" s="0" t="s">
        <v>87</v>
      </c>
      <c r="AG1950" s="0" t="s">
        <v>88</v>
      </c>
      <c r="AH1950" s="0" t="s">
        <v>89</v>
      </c>
      <c r="AI1950" s="0" t="s">
        <v>90</v>
      </c>
      <c r="AJ1950" s="0" t="s">
        <v>90</v>
      </c>
      <c r="AK1950" s="0" t="str">
        <f aca="false">IF(AND($CF1950&lt;&gt;"",IFERROR(INDEX(subsample_country_map!$B:$B,MATCH($CF1950,subsample_country_map!$A:$A,0)),"")&lt;&gt;""),INDEX(subsample_country_map!$B:$B,MATCH($CF1950,subsample_country_map!$A:$A,0)),INDEX(lookup!$AA:$AA,MATCH($A1950,lookup!$A:$A,0)))</f>
        <v>99_NCE</v>
      </c>
      <c r="AL1950" s="0" t="str">
        <f aca="false">IF(AND($CF1950&lt;&gt;"",IFERROR(INDEX(subsample_country_map!$C:$C,MATCH($CF1950,subsample_country_map!$A:$A,0)),"")&lt;&gt;""),INDEX(subsample_country_map!$C:$C,MATCH($CF1950,subsample_country_map!$A:$A,0)),INDEX(lookup!$AB:$AB,MATCH($A1950,lookup!$A:$A,0)))</f>
        <v>99_NCE</v>
      </c>
      <c r="AM1950" s="0" t="str">
        <f aca="false">IF(AND($CF1950&lt;&gt;"",IFERROR(INDEX(subsample_country_map!$D:$D,MATCH($CF1950,subsample_country_map!$A:$A,0)),"")&lt;&gt;""),INDEX(subsample_country_map!$D:$D,MATCH($CF1950,subsample_country_map!$A:$A,0)),INDEX(lookup!$AC:$AC,MATCH($A1950,lookup!$A:$A,0)))</f>
        <v>99_NCE</v>
      </c>
      <c r="AN1950" s="0" t="str">
        <f aca="false">IF(AND($CF1950&lt;&gt;"",IFERROR(INDEX(subsample_country_map!$E:$E,MATCH($CF1950,subsample_country_map!$A:$A,0)),"")&lt;&gt;""),INDEX(subsample_country_map!$E:$E,MATCH($CF1950,subsample_country_map!$A:$A,0)),INDEX(lookup!$AD:$AD,MATCH($A1950,lookup!$A:$A,0)))</f>
        <v>99_NCE</v>
      </c>
      <c r="AO1950" s="0" t="str">
        <f aca="false">INDEX(lookup!$Y:$Y,MATCH($A1950,lookup!$A:$A,0))</f>
        <v>0_published</v>
      </c>
      <c r="AP1950" s="0" t="str">
        <f aca="false">INDEX(lookup!$Z:$Z,MATCH($A1950,lookup!$A:$A,0))</f>
        <v>0_VHB low</v>
      </c>
      <c r="AQ1950" s="0" t="str">
        <f aca="false">INDEX(lookup!$W:$W,MATCH($A1950,lookup!$A:$A,0))</f>
        <v>1_fin/acc/econ</v>
      </c>
      <c r="AS1950" s="0" t="s">
        <v>91</v>
      </c>
      <c r="AT1950" s="0" t="s">
        <v>111</v>
      </c>
      <c r="AU1950" s="0" t="s">
        <v>93</v>
      </c>
      <c r="AZ1950" s="0" t="s">
        <v>115</v>
      </c>
      <c r="BA1950" s="0" t="s">
        <v>95</v>
      </c>
      <c r="BB1950" s="0" t="s">
        <v>96</v>
      </c>
      <c r="BC1950" s="0" t="s">
        <v>97</v>
      </c>
      <c r="BD1950" s="0" t="s">
        <v>97</v>
      </c>
      <c r="BE1950" s="0" t="s">
        <v>98</v>
      </c>
      <c r="BI1950" s="0" t="s">
        <v>502</v>
      </c>
      <c r="BJ1950" s="0" t="s">
        <v>6642</v>
      </c>
      <c r="BK1950" s="0" t="s">
        <v>6643</v>
      </c>
      <c r="BL1950" s="0" t="s">
        <v>6644</v>
      </c>
      <c r="BM1950" s="0" t="s">
        <v>6645</v>
      </c>
      <c r="BN1950" s="0" t="s">
        <v>6646</v>
      </c>
      <c r="BO1950" s="0" t="s">
        <v>754</v>
      </c>
      <c r="BP1950" s="0" t="s">
        <v>6641</v>
      </c>
      <c r="BQ1950" s="0" t="s">
        <v>85</v>
      </c>
      <c r="BT1950" s="0" t="n">
        <v>0</v>
      </c>
      <c r="BU1950" s="0" t="s">
        <v>6647</v>
      </c>
      <c r="BW1950" s="0" t="n">
        <v>2017</v>
      </c>
      <c r="BX1950" s="0" t="n">
        <v>2017</v>
      </c>
      <c r="BY1950" s="0" t="s">
        <v>6648</v>
      </c>
      <c r="BZ1950" s="0" t="n">
        <v>2017</v>
      </c>
      <c r="CA1950" s="0" t="n">
        <v>1</v>
      </c>
      <c r="CB1950" s="0" t="n">
        <v>1</v>
      </c>
      <c r="CC1950" s="0" t="n">
        <v>1</v>
      </c>
      <c r="CD1950" s="0" t="n">
        <v>-0.151140435936467</v>
      </c>
      <c r="CE1950" s="0" t="n">
        <v>1</v>
      </c>
    </row>
    <row r="1951" customFormat="false" ht="15" hidden="false" customHeight="false" outlineLevel="0" collapsed="false">
      <c r="A1951" s="0" t="s">
        <v>6641</v>
      </c>
      <c r="B1951" s="0" t="n">
        <v>3256</v>
      </c>
      <c r="C1951" s="0" t="n">
        <v>-0.16</v>
      </c>
      <c r="D1951" s="0" t="n">
        <v>300</v>
      </c>
      <c r="E1951" s="0" t="n">
        <f aca="false">IF(ISNUMBER($BA1951),$BA1951,IF(AND(ISNUMBER($D1951),ISNUMBER($BW1951),ISNUMBER($BX1951)),$D1951*($BX1951-$BW1951+1),""))</f>
        <v>300</v>
      </c>
      <c r="H1951" s="0" t="s">
        <v>85</v>
      </c>
      <c r="I1951" s="0" t="s">
        <v>86</v>
      </c>
      <c r="J1951" s="0" t="n">
        <f aca="false">IF($BW1951&lt;&gt;"",$BW1951,"")</f>
        <v>2017</v>
      </c>
      <c r="K1951" s="0" t="n">
        <f aca="false">IF($BX1951&lt;&gt;"",$BX1951,"")</f>
        <v>2017</v>
      </c>
      <c r="L1951" s="0" t="n">
        <f aca="false">IF(AND(ISNUMBER($BW1951),ISNUMBER($BX1951)),($BW1951+$BX1951)/2,"")</f>
        <v>2017</v>
      </c>
      <c r="M1951" s="0" t="n">
        <f aca="false">IF($L1951&lt;&gt;"",$L1951,"")</f>
        <v>2017</v>
      </c>
      <c r="N1951" s="0" t="n">
        <f aca="false">IF(AND(ISNUMBER($BW1951),ISNUMBER($BX1951)),MIN(1,MAX(0,($BX1951-2016+1)/($BX1951-$BW1951+1))),"")</f>
        <v>1</v>
      </c>
      <c r="O1951" s="0" t="n">
        <f aca="false">IF(AND(ISNUMBER($BW1951),ISNUMBER($BX1951)),MIN(1,MAX(0,($BX1951-2017+1)/($BX1951-$BW1951+1))),"")</f>
        <v>1</v>
      </c>
      <c r="P1951" s="0" t="n">
        <f aca="false">IF(AND(ISNUMBER($BW1951),ISNUMBER($BX1951)),MIN(1,MAX(0,($BX1951-2018+1)/($BX1951-$BW1951+1))),"")</f>
        <v>0</v>
      </c>
      <c r="Q1951" s="0" t="n">
        <f aca="false">IF(AND(ISNUMBER($BW1951),ISNUMBER($BX1951)),MIN(1,MAX(0,($BX1951-2019+1)/($BX1951-$BW1951+1))),"")</f>
        <v>0</v>
      </c>
      <c r="R1951" s="0" t="n">
        <f aca="false">IF(AND(ISNUMBER($BW1951),ISNUMBER($BX1951)),MIN(1,MAX(0,($BX1951-2016+1)/($BX1951-$BW1951+1))),"")</f>
        <v>1</v>
      </c>
      <c r="S1951" s="0" t="n">
        <f aca="false">IF($L1951&lt;&gt;"",IF($L1951&gt;=2015.5,1,0),"")</f>
        <v>1</v>
      </c>
      <c r="T1951" s="0" t="n">
        <f aca="false">IF($L1951&lt;&gt;"",IF($L1951&gt;=2016,1,0),"")</f>
        <v>1</v>
      </c>
      <c r="U1951" s="0" t="n">
        <f aca="false">IF(ISNUMBER($BX1951),IF($BX1951&gt;=2016,1,0),"")</f>
        <v>1</v>
      </c>
      <c r="V1951" s="0" t="n">
        <f aca="false">IF(ISNUMBER($BW1951),IF($BW1951&gt;=2016,1,0),"")</f>
        <v>1</v>
      </c>
      <c r="W1951" s="0" t="str">
        <f aca="false">IF(AND(ISNUMBER($BW1951),ISNUMBER($BX1951)),IF($BW1951&gt;=2016,"post-only",IF($BX1951&lt;2016,"pre-only","mixed")),"")</f>
        <v>post-only</v>
      </c>
      <c r="X1951" s="0" t="n">
        <f aca="false">IF(AND(ISNUMBER($BW1951),ISNUMBER($BX1951)),MIN(1,MAX(0,($BX1951-2017+1)/($BX1951-$BW1951+1))),"")</f>
        <v>1</v>
      </c>
      <c r="Y1951" s="0" t="n">
        <f aca="false">IF(AND(ISNUMBER($BW1951),ISNUMBER($BX1951)),MIN(1,MAX(0,($BX1951-2018+1)/($BX1951-$BW1951+1))),"")</f>
        <v>0</v>
      </c>
      <c r="Z1951" s="0" t="n">
        <f aca="false">IF(AND(ISNUMBER($BW1951),ISNUMBER($BX1951)),MIN(1,MAX(0,($BX1951-2019+1)/($BX1951-$BW1951+1))),"")</f>
        <v>0</v>
      </c>
      <c r="AA1951" s="0" t="n">
        <f aca="false">IF(ISNUMBER($BX1951),IF($BX1951&gt;=2017,1,0),"")</f>
        <v>1</v>
      </c>
      <c r="AB1951" s="0" t="n">
        <f aca="false">IF(ISNUMBER($BX1951),IF($BX1951&gt;=2018,1,0),"")</f>
        <v>0</v>
      </c>
      <c r="AC1951" s="0" t="n">
        <f aca="false">IF(ISNUMBER($BX1951),IF($BX1951&gt;=2019,1,0),"")</f>
        <v>0</v>
      </c>
      <c r="AD1951" s="0" t="n">
        <f aca="false">IF($L1951&lt;&gt;"",IF($L1951&gt;2013,1,0),"")</f>
        <v>1</v>
      </c>
      <c r="AE1951" s="0" t="n">
        <f aca="false">IF($L1951&lt;&gt;"",1+IF($L1951&gt;2011,1,0)+IF($L1951&gt;2014,1,0),"")</f>
        <v>3</v>
      </c>
      <c r="AF1951" s="0" t="s">
        <v>87</v>
      </c>
      <c r="AG1951" s="0" t="s">
        <v>88</v>
      </c>
      <c r="AH1951" s="0" t="s">
        <v>89</v>
      </c>
      <c r="AI1951" s="0" t="s">
        <v>90</v>
      </c>
      <c r="AJ1951" s="0" t="s">
        <v>90</v>
      </c>
      <c r="AK1951" s="0" t="str">
        <f aca="false">IF(AND($CF1951&lt;&gt;"",IFERROR(INDEX(subsample_country_map!$B:$B,MATCH($CF1951,subsample_country_map!$A:$A,0)),"")&lt;&gt;""),INDEX(subsample_country_map!$B:$B,MATCH($CF1951,subsample_country_map!$A:$A,0)),INDEX(lookup!$AA:$AA,MATCH($A1951,lookup!$A:$A,0)))</f>
        <v>99_NCE</v>
      </c>
      <c r="AL1951" s="0" t="str">
        <f aca="false">IF(AND($CF1951&lt;&gt;"",IFERROR(INDEX(subsample_country_map!$C:$C,MATCH($CF1951,subsample_country_map!$A:$A,0)),"")&lt;&gt;""),INDEX(subsample_country_map!$C:$C,MATCH($CF1951,subsample_country_map!$A:$A,0)),INDEX(lookup!$AB:$AB,MATCH($A1951,lookup!$A:$A,0)))</f>
        <v>99_NCE</v>
      </c>
      <c r="AM1951" s="0" t="str">
        <f aca="false">IF(AND($CF1951&lt;&gt;"",IFERROR(INDEX(subsample_country_map!$D:$D,MATCH($CF1951,subsample_country_map!$A:$A,0)),"")&lt;&gt;""),INDEX(subsample_country_map!$D:$D,MATCH($CF1951,subsample_country_map!$A:$A,0)),INDEX(lookup!$AC:$AC,MATCH($A1951,lookup!$A:$A,0)))</f>
        <v>99_NCE</v>
      </c>
      <c r="AN1951" s="0" t="str">
        <f aca="false">IF(AND($CF1951&lt;&gt;"",IFERROR(INDEX(subsample_country_map!$E:$E,MATCH($CF1951,subsample_country_map!$A:$A,0)),"")&lt;&gt;""),INDEX(subsample_country_map!$E:$E,MATCH($CF1951,subsample_country_map!$A:$A,0)),INDEX(lookup!$AD:$AD,MATCH($A1951,lookup!$A:$A,0)))</f>
        <v>99_NCE</v>
      </c>
      <c r="AO1951" s="0" t="str">
        <f aca="false">INDEX(lookup!$Y:$Y,MATCH($A1951,lookup!$A:$A,0))</f>
        <v>0_published</v>
      </c>
      <c r="AP1951" s="0" t="str">
        <f aca="false">INDEX(lookup!$Z:$Z,MATCH($A1951,lookup!$A:$A,0))</f>
        <v>0_VHB low</v>
      </c>
      <c r="AQ1951" s="0" t="str">
        <f aca="false">INDEX(lookup!$W:$W,MATCH($A1951,lookup!$A:$A,0))</f>
        <v>1_fin/acc/econ</v>
      </c>
      <c r="AS1951" s="0" t="s">
        <v>91</v>
      </c>
      <c r="AT1951" s="0" t="s">
        <v>111</v>
      </c>
      <c r="AU1951" s="0" t="s">
        <v>93</v>
      </c>
      <c r="AY1951" s="0" t="s">
        <v>1042</v>
      </c>
      <c r="AZ1951" s="0" t="s">
        <v>4483</v>
      </c>
      <c r="BA1951" s="0" t="s">
        <v>95</v>
      </c>
      <c r="BB1951" s="0" t="s">
        <v>96</v>
      </c>
      <c r="BC1951" s="0" t="s">
        <v>97</v>
      </c>
      <c r="BD1951" s="0" t="s">
        <v>97</v>
      </c>
      <c r="BE1951" s="0" t="s">
        <v>98</v>
      </c>
      <c r="BI1951" s="0" t="s">
        <v>502</v>
      </c>
      <c r="BJ1951" s="0" t="s">
        <v>6649</v>
      </c>
      <c r="BK1951" s="0" t="s">
        <v>6643</v>
      </c>
      <c r="BL1951" s="0" t="s">
        <v>6650</v>
      </c>
      <c r="BM1951" s="0" t="s">
        <v>6645</v>
      </c>
      <c r="BN1951" s="0" t="s">
        <v>6651</v>
      </c>
      <c r="BO1951" s="0" t="s">
        <v>754</v>
      </c>
      <c r="BP1951" s="0" t="s">
        <v>6641</v>
      </c>
      <c r="BQ1951" s="0" t="s">
        <v>85</v>
      </c>
      <c r="BT1951" s="0" t="n">
        <v>0</v>
      </c>
      <c r="BU1951" s="0" t="s">
        <v>6647</v>
      </c>
      <c r="BW1951" s="0" t="n">
        <v>2017</v>
      </c>
      <c r="BX1951" s="0" t="n">
        <v>2017</v>
      </c>
      <c r="BY1951" s="0" t="s">
        <v>6648</v>
      </c>
      <c r="BZ1951" s="0" t="n">
        <v>2017</v>
      </c>
      <c r="CA1951" s="0" t="n">
        <v>1</v>
      </c>
      <c r="CB1951" s="0" t="n">
        <v>1</v>
      </c>
      <c r="CC1951" s="0" t="n">
        <v>1</v>
      </c>
      <c r="CD1951" s="0" t="n">
        <v>-0.161386696131526</v>
      </c>
      <c r="CE1951" s="0" t="n">
        <v>1</v>
      </c>
    </row>
    <row r="1952" customFormat="false" ht="15" hidden="false" customHeight="false" outlineLevel="0" collapsed="false">
      <c r="A1952" s="0" t="s">
        <v>6641</v>
      </c>
      <c r="B1952" s="0" t="n">
        <v>3257</v>
      </c>
      <c r="C1952" s="0" t="n">
        <v>-0.2</v>
      </c>
      <c r="D1952" s="0" t="n">
        <v>300</v>
      </c>
      <c r="E1952" s="0" t="n">
        <f aca="false">IF(ISNUMBER($BA1952),$BA1952,IF(AND(ISNUMBER($D1952),ISNUMBER($BW1952),ISNUMBER($BX1952)),$D1952*($BX1952-$BW1952+1),""))</f>
        <v>300</v>
      </c>
      <c r="H1952" s="0" t="s">
        <v>85</v>
      </c>
      <c r="I1952" s="0" t="s">
        <v>86</v>
      </c>
      <c r="J1952" s="0" t="n">
        <f aca="false">IF($BW1952&lt;&gt;"",$BW1952,"")</f>
        <v>2017</v>
      </c>
      <c r="K1952" s="0" t="n">
        <f aca="false">IF($BX1952&lt;&gt;"",$BX1952,"")</f>
        <v>2017</v>
      </c>
      <c r="L1952" s="0" t="n">
        <f aca="false">IF(AND(ISNUMBER($BW1952),ISNUMBER($BX1952)),($BW1952+$BX1952)/2,"")</f>
        <v>2017</v>
      </c>
      <c r="M1952" s="0" t="n">
        <f aca="false">IF($L1952&lt;&gt;"",$L1952,"")</f>
        <v>2017</v>
      </c>
      <c r="N1952" s="0" t="n">
        <f aca="false">IF(AND(ISNUMBER($BW1952),ISNUMBER($BX1952)),MIN(1,MAX(0,($BX1952-2016+1)/($BX1952-$BW1952+1))),"")</f>
        <v>1</v>
      </c>
      <c r="O1952" s="0" t="n">
        <f aca="false">IF(AND(ISNUMBER($BW1952),ISNUMBER($BX1952)),MIN(1,MAX(0,($BX1952-2017+1)/($BX1952-$BW1952+1))),"")</f>
        <v>1</v>
      </c>
      <c r="P1952" s="0" t="n">
        <f aca="false">IF(AND(ISNUMBER($BW1952),ISNUMBER($BX1952)),MIN(1,MAX(0,($BX1952-2018+1)/($BX1952-$BW1952+1))),"")</f>
        <v>0</v>
      </c>
      <c r="Q1952" s="0" t="n">
        <f aca="false">IF(AND(ISNUMBER($BW1952),ISNUMBER($BX1952)),MIN(1,MAX(0,($BX1952-2019+1)/($BX1952-$BW1952+1))),"")</f>
        <v>0</v>
      </c>
      <c r="R1952" s="0" t="n">
        <f aca="false">IF(AND(ISNUMBER($BW1952),ISNUMBER($BX1952)),MIN(1,MAX(0,($BX1952-2016+1)/($BX1952-$BW1952+1))),"")</f>
        <v>1</v>
      </c>
      <c r="S1952" s="0" t="n">
        <f aca="false">IF($L1952&lt;&gt;"",IF($L1952&gt;=2015.5,1,0),"")</f>
        <v>1</v>
      </c>
      <c r="T1952" s="0" t="n">
        <f aca="false">IF($L1952&lt;&gt;"",IF($L1952&gt;=2016,1,0),"")</f>
        <v>1</v>
      </c>
      <c r="U1952" s="0" t="n">
        <f aca="false">IF(ISNUMBER($BX1952),IF($BX1952&gt;=2016,1,0),"")</f>
        <v>1</v>
      </c>
      <c r="V1952" s="0" t="n">
        <f aca="false">IF(ISNUMBER($BW1952),IF($BW1952&gt;=2016,1,0),"")</f>
        <v>1</v>
      </c>
      <c r="W1952" s="0" t="str">
        <f aca="false">IF(AND(ISNUMBER($BW1952),ISNUMBER($BX1952)),IF($BW1952&gt;=2016,"post-only",IF($BX1952&lt;2016,"pre-only","mixed")),"")</f>
        <v>post-only</v>
      </c>
      <c r="X1952" s="0" t="n">
        <f aca="false">IF(AND(ISNUMBER($BW1952),ISNUMBER($BX1952)),MIN(1,MAX(0,($BX1952-2017+1)/($BX1952-$BW1952+1))),"")</f>
        <v>1</v>
      </c>
      <c r="Y1952" s="0" t="n">
        <f aca="false">IF(AND(ISNUMBER($BW1952),ISNUMBER($BX1952)),MIN(1,MAX(0,($BX1952-2018+1)/($BX1952-$BW1952+1))),"")</f>
        <v>0</v>
      </c>
      <c r="Z1952" s="0" t="n">
        <f aca="false">IF(AND(ISNUMBER($BW1952),ISNUMBER($BX1952)),MIN(1,MAX(0,($BX1952-2019+1)/($BX1952-$BW1952+1))),"")</f>
        <v>0</v>
      </c>
      <c r="AA1952" s="0" t="n">
        <f aca="false">IF(ISNUMBER($BX1952),IF($BX1952&gt;=2017,1,0),"")</f>
        <v>1</v>
      </c>
      <c r="AB1952" s="0" t="n">
        <f aca="false">IF(ISNUMBER($BX1952),IF($BX1952&gt;=2018,1,0),"")</f>
        <v>0</v>
      </c>
      <c r="AC1952" s="0" t="n">
        <f aca="false">IF(ISNUMBER($BX1952),IF($BX1952&gt;=2019,1,0),"")</f>
        <v>0</v>
      </c>
      <c r="AD1952" s="0" t="n">
        <f aca="false">IF($L1952&lt;&gt;"",IF($L1952&gt;2013,1,0),"")</f>
        <v>1</v>
      </c>
      <c r="AE1952" s="0" t="n">
        <f aca="false">IF($L1952&lt;&gt;"",1+IF($L1952&gt;2011,1,0)+IF($L1952&gt;2014,1,0),"")</f>
        <v>3</v>
      </c>
      <c r="AF1952" s="0" t="s">
        <v>87</v>
      </c>
      <c r="AG1952" s="0" t="s">
        <v>88</v>
      </c>
      <c r="AH1952" s="0" t="s">
        <v>89</v>
      </c>
      <c r="AI1952" s="0" t="s">
        <v>90</v>
      </c>
      <c r="AJ1952" s="0" t="s">
        <v>90</v>
      </c>
      <c r="AK1952" s="0" t="str">
        <f aca="false">IF(AND($CF1952&lt;&gt;"",IFERROR(INDEX(subsample_country_map!$B:$B,MATCH($CF1952,subsample_country_map!$A:$A,0)),"")&lt;&gt;""),INDEX(subsample_country_map!$B:$B,MATCH($CF1952,subsample_country_map!$A:$A,0)),INDEX(lookup!$AA:$AA,MATCH($A1952,lookup!$A:$A,0)))</f>
        <v>99_NCE</v>
      </c>
      <c r="AL1952" s="0" t="str">
        <f aca="false">IF(AND($CF1952&lt;&gt;"",IFERROR(INDEX(subsample_country_map!$C:$C,MATCH($CF1952,subsample_country_map!$A:$A,0)),"")&lt;&gt;""),INDEX(subsample_country_map!$C:$C,MATCH($CF1952,subsample_country_map!$A:$A,0)),INDEX(lookup!$AB:$AB,MATCH($A1952,lookup!$A:$A,0)))</f>
        <v>99_NCE</v>
      </c>
      <c r="AM1952" s="0" t="str">
        <f aca="false">IF(AND($CF1952&lt;&gt;"",IFERROR(INDEX(subsample_country_map!$D:$D,MATCH($CF1952,subsample_country_map!$A:$A,0)),"")&lt;&gt;""),INDEX(subsample_country_map!$D:$D,MATCH($CF1952,subsample_country_map!$A:$A,0)),INDEX(lookup!$AC:$AC,MATCH($A1952,lookup!$A:$A,0)))</f>
        <v>99_NCE</v>
      </c>
      <c r="AN1952" s="0" t="str">
        <f aca="false">IF(AND($CF1952&lt;&gt;"",IFERROR(INDEX(subsample_country_map!$E:$E,MATCH($CF1952,subsample_country_map!$A:$A,0)),"")&lt;&gt;""),INDEX(subsample_country_map!$E:$E,MATCH($CF1952,subsample_country_map!$A:$A,0)),INDEX(lookup!$AD:$AD,MATCH($A1952,lookup!$A:$A,0)))</f>
        <v>99_NCE</v>
      </c>
      <c r="AO1952" s="0" t="str">
        <f aca="false">INDEX(lookup!$Y:$Y,MATCH($A1952,lookup!$A:$A,0))</f>
        <v>0_published</v>
      </c>
      <c r="AP1952" s="0" t="str">
        <f aca="false">INDEX(lookup!$Z:$Z,MATCH($A1952,lookup!$A:$A,0))</f>
        <v>0_VHB low</v>
      </c>
      <c r="AQ1952" s="0" t="str">
        <f aca="false">INDEX(lookup!$W:$W,MATCH($A1952,lookup!$A:$A,0))</f>
        <v>1_fin/acc/econ</v>
      </c>
      <c r="AS1952" s="0" t="s">
        <v>91</v>
      </c>
      <c r="AT1952" s="0" t="s">
        <v>111</v>
      </c>
      <c r="AU1952" s="0" t="s">
        <v>93</v>
      </c>
      <c r="AY1952" s="0" t="s">
        <v>1317</v>
      </c>
      <c r="AZ1952" s="0" t="s">
        <v>6304</v>
      </c>
      <c r="BA1952" s="0" t="s">
        <v>95</v>
      </c>
      <c r="BB1952" s="0" t="s">
        <v>96</v>
      </c>
      <c r="BC1952" s="0" t="s">
        <v>97</v>
      </c>
      <c r="BD1952" s="0" t="s">
        <v>97</v>
      </c>
      <c r="BE1952" s="0" t="s">
        <v>98</v>
      </c>
      <c r="BI1952" s="0" t="s">
        <v>502</v>
      </c>
      <c r="BJ1952" s="0" t="s">
        <v>6652</v>
      </c>
      <c r="BK1952" s="0" t="s">
        <v>6643</v>
      </c>
      <c r="BL1952" s="0" t="s">
        <v>6653</v>
      </c>
      <c r="BM1952" s="0" t="s">
        <v>6645</v>
      </c>
      <c r="BN1952" s="0" t="s">
        <v>6654</v>
      </c>
      <c r="BO1952" s="0" t="s">
        <v>754</v>
      </c>
      <c r="BP1952" s="0" t="s">
        <v>6641</v>
      </c>
      <c r="BQ1952" s="0" t="s">
        <v>85</v>
      </c>
      <c r="BT1952" s="0" t="n">
        <v>0</v>
      </c>
      <c r="BU1952" s="0" t="s">
        <v>6647</v>
      </c>
      <c r="BW1952" s="0" t="n">
        <v>2017</v>
      </c>
      <c r="BX1952" s="0" t="n">
        <v>2017</v>
      </c>
      <c r="BY1952" s="0" t="s">
        <v>6648</v>
      </c>
      <c r="BZ1952" s="0" t="n">
        <v>2017</v>
      </c>
      <c r="CA1952" s="0" t="n">
        <v>1</v>
      </c>
      <c r="CB1952" s="0" t="n">
        <v>1</v>
      </c>
      <c r="CC1952" s="0" t="n">
        <v>1</v>
      </c>
      <c r="CD1952" s="0" t="n">
        <v>-0.202732554054082</v>
      </c>
      <c r="CE1952" s="0" t="n">
        <v>1</v>
      </c>
    </row>
    <row r="1953" customFormat="false" ht="15" hidden="false" customHeight="false" outlineLevel="0" collapsed="false">
      <c r="A1953" s="0" t="s">
        <v>6641</v>
      </c>
      <c r="B1953" s="0" t="n">
        <v>3258</v>
      </c>
      <c r="C1953" s="0" t="n">
        <v>-0.118416868718667</v>
      </c>
      <c r="D1953" s="0" t="n">
        <v>300</v>
      </c>
      <c r="E1953" s="0" t="n">
        <f aca="false">IF(ISNUMBER($BA1953),$BA1953,IF(AND(ISNUMBER($D1953),ISNUMBER($BW1953),ISNUMBER($BX1953)),$D1953*($BX1953-$BW1953+1),""))</f>
        <v>300</v>
      </c>
      <c r="H1953" s="0" t="s">
        <v>118</v>
      </c>
      <c r="I1953" s="0" t="s">
        <v>95</v>
      </c>
      <c r="J1953" s="0" t="n">
        <f aca="false">IF($BW1953&lt;&gt;"",$BW1953,"")</f>
        <v>2017</v>
      </c>
      <c r="K1953" s="0" t="n">
        <f aca="false">IF($BX1953&lt;&gt;"",$BX1953,"")</f>
        <v>2017</v>
      </c>
      <c r="L1953" s="0" t="n">
        <f aca="false">IF(AND(ISNUMBER($BW1953),ISNUMBER($BX1953)),($BW1953+$BX1953)/2,"")</f>
        <v>2017</v>
      </c>
      <c r="M1953" s="0" t="n">
        <f aca="false">IF($L1953&lt;&gt;"",$L1953,"")</f>
        <v>2017</v>
      </c>
      <c r="N1953" s="0" t="n">
        <f aca="false">IF(AND(ISNUMBER($BW1953),ISNUMBER($BX1953)),MIN(1,MAX(0,($BX1953-2016+1)/($BX1953-$BW1953+1))),"")</f>
        <v>1</v>
      </c>
      <c r="O1953" s="0" t="n">
        <f aca="false">IF(AND(ISNUMBER($BW1953),ISNUMBER($BX1953)),MIN(1,MAX(0,($BX1953-2017+1)/($BX1953-$BW1953+1))),"")</f>
        <v>1</v>
      </c>
      <c r="P1953" s="0" t="n">
        <f aca="false">IF(AND(ISNUMBER($BW1953),ISNUMBER($BX1953)),MIN(1,MAX(0,($BX1953-2018+1)/($BX1953-$BW1953+1))),"")</f>
        <v>0</v>
      </c>
      <c r="Q1953" s="0" t="n">
        <f aca="false">IF(AND(ISNUMBER($BW1953),ISNUMBER($BX1953)),MIN(1,MAX(0,($BX1953-2019+1)/($BX1953-$BW1953+1))),"")</f>
        <v>0</v>
      </c>
      <c r="R1953" s="0" t="n">
        <f aca="false">IF(AND(ISNUMBER($BW1953),ISNUMBER($BX1953)),MIN(1,MAX(0,($BX1953-2016+1)/($BX1953-$BW1953+1))),"")</f>
        <v>1</v>
      </c>
      <c r="S1953" s="0" t="n">
        <f aca="false">IF($L1953&lt;&gt;"",IF($L1953&gt;=2015.5,1,0),"")</f>
        <v>1</v>
      </c>
      <c r="T1953" s="0" t="n">
        <f aca="false">IF($L1953&lt;&gt;"",IF($L1953&gt;=2016,1,0),"")</f>
        <v>1</v>
      </c>
      <c r="U1953" s="0" t="n">
        <f aca="false">IF(ISNUMBER($BX1953),IF($BX1953&gt;=2016,1,0),"")</f>
        <v>1</v>
      </c>
      <c r="V1953" s="0" t="n">
        <f aca="false">IF(ISNUMBER($BW1953),IF($BW1953&gt;=2016,1,0),"")</f>
        <v>1</v>
      </c>
      <c r="W1953" s="0" t="str">
        <f aca="false">IF(AND(ISNUMBER($BW1953),ISNUMBER($BX1953)),IF($BW1953&gt;=2016,"post-only",IF($BX1953&lt;2016,"pre-only","mixed")),"")</f>
        <v>post-only</v>
      </c>
      <c r="X1953" s="0" t="n">
        <f aca="false">IF(AND(ISNUMBER($BW1953),ISNUMBER($BX1953)),MIN(1,MAX(0,($BX1953-2017+1)/($BX1953-$BW1953+1))),"")</f>
        <v>1</v>
      </c>
      <c r="Y1953" s="0" t="n">
        <f aca="false">IF(AND(ISNUMBER($BW1953),ISNUMBER($BX1953)),MIN(1,MAX(0,($BX1953-2018+1)/($BX1953-$BW1953+1))),"")</f>
        <v>0</v>
      </c>
      <c r="Z1953" s="0" t="n">
        <f aca="false">IF(AND(ISNUMBER($BW1953),ISNUMBER($BX1953)),MIN(1,MAX(0,($BX1953-2019+1)/($BX1953-$BW1953+1))),"")</f>
        <v>0</v>
      </c>
      <c r="AA1953" s="0" t="n">
        <f aca="false">IF(ISNUMBER($BX1953),IF($BX1953&gt;=2017,1,0),"")</f>
        <v>1</v>
      </c>
      <c r="AB1953" s="0" t="n">
        <f aca="false">IF(ISNUMBER($BX1953),IF($BX1953&gt;=2018,1,0),"")</f>
        <v>0</v>
      </c>
      <c r="AC1953" s="0" t="n">
        <f aca="false">IF(ISNUMBER($BX1953),IF($BX1953&gt;=2019,1,0),"")</f>
        <v>0</v>
      </c>
      <c r="AD1953" s="0" t="n">
        <f aca="false">IF($L1953&lt;&gt;"",IF($L1953&gt;2013,1,0),"")</f>
        <v>1</v>
      </c>
      <c r="AE1953" s="0" t="n">
        <f aca="false">IF($L1953&lt;&gt;"",1+IF($L1953&gt;2011,1,0)+IF($L1953&gt;2014,1,0),"")</f>
        <v>3</v>
      </c>
      <c r="AF1953" s="0" t="s">
        <v>87</v>
      </c>
      <c r="AG1953" s="0" t="s">
        <v>88</v>
      </c>
      <c r="AH1953" s="0" t="s">
        <v>89</v>
      </c>
      <c r="AI1953" s="0" t="s">
        <v>90</v>
      </c>
      <c r="AJ1953" s="0" t="s">
        <v>90</v>
      </c>
      <c r="AK1953" s="0" t="str">
        <f aca="false">IF(AND($CF1953&lt;&gt;"",IFERROR(INDEX(subsample_country_map!$B:$B,MATCH($CF1953,subsample_country_map!$A:$A,0)),"")&lt;&gt;""),INDEX(subsample_country_map!$B:$B,MATCH($CF1953,subsample_country_map!$A:$A,0)),INDEX(lookup!$AA:$AA,MATCH($A1953,lookup!$A:$A,0)))</f>
        <v>99_NCE</v>
      </c>
      <c r="AL1953" s="0" t="str">
        <f aca="false">IF(AND($CF1953&lt;&gt;"",IFERROR(INDEX(subsample_country_map!$C:$C,MATCH($CF1953,subsample_country_map!$A:$A,0)),"")&lt;&gt;""),INDEX(subsample_country_map!$C:$C,MATCH($CF1953,subsample_country_map!$A:$A,0)),INDEX(lookup!$AB:$AB,MATCH($A1953,lookup!$A:$A,0)))</f>
        <v>99_NCE</v>
      </c>
      <c r="AM1953" s="0" t="str">
        <f aca="false">IF(AND($CF1953&lt;&gt;"",IFERROR(INDEX(subsample_country_map!$D:$D,MATCH($CF1953,subsample_country_map!$A:$A,0)),"")&lt;&gt;""),INDEX(subsample_country_map!$D:$D,MATCH($CF1953,subsample_country_map!$A:$A,0)),INDEX(lookup!$AC:$AC,MATCH($A1953,lookup!$A:$A,0)))</f>
        <v>99_NCE</v>
      </c>
      <c r="AN1953" s="0" t="str">
        <f aca="false">IF(AND($CF1953&lt;&gt;"",IFERROR(INDEX(subsample_country_map!$E:$E,MATCH($CF1953,subsample_country_map!$A:$A,0)),"")&lt;&gt;""),INDEX(subsample_country_map!$E:$E,MATCH($CF1953,subsample_country_map!$A:$A,0)),INDEX(lookup!$AD:$AD,MATCH($A1953,lookup!$A:$A,0)))</f>
        <v>99_NCE</v>
      </c>
      <c r="AO1953" s="0" t="str">
        <f aca="false">INDEX(lookup!$Y:$Y,MATCH($A1953,lookup!$A:$A,0))</f>
        <v>0_published</v>
      </c>
      <c r="AP1953" s="0" t="str">
        <f aca="false">INDEX(lookup!$Z:$Z,MATCH($A1953,lookup!$A:$A,0))</f>
        <v>0_VHB low</v>
      </c>
      <c r="AQ1953" s="0" t="str">
        <f aca="false">INDEX(lookup!$W:$W,MATCH($A1953,lookup!$A:$A,0))</f>
        <v>1_fin/acc/econ</v>
      </c>
      <c r="AS1953" s="0" t="s">
        <v>91</v>
      </c>
      <c r="AT1953" s="0" t="s">
        <v>111</v>
      </c>
      <c r="AU1953" s="0" t="s">
        <v>93</v>
      </c>
      <c r="AV1953" s="0" t="s">
        <v>2405</v>
      </c>
      <c r="AW1953" s="0" t="s">
        <v>1672</v>
      </c>
      <c r="AY1953" s="0" t="s">
        <v>1505</v>
      </c>
      <c r="BA1953" s="0" t="n">
        <v>300</v>
      </c>
      <c r="BB1953" s="0" t="s">
        <v>96</v>
      </c>
      <c r="BC1953" s="0" t="s">
        <v>122</v>
      </c>
      <c r="BD1953" s="0" t="s">
        <v>142</v>
      </c>
      <c r="BE1953" s="0" t="s">
        <v>98</v>
      </c>
      <c r="BI1953" s="0" t="s">
        <v>336</v>
      </c>
      <c r="BJ1953" s="0" t="s">
        <v>6655</v>
      </c>
      <c r="BK1953" s="0" t="s">
        <v>6656</v>
      </c>
      <c r="BL1953" s="0" t="s">
        <v>6657</v>
      </c>
      <c r="BM1953" s="0" t="s">
        <v>6645</v>
      </c>
      <c r="BN1953" s="0" t="s">
        <v>6655</v>
      </c>
      <c r="BO1953" s="0" t="s">
        <v>754</v>
      </c>
      <c r="BP1953" s="0" t="s">
        <v>6641</v>
      </c>
      <c r="BQ1953" s="0" t="s">
        <v>127</v>
      </c>
      <c r="BT1953" s="0" t="n">
        <v>0</v>
      </c>
      <c r="BU1953" s="0" t="s">
        <v>6647</v>
      </c>
      <c r="BW1953" s="0" t="n">
        <v>2017</v>
      </c>
      <c r="BX1953" s="0" t="n">
        <v>2017</v>
      </c>
      <c r="BY1953" s="0" t="s">
        <v>6648</v>
      </c>
      <c r="BZ1953" s="0" t="n">
        <v>2017</v>
      </c>
      <c r="CA1953" s="0" t="n">
        <v>1</v>
      </c>
      <c r="CB1953" s="0" t="n">
        <v>1</v>
      </c>
      <c r="CC1953" s="0" t="n">
        <v>1</v>
      </c>
      <c r="CD1953" s="0" t="n">
        <v>-0.118975075131091</v>
      </c>
      <c r="CE1953" s="0" t="n">
        <v>1</v>
      </c>
    </row>
    <row r="1954" customFormat="false" ht="15" hidden="false" customHeight="false" outlineLevel="0" collapsed="false">
      <c r="A1954" s="0" t="s">
        <v>6641</v>
      </c>
      <c r="B1954" s="0" t="n">
        <v>3259</v>
      </c>
      <c r="C1954" s="0" t="n">
        <v>-0.068267064740667</v>
      </c>
      <c r="D1954" s="0" t="n">
        <v>300</v>
      </c>
      <c r="E1954" s="0" t="n">
        <f aca="false">IF(ISNUMBER($BA1954),$BA1954,IF(AND(ISNUMBER($D1954),ISNUMBER($BW1954),ISNUMBER($BX1954)),$D1954*($BX1954-$BW1954+1),""))</f>
        <v>300</v>
      </c>
      <c r="H1954" s="0" t="s">
        <v>118</v>
      </c>
      <c r="I1954" s="0" t="s">
        <v>95</v>
      </c>
      <c r="J1954" s="0" t="n">
        <f aca="false">IF($BW1954&lt;&gt;"",$BW1954,"")</f>
        <v>2017</v>
      </c>
      <c r="K1954" s="0" t="n">
        <f aca="false">IF($BX1954&lt;&gt;"",$BX1954,"")</f>
        <v>2017</v>
      </c>
      <c r="L1954" s="0" t="n">
        <f aca="false">IF(AND(ISNUMBER($BW1954),ISNUMBER($BX1954)),($BW1954+$BX1954)/2,"")</f>
        <v>2017</v>
      </c>
      <c r="M1954" s="0" t="n">
        <f aca="false">IF($L1954&lt;&gt;"",$L1954,"")</f>
        <v>2017</v>
      </c>
      <c r="N1954" s="0" t="n">
        <f aca="false">IF(AND(ISNUMBER($BW1954),ISNUMBER($BX1954)),MIN(1,MAX(0,($BX1954-2016+1)/($BX1954-$BW1954+1))),"")</f>
        <v>1</v>
      </c>
      <c r="O1954" s="0" t="n">
        <f aca="false">IF(AND(ISNUMBER($BW1954),ISNUMBER($BX1954)),MIN(1,MAX(0,($BX1954-2017+1)/($BX1954-$BW1954+1))),"")</f>
        <v>1</v>
      </c>
      <c r="P1954" s="0" t="n">
        <f aca="false">IF(AND(ISNUMBER($BW1954),ISNUMBER($BX1954)),MIN(1,MAX(0,($BX1954-2018+1)/($BX1954-$BW1954+1))),"")</f>
        <v>0</v>
      </c>
      <c r="Q1954" s="0" t="n">
        <f aca="false">IF(AND(ISNUMBER($BW1954),ISNUMBER($BX1954)),MIN(1,MAX(0,($BX1954-2019+1)/($BX1954-$BW1954+1))),"")</f>
        <v>0</v>
      </c>
      <c r="R1954" s="0" t="n">
        <f aca="false">IF(AND(ISNUMBER($BW1954),ISNUMBER($BX1954)),MIN(1,MAX(0,($BX1954-2016+1)/($BX1954-$BW1954+1))),"")</f>
        <v>1</v>
      </c>
      <c r="S1954" s="0" t="n">
        <f aca="false">IF($L1954&lt;&gt;"",IF($L1954&gt;=2015.5,1,0),"")</f>
        <v>1</v>
      </c>
      <c r="T1954" s="0" t="n">
        <f aca="false">IF($L1954&lt;&gt;"",IF($L1954&gt;=2016,1,0),"")</f>
        <v>1</v>
      </c>
      <c r="U1954" s="0" t="n">
        <f aca="false">IF(ISNUMBER($BX1954),IF($BX1954&gt;=2016,1,0),"")</f>
        <v>1</v>
      </c>
      <c r="V1954" s="0" t="n">
        <f aca="false">IF(ISNUMBER($BW1954),IF($BW1954&gt;=2016,1,0),"")</f>
        <v>1</v>
      </c>
      <c r="W1954" s="0" t="str">
        <f aca="false">IF(AND(ISNUMBER($BW1954),ISNUMBER($BX1954)),IF($BW1954&gt;=2016,"post-only",IF($BX1954&lt;2016,"pre-only","mixed")),"")</f>
        <v>post-only</v>
      </c>
      <c r="X1954" s="0" t="n">
        <f aca="false">IF(AND(ISNUMBER($BW1954),ISNUMBER($BX1954)),MIN(1,MAX(0,($BX1954-2017+1)/($BX1954-$BW1954+1))),"")</f>
        <v>1</v>
      </c>
      <c r="Y1954" s="0" t="n">
        <f aca="false">IF(AND(ISNUMBER($BW1954),ISNUMBER($BX1954)),MIN(1,MAX(0,($BX1954-2018+1)/($BX1954-$BW1954+1))),"")</f>
        <v>0</v>
      </c>
      <c r="Z1954" s="0" t="n">
        <f aca="false">IF(AND(ISNUMBER($BW1954),ISNUMBER($BX1954)),MIN(1,MAX(0,($BX1954-2019+1)/($BX1954-$BW1954+1))),"")</f>
        <v>0</v>
      </c>
      <c r="AA1954" s="0" t="n">
        <f aca="false">IF(ISNUMBER($BX1954),IF($BX1954&gt;=2017,1,0),"")</f>
        <v>1</v>
      </c>
      <c r="AB1954" s="0" t="n">
        <f aca="false">IF(ISNUMBER($BX1954),IF($BX1954&gt;=2018,1,0),"")</f>
        <v>0</v>
      </c>
      <c r="AC1954" s="0" t="n">
        <f aca="false">IF(ISNUMBER($BX1954),IF($BX1954&gt;=2019,1,0),"")</f>
        <v>0</v>
      </c>
      <c r="AD1954" s="0" t="n">
        <f aca="false">IF($L1954&lt;&gt;"",IF($L1954&gt;2013,1,0),"")</f>
        <v>1</v>
      </c>
      <c r="AE1954" s="0" t="n">
        <f aca="false">IF($L1954&lt;&gt;"",1+IF($L1954&gt;2011,1,0)+IF($L1954&gt;2014,1,0),"")</f>
        <v>3</v>
      </c>
      <c r="AF1954" s="0" t="s">
        <v>87</v>
      </c>
      <c r="AG1954" s="0" t="s">
        <v>88</v>
      </c>
      <c r="AH1954" s="0" t="s">
        <v>89</v>
      </c>
      <c r="AI1954" s="0" t="s">
        <v>90</v>
      </c>
      <c r="AJ1954" s="0" t="s">
        <v>90</v>
      </c>
      <c r="AK1954" s="0" t="str">
        <f aca="false">IF(AND($CF1954&lt;&gt;"",IFERROR(INDEX(subsample_country_map!$B:$B,MATCH($CF1954,subsample_country_map!$A:$A,0)),"")&lt;&gt;""),INDEX(subsample_country_map!$B:$B,MATCH($CF1954,subsample_country_map!$A:$A,0)),INDEX(lookup!$AA:$AA,MATCH($A1954,lookup!$A:$A,0)))</f>
        <v>99_NCE</v>
      </c>
      <c r="AL1954" s="0" t="str">
        <f aca="false">IF(AND($CF1954&lt;&gt;"",IFERROR(INDEX(subsample_country_map!$C:$C,MATCH($CF1954,subsample_country_map!$A:$A,0)),"")&lt;&gt;""),INDEX(subsample_country_map!$C:$C,MATCH($CF1954,subsample_country_map!$A:$A,0)),INDEX(lookup!$AB:$AB,MATCH($A1954,lookup!$A:$A,0)))</f>
        <v>99_NCE</v>
      </c>
      <c r="AM1954" s="0" t="str">
        <f aca="false">IF(AND($CF1954&lt;&gt;"",IFERROR(INDEX(subsample_country_map!$D:$D,MATCH($CF1954,subsample_country_map!$A:$A,0)),"")&lt;&gt;""),INDEX(subsample_country_map!$D:$D,MATCH($CF1954,subsample_country_map!$A:$A,0)),INDEX(lookup!$AC:$AC,MATCH($A1954,lookup!$A:$A,0)))</f>
        <v>99_NCE</v>
      </c>
      <c r="AN1954" s="0" t="str">
        <f aca="false">IF(AND($CF1954&lt;&gt;"",IFERROR(INDEX(subsample_country_map!$E:$E,MATCH($CF1954,subsample_country_map!$A:$A,0)),"")&lt;&gt;""),INDEX(subsample_country_map!$E:$E,MATCH($CF1954,subsample_country_map!$A:$A,0)),INDEX(lookup!$AD:$AD,MATCH($A1954,lookup!$A:$A,0)))</f>
        <v>99_NCE</v>
      </c>
      <c r="AO1954" s="0" t="str">
        <f aca="false">INDEX(lookup!$Y:$Y,MATCH($A1954,lookup!$A:$A,0))</f>
        <v>0_published</v>
      </c>
      <c r="AP1954" s="0" t="str">
        <f aca="false">INDEX(lookup!$Z:$Z,MATCH($A1954,lookup!$A:$A,0))</f>
        <v>0_VHB low</v>
      </c>
      <c r="AQ1954" s="0" t="str">
        <f aca="false">INDEX(lookup!$W:$W,MATCH($A1954,lookup!$A:$A,0))</f>
        <v>1_fin/acc/econ</v>
      </c>
      <c r="AS1954" s="0" t="s">
        <v>91</v>
      </c>
      <c r="AT1954" s="0" t="s">
        <v>111</v>
      </c>
      <c r="AU1954" s="0" t="s">
        <v>93</v>
      </c>
      <c r="AV1954" s="0" t="s">
        <v>5679</v>
      </c>
      <c r="AW1954" s="0" t="s">
        <v>1686</v>
      </c>
      <c r="AY1954" s="0" t="s">
        <v>6658</v>
      </c>
      <c r="BA1954" s="0" t="n">
        <v>300</v>
      </c>
      <c r="BB1954" s="0" t="s">
        <v>96</v>
      </c>
      <c r="BC1954" s="0" t="s">
        <v>122</v>
      </c>
      <c r="BD1954" s="0" t="s">
        <v>142</v>
      </c>
      <c r="BE1954" s="0" t="s">
        <v>98</v>
      </c>
      <c r="BI1954" s="0" t="s">
        <v>99</v>
      </c>
      <c r="BJ1954" s="0" t="s">
        <v>6659</v>
      </c>
      <c r="BK1954" s="0" t="s">
        <v>3983</v>
      </c>
      <c r="BL1954" s="0" t="s">
        <v>6660</v>
      </c>
      <c r="BM1954" s="0" t="s">
        <v>6645</v>
      </c>
      <c r="BN1954" s="0" t="s">
        <v>6659</v>
      </c>
      <c r="BO1954" s="0" t="s">
        <v>754</v>
      </c>
      <c r="BP1954" s="0" t="s">
        <v>6641</v>
      </c>
      <c r="BQ1954" s="0" t="s">
        <v>127</v>
      </c>
      <c r="BT1954" s="0" t="n">
        <v>0</v>
      </c>
      <c r="BU1954" s="0" t="s">
        <v>6647</v>
      </c>
      <c r="BW1954" s="0" t="n">
        <v>2017</v>
      </c>
      <c r="BX1954" s="0" t="n">
        <v>2017</v>
      </c>
      <c r="BY1954" s="0" t="s">
        <v>6648</v>
      </c>
      <c r="BZ1954" s="0" t="n">
        <v>2017</v>
      </c>
      <c r="CA1954" s="0" t="n">
        <v>1</v>
      </c>
      <c r="CB1954" s="0" t="n">
        <v>1</v>
      </c>
      <c r="CC1954" s="0" t="n">
        <v>1</v>
      </c>
      <c r="CD1954" s="0" t="n">
        <v>-0.0683734127037376</v>
      </c>
      <c r="CE1954" s="0" t="n">
        <v>1</v>
      </c>
    </row>
    <row r="1955" customFormat="false" ht="15" hidden="false" customHeight="false" outlineLevel="0" collapsed="false">
      <c r="A1955" s="0" t="s">
        <v>6641</v>
      </c>
      <c r="B1955" s="0" t="n">
        <v>3260</v>
      </c>
      <c r="C1955" s="0" t="n">
        <v>-0.129603304375076</v>
      </c>
      <c r="D1955" s="0" t="n">
        <v>300</v>
      </c>
      <c r="E1955" s="0" t="n">
        <f aca="false">IF(ISNUMBER($BA1955),$BA1955,IF(AND(ISNUMBER($D1955),ISNUMBER($BW1955),ISNUMBER($BX1955)),$D1955*($BX1955-$BW1955+1),""))</f>
        <v>300</v>
      </c>
      <c r="H1955" s="0" t="s">
        <v>118</v>
      </c>
      <c r="I1955" s="0" t="s">
        <v>95</v>
      </c>
      <c r="J1955" s="0" t="n">
        <f aca="false">IF($BW1955&lt;&gt;"",$BW1955,"")</f>
        <v>2017</v>
      </c>
      <c r="K1955" s="0" t="n">
        <f aca="false">IF($BX1955&lt;&gt;"",$BX1955,"")</f>
        <v>2017</v>
      </c>
      <c r="L1955" s="0" t="n">
        <f aca="false">IF(AND(ISNUMBER($BW1955),ISNUMBER($BX1955)),($BW1955+$BX1955)/2,"")</f>
        <v>2017</v>
      </c>
      <c r="M1955" s="0" t="n">
        <f aca="false">IF($L1955&lt;&gt;"",$L1955,"")</f>
        <v>2017</v>
      </c>
      <c r="N1955" s="0" t="n">
        <f aca="false">IF(AND(ISNUMBER($BW1955),ISNUMBER($BX1955)),MIN(1,MAX(0,($BX1955-2016+1)/($BX1955-$BW1955+1))),"")</f>
        <v>1</v>
      </c>
      <c r="O1955" s="0" t="n">
        <f aca="false">IF(AND(ISNUMBER($BW1955),ISNUMBER($BX1955)),MIN(1,MAX(0,($BX1955-2017+1)/($BX1955-$BW1955+1))),"")</f>
        <v>1</v>
      </c>
      <c r="P1955" s="0" t="n">
        <f aca="false">IF(AND(ISNUMBER($BW1955),ISNUMBER($BX1955)),MIN(1,MAX(0,($BX1955-2018+1)/($BX1955-$BW1955+1))),"")</f>
        <v>0</v>
      </c>
      <c r="Q1955" s="0" t="n">
        <f aca="false">IF(AND(ISNUMBER($BW1955),ISNUMBER($BX1955)),MIN(1,MAX(0,($BX1955-2019+1)/($BX1955-$BW1955+1))),"")</f>
        <v>0</v>
      </c>
      <c r="R1955" s="0" t="n">
        <f aca="false">IF(AND(ISNUMBER($BW1955),ISNUMBER($BX1955)),MIN(1,MAX(0,($BX1955-2016+1)/($BX1955-$BW1955+1))),"")</f>
        <v>1</v>
      </c>
      <c r="S1955" s="0" t="n">
        <f aca="false">IF($L1955&lt;&gt;"",IF($L1955&gt;=2015.5,1,0),"")</f>
        <v>1</v>
      </c>
      <c r="T1955" s="0" t="n">
        <f aca="false">IF($L1955&lt;&gt;"",IF($L1955&gt;=2016,1,0),"")</f>
        <v>1</v>
      </c>
      <c r="U1955" s="0" t="n">
        <f aca="false">IF(ISNUMBER($BX1955),IF($BX1955&gt;=2016,1,0),"")</f>
        <v>1</v>
      </c>
      <c r="V1955" s="0" t="n">
        <f aca="false">IF(ISNUMBER($BW1955),IF($BW1955&gt;=2016,1,0),"")</f>
        <v>1</v>
      </c>
      <c r="W1955" s="0" t="str">
        <f aca="false">IF(AND(ISNUMBER($BW1955),ISNUMBER($BX1955)),IF($BW1955&gt;=2016,"post-only",IF($BX1955&lt;2016,"pre-only","mixed")),"")</f>
        <v>post-only</v>
      </c>
      <c r="X1955" s="0" t="n">
        <f aca="false">IF(AND(ISNUMBER($BW1955),ISNUMBER($BX1955)),MIN(1,MAX(0,($BX1955-2017+1)/($BX1955-$BW1955+1))),"")</f>
        <v>1</v>
      </c>
      <c r="Y1955" s="0" t="n">
        <f aca="false">IF(AND(ISNUMBER($BW1955),ISNUMBER($BX1955)),MIN(1,MAX(0,($BX1955-2018+1)/($BX1955-$BW1955+1))),"")</f>
        <v>0</v>
      </c>
      <c r="Z1955" s="0" t="n">
        <f aca="false">IF(AND(ISNUMBER($BW1955),ISNUMBER($BX1955)),MIN(1,MAX(0,($BX1955-2019+1)/($BX1955-$BW1955+1))),"")</f>
        <v>0</v>
      </c>
      <c r="AA1955" s="0" t="n">
        <f aca="false">IF(ISNUMBER($BX1955),IF($BX1955&gt;=2017,1,0),"")</f>
        <v>1</v>
      </c>
      <c r="AB1955" s="0" t="n">
        <f aca="false">IF(ISNUMBER($BX1955),IF($BX1955&gt;=2018,1,0),"")</f>
        <v>0</v>
      </c>
      <c r="AC1955" s="0" t="n">
        <f aca="false">IF(ISNUMBER($BX1955),IF($BX1955&gt;=2019,1,0),"")</f>
        <v>0</v>
      </c>
      <c r="AD1955" s="0" t="n">
        <f aca="false">IF($L1955&lt;&gt;"",IF($L1955&gt;2013,1,0),"")</f>
        <v>1</v>
      </c>
      <c r="AE1955" s="0" t="n">
        <f aca="false">IF($L1955&lt;&gt;"",1+IF($L1955&gt;2011,1,0)+IF($L1955&gt;2014,1,0),"")</f>
        <v>3</v>
      </c>
      <c r="AF1955" s="0" t="s">
        <v>87</v>
      </c>
      <c r="AG1955" s="0" t="s">
        <v>88</v>
      </c>
      <c r="AH1955" s="0" t="s">
        <v>89</v>
      </c>
      <c r="AI1955" s="0" t="s">
        <v>90</v>
      </c>
      <c r="AJ1955" s="0" t="s">
        <v>90</v>
      </c>
      <c r="AK1955" s="0" t="str">
        <f aca="false">IF(AND($CF1955&lt;&gt;"",IFERROR(INDEX(subsample_country_map!$B:$B,MATCH($CF1955,subsample_country_map!$A:$A,0)),"")&lt;&gt;""),INDEX(subsample_country_map!$B:$B,MATCH($CF1955,subsample_country_map!$A:$A,0)),INDEX(lookup!$AA:$AA,MATCH($A1955,lookup!$A:$A,0)))</f>
        <v>99_NCE</v>
      </c>
      <c r="AL1955" s="0" t="str">
        <f aca="false">IF(AND($CF1955&lt;&gt;"",IFERROR(INDEX(subsample_country_map!$C:$C,MATCH($CF1955,subsample_country_map!$A:$A,0)),"")&lt;&gt;""),INDEX(subsample_country_map!$C:$C,MATCH($CF1955,subsample_country_map!$A:$A,0)),INDEX(lookup!$AB:$AB,MATCH($A1955,lookup!$A:$A,0)))</f>
        <v>99_NCE</v>
      </c>
      <c r="AM1955" s="0" t="str">
        <f aca="false">IF(AND($CF1955&lt;&gt;"",IFERROR(INDEX(subsample_country_map!$D:$D,MATCH($CF1955,subsample_country_map!$A:$A,0)),"")&lt;&gt;""),INDEX(subsample_country_map!$D:$D,MATCH($CF1955,subsample_country_map!$A:$A,0)),INDEX(lookup!$AC:$AC,MATCH($A1955,lookup!$A:$A,0)))</f>
        <v>99_NCE</v>
      </c>
      <c r="AN1955" s="0" t="str">
        <f aca="false">IF(AND($CF1955&lt;&gt;"",IFERROR(INDEX(subsample_country_map!$E:$E,MATCH($CF1955,subsample_country_map!$A:$A,0)),"")&lt;&gt;""),INDEX(subsample_country_map!$E:$E,MATCH($CF1955,subsample_country_map!$A:$A,0)),INDEX(lookup!$AD:$AD,MATCH($A1955,lookup!$A:$A,0)))</f>
        <v>99_NCE</v>
      </c>
      <c r="AO1955" s="0" t="str">
        <f aca="false">INDEX(lookup!$Y:$Y,MATCH($A1955,lookup!$A:$A,0))</f>
        <v>0_published</v>
      </c>
      <c r="AP1955" s="0" t="str">
        <f aca="false">INDEX(lookup!$Z:$Z,MATCH($A1955,lookup!$A:$A,0))</f>
        <v>0_VHB low</v>
      </c>
      <c r="AQ1955" s="0" t="str">
        <f aca="false">INDEX(lookup!$W:$W,MATCH($A1955,lookup!$A:$A,0))</f>
        <v>1_fin/acc/econ</v>
      </c>
      <c r="AS1955" s="0" t="s">
        <v>91</v>
      </c>
      <c r="AT1955" s="0" t="s">
        <v>111</v>
      </c>
      <c r="AU1955" s="0" t="s">
        <v>93</v>
      </c>
      <c r="AV1955" s="0" t="s">
        <v>2574</v>
      </c>
      <c r="AW1955" s="0" t="s">
        <v>6661</v>
      </c>
      <c r="AY1955" s="0" t="s">
        <v>1534</v>
      </c>
      <c r="BA1955" s="0" t="n">
        <v>300</v>
      </c>
      <c r="BB1955" s="0" t="s">
        <v>96</v>
      </c>
      <c r="BC1955" s="0" t="s">
        <v>122</v>
      </c>
      <c r="BD1955" s="0" t="s">
        <v>142</v>
      </c>
      <c r="BE1955" s="0" t="s">
        <v>98</v>
      </c>
      <c r="BI1955" s="0" t="s">
        <v>99</v>
      </c>
      <c r="BJ1955" s="0" t="s">
        <v>6662</v>
      </c>
      <c r="BK1955" s="0" t="s">
        <v>3983</v>
      </c>
      <c r="BL1955" s="0" t="s">
        <v>6663</v>
      </c>
      <c r="BM1955" s="0" t="s">
        <v>6645</v>
      </c>
      <c r="BN1955" s="0" t="s">
        <v>6662</v>
      </c>
      <c r="BO1955" s="0" t="s">
        <v>754</v>
      </c>
      <c r="BP1955" s="0" t="s">
        <v>6641</v>
      </c>
      <c r="BQ1955" s="0" t="s">
        <v>127</v>
      </c>
      <c r="BT1955" s="0" t="n">
        <v>0</v>
      </c>
      <c r="BU1955" s="0" t="s">
        <v>6647</v>
      </c>
      <c r="BW1955" s="0" t="n">
        <v>2017</v>
      </c>
      <c r="BX1955" s="0" t="n">
        <v>2017</v>
      </c>
      <c r="BY1955" s="0" t="s">
        <v>6648</v>
      </c>
      <c r="BZ1955" s="0" t="n">
        <v>2017</v>
      </c>
      <c r="CA1955" s="0" t="n">
        <v>1</v>
      </c>
      <c r="CB1955" s="0" t="n">
        <v>1</v>
      </c>
      <c r="CC1955" s="0" t="n">
        <v>1</v>
      </c>
      <c r="CD1955" s="0" t="n">
        <v>-0.130336356144127</v>
      </c>
      <c r="CE1955" s="0" t="n">
        <v>1</v>
      </c>
    </row>
    <row r="1956" customFormat="false" ht="15" hidden="false" customHeight="false" outlineLevel="0" collapsed="false">
      <c r="A1956" s="0" t="s">
        <v>6664</v>
      </c>
      <c r="B1956" s="0" t="n">
        <v>3261</v>
      </c>
      <c r="C1956" s="0" t="n">
        <v>-0.0193146833993895</v>
      </c>
      <c r="D1956" s="0" t="n">
        <v>6029</v>
      </c>
      <c r="E1956" s="0" t="n">
        <f aca="false">IF(ISNUMBER($BA1956),$BA1956,IF(AND(ISNUMBER($D1956),ISNUMBER($BW1956),ISNUMBER($BX1956)),$D1956*($BX1956-$BW1956+1),""))</f>
        <v>6029</v>
      </c>
      <c r="H1956" s="0" t="s">
        <v>118</v>
      </c>
      <c r="I1956" s="0" t="s">
        <v>344</v>
      </c>
      <c r="J1956" s="0" t="n">
        <f aca="false">IF($BW1956&lt;&gt;"",$BW1956,"")</f>
        <v>2011</v>
      </c>
      <c r="K1956" s="0" t="n">
        <f aca="false">IF($BX1956&lt;&gt;"",$BX1956,"")</f>
        <v>2020</v>
      </c>
      <c r="L1956" s="0" t="n">
        <f aca="false">IF(AND(ISNUMBER($BW1956),ISNUMBER($BX1956)),($BW1956+$BX1956)/2,"")</f>
        <v>2015.5</v>
      </c>
      <c r="M1956" s="0" t="n">
        <f aca="false">IF($L1956&lt;&gt;"",$L1956,"")</f>
        <v>2015.5</v>
      </c>
      <c r="N1956" s="0" t="n">
        <f aca="false">IF(AND(ISNUMBER($BW1956),ISNUMBER($BX1956)),MIN(1,MAX(0,($BX1956-2016+1)/($BX1956-$BW1956+1))),"")</f>
        <v>0.5</v>
      </c>
      <c r="O1956" s="0" t="n">
        <f aca="false">IF(AND(ISNUMBER($BW1956),ISNUMBER($BX1956)),MIN(1,MAX(0,($BX1956-2017+1)/($BX1956-$BW1956+1))),"")</f>
        <v>0.4</v>
      </c>
      <c r="P1956" s="0" t="n">
        <f aca="false">IF(AND(ISNUMBER($BW1956),ISNUMBER($BX1956)),MIN(1,MAX(0,($BX1956-2018+1)/($BX1956-$BW1956+1))),"")</f>
        <v>0.3</v>
      </c>
      <c r="Q1956" s="0" t="n">
        <f aca="false">IF(AND(ISNUMBER($BW1956),ISNUMBER($BX1956)),MIN(1,MAX(0,($BX1956-2019+1)/($BX1956-$BW1956+1))),"")</f>
        <v>0.2</v>
      </c>
      <c r="R1956" s="0" t="n">
        <f aca="false">IF(AND(ISNUMBER($BW1956),ISNUMBER($BX1956)),MIN(1,MAX(0,($BX1956-2016+1)/($BX1956-$BW1956+1))),"")</f>
        <v>0.5</v>
      </c>
      <c r="S1956" s="0" t="n">
        <f aca="false">IF($L1956&lt;&gt;"",IF($L1956&gt;=2015.5,1,0),"")</f>
        <v>1</v>
      </c>
      <c r="T1956" s="0" t="n">
        <f aca="false">IF($L1956&lt;&gt;"",IF($L1956&gt;=2016,1,0),"")</f>
        <v>0</v>
      </c>
      <c r="U1956" s="0" t="n">
        <f aca="false">IF(ISNUMBER($BX1956),IF($BX1956&gt;=2016,1,0),"")</f>
        <v>1</v>
      </c>
      <c r="V1956" s="0" t="n">
        <f aca="false">IF(ISNUMBER($BW1956),IF($BW1956&gt;=2016,1,0),"")</f>
        <v>0</v>
      </c>
      <c r="W1956" s="0" t="str">
        <f aca="false">IF(AND(ISNUMBER($BW1956),ISNUMBER($BX1956)),IF($BW1956&gt;=2016,"post-only",IF($BX1956&lt;2016,"pre-only","mixed")),"")</f>
        <v>mixed</v>
      </c>
      <c r="X1956" s="0" t="n">
        <f aca="false">IF(AND(ISNUMBER($BW1956),ISNUMBER($BX1956)),MIN(1,MAX(0,($BX1956-2017+1)/($BX1956-$BW1956+1))),"")</f>
        <v>0.4</v>
      </c>
      <c r="Y1956" s="0" t="n">
        <f aca="false">IF(AND(ISNUMBER($BW1956),ISNUMBER($BX1956)),MIN(1,MAX(0,($BX1956-2018+1)/($BX1956-$BW1956+1))),"")</f>
        <v>0.3</v>
      </c>
      <c r="Z1956" s="0" t="n">
        <f aca="false">IF(AND(ISNUMBER($BW1956),ISNUMBER($BX1956)),MIN(1,MAX(0,($BX1956-2019+1)/($BX1956-$BW1956+1))),"")</f>
        <v>0.2</v>
      </c>
      <c r="AA1956" s="0" t="n">
        <f aca="false">IF(ISNUMBER($BX1956),IF($BX1956&gt;=2017,1,0),"")</f>
        <v>1</v>
      </c>
      <c r="AB1956" s="0" t="n">
        <f aca="false">IF(ISNUMBER($BX1956),IF($BX1956&gt;=2018,1,0),"")</f>
        <v>1</v>
      </c>
      <c r="AC1956" s="0" t="n">
        <f aca="false">IF(ISNUMBER($BX1956),IF($BX1956&gt;=2019,1,0),"")</f>
        <v>1</v>
      </c>
      <c r="AD1956" s="0" t="n">
        <f aca="false">IF($L1956&lt;&gt;"",IF($L1956&gt;2013,1,0),"")</f>
        <v>1</v>
      </c>
      <c r="AE1956" s="0" t="n">
        <f aca="false">IF($L1956&lt;&gt;"",1+IF($L1956&gt;2011,1,0)+IF($L1956&gt;2014,1,0),"")</f>
        <v>3</v>
      </c>
      <c r="AF1956" s="0" t="s">
        <v>87</v>
      </c>
      <c r="AG1956" s="0" t="s">
        <v>88</v>
      </c>
      <c r="AH1956" s="0" t="s">
        <v>89</v>
      </c>
      <c r="AI1956" s="0" t="s">
        <v>90</v>
      </c>
      <c r="AJ1956" s="0" t="s">
        <v>90</v>
      </c>
      <c r="AK1956" s="0" t="str">
        <f aca="false">IF(AND($CF1956&lt;&gt;"",IFERROR(INDEX(subsample_country_map!$B:$B,MATCH($CF1956,subsample_country_map!$A:$A,0)),"")&lt;&gt;""),INDEX(subsample_country_map!$B:$B,MATCH($CF1956,subsample_country_map!$A:$A,0)),INDEX(lookup!$AA:$AA,MATCH($A1956,lookup!$A:$A,0)))</f>
        <v>99_NCE</v>
      </c>
      <c r="AL1956" s="0" t="str">
        <f aca="false">IF(AND($CF1956&lt;&gt;"",IFERROR(INDEX(subsample_country_map!$C:$C,MATCH($CF1956,subsample_country_map!$A:$A,0)),"")&lt;&gt;""),INDEX(subsample_country_map!$C:$C,MATCH($CF1956,subsample_country_map!$A:$A,0)),INDEX(lookup!$AB:$AB,MATCH($A1956,lookup!$A:$A,0)))</f>
        <v>1_developed</v>
      </c>
      <c r="AM1956" s="0" t="str">
        <f aca="false">IF(AND($CF1956&lt;&gt;"",IFERROR(INDEX(subsample_country_map!$D:$D,MATCH($CF1956,subsample_country_map!$A:$A,0)),"")&lt;&gt;""),INDEX(subsample_country_map!$D:$D,MATCH($CF1956,subsample_country_map!$A:$A,0)),INDEX(lookup!$AC:$AC,MATCH($A1956,lookup!$A:$A,0)))</f>
        <v>99_NCE</v>
      </c>
      <c r="AN1956" s="0" t="str">
        <f aca="false">IF(AND($CF1956&lt;&gt;"",IFERROR(INDEX(subsample_country_map!$E:$E,MATCH($CF1956,subsample_country_map!$A:$A,0)),"")&lt;&gt;""),INDEX(subsample_country_map!$E:$E,MATCH($CF1956,subsample_country_map!$A:$A,0)),INDEX(lookup!$AD:$AD,MATCH($A1956,lookup!$A:$A,0)))</f>
        <v>99_NCE</v>
      </c>
      <c r="AO1956" s="0" t="str">
        <f aca="false">INDEX(lookup!$Y:$Y,MATCH($A1956,lookup!$A:$A,0))</f>
        <v>0_published</v>
      </c>
      <c r="AP1956" s="0" t="str">
        <f aca="false">INDEX(lookup!$Z:$Z,MATCH($A1956,lookup!$A:$A,0))</f>
        <v>0_VHB low</v>
      </c>
      <c r="AQ1956" s="0" t="str">
        <f aca="false">INDEX(lookup!$W:$W,MATCH($A1956,lookup!$A:$A,0))</f>
        <v>1_fin/acc/econ</v>
      </c>
      <c r="AS1956" s="0" t="s">
        <v>91</v>
      </c>
      <c r="AT1956" s="0" t="s">
        <v>397</v>
      </c>
      <c r="AU1956" s="0" t="s">
        <v>93</v>
      </c>
      <c r="AV1956" s="0" t="s">
        <v>432</v>
      </c>
      <c r="AW1956" s="0" t="s">
        <v>417</v>
      </c>
      <c r="BA1956" s="0" t="n">
        <v>6029</v>
      </c>
      <c r="BB1956" s="0" t="s">
        <v>96</v>
      </c>
      <c r="BC1956" s="0" t="s">
        <v>1697</v>
      </c>
      <c r="BD1956" s="0" t="s">
        <v>123</v>
      </c>
      <c r="BE1956" s="0" t="s">
        <v>206</v>
      </c>
      <c r="BF1956" s="0" t="s">
        <v>6665</v>
      </c>
      <c r="BI1956" s="0" t="s">
        <v>189</v>
      </c>
      <c r="BJ1956" s="0" t="s">
        <v>6666</v>
      </c>
      <c r="BK1956" s="0" t="s">
        <v>6667</v>
      </c>
      <c r="BL1956" s="0" t="s">
        <v>6668</v>
      </c>
      <c r="BM1956" s="0" t="s">
        <v>6669</v>
      </c>
      <c r="BN1956" s="0" t="s">
        <v>6670</v>
      </c>
      <c r="BO1956" s="0" t="s">
        <v>105</v>
      </c>
      <c r="BP1956" s="0" t="s">
        <v>6664</v>
      </c>
      <c r="BQ1956" s="0" t="s">
        <v>127</v>
      </c>
      <c r="BT1956" s="0" t="n">
        <v>0</v>
      </c>
      <c r="BU1956" s="0" t="s">
        <v>6671</v>
      </c>
      <c r="BW1956" s="0" t="n">
        <v>2011</v>
      </c>
      <c r="BX1956" s="0" t="n">
        <v>2020</v>
      </c>
      <c r="BY1956" s="0" t="s">
        <v>6672</v>
      </c>
      <c r="BZ1956" s="0" t="n">
        <v>2015.5</v>
      </c>
      <c r="CA1956" s="0" t="n">
        <v>0.5</v>
      </c>
      <c r="CB1956" s="0" t="n">
        <v>1</v>
      </c>
      <c r="CC1956" s="0" t="n">
        <v>1</v>
      </c>
      <c r="CD1956" s="0" t="n">
        <v>-0.0193170857630585</v>
      </c>
      <c r="CE1956" s="0" t="n">
        <v>1</v>
      </c>
      <c r="CF1956" s="0" t="s">
        <v>6665</v>
      </c>
    </row>
    <row r="1957" customFormat="false" ht="15" hidden="false" customHeight="false" outlineLevel="0" collapsed="false">
      <c r="A1957" s="0" t="s">
        <v>6664</v>
      </c>
      <c r="B1957" s="0" t="n">
        <v>3262</v>
      </c>
      <c r="C1957" s="0" t="n">
        <v>-0.0461878694765908</v>
      </c>
      <c r="D1957" s="0" t="n">
        <v>2368</v>
      </c>
      <c r="E1957" s="0" t="n">
        <f aca="false">IF(ISNUMBER($BA1957),$BA1957,IF(AND(ISNUMBER($D1957),ISNUMBER($BW1957),ISNUMBER($BX1957)),$D1957*($BX1957-$BW1957+1),""))</f>
        <v>2368</v>
      </c>
      <c r="H1957" s="0" t="s">
        <v>118</v>
      </c>
      <c r="I1957" s="0" t="s">
        <v>344</v>
      </c>
      <c r="J1957" s="0" t="n">
        <f aca="false">IF($BW1957&lt;&gt;"",$BW1957,"")</f>
        <v>2011</v>
      </c>
      <c r="K1957" s="0" t="n">
        <f aca="false">IF($BX1957&lt;&gt;"",$BX1957,"")</f>
        <v>2020</v>
      </c>
      <c r="L1957" s="0" t="n">
        <f aca="false">IF(AND(ISNUMBER($BW1957),ISNUMBER($BX1957)),($BW1957+$BX1957)/2,"")</f>
        <v>2015.5</v>
      </c>
      <c r="M1957" s="0" t="n">
        <f aca="false">IF($L1957&lt;&gt;"",$L1957,"")</f>
        <v>2015.5</v>
      </c>
      <c r="N1957" s="0" t="n">
        <f aca="false">IF(AND(ISNUMBER($BW1957),ISNUMBER($BX1957)),MIN(1,MAX(0,($BX1957-2016+1)/($BX1957-$BW1957+1))),"")</f>
        <v>0.5</v>
      </c>
      <c r="O1957" s="0" t="n">
        <f aca="false">IF(AND(ISNUMBER($BW1957),ISNUMBER($BX1957)),MIN(1,MAX(0,($BX1957-2017+1)/($BX1957-$BW1957+1))),"")</f>
        <v>0.4</v>
      </c>
      <c r="P1957" s="0" t="n">
        <f aca="false">IF(AND(ISNUMBER($BW1957),ISNUMBER($BX1957)),MIN(1,MAX(0,($BX1957-2018+1)/($BX1957-$BW1957+1))),"")</f>
        <v>0.3</v>
      </c>
      <c r="Q1957" s="0" t="n">
        <f aca="false">IF(AND(ISNUMBER($BW1957),ISNUMBER($BX1957)),MIN(1,MAX(0,($BX1957-2019+1)/($BX1957-$BW1957+1))),"")</f>
        <v>0.2</v>
      </c>
      <c r="R1957" s="0" t="n">
        <f aca="false">IF(AND(ISNUMBER($BW1957),ISNUMBER($BX1957)),MIN(1,MAX(0,($BX1957-2016+1)/($BX1957-$BW1957+1))),"")</f>
        <v>0.5</v>
      </c>
      <c r="S1957" s="0" t="n">
        <f aca="false">IF($L1957&lt;&gt;"",IF($L1957&gt;=2015.5,1,0),"")</f>
        <v>1</v>
      </c>
      <c r="T1957" s="0" t="n">
        <f aca="false">IF($L1957&lt;&gt;"",IF($L1957&gt;=2016,1,0),"")</f>
        <v>0</v>
      </c>
      <c r="U1957" s="0" t="n">
        <f aca="false">IF(ISNUMBER($BX1957),IF($BX1957&gt;=2016,1,0),"")</f>
        <v>1</v>
      </c>
      <c r="V1957" s="0" t="n">
        <f aca="false">IF(ISNUMBER($BW1957),IF($BW1957&gt;=2016,1,0),"")</f>
        <v>0</v>
      </c>
      <c r="W1957" s="0" t="str">
        <f aca="false">IF(AND(ISNUMBER($BW1957),ISNUMBER($BX1957)),IF($BW1957&gt;=2016,"post-only",IF($BX1957&lt;2016,"pre-only","mixed")),"")</f>
        <v>mixed</v>
      </c>
      <c r="X1957" s="0" t="n">
        <f aca="false">IF(AND(ISNUMBER($BW1957),ISNUMBER($BX1957)),MIN(1,MAX(0,($BX1957-2017+1)/($BX1957-$BW1957+1))),"")</f>
        <v>0.4</v>
      </c>
      <c r="Y1957" s="0" t="n">
        <f aca="false">IF(AND(ISNUMBER($BW1957),ISNUMBER($BX1957)),MIN(1,MAX(0,($BX1957-2018+1)/($BX1957-$BW1957+1))),"")</f>
        <v>0.3</v>
      </c>
      <c r="Z1957" s="0" t="n">
        <f aca="false">IF(AND(ISNUMBER($BW1957),ISNUMBER($BX1957)),MIN(1,MAX(0,($BX1957-2019+1)/($BX1957-$BW1957+1))),"")</f>
        <v>0.2</v>
      </c>
      <c r="AA1957" s="0" t="n">
        <f aca="false">IF(ISNUMBER($BX1957),IF($BX1957&gt;=2017,1,0),"")</f>
        <v>1</v>
      </c>
      <c r="AB1957" s="0" t="n">
        <f aca="false">IF(ISNUMBER($BX1957),IF($BX1957&gt;=2018,1,0),"")</f>
        <v>1</v>
      </c>
      <c r="AC1957" s="0" t="n">
        <f aca="false">IF(ISNUMBER($BX1957),IF($BX1957&gt;=2019,1,0),"")</f>
        <v>1</v>
      </c>
      <c r="AD1957" s="0" t="n">
        <f aca="false">IF($L1957&lt;&gt;"",IF($L1957&gt;2013,1,0),"")</f>
        <v>1</v>
      </c>
      <c r="AE1957" s="0" t="n">
        <f aca="false">IF($L1957&lt;&gt;"",1+IF($L1957&gt;2011,1,0)+IF($L1957&gt;2014,1,0),"")</f>
        <v>3</v>
      </c>
      <c r="AF1957" s="0" t="s">
        <v>87</v>
      </c>
      <c r="AG1957" s="0" t="s">
        <v>88</v>
      </c>
      <c r="AH1957" s="0" t="s">
        <v>89</v>
      </c>
      <c r="AI1957" s="0" t="s">
        <v>90</v>
      </c>
      <c r="AJ1957" s="0" t="s">
        <v>90</v>
      </c>
      <c r="AK1957" s="0" t="str">
        <f aca="false">IF(AND($CF1957&lt;&gt;"",IFERROR(INDEX(subsample_country_map!$B:$B,MATCH($CF1957,subsample_country_map!$A:$A,0)),"")&lt;&gt;""),INDEX(subsample_country_map!$B:$B,MATCH($CF1957,subsample_country_map!$A:$A,0)),INDEX(lookup!$AA:$AA,MATCH($A1957,lookup!$A:$A,0)))</f>
        <v>99_NCE</v>
      </c>
      <c r="AL1957" s="0" t="str">
        <f aca="false">IF(AND($CF1957&lt;&gt;"",IFERROR(INDEX(subsample_country_map!$C:$C,MATCH($CF1957,subsample_country_map!$A:$A,0)),"")&lt;&gt;""),INDEX(subsample_country_map!$C:$C,MATCH($CF1957,subsample_country_map!$A:$A,0)),INDEX(lookup!$AB:$AB,MATCH($A1957,lookup!$A:$A,0)))</f>
        <v>99_NCE</v>
      </c>
      <c r="AM1957" s="0" t="str">
        <f aca="false">IF(AND($CF1957&lt;&gt;"",IFERROR(INDEX(subsample_country_map!$D:$D,MATCH($CF1957,subsample_country_map!$A:$A,0)),"")&lt;&gt;""),INDEX(subsample_country_map!$D:$D,MATCH($CF1957,subsample_country_map!$A:$A,0)),INDEX(lookup!$AC:$AC,MATCH($A1957,lookup!$A:$A,0)))</f>
        <v>99_NCE</v>
      </c>
      <c r="AN1957" s="0" t="str">
        <f aca="false">IF(AND($CF1957&lt;&gt;"",IFERROR(INDEX(subsample_country_map!$E:$E,MATCH($CF1957,subsample_country_map!$A:$A,0)),"")&lt;&gt;""),INDEX(subsample_country_map!$E:$E,MATCH($CF1957,subsample_country_map!$A:$A,0)),INDEX(lookup!$AD:$AD,MATCH($A1957,lookup!$A:$A,0)))</f>
        <v>99_NCE</v>
      </c>
      <c r="AO1957" s="0" t="str">
        <f aca="false">INDEX(lookup!$Y:$Y,MATCH($A1957,lookup!$A:$A,0))</f>
        <v>0_published</v>
      </c>
      <c r="AP1957" s="0" t="str">
        <f aca="false">INDEX(lookup!$Z:$Z,MATCH($A1957,lookup!$A:$A,0))</f>
        <v>0_VHB low</v>
      </c>
      <c r="AQ1957" s="0" t="str">
        <f aca="false">INDEX(lookup!$W:$W,MATCH($A1957,lookup!$A:$A,0))</f>
        <v>1_fin/acc/econ</v>
      </c>
      <c r="AS1957" s="0" t="s">
        <v>91</v>
      </c>
      <c r="AT1957" s="0" t="s">
        <v>397</v>
      </c>
      <c r="AU1957" s="0" t="s">
        <v>93</v>
      </c>
      <c r="AV1957" s="0" t="s">
        <v>1689</v>
      </c>
      <c r="AW1957" s="0" t="s">
        <v>417</v>
      </c>
      <c r="BA1957" s="0" t="n">
        <v>2368</v>
      </c>
      <c r="BB1957" s="0" t="s">
        <v>96</v>
      </c>
      <c r="BC1957" s="0" t="s">
        <v>1697</v>
      </c>
      <c r="BD1957" s="0" t="s">
        <v>123</v>
      </c>
      <c r="BE1957" s="0" t="s">
        <v>33</v>
      </c>
      <c r="BF1957" s="0" t="s">
        <v>6673</v>
      </c>
      <c r="BI1957" s="0" t="s">
        <v>189</v>
      </c>
      <c r="BJ1957" s="0" t="s">
        <v>6674</v>
      </c>
      <c r="BK1957" s="0" t="s">
        <v>6667</v>
      </c>
      <c r="BL1957" s="0" t="s">
        <v>6675</v>
      </c>
      <c r="BM1957" s="0" t="s">
        <v>6669</v>
      </c>
      <c r="BN1957" s="0" t="s">
        <v>6670</v>
      </c>
      <c r="BO1957" s="0" t="s">
        <v>105</v>
      </c>
      <c r="BP1957" s="0" t="s">
        <v>6664</v>
      </c>
      <c r="BQ1957" s="0" t="s">
        <v>127</v>
      </c>
      <c r="BT1957" s="0" t="n">
        <v>0</v>
      </c>
      <c r="BU1957" s="0" t="s">
        <v>6671</v>
      </c>
      <c r="BW1957" s="0" t="n">
        <v>2011</v>
      </c>
      <c r="BX1957" s="0" t="n">
        <v>2020</v>
      </c>
      <c r="BY1957" s="0" t="s">
        <v>6672</v>
      </c>
      <c r="BZ1957" s="0" t="n">
        <v>2015.5</v>
      </c>
      <c r="CA1957" s="0" t="n">
        <v>0.5</v>
      </c>
      <c r="CB1957" s="0" t="n">
        <v>1</v>
      </c>
      <c r="CC1957" s="0" t="n">
        <v>1</v>
      </c>
      <c r="CD1957" s="0" t="n">
        <v>-0.0462207560723537</v>
      </c>
      <c r="CE1957" s="0" t="n">
        <v>1</v>
      </c>
    </row>
    <row r="1958" customFormat="false" ht="15" hidden="false" customHeight="false" outlineLevel="0" collapsed="false">
      <c r="A1958" s="0" t="s">
        <v>6664</v>
      </c>
      <c r="B1958" s="0" t="n">
        <v>3263</v>
      </c>
      <c r="C1958" s="0" t="n">
        <v>-0.00300493778918216</v>
      </c>
      <c r="D1958" s="0" t="n">
        <v>3661</v>
      </c>
      <c r="E1958" s="0" t="n">
        <f aca="false">IF(ISNUMBER($BA1958),$BA1958,IF(AND(ISNUMBER($D1958),ISNUMBER($BW1958),ISNUMBER($BX1958)),$D1958*($BX1958-$BW1958+1),""))</f>
        <v>3661</v>
      </c>
      <c r="H1958" s="0" t="s">
        <v>118</v>
      </c>
      <c r="I1958" s="0" t="s">
        <v>344</v>
      </c>
      <c r="J1958" s="0" t="n">
        <f aca="false">IF($BW1958&lt;&gt;"",$BW1958,"")</f>
        <v>2011</v>
      </c>
      <c r="K1958" s="0" t="n">
        <f aca="false">IF($BX1958&lt;&gt;"",$BX1958,"")</f>
        <v>2020</v>
      </c>
      <c r="L1958" s="0" t="n">
        <f aca="false">IF(AND(ISNUMBER($BW1958),ISNUMBER($BX1958)),($BW1958+$BX1958)/2,"")</f>
        <v>2015.5</v>
      </c>
      <c r="M1958" s="0" t="n">
        <f aca="false">IF($L1958&lt;&gt;"",$L1958,"")</f>
        <v>2015.5</v>
      </c>
      <c r="N1958" s="0" t="n">
        <f aca="false">IF(AND(ISNUMBER($BW1958),ISNUMBER($BX1958)),MIN(1,MAX(0,($BX1958-2016+1)/($BX1958-$BW1958+1))),"")</f>
        <v>0.5</v>
      </c>
      <c r="O1958" s="0" t="n">
        <f aca="false">IF(AND(ISNUMBER($BW1958),ISNUMBER($BX1958)),MIN(1,MAX(0,($BX1958-2017+1)/($BX1958-$BW1958+1))),"")</f>
        <v>0.4</v>
      </c>
      <c r="P1958" s="0" t="n">
        <f aca="false">IF(AND(ISNUMBER($BW1958),ISNUMBER($BX1958)),MIN(1,MAX(0,($BX1958-2018+1)/($BX1958-$BW1958+1))),"")</f>
        <v>0.3</v>
      </c>
      <c r="Q1958" s="0" t="n">
        <f aca="false">IF(AND(ISNUMBER($BW1958),ISNUMBER($BX1958)),MIN(1,MAX(0,($BX1958-2019+1)/($BX1958-$BW1958+1))),"")</f>
        <v>0.2</v>
      </c>
      <c r="R1958" s="0" t="n">
        <f aca="false">IF(AND(ISNUMBER($BW1958),ISNUMBER($BX1958)),MIN(1,MAX(0,($BX1958-2016+1)/($BX1958-$BW1958+1))),"")</f>
        <v>0.5</v>
      </c>
      <c r="S1958" s="0" t="n">
        <f aca="false">IF($L1958&lt;&gt;"",IF($L1958&gt;=2015.5,1,0),"")</f>
        <v>1</v>
      </c>
      <c r="T1958" s="0" t="n">
        <f aca="false">IF($L1958&lt;&gt;"",IF($L1958&gt;=2016,1,0),"")</f>
        <v>0</v>
      </c>
      <c r="U1958" s="0" t="n">
        <f aca="false">IF(ISNUMBER($BX1958),IF($BX1958&gt;=2016,1,0),"")</f>
        <v>1</v>
      </c>
      <c r="V1958" s="0" t="n">
        <f aca="false">IF(ISNUMBER($BW1958),IF($BW1958&gt;=2016,1,0),"")</f>
        <v>0</v>
      </c>
      <c r="W1958" s="0" t="str">
        <f aca="false">IF(AND(ISNUMBER($BW1958),ISNUMBER($BX1958)),IF($BW1958&gt;=2016,"post-only",IF($BX1958&lt;2016,"pre-only","mixed")),"")</f>
        <v>mixed</v>
      </c>
      <c r="X1958" s="0" t="n">
        <f aca="false">IF(AND(ISNUMBER($BW1958),ISNUMBER($BX1958)),MIN(1,MAX(0,($BX1958-2017+1)/($BX1958-$BW1958+1))),"")</f>
        <v>0.4</v>
      </c>
      <c r="Y1958" s="0" t="n">
        <f aca="false">IF(AND(ISNUMBER($BW1958),ISNUMBER($BX1958)),MIN(1,MAX(0,($BX1958-2018+1)/($BX1958-$BW1958+1))),"")</f>
        <v>0.3</v>
      </c>
      <c r="Z1958" s="0" t="n">
        <f aca="false">IF(AND(ISNUMBER($BW1958),ISNUMBER($BX1958)),MIN(1,MAX(0,($BX1958-2019+1)/($BX1958-$BW1958+1))),"")</f>
        <v>0.2</v>
      </c>
      <c r="AA1958" s="0" t="n">
        <f aca="false">IF(ISNUMBER($BX1958),IF($BX1958&gt;=2017,1,0),"")</f>
        <v>1</v>
      </c>
      <c r="AB1958" s="0" t="n">
        <f aca="false">IF(ISNUMBER($BX1958),IF($BX1958&gt;=2018,1,0),"")</f>
        <v>1</v>
      </c>
      <c r="AC1958" s="0" t="n">
        <f aca="false">IF(ISNUMBER($BX1958),IF($BX1958&gt;=2019,1,0),"")</f>
        <v>1</v>
      </c>
      <c r="AD1958" s="0" t="n">
        <f aca="false">IF($L1958&lt;&gt;"",IF($L1958&gt;2013,1,0),"")</f>
        <v>1</v>
      </c>
      <c r="AE1958" s="0" t="n">
        <f aca="false">IF($L1958&lt;&gt;"",1+IF($L1958&gt;2011,1,0)+IF($L1958&gt;2014,1,0),"")</f>
        <v>3</v>
      </c>
      <c r="AF1958" s="0" t="s">
        <v>87</v>
      </c>
      <c r="AG1958" s="0" t="s">
        <v>88</v>
      </c>
      <c r="AH1958" s="0" t="s">
        <v>89</v>
      </c>
      <c r="AI1958" s="0" t="s">
        <v>90</v>
      </c>
      <c r="AJ1958" s="0" t="s">
        <v>90</v>
      </c>
      <c r="AK1958" s="0" t="str">
        <f aca="false">IF(AND($CF1958&lt;&gt;"",IFERROR(INDEX(subsample_country_map!$B:$B,MATCH($CF1958,subsample_country_map!$A:$A,0)),"")&lt;&gt;""),INDEX(subsample_country_map!$B:$B,MATCH($CF1958,subsample_country_map!$A:$A,0)),INDEX(lookup!$AA:$AA,MATCH($A1958,lookup!$A:$A,0)))</f>
        <v>99_NCE</v>
      </c>
      <c r="AL1958" s="0" t="str">
        <f aca="false">IF(AND($CF1958&lt;&gt;"",IFERROR(INDEX(subsample_country_map!$C:$C,MATCH($CF1958,subsample_country_map!$A:$A,0)),"")&lt;&gt;""),INDEX(subsample_country_map!$C:$C,MATCH($CF1958,subsample_country_map!$A:$A,0)),INDEX(lookup!$AB:$AB,MATCH($A1958,lookup!$A:$A,0)))</f>
        <v>99_NCE</v>
      </c>
      <c r="AM1958" s="0" t="str">
        <f aca="false">IF(AND($CF1958&lt;&gt;"",IFERROR(INDEX(subsample_country_map!$D:$D,MATCH($CF1958,subsample_country_map!$A:$A,0)),"")&lt;&gt;""),INDEX(subsample_country_map!$D:$D,MATCH($CF1958,subsample_country_map!$A:$A,0)),INDEX(lookup!$AC:$AC,MATCH($A1958,lookup!$A:$A,0)))</f>
        <v>99_NCE</v>
      </c>
      <c r="AN1958" s="0" t="str">
        <f aca="false">IF(AND($CF1958&lt;&gt;"",IFERROR(INDEX(subsample_country_map!$E:$E,MATCH($CF1958,subsample_country_map!$A:$A,0)),"")&lt;&gt;""),INDEX(subsample_country_map!$E:$E,MATCH($CF1958,subsample_country_map!$A:$A,0)),INDEX(lookup!$AD:$AD,MATCH($A1958,lookup!$A:$A,0)))</f>
        <v>99_NCE</v>
      </c>
      <c r="AO1958" s="0" t="str">
        <f aca="false">INDEX(lookup!$Y:$Y,MATCH($A1958,lookup!$A:$A,0))</f>
        <v>0_published</v>
      </c>
      <c r="AP1958" s="0" t="str">
        <f aca="false">INDEX(lookup!$Z:$Z,MATCH($A1958,lookup!$A:$A,0))</f>
        <v>0_VHB low</v>
      </c>
      <c r="AQ1958" s="0" t="str">
        <f aca="false">INDEX(lookup!$W:$W,MATCH($A1958,lookup!$A:$A,0))</f>
        <v>1_fin/acc/econ</v>
      </c>
      <c r="AS1958" s="0" t="s">
        <v>91</v>
      </c>
      <c r="AT1958" s="0" t="s">
        <v>397</v>
      </c>
      <c r="AU1958" s="0" t="s">
        <v>93</v>
      </c>
      <c r="AV1958" s="0" t="s">
        <v>425</v>
      </c>
      <c r="AW1958" s="0" t="s">
        <v>1575</v>
      </c>
      <c r="BA1958" s="0" t="n">
        <v>3661</v>
      </c>
      <c r="BB1958" s="0" t="s">
        <v>96</v>
      </c>
      <c r="BC1958" s="0" t="s">
        <v>1697</v>
      </c>
      <c r="BD1958" s="0" t="s">
        <v>123</v>
      </c>
      <c r="BE1958" s="0" t="s">
        <v>33</v>
      </c>
      <c r="BF1958" s="0" t="s">
        <v>6676</v>
      </c>
      <c r="BI1958" s="0" t="s">
        <v>189</v>
      </c>
      <c r="BJ1958" s="0" t="s">
        <v>6677</v>
      </c>
      <c r="BK1958" s="0" t="s">
        <v>6667</v>
      </c>
      <c r="BL1958" s="0" t="s">
        <v>6678</v>
      </c>
      <c r="BM1958" s="0" t="s">
        <v>6669</v>
      </c>
      <c r="BN1958" s="0" t="s">
        <v>6670</v>
      </c>
      <c r="BO1958" s="0" t="s">
        <v>105</v>
      </c>
      <c r="BP1958" s="0" t="s">
        <v>6664</v>
      </c>
      <c r="BQ1958" s="0" t="s">
        <v>127</v>
      </c>
      <c r="BT1958" s="0" t="n">
        <v>0</v>
      </c>
      <c r="BU1958" s="0" t="s">
        <v>6671</v>
      </c>
      <c r="BW1958" s="0" t="n">
        <v>2011</v>
      </c>
      <c r="BX1958" s="0" t="n">
        <v>2020</v>
      </c>
      <c r="BY1958" s="0" t="s">
        <v>6672</v>
      </c>
      <c r="BZ1958" s="0" t="n">
        <v>2015.5</v>
      </c>
      <c r="CA1958" s="0" t="n">
        <v>0.5</v>
      </c>
      <c r="CB1958" s="0" t="n">
        <v>1</v>
      </c>
      <c r="CC1958" s="0" t="n">
        <v>1</v>
      </c>
      <c r="CD1958" s="0" t="n">
        <v>-0.00300494683374445</v>
      </c>
      <c r="CE1958" s="0" t="n">
        <v>1</v>
      </c>
    </row>
    <row r="1959" customFormat="false" ht="15" hidden="false" customHeight="false" outlineLevel="0" collapsed="false">
      <c r="A1959" s="0" t="s">
        <v>6664</v>
      </c>
      <c r="B1959" s="0" t="n">
        <v>3264</v>
      </c>
      <c r="C1959" s="0" t="n">
        <v>-0.0249794577447819</v>
      </c>
      <c r="D1959" s="0" t="n">
        <v>4905</v>
      </c>
      <c r="E1959" s="0" t="n">
        <f aca="false">IF(ISNUMBER($BA1959),$BA1959,IF(AND(ISNUMBER($D1959),ISNUMBER($BW1959),ISNUMBER($BX1959)),$D1959*($BX1959-$BW1959+1),""))</f>
        <v>4905</v>
      </c>
      <c r="H1959" s="0" t="s">
        <v>118</v>
      </c>
      <c r="I1959" s="0" t="s">
        <v>344</v>
      </c>
      <c r="J1959" s="0" t="n">
        <f aca="false">IF($BW1959&lt;&gt;"",$BW1959,"")</f>
        <v>2011</v>
      </c>
      <c r="K1959" s="0" t="n">
        <f aca="false">IF($BX1959&lt;&gt;"",$BX1959,"")</f>
        <v>2020</v>
      </c>
      <c r="L1959" s="0" t="n">
        <f aca="false">IF(AND(ISNUMBER($BW1959),ISNUMBER($BX1959)),($BW1959+$BX1959)/2,"")</f>
        <v>2015.5</v>
      </c>
      <c r="M1959" s="0" t="n">
        <f aca="false">IF($L1959&lt;&gt;"",$L1959,"")</f>
        <v>2015.5</v>
      </c>
      <c r="N1959" s="0" t="n">
        <f aca="false">IF(AND(ISNUMBER($BW1959),ISNUMBER($BX1959)),MIN(1,MAX(0,($BX1959-2016+1)/($BX1959-$BW1959+1))),"")</f>
        <v>0.5</v>
      </c>
      <c r="O1959" s="0" t="n">
        <f aca="false">IF(AND(ISNUMBER($BW1959),ISNUMBER($BX1959)),MIN(1,MAX(0,($BX1959-2017+1)/($BX1959-$BW1959+1))),"")</f>
        <v>0.4</v>
      </c>
      <c r="P1959" s="0" t="n">
        <f aca="false">IF(AND(ISNUMBER($BW1959),ISNUMBER($BX1959)),MIN(1,MAX(0,($BX1959-2018+1)/($BX1959-$BW1959+1))),"")</f>
        <v>0.3</v>
      </c>
      <c r="Q1959" s="0" t="n">
        <f aca="false">IF(AND(ISNUMBER($BW1959),ISNUMBER($BX1959)),MIN(1,MAX(0,($BX1959-2019+1)/($BX1959-$BW1959+1))),"")</f>
        <v>0.2</v>
      </c>
      <c r="R1959" s="0" t="n">
        <f aca="false">IF(AND(ISNUMBER($BW1959),ISNUMBER($BX1959)),MIN(1,MAX(0,($BX1959-2016+1)/($BX1959-$BW1959+1))),"")</f>
        <v>0.5</v>
      </c>
      <c r="S1959" s="0" t="n">
        <f aca="false">IF($L1959&lt;&gt;"",IF($L1959&gt;=2015.5,1,0),"")</f>
        <v>1</v>
      </c>
      <c r="T1959" s="0" t="n">
        <f aca="false">IF($L1959&lt;&gt;"",IF($L1959&gt;=2016,1,0),"")</f>
        <v>0</v>
      </c>
      <c r="U1959" s="0" t="n">
        <f aca="false">IF(ISNUMBER($BX1959),IF($BX1959&gt;=2016,1,0),"")</f>
        <v>1</v>
      </c>
      <c r="V1959" s="0" t="n">
        <f aca="false">IF(ISNUMBER($BW1959),IF($BW1959&gt;=2016,1,0),"")</f>
        <v>0</v>
      </c>
      <c r="W1959" s="0" t="str">
        <f aca="false">IF(AND(ISNUMBER($BW1959),ISNUMBER($BX1959)),IF($BW1959&gt;=2016,"post-only",IF($BX1959&lt;2016,"pre-only","mixed")),"")</f>
        <v>mixed</v>
      </c>
      <c r="X1959" s="0" t="n">
        <f aca="false">IF(AND(ISNUMBER($BW1959),ISNUMBER($BX1959)),MIN(1,MAX(0,($BX1959-2017+1)/($BX1959-$BW1959+1))),"")</f>
        <v>0.4</v>
      </c>
      <c r="Y1959" s="0" t="n">
        <f aca="false">IF(AND(ISNUMBER($BW1959),ISNUMBER($BX1959)),MIN(1,MAX(0,($BX1959-2018+1)/($BX1959-$BW1959+1))),"")</f>
        <v>0.3</v>
      </c>
      <c r="Z1959" s="0" t="n">
        <f aca="false">IF(AND(ISNUMBER($BW1959),ISNUMBER($BX1959)),MIN(1,MAX(0,($BX1959-2019+1)/($BX1959-$BW1959+1))),"")</f>
        <v>0.2</v>
      </c>
      <c r="AA1959" s="0" t="n">
        <f aca="false">IF(ISNUMBER($BX1959),IF($BX1959&gt;=2017,1,0),"")</f>
        <v>1</v>
      </c>
      <c r="AB1959" s="0" t="n">
        <f aca="false">IF(ISNUMBER($BX1959),IF($BX1959&gt;=2018,1,0),"")</f>
        <v>1</v>
      </c>
      <c r="AC1959" s="0" t="n">
        <f aca="false">IF(ISNUMBER($BX1959),IF($BX1959&gt;=2019,1,0),"")</f>
        <v>1</v>
      </c>
      <c r="AD1959" s="0" t="n">
        <f aca="false">IF($L1959&lt;&gt;"",IF($L1959&gt;2013,1,0),"")</f>
        <v>1</v>
      </c>
      <c r="AE1959" s="0" t="n">
        <f aca="false">IF($L1959&lt;&gt;"",1+IF($L1959&gt;2011,1,0)+IF($L1959&gt;2014,1,0),"")</f>
        <v>3</v>
      </c>
      <c r="AF1959" s="0" t="s">
        <v>87</v>
      </c>
      <c r="AG1959" s="0" t="s">
        <v>88</v>
      </c>
      <c r="AH1959" s="0" t="s">
        <v>89</v>
      </c>
      <c r="AI1959" s="0" t="s">
        <v>90</v>
      </c>
      <c r="AJ1959" s="0" t="s">
        <v>90</v>
      </c>
      <c r="AK1959" s="0" t="str">
        <f aca="false">IF(AND($CF1959&lt;&gt;"",IFERROR(INDEX(subsample_country_map!$B:$B,MATCH($CF1959,subsample_country_map!$A:$A,0)),"")&lt;&gt;""),INDEX(subsample_country_map!$B:$B,MATCH($CF1959,subsample_country_map!$A:$A,0)),INDEX(lookup!$AA:$AA,MATCH($A1959,lookup!$A:$A,0)))</f>
        <v>99_NCE</v>
      </c>
      <c r="AL1959" s="0" t="str">
        <f aca="false">IF(AND($CF1959&lt;&gt;"",IFERROR(INDEX(subsample_country_map!$C:$C,MATCH($CF1959,subsample_country_map!$A:$A,0)),"")&lt;&gt;""),INDEX(subsample_country_map!$C:$C,MATCH($CF1959,subsample_country_map!$A:$A,0)),INDEX(lookup!$AB:$AB,MATCH($A1959,lookup!$A:$A,0)))</f>
        <v>99_NCE</v>
      </c>
      <c r="AM1959" s="0" t="str">
        <f aca="false">IF(AND($CF1959&lt;&gt;"",IFERROR(INDEX(subsample_country_map!$D:$D,MATCH($CF1959,subsample_country_map!$A:$A,0)),"")&lt;&gt;""),INDEX(subsample_country_map!$D:$D,MATCH($CF1959,subsample_country_map!$A:$A,0)),INDEX(lookup!$AC:$AC,MATCH($A1959,lookup!$A:$A,0)))</f>
        <v>99_NCE</v>
      </c>
      <c r="AN1959" s="0" t="str">
        <f aca="false">IF(AND($CF1959&lt;&gt;"",IFERROR(INDEX(subsample_country_map!$E:$E,MATCH($CF1959,subsample_country_map!$A:$A,0)),"")&lt;&gt;""),INDEX(subsample_country_map!$E:$E,MATCH($CF1959,subsample_country_map!$A:$A,0)),INDEX(lookup!$AD:$AD,MATCH($A1959,lookup!$A:$A,0)))</f>
        <v>99_NCE</v>
      </c>
      <c r="AO1959" s="0" t="str">
        <f aca="false">INDEX(lookup!$Y:$Y,MATCH($A1959,lookup!$A:$A,0))</f>
        <v>0_published</v>
      </c>
      <c r="AP1959" s="0" t="str">
        <f aca="false">INDEX(lookup!$Z:$Z,MATCH($A1959,lookup!$A:$A,0))</f>
        <v>0_VHB low</v>
      </c>
      <c r="AQ1959" s="0" t="str">
        <f aca="false">INDEX(lookup!$W:$W,MATCH($A1959,lookup!$A:$A,0))</f>
        <v>1_fin/acc/econ</v>
      </c>
      <c r="AS1959" s="0" t="s">
        <v>91</v>
      </c>
      <c r="AT1959" s="0" t="s">
        <v>397</v>
      </c>
      <c r="AU1959" s="0" t="s">
        <v>93</v>
      </c>
      <c r="AV1959" s="0" t="s">
        <v>229</v>
      </c>
      <c r="AW1959" s="0" t="s">
        <v>417</v>
      </c>
      <c r="BA1959" s="0" t="n">
        <v>4905</v>
      </c>
      <c r="BB1959" s="0" t="s">
        <v>96</v>
      </c>
      <c r="BC1959" s="0" t="s">
        <v>1697</v>
      </c>
      <c r="BD1959" s="0" t="s">
        <v>123</v>
      </c>
      <c r="BE1959" s="0" t="s">
        <v>6679</v>
      </c>
      <c r="BF1959" s="0" t="s">
        <v>6680</v>
      </c>
      <c r="BI1959" s="0" t="s">
        <v>189</v>
      </c>
      <c r="BJ1959" s="0" t="s">
        <v>6681</v>
      </c>
      <c r="BK1959" s="0" t="s">
        <v>6667</v>
      </c>
      <c r="BL1959" s="0" t="s">
        <v>6682</v>
      </c>
      <c r="BM1959" s="0" t="s">
        <v>6683</v>
      </c>
      <c r="BN1959" s="0" t="s">
        <v>6670</v>
      </c>
      <c r="BO1959" s="0" t="s">
        <v>105</v>
      </c>
      <c r="BP1959" s="0" t="s">
        <v>6664</v>
      </c>
      <c r="BQ1959" s="0" t="s">
        <v>127</v>
      </c>
      <c r="BT1959" s="0" t="n">
        <v>0</v>
      </c>
      <c r="BU1959" s="0" t="s">
        <v>6671</v>
      </c>
      <c r="BW1959" s="0" t="n">
        <v>2011</v>
      </c>
      <c r="BX1959" s="0" t="n">
        <v>2020</v>
      </c>
      <c r="BY1959" s="0" t="s">
        <v>6672</v>
      </c>
      <c r="BZ1959" s="0" t="n">
        <v>2015.5</v>
      </c>
      <c r="CA1959" s="0" t="n">
        <v>0.5</v>
      </c>
      <c r="CB1959" s="0" t="n">
        <v>1</v>
      </c>
      <c r="CC1959" s="0" t="n">
        <v>1</v>
      </c>
      <c r="CD1959" s="0" t="n">
        <v>-0.0249846551957336</v>
      </c>
      <c r="CE1959" s="0" t="n">
        <v>1</v>
      </c>
    </row>
    <row r="1960" customFormat="false" ht="15" hidden="false" customHeight="false" outlineLevel="0" collapsed="false">
      <c r="A1960" s="0" t="s">
        <v>6664</v>
      </c>
      <c r="B1960" s="0" t="n">
        <v>3265</v>
      </c>
      <c r="C1960" s="0" t="n">
        <v>-0.0505514281471659</v>
      </c>
      <c r="D1960" s="0" t="n">
        <v>1976</v>
      </c>
      <c r="E1960" s="0" t="n">
        <f aca="false">IF(ISNUMBER($BA1960),$BA1960,IF(AND(ISNUMBER($D1960),ISNUMBER($BW1960),ISNUMBER($BX1960)),$D1960*($BX1960-$BW1960+1),""))</f>
        <v>1976</v>
      </c>
      <c r="H1960" s="0" t="s">
        <v>118</v>
      </c>
      <c r="I1960" s="0" t="s">
        <v>344</v>
      </c>
      <c r="J1960" s="0" t="n">
        <f aca="false">IF($BW1960&lt;&gt;"",$BW1960,"")</f>
        <v>2011</v>
      </c>
      <c r="K1960" s="0" t="n">
        <f aca="false">IF($BX1960&lt;&gt;"",$BX1960,"")</f>
        <v>2020</v>
      </c>
      <c r="L1960" s="0" t="n">
        <f aca="false">IF(AND(ISNUMBER($BW1960),ISNUMBER($BX1960)),($BW1960+$BX1960)/2,"")</f>
        <v>2015.5</v>
      </c>
      <c r="M1960" s="0" t="n">
        <f aca="false">IF($L1960&lt;&gt;"",$L1960,"")</f>
        <v>2015.5</v>
      </c>
      <c r="N1960" s="0" t="n">
        <f aca="false">IF(AND(ISNUMBER($BW1960),ISNUMBER($BX1960)),MIN(1,MAX(0,($BX1960-2016+1)/($BX1960-$BW1960+1))),"")</f>
        <v>0.5</v>
      </c>
      <c r="O1960" s="0" t="n">
        <f aca="false">IF(AND(ISNUMBER($BW1960),ISNUMBER($BX1960)),MIN(1,MAX(0,($BX1960-2017+1)/($BX1960-$BW1960+1))),"")</f>
        <v>0.4</v>
      </c>
      <c r="P1960" s="0" t="n">
        <f aca="false">IF(AND(ISNUMBER($BW1960),ISNUMBER($BX1960)),MIN(1,MAX(0,($BX1960-2018+1)/($BX1960-$BW1960+1))),"")</f>
        <v>0.3</v>
      </c>
      <c r="Q1960" s="0" t="n">
        <f aca="false">IF(AND(ISNUMBER($BW1960),ISNUMBER($BX1960)),MIN(1,MAX(0,($BX1960-2019+1)/($BX1960-$BW1960+1))),"")</f>
        <v>0.2</v>
      </c>
      <c r="R1960" s="0" t="n">
        <f aca="false">IF(AND(ISNUMBER($BW1960),ISNUMBER($BX1960)),MIN(1,MAX(0,($BX1960-2016+1)/($BX1960-$BW1960+1))),"")</f>
        <v>0.5</v>
      </c>
      <c r="S1960" s="0" t="n">
        <f aca="false">IF($L1960&lt;&gt;"",IF($L1960&gt;=2015.5,1,0),"")</f>
        <v>1</v>
      </c>
      <c r="T1960" s="0" t="n">
        <f aca="false">IF($L1960&lt;&gt;"",IF($L1960&gt;=2016,1,0),"")</f>
        <v>0</v>
      </c>
      <c r="U1960" s="0" t="n">
        <f aca="false">IF(ISNUMBER($BX1960),IF($BX1960&gt;=2016,1,0),"")</f>
        <v>1</v>
      </c>
      <c r="V1960" s="0" t="n">
        <f aca="false">IF(ISNUMBER($BW1960),IF($BW1960&gt;=2016,1,0),"")</f>
        <v>0</v>
      </c>
      <c r="W1960" s="0" t="str">
        <f aca="false">IF(AND(ISNUMBER($BW1960),ISNUMBER($BX1960)),IF($BW1960&gt;=2016,"post-only",IF($BX1960&lt;2016,"pre-only","mixed")),"")</f>
        <v>mixed</v>
      </c>
      <c r="X1960" s="0" t="n">
        <f aca="false">IF(AND(ISNUMBER($BW1960),ISNUMBER($BX1960)),MIN(1,MAX(0,($BX1960-2017+1)/($BX1960-$BW1960+1))),"")</f>
        <v>0.4</v>
      </c>
      <c r="Y1960" s="0" t="n">
        <f aca="false">IF(AND(ISNUMBER($BW1960),ISNUMBER($BX1960)),MIN(1,MAX(0,($BX1960-2018+1)/($BX1960-$BW1960+1))),"")</f>
        <v>0.3</v>
      </c>
      <c r="Z1960" s="0" t="n">
        <f aca="false">IF(AND(ISNUMBER($BW1960),ISNUMBER($BX1960)),MIN(1,MAX(0,($BX1960-2019+1)/($BX1960-$BW1960+1))),"")</f>
        <v>0.2</v>
      </c>
      <c r="AA1960" s="0" t="n">
        <f aca="false">IF(ISNUMBER($BX1960),IF($BX1960&gt;=2017,1,0),"")</f>
        <v>1</v>
      </c>
      <c r="AB1960" s="0" t="n">
        <f aca="false">IF(ISNUMBER($BX1960),IF($BX1960&gt;=2018,1,0),"")</f>
        <v>1</v>
      </c>
      <c r="AC1960" s="0" t="n">
        <f aca="false">IF(ISNUMBER($BX1960),IF($BX1960&gt;=2019,1,0),"")</f>
        <v>1</v>
      </c>
      <c r="AD1960" s="0" t="n">
        <f aca="false">IF($L1960&lt;&gt;"",IF($L1960&gt;2013,1,0),"")</f>
        <v>1</v>
      </c>
      <c r="AE1960" s="0" t="n">
        <f aca="false">IF($L1960&lt;&gt;"",1+IF($L1960&gt;2011,1,0)+IF($L1960&gt;2014,1,0),"")</f>
        <v>3</v>
      </c>
      <c r="AF1960" s="0" t="s">
        <v>87</v>
      </c>
      <c r="AG1960" s="0" t="s">
        <v>88</v>
      </c>
      <c r="AH1960" s="0" t="s">
        <v>89</v>
      </c>
      <c r="AI1960" s="0" t="s">
        <v>90</v>
      </c>
      <c r="AJ1960" s="0" t="s">
        <v>90</v>
      </c>
      <c r="AK1960" s="0" t="str">
        <f aca="false">IF(AND($CF1960&lt;&gt;"",IFERROR(INDEX(subsample_country_map!$B:$B,MATCH($CF1960,subsample_country_map!$A:$A,0)),"")&lt;&gt;""),INDEX(subsample_country_map!$B:$B,MATCH($CF1960,subsample_country_map!$A:$A,0)),INDEX(lookup!$AA:$AA,MATCH($A1960,lookup!$A:$A,0)))</f>
        <v>99_NCE</v>
      </c>
      <c r="AL1960" s="0" t="str">
        <f aca="false">IF(AND($CF1960&lt;&gt;"",IFERROR(INDEX(subsample_country_map!$C:$C,MATCH($CF1960,subsample_country_map!$A:$A,0)),"")&lt;&gt;""),INDEX(subsample_country_map!$C:$C,MATCH($CF1960,subsample_country_map!$A:$A,0)),INDEX(lookup!$AB:$AB,MATCH($A1960,lookup!$A:$A,0)))</f>
        <v>99_NCE</v>
      </c>
      <c r="AM1960" s="0" t="str">
        <f aca="false">IF(AND($CF1960&lt;&gt;"",IFERROR(INDEX(subsample_country_map!$D:$D,MATCH($CF1960,subsample_country_map!$A:$A,0)),"")&lt;&gt;""),INDEX(subsample_country_map!$D:$D,MATCH($CF1960,subsample_country_map!$A:$A,0)),INDEX(lookup!$AC:$AC,MATCH($A1960,lookup!$A:$A,0)))</f>
        <v>99_NCE</v>
      </c>
      <c r="AN1960" s="0" t="str">
        <f aca="false">IF(AND($CF1960&lt;&gt;"",IFERROR(INDEX(subsample_country_map!$E:$E,MATCH($CF1960,subsample_country_map!$A:$A,0)),"")&lt;&gt;""),INDEX(subsample_country_map!$E:$E,MATCH($CF1960,subsample_country_map!$A:$A,0)),INDEX(lookup!$AD:$AD,MATCH($A1960,lookup!$A:$A,0)))</f>
        <v>99_NCE</v>
      </c>
      <c r="AO1960" s="0" t="str">
        <f aca="false">INDEX(lookup!$Y:$Y,MATCH($A1960,lookup!$A:$A,0))</f>
        <v>0_published</v>
      </c>
      <c r="AP1960" s="0" t="str">
        <f aca="false">INDEX(lookup!$Z:$Z,MATCH($A1960,lookup!$A:$A,0))</f>
        <v>0_VHB low</v>
      </c>
      <c r="AQ1960" s="0" t="str">
        <f aca="false">INDEX(lookup!$W:$W,MATCH($A1960,lookup!$A:$A,0))</f>
        <v>1_fin/acc/econ</v>
      </c>
      <c r="AS1960" s="0" t="s">
        <v>91</v>
      </c>
      <c r="AT1960" s="0" t="s">
        <v>397</v>
      </c>
      <c r="AU1960" s="0" t="s">
        <v>93</v>
      </c>
      <c r="AV1960" s="0" t="s">
        <v>1689</v>
      </c>
      <c r="AW1960" s="0" t="s">
        <v>417</v>
      </c>
      <c r="BA1960" s="0" t="n">
        <v>1976</v>
      </c>
      <c r="BB1960" s="0" t="s">
        <v>96</v>
      </c>
      <c r="BC1960" s="0" t="s">
        <v>1697</v>
      </c>
      <c r="BD1960" s="0" t="s">
        <v>123</v>
      </c>
      <c r="BE1960" s="0" t="s">
        <v>33</v>
      </c>
      <c r="BF1960" s="0" t="s">
        <v>6673</v>
      </c>
      <c r="BI1960" s="0" t="s">
        <v>189</v>
      </c>
      <c r="BJ1960" s="0" t="s">
        <v>6684</v>
      </c>
      <c r="BK1960" s="0" t="s">
        <v>6667</v>
      </c>
      <c r="BL1960" s="0" t="s">
        <v>6685</v>
      </c>
      <c r="BM1960" s="0" t="s">
        <v>6683</v>
      </c>
      <c r="BN1960" s="0" t="s">
        <v>6670</v>
      </c>
      <c r="BO1960" s="0" t="s">
        <v>105</v>
      </c>
      <c r="BP1960" s="0" t="s">
        <v>6664</v>
      </c>
      <c r="BQ1960" s="0" t="s">
        <v>127</v>
      </c>
      <c r="BT1960" s="0" t="n">
        <v>0</v>
      </c>
      <c r="BU1960" s="0" t="s">
        <v>6671</v>
      </c>
      <c r="BW1960" s="0" t="n">
        <v>2011</v>
      </c>
      <c r="BX1960" s="0" t="n">
        <v>2020</v>
      </c>
      <c r="BY1960" s="0" t="s">
        <v>6672</v>
      </c>
      <c r="BZ1960" s="0" t="n">
        <v>2015.5</v>
      </c>
      <c r="CA1960" s="0" t="n">
        <v>0.5</v>
      </c>
      <c r="CB1960" s="0" t="n">
        <v>1</v>
      </c>
      <c r="CC1960" s="0" t="n">
        <v>1</v>
      </c>
      <c r="CD1960" s="0" t="n">
        <v>-0.0505945547877829</v>
      </c>
      <c r="CE1960" s="0" t="n">
        <v>1</v>
      </c>
    </row>
    <row r="1961" customFormat="false" ht="15" hidden="false" customHeight="false" outlineLevel="0" collapsed="false">
      <c r="A1961" s="0" t="s">
        <v>6664</v>
      </c>
      <c r="B1961" s="0" t="n">
        <v>3266</v>
      </c>
      <c r="C1961" s="0" t="n">
        <v>-0.00671889442969149</v>
      </c>
      <c r="D1961" s="0" t="n">
        <v>2929</v>
      </c>
      <c r="E1961" s="0" t="n">
        <f aca="false">IF(ISNUMBER($BA1961),$BA1961,IF(AND(ISNUMBER($D1961),ISNUMBER($BW1961),ISNUMBER($BX1961)),$D1961*($BX1961-$BW1961+1),""))</f>
        <v>2929</v>
      </c>
      <c r="H1961" s="0" t="s">
        <v>118</v>
      </c>
      <c r="I1961" s="0" t="s">
        <v>344</v>
      </c>
      <c r="J1961" s="0" t="n">
        <f aca="false">IF($BW1961&lt;&gt;"",$BW1961,"")</f>
        <v>2011</v>
      </c>
      <c r="K1961" s="0" t="n">
        <f aca="false">IF($BX1961&lt;&gt;"",$BX1961,"")</f>
        <v>2020</v>
      </c>
      <c r="L1961" s="0" t="n">
        <f aca="false">IF(AND(ISNUMBER($BW1961),ISNUMBER($BX1961)),($BW1961+$BX1961)/2,"")</f>
        <v>2015.5</v>
      </c>
      <c r="M1961" s="0" t="n">
        <f aca="false">IF($L1961&lt;&gt;"",$L1961,"")</f>
        <v>2015.5</v>
      </c>
      <c r="N1961" s="0" t="n">
        <f aca="false">IF(AND(ISNUMBER($BW1961),ISNUMBER($BX1961)),MIN(1,MAX(0,($BX1961-2016+1)/($BX1961-$BW1961+1))),"")</f>
        <v>0.5</v>
      </c>
      <c r="O1961" s="0" t="n">
        <f aca="false">IF(AND(ISNUMBER($BW1961),ISNUMBER($BX1961)),MIN(1,MAX(0,($BX1961-2017+1)/($BX1961-$BW1961+1))),"")</f>
        <v>0.4</v>
      </c>
      <c r="P1961" s="0" t="n">
        <f aca="false">IF(AND(ISNUMBER($BW1961),ISNUMBER($BX1961)),MIN(1,MAX(0,($BX1961-2018+1)/($BX1961-$BW1961+1))),"")</f>
        <v>0.3</v>
      </c>
      <c r="Q1961" s="0" t="n">
        <f aca="false">IF(AND(ISNUMBER($BW1961),ISNUMBER($BX1961)),MIN(1,MAX(0,($BX1961-2019+1)/($BX1961-$BW1961+1))),"")</f>
        <v>0.2</v>
      </c>
      <c r="R1961" s="0" t="n">
        <f aca="false">IF(AND(ISNUMBER($BW1961),ISNUMBER($BX1961)),MIN(1,MAX(0,($BX1961-2016+1)/($BX1961-$BW1961+1))),"")</f>
        <v>0.5</v>
      </c>
      <c r="S1961" s="0" t="n">
        <f aca="false">IF($L1961&lt;&gt;"",IF($L1961&gt;=2015.5,1,0),"")</f>
        <v>1</v>
      </c>
      <c r="T1961" s="0" t="n">
        <f aca="false">IF($L1961&lt;&gt;"",IF($L1961&gt;=2016,1,0),"")</f>
        <v>0</v>
      </c>
      <c r="U1961" s="0" t="n">
        <f aca="false">IF(ISNUMBER($BX1961),IF($BX1961&gt;=2016,1,0),"")</f>
        <v>1</v>
      </c>
      <c r="V1961" s="0" t="n">
        <f aca="false">IF(ISNUMBER($BW1961),IF($BW1961&gt;=2016,1,0),"")</f>
        <v>0</v>
      </c>
      <c r="W1961" s="0" t="str">
        <f aca="false">IF(AND(ISNUMBER($BW1961),ISNUMBER($BX1961)),IF($BW1961&gt;=2016,"post-only",IF($BX1961&lt;2016,"pre-only","mixed")),"")</f>
        <v>mixed</v>
      </c>
      <c r="X1961" s="0" t="n">
        <f aca="false">IF(AND(ISNUMBER($BW1961),ISNUMBER($BX1961)),MIN(1,MAX(0,($BX1961-2017+1)/($BX1961-$BW1961+1))),"")</f>
        <v>0.4</v>
      </c>
      <c r="Y1961" s="0" t="n">
        <f aca="false">IF(AND(ISNUMBER($BW1961),ISNUMBER($BX1961)),MIN(1,MAX(0,($BX1961-2018+1)/($BX1961-$BW1961+1))),"")</f>
        <v>0.3</v>
      </c>
      <c r="Z1961" s="0" t="n">
        <f aca="false">IF(AND(ISNUMBER($BW1961),ISNUMBER($BX1961)),MIN(1,MAX(0,($BX1961-2019+1)/($BX1961-$BW1961+1))),"")</f>
        <v>0.2</v>
      </c>
      <c r="AA1961" s="0" t="n">
        <f aca="false">IF(ISNUMBER($BX1961),IF($BX1961&gt;=2017,1,0),"")</f>
        <v>1</v>
      </c>
      <c r="AB1961" s="0" t="n">
        <f aca="false">IF(ISNUMBER($BX1961),IF($BX1961&gt;=2018,1,0),"")</f>
        <v>1</v>
      </c>
      <c r="AC1961" s="0" t="n">
        <f aca="false">IF(ISNUMBER($BX1961),IF($BX1961&gt;=2019,1,0),"")</f>
        <v>1</v>
      </c>
      <c r="AD1961" s="0" t="n">
        <f aca="false">IF($L1961&lt;&gt;"",IF($L1961&gt;2013,1,0),"")</f>
        <v>1</v>
      </c>
      <c r="AE1961" s="0" t="n">
        <f aca="false">IF($L1961&lt;&gt;"",1+IF($L1961&gt;2011,1,0)+IF($L1961&gt;2014,1,0),"")</f>
        <v>3</v>
      </c>
      <c r="AF1961" s="0" t="s">
        <v>87</v>
      </c>
      <c r="AG1961" s="0" t="s">
        <v>88</v>
      </c>
      <c r="AH1961" s="0" t="s">
        <v>89</v>
      </c>
      <c r="AI1961" s="0" t="s">
        <v>90</v>
      </c>
      <c r="AJ1961" s="0" t="s">
        <v>90</v>
      </c>
      <c r="AK1961" s="0" t="str">
        <f aca="false">IF(AND($CF1961&lt;&gt;"",IFERROR(INDEX(subsample_country_map!$B:$B,MATCH($CF1961,subsample_country_map!$A:$A,0)),"")&lt;&gt;""),INDEX(subsample_country_map!$B:$B,MATCH($CF1961,subsample_country_map!$A:$A,0)),INDEX(lookup!$AA:$AA,MATCH($A1961,lookup!$A:$A,0)))</f>
        <v>99_NCE</v>
      </c>
      <c r="AL1961" s="0" t="str">
        <f aca="false">IF(AND($CF1961&lt;&gt;"",IFERROR(INDEX(subsample_country_map!$C:$C,MATCH($CF1961,subsample_country_map!$A:$A,0)),"")&lt;&gt;""),INDEX(subsample_country_map!$C:$C,MATCH($CF1961,subsample_country_map!$A:$A,0)),INDEX(lookup!$AB:$AB,MATCH($A1961,lookup!$A:$A,0)))</f>
        <v>99_NCE</v>
      </c>
      <c r="AM1961" s="0" t="str">
        <f aca="false">IF(AND($CF1961&lt;&gt;"",IFERROR(INDEX(subsample_country_map!$D:$D,MATCH($CF1961,subsample_country_map!$A:$A,0)),"")&lt;&gt;""),INDEX(subsample_country_map!$D:$D,MATCH($CF1961,subsample_country_map!$A:$A,0)),INDEX(lookup!$AC:$AC,MATCH($A1961,lookup!$A:$A,0)))</f>
        <v>99_NCE</v>
      </c>
      <c r="AN1961" s="0" t="str">
        <f aca="false">IF(AND($CF1961&lt;&gt;"",IFERROR(INDEX(subsample_country_map!$E:$E,MATCH($CF1961,subsample_country_map!$A:$A,0)),"")&lt;&gt;""),INDEX(subsample_country_map!$E:$E,MATCH($CF1961,subsample_country_map!$A:$A,0)),INDEX(lookup!$AD:$AD,MATCH($A1961,lookup!$A:$A,0)))</f>
        <v>99_NCE</v>
      </c>
      <c r="AO1961" s="0" t="str">
        <f aca="false">INDEX(lookup!$Y:$Y,MATCH($A1961,lookup!$A:$A,0))</f>
        <v>0_published</v>
      </c>
      <c r="AP1961" s="0" t="str">
        <f aca="false">INDEX(lookup!$Z:$Z,MATCH($A1961,lookup!$A:$A,0))</f>
        <v>0_VHB low</v>
      </c>
      <c r="AQ1961" s="0" t="str">
        <f aca="false">INDEX(lookup!$W:$W,MATCH($A1961,lookup!$A:$A,0))</f>
        <v>1_fin/acc/econ</v>
      </c>
      <c r="AS1961" s="0" t="s">
        <v>91</v>
      </c>
      <c r="AT1961" s="0" t="s">
        <v>397</v>
      </c>
      <c r="AU1961" s="0" t="s">
        <v>93</v>
      </c>
      <c r="AV1961" s="0" t="s">
        <v>417</v>
      </c>
      <c r="AW1961" s="0" t="s">
        <v>1575</v>
      </c>
      <c r="BA1961" s="0" t="n">
        <v>2929</v>
      </c>
      <c r="BB1961" s="0" t="s">
        <v>96</v>
      </c>
      <c r="BC1961" s="0" t="s">
        <v>1697</v>
      </c>
      <c r="BD1961" s="0" t="s">
        <v>123</v>
      </c>
      <c r="BE1961" s="0" t="s">
        <v>33</v>
      </c>
      <c r="BF1961" s="0" t="s">
        <v>6676</v>
      </c>
      <c r="BI1961" s="0" t="s">
        <v>189</v>
      </c>
      <c r="BJ1961" s="0" t="s">
        <v>6686</v>
      </c>
      <c r="BK1961" s="0" t="s">
        <v>6667</v>
      </c>
      <c r="BL1961" s="0" t="s">
        <v>6687</v>
      </c>
      <c r="BM1961" s="0" t="s">
        <v>6683</v>
      </c>
      <c r="BN1961" s="0" t="s">
        <v>6670</v>
      </c>
      <c r="BO1961" s="0" t="s">
        <v>105</v>
      </c>
      <c r="BP1961" s="0" t="s">
        <v>6664</v>
      </c>
      <c r="BQ1961" s="0" t="s">
        <v>127</v>
      </c>
      <c r="BT1961" s="0" t="n">
        <v>0</v>
      </c>
      <c r="BU1961" s="0" t="s">
        <v>6671</v>
      </c>
      <c r="BW1961" s="0" t="n">
        <v>2011</v>
      </c>
      <c r="BX1961" s="0" t="n">
        <v>2020</v>
      </c>
      <c r="BY1961" s="0" t="s">
        <v>6672</v>
      </c>
      <c r="BZ1961" s="0" t="n">
        <v>2015.5</v>
      </c>
      <c r="CA1961" s="0" t="n">
        <v>0.5</v>
      </c>
      <c r="CB1961" s="0" t="n">
        <v>1</v>
      </c>
      <c r="CC1961" s="0" t="n">
        <v>1</v>
      </c>
      <c r="CD1961" s="0" t="n">
        <v>-0.00671899553732855</v>
      </c>
      <c r="CE1961" s="0" t="n">
        <v>1</v>
      </c>
    </row>
    <row r="1962" customFormat="false" ht="15" hidden="false" customHeight="false" outlineLevel="0" collapsed="false">
      <c r="A1962" s="0" t="s">
        <v>6664</v>
      </c>
      <c r="B1962" s="0" t="n">
        <v>3267</v>
      </c>
      <c r="C1962" s="0" t="n">
        <v>-0.0285248952692565</v>
      </c>
      <c r="D1962" s="0" t="n">
        <v>1228</v>
      </c>
      <c r="E1962" s="0" t="n">
        <f aca="false">IF(ISNUMBER($BA1962),$BA1962,IF(AND(ISNUMBER($D1962),ISNUMBER($BW1962),ISNUMBER($BX1962)),$D1962*($BX1962-$BW1962+1),""))</f>
        <v>1228</v>
      </c>
      <c r="H1962" s="0" t="s">
        <v>118</v>
      </c>
      <c r="I1962" s="0" t="s">
        <v>344</v>
      </c>
      <c r="J1962" s="0" t="n">
        <f aca="false">IF($BW1962&lt;&gt;"",$BW1962,"")</f>
        <v>2011</v>
      </c>
      <c r="K1962" s="0" t="n">
        <f aca="false">IF($BX1962&lt;&gt;"",$BX1962,"")</f>
        <v>2020</v>
      </c>
      <c r="L1962" s="0" t="n">
        <f aca="false">IF(AND(ISNUMBER($BW1962),ISNUMBER($BX1962)),($BW1962+$BX1962)/2,"")</f>
        <v>2015.5</v>
      </c>
      <c r="M1962" s="0" t="n">
        <f aca="false">IF($L1962&lt;&gt;"",$L1962,"")</f>
        <v>2015.5</v>
      </c>
      <c r="N1962" s="0" t="n">
        <f aca="false">IF(AND(ISNUMBER($BW1962),ISNUMBER($BX1962)),MIN(1,MAX(0,($BX1962-2016+1)/($BX1962-$BW1962+1))),"")</f>
        <v>0.5</v>
      </c>
      <c r="O1962" s="0" t="n">
        <f aca="false">IF(AND(ISNUMBER($BW1962),ISNUMBER($BX1962)),MIN(1,MAX(0,($BX1962-2017+1)/($BX1962-$BW1962+1))),"")</f>
        <v>0.4</v>
      </c>
      <c r="P1962" s="0" t="n">
        <f aca="false">IF(AND(ISNUMBER($BW1962),ISNUMBER($BX1962)),MIN(1,MAX(0,($BX1962-2018+1)/($BX1962-$BW1962+1))),"")</f>
        <v>0.3</v>
      </c>
      <c r="Q1962" s="0" t="n">
        <f aca="false">IF(AND(ISNUMBER($BW1962),ISNUMBER($BX1962)),MIN(1,MAX(0,($BX1962-2019+1)/($BX1962-$BW1962+1))),"")</f>
        <v>0.2</v>
      </c>
      <c r="R1962" s="0" t="n">
        <f aca="false">IF(AND(ISNUMBER($BW1962),ISNUMBER($BX1962)),MIN(1,MAX(0,($BX1962-2016+1)/($BX1962-$BW1962+1))),"")</f>
        <v>0.5</v>
      </c>
      <c r="S1962" s="0" t="n">
        <f aca="false">IF($L1962&lt;&gt;"",IF($L1962&gt;=2015.5,1,0),"")</f>
        <v>1</v>
      </c>
      <c r="T1962" s="0" t="n">
        <f aca="false">IF($L1962&lt;&gt;"",IF($L1962&gt;=2016,1,0),"")</f>
        <v>0</v>
      </c>
      <c r="U1962" s="0" t="n">
        <f aca="false">IF(ISNUMBER($BX1962),IF($BX1962&gt;=2016,1,0),"")</f>
        <v>1</v>
      </c>
      <c r="V1962" s="0" t="n">
        <f aca="false">IF(ISNUMBER($BW1962),IF($BW1962&gt;=2016,1,0),"")</f>
        <v>0</v>
      </c>
      <c r="W1962" s="0" t="str">
        <f aca="false">IF(AND(ISNUMBER($BW1962),ISNUMBER($BX1962)),IF($BW1962&gt;=2016,"post-only",IF($BX1962&lt;2016,"pre-only","mixed")),"")</f>
        <v>mixed</v>
      </c>
      <c r="X1962" s="0" t="n">
        <f aca="false">IF(AND(ISNUMBER($BW1962),ISNUMBER($BX1962)),MIN(1,MAX(0,($BX1962-2017+1)/($BX1962-$BW1962+1))),"")</f>
        <v>0.4</v>
      </c>
      <c r="Y1962" s="0" t="n">
        <f aca="false">IF(AND(ISNUMBER($BW1962),ISNUMBER($BX1962)),MIN(1,MAX(0,($BX1962-2018+1)/($BX1962-$BW1962+1))),"")</f>
        <v>0.3</v>
      </c>
      <c r="Z1962" s="0" t="n">
        <f aca="false">IF(AND(ISNUMBER($BW1962),ISNUMBER($BX1962)),MIN(1,MAX(0,($BX1962-2019+1)/($BX1962-$BW1962+1))),"")</f>
        <v>0.2</v>
      </c>
      <c r="AA1962" s="0" t="n">
        <f aca="false">IF(ISNUMBER($BX1962),IF($BX1962&gt;=2017,1,0),"")</f>
        <v>1</v>
      </c>
      <c r="AB1962" s="0" t="n">
        <f aca="false">IF(ISNUMBER($BX1962),IF($BX1962&gt;=2018,1,0),"")</f>
        <v>1</v>
      </c>
      <c r="AC1962" s="0" t="n">
        <f aca="false">IF(ISNUMBER($BX1962),IF($BX1962&gt;=2019,1,0),"")</f>
        <v>1</v>
      </c>
      <c r="AD1962" s="0" t="n">
        <f aca="false">IF($L1962&lt;&gt;"",IF($L1962&gt;2013,1,0),"")</f>
        <v>1</v>
      </c>
      <c r="AE1962" s="0" t="n">
        <f aca="false">IF($L1962&lt;&gt;"",1+IF($L1962&gt;2011,1,0)+IF($L1962&gt;2014,1,0),"")</f>
        <v>3</v>
      </c>
      <c r="AF1962" s="0" t="s">
        <v>87</v>
      </c>
      <c r="AG1962" s="0" t="s">
        <v>88</v>
      </c>
      <c r="AH1962" s="0" t="s">
        <v>89</v>
      </c>
      <c r="AI1962" s="0" t="s">
        <v>90</v>
      </c>
      <c r="AJ1962" s="0" t="s">
        <v>90</v>
      </c>
      <c r="AK1962" s="0" t="str">
        <f aca="false">IF(AND($CF1962&lt;&gt;"",IFERROR(INDEX(subsample_country_map!$B:$B,MATCH($CF1962,subsample_country_map!$A:$A,0)),"")&lt;&gt;""),INDEX(subsample_country_map!$B:$B,MATCH($CF1962,subsample_country_map!$A:$A,0)),INDEX(lookup!$AA:$AA,MATCH($A1962,lookup!$A:$A,0)))</f>
        <v>99_NCE</v>
      </c>
      <c r="AL1962" s="0" t="str">
        <f aca="false">IF(AND($CF1962&lt;&gt;"",IFERROR(INDEX(subsample_country_map!$C:$C,MATCH($CF1962,subsample_country_map!$A:$A,0)),"")&lt;&gt;""),INDEX(subsample_country_map!$C:$C,MATCH($CF1962,subsample_country_map!$A:$A,0)),INDEX(lookup!$AB:$AB,MATCH($A1962,lookup!$A:$A,0)))</f>
        <v>99_NCE</v>
      </c>
      <c r="AM1962" s="0" t="str">
        <f aca="false">IF(AND($CF1962&lt;&gt;"",IFERROR(INDEX(subsample_country_map!$D:$D,MATCH($CF1962,subsample_country_map!$A:$A,0)),"")&lt;&gt;""),INDEX(subsample_country_map!$D:$D,MATCH($CF1962,subsample_country_map!$A:$A,0)),INDEX(lookup!$AC:$AC,MATCH($A1962,lookup!$A:$A,0)))</f>
        <v>99_NCE</v>
      </c>
      <c r="AN1962" s="0" t="str">
        <f aca="false">IF(AND($CF1962&lt;&gt;"",IFERROR(INDEX(subsample_country_map!$E:$E,MATCH($CF1962,subsample_country_map!$A:$A,0)),"")&lt;&gt;""),INDEX(subsample_country_map!$E:$E,MATCH($CF1962,subsample_country_map!$A:$A,0)),INDEX(lookup!$AD:$AD,MATCH($A1962,lookup!$A:$A,0)))</f>
        <v>99_NCE</v>
      </c>
      <c r="AO1962" s="0" t="str">
        <f aca="false">INDEX(lookup!$Y:$Y,MATCH($A1962,lookup!$A:$A,0))</f>
        <v>0_published</v>
      </c>
      <c r="AP1962" s="0" t="str">
        <f aca="false">INDEX(lookup!$Z:$Z,MATCH($A1962,lookup!$A:$A,0))</f>
        <v>0_VHB low</v>
      </c>
      <c r="AQ1962" s="0" t="str">
        <f aca="false">INDEX(lookup!$W:$W,MATCH($A1962,lookup!$A:$A,0))</f>
        <v>1_fin/acc/econ</v>
      </c>
      <c r="AS1962" s="0" t="s">
        <v>91</v>
      </c>
      <c r="AT1962" s="0" t="s">
        <v>397</v>
      </c>
      <c r="AU1962" s="0" t="s">
        <v>93</v>
      </c>
      <c r="AV1962" s="0" t="s">
        <v>229</v>
      </c>
      <c r="AW1962" s="0" t="s">
        <v>229</v>
      </c>
      <c r="BA1962" s="0" t="n">
        <v>1228</v>
      </c>
      <c r="BB1962" s="0" t="s">
        <v>96</v>
      </c>
      <c r="BC1962" s="0" t="s">
        <v>1697</v>
      </c>
      <c r="BD1962" s="0" t="s">
        <v>123</v>
      </c>
      <c r="BE1962" s="0" t="s">
        <v>6688</v>
      </c>
      <c r="BF1962" s="0" t="s">
        <v>6680</v>
      </c>
      <c r="BI1962" s="0" t="s">
        <v>189</v>
      </c>
      <c r="BJ1962" s="0" t="s">
        <v>6689</v>
      </c>
      <c r="BK1962" s="0" t="s">
        <v>6667</v>
      </c>
      <c r="BL1962" s="0" t="s">
        <v>6690</v>
      </c>
      <c r="BM1962" s="0" t="s">
        <v>6691</v>
      </c>
      <c r="BN1962" s="0" t="s">
        <v>6670</v>
      </c>
      <c r="BO1962" s="0" t="s">
        <v>105</v>
      </c>
      <c r="BP1962" s="0" t="s">
        <v>6664</v>
      </c>
      <c r="BQ1962" s="0" t="s">
        <v>127</v>
      </c>
      <c r="BT1962" s="0" t="n">
        <v>0</v>
      </c>
      <c r="BU1962" s="0" t="s">
        <v>6671</v>
      </c>
      <c r="BW1962" s="0" t="n">
        <v>2011</v>
      </c>
      <c r="BX1962" s="0" t="n">
        <v>2020</v>
      </c>
      <c r="BY1962" s="0" t="s">
        <v>6672</v>
      </c>
      <c r="BZ1962" s="0" t="n">
        <v>2015.5</v>
      </c>
      <c r="CA1962" s="0" t="n">
        <v>0.5</v>
      </c>
      <c r="CB1962" s="0" t="n">
        <v>1</v>
      </c>
      <c r="CC1962" s="0" t="n">
        <v>1</v>
      </c>
      <c r="CD1962" s="0" t="n">
        <v>-0.0285326356623329</v>
      </c>
      <c r="CE1962" s="0" t="n">
        <v>1</v>
      </c>
    </row>
    <row r="1963" customFormat="false" ht="15" hidden="false" customHeight="false" outlineLevel="0" collapsed="false">
      <c r="A1963" s="0" t="s">
        <v>6664</v>
      </c>
      <c r="B1963" s="0" t="n">
        <v>3268</v>
      </c>
      <c r="C1963" s="0" t="n">
        <v>-0.0548118563966486</v>
      </c>
      <c r="D1963" s="0" t="n">
        <v>420</v>
      </c>
      <c r="E1963" s="0" t="n">
        <f aca="false">IF(ISNUMBER($BA1963),$BA1963,IF(AND(ISNUMBER($D1963),ISNUMBER($BW1963),ISNUMBER($BX1963)),$D1963*($BX1963-$BW1963+1),""))</f>
        <v>420</v>
      </c>
      <c r="H1963" s="0" t="s">
        <v>118</v>
      </c>
      <c r="I1963" s="0" t="s">
        <v>344</v>
      </c>
      <c r="J1963" s="0" t="n">
        <f aca="false">IF($BW1963&lt;&gt;"",$BW1963,"")</f>
        <v>2011</v>
      </c>
      <c r="K1963" s="0" t="n">
        <f aca="false">IF($BX1963&lt;&gt;"",$BX1963,"")</f>
        <v>2020</v>
      </c>
      <c r="L1963" s="0" t="n">
        <f aca="false">IF(AND(ISNUMBER($BW1963),ISNUMBER($BX1963)),($BW1963+$BX1963)/2,"")</f>
        <v>2015.5</v>
      </c>
      <c r="M1963" s="0" t="n">
        <f aca="false">IF($L1963&lt;&gt;"",$L1963,"")</f>
        <v>2015.5</v>
      </c>
      <c r="N1963" s="0" t="n">
        <f aca="false">IF(AND(ISNUMBER($BW1963),ISNUMBER($BX1963)),MIN(1,MAX(0,($BX1963-2016+1)/($BX1963-$BW1963+1))),"")</f>
        <v>0.5</v>
      </c>
      <c r="O1963" s="0" t="n">
        <f aca="false">IF(AND(ISNUMBER($BW1963),ISNUMBER($BX1963)),MIN(1,MAX(0,($BX1963-2017+1)/($BX1963-$BW1963+1))),"")</f>
        <v>0.4</v>
      </c>
      <c r="P1963" s="0" t="n">
        <f aca="false">IF(AND(ISNUMBER($BW1963),ISNUMBER($BX1963)),MIN(1,MAX(0,($BX1963-2018+1)/($BX1963-$BW1963+1))),"")</f>
        <v>0.3</v>
      </c>
      <c r="Q1963" s="0" t="n">
        <f aca="false">IF(AND(ISNUMBER($BW1963),ISNUMBER($BX1963)),MIN(1,MAX(0,($BX1963-2019+1)/($BX1963-$BW1963+1))),"")</f>
        <v>0.2</v>
      </c>
      <c r="R1963" s="0" t="n">
        <f aca="false">IF(AND(ISNUMBER($BW1963),ISNUMBER($BX1963)),MIN(1,MAX(0,($BX1963-2016+1)/($BX1963-$BW1963+1))),"")</f>
        <v>0.5</v>
      </c>
      <c r="S1963" s="0" t="n">
        <f aca="false">IF($L1963&lt;&gt;"",IF($L1963&gt;=2015.5,1,0),"")</f>
        <v>1</v>
      </c>
      <c r="T1963" s="0" t="n">
        <f aca="false">IF($L1963&lt;&gt;"",IF($L1963&gt;=2016,1,0),"")</f>
        <v>0</v>
      </c>
      <c r="U1963" s="0" t="n">
        <f aca="false">IF(ISNUMBER($BX1963),IF($BX1963&gt;=2016,1,0),"")</f>
        <v>1</v>
      </c>
      <c r="V1963" s="0" t="n">
        <f aca="false">IF(ISNUMBER($BW1963),IF($BW1963&gt;=2016,1,0),"")</f>
        <v>0</v>
      </c>
      <c r="W1963" s="0" t="str">
        <f aca="false">IF(AND(ISNUMBER($BW1963),ISNUMBER($BX1963)),IF($BW1963&gt;=2016,"post-only",IF($BX1963&lt;2016,"pre-only","mixed")),"")</f>
        <v>mixed</v>
      </c>
      <c r="X1963" s="0" t="n">
        <f aca="false">IF(AND(ISNUMBER($BW1963),ISNUMBER($BX1963)),MIN(1,MAX(0,($BX1963-2017+1)/($BX1963-$BW1963+1))),"")</f>
        <v>0.4</v>
      </c>
      <c r="Y1963" s="0" t="n">
        <f aca="false">IF(AND(ISNUMBER($BW1963),ISNUMBER($BX1963)),MIN(1,MAX(0,($BX1963-2018+1)/($BX1963-$BW1963+1))),"")</f>
        <v>0.3</v>
      </c>
      <c r="Z1963" s="0" t="n">
        <f aca="false">IF(AND(ISNUMBER($BW1963),ISNUMBER($BX1963)),MIN(1,MAX(0,($BX1963-2019+1)/($BX1963-$BW1963+1))),"")</f>
        <v>0.2</v>
      </c>
      <c r="AA1963" s="0" t="n">
        <f aca="false">IF(ISNUMBER($BX1963),IF($BX1963&gt;=2017,1,0),"")</f>
        <v>1</v>
      </c>
      <c r="AB1963" s="0" t="n">
        <f aca="false">IF(ISNUMBER($BX1963),IF($BX1963&gt;=2018,1,0),"")</f>
        <v>1</v>
      </c>
      <c r="AC1963" s="0" t="n">
        <f aca="false">IF(ISNUMBER($BX1963),IF($BX1963&gt;=2019,1,0),"")</f>
        <v>1</v>
      </c>
      <c r="AD1963" s="0" t="n">
        <f aca="false">IF($L1963&lt;&gt;"",IF($L1963&gt;2013,1,0),"")</f>
        <v>1</v>
      </c>
      <c r="AE1963" s="0" t="n">
        <f aca="false">IF($L1963&lt;&gt;"",1+IF($L1963&gt;2011,1,0)+IF($L1963&gt;2014,1,0),"")</f>
        <v>3</v>
      </c>
      <c r="AF1963" s="0" t="s">
        <v>87</v>
      </c>
      <c r="AG1963" s="0" t="s">
        <v>88</v>
      </c>
      <c r="AH1963" s="0" t="s">
        <v>89</v>
      </c>
      <c r="AI1963" s="0" t="s">
        <v>90</v>
      </c>
      <c r="AJ1963" s="0" t="s">
        <v>90</v>
      </c>
      <c r="AK1963" s="0" t="str">
        <f aca="false">IF(AND($CF1963&lt;&gt;"",IFERROR(INDEX(subsample_country_map!$B:$B,MATCH($CF1963,subsample_country_map!$A:$A,0)),"")&lt;&gt;""),INDEX(subsample_country_map!$B:$B,MATCH($CF1963,subsample_country_map!$A:$A,0)),INDEX(lookup!$AA:$AA,MATCH($A1963,lookup!$A:$A,0)))</f>
        <v>99_NCE</v>
      </c>
      <c r="AL1963" s="0" t="str">
        <f aca="false">IF(AND($CF1963&lt;&gt;"",IFERROR(INDEX(subsample_country_map!$C:$C,MATCH($CF1963,subsample_country_map!$A:$A,0)),"")&lt;&gt;""),INDEX(subsample_country_map!$C:$C,MATCH($CF1963,subsample_country_map!$A:$A,0)),INDEX(lookup!$AB:$AB,MATCH($A1963,lookup!$A:$A,0)))</f>
        <v>99_NCE</v>
      </c>
      <c r="AM1963" s="0" t="str">
        <f aca="false">IF(AND($CF1963&lt;&gt;"",IFERROR(INDEX(subsample_country_map!$D:$D,MATCH($CF1963,subsample_country_map!$A:$A,0)),"")&lt;&gt;""),INDEX(subsample_country_map!$D:$D,MATCH($CF1963,subsample_country_map!$A:$A,0)),INDEX(lookup!$AC:$AC,MATCH($A1963,lookup!$A:$A,0)))</f>
        <v>99_NCE</v>
      </c>
      <c r="AN1963" s="0" t="str">
        <f aca="false">IF(AND($CF1963&lt;&gt;"",IFERROR(INDEX(subsample_country_map!$E:$E,MATCH($CF1963,subsample_country_map!$A:$A,0)),"")&lt;&gt;""),INDEX(subsample_country_map!$E:$E,MATCH($CF1963,subsample_country_map!$A:$A,0)),INDEX(lookup!$AD:$AD,MATCH($A1963,lookup!$A:$A,0)))</f>
        <v>99_NCE</v>
      </c>
      <c r="AO1963" s="0" t="str">
        <f aca="false">INDEX(lookup!$Y:$Y,MATCH($A1963,lookup!$A:$A,0))</f>
        <v>0_published</v>
      </c>
      <c r="AP1963" s="0" t="str">
        <f aca="false">INDEX(lookup!$Z:$Z,MATCH($A1963,lookup!$A:$A,0))</f>
        <v>0_VHB low</v>
      </c>
      <c r="AQ1963" s="0" t="str">
        <f aca="false">INDEX(lookup!$W:$W,MATCH($A1963,lookup!$A:$A,0))</f>
        <v>1_fin/acc/econ</v>
      </c>
      <c r="AS1963" s="0" t="s">
        <v>91</v>
      </c>
      <c r="AT1963" s="0" t="s">
        <v>397</v>
      </c>
      <c r="AU1963" s="0" t="s">
        <v>93</v>
      </c>
      <c r="AV1963" s="0" t="s">
        <v>1689</v>
      </c>
      <c r="AW1963" s="0" t="s">
        <v>1718</v>
      </c>
      <c r="BA1963" s="0" t="n">
        <v>420</v>
      </c>
      <c r="BB1963" s="0" t="s">
        <v>96</v>
      </c>
      <c r="BC1963" s="0" t="s">
        <v>1697</v>
      </c>
      <c r="BD1963" s="0" t="s">
        <v>123</v>
      </c>
      <c r="BE1963" s="0" t="s">
        <v>33</v>
      </c>
      <c r="BF1963" s="0" t="s">
        <v>6673</v>
      </c>
      <c r="BI1963" s="0" t="s">
        <v>189</v>
      </c>
      <c r="BJ1963" s="0" t="s">
        <v>6692</v>
      </c>
      <c r="BK1963" s="0" t="s">
        <v>6667</v>
      </c>
      <c r="BL1963" s="0" t="s">
        <v>6693</v>
      </c>
      <c r="BM1963" s="0" t="s">
        <v>6691</v>
      </c>
      <c r="BN1963" s="0" t="s">
        <v>6670</v>
      </c>
      <c r="BO1963" s="0" t="s">
        <v>105</v>
      </c>
      <c r="BP1963" s="0" t="s">
        <v>6664</v>
      </c>
      <c r="BQ1963" s="0" t="s">
        <v>127</v>
      </c>
      <c r="BT1963" s="0" t="n">
        <v>0</v>
      </c>
      <c r="BU1963" s="0" t="s">
        <v>6671</v>
      </c>
      <c r="BW1963" s="0" t="n">
        <v>2011</v>
      </c>
      <c r="BX1963" s="0" t="n">
        <v>2020</v>
      </c>
      <c r="BY1963" s="0" t="s">
        <v>6672</v>
      </c>
      <c r="BZ1963" s="0" t="n">
        <v>2015.5</v>
      </c>
      <c r="CA1963" s="0" t="n">
        <v>0.5</v>
      </c>
      <c r="CB1963" s="0" t="n">
        <v>1</v>
      </c>
      <c r="CC1963" s="0" t="n">
        <v>1</v>
      </c>
      <c r="CD1963" s="0" t="n">
        <v>-0.0548668467000679</v>
      </c>
      <c r="CE1963" s="0" t="n">
        <v>1</v>
      </c>
    </row>
    <row r="1964" customFormat="false" ht="15" hidden="false" customHeight="false" outlineLevel="0" collapsed="false">
      <c r="A1964" s="0" t="s">
        <v>6664</v>
      </c>
      <c r="B1964" s="0" t="n">
        <v>3269</v>
      </c>
      <c r="C1964" s="0" t="n">
        <v>-0.031105601459802</v>
      </c>
      <c r="D1964" s="0" t="n">
        <v>808</v>
      </c>
      <c r="E1964" s="0" t="n">
        <f aca="false">IF(ISNUMBER($BA1964),$BA1964,IF(AND(ISNUMBER($D1964),ISNUMBER($BW1964),ISNUMBER($BX1964)),$D1964*($BX1964-$BW1964+1),""))</f>
        <v>808</v>
      </c>
      <c r="H1964" s="0" t="s">
        <v>118</v>
      </c>
      <c r="I1964" s="0" t="s">
        <v>344</v>
      </c>
      <c r="J1964" s="0" t="n">
        <f aca="false">IF($BW1964&lt;&gt;"",$BW1964,"")</f>
        <v>2011</v>
      </c>
      <c r="K1964" s="0" t="n">
        <f aca="false">IF($BX1964&lt;&gt;"",$BX1964,"")</f>
        <v>2020</v>
      </c>
      <c r="L1964" s="0" t="n">
        <f aca="false">IF(AND(ISNUMBER($BW1964),ISNUMBER($BX1964)),($BW1964+$BX1964)/2,"")</f>
        <v>2015.5</v>
      </c>
      <c r="M1964" s="0" t="n">
        <f aca="false">IF($L1964&lt;&gt;"",$L1964,"")</f>
        <v>2015.5</v>
      </c>
      <c r="N1964" s="0" t="n">
        <f aca="false">IF(AND(ISNUMBER($BW1964),ISNUMBER($BX1964)),MIN(1,MAX(0,($BX1964-2016+1)/($BX1964-$BW1964+1))),"")</f>
        <v>0.5</v>
      </c>
      <c r="O1964" s="0" t="n">
        <f aca="false">IF(AND(ISNUMBER($BW1964),ISNUMBER($BX1964)),MIN(1,MAX(0,($BX1964-2017+1)/($BX1964-$BW1964+1))),"")</f>
        <v>0.4</v>
      </c>
      <c r="P1964" s="0" t="n">
        <f aca="false">IF(AND(ISNUMBER($BW1964),ISNUMBER($BX1964)),MIN(1,MAX(0,($BX1964-2018+1)/($BX1964-$BW1964+1))),"")</f>
        <v>0.3</v>
      </c>
      <c r="Q1964" s="0" t="n">
        <f aca="false">IF(AND(ISNUMBER($BW1964),ISNUMBER($BX1964)),MIN(1,MAX(0,($BX1964-2019+1)/($BX1964-$BW1964+1))),"")</f>
        <v>0.2</v>
      </c>
      <c r="R1964" s="0" t="n">
        <f aca="false">IF(AND(ISNUMBER($BW1964),ISNUMBER($BX1964)),MIN(1,MAX(0,($BX1964-2016+1)/($BX1964-$BW1964+1))),"")</f>
        <v>0.5</v>
      </c>
      <c r="S1964" s="0" t="n">
        <f aca="false">IF($L1964&lt;&gt;"",IF($L1964&gt;=2015.5,1,0),"")</f>
        <v>1</v>
      </c>
      <c r="T1964" s="0" t="n">
        <f aca="false">IF($L1964&lt;&gt;"",IF($L1964&gt;=2016,1,0),"")</f>
        <v>0</v>
      </c>
      <c r="U1964" s="0" t="n">
        <f aca="false">IF(ISNUMBER($BX1964),IF($BX1964&gt;=2016,1,0),"")</f>
        <v>1</v>
      </c>
      <c r="V1964" s="0" t="n">
        <f aca="false">IF(ISNUMBER($BW1964),IF($BW1964&gt;=2016,1,0),"")</f>
        <v>0</v>
      </c>
      <c r="W1964" s="0" t="str">
        <f aca="false">IF(AND(ISNUMBER($BW1964),ISNUMBER($BX1964)),IF($BW1964&gt;=2016,"post-only",IF($BX1964&lt;2016,"pre-only","mixed")),"")</f>
        <v>mixed</v>
      </c>
      <c r="X1964" s="0" t="n">
        <f aca="false">IF(AND(ISNUMBER($BW1964),ISNUMBER($BX1964)),MIN(1,MAX(0,($BX1964-2017+1)/($BX1964-$BW1964+1))),"")</f>
        <v>0.4</v>
      </c>
      <c r="Y1964" s="0" t="n">
        <f aca="false">IF(AND(ISNUMBER($BW1964),ISNUMBER($BX1964)),MIN(1,MAX(0,($BX1964-2018+1)/($BX1964-$BW1964+1))),"")</f>
        <v>0.3</v>
      </c>
      <c r="Z1964" s="0" t="n">
        <f aca="false">IF(AND(ISNUMBER($BW1964),ISNUMBER($BX1964)),MIN(1,MAX(0,($BX1964-2019+1)/($BX1964-$BW1964+1))),"")</f>
        <v>0.2</v>
      </c>
      <c r="AA1964" s="0" t="n">
        <f aca="false">IF(ISNUMBER($BX1964),IF($BX1964&gt;=2017,1,0),"")</f>
        <v>1</v>
      </c>
      <c r="AB1964" s="0" t="n">
        <f aca="false">IF(ISNUMBER($BX1964),IF($BX1964&gt;=2018,1,0),"")</f>
        <v>1</v>
      </c>
      <c r="AC1964" s="0" t="n">
        <f aca="false">IF(ISNUMBER($BX1964),IF($BX1964&gt;=2019,1,0),"")</f>
        <v>1</v>
      </c>
      <c r="AD1964" s="0" t="n">
        <f aca="false">IF($L1964&lt;&gt;"",IF($L1964&gt;2013,1,0),"")</f>
        <v>1</v>
      </c>
      <c r="AE1964" s="0" t="n">
        <f aca="false">IF($L1964&lt;&gt;"",1+IF($L1964&gt;2011,1,0)+IF($L1964&gt;2014,1,0),"")</f>
        <v>3</v>
      </c>
      <c r="AF1964" s="0" t="s">
        <v>87</v>
      </c>
      <c r="AG1964" s="0" t="s">
        <v>88</v>
      </c>
      <c r="AH1964" s="0" t="s">
        <v>89</v>
      </c>
      <c r="AI1964" s="0" t="s">
        <v>90</v>
      </c>
      <c r="AJ1964" s="0" t="s">
        <v>90</v>
      </c>
      <c r="AK1964" s="0" t="str">
        <f aca="false">IF(AND($CF1964&lt;&gt;"",IFERROR(INDEX(subsample_country_map!$B:$B,MATCH($CF1964,subsample_country_map!$A:$A,0)),"")&lt;&gt;""),INDEX(subsample_country_map!$B:$B,MATCH($CF1964,subsample_country_map!$A:$A,0)),INDEX(lookup!$AA:$AA,MATCH($A1964,lookup!$A:$A,0)))</f>
        <v>99_NCE</v>
      </c>
      <c r="AL1964" s="0" t="str">
        <f aca="false">IF(AND($CF1964&lt;&gt;"",IFERROR(INDEX(subsample_country_map!$C:$C,MATCH($CF1964,subsample_country_map!$A:$A,0)),"")&lt;&gt;""),INDEX(subsample_country_map!$C:$C,MATCH($CF1964,subsample_country_map!$A:$A,0)),INDEX(lookup!$AB:$AB,MATCH($A1964,lookup!$A:$A,0)))</f>
        <v>99_NCE</v>
      </c>
      <c r="AM1964" s="0" t="str">
        <f aca="false">IF(AND($CF1964&lt;&gt;"",IFERROR(INDEX(subsample_country_map!$D:$D,MATCH($CF1964,subsample_country_map!$A:$A,0)),"")&lt;&gt;""),INDEX(subsample_country_map!$D:$D,MATCH($CF1964,subsample_country_map!$A:$A,0)),INDEX(lookup!$AC:$AC,MATCH($A1964,lookup!$A:$A,0)))</f>
        <v>99_NCE</v>
      </c>
      <c r="AN1964" s="0" t="str">
        <f aca="false">IF(AND($CF1964&lt;&gt;"",IFERROR(INDEX(subsample_country_map!$E:$E,MATCH($CF1964,subsample_country_map!$A:$A,0)),"")&lt;&gt;""),INDEX(subsample_country_map!$E:$E,MATCH($CF1964,subsample_country_map!$A:$A,0)),INDEX(lookup!$AD:$AD,MATCH($A1964,lookup!$A:$A,0)))</f>
        <v>99_NCE</v>
      </c>
      <c r="AO1964" s="0" t="str">
        <f aca="false">INDEX(lookup!$Y:$Y,MATCH($A1964,lookup!$A:$A,0))</f>
        <v>0_published</v>
      </c>
      <c r="AP1964" s="0" t="str">
        <f aca="false">INDEX(lookup!$Z:$Z,MATCH($A1964,lookup!$A:$A,0))</f>
        <v>0_VHB low</v>
      </c>
      <c r="AQ1964" s="0" t="str">
        <f aca="false">INDEX(lookup!$W:$W,MATCH($A1964,lookup!$A:$A,0))</f>
        <v>1_fin/acc/econ</v>
      </c>
      <c r="AS1964" s="0" t="s">
        <v>91</v>
      </c>
      <c r="AT1964" s="0" t="s">
        <v>397</v>
      </c>
      <c r="AU1964" s="0" t="s">
        <v>93</v>
      </c>
      <c r="AV1964" s="0" t="s">
        <v>1502</v>
      </c>
      <c r="AW1964" s="0" t="s">
        <v>1684</v>
      </c>
      <c r="BA1964" s="0" t="n">
        <v>808</v>
      </c>
      <c r="BB1964" s="0" t="s">
        <v>96</v>
      </c>
      <c r="BC1964" s="0" t="s">
        <v>1697</v>
      </c>
      <c r="BD1964" s="0" t="s">
        <v>123</v>
      </c>
      <c r="BE1964" s="0" t="s">
        <v>33</v>
      </c>
      <c r="BF1964" s="0" t="s">
        <v>6676</v>
      </c>
      <c r="BI1964" s="0" t="s">
        <v>189</v>
      </c>
      <c r="BJ1964" s="0" t="s">
        <v>6694</v>
      </c>
      <c r="BK1964" s="0" t="s">
        <v>6667</v>
      </c>
      <c r="BL1964" s="0" t="s">
        <v>6695</v>
      </c>
      <c r="BM1964" s="0" t="s">
        <v>6691</v>
      </c>
      <c r="BN1964" s="0" t="s">
        <v>6670</v>
      </c>
      <c r="BO1964" s="0" t="s">
        <v>105</v>
      </c>
      <c r="BP1964" s="0" t="s">
        <v>6664</v>
      </c>
      <c r="BQ1964" s="0" t="s">
        <v>127</v>
      </c>
      <c r="BT1964" s="0" t="n">
        <v>0</v>
      </c>
      <c r="BU1964" s="0" t="s">
        <v>6671</v>
      </c>
      <c r="BW1964" s="0" t="n">
        <v>2011</v>
      </c>
      <c r="BX1964" s="0" t="n">
        <v>2020</v>
      </c>
      <c r="BY1964" s="0" t="s">
        <v>6672</v>
      </c>
      <c r="BZ1964" s="0" t="n">
        <v>2015.5</v>
      </c>
      <c r="CA1964" s="0" t="n">
        <v>0.5</v>
      </c>
      <c r="CB1964" s="0" t="n">
        <v>1</v>
      </c>
      <c r="CC1964" s="0" t="n">
        <v>1</v>
      </c>
      <c r="CD1964" s="0" t="n">
        <v>-0.0311156394502826</v>
      </c>
      <c r="CE1964" s="0" t="n">
        <v>1</v>
      </c>
    </row>
    <row r="1965" customFormat="false" ht="15" hidden="false" customHeight="false" outlineLevel="0" collapsed="false">
      <c r="A1965" s="0" t="s">
        <v>6664</v>
      </c>
      <c r="B1965" s="0" t="n">
        <v>3270</v>
      </c>
      <c r="C1965" s="0" t="n">
        <v>0.00754491392653318</v>
      </c>
      <c r="D1965" s="0" t="n">
        <v>7807</v>
      </c>
      <c r="E1965" s="0" t="n">
        <f aca="false">IF(ISNUMBER($BA1965),$BA1965,IF(AND(ISNUMBER($D1965),ISNUMBER($BW1965),ISNUMBER($BX1965)),$D1965*($BX1965-$BW1965+1),""))</f>
        <v>7807</v>
      </c>
      <c r="H1965" s="0" t="s">
        <v>118</v>
      </c>
      <c r="I1965" s="0" t="s">
        <v>344</v>
      </c>
      <c r="J1965" s="0" t="n">
        <f aca="false">IF($BW1965&lt;&gt;"",$BW1965,"")</f>
        <v>2011</v>
      </c>
      <c r="K1965" s="0" t="n">
        <f aca="false">IF($BX1965&lt;&gt;"",$BX1965,"")</f>
        <v>2020</v>
      </c>
      <c r="L1965" s="0" t="n">
        <f aca="false">IF(AND(ISNUMBER($BW1965),ISNUMBER($BX1965)),($BW1965+$BX1965)/2,"")</f>
        <v>2015.5</v>
      </c>
      <c r="M1965" s="0" t="n">
        <f aca="false">IF($L1965&lt;&gt;"",$L1965,"")</f>
        <v>2015.5</v>
      </c>
      <c r="N1965" s="0" t="n">
        <f aca="false">IF(AND(ISNUMBER($BW1965),ISNUMBER($BX1965)),MIN(1,MAX(0,($BX1965-2016+1)/($BX1965-$BW1965+1))),"")</f>
        <v>0.5</v>
      </c>
      <c r="O1965" s="0" t="n">
        <f aca="false">IF(AND(ISNUMBER($BW1965),ISNUMBER($BX1965)),MIN(1,MAX(0,($BX1965-2017+1)/($BX1965-$BW1965+1))),"")</f>
        <v>0.4</v>
      </c>
      <c r="P1965" s="0" t="n">
        <f aca="false">IF(AND(ISNUMBER($BW1965),ISNUMBER($BX1965)),MIN(1,MAX(0,($BX1965-2018+1)/($BX1965-$BW1965+1))),"")</f>
        <v>0.3</v>
      </c>
      <c r="Q1965" s="0" t="n">
        <f aca="false">IF(AND(ISNUMBER($BW1965),ISNUMBER($BX1965)),MIN(1,MAX(0,($BX1965-2019+1)/($BX1965-$BW1965+1))),"")</f>
        <v>0.2</v>
      </c>
      <c r="R1965" s="0" t="n">
        <f aca="false">IF(AND(ISNUMBER($BW1965),ISNUMBER($BX1965)),MIN(1,MAX(0,($BX1965-2016+1)/($BX1965-$BW1965+1))),"")</f>
        <v>0.5</v>
      </c>
      <c r="S1965" s="0" t="n">
        <f aca="false">IF($L1965&lt;&gt;"",IF($L1965&gt;=2015.5,1,0),"")</f>
        <v>1</v>
      </c>
      <c r="T1965" s="0" t="n">
        <f aca="false">IF($L1965&lt;&gt;"",IF($L1965&gt;=2016,1,0),"")</f>
        <v>0</v>
      </c>
      <c r="U1965" s="0" t="n">
        <f aca="false">IF(ISNUMBER($BX1965),IF($BX1965&gt;=2016,1,0),"")</f>
        <v>1</v>
      </c>
      <c r="V1965" s="0" t="n">
        <f aca="false">IF(ISNUMBER($BW1965),IF($BW1965&gt;=2016,1,0),"")</f>
        <v>0</v>
      </c>
      <c r="W1965" s="0" t="str">
        <f aca="false">IF(AND(ISNUMBER($BW1965),ISNUMBER($BX1965)),IF($BW1965&gt;=2016,"post-only",IF($BX1965&lt;2016,"pre-only","mixed")),"")</f>
        <v>mixed</v>
      </c>
      <c r="X1965" s="0" t="n">
        <f aca="false">IF(AND(ISNUMBER($BW1965),ISNUMBER($BX1965)),MIN(1,MAX(0,($BX1965-2017+1)/($BX1965-$BW1965+1))),"")</f>
        <v>0.4</v>
      </c>
      <c r="Y1965" s="0" t="n">
        <f aca="false">IF(AND(ISNUMBER($BW1965),ISNUMBER($BX1965)),MIN(1,MAX(0,($BX1965-2018+1)/($BX1965-$BW1965+1))),"")</f>
        <v>0.3</v>
      </c>
      <c r="Z1965" s="0" t="n">
        <f aca="false">IF(AND(ISNUMBER($BW1965),ISNUMBER($BX1965)),MIN(1,MAX(0,($BX1965-2019+1)/($BX1965-$BW1965+1))),"")</f>
        <v>0.2</v>
      </c>
      <c r="AA1965" s="0" t="n">
        <f aca="false">IF(ISNUMBER($BX1965),IF($BX1965&gt;=2017,1,0),"")</f>
        <v>1</v>
      </c>
      <c r="AB1965" s="0" t="n">
        <f aca="false">IF(ISNUMBER($BX1965),IF($BX1965&gt;=2018,1,0),"")</f>
        <v>1</v>
      </c>
      <c r="AC1965" s="0" t="n">
        <f aca="false">IF(ISNUMBER($BX1965),IF($BX1965&gt;=2019,1,0),"")</f>
        <v>1</v>
      </c>
      <c r="AD1965" s="0" t="n">
        <f aca="false">IF($L1965&lt;&gt;"",IF($L1965&gt;2013,1,0),"")</f>
        <v>1</v>
      </c>
      <c r="AE1965" s="0" t="n">
        <f aca="false">IF($L1965&lt;&gt;"",1+IF($L1965&gt;2011,1,0)+IF($L1965&gt;2014,1,0),"")</f>
        <v>3</v>
      </c>
      <c r="AF1965" s="0" t="s">
        <v>87</v>
      </c>
      <c r="AG1965" s="0" t="s">
        <v>88</v>
      </c>
      <c r="AH1965" s="0" t="s">
        <v>89</v>
      </c>
      <c r="AI1965" s="0" t="s">
        <v>90</v>
      </c>
      <c r="AJ1965" s="0" t="s">
        <v>90</v>
      </c>
      <c r="AK1965" s="0" t="str">
        <f aca="false">IF(AND($CF1965&lt;&gt;"",IFERROR(INDEX(subsample_country_map!$B:$B,MATCH($CF1965,subsample_country_map!$A:$A,0)),"")&lt;&gt;""),INDEX(subsample_country_map!$B:$B,MATCH($CF1965,subsample_country_map!$A:$A,0)),INDEX(lookup!$AA:$AA,MATCH($A1965,lookup!$A:$A,0)))</f>
        <v>99_NCE</v>
      </c>
      <c r="AL1965" s="0" t="str">
        <f aca="false">IF(AND($CF1965&lt;&gt;"",IFERROR(INDEX(subsample_country_map!$C:$C,MATCH($CF1965,subsample_country_map!$A:$A,0)),"")&lt;&gt;""),INDEX(subsample_country_map!$C:$C,MATCH($CF1965,subsample_country_map!$A:$A,0)),INDEX(lookup!$AB:$AB,MATCH($A1965,lookup!$A:$A,0)))</f>
        <v>2_developing</v>
      </c>
      <c r="AM1965" s="0" t="str">
        <f aca="false">IF(AND($CF1965&lt;&gt;"",IFERROR(INDEX(subsample_country_map!$D:$D,MATCH($CF1965,subsample_country_map!$A:$A,0)),"")&lt;&gt;""),INDEX(subsample_country_map!$D:$D,MATCH($CF1965,subsample_country_map!$A:$A,0)),INDEX(lookup!$AC:$AC,MATCH($A1965,lookup!$A:$A,0)))</f>
        <v>99_NCE</v>
      </c>
      <c r="AN1965" s="0" t="str">
        <f aca="false">IF(AND($CF1965&lt;&gt;"",IFERROR(INDEX(subsample_country_map!$E:$E,MATCH($CF1965,subsample_country_map!$A:$A,0)),"")&lt;&gt;""),INDEX(subsample_country_map!$E:$E,MATCH($CF1965,subsample_country_map!$A:$A,0)),INDEX(lookup!$AD:$AD,MATCH($A1965,lookup!$A:$A,0)))</f>
        <v>99_NCE</v>
      </c>
      <c r="AO1965" s="0" t="str">
        <f aca="false">INDEX(lookup!$Y:$Y,MATCH($A1965,lookup!$A:$A,0))</f>
        <v>0_published</v>
      </c>
      <c r="AP1965" s="0" t="str">
        <f aca="false">INDEX(lookup!$Z:$Z,MATCH($A1965,lookup!$A:$A,0))</f>
        <v>0_VHB low</v>
      </c>
      <c r="AQ1965" s="0" t="str">
        <f aca="false">INDEX(lookup!$W:$W,MATCH($A1965,lookup!$A:$A,0))</f>
        <v>1_fin/acc/econ</v>
      </c>
      <c r="AS1965" s="0" t="s">
        <v>91</v>
      </c>
      <c r="AT1965" s="0" t="s">
        <v>397</v>
      </c>
      <c r="AU1965" s="0" t="s">
        <v>93</v>
      </c>
      <c r="AV1965" s="0" t="s">
        <v>3578</v>
      </c>
      <c r="AW1965" s="0" t="s">
        <v>214</v>
      </c>
      <c r="BA1965" s="0" t="n">
        <v>7807</v>
      </c>
      <c r="BB1965" s="0" t="s">
        <v>96</v>
      </c>
      <c r="BC1965" s="0" t="s">
        <v>1697</v>
      </c>
      <c r="BD1965" s="0" t="s">
        <v>123</v>
      </c>
      <c r="BE1965" s="0" t="s">
        <v>206</v>
      </c>
      <c r="BF1965" s="0" t="s">
        <v>6696</v>
      </c>
      <c r="BI1965" s="0" t="s">
        <v>208</v>
      </c>
      <c r="BJ1965" s="0" t="s">
        <v>6666</v>
      </c>
      <c r="BK1965" s="0" t="s">
        <v>6697</v>
      </c>
      <c r="BL1965" s="0" t="s">
        <v>6698</v>
      </c>
      <c r="BM1965" s="0" t="s">
        <v>6669</v>
      </c>
      <c r="BN1965" s="0" t="s">
        <v>6670</v>
      </c>
      <c r="BO1965" s="0" t="s">
        <v>105</v>
      </c>
      <c r="BP1965" s="0" t="s">
        <v>6664</v>
      </c>
      <c r="BQ1965" s="0" t="s">
        <v>127</v>
      </c>
      <c r="BT1965" s="0" t="n">
        <v>0</v>
      </c>
      <c r="BU1965" s="0" t="s">
        <v>6671</v>
      </c>
      <c r="BW1965" s="0" t="n">
        <v>2011</v>
      </c>
      <c r="BX1965" s="0" t="n">
        <v>2020</v>
      </c>
      <c r="BY1965" s="0" t="s">
        <v>6672</v>
      </c>
      <c r="BZ1965" s="0" t="n">
        <v>2015.5</v>
      </c>
      <c r="CA1965" s="0" t="n">
        <v>0.5</v>
      </c>
      <c r="CB1965" s="0" t="n">
        <v>1</v>
      </c>
      <c r="CC1965" s="0" t="n">
        <v>1</v>
      </c>
      <c r="CD1965" s="0" t="n">
        <v>0.00754505709799132</v>
      </c>
      <c r="CE1965" s="0" t="n">
        <v>1</v>
      </c>
      <c r="CF1965" s="0" t="s">
        <v>6696</v>
      </c>
    </row>
    <row r="1966" customFormat="false" ht="15" hidden="false" customHeight="false" outlineLevel="0" collapsed="false">
      <c r="A1966" s="0" t="s">
        <v>6664</v>
      </c>
      <c r="B1966" s="0" t="n">
        <v>3271</v>
      </c>
      <c r="C1966" s="0" t="n">
        <v>0.0257362959825793</v>
      </c>
      <c r="D1966" s="0" t="n">
        <v>4191</v>
      </c>
      <c r="E1966" s="0" t="n">
        <f aca="false">IF(ISNUMBER($BA1966),$BA1966,IF(AND(ISNUMBER($D1966),ISNUMBER($BW1966),ISNUMBER($BX1966)),$D1966*($BX1966-$BW1966+1),""))</f>
        <v>4191</v>
      </c>
      <c r="H1966" s="0" t="s">
        <v>118</v>
      </c>
      <c r="I1966" s="0" t="s">
        <v>344</v>
      </c>
      <c r="J1966" s="0" t="n">
        <f aca="false">IF($BW1966&lt;&gt;"",$BW1966,"")</f>
        <v>2011</v>
      </c>
      <c r="K1966" s="0" t="n">
        <f aca="false">IF($BX1966&lt;&gt;"",$BX1966,"")</f>
        <v>2020</v>
      </c>
      <c r="L1966" s="0" t="n">
        <f aca="false">IF(AND(ISNUMBER($BW1966),ISNUMBER($BX1966)),($BW1966+$BX1966)/2,"")</f>
        <v>2015.5</v>
      </c>
      <c r="M1966" s="0" t="n">
        <f aca="false">IF($L1966&lt;&gt;"",$L1966,"")</f>
        <v>2015.5</v>
      </c>
      <c r="N1966" s="0" t="n">
        <f aca="false">IF(AND(ISNUMBER($BW1966),ISNUMBER($BX1966)),MIN(1,MAX(0,($BX1966-2016+1)/($BX1966-$BW1966+1))),"")</f>
        <v>0.5</v>
      </c>
      <c r="O1966" s="0" t="n">
        <f aca="false">IF(AND(ISNUMBER($BW1966),ISNUMBER($BX1966)),MIN(1,MAX(0,($BX1966-2017+1)/($BX1966-$BW1966+1))),"")</f>
        <v>0.4</v>
      </c>
      <c r="P1966" s="0" t="n">
        <f aca="false">IF(AND(ISNUMBER($BW1966),ISNUMBER($BX1966)),MIN(1,MAX(0,($BX1966-2018+1)/($BX1966-$BW1966+1))),"")</f>
        <v>0.3</v>
      </c>
      <c r="Q1966" s="0" t="n">
        <f aca="false">IF(AND(ISNUMBER($BW1966),ISNUMBER($BX1966)),MIN(1,MAX(0,($BX1966-2019+1)/($BX1966-$BW1966+1))),"")</f>
        <v>0.2</v>
      </c>
      <c r="R1966" s="0" t="n">
        <f aca="false">IF(AND(ISNUMBER($BW1966),ISNUMBER($BX1966)),MIN(1,MAX(0,($BX1966-2016+1)/($BX1966-$BW1966+1))),"")</f>
        <v>0.5</v>
      </c>
      <c r="S1966" s="0" t="n">
        <f aca="false">IF($L1966&lt;&gt;"",IF($L1966&gt;=2015.5,1,0),"")</f>
        <v>1</v>
      </c>
      <c r="T1966" s="0" t="n">
        <f aca="false">IF($L1966&lt;&gt;"",IF($L1966&gt;=2016,1,0),"")</f>
        <v>0</v>
      </c>
      <c r="U1966" s="0" t="n">
        <f aca="false">IF(ISNUMBER($BX1966),IF($BX1966&gt;=2016,1,0),"")</f>
        <v>1</v>
      </c>
      <c r="V1966" s="0" t="n">
        <f aca="false">IF(ISNUMBER($BW1966),IF($BW1966&gt;=2016,1,0),"")</f>
        <v>0</v>
      </c>
      <c r="W1966" s="0" t="str">
        <f aca="false">IF(AND(ISNUMBER($BW1966),ISNUMBER($BX1966)),IF($BW1966&gt;=2016,"post-only",IF($BX1966&lt;2016,"pre-only","mixed")),"")</f>
        <v>mixed</v>
      </c>
      <c r="X1966" s="0" t="n">
        <f aca="false">IF(AND(ISNUMBER($BW1966),ISNUMBER($BX1966)),MIN(1,MAX(0,($BX1966-2017+1)/($BX1966-$BW1966+1))),"")</f>
        <v>0.4</v>
      </c>
      <c r="Y1966" s="0" t="n">
        <f aca="false">IF(AND(ISNUMBER($BW1966),ISNUMBER($BX1966)),MIN(1,MAX(0,($BX1966-2018+1)/($BX1966-$BW1966+1))),"")</f>
        <v>0.3</v>
      </c>
      <c r="Z1966" s="0" t="n">
        <f aca="false">IF(AND(ISNUMBER($BW1966),ISNUMBER($BX1966)),MIN(1,MAX(0,($BX1966-2019+1)/($BX1966-$BW1966+1))),"")</f>
        <v>0.2</v>
      </c>
      <c r="AA1966" s="0" t="n">
        <f aca="false">IF(ISNUMBER($BX1966),IF($BX1966&gt;=2017,1,0),"")</f>
        <v>1</v>
      </c>
      <c r="AB1966" s="0" t="n">
        <f aca="false">IF(ISNUMBER($BX1966),IF($BX1966&gt;=2018,1,0),"")</f>
        <v>1</v>
      </c>
      <c r="AC1966" s="0" t="n">
        <f aca="false">IF(ISNUMBER($BX1966),IF($BX1966&gt;=2019,1,0),"")</f>
        <v>1</v>
      </c>
      <c r="AD1966" s="0" t="n">
        <f aca="false">IF($L1966&lt;&gt;"",IF($L1966&gt;2013,1,0),"")</f>
        <v>1</v>
      </c>
      <c r="AE1966" s="0" t="n">
        <f aca="false">IF($L1966&lt;&gt;"",1+IF($L1966&gt;2011,1,0)+IF($L1966&gt;2014,1,0),"")</f>
        <v>3</v>
      </c>
      <c r="AF1966" s="0" t="s">
        <v>87</v>
      </c>
      <c r="AG1966" s="0" t="s">
        <v>88</v>
      </c>
      <c r="AH1966" s="0" t="s">
        <v>89</v>
      </c>
      <c r="AI1966" s="0" t="s">
        <v>90</v>
      </c>
      <c r="AJ1966" s="0" t="s">
        <v>90</v>
      </c>
      <c r="AK1966" s="0" t="str">
        <f aca="false">IF(AND($CF1966&lt;&gt;"",IFERROR(INDEX(subsample_country_map!$B:$B,MATCH($CF1966,subsample_country_map!$A:$A,0)),"")&lt;&gt;""),INDEX(subsample_country_map!$B:$B,MATCH($CF1966,subsample_country_map!$A:$A,0)),INDEX(lookup!$AA:$AA,MATCH($A1966,lookup!$A:$A,0)))</f>
        <v>99_NCE</v>
      </c>
      <c r="AL1966" s="0" t="str">
        <f aca="false">IF(AND($CF1966&lt;&gt;"",IFERROR(INDEX(subsample_country_map!$C:$C,MATCH($CF1966,subsample_country_map!$A:$A,0)),"")&lt;&gt;""),INDEX(subsample_country_map!$C:$C,MATCH($CF1966,subsample_country_map!$A:$A,0)),INDEX(lookup!$AB:$AB,MATCH($A1966,lookup!$A:$A,0)))</f>
        <v>99_NCE</v>
      </c>
      <c r="AM1966" s="0" t="str">
        <f aca="false">IF(AND($CF1966&lt;&gt;"",IFERROR(INDEX(subsample_country_map!$D:$D,MATCH($CF1966,subsample_country_map!$A:$A,0)),"")&lt;&gt;""),INDEX(subsample_country_map!$D:$D,MATCH($CF1966,subsample_country_map!$A:$A,0)),INDEX(lookup!$AC:$AC,MATCH($A1966,lookup!$A:$A,0)))</f>
        <v>99_NCE</v>
      </c>
      <c r="AN1966" s="0" t="str">
        <f aca="false">IF(AND($CF1966&lt;&gt;"",IFERROR(INDEX(subsample_country_map!$E:$E,MATCH($CF1966,subsample_country_map!$A:$A,0)),"")&lt;&gt;""),INDEX(subsample_country_map!$E:$E,MATCH($CF1966,subsample_country_map!$A:$A,0)),INDEX(lookup!$AD:$AD,MATCH($A1966,lookup!$A:$A,0)))</f>
        <v>99_NCE</v>
      </c>
      <c r="AO1966" s="0" t="str">
        <f aca="false">INDEX(lookup!$Y:$Y,MATCH($A1966,lookup!$A:$A,0))</f>
        <v>0_published</v>
      </c>
      <c r="AP1966" s="0" t="str">
        <f aca="false">INDEX(lookup!$Z:$Z,MATCH($A1966,lookup!$A:$A,0))</f>
        <v>0_VHB low</v>
      </c>
      <c r="AQ1966" s="0" t="str">
        <f aca="false">INDEX(lookup!$W:$W,MATCH($A1966,lookup!$A:$A,0))</f>
        <v>1_fin/acc/econ</v>
      </c>
      <c r="AS1966" s="0" t="s">
        <v>91</v>
      </c>
      <c r="AT1966" s="0" t="s">
        <v>397</v>
      </c>
      <c r="AU1966" s="0" t="s">
        <v>93</v>
      </c>
      <c r="AV1966" s="0" t="s">
        <v>3380</v>
      </c>
      <c r="AW1966" s="0" t="s">
        <v>214</v>
      </c>
      <c r="BA1966" s="0" t="n">
        <v>4191</v>
      </c>
      <c r="BB1966" s="0" t="s">
        <v>96</v>
      </c>
      <c r="BC1966" s="0" t="s">
        <v>1697</v>
      </c>
      <c r="BD1966" s="0" t="s">
        <v>123</v>
      </c>
      <c r="BE1966" s="0" t="s">
        <v>33</v>
      </c>
      <c r="BF1966" s="0" t="s">
        <v>6673</v>
      </c>
      <c r="BI1966" s="0" t="s">
        <v>208</v>
      </c>
      <c r="BJ1966" s="0" t="s">
        <v>6674</v>
      </c>
      <c r="BK1966" s="0" t="s">
        <v>6697</v>
      </c>
      <c r="BL1966" s="0" t="s">
        <v>6699</v>
      </c>
      <c r="BM1966" s="0" t="s">
        <v>6669</v>
      </c>
      <c r="BN1966" s="0" t="s">
        <v>6670</v>
      </c>
      <c r="BO1966" s="0" t="s">
        <v>105</v>
      </c>
      <c r="BP1966" s="0" t="s">
        <v>6664</v>
      </c>
      <c r="BQ1966" s="0" t="s">
        <v>127</v>
      </c>
      <c r="BT1966" s="0" t="n">
        <v>0</v>
      </c>
      <c r="BU1966" s="0" t="s">
        <v>6671</v>
      </c>
      <c r="BW1966" s="0" t="n">
        <v>2011</v>
      </c>
      <c r="BX1966" s="0" t="n">
        <v>2020</v>
      </c>
      <c r="BY1966" s="0" t="s">
        <v>6672</v>
      </c>
      <c r="BZ1966" s="0" t="n">
        <v>2015.5</v>
      </c>
      <c r="CA1966" s="0" t="n">
        <v>0.5</v>
      </c>
      <c r="CB1966" s="0" t="n">
        <v>1</v>
      </c>
      <c r="CC1966" s="0" t="n">
        <v>1</v>
      </c>
      <c r="CD1966" s="0" t="n">
        <v>0.0257419804465101</v>
      </c>
      <c r="CE1966" s="0" t="n">
        <v>1</v>
      </c>
    </row>
    <row r="1967" customFormat="false" ht="15" hidden="false" customHeight="false" outlineLevel="0" collapsed="false">
      <c r="A1967" s="0" t="s">
        <v>6664</v>
      </c>
      <c r="B1967" s="0" t="n">
        <v>3272</v>
      </c>
      <c r="C1967" s="0" t="n">
        <v>0.00332593213059725</v>
      </c>
      <c r="D1967" s="0" t="n">
        <v>3616</v>
      </c>
      <c r="E1967" s="0" t="n">
        <f aca="false">IF(ISNUMBER($BA1967),$BA1967,IF(AND(ISNUMBER($D1967),ISNUMBER($BW1967),ISNUMBER($BX1967)),$D1967*($BX1967-$BW1967+1),""))</f>
        <v>3616</v>
      </c>
      <c r="H1967" s="0" t="s">
        <v>118</v>
      </c>
      <c r="I1967" s="0" t="s">
        <v>344</v>
      </c>
      <c r="J1967" s="0" t="n">
        <f aca="false">IF($BW1967&lt;&gt;"",$BW1967,"")</f>
        <v>2011</v>
      </c>
      <c r="K1967" s="0" t="n">
        <f aca="false">IF($BX1967&lt;&gt;"",$BX1967,"")</f>
        <v>2020</v>
      </c>
      <c r="L1967" s="0" t="n">
        <f aca="false">IF(AND(ISNUMBER($BW1967),ISNUMBER($BX1967)),($BW1967+$BX1967)/2,"")</f>
        <v>2015.5</v>
      </c>
      <c r="M1967" s="0" t="n">
        <f aca="false">IF($L1967&lt;&gt;"",$L1967,"")</f>
        <v>2015.5</v>
      </c>
      <c r="N1967" s="0" t="n">
        <f aca="false">IF(AND(ISNUMBER($BW1967),ISNUMBER($BX1967)),MIN(1,MAX(0,($BX1967-2016+1)/($BX1967-$BW1967+1))),"")</f>
        <v>0.5</v>
      </c>
      <c r="O1967" s="0" t="n">
        <f aca="false">IF(AND(ISNUMBER($BW1967),ISNUMBER($BX1967)),MIN(1,MAX(0,($BX1967-2017+1)/($BX1967-$BW1967+1))),"")</f>
        <v>0.4</v>
      </c>
      <c r="P1967" s="0" t="n">
        <f aca="false">IF(AND(ISNUMBER($BW1967),ISNUMBER($BX1967)),MIN(1,MAX(0,($BX1967-2018+1)/($BX1967-$BW1967+1))),"")</f>
        <v>0.3</v>
      </c>
      <c r="Q1967" s="0" t="n">
        <f aca="false">IF(AND(ISNUMBER($BW1967),ISNUMBER($BX1967)),MIN(1,MAX(0,($BX1967-2019+1)/($BX1967-$BW1967+1))),"")</f>
        <v>0.2</v>
      </c>
      <c r="R1967" s="0" t="n">
        <f aca="false">IF(AND(ISNUMBER($BW1967),ISNUMBER($BX1967)),MIN(1,MAX(0,($BX1967-2016+1)/($BX1967-$BW1967+1))),"")</f>
        <v>0.5</v>
      </c>
      <c r="S1967" s="0" t="n">
        <f aca="false">IF($L1967&lt;&gt;"",IF($L1967&gt;=2015.5,1,0),"")</f>
        <v>1</v>
      </c>
      <c r="T1967" s="0" t="n">
        <f aca="false">IF($L1967&lt;&gt;"",IF($L1967&gt;=2016,1,0),"")</f>
        <v>0</v>
      </c>
      <c r="U1967" s="0" t="n">
        <f aca="false">IF(ISNUMBER($BX1967),IF($BX1967&gt;=2016,1,0),"")</f>
        <v>1</v>
      </c>
      <c r="V1967" s="0" t="n">
        <f aca="false">IF(ISNUMBER($BW1967),IF($BW1967&gt;=2016,1,0),"")</f>
        <v>0</v>
      </c>
      <c r="W1967" s="0" t="str">
        <f aca="false">IF(AND(ISNUMBER($BW1967),ISNUMBER($BX1967)),IF($BW1967&gt;=2016,"post-only",IF($BX1967&lt;2016,"pre-only","mixed")),"")</f>
        <v>mixed</v>
      </c>
      <c r="X1967" s="0" t="n">
        <f aca="false">IF(AND(ISNUMBER($BW1967),ISNUMBER($BX1967)),MIN(1,MAX(0,($BX1967-2017+1)/($BX1967-$BW1967+1))),"")</f>
        <v>0.4</v>
      </c>
      <c r="Y1967" s="0" t="n">
        <f aca="false">IF(AND(ISNUMBER($BW1967),ISNUMBER($BX1967)),MIN(1,MAX(0,($BX1967-2018+1)/($BX1967-$BW1967+1))),"")</f>
        <v>0.3</v>
      </c>
      <c r="Z1967" s="0" t="n">
        <f aca="false">IF(AND(ISNUMBER($BW1967),ISNUMBER($BX1967)),MIN(1,MAX(0,($BX1967-2019+1)/($BX1967-$BW1967+1))),"")</f>
        <v>0.2</v>
      </c>
      <c r="AA1967" s="0" t="n">
        <f aca="false">IF(ISNUMBER($BX1967),IF($BX1967&gt;=2017,1,0),"")</f>
        <v>1</v>
      </c>
      <c r="AB1967" s="0" t="n">
        <f aca="false">IF(ISNUMBER($BX1967),IF($BX1967&gt;=2018,1,0),"")</f>
        <v>1</v>
      </c>
      <c r="AC1967" s="0" t="n">
        <f aca="false">IF(ISNUMBER($BX1967),IF($BX1967&gt;=2019,1,0),"")</f>
        <v>1</v>
      </c>
      <c r="AD1967" s="0" t="n">
        <f aca="false">IF($L1967&lt;&gt;"",IF($L1967&gt;2013,1,0),"")</f>
        <v>1</v>
      </c>
      <c r="AE1967" s="0" t="n">
        <f aca="false">IF($L1967&lt;&gt;"",1+IF($L1967&gt;2011,1,0)+IF($L1967&gt;2014,1,0),"")</f>
        <v>3</v>
      </c>
      <c r="AF1967" s="0" t="s">
        <v>87</v>
      </c>
      <c r="AG1967" s="0" t="s">
        <v>88</v>
      </c>
      <c r="AH1967" s="0" t="s">
        <v>89</v>
      </c>
      <c r="AI1967" s="0" t="s">
        <v>90</v>
      </c>
      <c r="AJ1967" s="0" t="s">
        <v>90</v>
      </c>
      <c r="AK1967" s="0" t="str">
        <f aca="false">IF(AND($CF1967&lt;&gt;"",IFERROR(INDEX(subsample_country_map!$B:$B,MATCH($CF1967,subsample_country_map!$A:$A,0)),"")&lt;&gt;""),INDEX(subsample_country_map!$B:$B,MATCH($CF1967,subsample_country_map!$A:$A,0)),INDEX(lookup!$AA:$AA,MATCH($A1967,lookup!$A:$A,0)))</f>
        <v>99_NCE</v>
      </c>
      <c r="AL1967" s="0" t="str">
        <f aca="false">IF(AND($CF1967&lt;&gt;"",IFERROR(INDEX(subsample_country_map!$C:$C,MATCH($CF1967,subsample_country_map!$A:$A,0)),"")&lt;&gt;""),INDEX(subsample_country_map!$C:$C,MATCH($CF1967,subsample_country_map!$A:$A,0)),INDEX(lookup!$AB:$AB,MATCH($A1967,lookup!$A:$A,0)))</f>
        <v>99_NCE</v>
      </c>
      <c r="AM1967" s="0" t="str">
        <f aca="false">IF(AND($CF1967&lt;&gt;"",IFERROR(INDEX(subsample_country_map!$D:$D,MATCH($CF1967,subsample_country_map!$A:$A,0)),"")&lt;&gt;""),INDEX(subsample_country_map!$D:$D,MATCH($CF1967,subsample_country_map!$A:$A,0)),INDEX(lookup!$AC:$AC,MATCH($A1967,lookup!$A:$A,0)))</f>
        <v>99_NCE</v>
      </c>
      <c r="AN1967" s="0" t="str">
        <f aca="false">IF(AND($CF1967&lt;&gt;"",IFERROR(INDEX(subsample_country_map!$E:$E,MATCH($CF1967,subsample_country_map!$A:$A,0)),"")&lt;&gt;""),INDEX(subsample_country_map!$E:$E,MATCH($CF1967,subsample_country_map!$A:$A,0)),INDEX(lookup!$AD:$AD,MATCH($A1967,lookup!$A:$A,0)))</f>
        <v>99_NCE</v>
      </c>
      <c r="AO1967" s="0" t="str">
        <f aca="false">INDEX(lookup!$Y:$Y,MATCH($A1967,lookup!$A:$A,0))</f>
        <v>0_published</v>
      </c>
      <c r="AP1967" s="0" t="str">
        <f aca="false">INDEX(lookup!$Z:$Z,MATCH($A1967,lookup!$A:$A,0))</f>
        <v>0_VHB low</v>
      </c>
      <c r="AQ1967" s="0" t="str">
        <f aca="false">INDEX(lookup!$W:$W,MATCH($A1967,lookup!$A:$A,0))</f>
        <v>1_fin/acc/econ</v>
      </c>
      <c r="AS1967" s="0" t="s">
        <v>91</v>
      </c>
      <c r="AT1967" s="0" t="s">
        <v>397</v>
      </c>
      <c r="AU1967" s="0" t="s">
        <v>93</v>
      </c>
      <c r="AV1967" s="0" t="s">
        <v>3440</v>
      </c>
      <c r="AW1967" s="0" t="s">
        <v>3074</v>
      </c>
      <c r="BA1967" s="0" t="n">
        <v>3616</v>
      </c>
      <c r="BB1967" s="0" t="s">
        <v>96</v>
      </c>
      <c r="BC1967" s="0" t="s">
        <v>1697</v>
      </c>
      <c r="BD1967" s="0" t="s">
        <v>123</v>
      </c>
      <c r="BE1967" s="0" t="s">
        <v>33</v>
      </c>
      <c r="BF1967" s="0" t="s">
        <v>6676</v>
      </c>
      <c r="BI1967" s="0" t="s">
        <v>208</v>
      </c>
      <c r="BJ1967" s="0" t="s">
        <v>6677</v>
      </c>
      <c r="BK1967" s="0" t="s">
        <v>6697</v>
      </c>
      <c r="BL1967" s="0" t="s">
        <v>6700</v>
      </c>
      <c r="BM1967" s="0" t="s">
        <v>6669</v>
      </c>
      <c r="BN1967" s="0" t="s">
        <v>6670</v>
      </c>
      <c r="BO1967" s="0" t="s">
        <v>105</v>
      </c>
      <c r="BP1967" s="0" t="s">
        <v>6664</v>
      </c>
      <c r="BQ1967" s="0" t="s">
        <v>127</v>
      </c>
      <c r="BT1967" s="0" t="n">
        <v>0</v>
      </c>
      <c r="BU1967" s="0" t="s">
        <v>6671</v>
      </c>
      <c r="BW1967" s="0" t="n">
        <v>2011</v>
      </c>
      <c r="BX1967" s="0" t="n">
        <v>2020</v>
      </c>
      <c r="BY1967" s="0" t="s">
        <v>6672</v>
      </c>
      <c r="BZ1967" s="0" t="n">
        <v>2015.5</v>
      </c>
      <c r="CA1967" s="0" t="n">
        <v>0.5</v>
      </c>
      <c r="CB1967" s="0" t="n">
        <v>1</v>
      </c>
      <c r="CC1967" s="0" t="n">
        <v>1</v>
      </c>
      <c r="CD1967" s="0" t="n">
        <v>0.00332594439430453</v>
      </c>
      <c r="CE1967" s="0" t="n">
        <v>1</v>
      </c>
    </row>
    <row r="1968" customFormat="false" ht="15" hidden="false" customHeight="false" outlineLevel="0" collapsed="false">
      <c r="A1968" s="0" t="s">
        <v>6664</v>
      </c>
      <c r="B1968" s="0" t="n">
        <v>3273</v>
      </c>
      <c r="C1968" s="0" t="n">
        <v>-0.00636463730932226</v>
      </c>
      <c r="D1968" s="0" t="n">
        <v>4534</v>
      </c>
      <c r="E1968" s="0" t="n">
        <f aca="false">IF(ISNUMBER($BA1968),$BA1968,IF(AND(ISNUMBER($D1968),ISNUMBER($BW1968),ISNUMBER($BX1968)),$D1968*($BX1968-$BW1968+1),""))</f>
        <v>4534</v>
      </c>
      <c r="H1968" s="0" t="s">
        <v>118</v>
      </c>
      <c r="I1968" s="0" t="s">
        <v>344</v>
      </c>
      <c r="J1968" s="0" t="n">
        <f aca="false">IF($BW1968&lt;&gt;"",$BW1968,"")</f>
        <v>2011</v>
      </c>
      <c r="K1968" s="0" t="n">
        <f aca="false">IF($BX1968&lt;&gt;"",$BX1968,"")</f>
        <v>2020</v>
      </c>
      <c r="L1968" s="0" t="n">
        <f aca="false">IF(AND(ISNUMBER($BW1968),ISNUMBER($BX1968)),($BW1968+$BX1968)/2,"")</f>
        <v>2015.5</v>
      </c>
      <c r="M1968" s="0" t="n">
        <f aca="false">IF($L1968&lt;&gt;"",$L1968,"")</f>
        <v>2015.5</v>
      </c>
      <c r="N1968" s="0" t="n">
        <f aca="false">IF(AND(ISNUMBER($BW1968),ISNUMBER($BX1968)),MIN(1,MAX(0,($BX1968-2016+1)/($BX1968-$BW1968+1))),"")</f>
        <v>0.5</v>
      </c>
      <c r="O1968" s="0" t="n">
        <f aca="false">IF(AND(ISNUMBER($BW1968),ISNUMBER($BX1968)),MIN(1,MAX(0,($BX1968-2017+1)/($BX1968-$BW1968+1))),"")</f>
        <v>0.4</v>
      </c>
      <c r="P1968" s="0" t="n">
        <f aca="false">IF(AND(ISNUMBER($BW1968),ISNUMBER($BX1968)),MIN(1,MAX(0,($BX1968-2018+1)/($BX1968-$BW1968+1))),"")</f>
        <v>0.3</v>
      </c>
      <c r="Q1968" s="0" t="n">
        <f aca="false">IF(AND(ISNUMBER($BW1968),ISNUMBER($BX1968)),MIN(1,MAX(0,($BX1968-2019+1)/($BX1968-$BW1968+1))),"")</f>
        <v>0.2</v>
      </c>
      <c r="R1968" s="0" t="n">
        <f aca="false">IF(AND(ISNUMBER($BW1968),ISNUMBER($BX1968)),MIN(1,MAX(0,($BX1968-2016+1)/($BX1968-$BW1968+1))),"")</f>
        <v>0.5</v>
      </c>
      <c r="S1968" s="0" t="n">
        <f aca="false">IF($L1968&lt;&gt;"",IF($L1968&gt;=2015.5,1,0),"")</f>
        <v>1</v>
      </c>
      <c r="T1968" s="0" t="n">
        <f aca="false">IF($L1968&lt;&gt;"",IF($L1968&gt;=2016,1,0),"")</f>
        <v>0</v>
      </c>
      <c r="U1968" s="0" t="n">
        <f aca="false">IF(ISNUMBER($BX1968),IF($BX1968&gt;=2016,1,0),"")</f>
        <v>1</v>
      </c>
      <c r="V1968" s="0" t="n">
        <f aca="false">IF(ISNUMBER($BW1968),IF($BW1968&gt;=2016,1,0),"")</f>
        <v>0</v>
      </c>
      <c r="W1968" s="0" t="str">
        <f aca="false">IF(AND(ISNUMBER($BW1968),ISNUMBER($BX1968)),IF($BW1968&gt;=2016,"post-only",IF($BX1968&lt;2016,"pre-only","mixed")),"")</f>
        <v>mixed</v>
      </c>
      <c r="X1968" s="0" t="n">
        <f aca="false">IF(AND(ISNUMBER($BW1968),ISNUMBER($BX1968)),MIN(1,MAX(0,($BX1968-2017+1)/($BX1968-$BW1968+1))),"")</f>
        <v>0.4</v>
      </c>
      <c r="Y1968" s="0" t="n">
        <f aca="false">IF(AND(ISNUMBER($BW1968),ISNUMBER($BX1968)),MIN(1,MAX(0,($BX1968-2018+1)/($BX1968-$BW1968+1))),"")</f>
        <v>0.3</v>
      </c>
      <c r="Z1968" s="0" t="n">
        <f aca="false">IF(AND(ISNUMBER($BW1968),ISNUMBER($BX1968)),MIN(1,MAX(0,($BX1968-2019+1)/($BX1968-$BW1968+1))),"")</f>
        <v>0.2</v>
      </c>
      <c r="AA1968" s="0" t="n">
        <f aca="false">IF(ISNUMBER($BX1968),IF($BX1968&gt;=2017,1,0),"")</f>
        <v>1</v>
      </c>
      <c r="AB1968" s="0" t="n">
        <f aca="false">IF(ISNUMBER($BX1968),IF($BX1968&gt;=2018,1,0),"")</f>
        <v>1</v>
      </c>
      <c r="AC1968" s="0" t="n">
        <f aca="false">IF(ISNUMBER($BX1968),IF($BX1968&gt;=2019,1,0),"")</f>
        <v>1</v>
      </c>
      <c r="AD1968" s="0" t="n">
        <f aca="false">IF($L1968&lt;&gt;"",IF($L1968&gt;2013,1,0),"")</f>
        <v>1</v>
      </c>
      <c r="AE1968" s="0" t="n">
        <f aca="false">IF($L1968&lt;&gt;"",1+IF($L1968&gt;2011,1,0)+IF($L1968&gt;2014,1,0),"")</f>
        <v>3</v>
      </c>
      <c r="AF1968" s="0" t="s">
        <v>87</v>
      </c>
      <c r="AG1968" s="0" t="s">
        <v>88</v>
      </c>
      <c r="AH1968" s="0" t="s">
        <v>89</v>
      </c>
      <c r="AI1968" s="0" t="s">
        <v>90</v>
      </c>
      <c r="AJ1968" s="0" t="s">
        <v>90</v>
      </c>
      <c r="AK1968" s="0" t="str">
        <f aca="false">IF(AND($CF1968&lt;&gt;"",IFERROR(INDEX(subsample_country_map!$B:$B,MATCH($CF1968,subsample_country_map!$A:$A,0)),"")&lt;&gt;""),INDEX(subsample_country_map!$B:$B,MATCH($CF1968,subsample_country_map!$A:$A,0)),INDEX(lookup!$AA:$AA,MATCH($A1968,lookup!$A:$A,0)))</f>
        <v>99_NCE</v>
      </c>
      <c r="AL1968" s="0" t="str">
        <f aca="false">IF(AND($CF1968&lt;&gt;"",IFERROR(INDEX(subsample_country_map!$C:$C,MATCH($CF1968,subsample_country_map!$A:$A,0)),"")&lt;&gt;""),INDEX(subsample_country_map!$C:$C,MATCH($CF1968,subsample_country_map!$A:$A,0)),INDEX(lookup!$AB:$AB,MATCH($A1968,lookup!$A:$A,0)))</f>
        <v>99_NCE</v>
      </c>
      <c r="AM1968" s="0" t="str">
        <f aca="false">IF(AND($CF1968&lt;&gt;"",IFERROR(INDEX(subsample_country_map!$D:$D,MATCH($CF1968,subsample_country_map!$A:$A,0)),"")&lt;&gt;""),INDEX(subsample_country_map!$D:$D,MATCH($CF1968,subsample_country_map!$A:$A,0)),INDEX(lookup!$AC:$AC,MATCH($A1968,lookup!$A:$A,0)))</f>
        <v>99_NCE</v>
      </c>
      <c r="AN1968" s="0" t="str">
        <f aca="false">IF(AND($CF1968&lt;&gt;"",IFERROR(INDEX(subsample_country_map!$E:$E,MATCH($CF1968,subsample_country_map!$A:$A,0)),"")&lt;&gt;""),INDEX(subsample_country_map!$E:$E,MATCH($CF1968,subsample_country_map!$A:$A,0)),INDEX(lookup!$AD:$AD,MATCH($A1968,lookup!$A:$A,0)))</f>
        <v>99_NCE</v>
      </c>
      <c r="AO1968" s="0" t="str">
        <f aca="false">INDEX(lookup!$Y:$Y,MATCH($A1968,lookup!$A:$A,0))</f>
        <v>0_published</v>
      </c>
      <c r="AP1968" s="0" t="str">
        <f aca="false">INDEX(lookup!$Z:$Z,MATCH($A1968,lookup!$A:$A,0))</f>
        <v>0_VHB low</v>
      </c>
      <c r="AQ1968" s="0" t="str">
        <f aca="false">INDEX(lookup!$W:$W,MATCH($A1968,lookup!$A:$A,0))</f>
        <v>1_fin/acc/econ</v>
      </c>
      <c r="AS1968" s="0" t="s">
        <v>91</v>
      </c>
      <c r="AT1968" s="0" t="s">
        <v>397</v>
      </c>
      <c r="AU1968" s="0" t="s">
        <v>93</v>
      </c>
      <c r="AV1968" s="0" t="s">
        <v>214</v>
      </c>
      <c r="AW1968" s="0" t="s">
        <v>229</v>
      </c>
      <c r="BA1968" s="0" t="n">
        <v>4534</v>
      </c>
      <c r="BB1968" s="0" t="s">
        <v>96</v>
      </c>
      <c r="BC1968" s="0" t="s">
        <v>1697</v>
      </c>
      <c r="BD1968" s="0" t="s">
        <v>123</v>
      </c>
      <c r="BE1968" s="0" t="s">
        <v>6679</v>
      </c>
      <c r="BF1968" s="0" t="s">
        <v>6680</v>
      </c>
      <c r="BI1968" s="0" t="s">
        <v>208</v>
      </c>
      <c r="BJ1968" s="0" t="s">
        <v>6681</v>
      </c>
      <c r="BK1968" s="0" t="s">
        <v>6697</v>
      </c>
      <c r="BL1968" s="0" t="s">
        <v>6701</v>
      </c>
      <c r="BM1968" s="0" t="s">
        <v>6683</v>
      </c>
      <c r="BN1968" s="0" t="s">
        <v>6670</v>
      </c>
      <c r="BO1968" s="0" t="s">
        <v>105</v>
      </c>
      <c r="BP1968" s="0" t="s">
        <v>6664</v>
      </c>
      <c r="BQ1968" s="0" t="s">
        <v>127</v>
      </c>
      <c r="BT1968" s="0" t="n">
        <v>0</v>
      </c>
      <c r="BU1968" s="0" t="s">
        <v>6671</v>
      </c>
      <c r="BW1968" s="0" t="n">
        <v>2011</v>
      </c>
      <c r="BX1968" s="0" t="n">
        <v>2020</v>
      </c>
      <c r="BY1968" s="0" t="s">
        <v>6672</v>
      </c>
      <c r="BZ1968" s="0" t="n">
        <v>2015.5</v>
      </c>
      <c r="CA1968" s="0" t="n">
        <v>0.5</v>
      </c>
      <c r="CB1968" s="0" t="n">
        <v>1</v>
      </c>
      <c r="CC1968" s="0" t="n">
        <v>1</v>
      </c>
      <c r="CD1968" s="0" t="n">
        <v>-0.00636472325227723</v>
      </c>
      <c r="CE1968" s="0" t="n">
        <v>1</v>
      </c>
    </row>
    <row r="1969" customFormat="false" ht="15" hidden="false" customHeight="false" outlineLevel="0" collapsed="false">
      <c r="A1969" s="0" t="s">
        <v>6664</v>
      </c>
      <c r="B1969" s="0" t="n">
        <v>3274</v>
      </c>
      <c r="C1969" s="0" t="n">
        <v>0.0239024816820399</v>
      </c>
      <c r="D1969" s="0" t="n">
        <v>2381</v>
      </c>
      <c r="E1969" s="0" t="n">
        <f aca="false">IF(ISNUMBER($BA1969),$BA1969,IF(AND(ISNUMBER($D1969),ISNUMBER($BW1969),ISNUMBER($BX1969)),$D1969*($BX1969-$BW1969+1),""))</f>
        <v>2381</v>
      </c>
      <c r="H1969" s="0" t="s">
        <v>118</v>
      </c>
      <c r="I1969" s="0" t="s">
        <v>344</v>
      </c>
      <c r="J1969" s="0" t="n">
        <f aca="false">IF($BW1969&lt;&gt;"",$BW1969,"")</f>
        <v>2011</v>
      </c>
      <c r="K1969" s="0" t="n">
        <f aca="false">IF($BX1969&lt;&gt;"",$BX1969,"")</f>
        <v>2020</v>
      </c>
      <c r="L1969" s="0" t="n">
        <f aca="false">IF(AND(ISNUMBER($BW1969),ISNUMBER($BX1969)),($BW1969+$BX1969)/2,"")</f>
        <v>2015.5</v>
      </c>
      <c r="M1969" s="0" t="n">
        <f aca="false">IF($L1969&lt;&gt;"",$L1969,"")</f>
        <v>2015.5</v>
      </c>
      <c r="N1969" s="0" t="n">
        <f aca="false">IF(AND(ISNUMBER($BW1969),ISNUMBER($BX1969)),MIN(1,MAX(0,($BX1969-2016+1)/($BX1969-$BW1969+1))),"")</f>
        <v>0.5</v>
      </c>
      <c r="O1969" s="0" t="n">
        <f aca="false">IF(AND(ISNUMBER($BW1969),ISNUMBER($BX1969)),MIN(1,MAX(0,($BX1969-2017+1)/($BX1969-$BW1969+1))),"")</f>
        <v>0.4</v>
      </c>
      <c r="P1969" s="0" t="n">
        <f aca="false">IF(AND(ISNUMBER($BW1969),ISNUMBER($BX1969)),MIN(1,MAX(0,($BX1969-2018+1)/($BX1969-$BW1969+1))),"")</f>
        <v>0.3</v>
      </c>
      <c r="Q1969" s="0" t="n">
        <f aca="false">IF(AND(ISNUMBER($BW1969),ISNUMBER($BX1969)),MIN(1,MAX(0,($BX1969-2019+1)/($BX1969-$BW1969+1))),"")</f>
        <v>0.2</v>
      </c>
      <c r="R1969" s="0" t="n">
        <f aca="false">IF(AND(ISNUMBER($BW1969),ISNUMBER($BX1969)),MIN(1,MAX(0,($BX1969-2016+1)/($BX1969-$BW1969+1))),"")</f>
        <v>0.5</v>
      </c>
      <c r="S1969" s="0" t="n">
        <f aca="false">IF($L1969&lt;&gt;"",IF($L1969&gt;=2015.5,1,0),"")</f>
        <v>1</v>
      </c>
      <c r="T1969" s="0" t="n">
        <f aca="false">IF($L1969&lt;&gt;"",IF($L1969&gt;=2016,1,0),"")</f>
        <v>0</v>
      </c>
      <c r="U1969" s="0" t="n">
        <f aca="false">IF(ISNUMBER($BX1969),IF($BX1969&gt;=2016,1,0),"")</f>
        <v>1</v>
      </c>
      <c r="V1969" s="0" t="n">
        <f aca="false">IF(ISNUMBER($BW1969),IF($BW1969&gt;=2016,1,0),"")</f>
        <v>0</v>
      </c>
      <c r="W1969" s="0" t="str">
        <f aca="false">IF(AND(ISNUMBER($BW1969),ISNUMBER($BX1969)),IF($BW1969&gt;=2016,"post-only",IF($BX1969&lt;2016,"pre-only","mixed")),"")</f>
        <v>mixed</v>
      </c>
      <c r="X1969" s="0" t="n">
        <f aca="false">IF(AND(ISNUMBER($BW1969),ISNUMBER($BX1969)),MIN(1,MAX(0,($BX1969-2017+1)/($BX1969-$BW1969+1))),"")</f>
        <v>0.4</v>
      </c>
      <c r="Y1969" s="0" t="n">
        <f aca="false">IF(AND(ISNUMBER($BW1969),ISNUMBER($BX1969)),MIN(1,MAX(0,($BX1969-2018+1)/($BX1969-$BW1969+1))),"")</f>
        <v>0.3</v>
      </c>
      <c r="Z1969" s="0" t="n">
        <f aca="false">IF(AND(ISNUMBER($BW1969),ISNUMBER($BX1969)),MIN(1,MAX(0,($BX1969-2019+1)/($BX1969-$BW1969+1))),"")</f>
        <v>0.2</v>
      </c>
      <c r="AA1969" s="0" t="n">
        <f aca="false">IF(ISNUMBER($BX1969),IF($BX1969&gt;=2017,1,0),"")</f>
        <v>1</v>
      </c>
      <c r="AB1969" s="0" t="n">
        <f aca="false">IF(ISNUMBER($BX1969),IF($BX1969&gt;=2018,1,0),"")</f>
        <v>1</v>
      </c>
      <c r="AC1969" s="0" t="n">
        <f aca="false">IF(ISNUMBER($BX1969),IF($BX1969&gt;=2019,1,0),"")</f>
        <v>1</v>
      </c>
      <c r="AD1969" s="0" t="n">
        <f aca="false">IF($L1969&lt;&gt;"",IF($L1969&gt;2013,1,0),"")</f>
        <v>1</v>
      </c>
      <c r="AE1969" s="0" t="n">
        <f aca="false">IF($L1969&lt;&gt;"",1+IF($L1969&gt;2011,1,0)+IF($L1969&gt;2014,1,0),"")</f>
        <v>3</v>
      </c>
      <c r="AF1969" s="0" t="s">
        <v>87</v>
      </c>
      <c r="AG1969" s="0" t="s">
        <v>88</v>
      </c>
      <c r="AH1969" s="0" t="s">
        <v>89</v>
      </c>
      <c r="AI1969" s="0" t="s">
        <v>90</v>
      </c>
      <c r="AJ1969" s="0" t="s">
        <v>90</v>
      </c>
      <c r="AK1969" s="0" t="str">
        <f aca="false">IF(AND($CF1969&lt;&gt;"",IFERROR(INDEX(subsample_country_map!$B:$B,MATCH($CF1969,subsample_country_map!$A:$A,0)),"")&lt;&gt;""),INDEX(subsample_country_map!$B:$B,MATCH($CF1969,subsample_country_map!$A:$A,0)),INDEX(lookup!$AA:$AA,MATCH($A1969,lookup!$A:$A,0)))</f>
        <v>99_NCE</v>
      </c>
      <c r="AL1969" s="0" t="str">
        <f aca="false">IF(AND($CF1969&lt;&gt;"",IFERROR(INDEX(subsample_country_map!$C:$C,MATCH($CF1969,subsample_country_map!$A:$A,0)),"")&lt;&gt;""),INDEX(subsample_country_map!$C:$C,MATCH($CF1969,subsample_country_map!$A:$A,0)),INDEX(lookup!$AB:$AB,MATCH($A1969,lookup!$A:$A,0)))</f>
        <v>99_NCE</v>
      </c>
      <c r="AM1969" s="0" t="str">
        <f aca="false">IF(AND($CF1969&lt;&gt;"",IFERROR(INDEX(subsample_country_map!$D:$D,MATCH($CF1969,subsample_country_map!$A:$A,0)),"")&lt;&gt;""),INDEX(subsample_country_map!$D:$D,MATCH($CF1969,subsample_country_map!$A:$A,0)),INDEX(lookup!$AC:$AC,MATCH($A1969,lookup!$A:$A,0)))</f>
        <v>99_NCE</v>
      </c>
      <c r="AN1969" s="0" t="str">
        <f aca="false">IF(AND($CF1969&lt;&gt;"",IFERROR(INDEX(subsample_country_map!$E:$E,MATCH($CF1969,subsample_country_map!$A:$A,0)),"")&lt;&gt;""),INDEX(subsample_country_map!$E:$E,MATCH($CF1969,subsample_country_map!$A:$A,0)),INDEX(lookup!$AD:$AD,MATCH($A1969,lookup!$A:$A,0)))</f>
        <v>99_NCE</v>
      </c>
      <c r="AO1969" s="0" t="str">
        <f aca="false">INDEX(lookup!$Y:$Y,MATCH($A1969,lookup!$A:$A,0))</f>
        <v>0_published</v>
      </c>
      <c r="AP1969" s="0" t="str">
        <f aca="false">INDEX(lookup!$Z:$Z,MATCH($A1969,lookup!$A:$A,0))</f>
        <v>0_VHB low</v>
      </c>
      <c r="AQ1969" s="0" t="str">
        <f aca="false">INDEX(lookup!$W:$W,MATCH($A1969,lookup!$A:$A,0))</f>
        <v>1_fin/acc/econ</v>
      </c>
      <c r="AS1969" s="0" t="s">
        <v>91</v>
      </c>
      <c r="AT1969" s="0" t="s">
        <v>397</v>
      </c>
      <c r="AU1969" s="0" t="s">
        <v>93</v>
      </c>
      <c r="AV1969" s="0" t="s">
        <v>772</v>
      </c>
      <c r="AW1969" s="0" t="s">
        <v>432</v>
      </c>
      <c r="BA1969" s="0" t="n">
        <v>2381</v>
      </c>
      <c r="BB1969" s="0" t="s">
        <v>96</v>
      </c>
      <c r="BC1969" s="0" t="s">
        <v>1697</v>
      </c>
      <c r="BD1969" s="0" t="s">
        <v>123</v>
      </c>
      <c r="BE1969" s="0" t="s">
        <v>33</v>
      </c>
      <c r="BF1969" s="0" t="s">
        <v>6673</v>
      </c>
      <c r="BI1969" s="0" t="s">
        <v>208</v>
      </c>
      <c r="BJ1969" s="0" t="s">
        <v>6684</v>
      </c>
      <c r="BK1969" s="0" t="s">
        <v>6697</v>
      </c>
      <c r="BL1969" s="0" t="s">
        <v>6702</v>
      </c>
      <c r="BM1969" s="0" t="s">
        <v>6683</v>
      </c>
      <c r="BN1969" s="0" t="s">
        <v>6670</v>
      </c>
      <c r="BO1969" s="0" t="s">
        <v>105</v>
      </c>
      <c r="BP1969" s="0" t="s">
        <v>6664</v>
      </c>
      <c r="BQ1969" s="0" t="s">
        <v>127</v>
      </c>
      <c r="BT1969" s="0" t="n">
        <v>0</v>
      </c>
      <c r="BU1969" s="0" t="s">
        <v>6671</v>
      </c>
      <c r="BW1969" s="0" t="n">
        <v>2011</v>
      </c>
      <c r="BX1969" s="0" t="n">
        <v>2020</v>
      </c>
      <c r="BY1969" s="0" t="s">
        <v>6672</v>
      </c>
      <c r="BZ1969" s="0" t="n">
        <v>2015.5</v>
      </c>
      <c r="CA1969" s="0" t="n">
        <v>0.5</v>
      </c>
      <c r="CB1969" s="0" t="n">
        <v>1</v>
      </c>
      <c r="CC1969" s="0" t="n">
        <v>1</v>
      </c>
      <c r="CD1969" s="0" t="n">
        <v>0.0239070353004849</v>
      </c>
      <c r="CE1969" s="0" t="n">
        <v>1</v>
      </c>
    </row>
    <row r="1970" customFormat="false" ht="15" hidden="false" customHeight="false" outlineLevel="0" collapsed="false">
      <c r="A1970" s="0" t="s">
        <v>6664</v>
      </c>
      <c r="B1970" s="0" t="n">
        <v>3275</v>
      </c>
      <c r="C1970" s="0" t="n">
        <v>0.0117545645449209</v>
      </c>
      <c r="D1970" s="0" t="n">
        <v>2153</v>
      </c>
      <c r="E1970" s="0" t="n">
        <f aca="false">IF(ISNUMBER($BA1970),$BA1970,IF(AND(ISNUMBER($D1970),ISNUMBER($BW1970),ISNUMBER($BX1970)),$D1970*($BX1970-$BW1970+1),""))</f>
        <v>2153</v>
      </c>
      <c r="H1970" s="0" t="s">
        <v>118</v>
      </c>
      <c r="I1970" s="0" t="s">
        <v>344</v>
      </c>
      <c r="J1970" s="0" t="n">
        <f aca="false">IF($BW1970&lt;&gt;"",$BW1970,"")</f>
        <v>2011</v>
      </c>
      <c r="K1970" s="0" t="n">
        <f aca="false">IF($BX1970&lt;&gt;"",$BX1970,"")</f>
        <v>2020</v>
      </c>
      <c r="L1970" s="0" t="n">
        <f aca="false">IF(AND(ISNUMBER($BW1970),ISNUMBER($BX1970)),($BW1970+$BX1970)/2,"")</f>
        <v>2015.5</v>
      </c>
      <c r="M1970" s="0" t="n">
        <f aca="false">IF($L1970&lt;&gt;"",$L1970,"")</f>
        <v>2015.5</v>
      </c>
      <c r="N1970" s="0" t="n">
        <f aca="false">IF(AND(ISNUMBER($BW1970),ISNUMBER($BX1970)),MIN(1,MAX(0,($BX1970-2016+1)/($BX1970-$BW1970+1))),"")</f>
        <v>0.5</v>
      </c>
      <c r="O1970" s="0" t="n">
        <f aca="false">IF(AND(ISNUMBER($BW1970),ISNUMBER($BX1970)),MIN(1,MAX(0,($BX1970-2017+1)/($BX1970-$BW1970+1))),"")</f>
        <v>0.4</v>
      </c>
      <c r="P1970" s="0" t="n">
        <f aca="false">IF(AND(ISNUMBER($BW1970),ISNUMBER($BX1970)),MIN(1,MAX(0,($BX1970-2018+1)/($BX1970-$BW1970+1))),"")</f>
        <v>0.3</v>
      </c>
      <c r="Q1970" s="0" t="n">
        <f aca="false">IF(AND(ISNUMBER($BW1970),ISNUMBER($BX1970)),MIN(1,MAX(0,($BX1970-2019+1)/($BX1970-$BW1970+1))),"")</f>
        <v>0.2</v>
      </c>
      <c r="R1970" s="0" t="n">
        <f aca="false">IF(AND(ISNUMBER($BW1970),ISNUMBER($BX1970)),MIN(1,MAX(0,($BX1970-2016+1)/($BX1970-$BW1970+1))),"")</f>
        <v>0.5</v>
      </c>
      <c r="S1970" s="0" t="n">
        <f aca="false">IF($L1970&lt;&gt;"",IF($L1970&gt;=2015.5,1,0),"")</f>
        <v>1</v>
      </c>
      <c r="T1970" s="0" t="n">
        <f aca="false">IF($L1970&lt;&gt;"",IF($L1970&gt;=2016,1,0),"")</f>
        <v>0</v>
      </c>
      <c r="U1970" s="0" t="n">
        <f aca="false">IF(ISNUMBER($BX1970),IF($BX1970&gt;=2016,1,0),"")</f>
        <v>1</v>
      </c>
      <c r="V1970" s="0" t="n">
        <f aca="false">IF(ISNUMBER($BW1970),IF($BW1970&gt;=2016,1,0),"")</f>
        <v>0</v>
      </c>
      <c r="W1970" s="0" t="str">
        <f aca="false">IF(AND(ISNUMBER($BW1970),ISNUMBER($BX1970)),IF($BW1970&gt;=2016,"post-only",IF($BX1970&lt;2016,"pre-only","mixed")),"")</f>
        <v>mixed</v>
      </c>
      <c r="X1970" s="0" t="n">
        <f aca="false">IF(AND(ISNUMBER($BW1970),ISNUMBER($BX1970)),MIN(1,MAX(0,($BX1970-2017+1)/($BX1970-$BW1970+1))),"")</f>
        <v>0.4</v>
      </c>
      <c r="Y1970" s="0" t="n">
        <f aca="false">IF(AND(ISNUMBER($BW1970),ISNUMBER($BX1970)),MIN(1,MAX(0,($BX1970-2018+1)/($BX1970-$BW1970+1))),"")</f>
        <v>0.3</v>
      </c>
      <c r="Z1970" s="0" t="n">
        <f aca="false">IF(AND(ISNUMBER($BW1970),ISNUMBER($BX1970)),MIN(1,MAX(0,($BX1970-2019+1)/($BX1970-$BW1970+1))),"")</f>
        <v>0.2</v>
      </c>
      <c r="AA1970" s="0" t="n">
        <f aca="false">IF(ISNUMBER($BX1970),IF($BX1970&gt;=2017,1,0),"")</f>
        <v>1</v>
      </c>
      <c r="AB1970" s="0" t="n">
        <f aca="false">IF(ISNUMBER($BX1970),IF($BX1970&gt;=2018,1,0),"")</f>
        <v>1</v>
      </c>
      <c r="AC1970" s="0" t="n">
        <f aca="false">IF(ISNUMBER($BX1970),IF($BX1970&gt;=2019,1,0),"")</f>
        <v>1</v>
      </c>
      <c r="AD1970" s="0" t="n">
        <f aca="false">IF($L1970&lt;&gt;"",IF($L1970&gt;2013,1,0),"")</f>
        <v>1</v>
      </c>
      <c r="AE1970" s="0" t="n">
        <f aca="false">IF($L1970&lt;&gt;"",1+IF($L1970&gt;2011,1,0)+IF($L1970&gt;2014,1,0),"")</f>
        <v>3</v>
      </c>
      <c r="AF1970" s="0" t="s">
        <v>87</v>
      </c>
      <c r="AG1970" s="0" t="s">
        <v>88</v>
      </c>
      <c r="AH1970" s="0" t="s">
        <v>89</v>
      </c>
      <c r="AI1970" s="0" t="s">
        <v>90</v>
      </c>
      <c r="AJ1970" s="0" t="s">
        <v>90</v>
      </c>
      <c r="AK1970" s="0" t="str">
        <f aca="false">IF(AND($CF1970&lt;&gt;"",IFERROR(INDEX(subsample_country_map!$B:$B,MATCH($CF1970,subsample_country_map!$A:$A,0)),"")&lt;&gt;""),INDEX(subsample_country_map!$B:$B,MATCH($CF1970,subsample_country_map!$A:$A,0)),INDEX(lookup!$AA:$AA,MATCH($A1970,lookup!$A:$A,0)))</f>
        <v>99_NCE</v>
      </c>
      <c r="AL1970" s="0" t="str">
        <f aca="false">IF(AND($CF1970&lt;&gt;"",IFERROR(INDEX(subsample_country_map!$C:$C,MATCH($CF1970,subsample_country_map!$A:$A,0)),"")&lt;&gt;""),INDEX(subsample_country_map!$C:$C,MATCH($CF1970,subsample_country_map!$A:$A,0)),INDEX(lookup!$AB:$AB,MATCH($A1970,lookup!$A:$A,0)))</f>
        <v>99_NCE</v>
      </c>
      <c r="AM1970" s="0" t="str">
        <f aca="false">IF(AND($CF1970&lt;&gt;"",IFERROR(INDEX(subsample_country_map!$D:$D,MATCH($CF1970,subsample_country_map!$A:$A,0)),"")&lt;&gt;""),INDEX(subsample_country_map!$D:$D,MATCH($CF1970,subsample_country_map!$A:$A,0)),INDEX(lookup!$AC:$AC,MATCH($A1970,lookup!$A:$A,0)))</f>
        <v>99_NCE</v>
      </c>
      <c r="AN1970" s="0" t="str">
        <f aca="false">IF(AND($CF1970&lt;&gt;"",IFERROR(INDEX(subsample_country_map!$E:$E,MATCH($CF1970,subsample_country_map!$A:$A,0)),"")&lt;&gt;""),INDEX(subsample_country_map!$E:$E,MATCH($CF1970,subsample_country_map!$A:$A,0)),INDEX(lookup!$AD:$AD,MATCH($A1970,lookup!$A:$A,0)))</f>
        <v>99_NCE</v>
      </c>
      <c r="AO1970" s="0" t="str">
        <f aca="false">INDEX(lookup!$Y:$Y,MATCH($A1970,lookup!$A:$A,0))</f>
        <v>0_published</v>
      </c>
      <c r="AP1970" s="0" t="str">
        <f aca="false">INDEX(lookup!$Z:$Z,MATCH($A1970,lookup!$A:$A,0))</f>
        <v>0_VHB low</v>
      </c>
      <c r="AQ1970" s="0" t="str">
        <f aca="false">INDEX(lookup!$W:$W,MATCH($A1970,lookup!$A:$A,0))</f>
        <v>1_fin/acc/econ</v>
      </c>
      <c r="AS1970" s="0" t="s">
        <v>91</v>
      </c>
      <c r="AT1970" s="0" t="s">
        <v>397</v>
      </c>
      <c r="AU1970" s="0" t="s">
        <v>93</v>
      </c>
      <c r="AV1970" s="0" t="s">
        <v>3176</v>
      </c>
      <c r="AW1970" s="0" t="s">
        <v>1575</v>
      </c>
      <c r="BA1970" s="0" t="n">
        <v>2153</v>
      </c>
      <c r="BB1970" s="0" t="s">
        <v>96</v>
      </c>
      <c r="BC1970" s="0" t="s">
        <v>1697</v>
      </c>
      <c r="BD1970" s="0" t="s">
        <v>123</v>
      </c>
      <c r="BE1970" s="0" t="s">
        <v>33</v>
      </c>
      <c r="BF1970" s="0" t="s">
        <v>6676</v>
      </c>
      <c r="BI1970" s="0" t="s">
        <v>208</v>
      </c>
      <c r="BJ1970" s="0" t="s">
        <v>6686</v>
      </c>
      <c r="BK1970" s="0" t="s">
        <v>6697</v>
      </c>
      <c r="BL1970" s="0" t="s">
        <v>6703</v>
      </c>
      <c r="BM1970" s="0" t="s">
        <v>6683</v>
      </c>
      <c r="BN1970" s="0" t="s">
        <v>6670</v>
      </c>
      <c r="BO1970" s="0" t="s">
        <v>105</v>
      </c>
      <c r="BP1970" s="0" t="s">
        <v>6664</v>
      </c>
      <c r="BQ1970" s="0" t="s">
        <v>127</v>
      </c>
      <c r="BT1970" s="0" t="n">
        <v>0</v>
      </c>
      <c r="BU1970" s="0" t="s">
        <v>6671</v>
      </c>
      <c r="BW1970" s="0" t="n">
        <v>2011</v>
      </c>
      <c r="BX1970" s="0" t="n">
        <v>2020</v>
      </c>
      <c r="BY1970" s="0" t="s">
        <v>6672</v>
      </c>
      <c r="BZ1970" s="0" t="n">
        <v>2015.5</v>
      </c>
      <c r="CA1970" s="0" t="n">
        <v>0.5</v>
      </c>
      <c r="CB1970" s="0" t="n">
        <v>1</v>
      </c>
      <c r="CC1970" s="0" t="n">
        <v>1</v>
      </c>
      <c r="CD1970" s="0" t="n">
        <v>0.0117551059650354</v>
      </c>
      <c r="CE1970" s="0" t="n">
        <v>1</v>
      </c>
    </row>
    <row r="1971" customFormat="false" ht="15" hidden="false" customHeight="false" outlineLevel="0" collapsed="false">
      <c r="A1971" s="0" t="s">
        <v>6664</v>
      </c>
      <c r="B1971" s="0" t="n">
        <v>3276</v>
      </c>
      <c r="C1971" s="0" t="n">
        <v>0.011517863662058</v>
      </c>
      <c r="D1971" s="0" t="n">
        <v>7537</v>
      </c>
      <c r="E1971" s="0" t="n">
        <f aca="false">IF(ISNUMBER($BA1971),$BA1971,IF(AND(ISNUMBER($D1971),ISNUMBER($BW1971),ISNUMBER($BX1971)),$D1971*($BX1971-$BW1971+1),""))</f>
        <v>7537</v>
      </c>
      <c r="H1971" s="0" t="s">
        <v>118</v>
      </c>
      <c r="I1971" s="0" t="s">
        <v>344</v>
      </c>
      <c r="J1971" s="0" t="n">
        <f aca="false">IF($BW1971&lt;&gt;"",$BW1971,"")</f>
        <v>2011</v>
      </c>
      <c r="K1971" s="0" t="n">
        <f aca="false">IF($BX1971&lt;&gt;"",$BX1971,"")</f>
        <v>2020</v>
      </c>
      <c r="L1971" s="0" t="n">
        <f aca="false">IF(AND(ISNUMBER($BW1971),ISNUMBER($BX1971)),($BW1971+$BX1971)/2,"")</f>
        <v>2015.5</v>
      </c>
      <c r="M1971" s="0" t="n">
        <f aca="false">IF($L1971&lt;&gt;"",$L1971,"")</f>
        <v>2015.5</v>
      </c>
      <c r="N1971" s="0" t="n">
        <f aca="false">IF(AND(ISNUMBER($BW1971),ISNUMBER($BX1971)),MIN(1,MAX(0,($BX1971-2016+1)/($BX1971-$BW1971+1))),"")</f>
        <v>0.5</v>
      </c>
      <c r="O1971" s="0" t="n">
        <f aca="false">IF(AND(ISNUMBER($BW1971),ISNUMBER($BX1971)),MIN(1,MAX(0,($BX1971-2017+1)/($BX1971-$BW1971+1))),"")</f>
        <v>0.4</v>
      </c>
      <c r="P1971" s="0" t="n">
        <f aca="false">IF(AND(ISNUMBER($BW1971),ISNUMBER($BX1971)),MIN(1,MAX(0,($BX1971-2018+1)/($BX1971-$BW1971+1))),"")</f>
        <v>0.3</v>
      </c>
      <c r="Q1971" s="0" t="n">
        <f aca="false">IF(AND(ISNUMBER($BW1971),ISNUMBER($BX1971)),MIN(1,MAX(0,($BX1971-2019+1)/($BX1971-$BW1971+1))),"")</f>
        <v>0.2</v>
      </c>
      <c r="R1971" s="0" t="n">
        <f aca="false">IF(AND(ISNUMBER($BW1971),ISNUMBER($BX1971)),MIN(1,MAX(0,($BX1971-2016+1)/($BX1971-$BW1971+1))),"")</f>
        <v>0.5</v>
      </c>
      <c r="S1971" s="0" t="n">
        <f aca="false">IF($L1971&lt;&gt;"",IF($L1971&gt;=2015.5,1,0),"")</f>
        <v>1</v>
      </c>
      <c r="T1971" s="0" t="n">
        <f aca="false">IF($L1971&lt;&gt;"",IF($L1971&gt;=2016,1,0),"")</f>
        <v>0</v>
      </c>
      <c r="U1971" s="0" t="n">
        <f aca="false">IF(ISNUMBER($BX1971),IF($BX1971&gt;=2016,1,0),"")</f>
        <v>1</v>
      </c>
      <c r="V1971" s="0" t="n">
        <f aca="false">IF(ISNUMBER($BW1971),IF($BW1971&gt;=2016,1,0),"")</f>
        <v>0</v>
      </c>
      <c r="W1971" s="0" t="str">
        <f aca="false">IF(AND(ISNUMBER($BW1971),ISNUMBER($BX1971)),IF($BW1971&gt;=2016,"post-only",IF($BX1971&lt;2016,"pre-only","mixed")),"")</f>
        <v>mixed</v>
      </c>
      <c r="X1971" s="0" t="n">
        <f aca="false">IF(AND(ISNUMBER($BW1971),ISNUMBER($BX1971)),MIN(1,MAX(0,($BX1971-2017+1)/($BX1971-$BW1971+1))),"")</f>
        <v>0.4</v>
      </c>
      <c r="Y1971" s="0" t="n">
        <f aca="false">IF(AND(ISNUMBER($BW1971),ISNUMBER($BX1971)),MIN(1,MAX(0,($BX1971-2018+1)/($BX1971-$BW1971+1))),"")</f>
        <v>0.3</v>
      </c>
      <c r="Z1971" s="0" t="n">
        <f aca="false">IF(AND(ISNUMBER($BW1971),ISNUMBER($BX1971)),MIN(1,MAX(0,($BX1971-2019+1)/($BX1971-$BW1971+1))),"")</f>
        <v>0.2</v>
      </c>
      <c r="AA1971" s="0" t="n">
        <f aca="false">IF(ISNUMBER($BX1971),IF($BX1971&gt;=2017,1,0),"")</f>
        <v>1</v>
      </c>
      <c r="AB1971" s="0" t="n">
        <f aca="false">IF(ISNUMBER($BX1971),IF($BX1971&gt;=2018,1,0),"")</f>
        <v>1</v>
      </c>
      <c r="AC1971" s="0" t="n">
        <f aca="false">IF(ISNUMBER($BX1971),IF($BX1971&gt;=2019,1,0),"")</f>
        <v>1</v>
      </c>
      <c r="AD1971" s="0" t="n">
        <f aca="false">IF($L1971&lt;&gt;"",IF($L1971&gt;2013,1,0),"")</f>
        <v>1</v>
      </c>
      <c r="AE1971" s="0" t="n">
        <f aca="false">IF($L1971&lt;&gt;"",1+IF($L1971&gt;2011,1,0)+IF($L1971&gt;2014,1,0),"")</f>
        <v>3</v>
      </c>
      <c r="AF1971" s="0" t="s">
        <v>87</v>
      </c>
      <c r="AG1971" s="0" t="s">
        <v>88</v>
      </c>
      <c r="AH1971" s="0" t="s">
        <v>89</v>
      </c>
      <c r="AI1971" s="0" t="s">
        <v>90</v>
      </c>
      <c r="AJ1971" s="0" t="s">
        <v>90</v>
      </c>
      <c r="AK1971" s="0" t="str">
        <f aca="false">IF(AND($CF1971&lt;&gt;"",IFERROR(INDEX(subsample_country_map!$B:$B,MATCH($CF1971,subsample_country_map!$A:$A,0)),"")&lt;&gt;""),INDEX(subsample_country_map!$B:$B,MATCH($CF1971,subsample_country_map!$A:$A,0)),INDEX(lookup!$AA:$AA,MATCH($A1971,lookup!$A:$A,0)))</f>
        <v>99_NCE</v>
      </c>
      <c r="AL1971" s="0" t="str">
        <f aca="false">IF(AND($CF1971&lt;&gt;"",IFERROR(INDEX(subsample_country_map!$C:$C,MATCH($CF1971,subsample_country_map!$A:$A,0)),"")&lt;&gt;""),INDEX(subsample_country_map!$C:$C,MATCH($CF1971,subsample_country_map!$A:$A,0)),INDEX(lookup!$AB:$AB,MATCH($A1971,lookup!$A:$A,0)))</f>
        <v>99_NCE</v>
      </c>
      <c r="AM1971" s="0" t="str">
        <f aca="false">IF(AND($CF1971&lt;&gt;"",IFERROR(INDEX(subsample_country_map!$D:$D,MATCH($CF1971,subsample_country_map!$A:$A,0)),"")&lt;&gt;""),INDEX(subsample_country_map!$D:$D,MATCH($CF1971,subsample_country_map!$A:$A,0)),INDEX(lookup!$AC:$AC,MATCH($A1971,lookup!$A:$A,0)))</f>
        <v>99_NCE</v>
      </c>
      <c r="AN1971" s="0" t="str">
        <f aca="false">IF(AND($CF1971&lt;&gt;"",IFERROR(INDEX(subsample_country_map!$E:$E,MATCH($CF1971,subsample_country_map!$A:$A,0)),"")&lt;&gt;""),INDEX(subsample_country_map!$E:$E,MATCH($CF1971,subsample_country_map!$A:$A,0)),INDEX(lookup!$AD:$AD,MATCH($A1971,lookup!$A:$A,0)))</f>
        <v>99_NCE</v>
      </c>
      <c r="AO1971" s="0" t="str">
        <f aca="false">INDEX(lookup!$Y:$Y,MATCH($A1971,lookup!$A:$A,0))</f>
        <v>0_published</v>
      </c>
      <c r="AP1971" s="0" t="str">
        <f aca="false">INDEX(lookup!$Z:$Z,MATCH($A1971,lookup!$A:$A,0))</f>
        <v>0_VHB low</v>
      </c>
      <c r="AQ1971" s="0" t="str">
        <f aca="false">INDEX(lookup!$W:$W,MATCH($A1971,lookup!$A:$A,0))</f>
        <v>1_fin/acc/econ</v>
      </c>
      <c r="AS1971" s="0" t="s">
        <v>91</v>
      </c>
      <c r="AT1971" s="0" t="s">
        <v>397</v>
      </c>
      <c r="AU1971" s="0" t="s">
        <v>93</v>
      </c>
      <c r="AV1971" s="0" t="s">
        <v>3206</v>
      </c>
      <c r="AW1971" s="0" t="s">
        <v>214</v>
      </c>
      <c r="BA1971" s="0" t="n">
        <v>7537</v>
      </c>
      <c r="BB1971" s="0" t="s">
        <v>96</v>
      </c>
      <c r="BC1971" s="0" t="s">
        <v>1697</v>
      </c>
      <c r="BD1971" s="0" t="s">
        <v>123</v>
      </c>
      <c r="BE1971" s="0" t="s">
        <v>6688</v>
      </c>
      <c r="BF1971" s="0" t="s">
        <v>6680</v>
      </c>
      <c r="BI1971" s="0" t="s">
        <v>208</v>
      </c>
      <c r="BJ1971" s="0" t="s">
        <v>6689</v>
      </c>
      <c r="BK1971" s="0" t="s">
        <v>6697</v>
      </c>
      <c r="BL1971" s="0" t="s">
        <v>6704</v>
      </c>
      <c r="BM1971" s="0" t="s">
        <v>6691</v>
      </c>
      <c r="BN1971" s="0" t="s">
        <v>6670</v>
      </c>
      <c r="BO1971" s="0" t="s">
        <v>105</v>
      </c>
      <c r="BP1971" s="0" t="s">
        <v>6664</v>
      </c>
      <c r="BQ1971" s="0" t="s">
        <v>127</v>
      </c>
      <c r="BT1971" s="0" t="n">
        <v>0</v>
      </c>
      <c r="BU1971" s="0" t="s">
        <v>6671</v>
      </c>
      <c r="BW1971" s="0" t="n">
        <v>2011</v>
      </c>
      <c r="BX1971" s="0" t="n">
        <v>2020</v>
      </c>
      <c r="BY1971" s="0" t="s">
        <v>6672</v>
      </c>
      <c r="BZ1971" s="0" t="n">
        <v>2015.5</v>
      </c>
      <c r="CA1971" s="0" t="n">
        <v>0.5</v>
      </c>
      <c r="CB1971" s="0" t="n">
        <v>1</v>
      </c>
      <c r="CC1971" s="0" t="n">
        <v>1</v>
      </c>
      <c r="CD1971" s="0" t="n">
        <v>0.0115183730270767</v>
      </c>
      <c r="CE1971" s="0" t="n">
        <v>1</v>
      </c>
    </row>
    <row r="1972" customFormat="false" ht="15" hidden="false" customHeight="false" outlineLevel="0" collapsed="false">
      <c r="A1972" s="0" t="s">
        <v>6664</v>
      </c>
      <c r="B1972" s="0" t="n">
        <v>3277</v>
      </c>
      <c r="C1972" s="0" t="n">
        <v>0.0262874056610779</v>
      </c>
      <c r="D1972" s="0" t="n">
        <v>4017</v>
      </c>
      <c r="E1972" s="0" t="n">
        <f aca="false">IF(ISNUMBER($BA1972),$BA1972,IF(AND(ISNUMBER($D1972),ISNUMBER($BW1972),ISNUMBER($BX1972)),$D1972*($BX1972-$BW1972+1),""))</f>
        <v>4017</v>
      </c>
      <c r="H1972" s="0" t="s">
        <v>118</v>
      </c>
      <c r="I1972" s="0" t="s">
        <v>344</v>
      </c>
      <c r="J1972" s="0" t="n">
        <f aca="false">IF($BW1972&lt;&gt;"",$BW1972,"")</f>
        <v>2011</v>
      </c>
      <c r="K1972" s="0" t="n">
        <f aca="false">IF($BX1972&lt;&gt;"",$BX1972,"")</f>
        <v>2020</v>
      </c>
      <c r="L1972" s="0" t="n">
        <f aca="false">IF(AND(ISNUMBER($BW1972),ISNUMBER($BX1972)),($BW1972+$BX1972)/2,"")</f>
        <v>2015.5</v>
      </c>
      <c r="M1972" s="0" t="n">
        <f aca="false">IF($L1972&lt;&gt;"",$L1972,"")</f>
        <v>2015.5</v>
      </c>
      <c r="N1972" s="0" t="n">
        <f aca="false">IF(AND(ISNUMBER($BW1972),ISNUMBER($BX1972)),MIN(1,MAX(0,($BX1972-2016+1)/($BX1972-$BW1972+1))),"")</f>
        <v>0.5</v>
      </c>
      <c r="O1972" s="0" t="n">
        <f aca="false">IF(AND(ISNUMBER($BW1972),ISNUMBER($BX1972)),MIN(1,MAX(0,($BX1972-2017+1)/($BX1972-$BW1972+1))),"")</f>
        <v>0.4</v>
      </c>
      <c r="P1972" s="0" t="n">
        <f aca="false">IF(AND(ISNUMBER($BW1972),ISNUMBER($BX1972)),MIN(1,MAX(0,($BX1972-2018+1)/($BX1972-$BW1972+1))),"")</f>
        <v>0.3</v>
      </c>
      <c r="Q1972" s="0" t="n">
        <f aca="false">IF(AND(ISNUMBER($BW1972),ISNUMBER($BX1972)),MIN(1,MAX(0,($BX1972-2019+1)/($BX1972-$BW1972+1))),"")</f>
        <v>0.2</v>
      </c>
      <c r="R1972" s="0" t="n">
        <f aca="false">IF(AND(ISNUMBER($BW1972),ISNUMBER($BX1972)),MIN(1,MAX(0,($BX1972-2016+1)/($BX1972-$BW1972+1))),"")</f>
        <v>0.5</v>
      </c>
      <c r="S1972" s="0" t="n">
        <f aca="false">IF($L1972&lt;&gt;"",IF($L1972&gt;=2015.5,1,0),"")</f>
        <v>1</v>
      </c>
      <c r="T1972" s="0" t="n">
        <f aca="false">IF($L1972&lt;&gt;"",IF($L1972&gt;=2016,1,0),"")</f>
        <v>0</v>
      </c>
      <c r="U1972" s="0" t="n">
        <f aca="false">IF(ISNUMBER($BX1972),IF($BX1972&gt;=2016,1,0),"")</f>
        <v>1</v>
      </c>
      <c r="V1972" s="0" t="n">
        <f aca="false">IF(ISNUMBER($BW1972),IF($BW1972&gt;=2016,1,0),"")</f>
        <v>0</v>
      </c>
      <c r="W1972" s="0" t="str">
        <f aca="false">IF(AND(ISNUMBER($BW1972),ISNUMBER($BX1972)),IF($BW1972&gt;=2016,"post-only",IF($BX1972&lt;2016,"pre-only","mixed")),"")</f>
        <v>mixed</v>
      </c>
      <c r="X1972" s="0" t="n">
        <f aca="false">IF(AND(ISNUMBER($BW1972),ISNUMBER($BX1972)),MIN(1,MAX(0,($BX1972-2017+1)/($BX1972-$BW1972+1))),"")</f>
        <v>0.4</v>
      </c>
      <c r="Y1972" s="0" t="n">
        <f aca="false">IF(AND(ISNUMBER($BW1972),ISNUMBER($BX1972)),MIN(1,MAX(0,($BX1972-2018+1)/($BX1972-$BW1972+1))),"")</f>
        <v>0.3</v>
      </c>
      <c r="Z1972" s="0" t="n">
        <f aca="false">IF(AND(ISNUMBER($BW1972),ISNUMBER($BX1972)),MIN(1,MAX(0,($BX1972-2019+1)/($BX1972-$BW1972+1))),"")</f>
        <v>0.2</v>
      </c>
      <c r="AA1972" s="0" t="n">
        <f aca="false">IF(ISNUMBER($BX1972),IF($BX1972&gt;=2017,1,0),"")</f>
        <v>1</v>
      </c>
      <c r="AB1972" s="0" t="n">
        <f aca="false">IF(ISNUMBER($BX1972),IF($BX1972&gt;=2018,1,0),"")</f>
        <v>1</v>
      </c>
      <c r="AC1972" s="0" t="n">
        <f aca="false">IF(ISNUMBER($BX1972),IF($BX1972&gt;=2019,1,0),"")</f>
        <v>1</v>
      </c>
      <c r="AD1972" s="0" t="n">
        <f aca="false">IF($L1972&lt;&gt;"",IF($L1972&gt;2013,1,0),"")</f>
        <v>1</v>
      </c>
      <c r="AE1972" s="0" t="n">
        <f aca="false">IF($L1972&lt;&gt;"",1+IF($L1972&gt;2011,1,0)+IF($L1972&gt;2014,1,0),"")</f>
        <v>3</v>
      </c>
      <c r="AF1972" s="0" t="s">
        <v>87</v>
      </c>
      <c r="AG1972" s="0" t="s">
        <v>88</v>
      </c>
      <c r="AH1972" s="0" t="s">
        <v>89</v>
      </c>
      <c r="AI1972" s="0" t="s">
        <v>90</v>
      </c>
      <c r="AJ1972" s="0" t="s">
        <v>90</v>
      </c>
      <c r="AK1972" s="0" t="str">
        <f aca="false">IF(AND($CF1972&lt;&gt;"",IFERROR(INDEX(subsample_country_map!$B:$B,MATCH($CF1972,subsample_country_map!$A:$A,0)),"")&lt;&gt;""),INDEX(subsample_country_map!$B:$B,MATCH($CF1972,subsample_country_map!$A:$A,0)),INDEX(lookup!$AA:$AA,MATCH($A1972,lookup!$A:$A,0)))</f>
        <v>99_NCE</v>
      </c>
      <c r="AL1972" s="0" t="str">
        <f aca="false">IF(AND($CF1972&lt;&gt;"",IFERROR(INDEX(subsample_country_map!$C:$C,MATCH($CF1972,subsample_country_map!$A:$A,0)),"")&lt;&gt;""),INDEX(subsample_country_map!$C:$C,MATCH($CF1972,subsample_country_map!$A:$A,0)),INDEX(lookup!$AB:$AB,MATCH($A1972,lookup!$A:$A,0)))</f>
        <v>99_NCE</v>
      </c>
      <c r="AM1972" s="0" t="str">
        <f aca="false">IF(AND($CF1972&lt;&gt;"",IFERROR(INDEX(subsample_country_map!$D:$D,MATCH($CF1972,subsample_country_map!$A:$A,0)),"")&lt;&gt;""),INDEX(subsample_country_map!$D:$D,MATCH($CF1972,subsample_country_map!$A:$A,0)),INDEX(lookup!$AC:$AC,MATCH($A1972,lookup!$A:$A,0)))</f>
        <v>99_NCE</v>
      </c>
      <c r="AN1972" s="0" t="str">
        <f aca="false">IF(AND($CF1972&lt;&gt;"",IFERROR(INDEX(subsample_country_map!$E:$E,MATCH($CF1972,subsample_country_map!$A:$A,0)),"")&lt;&gt;""),INDEX(subsample_country_map!$E:$E,MATCH($CF1972,subsample_country_map!$A:$A,0)),INDEX(lookup!$AD:$AD,MATCH($A1972,lookup!$A:$A,0)))</f>
        <v>99_NCE</v>
      </c>
      <c r="AO1972" s="0" t="str">
        <f aca="false">INDEX(lookup!$Y:$Y,MATCH($A1972,lookup!$A:$A,0))</f>
        <v>0_published</v>
      </c>
      <c r="AP1972" s="0" t="str">
        <f aca="false">INDEX(lookup!$Z:$Z,MATCH($A1972,lookup!$A:$A,0))</f>
        <v>0_VHB low</v>
      </c>
      <c r="AQ1972" s="0" t="str">
        <f aca="false">INDEX(lookup!$W:$W,MATCH($A1972,lookup!$A:$A,0))</f>
        <v>1_fin/acc/econ</v>
      </c>
      <c r="AS1972" s="0" t="s">
        <v>91</v>
      </c>
      <c r="AT1972" s="0" t="s">
        <v>397</v>
      </c>
      <c r="AU1972" s="0" t="s">
        <v>93</v>
      </c>
      <c r="AV1972" s="0" t="s">
        <v>3380</v>
      </c>
      <c r="AW1972" s="0" t="s">
        <v>214</v>
      </c>
      <c r="BA1972" s="0" t="n">
        <v>4017</v>
      </c>
      <c r="BB1972" s="0" t="s">
        <v>96</v>
      </c>
      <c r="BC1972" s="0" t="s">
        <v>1697</v>
      </c>
      <c r="BD1972" s="0" t="s">
        <v>123</v>
      </c>
      <c r="BE1972" s="0" t="s">
        <v>33</v>
      </c>
      <c r="BF1972" s="0" t="s">
        <v>6673</v>
      </c>
      <c r="BI1972" s="0" t="s">
        <v>208</v>
      </c>
      <c r="BJ1972" s="0" t="s">
        <v>6692</v>
      </c>
      <c r="BK1972" s="0" t="s">
        <v>6697</v>
      </c>
      <c r="BL1972" s="0" t="s">
        <v>6705</v>
      </c>
      <c r="BM1972" s="0" t="s">
        <v>6691</v>
      </c>
      <c r="BN1972" s="0" t="s">
        <v>6670</v>
      </c>
      <c r="BO1972" s="0" t="s">
        <v>105</v>
      </c>
      <c r="BP1972" s="0" t="s">
        <v>6664</v>
      </c>
      <c r="BQ1972" s="0" t="s">
        <v>127</v>
      </c>
      <c r="BT1972" s="0" t="n">
        <v>0</v>
      </c>
      <c r="BU1972" s="0" t="s">
        <v>6671</v>
      </c>
      <c r="BW1972" s="0" t="n">
        <v>2011</v>
      </c>
      <c r="BX1972" s="0" t="n">
        <v>2020</v>
      </c>
      <c r="BY1972" s="0" t="s">
        <v>6672</v>
      </c>
      <c r="BZ1972" s="0" t="n">
        <v>2015.5</v>
      </c>
      <c r="CA1972" s="0" t="n">
        <v>0.5</v>
      </c>
      <c r="CB1972" s="0" t="n">
        <v>1</v>
      </c>
      <c r="CC1972" s="0" t="n">
        <v>1</v>
      </c>
      <c r="CD1972" s="0" t="n">
        <v>0.0262934632813257</v>
      </c>
      <c r="CE1972" s="0" t="n">
        <v>1</v>
      </c>
    </row>
    <row r="1973" customFormat="false" ht="15" hidden="false" customHeight="false" outlineLevel="0" collapsed="false">
      <c r="A1973" s="0" t="s">
        <v>6664</v>
      </c>
      <c r="B1973" s="0" t="n">
        <v>3278</v>
      </c>
      <c r="C1973" s="0" t="n">
        <v>0.00337098015907427</v>
      </c>
      <c r="D1973" s="0" t="n">
        <v>3520</v>
      </c>
      <c r="E1973" s="0" t="n">
        <f aca="false">IF(ISNUMBER($BA1973),$BA1973,IF(AND(ISNUMBER($D1973),ISNUMBER($BW1973),ISNUMBER($BX1973)),$D1973*($BX1973-$BW1973+1),""))</f>
        <v>3520</v>
      </c>
      <c r="H1973" s="0" t="s">
        <v>118</v>
      </c>
      <c r="I1973" s="0" t="s">
        <v>344</v>
      </c>
      <c r="J1973" s="0" t="n">
        <f aca="false">IF($BW1973&lt;&gt;"",$BW1973,"")</f>
        <v>2011</v>
      </c>
      <c r="K1973" s="0" t="n">
        <f aca="false">IF($BX1973&lt;&gt;"",$BX1973,"")</f>
        <v>2020</v>
      </c>
      <c r="L1973" s="0" t="n">
        <f aca="false">IF(AND(ISNUMBER($BW1973),ISNUMBER($BX1973)),($BW1973+$BX1973)/2,"")</f>
        <v>2015.5</v>
      </c>
      <c r="M1973" s="0" t="n">
        <f aca="false">IF($L1973&lt;&gt;"",$L1973,"")</f>
        <v>2015.5</v>
      </c>
      <c r="N1973" s="0" t="n">
        <f aca="false">IF(AND(ISNUMBER($BW1973),ISNUMBER($BX1973)),MIN(1,MAX(0,($BX1973-2016+1)/($BX1973-$BW1973+1))),"")</f>
        <v>0.5</v>
      </c>
      <c r="O1973" s="0" t="n">
        <f aca="false">IF(AND(ISNUMBER($BW1973),ISNUMBER($BX1973)),MIN(1,MAX(0,($BX1973-2017+1)/($BX1973-$BW1973+1))),"")</f>
        <v>0.4</v>
      </c>
      <c r="P1973" s="0" t="n">
        <f aca="false">IF(AND(ISNUMBER($BW1973),ISNUMBER($BX1973)),MIN(1,MAX(0,($BX1973-2018+1)/($BX1973-$BW1973+1))),"")</f>
        <v>0.3</v>
      </c>
      <c r="Q1973" s="0" t="n">
        <f aca="false">IF(AND(ISNUMBER($BW1973),ISNUMBER($BX1973)),MIN(1,MAX(0,($BX1973-2019+1)/($BX1973-$BW1973+1))),"")</f>
        <v>0.2</v>
      </c>
      <c r="R1973" s="0" t="n">
        <f aca="false">IF(AND(ISNUMBER($BW1973),ISNUMBER($BX1973)),MIN(1,MAX(0,($BX1973-2016+1)/($BX1973-$BW1973+1))),"")</f>
        <v>0.5</v>
      </c>
      <c r="S1973" s="0" t="n">
        <f aca="false">IF($L1973&lt;&gt;"",IF($L1973&gt;=2015.5,1,0),"")</f>
        <v>1</v>
      </c>
      <c r="T1973" s="0" t="n">
        <f aca="false">IF($L1973&lt;&gt;"",IF($L1973&gt;=2016,1,0),"")</f>
        <v>0</v>
      </c>
      <c r="U1973" s="0" t="n">
        <f aca="false">IF(ISNUMBER($BX1973),IF($BX1973&gt;=2016,1,0),"")</f>
        <v>1</v>
      </c>
      <c r="V1973" s="0" t="n">
        <f aca="false">IF(ISNUMBER($BW1973),IF($BW1973&gt;=2016,1,0),"")</f>
        <v>0</v>
      </c>
      <c r="W1973" s="0" t="str">
        <f aca="false">IF(AND(ISNUMBER($BW1973),ISNUMBER($BX1973)),IF($BW1973&gt;=2016,"post-only",IF($BX1973&lt;2016,"pre-only","mixed")),"")</f>
        <v>mixed</v>
      </c>
      <c r="X1973" s="0" t="n">
        <f aca="false">IF(AND(ISNUMBER($BW1973),ISNUMBER($BX1973)),MIN(1,MAX(0,($BX1973-2017+1)/($BX1973-$BW1973+1))),"")</f>
        <v>0.4</v>
      </c>
      <c r="Y1973" s="0" t="n">
        <f aca="false">IF(AND(ISNUMBER($BW1973),ISNUMBER($BX1973)),MIN(1,MAX(0,($BX1973-2018+1)/($BX1973-$BW1973+1))),"")</f>
        <v>0.3</v>
      </c>
      <c r="Z1973" s="0" t="n">
        <f aca="false">IF(AND(ISNUMBER($BW1973),ISNUMBER($BX1973)),MIN(1,MAX(0,($BX1973-2019+1)/($BX1973-$BW1973+1))),"")</f>
        <v>0.2</v>
      </c>
      <c r="AA1973" s="0" t="n">
        <f aca="false">IF(ISNUMBER($BX1973),IF($BX1973&gt;=2017,1,0),"")</f>
        <v>1</v>
      </c>
      <c r="AB1973" s="0" t="n">
        <f aca="false">IF(ISNUMBER($BX1973),IF($BX1973&gt;=2018,1,0),"")</f>
        <v>1</v>
      </c>
      <c r="AC1973" s="0" t="n">
        <f aca="false">IF(ISNUMBER($BX1973),IF($BX1973&gt;=2019,1,0),"")</f>
        <v>1</v>
      </c>
      <c r="AD1973" s="0" t="n">
        <f aca="false">IF($L1973&lt;&gt;"",IF($L1973&gt;2013,1,0),"")</f>
        <v>1</v>
      </c>
      <c r="AE1973" s="0" t="n">
        <f aca="false">IF($L1973&lt;&gt;"",1+IF($L1973&gt;2011,1,0)+IF($L1973&gt;2014,1,0),"")</f>
        <v>3</v>
      </c>
      <c r="AF1973" s="0" t="s">
        <v>87</v>
      </c>
      <c r="AG1973" s="0" t="s">
        <v>88</v>
      </c>
      <c r="AH1973" s="0" t="s">
        <v>89</v>
      </c>
      <c r="AI1973" s="0" t="s">
        <v>90</v>
      </c>
      <c r="AJ1973" s="0" t="s">
        <v>90</v>
      </c>
      <c r="AK1973" s="0" t="str">
        <f aca="false">IF(AND($CF1973&lt;&gt;"",IFERROR(INDEX(subsample_country_map!$B:$B,MATCH($CF1973,subsample_country_map!$A:$A,0)),"")&lt;&gt;""),INDEX(subsample_country_map!$B:$B,MATCH($CF1973,subsample_country_map!$A:$A,0)),INDEX(lookup!$AA:$AA,MATCH($A1973,lookup!$A:$A,0)))</f>
        <v>99_NCE</v>
      </c>
      <c r="AL1973" s="0" t="str">
        <f aca="false">IF(AND($CF1973&lt;&gt;"",IFERROR(INDEX(subsample_country_map!$C:$C,MATCH($CF1973,subsample_country_map!$A:$A,0)),"")&lt;&gt;""),INDEX(subsample_country_map!$C:$C,MATCH($CF1973,subsample_country_map!$A:$A,0)),INDEX(lookup!$AB:$AB,MATCH($A1973,lookup!$A:$A,0)))</f>
        <v>99_NCE</v>
      </c>
      <c r="AM1973" s="0" t="str">
        <f aca="false">IF(AND($CF1973&lt;&gt;"",IFERROR(INDEX(subsample_country_map!$D:$D,MATCH($CF1973,subsample_country_map!$A:$A,0)),"")&lt;&gt;""),INDEX(subsample_country_map!$D:$D,MATCH($CF1973,subsample_country_map!$A:$A,0)),INDEX(lookup!$AC:$AC,MATCH($A1973,lookup!$A:$A,0)))</f>
        <v>99_NCE</v>
      </c>
      <c r="AN1973" s="0" t="str">
        <f aca="false">IF(AND($CF1973&lt;&gt;"",IFERROR(INDEX(subsample_country_map!$E:$E,MATCH($CF1973,subsample_country_map!$A:$A,0)),"")&lt;&gt;""),INDEX(subsample_country_map!$E:$E,MATCH($CF1973,subsample_country_map!$A:$A,0)),INDEX(lookup!$AD:$AD,MATCH($A1973,lookup!$A:$A,0)))</f>
        <v>99_NCE</v>
      </c>
      <c r="AO1973" s="0" t="str">
        <f aca="false">INDEX(lookup!$Y:$Y,MATCH($A1973,lookup!$A:$A,0))</f>
        <v>0_published</v>
      </c>
      <c r="AP1973" s="0" t="str">
        <f aca="false">INDEX(lookup!$Z:$Z,MATCH($A1973,lookup!$A:$A,0))</f>
        <v>0_VHB low</v>
      </c>
      <c r="AQ1973" s="0" t="str">
        <f aca="false">INDEX(lookup!$W:$W,MATCH($A1973,lookup!$A:$A,0))</f>
        <v>1_fin/acc/econ</v>
      </c>
      <c r="AS1973" s="0" t="s">
        <v>91</v>
      </c>
      <c r="AT1973" s="0" t="s">
        <v>397</v>
      </c>
      <c r="AU1973" s="0" t="s">
        <v>93</v>
      </c>
      <c r="AV1973" s="0" t="s">
        <v>3440</v>
      </c>
      <c r="AW1973" s="0" t="s">
        <v>3074</v>
      </c>
      <c r="BA1973" s="0" t="n">
        <v>3520</v>
      </c>
      <c r="BB1973" s="0" t="s">
        <v>96</v>
      </c>
      <c r="BC1973" s="0" t="s">
        <v>1697</v>
      </c>
      <c r="BD1973" s="0" t="s">
        <v>123</v>
      </c>
      <c r="BE1973" s="0" t="s">
        <v>33</v>
      </c>
      <c r="BF1973" s="0" t="s">
        <v>6676</v>
      </c>
      <c r="BI1973" s="0" t="s">
        <v>208</v>
      </c>
      <c r="BJ1973" s="0" t="s">
        <v>6694</v>
      </c>
      <c r="BK1973" s="0" t="s">
        <v>6697</v>
      </c>
      <c r="BL1973" s="0" t="s">
        <v>6706</v>
      </c>
      <c r="BM1973" s="0" t="s">
        <v>6691</v>
      </c>
      <c r="BN1973" s="0" t="s">
        <v>6670</v>
      </c>
      <c r="BO1973" s="0" t="s">
        <v>105</v>
      </c>
      <c r="BP1973" s="0" t="s">
        <v>6664</v>
      </c>
      <c r="BQ1973" s="0" t="s">
        <v>127</v>
      </c>
      <c r="BT1973" s="0" t="n">
        <v>0</v>
      </c>
      <c r="BU1973" s="0" t="s">
        <v>6671</v>
      </c>
      <c r="BW1973" s="0" t="n">
        <v>2011</v>
      </c>
      <c r="BX1973" s="0" t="n">
        <v>2020</v>
      </c>
      <c r="BY1973" s="0" t="s">
        <v>6672</v>
      </c>
      <c r="BZ1973" s="0" t="n">
        <v>2015.5</v>
      </c>
      <c r="CA1973" s="0" t="n">
        <v>0.5</v>
      </c>
      <c r="CB1973" s="0" t="n">
        <v>1</v>
      </c>
      <c r="CC1973" s="0" t="n">
        <v>1</v>
      </c>
      <c r="CD1973" s="0" t="n">
        <v>0.00337099292788046</v>
      </c>
      <c r="CE1973" s="0" t="n">
        <v>1</v>
      </c>
    </row>
    <row r="1974" customFormat="false" ht="15" hidden="false" customHeight="false" outlineLevel="0" collapsed="false">
      <c r="A1974" s="0" t="s">
        <v>6707</v>
      </c>
      <c r="B1974" s="0" t="n">
        <v>3279</v>
      </c>
      <c r="C1974" s="0" t="n">
        <v>-0.1524</v>
      </c>
      <c r="D1974" s="0" t="n">
        <v>3116</v>
      </c>
      <c r="E1974" s="0" t="n">
        <f aca="false">IF(ISNUMBER($BA1974),$BA1974,IF(AND(ISNUMBER($D1974),ISNUMBER($BW1974),ISNUMBER($BX1974)),$D1974*($BX1974-$BW1974+1),""))</f>
        <v>46740</v>
      </c>
      <c r="H1974" s="0" t="s">
        <v>85</v>
      </c>
      <c r="I1974" s="0" t="s">
        <v>86</v>
      </c>
      <c r="J1974" s="0" t="n">
        <f aca="false">IF($BW1974&lt;&gt;"",$BW1974,"")</f>
        <v>2004</v>
      </c>
      <c r="K1974" s="0" t="n">
        <f aca="false">IF($BX1974&lt;&gt;"",$BX1974,"")</f>
        <v>2018</v>
      </c>
      <c r="L1974" s="0" t="n">
        <f aca="false">IF(AND(ISNUMBER($BW1974),ISNUMBER($BX1974)),($BW1974+$BX1974)/2,"")</f>
        <v>2011</v>
      </c>
      <c r="M1974" s="0" t="n">
        <f aca="false">IF($L1974&lt;&gt;"",$L1974,"")</f>
        <v>2011</v>
      </c>
      <c r="N1974" s="0" t="n">
        <f aca="false">IF(AND(ISNUMBER($BW1974),ISNUMBER($BX1974)),MIN(1,MAX(0,($BX1974-2016+1)/($BX1974-$BW1974+1))),"")</f>
        <v>0.2</v>
      </c>
      <c r="O1974" s="0" t="n">
        <f aca="false">IF(AND(ISNUMBER($BW1974),ISNUMBER($BX1974)),MIN(1,MAX(0,($BX1974-2017+1)/($BX1974-$BW1974+1))),"")</f>
        <v>0.133333333333333</v>
      </c>
      <c r="P1974" s="0" t="n">
        <f aca="false">IF(AND(ISNUMBER($BW1974),ISNUMBER($BX1974)),MIN(1,MAX(0,($BX1974-2018+1)/($BX1974-$BW1974+1))),"")</f>
        <v>0.0666666666666667</v>
      </c>
      <c r="Q1974" s="0" t="n">
        <f aca="false">IF(AND(ISNUMBER($BW1974),ISNUMBER($BX1974)),MIN(1,MAX(0,($BX1974-2019+1)/($BX1974-$BW1974+1))),"")</f>
        <v>0</v>
      </c>
      <c r="R1974" s="0" t="n">
        <f aca="false">IF(AND(ISNUMBER($BW1974),ISNUMBER($BX1974)),MIN(1,MAX(0,($BX1974-2016+1)/($BX1974-$BW1974+1))),"")</f>
        <v>0.2</v>
      </c>
      <c r="S1974" s="0" t="n">
        <f aca="false">IF($L1974&lt;&gt;"",IF($L1974&gt;=2015.5,1,0),"")</f>
        <v>0</v>
      </c>
      <c r="T1974" s="0" t="n">
        <f aca="false">IF($L1974&lt;&gt;"",IF($L1974&gt;=2016,1,0),"")</f>
        <v>0</v>
      </c>
      <c r="U1974" s="0" t="n">
        <f aca="false">IF(ISNUMBER($BX1974),IF($BX1974&gt;=2016,1,0),"")</f>
        <v>1</v>
      </c>
      <c r="V1974" s="0" t="n">
        <f aca="false">IF(ISNUMBER($BW1974),IF($BW1974&gt;=2016,1,0),"")</f>
        <v>0</v>
      </c>
      <c r="W1974" s="0" t="str">
        <f aca="false">IF(AND(ISNUMBER($BW1974),ISNUMBER($BX1974)),IF($BW1974&gt;=2016,"post-only",IF($BX1974&lt;2016,"pre-only","mixed")),"")</f>
        <v>mixed</v>
      </c>
      <c r="X1974" s="0" t="n">
        <f aca="false">IF(AND(ISNUMBER($BW1974),ISNUMBER($BX1974)),MIN(1,MAX(0,($BX1974-2017+1)/($BX1974-$BW1974+1))),"")</f>
        <v>0.133333333333333</v>
      </c>
      <c r="Y1974" s="0" t="n">
        <f aca="false">IF(AND(ISNUMBER($BW1974),ISNUMBER($BX1974)),MIN(1,MAX(0,($BX1974-2018+1)/($BX1974-$BW1974+1))),"")</f>
        <v>0.0666666666666667</v>
      </c>
      <c r="Z1974" s="0" t="n">
        <f aca="false">IF(AND(ISNUMBER($BW1974),ISNUMBER($BX1974)),MIN(1,MAX(0,($BX1974-2019+1)/($BX1974-$BW1974+1))),"")</f>
        <v>0</v>
      </c>
      <c r="AA1974" s="0" t="n">
        <f aca="false">IF(ISNUMBER($BX1974),IF($BX1974&gt;=2017,1,0),"")</f>
        <v>1</v>
      </c>
      <c r="AB1974" s="0" t="n">
        <f aca="false">IF(ISNUMBER($BX1974),IF($BX1974&gt;=2018,1,0),"")</f>
        <v>1</v>
      </c>
      <c r="AC1974" s="0" t="n">
        <f aca="false">IF(ISNUMBER($BX1974),IF($BX1974&gt;=2019,1,0),"")</f>
        <v>0</v>
      </c>
      <c r="AD1974" s="0" t="n">
        <f aca="false">IF($L1974&lt;&gt;"",IF($L1974&gt;2013,1,0),"")</f>
        <v>0</v>
      </c>
      <c r="AE1974" s="0" t="n">
        <f aca="false">IF($L1974&lt;&gt;"",1+IF($L1974&gt;2011,1,0)+IF($L1974&gt;2014,1,0),"")</f>
        <v>1</v>
      </c>
      <c r="AF1974" s="0" t="s">
        <v>310</v>
      </c>
      <c r="AG1974" s="0" t="s">
        <v>88</v>
      </c>
      <c r="AH1974" s="0" t="s">
        <v>2080</v>
      </c>
      <c r="AI1974" s="0" t="s">
        <v>497</v>
      </c>
      <c r="AJ1974" s="0" t="s">
        <v>334</v>
      </c>
      <c r="AK1974" s="0" t="str">
        <f aca="false">IF(AND($CF1974&lt;&gt;"",IFERROR(INDEX(subsample_country_map!$B:$B,MATCH($CF1974,subsample_country_map!$A:$A,0)),"")&lt;&gt;""),INDEX(subsample_country_map!$B:$B,MATCH($CF1974,subsample_country_map!$A:$A,0)),INDEX(lookup!$AA:$AA,MATCH($A1974,lookup!$A:$A,0)))</f>
        <v>1_US</v>
      </c>
      <c r="AL1974" s="0" t="str">
        <f aca="false">IF(AND($CF1974&lt;&gt;"",IFERROR(INDEX(subsample_country_map!$C:$C,MATCH($CF1974,subsample_country_map!$A:$A,0)),"")&lt;&gt;""),INDEX(subsample_country_map!$C:$C,MATCH($CF1974,subsample_country_map!$A:$A,0)),INDEX(lookup!$AB:$AB,MATCH($A1974,lookup!$A:$A,0)))</f>
        <v>1_developed</v>
      </c>
      <c r="AM1974" s="0" t="str">
        <f aca="false">IF(AND($CF1974&lt;&gt;"",IFERROR(INDEX(subsample_country_map!$D:$D,MATCH($CF1974,subsample_country_map!$A:$A,0)),"")&lt;&gt;""),INDEX(subsample_country_map!$D:$D,MATCH($CF1974,subsample_country_map!$A:$A,0)),INDEX(lookup!$AC:$AC,MATCH($A1974,lookup!$A:$A,0)))</f>
        <v>1_western</v>
      </c>
      <c r="AN1974" s="0" t="str">
        <f aca="false">IF(AND($CF1974&lt;&gt;"",IFERROR(INDEX(subsample_country_map!$E:$E,MATCH($CF1974,subsample_country_map!$A:$A,0)),"")&lt;&gt;""),INDEX(subsample_country_map!$E:$E,MATCH($CF1974,subsample_country_map!$A:$A,0)),INDEX(lookup!$AD:$AD,MATCH($A1974,lookup!$A:$A,0)))</f>
        <v>1_common law</v>
      </c>
      <c r="AO1974" s="0" t="str">
        <f aca="false">INDEX(lookup!$Y:$Y,MATCH($A1974,lookup!$A:$A,0))</f>
        <v>0_published</v>
      </c>
      <c r="AP1974" s="0" t="str">
        <f aca="false">INDEX(lookup!$Z:$Z,MATCH($A1974,lookup!$A:$A,0))</f>
        <v>1_VHB high</v>
      </c>
      <c r="AQ1974" s="0" t="str">
        <f aca="false">INDEX(lookup!$W:$W,MATCH($A1974,lookup!$A:$A,0))</f>
        <v>1_fin/acc/econ</v>
      </c>
      <c r="AS1974" s="0" t="s">
        <v>91</v>
      </c>
      <c r="AT1974" s="0" t="s">
        <v>397</v>
      </c>
      <c r="AU1974" s="0" t="s">
        <v>311</v>
      </c>
      <c r="AZ1974" s="0" t="s">
        <v>6708</v>
      </c>
      <c r="BA1974" s="0" t="s">
        <v>95</v>
      </c>
      <c r="BB1974" s="0" t="s">
        <v>95</v>
      </c>
      <c r="BC1974" s="0" t="s">
        <v>97</v>
      </c>
      <c r="BD1974" s="0" t="s">
        <v>97</v>
      </c>
      <c r="BE1974" s="0" t="s">
        <v>98</v>
      </c>
      <c r="BI1974" s="0" t="s">
        <v>336</v>
      </c>
      <c r="BJ1974" s="0" t="s">
        <v>6709</v>
      </c>
      <c r="BK1974" s="0" t="s">
        <v>1712</v>
      </c>
      <c r="BL1974" s="0" t="s">
        <v>6710</v>
      </c>
      <c r="BM1974" s="0" t="s">
        <v>6711</v>
      </c>
      <c r="BN1974" s="0" t="s">
        <v>884</v>
      </c>
      <c r="BO1974" s="0" t="s">
        <v>769</v>
      </c>
      <c r="BP1974" s="0" t="s">
        <v>6707</v>
      </c>
      <c r="BQ1974" s="0" t="s">
        <v>85</v>
      </c>
      <c r="BT1974" s="0" t="n">
        <v>0</v>
      </c>
      <c r="BU1974" s="0" t="s">
        <v>6712</v>
      </c>
      <c r="BW1974" s="0" t="n">
        <v>2004</v>
      </c>
      <c r="BX1974" s="0" t="n">
        <v>2018</v>
      </c>
      <c r="BY1974" s="0" t="s">
        <v>6713</v>
      </c>
      <c r="BZ1974" s="0" t="n">
        <v>2011</v>
      </c>
      <c r="CA1974" s="0" t="n">
        <v>0.2</v>
      </c>
      <c r="CB1974" s="0" t="n">
        <v>0</v>
      </c>
      <c r="CC1974" s="0" t="n">
        <v>1</v>
      </c>
      <c r="CD1974" s="0" t="n">
        <v>-0.153596588408115</v>
      </c>
      <c r="CE1974" s="0" t="n">
        <v>1</v>
      </c>
    </row>
    <row r="1975" customFormat="false" ht="15" hidden="false" customHeight="false" outlineLevel="0" collapsed="false">
      <c r="A1975" s="0" t="s">
        <v>6707</v>
      </c>
      <c r="B1975" s="0" t="n">
        <v>3280</v>
      </c>
      <c r="C1975" s="0" t="n">
        <v>-0.1721</v>
      </c>
      <c r="D1975" s="0" t="n">
        <v>3116</v>
      </c>
      <c r="E1975" s="0" t="n">
        <f aca="false">IF(ISNUMBER($BA1975),$BA1975,IF(AND(ISNUMBER($D1975),ISNUMBER($BW1975),ISNUMBER($BX1975)),$D1975*($BX1975-$BW1975+1),""))</f>
        <v>46740</v>
      </c>
      <c r="H1975" s="0" t="s">
        <v>85</v>
      </c>
      <c r="I1975" s="0" t="s">
        <v>86</v>
      </c>
      <c r="J1975" s="0" t="n">
        <f aca="false">IF($BW1975&lt;&gt;"",$BW1975,"")</f>
        <v>2004</v>
      </c>
      <c r="K1975" s="0" t="n">
        <f aca="false">IF($BX1975&lt;&gt;"",$BX1975,"")</f>
        <v>2018</v>
      </c>
      <c r="L1975" s="0" t="n">
        <f aca="false">IF(AND(ISNUMBER($BW1975),ISNUMBER($BX1975)),($BW1975+$BX1975)/2,"")</f>
        <v>2011</v>
      </c>
      <c r="M1975" s="0" t="n">
        <f aca="false">IF($L1975&lt;&gt;"",$L1975,"")</f>
        <v>2011</v>
      </c>
      <c r="N1975" s="0" t="n">
        <f aca="false">IF(AND(ISNUMBER($BW1975),ISNUMBER($BX1975)),MIN(1,MAX(0,($BX1975-2016+1)/($BX1975-$BW1975+1))),"")</f>
        <v>0.2</v>
      </c>
      <c r="O1975" s="0" t="n">
        <f aca="false">IF(AND(ISNUMBER($BW1975),ISNUMBER($BX1975)),MIN(1,MAX(0,($BX1975-2017+1)/($BX1975-$BW1975+1))),"")</f>
        <v>0.133333333333333</v>
      </c>
      <c r="P1975" s="0" t="n">
        <f aca="false">IF(AND(ISNUMBER($BW1975),ISNUMBER($BX1975)),MIN(1,MAX(0,($BX1975-2018+1)/($BX1975-$BW1975+1))),"")</f>
        <v>0.0666666666666667</v>
      </c>
      <c r="Q1975" s="0" t="n">
        <f aca="false">IF(AND(ISNUMBER($BW1975),ISNUMBER($BX1975)),MIN(1,MAX(0,($BX1975-2019+1)/($BX1975-$BW1975+1))),"")</f>
        <v>0</v>
      </c>
      <c r="R1975" s="0" t="n">
        <f aca="false">IF(AND(ISNUMBER($BW1975),ISNUMBER($BX1975)),MIN(1,MAX(0,($BX1975-2016+1)/($BX1975-$BW1975+1))),"")</f>
        <v>0.2</v>
      </c>
      <c r="S1975" s="0" t="n">
        <f aca="false">IF($L1975&lt;&gt;"",IF($L1975&gt;=2015.5,1,0),"")</f>
        <v>0</v>
      </c>
      <c r="T1975" s="0" t="n">
        <f aca="false">IF($L1975&lt;&gt;"",IF($L1975&gt;=2016,1,0),"")</f>
        <v>0</v>
      </c>
      <c r="U1975" s="0" t="n">
        <f aca="false">IF(ISNUMBER($BX1975),IF($BX1975&gt;=2016,1,0),"")</f>
        <v>1</v>
      </c>
      <c r="V1975" s="0" t="n">
        <f aca="false">IF(ISNUMBER($BW1975),IF($BW1975&gt;=2016,1,0),"")</f>
        <v>0</v>
      </c>
      <c r="W1975" s="0" t="str">
        <f aca="false">IF(AND(ISNUMBER($BW1975),ISNUMBER($BX1975)),IF($BW1975&gt;=2016,"post-only",IF($BX1975&lt;2016,"pre-only","mixed")),"")</f>
        <v>mixed</v>
      </c>
      <c r="X1975" s="0" t="n">
        <f aca="false">IF(AND(ISNUMBER($BW1975),ISNUMBER($BX1975)),MIN(1,MAX(0,($BX1975-2017+1)/($BX1975-$BW1975+1))),"")</f>
        <v>0.133333333333333</v>
      </c>
      <c r="Y1975" s="0" t="n">
        <f aca="false">IF(AND(ISNUMBER($BW1975),ISNUMBER($BX1975)),MIN(1,MAX(0,($BX1975-2018+1)/($BX1975-$BW1975+1))),"")</f>
        <v>0.0666666666666667</v>
      </c>
      <c r="Z1975" s="0" t="n">
        <f aca="false">IF(AND(ISNUMBER($BW1975),ISNUMBER($BX1975)),MIN(1,MAX(0,($BX1975-2019+1)/($BX1975-$BW1975+1))),"")</f>
        <v>0</v>
      </c>
      <c r="AA1975" s="0" t="n">
        <f aca="false">IF(ISNUMBER($BX1975),IF($BX1975&gt;=2017,1,0),"")</f>
        <v>1</v>
      </c>
      <c r="AB1975" s="0" t="n">
        <f aca="false">IF(ISNUMBER($BX1975),IF($BX1975&gt;=2018,1,0),"")</f>
        <v>1</v>
      </c>
      <c r="AC1975" s="0" t="n">
        <f aca="false">IF(ISNUMBER($BX1975),IF($BX1975&gt;=2019,1,0),"")</f>
        <v>0</v>
      </c>
      <c r="AD1975" s="0" t="n">
        <f aca="false">IF($L1975&lt;&gt;"",IF($L1975&gt;2013,1,0),"")</f>
        <v>0</v>
      </c>
      <c r="AE1975" s="0" t="n">
        <f aca="false">IF($L1975&lt;&gt;"",1+IF($L1975&gt;2011,1,0)+IF($L1975&gt;2014,1,0),"")</f>
        <v>1</v>
      </c>
      <c r="AF1975" s="0" t="s">
        <v>310</v>
      </c>
      <c r="AG1975" s="0" t="s">
        <v>88</v>
      </c>
      <c r="AH1975" s="0" t="s">
        <v>2080</v>
      </c>
      <c r="AI1975" s="0" t="s">
        <v>497</v>
      </c>
      <c r="AJ1975" s="0" t="s">
        <v>334</v>
      </c>
      <c r="AK1975" s="0" t="str">
        <f aca="false">IF(AND($CF1975&lt;&gt;"",IFERROR(INDEX(subsample_country_map!$B:$B,MATCH($CF1975,subsample_country_map!$A:$A,0)),"")&lt;&gt;""),INDEX(subsample_country_map!$B:$B,MATCH($CF1975,subsample_country_map!$A:$A,0)),INDEX(lookup!$AA:$AA,MATCH($A1975,lookup!$A:$A,0)))</f>
        <v>1_US</v>
      </c>
      <c r="AL1975" s="0" t="str">
        <f aca="false">IF(AND($CF1975&lt;&gt;"",IFERROR(INDEX(subsample_country_map!$C:$C,MATCH($CF1975,subsample_country_map!$A:$A,0)),"")&lt;&gt;""),INDEX(subsample_country_map!$C:$C,MATCH($CF1975,subsample_country_map!$A:$A,0)),INDEX(lookup!$AB:$AB,MATCH($A1975,lookup!$A:$A,0)))</f>
        <v>1_developed</v>
      </c>
      <c r="AM1975" s="0" t="str">
        <f aca="false">IF(AND($CF1975&lt;&gt;"",IFERROR(INDEX(subsample_country_map!$D:$D,MATCH($CF1975,subsample_country_map!$A:$A,0)),"")&lt;&gt;""),INDEX(subsample_country_map!$D:$D,MATCH($CF1975,subsample_country_map!$A:$A,0)),INDEX(lookup!$AC:$AC,MATCH($A1975,lookup!$A:$A,0)))</f>
        <v>1_western</v>
      </c>
      <c r="AN1975" s="0" t="str">
        <f aca="false">IF(AND($CF1975&lt;&gt;"",IFERROR(INDEX(subsample_country_map!$E:$E,MATCH($CF1975,subsample_country_map!$A:$A,0)),"")&lt;&gt;""),INDEX(subsample_country_map!$E:$E,MATCH($CF1975,subsample_country_map!$A:$A,0)),INDEX(lookup!$AD:$AD,MATCH($A1975,lookup!$A:$A,0)))</f>
        <v>1_common law</v>
      </c>
      <c r="AO1975" s="0" t="str">
        <f aca="false">INDEX(lookup!$Y:$Y,MATCH($A1975,lookup!$A:$A,0))</f>
        <v>0_published</v>
      </c>
      <c r="AP1975" s="0" t="str">
        <f aca="false">INDEX(lookup!$Z:$Z,MATCH($A1975,lookup!$A:$A,0))</f>
        <v>1_VHB high</v>
      </c>
      <c r="AQ1975" s="0" t="str">
        <f aca="false">INDEX(lookup!$W:$W,MATCH($A1975,lookup!$A:$A,0))</f>
        <v>1_fin/acc/econ</v>
      </c>
      <c r="AS1975" s="0" t="s">
        <v>91</v>
      </c>
      <c r="AT1975" s="0" t="s">
        <v>397</v>
      </c>
      <c r="AU1975" s="0" t="s">
        <v>311</v>
      </c>
      <c r="AZ1975" s="0" t="s">
        <v>6714</v>
      </c>
      <c r="BA1975" s="0" t="s">
        <v>95</v>
      </c>
      <c r="BB1975" s="0" t="s">
        <v>95</v>
      </c>
      <c r="BC1975" s="0" t="s">
        <v>97</v>
      </c>
      <c r="BD1975" s="0" t="s">
        <v>97</v>
      </c>
      <c r="BE1975" s="0" t="s">
        <v>98</v>
      </c>
      <c r="BI1975" s="0" t="s">
        <v>336</v>
      </c>
      <c r="BJ1975" s="0" t="s">
        <v>6715</v>
      </c>
      <c r="BK1975" s="0" t="s">
        <v>1712</v>
      </c>
      <c r="BL1975" s="0" t="s">
        <v>6716</v>
      </c>
      <c r="BM1975" s="0" t="s">
        <v>6717</v>
      </c>
      <c r="BN1975" s="0" t="s">
        <v>884</v>
      </c>
      <c r="BO1975" s="0" t="s">
        <v>769</v>
      </c>
      <c r="BP1975" s="0" t="s">
        <v>6707</v>
      </c>
      <c r="BQ1975" s="0" t="s">
        <v>85</v>
      </c>
      <c r="BT1975" s="0" t="n">
        <v>0</v>
      </c>
      <c r="BU1975" s="0" t="s">
        <v>6712</v>
      </c>
      <c r="BW1975" s="0" t="n">
        <v>2004</v>
      </c>
      <c r="BX1975" s="0" t="n">
        <v>2018</v>
      </c>
      <c r="BY1975" s="0" t="s">
        <v>6713</v>
      </c>
      <c r="BZ1975" s="0" t="n">
        <v>2011</v>
      </c>
      <c r="CA1975" s="0" t="n">
        <v>0.2</v>
      </c>
      <c r="CB1975" s="0" t="n">
        <v>0</v>
      </c>
      <c r="CC1975" s="0" t="n">
        <v>1</v>
      </c>
      <c r="CD1975" s="0" t="n">
        <v>-0.173829958292187</v>
      </c>
      <c r="CE1975" s="0" t="n">
        <v>1</v>
      </c>
    </row>
    <row r="1976" customFormat="false" ht="15" hidden="false" customHeight="false" outlineLevel="0" collapsed="false">
      <c r="A1976" s="0" t="s">
        <v>6707</v>
      </c>
      <c r="B1976" s="0" t="n">
        <v>3281</v>
      </c>
      <c r="C1976" s="0" t="n">
        <v>-0.1895</v>
      </c>
      <c r="D1976" s="0" t="n">
        <v>3116</v>
      </c>
      <c r="E1976" s="0" t="n">
        <f aca="false">IF(ISNUMBER($BA1976),$BA1976,IF(AND(ISNUMBER($D1976),ISNUMBER($BW1976),ISNUMBER($BX1976)),$D1976*($BX1976-$BW1976+1),""))</f>
        <v>46740</v>
      </c>
      <c r="H1976" s="0" t="s">
        <v>85</v>
      </c>
      <c r="I1976" s="0" t="s">
        <v>86</v>
      </c>
      <c r="J1976" s="0" t="n">
        <f aca="false">IF($BW1976&lt;&gt;"",$BW1976,"")</f>
        <v>2004</v>
      </c>
      <c r="K1976" s="0" t="n">
        <f aca="false">IF($BX1976&lt;&gt;"",$BX1976,"")</f>
        <v>2018</v>
      </c>
      <c r="L1976" s="0" t="n">
        <f aca="false">IF(AND(ISNUMBER($BW1976),ISNUMBER($BX1976)),($BW1976+$BX1976)/2,"")</f>
        <v>2011</v>
      </c>
      <c r="M1976" s="0" t="n">
        <f aca="false">IF($L1976&lt;&gt;"",$L1976,"")</f>
        <v>2011</v>
      </c>
      <c r="N1976" s="0" t="n">
        <f aca="false">IF(AND(ISNUMBER($BW1976),ISNUMBER($BX1976)),MIN(1,MAX(0,($BX1976-2016+1)/($BX1976-$BW1976+1))),"")</f>
        <v>0.2</v>
      </c>
      <c r="O1976" s="0" t="n">
        <f aca="false">IF(AND(ISNUMBER($BW1976),ISNUMBER($BX1976)),MIN(1,MAX(0,($BX1976-2017+1)/($BX1976-$BW1976+1))),"")</f>
        <v>0.133333333333333</v>
      </c>
      <c r="P1976" s="0" t="n">
        <f aca="false">IF(AND(ISNUMBER($BW1976),ISNUMBER($BX1976)),MIN(1,MAX(0,($BX1976-2018+1)/($BX1976-$BW1976+1))),"")</f>
        <v>0.0666666666666667</v>
      </c>
      <c r="Q1976" s="0" t="n">
        <f aca="false">IF(AND(ISNUMBER($BW1976),ISNUMBER($BX1976)),MIN(1,MAX(0,($BX1976-2019+1)/($BX1976-$BW1976+1))),"")</f>
        <v>0</v>
      </c>
      <c r="R1976" s="0" t="n">
        <f aca="false">IF(AND(ISNUMBER($BW1976),ISNUMBER($BX1976)),MIN(1,MAX(0,($BX1976-2016+1)/($BX1976-$BW1976+1))),"")</f>
        <v>0.2</v>
      </c>
      <c r="S1976" s="0" t="n">
        <f aca="false">IF($L1976&lt;&gt;"",IF($L1976&gt;=2015.5,1,0),"")</f>
        <v>0</v>
      </c>
      <c r="T1976" s="0" t="n">
        <f aca="false">IF($L1976&lt;&gt;"",IF($L1976&gt;=2016,1,0),"")</f>
        <v>0</v>
      </c>
      <c r="U1976" s="0" t="n">
        <f aca="false">IF(ISNUMBER($BX1976),IF($BX1976&gt;=2016,1,0),"")</f>
        <v>1</v>
      </c>
      <c r="V1976" s="0" t="n">
        <f aca="false">IF(ISNUMBER($BW1976),IF($BW1976&gt;=2016,1,0),"")</f>
        <v>0</v>
      </c>
      <c r="W1976" s="0" t="str">
        <f aca="false">IF(AND(ISNUMBER($BW1976),ISNUMBER($BX1976)),IF($BW1976&gt;=2016,"post-only",IF($BX1976&lt;2016,"pre-only","mixed")),"")</f>
        <v>mixed</v>
      </c>
      <c r="X1976" s="0" t="n">
        <f aca="false">IF(AND(ISNUMBER($BW1976),ISNUMBER($BX1976)),MIN(1,MAX(0,($BX1976-2017+1)/($BX1976-$BW1976+1))),"")</f>
        <v>0.133333333333333</v>
      </c>
      <c r="Y1976" s="0" t="n">
        <f aca="false">IF(AND(ISNUMBER($BW1976),ISNUMBER($BX1976)),MIN(1,MAX(0,($BX1976-2018+1)/($BX1976-$BW1976+1))),"")</f>
        <v>0.0666666666666667</v>
      </c>
      <c r="Z1976" s="0" t="n">
        <f aca="false">IF(AND(ISNUMBER($BW1976),ISNUMBER($BX1976)),MIN(1,MAX(0,($BX1976-2019+1)/($BX1976-$BW1976+1))),"")</f>
        <v>0</v>
      </c>
      <c r="AA1976" s="0" t="n">
        <f aca="false">IF(ISNUMBER($BX1976),IF($BX1976&gt;=2017,1,0),"")</f>
        <v>1</v>
      </c>
      <c r="AB1976" s="0" t="n">
        <f aca="false">IF(ISNUMBER($BX1976),IF($BX1976&gt;=2018,1,0),"")</f>
        <v>1</v>
      </c>
      <c r="AC1976" s="0" t="n">
        <f aca="false">IF(ISNUMBER($BX1976),IF($BX1976&gt;=2019,1,0),"")</f>
        <v>0</v>
      </c>
      <c r="AD1976" s="0" t="n">
        <f aca="false">IF($L1976&lt;&gt;"",IF($L1976&gt;2013,1,0),"")</f>
        <v>0</v>
      </c>
      <c r="AE1976" s="0" t="n">
        <f aca="false">IF($L1976&lt;&gt;"",1+IF($L1976&gt;2011,1,0)+IF($L1976&gt;2014,1,0),"")</f>
        <v>1</v>
      </c>
      <c r="AF1976" s="0" t="s">
        <v>310</v>
      </c>
      <c r="AG1976" s="0" t="s">
        <v>88</v>
      </c>
      <c r="AH1976" s="0" t="s">
        <v>2080</v>
      </c>
      <c r="AI1976" s="0" t="s">
        <v>497</v>
      </c>
      <c r="AJ1976" s="0" t="s">
        <v>334</v>
      </c>
      <c r="AK1976" s="0" t="str">
        <f aca="false">IF(AND($CF1976&lt;&gt;"",IFERROR(INDEX(subsample_country_map!$B:$B,MATCH($CF1976,subsample_country_map!$A:$A,0)),"")&lt;&gt;""),INDEX(subsample_country_map!$B:$B,MATCH($CF1976,subsample_country_map!$A:$A,0)),INDEX(lookup!$AA:$AA,MATCH($A1976,lookup!$A:$A,0)))</f>
        <v>1_US</v>
      </c>
      <c r="AL1976" s="0" t="str">
        <f aca="false">IF(AND($CF1976&lt;&gt;"",IFERROR(INDEX(subsample_country_map!$C:$C,MATCH($CF1976,subsample_country_map!$A:$A,0)),"")&lt;&gt;""),INDEX(subsample_country_map!$C:$C,MATCH($CF1976,subsample_country_map!$A:$A,0)),INDEX(lookup!$AB:$AB,MATCH($A1976,lookup!$A:$A,0)))</f>
        <v>1_developed</v>
      </c>
      <c r="AM1976" s="0" t="str">
        <f aca="false">IF(AND($CF1976&lt;&gt;"",IFERROR(INDEX(subsample_country_map!$D:$D,MATCH($CF1976,subsample_country_map!$A:$A,0)),"")&lt;&gt;""),INDEX(subsample_country_map!$D:$D,MATCH($CF1976,subsample_country_map!$A:$A,0)),INDEX(lookup!$AC:$AC,MATCH($A1976,lookup!$A:$A,0)))</f>
        <v>1_western</v>
      </c>
      <c r="AN1976" s="0" t="str">
        <f aca="false">IF(AND($CF1976&lt;&gt;"",IFERROR(INDEX(subsample_country_map!$E:$E,MATCH($CF1976,subsample_country_map!$A:$A,0)),"")&lt;&gt;""),INDEX(subsample_country_map!$E:$E,MATCH($CF1976,subsample_country_map!$A:$A,0)),INDEX(lookup!$AD:$AD,MATCH($A1976,lookup!$A:$A,0)))</f>
        <v>1_common law</v>
      </c>
      <c r="AO1976" s="0" t="str">
        <f aca="false">INDEX(lookup!$Y:$Y,MATCH($A1976,lookup!$A:$A,0))</f>
        <v>0_published</v>
      </c>
      <c r="AP1976" s="0" t="str">
        <f aca="false">INDEX(lookup!$Z:$Z,MATCH($A1976,lookup!$A:$A,0))</f>
        <v>1_VHB high</v>
      </c>
      <c r="AQ1976" s="0" t="str">
        <f aca="false">INDEX(lookup!$W:$W,MATCH($A1976,lookup!$A:$A,0))</f>
        <v>1_fin/acc/econ</v>
      </c>
      <c r="AS1976" s="0" t="s">
        <v>91</v>
      </c>
      <c r="AT1976" s="0" t="s">
        <v>397</v>
      </c>
      <c r="AU1976" s="0" t="s">
        <v>311</v>
      </c>
      <c r="AZ1976" s="0" t="s">
        <v>6718</v>
      </c>
      <c r="BA1976" s="0" t="s">
        <v>95</v>
      </c>
      <c r="BB1976" s="0" t="s">
        <v>95</v>
      </c>
      <c r="BC1976" s="0" t="s">
        <v>97</v>
      </c>
      <c r="BD1976" s="0" t="s">
        <v>97</v>
      </c>
      <c r="BE1976" s="0" t="s">
        <v>98</v>
      </c>
      <c r="BI1976" s="0" t="s">
        <v>336</v>
      </c>
      <c r="BJ1976" s="0" t="s">
        <v>6719</v>
      </c>
      <c r="BK1976" s="0" t="s">
        <v>1712</v>
      </c>
      <c r="BL1976" s="0" t="s">
        <v>6720</v>
      </c>
      <c r="BM1976" s="0" t="s">
        <v>6721</v>
      </c>
      <c r="BN1976" s="0" t="s">
        <v>884</v>
      </c>
      <c r="BO1976" s="0" t="s">
        <v>769</v>
      </c>
      <c r="BP1976" s="0" t="s">
        <v>6707</v>
      </c>
      <c r="BQ1976" s="0" t="s">
        <v>85</v>
      </c>
      <c r="BT1976" s="0" t="n">
        <v>0</v>
      </c>
      <c r="BU1976" s="0" t="s">
        <v>6712</v>
      </c>
      <c r="BW1976" s="0" t="n">
        <v>2004</v>
      </c>
      <c r="BX1976" s="0" t="n">
        <v>2018</v>
      </c>
      <c r="BY1976" s="0" t="s">
        <v>6713</v>
      </c>
      <c r="BZ1976" s="0" t="n">
        <v>2011</v>
      </c>
      <c r="CA1976" s="0" t="n">
        <v>0.2</v>
      </c>
      <c r="CB1976" s="0" t="n">
        <v>0</v>
      </c>
      <c r="CC1976" s="0" t="n">
        <v>1</v>
      </c>
      <c r="CD1976" s="0" t="n">
        <v>-0.191818494283641</v>
      </c>
      <c r="CE1976" s="0" t="n">
        <v>1</v>
      </c>
    </row>
    <row r="1977" customFormat="false" ht="15" hidden="false" customHeight="false" outlineLevel="0" collapsed="false">
      <c r="A1977" s="0" t="s">
        <v>6707</v>
      </c>
      <c r="B1977" s="0" t="n">
        <v>3282</v>
      </c>
      <c r="C1977" s="0" t="n">
        <v>-0.0689846927145193</v>
      </c>
      <c r="D1977" s="0" t="n">
        <v>3116</v>
      </c>
      <c r="E1977" s="0" t="n">
        <f aca="false">IF(ISNUMBER($BA1977),$BA1977,IF(AND(ISNUMBER($D1977),ISNUMBER($BW1977),ISNUMBER($BX1977)),$D1977*($BX1977-$BW1977+1),""))</f>
        <v>3116</v>
      </c>
      <c r="H1977" s="0" t="s">
        <v>118</v>
      </c>
      <c r="I1977" s="0" t="s">
        <v>119</v>
      </c>
      <c r="J1977" s="0" t="n">
        <f aca="false">IF($BW1977&lt;&gt;"",$BW1977,"")</f>
        <v>2004</v>
      </c>
      <c r="K1977" s="0" t="n">
        <f aca="false">IF($BX1977&lt;&gt;"",$BX1977,"")</f>
        <v>2018</v>
      </c>
      <c r="L1977" s="0" t="n">
        <f aca="false">IF(AND(ISNUMBER($BW1977),ISNUMBER($BX1977)),($BW1977+$BX1977)/2,"")</f>
        <v>2011</v>
      </c>
      <c r="M1977" s="0" t="n">
        <f aca="false">IF($L1977&lt;&gt;"",$L1977,"")</f>
        <v>2011</v>
      </c>
      <c r="N1977" s="0" t="n">
        <f aca="false">IF(AND(ISNUMBER($BW1977),ISNUMBER($BX1977)),MIN(1,MAX(0,($BX1977-2016+1)/($BX1977-$BW1977+1))),"")</f>
        <v>0.2</v>
      </c>
      <c r="O1977" s="0" t="n">
        <f aca="false">IF(AND(ISNUMBER($BW1977),ISNUMBER($BX1977)),MIN(1,MAX(0,($BX1977-2017+1)/($BX1977-$BW1977+1))),"")</f>
        <v>0.133333333333333</v>
      </c>
      <c r="P1977" s="0" t="n">
        <f aca="false">IF(AND(ISNUMBER($BW1977),ISNUMBER($BX1977)),MIN(1,MAX(0,($BX1977-2018+1)/($BX1977-$BW1977+1))),"")</f>
        <v>0.0666666666666667</v>
      </c>
      <c r="Q1977" s="0" t="n">
        <f aca="false">IF(AND(ISNUMBER($BW1977),ISNUMBER($BX1977)),MIN(1,MAX(0,($BX1977-2019+1)/($BX1977-$BW1977+1))),"")</f>
        <v>0</v>
      </c>
      <c r="R1977" s="0" t="n">
        <f aca="false">IF(AND(ISNUMBER($BW1977),ISNUMBER($BX1977)),MIN(1,MAX(0,($BX1977-2016+1)/($BX1977-$BW1977+1))),"")</f>
        <v>0.2</v>
      </c>
      <c r="S1977" s="0" t="n">
        <f aca="false">IF($L1977&lt;&gt;"",IF($L1977&gt;=2015.5,1,0),"")</f>
        <v>0</v>
      </c>
      <c r="T1977" s="0" t="n">
        <f aca="false">IF($L1977&lt;&gt;"",IF($L1977&gt;=2016,1,0),"")</f>
        <v>0</v>
      </c>
      <c r="U1977" s="0" t="n">
        <f aca="false">IF(ISNUMBER($BX1977),IF($BX1977&gt;=2016,1,0),"")</f>
        <v>1</v>
      </c>
      <c r="V1977" s="0" t="n">
        <f aca="false">IF(ISNUMBER($BW1977),IF($BW1977&gt;=2016,1,0),"")</f>
        <v>0</v>
      </c>
      <c r="W1977" s="0" t="str">
        <f aca="false">IF(AND(ISNUMBER($BW1977),ISNUMBER($BX1977)),IF($BW1977&gt;=2016,"post-only",IF($BX1977&lt;2016,"pre-only","mixed")),"")</f>
        <v>mixed</v>
      </c>
      <c r="X1977" s="0" t="n">
        <f aca="false">IF(AND(ISNUMBER($BW1977),ISNUMBER($BX1977)),MIN(1,MAX(0,($BX1977-2017+1)/($BX1977-$BW1977+1))),"")</f>
        <v>0.133333333333333</v>
      </c>
      <c r="Y1977" s="0" t="n">
        <f aca="false">IF(AND(ISNUMBER($BW1977),ISNUMBER($BX1977)),MIN(1,MAX(0,($BX1977-2018+1)/($BX1977-$BW1977+1))),"")</f>
        <v>0.0666666666666667</v>
      </c>
      <c r="Z1977" s="0" t="n">
        <f aca="false">IF(AND(ISNUMBER($BW1977),ISNUMBER($BX1977)),MIN(1,MAX(0,($BX1977-2019+1)/($BX1977-$BW1977+1))),"")</f>
        <v>0</v>
      </c>
      <c r="AA1977" s="0" t="n">
        <f aca="false">IF(ISNUMBER($BX1977),IF($BX1977&gt;=2017,1,0),"")</f>
        <v>1</v>
      </c>
      <c r="AB1977" s="0" t="n">
        <f aca="false">IF(ISNUMBER($BX1977),IF($BX1977&gt;=2018,1,0),"")</f>
        <v>1</v>
      </c>
      <c r="AC1977" s="0" t="n">
        <f aca="false">IF(ISNUMBER($BX1977),IF($BX1977&gt;=2019,1,0),"")</f>
        <v>0</v>
      </c>
      <c r="AD1977" s="0" t="n">
        <f aca="false">IF($L1977&lt;&gt;"",IF($L1977&gt;2013,1,0),"")</f>
        <v>0</v>
      </c>
      <c r="AE1977" s="0" t="n">
        <f aca="false">IF($L1977&lt;&gt;"",1+IF($L1977&gt;2011,1,0)+IF($L1977&gt;2014,1,0),"")</f>
        <v>1</v>
      </c>
      <c r="AF1977" s="0" t="s">
        <v>310</v>
      </c>
      <c r="AG1977" s="0" t="s">
        <v>88</v>
      </c>
      <c r="AH1977" s="0" t="s">
        <v>2080</v>
      </c>
      <c r="AI1977" s="0" t="s">
        <v>497</v>
      </c>
      <c r="AJ1977" s="0" t="s">
        <v>334</v>
      </c>
      <c r="AK1977" s="0" t="str">
        <f aca="false">IF(AND($CF1977&lt;&gt;"",IFERROR(INDEX(subsample_country_map!$B:$B,MATCH($CF1977,subsample_country_map!$A:$A,0)),"")&lt;&gt;""),INDEX(subsample_country_map!$B:$B,MATCH($CF1977,subsample_country_map!$A:$A,0)),INDEX(lookup!$AA:$AA,MATCH($A1977,lookup!$A:$A,0)))</f>
        <v>1_US</v>
      </c>
      <c r="AL1977" s="0" t="str">
        <f aca="false">IF(AND($CF1977&lt;&gt;"",IFERROR(INDEX(subsample_country_map!$C:$C,MATCH($CF1977,subsample_country_map!$A:$A,0)),"")&lt;&gt;""),INDEX(subsample_country_map!$C:$C,MATCH($CF1977,subsample_country_map!$A:$A,0)),INDEX(lookup!$AB:$AB,MATCH($A1977,lookup!$A:$A,0)))</f>
        <v>1_developed</v>
      </c>
      <c r="AM1977" s="0" t="str">
        <f aca="false">IF(AND($CF1977&lt;&gt;"",IFERROR(INDEX(subsample_country_map!$D:$D,MATCH($CF1977,subsample_country_map!$A:$A,0)),"")&lt;&gt;""),INDEX(subsample_country_map!$D:$D,MATCH($CF1977,subsample_country_map!$A:$A,0)),INDEX(lookup!$AC:$AC,MATCH($A1977,lookup!$A:$A,0)))</f>
        <v>1_western</v>
      </c>
      <c r="AN1977" s="0" t="str">
        <f aca="false">IF(AND($CF1977&lt;&gt;"",IFERROR(INDEX(subsample_country_map!$E:$E,MATCH($CF1977,subsample_country_map!$A:$A,0)),"")&lt;&gt;""),INDEX(subsample_country_map!$E:$E,MATCH($CF1977,subsample_country_map!$A:$A,0)),INDEX(lookup!$AD:$AD,MATCH($A1977,lookup!$A:$A,0)))</f>
        <v>1_common law</v>
      </c>
      <c r="AO1977" s="0" t="str">
        <f aca="false">INDEX(lookup!$Y:$Y,MATCH($A1977,lookup!$A:$A,0))</f>
        <v>0_published</v>
      </c>
      <c r="AP1977" s="0" t="str">
        <f aca="false">INDEX(lookup!$Z:$Z,MATCH($A1977,lookup!$A:$A,0))</f>
        <v>1_VHB high</v>
      </c>
      <c r="AQ1977" s="0" t="str">
        <f aca="false">INDEX(lookup!$W:$W,MATCH($A1977,lookup!$A:$A,0))</f>
        <v>1_fin/acc/econ</v>
      </c>
      <c r="AS1977" s="0" t="s">
        <v>91</v>
      </c>
      <c r="AT1977" s="0" t="s">
        <v>397</v>
      </c>
      <c r="AU1977" s="0" t="s">
        <v>311</v>
      </c>
      <c r="AV1977" s="0" t="s">
        <v>6722</v>
      </c>
      <c r="AX1977" s="0" t="s">
        <v>1142</v>
      </c>
      <c r="BA1977" s="0" t="n">
        <v>3116</v>
      </c>
      <c r="BB1977" s="0" t="s">
        <v>347</v>
      </c>
      <c r="BC1977" s="0" t="s">
        <v>868</v>
      </c>
      <c r="BD1977" s="0" t="s">
        <v>123</v>
      </c>
      <c r="BE1977" s="0" t="s">
        <v>98</v>
      </c>
      <c r="BI1977" s="0" t="s">
        <v>99</v>
      </c>
      <c r="BJ1977" s="0" t="s">
        <v>3594</v>
      </c>
      <c r="BK1977" s="0" t="s">
        <v>875</v>
      </c>
      <c r="BL1977" s="0" t="s">
        <v>6723</v>
      </c>
      <c r="BM1977" s="0" t="s">
        <v>6711</v>
      </c>
      <c r="BN1977" s="0" t="s">
        <v>6724</v>
      </c>
      <c r="BO1977" s="0" t="s">
        <v>769</v>
      </c>
      <c r="BP1977" s="0" t="s">
        <v>6707</v>
      </c>
      <c r="BQ1977" s="0" t="s">
        <v>127</v>
      </c>
      <c r="BT1977" s="0" t="n">
        <v>0</v>
      </c>
      <c r="BU1977" s="0" t="s">
        <v>6712</v>
      </c>
      <c r="BW1977" s="0" t="n">
        <v>2004</v>
      </c>
      <c r="BX1977" s="0" t="n">
        <v>2018</v>
      </c>
      <c r="BY1977" s="0" t="s">
        <v>6713</v>
      </c>
      <c r="BZ1977" s="0" t="n">
        <v>2011</v>
      </c>
      <c r="CA1977" s="0" t="n">
        <v>0.2</v>
      </c>
      <c r="CB1977" s="0" t="n">
        <v>0</v>
      </c>
      <c r="CC1977" s="0" t="n">
        <v>1</v>
      </c>
      <c r="CD1977" s="0" t="n">
        <v>-0.0690944363782117</v>
      </c>
      <c r="CE1977" s="0" t="n">
        <v>1</v>
      </c>
    </row>
    <row r="1978" customFormat="false" ht="15" hidden="false" customHeight="false" outlineLevel="0" collapsed="false">
      <c r="A1978" s="0" t="s">
        <v>6707</v>
      </c>
      <c r="B1978" s="0" t="n">
        <v>3283</v>
      </c>
      <c r="C1978" s="0" t="n">
        <v>-0.0917275191504204</v>
      </c>
      <c r="D1978" s="0" t="n">
        <v>2659</v>
      </c>
      <c r="E1978" s="0" t="n">
        <f aca="false">IF(ISNUMBER($BA1978),$BA1978,IF(AND(ISNUMBER($D1978),ISNUMBER($BW1978),ISNUMBER($BX1978)),$D1978*($BX1978-$BW1978+1),""))</f>
        <v>2659</v>
      </c>
      <c r="H1978" s="0" t="s">
        <v>118</v>
      </c>
      <c r="I1978" s="0" t="s">
        <v>119</v>
      </c>
      <c r="J1978" s="0" t="n">
        <f aca="false">IF($BW1978&lt;&gt;"",$BW1978,"")</f>
        <v>2004</v>
      </c>
      <c r="K1978" s="0" t="n">
        <f aca="false">IF($BX1978&lt;&gt;"",$BX1978,"")</f>
        <v>2018</v>
      </c>
      <c r="L1978" s="0" t="n">
        <f aca="false">IF(AND(ISNUMBER($BW1978),ISNUMBER($BX1978)),($BW1978+$BX1978)/2,"")</f>
        <v>2011</v>
      </c>
      <c r="M1978" s="0" t="n">
        <f aca="false">IF($L1978&lt;&gt;"",$L1978,"")</f>
        <v>2011</v>
      </c>
      <c r="N1978" s="0" t="n">
        <f aca="false">IF(AND(ISNUMBER($BW1978),ISNUMBER($BX1978)),MIN(1,MAX(0,($BX1978-2016+1)/($BX1978-$BW1978+1))),"")</f>
        <v>0.2</v>
      </c>
      <c r="O1978" s="0" t="n">
        <f aca="false">IF(AND(ISNUMBER($BW1978),ISNUMBER($BX1978)),MIN(1,MAX(0,($BX1978-2017+1)/($BX1978-$BW1978+1))),"")</f>
        <v>0.133333333333333</v>
      </c>
      <c r="P1978" s="0" t="n">
        <f aca="false">IF(AND(ISNUMBER($BW1978),ISNUMBER($BX1978)),MIN(1,MAX(0,($BX1978-2018+1)/($BX1978-$BW1978+1))),"")</f>
        <v>0.0666666666666667</v>
      </c>
      <c r="Q1978" s="0" t="n">
        <f aca="false">IF(AND(ISNUMBER($BW1978),ISNUMBER($BX1978)),MIN(1,MAX(0,($BX1978-2019+1)/($BX1978-$BW1978+1))),"")</f>
        <v>0</v>
      </c>
      <c r="R1978" s="0" t="n">
        <f aca="false">IF(AND(ISNUMBER($BW1978),ISNUMBER($BX1978)),MIN(1,MAX(0,($BX1978-2016+1)/($BX1978-$BW1978+1))),"")</f>
        <v>0.2</v>
      </c>
      <c r="S1978" s="0" t="n">
        <f aca="false">IF($L1978&lt;&gt;"",IF($L1978&gt;=2015.5,1,0),"")</f>
        <v>0</v>
      </c>
      <c r="T1978" s="0" t="n">
        <f aca="false">IF($L1978&lt;&gt;"",IF($L1978&gt;=2016,1,0),"")</f>
        <v>0</v>
      </c>
      <c r="U1978" s="0" t="n">
        <f aca="false">IF(ISNUMBER($BX1978),IF($BX1978&gt;=2016,1,0),"")</f>
        <v>1</v>
      </c>
      <c r="V1978" s="0" t="n">
        <f aca="false">IF(ISNUMBER($BW1978),IF($BW1978&gt;=2016,1,0),"")</f>
        <v>0</v>
      </c>
      <c r="W1978" s="0" t="str">
        <f aca="false">IF(AND(ISNUMBER($BW1978),ISNUMBER($BX1978)),IF($BW1978&gt;=2016,"post-only",IF($BX1978&lt;2016,"pre-only","mixed")),"")</f>
        <v>mixed</v>
      </c>
      <c r="X1978" s="0" t="n">
        <f aca="false">IF(AND(ISNUMBER($BW1978),ISNUMBER($BX1978)),MIN(1,MAX(0,($BX1978-2017+1)/($BX1978-$BW1978+1))),"")</f>
        <v>0.133333333333333</v>
      </c>
      <c r="Y1978" s="0" t="n">
        <f aca="false">IF(AND(ISNUMBER($BW1978),ISNUMBER($BX1978)),MIN(1,MAX(0,($BX1978-2018+1)/($BX1978-$BW1978+1))),"")</f>
        <v>0.0666666666666667</v>
      </c>
      <c r="Z1978" s="0" t="n">
        <f aca="false">IF(AND(ISNUMBER($BW1978),ISNUMBER($BX1978)),MIN(1,MAX(0,($BX1978-2019+1)/($BX1978-$BW1978+1))),"")</f>
        <v>0</v>
      </c>
      <c r="AA1978" s="0" t="n">
        <f aca="false">IF(ISNUMBER($BX1978),IF($BX1978&gt;=2017,1,0),"")</f>
        <v>1</v>
      </c>
      <c r="AB1978" s="0" t="n">
        <f aca="false">IF(ISNUMBER($BX1978),IF($BX1978&gt;=2018,1,0),"")</f>
        <v>1</v>
      </c>
      <c r="AC1978" s="0" t="n">
        <f aca="false">IF(ISNUMBER($BX1978),IF($BX1978&gt;=2019,1,0),"")</f>
        <v>0</v>
      </c>
      <c r="AD1978" s="0" t="n">
        <f aca="false">IF($L1978&lt;&gt;"",IF($L1978&gt;2013,1,0),"")</f>
        <v>0</v>
      </c>
      <c r="AE1978" s="0" t="n">
        <f aca="false">IF($L1978&lt;&gt;"",1+IF($L1978&gt;2011,1,0)+IF($L1978&gt;2014,1,0),"")</f>
        <v>1</v>
      </c>
      <c r="AF1978" s="0" t="s">
        <v>310</v>
      </c>
      <c r="AG1978" s="0" t="s">
        <v>88</v>
      </c>
      <c r="AH1978" s="0" t="s">
        <v>2080</v>
      </c>
      <c r="AI1978" s="0" t="s">
        <v>497</v>
      </c>
      <c r="AJ1978" s="0" t="s">
        <v>334</v>
      </c>
      <c r="AK1978" s="0" t="str">
        <f aca="false">IF(AND($CF1978&lt;&gt;"",IFERROR(INDEX(subsample_country_map!$B:$B,MATCH($CF1978,subsample_country_map!$A:$A,0)),"")&lt;&gt;""),INDEX(subsample_country_map!$B:$B,MATCH($CF1978,subsample_country_map!$A:$A,0)),INDEX(lookup!$AA:$AA,MATCH($A1978,lookup!$A:$A,0)))</f>
        <v>1_US</v>
      </c>
      <c r="AL1978" s="0" t="str">
        <f aca="false">IF(AND($CF1978&lt;&gt;"",IFERROR(INDEX(subsample_country_map!$C:$C,MATCH($CF1978,subsample_country_map!$A:$A,0)),"")&lt;&gt;""),INDEX(subsample_country_map!$C:$C,MATCH($CF1978,subsample_country_map!$A:$A,0)),INDEX(lookup!$AB:$AB,MATCH($A1978,lookup!$A:$A,0)))</f>
        <v>1_developed</v>
      </c>
      <c r="AM1978" s="0" t="str">
        <f aca="false">IF(AND($CF1978&lt;&gt;"",IFERROR(INDEX(subsample_country_map!$D:$D,MATCH($CF1978,subsample_country_map!$A:$A,0)),"")&lt;&gt;""),INDEX(subsample_country_map!$D:$D,MATCH($CF1978,subsample_country_map!$A:$A,0)),INDEX(lookup!$AC:$AC,MATCH($A1978,lookup!$A:$A,0)))</f>
        <v>1_western</v>
      </c>
      <c r="AN1978" s="0" t="str">
        <f aca="false">IF(AND($CF1978&lt;&gt;"",IFERROR(INDEX(subsample_country_map!$E:$E,MATCH($CF1978,subsample_country_map!$A:$A,0)),"")&lt;&gt;""),INDEX(subsample_country_map!$E:$E,MATCH($CF1978,subsample_country_map!$A:$A,0)),INDEX(lookup!$AD:$AD,MATCH($A1978,lookup!$A:$A,0)))</f>
        <v>1_common law</v>
      </c>
      <c r="AO1978" s="0" t="str">
        <f aca="false">INDEX(lookup!$Y:$Y,MATCH($A1978,lookup!$A:$A,0))</f>
        <v>0_published</v>
      </c>
      <c r="AP1978" s="0" t="str">
        <f aca="false">INDEX(lookup!$Z:$Z,MATCH($A1978,lookup!$A:$A,0))</f>
        <v>1_VHB high</v>
      </c>
      <c r="AQ1978" s="0" t="str">
        <f aca="false">INDEX(lookup!$W:$W,MATCH($A1978,lookup!$A:$A,0))</f>
        <v>1_fin/acc/econ</v>
      </c>
      <c r="AS1978" s="0" t="s">
        <v>91</v>
      </c>
      <c r="AT1978" s="0" t="s">
        <v>397</v>
      </c>
      <c r="AU1978" s="0" t="s">
        <v>311</v>
      </c>
      <c r="AV1978" s="0" t="s">
        <v>6725</v>
      </c>
      <c r="AX1978" s="0" t="s">
        <v>6726</v>
      </c>
      <c r="BA1978" s="0" t="n">
        <v>2659</v>
      </c>
      <c r="BB1978" s="0" t="s">
        <v>347</v>
      </c>
      <c r="BC1978" s="0" t="s">
        <v>868</v>
      </c>
      <c r="BD1978" s="0" t="s">
        <v>123</v>
      </c>
      <c r="BE1978" s="0" t="s">
        <v>98</v>
      </c>
      <c r="BI1978" s="0" t="s">
        <v>99</v>
      </c>
      <c r="BJ1978" s="0" t="s">
        <v>3686</v>
      </c>
      <c r="BK1978" s="0" t="s">
        <v>875</v>
      </c>
      <c r="BL1978" s="0" t="s">
        <v>6727</v>
      </c>
      <c r="BM1978" s="0" t="s">
        <v>6717</v>
      </c>
      <c r="BN1978" s="0" t="s">
        <v>6724</v>
      </c>
      <c r="BO1978" s="0" t="s">
        <v>769</v>
      </c>
      <c r="BP1978" s="0" t="s">
        <v>6707</v>
      </c>
      <c r="BQ1978" s="0" t="s">
        <v>127</v>
      </c>
      <c r="BT1978" s="0" t="n">
        <v>0</v>
      </c>
      <c r="BU1978" s="0" t="s">
        <v>6712</v>
      </c>
      <c r="BW1978" s="0" t="n">
        <v>2004</v>
      </c>
      <c r="BX1978" s="0" t="n">
        <v>2018</v>
      </c>
      <c r="BY1978" s="0" t="s">
        <v>6713</v>
      </c>
      <c r="BZ1978" s="0" t="n">
        <v>2011</v>
      </c>
      <c r="CA1978" s="0" t="n">
        <v>0.2</v>
      </c>
      <c r="CB1978" s="0" t="n">
        <v>0</v>
      </c>
      <c r="CC1978" s="0" t="n">
        <v>1</v>
      </c>
      <c r="CD1978" s="0" t="n">
        <v>-0.0919860889779568</v>
      </c>
      <c r="CE1978" s="0" t="n">
        <v>1</v>
      </c>
    </row>
    <row r="1979" customFormat="false" ht="15" hidden="false" customHeight="false" outlineLevel="0" collapsed="false">
      <c r="A1979" s="0" t="s">
        <v>6707</v>
      </c>
      <c r="B1979" s="0" t="n">
        <v>3284</v>
      </c>
      <c r="C1979" s="0" t="n">
        <v>-0.0123302004939433</v>
      </c>
      <c r="D1979" s="0" t="n">
        <v>2528</v>
      </c>
      <c r="E1979" s="0" t="n">
        <f aca="false">IF(ISNUMBER($BA1979),$BA1979,IF(AND(ISNUMBER($D1979),ISNUMBER($BW1979),ISNUMBER($BX1979)),$D1979*($BX1979-$BW1979+1),""))</f>
        <v>2528</v>
      </c>
      <c r="H1979" s="0" t="s">
        <v>118</v>
      </c>
      <c r="I1979" s="0" t="s">
        <v>119</v>
      </c>
      <c r="J1979" s="0" t="n">
        <f aca="false">IF($BW1979&lt;&gt;"",$BW1979,"")</f>
        <v>2004</v>
      </c>
      <c r="K1979" s="0" t="n">
        <f aca="false">IF($BX1979&lt;&gt;"",$BX1979,"")</f>
        <v>2018</v>
      </c>
      <c r="L1979" s="0" t="n">
        <f aca="false">IF(AND(ISNUMBER($BW1979),ISNUMBER($BX1979)),($BW1979+$BX1979)/2,"")</f>
        <v>2011</v>
      </c>
      <c r="M1979" s="0" t="n">
        <f aca="false">IF($L1979&lt;&gt;"",$L1979,"")</f>
        <v>2011</v>
      </c>
      <c r="N1979" s="0" t="n">
        <f aca="false">IF(AND(ISNUMBER($BW1979),ISNUMBER($BX1979)),MIN(1,MAX(0,($BX1979-2016+1)/($BX1979-$BW1979+1))),"")</f>
        <v>0.2</v>
      </c>
      <c r="O1979" s="0" t="n">
        <f aca="false">IF(AND(ISNUMBER($BW1979),ISNUMBER($BX1979)),MIN(1,MAX(0,($BX1979-2017+1)/($BX1979-$BW1979+1))),"")</f>
        <v>0.133333333333333</v>
      </c>
      <c r="P1979" s="0" t="n">
        <f aca="false">IF(AND(ISNUMBER($BW1979),ISNUMBER($BX1979)),MIN(1,MAX(0,($BX1979-2018+1)/($BX1979-$BW1979+1))),"")</f>
        <v>0.0666666666666667</v>
      </c>
      <c r="Q1979" s="0" t="n">
        <f aca="false">IF(AND(ISNUMBER($BW1979),ISNUMBER($BX1979)),MIN(1,MAX(0,($BX1979-2019+1)/($BX1979-$BW1979+1))),"")</f>
        <v>0</v>
      </c>
      <c r="R1979" s="0" t="n">
        <f aca="false">IF(AND(ISNUMBER($BW1979),ISNUMBER($BX1979)),MIN(1,MAX(0,($BX1979-2016+1)/($BX1979-$BW1979+1))),"")</f>
        <v>0.2</v>
      </c>
      <c r="S1979" s="0" t="n">
        <f aca="false">IF($L1979&lt;&gt;"",IF($L1979&gt;=2015.5,1,0),"")</f>
        <v>0</v>
      </c>
      <c r="T1979" s="0" t="n">
        <f aca="false">IF($L1979&lt;&gt;"",IF($L1979&gt;=2016,1,0),"")</f>
        <v>0</v>
      </c>
      <c r="U1979" s="0" t="n">
        <f aca="false">IF(ISNUMBER($BX1979),IF($BX1979&gt;=2016,1,0),"")</f>
        <v>1</v>
      </c>
      <c r="V1979" s="0" t="n">
        <f aca="false">IF(ISNUMBER($BW1979),IF($BW1979&gt;=2016,1,0),"")</f>
        <v>0</v>
      </c>
      <c r="W1979" s="0" t="str">
        <f aca="false">IF(AND(ISNUMBER($BW1979),ISNUMBER($BX1979)),IF($BW1979&gt;=2016,"post-only",IF($BX1979&lt;2016,"pre-only","mixed")),"")</f>
        <v>mixed</v>
      </c>
      <c r="X1979" s="0" t="n">
        <f aca="false">IF(AND(ISNUMBER($BW1979),ISNUMBER($BX1979)),MIN(1,MAX(0,($BX1979-2017+1)/($BX1979-$BW1979+1))),"")</f>
        <v>0.133333333333333</v>
      </c>
      <c r="Y1979" s="0" t="n">
        <f aca="false">IF(AND(ISNUMBER($BW1979),ISNUMBER($BX1979)),MIN(1,MAX(0,($BX1979-2018+1)/($BX1979-$BW1979+1))),"")</f>
        <v>0.0666666666666667</v>
      </c>
      <c r="Z1979" s="0" t="n">
        <f aca="false">IF(AND(ISNUMBER($BW1979),ISNUMBER($BX1979)),MIN(1,MAX(0,($BX1979-2019+1)/($BX1979-$BW1979+1))),"")</f>
        <v>0</v>
      </c>
      <c r="AA1979" s="0" t="n">
        <f aca="false">IF(ISNUMBER($BX1979),IF($BX1979&gt;=2017,1,0),"")</f>
        <v>1</v>
      </c>
      <c r="AB1979" s="0" t="n">
        <f aca="false">IF(ISNUMBER($BX1979),IF($BX1979&gt;=2018,1,0),"")</f>
        <v>1</v>
      </c>
      <c r="AC1979" s="0" t="n">
        <f aca="false">IF(ISNUMBER($BX1979),IF($BX1979&gt;=2019,1,0),"")</f>
        <v>0</v>
      </c>
      <c r="AD1979" s="0" t="n">
        <f aca="false">IF($L1979&lt;&gt;"",IF($L1979&gt;2013,1,0),"")</f>
        <v>0</v>
      </c>
      <c r="AE1979" s="0" t="n">
        <f aca="false">IF($L1979&lt;&gt;"",1+IF($L1979&gt;2011,1,0)+IF($L1979&gt;2014,1,0),"")</f>
        <v>1</v>
      </c>
      <c r="AF1979" s="0" t="s">
        <v>310</v>
      </c>
      <c r="AG1979" s="0" t="s">
        <v>88</v>
      </c>
      <c r="AH1979" s="0" t="s">
        <v>2080</v>
      </c>
      <c r="AI1979" s="0" t="s">
        <v>497</v>
      </c>
      <c r="AJ1979" s="0" t="s">
        <v>334</v>
      </c>
      <c r="AK1979" s="0" t="str">
        <f aca="false">IF(AND($CF1979&lt;&gt;"",IFERROR(INDEX(subsample_country_map!$B:$B,MATCH($CF1979,subsample_country_map!$A:$A,0)),"")&lt;&gt;""),INDEX(subsample_country_map!$B:$B,MATCH($CF1979,subsample_country_map!$A:$A,0)),INDEX(lookup!$AA:$AA,MATCH($A1979,lookup!$A:$A,0)))</f>
        <v>1_US</v>
      </c>
      <c r="AL1979" s="0" t="str">
        <f aca="false">IF(AND($CF1979&lt;&gt;"",IFERROR(INDEX(subsample_country_map!$C:$C,MATCH($CF1979,subsample_country_map!$A:$A,0)),"")&lt;&gt;""),INDEX(subsample_country_map!$C:$C,MATCH($CF1979,subsample_country_map!$A:$A,0)),INDEX(lookup!$AB:$AB,MATCH($A1979,lookup!$A:$A,0)))</f>
        <v>1_developed</v>
      </c>
      <c r="AM1979" s="0" t="str">
        <f aca="false">IF(AND($CF1979&lt;&gt;"",IFERROR(INDEX(subsample_country_map!$D:$D,MATCH($CF1979,subsample_country_map!$A:$A,0)),"")&lt;&gt;""),INDEX(subsample_country_map!$D:$D,MATCH($CF1979,subsample_country_map!$A:$A,0)),INDEX(lookup!$AC:$AC,MATCH($A1979,lookup!$A:$A,0)))</f>
        <v>1_western</v>
      </c>
      <c r="AN1979" s="0" t="str">
        <f aca="false">IF(AND($CF1979&lt;&gt;"",IFERROR(INDEX(subsample_country_map!$E:$E,MATCH($CF1979,subsample_country_map!$A:$A,0)),"")&lt;&gt;""),INDEX(subsample_country_map!$E:$E,MATCH($CF1979,subsample_country_map!$A:$A,0)),INDEX(lookup!$AD:$AD,MATCH($A1979,lookup!$A:$A,0)))</f>
        <v>1_common law</v>
      </c>
      <c r="AO1979" s="0" t="str">
        <f aca="false">INDEX(lookup!$Y:$Y,MATCH($A1979,lookup!$A:$A,0))</f>
        <v>0_published</v>
      </c>
      <c r="AP1979" s="0" t="str">
        <f aca="false">INDEX(lookup!$Z:$Z,MATCH($A1979,lookup!$A:$A,0))</f>
        <v>1_VHB high</v>
      </c>
      <c r="AQ1979" s="0" t="str">
        <f aca="false">INDEX(lookup!$W:$W,MATCH($A1979,lookup!$A:$A,0))</f>
        <v>1_fin/acc/econ</v>
      </c>
      <c r="AS1979" s="0" t="s">
        <v>91</v>
      </c>
      <c r="AT1979" s="0" t="s">
        <v>397</v>
      </c>
      <c r="AU1979" s="0" t="s">
        <v>311</v>
      </c>
      <c r="AV1979" s="0" t="s">
        <v>6728</v>
      </c>
      <c r="AX1979" s="0" t="s">
        <v>4342</v>
      </c>
      <c r="BA1979" s="0" t="n">
        <v>2528</v>
      </c>
      <c r="BB1979" s="0" t="s">
        <v>347</v>
      </c>
      <c r="BC1979" s="0" t="s">
        <v>868</v>
      </c>
      <c r="BD1979" s="0" t="s">
        <v>123</v>
      </c>
      <c r="BE1979" s="0" t="s">
        <v>98</v>
      </c>
      <c r="BI1979" s="0" t="s">
        <v>99</v>
      </c>
      <c r="BJ1979" s="0" t="s">
        <v>3690</v>
      </c>
      <c r="BK1979" s="0" t="s">
        <v>875</v>
      </c>
      <c r="BL1979" s="0" t="s">
        <v>6729</v>
      </c>
      <c r="BM1979" s="0" t="s">
        <v>6730</v>
      </c>
      <c r="BN1979" s="0" t="s">
        <v>6724</v>
      </c>
      <c r="BO1979" s="0" t="s">
        <v>769</v>
      </c>
      <c r="BP1979" s="0" t="s">
        <v>6707</v>
      </c>
      <c r="BQ1979" s="0" t="s">
        <v>127</v>
      </c>
      <c r="BT1979" s="0" t="n">
        <v>0</v>
      </c>
      <c r="BU1979" s="0" t="s">
        <v>6712</v>
      </c>
      <c r="BW1979" s="0" t="n">
        <v>2004</v>
      </c>
      <c r="BX1979" s="0" t="n">
        <v>2018</v>
      </c>
      <c r="BY1979" s="0" t="s">
        <v>6713</v>
      </c>
      <c r="BZ1979" s="0" t="n">
        <v>2011</v>
      </c>
      <c r="CA1979" s="0" t="n">
        <v>0.2</v>
      </c>
      <c r="CB1979" s="0" t="n">
        <v>0</v>
      </c>
      <c r="CC1979" s="0" t="n">
        <v>1</v>
      </c>
      <c r="CD1979" s="0" t="n">
        <v>-0.0123308254202106</v>
      </c>
      <c r="CE1979" s="0" t="n">
        <v>1</v>
      </c>
    </row>
    <row r="1980" customFormat="false" ht="15" hidden="false" customHeight="false" outlineLevel="0" collapsed="false">
      <c r="A1980" s="0" t="s">
        <v>6707</v>
      </c>
      <c r="B1980" s="0" t="n">
        <v>3285</v>
      </c>
      <c r="C1980" s="0" t="n">
        <v>-0.0746866133796302</v>
      </c>
      <c r="D1980" s="0" t="n">
        <v>1290</v>
      </c>
      <c r="E1980" s="0" t="n">
        <f aca="false">IF(ISNUMBER($BA1980),$BA1980,IF(AND(ISNUMBER($D1980),ISNUMBER($BW1980),ISNUMBER($BX1980)),$D1980*($BX1980-$BW1980+1),""))</f>
        <v>1290</v>
      </c>
      <c r="H1980" s="0" t="s">
        <v>118</v>
      </c>
      <c r="I1980" s="0" t="s">
        <v>119</v>
      </c>
      <c r="J1980" s="0" t="n">
        <f aca="false">IF($BW1980&lt;&gt;"",$BW1980,"")</f>
        <v>2004</v>
      </c>
      <c r="K1980" s="0" t="n">
        <f aca="false">IF($BX1980&lt;&gt;"",$BX1980,"")</f>
        <v>2018</v>
      </c>
      <c r="L1980" s="0" t="n">
        <f aca="false">IF(AND(ISNUMBER($BW1980),ISNUMBER($BX1980)),($BW1980+$BX1980)/2,"")</f>
        <v>2011</v>
      </c>
      <c r="M1980" s="0" t="n">
        <f aca="false">IF($L1980&lt;&gt;"",$L1980,"")</f>
        <v>2011</v>
      </c>
      <c r="N1980" s="0" t="n">
        <f aca="false">IF(AND(ISNUMBER($BW1980),ISNUMBER($BX1980)),MIN(1,MAX(0,($BX1980-2016+1)/($BX1980-$BW1980+1))),"")</f>
        <v>0.2</v>
      </c>
      <c r="O1980" s="0" t="n">
        <f aca="false">IF(AND(ISNUMBER($BW1980),ISNUMBER($BX1980)),MIN(1,MAX(0,($BX1980-2017+1)/($BX1980-$BW1980+1))),"")</f>
        <v>0.133333333333333</v>
      </c>
      <c r="P1980" s="0" t="n">
        <f aca="false">IF(AND(ISNUMBER($BW1980),ISNUMBER($BX1980)),MIN(1,MAX(0,($BX1980-2018+1)/($BX1980-$BW1980+1))),"")</f>
        <v>0.0666666666666667</v>
      </c>
      <c r="Q1980" s="0" t="n">
        <f aca="false">IF(AND(ISNUMBER($BW1980),ISNUMBER($BX1980)),MIN(1,MAX(0,($BX1980-2019+1)/($BX1980-$BW1980+1))),"")</f>
        <v>0</v>
      </c>
      <c r="R1980" s="0" t="n">
        <f aca="false">IF(AND(ISNUMBER($BW1980),ISNUMBER($BX1980)),MIN(1,MAX(0,($BX1980-2016+1)/($BX1980-$BW1980+1))),"")</f>
        <v>0.2</v>
      </c>
      <c r="S1980" s="0" t="n">
        <f aca="false">IF($L1980&lt;&gt;"",IF($L1980&gt;=2015.5,1,0),"")</f>
        <v>0</v>
      </c>
      <c r="T1980" s="0" t="n">
        <f aca="false">IF($L1980&lt;&gt;"",IF($L1980&gt;=2016,1,0),"")</f>
        <v>0</v>
      </c>
      <c r="U1980" s="0" t="n">
        <f aca="false">IF(ISNUMBER($BX1980),IF($BX1980&gt;=2016,1,0),"")</f>
        <v>1</v>
      </c>
      <c r="V1980" s="0" t="n">
        <f aca="false">IF(ISNUMBER($BW1980),IF($BW1980&gt;=2016,1,0),"")</f>
        <v>0</v>
      </c>
      <c r="W1980" s="0" t="str">
        <f aca="false">IF(AND(ISNUMBER($BW1980),ISNUMBER($BX1980)),IF($BW1980&gt;=2016,"post-only",IF($BX1980&lt;2016,"pre-only","mixed")),"")</f>
        <v>mixed</v>
      </c>
      <c r="X1980" s="0" t="n">
        <f aca="false">IF(AND(ISNUMBER($BW1980),ISNUMBER($BX1980)),MIN(1,MAX(0,($BX1980-2017+1)/($BX1980-$BW1980+1))),"")</f>
        <v>0.133333333333333</v>
      </c>
      <c r="Y1980" s="0" t="n">
        <f aca="false">IF(AND(ISNUMBER($BW1980),ISNUMBER($BX1980)),MIN(1,MAX(0,($BX1980-2018+1)/($BX1980-$BW1980+1))),"")</f>
        <v>0.0666666666666667</v>
      </c>
      <c r="Z1980" s="0" t="n">
        <f aca="false">IF(AND(ISNUMBER($BW1980),ISNUMBER($BX1980)),MIN(1,MAX(0,($BX1980-2019+1)/($BX1980-$BW1980+1))),"")</f>
        <v>0</v>
      </c>
      <c r="AA1980" s="0" t="n">
        <f aca="false">IF(ISNUMBER($BX1980),IF($BX1980&gt;=2017,1,0),"")</f>
        <v>1</v>
      </c>
      <c r="AB1980" s="0" t="n">
        <f aca="false">IF(ISNUMBER($BX1980),IF($BX1980&gt;=2018,1,0),"")</f>
        <v>1</v>
      </c>
      <c r="AC1980" s="0" t="n">
        <f aca="false">IF(ISNUMBER($BX1980),IF($BX1980&gt;=2019,1,0),"")</f>
        <v>0</v>
      </c>
      <c r="AD1980" s="0" t="n">
        <f aca="false">IF($L1980&lt;&gt;"",IF($L1980&gt;2013,1,0),"")</f>
        <v>0</v>
      </c>
      <c r="AE1980" s="0" t="n">
        <f aca="false">IF($L1980&lt;&gt;"",1+IF($L1980&gt;2011,1,0)+IF($L1980&gt;2014,1,0),"")</f>
        <v>1</v>
      </c>
      <c r="AF1980" s="0" t="s">
        <v>310</v>
      </c>
      <c r="AG1980" s="0" t="s">
        <v>88</v>
      </c>
      <c r="AH1980" s="0" t="s">
        <v>2080</v>
      </c>
      <c r="AI1980" s="0" t="s">
        <v>497</v>
      </c>
      <c r="AJ1980" s="0" t="s">
        <v>334</v>
      </c>
      <c r="AK1980" s="0" t="str">
        <f aca="false">IF(AND($CF1980&lt;&gt;"",IFERROR(INDEX(subsample_country_map!$B:$B,MATCH($CF1980,subsample_country_map!$A:$A,0)),"")&lt;&gt;""),INDEX(subsample_country_map!$B:$B,MATCH($CF1980,subsample_country_map!$A:$A,0)),INDEX(lookup!$AA:$AA,MATCH($A1980,lookup!$A:$A,0)))</f>
        <v>1_US</v>
      </c>
      <c r="AL1980" s="0" t="str">
        <f aca="false">IF(AND($CF1980&lt;&gt;"",IFERROR(INDEX(subsample_country_map!$C:$C,MATCH($CF1980,subsample_country_map!$A:$A,0)),"")&lt;&gt;""),INDEX(subsample_country_map!$C:$C,MATCH($CF1980,subsample_country_map!$A:$A,0)),INDEX(lookup!$AB:$AB,MATCH($A1980,lookup!$A:$A,0)))</f>
        <v>1_developed</v>
      </c>
      <c r="AM1980" s="0" t="str">
        <f aca="false">IF(AND($CF1980&lt;&gt;"",IFERROR(INDEX(subsample_country_map!$D:$D,MATCH($CF1980,subsample_country_map!$A:$A,0)),"")&lt;&gt;""),INDEX(subsample_country_map!$D:$D,MATCH($CF1980,subsample_country_map!$A:$A,0)),INDEX(lookup!$AC:$AC,MATCH($A1980,lookup!$A:$A,0)))</f>
        <v>1_western</v>
      </c>
      <c r="AN1980" s="0" t="str">
        <f aca="false">IF(AND($CF1980&lt;&gt;"",IFERROR(INDEX(subsample_country_map!$E:$E,MATCH($CF1980,subsample_country_map!$A:$A,0)),"")&lt;&gt;""),INDEX(subsample_country_map!$E:$E,MATCH($CF1980,subsample_country_map!$A:$A,0)),INDEX(lookup!$AD:$AD,MATCH($A1980,lookup!$A:$A,0)))</f>
        <v>1_common law</v>
      </c>
      <c r="AO1980" s="0" t="str">
        <f aca="false">INDEX(lookup!$Y:$Y,MATCH($A1980,lookup!$A:$A,0))</f>
        <v>0_published</v>
      </c>
      <c r="AP1980" s="0" t="str">
        <f aca="false">INDEX(lookup!$Z:$Z,MATCH($A1980,lookup!$A:$A,0))</f>
        <v>1_VHB high</v>
      </c>
      <c r="AQ1980" s="0" t="str">
        <f aca="false">INDEX(lookup!$W:$W,MATCH($A1980,lookup!$A:$A,0))</f>
        <v>1_fin/acc/econ</v>
      </c>
      <c r="AS1980" s="0" t="s">
        <v>91</v>
      </c>
      <c r="AT1980" s="0" t="s">
        <v>397</v>
      </c>
      <c r="AU1980" s="0" t="s">
        <v>311</v>
      </c>
      <c r="AV1980" s="0" t="s">
        <v>6731</v>
      </c>
      <c r="AX1980" s="0" t="s">
        <v>6732</v>
      </c>
      <c r="BA1980" s="0" t="n">
        <v>1290</v>
      </c>
      <c r="BB1980" s="0" t="s">
        <v>347</v>
      </c>
      <c r="BC1980" s="0" t="s">
        <v>868</v>
      </c>
      <c r="BD1980" s="0" t="s">
        <v>123</v>
      </c>
      <c r="BE1980" s="0" t="s">
        <v>33</v>
      </c>
      <c r="BF1980" s="0" t="s">
        <v>6733</v>
      </c>
      <c r="BI1980" s="0" t="s">
        <v>99</v>
      </c>
      <c r="BJ1980" s="0" t="s">
        <v>3600</v>
      </c>
      <c r="BK1980" s="0" t="s">
        <v>875</v>
      </c>
      <c r="BL1980" s="0" t="s">
        <v>6734</v>
      </c>
      <c r="BM1980" s="0" t="s">
        <v>6711</v>
      </c>
      <c r="BN1980" s="0" t="s">
        <v>6724</v>
      </c>
      <c r="BO1980" s="0" t="s">
        <v>769</v>
      </c>
      <c r="BP1980" s="0" t="s">
        <v>6707</v>
      </c>
      <c r="BQ1980" s="0" t="s">
        <v>127</v>
      </c>
      <c r="BT1980" s="0" t="n">
        <v>0</v>
      </c>
      <c r="BU1980" s="0" t="s">
        <v>6712</v>
      </c>
      <c r="BW1980" s="0" t="n">
        <v>2004</v>
      </c>
      <c r="BX1980" s="0" t="n">
        <v>2018</v>
      </c>
      <c r="BY1980" s="0" t="s">
        <v>6713</v>
      </c>
      <c r="BZ1980" s="0" t="n">
        <v>2011</v>
      </c>
      <c r="CA1980" s="0" t="n">
        <v>0.2</v>
      </c>
      <c r="CB1980" s="0" t="n">
        <v>0</v>
      </c>
      <c r="CC1980" s="0" t="n">
        <v>1</v>
      </c>
      <c r="CD1980" s="0" t="n">
        <v>-0.0748259495715178</v>
      </c>
      <c r="CE1980" s="0" t="n">
        <v>1</v>
      </c>
    </row>
    <row r="1981" customFormat="false" ht="15" hidden="false" customHeight="false" outlineLevel="0" collapsed="false">
      <c r="A1981" s="0" t="s">
        <v>6707</v>
      </c>
      <c r="B1981" s="0" t="n">
        <v>3286</v>
      </c>
      <c r="C1981" s="0" t="n">
        <v>-0.0996619215755823</v>
      </c>
      <c r="D1981" s="0" t="n">
        <v>1372</v>
      </c>
      <c r="E1981" s="0" t="n">
        <f aca="false">IF(ISNUMBER($BA1981),$BA1981,IF(AND(ISNUMBER($D1981),ISNUMBER($BW1981),ISNUMBER($BX1981)),$D1981*($BX1981-$BW1981+1),""))</f>
        <v>1372</v>
      </c>
      <c r="H1981" s="0" t="s">
        <v>118</v>
      </c>
      <c r="I1981" s="0" t="s">
        <v>119</v>
      </c>
      <c r="J1981" s="0" t="n">
        <f aca="false">IF($BW1981&lt;&gt;"",$BW1981,"")</f>
        <v>2004</v>
      </c>
      <c r="K1981" s="0" t="n">
        <f aca="false">IF($BX1981&lt;&gt;"",$BX1981,"")</f>
        <v>2018</v>
      </c>
      <c r="L1981" s="0" t="n">
        <f aca="false">IF(AND(ISNUMBER($BW1981),ISNUMBER($BX1981)),($BW1981+$BX1981)/2,"")</f>
        <v>2011</v>
      </c>
      <c r="M1981" s="0" t="n">
        <f aca="false">IF($L1981&lt;&gt;"",$L1981,"")</f>
        <v>2011</v>
      </c>
      <c r="N1981" s="0" t="n">
        <f aca="false">IF(AND(ISNUMBER($BW1981),ISNUMBER($BX1981)),MIN(1,MAX(0,($BX1981-2016+1)/($BX1981-$BW1981+1))),"")</f>
        <v>0.2</v>
      </c>
      <c r="O1981" s="0" t="n">
        <f aca="false">IF(AND(ISNUMBER($BW1981),ISNUMBER($BX1981)),MIN(1,MAX(0,($BX1981-2017+1)/($BX1981-$BW1981+1))),"")</f>
        <v>0.133333333333333</v>
      </c>
      <c r="P1981" s="0" t="n">
        <f aca="false">IF(AND(ISNUMBER($BW1981),ISNUMBER($BX1981)),MIN(1,MAX(0,($BX1981-2018+1)/($BX1981-$BW1981+1))),"")</f>
        <v>0.0666666666666667</v>
      </c>
      <c r="Q1981" s="0" t="n">
        <f aca="false">IF(AND(ISNUMBER($BW1981),ISNUMBER($BX1981)),MIN(1,MAX(0,($BX1981-2019+1)/($BX1981-$BW1981+1))),"")</f>
        <v>0</v>
      </c>
      <c r="R1981" s="0" t="n">
        <f aca="false">IF(AND(ISNUMBER($BW1981),ISNUMBER($BX1981)),MIN(1,MAX(0,($BX1981-2016+1)/($BX1981-$BW1981+1))),"")</f>
        <v>0.2</v>
      </c>
      <c r="S1981" s="0" t="n">
        <f aca="false">IF($L1981&lt;&gt;"",IF($L1981&gt;=2015.5,1,0),"")</f>
        <v>0</v>
      </c>
      <c r="T1981" s="0" t="n">
        <f aca="false">IF($L1981&lt;&gt;"",IF($L1981&gt;=2016,1,0),"")</f>
        <v>0</v>
      </c>
      <c r="U1981" s="0" t="n">
        <f aca="false">IF(ISNUMBER($BX1981),IF($BX1981&gt;=2016,1,0),"")</f>
        <v>1</v>
      </c>
      <c r="V1981" s="0" t="n">
        <f aca="false">IF(ISNUMBER($BW1981),IF($BW1981&gt;=2016,1,0),"")</f>
        <v>0</v>
      </c>
      <c r="W1981" s="0" t="str">
        <f aca="false">IF(AND(ISNUMBER($BW1981),ISNUMBER($BX1981)),IF($BW1981&gt;=2016,"post-only",IF($BX1981&lt;2016,"pre-only","mixed")),"")</f>
        <v>mixed</v>
      </c>
      <c r="X1981" s="0" t="n">
        <f aca="false">IF(AND(ISNUMBER($BW1981),ISNUMBER($BX1981)),MIN(1,MAX(0,($BX1981-2017+1)/($BX1981-$BW1981+1))),"")</f>
        <v>0.133333333333333</v>
      </c>
      <c r="Y1981" s="0" t="n">
        <f aca="false">IF(AND(ISNUMBER($BW1981),ISNUMBER($BX1981)),MIN(1,MAX(0,($BX1981-2018+1)/($BX1981-$BW1981+1))),"")</f>
        <v>0.0666666666666667</v>
      </c>
      <c r="Z1981" s="0" t="n">
        <f aca="false">IF(AND(ISNUMBER($BW1981),ISNUMBER($BX1981)),MIN(1,MAX(0,($BX1981-2019+1)/($BX1981-$BW1981+1))),"")</f>
        <v>0</v>
      </c>
      <c r="AA1981" s="0" t="n">
        <f aca="false">IF(ISNUMBER($BX1981),IF($BX1981&gt;=2017,1,0),"")</f>
        <v>1</v>
      </c>
      <c r="AB1981" s="0" t="n">
        <f aca="false">IF(ISNUMBER($BX1981),IF($BX1981&gt;=2018,1,0),"")</f>
        <v>1</v>
      </c>
      <c r="AC1981" s="0" t="n">
        <f aca="false">IF(ISNUMBER($BX1981),IF($BX1981&gt;=2019,1,0),"")</f>
        <v>0</v>
      </c>
      <c r="AD1981" s="0" t="n">
        <f aca="false">IF($L1981&lt;&gt;"",IF($L1981&gt;2013,1,0),"")</f>
        <v>0</v>
      </c>
      <c r="AE1981" s="0" t="n">
        <f aca="false">IF($L1981&lt;&gt;"",1+IF($L1981&gt;2011,1,0)+IF($L1981&gt;2014,1,0),"")</f>
        <v>1</v>
      </c>
      <c r="AF1981" s="0" t="s">
        <v>310</v>
      </c>
      <c r="AG1981" s="0" t="s">
        <v>88</v>
      </c>
      <c r="AH1981" s="0" t="s">
        <v>2080</v>
      </c>
      <c r="AI1981" s="0" t="s">
        <v>497</v>
      </c>
      <c r="AJ1981" s="0" t="s">
        <v>334</v>
      </c>
      <c r="AK1981" s="0" t="str">
        <f aca="false">IF(AND($CF1981&lt;&gt;"",IFERROR(INDEX(subsample_country_map!$B:$B,MATCH($CF1981,subsample_country_map!$A:$A,0)),"")&lt;&gt;""),INDEX(subsample_country_map!$B:$B,MATCH($CF1981,subsample_country_map!$A:$A,0)),INDEX(lookup!$AA:$AA,MATCH($A1981,lookup!$A:$A,0)))</f>
        <v>1_US</v>
      </c>
      <c r="AL1981" s="0" t="str">
        <f aca="false">IF(AND($CF1981&lt;&gt;"",IFERROR(INDEX(subsample_country_map!$C:$C,MATCH($CF1981,subsample_country_map!$A:$A,0)),"")&lt;&gt;""),INDEX(subsample_country_map!$C:$C,MATCH($CF1981,subsample_country_map!$A:$A,0)),INDEX(lookup!$AB:$AB,MATCH($A1981,lookup!$A:$A,0)))</f>
        <v>1_developed</v>
      </c>
      <c r="AM1981" s="0" t="str">
        <f aca="false">IF(AND($CF1981&lt;&gt;"",IFERROR(INDEX(subsample_country_map!$D:$D,MATCH($CF1981,subsample_country_map!$A:$A,0)),"")&lt;&gt;""),INDEX(subsample_country_map!$D:$D,MATCH($CF1981,subsample_country_map!$A:$A,0)),INDEX(lookup!$AC:$AC,MATCH($A1981,lookup!$A:$A,0)))</f>
        <v>1_western</v>
      </c>
      <c r="AN1981" s="0" t="str">
        <f aca="false">IF(AND($CF1981&lt;&gt;"",IFERROR(INDEX(subsample_country_map!$E:$E,MATCH($CF1981,subsample_country_map!$A:$A,0)),"")&lt;&gt;""),INDEX(subsample_country_map!$E:$E,MATCH($CF1981,subsample_country_map!$A:$A,0)),INDEX(lookup!$AD:$AD,MATCH($A1981,lookup!$A:$A,0)))</f>
        <v>1_common law</v>
      </c>
      <c r="AO1981" s="0" t="str">
        <f aca="false">INDEX(lookup!$Y:$Y,MATCH($A1981,lookup!$A:$A,0))</f>
        <v>0_published</v>
      </c>
      <c r="AP1981" s="0" t="str">
        <f aca="false">INDEX(lookup!$Z:$Z,MATCH($A1981,lookup!$A:$A,0))</f>
        <v>1_VHB high</v>
      </c>
      <c r="AQ1981" s="0" t="str">
        <f aca="false">INDEX(lookup!$W:$W,MATCH($A1981,lookup!$A:$A,0))</f>
        <v>1_fin/acc/econ</v>
      </c>
      <c r="AS1981" s="0" t="s">
        <v>91</v>
      </c>
      <c r="AT1981" s="0" t="s">
        <v>397</v>
      </c>
      <c r="AU1981" s="0" t="s">
        <v>311</v>
      </c>
      <c r="AV1981" s="0" t="s">
        <v>6735</v>
      </c>
      <c r="AX1981" s="0" t="s">
        <v>6736</v>
      </c>
      <c r="BA1981" s="0" t="n">
        <v>1372</v>
      </c>
      <c r="BB1981" s="0" t="s">
        <v>347</v>
      </c>
      <c r="BC1981" s="0" t="s">
        <v>868</v>
      </c>
      <c r="BD1981" s="0" t="s">
        <v>123</v>
      </c>
      <c r="BE1981" s="0" t="s">
        <v>33</v>
      </c>
      <c r="BF1981" s="0" t="s">
        <v>6733</v>
      </c>
      <c r="BI1981" s="0" t="s">
        <v>99</v>
      </c>
      <c r="BJ1981" s="0" t="s">
        <v>6737</v>
      </c>
      <c r="BK1981" s="0" t="s">
        <v>875</v>
      </c>
      <c r="BL1981" s="0" t="s">
        <v>6738</v>
      </c>
      <c r="BM1981" s="0" t="s">
        <v>6717</v>
      </c>
      <c r="BN1981" s="0" t="s">
        <v>6724</v>
      </c>
      <c r="BO1981" s="0" t="s">
        <v>769</v>
      </c>
      <c r="BP1981" s="0" t="s">
        <v>6707</v>
      </c>
      <c r="BQ1981" s="0" t="s">
        <v>127</v>
      </c>
      <c r="BT1981" s="0" t="n">
        <v>0</v>
      </c>
      <c r="BU1981" s="0" t="s">
        <v>6712</v>
      </c>
      <c r="BW1981" s="0" t="n">
        <v>2004</v>
      </c>
      <c r="BX1981" s="0" t="n">
        <v>2018</v>
      </c>
      <c r="BY1981" s="0" t="s">
        <v>6713</v>
      </c>
      <c r="BZ1981" s="0" t="n">
        <v>2011</v>
      </c>
      <c r="CA1981" s="0" t="n">
        <v>0.2</v>
      </c>
      <c r="CB1981" s="0" t="n">
        <v>0</v>
      </c>
      <c r="CC1981" s="0" t="n">
        <v>1</v>
      </c>
      <c r="CD1981" s="0" t="n">
        <v>-0.0999938660211777</v>
      </c>
      <c r="CE1981" s="0" t="n">
        <v>1</v>
      </c>
    </row>
    <row r="1982" customFormat="false" ht="15" hidden="false" customHeight="false" outlineLevel="0" collapsed="false">
      <c r="A1982" s="0" t="s">
        <v>6707</v>
      </c>
      <c r="B1982" s="0" t="n">
        <v>3287</v>
      </c>
      <c r="C1982" s="0" t="n">
        <v>-0.0078135490567808</v>
      </c>
      <c r="D1982" s="0" t="n">
        <v>1194</v>
      </c>
      <c r="E1982" s="0" t="n">
        <f aca="false">IF(ISNUMBER($BA1982),$BA1982,IF(AND(ISNUMBER($D1982),ISNUMBER($BW1982),ISNUMBER($BX1982)),$D1982*($BX1982-$BW1982+1),""))</f>
        <v>1194</v>
      </c>
      <c r="H1982" s="0" t="s">
        <v>118</v>
      </c>
      <c r="I1982" s="0" t="s">
        <v>119</v>
      </c>
      <c r="J1982" s="0" t="n">
        <f aca="false">IF($BW1982&lt;&gt;"",$BW1982,"")</f>
        <v>2004</v>
      </c>
      <c r="K1982" s="0" t="n">
        <f aca="false">IF($BX1982&lt;&gt;"",$BX1982,"")</f>
        <v>2018</v>
      </c>
      <c r="L1982" s="0" t="n">
        <f aca="false">IF(AND(ISNUMBER($BW1982),ISNUMBER($BX1982)),($BW1982+$BX1982)/2,"")</f>
        <v>2011</v>
      </c>
      <c r="M1982" s="0" t="n">
        <f aca="false">IF($L1982&lt;&gt;"",$L1982,"")</f>
        <v>2011</v>
      </c>
      <c r="N1982" s="0" t="n">
        <f aca="false">IF(AND(ISNUMBER($BW1982),ISNUMBER($BX1982)),MIN(1,MAX(0,($BX1982-2016+1)/($BX1982-$BW1982+1))),"")</f>
        <v>0.2</v>
      </c>
      <c r="O1982" s="0" t="n">
        <f aca="false">IF(AND(ISNUMBER($BW1982),ISNUMBER($BX1982)),MIN(1,MAX(0,($BX1982-2017+1)/($BX1982-$BW1982+1))),"")</f>
        <v>0.133333333333333</v>
      </c>
      <c r="P1982" s="0" t="n">
        <f aca="false">IF(AND(ISNUMBER($BW1982),ISNUMBER($BX1982)),MIN(1,MAX(0,($BX1982-2018+1)/($BX1982-$BW1982+1))),"")</f>
        <v>0.0666666666666667</v>
      </c>
      <c r="Q1982" s="0" t="n">
        <f aca="false">IF(AND(ISNUMBER($BW1982),ISNUMBER($BX1982)),MIN(1,MAX(0,($BX1982-2019+1)/($BX1982-$BW1982+1))),"")</f>
        <v>0</v>
      </c>
      <c r="R1982" s="0" t="n">
        <f aca="false">IF(AND(ISNUMBER($BW1982),ISNUMBER($BX1982)),MIN(1,MAX(0,($BX1982-2016+1)/($BX1982-$BW1982+1))),"")</f>
        <v>0.2</v>
      </c>
      <c r="S1982" s="0" t="n">
        <f aca="false">IF($L1982&lt;&gt;"",IF($L1982&gt;=2015.5,1,0),"")</f>
        <v>0</v>
      </c>
      <c r="T1982" s="0" t="n">
        <f aca="false">IF($L1982&lt;&gt;"",IF($L1982&gt;=2016,1,0),"")</f>
        <v>0</v>
      </c>
      <c r="U1982" s="0" t="n">
        <f aca="false">IF(ISNUMBER($BX1982),IF($BX1982&gt;=2016,1,0),"")</f>
        <v>1</v>
      </c>
      <c r="V1982" s="0" t="n">
        <f aca="false">IF(ISNUMBER($BW1982),IF($BW1982&gt;=2016,1,0),"")</f>
        <v>0</v>
      </c>
      <c r="W1982" s="0" t="str">
        <f aca="false">IF(AND(ISNUMBER($BW1982),ISNUMBER($BX1982)),IF($BW1982&gt;=2016,"post-only",IF($BX1982&lt;2016,"pre-only","mixed")),"")</f>
        <v>mixed</v>
      </c>
      <c r="X1982" s="0" t="n">
        <f aca="false">IF(AND(ISNUMBER($BW1982),ISNUMBER($BX1982)),MIN(1,MAX(0,($BX1982-2017+1)/($BX1982-$BW1982+1))),"")</f>
        <v>0.133333333333333</v>
      </c>
      <c r="Y1982" s="0" t="n">
        <f aca="false">IF(AND(ISNUMBER($BW1982),ISNUMBER($BX1982)),MIN(1,MAX(0,($BX1982-2018+1)/($BX1982-$BW1982+1))),"")</f>
        <v>0.0666666666666667</v>
      </c>
      <c r="Z1982" s="0" t="n">
        <f aca="false">IF(AND(ISNUMBER($BW1982),ISNUMBER($BX1982)),MIN(1,MAX(0,($BX1982-2019+1)/($BX1982-$BW1982+1))),"")</f>
        <v>0</v>
      </c>
      <c r="AA1982" s="0" t="n">
        <f aca="false">IF(ISNUMBER($BX1982),IF($BX1982&gt;=2017,1,0),"")</f>
        <v>1</v>
      </c>
      <c r="AB1982" s="0" t="n">
        <f aca="false">IF(ISNUMBER($BX1982),IF($BX1982&gt;=2018,1,0),"")</f>
        <v>1</v>
      </c>
      <c r="AC1982" s="0" t="n">
        <f aca="false">IF(ISNUMBER($BX1982),IF($BX1982&gt;=2019,1,0),"")</f>
        <v>0</v>
      </c>
      <c r="AD1982" s="0" t="n">
        <f aca="false">IF($L1982&lt;&gt;"",IF($L1982&gt;2013,1,0),"")</f>
        <v>0</v>
      </c>
      <c r="AE1982" s="0" t="n">
        <f aca="false">IF($L1982&lt;&gt;"",1+IF($L1982&gt;2011,1,0)+IF($L1982&gt;2014,1,0),"")</f>
        <v>1</v>
      </c>
      <c r="AF1982" s="0" t="s">
        <v>310</v>
      </c>
      <c r="AG1982" s="0" t="s">
        <v>88</v>
      </c>
      <c r="AH1982" s="0" t="s">
        <v>2080</v>
      </c>
      <c r="AI1982" s="0" t="s">
        <v>497</v>
      </c>
      <c r="AJ1982" s="0" t="s">
        <v>334</v>
      </c>
      <c r="AK1982" s="0" t="str">
        <f aca="false">IF(AND($CF1982&lt;&gt;"",IFERROR(INDEX(subsample_country_map!$B:$B,MATCH($CF1982,subsample_country_map!$A:$A,0)),"")&lt;&gt;""),INDEX(subsample_country_map!$B:$B,MATCH($CF1982,subsample_country_map!$A:$A,0)),INDEX(lookup!$AA:$AA,MATCH($A1982,lookup!$A:$A,0)))</f>
        <v>1_US</v>
      </c>
      <c r="AL1982" s="0" t="str">
        <f aca="false">IF(AND($CF1982&lt;&gt;"",IFERROR(INDEX(subsample_country_map!$C:$C,MATCH($CF1982,subsample_country_map!$A:$A,0)),"")&lt;&gt;""),INDEX(subsample_country_map!$C:$C,MATCH($CF1982,subsample_country_map!$A:$A,0)),INDEX(lookup!$AB:$AB,MATCH($A1982,lookup!$A:$A,0)))</f>
        <v>1_developed</v>
      </c>
      <c r="AM1982" s="0" t="str">
        <f aca="false">IF(AND($CF1982&lt;&gt;"",IFERROR(INDEX(subsample_country_map!$D:$D,MATCH($CF1982,subsample_country_map!$A:$A,0)),"")&lt;&gt;""),INDEX(subsample_country_map!$D:$D,MATCH($CF1982,subsample_country_map!$A:$A,0)),INDEX(lookup!$AC:$AC,MATCH($A1982,lookup!$A:$A,0)))</f>
        <v>1_western</v>
      </c>
      <c r="AN1982" s="0" t="str">
        <f aca="false">IF(AND($CF1982&lt;&gt;"",IFERROR(INDEX(subsample_country_map!$E:$E,MATCH($CF1982,subsample_country_map!$A:$A,0)),"")&lt;&gt;""),INDEX(subsample_country_map!$E:$E,MATCH($CF1982,subsample_country_map!$A:$A,0)),INDEX(lookup!$AD:$AD,MATCH($A1982,lookup!$A:$A,0)))</f>
        <v>1_common law</v>
      </c>
      <c r="AO1982" s="0" t="str">
        <f aca="false">INDEX(lookup!$Y:$Y,MATCH($A1982,lookup!$A:$A,0))</f>
        <v>0_published</v>
      </c>
      <c r="AP1982" s="0" t="str">
        <f aca="false">INDEX(lookup!$Z:$Z,MATCH($A1982,lookup!$A:$A,0))</f>
        <v>1_VHB high</v>
      </c>
      <c r="AQ1982" s="0" t="str">
        <f aca="false">INDEX(lookup!$W:$W,MATCH($A1982,lookup!$A:$A,0))</f>
        <v>1_fin/acc/econ</v>
      </c>
      <c r="AS1982" s="0" t="s">
        <v>91</v>
      </c>
      <c r="AT1982" s="0" t="s">
        <v>397</v>
      </c>
      <c r="AU1982" s="0" t="s">
        <v>311</v>
      </c>
      <c r="AV1982" s="0" t="s">
        <v>3009</v>
      </c>
      <c r="AX1982" s="0" t="s">
        <v>6739</v>
      </c>
      <c r="BA1982" s="0" t="n">
        <v>1194</v>
      </c>
      <c r="BB1982" s="0" t="s">
        <v>347</v>
      </c>
      <c r="BC1982" s="0" t="s">
        <v>868</v>
      </c>
      <c r="BD1982" s="0" t="s">
        <v>123</v>
      </c>
      <c r="BE1982" s="0" t="s">
        <v>33</v>
      </c>
      <c r="BF1982" s="0" t="s">
        <v>6733</v>
      </c>
      <c r="BI1982" s="0" t="s">
        <v>99</v>
      </c>
      <c r="BJ1982" s="0" t="s">
        <v>6740</v>
      </c>
      <c r="BK1982" s="0" t="s">
        <v>875</v>
      </c>
      <c r="BL1982" s="0" t="s">
        <v>6741</v>
      </c>
      <c r="BM1982" s="0" t="s">
        <v>6730</v>
      </c>
      <c r="BN1982" s="0" t="s">
        <v>6724</v>
      </c>
      <c r="BO1982" s="0" t="s">
        <v>769</v>
      </c>
      <c r="BP1982" s="0" t="s">
        <v>6707</v>
      </c>
      <c r="BQ1982" s="0" t="s">
        <v>127</v>
      </c>
      <c r="BT1982" s="0" t="n">
        <v>0</v>
      </c>
      <c r="BU1982" s="0" t="s">
        <v>6712</v>
      </c>
      <c r="BW1982" s="0" t="n">
        <v>2004</v>
      </c>
      <c r="BX1982" s="0" t="n">
        <v>2018</v>
      </c>
      <c r="BY1982" s="0" t="s">
        <v>6713</v>
      </c>
      <c r="BZ1982" s="0" t="n">
        <v>2011</v>
      </c>
      <c r="CA1982" s="0" t="n">
        <v>0.2</v>
      </c>
      <c r="CB1982" s="0" t="n">
        <v>0</v>
      </c>
      <c r="CC1982" s="0" t="n">
        <v>1</v>
      </c>
      <c r="CD1982" s="0" t="n">
        <v>-0.00781370807236308</v>
      </c>
      <c r="CE1982" s="0" t="n">
        <v>1</v>
      </c>
    </row>
    <row r="1983" customFormat="false" ht="15" hidden="false" customHeight="false" outlineLevel="0" collapsed="false">
      <c r="A1983" s="0" t="s">
        <v>6707</v>
      </c>
      <c r="B1983" s="0" t="n">
        <v>3288</v>
      </c>
      <c r="C1983" s="0" t="n">
        <v>-0.0196537309275641</v>
      </c>
      <c r="D1983" s="0" t="n">
        <v>1826</v>
      </c>
      <c r="E1983" s="0" t="n">
        <f aca="false">IF(ISNUMBER($BA1983),$BA1983,IF(AND(ISNUMBER($D1983),ISNUMBER($BW1983),ISNUMBER($BX1983)),$D1983*($BX1983-$BW1983+1),""))</f>
        <v>1826</v>
      </c>
      <c r="H1983" s="0" t="s">
        <v>118</v>
      </c>
      <c r="I1983" s="0" t="s">
        <v>119</v>
      </c>
      <c r="J1983" s="0" t="n">
        <f aca="false">IF($BW1983&lt;&gt;"",$BW1983,"")</f>
        <v>2004</v>
      </c>
      <c r="K1983" s="0" t="n">
        <f aca="false">IF($BX1983&lt;&gt;"",$BX1983,"")</f>
        <v>2018</v>
      </c>
      <c r="L1983" s="0" t="n">
        <f aca="false">IF(AND(ISNUMBER($BW1983),ISNUMBER($BX1983)),($BW1983+$BX1983)/2,"")</f>
        <v>2011</v>
      </c>
      <c r="M1983" s="0" t="n">
        <f aca="false">IF($L1983&lt;&gt;"",$L1983,"")</f>
        <v>2011</v>
      </c>
      <c r="N1983" s="0" t="n">
        <f aca="false">IF(AND(ISNUMBER($BW1983),ISNUMBER($BX1983)),MIN(1,MAX(0,($BX1983-2016+1)/($BX1983-$BW1983+1))),"")</f>
        <v>0.2</v>
      </c>
      <c r="O1983" s="0" t="n">
        <f aca="false">IF(AND(ISNUMBER($BW1983),ISNUMBER($BX1983)),MIN(1,MAX(0,($BX1983-2017+1)/($BX1983-$BW1983+1))),"")</f>
        <v>0.133333333333333</v>
      </c>
      <c r="P1983" s="0" t="n">
        <f aca="false">IF(AND(ISNUMBER($BW1983),ISNUMBER($BX1983)),MIN(1,MAX(0,($BX1983-2018+1)/($BX1983-$BW1983+1))),"")</f>
        <v>0.0666666666666667</v>
      </c>
      <c r="Q1983" s="0" t="n">
        <f aca="false">IF(AND(ISNUMBER($BW1983),ISNUMBER($BX1983)),MIN(1,MAX(0,($BX1983-2019+1)/($BX1983-$BW1983+1))),"")</f>
        <v>0</v>
      </c>
      <c r="R1983" s="0" t="n">
        <f aca="false">IF(AND(ISNUMBER($BW1983),ISNUMBER($BX1983)),MIN(1,MAX(0,($BX1983-2016+1)/($BX1983-$BW1983+1))),"")</f>
        <v>0.2</v>
      </c>
      <c r="S1983" s="0" t="n">
        <f aca="false">IF($L1983&lt;&gt;"",IF($L1983&gt;=2015.5,1,0),"")</f>
        <v>0</v>
      </c>
      <c r="T1983" s="0" t="n">
        <f aca="false">IF($L1983&lt;&gt;"",IF($L1983&gt;=2016,1,0),"")</f>
        <v>0</v>
      </c>
      <c r="U1983" s="0" t="n">
        <f aca="false">IF(ISNUMBER($BX1983),IF($BX1983&gt;=2016,1,0),"")</f>
        <v>1</v>
      </c>
      <c r="V1983" s="0" t="n">
        <f aca="false">IF(ISNUMBER($BW1983),IF($BW1983&gt;=2016,1,0),"")</f>
        <v>0</v>
      </c>
      <c r="W1983" s="0" t="str">
        <f aca="false">IF(AND(ISNUMBER($BW1983),ISNUMBER($BX1983)),IF($BW1983&gt;=2016,"post-only",IF($BX1983&lt;2016,"pre-only","mixed")),"")</f>
        <v>mixed</v>
      </c>
      <c r="X1983" s="0" t="n">
        <f aca="false">IF(AND(ISNUMBER($BW1983),ISNUMBER($BX1983)),MIN(1,MAX(0,($BX1983-2017+1)/($BX1983-$BW1983+1))),"")</f>
        <v>0.133333333333333</v>
      </c>
      <c r="Y1983" s="0" t="n">
        <f aca="false">IF(AND(ISNUMBER($BW1983),ISNUMBER($BX1983)),MIN(1,MAX(0,($BX1983-2018+1)/($BX1983-$BW1983+1))),"")</f>
        <v>0.0666666666666667</v>
      </c>
      <c r="Z1983" s="0" t="n">
        <f aca="false">IF(AND(ISNUMBER($BW1983),ISNUMBER($BX1983)),MIN(1,MAX(0,($BX1983-2019+1)/($BX1983-$BW1983+1))),"")</f>
        <v>0</v>
      </c>
      <c r="AA1983" s="0" t="n">
        <f aca="false">IF(ISNUMBER($BX1983),IF($BX1983&gt;=2017,1,0),"")</f>
        <v>1</v>
      </c>
      <c r="AB1983" s="0" t="n">
        <f aca="false">IF(ISNUMBER($BX1983),IF($BX1983&gt;=2018,1,0),"")</f>
        <v>1</v>
      </c>
      <c r="AC1983" s="0" t="n">
        <f aca="false">IF(ISNUMBER($BX1983),IF($BX1983&gt;=2019,1,0),"")</f>
        <v>0</v>
      </c>
      <c r="AD1983" s="0" t="n">
        <f aca="false">IF($L1983&lt;&gt;"",IF($L1983&gt;2013,1,0),"")</f>
        <v>0</v>
      </c>
      <c r="AE1983" s="0" t="n">
        <f aca="false">IF($L1983&lt;&gt;"",1+IF($L1983&gt;2011,1,0)+IF($L1983&gt;2014,1,0),"")</f>
        <v>1</v>
      </c>
      <c r="AF1983" s="0" t="s">
        <v>310</v>
      </c>
      <c r="AG1983" s="0" t="s">
        <v>88</v>
      </c>
      <c r="AH1983" s="0" t="s">
        <v>2080</v>
      </c>
      <c r="AI1983" s="0" t="s">
        <v>497</v>
      </c>
      <c r="AJ1983" s="0" t="s">
        <v>334</v>
      </c>
      <c r="AK1983" s="0" t="str">
        <f aca="false">IF(AND($CF1983&lt;&gt;"",IFERROR(INDEX(subsample_country_map!$B:$B,MATCH($CF1983,subsample_country_map!$A:$A,0)),"")&lt;&gt;""),INDEX(subsample_country_map!$B:$B,MATCH($CF1983,subsample_country_map!$A:$A,0)),INDEX(lookup!$AA:$AA,MATCH($A1983,lookup!$A:$A,0)))</f>
        <v>1_US</v>
      </c>
      <c r="AL1983" s="0" t="str">
        <f aca="false">IF(AND($CF1983&lt;&gt;"",IFERROR(INDEX(subsample_country_map!$C:$C,MATCH($CF1983,subsample_country_map!$A:$A,0)),"")&lt;&gt;""),INDEX(subsample_country_map!$C:$C,MATCH($CF1983,subsample_country_map!$A:$A,0)),INDEX(lookup!$AB:$AB,MATCH($A1983,lookup!$A:$A,0)))</f>
        <v>1_developed</v>
      </c>
      <c r="AM1983" s="0" t="str">
        <f aca="false">IF(AND($CF1983&lt;&gt;"",IFERROR(INDEX(subsample_country_map!$D:$D,MATCH($CF1983,subsample_country_map!$A:$A,0)),"")&lt;&gt;""),INDEX(subsample_country_map!$D:$D,MATCH($CF1983,subsample_country_map!$A:$A,0)),INDEX(lookup!$AC:$AC,MATCH($A1983,lookup!$A:$A,0)))</f>
        <v>1_western</v>
      </c>
      <c r="AN1983" s="0" t="str">
        <f aca="false">IF(AND($CF1983&lt;&gt;"",IFERROR(INDEX(subsample_country_map!$E:$E,MATCH($CF1983,subsample_country_map!$A:$A,0)),"")&lt;&gt;""),INDEX(subsample_country_map!$E:$E,MATCH($CF1983,subsample_country_map!$A:$A,0)),INDEX(lookup!$AD:$AD,MATCH($A1983,lookup!$A:$A,0)))</f>
        <v>1_common law</v>
      </c>
      <c r="AO1983" s="0" t="str">
        <f aca="false">INDEX(lookup!$Y:$Y,MATCH($A1983,lookup!$A:$A,0))</f>
        <v>0_published</v>
      </c>
      <c r="AP1983" s="0" t="str">
        <f aca="false">INDEX(lookup!$Z:$Z,MATCH($A1983,lookup!$A:$A,0))</f>
        <v>1_VHB high</v>
      </c>
      <c r="AQ1983" s="0" t="str">
        <f aca="false">INDEX(lookup!$W:$W,MATCH($A1983,lookup!$A:$A,0))</f>
        <v>1_fin/acc/econ</v>
      </c>
      <c r="AS1983" s="0" t="s">
        <v>91</v>
      </c>
      <c r="AT1983" s="0" t="s">
        <v>397</v>
      </c>
      <c r="AU1983" s="0" t="s">
        <v>311</v>
      </c>
      <c r="AV1983" s="0" t="s">
        <v>6742</v>
      </c>
      <c r="AX1983" s="0" t="s">
        <v>6624</v>
      </c>
      <c r="BA1983" s="0" t="n">
        <v>1826</v>
      </c>
      <c r="BB1983" s="0" t="s">
        <v>347</v>
      </c>
      <c r="BC1983" s="0" t="s">
        <v>868</v>
      </c>
      <c r="BD1983" s="0" t="s">
        <v>123</v>
      </c>
      <c r="BE1983" s="0" t="s">
        <v>33</v>
      </c>
      <c r="BF1983" s="0" t="s">
        <v>6743</v>
      </c>
      <c r="BI1983" s="0" t="s">
        <v>99</v>
      </c>
      <c r="BJ1983" s="0" t="s">
        <v>6744</v>
      </c>
      <c r="BK1983" s="0" t="s">
        <v>875</v>
      </c>
      <c r="BL1983" s="0" t="s">
        <v>6745</v>
      </c>
      <c r="BM1983" s="0" t="s">
        <v>6711</v>
      </c>
      <c r="BN1983" s="0" t="s">
        <v>6724</v>
      </c>
      <c r="BO1983" s="0" t="s">
        <v>769</v>
      </c>
      <c r="BP1983" s="0" t="s">
        <v>6707</v>
      </c>
      <c r="BQ1983" s="0" t="s">
        <v>127</v>
      </c>
      <c r="BT1983" s="0" t="n">
        <v>0</v>
      </c>
      <c r="BU1983" s="0" t="s">
        <v>6712</v>
      </c>
      <c r="BW1983" s="0" t="n">
        <v>2004</v>
      </c>
      <c r="BX1983" s="0" t="n">
        <v>2018</v>
      </c>
      <c r="BY1983" s="0" t="s">
        <v>6713</v>
      </c>
      <c r="BZ1983" s="0" t="n">
        <v>2011</v>
      </c>
      <c r="CA1983" s="0" t="n">
        <v>0.2</v>
      </c>
      <c r="CB1983" s="0" t="n">
        <v>0</v>
      </c>
      <c r="CC1983" s="0" t="n">
        <v>1</v>
      </c>
      <c r="CD1983" s="0" t="n">
        <v>-0.019656262057452</v>
      </c>
      <c r="CE1983" s="0" t="n">
        <v>1</v>
      </c>
    </row>
    <row r="1984" customFormat="false" ht="15" hidden="false" customHeight="false" outlineLevel="0" collapsed="false">
      <c r="A1984" s="0" t="s">
        <v>6707</v>
      </c>
      <c r="B1984" s="0" t="n">
        <v>3289</v>
      </c>
      <c r="C1984" s="0" t="n">
        <v>-0.0830574750000928</v>
      </c>
      <c r="D1984" s="0" t="n">
        <v>1287</v>
      </c>
      <c r="E1984" s="0" t="n">
        <f aca="false">IF(ISNUMBER($BA1984),$BA1984,IF(AND(ISNUMBER($D1984),ISNUMBER($BW1984),ISNUMBER($BX1984)),$D1984*($BX1984-$BW1984+1),""))</f>
        <v>1287</v>
      </c>
      <c r="H1984" s="0" t="s">
        <v>118</v>
      </c>
      <c r="I1984" s="0" t="s">
        <v>119</v>
      </c>
      <c r="J1984" s="0" t="n">
        <f aca="false">IF($BW1984&lt;&gt;"",$BW1984,"")</f>
        <v>2004</v>
      </c>
      <c r="K1984" s="0" t="n">
        <f aca="false">IF($BX1984&lt;&gt;"",$BX1984,"")</f>
        <v>2018</v>
      </c>
      <c r="L1984" s="0" t="n">
        <f aca="false">IF(AND(ISNUMBER($BW1984),ISNUMBER($BX1984)),($BW1984+$BX1984)/2,"")</f>
        <v>2011</v>
      </c>
      <c r="M1984" s="0" t="n">
        <f aca="false">IF($L1984&lt;&gt;"",$L1984,"")</f>
        <v>2011</v>
      </c>
      <c r="N1984" s="0" t="n">
        <f aca="false">IF(AND(ISNUMBER($BW1984),ISNUMBER($BX1984)),MIN(1,MAX(0,($BX1984-2016+1)/($BX1984-$BW1984+1))),"")</f>
        <v>0.2</v>
      </c>
      <c r="O1984" s="0" t="n">
        <f aca="false">IF(AND(ISNUMBER($BW1984),ISNUMBER($BX1984)),MIN(1,MAX(0,($BX1984-2017+1)/($BX1984-$BW1984+1))),"")</f>
        <v>0.133333333333333</v>
      </c>
      <c r="P1984" s="0" t="n">
        <f aca="false">IF(AND(ISNUMBER($BW1984),ISNUMBER($BX1984)),MIN(1,MAX(0,($BX1984-2018+1)/($BX1984-$BW1984+1))),"")</f>
        <v>0.0666666666666667</v>
      </c>
      <c r="Q1984" s="0" t="n">
        <f aca="false">IF(AND(ISNUMBER($BW1984),ISNUMBER($BX1984)),MIN(1,MAX(0,($BX1984-2019+1)/($BX1984-$BW1984+1))),"")</f>
        <v>0</v>
      </c>
      <c r="R1984" s="0" t="n">
        <f aca="false">IF(AND(ISNUMBER($BW1984),ISNUMBER($BX1984)),MIN(1,MAX(0,($BX1984-2016+1)/($BX1984-$BW1984+1))),"")</f>
        <v>0.2</v>
      </c>
      <c r="S1984" s="0" t="n">
        <f aca="false">IF($L1984&lt;&gt;"",IF($L1984&gt;=2015.5,1,0),"")</f>
        <v>0</v>
      </c>
      <c r="T1984" s="0" t="n">
        <f aca="false">IF($L1984&lt;&gt;"",IF($L1984&gt;=2016,1,0),"")</f>
        <v>0</v>
      </c>
      <c r="U1984" s="0" t="n">
        <f aca="false">IF(ISNUMBER($BX1984),IF($BX1984&gt;=2016,1,0),"")</f>
        <v>1</v>
      </c>
      <c r="V1984" s="0" t="n">
        <f aca="false">IF(ISNUMBER($BW1984),IF($BW1984&gt;=2016,1,0),"")</f>
        <v>0</v>
      </c>
      <c r="W1984" s="0" t="str">
        <f aca="false">IF(AND(ISNUMBER($BW1984),ISNUMBER($BX1984)),IF($BW1984&gt;=2016,"post-only",IF($BX1984&lt;2016,"pre-only","mixed")),"")</f>
        <v>mixed</v>
      </c>
      <c r="X1984" s="0" t="n">
        <f aca="false">IF(AND(ISNUMBER($BW1984),ISNUMBER($BX1984)),MIN(1,MAX(0,($BX1984-2017+1)/($BX1984-$BW1984+1))),"")</f>
        <v>0.133333333333333</v>
      </c>
      <c r="Y1984" s="0" t="n">
        <f aca="false">IF(AND(ISNUMBER($BW1984),ISNUMBER($BX1984)),MIN(1,MAX(0,($BX1984-2018+1)/($BX1984-$BW1984+1))),"")</f>
        <v>0.0666666666666667</v>
      </c>
      <c r="Z1984" s="0" t="n">
        <f aca="false">IF(AND(ISNUMBER($BW1984),ISNUMBER($BX1984)),MIN(1,MAX(0,($BX1984-2019+1)/($BX1984-$BW1984+1))),"")</f>
        <v>0</v>
      </c>
      <c r="AA1984" s="0" t="n">
        <f aca="false">IF(ISNUMBER($BX1984),IF($BX1984&gt;=2017,1,0),"")</f>
        <v>1</v>
      </c>
      <c r="AB1984" s="0" t="n">
        <f aca="false">IF(ISNUMBER($BX1984),IF($BX1984&gt;=2018,1,0),"")</f>
        <v>1</v>
      </c>
      <c r="AC1984" s="0" t="n">
        <f aca="false">IF(ISNUMBER($BX1984),IF($BX1984&gt;=2019,1,0),"")</f>
        <v>0</v>
      </c>
      <c r="AD1984" s="0" t="n">
        <f aca="false">IF($L1984&lt;&gt;"",IF($L1984&gt;2013,1,0),"")</f>
        <v>0</v>
      </c>
      <c r="AE1984" s="0" t="n">
        <f aca="false">IF($L1984&lt;&gt;"",1+IF($L1984&gt;2011,1,0)+IF($L1984&gt;2014,1,0),"")</f>
        <v>1</v>
      </c>
      <c r="AF1984" s="0" t="s">
        <v>310</v>
      </c>
      <c r="AG1984" s="0" t="s">
        <v>88</v>
      </c>
      <c r="AH1984" s="0" t="s">
        <v>2080</v>
      </c>
      <c r="AI1984" s="0" t="s">
        <v>497</v>
      </c>
      <c r="AJ1984" s="0" t="s">
        <v>334</v>
      </c>
      <c r="AK1984" s="0" t="str">
        <f aca="false">IF(AND($CF1984&lt;&gt;"",IFERROR(INDEX(subsample_country_map!$B:$B,MATCH($CF1984,subsample_country_map!$A:$A,0)),"")&lt;&gt;""),INDEX(subsample_country_map!$B:$B,MATCH($CF1984,subsample_country_map!$A:$A,0)),INDEX(lookup!$AA:$AA,MATCH($A1984,lookup!$A:$A,0)))</f>
        <v>1_US</v>
      </c>
      <c r="AL1984" s="0" t="str">
        <f aca="false">IF(AND($CF1984&lt;&gt;"",IFERROR(INDEX(subsample_country_map!$C:$C,MATCH($CF1984,subsample_country_map!$A:$A,0)),"")&lt;&gt;""),INDEX(subsample_country_map!$C:$C,MATCH($CF1984,subsample_country_map!$A:$A,0)),INDEX(lookup!$AB:$AB,MATCH($A1984,lookup!$A:$A,0)))</f>
        <v>1_developed</v>
      </c>
      <c r="AM1984" s="0" t="str">
        <f aca="false">IF(AND($CF1984&lt;&gt;"",IFERROR(INDEX(subsample_country_map!$D:$D,MATCH($CF1984,subsample_country_map!$A:$A,0)),"")&lt;&gt;""),INDEX(subsample_country_map!$D:$D,MATCH($CF1984,subsample_country_map!$A:$A,0)),INDEX(lookup!$AC:$AC,MATCH($A1984,lookup!$A:$A,0)))</f>
        <v>1_western</v>
      </c>
      <c r="AN1984" s="0" t="str">
        <f aca="false">IF(AND($CF1984&lt;&gt;"",IFERROR(INDEX(subsample_country_map!$E:$E,MATCH($CF1984,subsample_country_map!$A:$A,0)),"")&lt;&gt;""),INDEX(subsample_country_map!$E:$E,MATCH($CF1984,subsample_country_map!$A:$A,0)),INDEX(lookup!$AD:$AD,MATCH($A1984,lookup!$A:$A,0)))</f>
        <v>1_common law</v>
      </c>
      <c r="AO1984" s="0" t="str">
        <f aca="false">INDEX(lookup!$Y:$Y,MATCH($A1984,lookup!$A:$A,0))</f>
        <v>0_published</v>
      </c>
      <c r="AP1984" s="0" t="str">
        <f aca="false">INDEX(lookup!$Z:$Z,MATCH($A1984,lookup!$A:$A,0))</f>
        <v>1_VHB high</v>
      </c>
      <c r="AQ1984" s="0" t="str">
        <f aca="false">INDEX(lookup!$W:$W,MATCH($A1984,lookup!$A:$A,0))</f>
        <v>1_fin/acc/econ</v>
      </c>
      <c r="AS1984" s="0" t="s">
        <v>91</v>
      </c>
      <c r="AT1984" s="0" t="s">
        <v>397</v>
      </c>
      <c r="AU1984" s="0" t="s">
        <v>311</v>
      </c>
      <c r="AV1984" s="0" t="s">
        <v>3488</v>
      </c>
      <c r="AX1984" s="0" t="s">
        <v>150</v>
      </c>
      <c r="BA1984" s="0" t="n">
        <v>1287</v>
      </c>
      <c r="BB1984" s="0" t="s">
        <v>347</v>
      </c>
      <c r="BC1984" s="0" t="s">
        <v>868</v>
      </c>
      <c r="BD1984" s="0" t="s">
        <v>123</v>
      </c>
      <c r="BE1984" s="0" t="s">
        <v>33</v>
      </c>
      <c r="BF1984" s="0" t="s">
        <v>6743</v>
      </c>
      <c r="BI1984" s="0" t="s">
        <v>99</v>
      </c>
      <c r="BJ1984" s="0" t="s">
        <v>6746</v>
      </c>
      <c r="BK1984" s="0" t="s">
        <v>875</v>
      </c>
      <c r="BL1984" s="0" t="s">
        <v>6747</v>
      </c>
      <c r="BM1984" s="0" t="s">
        <v>6717</v>
      </c>
      <c r="BN1984" s="0" t="s">
        <v>6724</v>
      </c>
      <c r="BO1984" s="0" t="s">
        <v>769</v>
      </c>
      <c r="BP1984" s="0" t="s">
        <v>6707</v>
      </c>
      <c r="BQ1984" s="0" t="s">
        <v>127</v>
      </c>
      <c r="BT1984" s="0" t="n">
        <v>0</v>
      </c>
      <c r="BU1984" s="0" t="s">
        <v>6712</v>
      </c>
      <c r="BW1984" s="0" t="n">
        <v>2004</v>
      </c>
      <c r="BX1984" s="0" t="n">
        <v>2018</v>
      </c>
      <c r="BY1984" s="0" t="s">
        <v>6713</v>
      </c>
      <c r="BZ1984" s="0" t="n">
        <v>2011</v>
      </c>
      <c r="CA1984" s="0" t="n">
        <v>0.2</v>
      </c>
      <c r="CB1984" s="0" t="n">
        <v>0</v>
      </c>
      <c r="CC1984" s="0" t="n">
        <v>1</v>
      </c>
      <c r="CD1984" s="0" t="n">
        <v>-0.0832492613422828</v>
      </c>
      <c r="CE1984" s="0" t="n">
        <v>1</v>
      </c>
    </row>
    <row r="1985" customFormat="false" ht="15" hidden="false" customHeight="false" outlineLevel="0" collapsed="false">
      <c r="A1985" s="0" t="s">
        <v>6707</v>
      </c>
      <c r="B1985" s="0" t="n">
        <v>3290</v>
      </c>
      <c r="C1985" s="0" t="n">
        <v>-0.00465442784776368</v>
      </c>
      <c r="D1985" s="0" t="n">
        <v>1334</v>
      </c>
      <c r="E1985" s="0" t="n">
        <f aca="false">IF(ISNUMBER($BA1985),$BA1985,IF(AND(ISNUMBER($D1985),ISNUMBER($BW1985),ISNUMBER($BX1985)),$D1985*($BX1985-$BW1985+1),""))</f>
        <v>1334</v>
      </c>
      <c r="H1985" s="0" t="s">
        <v>118</v>
      </c>
      <c r="I1985" s="0" t="s">
        <v>119</v>
      </c>
      <c r="J1985" s="0" t="n">
        <f aca="false">IF($BW1985&lt;&gt;"",$BW1985,"")</f>
        <v>2004</v>
      </c>
      <c r="K1985" s="0" t="n">
        <f aca="false">IF($BX1985&lt;&gt;"",$BX1985,"")</f>
        <v>2018</v>
      </c>
      <c r="L1985" s="0" t="n">
        <f aca="false">IF(AND(ISNUMBER($BW1985),ISNUMBER($BX1985)),($BW1985+$BX1985)/2,"")</f>
        <v>2011</v>
      </c>
      <c r="M1985" s="0" t="n">
        <f aca="false">IF($L1985&lt;&gt;"",$L1985,"")</f>
        <v>2011</v>
      </c>
      <c r="N1985" s="0" t="n">
        <f aca="false">IF(AND(ISNUMBER($BW1985),ISNUMBER($BX1985)),MIN(1,MAX(0,($BX1985-2016+1)/($BX1985-$BW1985+1))),"")</f>
        <v>0.2</v>
      </c>
      <c r="O1985" s="0" t="n">
        <f aca="false">IF(AND(ISNUMBER($BW1985),ISNUMBER($BX1985)),MIN(1,MAX(0,($BX1985-2017+1)/($BX1985-$BW1985+1))),"")</f>
        <v>0.133333333333333</v>
      </c>
      <c r="P1985" s="0" t="n">
        <f aca="false">IF(AND(ISNUMBER($BW1985),ISNUMBER($BX1985)),MIN(1,MAX(0,($BX1985-2018+1)/($BX1985-$BW1985+1))),"")</f>
        <v>0.0666666666666667</v>
      </c>
      <c r="Q1985" s="0" t="n">
        <f aca="false">IF(AND(ISNUMBER($BW1985),ISNUMBER($BX1985)),MIN(1,MAX(0,($BX1985-2019+1)/($BX1985-$BW1985+1))),"")</f>
        <v>0</v>
      </c>
      <c r="R1985" s="0" t="n">
        <f aca="false">IF(AND(ISNUMBER($BW1985),ISNUMBER($BX1985)),MIN(1,MAX(0,($BX1985-2016+1)/($BX1985-$BW1985+1))),"")</f>
        <v>0.2</v>
      </c>
      <c r="S1985" s="0" t="n">
        <f aca="false">IF($L1985&lt;&gt;"",IF($L1985&gt;=2015.5,1,0),"")</f>
        <v>0</v>
      </c>
      <c r="T1985" s="0" t="n">
        <f aca="false">IF($L1985&lt;&gt;"",IF($L1985&gt;=2016,1,0),"")</f>
        <v>0</v>
      </c>
      <c r="U1985" s="0" t="n">
        <f aca="false">IF(ISNUMBER($BX1985),IF($BX1985&gt;=2016,1,0),"")</f>
        <v>1</v>
      </c>
      <c r="V1985" s="0" t="n">
        <f aca="false">IF(ISNUMBER($BW1985),IF($BW1985&gt;=2016,1,0),"")</f>
        <v>0</v>
      </c>
      <c r="W1985" s="0" t="str">
        <f aca="false">IF(AND(ISNUMBER($BW1985),ISNUMBER($BX1985)),IF($BW1985&gt;=2016,"post-only",IF($BX1985&lt;2016,"pre-only","mixed")),"")</f>
        <v>mixed</v>
      </c>
      <c r="X1985" s="0" t="n">
        <f aca="false">IF(AND(ISNUMBER($BW1985),ISNUMBER($BX1985)),MIN(1,MAX(0,($BX1985-2017+1)/($BX1985-$BW1985+1))),"")</f>
        <v>0.133333333333333</v>
      </c>
      <c r="Y1985" s="0" t="n">
        <f aca="false">IF(AND(ISNUMBER($BW1985),ISNUMBER($BX1985)),MIN(1,MAX(0,($BX1985-2018+1)/($BX1985-$BW1985+1))),"")</f>
        <v>0.0666666666666667</v>
      </c>
      <c r="Z1985" s="0" t="n">
        <f aca="false">IF(AND(ISNUMBER($BW1985),ISNUMBER($BX1985)),MIN(1,MAX(0,($BX1985-2019+1)/($BX1985-$BW1985+1))),"")</f>
        <v>0</v>
      </c>
      <c r="AA1985" s="0" t="n">
        <f aca="false">IF(ISNUMBER($BX1985),IF($BX1985&gt;=2017,1,0),"")</f>
        <v>1</v>
      </c>
      <c r="AB1985" s="0" t="n">
        <f aca="false">IF(ISNUMBER($BX1985),IF($BX1985&gt;=2018,1,0),"")</f>
        <v>1</v>
      </c>
      <c r="AC1985" s="0" t="n">
        <f aca="false">IF(ISNUMBER($BX1985),IF($BX1985&gt;=2019,1,0),"")</f>
        <v>0</v>
      </c>
      <c r="AD1985" s="0" t="n">
        <f aca="false">IF($L1985&lt;&gt;"",IF($L1985&gt;2013,1,0),"")</f>
        <v>0</v>
      </c>
      <c r="AE1985" s="0" t="n">
        <f aca="false">IF($L1985&lt;&gt;"",1+IF($L1985&gt;2011,1,0)+IF($L1985&gt;2014,1,0),"")</f>
        <v>1</v>
      </c>
      <c r="AF1985" s="0" t="s">
        <v>310</v>
      </c>
      <c r="AG1985" s="0" t="s">
        <v>88</v>
      </c>
      <c r="AH1985" s="0" t="s">
        <v>2080</v>
      </c>
      <c r="AI1985" s="0" t="s">
        <v>497</v>
      </c>
      <c r="AJ1985" s="0" t="s">
        <v>334</v>
      </c>
      <c r="AK1985" s="0" t="str">
        <f aca="false">IF(AND($CF1985&lt;&gt;"",IFERROR(INDEX(subsample_country_map!$B:$B,MATCH($CF1985,subsample_country_map!$A:$A,0)),"")&lt;&gt;""),INDEX(subsample_country_map!$B:$B,MATCH($CF1985,subsample_country_map!$A:$A,0)),INDEX(lookup!$AA:$AA,MATCH($A1985,lookup!$A:$A,0)))</f>
        <v>1_US</v>
      </c>
      <c r="AL1985" s="0" t="str">
        <f aca="false">IF(AND($CF1985&lt;&gt;"",IFERROR(INDEX(subsample_country_map!$C:$C,MATCH($CF1985,subsample_country_map!$A:$A,0)),"")&lt;&gt;""),INDEX(subsample_country_map!$C:$C,MATCH($CF1985,subsample_country_map!$A:$A,0)),INDEX(lookup!$AB:$AB,MATCH($A1985,lookup!$A:$A,0)))</f>
        <v>1_developed</v>
      </c>
      <c r="AM1985" s="0" t="str">
        <f aca="false">IF(AND($CF1985&lt;&gt;"",IFERROR(INDEX(subsample_country_map!$D:$D,MATCH($CF1985,subsample_country_map!$A:$A,0)),"")&lt;&gt;""),INDEX(subsample_country_map!$D:$D,MATCH($CF1985,subsample_country_map!$A:$A,0)),INDEX(lookup!$AC:$AC,MATCH($A1985,lookup!$A:$A,0)))</f>
        <v>1_western</v>
      </c>
      <c r="AN1985" s="0" t="str">
        <f aca="false">IF(AND($CF1985&lt;&gt;"",IFERROR(INDEX(subsample_country_map!$E:$E,MATCH($CF1985,subsample_country_map!$A:$A,0)),"")&lt;&gt;""),INDEX(subsample_country_map!$E:$E,MATCH($CF1985,subsample_country_map!$A:$A,0)),INDEX(lookup!$AD:$AD,MATCH($A1985,lookup!$A:$A,0)))</f>
        <v>1_common law</v>
      </c>
      <c r="AO1985" s="0" t="str">
        <f aca="false">INDEX(lookup!$Y:$Y,MATCH($A1985,lookup!$A:$A,0))</f>
        <v>0_published</v>
      </c>
      <c r="AP1985" s="0" t="str">
        <f aca="false">INDEX(lookup!$Z:$Z,MATCH($A1985,lookup!$A:$A,0))</f>
        <v>1_VHB high</v>
      </c>
      <c r="AQ1985" s="0" t="str">
        <f aca="false">INDEX(lookup!$W:$W,MATCH($A1985,lookup!$A:$A,0))</f>
        <v>1_fin/acc/econ</v>
      </c>
      <c r="AS1985" s="0" t="s">
        <v>91</v>
      </c>
      <c r="AT1985" s="0" t="s">
        <v>397</v>
      </c>
      <c r="AU1985" s="0" t="s">
        <v>311</v>
      </c>
      <c r="AV1985" s="0" t="s">
        <v>6748</v>
      </c>
      <c r="AX1985" s="0" t="s">
        <v>4487</v>
      </c>
      <c r="BA1985" s="0" t="n">
        <v>1334</v>
      </c>
      <c r="BB1985" s="0" t="s">
        <v>347</v>
      </c>
      <c r="BC1985" s="0" t="s">
        <v>868</v>
      </c>
      <c r="BD1985" s="0" t="s">
        <v>123</v>
      </c>
      <c r="BE1985" s="0" t="s">
        <v>33</v>
      </c>
      <c r="BF1985" s="0" t="s">
        <v>6743</v>
      </c>
      <c r="BI1985" s="0" t="s">
        <v>99</v>
      </c>
      <c r="BJ1985" s="0" t="s">
        <v>6749</v>
      </c>
      <c r="BK1985" s="0" t="s">
        <v>875</v>
      </c>
      <c r="BL1985" s="0" t="s">
        <v>6750</v>
      </c>
      <c r="BM1985" s="0" t="s">
        <v>6730</v>
      </c>
      <c r="BN1985" s="0" t="s">
        <v>6724</v>
      </c>
      <c r="BO1985" s="0" t="s">
        <v>769</v>
      </c>
      <c r="BP1985" s="0" t="s">
        <v>6707</v>
      </c>
      <c r="BQ1985" s="0" t="s">
        <v>127</v>
      </c>
      <c r="BT1985" s="0" t="n">
        <v>0</v>
      </c>
      <c r="BU1985" s="0" t="s">
        <v>6712</v>
      </c>
      <c r="BW1985" s="0" t="n">
        <v>2004</v>
      </c>
      <c r="BX1985" s="0" t="n">
        <v>2018</v>
      </c>
      <c r="BY1985" s="0" t="s">
        <v>6713</v>
      </c>
      <c r="BZ1985" s="0" t="n">
        <v>2011</v>
      </c>
      <c r="CA1985" s="0" t="n">
        <v>0.2</v>
      </c>
      <c r="CB1985" s="0" t="n">
        <v>0</v>
      </c>
      <c r="CC1985" s="0" t="n">
        <v>1</v>
      </c>
      <c r="CD1985" s="0" t="n">
        <v>-0.0046544614589079</v>
      </c>
      <c r="CE1985" s="0" t="n">
        <v>1</v>
      </c>
    </row>
    <row r="1986" customFormat="false" ht="15" hidden="false" customHeight="false" outlineLevel="0" collapsed="false">
      <c r="A1986" s="0" t="s">
        <v>6707</v>
      </c>
      <c r="B1986" s="0" t="n">
        <v>3291</v>
      </c>
      <c r="C1986" s="0" t="n">
        <v>-0.11260706432611</v>
      </c>
      <c r="D1986" s="0" t="n">
        <v>2407</v>
      </c>
      <c r="E1986" s="0" t="n">
        <f aca="false">IF(ISNUMBER($BA1986),$BA1986,IF(AND(ISNUMBER($D1986),ISNUMBER($BW1986),ISNUMBER($BX1986)),$D1986*($BX1986-$BW1986+1),""))</f>
        <v>2407</v>
      </c>
      <c r="H1986" s="0" t="s">
        <v>118</v>
      </c>
      <c r="I1986" s="0" t="s">
        <v>119</v>
      </c>
      <c r="J1986" s="0" t="n">
        <f aca="false">IF($BW1986&lt;&gt;"",$BW1986,"")</f>
        <v>2004</v>
      </c>
      <c r="K1986" s="0" t="n">
        <f aca="false">IF($BX1986&lt;&gt;"",$BX1986,"")</f>
        <v>2018</v>
      </c>
      <c r="L1986" s="0" t="n">
        <f aca="false">IF(AND(ISNUMBER($BW1986),ISNUMBER($BX1986)),($BW1986+$BX1986)/2,"")</f>
        <v>2011</v>
      </c>
      <c r="M1986" s="0" t="n">
        <f aca="false">IF($L1986&lt;&gt;"",$L1986,"")</f>
        <v>2011</v>
      </c>
      <c r="N1986" s="0" t="n">
        <f aca="false">IF(AND(ISNUMBER($BW1986),ISNUMBER($BX1986)),MIN(1,MAX(0,($BX1986-2016+1)/($BX1986-$BW1986+1))),"")</f>
        <v>0.2</v>
      </c>
      <c r="O1986" s="0" t="n">
        <f aca="false">IF(AND(ISNUMBER($BW1986),ISNUMBER($BX1986)),MIN(1,MAX(0,($BX1986-2017+1)/($BX1986-$BW1986+1))),"")</f>
        <v>0.133333333333333</v>
      </c>
      <c r="P1986" s="0" t="n">
        <f aca="false">IF(AND(ISNUMBER($BW1986),ISNUMBER($BX1986)),MIN(1,MAX(0,($BX1986-2018+1)/($BX1986-$BW1986+1))),"")</f>
        <v>0.0666666666666667</v>
      </c>
      <c r="Q1986" s="0" t="n">
        <f aca="false">IF(AND(ISNUMBER($BW1986),ISNUMBER($BX1986)),MIN(1,MAX(0,($BX1986-2019+1)/($BX1986-$BW1986+1))),"")</f>
        <v>0</v>
      </c>
      <c r="R1986" s="0" t="n">
        <f aca="false">IF(AND(ISNUMBER($BW1986),ISNUMBER($BX1986)),MIN(1,MAX(0,($BX1986-2016+1)/($BX1986-$BW1986+1))),"")</f>
        <v>0.2</v>
      </c>
      <c r="S1986" s="0" t="n">
        <f aca="false">IF($L1986&lt;&gt;"",IF($L1986&gt;=2015.5,1,0),"")</f>
        <v>0</v>
      </c>
      <c r="T1986" s="0" t="n">
        <f aca="false">IF($L1986&lt;&gt;"",IF($L1986&gt;=2016,1,0),"")</f>
        <v>0</v>
      </c>
      <c r="U1986" s="0" t="n">
        <f aca="false">IF(ISNUMBER($BX1986),IF($BX1986&gt;=2016,1,0),"")</f>
        <v>1</v>
      </c>
      <c r="V1986" s="0" t="n">
        <f aca="false">IF(ISNUMBER($BW1986),IF($BW1986&gt;=2016,1,0),"")</f>
        <v>0</v>
      </c>
      <c r="W1986" s="0" t="str">
        <f aca="false">IF(AND(ISNUMBER($BW1986),ISNUMBER($BX1986)),IF($BW1986&gt;=2016,"post-only",IF($BX1986&lt;2016,"pre-only","mixed")),"")</f>
        <v>mixed</v>
      </c>
      <c r="X1986" s="0" t="n">
        <f aca="false">IF(AND(ISNUMBER($BW1986),ISNUMBER($BX1986)),MIN(1,MAX(0,($BX1986-2017+1)/($BX1986-$BW1986+1))),"")</f>
        <v>0.133333333333333</v>
      </c>
      <c r="Y1986" s="0" t="n">
        <f aca="false">IF(AND(ISNUMBER($BW1986),ISNUMBER($BX1986)),MIN(1,MAX(0,($BX1986-2018+1)/($BX1986-$BW1986+1))),"")</f>
        <v>0.0666666666666667</v>
      </c>
      <c r="Z1986" s="0" t="n">
        <f aca="false">IF(AND(ISNUMBER($BW1986),ISNUMBER($BX1986)),MIN(1,MAX(0,($BX1986-2019+1)/($BX1986-$BW1986+1))),"")</f>
        <v>0</v>
      </c>
      <c r="AA1986" s="0" t="n">
        <f aca="false">IF(ISNUMBER($BX1986),IF($BX1986&gt;=2017,1,0),"")</f>
        <v>1</v>
      </c>
      <c r="AB1986" s="0" t="n">
        <f aca="false">IF(ISNUMBER($BX1986),IF($BX1986&gt;=2018,1,0),"")</f>
        <v>1</v>
      </c>
      <c r="AC1986" s="0" t="n">
        <f aca="false">IF(ISNUMBER($BX1986),IF($BX1986&gt;=2019,1,0),"")</f>
        <v>0</v>
      </c>
      <c r="AD1986" s="0" t="n">
        <f aca="false">IF($L1986&lt;&gt;"",IF($L1986&gt;2013,1,0),"")</f>
        <v>0</v>
      </c>
      <c r="AE1986" s="0" t="n">
        <f aca="false">IF($L1986&lt;&gt;"",1+IF($L1986&gt;2011,1,0)+IF($L1986&gt;2014,1,0),"")</f>
        <v>1</v>
      </c>
      <c r="AF1986" s="0" t="s">
        <v>310</v>
      </c>
      <c r="AG1986" s="0" t="s">
        <v>88</v>
      </c>
      <c r="AH1986" s="0" t="s">
        <v>2080</v>
      </c>
      <c r="AI1986" s="0" t="s">
        <v>497</v>
      </c>
      <c r="AJ1986" s="0" t="s">
        <v>334</v>
      </c>
      <c r="AK1986" s="0" t="str">
        <f aca="false">IF(AND($CF1986&lt;&gt;"",IFERROR(INDEX(subsample_country_map!$B:$B,MATCH($CF1986,subsample_country_map!$A:$A,0)),"")&lt;&gt;""),INDEX(subsample_country_map!$B:$B,MATCH($CF1986,subsample_country_map!$A:$A,0)),INDEX(lookup!$AA:$AA,MATCH($A1986,lookup!$A:$A,0)))</f>
        <v>1_US</v>
      </c>
      <c r="AL1986" s="0" t="str">
        <f aca="false">IF(AND($CF1986&lt;&gt;"",IFERROR(INDEX(subsample_country_map!$C:$C,MATCH($CF1986,subsample_country_map!$A:$A,0)),"")&lt;&gt;""),INDEX(subsample_country_map!$C:$C,MATCH($CF1986,subsample_country_map!$A:$A,0)),INDEX(lookup!$AB:$AB,MATCH($A1986,lookup!$A:$A,0)))</f>
        <v>1_developed</v>
      </c>
      <c r="AM1986" s="0" t="str">
        <f aca="false">IF(AND($CF1986&lt;&gt;"",IFERROR(INDEX(subsample_country_map!$D:$D,MATCH($CF1986,subsample_country_map!$A:$A,0)),"")&lt;&gt;""),INDEX(subsample_country_map!$D:$D,MATCH($CF1986,subsample_country_map!$A:$A,0)),INDEX(lookup!$AC:$AC,MATCH($A1986,lookup!$A:$A,0)))</f>
        <v>1_western</v>
      </c>
      <c r="AN1986" s="0" t="str">
        <f aca="false">IF(AND($CF1986&lt;&gt;"",IFERROR(INDEX(subsample_country_map!$E:$E,MATCH($CF1986,subsample_country_map!$A:$A,0)),"")&lt;&gt;""),INDEX(subsample_country_map!$E:$E,MATCH($CF1986,subsample_country_map!$A:$A,0)),INDEX(lookup!$AD:$AD,MATCH($A1986,lookup!$A:$A,0)))</f>
        <v>1_common law</v>
      </c>
      <c r="AO1986" s="0" t="str">
        <f aca="false">INDEX(lookup!$Y:$Y,MATCH($A1986,lookup!$A:$A,0))</f>
        <v>0_published</v>
      </c>
      <c r="AP1986" s="0" t="str">
        <f aca="false">INDEX(lookup!$Z:$Z,MATCH($A1986,lookup!$A:$A,0))</f>
        <v>1_VHB high</v>
      </c>
      <c r="AQ1986" s="0" t="str">
        <f aca="false">INDEX(lookup!$W:$W,MATCH($A1986,lookup!$A:$A,0))</f>
        <v>1_fin/acc/econ</v>
      </c>
      <c r="AS1986" s="0" t="s">
        <v>91</v>
      </c>
      <c r="AT1986" s="0" t="s">
        <v>397</v>
      </c>
      <c r="AU1986" s="0" t="s">
        <v>311</v>
      </c>
      <c r="AV1986" s="0" t="s">
        <v>6751</v>
      </c>
      <c r="AX1986" s="0" t="s">
        <v>6752</v>
      </c>
      <c r="BA1986" s="0" t="n">
        <v>2407</v>
      </c>
      <c r="BB1986" s="0" t="s">
        <v>347</v>
      </c>
      <c r="BC1986" s="0" t="s">
        <v>868</v>
      </c>
      <c r="BD1986" s="0" t="s">
        <v>123</v>
      </c>
      <c r="BE1986" s="0" t="s">
        <v>3989</v>
      </c>
      <c r="BF1986" s="0" t="s">
        <v>6753</v>
      </c>
      <c r="BI1986" s="0" t="s">
        <v>124</v>
      </c>
      <c r="BJ1986" s="0" t="s">
        <v>3594</v>
      </c>
      <c r="BK1986" s="0" t="s">
        <v>750</v>
      </c>
      <c r="BL1986" s="0" t="s">
        <v>6754</v>
      </c>
      <c r="BM1986" s="0" t="s">
        <v>6711</v>
      </c>
      <c r="BN1986" s="0" t="s">
        <v>6724</v>
      </c>
      <c r="BO1986" s="0" t="s">
        <v>769</v>
      </c>
      <c r="BP1986" s="0" t="s">
        <v>6707</v>
      </c>
      <c r="BQ1986" s="0" t="s">
        <v>127</v>
      </c>
      <c r="BT1986" s="0" t="n">
        <v>0</v>
      </c>
      <c r="BU1986" s="0" t="s">
        <v>6712</v>
      </c>
      <c r="BW1986" s="0" t="n">
        <v>2004</v>
      </c>
      <c r="BX1986" s="0" t="n">
        <v>2018</v>
      </c>
      <c r="BY1986" s="0" t="s">
        <v>6713</v>
      </c>
      <c r="BZ1986" s="0" t="n">
        <v>2011</v>
      </c>
      <c r="CA1986" s="0" t="n">
        <v>0.2</v>
      </c>
      <c r="CB1986" s="0" t="n">
        <v>0</v>
      </c>
      <c r="CC1986" s="0" t="n">
        <v>1</v>
      </c>
      <c r="CD1986" s="0" t="n">
        <v>-0.113086684397142</v>
      </c>
      <c r="CE1986" s="0" t="n">
        <v>1</v>
      </c>
    </row>
    <row r="1987" customFormat="false" ht="15" hidden="false" customHeight="false" outlineLevel="0" collapsed="false">
      <c r="A1987" s="0" t="s">
        <v>6707</v>
      </c>
      <c r="B1987" s="0" t="n">
        <v>3292</v>
      </c>
      <c r="C1987" s="0" t="n">
        <v>-0.104362527686406</v>
      </c>
      <c r="D1987" s="0" t="n">
        <v>2049</v>
      </c>
      <c r="E1987" s="0" t="n">
        <f aca="false">IF(ISNUMBER($BA1987),$BA1987,IF(AND(ISNUMBER($D1987),ISNUMBER($BW1987),ISNUMBER($BX1987)),$D1987*($BX1987-$BW1987+1),""))</f>
        <v>2049</v>
      </c>
      <c r="H1987" s="0" t="s">
        <v>118</v>
      </c>
      <c r="I1987" s="0" t="s">
        <v>119</v>
      </c>
      <c r="J1987" s="0" t="n">
        <f aca="false">IF($BW1987&lt;&gt;"",$BW1987,"")</f>
        <v>2004</v>
      </c>
      <c r="K1987" s="0" t="n">
        <f aca="false">IF($BX1987&lt;&gt;"",$BX1987,"")</f>
        <v>2018</v>
      </c>
      <c r="L1987" s="0" t="n">
        <f aca="false">IF(AND(ISNUMBER($BW1987),ISNUMBER($BX1987)),($BW1987+$BX1987)/2,"")</f>
        <v>2011</v>
      </c>
      <c r="M1987" s="0" t="n">
        <f aca="false">IF($L1987&lt;&gt;"",$L1987,"")</f>
        <v>2011</v>
      </c>
      <c r="N1987" s="0" t="n">
        <f aca="false">IF(AND(ISNUMBER($BW1987),ISNUMBER($BX1987)),MIN(1,MAX(0,($BX1987-2016+1)/($BX1987-$BW1987+1))),"")</f>
        <v>0.2</v>
      </c>
      <c r="O1987" s="0" t="n">
        <f aca="false">IF(AND(ISNUMBER($BW1987),ISNUMBER($BX1987)),MIN(1,MAX(0,($BX1987-2017+1)/($BX1987-$BW1987+1))),"")</f>
        <v>0.133333333333333</v>
      </c>
      <c r="P1987" s="0" t="n">
        <f aca="false">IF(AND(ISNUMBER($BW1987),ISNUMBER($BX1987)),MIN(1,MAX(0,($BX1987-2018+1)/($BX1987-$BW1987+1))),"")</f>
        <v>0.0666666666666667</v>
      </c>
      <c r="Q1987" s="0" t="n">
        <f aca="false">IF(AND(ISNUMBER($BW1987),ISNUMBER($BX1987)),MIN(1,MAX(0,($BX1987-2019+1)/($BX1987-$BW1987+1))),"")</f>
        <v>0</v>
      </c>
      <c r="R1987" s="0" t="n">
        <f aca="false">IF(AND(ISNUMBER($BW1987),ISNUMBER($BX1987)),MIN(1,MAX(0,($BX1987-2016+1)/($BX1987-$BW1987+1))),"")</f>
        <v>0.2</v>
      </c>
      <c r="S1987" s="0" t="n">
        <f aca="false">IF($L1987&lt;&gt;"",IF($L1987&gt;=2015.5,1,0),"")</f>
        <v>0</v>
      </c>
      <c r="T1987" s="0" t="n">
        <f aca="false">IF($L1987&lt;&gt;"",IF($L1987&gt;=2016,1,0),"")</f>
        <v>0</v>
      </c>
      <c r="U1987" s="0" t="n">
        <f aca="false">IF(ISNUMBER($BX1987),IF($BX1987&gt;=2016,1,0),"")</f>
        <v>1</v>
      </c>
      <c r="V1987" s="0" t="n">
        <f aca="false">IF(ISNUMBER($BW1987),IF($BW1987&gt;=2016,1,0),"")</f>
        <v>0</v>
      </c>
      <c r="W1987" s="0" t="str">
        <f aca="false">IF(AND(ISNUMBER($BW1987),ISNUMBER($BX1987)),IF($BW1987&gt;=2016,"post-only",IF($BX1987&lt;2016,"pre-only","mixed")),"")</f>
        <v>mixed</v>
      </c>
      <c r="X1987" s="0" t="n">
        <f aca="false">IF(AND(ISNUMBER($BW1987),ISNUMBER($BX1987)),MIN(1,MAX(0,($BX1987-2017+1)/($BX1987-$BW1987+1))),"")</f>
        <v>0.133333333333333</v>
      </c>
      <c r="Y1987" s="0" t="n">
        <f aca="false">IF(AND(ISNUMBER($BW1987),ISNUMBER($BX1987)),MIN(1,MAX(0,($BX1987-2018+1)/($BX1987-$BW1987+1))),"")</f>
        <v>0.0666666666666667</v>
      </c>
      <c r="Z1987" s="0" t="n">
        <f aca="false">IF(AND(ISNUMBER($BW1987),ISNUMBER($BX1987)),MIN(1,MAX(0,($BX1987-2019+1)/($BX1987-$BW1987+1))),"")</f>
        <v>0</v>
      </c>
      <c r="AA1987" s="0" t="n">
        <f aca="false">IF(ISNUMBER($BX1987),IF($BX1987&gt;=2017,1,0),"")</f>
        <v>1</v>
      </c>
      <c r="AB1987" s="0" t="n">
        <f aca="false">IF(ISNUMBER($BX1987),IF($BX1987&gt;=2018,1,0),"")</f>
        <v>1</v>
      </c>
      <c r="AC1987" s="0" t="n">
        <f aca="false">IF(ISNUMBER($BX1987),IF($BX1987&gt;=2019,1,0),"")</f>
        <v>0</v>
      </c>
      <c r="AD1987" s="0" t="n">
        <f aca="false">IF($L1987&lt;&gt;"",IF($L1987&gt;2013,1,0),"")</f>
        <v>0</v>
      </c>
      <c r="AE1987" s="0" t="n">
        <f aca="false">IF($L1987&lt;&gt;"",1+IF($L1987&gt;2011,1,0)+IF($L1987&gt;2014,1,0),"")</f>
        <v>1</v>
      </c>
      <c r="AF1987" s="0" t="s">
        <v>310</v>
      </c>
      <c r="AG1987" s="0" t="s">
        <v>88</v>
      </c>
      <c r="AH1987" s="0" t="s">
        <v>2080</v>
      </c>
      <c r="AI1987" s="0" t="s">
        <v>497</v>
      </c>
      <c r="AJ1987" s="0" t="s">
        <v>334</v>
      </c>
      <c r="AK1987" s="0" t="str">
        <f aca="false">IF(AND($CF1987&lt;&gt;"",IFERROR(INDEX(subsample_country_map!$B:$B,MATCH($CF1987,subsample_country_map!$A:$A,0)),"")&lt;&gt;""),INDEX(subsample_country_map!$B:$B,MATCH($CF1987,subsample_country_map!$A:$A,0)),INDEX(lookup!$AA:$AA,MATCH($A1987,lookup!$A:$A,0)))</f>
        <v>1_US</v>
      </c>
      <c r="AL1987" s="0" t="str">
        <f aca="false">IF(AND($CF1987&lt;&gt;"",IFERROR(INDEX(subsample_country_map!$C:$C,MATCH($CF1987,subsample_country_map!$A:$A,0)),"")&lt;&gt;""),INDEX(subsample_country_map!$C:$C,MATCH($CF1987,subsample_country_map!$A:$A,0)),INDEX(lookup!$AB:$AB,MATCH($A1987,lookup!$A:$A,0)))</f>
        <v>1_developed</v>
      </c>
      <c r="AM1987" s="0" t="str">
        <f aca="false">IF(AND($CF1987&lt;&gt;"",IFERROR(INDEX(subsample_country_map!$D:$D,MATCH($CF1987,subsample_country_map!$A:$A,0)),"")&lt;&gt;""),INDEX(subsample_country_map!$D:$D,MATCH($CF1987,subsample_country_map!$A:$A,0)),INDEX(lookup!$AC:$AC,MATCH($A1987,lookup!$A:$A,0)))</f>
        <v>1_western</v>
      </c>
      <c r="AN1987" s="0" t="str">
        <f aca="false">IF(AND($CF1987&lt;&gt;"",IFERROR(INDEX(subsample_country_map!$E:$E,MATCH($CF1987,subsample_country_map!$A:$A,0)),"")&lt;&gt;""),INDEX(subsample_country_map!$E:$E,MATCH($CF1987,subsample_country_map!$A:$A,0)),INDEX(lookup!$AD:$AD,MATCH($A1987,lookup!$A:$A,0)))</f>
        <v>1_common law</v>
      </c>
      <c r="AO1987" s="0" t="str">
        <f aca="false">INDEX(lookup!$Y:$Y,MATCH($A1987,lookup!$A:$A,0))</f>
        <v>0_published</v>
      </c>
      <c r="AP1987" s="0" t="str">
        <f aca="false">INDEX(lookup!$Z:$Z,MATCH($A1987,lookup!$A:$A,0))</f>
        <v>1_VHB high</v>
      </c>
      <c r="AQ1987" s="0" t="str">
        <f aca="false">INDEX(lookup!$W:$W,MATCH($A1987,lookup!$A:$A,0))</f>
        <v>1_fin/acc/econ</v>
      </c>
      <c r="AS1987" s="0" t="s">
        <v>91</v>
      </c>
      <c r="AT1987" s="0" t="s">
        <v>397</v>
      </c>
      <c r="AU1987" s="0" t="s">
        <v>311</v>
      </c>
      <c r="AV1987" s="0" t="s">
        <v>901</v>
      </c>
      <c r="AX1987" s="0" t="s">
        <v>6726</v>
      </c>
      <c r="BA1987" s="0" t="n">
        <v>2049</v>
      </c>
      <c r="BB1987" s="0" t="s">
        <v>347</v>
      </c>
      <c r="BC1987" s="0" t="s">
        <v>868</v>
      </c>
      <c r="BD1987" s="0" t="s">
        <v>123</v>
      </c>
      <c r="BE1987" s="0" t="s">
        <v>3989</v>
      </c>
      <c r="BF1987" s="0" t="s">
        <v>6753</v>
      </c>
      <c r="BI1987" s="0" t="s">
        <v>124</v>
      </c>
      <c r="BJ1987" s="0" t="s">
        <v>3686</v>
      </c>
      <c r="BK1987" s="0" t="s">
        <v>750</v>
      </c>
      <c r="BL1987" s="0" t="s">
        <v>6755</v>
      </c>
      <c r="BM1987" s="0" t="s">
        <v>6717</v>
      </c>
      <c r="BN1987" s="0" t="s">
        <v>6724</v>
      </c>
      <c r="BO1987" s="0" t="s">
        <v>769</v>
      </c>
      <c r="BP1987" s="0" t="s">
        <v>6707</v>
      </c>
      <c r="BQ1987" s="0" t="s">
        <v>127</v>
      </c>
      <c r="BT1987" s="0" t="n">
        <v>0</v>
      </c>
      <c r="BU1987" s="0" t="s">
        <v>6712</v>
      </c>
      <c r="BW1987" s="0" t="n">
        <v>2004</v>
      </c>
      <c r="BX1987" s="0" t="n">
        <v>2018</v>
      </c>
      <c r="BY1987" s="0" t="s">
        <v>6713</v>
      </c>
      <c r="BZ1987" s="0" t="n">
        <v>2011</v>
      </c>
      <c r="CA1987" s="0" t="n">
        <v>0.2</v>
      </c>
      <c r="CB1987" s="0" t="n">
        <v>0</v>
      </c>
      <c r="CC1987" s="0" t="n">
        <v>1</v>
      </c>
      <c r="CD1987" s="0" t="n">
        <v>-0.104743912577079</v>
      </c>
      <c r="CE1987" s="0" t="n">
        <v>1</v>
      </c>
    </row>
    <row r="1988" customFormat="false" ht="15" hidden="false" customHeight="false" outlineLevel="0" collapsed="false">
      <c r="A1988" s="0" t="s">
        <v>6707</v>
      </c>
      <c r="B1988" s="0" t="n">
        <v>3293</v>
      </c>
      <c r="C1988" s="0" t="n">
        <v>-0.127044763594505</v>
      </c>
      <c r="D1988" s="0" t="n">
        <v>1939</v>
      </c>
      <c r="E1988" s="0" t="n">
        <f aca="false">IF(ISNUMBER($BA1988),$BA1988,IF(AND(ISNUMBER($D1988),ISNUMBER($BW1988),ISNUMBER($BX1988)),$D1988*($BX1988-$BW1988+1),""))</f>
        <v>1939</v>
      </c>
      <c r="H1988" s="0" t="s">
        <v>118</v>
      </c>
      <c r="I1988" s="0" t="s">
        <v>119</v>
      </c>
      <c r="J1988" s="0" t="n">
        <f aca="false">IF($BW1988&lt;&gt;"",$BW1988,"")</f>
        <v>2004</v>
      </c>
      <c r="K1988" s="0" t="n">
        <f aca="false">IF($BX1988&lt;&gt;"",$BX1988,"")</f>
        <v>2018</v>
      </c>
      <c r="L1988" s="0" t="n">
        <f aca="false">IF(AND(ISNUMBER($BW1988),ISNUMBER($BX1988)),($BW1988+$BX1988)/2,"")</f>
        <v>2011</v>
      </c>
      <c r="M1988" s="0" t="n">
        <f aca="false">IF($L1988&lt;&gt;"",$L1988,"")</f>
        <v>2011</v>
      </c>
      <c r="N1988" s="0" t="n">
        <f aca="false">IF(AND(ISNUMBER($BW1988),ISNUMBER($BX1988)),MIN(1,MAX(0,($BX1988-2016+1)/($BX1988-$BW1988+1))),"")</f>
        <v>0.2</v>
      </c>
      <c r="O1988" s="0" t="n">
        <f aca="false">IF(AND(ISNUMBER($BW1988),ISNUMBER($BX1988)),MIN(1,MAX(0,($BX1988-2017+1)/($BX1988-$BW1988+1))),"")</f>
        <v>0.133333333333333</v>
      </c>
      <c r="P1988" s="0" t="n">
        <f aca="false">IF(AND(ISNUMBER($BW1988),ISNUMBER($BX1988)),MIN(1,MAX(0,($BX1988-2018+1)/($BX1988-$BW1988+1))),"")</f>
        <v>0.0666666666666667</v>
      </c>
      <c r="Q1988" s="0" t="n">
        <f aca="false">IF(AND(ISNUMBER($BW1988),ISNUMBER($BX1988)),MIN(1,MAX(0,($BX1988-2019+1)/($BX1988-$BW1988+1))),"")</f>
        <v>0</v>
      </c>
      <c r="R1988" s="0" t="n">
        <f aca="false">IF(AND(ISNUMBER($BW1988),ISNUMBER($BX1988)),MIN(1,MAX(0,($BX1988-2016+1)/($BX1988-$BW1988+1))),"")</f>
        <v>0.2</v>
      </c>
      <c r="S1988" s="0" t="n">
        <f aca="false">IF($L1988&lt;&gt;"",IF($L1988&gt;=2015.5,1,0),"")</f>
        <v>0</v>
      </c>
      <c r="T1988" s="0" t="n">
        <f aca="false">IF($L1988&lt;&gt;"",IF($L1988&gt;=2016,1,0),"")</f>
        <v>0</v>
      </c>
      <c r="U1988" s="0" t="n">
        <f aca="false">IF(ISNUMBER($BX1988),IF($BX1988&gt;=2016,1,0),"")</f>
        <v>1</v>
      </c>
      <c r="V1988" s="0" t="n">
        <f aca="false">IF(ISNUMBER($BW1988),IF($BW1988&gt;=2016,1,0),"")</f>
        <v>0</v>
      </c>
      <c r="W1988" s="0" t="str">
        <f aca="false">IF(AND(ISNUMBER($BW1988),ISNUMBER($BX1988)),IF($BW1988&gt;=2016,"post-only",IF($BX1988&lt;2016,"pre-only","mixed")),"")</f>
        <v>mixed</v>
      </c>
      <c r="X1988" s="0" t="n">
        <f aca="false">IF(AND(ISNUMBER($BW1988),ISNUMBER($BX1988)),MIN(1,MAX(0,($BX1988-2017+1)/($BX1988-$BW1988+1))),"")</f>
        <v>0.133333333333333</v>
      </c>
      <c r="Y1988" s="0" t="n">
        <f aca="false">IF(AND(ISNUMBER($BW1988),ISNUMBER($BX1988)),MIN(1,MAX(0,($BX1988-2018+1)/($BX1988-$BW1988+1))),"")</f>
        <v>0.0666666666666667</v>
      </c>
      <c r="Z1988" s="0" t="n">
        <f aca="false">IF(AND(ISNUMBER($BW1988),ISNUMBER($BX1988)),MIN(1,MAX(0,($BX1988-2019+1)/($BX1988-$BW1988+1))),"")</f>
        <v>0</v>
      </c>
      <c r="AA1988" s="0" t="n">
        <f aca="false">IF(ISNUMBER($BX1988),IF($BX1988&gt;=2017,1,0),"")</f>
        <v>1</v>
      </c>
      <c r="AB1988" s="0" t="n">
        <f aca="false">IF(ISNUMBER($BX1988),IF($BX1988&gt;=2018,1,0),"")</f>
        <v>1</v>
      </c>
      <c r="AC1988" s="0" t="n">
        <f aca="false">IF(ISNUMBER($BX1988),IF($BX1988&gt;=2019,1,0),"")</f>
        <v>0</v>
      </c>
      <c r="AD1988" s="0" t="n">
        <f aca="false">IF($L1988&lt;&gt;"",IF($L1988&gt;2013,1,0),"")</f>
        <v>0</v>
      </c>
      <c r="AE1988" s="0" t="n">
        <f aca="false">IF($L1988&lt;&gt;"",1+IF($L1988&gt;2011,1,0)+IF($L1988&gt;2014,1,0),"")</f>
        <v>1</v>
      </c>
      <c r="AF1988" s="0" t="s">
        <v>310</v>
      </c>
      <c r="AG1988" s="0" t="s">
        <v>88</v>
      </c>
      <c r="AH1988" s="0" t="s">
        <v>2080</v>
      </c>
      <c r="AI1988" s="0" t="s">
        <v>497</v>
      </c>
      <c r="AJ1988" s="0" t="s">
        <v>334</v>
      </c>
      <c r="AK1988" s="0" t="str">
        <f aca="false">IF(AND($CF1988&lt;&gt;"",IFERROR(INDEX(subsample_country_map!$B:$B,MATCH($CF1988,subsample_country_map!$A:$A,0)),"")&lt;&gt;""),INDEX(subsample_country_map!$B:$B,MATCH($CF1988,subsample_country_map!$A:$A,0)),INDEX(lookup!$AA:$AA,MATCH($A1988,lookup!$A:$A,0)))</f>
        <v>1_US</v>
      </c>
      <c r="AL1988" s="0" t="str">
        <f aca="false">IF(AND($CF1988&lt;&gt;"",IFERROR(INDEX(subsample_country_map!$C:$C,MATCH($CF1988,subsample_country_map!$A:$A,0)),"")&lt;&gt;""),INDEX(subsample_country_map!$C:$C,MATCH($CF1988,subsample_country_map!$A:$A,0)),INDEX(lookup!$AB:$AB,MATCH($A1988,lookup!$A:$A,0)))</f>
        <v>1_developed</v>
      </c>
      <c r="AM1988" s="0" t="str">
        <f aca="false">IF(AND($CF1988&lt;&gt;"",IFERROR(INDEX(subsample_country_map!$D:$D,MATCH($CF1988,subsample_country_map!$A:$A,0)),"")&lt;&gt;""),INDEX(subsample_country_map!$D:$D,MATCH($CF1988,subsample_country_map!$A:$A,0)),INDEX(lookup!$AC:$AC,MATCH($A1988,lookup!$A:$A,0)))</f>
        <v>1_western</v>
      </c>
      <c r="AN1988" s="0" t="str">
        <f aca="false">IF(AND($CF1988&lt;&gt;"",IFERROR(INDEX(subsample_country_map!$E:$E,MATCH($CF1988,subsample_country_map!$A:$A,0)),"")&lt;&gt;""),INDEX(subsample_country_map!$E:$E,MATCH($CF1988,subsample_country_map!$A:$A,0)),INDEX(lookup!$AD:$AD,MATCH($A1988,lookup!$A:$A,0)))</f>
        <v>1_common law</v>
      </c>
      <c r="AO1988" s="0" t="str">
        <f aca="false">INDEX(lookup!$Y:$Y,MATCH($A1988,lookup!$A:$A,0))</f>
        <v>0_published</v>
      </c>
      <c r="AP1988" s="0" t="str">
        <f aca="false">INDEX(lookup!$Z:$Z,MATCH($A1988,lookup!$A:$A,0))</f>
        <v>1_VHB high</v>
      </c>
      <c r="AQ1988" s="0" t="str">
        <f aca="false">INDEX(lookup!$W:$W,MATCH($A1988,lookup!$A:$A,0))</f>
        <v>1_fin/acc/econ</v>
      </c>
      <c r="AS1988" s="0" t="s">
        <v>91</v>
      </c>
      <c r="AT1988" s="0" t="s">
        <v>397</v>
      </c>
      <c r="AU1988" s="0" t="s">
        <v>311</v>
      </c>
      <c r="AV1988" s="0" t="s">
        <v>2029</v>
      </c>
      <c r="AX1988" s="0" t="s">
        <v>6756</v>
      </c>
      <c r="BA1988" s="0" t="n">
        <v>1939</v>
      </c>
      <c r="BB1988" s="0" t="s">
        <v>347</v>
      </c>
      <c r="BC1988" s="0" t="s">
        <v>868</v>
      </c>
      <c r="BD1988" s="0" t="s">
        <v>123</v>
      </c>
      <c r="BE1988" s="0" t="s">
        <v>3989</v>
      </c>
      <c r="BF1988" s="0" t="s">
        <v>6753</v>
      </c>
      <c r="BI1988" s="0" t="s">
        <v>124</v>
      </c>
      <c r="BJ1988" s="0" t="s">
        <v>3690</v>
      </c>
      <c r="BK1988" s="0" t="s">
        <v>750</v>
      </c>
      <c r="BL1988" s="0" t="s">
        <v>6757</v>
      </c>
      <c r="BM1988" s="0" t="s">
        <v>6730</v>
      </c>
      <c r="BN1988" s="0" t="s">
        <v>6724</v>
      </c>
      <c r="BO1988" s="0" t="s">
        <v>769</v>
      </c>
      <c r="BP1988" s="0" t="s">
        <v>6707</v>
      </c>
      <c r="BQ1988" s="0" t="s">
        <v>127</v>
      </c>
      <c r="BT1988" s="0" t="n">
        <v>0</v>
      </c>
      <c r="BU1988" s="0" t="s">
        <v>6712</v>
      </c>
      <c r="BW1988" s="0" t="n">
        <v>2004</v>
      </c>
      <c r="BX1988" s="0" t="n">
        <v>2018</v>
      </c>
      <c r="BY1988" s="0" t="s">
        <v>6713</v>
      </c>
      <c r="BZ1988" s="0" t="n">
        <v>2011</v>
      </c>
      <c r="CA1988" s="0" t="n">
        <v>0.2</v>
      </c>
      <c r="CB1988" s="0" t="n">
        <v>0</v>
      </c>
      <c r="CC1988" s="0" t="n">
        <v>1</v>
      </c>
      <c r="CD1988" s="0" t="n">
        <v>-0.127734976785443</v>
      </c>
      <c r="CE1988" s="0" t="n">
        <v>1</v>
      </c>
    </row>
    <row r="1989" customFormat="false" ht="15" hidden="false" customHeight="false" outlineLevel="0" collapsed="false">
      <c r="A1989" s="0" t="s">
        <v>6707</v>
      </c>
      <c r="B1989" s="0" t="n">
        <v>3294</v>
      </c>
      <c r="C1989" s="0" t="n">
        <v>-0.137633990370539</v>
      </c>
      <c r="D1989" s="0" t="n">
        <v>709</v>
      </c>
      <c r="E1989" s="0" t="n">
        <f aca="false">IF(ISNUMBER($BA1989),$BA1989,IF(AND(ISNUMBER($D1989),ISNUMBER($BW1989),ISNUMBER($BX1989)),$D1989*($BX1989-$BW1989+1),""))</f>
        <v>709</v>
      </c>
      <c r="H1989" s="0" t="s">
        <v>118</v>
      </c>
      <c r="I1989" s="0" t="s">
        <v>119</v>
      </c>
      <c r="J1989" s="0" t="n">
        <f aca="false">IF($BW1989&lt;&gt;"",$BW1989,"")</f>
        <v>2004</v>
      </c>
      <c r="K1989" s="0" t="n">
        <f aca="false">IF($BX1989&lt;&gt;"",$BX1989,"")</f>
        <v>2018</v>
      </c>
      <c r="L1989" s="0" t="n">
        <f aca="false">IF(AND(ISNUMBER($BW1989),ISNUMBER($BX1989)),($BW1989+$BX1989)/2,"")</f>
        <v>2011</v>
      </c>
      <c r="M1989" s="0" t="n">
        <f aca="false">IF($L1989&lt;&gt;"",$L1989,"")</f>
        <v>2011</v>
      </c>
      <c r="N1989" s="0" t="n">
        <f aca="false">IF(AND(ISNUMBER($BW1989),ISNUMBER($BX1989)),MIN(1,MAX(0,($BX1989-2016+1)/($BX1989-$BW1989+1))),"")</f>
        <v>0.2</v>
      </c>
      <c r="O1989" s="0" t="n">
        <f aca="false">IF(AND(ISNUMBER($BW1989),ISNUMBER($BX1989)),MIN(1,MAX(0,($BX1989-2017+1)/($BX1989-$BW1989+1))),"")</f>
        <v>0.133333333333333</v>
      </c>
      <c r="P1989" s="0" t="n">
        <f aca="false">IF(AND(ISNUMBER($BW1989),ISNUMBER($BX1989)),MIN(1,MAX(0,($BX1989-2018+1)/($BX1989-$BW1989+1))),"")</f>
        <v>0.0666666666666667</v>
      </c>
      <c r="Q1989" s="0" t="n">
        <f aca="false">IF(AND(ISNUMBER($BW1989),ISNUMBER($BX1989)),MIN(1,MAX(0,($BX1989-2019+1)/($BX1989-$BW1989+1))),"")</f>
        <v>0</v>
      </c>
      <c r="R1989" s="0" t="n">
        <f aca="false">IF(AND(ISNUMBER($BW1989),ISNUMBER($BX1989)),MIN(1,MAX(0,($BX1989-2016+1)/($BX1989-$BW1989+1))),"")</f>
        <v>0.2</v>
      </c>
      <c r="S1989" s="0" t="n">
        <f aca="false">IF($L1989&lt;&gt;"",IF($L1989&gt;=2015.5,1,0),"")</f>
        <v>0</v>
      </c>
      <c r="T1989" s="0" t="n">
        <f aca="false">IF($L1989&lt;&gt;"",IF($L1989&gt;=2016,1,0),"")</f>
        <v>0</v>
      </c>
      <c r="U1989" s="0" t="n">
        <f aca="false">IF(ISNUMBER($BX1989),IF($BX1989&gt;=2016,1,0),"")</f>
        <v>1</v>
      </c>
      <c r="V1989" s="0" t="n">
        <f aca="false">IF(ISNUMBER($BW1989),IF($BW1989&gt;=2016,1,0),"")</f>
        <v>0</v>
      </c>
      <c r="W1989" s="0" t="str">
        <f aca="false">IF(AND(ISNUMBER($BW1989),ISNUMBER($BX1989)),IF($BW1989&gt;=2016,"post-only",IF($BX1989&lt;2016,"pre-only","mixed")),"")</f>
        <v>mixed</v>
      </c>
      <c r="X1989" s="0" t="n">
        <f aca="false">IF(AND(ISNUMBER($BW1989),ISNUMBER($BX1989)),MIN(1,MAX(0,($BX1989-2017+1)/($BX1989-$BW1989+1))),"")</f>
        <v>0.133333333333333</v>
      </c>
      <c r="Y1989" s="0" t="n">
        <f aca="false">IF(AND(ISNUMBER($BW1989),ISNUMBER($BX1989)),MIN(1,MAX(0,($BX1989-2018+1)/($BX1989-$BW1989+1))),"")</f>
        <v>0.0666666666666667</v>
      </c>
      <c r="Z1989" s="0" t="n">
        <f aca="false">IF(AND(ISNUMBER($BW1989),ISNUMBER($BX1989)),MIN(1,MAX(0,($BX1989-2019+1)/($BX1989-$BW1989+1))),"")</f>
        <v>0</v>
      </c>
      <c r="AA1989" s="0" t="n">
        <f aca="false">IF(ISNUMBER($BX1989),IF($BX1989&gt;=2017,1,0),"")</f>
        <v>1</v>
      </c>
      <c r="AB1989" s="0" t="n">
        <f aca="false">IF(ISNUMBER($BX1989),IF($BX1989&gt;=2018,1,0),"")</f>
        <v>1</v>
      </c>
      <c r="AC1989" s="0" t="n">
        <f aca="false">IF(ISNUMBER($BX1989),IF($BX1989&gt;=2019,1,0),"")</f>
        <v>0</v>
      </c>
      <c r="AD1989" s="0" t="n">
        <f aca="false">IF($L1989&lt;&gt;"",IF($L1989&gt;2013,1,0),"")</f>
        <v>0</v>
      </c>
      <c r="AE1989" s="0" t="n">
        <f aca="false">IF($L1989&lt;&gt;"",1+IF($L1989&gt;2011,1,0)+IF($L1989&gt;2014,1,0),"")</f>
        <v>1</v>
      </c>
      <c r="AF1989" s="0" t="s">
        <v>310</v>
      </c>
      <c r="AG1989" s="0" t="s">
        <v>88</v>
      </c>
      <c r="AH1989" s="0" t="s">
        <v>2080</v>
      </c>
      <c r="AI1989" s="0" t="s">
        <v>497</v>
      </c>
      <c r="AJ1989" s="0" t="s">
        <v>334</v>
      </c>
      <c r="AK1989" s="0" t="str">
        <f aca="false">IF(AND($CF1989&lt;&gt;"",IFERROR(INDEX(subsample_country_map!$B:$B,MATCH($CF1989,subsample_country_map!$A:$A,0)),"")&lt;&gt;""),INDEX(subsample_country_map!$B:$B,MATCH($CF1989,subsample_country_map!$A:$A,0)),INDEX(lookup!$AA:$AA,MATCH($A1989,lookup!$A:$A,0)))</f>
        <v>1_US</v>
      </c>
      <c r="AL1989" s="0" t="str">
        <f aca="false">IF(AND($CF1989&lt;&gt;"",IFERROR(INDEX(subsample_country_map!$C:$C,MATCH($CF1989,subsample_country_map!$A:$A,0)),"")&lt;&gt;""),INDEX(subsample_country_map!$C:$C,MATCH($CF1989,subsample_country_map!$A:$A,0)),INDEX(lookup!$AB:$AB,MATCH($A1989,lookup!$A:$A,0)))</f>
        <v>1_developed</v>
      </c>
      <c r="AM1989" s="0" t="str">
        <f aca="false">IF(AND($CF1989&lt;&gt;"",IFERROR(INDEX(subsample_country_map!$D:$D,MATCH($CF1989,subsample_country_map!$A:$A,0)),"")&lt;&gt;""),INDEX(subsample_country_map!$D:$D,MATCH($CF1989,subsample_country_map!$A:$A,0)),INDEX(lookup!$AC:$AC,MATCH($A1989,lookup!$A:$A,0)))</f>
        <v>1_western</v>
      </c>
      <c r="AN1989" s="0" t="str">
        <f aca="false">IF(AND($CF1989&lt;&gt;"",IFERROR(INDEX(subsample_country_map!$E:$E,MATCH($CF1989,subsample_country_map!$A:$A,0)),"")&lt;&gt;""),INDEX(subsample_country_map!$E:$E,MATCH($CF1989,subsample_country_map!$A:$A,0)),INDEX(lookup!$AD:$AD,MATCH($A1989,lookup!$A:$A,0)))</f>
        <v>1_common law</v>
      </c>
      <c r="AO1989" s="0" t="str">
        <f aca="false">INDEX(lookup!$Y:$Y,MATCH($A1989,lookup!$A:$A,0))</f>
        <v>0_published</v>
      </c>
      <c r="AP1989" s="0" t="str">
        <f aca="false">INDEX(lookup!$Z:$Z,MATCH($A1989,lookup!$A:$A,0))</f>
        <v>1_VHB high</v>
      </c>
      <c r="AQ1989" s="0" t="str">
        <f aca="false">INDEX(lookup!$W:$W,MATCH($A1989,lookup!$A:$A,0))</f>
        <v>1_fin/acc/econ</v>
      </c>
      <c r="AS1989" s="0" t="s">
        <v>91</v>
      </c>
      <c r="AT1989" s="0" t="s">
        <v>397</v>
      </c>
      <c r="AU1989" s="0" t="s">
        <v>311</v>
      </c>
      <c r="AV1989" s="0" t="s">
        <v>901</v>
      </c>
      <c r="AX1989" s="0" t="s">
        <v>3013</v>
      </c>
      <c r="BA1989" s="0" t="n">
        <v>709</v>
      </c>
      <c r="BB1989" s="0" t="s">
        <v>347</v>
      </c>
      <c r="BC1989" s="0" t="s">
        <v>868</v>
      </c>
      <c r="BD1989" s="0" t="s">
        <v>123</v>
      </c>
      <c r="BE1989" s="0" t="s">
        <v>3989</v>
      </c>
      <c r="BF1989" s="0" t="s">
        <v>6758</v>
      </c>
      <c r="BI1989" s="0" t="s">
        <v>124</v>
      </c>
      <c r="BJ1989" s="0" t="s">
        <v>3600</v>
      </c>
      <c r="BK1989" s="0" t="s">
        <v>750</v>
      </c>
      <c r="BL1989" s="0" t="s">
        <v>6759</v>
      </c>
      <c r="BM1989" s="0" t="s">
        <v>6711</v>
      </c>
      <c r="BN1989" s="0" t="s">
        <v>6724</v>
      </c>
      <c r="BO1989" s="0" t="s">
        <v>769</v>
      </c>
      <c r="BP1989" s="0" t="s">
        <v>6707</v>
      </c>
      <c r="BQ1989" s="0" t="s">
        <v>127</v>
      </c>
      <c r="BT1989" s="0" t="n">
        <v>0</v>
      </c>
      <c r="BU1989" s="0" t="s">
        <v>6712</v>
      </c>
      <c r="BW1989" s="0" t="n">
        <v>2004</v>
      </c>
      <c r="BX1989" s="0" t="n">
        <v>2018</v>
      </c>
      <c r="BY1989" s="0" t="s">
        <v>6713</v>
      </c>
      <c r="BZ1989" s="0" t="n">
        <v>2011</v>
      </c>
      <c r="CA1989" s="0" t="n">
        <v>0.2</v>
      </c>
      <c r="CB1989" s="0" t="n">
        <v>0</v>
      </c>
      <c r="CC1989" s="0" t="n">
        <v>1</v>
      </c>
      <c r="CD1989" s="0" t="n">
        <v>-0.138513075968642</v>
      </c>
      <c r="CE1989" s="0" t="n">
        <v>1</v>
      </c>
    </row>
    <row r="1990" customFormat="false" ht="15" hidden="false" customHeight="false" outlineLevel="0" collapsed="false">
      <c r="A1990" s="0" t="s">
        <v>6707</v>
      </c>
      <c r="B1990" s="0" t="n">
        <v>3295</v>
      </c>
      <c r="C1990" s="0" t="n">
        <v>-0.178091762456257</v>
      </c>
      <c r="D1990" s="0" t="n">
        <v>610</v>
      </c>
      <c r="E1990" s="0" t="n">
        <f aca="false">IF(ISNUMBER($BA1990),$BA1990,IF(AND(ISNUMBER($D1990),ISNUMBER($BW1990),ISNUMBER($BX1990)),$D1990*($BX1990-$BW1990+1),""))</f>
        <v>610</v>
      </c>
      <c r="H1990" s="0" t="s">
        <v>118</v>
      </c>
      <c r="I1990" s="0" t="s">
        <v>119</v>
      </c>
      <c r="J1990" s="0" t="n">
        <f aca="false">IF($BW1990&lt;&gt;"",$BW1990,"")</f>
        <v>2004</v>
      </c>
      <c r="K1990" s="0" t="n">
        <f aca="false">IF($BX1990&lt;&gt;"",$BX1990,"")</f>
        <v>2018</v>
      </c>
      <c r="L1990" s="0" t="n">
        <f aca="false">IF(AND(ISNUMBER($BW1990),ISNUMBER($BX1990)),($BW1990+$BX1990)/2,"")</f>
        <v>2011</v>
      </c>
      <c r="M1990" s="0" t="n">
        <f aca="false">IF($L1990&lt;&gt;"",$L1990,"")</f>
        <v>2011</v>
      </c>
      <c r="N1990" s="0" t="n">
        <f aca="false">IF(AND(ISNUMBER($BW1990),ISNUMBER($BX1990)),MIN(1,MAX(0,($BX1990-2016+1)/($BX1990-$BW1990+1))),"")</f>
        <v>0.2</v>
      </c>
      <c r="O1990" s="0" t="n">
        <f aca="false">IF(AND(ISNUMBER($BW1990),ISNUMBER($BX1990)),MIN(1,MAX(0,($BX1990-2017+1)/($BX1990-$BW1990+1))),"")</f>
        <v>0.133333333333333</v>
      </c>
      <c r="P1990" s="0" t="n">
        <f aca="false">IF(AND(ISNUMBER($BW1990),ISNUMBER($BX1990)),MIN(1,MAX(0,($BX1990-2018+1)/($BX1990-$BW1990+1))),"")</f>
        <v>0.0666666666666667</v>
      </c>
      <c r="Q1990" s="0" t="n">
        <f aca="false">IF(AND(ISNUMBER($BW1990),ISNUMBER($BX1990)),MIN(1,MAX(0,($BX1990-2019+1)/($BX1990-$BW1990+1))),"")</f>
        <v>0</v>
      </c>
      <c r="R1990" s="0" t="n">
        <f aca="false">IF(AND(ISNUMBER($BW1990),ISNUMBER($BX1990)),MIN(1,MAX(0,($BX1990-2016+1)/($BX1990-$BW1990+1))),"")</f>
        <v>0.2</v>
      </c>
      <c r="S1990" s="0" t="n">
        <f aca="false">IF($L1990&lt;&gt;"",IF($L1990&gt;=2015.5,1,0),"")</f>
        <v>0</v>
      </c>
      <c r="T1990" s="0" t="n">
        <f aca="false">IF($L1990&lt;&gt;"",IF($L1990&gt;=2016,1,0),"")</f>
        <v>0</v>
      </c>
      <c r="U1990" s="0" t="n">
        <f aca="false">IF(ISNUMBER($BX1990),IF($BX1990&gt;=2016,1,0),"")</f>
        <v>1</v>
      </c>
      <c r="V1990" s="0" t="n">
        <f aca="false">IF(ISNUMBER($BW1990),IF($BW1990&gt;=2016,1,0),"")</f>
        <v>0</v>
      </c>
      <c r="W1990" s="0" t="str">
        <f aca="false">IF(AND(ISNUMBER($BW1990),ISNUMBER($BX1990)),IF($BW1990&gt;=2016,"post-only",IF($BX1990&lt;2016,"pre-only","mixed")),"")</f>
        <v>mixed</v>
      </c>
      <c r="X1990" s="0" t="n">
        <f aca="false">IF(AND(ISNUMBER($BW1990),ISNUMBER($BX1990)),MIN(1,MAX(0,($BX1990-2017+1)/($BX1990-$BW1990+1))),"")</f>
        <v>0.133333333333333</v>
      </c>
      <c r="Y1990" s="0" t="n">
        <f aca="false">IF(AND(ISNUMBER($BW1990),ISNUMBER($BX1990)),MIN(1,MAX(0,($BX1990-2018+1)/($BX1990-$BW1990+1))),"")</f>
        <v>0.0666666666666667</v>
      </c>
      <c r="Z1990" s="0" t="n">
        <f aca="false">IF(AND(ISNUMBER($BW1990),ISNUMBER($BX1990)),MIN(1,MAX(0,($BX1990-2019+1)/($BX1990-$BW1990+1))),"")</f>
        <v>0</v>
      </c>
      <c r="AA1990" s="0" t="n">
        <f aca="false">IF(ISNUMBER($BX1990),IF($BX1990&gt;=2017,1,0),"")</f>
        <v>1</v>
      </c>
      <c r="AB1990" s="0" t="n">
        <f aca="false">IF(ISNUMBER($BX1990),IF($BX1990&gt;=2018,1,0),"")</f>
        <v>1</v>
      </c>
      <c r="AC1990" s="0" t="n">
        <f aca="false">IF(ISNUMBER($BX1990),IF($BX1990&gt;=2019,1,0),"")</f>
        <v>0</v>
      </c>
      <c r="AD1990" s="0" t="n">
        <f aca="false">IF($L1990&lt;&gt;"",IF($L1990&gt;2013,1,0),"")</f>
        <v>0</v>
      </c>
      <c r="AE1990" s="0" t="n">
        <f aca="false">IF($L1990&lt;&gt;"",1+IF($L1990&gt;2011,1,0)+IF($L1990&gt;2014,1,0),"")</f>
        <v>1</v>
      </c>
      <c r="AF1990" s="0" t="s">
        <v>310</v>
      </c>
      <c r="AG1990" s="0" t="s">
        <v>88</v>
      </c>
      <c r="AH1990" s="0" t="s">
        <v>2080</v>
      </c>
      <c r="AI1990" s="0" t="s">
        <v>497</v>
      </c>
      <c r="AJ1990" s="0" t="s">
        <v>334</v>
      </c>
      <c r="AK1990" s="0" t="str">
        <f aca="false">IF(AND($CF1990&lt;&gt;"",IFERROR(INDEX(subsample_country_map!$B:$B,MATCH($CF1990,subsample_country_map!$A:$A,0)),"")&lt;&gt;""),INDEX(subsample_country_map!$B:$B,MATCH($CF1990,subsample_country_map!$A:$A,0)),INDEX(lookup!$AA:$AA,MATCH($A1990,lookup!$A:$A,0)))</f>
        <v>1_US</v>
      </c>
      <c r="AL1990" s="0" t="str">
        <f aca="false">IF(AND($CF1990&lt;&gt;"",IFERROR(INDEX(subsample_country_map!$C:$C,MATCH($CF1990,subsample_country_map!$A:$A,0)),"")&lt;&gt;""),INDEX(subsample_country_map!$C:$C,MATCH($CF1990,subsample_country_map!$A:$A,0)),INDEX(lookup!$AB:$AB,MATCH($A1990,lookup!$A:$A,0)))</f>
        <v>1_developed</v>
      </c>
      <c r="AM1990" s="0" t="str">
        <f aca="false">IF(AND($CF1990&lt;&gt;"",IFERROR(INDEX(subsample_country_map!$D:$D,MATCH($CF1990,subsample_country_map!$A:$A,0)),"")&lt;&gt;""),INDEX(subsample_country_map!$D:$D,MATCH($CF1990,subsample_country_map!$A:$A,0)),INDEX(lookup!$AC:$AC,MATCH($A1990,lookup!$A:$A,0)))</f>
        <v>1_western</v>
      </c>
      <c r="AN1990" s="0" t="str">
        <f aca="false">IF(AND($CF1990&lt;&gt;"",IFERROR(INDEX(subsample_country_map!$E:$E,MATCH($CF1990,subsample_country_map!$A:$A,0)),"")&lt;&gt;""),INDEX(subsample_country_map!$E:$E,MATCH($CF1990,subsample_country_map!$A:$A,0)),INDEX(lookup!$AD:$AD,MATCH($A1990,lookup!$A:$A,0)))</f>
        <v>1_common law</v>
      </c>
      <c r="AO1990" s="0" t="str">
        <f aca="false">INDEX(lookup!$Y:$Y,MATCH($A1990,lookup!$A:$A,0))</f>
        <v>0_published</v>
      </c>
      <c r="AP1990" s="0" t="str">
        <f aca="false">INDEX(lookup!$Z:$Z,MATCH($A1990,lookup!$A:$A,0))</f>
        <v>1_VHB high</v>
      </c>
      <c r="AQ1990" s="0" t="str">
        <f aca="false">INDEX(lookup!$W:$W,MATCH($A1990,lookup!$A:$A,0))</f>
        <v>1_fin/acc/econ</v>
      </c>
      <c r="AS1990" s="0" t="s">
        <v>91</v>
      </c>
      <c r="AT1990" s="0" t="s">
        <v>397</v>
      </c>
      <c r="AU1990" s="0" t="s">
        <v>311</v>
      </c>
      <c r="AV1990" s="0" t="s">
        <v>6760</v>
      </c>
      <c r="AX1990" s="0" t="s">
        <v>6761</v>
      </c>
      <c r="BA1990" s="0" t="n">
        <v>610</v>
      </c>
      <c r="BB1990" s="0" t="s">
        <v>347</v>
      </c>
      <c r="BC1990" s="0" t="s">
        <v>868</v>
      </c>
      <c r="BD1990" s="0" t="s">
        <v>123</v>
      </c>
      <c r="BE1990" s="0" t="s">
        <v>3989</v>
      </c>
      <c r="BF1990" s="0" t="s">
        <v>6758</v>
      </c>
      <c r="BI1990" s="0" t="s">
        <v>124</v>
      </c>
      <c r="BJ1990" s="0" t="s">
        <v>6737</v>
      </c>
      <c r="BK1990" s="0" t="s">
        <v>750</v>
      </c>
      <c r="BL1990" s="0" t="s">
        <v>6762</v>
      </c>
      <c r="BM1990" s="0" t="s">
        <v>6717</v>
      </c>
      <c r="BN1990" s="0" t="s">
        <v>6724</v>
      </c>
      <c r="BO1990" s="0" t="s">
        <v>769</v>
      </c>
      <c r="BP1990" s="0" t="s">
        <v>6707</v>
      </c>
      <c r="BQ1990" s="0" t="s">
        <v>127</v>
      </c>
      <c r="BT1990" s="0" t="n">
        <v>0</v>
      </c>
      <c r="BU1990" s="0" t="s">
        <v>6712</v>
      </c>
      <c r="BW1990" s="0" t="n">
        <v>2004</v>
      </c>
      <c r="BX1990" s="0" t="n">
        <v>2018</v>
      </c>
      <c r="BY1990" s="0" t="s">
        <v>6713</v>
      </c>
      <c r="BZ1990" s="0" t="n">
        <v>2011</v>
      </c>
      <c r="CA1990" s="0" t="n">
        <v>0.2</v>
      </c>
      <c r="CB1990" s="0" t="n">
        <v>0</v>
      </c>
      <c r="CC1990" s="0" t="n">
        <v>1</v>
      </c>
      <c r="CD1990" s="0" t="n">
        <v>-0.180011251166705</v>
      </c>
      <c r="CE1990" s="0" t="n">
        <v>1</v>
      </c>
    </row>
    <row r="1991" customFormat="false" ht="15" hidden="false" customHeight="false" outlineLevel="0" collapsed="false">
      <c r="A1991" s="0" t="s">
        <v>6707</v>
      </c>
      <c r="B1991" s="0" t="n">
        <v>3296</v>
      </c>
      <c r="C1991" s="0" t="n">
        <v>0.00824057662320923</v>
      </c>
      <c r="D1991" s="0" t="n">
        <v>589</v>
      </c>
      <c r="E1991" s="0" t="n">
        <f aca="false">IF(ISNUMBER($BA1991),$BA1991,IF(AND(ISNUMBER($D1991),ISNUMBER($BW1991),ISNUMBER($BX1991)),$D1991*($BX1991-$BW1991+1),""))</f>
        <v>589</v>
      </c>
      <c r="H1991" s="0" t="s">
        <v>118</v>
      </c>
      <c r="I1991" s="0" t="s">
        <v>119</v>
      </c>
      <c r="J1991" s="0" t="n">
        <f aca="false">IF($BW1991&lt;&gt;"",$BW1991,"")</f>
        <v>2004</v>
      </c>
      <c r="K1991" s="0" t="n">
        <f aca="false">IF($BX1991&lt;&gt;"",$BX1991,"")</f>
        <v>2018</v>
      </c>
      <c r="L1991" s="0" t="n">
        <f aca="false">IF(AND(ISNUMBER($BW1991),ISNUMBER($BX1991)),($BW1991+$BX1991)/2,"")</f>
        <v>2011</v>
      </c>
      <c r="M1991" s="0" t="n">
        <f aca="false">IF($L1991&lt;&gt;"",$L1991,"")</f>
        <v>2011</v>
      </c>
      <c r="N1991" s="0" t="n">
        <f aca="false">IF(AND(ISNUMBER($BW1991),ISNUMBER($BX1991)),MIN(1,MAX(0,($BX1991-2016+1)/($BX1991-$BW1991+1))),"")</f>
        <v>0.2</v>
      </c>
      <c r="O1991" s="0" t="n">
        <f aca="false">IF(AND(ISNUMBER($BW1991),ISNUMBER($BX1991)),MIN(1,MAX(0,($BX1991-2017+1)/($BX1991-$BW1991+1))),"")</f>
        <v>0.133333333333333</v>
      </c>
      <c r="P1991" s="0" t="n">
        <f aca="false">IF(AND(ISNUMBER($BW1991),ISNUMBER($BX1991)),MIN(1,MAX(0,($BX1991-2018+1)/($BX1991-$BW1991+1))),"")</f>
        <v>0.0666666666666667</v>
      </c>
      <c r="Q1991" s="0" t="n">
        <f aca="false">IF(AND(ISNUMBER($BW1991),ISNUMBER($BX1991)),MIN(1,MAX(0,($BX1991-2019+1)/($BX1991-$BW1991+1))),"")</f>
        <v>0</v>
      </c>
      <c r="R1991" s="0" t="n">
        <f aca="false">IF(AND(ISNUMBER($BW1991),ISNUMBER($BX1991)),MIN(1,MAX(0,($BX1991-2016+1)/($BX1991-$BW1991+1))),"")</f>
        <v>0.2</v>
      </c>
      <c r="S1991" s="0" t="n">
        <f aca="false">IF($L1991&lt;&gt;"",IF($L1991&gt;=2015.5,1,0),"")</f>
        <v>0</v>
      </c>
      <c r="T1991" s="0" t="n">
        <f aca="false">IF($L1991&lt;&gt;"",IF($L1991&gt;=2016,1,0),"")</f>
        <v>0</v>
      </c>
      <c r="U1991" s="0" t="n">
        <f aca="false">IF(ISNUMBER($BX1991),IF($BX1991&gt;=2016,1,0),"")</f>
        <v>1</v>
      </c>
      <c r="V1991" s="0" t="n">
        <f aca="false">IF(ISNUMBER($BW1991),IF($BW1991&gt;=2016,1,0),"")</f>
        <v>0</v>
      </c>
      <c r="W1991" s="0" t="str">
        <f aca="false">IF(AND(ISNUMBER($BW1991),ISNUMBER($BX1991)),IF($BW1991&gt;=2016,"post-only",IF($BX1991&lt;2016,"pre-only","mixed")),"")</f>
        <v>mixed</v>
      </c>
      <c r="X1991" s="0" t="n">
        <f aca="false">IF(AND(ISNUMBER($BW1991),ISNUMBER($BX1991)),MIN(1,MAX(0,($BX1991-2017+1)/($BX1991-$BW1991+1))),"")</f>
        <v>0.133333333333333</v>
      </c>
      <c r="Y1991" s="0" t="n">
        <f aca="false">IF(AND(ISNUMBER($BW1991),ISNUMBER($BX1991)),MIN(1,MAX(0,($BX1991-2018+1)/($BX1991-$BW1991+1))),"")</f>
        <v>0.0666666666666667</v>
      </c>
      <c r="Z1991" s="0" t="n">
        <f aca="false">IF(AND(ISNUMBER($BW1991),ISNUMBER($BX1991)),MIN(1,MAX(0,($BX1991-2019+1)/($BX1991-$BW1991+1))),"")</f>
        <v>0</v>
      </c>
      <c r="AA1991" s="0" t="n">
        <f aca="false">IF(ISNUMBER($BX1991),IF($BX1991&gt;=2017,1,0),"")</f>
        <v>1</v>
      </c>
      <c r="AB1991" s="0" t="n">
        <f aca="false">IF(ISNUMBER($BX1991),IF($BX1991&gt;=2018,1,0),"")</f>
        <v>1</v>
      </c>
      <c r="AC1991" s="0" t="n">
        <f aca="false">IF(ISNUMBER($BX1991),IF($BX1991&gt;=2019,1,0),"")</f>
        <v>0</v>
      </c>
      <c r="AD1991" s="0" t="n">
        <f aca="false">IF($L1991&lt;&gt;"",IF($L1991&gt;2013,1,0),"")</f>
        <v>0</v>
      </c>
      <c r="AE1991" s="0" t="n">
        <f aca="false">IF($L1991&lt;&gt;"",1+IF($L1991&gt;2011,1,0)+IF($L1991&gt;2014,1,0),"")</f>
        <v>1</v>
      </c>
      <c r="AF1991" s="0" t="s">
        <v>310</v>
      </c>
      <c r="AG1991" s="0" t="s">
        <v>88</v>
      </c>
      <c r="AH1991" s="0" t="s">
        <v>2080</v>
      </c>
      <c r="AI1991" s="0" t="s">
        <v>497</v>
      </c>
      <c r="AJ1991" s="0" t="s">
        <v>334</v>
      </c>
      <c r="AK1991" s="0" t="str">
        <f aca="false">IF(AND($CF1991&lt;&gt;"",IFERROR(INDEX(subsample_country_map!$B:$B,MATCH($CF1991,subsample_country_map!$A:$A,0)),"")&lt;&gt;""),INDEX(subsample_country_map!$B:$B,MATCH($CF1991,subsample_country_map!$A:$A,0)),INDEX(lookup!$AA:$AA,MATCH($A1991,lookup!$A:$A,0)))</f>
        <v>1_US</v>
      </c>
      <c r="AL1991" s="0" t="str">
        <f aca="false">IF(AND($CF1991&lt;&gt;"",IFERROR(INDEX(subsample_country_map!$C:$C,MATCH($CF1991,subsample_country_map!$A:$A,0)),"")&lt;&gt;""),INDEX(subsample_country_map!$C:$C,MATCH($CF1991,subsample_country_map!$A:$A,0)),INDEX(lookup!$AB:$AB,MATCH($A1991,lookup!$A:$A,0)))</f>
        <v>1_developed</v>
      </c>
      <c r="AM1991" s="0" t="str">
        <f aca="false">IF(AND($CF1991&lt;&gt;"",IFERROR(INDEX(subsample_country_map!$D:$D,MATCH($CF1991,subsample_country_map!$A:$A,0)),"")&lt;&gt;""),INDEX(subsample_country_map!$D:$D,MATCH($CF1991,subsample_country_map!$A:$A,0)),INDEX(lookup!$AC:$AC,MATCH($A1991,lookup!$A:$A,0)))</f>
        <v>1_western</v>
      </c>
      <c r="AN1991" s="0" t="str">
        <f aca="false">IF(AND($CF1991&lt;&gt;"",IFERROR(INDEX(subsample_country_map!$E:$E,MATCH($CF1991,subsample_country_map!$A:$A,0)),"")&lt;&gt;""),INDEX(subsample_country_map!$E:$E,MATCH($CF1991,subsample_country_map!$A:$A,0)),INDEX(lookup!$AD:$AD,MATCH($A1991,lookup!$A:$A,0)))</f>
        <v>1_common law</v>
      </c>
      <c r="AO1991" s="0" t="str">
        <f aca="false">INDEX(lookup!$Y:$Y,MATCH($A1991,lookup!$A:$A,0))</f>
        <v>0_published</v>
      </c>
      <c r="AP1991" s="0" t="str">
        <f aca="false">INDEX(lookup!$Z:$Z,MATCH($A1991,lookup!$A:$A,0))</f>
        <v>1_VHB high</v>
      </c>
      <c r="AQ1991" s="0" t="str">
        <f aca="false">INDEX(lookup!$W:$W,MATCH($A1991,lookup!$A:$A,0))</f>
        <v>1_fin/acc/econ</v>
      </c>
      <c r="AS1991" s="0" t="s">
        <v>91</v>
      </c>
      <c r="AT1991" s="0" t="s">
        <v>397</v>
      </c>
      <c r="AU1991" s="0" t="s">
        <v>311</v>
      </c>
      <c r="AV1991" s="0" t="s">
        <v>6763</v>
      </c>
      <c r="AX1991" s="0" t="s">
        <v>3402</v>
      </c>
      <c r="BA1991" s="0" t="n">
        <v>589</v>
      </c>
      <c r="BB1991" s="0" t="s">
        <v>347</v>
      </c>
      <c r="BC1991" s="0" t="s">
        <v>868</v>
      </c>
      <c r="BD1991" s="0" t="s">
        <v>123</v>
      </c>
      <c r="BE1991" s="0" t="s">
        <v>3989</v>
      </c>
      <c r="BF1991" s="0" t="s">
        <v>6758</v>
      </c>
      <c r="BI1991" s="0" t="s">
        <v>124</v>
      </c>
      <c r="BJ1991" s="0" t="s">
        <v>6740</v>
      </c>
      <c r="BK1991" s="0" t="s">
        <v>750</v>
      </c>
      <c r="BL1991" s="0" t="s">
        <v>6764</v>
      </c>
      <c r="BM1991" s="0" t="s">
        <v>6730</v>
      </c>
      <c r="BN1991" s="0" t="s">
        <v>6724</v>
      </c>
      <c r="BO1991" s="0" t="s">
        <v>769</v>
      </c>
      <c r="BP1991" s="0" t="s">
        <v>6707</v>
      </c>
      <c r="BQ1991" s="0" t="s">
        <v>127</v>
      </c>
      <c r="BT1991" s="0" t="n">
        <v>0</v>
      </c>
      <c r="BU1991" s="0" t="s">
        <v>6712</v>
      </c>
      <c r="BW1991" s="0" t="n">
        <v>2004</v>
      </c>
      <c r="BX1991" s="0" t="n">
        <v>2018</v>
      </c>
      <c r="BY1991" s="0" t="s">
        <v>6713</v>
      </c>
      <c r="BZ1991" s="0" t="n">
        <v>2011</v>
      </c>
      <c r="CA1991" s="0" t="n">
        <v>0.2</v>
      </c>
      <c r="CB1991" s="0" t="n">
        <v>0</v>
      </c>
      <c r="CC1991" s="0" t="n">
        <v>1</v>
      </c>
      <c r="CD1991" s="0" t="n">
        <v>0.00824076316203842</v>
      </c>
      <c r="CE1991" s="0" t="n">
        <v>1</v>
      </c>
    </row>
    <row r="1992" customFormat="false" ht="15" hidden="false" customHeight="false" outlineLevel="0" collapsed="false">
      <c r="A1992" s="0" t="s">
        <v>6707</v>
      </c>
      <c r="B1992" s="0" t="n">
        <v>3297</v>
      </c>
      <c r="C1992" s="0" t="n">
        <v>-0.044562441846359</v>
      </c>
      <c r="D1992" s="0" t="n">
        <v>3116</v>
      </c>
      <c r="E1992" s="0" t="n">
        <f aca="false">IF(ISNUMBER($BA1992),$BA1992,IF(AND(ISNUMBER($D1992),ISNUMBER($BW1992),ISNUMBER($BX1992)),$D1992*($BX1992-$BW1992+1),""))</f>
        <v>3116</v>
      </c>
      <c r="H1992" s="0" t="s">
        <v>118</v>
      </c>
      <c r="I1992" s="0" t="s">
        <v>119</v>
      </c>
      <c r="J1992" s="0" t="n">
        <f aca="false">IF($BW1992&lt;&gt;"",$BW1992,"")</f>
        <v>2004</v>
      </c>
      <c r="K1992" s="0" t="n">
        <f aca="false">IF($BX1992&lt;&gt;"",$BX1992,"")</f>
        <v>2018</v>
      </c>
      <c r="L1992" s="0" t="n">
        <f aca="false">IF(AND(ISNUMBER($BW1992),ISNUMBER($BX1992)),($BW1992+$BX1992)/2,"")</f>
        <v>2011</v>
      </c>
      <c r="M1992" s="0" t="n">
        <f aca="false">IF($L1992&lt;&gt;"",$L1992,"")</f>
        <v>2011</v>
      </c>
      <c r="N1992" s="0" t="n">
        <f aca="false">IF(AND(ISNUMBER($BW1992),ISNUMBER($BX1992)),MIN(1,MAX(0,($BX1992-2016+1)/($BX1992-$BW1992+1))),"")</f>
        <v>0.2</v>
      </c>
      <c r="O1992" s="0" t="n">
        <f aca="false">IF(AND(ISNUMBER($BW1992),ISNUMBER($BX1992)),MIN(1,MAX(0,($BX1992-2017+1)/($BX1992-$BW1992+1))),"")</f>
        <v>0.133333333333333</v>
      </c>
      <c r="P1992" s="0" t="n">
        <f aca="false">IF(AND(ISNUMBER($BW1992),ISNUMBER($BX1992)),MIN(1,MAX(0,($BX1992-2018+1)/($BX1992-$BW1992+1))),"")</f>
        <v>0.0666666666666667</v>
      </c>
      <c r="Q1992" s="0" t="n">
        <f aca="false">IF(AND(ISNUMBER($BW1992),ISNUMBER($BX1992)),MIN(1,MAX(0,($BX1992-2019+1)/($BX1992-$BW1992+1))),"")</f>
        <v>0</v>
      </c>
      <c r="R1992" s="0" t="n">
        <f aca="false">IF(AND(ISNUMBER($BW1992),ISNUMBER($BX1992)),MIN(1,MAX(0,($BX1992-2016+1)/($BX1992-$BW1992+1))),"")</f>
        <v>0.2</v>
      </c>
      <c r="S1992" s="0" t="n">
        <f aca="false">IF($L1992&lt;&gt;"",IF($L1992&gt;=2015.5,1,0),"")</f>
        <v>0</v>
      </c>
      <c r="T1992" s="0" t="n">
        <f aca="false">IF($L1992&lt;&gt;"",IF($L1992&gt;=2016,1,0),"")</f>
        <v>0</v>
      </c>
      <c r="U1992" s="0" t="n">
        <f aca="false">IF(ISNUMBER($BX1992),IF($BX1992&gt;=2016,1,0),"")</f>
        <v>1</v>
      </c>
      <c r="V1992" s="0" t="n">
        <f aca="false">IF(ISNUMBER($BW1992),IF($BW1992&gt;=2016,1,0),"")</f>
        <v>0</v>
      </c>
      <c r="W1992" s="0" t="str">
        <f aca="false">IF(AND(ISNUMBER($BW1992),ISNUMBER($BX1992)),IF($BW1992&gt;=2016,"post-only",IF($BX1992&lt;2016,"pre-only","mixed")),"")</f>
        <v>mixed</v>
      </c>
      <c r="X1992" s="0" t="n">
        <f aca="false">IF(AND(ISNUMBER($BW1992),ISNUMBER($BX1992)),MIN(1,MAX(0,($BX1992-2017+1)/($BX1992-$BW1992+1))),"")</f>
        <v>0.133333333333333</v>
      </c>
      <c r="Y1992" s="0" t="n">
        <f aca="false">IF(AND(ISNUMBER($BW1992),ISNUMBER($BX1992)),MIN(1,MAX(0,($BX1992-2018+1)/($BX1992-$BW1992+1))),"")</f>
        <v>0.0666666666666667</v>
      </c>
      <c r="Z1992" s="0" t="n">
        <f aca="false">IF(AND(ISNUMBER($BW1992),ISNUMBER($BX1992)),MIN(1,MAX(0,($BX1992-2019+1)/($BX1992-$BW1992+1))),"")</f>
        <v>0</v>
      </c>
      <c r="AA1992" s="0" t="n">
        <f aca="false">IF(ISNUMBER($BX1992),IF($BX1992&gt;=2017,1,0),"")</f>
        <v>1</v>
      </c>
      <c r="AB1992" s="0" t="n">
        <f aca="false">IF(ISNUMBER($BX1992),IF($BX1992&gt;=2018,1,0),"")</f>
        <v>1</v>
      </c>
      <c r="AC1992" s="0" t="n">
        <f aca="false">IF(ISNUMBER($BX1992),IF($BX1992&gt;=2019,1,0),"")</f>
        <v>0</v>
      </c>
      <c r="AD1992" s="0" t="n">
        <f aca="false">IF($L1992&lt;&gt;"",IF($L1992&gt;2013,1,0),"")</f>
        <v>0</v>
      </c>
      <c r="AE1992" s="0" t="n">
        <f aca="false">IF($L1992&lt;&gt;"",1+IF($L1992&gt;2011,1,0)+IF($L1992&gt;2014,1,0),"")</f>
        <v>1</v>
      </c>
      <c r="AF1992" s="0" t="s">
        <v>310</v>
      </c>
      <c r="AG1992" s="0" t="s">
        <v>88</v>
      </c>
      <c r="AH1992" s="0" t="s">
        <v>2080</v>
      </c>
      <c r="AI1992" s="0" t="s">
        <v>497</v>
      </c>
      <c r="AJ1992" s="0" t="s">
        <v>334</v>
      </c>
      <c r="AK1992" s="0" t="str">
        <f aca="false">IF(AND($CF1992&lt;&gt;"",IFERROR(INDEX(subsample_country_map!$B:$B,MATCH($CF1992,subsample_country_map!$A:$A,0)),"")&lt;&gt;""),INDEX(subsample_country_map!$B:$B,MATCH($CF1992,subsample_country_map!$A:$A,0)),INDEX(lookup!$AA:$AA,MATCH($A1992,lookup!$A:$A,0)))</f>
        <v>1_US</v>
      </c>
      <c r="AL1992" s="0" t="str">
        <f aca="false">IF(AND($CF1992&lt;&gt;"",IFERROR(INDEX(subsample_country_map!$C:$C,MATCH($CF1992,subsample_country_map!$A:$A,0)),"")&lt;&gt;""),INDEX(subsample_country_map!$C:$C,MATCH($CF1992,subsample_country_map!$A:$A,0)),INDEX(lookup!$AB:$AB,MATCH($A1992,lookup!$A:$A,0)))</f>
        <v>1_developed</v>
      </c>
      <c r="AM1992" s="0" t="str">
        <f aca="false">IF(AND($CF1992&lt;&gt;"",IFERROR(INDEX(subsample_country_map!$D:$D,MATCH($CF1992,subsample_country_map!$A:$A,0)),"")&lt;&gt;""),INDEX(subsample_country_map!$D:$D,MATCH($CF1992,subsample_country_map!$A:$A,0)),INDEX(lookup!$AC:$AC,MATCH($A1992,lookup!$A:$A,0)))</f>
        <v>1_western</v>
      </c>
      <c r="AN1992" s="0" t="str">
        <f aca="false">IF(AND($CF1992&lt;&gt;"",IFERROR(INDEX(subsample_country_map!$E:$E,MATCH($CF1992,subsample_country_map!$A:$A,0)),"")&lt;&gt;""),INDEX(subsample_country_map!$E:$E,MATCH($CF1992,subsample_country_map!$A:$A,0)),INDEX(lookup!$AD:$AD,MATCH($A1992,lookup!$A:$A,0)))</f>
        <v>1_common law</v>
      </c>
      <c r="AO1992" s="0" t="str">
        <f aca="false">INDEX(lookup!$Y:$Y,MATCH($A1992,lookup!$A:$A,0))</f>
        <v>0_published</v>
      </c>
      <c r="AP1992" s="0" t="str">
        <f aca="false">INDEX(lookup!$Z:$Z,MATCH($A1992,lookup!$A:$A,0))</f>
        <v>1_VHB high</v>
      </c>
      <c r="AQ1992" s="0" t="str">
        <f aca="false">INDEX(lookup!$W:$W,MATCH($A1992,lookup!$A:$A,0))</f>
        <v>1_fin/acc/econ</v>
      </c>
      <c r="AS1992" s="0" t="s">
        <v>91</v>
      </c>
      <c r="AT1992" s="0" t="s">
        <v>397</v>
      </c>
      <c r="AU1992" s="0" t="s">
        <v>311</v>
      </c>
      <c r="AV1992" s="0" t="s">
        <v>6765</v>
      </c>
      <c r="AX1992" s="0" t="s">
        <v>4355</v>
      </c>
      <c r="BA1992" s="0" t="n">
        <v>3116</v>
      </c>
      <c r="BB1992" s="0" t="s">
        <v>95</v>
      </c>
      <c r="BC1992" s="0" t="s">
        <v>868</v>
      </c>
      <c r="BD1992" s="0" t="s">
        <v>142</v>
      </c>
      <c r="BE1992" s="0" t="s">
        <v>98</v>
      </c>
      <c r="BI1992" s="0" t="s">
        <v>143</v>
      </c>
      <c r="BJ1992" s="0" t="s">
        <v>3600</v>
      </c>
      <c r="BK1992" s="0" t="s">
        <v>101</v>
      </c>
      <c r="BL1992" s="0" t="s">
        <v>6766</v>
      </c>
      <c r="BM1992" s="0" t="s">
        <v>6711</v>
      </c>
      <c r="BN1992" s="0" t="s">
        <v>6767</v>
      </c>
      <c r="BO1992" s="0" t="s">
        <v>769</v>
      </c>
      <c r="BP1992" s="0" t="s">
        <v>6707</v>
      </c>
      <c r="BQ1992" s="0" t="s">
        <v>127</v>
      </c>
      <c r="BT1992" s="0" t="n">
        <v>0</v>
      </c>
      <c r="BU1992" s="0" t="s">
        <v>6712</v>
      </c>
      <c r="BW1992" s="0" t="n">
        <v>2004</v>
      </c>
      <c r="BX1992" s="0" t="n">
        <v>2018</v>
      </c>
      <c r="BY1992" s="0" t="s">
        <v>6713</v>
      </c>
      <c r="BZ1992" s="0" t="n">
        <v>2011</v>
      </c>
      <c r="CA1992" s="0" t="n">
        <v>0.2</v>
      </c>
      <c r="CB1992" s="0" t="n">
        <v>0</v>
      </c>
      <c r="CC1992" s="0" t="n">
        <v>1</v>
      </c>
      <c r="CD1992" s="0" t="n">
        <v>-0.0445919745745924</v>
      </c>
      <c r="CE1992" s="0" t="n">
        <v>1</v>
      </c>
    </row>
    <row r="1993" customFormat="false" ht="15" hidden="false" customHeight="false" outlineLevel="0" collapsed="false">
      <c r="A1993" s="0" t="s">
        <v>6707</v>
      </c>
      <c r="B1993" s="0" t="n">
        <v>3298</v>
      </c>
      <c r="C1993" s="0" t="n">
        <v>-0.0406911797775808</v>
      </c>
      <c r="D1993" s="0" t="n">
        <v>2659</v>
      </c>
      <c r="E1993" s="0" t="n">
        <f aca="false">IF(ISNUMBER($BA1993),$BA1993,IF(AND(ISNUMBER($D1993),ISNUMBER($BW1993),ISNUMBER($BX1993)),$D1993*($BX1993-$BW1993+1),""))</f>
        <v>2659</v>
      </c>
      <c r="H1993" s="0" t="s">
        <v>118</v>
      </c>
      <c r="I1993" s="0" t="s">
        <v>119</v>
      </c>
      <c r="J1993" s="0" t="n">
        <f aca="false">IF($BW1993&lt;&gt;"",$BW1993,"")</f>
        <v>2004</v>
      </c>
      <c r="K1993" s="0" t="n">
        <f aca="false">IF($BX1993&lt;&gt;"",$BX1993,"")</f>
        <v>2018</v>
      </c>
      <c r="L1993" s="0" t="n">
        <f aca="false">IF(AND(ISNUMBER($BW1993),ISNUMBER($BX1993)),($BW1993+$BX1993)/2,"")</f>
        <v>2011</v>
      </c>
      <c r="M1993" s="0" t="n">
        <f aca="false">IF($L1993&lt;&gt;"",$L1993,"")</f>
        <v>2011</v>
      </c>
      <c r="N1993" s="0" t="n">
        <f aca="false">IF(AND(ISNUMBER($BW1993),ISNUMBER($BX1993)),MIN(1,MAX(0,($BX1993-2016+1)/($BX1993-$BW1993+1))),"")</f>
        <v>0.2</v>
      </c>
      <c r="O1993" s="0" t="n">
        <f aca="false">IF(AND(ISNUMBER($BW1993),ISNUMBER($BX1993)),MIN(1,MAX(0,($BX1993-2017+1)/($BX1993-$BW1993+1))),"")</f>
        <v>0.133333333333333</v>
      </c>
      <c r="P1993" s="0" t="n">
        <f aca="false">IF(AND(ISNUMBER($BW1993),ISNUMBER($BX1993)),MIN(1,MAX(0,($BX1993-2018+1)/($BX1993-$BW1993+1))),"")</f>
        <v>0.0666666666666667</v>
      </c>
      <c r="Q1993" s="0" t="n">
        <f aca="false">IF(AND(ISNUMBER($BW1993),ISNUMBER($BX1993)),MIN(1,MAX(0,($BX1993-2019+1)/($BX1993-$BW1993+1))),"")</f>
        <v>0</v>
      </c>
      <c r="R1993" s="0" t="n">
        <f aca="false">IF(AND(ISNUMBER($BW1993),ISNUMBER($BX1993)),MIN(1,MAX(0,($BX1993-2016+1)/($BX1993-$BW1993+1))),"")</f>
        <v>0.2</v>
      </c>
      <c r="S1993" s="0" t="n">
        <f aca="false">IF($L1993&lt;&gt;"",IF($L1993&gt;=2015.5,1,0),"")</f>
        <v>0</v>
      </c>
      <c r="T1993" s="0" t="n">
        <f aca="false">IF($L1993&lt;&gt;"",IF($L1993&gt;=2016,1,0),"")</f>
        <v>0</v>
      </c>
      <c r="U1993" s="0" t="n">
        <f aca="false">IF(ISNUMBER($BX1993),IF($BX1993&gt;=2016,1,0),"")</f>
        <v>1</v>
      </c>
      <c r="V1993" s="0" t="n">
        <f aca="false">IF(ISNUMBER($BW1993),IF($BW1993&gt;=2016,1,0),"")</f>
        <v>0</v>
      </c>
      <c r="W1993" s="0" t="str">
        <f aca="false">IF(AND(ISNUMBER($BW1993),ISNUMBER($BX1993)),IF($BW1993&gt;=2016,"post-only",IF($BX1993&lt;2016,"pre-only","mixed")),"")</f>
        <v>mixed</v>
      </c>
      <c r="X1993" s="0" t="n">
        <f aca="false">IF(AND(ISNUMBER($BW1993),ISNUMBER($BX1993)),MIN(1,MAX(0,($BX1993-2017+1)/($BX1993-$BW1993+1))),"")</f>
        <v>0.133333333333333</v>
      </c>
      <c r="Y1993" s="0" t="n">
        <f aca="false">IF(AND(ISNUMBER($BW1993),ISNUMBER($BX1993)),MIN(1,MAX(0,($BX1993-2018+1)/($BX1993-$BW1993+1))),"")</f>
        <v>0.0666666666666667</v>
      </c>
      <c r="Z1993" s="0" t="n">
        <f aca="false">IF(AND(ISNUMBER($BW1993),ISNUMBER($BX1993)),MIN(1,MAX(0,($BX1993-2019+1)/($BX1993-$BW1993+1))),"")</f>
        <v>0</v>
      </c>
      <c r="AA1993" s="0" t="n">
        <f aca="false">IF(ISNUMBER($BX1993),IF($BX1993&gt;=2017,1,0),"")</f>
        <v>1</v>
      </c>
      <c r="AB1993" s="0" t="n">
        <f aca="false">IF(ISNUMBER($BX1993),IF($BX1993&gt;=2018,1,0),"")</f>
        <v>1</v>
      </c>
      <c r="AC1993" s="0" t="n">
        <f aca="false">IF(ISNUMBER($BX1993),IF($BX1993&gt;=2019,1,0),"")</f>
        <v>0</v>
      </c>
      <c r="AD1993" s="0" t="n">
        <f aca="false">IF($L1993&lt;&gt;"",IF($L1993&gt;2013,1,0),"")</f>
        <v>0</v>
      </c>
      <c r="AE1993" s="0" t="n">
        <f aca="false">IF($L1993&lt;&gt;"",1+IF($L1993&gt;2011,1,0)+IF($L1993&gt;2014,1,0),"")</f>
        <v>1</v>
      </c>
      <c r="AF1993" s="0" t="s">
        <v>310</v>
      </c>
      <c r="AG1993" s="0" t="s">
        <v>88</v>
      </c>
      <c r="AH1993" s="0" t="s">
        <v>2080</v>
      </c>
      <c r="AI1993" s="0" t="s">
        <v>497</v>
      </c>
      <c r="AJ1993" s="0" t="s">
        <v>334</v>
      </c>
      <c r="AK1993" s="0" t="str">
        <f aca="false">IF(AND($CF1993&lt;&gt;"",IFERROR(INDEX(subsample_country_map!$B:$B,MATCH($CF1993,subsample_country_map!$A:$A,0)),"")&lt;&gt;""),INDEX(subsample_country_map!$B:$B,MATCH($CF1993,subsample_country_map!$A:$A,0)),INDEX(lookup!$AA:$AA,MATCH($A1993,lookup!$A:$A,0)))</f>
        <v>1_US</v>
      </c>
      <c r="AL1993" s="0" t="str">
        <f aca="false">IF(AND($CF1993&lt;&gt;"",IFERROR(INDEX(subsample_country_map!$C:$C,MATCH($CF1993,subsample_country_map!$A:$A,0)),"")&lt;&gt;""),INDEX(subsample_country_map!$C:$C,MATCH($CF1993,subsample_country_map!$A:$A,0)),INDEX(lookup!$AB:$AB,MATCH($A1993,lookup!$A:$A,0)))</f>
        <v>1_developed</v>
      </c>
      <c r="AM1993" s="0" t="str">
        <f aca="false">IF(AND($CF1993&lt;&gt;"",IFERROR(INDEX(subsample_country_map!$D:$D,MATCH($CF1993,subsample_country_map!$A:$A,0)),"")&lt;&gt;""),INDEX(subsample_country_map!$D:$D,MATCH($CF1993,subsample_country_map!$A:$A,0)),INDEX(lookup!$AC:$AC,MATCH($A1993,lookup!$A:$A,0)))</f>
        <v>1_western</v>
      </c>
      <c r="AN1993" s="0" t="str">
        <f aca="false">IF(AND($CF1993&lt;&gt;"",IFERROR(INDEX(subsample_country_map!$E:$E,MATCH($CF1993,subsample_country_map!$A:$A,0)),"")&lt;&gt;""),INDEX(subsample_country_map!$E:$E,MATCH($CF1993,subsample_country_map!$A:$A,0)),INDEX(lookup!$AD:$AD,MATCH($A1993,lookup!$A:$A,0)))</f>
        <v>1_common law</v>
      </c>
      <c r="AO1993" s="0" t="str">
        <f aca="false">INDEX(lookup!$Y:$Y,MATCH($A1993,lookup!$A:$A,0))</f>
        <v>0_published</v>
      </c>
      <c r="AP1993" s="0" t="str">
        <f aca="false">INDEX(lookup!$Z:$Z,MATCH($A1993,lookup!$A:$A,0))</f>
        <v>1_VHB high</v>
      </c>
      <c r="AQ1993" s="0" t="str">
        <f aca="false">INDEX(lookup!$W:$W,MATCH($A1993,lookup!$A:$A,0))</f>
        <v>1_fin/acc/econ</v>
      </c>
      <c r="AS1993" s="0" t="s">
        <v>91</v>
      </c>
      <c r="AT1993" s="0" t="s">
        <v>397</v>
      </c>
      <c r="AU1993" s="0" t="s">
        <v>311</v>
      </c>
      <c r="AV1993" s="0" t="s">
        <v>6722</v>
      </c>
      <c r="AX1993" s="0" t="s">
        <v>3045</v>
      </c>
      <c r="BA1993" s="0" t="n">
        <v>2659</v>
      </c>
      <c r="BB1993" s="0" t="s">
        <v>95</v>
      </c>
      <c r="BC1993" s="0" t="s">
        <v>868</v>
      </c>
      <c r="BD1993" s="0" t="s">
        <v>142</v>
      </c>
      <c r="BE1993" s="0" t="s">
        <v>98</v>
      </c>
      <c r="BI1993" s="0" t="s">
        <v>143</v>
      </c>
      <c r="BJ1993" s="0" t="s">
        <v>6737</v>
      </c>
      <c r="BK1993" s="0" t="s">
        <v>101</v>
      </c>
      <c r="BL1993" s="0" t="s">
        <v>6768</v>
      </c>
      <c r="BM1993" s="0" t="s">
        <v>6717</v>
      </c>
      <c r="BN1993" s="0" t="s">
        <v>6767</v>
      </c>
      <c r="BO1993" s="0" t="s">
        <v>769</v>
      </c>
      <c r="BP1993" s="0" t="s">
        <v>6707</v>
      </c>
      <c r="BQ1993" s="0" t="s">
        <v>127</v>
      </c>
      <c r="BT1993" s="0" t="n">
        <v>0</v>
      </c>
      <c r="BU1993" s="0" t="s">
        <v>6712</v>
      </c>
      <c r="BW1993" s="0" t="n">
        <v>2004</v>
      </c>
      <c r="BX1993" s="0" t="n">
        <v>2018</v>
      </c>
      <c r="BY1993" s="0" t="s">
        <v>6713</v>
      </c>
      <c r="BZ1993" s="0" t="n">
        <v>2011</v>
      </c>
      <c r="CA1993" s="0" t="n">
        <v>0.2</v>
      </c>
      <c r="CB1993" s="0" t="n">
        <v>0</v>
      </c>
      <c r="CC1993" s="0" t="n">
        <v>1</v>
      </c>
      <c r="CD1993" s="0" t="n">
        <v>-0.0407136605558606</v>
      </c>
      <c r="CE1993" s="0" t="n">
        <v>1</v>
      </c>
    </row>
    <row r="1994" customFormat="false" ht="15" hidden="false" customHeight="false" outlineLevel="0" collapsed="false">
      <c r="A1994" s="0" t="s">
        <v>6707</v>
      </c>
      <c r="B1994" s="0" t="n">
        <v>3299</v>
      </c>
      <c r="C1994" s="0" t="n">
        <v>-0.012926725703015</v>
      </c>
      <c r="D1994" s="0" t="n">
        <v>2528</v>
      </c>
      <c r="E1994" s="0" t="n">
        <f aca="false">IF(ISNUMBER($BA1994),$BA1994,IF(AND(ISNUMBER($D1994),ISNUMBER($BW1994),ISNUMBER($BX1994)),$D1994*($BX1994-$BW1994+1),""))</f>
        <v>2528</v>
      </c>
      <c r="H1994" s="0" t="s">
        <v>118</v>
      </c>
      <c r="I1994" s="0" t="s">
        <v>119</v>
      </c>
      <c r="J1994" s="0" t="n">
        <f aca="false">IF($BW1994&lt;&gt;"",$BW1994,"")</f>
        <v>2004</v>
      </c>
      <c r="K1994" s="0" t="n">
        <f aca="false">IF($BX1994&lt;&gt;"",$BX1994,"")</f>
        <v>2018</v>
      </c>
      <c r="L1994" s="0" t="n">
        <f aca="false">IF(AND(ISNUMBER($BW1994),ISNUMBER($BX1994)),($BW1994+$BX1994)/2,"")</f>
        <v>2011</v>
      </c>
      <c r="M1994" s="0" t="n">
        <f aca="false">IF($L1994&lt;&gt;"",$L1994,"")</f>
        <v>2011</v>
      </c>
      <c r="N1994" s="0" t="n">
        <f aca="false">IF(AND(ISNUMBER($BW1994),ISNUMBER($BX1994)),MIN(1,MAX(0,($BX1994-2016+1)/($BX1994-$BW1994+1))),"")</f>
        <v>0.2</v>
      </c>
      <c r="O1994" s="0" t="n">
        <f aca="false">IF(AND(ISNUMBER($BW1994),ISNUMBER($BX1994)),MIN(1,MAX(0,($BX1994-2017+1)/($BX1994-$BW1994+1))),"")</f>
        <v>0.133333333333333</v>
      </c>
      <c r="P1994" s="0" t="n">
        <f aca="false">IF(AND(ISNUMBER($BW1994),ISNUMBER($BX1994)),MIN(1,MAX(0,($BX1994-2018+1)/($BX1994-$BW1994+1))),"")</f>
        <v>0.0666666666666667</v>
      </c>
      <c r="Q1994" s="0" t="n">
        <f aca="false">IF(AND(ISNUMBER($BW1994),ISNUMBER($BX1994)),MIN(1,MAX(0,($BX1994-2019+1)/($BX1994-$BW1994+1))),"")</f>
        <v>0</v>
      </c>
      <c r="R1994" s="0" t="n">
        <f aca="false">IF(AND(ISNUMBER($BW1994),ISNUMBER($BX1994)),MIN(1,MAX(0,($BX1994-2016+1)/($BX1994-$BW1994+1))),"")</f>
        <v>0.2</v>
      </c>
      <c r="S1994" s="0" t="n">
        <f aca="false">IF($L1994&lt;&gt;"",IF($L1994&gt;=2015.5,1,0),"")</f>
        <v>0</v>
      </c>
      <c r="T1994" s="0" t="n">
        <f aca="false">IF($L1994&lt;&gt;"",IF($L1994&gt;=2016,1,0),"")</f>
        <v>0</v>
      </c>
      <c r="U1994" s="0" t="n">
        <f aca="false">IF(ISNUMBER($BX1994),IF($BX1994&gt;=2016,1,0),"")</f>
        <v>1</v>
      </c>
      <c r="V1994" s="0" t="n">
        <f aca="false">IF(ISNUMBER($BW1994),IF($BW1994&gt;=2016,1,0),"")</f>
        <v>0</v>
      </c>
      <c r="W1994" s="0" t="str">
        <f aca="false">IF(AND(ISNUMBER($BW1994),ISNUMBER($BX1994)),IF($BW1994&gt;=2016,"post-only",IF($BX1994&lt;2016,"pre-only","mixed")),"")</f>
        <v>mixed</v>
      </c>
      <c r="X1994" s="0" t="n">
        <f aca="false">IF(AND(ISNUMBER($BW1994),ISNUMBER($BX1994)),MIN(1,MAX(0,($BX1994-2017+1)/($BX1994-$BW1994+1))),"")</f>
        <v>0.133333333333333</v>
      </c>
      <c r="Y1994" s="0" t="n">
        <f aca="false">IF(AND(ISNUMBER($BW1994),ISNUMBER($BX1994)),MIN(1,MAX(0,($BX1994-2018+1)/($BX1994-$BW1994+1))),"")</f>
        <v>0.0666666666666667</v>
      </c>
      <c r="Z1994" s="0" t="n">
        <f aca="false">IF(AND(ISNUMBER($BW1994),ISNUMBER($BX1994)),MIN(1,MAX(0,($BX1994-2019+1)/($BX1994-$BW1994+1))),"")</f>
        <v>0</v>
      </c>
      <c r="AA1994" s="0" t="n">
        <f aca="false">IF(ISNUMBER($BX1994),IF($BX1994&gt;=2017,1,0),"")</f>
        <v>1</v>
      </c>
      <c r="AB1994" s="0" t="n">
        <f aca="false">IF(ISNUMBER($BX1994),IF($BX1994&gt;=2018,1,0),"")</f>
        <v>1</v>
      </c>
      <c r="AC1994" s="0" t="n">
        <f aca="false">IF(ISNUMBER($BX1994),IF($BX1994&gt;=2019,1,0),"")</f>
        <v>0</v>
      </c>
      <c r="AD1994" s="0" t="n">
        <f aca="false">IF($L1994&lt;&gt;"",IF($L1994&gt;2013,1,0),"")</f>
        <v>0</v>
      </c>
      <c r="AE1994" s="0" t="n">
        <f aca="false">IF($L1994&lt;&gt;"",1+IF($L1994&gt;2011,1,0)+IF($L1994&gt;2014,1,0),"")</f>
        <v>1</v>
      </c>
      <c r="AF1994" s="0" t="s">
        <v>310</v>
      </c>
      <c r="AG1994" s="0" t="s">
        <v>88</v>
      </c>
      <c r="AH1994" s="0" t="s">
        <v>2080</v>
      </c>
      <c r="AI1994" s="0" t="s">
        <v>497</v>
      </c>
      <c r="AJ1994" s="0" t="s">
        <v>334</v>
      </c>
      <c r="AK1994" s="0" t="str">
        <f aca="false">IF(AND($CF1994&lt;&gt;"",IFERROR(INDEX(subsample_country_map!$B:$B,MATCH($CF1994,subsample_country_map!$A:$A,0)),"")&lt;&gt;""),INDEX(subsample_country_map!$B:$B,MATCH($CF1994,subsample_country_map!$A:$A,0)),INDEX(lookup!$AA:$AA,MATCH($A1994,lookup!$A:$A,0)))</f>
        <v>1_US</v>
      </c>
      <c r="AL1994" s="0" t="str">
        <f aca="false">IF(AND($CF1994&lt;&gt;"",IFERROR(INDEX(subsample_country_map!$C:$C,MATCH($CF1994,subsample_country_map!$A:$A,0)),"")&lt;&gt;""),INDEX(subsample_country_map!$C:$C,MATCH($CF1994,subsample_country_map!$A:$A,0)),INDEX(lookup!$AB:$AB,MATCH($A1994,lookup!$A:$A,0)))</f>
        <v>1_developed</v>
      </c>
      <c r="AM1994" s="0" t="str">
        <f aca="false">IF(AND($CF1994&lt;&gt;"",IFERROR(INDEX(subsample_country_map!$D:$D,MATCH($CF1994,subsample_country_map!$A:$A,0)),"")&lt;&gt;""),INDEX(subsample_country_map!$D:$D,MATCH($CF1994,subsample_country_map!$A:$A,0)),INDEX(lookup!$AC:$AC,MATCH($A1994,lookup!$A:$A,0)))</f>
        <v>1_western</v>
      </c>
      <c r="AN1994" s="0" t="str">
        <f aca="false">IF(AND($CF1994&lt;&gt;"",IFERROR(INDEX(subsample_country_map!$E:$E,MATCH($CF1994,subsample_country_map!$A:$A,0)),"")&lt;&gt;""),INDEX(subsample_country_map!$E:$E,MATCH($CF1994,subsample_country_map!$A:$A,0)),INDEX(lookup!$AD:$AD,MATCH($A1994,lookup!$A:$A,0)))</f>
        <v>1_common law</v>
      </c>
      <c r="AO1994" s="0" t="str">
        <f aca="false">INDEX(lookup!$Y:$Y,MATCH($A1994,lookup!$A:$A,0))</f>
        <v>0_published</v>
      </c>
      <c r="AP1994" s="0" t="str">
        <f aca="false">INDEX(lookup!$Z:$Z,MATCH($A1994,lookup!$A:$A,0))</f>
        <v>1_VHB high</v>
      </c>
      <c r="AQ1994" s="0" t="str">
        <f aca="false">INDEX(lookup!$W:$W,MATCH($A1994,lookup!$A:$A,0))</f>
        <v>1_fin/acc/econ</v>
      </c>
      <c r="AS1994" s="0" t="s">
        <v>91</v>
      </c>
      <c r="AT1994" s="0" t="s">
        <v>397</v>
      </c>
      <c r="AU1994" s="0" t="s">
        <v>311</v>
      </c>
      <c r="AV1994" s="0" t="s">
        <v>3640</v>
      </c>
      <c r="AX1994" s="0" t="s">
        <v>4551</v>
      </c>
      <c r="BA1994" s="0" t="n">
        <v>2528</v>
      </c>
      <c r="BB1994" s="0" t="s">
        <v>95</v>
      </c>
      <c r="BC1994" s="0" t="s">
        <v>868</v>
      </c>
      <c r="BD1994" s="0" t="s">
        <v>142</v>
      </c>
      <c r="BE1994" s="0" t="s">
        <v>98</v>
      </c>
      <c r="BI1994" s="0" t="s">
        <v>143</v>
      </c>
      <c r="BJ1994" s="0" t="s">
        <v>6740</v>
      </c>
      <c r="BK1994" s="0" t="s">
        <v>101</v>
      </c>
      <c r="BL1994" s="0" t="s">
        <v>6769</v>
      </c>
      <c r="BM1994" s="0" t="s">
        <v>6730</v>
      </c>
      <c r="BN1994" s="0" t="s">
        <v>6767</v>
      </c>
      <c r="BO1994" s="0" t="s">
        <v>769</v>
      </c>
      <c r="BP1994" s="0" t="s">
        <v>6707</v>
      </c>
      <c r="BQ1994" s="0" t="s">
        <v>127</v>
      </c>
      <c r="BT1994" s="0" t="n">
        <v>0</v>
      </c>
      <c r="BU1994" s="0" t="s">
        <v>6712</v>
      </c>
      <c r="BW1994" s="0" t="n">
        <v>2004</v>
      </c>
      <c r="BX1994" s="0" t="n">
        <v>2018</v>
      </c>
      <c r="BY1994" s="0" t="s">
        <v>6713</v>
      </c>
      <c r="BZ1994" s="0" t="n">
        <v>2011</v>
      </c>
      <c r="CA1994" s="0" t="n">
        <v>0.2</v>
      </c>
      <c r="CB1994" s="0" t="n">
        <v>0</v>
      </c>
      <c r="CC1994" s="0" t="n">
        <v>1</v>
      </c>
      <c r="CD1994" s="0" t="n">
        <v>-0.0129274457948575</v>
      </c>
      <c r="CE1994" s="0" t="n">
        <v>1</v>
      </c>
    </row>
    <row r="1995" customFormat="false" ht="15" hidden="false" customHeight="false" outlineLevel="0" collapsed="false">
      <c r="A1995" s="0" t="s">
        <v>6707</v>
      </c>
      <c r="B1995" s="0" t="n">
        <v>3300</v>
      </c>
      <c r="C1995" s="0" t="n">
        <v>-0.120122373491924</v>
      </c>
      <c r="D1995" s="0" t="n">
        <v>1014</v>
      </c>
      <c r="E1995" s="0" t="n">
        <f aca="false">IF(ISNUMBER($BA1995),$BA1995,IF(AND(ISNUMBER($D1995),ISNUMBER($BW1995),ISNUMBER($BX1995)),$D1995*($BX1995-$BW1995+1),""))</f>
        <v>1014</v>
      </c>
      <c r="H1995" s="0" t="s">
        <v>118</v>
      </c>
      <c r="I1995" s="0" t="s">
        <v>119</v>
      </c>
      <c r="J1995" s="0" t="n">
        <f aca="false">IF($BW1995&lt;&gt;"",$BW1995,"")</f>
        <v>2004</v>
      </c>
      <c r="K1995" s="0" t="n">
        <f aca="false">IF($BX1995&lt;&gt;"",$BX1995,"")</f>
        <v>2018</v>
      </c>
      <c r="L1995" s="0" t="n">
        <f aca="false">IF(AND(ISNUMBER($BW1995),ISNUMBER($BX1995)),($BW1995+$BX1995)/2,"")</f>
        <v>2011</v>
      </c>
      <c r="M1995" s="0" t="n">
        <f aca="false">IF($L1995&lt;&gt;"",$L1995,"")</f>
        <v>2011</v>
      </c>
      <c r="N1995" s="0" t="n">
        <f aca="false">IF(AND(ISNUMBER($BW1995),ISNUMBER($BX1995)),MIN(1,MAX(0,($BX1995-2016+1)/($BX1995-$BW1995+1))),"")</f>
        <v>0.2</v>
      </c>
      <c r="O1995" s="0" t="n">
        <f aca="false">IF(AND(ISNUMBER($BW1995),ISNUMBER($BX1995)),MIN(1,MAX(0,($BX1995-2017+1)/($BX1995-$BW1995+1))),"")</f>
        <v>0.133333333333333</v>
      </c>
      <c r="P1995" s="0" t="n">
        <f aca="false">IF(AND(ISNUMBER($BW1995),ISNUMBER($BX1995)),MIN(1,MAX(0,($BX1995-2018+1)/($BX1995-$BW1995+1))),"")</f>
        <v>0.0666666666666667</v>
      </c>
      <c r="Q1995" s="0" t="n">
        <f aca="false">IF(AND(ISNUMBER($BW1995),ISNUMBER($BX1995)),MIN(1,MAX(0,($BX1995-2019+1)/($BX1995-$BW1995+1))),"")</f>
        <v>0</v>
      </c>
      <c r="R1995" s="0" t="n">
        <f aca="false">IF(AND(ISNUMBER($BW1995),ISNUMBER($BX1995)),MIN(1,MAX(0,($BX1995-2016+1)/($BX1995-$BW1995+1))),"")</f>
        <v>0.2</v>
      </c>
      <c r="S1995" s="0" t="n">
        <f aca="false">IF($L1995&lt;&gt;"",IF($L1995&gt;=2015.5,1,0),"")</f>
        <v>0</v>
      </c>
      <c r="T1995" s="0" t="n">
        <f aca="false">IF($L1995&lt;&gt;"",IF($L1995&gt;=2016,1,0),"")</f>
        <v>0</v>
      </c>
      <c r="U1995" s="0" t="n">
        <f aca="false">IF(ISNUMBER($BX1995),IF($BX1995&gt;=2016,1,0),"")</f>
        <v>1</v>
      </c>
      <c r="V1995" s="0" t="n">
        <f aca="false">IF(ISNUMBER($BW1995),IF($BW1995&gt;=2016,1,0),"")</f>
        <v>0</v>
      </c>
      <c r="W1995" s="0" t="str">
        <f aca="false">IF(AND(ISNUMBER($BW1995),ISNUMBER($BX1995)),IF($BW1995&gt;=2016,"post-only",IF($BX1995&lt;2016,"pre-only","mixed")),"")</f>
        <v>mixed</v>
      </c>
      <c r="X1995" s="0" t="n">
        <f aca="false">IF(AND(ISNUMBER($BW1995),ISNUMBER($BX1995)),MIN(1,MAX(0,($BX1995-2017+1)/($BX1995-$BW1995+1))),"")</f>
        <v>0.133333333333333</v>
      </c>
      <c r="Y1995" s="0" t="n">
        <f aca="false">IF(AND(ISNUMBER($BW1995),ISNUMBER($BX1995)),MIN(1,MAX(0,($BX1995-2018+1)/($BX1995-$BW1995+1))),"")</f>
        <v>0.0666666666666667</v>
      </c>
      <c r="Z1995" s="0" t="n">
        <f aca="false">IF(AND(ISNUMBER($BW1995),ISNUMBER($BX1995)),MIN(1,MAX(0,($BX1995-2019+1)/($BX1995-$BW1995+1))),"")</f>
        <v>0</v>
      </c>
      <c r="AA1995" s="0" t="n">
        <f aca="false">IF(ISNUMBER($BX1995),IF($BX1995&gt;=2017,1,0),"")</f>
        <v>1</v>
      </c>
      <c r="AB1995" s="0" t="n">
        <f aca="false">IF(ISNUMBER($BX1995),IF($BX1995&gt;=2018,1,0),"")</f>
        <v>1</v>
      </c>
      <c r="AC1995" s="0" t="n">
        <f aca="false">IF(ISNUMBER($BX1995),IF($BX1995&gt;=2019,1,0),"")</f>
        <v>0</v>
      </c>
      <c r="AD1995" s="0" t="n">
        <f aca="false">IF($L1995&lt;&gt;"",IF($L1995&gt;2013,1,0),"")</f>
        <v>0</v>
      </c>
      <c r="AE1995" s="0" t="n">
        <f aca="false">IF($L1995&lt;&gt;"",1+IF($L1995&gt;2011,1,0)+IF($L1995&gt;2014,1,0),"")</f>
        <v>1</v>
      </c>
      <c r="AF1995" s="0" t="s">
        <v>310</v>
      </c>
      <c r="AG1995" s="0" t="s">
        <v>88</v>
      </c>
      <c r="AH1995" s="0" t="s">
        <v>2080</v>
      </c>
      <c r="AI1995" s="0" t="s">
        <v>497</v>
      </c>
      <c r="AJ1995" s="0" t="s">
        <v>334</v>
      </c>
      <c r="AK1995" s="0" t="str">
        <f aca="false">IF(AND($CF1995&lt;&gt;"",IFERROR(INDEX(subsample_country_map!$B:$B,MATCH($CF1995,subsample_country_map!$A:$A,0)),"")&lt;&gt;""),INDEX(subsample_country_map!$B:$B,MATCH($CF1995,subsample_country_map!$A:$A,0)),INDEX(lookup!$AA:$AA,MATCH($A1995,lookup!$A:$A,0)))</f>
        <v>1_US</v>
      </c>
      <c r="AL1995" s="0" t="str">
        <f aca="false">IF(AND($CF1995&lt;&gt;"",IFERROR(INDEX(subsample_country_map!$C:$C,MATCH($CF1995,subsample_country_map!$A:$A,0)),"")&lt;&gt;""),INDEX(subsample_country_map!$C:$C,MATCH($CF1995,subsample_country_map!$A:$A,0)),INDEX(lookup!$AB:$AB,MATCH($A1995,lookup!$A:$A,0)))</f>
        <v>1_developed</v>
      </c>
      <c r="AM1995" s="0" t="str">
        <f aca="false">IF(AND($CF1995&lt;&gt;"",IFERROR(INDEX(subsample_country_map!$D:$D,MATCH($CF1995,subsample_country_map!$A:$A,0)),"")&lt;&gt;""),INDEX(subsample_country_map!$D:$D,MATCH($CF1995,subsample_country_map!$A:$A,0)),INDEX(lookup!$AC:$AC,MATCH($A1995,lookup!$A:$A,0)))</f>
        <v>1_western</v>
      </c>
      <c r="AN1995" s="0" t="str">
        <f aca="false">IF(AND($CF1995&lt;&gt;"",IFERROR(INDEX(subsample_country_map!$E:$E,MATCH($CF1995,subsample_country_map!$A:$A,0)),"")&lt;&gt;""),INDEX(subsample_country_map!$E:$E,MATCH($CF1995,subsample_country_map!$A:$A,0)),INDEX(lookup!$AD:$AD,MATCH($A1995,lookup!$A:$A,0)))</f>
        <v>1_common law</v>
      </c>
      <c r="AO1995" s="0" t="str">
        <f aca="false">INDEX(lookup!$Y:$Y,MATCH($A1995,lookup!$A:$A,0))</f>
        <v>0_published</v>
      </c>
      <c r="AP1995" s="0" t="str">
        <f aca="false">INDEX(lookup!$Z:$Z,MATCH($A1995,lookup!$A:$A,0))</f>
        <v>1_VHB high</v>
      </c>
      <c r="AQ1995" s="0" t="str">
        <f aca="false">INDEX(lookup!$W:$W,MATCH($A1995,lookup!$A:$A,0))</f>
        <v>1_fin/acc/econ</v>
      </c>
      <c r="AS1995" s="0" t="s">
        <v>91</v>
      </c>
      <c r="AT1995" s="0" t="s">
        <v>397</v>
      </c>
      <c r="AU1995" s="0" t="s">
        <v>311</v>
      </c>
      <c r="AV1995" s="0" t="s">
        <v>3176</v>
      </c>
      <c r="AX1995" s="0" t="s">
        <v>6770</v>
      </c>
      <c r="BA1995" s="0" t="n">
        <v>1014</v>
      </c>
      <c r="BB1995" s="0" t="s">
        <v>95</v>
      </c>
      <c r="BC1995" s="0" t="s">
        <v>1697</v>
      </c>
      <c r="BD1995" s="0" t="s">
        <v>142</v>
      </c>
      <c r="BE1995" s="0" t="s">
        <v>3027</v>
      </c>
      <c r="BF1995" s="0" t="s">
        <v>6771</v>
      </c>
      <c r="BI1995" s="0" t="s">
        <v>316</v>
      </c>
      <c r="BJ1995" s="0" t="s">
        <v>6744</v>
      </c>
      <c r="BK1995" s="0" t="s">
        <v>399</v>
      </c>
      <c r="BL1995" s="0" t="s">
        <v>6772</v>
      </c>
      <c r="BM1995" s="0" t="s">
        <v>6773</v>
      </c>
      <c r="BN1995" s="0" t="s">
        <v>6767</v>
      </c>
      <c r="BO1995" s="0" t="s">
        <v>769</v>
      </c>
      <c r="BP1995" s="0" t="s">
        <v>6707</v>
      </c>
      <c r="BQ1995" s="0" t="s">
        <v>127</v>
      </c>
      <c r="BT1995" s="0" t="n">
        <v>0</v>
      </c>
      <c r="BU1995" s="0" t="s">
        <v>6712</v>
      </c>
      <c r="BW1995" s="0" t="n">
        <v>2004</v>
      </c>
      <c r="BX1995" s="0" t="n">
        <v>2018</v>
      </c>
      <c r="BY1995" s="0" t="s">
        <v>6713</v>
      </c>
      <c r="BZ1995" s="0" t="n">
        <v>2011</v>
      </c>
      <c r="CA1995" s="0" t="n">
        <v>0.2</v>
      </c>
      <c r="CB1995" s="0" t="n">
        <v>0</v>
      </c>
      <c r="CC1995" s="0" t="n">
        <v>1</v>
      </c>
      <c r="CD1995" s="0" t="n">
        <v>-0.120705191675355</v>
      </c>
      <c r="CE1995" s="0" t="n">
        <v>1</v>
      </c>
    </row>
    <row r="1996" customFormat="false" ht="15" hidden="false" customHeight="false" outlineLevel="0" collapsed="false">
      <c r="A1996" s="0" t="s">
        <v>6707</v>
      </c>
      <c r="B1996" s="0" t="n">
        <v>3301</v>
      </c>
      <c r="C1996" s="0" t="n">
        <v>-0.0856968176585619</v>
      </c>
      <c r="D1996" s="0" t="n">
        <v>812</v>
      </c>
      <c r="E1996" s="0" t="n">
        <f aca="false">IF(ISNUMBER($BA1996),$BA1996,IF(AND(ISNUMBER($D1996),ISNUMBER($BW1996),ISNUMBER($BX1996)),$D1996*($BX1996-$BW1996+1),""))</f>
        <v>812</v>
      </c>
      <c r="H1996" s="0" t="s">
        <v>118</v>
      </c>
      <c r="I1996" s="0" t="s">
        <v>119</v>
      </c>
      <c r="J1996" s="0" t="n">
        <f aca="false">IF($BW1996&lt;&gt;"",$BW1996,"")</f>
        <v>2004</v>
      </c>
      <c r="K1996" s="0" t="n">
        <f aca="false">IF($BX1996&lt;&gt;"",$BX1996,"")</f>
        <v>2018</v>
      </c>
      <c r="L1996" s="0" t="n">
        <f aca="false">IF(AND(ISNUMBER($BW1996),ISNUMBER($BX1996)),($BW1996+$BX1996)/2,"")</f>
        <v>2011</v>
      </c>
      <c r="M1996" s="0" t="n">
        <f aca="false">IF($L1996&lt;&gt;"",$L1996,"")</f>
        <v>2011</v>
      </c>
      <c r="N1996" s="0" t="n">
        <f aca="false">IF(AND(ISNUMBER($BW1996),ISNUMBER($BX1996)),MIN(1,MAX(0,($BX1996-2016+1)/($BX1996-$BW1996+1))),"")</f>
        <v>0.2</v>
      </c>
      <c r="O1996" s="0" t="n">
        <f aca="false">IF(AND(ISNUMBER($BW1996),ISNUMBER($BX1996)),MIN(1,MAX(0,($BX1996-2017+1)/($BX1996-$BW1996+1))),"")</f>
        <v>0.133333333333333</v>
      </c>
      <c r="P1996" s="0" t="n">
        <f aca="false">IF(AND(ISNUMBER($BW1996),ISNUMBER($BX1996)),MIN(1,MAX(0,($BX1996-2018+1)/($BX1996-$BW1996+1))),"")</f>
        <v>0.0666666666666667</v>
      </c>
      <c r="Q1996" s="0" t="n">
        <f aca="false">IF(AND(ISNUMBER($BW1996),ISNUMBER($BX1996)),MIN(1,MAX(0,($BX1996-2019+1)/($BX1996-$BW1996+1))),"")</f>
        <v>0</v>
      </c>
      <c r="R1996" s="0" t="n">
        <f aca="false">IF(AND(ISNUMBER($BW1996),ISNUMBER($BX1996)),MIN(1,MAX(0,($BX1996-2016+1)/($BX1996-$BW1996+1))),"")</f>
        <v>0.2</v>
      </c>
      <c r="S1996" s="0" t="n">
        <f aca="false">IF($L1996&lt;&gt;"",IF($L1996&gt;=2015.5,1,0),"")</f>
        <v>0</v>
      </c>
      <c r="T1996" s="0" t="n">
        <f aca="false">IF($L1996&lt;&gt;"",IF($L1996&gt;=2016,1,0),"")</f>
        <v>0</v>
      </c>
      <c r="U1996" s="0" t="n">
        <f aca="false">IF(ISNUMBER($BX1996),IF($BX1996&gt;=2016,1,0),"")</f>
        <v>1</v>
      </c>
      <c r="V1996" s="0" t="n">
        <f aca="false">IF(ISNUMBER($BW1996),IF($BW1996&gt;=2016,1,0),"")</f>
        <v>0</v>
      </c>
      <c r="W1996" s="0" t="str">
        <f aca="false">IF(AND(ISNUMBER($BW1996),ISNUMBER($BX1996)),IF($BW1996&gt;=2016,"post-only",IF($BX1996&lt;2016,"pre-only","mixed")),"")</f>
        <v>mixed</v>
      </c>
      <c r="X1996" s="0" t="n">
        <f aca="false">IF(AND(ISNUMBER($BW1996),ISNUMBER($BX1996)),MIN(1,MAX(0,($BX1996-2017+1)/($BX1996-$BW1996+1))),"")</f>
        <v>0.133333333333333</v>
      </c>
      <c r="Y1996" s="0" t="n">
        <f aca="false">IF(AND(ISNUMBER($BW1996),ISNUMBER($BX1996)),MIN(1,MAX(0,($BX1996-2018+1)/($BX1996-$BW1996+1))),"")</f>
        <v>0.0666666666666667</v>
      </c>
      <c r="Z1996" s="0" t="n">
        <f aca="false">IF(AND(ISNUMBER($BW1996),ISNUMBER($BX1996)),MIN(1,MAX(0,($BX1996-2019+1)/($BX1996-$BW1996+1))),"")</f>
        <v>0</v>
      </c>
      <c r="AA1996" s="0" t="n">
        <f aca="false">IF(ISNUMBER($BX1996),IF($BX1996&gt;=2017,1,0),"")</f>
        <v>1</v>
      </c>
      <c r="AB1996" s="0" t="n">
        <f aca="false">IF(ISNUMBER($BX1996),IF($BX1996&gt;=2018,1,0),"")</f>
        <v>1</v>
      </c>
      <c r="AC1996" s="0" t="n">
        <f aca="false">IF(ISNUMBER($BX1996),IF($BX1996&gt;=2019,1,0),"")</f>
        <v>0</v>
      </c>
      <c r="AD1996" s="0" t="n">
        <f aca="false">IF($L1996&lt;&gt;"",IF($L1996&gt;2013,1,0),"")</f>
        <v>0</v>
      </c>
      <c r="AE1996" s="0" t="n">
        <f aca="false">IF($L1996&lt;&gt;"",1+IF($L1996&gt;2011,1,0)+IF($L1996&gt;2014,1,0),"")</f>
        <v>1</v>
      </c>
      <c r="AF1996" s="0" t="s">
        <v>310</v>
      </c>
      <c r="AG1996" s="0" t="s">
        <v>88</v>
      </c>
      <c r="AH1996" s="0" t="s">
        <v>2080</v>
      </c>
      <c r="AI1996" s="0" t="s">
        <v>497</v>
      </c>
      <c r="AJ1996" s="0" t="s">
        <v>334</v>
      </c>
      <c r="AK1996" s="0" t="str">
        <f aca="false">IF(AND($CF1996&lt;&gt;"",IFERROR(INDEX(subsample_country_map!$B:$B,MATCH($CF1996,subsample_country_map!$A:$A,0)),"")&lt;&gt;""),INDEX(subsample_country_map!$B:$B,MATCH($CF1996,subsample_country_map!$A:$A,0)),INDEX(lookup!$AA:$AA,MATCH($A1996,lookup!$A:$A,0)))</f>
        <v>1_US</v>
      </c>
      <c r="AL1996" s="0" t="str">
        <f aca="false">IF(AND($CF1996&lt;&gt;"",IFERROR(INDEX(subsample_country_map!$C:$C,MATCH($CF1996,subsample_country_map!$A:$A,0)),"")&lt;&gt;""),INDEX(subsample_country_map!$C:$C,MATCH($CF1996,subsample_country_map!$A:$A,0)),INDEX(lookup!$AB:$AB,MATCH($A1996,lookup!$A:$A,0)))</f>
        <v>1_developed</v>
      </c>
      <c r="AM1996" s="0" t="str">
        <f aca="false">IF(AND($CF1996&lt;&gt;"",IFERROR(INDEX(subsample_country_map!$D:$D,MATCH($CF1996,subsample_country_map!$A:$A,0)),"")&lt;&gt;""),INDEX(subsample_country_map!$D:$D,MATCH($CF1996,subsample_country_map!$A:$A,0)),INDEX(lookup!$AC:$AC,MATCH($A1996,lookup!$A:$A,0)))</f>
        <v>1_western</v>
      </c>
      <c r="AN1996" s="0" t="str">
        <f aca="false">IF(AND($CF1996&lt;&gt;"",IFERROR(INDEX(subsample_country_map!$E:$E,MATCH($CF1996,subsample_country_map!$A:$A,0)),"")&lt;&gt;""),INDEX(subsample_country_map!$E:$E,MATCH($CF1996,subsample_country_map!$A:$A,0)),INDEX(lookup!$AD:$AD,MATCH($A1996,lookup!$A:$A,0)))</f>
        <v>1_common law</v>
      </c>
      <c r="AO1996" s="0" t="str">
        <f aca="false">INDEX(lookup!$Y:$Y,MATCH($A1996,lookup!$A:$A,0))</f>
        <v>0_published</v>
      </c>
      <c r="AP1996" s="0" t="str">
        <f aca="false">INDEX(lookup!$Z:$Z,MATCH($A1996,lookup!$A:$A,0))</f>
        <v>1_VHB high</v>
      </c>
      <c r="AQ1996" s="0" t="str">
        <f aca="false">INDEX(lookup!$W:$W,MATCH($A1996,lookup!$A:$A,0))</f>
        <v>1_fin/acc/econ</v>
      </c>
      <c r="AS1996" s="0" t="s">
        <v>91</v>
      </c>
      <c r="AT1996" s="0" t="s">
        <v>397</v>
      </c>
      <c r="AU1996" s="0" t="s">
        <v>311</v>
      </c>
      <c r="AV1996" s="0" t="s">
        <v>1703</v>
      </c>
      <c r="AX1996" s="0" t="s">
        <v>6774</v>
      </c>
      <c r="BA1996" s="0" t="n">
        <v>812</v>
      </c>
      <c r="BB1996" s="0" t="s">
        <v>95</v>
      </c>
      <c r="BC1996" s="0" t="s">
        <v>1697</v>
      </c>
      <c r="BD1996" s="0" t="s">
        <v>142</v>
      </c>
      <c r="BE1996" s="0" t="s">
        <v>3027</v>
      </c>
      <c r="BF1996" s="0" t="s">
        <v>6771</v>
      </c>
      <c r="BI1996" s="0" t="s">
        <v>316</v>
      </c>
      <c r="BJ1996" s="0" t="s">
        <v>6746</v>
      </c>
      <c r="BK1996" s="0" t="s">
        <v>399</v>
      </c>
      <c r="BL1996" s="0" t="s">
        <v>6775</v>
      </c>
      <c r="BM1996" s="0" t="s">
        <v>6776</v>
      </c>
      <c r="BN1996" s="0" t="s">
        <v>6767</v>
      </c>
      <c r="BO1996" s="0" t="s">
        <v>769</v>
      </c>
      <c r="BP1996" s="0" t="s">
        <v>6707</v>
      </c>
      <c r="BQ1996" s="0" t="s">
        <v>127</v>
      </c>
      <c r="BT1996" s="0" t="n">
        <v>0</v>
      </c>
      <c r="BU1996" s="0" t="s">
        <v>6712</v>
      </c>
      <c r="BW1996" s="0" t="n">
        <v>2004</v>
      </c>
      <c r="BX1996" s="0" t="n">
        <v>2018</v>
      </c>
      <c r="BY1996" s="0" t="s">
        <v>6713</v>
      </c>
      <c r="BZ1996" s="0" t="n">
        <v>2011</v>
      </c>
      <c r="CA1996" s="0" t="n">
        <v>0.2</v>
      </c>
      <c r="CB1996" s="0" t="n">
        <v>0</v>
      </c>
      <c r="CC1996" s="0" t="n">
        <v>1</v>
      </c>
      <c r="CD1996" s="0" t="n">
        <v>-0.0859075311475502</v>
      </c>
      <c r="CE1996" s="0" t="n">
        <v>1</v>
      </c>
    </row>
    <row r="1997" customFormat="false" ht="15" hidden="false" customHeight="false" outlineLevel="0" collapsed="false">
      <c r="A1997" s="0" t="s">
        <v>6707</v>
      </c>
      <c r="B1997" s="0" t="n">
        <v>3302</v>
      </c>
      <c r="C1997" s="0" t="n">
        <v>-0.0289900988904101</v>
      </c>
      <c r="D1997" s="0" t="n">
        <v>904</v>
      </c>
      <c r="E1997" s="0" t="n">
        <f aca="false">IF(ISNUMBER($BA1997),$BA1997,IF(AND(ISNUMBER($D1997),ISNUMBER($BW1997),ISNUMBER($BX1997)),$D1997*($BX1997-$BW1997+1),""))</f>
        <v>904</v>
      </c>
      <c r="H1997" s="0" t="s">
        <v>118</v>
      </c>
      <c r="I1997" s="0" t="s">
        <v>119</v>
      </c>
      <c r="J1997" s="0" t="n">
        <f aca="false">IF($BW1997&lt;&gt;"",$BW1997,"")</f>
        <v>2004</v>
      </c>
      <c r="K1997" s="0" t="n">
        <f aca="false">IF($BX1997&lt;&gt;"",$BX1997,"")</f>
        <v>2018</v>
      </c>
      <c r="L1997" s="0" t="n">
        <f aca="false">IF(AND(ISNUMBER($BW1997),ISNUMBER($BX1997)),($BW1997+$BX1997)/2,"")</f>
        <v>2011</v>
      </c>
      <c r="M1997" s="0" t="n">
        <f aca="false">IF($L1997&lt;&gt;"",$L1997,"")</f>
        <v>2011</v>
      </c>
      <c r="N1997" s="0" t="n">
        <f aca="false">IF(AND(ISNUMBER($BW1997),ISNUMBER($BX1997)),MIN(1,MAX(0,($BX1997-2016+1)/($BX1997-$BW1997+1))),"")</f>
        <v>0.2</v>
      </c>
      <c r="O1997" s="0" t="n">
        <f aca="false">IF(AND(ISNUMBER($BW1997),ISNUMBER($BX1997)),MIN(1,MAX(0,($BX1997-2017+1)/($BX1997-$BW1997+1))),"")</f>
        <v>0.133333333333333</v>
      </c>
      <c r="P1997" s="0" t="n">
        <f aca="false">IF(AND(ISNUMBER($BW1997),ISNUMBER($BX1997)),MIN(1,MAX(0,($BX1997-2018+1)/($BX1997-$BW1997+1))),"")</f>
        <v>0.0666666666666667</v>
      </c>
      <c r="Q1997" s="0" t="n">
        <f aca="false">IF(AND(ISNUMBER($BW1997),ISNUMBER($BX1997)),MIN(1,MAX(0,($BX1997-2019+1)/($BX1997-$BW1997+1))),"")</f>
        <v>0</v>
      </c>
      <c r="R1997" s="0" t="n">
        <f aca="false">IF(AND(ISNUMBER($BW1997),ISNUMBER($BX1997)),MIN(1,MAX(0,($BX1997-2016+1)/($BX1997-$BW1997+1))),"")</f>
        <v>0.2</v>
      </c>
      <c r="S1997" s="0" t="n">
        <f aca="false">IF($L1997&lt;&gt;"",IF($L1997&gt;=2015.5,1,0),"")</f>
        <v>0</v>
      </c>
      <c r="T1997" s="0" t="n">
        <f aca="false">IF($L1997&lt;&gt;"",IF($L1997&gt;=2016,1,0),"")</f>
        <v>0</v>
      </c>
      <c r="U1997" s="0" t="n">
        <f aca="false">IF(ISNUMBER($BX1997),IF($BX1997&gt;=2016,1,0),"")</f>
        <v>1</v>
      </c>
      <c r="V1997" s="0" t="n">
        <f aca="false">IF(ISNUMBER($BW1997),IF($BW1997&gt;=2016,1,0),"")</f>
        <v>0</v>
      </c>
      <c r="W1997" s="0" t="str">
        <f aca="false">IF(AND(ISNUMBER($BW1997),ISNUMBER($BX1997)),IF($BW1997&gt;=2016,"post-only",IF($BX1997&lt;2016,"pre-only","mixed")),"")</f>
        <v>mixed</v>
      </c>
      <c r="X1997" s="0" t="n">
        <f aca="false">IF(AND(ISNUMBER($BW1997),ISNUMBER($BX1997)),MIN(1,MAX(0,($BX1997-2017+1)/($BX1997-$BW1997+1))),"")</f>
        <v>0.133333333333333</v>
      </c>
      <c r="Y1997" s="0" t="n">
        <f aca="false">IF(AND(ISNUMBER($BW1997),ISNUMBER($BX1997)),MIN(1,MAX(0,($BX1997-2018+1)/($BX1997-$BW1997+1))),"")</f>
        <v>0.0666666666666667</v>
      </c>
      <c r="Z1997" s="0" t="n">
        <f aca="false">IF(AND(ISNUMBER($BW1997),ISNUMBER($BX1997)),MIN(1,MAX(0,($BX1997-2019+1)/($BX1997-$BW1997+1))),"")</f>
        <v>0</v>
      </c>
      <c r="AA1997" s="0" t="n">
        <f aca="false">IF(ISNUMBER($BX1997),IF($BX1997&gt;=2017,1,0),"")</f>
        <v>1</v>
      </c>
      <c r="AB1997" s="0" t="n">
        <f aca="false">IF(ISNUMBER($BX1997),IF($BX1997&gt;=2018,1,0),"")</f>
        <v>1</v>
      </c>
      <c r="AC1997" s="0" t="n">
        <f aca="false">IF(ISNUMBER($BX1997),IF($BX1997&gt;=2019,1,0),"")</f>
        <v>0</v>
      </c>
      <c r="AD1997" s="0" t="n">
        <f aca="false">IF($L1997&lt;&gt;"",IF($L1997&gt;2013,1,0),"")</f>
        <v>0</v>
      </c>
      <c r="AE1997" s="0" t="n">
        <f aca="false">IF($L1997&lt;&gt;"",1+IF($L1997&gt;2011,1,0)+IF($L1997&gt;2014,1,0),"")</f>
        <v>1</v>
      </c>
      <c r="AF1997" s="0" t="s">
        <v>310</v>
      </c>
      <c r="AG1997" s="0" t="s">
        <v>88</v>
      </c>
      <c r="AH1997" s="0" t="s">
        <v>2080</v>
      </c>
      <c r="AI1997" s="0" t="s">
        <v>497</v>
      </c>
      <c r="AJ1997" s="0" t="s">
        <v>334</v>
      </c>
      <c r="AK1997" s="0" t="str">
        <f aca="false">IF(AND($CF1997&lt;&gt;"",IFERROR(INDEX(subsample_country_map!$B:$B,MATCH($CF1997,subsample_country_map!$A:$A,0)),"")&lt;&gt;""),INDEX(subsample_country_map!$B:$B,MATCH($CF1997,subsample_country_map!$A:$A,0)),INDEX(lookup!$AA:$AA,MATCH($A1997,lookup!$A:$A,0)))</f>
        <v>1_US</v>
      </c>
      <c r="AL1997" s="0" t="str">
        <f aca="false">IF(AND($CF1997&lt;&gt;"",IFERROR(INDEX(subsample_country_map!$C:$C,MATCH($CF1997,subsample_country_map!$A:$A,0)),"")&lt;&gt;""),INDEX(subsample_country_map!$C:$C,MATCH($CF1997,subsample_country_map!$A:$A,0)),INDEX(lookup!$AB:$AB,MATCH($A1997,lookup!$A:$A,0)))</f>
        <v>1_developed</v>
      </c>
      <c r="AM1997" s="0" t="str">
        <f aca="false">IF(AND($CF1997&lt;&gt;"",IFERROR(INDEX(subsample_country_map!$D:$D,MATCH($CF1997,subsample_country_map!$A:$A,0)),"")&lt;&gt;""),INDEX(subsample_country_map!$D:$D,MATCH($CF1997,subsample_country_map!$A:$A,0)),INDEX(lookup!$AC:$AC,MATCH($A1997,lookup!$A:$A,0)))</f>
        <v>1_western</v>
      </c>
      <c r="AN1997" s="0" t="str">
        <f aca="false">IF(AND($CF1997&lt;&gt;"",IFERROR(INDEX(subsample_country_map!$E:$E,MATCH($CF1997,subsample_country_map!$A:$A,0)),"")&lt;&gt;""),INDEX(subsample_country_map!$E:$E,MATCH($CF1997,subsample_country_map!$A:$A,0)),INDEX(lookup!$AD:$AD,MATCH($A1997,lookup!$A:$A,0)))</f>
        <v>1_common law</v>
      </c>
      <c r="AO1997" s="0" t="str">
        <f aca="false">INDEX(lookup!$Y:$Y,MATCH($A1997,lookup!$A:$A,0))</f>
        <v>0_published</v>
      </c>
      <c r="AP1997" s="0" t="str">
        <f aca="false">INDEX(lookup!$Z:$Z,MATCH($A1997,lookup!$A:$A,0))</f>
        <v>1_VHB high</v>
      </c>
      <c r="AQ1997" s="0" t="str">
        <f aca="false">INDEX(lookup!$W:$W,MATCH($A1997,lookup!$A:$A,0))</f>
        <v>1_fin/acc/econ</v>
      </c>
      <c r="AS1997" s="0" t="s">
        <v>91</v>
      </c>
      <c r="AT1997" s="0" t="s">
        <v>397</v>
      </c>
      <c r="AU1997" s="0" t="s">
        <v>311</v>
      </c>
      <c r="AV1997" s="0" t="s">
        <v>446</v>
      </c>
      <c r="AX1997" s="0" t="s">
        <v>6777</v>
      </c>
      <c r="BA1997" s="0" t="n">
        <v>904</v>
      </c>
      <c r="BB1997" s="0" t="s">
        <v>95</v>
      </c>
      <c r="BC1997" s="0" t="s">
        <v>1697</v>
      </c>
      <c r="BD1997" s="0" t="s">
        <v>142</v>
      </c>
      <c r="BE1997" s="0" t="s">
        <v>3027</v>
      </c>
      <c r="BF1997" s="0" t="s">
        <v>6771</v>
      </c>
      <c r="BI1997" s="0" t="s">
        <v>316</v>
      </c>
      <c r="BJ1997" s="0" t="s">
        <v>6749</v>
      </c>
      <c r="BK1997" s="0" t="s">
        <v>399</v>
      </c>
      <c r="BL1997" s="0" t="s">
        <v>6778</v>
      </c>
      <c r="BM1997" s="0" t="s">
        <v>6730</v>
      </c>
      <c r="BN1997" s="0" t="s">
        <v>6767</v>
      </c>
      <c r="BO1997" s="0" t="s">
        <v>769</v>
      </c>
      <c r="BP1997" s="0" t="s">
        <v>6707</v>
      </c>
      <c r="BQ1997" s="0" t="s">
        <v>127</v>
      </c>
      <c r="BT1997" s="0" t="n">
        <v>0</v>
      </c>
      <c r="BU1997" s="0" t="s">
        <v>6712</v>
      </c>
      <c r="BW1997" s="0" t="n">
        <v>2004</v>
      </c>
      <c r="BX1997" s="0" t="n">
        <v>2018</v>
      </c>
      <c r="BY1997" s="0" t="s">
        <v>6713</v>
      </c>
      <c r="BZ1997" s="0" t="n">
        <v>2011</v>
      </c>
      <c r="CA1997" s="0" t="n">
        <v>0.2</v>
      </c>
      <c r="CB1997" s="0" t="n">
        <v>0</v>
      </c>
      <c r="CC1997" s="0" t="n">
        <v>1</v>
      </c>
      <c r="CD1997" s="0" t="n">
        <v>-0.028998224330778</v>
      </c>
      <c r="CE1997" s="0" t="n">
        <v>1</v>
      </c>
    </row>
    <row r="1998" customFormat="false" ht="15" hidden="false" customHeight="false" outlineLevel="0" collapsed="false">
      <c r="A1998" s="0" t="s">
        <v>6707</v>
      </c>
      <c r="B1998" s="0" t="n">
        <v>3303</v>
      </c>
      <c r="C1998" s="0" t="n">
        <v>-0.0573153956664796</v>
      </c>
      <c r="D1998" s="0" t="n">
        <v>2841</v>
      </c>
      <c r="E1998" s="0" t="n">
        <f aca="false">IF(ISNUMBER($BA1998),$BA1998,IF(AND(ISNUMBER($D1998),ISNUMBER($BW1998),ISNUMBER($BX1998)),$D1998*($BX1998-$BW1998+1),""))</f>
        <v>2841</v>
      </c>
      <c r="H1998" s="0" t="s">
        <v>118</v>
      </c>
      <c r="I1998" s="0" t="s">
        <v>119</v>
      </c>
      <c r="J1998" s="0" t="n">
        <f aca="false">IF($BW1998&lt;&gt;"",$BW1998,"")</f>
        <v>2004</v>
      </c>
      <c r="K1998" s="0" t="n">
        <f aca="false">IF($BX1998&lt;&gt;"",$BX1998,"")</f>
        <v>2018</v>
      </c>
      <c r="L1998" s="0" t="n">
        <f aca="false">IF(AND(ISNUMBER($BW1998),ISNUMBER($BX1998)),($BW1998+$BX1998)/2,"")</f>
        <v>2011</v>
      </c>
      <c r="M1998" s="0" t="n">
        <f aca="false">IF($L1998&lt;&gt;"",$L1998,"")</f>
        <v>2011</v>
      </c>
      <c r="N1998" s="0" t="n">
        <f aca="false">IF(AND(ISNUMBER($BW1998),ISNUMBER($BX1998)),MIN(1,MAX(0,($BX1998-2016+1)/($BX1998-$BW1998+1))),"")</f>
        <v>0.2</v>
      </c>
      <c r="O1998" s="0" t="n">
        <f aca="false">IF(AND(ISNUMBER($BW1998),ISNUMBER($BX1998)),MIN(1,MAX(0,($BX1998-2017+1)/($BX1998-$BW1998+1))),"")</f>
        <v>0.133333333333333</v>
      </c>
      <c r="P1998" s="0" t="n">
        <f aca="false">IF(AND(ISNUMBER($BW1998),ISNUMBER($BX1998)),MIN(1,MAX(0,($BX1998-2018+1)/($BX1998-$BW1998+1))),"")</f>
        <v>0.0666666666666667</v>
      </c>
      <c r="Q1998" s="0" t="n">
        <f aca="false">IF(AND(ISNUMBER($BW1998),ISNUMBER($BX1998)),MIN(1,MAX(0,($BX1998-2019+1)/($BX1998-$BW1998+1))),"")</f>
        <v>0</v>
      </c>
      <c r="R1998" s="0" t="n">
        <f aca="false">IF(AND(ISNUMBER($BW1998),ISNUMBER($BX1998)),MIN(1,MAX(0,($BX1998-2016+1)/($BX1998-$BW1998+1))),"")</f>
        <v>0.2</v>
      </c>
      <c r="S1998" s="0" t="n">
        <f aca="false">IF($L1998&lt;&gt;"",IF($L1998&gt;=2015.5,1,0),"")</f>
        <v>0</v>
      </c>
      <c r="T1998" s="0" t="n">
        <f aca="false">IF($L1998&lt;&gt;"",IF($L1998&gt;=2016,1,0),"")</f>
        <v>0</v>
      </c>
      <c r="U1998" s="0" t="n">
        <f aca="false">IF(ISNUMBER($BX1998),IF($BX1998&gt;=2016,1,0),"")</f>
        <v>1</v>
      </c>
      <c r="V1998" s="0" t="n">
        <f aca="false">IF(ISNUMBER($BW1998),IF($BW1998&gt;=2016,1,0),"")</f>
        <v>0</v>
      </c>
      <c r="W1998" s="0" t="str">
        <f aca="false">IF(AND(ISNUMBER($BW1998),ISNUMBER($BX1998)),IF($BW1998&gt;=2016,"post-only",IF($BX1998&lt;2016,"pre-only","mixed")),"")</f>
        <v>mixed</v>
      </c>
      <c r="X1998" s="0" t="n">
        <f aca="false">IF(AND(ISNUMBER($BW1998),ISNUMBER($BX1998)),MIN(1,MAX(0,($BX1998-2017+1)/($BX1998-$BW1998+1))),"")</f>
        <v>0.133333333333333</v>
      </c>
      <c r="Y1998" s="0" t="n">
        <f aca="false">IF(AND(ISNUMBER($BW1998),ISNUMBER($BX1998)),MIN(1,MAX(0,($BX1998-2018+1)/($BX1998-$BW1998+1))),"")</f>
        <v>0.0666666666666667</v>
      </c>
      <c r="Z1998" s="0" t="n">
        <f aca="false">IF(AND(ISNUMBER($BW1998),ISNUMBER($BX1998)),MIN(1,MAX(0,($BX1998-2019+1)/($BX1998-$BW1998+1))),"")</f>
        <v>0</v>
      </c>
      <c r="AA1998" s="0" t="n">
        <f aca="false">IF(ISNUMBER($BX1998),IF($BX1998&gt;=2017,1,0),"")</f>
        <v>1</v>
      </c>
      <c r="AB1998" s="0" t="n">
        <f aca="false">IF(ISNUMBER($BX1998),IF($BX1998&gt;=2018,1,0),"")</f>
        <v>1</v>
      </c>
      <c r="AC1998" s="0" t="n">
        <f aca="false">IF(ISNUMBER($BX1998),IF($BX1998&gt;=2019,1,0),"")</f>
        <v>0</v>
      </c>
      <c r="AD1998" s="0" t="n">
        <f aca="false">IF($L1998&lt;&gt;"",IF($L1998&gt;2013,1,0),"")</f>
        <v>0</v>
      </c>
      <c r="AE1998" s="0" t="n">
        <f aca="false">IF($L1998&lt;&gt;"",1+IF($L1998&gt;2011,1,0)+IF($L1998&gt;2014,1,0),"")</f>
        <v>1</v>
      </c>
      <c r="AF1998" s="0" t="s">
        <v>310</v>
      </c>
      <c r="AG1998" s="0" t="s">
        <v>88</v>
      </c>
      <c r="AH1998" s="0" t="s">
        <v>2080</v>
      </c>
      <c r="AI1998" s="0" t="s">
        <v>497</v>
      </c>
      <c r="AJ1998" s="0" t="s">
        <v>334</v>
      </c>
      <c r="AK1998" s="0" t="str">
        <f aca="false">IF(AND($CF1998&lt;&gt;"",IFERROR(INDEX(subsample_country_map!$B:$B,MATCH($CF1998,subsample_country_map!$A:$A,0)),"")&lt;&gt;""),INDEX(subsample_country_map!$B:$B,MATCH($CF1998,subsample_country_map!$A:$A,0)),INDEX(lookup!$AA:$AA,MATCH($A1998,lookup!$A:$A,0)))</f>
        <v>1_US</v>
      </c>
      <c r="AL1998" s="0" t="str">
        <f aca="false">IF(AND($CF1998&lt;&gt;"",IFERROR(INDEX(subsample_country_map!$C:$C,MATCH($CF1998,subsample_country_map!$A:$A,0)),"")&lt;&gt;""),INDEX(subsample_country_map!$C:$C,MATCH($CF1998,subsample_country_map!$A:$A,0)),INDEX(lookup!$AB:$AB,MATCH($A1998,lookup!$A:$A,0)))</f>
        <v>1_developed</v>
      </c>
      <c r="AM1998" s="0" t="str">
        <f aca="false">IF(AND($CF1998&lt;&gt;"",IFERROR(INDEX(subsample_country_map!$D:$D,MATCH($CF1998,subsample_country_map!$A:$A,0)),"")&lt;&gt;""),INDEX(subsample_country_map!$D:$D,MATCH($CF1998,subsample_country_map!$A:$A,0)),INDEX(lookup!$AC:$AC,MATCH($A1998,lookup!$A:$A,0)))</f>
        <v>1_western</v>
      </c>
      <c r="AN1998" s="0" t="str">
        <f aca="false">IF(AND($CF1998&lt;&gt;"",IFERROR(INDEX(subsample_country_map!$E:$E,MATCH($CF1998,subsample_country_map!$A:$A,0)),"")&lt;&gt;""),INDEX(subsample_country_map!$E:$E,MATCH($CF1998,subsample_country_map!$A:$A,0)),INDEX(lookup!$AD:$AD,MATCH($A1998,lookup!$A:$A,0)))</f>
        <v>1_common law</v>
      </c>
      <c r="AO1998" s="0" t="str">
        <f aca="false">INDEX(lookup!$Y:$Y,MATCH($A1998,lookup!$A:$A,0))</f>
        <v>0_published</v>
      </c>
      <c r="AP1998" s="0" t="str">
        <f aca="false">INDEX(lookup!$Z:$Z,MATCH($A1998,lookup!$A:$A,0))</f>
        <v>1_VHB high</v>
      </c>
      <c r="AQ1998" s="0" t="str">
        <f aca="false">INDEX(lookup!$W:$W,MATCH($A1998,lookup!$A:$A,0))</f>
        <v>1_fin/acc/econ</v>
      </c>
      <c r="AS1998" s="0" t="s">
        <v>91</v>
      </c>
      <c r="AT1998" s="0" t="s">
        <v>397</v>
      </c>
      <c r="AU1998" s="0" t="s">
        <v>311</v>
      </c>
      <c r="AV1998" s="0" t="s">
        <v>6731</v>
      </c>
      <c r="AX1998" s="0" t="s">
        <v>6779</v>
      </c>
      <c r="BA1998" s="0" t="n">
        <v>2841</v>
      </c>
      <c r="BB1998" s="0" t="s">
        <v>347</v>
      </c>
      <c r="BC1998" s="0" t="s">
        <v>868</v>
      </c>
      <c r="BD1998" s="0" t="s">
        <v>123</v>
      </c>
      <c r="BE1998" s="0" t="s">
        <v>33</v>
      </c>
      <c r="BF1998" s="0" t="s">
        <v>6780</v>
      </c>
      <c r="BI1998" s="0" t="s">
        <v>427</v>
      </c>
      <c r="BJ1998" s="0" t="s">
        <v>4149</v>
      </c>
      <c r="BK1998" s="0" t="s">
        <v>399</v>
      </c>
      <c r="BL1998" s="0" t="s">
        <v>6781</v>
      </c>
      <c r="BM1998" s="0" t="s">
        <v>6711</v>
      </c>
      <c r="BN1998" s="0" t="s">
        <v>6767</v>
      </c>
      <c r="BO1998" s="0" t="s">
        <v>769</v>
      </c>
      <c r="BP1998" s="0" t="s">
        <v>6707</v>
      </c>
      <c r="BQ1998" s="0" t="s">
        <v>127</v>
      </c>
      <c r="BT1998" s="0" t="n">
        <v>0</v>
      </c>
      <c r="BU1998" s="0" t="s">
        <v>6712</v>
      </c>
      <c r="BW1998" s="0" t="n">
        <v>2004</v>
      </c>
      <c r="BX1998" s="0" t="n">
        <v>2018</v>
      </c>
      <c r="BY1998" s="0" t="s">
        <v>6713</v>
      </c>
      <c r="BZ1998" s="0" t="n">
        <v>2011</v>
      </c>
      <c r="CA1998" s="0" t="n">
        <v>0.2</v>
      </c>
      <c r="CB1998" s="0" t="n">
        <v>0</v>
      </c>
      <c r="CC1998" s="0" t="n">
        <v>1</v>
      </c>
      <c r="CD1998" s="0" t="n">
        <v>-0.0573782810632899</v>
      </c>
      <c r="CE1998" s="0" t="n">
        <v>1</v>
      </c>
    </row>
    <row r="1999" customFormat="false" ht="15" hidden="false" customHeight="false" outlineLevel="0" collapsed="false">
      <c r="A1999" s="0" t="s">
        <v>6707</v>
      </c>
      <c r="B1999" s="0" t="n">
        <v>3304</v>
      </c>
      <c r="C1999" s="0" t="n">
        <v>-0.079679299869557</v>
      </c>
      <c r="D1999" s="0" t="n">
        <v>2405</v>
      </c>
      <c r="E1999" s="0" t="n">
        <f aca="false">IF(ISNUMBER($BA1999),$BA1999,IF(AND(ISNUMBER($D1999),ISNUMBER($BW1999),ISNUMBER($BX1999)),$D1999*($BX1999-$BW1999+1),""))</f>
        <v>2405</v>
      </c>
      <c r="H1999" s="0" t="s">
        <v>118</v>
      </c>
      <c r="I1999" s="0" t="s">
        <v>119</v>
      </c>
      <c r="J1999" s="0" t="n">
        <f aca="false">IF($BW1999&lt;&gt;"",$BW1999,"")</f>
        <v>2004</v>
      </c>
      <c r="K1999" s="0" t="n">
        <f aca="false">IF($BX1999&lt;&gt;"",$BX1999,"")</f>
        <v>2018</v>
      </c>
      <c r="L1999" s="0" t="n">
        <f aca="false">IF(AND(ISNUMBER($BW1999),ISNUMBER($BX1999)),($BW1999+$BX1999)/2,"")</f>
        <v>2011</v>
      </c>
      <c r="M1999" s="0" t="n">
        <f aca="false">IF($L1999&lt;&gt;"",$L1999,"")</f>
        <v>2011</v>
      </c>
      <c r="N1999" s="0" t="n">
        <f aca="false">IF(AND(ISNUMBER($BW1999),ISNUMBER($BX1999)),MIN(1,MAX(0,($BX1999-2016+1)/($BX1999-$BW1999+1))),"")</f>
        <v>0.2</v>
      </c>
      <c r="O1999" s="0" t="n">
        <f aca="false">IF(AND(ISNUMBER($BW1999),ISNUMBER($BX1999)),MIN(1,MAX(0,($BX1999-2017+1)/($BX1999-$BW1999+1))),"")</f>
        <v>0.133333333333333</v>
      </c>
      <c r="P1999" s="0" t="n">
        <f aca="false">IF(AND(ISNUMBER($BW1999),ISNUMBER($BX1999)),MIN(1,MAX(0,($BX1999-2018+1)/($BX1999-$BW1999+1))),"")</f>
        <v>0.0666666666666667</v>
      </c>
      <c r="Q1999" s="0" t="n">
        <f aca="false">IF(AND(ISNUMBER($BW1999),ISNUMBER($BX1999)),MIN(1,MAX(0,($BX1999-2019+1)/($BX1999-$BW1999+1))),"")</f>
        <v>0</v>
      </c>
      <c r="R1999" s="0" t="n">
        <f aca="false">IF(AND(ISNUMBER($BW1999),ISNUMBER($BX1999)),MIN(1,MAX(0,($BX1999-2016+1)/($BX1999-$BW1999+1))),"")</f>
        <v>0.2</v>
      </c>
      <c r="S1999" s="0" t="n">
        <f aca="false">IF($L1999&lt;&gt;"",IF($L1999&gt;=2015.5,1,0),"")</f>
        <v>0</v>
      </c>
      <c r="T1999" s="0" t="n">
        <f aca="false">IF($L1999&lt;&gt;"",IF($L1999&gt;=2016,1,0),"")</f>
        <v>0</v>
      </c>
      <c r="U1999" s="0" t="n">
        <f aca="false">IF(ISNUMBER($BX1999),IF($BX1999&gt;=2016,1,0),"")</f>
        <v>1</v>
      </c>
      <c r="V1999" s="0" t="n">
        <f aca="false">IF(ISNUMBER($BW1999),IF($BW1999&gt;=2016,1,0),"")</f>
        <v>0</v>
      </c>
      <c r="W1999" s="0" t="str">
        <f aca="false">IF(AND(ISNUMBER($BW1999),ISNUMBER($BX1999)),IF($BW1999&gt;=2016,"post-only",IF($BX1999&lt;2016,"pre-only","mixed")),"")</f>
        <v>mixed</v>
      </c>
      <c r="X1999" s="0" t="n">
        <f aca="false">IF(AND(ISNUMBER($BW1999),ISNUMBER($BX1999)),MIN(1,MAX(0,($BX1999-2017+1)/($BX1999-$BW1999+1))),"")</f>
        <v>0.133333333333333</v>
      </c>
      <c r="Y1999" s="0" t="n">
        <f aca="false">IF(AND(ISNUMBER($BW1999),ISNUMBER($BX1999)),MIN(1,MAX(0,($BX1999-2018+1)/($BX1999-$BW1999+1))),"")</f>
        <v>0.0666666666666667</v>
      </c>
      <c r="Z1999" s="0" t="n">
        <f aca="false">IF(AND(ISNUMBER($BW1999),ISNUMBER($BX1999)),MIN(1,MAX(0,($BX1999-2019+1)/($BX1999-$BW1999+1))),"")</f>
        <v>0</v>
      </c>
      <c r="AA1999" s="0" t="n">
        <f aca="false">IF(ISNUMBER($BX1999),IF($BX1999&gt;=2017,1,0),"")</f>
        <v>1</v>
      </c>
      <c r="AB1999" s="0" t="n">
        <f aca="false">IF(ISNUMBER($BX1999),IF($BX1999&gt;=2018,1,0),"")</f>
        <v>1</v>
      </c>
      <c r="AC1999" s="0" t="n">
        <f aca="false">IF(ISNUMBER($BX1999),IF($BX1999&gt;=2019,1,0),"")</f>
        <v>0</v>
      </c>
      <c r="AD1999" s="0" t="n">
        <f aca="false">IF($L1999&lt;&gt;"",IF($L1999&gt;2013,1,0),"")</f>
        <v>0</v>
      </c>
      <c r="AE1999" s="0" t="n">
        <f aca="false">IF($L1999&lt;&gt;"",1+IF($L1999&gt;2011,1,0)+IF($L1999&gt;2014,1,0),"")</f>
        <v>1</v>
      </c>
      <c r="AF1999" s="0" t="s">
        <v>310</v>
      </c>
      <c r="AG1999" s="0" t="s">
        <v>88</v>
      </c>
      <c r="AH1999" s="0" t="s">
        <v>2080</v>
      </c>
      <c r="AI1999" s="0" t="s">
        <v>497</v>
      </c>
      <c r="AJ1999" s="0" t="s">
        <v>334</v>
      </c>
      <c r="AK1999" s="0" t="str">
        <f aca="false">IF(AND($CF1999&lt;&gt;"",IFERROR(INDEX(subsample_country_map!$B:$B,MATCH($CF1999,subsample_country_map!$A:$A,0)),"")&lt;&gt;""),INDEX(subsample_country_map!$B:$B,MATCH($CF1999,subsample_country_map!$A:$A,0)),INDEX(lookup!$AA:$AA,MATCH($A1999,lookup!$A:$A,0)))</f>
        <v>1_US</v>
      </c>
      <c r="AL1999" s="0" t="str">
        <f aca="false">IF(AND($CF1999&lt;&gt;"",IFERROR(INDEX(subsample_country_map!$C:$C,MATCH($CF1999,subsample_country_map!$A:$A,0)),"")&lt;&gt;""),INDEX(subsample_country_map!$C:$C,MATCH($CF1999,subsample_country_map!$A:$A,0)),INDEX(lookup!$AB:$AB,MATCH($A1999,lookup!$A:$A,0)))</f>
        <v>1_developed</v>
      </c>
      <c r="AM1999" s="0" t="str">
        <f aca="false">IF(AND($CF1999&lt;&gt;"",IFERROR(INDEX(subsample_country_map!$D:$D,MATCH($CF1999,subsample_country_map!$A:$A,0)),"")&lt;&gt;""),INDEX(subsample_country_map!$D:$D,MATCH($CF1999,subsample_country_map!$A:$A,0)),INDEX(lookup!$AC:$AC,MATCH($A1999,lookup!$A:$A,0)))</f>
        <v>1_western</v>
      </c>
      <c r="AN1999" s="0" t="str">
        <f aca="false">IF(AND($CF1999&lt;&gt;"",IFERROR(INDEX(subsample_country_map!$E:$E,MATCH($CF1999,subsample_country_map!$A:$A,0)),"")&lt;&gt;""),INDEX(subsample_country_map!$E:$E,MATCH($CF1999,subsample_country_map!$A:$A,0)),INDEX(lookup!$AD:$AD,MATCH($A1999,lookup!$A:$A,0)))</f>
        <v>1_common law</v>
      </c>
      <c r="AO1999" s="0" t="str">
        <f aca="false">INDEX(lookup!$Y:$Y,MATCH($A1999,lookup!$A:$A,0))</f>
        <v>0_published</v>
      </c>
      <c r="AP1999" s="0" t="str">
        <f aca="false">INDEX(lookup!$Z:$Z,MATCH($A1999,lookup!$A:$A,0))</f>
        <v>1_VHB high</v>
      </c>
      <c r="AQ1999" s="0" t="str">
        <f aca="false">INDEX(lookup!$W:$W,MATCH($A1999,lookup!$A:$A,0))</f>
        <v>1_fin/acc/econ</v>
      </c>
      <c r="AS1999" s="0" t="s">
        <v>91</v>
      </c>
      <c r="AT1999" s="0" t="s">
        <v>397</v>
      </c>
      <c r="AU1999" s="0" t="s">
        <v>311</v>
      </c>
      <c r="AV1999" s="0" t="s">
        <v>6782</v>
      </c>
      <c r="AX1999" s="0" t="s">
        <v>1342</v>
      </c>
      <c r="BA1999" s="0" t="n">
        <v>2405</v>
      </c>
      <c r="BB1999" s="0" t="s">
        <v>347</v>
      </c>
      <c r="BC1999" s="0" t="s">
        <v>868</v>
      </c>
      <c r="BD1999" s="0" t="s">
        <v>123</v>
      </c>
      <c r="BE1999" s="0" t="s">
        <v>33</v>
      </c>
      <c r="BF1999" s="0" t="s">
        <v>6780</v>
      </c>
      <c r="BI1999" s="0" t="s">
        <v>427</v>
      </c>
      <c r="BJ1999" s="0" t="s">
        <v>4153</v>
      </c>
      <c r="BK1999" s="0" t="s">
        <v>399</v>
      </c>
      <c r="BL1999" s="0" t="s">
        <v>6783</v>
      </c>
      <c r="BM1999" s="0" t="s">
        <v>6784</v>
      </c>
      <c r="BN1999" s="0" t="s">
        <v>6767</v>
      </c>
      <c r="BO1999" s="0" t="s">
        <v>769</v>
      </c>
      <c r="BP1999" s="0" t="s">
        <v>6707</v>
      </c>
      <c r="BQ1999" s="0" t="s">
        <v>127</v>
      </c>
      <c r="BT1999" s="0" t="n">
        <v>0</v>
      </c>
      <c r="BU1999" s="0" t="s">
        <v>6712</v>
      </c>
      <c r="BW1999" s="0" t="n">
        <v>2004</v>
      </c>
      <c r="BX1999" s="0" t="n">
        <v>2018</v>
      </c>
      <c r="BY1999" s="0" t="s">
        <v>6713</v>
      </c>
      <c r="BZ1999" s="0" t="n">
        <v>2011</v>
      </c>
      <c r="CA1999" s="0" t="n">
        <v>0.2</v>
      </c>
      <c r="CB1999" s="0" t="n">
        <v>0</v>
      </c>
      <c r="CC1999" s="0" t="n">
        <v>1</v>
      </c>
      <c r="CD1999" s="0" t="n">
        <v>-0.0798485675286233</v>
      </c>
      <c r="CE1999" s="0" t="n">
        <v>1</v>
      </c>
    </row>
    <row r="2000" customFormat="false" ht="15" hidden="false" customHeight="false" outlineLevel="0" collapsed="false">
      <c r="A2000" s="0" t="s">
        <v>6707</v>
      </c>
      <c r="B2000" s="0" t="n">
        <v>3305</v>
      </c>
      <c r="C2000" s="0" t="n">
        <v>0.00230774259014685</v>
      </c>
      <c r="D2000" s="0" t="n">
        <v>2272</v>
      </c>
      <c r="E2000" s="0" t="n">
        <f aca="false">IF(ISNUMBER($BA2000),$BA2000,IF(AND(ISNUMBER($D2000),ISNUMBER($BW2000),ISNUMBER($BX2000)),$D2000*($BX2000-$BW2000+1),""))</f>
        <v>2272</v>
      </c>
      <c r="H2000" s="0" t="s">
        <v>118</v>
      </c>
      <c r="I2000" s="0" t="s">
        <v>119</v>
      </c>
      <c r="J2000" s="0" t="n">
        <f aca="false">IF($BW2000&lt;&gt;"",$BW2000,"")</f>
        <v>2004</v>
      </c>
      <c r="K2000" s="0" t="n">
        <f aca="false">IF($BX2000&lt;&gt;"",$BX2000,"")</f>
        <v>2018</v>
      </c>
      <c r="L2000" s="0" t="n">
        <f aca="false">IF(AND(ISNUMBER($BW2000),ISNUMBER($BX2000)),($BW2000+$BX2000)/2,"")</f>
        <v>2011</v>
      </c>
      <c r="M2000" s="0" t="n">
        <f aca="false">IF($L2000&lt;&gt;"",$L2000,"")</f>
        <v>2011</v>
      </c>
      <c r="N2000" s="0" t="n">
        <f aca="false">IF(AND(ISNUMBER($BW2000),ISNUMBER($BX2000)),MIN(1,MAX(0,($BX2000-2016+1)/($BX2000-$BW2000+1))),"")</f>
        <v>0.2</v>
      </c>
      <c r="O2000" s="0" t="n">
        <f aca="false">IF(AND(ISNUMBER($BW2000),ISNUMBER($BX2000)),MIN(1,MAX(0,($BX2000-2017+1)/($BX2000-$BW2000+1))),"")</f>
        <v>0.133333333333333</v>
      </c>
      <c r="P2000" s="0" t="n">
        <f aca="false">IF(AND(ISNUMBER($BW2000),ISNUMBER($BX2000)),MIN(1,MAX(0,($BX2000-2018+1)/($BX2000-$BW2000+1))),"")</f>
        <v>0.0666666666666667</v>
      </c>
      <c r="Q2000" s="0" t="n">
        <f aca="false">IF(AND(ISNUMBER($BW2000),ISNUMBER($BX2000)),MIN(1,MAX(0,($BX2000-2019+1)/($BX2000-$BW2000+1))),"")</f>
        <v>0</v>
      </c>
      <c r="R2000" s="0" t="n">
        <f aca="false">IF(AND(ISNUMBER($BW2000),ISNUMBER($BX2000)),MIN(1,MAX(0,($BX2000-2016+1)/($BX2000-$BW2000+1))),"")</f>
        <v>0.2</v>
      </c>
      <c r="S2000" s="0" t="n">
        <f aca="false">IF($L2000&lt;&gt;"",IF($L2000&gt;=2015.5,1,0),"")</f>
        <v>0</v>
      </c>
      <c r="T2000" s="0" t="n">
        <f aca="false">IF($L2000&lt;&gt;"",IF($L2000&gt;=2016,1,0),"")</f>
        <v>0</v>
      </c>
      <c r="U2000" s="0" t="n">
        <f aca="false">IF(ISNUMBER($BX2000),IF($BX2000&gt;=2016,1,0),"")</f>
        <v>1</v>
      </c>
      <c r="V2000" s="0" t="n">
        <f aca="false">IF(ISNUMBER($BW2000),IF($BW2000&gt;=2016,1,0),"")</f>
        <v>0</v>
      </c>
      <c r="W2000" s="0" t="str">
        <f aca="false">IF(AND(ISNUMBER($BW2000),ISNUMBER($BX2000)),IF($BW2000&gt;=2016,"post-only",IF($BX2000&lt;2016,"pre-only","mixed")),"")</f>
        <v>mixed</v>
      </c>
      <c r="X2000" s="0" t="n">
        <f aca="false">IF(AND(ISNUMBER($BW2000),ISNUMBER($BX2000)),MIN(1,MAX(0,($BX2000-2017+1)/($BX2000-$BW2000+1))),"")</f>
        <v>0.133333333333333</v>
      </c>
      <c r="Y2000" s="0" t="n">
        <f aca="false">IF(AND(ISNUMBER($BW2000),ISNUMBER($BX2000)),MIN(1,MAX(0,($BX2000-2018+1)/($BX2000-$BW2000+1))),"")</f>
        <v>0.0666666666666667</v>
      </c>
      <c r="Z2000" s="0" t="n">
        <f aca="false">IF(AND(ISNUMBER($BW2000),ISNUMBER($BX2000)),MIN(1,MAX(0,($BX2000-2019+1)/($BX2000-$BW2000+1))),"")</f>
        <v>0</v>
      </c>
      <c r="AA2000" s="0" t="n">
        <f aca="false">IF(ISNUMBER($BX2000),IF($BX2000&gt;=2017,1,0),"")</f>
        <v>1</v>
      </c>
      <c r="AB2000" s="0" t="n">
        <f aca="false">IF(ISNUMBER($BX2000),IF($BX2000&gt;=2018,1,0),"")</f>
        <v>1</v>
      </c>
      <c r="AC2000" s="0" t="n">
        <f aca="false">IF(ISNUMBER($BX2000),IF($BX2000&gt;=2019,1,0),"")</f>
        <v>0</v>
      </c>
      <c r="AD2000" s="0" t="n">
        <f aca="false">IF($L2000&lt;&gt;"",IF($L2000&gt;2013,1,0),"")</f>
        <v>0</v>
      </c>
      <c r="AE2000" s="0" t="n">
        <f aca="false">IF($L2000&lt;&gt;"",1+IF($L2000&gt;2011,1,0)+IF($L2000&gt;2014,1,0),"")</f>
        <v>1</v>
      </c>
      <c r="AF2000" s="0" t="s">
        <v>310</v>
      </c>
      <c r="AG2000" s="0" t="s">
        <v>88</v>
      </c>
      <c r="AH2000" s="0" t="s">
        <v>2080</v>
      </c>
      <c r="AI2000" s="0" t="s">
        <v>497</v>
      </c>
      <c r="AJ2000" s="0" t="s">
        <v>334</v>
      </c>
      <c r="AK2000" s="0" t="str">
        <f aca="false">IF(AND($CF2000&lt;&gt;"",IFERROR(INDEX(subsample_country_map!$B:$B,MATCH($CF2000,subsample_country_map!$A:$A,0)),"")&lt;&gt;""),INDEX(subsample_country_map!$B:$B,MATCH($CF2000,subsample_country_map!$A:$A,0)),INDEX(lookup!$AA:$AA,MATCH($A2000,lookup!$A:$A,0)))</f>
        <v>1_US</v>
      </c>
      <c r="AL2000" s="0" t="str">
        <f aca="false">IF(AND($CF2000&lt;&gt;"",IFERROR(INDEX(subsample_country_map!$C:$C,MATCH($CF2000,subsample_country_map!$A:$A,0)),"")&lt;&gt;""),INDEX(subsample_country_map!$C:$C,MATCH($CF2000,subsample_country_map!$A:$A,0)),INDEX(lookup!$AB:$AB,MATCH($A2000,lookup!$A:$A,0)))</f>
        <v>1_developed</v>
      </c>
      <c r="AM2000" s="0" t="str">
        <f aca="false">IF(AND($CF2000&lt;&gt;"",IFERROR(INDEX(subsample_country_map!$D:$D,MATCH($CF2000,subsample_country_map!$A:$A,0)),"")&lt;&gt;""),INDEX(subsample_country_map!$D:$D,MATCH($CF2000,subsample_country_map!$A:$A,0)),INDEX(lookup!$AC:$AC,MATCH($A2000,lookup!$A:$A,0)))</f>
        <v>1_western</v>
      </c>
      <c r="AN2000" s="0" t="str">
        <f aca="false">IF(AND($CF2000&lt;&gt;"",IFERROR(INDEX(subsample_country_map!$E:$E,MATCH($CF2000,subsample_country_map!$A:$A,0)),"")&lt;&gt;""),INDEX(subsample_country_map!$E:$E,MATCH($CF2000,subsample_country_map!$A:$A,0)),INDEX(lookup!$AD:$AD,MATCH($A2000,lookup!$A:$A,0)))</f>
        <v>1_common law</v>
      </c>
      <c r="AO2000" s="0" t="str">
        <f aca="false">INDEX(lookup!$Y:$Y,MATCH($A2000,lookup!$A:$A,0))</f>
        <v>0_published</v>
      </c>
      <c r="AP2000" s="0" t="str">
        <f aca="false">INDEX(lookup!$Z:$Z,MATCH($A2000,lookup!$A:$A,0))</f>
        <v>1_VHB high</v>
      </c>
      <c r="AQ2000" s="0" t="str">
        <f aca="false">INDEX(lookup!$W:$W,MATCH($A2000,lookup!$A:$A,0))</f>
        <v>1_fin/acc/econ</v>
      </c>
      <c r="AS2000" s="0" t="s">
        <v>91</v>
      </c>
      <c r="AT2000" s="0" t="s">
        <v>397</v>
      </c>
      <c r="AU2000" s="0" t="s">
        <v>311</v>
      </c>
      <c r="AV2000" s="0" t="s">
        <v>3535</v>
      </c>
      <c r="AX2000" s="0" t="s">
        <v>1418</v>
      </c>
      <c r="BA2000" s="0" t="n">
        <v>2272</v>
      </c>
      <c r="BB2000" s="0" t="s">
        <v>347</v>
      </c>
      <c r="BC2000" s="0" t="s">
        <v>868</v>
      </c>
      <c r="BD2000" s="0" t="s">
        <v>123</v>
      </c>
      <c r="BE2000" s="0" t="s">
        <v>33</v>
      </c>
      <c r="BF2000" s="0" t="s">
        <v>6780</v>
      </c>
      <c r="BI2000" s="0" t="s">
        <v>427</v>
      </c>
      <c r="BJ2000" s="0" t="s">
        <v>4157</v>
      </c>
      <c r="BK2000" s="0" t="s">
        <v>399</v>
      </c>
      <c r="BL2000" s="0" t="s">
        <v>6785</v>
      </c>
      <c r="BM2000" s="0" t="s">
        <v>6721</v>
      </c>
      <c r="BN2000" s="0" t="s">
        <v>6767</v>
      </c>
      <c r="BO2000" s="0" t="s">
        <v>769</v>
      </c>
      <c r="BP2000" s="0" t="s">
        <v>6707</v>
      </c>
      <c r="BQ2000" s="0" t="s">
        <v>127</v>
      </c>
      <c r="BT2000" s="0" t="n">
        <v>0</v>
      </c>
      <c r="BU2000" s="0" t="s">
        <v>6712</v>
      </c>
      <c r="BW2000" s="0" t="n">
        <v>2004</v>
      </c>
      <c r="BX2000" s="0" t="n">
        <v>2018</v>
      </c>
      <c r="BY2000" s="0" t="s">
        <v>6713</v>
      </c>
      <c r="BZ2000" s="0" t="n">
        <v>2011</v>
      </c>
      <c r="CA2000" s="0" t="n">
        <v>0.2</v>
      </c>
      <c r="CB2000" s="0" t="n">
        <v>0</v>
      </c>
      <c r="CC2000" s="0" t="n">
        <v>1</v>
      </c>
      <c r="CD2000" s="0" t="n">
        <v>0.00230774668692294</v>
      </c>
      <c r="CE2000" s="0" t="n">
        <v>1</v>
      </c>
    </row>
    <row r="2001" customFormat="false" ht="15" hidden="false" customHeight="false" outlineLevel="0" collapsed="false">
      <c r="A2001" s="0" t="s">
        <v>6707</v>
      </c>
      <c r="B2001" s="0" t="n">
        <v>3306</v>
      </c>
      <c r="C2001" s="0" t="n">
        <v>-0.0802474918444722</v>
      </c>
      <c r="D2001" s="0" t="n">
        <v>3116</v>
      </c>
      <c r="E2001" s="0" t="n">
        <f aca="false">IF(ISNUMBER($BA2001),$BA2001,IF(AND(ISNUMBER($D2001),ISNUMBER($BW2001),ISNUMBER($BX2001)),$D2001*($BX2001-$BW2001+1),""))</f>
        <v>3116</v>
      </c>
      <c r="H2001" s="0" t="s">
        <v>118</v>
      </c>
      <c r="I2001" s="0" t="s">
        <v>119</v>
      </c>
      <c r="J2001" s="0" t="n">
        <f aca="false">IF($BW2001&lt;&gt;"",$BW2001,"")</f>
        <v>2004</v>
      </c>
      <c r="K2001" s="0" t="n">
        <f aca="false">IF($BX2001&lt;&gt;"",$BX2001,"")</f>
        <v>2018</v>
      </c>
      <c r="L2001" s="0" t="n">
        <f aca="false">IF(AND(ISNUMBER($BW2001),ISNUMBER($BX2001)),($BW2001+$BX2001)/2,"")</f>
        <v>2011</v>
      </c>
      <c r="M2001" s="0" t="n">
        <f aca="false">IF($L2001&lt;&gt;"",$L2001,"")</f>
        <v>2011</v>
      </c>
      <c r="N2001" s="0" t="n">
        <f aca="false">IF(AND(ISNUMBER($BW2001),ISNUMBER($BX2001)),MIN(1,MAX(0,($BX2001-2016+1)/($BX2001-$BW2001+1))),"")</f>
        <v>0.2</v>
      </c>
      <c r="O2001" s="0" t="n">
        <f aca="false">IF(AND(ISNUMBER($BW2001),ISNUMBER($BX2001)),MIN(1,MAX(0,($BX2001-2017+1)/($BX2001-$BW2001+1))),"")</f>
        <v>0.133333333333333</v>
      </c>
      <c r="P2001" s="0" t="n">
        <f aca="false">IF(AND(ISNUMBER($BW2001),ISNUMBER($BX2001)),MIN(1,MAX(0,($BX2001-2018+1)/($BX2001-$BW2001+1))),"")</f>
        <v>0.0666666666666667</v>
      </c>
      <c r="Q2001" s="0" t="n">
        <f aca="false">IF(AND(ISNUMBER($BW2001),ISNUMBER($BX2001)),MIN(1,MAX(0,($BX2001-2019+1)/($BX2001-$BW2001+1))),"")</f>
        <v>0</v>
      </c>
      <c r="R2001" s="0" t="n">
        <f aca="false">IF(AND(ISNUMBER($BW2001),ISNUMBER($BX2001)),MIN(1,MAX(0,($BX2001-2016+1)/($BX2001-$BW2001+1))),"")</f>
        <v>0.2</v>
      </c>
      <c r="S2001" s="0" t="n">
        <f aca="false">IF($L2001&lt;&gt;"",IF($L2001&gt;=2015.5,1,0),"")</f>
        <v>0</v>
      </c>
      <c r="T2001" s="0" t="n">
        <f aca="false">IF($L2001&lt;&gt;"",IF($L2001&gt;=2016,1,0),"")</f>
        <v>0</v>
      </c>
      <c r="U2001" s="0" t="n">
        <f aca="false">IF(ISNUMBER($BX2001),IF($BX2001&gt;=2016,1,0),"")</f>
        <v>1</v>
      </c>
      <c r="V2001" s="0" t="n">
        <f aca="false">IF(ISNUMBER($BW2001),IF($BW2001&gt;=2016,1,0),"")</f>
        <v>0</v>
      </c>
      <c r="W2001" s="0" t="str">
        <f aca="false">IF(AND(ISNUMBER($BW2001),ISNUMBER($BX2001)),IF($BW2001&gt;=2016,"post-only",IF($BX2001&lt;2016,"pre-only","mixed")),"")</f>
        <v>mixed</v>
      </c>
      <c r="X2001" s="0" t="n">
        <f aca="false">IF(AND(ISNUMBER($BW2001),ISNUMBER($BX2001)),MIN(1,MAX(0,($BX2001-2017+1)/($BX2001-$BW2001+1))),"")</f>
        <v>0.133333333333333</v>
      </c>
      <c r="Y2001" s="0" t="n">
        <f aca="false">IF(AND(ISNUMBER($BW2001),ISNUMBER($BX2001)),MIN(1,MAX(0,($BX2001-2018+1)/($BX2001-$BW2001+1))),"")</f>
        <v>0.0666666666666667</v>
      </c>
      <c r="Z2001" s="0" t="n">
        <f aca="false">IF(AND(ISNUMBER($BW2001),ISNUMBER($BX2001)),MIN(1,MAX(0,($BX2001-2019+1)/($BX2001-$BW2001+1))),"")</f>
        <v>0</v>
      </c>
      <c r="AA2001" s="0" t="n">
        <f aca="false">IF(ISNUMBER($BX2001),IF($BX2001&gt;=2017,1,0),"")</f>
        <v>1</v>
      </c>
      <c r="AB2001" s="0" t="n">
        <f aca="false">IF(ISNUMBER($BX2001),IF($BX2001&gt;=2018,1,0),"")</f>
        <v>1</v>
      </c>
      <c r="AC2001" s="0" t="n">
        <f aca="false">IF(ISNUMBER($BX2001),IF($BX2001&gt;=2019,1,0),"")</f>
        <v>0</v>
      </c>
      <c r="AD2001" s="0" t="n">
        <f aca="false">IF($L2001&lt;&gt;"",IF($L2001&gt;2013,1,0),"")</f>
        <v>0</v>
      </c>
      <c r="AE2001" s="0" t="n">
        <f aca="false">IF($L2001&lt;&gt;"",1+IF($L2001&gt;2011,1,0)+IF($L2001&gt;2014,1,0),"")</f>
        <v>1</v>
      </c>
      <c r="AF2001" s="0" t="s">
        <v>310</v>
      </c>
      <c r="AG2001" s="0" t="s">
        <v>88</v>
      </c>
      <c r="AH2001" s="0" t="s">
        <v>2080</v>
      </c>
      <c r="AI2001" s="0" t="s">
        <v>497</v>
      </c>
      <c r="AJ2001" s="0" t="s">
        <v>334</v>
      </c>
      <c r="AK2001" s="0" t="str">
        <f aca="false">IF(AND($CF2001&lt;&gt;"",IFERROR(INDEX(subsample_country_map!$B:$B,MATCH($CF2001,subsample_country_map!$A:$A,0)),"")&lt;&gt;""),INDEX(subsample_country_map!$B:$B,MATCH($CF2001,subsample_country_map!$A:$A,0)),INDEX(lookup!$AA:$AA,MATCH($A2001,lookup!$A:$A,0)))</f>
        <v>1_US</v>
      </c>
      <c r="AL2001" s="0" t="str">
        <f aca="false">IF(AND($CF2001&lt;&gt;"",IFERROR(INDEX(subsample_country_map!$C:$C,MATCH($CF2001,subsample_country_map!$A:$A,0)),"")&lt;&gt;""),INDEX(subsample_country_map!$C:$C,MATCH($CF2001,subsample_country_map!$A:$A,0)),INDEX(lookup!$AB:$AB,MATCH($A2001,lookup!$A:$A,0)))</f>
        <v>1_developed</v>
      </c>
      <c r="AM2001" s="0" t="str">
        <f aca="false">IF(AND($CF2001&lt;&gt;"",IFERROR(INDEX(subsample_country_map!$D:$D,MATCH($CF2001,subsample_country_map!$A:$A,0)),"")&lt;&gt;""),INDEX(subsample_country_map!$D:$D,MATCH($CF2001,subsample_country_map!$A:$A,0)),INDEX(lookup!$AC:$AC,MATCH($A2001,lookup!$A:$A,0)))</f>
        <v>1_western</v>
      </c>
      <c r="AN2001" s="0" t="str">
        <f aca="false">IF(AND($CF2001&lt;&gt;"",IFERROR(INDEX(subsample_country_map!$E:$E,MATCH($CF2001,subsample_country_map!$A:$A,0)),"")&lt;&gt;""),INDEX(subsample_country_map!$E:$E,MATCH($CF2001,subsample_country_map!$A:$A,0)),INDEX(lookup!$AD:$AD,MATCH($A2001,lookup!$A:$A,0)))</f>
        <v>1_common law</v>
      </c>
      <c r="AO2001" s="0" t="str">
        <f aca="false">INDEX(lookup!$Y:$Y,MATCH($A2001,lookup!$A:$A,0))</f>
        <v>0_published</v>
      </c>
      <c r="AP2001" s="0" t="str">
        <f aca="false">INDEX(lookup!$Z:$Z,MATCH($A2001,lookup!$A:$A,0))</f>
        <v>1_VHB high</v>
      </c>
      <c r="AQ2001" s="0" t="str">
        <f aca="false">INDEX(lookup!$W:$W,MATCH($A2001,lookup!$A:$A,0))</f>
        <v>1_fin/acc/econ</v>
      </c>
      <c r="AS2001" s="0" t="s">
        <v>91</v>
      </c>
      <c r="AT2001" s="0" t="s">
        <v>397</v>
      </c>
      <c r="AU2001" s="0" t="s">
        <v>311</v>
      </c>
      <c r="AV2001" s="0" t="s">
        <v>6786</v>
      </c>
      <c r="AX2001" s="0" t="s">
        <v>6787</v>
      </c>
      <c r="BA2001" s="0" t="n">
        <v>3116</v>
      </c>
      <c r="BB2001" s="0" t="s">
        <v>347</v>
      </c>
      <c r="BC2001" s="0" t="s">
        <v>868</v>
      </c>
      <c r="BD2001" s="0" t="s">
        <v>123</v>
      </c>
      <c r="BE2001" s="0" t="s">
        <v>98</v>
      </c>
      <c r="BI2001" s="0" t="s">
        <v>763</v>
      </c>
      <c r="BJ2001" s="0" t="s">
        <v>4149</v>
      </c>
      <c r="BK2001" s="0" t="s">
        <v>191</v>
      </c>
      <c r="BL2001" s="0" t="s">
        <v>6788</v>
      </c>
      <c r="BM2001" s="0" t="s">
        <v>6773</v>
      </c>
      <c r="BN2001" s="0" t="s">
        <v>6767</v>
      </c>
      <c r="BO2001" s="0" t="s">
        <v>769</v>
      </c>
      <c r="BP2001" s="0" t="s">
        <v>6707</v>
      </c>
      <c r="BQ2001" s="0" t="s">
        <v>127</v>
      </c>
      <c r="BT2001" s="0" t="n">
        <v>0</v>
      </c>
      <c r="BU2001" s="0" t="s">
        <v>6712</v>
      </c>
      <c r="BW2001" s="0" t="n">
        <v>2004</v>
      </c>
      <c r="BX2001" s="0" t="n">
        <v>2018</v>
      </c>
      <c r="BY2001" s="0" t="s">
        <v>6713</v>
      </c>
      <c r="BZ2001" s="0" t="n">
        <v>2011</v>
      </c>
      <c r="CA2001" s="0" t="n">
        <v>0.2</v>
      </c>
      <c r="CB2001" s="0" t="n">
        <v>0</v>
      </c>
      <c r="CC2001" s="0" t="n">
        <v>1</v>
      </c>
      <c r="CD2001" s="0" t="n">
        <v>-0.0804204160011861</v>
      </c>
      <c r="CE2001" s="0" t="n">
        <v>1</v>
      </c>
    </row>
    <row r="2002" customFormat="false" ht="15" hidden="false" customHeight="false" outlineLevel="0" collapsed="false">
      <c r="A2002" s="0" t="s">
        <v>6707</v>
      </c>
      <c r="B2002" s="0" t="n">
        <v>3307</v>
      </c>
      <c r="C2002" s="0" t="n">
        <v>-0.0701836346073552</v>
      </c>
      <c r="D2002" s="0" t="n">
        <v>2659</v>
      </c>
      <c r="E2002" s="0" t="n">
        <f aca="false">IF(ISNUMBER($BA2002),$BA2002,IF(AND(ISNUMBER($D2002),ISNUMBER($BW2002),ISNUMBER($BX2002)),$D2002*($BX2002-$BW2002+1),""))</f>
        <v>2659</v>
      </c>
      <c r="H2002" s="0" t="s">
        <v>118</v>
      </c>
      <c r="I2002" s="0" t="s">
        <v>119</v>
      </c>
      <c r="J2002" s="0" t="n">
        <f aca="false">IF($BW2002&lt;&gt;"",$BW2002,"")</f>
        <v>2004</v>
      </c>
      <c r="K2002" s="0" t="n">
        <f aca="false">IF($BX2002&lt;&gt;"",$BX2002,"")</f>
        <v>2018</v>
      </c>
      <c r="L2002" s="0" t="n">
        <f aca="false">IF(AND(ISNUMBER($BW2002),ISNUMBER($BX2002)),($BW2002+$BX2002)/2,"")</f>
        <v>2011</v>
      </c>
      <c r="M2002" s="0" t="n">
        <f aca="false">IF($L2002&lt;&gt;"",$L2002,"")</f>
        <v>2011</v>
      </c>
      <c r="N2002" s="0" t="n">
        <f aca="false">IF(AND(ISNUMBER($BW2002),ISNUMBER($BX2002)),MIN(1,MAX(0,($BX2002-2016+1)/($BX2002-$BW2002+1))),"")</f>
        <v>0.2</v>
      </c>
      <c r="O2002" s="0" t="n">
        <f aca="false">IF(AND(ISNUMBER($BW2002),ISNUMBER($BX2002)),MIN(1,MAX(0,($BX2002-2017+1)/($BX2002-$BW2002+1))),"")</f>
        <v>0.133333333333333</v>
      </c>
      <c r="P2002" s="0" t="n">
        <f aca="false">IF(AND(ISNUMBER($BW2002),ISNUMBER($BX2002)),MIN(1,MAX(0,($BX2002-2018+1)/($BX2002-$BW2002+1))),"")</f>
        <v>0.0666666666666667</v>
      </c>
      <c r="Q2002" s="0" t="n">
        <f aca="false">IF(AND(ISNUMBER($BW2002),ISNUMBER($BX2002)),MIN(1,MAX(0,($BX2002-2019+1)/($BX2002-$BW2002+1))),"")</f>
        <v>0</v>
      </c>
      <c r="R2002" s="0" t="n">
        <f aca="false">IF(AND(ISNUMBER($BW2002),ISNUMBER($BX2002)),MIN(1,MAX(0,($BX2002-2016+1)/($BX2002-$BW2002+1))),"")</f>
        <v>0.2</v>
      </c>
      <c r="S2002" s="0" t="n">
        <f aca="false">IF($L2002&lt;&gt;"",IF($L2002&gt;=2015.5,1,0),"")</f>
        <v>0</v>
      </c>
      <c r="T2002" s="0" t="n">
        <f aca="false">IF($L2002&lt;&gt;"",IF($L2002&gt;=2016,1,0),"")</f>
        <v>0</v>
      </c>
      <c r="U2002" s="0" t="n">
        <f aca="false">IF(ISNUMBER($BX2002),IF($BX2002&gt;=2016,1,0),"")</f>
        <v>1</v>
      </c>
      <c r="V2002" s="0" t="n">
        <f aca="false">IF(ISNUMBER($BW2002),IF($BW2002&gt;=2016,1,0),"")</f>
        <v>0</v>
      </c>
      <c r="W2002" s="0" t="str">
        <f aca="false">IF(AND(ISNUMBER($BW2002),ISNUMBER($BX2002)),IF($BW2002&gt;=2016,"post-only",IF($BX2002&lt;2016,"pre-only","mixed")),"")</f>
        <v>mixed</v>
      </c>
      <c r="X2002" s="0" t="n">
        <f aca="false">IF(AND(ISNUMBER($BW2002),ISNUMBER($BX2002)),MIN(1,MAX(0,($BX2002-2017+1)/($BX2002-$BW2002+1))),"")</f>
        <v>0.133333333333333</v>
      </c>
      <c r="Y2002" s="0" t="n">
        <f aca="false">IF(AND(ISNUMBER($BW2002),ISNUMBER($BX2002)),MIN(1,MAX(0,($BX2002-2018+1)/($BX2002-$BW2002+1))),"")</f>
        <v>0.0666666666666667</v>
      </c>
      <c r="Z2002" s="0" t="n">
        <f aca="false">IF(AND(ISNUMBER($BW2002),ISNUMBER($BX2002)),MIN(1,MAX(0,($BX2002-2019+1)/($BX2002-$BW2002+1))),"")</f>
        <v>0</v>
      </c>
      <c r="AA2002" s="0" t="n">
        <f aca="false">IF(ISNUMBER($BX2002),IF($BX2002&gt;=2017,1,0),"")</f>
        <v>1</v>
      </c>
      <c r="AB2002" s="0" t="n">
        <f aca="false">IF(ISNUMBER($BX2002),IF($BX2002&gt;=2018,1,0),"")</f>
        <v>1</v>
      </c>
      <c r="AC2002" s="0" t="n">
        <f aca="false">IF(ISNUMBER($BX2002),IF($BX2002&gt;=2019,1,0),"")</f>
        <v>0</v>
      </c>
      <c r="AD2002" s="0" t="n">
        <f aca="false">IF($L2002&lt;&gt;"",IF($L2002&gt;2013,1,0),"")</f>
        <v>0</v>
      </c>
      <c r="AE2002" s="0" t="n">
        <f aca="false">IF($L2002&lt;&gt;"",1+IF($L2002&gt;2011,1,0)+IF($L2002&gt;2014,1,0),"")</f>
        <v>1</v>
      </c>
      <c r="AF2002" s="0" t="s">
        <v>310</v>
      </c>
      <c r="AG2002" s="0" t="s">
        <v>88</v>
      </c>
      <c r="AH2002" s="0" t="s">
        <v>2080</v>
      </c>
      <c r="AI2002" s="0" t="s">
        <v>497</v>
      </c>
      <c r="AJ2002" s="0" t="s">
        <v>334</v>
      </c>
      <c r="AK2002" s="0" t="str">
        <f aca="false">IF(AND($CF2002&lt;&gt;"",IFERROR(INDEX(subsample_country_map!$B:$B,MATCH($CF2002,subsample_country_map!$A:$A,0)),"")&lt;&gt;""),INDEX(subsample_country_map!$B:$B,MATCH($CF2002,subsample_country_map!$A:$A,0)),INDEX(lookup!$AA:$AA,MATCH($A2002,lookup!$A:$A,0)))</f>
        <v>1_US</v>
      </c>
      <c r="AL2002" s="0" t="str">
        <f aca="false">IF(AND($CF2002&lt;&gt;"",IFERROR(INDEX(subsample_country_map!$C:$C,MATCH($CF2002,subsample_country_map!$A:$A,0)),"")&lt;&gt;""),INDEX(subsample_country_map!$C:$C,MATCH($CF2002,subsample_country_map!$A:$A,0)),INDEX(lookup!$AB:$AB,MATCH($A2002,lookup!$A:$A,0)))</f>
        <v>1_developed</v>
      </c>
      <c r="AM2002" s="0" t="str">
        <f aca="false">IF(AND($CF2002&lt;&gt;"",IFERROR(INDEX(subsample_country_map!$D:$D,MATCH($CF2002,subsample_country_map!$A:$A,0)),"")&lt;&gt;""),INDEX(subsample_country_map!$D:$D,MATCH($CF2002,subsample_country_map!$A:$A,0)),INDEX(lookup!$AC:$AC,MATCH($A2002,lookup!$A:$A,0)))</f>
        <v>1_western</v>
      </c>
      <c r="AN2002" s="0" t="str">
        <f aca="false">IF(AND($CF2002&lt;&gt;"",IFERROR(INDEX(subsample_country_map!$E:$E,MATCH($CF2002,subsample_country_map!$A:$A,0)),"")&lt;&gt;""),INDEX(subsample_country_map!$E:$E,MATCH($CF2002,subsample_country_map!$A:$A,0)),INDEX(lookup!$AD:$AD,MATCH($A2002,lookup!$A:$A,0)))</f>
        <v>1_common law</v>
      </c>
      <c r="AO2002" s="0" t="str">
        <f aca="false">INDEX(lookup!$Y:$Y,MATCH($A2002,lookup!$A:$A,0))</f>
        <v>0_published</v>
      </c>
      <c r="AP2002" s="0" t="str">
        <f aca="false">INDEX(lookup!$Z:$Z,MATCH($A2002,lookup!$A:$A,0))</f>
        <v>1_VHB high</v>
      </c>
      <c r="AQ2002" s="0" t="str">
        <f aca="false">INDEX(lookup!$W:$W,MATCH($A2002,lookup!$A:$A,0))</f>
        <v>1_fin/acc/econ</v>
      </c>
      <c r="AS2002" s="0" t="s">
        <v>91</v>
      </c>
      <c r="AT2002" s="0" t="s">
        <v>397</v>
      </c>
      <c r="AU2002" s="0" t="s">
        <v>311</v>
      </c>
      <c r="AV2002" s="0" t="s">
        <v>306</v>
      </c>
      <c r="AX2002" s="0" t="s">
        <v>6789</v>
      </c>
      <c r="BA2002" s="0" t="n">
        <v>2659</v>
      </c>
      <c r="BB2002" s="0" t="s">
        <v>347</v>
      </c>
      <c r="BC2002" s="0" t="s">
        <v>868</v>
      </c>
      <c r="BD2002" s="0" t="s">
        <v>123</v>
      </c>
      <c r="BE2002" s="0" t="s">
        <v>98</v>
      </c>
      <c r="BI2002" s="0" t="s">
        <v>763</v>
      </c>
      <c r="BJ2002" s="0" t="s">
        <v>4153</v>
      </c>
      <c r="BK2002" s="0" t="s">
        <v>191</v>
      </c>
      <c r="BL2002" s="0" t="s">
        <v>6790</v>
      </c>
      <c r="BM2002" s="0" t="s">
        <v>6776</v>
      </c>
      <c r="BN2002" s="0" t="s">
        <v>6767</v>
      </c>
      <c r="BO2002" s="0" t="s">
        <v>769</v>
      </c>
      <c r="BP2002" s="0" t="s">
        <v>6707</v>
      </c>
      <c r="BQ2002" s="0" t="s">
        <v>127</v>
      </c>
      <c r="BT2002" s="0" t="n">
        <v>0</v>
      </c>
      <c r="BU2002" s="0" t="s">
        <v>6712</v>
      </c>
      <c r="BW2002" s="0" t="n">
        <v>2004</v>
      </c>
      <c r="BX2002" s="0" t="n">
        <v>2018</v>
      </c>
      <c r="BY2002" s="0" t="s">
        <v>6713</v>
      </c>
      <c r="BZ2002" s="0" t="n">
        <v>2011</v>
      </c>
      <c r="CA2002" s="0" t="n">
        <v>0.2</v>
      </c>
      <c r="CB2002" s="0" t="n">
        <v>0</v>
      </c>
      <c r="CC2002" s="0" t="n">
        <v>1</v>
      </c>
      <c r="CD2002" s="0" t="n">
        <v>-0.0702992118879808</v>
      </c>
      <c r="CE2002" s="0" t="n">
        <v>1</v>
      </c>
    </row>
    <row r="2003" customFormat="false" ht="15" hidden="false" customHeight="false" outlineLevel="0" collapsed="false">
      <c r="A2003" s="0" t="s">
        <v>6707</v>
      </c>
      <c r="B2003" s="0" t="n">
        <v>3308</v>
      </c>
      <c r="C2003" s="0" t="n">
        <v>-0.0250919295825622</v>
      </c>
      <c r="D2003" s="0" t="n">
        <v>2528</v>
      </c>
      <c r="E2003" s="0" t="n">
        <f aca="false">IF(ISNUMBER($BA2003),$BA2003,IF(AND(ISNUMBER($D2003),ISNUMBER($BW2003),ISNUMBER($BX2003)),$D2003*($BX2003-$BW2003+1),""))</f>
        <v>2528</v>
      </c>
      <c r="H2003" s="0" t="s">
        <v>118</v>
      </c>
      <c r="I2003" s="0" t="s">
        <v>119</v>
      </c>
      <c r="J2003" s="0" t="n">
        <f aca="false">IF($BW2003&lt;&gt;"",$BW2003,"")</f>
        <v>2004</v>
      </c>
      <c r="K2003" s="0" t="n">
        <f aca="false">IF($BX2003&lt;&gt;"",$BX2003,"")</f>
        <v>2018</v>
      </c>
      <c r="L2003" s="0" t="n">
        <f aca="false">IF(AND(ISNUMBER($BW2003),ISNUMBER($BX2003)),($BW2003+$BX2003)/2,"")</f>
        <v>2011</v>
      </c>
      <c r="M2003" s="0" t="n">
        <f aca="false">IF($L2003&lt;&gt;"",$L2003,"")</f>
        <v>2011</v>
      </c>
      <c r="N2003" s="0" t="n">
        <f aca="false">IF(AND(ISNUMBER($BW2003),ISNUMBER($BX2003)),MIN(1,MAX(0,($BX2003-2016+1)/($BX2003-$BW2003+1))),"")</f>
        <v>0.2</v>
      </c>
      <c r="O2003" s="0" t="n">
        <f aca="false">IF(AND(ISNUMBER($BW2003),ISNUMBER($BX2003)),MIN(1,MAX(0,($BX2003-2017+1)/($BX2003-$BW2003+1))),"")</f>
        <v>0.133333333333333</v>
      </c>
      <c r="P2003" s="0" t="n">
        <f aca="false">IF(AND(ISNUMBER($BW2003),ISNUMBER($BX2003)),MIN(1,MAX(0,($BX2003-2018+1)/($BX2003-$BW2003+1))),"")</f>
        <v>0.0666666666666667</v>
      </c>
      <c r="Q2003" s="0" t="n">
        <f aca="false">IF(AND(ISNUMBER($BW2003),ISNUMBER($BX2003)),MIN(1,MAX(0,($BX2003-2019+1)/($BX2003-$BW2003+1))),"")</f>
        <v>0</v>
      </c>
      <c r="R2003" s="0" t="n">
        <f aca="false">IF(AND(ISNUMBER($BW2003),ISNUMBER($BX2003)),MIN(1,MAX(0,($BX2003-2016+1)/($BX2003-$BW2003+1))),"")</f>
        <v>0.2</v>
      </c>
      <c r="S2003" s="0" t="n">
        <f aca="false">IF($L2003&lt;&gt;"",IF($L2003&gt;=2015.5,1,0),"")</f>
        <v>0</v>
      </c>
      <c r="T2003" s="0" t="n">
        <f aca="false">IF($L2003&lt;&gt;"",IF($L2003&gt;=2016,1,0),"")</f>
        <v>0</v>
      </c>
      <c r="U2003" s="0" t="n">
        <f aca="false">IF(ISNUMBER($BX2003),IF($BX2003&gt;=2016,1,0),"")</f>
        <v>1</v>
      </c>
      <c r="V2003" s="0" t="n">
        <f aca="false">IF(ISNUMBER($BW2003),IF($BW2003&gt;=2016,1,0),"")</f>
        <v>0</v>
      </c>
      <c r="W2003" s="0" t="str">
        <f aca="false">IF(AND(ISNUMBER($BW2003),ISNUMBER($BX2003)),IF($BW2003&gt;=2016,"post-only",IF($BX2003&lt;2016,"pre-only","mixed")),"")</f>
        <v>mixed</v>
      </c>
      <c r="X2003" s="0" t="n">
        <f aca="false">IF(AND(ISNUMBER($BW2003),ISNUMBER($BX2003)),MIN(1,MAX(0,($BX2003-2017+1)/($BX2003-$BW2003+1))),"")</f>
        <v>0.133333333333333</v>
      </c>
      <c r="Y2003" s="0" t="n">
        <f aca="false">IF(AND(ISNUMBER($BW2003),ISNUMBER($BX2003)),MIN(1,MAX(0,($BX2003-2018+1)/($BX2003-$BW2003+1))),"")</f>
        <v>0.0666666666666667</v>
      </c>
      <c r="Z2003" s="0" t="n">
        <f aca="false">IF(AND(ISNUMBER($BW2003),ISNUMBER($BX2003)),MIN(1,MAX(0,($BX2003-2019+1)/($BX2003-$BW2003+1))),"")</f>
        <v>0</v>
      </c>
      <c r="AA2003" s="0" t="n">
        <f aca="false">IF(ISNUMBER($BX2003),IF($BX2003&gt;=2017,1,0),"")</f>
        <v>1</v>
      </c>
      <c r="AB2003" s="0" t="n">
        <f aca="false">IF(ISNUMBER($BX2003),IF($BX2003&gt;=2018,1,0),"")</f>
        <v>1</v>
      </c>
      <c r="AC2003" s="0" t="n">
        <f aca="false">IF(ISNUMBER($BX2003),IF($BX2003&gt;=2019,1,0),"")</f>
        <v>0</v>
      </c>
      <c r="AD2003" s="0" t="n">
        <f aca="false">IF($L2003&lt;&gt;"",IF($L2003&gt;2013,1,0),"")</f>
        <v>0</v>
      </c>
      <c r="AE2003" s="0" t="n">
        <f aca="false">IF($L2003&lt;&gt;"",1+IF($L2003&gt;2011,1,0)+IF($L2003&gt;2014,1,0),"")</f>
        <v>1</v>
      </c>
      <c r="AF2003" s="0" t="s">
        <v>310</v>
      </c>
      <c r="AG2003" s="0" t="s">
        <v>88</v>
      </c>
      <c r="AH2003" s="0" t="s">
        <v>2080</v>
      </c>
      <c r="AI2003" s="0" t="s">
        <v>497</v>
      </c>
      <c r="AJ2003" s="0" t="s">
        <v>334</v>
      </c>
      <c r="AK2003" s="0" t="str">
        <f aca="false">IF(AND($CF2003&lt;&gt;"",IFERROR(INDEX(subsample_country_map!$B:$B,MATCH($CF2003,subsample_country_map!$A:$A,0)),"")&lt;&gt;""),INDEX(subsample_country_map!$B:$B,MATCH($CF2003,subsample_country_map!$A:$A,0)),INDEX(lookup!$AA:$AA,MATCH($A2003,lookup!$A:$A,0)))</f>
        <v>1_US</v>
      </c>
      <c r="AL2003" s="0" t="str">
        <f aca="false">IF(AND($CF2003&lt;&gt;"",IFERROR(INDEX(subsample_country_map!$C:$C,MATCH($CF2003,subsample_country_map!$A:$A,0)),"")&lt;&gt;""),INDEX(subsample_country_map!$C:$C,MATCH($CF2003,subsample_country_map!$A:$A,0)),INDEX(lookup!$AB:$AB,MATCH($A2003,lookup!$A:$A,0)))</f>
        <v>1_developed</v>
      </c>
      <c r="AM2003" s="0" t="str">
        <f aca="false">IF(AND($CF2003&lt;&gt;"",IFERROR(INDEX(subsample_country_map!$D:$D,MATCH($CF2003,subsample_country_map!$A:$A,0)),"")&lt;&gt;""),INDEX(subsample_country_map!$D:$D,MATCH($CF2003,subsample_country_map!$A:$A,0)),INDEX(lookup!$AC:$AC,MATCH($A2003,lookup!$A:$A,0)))</f>
        <v>1_western</v>
      </c>
      <c r="AN2003" s="0" t="str">
        <f aca="false">IF(AND($CF2003&lt;&gt;"",IFERROR(INDEX(subsample_country_map!$E:$E,MATCH($CF2003,subsample_country_map!$A:$A,0)),"")&lt;&gt;""),INDEX(subsample_country_map!$E:$E,MATCH($CF2003,subsample_country_map!$A:$A,0)),INDEX(lookup!$AD:$AD,MATCH($A2003,lookup!$A:$A,0)))</f>
        <v>1_common law</v>
      </c>
      <c r="AO2003" s="0" t="str">
        <f aca="false">INDEX(lookup!$Y:$Y,MATCH($A2003,lookup!$A:$A,0))</f>
        <v>0_published</v>
      </c>
      <c r="AP2003" s="0" t="str">
        <f aca="false">INDEX(lookup!$Z:$Z,MATCH($A2003,lookup!$A:$A,0))</f>
        <v>1_VHB high</v>
      </c>
      <c r="AQ2003" s="0" t="str">
        <f aca="false">INDEX(lookup!$W:$W,MATCH($A2003,lookup!$A:$A,0))</f>
        <v>1_fin/acc/econ</v>
      </c>
      <c r="AS2003" s="0" t="s">
        <v>91</v>
      </c>
      <c r="AT2003" s="0" t="s">
        <v>397</v>
      </c>
      <c r="AU2003" s="0" t="s">
        <v>311</v>
      </c>
      <c r="AV2003" s="0" t="s">
        <v>4367</v>
      </c>
      <c r="AX2003" s="0" t="s">
        <v>6791</v>
      </c>
      <c r="BA2003" s="0" t="n">
        <v>2528</v>
      </c>
      <c r="BB2003" s="0" t="s">
        <v>347</v>
      </c>
      <c r="BC2003" s="0" t="s">
        <v>868</v>
      </c>
      <c r="BD2003" s="0" t="s">
        <v>123</v>
      </c>
      <c r="BE2003" s="0" t="s">
        <v>98</v>
      </c>
      <c r="BI2003" s="0" t="s">
        <v>763</v>
      </c>
      <c r="BJ2003" s="0" t="s">
        <v>4157</v>
      </c>
      <c r="BK2003" s="0" t="s">
        <v>191</v>
      </c>
      <c r="BL2003" s="0" t="s">
        <v>6792</v>
      </c>
      <c r="BM2003" s="0" t="s">
        <v>6730</v>
      </c>
      <c r="BN2003" s="0" t="s">
        <v>6767</v>
      </c>
      <c r="BO2003" s="0" t="s">
        <v>769</v>
      </c>
      <c r="BP2003" s="0" t="s">
        <v>6707</v>
      </c>
      <c r="BQ2003" s="0" t="s">
        <v>127</v>
      </c>
      <c r="BT2003" s="0" t="n">
        <v>0</v>
      </c>
      <c r="BU2003" s="0" t="s">
        <v>6712</v>
      </c>
      <c r="BW2003" s="0" t="n">
        <v>2004</v>
      </c>
      <c r="BX2003" s="0" t="n">
        <v>2018</v>
      </c>
      <c r="BY2003" s="0" t="s">
        <v>6713</v>
      </c>
      <c r="BZ2003" s="0" t="n">
        <v>2011</v>
      </c>
      <c r="CA2003" s="0" t="n">
        <v>0.2</v>
      </c>
      <c r="CB2003" s="0" t="n">
        <v>0</v>
      </c>
      <c r="CC2003" s="0" t="n">
        <v>1</v>
      </c>
      <c r="CD2003" s="0" t="n">
        <v>-0.0250971975736149</v>
      </c>
      <c r="CE2003" s="0" t="n">
        <v>1</v>
      </c>
    </row>
    <row r="2004" customFormat="false" ht="15" hidden="false" customHeight="false" outlineLevel="0" collapsed="false">
      <c r="A2004" s="0" t="s">
        <v>6707</v>
      </c>
      <c r="B2004" s="0" t="n">
        <v>3309</v>
      </c>
      <c r="C2004" s="0" t="n">
        <v>-0.0632896930001497</v>
      </c>
      <c r="D2004" s="0" t="n">
        <v>3116</v>
      </c>
      <c r="E2004" s="0" t="n">
        <f aca="false">IF(ISNUMBER($BA2004),$BA2004,IF(AND(ISNUMBER($D2004),ISNUMBER($BW2004),ISNUMBER($BX2004)),$D2004*($BX2004-$BW2004+1),""))</f>
        <v>3116</v>
      </c>
      <c r="H2004" s="0" t="s">
        <v>118</v>
      </c>
      <c r="I2004" s="0" t="s">
        <v>119</v>
      </c>
      <c r="J2004" s="0" t="n">
        <f aca="false">IF($BW2004&lt;&gt;"",$BW2004,"")</f>
        <v>2004</v>
      </c>
      <c r="K2004" s="0" t="n">
        <f aca="false">IF($BX2004&lt;&gt;"",$BX2004,"")</f>
        <v>2018</v>
      </c>
      <c r="L2004" s="0" t="n">
        <f aca="false">IF(AND(ISNUMBER($BW2004),ISNUMBER($BX2004)),($BW2004+$BX2004)/2,"")</f>
        <v>2011</v>
      </c>
      <c r="M2004" s="0" t="n">
        <f aca="false">IF($L2004&lt;&gt;"",$L2004,"")</f>
        <v>2011</v>
      </c>
      <c r="N2004" s="0" t="n">
        <f aca="false">IF(AND(ISNUMBER($BW2004),ISNUMBER($BX2004)),MIN(1,MAX(0,($BX2004-2016+1)/($BX2004-$BW2004+1))),"")</f>
        <v>0.2</v>
      </c>
      <c r="O2004" s="0" t="n">
        <f aca="false">IF(AND(ISNUMBER($BW2004),ISNUMBER($BX2004)),MIN(1,MAX(0,($BX2004-2017+1)/($BX2004-$BW2004+1))),"")</f>
        <v>0.133333333333333</v>
      </c>
      <c r="P2004" s="0" t="n">
        <f aca="false">IF(AND(ISNUMBER($BW2004),ISNUMBER($BX2004)),MIN(1,MAX(0,($BX2004-2018+1)/($BX2004-$BW2004+1))),"")</f>
        <v>0.0666666666666667</v>
      </c>
      <c r="Q2004" s="0" t="n">
        <f aca="false">IF(AND(ISNUMBER($BW2004),ISNUMBER($BX2004)),MIN(1,MAX(0,($BX2004-2019+1)/($BX2004-$BW2004+1))),"")</f>
        <v>0</v>
      </c>
      <c r="R2004" s="0" t="n">
        <f aca="false">IF(AND(ISNUMBER($BW2004),ISNUMBER($BX2004)),MIN(1,MAX(0,($BX2004-2016+1)/($BX2004-$BW2004+1))),"")</f>
        <v>0.2</v>
      </c>
      <c r="S2004" s="0" t="n">
        <f aca="false">IF($L2004&lt;&gt;"",IF($L2004&gt;=2015.5,1,0),"")</f>
        <v>0</v>
      </c>
      <c r="T2004" s="0" t="n">
        <f aca="false">IF($L2004&lt;&gt;"",IF($L2004&gt;=2016,1,0),"")</f>
        <v>0</v>
      </c>
      <c r="U2004" s="0" t="n">
        <f aca="false">IF(ISNUMBER($BX2004),IF($BX2004&gt;=2016,1,0),"")</f>
        <v>1</v>
      </c>
      <c r="V2004" s="0" t="n">
        <f aca="false">IF(ISNUMBER($BW2004),IF($BW2004&gt;=2016,1,0),"")</f>
        <v>0</v>
      </c>
      <c r="W2004" s="0" t="str">
        <f aca="false">IF(AND(ISNUMBER($BW2004),ISNUMBER($BX2004)),IF($BW2004&gt;=2016,"post-only",IF($BX2004&lt;2016,"pre-only","mixed")),"")</f>
        <v>mixed</v>
      </c>
      <c r="X2004" s="0" t="n">
        <f aca="false">IF(AND(ISNUMBER($BW2004),ISNUMBER($BX2004)),MIN(1,MAX(0,($BX2004-2017+1)/($BX2004-$BW2004+1))),"")</f>
        <v>0.133333333333333</v>
      </c>
      <c r="Y2004" s="0" t="n">
        <f aca="false">IF(AND(ISNUMBER($BW2004),ISNUMBER($BX2004)),MIN(1,MAX(0,($BX2004-2018+1)/($BX2004-$BW2004+1))),"")</f>
        <v>0.0666666666666667</v>
      </c>
      <c r="Z2004" s="0" t="n">
        <f aca="false">IF(AND(ISNUMBER($BW2004),ISNUMBER($BX2004)),MIN(1,MAX(0,($BX2004-2019+1)/($BX2004-$BW2004+1))),"")</f>
        <v>0</v>
      </c>
      <c r="AA2004" s="0" t="n">
        <f aca="false">IF(ISNUMBER($BX2004),IF($BX2004&gt;=2017,1,0),"")</f>
        <v>1</v>
      </c>
      <c r="AB2004" s="0" t="n">
        <f aca="false">IF(ISNUMBER($BX2004),IF($BX2004&gt;=2018,1,0),"")</f>
        <v>1</v>
      </c>
      <c r="AC2004" s="0" t="n">
        <f aca="false">IF(ISNUMBER($BX2004),IF($BX2004&gt;=2019,1,0),"")</f>
        <v>0</v>
      </c>
      <c r="AD2004" s="0" t="n">
        <f aca="false">IF($L2004&lt;&gt;"",IF($L2004&gt;2013,1,0),"")</f>
        <v>0</v>
      </c>
      <c r="AE2004" s="0" t="n">
        <f aca="false">IF($L2004&lt;&gt;"",1+IF($L2004&gt;2011,1,0)+IF($L2004&gt;2014,1,0),"")</f>
        <v>1</v>
      </c>
      <c r="AF2004" s="0" t="s">
        <v>761</v>
      </c>
      <c r="AG2004" s="0" t="s">
        <v>88</v>
      </c>
      <c r="AH2004" s="0" t="s">
        <v>2080</v>
      </c>
      <c r="AI2004" s="0" t="s">
        <v>497</v>
      </c>
      <c r="AJ2004" s="0" t="s">
        <v>334</v>
      </c>
      <c r="AK2004" s="0" t="str">
        <f aca="false">IF(AND($CF2004&lt;&gt;"",IFERROR(INDEX(subsample_country_map!$B:$B,MATCH($CF2004,subsample_country_map!$A:$A,0)),"")&lt;&gt;""),INDEX(subsample_country_map!$B:$B,MATCH($CF2004,subsample_country_map!$A:$A,0)),INDEX(lookup!$AA:$AA,MATCH($A2004,lookup!$A:$A,0)))</f>
        <v>1_US</v>
      </c>
      <c r="AL2004" s="0" t="str">
        <f aca="false">IF(AND($CF2004&lt;&gt;"",IFERROR(INDEX(subsample_country_map!$C:$C,MATCH($CF2004,subsample_country_map!$A:$A,0)),"")&lt;&gt;""),INDEX(subsample_country_map!$C:$C,MATCH($CF2004,subsample_country_map!$A:$A,0)),INDEX(lookup!$AB:$AB,MATCH($A2004,lookup!$A:$A,0)))</f>
        <v>1_developed</v>
      </c>
      <c r="AM2004" s="0" t="str">
        <f aca="false">IF(AND($CF2004&lt;&gt;"",IFERROR(INDEX(subsample_country_map!$D:$D,MATCH($CF2004,subsample_country_map!$A:$A,0)),"")&lt;&gt;""),INDEX(subsample_country_map!$D:$D,MATCH($CF2004,subsample_country_map!$A:$A,0)),INDEX(lookup!$AC:$AC,MATCH($A2004,lookup!$A:$A,0)))</f>
        <v>1_western</v>
      </c>
      <c r="AN2004" s="0" t="str">
        <f aca="false">IF(AND($CF2004&lt;&gt;"",IFERROR(INDEX(subsample_country_map!$E:$E,MATCH($CF2004,subsample_country_map!$A:$A,0)),"")&lt;&gt;""),INDEX(subsample_country_map!$E:$E,MATCH($CF2004,subsample_country_map!$A:$A,0)),INDEX(lookup!$AD:$AD,MATCH($A2004,lookup!$A:$A,0)))</f>
        <v>1_common law</v>
      </c>
      <c r="AO2004" s="0" t="str">
        <f aca="false">INDEX(lookup!$Y:$Y,MATCH($A2004,lookup!$A:$A,0))</f>
        <v>0_published</v>
      </c>
      <c r="AP2004" s="0" t="str">
        <f aca="false">INDEX(lookup!$Z:$Z,MATCH($A2004,lookup!$A:$A,0))</f>
        <v>1_VHB high</v>
      </c>
      <c r="AQ2004" s="0" t="str">
        <f aca="false">INDEX(lookup!$W:$W,MATCH($A2004,lookup!$A:$A,0))</f>
        <v>1_fin/acc/econ</v>
      </c>
      <c r="AS2004" s="0" t="s">
        <v>91</v>
      </c>
      <c r="AT2004" s="0" t="s">
        <v>397</v>
      </c>
      <c r="AU2004" s="0" t="s">
        <v>93</v>
      </c>
      <c r="AV2004" s="0" t="s">
        <v>6793</v>
      </c>
      <c r="AX2004" s="0" t="s">
        <v>6794</v>
      </c>
      <c r="BA2004" s="0" t="n">
        <v>3116</v>
      </c>
      <c r="BB2004" s="0" t="s">
        <v>95</v>
      </c>
      <c r="BC2004" s="0" t="s">
        <v>122</v>
      </c>
      <c r="BD2004" s="0" t="s">
        <v>142</v>
      </c>
      <c r="BE2004" s="0" t="s">
        <v>98</v>
      </c>
      <c r="BI2004" s="0" t="s">
        <v>774</v>
      </c>
      <c r="BJ2004" s="0" t="s">
        <v>4149</v>
      </c>
      <c r="BK2004" s="0" t="s">
        <v>191</v>
      </c>
      <c r="BL2004" s="0" t="s">
        <v>6795</v>
      </c>
      <c r="BM2004" s="0" t="s">
        <v>6711</v>
      </c>
      <c r="BN2004" s="0" t="s">
        <v>6796</v>
      </c>
      <c r="BO2004" s="0" t="s">
        <v>769</v>
      </c>
      <c r="BP2004" s="0" t="s">
        <v>6707</v>
      </c>
      <c r="BQ2004" s="0" t="s">
        <v>127</v>
      </c>
      <c r="BT2004" s="0" t="n">
        <v>0</v>
      </c>
      <c r="BU2004" s="0" t="s">
        <v>6712</v>
      </c>
      <c r="BW2004" s="0" t="n">
        <v>2004</v>
      </c>
      <c r="BX2004" s="0" t="n">
        <v>2018</v>
      </c>
      <c r="BY2004" s="0" t="s">
        <v>6713</v>
      </c>
      <c r="BZ2004" s="0" t="n">
        <v>2011</v>
      </c>
      <c r="CA2004" s="0" t="n">
        <v>0.2</v>
      </c>
      <c r="CB2004" s="0" t="n">
        <v>0</v>
      </c>
      <c r="CC2004" s="0" t="n">
        <v>1</v>
      </c>
      <c r="CD2004" s="0" t="n">
        <v>-0.063374400762745</v>
      </c>
      <c r="CE2004" s="0" t="n">
        <v>1</v>
      </c>
    </row>
    <row r="2005" customFormat="false" ht="15" hidden="false" customHeight="false" outlineLevel="0" collapsed="false">
      <c r="A2005" s="0" t="s">
        <v>6707</v>
      </c>
      <c r="B2005" s="0" t="n">
        <v>3310</v>
      </c>
      <c r="C2005" s="0" t="n">
        <v>-0.0590448886317416</v>
      </c>
      <c r="D2005" s="0" t="n">
        <v>2659</v>
      </c>
      <c r="E2005" s="0" t="n">
        <f aca="false">IF(ISNUMBER($BA2005),$BA2005,IF(AND(ISNUMBER($D2005),ISNUMBER($BW2005),ISNUMBER($BX2005)),$D2005*($BX2005-$BW2005+1),""))</f>
        <v>2659</v>
      </c>
      <c r="H2005" s="0" t="s">
        <v>118</v>
      </c>
      <c r="I2005" s="0" t="s">
        <v>119</v>
      </c>
      <c r="J2005" s="0" t="n">
        <f aca="false">IF($BW2005&lt;&gt;"",$BW2005,"")</f>
        <v>2004</v>
      </c>
      <c r="K2005" s="0" t="n">
        <f aca="false">IF($BX2005&lt;&gt;"",$BX2005,"")</f>
        <v>2018</v>
      </c>
      <c r="L2005" s="0" t="n">
        <f aca="false">IF(AND(ISNUMBER($BW2005),ISNUMBER($BX2005)),($BW2005+$BX2005)/2,"")</f>
        <v>2011</v>
      </c>
      <c r="M2005" s="0" t="n">
        <f aca="false">IF($L2005&lt;&gt;"",$L2005,"")</f>
        <v>2011</v>
      </c>
      <c r="N2005" s="0" t="n">
        <f aca="false">IF(AND(ISNUMBER($BW2005),ISNUMBER($BX2005)),MIN(1,MAX(0,($BX2005-2016+1)/($BX2005-$BW2005+1))),"")</f>
        <v>0.2</v>
      </c>
      <c r="O2005" s="0" t="n">
        <f aca="false">IF(AND(ISNUMBER($BW2005),ISNUMBER($BX2005)),MIN(1,MAX(0,($BX2005-2017+1)/($BX2005-$BW2005+1))),"")</f>
        <v>0.133333333333333</v>
      </c>
      <c r="P2005" s="0" t="n">
        <f aca="false">IF(AND(ISNUMBER($BW2005),ISNUMBER($BX2005)),MIN(1,MAX(0,($BX2005-2018+1)/($BX2005-$BW2005+1))),"")</f>
        <v>0.0666666666666667</v>
      </c>
      <c r="Q2005" s="0" t="n">
        <f aca="false">IF(AND(ISNUMBER($BW2005),ISNUMBER($BX2005)),MIN(1,MAX(0,($BX2005-2019+1)/($BX2005-$BW2005+1))),"")</f>
        <v>0</v>
      </c>
      <c r="R2005" s="0" t="n">
        <f aca="false">IF(AND(ISNUMBER($BW2005),ISNUMBER($BX2005)),MIN(1,MAX(0,($BX2005-2016+1)/($BX2005-$BW2005+1))),"")</f>
        <v>0.2</v>
      </c>
      <c r="S2005" s="0" t="n">
        <f aca="false">IF($L2005&lt;&gt;"",IF($L2005&gt;=2015.5,1,0),"")</f>
        <v>0</v>
      </c>
      <c r="T2005" s="0" t="n">
        <f aca="false">IF($L2005&lt;&gt;"",IF($L2005&gt;=2016,1,0),"")</f>
        <v>0</v>
      </c>
      <c r="U2005" s="0" t="n">
        <f aca="false">IF(ISNUMBER($BX2005),IF($BX2005&gt;=2016,1,0),"")</f>
        <v>1</v>
      </c>
      <c r="V2005" s="0" t="n">
        <f aca="false">IF(ISNUMBER($BW2005),IF($BW2005&gt;=2016,1,0),"")</f>
        <v>0</v>
      </c>
      <c r="W2005" s="0" t="str">
        <f aca="false">IF(AND(ISNUMBER($BW2005),ISNUMBER($BX2005)),IF($BW2005&gt;=2016,"post-only",IF($BX2005&lt;2016,"pre-only","mixed")),"")</f>
        <v>mixed</v>
      </c>
      <c r="X2005" s="0" t="n">
        <f aca="false">IF(AND(ISNUMBER($BW2005),ISNUMBER($BX2005)),MIN(1,MAX(0,($BX2005-2017+1)/($BX2005-$BW2005+1))),"")</f>
        <v>0.133333333333333</v>
      </c>
      <c r="Y2005" s="0" t="n">
        <f aca="false">IF(AND(ISNUMBER($BW2005),ISNUMBER($BX2005)),MIN(1,MAX(0,($BX2005-2018+1)/($BX2005-$BW2005+1))),"")</f>
        <v>0.0666666666666667</v>
      </c>
      <c r="Z2005" s="0" t="n">
        <f aca="false">IF(AND(ISNUMBER($BW2005),ISNUMBER($BX2005)),MIN(1,MAX(0,($BX2005-2019+1)/($BX2005-$BW2005+1))),"")</f>
        <v>0</v>
      </c>
      <c r="AA2005" s="0" t="n">
        <f aca="false">IF(ISNUMBER($BX2005),IF($BX2005&gt;=2017,1,0),"")</f>
        <v>1</v>
      </c>
      <c r="AB2005" s="0" t="n">
        <f aca="false">IF(ISNUMBER($BX2005),IF($BX2005&gt;=2018,1,0),"")</f>
        <v>1</v>
      </c>
      <c r="AC2005" s="0" t="n">
        <f aca="false">IF(ISNUMBER($BX2005),IF($BX2005&gt;=2019,1,0),"")</f>
        <v>0</v>
      </c>
      <c r="AD2005" s="0" t="n">
        <f aca="false">IF($L2005&lt;&gt;"",IF($L2005&gt;2013,1,0),"")</f>
        <v>0</v>
      </c>
      <c r="AE2005" s="0" t="n">
        <f aca="false">IF($L2005&lt;&gt;"",1+IF($L2005&gt;2011,1,0)+IF($L2005&gt;2014,1,0),"")</f>
        <v>1</v>
      </c>
      <c r="AF2005" s="0" t="s">
        <v>761</v>
      </c>
      <c r="AG2005" s="0" t="s">
        <v>88</v>
      </c>
      <c r="AH2005" s="0" t="s">
        <v>2080</v>
      </c>
      <c r="AI2005" s="0" t="s">
        <v>497</v>
      </c>
      <c r="AJ2005" s="0" t="s">
        <v>334</v>
      </c>
      <c r="AK2005" s="0" t="str">
        <f aca="false">IF(AND($CF2005&lt;&gt;"",IFERROR(INDEX(subsample_country_map!$B:$B,MATCH($CF2005,subsample_country_map!$A:$A,0)),"")&lt;&gt;""),INDEX(subsample_country_map!$B:$B,MATCH($CF2005,subsample_country_map!$A:$A,0)),INDEX(lookup!$AA:$AA,MATCH($A2005,lookup!$A:$A,0)))</f>
        <v>1_US</v>
      </c>
      <c r="AL2005" s="0" t="str">
        <f aca="false">IF(AND($CF2005&lt;&gt;"",IFERROR(INDEX(subsample_country_map!$C:$C,MATCH($CF2005,subsample_country_map!$A:$A,0)),"")&lt;&gt;""),INDEX(subsample_country_map!$C:$C,MATCH($CF2005,subsample_country_map!$A:$A,0)),INDEX(lookup!$AB:$AB,MATCH($A2005,lookup!$A:$A,0)))</f>
        <v>1_developed</v>
      </c>
      <c r="AM2005" s="0" t="str">
        <f aca="false">IF(AND($CF2005&lt;&gt;"",IFERROR(INDEX(subsample_country_map!$D:$D,MATCH($CF2005,subsample_country_map!$A:$A,0)),"")&lt;&gt;""),INDEX(subsample_country_map!$D:$D,MATCH($CF2005,subsample_country_map!$A:$A,0)),INDEX(lookup!$AC:$AC,MATCH($A2005,lookup!$A:$A,0)))</f>
        <v>1_western</v>
      </c>
      <c r="AN2005" s="0" t="str">
        <f aca="false">IF(AND($CF2005&lt;&gt;"",IFERROR(INDEX(subsample_country_map!$E:$E,MATCH($CF2005,subsample_country_map!$A:$A,0)),"")&lt;&gt;""),INDEX(subsample_country_map!$E:$E,MATCH($CF2005,subsample_country_map!$A:$A,0)),INDEX(lookup!$AD:$AD,MATCH($A2005,lookup!$A:$A,0)))</f>
        <v>1_common law</v>
      </c>
      <c r="AO2005" s="0" t="str">
        <f aca="false">INDEX(lookup!$Y:$Y,MATCH($A2005,lookup!$A:$A,0))</f>
        <v>0_published</v>
      </c>
      <c r="AP2005" s="0" t="str">
        <f aca="false">INDEX(lookup!$Z:$Z,MATCH($A2005,lookup!$A:$A,0))</f>
        <v>1_VHB high</v>
      </c>
      <c r="AQ2005" s="0" t="str">
        <f aca="false">INDEX(lookup!$W:$W,MATCH($A2005,lookup!$A:$A,0))</f>
        <v>1_fin/acc/econ</v>
      </c>
      <c r="AS2005" s="0" t="s">
        <v>91</v>
      </c>
      <c r="AT2005" s="0" t="s">
        <v>397</v>
      </c>
      <c r="AU2005" s="0" t="s">
        <v>93</v>
      </c>
      <c r="AV2005" s="0" t="s">
        <v>6797</v>
      </c>
      <c r="AX2005" s="0" t="s">
        <v>2018</v>
      </c>
      <c r="BA2005" s="0" t="n">
        <v>2659</v>
      </c>
      <c r="BB2005" s="0" t="s">
        <v>95</v>
      </c>
      <c r="BC2005" s="0" t="s">
        <v>122</v>
      </c>
      <c r="BD2005" s="0" t="s">
        <v>142</v>
      </c>
      <c r="BE2005" s="0" t="s">
        <v>98</v>
      </c>
      <c r="BI2005" s="0" t="s">
        <v>774</v>
      </c>
      <c r="BJ2005" s="0" t="s">
        <v>4153</v>
      </c>
      <c r="BK2005" s="0" t="s">
        <v>191</v>
      </c>
      <c r="BL2005" s="0" t="s">
        <v>6798</v>
      </c>
      <c r="BM2005" s="0" t="s">
        <v>6717</v>
      </c>
      <c r="BN2005" s="0" t="s">
        <v>6796</v>
      </c>
      <c r="BO2005" s="0" t="s">
        <v>769</v>
      </c>
      <c r="BP2005" s="0" t="s">
        <v>6707</v>
      </c>
      <c r="BQ2005" s="0" t="s">
        <v>127</v>
      </c>
      <c r="BT2005" s="0" t="n">
        <v>0</v>
      </c>
      <c r="BU2005" s="0" t="s">
        <v>6712</v>
      </c>
      <c r="BW2005" s="0" t="n">
        <v>2004</v>
      </c>
      <c r="BX2005" s="0" t="n">
        <v>2018</v>
      </c>
      <c r="BY2005" s="0" t="s">
        <v>6713</v>
      </c>
      <c r="BZ2005" s="0" t="n">
        <v>2011</v>
      </c>
      <c r="CA2005" s="0" t="n">
        <v>0.2</v>
      </c>
      <c r="CB2005" s="0" t="n">
        <v>0</v>
      </c>
      <c r="CC2005" s="0" t="n">
        <v>1</v>
      </c>
      <c r="CD2005" s="0" t="n">
        <v>-0.0591136485626611</v>
      </c>
      <c r="CE2005" s="0" t="n">
        <v>1</v>
      </c>
    </row>
    <row r="2006" customFormat="false" ht="15" hidden="false" customHeight="false" outlineLevel="0" collapsed="false">
      <c r="A2006" s="0" t="s">
        <v>6707</v>
      </c>
      <c r="B2006" s="0" t="n">
        <v>3311</v>
      </c>
      <c r="C2006" s="0" t="n">
        <v>-0.0942498941825315</v>
      </c>
      <c r="D2006" s="0" t="n">
        <v>2528</v>
      </c>
      <c r="E2006" s="0" t="n">
        <f aca="false">IF(ISNUMBER($BA2006),$BA2006,IF(AND(ISNUMBER($D2006),ISNUMBER($BW2006),ISNUMBER($BX2006)),$D2006*($BX2006-$BW2006+1),""))</f>
        <v>2528</v>
      </c>
      <c r="H2006" s="0" t="s">
        <v>118</v>
      </c>
      <c r="I2006" s="0" t="s">
        <v>119</v>
      </c>
      <c r="J2006" s="0" t="n">
        <f aca="false">IF($BW2006&lt;&gt;"",$BW2006,"")</f>
        <v>2004</v>
      </c>
      <c r="K2006" s="0" t="n">
        <f aca="false">IF($BX2006&lt;&gt;"",$BX2006,"")</f>
        <v>2018</v>
      </c>
      <c r="L2006" s="0" t="n">
        <f aca="false">IF(AND(ISNUMBER($BW2006),ISNUMBER($BX2006)),($BW2006+$BX2006)/2,"")</f>
        <v>2011</v>
      </c>
      <c r="M2006" s="0" t="n">
        <f aca="false">IF($L2006&lt;&gt;"",$L2006,"")</f>
        <v>2011</v>
      </c>
      <c r="N2006" s="0" t="n">
        <f aca="false">IF(AND(ISNUMBER($BW2006),ISNUMBER($BX2006)),MIN(1,MAX(0,($BX2006-2016+1)/($BX2006-$BW2006+1))),"")</f>
        <v>0.2</v>
      </c>
      <c r="O2006" s="0" t="n">
        <f aca="false">IF(AND(ISNUMBER($BW2006),ISNUMBER($BX2006)),MIN(1,MAX(0,($BX2006-2017+1)/($BX2006-$BW2006+1))),"")</f>
        <v>0.133333333333333</v>
      </c>
      <c r="P2006" s="0" t="n">
        <f aca="false">IF(AND(ISNUMBER($BW2006),ISNUMBER($BX2006)),MIN(1,MAX(0,($BX2006-2018+1)/($BX2006-$BW2006+1))),"")</f>
        <v>0.0666666666666667</v>
      </c>
      <c r="Q2006" s="0" t="n">
        <f aca="false">IF(AND(ISNUMBER($BW2006),ISNUMBER($BX2006)),MIN(1,MAX(0,($BX2006-2019+1)/($BX2006-$BW2006+1))),"")</f>
        <v>0</v>
      </c>
      <c r="R2006" s="0" t="n">
        <f aca="false">IF(AND(ISNUMBER($BW2006),ISNUMBER($BX2006)),MIN(1,MAX(0,($BX2006-2016+1)/($BX2006-$BW2006+1))),"")</f>
        <v>0.2</v>
      </c>
      <c r="S2006" s="0" t="n">
        <f aca="false">IF($L2006&lt;&gt;"",IF($L2006&gt;=2015.5,1,0),"")</f>
        <v>0</v>
      </c>
      <c r="T2006" s="0" t="n">
        <f aca="false">IF($L2006&lt;&gt;"",IF($L2006&gt;=2016,1,0),"")</f>
        <v>0</v>
      </c>
      <c r="U2006" s="0" t="n">
        <f aca="false">IF(ISNUMBER($BX2006),IF($BX2006&gt;=2016,1,0),"")</f>
        <v>1</v>
      </c>
      <c r="V2006" s="0" t="n">
        <f aca="false">IF(ISNUMBER($BW2006),IF($BW2006&gt;=2016,1,0),"")</f>
        <v>0</v>
      </c>
      <c r="W2006" s="0" t="str">
        <f aca="false">IF(AND(ISNUMBER($BW2006),ISNUMBER($BX2006)),IF($BW2006&gt;=2016,"post-only",IF($BX2006&lt;2016,"pre-only","mixed")),"")</f>
        <v>mixed</v>
      </c>
      <c r="X2006" s="0" t="n">
        <f aca="false">IF(AND(ISNUMBER($BW2006),ISNUMBER($BX2006)),MIN(1,MAX(0,($BX2006-2017+1)/($BX2006-$BW2006+1))),"")</f>
        <v>0.133333333333333</v>
      </c>
      <c r="Y2006" s="0" t="n">
        <f aca="false">IF(AND(ISNUMBER($BW2006),ISNUMBER($BX2006)),MIN(1,MAX(0,($BX2006-2018+1)/($BX2006-$BW2006+1))),"")</f>
        <v>0.0666666666666667</v>
      </c>
      <c r="Z2006" s="0" t="n">
        <f aca="false">IF(AND(ISNUMBER($BW2006),ISNUMBER($BX2006)),MIN(1,MAX(0,($BX2006-2019+1)/($BX2006-$BW2006+1))),"")</f>
        <v>0</v>
      </c>
      <c r="AA2006" s="0" t="n">
        <f aca="false">IF(ISNUMBER($BX2006),IF($BX2006&gt;=2017,1,0),"")</f>
        <v>1</v>
      </c>
      <c r="AB2006" s="0" t="n">
        <f aca="false">IF(ISNUMBER($BX2006),IF($BX2006&gt;=2018,1,0),"")</f>
        <v>1</v>
      </c>
      <c r="AC2006" s="0" t="n">
        <f aca="false">IF(ISNUMBER($BX2006),IF($BX2006&gt;=2019,1,0),"")</f>
        <v>0</v>
      </c>
      <c r="AD2006" s="0" t="n">
        <f aca="false">IF($L2006&lt;&gt;"",IF($L2006&gt;2013,1,0),"")</f>
        <v>0</v>
      </c>
      <c r="AE2006" s="0" t="n">
        <f aca="false">IF($L2006&lt;&gt;"",1+IF($L2006&gt;2011,1,0)+IF($L2006&gt;2014,1,0),"")</f>
        <v>1</v>
      </c>
      <c r="AF2006" s="0" t="s">
        <v>761</v>
      </c>
      <c r="AG2006" s="0" t="s">
        <v>88</v>
      </c>
      <c r="AH2006" s="0" t="s">
        <v>2080</v>
      </c>
      <c r="AI2006" s="0" t="s">
        <v>497</v>
      </c>
      <c r="AJ2006" s="0" t="s">
        <v>334</v>
      </c>
      <c r="AK2006" s="0" t="str">
        <f aca="false">IF(AND($CF2006&lt;&gt;"",IFERROR(INDEX(subsample_country_map!$B:$B,MATCH($CF2006,subsample_country_map!$A:$A,0)),"")&lt;&gt;""),INDEX(subsample_country_map!$B:$B,MATCH($CF2006,subsample_country_map!$A:$A,0)),INDEX(lookup!$AA:$AA,MATCH($A2006,lookup!$A:$A,0)))</f>
        <v>1_US</v>
      </c>
      <c r="AL2006" s="0" t="str">
        <f aca="false">IF(AND($CF2006&lt;&gt;"",IFERROR(INDEX(subsample_country_map!$C:$C,MATCH($CF2006,subsample_country_map!$A:$A,0)),"")&lt;&gt;""),INDEX(subsample_country_map!$C:$C,MATCH($CF2006,subsample_country_map!$A:$A,0)),INDEX(lookup!$AB:$AB,MATCH($A2006,lookup!$A:$A,0)))</f>
        <v>1_developed</v>
      </c>
      <c r="AM2006" s="0" t="str">
        <f aca="false">IF(AND($CF2006&lt;&gt;"",IFERROR(INDEX(subsample_country_map!$D:$D,MATCH($CF2006,subsample_country_map!$A:$A,0)),"")&lt;&gt;""),INDEX(subsample_country_map!$D:$D,MATCH($CF2006,subsample_country_map!$A:$A,0)),INDEX(lookup!$AC:$AC,MATCH($A2006,lookup!$A:$A,0)))</f>
        <v>1_western</v>
      </c>
      <c r="AN2006" s="0" t="str">
        <f aca="false">IF(AND($CF2006&lt;&gt;"",IFERROR(INDEX(subsample_country_map!$E:$E,MATCH($CF2006,subsample_country_map!$A:$A,0)),"")&lt;&gt;""),INDEX(subsample_country_map!$E:$E,MATCH($CF2006,subsample_country_map!$A:$A,0)),INDEX(lookup!$AD:$AD,MATCH($A2006,lookup!$A:$A,0)))</f>
        <v>1_common law</v>
      </c>
      <c r="AO2006" s="0" t="str">
        <f aca="false">INDEX(lookup!$Y:$Y,MATCH($A2006,lookup!$A:$A,0))</f>
        <v>0_published</v>
      </c>
      <c r="AP2006" s="0" t="str">
        <f aca="false">INDEX(lookup!$Z:$Z,MATCH($A2006,lookup!$A:$A,0))</f>
        <v>1_VHB high</v>
      </c>
      <c r="AQ2006" s="0" t="str">
        <f aca="false">INDEX(lookup!$W:$W,MATCH($A2006,lookup!$A:$A,0))</f>
        <v>1_fin/acc/econ</v>
      </c>
      <c r="AS2006" s="0" t="s">
        <v>91</v>
      </c>
      <c r="AT2006" s="0" t="s">
        <v>397</v>
      </c>
      <c r="AU2006" s="0" t="s">
        <v>93</v>
      </c>
      <c r="AV2006" s="0" t="s">
        <v>6799</v>
      </c>
      <c r="AX2006" s="0" t="s">
        <v>6800</v>
      </c>
      <c r="BA2006" s="0" t="n">
        <v>2528</v>
      </c>
      <c r="BB2006" s="0" t="s">
        <v>95</v>
      </c>
      <c r="BC2006" s="0" t="s">
        <v>122</v>
      </c>
      <c r="BD2006" s="0" t="s">
        <v>142</v>
      </c>
      <c r="BE2006" s="0" t="s">
        <v>98</v>
      </c>
      <c r="BI2006" s="0" t="s">
        <v>774</v>
      </c>
      <c r="BJ2006" s="0" t="s">
        <v>4157</v>
      </c>
      <c r="BK2006" s="0" t="s">
        <v>191</v>
      </c>
      <c r="BL2006" s="0" t="s">
        <v>6801</v>
      </c>
      <c r="BM2006" s="0" t="s">
        <v>6730</v>
      </c>
      <c r="BN2006" s="0" t="s">
        <v>6796</v>
      </c>
      <c r="BO2006" s="0" t="s">
        <v>769</v>
      </c>
      <c r="BP2006" s="0" t="s">
        <v>6707</v>
      </c>
      <c r="BQ2006" s="0" t="s">
        <v>127</v>
      </c>
      <c r="BT2006" s="0" t="n">
        <v>0</v>
      </c>
      <c r="BU2006" s="0" t="s">
        <v>6712</v>
      </c>
      <c r="BW2006" s="0" t="n">
        <v>2004</v>
      </c>
      <c r="BX2006" s="0" t="n">
        <v>2018</v>
      </c>
      <c r="BY2006" s="0" t="s">
        <v>6713</v>
      </c>
      <c r="BZ2006" s="0" t="n">
        <v>2011</v>
      </c>
      <c r="CA2006" s="0" t="n">
        <v>0.2</v>
      </c>
      <c r="CB2006" s="0" t="n">
        <v>0</v>
      </c>
      <c r="CC2006" s="0" t="n">
        <v>1</v>
      </c>
      <c r="CD2006" s="0" t="n">
        <v>-0.0945304663820337</v>
      </c>
      <c r="CE2006" s="0" t="n">
        <v>1</v>
      </c>
    </row>
    <row r="2007" customFormat="false" ht="15" hidden="false" customHeight="false" outlineLevel="0" collapsed="false">
      <c r="A2007" s="0" t="s">
        <v>6802</v>
      </c>
      <c r="B2007" s="0" t="n">
        <v>3312</v>
      </c>
      <c r="C2007" s="0" t="n">
        <v>0.06</v>
      </c>
      <c r="D2007" s="0" t="n">
        <v>2537</v>
      </c>
      <c r="E2007" s="0" t="n">
        <f aca="false">IF(ISNUMBER($BA2007),$BA2007,IF(AND(ISNUMBER($D2007),ISNUMBER($BW2007),ISNUMBER($BX2007)),$D2007*($BX2007-$BW2007+1),""))</f>
        <v>27907</v>
      </c>
      <c r="H2007" s="0" t="s">
        <v>85</v>
      </c>
      <c r="I2007" s="0" t="s">
        <v>86</v>
      </c>
      <c r="J2007" s="0" t="n">
        <f aca="false">IF($BW2007&lt;&gt;"",$BW2007,"")</f>
        <v>2007</v>
      </c>
      <c r="K2007" s="0" t="n">
        <f aca="false">IF($BX2007&lt;&gt;"",$BX2007,"")</f>
        <v>2017</v>
      </c>
      <c r="L2007" s="0" t="n">
        <f aca="false">IF(AND(ISNUMBER($BW2007),ISNUMBER($BX2007)),($BW2007+$BX2007)/2,"")</f>
        <v>2012</v>
      </c>
      <c r="M2007" s="0" t="n">
        <f aca="false">IF($L2007&lt;&gt;"",$L2007,"")</f>
        <v>2012</v>
      </c>
      <c r="N2007" s="0" t="n">
        <f aca="false">IF(AND(ISNUMBER($BW2007),ISNUMBER($BX2007)),MIN(1,MAX(0,($BX2007-2016+1)/($BX2007-$BW2007+1))),"")</f>
        <v>0.181818181818182</v>
      </c>
      <c r="O2007" s="0" t="n">
        <f aca="false">IF(AND(ISNUMBER($BW2007),ISNUMBER($BX2007)),MIN(1,MAX(0,($BX2007-2017+1)/($BX2007-$BW2007+1))),"")</f>
        <v>0.0909090909090909</v>
      </c>
      <c r="P2007" s="0" t="n">
        <f aca="false">IF(AND(ISNUMBER($BW2007),ISNUMBER($BX2007)),MIN(1,MAX(0,($BX2007-2018+1)/($BX2007-$BW2007+1))),"")</f>
        <v>0</v>
      </c>
      <c r="Q2007" s="0" t="n">
        <f aca="false">IF(AND(ISNUMBER($BW2007),ISNUMBER($BX2007)),MIN(1,MAX(0,($BX2007-2019+1)/($BX2007-$BW2007+1))),"")</f>
        <v>0</v>
      </c>
      <c r="R2007" s="0" t="n">
        <f aca="false">IF(AND(ISNUMBER($BW2007),ISNUMBER($BX2007)),MIN(1,MAX(0,($BX2007-2016+1)/($BX2007-$BW2007+1))),"")</f>
        <v>0.181818181818182</v>
      </c>
      <c r="S2007" s="0" t="n">
        <f aca="false">IF($L2007&lt;&gt;"",IF($L2007&gt;=2015.5,1,0),"")</f>
        <v>0</v>
      </c>
      <c r="T2007" s="0" t="n">
        <f aca="false">IF($L2007&lt;&gt;"",IF($L2007&gt;=2016,1,0),"")</f>
        <v>0</v>
      </c>
      <c r="U2007" s="0" t="n">
        <f aca="false">IF(ISNUMBER($BX2007),IF($BX2007&gt;=2016,1,0),"")</f>
        <v>1</v>
      </c>
      <c r="V2007" s="0" t="n">
        <f aca="false">IF(ISNUMBER($BW2007),IF($BW2007&gt;=2016,1,0),"")</f>
        <v>0</v>
      </c>
      <c r="W2007" s="0" t="str">
        <f aca="false">IF(AND(ISNUMBER($BW2007),ISNUMBER($BX2007)),IF($BW2007&gt;=2016,"post-only",IF($BX2007&lt;2016,"pre-only","mixed")),"")</f>
        <v>mixed</v>
      </c>
      <c r="X2007" s="0" t="n">
        <f aca="false">IF(AND(ISNUMBER($BW2007),ISNUMBER($BX2007)),MIN(1,MAX(0,($BX2007-2017+1)/($BX2007-$BW2007+1))),"")</f>
        <v>0.0909090909090909</v>
      </c>
      <c r="Y2007" s="0" t="n">
        <f aca="false">IF(AND(ISNUMBER($BW2007),ISNUMBER($BX2007)),MIN(1,MAX(0,($BX2007-2018+1)/($BX2007-$BW2007+1))),"")</f>
        <v>0</v>
      </c>
      <c r="Z2007" s="0" t="n">
        <f aca="false">IF(AND(ISNUMBER($BW2007),ISNUMBER($BX2007)),MIN(1,MAX(0,($BX2007-2019+1)/($BX2007-$BW2007+1))),"")</f>
        <v>0</v>
      </c>
      <c r="AA2007" s="0" t="n">
        <f aca="false">IF(ISNUMBER($BX2007),IF($BX2007&gt;=2017,1,0),"")</f>
        <v>1</v>
      </c>
      <c r="AB2007" s="0" t="n">
        <f aca="false">IF(ISNUMBER($BX2007),IF($BX2007&gt;=2018,1,0),"")</f>
        <v>0</v>
      </c>
      <c r="AC2007" s="0" t="n">
        <f aca="false">IF(ISNUMBER($BX2007),IF($BX2007&gt;=2019,1,0),"")</f>
        <v>0</v>
      </c>
      <c r="AD2007" s="0" t="n">
        <f aca="false">IF($L2007&lt;&gt;"",IF($L2007&gt;2013,1,0),"")</f>
        <v>0</v>
      </c>
      <c r="AE2007" s="0" t="n">
        <f aca="false">IF($L2007&lt;&gt;"",1+IF($L2007&gt;2011,1,0)+IF($L2007&gt;2014,1,0),"")</f>
        <v>2</v>
      </c>
      <c r="AF2007" s="0" t="s">
        <v>310</v>
      </c>
      <c r="AG2007" s="0" t="s">
        <v>436</v>
      </c>
      <c r="AH2007" s="0" t="s">
        <v>89</v>
      </c>
      <c r="AI2007" s="0" t="s">
        <v>334</v>
      </c>
      <c r="AJ2007" s="0" t="s">
        <v>334</v>
      </c>
      <c r="AK2007" s="0" t="str">
        <f aca="false">IF(AND($CF2007&lt;&gt;"",IFERROR(INDEX(subsample_country_map!$B:$B,MATCH($CF2007,subsample_country_map!$A:$A,0)),"")&lt;&gt;""),INDEX(subsample_country_map!$B:$B,MATCH($CF2007,subsample_country_map!$A:$A,0)),INDEX(lookup!$AA:$AA,MATCH($A2007,lookup!$A:$A,0)))</f>
        <v>1_US</v>
      </c>
      <c r="AL2007" s="0" t="str">
        <f aca="false">IF(AND($CF2007&lt;&gt;"",IFERROR(INDEX(subsample_country_map!$C:$C,MATCH($CF2007,subsample_country_map!$A:$A,0)),"")&lt;&gt;""),INDEX(subsample_country_map!$C:$C,MATCH($CF2007,subsample_country_map!$A:$A,0)),INDEX(lookup!$AB:$AB,MATCH($A2007,lookup!$A:$A,0)))</f>
        <v>1_developed</v>
      </c>
      <c r="AM2007" s="0" t="str">
        <f aca="false">IF(AND($CF2007&lt;&gt;"",IFERROR(INDEX(subsample_country_map!$D:$D,MATCH($CF2007,subsample_country_map!$A:$A,0)),"")&lt;&gt;""),INDEX(subsample_country_map!$D:$D,MATCH($CF2007,subsample_country_map!$A:$A,0)),INDEX(lookup!$AC:$AC,MATCH($A2007,lookup!$A:$A,0)))</f>
        <v>1_western</v>
      </c>
      <c r="AN2007" s="0" t="str">
        <f aca="false">IF(AND($CF2007&lt;&gt;"",IFERROR(INDEX(subsample_country_map!$E:$E,MATCH($CF2007,subsample_country_map!$A:$A,0)),"")&lt;&gt;""),INDEX(subsample_country_map!$E:$E,MATCH($CF2007,subsample_country_map!$A:$A,0)),INDEX(lookup!$AD:$AD,MATCH($A2007,lookup!$A:$A,0)))</f>
        <v>1_common law</v>
      </c>
      <c r="AO2007" s="0" t="str">
        <f aca="false">INDEX(lookup!$Y:$Y,MATCH($A2007,lookup!$A:$A,0))</f>
        <v>0_published</v>
      </c>
      <c r="AP2007" s="0" t="str">
        <f aca="false">INDEX(lookup!$Z:$Z,MATCH($A2007,lookup!$A:$A,0))</f>
        <v>1_VHB high</v>
      </c>
      <c r="AQ2007" s="0" t="str">
        <f aca="false">INDEX(lookup!$W:$W,MATCH($A2007,lookup!$A:$A,0))</f>
        <v>1_fin/acc/econ</v>
      </c>
      <c r="AS2007" s="0" t="s">
        <v>91</v>
      </c>
      <c r="AT2007" s="0" t="s">
        <v>111</v>
      </c>
      <c r="AU2007" s="0" t="s">
        <v>311</v>
      </c>
      <c r="AZ2007" s="0" t="s">
        <v>5989</v>
      </c>
      <c r="BB2007" s="0" t="s">
        <v>96</v>
      </c>
      <c r="BC2007" s="0" t="s">
        <v>97</v>
      </c>
      <c r="BD2007" s="0" t="s">
        <v>97</v>
      </c>
      <c r="BE2007" s="0" t="s">
        <v>98</v>
      </c>
      <c r="BI2007" s="0" t="s">
        <v>336</v>
      </c>
      <c r="BJ2007" s="0" t="s">
        <v>6803</v>
      </c>
      <c r="BK2007" s="0" t="s">
        <v>6804</v>
      </c>
      <c r="BL2007" s="0" t="s">
        <v>6805</v>
      </c>
      <c r="BM2007" s="0" t="s">
        <v>6806</v>
      </c>
      <c r="BN2007" s="0" t="s">
        <v>6807</v>
      </c>
      <c r="BO2007" s="0" t="s">
        <v>105</v>
      </c>
      <c r="BP2007" s="0" t="s">
        <v>6802</v>
      </c>
      <c r="BQ2007" s="0" t="s">
        <v>85</v>
      </c>
      <c r="BT2007" s="0" t="n">
        <v>0</v>
      </c>
      <c r="BU2007" s="0" t="s">
        <v>6808</v>
      </c>
      <c r="BW2007" s="0" t="n">
        <v>2007</v>
      </c>
      <c r="BX2007" s="0" t="n">
        <v>2017</v>
      </c>
      <c r="BY2007" s="0" t="s">
        <v>343</v>
      </c>
      <c r="BZ2007" s="0" t="n">
        <v>2012</v>
      </c>
      <c r="CA2007" s="0" t="n">
        <v>0.181818181818182</v>
      </c>
      <c r="CB2007" s="0" t="n">
        <v>0</v>
      </c>
      <c r="CC2007" s="0" t="n">
        <v>1</v>
      </c>
      <c r="CD2007" s="0" t="n">
        <v>0.0600721559210316</v>
      </c>
      <c r="CE2007" s="0" t="n">
        <v>1</v>
      </c>
    </row>
    <row r="2008" customFormat="false" ht="15" hidden="false" customHeight="false" outlineLevel="0" collapsed="false">
      <c r="A2008" s="0" t="s">
        <v>6802</v>
      </c>
      <c r="B2008" s="0" t="n">
        <v>3313</v>
      </c>
      <c r="C2008" s="0" t="n">
        <v>0.1</v>
      </c>
      <c r="D2008" s="0" t="n">
        <v>2537</v>
      </c>
      <c r="E2008" s="0" t="n">
        <f aca="false">IF(ISNUMBER($BA2008),$BA2008,IF(AND(ISNUMBER($D2008),ISNUMBER($BW2008),ISNUMBER($BX2008)),$D2008*($BX2008-$BW2008+1),""))</f>
        <v>27907</v>
      </c>
      <c r="H2008" s="0" t="s">
        <v>85</v>
      </c>
      <c r="I2008" s="0" t="s">
        <v>86</v>
      </c>
      <c r="J2008" s="0" t="n">
        <f aca="false">IF($BW2008&lt;&gt;"",$BW2008,"")</f>
        <v>2007</v>
      </c>
      <c r="K2008" s="0" t="n">
        <f aca="false">IF($BX2008&lt;&gt;"",$BX2008,"")</f>
        <v>2017</v>
      </c>
      <c r="L2008" s="0" t="n">
        <f aca="false">IF(AND(ISNUMBER($BW2008),ISNUMBER($BX2008)),($BW2008+$BX2008)/2,"")</f>
        <v>2012</v>
      </c>
      <c r="M2008" s="0" t="n">
        <f aca="false">IF($L2008&lt;&gt;"",$L2008,"")</f>
        <v>2012</v>
      </c>
      <c r="N2008" s="0" t="n">
        <f aca="false">IF(AND(ISNUMBER($BW2008),ISNUMBER($BX2008)),MIN(1,MAX(0,($BX2008-2016+1)/($BX2008-$BW2008+1))),"")</f>
        <v>0.181818181818182</v>
      </c>
      <c r="O2008" s="0" t="n">
        <f aca="false">IF(AND(ISNUMBER($BW2008),ISNUMBER($BX2008)),MIN(1,MAX(0,($BX2008-2017+1)/($BX2008-$BW2008+1))),"")</f>
        <v>0.0909090909090909</v>
      </c>
      <c r="P2008" s="0" t="n">
        <f aca="false">IF(AND(ISNUMBER($BW2008),ISNUMBER($BX2008)),MIN(1,MAX(0,($BX2008-2018+1)/($BX2008-$BW2008+1))),"")</f>
        <v>0</v>
      </c>
      <c r="Q2008" s="0" t="n">
        <f aca="false">IF(AND(ISNUMBER($BW2008),ISNUMBER($BX2008)),MIN(1,MAX(0,($BX2008-2019+1)/($BX2008-$BW2008+1))),"")</f>
        <v>0</v>
      </c>
      <c r="R2008" s="0" t="n">
        <f aca="false">IF(AND(ISNUMBER($BW2008),ISNUMBER($BX2008)),MIN(1,MAX(0,($BX2008-2016+1)/($BX2008-$BW2008+1))),"")</f>
        <v>0.181818181818182</v>
      </c>
      <c r="S2008" s="0" t="n">
        <f aca="false">IF($L2008&lt;&gt;"",IF($L2008&gt;=2015.5,1,0),"")</f>
        <v>0</v>
      </c>
      <c r="T2008" s="0" t="n">
        <f aca="false">IF($L2008&lt;&gt;"",IF($L2008&gt;=2016,1,0),"")</f>
        <v>0</v>
      </c>
      <c r="U2008" s="0" t="n">
        <f aca="false">IF(ISNUMBER($BX2008),IF($BX2008&gt;=2016,1,0),"")</f>
        <v>1</v>
      </c>
      <c r="V2008" s="0" t="n">
        <f aca="false">IF(ISNUMBER($BW2008),IF($BW2008&gt;=2016,1,0),"")</f>
        <v>0</v>
      </c>
      <c r="W2008" s="0" t="str">
        <f aca="false">IF(AND(ISNUMBER($BW2008),ISNUMBER($BX2008)),IF($BW2008&gt;=2016,"post-only",IF($BX2008&lt;2016,"pre-only","mixed")),"")</f>
        <v>mixed</v>
      </c>
      <c r="X2008" s="0" t="n">
        <f aca="false">IF(AND(ISNUMBER($BW2008),ISNUMBER($BX2008)),MIN(1,MAX(0,($BX2008-2017+1)/($BX2008-$BW2008+1))),"")</f>
        <v>0.0909090909090909</v>
      </c>
      <c r="Y2008" s="0" t="n">
        <f aca="false">IF(AND(ISNUMBER($BW2008),ISNUMBER($BX2008)),MIN(1,MAX(0,($BX2008-2018+1)/($BX2008-$BW2008+1))),"")</f>
        <v>0</v>
      </c>
      <c r="Z2008" s="0" t="n">
        <f aca="false">IF(AND(ISNUMBER($BW2008),ISNUMBER($BX2008)),MIN(1,MAX(0,($BX2008-2019+1)/($BX2008-$BW2008+1))),"")</f>
        <v>0</v>
      </c>
      <c r="AA2008" s="0" t="n">
        <f aca="false">IF(ISNUMBER($BX2008),IF($BX2008&gt;=2017,1,0),"")</f>
        <v>1</v>
      </c>
      <c r="AB2008" s="0" t="n">
        <f aca="false">IF(ISNUMBER($BX2008),IF($BX2008&gt;=2018,1,0),"")</f>
        <v>0</v>
      </c>
      <c r="AC2008" s="0" t="n">
        <f aca="false">IF(ISNUMBER($BX2008),IF($BX2008&gt;=2019,1,0),"")</f>
        <v>0</v>
      </c>
      <c r="AD2008" s="0" t="n">
        <f aca="false">IF($L2008&lt;&gt;"",IF($L2008&gt;2013,1,0),"")</f>
        <v>0</v>
      </c>
      <c r="AE2008" s="0" t="n">
        <f aca="false">IF($L2008&lt;&gt;"",1+IF($L2008&gt;2011,1,0)+IF($L2008&gt;2014,1,0),"")</f>
        <v>2</v>
      </c>
      <c r="AF2008" s="0" t="s">
        <v>310</v>
      </c>
      <c r="AG2008" s="0" t="s">
        <v>436</v>
      </c>
      <c r="AH2008" s="0" t="s">
        <v>89</v>
      </c>
      <c r="AI2008" s="0" t="s">
        <v>334</v>
      </c>
      <c r="AJ2008" s="0" t="s">
        <v>334</v>
      </c>
      <c r="AK2008" s="0" t="str">
        <f aca="false">IF(AND($CF2008&lt;&gt;"",IFERROR(INDEX(subsample_country_map!$B:$B,MATCH($CF2008,subsample_country_map!$A:$A,0)),"")&lt;&gt;""),INDEX(subsample_country_map!$B:$B,MATCH($CF2008,subsample_country_map!$A:$A,0)),INDEX(lookup!$AA:$AA,MATCH($A2008,lookup!$A:$A,0)))</f>
        <v>1_US</v>
      </c>
      <c r="AL2008" s="0" t="str">
        <f aca="false">IF(AND($CF2008&lt;&gt;"",IFERROR(INDEX(subsample_country_map!$C:$C,MATCH($CF2008,subsample_country_map!$A:$A,0)),"")&lt;&gt;""),INDEX(subsample_country_map!$C:$C,MATCH($CF2008,subsample_country_map!$A:$A,0)),INDEX(lookup!$AB:$AB,MATCH($A2008,lookup!$A:$A,0)))</f>
        <v>1_developed</v>
      </c>
      <c r="AM2008" s="0" t="str">
        <f aca="false">IF(AND($CF2008&lt;&gt;"",IFERROR(INDEX(subsample_country_map!$D:$D,MATCH($CF2008,subsample_country_map!$A:$A,0)),"")&lt;&gt;""),INDEX(subsample_country_map!$D:$D,MATCH($CF2008,subsample_country_map!$A:$A,0)),INDEX(lookup!$AC:$AC,MATCH($A2008,lookup!$A:$A,0)))</f>
        <v>1_western</v>
      </c>
      <c r="AN2008" s="0" t="str">
        <f aca="false">IF(AND($CF2008&lt;&gt;"",IFERROR(INDEX(subsample_country_map!$E:$E,MATCH($CF2008,subsample_country_map!$A:$A,0)),"")&lt;&gt;""),INDEX(subsample_country_map!$E:$E,MATCH($CF2008,subsample_country_map!$A:$A,0)),INDEX(lookup!$AD:$AD,MATCH($A2008,lookup!$A:$A,0)))</f>
        <v>1_common law</v>
      </c>
      <c r="AO2008" s="0" t="str">
        <f aca="false">INDEX(lookup!$Y:$Y,MATCH($A2008,lookup!$A:$A,0))</f>
        <v>0_published</v>
      </c>
      <c r="AP2008" s="0" t="str">
        <f aca="false">INDEX(lookup!$Z:$Z,MATCH($A2008,lookup!$A:$A,0))</f>
        <v>1_VHB high</v>
      </c>
      <c r="AQ2008" s="0" t="str">
        <f aca="false">INDEX(lookup!$W:$W,MATCH($A2008,lookup!$A:$A,0))</f>
        <v>1_fin/acc/econ</v>
      </c>
      <c r="AS2008" s="0" t="s">
        <v>91</v>
      </c>
      <c r="AT2008" s="0" t="s">
        <v>111</v>
      </c>
      <c r="AU2008" s="0" t="s">
        <v>311</v>
      </c>
      <c r="AZ2008" s="0" t="s">
        <v>1332</v>
      </c>
      <c r="BB2008" s="0" t="s">
        <v>96</v>
      </c>
      <c r="BC2008" s="0" t="s">
        <v>97</v>
      </c>
      <c r="BD2008" s="0" t="s">
        <v>97</v>
      </c>
      <c r="BE2008" s="0" t="s">
        <v>98</v>
      </c>
      <c r="BI2008" s="0" t="s">
        <v>336</v>
      </c>
      <c r="BJ2008" s="0" t="s">
        <v>6809</v>
      </c>
      <c r="BK2008" s="0" t="s">
        <v>6804</v>
      </c>
      <c r="BL2008" s="0" t="s">
        <v>6810</v>
      </c>
      <c r="BM2008" s="0" t="s">
        <v>6811</v>
      </c>
      <c r="BN2008" s="0" t="s">
        <v>6807</v>
      </c>
      <c r="BO2008" s="0" t="s">
        <v>105</v>
      </c>
      <c r="BP2008" s="0" t="s">
        <v>6802</v>
      </c>
      <c r="BQ2008" s="0" t="s">
        <v>85</v>
      </c>
      <c r="BT2008" s="0" t="n">
        <v>0</v>
      </c>
      <c r="BU2008" s="0" t="s">
        <v>6808</v>
      </c>
      <c r="BW2008" s="0" t="n">
        <v>2007</v>
      </c>
      <c r="BX2008" s="0" t="n">
        <v>2017</v>
      </c>
      <c r="BY2008" s="0" t="s">
        <v>343</v>
      </c>
      <c r="BZ2008" s="0" t="n">
        <v>2012</v>
      </c>
      <c r="CA2008" s="0" t="n">
        <v>0.181818181818182</v>
      </c>
      <c r="CB2008" s="0" t="n">
        <v>0</v>
      </c>
      <c r="CC2008" s="0" t="n">
        <v>1</v>
      </c>
      <c r="CD2008" s="0" t="n">
        <v>0.100335347731076</v>
      </c>
      <c r="CE2008" s="0" t="n">
        <v>1</v>
      </c>
    </row>
    <row r="2009" customFormat="false" ht="15" hidden="false" customHeight="false" outlineLevel="0" collapsed="false">
      <c r="A2009" s="0" t="s">
        <v>6802</v>
      </c>
      <c r="B2009" s="0" t="n">
        <v>3314</v>
      </c>
      <c r="C2009" s="0" t="n">
        <v>0.07</v>
      </c>
      <c r="D2009" s="0" t="n">
        <v>2537</v>
      </c>
      <c r="E2009" s="0" t="n">
        <f aca="false">IF(ISNUMBER($BA2009),$BA2009,IF(AND(ISNUMBER($D2009),ISNUMBER($BW2009),ISNUMBER($BX2009)),$D2009*($BX2009-$BW2009+1),""))</f>
        <v>27907</v>
      </c>
      <c r="H2009" s="0" t="s">
        <v>85</v>
      </c>
      <c r="I2009" s="0" t="s">
        <v>86</v>
      </c>
      <c r="J2009" s="0" t="n">
        <f aca="false">IF($BW2009&lt;&gt;"",$BW2009,"")</f>
        <v>2007</v>
      </c>
      <c r="K2009" s="0" t="n">
        <f aca="false">IF($BX2009&lt;&gt;"",$BX2009,"")</f>
        <v>2017</v>
      </c>
      <c r="L2009" s="0" t="n">
        <f aca="false">IF(AND(ISNUMBER($BW2009),ISNUMBER($BX2009)),($BW2009+$BX2009)/2,"")</f>
        <v>2012</v>
      </c>
      <c r="M2009" s="0" t="n">
        <f aca="false">IF($L2009&lt;&gt;"",$L2009,"")</f>
        <v>2012</v>
      </c>
      <c r="N2009" s="0" t="n">
        <f aca="false">IF(AND(ISNUMBER($BW2009),ISNUMBER($BX2009)),MIN(1,MAX(0,($BX2009-2016+1)/($BX2009-$BW2009+1))),"")</f>
        <v>0.181818181818182</v>
      </c>
      <c r="O2009" s="0" t="n">
        <f aca="false">IF(AND(ISNUMBER($BW2009),ISNUMBER($BX2009)),MIN(1,MAX(0,($BX2009-2017+1)/($BX2009-$BW2009+1))),"")</f>
        <v>0.0909090909090909</v>
      </c>
      <c r="P2009" s="0" t="n">
        <f aca="false">IF(AND(ISNUMBER($BW2009),ISNUMBER($BX2009)),MIN(1,MAX(0,($BX2009-2018+1)/($BX2009-$BW2009+1))),"")</f>
        <v>0</v>
      </c>
      <c r="Q2009" s="0" t="n">
        <f aca="false">IF(AND(ISNUMBER($BW2009),ISNUMBER($BX2009)),MIN(1,MAX(0,($BX2009-2019+1)/($BX2009-$BW2009+1))),"")</f>
        <v>0</v>
      </c>
      <c r="R2009" s="0" t="n">
        <f aca="false">IF(AND(ISNUMBER($BW2009),ISNUMBER($BX2009)),MIN(1,MAX(0,($BX2009-2016+1)/($BX2009-$BW2009+1))),"")</f>
        <v>0.181818181818182</v>
      </c>
      <c r="S2009" s="0" t="n">
        <f aca="false">IF($L2009&lt;&gt;"",IF($L2009&gt;=2015.5,1,0),"")</f>
        <v>0</v>
      </c>
      <c r="T2009" s="0" t="n">
        <f aca="false">IF($L2009&lt;&gt;"",IF($L2009&gt;=2016,1,0),"")</f>
        <v>0</v>
      </c>
      <c r="U2009" s="0" t="n">
        <f aca="false">IF(ISNUMBER($BX2009),IF($BX2009&gt;=2016,1,0),"")</f>
        <v>1</v>
      </c>
      <c r="V2009" s="0" t="n">
        <f aca="false">IF(ISNUMBER($BW2009),IF($BW2009&gt;=2016,1,0),"")</f>
        <v>0</v>
      </c>
      <c r="W2009" s="0" t="str">
        <f aca="false">IF(AND(ISNUMBER($BW2009),ISNUMBER($BX2009)),IF($BW2009&gt;=2016,"post-only",IF($BX2009&lt;2016,"pre-only","mixed")),"")</f>
        <v>mixed</v>
      </c>
      <c r="X2009" s="0" t="n">
        <f aca="false">IF(AND(ISNUMBER($BW2009),ISNUMBER($BX2009)),MIN(1,MAX(0,($BX2009-2017+1)/($BX2009-$BW2009+1))),"")</f>
        <v>0.0909090909090909</v>
      </c>
      <c r="Y2009" s="0" t="n">
        <f aca="false">IF(AND(ISNUMBER($BW2009),ISNUMBER($BX2009)),MIN(1,MAX(0,($BX2009-2018+1)/($BX2009-$BW2009+1))),"")</f>
        <v>0</v>
      </c>
      <c r="Z2009" s="0" t="n">
        <f aca="false">IF(AND(ISNUMBER($BW2009),ISNUMBER($BX2009)),MIN(1,MAX(0,($BX2009-2019+1)/($BX2009-$BW2009+1))),"")</f>
        <v>0</v>
      </c>
      <c r="AA2009" s="0" t="n">
        <f aca="false">IF(ISNUMBER($BX2009),IF($BX2009&gt;=2017,1,0),"")</f>
        <v>1</v>
      </c>
      <c r="AB2009" s="0" t="n">
        <f aca="false">IF(ISNUMBER($BX2009),IF($BX2009&gt;=2018,1,0),"")</f>
        <v>0</v>
      </c>
      <c r="AC2009" s="0" t="n">
        <f aca="false">IF(ISNUMBER($BX2009),IF($BX2009&gt;=2019,1,0),"")</f>
        <v>0</v>
      </c>
      <c r="AD2009" s="0" t="n">
        <f aca="false">IF($L2009&lt;&gt;"",IF($L2009&gt;2013,1,0),"")</f>
        <v>0</v>
      </c>
      <c r="AE2009" s="0" t="n">
        <f aca="false">IF($L2009&lt;&gt;"",1+IF($L2009&gt;2011,1,0)+IF($L2009&gt;2014,1,0),"")</f>
        <v>2</v>
      </c>
      <c r="AF2009" s="0" t="s">
        <v>310</v>
      </c>
      <c r="AG2009" s="0" t="s">
        <v>88</v>
      </c>
      <c r="AH2009" s="0" t="s">
        <v>89</v>
      </c>
      <c r="AI2009" s="0" t="s">
        <v>334</v>
      </c>
      <c r="AJ2009" s="0" t="s">
        <v>334</v>
      </c>
      <c r="AK2009" s="0" t="str">
        <f aca="false">IF(AND($CF2009&lt;&gt;"",IFERROR(INDEX(subsample_country_map!$B:$B,MATCH($CF2009,subsample_country_map!$A:$A,0)),"")&lt;&gt;""),INDEX(subsample_country_map!$B:$B,MATCH($CF2009,subsample_country_map!$A:$A,0)),INDEX(lookup!$AA:$AA,MATCH($A2009,lookup!$A:$A,0)))</f>
        <v>1_US</v>
      </c>
      <c r="AL2009" s="0" t="str">
        <f aca="false">IF(AND($CF2009&lt;&gt;"",IFERROR(INDEX(subsample_country_map!$C:$C,MATCH($CF2009,subsample_country_map!$A:$A,0)),"")&lt;&gt;""),INDEX(subsample_country_map!$C:$C,MATCH($CF2009,subsample_country_map!$A:$A,0)),INDEX(lookup!$AB:$AB,MATCH($A2009,lookup!$A:$A,0)))</f>
        <v>1_developed</v>
      </c>
      <c r="AM2009" s="0" t="str">
        <f aca="false">IF(AND($CF2009&lt;&gt;"",IFERROR(INDEX(subsample_country_map!$D:$D,MATCH($CF2009,subsample_country_map!$A:$A,0)),"")&lt;&gt;""),INDEX(subsample_country_map!$D:$D,MATCH($CF2009,subsample_country_map!$A:$A,0)),INDEX(lookup!$AC:$AC,MATCH($A2009,lookup!$A:$A,0)))</f>
        <v>1_western</v>
      </c>
      <c r="AN2009" s="0" t="str">
        <f aca="false">IF(AND($CF2009&lt;&gt;"",IFERROR(INDEX(subsample_country_map!$E:$E,MATCH($CF2009,subsample_country_map!$A:$A,0)),"")&lt;&gt;""),INDEX(subsample_country_map!$E:$E,MATCH($CF2009,subsample_country_map!$A:$A,0)),INDEX(lookup!$AD:$AD,MATCH($A2009,lookup!$A:$A,0)))</f>
        <v>1_common law</v>
      </c>
      <c r="AO2009" s="0" t="str">
        <f aca="false">INDEX(lookup!$Y:$Y,MATCH($A2009,lookup!$A:$A,0))</f>
        <v>0_published</v>
      </c>
      <c r="AP2009" s="0" t="str">
        <f aca="false">INDEX(lookup!$Z:$Z,MATCH($A2009,lookup!$A:$A,0))</f>
        <v>1_VHB high</v>
      </c>
      <c r="AQ2009" s="0" t="str">
        <f aca="false">INDEX(lookup!$W:$W,MATCH($A2009,lookup!$A:$A,0))</f>
        <v>1_fin/acc/econ</v>
      </c>
      <c r="AS2009" s="0" t="s">
        <v>91</v>
      </c>
      <c r="AT2009" s="0" t="s">
        <v>397</v>
      </c>
      <c r="AU2009" s="0" t="s">
        <v>311</v>
      </c>
      <c r="AZ2009" s="0" t="s">
        <v>4748</v>
      </c>
      <c r="BB2009" s="0" t="s">
        <v>96</v>
      </c>
      <c r="BC2009" s="0" t="s">
        <v>97</v>
      </c>
      <c r="BD2009" s="0" t="s">
        <v>97</v>
      </c>
      <c r="BE2009" s="0" t="s">
        <v>98</v>
      </c>
      <c r="BI2009" s="0" t="s">
        <v>336</v>
      </c>
      <c r="BJ2009" s="0" t="s">
        <v>6812</v>
      </c>
      <c r="BK2009" s="0" t="s">
        <v>6804</v>
      </c>
      <c r="BL2009" s="0" t="s">
        <v>6813</v>
      </c>
      <c r="BM2009" s="0" t="s">
        <v>6814</v>
      </c>
      <c r="BN2009" s="0" t="s">
        <v>6807</v>
      </c>
      <c r="BO2009" s="0" t="s">
        <v>105</v>
      </c>
      <c r="BP2009" s="0" t="s">
        <v>6802</v>
      </c>
      <c r="BQ2009" s="0" t="s">
        <v>85</v>
      </c>
      <c r="BT2009" s="0" t="n">
        <v>0</v>
      </c>
      <c r="BU2009" s="0" t="s">
        <v>6808</v>
      </c>
      <c r="BW2009" s="0" t="n">
        <v>2007</v>
      </c>
      <c r="BX2009" s="0" t="n">
        <v>2017</v>
      </c>
      <c r="BY2009" s="0" t="s">
        <v>343</v>
      </c>
      <c r="BZ2009" s="0" t="n">
        <v>2012</v>
      </c>
      <c r="CA2009" s="0" t="n">
        <v>0.181818181818182</v>
      </c>
      <c r="CB2009" s="0" t="n">
        <v>0</v>
      </c>
      <c r="CC2009" s="0" t="n">
        <v>1</v>
      </c>
      <c r="CD2009" s="0" t="n">
        <v>0.0701146706543251</v>
      </c>
      <c r="CE2009" s="0" t="n">
        <v>1</v>
      </c>
    </row>
    <row r="2010" customFormat="false" ht="15" hidden="false" customHeight="false" outlineLevel="0" collapsed="false">
      <c r="A2010" s="0" t="s">
        <v>6802</v>
      </c>
      <c r="B2010" s="0" t="n">
        <v>3315</v>
      </c>
      <c r="C2010" s="0" t="n">
        <v>-0.0369025857251706</v>
      </c>
      <c r="D2010" s="0" t="n">
        <v>2537</v>
      </c>
      <c r="E2010" s="0" t="n">
        <f aca="false">IF(ISNUMBER($BA2010),$BA2010,IF(AND(ISNUMBER($D2010),ISNUMBER($BW2010),ISNUMBER($BX2010)),$D2010*($BX2010-$BW2010+1),""))</f>
        <v>2537</v>
      </c>
      <c r="H2010" s="0" t="s">
        <v>118</v>
      </c>
      <c r="I2010" s="0" t="s">
        <v>119</v>
      </c>
      <c r="J2010" s="0" t="n">
        <f aca="false">IF($BW2010&lt;&gt;"",$BW2010,"")</f>
        <v>2007</v>
      </c>
      <c r="K2010" s="0" t="n">
        <f aca="false">IF($BX2010&lt;&gt;"",$BX2010,"")</f>
        <v>2017</v>
      </c>
      <c r="L2010" s="0" t="n">
        <f aca="false">IF(AND(ISNUMBER($BW2010),ISNUMBER($BX2010)),($BW2010+$BX2010)/2,"")</f>
        <v>2012</v>
      </c>
      <c r="M2010" s="0" t="n">
        <f aca="false">IF($L2010&lt;&gt;"",$L2010,"")</f>
        <v>2012</v>
      </c>
      <c r="N2010" s="0" t="n">
        <f aca="false">IF(AND(ISNUMBER($BW2010),ISNUMBER($BX2010)),MIN(1,MAX(0,($BX2010-2016+1)/($BX2010-$BW2010+1))),"")</f>
        <v>0.181818181818182</v>
      </c>
      <c r="O2010" s="0" t="n">
        <f aca="false">IF(AND(ISNUMBER($BW2010),ISNUMBER($BX2010)),MIN(1,MAX(0,($BX2010-2017+1)/($BX2010-$BW2010+1))),"")</f>
        <v>0.0909090909090909</v>
      </c>
      <c r="P2010" s="0" t="n">
        <f aca="false">IF(AND(ISNUMBER($BW2010),ISNUMBER($BX2010)),MIN(1,MAX(0,($BX2010-2018+1)/($BX2010-$BW2010+1))),"")</f>
        <v>0</v>
      </c>
      <c r="Q2010" s="0" t="n">
        <f aca="false">IF(AND(ISNUMBER($BW2010),ISNUMBER($BX2010)),MIN(1,MAX(0,($BX2010-2019+1)/($BX2010-$BW2010+1))),"")</f>
        <v>0</v>
      </c>
      <c r="R2010" s="0" t="n">
        <f aca="false">IF(AND(ISNUMBER($BW2010),ISNUMBER($BX2010)),MIN(1,MAX(0,($BX2010-2016+1)/($BX2010-$BW2010+1))),"")</f>
        <v>0.181818181818182</v>
      </c>
      <c r="S2010" s="0" t="n">
        <f aca="false">IF($L2010&lt;&gt;"",IF($L2010&gt;=2015.5,1,0),"")</f>
        <v>0</v>
      </c>
      <c r="T2010" s="0" t="n">
        <f aca="false">IF($L2010&lt;&gt;"",IF($L2010&gt;=2016,1,0),"")</f>
        <v>0</v>
      </c>
      <c r="U2010" s="0" t="n">
        <f aca="false">IF(ISNUMBER($BX2010),IF($BX2010&gt;=2016,1,0),"")</f>
        <v>1</v>
      </c>
      <c r="V2010" s="0" t="n">
        <f aca="false">IF(ISNUMBER($BW2010),IF($BW2010&gt;=2016,1,0),"")</f>
        <v>0</v>
      </c>
      <c r="W2010" s="0" t="str">
        <f aca="false">IF(AND(ISNUMBER($BW2010),ISNUMBER($BX2010)),IF($BW2010&gt;=2016,"post-only",IF($BX2010&lt;2016,"pre-only","mixed")),"")</f>
        <v>mixed</v>
      </c>
      <c r="X2010" s="0" t="n">
        <f aca="false">IF(AND(ISNUMBER($BW2010),ISNUMBER($BX2010)),MIN(1,MAX(0,($BX2010-2017+1)/($BX2010-$BW2010+1))),"")</f>
        <v>0.0909090909090909</v>
      </c>
      <c r="Y2010" s="0" t="n">
        <f aca="false">IF(AND(ISNUMBER($BW2010),ISNUMBER($BX2010)),MIN(1,MAX(0,($BX2010-2018+1)/($BX2010-$BW2010+1))),"")</f>
        <v>0</v>
      </c>
      <c r="Z2010" s="0" t="n">
        <f aca="false">IF(AND(ISNUMBER($BW2010),ISNUMBER($BX2010)),MIN(1,MAX(0,($BX2010-2019+1)/($BX2010-$BW2010+1))),"")</f>
        <v>0</v>
      </c>
      <c r="AA2010" s="0" t="n">
        <f aca="false">IF(ISNUMBER($BX2010),IF($BX2010&gt;=2017,1,0),"")</f>
        <v>1</v>
      </c>
      <c r="AB2010" s="0" t="n">
        <f aca="false">IF(ISNUMBER($BX2010),IF($BX2010&gt;=2018,1,0),"")</f>
        <v>0</v>
      </c>
      <c r="AC2010" s="0" t="n">
        <f aca="false">IF(ISNUMBER($BX2010),IF($BX2010&gt;=2019,1,0),"")</f>
        <v>0</v>
      </c>
      <c r="AD2010" s="0" t="n">
        <f aca="false">IF($L2010&lt;&gt;"",IF($L2010&gt;2013,1,0),"")</f>
        <v>0</v>
      </c>
      <c r="AE2010" s="0" t="n">
        <f aca="false">IF($L2010&lt;&gt;"",1+IF($L2010&gt;2011,1,0)+IF($L2010&gt;2014,1,0),"")</f>
        <v>2</v>
      </c>
      <c r="AF2010" s="0" t="s">
        <v>310</v>
      </c>
      <c r="AG2010" s="0" t="s">
        <v>436</v>
      </c>
      <c r="AH2010" s="0" t="s">
        <v>89</v>
      </c>
      <c r="AI2010" s="0" t="s">
        <v>334</v>
      </c>
      <c r="AJ2010" s="0" t="s">
        <v>334</v>
      </c>
      <c r="AK2010" s="0" t="str">
        <f aca="false">IF(AND($CF2010&lt;&gt;"",IFERROR(INDEX(subsample_country_map!$B:$B,MATCH($CF2010,subsample_country_map!$A:$A,0)),"")&lt;&gt;""),INDEX(subsample_country_map!$B:$B,MATCH($CF2010,subsample_country_map!$A:$A,0)),INDEX(lookup!$AA:$AA,MATCH($A2010,lookup!$A:$A,0)))</f>
        <v>1_US</v>
      </c>
      <c r="AL2010" s="0" t="str">
        <f aca="false">IF(AND($CF2010&lt;&gt;"",IFERROR(INDEX(subsample_country_map!$C:$C,MATCH($CF2010,subsample_country_map!$A:$A,0)),"")&lt;&gt;""),INDEX(subsample_country_map!$C:$C,MATCH($CF2010,subsample_country_map!$A:$A,0)),INDEX(lookup!$AB:$AB,MATCH($A2010,lookup!$A:$A,0)))</f>
        <v>1_developed</v>
      </c>
      <c r="AM2010" s="0" t="str">
        <f aca="false">IF(AND($CF2010&lt;&gt;"",IFERROR(INDEX(subsample_country_map!$D:$D,MATCH($CF2010,subsample_country_map!$A:$A,0)),"")&lt;&gt;""),INDEX(subsample_country_map!$D:$D,MATCH($CF2010,subsample_country_map!$A:$A,0)),INDEX(lookup!$AC:$AC,MATCH($A2010,lookup!$A:$A,0)))</f>
        <v>1_western</v>
      </c>
      <c r="AN2010" s="0" t="str">
        <f aca="false">IF(AND($CF2010&lt;&gt;"",IFERROR(INDEX(subsample_country_map!$E:$E,MATCH($CF2010,subsample_country_map!$A:$A,0)),"")&lt;&gt;""),INDEX(subsample_country_map!$E:$E,MATCH($CF2010,subsample_country_map!$A:$A,0)),INDEX(lookup!$AD:$AD,MATCH($A2010,lookup!$A:$A,0)))</f>
        <v>1_common law</v>
      </c>
      <c r="AO2010" s="0" t="str">
        <f aca="false">INDEX(lookup!$Y:$Y,MATCH($A2010,lookup!$A:$A,0))</f>
        <v>0_published</v>
      </c>
      <c r="AP2010" s="0" t="str">
        <f aca="false">INDEX(lookup!$Z:$Z,MATCH($A2010,lookup!$A:$A,0))</f>
        <v>1_VHB high</v>
      </c>
      <c r="AQ2010" s="0" t="str">
        <f aca="false">INDEX(lookup!$W:$W,MATCH($A2010,lookup!$A:$A,0))</f>
        <v>1_fin/acc/econ</v>
      </c>
      <c r="AS2010" s="0" t="s">
        <v>91</v>
      </c>
      <c r="AT2010" s="0" t="s">
        <v>111</v>
      </c>
      <c r="AU2010" s="0" t="s">
        <v>311</v>
      </c>
      <c r="AV2010" s="0" t="s">
        <v>2318</v>
      </c>
      <c r="AX2010" s="0" t="s">
        <v>6815</v>
      </c>
      <c r="BA2010" s="0" t="n">
        <v>2537</v>
      </c>
      <c r="BB2010" s="0" t="s">
        <v>96</v>
      </c>
      <c r="BC2010" s="0" t="s">
        <v>868</v>
      </c>
      <c r="BD2010" s="0" t="s">
        <v>142</v>
      </c>
      <c r="BE2010" s="0" t="s">
        <v>98</v>
      </c>
      <c r="BI2010" s="0" t="s">
        <v>99</v>
      </c>
      <c r="BJ2010" s="0" t="s">
        <v>2182</v>
      </c>
      <c r="BK2010" s="0" t="s">
        <v>6816</v>
      </c>
      <c r="BL2010" s="0" t="s">
        <v>6817</v>
      </c>
      <c r="BM2010" s="0" t="s">
        <v>6806</v>
      </c>
      <c r="BN2010" s="0" t="s">
        <v>6807</v>
      </c>
      <c r="BO2010" s="0" t="s">
        <v>105</v>
      </c>
      <c r="BP2010" s="0" t="s">
        <v>6802</v>
      </c>
      <c r="BQ2010" s="0" t="s">
        <v>127</v>
      </c>
      <c r="BT2010" s="0" t="n">
        <v>0</v>
      </c>
      <c r="BU2010" s="0" t="s">
        <v>6808</v>
      </c>
      <c r="BW2010" s="0" t="n">
        <v>2007</v>
      </c>
      <c r="BX2010" s="0" t="n">
        <v>2017</v>
      </c>
      <c r="BY2010" s="0" t="s">
        <v>343</v>
      </c>
      <c r="BZ2010" s="0" t="n">
        <v>2012</v>
      </c>
      <c r="CA2010" s="0" t="n">
        <v>0.181818181818182</v>
      </c>
      <c r="CB2010" s="0" t="n">
        <v>0</v>
      </c>
      <c r="CC2010" s="0" t="n">
        <v>1</v>
      </c>
      <c r="CD2010" s="0" t="n">
        <v>-0.0369193507496746</v>
      </c>
      <c r="CE2010" s="0" t="n">
        <v>1</v>
      </c>
    </row>
    <row r="2011" customFormat="false" ht="15" hidden="false" customHeight="false" outlineLevel="0" collapsed="false">
      <c r="A2011" s="0" t="s">
        <v>6802</v>
      </c>
      <c r="B2011" s="0" t="n">
        <v>3316</v>
      </c>
      <c r="C2011" s="0" t="n">
        <v>-0.0746393758509441</v>
      </c>
      <c r="D2011" s="0" t="n">
        <v>2537</v>
      </c>
      <c r="E2011" s="0" t="n">
        <f aca="false">IF(ISNUMBER($BA2011),$BA2011,IF(AND(ISNUMBER($D2011),ISNUMBER($BW2011),ISNUMBER($BX2011)),$D2011*($BX2011-$BW2011+1),""))</f>
        <v>2537</v>
      </c>
      <c r="H2011" s="0" t="s">
        <v>118</v>
      </c>
      <c r="I2011" s="0" t="s">
        <v>119</v>
      </c>
      <c r="J2011" s="0" t="n">
        <f aca="false">IF($BW2011&lt;&gt;"",$BW2011,"")</f>
        <v>2007</v>
      </c>
      <c r="K2011" s="0" t="n">
        <f aca="false">IF($BX2011&lt;&gt;"",$BX2011,"")</f>
        <v>2017</v>
      </c>
      <c r="L2011" s="0" t="n">
        <f aca="false">IF(AND(ISNUMBER($BW2011),ISNUMBER($BX2011)),($BW2011+$BX2011)/2,"")</f>
        <v>2012</v>
      </c>
      <c r="M2011" s="0" t="n">
        <f aca="false">IF($L2011&lt;&gt;"",$L2011,"")</f>
        <v>2012</v>
      </c>
      <c r="N2011" s="0" t="n">
        <f aca="false">IF(AND(ISNUMBER($BW2011),ISNUMBER($BX2011)),MIN(1,MAX(0,($BX2011-2016+1)/($BX2011-$BW2011+1))),"")</f>
        <v>0.181818181818182</v>
      </c>
      <c r="O2011" s="0" t="n">
        <f aca="false">IF(AND(ISNUMBER($BW2011),ISNUMBER($BX2011)),MIN(1,MAX(0,($BX2011-2017+1)/($BX2011-$BW2011+1))),"")</f>
        <v>0.0909090909090909</v>
      </c>
      <c r="P2011" s="0" t="n">
        <f aca="false">IF(AND(ISNUMBER($BW2011),ISNUMBER($BX2011)),MIN(1,MAX(0,($BX2011-2018+1)/($BX2011-$BW2011+1))),"")</f>
        <v>0</v>
      </c>
      <c r="Q2011" s="0" t="n">
        <f aca="false">IF(AND(ISNUMBER($BW2011),ISNUMBER($BX2011)),MIN(1,MAX(0,($BX2011-2019+1)/($BX2011-$BW2011+1))),"")</f>
        <v>0</v>
      </c>
      <c r="R2011" s="0" t="n">
        <f aca="false">IF(AND(ISNUMBER($BW2011),ISNUMBER($BX2011)),MIN(1,MAX(0,($BX2011-2016+1)/($BX2011-$BW2011+1))),"")</f>
        <v>0.181818181818182</v>
      </c>
      <c r="S2011" s="0" t="n">
        <f aca="false">IF($L2011&lt;&gt;"",IF($L2011&gt;=2015.5,1,0),"")</f>
        <v>0</v>
      </c>
      <c r="T2011" s="0" t="n">
        <f aca="false">IF($L2011&lt;&gt;"",IF($L2011&gt;=2016,1,0),"")</f>
        <v>0</v>
      </c>
      <c r="U2011" s="0" t="n">
        <f aca="false">IF(ISNUMBER($BX2011),IF($BX2011&gt;=2016,1,0),"")</f>
        <v>1</v>
      </c>
      <c r="V2011" s="0" t="n">
        <f aca="false">IF(ISNUMBER($BW2011),IF($BW2011&gt;=2016,1,0),"")</f>
        <v>0</v>
      </c>
      <c r="W2011" s="0" t="str">
        <f aca="false">IF(AND(ISNUMBER($BW2011),ISNUMBER($BX2011)),IF($BW2011&gt;=2016,"post-only",IF($BX2011&lt;2016,"pre-only","mixed")),"")</f>
        <v>mixed</v>
      </c>
      <c r="X2011" s="0" t="n">
        <f aca="false">IF(AND(ISNUMBER($BW2011),ISNUMBER($BX2011)),MIN(1,MAX(0,($BX2011-2017+1)/($BX2011-$BW2011+1))),"")</f>
        <v>0.0909090909090909</v>
      </c>
      <c r="Y2011" s="0" t="n">
        <f aca="false">IF(AND(ISNUMBER($BW2011),ISNUMBER($BX2011)),MIN(1,MAX(0,($BX2011-2018+1)/($BX2011-$BW2011+1))),"")</f>
        <v>0</v>
      </c>
      <c r="Z2011" s="0" t="n">
        <f aca="false">IF(AND(ISNUMBER($BW2011),ISNUMBER($BX2011)),MIN(1,MAX(0,($BX2011-2019+1)/($BX2011-$BW2011+1))),"")</f>
        <v>0</v>
      </c>
      <c r="AA2011" s="0" t="n">
        <f aca="false">IF(ISNUMBER($BX2011),IF($BX2011&gt;=2017,1,0),"")</f>
        <v>1</v>
      </c>
      <c r="AB2011" s="0" t="n">
        <f aca="false">IF(ISNUMBER($BX2011),IF($BX2011&gt;=2018,1,0),"")</f>
        <v>0</v>
      </c>
      <c r="AC2011" s="0" t="n">
        <f aca="false">IF(ISNUMBER($BX2011),IF($BX2011&gt;=2019,1,0),"")</f>
        <v>0</v>
      </c>
      <c r="AD2011" s="0" t="n">
        <f aca="false">IF($L2011&lt;&gt;"",IF($L2011&gt;2013,1,0),"")</f>
        <v>0</v>
      </c>
      <c r="AE2011" s="0" t="n">
        <f aca="false">IF($L2011&lt;&gt;"",1+IF($L2011&gt;2011,1,0)+IF($L2011&gt;2014,1,0),"")</f>
        <v>2</v>
      </c>
      <c r="AF2011" s="0" t="s">
        <v>310</v>
      </c>
      <c r="AG2011" s="0" t="s">
        <v>436</v>
      </c>
      <c r="AH2011" s="0" t="s">
        <v>89</v>
      </c>
      <c r="AI2011" s="0" t="s">
        <v>334</v>
      </c>
      <c r="AJ2011" s="0" t="s">
        <v>334</v>
      </c>
      <c r="AK2011" s="0" t="str">
        <f aca="false">IF(AND($CF2011&lt;&gt;"",IFERROR(INDEX(subsample_country_map!$B:$B,MATCH($CF2011,subsample_country_map!$A:$A,0)),"")&lt;&gt;""),INDEX(subsample_country_map!$B:$B,MATCH($CF2011,subsample_country_map!$A:$A,0)),INDEX(lookup!$AA:$AA,MATCH($A2011,lookup!$A:$A,0)))</f>
        <v>1_US</v>
      </c>
      <c r="AL2011" s="0" t="str">
        <f aca="false">IF(AND($CF2011&lt;&gt;"",IFERROR(INDEX(subsample_country_map!$C:$C,MATCH($CF2011,subsample_country_map!$A:$A,0)),"")&lt;&gt;""),INDEX(subsample_country_map!$C:$C,MATCH($CF2011,subsample_country_map!$A:$A,0)),INDEX(lookup!$AB:$AB,MATCH($A2011,lookup!$A:$A,0)))</f>
        <v>1_developed</v>
      </c>
      <c r="AM2011" s="0" t="str">
        <f aca="false">IF(AND($CF2011&lt;&gt;"",IFERROR(INDEX(subsample_country_map!$D:$D,MATCH($CF2011,subsample_country_map!$A:$A,0)),"")&lt;&gt;""),INDEX(subsample_country_map!$D:$D,MATCH($CF2011,subsample_country_map!$A:$A,0)),INDEX(lookup!$AC:$AC,MATCH($A2011,lookup!$A:$A,0)))</f>
        <v>1_western</v>
      </c>
      <c r="AN2011" s="0" t="str">
        <f aca="false">IF(AND($CF2011&lt;&gt;"",IFERROR(INDEX(subsample_country_map!$E:$E,MATCH($CF2011,subsample_country_map!$A:$A,0)),"")&lt;&gt;""),INDEX(subsample_country_map!$E:$E,MATCH($CF2011,subsample_country_map!$A:$A,0)),INDEX(lookup!$AD:$AD,MATCH($A2011,lookup!$A:$A,0)))</f>
        <v>1_common law</v>
      </c>
      <c r="AO2011" s="0" t="str">
        <f aca="false">INDEX(lookup!$Y:$Y,MATCH($A2011,lookup!$A:$A,0))</f>
        <v>0_published</v>
      </c>
      <c r="AP2011" s="0" t="str">
        <f aca="false">INDEX(lookup!$Z:$Z,MATCH($A2011,lookup!$A:$A,0))</f>
        <v>1_VHB high</v>
      </c>
      <c r="AQ2011" s="0" t="str">
        <f aca="false">INDEX(lookup!$W:$W,MATCH($A2011,lookup!$A:$A,0))</f>
        <v>1_fin/acc/econ</v>
      </c>
      <c r="AS2011" s="0" t="s">
        <v>91</v>
      </c>
      <c r="AT2011" s="0" t="s">
        <v>111</v>
      </c>
      <c r="AU2011" s="0" t="s">
        <v>311</v>
      </c>
      <c r="AV2011" s="0" t="s">
        <v>425</v>
      </c>
      <c r="AX2011" s="0" t="s">
        <v>6818</v>
      </c>
      <c r="BA2011" s="0" t="n">
        <v>2537</v>
      </c>
      <c r="BB2011" s="0" t="s">
        <v>96</v>
      </c>
      <c r="BC2011" s="0" t="s">
        <v>868</v>
      </c>
      <c r="BD2011" s="0" t="s">
        <v>142</v>
      </c>
      <c r="BE2011" s="0" t="s">
        <v>98</v>
      </c>
      <c r="BI2011" s="0" t="s">
        <v>99</v>
      </c>
      <c r="BJ2011" s="0" t="s">
        <v>2188</v>
      </c>
      <c r="BK2011" s="0" t="s">
        <v>6816</v>
      </c>
      <c r="BL2011" s="0" t="s">
        <v>6819</v>
      </c>
      <c r="BM2011" s="0" t="s">
        <v>6811</v>
      </c>
      <c r="BN2011" s="0" t="s">
        <v>6807</v>
      </c>
      <c r="BO2011" s="0" t="s">
        <v>105</v>
      </c>
      <c r="BP2011" s="0" t="s">
        <v>6802</v>
      </c>
      <c r="BQ2011" s="0" t="s">
        <v>127</v>
      </c>
      <c r="BT2011" s="0" t="n">
        <v>0</v>
      </c>
      <c r="BU2011" s="0" t="s">
        <v>6808</v>
      </c>
      <c r="BW2011" s="0" t="n">
        <v>2007</v>
      </c>
      <c r="BX2011" s="0" t="n">
        <v>2017</v>
      </c>
      <c r="BY2011" s="0" t="s">
        <v>343</v>
      </c>
      <c r="BZ2011" s="0" t="n">
        <v>2012</v>
      </c>
      <c r="CA2011" s="0" t="n">
        <v>0.181818181818182</v>
      </c>
      <c r="CB2011" s="0" t="n">
        <v>0</v>
      </c>
      <c r="CC2011" s="0" t="n">
        <v>1</v>
      </c>
      <c r="CD2011" s="0" t="n">
        <v>-0.0747784472380836</v>
      </c>
      <c r="CE2011" s="0" t="n">
        <v>1</v>
      </c>
    </row>
    <row r="2012" customFormat="false" ht="15" hidden="false" customHeight="false" outlineLevel="0" collapsed="false">
      <c r="A2012" s="0" t="s">
        <v>6802</v>
      </c>
      <c r="B2012" s="0" t="n">
        <v>3317</v>
      </c>
      <c r="C2012" s="0" t="n">
        <v>-0.0393418835570115</v>
      </c>
      <c r="D2012" s="0" t="n">
        <v>2184</v>
      </c>
      <c r="E2012" s="0" t="n">
        <f aca="false">IF(ISNUMBER($BA2012),$BA2012,IF(AND(ISNUMBER($D2012),ISNUMBER($BW2012),ISNUMBER($BX2012)),$D2012*($BX2012-$BW2012+1),""))</f>
        <v>2184</v>
      </c>
      <c r="H2012" s="0" t="s">
        <v>118</v>
      </c>
      <c r="I2012" s="0" t="s">
        <v>119</v>
      </c>
      <c r="J2012" s="0" t="n">
        <f aca="false">IF($BW2012&lt;&gt;"",$BW2012,"")</f>
        <v>2007</v>
      </c>
      <c r="K2012" s="0" t="n">
        <f aca="false">IF($BX2012&lt;&gt;"",$BX2012,"")</f>
        <v>2017</v>
      </c>
      <c r="L2012" s="0" t="n">
        <f aca="false">IF(AND(ISNUMBER($BW2012),ISNUMBER($BX2012)),($BW2012+$BX2012)/2,"")</f>
        <v>2012</v>
      </c>
      <c r="M2012" s="0" t="n">
        <f aca="false">IF($L2012&lt;&gt;"",$L2012,"")</f>
        <v>2012</v>
      </c>
      <c r="N2012" s="0" t="n">
        <f aca="false">IF(AND(ISNUMBER($BW2012),ISNUMBER($BX2012)),MIN(1,MAX(0,($BX2012-2016+1)/($BX2012-$BW2012+1))),"")</f>
        <v>0.181818181818182</v>
      </c>
      <c r="O2012" s="0" t="n">
        <f aca="false">IF(AND(ISNUMBER($BW2012),ISNUMBER($BX2012)),MIN(1,MAX(0,($BX2012-2017+1)/($BX2012-$BW2012+1))),"")</f>
        <v>0.0909090909090909</v>
      </c>
      <c r="P2012" s="0" t="n">
        <f aca="false">IF(AND(ISNUMBER($BW2012),ISNUMBER($BX2012)),MIN(1,MAX(0,($BX2012-2018+1)/($BX2012-$BW2012+1))),"")</f>
        <v>0</v>
      </c>
      <c r="Q2012" s="0" t="n">
        <f aca="false">IF(AND(ISNUMBER($BW2012),ISNUMBER($BX2012)),MIN(1,MAX(0,($BX2012-2019+1)/($BX2012-$BW2012+1))),"")</f>
        <v>0</v>
      </c>
      <c r="R2012" s="0" t="n">
        <f aca="false">IF(AND(ISNUMBER($BW2012),ISNUMBER($BX2012)),MIN(1,MAX(0,($BX2012-2016+1)/($BX2012-$BW2012+1))),"")</f>
        <v>0.181818181818182</v>
      </c>
      <c r="S2012" s="0" t="n">
        <f aca="false">IF($L2012&lt;&gt;"",IF($L2012&gt;=2015.5,1,0),"")</f>
        <v>0</v>
      </c>
      <c r="T2012" s="0" t="n">
        <f aca="false">IF($L2012&lt;&gt;"",IF($L2012&gt;=2016,1,0),"")</f>
        <v>0</v>
      </c>
      <c r="U2012" s="0" t="n">
        <f aca="false">IF(ISNUMBER($BX2012),IF($BX2012&gt;=2016,1,0),"")</f>
        <v>1</v>
      </c>
      <c r="V2012" s="0" t="n">
        <f aca="false">IF(ISNUMBER($BW2012),IF($BW2012&gt;=2016,1,0),"")</f>
        <v>0</v>
      </c>
      <c r="W2012" s="0" t="str">
        <f aca="false">IF(AND(ISNUMBER($BW2012),ISNUMBER($BX2012)),IF($BW2012&gt;=2016,"post-only",IF($BX2012&lt;2016,"pre-only","mixed")),"")</f>
        <v>mixed</v>
      </c>
      <c r="X2012" s="0" t="n">
        <f aca="false">IF(AND(ISNUMBER($BW2012),ISNUMBER($BX2012)),MIN(1,MAX(0,($BX2012-2017+1)/($BX2012-$BW2012+1))),"")</f>
        <v>0.0909090909090909</v>
      </c>
      <c r="Y2012" s="0" t="n">
        <f aca="false">IF(AND(ISNUMBER($BW2012),ISNUMBER($BX2012)),MIN(1,MAX(0,($BX2012-2018+1)/($BX2012-$BW2012+1))),"")</f>
        <v>0</v>
      </c>
      <c r="Z2012" s="0" t="n">
        <f aca="false">IF(AND(ISNUMBER($BW2012),ISNUMBER($BX2012)),MIN(1,MAX(0,($BX2012-2019+1)/($BX2012-$BW2012+1))),"")</f>
        <v>0</v>
      </c>
      <c r="AA2012" s="0" t="n">
        <f aca="false">IF(ISNUMBER($BX2012),IF($BX2012&gt;=2017,1,0),"")</f>
        <v>1</v>
      </c>
      <c r="AB2012" s="0" t="n">
        <f aca="false">IF(ISNUMBER($BX2012),IF($BX2012&gt;=2018,1,0),"")</f>
        <v>0</v>
      </c>
      <c r="AC2012" s="0" t="n">
        <f aca="false">IF(ISNUMBER($BX2012),IF($BX2012&gt;=2019,1,0),"")</f>
        <v>0</v>
      </c>
      <c r="AD2012" s="0" t="n">
        <f aca="false">IF($L2012&lt;&gt;"",IF($L2012&gt;2013,1,0),"")</f>
        <v>0</v>
      </c>
      <c r="AE2012" s="0" t="n">
        <f aca="false">IF($L2012&lt;&gt;"",1+IF($L2012&gt;2011,1,0)+IF($L2012&gt;2014,1,0),"")</f>
        <v>2</v>
      </c>
      <c r="AF2012" s="0" t="s">
        <v>310</v>
      </c>
      <c r="AG2012" s="0" t="s">
        <v>436</v>
      </c>
      <c r="AH2012" s="0" t="s">
        <v>89</v>
      </c>
      <c r="AI2012" s="0" t="s">
        <v>334</v>
      </c>
      <c r="AJ2012" s="0" t="s">
        <v>334</v>
      </c>
      <c r="AK2012" s="0" t="str">
        <f aca="false">IF(AND($CF2012&lt;&gt;"",IFERROR(INDEX(subsample_country_map!$B:$B,MATCH($CF2012,subsample_country_map!$A:$A,0)),"")&lt;&gt;""),INDEX(subsample_country_map!$B:$B,MATCH($CF2012,subsample_country_map!$A:$A,0)),INDEX(lookup!$AA:$AA,MATCH($A2012,lookup!$A:$A,0)))</f>
        <v>1_US</v>
      </c>
      <c r="AL2012" s="0" t="str">
        <f aca="false">IF(AND($CF2012&lt;&gt;"",IFERROR(INDEX(subsample_country_map!$C:$C,MATCH($CF2012,subsample_country_map!$A:$A,0)),"")&lt;&gt;""),INDEX(subsample_country_map!$C:$C,MATCH($CF2012,subsample_country_map!$A:$A,0)),INDEX(lookup!$AB:$AB,MATCH($A2012,lookup!$A:$A,0)))</f>
        <v>1_developed</v>
      </c>
      <c r="AM2012" s="0" t="str">
        <f aca="false">IF(AND($CF2012&lt;&gt;"",IFERROR(INDEX(subsample_country_map!$D:$D,MATCH($CF2012,subsample_country_map!$A:$A,0)),"")&lt;&gt;""),INDEX(subsample_country_map!$D:$D,MATCH($CF2012,subsample_country_map!$A:$A,0)),INDEX(lookup!$AC:$AC,MATCH($A2012,lookup!$A:$A,0)))</f>
        <v>1_western</v>
      </c>
      <c r="AN2012" s="0" t="str">
        <f aca="false">IF(AND($CF2012&lt;&gt;"",IFERROR(INDEX(subsample_country_map!$E:$E,MATCH($CF2012,subsample_country_map!$A:$A,0)),"")&lt;&gt;""),INDEX(subsample_country_map!$E:$E,MATCH($CF2012,subsample_country_map!$A:$A,0)),INDEX(lookup!$AD:$AD,MATCH($A2012,lookup!$A:$A,0)))</f>
        <v>1_common law</v>
      </c>
      <c r="AO2012" s="0" t="str">
        <f aca="false">INDEX(lookup!$Y:$Y,MATCH($A2012,lookup!$A:$A,0))</f>
        <v>0_published</v>
      </c>
      <c r="AP2012" s="0" t="str">
        <f aca="false">INDEX(lookup!$Z:$Z,MATCH($A2012,lookup!$A:$A,0))</f>
        <v>1_VHB high</v>
      </c>
      <c r="AQ2012" s="0" t="str">
        <f aca="false">INDEX(lookup!$W:$W,MATCH($A2012,lookup!$A:$A,0))</f>
        <v>1_fin/acc/econ</v>
      </c>
      <c r="AS2012" s="0" t="s">
        <v>91</v>
      </c>
      <c r="AT2012" s="0" t="s">
        <v>111</v>
      </c>
      <c r="AU2012" s="0" t="s">
        <v>311</v>
      </c>
      <c r="AV2012" s="0" t="s">
        <v>1704</v>
      </c>
      <c r="AX2012" s="0" t="s">
        <v>480</v>
      </c>
      <c r="BA2012" s="0" t="n">
        <v>2184</v>
      </c>
      <c r="BB2012" s="0" t="s">
        <v>347</v>
      </c>
      <c r="BC2012" s="0" t="s">
        <v>868</v>
      </c>
      <c r="BD2012" s="0" t="s">
        <v>142</v>
      </c>
      <c r="BE2012" s="0" t="s">
        <v>98</v>
      </c>
      <c r="BI2012" s="0" t="s">
        <v>99</v>
      </c>
      <c r="BJ2012" s="0" t="s">
        <v>6820</v>
      </c>
      <c r="BK2012" s="0" t="s">
        <v>6816</v>
      </c>
      <c r="BL2012" s="0" t="s">
        <v>6821</v>
      </c>
      <c r="BM2012" s="0" t="s">
        <v>6806</v>
      </c>
      <c r="BN2012" s="0" t="s">
        <v>6807</v>
      </c>
      <c r="BO2012" s="0" t="s">
        <v>105</v>
      </c>
      <c r="BP2012" s="0" t="s">
        <v>6802</v>
      </c>
      <c r="BQ2012" s="0" t="s">
        <v>127</v>
      </c>
      <c r="BT2012" s="0" t="n">
        <v>0</v>
      </c>
      <c r="BU2012" s="0" t="s">
        <v>6808</v>
      </c>
      <c r="BW2012" s="0" t="n">
        <v>2007</v>
      </c>
      <c r="BX2012" s="0" t="n">
        <v>2017</v>
      </c>
      <c r="BY2012" s="0" t="s">
        <v>343</v>
      </c>
      <c r="BZ2012" s="0" t="n">
        <v>2012</v>
      </c>
      <c r="CA2012" s="0" t="n">
        <v>0.181818181818182</v>
      </c>
      <c r="CB2012" s="0" t="n">
        <v>0</v>
      </c>
      <c r="CC2012" s="0" t="n">
        <v>1</v>
      </c>
      <c r="CD2012" s="0" t="n">
        <v>-0.0393622000043332</v>
      </c>
      <c r="CE2012" s="0" t="n">
        <v>1</v>
      </c>
    </row>
    <row r="2013" customFormat="false" ht="15" hidden="false" customHeight="false" outlineLevel="0" collapsed="false">
      <c r="A2013" s="0" t="s">
        <v>6802</v>
      </c>
      <c r="B2013" s="0" t="n">
        <v>3318</v>
      </c>
      <c r="C2013" s="0" t="n">
        <v>-0.0542708827705078</v>
      </c>
      <c r="D2013" s="0" t="n">
        <v>2184</v>
      </c>
      <c r="E2013" s="0" t="n">
        <f aca="false">IF(ISNUMBER($BA2013),$BA2013,IF(AND(ISNUMBER($D2013),ISNUMBER($BW2013),ISNUMBER($BX2013)),$D2013*($BX2013-$BW2013+1),""))</f>
        <v>2184</v>
      </c>
      <c r="H2013" s="0" t="s">
        <v>118</v>
      </c>
      <c r="I2013" s="0" t="s">
        <v>119</v>
      </c>
      <c r="J2013" s="0" t="n">
        <f aca="false">IF($BW2013&lt;&gt;"",$BW2013,"")</f>
        <v>2007</v>
      </c>
      <c r="K2013" s="0" t="n">
        <f aca="false">IF($BX2013&lt;&gt;"",$BX2013,"")</f>
        <v>2017</v>
      </c>
      <c r="L2013" s="0" t="n">
        <f aca="false">IF(AND(ISNUMBER($BW2013),ISNUMBER($BX2013)),($BW2013+$BX2013)/2,"")</f>
        <v>2012</v>
      </c>
      <c r="M2013" s="0" t="n">
        <f aca="false">IF($L2013&lt;&gt;"",$L2013,"")</f>
        <v>2012</v>
      </c>
      <c r="N2013" s="0" t="n">
        <f aca="false">IF(AND(ISNUMBER($BW2013),ISNUMBER($BX2013)),MIN(1,MAX(0,($BX2013-2016+1)/($BX2013-$BW2013+1))),"")</f>
        <v>0.181818181818182</v>
      </c>
      <c r="O2013" s="0" t="n">
        <f aca="false">IF(AND(ISNUMBER($BW2013),ISNUMBER($BX2013)),MIN(1,MAX(0,($BX2013-2017+1)/($BX2013-$BW2013+1))),"")</f>
        <v>0.0909090909090909</v>
      </c>
      <c r="P2013" s="0" t="n">
        <f aca="false">IF(AND(ISNUMBER($BW2013),ISNUMBER($BX2013)),MIN(1,MAX(0,($BX2013-2018+1)/($BX2013-$BW2013+1))),"")</f>
        <v>0</v>
      </c>
      <c r="Q2013" s="0" t="n">
        <f aca="false">IF(AND(ISNUMBER($BW2013),ISNUMBER($BX2013)),MIN(1,MAX(0,($BX2013-2019+1)/($BX2013-$BW2013+1))),"")</f>
        <v>0</v>
      </c>
      <c r="R2013" s="0" t="n">
        <f aca="false">IF(AND(ISNUMBER($BW2013),ISNUMBER($BX2013)),MIN(1,MAX(0,($BX2013-2016+1)/($BX2013-$BW2013+1))),"")</f>
        <v>0.181818181818182</v>
      </c>
      <c r="S2013" s="0" t="n">
        <f aca="false">IF($L2013&lt;&gt;"",IF($L2013&gt;=2015.5,1,0),"")</f>
        <v>0</v>
      </c>
      <c r="T2013" s="0" t="n">
        <f aca="false">IF($L2013&lt;&gt;"",IF($L2013&gt;=2016,1,0),"")</f>
        <v>0</v>
      </c>
      <c r="U2013" s="0" t="n">
        <f aca="false">IF(ISNUMBER($BX2013),IF($BX2013&gt;=2016,1,0),"")</f>
        <v>1</v>
      </c>
      <c r="V2013" s="0" t="n">
        <f aca="false">IF(ISNUMBER($BW2013),IF($BW2013&gt;=2016,1,0),"")</f>
        <v>0</v>
      </c>
      <c r="W2013" s="0" t="str">
        <f aca="false">IF(AND(ISNUMBER($BW2013),ISNUMBER($BX2013)),IF($BW2013&gt;=2016,"post-only",IF($BX2013&lt;2016,"pre-only","mixed")),"")</f>
        <v>mixed</v>
      </c>
      <c r="X2013" s="0" t="n">
        <f aca="false">IF(AND(ISNUMBER($BW2013),ISNUMBER($BX2013)),MIN(1,MAX(0,($BX2013-2017+1)/($BX2013-$BW2013+1))),"")</f>
        <v>0.0909090909090909</v>
      </c>
      <c r="Y2013" s="0" t="n">
        <f aca="false">IF(AND(ISNUMBER($BW2013),ISNUMBER($BX2013)),MIN(1,MAX(0,($BX2013-2018+1)/($BX2013-$BW2013+1))),"")</f>
        <v>0</v>
      </c>
      <c r="Z2013" s="0" t="n">
        <f aca="false">IF(AND(ISNUMBER($BW2013),ISNUMBER($BX2013)),MIN(1,MAX(0,($BX2013-2019+1)/($BX2013-$BW2013+1))),"")</f>
        <v>0</v>
      </c>
      <c r="AA2013" s="0" t="n">
        <f aca="false">IF(ISNUMBER($BX2013),IF($BX2013&gt;=2017,1,0),"")</f>
        <v>1</v>
      </c>
      <c r="AB2013" s="0" t="n">
        <f aca="false">IF(ISNUMBER($BX2013),IF($BX2013&gt;=2018,1,0),"")</f>
        <v>0</v>
      </c>
      <c r="AC2013" s="0" t="n">
        <f aca="false">IF(ISNUMBER($BX2013),IF($BX2013&gt;=2019,1,0),"")</f>
        <v>0</v>
      </c>
      <c r="AD2013" s="0" t="n">
        <f aca="false">IF($L2013&lt;&gt;"",IF($L2013&gt;2013,1,0),"")</f>
        <v>0</v>
      </c>
      <c r="AE2013" s="0" t="n">
        <f aca="false">IF($L2013&lt;&gt;"",1+IF($L2013&gt;2011,1,0)+IF($L2013&gt;2014,1,0),"")</f>
        <v>2</v>
      </c>
      <c r="AF2013" s="0" t="s">
        <v>310</v>
      </c>
      <c r="AG2013" s="0" t="s">
        <v>436</v>
      </c>
      <c r="AH2013" s="0" t="s">
        <v>89</v>
      </c>
      <c r="AI2013" s="0" t="s">
        <v>334</v>
      </c>
      <c r="AJ2013" s="0" t="s">
        <v>334</v>
      </c>
      <c r="AK2013" s="0" t="str">
        <f aca="false">IF(AND($CF2013&lt;&gt;"",IFERROR(INDEX(subsample_country_map!$B:$B,MATCH($CF2013,subsample_country_map!$A:$A,0)),"")&lt;&gt;""),INDEX(subsample_country_map!$B:$B,MATCH($CF2013,subsample_country_map!$A:$A,0)),INDEX(lookup!$AA:$AA,MATCH($A2013,lookup!$A:$A,0)))</f>
        <v>1_US</v>
      </c>
      <c r="AL2013" s="0" t="str">
        <f aca="false">IF(AND($CF2013&lt;&gt;"",IFERROR(INDEX(subsample_country_map!$C:$C,MATCH($CF2013,subsample_country_map!$A:$A,0)),"")&lt;&gt;""),INDEX(subsample_country_map!$C:$C,MATCH($CF2013,subsample_country_map!$A:$A,0)),INDEX(lookup!$AB:$AB,MATCH($A2013,lookup!$A:$A,0)))</f>
        <v>1_developed</v>
      </c>
      <c r="AM2013" s="0" t="str">
        <f aca="false">IF(AND($CF2013&lt;&gt;"",IFERROR(INDEX(subsample_country_map!$D:$D,MATCH($CF2013,subsample_country_map!$A:$A,0)),"")&lt;&gt;""),INDEX(subsample_country_map!$D:$D,MATCH($CF2013,subsample_country_map!$A:$A,0)),INDEX(lookup!$AC:$AC,MATCH($A2013,lookup!$A:$A,0)))</f>
        <v>1_western</v>
      </c>
      <c r="AN2013" s="0" t="str">
        <f aca="false">IF(AND($CF2013&lt;&gt;"",IFERROR(INDEX(subsample_country_map!$E:$E,MATCH($CF2013,subsample_country_map!$A:$A,0)),"")&lt;&gt;""),INDEX(subsample_country_map!$E:$E,MATCH($CF2013,subsample_country_map!$A:$A,0)),INDEX(lookup!$AD:$AD,MATCH($A2013,lookup!$A:$A,0)))</f>
        <v>1_common law</v>
      </c>
      <c r="AO2013" s="0" t="str">
        <f aca="false">INDEX(lookup!$Y:$Y,MATCH($A2013,lookup!$A:$A,0))</f>
        <v>0_published</v>
      </c>
      <c r="AP2013" s="0" t="str">
        <f aca="false">INDEX(lookup!$Z:$Z,MATCH($A2013,lookup!$A:$A,0))</f>
        <v>1_VHB high</v>
      </c>
      <c r="AQ2013" s="0" t="str">
        <f aca="false">INDEX(lookup!$W:$W,MATCH($A2013,lookup!$A:$A,0))</f>
        <v>1_fin/acc/econ</v>
      </c>
      <c r="AS2013" s="0" t="s">
        <v>91</v>
      </c>
      <c r="AT2013" s="0" t="s">
        <v>111</v>
      </c>
      <c r="AU2013" s="0" t="s">
        <v>311</v>
      </c>
      <c r="AV2013" s="0" t="s">
        <v>425</v>
      </c>
      <c r="AX2013" s="0" t="s">
        <v>6822</v>
      </c>
      <c r="BA2013" s="0" t="n">
        <v>2184</v>
      </c>
      <c r="BB2013" s="0" t="s">
        <v>347</v>
      </c>
      <c r="BC2013" s="0" t="s">
        <v>868</v>
      </c>
      <c r="BD2013" s="0" t="s">
        <v>142</v>
      </c>
      <c r="BE2013" s="0" t="s">
        <v>98</v>
      </c>
      <c r="BI2013" s="0" t="s">
        <v>99</v>
      </c>
      <c r="BJ2013" s="0" t="s">
        <v>2197</v>
      </c>
      <c r="BK2013" s="0" t="s">
        <v>6816</v>
      </c>
      <c r="BL2013" s="0" t="s">
        <v>6823</v>
      </c>
      <c r="BM2013" s="0" t="s">
        <v>6811</v>
      </c>
      <c r="BN2013" s="0" t="s">
        <v>6807</v>
      </c>
      <c r="BO2013" s="0" t="s">
        <v>105</v>
      </c>
      <c r="BP2013" s="0" t="s">
        <v>6802</v>
      </c>
      <c r="BQ2013" s="0" t="s">
        <v>127</v>
      </c>
      <c r="BT2013" s="0" t="n">
        <v>0</v>
      </c>
      <c r="BU2013" s="0" t="s">
        <v>6808</v>
      </c>
      <c r="BW2013" s="0" t="n">
        <v>2007</v>
      </c>
      <c r="BX2013" s="0" t="n">
        <v>2017</v>
      </c>
      <c r="BY2013" s="0" t="s">
        <v>343</v>
      </c>
      <c r="BZ2013" s="0" t="n">
        <v>2012</v>
      </c>
      <c r="CA2013" s="0" t="n">
        <v>0.181818181818182</v>
      </c>
      <c r="CB2013" s="0" t="n">
        <v>0</v>
      </c>
      <c r="CC2013" s="0" t="n">
        <v>1</v>
      </c>
      <c r="CD2013" s="0" t="n">
        <v>-0.0543242589917852</v>
      </c>
      <c r="CE2013" s="0" t="n">
        <v>1</v>
      </c>
    </row>
    <row r="2014" customFormat="false" ht="15" hidden="false" customHeight="false" outlineLevel="0" collapsed="false">
      <c r="A2014" s="0" t="s">
        <v>6802</v>
      </c>
      <c r="B2014" s="0" t="n">
        <v>3319</v>
      </c>
      <c r="C2014" s="0" t="n">
        <v>-0.0331373412927775</v>
      </c>
      <c r="D2014" s="0" t="n">
        <v>2537</v>
      </c>
      <c r="E2014" s="0" t="n">
        <f aca="false">IF(ISNUMBER($BA2014),$BA2014,IF(AND(ISNUMBER($D2014),ISNUMBER($BW2014),ISNUMBER($BX2014)),$D2014*($BX2014-$BW2014+1),""))</f>
        <v>2537</v>
      </c>
      <c r="H2014" s="0" t="s">
        <v>118</v>
      </c>
      <c r="I2014" s="0" t="s">
        <v>119</v>
      </c>
      <c r="J2014" s="0" t="n">
        <f aca="false">IF($BW2014&lt;&gt;"",$BW2014,"")</f>
        <v>2007</v>
      </c>
      <c r="K2014" s="0" t="n">
        <f aca="false">IF($BX2014&lt;&gt;"",$BX2014,"")</f>
        <v>2017</v>
      </c>
      <c r="L2014" s="0" t="n">
        <f aca="false">IF(AND(ISNUMBER($BW2014),ISNUMBER($BX2014)),($BW2014+$BX2014)/2,"")</f>
        <v>2012</v>
      </c>
      <c r="M2014" s="0" t="n">
        <f aca="false">IF($L2014&lt;&gt;"",$L2014,"")</f>
        <v>2012</v>
      </c>
      <c r="N2014" s="0" t="n">
        <f aca="false">IF(AND(ISNUMBER($BW2014),ISNUMBER($BX2014)),MIN(1,MAX(0,($BX2014-2016+1)/($BX2014-$BW2014+1))),"")</f>
        <v>0.181818181818182</v>
      </c>
      <c r="O2014" s="0" t="n">
        <f aca="false">IF(AND(ISNUMBER($BW2014),ISNUMBER($BX2014)),MIN(1,MAX(0,($BX2014-2017+1)/($BX2014-$BW2014+1))),"")</f>
        <v>0.0909090909090909</v>
      </c>
      <c r="P2014" s="0" t="n">
        <f aca="false">IF(AND(ISNUMBER($BW2014),ISNUMBER($BX2014)),MIN(1,MAX(0,($BX2014-2018+1)/($BX2014-$BW2014+1))),"")</f>
        <v>0</v>
      </c>
      <c r="Q2014" s="0" t="n">
        <f aca="false">IF(AND(ISNUMBER($BW2014),ISNUMBER($BX2014)),MIN(1,MAX(0,($BX2014-2019+1)/($BX2014-$BW2014+1))),"")</f>
        <v>0</v>
      </c>
      <c r="R2014" s="0" t="n">
        <f aca="false">IF(AND(ISNUMBER($BW2014),ISNUMBER($BX2014)),MIN(1,MAX(0,($BX2014-2016+1)/($BX2014-$BW2014+1))),"")</f>
        <v>0.181818181818182</v>
      </c>
      <c r="S2014" s="0" t="n">
        <f aca="false">IF($L2014&lt;&gt;"",IF($L2014&gt;=2015.5,1,0),"")</f>
        <v>0</v>
      </c>
      <c r="T2014" s="0" t="n">
        <f aca="false">IF($L2014&lt;&gt;"",IF($L2014&gt;=2016,1,0),"")</f>
        <v>0</v>
      </c>
      <c r="U2014" s="0" t="n">
        <f aca="false">IF(ISNUMBER($BX2014),IF($BX2014&gt;=2016,1,0),"")</f>
        <v>1</v>
      </c>
      <c r="V2014" s="0" t="n">
        <f aca="false">IF(ISNUMBER($BW2014),IF($BW2014&gt;=2016,1,0),"")</f>
        <v>0</v>
      </c>
      <c r="W2014" s="0" t="str">
        <f aca="false">IF(AND(ISNUMBER($BW2014),ISNUMBER($BX2014)),IF($BW2014&gt;=2016,"post-only",IF($BX2014&lt;2016,"pre-only","mixed")),"")</f>
        <v>mixed</v>
      </c>
      <c r="X2014" s="0" t="n">
        <f aca="false">IF(AND(ISNUMBER($BW2014),ISNUMBER($BX2014)),MIN(1,MAX(0,($BX2014-2017+1)/($BX2014-$BW2014+1))),"")</f>
        <v>0.0909090909090909</v>
      </c>
      <c r="Y2014" s="0" t="n">
        <f aca="false">IF(AND(ISNUMBER($BW2014),ISNUMBER($BX2014)),MIN(1,MAX(0,($BX2014-2018+1)/($BX2014-$BW2014+1))),"")</f>
        <v>0</v>
      </c>
      <c r="Z2014" s="0" t="n">
        <f aca="false">IF(AND(ISNUMBER($BW2014),ISNUMBER($BX2014)),MIN(1,MAX(0,($BX2014-2019+1)/($BX2014-$BW2014+1))),"")</f>
        <v>0</v>
      </c>
      <c r="AA2014" s="0" t="n">
        <f aca="false">IF(ISNUMBER($BX2014),IF($BX2014&gt;=2017,1,0),"")</f>
        <v>1</v>
      </c>
      <c r="AB2014" s="0" t="n">
        <f aca="false">IF(ISNUMBER($BX2014),IF($BX2014&gt;=2018,1,0),"")</f>
        <v>0</v>
      </c>
      <c r="AC2014" s="0" t="n">
        <f aca="false">IF(ISNUMBER($BX2014),IF($BX2014&gt;=2019,1,0),"")</f>
        <v>0</v>
      </c>
      <c r="AD2014" s="0" t="n">
        <f aca="false">IF($L2014&lt;&gt;"",IF($L2014&gt;2013,1,0),"")</f>
        <v>0</v>
      </c>
      <c r="AE2014" s="0" t="n">
        <f aca="false">IF($L2014&lt;&gt;"",1+IF($L2014&gt;2011,1,0)+IF($L2014&gt;2014,1,0),"")</f>
        <v>2</v>
      </c>
      <c r="AF2014" s="0" t="s">
        <v>310</v>
      </c>
      <c r="AG2014" s="0" t="s">
        <v>88</v>
      </c>
      <c r="AH2014" s="0" t="s">
        <v>89</v>
      </c>
      <c r="AI2014" s="0" t="s">
        <v>334</v>
      </c>
      <c r="AJ2014" s="0" t="s">
        <v>334</v>
      </c>
      <c r="AK2014" s="0" t="str">
        <f aca="false">IF(AND($CF2014&lt;&gt;"",IFERROR(INDEX(subsample_country_map!$B:$B,MATCH($CF2014,subsample_country_map!$A:$A,0)),"")&lt;&gt;""),INDEX(subsample_country_map!$B:$B,MATCH($CF2014,subsample_country_map!$A:$A,0)),INDEX(lookup!$AA:$AA,MATCH($A2014,lookup!$A:$A,0)))</f>
        <v>1_US</v>
      </c>
      <c r="AL2014" s="0" t="str">
        <f aca="false">IF(AND($CF2014&lt;&gt;"",IFERROR(INDEX(subsample_country_map!$C:$C,MATCH($CF2014,subsample_country_map!$A:$A,0)),"")&lt;&gt;""),INDEX(subsample_country_map!$C:$C,MATCH($CF2014,subsample_country_map!$A:$A,0)),INDEX(lookup!$AB:$AB,MATCH($A2014,lookup!$A:$A,0)))</f>
        <v>1_developed</v>
      </c>
      <c r="AM2014" s="0" t="str">
        <f aca="false">IF(AND($CF2014&lt;&gt;"",IFERROR(INDEX(subsample_country_map!$D:$D,MATCH($CF2014,subsample_country_map!$A:$A,0)),"")&lt;&gt;""),INDEX(subsample_country_map!$D:$D,MATCH($CF2014,subsample_country_map!$A:$A,0)),INDEX(lookup!$AC:$AC,MATCH($A2014,lookup!$A:$A,0)))</f>
        <v>1_western</v>
      </c>
      <c r="AN2014" s="0" t="str">
        <f aca="false">IF(AND($CF2014&lt;&gt;"",IFERROR(INDEX(subsample_country_map!$E:$E,MATCH($CF2014,subsample_country_map!$A:$A,0)),"")&lt;&gt;""),INDEX(subsample_country_map!$E:$E,MATCH($CF2014,subsample_country_map!$A:$A,0)),INDEX(lookup!$AD:$AD,MATCH($A2014,lookup!$A:$A,0)))</f>
        <v>1_common law</v>
      </c>
      <c r="AO2014" s="0" t="str">
        <f aca="false">INDEX(lookup!$Y:$Y,MATCH($A2014,lookup!$A:$A,0))</f>
        <v>0_published</v>
      </c>
      <c r="AP2014" s="0" t="str">
        <f aca="false">INDEX(lookup!$Z:$Z,MATCH($A2014,lookup!$A:$A,0))</f>
        <v>1_VHB high</v>
      </c>
      <c r="AQ2014" s="0" t="str">
        <f aca="false">INDEX(lookup!$W:$W,MATCH($A2014,lookup!$A:$A,0))</f>
        <v>1_fin/acc/econ</v>
      </c>
      <c r="AS2014" s="0" t="s">
        <v>91</v>
      </c>
      <c r="AT2014" s="0" t="s">
        <v>397</v>
      </c>
      <c r="AU2014" s="0" t="s">
        <v>311</v>
      </c>
      <c r="AV2014" s="0" t="s">
        <v>3247</v>
      </c>
      <c r="AX2014" s="0" t="s">
        <v>6824</v>
      </c>
      <c r="BA2014" s="0" t="n">
        <v>2537</v>
      </c>
      <c r="BB2014" s="0" t="s">
        <v>96</v>
      </c>
      <c r="BC2014" s="0" t="s">
        <v>868</v>
      </c>
      <c r="BD2014" s="0" t="s">
        <v>142</v>
      </c>
      <c r="BE2014" s="0" t="s">
        <v>98</v>
      </c>
      <c r="BI2014" s="0" t="s">
        <v>99</v>
      </c>
      <c r="BJ2014" s="0" t="s">
        <v>2182</v>
      </c>
      <c r="BK2014" s="0" t="s">
        <v>6816</v>
      </c>
      <c r="BL2014" s="0" t="s">
        <v>6825</v>
      </c>
      <c r="BM2014" s="0" t="s">
        <v>6814</v>
      </c>
      <c r="BN2014" s="0" t="s">
        <v>6807</v>
      </c>
      <c r="BO2014" s="0" t="s">
        <v>105</v>
      </c>
      <c r="BP2014" s="0" t="s">
        <v>6802</v>
      </c>
      <c r="BQ2014" s="0" t="s">
        <v>127</v>
      </c>
      <c r="BT2014" s="0" t="n">
        <v>0</v>
      </c>
      <c r="BU2014" s="0" t="s">
        <v>6808</v>
      </c>
      <c r="BW2014" s="0" t="n">
        <v>2007</v>
      </c>
      <c r="BX2014" s="0" t="n">
        <v>2017</v>
      </c>
      <c r="BY2014" s="0" t="s">
        <v>343</v>
      </c>
      <c r="BZ2014" s="0" t="n">
        <v>2012</v>
      </c>
      <c r="CA2014" s="0" t="n">
        <v>0.181818181818182</v>
      </c>
      <c r="CB2014" s="0" t="n">
        <v>0</v>
      </c>
      <c r="CC2014" s="0" t="n">
        <v>1</v>
      </c>
      <c r="CD2014" s="0" t="n">
        <v>-0.0331494784783649</v>
      </c>
      <c r="CE2014" s="0" t="n">
        <v>1</v>
      </c>
    </row>
    <row r="2015" customFormat="false" ht="15" hidden="false" customHeight="false" outlineLevel="0" collapsed="false">
      <c r="A2015" s="0" t="s">
        <v>6802</v>
      </c>
      <c r="B2015" s="0" t="n">
        <v>3320</v>
      </c>
      <c r="C2015" s="0" t="n">
        <v>-0.0357137233332996</v>
      </c>
      <c r="D2015" s="0" t="n">
        <v>2537</v>
      </c>
      <c r="E2015" s="0" t="n">
        <f aca="false">IF(ISNUMBER($BA2015),$BA2015,IF(AND(ISNUMBER($D2015),ISNUMBER($BW2015),ISNUMBER($BX2015)),$D2015*($BX2015-$BW2015+1),""))</f>
        <v>2537</v>
      </c>
      <c r="H2015" s="0" t="s">
        <v>118</v>
      </c>
      <c r="I2015" s="0" t="s">
        <v>119</v>
      </c>
      <c r="J2015" s="0" t="n">
        <f aca="false">IF($BW2015&lt;&gt;"",$BW2015,"")</f>
        <v>2007</v>
      </c>
      <c r="K2015" s="0" t="n">
        <f aca="false">IF($BX2015&lt;&gt;"",$BX2015,"")</f>
        <v>2017</v>
      </c>
      <c r="L2015" s="0" t="n">
        <f aca="false">IF(AND(ISNUMBER($BW2015),ISNUMBER($BX2015)),($BW2015+$BX2015)/2,"")</f>
        <v>2012</v>
      </c>
      <c r="M2015" s="0" t="n">
        <f aca="false">IF($L2015&lt;&gt;"",$L2015,"")</f>
        <v>2012</v>
      </c>
      <c r="N2015" s="0" t="n">
        <f aca="false">IF(AND(ISNUMBER($BW2015),ISNUMBER($BX2015)),MIN(1,MAX(0,($BX2015-2016+1)/($BX2015-$BW2015+1))),"")</f>
        <v>0.181818181818182</v>
      </c>
      <c r="O2015" s="0" t="n">
        <f aca="false">IF(AND(ISNUMBER($BW2015),ISNUMBER($BX2015)),MIN(1,MAX(0,($BX2015-2017+1)/($BX2015-$BW2015+1))),"")</f>
        <v>0.0909090909090909</v>
      </c>
      <c r="P2015" s="0" t="n">
        <f aca="false">IF(AND(ISNUMBER($BW2015),ISNUMBER($BX2015)),MIN(1,MAX(0,($BX2015-2018+1)/($BX2015-$BW2015+1))),"")</f>
        <v>0</v>
      </c>
      <c r="Q2015" s="0" t="n">
        <f aca="false">IF(AND(ISNUMBER($BW2015),ISNUMBER($BX2015)),MIN(1,MAX(0,($BX2015-2019+1)/($BX2015-$BW2015+1))),"")</f>
        <v>0</v>
      </c>
      <c r="R2015" s="0" t="n">
        <f aca="false">IF(AND(ISNUMBER($BW2015),ISNUMBER($BX2015)),MIN(1,MAX(0,($BX2015-2016+1)/($BX2015-$BW2015+1))),"")</f>
        <v>0.181818181818182</v>
      </c>
      <c r="S2015" s="0" t="n">
        <f aca="false">IF($L2015&lt;&gt;"",IF($L2015&gt;=2015.5,1,0),"")</f>
        <v>0</v>
      </c>
      <c r="T2015" s="0" t="n">
        <f aca="false">IF($L2015&lt;&gt;"",IF($L2015&gt;=2016,1,0),"")</f>
        <v>0</v>
      </c>
      <c r="U2015" s="0" t="n">
        <f aca="false">IF(ISNUMBER($BX2015),IF($BX2015&gt;=2016,1,0),"")</f>
        <v>1</v>
      </c>
      <c r="V2015" s="0" t="n">
        <f aca="false">IF(ISNUMBER($BW2015),IF($BW2015&gt;=2016,1,0),"")</f>
        <v>0</v>
      </c>
      <c r="W2015" s="0" t="str">
        <f aca="false">IF(AND(ISNUMBER($BW2015),ISNUMBER($BX2015)),IF($BW2015&gt;=2016,"post-only",IF($BX2015&lt;2016,"pre-only","mixed")),"")</f>
        <v>mixed</v>
      </c>
      <c r="X2015" s="0" t="n">
        <f aca="false">IF(AND(ISNUMBER($BW2015),ISNUMBER($BX2015)),MIN(1,MAX(0,($BX2015-2017+1)/($BX2015-$BW2015+1))),"")</f>
        <v>0.0909090909090909</v>
      </c>
      <c r="Y2015" s="0" t="n">
        <f aca="false">IF(AND(ISNUMBER($BW2015),ISNUMBER($BX2015)),MIN(1,MAX(0,($BX2015-2018+1)/($BX2015-$BW2015+1))),"")</f>
        <v>0</v>
      </c>
      <c r="Z2015" s="0" t="n">
        <f aca="false">IF(AND(ISNUMBER($BW2015),ISNUMBER($BX2015)),MIN(1,MAX(0,($BX2015-2019+1)/($BX2015-$BW2015+1))),"")</f>
        <v>0</v>
      </c>
      <c r="AA2015" s="0" t="n">
        <f aca="false">IF(ISNUMBER($BX2015),IF($BX2015&gt;=2017,1,0),"")</f>
        <v>1</v>
      </c>
      <c r="AB2015" s="0" t="n">
        <f aca="false">IF(ISNUMBER($BX2015),IF($BX2015&gt;=2018,1,0),"")</f>
        <v>0</v>
      </c>
      <c r="AC2015" s="0" t="n">
        <f aca="false">IF(ISNUMBER($BX2015),IF($BX2015&gt;=2019,1,0),"")</f>
        <v>0</v>
      </c>
      <c r="AD2015" s="0" t="n">
        <f aca="false">IF($L2015&lt;&gt;"",IF($L2015&gt;2013,1,0),"")</f>
        <v>0</v>
      </c>
      <c r="AE2015" s="0" t="n">
        <f aca="false">IF($L2015&lt;&gt;"",1+IF($L2015&gt;2011,1,0)+IF($L2015&gt;2014,1,0),"")</f>
        <v>2</v>
      </c>
      <c r="AF2015" s="0" t="s">
        <v>310</v>
      </c>
      <c r="AG2015" s="0" t="s">
        <v>88</v>
      </c>
      <c r="AH2015" s="0" t="s">
        <v>89</v>
      </c>
      <c r="AI2015" s="0" t="s">
        <v>334</v>
      </c>
      <c r="AJ2015" s="0" t="s">
        <v>334</v>
      </c>
      <c r="AK2015" s="0" t="str">
        <f aca="false">IF(AND($CF2015&lt;&gt;"",IFERROR(INDEX(subsample_country_map!$B:$B,MATCH($CF2015,subsample_country_map!$A:$A,0)),"")&lt;&gt;""),INDEX(subsample_country_map!$B:$B,MATCH($CF2015,subsample_country_map!$A:$A,0)),INDEX(lookup!$AA:$AA,MATCH($A2015,lookup!$A:$A,0)))</f>
        <v>1_US</v>
      </c>
      <c r="AL2015" s="0" t="str">
        <f aca="false">IF(AND($CF2015&lt;&gt;"",IFERROR(INDEX(subsample_country_map!$C:$C,MATCH($CF2015,subsample_country_map!$A:$A,0)),"")&lt;&gt;""),INDEX(subsample_country_map!$C:$C,MATCH($CF2015,subsample_country_map!$A:$A,0)),INDEX(lookup!$AB:$AB,MATCH($A2015,lookup!$A:$A,0)))</f>
        <v>1_developed</v>
      </c>
      <c r="AM2015" s="0" t="str">
        <f aca="false">IF(AND($CF2015&lt;&gt;"",IFERROR(INDEX(subsample_country_map!$D:$D,MATCH($CF2015,subsample_country_map!$A:$A,0)),"")&lt;&gt;""),INDEX(subsample_country_map!$D:$D,MATCH($CF2015,subsample_country_map!$A:$A,0)),INDEX(lookup!$AC:$AC,MATCH($A2015,lookup!$A:$A,0)))</f>
        <v>1_western</v>
      </c>
      <c r="AN2015" s="0" t="str">
        <f aca="false">IF(AND($CF2015&lt;&gt;"",IFERROR(INDEX(subsample_country_map!$E:$E,MATCH($CF2015,subsample_country_map!$A:$A,0)),"")&lt;&gt;""),INDEX(subsample_country_map!$E:$E,MATCH($CF2015,subsample_country_map!$A:$A,0)),INDEX(lookup!$AD:$AD,MATCH($A2015,lookup!$A:$A,0)))</f>
        <v>1_common law</v>
      </c>
      <c r="AO2015" s="0" t="str">
        <f aca="false">INDEX(lookup!$Y:$Y,MATCH($A2015,lookup!$A:$A,0))</f>
        <v>0_published</v>
      </c>
      <c r="AP2015" s="0" t="str">
        <f aca="false">INDEX(lookup!$Z:$Z,MATCH($A2015,lookup!$A:$A,0))</f>
        <v>1_VHB high</v>
      </c>
      <c r="AQ2015" s="0" t="str">
        <f aca="false">INDEX(lookup!$W:$W,MATCH($A2015,lookup!$A:$A,0))</f>
        <v>1_fin/acc/econ</v>
      </c>
      <c r="AS2015" s="0" t="s">
        <v>91</v>
      </c>
      <c r="AT2015" s="0" t="s">
        <v>397</v>
      </c>
      <c r="AU2015" s="0" t="s">
        <v>311</v>
      </c>
      <c r="AV2015" s="0" t="s">
        <v>2935</v>
      </c>
      <c r="AX2015" s="0" t="s">
        <v>1861</v>
      </c>
      <c r="BA2015" s="0" t="n">
        <v>2537</v>
      </c>
      <c r="BB2015" s="0" t="s">
        <v>96</v>
      </c>
      <c r="BC2015" s="0" t="s">
        <v>868</v>
      </c>
      <c r="BD2015" s="0" t="s">
        <v>142</v>
      </c>
      <c r="BE2015" s="0" t="s">
        <v>98</v>
      </c>
      <c r="BI2015" s="0" t="s">
        <v>99</v>
      </c>
      <c r="BJ2015" s="0" t="s">
        <v>2188</v>
      </c>
      <c r="BK2015" s="0" t="s">
        <v>6816</v>
      </c>
      <c r="BL2015" s="0" t="s">
        <v>6826</v>
      </c>
      <c r="BM2015" s="0" t="s">
        <v>6814</v>
      </c>
      <c r="BN2015" s="0" t="s">
        <v>6807</v>
      </c>
      <c r="BO2015" s="0" t="s">
        <v>105</v>
      </c>
      <c r="BP2015" s="0" t="s">
        <v>6802</v>
      </c>
      <c r="BQ2015" s="0" t="s">
        <v>127</v>
      </c>
      <c r="BT2015" s="0" t="n">
        <v>0</v>
      </c>
      <c r="BU2015" s="0" t="s">
        <v>6808</v>
      </c>
      <c r="BW2015" s="0" t="n">
        <v>2007</v>
      </c>
      <c r="BX2015" s="0" t="n">
        <v>2017</v>
      </c>
      <c r="BY2015" s="0" t="s">
        <v>343</v>
      </c>
      <c r="BZ2015" s="0" t="n">
        <v>2012</v>
      </c>
      <c r="CA2015" s="0" t="n">
        <v>0.181818181818182</v>
      </c>
      <c r="CB2015" s="0" t="n">
        <v>0</v>
      </c>
      <c r="CC2015" s="0" t="n">
        <v>1</v>
      </c>
      <c r="CD2015" s="0" t="n">
        <v>-0.0357289188918588</v>
      </c>
      <c r="CE2015" s="0" t="n">
        <v>1</v>
      </c>
    </row>
    <row r="2016" customFormat="false" ht="15" hidden="false" customHeight="false" outlineLevel="0" collapsed="false">
      <c r="A2016" s="0" t="s">
        <v>6802</v>
      </c>
      <c r="B2016" s="0" t="n">
        <v>3321</v>
      </c>
      <c r="C2016" s="0" t="n">
        <v>-0.0132656078971156</v>
      </c>
      <c r="D2016" s="0" t="n">
        <v>2184</v>
      </c>
      <c r="E2016" s="0" t="n">
        <f aca="false">IF(ISNUMBER($BA2016),$BA2016,IF(AND(ISNUMBER($D2016),ISNUMBER($BW2016),ISNUMBER($BX2016)),$D2016*($BX2016-$BW2016+1),""))</f>
        <v>2184</v>
      </c>
      <c r="H2016" s="0" t="s">
        <v>118</v>
      </c>
      <c r="I2016" s="0" t="s">
        <v>119</v>
      </c>
      <c r="J2016" s="0" t="n">
        <f aca="false">IF($BW2016&lt;&gt;"",$BW2016,"")</f>
        <v>2007</v>
      </c>
      <c r="K2016" s="0" t="n">
        <f aca="false">IF($BX2016&lt;&gt;"",$BX2016,"")</f>
        <v>2017</v>
      </c>
      <c r="L2016" s="0" t="n">
        <f aca="false">IF(AND(ISNUMBER($BW2016),ISNUMBER($BX2016)),($BW2016+$BX2016)/2,"")</f>
        <v>2012</v>
      </c>
      <c r="M2016" s="0" t="n">
        <f aca="false">IF($L2016&lt;&gt;"",$L2016,"")</f>
        <v>2012</v>
      </c>
      <c r="N2016" s="0" t="n">
        <f aca="false">IF(AND(ISNUMBER($BW2016),ISNUMBER($BX2016)),MIN(1,MAX(0,($BX2016-2016+1)/($BX2016-$BW2016+1))),"")</f>
        <v>0.181818181818182</v>
      </c>
      <c r="O2016" s="0" t="n">
        <f aca="false">IF(AND(ISNUMBER($BW2016),ISNUMBER($BX2016)),MIN(1,MAX(0,($BX2016-2017+1)/($BX2016-$BW2016+1))),"")</f>
        <v>0.0909090909090909</v>
      </c>
      <c r="P2016" s="0" t="n">
        <f aca="false">IF(AND(ISNUMBER($BW2016),ISNUMBER($BX2016)),MIN(1,MAX(0,($BX2016-2018+1)/($BX2016-$BW2016+1))),"")</f>
        <v>0</v>
      </c>
      <c r="Q2016" s="0" t="n">
        <f aca="false">IF(AND(ISNUMBER($BW2016),ISNUMBER($BX2016)),MIN(1,MAX(0,($BX2016-2019+1)/($BX2016-$BW2016+1))),"")</f>
        <v>0</v>
      </c>
      <c r="R2016" s="0" t="n">
        <f aca="false">IF(AND(ISNUMBER($BW2016),ISNUMBER($BX2016)),MIN(1,MAX(0,($BX2016-2016+1)/($BX2016-$BW2016+1))),"")</f>
        <v>0.181818181818182</v>
      </c>
      <c r="S2016" s="0" t="n">
        <f aca="false">IF($L2016&lt;&gt;"",IF($L2016&gt;=2015.5,1,0),"")</f>
        <v>0</v>
      </c>
      <c r="T2016" s="0" t="n">
        <f aca="false">IF($L2016&lt;&gt;"",IF($L2016&gt;=2016,1,0),"")</f>
        <v>0</v>
      </c>
      <c r="U2016" s="0" t="n">
        <f aca="false">IF(ISNUMBER($BX2016),IF($BX2016&gt;=2016,1,0),"")</f>
        <v>1</v>
      </c>
      <c r="V2016" s="0" t="n">
        <f aca="false">IF(ISNUMBER($BW2016),IF($BW2016&gt;=2016,1,0),"")</f>
        <v>0</v>
      </c>
      <c r="W2016" s="0" t="str">
        <f aca="false">IF(AND(ISNUMBER($BW2016),ISNUMBER($BX2016)),IF($BW2016&gt;=2016,"post-only",IF($BX2016&lt;2016,"pre-only","mixed")),"")</f>
        <v>mixed</v>
      </c>
      <c r="X2016" s="0" t="n">
        <f aca="false">IF(AND(ISNUMBER($BW2016),ISNUMBER($BX2016)),MIN(1,MAX(0,($BX2016-2017+1)/($BX2016-$BW2016+1))),"")</f>
        <v>0.0909090909090909</v>
      </c>
      <c r="Y2016" s="0" t="n">
        <f aca="false">IF(AND(ISNUMBER($BW2016),ISNUMBER($BX2016)),MIN(1,MAX(0,($BX2016-2018+1)/($BX2016-$BW2016+1))),"")</f>
        <v>0</v>
      </c>
      <c r="Z2016" s="0" t="n">
        <f aca="false">IF(AND(ISNUMBER($BW2016),ISNUMBER($BX2016)),MIN(1,MAX(0,($BX2016-2019+1)/($BX2016-$BW2016+1))),"")</f>
        <v>0</v>
      </c>
      <c r="AA2016" s="0" t="n">
        <f aca="false">IF(ISNUMBER($BX2016),IF($BX2016&gt;=2017,1,0),"")</f>
        <v>1</v>
      </c>
      <c r="AB2016" s="0" t="n">
        <f aca="false">IF(ISNUMBER($BX2016),IF($BX2016&gt;=2018,1,0),"")</f>
        <v>0</v>
      </c>
      <c r="AC2016" s="0" t="n">
        <f aca="false">IF(ISNUMBER($BX2016),IF($BX2016&gt;=2019,1,0),"")</f>
        <v>0</v>
      </c>
      <c r="AD2016" s="0" t="n">
        <f aca="false">IF($L2016&lt;&gt;"",IF($L2016&gt;2013,1,0),"")</f>
        <v>0</v>
      </c>
      <c r="AE2016" s="0" t="n">
        <f aca="false">IF($L2016&lt;&gt;"",1+IF($L2016&gt;2011,1,0)+IF($L2016&gt;2014,1,0),"")</f>
        <v>2</v>
      </c>
      <c r="AF2016" s="0" t="s">
        <v>310</v>
      </c>
      <c r="AG2016" s="0" t="s">
        <v>88</v>
      </c>
      <c r="AH2016" s="0" t="s">
        <v>89</v>
      </c>
      <c r="AI2016" s="0" t="s">
        <v>334</v>
      </c>
      <c r="AJ2016" s="0" t="s">
        <v>334</v>
      </c>
      <c r="AK2016" s="0" t="str">
        <f aca="false">IF(AND($CF2016&lt;&gt;"",IFERROR(INDEX(subsample_country_map!$B:$B,MATCH($CF2016,subsample_country_map!$A:$A,0)),"")&lt;&gt;""),INDEX(subsample_country_map!$B:$B,MATCH($CF2016,subsample_country_map!$A:$A,0)),INDEX(lookup!$AA:$AA,MATCH($A2016,lookup!$A:$A,0)))</f>
        <v>1_US</v>
      </c>
      <c r="AL2016" s="0" t="str">
        <f aca="false">IF(AND($CF2016&lt;&gt;"",IFERROR(INDEX(subsample_country_map!$C:$C,MATCH($CF2016,subsample_country_map!$A:$A,0)),"")&lt;&gt;""),INDEX(subsample_country_map!$C:$C,MATCH($CF2016,subsample_country_map!$A:$A,0)),INDEX(lookup!$AB:$AB,MATCH($A2016,lookup!$A:$A,0)))</f>
        <v>1_developed</v>
      </c>
      <c r="AM2016" s="0" t="str">
        <f aca="false">IF(AND($CF2016&lt;&gt;"",IFERROR(INDEX(subsample_country_map!$D:$D,MATCH($CF2016,subsample_country_map!$A:$A,0)),"")&lt;&gt;""),INDEX(subsample_country_map!$D:$D,MATCH($CF2016,subsample_country_map!$A:$A,0)),INDEX(lookup!$AC:$AC,MATCH($A2016,lookup!$A:$A,0)))</f>
        <v>1_western</v>
      </c>
      <c r="AN2016" s="0" t="str">
        <f aca="false">IF(AND($CF2016&lt;&gt;"",IFERROR(INDEX(subsample_country_map!$E:$E,MATCH($CF2016,subsample_country_map!$A:$A,0)),"")&lt;&gt;""),INDEX(subsample_country_map!$E:$E,MATCH($CF2016,subsample_country_map!$A:$A,0)),INDEX(lookup!$AD:$AD,MATCH($A2016,lookup!$A:$A,0)))</f>
        <v>1_common law</v>
      </c>
      <c r="AO2016" s="0" t="str">
        <f aca="false">INDEX(lookup!$Y:$Y,MATCH($A2016,lookup!$A:$A,0))</f>
        <v>0_published</v>
      </c>
      <c r="AP2016" s="0" t="str">
        <f aca="false">INDEX(lookup!$Z:$Z,MATCH($A2016,lookup!$A:$A,0))</f>
        <v>1_VHB high</v>
      </c>
      <c r="AQ2016" s="0" t="str">
        <f aca="false">INDEX(lookup!$W:$W,MATCH($A2016,lookup!$A:$A,0))</f>
        <v>1_fin/acc/econ</v>
      </c>
      <c r="AS2016" s="0" t="s">
        <v>91</v>
      </c>
      <c r="AT2016" s="0" t="s">
        <v>397</v>
      </c>
      <c r="AU2016" s="0" t="s">
        <v>311</v>
      </c>
      <c r="AV2016" s="0" t="s">
        <v>132</v>
      </c>
      <c r="AX2016" s="0" t="s">
        <v>4342</v>
      </c>
      <c r="BA2016" s="0" t="n">
        <v>2184</v>
      </c>
      <c r="BB2016" s="0" t="s">
        <v>347</v>
      </c>
      <c r="BC2016" s="0" t="s">
        <v>868</v>
      </c>
      <c r="BD2016" s="0" t="s">
        <v>142</v>
      </c>
      <c r="BE2016" s="0" t="s">
        <v>98</v>
      </c>
      <c r="BI2016" s="0" t="s">
        <v>99</v>
      </c>
      <c r="BJ2016" s="0" t="s">
        <v>6820</v>
      </c>
      <c r="BK2016" s="0" t="s">
        <v>6816</v>
      </c>
      <c r="BL2016" s="0" t="s">
        <v>6827</v>
      </c>
      <c r="BM2016" s="0" t="s">
        <v>6814</v>
      </c>
      <c r="BN2016" s="0" t="s">
        <v>6807</v>
      </c>
      <c r="BO2016" s="0" t="s">
        <v>105</v>
      </c>
      <c r="BP2016" s="0" t="s">
        <v>6802</v>
      </c>
      <c r="BQ2016" s="0" t="s">
        <v>127</v>
      </c>
      <c r="BT2016" s="0" t="n">
        <v>0</v>
      </c>
      <c r="BU2016" s="0" t="s">
        <v>6808</v>
      </c>
      <c r="BW2016" s="0" t="n">
        <v>2007</v>
      </c>
      <c r="BX2016" s="0" t="n">
        <v>2017</v>
      </c>
      <c r="BY2016" s="0" t="s">
        <v>343</v>
      </c>
      <c r="BZ2016" s="0" t="n">
        <v>2012</v>
      </c>
      <c r="CA2016" s="0" t="n">
        <v>0.181818181818182</v>
      </c>
      <c r="CB2016" s="0" t="n">
        <v>0</v>
      </c>
      <c r="CC2016" s="0" t="n">
        <v>1</v>
      </c>
      <c r="CD2016" s="0" t="n">
        <v>-0.0132663861237191</v>
      </c>
      <c r="CE2016" s="0" t="n">
        <v>1</v>
      </c>
    </row>
    <row r="2017" customFormat="false" ht="15" hidden="false" customHeight="false" outlineLevel="0" collapsed="false">
      <c r="A2017" s="0" t="s">
        <v>6802</v>
      </c>
      <c r="B2017" s="0" t="n">
        <v>3322</v>
      </c>
      <c r="C2017" s="0" t="n">
        <v>-0.015832553478651</v>
      </c>
      <c r="D2017" s="0" t="n">
        <v>2184</v>
      </c>
      <c r="E2017" s="0" t="n">
        <f aca="false">IF(ISNUMBER($BA2017),$BA2017,IF(AND(ISNUMBER($D2017),ISNUMBER($BW2017),ISNUMBER($BX2017)),$D2017*($BX2017-$BW2017+1),""))</f>
        <v>2184</v>
      </c>
      <c r="H2017" s="0" t="s">
        <v>118</v>
      </c>
      <c r="I2017" s="0" t="s">
        <v>119</v>
      </c>
      <c r="J2017" s="0" t="n">
        <f aca="false">IF($BW2017&lt;&gt;"",$BW2017,"")</f>
        <v>2007</v>
      </c>
      <c r="K2017" s="0" t="n">
        <f aca="false">IF($BX2017&lt;&gt;"",$BX2017,"")</f>
        <v>2017</v>
      </c>
      <c r="L2017" s="0" t="n">
        <f aca="false">IF(AND(ISNUMBER($BW2017),ISNUMBER($BX2017)),($BW2017+$BX2017)/2,"")</f>
        <v>2012</v>
      </c>
      <c r="M2017" s="0" t="n">
        <f aca="false">IF($L2017&lt;&gt;"",$L2017,"")</f>
        <v>2012</v>
      </c>
      <c r="N2017" s="0" t="n">
        <f aca="false">IF(AND(ISNUMBER($BW2017),ISNUMBER($BX2017)),MIN(1,MAX(0,($BX2017-2016+1)/($BX2017-$BW2017+1))),"")</f>
        <v>0.181818181818182</v>
      </c>
      <c r="O2017" s="0" t="n">
        <f aca="false">IF(AND(ISNUMBER($BW2017),ISNUMBER($BX2017)),MIN(1,MAX(0,($BX2017-2017+1)/($BX2017-$BW2017+1))),"")</f>
        <v>0.0909090909090909</v>
      </c>
      <c r="P2017" s="0" t="n">
        <f aca="false">IF(AND(ISNUMBER($BW2017),ISNUMBER($BX2017)),MIN(1,MAX(0,($BX2017-2018+1)/($BX2017-$BW2017+1))),"")</f>
        <v>0</v>
      </c>
      <c r="Q2017" s="0" t="n">
        <f aca="false">IF(AND(ISNUMBER($BW2017),ISNUMBER($BX2017)),MIN(1,MAX(0,($BX2017-2019+1)/($BX2017-$BW2017+1))),"")</f>
        <v>0</v>
      </c>
      <c r="R2017" s="0" t="n">
        <f aca="false">IF(AND(ISNUMBER($BW2017),ISNUMBER($BX2017)),MIN(1,MAX(0,($BX2017-2016+1)/($BX2017-$BW2017+1))),"")</f>
        <v>0.181818181818182</v>
      </c>
      <c r="S2017" s="0" t="n">
        <f aca="false">IF($L2017&lt;&gt;"",IF($L2017&gt;=2015.5,1,0),"")</f>
        <v>0</v>
      </c>
      <c r="T2017" s="0" t="n">
        <f aca="false">IF($L2017&lt;&gt;"",IF($L2017&gt;=2016,1,0),"")</f>
        <v>0</v>
      </c>
      <c r="U2017" s="0" t="n">
        <f aca="false">IF(ISNUMBER($BX2017),IF($BX2017&gt;=2016,1,0),"")</f>
        <v>1</v>
      </c>
      <c r="V2017" s="0" t="n">
        <f aca="false">IF(ISNUMBER($BW2017),IF($BW2017&gt;=2016,1,0),"")</f>
        <v>0</v>
      </c>
      <c r="W2017" s="0" t="str">
        <f aca="false">IF(AND(ISNUMBER($BW2017),ISNUMBER($BX2017)),IF($BW2017&gt;=2016,"post-only",IF($BX2017&lt;2016,"pre-only","mixed")),"")</f>
        <v>mixed</v>
      </c>
      <c r="X2017" s="0" t="n">
        <f aca="false">IF(AND(ISNUMBER($BW2017),ISNUMBER($BX2017)),MIN(1,MAX(0,($BX2017-2017+1)/($BX2017-$BW2017+1))),"")</f>
        <v>0.0909090909090909</v>
      </c>
      <c r="Y2017" s="0" t="n">
        <f aca="false">IF(AND(ISNUMBER($BW2017),ISNUMBER($BX2017)),MIN(1,MAX(0,($BX2017-2018+1)/($BX2017-$BW2017+1))),"")</f>
        <v>0</v>
      </c>
      <c r="Z2017" s="0" t="n">
        <f aca="false">IF(AND(ISNUMBER($BW2017),ISNUMBER($BX2017)),MIN(1,MAX(0,($BX2017-2019+1)/($BX2017-$BW2017+1))),"")</f>
        <v>0</v>
      </c>
      <c r="AA2017" s="0" t="n">
        <f aca="false">IF(ISNUMBER($BX2017),IF($BX2017&gt;=2017,1,0),"")</f>
        <v>1</v>
      </c>
      <c r="AB2017" s="0" t="n">
        <f aca="false">IF(ISNUMBER($BX2017),IF($BX2017&gt;=2018,1,0),"")</f>
        <v>0</v>
      </c>
      <c r="AC2017" s="0" t="n">
        <f aca="false">IF(ISNUMBER($BX2017),IF($BX2017&gt;=2019,1,0),"")</f>
        <v>0</v>
      </c>
      <c r="AD2017" s="0" t="n">
        <f aca="false">IF($L2017&lt;&gt;"",IF($L2017&gt;2013,1,0),"")</f>
        <v>0</v>
      </c>
      <c r="AE2017" s="0" t="n">
        <f aca="false">IF($L2017&lt;&gt;"",1+IF($L2017&gt;2011,1,0)+IF($L2017&gt;2014,1,0),"")</f>
        <v>2</v>
      </c>
      <c r="AF2017" s="0" t="s">
        <v>310</v>
      </c>
      <c r="AG2017" s="0" t="s">
        <v>88</v>
      </c>
      <c r="AH2017" s="0" t="s">
        <v>89</v>
      </c>
      <c r="AI2017" s="0" t="s">
        <v>334</v>
      </c>
      <c r="AJ2017" s="0" t="s">
        <v>334</v>
      </c>
      <c r="AK2017" s="0" t="str">
        <f aca="false">IF(AND($CF2017&lt;&gt;"",IFERROR(INDEX(subsample_country_map!$B:$B,MATCH($CF2017,subsample_country_map!$A:$A,0)),"")&lt;&gt;""),INDEX(subsample_country_map!$B:$B,MATCH($CF2017,subsample_country_map!$A:$A,0)),INDEX(lookup!$AA:$AA,MATCH($A2017,lookup!$A:$A,0)))</f>
        <v>1_US</v>
      </c>
      <c r="AL2017" s="0" t="str">
        <f aca="false">IF(AND($CF2017&lt;&gt;"",IFERROR(INDEX(subsample_country_map!$C:$C,MATCH($CF2017,subsample_country_map!$A:$A,0)),"")&lt;&gt;""),INDEX(subsample_country_map!$C:$C,MATCH($CF2017,subsample_country_map!$A:$A,0)),INDEX(lookup!$AB:$AB,MATCH($A2017,lookup!$A:$A,0)))</f>
        <v>1_developed</v>
      </c>
      <c r="AM2017" s="0" t="str">
        <f aca="false">IF(AND($CF2017&lt;&gt;"",IFERROR(INDEX(subsample_country_map!$D:$D,MATCH($CF2017,subsample_country_map!$A:$A,0)),"")&lt;&gt;""),INDEX(subsample_country_map!$D:$D,MATCH($CF2017,subsample_country_map!$A:$A,0)),INDEX(lookup!$AC:$AC,MATCH($A2017,lookup!$A:$A,0)))</f>
        <v>1_western</v>
      </c>
      <c r="AN2017" s="0" t="str">
        <f aca="false">IF(AND($CF2017&lt;&gt;"",IFERROR(INDEX(subsample_country_map!$E:$E,MATCH($CF2017,subsample_country_map!$A:$A,0)),"")&lt;&gt;""),INDEX(subsample_country_map!$E:$E,MATCH($CF2017,subsample_country_map!$A:$A,0)),INDEX(lookup!$AD:$AD,MATCH($A2017,lookup!$A:$A,0)))</f>
        <v>1_common law</v>
      </c>
      <c r="AO2017" s="0" t="str">
        <f aca="false">INDEX(lookup!$Y:$Y,MATCH($A2017,lookup!$A:$A,0))</f>
        <v>0_published</v>
      </c>
      <c r="AP2017" s="0" t="str">
        <f aca="false">INDEX(lookup!$Z:$Z,MATCH($A2017,lookup!$A:$A,0))</f>
        <v>1_VHB high</v>
      </c>
      <c r="AQ2017" s="0" t="str">
        <f aca="false">INDEX(lookup!$W:$W,MATCH($A2017,lookup!$A:$A,0))</f>
        <v>1_fin/acc/econ</v>
      </c>
      <c r="AS2017" s="0" t="s">
        <v>91</v>
      </c>
      <c r="AT2017" s="0" t="s">
        <v>397</v>
      </c>
      <c r="AU2017" s="0" t="s">
        <v>311</v>
      </c>
      <c r="AV2017" s="0" t="s">
        <v>3097</v>
      </c>
      <c r="AX2017" s="0" t="s">
        <v>1016</v>
      </c>
      <c r="BA2017" s="0" t="n">
        <v>2184</v>
      </c>
      <c r="BB2017" s="0" t="s">
        <v>347</v>
      </c>
      <c r="BC2017" s="0" t="s">
        <v>868</v>
      </c>
      <c r="BD2017" s="0" t="s">
        <v>142</v>
      </c>
      <c r="BE2017" s="0" t="s">
        <v>98</v>
      </c>
      <c r="BI2017" s="0" t="s">
        <v>99</v>
      </c>
      <c r="BJ2017" s="0" t="s">
        <v>2197</v>
      </c>
      <c r="BK2017" s="0" t="s">
        <v>6816</v>
      </c>
      <c r="BL2017" s="0" t="s">
        <v>6828</v>
      </c>
      <c r="BM2017" s="0" t="s">
        <v>6814</v>
      </c>
      <c r="BN2017" s="0" t="s">
        <v>6807</v>
      </c>
      <c r="BO2017" s="0" t="s">
        <v>105</v>
      </c>
      <c r="BP2017" s="0" t="s">
        <v>6802</v>
      </c>
      <c r="BQ2017" s="0" t="s">
        <v>127</v>
      </c>
      <c r="BT2017" s="0" t="n">
        <v>0</v>
      </c>
      <c r="BU2017" s="0" t="s">
        <v>6808</v>
      </c>
      <c r="BW2017" s="0" t="n">
        <v>2007</v>
      </c>
      <c r="BX2017" s="0" t="n">
        <v>2017</v>
      </c>
      <c r="BY2017" s="0" t="s">
        <v>343</v>
      </c>
      <c r="BZ2017" s="0" t="n">
        <v>2012</v>
      </c>
      <c r="CA2017" s="0" t="n">
        <v>0.181818181818182</v>
      </c>
      <c r="CB2017" s="0" t="n">
        <v>0</v>
      </c>
      <c r="CC2017" s="0" t="n">
        <v>1</v>
      </c>
      <c r="CD2017" s="0" t="n">
        <v>-0.0158338765917277</v>
      </c>
      <c r="CE2017" s="0" t="n">
        <v>1</v>
      </c>
    </row>
    <row r="2018" customFormat="false" ht="15" hidden="false" customHeight="false" outlineLevel="0" collapsed="false">
      <c r="A2018" s="0" t="s">
        <v>6802</v>
      </c>
      <c r="B2018" s="0" t="n">
        <v>3323</v>
      </c>
      <c r="C2018" s="0" t="n">
        <v>-0.0811279589888756</v>
      </c>
      <c r="D2018" s="0" t="n">
        <v>426</v>
      </c>
      <c r="E2018" s="0" t="n">
        <f aca="false">IF(ISNUMBER($BA2018),$BA2018,IF(AND(ISNUMBER($D2018),ISNUMBER($BW2018),ISNUMBER($BX2018)),$D2018*($BX2018-$BW2018+1),""))</f>
        <v>426</v>
      </c>
      <c r="H2018" s="0" t="s">
        <v>118</v>
      </c>
      <c r="I2018" s="0" t="s">
        <v>119</v>
      </c>
      <c r="J2018" s="0" t="n">
        <f aca="false">IF($BW2018&lt;&gt;"",$BW2018,"")</f>
        <v>2007</v>
      </c>
      <c r="K2018" s="0" t="n">
        <f aca="false">IF($BX2018&lt;&gt;"",$BX2018,"")</f>
        <v>2017</v>
      </c>
      <c r="L2018" s="0" t="n">
        <f aca="false">IF(AND(ISNUMBER($BW2018),ISNUMBER($BX2018)),($BW2018+$BX2018)/2,"")</f>
        <v>2012</v>
      </c>
      <c r="M2018" s="0" t="n">
        <f aca="false">IF($L2018&lt;&gt;"",$L2018,"")</f>
        <v>2012</v>
      </c>
      <c r="N2018" s="0" t="n">
        <f aca="false">IF(AND(ISNUMBER($BW2018),ISNUMBER($BX2018)),MIN(1,MAX(0,($BX2018-2016+1)/($BX2018-$BW2018+1))),"")</f>
        <v>0.181818181818182</v>
      </c>
      <c r="O2018" s="0" t="n">
        <f aca="false">IF(AND(ISNUMBER($BW2018),ISNUMBER($BX2018)),MIN(1,MAX(0,($BX2018-2017+1)/($BX2018-$BW2018+1))),"")</f>
        <v>0.0909090909090909</v>
      </c>
      <c r="P2018" s="0" t="n">
        <f aca="false">IF(AND(ISNUMBER($BW2018),ISNUMBER($BX2018)),MIN(1,MAX(0,($BX2018-2018+1)/($BX2018-$BW2018+1))),"")</f>
        <v>0</v>
      </c>
      <c r="Q2018" s="0" t="n">
        <f aca="false">IF(AND(ISNUMBER($BW2018),ISNUMBER($BX2018)),MIN(1,MAX(0,($BX2018-2019+1)/($BX2018-$BW2018+1))),"")</f>
        <v>0</v>
      </c>
      <c r="R2018" s="0" t="n">
        <f aca="false">IF(AND(ISNUMBER($BW2018),ISNUMBER($BX2018)),MIN(1,MAX(0,($BX2018-2016+1)/($BX2018-$BW2018+1))),"")</f>
        <v>0.181818181818182</v>
      </c>
      <c r="S2018" s="0" t="n">
        <f aca="false">IF($L2018&lt;&gt;"",IF($L2018&gt;=2015.5,1,0),"")</f>
        <v>0</v>
      </c>
      <c r="T2018" s="0" t="n">
        <f aca="false">IF($L2018&lt;&gt;"",IF($L2018&gt;=2016,1,0),"")</f>
        <v>0</v>
      </c>
      <c r="U2018" s="0" t="n">
        <f aca="false">IF(ISNUMBER($BX2018),IF($BX2018&gt;=2016,1,0),"")</f>
        <v>1</v>
      </c>
      <c r="V2018" s="0" t="n">
        <f aca="false">IF(ISNUMBER($BW2018),IF($BW2018&gt;=2016,1,0),"")</f>
        <v>0</v>
      </c>
      <c r="W2018" s="0" t="str">
        <f aca="false">IF(AND(ISNUMBER($BW2018),ISNUMBER($BX2018)),IF($BW2018&gt;=2016,"post-only",IF($BX2018&lt;2016,"pre-only","mixed")),"")</f>
        <v>mixed</v>
      </c>
      <c r="X2018" s="0" t="n">
        <f aca="false">IF(AND(ISNUMBER($BW2018),ISNUMBER($BX2018)),MIN(1,MAX(0,($BX2018-2017+1)/($BX2018-$BW2018+1))),"")</f>
        <v>0.0909090909090909</v>
      </c>
      <c r="Y2018" s="0" t="n">
        <f aca="false">IF(AND(ISNUMBER($BW2018),ISNUMBER($BX2018)),MIN(1,MAX(0,($BX2018-2018+1)/($BX2018-$BW2018+1))),"")</f>
        <v>0</v>
      </c>
      <c r="Z2018" s="0" t="n">
        <f aca="false">IF(AND(ISNUMBER($BW2018),ISNUMBER($BX2018)),MIN(1,MAX(0,($BX2018-2019+1)/($BX2018-$BW2018+1))),"")</f>
        <v>0</v>
      </c>
      <c r="AA2018" s="0" t="n">
        <f aca="false">IF(ISNUMBER($BX2018),IF($BX2018&gt;=2017,1,0),"")</f>
        <v>1</v>
      </c>
      <c r="AB2018" s="0" t="n">
        <f aca="false">IF(ISNUMBER($BX2018),IF($BX2018&gt;=2018,1,0),"")</f>
        <v>0</v>
      </c>
      <c r="AC2018" s="0" t="n">
        <f aca="false">IF(ISNUMBER($BX2018),IF($BX2018&gt;=2019,1,0),"")</f>
        <v>0</v>
      </c>
      <c r="AD2018" s="0" t="n">
        <f aca="false">IF($L2018&lt;&gt;"",IF($L2018&gt;2013,1,0),"")</f>
        <v>0</v>
      </c>
      <c r="AE2018" s="0" t="n">
        <f aca="false">IF($L2018&lt;&gt;"",1+IF($L2018&gt;2011,1,0)+IF($L2018&gt;2014,1,0),"")</f>
        <v>2</v>
      </c>
      <c r="AF2018" s="0" t="s">
        <v>310</v>
      </c>
      <c r="AG2018" s="0" t="s">
        <v>436</v>
      </c>
      <c r="AH2018" s="0" t="s">
        <v>89</v>
      </c>
      <c r="AI2018" s="0" t="s">
        <v>334</v>
      </c>
      <c r="AJ2018" s="0" t="s">
        <v>334</v>
      </c>
      <c r="AK2018" s="0" t="str">
        <f aca="false">IF(AND($CF2018&lt;&gt;"",IFERROR(INDEX(subsample_country_map!$B:$B,MATCH($CF2018,subsample_country_map!$A:$A,0)),"")&lt;&gt;""),INDEX(subsample_country_map!$B:$B,MATCH($CF2018,subsample_country_map!$A:$A,0)),INDEX(lookup!$AA:$AA,MATCH($A2018,lookup!$A:$A,0)))</f>
        <v>1_US</v>
      </c>
      <c r="AL2018" s="0" t="str">
        <f aca="false">IF(AND($CF2018&lt;&gt;"",IFERROR(INDEX(subsample_country_map!$C:$C,MATCH($CF2018,subsample_country_map!$A:$A,0)),"")&lt;&gt;""),INDEX(subsample_country_map!$C:$C,MATCH($CF2018,subsample_country_map!$A:$A,0)),INDEX(lookup!$AB:$AB,MATCH($A2018,lookup!$A:$A,0)))</f>
        <v>1_developed</v>
      </c>
      <c r="AM2018" s="0" t="str">
        <f aca="false">IF(AND($CF2018&lt;&gt;"",IFERROR(INDEX(subsample_country_map!$D:$D,MATCH($CF2018,subsample_country_map!$A:$A,0)),"")&lt;&gt;""),INDEX(subsample_country_map!$D:$D,MATCH($CF2018,subsample_country_map!$A:$A,0)),INDEX(lookup!$AC:$AC,MATCH($A2018,lookup!$A:$A,0)))</f>
        <v>1_western</v>
      </c>
      <c r="AN2018" s="0" t="str">
        <f aca="false">IF(AND($CF2018&lt;&gt;"",IFERROR(INDEX(subsample_country_map!$E:$E,MATCH($CF2018,subsample_country_map!$A:$A,0)),"")&lt;&gt;""),INDEX(subsample_country_map!$E:$E,MATCH($CF2018,subsample_country_map!$A:$A,0)),INDEX(lookup!$AD:$AD,MATCH($A2018,lookup!$A:$A,0)))</f>
        <v>1_common law</v>
      </c>
      <c r="AO2018" s="0" t="str">
        <f aca="false">INDEX(lookup!$Y:$Y,MATCH($A2018,lookup!$A:$A,0))</f>
        <v>0_published</v>
      </c>
      <c r="AP2018" s="0" t="str">
        <f aca="false">INDEX(lookup!$Z:$Z,MATCH($A2018,lookup!$A:$A,0))</f>
        <v>1_VHB high</v>
      </c>
      <c r="AQ2018" s="0" t="str">
        <f aca="false">INDEX(lookup!$W:$W,MATCH($A2018,lookup!$A:$A,0))</f>
        <v>1_fin/acc/econ</v>
      </c>
      <c r="AS2018" s="0" t="s">
        <v>91</v>
      </c>
      <c r="AT2018" s="0" t="s">
        <v>111</v>
      </c>
      <c r="AU2018" s="0" t="s">
        <v>311</v>
      </c>
      <c r="AV2018" s="0" t="s">
        <v>1579</v>
      </c>
      <c r="AX2018" s="0" t="s">
        <v>6829</v>
      </c>
      <c r="BA2018" s="0" t="n">
        <v>426</v>
      </c>
      <c r="BB2018" s="0" t="s">
        <v>347</v>
      </c>
      <c r="BC2018" s="0" t="s">
        <v>868</v>
      </c>
      <c r="BD2018" s="0" t="s">
        <v>142</v>
      </c>
      <c r="BE2018" s="0" t="s">
        <v>33</v>
      </c>
      <c r="BF2018" s="0" t="s">
        <v>6830</v>
      </c>
      <c r="BI2018" s="0" t="s">
        <v>143</v>
      </c>
      <c r="BJ2018" s="0" t="s">
        <v>2182</v>
      </c>
      <c r="BK2018" s="0" t="s">
        <v>6831</v>
      </c>
      <c r="BL2018" s="0" t="s">
        <v>6832</v>
      </c>
      <c r="BM2018" s="0" t="s">
        <v>6806</v>
      </c>
      <c r="BN2018" s="0" t="s">
        <v>6807</v>
      </c>
      <c r="BO2018" s="0" t="s">
        <v>105</v>
      </c>
      <c r="BP2018" s="0" t="s">
        <v>6802</v>
      </c>
      <c r="BQ2018" s="0" t="s">
        <v>127</v>
      </c>
      <c r="BT2018" s="0" t="n">
        <v>0</v>
      </c>
      <c r="BU2018" s="0" t="s">
        <v>6808</v>
      </c>
      <c r="BW2018" s="0" t="n">
        <v>2007</v>
      </c>
      <c r="BX2018" s="0" t="n">
        <v>2017</v>
      </c>
      <c r="BY2018" s="0" t="s">
        <v>343</v>
      </c>
      <c r="BZ2018" s="0" t="n">
        <v>2012</v>
      </c>
      <c r="CA2018" s="0" t="n">
        <v>0.181818181818182</v>
      </c>
      <c r="CB2018" s="0" t="n">
        <v>0</v>
      </c>
      <c r="CC2018" s="0" t="n">
        <v>1</v>
      </c>
      <c r="CD2018" s="0" t="n">
        <v>-0.0813066530587112</v>
      </c>
      <c r="CE2018" s="0" t="n">
        <v>1</v>
      </c>
    </row>
    <row r="2019" customFormat="false" ht="15" hidden="false" customHeight="false" outlineLevel="0" collapsed="false">
      <c r="A2019" s="0" t="s">
        <v>6802</v>
      </c>
      <c r="B2019" s="0" t="n">
        <v>3324</v>
      </c>
      <c r="C2019" s="0" t="n">
        <v>-0.216632285367013</v>
      </c>
      <c r="D2019" s="0" t="n">
        <v>426</v>
      </c>
      <c r="E2019" s="0" t="n">
        <f aca="false">IF(ISNUMBER($BA2019),$BA2019,IF(AND(ISNUMBER($D2019),ISNUMBER($BW2019),ISNUMBER($BX2019)),$D2019*($BX2019-$BW2019+1),""))</f>
        <v>426</v>
      </c>
      <c r="H2019" s="0" t="s">
        <v>118</v>
      </c>
      <c r="I2019" s="0" t="s">
        <v>119</v>
      </c>
      <c r="J2019" s="0" t="n">
        <f aca="false">IF($BW2019&lt;&gt;"",$BW2019,"")</f>
        <v>2007</v>
      </c>
      <c r="K2019" s="0" t="n">
        <f aca="false">IF($BX2019&lt;&gt;"",$BX2019,"")</f>
        <v>2017</v>
      </c>
      <c r="L2019" s="0" t="n">
        <f aca="false">IF(AND(ISNUMBER($BW2019),ISNUMBER($BX2019)),($BW2019+$BX2019)/2,"")</f>
        <v>2012</v>
      </c>
      <c r="M2019" s="0" t="n">
        <f aca="false">IF($L2019&lt;&gt;"",$L2019,"")</f>
        <v>2012</v>
      </c>
      <c r="N2019" s="0" t="n">
        <f aca="false">IF(AND(ISNUMBER($BW2019),ISNUMBER($BX2019)),MIN(1,MAX(0,($BX2019-2016+1)/($BX2019-$BW2019+1))),"")</f>
        <v>0.181818181818182</v>
      </c>
      <c r="O2019" s="0" t="n">
        <f aca="false">IF(AND(ISNUMBER($BW2019),ISNUMBER($BX2019)),MIN(1,MAX(0,($BX2019-2017+1)/($BX2019-$BW2019+1))),"")</f>
        <v>0.0909090909090909</v>
      </c>
      <c r="P2019" s="0" t="n">
        <f aca="false">IF(AND(ISNUMBER($BW2019),ISNUMBER($BX2019)),MIN(1,MAX(0,($BX2019-2018+1)/($BX2019-$BW2019+1))),"")</f>
        <v>0</v>
      </c>
      <c r="Q2019" s="0" t="n">
        <f aca="false">IF(AND(ISNUMBER($BW2019),ISNUMBER($BX2019)),MIN(1,MAX(0,($BX2019-2019+1)/($BX2019-$BW2019+1))),"")</f>
        <v>0</v>
      </c>
      <c r="R2019" s="0" t="n">
        <f aca="false">IF(AND(ISNUMBER($BW2019),ISNUMBER($BX2019)),MIN(1,MAX(0,($BX2019-2016+1)/($BX2019-$BW2019+1))),"")</f>
        <v>0.181818181818182</v>
      </c>
      <c r="S2019" s="0" t="n">
        <f aca="false">IF($L2019&lt;&gt;"",IF($L2019&gt;=2015.5,1,0),"")</f>
        <v>0</v>
      </c>
      <c r="T2019" s="0" t="n">
        <f aca="false">IF($L2019&lt;&gt;"",IF($L2019&gt;=2016,1,0),"")</f>
        <v>0</v>
      </c>
      <c r="U2019" s="0" t="n">
        <f aca="false">IF(ISNUMBER($BX2019),IF($BX2019&gt;=2016,1,0),"")</f>
        <v>1</v>
      </c>
      <c r="V2019" s="0" t="n">
        <f aca="false">IF(ISNUMBER($BW2019),IF($BW2019&gt;=2016,1,0),"")</f>
        <v>0</v>
      </c>
      <c r="W2019" s="0" t="str">
        <f aca="false">IF(AND(ISNUMBER($BW2019),ISNUMBER($BX2019)),IF($BW2019&gt;=2016,"post-only",IF($BX2019&lt;2016,"pre-only","mixed")),"")</f>
        <v>mixed</v>
      </c>
      <c r="X2019" s="0" t="n">
        <f aca="false">IF(AND(ISNUMBER($BW2019),ISNUMBER($BX2019)),MIN(1,MAX(0,($BX2019-2017+1)/($BX2019-$BW2019+1))),"")</f>
        <v>0.0909090909090909</v>
      </c>
      <c r="Y2019" s="0" t="n">
        <f aca="false">IF(AND(ISNUMBER($BW2019),ISNUMBER($BX2019)),MIN(1,MAX(0,($BX2019-2018+1)/($BX2019-$BW2019+1))),"")</f>
        <v>0</v>
      </c>
      <c r="Z2019" s="0" t="n">
        <f aca="false">IF(AND(ISNUMBER($BW2019),ISNUMBER($BX2019)),MIN(1,MAX(0,($BX2019-2019+1)/($BX2019-$BW2019+1))),"")</f>
        <v>0</v>
      </c>
      <c r="AA2019" s="0" t="n">
        <f aca="false">IF(ISNUMBER($BX2019),IF($BX2019&gt;=2017,1,0),"")</f>
        <v>1</v>
      </c>
      <c r="AB2019" s="0" t="n">
        <f aca="false">IF(ISNUMBER($BX2019),IF($BX2019&gt;=2018,1,0),"")</f>
        <v>0</v>
      </c>
      <c r="AC2019" s="0" t="n">
        <f aca="false">IF(ISNUMBER($BX2019),IF($BX2019&gt;=2019,1,0),"")</f>
        <v>0</v>
      </c>
      <c r="AD2019" s="0" t="n">
        <f aca="false">IF($L2019&lt;&gt;"",IF($L2019&gt;2013,1,0),"")</f>
        <v>0</v>
      </c>
      <c r="AE2019" s="0" t="n">
        <f aca="false">IF($L2019&lt;&gt;"",1+IF($L2019&gt;2011,1,0)+IF($L2019&gt;2014,1,0),"")</f>
        <v>2</v>
      </c>
      <c r="AF2019" s="0" t="s">
        <v>310</v>
      </c>
      <c r="AG2019" s="0" t="s">
        <v>436</v>
      </c>
      <c r="AH2019" s="0" t="s">
        <v>89</v>
      </c>
      <c r="AI2019" s="0" t="s">
        <v>334</v>
      </c>
      <c r="AJ2019" s="0" t="s">
        <v>334</v>
      </c>
      <c r="AK2019" s="0" t="str">
        <f aca="false">IF(AND($CF2019&lt;&gt;"",IFERROR(INDEX(subsample_country_map!$B:$B,MATCH($CF2019,subsample_country_map!$A:$A,0)),"")&lt;&gt;""),INDEX(subsample_country_map!$B:$B,MATCH($CF2019,subsample_country_map!$A:$A,0)),INDEX(lookup!$AA:$AA,MATCH($A2019,lookup!$A:$A,0)))</f>
        <v>1_US</v>
      </c>
      <c r="AL2019" s="0" t="str">
        <f aca="false">IF(AND($CF2019&lt;&gt;"",IFERROR(INDEX(subsample_country_map!$C:$C,MATCH($CF2019,subsample_country_map!$A:$A,0)),"")&lt;&gt;""),INDEX(subsample_country_map!$C:$C,MATCH($CF2019,subsample_country_map!$A:$A,0)),INDEX(lookup!$AB:$AB,MATCH($A2019,lookup!$A:$A,0)))</f>
        <v>1_developed</v>
      </c>
      <c r="AM2019" s="0" t="str">
        <f aca="false">IF(AND($CF2019&lt;&gt;"",IFERROR(INDEX(subsample_country_map!$D:$D,MATCH($CF2019,subsample_country_map!$A:$A,0)),"")&lt;&gt;""),INDEX(subsample_country_map!$D:$D,MATCH($CF2019,subsample_country_map!$A:$A,0)),INDEX(lookup!$AC:$AC,MATCH($A2019,lookup!$A:$A,0)))</f>
        <v>1_western</v>
      </c>
      <c r="AN2019" s="0" t="str">
        <f aca="false">IF(AND($CF2019&lt;&gt;"",IFERROR(INDEX(subsample_country_map!$E:$E,MATCH($CF2019,subsample_country_map!$A:$A,0)),"")&lt;&gt;""),INDEX(subsample_country_map!$E:$E,MATCH($CF2019,subsample_country_map!$A:$A,0)),INDEX(lookup!$AD:$AD,MATCH($A2019,lookup!$A:$A,0)))</f>
        <v>1_common law</v>
      </c>
      <c r="AO2019" s="0" t="str">
        <f aca="false">INDEX(lookup!$Y:$Y,MATCH($A2019,lookup!$A:$A,0))</f>
        <v>0_published</v>
      </c>
      <c r="AP2019" s="0" t="str">
        <f aca="false">INDEX(lookup!$Z:$Z,MATCH($A2019,lookup!$A:$A,0))</f>
        <v>1_VHB high</v>
      </c>
      <c r="AQ2019" s="0" t="str">
        <f aca="false">INDEX(lookup!$W:$W,MATCH($A2019,lookup!$A:$A,0))</f>
        <v>1_fin/acc/econ</v>
      </c>
      <c r="AS2019" s="0" t="s">
        <v>91</v>
      </c>
      <c r="AT2019" s="0" t="s">
        <v>111</v>
      </c>
      <c r="AU2019" s="0" t="s">
        <v>311</v>
      </c>
      <c r="AV2019" s="0" t="s">
        <v>1658</v>
      </c>
      <c r="AX2019" s="0" t="s">
        <v>6833</v>
      </c>
      <c r="BA2019" s="0" t="n">
        <v>426</v>
      </c>
      <c r="BB2019" s="0" t="s">
        <v>347</v>
      </c>
      <c r="BC2019" s="0" t="s">
        <v>868</v>
      </c>
      <c r="BD2019" s="0" t="s">
        <v>142</v>
      </c>
      <c r="BE2019" s="0" t="s">
        <v>33</v>
      </c>
      <c r="BF2019" s="0" t="s">
        <v>6830</v>
      </c>
      <c r="BI2019" s="0" t="s">
        <v>143</v>
      </c>
      <c r="BJ2019" s="0" t="s">
        <v>2188</v>
      </c>
      <c r="BK2019" s="0" t="s">
        <v>6831</v>
      </c>
      <c r="BL2019" s="0" t="s">
        <v>6834</v>
      </c>
      <c r="BM2019" s="0" t="s">
        <v>6811</v>
      </c>
      <c r="BN2019" s="0" t="s">
        <v>6807</v>
      </c>
      <c r="BO2019" s="0" t="s">
        <v>105</v>
      </c>
      <c r="BP2019" s="0" t="s">
        <v>6802</v>
      </c>
      <c r="BQ2019" s="0" t="s">
        <v>127</v>
      </c>
      <c r="BT2019" s="0" t="n">
        <v>0</v>
      </c>
      <c r="BU2019" s="0" t="s">
        <v>6808</v>
      </c>
      <c r="BW2019" s="0" t="n">
        <v>2007</v>
      </c>
      <c r="BX2019" s="0" t="n">
        <v>2017</v>
      </c>
      <c r="BY2019" s="0" t="s">
        <v>343</v>
      </c>
      <c r="BZ2019" s="0" t="n">
        <v>2012</v>
      </c>
      <c r="CA2019" s="0" t="n">
        <v>0.181818181818182</v>
      </c>
      <c r="CB2019" s="0" t="n">
        <v>0</v>
      </c>
      <c r="CC2019" s="0" t="n">
        <v>1</v>
      </c>
      <c r="CD2019" s="0" t="n">
        <v>-0.220119845189472</v>
      </c>
      <c r="CE2019" s="0" t="n">
        <v>1</v>
      </c>
    </row>
    <row r="2020" customFormat="false" ht="15" hidden="false" customHeight="false" outlineLevel="0" collapsed="false">
      <c r="A2020" s="0" t="s">
        <v>6802</v>
      </c>
      <c r="B2020" s="0" t="n">
        <v>3325</v>
      </c>
      <c r="C2020" s="0" t="n">
        <v>-0.0295612237915597</v>
      </c>
      <c r="D2020" s="0" t="n">
        <v>1758</v>
      </c>
      <c r="E2020" s="0" t="n">
        <f aca="false">IF(ISNUMBER($BA2020),$BA2020,IF(AND(ISNUMBER($D2020),ISNUMBER($BW2020),ISNUMBER($BX2020)),$D2020*($BX2020-$BW2020+1),""))</f>
        <v>1758</v>
      </c>
      <c r="H2020" s="0" t="s">
        <v>118</v>
      </c>
      <c r="I2020" s="0" t="s">
        <v>119</v>
      </c>
      <c r="J2020" s="0" t="n">
        <f aca="false">IF($BW2020&lt;&gt;"",$BW2020,"")</f>
        <v>2007</v>
      </c>
      <c r="K2020" s="0" t="n">
        <f aca="false">IF($BX2020&lt;&gt;"",$BX2020,"")</f>
        <v>2017</v>
      </c>
      <c r="L2020" s="0" t="n">
        <f aca="false">IF(AND(ISNUMBER($BW2020),ISNUMBER($BX2020)),($BW2020+$BX2020)/2,"")</f>
        <v>2012</v>
      </c>
      <c r="M2020" s="0" t="n">
        <f aca="false">IF($L2020&lt;&gt;"",$L2020,"")</f>
        <v>2012</v>
      </c>
      <c r="N2020" s="0" t="n">
        <f aca="false">IF(AND(ISNUMBER($BW2020),ISNUMBER($BX2020)),MIN(1,MAX(0,($BX2020-2016+1)/($BX2020-$BW2020+1))),"")</f>
        <v>0.181818181818182</v>
      </c>
      <c r="O2020" s="0" t="n">
        <f aca="false">IF(AND(ISNUMBER($BW2020),ISNUMBER($BX2020)),MIN(1,MAX(0,($BX2020-2017+1)/($BX2020-$BW2020+1))),"")</f>
        <v>0.0909090909090909</v>
      </c>
      <c r="P2020" s="0" t="n">
        <f aca="false">IF(AND(ISNUMBER($BW2020),ISNUMBER($BX2020)),MIN(1,MAX(0,($BX2020-2018+1)/($BX2020-$BW2020+1))),"")</f>
        <v>0</v>
      </c>
      <c r="Q2020" s="0" t="n">
        <f aca="false">IF(AND(ISNUMBER($BW2020),ISNUMBER($BX2020)),MIN(1,MAX(0,($BX2020-2019+1)/($BX2020-$BW2020+1))),"")</f>
        <v>0</v>
      </c>
      <c r="R2020" s="0" t="n">
        <f aca="false">IF(AND(ISNUMBER($BW2020),ISNUMBER($BX2020)),MIN(1,MAX(0,($BX2020-2016+1)/($BX2020-$BW2020+1))),"")</f>
        <v>0.181818181818182</v>
      </c>
      <c r="S2020" s="0" t="n">
        <f aca="false">IF($L2020&lt;&gt;"",IF($L2020&gt;=2015.5,1,0),"")</f>
        <v>0</v>
      </c>
      <c r="T2020" s="0" t="n">
        <f aca="false">IF($L2020&lt;&gt;"",IF($L2020&gt;=2016,1,0),"")</f>
        <v>0</v>
      </c>
      <c r="U2020" s="0" t="n">
        <f aca="false">IF(ISNUMBER($BX2020),IF($BX2020&gt;=2016,1,0),"")</f>
        <v>1</v>
      </c>
      <c r="V2020" s="0" t="n">
        <f aca="false">IF(ISNUMBER($BW2020),IF($BW2020&gt;=2016,1,0),"")</f>
        <v>0</v>
      </c>
      <c r="W2020" s="0" t="str">
        <f aca="false">IF(AND(ISNUMBER($BW2020),ISNUMBER($BX2020)),IF($BW2020&gt;=2016,"post-only",IF($BX2020&lt;2016,"pre-only","mixed")),"")</f>
        <v>mixed</v>
      </c>
      <c r="X2020" s="0" t="n">
        <f aca="false">IF(AND(ISNUMBER($BW2020),ISNUMBER($BX2020)),MIN(1,MAX(0,($BX2020-2017+1)/($BX2020-$BW2020+1))),"")</f>
        <v>0.0909090909090909</v>
      </c>
      <c r="Y2020" s="0" t="n">
        <f aca="false">IF(AND(ISNUMBER($BW2020),ISNUMBER($BX2020)),MIN(1,MAX(0,($BX2020-2018+1)/($BX2020-$BW2020+1))),"")</f>
        <v>0</v>
      </c>
      <c r="Z2020" s="0" t="n">
        <f aca="false">IF(AND(ISNUMBER($BW2020),ISNUMBER($BX2020)),MIN(1,MAX(0,($BX2020-2019+1)/($BX2020-$BW2020+1))),"")</f>
        <v>0</v>
      </c>
      <c r="AA2020" s="0" t="n">
        <f aca="false">IF(ISNUMBER($BX2020),IF($BX2020&gt;=2017,1,0),"")</f>
        <v>1</v>
      </c>
      <c r="AB2020" s="0" t="n">
        <f aca="false">IF(ISNUMBER($BX2020),IF($BX2020&gt;=2018,1,0),"")</f>
        <v>0</v>
      </c>
      <c r="AC2020" s="0" t="n">
        <f aca="false">IF(ISNUMBER($BX2020),IF($BX2020&gt;=2019,1,0),"")</f>
        <v>0</v>
      </c>
      <c r="AD2020" s="0" t="n">
        <f aca="false">IF($L2020&lt;&gt;"",IF($L2020&gt;2013,1,0),"")</f>
        <v>0</v>
      </c>
      <c r="AE2020" s="0" t="n">
        <f aca="false">IF($L2020&lt;&gt;"",1+IF($L2020&gt;2011,1,0)+IF($L2020&gt;2014,1,0),"")</f>
        <v>2</v>
      </c>
      <c r="AF2020" s="0" t="s">
        <v>310</v>
      </c>
      <c r="AG2020" s="0" t="s">
        <v>436</v>
      </c>
      <c r="AH2020" s="0" t="s">
        <v>89</v>
      </c>
      <c r="AI2020" s="0" t="s">
        <v>334</v>
      </c>
      <c r="AJ2020" s="0" t="s">
        <v>334</v>
      </c>
      <c r="AK2020" s="0" t="str">
        <f aca="false">IF(AND($CF2020&lt;&gt;"",IFERROR(INDEX(subsample_country_map!$B:$B,MATCH($CF2020,subsample_country_map!$A:$A,0)),"")&lt;&gt;""),INDEX(subsample_country_map!$B:$B,MATCH($CF2020,subsample_country_map!$A:$A,0)),INDEX(lookup!$AA:$AA,MATCH($A2020,lookup!$A:$A,0)))</f>
        <v>1_US</v>
      </c>
      <c r="AL2020" s="0" t="str">
        <f aca="false">IF(AND($CF2020&lt;&gt;"",IFERROR(INDEX(subsample_country_map!$C:$C,MATCH($CF2020,subsample_country_map!$A:$A,0)),"")&lt;&gt;""),INDEX(subsample_country_map!$C:$C,MATCH($CF2020,subsample_country_map!$A:$A,0)),INDEX(lookup!$AB:$AB,MATCH($A2020,lookup!$A:$A,0)))</f>
        <v>1_developed</v>
      </c>
      <c r="AM2020" s="0" t="str">
        <f aca="false">IF(AND($CF2020&lt;&gt;"",IFERROR(INDEX(subsample_country_map!$D:$D,MATCH($CF2020,subsample_country_map!$A:$A,0)),"")&lt;&gt;""),INDEX(subsample_country_map!$D:$D,MATCH($CF2020,subsample_country_map!$A:$A,0)),INDEX(lookup!$AC:$AC,MATCH($A2020,lookup!$A:$A,0)))</f>
        <v>1_western</v>
      </c>
      <c r="AN2020" s="0" t="str">
        <f aca="false">IF(AND($CF2020&lt;&gt;"",IFERROR(INDEX(subsample_country_map!$E:$E,MATCH($CF2020,subsample_country_map!$A:$A,0)),"")&lt;&gt;""),INDEX(subsample_country_map!$E:$E,MATCH($CF2020,subsample_country_map!$A:$A,0)),INDEX(lookup!$AD:$AD,MATCH($A2020,lookup!$A:$A,0)))</f>
        <v>1_common law</v>
      </c>
      <c r="AO2020" s="0" t="str">
        <f aca="false">INDEX(lookup!$Y:$Y,MATCH($A2020,lookup!$A:$A,0))</f>
        <v>0_published</v>
      </c>
      <c r="AP2020" s="0" t="str">
        <f aca="false">INDEX(lookup!$Z:$Z,MATCH($A2020,lookup!$A:$A,0))</f>
        <v>1_VHB high</v>
      </c>
      <c r="AQ2020" s="0" t="str">
        <f aca="false">INDEX(lookup!$W:$W,MATCH($A2020,lookup!$A:$A,0))</f>
        <v>1_fin/acc/econ</v>
      </c>
      <c r="AS2020" s="0" t="s">
        <v>91</v>
      </c>
      <c r="AT2020" s="0" t="s">
        <v>111</v>
      </c>
      <c r="AU2020" s="0" t="s">
        <v>311</v>
      </c>
      <c r="AV2020" s="0" t="s">
        <v>2646</v>
      </c>
      <c r="AX2020" s="0" t="s">
        <v>5991</v>
      </c>
      <c r="BA2020" s="0" t="n">
        <v>1758</v>
      </c>
      <c r="BB2020" s="0" t="s">
        <v>347</v>
      </c>
      <c r="BC2020" s="0" t="s">
        <v>868</v>
      </c>
      <c r="BD2020" s="0" t="s">
        <v>142</v>
      </c>
      <c r="BE2020" s="0" t="s">
        <v>33</v>
      </c>
      <c r="BF2020" s="0" t="s">
        <v>6835</v>
      </c>
      <c r="BI2020" s="0" t="s">
        <v>143</v>
      </c>
      <c r="BJ2020" s="0" t="s">
        <v>6820</v>
      </c>
      <c r="BK2020" s="0" t="s">
        <v>6831</v>
      </c>
      <c r="BL2020" s="0" t="s">
        <v>6836</v>
      </c>
      <c r="BM2020" s="0" t="s">
        <v>6806</v>
      </c>
      <c r="BN2020" s="0" t="s">
        <v>6807</v>
      </c>
      <c r="BO2020" s="0" t="s">
        <v>105</v>
      </c>
      <c r="BP2020" s="0" t="s">
        <v>6802</v>
      </c>
      <c r="BQ2020" s="0" t="s">
        <v>127</v>
      </c>
      <c r="BT2020" s="0" t="n">
        <v>0</v>
      </c>
      <c r="BU2020" s="0" t="s">
        <v>6808</v>
      </c>
      <c r="BW2020" s="0" t="n">
        <v>2007</v>
      </c>
      <c r="BX2020" s="0" t="n">
        <v>2017</v>
      </c>
      <c r="BY2020" s="0" t="s">
        <v>343</v>
      </c>
      <c r="BZ2020" s="0" t="n">
        <v>2012</v>
      </c>
      <c r="CA2020" s="0" t="n">
        <v>0.181818181818182</v>
      </c>
      <c r="CB2020" s="0" t="n">
        <v>0</v>
      </c>
      <c r="CC2020" s="0" t="n">
        <v>1</v>
      </c>
      <c r="CD2020" s="0" t="n">
        <v>-0.0295698391582072</v>
      </c>
      <c r="CE2020" s="0" t="n">
        <v>1</v>
      </c>
    </row>
    <row r="2021" customFormat="false" ht="15" hidden="false" customHeight="false" outlineLevel="0" collapsed="false">
      <c r="A2021" s="0" t="s">
        <v>6802</v>
      </c>
      <c r="B2021" s="0" t="n">
        <v>3326</v>
      </c>
      <c r="C2021" s="0" t="n">
        <v>-0.0405119182673002</v>
      </c>
      <c r="D2021" s="0" t="n">
        <v>1758</v>
      </c>
      <c r="E2021" s="0" t="n">
        <f aca="false">IF(ISNUMBER($BA2021),$BA2021,IF(AND(ISNUMBER($D2021),ISNUMBER($BW2021),ISNUMBER($BX2021)),$D2021*($BX2021-$BW2021+1),""))</f>
        <v>1758</v>
      </c>
      <c r="H2021" s="0" t="s">
        <v>118</v>
      </c>
      <c r="I2021" s="0" t="s">
        <v>119</v>
      </c>
      <c r="J2021" s="0" t="n">
        <f aca="false">IF($BW2021&lt;&gt;"",$BW2021,"")</f>
        <v>2007</v>
      </c>
      <c r="K2021" s="0" t="n">
        <f aca="false">IF($BX2021&lt;&gt;"",$BX2021,"")</f>
        <v>2017</v>
      </c>
      <c r="L2021" s="0" t="n">
        <f aca="false">IF(AND(ISNUMBER($BW2021),ISNUMBER($BX2021)),($BW2021+$BX2021)/2,"")</f>
        <v>2012</v>
      </c>
      <c r="M2021" s="0" t="n">
        <f aca="false">IF($L2021&lt;&gt;"",$L2021,"")</f>
        <v>2012</v>
      </c>
      <c r="N2021" s="0" t="n">
        <f aca="false">IF(AND(ISNUMBER($BW2021),ISNUMBER($BX2021)),MIN(1,MAX(0,($BX2021-2016+1)/($BX2021-$BW2021+1))),"")</f>
        <v>0.181818181818182</v>
      </c>
      <c r="O2021" s="0" t="n">
        <f aca="false">IF(AND(ISNUMBER($BW2021),ISNUMBER($BX2021)),MIN(1,MAX(0,($BX2021-2017+1)/($BX2021-$BW2021+1))),"")</f>
        <v>0.0909090909090909</v>
      </c>
      <c r="P2021" s="0" t="n">
        <f aca="false">IF(AND(ISNUMBER($BW2021),ISNUMBER($BX2021)),MIN(1,MAX(0,($BX2021-2018+1)/($BX2021-$BW2021+1))),"")</f>
        <v>0</v>
      </c>
      <c r="Q2021" s="0" t="n">
        <f aca="false">IF(AND(ISNUMBER($BW2021),ISNUMBER($BX2021)),MIN(1,MAX(0,($BX2021-2019+1)/($BX2021-$BW2021+1))),"")</f>
        <v>0</v>
      </c>
      <c r="R2021" s="0" t="n">
        <f aca="false">IF(AND(ISNUMBER($BW2021),ISNUMBER($BX2021)),MIN(1,MAX(0,($BX2021-2016+1)/($BX2021-$BW2021+1))),"")</f>
        <v>0.181818181818182</v>
      </c>
      <c r="S2021" s="0" t="n">
        <f aca="false">IF($L2021&lt;&gt;"",IF($L2021&gt;=2015.5,1,0),"")</f>
        <v>0</v>
      </c>
      <c r="T2021" s="0" t="n">
        <f aca="false">IF($L2021&lt;&gt;"",IF($L2021&gt;=2016,1,0),"")</f>
        <v>0</v>
      </c>
      <c r="U2021" s="0" t="n">
        <f aca="false">IF(ISNUMBER($BX2021),IF($BX2021&gt;=2016,1,0),"")</f>
        <v>1</v>
      </c>
      <c r="V2021" s="0" t="n">
        <f aca="false">IF(ISNUMBER($BW2021),IF($BW2021&gt;=2016,1,0),"")</f>
        <v>0</v>
      </c>
      <c r="W2021" s="0" t="str">
        <f aca="false">IF(AND(ISNUMBER($BW2021),ISNUMBER($BX2021)),IF($BW2021&gt;=2016,"post-only",IF($BX2021&lt;2016,"pre-only","mixed")),"")</f>
        <v>mixed</v>
      </c>
      <c r="X2021" s="0" t="n">
        <f aca="false">IF(AND(ISNUMBER($BW2021),ISNUMBER($BX2021)),MIN(1,MAX(0,($BX2021-2017+1)/($BX2021-$BW2021+1))),"")</f>
        <v>0.0909090909090909</v>
      </c>
      <c r="Y2021" s="0" t="n">
        <f aca="false">IF(AND(ISNUMBER($BW2021),ISNUMBER($BX2021)),MIN(1,MAX(0,($BX2021-2018+1)/($BX2021-$BW2021+1))),"")</f>
        <v>0</v>
      </c>
      <c r="Z2021" s="0" t="n">
        <f aca="false">IF(AND(ISNUMBER($BW2021),ISNUMBER($BX2021)),MIN(1,MAX(0,($BX2021-2019+1)/($BX2021-$BW2021+1))),"")</f>
        <v>0</v>
      </c>
      <c r="AA2021" s="0" t="n">
        <f aca="false">IF(ISNUMBER($BX2021),IF($BX2021&gt;=2017,1,0),"")</f>
        <v>1</v>
      </c>
      <c r="AB2021" s="0" t="n">
        <f aca="false">IF(ISNUMBER($BX2021),IF($BX2021&gt;=2018,1,0),"")</f>
        <v>0</v>
      </c>
      <c r="AC2021" s="0" t="n">
        <f aca="false">IF(ISNUMBER($BX2021),IF($BX2021&gt;=2019,1,0),"")</f>
        <v>0</v>
      </c>
      <c r="AD2021" s="0" t="n">
        <f aca="false">IF($L2021&lt;&gt;"",IF($L2021&gt;2013,1,0),"")</f>
        <v>0</v>
      </c>
      <c r="AE2021" s="0" t="n">
        <f aca="false">IF($L2021&lt;&gt;"",1+IF($L2021&gt;2011,1,0)+IF($L2021&gt;2014,1,0),"")</f>
        <v>2</v>
      </c>
      <c r="AF2021" s="0" t="s">
        <v>310</v>
      </c>
      <c r="AG2021" s="0" t="s">
        <v>436</v>
      </c>
      <c r="AH2021" s="0" t="s">
        <v>89</v>
      </c>
      <c r="AI2021" s="0" t="s">
        <v>334</v>
      </c>
      <c r="AJ2021" s="0" t="s">
        <v>334</v>
      </c>
      <c r="AK2021" s="0" t="str">
        <f aca="false">IF(AND($CF2021&lt;&gt;"",IFERROR(INDEX(subsample_country_map!$B:$B,MATCH($CF2021,subsample_country_map!$A:$A,0)),"")&lt;&gt;""),INDEX(subsample_country_map!$B:$B,MATCH($CF2021,subsample_country_map!$A:$A,0)),INDEX(lookup!$AA:$AA,MATCH($A2021,lookup!$A:$A,0)))</f>
        <v>1_US</v>
      </c>
      <c r="AL2021" s="0" t="str">
        <f aca="false">IF(AND($CF2021&lt;&gt;"",IFERROR(INDEX(subsample_country_map!$C:$C,MATCH($CF2021,subsample_country_map!$A:$A,0)),"")&lt;&gt;""),INDEX(subsample_country_map!$C:$C,MATCH($CF2021,subsample_country_map!$A:$A,0)),INDEX(lookup!$AB:$AB,MATCH($A2021,lookup!$A:$A,0)))</f>
        <v>1_developed</v>
      </c>
      <c r="AM2021" s="0" t="str">
        <f aca="false">IF(AND($CF2021&lt;&gt;"",IFERROR(INDEX(subsample_country_map!$D:$D,MATCH($CF2021,subsample_country_map!$A:$A,0)),"")&lt;&gt;""),INDEX(subsample_country_map!$D:$D,MATCH($CF2021,subsample_country_map!$A:$A,0)),INDEX(lookup!$AC:$AC,MATCH($A2021,lookup!$A:$A,0)))</f>
        <v>1_western</v>
      </c>
      <c r="AN2021" s="0" t="str">
        <f aca="false">IF(AND($CF2021&lt;&gt;"",IFERROR(INDEX(subsample_country_map!$E:$E,MATCH($CF2021,subsample_country_map!$A:$A,0)),"")&lt;&gt;""),INDEX(subsample_country_map!$E:$E,MATCH($CF2021,subsample_country_map!$A:$A,0)),INDEX(lookup!$AD:$AD,MATCH($A2021,lookup!$A:$A,0)))</f>
        <v>1_common law</v>
      </c>
      <c r="AO2021" s="0" t="str">
        <f aca="false">INDEX(lookup!$Y:$Y,MATCH($A2021,lookup!$A:$A,0))</f>
        <v>0_published</v>
      </c>
      <c r="AP2021" s="0" t="str">
        <f aca="false">INDEX(lookup!$Z:$Z,MATCH($A2021,lookup!$A:$A,0))</f>
        <v>1_VHB high</v>
      </c>
      <c r="AQ2021" s="0" t="str">
        <f aca="false">INDEX(lookup!$W:$W,MATCH($A2021,lookup!$A:$A,0))</f>
        <v>1_fin/acc/econ</v>
      </c>
      <c r="AS2021" s="0" t="s">
        <v>91</v>
      </c>
      <c r="AT2021" s="0" t="s">
        <v>111</v>
      </c>
      <c r="AU2021" s="0" t="s">
        <v>311</v>
      </c>
      <c r="AV2021" s="0" t="s">
        <v>1762</v>
      </c>
      <c r="AX2021" s="0" t="s">
        <v>6837</v>
      </c>
      <c r="BA2021" s="0" t="n">
        <v>1758</v>
      </c>
      <c r="BB2021" s="0" t="s">
        <v>347</v>
      </c>
      <c r="BC2021" s="0" t="s">
        <v>868</v>
      </c>
      <c r="BD2021" s="0" t="s">
        <v>142</v>
      </c>
      <c r="BE2021" s="0" t="s">
        <v>33</v>
      </c>
      <c r="BF2021" s="0" t="s">
        <v>6835</v>
      </c>
      <c r="BI2021" s="0" t="s">
        <v>143</v>
      </c>
      <c r="BJ2021" s="0" t="s">
        <v>2197</v>
      </c>
      <c r="BK2021" s="0" t="s">
        <v>6831</v>
      </c>
      <c r="BL2021" s="0" t="s">
        <v>6838</v>
      </c>
      <c r="BM2021" s="0" t="s">
        <v>6811</v>
      </c>
      <c r="BN2021" s="0" t="s">
        <v>6807</v>
      </c>
      <c r="BO2021" s="0" t="s">
        <v>105</v>
      </c>
      <c r="BP2021" s="0" t="s">
        <v>6802</v>
      </c>
      <c r="BQ2021" s="0" t="s">
        <v>127</v>
      </c>
      <c r="BT2021" s="0" t="n">
        <v>0</v>
      </c>
      <c r="BU2021" s="0" t="s">
        <v>6808</v>
      </c>
      <c r="BW2021" s="0" t="n">
        <v>2007</v>
      </c>
      <c r="BX2021" s="0" t="n">
        <v>2017</v>
      </c>
      <c r="BY2021" s="0" t="s">
        <v>343</v>
      </c>
      <c r="BZ2021" s="0" t="n">
        <v>2012</v>
      </c>
      <c r="CA2021" s="0" t="n">
        <v>0.181818181818182</v>
      </c>
      <c r="CB2021" s="0" t="n">
        <v>0</v>
      </c>
      <c r="CC2021" s="0" t="n">
        <v>1</v>
      </c>
      <c r="CD2021" s="0" t="n">
        <v>-0.0405341030470956</v>
      </c>
      <c r="CE2021" s="0" t="n">
        <v>1</v>
      </c>
    </row>
    <row r="2022" customFormat="false" ht="15" hidden="false" customHeight="false" outlineLevel="0" collapsed="false">
      <c r="A2022" s="0" t="s">
        <v>6802</v>
      </c>
      <c r="B2022" s="0" t="n">
        <v>3327</v>
      </c>
      <c r="C2022" s="0" t="n">
        <v>-0.06863697572736</v>
      </c>
      <c r="D2022" s="0" t="n">
        <v>426</v>
      </c>
      <c r="E2022" s="0" t="n">
        <f aca="false">IF(ISNUMBER($BA2022),$BA2022,IF(AND(ISNUMBER($D2022),ISNUMBER($BW2022),ISNUMBER($BX2022)),$D2022*($BX2022-$BW2022+1),""))</f>
        <v>426</v>
      </c>
      <c r="H2022" s="0" t="s">
        <v>118</v>
      </c>
      <c r="I2022" s="0" t="s">
        <v>119</v>
      </c>
      <c r="J2022" s="0" t="n">
        <f aca="false">IF($BW2022&lt;&gt;"",$BW2022,"")</f>
        <v>2007</v>
      </c>
      <c r="K2022" s="0" t="n">
        <f aca="false">IF($BX2022&lt;&gt;"",$BX2022,"")</f>
        <v>2017</v>
      </c>
      <c r="L2022" s="0" t="n">
        <f aca="false">IF(AND(ISNUMBER($BW2022),ISNUMBER($BX2022)),($BW2022+$BX2022)/2,"")</f>
        <v>2012</v>
      </c>
      <c r="M2022" s="0" t="n">
        <f aca="false">IF($L2022&lt;&gt;"",$L2022,"")</f>
        <v>2012</v>
      </c>
      <c r="N2022" s="0" t="n">
        <f aca="false">IF(AND(ISNUMBER($BW2022),ISNUMBER($BX2022)),MIN(1,MAX(0,($BX2022-2016+1)/($BX2022-$BW2022+1))),"")</f>
        <v>0.181818181818182</v>
      </c>
      <c r="O2022" s="0" t="n">
        <f aca="false">IF(AND(ISNUMBER($BW2022),ISNUMBER($BX2022)),MIN(1,MAX(0,($BX2022-2017+1)/($BX2022-$BW2022+1))),"")</f>
        <v>0.0909090909090909</v>
      </c>
      <c r="P2022" s="0" t="n">
        <f aca="false">IF(AND(ISNUMBER($BW2022),ISNUMBER($BX2022)),MIN(1,MAX(0,($BX2022-2018+1)/($BX2022-$BW2022+1))),"")</f>
        <v>0</v>
      </c>
      <c r="Q2022" s="0" t="n">
        <f aca="false">IF(AND(ISNUMBER($BW2022),ISNUMBER($BX2022)),MIN(1,MAX(0,($BX2022-2019+1)/($BX2022-$BW2022+1))),"")</f>
        <v>0</v>
      </c>
      <c r="R2022" s="0" t="n">
        <f aca="false">IF(AND(ISNUMBER($BW2022),ISNUMBER($BX2022)),MIN(1,MAX(0,($BX2022-2016+1)/($BX2022-$BW2022+1))),"")</f>
        <v>0.181818181818182</v>
      </c>
      <c r="S2022" s="0" t="n">
        <f aca="false">IF($L2022&lt;&gt;"",IF($L2022&gt;=2015.5,1,0),"")</f>
        <v>0</v>
      </c>
      <c r="T2022" s="0" t="n">
        <f aca="false">IF($L2022&lt;&gt;"",IF($L2022&gt;=2016,1,0),"")</f>
        <v>0</v>
      </c>
      <c r="U2022" s="0" t="n">
        <f aca="false">IF(ISNUMBER($BX2022),IF($BX2022&gt;=2016,1,0),"")</f>
        <v>1</v>
      </c>
      <c r="V2022" s="0" t="n">
        <f aca="false">IF(ISNUMBER($BW2022),IF($BW2022&gt;=2016,1,0),"")</f>
        <v>0</v>
      </c>
      <c r="W2022" s="0" t="str">
        <f aca="false">IF(AND(ISNUMBER($BW2022),ISNUMBER($BX2022)),IF($BW2022&gt;=2016,"post-only",IF($BX2022&lt;2016,"pre-only","mixed")),"")</f>
        <v>mixed</v>
      </c>
      <c r="X2022" s="0" t="n">
        <f aca="false">IF(AND(ISNUMBER($BW2022),ISNUMBER($BX2022)),MIN(1,MAX(0,($BX2022-2017+1)/($BX2022-$BW2022+1))),"")</f>
        <v>0.0909090909090909</v>
      </c>
      <c r="Y2022" s="0" t="n">
        <f aca="false">IF(AND(ISNUMBER($BW2022),ISNUMBER($BX2022)),MIN(1,MAX(0,($BX2022-2018+1)/($BX2022-$BW2022+1))),"")</f>
        <v>0</v>
      </c>
      <c r="Z2022" s="0" t="n">
        <f aca="false">IF(AND(ISNUMBER($BW2022),ISNUMBER($BX2022)),MIN(1,MAX(0,($BX2022-2019+1)/($BX2022-$BW2022+1))),"")</f>
        <v>0</v>
      </c>
      <c r="AA2022" s="0" t="n">
        <f aca="false">IF(ISNUMBER($BX2022),IF($BX2022&gt;=2017,1,0),"")</f>
        <v>1</v>
      </c>
      <c r="AB2022" s="0" t="n">
        <f aca="false">IF(ISNUMBER($BX2022),IF($BX2022&gt;=2018,1,0),"")</f>
        <v>0</v>
      </c>
      <c r="AC2022" s="0" t="n">
        <f aca="false">IF(ISNUMBER($BX2022),IF($BX2022&gt;=2019,1,0),"")</f>
        <v>0</v>
      </c>
      <c r="AD2022" s="0" t="n">
        <f aca="false">IF($L2022&lt;&gt;"",IF($L2022&gt;2013,1,0),"")</f>
        <v>0</v>
      </c>
      <c r="AE2022" s="0" t="n">
        <f aca="false">IF($L2022&lt;&gt;"",1+IF($L2022&gt;2011,1,0)+IF($L2022&gt;2014,1,0),"")</f>
        <v>2</v>
      </c>
      <c r="AF2022" s="0" t="s">
        <v>310</v>
      </c>
      <c r="AG2022" s="0" t="s">
        <v>88</v>
      </c>
      <c r="AH2022" s="0" t="s">
        <v>89</v>
      </c>
      <c r="AI2022" s="0" t="s">
        <v>334</v>
      </c>
      <c r="AJ2022" s="0" t="s">
        <v>334</v>
      </c>
      <c r="AK2022" s="0" t="str">
        <f aca="false">IF(AND($CF2022&lt;&gt;"",IFERROR(INDEX(subsample_country_map!$B:$B,MATCH($CF2022,subsample_country_map!$A:$A,0)),"")&lt;&gt;""),INDEX(subsample_country_map!$B:$B,MATCH($CF2022,subsample_country_map!$A:$A,0)),INDEX(lookup!$AA:$AA,MATCH($A2022,lookup!$A:$A,0)))</f>
        <v>1_US</v>
      </c>
      <c r="AL2022" s="0" t="str">
        <f aca="false">IF(AND($CF2022&lt;&gt;"",IFERROR(INDEX(subsample_country_map!$C:$C,MATCH($CF2022,subsample_country_map!$A:$A,0)),"")&lt;&gt;""),INDEX(subsample_country_map!$C:$C,MATCH($CF2022,subsample_country_map!$A:$A,0)),INDEX(lookup!$AB:$AB,MATCH($A2022,lookup!$A:$A,0)))</f>
        <v>1_developed</v>
      </c>
      <c r="AM2022" s="0" t="str">
        <f aca="false">IF(AND($CF2022&lt;&gt;"",IFERROR(INDEX(subsample_country_map!$D:$D,MATCH($CF2022,subsample_country_map!$A:$A,0)),"")&lt;&gt;""),INDEX(subsample_country_map!$D:$D,MATCH($CF2022,subsample_country_map!$A:$A,0)),INDEX(lookup!$AC:$AC,MATCH($A2022,lookup!$A:$A,0)))</f>
        <v>1_western</v>
      </c>
      <c r="AN2022" s="0" t="str">
        <f aca="false">IF(AND($CF2022&lt;&gt;"",IFERROR(INDEX(subsample_country_map!$E:$E,MATCH($CF2022,subsample_country_map!$A:$A,0)),"")&lt;&gt;""),INDEX(subsample_country_map!$E:$E,MATCH($CF2022,subsample_country_map!$A:$A,0)),INDEX(lookup!$AD:$AD,MATCH($A2022,lookup!$A:$A,0)))</f>
        <v>1_common law</v>
      </c>
      <c r="AO2022" s="0" t="str">
        <f aca="false">INDEX(lookup!$Y:$Y,MATCH($A2022,lookup!$A:$A,0))</f>
        <v>0_published</v>
      </c>
      <c r="AP2022" s="0" t="str">
        <f aca="false">INDEX(lookup!$Z:$Z,MATCH($A2022,lookup!$A:$A,0))</f>
        <v>1_VHB high</v>
      </c>
      <c r="AQ2022" s="0" t="str">
        <f aca="false">INDEX(lookup!$W:$W,MATCH($A2022,lookup!$A:$A,0))</f>
        <v>1_fin/acc/econ</v>
      </c>
      <c r="AS2022" s="0" t="s">
        <v>91</v>
      </c>
      <c r="AT2022" s="0" t="s">
        <v>397</v>
      </c>
      <c r="AU2022" s="0" t="s">
        <v>311</v>
      </c>
      <c r="AV2022" s="0" t="s">
        <v>5679</v>
      </c>
      <c r="AX2022" s="0" t="s">
        <v>1113</v>
      </c>
      <c r="BA2022" s="0" t="n">
        <v>426</v>
      </c>
      <c r="BB2022" s="0" t="s">
        <v>347</v>
      </c>
      <c r="BC2022" s="0" t="s">
        <v>868</v>
      </c>
      <c r="BD2022" s="0" t="s">
        <v>142</v>
      </c>
      <c r="BE2022" s="0" t="s">
        <v>33</v>
      </c>
      <c r="BF2022" s="0" t="s">
        <v>6830</v>
      </c>
      <c r="BI2022" s="0" t="s">
        <v>143</v>
      </c>
      <c r="BJ2022" s="0" t="s">
        <v>2182</v>
      </c>
      <c r="BK2022" s="0" t="s">
        <v>6831</v>
      </c>
      <c r="BL2022" s="0" t="s">
        <v>6839</v>
      </c>
      <c r="BM2022" s="0" t="s">
        <v>6814</v>
      </c>
      <c r="BN2022" s="0" t="s">
        <v>6807</v>
      </c>
      <c r="BO2022" s="0" t="s">
        <v>105</v>
      </c>
      <c r="BP2022" s="0" t="s">
        <v>6802</v>
      </c>
      <c r="BQ2022" s="0" t="s">
        <v>127</v>
      </c>
      <c r="BT2022" s="0" t="n">
        <v>0</v>
      </c>
      <c r="BU2022" s="0" t="s">
        <v>6808</v>
      </c>
      <c r="BW2022" s="0" t="n">
        <v>2007</v>
      </c>
      <c r="BX2022" s="0" t="n">
        <v>2017</v>
      </c>
      <c r="BY2022" s="0" t="s">
        <v>343</v>
      </c>
      <c r="BZ2022" s="0" t="n">
        <v>2012</v>
      </c>
      <c r="CA2022" s="0" t="n">
        <v>0.181818181818182</v>
      </c>
      <c r="CB2022" s="0" t="n">
        <v>0</v>
      </c>
      <c r="CC2022" s="0" t="n">
        <v>1</v>
      </c>
      <c r="CD2022" s="0" t="n">
        <v>-0.068745065138786</v>
      </c>
      <c r="CE2022" s="0" t="n">
        <v>1</v>
      </c>
    </row>
    <row r="2023" customFormat="false" ht="15" hidden="false" customHeight="false" outlineLevel="0" collapsed="false">
      <c r="A2023" s="0" t="s">
        <v>6802</v>
      </c>
      <c r="B2023" s="0" t="n">
        <v>3328</v>
      </c>
      <c r="C2023" s="0" t="n">
        <v>-0.0710417796688527</v>
      </c>
      <c r="D2023" s="0" t="n">
        <v>426</v>
      </c>
      <c r="E2023" s="0" t="n">
        <f aca="false">IF(ISNUMBER($BA2023),$BA2023,IF(AND(ISNUMBER($D2023),ISNUMBER($BW2023),ISNUMBER($BX2023)),$D2023*($BX2023-$BW2023+1),""))</f>
        <v>426</v>
      </c>
      <c r="H2023" s="0" t="s">
        <v>118</v>
      </c>
      <c r="I2023" s="0" t="s">
        <v>119</v>
      </c>
      <c r="J2023" s="0" t="n">
        <f aca="false">IF($BW2023&lt;&gt;"",$BW2023,"")</f>
        <v>2007</v>
      </c>
      <c r="K2023" s="0" t="n">
        <f aca="false">IF($BX2023&lt;&gt;"",$BX2023,"")</f>
        <v>2017</v>
      </c>
      <c r="L2023" s="0" t="n">
        <f aca="false">IF(AND(ISNUMBER($BW2023),ISNUMBER($BX2023)),($BW2023+$BX2023)/2,"")</f>
        <v>2012</v>
      </c>
      <c r="M2023" s="0" t="n">
        <f aca="false">IF($L2023&lt;&gt;"",$L2023,"")</f>
        <v>2012</v>
      </c>
      <c r="N2023" s="0" t="n">
        <f aca="false">IF(AND(ISNUMBER($BW2023),ISNUMBER($BX2023)),MIN(1,MAX(0,($BX2023-2016+1)/($BX2023-$BW2023+1))),"")</f>
        <v>0.181818181818182</v>
      </c>
      <c r="O2023" s="0" t="n">
        <f aca="false">IF(AND(ISNUMBER($BW2023),ISNUMBER($BX2023)),MIN(1,MAX(0,($BX2023-2017+1)/($BX2023-$BW2023+1))),"")</f>
        <v>0.0909090909090909</v>
      </c>
      <c r="P2023" s="0" t="n">
        <f aca="false">IF(AND(ISNUMBER($BW2023),ISNUMBER($BX2023)),MIN(1,MAX(0,($BX2023-2018+1)/($BX2023-$BW2023+1))),"")</f>
        <v>0</v>
      </c>
      <c r="Q2023" s="0" t="n">
        <f aca="false">IF(AND(ISNUMBER($BW2023),ISNUMBER($BX2023)),MIN(1,MAX(0,($BX2023-2019+1)/($BX2023-$BW2023+1))),"")</f>
        <v>0</v>
      </c>
      <c r="R2023" s="0" t="n">
        <f aca="false">IF(AND(ISNUMBER($BW2023),ISNUMBER($BX2023)),MIN(1,MAX(0,($BX2023-2016+1)/($BX2023-$BW2023+1))),"")</f>
        <v>0.181818181818182</v>
      </c>
      <c r="S2023" s="0" t="n">
        <f aca="false">IF($L2023&lt;&gt;"",IF($L2023&gt;=2015.5,1,0),"")</f>
        <v>0</v>
      </c>
      <c r="T2023" s="0" t="n">
        <f aca="false">IF($L2023&lt;&gt;"",IF($L2023&gt;=2016,1,0),"")</f>
        <v>0</v>
      </c>
      <c r="U2023" s="0" t="n">
        <f aca="false">IF(ISNUMBER($BX2023),IF($BX2023&gt;=2016,1,0),"")</f>
        <v>1</v>
      </c>
      <c r="V2023" s="0" t="n">
        <f aca="false">IF(ISNUMBER($BW2023),IF($BW2023&gt;=2016,1,0),"")</f>
        <v>0</v>
      </c>
      <c r="W2023" s="0" t="str">
        <f aca="false">IF(AND(ISNUMBER($BW2023),ISNUMBER($BX2023)),IF($BW2023&gt;=2016,"post-only",IF($BX2023&lt;2016,"pre-only","mixed")),"")</f>
        <v>mixed</v>
      </c>
      <c r="X2023" s="0" t="n">
        <f aca="false">IF(AND(ISNUMBER($BW2023),ISNUMBER($BX2023)),MIN(1,MAX(0,($BX2023-2017+1)/($BX2023-$BW2023+1))),"")</f>
        <v>0.0909090909090909</v>
      </c>
      <c r="Y2023" s="0" t="n">
        <f aca="false">IF(AND(ISNUMBER($BW2023),ISNUMBER($BX2023)),MIN(1,MAX(0,($BX2023-2018+1)/($BX2023-$BW2023+1))),"")</f>
        <v>0</v>
      </c>
      <c r="Z2023" s="0" t="n">
        <f aca="false">IF(AND(ISNUMBER($BW2023),ISNUMBER($BX2023)),MIN(1,MAX(0,($BX2023-2019+1)/($BX2023-$BW2023+1))),"")</f>
        <v>0</v>
      </c>
      <c r="AA2023" s="0" t="n">
        <f aca="false">IF(ISNUMBER($BX2023),IF($BX2023&gt;=2017,1,0),"")</f>
        <v>1</v>
      </c>
      <c r="AB2023" s="0" t="n">
        <f aca="false">IF(ISNUMBER($BX2023),IF($BX2023&gt;=2018,1,0),"")</f>
        <v>0</v>
      </c>
      <c r="AC2023" s="0" t="n">
        <f aca="false">IF(ISNUMBER($BX2023),IF($BX2023&gt;=2019,1,0),"")</f>
        <v>0</v>
      </c>
      <c r="AD2023" s="0" t="n">
        <f aca="false">IF($L2023&lt;&gt;"",IF($L2023&gt;2013,1,0),"")</f>
        <v>0</v>
      </c>
      <c r="AE2023" s="0" t="n">
        <f aca="false">IF($L2023&lt;&gt;"",1+IF($L2023&gt;2011,1,0)+IF($L2023&gt;2014,1,0),"")</f>
        <v>2</v>
      </c>
      <c r="AF2023" s="0" t="s">
        <v>310</v>
      </c>
      <c r="AG2023" s="0" t="s">
        <v>88</v>
      </c>
      <c r="AH2023" s="0" t="s">
        <v>89</v>
      </c>
      <c r="AI2023" s="0" t="s">
        <v>334</v>
      </c>
      <c r="AJ2023" s="0" t="s">
        <v>334</v>
      </c>
      <c r="AK2023" s="0" t="str">
        <f aca="false">IF(AND($CF2023&lt;&gt;"",IFERROR(INDEX(subsample_country_map!$B:$B,MATCH($CF2023,subsample_country_map!$A:$A,0)),"")&lt;&gt;""),INDEX(subsample_country_map!$B:$B,MATCH($CF2023,subsample_country_map!$A:$A,0)),INDEX(lookup!$AA:$AA,MATCH($A2023,lookup!$A:$A,0)))</f>
        <v>1_US</v>
      </c>
      <c r="AL2023" s="0" t="str">
        <f aca="false">IF(AND($CF2023&lt;&gt;"",IFERROR(INDEX(subsample_country_map!$C:$C,MATCH($CF2023,subsample_country_map!$A:$A,0)),"")&lt;&gt;""),INDEX(subsample_country_map!$C:$C,MATCH($CF2023,subsample_country_map!$A:$A,0)),INDEX(lookup!$AB:$AB,MATCH($A2023,lookup!$A:$A,0)))</f>
        <v>1_developed</v>
      </c>
      <c r="AM2023" s="0" t="str">
        <f aca="false">IF(AND($CF2023&lt;&gt;"",IFERROR(INDEX(subsample_country_map!$D:$D,MATCH($CF2023,subsample_country_map!$A:$A,0)),"")&lt;&gt;""),INDEX(subsample_country_map!$D:$D,MATCH($CF2023,subsample_country_map!$A:$A,0)),INDEX(lookup!$AC:$AC,MATCH($A2023,lookup!$A:$A,0)))</f>
        <v>1_western</v>
      </c>
      <c r="AN2023" s="0" t="str">
        <f aca="false">IF(AND($CF2023&lt;&gt;"",IFERROR(INDEX(subsample_country_map!$E:$E,MATCH($CF2023,subsample_country_map!$A:$A,0)),"")&lt;&gt;""),INDEX(subsample_country_map!$E:$E,MATCH($CF2023,subsample_country_map!$A:$A,0)),INDEX(lookup!$AD:$AD,MATCH($A2023,lookup!$A:$A,0)))</f>
        <v>1_common law</v>
      </c>
      <c r="AO2023" s="0" t="str">
        <f aca="false">INDEX(lookup!$Y:$Y,MATCH($A2023,lookup!$A:$A,0))</f>
        <v>0_published</v>
      </c>
      <c r="AP2023" s="0" t="str">
        <f aca="false">INDEX(lookup!$Z:$Z,MATCH($A2023,lookup!$A:$A,0))</f>
        <v>1_VHB high</v>
      </c>
      <c r="AQ2023" s="0" t="str">
        <f aca="false">INDEX(lookup!$W:$W,MATCH($A2023,lookup!$A:$A,0))</f>
        <v>1_fin/acc/econ</v>
      </c>
      <c r="AS2023" s="0" t="s">
        <v>91</v>
      </c>
      <c r="AT2023" s="0" t="s">
        <v>397</v>
      </c>
      <c r="AU2023" s="0" t="s">
        <v>311</v>
      </c>
      <c r="AV2023" s="0" t="s">
        <v>6210</v>
      </c>
      <c r="AX2023" s="0" t="s">
        <v>6840</v>
      </c>
      <c r="BA2023" s="0" t="n">
        <v>426</v>
      </c>
      <c r="BB2023" s="0" t="s">
        <v>347</v>
      </c>
      <c r="BC2023" s="0" t="s">
        <v>868</v>
      </c>
      <c r="BD2023" s="0" t="s">
        <v>142</v>
      </c>
      <c r="BE2023" s="0" t="s">
        <v>33</v>
      </c>
      <c r="BF2023" s="0" t="s">
        <v>6830</v>
      </c>
      <c r="BI2023" s="0" t="s">
        <v>143</v>
      </c>
      <c r="BJ2023" s="0" t="s">
        <v>2188</v>
      </c>
      <c r="BK2023" s="0" t="s">
        <v>6831</v>
      </c>
      <c r="BL2023" s="0" t="s">
        <v>6841</v>
      </c>
      <c r="BM2023" s="0" t="s">
        <v>6814</v>
      </c>
      <c r="BN2023" s="0" t="s">
        <v>6807</v>
      </c>
      <c r="BO2023" s="0" t="s">
        <v>105</v>
      </c>
      <c r="BP2023" s="0" t="s">
        <v>6802</v>
      </c>
      <c r="BQ2023" s="0" t="s">
        <v>127</v>
      </c>
      <c r="BT2023" s="0" t="n">
        <v>0</v>
      </c>
      <c r="BU2023" s="0" t="s">
        <v>6808</v>
      </c>
      <c r="BW2023" s="0" t="n">
        <v>2007</v>
      </c>
      <c r="BX2023" s="0" t="n">
        <v>2017</v>
      </c>
      <c r="BY2023" s="0" t="s">
        <v>343</v>
      </c>
      <c r="BZ2023" s="0" t="n">
        <v>2012</v>
      </c>
      <c r="CA2023" s="0" t="n">
        <v>0.181818181818182</v>
      </c>
      <c r="CB2023" s="0" t="n">
        <v>0</v>
      </c>
      <c r="CC2023" s="0" t="n">
        <v>1</v>
      </c>
      <c r="CD2023" s="0" t="n">
        <v>-0.0711616572894067</v>
      </c>
      <c r="CE2023" s="0" t="n">
        <v>1</v>
      </c>
    </row>
    <row r="2024" customFormat="false" ht="15" hidden="false" customHeight="false" outlineLevel="0" collapsed="false">
      <c r="A2024" s="0" t="s">
        <v>6802</v>
      </c>
      <c r="B2024" s="0" t="n">
        <v>3329</v>
      </c>
      <c r="C2024" s="0" t="n">
        <v>0.0157391292474651</v>
      </c>
      <c r="D2024" s="0" t="n">
        <v>1758</v>
      </c>
      <c r="E2024" s="0" t="n">
        <f aca="false">IF(ISNUMBER($BA2024),$BA2024,IF(AND(ISNUMBER($D2024),ISNUMBER($BW2024),ISNUMBER($BX2024)),$D2024*($BX2024-$BW2024+1),""))</f>
        <v>1758</v>
      </c>
      <c r="H2024" s="0" t="s">
        <v>118</v>
      </c>
      <c r="I2024" s="0" t="s">
        <v>119</v>
      </c>
      <c r="J2024" s="0" t="n">
        <f aca="false">IF($BW2024&lt;&gt;"",$BW2024,"")</f>
        <v>2007</v>
      </c>
      <c r="K2024" s="0" t="n">
        <f aca="false">IF($BX2024&lt;&gt;"",$BX2024,"")</f>
        <v>2017</v>
      </c>
      <c r="L2024" s="0" t="n">
        <f aca="false">IF(AND(ISNUMBER($BW2024),ISNUMBER($BX2024)),($BW2024+$BX2024)/2,"")</f>
        <v>2012</v>
      </c>
      <c r="M2024" s="0" t="n">
        <f aca="false">IF($L2024&lt;&gt;"",$L2024,"")</f>
        <v>2012</v>
      </c>
      <c r="N2024" s="0" t="n">
        <f aca="false">IF(AND(ISNUMBER($BW2024),ISNUMBER($BX2024)),MIN(1,MAX(0,($BX2024-2016+1)/($BX2024-$BW2024+1))),"")</f>
        <v>0.181818181818182</v>
      </c>
      <c r="O2024" s="0" t="n">
        <f aca="false">IF(AND(ISNUMBER($BW2024),ISNUMBER($BX2024)),MIN(1,MAX(0,($BX2024-2017+1)/($BX2024-$BW2024+1))),"")</f>
        <v>0.0909090909090909</v>
      </c>
      <c r="P2024" s="0" t="n">
        <f aca="false">IF(AND(ISNUMBER($BW2024),ISNUMBER($BX2024)),MIN(1,MAX(0,($BX2024-2018+1)/($BX2024-$BW2024+1))),"")</f>
        <v>0</v>
      </c>
      <c r="Q2024" s="0" t="n">
        <f aca="false">IF(AND(ISNUMBER($BW2024),ISNUMBER($BX2024)),MIN(1,MAX(0,($BX2024-2019+1)/($BX2024-$BW2024+1))),"")</f>
        <v>0</v>
      </c>
      <c r="R2024" s="0" t="n">
        <f aca="false">IF(AND(ISNUMBER($BW2024),ISNUMBER($BX2024)),MIN(1,MAX(0,($BX2024-2016+1)/($BX2024-$BW2024+1))),"")</f>
        <v>0.181818181818182</v>
      </c>
      <c r="S2024" s="0" t="n">
        <f aca="false">IF($L2024&lt;&gt;"",IF($L2024&gt;=2015.5,1,0),"")</f>
        <v>0</v>
      </c>
      <c r="T2024" s="0" t="n">
        <f aca="false">IF($L2024&lt;&gt;"",IF($L2024&gt;=2016,1,0),"")</f>
        <v>0</v>
      </c>
      <c r="U2024" s="0" t="n">
        <f aca="false">IF(ISNUMBER($BX2024),IF($BX2024&gt;=2016,1,0),"")</f>
        <v>1</v>
      </c>
      <c r="V2024" s="0" t="n">
        <f aca="false">IF(ISNUMBER($BW2024),IF($BW2024&gt;=2016,1,0),"")</f>
        <v>0</v>
      </c>
      <c r="W2024" s="0" t="str">
        <f aca="false">IF(AND(ISNUMBER($BW2024),ISNUMBER($BX2024)),IF($BW2024&gt;=2016,"post-only",IF($BX2024&lt;2016,"pre-only","mixed")),"")</f>
        <v>mixed</v>
      </c>
      <c r="X2024" s="0" t="n">
        <f aca="false">IF(AND(ISNUMBER($BW2024),ISNUMBER($BX2024)),MIN(1,MAX(0,($BX2024-2017+1)/($BX2024-$BW2024+1))),"")</f>
        <v>0.0909090909090909</v>
      </c>
      <c r="Y2024" s="0" t="n">
        <f aca="false">IF(AND(ISNUMBER($BW2024),ISNUMBER($BX2024)),MIN(1,MAX(0,($BX2024-2018+1)/($BX2024-$BW2024+1))),"")</f>
        <v>0</v>
      </c>
      <c r="Z2024" s="0" t="n">
        <f aca="false">IF(AND(ISNUMBER($BW2024),ISNUMBER($BX2024)),MIN(1,MAX(0,($BX2024-2019+1)/($BX2024-$BW2024+1))),"")</f>
        <v>0</v>
      </c>
      <c r="AA2024" s="0" t="n">
        <f aca="false">IF(ISNUMBER($BX2024),IF($BX2024&gt;=2017,1,0),"")</f>
        <v>1</v>
      </c>
      <c r="AB2024" s="0" t="n">
        <f aca="false">IF(ISNUMBER($BX2024),IF($BX2024&gt;=2018,1,0),"")</f>
        <v>0</v>
      </c>
      <c r="AC2024" s="0" t="n">
        <f aca="false">IF(ISNUMBER($BX2024),IF($BX2024&gt;=2019,1,0),"")</f>
        <v>0</v>
      </c>
      <c r="AD2024" s="0" t="n">
        <f aca="false">IF($L2024&lt;&gt;"",IF($L2024&gt;2013,1,0),"")</f>
        <v>0</v>
      </c>
      <c r="AE2024" s="0" t="n">
        <f aca="false">IF($L2024&lt;&gt;"",1+IF($L2024&gt;2011,1,0)+IF($L2024&gt;2014,1,0),"")</f>
        <v>2</v>
      </c>
      <c r="AF2024" s="0" t="s">
        <v>310</v>
      </c>
      <c r="AG2024" s="0" t="s">
        <v>88</v>
      </c>
      <c r="AH2024" s="0" t="s">
        <v>89</v>
      </c>
      <c r="AI2024" s="0" t="s">
        <v>334</v>
      </c>
      <c r="AJ2024" s="0" t="s">
        <v>334</v>
      </c>
      <c r="AK2024" s="0" t="str">
        <f aca="false">IF(AND($CF2024&lt;&gt;"",IFERROR(INDEX(subsample_country_map!$B:$B,MATCH($CF2024,subsample_country_map!$A:$A,0)),"")&lt;&gt;""),INDEX(subsample_country_map!$B:$B,MATCH($CF2024,subsample_country_map!$A:$A,0)),INDEX(lookup!$AA:$AA,MATCH($A2024,lookup!$A:$A,0)))</f>
        <v>1_US</v>
      </c>
      <c r="AL2024" s="0" t="str">
        <f aca="false">IF(AND($CF2024&lt;&gt;"",IFERROR(INDEX(subsample_country_map!$C:$C,MATCH($CF2024,subsample_country_map!$A:$A,0)),"")&lt;&gt;""),INDEX(subsample_country_map!$C:$C,MATCH($CF2024,subsample_country_map!$A:$A,0)),INDEX(lookup!$AB:$AB,MATCH($A2024,lookup!$A:$A,0)))</f>
        <v>1_developed</v>
      </c>
      <c r="AM2024" s="0" t="str">
        <f aca="false">IF(AND($CF2024&lt;&gt;"",IFERROR(INDEX(subsample_country_map!$D:$D,MATCH($CF2024,subsample_country_map!$A:$A,0)),"")&lt;&gt;""),INDEX(subsample_country_map!$D:$D,MATCH($CF2024,subsample_country_map!$A:$A,0)),INDEX(lookup!$AC:$AC,MATCH($A2024,lookup!$A:$A,0)))</f>
        <v>1_western</v>
      </c>
      <c r="AN2024" s="0" t="str">
        <f aca="false">IF(AND($CF2024&lt;&gt;"",IFERROR(INDEX(subsample_country_map!$E:$E,MATCH($CF2024,subsample_country_map!$A:$A,0)),"")&lt;&gt;""),INDEX(subsample_country_map!$E:$E,MATCH($CF2024,subsample_country_map!$A:$A,0)),INDEX(lookup!$AD:$AD,MATCH($A2024,lookup!$A:$A,0)))</f>
        <v>1_common law</v>
      </c>
      <c r="AO2024" s="0" t="str">
        <f aca="false">INDEX(lookup!$Y:$Y,MATCH($A2024,lookup!$A:$A,0))</f>
        <v>0_published</v>
      </c>
      <c r="AP2024" s="0" t="str">
        <f aca="false">INDEX(lookup!$Z:$Z,MATCH($A2024,lookup!$A:$A,0))</f>
        <v>1_VHB high</v>
      </c>
      <c r="AQ2024" s="0" t="str">
        <f aca="false">INDEX(lookup!$W:$W,MATCH($A2024,lookup!$A:$A,0))</f>
        <v>1_fin/acc/econ</v>
      </c>
      <c r="AS2024" s="0" t="s">
        <v>91</v>
      </c>
      <c r="AT2024" s="0" t="s">
        <v>397</v>
      </c>
      <c r="AU2024" s="0" t="s">
        <v>311</v>
      </c>
      <c r="AV2024" s="0" t="s">
        <v>4804</v>
      </c>
      <c r="AX2024" s="0" t="s">
        <v>1244</v>
      </c>
      <c r="BA2024" s="0" t="n">
        <v>1758</v>
      </c>
      <c r="BB2024" s="0" t="s">
        <v>347</v>
      </c>
      <c r="BC2024" s="0" t="s">
        <v>868</v>
      </c>
      <c r="BD2024" s="0" t="s">
        <v>142</v>
      </c>
      <c r="BE2024" s="0" t="s">
        <v>33</v>
      </c>
      <c r="BF2024" s="0" t="s">
        <v>6835</v>
      </c>
      <c r="BI2024" s="0" t="s">
        <v>143</v>
      </c>
      <c r="BJ2024" s="0" t="s">
        <v>6820</v>
      </c>
      <c r="BK2024" s="0" t="s">
        <v>6831</v>
      </c>
      <c r="BL2024" s="0" t="s">
        <v>6842</v>
      </c>
      <c r="BM2024" s="0" t="s">
        <v>6814</v>
      </c>
      <c r="BN2024" s="0" t="s">
        <v>6807</v>
      </c>
      <c r="BO2024" s="0" t="s">
        <v>105</v>
      </c>
      <c r="BP2024" s="0" t="s">
        <v>6802</v>
      </c>
      <c r="BQ2024" s="0" t="s">
        <v>127</v>
      </c>
      <c r="BT2024" s="0" t="n">
        <v>0</v>
      </c>
      <c r="BU2024" s="0" t="s">
        <v>6808</v>
      </c>
      <c r="BW2024" s="0" t="n">
        <v>2007</v>
      </c>
      <c r="BX2024" s="0" t="n">
        <v>2017</v>
      </c>
      <c r="BY2024" s="0" t="s">
        <v>343</v>
      </c>
      <c r="BZ2024" s="0" t="n">
        <v>2012</v>
      </c>
      <c r="CA2024" s="0" t="n">
        <v>0.181818181818182</v>
      </c>
      <c r="CB2024" s="0" t="n">
        <v>0</v>
      </c>
      <c r="CC2024" s="0" t="n">
        <v>1</v>
      </c>
      <c r="CD2024" s="0" t="n">
        <v>0.0157404290740263</v>
      </c>
      <c r="CE2024" s="0" t="n">
        <v>1</v>
      </c>
    </row>
    <row r="2025" customFormat="false" ht="15" hidden="false" customHeight="false" outlineLevel="0" collapsed="false">
      <c r="A2025" s="0" t="s">
        <v>6802</v>
      </c>
      <c r="B2025" s="0" t="n">
        <v>3330</v>
      </c>
      <c r="C2025" s="0" t="n">
        <v>0.0185998752359772</v>
      </c>
      <c r="D2025" s="0" t="n">
        <v>1758</v>
      </c>
      <c r="E2025" s="0" t="n">
        <f aca="false">IF(ISNUMBER($BA2025),$BA2025,IF(AND(ISNUMBER($D2025),ISNUMBER($BW2025),ISNUMBER($BX2025)),$D2025*($BX2025-$BW2025+1),""))</f>
        <v>1758</v>
      </c>
      <c r="H2025" s="0" t="s">
        <v>118</v>
      </c>
      <c r="I2025" s="0" t="s">
        <v>119</v>
      </c>
      <c r="J2025" s="0" t="n">
        <f aca="false">IF($BW2025&lt;&gt;"",$BW2025,"")</f>
        <v>2007</v>
      </c>
      <c r="K2025" s="0" t="n">
        <f aca="false">IF($BX2025&lt;&gt;"",$BX2025,"")</f>
        <v>2017</v>
      </c>
      <c r="L2025" s="0" t="n">
        <f aca="false">IF(AND(ISNUMBER($BW2025),ISNUMBER($BX2025)),($BW2025+$BX2025)/2,"")</f>
        <v>2012</v>
      </c>
      <c r="M2025" s="0" t="n">
        <f aca="false">IF($L2025&lt;&gt;"",$L2025,"")</f>
        <v>2012</v>
      </c>
      <c r="N2025" s="0" t="n">
        <f aca="false">IF(AND(ISNUMBER($BW2025),ISNUMBER($BX2025)),MIN(1,MAX(0,($BX2025-2016+1)/($BX2025-$BW2025+1))),"")</f>
        <v>0.181818181818182</v>
      </c>
      <c r="O2025" s="0" t="n">
        <f aca="false">IF(AND(ISNUMBER($BW2025),ISNUMBER($BX2025)),MIN(1,MAX(0,($BX2025-2017+1)/($BX2025-$BW2025+1))),"")</f>
        <v>0.0909090909090909</v>
      </c>
      <c r="P2025" s="0" t="n">
        <f aca="false">IF(AND(ISNUMBER($BW2025),ISNUMBER($BX2025)),MIN(1,MAX(0,($BX2025-2018+1)/($BX2025-$BW2025+1))),"")</f>
        <v>0</v>
      </c>
      <c r="Q2025" s="0" t="n">
        <f aca="false">IF(AND(ISNUMBER($BW2025),ISNUMBER($BX2025)),MIN(1,MAX(0,($BX2025-2019+1)/($BX2025-$BW2025+1))),"")</f>
        <v>0</v>
      </c>
      <c r="R2025" s="0" t="n">
        <f aca="false">IF(AND(ISNUMBER($BW2025),ISNUMBER($BX2025)),MIN(1,MAX(0,($BX2025-2016+1)/($BX2025-$BW2025+1))),"")</f>
        <v>0.181818181818182</v>
      </c>
      <c r="S2025" s="0" t="n">
        <f aca="false">IF($L2025&lt;&gt;"",IF($L2025&gt;=2015.5,1,0),"")</f>
        <v>0</v>
      </c>
      <c r="T2025" s="0" t="n">
        <f aca="false">IF($L2025&lt;&gt;"",IF($L2025&gt;=2016,1,0),"")</f>
        <v>0</v>
      </c>
      <c r="U2025" s="0" t="n">
        <f aca="false">IF(ISNUMBER($BX2025),IF($BX2025&gt;=2016,1,0),"")</f>
        <v>1</v>
      </c>
      <c r="V2025" s="0" t="n">
        <f aca="false">IF(ISNUMBER($BW2025),IF($BW2025&gt;=2016,1,0),"")</f>
        <v>0</v>
      </c>
      <c r="W2025" s="0" t="str">
        <f aca="false">IF(AND(ISNUMBER($BW2025),ISNUMBER($BX2025)),IF($BW2025&gt;=2016,"post-only",IF($BX2025&lt;2016,"pre-only","mixed")),"")</f>
        <v>mixed</v>
      </c>
      <c r="X2025" s="0" t="n">
        <f aca="false">IF(AND(ISNUMBER($BW2025),ISNUMBER($BX2025)),MIN(1,MAX(0,($BX2025-2017+1)/($BX2025-$BW2025+1))),"")</f>
        <v>0.0909090909090909</v>
      </c>
      <c r="Y2025" s="0" t="n">
        <f aca="false">IF(AND(ISNUMBER($BW2025),ISNUMBER($BX2025)),MIN(1,MAX(0,($BX2025-2018+1)/($BX2025-$BW2025+1))),"")</f>
        <v>0</v>
      </c>
      <c r="Z2025" s="0" t="n">
        <f aca="false">IF(AND(ISNUMBER($BW2025),ISNUMBER($BX2025)),MIN(1,MAX(0,($BX2025-2019+1)/($BX2025-$BW2025+1))),"")</f>
        <v>0</v>
      </c>
      <c r="AA2025" s="0" t="n">
        <f aca="false">IF(ISNUMBER($BX2025),IF($BX2025&gt;=2017,1,0),"")</f>
        <v>1</v>
      </c>
      <c r="AB2025" s="0" t="n">
        <f aca="false">IF(ISNUMBER($BX2025),IF($BX2025&gt;=2018,1,0),"")</f>
        <v>0</v>
      </c>
      <c r="AC2025" s="0" t="n">
        <f aca="false">IF(ISNUMBER($BX2025),IF($BX2025&gt;=2019,1,0),"")</f>
        <v>0</v>
      </c>
      <c r="AD2025" s="0" t="n">
        <f aca="false">IF($L2025&lt;&gt;"",IF($L2025&gt;2013,1,0),"")</f>
        <v>0</v>
      </c>
      <c r="AE2025" s="0" t="n">
        <f aca="false">IF($L2025&lt;&gt;"",1+IF($L2025&gt;2011,1,0)+IF($L2025&gt;2014,1,0),"")</f>
        <v>2</v>
      </c>
      <c r="AF2025" s="0" t="s">
        <v>310</v>
      </c>
      <c r="AG2025" s="0" t="s">
        <v>88</v>
      </c>
      <c r="AH2025" s="0" t="s">
        <v>89</v>
      </c>
      <c r="AI2025" s="0" t="s">
        <v>334</v>
      </c>
      <c r="AJ2025" s="0" t="s">
        <v>334</v>
      </c>
      <c r="AK2025" s="0" t="str">
        <f aca="false">IF(AND($CF2025&lt;&gt;"",IFERROR(INDEX(subsample_country_map!$B:$B,MATCH($CF2025,subsample_country_map!$A:$A,0)),"")&lt;&gt;""),INDEX(subsample_country_map!$B:$B,MATCH($CF2025,subsample_country_map!$A:$A,0)),INDEX(lookup!$AA:$AA,MATCH($A2025,lookup!$A:$A,0)))</f>
        <v>1_US</v>
      </c>
      <c r="AL2025" s="0" t="str">
        <f aca="false">IF(AND($CF2025&lt;&gt;"",IFERROR(INDEX(subsample_country_map!$C:$C,MATCH($CF2025,subsample_country_map!$A:$A,0)),"")&lt;&gt;""),INDEX(subsample_country_map!$C:$C,MATCH($CF2025,subsample_country_map!$A:$A,0)),INDEX(lookup!$AB:$AB,MATCH($A2025,lookup!$A:$A,0)))</f>
        <v>1_developed</v>
      </c>
      <c r="AM2025" s="0" t="str">
        <f aca="false">IF(AND($CF2025&lt;&gt;"",IFERROR(INDEX(subsample_country_map!$D:$D,MATCH($CF2025,subsample_country_map!$A:$A,0)),"")&lt;&gt;""),INDEX(subsample_country_map!$D:$D,MATCH($CF2025,subsample_country_map!$A:$A,0)),INDEX(lookup!$AC:$AC,MATCH($A2025,lookup!$A:$A,0)))</f>
        <v>1_western</v>
      </c>
      <c r="AN2025" s="0" t="str">
        <f aca="false">IF(AND($CF2025&lt;&gt;"",IFERROR(INDEX(subsample_country_map!$E:$E,MATCH($CF2025,subsample_country_map!$A:$A,0)),"")&lt;&gt;""),INDEX(subsample_country_map!$E:$E,MATCH($CF2025,subsample_country_map!$A:$A,0)),INDEX(lookup!$AD:$AD,MATCH($A2025,lookup!$A:$A,0)))</f>
        <v>1_common law</v>
      </c>
      <c r="AO2025" s="0" t="str">
        <f aca="false">INDEX(lookup!$Y:$Y,MATCH($A2025,lookup!$A:$A,0))</f>
        <v>0_published</v>
      </c>
      <c r="AP2025" s="0" t="str">
        <f aca="false">INDEX(lookup!$Z:$Z,MATCH($A2025,lookup!$A:$A,0))</f>
        <v>1_VHB high</v>
      </c>
      <c r="AQ2025" s="0" t="str">
        <f aca="false">INDEX(lookup!$W:$W,MATCH($A2025,lookup!$A:$A,0))</f>
        <v>1_fin/acc/econ</v>
      </c>
      <c r="AS2025" s="0" t="s">
        <v>91</v>
      </c>
      <c r="AT2025" s="0" t="s">
        <v>397</v>
      </c>
      <c r="AU2025" s="0" t="s">
        <v>311</v>
      </c>
      <c r="AV2025" s="0" t="s">
        <v>2665</v>
      </c>
      <c r="AX2025" s="0" t="s">
        <v>6843</v>
      </c>
      <c r="BA2025" s="0" t="n">
        <v>1758</v>
      </c>
      <c r="BB2025" s="0" t="s">
        <v>347</v>
      </c>
      <c r="BC2025" s="0" t="s">
        <v>868</v>
      </c>
      <c r="BD2025" s="0" t="s">
        <v>142</v>
      </c>
      <c r="BE2025" s="0" t="s">
        <v>33</v>
      </c>
      <c r="BF2025" s="0" t="s">
        <v>6835</v>
      </c>
      <c r="BI2025" s="0" t="s">
        <v>143</v>
      </c>
      <c r="BJ2025" s="0" t="s">
        <v>2197</v>
      </c>
      <c r="BK2025" s="0" t="s">
        <v>6831</v>
      </c>
      <c r="BL2025" s="0" t="s">
        <v>6844</v>
      </c>
      <c r="BM2025" s="0" t="s">
        <v>6814</v>
      </c>
      <c r="BN2025" s="0" t="s">
        <v>6807</v>
      </c>
      <c r="BO2025" s="0" t="s">
        <v>105</v>
      </c>
      <c r="BP2025" s="0" t="s">
        <v>6802</v>
      </c>
      <c r="BQ2025" s="0" t="s">
        <v>127</v>
      </c>
      <c r="BT2025" s="0" t="n">
        <v>0</v>
      </c>
      <c r="BU2025" s="0" t="s">
        <v>6808</v>
      </c>
      <c r="BW2025" s="0" t="n">
        <v>2007</v>
      </c>
      <c r="BX2025" s="0" t="n">
        <v>2017</v>
      </c>
      <c r="BY2025" s="0" t="s">
        <v>343</v>
      </c>
      <c r="BZ2025" s="0" t="n">
        <v>2012</v>
      </c>
      <c r="CA2025" s="0" t="n">
        <v>0.181818181818182</v>
      </c>
      <c r="CB2025" s="0" t="n">
        <v>0</v>
      </c>
      <c r="CC2025" s="0" t="n">
        <v>1</v>
      </c>
      <c r="CD2025" s="0" t="n">
        <v>0.0186020205901498</v>
      </c>
      <c r="CE2025" s="0" t="n">
        <v>1</v>
      </c>
    </row>
    <row r="2026" customFormat="false" ht="15" hidden="false" customHeight="false" outlineLevel="0" collapsed="false">
      <c r="A2026" s="0" t="s">
        <v>6802</v>
      </c>
      <c r="B2026" s="0" t="n">
        <v>3331</v>
      </c>
      <c r="C2026" s="0" t="n">
        <v>-0.0673196002392282</v>
      </c>
      <c r="D2026" s="0" t="n">
        <v>1406</v>
      </c>
      <c r="E2026" s="0" t="n">
        <f aca="false">IF(ISNUMBER($BA2026),$BA2026,IF(AND(ISNUMBER($D2026),ISNUMBER($BW2026),ISNUMBER($BX2026)),$D2026*($BX2026-$BW2026+1),""))</f>
        <v>1406</v>
      </c>
      <c r="H2026" s="0" t="s">
        <v>118</v>
      </c>
      <c r="I2026" s="0" t="s">
        <v>119</v>
      </c>
      <c r="J2026" s="0" t="n">
        <f aca="false">IF($BW2026&lt;&gt;"",$BW2026,"")</f>
        <v>2007</v>
      </c>
      <c r="K2026" s="0" t="n">
        <f aca="false">IF($BX2026&lt;&gt;"",$BX2026,"")</f>
        <v>2017</v>
      </c>
      <c r="L2026" s="0" t="n">
        <f aca="false">IF(AND(ISNUMBER($BW2026),ISNUMBER($BX2026)),($BW2026+$BX2026)/2,"")</f>
        <v>2012</v>
      </c>
      <c r="M2026" s="0" t="n">
        <f aca="false">IF($L2026&lt;&gt;"",$L2026,"")</f>
        <v>2012</v>
      </c>
      <c r="N2026" s="0" t="n">
        <f aca="false">IF(AND(ISNUMBER($BW2026),ISNUMBER($BX2026)),MIN(1,MAX(0,($BX2026-2016+1)/($BX2026-$BW2026+1))),"")</f>
        <v>0.181818181818182</v>
      </c>
      <c r="O2026" s="0" t="n">
        <f aca="false">IF(AND(ISNUMBER($BW2026),ISNUMBER($BX2026)),MIN(1,MAX(0,($BX2026-2017+1)/($BX2026-$BW2026+1))),"")</f>
        <v>0.0909090909090909</v>
      </c>
      <c r="P2026" s="0" t="n">
        <f aca="false">IF(AND(ISNUMBER($BW2026),ISNUMBER($BX2026)),MIN(1,MAX(0,($BX2026-2018+1)/($BX2026-$BW2026+1))),"")</f>
        <v>0</v>
      </c>
      <c r="Q2026" s="0" t="n">
        <f aca="false">IF(AND(ISNUMBER($BW2026),ISNUMBER($BX2026)),MIN(1,MAX(0,($BX2026-2019+1)/($BX2026-$BW2026+1))),"")</f>
        <v>0</v>
      </c>
      <c r="R2026" s="0" t="n">
        <f aca="false">IF(AND(ISNUMBER($BW2026),ISNUMBER($BX2026)),MIN(1,MAX(0,($BX2026-2016+1)/($BX2026-$BW2026+1))),"")</f>
        <v>0.181818181818182</v>
      </c>
      <c r="S2026" s="0" t="n">
        <f aca="false">IF($L2026&lt;&gt;"",IF($L2026&gt;=2015.5,1,0),"")</f>
        <v>0</v>
      </c>
      <c r="T2026" s="0" t="n">
        <f aca="false">IF($L2026&lt;&gt;"",IF($L2026&gt;=2016,1,0),"")</f>
        <v>0</v>
      </c>
      <c r="U2026" s="0" t="n">
        <f aca="false">IF(ISNUMBER($BX2026),IF($BX2026&gt;=2016,1,0),"")</f>
        <v>1</v>
      </c>
      <c r="V2026" s="0" t="n">
        <f aca="false">IF(ISNUMBER($BW2026),IF($BW2026&gt;=2016,1,0),"")</f>
        <v>0</v>
      </c>
      <c r="W2026" s="0" t="str">
        <f aca="false">IF(AND(ISNUMBER($BW2026),ISNUMBER($BX2026)),IF($BW2026&gt;=2016,"post-only",IF($BX2026&lt;2016,"pre-only","mixed")),"")</f>
        <v>mixed</v>
      </c>
      <c r="X2026" s="0" t="n">
        <f aca="false">IF(AND(ISNUMBER($BW2026),ISNUMBER($BX2026)),MIN(1,MAX(0,($BX2026-2017+1)/($BX2026-$BW2026+1))),"")</f>
        <v>0.0909090909090909</v>
      </c>
      <c r="Y2026" s="0" t="n">
        <f aca="false">IF(AND(ISNUMBER($BW2026),ISNUMBER($BX2026)),MIN(1,MAX(0,($BX2026-2018+1)/($BX2026-$BW2026+1))),"")</f>
        <v>0</v>
      </c>
      <c r="Z2026" s="0" t="n">
        <f aca="false">IF(AND(ISNUMBER($BW2026),ISNUMBER($BX2026)),MIN(1,MAX(0,($BX2026-2019+1)/($BX2026-$BW2026+1))),"")</f>
        <v>0</v>
      </c>
      <c r="AA2026" s="0" t="n">
        <f aca="false">IF(ISNUMBER($BX2026),IF($BX2026&gt;=2017,1,0),"")</f>
        <v>1</v>
      </c>
      <c r="AB2026" s="0" t="n">
        <f aca="false">IF(ISNUMBER($BX2026),IF($BX2026&gt;=2018,1,0),"")</f>
        <v>0</v>
      </c>
      <c r="AC2026" s="0" t="n">
        <f aca="false">IF(ISNUMBER($BX2026),IF($BX2026&gt;=2019,1,0),"")</f>
        <v>0</v>
      </c>
      <c r="AD2026" s="0" t="n">
        <f aca="false">IF($L2026&lt;&gt;"",IF($L2026&gt;2013,1,0),"")</f>
        <v>0</v>
      </c>
      <c r="AE2026" s="0" t="n">
        <f aca="false">IF($L2026&lt;&gt;"",1+IF($L2026&gt;2011,1,0)+IF($L2026&gt;2014,1,0),"")</f>
        <v>2</v>
      </c>
      <c r="AF2026" s="0" t="s">
        <v>310</v>
      </c>
      <c r="AG2026" s="0" t="s">
        <v>436</v>
      </c>
      <c r="AH2026" s="0" t="s">
        <v>89</v>
      </c>
      <c r="AI2026" s="0" t="s">
        <v>334</v>
      </c>
      <c r="AJ2026" s="0" t="s">
        <v>334</v>
      </c>
      <c r="AK2026" s="0" t="str">
        <f aca="false">IF(AND($CF2026&lt;&gt;"",IFERROR(INDEX(subsample_country_map!$B:$B,MATCH($CF2026,subsample_country_map!$A:$A,0)),"")&lt;&gt;""),INDEX(subsample_country_map!$B:$B,MATCH($CF2026,subsample_country_map!$A:$A,0)),INDEX(lookup!$AA:$AA,MATCH($A2026,lookup!$A:$A,0)))</f>
        <v>1_US</v>
      </c>
      <c r="AL2026" s="0" t="str">
        <f aca="false">IF(AND($CF2026&lt;&gt;"",IFERROR(INDEX(subsample_country_map!$C:$C,MATCH($CF2026,subsample_country_map!$A:$A,0)),"")&lt;&gt;""),INDEX(subsample_country_map!$C:$C,MATCH($CF2026,subsample_country_map!$A:$A,0)),INDEX(lookup!$AB:$AB,MATCH($A2026,lookup!$A:$A,0)))</f>
        <v>1_developed</v>
      </c>
      <c r="AM2026" s="0" t="str">
        <f aca="false">IF(AND($CF2026&lt;&gt;"",IFERROR(INDEX(subsample_country_map!$D:$D,MATCH($CF2026,subsample_country_map!$A:$A,0)),"")&lt;&gt;""),INDEX(subsample_country_map!$D:$D,MATCH($CF2026,subsample_country_map!$A:$A,0)),INDEX(lookup!$AC:$AC,MATCH($A2026,lookup!$A:$A,0)))</f>
        <v>1_western</v>
      </c>
      <c r="AN2026" s="0" t="str">
        <f aca="false">IF(AND($CF2026&lt;&gt;"",IFERROR(INDEX(subsample_country_map!$E:$E,MATCH($CF2026,subsample_country_map!$A:$A,0)),"")&lt;&gt;""),INDEX(subsample_country_map!$E:$E,MATCH($CF2026,subsample_country_map!$A:$A,0)),INDEX(lookup!$AD:$AD,MATCH($A2026,lookup!$A:$A,0)))</f>
        <v>1_common law</v>
      </c>
      <c r="AO2026" s="0" t="str">
        <f aca="false">INDEX(lookup!$Y:$Y,MATCH($A2026,lookup!$A:$A,0))</f>
        <v>0_published</v>
      </c>
      <c r="AP2026" s="0" t="str">
        <f aca="false">INDEX(lookup!$Z:$Z,MATCH($A2026,lookup!$A:$A,0))</f>
        <v>1_VHB high</v>
      </c>
      <c r="AQ2026" s="0" t="str">
        <f aca="false">INDEX(lookup!$W:$W,MATCH($A2026,lookup!$A:$A,0))</f>
        <v>1_fin/acc/econ</v>
      </c>
      <c r="AS2026" s="0" t="s">
        <v>91</v>
      </c>
      <c r="AT2026" s="0" t="s">
        <v>111</v>
      </c>
      <c r="AU2026" s="0" t="s">
        <v>311</v>
      </c>
      <c r="AV2026" s="0" t="s">
        <v>2702</v>
      </c>
      <c r="AX2026" s="0" t="s">
        <v>6845</v>
      </c>
      <c r="BA2026" s="0" t="n">
        <v>1406</v>
      </c>
      <c r="BB2026" s="0" t="s">
        <v>347</v>
      </c>
      <c r="BC2026" s="0" t="s">
        <v>868</v>
      </c>
      <c r="BD2026" s="0" t="s">
        <v>142</v>
      </c>
      <c r="BE2026" s="0" t="s">
        <v>6846</v>
      </c>
      <c r="BF2026" s="0" t="s">
        <v>6847</v>
      </c>
      <c r="BI2026" s="0" t="s">
        <v>189</v>
      </c>
      <c r="BJ2026" s="0" t="s">
        <v>2182</v>
      </c>
      <c r="BK2026" s="0" t="s">
        <v>6848</v>
      </c>
      <c r="BL2026" s="0" t="s">
        <v>6849</v>
      </c>
      <c r="BM2026" s="0" t="s">
        <v>6806</v>
      </c>
      <c r="BN2026" s="0" t="s">
        <v>6807</v>
      </c>
      <c r="BO2026" s="0" t="s">
        <v>105</v>
      </c>
      <c r="BP2026" s="0" t="s">
        <v>6802</v>
      </c>
      <c r="BQ2026" s="0" t="s">
        <v>127</v>
      </c>
      <c r="BT2026" s="0" t="n">
        <v>0</v>
      </c>
      <c r="BU2026" s="0" t="s">
        <v>6808</v>
      </c>
      <c r="BW2026" s="0" t="n">
        <v>2007</v>
      </c>
      <c r="BX2026" s="0" t="n">
        <v>2017</v>
      </c>
      <c r="BY2026" s="0" t="s">
        <v>343</v>
      </c>
      <c r="BZ2026" s="0" t="n">
        <v>2012</v>
      </c>
      <c r="CA2026" s="0" t="n">
        <v>0.181818181818182</v>
      </c>
      <c r="CB2026" s="0" t="n">
        <v>0</v>
      </c>
      <c r="CC2026" s="0" t="n">
        <v>1</v>
      </c>
      <c r="CD2026" s="0" t="n">
        <v>-0.0674215735379574</v>
      </c>
      <c r="CE2026" s="0" t="n">
        <v>1</v>
      </c>
    </row>
    <row r="2027" customFormat="false" ht="15" hidden="false" customHeight="false" outlineLevel="0" collapsed="false">
      <c r="A2027" s="0" t="s">
        <v>6802</v>
      </c>
      <c r="B2027" s="0" t="n">
        <v>3332</v>
      </c>
      <c r="C2027" s="0" t="n">
        <v>-0.0593670579008686</v>
      </c>
      <c r="D2027" s="0" t="n">
        <v>1406</v>
      </c>
      <c r="E2027" s="0" t="n">
        <f aca="false">IF(ISNUMBER($BA2027),$BA2027,IF(AND(ISNUMBER($D2027),ISNUMBER($BW2027),ISNUMBER($BX2027)),$D2027*($BX2027-$BW2027+1),""))</f>
        <v>1406</v>
      </c>
      <c r="H2027" s="0" t="s">
        <v>118</v>
      </c>
      <c r="I2027" s="0" t="s">
        <v>119</v>
      </c>
      <c r="J2027" s="0" t="n">
        <f aca="false">IF($BW2027&lt;&gt;"",$BW2027,"")</f>
        <v>2007</v>
      </c>
      <c r="K2027" s="0" t="n">
        <f aca="false">IF($BX2027&lt;&gt;"",$BX2027,"")</f>
        <v>2017</v>
      </c>
      <c r="L2027" s="0" t="n">
        <f aca="false">IF(AND(ISNUMBER($BW2027),ISNUMBER($BX2027)),($BW2027+$BX2027)/2,"")</f>
        <v>2012</v>
      </c>
      <c r="M2027" s="0" t="n">
        <f aca="false">IF($L2027&lt;&gt;"",$L2027,"")</f>
        <v>2012</v>
      </c>
      <c r="N2027" s="0" t="n">
        <f aca="false">IF(AND(ISNUMBER($BW2027),ISNUMBER($BX2027)),MIN(1,MAX(0,($BX2027-2016+1)/($BX2027-$BW2027+1))),"")</f>
        <v>0.181818181818182</v>
      </c>
      <c r="O2027" s="0" t="n">
        <f aca="false">IF(AND(ISNUMBER($BW2027),ISNUMBER($BX2027)),MIN(1,MAX(0,($BX2027-2017+1)/($BX2027-$BW2027+1))),"")</f>
        <v>0.0909090909090909</v>
      </c>
      <c r="P2027" s="0" t="n">
        <f aca="false">IF(AND(ISNUMBER($BW2027),ISNUMBER($BX2027)),MIN(1,MAX(0,($BX2027-2018+1)/($BX2027-$BW2027+1))),"")</f>
        <v>0</v>
      </c>
      <c r="Q2027" s="0" t="n">
        <f aca="false">IF(AND(ISNUMBER($BW2027),ISNUMBER($BX2027)),MIN(1,MAX(0,($BX2027-2019+1)/($BX2027-$BW2027+1))),"")</f>
        <v>0</v>
      </c>
      <c r="R2027" s="0" t="n">
        <f aca="false">IF(AND(ISNUMBER($BW2027),ISNUMBER($BX2027)),MIN(1,MAX(0,($BX2027-2016+1)/($BX2027-$BW2027+1))),"")</f>
        <v>0.181818181818182</v>
      </c>
      <c r="S2027" s="0" t="n">
        <f aca="false">IF($L2027&lt;&gt;"",IF($L2027&gt;=2015.5,1,0),"")</f>
        <v>0</v>
      </c>
      <c r="T2027" s="0" t="n">
        <f aca="false">IF($L2027&lt;&gt;"",IF($L2027&gt;=2016,1,0),"")</f>
        <v>0</v>
      </c>
      <c r="U2027" s="0" t="n">
        <f aca="false">IF(ISNUMBER($BX2027),IF($BX2027&gt;=2016,1,0),"")</f>
        <v>1</v>
      </c>
      <c r="V2027" s="0" t="n">
        <f aca="false">IF(ISNUMBER($BW2027),IF($BW2027&gt;=2016,1,0),"")</f>
        <v>0</v>
      </c>
      <c r="W2027" s="0" t="str">
        <f aca="false">IF(AND(ISNUMBER($BW2027),ISNUMBER($BX2027)),IF($BW2027&gt;=2016,"post-only",IF($BX2027&lt;2016,"pre-only","mixed")),"")</f>
        <v>mixed</v>
      </c>
      <c r="X2027" s="0" t="n">
        <f aca="false">IF(AND(ISNUMBER($BW2027),ISNUMBER($BX2027)),MIN(1,MAX(0,($BX2027-2017+1)/($BX2027-$BW2027+1))),"")</f>
        <v>0.0909090909090909</v>
      </c>
      <c r="Y2027" s="0" t="n">
        <f aca="false">IF(AND(ISNUMBER($BW2027),ISNUMBER($BX2027)),MIN(1,MAX(0,($BX2027-2018+1)/($BX2027-$BW2027+1))),"")</f>
        <v>0</v>
      </c>
      <c r="Z2027" s="0" t="n">
        <f aca="false">IF(AND(ISNUMBER($BW2027),ISNUMBER($BX2027)),MIN(1,MAX(0,($BX2027-2019+1)/($BX2027-$BW2027+1))),"")</f>
        <v>0</v>
      </c>
      <c r="AA2027" s="0" t="n">
        <f aca="false">IF(ISNUMBER($BX2027),IF($BX2027&gt;=2017,1,0),"")</f>
        <v>1</v>
      </c>
      <c r="AB2027" s="0" t="n">
        <f aca="false">IF(ISNUMBER($BX2027),IF($BX2027&gt;=2018,1,0),"")</f>
        <v>0</v>
      </c>
      <c r="AC2027" s="0" t="n">
        <f aca="false">IF(ISNUMBER($BX2027),IF($BX2027&gt;=2019,1,0),"")</f>
        <v>0</v>
      </c>
      <c r="AD2027" s="0" t="n">
        <f aca="false">IF($L2027&lt;&gt;"",IF($L2027&gt;2013,1,0),"")</f>
        <v>0</v>
      </c>
      <c r="AE2027" s="0" t="n">
        <f aca="false">IF($L2027&lt;&gt;"",1+IF($L2027&gt;2011,1,0)+IF($L2027&gt;2014,1,0),"")</f>
        <v>2</v>
      </c>
      <c r="AF2027" s="0" t="s">
        <v>310</v>
      </c>
      <c r="AG2027" s="0" t="s">
        <v>436</v>
      </c>
      <c r="AH2027" s="0" t="s">
        <v>89</v>
      </c>
      <c r="AI2027" s="0" t="s">
        <v>334</v>
      </c>
      <c r="AJ2027" s="0" t="s">
        <v>334</v>
      </c>
      <c r="AK2027" s="0" t="str">
        <f aca="false">IF(AND($CF2027&lt;&gt;"",IFERROR(INDEX(subsample_country_map!$B:$B,MATCH($CF2027,subsample_country_map!$A:$A,0)),"")&lt;&gt;""),INDEX(subsample_country_map!$B:$B,MATCH($CF2027,subsample_country_map!$A:$A,0)),INDEX(lookup!$AA:$AA,MATCH($A2027,lookup!$A:$A,0)))</f>
        <v>1_US</v>
      </c>
      <c r="AL2027" s="0" t="str">
        <f aca="false">IF(AND($CF2027&lt;&gt;"",IFERROR(INDEX(subsample_country_map!$C:$C,MATCH($CF2027,subsample_country_map!$A:$A,0)),"")&lt;&gt;""),INDEX(subsample_country_map!$C:$C,MATCH($CF2027,subsample_country_map!$A:$A,0)),INDEX(lookup!$AB:$AB,MATCH($A2027,lookup!$A:$A,0)))</f>
        <v>1_developed</v>
      </c>
      <c r="AM2027" s="0" t="str">
        <f aca="false">IF(AND($CF2027&lt;&gt;"",IFERROR(INDEX(subsample_country_map!$D:$D,MATCH($CF2027,subsample_country_map!$A:$A,0)),"")&lt;&gt;""),INDEX(subsample_country_map!$D:$D,MATCH($CF2027,subsample_country_map!$A:$A,0)),INDEX(lookup!$AC:$AC,MATCH($A2027,lookup!$A:$A,0)))</f>
        <v>1_western</v>
      </c>
      <c r="AN2027" s="0" t="str">
        <f aca="false">IF(AND($CF2027&lt;&gt;"",IFERROR(INDEX(subsample_country_map!$E:$E,MATCH($CF2027,subsample_country_map!$A:$A,0)),"")&lt;&gt;""),INDEX(subsample_country_map!$E:$E,MATCH($CF2027,subsample_country_map!$A:$A,0)),INDEX(lookup!$AD:$AD,MATCH($A2027,lookup!$A:$A,0)))</f>
        <v>1_common law</v>
      </c>
      <c r="AO2027" s="0" t="str">
        <f aca="false">INDEX(lookup!$Y:$Y,MATCH($A2027,lookup!$A:$A,0))</f>
        <v>0_published</v>
      </c>
      <c r="AP2027" s="0" t="str">
        <f aca="false">INDEX(lookup!$Z:$Z,MATCH($A2027,lookup!$A:$A,0))</f>
        <v>1_VHB high</v>
      </c>
      <c r="AQ2027" s="0" t="str">
        <f aca="false">INDEX(lookup!$W:$W,MATCH($A2027,lookup!$A:$A,0))</f>
        <v>1_fin/acc/econ</v>
      </c>
      <c r="AS2027" s="0" t="s">
        <v>91</v>
      </c>
      <c r="AT2027" s="0" t="s">
        <v>111</v>
      </c>
      <c r="AU2027" s="0" t="s">
        <v>311</v>
      </c>
      <c r="AV2027" s="0" t="s">
        <v>425</v>
      </c>
      <c r="AX2027" s="0" t="s">
        <v>447</v>
      </c>
      <c r="BA2027" s="0" t="n">
        <v>1406</v>
      </c>
      <c r="BB2027" s="0" t="s">
        <v>347</v>
      </c>
      <c r="BC2027" s="0" t="s">
        <v>868</v>
      </c>
      <c r="BD2027" s="0" t="s">
        <v>142</v>
      </c>
      <c r="BE2027" s="0" t="s">
        <v>6846</v>
      </c>
      <c r="BF2027" s="0" t="s">
        <v>6847</v>
      </c>
      <c r="BI2027" s="0" t="s">
        <v>189</v>
      </c>
      <c r="BJ2027" s="0" t="s">
        <v>2188</v>
      </c>
      <c r="BK2027" s="0" t="s">
        <v>6848</v>
      </c>
      <c r="BL2027" s="0" t="s">
        <v>6850</v>
      </c>
      <c r="BM2027" s="0" t="s">
        <v>6811</v>
      </c>
      <c r="BN2027" s="0" t="s">
        <v>6807</v>
      </c>
      <c r="BO2027" s="0" t="s">
        <v>105</v>
      </c>
      <c r="BP2027" s="0" t="s">
        <v>6802</v>
      </c>
      <c r="BQ2027" s="0" t="s">
        <v>127</v>
      </c>
      <c r="BT2027" s="0" t="n">
        <v>0</v>
      </c>
      <c r="BU2027" s="0" t="s">
        <v>6808</v>
      </c>
      <c r="BW2027" s="0" t="n">
        <v>2007</v>
      </c>
      <c r="BX2027" s="0" t="n">
        <v>2017</v>
      </c>
      <c r="BY2027" s="0" t="s">
        <v>343</v>
      </c>
      <c r="BZ2027" s="0" t="n">
        <v>2012</v>
      </c>
      <c r="CA2027" s="0" t="n">
        <v>0.181818181818182</v>
      </c>
      <c r="CB2027" s="0" t="n">
        <v>0</v>
      </c>
      <c r="CC2027" s="0" t="n">
        <v>1</v>
      </c>
      <c r="CD2027" s="0" t="n">
        <v>-0.059436951122369</v>
      </c>
      <c r="CE2027" s="0" t="n">
        <v>1</v>
      </c>
    </row>
    <row r="2028" customFormat="false" ht="15" hidden="false" customHeight="false" outlineLevel="0" collapsed="false">
      <c r="A2028" s="0" t="s">
        <v>6802</v>
      </c>
      <c r="B2028" s="0" t="n">
        <v>3333</v>
      </c>
      <c r="C2028" s="0" t="n">
        <v>-0.0071701630732317</v>
      </c>
      <c r="D2028" s="0" t="n">
        <v>778</v>
      </c>
      <c r="E2028" s="0" t="n">
        <f aca="false">IF(ISNUMBER($BA2028),$BA2028,IF(AND(ISNUMBER($D2028),ISNUMBER($BW2028),ISNUMBER($BX2028)),$D2028*($BX2028-$BW2028+1),""))</f>
        <v>778</v>
      </c>
      <c r="H2028" s="0" t="s">
        <v>118</v>
      </c>
      <c r="I2028" s="0" t="s">
        <v>119</v>
      </c>
      <c r="J2028" s="0" t="n">
        <f aca="false">IF($BW2028&lt;&gt;"",$BW2028,"")</f>
        <v>2007</v>
      </c>
      <c r="K2028" s="0" t="n">
        <f aca="false">IF($BX2028&lt;&gt;"",$BX2028,"")</f>
        <v>2017</v>
      </c>
      <c r="L2028" s="0" t="n">
        <f aca="false">IF(AND(ISNUMBER($BW2028),ISNUMBER($BX2028)),($BW2028+$BX2028)/2,"")</f>
        <v>2012</v>
      </c>
      <c r="M2028" s="0" t="n">
        <f aca="false">IF($L2028&lt;&gt;"",$L2028,"")</f>
        <v>2012</v>
      </c>
      <c r="N2028" s="0" t="n">
        <f aca="false">IF(AND(ISNUMBER($BW2028),ISNUMBER($BX2028)),MIN(1,MAX(0,($BX2028-2016+1)/($BX2028-$BW2028+1))),"")</f>
        <v>0.181818181818182</v>
      </c>
      <c r="O2028" s="0" t="n">
        <f aca="false">IF(AND(ISNUMBER($BW2028),ISNUMBER($BX2028)),MIN(1,MAX(0,($BX2028-2017+1)/($BX2028-$BW2028+1))),"")</f>
        <v>0.0909090909090909</v>
      </c>
      <c r="P2028" s="0" t="n">
        <f aca="false">IF(AND(ISNUMBER($BW2028),ISNUMBER($BX2028)),MIN(1,MAX(0,($BX2028-2018+1)/($BX2028-$BW2028+1))),"")</f>
        <v>0</v>
      </c>
      <c r="Q2028" s="0" t="n">
        <f aca="false">IF(AND(ISNUMBER($BW2028),ISNUMBER($BX2028)),MIN(1,MAX(0,($BX2028-2019+1)/($BX2028-$BW2028+1))),"")</f>
        <v>0</v>
      </c>
      <c r="R2028" s="0" t="n">
        <f aca="false">IF(AND(ISNUMBER($BW2028),ISNUMBER($BX2028)),MIN(1,MAX(0,($BX2028-2016+1)/($BX2028-$BW2028+1))),"")</f>
        <v>0.181818181818182</v>
      </c>
      <c r="S2028" s="0" t="n">
        <f aca="false">IF($L2028&lt;&gt;"",IF($L2028&gt;=2015.5,1,0),"")</f>
        <v>0</v>
      </c>
      <c r="T2028" s="0" t="n">
        <f aca="false">IF($L2028&lt;&gt;"",IF($L2028&gt;=2016,1,0),"")</f>
        <v>0</v>
      </c>
      <c r="U2028" s="0" t="n">
        <f aca="false">IF(ISNUMBER($BX2028),IF($BX2028&gt;=2016,1,0),"")</f>
        <v>1</v>
      </c>
      <c r="V2028" s="0" t="n">
        <f aca="false">IF(ISNUMBER($BW2028),IF($BW2028&gt;=2016,1,0),"")</f>
        <v>0</v>
      </c>
      <c r="W2028" s="0" t="str">
        <f aca="false">IF(AND(ISNUMBER($BW2028),ISNUMBER($BX2028)),IF($BW2028&gt;=2016,"post-only",IF($BX2028&lt;2016,"pre-only","mixed")),"")</f>
        <v>mixed</v>
      </c>
      <c r="X2028" s="0" t="n">
        <f aca="false">IF(AND(ISNUMBER($BW2028),ISNUMBER($BX2028)),MIN(1,MAX(0,($BX2028-2017+1)/($BX2028-$BW2028+1))),"")</f>
        <v>0.0909090909090909</v>
      </c>
      <c r="Y2028" s="0" t="n">
        <f aca="false">IF(AND(ISNUMBER($BW2028),ISNUMBER($BX2028)),MIN(1,MAX(0,($BX2028-2018+1)/($BX2028-$BW2028+1))),"")</f>
        <v>0</v>
      </c>
      <c r="Z2028" s="0" t="n">
        <f aca="false">IF(AND(ISNUMBER($BW2028),ISNUMBER($BX2028)),MIN(1,MAX(0,($BX2028-2019+1)/($BX2028-$BW2028+1))),"")</f>
        <v>0</v>
      </c>
      <c r="AA2028" s="0" t="n">
        <f aca="false">IF(ISNUMBER($BX2028),IF($BX2028&gt;=2017,1,0),"")</f>
        <v>1</v>
      </c>
      <c r="AB2028" s="0" t="n">
        <f aca="false">IF(ISNUMBER($BX2028),IF($BX2028&gt;=2018,1,0),"")</f>
        <v>0</v>
      </c>
      <c r="AC2028" s="0" t="n">
        <f aca="false">IF(ISNUMBER($BX2028),IF($BX2028&gt;=2019,1,0),"")</f>
        <v>0</v>
      </c>
      <c r="AD2028" s="0" t="n">
        <f aca="false">IF($L2028&lt;&gt;"",IF($L2028&gt;2013,1,0),"")</f>
        <v>0</v>
      </c>
      <c r="AE2028" s="0" t="n">
        <f aca="false">IF($L2028&lt;&gt;"",1+IF($L2028&gt;2011,1,0)+IF($L2028&gt;2014,1,0),"")</f>
        <v>2</v>
      </c>
      <c r="AF2028" s="0" t="s">
        <v>310</v>
      </c>
      <c r="AG2028" s="0" t="s">
        <v>436</v>
      </c>
      <c r="AH2028" s="0" t="s">
        <v>89</v>
      </c>
      <c r="AI2028" s="0" t="s">
        <v>334</v>
      </c>
      <c r="AJ2028" s="0" t="s">
        <v>334</v>
      </c>
      <c r="AK2028" s="0" t="str">
        <f aca="false">IF(AND($CF2028&lt;&gt;"",IFERROR(INDEX(subsample_country_map!$B:$B,MATCH($CF2028,subsample_country_map!$A:$A,0)),"")&lt;&gt;""),INDEX(subsample_country_map!$B:$B,MATCH($CF2028,subsample_country_map!$A:$A,0)),INDEX(lookup!$AA:$AA,MATCH($A2028,lookup!$A:$A,0)))</f>
        <v>1_US</v>
      </c>
      <c r="AL2028" s="0" t="str">
        <f aca="false">IF(AND($CF2028&lt;&gt;"",IFERROR(INDEX(subsample_country_map!$C:$C,MATCH($CF2028,subsample_country_map!$A:$A,0)),"")&lt;&gt;""),INDEX(subsample_country_map!$C:$C,MATCH($CF2028,subsample_country_map!$A:$A,0)),INDEX(lookup!$AB:$AB,MATCH($A2028,lookup!$A:$A,0)))</f>
        <v>1_developed</v>
      </c>
      <c r="AM2028" s="0" t="str">
        <f aca="false">IF(AND($CF2028&lt;&gt;"",IFERROR(INDEX(subsample_country_map!$D:$D,MATCH($CF2028,subsample_country_map!$A:$A,0)),"")&lt;&gt;""),INDEX(subsample_country_map!$D:$D,MATCH($CF2028,subsample_country_map!$A:$A,0)),INDEX(lookup!$AC:$AC,MATCH($A2028,lookup!$A:$A,0)))</f>
        <v>1_western</v>
      </c>
      <c r="AN2028" s="0" t="str">
        <f aca="false">IF(AND($CF2028&lt;&gt;"",IFERROR(INDEX(subsample_country_map!$E:$E,MATCH($CF2028,subsample_country_map!$A:$A,0)),"")&lt;&gt;""),INDEX(subsample_country_map!$E:$E,MATCH($CF2028,subsample_country_map!$A:$A,0)),INDEX(lookup!$AD:$AD,MATCH($A2028,lookup!$A:$A,0)))</f>
        <v>1_common law</v>
      </c>
      <c r="AO2028" s="0" t="str">
        <f aca="false">INDEX(lookup!$Y:$Y,MATCH($A2028,lookup!$A:$A,0))</f>
        <v>0_published</v>
      </c>
      <c r="AP2028" s="0" t="str">
        <f aca="false">INDEX(lookup!$Z:$Z,MATCH($A2028,lookup!$A:$A,0))</f>
        <v>1_VHB high</v>
      </c>
      <c r="AQ2028" s="0" t="str">
        <f aca="false">INDEX(lookup!$W:$W,MATCH($A2028,lookup!$A:$A,0))</f>
        <v>1_fin/acc/econ</v>
      </c>
      <c r="AS2028" s="0" t="s">
        <v>91</v>
      </c>
      <c r="AT2028" s="0" t="s">
        <v>111</v>
      </c>
      <c r="AU2028" s="0" t="s">
        <v>311</v>
      </c>
      <c r="AV2028" s="0" t="s">
        <v>432</v>
      </c>
      <c r="AX2028" s="0" t="s">
        <v>3402</v>
      </c>
      <c r="BA2028" s="0" t="n">
        <v>778</v>
      </c>
      <c r="BB2028" s="0" t="s">
        <v>347</v>
      </c>
      <c r="BC2028" s="0" t="s">
        <v>868</v>
      </c>
      <c r="BD2028" s="0" t="s">
        <v>142</v>
      </c>
      <c r="BE2028" s="0" t="s">
        <v>6846</v>
      </c>
      <c r="BF2028" s="0" t="s">
        <v>6851</v>
      </c>
      <c r="BI2028" s="0" t="s">
        <v>189</v>
      </c>
      <c r="BJ2028" s="0" t="s">
        <v>6820</v>
      </c>
      <c r="BK2028" s="0" t="s">
        <v>6848</v>
      </c>
      <c r="BL2028" s="0" t="s">
        <v>6852</v>
      </c>
      <c r="BM2028" s="0" t="s">
        <v>6806</v>
      </c>
      <c r="BN2028" s="0" t="s">
        <v>6807</v>
      </c>
      <c r="BO2028" s="0" t="s">
        <v>105</v>
      </c>
      <c r="BP2028" s="0" t="s">
        <v>6802</v>
      </c>
      <c r="BQ2028" s="0" t="s">
        <v>127</v>
      </c>
      <c r="BT2028" s="0" t="n">
        <v>0</v>
      </c>
      <c r="BU2028" s="0" t="s">
        <v>6808</v>
      </c>
      <c r="BW2028" s="0" t="n">
        <v>2007</v>
      </c>
      <c r="BX2028" s="0" t="n">
        <v>2017</v>
      </c>
      <c r="BY2028" s="0" t="s">
        <v>343</v>
      </c>
      <c r="BZ2028" s="0" t="n">
        <v>2012</v>
      </c>
      <c r="CA2028" s="0" t="n">
        <v>0.181818181818182</v>
      </c>
      <c r="CB2028" s="0" t="n">
        <v>0</v>
      </c>
      <c r="CC2028" s="0" t="n">
        <v>1</v>
      </c>
      <c r="CD2028" s="0" t="n">
        <v>-0.00717028595267676</v>
      </c>
      <c r="CE2028" s="0" t="n">
        <v>1</v>
      </c>
    </row>
    <row r="2029" customFormat="false" ht="15" hidden="false" customHeight="false" outlineLevel="0" collapsed="false">
      <c r="A2029" s="0" t="s">
        <v>6802</v>
      </c>
      <c r="B2029" s="0" t="n">
        <v>3334</v>
      </c>
      <c r="C2029" s="0" t="n">
        <v>-0.0204312243834988</v>
      </c>
      <c r="D2029" s="0" t="n">
        <v>778</v>
      </c>
      <c r="E2029" s="0" t="n">
        <f aca="false">IF(ISNUMBER($BA2029),$BA2029,IF(AND(ISNUMBER($D2029),ISNUMBER($BW2029),ISNUMBER($BX2029)),$D2029*($BX2029-$BW2029+1),""))</f>
        <v>778</v>
      </c>
      <c r="H2029" s="0" t="s">
        <v>118</v>
      </c>
      <c r="I2029" s="0" t="s">
        <v>119</v>
      </c>
      <c r="J2029" s="0" t="n">
        <f aca="false">IF($BW2029&lt;&gt;"",$BW2029,"")</f>
        <v>2007</v>
      </c>
      <c r="K2029" s="0" t="n">
        <f aca="false">IF($BX2029&lt;&gt;"",$BX2029,"")</f>
        <v>2017</v>
      </c>
      <c r="L2029" s="0" t="n">
        <f aca="false">IF(AND(ISNUMBER($BW2029),ISNUMBER($BX2029)),($BW2029+$BX2029)/2,"")</f>
        <v>2012</v>
      </c>
      <c r="M2029" s="0" t="n">
        <f aca="false">IF($L2029&lt;&gt;"",$L2029,"")</f>
        <v>2012</v>
      </c>
      <c r="N2029" s="0" t="n">
        <f aca="false">IF(AND(ISNUMBER($BW2029),ISNUMBER($BX2029)),MIN(1,MAX(0,($BX2029-2016+1)/($BX2029-$BW2029+1))),"")</f>
        <v>0.181818181818182</v>
      </c>
      <c r="O2029" s="0" t="n">
        <f aca="false">IF(AND(ISNUMBER($BW2029),ISNUMBER($BX2029)),MIN(1,MAX(0,($BX2029-2017+1)/($BX2029-$BW2029+1))),"")</f>
        <v>0.0909090909090909</v>
      </c>
      <c r="P2029" s="0" t="n">
        <f aca="false">IF(AND(ISNUMBER($BW2029),ISNUMBER($BX2029)),MIN(1,MAX(0,($BX2029-2018+1)/($BX2029-$BW2029+1))),"")</f>
        <v>0</v>
      </c>
      <c r="Q2029" s="0" t="n">
        <f aca="false">IF(AND(ISNUMBER($BW2029),ISNUMBER($BX2029)),MIN(1,MAX(0,($BX2029-2019+1)/($BX2029-$BW2029+1))),"")</f>
        <v>0</v>
      </c>
      <c r="R2029" s="0" t="n">
        <f aca="false">IF(AND(ISNUMBER($BW2029),ISNUMBER($BX2029)),MIN(1,MAX(0,($BX2029-2016+1)/($BX2029-$BW2029+1))),"")</f>
        <v>0.181818181818182</v>
      </c>
      <c r="S2029" s="0" t="n">
        <f aca="false">IF($L2029&lt;&gt;"",IF($L2029&gt;=2015.5,1,0),"")</f>
        <v>0</v>
      </c>
      <c r="T2029" s="0" t="n">
        <f aca="false">IF($L2029&lt;&gt;"",IF($L2029&gt;=2016,1,0),"")</f>
        <v>0</v>
      </c>
      <c r="U2029" s="0" t="n">
        <f aca="false">IF(ISNUMBER($BX2029),IF($BX2029&gt;=2016,1,0),"")</f>
        <v>1</v>
      </c>
      <c r="V2029" s="0" t="n">
        <f aca="false">IF(ISNUMBER($BW2029),IF($BW2029&gt;=2016,1,0),"")</f>
        <v>0</v>
      </c>
      <c r="W2029" s="0" t="str">
        <f aca="false">IF(AND(ISNUMBER($BW2029),ISNUMBER($BX2029)),IF($BW2029&gt;=2016,"post-only",IF($BX2029&lt;2016,"pre-only","mixed")),"")</f>
        <v>mixed</v>
      </c>
      <c r="X2029" s="0" t="n">
        <f aca="false">IF(AND(ISNUMBER($BW2029),ISNUMBER($BX2029)),MIN(1,MAX(0,($BX2029-2017+1)/($BX2029-$BW2029+1))),"")</f>
        <v>0.0909090909090909</v>
      </c>
      <c r="Y2029" s="0" t="n">
        <f aca="false">IF(AND(ISNUMBER($BW2029),ISNUMBER($BX2029)),MIN(1,MAX(0,($BX2029-2018+1)/($BX2029-$BW2029+1))),"")</f>
        <v>0</v>
      </c>
      <c r="Z2029" s="0" t="n">
        <f aca="false">IF(AND(ISNUMBER($BW2029),ISNUMBER($BX2029)),MIN(1,MAX(0,($BX2029-2019+1)/($BX2029-$BW2029+1))),"")</f>
        <v>0</v>
      </c>
      <c r="AA2029" s="0" t="n">
        <f aca="false">IF(ISNUMBER($BX2029),IF($BX2029&gt;=2017,1,0),"")</f>
        <v>1</v>
      </c>
      <c r="AB2029" s="0" t="n">
        <f aca="false">IF(ISNUMBER($BX2029),IF($BX2029&gt;=2018,1,0),"")</f>
        <v>0</v>
      </c>
      <c r="AC2029" s="0" t="n">
        <f aca="false">IF(ISNUMBER($BX2029),IF($BX2029&gt;=2019,1,0),"")</f>
        <v>0</v>
      </c>
      <c r="AD2029" s="0" t="n">
        <f aca="false">IF($L2029&lt;&gt;"",IF($L2029&gt;2013,1,0),"")</f>
        <v>0</v>
      </c>
      <c r="AE2029" s="0" t="n">
        <f aca="false">IF($L2029&lt;&gt;"",1+IF($L2029&gt;2011,1,0)+IF($L2029&gt;2014,1,0),"")</f>
        <v>2</v>
      </c>
      <c r="AF2029" s="0" t="s">
        <v>310</v>
      </c>
      <c r="AG2029" s="0" t="s">
        <v>436</v>
      </c>
      <c r="AH2029" s="0" t="s">
        <v>89</v>
      </c>
      <c r="AI2029" s="0" t="s">
        <v>334</v>
      </c>
      <c r="AJ2029" s="0" t="s">
        <v>334</v>
      </c>
      <c r="AK2029" s="0" t="str">
        <f aca="false">IF(AND($CF2029&lt;&gt;"",IFERROR(INDEX(subsample_country_map!$B:$B,MATCH($CF2029,subsample_country_map!$A:$A,0)),"")&lt;&gt;""),INDEX(subsample_country_map!$B:$B,MATCH($CF2029,subsample_country_map!$A:$A,0)),INDEX(lookup!$AA:$AA,MATCH($A2029,lookup!$A:$A,0)))</f>
        <v>1_US</v>
      </c>
      <c r="AL2029" s="0" t="str">
        <f aca="false">IF(AND($CF2029&lt;&gt;"",IFERROR(INDEX(subsample_country_map!$C:$C,MATCH($CF2029,subsample_country_map!$A:$A,0)),"")&lt;&gt;""),INDEX(subsample_country_map!$C:$C,MATCH($CF2029,subsample_country_map!$A:$A,0)),INDEX(lookup!$AB:$AB,MATCH($A2029,lookup!$A:$A,0)))</f>
        <v>1_developed</v>
      </c>
      <c r="AM2029" s="0" t="str">
        <f aca="false">IF(AND($CF2029&lt;&gt;"",IFERROR(INDEX(subsample_country_map!$D:$D,MATCH($CF2029,subsample_country_map!$A:$A,0)),"")&lt;&gt;""),INDEX(subsample_country_map!$D:$D,MATCH($CF2029,subsample_country_map!$A:$A,0)),INDEX(lookup!$AC:$AC,MATCH($A2029,lookup!$A:$A,0)))</f>
        <v>1_western</v>
      </c>
      <c r="AN2029" s="0" t="str">
        <f aca="false">IF(AND($CF2029&lt;&gt;"",IFERROR(INDEX(subsample_country_map!$E:$E,MATCH($CF2029,subsample_country_map!$A:$A,0)),"")&lt;&gt;""),INDEX(subsample_country_map!$E:$E,MATCH($CF2029,subsample_country_map!$A:$A,0)),INDEX(lookup!$AD:$AD,MATCH($A2029,lookup!$A:$A,0)))</f>
        <v>1_common law</v>
      </c>
      <c r="AO2029" s="0" t="str">
        <f aca="false">INDEX(lookup!$Y:$Y,MATCH($A2029,lookup!$A:$A,0))</f>
        <v>0_published</v>
      </c>
      <c r="AP2029" s="0" t="str">
        <f aca="false">INDEX(lookup!$Z:$Z,MATCH($A2029,lookup!$A:$A,0))</f>
        <v>1_VHB high</v>
      </c>
      <c r="AQ2029" s="0" t="str">
        <f aca="false">INDEX(lookup!$W:$W,MATCH($A2029,lookup!$A:$A,0))</f>
        <v>1_fin/acc/econ</v>
      </c>
      <c r="AS2029" s="0" t="s">
        <v>91</v>
      </c>
      <c r="AT2029" s="0" t="s">
        <v>111</v>
      </c>
      <c r="AU2029" s="0" t="s">
        <v>311</v>
      </c>
      <c r="AV2029" s="0" t="s">
        <v>406</v>
      </c>
      <c r="AX2029" s="0" t="s">
        <v>1969</v>
      </c>
      <c r="BA2029" s="0" t="n">
        <v>778</v>
      </c>
      <c r="BB2029" s="0" t="s">
        <v>347</v>
      </c>
      <c r="BC2029" s="0" t="s">
        <v>868</v>
      </c>
      <c r="BD2029" s="0" t="s">
        <v>142</v>
      </c>
      <c r="BE2029" s="0" t="s">
        <v>6846</v>
      </c>
      <c r="BF2029" s="0" t="s">
        <v>6851</v>
      </c>
      <c r="BI2029" s="0" t="s">
        <v>189</v>
      </c>
      <c r="BJ2029" s="0" t="s">
        <v>2197</v>
      </c>
      <c r="BK2029" s="0" t="s">
        <v>6848</v>
      </c>
      <c r="BL2029" s="0" t="s">
        <v>6853</v>
      </c>
      <c r="BM2029" s="0" t="s">
        <v>6811</v>
      </c>
      <c r="BN2029" s="0" t="s">
        <v>6807</v>
      </c>
      <c r="BO2029" s="0" t="s">
        <v>105</v>
      </c>
      <c r="BP2029" s="0" t="s">
        <v>6802</v>
      </c>
      <c r="BQ2029" s="0" t="s">
        <v>127</v>
      </c>
      <c r="BT2029" s="0" t="n">
        <v>0</v>
      </c>
      <c r="BU2029" s="0" t="s">
        <v>6808</v>
      </c>
      <c r="BW2029" s="0" t="n">
        <v>2007</v>
      </c>
      <c r="BX2029" s="0" t="n">
        <v>2017</v>
      </c>
      <c r="BY2029" s="0" t="s">
        <v>343</v>
      </c>
      <c r="BZ2029" s="0" t="n">
        <v>2012</v>
      </c>
      <c r="CA2029" s="0" t="n">
        <v>0.181818181818182</v>
      </c>
      <c r="CB2029" s="0" t="n">
        <v>0</v>
      </c>
      <c r="CC2029" s="0" t="n">
        <v>1</v>
      </c>
      <c r="CD2029" s="0" t="n">
        <v>-0.020434067997986</v>
      </c>
      <c r="CE2029" s="0" t="n">
        <v>1</v>
      </c>
    </row>
    <row r="2030" customFormat="false" ht="15" hidden="false" customHeight="false" outlineLevel="0" collapsed="false">
      <c r="A2030" s="0" t="s">
        <v>6802</v>
      </c>
      <c r="B2030" s="0" t="n">
        <v>3335</v>
      </c>
      <c r="C2030" s="0" t="n">
        <v>0.0405036717443279</v>
      </c>
      <c r="D2030" s="0" t="n">
        <v>1406</v>
      </c>
      <c r="E2030" s="0" t="n">
        <f aca="false">IF(ISNUMBER($BA2030),$BA2030,IF(AND(ISNUMBER($D2030),ISNUMBER($BW2030),ISNUMBER($BX2030)),$D2030*($BX2030-$BW2030+1),""))</f>
        <v>1406</v>
      </c>
      <c r="H2030" s="0" t="s">
        <v>118</v>
      </c>
      <c r="I2030" s="0" t="s">
        <v>119</v>
      </c>
      <c r="J2030" s="0" t="n">
        <f aca="false">IF($BW2030&lt;&gt;"",$BW2030,"")</f>
        <v>2007</v>
      </c>
      <c r="K2030" s="0" t="n">
        <f aca="false">IF($BX2030&lt;&gt;"",$BX2030,"")</f>
        <v>2017</v>
      </c>
      <c r="L2030" s="0" t="n">
        <f aca="false">IF(AND(ISNUMBER($BW2030),ISNUMBER($BX2030)),($BW2030+$BX2030)/2,"")</f>
        <v>2012</v>
      </c>
      <c r="M2030" s="0" t="n">
        <f aca="false">IF($L2030&lt;&gt;"",$L2030,"")</f>
        <v>2012</v>
      </c>
      <c r="N2030" s="0" t="n">
        <f aca="false">IF(AND(ISNUMBER($BW2030),ISNUMBER($BX2030)),MIN(1,MAX(0,($BX2030-2016+1)/($BX2030-$BW2030+1))),"")</f>
        <v>0.181818181818182</v>
      </c>
      <c r="O2030" s="0" t="n">
        <f aca="false">IF(AND(ISNUMBER($BW2030),ISNUMBER($BX2030)),MIN(1,MAX(0,($BX2030-2017+1)/($BX2030-$BW2030+1))),"")</f>
        <v>0.0909090909090909</v>
      </c>
      <c r="P2030" s="0" t="n">
        <f aca="false">IF(AND(ISNUMBER($BW2030),ISNUMBER($BX2030)),MIN(1,MAX(0,($BX2030-2018+1)/($BX2030-$BW2030+1))),"")</f>
        <v>0</v>
      </c>
      <c r="Q2030" s="0" t="n">
        <f aca="false">IF(AND(ISNUMBER($BW2030),ISNUMBER($BX2030)),MIN(1,MAX(0,($BX2030-2019+1)/($BX2030-$BW2030+1))),"")</f>
        <v>0</v>
      </c>
      <c r="R2030" s="0" t="n">
        <f aca="false">IF(AND(ISNUMBER($BW2030),ISNUMBER($BX2030)),MIN(1,MAX(0,($BX2030-2016+1)/($BX2030-$BW2030+1))),"")</f>
        <v>0.181818181818182</v>
      </c>
      <c r="S2030" s="0" t="n">
        <f aca="false">IF($L2030&lt;&gt;"",IF($L2030&gt;=2015.5,1,0),"")</f>
        <v>0</v>
      </c>
      <c r="T2030" s="0" t="n">
        <f aca="false">IF($L2030&lt;&gt;"",IF($L2030&gt;=2016,1,0),"")</f>
        <v>0</v>
      </c>
      <c r="U2030" s="0" t="n">
        <f aca="false">IF(ISNUMBER($BX2030),IF($BX2030&gt;=2016,1,0),"")</f>
        <v>1</v>
      </c>
      <c r="V2030" s="0" t="n">
        <f aca="false">IF(ISNUMBER($BW2030),IF($BW2030&gt;=2016,1,0),"")</f>
        <v>0</v>
      </c>
      <c r="W2030" s="0" t="str">
        <f aca="false">IF(AND(ISNUMBER($BW2030),ISNUMBER($BX2030)),IF($BW2030&gt;=2016,"post-only",IF($BX2030&lt;2016,"pre-only","mixed")),"")</f>
        <v>mixed</v>
      </c>
      <c r="X2030" s="0" t="n">
        <f aca="false">IF(AND(ISNUMBER($BW2030),ISNUMBER($BX2030)),MIN(1,MAX(0,($BX2030-2017+1)/($BX2030-$BW2030+1))),"")</f>
        <v>0.0909090909090909</v>
      </c>
      <c r="Y2030" s="0" t="n">
        <f aca="false">IF(AND(ISNUMBER($BW2030),ISNUMBER($BX2030)),MIN(1,MAX(0,($BX2030-2018+1)/($BX2030-$BW2030+1))),"")</f>
        <v>0</v>
      </c>
      <c r="Z2030" s="0" t="n">
        <f aca="false">IF(AND(ISNUMBER($BW2030),ISNUMBER($BX2030)),MIN(1,MAX(0,($BX2030-2019+1)/($BX2030-$BW2030+1))),"")</f>
        <v>0</v>
      </c>
      <c r="AA2030" s="0" t="n">
        <f aca="false">IF(ISNUMBER($BX2030),IF($BX2030&gt;=2017,1,0),"")</f>
        <v>1</v>
      </c>
      <c r="AB2030" s="0" t="n">
        <f aca="false">IF(ISNUMBER($BX2030),IF($BX2030&gt;=2018,1,0),"")</f>
        <v>0</v>
      </c>
      <c r="AC2030" s="0" t="n">
        <f aca="false">IF(ISNUMBER($BX2030),IF($BX2030&gt;=2019,1,0),"")</f>
        <v>0</v>
      </c>
      <c r="AD2030" s="0" t="n">
        <f aca="false">IF($L2030&lt;&gt;"",IF($L2030&gt;2013,1,0),"")</f>
        <v>0</v>
      </c>
      <c r="AE2030" s="0" t="n">
        <f aca="false">IF($L2030&lt;&gt;"",1+IF($L2030&gt;2011,1,0)+IF($L2030&gt;2014,1,0),"")</f>
        <v>2</v>
      </c>
      <c r="AF2030" s="0" t="s">
        <v>310</v>
      </c>
      <c r="AG2030" s="0" t="s">
        <v>88</v>
      </c>
      <c r="AH2030" s="0" t="s">
        <v>89</v>
      </c>
      <c r="AI2030" s="0" t="s">
        <v>334</v>
      </c>
      <c r="AJ2030" s="0" t="s">
        <v>334</v>
      </c>
      <c r="AK2030" s="0" t="str">
        <f aca="false">IF(AND($CF2030&lt;&gt;"",IFERROR(INDEX(subsample_country_map!$B:$B,MATCH($CF2030,subsample_country_map!$A:$A,0)),"")&lt;&gt;""),INDEX(subsample_country_map!$B:$B,MATCH($CF2030,subsample_country_map!$A:$A,0)),INDEX(lookup!$AA:$AA,MATCH($A2030,lookup!$A:$A,0)))</f>
        <v>1_US</v>
      </c>
      <c r="AL2030" s="0" t="str">
        <f aca="false">IF(AND($CF2030&lt;&gt;"",IFERROR(INDEX(subsample_country_map!$C:$C,MATCH($CF2030,subsample_country_map!$A:$A,0)),"")&lt;&gt;""),INDEX(subsample_country_map!$C:$C,MATCH($CF2030,subsample_country_map!$A:$A,0)),INDEX(lookup!$AB:$AB,MATCH($A2030,lookup!$A:$A,0)))</f>
        <v>1_developed</v>
      </c>
      <c r="AM2030" s="0" t="str">
        <f aca="false">IF(AND($CF2030&lt;&gt;"",IFERROR(INDEX(subsample_country_map!$D:$D,MATCH($CF2030,subsample_country_map!$A:$A,0)),"")&lt;&gt;""),INDEX(subsample_country_map!$D:$D,MATCH($CF2030,subsample_country_map!$A:$A,0)),INDEX(lookup!$AC:$AC,MATCH($A2030,lookup!$A:$A,0)))</f>
        <v>1_western</v>
      </c>
      <c r="AN2030" s="0" t="str">
        <f aca="false">IF(AND($CF2030&lt;&gt;"",IFERROR(INDEX(subsample_country_map!$E:$E,MATCH($CF2030,subsample_country_map!$A:$A,0)),"")&lt;&gt;""),INDEX(subsample_country_map!$E:$E,MATCH($CF2030,subsample_country_map!$A:$A,0)),INDEX(lookup!$AD:$AD,MATCH($A2030,lookup!$A:$A,0)))</f>
        <v>1_common law</v>
      </c>
      <c r="AO2030" s="0" t="str">
        <f aca="false">INDEX(lookup!$Y:$Y,MATCH($A2030,lookup!$A:$A,0))</f>
        <v>0_published</v>
      </c>
      <c r="AP2030" s="0" t="str">
        <f aca="false">INDEX(lookup!$Z:$Z,MATCH($A2030,lookup!$A:$A,0))</f>
        <v>1_VHB high</v>
      </c>
      <c r="AQ2030" s="0" t="str">
        <f aca="false">INDEX(lookup!$W:$W,MATCH($A2030,lookup!$A:$A,0))</f>
        <v>1_fin/acc/econ</v>
      </c>
      <c r="AS2030" s="0" t="s">
        <v>91</v>
      </c>
      <c r="AT2030" s="0" t="s">
        <v>397</v>
      </c>
      <c r="AU2030" s="0" t="s">
        <v>311</v>
      </c>
      <c r="AV2030" s="0" t="s">
        <v>1530</v>
      </c>
      <c r="AX2030" s="0" t="s">
        <v>6854</v>
      </c>
      <c r="BA2030" s="0" t="n">
        <v>1406</v>
      </c>
      <c r="BB2030" s="0" t="s">
        <v>347</v>
      </c>
      <c r="BC2030" s="0" t="s">
        <v>868</v>
      </c>
      <c r="BD2030" s="0" t="s">
        <v>142</v>
      </c>
      <c r="BE2030" s="0" t="s">
        <v>6846</v>
      </c>
      <c r="BF2030" s="0" t="s">
        <v>6847</v>
      </c>
      <c r="BI2030" s="0" t="s">
        <v>189</v>
      </c>
      <c r="BJ2030" s="0" t="s">
        <v>2182</v>
      </c>
      <c r="BK2030" s="0" t="s">
        <v>6848</v>
      </c>
      <c r="BL2030" s="0" t="s">
        <v>6855</v>
      </c>
      <c r="BM2030" s="0" t="s">
        <v>6814</v>
      </c>
      <c r="BN2030" s="0" t="s">
        <v>6807</v>
      </c>
      <c r="BO2030" s="0" t="s">
        <v>105</v>
      </c>
      <c r="BP2030" s="0" t="s">
        <v>6802</v>
      </c>
      <c r="BQ2030" s="0" t="s">
        <v>127</v>
      </c>
      <c r="BT2030" s="0" t="n">
        <v>0</v>
      </c>
      <c r="BU2030" s="0" t="s">
        <v>6808</v>
      </c>
      <c r="BW2030" s="0" t="n">
        <v>2007</v>
      </c>
      <c r="BX2030" s="0" t="n">
        <v>2017</v>
      </c>
      <c r="BY2030" s="0" t="s">
        <v>343</v>
      </c>
      <c r="BZ2030" s="0" t="n">
        <v>2012</v>
      </c>
      <c r="CA2030" s="0" t="n">
        <v>0.181818181818182</v>
      </c>
      <c r="CB2030" s="0" t="n">
        <v>0</v>
      </c>
      <c r="CC2030" s="0" t="n">
        <v>1</v>
      </c>
      <c r="CD2030" s="0" t="n">
        <v>0.0405258429703164</v>
      </c>
      <c r="CE2030" s="0" t="n">
        <v>1</v>
      </c>
    </row>
    <row r="2031" customFormat="false" ht="15" hidden="false" customHeight="false" outlineLevel="0" collapsed="false">
      <c r="A2031" s="0" t="s">
        <v>6802</v>
      </c>
      <c r="B2031" s="0" t="n">
        <v>3336</v>
      </c>
      <c r="C2031" s="0" t="n">
        <v>0.0335840315294581</v>
      </c>
      <c r="D2031" s="0" t="n">
        <v>1406</v>
      </c>
      <c r="E2031" s="0" t="n">
        <f aca="false">IF(ISNUMBER($BA2031),$BA2031,IF(AND(ISNUMBER($D2031),ISNUMBER($BW2031),ISNUMBER($BX2031)),$D2031*($BX2031-$BW2031+1),""))</f>
        <v>1406</v>
      </c>
      <c r="H2031" s="0" t="s">
        <v>118</v>
      </c>
      <c r="I2031" s="0" t="s">
        <v>119</v>
      </c>
      <c r="J2031" s="0" t="n">
        <f aca="false">IF($BW2031&lt;&gt;"",$BW2031,"")</f>
        <v>2007</v>
      </c>
      <c r="K2031" s="0" t="n">
        <f aca="false">IF($BX2031&lt;&gt;"",$BX2031,"")</f>
        <v>2017</v>
      </c>
      <c r="L2031" s="0" t="n">
        <f aca="false">IF(AND(ISNUMBER($BW2031),ISNUMBER($BX2031)),($BW2031+$BX2031)/2,"")</f>
        <v>2012</v>
      </c>
      <c r="M2031" s="0" t="n">
        <f aca="false">IF($L2031&lt;&gt;"",$L2031,"")</f>
        <v>2012</v>
      </c>
      <c r="N2031" s="0" t="n">
        <f aca="false">IF(AND(ISNUMBER($BW2031),ISNUMBER($BX2031)),MIN(1,MAX(0,($BX2031-2016+1)/($BX2031-$BW2031+1))),"")</f>
        <v>0.181818181818182</v>
      </c>
      <c r="O2031" s="0" t="n">
        <f aca="false">IF(AND(ISNUMBER($BW2031),ISNUMBER($BX2031)),MIN(1,MAX(0,($BX2031-2017+1)/($BX2031-$BW2031+1))),"")</f>
        <v>0.0909090909090909</v>
      </c>
      <c r="P2031" s="0" t="n">
        <f aca="false">IF(AND(ISNUMBER($BW2031),ISNUMBER($BX2031)),MIN(1,MAX(0,($BX2031-2018+1)/($BX2031-$BW2031+1))),"")</f>
        <v>0</v>
      </c>
      <c r="Q2031" s="0" t="n">
        <f aca="false">IF(AND(ISNUMBER($BW2031),ISNUMBER($BX2031)),MIN(1,MAX(0,($BX2031-2019+1)/($BX2031-$BW2031+1))),"")</f>
        <v>0</v>
      </c>
      <c r="R2031" s="0" t="n">
        <f aca="false">IF(AND(ISNUMBER($BW2031),ISNUMBER($BX2031)),MIN(1,MAX(0,($BX2031-2016+1)/($BX2031-$BW2031+1))),"")</f>
        <v>0.181818181818182</v>
      </c>
      <c r="S2031" s="0" t="n">
        <f aca="false">IF($L2031&lt;&gt;"",IF($L2031&gt;=2015.5,1,0),"")</f>
        <v>0</v>
      </c>
      <c r="T2031" s="0" t="n">
        <f aca="false">IF($L2031&lt;&gt;"",IF($L2031&gt;=2016,1,0),"")</f>
        <v>0</v>
      </c>
      <c r="U2031" s="0" t="n">
        <f aca="false">IF(ISNUMBER($BX2031),IF($BX2031&gt;=2016,1,0),"")</f>
        <v>1</v>
      </c>
      <c r="V2031" s="0" t="n">
        <f aca="false">IF(ISNUMBER($BW2031),IF($BW2031&gt;=2016,1,0),"")</f>
        <v>0</v>
      </c>
      <c r="W2031" s="0" t="str">
        <f aca="false">IF(AND(ISNUMBER($BW2031),ISNUMBER($BX2031)),IF($BW2031&gt;=2016,"post-only",IF($BX2031&lt;2016,"pre-only","mixed")),"")</f>
        <v>mixed</v>
      </c>
      <c r="X2031" s="0" t="n">
        <f aca="false">IF(AND(ISNUMBER($BW2031),ISNUMBER($BX2031)),MIN(1,MAX(0,($BX2031-2017+1)/($BX2031-$BW2031+1))),"")</f>
        <v>0.0909090909090909</v>
      </c>
      <c r="Y2031" s="0" t="n">
        <f aca="false">IF(AND(ISNUMBER($BW2031),ISNUMBER($BX2031)),MIN(1,MAX(0,($BX2031-2018+1)/($BX2031-$BW2031+1))),"")</f>
        <v>0</v>
      </c>
      <c r="Z2031" s="0" t="n">
        <f aca="false">IF(AND(ISNUMBER($BW2031),ISNUMBER($BX2031)),MIN(1,MAX(0,($BX2031-2019+1)/($BX2031-$BW2031+1))),"")</f>
        <v>0</v>
      </c>
      <c r="AA2031" s="0" t="n">
        <f aca="false">IF(ISNUMBER($BX2031),IF($BX2031&gt;=2017,1,0),"")</f>
        <v>1</v>
      </c>
      <c r="AB2031" s="0" t="n">
        <f aca="false">IF(ISNUMBER($BX2031),IF($BX2031&gt;=2018,1,0),"")</f>
        <v>0</v>
      </c>
      <c r="AC2031" s="0" t="n">
        <f aca="false">IF(ISNUMBER($BX2031),IF($BX2031&gt;=2019,1,0),"")</f>
        <v>0</v>
      </c>
      <c r="AD2031" s="0" t="n">
        <f aca="false">IF($L2031&lt;&gt;"",IF($L2031&gt;2013,1,0),"")</f>
        <v>0</v>
      </c>
      <c r="AE2031" s="0" t="n">
        <f aca="false">IF($L2031&lt;&gt;"",1+IF($L2031&gt;2011,1,0)+IF($L2031&gt;2014,1,0),"")</f>
        <v>2</v>
      </c>
      <c r="AF2031" s="0" t="s">
        <v>310</v>
      </c>
      <c r="AG2031" s="0" t="s">
        <v>88</v>
      </c>
      <c r="AH2031" s="0" t="s">
        <v>89</v>
      </c>
      <c r="AI2031" s="0" t="s">
        <v>334</v>
      </c>
      <c r="AJ2031" s="0" t="s">
        <v>334</v>
      </c>
      <c r="AK2031" s="0" t="str">
        <f aca="false">IF(AND($CF2031&lt;&gt;"",IFERROR(INDEX(subsample_country_map!$B:$B,MATCH($CF2031,subsample_country_map!$A:$A,0)),"")&lt;&gt;""),INDEX(subsample_country_map!$B:$B,MATCH($CF2031,subsample_country_map!$A:$A,0)),INDEX(lookup!$AA:$AA,MATCH($A2031,lookup!$A:$A,0)))</f>
        <v>1_US</v>
      </c>
      <c r="AL2031" s="0" t="str">
        <f aca="false">IF(AND($CF2031&lt;&gt;"",IFERROR(INDEX(subsample_country_map!$C:$C,MATCH($CF2031,subsample_country_map!$A:$A,0)),"")&lt;&gt;""),INDEX(subsample_country_map!$C:$C,MATCH($CF2031,subsample_country_map!$A:$A,0)),INDEX(lookup!$AB:$AB,MATCH($A2031,lookup!$A:$A,0)))</f>
        <v>1_developed</v>
      </c>
      <c r="AM2031" s="0" t="str">
        <f aca="false">IF(AND($CF2031&lt;&gt;"",IFERROR(INDEX(subsample_country_map!$D:$D,MATCH($CF2031,subsample_country_map!$A:$A,0)),"")&lt;&gt;""),INDEX(subsample_country_map!$D:$D,MATCH($CF2031,subsample_country_map!$A:$A,0)),INDEX(lookup!$AC:$AC,MATCH($A2031,lookup!$A:$A,0)))</f>
        <v>1_western</v>
      </c>
      <c r="AN2031" s="0" t="str">
        <f aca="false">IF(AND($CF2031&lt;&gt;"",IFERROR(INDEX(subsample_country_map!$E:$E,MATCH($CF2031,subsample_country_map!$A:$A,0)),"")&lt;&gt;""),INDEX(subsample_country_map!$E:$E,MATCH($CF2031,subsample_country_map!$A:$A,0)),INDEX(lookup!$AD:$AD,MATCH($A2031,lookup!$A:$A,0)))</f>
        <v>1_common law</v>
      </c>
      <c r="AO2031" s="0" t="str">
        <f aca="false">INDEX(lookup!$Y:$Y,MATCH($A2031,lookup!$A:$A,0))</f>
        <v>0_published</v>
      </c>
      <c r="AP2031" s="0" t="str">
        <f aca="false">INDEX(lookup!$Z:$Z,MATCH($A2031,lookup!$A:$A,0))</f>
        <v>1_VHB high</v>
      </c>
      <c r="AQ2031" s="0" t="str">
        <f aca="false">INDEX(lookup!$W:$W,MATCH($A2031,lookup!$A:$A,0))</f>
        <v>1_fin/acc/econ</v>
      </c>
      <c r="AS2031" s="0" t="s">
        <v>91</v>
      </c>
      <c r="AT2031" s="0" t="s">
        <v>397</v>
      </c>
      <c r="AU2031" s="0" t="s">
        <v>311</v>
      </c>
      <c r="AV2031" s="0" t="s">
        <v>1650</v>
      </c>
      <c r="AX2031" s="0" t="s">
        <v>5113</v>
      </c>
      <c r="BA2031" s="0" t="n">
        <v>1406</v>
      </c>
      <c r="BB2031" s="0" t="s">
        <v>347</v>
      </c>
      <c r="BC2031" s="0" t="s">
        <v>868</v>
      </c>
      <c r="BD2031" s="0" t="s">
        <v>142</v>
      </c>
      <c r="BE2031" s="0" t="s">
        <v>6846</v>
      </c>
      <c r="BF2031" s="0" t="s">
        <v>6847</v>
      </c>
      <c r="BI2031" s="0" t="s">
        <v>189</v>
      </c>
      <c r="BJ2031" s="0" t="s">
        <v>2188</v>
      </c>
      <c r="BK2031" s="0" t="s">
        <v>6848</v>
      </c>
      <c r="BL2031" s="0" t="s">
        <v>6856</v>
      </c>
      <c r="BM2031" s="0" t="s">
        <v>6814</v>
      </c>
      <c r="BN2031" s="0" t="s">
        <v>6807</v>
      </c>
      <c r="BO2031" s="0" t="s">
        <v>105</v>
      </c>
      <c r="BP2031" s="0" t="s">
        <v>6802</v>
      </c>
      <c r="BQ2031" s="0" t="s">
        <v>127</v>
      </c>
      <c r="BT2031" s="0" t="n">
        <v>0</v>
      </c>
      <c r="BU2031" s="0" t="s">
        <v>6808</v>
      </c>
      <c r="BW2031" s="0" t="n">
        <v>2007</v>
      </c>
      <c r="BX2031" s="0" t="n">
        <v>2017</v>
      </c>
      <c r="BY2031" s="0" t="s">
        <v>343</v>
      </c>
      <c r="BZ2031" s="0" t="n">
        <v>2012</v>
      </c>
      <c r="CA2031" s="0" t="n">
        <v>0.181818181818182</v>
      </c>
      <c r="CB2031" s="0" t="n">
        <v>0</v>
      </c>
      <c r="CC2031" s="0" t="n">
        <v>1</v>
      </c>
      <c r="CD2031" s="0" t="n">
        <v>0.0335966664137972</v>
      </c>
      <c r="CE2031" s="0" t="n">
        <v>1</v>
      </c>
    </row>
    <row r="2032" customFormat="false" ht="15" hidden="false" customHeight="false" outlineLevel="0" collapsed="false">
      <c r="A2032" s="0" t="s">
        <v>6802</v>
      </c>
      <c r="B2032" s="0" t="n">
        <v>3337</v>
      </c>
      <c r="C2032" s="0" t="n">
        <v>-0.0121886850684298</v>
      </c>
      <c r="D2032" s="0" t="n">
        <v>778</v>
      </c>
      <c r="E2032" s="0" t="n">
        <f aca="false">IF(ISNUMBER($BA2032),$BA2032,IF(AND(ISNUMBER($D2032),ISNUMBER($BW2032),ISNUMBER($BX2032)),$D2032*($BX2032-$BW2032+1),""))</f>
        <v>778</v>
      </c>
      <c r="H2032" s="0" t="s">
        <v>118</v>
      </c>
      <c r="I2032" s="0" t="s">
        <v>119</v>
      </c>
      <c r="J2032" s="0" t="n">
        <f aca="false">IF($BW2032&lt;&gt;"",$BW2032,"")</f>
        <v>2007</v>
      </c>
      <c r="K2032" s="0" t="n">
        <f aca="false">IF($BX2032&lt;&gt;"",$BX2032,"")</f>
        <v>2017</v>
      </c>
      <c r="L2032" s="0" t="n">
        <f aca="false">IF(AND(ISNUMBER($BW2032),ISNUMBER($BX2032)),($BW2032+$BX2032)/2,"")</f>
        <v>2012</v>
      </c>
      <c r="M2032" s="0" t="n">
        <f aca="false">IF($L2032&lt;&gt;"",$L2032,"")</f>
        <v>2012</v>
      </c>
      <c r="N2032" s="0" t="n">
        <f aca="false">IF(AND(ISNUMBER($BW2032),ISNUMBER($BX2032)),MIN(1,MAX(0,($BX2032-2016+1)/($BX2032-$BW2032+1))),"")</f>
        <v>0.181818181818182</v>
      </c>
      <c r="O2032" s="0" t="n">
        <f aca="false">IF(AND(ISNUMBER($BW2032),ISNUMBER($BX2032)),MIN(1,MAX(0,($BX2032-2017+1)/($BX2032-$BW2032+1))),"")</f>
        <v>0.0909090909090909</v>
      </c>
      <c r="P2032" s="0" t="n">
        <f aca="false">IF(AND(ISNUMBER($BW2032),ISNUMBER($BX2032)),MIN(1,MAX(0,($BX2032-2018+1)/($BX2032-$BW2032+1))),"")</f>
        <v>0</v>
      </c>
      <c r="Q2032" s="0" t="n">
        <f aca="false">IF(AND(ISNUMBER($BW2032),ISNUMBER($BX2032)),MIN(1,MAX(0,($BX2032-2019+1)/($BX2032-$BW2032+1))),"")</f>
        <v>0</v>
      </c>
      <c r="R2032" s="0" t="n">
        <f aca="false">IF(AND(ISNUMBER($BW2032),ISNUMBER($BX2032)),MIN(1,MAX(0,($BX2032-2016+1)/($BX2032-$BW2032+1))),"")</f>
        <v>0.181818181818182</v>
      </c>
      <c r="S2032" s="0" t="n">
        <f aca="false">IF($L2032&lt;&gt;"",IF($L2032&gt;=2015.5,1,0),"")</f>
        <v>0</v>
      </c>
      <c r="T2032" s="0" t="n">
        <f aca="false">IF($L2032&lt;&gt;"",IF($L2032&gt;=2016,1,0),"")</f>
        <v>0</v>
      </c>
      <c r="U2032" s="0" t="n">
        <f aca="false">IF(ISNUMBER($BX2032),IF($BX2032&gt;=2016,1,0),"")</f>
        <v>1</v>
      </c>
      <c r="V2032" s="0" t="n">
        <f aca="false">IF(ISNUMBER($BW2032),IF($BW2032&gt;=2016,1,0),"")</f>
        <v>0</v>
      </c>
      <c r="W2032" s="0" t="str">
        <f aca="false">IF(AND(ISNUMBER($BW2032),ISNUMBER($BX2032)),IF($BW2032&gt;=2016,"post-only",IF($BX2032&lt;2016,"pre-only","mixed")),"")</f>
        <v>mixed</v>
      </c>
      <c r="X2032" s="0" t="n">
        <f aca="false">IF(AND(ISNUMBER($BW2032),ISNUMBER($BX2032)),MIN(1,MAX(0,($BX2032-2017+1)/($BX2032-$BW2032+1))),"")</f>
        <v>0.0909090909090909</v>
      </c>
      <c r="Y2032" s="0" t="n">
        <f aca="false">IF(AND(ISNUMBER($BW2032),ISNUMBER($BX2032)),MIN(1,MAX(0,($BX2032-2018+1)/($BX2032-$BW2032+1))),"")</f>
        <v>0</v>
      </c>
      <c r="Z2032" s="0" t="n">
        <f aca="false">IF(AND(ISNUMBER($BW2032),ISNUMBER($BX2032)),MIN(1,MAX(0,($BX2032-2019+1)/($BX2032-$BW2032+1))),"")</f>
        <v>0</v>
      </c>
      <c r="AA2032" s="0" t="n">
        <f aca="false">IF(ISNUMBER($BX2032),IF($BX2032&gt;=2017,1,0),"")</f>
        <v>1</v>
      </c>
      <c r="AB2032" s="0" t="n">
        <f aca="false">IF(ISNUMBER($BX2032),IF($BX2032&gt;=2018,1,0),"")</f>
        <v>0</v>
      </c>
      <c r="AC2032" s="0" t="n">
        <f aca="false">IF(ISNUMBER($BX2032),IF($BX2032&gt;=2019,1,0),"")</f>
        <v>0</v>
      </c>
      <c r="AD2032" s="0" t="n">
        <f aca="false">IF($L2032&lt;&gt;"",IF($L2032&gt;2013,1,0),"")</f>
        <v>0</v>
      </c>
      <c r="AE2032" s="0" t="n">
        <f aca="false">IF($L2032&lt;&gt;"",1+IF($L2032&gt;2011,1,0)+IF($L2032&gt;2014,1,0),"")</f>
        <v>2</v>
      </c>
      <c r="AF2032" s="0" t="s">
        <v>310</v>
      </c>
      <c r="AG2032" s="0" t="s">
        <v>88</v>
      </c>
      <c r="AH2032" s="0" t="s">
        <v>89</v>
      </c>
      <c r="AI2032" s="0" t="s">
        <v>334</v>
      </c>
      <c r="AJ2032" s="0" t="s">
        <v>334</v>
      </c>
      <c r="AK2032" s="0" t="str">
        <f aca="false">IF(AND($CF2032&lt;&gt;"",IFERROR(INDEX(subsample_country_map!$B:$B,MATCH($CF2032,subsample_country_map!$A:$A,0)),"")&lt;&gt;""),INDEX(subsample_country_map!$B:$B,MATCH($CF2032,subsample_country_map!$A:$A,0)),INDEX(lookup!$AA:$AA,MATCH($A2032,lookup!$A:$A,0)))</f>
        <v>1_US</v>
      </c>
      <c r="AL2032" s="0" t="str">
        <f aca="false">IF(AND($CF2032&lt;&gt;"",IFERROR(INDEX(subsample_country_map!$C:$C,MATCH($CF2032,subsample_country_map!$A:$A,0)),"")&lt;&gt;""),INDEX(subsample_country_map!$C:$C,MATCH($CF2032,subsample_country_map!$A:$A,0)),INDEX(lookup!$AB:$AB,MATCH($A2032,lookup!$A:$A,0)))</f>
        <v>1_developed</v>
      </c>
      <c r="AM2032" s="0" t="str">
        <f aca="false">IF(AND($CF2032&lt;&gt;"",IFERROR(INDEX(subsample_country_map!$D:$D,MATCH($CF2032,subsample_country_map!$A:$A,0)),"")&lt;&gt;""),INDEX(subsample_country_map!$D:$D,MATCH($CF2032,subsample_country_map!$A:$A,0)),INDEX(lookup!$AC:$AC,MATCH($A2032,lookup!$A:$A,0)))</f>
        <v>1_western</v>
      </c>
      <c r="AN2032" s="0" t="str">
        <f aca="false">IF(AND($CF2032&lt;&gt;"",IFERROR(INDEX(subsample_country_map!$E:$E,MATCH($CF2032,subsample_country_map!$A:$A,0)),"")&lt;&gt;""),INDEX(subsample_country_map!$E:$E,MATCH($CF2032,subsample_country_map!$A:$A,0)),INDEX(lookup!$AD:$AD,MATCH($A2032,lookup!$A:$A,0)))</f>
        <v>1_common law</v>
      </c>
      <c r="AO2032" s="0" t="str">
        <f aca="false">INDEX(lookup!$Y:$Y,MATCH($A2032,lookup!$A:$A,0))</f>
        <v>0_published</v>
      </c>
      <c r="AP2032" s="0" t="str">
        <f aca="false">INDEX(lookup!$Z:$Z,MATCH($A2032,lookup!$A:$A,0))</f>
        <v>1_VHB high</v>
      </c>
      <c r="AQ2032" s="0" t="str">
        <f aca="false">INDEX(lookup!$W:$W,MATCH($A2032,lookup!$A:$A,0))</f>
        <v>1_fin/acc/econ</v>
      </c>
      <c r="AS2032" s="0" t="s">
        <v>91</v>
      </c>
      <c r="AT2032" s="0" t="s">
        <v>397</v>
      </c>
      <c r="AU2032" s="0" t="s">
        <v>311</v>
      </c>
      <c r="AV2032" s="0" t="s">
        <v>479</v>
      </c>
      <c r="AX2032" s="0" t="s">
        <v>3142</v>
      </c>
      <c r="BA2032" s="0" t="n">
        <v>778</v>
      </c>
      <c r="BB2032" s="0" t="s">
        <v>347</v>
      </c>
      <c r="BC2032" s="0" t="s">
        <v>868</v>
      </c>
      <c r="BD2032" s="0" t="s">
        <v>142</v>
      </c>
      <c r="BE2032" s="0" t="s">
        <v>6846</v>
      </c>
      <c r="BF2032" s="0" t="s">
        <v>6851</v>
      </c>
      <c r="BI2032" s="0" t="s">
        <v>189</v>
      </c>
      <c r="BJ2032" s="0" t="s">
        <v>6820</v>
      </c>
      <c r="BK2032" s="0" t="s">
        <v>6848</v>
      </c>
      <c r="BL2032" s="0" t="s">
        <v>6857</v>
      </c>
      <c r="BM2032" s="0" t="s">
        <v>6814</v>
      </c>
      <c r="BN2032" s="0" t="s">
        <v>6807</v>
      </c>
      <c r="BO2032" s="0" t="s">
        <v>105</v>
      </c>
      <c r="BP2032" s="0" t="s">
        <v>6802</v>
      </c>
      <c r="BQ2032" s="0" t="s">
        <v>127</v>
      </c>
      <c r="BT2032" s="0" t="n">
        <v>0</v>
      </c>
      <c r="BU2032" s="0" t="s">
        <v>6808</v>
      </c>
      <c r="BW2032" s="0" t="n">
        <v>2007</v>
      </c>
      <c r="BX2032" s="0" t="n">
        <v>2017</v>
      </c>
      <c r="BY2032" s="0" t="s">
        <v>343</v>
      </c>
      <c r="BZ2032" s="0" t="n">
        <v>2012</v>
      </c>
      <c r="CA2032" s="0" t="n">
        <v>0.181818181818182</v>
      </c>
      <c r="CB2032" s="0" t="n">
        <v>0</v>
      </c>
      <c r="CC2032" s="0" t="n">
        <v>1</v>
      </c>
      <c r="CD2032" s="0" t="n">
        <v>-0.0121892887223532</v>
      </c>
      <c r="CE2032" s="0" t="n">
        <v>1</v>
      </c>
    </row>
    <row r="2033" customFormat="false" ht="15" hidden="false" customHeight="false" outlineLevel="0" collapsed="false">
      <c r="A2033" s="0" t="s">
        <v>6802</v>
      </c>
      <c r="B2033" s="0" t="n">
        <v>3338</v>
      </c>
      <c r="C2033" s="0" t="n">
        <v>-0.0161311824382087</v>
      </c>
      <c r="D2033" s="0" t="n">
        <v>778</v>
      </c>
      <c r="E2033" s="0" t="n">
        <f aca="false">IF(ISNUMBER($BA2033),$BA2033,IF(AND(ISNUMBER($D2033),ISNUMBER($BW2033),ISNUMBER($BX2033)),$D2033*($BX2033-$BW2033+1),""))</f>
        <v>778</v>
      </c>
      <c r="H2033" s="0" t="s">
        <v>118</v>
      </c>
      <c r="I2033" s="0" t="s">
        <v>119</v>
      </c>
      <c r="J2033" s="0" t="n">
        <f aca="false">IF($BW2033&lt;&gt;"",$BW2033,"")</f>
        <v>2007</v>
      </c>
      <c r="K2033" s="0" t="n">
        <f aca="false">IF($BX2033&lt;&gt;"",$BX2033,"")</f>
        <v>2017</v>
      </c>
      <c r="L2033" s="0" t="n">
        <f aca="false">IF(AND(ISNUMBER($BW2033),ISNUMBER($BX2033)),($BW2033+$BX2033)/2,"")</f>
        <v>2012</v>
      </c>
      <c r="M2033" s="0" t="n">
        <f aca="false">IF($L2033&lt;&gt;"",$L2033,"")</f>
        <v>2012</v>
      </c>
      <c r="N2033" s="0" t="n">
        <f aca="false">IF(AND(ISNUMBER($BW2033),ISNUMBER($BX2033)),MIN(1,MAX(0,($BX2033-2016+1)/($BX2033-$BW2033+1))),"")</f>
        <v>0.181818181818182</v>
      </c>
      <c r="O2033" s="0" t="n">
        <f aca="false">IF(AND(ISNUMBER($BW2033),ISNUMBER($BX2033)),MIN(1,MAX(0,($BX2033-2017+1)/($BX2033-$BW2033+1))),"")</f>
        <v>0.0909090909090909</v>
      </c>
      <c r="P2033" s="0" t="n">
        <f aca="false">IF(AND(ISNUMBER($BW2033),ISNUMBER($BX2033)),MIN(1,MAX(0,($BX2033-2018+1)/($BX2033-$BW2033+1))),"")</f>
        <v>0</v>
      </c>
      <c r="Q2033" s="0" t="n">
        <f aca="false">IF(AND(ISNUMBER($BW2033),ISNUMBER($BX2033)),MIN(1,MAX(0,($BX2033-2019+1)/($BX2033-$BW2033+1))),"")</f>
        <v>0</v>
      </c>
      <c r="R2033" s="0" t="n">
        <f aca="false">IF(AND(ISNUMBER($BW2033),ISNUMBER($BX2033)),MIN(1,MAX(0,($BX2033-2016+1)/($BX2033-$BW2033+1))),"")</f>
        <v>0.181818181818182</v>
      </c>
      <c r="S2033" s="0" t="n">
        <f aca="false">IF($L2033&lt;&gt;"",IF($L2033&gt;=2015.5,1,0),"")</f>
        <v>0</v>
      </c>
      <c r="T2033" s="0" t="n">
        <f aca="false">IF($L2033&lt;&gt;"",IF($L2033&gt;=2016,1,0),"")</f>
        <v>0</v>
      </c>
      <c r="U2033" s="0" t="n">
        <f aca="false">IF(ISNUMBER($BX2033),IF($BX2033&gt;=2016,1,0),"")</f>
        <v>1</v>
      </c>
      <c r="V2033" s="0" t="n">
        <f aca="false">IF(ISNUMBER($BW2033),IF($BW2033&gt;=2016,1,0),"")</f>
        <v>0</v>
      </c>
      <c r="W2033" s="0" t="str">
        <f aca="false">IF(AND(ISNUMBER($BW2033),ISNUMBER($BX2033)),IF($BW2033&gt;=2016,"post-only",IF($BX2033&lt;2016,"pre-only","mixed")),"")</f>
        <v>mixed</v>
      </c>
      <c r="X2033" s="0" t="n">
        <f aca="false">IF(AND(ISNUMBER($BW2033),ISNUMBER($BX2033)),MIN(1,MAX(0,($BX2033-2017+1)/($BX2033-$BW2033+1))),"")</f>
        <v>0.0909090909090909</v>
      </c>
      <c r="Y2033" s="0" t="n">
        <f aca="false">IF(AND(ISNUMBER($BW2033),ISNUMBER($BX2033)),MIN(1,MAX(0,($BX2033-2018+1)/($BX2033-$BW2033+1))),"")</f>
        <v>0</v>
      </c>
      <c r="Z2033" s="0" t="n">
        <f aca="false">IF(AND(ISNUMBER($BW2033),ISNUMBER($BX2033)),MIN(1,MAX(0,($BX2033-2019+1)/($BX2033-$BW2033+1))),"")</f>
        <v>0</v>
      </c>
      <c r="AA2033" s="0" t="n">
        <f aca="false">IF(ISNUMBER($BX2033),IF($BX2033&gt;=2017,1,0),"")</f>
        <v>1</v>
      </c>
      <c r="AB2033" s="0" t="n">
        <f aca="false">IF(ISNUMBER($BX2033),IF($BX2033&gt;=2018,1,0),"")</f>
        <v>0</v>
      </c>
      <c r="AC2033" s="0" t="n">
        <f aca="false">IF(ISNUMBER($BX2033),IF($BX2033&gt;=2019,1,0),"")</f>
        <v>0</v>
      </c>
      <c r="AD2033" s="0" t="n">
        <f aca="false">IF($L2033&lt;&gt;"",IF($L2033&gt;2013,1,0),"")</f>
        <v>0</v>
      </c>
      <c r="AE2033" s="0" t="n">
        <f aca="false">IF($L2033&lt;&gt;"",1+IF($L2033&gt;2011,1,0)+IF($L2033&gt;2014,1,0),"")</f>
        <v>2</v>
      </c>
      <c r="AF2033" s="0" t="s">
        <v>310</v>
      </c>
      <c r="AG2033" s="0" t="s">
        <v>88</v>
      </c>
      <c r="AH2033" s="0" t="s">
        <v>89</v>
      </c>
      <c r="AI2033" s="0" t="s">
        <v>334</v>
      </c>
      <c r="AJ2033" s="0" t="s">
        <v>334</v>
      </c>
      <c r="AK2033" s="0" t="str">
        <f aca="false">IF(AND($CF2033&lt;&gt;"",IFERROR(INDEX(subsample_country_map!$B:$B,MATCH($CF2033,subsample_country_map!$A:$A,0)),"")&lt;&gt;""),INDEX(subsample_country_map!$B:$B,MATCH($CF2033,subsample_country_map!$A:$A,0)),INDEX(lookup!$AA:$AA,MATCH($A2033,lookup!$A:$A,0)))</f>
        <v>1_US</v>
      </c>
      <c r="AL2033" s="0" t="str">
        <f aca="false">IF(AND($CF2033&lt;&gt;"",IFERROR(INDEX(subsample_country_map!$C:$C,MATCH($CF2033,subsample_country_map!$A:$A,0)),"")&lt;&gt;""),INDEX(subsample_country_map!$C:$C,MATCH($CF2033,subsample_country_map!$A:$A,0)),INDEX(lookup!$AB:$AB,MATCH($A2033,lookup!$A:$A,0)))</f>
        <v>1_developed</v>
      </c>
      <c r="AM2033" s="0" t="str">
        <f aca="false">IF(AND($CF2033&lt;&gt;"",IFERROR(INDEX(subsample_country_map!$D:$D,MATCH($CF2033,subsample_country_map!$A:$A,0)),"")&lt;&gt;""),INDEX(subsample_country_map!$D:$D,MATCH($CF2033,subsample_country_map!$A:$A,0)),INDEX(lookup!$AC:$AC,MATCH($A2033,lookup!$A:$A,0)))</f>
        <v>1_western</v>
      </c>
      <c r="AN2033" s="0" t="str">
        <f aca="false">IF(AND($CF2033&lt;&gt;"",IFERROR(INDEX(subsample_country_map!$E:$E,MATCH($CF2033,subsample_country_map!$A:$A,0)),"")&lt;&gt;""),INDEX(subsample_country_map!$E:$E,MATCH($CF2033,subsample_country_map!$A:$A,0)),INDEX(lookup!$AD:$AD,MATCH($A2033,lookup!$A:$A,0)))</f>
        <v>1_common law</v>
      </c>
      <c r="AO2033" s="0" t="str">
        <f aca="false">INDEX(lookup!$Y:$Y,MATCH($A2033,lookup!$A:$A,0))</f>
        <v>0_published</v>
      </c>
      <c r="AP2033" s="0" t="str">
        <f aca="false">INDEX(lookup!$Z:$Z,MATCH($A2033,lookup!$A:$A,0))</f>
        <v>1_VHB high</v>
      </c>
      <c r="AQ2033" s="0" t="str">
        <f aca="false">INDEX(lookup!$W:$W,MATCH($A2033,lookup!$A:$A,0))</f>
        <v>1_fin/acc/econ</v>
      </c>
      <c r="AS2033" s="0" t="s">
        <v>91</v>
      </c>
      <c r="AT2033" s="0" t="s">
        <v>397</v>
      </c>
      <c r="AU2033" s="0" t="s">
        <v>311</v>
      </c>
      <c r="AV2033" s="0" t="s">
        <v>446</v>
      </c>
      <c r="AX2033" s="0" t="s">
        <v>2514</v>
      </c>
      <c r="BA2033" s="0" t="n">
        <v>778</v>
      </c>
      <c r="BB2033" s="0" t="s">
        <v>347</v>
      </c>
      <c r="BC2033" s="0" t="s">
        <v>868</v>
      </c>
      <c r="BD2033" s="0" t="s">
        <v>142</v>
      </c>
      <c r="BE2033" s="0" t="s">
        <v>6846</v>
      </c>
      <c r="BF2033" s="0" t="s">
        <v>6851</v>
      </c>
      <c r="BI2033" s="0" t="s">
        <v>189</v>
      </c>
      <c r="BJ2033" s="0" t="s">
        <v>2197</v>
      </c>
      <c r="BK2033" s="0" t="s">
        <v>6848</v>
      </c>
      <c r="BL2033" s="0" t="s">
        <v>6858</v>
      </c>
      <c r="BM2033" s="0" t="s">
        <v>6814</v>
      </c>
      <c r="BN2033" s="0" t="s">
        <v>6807</v>
      </c>
      <c r="BO2033" s="0" t="s">
        <v>105</v>
      </c>
      <c r="BP2033" s="0" t="s">
        <v>6802</v>
      </c>
      <c r="BQ2033" s="0" t="s">
        <v>127</v>
      </c>
      <c r="BT2033" s="0" t="n">
        <v>0</v>
      </c>
      <c r="BU2033" s="0" t="s">
        <v>6808</v>
      </c>
      <c r="BW2033" s="0" t="n">
        <v>2007</v>
      </c>
      <c r="BX2033" s="0" t="n">
        <v>2017</v>
      </c>
      <c r="BY2033" s="0" t="s">
        <v>343</v>
      </c>
      <c r="BZ2033" s="0" t="n">
        <v>2012</v>
      </c>
      <c r="CA2033" s="0" t="n">
        <v>0.181818181818182</v>
      </c>
      <c r="CB2033" s="0" t="n">
        <v>0</v>
      </c>
      <c r="CC2033" s="0" t="n">
        <v>1</v>
      </c>
      <c r="CD2033" s="0" t="n">
        <v>-0.0161325818488351</v>
      </c>
      <c r="CE2033" s="0" t="n">
        <v>1</v>
      </c>
    </row>
    <row r="2034" customFormat="false" ht="15" hidden="false" customHeight="false" outlineLevel="0" collapsed="false">
      <c r="A2034" s="0" t="s">
        <v>6802</v>
      </c>
      <c r="B2034" s="0" t="n">
        <v>3339</v>
      </c>
      <c r="C2034" s="0" t="n">
        <v>-0.0870776412809945</v>
      </c>
      <c r="D2034" s="0" t="n">
        <v>1513</v>
      </c>
      <c r="E2034" s="0" t="n">
        <f aca="false">IF(ISNUMBER($BA2034),$BA2034,IF(AND(ISNUMBER($D2034),ISNUMBER($BW2034),ISNUMBER($BX2034)),$D2034*($BX2034-$BW2034+1),""))</f>
        <v>1513</v>
      </c>
      <c r="H2034" s="0" t="s">
        <v>118</v>
      </c>
      <c r="I2034" s="0" t="s">
        <v>119</v>
      </c>
      <c r="J2034" s="0" t="n">
        <f aca="false">IF($BW2034&lt;&gt;"",$BW2034,"")</f>
        <v>2007</v>
      </c>
      <c r="K2034" s="0" t="n">
        <f aca="false">IF($BX2034&lt;&gt;"",$BX2034,"")</f>
        <v>2017</v>
      </c>
      <c r="L2034" s="0" t="n">
        <f aca="false">IF(AND(ISNUMBER($BW2034),ISNUMBER($BX2034)),($BW2034+$BX2034)/2,"")</f>
        <v>2012</v>
      </c>
      <c r="M2034" s="0" t="n">
        <f aca="false">IF($L2034&lt;&gt;"",$L2034,"")</f>
        <v>2012</v>
      </c>
      <c r="N2034" s="0" t="n">
        <f aca="false">IF(AND(ISNUMBER($BW2034),ISNUMBER($BX2034)),MIN(1,MAX(0,($BX2034-2016+1)/($BX2034-$BW2034+1))),"")</f>
        <v>0.181818181818182</v>
      </c>
      <c r="O2034" s="0" t="n">
        <f aca="false">IF(AND(ISNUMBER($BW2034),ISNUMBER($BX2034)),MIN(1,MAX(0,($BX2034-2017+1)/($BX2034-$BW2034+1))),"")</f>
        <v>0.0909090909090909</v>
      </c>
      <c r="P2034" s="0" t="n">
        <f aca="false">IF(AND(ISNUMBER($BW2034),ISNUMBER($BX2034)),MIN(1,MAX(0,($BX2034-2018+1)/($BX2034-$BW2034+1))),"")</f>
        <v>0</v>
      </c>
      <c r="Q2034" s="0" t="n">
        <f aca="false">IF(AND(ISNUMBER($BW2034),ISNUMBER($BX2034)),MIN(1,MAX(0,($BX2034-2019+1)/($BX2034-$BW2034+1))),"")</f>
        <v>0</v>
      </c>
      <c r="R2034" s="0" t="n">
        <f aca="false">IF(AND(ISNUMBER($BW2034),ISNUMBER($BX2034)),MIN(1,MAX(0,($BX2034-2016+1)/($BX2034-$BW2034+1))),"")</f>
        <v>0.181818181818182</v>
      </c>
      <c r="S2034" s="0" t="n">
        <f aca="false">IF($L2034&lt;&gt;"",IF($L2034&gt;=2015.5,1,0),"")</f>
        <v>0</v>
      </c>
      <c r="T2034" s="0" t="n">
        <f aca="false">IF($L2034&lt;&gt;"",IF($L2034&gt;=2016,1,0),"")</f>
        <v>0</v>
      </c>
      <c r="U2034" s="0" t="n">
        <f aca="false">IF(ISNUMBER($BX2034),IF($BX2034&gt;=2016,1,0),"")</f>
        <v>1</v>
      </c>
      <c r="V2034" s="0" t="n">
        <f aca="false">IF(ISNUMBER($BW2034),IF($BW2034&gt;=2016,1,0),"")</f>
        <v>0</v>
      </c>
      <c r="W2034" s="0" t="str">
        <f aca="false">IF(AND(ISNUMBER($BW2034),ISNUMBER($BX2034)),IF($BW2034&gt;=2016,"post-only",IF($BX2034&lt;2016,"pre-only","mixed")),"")</f>
        <v>mixed</v>
      </c>
      <c r="X2034" s="0" t="n">
        <f aca="false">IF(AND(ISNUMBER($BW2034),ISNUMBER($BX2034)),MIN(1,MAX(0,($BX2034-2017+1)/($BX2034-$BW2034+1))),"")</f>
        <v>0.0909090909090909</v>
      </c>
      <c r="Y2034" s="0" t="n">
        <f aca="false">IF(AND(ISNUMBER($BW2034),ISNUMBER($BX2034)),MIN(1,MAX(0,($BX2034-2018+1)/($BX2034-$BW2034+1))),"")</f>
        <v>0</v>
      </c>
      <c r="Z2034" s="0" t="n">
        <f aca="false">IF(AND(ISNUMBER($BW2034),ISNUMBER($BX2034)),MIN(1,MAX(0,($BX2034-2019+1)/($BX2034-$BW2034+1))),"")</f>
        <v>0</v>
      </c>
      <c r="AA2034" s="0" t="n">
        <f aca="false">IF(ISNUMBER($BX2034),IF($BX2034&gt;=2017,1,0),"")</f>
        <v>1</v>
      </c>
      <c r="AB2034" s="0" t="n">
        <f aca="false">IF(ISNUMBER($BX2034),IF($BX2034&gt;=2018,1,0),"")</f>
        <v>0</v>
      </c>
      <c r="AC2034" s="0" t="n">
        <f aca="false">IF(ISNUMBER($BX2034),IF($BX2034&gt;=2019,1,0),"")</f>
        <v>0</v>
      </c>
      <c r="AD2034" s="0" t="n">
        <f aca="false">IF($L2034&lt;&gt;"",IF($L2034&gt;2013,1,0),"")</f>
        <v>0</v>
      </c>
      <c r="AE2034" s="0" t="n">
        <f aca="false">IF($L2034&lt;&gt;"",1+IF($L2034&gt;2011,1,0)+IF($L2034&gt;2014,1,0),"")</f>
        <v>2</v>
      </c>
      <c r="AF2034" s="0" t="s">
        <v>310</v>
      </c>
      <c r="AG2034" s="0" t="s">
        <v>436</v>
      </c>
      <c r="AH2034" s="0" t="s">
        <v>89</v>
      </c>
      <c r="AI2034" s="0" t="s">
        <v>334</v>
      </c>
      <c r="AJ2034" s="0" t="s">
        <v>334</v>
      </c>
      <c r="AK2034" s="0" t="str">
        <f aca="false">IF(AND($CF2034&lt;&gt;"",IFERROR(INDEX(subsample_country_map!$B:$B,MATCH($CF2034,subsample_country_map!$A:$A,0)),"")&lt;&gt;""),INDEX(subsample_country_map!$B:$B,MATCH($CF2034,subsample_country_map!$A:$A,0)),INDEX(lookup!$AA:$AA,MATCH($A2034,lookup!$A:$A,0)))</f>
        <v>1_US</v>
      </c>
      <c r="AL2034" s="0" t="str">
        <f aca="false">IF(AND($CF2034&lt;&gt;"",IFERROR(INDEX(subsample_country_map!$C:$C,MATCH($CF2034,subsample_country_map!$A:$A,0)),"")&lt;&gt;""),INDEX(subsample_country_map!$C:$C,MATCH($CF2034,subsample_country_map!$A:$A,0)),INDEX(lookup!$AB:$AB,MATCH($A2034,lookup!$A:$A,0)))</f>
        <v>1_developed</v>
      </c>
      <c r="AM2034" s="0" t="str">
        <f aca="false">IF(AND($CF2034&lt;&gt;"",IFERROR(INDEX(subsample_country_map!$D:$D,MATCH($CF2034,subsample_country_map!$A:$A,0)),"")&lt;&gt;""),INDEX(subsample_country_map!$D:$D,MATCH($CF2034,subsample_country_map!$A:$A,0)),INDEX(lookup!$AC:$AC,MATCH($A2034,lookup!$A:$A,0)))</f>
        <v>1_western</v>
      </c>
      <c r="AN2034" s="0" t="str">
        <f aca="false">IF(AND($CF2034&lt;&gt;"",IFERROR(INDEX(subsample_country_map!$E:$E,MATCH($CF2034,subsample_country_map!$A:$A,0)),"")&lt;&gt;""),INDEX(subsample_country_map!$E:$E,MATCH($CF2034,subsample_country_map!$A:$A,0)),INDEX(lookup!$AD:$AD,MATCH($A2034,lookup!$A:$A,0)))</f>
        <v>1_common law</v>
      </c>
      <c r="AO2034" s="0" t="str">
        <f aca="false">INDEX(lookup!$Y:$Y,MATCH($A2034,lookup!$A:$A,0))</f>
        <v>0_published</v>
      </c>
      <c r="AP2034" s="0" t="str">
        <f aca="false">INDEX(lookup!$Z:$Z,MATCH($A2034,lookup!$A:$A,0))</f>
        <v>1_VHB high</v>
      </c>
      <c r="AQ2034" s="0" t="str">
        <f aca="false">INDEX(lookup!$W:$W,MATCH($A2034,lookup!$A:$A,0))</f>
        <v>1_fin/acc/econ</v>
      </c>
      <c r="AS2034" s="0" t="s">
        <v>91</v>
      </c>
      <c r="AT2034" s="0" t="s">
        <v>111</v>
      </c>
      <c r="AU2034" s="0" t="s">
        <v>311</v>
      </c>
      <c r="AV2034" s="0" t="s">
        <v>1667</v>
      </c>
      <c r="AX2034" s="0" t="s">
        <v>780</v>
      </c>
      <c r="BA2034" s="0" t="n">
        <v>1513</v>
      </c>
      <c r="BB2034" s="0" t="s">
        <v>347</v>
      </c>
      <c r="BC2034" s="0" t="s">
        <v>868</v>
      </c>
      <c r="BD2034" s="0" t="s">
        <v>142</v>
      </c>
      <c r="BE2034" s="0" t="s">
        <v>6859</v>
      </c>
      <c r="BF2034" s="0" t="s">
        <v>6860</v>
      </c>
      <c r="BI2034" s="0" t="s">
        <v>208</v>
      </c>
      <c r="BJ2034" s="0" t="s">
        <v>2182</v>
      </c>
      <c r="BK2034" s="0" t="s">
        <v>6861</v>
      </c>
      <c r="BL2034" s="0" t="s">
        <v>6862</v>
      </c>
      <c r="BM2034" s="0" t="s">
        <v>6806</v>
      </c>
      <c r="BN2034" s="0" t="s">
        <v>6807</v>
      </c>
      <c r="BO2034" s="0" t="s">
        <v>105</v>
      </c>
      <c r="BP2034" s="0" t="s">
        <v>6802</v>
      </c>
      <c r="BQ2034" s="0" t="s">
        <v>127</v>
      </c>
      <c r="BT2034" s="0" t="n">
        <v>0</v>
      </c>
      <c r="BU2034" s="0" t="s">
        <v>6808</v>
      </c>
      <c r="BW2034" s="0" t="n">
        <v>2007</v>
      </c>
      <c r="BX2034" s="0" t="n">
        <v>2017</v>
      </c>
      <c r="BY2034" s="0" t="s">
        <v>343</v>
      </c>
      <c r="BZ2034" s="0" t="n">
        <v>2012</v>
      </c>
      <c r="CA2034" s="0" t="n">
        <v>0.181818181818182</v>
      </c>
      <c r="CB2034" s="0" t="n">
        <v>0</v>
      </c>
      <c r="CC2034" s="0" t="n">
        <v>1</v>
      </c>
      <c r="CD2034" s="0" t="n">
        <v>-0.0872987372255894</v>
      </c>
      <c r="CE2034" s="0" t="n">
        <v>1</v>
      </c>
    </row>
    <row r="2035" customFormat="false" ht="15" hidden="false" customHeight="false" outlineLevel="0" collapsed="false">
      <c r="A2035" s="0" t="s">
        <v>6802</v>
      </c>
      <c r="B2035" s="0" t="n">
        <v>3340</v>
      </c>
      <c r="C2035" s="0" t="n">
        <v>-0.0610725495883247</v>
      </c>
      <c r="D2035" s="0" t="n">
        <v>1513</v>
      </c>
      <c r="E2035" s="0" t="n">
        <f aca="false">IF(ISNUMBER($BA2035),$BA2035,IF(AND(ISNUMBER($D2035),ISNUMBER($BW2035),ISNUMBER($BX2035)),$D2035*($BX2035-$BW2035+1),""))</f>
        <v>1513</v>
      </c>
      <c r="H2035" s="0" t="s">
        <v>118</v>
      </c>
      <c r="I2035" s="0" t="s">
        <v>119</v>
      </c>
      <c r="J2035" s="0" t="n">
        <f aca="false">IF($BW2035&lt;&gt;"",$BW2035,"")</f>
        <v>2007</v>
      </c>
      <c r="K2035" s="0" t="n">
        <f aca="false">IF($BX2035&lt;&gt;"",$BX2035,"")</f>
        <v>2017</v>
      </c>
      <c r="L2035" s="0" t="n">
        <f aca="false">IF(AND(ISNUMBER($BW2035),ISNUMBER($BX2035)),($BW2035+$BX2035)/2,"")</f>
        <v>2012</v>
      </c>
      <c r="M2035" s="0" t="n">
        <f aca="false">IF($L2035&lt;&gt;"",$L2035,"")</f>
        <v>2012</v>
      </c>
      <c r="N2035" s="0" t="n">
        <f aca="false">IF(AND(ISNUMBER($BW2035),ISNUMBER($BX2035)),MIN(1,MAX(0,($BX2035-2016+1)/($BX2035-$BW2035+1))),"")</f>
        <v>0.181818181818182</v>
      </c>
      <c r="O2035" s="0" t="n">
        <f aca="false">IF(AND(ISNUMBER($BW2035),ISNUMBER($BX2035)),MIN(1,MAX(0,($BX2035-2017+1)/($BX2035-$BW2035+1))),"")</f>
        <v>0.0909090909090909</v>
      </c>
      <c r="P2035" s="0" t="n">
        <f aca="false">IF(AND(ISNUMBER($BW2035),ISNUMBER($BX2035)),MIN(1,MAX(0,($BX2035-2018+1)/($BX2035-$BW2035+1))),"")</f>
        <v>0</v>
      </c>
      <c r="Q2035" s="0" t="n">
        <f aca="false">IF(AND(ISNUMBER($BW2035),ISNUMBER($BX2035)),MIN(1,MAX(0,($BX2035-2019+1)/($BX2035-$BW2035+1))),"")</f>
        <v>0</v>
      </c>
      <c r="R2035" s="0" t="n">
        <f aca="false">IF(AND(ISNUMBER($BW2035),ISNUMBER($BX2035)),MIN(1,MAX(0,($BX2035-2016+1)/($BX2035-$BW2035+1))),"")</f>
        <v>0.181818181818182</v>
      </c>
      <c r="S2035" s="0" t="n">
        <f aca="false">IF($L2035&lt;&gt;"",IF($L2035&gt;=2015.5,1,0),"")</f>
        <v>0</v>
      </c>
      <c r="T2035" s="0" t="n">
        <f aca="false">IF($L2035&lt;&gt;"",IF($L2035&gt;=2016,1,0),"")</f>
        <v>0</v>
      </c>
      <c r="U2035" s="0" t="n">
        <f aca="false">IF(ISNUMBER($BX2035),IF($BX2035&gt;=2016,1,0),"")</f>
        <v>1</v>
      </c>
      <c r="V2035" s="0" t="n">
        <f aca="false">IF(ISNUMBER($BW2035),IF($BW2035&gt;=2016,1,0),"")</f>
        <v>0</v>
      </c>
      <c r="W2035" s="0" t="str">
        <f aca="false">IF(AND(ISNUMBER($BW2035),ISNUMBER($BX2035)),IF($BW2035&gt;=2016,"post-only",IF($BX2035&lt;2016,"pre-only","mixed")),"")</f>
        <v>mixed</v>
      </c>
      <c r="X2035" s="0" t="n">
        <f aca="false">IF(AND(ISNUMBER($BW2035),ISNUMBER($BX2035)),MIN(1,MAX(0,($BX2035-2017+1)/($BX2035-$BW2035+1))),"")</f>
        <v>0.0909090909090909</v>
      </c>
      <c r="Y2035" s="0" t="n">
        <f aca="false">IF(AND(ISNUMBER($BW2035),ISNUMBER($BX2035)),MIN(1,MAX(0,($BX2035-2018+1)/($BX2035-$BW2035+1))),"")</f>
        <v>0</v>
      </c>
      <c r="Z2035" s="0" t="n">
        <f aca="false">IF(AND(ISNUMBER($BW2035),ISNUMBER($BX2035)),MIN(1,MAX(0,($BX2035-2019+1)/($BX2035-$BW2035+1))),"")</f>
        <v>0</v>
      </c>
      <c r="AA2035" s="0" t="n">
        <f aca="false">IF(ISNUMBER($BX2035),IF($BX2035&gt;=2017,1,0),"")</f>
        <v>1</v>
      </c>
      <c r="AB2035" s="0" t="n">
        <f aca="false">IF(ISNUMBER($BX2035),IF($BX2035&gt;=2018,1,0),"")</f>
        <v>0</v>
      </c>
      <c r="AC2035" s="0" t="n">
        <f aca="false">IF(ISNUMBER($BX2035),IF($BX2035&gt;=2019,1,0),"")</f>
        <v>0</v>
      </c>
      <c r="AD2035" s="0" t="n">
        <f aca="false">IF($L2035&lt;&gt;"",IF($L2035&gt;2013,1,0),"")</f>
        <v>0</v>
      </c>
      <c r="AE2035" s="0" t="n">
        <f aca="false">IF($L2035&lt;&gt;"",1+IF($L2035&gt;2011,1,0)+IF($L2035&gt;2014,1,0),"")</f>
        <v>2</v>
      </c>
      <c r="AF2035" s="0" t="s">
        <v>310</v>
      </c>
      <c r="AG2035" s="0" t="s">
        <v>436</v>
      </c>
      <c r="AH2035" s="0" t="s">
        <v>89</v>
      </c>
      <c r="AI2035" s="0" t="s">
        <v>334</v>
      </c>
      <c r="AJ2035" s="0" t="s">
        <v>334</v>
      </c>
      <c r="AK2035" s="0" t="str">
        <f aca="false">IF(AND($CF2035&lt;&gt;"",IFERROR(INDEX(subsample_country_map!$B:$B,MATCH($CF2035,subsample_country_map!$A:$A,0)),"")&lt;&gt;""),INDEX(subsample_country_map!$B:$B,MATCH($CF2035,subsample_country_map!$A:$A,0)),INDEX(lookup!$AA:$AA,MATCH($A2035,lookup!$A:$A,0)))</f>
        <v>1_US</v>
      </c>
      <c r="AL2035" s="0" t="str">
        <f aca="false">IF(AND($CF2035&lt;&gt;"",IFERROR(INDEX(subsample_country_map!$C:$C,MATCH($CF2035,subsample_country_map!$A:$A,0)),"")&lt;&gt;""),INDEX(subsample_country_map!$C:$C,MATCH($CF2035,subsample_country_map!$A:$A,0)),INDEX(lookup!$AB:$AB,MATCH($A2035,lookup!$A:$A,0)))</f>
        <v>1_developed</v>
      </c>
      <c r="AM2035" s="0" t="str">
        <f aca="false">IF(AND($CF2035&lt;&gt;"",IFERROR(INDEX(subsample_country_map!$D:$D,MATCH($CF2035,subsample_country_map!$A:$A,0)),"")&lt;&gt;""),INDEX(subsample_country_map!$D:$D,MATCH($CF2035,subsample_country_map!$A:$A,0)),INDEX(lookup!$AC:$AC,MATCH($A2035,lookup!$A:$A,0)))</f>
        <v>1_western</v>
      </c>
      <c r="AN2035" s="0" t="str">
        <f aca="false">IF(AND($CF2035&lt;&gt;"",IFERROR(INDEX(subsample_country_map!$E:$E,MATCH($CF2035,subsample_country_map!$A:$A,0)),"")&lt;&gt;""),INDEX(subsample_country_map!$E:$E,MATCH($CF2035,subsample_country_map!$A:$A,0)),INDEX(lookup!$AD:$AD,MATCH($A2035,lookup!$A:$A,0)))</f>
        <v>1_common law</v>
      </c>
      <c r="AO2035" s="0" t="str">
        <f aca="false">INDEX(lookup!$Y:$Y,MATCH($A2035,lookup!$A:$A,0))</f>
        <v>0_published</v>
      </c>
      <c r="AP2035" s="0" t="str">
        <f aca="false">INDEX(lookup!$Z:$Z,MATCH($A2035,lookup!$A:$A,0))</f>
        <v>1_VHB high</v>
      </c>
      <c r="AQ2035" s="0" t="str">
        <f aca="false">INDEX(lookup!$W:$W,MATCH($A2035,lookup!$A:$A,0))</f>
        <v>1_fin/acc/econ</v>
      </c>
      <c r="AS2035" s="0" t="s">
        <v>91</v>
      </c>
      <c r="AT2035" s="0" t="s">
        <v>111</v>
      </c>
      <c r="AU2035" s="0" t="s">
        <v>311</v>
      </c>
      <c r="AV2035" s="0" t="s">
        <v>425</v>
      </c>
      <c r="AX2035" s="0" t="s">
        <v>6863</v>
      </c>
      <c r="BA2035" s="0" t="n">
        <v>1513</v>
      </c>
      <c r="BB2035" s="0" t="s">
        <v>347</v>
      </c>
      <c r="BC2035" s="0" t="s">
        <v>868</v>
      </c>
      <c r="BD2035" s="0" t="s">
        <v>142</v>
      </c>
      <c r="BE2035" s="0" t="s">
        <v>6859</v>
      </c>
      <c r="BF2035" s="0" t="s">
        <v>6860</v>
      </c>
      <c r="BI2035" s="0" t="s">
        <v>208</v>
      </c>
      <c r="BJ2035" s="0" t="s">
        <v>2188</v>
      </c>
      <c r="BK2035" s="0" t="s">
        <v>6861</v>
      </c>
      <c r="BL2035" s="0" t="s">
        <v>6864</v>
      </c>
      <c r="BM2035" s="0" t="s">
        <v>6811</v>
      </c>
      <c r="BN2035" s="0" t="s">
        <v>6807</v>
      </c>
      <c r="BO2035" s="0" t="s">
        <v>105</v>
      </c>
      <c r="BP2035" s="0" t="s">
        <v>6802</v>
      </c>
      <c r="BQ2035" s="0" t="s">
        <v>127</v>
      </c>
      <c r="BT2035" s="0" t="n">
        <v>0</v>
      </c>
      <c r="BU2035" s="0" t="s">
        <v>6808</v>
      </c>
      <c r="BW2035" s="0" t="n">
        <v>2007</v>
      </c>
      <c r="BX2035" s="0" t="n">
        <v>2017</v>
      </c>
      <c r="BY2035" s="0" t="s">
        <v>343</v>
      </c>
      <c r="BZ2035" s="0" t="n">
        <v>2012</v>
      </c>
      <c r="CA2035" s="0" t="n">
        <v>0.181818181818182</v>
      </c>
      <c r="CB2035" s="0" t="n">
        <v>0</v>
      </c>
      <c r="CC2035" s="0" t="n">
        <v>1</v>
      </c>
      <c r="CD2035" s="0" t="n">
        <v>-0.0611486505800677</v>
      </c>
      <c r="CE2035" s="0" t="n">
        <v>1</v>
      </c>
    </row>
    <row r="2036" customFormat="false" ht="15" hidden="false" customHeight="false" outlineLevel="0" collapsed="false">
      <c r="A2036" s="0" t="s">
        <v>6802</v>
      </c>
      <c r="B2036" s="0" t="n">
        <v>3341</v>
      </c>
      <c r="C2036" s="0" t="n">
        <v>0.0300979241240632</v>
      </c>
      <c r="D2036" s="0" t="n">
        <v>671</v>
      </c>
      <c r="E2036" s="0" t="n">
        <f aca="false">IF(ISNUMBER($BA2036),$BA2036,IF(AND(ISNUMBER($D2036),ISNUMBER($BW2036),ISNUMBER($BX2036)),$D2036*($BX2036-$BW2036+1),""))</f>
        <v>671</v>
      </c>
      <c r="H2036" s="0" t="s">
        <v>118</v>
      </c>
      <c r="I2036" s="0" t="s">
        <v>119</v>
      </c>
      <c r="J2036" s="0" t="n">
        <f aca="false">IF($BW2036&lt;&gt;"",$BW2036,"")</f>
        <v>2007</v>
      </c>
      <c r="K2036" s="0" t="n">
        <f aca="false">IF($BX2036&lt;&gt;"",$BX2036,"")</f>
        <v>2017</v>
      </c>
      <c r="L2036" s="0" t="n">
        <f aca="false">IF(AND(ISNUMBER($BW2036),ISNUMBER($BX2036)),($BW2036+$BX2036)/2,"")</f>
        <v>2012</v>
      </c>
      <c r="M2036" s="0" t="n">
        <f aca="false">IF($L2036&lt;&gt;"",$L2036,"")</f>
        <v>2012</v>
      </c>
      <c r="N2036" s="0" t="n">
        <f aca="false">IF(AND(ISNUMBER($BW2036),ISNUMBER($BX2036)),MIN(1,MAX(0,($BX2036-2016+1)/($BX2036-$BW2036+1))),"")</f>
        <v>0.181818181818182</v>
      </c>
      <c r="O2036" s="0" t="n">
        <f aca="false">IF(AND(ISNUMBER($BW2036),ISNUMBER($BX2036)),MIN(1,MAX(0,($BX2036-2017+1)/($BX2036-$BW2036+1))),"")</f>
        <v>0.0909090909090909</v>
      </c>
      <c r="P2036" s="0" t="n">
        <f aca="false">IF(AND(ISNUMBER($BW2036),ISNUMBER($BX2036)),MIN(1,MAX(0,($BX2036-2018+1)/($BX2036-$BW2036+1))),"")</f>
        <v>0</v>
      </c>
      <c r="Q2036" s="0" t="n">
        <f aca="false">IF(AND(ISNUMBER($BW2036),ISNUMBER($BX2036)),MIN(1,MAX(0,($BX2036-2019+1)/($BX2036-$BW2036+1))),"")</f>
        <v>0</v>
      </c>
      <c r="R2036" s="0" t="n">
        <f aca="false">IF(AND(ISNUMBER($BW2036),ISNUMBER($BX2036)),MIN(1,MAX(0,($BX2036-2016+1)/($BX2036-$BW2036+1))),"")</f>
        <v>0.181818181818182</v>
      </c>
      <c r="S2036" s="0" t="n">
        <f aca="false">IF($L2036&lt;&gt;"",IF($L2036&gt;=2015.5,1,0),"")</f>
        <v>0</v>
      </c>
      <c r="T2036" s="0" t="n">
        <f aca="false">IF($L2036&lt;&gt;"",IF($L2036&gt;=2016,1,0),"")</f>
        <v>0</v>
      </c>
      <c r="U2036" s="0" t="n">
        <f aca="false">IF(ISNUMBER($BX2036),IF($BX2036&gt;=2016,1,0),"")</f>
        <v>1</v>
      </c>
      <c r="V2036" s="0" t="n">
        <f aca="false">IF(ISNUMBER($BW2036),IF($BW2036&gt;=2016,1,0),"")</f>
        <v>0</v>
      </c>
      <c r="W2036" s="0" t="str">
        <f aca="false">IF(AND(ISNUMBER($BW2036),ISNUMBER($BX2036)),IF($BW2036&gt;=2016,"post-only",IF($BX2036&lt;2016,"pre-only","mixed")),"")</f>
        <v>mixed</v>
      </c>
      <c r="X2036" s="0" t="n">
        <f aca="false">IF(AND(ISNUMBER($BW2036),ISNUMBER($BX2036)),MIN(1,MAX(0,($BX2036-2017+1)/($BX2036-$BW2036+1))),"")</f>
        <v>0.0909090909090909</v>
      </c>
      <c r="Y2036" s="0" t="n">
        <f aca="false">IF(AND(ISNUMBER($BW2036),ISNUMBER($BX2036)),MIN(1,MAX(0,($BX2036-2018+1)/($BX2036-$BW2036+1))),"")</f>
        <v>0</v>
      </c>
      <c r="Z2036" s="0" t="n">
        <f aca="false">IF(AND(ISNUMBER($BW2036),ISNUMBER($BX2036)),MIN(1,MAX(0,($BX2036-2019+1)/($BX2036-$BW2036+1))),"")</f>
        <v>0</v>
      </c>
      <c r="AA2036" s="0" t="n">
        <f aca="false">IF(ISNUMBER($BX2036),IF($BX2036&gt;=2017,1,0),"")</f>
        <v>1</v>
      </c>
      <c r="AB2036" s="0" t="n">
        <f aca="false">IF(ISNUMBER($BX2036),IF($BX2036&gt;=2018,1,0),"")</f>
        <v>0</v>
      </c>
      <c r="AC2036" s="0" t="n">
        <f aca="false">IF(ISNUMBER($BX2036),IF($BX2036&gt;=2019,1,0),"")</f>
        <v>0</v>
      </c>
      <c r="AD2036" s="0" t="n">
        <f aca="false">IF($L2036&lt;&gt;"",IF($L2036&gt;2013,1,0),"")</f>
        <v>0</v>
      </c>
      <c r="AE2036" s="0" t="n">
        <f aca="false">IF($L2036&lt;&gt;"",1+IF($L2036&gt;2011,1,0)+IF($L2036&gt;2014,1,0),"")</f>
        <v>2</v>
      </c>
      <c r="AF2036" s="0" t="s">
        <v>310</v>
      </c>
      <c r="AG2036" s="0" t="s">
        <v>436</v>
      </c>
      <c r="AH2036" s="0" t="s">
        <v>89</v>
      </c>
      <c r="AI2036" s="0" t="s">
        <v>334</v>
      </c>
      <c r="AJ2036" s="0" t="s">
        <v>334</v>
      </c>
      <c r="AK2036" s="0" t="str">
        <f aca="false">IF(AND($CF2036&lt;&gt;"",IFERROR(INDEX(subsample_country_map!$B:$B,MATCH($CF2036,subsample_country_map!$A:$A,0)),"")&lt;&gt;""),INDEX(subsample_country_map!$B:$B,MATCH($CF2036,subsample_country_map!$A:$A,0)),INDEX(lookup!$AA:$AA,MATCH($A2036,lookup!$A:$A,0)))</f>
        <v>1_US</v>
      </c>
      <c r="AL2036" s="0" t="str">
        <f aca="false">IF(AND($CF2036&lt;&gt;"",IFERROR(INDEX(subsample_country_map!$C:$C,MATCH($CF2036,subsample_country_map!$A:$A,0)),"")&lt;&gt;""),INDEX(subsample_country_map!$C:$C,MATCH($CF2036,subsample_country_map!$A:$A,0)),INDEX(lookup!$AB:$AB,MATCH($A2036,lookup!$A:$A,0)))</f>
        <v>1_developed</v>
      </c>
      <c r="AM2036" s="0" t="str">
        <f aca="false">IF(AND($CF2036&lt;&gt;"",IFERROR(INDEX(subsample_country_map!$D:$D,MATCH($CF2036,subsample_country_map!$A:$A,0)),"")&lt;&gt;""),INDEX(subsample_country_map!$D:$D,MATCH($CF2036,subsample_country_map!$A:$A,0)),INDEX(lookup!$AC:$AC,MATCH($A2036,lookup!$A:$A,0)))</f>
        <v>1_western</v>
      </c>
      <c r="AN2036" s="0" t="str">
        <f aca="false">IF(AND($CF2036&lt;&gt;"",IFERROR(INDEX(subsample_country_map!$E:$E,MATCH($CF2036,subsample_country_map!$A:$A,0)),"")&lt;&gt;""),INDEX(subsample_country_map!$E:$E,MATCH($CF2036,subsample_country_map!$A:$A,0)),INDEX(lookup!$AD:$AD,MATCH($A2036,lookup!$A:$A,0)))</f>
        <v>1_common law</v>
      </c>
      <c r="AO2036" s="0" t="str">
        <f aca="false">INDEX(lookup!$Y:$Y,MATCH($A2036,lookup!$A:$A,0))</f>
        <v>0_published</v>
      </c>
      <c r="AP2036" s="0" t="str">
        <f aca="false">INDEX(lookup!$Z:$Z,MATCH($A2036,lookup!$A:$A,0))</f>
        <v>1_VHB high</v>
      </c>
      <c r="AQ2036" s="0" t="str">
        <f aca="false">INDEX(lookup!$W:$W,MATCH($A2036,lookup!$A:$A,0))</f>
        <v>1_fin/acc/econ</v>
      </c>
      <c r="AS2036" s="0" t="s">
        <v>91</v>
      </c>
      <c r="AT2036" s="0" t="s">
        <v>111</v>
      </c>
      <c r="AU2036" s="0" t="s">
        <v>311</v>
      </c>
      <c r="AV2036" s="0" t="s">
        <v>226</v>
      </c>
      <c r="AX2036" s="0" t="s">
        <v>6865</v>
      </c>
      <c r="BA2036" s="0" t="n">
        <v>671</v>
      </c>
      <c r="BB2036" s="0" t="s">
        <v>347</v>
      </c>
      <c r="BC2036" s="0" t="s">
        <v>868</v>
      </c>
      <c r="BD2036" s="0" t="s">
        <v>142</v>
      </c>
      <c r="BE2036" s="0" t="s">
        <v>6859</v>
      </c>
      <c r="BF2036" s="0" t="s">
        <v>6866</v>
      </c>
      <c r="BI2036" s="0" t="s">
        <v>208</v>
      </c>
      <c r="BJ2036" s="0" t="s">
        <v>6820</v>
      </c>
      <c r="BK2036" s="0" t="s">
        <v>6861</v>
      </c>
      <c r="BL2036" s="0" t="s">
        <v>6867</v>
      </c>
      <c r="BM2036" s="0" t="s">
        <v>6806</v>
      </c>
      <c r="BN2036" s="0" t="s">
        <v>6807</v>
      </c>
      <c r="BO2036" s="0" t="s">
        <v>105</v>
      </c>
      <c r="BP2036" s="0" t="s">
        <v>6802</v>
      </c>
      <c r="BQ2036" s="0" t="s">
        <v>127</v>
      </c>
      <c r="BT2036" s="0" t="n">
        <v>0</v>
      </c>
      <c r="BU2036" s="0" t="s">
        <v>6808</v>
      </c>
      <c r="BW2036" s="0" t="n">
        <v>2007</v>
      </c>
      <c r="BX2036" s="0" t="n">
        <v>2017</v>
      </c>
      <c r="BY2036" s="0" t="s">
        <v>343</v>
      </c>
      <c r="BZ2036" s="0" t="n">
        <v>2012</v>
      </c>
      <c r="CA2036" s="0" t="n">
        <v>0.181818181818182</v>
      </c>
      <c r="CB2036" s="0" t="n">
        <v>0</v>
      </c>
      <c r="CC2036" s="0" t="n">
        <v>1</v>
      </c>
      <c r="CD2036" s="0" t="n">
        <v>0.0301070174867985</v>
      </c>
      <c r="CE2036" s="0" t="n">
        <v>1</v>
      </c>
    </row>
    <row r="2037" customFormat="false" ht="15" hidden="false" customHeight="false" outlineLevel="0" collapsed="false">
      <c r="A2037" s="0" t="s">
        <v>6802</v>
      </c>
      <c r="B2037" s="0" t="n">
        <v>3342</v>
      </c>
      <c r="C2037" s="0" t="n">
        <v>-0.0131244239298344</v>
      </c>
      <c r="D2037" s="0" t="n">
        <v>671</v>
      </c>
      <c r="E2037" s="0" t="n">
        <f aca="false">IF(ISNUMBER($BA2037),$BA2037,IF(AND(ISNUMBER($D2037),ISNUMBER($BW2037),ISNUMBER($BX2037)),$D2037*($BX2037-$BW2037+1),""))</f>
        <v>671</v>
      </c>
      <c r="H2037" s="0" t="s">
        <v>118</v>
      </c>
      <c r="I2037" s="0" t="s">
        <v>119</v>
      </c>
      <c r="J2037" s="0" t="n">
        <f aca="false">IF($BW2037&lt;&gt;"",$BW2037,"")</f>
        <v>2007</v>
      </c>
      <c r="K2037" s="0" t="n">
        <f aca="false">IF($BX2037&lt;&gt;"",$BX2037,"")</f>
        <v>2017</v>
      </c>
      <c r="L2037" s="0" t="n">
        <f aca="false">IF(AND(ISNUMBER($BW2037),ISNUMBER($BX2037)),($BW2037+$BX2037)/2,"")</f>
        <v>2012</v>
      </c>
      <c r="M2037" s="0" t="n">
        <f aca="false">IF($L2037&lt;&gt;"",$L2037,"")</f>
        <v>2012</v>
      </c>
      <c r="N2037" s="0" t="n">
        <f aca="false">IF(AND(ISNUMBER($BW2037),ISNUMBER($BX2037)),MIN(1,MAX(0,($BX2037-2016+1)/($BX2037-$BW2037+1))),"")</f>
        <v>0.181818181818182</v>
      </c>
      <c r="O2037" s="0" t="n">
        <f aca="false">IF(AND(ISNUMBER($BW2037),ISNUMBER($BX2037)),MIN(1,MAX(0,($BX2037-2017+1)/($BX2037-$BW2037+1))),"")</f>
        <v>0.0909090909090909</v>
      </c>
      <c r="P2037" s="0" t="n">
        <f aca="false">IF(AND(ISNUMBER($BW2037),ISNUMBER($BX2037)),MIN(1,MAX(0,($BX2037-2018+1)/($BX2037-$BW2037+1))),"")</f>
        <v>0</v>
      </c>
      <c r="Q2037" s="0" t="n">
        <f aca="false">IF(AND(ISNUMBER($BW2037),ISNUMBER($BX2037)),MIN(1,MAX(0,($BX2037-2019+1)/($BX2037-$BW2037+1))),"")</f>
        <v>0</v>
      </c>
      <c r="R2037" s="0" t="n">
        <f aca="false">IF(AND(ISNUMBER($BW2037),ISNUMBER($BX2037)),MIN(1,MAX(0,($BX2037-2016+1)/($BX2037-$BW2037+1))),"")</f>
        <v>0.181818181818182</v>
      </c>
      <c r="S2037" s="0" t="n">
        <f aca="false">IF($L2037&lt;&gt;"",IF($L2037&gt;=2015.5,1,0),"")</f>
        <v>0</v>
      </c>
      <c r="T2037" s="0" t="n">
        <f aca="false">IF($L2037&lt;&gt;"",IF($L2037&gt;=2016,1,0),"")</f>
        <v>0</v>
      </c>
      <c r="U2037" s="0" t="n">
        <f aca="false">IF(ISNUMBER($BX2037),IF($BX2037&gt;=2016,1,0),"")</f>
        <v>1</v>
      </c>
      <c r="V2037" s="0" t="n">
        <f aca="false">IF(ISNUMBER($BW2037),IF($BW2037&gt;=2016,1,0),"")</f>
        <v>0</v>
      </c>
      <c r="W2037" s="0" t="str">
        <f aca="false">IF(AND(ISNUMBER($BW2037),ISNUMBER($BX2037)),IF($BW2037&gt;=2016,"post-only",IF($BX2037&lt;2016,"pre-only","mixed")),"")</f>
        <v>mixed</v>
      </c>
      <c r="X2037" s="0" t="n">
        <f aca="false">IF(AND(ISNUMBER($BW2037),ISNUMBER($BX2037)),MIN(1,MAX(0,($BX2037-2017+1)/($BX2037-$BW2037+1))),"")</f>
        <v>0.0909090909090909</v>
      </c>
      <c r="Y2037" s="0" t="n">
        <f aca="false">IF(AND(ISNUMBER($BW2037),ISNUMBER($BX2037)),MIN(1,MAX(0,($BX2037-2018+1)/($BX2037-$BW2037+1))),"")</f>
        <v>0</v>
      </c>
      <c r="Z2037" s="0" t="n">
        <f aca="false">IF(AND(ISNUMBER($BW2037),ISNUMBER($BX2037)),MIN(1,MAX(0,($BX2037-2019+1)/($BX2037-$BW2037+1))),"")</f>
        <v>0</v>
      </c>
      <c r="AA2037" s="0" t="n">
        <f aca="false">IF(ISNUMBER($BX2037),IF($BX2037&gt;=2017,1,0),"")</f>
        <v>1</v>
      </c>
      <c r="AB2037" s="0" t="n">
        <f aca="false">IF(ISNUMBER($BX2037),IF($BX2037&gt;=2018,1,0),"")</f>
        <v>0</v>
      </c>
      <c r="AC2037" s="0" t="n">
        <f aca="false">IF(ISNUMBER($BX2037),IF($BX2037&gt;=2019,1,0),"")</f>
        <v>0</v>
      </c>
      <c r="AD2037" s="0" t="n">
        <f aca="false">IF($L2037&lt;&gt;"",IF($L2037&gt;2013,1,0),"")</f>
        <v>0</v>
      </c>
      <c r="AE2037" s="0" t="n">
        <f aca="false">IF($L2037&lt;&gt;"",1+IF($L2037&gt;2011,1,0)+IF($L2037&gt;2014,1,0),"")</f>
        <v>2</v>
      </c>
      <c r="AF2037" s="0" t="s">
        <v>310</v>
      </c>
      <c r="AG2037" s="0" t="s">
        <v>436</v>
      </c>
      <c r="AH2037" s="0" t="s">
        <v>89</v>
      </c>
      <c r="AI2037" s="0" t="s">
        <v>334</v>
      </c>
      <c r="AJ2037" s="0" t="s">
        <v>334</v>
      </c>
      <c r="AK2037" s="0" t="str">
        <f aca="false">IF(AND($CF2037&lt;&gt;"",IFERROR(INDEX(subsample_country_map!$B:$B,MATCH($CF2037,subsample_country_map!$A:$A,0)),"")&lt;&gt;""),INDEX(subsample_country_map!$B:$B,MATCH($CF2037,subsample_country_map!$A:$A,0)),INDEX(lookup!$AA:$AA,MATCH($A2037,lookup!$A:$A,0)))</f>
        <v>1_US</v>
      </c>
      <c r="AL2037" s="0" t="str">
        <f aca="false">IF(AND($CF2037&lt;&gt;"",IFERROR(INDEX(subsample_country_map!$C:$C,MATCH($CF2037,subsample_country_map!$A:$A,0)),"")&lt;&gt;""),INDEX(subsample_country_map!$C:$C,MATCH($CF2037,subsample_country_map!$A:$A,0)),INDEX(lookup!$AB:$AB,MATCH($A2037,lookup!$A:$A,0)))</f>
        <v>1_developed</v>
      </c>
      <c r="AM2037" s="0" t="str">
        <f aca="false">IF(AND($CF2037&lt;&gt;"",IFERROR(INDEX(subsample_country_map!$D:$D,MATCH($CF2037,subsample_country_map!$A:$A,0)),"")&lt;&gt;""),INDEX(subsample_country_map!$D:$D,MATCH($CF2037,subsample_country_map!$A:$A,0)),INDEX(lookup!$AC:$AC,MATCH($A2037,lookup!$A:$A,0)))</f>
        <v>1_western</v>
      </c>
      <c r="AN2037" s="0" t="str">
        <f aca="false">IF(AND($CF2037&lt;&gt;"",IFERROR(INDEX(subsample_country_map!$E:$E,MATCH($CF2037,subsample_country_map!$A:$A,0)),"")&lt;&gt;""),INDEX(subsample_country_map!$E:$E,MATCH($CF2037,subsample_country_map!$A:$A,0)),INDEX(lookup!$AD:$AD,MATCH($A2037,lookup!$A:$A,0)))</f>
        <v>1_common law</v>
      </c>
      <c r="AO2037" s="0" t="str">
        <f aca="false">INDEX(lookup!$Y:$Y,MATCH($A2037,lookup!$A:$A,0))</f>
        <v>0_published</v>
      </c>
      <c r="AP2037" s="0" t="str">
        <f aca="false">INDEX(lookup!$Z:$Z,MATCH($A2037,lookup!$A:$A,0))</f>
        <v>1_VHB high</v>
      </c>
      <c r="AQ2037" s="0" t="str">
        <f aca="false">INDEX(lookup!$W:$W,MATCH($A2037,lookup!$A:$A,0))</f>
        <v>1_fin/acc/econ</v>
      </c>
      <c r="AS2037" s="0" t="s">
        <v>91</v>
      </c>
      <c r="AT2037" s="0" t="s">
        <v>111</v>
      </c>
      <c r="AU2037" s="0" t="s">
        <v>311</v>
      </c>
      <c r="AV2037" s="0" t="s">
        <v>2242</v>
      </c>
      <c r="AX2037" s="0" t="s">
        <v>6868</v>
      </c>
      <c r="BA2037" s="0" t="n">
        <v>671</v>
      </c>
      <c r="BB2037" s="0" t="s">
        <v>347</v>
      </c>
      <c r="BC2037" s="0" t="s">
        <v>868</v>
      </c>
      <c r="BD2037" s="0" t="s">
        <v>142</v>
      </c>
      <c r="BE2037" s="0" t="s">
        <v>6859</v>
      </c>
      <c r="BF2037" s="0" t="s">
        <v>6866</v>
      </c>
      <c r="BI2037" s="0" t="s">
        <v>208</v>
      </c>
      <c r="BJ2037" s="0" t="s">
        <v>2197</v>
      </c>
      <c r="BK2037" s="0" t="s">
        <v>6861</v>
      </c>
      <c r="BL2037" s="0" t="s">
        <v>6869</v>
      </c>
      <c r="BM2037" s="0" t="s">
        <v>6811</v>
      </c>
      <c r="BN2037" s="0" t="s">
        <v>6807</v>
      </c>
      <c r="BO2037" s="0" t="s">
        <v>105</v>
      </c>
      <c r="BP2037" s="0" t="s">
        <v>6802</v>
      </c>
      <c r="BQ2037" s="0" t="s">
        <v>127</v>
      </c>
      <c r="BT2037" s="0" t="n">
        <v>0</v>
      </c>
      <c r="BU2037" s="0" t="s">
        <v>6808</v>
      </c>
      <c r="BW2037" s="0" t="n">
        <v>2007</v>
      </c>
      <c r="BX2037" s="0" t="n">
        <v>2017</v>
      </c>
      <c r="BY2037" s="0" t="s">
        <v>343</v>
      </c>
      <c r="BZ2037" s="0" t="n">
        <v>2012</v>
      </c>
      <c r="CA2037" s="0" t="n">
        <v>0.181818181818182</v>
      </c>
      <c r="CB2037" s="0" t="n">
        <v>0</v>
      </c>
      <c r="CC2037" s="0" t="n">
        <v>1</v>
      </c>
      <c r="CD2037" s="0" t="n">
        <v>-0.0131251775706016</v>
      </c>
      <c r="CE2037" s="0" t="n">
        <v>1</v>
      </c>
    </row>
    <row r="2038" customFormat="false" ht="15" hidden="false" customHeight="false" outlineLevel="0" collapsed="false">
      <c r="A2038" s="0" t="s">
        <v>6802</v>
      </c>
      <c r="B2038" s="0" t="n">
        <v>3343</v>
      </c>
      <c r="C2038" s="0" t="n">
        <v>-0.00539875353644295</v>
      </c>
      <c r="D2038" s="0" t="n">
        <v>1513</v>
      </c>
      <c r="E2038" s="0" t="n">
        <f aca="false">IF(ISNUMBER($BA2038),$BA2038,IF(AND(ISNUMBER($D2038),ISNUMBER($BW2038),ISNUMBER($BX2038)),$D2038*($BX2038-$BW2038+1),""))</f>
        <v>1513</v>
      </c>
      <c r="H2038" s="0" t="s">
        <v>118</v>
      </c>
      <c r="I2038" s="0" t="s">
        <v>119</v>
      </c>
      <c r="J2038" s="0" t="n">
        <f aca="false">IF($BW2038&lt;&gt;"",$BW2038,"")</f>
        <v>2007</v>
      </c>
      <c r="K2038" s="0" t="n">
        <f aca="false">IF($BX2038&lt;&gt;"",$BX2038,"")</f>
        <v>2017</v>
      </c>
      <c r="L2038" s="0" t="n">
        <f aca="false">IF(AND(ISNUMBER($BW2038),ISNUMBER($BX2038)),($BW2038+$BX2038)/2,"")</f>
        <v>2012</v>
      </c>
      <c r="M2038" s="0" t="n">
        <f aca="false">IF($L2038&lt;&gt;"",$L2038,"")</f>
        <v>2012</v>
      </c>
      <c r="N2038" s="0" t="n">
        <f aca="false">IF(AND(ISNUMBER($BW2038),ISNUMBER($BX2038)),MIN(1,MAX(0,($BX2038-2016+1)/($BX2038-$BW2038+1))),"")</f>
        <v>0.181818181818182</v>
      </c>
      <c r="O2038" s="0" t="n">
        <f aca="false">IF(AND(ISNUMBER($BW2038),ISNUMBER($BX2038)),MIN(1,MAX(0,($BX2038-2017+1)/($BX2038-$BW2038+1))),"")</f>
        <v>0.0909090909090909</v>
      </c>
      <c r="P2038" s="0" t="n">
        <f aca="false">IF(AND(ISNUMBER($BW2038),ISNUMBER($BX2038)),MIN(1,MAX(0,($BX2038-2018+1)/($BX2038-$BW2038+1))),"")</f>
        <v>0</v>
      </c>
      <c r="Q2038" s="0" t="n">
        <f aca="false">IF(AND(ISNUMBER($BW2038),ISNUMBER($BX2038)),MIN(1,MAX(0,($BX2038-2019+1)/($BX2038-$BW2038+1))),"")</f>
        <v>0</v>
      </c>
      <c r="R2038" s="0" t="n">
        <f aca="false">IF(AND(ISNUMBER($BW2038),ISNUMBER($BX2038)),MIN(1,MAX(0,($BX2038-2016+1)/($BX2038-$BW2038+1))),"")</f>
        <v>0.181818181818182</v>
      </c>
      <c r="S2038" s="0" t="n">
        <f aca="false">IF($L2038&lt;&gt;"",IF($L2038&gt;=2015.5,1,0),"")</f>
        <v>0</v>
      </c>
      <c r="T2038" s="0" t="n">
        <f aca="false">IF($L2038&lt;&gt;"",IF($L2038&gt;=2016,1,0),"")</f>
        <v>0</v>
      </c>
      <c r="U2038" s="0" t="n">
        <f aca="false">IF(ISNUMBER($BX2038),IF($BX2038&gt;=2016,1,0),"")</f>
        <v>1</v>
      </c>
      <c r="V2038" s="0" t="n">
        <f aca="false">IF(ISNUMBER($BW2038),IF($BW2038&gt;=2016,1,0),"")</f>
        <v>0</v>
      </c>
      <c r="W2038" s="0" t="str">
        <f aca="false">IF(AND(ISNUMBER($BW2038),ISNUMBER($BX2038)),IF($BW2038&gt;=2016,"post-only",IF($BX2038&lt;2016,"pre-only","mixed")),"")</f>
        <v>mixed</v>
      </c>
      <c r="X2038" s="0" t="n">
        <f aca="false">IF(AND(ISNUMBER($BW2038),ISNUMBER($BX2038)),MIN(1,MAX(0,($BX2038-2017+1)/($BX2038-$BW2038+1))),"")</f>
        <v>0.0909090909090909</v>
      </c>
      <c r="Y2038" s="0" t="n">
        <f aca="false">IF(AND(ISNUMBER($BW2038),ISNUMBER($BX2038)),MIN(1,MAX(0,($BX2038-2018+1)/($BX2038-$BW2038+1))),"")</f>
        <v>0</v>
      </c>
      <c r="Z2038" s="0" t="n">
        <f aca="false">IF(AND(ISNUMBER($BW2038),ISNUMBER($BX2038)),MIN(1,MAX(0,($BX2038-2019+1)/($BX2038-$BW2038+1))),"")</f>
        <v>0</v>
      </c>
      <c r="AA2038" s="0" t="n">
        <f aca="false">IF(ISNUMBER($BX2038),IF($BX2038&gt;=2017,1,0),"")</f>
        <v>1</v>
      </c>
      <c r="AB2038" s="0" t="n">
        <f aca="false">IF(ISNUMBER($BX2038),IF($BX2038&gt;=2018,1,0),"")</f>
        <v>0</v>
      </c>
      <c r="AC2038" s="0" t="n">
        <f aca="false">IF(ISNUMBER($BX2038),IF($BX2038&gt;=2019,1,0),"")</f>
        <v>0</v>
      </c>
      <c r="AD2038" s="0" t="n">
        <f aca="false">IF($L2038&lt;&gt;"",IF($L2038&gt;2013,1,0),"")</f>
        <v>0</v>
      </c>
      <c r="AE2038" s="0" t="n">
        <f aca="false">IF($L2038&lt;&gt;"",1+IF($L2038&gt;2011,1,0)+IF($L2038&gt;2014,1,0),"")</f>
        <v>2</v>
      </c>
      <c r="AF2038" s="0" t="s">
        <v>310</v>
      </c>
      <c r="AG2038" s="0" t="s">
        <v>88</v>
      </c>
      <c r="AH2038" s="0" t="s">
        <v>89</v>
      </c>
      <c r="AI2038" s="0" t="s">
        <v>334</v>
      </c>
      <c r="AJ2038" s="0" t="s">
        <v>334</v>
      </c>
      <c r="AK2038" s="0" t="str">
        <f aca="false">IF(AND($CF2038&lt;&gt;"",IFERROR(INDEX(subsample_country_map!$B:$B,MATCH($CF2038,subsample_country_map!$A:$A,0)),"")&lt;&gt;""),INDEX(subsample_country_map!$B:$B,MATCH($CF2038,subsample_country_map!$A:$A,0)),INDEX(lookup!$AA:$AA,MATCH($A2038,lookup!$A:$A,0)))</f>
        <v>1_US</v>
      </c>
      <c r="AL2038" s="0" t="str">
        <f aca="false">IF(AND($CF2038&lt;&gt;"",IFERROR(INDEX(subsample_country_map!$C:$C,MATCH($CF2038,subsample_country_map!$A:$A,0)),"")&lt;&gt;""),INDEX(subsample_country_map!$C:$C,MATCH($CF2038,subsample_country_map!$A:$A,0)),INDEX(lookup!$AB:$AB,MATCH($A2038,lookup!$A:$A,0)))</f>
        <v>1_developed</v>
      </c>
      <c r="AM2038" s="0" t="str">
        <f aca="false">IF(AND($CF2038&lt;&gt;"",IFERROR(INDEX(subsample_country_map!$D:$D,MATCH($CF2038,subsample_country_map!$A:$A,0)),"")&lt;&gt;""),INDEX(subsample_country_map!$D:$D,MATCH($CF2038,subsample_country_map!$A:$A,0)),INDEX(lookup!$AC:$AC,MATCH($A2038,lookup!$A:$A,0)))</f>
        <v>1_western</v>
      </c>
      <c r="AN2038" s="0" t="str">
        <f aca="false">IF(AND($CF2038&lt;&gt;"",IFERROR(INDEX(subsample_country_map!$E:$E,MATCH($CF2038,subsample_country_map!$A:$A,0)),"")&lt;&gt;""),INDEX(subsample_country_map!$E:$E,MATCH($CF2038,subsample_country_map!$A:$A,0)),INDEX(lookup!$AD:$AD,MATCH($A2038,lookup!$A:$A,0)))</f>
        <v>1_common law</v>
      </c>
      <c r="AO2038" s="0" t="str">
        <f aca="false">INDEX(lookup!$Y:$Y,MATCH($A2038,lookup!$A:$A,0))</f>
        <v>0_published</v>
      </c>
      <c r="AP2038" s="0" t="str">
        <f aca="false">INDEX(lookup!$Z:$Z,MATCH($A2038,lookup!$A:$A,0))</f>
        <v>1_VHB high</v>
      </c>
      <c r="AQ2038" s="0" t="str">
        <f aca="false">INDEX(lookup!$W:$W,MATCH($A2038,lookup!$A:$A,0))</f>
        <v>1_fin/acc/econ</v>
      </c>
      <c r="AS2038" s="0" t="s">
        <v>91</v>
      </c>
      <c r="AT2038" s="0" t="s">
        <v>397</v>
      </c>
      <c r="AU2038" s="0" t="s">
        <v>311</v>
      </c>
      <c r="AV2038" s="0" t="s">
        <v>3176</v>
      </c>
      <c r="AX2038" s="0" t="s">
        <v>2522</v>
      </c>
      <c r="BA2038" s="0" t="n">
        <v>1513</v>
      </c>
      <c r="BB2038" s="0" t="s">
        <v>347</v>
      </c>
      <c r="BC2038" s="0" t="s">
        <v>868</v>
      </c>
      <c r="BD2038" s="0" t="s">
        <v>142</v>
      </c>
      <c r="BE2038" s="0" t="s">
        <v>6859</v>
      </c>
      <c r="BF2038" s="0" t="s">
        <v>6860</v>
      </c>
      <c r="BI2038" s="0" t="s">
        <v>208</v>
      </c>
      <c r="BJ2038" s="0" t="s">
        <v>2182</v>
      </c>
      <c r="BK2038" s="0" t="s">
        <v>6861</v>
      </c>
      <c r="BL2038" s="0" t="s">
        <v>6870</v>
      </c>
      <c r="BM2038" s="0" t="s">
        <v>6814</v>
      </c>
      <c r="BN2038" s="0" t="s">
        <v>6807</v>
      </c>
      <c r="BO2038" s="0" t="s">
        <v>105</v>
      </c>
      <c r="BP2038" s="0" t="s">
        <v>6802</v>
      </c>
      <c r="BQ2038" s="0" t="s">
        <v>127</v>
      </c>
      <c r="BT2038" s="0" t="n">
        <v>0</v>
      </c>
      <c r="BU2038" s="0" t="s">
        <v>6808</v>
      </c>
      <c r="BW2038" s="0" t="n">
        <v>2007</v>
      </c>
      <c r="BX2038" s="0" t="n">
        <v>2017</v>
      </c>
      <c r="BY2038" s="0" t="s">
        <v>343</v>
      </c>
      <c r="BZ2038" s="0" t="n">
        <v>2012</v>
      </c>
      <c r="CA2038" s="0" t="n">
        <v>0.181818181818182</v>
      </c>
      <c r="CB2038" s="0" t="n">
        <v>0</v>
      </c>
      <c r="CC2038" s="0" t="n">
        <v>1</v>
      </c>
      <c r="CD2038" s="0" t="n">
        <v>-0.00539880598902175</v>
      </c>
      <c r="CE2038" s="0" t="n">
        <v>1</v>
      </c>
    </row>
    <row r="2039" customFormat="false" ht="15" hidden="false" customHeight="false" outlineLevel="0" collapsed="false">
      <c r="A2039" s="0" t="s">
        <v>6802</v>
      </c>
      <c r="B2039" s="0" t="n">
        <v>3344</v>
      </c>
      <c r="C2039" s="0" t="n">
        <v>-0.00822651356672103</v>
      </c>
      <c r="D2039" s="0" t="n">
        <v>1513</v>
      </c>
      <c r="E2039" s="0" t="n">
        <f aca="false">IF(ISNUMBER($BA2039),$BA2039,IF(AND(ISNUMBER($D2039),ISNUMBER($BW2039),ISNUMBER($BX2039)),$D2039*($BX2039-$BW2039+1),""))</f>
        <v>1513</v>
      </c>
      <c r="H2039" s="0" t="s">
        <v>118</v>
      </c>
      <c r="I2039" s="0" t="s">
        <v>119</v>
      </c>
      <c r="J2039" s="0" t="n">
        <f aca="false">IF($BW2039&lt;&gt;"",$BW2039,"")</f>
        <v>2007</v>
      </c>
      <c r="K2039" s="0" t="n">
        <f aca="false">IF($BX2039&lt;&gt;"",$BX2039,"")</f>
        <v>2017</v>
      </c>
      <c r="L2039" s="0" t="n">
        <f aca="false">IF(AND(ISNUMBER($BW2039),ISNUMBER($BX2039)),($BW2039+$BX2039)/2,"")</f>
        <v>2012</v>
      </c>
      <c r="M2039" s="0" t="n">
        <f aca="false">IF($L2039&lt;&gt;"",$L2039,"")</f>
        <v>2012</v>
      </c>
      <c r="N2039" s="0" t="n">
        <f aca="false">IF(AND(ISNUMBER($BW2039),ISNUMBER($BX2039)),MIN(1,MAX(0,($BX2039-2016+1)/($BX2039-$BW2039+1))),"")</f>
        <v>0.181818181818182</v>
      </c>
      <c r="O2039" s="0" t="n">
        <f aca="false">IF(AND(ISNUMBER($BW2039),ISNUMBER($BX2039)),MIN(1,MAX(0,($BX2039-2017+1)/($BX2039-$BW2039+1))),"")</f>
        <v>0.0909090909090909</v>
      </c>
      <c r="P2039" s="0" t="n">
        <f aca="false">IF(AND(ISNUMBER($BW2039),ISNUMBER($BX2039)),MIN(1,MAX(0,($BX2039-2018+1)/($BX2039-$BW2039+1))),"")</f>
        <v>0</v>
      </c>
      <c r="Q2039" s="0" t="n">
        <f aca="false">IF(AND(ISNUMBER($BW2039),ISNUMBER($BX2039)),MIN(1,MAX(0,($BX2039-2019+1)/($BX2039-$BW2039+1))),"")</f>
        <v>0</v>
      </c>
      <c r="R2039" s="0" t="n">
        <f aca="false">IF(AND(ISNUMBER($BW2039),ISNUMBER($BX2039)),MIN(1,MAX(0,($BX2039-2016+1)/($BX2039-$BW2039+1))),"")</f>
        <v>0.181818181818182</v>
      </c>
      <c r="S2039" s="0" t="n">
        <f aca="false">IF($L2039&lt;&gt;"",IF($L2039&gt;=2015.5,1,0),"")</f>
        <v>0</v>
      </c>
      <c r="T2039" s="0" t="n">
        <f aca="false">IF($L2039&lt;&gt;"",IF($L2039&gt;=2016,1,0),"")</f>
        <v>0</v>
      </c>
      <c r="U2039" s="0" t="n">
        <f aca="false">IF(ISNUMBER($BX2039),IF($BX2039&gt;=2016,1,0),"")</f>
        <v>1</v>
      </c>
      <c r="V2039" s="0" t="n">
        <f aca="false">IF(ISNUMBER($BW2039),IF($BW2039&gt;=2016,1,0),"")</f>
        <v>0</v>
      </c>
      <c r="W2039" s="0" t="str">
        <f aca="false">IF(AND(ISNUMBER($BW2039),ISNUMBER($BX2039)),IF($BW2039&gt;=2016,"post-only",IF($BX2039&lt;2016,"pre-only","mixed")),"")</f>
        <v>mixed</v>
      </c>
      <c r="X2039" s="0" t="n">
        <f aca="false">IF(AND(ISNUMBER($BW2039),ISNUMBER($BX2039)),MIN(1,MAX(0,($BX2039-2017+1)/($BX2039-$BW2039+1))),"")</f>
        <v>0.0909090909090909</v>
      </c>
      <c r="Y2039" s="0" t="n">
        <f aca="false">IF(AND(ISNUMBER($BW2039),ISNUMBER($BX2039)),MIN(1,MAX(0,($BX2039-2018+1)/($BX2039-$BW2039+1))),"")</f>
        <v>0</v>
      </c>
      <c r="Z2039" s="0" t="n">
        <f aca="false">IF(AND(ISNUMBER($BW2039),ISNUMBER($BX2039)),MIN(1,MAX(0,($BX2039-2019+1)/($BX2039-$BW2039+1))),"")</f>
        <v>0</v>
      </c>
      <c r="AA2039" s="0" t="n">
        <f aca="false">IF(ISNUMBER($BX2039),IF($BX2039&gt;=2017,1,0),"")</f>
        <v>1</v>
      </c>
      <c r="AB2039" s="0" t="n">
        <f aca="false">IF(ISNUMBER($BX2039),IF($BX2039&gt;=2018,1,0),"")</f>
        <v>0</v>
      </c>
      <c r="AC2039" s="0" t="n">
        <f aca="false">IF(ISNUMBER($BX2039),IF($BX2039&gt;=2019,1,0),"")</f>
        <v>0</v>
      </c>
      <c r="AD2039" s="0" t="n">
        <f aca="false">IF($L2039&lt;&gt;"",IF($L2039&gt;2013,1,0),"")</f>
        <v>0</v>
      </c>
      <c r="AE2039" s="0" t="n">
        <f aca="false">IF($L2039&lt;&gt;"",1+IF($L2039&gt;2011,1,0)+IF($L2039&gt;2014,1,0),"")</f>
        <v>2</v>
      </c>
      <c r="AF2039" s="0" t="s">
        <v>310</v>
      </c>
      <c r="AG2039" s="0" t="s">
        <v>88</v>
      </c>
      <c r="AH2039" s="0" t="s">
        <v>89</v>
      </c>
      <c r="AI2039" s="0" t="s">
        <v>334</v>
      </c>
      <c r="AJ2039" s="0" t="s">
        <v>334</v>
      </c>
      <c r="AK2039" s="0" t="str">
        <f aca="false">IF(AND($CF2039&lt;&gt;"",IFERROR(INDEX(subsample_country_map!$B:$B,MATCH($CF2039,subsample_country_map!$A:$A,0)),"")&lt;&gt;""),INDEX(subsample_country_map!$B:$B,MATCH($CF2039,subsample_country_map!$A:$A,0)),INDEX(lookup!$AA:$AA,MATCH($A2039,lookup!$A:$A,0)))</f>
        <v>1_US</v>
      </c>
      <c r="AL2039" s="0" t="str">
        <f aca="false">IF(AND($CF2039&lt;&gt;"",IFERROR(INDEX(subsample_country_map!$C:$C,MATCH($CF2039,subsample_country_map!$A:$A,0)),"")&lt;&gt;""),INDEX(subsample_country_map!$C:$C,MATCH($CF2039,subsample_country_map!$A:$A,0)),INDEX(lookup!$AB:$AB,MATCH($A2039,lookup!$A:$A,0)))</f>
        <v>1_developed</v>
      </c>
      <c r="AM2039" s="0" t="str">
        <f aca="false">IF(AND($CF2039&lt;&gt;"",IFERROR(INDEX(subsample_country_map!$D:$D,MATCH($CF2039,subsample_country_map!$A:$A,0)),"")&lt;&gt;""),INDEX(subsample_country_map!$D:$D,MATCH($CF2039,subsample_country_map!$A:$A,0)),INDEX(lookup!$AC:$AC,MATCH($A2039,lookup!$A:$A,0)))</f>
        <v>1_western</v>
      </c>
      <c r="AN2039" s="0" t="str">
        <f aca="false">IF(AND($CF2039&lt;&gt;"",IFERROR(INDEX(subsample_country_map!$E:$E,MATCH($CF2039,subsample_country_map!$A:$A,0)),"")&lt;&gt;""),INDEX(subsample_country_map!$E:$E,MATCH($CF2039,subsample_country_map!$A:$A,0)),INDEX(lookup!$AD:$AD,MATCH($A2039,lookup!$A:$A,0)))</f>
        <v>1_common law</v>
      </c>
      <c r="AO2039" s="0" t="str">
        <f aca="false">INDEX(lookup!$Y:$Y,MATCH($A2039,lookup!$A:$A,0))</f>
        <v>0_published</v>
      </c>
      <c r="AP2039" s="0" t="str">
        <f aca="false">INDEX(lookup!$Z:$Z,MATCH($A2039,lookup!$A:$A,0))</f>
        <v>1_VHB high</v>
      </c>
      <c r="AQ2039" s="0" t="str">
        <f aca="false">INDEX(lookup!$W:$W,MATCH($A2039,lookup!$A:$A,0))</f>
        <v>1_fin/acc/econ</v>
      </c>
      <c r="AS2039" s="0" t="s">
        <v>91</v>
      </c>
      <c r="AT2039" s="0" t="s">
        <v>397</v>
      </c>
      <c r="AU2039" s="0" t="s">
        <v>311</v>
      </c>
      <c r="AV2039" s="0" t="s">
        <v>3232</v>
      </c>
      <c r="AX2039" s="0" t="s">
        <v>3137</v>
      </c>
      <c r="BA2039" s="0" t="n">
        <v>1513</v>
      </c>
      <c r="BB2039" s="0" t="s">
        <v>347</v>
      </c>
      <c r="BC2039" s="0" t="s">
        <v>868</v>
      </c>
      <c r="BD2039" s="0" t="s">
        <v>142</v>
      </c>
      <c r="BE2039" s="0" t="s">
        <v>6859</v>
      </c>
      <c r="BF2039" s="0" t="s">
        <v>6860</v>
      </c>
      <c r="BI2039" s="0" t="s">
        <v>208</v>
      </c>
      <c r="BJ2039" s="0" t="s">
        <v>2188</v>
      </c>
      <c r="BK2039" s="0" t="s">
        <v>6861</v>
      </c>
      <c r="BL2039" s="0" t="s">
        <v>6871</v>
      </c>
      <c r="BM2039" s="0" t="s">
        <v>6814</v>
      </c>
      <c r="BN2039" s="0" t="s">
        <v>6807</v>
      </c>
      <c r="BO2039" s="0" t="s">
        <v>105</v>
      </c>
      <c r="BP2039" s="0" t="s">
        <v>6802</v>
      </c>
      <c r="BQ2039" s="0" t="s">
        <v>127</v>
      </c>
      <c r="BT2039" s="0" t="n">
        <v>0</v>
      </c>
      <c r="BU2039" s="0" t="s">
        <v>6808</v>
      </c>
      <c r="BW2039" s="0" t="n">
        <v>2007</v>
      </c>
      <c r="BX2039" s="0" t="n">
        <v>2017</v>
      </c>
      <c r="BY2039" s="0" t="s">
        <v>343</v>
      </c>
      <c r="BZ2039" s="0" t="n">
        <v>2012</v>
      </c>
      <c r="CA2039" s="0" t="n">
        <v>0.181818181818182</v>
      </c>
      <c r="CB2039" s="0" t="n">
        <v>0</v>
      </c>
      <c r="CC2039" s="0" t="n">
        <v>1</v>
      </c>
      <c r="CD2039" s="0" t="n">
        <v>-0.00822669915213296</v>
      </c>
      <c r="CE2039" s="0" t="n">
        <v>1</v>
      </c>
    </row>
    <row r="2040" customFormat="false" ht="15" hidden="false" customHeight="false" outlineLevel="0" collapsed="false">
      <c r="A2040" s="0" t="s">
        <v>6802</v>
      </c>
      <c r="B2040" s="0" t="n">
        <v>3345</v>
      </c>
      <c r="C2040" s="0" t="n">
        <v>0.0697043195138906</v>
      </c>
      <c r="D2040" s="0" t="n">
        <v>671</v>
      </c>
      <c r="E2040" s="0" t="n">
        <f aca="false">IF(ISNUMBER($BA2040),$BA2040,IF(AND(ISNUMBER($D2040),ISNUMBER($BW2040),ISNUMBER($BX2040)),$D2040*($BX2040-$BW2040+1),""))</f>
        <v>671</v>
      </c>
      <c r="H2040" s="0" t="s">
        <v>118</v>
      </c>
      <c r="I2040" s="0" t="s">
        <v>119</v>
      </c>
      <c r="J2040" s="0" t="n">
        <f aca="false">IF($BW2040&lt;&gt;"",$BW2040,"")</f>
        <v>2007</v>
      </c>
      <c r="K2040" s="0" t="n">
        <f aca="false">IF($BX2040&lt;&gt;"",$BX2040,"")</f>
        <v>2017</v>
      </c>
      <c r="L2040" s="0" t="n">
        <f aca="false">IF(AND(ISNUMBER($BW2040),ISNUMBER($BX2040)),($BW2040+$BX2040)/2,"")</f>
        <v>2012</v>
      </c>
      <c r="M2040" s="0" t="n">
        <f aca="false">IF($L2040&lt;&gt;"",$L2040,"")</f>
        <v>2012</v>
      </c>
      <c r="N2040" s="0" t="n">
        <f aca="false">IF(AND(ISNUMBER($BW2040),ISNUMBER($BX2040)),MIN(1,MAX(0,($BX2040-2016+1)/($BX2040-$BW2040+1))),"")</f>
        <v>0.181818181818182</v>
      </c>
      <c r="O2040" s="0" t="n">
        <f aca="false">IF(AND(ISNUMBER($BW2040),ISNUMBER($BX2040)),MIN(1,MAX(0,($BX2040-2017+1)/($BX2040-$BW2040+1))),"")</f>
        <v>0.0909090909090909</v>
      </c>
      <c r="P2040" s="0" t="n">
        <f aca="false">IF(AND(ISNUMBER($BW2040),ISNUMBER($BX2040)),MIN(1,MAX(0,($BX2040-2018+1)/($BX2040-$BW2040+1))),"")</f>
        <v>0</v>
      </c>
      <c r="Q2040" s="0" t="n">
        <f aca="false">IF(AND(ISNUMBER($BW2040),ISNUMBER($BX2040)),MIN(1,MAX(0,($BX2040-2019+1)/($BX2040-$BW2040+1))),"")</f>
        <v>0</v>
      </c>
      <c r="R2040" s="0" t="n">
        <f aca="false">IF(AND(ISNUMBER($BW2040),ISNUMBER($BX2040)),MIN(1,MAX(0,($BX2040-2016+1)/($BX2040-$BW2040+1))),"")</f>
        <v>0.181818181818182</v>
      </c>
      <c r="S2040" s="0" t="n">
        <f aca="false">IF($L2040&lt;&gt;"",IF($L2040&gt;=2015.5,1,0),"")</f>
        <v>0</v>
      </c>
      <c r="T2040" s="0" t="n">
        <f aca="false">IF($L2040&lt;&gt;"",IF($L2040&gt;=2016,1,0),"")</f>
        <v>0</v>
      </c>
      <c r="U2040" s="0" t="n">
        <f aca="false">IF(ISNUMBER($BX2040),IF($BX2040&gt;=2016,1,0),"")</f>
        <v>1</v>
      </c>
      <c r="V2040" s="0" t="n">
        <f aca="false">IF(ISNUMBER($BW2040),IF($BW2040&gt;=2016,1,0),"")</f>
        <v>0</v>
      </c>
      <c r="W2040" s="0" t="str">
        <f aca="false">IF(AND(ISNUMBER($BW2040),ISNUMBER($BX2040)),IF($BW2040&gt;=2016,"post-only",IF($BX2040&lt;2016,"pre-only","mixed")),"")</f>
        <v>mixed</v>
      </c>
      <c r="X2040" s="0" t="n">
        <f aca="false">IF(AND(ISNUMBER($BW2040),ISNUMBER($BX2040)),MIN(1,MAX(0,($BX2040-2017+1)/($BX2040-$BW2040+1))),"")</f>
        <v>0.0909090909090909</v>
      </c>
      <c r="Y2040" s="0" t="n">
        <f aca="false">IF(AND(ISNUMBER($BW2040),ISNUMBER($BX2040)),MIN(1,MAX(0,($BX2040-2018+1)/($BX2040-$BW2040+1))),"")</f>
        <v>0</v>
      </c>
      <c r="Z2040" s="0" t="n">
        <f aca="false">IF(AND(ISNUMBER($BW2040),ISNUMBER($BX2040)),MIN(1,MAX(0,($BX2040-2019+1)/($BX2040-$BW2040+1))),"")</f>
        <v>0</v>
      </c>
      <c r="AA2040" s="0" t="n">
        <f aca="false">IF(ISNUMBER($BX2040),IF($BX2040&gt;=2017,1,0),"")</f>
        <v>1</v>
      </c>
      <c r="AB2040" s="0" t="n">
        <f aca="false">IF(ISNUMBER($BX2040),IF($BX2040&gt;=2018,1,0),"")</f>
        <v>0</v>
      </c>
      <c r="AC2040" s="0" t="n">
        <f aca="false">IF(ISNUMBER($BX2040),IF($BX2040&gt;=2019,1,0),"")</f>
        <v>0</v>
      </c>
      <c r="AD2040" s="0" t="n">
        <f aca="false">IF($L2040&lt;&gt;"",IF($L2040&gt;2013,1,0),"")</f>
        <v>0</v>
      </c>
      <c r="AE2040" s="0" t="n">
        <f aca="false">IF($L2040&lt;&gt;"",1+IF($L2040&gt;2011,1,0)+IF($L2040&gt;2014,1,0),"")</f>
        <v>2</v>
      </c>
      <c r="AF2040" s="0" t="s">
        <v>310</v>
      </c>
      <c r="AG2040" s="0" t="s">
        <v>88</v>
      </c>
      <c r="AH2040" s="0" t="s">
        <v>89</v>
      </c>
      <c r="AI2040" s="0" t="s">
        <v>334</v>
      </c>
      <c r="AJ2040" s="0" t="s">
        <v>334</v>
      </c>
      <c r="AK2040" s="0" t="str">
        <f aca="false">IF(AND($CF2040&lt;&gt;"",IFERROR(INDEX(subsample_country_map!$B:$B,MATCH($CF2040,subsample_country_map!$A:$A,0)),"")&lt;&gt;""),INDEX(subsample_country_map!$B:$B,MATCH($CF2040,subsample_country_map!$A:$A,0)),INDEX(lookup!$AA:$AA,MATCH($A2040,lookup!$A:$A,0)))</f>
        <v>1_US</v>
      </c>
      <c r="AL2040" s="0" t="str">
        <f aca="false">IF(AND($CF2040&lt;&gt;"",IFERROR(INDEX(subsample_country_map!$C:$C,MATCH($CF2040,subsample_country_map!$A:$A,0)),"")&lt;&gt;""),INDEX(subsample_country_map!$C:$C,MATCH($CF2040,subsample_country_map!$A:$A,0)),INDEX(lookup!$AB:$AB,MATCH($A2040,lookup!$A:$A,0)))</f>
        <v>1_developed</v>
      </c>
      <c r="AM2040" s="0" t="str">
        <f aca="false">IF(AND($CF2040&lt;&gt;"",IFERROR(INDEX(subsample_country_map!$D:$D,MATCH($CF2040,subsample_country_map!$A:$A,0)),"")&lt;&gt;""),INDEX(subsample_country_map!$D:$D,MATCH($CF2040,subsample_country_map!$A:$A,0)),INDEX(lookup!$AC:$AC,MATCH($A2040,lookup!$A:$A,0)))</f>
        <v>1_western</v>
      </c>
      <c r="AN2040" s="0" t="str">
        <f aca="false">IF(AND($CF2040&lt;&gt;"",IFERROR(INDEX(subsample_country_map!$E:$E,MATCH($CF2040,subsample_country_map!$A:$A,0)),"")&lt;&gt;""),INDEX(subsample_country_map!$E:$E,MATCH($CF2040,subsample_country_map!$A:$A,0)),INDEX(lookup!$AD:$AD,MATCH($A2040,lookup!$A:$A,0)))</f>
        <v>1_common law</v>
      </c>
      <c r="AO2040" s="0" t="str">
        <f aca="false">INDEX(lookup!$Y:$Y,MATCH($A2040,lookup!$A:$A,0))</f>
        <v>0_published</v>
      </c>
      <c r="AP2040" s="0" t="str">
        <f aca="false">INDEX(lookup!$Z:$Z,MATCH($A2040,lookup!$A:$A,0))</f>
        <v>1_VHB high</v>
      </c>
      <c r="AQ2040" s="0" t="str">
        <f aca="false">INDEX(lookup!$W:$W,MATCH($A2040,lookup!$A:$A,0))</f>
        <v>1_fin/acc/econ</v>
      </c>
      <c r="AS2040" s="0" t="s">
        <v>91</v>
      </c>
      <c r="AT2040" s="0" t="s">
        <v>397</v>
      </c>
      <c r="AU2040" s="0" t="s">
        <v>311</v>
      </c>
      <c r="AV2040" s="0" t="s">
        <v>1833</v>
      </c>
      <c r="AX2040" s="0" t="s">
        <v>452</v>
      </c>
      <c r="BA2040" s="0" t="n">
        <v>671</v>
      </c>
      <c r="BB2040" s="0" t="s">
        <v>347</v>
      </c>
      <c r="BC2040" s="0" t="s">
        <v>868</v>
      </c>
      <c r="BD2040" s="0" t="s">
        <v>142</v>
      </c>
      <c r="BE2040" s="0" t="s">
        <v>6859</v>
      </c>
      <c r="BF2040" s="0" t="s">
        <v>6866</v>
      </c>
      <c r="BI2040" s="0" t="s">
        <v>208</v>
      </c>
      <c r="BJ2040" s="0" t="s">
        <v>6820</v>
      </c>
      <c r="BK2040" s="0" t="s">
        <v>6861</v>
      </c>
      <c r="BL2040" s="0" t="s">
        <v>6872</v>
      </c>
      <c r="BM2040" s="0" t="s">
        <v>6814</v>
      </c>
      <c r="BN2040" s="0" t="s">
        <v>6807</v>
      </c>
      <c r="BO2040" s="0" t="s">
        <v>105</v>
      </c>
      <c r="BP2040" s="0" t="s">
        <v>6802</v>
      </c>
      <c r="BQ2040" s="0" t="s">
        <v>127</v>
      </c>
      <c r="BT2040" s="0" t="n">
        <v>0</v>
      </c>
      <c r="BU2040" s="0" t="s">
        <v>6808</v>
      </c>
      <c r="BW2040" s="0" t="n">
        <v>2007</v>
      </c>
      <c r="BX2040" s="0" t="n">
        <v>2017</v>
      </c>
      <c r="BY2040" s="0" t="s">
        <v>343</v>
      </c>
      <c r="BZ2040" s="0" t="n">
        <v>2012</v>
      </c>
      <c r="CA2040" s="0" t="n">
        <v>0.181818181818182</v>
      </c>
      <c r="CB2040" s="0" t="n">
        <v>0</v>
      </c>
      <c r="CC2040" s="0" t="n">
        <v>1</v>
      </c>
      <c r="CD2040" s="0" t="n">
        <v>0.0698175403710199</v>
      </c>
      <c r="CE2040" s="0" t="n">
        <v>1</v>
      </c>
    </row>
    <row r="2041" customFormat="false" ht="15" hidden="false" customHeight="false" outlineLevel="0" collapsed="false">
      <c r="A2041" s="0" t="s">
        <v>6802</v>
      </c>
      <c r="B2041" s="0" t="n">
        <v>3346</v>
      </c>
      <c r="C2041" s="0" t="n">
        <v>0.0704707288126815</v>
      </c>
      <c r="D2041" s="0" t="n">
        <v>671</v>
      </c>
      <c r="E2041" s="0" t="n">
        <f aca="false">IF(ISNUMBER($BA2041),$BA2041,IF(AND(ISNUMBER($D2041),ISNUMBER($BW2041),ISNUMBER($BX2041)),$D2041*($BX2041-$BW2041+1),""))</f>
        <v>671</v>
      </c>
      <c r="H2041" s="0" t="s">
        <v>118</v>
      </c>
      <c r="I2041" s="0" t="s">
        <v>119</v>
      </c>
      <c r="J2041" s="0" t="n">
        <f aca="false">IF($BW2041&lt;&gt;"",$BW2041,"")</f>
        <v>2007</v>
      </c>
      <c r="K2041" s="0" t="n">
        <f aca="false">IF($BX2041&lt;&gt;"",$BX2041,"")</f>
        <v>2017</v>
      </c>
      <c r="L2041" s="0" t="n">
        <f aca="false">IF(AND(ISNUMBER($BW2041),ISNUMBER($BX2041)),($BW2041+$BX2041)/2,"")</f>
        <v>2012</v>
      </c>
      <c r="M2041" s="0" t="n">
        <f aca="false">IF($L2041&lt;&gt;"",$L2041,"")</f>
        <v>2012</v>
      </c>
      <c r="N2041" s="0" t="n">
        <f aca="false">IF(AND(ISNUMBER($BW2041),ISNUMBER($BX2041)),MIN(1,MAX(0,($BX2041-2016+1)/($BX2041-$BW2041+1))),"")</f>
        <v>0.181818181818182</v>
      </c>
      <c r="O2041" s="0" t="n">
        <f aca="false">IF(AND(ISNUMBER($BW2041),ISNUMBER($BX2041)),MIN(1,MAX(0,($BX2041-2017+1)/($BX2041-$BW2041+1))),"")</f>
        <v>0.0909090909090909</v>
      </c>
      <c r="P2041" s="0" t="n">
        <f aca="false">IF(AND(ISNUMBER($BW2041),ISNUMBER($BX2041)),MIN(1,MAX(0,($BX2041-2018+1)/($BX2041-$BW2041+1))),"")</f>
        <v>0</v>
      </c>
      <c r="Q2041" s="0" t="n">
        <f aca="false">IF(AND(ISNUMBER($BW2041),ISNUMBER($BX2041)),MIN(1,MAX(0,($BX2041-2019+1)/($BX2041-$BW2041+1))),"")</f>
        <v>0</v>
      </c>
      <c r="R2041" s="0" t="n">
        <f aca="false">IF(AND(ISNUMBER($BW2041),ISNUMBER($BX2041)),MIN(1,MAX(0,($BX2041-2016+1)/($BX2041-$BW2041+1))),"")</f>
        <v>0.181818181818182</v>
      </c>
      <c r="S2041" s="0" t="n">
        <f aca="false">IF($L2041&lt;&gt;"",IF($L2041&gt;=2015.5,1,0),"")</f>
        <v>0</v>
      </c>
      <c r="T2041" s="0" t="n">
        <f aca="false">IF($L2041&lt;&gt;"",IF($L2041&gt;=2016,1,0),"")</f>
        <v>0</v>
      </c>
      <c r="U2041" s="0" t="n">
        <f aca="false">IF(ISNUMBER($BX2041),IF($BX2041&gt;=2016,1,0),"")</f>
        <v>1</v>
      </c>
      <c r="V2041" s="0" t="n">
        <f aca="false">IF(ISNUMBER($BW2041),IF($BW2041&gt;=2016,1,0),"")</f>
        <v>0</v>
      </c>
      <c r="W2041" s="0" t="str">
        <f aca="false">IF(AND(ISNUMBER($BW2041),ISNUMBER($BX2041)),IF($BW2041&gt;=2016,"post-only",IF($BX2041&lt;2016,"pre-only","mixed")),"")</f>
        <v>mixed</v>
      </c>
      <c r="X2041" s="0" t="n">
        <f aca="false">IF(AND(ISNUMBER($BW2041),ISNUMBER($BX2041)),MIN(1,MAX(0,($BX2041-2017+1)/($BX2041-$BW2041+1))),"")</f>
        <v>0.0909090909090909</v>
      </c>
      <c r="Y2041" s="0" t="n">
        <f aca="false">IF(AND(ISNUMBER($BW2041),ISNUMBER($BX2041)),MIN(1,MAX(0,($BX2041-2018+1)/($BX2041-$BW2041+1))),"")</f>
        <v>0</v>
      </c>
      <c r="Z2041" s="0" t="n">
        <f aca="false">IF(AND(ISNUMBER($BW2041),ISNUMBER($BX2041)),MIN(1,MAX(0,($BX2041-2019+1)/($BX2041-$BW2041+1))),"")</f>
        <v>0</v>
      </c>
      <c r="AA2041" s="0" t="n">
        <f aca="false">IF(ISNUMBER($BX2041),IF($BX2041&gt;=2017,1,0),"")</f>
        <v>1</v>
      </c>
      <c r="AB2041" s="0" t="n">
        <f aca="false">IF(ISNUMBER($BX2041),IF($BX2041&gt;=2018,1,0),"")</f>
        <v>0</v>
      </c>
      <c r="AC2041" s="0" t="n">
        <f aca="false">IF(ISNUMBER($BX2041),IF($BX2041&gt;=2019,1,0),"")</f>
        <v>0</v>
      </c>
      <c r="AD2041" s="0" t="n">
        <f aca="false">IF($L2041&lt;&gt;"",IF($L2041&gt;2013,1,0),"")</f>
        <v>0</v>
      </c>
      <c r="AE2041" s="0" t="n">
        <f aca="false">IF($L2041&lt;&gt;"",1+IF($L2041&gt;2011,1,0)+IF($L2041&gt;2014,1,0),"")</f>
        <v>2</v>
      </c>
      <c r="AF2041" s="0" t="s">
        <v>310</v>
      </c>
      <c r="AG2041" s="0" t="s">
        <v>88</v>
      </c>
      <c r="AH2041" s="0" t="s">
        <v>89</v>
      </c>
      <c r="AI2041" s="0" t="s">
        <v>334</v>
      </c>
      <c r="AJ2041" s="0" t="s">
        <v>334</v>
      </c>
      <c r="AK2041" s="0" t="str">
        <f aca="false">IF(AND($CF2041&lt;&gt;"",IFERROR(INDEX(subsample_country_map!$B:$B,MATCH($CF2041,subsample_country_map!$A:$A,0)),"")&lt;&gt;""),INDEX(subsample_country_map!$B:$B,MATCH($CF2041,subsample_country_map!$A:$A,0)),INDEX(lookup!$AA:$AA,MATCH($A2041,lookup!$A:$A,0)))</f>
        <v>1_US</v>
      </c>
      <c r="AL2041" s="0" t="str">
        <f aca="false">IF(AND($CF2041&lt;&gt;"",IFERROR(INDEX(subsample_country_map!$C:$C,MATCH($CF2041,subsample_country_map!$A:$A,0)),"")&lt;&gt;""),INDEX(subsample_country_map!$C:$C,MATCH($CF2041,subsample_country_map!$A:$A,0)),INDEX(lookup!$AB:$AB,MATCH($A2041,lookup!$A:$A,0)))</f>
        <v>1_developed</v>
      </c>
      <c r="AM2041" s="0" t="str">
        <f aca="false">IF(AND($CF2041&lt;&gt;"",IFERROR(INDEX(subsample_country_map!$D:$D,MATCH($CF2041,subsample_country_map!$A:$A,0)),"")&lt;&gt;""),INDEX(subsample_country_map!$D:$D,MATCH($CF2041,subsample_country_map!$A:$A,0)),INDEX(lookup!$AC:$AC,MATCH($A2041,lookup!$A:$A,0)))</f>
        <v>1_western</v>
      </c>
      <c r="AN2041" s="0" t="str">
        <f aca="false">IF(AND($CF2041&lt;&gt;"",IFERROR(INDEX(subsample_country_map!$E:$E,MATCH($CF2041,subsample_country_map!$A:$A,0)),"")&lt;&gt;""),INDEX(subsample_country_map!$E:$E,MATCH($CF2041,subsample_country_map!$A:$A,0)),INDEX(lookup!$AD:$AD,MATCH($A2041,lookup!$A:$A,0)))</f>
        <v>1_common law</v>
      </c>
      <c r="AO2041" s="0" t="str">
        <f aca="false">INDEX(lookup!$Y:$Y,MATCH($A2041,lookup!$A:$A,0))</f>
        <v>0_published</v>
      </c>
      <c r="AP2041" s="0" t="str">
        <f aca="false">INDEX(lookup!$Z:$Z,MATCH($A2041,lookup!$A:$A,0))</f>
        <v>1_VHB high</v>
      </c>
      <c r="AQ2041" s="0" t="str">
        <f aca="false">INDEX(lookup!$W:$W,MATCH($A2041,lookup!$A:$A,0))</f>
        <v>1_fin/acc/econ</v>
      </c>
      <c r="AS2041" s="0" t="s">
        <v>91</v>
      </c>
      <c r="AT2041" s="0" t="s">
        <v>397</v>
      </c>
      <c r="AU2041" s="0" t="s">
        <v>311</v>
      </c>
      <c r="AV2041" s="0" t="s">
        <v>1658</v>
      </c>
      <c r="AX2041" s="0" t="s">
        <v>6873</v>
      </c>
      <c r="BA2041" s="0" t="n">
        <v>671</v>
      </c>
      <c r="BB2041" s="0" t="s">
        <v>347</v>
      </c>
      <c r="BC2041" s="0" t="s">
        <v>868</v>
      </c>
      <c r="BD2041" s="0" t="s">
        <v>142</v>
      </c>
      <c r="BE2041" s="0" t="s">
        <v>6859</v>
      </c>
      <c r="BF2041" s="0" t="s">
        <v>6866</v>
      </c>
      <c r="BI2041" s="0" t="s">
        <v>208</v>
      </c>
      <c r="BJ2041" s="0" t="s">
        <v>2197</v>
      </c>
      <c r="BK2041" s="0" t="s">
        <v>6861</v>
      </c>
      <c r="BL2041" s="0" t="s">
        <v>6874</v>
      </c>
      <c r="BM2041" s="0" t="s">
        <v>6814</v>
      </c>
      <c r="BN2041" s="0" t="s">
        <v>6807</v>
      </c>
      <c r="BO2041" s="0" t="s">
        <v>105</v>
      </c>
      <c r="BP2041" s="0" t="s">
        <v>6802</v>
      </c>
      <c r="BQ2041" s="0" t="s">
        <v>127</v>
      </c>
      <c r="BT2041" s="0" t="n">
        <v>0</v>
      </c>
      <c r="BU2041" s="0" t="s">
        <v>6808</v>
      </c>
      <c r="BW2041" s="0" t="n">
        <v>2007</v>
      </c>
      <c r="BX2041" s="0" t="n">
        <v>2017</v>
      </c>
      <c r="BY2041" s="0" t="s">
        <v>343</v>
      </c>
      <c r="BZ2041" s="0" t="n">
        <v>2012</v>
      </c>
      <c r="CA2041" s="0" t="n">
        <v>0.181818181818182</v>
      </c>
      <c r="CB2041" s="0" t="n">
        <v>0</v>
      </c>
      <c r="CC2041" s="0" t="n">
        <v>1</v>
      </c>
      <c r="CD2041" s="0" t="n">
        <v>0.0705877330959737</v>
      </c>
      <c r="CE2041" s="0" t="n">
        <v>1</v>
      </c>
    </row>
    <row r="2042" customFormat="false" ht="15" hidden="false" customHeight="false" outlineLevel="0" collapsed="false">
      <c r="A2042" s="0" t="s">
        <v>6802</v>
      </c>
      <c r="B2042" s="0" t="n">
        <v>3347</v>
      </c>
      <c r="C2042" s="0" t="n">
        <v>-0.0434383940152832</v>
      </c>
      <c r="D2042" s="0" t="n">
        <v>2537</v>
      </c>
      <c r="E2042" s="0" t="n">
        <f aca="false">IF(ISNUMBER($BA2042),$BA2042,IF(AND(ISNUMBER($D2042),ISNUMBER($BW2042),ISNUMBER($BX2042)),$D2042*($BX2042-$BW2042+1),""))</f>
        <v>2537</v>
      </c>
      <c r="H2042" s="0" t="s">
        <v>118</v>
      </c>
      <c r="I2042" s="0" t="s">
        <v>119</v>
      </c>
      <c r="J2042" s="0" t="n">
        <f aca="false">IF($BW2042&lt;&gt;"",$BW2042,"")</f>
        <v>2007</v>
      </c>
      <c r="K2042" s="0" t="n">
        <f aca="false">IF($BX2042&lt;&gt;"",$BX2042,"")</f>
        <v>2017</v>
      </c>
      <c r="L2042" s="0" t="n">
        <f aca="false">IF(AND(ISNUMBER($BW2042),ISNUMBER($BX2042)),($BW2042+$BX2042)/2,"")</f>
        <v>2012</v>
      </c>
      <c r="M2042" s="0" t="n">
        <f aca="false">IF($L2042&lt;&gt;"",$L2042,"")</f>
        <v>2012</v>
      </c>
      <c r="N2042" s="0" t="n">
        <f aca="false">IF(AND(ISNUMBER($BW2042),ISNUMBER($BX2042)),MIN(1,MAX(0,($BX2042-2016+1)/($BX2042-$BW2042+1))),"")</f>
        <v>0.181818181818182</v>
      </c>
      <c r="O2042" s="0" t="n">
        <f aca="false">IF(AND(ISNUMBER($BW2042),ISNUMBER($BX2042)),MIN(1,MAX(0,($BX2042-2017+1)/($BX2042-$BW2042+1))),"")</f>
        <v>0.0909090909090909</v>
      </c>
      <c r="P2042" s="0" t="n">
        <f aca="false">IF(AND(ISNUMBER($BW2042),ISNUMBER($BX2042)),MIN(1,MAX(0,($BX2042-2018+1)/($BX2042-$BW2042+1))),"")</f>
        <v>0</v>
      </c>
      <c r="Q2042" s="0" t="n">
        <f aca="false">IF(AND(ISNUMBER($BW2042),ISNUMBER($BX2042)),MIN(1,MAX(0,($BX2042-2019+1)/($BX2042-$BW2042+1))),"")</f>
        <v>0</v>
      </c>
      <c r="R2042" s="0" t="n">
        <f aca="false">IF(AND(ISNUMBER($BW2042),ISNUMBER($BX2042)),MIN(1,MAX(0,($BX2042-2016+1)/($BX2042-$BW2042+1))),"")</f>
        <v>0.181818181818182</v>
      </c>
      <c r="S2042" s="0" t="n">
        <f aca="false">IF($L2042&lt;&gt;"",IF($L2042&gt;=2015.5,1,0),"")</f>
        <v>0</v>
      </c>
      <c r="T2042" s="0" t="n">
        <f aca="false">IF($L2042&lt;&gt;"",IF($L2042&gt;=2016,1,0),"")</f>
        <v>0</v>
      </c>
      <c r="U2042" s="0" t="n">
        <f aca="false">IF(ISNUMBER($BX2042),IF($BX2042&gt;=2016,1,0),"")</f>
        <v>1</v>
      </c>
      <c r="V2042" s="0" t="n">
        <f aca="false">IF(ISNUMBER($BW2042),IF($BW2042&gt;=2016,1,0),"")</f>
        <v>0</v>
      </c>
      <c r="W2042" s="0" t="str">
        <f aca="false">IF(AND(ISNUMBER($BW2042),ISNUMBER($BX2042)),IF($BW2042&gt;=2016,"post-only",IF($BX2042&lt;2016,"pre-only","mixed")),"")</f>
        <v>mixed</v>
      </c>
      <c r="X2042" s="0" t="n">
        <f aca="false">IF(AND(ISNUMBER($BW2042),ISNUMBER($BX2042)),MIN(1,MAX(0,($BX2042-2017+1)/($BX2042-$BW2042+1))),"")</f>
        <v>0.0909090909090909</v>
      </c>
      <c r="Y2042" s="0" t="n">
        <f aca="false">IF(AND(ISNUMBER($BW2042),ISNUMBER($BX2042)),MIN(1,MAX(0,($BX2042-2018+1)/($BX2042-$BW2042+1))),"")</f>
        <v>0</v>
      </c>
      <c r="Z2042" s="0" t="n">
        <f aca="false">IF(AND(ISNUMBER($BW2042),ISNUMBER($BX2042)),MIN(1,MAX(0,($BX2042-2019+1)/($BX2042-$BW2042+1))),"")</f>
        <v>0</v>
      </c>
      <c r="AA2042" s="0" t="n">
        <f aca="false">IF(ISNUMBER($BX2042),IF($BX2042&gt;=2017,1,0),"")</f>
        <v>1</v>
      </c>
      <c r="AB2042" s="0" t="n">
        <f aca="false">IF(ISNUMBER($BX2042),IF($BX2042&gt;=2018,1,0),"")</f>
        <v>0</v>
      </c>
      <c r="AC2042" s="0" t="n">
        <f aca="false">IF(ISNUMBER($BX2042),IF($BX2042&gt;=2019,1,0),"")</f>
        <v>0</v>
      </c>
      <c r="AD2042" s="0" t="n">
        <f aca="false">IF($L2042&lt;&gt;"",IF($L2042&gt;2013,1,0),"")</f>
        <v>0</v>
      </c>
      <c r="AE2042" s="0" t="n">
        <f aca="false">IF($L2042&lt;&gt;"",1+IF($L2042&gt;2011,1,0)+IF($L2042&gt;2014,1,0),"")</f>
        <v>2</v>
      </c>
      <c r="AF2042" s="0" t="s">
        <v>310</v>
      </c>
      <c r="AG2042" s="0" t="s">
        <v>436</v>
      </c>
      <c r="AH2042" s="0" t="s">
        <v>89</v>
      </c>
      <c r="AI2042" s="0" t="s">
        <v>334</v>
      </c>
      <c r="AJ2042" s="0" t="s">
        <v>334</v>
      </c>
      <c r="AK2042" s="0" t="str">
        <f aca="false">IF(AND($CF2042&lt;&gt;"",IFERROR(INDEX(subsample_country_map!$B:$B,MATCH($CF2042,subsample_country_map!$A:$A,0)),"")&lt;&gt;""),INDEX(subsample_country_map!$B:$B,MATCH($CF2042,subsample_country_map!$A:$A,0)),INDEX(lookup!$AA:$AA,MATCH($A2042,lookup!$A:$A,0)))</f>
        <v>1_US</v>
      </c>
      <c r="AL2042" s="0" t="str">
        <f aca="false">IF(AND($CF2042&lt;&gt;"",IFERROR(INDEX(subsample_country_map!$C:$C,MATCH($CF2042,subsample_country_map!$A:$A,0)),"")&lt;&gt;""),INDEX(subsample_country_map!$C:$C,MATCH($CF2042,subsample_country_map!$A:$A,0)),INDEX(lookup!$AB:$AB,MATCH($A2042,lookup!$A:$A,0)))</f>
        <v>1_developed</v>
      </c>
      <c r="AM2042" s="0" t="str">
        <f aca="false">IF(AND($CF2042&lt;&gt;"",IFERROR(INDEX(subsample_country_map!$D:$D,MATCH($CF2042,subsample_country_map!$A:$A,0)),"")&lt;&gt;""),INDEX(subsample_country_map!$D:$D,MATCH($CF2042,subsample_country_map!$A:$A,0)),INDEX(lookup!$AC:$AC,MATCH($A2042,lookup!$A:$A,0)))</f>
        <v>1_western</v>
      </c>
      <c r="AN2042" s="0" t="str">
        <f aca="false">IF(AND($CF2042&lt;&gt;"",IFERROR(INDEX(subsample_country_map!$E:$E,MATCH($CF2042,subsample_country_map!$A:$A,0)),"")&lt;&gt;""),INDEX(subsample_country_map!$E:$E,MATCH($CF2042,subsample_country_map!$A:$A,0)),INDEX(lookup!$AD:$AD,MATCH($A2042,lookup!$A:$A,0)))</f>
        <v>1_common law</v>
      </c>
      <c r="AO2042" s="0" t="str">
        <f aca="false">INDEX(lookup!$Y:$Y,MATCH($A2042,lookup!$A:$A,0))</f>
        <v>0_published</v>
      </c>
      <c r="AP2042" s="0" t="str">
        <f aca="false">INDEX(lookup!$Z:$Z,MATCH($A2042,lookup!$A:$A,0))</f>
        <v>1_VHB high</v>
      </c>
      <c r="AQ2042" s="0" t="str">
        <f aca="false">INDEX(lookup!$W:$W,MATCH($A2042,lookup!$A:$A,0))</f>
        <v>1_fin/acc/econ</v>
      </c>
      <c r="AS2042" s="0" t="s">
        <v>91</v>
      </c>
      <c r="AT2042" s="0" t="s">
        <v>111</v>
      </c>
      <c r="AU2042" s="0" t="s">
        <v>311</v>
      </c>
      <c r="AV2042" s="0" t="s">
        <v>4463</v>
      </c>
      <c r="AX2042" s="0" t="s">
        <v>6875</v>
      </c>
      <c r="BA2042" s="0" t="n">
        <v>2537</v>
      </c>
      <c r="BB2042" s="0" t="s">
        <v>96</v>
      </c>
      <c r="BC2042" s="0" t="s">
        <v>868</v>
      </c>
      <c r="BD2042" s="0" t="s">
        <v>142</v>
      </c>
      <c r="BE2042" s="0" t="s">
        <v>33</v>
      </c>
      <c r="BF2042" s="0" t="s">
        <v>6876</v>
      </c>
      <c r="BI2042" s="0" t="s">
        <v>316</v>
      </c>
      <c r="BJ2042" s="0" t="s">
        <v>2182</v>
      </c>
      <c r="BK2042" s="0" t="s">
        <v>6877</v>
      </c>
      <c r="BL2042" s="0" t="s">
        <v>6878</v>
      </c>
      <c r="BM2042" s="0" t="s">
        <v>6806</v>
      </c>
      <c r="BN2042" s="0" t="s">
        <v>6807</v>
      </c>
      <c r="BO2042" s="0" t="s">
        <v>105</v>
      </c>
      <c r="BP2042" s="0" t="s">
        <v>6802</v>
      </c>
      <c r="BQ2042" s="0" t="s">
        <v>127</v>
      </c>
      <c r="BT2042" s="0" t="n">
        <v>0</v>
      </c>
      <c r="BU2042" s="0" t="s">
        <v>6808</v>
      </c>
      <c r="BW2042" s="0" t="n">
        <v>2007</v>
      </c>
      <c r="BX2042" s="0" t="n">
        <v>2017</v>
      </c>
      <c r="BY2042" s="0" t="s">
        <v>343</v>
      </c>
      <c r="BZ2042" s="0" t="n">
        <v>2012</v>
      </c>
      <c r="CA2042" s="0" t="n">
        <v>0.181818181818182</v>
      </c>
      <c r="CB2042" s="0" t="n">
        <v>0</v>
      </c>
      <c r="CC2042" s="0" t="n">
        <v>1</v>
      </c>
      <c r="CD2042" s="0" t="n">
        <v>-0.0434657462044706</v>
      </c>
      <c r="CE2042" s="0" t="n">
        <v>1</v>
      </c>
    </row>
    <row r="2043" customFormat="false" ht="15" hidden="false" customHeight="false" outlineLevel="0" collapsed="false">
      <c r="A2043" s="0" t="s">
        <v>6802</v>
      </c>
      <c r="B2043" s="0" t="n">
        <v>3348</v>
      </c>
      <c r="C2043" s="0" t="n">
        <v>-0.080541730990982</v>
      </c>
      <c r="D2043" s="0" t="n">
        <v>2537</v>
      </c>
      <c r="E2043" s="0" t="n">
        <f aca="false">IF(ISNUMBER($BA2043),$BA2043,IF(AND(ISNUMBER($D2043),ISNUMBER($BW2043),ISNUMBER($BX2043)),$D2043*($BX2043-$BW2043+1),""))</f>
        <v>2537</v>
      </c>
      <c r="H2043" s="0" t="s">
        <v>118</v>
      </c>
      <c r="I2043" s="0" t="s">
        <v>119</v>
      </c>
      <c r="J2043" s="0" t="n">
        <f aca="false">IF($BW2043&lt;&gt;"",$BW2043,"")</f>
        <v>2007</v>
      </c>
      <c r="K2043" s="0" t="n">
        <f aca="false">IF($BX2043&lt;&gt;"",$BX2043,"")</f>
        <v>2017</v>
      </c>
      <c r="L2043" s="0" t="n">
        <f aca="false">IF(AND(ISNUMBER($BW2043),ISNUMBER($BX2043)),($BW2043+$BX2043)/2,"")</f>
        <v>2012</v>
      </c>
      <c r="M2043" s="0" t="n">
        <f aca="false">IF($L2043&lt;&gt;"",$L2043,"")</f>
        <v>2012</v>
      </c>
      <c r="N2043" s="0" t="n">
        <f aca="false">IF(AND(ISNUMBER($BW2043),ISNUMBER($BX2043)),MIN(1,MAX(0,($BX2043-2016+1)/($BX2043-$BW2043+1))),"")</f>
        <v>0.181818181818182</v>
      </c>
      <c r="O2043" s="0" t="n">
        <f aca="false">IF(AND(ISNUMBER($BW2043),ISNUMBER($BX2043)),MIN(1,MAX(0,($BX2043-2017+1)/($BX2043-$BW2043+1))),"")</f>
        <v>0.0909090909090909</v>
      </c>
      <c r="P2043" s="0" t="n">
        <f aca="false">IF(AND(ISNUMBER($BW2043),ISNUMBER($BX2043)),MIN(1,MAX(0,($BX2043-2018+1)/($BX2043-$BW2043+1))),"")</f>
        <v>0</v>
      </c>
      <c r="Q2043" s="0" t="n">
        <f aca="false">IF(AND(ISNUMBER($BW2043),ISNUMBER($BX2043)),MIN(1,MAX(0,($BX2043-2019+1)/($BX2043-$BW2043+1))),"")</f>
        <v>0</v>
      </c>
      <c r="R2043" s="0" t="n">
        <f aca="false">IF(AND(ISNUMBER($BW2043),ISNUMBER($BX2043)),MIN(1,MAX(0,($BX2043-2016+1)/($BX2043-$BW2043+1))),"")</f>
        <v>0.181818181818182</v>
      </c>
      <c r="S2043" s="0" t="n">
        <f aca="false">IF($L2043&lt;&gt;"",IF($L2043&gt;=2015.5,1,0),"")</f>
        <v>0</v>
      </c>
      <c r="T2043" s="0" t="n">
        <f aca="false">IF($L2043&lt;&gt;"",IF($L2043&gt;=2016,1,0),"")</f>
        <v>0</v>
      </c>
      <c r="U2043" s="0" t="n">
        <f aca="false">IF(ISNUMBER($BX2043),IF($BX2043&gt;=2016,1,0),"")</f>
        <v>1</v>
      </c>
      <c r="V2043" s="0" t="n">
        <f aca="false">IF(ISNUMBER($BW2043),IF($BW2043&gt;=2016,1,0),"")</f>
        <v>0</v>
      </c>
      <c r="W2043" s="0" t="str">
        <f aca="false">IF(AND(ISNUMBER($BW2043),ISNUMBER($BX2043)),IF($BW2043&gt;=2016,"post-only",IF($BX2043&lt;2016,"pre-only","mixed")),"")</f>
        <v>mixed</v>
      </c>
      <c r="X2043" s="0" t="n">
        <f aca="false">IF(AND(ISNUMBER($BW2043),ISNUMBER($BX2043)),MIN(1,MAX(0,($BX2043-2017+1)/($BX2043-$BW2043+1))),"")</f>
        <v>0.0909090909090909</v>
      </c>
      <c r="Y2043" s="0" t="n">
        <f aca="false">IF(AND(ISNUMBER($BW2043),ISNUMBER($BX2043)),MIN(1,MAX(0,($BX2043-2018+1)/($BX2043-$BW2043+1))),"")</f>
        <v>0</v>
      </c>
      <c r="Z2043" s="0" t="n">
        <f aca="false">IF(AND(ISNUMBER($BW2043),ISNUMBER($BX2043)),MIN(1,MAX(0,($BX2043-2019+1)/($BX2043-$BW2043+1))),"")</f>
        <v>0</v>
      </c>
      <c r="AA2043" s="0" t="n">
        <f aca="false">IF(ISNUMBER($BX2043),IF($BX2043&gt;=2017,1,0),"")</f>
        <v>1</v>
      </c>
      <c r="AB2043" s="0" t="n">
        <f aca="false">IF(ISNUMBER($BX2043),IF($BX2043&gt;=2018,1,0),"")</f>
        <v>0</v>
      </c>
      <c r="AC2043" s="0" t="n">
        <f aca="false">IF(ISNUMBER($BX2043),IF($BX2043&gt;=2019,1,0),"")</f>
        <v>0</v>
      </c>
      <c r="AD2043" s="0" t="n">
        <f aca="false">IF($L2043&lt;&gt;"",IF($L2043&gt;2013,1,0),"")</f>
        <v>0</v>
      </c>
      <c r="AE2043" s="0" t="n">
        <f aca="false">IF($L2043&lt;&gt;"",1+IF($L2043&gt;2011,1,0)+IF($L2043&gt;2014,1,0),"")</f>
        <v>2</v>
      </c>
      <c r="AF2043" s="0" t="s">
        <v>310</v>
      </c>
      <c r="AG2043" s="0" t="s">
        <v>436</v>
      </c>
      <c r="AH2043" s="0" t="s">
        <v>89</v>
      </c>
      <c r="AI2043" s="0" t="s">
        <v>334</v>
      </c>
      <c r="AJ2043" s="0" t="s">
        <v>334</v>
      </c>
      <c r="AK2043" s="0" t="str">
        <f aca="false">IF(AND($CF2043&lt;&gt;"",IFERROR(INDEX(subsample_country_map!$B:$B,MATCH($CF2043,subsample_country_map!$A:$A,0)),"")&lt;&gt;""),INDEX(subsample_country_map!$B:$B,MATCH($CF2043,subsample_country_map!$A:$A,0)),INDEX(lookup!$AA:$AA,MATCH($A2043,lookup!$A:$A,0)))</f>
        <v>1_US</v>
      </c>
      <c r="AL2043" s="0" t="str">
        <f aca="false">IF(AND($CF2043&lt;&gt;"",IFERROR(INDEX(subsample_country_map!$C:$C,MATCH($CF2043,subsample_country_map!$A:$A,0)),"")&lt;&gt;""),INDEX(subsample_country_map!$C:$C,MATCH($CF2043,subsample_country_map!$A:$A,0)),INDEX(lookup!$AB:$AB,MATCH($A2043,lookup!$A:$A,0)))</f>
        <v>1_developed</v>
      </c>
      <c r="AM2043" s="0" t="str">
        <f aca="false">IF(AND($CF2043&lt;&gt;"",IFERROR(INDEX(subsample_country_map!$D:$D,MATCH($CF2043,subsample_country_map!$A:$A,0)),"")&lt;&gt;""),INDEX(subsample_country_map!$D:$D,MATCH($CF2043,subsample_country_map!$A:$A,0)),INDEX(lookup!$AC:$AC,MATCH($A2043,lookup!$A:$A,0)))</f>
        <v>1_western</v>
      </c>
      <c r="AN2043" s="0" t="str">
        <f aca="false">IF(AND($CF2043&lt;&gt;"",IFERROR(INDEX(subsample_country_map!$E:$E,MATCH($CF2043,subsample_country_map!$A:$A,0)),"")&lt;&gt;""),INDEX(subsample_country_map!$E:$E,MATCH($CF2043,subsample_country_map!$A:$A,0)),INDEX(lookup!$AD:$AD,MATCH($A2043,lookup!$A:$A,0)))</f>
        <v>1_common law</v>
      </c>
      <c r="AO2043" s="0" t="str">
        <f aca="false">INDEX(lookup!$Y:$Y,MATCH($A2043,lookup!$A:$A,0))</f>
        <v>0_published</v>
      </c>
      <c r="AP2043" s="0" t="str">
        <f aca="false">INDEX(lookup!$Z:$Z,MATCH($A2043,lookup!$A:$A,0))</f>
        <v>1_VHB high</v>
      </c>
      <c r="AQ2043" s="0" t="str">
        <f aca="false">INDEX(lookup!$W:$W,MATCH($A2043,lookup!$A:$A,0))</f>
        <v>1_fin/acc/econ</v>
      </c>
      <c r="AS2043" s="0" t="s">
        <v>91</v>
      </c>
      <c r="AT2043" s="0" t="s">
        <v>111</v>
      </c>
      <c r="AU2043" s="0" t="s">
        <v>311</v>
      </c>
      <c r="AV2043" s="0" t="s">
        <v>214</v>
      </c>
      <c r="AX2043" s="0" t="s">
        <v>6879</v>
      </c>
      <c r="BA2043" s="0" t="n">
        <v>2537</v>
      </c>
      <c r="BB2043" s="0" t="s">
        <v>96</v>
      </c>
      <c r="BC2043" s="0" t="s">
        <v>868</v>
      </c>
      <c r="BD2043" s="0" t="s">
        <v>142</v>
      </c>
      <c r="BE2043" s="0" t="s">
        <v>33</v>
      </c>
      <c r="BF2043" s="0" t="s">
        <v>6876</v>
      </c>
      <c r="BI2043" s="0" t="s">
        <v>316</v>
      </c>
      <c r="BJ2043" s="0" t="s">
        <v>2188</v>
      </c>
      <c r="BK2043" s="0" t="s">
        <v>6877</v>
      </c>
      <c r="BL2043" s="0" t="s">
        <v>6880</v>
      </c>
      <c r="BM2043" s="0" t="s">
        <v>6811</v>
      </c>
      <c r="BN2043" s="0" t="s">
        <v>6807</v>
      </c>
      <c r="BO2043" s="0" t="s">
        <v>105</v>
      </c>
      <c r="BP2043" s="0" t="s">
        <v>6802</v>
      </c>
      <c r="BQ2043" s="0" t="s">
        <v>127</v>
      </c>
      <c r="BT2043" s="0" t="n">
        <v>0</v>
      </c>
      <c r="BU2043" s="0" t="s">
        <v>6808</v>
      </c>
      <c r="BW2043" s="0" t="n">
        <v>2007</v>
      </c>
      <c r="BX2043" s="0" t="n">
        <v>2017</v>
      </c>
      <c r="BY2043" s="0" t="s">
        <v>343</v>
      </c>
      <c r="BZ2043" s="0" t="n">
        <v>2012</v>
      </c>
      <c r="CA2043" s="0" t="n">
        <v>0.181818181818182</v>
      </c>
      <c r="CB2043" s="0" t="n">
        <v>0</v>
      </c>
      <c r="CC2043" s="0" t="n">
        <v>1</v>
      </c>
      <c r="CD2043" s="0" t="n">
        <v>-0.0807165692754339</v>
      </c>
      <c r="CE2043" s="0" t="n">
        <v>1</v>
      </c>
    </row>
    <row r="2044" customFormat="false" ht="15" hidden="false" customHeight="false" outlineLevel="0" collapsed="false">
      <c r="A2044" s="0" t="s">
        <v>6802</v>
      </c>
      <c r="B2044" s="0" t="n">
        <v>3349</v>
      </c>
      <c r="C2044" s="0" t="n">
        <v>-0.0399823101204313</v>
      </c>
      <c r="D2044" s="0" t="n">
        <v>2184</v>
      </c>
      <c r="E2044" s="0" t="n">
        <f aca="false">IF(ISNUMBER($BA2044),$BA2044,IF(AND(ISNUMBER($D2044),ISNUMBER($BW2044),ISNUMBER($BX2044)),$D2044*($BX2044-$BW2044+1),""))</f>
        <v>2184</v>
      </c>
      <c r="H2044" s="0" t="s">
        <v>118</v>
      </c>
      <c r="I2044" s="0" t="s">
        <v>119</v>
      </c>
      <c r="J2044" s="0" t="n">
        <f aca="false">IF($BW2044&lt;&gt;"",$BW2044,"")</f>
        <v>2007</v>
      </c>
      <c r="K2044" s="0" t="n">
        <f aca="false">IF($BX2044&lt;&gt;"",$BX2044,"")</f>
        <v>2017</v>
      </c>
      <c r="L2044" s="0" t="n">
        <f aca="false">IF(AND(ISNUMBER($BW2044),ISNUMBER($BX2044)),($BW2044+$BX2044)/2,"")</f>
        <v>2012</v>
      </c>
      <c r="M2044" s="0" t="n">
        <f aca="false">IF($L2044&lt;&gt;"",$L2044,"")</f>
        <v>2012</v>
      </c>
      <c r="N2044" s="0" t="n">
        <f aca="false">IF(AND(ISNUMBER($BW2044),ISNUMBER($BX2044)),MIN(1,MAX(0,($BX2044-2016+1)/($BX2044-$BW2044+1))),"")</f>
        <v>0.181818181818182</v>
      </c>
      <c r="O2044" s="0" t="n">
        <f aca="false">IF(AND(ISNUMBER($BW2044),ISNUMBER($BX2044)),MIN(1,MAX(0,($BX2044-2017+1)/($BX2044-$BW2044+1))),"")</f>
        <v>0.0909090909090909</v>
      </c>
      <c r="P2044" s="0" t="n">
        <f aca="false">IF(AND(ISNUMBER($BW2044),ISNUMBER($BX2044)),MIN(1,MAX(0,($BX2044-2018+1)/($BX2044-$BW2044+1))),"")</f>
        <v>0</v>
      </c>
      <c r="Q2044" s="0" t="n">
        <f aca="false">IF(AND(ISNUMBER($BW2044),ISNUMBER($BX2044)),MIN(1,MAX(0,($BX2044-2019+1)/($BX2044-$BW2044+1))),"")</f>
        <v>0</v>
      </c>
      <c r="R2044" s="0" t="n">
        <f aca="false">IF(AND(ISNUMBER($BW2044),ISNUMBER($BX2044)),MIN(1,MAX(0,($BX2044-2016+1)/($BX2044-$BW2044+1))),"")</f>
        <v>0.181818181818182</v>
      </c>
      <c r="S2044" s="0" t="n">
        <f aca="false">IF($L2044&lt;&gt;"",IF($L2044&gt;=2015.5,1,0),"")</f>
        <v>0</v>
      </c>
      <c r="T2044" s="0" t="n">
        <f aca="false">IF($L2044&lt;&gt;"",IF($L2044&gt;=2016,1,0),"")</f>
        <v>0</v>
      </c>
      <c r="U2044" s="0" t="n">
        <f aca="false">IF(ISNUMBER($BX2044),IF($BX2044&gt;=2016,1,0),"")</f>
        <v>1</v>
      </c>
      <c r="V2044" s="0" t="n">
        <f aca="false">IF(ISNUMBER($BW2044),IF($BW2044&gt;=2016,1,0),"")</f>
        <v>0</v>
      </c>
      <c r="W2044" s="0" t="str">
        <f aca="false">IF(AND(ISNUMBER($BW2044),ISNUMBER($BX2044)),IF($BW2044&gt;=2016,"post-only",IF($BX2044&lt;2016,"pre-only","mixed")),"")</f>
        <v>mixed</v>
      </c>
      <c r="X2044" s="0" t="n">
        <f aca="false">IF(AND(ISNUMBER($BW2044),ISNUMBER($BX2044)),MIN(1,MAX(0,($BX2044-2017+1)/($BX2044-$BW2044+1))),"")</f>
        <v>0.0909090909090909</v>
      </c>
      <c r="Y2044" s="0" t="n">
        <f aca="false">IF(AND(ISNUMBER($BW2044),ISNUMBER($BX2044)),MIN(1,MAX(0,($BX2044-2018+1)/($BX2044-$BW2044+1))),"")</f>
        <v>0</v>
      </c>
      <c r="Z2044" s="0" t="n">
        <f aca="false">IF(AND(ISNUMBER($BW2044),ISNUMBER($BX2044)),MIN(1,MAX(0,($BX2044-2019+1)/($BX2044-$BW2044+1))),"")</f>
        <v>0</v>
      </c>
      <c r="AA2044" s="0" t="n">
        <f aca="false">IF(ISNUMBER($BX2044),IF($BX2044&gt;=2017,1,0),"")</f>
        <v>1</v>
      </c>
      <c r="AB2044" s="0" t="n">
        <f aca="false">IF(ISNUMBER($BX2044),IF($BX2044&gt;=2018,1,0),"")</f>
        <v>0</v>
      </c>
      <c r="AC2044" s="0" t="n">
        <f aca="false">IF(ISNUMBER($BX2044),IF($BX2044&gt;=2019,1,0),"")</f>
        <v>0</v>
      </c>
      <c r="AD2044" s="0" t="n">
        <f aca="false">IF($L2044&lt;&gt;"",IF($L2044&gt;2013,1,0),"")</f>
        <v>0</v>
      </c>
      <c r="AE2044" s="0" t="n">
        <f aca="false">IF($L2044&lt;&gt;"",1+IF($L2044&gt;2011,1,0)+IF($L2044&gt;2014,1,0),"")</f>
        <v>2</v>
      </c>
      <c r="AF2044" s="0" t="s">
        <v>310</v>
      </c>
      <c r="AG2044" s="0" t="s">
        <v>436</v>
      </c>
      <c r="AH2044" s="0" t="s">
        <v>89</v>
      </c>
      <c r="AI2044" s="0" t="s">
        <v>334</v>
      </c>
      <c r="AJ2044" s="0" t="s">
        <v>334</v>
      </c>
      <c r="AK2044" s="0" t="str">
        <f aca="false">IF(AND($CF2044&lt;&gt;"",IFERROR(INDEX(subsample_country_map!$B:$B,MATCH($CF2044,subsample_country_map!$A:$A,0)),"")&lt;&gt;""),INDEX(subsample_country_map!$B:$B,MATCH($CF2044,subsample_country_map!$A:$A,0)),INDEX(lookup!$AA:$AA,MATCH($A2044,lookup!$A:$A,0)))</f>
        <v>1_US</v>
      </c>
      <c r="AL2044" s="0" t="str">
        <f aca="false">IF(AND($CF2044&lt;&gt;"",IFERROR(INDEX(subsample_country_map!$C:$C,MATCH($CF2044,subsample_country_map!$A:$A,0)),"")&lt;&gt;""),INDEX(subsample_country_map!$C:$C,MATCH($CF2044,subsample_country_map!$A:$A,0)),INDEX(lookup!$AB:$AB,MATCH($A2044,lookup!$A:$A,0)))</f>
        <v>1_developed</v>
      </c>
      <c r="AM2044" s="0" t="str">
        <f aca="false">IF(AND($CF2044&lt;&gt;"",IFERROR(INDEX(subsample_country_map!$D:$D,MATCH($CF2044,subsample_country_map!$A:$A,0)),"")&lt;&gt;""),INDEX(subsample_country_map!$D:$D,MATCH($CF2044,subsample_country_map!$A:$A,0)),INDEX(lookup!$AC:$AC,MATCH($A2044,lookup!$A:$A,0)))</f>
        <v>1_western</v>
      </c>
      <c r="AN2044" s="0" t="str">
        <f aca="false">IF(AND($CF2044&lt;&gt;"",IFERROR(INDEX(subsample_country_map!$E:$E,MATCH($CF2044,subsample_country_map!$A:$A,0)),"")&lt;&gt;""),INDEX(subsample_country_map!$E:$E,MATCH($CF2044,subsample_country_map!$A:$A,0)),INDEX(lookup!$AD:$AD,MATCH($A2044,lookup!$A:$A,0)))</f>
        <v>1_common law</v>
      </c>
      <c r="AO2044" s="0" t="str">
        <f aca="false">INDEX(lookup!$Y:$Y,MATCH($A2044,lookup!$A:$A,0))</f>
        <v>0_published</v>
      </c>
      <c r="AP2044" s="0" t="str">
        <f aca="false">INDEX(lookup!$Z:$Z,MATCH($A2044,lookup!$A:$A,0))</f>
        <v>1_VHB high</v>
      </c>
      <c r="AQ2044" s="0" t="str">
        <f aca="false">INDEX(lookup!$W:$W,MATCH($A2044,lookup!$A:$A,0))</f>
        <v>1_fin/acc/econ</v>
      </c>
      <c r="AS2044" s="0" t="s">
        <v>91</v>
      </c>
      <c r="AT2044" s="0" t="s">
        <v>111</v>
      </c>
      <c r="AU2044" s="0" t="s">
        <v>311</v>
      </c>
      <c r="AV2044" s="0" t="s">
        <v>1650</v>
      </c>
      <c r="AX2044" s="0" t="s">
        <v>6881</v>
      </c>
      <c r="BA2044" s="0" t="n">
        <v>2184</v>
      </c>
      <c r="BB2044" s="0" t="s">
        <v>347</v>
      </c>
      <c r="BC2044" s="0" t="s">
        <v>868</v>
      </c>
      <c r="BD2044" s="0" t="s">
        <v>142</v>
      </c>
      <c r="BE2044" s="0" t="s">
        <v>33</v>
      </c>
      <c r="BF2044" s="0" t="s">
        <v>6876</v>
      </c>
      <c r="BI2044" s="0" t="s">
        <v>316</v>
      </c>
      <c r="BJ2044" s="0" t="s">
        <v>6820</v>
      </c>
      <c r="BK2044" s="0" t="s">
        <v>6877</v>
      </c>
      <c r="BL2044" s="0" t="s">
        <v>6882</v>
      </c>
      <c r="BM2044" s="0" t="s">
        <v>6806</v>
      </c>
      <c r="BN2044" s="0" t="s">
        <v>6807</v>
      </c>
      <c r="BO2044" s="0" t="s">
        <v>105</v>
      </c>
      <c r="BP2044" s="0" t="s">
        <v>6802</v>
      </c>
      <c r="BQ2044" s="0" t="s">
        <v>127</v>
      </c>
      <c r="BT2044" s="0" t="n">
        <v>0</v>
      </c>
      <c r="BU2044" s="0" t="s">
        <v>6808</v>
      </c>
      <c r="BW2044" s="0" t="n">
        <v>2007</v>
      </c>
      <c r="BX2044" s="0" t="n">
        <v>2017</v>
      </c>
      <c r="BY2044" s="0" t="s">
        <v>343</v>
      </c>
      <c r="BZ2044" s="0" t="n">
        <v>2012</v>
      </c>
      <c r="CA2044" s="0" t="n">
        <v>0.181818181818182</v>
      </c>
      <c r="CB2044" s="0" t="n">
        <v>0</v>
      </c>
      <c r="CC2044" s="0" t="n">
        <v>1</v>
      </c>
      <c r="CD2044" s="0" t="n">
        <v>-0.0400036356205891</v>
      </c>
      <c r="CE2044" s="0" t="n">
        <v>1</v>
      </c>
    </row>
    <row r="2045" customFormat="false" ht="15" hidden="false" customHeight="false" outlineLevel="0" collapsed="false">
      <c r="A2045" s="0" t="s">
        <v>6802</v>
      </c>
      <c r="B2045" s="0" t="n">
        <v>3350</v>
      </c>
      <c r="C2045" s="0" t="n">
        <v>-0.062573350637689</v>
      </c>
      <c r="D2045" s="0" t="n">
        <v>2184</v>
      </c>
      <c r="E2045" s="0" t="n">
        <f aca="false">IF(ISNUMBER($BA2045),$BA2045,IF(AND(ISNUMBER($D2045),ISNUMBER($BW2045),ISNUMBER($BX2045)),$D2045*($BX2045-$BW2045+1),""))</f>
        <v>2184</v>
      </c>
      <c r="H2045" s="0" t="s">
        <v>118</v>
      </c>
      <c r="I2045" s="0" t="s">
        <v>119</v>
      </c>
      <c r="J2045" s="0" t="n">
        <f aca="false">IF($BW2045&lt;&gt;"",$BW2045,"")</f>
        <v>2007</v>
      </c>
      <c r="K2045" s="0" t="n">
        <f aca="false">IF($BX2045&lt;&gt;"",$BX2045,"")</f>
        <v>2017</v>
      </c>
      <c r="L2045" s="0" t="n">
        <f aca="false">IF(AND(ISNUMBER($BW2045),ISNUMBER($BX2045)),($BW2045+$BX2045)/2,"")</f>
        <v>2012</v>
      </c>
      <c r="M2045" s="0" t="n">
        <f aca="false">IF($L2045&lt;&gt;"",$L2045,"")</f>
        <v>2012</v>
      </c>
      <c r="N2045" s="0" t="n">
        <f aca="false">IF(AND(ISNUMBER($BW2045),ISNUMBER($BX2045)),MIN(1,MAX(0,($BX2045-2016+1)/($BX2045-$BW2045+1))),"")</f>
        <v>0.181818181818182</v>
      </c>
      <c r="O2045" s="0" t="n">
        <f aca="false">IF(AND(ISNUMBER($BW2045),ISNUMBER($BX2045)),MIN(1,MAX(0,($BX2045-2017+1)/($BX2045-$BW2045+1))),"")</f>
        <v>0.0909090909090909</v>
      </c>
      <c r="P2045" s="0" t="n">
        <f aca="false">IF(AND(ISNUMBER($BW2045),ISNUMBER($BX2045)),MIN(1,MAX(0,($BX2045-2018+1)/($BX2045-$BW2045+1))),"")</f>
        <v>0</v>
      </c>
      <c r="Q2045" s="0" t="n">
        <f aca="false">IF(AND(ISNUMBER($BW2045),ISNUMBER($BX2045)),MIN(1,MAX(0,($BX2045-2019+1)/($BX2045-$BW2045+1))),"")</f>
        <v>0</v>
      </c>
      <c r="R2045" s="0" t="n">
        <f aca="false">IF(AND(ISNUMBER($BW2045),ISNUMBER($BX2045)),MIN(1,MAX(0,($BX2045-2016+1)/($BX2045-$BW2045+1))),"")</f>
        <v>0.181818181818182</v>
      </c>
      <c r="S2045" s="0" t="n">
        <f aca="false">IF($L2045&lt;&gt;"",IF($L2045&gt;=2015.5,1,0),"")</f>
        <v>0</v>
      </c>
      <c r="T2045" s="0" t="n">
        <f aca="false">IF($L2045&lt;&gt;"",IF($L2045&gt;=2016,1,0),"")</f>
        <v>0</v>
      </c>
      <c r="U2045" s="0" t="n">
        <f aca="false">IF(ISNUMBER($BX2045),IF($BX2045&gt;=2016,1,0),"")</f>
        <v>1</v>
      </c>
      <c r="V2045" s="0" t="n">
        <f aca="false">IF(ISNUMBER($BW2045),IF($BW2045&gt;=2016,1,0),"")</f>
        <v>0</v>
      </c>
      <c r="W2045" s="0" t="str">
        <f aca="false">IF(AND(ISNUMBER($BW2045),ISNUMBER($BX2045)),IF($BW2045&gt;=2016,"post-only",IF($BX2045&lt;2016,"pre-only","mixed")),"")</f>
        <v>mixed</v>
      </c>
      <c r="X2045" s="0" t="n">
        <f aca="false">IF(AND(ISNUMBER($BW2045),ISNUMBER($BX2045)),MIN(1,MAX(0,($BX2045-2017+1)/($BX2045-$BW2045+1))),"")</f>
        <v>0.0909090909090909</v>
      </c>
      <c r="Y2045" s="0" t="n">
        <f aca="false">IF(AND(ISNUMBER($BW2045),ISNUMBER($BX2045)),MIN(1,MAX(0,($BX2045-2018+1)/($BX2045-$BW2045+1))),"")</f>
        <v>0</v>
      </c>
      <c r="Z2045" s="0" t="n">
        <f aca="false">IF(AND(ISNUMBER($BW2045),ISNUMBER($BX2045)),MIN(1,MAX(0,($BX2045-2019+1)/($BX2045-$BW2045+1))),"")</f>
        <v>0</v>
      </c>
      <c r="AA2045" s="0" t="n">
        <f aca="false">IF(ISNUMBER($BX2045),IF($BX2045&gt;=2017,1,0),"")</f>
        <v>1</v>
      </c>
      <c r="AB2045" s="0" t="n">
        <f aca="false">IF(ISNUMBER($BX2045),IF($BX2045&gt;=2018,1,0),"")</f>
        <v>0</v>
      </c>
      <c r="AC2045" s="0" t="n">
        <f aca="false">IF(ISNUMBER($BX2045),IF($BX2045&gt;=2019,1,0),"")</f>
        <v>0</v>
      </c>
      <c r="AD2045" s="0" t="n">
        <f aca="false">IF($L2045&lt;&gt;"",IF($L2045&gt;2013,1,0),"")</f>
        <v>0</v>
      </c>
      <c r="AE2045" s="0" t="n">
        <f aca="false">IF($L2045&lt;&gt;"",1+IF($L2045&gt;2011,1,0)+IF($L2045&gt;2014,1,0),"")</f>
        <v>2</v>
      </c>
      <c r="AF2045" s="0" t="s">
        <v>310</v>
      </c>
      <c r="AG2045" s="0" t="s">
        <v>436</v>
      </c>
      <c r="AH2045" s="0" t="s">
        <v>89</v>
      </c>
      <c r="AI2045" s="0" t="s">
        <v>334</v>
      </c>
      <c r="AJ2045" s="0" t="s">
        <v>334</v>
      </c>
      <c r="AK2045" s="0" t="str">
        <f aca="false">IF(AND($CF2045&lt;&gt;"",IFERROR(INDEX(subsample_country_map!$B:$B,MATCH($CF2045,subsample_country_map!$A:$A,0)),"")&lt;&gt;""),INDEX(subsample_country_map!$B:$B,MATCH($CF2045,subsample_country_map!$A:$A,0)),INDEX(lookup!$AA:$AA,MATCH($A2045,lookup!$A:$A,0)))</f>
        <v>1_US</v>
      </c>
      <c r="AL2045" s="0" t="str">
        <f aca="false">IF(AND($CF2045&lt;&gt;"",IFERROR(INDEX(subsample_country_map!$C:$C,MATCH($CF2045,subsample_country_map!$A:$A,0)),"")&lt;&gt;""),INDEX(subsample_country_map!$C:$C,MATCH($CF2045,subsample_country_map!$A:$A,0)),INDEX(lookup!$AB:$AB,MATCH($A2045,lookup!$A:$A,0)))</f>
        <v>1_developed</v>
      </c>
      <c r="AM2045" s="0" t="str">
        <f aca="false">IF(AND($CF2045&lt;&gt;"",IFERROR(INDEX(subsample_country_map!$D:$D,MATCH($CF2045,subsample_country_map!$A:$A,0)),"")&lt;&gt;""),INDEX(subsample_country_map!$D:$D,MATCH($CF2045,subsample_country_map!$A:$A,0)),INDEX(lookup!$AC:$AC,MATCH($A2045,lookup!$A:$A,0)))</f>
        <v>1_western</v>
      </c>
      <c r="AN2045" s="0" t="str">
        <f aca="false">IF(AND($CF2045&lt;&gt;"",IFERROR(INDEX(subsample_country_map!$E:$E,MATCH($CF2045,subsample_country_map!$A:$A,0)),"")&lt;&gt;""),INDEX(subsample_country_map!$E:$E,MATCH($CF2045,subsample_country_map!$A:$A,0)),INDEX(lookup!$AD:$AD,MATCH($A2045,lookup!$A:$A,0)))</f>
        <v>1_common law</v>
      </c>
      <c r="AO2045" s="0" t="str">
        <f aca="false">INDEX(lookup!$Y:$Y,MATCH($A2045,lookup!$A:$A,0))</f>
        <v>0_published</v>
      </c>
      <c r="AP2045" s="0" t="str">
        <f aca="false">INDEX(lookup!$Z:$Z,MATCH($A2045,lookup!$A:$A,0))</f>
        <v>1_VHB high</v>
      </c>
      <c r="AQ2045" s="0" t="str">
        <f aca="false">INDEX(lookup!$W:$W,MATCH($A2045,lookup!$A:$A,0))</f>
        <v>1_fin/acc/econ</v>
      </c>
      <c r="AS2045" s="0" t="s">
        <v>91</v>
      </c>
      <c r="AT2045" s="0" t="s">
        <v>111</v>
      </c>
      <c r="AU2045" s="0" t="s">
        <v>311</v>
      </c>
      <c r="AV2045" s="0" t="s">
        <v>425</v>
      </c>
      <c r="AX2045" s="0" t="s">
        <v>6883</v>
      </c>
      <c r="BA2045" s="0" t="n">
        <v>2184</v>
      </c>
      <c r="BB2045" s="0" t="s">
        <v>347</v>
      </c>
      <c r="BC2045" s="0" t="s">
        <v>868</v>
      </c>
      <c r="BD2045" s="0" t="s">
        <v>142</v>
      </c>
      <c r="BE2045" s="0" t="s">
        <v>33</v>
      </c>
      <c r="BF2045" s="0" t="s">
        <v>6876</v>
      </c>
      <c r="BI2045" s="0" t="s">
        <v>316</v>
      </c>
      <c r="BJ2045" s="0" t="s">
        <v>2197</v>
      </c>
      <c r="BK2045" s="0" t="s">
        <v>6877</v>
      </c>
      <c r="BL2045" s="0" t="s">
        <v>6884</v>
      </c>
      <c r="BM2045" s="0" t="s">
        <v>6811</v>
      </c>
      <c r="BN2045" s="0" t="s">
        <v>6807</v>
      </c>
      <c r="BO2045" s="0" t="s">
        <v>105</v>
      </c>
      <c r="BP2045" s="0" t="s">
        <v>6802</v>
      </c>
      <c r="BQ2045" s="0" t="s">
        <v>127</v>
      </c>
      <c r="BT2045" s="0" t="n">
        <v>0</v>
      </c>
      <c r="BU2045" s="0" t="s">
        <v>6808</v>
      </c>
      <c r="BW2045" s="0" t="n">
        <v>2007</v>
      </c>
      <c r="BX2045" s="0" t="n">
        <v>2017</v>
      </c>
      <c r="BY2045" s="0" t="s">
        <v>343</v>
      </c>
      <c r="BZ2045" s="0" t="n">
        <v>2012</v>
      </c>
      <c r="CA2045" s="0" t="n">
        <v>0.181818181818182</v>
      </c>
      <c r="CB2045" s="0" t="n">
        <v>0</v>
      </c>
      <c r="CC2045" s="0" t="n">
        <v>1</v>
      </c>
      <c r="CD2045" s="0" t="n">
        <v>-0.0626552101032985</v>
      </c>
      <c r="CE2045" s="0" t="n">
        <v>1</v>
      </c>
    </row>
    <row r="2046" customFormat="false" ht="15" hidden="false" customHeight="false" outlineLevel="0" collapsed="false">
      <c r="A2046" s="0" t="s">
        <v>6802</v>
      </c>
      <c r="B2046" s="0" t="n">
        <v>3351</v>
      </c>
      <c r="C2046" s="0" t="n">
        <v>0.0574803130749165</v>
      </c>
      <c r="D2046" s="0" t="n">
        <v>2537</v>
      </c>
      <c r="E2046" s="0" t="n">
        <f aca="false">IF(ISNUMBER($BA2046),$BA2046,IF(AND(ISNUMBER($D2046),ISNUMBER($BW2046),ISNUMBER($BX2046)),$D2046*($BX2046-$BW2046+1),""))</f>
        <v>2537</v>
      </c>
      <c r="H2046" s="0" t="s">
        <v>118</v>
      </c>
      <c r="I2046" s="0" t="s">
        <v>119</v>
      </c>
      <c r="J2046" s="0" t="n">
        <f aca="false">IF($BW2046&lt;&gt;"",$BW2046,"")</f>
        <v>2007</v>
      </c>
      <c r="K2046" s="0" t="n">
        <f aca="false">IF($BX2046&lt;&gt;"",$BX2046,"")</f>
        <v>2017</v>
      </c>
      <c r="L2046" s="0" t="n">
        <f aca="false">IF(AND(ISNUMBER($BW2046),ISNUMBER($BX2046)),($BW2046+$BX2046)/2,"")</f>
        <v>2012</v>
      </c>
      <c r="M2046" s="0" t="n">
        <f aca="false">IF($L2046&lt;&gt;"",$L2046,"")</f>
        <v>2012</v>
      </c>
      <c r="N2046" s="0" t="n">
        <f aca="false">IF(AND(ISNUMBER($BW2046),ISNUMBER($BX2046)),MIN(1,MAX(0,($BX2046-2016+1)/($BX2046-$BW2046+1))),"")</f>
        <v>0.181818181818182</v>
      </c>
      <c r="O2046" s="0" t="n">
        <f aca="false">IF(AND(ISNUMBER($BW2046),ISNUMBER($BX2046)),MIN(1,MAX(0,($BX2046-2017+1)/($BX2046-$BW2046+1))),"")</f>
        <v>0.0909090909090909</v>
      </c>
      <c r="P2046" s="0" t="n">
        <f aca="false">IF(AND(ISNUMBER($BW2046),ISNUMBER($BX2046)),MIN(1,MAX(0,($BX2046-2018+1)/($BX2046-$BW2046+1))),"")</f>
        <v>0</v>
      </c>
      <c r="Q2046" s="0" t="n">
        <f aca="false">IF(AND(ISNUMBER($BW2046),ISNUMBER($BX2046)),MIN(1,MAX(0,($BX2046-2019+1)/($BX2046-$BW2046+1))),"")</f>
        <v>0</v>
      </c>
      <c r="R2046" s="0" t="n">
        <f aca="false">IF(AND(ISNUMBER($BW2046),ISNUMBER($BX2046)),MIN(1,MAX(0,($BX2046-2016+1)/($BX2046-$BW2046+1))),"")</f>
        <v>0.181818181818182</v>
      </c>
      <c r="S2046" s="0" t="n">
        <f aca="false">IF($L2046&lt;&gt;"",IF($L2046&gt;=2015.5,1,0),"")</f>
        <v>0</v>
      </c>
      <c r="T2046" s="0" t="n">
        <f aca="false">IF($L2046&lt;&gt;"",IF($L2046&gt;=2016,1,0),"")</f>
        <v>0</v>
      </c>
      <c r="U2046" s="0" t="n">
        <f aca="false">IF(ISNUMBER($BX2046),IF($BX2046&gt;=2016,1,0),"")</f>
        <v>1</v>
      </c>
      <c r="V2046" s="0" t="n">
        <f aca="false">IF(ISNUMBER($BW2046),IF($BW2046&gt;=2016,1,0),"")</f>
        <v>0</v>
      </c>
      <c r="W2046" s="0" t="str">
        <f aca="false">IF(AND(ISNUMBER($BW2046),ISNUMBER($BX2046)),IF($BW2046&gt;=2016,"post-only",IF($BX2046&lt;2016,"pre-only","mixed")),"")</f>
        <v>mixed</v>
      </c>
      <c r="X2046" s="0" t="n">
        <f aca="false">IF(AND(ISNUMBER($BW2046),ISNUMBER($BX2046)),MIN(1,MAX(0,($BX2046-2017+1)/($BX2046-$BW2046+1))),"")</f>
        <v>0.0909090909090909</v>
      </c>
      <c r="Y2046" s="0" t="n">
        <f aca="false">IF(AND(ISNUMBER($BW2046),ISNUMBER($BX2046)),MIN(1,MAX(0,($BX2046-2018+1)/($BX2046-$BW2046+1))),"")</f>
        <v>0</v>
      </c>
      <c r="Z2046" s="0" t="n">
        <f aca="false">IF(AND(ISNUMBER($BW2046),ISNUMBER($BX2046)),MIN(1,MAX(0,($BX2046-2019+1)/($BX2046-$BW2046+1))),"")</f>
        <v>0</v>
      </c>
      <c r="AA2046" s="0" t="n">
        <f aca="false">IF(ISNUMBER($BX2046),IF($BX2046&gt;=2017,1,0),"")</f>
        <v>1</v>
      </c>
      <c r="AB2046" s="0" t="n">
        <f aca="false">IF(ISNUMBER($BX2046),IF($BX2046&gt;=2018,1,0),"")</f>
        <v>0</v>
      </c>
      <c r="AC2046" s="0" t="n">
        <f aca="false">IF(ISNUMBER($BX2046),IF($BX2046&gt;=2019,1,0),"")</f>
        <v>0</v>
      </c>
      <c r="AD2046" s="0" t="n">
        <f aca="false">IF($L2046&lt;&gt;"",IF($L2046&gt;2013,1,0),"")</f>
        <v>0</v>
      </c>
      <c r="AE2046" s="0" t="n">
        <f aca="false">IF($L2046&lt;&gt;"",1+IF($L2046&gt;2011,1,0)+IF($L2046&gt;2014,1,0),"")</f>
        <v>2</v>
      </c>
      <c r="AF2046" s="0" t="s">
        <v>310</v>
      </c>
      <c r="AG2046" s="0" t="s">
        <v>88</v>
      </c>
      <c r="AH2046" s="0" t="s">
        <v>89</v>
      </c>
      <c r="AI2046" s="0" t="s">
        <v>334</v>
      </c>
      <c r="AJ2046" s="0" t="s">
        <v>334</v>
      </c>
      <c r="AK2046" s="0" t="str">
        <f aca="false">IF(AND($CF2046&lt;&gt;"",IFERROR(INDEX(subsample_country_map!$B:$B,MATCH($CF2046,subsample_country_map!$A:$A,0)),"")&lt;&gt;""),INDEX(subsample_country_map!$B:$B,MATCH($CF2046,subsample_country_map!$A:$A,0)),INDEX(lookup!$AA:$AA,MATCH($A2046,lookup!$A:$A,0)))</f>
        <v>1_US</v>
      </c>
      <c r="AL2046" s="0" t="str">
        <f aca="false">IF(AND($CF2046&lt;&gt;"",IFERROR(INDEX(subsample_country_map!$C:$C,MATCH($CF2046,subsample_country_map!$A:$A,0)),"")&lt;&gt;""),INDEX(subsample_country_map!$C:$C,MATCH($CF2046,subsample_country_map!$A:$A,0)),INDEX(lookup!$AB:$AB,MATCH($A2046,lookup!$A:$A,0)))</f>
        <v>1_developed</v>
      </c>
      <c r="AM2046" s="0" t="str">
        <f aca="false">IF(AND($CF2046&lt;&gt;"",IFERROR(INDEX(subsample_country_map!$D:$D,MATCH($CF2046,subsample_country_map!$A:$A,0)),"")&lt;&gt;""),INDEX(subsample_country_map!$D:$D,MATCH($CF2046,subsample_country_map!$A:$A,0)),INDEX(lookup!$AC:$AC,MATCH($A2046,lookup!$A:$A,0)))</f>
        <v>1_western</v>
      </c>
      <c r="AN2046" s="0" t="str">
        <f aca="false">IF(AND($CF2046&lt;&gt;"",IFERROR(INDEX(subsample_country_map!$E:$E,MATCH($CF2046,subsample_country_map!$A:$A,0)),"")&lt;&gt;""),INDEX(subsample_country_map!$E:$E,MATCH($CF2046,subsample_country_map!$A:$A,0)),INDEX(lookup!$AD:$AD,MATCH($A2046,lookup!$A:$A,0)))</f>
        <v>1_common law</v>
      </c>
      <c r="AO2046" s="0" t="str">
        <f aca="false">INDEX(lookup!$Y:$Y,MATCH($A2046,lookup!$A:$A,0))</f>
        <v>0_published</v>
      </c>
      <c r="AP2046" s="0" t="str">
        <f aca="false">INDEX(lookup!$Z:$Z,MATCH($A2046,lookup!$A:$A,0))</f>
        <v>1_VHB high</v>
      </c>
      <c r="AQ2046" s="0" t="str">
        <f aca="false">INDEX(lookup!$W:$W,MATCH($A2046,lookup!$A:$A,0))</f>
        <v>1_fin/acc/econ</v>
      </c>
      <c r="AS2046" s="0" t="s">
        <v>91</v>
      </c>
      <c r="AT2046" s="0" t="s">
        <v>397</v>
      </c>
      <c r="AU2046" s="0" t="s">
        <v>311</v>
      </c>
      <c r="AV2046" s="0" t="s">
        <v>6885</v>
      </c>
      <c r="AX2046" s="0" t="s">
        <v>6886</v>
      </c>
      <c r="BA2046" s="0" t="n">
        <v>2537</v>
      </c>
      <c r="BB2046" s="0" t="s">
        <v>96</v>
      </c>
      <c r="BC2046" s="0" t="s">
        <v>868</v>
      </c>
      <c r="BD2046" s="0" t="s">
        <v>142</v>
      </c>
      <c r="BE2046" s="0" t="s">
        <v>33</v>
      </c>
      <c r="BF2046" s="0" t="s">
        <v>6876</v>
      </c>
      <c r="BI2046" s="0" t="s">
        <v>316</v>
      </c>
      <c r="BJ2046" s="0" t="s">
        <v>2182</v>
      </c>
      <c r="BK2046" s="0" t="s">
        <v>6877</v>
      </c>
      <c r="BL2046" s="0" t="s">
        <v>6887</v>
      </c>
      <c r="BM2046" s="0" t="s">
        <v>6814</v>
      </c>
      <c r="BN2046" s="0" t="s">
        <v>6807</v>
      </c>
      <c r="BO2046" s="0" t="s">
        <v>105</v>
      </c>
      <c r="BP2046" s="0" t="s">
        <v>6802</v>
      </c>
      <c r="BQ2046" s="0" t="s">
        <v>127</v>
      </c>
      <c r="BT2046" s="0" t="n">
        <v>0</v>
      </c>
      <c r="BU2046" s="0" t="s">
        <v>6808</v>
      </c>
      <c r="BW2046" s="0" t="n">
        <v>2007</v>
      </c>
      <c r="BX2046" s="0" t="n">
        <v>2017</v>
      </c>
      <c r="BY2046" s="0" t="s">
        <v>343</v>
      </c>
      <c r="BZ2046" s="0" t="n">
        <v>2012</v>
      </c>
      <c r="CA2046" s="0" t="n">
        <v>0.181818181818182</v>
      </c>
      <c r="CB2046" s="0" t="n">
        <v>0</v>
      </c>
      <c r="CC2046" s="0" t="n">
        <v>1</v>
      </c>
      <c r="CD2046" s="0" t="n">
        <v>0.0575437435906678</v>
      </c>
      <c r="CE2046" s="0" t="n">
        <v>1</v>
      </c>
    </row>
    <row r="2047" customFormat="false" ht="15" hidden="false" customHeight="false" outlineLevel="0" collapsed="false">
      <c r="A2047" s="0" t="s">
        <v>6802</v>
      </c>
      <c r="B2047" s="0" t="n">
        <v>3352</v>
      </c>
      <c r="C2047" s="0" t="n">
        <v>-0.0198497111391805</v>
      </c>
      <c r="D2047" s="0" t="n">
        <v>2537</v>
      </c>
      <c r="E2047" s="0" t="n">
        <f aca="false">IF(ISNUMBER($BA2047),$BA2047,IF(AND(ISNUMBER($D2047),ISNUMBER($BW2047),ISNUMBER($BX2047)),$D2047*($BX2047-$BW2047+1),""))</f>
        <v>2537</v>
      </c>
      <c r="H2047" s="0" t="s">
        <v>118</v>
      </c>
      <c r="I2047" s="0" t="s">
        <v>119</v>
      </c>
      <c r="J2047" s="0" t="n">
        <f aca="false">IF($BW2047&lt;&gt;"",$BW2047,"")</f>
        <v>2007</v>
      </c>
      <c r="K2047" s="0" t="n">
        <f aca="false">IF($BX2047&lt;&gt;"",$BX2047,"")</f>
        <v>2017</v>
      </c>
      <c r="L2047" s="0" t="n">
        <f aca="false">IF(AND(ISNUMBER($BW2047),ISNUMBER($BX2047)),($BW2047+$BX2047)/2,"")</f>
        <v>2012</v>
      </c>
      <c r="M2047" s="0" t="n">
        <f aca="false">IF($L2047&lt;&gt;"",$L2047,"")</f>
        <v>2012</v>
      </c>
      <c r="N2047" s="0" t="n">
        <f aca="false">IF(AND(ISNUMBER($BW2047),ISNUMBER($BX2047)),MIN(1,MAX(0,($BX2047-2016+1)/($BX2047-$BW2047+1))),"")</f>
        <v>0.181818181818182</v>
      </c>
      <c r="O2047" s="0" t="n">
        <f aca="false">IF(AND(ISNUMBER($BW2047),ISNUMBER($BX2047)),MIN(1,MAX(0,($BX2047-2017+1)/($BX2047-$BW2047+1))),"")</f>
        <v>0.0909090909090909</v>
      </c>
      <c r="P2047" s="0" t="n">
        <f aca="false">IF(AND(ISNUMBER($BW2047),ISNUMBER($BX2047)),MIN(1,MAX(0,($BX2047-2018+1)/($BX2047-$BW2047+1))),"")</f>
        <v>0</v>
      </c>
      <c r="Q2047" s="0" t="n">
        <f aca="false">IF(AND(ISNUMBER($BW2047),ISNUMBER($BX2047)),MIN(1,MAX(0,($BX2047-2019+1)/($BX2047-$BW2047+1))),"")</f>
        <v>0</v>
      </c>
      <c r="R2047" s="0" t="n">
        <f aca="false">IF(AND(ISNUMBER($BW2047),ISNUMBER($BX2047)),MIN(1,MAX(0,($BX2047-2016+1)/($BX2047-$BW2047+1))),"")</f>
        <v>0.181818181818182</v>
      </c>
      <c r="S2047" s="0" t="n">
        <f aca="false">IF($L2047&lt;&gt;"",IF($L2047&gt;=2015.5,1,0),"")</f>
        <v>0</v>
      </c>
      <c r="T2047" s="0" t="n">
        <f aca="false">IF($L2047&lt;&gt;"",IF($L2047&gt;=2016,1,0),"")</f>
        <v>0</v>
      </c>
      <c r="U2047" s="0" t="n">
        <f aca="false">IF(ISNUMBER($BX2047),IF($BX2047&gt;=2016,1,0),"")</f>
        <v>1</v>
      </c>
      <c r="V2047" s="0" t="n">
        <f aca="false">IF(ISNUMBER($BW2047),IF($BW2047&gt;=2016,1,0),"")</f>
        <v>0</v>
      </c>
      <c r="W2047" s="0" t="str">
        <f aca="false">IF(AND(ISNUMBER($BW2047),ISNUMBER($BX2047)),IF($BW2047&gt;=2016,"post-only",IF($BX2047&lt;2016,"pre-only","mixed")),"")</f>
        <v>mixed</v>
      </c>
      <c r="X2047" s="0" t="n">
        <f aca="false">IF(AND(ISNUMBER($BW2047),ISNUMBER($BX2047)),MIN(1,MAX(0,($BX2047-2017+1)/($BX2047-$BW2047+1))),"")</f>
        <v>0.0909090909090909</v>
      </c>
      <c r="Y2047" s="0" t="n">
        <f aca="false">IF(AND(ISNUMBER($BW2047),ISNUMBER($BX2047)),MIN(1,MAX(0,($BX2047-2018+1)/($BX2047-$BW2047+1))),"")</f>
        <v>0</v>
      </c>
      <c r="Z2047" s="0" t="n">
        <f aca="false">IF(AND(ISNUMBER($BW2047),ISNUMBER($BX2047)),MIN(1,MAX(0,($BX2047-2019+1)/($BX2047-$BW2047+1))),"")</f>
        <v>0</v>
      </c>
      <c r="AA2047" s="0" t="n">
        <f aca="false">IF(ISNUMBER($BX2047),IF($BX2047&gt;=2017,1,0),"")</f>
        <v>1</v>
      </c>
      <c r="AB2047" s="0" t="n">
        <f aca="false">IF(ISNUMBER($BX2047),IF($BX2047&gt;=2018,1,0),"")</f>
        <v>0</v>
      </c>
      <c r="AC2047" s="0" t="n">
        <f aca="false">IF(ISNUMBER($BX2047),IF($BX2047&gt;=2019,1,0),"")</f>
        <v>0</v>
      </c>
      <c r="AD2047" s="0" t="n">
        <f aca="false">IF($L2047&lt;&gt;"",IF($L2047&gt;2013,1,0),"")</f>
        <v>0</v>
      </c>
      <c r="AE2047" s="0" t="n">
        <f aca="false">IF($L2047&lt;&gt;"",1+IF($L2047&gt;2011,1,0)+IF($L2047&gt;2014,1,0),"")</f>
        <v>2</v>
      </c>
      <c r="AF2047" s="0" t="s">
        <v>310</v>
      </c>
      <c r="AG2047" s="0" t="s">
        <v>88</v>
      </c>
      <c r="AH2047" s="0" t="s">
        <v>89</v>
      </c>
      <c r="AI2047" s="0" t="s">
        <v>334</v>
      </c>
      <c r="AJ2047" s="0" t="s">
        <v>334</v>
      </c>
      <c r="AK2047" s="0" t="str">
        <f aca="false">IF(AND($CF2047&lt;&gt;"",IFERROR(INDEX(subsample_country_map!$B:$B,MATCH($CF2047,subsample_country_map!$A:$A,0)),"")&lt;&gt;""),INDEX(subsample_country_map!$B:$B,MATCH($CF2047,subsample_country_map!$A:$A,0)),INDEX(lookup!$AA:$AA,MATCH($A2047,lookup!$A:$A,0)))</f>
        <v>1_US</v>
      </c>
      <c r="AL2047" s="0" t="str">
        <f aca="false">IF(AND($CF2047&lt;&gt;"",IFERROR(INDEX(subsample_country_map!$C:$C,MATCH($CF2047,subsample_country_map!$A:$A,0)),"")&lt;&gt;""),INDEX(subsample_country_map!$C:$C,MATCH($CF2047,subsample_country_map!$A:$A,0)),INDEX(lookup!$AB:$AB,MATCH($A2047,lookup!$A:$A,0)))</f>
        <v>1_developed</v>
      </c>
      <c r="AM2047" s="0" t="str">
        <f aca="false">IF(AND($CF2047&lt;&gt;"",IFERROR(INDEX(subsample_country_map!$D:$D,MATCH($CF2047,subsample_country_map!$A:$A,0)),"")&lt;&gt;""),INDEX(subsample_country_map!$D:$D,MATCH($CF2047,subsample_country_map!$A:$A,0)),INDEX(lookup!$AC:$AC,MATCH($A2047,lookup!$A:$A,0)))</f>
        <v>1_western</v>
      </c>
      <c r="AN2047" s="0" t="str">
        <f aca="false">IF(AND($CF2047&lt;&gt;"",IFERROR(INDEX(subsample_country_map!$E:$E,MATCH($CF2047,subsample_country_map!$A:$A,0)),"")&lt;&gt;""),INDEX(subsample_country_map!$E:$E,MATCH($CF2047,subsample_country_map!$A:$A,0)),INDEX(lookup!$AD:$AD,MATCH($A2047,lookup!$A:$A,0)))</f>
        <v>1_common law</v>
      </c>
      <c r="AO2047" s="0" t="str">
        <f aca="false">INDEX(lookup!$Y:$Y,MATCH($A2047,lookup!$A:$A,0))</f>
        <v>0_published</v>
      </c>
      <c r="AP2047" s="0" t="str">
        <f aca="false">INDEX(lookup!$Z:$Z,MATCH($A2047,lookup!$A:$A,0))</f>
        <v>1_VHB high</v>
      </c>
      <c r="AQ2047" s="0" t="str">
        <f aca="false">INDEX(lookup!$W:$W,MATCH($A2047,lookup!$A:$A,0))</f>
        <v>1_fin/acc/econ</v>
      </c>
      <c r="AS2047" s="0" t="s">
        <v>91</v>
      </c>
      <c r="AT2047" s="0" t="s">
        <v>397</v>
      </c>
      <c r="AU2047" s="0" t="s">
        <v>311</v>
      </c>
      <c r="AV2047" s="0" t="s">
        <v>2672</v>
      </c>
      <c r="AX2047" s="0" t="s">
        <v>1326</v>
      </c>
      <c r="BA2047" s="0" t="n">
        <v>2537</v>
      </c>
      <c r="BB2047" s="0" t="s">
        <v>96</v>
      </c>
      <c r="BC2047" s="0" t="s">
        <v>868</v>
      </c>
      <c r="BD2047" s="0" t="s">
        <v>142</v>
      </c>
      <c r="BE2047" s="0" t="s">
        <v>33</v>
      </c>
      <c r="BF2047" s="0" t="s">
        <v>6876</v>
      </c>
      <c r="BI2047" s="0" t="s">
        <v>316</v>
      </c>
      <c r="BJ2047" s="0" t="s">
        <v>2188</v>
      </c>
      <c r="BK2047" s="0" t="s">
        <v>6877</v>
      </c>
      <c r="BL2047" s="0" t="s">
        <v>6888</v>
      </c>
      <c r="BM2047" s="0" t="s">
        <v>6814</v>
      </c>
      <c r="BN2047" s="0" t="s">
        <v>6807</v>
      </c>
      <c r="BO2047" s="0" t="s">
        <v>105</v>
      </c>
      <c r="BP2047" s="0" t="s">
        <v>6802</v>
      </c>
      <c r="BQ2047" s="0" t="s">
        <v>127</v>
      </c>
      <c r="BT2047" s="0" t="n">
        <v>0</v>
      </c>
      <c r="BU2047" s="0" t="s">
        <v>6808</v>
      </c>
      <c r="BW2047" s="0" t="n">
        <v>2007</v>
      </c>
      <c r="BX2047" s="0" t="n">
        <v>2017</v>
      </c>
      <c r="BY2047" s="0" t="s">
        <v>343</v>
      </c>
      <c r="BZ2047" s="0" t="n">
        <v>2012</v>
      </c>
      <c r="CA2047" s="0" t="n">
        <v>0.181818181818182</v>
      </c>
      <c r="CB2047" s="0" t="n">
        <v>0</v>
      </c>
      <c r="CC2047" s="0" t="n">
        <v>1</v>
      </c>
      <c r="CD2047" s="0" t="n">
        <v>-0.0198523187573921</v>
      </c>
      <c r="CE2047" s="0" t="n">
        <v>1</v>
      </c>
    </row>
    <row r="2048" customFormat="false" ht="15" hidden="false" customHeight="false" outlineLevel="0" collapsed="false">
      <c r="A2048" s="0" t="s">
        <v>6802</v>
      </c>
      <c r="B2048" s="0" t="n">
        <v>3353</v>
      </c>
      <c r="C2048" s="0" t="n">
        <v>0.00556340030306532</v>
      </c>
      <c r="D2048" s="0" t="n">
        <v>2184</v>
      </c>
      <c r="E2048" s="0" t="n">
        <f aca="false">IF(ISNUMBER($BA2048),$BA2048,IF(AND(ISNUMBER($D2048),ISNUMBER($BW2048),ISNUMBER($BX2048)),$D2048*($BX2048-$BW2048+1),""))</f>
        <v>2184</v>
      </c>
      <c r="H2048" s="0" t="s">
        <v>118</v>
      </c>
      <c r="I2048" s="0" t="s">
        <v>119</v>
      </c>
      <c r="J2048" s="0" t="n">
        <f aca="false">IF($BW2048&lt;&gt;"",$BW2048,"")</f>
        <v>2007</v>
      </c>
      <c r="K2048" s="0" t="n">
        <f aca="false">IF($BX2048&lt;&gt;"",$BX2048,"")</f>
        <v>2017</v>
      </c>
      <c r="L2048" s="0" t="n">
        <f aca="false">IF(AND(ISNUMBER($BW2048),ISNUMBER($BX2048)),($BW2048+$BX2048)/2,"")</f>
        <v>2012</v>
      </c>
      <c r="M2048" s="0" t="n">
        <f aca="false">IF($L2048&lt;&gt;"",$L2048,"")</f>
        <v>2012</v>
      </c>
      <c r="N2048" s="0" t="n">
        <f aca="false">IF(AND(ISNUMBER($BW2048),ISNUMBER($BX2048)),MIN(1,MAX(0,($BX2048-2016+1)/($BX2048-$BW2048+1))),"")</f>
        <v>0.181818181818182</v>
      </c>
      <c r="O2048" s="0" t="n">
        <f aca="false">IF(AND(ISNUMBER($BW2048),ISNUMBER($BX2048)),MIN(1,MAX(0,($BX2048-2017+1)/($BX2048-$BW2048+1))),"")</f>
        <v>0.0909090909090909</v>
      </c>
      <c r="P2048" s="0" t="n">
        <f aca="false">IF(AND(ISNUMBER($BW2048),ISNUMBER($BX2048)),MIN(1,MAX(0,($BX2048-2018+1)/($BX2048-$BW2048+1))),"")</f>
        <v>0</v>
      </c>
      <c r="Q2048" s="0" t="n">
        <f aca="false">IF(AND(ISNUMBER($BW2048),ISNUMBER($BX2048)),MIN(1,MAX(0,($BX2048-2019+1)/($BX2048-$BW2048+1))),"")</f>
        <v>0</v>
      </c>
      <c r="R2048" s="0" t="n">
        <f aca="false">IF(AND(ISNUMBER($BW2048),ISNUMBER($BX2048)),MIN(1,MAX(0,($BX2048-2016+1)/($BX2048-$BW2048+1))),"")</f>
        <v>0.181818181818182</v>
      </c>
      <c r="S2048" s="0" t="n">
        <f aca="false">IF($L2048&lt;&gt;"",IF($L2048&gt;=2015.5,1,0),"")</f>
        <v>0</v>
      </c>
      <c r="T2048" s="0" t="n">
        <f aca="false">IF($L2048&lt;&gt;"",IF($L2048&gt;=2016,1,0),"")</f>
        <v>0</v>
      </c>
      <c r="U2048" s="0" t="n">
        <f aca="false">IF(ISNUMBER($BX2048),IF($BX2048&gt;=2016,1,0),"")</f>
        <v>1</v>
      </c>
      <c r="V2048" s="0" t="n">
        <f aca="false">IF(ISNUMBER($BW2048),IF($BW2048&gt;=2016,1,0),"")</f>
        <v>0</v>
      </c>
      <c r="W2048" s="0" t="str">
        <f aca="false">IF(AND(ISNUMBER($BW2048),ISNUMBER($BX2048)),IF($BW2048&gt;=2016,"post-only",IF($BX2048&lt;2016,"pre-only","mixed")),"")</f>
        <v>mixed</v>
      </c>
      <c r="X2048" s="0" t="n">
        <f aca="false">IF(AND(ISNUMBER($BW2048),ISNUMBER($BX2048)),MIN(1,MAX(0,($BX2048-2017+1)/($BX2048-$BW2048+1))),"")</f>
        <v>0.0909090909090909</v>
      </c>
      <c r="Y2048" s="0" t="n">
        <f aca="false">IF(AND(ISNUMBER($BW2048),ISNUMBER($BX2048)),MIN(1,MAX(0,($BX2048-2018+1)/($BX2048-$BW2048+1))),"")</f>
        <v>0</v>
      </c>
      <c r="Z2048" s="0" t="n">
        <f aca="false">IF(AND(ISNUMBER($BW2048),ISNUMBER($BX2048)),MIN(1,MAX(0,($BX2048-2019+1)/($BX2048-$BW2048+1))),"")</f>
        <v>0</v>
      </c>
      <c r="AA2048" s="0" t="n">
        <f aca="false">IF(ISNUMBER($BX2048),IF($BX2048&gt;=2017,1,0),"")</f>
        <v>1</v>
      </c>
      <c r="AB2048" s="0" t="n">
        <f aca="false">IF(ISNUMBER($BX2048),IF($BX2048&gt;=2018,1,0),"")</f>
        <v>0</v>
      </c>
      <c r="AC2048" s="0" t="n">
        <f aca="false">IF(ISNUMBER($BX2048),IF($BX2048&gt;=2019,1,0),"")</f>
        <v>0</v>
      </c>
      <c r="AD2048" s="0" t="n">
        <f aca="false">IF($L2048&lt;&gt;"",IF($L2048&gt;2013,1,0),"")</f>
        <v>0</v>
      </c>
      <c r="AE2048" s="0" t="n">
        <f aca="false">IF($L2048&lt;&gt;"",1+IF($L2048&gt;2011,1,0)+IF($L2048&gt;2014,1,0),"")</f>
        <v>2</v>
      </c>
      <c r="AF2048" s="0" t="s">
        <v>310</v>
      </c>
      <c r="AG2048" s="0" t="s">
        <v>88</v>
      </c>
      <c r="AH2048" s="0" t="s">
        <v>89</v>
      </c>
      <c r="AI2048" s="0" t="s">
        <v>334</v>
      </c>
      <c r="AJ2048" s="0" t="s">
        <v>334</v>
      </c>
      <c r="AK2048" s="0" t="str">
        <f aca="false">IF(AND($CF2048&lt;&gt;"",IFERROR(INDEX(subsample_country_map!$B:$B,MATCH($CF2048,subsample_country_map!$A:$A,0)),"")&lt;&gt;""),INDEX(subsample_country_map!$B:$B,MATCH($CF2048,subsample_country_map!$A:$A,0)),INDEX(lookup!$AA:$AA,MATCH($A2048,lookup!$A:$A,0)))</f>
        <v>1_US</v>
      </c>
      <c r="AL2048" s="0" t="str">
        <f aca="false">IF(AND($CF2048&lt;&gt;"",IFERROR(INDEX(subsample_country_map!$C:$C,MATCH($CF2048,subsample_country_map!$A:$A,0)),"")&lt;&gt;""),INDEX(subsample_country_map!$C:$C,MATCH($CF2048,subsample_country_map!$A:$A,0)),INDEX(lookup!$AB:$AB,MATCH($A2048,lookup!$A:$A,0)))</f>
        <v>1_developed</v>
      </c>
      <c r="AM2048" s="0" t="str">
        <f aca="false">IF(AND($CF2048&lt;&gt;"",IFERROR(INDEX(subsample_country_map!$D:$D,MATCH($CF2048,subsample_country_map!$A:$A,0)),"")&lt;&gt;""),INDEX(subsample_country_map!$D:$D,MATCH($CF2048,subsample_country_map!$A:$A,0)),INDEX(lookup!$AC:$AC,MATCH($A2048,lookup!$A:$A,0)))</f>
        <v>1_western</v>
      </c>
      <c r="AN2048" s="0" t="str">
        <f aca="false">IF(AND($CF2048&lt;&gt;"",IFERROR(INDEX(subsample_country_map!$E:$E,MATCH($CF2048,subsample_country_map!$A:$A,0)),"")&lt;&gt;""),INDEX(subsample_country_map!$E:$E,MATCH($CF2048,subsample_country_map!$A:$A,0)),INDEX(lookup!$AD:$AD,MATCH($A2048,lookup!$A:$A,0)))</f>
        <v>1_common law</v>
      </c>
      <c r="AO2048" s="0" t="str">
        <f aca="false">INDEX(lookup!$Y:$Y,MATCH($A2048,lookup!$A:$A,0))</f>
        <v>0_published</v>
      </c>
      <c r="AP2048" s="0" t="str">
        <f aca="false">INDEX(lookup!$Z:$Z,MATCH($A2048,lookup!$A:$A,0))</f>
        <v>1_VHB high</v>
      </c>
      <c r="AQ2048" s="0" t="str">
        <f aca="false">INDEX(lookup!$W:$W,MATCH($A2048,lookup!$A:$A,0))</f>
        <v>1_fin/acc/econ</v>
      </c>
      <c r="AS2048" s="0" t="s">
        <v>91</v>
      </c>
      <c r="AT2048" s="0" t="s">
        <v>397</v>
      </c>
      <c r="AU2048" s="0" t="s">
        <v>311</v>
      </c>
      <c r="AV2048" s="0" t="s">
        <v>2465</v>
      </c>
      <c r="AX2048" s="0" t="s">
        <v>4768</v>
      </c>
      <c r="BA2048" s="0" t="n">
        <v>2184</v>
      </c>
      <c r="BB2048" s="0" t="s">
        <v>347</v>
      </c>
      <c r="BC2048" s="0" t="s">
        <v>868</v>
      </c>
      <c r="BD2048" s="0" t="s">
        <v>142</v>
      </c>
      <c r="BE2048" s="0" t="s">
        <v>33</v>
      </c>
      <c r="BF2048" s="0" t="s">
        <v>6876</v>
      </c>
      <c r="BI2048" s="0" t="s">
        <v>316</v>
      </c>
      <c r="BJ2048" s="0" t="s">
        <v>6820</v>
      </c>
      <c r="BK2048" s="0" t="s">
        <v>6877</v>
      </c>
      <c r="BL2048" s="0" t="s">
        <v>6889</v>
      </c>
      <c r="BM2048" s="0" t="s">
        <v>6814</v>
      </c>
      <c r="BN2048" s="0" t="s">
        <v>6807</v>
      </c>
      <c r="BO2048" s="0" t="s">
        <v>105</v>
      </c>
      <c r="BP2048" s="0" t="s">
        <v>6802</v>
      </c>
      <c r="BQ2048" s="0" t="s">
        <v>127</v>
      </c>
      <c r="BT2048" s="0" t="n">
        <v>0</v>
      </c>
      <c r="BU2048" s="0" t="s">
        <v>6808</v>
      </c>
      <c r="BW2048" s="0" t="n">
        <v>2007</v>
      </c>
      <c r="BX2048" s="0" t="n">
        <v>2017</v>
      </c>
      <c r="BY2048" s="0" t="s">
        <v>343</v>
      </c>
      <c r="BZ2048" s="0" t="n">
        <v>2012</v>
      </c>
      <c r="CA2048" s="0" t="n">
        <v>0.181818181818182</v>
      </c>
      <c r="CB2048" s="0" t="n">
        <v>0</v>
      </c>
      <c r="CC2048" s="0" t="n">
        <v>1</v>
      </c>
      <c r="CD2048" s="0" t="n">
        <v>0.00556345770251653</v>
      </c>
      <c r="CE2048" s="0" t="n">
        <v>1</v>
      </c>
    </row>
    <row r="2049" customFormat="false" ht="15" hidden="false" customHeight="false" outlineLevel="0" collapsed="false">
      <c r="A2049" s="0" t="s">
        <v>6802</v>
      </c>
      <c r="B2049" s="0" t="n">
        <v>3354</v>
      </c>
      <c r="C2049" s="0" t="n">
        <v>0.00299571000531806</v>
      </c>
      <c r="D2049" s="0" t="n">
        <v>2184</v>
      </c>
      <c r="E2049" s="0" t="n">
        <f aca="false">IF(ISNUMBER($BA2049),$BA2049,IF(AND(ISNUMBER($D2049),ISNUMBER($BW2049),ISNUMBER($BX2049)),$D2049*($BX2049-$BW2049+1),""))</f>
        <v>2184</v>
      </c>
      <c r="H2049" s="0" t="s">
        <v>118</v>
      </c>
      <c r="I2049" s="0" t="s">
        <v>119</v>
      </c>
      <c r="J2049" s="0" t="n">
        <f aca="false">IF($BW2049&lt;&gt;"",$BW2049,"")</f>
        <v>2007</v>
      </c>
      <c r="K2049" s="0" t="n">
        <f aca="false">IF($BX2049&lt;&gt;"",$BX2049,"")</f>
        <v>2017</v>
      </c>
      <c r="L2049" s="0" t="n">
        <f aca="false">IF(AND(ISNUMBER($BW2049),ISNUMBER($BX2049)),($BW2049+$BX2049)/2,"")</f>
        <v>2012</v>
      </c>
      <c r="M2049" s="0" t="n">
        <f aca="false">IF($L2049&lt;&gt;"",$L2049,"")</f>
        <v>2012</v>
      </c>
      <c r="N2049" s="0" t="n">
        <f aca="false">IF(AND(ISNUMBER($BW2049),ISNUMBER($BX2049)),MIN(1,MAX(0,($BX2049-2016+1)/($BX2049-$BW2049+1))),"")</f>
        <v>0.181818181818182</v>
      </c>
      <c r="O2049" s="0" t="n">
        <f aca="false">IF(AND(ISNUMBER($BW2049),ISNUMBER($BX2049)),MIN(1,MAX(0,($BX2049-2017+1)/($BX2049-$BW2049+1))),"")</f>
        <v>0.0909090909090909</v>
      </c>
      <c r="P2049" s="0" t="n">
        <f aca="false">IF(AND(ISNUMBER($BW2049),ISNUMBER($BX2049)),MIN(1,MAX(0,($BX2049-2018+1)/($BX2049-$BW2049+1))),"")</f>
        <v>0</v>
      </c>
      <c r="Q2049" s="0" t="n">
        <f aca="false">IF(AND(ISNUMBER($BW2049),ISNUMBER($BX2049)),MIN(1,MAX(0,($BX2049-2019+1)/($BX2049-$BW2049+1))),"")</f>
        <v>0</v>
      </c>
      <c r="R2049" s="0" t="n">
        <f aca="false">IF(AND(ISNUMBER($BW2049),ISNUMBER($BX2049)),MIN(1,MAX(0,($BX2049-2016+1)/($BX2049-$BW2049+1))),"")</f>
        <v>0.181818181818182</v>
      </c>
      <c r="S2049" s="0" t="n">
        <f aca="false">IF($L2049&lt;&gt;"",IF($L2049&gt;=2015.5,1,0),"")</f>
        <v>0</v>
      </c>
      <c r="T2049" s="0" t="n">
        <f aca="false">IF($L2049&lt;&gt;"",IF($L2049&gt;=2016,1,0),"")</f>
        <v>0</v>
      </c>
      <c r="U2049" s="0" t="n">
        <f aca="false">IF(ISNUMBER($BX2049),IF($BX2049&gt;=2016,1,0),"")</f>
        <v>1</v>
      </c>
      <c r="V2049" s="0" t="n">
        <f aca="false">IF(ISNUMBER($BW2049),IF($BW2049&gt;=2016,1,0),"")</f>
        <v>0</v>
      </c>
      <c r="W2049" s="0" t="str">
        <f aca="false">IF(AND(ISNUMBER($BW2049),ISNUMBER($BX2049)),IF($BW2049&gt;=2016,"post-only",IF($BX2049&lt;2016,"pre-only","mixed")),"")</f>
        <v>mixed</v>
      </c>
      <c r="X2049" s="0" t="n">
        <f aca="false">IF(AND(ISNUMBER($BW2049),ISNUMBER($BX2049)),MIN(1,MAX(0,($BX2049-2017+1)/($BX2049-$BW2049+1))),"")</f>
        <v>0.0909090909090909</v>
      </c>
      <c r="Y2049" s="0" t="n">
        <f aca="false">IF(AND(ISNUMBER($BW2049),ISNUMBER($BX2049)),MIN(1,MAX(0,($BX2049-2018+1)/($BX2049-$BW2049+1))),"")</f>
        <v>0</v>
      </c>
      <c r="Z2049" s="0" t="n">
        <f aca="false">IF(AND(ISNUMBER($BW2049),ISNUMBER($BX2049)),MIN(1,MAX(0,($BX2049-2019+1)/($BX2049-$BW2049+1))),"")</f>
        <v>0</v>
      </c>
      <c r="AA2049" s="0" t="n">
        <f aca="false">IF(ISNUMBER($BX2049),IF($BX2049&gt;=2017,1,0),"")</f>
        <v>1</v>
      </c>
      <c r="AB2049" s="0" t="n">
        <f aca="false">IF(ISNUMBER($BX2049),IF($BX2049&gt;=2018,1,0),"")</f>
        <v>0</v>
      </c>
      <c r="AC2049" s="0" t="n">
        <f aca="false">IF(ISNUMBER($BX2049),IF($BX2049&gt;=2019,1,0),"")</f>
        <v>0</v>
      </c>
      <c r="AD2049" s="0" t="n">
        <f aca="false">IF($L2049&lt;&gt;"",IF($L2049&gt;2013,1,0),"")</f>
        <v>0</v>
      </c>
      <c r="AE2049" s="0" t="n">
        <f aca="false">IF($L2049&lt;&gt;"",1+IF($L2049&gt;2011,1,0)+IF($L2049&gt;2014,1,0),"")</f>
        <v>2</v>
      </c>
      <c r="AF2049" s="0" t="s">
        <v>310</v>
      </c>
      <c r="AG2049" s="0" t="s">
        <v>88</v>
      </c>
      <c r="AH2049" s="0" t="s">
        <v>89</v>
      </c>
      <c r="AI2049" s="0" t="s">
        <v>334</v>
      </c>
      <c r="AJ2049" s="0" t="s">
        <v>334</v>
      </c>
      <c r="AK2049" s="0" t="str">
        <f aca="false">IF(AND($CF2049&lt;&gt;"",IFERROR(INDEX(subsample_country_map!$B:$B,MATCH($CF2049,subsample_country_map!$A:$A,0)),"")&lt;&gt;""),INDEX(subsample_country_map!$B:$B,MATCH($CF2049,subsample_country_map!$A:$A,0)),INDEX(lookup!$AA:$AA,MATCH($A2049,lookup!$A:$A,0)))</f>
        <v>1_US</v>
      </c>
      <c r="AL2049" s="0" t="str">
        <f aca="false">IF(AND($CF2049&lt;&gt;"",IFERROR(INDEX(subsample_country_map!$C:$C,MATCH($CF2049,subsample_country_map!$A:$A,0)),"")&lt;&gt;""),INDEX(subsample_country_map!$C:$C,MATCH($CF2049,subsample_country_map!$A:$A,0)),INDEX(lookup!$AB:$AB,MATCH($A2049,lookup!$A:$A,0)))</f>
        <v>1_developed</v>
      </c>
      <c r="AM2049" s="0" t="str">
        <f aca="false">IF(AND($CF2049&lt;&gt;"",IFERROR(INDEX(subsample_country_map!$D:$D,MATCH($CF2049,subsample_country_map!$A:$A,0)),"")&lt;&gt;""),INDEX(subsample_country_map!$D:$D,MATCH($CF2049,subsample_country_map!$A:$A,0)),INDEX(lookup!$AC:$AC,MATCH($A2049,lookup!$A:$A,0)))</f>
        <v>1_western</v>
      </c>
      <c r="AN2049" s="0" t="str">
        <f aca="false">IF(AND($CF2049&lt;&gt;"",IFERROR(INDEX(subsample_country_map!$E:$E,MATCH($CF2049,subsample_country_map!$A:$A,0)),"")&lt;&gt;""),INDEX(subsample_country_map!$E:$E,MATCH($CF2049,subsample_country_map!$A:$A,0)),INDEX(lookup!$AD:$AD,MATCH($A2049,lookup!$A:$A,0)))</f>
        <v>1_common law</v>
      </c>
      <c r="AO2049" s="0" t="str">
        <f aca="false">INDEX(lookup!$Y:$Y,MATCH($A2049,lookup!$A:$A,0))</f>
        <v>0_published</v>
      </c>
      <c r="AP2049" s="0" t="str">
        <f aca="false">INDEX(lookup!$Z:$Z,MATCH($A2049,lookup!$A:$A,0))</f>
        <v>1_VHB high</v>
      </c>
      <c r="AQ2049" s="0" t="str">
        <f aca="false">INDEX(lookup!$W:$W,MATCH($A2049,lookup!$A:$A,0))</f>
        <v>1_fin/acc/econ</v>
      </c>
      <c r="AS2049" s="0" t="s">
        <v>91</v>
      </c>
      <c r="AT2049" s="0" t="s">
        <v>397</v>
      </c>
      <c r="AU2049" s="0" t="s">
        <v>311</v>
      </c>
      <c r="AV2049" s="0" t="s">
        <v>3074</v>
      </c>
      <c r="AX2049" s="0" t="s">
        <v>1982</v>
      </c>
      <c r="BA2049" s="0" t="n">
        <v>2184</v>
      </c>
      <c r="BB2049" s="0" t="s">
        <v>347</v>
      </c>
      <c r="BC2049" s="0" t="s">
        <v>868</v>
      </c>
      <c r="BD2049" s="0" t="s">
        <v>142</v>
      </c>
      <c r="BE2049" s="0" t="s">
        <v>33</v>
      </c>
      <c r="BF2049" s="0" t="s">
        <v>6876</v>
      </c>
      <c r="BI2049" s="0" t="s">
        <v>316</v>
      </c>
      <c r="BJ2049" s="0" t="s">
        <v>2197</v>
      </c>
      <c r="BK2049" s="0" t="s">
        <v>6877</v>
      </c>
      <c r="BL2049" s="0" t="s">
        <v>6890</v>
      </c>
      <c r="BM2049" s="0" t="s">
        <v>6814</v>
      </c>
      <c r="BN2049" s="0" t="s">
        <v>6807</v>
      </c>
      <c r="BO2049" s="0" t="s">
        <v>105</v>
      </c>
      <c r="BP2049" s="0" t="s">
        <v>6802</v>
      </c>
      <c r="BQ2049" s="0" t="s">
        <v>127</v>
      </c>
      <c r="BT2049" s="0" t="n">
        <v>0</v>
      </c>
      <c r="BU2049" s="0" t="s">
        <v>6808</v>
      </c>
      <c r="BW2049" s="0" t="n">
        <v>2007</v>
      </c>
      <c r="BX2049" s="0" t="n">
        <v>2017</v>
      </c>
      <c r="BY2049" s="0" t="s">
        <v>343</v>
      </c>
      <c r="BZ2049" s="0" t="n">
        <v>2012</v>
      </c>
      <c r="CA2049" s="0" t="n">
        <v>0.181818181818182</v>
      </c>
      <c r="CB2049" s="0" t="n">
        <v>0</v>
      </c>
      <c r="CC2049" s="0" t="n">
        <v>1</v>
      </c>
      <c r="CD2049" s="0" t="n">
        <v>0.00299571896681155</v>
      </c>
      <c r="CE2049" s="0" t="n">
        <v>1</v>
      </c>
    </row>
    <row r="2050" customFormat="false" ht="15" hidden="false" customHeight="false" outlineLevel="0" collapsed="false">
      <c r="A2050" s="0" t="s">
        <v>6802</v>
      </c>
      <c r="B2050" s="0" t="n">
        <v>3355</v>
      </c>
      <c r="C2050" s="0" t="n">
        <v>-0.0414030864655005</v>
      </c>
      <c r="D2050" s="0" t="n">
        <v>1929</v>
      </c>
      <c r="E2050" s="0" t="n">
        <f aca="false">IF(ISNUMBER($BA2050),$BA2050,IF(AND(ISNUMBER($D2050),ISNUMBER($BW2050),ISNUMBER($BX2050)),$D2050*($BX2050-$BW2050+1),""))</f>
        <v>1929</v>
      </c>
      <c r="H2050" s="0" t="s">
        <v>118</v>
      </c>
      <c r="I2050" s="0" t="s">
        <v>119</v>
      </c>
      <c r="J2050" s="0" t="n">
        <f aca="false">IF($BW2050&lt;&gt;"",$BW2050,"")</f>
        <v>2007</v>
      </c>
      <c r="K2050" s="0" t="n">
        <f aca="false">IF($BX2050&lt;&gt;"",$BX2050,"")</f>
        <v>2017</v>
      </c>
      <c r="L2050" s="0" t="n">
        <f aca="false">IF(AND(ISNUMBER($BW2050),ISNUMBER($BX2050)),($BW2050+$BX2050)/2,"")</f>
        <v>2012</v>
      </c>
      <c r="M2050" s="0" t="n">
        <f aca="false">IF($L2050&lt;&gt;"",$L2050,"")</f>
        <v>2012</v>
      </c>
      <c r="N2050" s="0" t="n">
        <f aca="false">IF(AND(ISNUMBER($BW2050),ISNUMBER($BX2050)),MIN(1,MAX(0,($BX2050-2016+1)/($BX2050-$BW2050+1))),"")</f>
        <v>0.181818181818182</v>
      </c>
      <c r="O2050" s="0" t="n">
        <f aca="false">IF(AND(ISNUMBER($BW2050),ISNUMBER($BX2050)),MIN(1,MAX(0,($BX2050-2017+1)/($BX2050-$BW2050+1))),"")</f>
        <v>0.0909090909090909</v>
      </c>
      <c r="P2050" s="0" t="n">
        <f aca="false">IF(AND(ISNUMBER($BW2050),ISNUMBER($BX2050)),MIN(1,MAX(0,($BX2050-2018+1)/($BX2050-$BW2050+1))),"")</f>
        <v>0</v>
      </c>
      <c r="Q2050" s="0" t="n">
        <f aca="false">IF(AND(ISNUMBER($BW2050),ISNUMBER($BX2050)),MIN(1,MAX(0,($BX2050-2019+1)/($BX2050-$BW2050+1))),"")</f>
        <v>0</v>
      </c>
      <c r="R2050" s="0" t="n">
        <f aca="false">IF(AND(ISNUMBER($BW2050),ISNUMBER($BX2050)),MIN(1,MAX(0,($BX2050-2016+1)/($BX2050-$BW2050+1))),"")</f>
        <v>0.181818181818182</v>
      </c>
      <c r="S2050" s="0" t="n">
        <f aca="false">IF($L2050&lt;&gt;"",IF($L2050&gt;=2015.5,1,0),"")</f>
        <v>0</v>
      </c>
      <c r="T2050" s="0" t="n">
        <f aca="false">IF($L2050&lt;&gt;"",IF($L2050&gt;=2016,1,0),"")</f>
        <v>0</v>
      </c>
      <c r="U2050" s="0" t="n">
        <f aca="false">IF(ISNUMBER($BX2050),IF($BX2050&gt;=2016,1,0),"")</f>
        <v>1</v>
      </c>
      <c r="V2050" s="0" t="n">
        <f aca="false">IF(ISNUMBER($BW2050),IF($BW2050&gt;=2016,1,0),"")</f>
        <v>0</v>
      </c>
      <c r="W2050" s="0" t="str">
        <f aca="false">IF(AND(ISNUMBER($BW2050),ISNUMBER($BX2050)),IF($BW2050&gt;=2016,"post-only",IF($BX2050&lt;2016,"pre-only","mixed")),"")</f>
        <v>mixed</v>
      </c>
      <c r="X2050" s="0" t="n">
        <f aca="false">IF(AND(ISNUMBER($BW2050),ISNUMBER($BX2050)),MIN(1,MAX(0,($BX2050-2017+1)/($BX2050-$BW2050+1))),"")</f>
        <v>0.0909090909090909</v>
      </c>
      <c r="Y2050" s="0" t="n">
        <f aca="false">IF(AND(ISNUMBER($BW2050),ISNUMBER($BX2050)),MIN(1,MAX(0,($BX2050-2018+1)/($BX2050-$BW2050+1))),"")</f>
        <v>0</v>
      </c>
      <c r="Z2050" s="0" t="n">
        <f aca="false">IF(AND(ISNUMBER($BW2050),ISNUMBER($BX2050)),MIN(1,MAX(0,($BX2050-2019+1)/($BX2050-$BW2050+1))),"")</f>
        <v>0</v>
      </c>
      <c r="AA2050" s="0" t="n">
        <f aca="false">IF(ISNUMBER($BX2050),IF($BX2050&gt;=2017,1,0),"")</f>
        <v>1</v>
      </c>
      <c r="AB2050" s="0" t="n">
        <f aca="false">IF(ISNUMBER($BX2050),IF($BX2050&gt;=2018,1,0),"")</f>
        <v>0</v>
      </c>
      <c r="AC2050" s="0" t="n">
        <f aca="false">IF(ISNUMBER($BX2050),IF($BX2050&gt;=2019,1,0),"")</f>
        <v>0</v>
      </c>
      <c r="AD2050" s="0" t="n">
        <f aca="false">IF($L2050&lt;&gt;"",IF($L2050&gt;2013,1,0),"")</f>
        <v>0</v>
      </c>
      <c r="AE2050" s="0" t="n">
        <f aca="false">IF($L2050&lt;&gt;"",1+IF($L2050&gt;2011,1,0)+IF($L2050&gt;2014,1,0),"")</f>
        <v>2</v>
      </c>
      <c r="AF2050" s="0" t="s">
        <v>310</v>
      </c>
      <c r="AG2050" s="0" t="s">
        <v>436</v>
      </c>
      <c r="AH2050" s="0" t="s">
        <v>89</v>
      </c>
      <c r="AI2050" s="0" t="s">
        <v>334</v>
      </c>
      <c r="AJ2050" s="0" t="s">
        <v>334</v>
      </c>
      <c r="AK2050" s="0" t="str">
        <f aca="false">IF(AND($CF2050&lt;&gt;"",IFERROR(INDEX(subsample_country_map!$B:$B,MATCH($CF2050,subsample_country_map!$A:$A,0)),"")&lt;&gt;""),INDEX(subsample_country_map!$B:$B,MATCH($CF2050,subsample_country_map!$A:$A,0)),INDEX(lookup!$AA:$AA,MATCH($A2050,lookup!$A:$A,0)))</f>
        <v>1_US</v>
      </c>
      <c r="AL2050" s="0" t="str">
        <f aca="false">IF(AND($CF2050&lt;&gt;"",IFERROR(INDEX(subsample_country_map!$C:$C,MATCH($CF2050,subsample_country_map!$A:$A,0)),"")&lt;&gt;""),INDEX(subsample_country_map!$C:$C,MATCH($CF2050,subsample_country_map!$A:$A,0)),INDEX(lookup!$AB:$AB,MATCH($A2050,lookup!$A:$A,0)))</f>
        <v>1_developed</v>
      </c>
      <c r="AM2050" s="0" t="str">
        <f aca="false">IF(AND($CF2050&lt;&gt;"",IFERROR(INDEX(subsample_country_map!$D:$D,MATCH($CF2050,subsample_country_map!$A:$A,0)),"")&lt;&gt;""),INDEX(subsample_country_map!$D:$D,MATCH($CF2050,subsample_country_map!$A:$A,0)),INDEX(lookup!$AC:$AC,MATCH($A2050,lookup!$A:$A,0)))</f>
        <v>1_western</v>
      </c>
      <c r="AN2050" s="0" t="str">
        <f aca="false">IF(AND($CF2050&lt;&gt;"",IFERROR(INDEX(subsample_country_map!$E:$E,MATCH($CF2050,subsample_country_map!$A:$A,0)),"")&lt;&gt;""),INDEX(subsample_country_map!$E:$E,MATCH($CF2050,subsample_country_map!$A:$A,0)),INDEX(lookup!$AD:$AD,MATCH($A2050,lookup!$A:$A,0)))</f>
        <v>1_common law</v>
      </c>
      <c r="AO2050" s="0" t="str">
        <f aca="false">INDEX(lookup!$Y:$Y,MATCH($A2050,lookup!$A:$A,0))</f>
        <v>0_published</v>
      </c>
      <c r="AP2050" s="0" t="str">
        <f aca="false">INDEX(lookup!$Z:$Z,MATCH($A2050,lookup!$A:$A,0))</f>
        <v>1_VHB high</v>
      </c>
      <c r="AQ2050" s="0" t="str">
        <f aca="false">INDEX(lookup!$W:$W,MATCH($A2050,lookup!$A:$A,0))</f>
        <v>1_fin/acc/econ</v>
      </c>
      <c r="AS2050" s="0" t="s">
        <v>91</v>
      </c>
      <c r="AT2050" s="0" t="s">
        <v>111</v>
      </c>
      <c r="AU2050" s="0" t="s">
        <v>311</v>
      </c>
      <c r="AV2050" s="0" t="s">
        <v>1640</v>
      </c>
      <c r="AX2050" s="0" t="s">
        <v>6891</v>
      </c>
      <c r="BA2050" s="0" t="n">
        <v>1929</v>
      </c>
      <c r="BB2050" s="0" t="s">
        <v>347</v>
      </c>
      <c r="BC2050" s="0" t="s">
        <v>1697</v>
      </c>
      <c r="BD2050" s="0" t="s">
        <v>142</v>
      </c>
      <c r="BE2050" s="0" t="s">
        <v>98</v>
      </c>
      <c r="BI2050" s="0" t="s">
        <v>427</v>
      </c>
      <c r="BJ2050" s="0" t="s">
        <v>6892</v>
      </c>
      <c r="BK2050" s="0" t="s">
        <v>6893</v>
      </c>
      <c r="BL2050" s="0" t="s">
        <v>6894</v>
      </c>
      <c r="BM2050" s="0" t="s">
        <v>6806</v>
      </c>
      <c r="BN2050" s="0" t="s">
        <v>6807</v>
      </c>
      <c r="BO2050" s="0" t="s">
        <v>105</v>
      </c>
      <c r="BP2050" s="0" t="s">
        <v>6802</v>
      </c>
      <c r="BQ2050" s="0" t="s">
        <v>127</v>
      </c>
      <c r="BT2050" s="0" t="n">
        <v>0</v>
      </c>
      <c r="BU2050" s="0" t="s">
        <v>6808</v>
      </c>
      <c r="BW2050" s="0" t="n">
        <v>2007</v>
      </c>
      <c r="BX2050" s="0" t="n">
        <v>2017</v>
      </c>
      <c r="BY2050" s="0" t="s">
        <v>343</v>
      </c>
      <c r="BZ2050" s="0" t="n">
        <v>2012</v>
      </c>
      <c r="CA2050" s="0" t="n">
        <v>0.181818181818182</v>
      </c>
      <c r="CB2050" s="0" t="n">
        <v>0</v>
      </c>
      <c r="CC2050" s="0" t="n">
        <v>1</v>
      </c>
      <c r="CD2050" s="0" t="n">
        <v>-0.0414267687666911</v>
      </c>
      <c r="CE2050" s="0" t="n">
        <v>1</v>
      </c>
    </row>
    <row r="2051" customFormat="false" ht="15" hidden="false" customHeight="false" outlineLevel="0" collapsed="false">
      <c r="A2051" s="0" t="s">
        <v>6802</v>
      </c>
      <c r="B2051" s="0" t="n">
        <v>3356</v>
      </c>
      <c r="C2051" s="0" t="n">
        <v>-0.0744732013513456</v>
      </c>
      <c r="D2051" s="0" t="n">
        <v>1929</v>
      </c>
      <c r="E2051" s="0" t="n">
        <f aca="false">IF(ISNUMBER($BA2051),$BA2051,IF(AND(ISNUMBER($D2051),ISNUMBER($BW2051),ISNUMBER($BX2051)),$D2051*($BX2051-$BW2051+1),""))</f>
        <v>1929</v>
      </c>
      <c r="H2051" s="0" t="s">
        <v>118</v>
      </c>
      <c r="I2051" s="0" t="s">
        <v>119</v>
      </c>
      <c r="J2051" s="0" t="n">
        <f aca="false">IF($BW2051&lt;&gt;"",$BW2051,"")</f>
        <v>2007</v>
      </c>
      <c r="K2051" s="0" t="n">
        <f aca="false">IF($BX2051&lt;&gt;"",$BX2051,"")</f>
        <v>2017</v>
      </c>
      <c r="L2051" s="0" t="n">
        <f aca="false">IF(AND(ISNUMBER($BW2051),ISNUMBER($BX2051)),($BW2051+$BX2051)/2,"")</f>
        <v>2012</v>
      </c>
      <c r="M2051" s="0" t="n">
        <f aca="false">IF($L2051&lt;&gt;"",$L2051,"")</f>
        <v>2012</v>
      </c>
      <c r="N2051" s="0" t="n">
        <f aca="false">IF(AND(ISNUMBER($BW2051),ISNUMBER($BX2051)),MIN(1,MAX(0,($BX2051-2016+1)/($BX2051-$BW2051+1))),"")</f>
        <v>0.181818181818182</v>
      </c>
      <c r="O2051" s="0" t="n">
        <f aca="false">IF(AND(ISNUMBER($BW2051),ISNUMBER($BX2051)),MIN(1,MAX(0,($BX2051-2017+1)/($BX2051-$BW2051+1))),"")</f>
        <v>0.0909090909090909</v>
      </c>
      <c r="P2051" s="0" t="n">
        <f aca="false">IF(AND(ISNUMBER($BW2051),ISNUMBER($BX2051)),MIN(1,MAX(0,($BX2051-2018+1)/($BX2051-$BW2051+1))),"")</f>
        <v>0</v>
      </c>
      <c r="Q2051" s="0" t="n">
        <f aca="false">IF(AND(ISNUMBER($BW2051),ISNUMBER($BX2051)),MIN(1,MAX(0,($BX2051-2019+1)/($BX2051-$BW2051+1))),"")</f>
        <v>0</v>
      </c>
      <c r="R2051" s="0" t="n">
        <f aca="false">IF(AND(ISNUMBER($BW2051),ISNUMBER($BX2051)),MIN(1,MAX(0,($BX2051-2016+1)/($BX2051-$BW2051+1))),"")</f>
        <v>0.181818181818182</v>
      </c>
      <c r="S2051" s="0" t="n">
        <f aca="false">IF($L2051&lt;&gt;"",IF($L2051&gt;=2015.5,1,0),"")</f>
        <v>0</v>
      </c>
      <c r="T2051" s="0" t="n">
        <f aca="false">IF($L2051&lt;&gt;"",IF($L2051&gt;=2016,1,0),"")</f>
        <v>0</v>
      </c>
      <c r="U2051" s="0" t="n">
        <f aca="false">IF(ISNUMBER($BX2051),IF($BX2051&gt;=2016,1,0),"")</f>
        <v>1</v>
      </c>
      <c r="V2051" s="0" t="n">
        <f aca="false">IF(ISNUMBER($BW2051),IF($BW2051&gt;=2016,1,0),"")</f>
        <v>0</v>
      </c>
      <c r="W2051" s="0" t="str">
        <f aca="false">IF(AND(ISNUMBER($BW2051),ISNUMBER($BX2051)),IF($BW2051&gt;=2016,"post-only",IF($BX2051&lt;2016,"pre-only","mixed")),"")</f>
        <v>mixed</v>
      </c>
      <c r="X2051" s="0" t="n">
        <f aca="false">IF(AND(ISNUMBER($BW2051),ISNUMBER($BX2051)),MIN(1,MAX(0,($BX2051-2017+1)/($BX2051-$BW2051+1))),"")</f>
        <v>0.0909090909090909</v>
      </c>
      <c r="Y2051" s="0" t="n">
        <f aca="false">IF(AND(ISNUMBER($BW2051),ISNUMBER($BX2051)),MIN(1,MAX(0,($BX2051-2018+1)/($BX2051-$BW2051+1))),"")</f>
        <v>0</v>
      </c>
      <c r="Z2051" s="0" t="n">
        <f aca="false">IF(AND(ISNUMBER($BW2051),ISNUMBER($BX2051)),MIN(1,MAX(0,($BX2051-2019+1)/($BX2051-$BW2051+1))),"")</f>
        <v>0</v>
      </c>
      <c r="AA2051" s="0" t="n">
        <f aca="false">IF(ISNUMBER($BX2051),IF($BX2051&gt;=2017,1,0),"")</f>
        <v>1</v>
      </c>
      <c r="AB2051" s="0" t="n">
        <f aca="false">IF(ISNUMBER($BX2051),IF($BX2051&gt;=2018,1,0),"")</f>
        <v>0</v>
      </c>
      <c r="AC2051" s="0" t="n">
        <f aca="false">IF(ISNUMBER($BX2051),IF($BX2051&gt;=2019,1,0),"")</f>
        <v>0</v>
      </c>
      <c r="AD2051" s="0" t="n">
        <f aca="false">IF($L2051&lt;&gt;"",IF($L2051&gt;2013,1,0),"")</f>
        <v>0</v>
      </c>
      <c r="AE2051" s="0" t="n">
        <f aca="false">IF($L2051&lt;&gt;"",1+IF($L2051&gt;2011,1,0)+IF($L2051&gt;2014,1,0),"")</f>
        <v>2</v>
      </c>
      <c r="AF2051" s="0" t="s">
        <v>310</v>
      </c>
      <c r="AG2051" s="0" t="s">
        <v>436</v>
      </c>
      <c r="AH2051" s="0" t="s">
        <v>89</v>
      </c>
      <c r="AI2051" s="0" t="s">
        <v>334</v>
      </c>
      <c r="AJ2051" s="0" t="s">
        <v>334</v>
      </c>
      <c r="AK2051" s="0" t="str">
        <f aca="false">IF(AND($CF2051&lt;&gt;"",IFERROR(INDEX(subsample_country_map!$B:$B,MATCH($CF2051,subsample_country_map!$A:$A,0)),"")&lt;&gt;""),INDEX(subsample_country_map!$B:$B,MATCH($CF2051,subsample_country_map!$A:$A,0)),INDEX(lookup!$AA:$AA,MATCH($A2051,lookup!$A:$A,0)))</f>
        <v>1_US</v>
      </c>
      <c r="AL2051" s="0" t="str">
        <f aca="false">IF(AND($CF2051&lt;&gt;"",IFERROR(INDEX(subsample_country_map!$C:$C,MATCH($CF2051,subsample_country_map!$A:$A,0)),"")&lt;&gt;""),INDEX(subsample_country_map!$C:$C,MATCH($CF2051,subsample_country_map!$A:$A,0)),INDEX(lookup!$AB:$AB,MATCH($A2051,lookup!$A:$A,0)))</f>
        <v>1_developed</v>
      </c>
      <c r="AM2051" s="0" t="str">
        <f aca="false">IF(AND($CF2051&lt;&gt;"",IFERROR(INDEX(subsample_country_map!$D:$D,MATCH($CF2051,subsample_country_map!$A:$A,0)),"")&lt;&gt;""),INDEX(subsample_country_map!$D:$D,MATCH($CF2051,subsample_country_map!$A:$A,0)),INDEX(lookup!$AC:$AC,MATCH($A2051,lookup!$A:$A,0)))</f>
        <v>1_western</v>
      </c>
      <c r="AN2051" s="0" t="str">
        <f aca="false">IF(AND($CF2051&lt;&gt;"",IFERROR(INDEX(subsample_country_map!$E:$E,MATCH($CF2051,subsample_country_map!$A:$A,0)),"")&lt;&gt;""),INDEX(subsample_country_map!$E:$E,MATCH($CF2051,subsample_country_map!$A:$A,0)),INDEX(lookup!$AD:$AD,MATCH($A2051,lookup!$A:$A,0)))</f>
        <v>1_common law</v>
      </c>
      <c r="AO2051" s="0" t="str">
        <f aca="false">INDEX(lookup!$Y:$Y,MATCH($A2051,lookup!$A:$A,0))</f>
        <v>0_published</v>
      </c>
      <c r="AP2051" s="0" t="str">
        <f aca="false">INDEX(lookup!$Z:$Z,MATCH($A2051,lookup!$A:$A,0))</f>
        <v>1_VHB high</v>
      </c>
      <c r="AQ2051" s="0" t="str">
        <f aca="false">INDEX(lookup!$W:$W,MATCH($A2051,lookup!$A:$A,0))</f>
        <v>1_fin/acc/econ</v>
      </c>
      <c r="AS2051" s="0" t="s">
        <v>91</v>
      </c>
      <c r="AT2051" s="0" t="s">
        <v>111</v>
      </c>
      <c r="AU2051" s="0" t="s">
        <v>311</v>
      </c>
      <c r="AV2051" s="0" t="s">
        <v>214</v>
      </c>
      <c r="AX2051" s="0" t="s">
        <v>6895</v>
      </c>
      <c r="BA2051" s="0" t="n">
        <v>1929</v>
      </c>
      <c r="BB2051" s="0" t="s">
        <v>347</v>
      </c>
      <c r="BC2051" s="0" t="s">
        <v>1697</v>
      </c>
      <c r="BD2051" s="0" t="s">
        <v>142</v>
      </c>
      <c r="BE2051" s="0" t="s">
        <v>98</v>
      </c>
      <c r="BI2051" s="0" t="s">
        <v>427</v>
      </c>
      <c r="BJ2051" s="0" t="s">
        <v>6896</v>
      </c>
      <c r="BK2051" s="0" t="s">
        <v>6893</v>
      </c>
      <c r="BL2051" s="0" t="s">
        <v>6897</v>
      </c>
      <c r="BM2051" s="0" t="s">
        <v>6811</v>
      </c>
      <c r="BN2051" s="0" t="s">
        <v>6807</v>
      </c>
      <c r="BO2051" s="0" t="s">
        <v>105</v>
      </c>
      <c r="BP2051" s="0" t="s">
        <v>6802</v>
      </c>
      <c r="BQ2051" s="0" t="s">
        <v>127</v>
      </c>
      <c r="BT2051" s="0" t="n">
        <v>0</v>
      </c>
      <c r="BU2051" s="0" t="s">
        <v>6808</v>
      </c>
      <c r="BW2051" s="0" t="n">
        <v>2007</v>
      </c>
      <c r="BX2051" s="0" t="n">
        <v>2017</v>
      </c>
      <c r="BY2051" s="0" t="s">
        <v>343</v>
      </c>
      <c r="BZ2051" s="0" t="n">
        <v>2012</v>
      </c>
      <c r="CA2051" s="0" t="n">
        <v>0.181818181818182</v>
      </c>
      <c r="CB2051" s="0" t="n">
        <v>0</v>
      </c>
      <c r="CC2051" s="0" t="n">
        <v>1</v>
      </c>
      <c r="CD2051" s="0" t="n">
        <v>-0.0746113438706008</v>
      </c>
      <c r="CE2051" s="0" t="n">
        <v>1</v>
      </c>
    </row>
    <row r="2052" customFormat="false" ht="15" hidden="false" customHeight="false" outlineLevel="0" collapsed="false">
      <c r="A2052" s="0" t="s">
        <v>6802</v>
      </c>
      <c r="B2052" s="0" t="n">
        <v>3357</v>
      </c>
      <c r="C2052" s="0" t="n">
        <v>-0.00683038226541305</v>
      </c>
      <c r="D2052" s="0" t="n">
        <v>1929</v>
      </c>
      <c r="E2052" s="0" t="n">
        <f aca="false">IF(ISNUMBER($BA2052),$BA2052,IF(AND(ISNUMBER($D2052),ISNUMBER($BW2052),ISNUMBER($BX2052)),$D2052*($BX2052-$BW2052+1),""))</f>
        <v>1929</v>
      </c>
      <c r="H2052" s="0" t="s">
        <v>118</v>
      </c>
      <c r="I2052" s="0" t="s">
        <v>119</v>
      </c>
      <c r="J2052" s="0" t="n">
        <f aca="false">IF($BW2052&lt;&gt;"",$BW2052,"")</f>
        <v>2007</v>
      </c>
      <c r="K2052" s="0" t="n">
        <f aca="false">IF($BX2052&lt;&gt;"",$BX2052,"")</f>
        <v>2017</v>
      </c>
      <c r="L2052" s="0" t="n">
        <f aca="false">IF(AND(ISNUMBER($BW2052),ISNUMBER($BX2052)),($BW2052+$BX2052)/2,"")</f>
        <v>2012</v>
      </c>
      <c r="M2052" s="0" t="n">
        <f aca="false">IF($L2052&lt;&gt;"",$L2052,"")</f>
        <v>2012</v>
      </c>
      <c r="N2052" s="0" t="n">
        <f aca="false">IF(AND(ISNUMBER($BW2052),ISNUMBER($BX2052)),MIN(1,MAX(0,($BX2052-2016+1)/($BX2052-$BW2052+1))),"")</f>
        <v>0.181818181818182</v>
      </c>
      <c r="O2052" s="0" t="n">
        <f aca="false">IF(AND(ISNUMBER($BW2052),ISNUMBER($BX2052)),MIN(1,MAX(0,($BX2052-2017+1)/($BX2052-$BW2052+1))),"")</f>
        <v>0.0909090909090909</v>
      </c>
      <c r="P2052" s="0" t="n">
        <f aca="false">IF(AND(ISNUMBER($BW2052),ISNUMBER($BX2052)),MIN(1,MAX(0,($BX2052-2018+1)/($BX2052-$BW2052+1))),"")</f>
        <v>0</v>
      </c>
      <c r="Q2052" s="0" t="n">
        <f aca="false">IF(AND(ISNUMBER($BW2052),ISNUMBER($BX2052)),MIN(1,MAX(0,($BX2052-2019+1)/($BX2052-$BW2052+1))),"")</f>
        <v>0</v>
      </c>
      <c r="R2052" s="0" t="n">
        <f aca="false">IF(AND(ISNUMBER($BW2052),ISNUMBER($BX2052)),MIN(1,MAX(0,($BX2052-2016+1)/($BX2052-$BW2052+1))),"")</f>
        <v>0.181818181818182</v>
      </c>
      <c r="S2052" s="0" t="n">
        <f aca="false">IF($L2052&lt;&gt;"",IF($L2052&gt;=2015.5,1,0),"")</f>
        <v>0</v>
      </c>
      <c r="T2052" s="0" t="n">
        <f aca="false">IF($L2052&lt;&gt;"",IF($L2052&gt;=2016,1,0),"")</f>
        <v>0</v>
      </c>
      <c r="U2052" s="0" t="n">
        <f aca="false">IF(ISNUMBER($BX2052),IF($BX2052&gt;=2016,1,0),"")</f>
        <v>1</v>
      </c>
      <c r="V2052" s="0" t="n">
        <f aca="false">IF(ISNUMBER($BW2052),IF($BW2052&gt;=2016,1,0),"")</f>
        <v>0</v>
      </c>
      <c r="W2052" s="0" t="str">
        <f aca="false">IF(AND(ISNUMBER($BW2052),ISNUMBER($BX2052)),IF($BW2052&gt;=2016,"post-only",IF($BX2052&lt;2016,"pre-only","mixed")),"")</f>
        <v>mixed</v>
      </c>
      <c r="X2052" s="0" t="n">
        <f aca="false">IF(AND(ISNUMBER($BW2052),ISNUMBER($BX2052)),MIN(1,MAX(0,($BX2052-2017+1)/($BX2052-$BW2052+1))),"")</f>
        <v>0.0909090909090909</v>
      </c>
      <c r="Y2052" s="0" t="n">
        <f aca="false">IF(AND(ISNUMBER($BW2052),ISNUMBER($BX2052)),MIN(1,MAX(0,($BX2052-2018+1)/($BX2052-$BW2052+1))),"")</f>
        <v>0</v>
      </c>
      <c r="Z2052" s="0" t="n">
        <f aca="false">IF(AND(ISNUMBER($BW2052),ISNUMBER($BX2052)),MIN(1,MAX(0,($BX2052-2019+1)/($BX2052-$BW2052+1))),"")</f>
        <v>0</v>
      </c>
      <c r="AA2052" s="0" t="n">
        <f aca="false">IF(ISNUMBER($BX2052),IF($BX2052&gt;=2017,1,0),"")</f>
        <v>1</v>
      </c>
      <c r="AB2052" s="0" t="n">
        <f aca="false">IF(ISNUMBER($BX2052),IF($BX2052&gt;=2018,1,0),"")</f>
        <v>0</v>
      </c>
      <c r="AC2052" s="0" t="n">
        <f aca="false">IF(ISNUMBER($BX2052),IF($BX2052&gt;=2019,1,0),"")</f>
        <v>0</v>
      </c>
      <c r="AD2052" s="0" t="n">
        <f aca="false">IF($L2052&lt;&gt;"",IF($L2052&gt;2013,1,0),"")</f>
        <v>0</v>
      </c>
      <c r="AE2052" s="0" t="n">
        <f aca="false">IF($L2052&lt;&gt;"",1+IF($L2052&gt;2011,1,0)+IF($L2052&gt;2014,1,0),"")</f>
        <v>2</v>
      </c>
      <c r="AF2052" s="0" t="s">
        <v>310</v>
      </c>
      <c r="AG2052" s="0" t="s">
        <v>88</v>
      </c>
      <c r="AH2052" s="0" t="s">
        <v>89</v>
      </c>
      <c r="AI2052" s="0" t="s">
        <v>334</v>
      </c>
      <c r="AJ2052" s="0" t="s">
        <v>334</v>
      </c>
      <c r="AK2052" s="0" t="str">
        <f aca="false">IF(AND($CF2052&lt;&gt;"",IFERROR(INDEX(subsample_country_map!$B:$B,MATCH($CF2052,subsample_country_map!$A:$A,0)),"")&lt;&gt;""),INDEX(subsample_country_map!$B:$B,MATCH($CF2052,subsample_country_map!$A:$A,0)),INDEX(lookup!$AA:$AA,MATCH($A2052,lookup!$A:$A,0)))</f>
        <v>1_US</v>
      </c>
      <c r="AL2052" s="0" t="str">
        <f aca="false">IF(AND($CF2052&lt;&gt;"",IFERROR(INDEX(subsample_country_map!$C:$C,MATCH($CF2052,subsample_country_map!$A:$A,0)),"")&lt;&gt;""),INDEX(subsample_country_map!$C:$C,MATCH($CF2052,subsample_country_map!$A:$A,0)),INDEX(lookup!$AB:$AB,MATCH($A2052,lookup!$A:$A,0)))</f>
        <v>1_developed</v>
      </c>
      <c r="AM2052" s="0" t="str">
        <f aca="false">IF(AND($CF2052&lt;&gt;"",IFERROR(INDEX(subsample_country_map!$D:$D,MATCH($CF2052,subsample_country_map!$A:$A,0)),"")&lt;&gt;""),INDEX(subsample_country_map!$D:$D,MATCH($CF2052,subsample_country_map!$A:$A,0)),INDEX(lookup!$AC:$AC,MATCH($A2052,lookup!$A:$A,0)))</f>
        <v>1_western</v>
      </c>
      <c r="AN2052" s="0" t="str">
        <f aca="false">IF(AND($CF2052&lt;&gt;"",IFERROR(INDEX(subsample_country_map!$E:$E,MATCH($CF2052,subsample_country_map!$A:$A,0)),"")&lt;&gt;""),INDEX(subsample_country_map!$E:$E,MATCH($CF2052,subsample_country_map!$A:$A,0)),INDEX(lookup!$AD:$AD,MATCH($A2052,lookup!$A:$A,0)))</f>
        <v>1_common law</v>
      </c>
      <c r="AO2052" s="0" t="str">
        <f aca="false">INDEX(lookup!$Y:$Y,MATCH($A2052,lookup!$A:$A,0))</f>
        <v>0_published</v>
      </c>
      <c r="AP2052" s="0" t="str">
        <f aca="false">INDEX(lookup!$Z:$Z,MATCH($A2052,lookup!$A:$A,0))</f>
        <v>1_VHB high</v>
      </c>
      <c r="AQ2052" s="0" t="str">
        <f aca="false">INDEX(lookup!$W:$W,MATCH($A2052,lookup!$A:$A,0))</f>
        <v>1_fin/acc/econ</v>
      </c>
      <c r="AS2052" s="0" t="s">
        <v>91</v>
      </c>
      <c r="AT2052" s="0" t="s">
        <v>397</v>
      </c>
      <c r="AU2052" s="0" t="s">
        <v>311</v>
      </c>
      <c r="AV2052" s="0" t="s">
        <v>454</v>
      </c>
      <c r="AX2052" s="0" t="s">
        <v>94</v>
      </c>
      <c r="BA2052" s="0" t="n">
        <v>1929</v>
      </c>
      <c r="BB2052" s="0" t="s">
        <v>347</v>
      </c>
      <c r="BC2052" s="0" t="s">
        <v>1697</v>
      </c>
      <c r="BD2052" s="0" t="s">
        <v>142</v>
      </c>
      <c r="BE2052" s="0" t="s">
        <v>98</v>
      </c>
      <c r="BI2052" s="0" t="s">
        <v>427</v>
      </c>
      <c r="BJ2052" s="0" t="s">
        <v>6892</v>
      </c>
      <c r="BK2052" s="0" t="s">
        <v>6893</v>
      </c>
      <c r="BL2052" s="0" t="s">
        <v>6898</v>
      </c>
      <c r="BM2052" s="0" t="s">
        <v>6814</v>
      </c>
      <c r="BN2052" s="0" t="s">
        <v>6807</v>
      </c>
      <c r="BO2052" s="0" t="s">
        <v>105</v>
      </c>
      <c r="BP2052" s="0" t="s">
        <v>6802</v>
      </c>
      <c r="BQ2052" s="0" t="s">
        <v>127</v>
      </c>
      <c r="BT2052" s="0" t="n">
        <v>0</v>
      </c>
      <c r="BU2052" s="0" t="s">
        <v>6808</v>
      </c>
      <c r="BW2052" s="0" t="n">
        <v>2007</v>
      </c>
      <c r="BX2052" s="0" t="n">
        <v>2017</v>
      </c>
      <c r="BY2052" s="0" t="s">
        <v>343</v>
      </c>
      <c r="BZ2052" s="0" t="n">
        <v>2012</v>
      </c>
      <c r="CA2052" s="0" t="n">
        <v>0.181818181818182</v>
      </c>
      <c r="CB2052" s="0" t="n">
        <v>0</v>
      </c>
      <c r="CC2052" s="0" t="n">
        <v>1</v>
      </c>
      <c r="CD2052" s="0" t="n">
        <v>-0.00683048849021549</v>
      </c>
      <c r="CE2052" s="0" t="n">
        <v>1</v>
      </c>
    </row>
    <row r="2053" customFormat="false" ht="15" hidden="false" customHeight="false" outlineLevel="0" collapsed="false">
      <c r="A2053" s="0" t="s">
        <v>6802</v>
      </c>
      <c r="B2053" s="0" t="n">
        <v>3358</v>
      </c>
      <c r="C2053" s="0" t="n">
        <v>-0.0261747717918525</v>
      </c>
      <c r="D2053" s="0" t="n">
        <v>1929</v>
      </c>
      <c r="E2053" s="0" t="n">
        <f aca="false">IF(ISNUMBER($BA2053),$BA2053,IF(AND(ISNUMBER($D2053),ISNUMBER($BW2053),ISNUMBER($BX2053)),$D2053*($BX2053-$BW2053+1),""))</f>
        <v>1929</v>
      </c>
      <c r="H2053" s="0" t="s">
        <v>118</v>
      </c>
      <c r="I2053" s="0" t="s">
        <v>119</v>
      </c>
      <c r="J2053" s="0" t="n">
        <f aca="false">IF($BW2053&lt;&gt;"",$BW2053,"")</f>
        <v>2007</v>
      </c>
      <c r="K2053" s="0" t="n">
        <f aca="false">IF($BX2053&lt;&gt;"",$BX2053,"")</f>
        <v>2017</v>
      </c>
      <c r="L2053" s="0" t="n">
        <f aca="false">IF(AND(ISNUMBER($BW2053),ISNUMBER($BX2053)),($BW2053+$BX2053)/2,"")</f>
        <v>2012</v>
      </c>
      <c r="M2053" s="0" t="n">
        <f aca="false">IF($L2053&lt;&gt;"",$L2053,"")</f>
        <v>2012</v>
      </c>
      <c r="N2053" s="0" t="n">
        <f aca="false">IF(AND(ISNUMBER($BW2053),ISNUMBER($BX2053)),MIN(1,MAX(0,($BX2053-2016+1)/($BX2053-$BW2053+1))),"")</f>
        <v>0.181818181818182</v>
      </c>
      <c r="O2053" s="0" t="n">
        <f aca="false">IF(AND(ISNUMBER($BW2053),ISNUMBER($BX2053)),MIN(1,MAX(0,($BX2053-2017+1)/($BX2053-$BW2053+1))),"")</f>
        <v>0.0909090909090909</v>
      </c>
      <c r="P2053" s="0" t="n">
        <f aca="false">IF(AND(ISNUMBER($BW2053),ISNUMBER($BX2053)),MIN(1,MAX(0,($BX2053-2018+1)/($BX2053-$BW2053+1))),"")</f>
        <v>0</v>
      </c>
      <c r="Q2053" s="0" t="n">
        <f aca="false">IF(AND(ISNUMBER($BW2053),ISNUMBER($BX2053)),MIN(1,MAX(0,($BX2053-2019+1)/($BX2053-$BW2053+1))),"")</f>
        <v>0</v>
      </c>
      <c r="R2053" s="0" t="n">
        <f aca="false">IF(AND(ISNUMBER($BW2053),ISNUMBER($BX2053)),MIN(1,MAX(0,($BX2053-2016+1)/($BX2053-$BW2053+1))),"")</f>
        <v>0.181818181818182</v>
      </c>
      <c r="S2053" s="0" t="n">
        <f aca="false">IF($L2053&lt;&gt;"",IF($L2053&gt;=2015.5,1,0),"")</f>
        <v>0</v>
      </c>
      <c r="T2053" s="0" t="n">
        <f aca="false">IF($L2053&lt;&gt;"",IF($L2053&gt;=2016,1,0),"")</f>
        <v>0</v>
      </c>
      <c r="U2053" s="0" t="n">
        <f aca="false">IF(ISNUMBER($BX2053),IF($BX2053&gt;=2016,1,0),"")</f>
        <v>1</v>
      </c>
      <c r="V2053" s="0" t="n">
        <f aca="false">IF(ISNUMBER($BW2053),IF($BW2053&gt;=2016,1,0),"")</f>
        <v>0</v>
      </c>
      <c r="W2053" s="0" t="str">
        <f aca="false">IF(AND(ISNUMBER($BW2053),ISNUMBER($BX2053)),IF($BW2053&gt;=2016,"post-only",IF($BX2053&lt;2016,"pre-only","mixed")),"")</f>
        <v>mixed</v>
      </c>
      <c r="X2053" s="0" t="n">
        <f aca="false">IF(AND(ISNUMBER($BW2053),ISNUMBER($BX2053)),MIN(1,MAX(0,($BX2053-2017+1)/($BX2053-$BW2053+1))),"")</f>
        <v>0.0909090909090909</v>
      </c>
      <c r="Y2053" s="0" t="n">
        <f aca="false">IF(AND(ISNUMBER($BW2053),ISNUMBER($BX2053)),MIN(1,MAX(0,($BX2053-2018+1)/($BX2053-$BW2053+1))),"")</f>
        <v>0</v>
      </c>
      <c r="Z2053" s="0" t="n">
        <f aca="false">IF(AND(ISNUMBER($BW2053),ISNUMBER($BX2053)),MIN(1,MAX(0,($BX2053-2019+1)/($BX2053-$BW2053+1))),"")</f>
        <v>0</v>
      </c>
      <c r="AA2053" s="0" t="n">
        <f aca="false">IF(ISNUMBER($BX2053),IF($BX2053&gt;=2017,1,0),"")</f>
        <v>1</v>
      </c>
      <c r="AB2053" s="0" t="n">
        <f aca="false">IF(ISNUMBER($BX2053),IF($BX2053&gt;=2018,1,0),"")</f>
        <v>0</v>
      </c>
      <c r="AC2053" s="0" t="n">
        <f aca="false">IF(ISNUMBER($BX2053),IF($BX2053&gt;=2019,1,0),"")</f>
        <v>0</v>
      </c>
      <c r="AD2053" s="0" t="n">
        <f aca="false">IF($L2053&lt;&gt;"",IF($L2053&gt;2013,1,0),"")</f>
        <v>0</v>
      </c>
      <c r="AE2053" s="0" t="n">
        <f aca="false">IF($L2053&lt;&gt;"",1+IF($L2053&gt;2011,1,0)+IF($L2053&gt;2014,1,0),"")</f>
        <v>2</v>
      </c>
      <c r="AF2053" s="0" t="s">
        <v>310</v>
      </c>
      <c r="AG2053" s="0" t="s">
        <v>88</v>
      </c>
      <c r="AH2053" s="0" t="s">
        <v>89</v>
      </c>
      <c r="AI2053" s="0" t="s">
        <v>334</v>
      </c>
      <c r="AJ2053" s="0" t="s">
        <v>334</v>
      </c>
      <c r="AK2053" s="0" t="str">
        <f aca="false">IF(AND($CF2053&lt;&gt;"",IFERROR(INDEX(subsample_country_map!$B:$B,MATCH($CF2053,subsample_country_map!$A:$A,0)),"")&lt;&gt;""),INDEX(subsample_country_map!$B:$B,MATCH($CF2053,subsample_country_map!$A:$A,0)),INDEX(lookup!$AA:$AA,MATCH($A2053,lookup!$A:$A,0)))</f>
        <v>1_US</v>
      </c>
      <c r="AL2053" s="0" t="str">
        <f aca="false">IF(AND($CF2053&lt;&gt;"",IFERROR(INDEX(subsample_country_map!$C:$C,MATCH($CF2053,subsample_country_map!$A:$A,0)),"")&lt;&gt;""),INDEX(subsample_country_map!$C:$C,MATCH($CF2053,subsample_country_map!$A:$A,0)),INDEX(lookup!$AB:$AB,MATCH($A2053,lookup!$A:$A,0)))</f>
        <v>1_developed</v>
      </c>
      <c r="AM2053" s="0" t="str">
        <f aca="false">IF(AND($CF2053&lt;&gt;"",IFERROR(INDEX(subsample_country_map!$D:$D,MATCH($CF2053,subsample_country_map!$A:$A,0)),"")&lt;&gt;""),INDEX(subsample_country_map!$D:$D,MATCH($CF2053,subsample_country_map!$A:$A,0)),INDEX(lookup!$AC:$AC,MATCH($A2053,lookup!$A:$A,0)))</f>
        <v>1_western</v>
      </c>
      <c r="AN2053" s="0" t="str">
        <f aca="false">IF(AND($CF2053&lt;&gt;"",IFERROR(INDEX(subsample_country_map!$E:$E,MATCH($CF2053,subsample_country_map!$A:$A,0)),"")&lt;&gt;""),INDEX(subsample_country_map!$E:$E,MATCH($CF2053,subsample_country_map!$A:$A,0)),INDEX(lookup!$AD:$AD,MATCH($A2053,lookup!$A:$A,0)))</f>
        <v>1_common law</v>
      </c>
      <c r="AO2053" s="0" t="str">
        <f aca="false">INDEX(lookup!$Y:$Y,MATCH($A2053,lookup!$A:$A,0))</f>
        <v>0_published</v>
      </c>
      <c r="AP2053" s="0" t="str">
        <f aca="false">INDEX(lookup!$Z:$Z,MATCH($A2053,lookup!$A:$A,0))</f>
        <v>1_VHB high</v>
      </c>
      <c r="AQ2053" s="0" t="str">
        <f aca="false">INDEX(lookup!$W:$W,MATCH($A2053,lookup!$A:$A,0))</f>
        <v>1_fin/acc/econ</v>
      </c>
      <c r="AS2053" s="0" t="s">
        <v>91</v>
      </c>
      <c r="AT2053" s="0" t="s">
        <v>397</v>
      </c>
      <c r="AU2053" s="0" t="s">
        <v>311</v>
      </c>
      <c r="AV2053" s="0" t="s">
        <v>254</v>
      </c>
      <c r="AX2053" s="0" t="s">
        <v>1345</v>
      </c>
      <c r="BA2053" s="0" t="n">
        <v>1929</v>
      </c>
      <c r="BB2053" s="0" t="s">
        <v>347</v>
      </c>
      <c r="BC2053" s="0" t="s">
        <v>1697</v>
      </c>
      <c r="BD2053" s="0" t="s">
        <v>142</v>
      </c>
      <c r="BE2053" s="0" t="s">
        <v>98</v>
      </c>
      <c r="BI2053" s="0" t="s">
        <v>427</v>
      </c>
      <c r="BJ2053" s="0" t="s">
        <v>6896</v>
      </c>
      <c r="BK2053" s="0" t="s">
        <v>6893</v>
      </c>
      <c r="BL2053" s="0" t="s">
        <v>6899</v>
      </c>
      <c r="BM2053" s="0" t="s">
        <v>6814</v>
      </c>
      <c r="BN2053" s="0" t="s">
        <v>6807</v>
      </c>
      <c r="BO2053" s="0" t="s">
        <v>105</v>
      </c>
      <c r="BP2053" s="0" t="s">
        <v>6802</v>
      </c>
      <c r="BQ2053" s="0" t="s">
        <v>127</v>
      </c>
      <c r="BT2053" s="0" t="n">
        <v>0</v>
      </c>
      <c r="BU2053" s="0" t="s">
        <v>6808</v>
      </c>
      <c r="BW2053" s="0" t="n">
        <v>2007</v>
      </c>
      <c r="BX2053" s="0" t="n">
        <v>2017</v>
      </c>
      <c r="BY2053" s="0" t="s">
        <v>343</v>
      </c>
      <c r="BZ2053" s="0" t="n">
        <v>2012</v>
      </c>
      <c r="CA2053" s="0" t="n">
        <v>0.181818181818182</v>
      </c>
      <c r="CB2053" s="0" t="n">
        <v>0</v>
      </c>
      <c r="CC2053" s="0" t="n">
        <v>1</v>
      </c>
      <c r="CD2053" s="0" t="n">
        <v>-0.0261807518586305</v>
      </c>
      <c r="CE2053" s="0" t="n">
        <v>1</v>
      </c>
    </row>
    <row r="2054" customFormat="false" ht="15" hidden="false" customHeight="false" outlineLevel="0" collapsed="false">
      <c r="A2054" s="0" t="s">
        <v>6802</v>
      </c>
      <c r="B2054" s="0" t="n">
        <v>3359</v>
      </c>
      <c r="C2054" s="0" t="n">
        <v>-0.113392564920636</v>
      </c>
      <c r="D2054" s="0" t="n">
        <v>568</v>
      </c>
      <c r="E2054" s="0" t="n">
        <f aca="false">IF(ISNUMBER($BA2054),$BA2054,IF(AND(ISNUMBER($D2054),ISNUMBER($BW2054),ISNUMBER($BX2054)),$D2054*($BX2054-$BW2054+1),""))</f>
        <v>568</v>
      </c>
      <c r="H2054" s="0" t="s">
        <v>118</v>
      </c>
      <c r="I2054" s="0" t="s">
        <v>119</v>
      </c>
      <c r="J2054" s="0" t="n">
        <f aca="false">IF($BW2054&lt;&gt;"",$BW2054,"")</f>
        <v>2007</v>
      </c>
      <c r="K2054" s="0" t="n">
        <f aca="false">IF($BX2054&lt;&gt;"",$BX2054,"")</f>
        <v>2017</v>
      </c>
      <c r="L2054" s="0" t="n">
        <f aca="false">IF(AND(ISNUMBER($BW2054),ISNUMBER($BX2054)),($BW2054+$BX2054)/2,"")</f>
        <v>2012</v>
      </c>
      <c r="M2054" s="0" t="n">
        <f aca="false">IF($L2054&lt;&gt;"",$L2054,"")</f>
        <v>2012</v>
      </c>
      <c r="N2054" s="0" t="n">
        <f aca="false">IF(AND(ISNUMBER($BW2054),ISNUMBER($BX2054)),MIN(1,MAX(0,($BX2054-2016+1)/($BX2054-$BW2054+1))),"")</f>
        <v>0.181818181818182</v>
      </c>
      <c r="O2054" s="0" t="n">
        <f aca="false">IF(AND(ISNUMBER($BW2054),ISNUMBER($BX2054)),MIN(1,MAX(0,($BX2054-2017+1)/($BX2054-$BW2054+1))),"")</f>
        <v>0.0909090909090909</v>
      </c>
      <c r="P2054" s="0" t="n">
        <f aca="false">IF(AND(ISNUMBER($BW2054),ISNUMBER($BX2054)),MIN(1,MAX(0,($BX2054-2018+1)/($BX2054-$BW2054+1))),"")</f>
        <v>0</v>
      </c>
      <c r="Q2054" s="0" t="n">
        <f aca="false">IF(AND(ISNUMBER($BW2054),ISNUMBER($BX2054)),MIN(1,MAX(0,($BX2054-2019+1)/($BX2054-$BW2054+1))),"")</f>
        <v>0</v>
      </c>
      <c r="R2054" s="0" t="n">
        <f aca="false">IF(AND(ISNUMBER($BW2054),ISNUMBER($BX2054)),MIN(1,MAX(0,($BX2054-2016+1)/($BX2054-$BW2054+1))),"")</f>
        <v>0.181818181818182</v>
      </c>
      <c r="S2054" s="0" t="n">
        <f aca="false">IF($L2054&lt;&gt;"",IF($L2054&gt;=2015.5,1,0),"")</f>
        <v>0</v>
      </c>
      <c r="T2054" s="0" t="n">
        <f aca="false">IF($L2054&lt;&gt;"",IF($L2054&gt;=2016,1,0),"")</f>
        <v>0</v>
      </c>
      <c r="U2054" s="0" t="n">
        <f aca="false">IF(ISNUMBER($BX2054),IF($BX2054&gt;=2016,1,0),"")</f>
        <v>1</v>
      </c>
      <c r="V2054" s="0" t="n">
        <f aca="false">IF(ISNUMBER($BW2054),IF($BW2054&gt;=2016,1,0),"")</f>
        <v>0</v>
      </c>
      <c r="W2054" s="0" t="str">
        <f aca="false">IF(AND(ISNUMBER($BW2054),ISNUMBER($BX2054)),IF($BW2054&gt;=2016,"post-only",IF($BX2054&lt;2016,"pre-only","mixed")),"")</f>
        <v>mixed</v>
      </c>
      <c r="X2054" s="0" t="n">
        <f aca="false">IF(AND(ISNUMBER($BW2054),ISNUMBER($BX2054)),MIN(1,MAX(0,($BX2054-2017+1)/($BX2054-$BW2054+1))),"")</f>
        <v>0.0909090909090909</v>
      </c>
      <c r="Y2054" s="0" t="n">
        <f aca="false">IF(AND(ISNUMBER($BW2054),ISNUMBER($BX2054)),MIN(1,MAX(0,($BX2054-2018+1)/($BX2054-$BW2054+1))),"")</f>
        <v>0</v>
      </c>
      <c r="Z2054" s="0" t="n">
        <f aca="false">IF(AND(ISNUMBER($BW2054),ISNUMBER($BX2054)),MIN(1,MAX(0,($BX2054-2019+1)/($BX2054-$BW2054+1))),"")</f>
        <v>0</v>
      </c>
      <c r="AA2054" s="0" t="n">
        <f aca="false">IF(ISNUMBER($BX2054),IF($BX2054&gt;=2017,1,0),"")</f>
        <v>1</v>
      </c>
      <c r="AB2054" s="0" t="n">
        <f aca="false">IF(ISNUMBER($BX2054),IF($BX2054&gt;=2018,1,0),"")</f>
        <v>0</v>
      </c>
      <c r="AC2054" s="0" t="n">
        <f aca="false">IF(ISNUMBER($BX2054),IF($BX2054&gt;=2019,1,0),"")</f>
        <v>0</v>
      </c>
      <c r="AD2054" s="0" t="n">
        <f aca="false">IF($L2054&lt;&gt;"",IF($L2054&gt;2013,1,0),"")</f>
        <v>0</v>
      </c>
      <c r="AE2054" s="0" t="n">
        <f aca="false">IF($L2054&lt;&gt;"",1+IF($L2054&gt;2011,1,0)+IF($L2054&gt;2014,1,0),"")</f>
        <v>2</v>
      </c>
      <c r="AF2054" s="0" t="s">
        <v>310</v>
      </c>
      <c r="AG2054" s="0" t="s">
        <v>436</v>
      </c>
      <c r="AH2054" s="0" t="s">
        <v>89</v>
      </c>
      <c r="AI2054" s="0" t="s">
        <v>334</v>
      </c>
      <c r="AJ2054" s="0" t="s">
        <v>334</v>
      </c>
      <c r="AK2054" s="0" t="str">
        <f aca="false">IF(AND($CF2054&lt;&gt;"",IFERROR(INDEX(subsample_country_map!$B:$B,MATCH($CF2054,subsample_country_map!$A:$A,0)),"")&lt;&gt;""),INDEX(subsample_country_map!$B:$B,MATCH($CF2054,subsample_country_map!$A:$A,0)),INDEX(lookup!$AA:$AA,MATCH($A2054,lookup!$A:$A,0)))</f>
        <v>1_US</v>
      </c>
      <c r="AL2054" s="0" t="str">
        <f aca="false">IF(AND($CF2054&lt;&gt;"",IFERROR(INDEX(subsample_country_map!$C:$C,MATCH($CF2054,subsample_country_map!$A:$A,0)),"")&lt;&gt;""),INDEX(subsample_country_map!$C:$C,MATCH($CF2054,subsample_country_map!$A:$A,0)),INDEX(lookup!$AB:$AB,MATCH($A2054,lookup!$A:$A,0)))</f>
        <v>1_developed</v>
      </c>
      <c r="AM2054" s="0" t="str">
        <f aca="false">IF(AND($CF2054&lt;&gt;"",IFERROR(INDEX(subsample_country_map!$D:$D,MATCH($CF2054,subsample_country_map!$A:$A,0)),"")&lt;&gt;""),INDEX(subsample_country_map!$D:$D,MATCH($CF2054,subsample_country_map!$A:$A,0)),INDEX(lookup!$AC:$AC,MATCH($A2054,lookup!$A:$A,0)))</f>
        <v>1_western</v>
      </c>
      <c r="AN2054" s="0" t="str">
        <f aca="false">IF(AND($CF2054&lt;&gt;"",IFERROR(INDEX(subsample_country_map!$E:$E,MATCH($CF2054,subsample_country_map!$A:$A,0)),"")&lt;&gt;""),INDEX(subsample_country_map!$E:$E,MATCH($CF2054,subsample_country_map!$A:$A,0)),INDEX(lookup!$AD:$AD,MATCH($A2054,lookup!$A:$A,0)))</f>
        <v>1_common law</v>
      </c>
      <c r="AO2054" s="0" t="str">
        <f aca="false">INDEX(lookup!$Y:$Y,MATCH($A2054,lookup!$A:$A,0))</f>
        <v>0_published</v>
      </c>
      <c r="AP2054" s="0" t="str">
        <f aca="false">INDEX(lookup!$Z:$Z,MATCH($A2054,lookup!$A:$A,0))</f>
        <v>1_VHB high</v>
      </c>
      <c r="AQ2054" s="0" t="str">
        <f aca="false">INDEX(lookup!$W:$W,MATCH($A2054,lookup!$A:$A,0))</f>
        <v>1_fin/acc/econ</v>
      </c>
      <c r="AS2054" s="0" t="s">
        <v>91</v>
      </c>
      <c r="AT2054" s="0" t="s">
        <v>111</v>
      </c>
      <c r="AU2054" s="0" t="s">
        <v>311</v>
      </c>
      <c r="AV2054" s="0" t="s">
        <v>1817</v>
      </c>
      <c r="AX2054" s="0" t="s">
        <v>6900</v>
      </c>
      <c r="BA2054" s="0" t="n">
        <v>568</v>
      </c>
      <c r="BB2054" s="0" t="s">
        <v>347</v>
      </c>
      <c r="BC2054" s="0" t="s">
        <v>868</v>
      </c>
      <c r="BD2054" s="0" t="s">
        <v>142</v>
      </c>
      <c r="BE2054" s="0" t="s">
        <v>6901</v>
      </c>
      <c r="BF2054" s="0" t="s">
        <v>6902</v>
      </c>
      <c r="BI2054" s="0" t="s">
        <v>763</v>
      </c>
      <c r="BJ2054" s="0" t="s">
        <v>6903</v>
      </c>
      <c r="BK2054" s="0" t="s">
        <v>6904</v>
      </c>
      <c r="BL2054" s="0" t="s">
        <v>6905</v>
      </c>
      <c r="BM2054" s="0" t="s">
        <v>6806</v>
      </c>
      <c r="BN2054" s="0" t="s">
        <v>6906</v>
      </c>
      <c r="BO2054" s="0" t="s">
        <v>105</v>
      </c>
      <c r="BP2054" s="0" t="s">
        <v>6802</v>
      </c>
      <c r="BQ2054" s="0" t="s">
        <v>127</v>
      </c>
      <c r="BT2054" s="0" t="n">
        <v>0</v>
      </c>
      <c r="BU2054" s="0" t="s">
        <v>6808</v>
      </c>
      <c r="BW2054" s="0" t="n">
        <v>2007</v>
      </c>
      <c r="BX2054" s="0" t="n">
        <v>2017</v>
      </c>
      <c r="BY2054" s="0" t="s">
        <v>343</v>
      </c>
      <c r="BZ2054" s="0" t="n">
        <v>2012</v>
      </c>
      <c r="CA2054" s="0" t="n">
        <v>0.181818181818182</v>
      </c>
      <c r="CB2054" s="0" t="n">
        <v>0</v>
      </c>
      <c r="CC2054" s="0" t="n">
        <v>1</v>
      </c>
      <c r="CD2054" s="0" t="n">
        <v>-0.113882344788903</v>
      </c>
      <c r="CE2054" s="0" t="n">
        <v>1</v>
      </c>
    </row>
    <row r="2055" customFormat="false" ht="15" hidden="false" customHeight="false" outlineLevel="0" collapsed="false">
      <c r="A2055" s="0" t="s">
        <v>6802</v>
      </c>
      <c r="B2055" s="0" t="n">
        <v>3360</v>
      </c>
      <c r="C2055" s="0" t="n">
        <v>-0.0807167664245551</v>
      </c>
      <c r="D2055" s="0" t="n">
        <v>568</v>
      </c>
      <c r="E2055" s="0" t="n">
        <f aca="false">IF(ISNUMBER($BA2055),$BA2055,IF(AND(ISNUMBER($D2055),ISNUMBER($BW2055),ISNUMBER($BX2055)),$D2055*($BX2055-$BW2055+1),""))</f>
        <v>568</v>
      </c>
      <c r="H2055" s="0" t="s">
        <v>118</v>
      </c>
      <c r="I2055" s="0" t="s">
        <v>119</v>
      </c>
      <c r="J2055" s="0" t="n">
        <f aca="false">IF($BW2055&lt;&gt;"",$BW2055,"")</f>
        <v>2007</v>
      </c>
      <c r="K2055" s="0" t="n">
        <f aca="false">IF($BX2055&lt;&gt;"",$BX2055,"")</f>
        <v>2017</v>
      </c>
      <c r="L2055" s="0" t="n">
        <f aca="false">IF(AND(ISNUMBER($BW2055),ISNUMBER($BX2055)),($BW2055+$BX2055)/2,"")</f>
        <v>2012</v>
      </c>
      <c r="M2055" s="0" t="n">
        <f aca="false">IF($L2055&lt;&gt;"",$L2055,"")</f>
        <v>2012</v>
      </c>
      <c r="N2055" s="0" t="n">
        <f aca="false">IF(AND(ISNUMBER($BW2055),ISNUMBER($BX2055)),MIN(1,MAX(0,($BX2055-2016+1)/($BX2055-$BW2055+1))),"")</f>
        <v>0.181818181818182</v>
      </c>
      <c r="O2055" s="0" t="n">
        <f aca="false">IF(AND(ISNUMBER($BW2055),ISNUMBER($BX2055)),MIN(1,MAX(0,($BX2055-2017+1)/($BX2055-$BW2055+1))),"")</f>
        <v>0.0909090909090909</v>
      </c>
      <c r="P2055" s="0" t="n">
        <f aca="false">IF(AND(ISNUMBER($BW2055),ISNUMBER($BX2055)),MIN(1,MAX(0,($BX2055-2018+1)/($BX2055-$BW2055+1))),"")</f>
        <v>0</v>
      </c>
      <c r="Q2055" s="0" t="n">
        <f aca="false">IF(AND(ISNUMBER($BW2055),ISNUMBER($BX2055)),MIN(1,MAX(0,($BX2055-2019+1)/($BX2055-$BW2055+1))),"")</f>
        <v>0</v>
      </c>
      <c r="R2055" s="0" t="n">
        <f aca="false">IF(AND(ISNUMBER($BW2055),ISNUMBER($BX2055)),MIN(1,MAX(0,($BX2055-2016+1)/($BX2055-$BW2055+1))),"")</f>
        <v>0.181818181818182</v>
      </c>
      <c r="S2055" s="0" t="n">
        <f aca="false">IF($L2055&lt;&gt;"",IF($L2055&gt;=2015.5,1,0),"")</f>
        <v>0</v>
      </c>
      <c r="T2055" s="0" t="n">
        <f aca="false">IF($L2055&lt;&gt;"",IF($L2055&gt;=2016,1,0),"")</f>
        <v>0</v>
      </c>
      <c r="U2055" s="0" t="n">
        <f aca="false">IF(ISNUMBER($BX2055),IF($BX2055&gt;=2016,1,0),"")</f>
        <v>1</v>
      </c>
      <c r="V2055" s="0" t="n">
        <f aca="false">IF(ISNUMBER($BW2055),IF($BW2055&gt;=2016,1,0),"")</f>
        <v>0</v>
      </c>
      <c r="W2055" s="0" t="str">
        <f aca="false">IF(AND(ISNUMBER($BW2055),ISNUMBER($BX2055)),IF($BW2055&gt;=2016,"post-only",IF($BX2055&lt;2016,"pre-only","mixed")),"")</f>
        <v>mixed</v>
      </c>
      <c r="X2055" s="0" t="n">
        <f aca="false">IF(AND(ISNUMBER($BW2055),ISNUMBER($BX2055)),MIN(1,MAX(0,($BX2055-2017+1)/($BX2055-$BW2055+1))),"")</f>
        <v>0.0909090909090909</v>
      </c>
      <c r="Y2055" s="0" t="n">
        <f aca="false">IF(AND(ISNUMBER($BW2055),ISNUMBER($BX2055)),MIN(1,MAX(0,($BX2055-2018+1)/($BX2055-$BW2055+1))),"")</f>
        <v>0</v>
      </c>
      <c r="Z2055" s="0" t="n">
        <f aca="false">IF(AND(ISNUMBER($BW2055),ISNUMBER($BX2055)),MIN(1,MAX(0,($BX2055-2019+1)/($BX2055-$BW2055+1))),"")</f>
        <v>0</v>
      </c>
      <c r="AA2055" s="0" t="n">
        <f aca="false">IF(ISNUMBER($BX2055),IF($BX2055&gt;=2017,1,0),"")</f>
        <v>1</v>
      </c>
      <c r="AB2055" s="0" t="n">
        <f aca="false">IF(ISNUMBER($BX2055),IF($BX2055&gt;=2018,1,0),"")</f>
        <v>0</v>
      </c>
      <c r="AC2055" s="0" t="n">
        <f aca="false">IF(ISNUMBER($BX2055),IF($BX2055&gt;=2019,1,0),"")</f>
        <v>0</v>
      </c>
      <c r="AD2055" s="0" t="n">
        <f aca="false">IF($L2055&lt;&gt;"",IF($L2055&gt;2013,1,0),"")</f>
        <v>0</v>
      </c>
      <c r="AE2055" s="0" t="n">
        <f aca="false">IF($L2055&lt;&gt;"",1+IF($L2055&gt;2011,1,0)+IF($L2055&gt;2014,1,0),"")</f>
        <v>2</v>
      </c>
      <c r="AF2055" s="0" t="s">
        <v>310</v>
      </c>
      <c r="AG2055" s="0" t="s">
        <v>436</v>
      </c>
      <c r="AH2055" s="0" t="s">
        <v>89</v>
      </c>
      <c r="AI2055" s="0" t="s">
        <v>334</v>
      </c>
      <c r="AJ2055" s="0" t="s">
        <v>334</v>
      </c>
      <c r="AK2055" s="0" t="str">
        <f aca="false">IF(AND($CF2055&lt;&gt;"",IFERROR(INDEX(subsample_country_map!$B:$B,MATCH($CF2055,subsample_country_map!$A:$A,0)),"")&lt;&gt;""),INDEX(subsample_country_map!$B:$B,MATCH($CF2055,subsample_country_map!$A:$A,0)),INDEX(lookup!$AA:$AA,MATCH($A2055,lookup!$A:$A,0)))</f>
        <v>1_US</v>
      </c>
      <c r="AL2055" s="0" t="str">
        <f aca="false">IF(AND($CF2055&lt;&gt;"",IFERROR(INDEX(subsample_country_map!$C:$C,MATCH($CF2055,subsample_country_map!$A:$A,0)),"")&lt;&gt;""),INDEX(subsample_country_map!$C:$C,MATCH($CF2055,subsample_country_map!$A:$A,0)),INDEX(lookup!$AB:$AB,MATCH($A2055,lookup!$A:$A,0)))</f>
        <v>1_developed</v>
      </c>
      <c r="AM2055" s="0" t="str">
        <f aca="false">IF(AND($CF2055&lt;&gt;"",IFERROR(INDEX(subsample_country_map!$D:$D,MATCH($CF2055,subsample_country_map!$A:$A,0)),"")&lt;&gt;""),INDEX(subsample_country_map!$D:$D,MATCH($CF2055,subsample_country_map!$A:$A,0)),INDEX(lookup!$AC:$AC,MATCH($A2055,lookup!$A:$A,0)))</f>
        <v>1_western</v>
      </c>
      <c r="AN2055" s="0" t="str">
        <f aca="false">IF(AND($CF2055&lt;&gt;"",IFERROR(INDEX(subsample_country_map!$E:$E,MATCH($CF2055,subsample_country_map!$A:$A,0)),"")&lt;&gt;""),INDEX(subsample_country_map!$E:$E,MATCH($CF2055,subsample_country_map!$A:$A,0)),INDEX(lookup!$AD:$AD,MATCH($A2055,lookup!$A:$A,0)))</f>
        <v>1_common law</v>
      </c>
      <c r="AO2055" s="0" t="str">
        <f aca="false">INDEX(lookup!$Y:$Y,MATCH($A2055,lookup!$A:$A,0))</f>
        <v>0_published</v>
      </c>
      <c r="AP2055" s="0" t="str">
        <f aca="false">INDEX(lookup!$Z:$Z,MATCH($A2055,lookup!$A:$A,0))</f>
        <v>1_VHB high</v>
      </c>
      <c r="AQ2055" s="0" t="str">
        <f aca="false">INDEX(lookup!$W:$W,MATCH($A2055,lookup!$A:$A,0))</f>
        <v>1_fin/acc/econ</v>
      </c>
      <c r="AS2055" s="0" t="s">
        <v>91</v>
      </c>
      <c r="AT2055" s="0" t="s">
        <v>111</v>
      </c>
      <c r="AU2055" s="0" t="s">
        <v>311</v>
      </c>
      <c r="AV2055" s="0" t="s">
        <v>214</v>
      </c>
      <c r="AX2055" s="0" t="s">
        <v>925</v>
      </c>
      <c r="BA2055" s="0" t="n">
        <v>568</v>
      </c>
      <c r="BB2055" s="0" t="s">
        <v>347</v>
      </c>
      <c r="BC2055" s="0" t="s">
        <v>868</v>
      </c>
      <c r="BD2055" s="0" t="s">
        <v>142</v>
      </c>
      <c r="BE2055" s="0" t="s">
        <v>6901</v>
      </c>
      <c r="BF2055" s="0" t="s">
        <v>6902</v>
      </c>
      <c r="BI2055" s="0" t="s">
        <v>763</v>
      </c>
      <c r="BJ2055" s="0" t="s">
        <v>6907</v>
      </c>
      <c r="BK2055" s="0" t="s">
        <v>6904</v>
      </c>
      <c r="BL2055" s="0" t="s">
        <v>6908</v>
      </c>
      <c r="BM2055" s="0" t="s">
        <v>6811</v>
      </c>
      <c r="BN2055" s="0" t="s">
        <v>6906</v>
      </c>
      <c r="BO2055" s="0" t="s">
        <v>105</v>
      </c>
      <c r="BP2055" s="0" t="s">
        <v>6802</v>
      </c>
      <c r="BQ2055" s="0" t="s">
        <v>127</v>
      </c>
      <c r="BT2055" s="0" t="n">
        <v>0</v>
      </c>
      <c r="BU2055" s="0" t="s">
        <v>6808</v>
      </c>
      <c r="BW2055" s="0" t="n">
        <v>2007</v>
      </c>
      <c r="BX2055" s="0" t="n">
        <v>2017</v>
      </c>
      <c r="BY2055" s="0" t="s">
        <v>343</v>
      </c>
      <c r="BZ2055" s="0" t="n">
        <v>2012</v>
      </c>
      <c r="CA2055" s="0" t="n">
        <v>0.181818181818182</v>
      </c>
      <c r="CB2055" s="0" t="n">
        <v>0</v>
      </c>
      <c r="CC2055" s="0" t="n">
        <v>1</v>
      </c>
      <c r="CD2055" s="0" t="n">
        <v>-0.0808927500741865</v>
      </c>
      <c r="CE2055" s="0" t="n">
        <v>1</v>
      </c>
    </row>
    <row r="2056" customFormat="false" ht="15" hidden="false" customHeight="false" outlineLevel="0" collapsed="false">
      <c r="A2056" s="0" t="s">
        <v>6802</v>
      </c>
      <c r="B2056" s="0" t="n">
        <v>3361</v>
      </c>
      <c r="C2056" s="0" t="n">
        <v>-0.0486149680736122</v>
      </c>
      <c r="D2056" s="0" t="n">
        <v>568</v>
      </c>
      <c r="E2056" s="0" t="n">
        <f aca="false">IF(ISNUMBER($BA2056),$BA2056,IF(AND(ISNUMBER($D2056),ISNUMBER($BW2056),ISNUMBER($BX2056)),$D2056*($BX2056-$BW2056+1),""))</f>
        <v>568</v>
      </c>
      <c r="H2056" s="0" t="s">
        <v>118</v>
      </c>
      <c r="I2056" s="0" t="s">
        <v>119</v>
      </c>
      <c r="J2056" s="0" t="n">
        <f aca="false">IF($BW2056&lt;&gt;"",$BW2056,"")</f>
        <v>2007</v>
      </c>
      <c r="K2056" s="0" t="n">
        <f aca="false">IF($BX2056&lt;&gt;"",$BX2056,"")</f>
        <v>2017</v>
      </c>
      <c r="L2056" s="0" t="n">
        <f aca="false">IF(AND(ISNUMBER($BW2056),ISNUMBER($BX2056)),($BW2056+$BX2056)/2,"")</f>
        <v>2012</v>
      </c>
      <c r="M2056" s="0" t="n">
        <f aca="false">IF($L2056&lt;&gt;"",$L2056,"")</f>
        <v>2012</v>
      </c>
      <c r="N2056" s="0" t="n">
        <f aca="false">IF(AND(ISNUMBER($BW2056),ISNUMBER($BX2056)),MIN(1,MAX(0,($BX2056-2016+1)/($BX2056-$BW2056+1))),"")</f>
        <v>0.181818181818182</v>
      </c>
      <c r="O2056" s="0" t="n">
        <f aca="false">IF(AND(ISNUMBER($BW2056),ISNUMBER($BX2056)),MIN(1,MAX(0,($BX2056-2017+1)/($BX2056-$BW2056+1))),"")</f>
        <v>0.0909090909090909</v>
      </c>
      <c r="P2056" s="0" t="n">
        <f aca="false">IF(AND(ISNUMBER($BW2056),ISNUMBER($BX2056)),MIN(1,MAX(0,($BX2056-2018+1)/($BX2056-$BW2056+1))),"")</f>
        <v>0</v>
      </c>
      <c r="Q2056" s="0" t="n">
        <f aca="false">IF(AND(ISNUMBER($BW2056),ISNUMBER($BX2056)),MIN(1,MAX(0,($BX2056-2019+1)/($BX2056-$BW2056+1))),"")</f>
        <v>0</v>
      </c>
      <c r="R2056" s="0" t="n">
        <f aca="false">IF(AND(ISNUMBER($BW2056),ISNUMBER($BX2056)),MIN(1,MAX(0,($BX2056-2016+1)/($BX2056-$BW2056+1))),"")</f>
        <v>0.181818181818182</v>
      </c>
      <c r="S2056" s="0" t="n">
        <f aca="false">IF($L2056&lt;&gt;"",IF($L2056&gt;=2015.5,1,0),"")</f>
        <v>0</v>
      </c>
      <c r="T2056" s="0" t="n">
        <f aca="false">IF($L2056&lt;&gt;"",IF($L2056&gt;=2016,1,0),"")</f>
        <v>0</v>
      </c>
      <c r="U2056" s="0" t="n">
        <f aca="false">IF(ISNUMBER($BX2056),IF($BX2056&gt;=2016,1,0),"")</f>
        <v>1</v>
      </c>
      <c r="V2056" s="0" t="n">
        <f aca="false">IF(ISNUMBER($BW2056),IF($BW2056&gt;=2016,1,0),"")</f>
        <v>0</v>
      </c>
      <c r="W2056" s="0" t="str">
        <f aca="false">IF(AND(ISNUMBER($BW2056),ISNUMBER($BX2056)),IF($BW2056&gt;=2016,"post-only",IF($BX2056&lt;2016,"pre-only","mixed")),"")</f>
        <v>mixed</v>
      </c>
      <c r="X2056" s="0" t="n">
        <f aca="false">IF(AND(ISNUMBER($BW2056),ISNUMBER($BX2056)),MIN(1,MAX(0,($BX2056-2017+1)/($BX2056-$BW2056+1))),"")</f>
        <v>0.0909090909090909</v>
      </c>
      <c r="Y2056" s="0" t="n">
        <f aca="false">IF(AND(ISNUMBER($BW2056),ISNUMBER($BX2056)),MIN(1,MAX(0,($BX2056-2018+1)/($BX2056-$BW2056+1))),"")</f>
        <v>0</v>
      </c>
      <c r="Z2056" s="0" t="n">
        <f aca="false">IF(AND(ISNUMBER($BW2056),ISNUMBER($BX2056)),MIN(1,MAX(0,($BX2056-2019+1)/($BX2056-$BW2056+1))),"")</f>
        <v>0</v>
      </c>
      <c r="AA2056" s="0" t="n">
        <f aca="false">IF(ISNUMBER($BX2056),IF($BX2056&gt;=2017,1,0),"")</f>
        <v>1</v>
      </c>
      <c r="AB2056" s="0" t="n">
        <f aca="false">IF(ISNUMBER($BX2056),IF($BX2056&gt;=2018,1,0),"")</f>
        <v>0</v>
      </c>
      <c r="AC2056" s="0" t="n">
        <f aca="false">IF(ISNUMBER($BX2056),IF($BX2056&gt;=2019,1,0),"")</f>
        <v>0</v>
      </c>
      <c r="AD2056" s="0" t="n">
        <f aca="false">IF($L2056&lt;&gt;"",IF($L2056&gt;2013,1,0),"")</f>
        <v>0</v>
      </c>
      <c r="AE2056" s="0" t="n">
        <f aca="false">IF($L2056&lt;&gt;"",1+IF($L2056&gt;2011,1,0)+IF($L2056&gt;2014,1,0),"")</f>
        <v>2</v>
      </c>
      <c r="AF2056" s="0" t="s">
        <v>310</v>
      </c>
      <c r="AG2056" s="0" t="s">
        <v>88</v>
      </c>
      <c r="AH2056" s="0" t="s">
        <v>89</v>
      </c>
      <c r="AI2056" s="0" t="s">
        <v>334</v>
      </c>
      <c r="AJ2056" s="0" t="s">
        <v>334</v>
      </c>
      <c r="AK2056" s="0" t="str">
        <f aca="false">IF(AND($CF2056&lt;&gt;"",IFERROR(INDEX(subsample_country_map!$B:$B,MATCH($CF2056,subsample_country_map!$A:$A,0)),"")&lt;&gt;""),INDEX(subsample_country_map!$B:$B,MATCH($CF2056,subsample_country_map!$A:$A,0)),INDEX(lookup!$AA:$AA,MATCH($A2056,lookup!$A:$A,0)))</f>
        <v>1_US</v>
      </c>
      <c r="AL2056" s="0" t="str">
        <f aca="false">IF(AND($CF2056&lt;&gt;"",IFERROR(INDEX(subsample_country_map!$C:$C,MATCH($CF2056,subsample_country_map!$A:$A,0)),"")&lt;&gt;""),INDEX(subsample_country_map!$C:$C,MATCH($CF2056,subsample_country_map!$A:$A,0)),INDEX(lookup!$AB:$AB,MATCH($A2056,lookup!$A:$A,0)))</f>
        <v>1_developed</v>
      </c>
      <c r="AM2056" s="0" t="str">
        <f aca="false">IF(AND($CF2056&lt;&gt;"",IFERROR(INDEX(subsample_country_map!$D:$D,MATCH($CF2056,subsample_country_map!$A:$A,0)),"")&lt;&gt;""),INDEX(subsample_country_map!$D:$D,MATCH($CF2056,subsample_country_map!$A:$A,0)),INDEX(lookup!$AC:$AC,MATCH($A2056,lookup!$A:$A,0)))</f>
        <v>1_western</v>
      </c>
      <c r="AN2056" s="0" t="str">
        <f aca="false">IF(AND($CF2056&lt;&gt;"",IFERROR(INDEX(subsample_country_map!$E:$E,MATCH($CF2056,subsample_country_map!$A:$A,0)),"")&lt;&gt;""),INDEX(subsample_country_map!$E:$E,MATCH($CF2056,subsample_country_map!$A:$A,0)),INDEX(lookup!$AD:$AD,MATCH($A2056,lookup!$A:$A,0)))</f>
        <v>1_common law</v>
      </c>
      <c r="AO2056" s="0" t="str">
        <f aca="false">INDEX(lookup!$Y:$Y,MATCH($A2056,lookup!$A:$A,0))</f>
        <v>0_published</v>
      </c>
      <c r="AP2056" s="0" t="str">
        <f aca="false">INDEX(lookup!$Z:$Z,MATCH($A2056,lookup!$A:$A,0))</f>
        <v>1_VHB high</v>
      </c>
      <c r="AQ2056" s="0" t="str">
        <f aca="false">INDEX(lookup!$W:$W,MATCH($A2056,lookup!$A:$A,0))</f>
        <v>1_fin/acc/econ</v>
      </c>
      <c r="AS2056" s="0" t="s">
        <v>91</v>
      </c>
      <c r="AT2056" s="0" t="s">
        <v>397</v>
      </c>
      <c r="AU2056" s="0" t="s">
        <v>311</v>
      </c>
      <c r="AV2056" s="0" t="s">
        <v>287</v>
      </c>
      <c r="AX2056" s="0" t="s">
        <v>6909</v>
      </c>
      <c r="BA2056" s="0" t="n">
        <v>568</v>
      </c>
      <c r="BB2056" s="0" t="s">
        <v>347</v>
      </c>
      <c r="BC2056" s="0" t="s">
        <v>868</v>
      </c>
      <c r="BD2056" s="0" t="s">
        <v>142</v>
      </c>
      <c r="BE2056" s="0" t="s">
        <v>6901</v>
      </c>
      <c r="BF2056" s="0" t="s">
        <v>6902</v>
      </c>
      <c r="BI2056" s="0" t="s">
        <v>763</v>
      </c>
      <c r="BJ2056" s="0" t="s">
        <v>6903</v>
      </c>
      <c r="BK2056" s="0" t="s">
        <v>6910</v>
      </c>
      <c r="BL2056" s="0" t="s">
        <v>6911</v>
      </c>
      <c r="BM2056" s="0" t="s">
        <v>6814</v>
      </c>
      <c r="BN2056" s="0" t="s">
        <v>6906</v>
      </c>
      <c r="BO2056" s="0" t="s">
        <v>105</v>
      </c>
      <c r="BP2056" s="0" t="s">
        <v>6802</v>
      </c>
      <c r="BQ2056" s="0" t="s">
        <v>127</v>
      </c>
      <c r="BT2056" s="0" t="n">
        <v>0</v>
      </c>
      <c r="BU2056" s="0" t="s">
        <v>6808</v>
      </c>
      <c r="BW2056" s="0" t="n">
        <v>2007</v>
      </c>
      <c r="BX2056" s="0" t="n">
        <v>2017</v>
      </c>
      <c r="BY2056" s="0" t="s">
        <v>343</v>
      </c>
      <c r="BZ2056" s="0" t="n">
        <v>2012</v>
      </c>
      <c r="CA2056" s="0" t="n">
        <v>0.181818181818182</v>
      </c>
      <c r="CB2056" s="0" t="n">
        <v>0</v>
      </c>
      <c r="CC2056" s="0" t="n">
        <v>1</v>
      </c>
      <c r="CD2056" s="0" t="n">
        <v>-0.0486533215923727</v>
      </c>
      <c r="CE2056" s="0" t="n">
        <v>1</v>
      </c>
    </row>
    <row r="2057" customFormat="false" ht="15" hidden="false" customHeight="false" outlineLevel="0" collapsed="false">
      <c r="A2057" s="0" t="s">
        <v>6802</v>
      </c>
      <c r="B2057" s="0" t="n">
        <v>3362</v>
      </c>
      <c r="C2057" s="0" t="n">
        <v>-0.0519589641892443</v>
      </c>
      <c r="D2057" s="0" t="n">
        <v>568</v>
      </c>
      <c r="E2057" s="0" t="n">
        <f aca="false">IF(ISNUMBER($BA2057),$BA2057,IF(AND(ISNUMBER($D2057),ISNUMBER($BW2057),ISNUMBER($BX2057)),$D2057*($BX2057-$BW2057+1),""))</f>
        <v>568</v>
      </c>
      <c r="H2057" s="0" t="s">
        <v>118</v>
      </c>
      <c r="I2057" s="0" t="s">
        <v>119</v>
      </c>
      <c r="J2057" s="0" t="n">
        <f aca="false">IF($BW2057&lt;&gt;"",$BW2057,"")</f>
        <v>2007</v>
      </c>
      <c r="K2057" s="0" t="n">
        <f aca="false">IF($BX2057&lt;&gt;"",$BX2057,"")</f>
        <v>2017</v>
      </c>
      <c r="L2057" s="0" t="n">
        <f aca="false">IF(AND(ISNUMBER($BW2057),ISNUMBER($BX2057)),($BW2057+$BX2057)/2,"")</f>
        <v>2012</v>
      </c>
      <c r="M2057" s="0" t="n">
        <f aca="false">IF($L2057&lt;&gt;"",$L2057,"")</f>
        <v>2012</v>
      </c>
      <c r="N2057" s="0" t="n">
        <f aca="false">IF(AND(ISNUMBER($BW2057),ISNUMBER($BX2057)),MIN(1,MAX(0,($BX2057-2016+1)/($BX2057-$BW2057+1))),"")</f>
        <v>0.181818181818182</v>
      </c>
      <c r="O2057" s="0" t="n">
        <f aca="false">IF(AND(ISNUMBER($BW2057),ISNUMBER($BX2057)),MIN(1,MAX(0,($BX2057-2017+1)/($BX2057-$BW2057+1))),"")</f>
        <v>0.0909090909090909</v>
      </c>
      <c r="P2057" s="0" t="n">
        <f aca="false">IF(AND(ISNUMBER($BW2057),ISNUMBER($BX2057)),MIN(1,MAX(0,($BX2057-2018+1)/($BX2057-$BW2057+1))),"")</f>
        <v>0</v>
      </c>
      <c r="Q2057" s="0" t="n">
        <f aca="false">IF(AND(ISNUMBER($BW2057),ISNUMBER($BX2057)),MIN(1,MAX(0,($BX2057-2019+1)/($BX2057-$BW2057+1))),"")</f>
        <v>0</v>
      </c>
      <c r="R2057" s="0" t="n">
        <f aca="false">IF(AND(ISNUMBER($BW2057),ISNUMBER($BX2057)),MIN(1,MAX(0,($BX2057-2016+1)/($BX2057-$BW2057+1))),"")</f>
        <v>0.181818181818182</v>
      </c>
      <c r="S2057" s="0" t="n">
        <f aca="false">IF($L2057&lt;&gt;"",IF($L2057&gt;=2015.5,1,0),"")</f>
        <v>0</v>
      </c>
      <c r="T2057" s="0" t="n">
        <f aca="false">IF($L2057&lt;&gt;"",IF($L2057&gt;=2016,1,0),"")</f>
        <v>0</v>
      </c>
      <c r="U2057" s="0" t="n">
        <f aca="false">IF(ISNUMBER($BX2057),IF($BX2057&gt;=2016,1,0),"")</f>
        <v>1</v>
      </c>
      <c r="V2057" s="0" t="n">
        <f aca="false">IF(ISNUMBER($BW2057),IF($BW2057&gt;=2016,1,0),"")</f>
        <v>0</v>
      </c>
      <c r="W2057" s="0" t="str">
        <f aca="false">IF(AND(ISNUMBER($BW2057),ISNUMBER($BX2057)),IF($BW2057&gt;=2016,"post-only",IF($BX2057&lt;2016,"pre-only","mixed")),"")</f>
        <v>mixed</v>
      </c>
      <c r="X2057" s="0" t="n">
        <f aca="false">IF(AND(ISNUMBER($BW2057),ISNUMBER($BX2057)),MIN(1,MAX(0,($BX2057-2017+1)/($BX2057-$BW2057+1))),"")</f>
        <v>0.0909090909090909</v>
      </c>
      <c r="Y2057" s="0" t="n">
        <f aca="false">IF(AND(ISNUMBER($BW2057),ISNUMBER($BX2057)),MIN(1,MAX(0,($BX2057-2018+1)/($BX2057-$BW2057+1))),"")</f>
        <v>0</v>
      </c>
      <c r="Z2057" s="0" t="n">
        <f aca="false">IF(AND(ISNUMBER($BW2057),ISNUMBER($BX2057)),MIN(1,MAX(0,($BX2057-2019+1)/($BX2057-$BW2057+1))),"")</f>
        <v>0</v>
      </c>
      <c r="AA2057" s="0" t="n">
        <f aca="false">IF(ISNUMBER($BX2057),IF($BX2057&gt;=2017,1,0),"")</f>
        <v>1</v>
      </c>
      <c r="AB2057" s="0" t="n">
        <f aca="false">IF(ISNUMBER($BX2057),IF($BX2057&gt;=2018,1,0),"")</f>
        <v>0</v>
      </c>
      <c r="AC2057" s="0" t="n">
        <f aca="false">IF(ISNUMBER($BX2057),IF($BX2057&gt;=2019,1,0),"")</f>
        <v>0</v>
      </c>
      <c r="AD2057" s="0" t="n">
        <f aca="false">IF($L2057&lt;&gt;"",IF($L2057&gt;2013,1,0),"")</f>
        <v>0</v>
      </c>
      <c r="AE2057" s="0" t="n">
        <f aca="false">IF($L2057&lt;&gt;"",1+IF($L2057&gt;2011,1,0)+IF($L2057&gt;2014,1,0),"")</f>
        <v>2</v>
      </c>
      <c r="AF2057" s="0" t="s">
        <v>310</v>
      </c>
      <c r="AG2057" s="0" t="s">
        <v>88</v>
      </c>
      <c r="AH2057" s="0" t="s">
        <v>89</v>
      </c>
      <c r="AI2057" s="0" t="s">
        <v>334</v>
      </c>
      <c r="AJ2057" s="0" t="s">
        <v>334</v>
      </c>
      <c r="AK2057" s="0" t="str">
        <f aca="false">IF(AND($CF2057&lt;&gt;"",IFERROR(INDEX(subsample_country_map!$B:$B,MATCH($CF2057,subsample_country_map!$A:$A,0)),"")&lt;&gt;""),INDEX(subsample_country_map!$B:$B,MATCH($CF2057,subsample_country_map!$A:$A,0)),INDEX(lookup!$AA:$AA,MATCH($A2057,lookup!$A:$A,0)))</f>
        <v>1_US</v>
      </c>
      <c r="AL2057" s="0" t="str">
        <f aca="false">IF(AND($CF2057&lt;&gt;"",IFERROR(INDEX(subsample_country_map!$C:$C,MATCH($CF2057,subsample_country_map!$A:$A,0)),"")&lt;&gt;""),INDEX(subsample_country_map!$C:$C,MATCH($CF2057,subsample_country_map!$A:$A,0)),INDEX(lookup!$AB:$AB,MATCH($A2057,lookup!$A:$A,0)))</f>
        <v>1_developed</v>
      </c>
      <c r="AM2057" s="0" t="str">
        <f aca="false">IF(AND($CF2057&lt;&gt;"",IFERROR(INDEX(subsample_country_map!$D:$D,MATCH($CF2057,subsample_country_map!$A:$A,0)),"")&lt;&gt;""),INDEX(subsample_country_map!$D:$D,MATCH($CF2057,subsample_country_map!$A:$A,0)),INDEX(lookup!$AC:$AC,MATCH($A2057,lookup!$A:$A,0)))</f>
        <v>1_western</v>
      </c>
      <c r="AN2057" s="0" t="str">
        <f aca="false">IF(AND($CF2057&lt;&gt;"",IFERROR(INDEX(subsample_country_map!$E:$E,MATCH($CF2057,subsample_country_map!$A:$A,0)),"")&lt;&gt;""),INDEX(subsample_country_map!$E:$E,MATCH($CF2057,subsample_country_map!$A:$A,0)),INDEX(lookup!$AD:$AD,MATCH($A2057,lookup!$A:$A,0)))</f>
        <v>1_common law</v>
      </c>
      <c r="AO2057" s="0" t="str">
        <f aca="false">INDEX(lookup!$Y:$Y,MATCH($A2057,lookup!$A:$A,0))</f>
        <v>0_published</v>
      </c>
      <c r="AP2057" s="0" t="str">
        <f aca="false">INDEX(lookup!$Z:$Z,MATCH($A2057,lookup!$A:$A,0))</f>
        <v>1_VHB high</v>
      </c>
      <c r="AQ2057" s="0" t="str">
        <f aca="false">INDEX(lookup!$W:$W,MATCH($A2057,lookup!$A:$A,0))</f>
        <v>1_fin/acc/econ</v>
      </c>
      <c r="AS2057" s="0" t="s">
        <v>91</v>
      </c>
      <c r="AT2057" s="0" t="s">
        <v>397</v>
      </c>
      <c r="AU2057" s="0" t="s">
        <v>311</v>
      </c>
      <c r="AV2057" s="0" t="s">
        <v>6912</v>
      </c>
      <c r="AX2057" s="0" t="s">
        <v>1083</v>
      </c>
      <c r="BA2057" s="0" t="n">
        <v>568</v>
      </c>
      <c r="BB2057" s="0" t="s">
        <v>347</v>
      </c>
      <c r="BC2057" s="0" t="s">
        <v>868</v>
      </c>
      <c r="BD2057" s="0" t="s">
        <v>142</v>
      </c>
      <c r="BE2057" s="0" t="s">
        <v>6901</v>
      </c>
      <c r="BF2057" s="0" t="s">
        <v>6902</v>
      </c>
      <c r="BI2057" s="0" t="s">
        <v>763</v>
      </c>
      <c r="BJ2057" s="0" t="s">
        <v>6907</v>
      </c>
      <c r="BK2057" s="0" t="s">
        <v>6910</v>
      </c>
      <c r="BL2057" s="0" t="s">
        <v>6913</v>
      </c>
      <c r="BM2057" s="0" t="s">
        <v>6814</v>
      </c>
      <c r="BN2057" s="0" t="s">
        <v>6906</v>
      </c>
      <c r="BO2057" s="0" t="s">
        <v>105</v>
      </c>
      <c r="BP2057" s="0" t="s">
        <v>6802</v>
      </c>
      <c r="BQ2057" s="0" t="s">
        <v>127</v>
      </c>
      <c r="BT2057" s="0" t="n">
        <v>0</v>
      </c>
      <c r="BU2057" s="0" t="s">
        <v>6808</v>
      </c>
      <c r="BW2057" s="0" t="n">
        <v>2007</v>
      </c>
      <c r="BX2057" s="0" t="n">
        <v>2017</v>
      </c>
      <c r="BY2057" s="0" t="s">
        <v>343</v>
      </c>
      <c r="BZ2057" s="0" t="n">
        <v>2012</v>
      </c>
      <c r="CA2057" s="0" t="n">
        <v>0.181818181818182</v>
      </c>
      <c r="CB2057" s="0" t="n">
        <v>0</v>
      </c>
      <c r="CC2057" s="0" t="n">
        <v>1</v>
      </c>
      <c r="CD2057" s="0" t="n">
        <v>-0.0520057985368939</v>
      </c>
      <c r="CE2057" s="0" t="n">
        <v>1</v>
      </c>
    </row>
    <row r="2058" customFormat="false" ht="15" hidden="false" customHeight="false" outlineLevel="0" collapsed="false">
      <c r="A2058" s="0" t="s">
        <v>6802</v>
      </c>
      <c r="B2058" s="0" t="n">
        <v>3363</v>
      </c>
      <c r="C2058" s="0" t="n">
        <v>0.022889887448574</v>
      </c>
      <c r="D2058" s="0" t="n">
        <v>2184</v>
      </c>
      <c r="E2058" s="0" t="n">
        <f aca="false">IF(ISNUMBER($BA2058),$BA2058,IF(AND(ISNUMBER($D2058),ISNUMBER($BW2058),ISNUMBER($BX2058)),$D2058*($BX2058-$BW2058+1),""))</f>
        <v>2184</v>
      </c>
      <c r="H2058" s="0" t="s">
        <v>118</v>
      </c>
      <c r="I2058" s="0" t="s">
        <v>119</v>
      </c>
      <c r="J2058" s="0" t="n">
        <f aca="false">IF($BW2058&lt;&gt;"",$BW2058,"")</f>
        <v>2007</v>
      </c>
      <c r="K2058" s="0" t="n">
        <f aca="false">IF($BX2058&lt;&gt;"",$BX2058,"")</f>
        <v>2017</v>
      </c>
      <c r="L2058" s="0" t="n">
        <f aca="false">IF(AND(ISNUMBER($BW2058),ISNUMBER($BX2058)),($BW2058+$BX2058)/2,"")</f>
        <v>2012</v>
      </c>
      <c r="M2058" s="0" t="n">
        <f aca="false">IF($L2058&lt;&gt;"",$L2058,"")</f>
        <v>2012</v>
      </c>
      <c r="N2058" s="0" t="n">
        <f aca="false">IF(AND(ISNUMBER($BW2058),ISNUMBER($BX2058)),MIN(1,MAX(0,($BX2058-2016+1)/($BX2058-$BW2058+1))),"")</f>
        <v>0.181818181818182</v>
      </c>
      <c r="O2058" s="0" t="n">
        <f aca="false">IF(AND(ISNUMBER($BW2058),ISNUMBER($BX2058)),MIN(1,MAX(0,($BX2058-2017+1)/($BX2058-$BW2058+1))),"")</f>
        <v>0.0909090909090909</v>
      </c>
      <c r="P2058" s="0" t="n">
        <f aca="false">IF(AND(ISNUMBER($BW2058),ISNUMBER($BX2058)),MIN(1,MAX(0,($BX2058-2018+1)/($BX2058-$BW2058+1))),"")</f>
        <v>0</v>
      </c>
      <c r="Q2058" s="0" t="n">
        <f aca="false">IF(AND(ISNUMBER($BW2058),ISNUMBER($BX2058)),MIN(1,MAX(0,($BX2058-2019+1)/($BX2058-$BW2058+1))),"")</f>
        <v>0</v>
      </c>
      <c r="R2058" s="0" t="n">
        <f aca="false">IF(AND(ISNUMBER($BW2058),ISNUMBER($BX2058)),MIN(1,MAX(0,($BX2058-2016+1)/($BX2058-$BW2058+1))),"")</f>
        <v>0.181818181818182</v>
      </c>
      <c r="S2058" s="0" t="n">
        <f aca="false">IF($L2058&lt;&gt;"",IF($L2058&gt;=2015.5,1,0),"")</f>
        <v>0</v>
      </c>
      <c r="T2058" s="0" t="n">
        <f aca="false">IF($L2058&lt;&gt;"",IF($L2058&gt;=2016,1,0),"")</f>
        <v>0</v>
      </c>
      <c r="U2058" s="0" t="n">
        <f aca="false">IF(ISNUMBER($BX2058),IF($BX2058&gt;=2016,1,0),"")</f>
        <v>1</v>
      </c>
      <c r="V2058" s="0" t="n">
        <f aca="false">IF(ISNUMBER($BW2058),IF($BW2058&gt;=2016,1,0),"")</f>
        <v>0</v>
      </c>
      <c r="W2058" s="0" t="str">
        <f aca="false">IF(AND(ISNUMBER($BW2058),ISNUMBER($BX2058)),IF($BW2058&gt;=2016,"post-only",IF($BX2058&lt;2016,"pre-only","mixed")),"")</f>
        <v>mixed</v>
      </c>
      <c r="X2058" s="0" t="n">
        <f aca="false">IF(AND(ISNUMBER($BW2058),ISNUMBER($BX2058)),MIN(1,MAX(0,($BX2058-2017+1)/($BX2058-$BW2058+1))),"")</f>
        <v>0.0909090909090909</v>
      </c>
      <c r="Y2058" s="0" t="n">
        <f aca="false">IF(AND(ISNUMBER($BW2058),ISNUMBER($BX2058)),MIN(1,MAX(0,($BX2058-2018+1)/($BX2058-$BW2058+1))),"")</f>
        <v>0</v>
      </c>
      <c r="Z2058" s="0" t="n">
        <f aca="false">IF(AND(ISNUMBER($BW2058),ISNUMBER($BX2058)),MIN(1,MAX(0,($BX2058-2019+1)/($BX2058-$BW2058+1))),"")</f>
        <v>0</v>
      </c>
      <c r="AA2058" s="0" t="n">
        <f aca="false">IF(ISNUMBER($BX2058),IF($BX2058&gt;=2017,1,0),"")</f>
        <v>1</v>
      </c>
      <c r="AB2058" s="0" t="n">
        <f aca="false">IF(ISNUMBER($BX2058),IF($BX2058&gt;=2018,1,0),"")</f>
        <v>0</v>
      </c>
      <c r="AC2058" s="0" t="n">
        <f aca="false">IF(ISNUMBER($BX2058),IF($BX2058&gt;=2019,1,0),"")</f>
        <v>0</v>
      </c>
      <c r="AD2058" s="0" t="n">
        <f aca="false">IF($L2058&lt;&gt;"",IF($L2058&gt;2013,1,0),"")</f>
        <v>0</v>
      </c>
      <c r="AE2058" s="0" t="n">
        <f aca="false">IF($L2058&lt;&gt;"",1+IF($L2058&gt;2011,1,0)+IF($L2058&gt;2014,1,0),"")</f>
        <v>2</v>
      </c>
      <c r="AF2058" s="0" t="s">
        <v>310</v>
      </c>
      <c r="AG2058" s="0" t="s">
        <v>88</v>
      </c>
      <c r="AH2058" s="0" t="s">
        <v>89</v>
      </c>
      <c r="AI2058" s="0" t="s">
        <v>334</v>
      </c>
      <c r="AJ2058" s="0" t="s">
        <v>334</v>
      </c>
      <c r="AK2058" s="0" t="str">
        <f aca="false">IF(AND($CF2058&lt;&gt;"",IFERROR(INDEX(subsample_country_map!$B:$B,MATCH($CF2058,subsample_country_map!$A:$A,0)),"")&lt;&gt;""),INDEX(subsample_country_map!$B:$B,MATCH($CF2058,subsample_country_map!$A:$A,0)),INDEX(lookup!$AA:$AA,MATCH($A2058,lookup!$A:$A,0)))</f>
        <v>1_US</v>
      </c>
      <c r="AL2058" s="0" t="str">
        <f aca="false">IF(AND($CF2058&lt;&gt;"",IFERROR(INDEX(subsample_country_map!$C:$C,MATCH($CF2058,subsample_country_map!$A:$A,0)),"")&lt;&gt;""),INDEX(subsample_country_map!$C:$C,MATCH($CF2058,subsample_country_map!$A:$A,0)),INDEX(lookup!$AB:$AB,MATCH($A2058,lookup!$A:$A,0)))</f>
        <v>1_developed</v>
      </c>
      <c r="AM2058" s="0" t="str">
        <f aca="false">IF(AND($CF2058&lt;&gt;"",IFERROR(INDEX(subsample_country_map!$D:$D,MATCH($CF2058,subsample_country_map!$A:$A,0)),"")&lt;&gt;""),INDEX(subsample_country_map!$D:$D,MATCH($CF2058,subsample_country_map!$A:$A,0)),INDEX(lookup!$AC:$AC,MATCH($A2058,lookup!$A:$A,0)))</f>
        <v>1_western</v>
      </c>
      <c r="AN2058" s="0" t="str">
        <f aca="false">IF(AND($CF2058&lt;&gt;"",IFERROR(INDEX(subsample_country_map!$E:$E,MATCH($CF2058,subsample_country_map!$A:$A,0)),"")&lt;&gt;""),INDEX(subsample_country_map!$E:$E,MATCH($CF2058,subsample_country_map!$A:$A,0)),INDEX(lookup!$AD:$AD,MATCH($A2058,lookup!$A:$A,0)))</f>
        <v>1_common law</v>
      </c>
      <c r="AO2058" s="0" t="str">
        <f aca="false">INDEX(lookup!$Y:$Y,MATCH($A2058,lookup!$A:$A,0))</f>
        <v>0_published</v>
      </c>
      <c r="AP2058" s="0" t="str">
        <f aca="false">INDEX(lookup!$Z:$Z,MATCH($A2058,lookup!$A:$A,0))</f>
        <v>1_VHB high</v>
      </c>
      <c r="AQ2058" s="0" t="str">
        <f aca="false">INDEX(lookup!$W:$W,MATCH($A2058,lookup!$A:$A,0))</f>
        <v>1_fin/acc/econ</v>
      </c>
      <c r="AS2058" s="0" t="s">
        <v>91</v>
      </c>
      <c r="AT2058" s="0" t="s">
        <v>397</v>
      </c>
      <c r="AU2058" s="0" t="s">
        <v>311</v>
      </c>
      <c r="AV2058" s="0" t="s">
        <v>1833</v>
      </c>
      <c r="AX2058" s="0" t="s">
        <v>6914</v>
      </c>
      <c r="BA2058" s="0" t="n">
        <v>2184</v>
      </c>
      <c r="BB2058" s="0" t="s">
        <v>347</v>
      </c>
      <c r="BC2058" s="0" t="s">
        <v>2824</v>
      </c>
      <c r="BD2058" s="0" t="s">
        <v>142</v>
      </c>
      <c r="BE2058" s="0" t="s">
        <v>98</v>
      </c>
      <c r="BI2058" s="0" t="s">
        <v>774</v>
      </c>
      <c r="BJ2058" s="0" t="s">
        <v>368</v>
      </c>
      <c r="BK2058" s="0" t="s">
        <v>6915</v>
      </c>
      <c r="BL2058" s="0" t="s">
        <v>6916</v>
      </c>
      <c r="BM2058" s="0" t="s">
        <v>6814</v>
      </c>
      <c r="BN2058" s="0" t="s">
        <v>6807</v>
      </c>
      <c r="BO2058" s="0" t="s">
        <v>105</v>
      </c>
      <c r="BP2058" s="0" t="s">
        <v>6802</v>
      </c>
      <c r="BQ2058" s="0" t="s">
        <v>127</v>
      </c>
      <c r="BT2058" s="0" t="n">
        <v>0</v>
      </c>
      <c r="BU2058" s="0" t="s">
        <v>6808</v>
      </c>
      <c r="BW2058" s="0" t="n">
        <v>2007</v>
      </c>
      <c r="BX2058" s="0" t="n">
        <v>2017</v>
      </c>
      <c r="BY2058" s="0" t="s">
        <v>343</v>
      </c>
      <c r="BZ2058" s="0" t="n">
        <v>2012</v>
      </c>
      <c r="CA2058" s="0" t="n">
        <v>0.181818181818182</v>
      </c>
      <c r="CB2058" s="0" t="n">
        <v>0</v>
      </c>
      <c r="CC2058" s="0" t="n">
        <v>1</v>
      </c>
      <c r="CD2058" s="0" t="n">
        <v>0.0228938864013445</v>
      </c>
      <c r="CE2058" s="0" t="n">
        <v>1</v>
      </c>
    </row>
    <row r="2059" customFormat="false" ht="15" hidden="false" customHeight="false" outlineLevel="0" collapsed="false">
      <c r="A2059" s="0" t="s">
        <v>6802</v>
      </c>
      <c r="B2059" s="0" t="n">
        <v>3364</v>
      </c>
      <c r="C2059" s="0" t="n">
        <v>-0.0451425617214581</v>
      </c>
      <c r="D2059" s="0" t="n">
        <v>1640</v>
      </c>
      <c r="E2059" s="0" t="n">
        <f aca="false">IF(ISNUMBER($BA2059),$BA2059,IF(AND(ISNUMBER($D2059),ISNUMBER($BW2059),ISNUMBER($BX2059)),$D2059*($BX2059-$BW2059+1),""))</f>
        <v>1640</v>
      </c>
      <c r="H2059" s="0" t="s">
        <v>118</v>
      </c>
      <c r="I2059" s="0" t="s">
        <v>119</v>
      </c>
      <c r="J2059" s="0" t="n">
        <f aca="false">IF($BW2059&lt;&gt;"",$BW2059,"")</f>
        <v>2007</v>
      </c>
      <c r="K2059" s="0" t="n">
        <f aca="false">IF($BX2059&lt;&gt;"",$BX2059,"")</f>
        <v>2017</v>
      </c>
      <c r="L2059" s="0" t="n">
        <f aca="false">IF(AND(ISNUMBER($BW2059),ISNUMBER($BX2059)),($BW2059+$BX2059)/2,"")</f>
        <v>2012</v>
      </c>
      <c r="M2059" s="0" t="n">
        <f aca="false">IF($L2059&lt;&gt;"",$L2059,"")</f>
        <v>2012</v>
      </c>
      <c r="N2059" s="0" t="n">
        <f aca="false">IF(AND(ISNUMBER($BW2059),ISNUMBER($BX2059)),MIN(1,MAX(0,($BX2059-2016+1)/($BX2059-$BW2059+1))),"")</f>
        <v>0.181818181818182</v>
      </c>
      <c r="O2059" s="0" t="n">
        <f aca="false">IF(AND(ISNUMBER($BW2059),ISNUMBER($BX2059)),MIN(1,MAX(0,($BX2059-2017+1)/($BX2059-$BW2059+1))),"")</f>
        <v>0.0909090909090909</v>
      </c>
      <c r="P2059" s="0" t="n">
        <f aca="false">IF(AND(ISNUMBER($BW2059),ISNUMBER($BX2059)),MIN(1,MAX(0,($BX2059-2018+1)/($BX2059-$BW2059+1))),"")</f>
        <v>0</v>
      </c>
      <c r="Q2059" s="0" t="n">
        <f aca="false">IF(AND(ISNUMBER($BW2059),ISNUMBER($BX2059)),MIN(1,MAX(0,($BX2059-2019+1)/($BX2059-$BW2059+1))),"")</f>
        <v>0</v>
      </c>
      <c r="R2059" s="0" t="n">
        <f aca="false">IF(AND(ISNUMBER($BW2059),ISNUMBER($BX2059)),MIN(1,MAX(0,($BX2059-2016+1)/($BX2059-$BW2059+1))),"")</f>
        <v>0.181818181818182</v>
      </c>
      <c r="S2059" s="0" t="n">
        <f aca="false">IF($L2059&lt;&gt;"",IF($L2059&gt;=2015.5,1,0),"")</f>
        <v>0</v>
      </c>
      <c r="T2059" s="0" t="n">
        <f aca="false">IF($L2059&lt;&gt;"",IF($L2059&gt;=2016,1,0),"")</f>
        <v>0</v>
      </c>
      <c r="U2059" s="0" t="n">
        <f aca="false">IF(ISNUMBER($BX2059),IF($BX2059&gt;=2016,1,0),"")</f>
        <v>1</v>
      </c>
      <c r="V2059" s="0" t="n">
        <f aca="false">IF(ISNUMBER($BW2059),IF($BW2059&gt;=2016,1,0),"")</f>
        <v>0</v>
      </c>
      <c r="W2059" s="0" t="str">
        <f aca="false">IF(AND(ISNUMBER($BW2059),ISNUMBER($BX2059)),IF($BW2059&gt;=2016,"post-only",IF($BX2059&lt;2016,"pre-only","mixed")),"")</f>
        <v>mixed</v>
      </c>
      <c r="X2059" s="0" t="n">
        <f aca="false">IF(AND(ISNUMBER($BW2059),ISNUMBER($BX2059)),MIN(1,MAX(0,($BX2059-2017+1)/($BX2059-$BW2059+1))),"")</f>
        <v>0.0909090909090909</v>
      </c>
      <c r="Y2059" s="0" t="n">
        <f aca="false">IF(AND(ISNUMBER($BW2059),ISNUMBER($BX2059)),MIN(1,MAX(0,($BX2059-2018+1)/($BX2059-$BW2059+1))),"")</f>
        <v>0</v>
      </c>
      <c r="Z2059" s="0" t="n">
        <f aca="false">IF(AND(ISNUMBER($BW2059),ISNUMBER($BX2059)),MIN(1,MAX(0,($BX2059-2019+1)/($BX2059-$BW2059+1))),"")</f>
        <v>0</v>
      </c>
      <c r="AA2059" s="0" t="n">
        <f aca="false">IF(ISNUMBER($BX2059),IF($BX2059&gt;=2017,1,0),"")</f>
        <v>1</v>
      </c>
      <c r="AB2059" s="0" t="n">
        <f aca="false">IF(ISNUMBER($BX2059),IF($BX2059&gt;=2018,1,0),"")</f>
        <v>0</v>
      </c>
      <c r="AC2059" s="0" t="n">
        <f aca="false">IF(ISNUMBER($BX2059),IF($BX2059&gt;=2019,1,0),"")</f>
        <v>0</v>
      </c>
      <c r="AD2059" s="0" t="n">
        <f aca="false">IF($L2059&lt;&gt;"",IF($L2059&gt;2013,1,0),"")</f>
        <v>0</v>
      </c>
      <c r="AE2059" s="0" t="n">
        <f aca="false">IF($L2059&lt;&gt;"",1+IF($L2059&gt;2011,1,0)+IF($L2059&gt;2014,1,0),"")</f>
        <v>2</v>
      </c>
      <c r="AF2059" s="0" t="s">
        <v>310</v>
      </c>
      <c r="AG2059" s="0" t="s">
        <v>436</v>
      </c>
      <c r="AH2059" s="0" t="s">
        <v>89</v>
      </c>
      <c r="AI2059" s="0" t="s">
        <v>334</v>
      </c>
      <c r="AJ2059" s="0" t="s">
        <v>334</v>
      </c>
      <c r="AK2059" s="0" t="str">
        <f aca="false">IF(AND($CF2059&lt;&gt;"",IFERROR(INDEX(subsample_country_map!$B:$B,MATCH($CF2059,subsample_country_map!$A:$A,0)),"")&lt;&gt;""),INDEX(subsample_country_map!$B:$B,MATCH($CF2059,subsample_country_map!$A:$A,0)),INDEX(lookup!$AA:$AA,MATCH($A2059,lookup!$A:$A,0)))</f>
        <v>1_US</v>
      </c>
      <c r="AL2059" s="0" t="str">
        <f aca="false">IF(AND($CF2059&lt;&gt;"",IFERROR(INDEX(subsample_country_map!$C:$C,MATCH($CF2059,subsample_country_map!$A:$A,0)),"")&lt;&gt;""),INDEX(subsample_country_map!$C:$C,MATCH($CF2059,subsample_country_map!$A:$A,0)),INDEX(lookup!$AB:$AB,MATCH($A2059,lookup!$A:$A,0)))</f>
        <v>1_developed</v>
      </c>
      <c r="AM2059" s="0" t="str">
        <f aca="false">IF(AND($CF2059&lt;&gt;"",IFERROR(INDEX(subsample_country_map!$D:$D,MATCH($CF2059,subsample_country_map!$A:$A,0)),"")&lt;&gt;""),INDEX(subsample_country_map!$D:$D,MATCH($CF2059,subsample_country_map!$A:$A,0)),INDEX(lookup!$AC:$AC,MATCH($A2059,lookup!$A:$A,0)))</f>
        <v>1_western</v>
      </c>
      <c r="AN2059" s="0" t="str">
        <f aca="false">IF(AND($CF2059&lt;&gt;"",IFERROR(INDEX(subsample_country_map!$E:$E,MATCH($CF2059,subsample_country_map!$A:$A,0)),"")&lt;&gt;""),INDEX(subsample_country_map!$E:$E,MATCH($CF2059,subsample_country_map!$A:$A,0)),INDEX(lookup!$AD:$AD,MATCH($A2059,lookup!$A:$A,0)))</f>
        <v>1_common law</v>
      </c>
      <c r="AO2059" s="0" t="str">
        <f aca="false">INDEX(lookup!$Y:$Y,MATCH($A2059,lookup!$A:$A,0))</f>
        <v>0_published</v>
      </c>
      <c r="AP2059" s="0" t="str">
        <f aca="false">INDEX(lookup!$Z:$Z,MATCH($A2059,lookup!$A:$A,0))</f>
        <v>1_VHB high</v>
      </c>
      <c r="AQ2059" s="0" t="str">
        <f aca="false">INDEX(lookup!$W:$W,MATCH($A2059,lookup!$A:$A,0))</f>
        <v>1_fin/acc/econ</v>
      </c>
      <c r="AS2059" s="0" t="s">
        <v>91</v>
      </c>
      <c r="AT2059" s="0" t="s">
        <v>111</v>
      </c>
      <c r="AU2059" s="0" t="s">
        <v>311</v>
      </c>
      <c r="AV2059" s="0" t="s">
        <v>1690</v>
      </c>
      <c r="AX2059" s="0" t="s">
        <v>6873</v>
      </c>
      <c r="BA2059" s="0" t="n">
        <v>1640</v>
      </c>
      <c r="BB2059" s="0" t="s">
        <v>96</v>
      </c>
      <c r="BC2059" s="0" t="s">
        <v>868</v>
      </c>
      <c r="BD2059" s="0" t="s">
        <v>142</v>
      </c>
      <c r="BE2059" s="0" t="s">
        <v>98</v>
      </c>
      <c r="BI2059" s="0" t="s">
        <v>1444</v>
      </c>
      <c r="BJ2059" s="0" t="s">
        <v>6917</v>
      </c>
      <c r="BK2059" s="0" t="s">
        <v>6918</v>
      </c>
      <c r="BL2059" s="0" t="s">
        <v>6919</v>
      </c>
      <c r="BM2059" s="0" t="s">
        <v>6806</v>
      </c>
      <c r="BN2059" s="0" t="s">
        <v>6807</v>
      </c>
      <c r="BO2059" s="0" t="s">
        <v>105</v>
      </c>
      <c r="BP2059" s="0" t="s">
        <v>6802</v>
      </c>
      <c r="BQ2059" s="0" t="s">
        <v>127</v>
      </c>
      <c r="BT2059" s="0" t="n">
        <v>0</v>
      </c>
      <c r="BU2059" s="0" t="s">
        <v>6808</v>
      </c>
      <c r="BW2059" s="0" t="n">
        <v>2007</v>
      </c>
      <c r="BX2059" s="0" t="n">
        <v>2017</v>
      </c>
      <c r="BY2059" s="0" t="s">
        <v>343</v>
      </c>
      <c r="BZ2059" s="0" t="n">
        <v>2012</v>
      </c>
      <c r="CA2059" s="0" t="n">
        <v>0.181818181818182</v>
      </c>
      <c r="CB2059" s="0" t="n">
        <v>0</v>
      </c>
      <c r="CC2059" s="0" t="n">
        <v>1</v>
      </c>
      <c r="CD2059" s="0" t="n">
        <v>-0.0451732638730789</v>
      </c>
      <c r="CE2059" s="0" t="n">
        <v>1</v>
      </c>
    </row>
    <row r="2060" customFormat="false" ht="15" hidden="false" customHeight="false" outlineLevel="0" collapsed="false">
      <c r="A2060" s="0" t="s">
        <v>6802</v>
      </c>
      <c r="B2060" s="0" t="n">
        <v>3365</v>
      </c>
      <c r="C2060" s="0" t="n">
        <v>-0.130970876608867</v>
      </c>
      <c r="D2060" s="0" t="n">
        <v>1640</v>
      </c>
      <c r="E2060" s="0" t="n">
        <f aca="false">IF(ISNUMBER($BA2060),$BA2060,IF(AND(ISNUMBER($D2060),ISNUMBER($BW2060),ISNUMBER($BX2060)),$D2060*($BX2060-$BW2060+1),""))</f>
        <v>1640</v>
      </c>
      <c r="H2060" s="0" t="s">
        <v>118</v>
      </c>
      <c r="I2060" s="0" t="s">
        <v>119</v>
      </c>
      <c r="J2060" s="0" t="n">
        <f aca="false">IF($BW2060&lt;&gt;"",$BW2060,"")</f>
        <v>2007</v>
      </c>
      <c r="K2060" s="0" t="n">
        <f aca="false">IF($BX2060&lt;&gt;"",$BX2060,"")</f>
        <v>2017</v>
      </c>
      <c r="L2060" s="0" t="n">
        <f aca="false">IF(AND(ISNUMBER($BW2060),ISNUMBER($BX2060)),($BW2060+$BX2060)/2,"")</f>
        <v>2012</v>
      </c>
      <c r="M2060" s="0" t="n">
        <f aca="false">IF($L2060&lt;&gt;"",$L2060,"")</f>
        <v>2012</v>
      </c>
      <c r="N2060" s="0" t="n">
        <f aca="false">IF(AND(ISNUMBER($BW2060),ISNUMBER($BX2060)),MIN(1,MAX(0,($BX2060-2016+1)/($BX2060-$BW2060+1))),"")</f>
        <v>0.181818181818182</v>
      </c>
      <c r="O2060" s="0" t="n">
        <f aca="false">IF(AND(ISNUMBER($BW2060),ISNUMBER($BX2060)),MIN(1,MAX(0,($BX2060-2017+1)/($BX2060-$BW2060+1))),"")</f>
        <v>0.0909090909090909</v>
      </c>
      <c r="P2060" s="0" t="n">
        <f aca="false">IF(AND(ISNUMBER($BW2060),ISNUMBER($BX2060)),MIN(1,MAX(0,($BX2060-2018+1)/($BX2060-$BW2060+1))),"")</f>
        <v>0</v>
      </c>
      <c r="Q2060" s="0" t="n">
        <f aca="false">IF(AND(ISNUMBER($BW2060),ISNUMBER($BX2060)),MIN(1,MAX(0,($BX2060-2019+1)/($BX2060-$BW2060+1))),"")</f>
        <v>0</v>
      </c>
      <c r="R2060" s="0" t="n">
        <f aca="false">IF(AND(ISNUMBER($BW2060),ISNUMBER($BX2060)),MIN(1,MAX(0,($BX2060-2016+1)/($BX2060-$BW2060+1))),"")</f>
        <v>0.181818181818182</v>
      </c>
      <c r="S2060" s="0" t="n">
        <f aca="false">IF($L2060&lt;&gt;"",IF($L2060&gt;=2015.5,1,0),"")</f>
        <v>0</v>
      </c>
      <c r="T2060" s="0" t="n">
        <f aca="false">IF($L2060&lt;&gt;"",IF($L2060&gt;=2016,1,0),"")</f>
        <v>0</v>
      </c>
      <c r="U2060" s="0" t="n">
        <f aca="false">IF(ISNUMBER($BX2060),IF($BX2060&gt;=2016,1,0),"")</f>
        <v>1</v>
      </c>
      <c r="V2060" s="0" t="n">
        <f aca="false">IF(ISNUMBER($BW2060),IF($BW2060&gt;=2016,1,0),"")</f>
        <v>0</v>
      </c>
      <c r="W2060" s="0" t="str">
        <f aca="false">IF(AND(ISNUMBER($BW2060),ISNUMBER($BX2060)),IF($BW2060&gt;=2016,"post-only",IF($BX2060&lt;2016,"pre-only","mixed")),"")</f>
        <v>mixed</v>
      </c>
      <c r="X2060" s="0" t="n">
        <f aca="false">IF(AND(ISNUMBER($BW2060),ISNUMBER($BX2060)),MIN(1,MAX(0,($BX2060-2017+1)/($BX2060-$BW2060+1))),"")</f>
        <v>0.0909090909090909</v>
      </c>
      <c r="Y2060" s="0" t="n">
        <f aca="false">IF(AND(ISNUMBER($BW2060),ISNUMBER($BX2060)),MIN(1,MAX(0,($BX2060-2018+1)/($BX2060-$BW2060+1))),"")</f>
        <v>0</v>
      </c>
      <c r="Z2060" s="0" t="n">
        <f aca="false">IF(AND(ISNUMBER($BW2060),ISNUMBER($BX2060)),MIN(1,MAX(0,($BX2060-2019+1)/($BX2060-$BW2060+1))),"")</f>
        <v>0</v>
      </c>
      <c r="AA2060" s="0" t="n">
        <f aca="false">IF(ISNUMBER($BX2060),IF($BX2060&gt;=2017,1,0),"")</f>
        <v>1</v>
      </c>
      <c r="AB2060" s="0" t="n">
        <f aca="false">IF(ISNUMBER($BX2060),IF($BX2060&gt;=2018,1,0),"")</f>
        <v>0</v>
      </c>
      <c r="AC2060" s="0" t="n">
        <f aca="false">IF(ISNUMBER($BX2060),IF($BX2060&gt;=2019,1,0),"")</f>
        <v>0</v>
      </c>
      <c r="AD2060" s="0" t="n">
        <f aca="false">IF($L2060&lt;&gt;"",IF($L2060&gt;2013,1,0),"")</f>
        <v>0</v>
      </c>
      <c r="AE2060" s="0" t="n">
        <f aca="false">IF($L2060&lt;&gt;"",1+IF($L2060&gt;2011,1,0)+IF($L2060&gt;2014,1,0),"")</f>
        <v>2</v>
      </c>
      <c r="AF2060" s="0" t="s">
        <v>310</v>
      </c>
      <c r="AG2060" s="0" t="s">
        <v>436</v>
      </c>
      <c r="AH2060" s="0" t="s">
        <v>89</v>
      </c>
      <c r="AI2060" s="0" t="s">
        <v>334</v>
      </c>
      <c r="AJ2060" s="0" t="s">
        <v>334</v>
      </c>
      <c r="AK2060" s="0" t="str">
        <f aca="false">IF(AND($CF2060&lt;&gt;"",IFERROR(INDEX(subsample_country_map!$B:$B,MATCH($CF2060,subsample_country_map!$A:$A,0)),"")&lt;&gt;""),INDEX(subsample_country_map!$B:$B,MATCH($CF2060,subsample_country_map!$A:$A,0)),INDEX(lookup!$AA:$AA,MATCH($A2060,lookup!$A:$A,0)))</f>
        <v>1_US</v>
      </c>
      <c r="AL2060" s="0" t="str">
        <f aca="false">IF(AND($CF2060&lt;&gt;"",IFERROR(INDEX(subsample_country_map!$C:$C,MATCH($CF2060,subsample_country_map!$A:$A,0)),"")&lt;&gt;""),INDEX(subsample_country_map!$C:$C,MATCH($CF2060,subsample_country_map!$A:$A,0)),INDEX(lookup!$AB:$AB,MATCH($A2060,lookup!$A:$A,0)))</f>
        <v>1_developed</v>
      </c>
      <c r="AM2060" s="0" t="str">
        <f aca="false">IF(AND($CF2060&lt;&gt;"",IFERROR(INDEX(subsample_country_map!$D:$D,MATCH($CF2060,subsample_country_map!$A:$A,0)),"")&lt;&gt;""),INDEX(subsample_country_map!$D:$D,MATCH($CF2060,subsample_country_map!$A:$A,0)),INDEX(lookup!$AC:$AC,MATCH($A2060,lookup!$A:$A,0)))</f>
        <v>1_western</v>
      </c>
      <c r="AN2060" s="0" t="str">
        <f aca="false">IF(AND($CF2060&lt;&gt;"",IFERROR(INDEX(subsample_country_map!$E:$E,MATCH($CF2060,subsample_country_map!$A:$A,0)),"")&lt;&gt;""),INDEX(subsample_country_map!$E:$E,MATCH($CF2060,subsample_country_map!$A:$A,0)),INDEX(lookup!$AD:$AD,MATCH($A2060,lookup!$A:$A,0)))</f>
        <v>1_common law</v>
      </c>
      <c r="AO2060" s="0" t="str">
        <f aca="false">INDEX(lookup!$Y:$Y,MATCH($A2060,lookup!$A:$A,0))</f>
        <v>0_published</v>
      </c>
      <c r="AP2060" s="0" t="str">
        <f aca="false">INDEX(lookup!$Z:$Z,MATCH($A2060,lookup!$A:$A,0))</f>
        <v>1_VHB high</v>
      </c>
      <c r="AQ2060" s="0" t="str">
        <f aca="false">INDEX(lookup!$W:$W,MATCH($A2060,lookup!$A:$A,0))</f>
        <v>1_fin/acc/econ</v>
      </c>
      <c r="AS2060" s="0" t="s">
        <v>91</v>
      </c>
      <c r="AT2060" s="0" t="s">
        <v>111</v>
      </c>
      <c r="AU2060" s="0" t="s">
        <v>311</v>
      </c>
      <c r="AV2060" s="0" t="s">
        <v>417</v>
      </c>
      <c r="AX2060" s="0" t="s">
        <v>1329</v>
      </c>
      <c r="BA2060" s="0" t="n">
        <v>1640</v>
      </c>
      <c r="BB2060" s="0" t="s">
        <v>96</v>
      </c>
      <c r="BC2060" s="0" t="s">
        <v>868</v>
      </c>
      <c r="BD2060" s="0" t="s">
        <v>142</v>
      </c>
      <c r="BE2060" s="0" t="s">
        <v>98</v>
      </c>
      <c r="BI2060" s="0" t="s">
        <v>1444</v>
      </c>
      <c r="BJ2060" s="0" t="s">
        <v>6820</v>
      </c>
      <c r="BK2060" s="0" t="s">
        <v>6918</v>
      </c>
      <c r="BL2060" s="0" t="s">
        <v>6920</v>
      </c>
      <c r="BM2060" s="0" t="s">
        <v>6811</v>
      </c>
      <c r="BN2060" s="0" t="s">
        <v>6807</v>
      </c>
      <c r="BO2060" s="0" t="s">
        <v>105</v>
      </c>
      <c r="BP2060" s="0" t="s">
        <v>6802</v>
      </c>
      <c r="BQ2060" s="0" t="s">
        <v>127</v>
      </c>
      <c r="BT2060" s="0" t="n">
        <v>0</v>
      </c>
      <c r="BU2060" s="0" t="s">
        <v>6808</v>
      </c>
      <c r="BW2060" s="0" t="n">
        <v>2007</v>
      </c>
      <c r="BX2060" s="0" t="n">
        <v>2017</v>
      </c>
      <c r="BY2060" s="0" t="s">
        <v>343</v>
      </c>
      <c r="BZ2060" s="0" t="n">
        <v>2012</v>
      </c>
      <c r="CA2060" s="0" t="n">
        <v>0.181818181818182</v>
      </c>
      <c r="CB2060" s="0" t="n">
        <v>0</v>
      </c>
      <c r="CC2060" s="0" t="n">
        <v>1</v>
      </c>
      <c r="CD2060" s="0" t="n">
        <v>-0.131727543636138</v>
      </c>
      <c r="CE2060" s="0" t="n">
        <v>1</v>
      </c>
    </row>
    <row r="2061" customFormat="false" ht="15" hidden="false" customHeight="false" outlineLevel="0" collapsed="false">
      <c r="A2061" s="0" t="s">
        <v>6802</v>
      </c>
      <c r="B2061" s="0" t="n">
        <v>3366</v>
      </c>
      <c r="C2061" s="0" t="n">
        <v>-0.040463746783039</v>
      </c>
      <c r="D2061" s="0" t="n">
        <v>1640</v>
      </c>
      <c r="E2061" s="0" t="n">
        <f aca="false">IF(ISNUMBER($BA2061),$BA2061,IF(AND(ISNUMBER($D2061),ISNUMBER($BW2061),ISNUMBER($BX2061)),$D2061*($BX2061-$BW2061+1),""))</f>
        <v>1640</v>
      </c>
      <c r="H2061" s="0" t="s">
        <v>118</v>
      </c>
      <c r="I2061" s="0" t="s">
        <v>119</v>
      </c>
      <c r="J2061" s="0" t="n">
        <f aca="false">IF($BW2061&lt;&gt;"",$BW2061,"")</f>
        <v>2007</v>
      </c>
      <c r="K2061" s="0" t="n">
        <f aca="false">IF($BX2061&lt;&gt;"",$BX2061,"")</f>
        <v>2017</v>
      </c>
      <c r="L2061" s="0" t="n">
        <f aca="false">IF(AND(ISNUMBER($BW2061),ISNUMBER($BX2061)),($BW2061+$BX2061)/2,"")</f>
        <v>2012</v>
      </c>
      <c r="M2061" s="0" t="n">
        <f aca="false">IF($L2061&lt;&gt;"",$L2061,"")</f>
        <v>2012</v>
      </c>
      <c r="N2061" s="0" t="n">
        <f aca="false">IF(AND(ISNUMBER($BW2061),ISNUMBER($BX2061)),MIN(1,MAX(0,($BX2061-2016+1)/($BX2061-$BW2061+1))),"")</f>
        <v>0.181818181818182</v>
      </c>
      <c r="O2061" s="0" t="n">
        <f aca="false">IF(AND(ISNUMBER($BW2061),ISNUMBER($BX2061)),MIN(1,MAX(0,($BX2061-2017+1)/($BX2061-$BW2061+1))),"")</f>
        <v>0.0909090909090909</v>
      </c>
      <c r="P2061" s="0" t="n">
        <f aca="false">IF(AND(ISNUMBER($BW2061),ISNUMBER($BX2061)),MIN(1,MAX(0,($BX2061-2018+1)/($BX2061-$BW2061+1))),"")</f>
        <v>0</v>
      </c>
      <c r="Q2061" s="0" t="n">
        <f aca="false">IF(AND(ISNUMBER($BW2061),ISNUMBER($BX2061)),MIN(1,MAX(0,($BX2061-2019+1)/($BX2061-$BW2061+1))),"")</f>
        <v>0</v>
      </c>
      <c r="R2061" s="0" t="n">
        <f aca="false">IF(AND(ISNUMBER($BW2061),ISNUMBER($BX2061)),MIN(1,MAX(0,($BX2061-2016+1)/($BX2061-$BW2061+1))),"")</f>
        <v>0.181818181818182</v>
      </c>
      <c r="S2061" s="0" t="n">
        <f aca="false">IF($L2061&lt;&gt;"",IF($L2061&gt;=2015.5,1,0),"")</f>
        <v>0</v>
      </c>
      <c r="T2061" s="0" t="n">
        <f aca="false">IF($L2061&lt;&gt;"",IF($L2061&gt;=2016,1,0),"")</f>
        <v>0</v>
      </c>
      <c r="U2061" s="0" t="n">
        <f aca="false">IF(ISNUMBER($BX2061),IF($BX2061&gt;=2016,1,0),"")</f>
        <v>1</v>
      </c>
      <c r="V2061" s="0" t="n">
        <f aca="false">IF(ISNUMBER($BW2061),IF($BW2061&gt;=2016,1,0),"")</f>
        <v>0</v>
      </c>
      <c r="W2061" s="0" t="str">
        <f aca="false">IF(AND(ISNUMBER($BW2061),ISNUMBER($BX2061)),IF($BW2061&gt;=2016,"post-only",IF($BX2061&lt;2016,"pre-only","mixed")),"")</f>
        <v>mixed</v>
      </c>
      <c r="X2061" s="0" t="n">
        <f aca="false">IF(AND(ISNUMBER($BW2061),ISNUMBER($BX2061)),MIN(1,MAX(0,($BX2061-2017+1)/($BX2061-$BW2061+1))),"")</f>
        <v>0.0909090909090909</v>
      </c>
      <c r="Y2061" s="0" t="n">
        <f aca="false">IF(AND(ISNUMBER($BW2061),ISNUMBER($BX2061)),MIN(1,MAX(0,($BX2061-2018+1)/($BX2061-$BW2061+1))),"")</f>
        <v>0</v>
      </c>
      <c r="Z2061" s="0" t="n">
        <f aca="false">IF(AND(ISNUMBER($BW2061),ISNUMBER($BX2061)),MIN(1,MAX(0,($BX2061-2019+1)/($BX2061-$BW2061+1))),"")</f>
        <v>0</v>
      </c>
      <c r="AA2061" s="0" t="n">
        <f aca="false">IF(ISNUMBER($BX2061),IF($BX2061&gt;=2017,1,0),"")</f>
        <v>1</v>
      </c>
      <c r="AB2061" s="0" t="n">
        <f aca="false">IF(ISNUMBER($BX2061),IF($BX2061&gt;=2018,1,0),"")</f>
        <v>0</v>
      </c>
      <c r="AC2061" s="0" t="n">
        <f aca="false">IF(ISNUMBER($BX2061),IF($BX2061&gt;=2019,1,0),"")</f>
        <v>0</v>
      </c>
      <c r="AD2061" s="0" t="n">
        <f aca="false">IF($L2061&lt;&gt;"",IF($L2061&gt;2013,1,0),"")</f>
        <v>0</v>
      </c>
      <c r="AE2061" s="0" t="n">
        <f aca="false">IF($L2061&lt;&gt;"",1+IF($L2061&gt;2011,1,0)+IF($L2061&gt;2014,1,0),"")</f>
        <v>2</v>
      </c>
      <c r="AF2061" s="0" t="s">
        <v>310</v>
      </c>
      <c r="AG2061" s="0" t="s">
        <v>88</v>
      </c>
      <c r="AH2061" s="0" t="s">
        <v>89</v>
      </c>
      <c r="AI2061" s="0" t="s">
        <v>334</v>
      </c>
      <c r="AJ2061" s="0" t="s">
        <v>334</v>
      </c>
      <c r="AK2061" s="0" t="str">
        <f aca="false">IF(AND($CF2061&lt;&gt;"",IFERROR(INDEX(subsample_country_map!$B:$B,MATCH($CF2061,subsample_country_map!$A:$A,0)),"")&lt;&gt;""),INDEX(subsample_country_map!$B:$B,MATCH($CF2061,subsample_country_map!$A:$A,0)),INDEX(lookup!$AA:$AA,MATCH($A2061,lookup!$A:$A,0)))</f>
        <v>1_US</v>
      </c>
      <c r="AL2061" s="0" t="str">
        <f aca="false">IF(AND($CF2061&lt;&gt;"",IFERROR(INDEX(subsample_country_map!$C:$C,MATCH($CF2061,subsample_country_map!$A:$A,0)),"")&lt;&gt;""),INDEX(subsample_country_map!$C:$C,MATCH($CF2061,subsample_country_map!$A:$A,0)),INDEX(lookup!$AB:$AB,MATCH($A2061,lookup!$A:$A,0)))</f>
        <v>1_developed</v>
      </c>
      <c r="AM2061" s="0" t="str">
        <f aca="false">IF(AND($CF2061&lt;&gt;"",IFERROR(INDEX(subsample_country_map!$D:$D,MATCH($CF2061,subsample_country_map!$A:$A,0)),"")&lt;&gt;""),INDEX(subsample_country_map!$D:$D,MATCH($CF2061,subsample_country_map!$A:$A,0)),INDEX(lookup!$AC:$AC,MATCH($A2061,lookup!$A:$A,0)))</f>
        <v>1_western</v>
      </c>
      <c r="AN2061" s="0" t="str">
        <f aca="false">IF(AND($CF2061&lt;&gt;"",IFERROR(INDEX(subsample_country_map!$E:$E,MATCH($CF2061,subsample_country_map!$A:$A,0)),"")&lt;&gt;""),INDEX(subsample_country_map!$E:$E,MATCH($CF2061,subsample_country_map!$A:$A,0)),INDEX(lookup!$AD:$AD,MATCH($A2061,lookup!$A:$A,0)))</f>
        <v>1_common law</v>
      </c>
      <c r="AO2061" s="0" t="str">
        <f aca="false">INDEX(lookup!$Y:$Y,MATCH($A2061,lookup!$A:$A,0))</f>
        <v>0_published</v>
      </c>
      <c r="AP2061" s="0" t="str">
        <f aca="false">INDEX(lookup!$Z:$Z,MATCH($A2061,lookup!$A:$A,0))</f>
        <v>1_VHB high</v>
      </c>
      <c r="AQ2061" s="0" t="str">
        <f aca="false">INDEX(lookup!$W:$W,MATCH($A2061,lookup!$A:$A,0))</f>
        <v>1_fin/acc/econ</v>
      </c>
      <c r="AS2061" s="0" t="s">
        <v>91</v>
      </c>
      <c r="AT2061" s="0" t="s">
        <v>397</v>
      </c>
      <c r="AU2061" s="0" t="s">
        <v>311</v>
      </c>
      <c r="AV2061" s="0" t="s">
        <v>3070</v>
      </c>
      <c r="AX2061" s="0" t="s">
        <v>6921</v>
      </c>
      <c r="BA2061" s="0" t="n">
        <v>1640</v>
      </c>
      <c r="BB2061" s="0" t="s">
        <v>96</v>
      </c>
      <c r="BC2061" s="0" t="s">
        <v>868</v>
      </c>
      <c r="BD2061" s="0" t="s">
        <v>142</v>
      </c>
      <c r="BE2061" s="0" t="s">
        <v>98</v>
      </c>
      <c r="BI2061" s="0" t="s">
        <v>1444</v>
      </c>
      <c r="BJ2061" s="0" t="s">
        <v>6917</v>
      </c>
      <c r="BK2061" s="0" t="s">
        <v>6922</v>
      </c>
      <c r="BL2061" s="0" t="s">
        <v>6923</v>
      </c>
      <c r="BM2061" s="0" t="s">
        <v>6814</v>
      </c>
      <c r="BN2061" s="0" t="s">
        <v>6807</v>
      </c>
      <c r="BO2061" s="0" t="s">
        <v>105</v>
      </c>
      <c r="BP2061" s="0" t="s">
        <v>6802</v>
      </c>
      <c r="BQ2061" s="0" t="s">
        <v>127</v>
      </c>
      <c r="BT2061" s="0" t="n">
        <v>0</v>
      </c>
      <c r="BU2061" s="0" t="s">
        <v>6808</v>
      </c>
      <c r="BW2061" s="0" t="n">
        <v>2007</v>
      </c>
      <c r="BX2061" s="0" t="n">
        <v>2017</v>
      </c>
      <c r="BY2061" s="0" t="s">
        <v>343</v>
      </c>
      <c r="BZ2061" s="0" t="n">
        <v>2012</v>
      </c>
      <c r="CA2061" s="0" t="n">
        <v>0.181818181818182</v>
      </c>
      <c r="CB2061" s="0" t="n">
        <v>0</v>
      </c>
      <c r="CC2061" s="0" t="n">
        <v>1</v>
      </c>
      <c r="CD2061" s="0" t="n">
        <v>-0.0404858524673585</v>
      </c>
      <c r="CE2061" s="0" t="n">
        <v>1</v>
      </c>
    </row>
    <row r="2062" customFormat="false" ht="15" hidden="false" customHeight="false" outlineLevel="0" collapsed="false">
      <c r="A2062" s="0" t="s">
        <v>6802</v>
      </c>
      <c r="B2062" s="0" t="n">
        <v>3367</v>
      </c>
      <c r="C2062" s="0" t="n">
        <v>-0.053261690518532</v>
      </c>
      <c r="D2062" s="0" t="n">
        <v>1640</v>
      </c>
      <c r="E2062" s="0" t="n">
        <f aca="false">IF(ISNUMBER($BA2062),$BA2062,IF(AND(ISNUMBER($D2062),ISNUMBER($BW2062),ISNUMBER($BX2062)),$D2062*($BX2062-$BW2062+1),""))</f>
        <v>1640</v>
      </c>
      <c r="H2062" s="0" t="s">
        <v>118</v>
      </c>
      <c r="I2062" s="0" t="s">
        <v>119</v>
      </c>
      <c r="J2062" s="0" t="n">
        <f aca="false">IF($BW2062&lt;&gt;"",$BW2062,"")</f>
        <v>2007</v>
      </c>
      <c r="K2062" s="0" t="n">
        <f aca="false">IF($BX2062&lt;&gt;"",$BX2062,"")</f>
        <v>2017</v>
      </c>
      <c r="L2062" s="0" t="n">
        <f aca="false">IF(AND(ISNUMBER($BW2062),ISNUMBER($BX2062)),($BW2062+$BX2062)/2,"")</f>
        <v>2012</v>
      </c>
      <c r="M2062" s="0" t="n">
        <f aca="false">IF($L2062&lt;&gt;"",$L2062,"")</f>
        <v>2012</v>
      </c>
      <c r="N2062" s="0" t="n">
        <f aca="false">IF(AND(ISNUMBER($BW2062),ISNUMBER($BX2062)),MIN(1,MAX(0,($BX2062-2016+1)/($BX2062-$BW2062+1))),"")</f>
        <v>0.181818181818182</v>
      </c>
      <c r="O2062" s="0" t="n">
        <f aca="false">IF(AND(ISNUMBER($BW2062),ISNUMBER($BX2062)),MIN(1,MAX(0,($BX2062-2017+1)/($BX2062-$BW2062+1))),"")</f>
        <v>0.0909090909090909</v>
      </c>
      <c r="P2062" s="0" t="n">
        <f aca="false">IF(AND(ISNUMBER($BW2062),ISNUMBER($BX2062)),MIN(1,MAX(0,($BX2062-2018+1)/($BX2062-$BW2062+1))),"")</f>
        <v>0</v>
      </c>
      <c r="Q2062" s="0" t="n">
        <f aca="false">IF(AND(ISNUMBER($BW2062),ISNUMBER($BX2062)),MIN(1,MAX(0,($BX2062-2019+1)/($BX2062-$BW2062+1))),"")</f>
        <v>0</v>
      </c>
      <c r="R2062" s="0" t="n">
        <f aca="false">IF(AND(ISNUMBER($BW2062),ISNUMBER($BX2062)),MIN(1,MAX(0,($BX2062-2016+1)/($BX2062-$BW2062+1))),"")</f>
        <v>0.181818181818182</v>
      </c>
      <c r="S2062" s="0" t="n">
        <f aca="false">IF($L2062&lt;&gt;"",IF($L2062&gt;=2015.5,1,0),"")</f>
        <v>0</v>
      </c>
      <c r="T2062" s="0" t="n">
        <f aca="false">IF($L2062&lt;&gt;"",IF($L2062&gt;=2016,1,0),"")</f>
        <v>0</v>
      </c>
      <c r="U2062" s="0" t="n">
        <f aca="false">IF(ISNUMBER($BX2062),IF($BX2062&gt;=2016,1,0),"")</f>
        <v>1</v>
      </c>
      <c r="V2062" s="0" t="n">
        <f aca="false">IF(ISNUMBER($BW2062),IF($BW2062&gt;=2016,1,0),"")</f>
        <v>0</v>
      </c>
      <c r="W2062" s="0" t="str">
        <f aca="false">IF(AND(ISNUMBER($BW2062),ISNUMBER($BX2062)),IF($BW2062&gt;=2016,"post-only",IF($BX2062&lt;2016,"pre-only","mixed")),"")</f>
        <v>mixed</v>
      </c>
      <c r="X2062" s="0" t="n">
        <f aca="false">IF(AND(ISNUMBER($BW2062),ISNUMBER($BX2062)),MIN(1,MAX(0,($BX2062-2017+1)/($BX2062-$BW2062+1))),"")</f>
        <v>0.0909090909090909</v>
      </c>
      <c r="Y2062" s="0" t="n">
        <f aca="false">IF(AND(ISNUMBER($BW2062),ISNUMBER($BX2062)),MIN(1,MAX(0,($BX2062-2018+1)/($BX2062-$BW2062+1))),"")</f>
        <v>0</v>
      </c>
      <c r="Z2062" s="0" t="n">
        <f aca="false">IF(AND(ISNUMBER($BW2062),ISNUMBER($BX2062)),MIN(1,MAX(0,($BX2062-2019+1)/($BX2062-$BW2062+1))),"")</f>
        <v>0</v>
      </c>
      <c r="AA2062" s="0" t="n">
        <f aca="false">IF(ISNUMBER($BX2062),IF($BX2062&gt;=2017,1,0),"")</f>
        <v>1</v>
      </c>
      <c r="AB2062" s="0" t="n">
        <f aca="false">IF(ISNUMBER($BX2062),IF($BX2062&gt;=2018,1,0),"")</f>
        <v>0</v>
      </c>
      <c r="AC2062" s="0" t="n">
        <f aca="false">IF(ISNUMBER($BX2062),IF($BX2062&gt;=2019,1,0),"")</f>
        <v>0</v>
      </c>
      <c r="AD2062" s="0" t="n">
        <f aca="false">IF($L2062&lt;&gt;"",IF($L2062&gt;2013,1,0),"")</f>
        <v>0</v>
      </c>
      <c r="AE2062" s="0" t="n">
        <f aca="false">IF($L2062&lt;&gt;"",1+IF($L2062&gt;2011,1,0)+IF($L2062&gt;2014,1,0),"")</f>
        <v>2</v>
      </c>
      <c r="AF2062" s="0" t="s">
        <v>310</v>
      </c>
      <c r="AG2062" s="0" t="s">
        <v>88</v>
      </c>
      <c r="AH2062" s="0" t="s">
        <v>89</v>
      </c>
      <c r="AI2062" s="0" t="s">
        <v>334</v>
      </c>
      <c r="AJ2062" s="0" t="s">
        <v>334</v>
      </c>
      <c r="AK2062" s="0" t="str">
        <f aca="false">IF(AND($CF2062&lt;&gt;"",IFERROR(INDEX(subsample_country_map!$B:$B,MATCH($CF2062,subsample_country_map!$A:$A,0)),"")&lt;&gt;""),INDEX(subsample_country_map!$B:$B,MATCH($CF2062,subsample_country_map!$A:$A,0)),INDEX(lookup!$AA:$AA,MATCH($A2062,lookup!$A:$A,0)))</f>
        <v>1_US</v>
      </c>
      <c r="AL2062" s="0" t="str">
        <f aca="false">IF(AND($CF2062&lt;&gt;"",IFERROR(INDEX(subsample_country_map!$C:$C,MATCH($CF2062,subsample_country_map!$A:$A,0)),"")&lt;&gt;""),INDEX(subsample_country_map!$C:$C,MATCH($CF2062,subsample_country_map!$A:$A,0)),INDEX(lookup!$AB:$AB,MATCH($A2062,lookup!$A:$A,0)))</f>
        <v>1_developed</v>
      </c>
      <c r="AM2062" s="0" t="str">
        <f aca="false">IF(AND($CF2062&lt;&gt;"",IFERROR(INDEX(subsample_country_map!$D:$D,MATCH($CF2062,subsample_country_map!$A:$A,0)),"")&lt;&gt;""),INDEX(subsample_country_map!$D:$D,MATCH($CF2062,subsample_country_map!$A:$A,0)),INDEX(lookup!$AC:$AC,MATCH($A2062,lookup!$A:$A,0)))</f>
        <v>1_western</v>
      </c>
      <c r="AN2062" s="0" t="str">
        <f aca="false">IF(AND($CF2062&lt;&gt;"",IFERROR(INDEX(subsample_country_map!$E:$E,MATCH($CF2062,subsample_country_map!$A:$A,0)),"")&lt;&gt;""),INDEX(subsample_country_map!$E:$E,MATCH($CF2062,subsample_country_map!$A:$A,0)),INDEX(lookup!$AD:$AD,MATCH($A2062,lookup!$A:$A,0)))</f>
        <v>1_common law</v>
      </c>
      <c r="AO2062" s="0" t="str">
        <f aca="false">INDEX(lookup!$Y:$Y,MATCH($A2062,lookup!$A:$A,0))</f>
        <v>0_published</v>
      </c>
      <c r="AP2062" s="0" t="str">
        <f aca="false">INDEX(lookup!$Z:$Z,MATCH($A2062,lookup!$A:$A,0))</f>
        <v>1_VHB high</v>
      </c>
      <c r="AQ2062" s="0" t="str">
        <f aca="false">INDEX(lookup!$W:$W,MATCH($A2062,lookup!$A:$A,0))</f>
        <v>1_fin/acc/econ</v>
      </c>
      <c r="AS2062" s="0" t="s">
        <v>91</v>
      </c>
      <c r="AT2062" s="0" t="s">
        <v>397</v>
      </c>
      <c r="AU2062" s="0" t="s">
        <v>311</v>
      </c>
      <c r="AV2062" s="0" t="s">
        <v>6924</v>
      </c>
      <c r="AX2062" s="0" t="s">
        <v>5572</v>
      </c>
      <c r="BA2062" s="0" t="n">
        <v>1640</v>
      </c>
      <c r="BB2062" s="0" t="s">
        <v>96</v>
      </c>
      <c r="BC2062" s="0" t="s">
        <v>868</v>
      </c>
      <c r="BD2062" s="0" t="s">
        <v>142</v>
      </c>
      <c r="BE2062" s="0" t="s">
        <v>98</v>
      </c>
      <c r="BI2062" s="0" t="s">
        <v>1444</v>
      </c>
      <c r="BJ2062" s="0" t="s">
        <v>6820</v>
      </c>
      <c r="BK2062" s="0" t="s">
        <v>6922</v>
      </c>
      <c r="BL2062" s="0" t="s">
        <v>6925</v>
      </c>
      <c r="BM2062" s="0" t="s">
        <v>6814</v>
      </c>
      <c r="BN2062" s="0" t="s">
        <v>6807</v>
      </c>
      <c r="BO2062" s="0" t="s">
        <v>105</v>
      </c>
      <c r="BP2062" s="0" t="s">
        <v>6802</v>
      </c>
      <c r="BQ2062" s="0" t="s">
        <v>127</v>
      </c>
      <c r="BT2062" s="0" t="n">
        <v>0</v>
      </c>
      <c r="BU2062" s="0" t="s">
        <v>6808</v>
      </c>
      <c r="BW2062" s="0" t="n">
        <v>2007</v>
      </c>
      <c r="BX2062" s="0" t="n">
        <v>2017</v>
      </c>
      <c r="BY2062" s="0" t="s">
        <v>343</v>
      </c>
      <c r="BZ2062" s="0" t="n">
        <v>2012</v>
      </c>
      <c r="CA2062" s="0" t="n">
        <v>0.181818181818182</v>
      </c>
      <c r="CB2062" s="0" t="n">
        <v>0</v>
      </c>
      <c r="CC2062" s="0" t="n">
        <v>1</v>
      </c>
      <c r="CD2062" s="0" t="n">
        <v>-0.0533121408079223</v>
      </c>
      <c r="CE2062" s="0" t="n">
        <v>1</v>
      </c>
    </row>
    <row r="2063" customFormat="false" ht="15" hidden="false" customHeight="false" outlineLevel="0" collapsed="false">
      <c r="A2063" s="0" t="s">
        <v>6926</v>
      </c>
      <c r="B2063" s="0" t="n">
        <v>3368</v>
      </c>
      <c r="C2063" s="0" t="n">
        <v>-0.00384195537456927</v>
      </c>
      <c r="D2063" s="0" t="n">
        <v>4574</v>
      </c>
      <c r="E2063" s="0" t="n">
        <f aca="false">IF(ISNUMBER($BA2063),$BA2063,IF(AND(ISNUMBER($D2063),ISNUMBER($BW2063),ISNUMBER($BX2063)),$D2063*($BX2063-$BW2063+1),""))</f>
        <v>4574</v>
      </c>
      <c r="H2063" s="0" t="s">
        <v>118</v>
      </c>
      <c r="I2063" s="0" t="s">
        <v>842</v>
      </c>
      <c r="J2063" s="0" t="n">
        <f aca="false">IF($BW2063&lt;&gt;"",$BW2063,"")</f>
        <v>2003</v>
      </c>
      <c r="K2063" s="0" t="n">
        <f aca="false">IF($BX2063&lt;&gt;"",$BX2063,"")</f>
        <v>2018</v>
      </c>
      <c r="L2063" s="0" t="n">
        <f aca="false">IF(AND(ISNUMBER($BW2063),ISNUMBER($BX2063)),($BW2063+$BX2063)/2,"")</f>
        <v>2010.5</v>
      </c>
      <c r="M2063" s="0" t="n">
        <f aca="false">IF($L2063&lt;&gt;"",$L2063,"")</f>
        <v>2010.5</v>
      </c>
      <c r="N2063" s="0" t="n">
        <f aca="false">IF(AND(ISNUMBER($BW2063),ISNUMBER($BX2063)),MIN(1,MAX(0,($BX2063-2016+1)/($BX2063-$BW2063+1))),"")</f>
        <v>0.1875</v>
      </c>
      <c r="O2063" s="0" t="n">
        <f aca="false">IF(AND(ISNUMBER($BW2063),ISNUMBER($BX2063)),MIN(1,MAX(0,($BX2063-2017+1)/($BX2063-$BW2063+1))),"")</f>
        <v>0.125</v>
      </c>
      <c r="P2063" s="0" t="n">
        <f aca="false">IF(AND(ISNUMBER($BW2063),ISNUMBER($BX2063)),MIN(1,MAX(0,($BX2063-2018+1)/($BX2063-$BW2063+1))),"")</f>
        <v>0.0625</v>
      </c>
      <c r="Q2063" s="0" t="n">
        <f aca="false">IF(AND(ISNUMBER($BW2063),ISNUMBER($BX2063)),MIN(1,MAX(0,($BX2063-2019+1)/($BX2063-$BW2063+1))),"")</f>
        <v>0</v>
      </c>
      <c r="R2063" s="0" t="n">
        <f aca="false">IF(AND(ISNUMBER($BW2063),ISNUMBER($BX2063)),MIN(1,MAX(0,($BX2063-2016+1)/($BX2063-$BW2063+1))),"")</f>
        <v>0.1875</v>
      </c>
      <c r="S2063" s="0" t="n">
        <f aca="false">IF($L2063&lt;&gt;"",IF($L2063&gt;=2015.5,1,0),"")</f>
        <v>0</v>
      </c>
      <c r="T2063" s="0" t="n">
        <f aca="false">IF($L2063&lt;&gt;"",IF($L2063&gt;=2016,1,0),"")</f>
        <v>0</v>
      </c>
      <c r="U2063" s="0" t="n">
        <f aca="false">IF(ISNUMBER($BX2063),IF($BX2063&gt;=2016,1,0),"")</f>
        <v>1</v>
      </c>
      <c r="V2063" s="0" t="n">
        <f aca="false">IF(ISNUMBER($BW2063),IF($BW2063&gt;=2016,1,0),"")</f>
        <v>0</v>
      </c>
      <c r="W2063" s="0" t="str">
        <f aca="false">IF(AND(ISNUMBER($BW2063),ISNUMBER($BX2063)),IF($BW2063&gt;=2016,"post-only",IF($BX2063&lt;2016,"pre-only","mixed")),"")</f>
        <v>mixed</v>
      </c>
      <c r="X2063" s="0" t="n">
        <f aca="false">IF(AND(ISNUMBER($BW2063),ISNUMBER($BX2063)),MIN(1,MAX(0,($BX2063-2017+1)/($BX2063-$BW2063+1))),"")</f>
        <v>0.125</v>
      </c>
      <c r="Y2063" s="0" t="n">
        <f aca="false">IF(AND(ISNUMBER($BW2063),ISNUMBER($BX2063)),MIN(1,MAX(0,($BX2063-2018+1)/($BX2063-$BW2063+1))),"")</f>
        <v>0.0625</v>
      </c>
      <c r="Z2063" s="0" t="n">
        <f aca="false">IF(AND(ISNUMBER($BW2063),ISNUMBER($BX2063)),MIN(1,MAX(0,($BX2063-2019+1)/($BX2063-$BW2063+1))),"")</f>
        <v>0</v>
      </c>
      <c r="AA2063" s="0" t="n">
        <f aca="false">IF(ISNUMBER($BX2063),IF($BX2063&gt;=2017,1,0),"")</f>
        <v>1</v>
      </c>
      <c r="AB2063" s="0" t="n">
        <f aca="false">IF(ISNUMBER($BX2063),IF($BX2063&gt;=2018,1,0),"")</f>
        <v>1</v>
      </c>
      <c r="AC2063" s="0" t="n">
        <f aca="false">IF(ISNUMBER($BX2063),IF($BX2063&gt;=2019,1,0),"")</f>
        <v>0</v>
      </c>
      <c r="AD2063" s="0" t="n">
        <f aca="false">IF($L2063&lt;&gt;"",IF($L2063&gt;2013,1,0),"")</f>
        <v>0</v>
      </c>
      <c r="AE2063" s="0" t="n">
        <f aca="false">IF($L2063&lt;&gt;"",1+IF($L2063&gt;2011,1,0)+IF($L2063&gt;2014,1,0),"")</f>
        <v>1</v>
      </c>
      <c r="AF2063" s="0" t="s">
        <v>747</v>
      </c>
      <c r="AG2063" s="0" t="s">
        <v>88</v>
      </c>
      <c r="AH2063" s="0" t="s">
        <v>89</v>
      </c>
      <c r="AI2063" s="0" t="s">
        <v>90</v>
      </c>
      <c r="AJ2063" s="0" t="s">
        <v>90</v>
      </c>
      <c r="AK2063" s="0" t="str">
        <f aca="false">IF(AND($CF2063&lt;&gt;"",IFERROR(INDEX(subsample_country_map!$B:$B,MATCH($CF2063,subsample_country_map!$A:$A,0)),"")&lt;&gt;""),INDEX(subsample_country_map!$B:$B,MATCH($CF2063,subsample_country_map!$A:$A,0)),INDEX(lookup!$AA:$AA,MATCH($A2063,lookup!$A:$A,0)))</f>
        <v>99_NCE</v>
      </c>
      <c r="AL2063" s="0" t="str">
        <f aca="false">IF(AND($CF2063&lt;&gt;"",IFERROR(INDEX(subsample_country_map!$C:$C,MATCH($CF2063,subsample_country_map!$A:$A,0)),"")&lt;&gt;""),INDEX(subsample_country_map!$C:$C,MATCH($CF2063,subsample_country_map!$A:$A,0)),INDEX(lookup!$AB:$AB,MATCH($A2063,lookup!$A:$A,0)))</f>
        <v>99_NCE</v>
      </c>
      <c r="AM2063" s="0" t="str">
        <f aca="false">IF(AND($CF2063&lt;&gt;"",IFERROR(INDEX(subsample_country_map!$D:$D,MATCH($CF2063,subsample_country_map!$A:$A,0)),"")&lt;&gt;""),INDEX(subsample_country_map!$D:$D,MATCH($CF2063,subsample_country_map!$A:$A,0)),INDEX(lookup!$AC:$AC,MATCH($A2063,lookup!$A:$A,0)))</f>
        <v>99_NCE</v>
      </c>
      <c r="AN2063" s="0" t="str">
        <f aca="false">IF(AND($CF2063&lt;&gt;"",IFERROR(INDEX(subsample_country_map!$E:$E,MATCH($CF2063,subsample_country_map!$A:$A,0)),"")&lt;&gt;""),INDEX(subsample_country_map!$E:$E,MATCH($CF2063,subsample_country_map!$A:$A,0)),INDEX(lookup!$AD:$AD,MATCH($A2063,lookup!$A:$A,0)))</f>
        <v>99_NCE</v>
      </c>
      <c r="AO2063" s="0" t="str">
        <f aca="false">INDEX(lookup!$Y:$Y,MATCH($A2063,lookup!$A:$A,0))</f>
        <v>0_published</v>
      </c>
      <c r="AP2063" s="0" t="str">
        <f aca="false">INDEX(lookup!$Z:$Z,MATCH($A2063,lookup!$A:$A,0))</f>
        <v>1_VHB high</v>
      </c>
      <c r="AQ2063" s="0" t="str">
        <f aca="false">INDEX(lookup!$W:$W,MATCH($A2063,lookup!$A:$A,0))</f>
        <v>1_fin/acc/econ</v>
      </c>
      <c r="AS2063" s="0" t="s">
        <v>91</v>
      </c>
      <c r="AT2063" s="0" t="s">
        <v>111</v>
      </c>
      <c r="AU2063" s="0" t="s">
        <v>93</v>
      </c>
      <c r="AV2063" s="0" t="s">
        <v>2242</v>
      </c>
      <c r="AY2063" s="0" t="s">
        <v>6927</v>
      </c>
      <c r="BA2063" s="0" t="n">
        <v>4574</v>
      </c>
      <c r="BB2063" s="0" t="s">
        <v>347</v>
      </c>
      <c r="BC2063" s="0" t="s">
        <v>122</v>
      </c>
      <c r="BD2063" s="0" t="s">
        <v>6928</v>
      </c>
      <c r="BE2063" s="0" t="s">
        <v>98</v>
      </c>
      <c r="BI2063" s="0" t="s">
        <v>143</v>
      </c>
      <c r="BJ2063" s="0" t="s">
        <v>6929</v>
      </c>
      <c r="BK2063" s="0" t="s">
        <v>144</v>
      </c>
      <c r="BL2063" s="0" t="s">
        <v>6930</v>
      </c>
      <c r="BM2063" s="0" t="s">
        <v>1469</v>
      </c>
      <c r="BN2063" s="0" t="s">
        <v>6931</v>
      </c>
      <c r="BO2063" s="0" t="s">
        <v>769</v>
      </c>
      <c r="BP2063" s="0" t="s">
        <v>6926</v>
      </c>
      <c r="BQ2063" s="0" t="s">
        <v>2105</v>
      </c>
      <c r="BT2063" s="0" t="n">
        <v>0</v>
      </c>
      <c r="BU2063" s="0" t="s">
        <v>6932</v>
      </c>
      <c r="BW2063" s="0" t="n">
        <v>2003</v>
      </c>
      <c r="BX2063" s="0" t="n">
        <v>2018</v>
      </c>
      <c r="BY2063" s="0" t="s">
        <v>6933</v>
      </c>
      <c r="BZ2063" s="0" t="n">
        <v>2010.5</v>
      </c>
      <c r="CA2063" s="0" t="n">
        <v>0.1875</v>
      </c>
      <c r="CB2063" s="0" t="n">
        <v>0</v>
      </c>
      <c r="CC2063" s="0" t="n">
        <v>1</v>
      </c>
      <c r="CD2063" s="0" t="n">
        <v>-0.00384197427795254</v>
      </c>
      <c r="CE2063" s="0" t="n">
        <v>1</v>
      </c>
    </row>
    <row r="2064" customFormat="false" ht="15" hidden="false" customHeight="false" outlineLevel="0" collapsed="false">
      <c r="A2064" s="0" t="s">
        <v>6926</v>
      </c>
      <c r="B2064" s="0" t="n">
        <v>3369</v>
      </c>
      <c r="C2064" s="0" t="n">
        <v>-0.0118295585020178</v>
      </c>
      <c r="D2064" s="0" t="n">
        <v>3815</v>
      </c>
      <c r="E2064" s="0" t="n">
        <f aca="false">IF(ISNUMBER($BA2064),$BA2064,IF(AND(ISNUMBER($D2064),ISNUMBER($BW2064),ISNUMBER($BX2064)),$D2064*($BX2064-$BW2064+1),""))</f>
        <v>3815</v>
      </c>
      <c r="H2064" s="0" t="s">
        <v>118</v>
      </c>
      <c r="I2064" s="0" t="s">
        <v>842</v>
      </c>
      <c r="J2064" s="0" t="n">
        <f aca="false">IF($BW2064&lt;&gt;"",$BW2064,"")</f>
        <v>2003</v>
      </c>
      <c r="K2064" s="0" t="n">
        <f aca="false">IF($BX2064&lt;&gt;"",$BX2064,"")</f>
        <v>2018</v>
      </c>
      <c r="L2064" s="0" t="n">
        <f aca="false">IF(AND(ISNUMBER($BW2064),ISNUMBER($BX2064)),($BW2064+$BX2064)/2,"")</f>
        <v>2010.5</v>
      </c>
      <c r="M2064" s="0" t="n">
        <f aca="false">IF($L2064&lt;&gt;"",$L2064,"")</f>
        <v>2010.5</v>
      </c>
      <c r="N2064" s="0" t="n">
        <f aca="false">IF(AND(ISNUMBER($BW2064),ISNUMBER($BX2064)),MIN(1,MAX(0,($BX2064-2016+1)/($BX2064-$BW2064+1))),"")</f>
        <v>0.1875</v>
      </c>
      <c r="O2064" s="0" t="n">
        <f aca="false">IF(AND(ISNUMBER($BW2064),ISNUMBER($BX2064)),MIN(1,MAX(0,($BX2064-2017+1)/($BX2064-$BW2064+1))),"")</f>
        <v>0.125</v>
      </c>
      <c r="P2064" s="0" t="n">
        <f aca="false">IF(AND(ISNUMBER($BW2064),ISNUMBER($BX2064)),MIN(1,MAX(0,($BX2064-2018+1)/($BX2064-$BW2064+1))),"")</f>
        <v>0.0625</v>
      </c>
      <c r="Q2064" s="0" t="n">
        <f aca="false">IF(AND(ISNUMBER($BW2064),ISNUMBER($BX2064)),MIN(1,MAX(0,($BX2064-2019+1)/($BX2064-$BW2064+1))),"")</f>
        <v>0</v>
      </c>
      <c r="R2064" s="0" t="n">
        <f aca="false">IF(AND(ISNUMBER($BW2064),ISNUMBER($BX2064)),MIN(1,MAX(0,($BX2064-2016+1)/($BX2064-$BW2064+1))),"")</f>
        <v>0.1875</v>
      </c>
      <c r="S2064" s="0" t="n">
        <f aca="false">IF($L2064&lt;&gt;"",IF($L2064&gt;=2015.5,1,0),"")</f>
        <v>0</v>
      </c>
      <c r="T2064" s="0" t="n">
        <f aca="false">IF($L2064&lt;&gt;"",IF($L2064&gt;=2016,1,0),"")</f>
        <v>0</v>
      </c>
      <c r="U2064" s="0" t="n">
        <f aca="false">IF(ISNUMBER($BX2064),IF($BX2064&gt;=2016,1,0),"")</f>
        <v>1</v>
      </c>
      <c r="V2064" s="0" t="n">
        <f aca="false">IF(ISNUMBER($BW2064),IF($BW2064&gt;=2016,1,0),"")</f>
        <v>0</v>
      </c>
      <c r="W2064" s="0" t="str">
        <f aca="false">IF(AND(ISNUMBER($BW2064),ISNUMBER($BX2064)),IF($BW2064&gt;=2016,"post-only",IF($BX2064&lt;2016,"pre-only","mixed")),"")</f>
        <v>mixed</v>
      </c>
      <c r="X2064" s="0" t="n">
        <f aca="false">IF(AND(ISNUMBER($BW2064),ISNUMBER($BX2064)),MIN(1,MAX(0,($BX2064-2017+1)/($BX2064-$BW2064+1))),"")</f>
        <v>0.125</v>
      </c>
      <c r="Y2064" s="0" t="n">
        <f aca="false">IF(AND(ISNUMBER($BW2064),ISNUMBER($BX2064)),MIN(1,MAX(0,($BX2064-2018+1)/($BX2064-$BW2064+1))),"")</f>
        <v>0.0625</v>
      </c>
      <c r="Z2064" s="0" t="n">
        <f aca="false">IF(AND(ISNUMBER($BW2064),ISNUMBER($BX2064)),MIN(1,MAX(0,($BX2064-2019+1)/($BX2064-$BW2064+1))),"")</f>
        <v>0</v>
      </c>
      <c r="AA2064" s="0" t="n">
        <f aca="false">IF(ISNUMBER($BX2064),IF($BX2064&gt;=2017,1,0),"")</f>
        <v>1</v>
      </c>
      <c r="AB2064" s="0" t="n">
        <f aca="false">IF(ISNUMBER($BX2064),IF($BX2064&gt;=2018,1,0),"")</f>
        <v>1</v>
      </c>
      <c r="AC2064" s="0" t="n">
        <f aca="false">IF(ISNUMBER($BX2064),IF($BX2064&gt;=2019,1,0),"")</f>
        <v>0</v>
      </c>
      <c r="AD2064" s="0" t="n">
        <f aca="false">IF($L2064&lt;&gt;"",IF($L2064&gt;2013,1,0),"")</f>
        <v>0</v>
      </c>
      <c r="AE2064" s="0" t="n">
        <f aca="false">IF($L2064&lt;&gt;"",1+IF($L2064&gt;2011,1,0)+IF($L2064&gt;2014,1,0),"")</f>
        <v>1</v>
      </c>
      <c r="AF2064" s="0" t="s">
        <v>310</v>
      </c>
      <c r="AG2064" s="0" t="s">
        <v>88</v>
      </c>
      <c r="AH2064" s="0" t="s">
        <v>89</v>
      </c>
      <c r="AI2064" s="0" t="s">
        <v>90</v>
      </c>
      <c r="AJ2064" s="0" t="s">
        <v>90</v>
      </c>
      <c r="AK2064" s="0" t="str">
        <f aca="false">IF(AND($CF2064&lt;&gt;"",IFERROR(INDEX(subsample_country_map!$B:$B,MATCH($CF2064,subsample_country_map!$A:$A,0)),"")&lt;&gt;""),INDEX(subsample_country_map!$B:$B,MATCH($CF2064,subsample_country_map!$A:$A,0)),INDEX(lookup!$AA:$AA,MATCH($A2064,lookup!$A:$A,0)))</f>
        <v>99_NCE</v>
      </c>
      <c r="AL2064" s="0" t="str">
        <f aca="false">IF(AND($CF2064&lt;&gt;"",IFERROR(INDEX(subsample_country_map!$C:$C,MATCH($CF2064,subsample_country_map!$A:$A,0)),"")&lt;&gt;""),INDEX(subsample_country_map!$C:$C,MATCH($CF2064,subsample_country_map!$A:$A,0)),INDEX(lookup!$AB:$AB,MATCH($A2064,lookup!$A:$A,0)))</f>
        <v>99_NCE</v>
      </c>
      <c r="AM2064" s="0" t="str">
        <f aca="false">IF(AND($CF2064&lt;&gt;"",IFERROR(INDEX(subsample_country_map!$D:$D,MATCH($CF2064,subsample_country_map!$A:$A,0)),"")&lt;&gt;""),INDEX(subsample_country_map!$D:$D,MATCH($CF2064,subsample_country_map!$A:$A,0)),INDEX(lookup!$AC:$AC,MATCH($A2064,lookup!$A:$A,0)))</f>
        <v>99_NCE</v>
      </c>
      <c r="AN2064" s="0" t="str">
        <f aca="false">IF(AND($CF2064&lt;&gt;"",IFERROR(INDEX(subsample_country_map!$E:$E,MATCH($CF2064,subsample_country_map!$A:$A,0)),"")&lt;&gt;""),INDEX(subsample_country_map!$E:$E,MATCH($CF2064,subsample_country_map!$A:$A,0)),INDEX(lookup!$AD:$AD,MATCH($A2064,lookup!$A:$A,0)))</f>
        <v>99_NCE</v>
      </c>
      <c r="AO2064" s="0" t="str">
        <f aca="false">INDEX(lookup!$Y:$Y,MATCH($A2064,lookup!$A:$A,0))</f>
        <v>0_published</v>
      </c>
      <c r="AP2064" s="0" t="str">
        <f aca="false">INDEX(lookup!$Z:$Z,MATCH($A2064,lookup!$A:$A,0))</f>
        <v>1_VHB high</v>
      </c>
      <c r="AQ2064" s="0" t="str">
        <f aca="false">INDEX(lookup!$W:$W,MATCH($A2064,lookup!$A:$A,0))</f>
        <v>1_fin/acc/econ</v>
      </c>
      <c r="AS2064" s="0" t="s">
        <v>91</v>
      </c>
      <c r="AT2064" s="0" t="s">
        <v>111</v>
      </c>
      <c r="AU2064" s="0" t="s">
        <v>311</v>
      </c>
      <c r="AV2064" s="0" t="s">
        <v>2242</v>
      </c>
      <c r="AY2064" s="0" t="s">
        <v>6934</v>
      </c>
      <c r="BA2064" s="0" t="n">
        <v>3815</v>
      </c>
      <c r="BB2064" s="0" t="s">
        <v>347</v>
      </c>
      <c r="BC2064" s="0" t="s">
        <v>868</v>
      </c>
      <c r="BD2064" s="0" t="s">
        <v>142</v>
      </c>
      <c r="BE2064" s="0" t="s">
        <v>98</v>
      </c>
      <c r="BI2064" s="0" t="s">
        <v>189</v>
      </c>
      <c r="BJ2064" s="0" t="s">
        <v>6935</v>
      </c>
      <c r="BK2064" s="0" t="s">
        <v>399</v>
      </c>
      <c r="BL2064" s="0" t="s">
        <v>6936</v>
      </c>
      <c r="BM2064" s="0" t="s">
        <v>1469</v>
      </c>
      <c r="BN2064" s="0" t="s">
        <v>6937</v>
      </c>
      <c r="BO2064" s="0" t="s">
        <v>769</v>
      </c>
      <c r="BP2064" s="0" t="s">
        <v>6926</v>
      </c>
      <c r="BQ2064" s="0" t="s">
        <v>127</v>
      </c>
      <c r="BT2064" s="0" t="n">
        <v>0</v>
      </c>
      <c r="BU2064" s="0" t="s">
        <v>6932</v>
      </c>
      <c r="BW2064" s="0" t="n">
        <v>2003</v>
      </c>
      <c r="BX2064" s="0" t="n">
        <v>2018</v>
      </c>
      <c r="BY2064" s="0" t="s">
        <v>6933</v>
      </c>
      <c r="BZ2064" s="0" t="n">
        <v>2010.5</v>
      </c>
      <c r="CA2064" s="0" t="n">
        <v>0.1875</v>
      </c>
      <c r="CB2064" s="0" t="n">
        <v>0</v>
      </c>
      <c r="CC2064" s="0" t="n">
        <v>1</v>
      </c>
      <c r="CD2064" s="0" t="n">
        <v>-0.011830110351731</v>
      </c>
      <c r="CE2064" s="0" t="n">
        <v>1</v>
      </c>
    </row>
    <row r="2065" customFormat="false" ht="15" hidden="false" customHeight="false" outlineLevel="0" collapsed="false">
      <c r="A2065" s="0" t="s">
        <v>6926</v>
      </c>
      <c r="B2065" s="0" t="n">
        <v>3370</v>
      </c>
      <c r="D2065" s="0" t="n">
        <v>904</v>
      </c>
      <c r="E2065" s="0" t="n">
        <f aca="false">IF(ISNUMBER($BA2065),$BA2065,IF(AND(ISNUMBER($D2065),ISNUMBER($BW2065),ISNUMBER($BX2065)),$D2065*($BX2065-$BW2065+1),""))</f>
        <v>904</v>
      </c>
      <c r="H2065" s="0" t="s">
        <v>118</v>
      </c>
      <c r="I2065" s="0" t="s">
        <v>95</v>
      </c>
      <c r="J2065" s="0" t="n">
        <f aca="false">IF($BW2065&lt;&gt;"",$BW2065,"")</f>
        <v>2003</v>
      </c>
      <c r="K2065" s="0" t="n">
        <f aca="false">IF($BX2065&lt;&gt;"",$BX2065,"")</f>
        <v>2018</v>
      </c>
      <c r="L2065" s="0" t="n">
        <f aca="false">IF(AND(ISNUMBER($BW2065),ISNUMBER($BX2065)),($BW2065+$BX2065)/2,"")</f>
        <v>2010.5</v>
      </c>
      <c r="M2065" s="0" t="n">
        <f aca="false">IF($L2065&lt;&gt;"",$L2065,"")</f>
        <v>2010.5</v>
      </c>
      <c r="N2065" s="0" t="n">
        <f aca="false">IF(AND(ISNUMBER($BW2065),ISNUMBER($BX2065)),MIN(1,MAX(0,($BX2065-2016+1)/($BX2065-$BW2065+1))),"")</f>
        <v>0.1875</v>
      </c>
      <c r="O2065" s="0" t="n">
        <f aca="false">IF(AND(ISNUMBER($BW2065),ISNUMBER($BX2065)),MIN(1,MAX(0,($BX2065-2017+1)/($BX2065-$BW2065+1))),"")</f>
        <v>0.125</v>
      </c>
      <c r="P2065" s="0" t="n">
        <f aca="false">IF(AND(ISNUMBER($BW2065),ISNUMBER($BX2065)),MIN(1,MAX(0,($BX2065-2018+1)/($BX2065-$BW2065+1))),"")</f>
        <v>0.0625</v>
      </c>
      <c r="Q2065" s="0" t="n">
        <f aca="false">IF(AND(ISNUMBER($BW2065),ISNUMBER($BX2065)),MIN(1,MAX(0,($BX2065-2019+1)/($BX2065-$BW2065+1))),"")</f>
        <v>0</v>
      </c>
      <c r="R2065" s="0" t="n">
        <f aca="false">IF(AND(ISNUMBER($BW2065),ISNUMBER($BX2065)),MIN(1,MAX(0,($BX2065-2016+1)/($BX2065-$BW2065+1))),"")</f>
        <v>0.1875</v>
      </c>
      <c r="S2065" s="0" t="n">
        <f aca="false">IF($L2065&lt;&gt;"",IF($L2065&gt;=2015.5,1,0),"")</f>
        <v>0</v>
      </c>
      <c r="T2065" s="0" t="n">
        <f aca="false">IF($L2065&lt;&gt;"",IF($L2065&gt;=2016,1,0),"")</f>
        <v>0</v>
      </c>
      <c r="U2065" s="0" t="n">
        <f aca="false">IF(ISNUMBER($BX2065),IF($BX2065&gt;=2016,1,0),"")</f>
        <v>1</v>
      </c>
      <c r="V2065" s="0" t="n">
        <f aca="false">IF(ISNUMBER($BW2065),IF($BW2065&gt;=2016,1,0),"")</f>
        <v>0</v>
      </c>
      <c r="W2065" s="0" t="str">
        <f aca="false">IF(AND(ISNUMBER($BW2065),ISNUMBER($BX2065)),IF($BW2065&gt;=2016,"post-only",IF($BX2065&lt;2016,"pre-only","mixed")),"")</f>
        <v>mixed</v>
      </c>
      <c r="X2065" s="0" t="n">
        <f aca="false">IF(AND(ISNUMBER($BW2065),ISNUMBER($BX2065)),MIN(1,MAX(0,($BX2065-2017+1)/($BX2065-$BW2065+1))),"")</f>
        <v>0.125</v>
      </c>
      <c r="Y2065" s="0" t="n">
        <f aca="false">IF(AND(ISNUMBER($BW2065),ISNUMBER($BX2065)),MIN(1,MAX(0,($BX2065-2018+1)/($BX2065-$BW2065+1))),"")</f>
        <v>0.0625</v>
      </c>
      <c r="Z2065" s="0" t="n">
        <f aca="false">IF(AND(ISNUMBER($BW2065),ISNUMBER($BX2065)),MIN(1,MAX(0,($BX2065-2019+1)/($BX2065-$BW2065+1))),"")</f>
        <v>0</v>
      </c>
      <c r="AA2065" s="0" t="n">
        <f aca="false">IF(ISNUMBER($BX2065),IF($BX2065&gt;=2017,1,0),"")</f>
        <v>1</v>
      </c>
      <c r="AB2065" s="0" t="n">
        <f aca="false">IF(ISNUMBER($BX2065),IF($BX2065&gt;=2018,1,0),"")</f>
        <v>1</v>
      </c>
      <c r="AC2065" s="0" t="n">
        <f aca="false">IF(ISNUMBER($BX2065),IF($BX2065&gt;=2019,1,0),"")</f>
        <v>0</v>
      </c>
      <c r="AD2065" s="0" t="n">
        <f aca="false">IF($L2065&lt;&gt;"",IF($L2065&gt;2013,1,0),"")</f>
        <v>0</v>
      </c>
      <c r="AE2065" s="0" t="n">
        <f aca="false">IF($L2065&lt;&gt;"",1+IF($L2065&gt;2011,1,0)+IF($L2065&gt;2014,1,0),"")</f>
        <v>1</v>
      </c>
      <c r="AF2065" s="0" t="s">
        <v>747</v>
      </c>
      <c r="AG2065" s="0" t="s">
        <v>88</v>
      </c>
      <c r="AH2065" s="0" t="s">
        <v>89</v>
      </c>
      <c r="AI2065" s="0" t="s">
        <v>90</v>
      </c>
      <c r="AJ2065" s="0" t="s">
        <v>90</v>
      </c>
      <c r="AK2065" s="0" t="str">
        <f aca="false">IF(AND($CF2065&lt;&gt;"",IFERROR(INDEX(subsample_country_map!$B:$B,MATCH($CF2065,subsample_country_map!$A:$A,0)),"")&lt;&gt;""),INDEX(subsample_country_map!$B:$B,MATCH($CF2065,subsample_country_map!$A:$A,0)),INDEX(lookup!$AA:$AA,MATCH($A2065,lookup!$A:$A,0)))</f>
        <v>99_NCE</v>
      </c>
      <c r="AL2065" s="0" t="str">
        <f aca="false">IF(AND($CF2065&lt;&gt;"",IFERROR(INDEX(subsample_country_map!$C:$C,MATCH($CF2065,subsample_country_map!$A:$A,0)),"")&lt;&gt;""),INDEX(subsample_country_map!$C:$C,MATCH($CF2065,subsample_country_map!$A:$A,0)),INDEX(lookup!$AB:$AB,MATCH($A2065,lookup!$A:$A,0)))</f>
        <v>99_NCE</v>
      </c>
      <c r="AM2065" s="0" t="str">
        <f aca="false">IF(AND($CF2065&lt;&gt;"",IFERROR(INDEX(subsample_country_map!$D:$D,MATCH($CF2065,subsample_country_map!$A:$A,0)),"")&lt;&gt;""),INDEX(subsample_country_map!$D:$D,MATCH($CF2065,subsample_country_map!$A:$A,0)),INDEX(lookup!$AC:$AC,MATCH($A2065,lookup!$A:$A,0)))</f>
        <v>99_NCE</v>
      </c>
      <c r="AN2065" s="0" t="str">
        <f aca="false">IF(AND($CF2065&lt;&gt;"",IFERROR(INDEX(subsample_country_map!$E:$E,MATCH($CF2065,subsample_country_map!$A:$A,0)),"")&lt;&gt;""),INDEX(subsample_country_map!$E:$E,MATCH($CF2065,subsample_country_map!$A:$A,0)),INDEX(lookup!$AD:$AD,MATCH($A2065,lookup!$A:$A,0)))</f>
        <v>2_civil law</v>
      </c>
      <c r="AO2065" s="0" t="str">
        <f aca="false">INDEX(lookup!$Y:$Y,MATCH($A2065,lookup!$A:$A,0))</f>
        <v>0_published</v>
      </c>
      <c r="AP2065" s="0" t="str">
        <f aca="false">INDEX(lookup!$Z:$Z,MATCH($A2065,lookup!$A:$A,0))</f>
        <v>1_VHB high</v>
      </c>
      <c r="AQ2065" s="0" t="str">
        <f aca="false">INDEX(lookup!$W:$W,MATCH($A2065,lookup!$A:$A,0))</f>
        <v>1_fin/acc/econ</v>
      </c>
      <c r="AS2065" s="0" t="s">
        <v>91</v>
      </c>
      <c r="AT2065" s="0" t="s">
        <v>111</v>
      </c>
      <c r="AU2065" s="0" t="s">
        <v>93</v>
      </c>
      <c r="AV2065" s="0" t="s">
        <v>3074</v>
      </c>
      <c r="AW2065" s="0" t="s">
        <v>95</v>
      </c>
      <c r="AY2065" s="0" t="s">
        <v>95</v>
      </c>
      <c r="BA2065" s="0" t="n">
        <v>904</v>
      </c>
      <c r="BB2065" s="0" t="s">
        <v>347</v>
      </c>
      <c r="BC2065" s="0" t="s">
        <v>122</v>
      </c>
      <c r="BD2065" s="0" t="s">
        <v>6928</v>
      </c>
      <c r="BE2065" s="0" t="s">
        <v>6938</v>
      </c>
      <c r="BF2065" s="0" t="s">
        <v>6939</v>
      </c>
      <c r="BI2065" s="0" t="s">
        <v>208</v>
      </c>
      <c r="BJ2065" s="0" t="s">
        <v>6940</v>
      </c>
      <c r="BK2065" s="0" t="s">
        <v>191</v>
      </c>
      <c r="BL2065" s="0" t="s">
        <v>6941</v>
      </c>
      <c r="BM2065" s="0" t="s">
        <v>1469</v>
      </c>
      <c r="BN2065" s="0" t="s">
        <v>6931</v>
      </c>
      <c r="BO2065" s="0" t="s">
        <v>769</v>
      </c>
      <c r="BP2065" s="0" t="s">
        <v>6926</v>
      </c>
      <c r="BQ2065" s="0" t="s">
        <v>2442</v>
      </c>
      <c r="BT2065" s="0" t="n">
        <v>0</v>
      </c>
      <c r="BU2065" s="0" t="s">
        <v>6932</v>
      </c>
      <c r="BW2065" s="0" t="n">
        <v>2003</v>
      </c>
      <c r="BX2065" s="0" t="n">
        <v>2018</v>
      </c>
      <c r="BY2065" s="0" t="s">
        <v>6933</v>
      </c>
      <c r="BZ2065" s="0" t="n">
        <v>2010.5</v>
      </c>
      <c r="CA2065" s="0" t="n">
        <v>0.1875</v>
      </c>
      <c r="CB2065" s="0" t="n">
        <v>0</v>
      </c>
      <c r="CC2065" s="0" t="n">
        <v>1</v>
      </c>
      <c r="CE2065" s="0" t="n">
        <v>0</v>
      </c>
      <c r="CF2065" s="0" t="s">
        <v>6939</v>
      </c>
    </row>
    <row r="2066" customFormat="false" ht="15" hidden="false" customHeight="false" outlineLevel="0" collapsed="false">
      <c r="A2066" s="0" t="s">
        <v>6926</v>
      </c>
      <c r="B2066" s="0" t="n">
        <v>3371</v>
      </c>
      <c r="D2066" s="0" t="n">
        <v>3141</v>
      </c>
      <c r="E2066" s="0" t="n">
        <f aca="false">IF(ISNUMBER($BA2066),$BA2066,IF(AND(ISNUMBER($D2066),ISNUMBER($BW2066),ISNUMBER($BX2066)),$D2066*($BX2066-$BW2066+1),""))</f>
        <v>3141</v>
      </c>
      <c r="H2066" s="0" t="s">
        <v>118</v>
      </c>
      <c r="I2066" s="0" t="s">
        <v>95</v>
      </c>
      <c r="J2066" s="0" t="n">
        <f aca="false">IF($BW2066&lt;&gt;"",$BW2066,"")</f>
        <v>2003</v>
      </c>
      <c r="K2066" s="0" t="n">
        <f aca="false">IF($BX2066&lt;&gt;"",$BX2066,"")</f>
        <v>2018</v>
      </c>
      <c r="L2066" s="0" t="n">
        <f aca="false">IF(AND(ISNUMBER($BW2066),ISNUMBER($BX2066)),($BW2066+$BX2066)/2,"")</f>
        <v>2010.5</v>
      </c>
      <c r="M2066" s="0" t="n">
        <f aca="false">IF($L2066&lt;&gt;"",$L2066,"")</f>
        <v>2010.5</v>
      </c>
      <c r="N2066" s="0" t="n">
        <f aca="false">IF(AND(ISNUMBER($BW2066),ISNUMBER($BX2066)),MIN(1,MAX(0,($BX2066-2016+1)/($BX2066-$BW2066+1))),"")</f>
        <v>0.1875</v>
      </c>
      <c r="O2066" s="0" t="n">
        <f aca="false">IF(AND(ISNUMBER($BW2066),ISNUMBER($BX2066)),MIN(1,MAX(0,($BX2066-2017+1)/($BX2066-$BW2066+1))),"")</f>
        <v>0.125</v>
      </c>
      <c r="P2066" s="0" t="n">
        <f aca="false">IF(AND(ISNUMBER($BW2066),ISNUMBER($BX2066)),MIN(1,MAX(0,($BX2066-2018+1)/($BX2066-$BW2066+1))),"")</f>
        <v>0.0625</v>
      </c>
      <c r="Q2066" s="0" t="n">
        <f aca="false">IF(AND(ISNUMBER($BW2066),ISNUMBER($BX2066)),MIN(1,MAX(0,($BX2066-2019+1)/($BX2066-$BW2066+1))),"")</f>
        <v>0</v>
      </c>
      <c r="R2066" s="0" t="n">
        <f aca="false">IF(AND(ISNUMBER($BW2066),ISNUMBER($BX2066)),MIN(1,MAX(0,($BX2066-2016+1)/($BX2066-$BW2066+1))),"")</f>
        <v>0.1875</v>
      </c>
      <c r="S2066" s="0" t="n">
        <f aca="false">IF($L2066&lt;&gt;"",IF($L2066&gt;=2015.5,1,0),"")</f>
        <v>0</v>
      </c>
      <c r="T2066" s="0" t="n">
        <f aca="false">IF($L2066&lt;&gt;"",IF($L2066&gt;=2016,1,0),"")</f>
        <v>0</v>
      </c>
      <c r="U2066" s="0" t="n">
        <f aca="false">IF(ISNUMBER($BX2066),IF($BX2066&gt;=2016,1,0),"")</f>
        <v>1</v>
      </c>
      <c r="V2066" s="0" t="n">
        <f aca="false">IF(ISNUMBER($BW2066),IF($BW2066&gt;=2016,1,0),"")</f>
        <v>0</v>
      </c>
      <c r="W2066" s="0" t="str">
        <f aca="false">IF(AND(ISNUMBER($BW2066),ISNUMBER($BX2066)),IF($BW2066&gt;=2016,"post-only",IF($BX2066&lt;2016,"pre-only","mixed")),"")</f>
        <v>mixed</v>
      </c>
      <c r="X2066" s="0" t="n">
        <f aca="false">IF(AND(ISNUMBER($BW2066),ISNUMBER($BX2066)),MIN(1,MAX(0,($BX2066-2017+1)/($BX2066-$BW2066+1))),"")</f>
        <v>0.125</v>
      </c>
      <c r="Y2066" s="0" t="n">
        <f aca="false">IF(AND(ISNUMBER($BW2066),ISNUMBER($BX2066)),MIN(1,MAX(0,($BX2066-2018+1)/($BX2066-$BW2066+1))),"")</f>
        <v>0.0625</v>
      </c>
      <c r="Z2066" s="0" t="n">
        <f aca="false">IF(AND(ISNUMBER($BW2066),ISNUMBER($BX2066)),MIN(1,MAX(0,($BX2066-2019+1)/($BX2066-$BW2066+1))),"")</f>
        <v>0</v>
      </c>
      <c r="AA2066" s="0" t="n">
        <f aca="false">IF(ISNUMBER($BX2066),IF($BX2066&gt;=2017,1,0),"")</f>
        <v>1</v>
      </c>
      <c r="AB2066" s="0" t="n">
        <f aca="false">IF(ISNUMBER($BX2066),IF($BX2066&gt;=2018,1,0),"")</f>
        <v>1</v>
      </c>
      <c r="AC2066" s="0" t="n">
        <f aca="false">IF(ISNUMBER($BX2066),IF($BX2066&gt;=2019,1,0),"")</f>
        <v>0</v>
      </c>
      <c r="AD2066" s="0" t="n">
        <f aca="false">IF($L2066&lt;&gt;"",IF($L2066&gt;2013,1,0),"")</f>
        <v>0</v>
      </c>
      <c r="AE2066" s="0" t="n">
        <f aca="false">IF($L2066&lt;&gt;"",1+IF($L2066&gt;2011,1,0)+IF($L2066&gt;2014,1,0),"")</f>
        <v>1</v>
      </c>
      <c r="AF2066" s="0" t="s">
        <v>747</v>
      </c>
      <c r="AG2066" s="0" t="s">
        <v>88</v>
      </c>
      <c r="AH2066" s="0" t="s">
        <v>89</v>
      </c>
      <c r="AI2066" s="0" t="s">
        <v>90</v>
      </c>
      <c r="AJ2066" s="0" t="s">
        <v>90</v>
      </c>
      <c r="AK2066" s="0" t="str">
        <f aca="false">IF(AND($CF2066&lt;&gt;"",IFERROR(INDEX(subsample_country_map!$B:$B,MATCH($CF2066,subsample_country_map!$A:$A,0)),"")&lt;&gt;""),INDEX(subsample_country_map!$B:$B,MATCH($CF2066,subsample_country_map!$A:$A,0)),INDEX(lookup!$AA:$AA,MATCH($A2066,lookup!$A:$A,0)))</f>
        <v>99_NCE</v>
      </c>
      <c r="AL2066" s="0" t="str">
        <f aca="false">IF(AND($CF2066&lt;&gt;"",IFERROR(INDEX(subsample_country_map!$C:$C,MATCH($CF2066,subsample_country_map!$A:$A,0)),"")&lt;&gt;""),INDEX(subsample_country_map!$C:$C,MATCH($CF2066,subsample_country_map!$A:$A,0)),INDEX(lookup!$AB:$AB,MATCH($A2066,lookup!$A:$A,0)))</f>
        <v>99_NCE</v>
      </c>
      <c r="AM2066" s="0" t="str">
        <f aca="false">IF(AND($CF2066&lt;&gt;"",IFERROR(INDEX(subsample_country_map!$D:$D,MATCH($CF2066,subsample_country_map!$A:$A,0)),"")&lt;&gt;""),INDEX(subsample_country_map!$D:$D,MATCH($CF2066,subsample_country_map!$A:$A,0)),INDEX(lookup!$AC:$AC,MATCH($A2066,lookup!$A:$A,0)))</f>
        <v>99_NCE</v>
      </c>
      <c r="AN2066" s="0" t="str">
        <f aca="false">IF(AND($CF2066&lt;&gt;"",IFERROR(INDEX(subsample_country_map!$E:$E,MATCH($CF2066,subsample_country_map!$A:$A,0)),"")&lt;&gt;""),INDEX(subsample_country_map!$E:$E,MATCH($CF2066,subsample_country_map!$A:$A,0)),INDEX(lookup!$AD:$AD,MATCH($A2066,lookup!$A:$A,0)))</f>
        <v>1_common law</v>
      </c>
      <c r="AO2066" s="0" t="str">
        <f aca="false">INDEX(lookup!$Y:$Y,MATCH($A2066,lookup!$A:$A,0))</f>
        <v>0_published</v>
      </c>
      <c r="AP2066" s="0" t="str">
        <f aca="false">INDEX(lookup!$Z:$Z,MATCH($A2066,lookup!$A:$A,0))</f>
        <v>1_VHB high</v>
      </c>
      <c r="AQ2066" s="0" t="str">
        <f aca="false">INDEX(lookup!$W:$W,MATCH($A2066,lookup!$A:$A,0))</f>
        <v>1_fin/acc/econ</v>
      </c>
      <c r="AS2066" s="0" t="s">
        <v>91</v>
      </c>
      <c r="AT2066" s="0" t="s">
        <v>111</v>
      </c>
      <c r="AU2066" s="0" t="s">
        <v>93</v>
      </c>
      <c r="AV2066" s="0" t="s">
        <v>6942</v>
      </c>
      <c r="AW2066" s="0" t="s">
        <v>95</v>
      </c>
      <c r="AY2066" s="0" t="s">
        <v>95</v>
      </c>
      <c r="BA2066" s="0" t="n">
        <v>3141</v>
      </c>
      <c r="BB2066" s="0" t="s">
        <v>347</v>
      </c>
      <c r="BC2066" s="0" t="s">
        <v>122</v>
      </c>
      <c r="BD2066" s="0" t="s">
        <v>6928</v>
      </c>
      <c r="BE2066" s="0" t="s">
        <v>6938</v>
      </c>
      <c r="BF2066" s="0" t="s">
        <v>6943</v>
      </c>
      <c r="BI2066" s="0" t="s">
        <v>208</v>
      </c>
      <c r="BJ2066" s="0" t="s">
        <v>6944</v>
      </c>
      <c r="BK2066" s="0" t="s">
        <v>191</v>
      </c>
      <c r="BL2066" s="0" t="s">
        <v>6945</v>
      </c>
      <c r="BM2066" s="0" t="s">
        <v>1469</v>
      </c>
      <c r="BN2066" s="0" t="s">
        <v>6931</v>
      </c>
      <c r="BO2066" s="0" t="s">
        <v>769</v>
      </c>
      <c r="BP2066" s="0" t="s">
        <v>6926</v>
      </c>
      <c r="BQ2066" s="0" t="s">
        <v>2442</v>
      </c>
      <c r="BT2066" s="0" t="n">
        <v>0</v>
      </c>
      <c r="BU2066" s="0" t="s">
        <v>6932</v>
      </c>
      <c r="BW2066" s="0" t="n">
        <v>2003</v>
      </c>
      <c r="BX2066" s="0" t="n">
        <v>2018</v>
      </c>
      <c r="BY2066" s="0" t="s">
        <v>6933</v>
      </c>
      <c r="BZ2066" s="0" t="n">
        <v>2010.5</v>
      </c>
      <c r="CA2066" s="0" t="n">
        <v>0.1875</v>
      </c>
      <c r="CB2066" s="0" t="n">
        <v>0</v>
      </c>
      <c r="CC2066" s="0" t="n">
        <v>1</v>
      </c>
      <c r="CE2066" s="0" t="n">
        <v>0</v>
      </c>
      <c r="CF2066" s="0" t="s">
        <v>6943</v>
      </c>
    </row>
    <row r="2067" customFormat="false" ht="15" hidden="false" customHeight="false" outlineLevel="0" collapsed="false">
      <c r="A2067" s="0" t="s">
        <v>6946</v>
      </c>
      <c r="B2067" s="0" t="n">
        <v>3372</v>
      </c>
      <c r="C2067" s="0" t="n">
        <v>0.001</v>
      </c>
      <c r="D2067" s="0" t="n">
        <v>1440</v>
      </c>
      <c r="E2067" s="0" t="n">
        <f aca="false">IF(ISNUMBER($BA2067),$BA2067,IF(AND(ISNUMBER($D2067),ISNUMBER($BW2067),ISNUMBER($BX2067)),$D2067*($BX2067-$BW2067+1),""))</f>
        <v>23040</v>
      </c>
      <c r="H2067" s="0" t="s">
        <v>85</v>
      </c>
      <c r="I2067" s="0" t="s">
        <v>86</v>
      </c>
      <c r="J2067" s="0" t="n">
        <f aca="false">IF($BW2067&lt;&gt;"",$BW2067,"")</f>
        <v>2005</v>
      </c>
      <c r="K2067" s="0" t="n">
        <f aca="false">IF($BX2067&lt;&gt;"",$BX2067,"")</f>
        <v>2020</v>
      </c>
      <c r="L2067" s="0" t="n">
        <f aca="false">IF(AND(ISNUMBER($BW2067),ISNUMBER($BX2067)),($BW2067+$BX2067)/2,"")</f>
        <v>2012.5</v>
      </c>
      <c r="M2067" s="0" t="n">
        <f aca="false">IF($L2067&lt;&gt;"",$L2067,"")</f>
        <v>2012.5</v>
      </c>
      <c r="N2067" s="0" t="n">
        <f aca="false">IF(AND(ISNUMBER($BW2067),ISNUMBER($BX2067)),MIN(1,MAX(0,($BX2067-2016+1)/($BX2067-$BW2067+1))),"")</f>
        <v>0.3125</v>
      </c>
      <c r="O2067" s="0" t="n">
        <f aca="false">IF(AND(ISNUMBER($BW2067),ISNUMBER($BX2067)),MIN(1,MAX(0,($BX2067-2017+1)/($BX2067-$BW2067+1))),"")</f>
        <v>0.25</v>
      </c>
      <c r="P2067" s="0" t="n">
        <f aca="false">IF(AND(ISNUMBER($BW2067),ISNUMBER($BX2067)),MIN(1,MAX(0,($BX2067-2018+1)/($BX2067-$BW2067+1))),"")</f>
        <v>0.1875</v>
      </c>
      <c r="Q2067" s="0" t="n">
        <f aca="false">IF(AND(ISNUMBER($BW2067),ISNUMBER($BX2067)),MIN(1,MAX(0,($BX2067-2019+1)/($BX2067-$BW2067+1))),"")</f>
        <v>0.125</v>
      </c>
      <c r="R2067" s="0" t="n">
        <f aca="false">IF(AND(ISNUMBER($BW2067),ISNUMBER($BX2067)),MIN(1,MAX(0,($BX2067-2016+1)/($BX2067-$BW2067+1))),"")</f>
        <v>0.3125</v>
      </c>
      <c r="S2067" s="0" t="n">
        <f aca="false">IF($L2067&lt;&gt;"",IF($L2067&gt;=2015.5,1,0),"")</f>
        <v>0</v>
      </c>
      <c r="T2067" s="0" t="n">
        <f aca="false">IF($L2067&lt;&gt;"",IF($L2067&gt;=2016,1,0),"")</f>
        <v>0</v>
      </c>
      <c r="U2067" s="0" t="n">
        <f aca="false">IF(ISNUMBER($BX2067),IF($BX2067&gt;=2016,1,0),"")</f>
        <v>1</v>
      </c>
      <c r="V2067" s="0" t="n">
        <f aca="false">IF(ISNUMBER($BW2067),IF($BW2067&gt;=2016,1,0),"")</f>
        <v>0</v>
      </c>
      <c r="W2067" s="0" t="str">
        <f aca="false">IF(AND(ISNUMBER($BW2067),ISNUMBER($BX2067)),IF($BW2067&gt;=2016,"post-only",IF($BX2067&lt;2016,"pre-only","mixed")),"")</f>
        <v>mixed</v>
      </c>
      <c r="X2067" s="0" t="n">
        <f aca="false">IF(AND(ISNUMBER($BW2067),ISNUMBER($BX2067)),MIN(1,MAX(0,($BX2067-2017+1)/($BX2067-$BW2067+1))),"")</f>
        <v>0.25</v>
      </c>
      <c r="Y2067" s="0" t="n">
        <f aca="false">IF(AND(ISNUMBER($BW2067),ISNUMBER($BX2067)),MIN(1,MAX(0,($BX2067-2018+1)/($BX2067-$BW2067+1))),"")</f>
        <v>0.1875</v>
      </c>
      <c r="Z2067" s="0" t="n">
        <f aca="false">IF(AND(ISNUMBER($BW2067),ISNUMBER($BX2067)),MIN(1,MAX(0,($BX2067-2019+1)/($BX2067-$BW2067+1))),"")</f>
        <v>0.125</v>
      </c>
      <c r="AA2067" s="0" t="n">
        <f aca="false">IF(ISNUMBER($BX2067),IF($BX2067&gt;=2017,1,0),"")</f>
        <v>1</v>
      </c>
      <c r="AB2067" s="0" t="n">
        <f aca="false">IF(ISNUMBER($BX2067),IF($BX2067&gt;=2018,1,0),"")</f>
        <v>1</v>
      </c>
      <c r="AC2067" s="0" t="n">
        <f aca="false">IF(ISNUMBER($BX2067),IF($BX2067&gt;=2019,1,0),"")</f>
        <v>1</v>
      </c>
      <c r="AD2067" s="0" t="n">
        <f aca="false">IF($L2067&lt;&gt;"",IF($L2067&gt;2013,1,0),"")</f>
        <v>0</v>
      </c>
      <c r="AE2067" s="0" t="n">
        <f aca="false">IF($L2067&lt;&gt;"",1+IF($L2067&gt;2011,1,0)+IF($L2067&gt;2014,1,0),"")</f>
        <v>2</v>
      </c>
      <c r="AF2067" s="0" t="s">
        <v>87</v>
      </c>
      <c r="AG2067" s="0" t="s">
        <v>88</v>
      </c>
      <c r="AH2067" s="0" t="s">
        <v>89</v>
      </c>
      <c r="AI2067" s="0" t="s">
        <v>334</v>
      </c>
      <c r="AJ2067" s="0" t="s">
        <v>334</v>
      </c>
      <c r="AK2067" s="0" t="str">
        <f aca="false">IF(AND($CF2067&lt;&gt;"",IFERROR(INDEX(subsample_country_map!$B:$B,MATCH($CF2067,subsample_country_map!$A:$A,0)),"")&lt;&gt;""),INDEX(subsample_country_map!$B:$B,MATCH($CF2067,subsample_country_map!$A:$A,0)),INDEX(lookup!$AA:$AA,MATCH($A2067,lookup!$A:$A,0)))</f>
        <v>99_NCE</v>
      </c>
      <c r="AL2067" s="0" t="str">
        <f aca="false">IF(AND($CF2067&lt;&gt;"",IFERROR(INDEX(subsample_country_map!$C:$C,MATCH($CF2067,subsample_country_map!$A:$A,0)),"")&lt;&gt;""),INDEX(subsample_country_map!$C:$C,MATCH($CF2067,subsample_country_map!$A:$A,0)),INDEX(lookup!$AB:$AB,MATCH($A2067,lookup!$A:$A,0)))</f>
        <v>2_developing</v>
      </c>
      <c r="AM2067" s="0" t="str">
        <f aca="false">IF(AND($CF2067&lt;&gt;"",IFERROR(INDEX(subsample_country_map!$D:$D,MATCH($CF2067,subsample_country_map!$A:$A,0)),"")&lt;&gt;""),INDEX(subsample_country_map!$D:$D,MATCH($CF2067,subsample_country_map!$A:$A,0)),INDEX(lookup!$AC:$AC,MATCH($A2067,lookup!$A:$A,0)))</f>
        <v>2_non_western</v>
      </c>
      <c r="AN2067" s="0" t="str">
        <f aca="false">IF(AND($CF2067&lt;&gt;"",IFERROR(INDEX(subsample_country_map!$E:$E,MATCH($CF2067,subsample_country_map!$A:$A,0)),"")&lt;&gt;""),INDEX(subsample_country_map!$E:$E,MATCH($CF2067,subsample_country_map!$A:$A,0)),INDEX(lookup!$AD:$AD,MATCH($A2067,lookup!$A:$A,0)))</f>
        <v>1_common law</v>
      </c>
      <c r="AO2067" s="0" t="str">
        <f aca="false">INDEX(lookup!$Y:$Y,MATCH($A2067,lookup!$A:$A,0))</f>
        <v>0_published</v>
      </c>
      <c r="AP2067" s="0" t="str">
        <f aca="false">INDEX(lookup!$Z:$Z,MATCH($A2067,lookup!$A:$A,0))</f>
        <v>0_VHB low</v>
      </c>
      <c r="AQ2067" s="0" t="str">
        <f aca="false">INDEX(lookup!$W:$W,MATCH($A2067,lookup!$A:$A,0))</f>
        <v>1_fin/acc/econ</v>
      </c>
      <c r="AS2067" s="0" t="s">
        <v>91</v>
      </c>
      <c r="AT2067" s="0" t="s">
        <v>111</v>
      </c>
      <c r="AU2067" s="0" t="s">
        <v>93</v>
      </c>
      <c r="AY2067" s="0" t="s">
        <v>5939</v>
      </c>
      <c r="AZ2067" s="0" t="s">
        <v>406</v>
      </c>
      <c r="BA2067" s="0" t="s">
        <v>95</v>
      </c>
      <c r="BB2067" s="0" t="s">
        <v>96</v>
      </c>
      <c r="BC2067" s="0" t="s">
        <v>97</v>
      </c>
      <c r="BD2067" s="0" t="s">
        <v>97</v>
      </c>
      <c r="BE2067" s="0" t="s">
        <v>98</v>
      </c>
      <c r="BI2067" s="0" t="s">
        <v>502</v>
      </c>
      <c r="BJ2067" s="0" t="s">
        <v>6947</v>
      </c>
      <c r="BK2067" s="0" t="s">
        <v>6948</v>
      </c>
      <c r="BL2067" s="0" t="s">
        <v>5942</v>
      </c>
      <c r="BM2067" s="0" t="s">
        <v>5943</v>
      </c>
      <c r="BN2067" s="0" t="s">
        <v>5944</v>
      </c>
      <c r="BO2067" s="0" t="s">
        <v>769</v>
      </c>
      <c r="BP2067" s="0" t="s">
        <v>5945</v>
      </c>
      <c r="BQ2067" s="0" t="s">
        <v>85</v>
      </c>
      <c r="BT2067" s="0" t="n">
        <v>0</v>
      </c>
      <c r="BU2067" s="0" t="s">
        <v>6949</v>
      </c>
      <c r="BW2067" s="0" t="n">
        <v>2005</v>
      </c>
      <c r="BX2067" s="0" t="n">
        <v>2020</v>
      </c>
      <c r="BY2067" s="0" t="s">
        <v>5947</v>
      </c>
      <c r="BZ2067" s="0" t="n">
        <v>2012.5</v>
      </c>
      <c r="CA2067" s="0" t="n">
        <v>0.3125</v>
      </c>
      <c r="CB2067" s="0" t="n">
        <v>0</v>
      </c>
      <c r="CC2067" s="0" t="n">
        <v>1</v>
      </c>
      <c r="CD2067" s="0" t="n">
        <v>0.00100000033333353</v>
      </c>
      <c r="CE2067" s="0" t="n">
        <v>1</v>
      </c>
    </row>
    <row r="2068" customFormat="false" ht="15" hidden="false" customHeight="false" outlineLevel="0" collapsed="false">
      <c r="A2068" s="0" t="s">
        <v>6946</v>
      </c>
      <c r="B2068" s="0" t="n">
        <v>3373</v>
      </c>
      <c r="C2068" s="0" t="n">
        <v>-0.0888378886800287</v>
      </c>
      <c r="D2068" s="0" t="n">
        <v>1440</v>
      </c>
      <c r="E2068" s="0" t="n">
        <f aca="false">IF(ISNUMBER($BA2068),$BA2068,IF(AND(ISNUMBER($D2068),ISNUMBER($BW2068),ISNUMBER($BX2068)),$D2068*($BX2068-$BW2068+1),""))</f>
        <v>1440</v>
      </c>
      <c r="H2068" s="0" t="s">
        <v>118</v>
      </c>
      <c r="I2068" s="0" t="s">
        <v>119</v>
      </c>
      <c r="J2068" s="0" t="n">
        <f aca="false">IF($BW2068&lt;&gt;"",$BW2068,"")</f>
        <v>2005</v>
      </c>
      <c r="K2068" s="0" t="n">
        <f aca="false">IF($BX2068&lt;&gt;"",$BX2068,"")</f>
        <v>2020</v>
      </c>
      <c r="L2068" s="0" t="n">
        <f aca="false">IF(AND(ISNUMBER($BW2068),ISNUMBER($BX2068)),($BW2068+$BX2068)/2,"")</f>
        <v>2012.5</v>
      </c>
      <c r="M2068" s="0" t="n">
        <f aca="false">IF($L2068&lt;&gt;"",$L2068,"")</f>
        <v>2012.5</v>
      </c>
      <c r="N2068" s="0" t="n">
        <f aca="false">IF(AND(ISNUMBER($BW2068),ISNUMBER($BX2068)),MIN(1,MAX(0,($BX2068-2016+1)/($BX2068-$BW2068+1))),"")</f>
        <v>0.3125</v>
      </c>
      <c r="O2068" s="0" t="n">
        <f aca="false">IF(AND(ISNUMBER($BW2068),ISNUMBER($BX2068)),MIN(1,MAX(0,($BX2068-2017+1)/($BX2068-$BW2068+1))),"")</f>
        <v>0.25</v>
      </c>
      <c r="P2068" s="0" t="n">
        <f aca="false">IF(AND(ISNUMBER($BW2068),ISNUMBER($BX2068)),MIN(1,MAX(0,($BX2068-2018+1)/($BX2068-$BW2068+1))),"")</f>
        <v>0.1875</v>
      </c>
      <c r="Q2068" s="0" t="n">
        <f aca="false">IF(AND(ISNUMBER($BW2068),ISNUMBER($BX2068)),MIN(1,MAX(0,($BX2068-2019+1)/($BX2068-$BW2068+1))),"")</f>
        <v>0.125</v>
      </c>
      <c r="R2068" s="0" t="n">
        <f aca="false">IF(AND(ISNUMBER($BW2068),ISNUMBER($BX2068)),MIN(1,MAX(0,($BX2068-2016+1)/($BX2068-$BW2068+1))),"")</f>
        <v>0.3125</v>
      </c>
      <c r="S2068" s="0" t="n">
        <f aca="false">IF($L2068&lt;&gt;"",IF($L2068&gt;=2015.5,1,0),"")</f>
        <v>0</v>
      </c>
      <c r="T2068" s="0" t="n">
        <f aca="false">IF($L2068&lt;&gt;"",IF($L2068&gt;=2016,1,0),"")</f>
        <v>0</v>
      </c>
      <c r="U2068" s="0" t="n">
        <f aca="false">IF(ISNUMBER($BX2068),IF($BX2068&gt;=2016,1,0),"")</f>
        <v>1</v>
      </c>
      <c r="V2068" s="0" t="n">
        <f aca="false">IF(ISNUMBER($BW2068),IF($BW2068&gt;=2016,1,0),"")</f>
        <v>0</v>
      </c>
      <c r="W2068" s="0" t="str">
        <f aca="false">IF(AND(ISNUMBER($BW2068),ISNUMBER($BX2068)),IF($BW2068&gt;=2016,"post-only",IF($BX2068&lt;2016,"pre-only","mixed")),"")</f>
        <v>mixed</v>
      </c>
      <c r="X2068" s="0" t="n">
        <f aca="false">IF(AND(ISNUMBER($BW2068),ISNUMBER($BX2068)),MIN(1,MAX(0,($BX2068-2017+1)/($BX2068-$BW2068+1))),"")</f>
        <v>0.25</v>
      </c>
      <c r="Y2068" s="0" t="n">
        <f aca="false">IF(AND(ISNUMBER($BW2068),ISNUMBER($BX2068)),MIN(1,MAX(0,($BX2068-2018+1)/($BX2068-$BW2068+1))),"")</f>
        <v>0.1875</v>
      </c>
      <c r="Z2068" s="0" t="n">
        <f aca="false">IF(AND(ISNUMBER($BW2068),ISNUMBER($BX2068)),MIN(1,MAX(0,($BX2068-2019+1)/($BX2068-$BW2068+1))),"")</f>
        <v>0.125</v>
      </c>
      <c r="AA2068" s="0" t="n">
        <f aca="false">IF(ISNUMBER($BX2068),IF($BX2068&gt;=2017,1,0),"")</f>
        <v>1</v>
      </c>
      <c r="AB2068" s="0" t="n">
        <f aca="false">IF(ISNUMBER($BX2068),IF($BX2068&gt;=2018,1,0),"")</f>
        <v>1</v>
      </c>
      <c r="AC2068" s="0" t="n">
        <f aca="false">IF(ISNUMBER($BX2068),IF($BX2068&gt;=2019,1,0),"")</f>
        <v>1</v>
      </c>
      <c r="AD2068" s="0" t="n">
        <f aca="false">IF($L2068&lt;&gt;"",IF($L2068&gt;2013,1,0),"")</f>
        <v>0</v>
      </c>
      <c r="AE2068" s="0" t="n">
        <f aca="false">IF($L2068&lt;&gt;"",1+IF($L2068&gt;2011,1,0)+IF($L2068&gt;2014,1,0),"")</f>
        <v>2</v>
      </c>
      <c r="AF2068" s="0" t="s">
        <v>87</v>
      </c>
      <c r="AG2068" s="0" t="s">
        <v>88</v>
      </c>
      <c r="AH2068" s="0" t="s">
        <v>89</v>
      </c>
      <c r="AI2068" s="0" t="s">
        <v>334</v>
      </c>
      <c r="AJ2068" s="0" t="s">
        <v>334</v>
      </c>
      <c r="AK2068" s="0" t="str">
        <f aca="false">IF(AND($CF2068&lt;&gt;"",IFERROR(INDEX(subsample_country_map!$B:$B,MATCH($CF2068,subsample_country_map!$A:$A,0)),"")&lt;&gt;""),INDEX(subsample_country_map!$B:$B,MATCH($CF2068,subsample_country_map!$A:$A,0)),INDEX(lookup!$AA:$AA,MATCH($A2068,lookup!$A:$A,0)))</f>
        <v>99_NCE</v>
      </c>
      <c r="AL2068" s="0" t="str">
        <f aca="false">IF(AND($CF2068&lt;&gt;"",IFERROR(INDEX(subsample_country_map!$C:$C,MATCH($CF2068,subsample_country_map!$A:$A,0)),"")&lt;&gt;""),INDEX(subsample_country_map!$C:$C,MATCH($CF2068,subsample_country_map!$A:$A,0)),INDEX(lookup!$AB:$AB,MATCH($A2068,lookup!$A:$A,0)))</f>
        <v>2_developing</v>
      </c>
      <c r="AM2068" s="0" t="str">
        <f aca="false">IF(AND($CF2068&lt;&gt;"",IFERROR(INDEX(subsample_country_map!$D:$D,MATCH($CF2068,subsample_country_map!$A:$A,0)),"")&lt;&gt;""),INDEX(subsample_country_map!$D:$D,MATCH($CF2068,subsample_country_map!$A:$A,0)),INDEX(lookup!$AC:$AC,MATCH($A2068,lookup!$A:$A,0)))</f>
        <v>2_non_western</v>
      </c>
      <c r="AN2068" s="0" t="str">
        <f aca="false">IF(AND($CF2068&lt;&gt;"",IFERROR(INDEX(subsample_country_map!$E:$E,MATCH($CF2068,subsample_country_map!$A:$A,0)),"")&lt;&gt;""),INDEX(subsample_country_map!$E:$E,MATCH($CF2068,subsample_country_map!$A:$A,0)),INDEX(lookup!$AD:$AD,MATCH($A2068,lookup!$A:$A,0)))</f>
        <v>1_common law</v>
      </c>
      <c r="AO2068" s="0" t="str">
        <f aca="false">INDEX(lookup!$Y:$Y,MATCH($A2068,lookup!$A:$A,0))</f>
        <v>0_published</v>
      </c>
      <c r="AP2068" s="0" t="str">
        <f aca="false">INDEX(lookup!$Z:$Z,MATCH($A2068,lookup!$A:$A,0))</f>
        <v>0_VHB low</v>
      </c>
      <c r="AQ2068" s="0" t="str">
        <f aca="false">INDEX(lookup!$W:$W,MATCH($A2068,lookup!$A:$A,0))</f>
        <v>1_fin/acc/econ</v>
      </c>
      <c r="AS2068" s="0" t="s">
        <v>91</v>
      </c>
      <c r="AT2068" s="0" t="s">
        <v>111</v>
      </c>
      <c r="AU2068" s="0" t="s">
        <v>93</v>
      </c>
      <c r="AV2068" s="0" t="s">
        <v>6950</v>
      </c>
      <c r="AW2068" s="0" t="s">
        <v>6951</v>
      </c>
      <c r="AX2068" s="0" t="s">
        <v>6952</v>
      </c>
      <c r="AY2068" s="0" t="s">
        <v>3543</v>
      </c>
      <c r="BA2068" s="0" t="n">
        <v>1440</v>
      </c>
      <c r="BB2068" s="0" t="s">
        <v>6953</v>
      </c>
      <c r="BC2068" s="0" t="s">
        <v>6954</v>
      </c>
      <c r="BD2068" s="0" t="s">
        <v>142</v>
      </c>
      <c r="BE2068" s="0" t="s">
        <v>98</v>
      </c>
      <c r="BI2068" s="0" t="s">
        <v>124</v>
      </c>
      <c r="BJ2068" s="0" t="s">
        <v>6955</v>
      </c>
      <c r="BK2068" s="0" t="s">
        <v>6956</v>
      </c>
      <c r="BL2068" s="0" t="s">
        <v>6957</v>
      </c>
      <c r="BM2068" s="0" t="s">
        <v>5943</v>
      </c>
      <c r="BN2068" s="0" t="s">
        <v>6958</v>
      </c>
      <c r="BO2068" s="0" t="s">
        <v>769</v>
      </c>
      <c r="BP2068" s="0" t="s">
        <v>5945</v>
      </c>
      <c r="BQ2068" s="0" t="s">
        <v>127</v>
      </c>
      <c r="BT2068" s="0" t="n">
        <v>0</v>
      </c>
      <c r="BU2068" s="0" t="s">
        <v>6949</v>
      </c>
      <c r="BW2068" s="0" t="n">
        <v>2005</v>
      </c>
      <c r="BX2068" s="0" t="n">
        <v>2020</v>
      </c>
      <c r="BY2068" s="0" t="s">
        <v>5947</v>
      </c>
      <c r="BZ2068" s="0" t="n">
        <v>2012.5</v>
      </c>
      <c r="CA2068" s="0" t="n">
        <v>0.3125</v>
      </c>
      <c r="CB2068" s="0" t="n">
        <v>0</v>
      </c>
      <c r="CC2068" s="0" t="n">
        <v>1</v>
      </c>
      <c r="CD2068" s="0" t="n">
        <v>-0.0890727095552637</v>
      </c>
      <c r="CE2068" s="0" t="n">
        <v>1</v>
      </c>
    </row>
    <row r="2069" customFormat="false" ht="15" hidden="false" customHeight="false" outlineLevel="0" collapsed="false">
      <c r="A2069" s="0" t="s">
        <v>6946</v>
      </c>
      <c r="B2069" s="0" t="n">
        <v>3374</v>
      </c>
      <c r="C2069" s="0" t="n">
        <v>0.0415506721998451</v>
      </c>
      <c r="D2069" s="0" t="n">
        <v>1440</v>
      </c>
      <c r="E2069" s="0" t="n">
        <f aca="false">IF(ISNUMBER($BA2069),$BA2069,IF(AND(ISNUMBER($D2069),ISNUMBER($BW2069),ISNUMBER($BX2069)),$D2069*($BX2069-$BW2069+1),""))</f>
        <v>1440</v>
      </c>
      <c r="H2069" s="0" t="s">
        <v>118</v>
      </c>
      <c r="I2069" s="0" t="s">
        <v>119</v>
      </c>
      <c r="J2069" s="0" t="n">
        <f aca="false">IF($BW2069&lt;&gt;"",$BW2069,"")</f>
        <v>2005</v>
      </c>
      <c r="K2069" s="0" t="n">
        <f aca="false">IF($BX2069&lt;&gt;"",$BX2069,"")</f>
        <v>2020</v>
      </c>
      <c r="L2069" s="0" t="n">
        <f aca="false">IF(AND(ISNUMBER($BW2069),ISNUMBER($BX2069)),($BW2069+$BX2069)/2,"")</f>
        <v>2012.5</v>
      </c>
      <c r="M2069" s="0" t="n">
        <f aca="false">IF($L2069&lt;&gt;"",$L2069,"")</f>
        <v>2012.5</v>
      </c>
      <c r="N2069" s="0" t="n">
        <f aca="false">IF(AND(ISNUMBER($BW2069),ISNUMBER($BX2069)),MIN(1,MAX(0,($BX2069-2016+1)/($BX2069-$BW2069+1))),"")</f>
        <v>0.3125</v>
      </c>
      <c r="O2069" s="0" t="n">
        <f aca="false">IF(AND(ISNUMBER($BW2069),ISNUMBER($BX2069)),MIN(1,MAX(0,($BX2069-2017+1)/($BX2069-$BW2069+1))),"")</f>
        <v>0.25</v>
      </c>
      <c r="P2069" s="0" t="n">
        <f aca="false">IF(AND(ISNUMBER($BW2069),ISNUMBER($BX2069)),MIN(1,MAX(0,($BX2069-2018+1)/($BX2069-$BW2069+1))),"")</f>
        <v>0.1875</v>
      </c>
      <c r="Q2069" s="0" t="n">
        <f aca="false">IF(AND(ISNUMBER($BW2069),ISNUMBER($BX2069)),MIN(1,MAX(0,($BX2069-2019+1)/($BX2069-$BW2069+1))),"")</f>
        <v>0.125</v>
      </c>
      <c r="R2069" s="0" t="n">
        <f aca="false">IF(AND(ISNUMBER($BW2069),ISNUMBER($BX2069)),MIN(1,MAX(0,($BX2069-2016+1)/($BX2069-$BW2069+1))),"")</f>
        <v>0.3125</v>
      </c>
      <c r="S2069" s="0" t="n">
        <f aca="false">IF($L2069&lt;&gt;"",IF($L2069&gt;=2015.5,1,0),"")</f>
        <v>0</v>
      </c>
      <c r="T2069" s="0" t="n">
        <f aca="false">IF($L2069&lt;&gt;"",IF($L2069&gt;=2016,1,0),"")</f>
        <v>0</v>
      </c>
      <c r="U2069" s="0" t="n">
        <f aca="false">IF(ISNUMBER($BX2069),IF($BX2069&gt;=2016,1,0),"")</f>
        <v>1</v>
      </c>
      <c r="V2069" s="0" t="n">
        <f aca="false">IF(ISNUMBER($BW2069),IF($BW2069&gt;=2016,1,0),"")</f>
        <v>0</v>
      </c>
      <c r="W2069" s="0" t="str">
        <f aca="false">IF(AND(ISNUMBER($BW2069),ISNUMBER($BX2069)),IF($BW2069&gt;=2016,"post-only",IF($BX2069&lt;2016,"pre-only","mixed")),"")</f>
        <v>mixed</v>
      </c>
      <c r="X2069" s="0" t="n">
        <f aca="false">IF(AND(ISNUMBER($BW2069),ISNUMBER($BX2069)),MIN(1,MAX(0,($BX2069-2017+1)/($BX2069-$BW2069+1))),"")</f>
        <v>0.25</v>
      </c>
      <c r="Y2069" s="0" t="n">
        <f aca="false">IF(AND(ISNUMBER($BW2069),ISNUMBER($BX2069)),MIN(1,MAX(0,($BX2069-2018+1)/($BX2069-$BW2069+1))),"")</f>
        <v>0.1875</v>
      </c>
      <c r="Z2069" s="0" t="n">
        <f aca="false">IF(AND(ISNUMBER($BW2069),ISNUMBER($BX2069)),MIN(1,MAX(0,($BX2069-2019+1)/($BX2069-$BW2069+1))),"")</f>
        <v>0.125</v>
      </c>
      <c r="AA2069" s="0" t="n">
        <f aca="false">IF(ISNUMBER($BX2069),IF($BX2069&gt;=2017,1,0),"")</f>
        <v>1</v>
      </c>
      <c r="AB2069" s="0" t="n">
        <f aca="false">IF(ISNUMBER($BX2069),IF($BX2069&gt;=2018,1,0),"")</f>
        <v>1</v>
      </c>
      <c r="AC2069" s="0" t="n">
        <f aca="false">IF(ISNUMBER($BX2069),IF($BX2069&gt;=2019,1,0),"")</f>
        <v>1</v>
      </c>
      <c r="AD2069" s="0" t="n">
        <f aca="false">IF($L2069&lt;&gt;"",IF($L2069&gt;2013,1,0),"")</f>
        <v>0</v>
      </c>
      <c r="AE2069" s="0" t="n">
        <f aca="false">IF($L2069&lt;&gt;"",1+IF($L2069&gt;2011,1,0)+IF($L2069&gt;2014,1,0),"")</f>
        <v>2</v>
      </c>
      <c r="AF2069" s="0" t="s">
        <v>87</v>
      </c>
      <c r="AG2069" s="0" t="s">
        <v>88</v>
      </c>
      <c r="AH2069" s="0" t="s">
        <v>89</v>
      </c>
      <c r="AI2069" s="0" t="s">
        <v>334</v>
      </c>
      <c r="AJ2069" s="0" t="s">
        <v>334</v>
      </c>
      <c r="AK2069" s="0" t="str">
        <f aca="false">IF(AND($CF2069&lt;&gt;"",IFERROR(INDEX(subsample_country_map!$B:$B,MATCH($CF2069,subsample_country_map!$A:$A,0)),"")&lt;&gt;""),INDEX(subsample_country_map!$B:$B,MATCH($CF2069,subsample_country_map!$A:$A,0)),INDEX(lookup!$AA:$AA,MATCH($A2069,lookup!$A:$A,0)))</f>
        <v>99_NCE</v>
      </c>
      <c r="AL2069" s="0" t="str">
        <f aca="false">IF(AND($CF2069&lt;&gt;"",IFERROR(INDEX(subsample_country_map!$C:$C,MATCH($CF2069,subsample_country_map!$A:$A,0)),"")&lt;&gt;""),INDEX(subsample_country_map!$C:$C,MATCH($CF2069,subsample_country_map!$A:$A,0)),INDEX(lookup!$AB:$AB,MATCH($A2069,lookup!$A:$A,0)))</f>
        <v>2_developing</v>
      </c>
      <c r="AM2069" s="0" t="str">
        <f aca="false">IF(AND($CF2069&lt;&gt;"",IFERROR(INDEX(subsample_country_map!$D:$D,MATCH($CF2069,subsample_country_map!$A:$A,0)),"")&lt;&gt;""),INDEX(subsample_country_map!$D:$D,MATCH($CF2069,subsample_country_map!$A:$A,0)),INDEX(lookup!$AC:$AC,MATCH($A2069,lookup!$A:$A,0)))</f>
        <v>2_non_western</v>
      </c>
      <c r="AN2069" s="0" t="str">
        <f aca="false">IF(AND($CF2069&lt;&gt;"",IFERROR(INDEX(subsample_country_map!$E:$E,MATCH($CF2069,subsample_country_map!$A:$A,0)),"")&lt;&gt;""),INDEX(subsample_country_map!$E:$E,MATCH($CF2069,subsample_country_map!$A:$A,0)),INDEX(lookup!$AD:$AD,MATCH($A2069,lookup!$A:$A,0)))</f>
        <v>1_common law</v>
      </c>
      <c r="AO2069" s="0" t="str">
        <f aca="false">INDEX(lookup!$Y:$Y,MATCH($A2069,lookup!$A:$A,0))</f>
        <v>0_published</v>
      </c>
      <c r="AP2069" s="0" t="str">
        <f aca="false">INDEX(lookup!$Z:$Z,MATCH($A2069,lookup!$A:$A,0))</f>
        <v>0_VHB low</v>
      </c>
      <c r="AQ2069" s="0" t="str">
        <f aca="false">INDEX(lookup!$W:$W,MATCH($A2069,lookup!$A:$A,0))</f>
        <v>1_fin/acc/econ</v>
      </c>
      <c r="AS2069" s="0" t="s">
        <v>91</v>
      </c>
      <c r="AT2069" s="0" t="s">
        <v>111</v>
      </c>
      <c r="AU2069" s="0" t="s">
        <v>93</v>
      </c>
      <c r="AV2069" s="0" t="s">
        <v>6959</v>
      </c>
      <c r="AW2069" s="0" t="s">
        <v>6960</v>
      </c>
      <c r="AX2069" s="0" t="s">
        <v>6961</v>
      </c>
      <c r="AY2069" s="0" t="s">
        <v>6962</v>
      </c>
      <c r="BA2069" s="0" t="n">
        <v>1440</v>
      </c>
      <c r="BB2069" s="0" t="s">
        <v>6953</v>
      </c>
      <c r="BC2069" s="0" t="s">
        <v>6954</v>
      </c>
      <c r="BD2069" s="0" t="s">
        <v>142</v>
      </c>
      <c r="BE2069" s="0" t="s">
        <v>98</v>
      </c>
      <c r="BI2069" s="0" t="s">
        <v>124</v>
      </c>
      <c r="BJ2069" s="0" t="s">
        <v>6963</v>
      </c>
      <c r="BK2069" s="0" t="s">
        <v>6956</v>
      </c>
      <c r="BL2069" s="0" t="s">
        <v>6964</v>
      </c>
      <c r="BM2069" s="0" t="s">
        <v>6965</v>
      </c>
      <c r="BN2069" s="0" t="s">
        <v>6958</v>
      </c>
      <c r="BO2069" s="0" t="s">
        <v>769</v>
      </c>
      <c r="BP2069" s="0" t="s">
        <v>5945</v>
      </c>
      <c r="BQ2069" s="0" t="s">
        <v>127</v>
      </c>
      <c r="BT2069" s="0" t="n">
        <v>0</v>
      </c>
      <c r="BU2069" s="0" t="s">
        <v>6949</v>
      </c>
      <c r="BW2069" s="0" t="n">
        <v>2005</v>
      </c>
      <c r="BX2069" s="0" t="n">
        <v>2020</v>
      </c>
      <c r="BY2069" s="0" t="s">
        <v>5947</v>
      </c>
      <c r="BZ2069" s="0" t="n">
        <v>2012.5</v>
      </c>
      <c r="CA2069" s="0" t="n">
        <v>0.3125</v>
      </c>
      <c r="CB2069" s="0" t="n">
        <v>0</v>
      </c>
      <c r="CC2069" s="0" t="n">
        <v>1</v>
      </c>
      <c r="CD2069" s="0" t="n">
        <v>0.0415746088352356</v>
      </c>
      <c r="CE2069" s="0" t="n">
        <v>1</v>
      </c>
    </row>
    <row r="2070" customFormat="false" ht="15" hidden="false" customHeight="false" outlineLevel="0" collapsed="false">
      <c r="A2070" s="0" t="s">
        <v>6966</v>
      </c>
      <c r="B2070" s="0" t="n">
        <v>3375</v>
      </c>
      <c r="C2070" s="0" t="n">
        <v>0.45</v>
      </c>
      <c r="D2070" s="0" t="n">
        <v>244</v>
      </c>
      <c r="E2070" s="0" t="n">
        <f aca="false">IF(ISNUMBER($BA2070),$BA2070,IF(AND(ISNUMBER($D2070),ISNUMBER($BW2070),ISNUMBER($BX2070)),$D2070*($BX2070-$BW2070+1),""))</f>
        <v>244</v>
      </c>
      <c r="H2070" s="0" t="s">
        <v>85</v>
      </c>
      <c r="I2070" s="0" t="s">
        <v>86</v>
      </c>
      <c r="J2070" s="0" t="n">
        <f aca="false">IF($BW2070&lt;&gt;"",$BW2070,"")</f>
        <v>1994</v>
      </c>
      <c r="K2070" s="0" t="n">
        <f aca="false">IF($BX2070&lt;&gt;"",$BX2070,"")</f>
        <v>2004</v>
      </c>
      <c r="L2070" s="0" t="n">
        <f aca="false">IF(AND(ISNUMBER($BW2070),ISNUMBER($BX2070)),($BW2070+$BX2070)/2,"")</f>
        <v>1999</v>
      </c>
      <c r="M2070" s="0" t="n">
        <f aca="false">IF($L2070&lt;&gt;"",$L2070,"")</f>
        <v>1999</v>
      </c>
      <c r="N2070" s="0" t="n">
        <f aca="false">IF(AND(ISNUMBER($BW2070),ISNUMBER($BX2070)),MIN(1,MAX(0,($BX2070-2016+1)/($BX2070-$BW2070+1))),"")</f>
        <v>0</v>
      </c>
      <c r="O2070" s="0" t="n">
        <f aca="false">IF(AND(ISNUMBER($BW2070),ISNUMBER($BX2070)),MIN(1,MAX(0,($BX2070-2017+1)/($BX2070-$BW2070+1))),"")</f>
        <v>0</v>
      </c>
      <c r="P2070" s="0" t="n">
        <f aca="false">IF(AND(ISNUMBER($BW2070),ISNUMBER($BX2070)),MIN(1,MAX(0,($BX2070-2018+1)/($BX2070-$BW2070+1))),"")</f>
        <v>0</v>
      </c>
      <c r="Q2070" s="0" t="n">
        <f aca="false">IF(AND(ISNUMBER($BW2070),ISNUMBER($BX2070)),MIN(1,MAX(0,($BX2070-2019+1)/($BX2070-$BW2070+1))),"")</f>
        <v>0</v>
      </c>
      <c r="R2070" s="0" t="n">
        <f aca="false">IF(AND(ISNUMBER($BW2070),ISNUMBER($BX2070)),MIN(1,MAX(0,($BX2070-2016+1)/($BX2070-$BW2070+1))),"")</f>
        <v>0</v>
      </c>
      <c r="S2070" s="0" t="n">
        <f aca="false">IF($L2070&lt;&gt;"",IF($L2070&gt;=2015.5,1,0),"")</f>
        <v>0</v>
      </c>
      <c r="T2070" s="0" t="n">
        <f aca="false">IF($L2070&lt;&gt;"",IF($L2070&gt;=2016,1,0),"")</f>
        <v>0</v>
      </c>
      <c r="U2070" s="0" t="n">
        <f aca="false">IF(ISNUMBER($BX2070),IF($BX2070&gt;=2016,1,0),"")</f>
        <v>0</v>
      </c>
      <c r="V2070" s="0" t="n">
        <f aca="false">IF(ISNUMBER($BW2070),IF($BW2070&gt;=2016,1,0),"")</f>
        <v>0</v>
      </c>
      <c r="W2070" s="0" t="str">
        <f aca="false">IF(AND(ISNUMBER($BW2070),ISNUMBER($BX2070)),IF($BW2070&gt;=2016,"post-only",IF($BX2070&lt;2016,"pre-only","mixed")),"")</f>
        <v>pre-only</v>
      </c>
      <c r="X2070" s="0" t="n">
        <f aca="false">IF(AND(ISNUMBER($BW2070),ISNUMBER($BX2070)),MIN(1,MAX(0,($BX2070-2017+1)/($BX2070-$BW2070+1))),"")</f>
        <v>0</v>
      </c>
      <c r="Y2070" s="0" t="n">
        <f aca="false">IF(AND(ISNUMBER($BW2070),ISNUMBER($BX2070)),MIN(1,MAX(0,($BX2070-2018+1)/($BX2070-$BW2070+1))),"")</f>
        <v>0</v>
      </c>
      <c r="Z2070" s="0" t="n">
        <f aca="false">IF(AND(ISNUMBER($BW2070),ISNUMBER($BX2070)),MIN(1,MAX(0,($BX2070-2019+1)/($BX2070-$BW2070+1))),"")</f>
        <v>0</v>
      </c>
      <c r="AA2070" s="0" t="n">
        <f aca="false">IF(ISNUMBER($BX2070),IF($BX2070&gt;=2017,1,0),"")</f>
        <v>0</v>
      </c>
      <c r="AB2070" s="0" t="n">
        <f aca="false">IF(ISNUMBER($BX2070),IF($BX2070&gt;=2018,1,0),"")</f>
        <v>0</v>
      </c>
      <c r="AC2070" s="0" t="n">
        <f aca="false">IF(ISNUMBER($BX2070),IF($BX2070&gt;=2019,1,0),"")</f>
        <v>0</v>
      </c>
      <c r="AD2070" s="0" t="n">
        <f aca="false">IF($L2070&lt;&gt;"",IF($L2070&gt;2013,1,0),"")</f>
        <v>0</v>
      </c>
      <c r="AE2070" s="0" t="n">
        <f aca="false">IF($L2070&lt;&gt;"",1+IF($L2070&gt;2011,1,0)+IF($L2070&gt;2014,1,0),"")</f>
        <v>1</v>
      </c>
      <c r="AF2070" s="0" t="s">
        <v>747</v>
      </c>
      <c r="AG2070" s="0" t="s">
        <v>88</v>
      </c>
      <c r="AH2070" s="0" t="s">
        <v>2080</v>
      </c>
      <c r="AI2070" s="0" t="s">
        <v>334</v>
      </c>
      <c r="AJ2070" s="0" t="s">
        <v>334</v>
      </c>
      <c r="AK2070" s="0" t="str">
        <f aca="false">IF(AND($CF2070&lt;&gt;"",IFERROR(INDEX(subsample_country_map!$B:$B,MATCH($CF2070,subsample_country_map!$A:$A,0)),"")&lt;&gt;""),INDEX(subsample_country_map!$B:$B,MATCH($CF2070,subsample_country_map!$A:$A,0)),INDEX(lookup!$AA:$AA,MATCH($A2070,lookup!$A:$A,0)))</f>
        <v>1_US</v>
      </c>
      <c r="AL2070" s="0" t="str">
        <f aca="false">IF(AND($CF2070&lt;&gt;"",IFERROR(INDEX(subsample_country_map!$C:$C,MATCH($CF2070,subsample_country_map!$A:$A,0)),"")&lt;&gt;""),INDEX(subsample_country_map!$C:$C,MATCH($CF2070,subsample_country_map!$A:$A,0)),INDEX(lookup!$AB:$AB,MATCH($A2070,lookup!$A:$A,0)))</f>
        <v>1_developed</v>
      </c>
      <c r="AM2070" s="0" t="str">
        <f aca="false">IF(AND($CF2070&lt;&gt;"",IFERROR(INDEX(subsample_country_map!$D:$D,MATCH($CF2070,subsample_country_map!$A:$A,0)),"")&lt;&gt;""),INDEX(subsample_country_map!$D:$D,MATCH($CF2070,subsample_country_map!$A:$A,0)),INDEX(lookup!$AC:$AC,MATCH($A2070,lookup!$A:$A,0)))</f>
        <v>1_western</v>
      </c>
      <c r="AN2070" s="0" t="str">
        <f aca="false">IF(AND($CF2070&lt;&gt;"",IFERROR(INDEX(subsample_country_map!$E:$E,MATCH($CF2070,subsample_country_map!$A:$A,0)),"")&lt;&gt;""),INDEX(subsample_country_map!$E:$E,MATCH($CF2070,subsample_country_map!$A:$A,0)),INDEX(lookup!$AD:$AD,MATCH($A2070,lookup!$A:$A,0)))</f>
        <v>1_common law</v>
      </c>
      <c r="AO2070" s="0" t="str">
        <f aca="false">INDEX(lookup!$Y:$Y,MATCH($A2070,lookup!$A:$A,0))</f>
        <v>0_published</v>
      </c>
      <c r="AP2070" s="0" t="str">
        <f aca="false">INDEX(lookup!$Z:$Z,MATCH($A2070,lookup!$A:$A,0))</f>
        <v>1_VHB high</v>
      </c>
      <c r="AQ2070" s="0" t="str">
        <f aca="false">INDEX(lookup!$W:$W,MATCH($A2070,lookup!$A:$A,0))</f>
        <v>1_fin/acc/econ</v>
      </c>
      <c r="AS2070" s="0" t="s">
        <v>91</v>
      </c>
      <c r="AT2070" s="0" t="s">
        <v>397</v>
      </c>
      <c r="AU2070" s="0" t="s">
        <v>93</v>
      </c>
      <c r="AZ2070" s="0" t="s">
        <v>1991</v>
      </c>
      <c r="BA2070" s="0" t="n">
        <v>244</v>
      </c>
      <c r="BB2070" s="0" t="s">
        <v>347</v>
      </c>
      <c r="BC2070" s="0" t="s">
        <v>97</v>
      </c>
      <c r="BD2070" s="0" t="s">
        <v>97</v>
      </c>
      <c r="BE2070" s="0" t="s">
        <v>98</v>
      </c>
      <c r="BI2070" s="0" t="s">
        <v>336</v>
      </c>
      <c r="BJ2070" s="0" t="s">
        <v>6967</v>
      </c>
      <c r="BK2070" s="0" t="s">
        <v>504</v>
      </c>
      <c r="BL2070" s="0" t="s">
        <v>6968</v>
      </c>
      <c r="BM2070" s="0" t="s">
        <v>6969</v>
      </c>
      <c r="BN2070" s="0" t="s">
        <v>6970</v>
      </c>
      <c r="BO2070" s="0" t="s">
        <v>769</v>
      </c>
      <c r="BP2070" s="0" t="s">
        <v>6966</v>
      </c>
      <c r="BQ2070" s="0" t="s">
        <v>85</v>
      </c>
      <c r="BT2070" s="0" t="n">
        <v>0</v>
      </c>
      <c r="BU2070" s="0" t="s">
        <v>6971</v>
      </c>
      <c r="BW2070" s="0" t="n">
        <v>1994</v>
      </c>
      <c r="BX2070" s="0" t="n">
        <v>2004</v>
      </c>
      <c r="BY2070" s="0" t="s">
        <v>2087</v>
      </c>
      <c r="BZ2070" s="0" t="n">
        <v>1999</v>
      </c>
      <c r="CA2070" s="0" t="n">
        <v>0</v>
      </c>
      <c r="CB2070" s="0" t="n">
        <v>0</v>
      </c>
      <c r="CC2070" s="0" t="n">
        <v>0</v>
      </c>
      <c r="CD2070" s="0" t="n">
        <v>0.484700278594052</v>
      </c>
      <c r="CE2070" s="0" t="n">
        <v>1</v>
      </c>
    </row>
    <row r="2071" customFormat="false" ht="15" hidden="false" customHeight="false" outlineLevel="0" collapsed="false">
      <c r="A2071" s="0" t="s">
        <v>6966</v>
      </c>
      <c r="B2071" s="0" t="n">
        <v>3376</v>
      </c>
      <c r="C2071" s="0" t="n">
        <v>0.42</v>
      </c>
      <c r="D2071" s="0" t="n">
        <v>244</v>
      </c>
      <c r="E2071" s="0" t="n">
        <f aca="false">IF(ISNUMBER($BA2071),$BA2071,IF(AND(ISNUMBER($D2071),ISNUMBER($BW2071),ISNUMBER($BX2071)),$D2071*($BX2071-$BW2071+1),""))</f>
        <v>244</v>
      </c>
      <c r="H2071" s="0" t="s">
        <v>85</v>
      </c>
      <c r="I2071" s="0" t="s">
        <v>86</v>
      </c>
      <c r="J2071" s="0" t="n">
        <f aca="false">IF($BW2071&lt;&gt;"",$BW2071,"")</f>
        <v>1994</v>
      </c>
      <c r="K2071" s="0" t="n">
        <f aca="false">IF($BX2071&lt;&gt;"",$BX2071,"")</f>
        <v>2004</v>
      </c>
      <c r="L2071" s="0" t="n">
        <f aca="false">IF(AND(ISNUMBER($BW2071),ISNUMBER($BX2071)),($BW2071+$BX2071)/2,"")</f>
        <v>1999</v>
      </c>
      <c r="M2071" s="0" t="n">
        <f aca="false">IF($L2071&lt;&gt;"",$L2071,"")</f>
        <v>1999</v>
      </c>
      <c r="N2071" s="0" t="n">
        <f aca="false">IF(AND(ISNUMBER($BW2071),ISNUMBER($BX2071)),MIN(1,MAX(0,($BX2071-2016+1)/($BX2071-$BW2071+1))),"")</f>
        <v>0</v>
      </c>
      <c r="O2071" s="0" t="n">
        <f aca="false">IF(AND(ISNUMBER($BW2071),ISNUMBER($BX2071)),MIN(1,MAX(0,($BX2071-2017+1)/($BX2071-$BW2071+1))),"")</f>
        <v>0</v>
      </c>
      <c r="P2071" s="0" t="n">
        <f aca="false">IF(AND(ISNUMBER($BW2071),ISNUMBER($BX2071)),MIN(1,MAX(0,($BX2071-2018+1)/($BX2071-$BW2071+1))),"")</f>
        <v>0</v>
      </c>
      <c r="Q2071" s="0" t="n">
        <f aca="false">IF(AND(ISNUMBER($BW2071),ISNUMBER($BX2071)),MIN(1,MAX(0,($BX2071-2019+1)/($BX2071-$BW2071+1))),"")</f>
        <v>0</v>
      </c>
      <c r="R2071" s="0" t="n">
        <f aca="false">IF(AND(ISNUMBER($BW2071),ISNUMBER($BX2071)),MIN(1,MAX(0,($BX2071-2016+1)/($BX2071-$BW2071+1))),"")</f>
        <v>0</v>
      </c>
      <c r="S2071" s="0" t="n">
        <f aca="false">IF($L2071&lt;&gt;"",IF($L2071&gt;=2015.5,1,0),"")</f>
        <v>0</v>
      </c>
      <c r="T2071" s="0" t="n">
        <f aca="false">IF($L2071&lt;&gt;"",IF($L2071&gt;=2016,1,0),"")</f>
        <v>0</v>
      </c>
      <c r="U2071" s="0" t="n">
        <f aca="false">IF(ISNUMBER($BX2071),IF($BX2071&gt;=2016,1,0),"")</f>
        <v>0</v>
      </c>
      <c r="V2071" s="0" t="n">
        <f aca="false">IF(ISNUMBER($BW2071),IF($BW2071&gt;=2016,1,0),"")</f>
        <v>0</v>
      </c>
      <c r="W2071" s="0" t="str">
        <f aca="false">IF(AND(ISNUMBER($BW2071),ISNUMBER($BX2071)),IF($BW2071&gt;=2016,"post-only",IF($BX2071&lt;2016,"pre-only","mixed")),"")</f>
        <v>pre-only</v>
      </c>
      <c r="X2071" s="0" t="n">
        <f aca="false">IF(AND(ISNUMBER($BW2071),ISNUMBER($BX2071)),MIN(1,MAX(0,($BX2071-2017+1)/($BX2071-$BW2071+1))),"")</f>
        <v>0</v>
      </c>
      <c r="Y2071" s="0" t="n">
        <f aca="false">IF(AND(ISNUMBER($BW2071),ISNUMBER($BX2071)),MIN(1,MAX(0,($BX2071-2018+1)/($BX2071-$BW2071+1))),"")</f>
        <v>0</v>
      </c>
      <c r="Z2071" s="0" t="n">
        <f aca="false">IF(AND(ISNUMBER($BW2071),ISNUMBER($BX2071)),MIN(1,MAX(0,($BX2071-2019+1)/($BX2071-$BW2071+1))),"")</f>
        <v>0</v>
      </c>
      <c r="AA2071" s="0" t="n">
        <f aca="false">IF(ISNUMBER($BX2071),IF($BX2071&gt;=2017,1,0),"")</f>
        <v>0</v>
      </c>
      <c r="AB2071" s="0" t="n">
        <f aca="false">IF(ISNUMBER($BX2071),IF($BX2071&gt;=2018,1,0),"")</f>
        <v>0</v>
      </c>
      <c r="AC2071" s="0" t="n">
        <f aca="false">IF(ISNUMBER($BX2071),IF($BX2071&gt;=2019,1,0),"")</f>
        <v>0</v>
      </c>
      <c r="AD2071" s="0" t="n">
        <f aca="false">IF($L2071&lt;&gt;"",IF($L2071&gt;2013,1,0),"")</f>
        <v>0</v>
      </c>
      <c r="AE2071" s="0" t="n">
        <f aca="false">IF($L2071&lt;&gt;"",1+IF($L2071&gt;2011,1,0)+IF($L2071&gt;2014,1,0),"")</f>
        <v>1</v>
      </c>
      <c r="AF2071" s="0" t="s">
        <v>747</v>
      </c>
      <c r="AG2071" s="0" t="s">
        <v>88</v>
      </c>
      <c r="AH2071" s="0" t="s">
        <v>2080</v>
      </c>
      <c r="AI2071" s="0" t="s">
        <v>334</v>
      </c>
      <c r="AJ2071" s="0" t="s">
        <v>334</v>
      </c>
      <c r="AK2071" s="0" t="str">
        <f aca="false">IF(AND($CF2071&lt;&gt;"",IFERROR(INDEX(subsample_country_map!$B:$B,MATCH($CF2071,subsample_country_map!$A:$A,0)),"")&lt;&gt;""),INDEX(subsample_country_map!$B:$B,MATCH($CF2071,subsample_country_map!$A:$A,0)),INDEX(lookup!$AA:$AA,MATCH($A2071,lookup!$A:$A,0)))</f>
        <v>1_US</v>
      </c>
      <c r="AL2071" s="0" t="str">
        <f aca="false">IF(AND($CF2071&lt;&gt;"",IFERROR(INDEX(subsample_country_map!$C:$C,MATCH($CF2071,subsample_country_map!$A:$A,0)),"")&lt;&gt;""),INDEX(subsample_country_map!$C:$C,MATCH($CF2071,subsample_country_map!$A:$A,0)),INDEX(lookup!$AB:$AB,MATCH($A2071,lookup!$A:$A,0)))</f>
        <v>1_developed</v>
      </c>
      <c r="AM2071" s="0" t="str">
        <f aca="false">IF(AND($CF2071&lt;&gt;"",IFERROR(INDEX(subsample_country_map!$D:$D,MATCH($CF2071,subsample_country_map!$A:$A,0)),"")&lt;&gt;""),INDEX(subsample_country_map!$D:$D,MATCH($CF2071,subsample_country_map!$A:$A,0)),INDEX(lookup!$AC:$AC,MATCH($A2071,lookup!$A:$A,0)))</f>
        <v>1_western</v>
      </c>
      <c r="AN2071" s="0" t="str">
        <f aca="false">IF(AND($CF2071&lt;&gt;"",IFERROR(INDEX(subsample_country_map!$E:$E,MATCH($CF2071,subsample_country_map!$A:$A,0)),"")&lt;&gt;""),INDEX(subsample_country_map!$E:$E,MATCH($CF2071,subsample_country_map!$A:$A,0)),INDEX(lookup!$AD:$AD,MATCH($A2071,lookup!$A:$A,0)))</f>
        <v>1_common law</v>
      </c>
      <c r="AO2071" s="0" t="str">
        <f aca="false">INDEX(lookup!$Y:$Y,MATCH($A2071,lookup!$A:$A,0))</f>
        <v>0_published</v>
      </c>
      <c r="AP2071" s="0" t="str">
        <f aca="false">INDEX(lookup!$Z:$Z,MATCH($A2071,lookup!$A:$A,0))</f>
        <v>1_VHB high</v>
      </c>
      <c r="AQ2071" s="0" t="str">
        <f aca="false">INDEX(lookup!$W:$W,MATCH($A2071,lookup!$A:$A,0))</f>
        <v>1_fin/acc/econ</v>
      </c>
      <c r="AS2071" s="0" t="s">
        <v>91</v>
      </c>
      <c r="AT2071" s="0" t="s">
        <v>397</v>
      </c>
      <c r="AU2071" s="0" t="s">
        <v>93</v>
      </c>
      <c r="AZ2071" s="0" t="s">
        <v>1029</v>
      </c>
      <c r="BA2071" s="0" t="n">
        <v>244</v>
      </c>
      <c r="BB2071" s="0" t="s">
        <v>347</v>
      </c>
      <c r="BC2071" s="0" t="s">
        <v>97</v>
      </c>
      <c r="BD2071" s="0" t="s">
        <v>97</v>
      </c>
      <c r="BE2071" s="0" t="s">
        <v>98</v>
      </c>
      <c r="BI2071" s="0" t="s">
        <v>336</v>
      </c>
      <c r="BJ2071" s="0" t="s">
        <v>6972</v>
      </c>
      <c r="BK2071" s="0" t="s">
        <v>504</v>
      </c>
      <c r="BL2071" s="0" t="s">
        <v>6973</v>
      </c>
      <c r="BM2071" s="0" t="s">
        <v>6974</v>
      </c>
      <c r="BN2071" s="0" t="s">
        <v>6970</v>
      </c>
      <c r="BO2071" s="0" t="s">
        <v>769</v>
      </c>
      <c r="BP2071" s="0" t="s">
        <v>6966</v>
      </c>
      <c r="BQ2071" s="0" t="s">
        <v>85</v>
      </c>
      <c r="BT2071" s="0" t="n">
        <v>0</v>
      </c>
      <c r="BU2071" s="0" t="s">
        <v>6971</v>
      </c>
      <c r="BW2071" s="0" t="n">
        <v>1994</v>
      </c>
      <c r="BX2071" s="0" t="n">
        <v>2004</v>
      </c>
      <c r="BY2071" s="0" t="s">
        <v>2087</v>
      </c>
      <c r="BZ2071" s="0" t="n">
        <v>1999</v>
      </c>
      <c r="CA2071" s="0" t="n">
        <v>0</v>
      </c>
      <c r="CB2071" s="0" t="n">
        <v>0</v>
      </c>
      <c r="CC2071" s="0" t="n">
        <v>0</v>
      </c>
      <c r="CD2071" s="0" t="n">
        <v>0.447692023527421</v>
      </c>
      <c r="CE2071" s="0" t="n">
        <v>1</v>
      </c>
    </row>
    <row r="2072" customFormat="false" ht="15" hidden="false" customHeight="false" outlineLevel="0" collapsed="false">
      <c r="A2072" s="0" t="s">
        <v>6966</v>
      </c>
      <c r="B2072" s="0" t="n">
        <v>3377</v>
      </c>
      <c r="C2072" s="0" t="n">
        <v>-0.215069909082524</v>
      </c>
      <c r="D2072" s="0" t="n">
        <v>244</v>
      </c>
      <c r="E2072" s="0" t="n">
        <f aca="false">IF(ISNUMBER($BA2072),$BA2072,IF(AND(ISNUMBER($D2072),ISNUMBER($BW2072),ISNUMBER($BX2072)),$D2072*($BX2072-$BW2072+1),""))</f>
        <v>244</v>
      </c>
      <c r="H2072" s="0" t="s">
        <v>118</v>
      </c>
      <c r="I2072" s="0" t="s">
        <v>119</v>
      </c>
      <c r="J2072" s="0" t="n">
        <f aca="false">IF($BW2072&lt;&gt;"",$BW2072,"")</f>
        <v>1994</v>
      </c>
      <c r="K2072" s="0" t="n">
        <f aca="false">IF($BX2072&lt;&gt;"",$BX2072,"")</f>
        <v>2004</v>
      </c>
      <c r="L2072" s="0" t="n">
        <f aca="false">IF(AND(ISNUMBER($BW2072),ISNUMBER($BX2072)),($BW2072+$BX2072)/2,"")</f>
        <v>1999</v>
      </c>
      <c r="M2072" s="0" t="n">
        <f aca="false">IF($L2072&lt;&gt;"",$L2072,"")</f>
        <v>1999</v>
      </c>
      <c r="N2072" s="0" t="n">
        <f aca="false">IF(AND(ISNUMBER($BW2072),ISNUMBER($BX2072)),MIN(1,MAX(0,($BX2072-2016+1)/($BX2072-$BW2072+1))),"")</f>
        <v>0</v>
      </c>
      <c r="O2072" s="0" t="n">
        <f aca="false">IF(AND(ISNUMBER($BW2072),ISNUMBER($BX2072)),MIN(1,MAX(0,($BX2072-2017+1)/($BX2072-$BW2072+1))),"")</f>
        <v>0</v>
      </c>
      <c r="P2072" s="0" t="n">
        <f aca="false">IF(AND(ISNUMBER($BW2072),ISNUMBER($BX2072)),MIN(1,MAX(0,($BX2072-2018+1)/($BX2072-$BW2072+1))),"")</f>
        <v>0</v>
      </c>
      <c r="Q2072" s="0" t="n">
        <f aca="false">IF(AND(ISNUMBER($BW2072),ISNUMBER($BX2072)),MIN(1,MAX(0,($BX2072-2019+1)/($BX2072-$BW2072+1))),"")</f>
        <v>0</v>
      </c>
      <c r="R2072" s="0" t="n">
        <f aca="false">IF(AND(ISNUMBER($BW2072),ISNUMBER($BX2072)),MIN(1,MAX(0,($BX2072-2016+1)/($BX2072-$BW2072+1))),"")</f>
        <v>0</v>
      </c>
      <c r="S2072" s="0" t="n">
        <f aca="false">IF($L2072&lt;&gt;"",IF($L2072&gt;=2015.5,1,0),"")</f>
        <v>0</v>
      </c>
      <c r="T2072" s="0" t="n">
        <f aca="false">IF($L2072&lt;&gt;"",IF($L2072&gt;=2016,1,0),"")</f>
        <v>0</v>
      </c>
      <c r="U2072" s="0" t="n">
        <f aca="false">IF(ISNUMBER($BX2072),IF($BX2072&gt;=2016,1,0),"")</f>
        <v>0</v>
      </c>
      <c r="V2072" s="0" t="n">
        <f aca="false">IF(ISNUMBER($BW2072),IF($BW2072&gt;=2016,1,0),"")</f>
        <v>0</v>
      </c>
      <c r="W2072" s="0" t="str">
        <f aca="false">IF(AND(ISNUMBER($BW2072),ISNUMBER($BX2072)),IF($BW2072&gt;=2016,"post-only",IF($BX2072&lt;2016,"pre-only","mixed")),"")</f>
        <v>pre-only</v>
      </c>
      <c r="X2072" s="0" t="n">
        <f aca="false">IF(AND(ISNUMBER($BW2072),ISNUMBER($BX2072)),MIN(1,MAX(0,($BX2072-2017+1)/($BX2072-$BW2072+1))),"")</f>
        <v>0</v>
      </c>
      <c r="Y2072" s="0" t="n">
        <f aca="false">IF(AND(ISNUMBER($BW2072),ISNUMBER($BX2072)),MIN(1,MAX(0,($BX2072-2018+1)/($BX2072-$BW2072+1))),"")</f>
        <v>0</v>
      </c>
      <c r="Z2072" s="0" t="n">
        <f aca="false">IF(AND(ISNUMBER($BW2072),ISNUMBER($BX2072)),MIN(1,MAX(0,($BX2072-2019+1)/($BX2072-$BW2072+1))),"")</f>
        <v>0</v>
      </c>
      <c r="AA2072" s="0" t="n">
        <f aca="false">IF(ISNUMBER($BX2072),IF($BX2072&gt;=2017,1,0),"")</f>
        <v>0</v>
      </c>
      <c r="AB2072" s="0" t="n">
        <f aca="false">IF(ISNUMBER($BX2072),IF($BX2072&gt;=2018,1,0),"")</f>
        <v>0</v>
      </c>
      <c r="AC2072" s="0" t="n">
        <f aca="false">IF(ISNUMBER($BX2072),IF($BX2072&gt;=2019,1,0),"")</f>
        <v>0</v>
      </c>
      <c r="AD2072" s="0" t="n">
        <f aca="false">IF($L2072&lt;&gt;"",IF($L2072&gt;2013,1,0),"")</f>
        <v>0</v>
      </c>
      <c r="AE2072" s="0" t="n">
        <f aca="false">IF($L2072&lt;&gt;"",1+IF($L2072&gt;2011,1,0)+IF($L2072&gt;2014,1,0),"")</f>
        <v>1</v>
      </c>
      <c r="AF2072" s="0" t="s">
        <v>747</v>
      </c>
      <c r="AG2072" s="0" t="s">
        <v>88</v>
      </c>
      <c r="AH2072" s="0" t="s">
        <v>2080</v>
      </c>
      <c r="AI2072" s="0" t="s">
        <v>334</v>
      </c>
      <c r="AJ2072" s="0" t="s">
        <v>334</v>
      </c>
      <c r="AK2072" s="0" t="str">
        <f aca="false">IF(AND($CF2072&lt;&gt;"",IFERROR(INDEX(subsample_country_map!$B:$B,MATCH($CF2072,subsample_country_map!$A:$A,0)),"")&lt;&gt;""),INDEX(subsample_country_map!$B:$B,MATCH($CF2072,subsample_country_map!$A:$A,0)),INDEX(lookup!$AA:$AA,MATCH($A2072,lookup!$A:$A,0)))</f>
        <v>1_US</v>
      </c>
      <c r="AL2072" s="0" t="str">
        <f aca="false">IF(AND($CF2072&lt;&gt;"",IFERROR(INDEX(subsample_country_map!$C:$C,MATCH($CF2072,subsample_country_map!$A:$A,0)),"")&lt;&gt;""),INDEX(subsample_country_map!$C:$C,MATCH($CF2072,subsample_country_map!$A:$A,0)),INDEX(lookup!$AB:$AB,MATCH($A2072,lookup!$A:$A,0)))</f>
        <v>1_developed</v>
      </c>
      <c r="AM2072" s="0" t="str">
        <f aca="false">IF(AND($CF2072&lt;&gt;"",IFERROR(INDEX(subsample_country_map!$D:$D,MATCH($CF2072,subsample_country_map!$A:$A,0)),"")&lt;&gt;""),INDEX(subsample_country_map!$D:$D,MATCH($CF2072,subsample_country_map!$A:$A,0)),INDEX(lookup!$AC:$AC,MATCH($A2072,lookup!$A:$A,0)))</f>
        <v>1_western</v>
      </c>
      <c r="AN2072" s="0" t="str">
        <f aca="false">IF(AND($CF2072&lt;&gt;"",IFERROR(INDEX(subsample_country_map!$E:$E,MATCH($CF2072,subsample_country_map!$A:$A,0)),"")&lt;&gt;""),INDEX(subsample_country_map!$E:$E,MATCH($CF2072,subsample_country_map!$A:$A,0)),INDEX(lookup!$AD:$AD,MATCH($A2072,lookup!$A:$A,0)))</f>
        <v>1_common law</v>
      </c>
      <c r="AO2072" s="0" t="str">
        <f aca="false">INDEX(lookup!$Y:$Y,MATCH($A2072,lookup!$A:$A,0))</f>
        <v>0_published</v>
      </c>
      <c r="AP2072" s="0" t="str">
        <f aca="false">INDEX(lookup!$Z:$Z,MATCH($A2072,lookup!$A:$A,0))</f>
        <v>1_VHB high</v>
      </c>
      <c r="AQ2072" s="0" t="str">
        <f aca="false">INDEX(lookup!$W:$W,MATCH($A2072,lookup!$A:$A,0))</f>
        <v>1_fin/acc/econ</v>
      </c>
      <c r="AS2072" s="0" t="s">
        <v>91</v>
      </c>
      <c r="AT2072" s="0" t="s">
        <v>397</v>
      </c>
      <c r="AU2072" s="0" t="s">
        <v>93</v>
      </c>
      <c r="AV2072" s="0" t="s">
        <v>6975</v>
      </c>
      <c r="AX2072" s="0" t="s">
        <v>6976</v>
      </c>
      <c r="BA2072" s="0" t="n">
        <v>244</v>
      </c>
      <c r="BB2072" s="0" t="s">
        <v>347</v>
      </c>
      <c r="BC2072" s="0" t="s">
        <v>122</v>
      </c>
      <c r="BD2072" s="0" t="s">
        <v>4416</v>
      </c>
      <c r="BE2072" s="0" t="s">
        <v>98</v>
      </c>
      <c r="BI2072" s="0" t="s">
        <v>99</v>
      </c>
      <c r="BJ2072" s="0" t="s">
        <v>6977</v>
      </c>
      <c r="BK2072" s="0" t="s">
        <v>558</v>
      </c>
      <c r="BL2072" s="0" t="s">
        <v>6978</v>
      </c>
      <c r="BM2072" s="0" t="s">
        <v>6969</v>
      </c>
      <c r="BN2072" s="0" t="s">
        <v>6970</v>
      </c>
      <c r="BO2072" s="0" t="s">
        <v>769</v>
      </c>
      <c r="BP2072" s="0" t="s">
        <v>6966</v>
      </c>
      <c r="BQ2072" s="0" t="s">
        <v>127</v>
      </c>
      <c r="BT2072" s="0" t="n">
        <v>0</v>
      </c>
      <c r="BU2072" s="0" t="s">
        <v>6971</v>
      </c>
      <c r="BW2072" s="0" t="n">
        <v>1994</v>
      </c>
      <c r="BX2072" s="0" t="n">
        <v>2004</v>
      </c>
      <c r="BY2072" s="0" t="s">
        <v>2087</v>
      </c>
      <c r="BZ2072" s="0" t="n">
        <v>1999</v>
      </c>
      <c r="CA2072" s="0" t="n">
        <v>0</v>
      </c>
      <c r="CB2072" s="0" t="n">
        <v>0</v>
      </c>
      <c r="CC2072" s="0" t="n">
        <v>0</v>
      </c>
      <c r="CD2072" s="0" t="n">
        <v>-0.218481117399158</v>
      </c>
      <c r="CE2072" s="0" t="n">
        <v>1</v>
      </c>
    </row>
    <row r="2073" customFormat="false" ht="15" hidden="false" customHeight="false" outlineLevel="0" collapsed="false">
      <c r="A2073" s="0" t="s">
        <v>6966</v>
      </c>
      <c r="B2073" s="0" t="n">
        <v>3378</v>
      </c>
      <c r="C2073" s="0" t="n">
        <v>-0.218643266644049</v>
      </c>
      <c r="D2073" s="0" t="n">
        <v>244</v>
      </c>
      <c r="E2073" s="0" t="n">
        <f aca="false">IF(ISNUMBER($BA2073),$BA2073,IF(AND(ISNUMBER($D2073),ISNUMBER($BW2073),ISNUMBER($BX2073)),$D2073*($BX2073-$BW2073+1),""))</f>
        <v>244</v>
      </c>
      <c r="H2073" s="0" t="s">
        <v>118</v>
      </c>
      <c r="I2073" s="0" t="s">
        <v>119</v>
      </c>
      <c r="J2073" s="0" t="n">
        <f aca="false">IF($BW2073&lt;&gt;"",$BW2073,"")</f>
        <v>1994</v>
      </c>
      <c r="K2073" s="0" t="n">
        <f aca="false">IF($BX2073&lt;&gt;"",$BX2073,"")</f>
        <v>2004</v>
      </c>
      <c r="L2073" s="0" t="n">
        <f aca="false">IF(AND(ISNUMBER($BW2073),ISNUMBER($BX2073)),($BW2073+$BX2073)/2,"")</f>
        <v>1999</v>
      </c>
      <c r="M2073" s="0" t="n">
        <f aca="false">IF($L2073&lt;&gt;"",$L2073,"")</f>
        <v>1999</v>
      </c>
      <c r="N2073" s="0" t="n">
        <f aca="false">IF(AND(ISNUMBER($BW2073),ISNUMBER($BX2073)),MIN(1,MAX(0,($BX2073-2016+1)/($BX2073-$BW2073+1))),"")</f>
        <v>0</v>
      </c>
      <c r="O2073" s="0" t="n">
        <f aca="false">IF(AND(ISNUMBER($BW2073),ISNUMBER($BX2073)),MIN(1,MAX(0,($BX2073-2017+1)/($BX2073-$BW2073+1))),"")</f>
        <v>0</v>
      </c>
      <c r="P2073" s="0" t="n">
        <f aca="false">IF(AND(ISNUMBER($BW2073),ISNUMBER($BX2073)),MIN(1,MAX(0,($BX2073-2018+1)/($BX2073-$BW2073+1))),"")</f>
        <v>0</v>
      </c>
      <c r="Q2073" s="0" t="n">
        <f aca="false">IF(AND(ISNUMBER($BW2073),ISNUMBER($BX2073)),MIN(1,MAX(0,($BX2073-2019+1)/($BX2073-$BW2073+1))),"")</f>
        <v>0</v>
      </c>
      <c r="R2073" s="0" t="n">
        <f aca="false">IF(AND(ISNUMBER($BW2073),ISNUMBER($BX2073)),MIN(1,MAX(0,($BX2073-2016+1)/($BX2073-$BW2073+1))),"")</f>
        <v>0</v>
      </c>
      <c r="S2073" s="0" t="n">
        <f aca="false">IF($L2073&lt;&gt;"",IF($L2073&gt;=2015.5,1,0),"")</f>
        <v>0</v>
      </c>
      <c r="T2073" s="0" t="n">
        <f aca="false">IF($L2073&lt;&gt;"",IF($L2073&gt;=2016,1,0),"")</f>
        <v>0</v>
      </c>
      <c r="U2073" s="0" t="n">
        <f aca="false">IF(ISNUMBER($BX2073),IF($BX2073&gt;=2016,1,0),"")</f>
        <v>0</v>
      </c>
      <c r="V2073" s="0" t="n">
        <f aca="false">IF(ISNUMBER($BW2073),IF($BW2073&gt;=2016,1,0),"")</f>
        <v>0</v>
      </c>
      <c r="W2073" s="0" t="str">
        <f aca="false">IF(AND(ISNUMBER($BW2073),ISNUMBER($BX2073)),IF($BW2073&gt;=2016,"post-only",IF($BX2073&lt;2016,"pre-only","mixed")),"")</f>
        <v>pre-only</v>
      </c>
      <c r="X2073" s="0" t="n">
        <f aca="false">IF(AND(ISNUMBER($BW2073),ISNUMBER($BX2073)),MIN(1,MAX(0,($BX2073-2017+1)/($BX2073-$BW2073+1))),"")</f>
        <v>0</v>
      </c>
      <c r="Y2073" s="0" t="n">
        <f aca="false">IF(AND(ISNUMBER($BW2073),ISNUMBER($BX2073)),MIN(1,MAX(0,($BX2073-2018+1)/($BX2073-$BW2073+1))),"")</f>
        <v>0</v>
      </c>
      <c r="Z2073" s="0" t="n">
        <f aca="false">IF(AND(ISNUMBER($BW2073),ISNUMBER($BX2073)),MIN(1,MAX(0,($BX2073-2019+1)/($BX2073-$BW2073+1))),"")</f>
        <v>0</v>
      </c>
      <c r="AA2073" s="0" t="n">
        <f aca="false">IF(ISNUMBER($BX2073),IF($BX2073&gt;=2017,1,0),"")</f>
        <v>0</v>
      </c>
      <c r="AB2073" s="0" t="n">
        <f aca="false">IF(ISNUMBER($BX2073),IF($BX2073&gt;=2018,1,0),"")</f>
        <v>0</v>
      </c>
      <c r="AC2073" s="0" t="n">
        <f aca="false">IF(ISNUMBER($BX2073),IF($BX2073&gt;=2019,1,0),"")</f>
        <v>0</v>
      </c>
      <c r="AD2073" s="0" t="n">
        <f aca="false">IF($L2073&lt;&gt;"",IF($L2073&gt;2013,1,0),"")</f>
        <v>0</v>
      </c>
      <c r="AE2073" s="0" t="n">
        <f aca="false">IF($L2073&lt;&gt;"",1+IF($L2073&gt;2011,1,0)+IF($L2073&gt;2014,1,0),"")</f>
        <v>1</v>
      </c>
      <c r="AF2073" s="0" t="s">
        <v>747</v>
      </c>
      <c r="AG2073" s="0" t="s">
        <v>88</v>
      </c>
      <c r="AH2073" s="0" t="s">
        <v>2080</v>
      </c>
      <c r="AI2073" s="0" t="s">
        <v>334</v>
      </c>
      <c r="AJ2073" s="0" t="s">
        <v>334</v>
      </c>
      <c r="AK2073" s="0" t="str">
        <f aca="false">IF(AND($CF2073&lt;&gt;"",IFERROR(INDEX(subsample_country_map!$B:$B,MATCH($CF2073,subsample_country_map!$A:$A,0)),"")&lt;&gt;""),INDEX(subsample_country_map!$B:$B,MATCH($CF2073,subsample_country_map!$A:$A,0)),INDEX(lookup!$AA:$AA,MATCH($A2073,lookup!$A:$A,0)))</f>
        <v>1_US</v>
      </c>
      <c r="AL2073" s="0" t="str">
        <f aca="false">IF(AND($CF2073&lt;&gt;"",IFERROR(INDEX(subsample_country_map!$C:$C,MATCH($CF2073,subsample_country_map!$A:$A,0)),"")&lt;&gt;""),INDEX(subsample_country_map!$C:$C,MATCH($CF2073,subsample_country_map!$A:$A,0)),INDEX(lookup!$AB:$AB,MATCH($A2073,lookup!$A:$A,0)))</f>
        <v>1_developed</v>
      </c>
      <c r="AM2073" s="0" t="str">
        <f aca="false">IF(AND($CF2073&lt;&gt;"",IFERROR(INDEX(subsample_country_map!$D:$D,MATCH($CF2073,subsample_country_map!$A:$A,0)),"")&lt;&gt;""),INDEX(subsample_country_map!$D:$D,MATCH($CF2073,subsample_country_map!$A:$A,0)),INDEX(lookup!$AC:$AC,MATCH($A2073,lookup!$A:$A,0)))</f>
        <v>1_western</v>
      </c>
      <c r="AN2073" s="0" t="str">
        <f aca="false">IF(AND($CF2073&lt;&gt;"",IFERROR(INDEX(subsample_country_map!$E:$E,MATCH($CF2073,subsample_country_map!$A:$A,0)),"")&lt;&gt;""),INDEX(subsample_country_map!$E:$E,MATCH($CF2073,subsample_country_map!$A:$A,0)),INDEX(lookup!$AD:$AD,MATCH($A2073,lookup!$A:$A,0)))</f>
        <v>1_common law</v>
      </c>
      <c r="AO2073" s="0" t="str">
        <f aca="false">INDEX(lookup!$Y:$Y,MATCH($A2073,lookup!$A:$A,0))</f>
        <v>0_published</v>
      </c>
      <c r="AP2073" s="0" t="str">
        <f aca="false">INDEX(lookup!$Z:$Z,MATCH($A2073,lookup!$A:$A,0))</f>
        <v>1_VHB high</v>
      </c>
      <c r="AQ2073" s="0" t="str">
        <f aca="false">INDEX(lookup!$W:$W,MATCH($A2073,lookup!$A:$A,0))</f>
        <v>1_fin/acc/econ</v>
      </c>
      <c r="AS2073" s="0" t="s">
        <v>91</v>
      </c>
      <c r="AT2073" s="0" t="s">
        <v>397</v>
      </c>
      <c r="AU2073" s="0" t="s">
        <v>93</v>
      </c>
      <c r="AV2073" s="0" t="s">
        <v>6979</v>
      </c>
      <c r="AX2073" s="0" t="s">
        <v>2640</v>
      </c>
      <c r="BA2073" s="0" t="n">
        <v>244</v>
      </c>
      <c r="BB2073" s="0" t="s">
        <v>347</v>
      </c>
      <c r="BC2073" s="0" t="s">
        <v>122</v>
      </c>
      <c r="BD2073" s="0" t="s">
        <v>4416</v>
      </c>
      <c r="BE2073" s="0" t="s">
        <v>98</v>
      </c>
      <c r="BI2073" s="0" t="s">
        <v>124</v>
      </c>
      <c r="BJ2073" s="0" t="s">
        <v>6980</v>
      </c>
      <c r="BK2073" s="0" t="s">
        <v>584</v>
      </c>
      <c r="BL2073" s="0" t="s">
        <v>6981</v>
      </c>
      <c r="BM2073" s="0" t="s">
        <v>6974</v>
      </c>
      <c r="BN2073" s="0" t="s">
        <v>6970</v>
      </c>
      <c r="BO2073" s="0" t="s">
        <v>769</v>
      </c>
      <c r="BP2073" s="0" t="s">
        <v>6966</v>
      </c>
      <c r="BQ2073" s="0" t="s">
        <v>127</v>
      </c>
      <c r="BT2073" s="0" t="n">
        <v>0</v>
      </c>
      <c r="BU2073" s="0" t="s">
        <v>6971</v>
      </c>
      <c r="BW2073" s="0" t="n">
        <v>1994</v>
      </c>
      <c r="BX2073" s="0" t="n">
        <v>2004</v>
      </c>
      <c r="BY2073" s="0" t="s">
        <v>2087</v>
      </c>
      <c r="BZ2073" s="0" t="n">
        <v>1999</v>
      </c>
      <c r="CA2073" s="0" t="n">
        <v>0</v>
      </c>
      <c r="CB2073" s="0" t="n">
        <v>0</v>
      </c>
      <c r="CC2073" s="0" t="n">
        <v>0</v>
      </c>
      <c r="CD2073" s="0" t="n">
        <v>-0.222230815987684</v>
      </c>
      <c r="CE2073" s="0" t="n">
        <v>1</v>
      </c>
    </row>
    <row r="2074" customFormat="false" ht="15" hidden="false" customHeight="false" outlineLevel="0" collapsed="false">
      <c r="A2074" s="0" t="s">
        <v>6966</v>
      </c>
      <c r="B2074" s="0" t="n">
        <v>3379</v>
      </c>
      <c r="C2074" s="0" t="n">
        <v>-0.185296421844832</v>
      </c>
      <c r="D2074" s="0" t="n">
        <v>162</v>
      </c>
      <c r="E2074" s="0" t="n">
        <f aca="false">IF(ISNUMBER($BA2074),$BA2074,IF(AND(ISNUMBER($D2074),ISNUMBER($BW2074),ISNUMBER($BX2074)),$D2074*($BX2074-$BW2074+1),""))</f>
        <v>162</v>
      </c>
      <c r="H2074" s="0" t="s">
        <v>118</v>
      </c>
      <c r="I2074" s="0" t="s">
        <v>119</v>
      </c>
      <c r="J2074" s="0" t="n">
        <f aca="false">IF($BW2074&lt;&gt;"",$BW2074,"")</f>
        <v>1994</v>
      </c>
      <c r="K2074" s="0" t="n">
        <f aca="false">IF($BX2074&lt;&gt;"",$BX2074,"")</f>
        <v>2004</v>
      </c>
      <c r="L2074" s="0" t="n">
        <f aca="false">IF(AND(ISNUMBER($BW2074),ISNUMBER($BX2074)),($BW2074+$BX2074)/2,"")</f>
        <v>1999</v>
      </c>
      <c r="M2074" s="0" t="n">
        <f aca="false">IF($L2074&lt;&gt;"",$L2074,"")</f>
        <v>1999</v>
      </c>
      <c r="N2074" s="0" t="n">
        <f aca="false">IF(AND(ISNUMBER($BW2074),ISNUMBER($BX2074)),MIN(1,MAX(0,($BX2074-2016+1)/($BX2074-$BW2074+1))),"")</f>
        <v>0</v>
      </c>
      <c r="O2074" s="0" t="n">
        <f aca="false">IF(AND(ISNUMBER($BW2074),ISNUMBER($BX2074)),MIN(1,MAX(0,($BX2074-2017+1)/($BX2074-$BW2074+1))),"")</f>
        <v>0</v>
      </c>
      <c r="P2074" s="0" t="n">
        <f aca="false">IF(AND(ISNUMBER($BW2074),ISNUMBER($BX2074)),MIN(1,MAX(0,($BX2074-2018+1)/($BX2074-$BW2074+1))),"")</f>
        <v>0</v>
      </c>
      <c r="Q2074" s="0" t="n">
        <f aca="false">IF(AND(ISNUMBER($BW2074),ISNUMBER($BX2074)),MIN(1,MAX(0,($BX2074-2019+1)/($BX2074-$BW2074+1))),"")</f>
        <v>0</v>
      </c>
      <c r="R2074" s="0" t="n">
        <f aca="false">IF(AND(ISNUMBER($BW2074),ISNUMBER($BX2074)),MIN(1,MAX(0,($BX2074-2016+1)/($BX2074-$BW2074+1))),"")</f>
        <v>0</v>
      </c>
      <c r="S2074" s="0" t="n">
        <f aca="false">IF($L2074&lt;&gt;"",IF($L2074&gt;=2015.5,1,0),"")</f>
        <v>0</v>
      </c>
      <c r="T2074" s="0" t="n">
        <f aca="false">IF($L2074&lt;&gt;"",IF($L2074&gt;=2016,1,0),"")</f>
        <v>0</v>
      </c>
      <c r="U2074" s="0" t="n">
        <f aca="false">IF(ISNUMBER($BX2074),IF($BX2074&gt;=2016,1,0),"")</f>
        <v>0</v>
      </c>
      <c r="V2074" s="0" t="n">
        <f aca="false">IF(ISNUMBER($BW2074),IF($BW2074&gt;=2016,1,0),"")</f>
        <v>0</v>
      </c>
      <c r="W2074" s="0" t="str">
        <f aca="false">IF(AND(ISNUMBER($BW2074),ISNUMBER($BX2074)),IF($BW2074&gt;=2016,"post-only",IF($BX2074&lt;2016,"pre-only","mixed")),"")</f>
        <v>pre-only</v>
      </c>
      <c r="X2074" s="0" t="n">
        <f aca="false">IF(AND(ISNUMBER($BW2074),ISNUMBER($BX2074)),MIN(1,MAX(0,($BX2074-2017+1)/($BX2074-$BW2074+1))),"")</f>
        <v>0</v>
      </c>
      <c r="Y2074" s="0" t="n">
        <f aca="false">IF(AND(ISNUMBER($BW2074),ISNUMBER($BX2074)),MIN(1,MAX(0,($BX2074-2018+1)/($BX2074-$BW2074+1))),"")</f>
        <v>0</v>
      </c>
      <c r="Z2074" s="0" t="n">
        <f aca="false">IF(AND(ISNUMBER($BW2074),ISNUMBER($BX2074)),MIN(1,MAX(0,($BX2074-2019+1)/($BX2074-$BW2074+1))),"")</f>
        <v>0</v>
      </c>
      <c r="AA2074" s="0" t="n">
        <f aca="false">IF(ISNUMBER($BX2074),IF($BX2074&gt;=2017,1,0),"")</f>
        <v>0</v>
      </c>
      <c r="AB2074" s="0" t="n">
        <f aca="false">IF(ISNUMBER($BX2074),IF($BX2074&gt;=2018,1,0),"")</f>
        <v>0</v>
      </c>
      <c r="AC2074" s="0" t="n">
        <f aca="false">IF(ISNUMBER($BX2074),IF($BX2074&gt;=2019,1,0),"")</f>
        <v>0</v>
      </c>
      <c r="AD2074" s="0" t="n">
        <f aca="false">IF($L2074&lt;&gt;"",IF($L2074&gt;2013,1,0),"")</f>
        <v>0</v>
      </c>
      <c r="AE2074" s="0" t="n">
        <f aca="false">IF($L2074&lt;&gt;"",1+IF($L2074&gt;2011,1,0)+IF($L2074&gt;2014,1,0),"")</f>
        <v>1</v>
      </c>
      <c r="AF2074" s="0" t="s">
        <v>747</v>
      </c>
      <c r="AG2074" s="0" t="s">
        <v>88</v>
      </c>
      <c r="AH2074" s="0" t="s">
        <v>2080</v>
      </c>
      <c r="AI2074" s="0" t="s">
        <v>334</v>
      </c>
      <c r="AJ2074" s="0" t="s">
        <v>334</v>
      </c>
      <c r="AK2074" s="0" t="str">
        <f aca="false">IF(AND($CF2074&lt;&gt;"",IFERROR(INDEX(subsample_country_map!$B:$B,MATCH($CF2074,subsample_country_map!$A:$A,0)),"")&lt;&gt;""),INDEX(subsample_country_map!$B:$B,MATCH($CF2074,subsample_country_map!$A:$A,0)),INDEX(lookup!$AA:$AA,MATCH($A2074,lookup!$A:$A,0)))</f>
        <v>1_US</v>
      </c>
      <c r="AL2074" s="0" t="str">
        <f aca="false">IF(AND($CF2074&lt;&gt;"",IFERROR(INDEX(subsample_country_map!$C:$C,MATCH($CF2074,subsample_country_map!$A:$A,0)),"")&lt;&gt;""),INDEX(subsample_country_map!$C:$C,MATCH($CF2074,subsample_country_map!$A:$A,0)),INDEX(lookup!$AB:$AB,MATCH($A2074,lookup!$A:$A,0)))</f>
        <v>1_developed</v>
      </c>
      <c r="AM2074" s="0" t="str">
        <f aca="false">IF(AND($CF2074&lt;&gt;"",IFERROR(INDEX(subsample_country_map!$D:$D,MATCH($CF2074,subsample_country_map!$A:$A,0)),"")&lt;&gt;""),INDEX(subsample_country_map!$D:$D,MATCH($CF2074,subsample_country_map!$A:$A,0)),INDEX(lookup!$AC:$AC,MATCH($A2074,lookup!$A:$A,0)))</f>
        <v>1_western</v>
      </c>
      <c r="AN2074" s="0" t="str">
        <f aca="false">IF(AND($CF2074&lt;&gt;"",IFERROR(INDEX(subsample_country_map!$E:$E,MATCH($CF2074,subsample_country_map!$A:$A,0)),"")&lt;&gt;""),INDEX(subsample_country_map!$E:$E,MATCH($CF2074,subsample_country_map!$A:$A,0)),INDEX(lookup!$AD:$AD,MATCH($A2074,lookup!$A:$A,0)))</f>
        <v>1_common law</v>
      </c>
      <c r="AO2074" s="0" t="str">
        <f aca="false">INDEX(lookup!$Y:$Y,MATCH($A2074,lookup!$A:$A,0))</f>
        <v>0_published</v>
      </c>
      <c r="AP2074" s="0" t="str">
        <f aca="false">INDEX(lookup!$Z:$Z,MATCH($A2074,lookup!$A:$A,0))</f>
        <v>1_VHB high</v>
      </c>
      <c r="AQ2074" s="0" t="str">
        <f aca="false">INDEX(lookup!$W:$W,MATCH($A2074,lookup!$A:$A,0))</f>
        <v>1_fin/acc/econ</v>
      </c>
      <c r="AS2074" s="0" t="s">
        <v>91</v>
      </c>
      <c r="AT2074" s="0" t="s">
        <v>397</v>
      </c>
      <c r="AU2074" s="0" t="s">
        <v>93</v>
      </c>
      <c r="AV2074" s="0" t="s">
        <v>6982</v>
      </c>
      <c r="AX2074" s="0" t="s">
        <v>6983</v>
      </c>
      <c r="BA2074" s="0" t="n">
        <v>162</v>
      </c>
      <c r="BB2074" s="0" t="s">
        <v>347</v>
      </c>
      <c r="BC2074" s="0" t="s">
        <v>122</v>
      </c>
      <c r="BD2074" s="0" t="s">
        <v>4416</v>
      </c>
      <c r="BE2074" s="0" t="s">
        <v>33</v>
      </c>
      <c r="BF2074" s="0" t="s">
        <v>6984</v>
      </c>
      <c r="BI2074" s="0" t="s">
        <v>143</v>
      </c>
      <c r="BJ2074" s="0" t="s">
        <v>6985</v>
      </c>
      <c r="BK2074" s="0" t="s">
        <v>605</v>
      </c>
      <c r="BL2074" s="0" t="s">
        <v>6986</v>
      </c>
      <c r="BM2074" s="0" t="s">
        <v>6987</v>
      </c>
      <c r="BN2074" s="0" t="s">
        <v>6970</v>
      </c>
      <c r="BO2074" s="0" t="s">
        <v>769</v>
      </c>
      <c r="BP2074" s="0" t="s">
        <v>6966</v>
      </c>
      <c r="BQ2074" s="0" t="s">
        <v>127</v>
      </c>
      <c r="BT2074" s="0" t="n">
        <v>0</v>
      </c>
      <c r="BU2074" s="0" t="s">
        <v>6971</v>
      </c>
      <c r="BW2074" s="0" t="n">
        <v>1994</v>
      </c>
      <c r="BX2074" s="0" t="n">
        <v>2004</v>
      </c>
      <c r="BY2074" s="0" t="s">
        <v>2087</v>
      </c>
      <c r="BZ2074" s="0" t="n">
        <v>1999</v>
      </c>
      <c r="CA2074" s="0" t="n">
        <v>0</v>
      </c>
      <c r="CB2074" s="0" t="n">
        <v>0</v>
      </c>
      <c r="CC2074" s="0" t="n">
        <v>0</v>
      </c>
      <c r="CD2074" s="0" t="n">
        <v>-0.187461914003422</v>
      </c>
      <c r="CE2074" s="0" t="n">
        <v>1</v>
      </c>
    </row>
    <row r="2075" customFormat="false" ht="15" hidden="false" customHeight="false" outlineLevel="0" collapsed="false">
      <c r="A2075" s="0" t="s">
        <v>6966</v>
      </c>
      <c r="B2075" s="0" t="n">
        <v>3380</v>
      </c>
      <c r="C2075" s="0" t="n">
        <v>-0.259178953219744</v>
      </c>
      <c r="D2075" s="0" t="n">
        <v>82</v>
      </c>
      <c r="E2075" s="0" t="n">
        <f aca="false">IF(ISNUMBER($BA2075),$BA2075,IF(AND(ISNUMBER($D2075),ISNUMBER($BW2075),ISNUMBER($BX2075)),$D2075*($BX2075-$BW2075+1),""))</f>
        <v>82</v>
      </c>
      <c r="H2075" s="0" t="s">
        <v>118</v>
      </c>
      <c r="I2075" s="0" t="s">
        <v>119</v>
      </c>
      <c r="J2075" s="0" t="n">
        <f aca="false">IF($BW2075&lt;&gt;"",$BW2075,"")</f>
        <v>1994</v>
      </c>
      <c r="K2075" s="0" t="n">
        <f aca="false">IF($BX2075&lt;&gt;"",$BX2075,"")</f>
        <v>2004</v>
      </c>
      <c r="L2075" s="0" t="n">
        <f aca="false">IF(AND(ISNUMBER($BW2075),ISNUMBER($BX2075)),($BW2075+$BX2075)/2,"")</f>
        <v>1999</v>
      </c>
      <c r="M2075" s="0" t="n">
        <f aca="false">IF($L2075&lt;&gt;"",$L2075,"")</f>
        <v>1999</v>
      </c>
      <c r="N2075" s="0" t="n">
        <f aca="false">IF(AND(ISNUMBER($BW2075),ISNUMBER($BX2075)),MIN(1,MAX(0,($BX2075-2016+1)/($BX2075-$BW2075+1))),"")</f>
        <v>0</v>
      </c>
      <c r="O2075" s="0" t="n">
        <f aca="false">IF(AND(ISNUMBER($BW2075),ISNUMBER($BX2075)),MIN(1,MAX(0,($BX2075-2017+1)/($BX2075-$BW2075+1))),"")</f>
        <v>0</v>
      </c>
      <c r="P2075" s="0" t="n">
        <f aca="false">IF(AND(ISNUMBER($BW2075),ISNUMBER($BX2075)),MIN(1,MAX(0,($BX2075-2018+1)/($BX2075-$BW2075+1))),"")</f>
        <v>0</v>
      </c>
      <c r="Q2075" s="0" t="n">
        <f aca="false">IF(AND(ISNUMBER($BW2075),ISNUMBER($BX2075)),MIN(1,MAX(0,($BX2075-2019+1)/($BX2075-$BW2075+1))),"")</f>
        <v>0</v>
      </c>
      <c r="R2075" s="0" t="n">
        <f aca="false">IF(AND(ISNUMBER($BW2075),ISNUMBER($BX2075)),MIN(1,MAX(0,($BX2075-2016+1)/($BX2075-$BW2075+1))),"")</f>
        <v>0</v>
      </c>
      <c r="S2075" s="0" t="n">
        <f aca="false">IF($L2075&lt;&gt;"",IF($L2075&gt;=2015.5,1,0),"")</f>
        <v>0</v>
      </c>
      <c r="T2075" s="0" t="n">
        <f aca="false">IF($L2075&lt;&gt;"",IF($L2075&gt;=2016,1,0),"")</f>
        <v>0</v>
      </c>
      <c r="U2075" s="0" t="n">
        <f aca="false">IF(ISNUMBER($BX2075),IF($BX2075&gt;=2016,1,0),"")</f>
        <v>0</v>
      </c>
      <c r="V2075" s="0" t="n">
        <f aca="false">IF(ISNUMBER($BW2075),IF($BW2075&gt;=2016,1,0),"")</f>
        <v>0</v>
      </c>
      <c r="W2075" s="0" t="str">
        <f aca="false">IF(AND(ISNUMBER($BW2075),ISNUMBER($BX2075)),IF($BW2075&gt;=2016,"post-only",IF($BX2075&lt;2016,"pre-only","mixed")),"")</f>
        <v>pre-only</v>
      </c>
      <c r="X2075" s="0" t="n">
        <f aca="false">IF(AND(ISNUMBER($BW2075),ISNUMBER($BX2075)),MIN(1,MAX(0,($BX2075-2017+1)/($BX2075-$BW2075+1))),"")</f>
        <v>0</v>
      </c>
      <c r="Y2075" s="0" t="n">
        <f aca="false">IF(AND(ISNUMBER($BW2075),ISNUMBER($BX2075)),MIN(1,MAX(0,($BX2075-2018+1)/($BX2075-$BW2075+1))),"")</f>
        <v>0</v>
      </c>
      <c r="Z2075" s="0" t="n">
        <f aca="false">IF(AND(ISNUMBER($BW2075),ISNUMBER($BX2075)),MIN(1,MAX(0,($BX2075-2019+1)/($BX2075-$BW2075+1))),"")</f>
        <v>0</v>
      </c>
      <c r="AA2075" s="0" t="n">
        <f aca="false">IF(ISNUMBER($BX2075),IF($BX2075&gt;=2017,1,0),"")</f>
        <v>0</v>
      </c>
      <c r="AB2075" s="0" t="n">
        <f aca="false">IF(ISNUMBER($BX2075),IF($BX2075&gt;=2018,1,0),"")</f>
        <v>0</v>
      </c>
      <c r="AC2075" s="0" t="n">
        <f aca="false">IF(ISNUMBER($BX2075),IF($BX2075&gt;=2019,1,0),"")</f>
        <v>0</v>
      </c>
      <c r="AD2075" s="0" t="n">
        <f aca="false">IF($L2075&lt;&gt;"",IF($L2075&gt;2013,1,0),"")</f>
        <v>0</v>
      </c>
      <c r="AE2075" s="0" t="n">
        <f aca="false">IF($L2075&lt;&gt;"",1+IF($L2075&gt;2011,1,0)+IF($L2075&gt;2014,1,0),"")</f>
        <v>1</v>
      </c>
      <c r="AF2075" s="0" t="s">
        <v>747</v>
      </c>
      <c r="AG2075" s="0" t="s">
        <v>88</v>
      </c>
      <c r="AH2075" s="0" t="s">
        <v>2080</v>
      </c>
      <c r="AI2075" s="0" t="s">
        <v>334</v>
      </c>
      <c r="AJ2075" s="0" t="s">
        <v>334</v>
      </c>
      <c r="AK2075" s="0" t="str">
        <f aca="false">IF(AND($CF2075&lt;&gt;"",IFERROR(INDEX(subsample_country_map!$B:$B,MATCH($CF2075,subsample_country_map!$A:$A,0)),"")&lt;&gt;""),INDEX(subsample_country_map!$B:$B,MATCH($CF2075,subsample_country_map!$A:$A,0)),INDEX(lookup!$AA:$AA,MATCH($A2075,lookup!$A:$A,0)))</f>
        <v>1_US</v>
      </c>
      <c r="AL2075" s="0" t="str">
        <f aca="false">IF(AND($CF2075&lt;&gt;"",IFERROR(INDEX(subsample_country_map!$C:$C,MATCH($CF2075,subsample_country_map!$A:$A,0)),"")&lt;&gt;""),INDEX(subsample_country_map!$C:$C,MATCH($CF2075,subsample_country_map!$A:$A,0)),INDEX(lookup!$AB:$AB,MATCH($A2075,lookup!$A:$A,0)))</f>
        <v>1_developed</v>
      </c>
      <c r="AM2075" s="0" t="str">
        <f aca="false">IF(AND($CF2075&lt;&gt;"",IFERROR(INDEX(subsample_country_map!$D:$D,MATCH($CF2075,subsample_country_map!$A:$A,0)),"")&lt;&gt;""),INDEX(subsample_country_map!$D:$D,MATCH($CF2075,subsample_country_map!$A:$A,0)),INDEX(lookup!$AC:$AC,MATCH($A2075,lookup!$A:$A,0)))</f>
        <v>1_western</v>
      </c>
      <c r="AN2075" s="0" t="str">
        <f aca="false">IF(AND($CF2075&lt;&gt;"",IFERROR(INDEX(subsample_country_map!$E:$E,MATCH($CF2075,subsample_country_map!$A:$A,0)),"")&lt;&gt;""),INDEX(subsample_country_map!$E:$E,MATCH($CF2075,subsample_country_map!$A:$A,0)),INDEX(lookup!$AD:$AD,MATCH($A2075,lookup!$A:$A,0)))</f>
        <v>1_common law</v>
      </c>
      <c r="AO2075" s="0" t="str">
        <f aca="false">INDEX(lookup!$Y:$Y,MATCH($A2075,lookup!$A:$A,0))</f>
        <v>0_published</v>
      </c>
      <c r="AP2075" s="0" t="str">
        <f aca="false">INDEX(lookup!$Z:$Z,MATCH($A2075,lookup!$A:$A,0))</f>
        <v>1_VHB high</v>
      </c>
      <c r="AQ2075" s="0" t="str">
        <f aca="false">INDEX(lookup!$W:$W,MATCH($A2075,lookup!$A:$A,0))</f>
        <v>1_fin/acc/econ</v>
      </c>
      <c r="AS2075" s="0" t="s">
        <v>91</v>
      </c>
      <c r="AT2075" s="0" t="s">
        <v>397</v>
      </c>
      <c r="AU2075" s="0" t="s">
        <v>93</v>
      </c>
      <c r="AV2075" s="0" t="s">
        <v>6988</v>
      </c>
      <c r="AX2075" s="0" t="s">
        <v>2584</v>
      </c>
      <c r="BA2075" s="0" t="n">
        <v>82</v>
      </c>
      <c r="BB2075" s="0" t="s">
        <v>347</v>
      </c>
      <c r="BC2075" s="0" t="s">
        <v>122</v>
      </c>
      <c r="BD2075" s="0" t="s">
        <v>4416</v>
      </c>
      <c r="BE2075" s="0" t="s">
        <v>33</v>
      </c>
      <c r="BF2075" s="0" t="s">
        <v>6989</v>
      </c>
      <c r="BG2075" s="0" t="s">
        <v>95</v>
      </c>
      <c r="BH2075" s="0" t="s">
        <v>95</v>
      </c>
      <c r="BI2075" s="0" t="s">
        <v>143</v>
      </c>
      <c r="BJ2075" s="0" t="s">
        <v>6990</v>
      </c>
      <c r="BK2075" s="0" t="s">
        <v>605</v>
      </c>
      <c r="BL2075" s="0" t="s">
        <v>6991</v>
      </c>
      <c r="BM2075" s="0" t="s">
        <v>6992</v>
      </c>
      <c r="BN2075" s="0" t="s">
        <v>6970</v>
      </c>
      <c r="BO2075" s="0" t="s">
        <v>769</v>
      </c>
      <c r="BP2075" s="0" t="s">
        <v>6966</v>
      </c>
      <c r="BQ2075" s="0" t="s">
        <v>127</v>
      </c>
      <c r="BT2075" s="0" t="n">
        <v>0</v>
      </c>
      <c r="BU2075" s="0" t="s">
        <v>6971</v>
      </c>
      <c r="BW2075" s="0" t="n">
        <v>1994</v>
      </c>
      <c r="BX2075" s="0" t="n">
        <v>2004</v>
      </c>
      <c r="BY2075" s="0" t="s">
        <v>2087</v>
      </c>
      <c r="BZ2075" s="0" t="n">
        <v>1999</v>
      </c>
      <c r="CA2075" s="0" t="n">
        <v>0</v>
      </c>
      <c r="CB2075" s="0" t="n">
        <v>0</v>
      </c>
      <c r="CC2075" s="0" t="n">
        <v>0</v>
      </c>
      <c r="CD2075" s="0" t="n">
        <v>-0.265228034654206</v>
      </c>
      <c r="CE2075" s="0" t="n">
        <v>1</v>
      </c>
    </row>
    <row r="2076" customFormat="false" ht="15" hidden="false" customHeight="false" outlineLevel="0" collapsed="false">
      <c r="A2076" s="0" t="s">
        <v>6966</v>
      </c>
      <c r="B2076" s="0" t="n">
        <v>3381</v>
      </c>
      <c r="C2076" s="0" t="n">
        <v>-0.252136925527783</v>
      </c>
      <c r="D2076" s="0" t="n">
        <v>244</v>
      </c>
      <c r="E2076" s="0" t="n">
        <f aca="false">IF(ISNUMBER($BA2076),$BA2076,IF(AND(ISNUMBER($D2076),ISNUMBER($BW2076),ISNUMBER($BX2076)),$D2076*($BX2076-$BW2076+1),""))</f>
        <v>244</v>
      </c>
      <c r="H2076" s="0" t="s">
        <v>118</v>
      </c>
      <c r="I2076" s="0" t="s">
        <v>119</v>
      </c>
      <c r="J2076" s="0" t="n">
        <f aca="false">IF($BW2076&lt;&gt;"",$BW2076,"")</f>
        <v>1994</v>
      </c>
      <c r="K2076" s="0" t="n">
        <f aca="false">IF($BX2076&lt;&gt;"",$BX2076,"")</f>
        <v>2004</v>
      </c>
      <c r="L2076" s="0" t="n">
        <f aca="false">IF(AND(ISNUMBER($BW2076),ISNUMBER($BX2076)),($BW2076+$BX2076)/2,"")</f>
        <v>1999</v>
      </c>
      <c r="M2076" s="0" t="n">
        <f aca="false">IF($L2076&lt;&gt;"",$L2076,"")</f>
        <v>1999</v>
      </c>
      <c r="N2076" s="0" t="n">
        <f aca="false">IF(AND(ISNUMBER($BW2076),ISNUMBER($BX2076)),MIN(1,MAX(0,($BX2076-2016+1)/($BX2076-$BW2076+1))),"")</f>
        <v>0</v>
      </c>
      <c r="O2076" s="0" t="n">
        <f aca="false">IF(AND(ISNUMBER($BW2076),ISNUMBER($BX2076)),MIN(1,MAX(0,($BX2076-2017+1)/($BX2076-$BW2076+1))),"")</f>
        <v>0</v>
      </c>
      <c r="P2076" s="0" t="n">
        <f aca="false">IF(AND(ISNUMBER($BW2076),ISNUMBER($BX2076)),MIN(1,MAX(0,($BX2076-2018+1)/($BX2076-$BW2076+1))),"")</f>
        <v>0</v>
      </c>
      <c r="Q2076" s="0" t="n">
        <f aca="false">IF(AND(ISNUMBER($BW2076),ISNUMBER($BX2076)),MIN(1,MAX(0,($BX2076-2019+1)/($BX2076-$BW2076+1))),"")</f>
        <v>0</v>
      </c>
      <c r="R2076" s="0" t="n">
        <f aca="false">IF(AND(ISNUMBER($BW2076),ISNUMBER($BX2076)),MIN(1,MAX(0,($BX2076-2016+1)/($BX2076-$BW2076+1))),"")</f>
        <v>0</v>
      </c>
      <c r="S2076" s="0" t="n">
        <f aca="false">IF($L2076&lt;&gt;"",IF($L2076&gt;=2015.5,1,0),"")</f>
        <v>0</v>
      </c>
      <c r="T2076" s="0" t="n">
        <f aca="false">IF($L2076&lt;&gt;"",IF($L2076&gt;=2016,1,0),"")</f>
        <v>0</v>
      </c>
      <c r="U2076" s="0" t="n">
        <f aca="false">IF(ISNUMBER($BX2076),IF($BX2076&gt;=2016,1,0),"")</f>
        <v>0</v>
      </c>
      <c r="V2076" s="0" t="n">
        <f aca="false">IF(ISNUMBER($BW2076),IF($BW2076&gt;=2016,1,0),"")</f>
        <v>0</v>
      </c>
      <c r="W2076" s="0" t="str">
        <f aca="false">IF(AND(ISNUMBER($BW2076),ISNUMBER($BX2076)),IF($BW2076&gt;=2016,"post-only",IF($BX2076&lt;2016,"pre-only","mixed")),"")</f>
        <v>pre-only</v>
      </c>
      <c r="X2076" s="0" t="n">
        <f aca="false">IF(AND(ISNUMBER($BW2076),ISNUMBER($BX2076)),MIN(1,MAX(0,($BX2076-2017+1)/($BX2076-$BW2076+1))),"")</f>
        <v>0</v>
      </c>
      <c r="Y2076" s="0" t="n">
        <f aca="false">IF(AND(ISNUMBER($BW2076),ISNUMBER($BX2076)),MIN(1,MAX(0,($BX2076-2018+1)/($BX2076-$BW2076+1))),"")</f>
        <v>0</v>
      </c>
      <c r="Z2076" s="0" t="n">
        <f aca="false">IF(AND(ISNUMBER($BW2076),ISNUMBER($BX2076)),MIN(1,MAX(0,($BX2076-2019+1)/($BX2076-$BW2076+1))),"")</f>
        <v>0</v>
      </c>
      <c r="AA2076" s="0" t="n">
        <f aca="false">IF(ISNUMBER($BX2076),IF($BX2076&gt;=2017,1,0),"")</f>
        <v>0</v>
      </c>
      <c r="AB2076" s="0" t="n">
        <f aca="false">IF(ISNUMBER($BX2076),IF($BX2076&gt;=2018,1,0),"")</f>
        <v>0</v>
      </c>
      <c r="AC2076" s="0" t="n">
        <f aca="false">IF(ISNUMBER($BX2076),IF($BX2076&gt;=2019,1,0),"")</f>
        <v>0</v>
      </c>
      <c r="AD2076" s="0" t="n">
        <f aca="false">IF($L2076&lt;&gt;"",IF($L2076&gt;2013,1,0),"")</f>
        <v>0</v>
      </c>
      <c r="AE2076" s="0" t="n">
        <f aca="false">IF($L2076&lt;&gt;"",1+IF($L2076&gt;2011,1,0)+IF($L2076&gt;2014,1,0),"")</f>
        <v>1</v>
      </c>
      <c r="AF2076" s="0" t="s">
        <v>747</v>
      </c>
      <c r="AG2076" s="0" t="s">
        <v>88</v>
      </c>
      <c r="AH2076" s="0" t="s">
        <v>2080</v>
      </c>
      <c r="AI2076" s="0" t="s">
        <v>334</v>
      </c>
      <c r="AJ2076" s="0" t="s">
        <v>334</v>
      </c>
      <c r="AK2076" s="0" t="str">
        <f aca="false">IF(AND($CF2076&lt;&gt;"",IFERROR(INDEX(subsample_country_map!$B:$B,MATCH($CF2076,subsample_country_map!$A:$A,0)),"")&lt;&gt;""),INDEX(subsample_country_map!$B:$B,MATCH($CF2076,subsample_country_map!$A:$A,0)),INDEX(lookup!$AA:$AA,MATCH($A2076,lookup!$A:$A,0)))</f>
        <v>1_US</v>
      </c>
      <c r="AL2076" s="0" t="str">
        <f aca="false">IF(AND($CF2076&lt;&gt;"",IFERROR(INDEX(subsample_country_map!$C:$C,MATCH($CF2076,subsample_country_map!$A:$A,0)),"")&lt;&gt;""),INDEX(subsample_country_map!$C:$C,MATCH($CF2076,subsample_country_map!$A:$A,0)),INDEX(lookup!$AB:$AB,MATCH($A2076,lookup!$A:$A,0)))</f>
        <v>1_developed</v>
      </c>
      <c r="AM2076" s="0" t="str">
        <f aca="false">IF(AND($CF2076&lt;&gt;"",IFERROR(INDEX(subsample_country_map!$D:$D,MATCH($CF2076,subsample_country_map!$A:$A,0)),"")&lt;&gt;""),INDEX(subsample_country_map!$D:$D,MATCH($CF2076,subsample_country_map!$A:$A,0)),INDEX(lookup!$AC:$AC,MATCH($A2076,lookup!$A:$A,0)))</f>
        <v>1_western</v>
      </c>
      <c r="AN2076" s="0" t="str">
        <f aca="false">IF(AND($CF2076&lt;&gt;"",IFERROR(INDEX(subsample_country_map!$E:$E,MATCH($CF2076,subsample_country_map!$A:$A,0)),"")&lt;&gt;""),INDEX(subsample_country_map!$E:$E,MATCH($CF2076,subsample_country_map!$A:$A,0)),INDEX(lookup!$AD:$AD,MATCH($A2076,lookup!$A:$A,0)))</f>
        <v>1_common law</v>
      </c>
      <c r="AO2076" s="0" t="str">
        <f aca="false">INDEX(lookup!$Y:$Y,MATCH($A2076,lookup!$A:$A,0))</f>
        <v>0_published</v>
      </c>
      <c r="AP2076" s="0" t="str">
        <f aca="false">INDEX(lookup!$Z:$Z,MATCH($A2076,lookup!$A:$A,0))</f>
        <v>1_VHB high</v>
      </c>
      <c r="AQ2076" s="0" t="str">
        <f aca="false">INDEX(lookup!$W:$W,MATCH($A2076,lookup!$A:$A,0))</f>
        <v>1_fin/acc/econ</v>
      </c>
      <c r="AS2076" s="0" t="s">
        <v>91</v>
      </c>
      <c r="AT2076" s="0" t="s">
        <v>397</v>
      </c>
      <c r="AU2076" s="0" t="s">
        <v>93</v>
      </c>
      <c r="AV2076" s="0" t="s">
        <v>6993</v>
      </c>
      <c r="AX2076" s="0" t="s">
        <v>6879</v>
      </c>
      <c r="BA2076" s="0" t="n">
        <v>244</v>
      </c>
      <c r="BB2076" s="0" t="s">
        <v>347</v>
      </c>
      <c r="BC2076" s="0" t="s">
        <v>122</v>
      </c>
      <c r="BD2076" s="0" t="s">
        <v>4416</v>
      </c>
      <c r="BE2076" s="0" t="s">
        <v>98</v>
      </c>
      <c r="BI2076" s="0" t="s">
        <v>189</v>
      </c>
      <c r="BJ2076" s="0" t="s">
        <v>6994</v>
      </c>
      <c r="BK2076" s="0" t="s">
        <v>635</v>
      </c>
      <c r="BL2076" s="0" t="s">
        <v>6995</v>
      </c>
      <c r="BM2076" s="0" t="s">
        <v>6974</v>
      </c>
      <c r="BN2076" s="0" t="s">
        <v>6970</v>
      </c>
      <c r="BO2076" s="0" t="s">
        <v>769</v>
      </c>
      <c r="BP2076" s="0" t="s">
        <v>6966</v>
      </c>
      <c r="BQ2076" s="0" t="s">
        <v>127</v>
      </c>
      <c r="BT2076" s="0" t="n">
        <v>0</v>
      </c>
      <c r="BU2076" s="0" t="s">
        <v>6971</v>
      </c>
      <c r="BW2076" s="0" t="n">
        <v>1994</v>
      </c>
      <c r="BX2076" s="0" t="n">
        <v>2004</v>
      </c>
      <c r="BY2076" s="0" t="s">
        <v>2087</v>
      </c>
      <c r="BZ2076" s="0" t="n">
        <v>1999</v>
      </c>
      <c r="CA2076" s="0" t="n">
        <v>0</v>
      </c>
      <c r="CB2076" s="0" t="n">
        <v>0</v>
      </c>
      <c r="CC2076" s="0" t="n">
        <v>0</v>
      </c>
      <c r="CD2076" s="0" t="n">
        <v>-0.257693502709131</v>
      </c>
      <c r="CE2076" s="0" t="n">
        <v>1</v>
      </c>
    </row>
    <row r="2077" customFormat="false" ht="15" hidden="false" customHeight="false" outlineLevel="0" collapsed="false">
      <c r="A2077" s="0" t="s">
        <v>6966</v>
      </c>
      <c r="B2077" s="0" t="n">
        <v>3382</v>
      </c>
      <c r="C2077" s="0" t="n">
        <v>-0.521855891133943</v>
      </c>
      <c r="D2077" s="0" t="n">
        <v>66</v>
      </c>
      <c r="E2077" s="0" t="n">
        <f aca="false">IF(ISNUMBER($BA2077),$BA2077,IF(AND(ISNUMBER($D2077),ISNUMBER($BW2077),ISNUMBER($BX2077)),$D2077*($BX2077-$BW2077+1),""))</f>
        <v>66</v>
      </c>
      <c r="H2077" s="0" t="s">
        <v>118</v>
      </c>
      <c r="I2077" s="0" t="s">
        <v>119</v>
      </c>
      <c r="J2077" s="0" t="n">
        <f aca="false">IF($BW2077&lt;&gt;"",$BW2077,"")</f>
        <v>1994</v>
      </c>
      <c r="K2077" s="0" t="n">
        <f aca="false">IF($BX2077&lt;&gt;"",$BX2077,"")</f>
        <v>2004</v>
      </c>
      <c r="L2077" s="0" t="n">
        <f aca="false">IF(AND(ISNUMBER($BW2077),ISNUMBER($BX2077)),($BW2077+$BX2077)/2,"")</f>
        <v>1999</v>
      </c>
      <c r="M2077" s="0" t="n">
        <f aca="false">IF($L2077&lt;&gt;"",$L2077,"")</f>
        <v>1999</v>
      </c>
      <c r="N2077" s="0" t="n">
        <f aca="false">IF(AND(ISNUMBER($BW2077),ISNUMBER($BX2077)),MIN(1,MAX(0,($BX2077-2016+1)/($BX2077-$BW2077+1))),"")</f>
        <v>0</v>
      </c>
      <c r="O2077" s="0" t="n">
        <f aca="false">IF(AND(ISNUMBER($BW2077),ISNUMBER($BX2077)),MIN(1,MAX(0,($BX2077-2017+1)/($BX2077-$BW2077+1))),"")</f>
        <v>0</v>
      </c>
      <c r="P2077" s="0" t="n">
        <f aca="false">IF(AND(ISNUMBER($BW2077),ISNUMBER($BX2077)),MIN(1,MAX(0,($BX2077-2018+1)/($BX2077-$BW2077+1))),"")</f>
        <v>0</v>
      </c>
      <c r="Q2077" s="0" t="n">
        <f aca="false">IF(AND(ISNUMBER($BW2077),ISNUMBER($BX2077)),MIN(1,MAX(0,($BX2077-2019+1)/($BX2077-$BW2077+1))),"")</f>
        <v>0</v>
      </c>
      <c r="R2077" s="0" t="n">
        <f aca="false">IF(AND(ISNUMBER($BW2077),ISNUMBER($BX2077)),MIN(1,MAX(0,($BX2077-2016+1)/($BX2077-$BW2077+1))),"")</f>
        <v>0</v>
      </c>
      <c r="S2077" s="0" t="n">
        <f aca="false">IF($L2077&lt;&gt;"",IF($L2077&gt;=2015.5,1,0),"")</f>
        <v>0</v>
      </c>
      <c r="T2077" s="0" t="n">
        <f aca="false">IF($L2077&lt;&gt;"",IF($L2077&gt;=2016,1,0),"")</f>
        <v>0</v>
      </c>
      <c r="U2077" s="0" t="n">
        <f aca="false">IF(ISNUMBER($BX2077),IF($BX2077&gt;=2016,1,0),"")</f>
        <v>0</v>
      </c>
      <c r="V2077" s="0" t="n">
        <f aca="false">IF(ISNUMBER($BW2077),IF($BW2077&gt;=2016,1,0),"")</f>
        <v>0</v>
      </c>
      <c r="W2077" s="0" t="str">
        <f aca="false">IF(AND(ISNUMBER($BW2077),ISNUMBER($BX2077)),IF($BW2077&gt;=2016,"post-only",IF($BX2077&lt;2016,"pre-only","mixed")),"")</f>
        <v>pre-only</v>
      </c>
      <c r="X2077" s="0" t="n">
        <f aca="false">IF(AND(ISNUMBER($BW2077),ISNUMBER($BX2077)),MIN(1,MAX(0,($BX2077-2017+1)/($BX2077-$BW2077+1))),"")</f>
        <v>0</v>
      </c>
      <c r="Y2077" s="0" t="n">
        <f aca="false">IF(AND(ISNUMBER($BW2077),ISNUMBER($BX2077)),MIN(1,MAX(0,($BX2077-2018+1)/($BX2077-$BW2077+1))),"")</f>
        <v>0</v>
      </c>
      <c r="Z2077" s="0" t="n">
        <f aca="false">IF(AND(ISNUMBER($BW2077),ISNUMBER($BX2077)),MIN(1,MAX(0,($BX2077-2019+1)/($BX2077-$BW2077+1))),"")</f>
        <v>0</v>
      </c>
      <c r="AA2077" s="0" t="n">
        <f aca="false">IF(ISNUMBER($BX2077),IF($BX2077&gt;=2017,1,0),"")</f>
        <v>0</v>
      </c>
      <c r="AB2077" s="0" t="n">
        <f aca="false">IF(ISNUMBER($BX2077),IF($BX2077&gt;=2018,1,0),"")</f>
        <v>0</v>
      </c>
      <c r="AC2077" s="0" t="n">
        <f aca="false">IF(ISNUMBER($BX2077),IF($BX2077&gt;=2019,1,0),"")</f>
        <v>0</v>
      </c>
      <c r="AD2077" s="0" t="n">
        <f aca="false">IF($L2077&lt;&gt;"",IF($L2077&gt;2013,1,0),"")</f>
        <v>0</v>
      </c>
      <c r="AE2077" s="0" t="n">
        <f aca="false">IF($L2077&lt;&gt;"",1+IF($L2077&gt;2011,1,0)+IF($L2077&gt;2014,1,0),"")</f>
        <v>1</v>
      </c>
      <c r="AF2077" s="0" t="s">
        <v>747</v>
      </c>
      <c r="AG2077" s="0" t="s">
        <v>88</v>
      </c>
      <c r="AH2077" s="0" t="s">
        <v>2080</v>
      </c>
      <c r="AI2077" s="0" t="s">
        <v>334</v>
      </c>
      <c r="AJ2077" s="0" t="s">
        <v>334</v>
      </c>
      <c r="AK2077" s="0" t="str">
        <f aca="false">IF(AND($CF2077&lt;&gt;"",IFERROR(INDEX(subsample_country_map!$B:$B,MATCH($CF2077,subsample_country_map!$A:$A,0)),"")&lt;&gt;""),INDEX(subsample_country_map!$B:$B,MATCH($CF2077,subsample_country_map!$A:$A,0)),INDEX(lookup!$AA:$AA,MATCH($A2077,lookup!$A:$A,0)))</f>
        <v>1_US</v>
      </c>
      <c r="AL2077" s="0" t="str">
        <f aca="false">IF(AND($CF2077&lt;&gt;"",IFERROR(INDEX(subsample_country_map!$C:$C,MATCH($CF2077,subsample_country_map!$A:$A,0)),"")&lt;&gt;""),INDEX(subsample_country_map!$C:$C,MATCH($CF2077,subsample_country_map!$A:$A,0)),INDEX(lookup!$AB:$AB,MATCH($A2077,lookup!$A:$A,0)))</f>
        <v>1_developed</v>
      </c>
      <c r="AM2077" s="0" t="str">
        <f aca="false">IF(AND($CF2077&lt;&gt;"",IFERROR(INDEX(subsample_country_map!$D:$D,MATCH($CF2077,subsample_country_map!$A:$A,0)),"")&lt;&gt;""),INDEX(subsample_country_map!$D:$D,MATCH($CF2077,subsample_country_map!$A:$A,0)),INDEX(lookup!$AC:$AC,MATCH($A2077,lookup!$A:$A,0)))</f>
        <v>1_western</v>
      </c>
      <c r="AN2077" s="0" t="str">
        <f aca="false">IF(AND($CF2077&lt;&gt;"",IFERROR(INDEX(subsample_country_map!$E:$E,MATCH($CF2077,subsample_country_map!$A:$A,0)),"")&lt;&gt;""),INDEX(subsample_country_map!$E:$E,MATCH($CF2077,subsample_country_map!$A:$A,0)),INDEX(lookup!$AD:$AD,MATCH($A2077,lookup!$A:$A,0)))</f>
        <v>1_common law</v>
      </c>
      <c r="AO2077" s="0" t="str">
        <f aca="false">INDEX(lookup!$Y:$Y,MATCH($A2077,lookup!$A:$A,0))</f>
        <v>0_published</v>
      </c>
      <c r="AP2077" s="0" t="str">
        <f aca="false">INDEX(lookup!$Z:$Z,MATCH($A2077,lookup!$A:$A,0))</f>
        <v>1_VHB high</v>
      </c>
      <c r="AQ2077" s="0" t="str">
        <f aca="false">INDEX(lookup!$W:$W,MATCH($A2077,lookup!$A:$A,0))</f>
        <v>1_fin/acc/econ</v>
      </c>
      <c r="AS2077" s="0" t="s">
        <v>91</v>
      </c>
      <c r="AT2077" s="0" t="s">
        <v>397</v>
      </c>
      <c r="AU2077" s="0" t="s">
        <v>93</v>
      </c>
      <c r="AV2077" s="0" t="s">
        <v>6996</v>
      </c>
      <c r="AX2077" s="0" t="s">
        <v>6997</v>
      </c>
      <c r="BA2077" s="0" t="n">
        <v>66</v>
      </c>
      <c r="BB2077" s="0" t="s">
        <v>347</v>
      </c>
      <c r="BC2077" s="0" t="s">
        <v>122</v>
      </c>
      <c r="BD2077" s="0" t="s">
        <v>4416</v>
      </c>
      <c r="BE2077" s="0" t="s">
        <v>3989</v>
      </c>
      <c r="BF2077" s="0" t="s">
        <v>6998</v>
      </c>
      <c r="BI2077" s="0" t="s">
        <v>208</v>
      </c>
      <c r="BJ2077" s="0" t="s">
        <v>6999</v>
      </c>
      <c r="BK2077" s="0" t="s">
        <v>676</v>
      </c>
      <c r="BL2077" s="0" t="s">
        <v>7000</v>
      </c>
      <c r="BM2077" s="0" t="s">
        <v>6974</v>
      </c>
      <c r="BN2077" s="0" t="s">
        <v>6970</v>
      </c>
      <c r="BO2077" s="0" t="s">
        <v>769</v>
      </c>
      <c r="BP2077" s="0" t="s">
        <v>6966</v>
      </c>
      <c r="BQ2077" s="0" t="s">
        <v>127</v>
      </c>
      <c r="BT2077" s="0" t="n">
        <v>0</v>
      </c>
      <c r="BU2077" s="0" t="s">
        <v>6971</v>
      </c>
      <c r="BW2077" s="0" t="n">
        <v>1994</v>
      </c>
      <c r="BX2077" s="0" t="n">
        <v>2004</v>
      </c>
      <c r="BY2077" s="0" t="s">
        <v>2087</v>
      </c>
      <c r="BZ2077" s="0" t="n">
        <v>1999</v>
      </c>
      <c r="CA2077" s="0" t="n">
        <v>0</v>
      </c>
      <c r="CB2077" s="0" t="n">
        <v>0</v>
      </c>
      <c r="CC2077" s="0" t="n">
        <v>0</v>
      </c>
      <c r="CD2077" s="0" t="n">
        <v>-0.578886840010198</v>
      </c>
      <c r="CE2077" s="0" t="n">
        <v>1</v>
      </c>
    </row>
    <row r="2078" customFormat="false" ht="15" hidden="false" customHeight="false" outlineLevel="0" collapsed="false">
      <c r="A2078" s="0" t="s">
        <v>6966</v>
      </c>
      <c r="B2078" s="0" t="n">
        <v>3383</v>
      </c>
      <c r="C2078" s="0" t="n">
        <v>-0.457423351058888</v>
      </c>
      <c r="D2078" s="0" t="n">
        <v>96</v>
      </c>
      <c r="E2078" s="0" t="n">
        <f aca="false">IF(ISNUMBER($BA2078),$BA2078,IF(AND(ISNUMBER($D2078),ISNUMBER($BW2078),ISNUMBER($BX2078)),$D2078*($BX2078-$BW2078+1),""))</f>
        <v>96</v>
      </c>
      <c r="H2078" s="0" t="s">
        <v>118</v>
      </c>
      <c r="I2078" s="0" t="s">
        <v>119</v>
      </c>
      <c r="J2078" s="0" t="n">
        <f aca="false">IF($BW2078&lt;&gt;"",$BW2078,"")</f>
        <v>1994</v>
      </c>
      <c r="K2078" s="0" t="n">
        <f aca="false">IF($BX2078&lt;&gt;"",$BX2078,"")</f>
        <v>2004</v>
      </c>
      <c r="L2078" s="0" t="n">
        <f aca="false">IF(AND(ISNUMBER($BW2078),ISNUMBER($BX2078)),($BW2078+$BX2078)/2,"")</f>
        <v>1999</v>
      </c>
      <c r="M2078" s="0" t="n">
        <f aca="false">IF($L2078&lt;&gt;"",$L2078,"")</f>
        <v>1999</v>
      </c>
      <c r="N2078" s="0" t="n">
        <f aca="false">IF(AND(ISNUMBER($BW2078),ISNUMBER($BX2078)),MIN(1,MAX(0,($BX2078-2016+1)/($BX2078-$BW2078+1))),"")</f>
        <v>0</v>
      </c>
      <c r="O2078" s="0" t="n">
        <f aca="false">IF(AND(ISNUMBER($BW2078),ISNUMBER($BX2078)),MIN(1,MAX(0,($BX2078-2017+1)/($BX2078-$BW2078+1))),"")</f>
        <v>0</v>
      </c>
      <c r="P2078" s="0" t="n">
        <f aca="false">IF(AND(ISNUMBER($BW2078),ISNUMBER($BX2078)),MIN(1,MAX(0,($BX2078-2018+1)/($BX2078-$BW2078+1))),"")</f>
        <v>0</v>
      </c>
      <c r="Q2078" s="0" t="n">
        <f aca="false">IF(AND(ISNUMBER($BW2078),ISNUMBER($BX2078)),MIN(1,MAX(0,($BX2078-2019+1)/($BX2078-$BW2078+1))),"")</f>
        <v>0</v>
      </c>
      <c r="R2078" s="0" t="n">
        <f aca="false">IF(AND(ISNUMBER($BW2078),ISNUMBER($BX2078)),MIN(1,MAX(0,($BX2078-2016+1)/($BX2078-$BW2078+1))),"")</f>
        <v>0</v>
      </c>
      <c r="S2078" s="0" t="n">
        <f aca="false">IF($L2078&lt;&gt;"",IF($L2078&gt;=2015.5,1,0),"")</f>
        <v>0</v>
      </c>
      <c r="T2078" s="0" t="n">
        <f aca="false">IF($L2078&lt;&gt;"",IF($L2078&gt;=2016,1,0),"")</f>
        <v>0</v>
      </c>
      <c r="U2078" s="0" t="n">
        <f aca="false">IF(ISNUMBER($BX2078),IF($BX2078&gt;=2016,1,0),"")</f>
        <v>0</v>
      </c>
      <c r="V2078" s="0" t="n">
        <f aca="false">IF(ISNUMBER($BW2078),IF($BW2078&gt;=2016,1,0),"")</f>
        <v>0</v>
      </c>
      <c r="W2078" s="0" t="str">
        <f aca="false">IF(AND(ISNUMBER($BW2078),ISNUMBER($BX2078)),IF($BW2078&gt;=2016,"post-only",IF($BX2078&lt;2016,"pre-only","mixed")),"")</f>
        <v>pre-only</v>
      </c>
      <c r="X2078" s="0" t="n">
        <f aca="false">IF(AND(ISNUMBER($BW2078),ISNUMBER($BX2078)),MIN(1,MAX(0,($BX2078-2017+1)/($BX2078-$BW2078+1))),"")</f>
        <v>0</v>
      </c>
      <c r="Y2078" s="0" t="n">
        <f aca="false">IF(AND(ISNUMBER($BW2078),ISNUMBER($BX2078)),MIN(1,MAX(0,($BX2078-2018+1)/($BX2078-$BW2078+1))),"")</f>
        <v>0</v>
      </c>
      <c r="Z2078" s="0" t="n">
        <f aca="false">IF(AND(ISNUMBER($BW2078),ISNUMBER($BX2078)),MIN(1,MAX(0,($BX2078-2019+1)/($BX2078-$BW2078+1))),"")</f>
        <v>0</v>
      </c>
      <c r="AA2078" s="0" t="n">
        <f aca="false">IF(ISNUMBER($BX2078),IF($BX2078&gt;=2017,1,0),"")</f>
        <v>0</v>
      </c>
      <c r="AB2078" s="0" t="n">
        <f aca="false">IF(ISNUMBER($BX2078),IF($BX2078&gt;=2018,1,0),"")</f>
        <v>0</v>
      </c>
      <c r="AC2078" s="0" t="n">
        <f aca="false">IF(ISNUMBER($BX2078),IF($BX2078&gt;=2019,1,0),"")</f>
        <v>0</v>
      </c>
      <c r="AD2078" s="0" t="n">
        <f aca="false">IF($L2078&lt;&gt;"",IF($L2078&gt;2013,1,0),"")</f>
        <v>0</v>
      </c>
      <c r="AE2078" s="0" t="n">
        <f aca="false">IF($L2078&lt;&gt;"",1+IF($L2078&gt;2011,1,0)+IF($L2078&gt;2014,1,0),"")</f>
        <v>1</v>
      </c>
      <c r="AF2078" s="0" t="s">
        <v>747</v>
      </c>
      <c r="AG2078" s="0" t="s">
        <v>88</v>
      </c>
      <c r="AH2078" s="0" t="s">
        <v>2080</v>
      </c>
      <c r="AI2078" s="0" t="s">
        <v>334</v>
      </c>
      <c r="AJ2078" s="0" t="s">
        <v>334</v>
      </c>
      <c r="AK2078" s="0" t="str">
        <f aca="false">IF(AND($CF2078&lt;&gt;"",IFERROR(INDEX(subsample_country_map!$B:$B,MATCH($CF2078,subsample_country_map!$A:$A,0)),"")&lt;&gt;""),INDEX(subsample_country_map!$B:$B,MATCH($CF2078,subsample_country_map!$A:$A,0)),INDEX(lookup!$AA:$AA,MATCH($A2078,lookup!$A:$A,0)))</f>
        <v>1_US</v>
      </c>
      <c r="AL2078" s="0" t="str">
        <f aca="false">IF(AND($CF2078&lt;&gt;"",IFERROR(INDEX(subsample_country_map!$C:$C,MATCH($CF2078,subsample_country_map!$A:$A,0)),"")&lt;&gt;""),INDEX(subsample_country_map!$C:$C,MATCH($CF2078,subsample_country_map!$A:$A,0)),INDEX(lookup!$AB:$AB,MATCH($A2078,lookup!$A:$A,0)))</f>
        <v>1_developed</v>
      </c>
      <c r="AM2078" s="0" t="str">
        <f aca="false">IF(AND($CF2078&lt;&gt;"",IFERROR(INDEX(subsample_country_map!$D:$D,MATCH($CF2078,subsample_country_map!$A:$A,0)),"")&lt;&gt;""),INDEX(subsample_country_map!$D:$D,MATCH($CF2078,subsample_country_map!$A:$A,0)),INDEX(lookup!$AC:$AC,MATCH($A2078,lookup!$A:$A,0)))</f>
        <v>1_western</v>
      </c>
      <c r="AN2078" s="0" t="str">
        <f aca="false">IF(AND($CF2078&lt;&gt;"",IFERROR(INDEX(subsample_country_map!$E:$E,MATCH($CF2078,subsample_country_map!$A:$A,0)),"")&lt;&gt;""),INDEX(subsample_country_map!$E:$E,MATCH($CF2078,subsample_country_map!$A:$A,0)),INDEX(lookup!$AD:$AD,MATCH($A2078,lookup!$A:$A,0)))</f>
        <v>1_common law</v>
      </c>
      <c r="AO2078" s="0" t="str">
        <f aca="false">INDEX(lookup!$Y:$Y,MATCH($A2078,lookup!$A:$A,0))</f>
        <v>0_published</v>
      </c>
      <c r="AP2078" s="0" t="str">
        <f aca="false">INDEX(lookup!$Z:$Z,MATCH($A2078,lookup!$A:$A,0))</f>
        <v>1_VHB high</v>
      </c>
      <c r="AQ2078" s="0" t="str">
        <f aca="false">INDEX(lookup!$W:$W,MATCH($A2078,lookup!$A:$A,0))</f>
        <v>1_fin/acc/econ</v>
      </c>
      <c r="AS2078" s="0" t="s">
        <v>91</v>
      </c>
      <c r="AT2078" s="0" t="s">
        <v>397</v>
      </c>
      <c r="AU2078" s="0" t="s">
        <v>93</v>
      </c>
      <c r="AV2078" s="0" t="s">
        <v>7001</v>
      </c>
      <c r="AX2078" s="0" t="s">
        <v>7002</v>
      </c>
      <c r="BA2078" s="0" t="n">
        <v>96</v>
      </c>
      <c r="BB2078" s="0" t="s">
        <v>347</v>
      </c>
      <c r="BC2078" s="0" t="s">
        <v>122</v>
      </c>
      <c r="BD2078" s="0" t="s">
        <v>4416</v>
      </c>
      <c r="BE2078" s="0" t="s">
        <v>3989</v>
      </c>
      <c r="BF2078" s="0" t="s">
        <v>7003</v>
      </c>
      <c r="BI2078" s="0" t="s">
        <v>208</v>
      </c>
      <c r="BJ2078" s="0" t="s">
        <v>7004</v>
      </c>
      <c r="BK2078" s="0" t="s">
        <v>676</v>
      </c>
      <c r="BL2078" s="0" t="s">
        <v>7005</v>
      </c>
      <c r="BM2078" s="0" t="s">
        <v>6974</v>
      </c>
      <c r="BN2078" s="0" t="s">
        <v>6970</v>
      </c>
      <c r="BO2078" s="0" t="s">
        <v>769</v>
      </c>
      <c r="BP2078" s="0" t="s">
        <v>6966</v>
      </c>
      <c r="BQ2078" s="0" t="s">
        <v>127</v>
      </c>
      <c r="BT2078" s="0" t="n">
        <v>0</v>
      </c>
      <c r="BU2078" s="0" t="s">
        <v>6971</v>
      </c>
      <c r="BW2078" s="0" t="n">
        <v>1994</v>
      </c>
      <c r="BX2078" s="0" t="n">
        <v>2004</v>
      </c>
      <c r="BY2078" s="0" t="s">
        <v>2087</v>
      </c>
      <c r="BZ2078" s="0" t="n">
        <v>1999</v>
      </c>
      <c r="CA2078" s="0" t="n">
        <v>0</v>
      </c>
      <c r="CB2078" s="0" t="n">
        <v>0</v>
      </c>
      <c r="CC2078" s="0" t="n">
        <v>0</v>
      </c>
      <c r="CD2078" s="0" t="n">
        <v>-0.494047981855883</v>
      </c>
      <c r="CE2078" s="0" t="n">
        <v>1</v>
      </c>
    </row>
    <row r="2079" customFormat="false" ht="15" hidden="false" customHeight="false" outlineLevel="0" collapsed="false">
      <c r="A2079" s="0" t="s">
        <v>6966</v>
      </c>
      <c r="B2079" s="0" t="n">
        <v>3384</v>
      </c>
      <c r="C2079" s="0" t="n">
        <v>0.196003988875222</v>
      </c>
      <c r="D2079" s="0" t="n">
        <v>82</v>
      </c>
      <c r="E2079" s="0" t="n">
        <f aca="false">IF(ISNUMBER($BA2079),$BA2079,IF(AND(ISNUMBER($D2079),ISNUMBER($BW2079),ISNUMBER($BX2079)),$D2079*($BX2079-$BW2079+1),""))</f>
        <v>82</v>
      </c>
      <c r="H2079" s="0" t="s">
        <v>118</v>
      </c>
      <c r="I2079" s="0" t="s">
        <v>119</v>
      </c>
      <c r="J2079" s="0" t="n">
        <f aca="false">IF($BW2079&lt;&gt;"",$BW2079,"")</f>
        <v>1994</v>
      </c>
      <c r="K2079" s="0" t="n">
        <f aca="false">IF($BX2079&lt;&gt;"",$BX2079,"")</f>
        <v>2004</v>
      </c>
      <c r="L2079" s="0" t="n">
        <f aca="false">IF(AND(ISNUMBER($BW2079),ISNUMBER($BX2079)),($BW2079+$BX2079)/2,"")</f>
        <v>1999</v>
      </c>
      <c r="M2079" s="0" t="n">
        <f aca="false">IF($L2079&lt;&gt;"",$L2079,"")</f>
        <v>1999</v>
      </c>
      <c r="N2079" s="0" t="n">
        <f aca="false">IF(AND(ISNUMBER($BW2079),ISNUMBER($BX2079)),MIN(1,MAX(0,($BX2079-2016+1)/($BX2079-$BW2079+1))),"")</f>
        <v>0</v>
      </c>
      <c r="O2079" s="0" t="n">
        <f aca="false">IF(AND(ISNUMBER($BW2079),ISNUMBER($BX2079)),MIN(1,MAX(0,($BX2079-2017+1)/($BX2079-$BW2079+1))),"")</f>
        <v>0</v>
      </c>
      <c r="P2079" s="0" t="n">
        <f aca="false">IF(AND(ISNUMBER($BW2079),ISNUMBER($BX2079)),MIN(1,MAX(0,($BX2079-2018+1)/($BX2079-$BW2079+1))),"")</f>
        <v>0</v>
      </c>
      <c r="Q2079" s="0" t="n">
        <f aca="false">IF(AND(ISNUMBER($BW2079),ISNUMBER($BX2079)),MIN(1,MAX(0,($BX2079-2019+1)/($BX2079-$BW2079+1))),"")</f>
        <v>0</v>
      </c>
      <c r="R2079" s="0" t="n">
        <f aca="false">IF(AND(ISNUMBER($BW2079),ISNUMBER($BX2079)),MIN(1,MAX(0,($BX2079-2016+1)/($BX2079-$BW2079+1))),"")</f>
        <v>0</v>
      </c>
      <c r="S2079" s="0" t="n">
        <f aca="false">IF($L2079&lt;&gt;"",IF($L2079&gt;=2015.5,1,0),"")</f>
        <v>0</v>
      </c>
      <c r="T2079" s="0" t="n">
        <f aca="false">IF($L2079&lt;&gt;"",IF($L2079&gt;=2016,1,0),"")</f>
        <v>0</v>
      </c>
      <c r="U2079" s="0" t="n">
        <f aca="false">IF(ISNUMBER($BX2079),IF($BX2079&gt;=2016,1,0),"")</f>
        <v>0</v>
      </c>
      <c r="V2079" s="0" t="n">
        <f aca="false">IF(ISNUMBER($BW2079),IF($BW2079&gt;=2016,1,0),"")</f>
        <v>0</v>
      </c>
      <c r="W2079" s="0" t="str">
        <f aca="false">IF(AND(ISNUMBER($BW2079),ISNUMBER($BX2079)),IF($BW2079&gt;=2016,"post-only",IF($BX2079&lt;2016,"pre-only","mixed")),"")</f>
        <v>pre-only</v>
      </c>
      <c r="X2079" s="0" t="n">
        <f aca="false">IF(AND(ISNUMBER($BW2079),ISNUMBER($BX2079)),MIN(1,MAX(0,($BX2079-2017+1)/($BX2079-$BW2079+1))),"")</f>
        <v>0</v>
      </c>
      <c r="Y2079" s="0" t="n">
        <f aca="false">IF(AND(ISNUMBER($BW2079),ISNUMBER($BX2079)),MIN(1,MAX(0,($BX2079-2018+1)/($BX2079-$BW2079+1))),"")</f>
        <v>0</v>
      </c>
      <c r="Z2079" s="0" t="n">
        <f aca="false">IF(AND(ISNUMBER($BW2079),ISNUMBER($BX2079)),MIN(1,MAX(0,($BX2079-2019+1)/($BX2079-$BW2079+1))),"")</f>
        <v>0</v>
      </c>
      <c r="AA2079" s="0" t="n">
        <f aca="false">IF(ISNUMBER($BX2079),IF($BX2079&gt;=2017,1,0),"")</f>
        <v>0</v>
      </c>
      <c r="AB2079" s="0" t="n">
        <f aca="false">IF(ISNUMBER($BX2079),IF($BX2079&gt;=2018,1,0),"")</f>
        <v>0</v>
      </c>
      <c r="AC2079" s="0" t="n">
        <f aca="false">IF(ISNUMBER($BX2079),IF($BX2079&gt;=2019,1,0),"")</f>
        <v>0</v>
      </c>
      <c r="AD2079" s="0" t="n">
        <f aca="false">IF($L2079&lt;&gt;"",IF($L2079&gt;2013,1,0),"")</f>
        <v>0</v>
      </c>
      <c r="AE2079" s="0" t="n">
        <f aca="false">IF($L2079&lt;&gt;"",1+IF($L2079&gt;2011,1,0)+IF($L2079&gt;2014,1,0),"")</f>
        <v>1</v>
      </c>
      <c r="AF2079" s="0" t="s">
        <v>747</v>
      </c>
      <c r="AG2079" s="0" t="s">
        <v>88</v>
      </c>
      <c r="AH2079" s="0" t="s">
        <v>2080</v>
      </c>
      <c r="AI2079" s="0" t="s">
        <v>334</v>
      </c>
      <c r="AJ2079" s="0" t="s">
        <v>334</v>
      </c>
      <c r="AK2079" s="0" t="str">
        <f aca="false">IF(AND($CF2079&lt;&gt;"",IFERROR(INDEX(subsample_country_map!$B:$B,MATCH($CF2079,subsample_country_map!$A:$A,0)),"")&lt;&gt;""),INDEX(subsample_country_map!$B:$B,MATCH($CF2079,subsample_country_map!$A:$A,0)),INDEX(lookup!$AA:$AA,MATCH($A2079,lookup!$A:$A,0)))</f>
        <v>1_US</v>
      </c>
      <c r="AL2079" s="0" t="str">
        <f aca="false">IF(AND($CF2079&lt;&gt;"",IFERROR(INDEX(subsample_country_map!$C:$C,MATCH($CF2079,subsample_country_map!$A:$A,0)),"")&lt;&gt;""),INDEX(subsample_country_map!$C:$C,MATCH($CF2079,subsample_country_map!$A:$A,0)),INDEX(lookup!$AB:$AB,MATCH($A2079,lookup!$A:$A,0)))</f>
        <v>1_developed</v>
      </c>
      <c r="AM2079" s="0" t="str">
        <f aca="false">IF(AND($CF2079&lt;&gt;"",IFERROR(INDEX(subsample_country_map!$D:$D,MATCH($CF2079,subsample_country_map!$A:$A,0)),"")&lt;&gt;""),INDEX(subsample_country_map!$D:$D,MATCH($CF2079,subsample_country_map!$A:$A,0)),INDEX(lookup!$AC:$AC,MATCH($A2079,lookup!$A:$A,0)))</f>
        <v>1_western</v>
      </c>
      <c r="AN2079" s="0" t="str">
        <f aca="false">IF(AND($CF2079&lt;&gt;"",IFERROR(INDEX(subsample_country_map!$E:$E,MATCH($CF2079,subsample_country_map!$A:$A,0)),"")&lt;&gt;""),INDEX(subsample_country_map!$E:$E,MATCH($CF2079,subsample_country_map!$A:$A,0)),INDEX(lookup!$AD:$AD,MATCH($A2079,lookup!$A:$A,0)))</f>
        <v>1_common law</v>
      </c>
      <c r="AO2079" s="0" t="str">
        <f aca="false">INDEX(lookup!$Y:$Y,MATCH($A2079,lookup!$A:$A,0))</f>
        <v>0_published</v>
      </c>
      <c r="AP2079" s="0" t="str">
        <f aca="false">INDEX(lookup!$Z:$Z,MATCH($A2079,lookup!$A:$A,0))</f>
        <v>1_VHB high</v>
      </c>
      <c r="AQ2079" s="0" t="str">
        <f aca="false">INDEX(lookup!$W:$W,MATCH($A2079,lookup!$A:$A,0))</f>
        <v>1_fin/acc/econ</v>
      </c>
      <c r="AS2079" s="0" t="s">
        <v>91</v>
      </c>
      <c r="AT2079" s="0" t="s">
        <v>397</v>
      </c>
      <c r="AU2079" s="0" t="s">
        <v>93</v>
      </c>
      <c r="AV2079" s="0" t="s">
        <v>7006</v>
      </c>
      <c r="AX2079" s="0" t="s">
        <v>1097</v>
      </c>
      <c r="BA2079" s="0" t="n">
        <v>82</v>
      </c>
      <c r="BB2079" s="0" t="s">
        <v>347</v>
      </c>
      <c r="BC2079" s="0" t="s">
        <v>122</v>
      </c>
      <c r="BD2079" s="0" t="s">
        <v>4416</v>
      </c>
      <c r="BE2079" s="0" t="s">
        <v>3989</v>
      </c>
      <c r="BF2079" s="0" t="s">
        <v>7007</v>
      </c>
      <c r="BI2079" s="0" t="s">
        <v>208</v>
      </c>
      <c r="BJ2079" s="0" t="s">
        <v>7008</v>
      </c>
      <c r="BK2079" s="0" t="s">
        <v>676</v>
      </c>
      <c r="BL2079" s="0" t="s">
        <v>7009</v>
      </c>
      <c r="BM2079" s="0" t="s">
        <v>6974</v>
      </c>
      <c r="BN2079" s="0" t="s">
        <v>6970</v>
      </c>
      <c r="BO2079" s="0" t="s">
        <v>769</v>
      </c>
      <c r="BP2079" s="0" t="s">
        <v>6966</v>
      </c>
      <c r="BQ2079" s="0" t="s">
        <v>127</v>
      </c>
      <c r="BT2079" s="0" t="n">
        <v>0</v>
      </c>
      <c r="BU2079" s="0" t="s">
        <v>6971</v>
      </c>
      <c r="BW2079" s="0" t="n">
        <v>1994</v>
      </c>
      <c r="BX2079" s="0" t="n">
        <v>2004</v>
      </c>
      <c r="BY2079" s="0" t="s">
        <v>2087</v>
      </c>
      <c r="BZ2079" s="0" t="n">
        <v>1999</v>
      </c>
      <c r="CA2079" s="0" t="n">
        <v>0</v>
      </c>
      <c r="CB2079" s="0" t="n">
        <v>0</v>
      </c>
      <c r="CC2079" s="0" t="n">
        <v>0</v>
      </c>
      <c r="CD2079" s="0" t="n">
        <v>0.198573480902949</v>
      </c>
      <c r="CE2079" s="0" t="n">
        <v>1</v>
      </c>
    </row>
    <row r="2080" customFormat="false" ht="15" hidden="false" customHeight="false" outlineLevel="0" collapsed="false">
      <c r="A2080" s="0" t="s">
        <v>7010</v>
      </c>
      <c r="B2080" s="0" t="n">
        <v>3385</v>
      </c>
      <c r="C2080" s="0" t="n">
        <v>-0.0764014621514272</v>
      </c>
      <c r="D2080" s="0" t="n">
        <v>1940</v>
      </c>
      <c r="E2080" s="0" t="n">
        <f aca="false">IF(ISNUMBER($BA2080),$BA2080,IF(AND(ISNUMBER($D2080),ISNUMBER($BW2080),ISNUMBER($BX2080)),$D2080*($BX2080-$BW2080+1),""))</f>
        <v>1940</v>
      </c>
      <c r="H2080" s="0" t="s">
        <v>118</v>
      </c>
      <c r="I2080" s="0" t="s">
        <v>344</v>
      </c>
      <c r="J2080" s="0" t="n">
        <f aca="false">IF($BW2080&lt;&gt;"",$BW2080,"")</f>
        <v>2009</v>
      </c>
      <c r="K2080" s="0" t="n">
        <f aca="false">IF($BX2080&lt;&gt;"",$BX2080,"")</f>
        <v>2017</v>
      </c>
      <c r="L2080" s="0" t="n">
        <f aca="false">IF(AND(ISNUMBER($BW2080),ISNUMBER($BX2080)),($BW2080+$BX2080)/2,"")</f>
        <v>2013</v>
      </c>
      <c r="M2080" s="0" t="n">
        <f aca="false">IF($L2080&lt;&gt;"",$L2080,"")</f>
        <v>2013</v>
      </c>
      <c r="N2080" s="0" t="n">
        <f aca="false">IF(AND(ISNUMBER($BW2080),ISNUMBER($BX2080)),MIN(1,MAX(0,($BX2080-2016+1)/($BX2080-$BW2080+1))),"")</f>
        <v>0.222222222222222</v>
      </c>
      <c r="O2080" s="0" t="n">
        <f aca="false">IF(AND(ISNUMBER($BW2080),ISNUMBER($BX2080)),MIN(1,MAX(0,($BX2080-2017+1)/($BX2080-$BW2080+1))),"")</f>
        <v>0.111111111111111</v>
      </c>
      <c r="P2080" s="0" t="n">
        <f aca="false">IF(AND(ISNUMBER($BW2080),ISNUMBER($BX2080)),MIN(1,MAX(0,($BX2080-2018+1)/($BX2080-$BW2080+1))),"")</f>
        <v>0</v>
      </c>
      <c r="Q2080" s="0" t="n">
        <f aca="false">IF(AND(ISNUMBER($BW2080),ISNUMBER($BX2080)),MIN(1,MAX(0,($BX2080-2019+1)/($BX2080-$BW2080+1))),"")</f>
        <v>0</v>
      </c>
      <c r="R2080" s="0" t="n">
        <f aca="false">IF(AND(ISNUMBER($BW2080),ISNUMBER($BX2080)),MIN(1,MAX(0,($BX2080-2016+1)/($BX2080-$BW2080+1))),"")</f>
        <v>0.222222222222222</v>
      </c>
      <c r="S2080" s="0" t="n">
        <f aca="false">IF($L2080&lt;&gt;"",IF($L2080&gt;=2015.5,1,0),"")</f>
        <v>0</v>
      </c>
      <c r="T2080" s="0" t="n">
        <f aca="false">IF($L2080&lt;&gt;"",IF($L2080&gt;=2016,1,0),"")</f>
        <v>0</v>
      </c>
      <c r="U2080" s="0" t="n">
        <f aca="false">IF(ISNUMBER($BX2080),IF($BX2080&gt;=2016,1,0),"")</f>
        <v>1</v>
      </c>
      <c r="V2080" s="0" t="n">
        <f aca="false">IF(ISNUMBER($BW2080),IF($BW2080&gt;=2016,1,0),"")</f>
        <v>0</v>
      </c>
      <c r="W2080" s="0" t="str">
        <f aca="false">IF(AND(ISNUMBER($BW2080),ISNUMBER($BX2080)),IF($BW2080&gt;=2016,"post-only",IF($BX2080&lt;2016,"pre-only","mixed")),"")</f>
        <v>mixed</v>
      </c>
      <c r="X2080" s="0" t="n">
        <f aca="false">IF(AND(ISNUMBER($BW2080),ISNUMBER($BX2080)),MIN(1,MAX(0,($BX2080-2017+1)/($BX2080-$BW2080+1))),"")</f>
        <v>0.111111111111111</v>
      </c>
      <c r="Y2080" s="0" t="n">
        <f aca="false">IF(AND(ISNUMBER($BW2080),ISNUMBER($BX2080)),MIN(1,MAX(0,($BX2080-2018+1)/($BX2080-$BW2080+1))),"")</f>
        <v>0</v>
      </c>
      <c r="Z2080" s="0" t="n">
        <f aca="false">IF(AND(ISNUMBER($BW2080),ISNUMBER($BX2080)),MIN(1,MAX(0,($BX2080-2019+1)/($BX2080-$BW2080+1))),"")</f>
        <v>0</v>
      </c>
      <c r="AA2080" s="0" t="n">
        <f aca="false">IF(ISNUMBER($BX2080),IF($BX2080&gt;=2017,1,0),"")</f>
        <v>1</v>
      </c>
      <c r="AB2080" s="0" t="n">
        <f aca="false">IF(ISNUMBER($BX2080),IF($BX2080&gt;=2018,1,0),"")</f>
        <v>0</v>
      </c>
      <c r="AC2080" s="0" t="n">
        <f aca="false">IF(ISNUMBER($BX2080),IF($BX2080&gt;=2019,1,0),"")</f>
        <v>0</v>
      </c>
      <c r="AD2080" s="0" t="n">
        <f aca="false">IF($L2080&lt;&gt;"",IF($L2080&gt;2013,1,0),"")</f>
        <v>0</v>
      </c>
      <c r="AE2080" s="0" t="n">
        <f aca="false">IF($L2080&lt;&gt;"",1+IF($L2080&gt;2011,1,0)+IF($L2080&gt;2014,1,0),"")</f>
        <v>2</v>
      </c>
      <c r="AF2080" s="0" t="s">
        <v>310</v>
      </c>
      <c r="AG2080" s="0" t="s">
        <v>88</v>
      </c>
      <c r="AH2080" s="0" t="s">
        <v>89</v>
      </c>
      <c r="AI2080" s="0" t="s">
        <v>497</v>
      </c>
      <c r="AJ2080" s="0" t="s">
        <v>497</v>
      </c>
      <c r="AK2080" s="0" t="str">
        <f aca="false">IF(AND($CF2080&lt;&gt;"",IFERROR(INDEX(subsample_country_map!$B:$B,MATCH($CF2080,subsample_country_map!$A:$A,0)),"")&lt;&gt;""),INDEX(subsample_country_map!$B:$B,MATCH($CF2080,subsample_country_map!$A:$A,0)),INDEX(lookup!$AA:$AA,MATCH($A2080,lookup!$A:$A,0)))</f>
        <v>1_US</v>
      </c>
      <c r="AL2080" s="0" t="str">
        <f aca="false">IF(AND($CF2080&lt;&gt;"",IFERROR(INDEX(subsample_country_map!$C:$C,MATCH($CF2080,subsample_country_map!$A:$A,0)),"")&lt;&gt;""),INDEX(subsample_country_map!$C:$C,MATCH($CF2080,subsample_country_map!$A:$A,0)),INDEX(lookup!$AB:$AB,MATCH($A2080,lookup!$A:$A,0)))</f>
        <v>1_developed</v>
      </c>
      <c r="AM2080" s="0" t="str">
        <f aca="false">IF(AND($CF2080&lt;&gt;"",IFERROR(INDEX(subsample_country_map!$D:$D,MATCH($CF2080,subsample_country_map!$A:$A,0)),"")&lt;&gt;""),INDEX(subsample_country_map!$D:$D,MATCH($CF2080,subsample_country_map!$A:$A,0)),INDEX(lookup!$AC:$AC,MATCH($A2080,lookup!$A:$A,0)))</f>
        <v>1_western</v>
      </c>
      <c r="AN2080" s="0" t="str">
        <f aca="false">IF(AND($CF2080&lt;&gt;"",IFERROR(INDEX(subsample_country_map!$E:$E,MATCH($CF2080,subsample_country_map!$A:$A,0)),"")&lt;&gt;""),INDEX(subsample_country_map!$E:$E,MATCH($CF2080,subsample_country_map!$A:$A,0)),INDEX(lookup!$AD:$AD,MATCH($A2080,lookup!$A:$A,0)))</f>
        <v>1_common law</v>
      </c>
      <c r="AO2080" s="0" t="str">
        <f aca="false">INDEX(lookup!$Y:$Y,MATCH($A2080,lookup!$A:$A,0))</f>
        <v>1_not published</v>
      </c>
      <c r="AP2080" s="0" t="str">
        <f aca="false">INDEX(lookup!$Z:$Z,MATCH($A2080,lookup!$A:$A,0))</f>
        <v>99_NCE</v>
      </c>
      <c r="AQ2080" s="0" t="str">
        <f aca="false">INDEX(lookup!$W:$W,MATCH($A2080,lookup!$A:$A,0))</f>
        <v>1_fin/acc/econ</v>
      </c>
      <c r="AS2080" s="0" t="s">
        <v>91</v>
      </c>
      <c r="AT2080" s="0" t="s">
        <v>111</v>
      </c>
      <c r="AU2080" s="0" t="s">
        <v>311</v>
      </c>
      <c r="AV2080" s="0" t="s">
        <v>1817</v>
      </c>
      <c r="AW2080" s="0" t="s">
        <v>1718</v>
      </c>
      <c r="BA2080" s="0" t="n">
        <v>1940</v>
      </c>
      <c r="BB2080" s="0" t="s">
        <v>347</v>
      </c>
      <c r="BC2080" s="0" t="s">
        <v>122</v>
      </c>
      <c r="BD2080" s="0" t="s">
        <v>123</v>
      </c>
      <c r="BE2080" s="0" t="s">
        <v>98</v>
      </c>
      <c r="BI2080" s="0" t="s">
        <v>502</v>
      </c>
      <c r="BJ2080" s="0" t="s">
        <v>7011</v>
      </c>
      <c r="BK2080" s="0" t="s">
        <v>2267</v>
      </c>
      <c r="BL2080" s="0" t="s">
        <v>7012</v>
      </c>
      <c r="BM2080" s="0" t="s">
        <v>1469</v>
      </c>
      <c r="BN2080" s="0" t="s">
        <v>1470</v>
      </c>
      <c r="BO2080" s="0" t="s">
        <v>769</v>
      </c>
      <c r="BP2080" s="0" t="s">
        <v>7010</v>
      </c>
      <c r="BQ2080" s="0" t="s">
        <v>127</v>
      </c>
      <c r="BT2080" s="0" t="n">
        <v>0</v>
      </c>
      <c r="BU2080" s="0" t="s">
        <v>7013</v>
      </c>
      <c r="BW2080" s="0" t="n">
        <v>2009</v>
      </c>
      <c r="BX2080" s="0" t="n">
        <v>2017</v>
      </c>
      <c r="BY2080" s="0" t="s">
        <v>912</v>
      </c>
      <c r="BZ2080" s="0" t="n">
        <v>2013</v>
      </c>
      <c r="CA2080" s="0" t="n">
        <v>0.222222222222222</v>
      </c>
      <c r="CB2080" s="0" t="n">
        <v>0</v>
      </c>
      <c r="CC2080" s="0" t="n">
        <v>1</v>
      </c>
      <c r="CD2080" s="0" t="n">
        <v>-0.0765506414224252</v>
      </c>
      <c r="CE2080" s="0" t="n">
        <v>1</v>
      </c>
    </row>
    <row r="2081" customFormat="false" ht="15" hidden="false" customHeight="false" outlineLevel="0" collapsed="false">
      <c r="A2081" s="0" t="s">
        <v>7010</v>
      </c>
      <c r="B2081" s="0" t="n">
        <v>3386</v>
      </c>
      <c r="C2081" s="0" t="n">
        <v>-0.035867152993658</v>
      </c>
      <c r="D2081" s="0" t="n">
        <v>1312</v>
      </c>
      <c r="E2081" s="0" t="n">
        <f aca="false">IF(ISNUMBER($BA2081),$BA2081,IF(AND(ISNUMBER($D2081),ISNUMBER($BW2081),ISNUMBER($BX2081)),$D2081*($BX2081-$BW2081+1),""))</f>
        <v>1312</v>
      </c>
      <c r="H2081" s="0" t="s">
        <v>118</v>
      </c>
      <c r="I2081" s="0" t="s">
        <v>344</v>
      </c>
      <c r="J2081" s="0" t="n">
        <f aca="false">IF($BW2081&lt;&gt;"",$BW2081,"")</f>
        <v>2009</v>
      </c>
      <c r="K2081" s="0" t="n">
        <f aca="false">IF($BX2081&lt;&gt;"",$BX2081,"")</f>
        <v>2017</v>
      </c>
      <c r="L2081" s="0" t="n">
        <f aca="false">IF(AND(ISNUMBER($BW2081),ISNUMBER($BX2081)),($BW2081+$BX2081)/2,"")</f>
        <v>2013</v>
      </c>
      <c r="M2081" s="0" t="n">
        <f aca="false">IF($L2081&lt;&gt;"",$L2081,"")</f>
        <v>2013</v>
      </c>
      <c r="N2081" s="0" t="n">
        <f aca="false">IF(AND(ISNUMBER($BW2081),ISNUMBER($BX2081)),MIN(1,MAX(0,($BX2081-2016+1)/($BX2081-$BW2081+1))),"")</f>
        <v>0.222222222222222</v>
      </c>
      <c r="O2081" s="0" t="n">
        <f aca="false">IF(AND(ISNUMBER($BW2081),ISNUMBER($BX2081)),MIN(1,MAX(0,($BX2081-2017+1)/($BX2081-$BW2081+1))),"")</f>
        <v>0.111111111111111</v>
      </c>
      <c r="P2081" s="0" t="n">
        <f aca="false">IF(AND(ISNUMBER($BW2081),ISNUMBER($BX2081)),MIN(1,MAX(0,($BX2081-2018+1)/($BX2081-$BW2081+1))),"")</f>
        <v>0</v>
      </c>
      <c r="Q2081" s="0" t="n">
        <f aca="false">IF(AND(ISNUMBER($BW2081),ISNUMBER($BX2081)),MIN(1,MAX(0,($BX2081-2019+1)/($BX2081-$BW2081+1))),"")</f>
        <v>0</v>
      </c>
      <c r="R2081" s="0" t="n">
        <f aca="false">IF(AND(ISNUMBER($BW2081),ISNUMBER($BX2081)),MIN(1,MAX(0,($BX2081-2016+1)/($BX2081-$BW2081+1))),"")</f>
        <v>0.222222222222222</v>
      </c>
      <c r="S2081" s="0" t="n">
        <f aca="false">IF($L2081&lt;&gt;"",IF($L2081&gt;=2015.5,1,0),"")</f>
        <v>0</v>
      </c>
      <c r="T2081" s="0" t="n">
        <f aca="false">IF($L2081&lt;&gt;"",IF($L2081&gt;=2016,1,0),"")</f>
        <v>0</v>
      </c>
      <c r="U2081" s="0" t="n">
        <f aca="false">IF(ISNUMBER($BX2081),IF($BX2081&gt;=2016,1,0),"")</f>
        <v>1</v>
      </c>
      <c r="V2081" s="0" t="n">
        <f aca="false">IF(ISNUMBER($BW2081),IF($BW2081&gt;=2016,1,0),"")</f>
        <v>0</v>
      </c>
      <c r="W2081" s="0" t="str">
        <f aca="false">IF(AND(ISNUMBER($BW2081),ISNUMBER($BX2081)),IF($BW2081&gt;=2016,"post-only",IF($BX2081&lt;2016,"pre-only","mixed")),"")</f>
        <v>mixed</v>
      </c>
      <c r="X2081" s="0" t="n">
        <f aca="false">IF(AND(ISNUMBER($BW2081),ISNUMBER($BX2081)),MIN(1,MAX(0,($BX2081-2017+1)/($BX2081-$BW2081+1))),"")</f>
        <v>0.111111111111111</v>
      </c>
      <c r="Y2081" s="0" t="n">
        <f aca="false">IF(AND(ISNUMBER($BW2081),ISNUMBER($BX2081)),MIN(1,MAX(0,($BX2081-2018+1)/($BX2081-$BW2081+1))),"")</f>
        <v>0</v>
      </c>
      <c r="Z2081" s="0" t="n">
        <f aca="false">IF(AND(ISNUMBER($BW2081),ISNUMBER($BX2081)),MIN(1,MAX(0,($BX2081-2019+1)/($BX2081-$BW2081+1))),"")</f>
        <v>0</v>
      </c>
      <c r="AA2081" s="0" t="n">
        <f aca="false">IF(ISNUMBER($BX2081),IF($BX2081&gt;=2017,1,0),"")</f>
        <v>1</v>
      </c>
      <c r="AB2081" s="0" t="n">
        <f aca="false">IF(ISNUMBER($BX2081),IF($BX2081&gt;=2018,1,0),"")</f>
        <v>0</v>
      </c>
      <c r="AC2081" s="0" t="n">
        <f aca="false">IF(ISNUMBER($BX2081),IF($BX2081&gt;=2019,1,0),"")</f>
        <v>0</v>
      </c>
      <c r="AD2081" s="0" t="n">
        <f aca="false">IF($L2081&lt;&gt;"",IF($L2081&gt;2013,1,0),"")</f>
        <v>0</v>
      </c>
      <c r="AE2081" s="0" t="n">
        <f aca="false">IF($L2081&lt;&gt;"",1+IF($L2081&gt;2011,1,0)+IF($L2081&gt;2014,1,0),"")</f>
        <v>2</v>
      </c>
      <c r="AF2081" s="0" t="s">
        <v>310</v>
      </c>
      <c r="AG2081" s="0" t="s">
        <v>88</v>
      </c>
      <c r="AH2081" s="0" t="s">
        <v>89</v>
      </c>
      <c r="AI2081" s="0" t="s">
        <v>497</v>
      </c>
      <c r="AJ2081" s="0" t="s">
        <v>497</v>
      </c>
      <c r="AK2081" s="0" t="str">
        <f aca="false">IF(AND($CF2081&lt;&gt;"",IFERROR(INDEX(subsample_country_map!$B:$B,MATCH($CF2081,subsample_country_map!$A:$A,0)),"")&lt;&gt;""),INDEX(subsample_country_map!$B:$B,MATCH($CF2081,subsample_country_map!$A:$A,0)),INDEX(lookup!$AA:$AA,MATCH($A2081,lookup!$A:$A,0)))</f>
        <v>1_US</v>
      </c>
      <c r="AL2081" s="0" t="str">
        <f aca="false">IF(AND($CF2081&lt;&gt;"",IFERROR(INDEX(subsample_country_map!$C:$C,MATCH($CF2081,subsample_country_map!$A:$A,0)),"")&lt;&gt;""),INDEX(subsample_country_map!$C:$C,MATCH($CF2081,subsample_country_map!$A:$A,0)),INDEX(lookup!$AB:$AB,MATCH($A2081,lookup!$A:$A,0)))</f>
        <v>1_developed</v>
      </c>
      <c r="AM2081" s="0" t="str">
        <f aca="false">IF(AND($CF2081&lt;&gt;"",IFERROR(INDEX(subsample_country_map!$D:$D,MATCH($CF2081,subsample_country_map!$A:$A,0)),"")&lt;&gt;""),INDEX(subsample_country_map!$D:$D,MATCH($CF2081,subsample_country_map!$A:$A,0)),INDEX(lookup!$AC:$AC,MATCH($A2081,lookup!$A:$A,0)))</f>
        <v>1_western</v>
      </c>
      <c r="AN2081" s="0" t="str">
        <f aca="false">IF(AND($CF2081&lt;&gt;"",IFERROR(INDEX(subsample_country_map!$E:$E,MATCH($CF2081,subsample_country_map!$A:$A,0)),"")&lt;&gt;""),INDEX(subsample_country_map!$E:$E,MATCH($CF2081,subsample_country_map!$A:$A,0)),INDEX(lookup!$AD:$AD,MATCH($A2081,lookup!$A:$A,0)))</f>
        <v>1_common law</v>
      </c>
      <c r="AO2081" s="0" t="str">
        <f aca="false">INDEX(lookup!$Y:$Y,MATCH($A2081,lookup!$A:$A,0))</f>
        <v>1_not published</v>
      </c>
      <c r="AP2081" s="0" t="str">
        <f aca="false">INDEX(lookup!$Z:$Z,MATCH($A2081,lookup!$A:$A,0))</f>
        <v>99_NCE</v>
      </c>
      <c r="AQ2081" s="0" t="str">
        <f aca="false">INDEX(lookup!$W:$W,MATCH($A2081,lookup!$A:$A,0))</f>
        <v>1_fin/acc/econ</v>
      </c>
      <c r="AS2081" s="0" t="s">
        <v>91</v>
      </c>
      <c r="AT2081" s="0" t="s">
        <v>397</v>
      </c>
      <c r="AU2081" s="0" t="s">
        <v>311</v>
      </c>
      <c r="AV2081" s="0" t="s">
        <v>479</v>
      </c>
      <c r="AW2081" s="0" t="s">
        <v>2465</v>
      </c>
      <c r="BA2081" s="0" t="n">
        <v>1312</v>
      </c>
      <c r="BB2081" s="0" t="s">
        <v>347</v>
      </c>
      <c r="BC2081" s="0" t="s">
        <v>122</v>
      </c>
      <c r="BD2081" s="0" t="s">
        <v>123</v>
      </c>
      <c r="BE2081" s="0" t="s">
        <v>98</v>
      </c>
      <c r="BI2081" s="0" t="s">
        <v>502</v>
      </c>
      <c r="BJ2081" s="0" t="s">
        <v>7014</v>
      </c>
      <c r="BK2081" s="0" t="s">
        <v>2267</v>
      </c>
      <c r="BL2081" s="0" t="s">
        <v>7015</v>
      </c>
      <c r="BM2081" s="0" t="s">
        <v>7016</v>
      </c>
      <c r="BN2081" s="0" t="s">
        <v>1470</v>
      </c>
      <c r="BO2081" s="0" t="s">
        <v>769</v>
      </c>
      <c r="BP2081" s="0" t="s">
        <v>7010</v>
      </c>
      <c r="BQ2081" s="0" t="s">
        <v>127</v>
      </c>
      <c r="BT2081" s="0" t="n">
        <v>0</v>
      </c>
      <c r="BU2081" s="0" t="s">
        <v>7013</v>
      </c>
      <c r="BW2081" s="0" t="n">
        <v>2009</v>
      </c>
      <c r="BX2081" s="0" t="n">
        <v>2017</v>
      </c>
      <c r="BY2081" s="0" t="s">
        <v>912</v>
      </c>
      <c r="BZ2081" s="0" t="n">
        <v>2013</v>
      </c>
      <c r="CA2081" s="0" t="n">
        <v>0.222222222222222</v>
      </c>
      <c r="CB2081" s="0" t="n">
        <v>0</v>
      </c>
      <c r="CC2081" s="0" t="n">
        <v>1</v>
      </c>
      <c r="CD2081" s="0" t="n">
        <v>-0.0358825453411599</v>
      </c>
      <c r="CE2081" s="0" t="n">
        <v>1</v>
      </c>
    </row>
    <row r="2082" customFormat="false" ht="15" hidden="false" customHeight="false" outlineLevel="0" collapsed="false">
      <c r="A2082" s="0" t="s">
        <v>7010</v>
      </c>
      <c r="B2082" s="0" t="n">
        <v>3387</v>
      </c>
      <c r="C2082" s="0" t="n">
        <v>-0.100135652290496</v>
      </c>
      <c r="D2082" s="0" t="n">
        <v>1312</v>
      </c>
      <c r="E2082" s="0" t="n">
        <f aca="false">IF(ISNUMBER($BA2082),$BA2082,IF(AND(ISNUMBER($D2082),ISNUMBER($BW2082),ISNUMBER($BX2082)),$D2082*($BX2082-$BW2082+1),""))</f>
        <v>1312</v>
      </c>
      <c r="H2082" s="0" t="s">
        <v>118</v>
      </c>
      <c r="I2082" s="0" t="s">
        <v>344</v>
      </c>
      <c r="J2082" s="0" t="n">
        <f aca="false">IF($BW2082&lt;&gt;"",$BW2082,"")</f>
        <v>2009</v>
      </c>
      <c r="K2082" s="0" t="n">
        <f aca="false">IF($BX2082&lt;&gt;"",$BX2082,"")</f>
        <v>2017</v>
      </c>
      <c r="L2082" s="0" t="n">
        <f aca="false">IF(AND(ISNUMBER($BW2082),ISNUMBER($BX2082)),($BW2082+$BX2082)/2,"")</f>
        <v>2013</v>
      </c>
      <c r="M2082" s="0" t="n">
        <f aca="false">IF($L2082&lt;&gt;"",$L2082,"")</f>
        <v>2013</v>
      </c>
      <c r="N2082" s="0" t="n">
        <f aca="false">IF(AND(ISNUMBER($BW2082),ISNUMBER($BX2082)),MIN(1,MAX(0,($BX2082-2016+1)/($BX2082-$BW2082+1))),"")</f>
        <v>0.222222222222222</v>
      </c>
      <c r="O2082" s="0" t="n">
        <f aca="false">IF(AND(ISNUMBER($BW2082),ISNUMBER($BX2082)),MIN(1,MAX(0,($BX2082-2017+1)/($BX2082-$BW2082+1))),"")</f>
        <v>0.111111111111111</v>
      </c>
      <c r="P2082" s="0" t="n">
        <f aca="false">IF(AND(ISNUMBER($BW2082),ISNUMBER($BX2082)),MIN(1,MAX(0,($BX2082-2018+1)/($BX2082-$BW2082+1))),"")</f>
        <v>0</v>
      </c>
      <c r="Q2082" s="0" t="n">
        <f aca="false">IF(AND(ISNUMBER($BW2082),ISNUMBER($BX2082)),MIN(1,MAX(0,($BX2082-2019+1)/($BX2082-$BW2082+1))),"")</f>
        <v>0</v>
      </c>
      <c r="R2082" s="0" t="n">
        <f aca="false">IF(AND(ISNUMBER($BW2082),ISNUMBER($BX2082)),MIN(1,MAX(0,($BX2082-2016+1)/($BX2082-$BW2082+1))),"")</f>
        <v>0.222222222222222</v>
      </c>
      <c r="S2082" s="0" t="n">
        <f aca="false">IF($L2082&lt;&gt;"",IF($L2082&gt;=2015.5,1,0),"")</f>
        <v>0</v>
      </c>
      <c r="T2082" s="0" t="n">
        <f aca="false">IF($L2082&lt;&gt;"",IF($L2082&gt;=2016,1,0),"")</f>
        <v>0</v>
      </c>
      <c r="U2082" s="0" t="n">
        <f aca="false">IF(ISNUMBER($BX2082),IF($BX2082&gt;=2016,1,0),"")</f>
        <v>1</v>
      </c>
      <c r="V2082" s="0" t="n">
        <f aca="false">IF(ISNUMBER($BW2082),IF($BW2082&gt;=2016,1,0),"")</f>
        <v>0</v>
      </c>
      <c r="W2082" s="0" t="str">
        <f aca="false">IF(AND(ISNUMBER($BW2082),ISNUMBER($BX2082)),IF($BW2082&gt;=2016,"post-only",IF($BX2082&lt;2016,"pre-only","mixed")),"")</f>
        <v>mixed</v>
      </c>
      <c r="X2082" s="0" t="n">
        <f aca="false">IF(AND(ISNUMBER($BW2082),ISNUMBER($BX2082)),MIN(1,MAX(0,($BX2082-2017+1)/($BX2082-$BW2082+1))),"")</f>
        <v>0.111111111111111</v>
      </c>
      <c r="Y2082" s="0" t="n">
        <f aca="false">IF(AND(ISNUMBER($BW2082),ISNUMBER($BX2082)),MIN(1,MAX(0,($BX2082-2018+1)/($BX2082-$BW2082+1))),"")</f>
        <v>0</v>
      </c>
      <c r="Z2082" s="0" t="n">
        <f aca="false">IF(AND(ISNUMBER($BW2082),ISNUMBER($BX2082)),MIN(1,MAX(0,($BX2082-2019+1)/($BX2082-$BW2082+1))),"")</f>
        <v>0</v>
      </c>
      <c r="AA2082" s="0" t="n">
        <f aca="false">IF(ISNUMBER($BX2082),IF($BX2082&gt;=2017,1,0),"")</f>
        <v>1</v>
      </c>
      <c r="AB2082" s="0" t="n">
        <f aca="false">IF(ISNUMBER($BX2082),IF($BX2082&gt;=2018,1,0),"")</f>
        <v>0</v>
      </c>
      <c r="AC2082" s="0" t="n">
        <f aca="false">IF(ISNUMBER($BX2082),IF($BX2082&gt;=2019,1,0),"")</f>
        <v>0</v>
      </c>
      <c r="AD2082" s="0" t="n">
        <f aca="false">IF($L2082&lt;&gt;"",IF($L2082&gt;2013,1,0),"")</f>
        <v>0</v>
      </c>
      <c r="AE2082" s="0" t="n">
        <f aca="false">IF($L2082&lt;&gt;"",1+IF($L2082&gt;2011,1,0)+IF($L2082&gt;2014,1,0),"")</f>
        <v>2</v>
      </c>
      <c r="AF2082" s="0" t="s">
        <v>310</v>
      </c>
      <c r="AG2082" s="0" t="s">
        <v>88</v>
      </c>
      <c r="AH2082" s="0" t="s">
        <v>89</v>
      </c>
      <c r="AI2082" s="0" t="s">
        <v>497</v>
      </c>
      <c r="AJ2082" s="0" t="s">
        <v>497</v>
      </c>
      <c r="AK2082" s="0" t="str">
        <f aca="false">IF(AND($CF2082&lt;&gt;"",IFERROR(INDEX(subsample_country_map!$B:$B,MATCH($CF2082,subsample_country_map!$A:$A,0)),"")&lt;&gt;""),INDEX(subsample_country_map!$B:$B,MATCH($CF2082,subsample_country_map!$A:$A,0)),INDEX(lookup!$AA:$AA,MATCH($A2082,lookup!$A:$A,0)))</f>
        <v>1_US</v>
      </c>
      <c r="AL2082" s="0" t="str">
        <f aca="false">IF(AND($CF2082&lt;&gt;"",IFERROR(INDEX(subsample_country_map!$C:$C,MATCH($CF2082,subsample_country_map!$A:$A,0)),"")&lt;&gt;""),INDEX(subsample_country_map!$C:$C,MATCH($CF2082,subsample_country_map!$A:$A,0)),INDEX(lookup!$AB:$AB,MATCH($A2082,lookup!$A:$A,0)))</f>
        <v>1_developed</v>
      </c>
      <c r="AM2082" s="0" t="str">
        <f aca="false">IF(AND($CF2082&lt;&gt;"",IFERROR(INDEX(subsample_country_map!$D:$D,MATCH($CF2082,subsample_country_map!$A:$A,0)),"")&lt;&gt;""),INDEX(subsample_country_map!$D:$D,MATCH($CF2082,subsample_country_map!$A:$A,0)),INDEX(lookup!$AC:$AC,MATCH($A2082,lookup!$A:$A,0)))</f>
        <v>1_western</v>
      </c>
      <c r="AN2082" s="0" t="str">
        <f aca="false">IF(AND($CF2082&lt;&gt;"",IFERROR(INDEX(subsample_country_map!$E:$E,MATCH($CF2082,subsample_country_map!$A:$A,0)),"")&lt;&gt;""),INDEX(subsample_country_map!$E:$E,MATCH($CF2082,subsample_country_map!$A:$A,0)),INDEX(lookup!$AD:$AD,MATCH($A2082,lookup!$A:$A,0)))</f>
        <v>1_common law</v>
      </c>
      <c r="AO2082" s="0" t="str">
        <f aca="false">INDEX(lookup!$Y:$Y,MATCH($A2082,lookup!$A:$A,0))</f>
        <v>1_not published</v>
      </c>
      <c r="AP2082" s="0" t="str">
        <f aca="false">INDEX(lookup!$Z:$Z,MATCH($A2082,lookup!$A:$A,0))</f>
        <v>99_NCE</v>
      </c>
      <c r="AQ2082" s="0" t="str">
        <f aca="false">INDEX(lookup!$W:$W,MATCH($A2082,lookup!$A:$A,0))</f>
        <v>1_fin/acc/econ</v>
      </c>
      <c r="AS2082" s="0" t="s">
        <v>91</v>
      </c>
      <c r="AT2082" s="0" t="s">
        <v>397</v>
      </c>
      <c r="AU2082" s="0" t="s">
        <v>311</v>
      </c>
      <c r="AV2082" s="0" t="s">
        <v>7017</v>
      </c>
      <c r="AW2082" s="0" t="s">
        <v>5203</v>
      </c>
      <c r="BA2082" s="0" t="n">
        <v>1312</v>
      </c>
      <c r="BB2082" s="0" t="s">
        <v>347</v>
      </c>
      <c r="BC2082" s="0" t="s">
        <v>122</v>
      </c>
      <c r="BD2082" s="0" t="s">
        <v>123</v>
      </c>
      <c r="BE2082" s="0" t="s">
        <v>98</v>
      </c>
      <c r="BI2082" s="0" t="s">
        <v>502</v>
      </c>
      <c r="BJ2082" s="0" t="s">
        <v>7018</v>
      </c>
      <c r="BK2082" s="0" t="s">
        <v>2267</v>
      </c>
      <c r="BL2082" s="0" t="s">
        <v>7019</v>
      </c>
      <c r="BM2082" s="0" t="s">
        <v>3259</v>
      </c>
      <c r="BN2082" s="0" t="s">
        <v>1470</v>
      </c>
      <c r="BO2082" s="0" t="s">
        <v>769</v>
      </c>
      <c r="BP2082" s="0" t="s">
        <v>7010</v>
      </c>
      <c r="BQ2082" s="0" t="s">
        <v>127</v>
      </c>
      <c r="BT2082" s="0" t="n">
        <v>0</v>
      </c>
      <c r="BU2082" s="0" t="s">
        <v>7013</v>
      </c>
      <c r="BW2082" s="0" t="n">
        <v>2009</v>
      </c>
      <c r="BX2082" s="0" t="n">
        <v>2017</v>
      </c>
      <c r="BY2082" s="0" t="s">
        <v>912</v>
      </c>
      <c r="BZ2082" s="0" t="n">
        <v>2013</v>
      </c>
      <c r="CA2082" s="0" t="n">
        <v>0.222222222222222</v>
      </c>
      <c r="CB2082" s="0" t="n">
        <v>0</v>
      </c>
      <c r="CC2082" s="0" t="n">
        <v>1</v>
      </c>
      <c r="CD2082" s="0" t="n">
        <v>-0.100472372125129</v>
      </c>
      <c r="CE2082" s="0" t="n">
        <v>1</v>
      </c>
    </row>
    <row r="2083" customFormat="false" ht="15" hidden="false" customHeight="false" outlineLevel="0" collapsed="false">
      <c r="A2083" s="0" t="s">
        <v>7010</v>
      </c>
      <c r="B2083" s="0" t="n">
        <v>3388</v>
      </c>
      <c r="C2083" s="0" t="n">
        <v>-0.0445530627635035</v>
      </c>
      <c r="D2083" s="0" t="n">
        <v>1938</v>
      </c>
      <c r="E2083" s="0" t="n">
        <f aca="false">IF(ISNUMBER($BA2083),$BA2083,IF(AND(ISNUMBER($D2083),ISNUMBER($BW2083),ISNUMBER($BX2083)),$D2083*($BX2083-$BW2083+1),""))</f>
        <v>1938</v>
      </c>
      <c r="H2083" s="0" t="s">
        <v>118</v>
      </c>
      <c r="I2083" s="0" t="s">
        <v>344</v>
      </c>
      <c r="J2083" s="0" t="n">
        <f aca="false">IF($BW2083&lt;&gt;"",$BW2083,"")</f>
        <v>2009</v>
      </c>
      <c r="K2083" s="0" t="n">
        <f aca="false">IF($BX2083&lt;&gt;"",$BX2083,"")</f>
        <v>2017</v>
      </c>
      <c r="L2083" s="0" t="n">
        <f aca="false">IF(AND(ISNUMBER($BW2083),ISNUMBER($BX2083)),($BW2083+$BX2083)/2,"")</f>
        <v>2013</v>
      </c>
      <c r="M2083" s="0" t="n">
        <f aca="false">IF($L2083&lt;&gt;"",$L2083,"")</f>
        <v>2013</v>
      </c>
      <c r="N2083" s="0" t="n">
        <f aca="false">IF(AND(ISNUMBER($BW2083),ISNUMBER($BX2083)),MIN(1,MAX(0,($BX2083-2016+1)/($BX2083-$BW2083+1))),"")</f>
        <v>0.222222222222222</v>
      </c>
      <c r="O2083" s="0" t="n">
        <f aca="false">IF(AND(ISNUMBER($BW2083),ISNUMBER($BX2083)),MIN(1,MAX(0,($BX2083-2017+1)/($BX2083-$BW2083+1))),"")</f>
        <v>0.111111111111111</v>
      </c>
      <c r="P2083" s="0" t="n">
        <f aca="false">IF(AND(ISNUMBER($BW2083),ISNUMBER($BX2083)),MIN(1,MAX(0,($BX2083-2018+1)/($BX2083-$BW2083+1))),"")</f>
        <v>0</v>
      </c>
      <c r="Q2083" s="0" t="n">
        <f aca="false">IF(AND(ISNUMBER($BW2083),ISNUMBER($BX2083)),MIN(1,MAX(0,($BX2083-2019+1)/($BX2083-$BW2083+1))),"")</f>
        <v>0</v>
      </c>
      <c r="R2083" s="0" t="n">
        <f aca="false">IF(AND(ISNUMBER($BW2083),ISNUMBER($BX2083)),MIN(1,MAX(0,($BX2083-2016+1)/($BX2083-$BW2083+1))),"")</f>
        <v>0.222222222222222</v>
      </c>
      <c r="S2083" s="0" t="n">
        <f aca="false">IF($L2083&lt;&gt;"",IF($L2083&gt;=2015.5,1,0),"")</f>
        <v>0</v>
      </c>
      <c r="T2083" s="0" t="n">
        <f aca="false">IF($L2083&lt;&gt;"",IF($L2083&gt;=2016,1,0),"")</f>
        <v>0</v>
      </c>
      <c r="U2083" s="0" t="n">
        <f aca="false">IF(ISNUMBER($BX2083),IF($BX2083&gt;=2016,1,0),"")</f>
        <v>1</v>
      </c>
      <c r="V2083" s="0" t="n">
        <f aca="false">IF(ISNUMBER($BW2083),IF($BW2083&gt;=2016,1,0),"")</f>
        <v>0</v>
      </c>
      <c r="W2083" s="0" t="str">
        <f aca="false">IF(AND(ISNUMBER($BW2083),ISNUMBER($BX2083)),IF($BW2083&gt;=2016,"post-only",IF($BX2083&lt;2016,"pre-only","mixed")),"")</f>
        <v>mixed</v>
      </c>
      <c r="X2083" s="0" t="n">
        <f aca="false">IF(AND(ISNUMBER($BW2083),ISNUMBER($BX2083)),MIN(1,MAX(0,($BX2083-2017+1)/($BX2083-$BW2083+1))),"")</f>
        <v>0.111111111111111</v>
      </c>
      <c r="Y2083" s="0" t="n">
        <f aca="false">IF(AND(ISNUMBER($BW2083),ISNUMBER($BX2083)),MIN(1,MAX(0,($BX2083-2018+1)/($BX2083-$BW2083+1))),"")</f>
        <v>0</v>
      </c>
      <c r="Z2083" s="0" t="n">
        <f aca="false">IF(AND(ISNUMBER($BW2083),ISNUMBER($BX2083)),MIN(1,MAX(0,($BX2083-2019+1)/($BX2083-$BW2083+1))),"")</f>
        <v>0</v>
      </c>
      <c r="AA2083" s="0" t="n">
        <f aca="false">IF(ISNUMBER($BX2083),IF($BX2083&gt;=2017,1,0),"")</f>
        <v>1</v>
      </c>
      <c r="AB2083" s="0" t="n">
        <f aca="false">IF(ISNUMBER($BX2083),IF($BX2083&gt;=2018,1,0),"")</f>
        <v>0</v>
      </c>
      <c r="AC2083" s="0" t="n">
        <f aca="false">IF(ISNUMBER($BX2083),IF($BX2083&gt;=2019,1,0),"")</f>
        <v>0</v>
      </c>
      <c r="AD2083" s="0" t="n">
        <f aca="false">IF($L2083&lt;&gt;"",IF($L2083&gt;2013,1,0),"")</f>
        <v>0</v>
      </c>
      <c r="AE2083" s="0" t="n">
        <f aca="false">IF($L2083&lt;&gt;"",1+IF($L2083&gt;2011,1,0)+IF($L2083&gt;2014,1,0),"")</f>
        <v>2</v>
      </c>
      <c r="AF2083" s="0" t="s">
        <v>310</v>
      </c>
      <c r="AG2083" s="0" t="s">
        <v>88</v>
      </c>
      <c r="AH2083" s="0" t="s">
        <v>89</v>
      </c>
      <c r="AI2083" s="0" t="s">
        <v>497</v>
      </c>
      <c r="AJ2083" s="0" t="s">
        <v>497</v>
      </c>
      <c r="AK2083" s="0" t="str">
        <f aca="false">IF(AND($CF2083&lt;&gt;"",IFERROR(INDEX(subsample_country_map!$B:$B,MATCH($CF2083,subsample_country_map!$A:$A,0)),"")&lt;&gt;""),INDEX(subsample_country_map!$B:$B,MATCH($CF2083,subsample_country_map!$A:$A,0)),INDEX(lookup!$AA:$AA,MATCH($A2083,lookup!$A:$A,0)))</f>
        <v>1_US</v>
      </c>
      <c r="AL2083" s="0" t="str">
        <f aca="false">IF(AND($CF2083&lt;&gt;"",IFERROR(INDEX(subsample_country_map!$C:$C,MATCH($CF2083,subsample_country_map!$A:$A,0)),"")&lt;&gt;""),INDEX(subsample_country_map!$C:$C,MATCH($CF2083,subsample_country_map!$A:$A,0)),INDEX(lookup!$AB:$AB,MATCH($A2083,lookup!$A:$A,0)))</f>
        <v>1_developed</v>
      </c>
      <c r="AM2083" s="0" t="str">
        <f aca="false">IF(AND($CF2083&lt;&gt;"",IFERROR(INDEX(subsample_country_map!$D:$D,MATCH($CF2083,subsample_country_map!$A:$A,0)),"")&lt;&gt;""),INDEX(subsample_country_map!$D:$D,MATCH($CF2083,subsample_country_map!$A:$A,0)),INDEX(lookup!$AC:$AC,MATCH($A2083,lookup!$A:$A,0)))</f>
        <v>1_western</v>
      </c>
      <c r="AN2083" s="0" t="str">
        <f aca="false">IF(AND($CF2083&lt;&gt;"",IFERROR(INDEX(subsample_country_map!$E:$E,MATCH($CF2083,subsample_country_map!$A:$A,0)),"")&lt;&gt;""),INDEX(subsample_country_map!$E:$E,MATCH($CF2083,subsample_country_map!$A:$A,0)),INDEX(lookup!$AD:$AD,MATCH($A2083,lookup!$A:$A,0)))</f>
        <v>1_common law</v>
      </c>
      <c r="AO2083" s="0" t="str">
        <f aca="false">INDEX(lookup!$Y:$Y,MATCH($A2083,lookup!$A:$A,0))</f>
        <v>1_not published</v>
      </c>
      <c r="AP2083" s="0" t="str">
        <f aca="false">INDEX(lookup!$Z:$Z,MATCH($A2083,lookup!$A:$A,0))</f>
        <v>99_NCE</v>
      </c>
      <c r="AQ2083" s="0" t="str">
        <f aca="false">INDEX(lookup!$W:$W,MATCH($A2083,lookup!$A:$A,0))</f>
        <v>1_fin/acc/econ</v>
      </c>
      <c r="AS2083" s="0" t="s">
        <v>91</v>
      </c>
      <c r="AT2083" s="0" t="s">
        <v>111</v>
      </c>
      <c r="AU2083" s="0" t="s">
        <v>311</v>
      </c>
      <c r="AV2083" s="0" t="s">
        <v>2471</v>
      </c>
      <c r="AW2083" s="0" t="s">
        <v>229</v>
      </c>
      <c r="BA2083" s="0" t="n">
        <v>1938</v>
      </c>
      <c r="BB2083" s="0" t="s">
        <v>347</v>
      </c>
      <c r="BC2083" s="0" t="s">
        <v>122</v>
      </c>
      <c r="BD2083" s="0" t="s">
        <v>123</v>
      </c>
      <c r="BE2083" s="0" t="s">
        <v>98</v>
      </c>
      <c r="BI2083" s="0" t="s">
        <v>502</v>
      </c>
      <c r="BJ2083" s="0" t="s">
        <v>7020</v>
      </c>
      <c r="BK2083" s="0" t="s">
        <v>2267</v>
      </c>
      <c r="BL2083" s="0" t="s">
        <v>7021</v>
      </c>
      <c r="BM2083" s="0" t="s">
        <v>1469</v>
      </c>
      <c r="BN2083" s="0" t="s">
        <v>1470</v>
      </c>
      <c r="BO2083" s="0" t="s">
        <v>769</v>
      </c>
      <c r="BP2083" s="0" t="s">
        <v>7010</v>
      </c>
      <c r="BQ2083" s="0" t="s">
        <v>2105</v>
      </c>
      <c r="BT2083" s="0" t="n">
        <v>0</v>
      </c>
      <c r="BU2083" s="0" t="s">
        <v>7013</v>
      </c>
      <c r="BW2083" s="0" t="n">
        <v>2009</v>
      </c>
      <c r="BX2083" s="0" t="n">
        <v>2017</v>
      </c>
      <c r="BY2083" s="0" t="s">
        <v>912</v>
      </c>
      <c r="BZ2083" s="0" t="n">
        <v>2013</v>
      </c>
      <c r="CA2083" s="0" t="n">
        <v>0.222222222222222</v>
      </c>
      <c r="CB2083" s="0" t="n">
        <v>0</v>
      </c>
      <c r="CC2083" s="0" t="n">
        <v>1</v>
      </c>
      <c r="CD2083" s="0" t="n">
        <v>-0.0445825768335249</v>
      </c>
      <c r="CE2083" s="0" t="n">
        <v>1</v>
      </c>
    </row>
    <row r="2084" customFormat="false" ht="15" hidden="false" customHeight="false" outlineLevel="0" collapsed="false">
      <c r="A2084" s="0" t="s">
        <v>7010</v>
      </c>
      <c r="B2084" s="0" t="n">
        <v>3389</v>
      </c>
      <c r="C2084" s="0" t="n">
        <v>-0.0649710226376585</v>
      </c>
      <c r="D2084" s="0" t="n">
        <v>1309</v>
      </c>
      <c r="E2084" s="0" t="n">
        <f aca="false">IF(ISNUMBER($BA2084),$BA2084,IF(AND(ISNUMBER($D2084),ISNUMBER($BW2084),ISNUMBER($BX2084)),$D2084*($BX2084-$BW2084+1),""))</f>
        <v>1309</v>
      </c>
      <c r="H2084" s="0" t="s">
        <v>118</v>
      </c>
      <c r="I2084" s="0" t="s">
        <v>344</v>
      </c>
      <c r="J2084" s="0" t="n">
        <f aca="false">IF($BW2084&lt;&gt;"",$BW2084,"")</f>
        <v>2009</v>
      </c>
      <c r="K2084" s="0" t="n">
        <f aca="false">IF($BX2084&lt;&gt;"",$BX2084,"")</f>
        <v>2017</v>
      </c>
      <c r="L2084" s="0" t="n">
        <f aca="false">IF(AND(ISNUMBER($BW2084),ISNUMBER($BX2084)),($BW2084+$BX2084)/2,"")</f>
        <v>2013</v>
      </c>
      <c r="M2084" s="0" t="n">
        <f aca="false">IF($L2084&lt;&gt;"",$L2084,"")</f>
        <v>2013</v>
      </c>
      <c r="N2084" s="0" t="n">
        <f aca="false">IF(AND(ISNUMBER($BW2084),ISNUMBER($BX2084)),MIN(1,MAX(0,($BX2084-2016+1)/($BX2084-$BW2084+1))),"")</f>
        <v>0.222222222222222</v>
      </c>
      <c r="O2084" s="0" t="n">
        <f aca="false">IF(AND(ISNUMBER($BW2084),ISNUMBER($BX2084)),MIN(1,MAX(0,($BX2084-2017+1)/($BX2084-$BW2084+1))),"")</f>
        <v>0.111111111111111</v>
      </c>
      <c r="P2084" s="0" t="n">
        <f aca="false">IF(AND(ISNUMBER($BW2084),ISNUMBER($BX2084)),MIN(1,MAX(0,($BX2084-2018+1)/($BX2084-$BW2084+1))),"")</f>
        <v>0</v>
      </c>
      <c r="Q2084" s="0" t="n">
        <f aca="false">IF(AND(ISNUMBER($BW2084),ISNUMBER($BX2084)),MIN(1,MAX(0,($BX2084-2019+1)/($BX2084-$BW2084+1))),"")</f>
        <v>0</v>
      </c>
      <c r="R2084" s="0" t="n">
        <f aca="false">IF(AND(ISNUMBER($BW2084),ISNUMBER($BX2084)),MIN(1,MAX(0,($BX2084-2016+1)/($BX2084-$BW2084+1))),"")</f>
        <v>0.222222222222222</v>
      </c>
      <c r="S2084" s="0" t="n">
        <f aca="false">IF($L2084&lt;&gt;"",IF($L2084&gt;=2015.5,1,0),"")</f>
        <v>0</v>
      </c>
      <c r="T2084" s="0" t="n">
        <f aca="false">IF($L2084&lt;&gt;"",IF($L2084&gt;=2016,1,0),"")</f>
        <v>0</v>
      </c>
      <c r="U2084" s="0" t="n">
        <f aca="false">IF(ISNUMBER($BX2084),IF($BX2084&gt;=2016,1,0),"")</f>
        <v>1</v>
      </c>
      <c r="V2084" s="0" t="n">
        <f aca="false">IF(ISNUMBER($BW2084),IF($BW2084&gt;=2016,1,0),"")</f>
        <v>0</v>
      </c>
      <c r="W2084" s="0" t="str">
        <f aca="false">IF(AND(ISNUMBER($BW2084),ISNUMBER($BX2084)),IF($BW2084&gt;=2016,"post-only",IF($BX2084&lt;2016,"pre-only","mixed")),"")</f>
        <v>mixed</v>
      </c>
      <c r="X2084" s="0" t="n">
        <f aca="false">IF(AND(ISNUMBER($BW2084),ISNUMBER($BX2084)),MIN(1,MAX(0,($BX2084-2017+1)/($BX2084-$BW2084+1))),"")</f>
        <v>0.111111111111111</v>
      </c>
      <c r="Y2084" s="0" t="n">
        <f aca="false">IF(AND(ISNUMBER($BW2084),ISNUMBER($BX2084)),MIN(1,MAX(0,($BX2084-2018+1)/($BX2084-$BW2084+1))),"")</f>
        <v>0</v>
      </c>
      <c r="Z2084" s="0" t="n">
        <f aca="false">IF(AND(ISNUMBER($BW2084),ISNUMBER($BX2084)),MIN(1,MAX(0,($BX2084-2019+1)/($BX2084-$BW2084+1))),"")</f>
        <v>0</v>
      </c>
      <c r="AA2084" s="0" t="n">
        <f aca="false">IF(ISNUMBER($BX2084),IF($BX2084&gt;=2017,1,0),"")</f>
        <v>1</v>
      </c>
      <c r="AB2084" s="0" t="n">
        <f aca="false">IF(ISNUMBER($BX2084),IF($BX2084&gt;=2018,1,0),"")</f>
        <v>0</v>
      </c>
      <c r="AC2084" s="0" t="n">
        <f aca="false">IF(ISNUMBER($BX2084),IF($BX2084&gt;=2019,1,0),"")</f>
        <v>0</v>
      </c>
      <c r="AD2084" s="0" t="n">
        <f aca="false">IF($L2084&lt;&gt;"",IF($L2084&gt;2013,1,0),"")</f>
        <v>0</v>
      </c>
      <c r="AE2084" s="0" t="n">
        <f aca="false">IF($L2084&lt;&gt;"",1+IF($L2084&gt;2011,1,0)+IF($L2084&gt;2014,1,0),"")</f>
        <v>2</v>
      </c>
      <c r="AF2084" s="0" t="s">
        <v>310</v>
      </c>
      <c r="AG2084" s="0" t="s">
        <v>88</v>
      </c>
      <c r="AH2084" s="0" t="s">
        <v>89</v>
      </c>
      <c r="AI2084" s="0" t="s">
        <v>497</v>
      </c>
      <c r="AJ2084" s="0" t="s">
        <v>497</v>
      </c>
      <c r="AK2084" s="0" t="str">
        <f aca="false">IF(AND($CF2084&lt;&gt;"",IFERROR(INDEX(subsample_country_map!$B:$B,MATCH($CF2084,subsample_country_map!$A:$A,0)),"")&lt;&gt;""),INDEX(subsample_country_map!$B:$B,MATCH($CF2084,subsample_country_map!$A:$A,0)),INDEX(lookup!$AA:$AA,MATCH($A2084,lookup!$A:$A,0)))</f>
        <v>1_US</v>
      </c>
      <c r="AL2084" s="0" t="str">
        <f aca="false">IF(AND($CF2084&lt;&gt;"",IFERROR(INDEX(subsample_country_map!$C:$C,MATCH($CF2084,subsample_country_map!$A:$A,0)),"")&lt;&gt;""),INDEX(subsample_country_map!$C:$C,MATCH($CF2084,subsample_country_map!$A:$A,0)),INDEX(lookup!$AB:$AB,MATCH($A2084,lookup!$A:$A,0)))</f>
        <v>1_developed</v>
      </c>
      <c r="AM2084" s="0" t="str">
        <f aca="false">IF(AND($CF2084&lt;&gt;"",IFERROR(INDEX(subsample_country_map!$D:$D,MATCH($CF2084,subsample_country_map!$A:$A,0)),"")&lt;&gt;""),INDEX(subsample_country_map!$D:$D,MATCH($CF2084,subsample_country_map!$A:$A,0)),INDEX(lookup!$AC:$AC,MATCH($A2084,lookup!$A:$A,0)))</f>
        <v>1_western</v>
      </c>
      <c r="AN2084" s="0" t="str">
        <f aca="false">IF(AND($CF2084&lt;&gt;"",IFERROR(INDEX(subsample_country_map!$E:$E,MATCH($CF2084,subsample_country_map!$A:$A,0)),"")&lt;&gt;""),INDEX(subsample_country_map!$E:$E,MATCH($CF2084,subsample_country_map!$A:$A,0)),INDEX(lookup!$AD:$AD,MATCH($A2084,lookup!$A:$A,0)))</f>
        <v>1_common law</v>
      </c>
      <c r="AO2084" s="0" t="str">
        <f aca="false">INDEX(lookup!$Y:$Y,MATCH($A2084,lookup!$A:$A,0))</f>
        <v>1_not published</v>
      </c>
      <c r="AP2084" s="0" t="str">
        <f aca="false">INDEX(lookup!$Z:$Z,MATCH($A2084,lookup!$A:$A,0))</f>
        <v>99_NCE</v>
      </c>
      <c r="AQ2084" s="0" t="str">
        <f aca="false">INDEX(lookup!$W:$W,MATCH($A2084,lookup!$A:$A,0))</f>
        <v>1_fin/acc/econ</v>
      </c>
      <c r="AS2084" s="0" t="s">
        <v>91</v>
      </c>
      <c r="AT2084" s="0" t="s">
        <v>397</v>
      </c>
      <c r="AU2084" s="0" t="s">
        <v>311</v>
      </c>
      <c r="AV2084" s="0" t="s">
        <v>1696</v>
      </c>
      <c r="AW2084" s="0" t="s">
        <v>432</v>
      </c>
      <c r="BA2084" s="0" t="n">
        <v>1309</v>
      </c>
      <c r="BB2084" s="0" t="s">
        <v>347</v>
      </c>
      <c r="BC2084" s="0" t="s">
        <v>122</v>
      </c>
      <c r="BD2084" s="0" t="s">
        <v>123</v>
      </c>
      <c r="BE2084" s="0" t="s">
        <v>98</v>
      </c>
      <c r="BI2084" s="0" t="s">
        <v>502</v>
      </c>
      <c r="BJ2084" s="0" t="s">
        <v>7022</v>
      </c>
      <c r="BK2084" s="0" t="s">
        <v>2267</v>
      </c>
      <c r="BL2084" s="0" t="s">
        <v>7023</v>
      </c>
      <c r="BM2084" s="0" t="s">
        <v>7016</v>
      </c>
      <c r="BN2084" s="0" t="s">
        <v>1470</v>
      </c>
      <c r="BO2084" s="0" t="s">
        <v>769</v>
      </c>
      <c r="BP2084" s="0" t="s">
        <v>7010</v>
      </c>
      <c r="BQ2084" s="0" t="s">
        <v>2105</v>
      </c>
      <c r="BT2084" s="0" t="n">
        <v>0</v>
      </c>
      <c r="BU2084" s="0" t="s">
        <v>7013</v>
      </c>
      <c r="BW2084" s="0" t="n">
        <v>2009</v>
      </c>
      <c r="BX2084" s="0" t="n">
        <v>2017</v>
      </c>
      <c r="BY2084" s="0" t="s">
        <v>912</v>
      </c>
      <c r="BZ2084" s="0" t="n">
        <v>2013</v>
      </c>
      <c r="CA2084" s="0" t="n">
        <v>0.222222222222222</v>
      </c>
      <c r="CB2084" s="0" t="n">
        <v>0</v>
      </c>
      <c r="CC2084" s="0" t="n">
        <v>1</v>
      </c>
      <c r="CD2084" s="0" t="n">
        <v>-0.0650626741712987</v>
      </c>
      <c r="CE2084" s="0" t="n">
        <v>1</v>
      </c>
    </row>
    <row r="2085" customFormat="false" ht="15" hidden="false" customHeight="false" outlineLevel="0" collapsed="false">
      <c r="A2085" s="0" t="s">
        <v>7010</v>
      </c>
      <c r="B2085" s="0" t="n">
        <v>3390</v>
      </c>
      <c r="C2085" s="0" t="n">
        <v>-0.0566683667431705</v>
      </c>
      <c r="D2085" s="0" t="n">
        <v>1309</v>
      </c>
      <c r="E2085" s="0" t="n">
        <f aca="false">IF(ISNUMBER($BA2085),$BA2085,IF(AND(ISNUMBER($D2085),ISNUMBER($BW2085),ISNUMBER($BX2085)),$D2085*($BX2085-$BW2085+1),""))</f>
        <v>1309</v>
      </c>
      <c r="H2085" s="0" t="s">
        <v>118</v>
      </c>
      <c r="I2085" s="0" t="s">
        <v>344</v>
      </c>
      <c r="J2085" s="0" t="n">
        <f aca="false">IF($BW2085&lt;&gt;"",$BW2085,"")</f>
        <v>2009</v>
      </c>
      <c r="K2085" s="0" t="n">
        <f aca="false">IF($BX2085&lt;&gt;"",$BX2085,"")</f>
        <v>2017</v>
      </c>
      <c r="L2085" s="0" t="n">
        <f aca="false">IF(AND(ISNUMBER($BW2085),ISNUMBER($BX2085)),($BW2085+$BX2085)/2,"")</f>
        <v>2013</v>
      </c>
      <c r="M2085" s="0" t="n">
        <f aca="false">IF($L2085&lt;&gt;"",$L2085,"")</f>
        <v>2013</v>
      </c>
      <c r="N2085" s="0" t="n">
        <f aca="false">IF(AND(ISNUMBER($BW2085),ISNUMBER($BX2085)),MIN(1,MAX(0,($BX2085-2016+1)/($BX2085-$BW2085+1))),"")</f>
        <v>0.222222222222222</v>
      </c>
      <c r="O2085" s="0" t="n">
        <f aca="false">IF(AND(ISNUMBER($BW2085),ISNUMBER($BX2085)),MIN(1,MAX(0,($BX2085-2017+1)/($BX2085-$BW2085+1))),"")</f>
        <v>0.111111111111111</v>
      </c>
      <c r="P2085" s="0" t="n">
        <f aca="false">IF(AND(ISNUMBER($BW2085),ISNUMBER($BX2085)),MIN(1,MAX(0,($BX2085-2018+1)/($BX2085-$BW2085+1))),"")</f>
        <v>0</v>
      </c>
      <c r="Q2085" s="0" t="n">
        <f aca="false">IF(AND(ISNUMBER($BW2085),ISNUMBER($BX2085)),MIN(1,MAX(0,($BX2085-2019+1)/($BX2085-$BW2085+1))),"")</f>
        <v>0</v>
      </c>
      <c r="R2085" s="0" t="n">
        <f aca="false">IF(AND(ISNUMBER($BW2085),ISNUMBER($BX2085)),MIN(1,MAX(0,($BX2085-2016+1)/($BX2085-$BW2085+1))),"")</f>
        <v>0.222222222222222</v>
      </c>
      <c r="S2085" s="0" t="n">
        <f aca="false">IF($L2085&lt;&gt;"",IF($L2085&gt;=2015.5,1,0),"")</f>
        <v>0</v>
      </c>
      <c r="T2085" s="0" t="n">
        <f aca="false">IF($L2085&lt;&gt;"",IF($L2085&gt;=2016,1,0),"")</f>
        <v>0</v>
      </c>
      <c r="U2085" s="0" t="n">
        <f aca="false">IF(ISNUMBER($BX2085),IF($BX2085&gt;=2016,1,0),"")</f>
        <v>1</v>
      </c>
      <c r="V2085" s="0" t="n">
        <f aca="false">IF(ISNUMBER($BW2085),IF($BW2085&gt;=2016,1,0),"")</f>
        <v>0</v>
      </c>
      <c r="W2085" s="0" t="str">
        <f aca="false">IF(AND(ISNUMBER($BW2085),ISNUMBER($BX2085)),IF($BW2085&gt;=2016,"post-only",IF($BX2085&lt;2016,"pre-only","mixed")),"")</f>
        <v>mixed</v>
      </c>
      <c r="X2085" s="0" t="n">
        <f aca="false">IF(AND(ISNUMBER($BW2085),ISNUMBER($BX2085)),MIN(1,MAX(0,($BX2085-2017+1)/($BX2085-$BW2085+1))),"")</f>
        <v>0.111111111111111</v>
      </c>
      <c r="Y2085" s="0" t="n">
        <f aca="false">IF(AND(ISNUMBER($BW2085),ISNUMBER($BX2085)),MIN(1,MAX(0,($BX2085-2018+1)/($BX2085-$BW2085+1))),"")</f>
        <v>0</v>
      </c>
      <c r="Z2085" s="0" t="n">
        <f aca="false">IF(AND(ISNUMBER($BW2085),ISNUMBER($BX2085)),MIN(1,MAX(0,($BX2085-2019+1)/($BX2085-$BW2085+1))),"")</f>
        <v>0</v>
      </c>
      <c r="AA2085" s="0" t="n">
        <f aca="false">IF(ISNUMBER($BX2085),IF($BX2085&gt;=2017,1,0),"")</f>
        <v>1</v>
      </c>
      <c r="AB2085" s="0" t="n">
        <f aca="false">IF(ISNUMBER($BX2085),IF($BX2085&gt;=2018,1,0),"")</f>
        <v>0</v>
      </c>
      <c r="AC2085" s="0" t="n">
        <f aca="false">IF(ISNUMBER($BX2085),IF($BX2085&gt;=2019,1,0),"")</f>
        <v>0</v>
      </c>
      <c r="AD2085" s="0" t="n">
        <f aca="false">IF($L2085&lt;&gt;"",IF($L2085&gt;2013,1,0),"")</f>
        <v>0</v>
      </c>
      <c r="AE2085" s="0" t="n">
        <f aca="false">IF($L2085&lt;&gt;"",1+IF($L2085&gt;2011,1,0)+IF($L2085&gt;2014,1,0),"")</f>
        <v>2</v>
      </c>
      <c r="AF2085" s="0" t="s">
        <v>310</v>
      </c>
      <c r="AG2085" s="0" t="s">
        <v>88</v>
      </c>
      <c r="AH2085" s="0" t="s">
        <v>89</v>
      </c>
      <c r="AI2085" s="0" t="s">
        <v>497</v>
      </c>
      <c r="AJ2085" s="0" t="s">
        <v>497</v>
      </c>
      <c r="AK2085" s="0" t="str">
        <f aca="false">IF(AND($CF2085&lt;&gt;"",IFERROR(INDEX(subsample_country_map!$B:$B,MATCH($CF2085,subsample_country_map!$A:$A,0)),"")&lt;&gt;""),INDEX(subsample_country_map!$B:$B,MATCH($CF2085,subsample_country_map!$A:$A,0)),INDEX(lookup!$AA:$AA,MATCH($A2085,lookup!$A:$A,0)))</f>
        <v>1_US</v>
      </c>
      <c r="AL2085" s="0" t="str">
        <f aca="false">IF(AND($CF2085&lt;&gt;"",IFERROR(INDEX(subsample_country_map!$C:$C,MATCH($CF2085,subsample_country_map!$A:$A,0)),"")&lt;&gt;""),INDEX(subsample_country_map!$C:$C,MATCH($CF2085,subsample_country_map!$A:$A,0)),INDEX(lookup!$AB:$AB,MATCH($A2085,lookup!$A:$A,0)))</f>
        <v>1_developed</v>
      </c>
      <c r="AM2085" s="0" t="str">
        <f aca="false">IF(AND($CF2085&lt;&gt;"",IFERROR(INDEX(subsample_country_map!$D:$D,MATCH($CF2085,subsample_country_map!$A:$A,0)),"")&lt;&gt;""),INDEX(subsample_country_map!$D:$D,MATCH($CF2085,subsample_country_map!$A:$A,0)),INDEX(lookup!$AC:$AC,MATCH($A2085,lookup!$A:$A,0)))</f>
        <v>1_western</v>
      </c>
      <c r="AN2085" s="0" t="str">
        <f aca="false">IF(AND($CF2085&lt;&gt;"",IFERROR(INDEX(subsample_country_map!$E:$E,MATCH($CF2085,subsample_country_map!$A:$A,0)),"")&lt;&gt;""),INDEX(subsample_country_map!$E:$E,MATCH($CF2085,subsample_country_map!$A:$A,0)),INDEX(lookup!$AD:$AD,MATCH($A2085,lookup!$A:$A,0)))</f>
        <v>1_common law</v>
      </c>
      <c r="AO2085" s="0" t="str">
        <f aca="false">INDEX(lookup!$Y:$Y,MATCH($A2085,lookup!$A:$A,0))</f>
        <v>1_not published</v>
      </c>
      <c r="AP2085" s="0" t="str">
        <f aca="false">INDEX(lookup!$Z:$Z,MATCH($A2085,lookup!$A:$A,0))</f>
        <v>99_NCE</v>
      </c>
      <c r="AQ2085" s="0" t="str">
        <f aca="false">INDEX(lookup!$W:$W,MATCH($A2085,lookup!$A:$A,0))</f>
        <v>1_fin/acc/econ</v>
      </c>
      <c r="AS2085" s="0" t="s">
        <v>91</v>
      </c>
      <c r="AT2085" s="0" t="s">
        <v>397</v>
      </c>
      <c r="AU2085" s="0" t="s">
        <v>311</v>
      </c>
      <c r="AV2085" s="0" t="s">
        <v>7024</v>
      </c>
      <c r="AW2085" s="0" t="s">
        <v>1753</v>
      </c>
      <c r="BA2085" s="0" t="n">
        <v>1309</v>
      </c>
      <c r="BB2085" s="0" t="s">
        <v>347</v>
      </c>
      <c r="BC2085" s="0" t="s">
        <v>122</v>
      </c>
      <c r="BD2085" s="0" t="s">
        <v>123</v>
      </c>
      <c r="BE2085" s="0" t="s">
        <v>98</v>
      </c>
      <c r="BI2085" s="0" t="s">
        <v>502</v>
      </c>
      <c r="BJ2085" s="0" t="s">
        <v>7025</v>
      </c>
      <c r="BK2085" s="0" t="s">
        <v>2267</v>
      </c>
      <c r="BL2085" s="0" t="s">
        <v>7026</v>
      </c>
      <c r="BM2085" s="0" t="s">
        <v>3259</v>
      </c>
      <c r="BN2085" s="0" t="s">
        <v>1470</v>
      </c>
      <c r="BO2085" s="0" t="s">
        <v>769</v>
      </c>
      <c r="BP2085" s="0" t="s">
        <v>7010</v>
      </c>
      <c r="BQ2085" s="0" t="s">
        <v>2105</v>
      </c>
      <c r="BT2085" s="0" t="n">
        <v>0</v>
      </c>
      <c r="BU2085" s="0" t="s">
        <v>7013</v>
      </c>
      <c r="BW2085" s="0" t="n">
        <v>2009</v>
      </c>
      <c r="BX2085" s="0" t="n">
        <v>2017</v>
      </c>
      <c r="BY2085" s="0" t="s">
        <v>912</v>
      </c>
      <c r="BZ2085" s="0" t="n">
        <v>2013</v>
      </c>
      <c r="CA2085" s="0" t="n">
        <v>0.222222222222222</v>
      </c>
      <c r="CB2085" s="0" t="n">
        <v>0</v>
      </c>
      <c r="CC2085" s="0" t="n">
        <v>1</v>
      </c>
      <c r="CD2085" s="0" t="n">
        <v>-0.0567291436704111</v>
      </c>
      <c r="CE2085" s="0" t="n">
        <v>1</v>
      </c>
    </row>
    <row r="2086" customFormat="false" ht="15" hidden="false" customHeight="false" outlineLevel="0" collapsed="false">
      <c r="A2086" s="0" t="s">
        <v>7010</v>
      </c>
      <c r="B2086" s="0" t="n">
        <v>3391</v>
      </c>
      <c r="C2086" s="0" t="n">
        <v>-0.0723634745308757</v>
      </c>
      <c r="D2086" s="0" t="n">
        <v>1940</v>
      </c>
      <c r="E2086" s="0" t="n">
        <f aca="false">IF(ISNUMBER($BA2086),$BA2086,IF(AND(ISNUMBER($D2086),ISNUMBER($BW2086),ISNUMBER($BX2086)),$D2086*($BX2086-$BW2086+1),""))</f>
        <v>1940</v>
      </c>
      <c r="H2086" s="0" t="s">
        <v>118</v>
      </c>
      <c r="I2086" s="0" t="s">
        <v>344</v>
      </c>
      <c r="J2086" s="0" t="n">
        <f aca="false">IF($BW2086&lt;&gt;"",$BW2086,"")</f>
        <v>2009</v>
      </c>
      <c r="K2086" s="0" t="n">
        <f aca="false">IF($BX2086&lt;&gt;"",$BX2086,"")</f>
        <v>2017</v>
      </c>
      <c r="L2086" s="0" t="n">
        <f aca="false">IF(AND(ISNUMBER($BW2086),ISNUMBER($BX2086)),($BW2086+$BX2086)/2,"")</f>
        <v>2013</v>
      </c>
      <c r="M2086" s="0" t="n">
        <f aca="false">IF($L2086&lt;&gt;"",$L2086,"")</f>
        <v>2013</v>
      </c>
      <c r="N2086" s="0" t="n">
        <f aca="false">IF(AND(ISNUMBER($BW2086),ISNUMBER($BX2086)),MIN(1,MAX(0,($BX2086-2016+1)/($BX2086-$BW2086+1))),"")</f>
        <v>0.222222222222222</v>
      </c>
      <c r="O2086" s="0" t="n">
        <f aca="false">IF(AND(ISNUMBER($BW2086),ISNUMBER($BX2086)),MIN(1,MAX(0,($BX2086-2017+1)/($BX2086-$BW2086+1))),"")</f>
        <v>0.111111111111111</v>
      </c>
      <c r="P2086" s="0" t="n">
        <f aca="false">IF(AND(ISNUMBER($BW2086),ISNUMBER($BX2086)),MIN(1,MAX(0,($BX2086-2018+1)/($BX2086-$BW2086+1))),"")</f>
        <v>0</v>
      </c>
      <c r="Q2086" s="0" t="n">
        <f aca="false">IF(AND(ISNUMBER($BW2086),ISNUMBER($BX2086)),MIN(1,MAX(0,($BX2086-2019+1)/($BX2086-$BW2086+1))),"")</f>
        <v>0</v>
      </c>
      <c r="R2086" s="0" t="n">
        <f aca="false">IF(AND(ISNUMBER($BW2086),ISNUMBER($BX2086)),MIN(1,MAX(0,($BX2086-2016+1)/($BX2086-$BW2086+1))),"")</f>
        <v>0.222222222222222</v>
      </c>
      <c r="S2086" s="0" t="n">
        <f aca="false">IF($L2086&lt;&gt;"",IF($L2086&gt;=2015.5,1,0),"")</f>
        <v>0</v>
      </c>
      <c r="T2086" s="0" t="n">
        <f aca="false">IF($L2086&lt;&gt;"",IF($L2086&gt;=2016,1,0),"")</f>
        <v>0</v>
      </c>
      <c r="U2086" s="0" t="n">
        <f aca="false">IF(ISNUMBER($BX2086),IF($BX2086&gt;=2016,1,0),"")</f>
        <v>1</v>
      </c>
      <c r="V2086" s="0" t="n">
        <f aca="false">IF(ISNUMBER($BW2086),IF($BW2086&gt;=2016,1,0),"")</f>
        <v>0</v>
      </c>
      <c r="W2086" s="0" t="str">
        <f aca="false">IF(AND(ISNUMBER($BW2086),ISNUMBER($BX2086)),IF($BW2086&gt;=2016,"post-only",IF($BX2086&lt;2016,"pre-only","mixed")),"")</f>
        <v>mixed</v>
      </c>
      <c r="X2086" s="0" t="n">
        <f aca="false">IF(AND(ISNUMBER($BW2086),ISNUMBER($BX2086)),MIN(1,MAX(0,($BX2086-2017+1)/($BX2086-$BW2086+1))),"")</f>
        <v>0.111111111111111</v>
      </c>
      <c r="Y2086" s="0" t="n">
        <f aca="false">IF(AND(ISNUMBER($BW2086),ISNUMBER($BX2086)),MIN(1,MAX(0,($BX2086-2018+1)/($BX2086-$BW2086+1))),"")</f>
        <v>0</v>
      </c>
      <c r="Z2086" s="0" t="n">
        <f aca="false">IF(AND(ISNUMBER($BW2086),ISNUMBER($BX2086)),MIN(1,MAX(0,($BX2086-2019+1)/($BX2086-$BW2086+1))),"")</f>
        <v>0</v>
      </c>
      <c r="AA2086" s="0" t="n">
        <f aca="false">IF(ISNUMBER($BX2086),IF($BX2086&gt;=2017,1,0),"")</f>
        <v>1</v>
      </c>
      <c r="AB2086" s="0" t="n">
        <f aca="false">IF(ISNUMBER($BX2086),IF($BX2086&gt;=2018,1,0),"")</f>
        <v>0</v>
      </c>
      <c r="AC2086" s="0" t="n">
        <f aca="false">IF(ISNUMBER($BX2086),IF($BX2086&gt;=2019,1,0),"")</f>
        <v>0</v>
      </c>
      <c r="AD2086" s="0" t="n">
        <f aca="false">IF($L2086&lt;&gt;"",IF($L2086&gt;2013,1,0),"")</f>
        <v>0</v>
      </c>
      <c r="AE2086" s="0" t="n">
        <f aca="false">IF($L2086&lt;&gt;"",1+IF($L2086&gt;2011,1,0)+IF($L2086&gt;2014,1,0),"")</f>
        <v>2</v>
      </c>
      <c r="AF2086" s="0" t="s">
        <v>747</v>
      </c>
      <c r="AG2086" s="0" t="s">
        <v>88</v>
      </c>
      <c r="AH2086" s="0" t="s">
        <v>89</v>
      </c>
      <c r="AI2086" s="0" t="s">
        <v>497</v>
      </c>
      <c r="AJ2086" s="0" t="s">
        <v>497</v>
      </c>
      <c r="AK2086" s="0" t="str">
        <f aca="false">IF(AND($CF2086&lt;&gt;"",IFERROR(INDEX(subsample_country_map!$B:$B,MATCH($CF2086,subsample_country_map!$A:$A,0)),"")&lt;&gt;""),INDEX(subsample_country_map!$B:$B,MATCH($CF2086,subsample_country_map!$A:$A,0)),INDEX(lookup!$AA:$AA,MATCH($A2086,lookup!$A:$A,0)))</f>
        <v>1_US</v>
      </c>
      <c r="AL2086" s="0" t="str">
        <f aca="false">IF(AND($CF2086&lt;&gt;"",IFERROR(INDEX(subsample_country_map!$C:$C,MATCH($CF2086,subsample_country_map!$A:$A,0)),"")&lt;&gt;""),INDEX(subsample_country_map!$C:$C,MATCH($CF2086,subsample_country_map!$A:$A,0)),INDEX(lookup!$AB:$AB,MATCH($A2086,lookup!$A:$A,0)))</f>
        <v>1_developed</v>
      </c>
      <c r="AM2086" s="0" t="str">
        <f aca="false">IF(AND($CF2086&lt;&gt;"",IFERROR(INDEX(subsample_country_map!$D:$D,MATCH($CF2086,subsample_country_map!$A:$A,0)),"")&lt;&gt;""),INDEX(subsample_country_map!$D:$D,MATCH($CF2086,subsample_country_map!$A:$A,0)),INDEX(lookup!$AC:$AC,MATCH($A2086,lookup!$A:$A,0)))</f>
        <v>1_western</v>
      </c>
      <c r="AN2086" s="0" t="str">
        <f aca="false">IF(AND($CF2086&lt;&gt;"",IFERROR(INDEX(subsample_country_map!$E:$E,MATCH($CF2086,subsample_country_map!$A:$A,0)),"")&lt;&gt;""),INDEX(subsample_country_map!$E:$E,MATCH($CF2086,subsample_country_map!$A:$A,0)),INDEX(lookup!$AD:$AD,MATCH($A2086,lookup!$A:$A,0)))</f>
        <v>1_common law</v>
      </c>
      <c r="AO2086" s="0" t="str">
        <f aca="false">INDEX(lookup!$Y:$Y,MATCH($A2086,lookup!$A:$A,0))</f>
        <v>1_not published</v>
      </c>
      <c r="AP2086" s="0" t="str">
        <f aca="false">INDEX(lookup!$Z:$Z,MATCH($A2086,lookup!$A:$A,0))</f>
        <v>99_NCE</v>
      </c>
      <c r="AQ2086" s="0" t="str">
        <f aca="false">INDEX(lookup!$W:$W,MATCH($A2086,lookup!$A:$A,0))</f>
        <v>1_fin/acc/econ</v>
      </c>
      <c r="AS2086" s="0" t="s">
        <v>91</v>
      </c>
      <c r="AT2086" s="0" t="s">
        <v>111</v>
      </c>
      <c r="AU2086" s="0" t="s">
        <v>93</v>
      </c>
      <c r="AV2086" s="0" t="s">
        <v>3232</v>
      </c>
      <c r="AW2086" s="0" t="s">
        <v>214</v>
      </c>
      <c r="BA2086" s="0" t="n">
        <v>1940</v>
      </c>
      <c r="BB2086" s="0" t="s">
        <v>347</v>
      </c>
      <c r="BC2086" s="0" t="s">
        <v>122</v>
      </c>
      <c r="BD2086" s="0" t="s">
        <v>123</v>
      </c>
      <c r="BE2086" s="0" t="s">
        <v>98</v>
      </c>
      <c r="BI2086" s="0" t="s">
        <v>336</v>
      </c>
      <c r="BJ2086" s="0" t="s">
        <v>7011</v>
      </c>
      <c r="BK2086" s="0" t="s">
        <v>2280</v>
      </c>
      <c r="BL2086" s="0" t="s">
        <v>7027</v>
      </c>
      <c r="BM2086" s="0" t="s">
        <v>1469</v>
      </c>
      <c r="BN2086" s="0" t="s">
        <v>7028</v>
      </c>
      <c r="BO2086" s="0" t="s">
        <v>769</v>
      </c>
      <c r="BP2086" s="0" t="s">
        <v>7010</v>
      </c>
      <c r="BQ2086" s="0" t="s">
        <v>2105</v>
      </c>
      <c r="BT2086" s="0" t="n">
        <v>0</v>
      </c>
      <c r="BU2086" s="0" t="s">
        <v>7013</v>
      </c>
      <c r="BW2086" s="0" t="n">
        <v>2009</v>
      </c>
      <c r="BX2086" s="0" t="n">
        <v>2017</v>
      </c>
      <c r="BY2086" s="0" t="s">
        <v>912</v>
      </c>
      <c r="BZ2086" s="0" t="n">
        <v>2013</v>
      </c>
      <c r="CA2086" s="0" t="n">
        <v>0.222222222222222</v>
      </c>
      <c r="CB2086" s="0" t="n">
        <v>0</v>
      </c>
      <c r="CC2086" s="0" t="n">
        <v>1</v>
      </c>
      <c r="CD2086" s="0" t="n">
        <v>-0.0724901826520762</v>
      </c>
      <c r="CE2086" s="0" t="n">
        <v>1</v>
      </c>
    </row>
    <row r="2087" customFormat="false" ht="15" hidden="false" customHeight="false" outlineLevel="0" collapsed="false">
      <c r="A2087" s="0" t="s">
        <v>7010</v>
      </c>
      <c r="B2087" s="0" t="n">
        <v>3392</v>
      </c>
      <c r="C2087" s="0" t="n">
        <v>-0.0615396114640878</v>
      </c>
      <c r="D2087" s="0" t="n">
        <v>1312</v>
      </c>
      <c r="E2087" s="0" t="n">
        <f aca="false">IF(ISNUMBER($BA2087),$BA2087,IF(AND(ISNUMBER($D2087),ISNUMBER($BW2087),ISNUMBER($BX2087)),$D2087*($BX2087-$BW2087+1),""))</f>
        <v>1312</v>
      </c>
      <c r="H2087" s="0" t="s">
        <v>118</v>
      </c>
      <c r="I2087" s="0" t="s">
        <v>344</v>
      </c>
      <c r="J2087" s="0" t="n">
        <f aca="false">IF($BW2087&lt;&gt;"",$BW2087,"")</f>
        <v>2009</v>
      </c>
      <c r="K2087" s="0" t="n">
        <f aca="false">IF($BX2087&lt;&gt;"",$BX2087,"")</f>
        <v>2017</v>
      </c>
      <c r="L2087" s="0" t="n">
        <f aca="false">IF(AND(ISNUMBER($BW2087),ISNUMBER($BX2087)),($BW2087+$BX2087)/2,"")</f>
        <v>2013</v>
      </c>
      <c r="M2087" s="0" t="n">
        <f aca="false">IF($L2087&lt;&gt;"",$L2087,"")</f>
        <v>2013</v>
      </c>
      <c r="N2087" s="0" t="n">
        <f aca="false">IF(AND(ISNUMBER($BW2087),ISNUMBER($BX2087)),MIN(1,MAX(0,($BX2087-2016+1)/($BX2087-$BW2087+1))),"")</f>
        <v>0.222222222222222</v>
      </c>
      <c r="O2087" s="0" t="n">
        <f aca="false">IF(AND(ISNUMBER($BW2087),ISNUMBER($BX2087)),MIN(1,MAX(0,($BX2087-2017+1)/($BX2087-$BW2087+1))),"")</f>
        <v>0.111111111111111</v>
      </c>
      <c r="P2087" s="0" t="n">
        <f aca="false">IF(AND(ISNUMBER($BW2087),ISNUMBER($BX2087)),MIN(1,MAX(0,($BX2087-2018+1)/($BX2087-$BW2087+1))),"")</f>
        <v>0</v>
      </c>
      <c r="Q2087" s="0" t="n">
        <f aca="false">IF(AND(ISNUMBER($BW2087),ISNUMBER($BX2087)),MIN(1,MAX(0,($BX2087-2019+1)/($BX2087-$BW2087+1))),"")</f>
        <v>0</v>
      </c>
      <c r="R2087" s="0" t="n">
        <f aca="false">IF(AND(ISNUMBER($BW2087),ISNUMBER($BX2087)),MIN(1,MAX(0,($BX2087-2016+1)/($BX2087-$BW2087+1))),"")</f>
        <v>0.222222222222222</v>
      </c>
      <c r="S2087" s="0" t="n">
        <f aca="false">IF($L2087&lt;&gt;"",IF($L2087&gt;=2015.5,1,0),"")</f>
        <v>0</v>
      </c>
      <c r="T2087" s="0" t="n">
        <f aca="false">IF($L2087&lt;&gt;"",IF($L2087&gt;=2016,1,0),"")</f>
        <v>0</v>
      </c>
      <c r="U2087" s="0" t="n">
        <f aca="false">IF(ISNUMBER($BX2087),IF($BX2087&gt;=2016,1,0),"")</f>
        <v>1</v>
      </c>
      <c r="V2087" s="0" t="n">
        <f aca="false">IF(ISNUMBER($BW2087),IF($BW2087&gt;=2016,1,0),"")</f>
        <v>0</v>
      </c>
      <c r="W2087" s="0" t="str">
        <f aca="false">IF(AND(ISNUMBER($BW2087),ISNUMBER($BX2087)),IF($BW2087&gt;=2016,"post-only",IF($BX2087&lt;2016,"pre-only","mixed")),"")</f>
        <v>mixed</v>
      </c>
      <c r="X2087" s="0" t="n">
        <f aca="false">IF(AND(ISNUMBER($BW2087),ISNUMBER($BX2087)),MIN(1,MAX(0,($BX2087-2017+1)/($BX2087-$BW2087+1))),"")</f>
        <v>0.111111111111111</v>
      </c>
      <c r="Y2087" s="0" t="n">
        <f aca="false">IF(AND(ISNUMBER($BW2087),ISNUMBER($BX2087)),MIN(1,MAX(0,($BX2087-2018+1)/($BX2087-$BW2087+1))),"")</f>
        <v>0</v>
      </c>
      <c r="Z2087" s="0" t="n">
        <f aca="false">IF(AND(ISNUMBER($BW2087),ISNUMBER($BX2087)),MIN(1,MAX(0,($BX2087-2019+1)/($BX2087-$BW2087+1))),"")</f>
        <v>0</v>
      </c>
      <c r="AA2087" s="0" t="n">
        <f aca="false">IF(ISNUMBER($BX2087),IF($BX2087&gt;=2017,1,0),"")</f>
        <v>1</v>
      </c>
      <c r="AB2087" s="0" t="n">
        <f aca="false">IF(ISNUMBER($BX2087),IF($BX2087&gt;=2018,1,0),"")</f>
        <v>0</v>
      </c>
      <c r="AC2087" s="0" t="n">
        <f aca="false">IF(ISNUMBER($BX2087),IF($BX2087&gt;=2019,1,0),"")</f>
        <v>0</v>
      </c>
      <c r="AD2087" s="0" t="n">
        <f aca="false">IF($L2087&lt;&gt;"",IF($L2087&gt;2013,1,0),"")</f>
        <v>0</v>
      </c>
      <c r="AE2087" s="0" t="n">
        <f aca="false">IF($L2087&lt;&gt;"",1+IF($L2087&gt;2011,1,0)+IF($L2087&gt;2014,1,0),"")</f>
        <v>2</v>
      </c>
      <c r="AF2087" s="0" t="s">
        <v>747</v>
      </c>
      <c r="AG2087" s="0" t="s">
        <v>88</v>
      </c>
      <c r="AH2087" s="0" t="s">
        <v>89</v>
      </c>
      <c r="AI2087" s="0" t="s">
        <v>497</v>
      </c>
      <c r="AJ2087" s="0" t="s">
        <v>497</v>
      </c>
      <c r="AK2087" s="0" t="str">
        <f aca="false">IF(AND($CF2087&lt;&gt;"",IFERROR(INDEX(subsample_country_map!$B:$B,MATCH($CF2087,subsample_country_map!$A:$A,0)),"")&lt;&gt;""),INDEX(subsample_country_map!$B:$B,MATCH($CF2087,subsample_country_map!$A:$A,0)),INDEX(lookup!$AA:$AA,MATCH($A2087,lookup!$A:$A,0)))</f>
        <v>1_US</v>
      </c>
      <c r="AL2087" s="0" t="str">
        <f aca="false">IF(AND($CF2087&lt;&gt;"",IFERROR(INDEX(subsample_country_map!$C:$C,MATCH($CF2087,subsample_country_map!$A:$A,0)),"")&lt;&gt;""),INDEX(subsample_country_map!$C:$C,MATCH($CF2087,subsample_country_map!$A:$A,0)),INDEX(lookup!$AB:$AB,MATCH($A2087,lookup!$A:$A,0)))</f>
        <v>1_developed</v>
      </c>
      <c r="AM2087" s="0" t="str">
        <f aca="false">IF(AND($CF2087&lt;&gt;"",IFERROR(INDEX(subsample_country_map!$D:$D,MATCH($CF2087,subsample_country_map!$A:$A,0)),"")&lt;&gt;""),INDEX(subsample_country_map!$D:$D,MATCH($CF2087,subsample_country_map!$A:$A,0)),INDEX(lookup!$AC:$AC,MATCH($A2087,lookup!$A:$A,0)))</f>
        <v>1_western</v>
      </c>
      <c r="AN2087" s="0" t="str">
        <f aca="false">IF(AND($CF2087&lt;&gt;"",IFERROR(INDEX(subsample_country_map!$E:$E,MATCH($CF2087,subsample_country_map!$A:$A,0)),"")&lt;&gt;""),INDEX(subsample_country_map!$E:$E,MATCH($CF2087,subsample_country_map!$A:$A,0)),INDEX(lookup!$AD:$AD,MATCH($A2087,lookup!$A:$A,0)))</f>
        <v>1_common law</v>
      </c>
      <c r="AO2087" s="0" t="str">
        <f aca="false">INDEX(lookup!$Y:$Y,MATCH($A2087,lookup!$A:$A,0))</f>
        <v>1_not published</v>
      </c>
      <c r="AP2087" s="0" t="str">
        <f aca="false">INDEX(lookup!$Z:$Z,MATCH($A2087,lookup!$A:$A,0))</f>
        <v>99_NCE</v>
      </c>
      <c r="AQ2087" s="0" t="str">
        <f aca="false">INDEX(lookup!$W:$W,MATCH($A2087,lookup!$A:$A,0))</f>
        <v>1_fin/acc/econ</v>
      </c>
      <c r="AS2087" s="0" t="s">
        <v>91</v>
      </c>
      <c r="AT2087" s="0" t="s">
        <v>397</v>
      </c>
      <c r="AU2087" s="0" t="s">
        <v>93</v>
      </c>
      <c r="AV2087" s="0" t="s">
        <v>229</v>
      </c>
      <c r="AW2087" s="0" t="s">
        <v>214</v>
      </c>
      <c r="BA2087" s="0" t="n">
        <v>1312</v>
      </c>
      <c r="BB2087" s="0" t="s">
        <v>347</v>
      </c>
      <c r="BC2087" s="0" t="s">
        <v>122</v>
      </c>
      <c r="BD2087" s="0" t="s">
        <v>123</v>
      </c>
      <c r="BE2087" s="0" t="s">
        <v>98</v>
      </c>
      <c r="BI2087" s="0" t="s">
        <v>336</v>
      </c>
      <c r="BJ2087" s="0" t="s">
        <v>7014</v>
      </c>
      <c r="BK2087" s="0" t="s">
        <v>2280</v>
      </c>
      <c r="BL2087" s="0" t="s">
        <v>7029</v>
      </c>
      <c r="BM2087" s="0" t="s">
        <v>7016</v>
      </c>
      <c r="BN2087" s="0" t="s">
        <v>7028</v>
      </c>
      <c r="BO2087" s="0" t="s">
        <v>769</v>
      </c>
      <c r="BP2087" s="0" t="s">
        <v>7010</v>
      </c>
      <c r="BQ2087" s="0" t="s">
        <v>2105</v>
      </c>
      <c r="BT2087" s="0" t="n">
        <v>0</v>
      </c>
      <c r="BU2087" s="0" t="s">
        <v>7013</v>
      </c>
      <c r="BW2087" s="0" t="n">
        <v>2009</v>
      </c>
      <c r="BX2087" s="0" t="n">
        <v>2017</v>
      </c>
      <c r="BY2087" s="0" t="s">
        <v>912</v>
      </c>
      <c r="BZ2087" s="0" t="n">
        <v>2013</v>
      </c>
      <c r="CA2087" s="0" t="n">
        <v>0.222222222222222</v>
      </c>
      <c r="CB2087" s="0" t="n">
        <v>0</v>
      </c>
      <c r="CC2087" s="0" t="n">
        <v>1</v>
      </c>
      <c r="CD2087" s="0" t="n">
        <v>-0.0616174745089843</v>
      </c>
      <c r="CE2087" s="0" t="n">
        <v>1</v>
      </c>
    </row>
    <row r="2088" customFormat="false" ht="15" hidden="false" customHeight="false" outlineLevel="0" collapsed="false">
      <c r="A2088" s="0" t="s">
        <v>7010</v>
      </c>
      <c r="B2088" s="0" t="n">
        <v>3393</v>
      </c>
      <c r="C2088" s="0" t="n">
        <v>-0.0876780815498735</v>
      </c>
      <c r="D2088" s="0" t="n">
        <v>1312</v>
      </c>
      <c r="E2088" s="0" t="n">
        <f aca="false">IF(ISNUMBER($BA2088),$BA2088,IF(AND(ISNUMBER($D2088),ISNUMBER($BW2088),ISNUMBER($BX2088)),$D2088*($BX2088-$BW2088+1),""))</f>
        <v>1312</v>
      </c>
      <c r="H2088" s="0" t="s">
        <v>118</v>
      </c>
      <c r="I2088" s="0" t="s">
        <v>344</v>
      </c>
      <c r="J2088" s="0" t="n">
        <f aca="false">IF($BW2088&lt;&gt;"",$BW2088,"")</f>
        <v>2009</v>
      </c>
      <c r="K2088" s="0" t="n">
        <f aca="false">IF($BX2088&lt;&gt;"",$BX2088,"")</f>
        <v>2017</v>
      </c>
      <c r="L2088" s="0" t="n">
        <f aca="false">IF(AND(ISNUMBER($BW2088),ISNUMBER($BX2088)),($BW2088+$BX2088)/2,"")</f>
        <v>2013</v>
      </c>
      <c r="M2088" s="0" t="n">
        <f aca="false">IF($L2088&lt;&gt;"",$L2088,"")</f>
        <v>2013</v>
      </c>
      <c r="N2088" s="0" t="n">
        <f aca="false">IF(AND(ISNUMBER($BW2088),ISNUMBER($BX2088)),MIN(1,MAX(0,($BX2088-2016+1)/($BX2088-$BW2088+1))),"")</f>
        <v>0.222222222222222</v>
      </c>
      <c r="O2088" s="0" t="n">
        <f aca="false">IF(AND(ISNUMBER($BW2088),ISNUMBER($BX2088)),MIN(1,MAX(0,($BX2088-2017+1)/($BX2088-$BW2088+1))),"")</f>
        <v>0.111111111111111</v>
      </c>
      <c r="P2088" s="0" t="n">
        <f aca="false">IF(AND(ISNUMBER($BW2088),ISNUMBER($BX2088)),MIN(1,MAX(0,($BX2088-2018+1)/($BX2088-$BW2088+1))),"")</f>
        <v>0</v>
      </c>
      <c r="Q2088" s="0" t="n">
        <f aca="false">IF(AND(ISNUMBER($BW2088),ISNUMBER($BX2088)),MIN(1,MAX(0,($BX2088-2019+1)/($BX2088-$BW2088+1))),"")</f>
        <v>0</v>
      </c>
      <c r="R2088" s="0" t="n">
        <f aca="false">IF(AND(ISNUMBER($BW2088),ISNUMBER($BX2088)),MIN(1,MAX(0,($BX2088-2016+1)/($BX2088-$BW2088+1))),"")</f>
        <v>0.222222222222222</v>
      </c>
      <c r="S2088" s="0" t="n">
        <f aca="false">IF($L2088&lt;&gt;"",IF($L2088&gt;=2015.5,1,0),"")</f>
        <v>0</v>
      </c>
      <c r="T2088" s="0" t="n">
        <f aca="false">IF($L2088&lt;&gt;"",IF($L2088&gt;=2016,1,0),"")</f>
        <v>0</v>
      </c>
      <c r="U2088" s="0" t="n">
        <f aca="false">IF(ISNUMBER($BX2088),IF($BX2088&gt;=2016,1,0),"")</f>
        <v>1</v>
      </c>
      <c r="V2088" s="0" t="n">
        <f aca="false">IF(ISNUMBER($BW2088),IF($BW2088&gt;=2016,1,0),"")</f>
        <v>0</v>
      </c>
      <c r="W2088" s="0" t="str">
        <f aca="false">IF(AND(ISNUMBER($BW2088),ISNUMBER($BX2088)),IF($BW2088&gt;=2016,"post-only",IF($BX2088&lt;2016,"pre-only","mixed")),"")</f>
        <v>mixed</v>
      </c>
      <c r="X2088" s="0" t="n">
        <f aca="false">IF(AND(ISNUMBER($BW2088),ISNUMBER($BX2088)),MIN(1,MAX(0,($BX2088-2017+1)/($BX2088-$BW2088+1))),"")</f>
        <v>0.111111111111111</v>
      </c>
      <c r="Y2088" s="0" t="n">
        <f aca="false">IF(AND(ISNUMBER($BW2088),ISNUMBER($BX2088)),MIN(1,MAX(0,($BX2088-2018+1)/($BX2088-$BW2088+1))),"")</f>
        <v>0</v>
      </c>
      <c r="Z2088" s="0" t="n">
        <f aca="false">IF(AND(ISNUMBER($BW2088),ISNUMBER($BX2088)),MIN(1,MAX(0,($BX2088-2019+1)/($BX2088-$BW2088+1))),"")</f>
        <v>0</v>
      </c>
      <c r="AA2088" s="0" t="n">
        <f aca="false">IF(ISNUMBER($BX2088),IF($BX2088&gt;=2017,1,0),"")</f>
        <v>1</v>
      </c>
      <c r="AB2088" s="0" t="n">
        <f aca="false">IF(ISNUMBER($BX2088),IF($BX2088&gt;=2018,1,0),"")</f>
        <v>0</v>
      </c>
      <c r="AC2088" s="0" t="n">
        <f aca="false">IF(ISNUMBER($BX2088),IF($BX2088&gt;=2019,1,0),"")</f>
        <v>0</v>
      </c>
      <c r="AD2088" s="0" t="n">
        <f aca="false">IF($L2088&lt;&gt;"",IF($L2088&gt;2013,1,0),"")</f>
        <v>0</v>
      </c>
      <c r="AE2088" s="0" t="n">
        <f aca="false">IF($L2088&lt;&gt;"",1+IF($L2088&gt;2011,1,0)+IF($L2088&gt;2014,1,0),"")</f>
        <v>2</v>
      </c>
      <c r="AF2088" s="0" t="s">
        <v>747</v>
      </c>
      <c r="AG2088" s="0" t="s">
        <v>88</v>
      </c>
      <c r="AH2088" s="0" t="s">
        <v>89</v>
      </c>
      <c r="AI2088" s="0" t="s">
        <v>497</v>
      </c>
      <c r="AJ2088" s="0" t="s">
        <v>497</v>
      </c>
      <c r="AK2088" s="0" t="str">
        <f aca="false">IF(AND($CF2088&lt;&gt;"",IFERROR(INDEX(subsample_country_map!$B:$B,MATCH($CF2088,subsample_country_map!$A:$A,0)),"")&lt;&gt;""),INDEX(subsample_country_map!$B:$B,MATCH($CF2088,subsample_country_map!$A:$A,0)),INDEX(lookup!$AA:$AA,MATCH($A2088,lookup!$A:$A,0)))</f>
        <v>1_US</v>
      </c>
      <c r="AL2088" s="0" t="str">
        <f aca="false">IF(AND($CF2088&lt;&gt;"",IFERROR(INDEX(subsample_country_map!$C:$C,MATCH($CF2088,subsample_country_map!$A:$A,0)),"")&lt;&gt;""),INDEX(subsample_country_map!$C:$C,MATCH($CF2088,subsample_country_map!$A:$A,0)),INDEX(lookup!$AB:$AB,MATCH($A2088,lookup!$A:$A,0)))</f>
        <v>1_developed</v>
      </c>
      <c r="AM2088" s="0" t="str">
        <f aca="false">IF(AND($CF2088&lt;&gt;"",IFERROR(INDEX(subsample_country_map!$D:$D,MATCH($CF2088,subsample_country_map!$A:$A,0)),"")&lt;&gt;""),INDEX(subsample_country_map!$D:$D,MATCH($CF2088,subsample_country_map!$A:$A,0)),INDEX(lookup!$AC:$AC,MATCH($A2088,lookup!$A:$A,0)))</f>
        <v>1_western</v>
      </c>
      <c r="AN2088" s="0" t="str">
        <f aca="false">IF(AND($CF2088&lt;&gt;"",IFERROR(INDEX(subsample_country_map!$E:$E,MATCH($CF2088,subsample_country_map!$A:$A,0)),"")&lt;&gt;""),INDEX(subsample_country_map!$E:$E,MATCH($CF2088,subsample_country_map!$A:$A,0)),INDEX(lookup!$AD:$AD,MATCH($A2088,lookup!$A:$A,0)))</f>
        <v>1_common law</v>
      </c>
      <c r="AO2088" s="0" t="str">
        <f aca="false">INDEX(lookup!$Y:$Y,MATCH($A2088,lookup!$A:$A,0))</f>
        <v>1_not published</v>
      </c>
      <c r="AP2088" s="0" t="str">
        <f aca="false">INDEX(lookup!$Z:$Z,MATCH($A2088,lookup!$A:$A,0))</f>
        <v>99_NCE</v>
      </c>
      <c r="AQ2088" s="0" t="str">
        <f aca="false">INDEX(lookup!$W:$W,MATCH($A2088,lookup!$A:$A,0))</f>
        <v>1_fin/acc/econ</v>
      </c>
      <c r="AS2088" s="0" t="s">
        <v>91</v>
      </c>
      <c r="AT2088" s="0" t="s">
        <v>397</v>
      </c>
      <c r="AU2088" s="0" t="s">
        <v>93</v>
      </c>
      <c r="AV2088" s="0" t="s">
        <v>2653</v>
      </c>
      <c r="AW2088" s="0" t="s">
        <v>1640</v>
      </c>
      <c r="BA2088" s="0" t="n">
        <v>1312</v>
      </c>
      <c r="BB2088" s="0" t="s">
        <v>347</v>
      </c>
      <c r="BC2088" s="0" t="s">
        <v>122</v>
      </c>
      <c r="BD2088" s="0" t="s">
        <v>123</v>
      </c>
      <c r="BE2088" s="0" t="s">
        <v>98</v>
      </c>
      <c r="BI2088" s="0" t="s">
        <v>336</v>
      </c>
      <c r="BJ2088" s="0" t="s">
        <v>7018</v>
      </c>
      <c r="BK2088" s="0" t="s">
        <v>2280</v>
      </c>
      <c r="BL2088" s="0" t="s">
        <v>7030</v>
      </c>
      <c r="BM2088" s="0" t="s">
        <v>3259</v>
      </c>
      <c r="BN2088" s="0" t="s">
        <v>7028</v>
      </c>
      <c r="BO2088" s="0" t="s">
        <v>769</v>
      </c>
      <c r="BP2088" s="0" t="s">
        <v>7010</v>
      </c>
      <c r="BQ2088" s="0" t="s">
        <v>2105</v>
      </c>
      <c r="BT2088" s="0" t="n">
        <v>0</v>
      </c>
      <c r="BU2088" s="0" t="s">
        <v>7013</v>
      </c>
      <c r="BW2088" s="0" t="n">
        <v>2009</v>
      </c>
      <c r="BX2088" s="0" t="n">
        <v>2017</v>
      </c>
      <c r="BY2088" s="0" t="s">
        <v>912</v>
      </c>
      <c r="BZ2088" s="0" t="n">
        <v>2013</v>
      </c>
      <c r="CA2088" s="0" t="n">
        <v>0.222222222222222</v>
      </c>
      <c r="CB2088" s="0" t="n">
        <v>0</v>
      </c>
      <c r="CC2088" s="0" t="n">
        <v>1</v>
      </c>
      <c r="CD2088" s="0" t="n">
        <v>-0.0879037970790334</v>
      </c>
      <c r="CE2088" s="0" t="n">
        <v>1</v>
      </c>
    </row>
    <row r="2089" customFormat="false" ht="15" hidden="false" customHeight="false" outlineLevel="0" collapsed="false">
      <c r="A2089" s="0" t="s">
        <v>7010</v>
      </c>
      <c r="B2089" s="0" t="n">
        <v>3394</v>
      </c>
      <c r="C2089" s="0" t="n">
        <v>-0.037812656199088</v>
      </c>
      <c r="D2089" s="0" t="n">
        <v>1938</v>
      </c>
      <c r="E2089" s="0" t="n">
        <f aca="false">IF(ISNUMBER($BA2089),$BA2089,IF(AND(ISNUMBER($D2089),ISNUMBER($BW2089),ISNUMBER($BX2089)),$D2089*($BX2089-$BW2089+1),""))</f>
        <v>1938</v>
      </c>
      <c r="H2089" s="0" t="s">
        <v>118</v>
      </c>
      <c r="I2089" s="0" t="s">
        <v>344</v>
      </c>
      <c r="J2089" s="0" t="n">
        <f aca="false">IF($BW2089&lt;&gt;"",$BW2089,"")</f>
        <v>2009</v>
      </c>
      <c r="K2089" s="0" t="n">
        <f aca="false">IF($BX2089&lt;&gt;"",$BX2089,"")</f>
        <v>2017</v>
      </c>
      <c r="L2089" s="0" t="n">
        <f aca="false">IF(AND(ISNUMBER($BW2089),ISNUMBER($BX2089)),($BW2089+$BX2089)/2,"")</f>
        <v>2013</v>
      </c>
      <c r="M2089" s="0" t="n">
        <f aca="false">IF($L2089&lt;&gt;"",$L2089,"")</f>
        <v>2013</v>
      </c>
      <c r="N2089" s="0" t="n">
        <f aca="false">IF(AND(ISNUMBER($BW2089),ISNUMBER($BX2089)),MIN(1,MAX(0,($BX2089-2016+1)/($BX2089-$BW2089+1))),"")</f>
        <v>0.222222222222222</v>
      </c>
      <c r="O2089" s="0" t="n">
        <f aca="false">IF(AND(ISNUMBER($BW2089),ISNUMBER($BX2089)),MIN(1,MAX(0,($BX2089-2017+1)/($BX2089-$BW2089+1))),"")</f>
        <v>0.111111111111111</v>
      </c>
      <c r="P2089" s="0" t="n">
        <f aca="false">IF(AND(ISNUMBER($BW2089),ISNUMBER($BX2089)),MIN(1,MAX(0,($BX2089-2018+1)/($BX2089-$BW2089+1))),"")</f>
        <v>0</v>
      </c>
      <c r="Q2089" s="0" t="n">
        <f aca="false">IF(AND(ISNUMBER($BW2089),ISNUMBER($BX2089)),MIN(1,MAX(0,($BX2089-2019+1)/($BX2089-$BW2089+1))),"")</f>
        <v>0</v>
      </c>
      <c r="R2089" s="0" t="n">
        <f aca="false">IF(AND(ISNUMBER($BW2089),ISNUMBER($BX2089)),MIN(1,MAX(0,($BX2089-2016+1)/($BX2089-$BW2089+1))),"")</f>
        <v>0.222222222222222</v>
      </c>
      <c r="S2089" s="0" t="n">
        <f aca="false">IF($L2089&lt;&gt;"",IF($L2089&gt;=2015.5,1,0),"")</f>
        <v>0</v>
      </c>
      <c r="T2089" s="0" t="n">
        <f aca="false">IF($L2089&lt;&gt;"",IF($L2089&gt;=2016,1,0),"")</f>
        <v>0</v>
      </c>
      <c r="U2089" s="0" t="n">
        <f aca="false">IF(ISNUMBER($BX2089),IF($BX2089&gt;=2016,1,0),"")</f>
        <v>1</v>
      </c>
      <c r="V2089" s="0" t="n">
        <f aca="false">IF(ISNUMBER($BW2089),IF($BW2089&gt;=2016,1,0),"")</f>
        <v>0</v>
      </c>
      <c r="W2089" s="0" t="str">
        <f aca="false">IF(AND(ISNUMBER($BW2089),ISNUMBER($BX2089)),IF($BW2089&gt;=2016,"post-only",IF($BX2089&lt;2016,"pre-only","mixed")),"")</f>
        <v>mixed</v>
      </c>
      <c r="X2089" s="0" t="n">
        <f aca="false">IF(AND(ISNUMBER($BW2089),ISNUMBER($BX2089)),MIN(1,MAX(0,($BX2089-2017+1)/($BX2089-$BW2089+1))),"")</f>
        <v>0.111111111111111</v>
      </c>
      <c r="Y2089" s="0" t="n">
        <f aca="false">IF(AND(ISNUMBER($BW2089),ISNUMBER($BX2089)),MIN(1,MAX(0,($BX2089-2018+1)/($BX2089-$BW2089+1))),"")</f>
        <v>0</v>
      </c>
      <c r="Z2089" s="0" t="n">
        <f aca="false">IF(AND(ISNUMBER($BW2089),ISNUMBER($BX2089)),MIN(1,MAX(0,($BX2089-2019+1)/($BX2089-$BW2089+1))),"")</f>
        <v>0</v>
      </c>
      <c r="AA2089" s="0" t="n">
        <f aca="false">IF(ISNUMBER($BX2089),IF($BX2089&gt;=2017,1,0),"")</f>
        <v>1</v>
      </c>
      <c r="AB2089" s="0" t="n">
        <f aca="false">IF(ISNUMBER($BX2089),IF($BX2089&gt;=2018,1,0),"")</f>
        <v>0</v>
      </c>
      <c r="AC2089" s="0" t="n">
        <f aca="false">IF(ISNUMBER($BX2089),IF($BX2089&gt;=2019,1,0),"")</f>
        <v>0</v>
      </c>
      <c r="AD2089" s="0" t="n">
        <f aca="false">IF($L2089&lt;&gt;"",IF($L2089&gt;2013,1,0),"")</f>
        <v>0</v>
      </c>
      <c r="AE2089" s="0" t="n">
        <f aca="false">IF($L2089&lt;&gt;"",1+IF($L2089&gt;2011,1,0)+IF($L2089&gt;2014,1,0),"")</f>
        <v>2</v>
      </c>
      <c r="AF2089" s="0" t="s">
        <v>747</v>
      </c>
      <c r="AG2089" s="0" t="s">
        <v>88</v>
      </c>
      <c r="AH2089" s="0" t="s">
        <v>89</v>
      </c>
      <c r="AI2089" s="0" t="s">
        <v>497</v>
      </c>
      <c r="AJ2089" s="0" t="s">
        <v>497</v>
      </c>
      <c r="AK2089" s="0" t="str">
        <f aca="false">IF(AND($CF2089&lt;&gt;"",IFERROR(INDEX(subsample_country_map!$B:$B,MATCH($CF2089,subsample_country_map!$A:$A,0)),"")&lt;&gt;""),INDEX(subsample_country_map!$B:$B,MATCH($CF2089,subsample_country_map!$A:$A,0)),INDEX(lookup!$AA:$AA,MATCH($A2089,lookup!$A:$A,0)))</f>
        <v>1_US</v>
      </c>
      <c r="AL2089" s="0" t="str">
        <f aca="false">IF(AND($CF2089&lt;&gt;"",IFERROR(INDEX(subsample_country_map!$C:$C,MATCH($CF2089,subsample_country_map!$A:$A,0)),"")&lt;&gt;""),INDEX(subsample_country_map!$C:$C,MATCH($CF2089,subsample_country_map!$A:$A,0)),INDEX(lookup!$AB:$AB,MATCH($A2089,lookup!$A:$A,0)))</f>
        <v>1_developed</v>
      </c>
      <c r="AM2089" s="0" t="str">
        <f aca="false">IF(AND($CF2089&lt;&gt;"",IFERROR(INDEX(subsample_country_map!$D:$D,MATCH($CF2089,subsample_country_map!$A:$A,0)),"")&lt;&gt;""),INDEX(subsample_country_map!$D:$D,MATCH($CF2089,subsample_country_map!$A:$A,0)),INDEX(lookup!$AC:$AC,MATCH($A2089,lookup!$A:$A,0)))</f>
        <v>1_western</v>
      </c>
      <c r="AN2089" s="0" t="str">
        <f aca="false">IF(AND($CF2089&lt;&gt;"",IFERROR(INDEX(subsample_country_map!$E:$E,MATCH($CF2089,subsample_country_map!$A:$A,0)),"")&lt;&gt;""),INDEX(subsample_country_map!$E:$E,MATCH($CF2089,subsample_country_map!$A:$A,0)),INDEX(lookup!$AD:$AD,MATCH($A2089,lookup!$A:$A,0)))</f>
        <v>1_common law</v>
      </c>
      <c r="AO2089" s="0" t="str">
        <f aca="false">INDEX(lookup!$Y:$Y,MATCH($A2089,lookup!$A:$A,0))</f>
        <v>1_not published</v>
      </c>
      <c r="AP2089" s="0" t="str">
        <f aca="false">INDEX(lookup!$Z:$Z,MATCH($A2089,lookup!$A:$A,0))</f>
        <v>99_NCE</v>
      </c>
      <c r="AQ2089" s="0" t="str">
        <f aca="false">INDEX(lookup!$W:$W,MATCH($A2089,lookup!$A:$A,0))</f>
        <v>1_fin/acc/econ</v>
      </c>
      <c r="AS2089" s="0" t="s">
        <v>91</v>
      </c>
      <c r="AT2089" s="0" t="s">
        <v>111</v>
      </c>
      <c r="AU2089" s="0" t="s">
        <v>93</v>
      </c>
      <c r="AV2089" s="0" t="s">
        <v>4817</v>
      </c>
      <c r="AW2089" s="0" t="s">
        <v>214</v>
      </c>
      <c r="BA2089" s="0" t="n">
        <v>1938</v>
      </c>
      <c r="BB2089" s="0" t="s">
        <v>347</v>
      </c>
      <c r="BC2089" s="0" t="s">
        <v>122</v>
      </c>
      <c r="BD2089" s="0" t="s">
        <v>123</v>
      </c>
      <c r="BE2089" s="0" t="s">
        <v>98</v>
      </c>
      <c r="BI2089" s="0" t="s">
        <v>336</v>
      </c>
      <c r="BJ2089" s="0" t="s">
        <v>7020</v>
      </c>
      <c r="BK2089" s="0" t="s">
        <v>2280</v>
      </c>
      <c r="BL2089" s="0" t="s">
        <v>7031</v>
      </c>
      <c r="BM2089" s="0" t="s">
        <v>1469</v>
      </c>
      <c r="BN2089" s="0" t="s">
        <v>7028</v>
      </c>
      <c r="BO2089" s="0" t="s">
        <v>769</v>
      </c>
      <c r="BP2089" s="0" t="s">
        <v>7010</v>
      </c>
      <c r="BQ2089" s="0" t="s">
        <v>2105</v>
      </c>
      <c r="BT2089" s="0" t="n">
        <v>0</v>
      </c>
      <c r="BU2089" s="0" t="s">
        <v>7013</v>
      </c>
      <c r="BW2089" s="0" t="n">
        <v>2009</v>
      </c>
      <c r="BX2089" s="0" t="n">
        <v>2017</v>
      </c>
      <c r="BY2089" s="0" t="s">
        <v>912</v>
      </c>
      <c r="BZ2089" s="0" t="n">
        <v>2013</v>
      </c>
      <c r="CA2089" s="0" t="n">
        <v>0.222222222222222</v>
      </c>
      <c r="CB2089" s="0" t="n">
        <v>0</v>
      </c>
      <c r="CC2089" s="0" t="n">
        <v>1</v>
      </c>
      <c r="CD2089" s="0" t="n">
        <v>-0.0378306931488629</v>
      </c>
      <c r="CE2089" s="0" t="n">
        <v>1</v>
      </c>
    </row>
    <row r="2090" customFormat="false" ht="15" hidden="false" customHeight="false" outlineLevel="0" collapsed="false">
      <c r="A2090" s="0" t="s">
        <v>7010</v>
      </c>
      <c r="B2090" s="0" t="n">
        <v>3395</v>
      </c>
      <c r="C2090" s="0" t="n">
        <v>-0.0287791510172968</v>
      </c>
      <c r="D2090" s="0" t="n">
        <v>1309</v>
      </c>
      <c r="E2090" s="0" t="n">
        <f aca="false">IF(ISNUMBER($BA2090),$BA2090,IF(AND(ISNUMBER($D2090),ISNUMBER($BW2090),ISNUMBER($BX2090)),$D2090*($BX2090-$BW2090+1),""))</f>
        <v>1309</v>
      </c>
      <c r="H2090" s="0" t="s">
        <v>118</v>
      </c>
      <c r="I2090" s="0" t="s">
        <v>344</v>
      </c>
      <c r="J2090" s="0" t="n">
        <f aca="false">IF($BW2090&lt;&gt;"",$BW2090,"")</f>
        <v>2009</v>
      </c>
      <c r="K2090" s="0" t="n">
        <f aca="false">IF($BX2090&lt;&gt;"",$BX2090,"")</f>
        <v>2017</v>
      </c>
      <c r="L2090" s="0" t="n">
        <f aca="false">IF(AND(ISNUMBER($BW2090),ISNUMBER($BX2090)),($BW2090+$BX2090)/2,"")</f>
        <v>2013</v>
      </c>
      <c r="M2090" s="0" t="n">
        <f aca="false">IF($L2090&lt;&gt;"",$L2090,"")</f>
        <v>2013</v>
      </c>
      <c r="N2090" s="0" t="n">
        <f aca="false">IF(AND(ISNUMBER($BW2090),ISNUMBER($BX2090)),MIN(1,MAX(0,($BX2090-2016+1)/($BX2090-$BW2090+1))),"")</f>
        <v>0.222222222222222</v>
      </c>
      <c r="O2090" s="0" t="n">
        <f aca="false">IF(AND(ISNUMBER($BW2090),ISNUMBER($BX2090)),MIN(1,MAX(0,($BX2090-2017+1)/($BX2090-$BW2090+1))),"")</f>
        <v>0.111111111111111</v>
      </c>
      <c r="P2090" s="0" t="n">
        <f aca="false">IF(AND(ISNUMBER($BW2090),ISNUMBER($BX2090)),MIN(1,MAX(0,($BX2090-2018+1)/($BX2090-$BW2090+1))),"")</f>
        <v>0</v>
      </c>
      <c r="Q2090" s="0" t="n">
        <f aca="false">IF(AND(ISNUMBER($BW2090),ISNUMBER($BX2090)),MIN(1,MAX(0,($BX2090-2019+1)/($BX2090-$BW2090+1))),"")</f>
        <v>0</v>
      </c>
      <c r="R2090" s="0" t="n">
        <f aca="false">IF(AND(ISNUMBER($BW2090),ISNUMBER($BX2090)),MIN(1,MAX(0,($BX2090-2016+1)/($BX2090-$BW2090+1))),"")</f>
        <v>0.222222222222222</v>
      </c>
      <c r="S2090" s="0" t="n">
        <f aca="false">IF($L2090&lt;&gt;"",IF($L2090&gt;=2015.5,1,0),"")</f>
        <v>0</v>
      </c>
      <c r="T2090" s="0" t="n">
        <f aca="false">IF($L2090&lt;&gt;"",IF($L2090&gt;=2016,1,0),"")</f>
        <v>0</v>
      </c>
      <c r="U2090" s="0" t="n">
        <f aca="false">IF(ISNUMBER($BX2090),IF($BX2090&gt;=2016,1,0),"")</f>
        <v>1</v>
      </c>
      <c r="V2090" s="0" t="n">
        <f aca="false">IF(ISNUMBER($BW2090),IF($BW2090&gt;=2016,1,0),"")</f>
        <v>0</v>
      </c>
      <c r="W2090" s="0" t="str">
        <f aca="false">IF(AND(ISNUMBER($BW2090),ISNUMBER($BX2090)),IF($BW2090&gt;=2016,"post-only",IF($BX2090&lt;2016,"pre-only","mixed")),"")</f>
        <v>mixed</v>
      </c>
      <c r="X2090" s="0" t="n">
        <f aca="false">IF(AND(ISNUMBER($BW2090),ISNUMBER($BX2090)),MIN(1,MAX(0,($BX2090-2017+1)/($BX2090-$BW2090+1))),"")</f>
        <v>0.111111111111111</v>
      </c>
      <c r="Y2090" s="0" t="n">
        <f aca="false">IF(AND(ISNUMBER($BW2090),ISNUMBER($BX2090)),MIN(1,MAX(0,($BX2090-2018+1)/($BX2090-$BW2090+1))),"")</f>
        <v>0</v>
      </c>
      <c r="Z2090" s="0" t="n">
        <f aca="false">IF(AND(ISNUMBER($BW2090),ISNUMBER($BX2090)),MIN(1,MAX(0,($BX2090-2019+1)/($BX2090-$BW2090+1))),"")</f>
        <v>0</v>
      </c>
      <c r="AA2090" s="0" t="n">
        <f aca="false">IF(ISNUMBER($BX2090),IF($BX2090&gt;=2017,1,0),"")</f>
        <v>1</v>
      </c>
      <c r="AB2090" s="0" t="n">
        <f aca="false">IF(ISNUMBER($BX2090),IF($BX2090&gt;=2018,1,0),"")</f>
        <v>0</v>
      </c>
      <c r="AC2090" s="0" t="n">
        <f aca="false">IF(ISNUMBER($BX2090),IF($BX2090&gt;=2019,1,0),"")</f>
        <v>0</v>
      </c>
      <c r="AD2090" s="0" t="n">
        <f aca="false">IF($L2090&lt;&gt;"",IF($L2090&gt;2013,1,0),"")</f>
        <v>0</v>
      </c>
      <c r="AE2090" s="0" t="n">
        <f aca="false">IF($L2090&lt;&gt;"",1+IF($L2090&gt;2011,1,0)+IF($L2090&gt;2014,1,0),"")</f>
        <v>2</v>
      </c>
      <c r="AF2090" s="0" t="s">
        <v>747</v>
      </c>
      <c r="AG2090" s="0" t="s">
        <v>88</v>
      </c>
      <c r="AH2090" s="0" t="s">
        <v>89</v>
      </c>
      <c r="AI2090" s="0" t="s">
        <v>497</v>
      </c>
      <c r="AJ2090" s="0" t="s">
        <v>497</v>
      </c>
      <c r="AK2090" s="0" t="str">
        <f aca="false">IF(AND($CF2090&lt;&gt;"",IFERROR(INDEX(subsample_country_map!$B:$B,MATCH($CF2090,subsample_country_map!$A:$A,0)),"")&lt;&gt;""),INDEX(subsample_country_map!$B:$B,MATCH($CF2090,subsample_country_map!$A:$A,0)),INDEX(lookup!$AA:$AA,MATCH($A2090,lookup!$A:$A,0)))</f>
        <v>1_US</v>
      </c>
      <c r="AL2090" s="0" t="str">
        <f aca="false">IF(AND($CF2090&lt;&gt;"",IFERROR(INDEX(subsample_country_map!$C:$C,MATCH($CF2090,subsample_country_map!$A:$A,0)),"")&lt;&gt;""),INDEX(subsample_country_map!$C:$C,MATCH($CF2090,subsample_country_map!$A:$A,0)),INDEX(lookup!$AB:$AB,MATCH($A2090,lookup!$A:$A,0)))</f>
        <v>1_developed</v>
      </c>
      <c r="AM2090" s="0" t="str">
        <f aca="false">IF(AND($CF2090&lt;&gt;"",IFERROR(INDEX(subsample_country_map!$D:$D,MATCH($CF2090,subsample_country_map!$A:$A,0)),"")&lt;&gt;""),INDEX(subsample_country_map!$D:$D,MATCH($CF2090,subsample_country_map!$A:$A,0)),INDEX(lookup!$AC:$AC,MATCH($A2090,lookup!$A:$A,0)))</f>
        <v>1_western</v>
      </c>
      <c r="AN2090" s="0" t="str">
        <f aca="false">IF(AND($CF2090&lt;&gt;"",IFERROR(INDEX(subsample_country_map!$E:$E,MATCH($CF2090,subsample_country_map!$A:$A,0)),"")&lt;&gt;""),INDEX(subsample_country_map!$E:$E,MATCH($CF2090,subsample_country_map!$A:$A,0)),INDEX(lookup!$AD:$AD,MATCH($A2090,lookup!$A:$A,0)))</f>
        <v>1_common law</v>
      </c>
      <c r="AO2090" s="0" t="str">
        <f aca="false">INDEX(lookup!$Y:$Y,MATCH($A2090,lookup!$A:$A,0))</f>
        <v>1_not published</v>
      </c>
      <c r="AP2090" s="0" t="str">
        <f aca="false">INDEX(lookup!$Z:$Z,MATCH($A2090,lookup!$A:$A,0))</f>
        <v>99_NCE</v>
      </c>
      <c r="AQ2090" s="0" t="str">
        <f aca="false">INDEX(lookup!$W:$W,MATCH($A2090,lookup!$A:$A,0))</f>
        <v>1_fin/acc/econ</v>
      </c>
      <c r="AS2090" s="0" t="s">
        <v>91</v>
      </c>
      <c r="AT2090" s="0" t="s">
        <v>397</v>
      </c>
      <c r="AU2090" s="0" t="s">
        <v>93</v>
      </c>
      <c r="AV2090" s="0" t="s">
        <v>214</v>
      </c>
      <c r="AW2090" s="0" t="s">
        <v>214</v>
      </c>
      <c r="BA2090" s="0" t="n">
        <v>1309</v>
      </c>
      <c r="BB2090" s="0" t="s">
        <v>347</v>
      </c>
      <c r="BC2090" s="0" t="s">
        <v>122</v>
      </c>
      <c r="BD2090" s="0" t="s">
        <v>123</v>
      </c>
      <c r="BE2090" s="0" t="s">
        <v>98</v>
      </c>
      <c r="BI2090" s="0" t="s">
        <v>336</v>
      </c>
      <c r="BJ2090" s="0" t="s">
        <v>7022</v>
      </c>
      <c r="BK2090" s="0" t="s">
        <v>2280</v>
      </c>
      <c r="BL2090" s="0" t="s">
        <v>7032</v>
      </c>
      <c r="BM2090" s="0" t="s">
        <v>7016</v>
      </c>
      <c r="BN2090" s="0" t="s">
        <v>7028</v>
      </c>
      <c r="BO2090" s="0" t="s">
        <v>769</v>
      </c>
      <c r="BP2090" s="0" t="s">
        <v>7010</v>
      </c>
      <c r="BQ2090" s="0" t="s">
        <v>2105</v>
      </c>
      <c r="BT2090" s="0" t="n">
        <v>0</v>
      </c>
      <c r="BU2090" s="0" t="s">
        <v>7013</v>
      </c>
      <c r="BW2090" s="0" t="n">
        <v>2009</v>
      </c>
      <c r="BX2090" s="0" t="n">
        <v>2017</v>
      </c>
      <c r="BY2090" s="0" t="s">
        <v>912</v>
      </c>
      <c r="BZ2090" s="0" t="n">
        <v>2013</v>
      </c>
      <c r="CA2090" s="0" t="n">
        <v>0.222222222222222</v>
      </c>
      <c r="CB2090" s="0" t="n">
        <v>0</v>
      </c>
      <c r="CC2090" s="0" t="n">
        <v>1</v>
      </c>
      <c r="CD2090" s="0" t="n">
        <v>-0.0287871003115583</v>
      </c>
      <c r="CE2090" s="0" t="n">
        <v>1</v>
      </c>
    </row>
    <row r="2091" customFormat="false" ht="15" hidden="false" customHeight="false" outlineLevel="0" collapsed="false">
      <c r="A2091" s="0" t="s">
        <v>7010</v>
      </c>
      <c r="B2091" s="0" t="n">
        <v>3396</v>
      </c>
      <c r="C2091" s="0" t="n">
        <v>-0.0453842729897646</v>
      </c>
      <c r="D2091" s="0" t="n">
        <v>1309</v>
      </c>
      <c r="E2091" s="0" t="n">
        <f aca="false">IF(ISNUMBER($BA2091),$BA2091,IF(AND(ISNUMBER($D2091),ISNUMBER($BW2091),ISNUMBER($BX2091)),$D2091*($BX2091-$BW2091+1),""))</f>
        <v>1309</v>
      </c>
      <c r="H2091" s="0" t="s">
        <v>118</v>
      </c>
      <c r="I2091" s="0" t="s">
        <v>344</v>
      </c>
      <c r="J2091" s="0" t="n">
        <f aca="false">IF($BW2091&lt;&gt;"",$BW2091,"")</f>
        <v>2009</v>
      </c>
      <c r="K2091" s="0" t="n">
        <f aca="false">IF($BX2091&lt;&gt;"",$BX2091,"")</f>
        <v>2017</v>
      </c>
      <c r="L2091" s="0" t="n">
        <f aca="false">IF(AND(ISNUMBER($BW2091),ISNUMBER($BX2091)),($BW2091+$BX2091)/2,"")</f>
        <v>2013</v>
      </c>
      <c r="M2091" s="0" t="n">
        <f aca="false">IF($L2091&lt;&gt;"",$L2091,"")</f>
        <v>2013</v>
      </c>
      <c r="N2091" s="0" t="n">
        <f aca="false">IF(AND(ISNUMBER($BW2091),ISNUMBER($BX2091)),MIN(1,MAX(0,($BX2091-2016+1)/($BX2091-$BW2091+1))),"")</f>
        <v>0.222222222222222</v>
      </c>
      <c r="O2091" s="0" t="n">
        <f aca="false">IF(AND(ISNUMBER($BW2091),ISNUMBER($BX2091)),MIN(1,MAX(0,($BX2091-2017+1)/($BX2091-$BW2091+1))),"")</f>
        <v>0.111111111111111</v>
      </c>
      <c r="P2091" s="0" t="n">
        <f aca="false">IF(AND(ISNUMBER($BW2091),ISNUMBER($BX2091)),MIN(1,MAX(0,($BX2091-2018+1)/($BX2091-$BW2091+1))),"")</f>
        <v>0</v>
      </c>
      <c r="Q2091" s="0" t="n">
        <f aca="false">IF(AND(ISNUMBER($BW2091),ISNUMBER($BX2091)),MIN(1,MAX(0,($BX2091-2019+1)/($BX2091-$BW2091+1))),"")</f>
        <v>0</v>
      </c>
      <c r="R2091" s="0" t="n">
        <f aca="false">IF(AND(ISNUMBER($BW2091),ISNUMBER($BX2091)),MIN(1,MAX(0,($BX2091-2016+1)/($BX2091-$BW2091+1))),"")</f>
        <v>0.222222222222222</v>
      </c>
      <c r="S2091" s="0" t="n">
        <f aca="false">IF($L2091&lt;&gt;"",IF($L2091&gt;=2015.5,1,0),"")</f>
        <v>0</v>
      </c>
      <c r="T2091" s="0" t="n">
        <f aca="false">IF($L2091&lt;&gt;"",IF($L2091&gt;=2016,1,0),"")</f>
        <v>0</v>
      </c>
      <c r="U2091" s="0" t="n">
        <f aca="false">IF(ISNUMBER($BX2091),IF($BX2091&gt;=2016,1,0),"")</f>
        <v>1</v>
      </c>
      <c r="V2091" s="0" t="n">
        <f aca="false">IF(ISNUMBER($BW2091),IF($BW2091&gt;=2016,1,0),"")</f>
        <v>0</v>
      </c>
      <c r="W2091" s="0" t="str">
        <f aca="false">IF(AND(ISNUMBER($BW2091),ISNUMBER($BX2091)),IF($BW2091&gt;=2016,"post-only",IF($BX2091&lt;2016,"pre-only","mixed")),"")</f>
        <v>mixed</v>
      </c>
      <c r="X2091" s="0" t="n">
        <f aca="false">IF(AND(ISNUMBER($BW2091),ISNUMBER($BX2091)),MIN(1,MAX(0,($BX2091-2017+1)/($BX2091-$BW2091+1))),"")</f>
        <v>0.111111111111111</v>
      </c>
      <c r="Y2091" s="0" t="n">
        <f aca="false">IF(AND(ISNUMBER($BW2091),ISNUMBER($BX2091)),MIN(1,MAX(0,($BX2091-2018+1)/($BX2091-$BW2091+1))),"")</f>
        <v>0</v>
      </c>
      <c r="Z2091" s="0" t="n">
        <f aca="false">IF(AND(ISNUMBER($BW2091),ISNUMBER($BX2091)),MIN(1,MAX(0,($BX2091-2019+1)/($BX2091-$BW2091+1))),"")</f>
        <v>0</v>
      </c>
      <c r="AA2091" s="0" t="n">
        <f aca="false">IF(ISNUMBER($BX2091),IF($BX2091&gt;=2017,1,0),"")</f>
        <v>1</v>
      </c>
      <c r="AB2091" s="0" t="n">
        <f aca="false">IF(ISNUMBER($BX2091),IF($BX2091&gt;=2018,1,0),"")</f>
        <v>0</v>
      </c>
      <c r="AC2091" s="0" t="n">
        <f aca="false">IF(ISNUMBER($BX2091),IF($BX2091&gt;=2019,1,0),"")</f>
        <v>0</v>
      </c>
      <c r="AD2091" s="0" t="n">
        <f aca="false">IF($L2091&lt;&gt;"",IF($L2091&gt;2013,1,0),"")</f>
        <v>0</v>
      </c>
      <c r="AE2091" s="0" t="n">
        <f aca="false">IF($L2091&lt;&gt;"",1+IF($L2091&gt;2011,1,0)+IF($L2091&gt;2014,1,0),"")</f>
        <v>2</v>
      </c>
      <c r="AF2091" s="0" t="s">
        <v>747</v>
      </c>
      <c r="AG2091" s="0" t="s">
        <v>88</v>
      </c>
      <c r="AH2091" s="0" t="s">
        <v>89</v>
      </c>
      <c r="AI2091" s="0" t="s">
        <v>497</v>
      </c>
      <c r="AJ2091" s="0" t="s">
        <v>497</v>
      </c>
      <c r="AK2091" s="0" t="str">
        <f aca="false">IF(AND($CF2091&lt;&gt;"",IFERROR(INDEX(subsample_country_map!$B:$B,MATCH($CF2091,subsample_country_map!$A:$A,0)),"")&lt;&gt;""),INDEX(subsample_country_map!$B:$B,MATCH($CF2091,subsample_country_map!$A:$A,0)),INDEX(lookup!$AA:$AA,MATCH($A2091,lookup!$A:$A,0)))</f>
        <v>1_US</v>
      </c>
      <c r="AL2091" s="0" t="str">
        <f aca="false">IF(AND($CF2091&lt;&gt;"",IFERROR(INDEX(subsample_country_map!$C:$C,MATCH($CF2091,subsample_country_map!$A:$A,0)),"")&lt;&gt;""),INDEX(subsample_country_map!$C:$C,MATCH($CF2091,subsample_country_map!$A:$A,0)),INDEX(lookup!$AB:$AB,MATCH($A2091,lookup!$A:$A,0)))</f>
        <v>1_developed</v>
      </c>
      <c r="AM2091" s="0" t="str">
        <f aca="false">IF(AND($CF2091&lt;&gt;"",IFERROR(INDEX(subsample_country_map!$D:$D,MATCH($CF2091,subsample_country_map!$A:$A,0)),"")&lt;&gt;""),INDEX(subsample_country_map!$D:$D,MATCH($CF2091,subsample_country_map!$A:$A,0)),INDEX(lookup!$AC:$AC,MATCH($A2091,lookup!$A:$A,0)))</f>
        <v>1_western</v>
      </c>
      <c r="AN2091" s="0" t="str">
        <f aca="false">IF(AND($CF2091&lt;&gt;"",IFERROR(INDEX(subsample_country_map!$E:$E,MATCH($CF2091,subsample_country_map!$A:$A,0)),"")&lt;&gt;""),INDEX(subsample_country_map!$E:$E,MATCH($CF2091,subsample_country_map!$A:$A,0)),INDEX(lookup!$AD:$AD,MATCH($A2091,lookup!$A:$A,0)))</f>
        <v>1_common law</v>
      </c>
      <c r="AO2091" s="0" t="str">
        <f aca="false">INDEX(lookup!$Y:$Y,MATCH($A2091,lookup!$A:$A,0))</f>
        <v>1_not published</v>
      </c>
      <c r="AP2091" s="0" t="str">
        <f aca="false">INDEX(lookup!$Z:$Z,MATCH($A2091,lookup!$A:$A,0))</f>
        <v>99_NCE</v>
      </c>
      <c r="AQ2091" s="0" t="str">
        <f aca="false">INDEX(lookup!$W:$W,MATCH($A2091,lookup!$A:$A,0))</f>
        <v>1_fin/acc/econ</v>
      </c>
      <c r="AS2091" s="0" t="s">
        <v>91</v>
      </c>
      <c r="AT2091" s="0" t="s">
        <v>397</v>
      </c>
      <c r="AU2091" s="0" t="s">
        <v>93</v>
      </c>
      <c r="AV2091" s="0" t="s">
        <v>5665</v>
      </c>
      <c r="AW2091" s="0" t="s">
        <v>2706</v>
      </c>
      <c r="BA2091" s="0" t="n">
        <v>1309</v>
      </c>
      <c r="BB2091" s="0" t="s">
        <v>347</v>
      </c>
      <c r="BC2091" s="0" t="s">
        <v>122</v>
      </c>
      <c r="BD2091" s="0" t="s">
        <v>123</v>
      </c>
      <c r="BE2091" s="0" t="s">
        <v>98</v>
      </c>
      <c r="BI2091" s="0" t="s">
        <v>336</v>
      </c>
      <c r="BJ2091" s="0" t="s">
        <v>7025</v>
      </c>
      <c r="BK2091" s="0" t="s">
        <v>2280</v>
      </c>
      <c r="BL2091" s="0" t="s">
        <v>7033</v>
      </c>
      <c r="BM2091" s="0" t="s">
        <v>3259</v>
      </c>
      <c r="BN2091" s="0" t="s">
        <v>7028</v>
      </c>
      <c r="BO2091" s="0" t="s">
        <v>769</v>
      </c>
      <c r="BP2091" s="0" t="s">
        <v>7010</v>
      </c>
      <c r="BQ2091" s="0" t="s">
        <v>2105</v>
      </c>
      <c r="BT2091" s="0" t="n">
        <v>0</v>
      </c>
      <c r="BU2091" s="0" t="s">
        <v>7013</v>
      </c>
      <c r="BW2091" s="0" t="n">
        <v>2009</v>
      </c>
      <c r="BX2091" s="0" t="n">
        <v>2017</v>
      </c>
      <c r="BY2091" s="0" t="s">
        <v>912</v>
      </c>
      <c r="BZ2091" s="0" t="n">
        <v>2013</v>
      </c>
      <c r="CA2091" s="0" t="n">
        <v>0.222222222222222</v>
      </c>
      <c r="CB2091" s="0" t="n">
        <v>0</v>
      </c>
      <c r="CC2091" s="0" t="n">
        <v>1</v>
      </c>
      <c r="CD2091" s="0" t="n">
        <v>-0.0454154713717148</v>
      </c>
      <c r="CE2091" s="0" t="n">
        <v>1</v>
      </c>
    </row>
    <row r="2092" customFormat="false" ht="15" hidden="false" customHeight="false" outlineLevel="0" collapsed="false">
      <c r="A2092" s="0" t="s">
        <v>7034</v>
      </c>
      <c r="B2092" s="0" t="n">
        <v>3397</v>
      </c>
      <c r="C2092" s="0" t="n">
        <v>-0.35</v>
      </c>
      <c r="D2092" s="0" t="n">
        <v>410</v>
      </c>
      <c r="E2092" s="0" t="n">
        <f aca="false">IF(ISNUMBER($BA2092),$BA2092,IF(AND(ISNUMBER($D2092),ISNUMBER($BW2092),ISNUMBER($BX2092)),$D2092*($BX2092-$BW2092+1),""))</f>
        <v>410</v>
      </c>
      <c r="H2092" s="0" t="s">
        <v>85</v>
      </c>
      <c r="I2092" s="0" t="s">
        <v>86</v>
      </c>
      <c r="J2092" s="0" t="n">
        <f aca="false">IF($BW2092&lt;&gt;"",$BW2092,"")</f>
        <v>2008</v>
      </c>
      <c r="K2092" s="0" t="n">
        <f aca="false">IF($BX2092&lt;&gt;"",$BX2092,"")</f>
        <v>2017</v>
      </c>
      <c r="L2092" s="0" t="n">
        <f aca="false">IF(AND(ISNUMBER($BW2092),ISNUMBER($BX2092)),($BW2092+$BX2092)/2,"")</f>
        <v>2012.5</v>
      </c>
      <c r="M2092" s="0" t="n">
        <f aca="false">IF($L2092&lt;&gt;"",$L2092,"")</f>
        <v>2012.5</v>
      </c>
      <c r="N2092" s="0" t="n">
        <f aca="false">IF(AND(ISNUMBER($BW2092),ISNUMBER($BX2092)),MIN(1,MAX(0,($BX2092-2016+1)/($BX2092-$BW2092+1))),"")</f>
        <v>0.2</v>
      </c>
      <c r="O2092" s="0" t="n">
        <f aca="false">IF(AND(ISNUMBER($BW2092),ISNUMBER($BX2092)),MIN(1,MAX(0,($BX2092-2017+1)/($BX2092-$BW2092+1))),"")</f>
        <v>0.1</v>
      </c>
      <c r="P2092" s="0" t="n">
        <f aca="false">IF(AND(ISNUMBER($BW2092),ISNUMBER($BX2092)),MIN(1,MAX(0,($BX2092-2018+1)/($BX2092-$BW2092+1))),"")</f>
        <v>0</v>
      </c>
      <c r="Q2092" s="0" t="n">
        <f aca="false">IF(AND(ISNUMBER($BW2092),ISNUMBER($BX2092)),MIN(1,MAX(0,($BX2092-2019+1)/($BX2092-$BW2092+1))),"")</f>
        <v>0</v>
      </c>
      <c r="R2092" s="0" t="n">
        <f aca="false">IF(AND(ISNUMBER($BW2092),ISNUMBER($BX2092)),MIN(1,MAX(0,($BX2092-2016+1)/($BX2092-$BW2092+1))),"")</f>
        <v>0.2</v>
      </c>
      <c r="S2092" s="0" t="n">
        <f aca="false">IF($L2092&lt;&gt;"",IF($L2092&gt;=2015.5,1,0),"")</f>
        <v>0</v>
      </c>
      <c r="T2092" s="0" t="n">
        <f aca="false">IF($L2092&lt;&gt;"",IF($L2092&gt;=2016,1,0),"")</f>
        <v>0</v>
      </c>
      <c r="U2092" s="0" t="n">
        <f aca="false">IF(ISNUMBER($BX2092),IF($BX2092&gt;=2016,1,0),"")</f>
        <v>1</v>
      </c>
      <c r="V2092" s="0" t="n">
        <f aca="false">IF(ISNUMBER($BW2092),IF($BW2092&gt;=2016,1,0),"")</f>
        <v>0</v>
      </c>
      <c r="W2092" s="0" t="str">
        <f aca="false">IF(AND(ISNUMBER($BW2092),ISNUMBER($BX2092)),IF($BW2092&gt;=2016,"post-only",IF($BX2092&lt;2016,"pre-only","mixed")),"")</f>
        <v>mixed</v>
      </c>
      <c r="X2092" s="0" t="n">
        <f aca="false">IF(AND(ISNUMBER($BW2092),ISNUMBER($BX2092)),MIN(1,MAX(0,($BX2092-2017+1)/($BX2092-$BW2092+1))),"")</f>
        <v>0.1</v>
      </c>
      <c r="Y2092" s="0" t="n">
        <f aca="false">IF(AND(ISNUMBER($BW2092),ISNUMBER($BX2092)),MIN(1,MAX(0,($BX2092-2018+1)/($BX2092-$BW2092+1))),"")</f>
        <v>0</v>
      </c>
      <c r="Z2092" s="0" t="n">
        <f aca="false">IF(AND(ISNUMBER($BW2092),ISNUMBER($BX2092)),MIN(1,MAX(0,($BX2092-2019+1)/($BX2092-$BW2092+1))),"")</f>
        <v>0</v>
      </c>
      <c r="AA2092" s="0" t="n">
        <f aca="false">IF(ISNUMBER($BX2092),IF($BX2092&gt;=2017,1,0),"")</f>
        <v>1</v>
      </c>
      <c r="AB2092" s="0" t="n">
        <f aca="false">IF(ISNUMBER($BX2092),IF($BX2092&gt;=2018,1,0),"")</f>
        <v>0</v>
      </c>
      <c r="AC2092" s="0" t="n">
        <f aca="false">IF(ISNUMBER($BX2092),IF($BX2092&gt;=2019,1,0),"")</f>
        <v>0</v>
      </c>
      <c r="AD2092" s="0" t="n">
        <f aca="false">IF($L2092&lt;&gt;"",IF($L2092&gt;2013,1,0),"")</f>
        <v>0</v>
      </c>
      <c r="AE2092" s="0" t="n">
        <f aca="false">IF($L2092&lt;&gt;"",1+IF($L2092&gt;2011,1,0)+IF($L2092&gt;2014,1,0),"")</f>
        <v>2</v>
      </c>
      <c r="AF2092" s="0" t="s">
        <v>87</v>
      </c>
      <c r="AG2092" s="0" t="s">
        <v>436</v>
      </c>
      <c r="AH2092" s="0" t="s">
        <v>2080</v>
      </c>
      <c r="AI2092" s="0" t="s">
        <v>334</v>
      </c>
      <c r="AJ2092" s="0" t="s">
        <v>334</v>
      </c>
      <c r="AK2092" s="0" t="str">
        <f aca="false">IF(AND($CF2092&lt;&gt;"",IFERROR(INDEX(subsample_country_map!$B:$B,MATCH($CF2092,subsample_country_map!$A:$A,0)),"")&lt;&gt;""),INDEX(subsample_country_map!$B:$B,MATCH($CF2092,subsample_country_map!$A:$A,0)),INDEX(lookup!$AA:$AA,MATCH($A2092,lookup!$A:$A,0)))</f>
        <v>3_AsiaPac</v>
      </c>
      <c r="AL2092" s="0" t="str">
        <f aca="false">IF(AND($CF2092&lt;&gt;"",IFERROR(INDEX(subsample_country_map!$C:$C,MATCH($CF2092,subsample_country_map!$A:$A,0)),"")&lt;&gt;""),INDEX(subsample_country_map!$C:$C,MATCH($CF2092,subsample_country_map!$A:$A,0)),INDEX(lookup!$AB:$AB,MATCH($A2092,lookup!$A:$A,0)))</f>
        <v>2_developing</v>
      </c>
      <c r="AM2092" s="0" t="str">
        <f aca="false">IF(AND($CF2092&lt;&gt;"",IFERROR(INDEX(subsample_country_map!$D:$D,MATCH($CF2092,subsample_country_map!$A:$A,0)),"")&lt;&gt;""),INDEX(subsample_country_map!$D:$D,MATCH($CF2092,subsample_country_map!$A:$A,0)),INDEX(lookup!$AC:$AC,MATCH($A2092,lookup!$A:$A,0)))</f>
        <v>2_non_western</v>
      </c>
      <c r="AN2092" s="0" t="str">
        <f aca="false">IF(AND($CF2092&lt;&gt;"",IFERROR(INDEX(subsample_country_map!$E:$E,MATCH($CF2092,subsample_country_map!$A:$A,0)),"")&lt;&gt;""),INDEX(subsample_country_map!$E:$E,MATCH($CF2092,subsample_country_map!$A:$A,0)),INDEX(lookup!$AD:$AD,MATCH($A2092,lookup!$A:$A,0)))</f>
        <v>1_common law</v>
      </c>
      <c r="AO2092" s="0" t="str">
        <f aca="false">INDEX(lookup!$Y:$Y,MATCH($A2092,lookup!$A:$A,0))</f>
        <v>0_published</v>
      </c>
      <c r="AP2092" s="0" t="str">
        <f aca="false">INDEX(lookup!$Z:$Z,MATCH($A2092,lookup!$A:$A,0))</f>
        <v>0_VHB low</v>
      </c>
      <c r="AQ2092" s="0" t="str">
        <f aca="false">INDEX(lookup!$W:$W,MATCH($A2092,lookup!$A:$A,0))</f>
        <v>2_sust</v>
      </c>
      <c r="AS2092" s="0" t="s">
        <v>91</v>
      </c>
      <c r="AT2092" s="0" t="s">
        <v>111</v>
      </c>
      <c r="AU2092" s="0" t="s">
        <v>93</v>
      </c>
      <c r="AZ2092" s="0" t="s">
        <v>2560</v>
      </c>
      <c r="BA2092" s="0" t="n">
        <v>410</v>
      </c>
      <c r="BB2092" s="0" t="s">
        <v>96</v>
      </c>
      <c r="BC2092" s="0" t="s">
        <v>1464</v>
      </c>
      <c r="BD2092" s="0" t="s">
        <v>97</v>
      </c>
      <c r="BE2092" s="0" t="s">
        <v>98</v>
      </c>
      <c r="BI2092" s="0" t="s">
        <v>99</v>
      </c>
      <c r="BJ2092" s="0" t="s">
        <v>7035</v>
      </c>
      <c r="BK2092" s="0" t="s">
        <v>7036</v>
      </c>
      <c r="BL2092" s="0" t="s">
        <v>7037</v>
      </c>
      <c r="BM2092" s="0" t="s">
        <v>7038</v>
      </c>
      <c r="BN2092" s="0" t="s">
        <v>7039</v>
      </c>
      <c r="BO2092" s="0" t="s">
        <v>769</v>
      </c>
      <c r="BP2092" s="0" t="s">
        <v>7034</v>
      </c>
      <c r="BQ2092" s="0" t="s">
        <v>85</v>
      </c>
      <c r="BT2092" s="0" t="n">
        <v>0</v>
      </c>
      <c r="BU2092" s="0" t="s">
        <v>7040</v>
      </c>
      <c r="BW2092" s="0" t="n">
        <v>2008</v>
      </c>
      <c r="BX2092" s="0" t="n">
        <v>2017</v>
      </c>
      <c r="BY2092" s="0" t="s">
        <v>7041</v>
      </c>
      <c r="BZ2092" s="0" t="n">
        <v>2012.5</v>
      </c>
      <c r="CA2092" s="0" t="n">
        <v>0.2</v>
      </c>
      <c r="CB2092" s="0" t="n">
        <v>0</v>
      </c>
      <c r="CC2092" s="0" t="n">
        <v>1</v>
      </c>
      <c r="CD2092" s="0" t="n">
        <v>-0.365443754271396</v>
      </c>
      <c r="CE2092" s="0" t="n">
        <v>1</v>
      </c>
    </row>
    <row r="2093" customFormat="false" ht="15" hidden="false" customHeight="false" outlineLevel="0" collapsed="false">
      <c r="A2093" s="0" t="s">
        <v>7034</v>
      </c>
      <c r="B2093" s="0" t="n">
        <v>3398</v>
      </c>
      <c r="C2093" s="0" t="n">
        <v>-0.115179181580675</v>
      </c>
      <c r="D2093" s="0" t="n">
        <v>410</v>
      </c>
      <c r="E2093" s="0" t="n">
        <f aca="false">IF(ISNUMBER($BA2093),$BA2093,IF(AND(ISNUMBER($D2093),ISNUMBER($BW2093),ISNUMBER($BX2093)),$D2093*($BX2093-$BW2093+1),""))</f>
        <v>410</v>
      </c>
      <c r="H2093" s="0" t="s">
        <v>118</v>
      </c>
      <c r="I2093" s="0" t="s">
        <v>344</v>
      </c>
      <c r="J2093" s="0" t="n">
        <f aca="false">IF($BW2093&lt;&gt;"",$BW2093,"")</f>
        <v>2008</v>
      </c>
      <c r="K2093" s="0" t="n">
        <f aca="false">IF($BX2093&lt;&gt;"",$BX2093,"")</f>
        <v>2017</v>
      </c>
      <c r="L2093" s="0" t="n">
        <f aca="false">IF(AND(ISNUMBER($BW2093),ISNUMBER($BX2093)),($BW2093+$BX2093)/2,"")</f>
        <v>2012.5</v>
      </c>
      <c r="M2093" s="0" t="n">
        <f aca="false">IF($L2093&lt;&gt;"",$L2093,"")</f>
        <v>2012.5</v>
      </c>
      <c r="N2093" s="0" t="n">
        <f aca="false">IF(AND(ISNUMBER($BW2093),ISNUMBER($BX2093)),MIN(1,MAX(0,($BX2093-2016+1)/($BX2093-$BW2093+1))),"")</f>
        <v>0.2</v>
      </c>
      <c r="O2093" s="0" t="n">
        <f aca="false">IF(AND(ISNUMBER($BW2093),ISNUMBER($BX2093)),MIN(1,MAX(0,($BX2093-2017+1)/($BX2093-$BW2093+1))),"")</f>
        <v>0.1</v>
      </c>
      <c r="P2093" s="0" t="n">
        <f aca="false">IF(AND(ISNUMBER($BW2093),ISNUMBER($BX2093)),MIN(1,MAX(0,($BX2093-2018+1)/($BX2093-$BW2093+1))),"")</f>
        <v>0</v>
      </c>
      <c r="Q2093" s="0" t="n">
        <f aca="false">IF(AND(ISNUMBER($BW2093),ISNUMBER($BX2093)),MIN(1,MAX(0,($BX2093-2019+1)/($BX2093-$BW2093+1))),"")</f>
        <v>0</v>
      </c>
      <c r="R2093" s="0" t="n">
        <f aca="false">IF(AND(ISNUMBER($BW2093),ISNUMBER($BX2093)),MIN(1,MAX(0,($BX2093-2016+1)/($BX2093-$BW2093+1))),"")</f>
        <v>0.2</v>
      </c>
      <c r="S2093" s="0" t="n">
        <f aca="false">IF($L2093&lt;&gt;"",IF($L2093&gt;=2015.5,1,0),"")</f>
        <v>0</v>
      </c>
      <c r="T2093" s="0" t="n">
        <f aca="false">IF($L2093&lt;&gt;"",IF($L2093&gt;=2016,1,0),"")</f>
        <v>0</v>
      </c>
      <c r="U2093" s="0" t="n">
        <f aca="false">IF(ISNUMBER($BX2093),IF($BX2093&gt;=2016,1,0),"")</f>
        <v>1</v>
      </c>
      <c r="V2093" s="0" t="n">
        <f aca="false">IF(ISNUMBER($BW2093),IF($BW2093&gt;=2016,1,0),"")</f>
        <v>0</v>
      </c>
      <c r="W2093" s="0" t="str">
        <f aca="false">IF(AND(ISNUMBER($BW2093),ISNUMBER($BX2093)),IF($BW2093&gt;=2016,"post-only",IF($BX2093&lt;2016,"pre-only","mixed")),"")</f>
        <v>mixed</v>
      </c>
      <c r="X2093" s="0" t="n">
        <f aca="false">IF(AND(ISNUMBER($BW2093),ISNUMBER($BX2093)),MIN(1,MAX(0,($BX2093-2017+1)/($BX2093-$BW2093+1))),"")</f>
        <v>0.1</v>
      </c>
      <c r="Y2093" s="0" t="n">
        <f aca="false">IF(AND(ISNUMBER($BW2093),ISNUMBER($BX2093)),MIN(1,MAX(0,($BX2093-2018+1)/($BX2093-$BW2093+1))),"")</f>
        <v>0</v>
      </c>
      <c r="Z2093" s="0" t="n">
        <f aca="false">IF(AND(ISNUMBER($BW2093),ISNUMBER($BX2093)),MIN(1,MAX(0,($BX2093-2019+1)/($BX2093-$BW2093+1))),"")</f>
        <v>0</v>
      </c>
      <c r="AA2093" s="0" t="n">
        <f aca="false">IF(ISNUMBER($BX2093),IF($BX2093&gt;=2017,1,0),"")</f>
        <v>1</v>
      </c>
      <c r="AB2093" s="0" t="n">
        <f aca="false">IF(ISNUMBER($BX2093),IF($BX2093&gt;=2018,1,0),"")</f>
        <v>0</v>
      </c>
      <c r="AC2093" s="0" t="n">
        <f aca="false">IF(ISNUMBER($BX2093),IF($BX2093&gt;=2019,1,0),"")</f>
        <v>0</v>
      </c>
      <c r="AD2093" s="0" t="n">
        <f aca="false">IF($L2093&lt;&gt;"",IF($L2093&gt;2013,1,0),"")</f>
        <v>0</v>
      </c>
      <c r="AE2093" s="0" t="n">
        <f aca="false">IF($L2093&lt;&gt;"",1+IF($L2093&gt;2011,1,0)+IF($L2093&gt;2014,1,0),"")</f>
        <v>2</v>
      </c>
      <c r="AF2093" s="0" t="s">
        <v>87</v>
      </c>
      <c r="AG2093" s="0" t="s">
        <v>436</v>
      </c>
      <c r="AH2093" s="0" t="s">
        <v>2080</v>
      </c>
      <c r="AI2093" s="0" t="s">
        <v>334</v>
      </c>
      <c r="AJ2093" s="0" t="s">
        <v>334</v>
      </c>
      <c r="AK2093" s="0" t="str">
        <f aca="false">IF(AND($CF2093&lt;&gt;"",IFERROR(INDEX(subsample_country_map!$B:$B,MATCH($CF2093,subsample_country_map!$A:$A,0)),"")&lt;&gt;""),INDEX(subsample_country_map!$B:$B,MATCH($CF2093,subsample_country_map!$A:$A,0)),INDEX(lookup!$AA:$AA,MATCH($A2093,lookup!$A:$A,0)))</f>
        <v>3_AsiaPac</v>
      </c>
      <c r="AL2093" s="0" t="str">
        <f aca="false">IF(AND($CF2093&lt;&gt;"",IFERROR(INDEX(subsample_country_map!$C:$C,MATCH($CF2093,subsample_country_map!$A:$A,0)),"")&lt;&gt;""),INDEX(subsample_country_map!$C:$C,MATCH($CF2093,subsample_country_map!$A:$A,0)),INDEX(lookup!$AB:$AB,MATCH($A2093,lookup!$A:$A,0)))</f>
        <v>2_developing</v>
      </c>
      <c r="AM2093" s="0" t="str">
        <f aca="false">IF(AND($CF2093&lt;&gt;"",IFERROR(INDEX(subsample_country_map!$D:$D,MATCH($CF2093,subsample_country_map!$A:$A,0)),"")&lt;&gt;""),INDEX(subsample_country_map!$D:$D,MATCH($CF2093,subsample_country_map!$A:$A,0)),INDEX(lookup!$AC:$AC,MATCH($A2093,lookup!$A:$A,0)))</f>
        <v>2_non_western</v>
      </c>
      <c r="AN2093" s="0" t="str">
        <f aca="false">IF(AND($CF2093&lt;&gt;"",IFERROR(INDEX(subsample_country_map!$E:$E,MATCH($CF2093,subsample_country_map!$A:$A,0)),"")&lt;&gt;""),INDEX(subsample_country_map!$E:$E,MATCH($CF2093,subsample_country_map!$A:$A,0)),INDEX(lookup!$AD:$AD,MATCH($A2093,lookup!$A:$A,0)))</f>
        <v>1_common law</v>
      </c>
      <c r="AO2093" s="0" t="str">
        <f aca="false">INDEX(lookup!$Y:$Y,MATCH($A2093,lookup!$A:$A,0))</f>
        <v>0_published</v>
      </c>
      <c r="AP2093" s="0" t="str">
        <f aca="false">INDEX(lookup!$Z:$Z,MATCH($A2093,lookup!$A:$A,0))</f>
        <v>0_VHB low</v>
      </c>
      <c r="AQ2093" s="0" t="str">
        <f aca="false">INDEX(lookup!$W:$W,MATCH($A2093,lookup!$A:$A,0))</f>
        <v>2_sust</v>
      </c>
      <c r="AS2093" s="0" t="s">
        <v>91</v>
      </c>
      <c r="AT2093" s="0" t="s">
        <v>111</v>
      </c>
      <c r="AU2093" s="0" t="s">
        <v>93</v>
      </c>
      <c r="AV2093" s="0" t="s">
        <v>7042</v>
      </c>
      <c r="AW2093" s="0" t="s">
        <v>7043</v>
      </c>
      <c r="AY2093" s="0" t="s">
        <v>1522</v>
      </c>
      <c r="BA2093" s="0" t="n">
        <v>410</v>
      </c>
      <c r="BB2093" s="0" t="s">
        <v>96</v>
      </c>
      <c r="BC2093" s="0" t="s">
        <v>3442</v>
      </c>
      <c r="BD2093" s="0" t="s">
        <v>142</v>
      </c>
      <c r="BE2093" s="0" t="s">
        <v>98</v>
      </c>
      <c r="BI2093" s="0" t="s">
        <v>124</v>
      </c>
      <c r="BJ2093" s="0" t="s">
        <v>7044</v>
      </c>
      <c r="BK2093" s="0" t="s">
        <v>7045</v>
      </c>
      <c r="BL2093" s="0" t="s">
        <v>7046</v>
      </c>
      <c r="BM2093" s="0" t="s">
        <v>7038</v>
      </c>
      <c r="BN2093" s="0" t="s">
        <v>7047</v>
      </c>
      <c r="BO2093" s="0" t="s">
        <v>769</v>
      </c>
      <c r="BP2093" s="0" t="s">
        <v>7034</v>
      </c>
      <c r="BQ2093" s="0" t="s">
        <v>127</v>
      </c>
      <c r="BT2093" s="0" t="n">
        <v>0</v>
      </c>
      <c r="BU2093" s="0" t="s">
        <v>7040</v>
      </c>
      <c r="BW2093" s="0" t="n">
        <v>2008</v>
      </c>
      <c r="BX2093" s="0" t="n">
        <v>2017</v>
      </c>
      <c r="BY2093" s="0" t="s">
        <v>7041</v>
      </c>
      <c r="BZ2093" s="0" t="n">
        <v>2012.5</v>
      </c>
      <c r="CA2093" s="0" t="n">
        <v>0.2</v>
      </c>
      <c r="CB2093" s="0" t="n">
        <v>0</v>
      </c>
      <c r="CC2093" s="0" t="n">
        <v>1</v>
      </c>
      <c r="CD2093" s="0" t="n">
        <v>-0.115692606253107</v>
      </c>
      <c r="CE2093" s="0" t="n">
        <v>1</v>
      </c>
    </row>
    <row r="2094" customFormat="false" ht="15" hidden="false" customHeight="false" outlineLevel="0" collapsed="false">
      <c r="A2094" s="0" t="s">
        <v>7048</v>
      </c>
      <c r="B2094" s="0" t="n">
        <v>3399</v>
      </c>
      <c r="C2094" s="0" t="n">
        <v>-0.0435548388210932</v>
      </c>
      <c r="D2094" s="0" t="n">
        <v>3838</v>
      </c>
      <c r="E2094" s="0" t="n">
        <f aca="false">IF(ISNUMBER($BA2094),$BA2094,IF(AND(ISNUMBER($D2094),ISNUMBER($BW2094),ISNUMBER($BX2094)),$D2094*($BX2094-$BW2094+1),""))</f>
        <v>3838</v>
      </c>
      <c r="H2094" s="0" t="s">
        <v>118</v>
      </c>
      <c r="I2094" s="0" t="s">
        <v>344</v>
      </c>
      <c r="J2094" s="0" t="n">
        <f aca="false">IF($BW2094&lt;&gt;"",$BW2094,"")</f>
        <v>2018</v>
      </c>
      <c r="K2094" s="0" t="n">
        <f aca="false">IF($BX2094&lt;&gt;"",$BX2094,"")</f>
        <v>2020</v>
      </c>
      <c r="L2094" s="0" t="n">
        <f aca="false">IF(AND(ISNUMBER($BW2094),ISNUMBER($BX2094)),($BW2094+$BX2094)/2,"")</f>
        <v>2019</v>
      </c>
      <c r="M2094" s="0" t="n">
        <f aca="false">IF($L2094&lt;&gt;"",$L2094,"")</f>
        <v>2019</v>
      </c>
      <c r="N2094" s="0" t="n">
        <f aca="false">IF(AND(ISNUMBER($BW2094),ISNUMBER($BX2094)),MIN(1,MAX(0,($BX2094-2016+1)/($BX2094-$BW2094+1))),"")</f>
        <v>1</v>
      </c>
      <c r="O2094" s="0" t="n">
        <f aca="false">IF(AND(ISNUMBER($BW2094),ISNUMBER($BX2094)),MIN(1,MAX(0,($BX2094-2017+1)/($BX2094-$BW2094+1))),"")</f>
        <v>1</v>
      </c>
      <c r="P2094" s="0" t="n">
        <f aca="false">IF(AND(ISNUMBER($BW2094),ISNUMBER($BX2094)),MIN(1,MAX(0,($BX2094-2018+1)/($BX2094-$BW2094+1))),"")</f>
        <v>1</v>
      </c>
      <c r="Q2094" s="0" t="n">
        <f aca="false">IF(AND(ISNUMBER($BW2094),ISNUMBER($BX2094)),MIN(1,MAX(0,($BX2094-2019+1)/($BX2094-$BW2094+1))),"")</f>
        <v>0.666666666666667</v>
      </c>
      <c r="R2094" s="0" t="n">
        <f aca="false">IF(AND(ISNUMBER($BW2094),ISNUMBER($BX2094)),MIN(1,MAX(0,($BX2094-2016+1)/($BX2094-$BW2094+1))),"")</f>
        <v>1</v>
      </c>
      <c r="S2094" s="0" t="n">
        <f aca="false">IF($L2094&lt;&gt;"",IF($L2094&gt;=2015.5,1,0),"")</f>
        <v>1</v>
      </c>
      <c r="T2094" s="0" t="n">
        <f aca="false">IF($L2094&lt;&gt;"",IF($L2094&gt;=2016,1,0),"")</f>
        <v>1</v>
      </c>
      <c r="U2094" s="0" t="n">
        <f aca="false">IF(ISNUMBER($BX2094),IF($BX2094&gt;=2016,1,0),"")</f>
        <v>1</v>
      </c>
      <c r="V2094" s="0" t="n">
        <f aca="false">IF(ISNUMBER($BW2094),IF($BW2094&gt;=2016,1,0),"")</f>
        <v>1</v>
      </c>
      <c r="W2094" s="0" t="str">
        <f aca="false">IF(AND(ISNUMBER($BW2094),ISNUMBER($BX2094)),IF($BW2094&gt;=2016,"post-only",IF($BX2094&lt;2016,"pre-only","mixed")),"")</f>
        <v>post-only</v>
      </c>
      <c r="X2094" s="0" t="n">
        <f aca="false">IF(AND(ISNUMBER($BW2094),ISNUMBER($BX2094)),MIN(1,MAX(0,($BX2094-2017+1)/($BX2094-$BW2094+1))),"")</f>
        <v>1</v>
      </c>
      <c r="Y2094" s="0" t="n">
        <f aca="false">IF(AND(ISNUMBER($BW2094),ISNUMBER($BX2094)),MIN(1,MAX(0,($BX2094-2018+1)/($BX2094-$BW2094+1))),"")</f>
        <v>1</v>
      </c>
      <c r="Z2094" s="0" t="n">
        <f aca="false">IF(AND(ISNUMBER($BW2094),ISNUMBER($BX2094)),MIN(1,MAX(0,($BX2094-2019+1)/($BX2094-$BW2094+1))),"")</f>
        <v>0.666666666666667</v>
      </c>
      <c r="AA2094" s="0" t="n">
        <f aca="false">IF(ISNUMBER($BX2094),IF($BX2094&gt;=2017,1,0),"")</f>
        <v>1</v>
      </c>
      <c r="AB2094" s="0" t="n">
        <f aca="false">IF(ISNUMBER($BX2094),IF($BX2094&gt;=2018,1,0),"")</f>
        <v>1</v>
      </c>
      <c r="AC2094" s="0" t="n">
        <f aca="false">IF(ISNUMBER($BX2094),IF($BX2094&gt;=2019,1,0),"")</f>
        <v>1</v>
      </c>
      <c r="AD2094" s="0" t="n">
        <f aca="false">IF($L2094&lt;&gt;"",IF($L2094&gt;2013,1,0),"")</f>
        <v>1</v>
      </c>
      <c r="AE2094" s="0" t="n">
        <f aca="false">IF($L2094&lt;&gt;"",1+IF($L2094&gt;2011,1,0)+IF($L2094&gt;2014,1,0),"")</f>
        <v>3</v>
      </c>
      <c r="AF2094" s="0" t="s">
        <v>87</v>
      </c>
      <c r="AG2094" s="0" t="s">
        <v>88</v>
      </c>
      <c r="AH2094" s="0" t="s">
        <v>2080</v>
      </c>
      <c r="AI2094" s="0" t="s">
        <v>334</v>
      </c>
      <c r="AJ2094" s="0" t="s">
        <v>334</v>
      </c>
      <c r="AK2094" s="0" t="str">
        <f aca="false">IF(AND($CF2094&lt;&gt;"",IFERROR(INDEX(subsample_country_map!$B:$B,MATCH($CF2094,subsample_country_map!$A:$A,0)),"")&lt;&gt;""),INDEX(subsample_country_map!$B:$B,MATCH($CF2094,subsample_country_map!$A:$A,0)),INDEX(lookup!$AA:$AA,MATCH($A2094,lookup!$A:$A,0)))</f>
        <v>3_AsiaPac</v>
      </c>
      <c r="AL2094" s="0" t="str">
        <f aca="false">IF(AND($CF2094&lt;&gt;"",IFERROR(INDEX(subsample_country_map!$C:$C,MATCH($CF2094,subsample_country_map!$A:$A,0)),"")&lt;&gt;""),INDEX(subsample_country_map!$C:$C,MATCH($CF2094,subsample_country_map!$A:$A,0)),INDEX(lookup!$AB:$AB,MATCH($A2094,lookup!$A:$A,0)))</f>
        <v>2_developing</v>
      </c>
      <c r="AM2094" s="0" t="str">
        <f aca="false">IF(AND($CF2094&lt;&gt;"",IFERROR(INDEX(subsample_country_map!$D:$D,MATCH($CF2094,subsample_country_map!$A:$A,0)),"")&lt;&gt;""),INDEX(subsample_country_map!$D:$D,MATCH($CF2094,subsample_country_map!$A:$A,0)),INDEX(lookup!$AC:$AC,MATCH($A2094,lookup!$A:$A,0)))</f>
        <v>2_non_western</v>
      </c>
      <c r="AN2094" s="0" t="str">
        <f aca="false">IF(AND($CF2094&lt;&gt;"",IFERROR(INDEX(subsample_country_map!$E:$E,MATCH($CF2094,subsample_country_map!$A:$A,0)),"")&lt;&gt;""),INDEX(subsample_country_map!$E:$E,MATCH($CF2094,subsample_country_map!$A:$A,0)),INDEX(lookup!$AD:$AD,MATCH($A2094,lookup!$A:$A,0)))</f>
        <v>2_civil law</v>
      </c>
      <c r="AO2094" s="0" t="str">
        <f aca="false">INDEX(lookup!$Y:$Y,MATCH($A2094,lookup!$A:$A,0))</f>
        <v>0_published</v>
      </c>
      <c r="AP2094" s="0" t="str">
        <f aca="false">INDEX(lookup!$Z:$Z,MATCH($A2094,lookup!$A:$A,0))</f>
        <v>1_VHB high</v>
      </c>
      <c r="AQ2094" s="0" t="str">
        <f aca="false">INDEX(lookup!$W:$W,MATCH($A2094,lookup!$A:$A,0))</f>
        <v>2_sust</v>
      </c>
      <c r="AS2094" s="0" t="s">
        <v>91</v>
      </c>
      <c r="AT2094" s="0" t="s">
        <v>111</v>
      </c>
      <c r="AU2094" s="0" t="s">
        <v>93</v>
      </c>
      <c r="AV2094" s="0" t="s">
        <v>7049</v>
      </c>
      <c r="AW2094" s="0" t="s">
        <v>7050</v>
      </c>
      <c r="BA2094" s="0" t="n">
        <v>3838</v>
      </c>
      <c r="BB2094" s="0" t="s">
        <v>96</v>
      </c>
      <c r="BC2094" s="0" t="s">
        <v>358</v>
      </c>
      <c r="BD2094" s="0" t="s">
        <v>123</v>
      </c>
      <c r="BE2094" s="0" t="s">
        <v>98</v>
      </c>
      <c r="BI2094" s="0" t="s">
        <v>143</v>
      </c>
      <c r="BJ2094" s="0" t="s">
        <v>7051</v>
      </c>
      <c r="BK2094" s="0" t="s">
        <v>101</v>
      </c>
      <c r="BL2094" s="0" t="s">
        <v>7052</v>
      </c>
      <c r="BM2094" s="0" t="s">
        <v>7053</v>
      </c>
      <c r="BN2094" s="0" t="s">
        <v>7054</v>
      </c>
      <c r="BO2094" s="0" t="s">
        <v>105</v>
      </c>
      <c r="BP2094" s="0" t="s">
        <v>7048</v>
      </c>
      <c r="BQ2094" s="0" t="s">
        <v>127</v>
      </c>
      <c r="BT2094" s="0" t="n">
        <v>0</v>
      </c>
      <c r="BU2094" s="0" t="s">
        <v>7055</v>
      </c>
      <c r="BW2094" s="0" t="n">
        <v>2018</v>
      </c>
      <c r="BX2094" s="0" t="n">
        <v>2020</v>
      </c>
      <c r="BY2094" s="0" t="s">
        <v>2985</v>
      </c>
      <c r="BZ2094" s="0" t="n">
        <v>2019</v>
      </c>
      <c r="CA2094" s="0" t="n">
        <v>1</v>
      </c>
      <c r="CB2094" s="0" t="n">
        <v>1</v>
      </c>
      <c r="CC2094" s="0" t="n">
        <v>1</v>
      </c>
      <c r="CD2094" s="0" t="n">
        <v>-0.0435824117364245</v>
      </c>
      <c r="CE2094" s="0" t="n">
        <v>1</v>
      </c>
    </row>
    <row r="2095" customFormat="false" ht="15" hidden="false" customHeight="false" outlineLevel="0" collapsed="false">
      <c r="A2095" s="0" t="s">
        <v>7048</v>
      </c>
      <c r="B2095" s="0" t="n">
        <v>3400</v>
      </c>
      <c r="C2095" s="0" t="n">
        <v>-0.0367565797727584</v>
      </c>
      <c r="D2095" s="0" t="n">
        <v>3835</v>
      </c>
      <c r="E2095" s="0" t="n">
        <f aca="false">IF(ISNUMBER($BA2095),$BA2095,IF(AND(ISNUMBER($D2095),ISNUMBER($BW2095),ISNUMBER($BX2095)),$D2095*($BX2095-$BW2095+1),""))</f>
        <v>3835</v>
      </c>
      <c r="H2095" s="0" t="s">
        <v>118</v>
      </c>
      <c r="I2095" s="0" t="s">
        <v>344</v>
      </c>
      <c r="J2095" s="0" t="n">
        <f aca="false">IF($BW2095&lt;&gt;"",$BW2095,"")</f>
        <v>2018</v>
      </c>
      <c r="K2095" s="0" t="n">
        <f aca="false">IF($BX2095&lt;&gt;"",$BX2095,"")</f>
        <v>2020</v>
      </c>
      <c r="L2095" s="0" t="n">
        <f aca="false">IF(AND(ISNUMBER($BW2095),ISNUMBER($BX2095)),($BW2095+$BX2095)/2,"")</f>
        <v>2019</v>
      </c>
      <c r="M2095" s="0" t="n">
        <f aca="false">IF($L2095&lt;&gt;"",$L2095,"")</f>
        <v>2019</v>
      </c>
      <c r="N2095" s="0" t="n">
        <f aca="false">IF(AND(ISNUMBER($BW2095),ISNUMBER($BX2095)),MIN(1,MAX(0,($BX2095-2016+1)/($BX2095-$BW2095+1))),"")</f>
        <v>1</v>
      </c>
      <c r="O2095" s="0" t="n">
        <f aca="false">IF(AND(ISNUMBER($BW2095),ISNUMBER($BX2095)),MIN(1,MAX(0,($BX2095-2017+1)/($BX2095-$BW2095+1))),"")</f>
        <v>1</v>
      </c>
      <c r="P2095" s="0" t="n">
        <f aca="false">IF(AND(ISNUMBER($BW2095),ISNUMBER($BX2095)),MIN(1,MAX(0,($BX2095-2018+1)/($BX2095-$BW2095+1))),"")</f>
        <v>1</v>
      </c>
      <c r="Q2095" s="0" t="n">
        <f aca="false">IF(AND(ISNUMBER($BW2095),ISNUMBER($BX2095)),MIN(1,MAX(0,($BX2095-2019+1)/($BX2095-$BW2095+1))),"")</f>
        <v>0.666666666666667</v>
      </c>
      <c r="R2095" s="0" t="n">
        <f aca="false">IF(AND(ISNUMBER($BW2095),ISNUMBER($BX2095)),MIN(1,MAX(0,($BX2095-2016+1)/($BX2095-$BW2095+1))),"")</f>
        <v>1</v>
      </c>
      <c r="S2095" s="0" t="n">
        <f aca="false">IF($L2095&lt;&gt;"",IF($L2095&gt;=2015.5,1,0),"")</f>
        <v>1</v>
      </c>
      <c r="T2095" s="0" t="n">
        <f aca="false">IF($L2095&lt;&gt;"",IF($L2095&gt;=2016,1,0),"")</f>
        <v>1</v>
      </c>
      <c r="U2095" s="0" t="n">
        <f aca="false">IF(ISNUMBER($BX2095),IF($BX2095&gt;=2016,1,0),"")</f>
        <v>1</v>
      </c>
      <c r="V2095" s="0" t="n">
        <f aca="false">IF(ISNUMBER($BW2095),IF($BW2095&gt;=2016,1,0),"")</f>
        <v>1</v>
      </c>
      <c r="W2095" s="0" t="str">
        <f aca="false">IF(AND(ISNUMBER($BW2095),ISNUMBER($BX2095)),IF($BW2095&gt;=2016,"post-only",IF($BX2095&lt;2016,"pre-only","mixed")),"")</f>
        <v>post-only</v>
      </c>
      <c r="X2095" s="0" t="n">
        <f aca="false">IF(AND(ISNUMBER($BW2095),ISNUMBER($BX2095)),MIN(1,MAX(0,($BX2095-2017+1)/($BX2095-$BW2095+1))),"")</f>
        <v>1</v>
      </c>
      <c r="Y2095" s="0" t="n">
        <f aca="false">IF(AND(ISNUMBER($BW2095),ISNUMBER($BX2095)),MIN(1,MAX(0,($BX2095-2018+1)/($BX2095-$BW2095+1))),"")</f>
        <v>1</v>
      </c>
      <c r="Z2095" s="0" t="n">
        <f aca="false">IF(AND(ISNUMBER($BW2095),ISNUMBER($BX2095)),MIN(1,MAX(0,($BX2095-2019+1)/($BX2095-$BW2095+1))),"")</f>
        <v>0.666666666666667</v>
      </c>
      <c r="AA2095" s="0" t="n">
        <f aca="false">IF(ISNUMBER($BX2095),IF($BX2095&gt;=2017,1,0),"")</f>
        <v>1</v>
      </c>
      <c r="AB2095" s="0" t="n">
        <f aca="false">IF(ISNUMBER($BX2095),IF($BX2095&gt;=2018,1,0),"")</f>
        <v>1</v>
      </c>
      <c r="AC2095" s="0" t="n">
        <f aca="false">IF(ISNUMBER($BX2095),IF($BX2095&gt;=2019,1,0),"")</f>
        <v>1</v>
      </c>
      <c r="AD2095" s="0" t="n">
        <f aca="false">IF($L2095&lt;&gt;"",IF($L2095&gt;2013,1,0),"")</f>
        <v>1</v>
      </c>
      <c r="AE2095" s="0" t="n">
        <f aca="false">IF($L2095&lt;&gt;"",1+IF($L2095&gt;2011,1,0)+IF($L2095&gt;2014,1,0),"")</f>
        <v>3</v>
      </c>
      <c r="AF2095" s="0" t="s">
        <v>87</v>
      </c>
      <c r="AG2095" s="0" t="s">
        <v>88</v>
      </c>
      <c r="AH2095" s="0" t="s">
        <v>2080</v>
      </c>
      <c r="AI2095" s="0" t="s">
        <v>334</v>
      </c>
      <c r="AJ2095" s="0" t="s">
        <v>334</v>
      </c>
      <c r="AK2095" s="0" t="str">
        <f aca="false">IF(AND($CF2095&lt;&gt;"",IFERROR(INDEX(subsample_country_map!$B:$B,MATCH($CF2095,subsample_country_map!$A:$A,0)),"")&lt;&gt;""),INDEX(subsample_country_map!$B:$B,MATCH($CF2095,subsample_country_map!$A:$A,0)),INDEX(lookup!$AA:$AA,MATCH($A2095,lookup!$A:$A,0)))</f>
        <v>3_AsiaPac</v>
      </c>
      <c r="AL2095" s="0" t="str">
        <f aca="false">IF(AND($CF2095&lt;&gt;"",IFERROR(INDEX(subsample_country_map!$C:$C,MATCH($CF2095,subsample_country_map!$A:$A,0)),"")&lt;&gt;""),INDEX(subsample_country_map!$C:$C,MATCH($CF2095,subsample_country_map!$A:$A,0)),INDEX(lookup!$AB:$AB,MATCH($A2095,lookup!$A:$A,0)))</f>
        <v>2_developing</v>
      </c>
      <c r="AM2095" s="0" t="str">
        <f aca="false">IF(AND($CF2095&lt;&gt;"",IFERROR(INDEX(subsample_country_map!$D:$D,MATCH($CF2095,subsample_country_map!$A:$A,0)),"")&lt;&gt;""),INDEX(subsample_country_map!$D:$D,MATCH($CF2095,subsample_country_map!$A:$A,0)),INDEX(lookup!$AC:$AC,MATCH($A2095,lookup!$A:$A,0)))</f>
        <v>2_non_western</v>
      </c>
      <c r="AN2095" s="0" t="str">
        <f aca="false">IF(AND($CF2095&lt;&gt;"",IFERROR(INDEX(subsample_country_map!$E:$E,MATCH($CF2095,subsample_country_map!$A:$A,0)),"")&lt;&gt;""),INDEX(subsample_country_map!$E:$E,MATCH($CF2095,subsample_country_map!$A:$A,0)),INDEX(lookup!$AD:$AD,MATCH($A2095,lookup!$A:$A,0)))</f>
        <v>2_civil law</v>
      </c>
      <c r="AO2095" s="0" t="str">
        <f aca="false">INDEX(lookup!$Y:$Y,MATCH($A2095,lookup!$A:$A,0))</f>
        <v>0_published</v>
      </c>
      <c r="AP2095" s="0" t="str">
        <f aca="false">INDEX(lookup!$Z:$Z,MATCH($A2095,lookup!$A:$A,0))</f>
        <v>1_VHB high</v>
      </c>
      <c r="AQ2095" s="0" t="str">
        <f aca="false">INDEX(lookup!$W:$W,MATCH($A2095,lookup!$A:$A,0))</f>
        <v>2_sust</v>
      </c>
      <c r="AS2095" s="0" t="s">
        <v>91</v>
      </c>
      <c r="AT2095" s="0" t="s">
        <v>111</v>
      </c>
      <c r="AU2095" s="0" t="s">
        <v>93</v>
      </c>
      <c r="AV2095" s="0" t="s">
        <v>7056</v>
      </c>
      <c r="AW2095" s="0" t="s">
        <v>7050</v>
      </c>
      <c r="BA2095" s="0" t="n">
        <v>3835</v>
      </c>
      <c r="BB2095" s="0" t="s">
        <v>96</v>
      </c>
      <c r="BC2095" s="0" t="s">
        <v>358</v>
      </c>
      <c r="BD2095" s="0" t="s">
        <v>123</v>
      </c>
      <c r="BE2095" s="0" t="s">
        <v>98</v>
      </c>
      <c r="BI2095" s="0" t="s">
        <v>143</v>
      </c>
      <c r="BJ2095" s="0" t="s">
        <v>7057</v>
      </c>
      <c r="BK2095" s="0" t="s">
        <v>101</v>
      </c>
      <c r="BL2095" s="0" t="s">
        <v>7058</v>
      </c>
      <c r="BM2095" s="0" t="s">
        <v>7053</v>
      </c>
      <c r="BN2095" s="0" t="s">
        <v>7054</v>
      </c>
      <c r="BO2095" s="0" t="s">
        <v>105</v>
      </c>
      <c r="BP2095" s="0" t="s">
        <v>7048</v>
      </c>
      <c r="BQ2095" s="0" t="s">
        <v>127</v>
      </c>
      <c r="BT2095" s="0" t="n">
        <v>0</v>
      </c>
      <c r="BU2095" s="0" t="s">
        <v>7055</v>
      </c>
      <c r="BW2095" s="0" t="n">
        <v>2018</v>
      </c>
      <c r="BX2095" s="0" t="n">
        <v>2020</v>
      </c>
      <c r="BY2095" s="0" t="s">
        <v>2985</v>
      </c>
      <c r="BZ2095" s="0" t="n">
        <v>2019</v>
      </c>
      <c r="CA2095" s="0" t="n">
        <v>1</v>
      </c>
      <c r="CB2095" s="0" t="n">
        <v>1</v>
      </c>
      <c r="CC2095" s="0" t="n">
        <v>1</v>
      </c>
      <c r="CD2095" s="0" t="n">
        <v>-0.0367731464828779</v>
      </c>
      <c r="CE2095" s="0" t="n">
        <v>1</v>
      </c>
    </row>
    <row r="2096" customFormat="false" ht="15" hidden="false" customHeight="false" outlineLevel="0" collapsed="false">
      <c r="A2096" s="0" t="s">
        <v>7048</v>
      </c>
      <c r="B2096" s="0" t="n">
        <v>3401</v>
      </c>
      <c r="C2096" s="0" t="n">
        <v>-0.0309701193894645</v>
      </c>
      <c r="D2096" s="0" t="n">
        <v>3808</v>
      </c>
      <c r="E2096" s="0" t="n">
        <f aca="false">IF(ISNUMBER($BA2096),$BA2096,IF(AND(ISNUMBER($D2096),ISNUMBER($BW2096),ISNUMBER($BX2096)),$D2096*($BX2096-$BW2096+1),""))</f>
        <v>3808</v>
      </c>
      <c r="H2096" s="0" t="s">
        <v>118</v>
      </c>
      <c r="I2096" s="0" t="s">
        <v>344</v>
      </c>
      <c r="J2096" s="0" t="n">
        <f aca="false">IF($BW2096&lt;&gt;"",$BW2096,"")</f>
        <v>2018</v>
      </c>
      <c r="K2096" s="0" t="n">
        <f aca="false">IF($BX2096&lt;&gt;"",$BX2096,"")</f>
        <v>2020</v>
      </c>
      <c r="L2096" s="0" t="n">
        <f aca="false">IF(AND(ISNUMBER($BW2096),ISNUMBER($BX2096)),($BW2096+$BX2096)/2,"")</f>
        <v>2019</v>
      </c>
      <c r="M2096" s="0" t="n">
        <f aca="false">IF($L2096&lt;&gt;"",$L2096,"")</f>
        <v>2019</v>
      </c>
      <c r="N2096" s="0" t="n">
        <f aca="false">IF(AND(ISNUMBER($BW2096),ISNUMBER($BX2096)),MIN(1,MAX(0,($BX2096-2016+1)/($BX2096-$BW2096+1))),"")</f>
        <v>1</v>
      </c>
      <c r="O2096" s="0" t="n">
        <f aca="false">IF(AND(ISNUMBER($BW2096),ISNUMBER($BX2096)),MIN(1,MAX(0,($BX2096-2017+1)/($BX2096-$BW2096+1))),"")</f>
        <v>1</v>
      </c>
      <c r="P2096" s="0" t="n">
        <f aca="false">IF(AND(ISNUMBER($BW2096),ISNUMBER($BX2096)),MIN(1,MAX(0,($BX2096-2018+1)/($BX2096-$BW2096+1))),"")</f>
        <v>1</v>
      </c>
      <c r="Q2096" s="0" t="n">
        <f aca="false">IF(AND(ISNUMBER($BW2096),ISNUMBER($BX2096)),MIN(1,MAX(0,($BX2096-2019+1)/($BX2096-$BW2096+1))),"")</f>
        <v>0.666666666666667</v>
      </c>
      <c r="R2096" s="0" t="n">
        <f aca="false">IF(AND(ISNUMBER($BW2096),ISNUMBER($BX2096)),MIN(1,MAX(0,($BX2096-2016+1)/($BX2096-$BW2096+1))),"")</f>
        <v>1</v>
      </c>
      <c r="S2096" s="0" t="n">
        <f aca="false">IF($L2096&lt;&gt;"",IF($L2096&gt;=2015.5,1,0),"")</f>
        <v>1</v>
      </c>
      <c r="T2096" s="0" t="n">
        <f aca="false">IF($L2096&lt;&gt;"",IF($L2096&gt;=2016,1,0),"")</f>
        <v>1</v>
      </c>
      <c r="U2096" s="0" t="n">
        <f aca="false">IF(ISNUMBER($BX2096),IF($BX2096&gt;=2016,1,0),"")</f>
        <v>1</v>
      </c>
      <c r="V2096" s="0" t="n">
        <f aca="false">IF(ISNUMBER($BW2096),IF($BW2096&gt;=2016,1,0),"")</f>
        <v>1</v>
      </c>
      <c r="W2096" s="0" t="str">
        <f aca="false">IF(AND(ISNUMBER($BW2096),ISNUMBER($BX2096)),IF($BW2096&gt;=2016,"post-only",IF($BX2096&lt;2016,"pre-only","mixed")),"")</f>
        <v>post-only</v>
      </c>
      <c r="X2096" s="0" t="n">
        <f aca="false">IF(AND(ISNUMBER($BW2096),ISNUMBER($BX2096)),MIN(1,MAX(0,($BX2096-2017+1)/($BX2096-$BW2096+1))),"")</f>
        <v>1</v>
      </c>
      <c r="Y2096" s="0" t="n">
        <f aca="false">IF(AND(ISNUMBER($BW2096),ISNUMBER($BX2096)),MIN(1,MAX(0,($BX2096-2018+1)/($BX2096-$BW2096+1))),"")</f>
        <v>1</v>
      </c>
      <c r="Z2096" s="0" t="n">
        <f aca="false">IF(AND(ISNUMBER($BW2096),ISNUMBER($BX2096)),MIN(1,MAX(0,($BX2096-2019+1)/($BX2096-$BW2096+1))),"")</f>
        <v>0.666666666666667</v>
      </c>
      <c r="AA2096" s="0" t="n">
        <f aca="false">IF(ISNUMBER($BX2096),IF($BX2096&gt;=2017,1,0),"")</f>
        <v>1</v>
      </c>
      <c r="AB2096" s="0" t="n">
        <f aca="false">IF(ISNUMBER($BX2096),IF($BX2096&gt;=2018,1,0),"")</f>
        <v>1</v>
      </c>
      <c r="AC2096" s="0" t="n">
        <f aca="false">IF(ISNUMBER($BX2096),IF($BX2096&gt;=2019,1,0),"")</f>
        <v>1</v>
      </c>
      <c r="AD2096" s="0" t="n">
        <f aca="false">IF($L2096&lt;&gt;"",IF($L2096&gt;2013,1,0),"")</f>
        <v>1</v>
      </c>
      <c r="AE2096" s="0" t="n">
        <f aca="false">IF($L2096&lt;&gt;"",1+IF($L2096&gt;2011,1,0)+IF($L2096&gt;2014,1,0),"")</f>
        <v>3</v>
      </c>
      <c r="AF2096" s="0" t="s">
        <v>87</v>
      </c>
      <c r="AG2096" s="0" t="s">
        <v>88</v>
      </c>
      <c r="AH2096" s="0" t="s">
        <v>2080</v>
      </c>
      <c r="AI2096" s="0" t="s">
        <v>334</v>
      </c>
      <c r="AJ2096" s="0" t="s">
        <v>334</v>
      </c>
      <c r="AK2096" s="0" t="str">
        <f aca="false">IF(AND($CF2096&lt;&gt;"",IFERROR(INDEX(subsample_country_map!$B:$B,MATCH($CF2096,subsample_country_map!$A:$A,0)),"")&lt;&gt;""),INDEX(subsample_country_map!$B:$B,MATCH($CF2096,subsample_country_map!$A:$A,0)),INDEX(lookup!$AA:$AA,MATCH($A2096,lookup!$A:$A,0)))</f>
        <v>3_AsiaPac</v>
      </c>
      <c r="AL2096" s="0" t="str">
        <f aca="false">IF(AND($CF2096&lt;&gt;"",IFERROR(INDEX(subsample_country_map!$C:$C,MATCH($CF2096,subsample_country_map!$A:$A,0)),"")&lt;&gt;""),INDEX(subsample_country_map!$C:$C,MATCH($CF2096,subsample_country_map!$A:$A,0)),INDEX(lookup!$AB:$AB,MATCH($A2096,lookup!$A:$A,0)))</f>
        <v>2_developing</v>
      </c>
      <c r="AM2096" s="0" t="str">
        <f aca="false">IF(AND($CF2096&lt;&gt;"",IFERROR(INDEX(subsample_country_map!$D:$D,MATCH($CF2096,subsample_country_map!$A:$A,0)),"")&lt;&gt;""),INDEX(subsample_country_map!$D:$D,MATCH($CF2096,subsample_country_map!$A:$A,0)),INDEX(lookup!$AC:$AC,MATCH($A2096,lookup!$A:$A,0)))</f>
        <v>2_non_western</v>
      </c>
      <c r="AN2096" s="0" t="str">
        <f aca="false">IF(AND($CF2096&lt;&gt;"",IFERROR(INDEX(subsample_country_map!$E:$E,MATCH($CF2096,subsample_country_map!$A:$A,0)),"")&lt;&gt;""),INDEX(subsample_country_map!$E:$E,MATCH($CF2096,subsample_country_map!$A:$A,0)),INDEX(lookup!$AD:$AD,MATCH($A2096,lookup!$A:$A,0)))</f>
        <v>2_civil law</v>
      </c>
      <c r="AO2096" s="0" t="str">
        <f aca="false">INDEX(lookup!$Y:$Y,MATCH($A2096,lookup!$A:$A,0))</f>
        <v>0_published</v>
      </c>
      <c r="AP2096" s="0" t="str">
        <f aca="false">INDEX(lookup!$Z:$Z,MATCH($A2096,lookup!$A:$A,0))</f>
        <v>1_VHB high</v>
      </c>
      <c r="AQ2096" s="0" t="str">
        <f aca="false">INDEX(lookup!$W:$W,MATCH($A2096,lookup!$A:$A,0))</f>
        <v>2_sust</v>
      </c>
      <c r="AS2096" s="0" t="s">
        <v>91</v>
      </c>
      <c r="AT2096" s="0" t="s">
        <v>111</v>
      </c>
      <c r="AU2096" s="0" t="s">
        <v>93</v>
      </c>
      <c r="AV2096" s="0" t="s">
        <v>7059</v>
      </c>
      <c r="AW2096" s="0" t="s">
        <v>7060</v>
      </c>
      <c r="BA2096" s="0" t="n">
        <v>3808</v>
      </c>
      <c r="BB2096" s="0" t="s">
        <v>96</v>
      </c>
      <c r="BC2096" s="0" t="s">
        <v>358</v>
      </c>
      <c r="BD2096" s="0" t="s">
        <v>123</v>
      </c>
      <c r="BE2096" s="0" t="s">
        <v>98</v>
      </c>
      <c r="BI2096" s="0" t="s">
        <v>143</v>
      </c>
      <c r="BJ2096" s="0" t="s">
        <v>7061</v>
      </c>
      <c r="BK2096" s="0" t="s">
        <v>101</v>
      </c>
      <c r="BL2096" s="0" t="s">
        <v>7062</v>
      </c>
      <c r="BM2096" s="0" t="s">
        <v>7053</v>
      </c>
      <c r="BN2096" s="0" t="s">
        <v>7054</v>
      </c>
      <c r="BO2096" s="0" t="s">
        <v>105</v>
      </c>
      <c r="BP2096" s="0" t="s">
        <v>7048</v>
      </c>
      <c r="BQ2096" s="0" t="s">
        <v>127</v>
      </c>
      <c r="BT2096" s="0" t="n">
        <v>0</v>
      </c>
      <c r="BU2096" s="0" t="s">
        <v>7055</v>
      </c>
      <c r="BW2096" s="0" t="n">
        <v>2018</v>
      </c>
      <c r="BX2096" s="0" t="n">
        <v>2020</v>
      </c>
      <c r="BY2096" s="0" t="s">
        <v>2985</v>
      </c>
      <c r="BZ2096" s="0" t="n">
        <v>2019</v>
      </c>
      <c r="CA2096" s="0" t="n">
        <v>1</v>
      </c>
      <c r="CB2096" s="0" t="n">
        <v>1</v>
      </c>
      <c r="CC2096" s="0" t="n">
        <v>1</v>
      </c>
      <c r="CD2096" s="0" t="n">
        <v>-0.0309800267373954</v>
      </c>
      <c r="CE2096" s="0" t="n">
        <v>1</v>
      </c>
    </row>
    <row r="2097" customFormat="false" ht="15" hidden="false" customHeight="false" outlineLevel="0" collapsed="false">
      <c r="A2097" s="0" t="s">
        <v>7048</v>
      </c>
      <c r="B2097" s="0" t="n">
        <v>3402</v>
      </c>
      <c r="C2097" s="0" t="n">
        <v>-0.0376551330449777</v>
      </c>
      <c r="D2097" s="0" t="n">
        <v>3480</v>
      </c>
      <c r="E2097" s="0" t="n">
        <f aca="false">IF(ISNUMBER($BA2097),$BA2097,IF(AND(ISNUMBER($D2097),ISNUMBER($BW2097),ISNUMBER($BX2097)),$D2097*($BX2097-$BW2097+1),""))</f>
        <v>3480</v>
      </c>
      <c r="H2097" s="0" t="s">
        <v>118</v>
      </c>
      <c r="I2097" s="0" t="s">
        <v>344</v>
      </c>
      <c r="J2097" s="0" t="n">
        <f aca="false">IF($BW2097&lt;&gt;"",$BW2097,"")</f>
        <v>2018</v>
      </c>
      <c r="K2097" s="0" t="n">
        <f aca="false">IF($BX2097&lt;&gt;"",$BX2097,"")</f>
        <v>2020</v>
      </c>
      <c r="L2097" s="0" t="n">
        <f aca="false">IF(AND(ISNUMBER($BW2097),ISNUMBER($BX2097)),($BW2097+$BX2097)/2,"")</f>
        <v>2019</v>
      </c>
      <c r="M2097" s="0" t="n">
        <f aca="false">IF($L2097&lt;&gt;"",$L2097,"")</f>
        <v>2019</v>
      </c>
      <c r="N2097" s="0" t="n">
        <f aca="false">IF(AND(ISNUMBER($BW2097),ISNUMBER($BX2097)),MIN(1,MAX(0,($BX2097-2016+1)/($BX2097-$BW2097+1))),"")</f>
        <v>1</v>
      </c>
      <c r="O2097" s="0" t="n">
        <f aca="false">IF(AND(ISNUMBER($BW2097),ISNUMBER($BX2097)),MIN(1,MAX(0,($BX2097-2017+1)/($BX2097-$BW2097+1))),"")</f>
        <v>1</v>
      </c>
      <c r="P2097" s="0" t="n">
        <f aca="false">IF(AND(ISNUMBER($BW2097),ISNUMBER($BX2097)),MIN(1,MAX(0,($BX2097-2018+1)/($BX2097-$BW2097+1))),"")</f>
        <v>1</v>
      </c>
      <c r="Q2097" s="0" t="n">
        <f aca="false">IF(AND(ISNUMBER($BW2097),ISNUMBER($BX2097)),MIN(1,MAX(0,($BX2097-2019+1)/($BX2097-$BW2097+1))),"")</f>
        <v>0.666666666666667</v>
      </c>
      <c r="R2097" s="0" t="n">
        <f aca="false">IF(AND(ISNUMBER($BW2097),ISNUMBER($BX2097)),MIN(1,MAX(0,($BX2097-2016+1)/($BX2097-$BW2097+1))),"")</f>
        <v>1</v>
      </c>
      <c r="S2097" s="0" t="n">
        <f aca="false">IF($L2097&lt;&gt;"",IF($L2097&gt;=2015.5,1,0),"")</f>
        <v>1</v>
      </c>
      <c r="T2097" s="0" t="n">
        <f aca="false">IF($L2097&lt;&gt;"",IF($L2097&gt;=2016,1,0),"")</f>
        <v>1</v>
      </c>
      <c r="U2097" s="0" t="n">
        <f aca="false">IF(ISNUMBER($BX2097),IF($BX2097&gt;=2016,1,0),"")</f>
        <v>1</v>
      </c>
      <c r="V2097" s="0" t="n">
        <f aca="false">IF(ISNUMBER($BW2097),IF($BW2097&gt;=2016,1,0),"")</f>
        <v>1</v>
      </c>
      <c r="W2097" s="0" t="str">
        <f aca="false">IF(AND(ISNUMBER($BW2097),ISNUMBER($BX2097)),IF($BW2097&gt;=2016,"post-only",IF($BX2097&lt;2016,"pre-only","mixed")),"")</f>
        <v>post-only</v>
      </c>
      <c r="X2097" s="0" t="n">
        <f aca="false">IF(AND(ISNUMBER($BW2097),ISNUMBER($BX2097)),MIN(1,MAX(0,($BX2097-2017+1)/($BX2097-$BW2097+1))),"")</f>
        <v>1</v>
      </c>
      <c r="Y2097" s="0" t="n">
        <f aca="false">IF(AND(ISNUMBER($BW2097),ISNUMBER($BX2097)),MIN(1,MAX(0,($BX2097-2018+1)/($BX2097-$BW2097+1))),"")</f>
        <v>1</v>
      </c>
      <c r="Z2097" s="0" t="n">
        <f aca="false">IF(AND(ISNUMBER($BW2097),ISNUMBER($BX2097)),MIN(1,MAX(0,($BX2097-2019+1)/($BX2097-$BW2097+1))),"")</f>
        <v>0.666666666666667</v>
      </c>
      <c r="AA2097" s="0" t="n">
        <f aca="false">IF(ISNUMBER($BX2097),IF($BX2097&gt;=2017,1,0),"")</f>
        <v>1</v>
      </c>
      <c r="AB2097" s="0" t="n">
        <f aca="false">IF(ISNUMBER($BX2097),IF($BX2097&gt;=2018,1,0),"")</f>
        <v>1</v>
      </c>
      <c r="AC2097" s="0" t="n">
        <f aca="false">IF(ISNUMBER($BX2097),IF($BX2097&gt;=2019,1,0),"")</f>
        <v>1</v>
      </c>
      <c r="AD2097" s="0" t="n">
        <f aca="false">IF($L2097&lt;&gt;"",IF($L2097&gt;2013,1,0),"")</f>
        <v>1</v>
      </c>
      <c r="AE2097" s="0" t="n">
        <f aca="false">IF($L2097&lt;&gt;"",1+IF($L2097&gt;2011,1,0)+IF($L2097&gt;2014,1,0),"")</f>
        <v>3</v>
      </c>
      <c r="AF2097" s="0" t="s">
        <v>87</v>
      </c>
      <c r="AG2097" s="0" t="s">
        <v>88</v>
      </c>
      <c r="AH2097" s="0" t="s">
        <v>2080</v>
      </c>
      <c r="AI2097" s="0" t="s">
        <v>334</v>
      </c>
      <c r="AJ2097" s="0" t="s">
        <v>334</v>
      </c>
      <c r="AK2097" s="0" t="str">
        <f aca="false">IF(AND($CF2097&lt;&gt;"",IFERROR(INDEX(subsample_country_map!$B:$B,MATCH($CF2097,subsample_country_map!$A:$A,0)),"")&lt;&gt;""),INDEX(subsample_country_map!$B:$B,MATCH($CF2097,subsample_country_map!$A:$A,0)),INDEX(lookup!$AA:$AA,MATCH($A2097,lookup!$A:$A,0)))</f>
        <v>3_AsiaPac</v>
      </c>
      <c r="AL2097" s="0" t="str">
        <f aca="false">IF(AND($CF2097&lt;&gt;"",IFERROR(INDEX(subsample_country_map!$C:$C,MATCH($CF2097,subsample_country_map!$A:$A,0)),"")&lt;&gt;""),INDEX(subsample_country_map!$C:$C,MATCH($CF2097,subsample_country_map!$A:$A,0)),INDEX(lookup!$AB:$AB,MATCH($A2097,lookup!$A:$A,0)))</f>
        <v>2_developing</v>
      </c>
      <c r="AM2097" s="0" t="str">
        <f aca="false">IF(AND($CF2097&lt;&gt;"",IFERROR(INDEX(subsample_country_map!$D:$D,MATCH($CF2097,subsample_country_map!$A:$A,0)),"")&lt;&gt;""),INDEX(subsample_country_map!$D:$D,MATCH($CF2097,subsample_country_map!$A:$A,0)),INDEX(lookup!$AC:$AC,MATCH($A2097,lookup!$A:$A,0)))</f>
        <v>2_non_western</v>
      </c>
      <c r="AN2097" s="0" t="str">
        <f aca="false">IF(AND($CF2097&lt;&gt;"",IFERROR(INDEX(subsample_country_map!$E:$E,MATCH($CF2097,subsample_country_map!$A:$A,0)),"")&lt;&gt;""),INDEX(subsample_country_map!$E:$E,MATCH($CF2097,subsample_country_map!$A:$A,0)),INDEX(lookup!$AD:$AD,MATCH($A2097,lookup!$A:$A,0)))</f>
        <v>2_civil law</v>
      </c>
      <c r="AO2097" s="0" t="str">
        <f aca="false">INDEX(lookup!$Y:$Y,MATCH($A2097,lookup!$A:$A,0))</f>
        <v>0_published</v>
      </c>
      <c r="AP2097" s="0" t="str">
        <f aca="false">INDEX(lookup!$Z:$Z,MATCH($A2097,lookup!$A:$A,0))</f>
        <v>1_VHB high</v>
      </c>
      <c r="AQ2097" s="0" t="str">
        <f aca="false">INDEX(lookup!$W:$W,MATCH($A2097,lookup!$A:$A,0))</f>
        <v>2_sust</v>
      </c>
      <c r="AS2097" s="0" t="s">
        <v>91</v>
      </c>
      <c r="AT2097" s="0" t="s">
        <v>111</v>
      </c>
      <c r="AU2097" s="0" t="s">
        <v>93</v>
      </c>
      <c r="AV2097" s="0" t="s">
        <v>7063</v>
      </c>
      <c r="AW2097" s="0" t="s">
        <v>7064</v>
      </c>
      <c r="BA2097" s="0" t="n">
        <v>3480</v>
      </c>
      <c r="BB2097" s="0" t="s">
        <v>96</v>
      </c>
      <c r="BC2097" s="0" t="s">
        <v>358</v>
      </c>
      <c r="BD2097" s="0" t="s">
        <v>123</v>
      </c>
      <c r="BE2097" s="0" t="s">
        <v>7065</v>
      </c>
      <c r="BF2097" s="0" t="s">
        <v>7066</v>
      </c>
      <c r="BI2097" s="0" t="s">
        <v>189</v>
      </c>
      <c r="BJ2097" s="0" t="s">
        <v>7067</v>
      </c>
      <c r="BK2097" s="0" t="s">
        <v>144</v>
      </c>
      <c r="BL2097" s="0" t="s">
        <v>7068</v>
      </c>
      <c r="BM2097" s="0" t="s">
        <v>7053</v>
      </c>
      <c r="BN2097" s="0" t="s">
        <v>7054</v>
      </c>
      <c r="BO2097" s="0" t="s">
        <v>105</v>
      </c>
      <c r="BP2097" s="0" t="s">
        <v>7048</v>
      </c>
      <c r="BQ2097" s="0" t="s">
        <v>127</v>
      </c>
      <c r="BT2097" s="0" t="n">
        <v>0</v>
      </c>
      <c r="BU2097" s="0" t="s">
        <v>7055</v>
      </c>
      <c r="BW2097" s="0" t="n">
        <v>2018</v>
      </c>
      <c r="BX2097" s="0" t="n">
        <v>2020</v>
      </c>
      <c r="BY2097" s="0" t="s">
        <v>2985</v>
      </c>
      <c r="BZ2097" s="0" t="n">
        <v>2019</v>
      </c>
      <c r="CA2097" s="0" t="n">
        <v>1</v>
      </c>
      <c r="CB2097" s="0" t="n">
        <v>1</v>
      </c>
      <c r="CC2097" s="0" t="n">
        <v>1</v>
      </c>
      <c r="CD2097" s="0" t="n">
        <v>-0.0376729453857764</v>
      </c>
      <c r="CE2097" s="0" t="n">
        <v>1</v>
      </c>
    </row>
    <row r="2098" customFormat="false" ht="15" hidden="false" customHeight="false" outlineLevel="0" collapsed="false">
      <c r="A2098" s="0" t="s">
        <v>7048</v>
      </c>
      <c r="B2098" s="0" t="n">
        <v>3403</v>
      </c>
      <c r="C2098" s="0" t="n">
        <v>-0.0299978996697474</v>
      </c>
      <c r="D2098" s="0" t="n">
        <v>3808</v>
      </c>
      <c r="E2098" s="0" t="n">
        <f aca="false">IF(ISNUMBER($BA2098),$BA2098,IF(AND(ISNUMBER($D2098),ISNUMBER($BW2098),ISNUMBER($BX2098)),$D2098*($BX2098-$BW2098+1),""))</f>
        <v>3808</v>
      </c>
      <c r="H2098" s="0" t="s">
        <v>118</v>
      </c>
      <c r="I2098" s="0" t="s">
        <v>344</v>
      </c>
      <c r="J2098" s="0" t="n">
        <f aca="false">IF($BW2098&lt;&gt;"",$BW2098,"")</f>
        <v>2018</v>
      </c>
      <c r="K2098" s="0" t="n">
        <f aca="false">IF($BX2098&lt;&gt;"",$BX2098,"")</f>
        <v>2020</v>
      </c>
      <c r="L2098" s="0" t="n">
        <f aca="false">IF(AND(ISNUMBER($BW2098),ISNUMBER($BX2098)),($BW2098+$BX2098)/2,"")</f>
        <v>2019</v>
      </c>
      <c r="M2098" s="0" t="n">
        <f aca="false">IF($L2098&lt;&gt;"",$L2098,"")</f>
        <v>2019</v>
      </c>
      <c r="N2098" s="0" t="n">
        <f aca="false">IF(AND(ISNUMBER($BW2098),ISNUMBER($BX2098)),MIN(1,MAX(0,($BX2098-2016+1)/($BX2098-$BW2098+1))),"")</f>
        <v>1</v>
      </c>
      <c r="O2098" s="0" t="n">
        <f aca="false">IF(AND(ISNUMBER($BW2098),ISNUMBER($BX2098)),MIN(1,MAX(0,($BX2098-2017+1)/($BX2098-$BW2098+1))),"")</f>
        <v>1</v>
      </c>
      <c r="P2098" s="0" t="n">
        <f aca="false">IF(AND(ISNUMBER($BW2098),ISNUMBER($BX2098)),MIN(1,MAX(0,($BX2098-2018+1)/($BX2098-$BW2098+1))),"")</f>
        <v>1</v>
      </c>
      <c r="Q2098" s="0" t="n">
        <f aca="false">IF(AND(ISNUMBER($BW2098),ISNUMBER($BX2098)),MIN(1,MAX(0,($BX2098-2019+1)/($BX2098-$BW2098+1))),"")</f>
        <v>0.666666666666667</v>
      </c>
      <c r="R2098" s="0" t="n">
        <f aca="false">IF(AND(ISNUMBER($BW2098),ISNUMBER($BX2098)),MIN(1,MAX(0,($BX2098-2016+1)/($BX2098-$BW2098+1))),"")</f>
        <v>1</v>
      </c>
      <c r="S2098" s="0" t="n">
        <f aca="false">IF($L2098&lt;&gt;"",IF($L2098&gt;=2015.5,1,0),"")</f>
        <v>1</v>
      </c>
      <c r="T2098" s="0" t="n">
        <f aca="false">IF($L2098&lt;&gt;"",IF($L2098&gt;=2016,1,0),"")</f>
        <v>1</v>
      </c>
      <c r="U2098" s="0" t="n">
        <f aca="false">IF(ISNUMBER($BX2098),IF($BX2098&gt;=2016,1,0),"")</f>
        <v>1</v>
      </c>
      <c r="V2098" s="0" t="n">
        <f aca="false">IF(ISNUMBER($BW2098),IF($BW2098&gt;=2016,1,0),"")</f>
        <v>1</v>
      </c>
      <c r="W2098" s="0" t="str">
        <f aca="false">IF(AND(ISNUMBER($BW2098),ISNUMBER($BX2098)),IF($BW2098&gt;=2016,"post-only",IF($BX2098&lt;2016,"pre-only","mixed")),"")</f>
        <v>post-only</v>
      </c>
      <c r="X2098" s="0" t="n">
        <f aca="false">IF(AND(ISNUMBER($BW2098),ISNUMBER($BX2098)),MIN(1,MAX(0,($BX2098-2017+1)/($BX2098-$BW2098+1))),"")</f>
        <v>1</v>
      </c>
      <c r="Y2098" s="0" t="n">
        <f aca="false">IF(AND(ISNUMBER($BW2098),ISNUMBER($BX2098)),MIN(1,MAX(0,($BX2098-2018+1)/($BX2098-$BW2098+1))),"")</f>
        <v>1</v>
      </c>
      <c r="Z2098" s="0" t="n">
        <f aca="false">IF(AND(ISNUMBER($BW2098),ISNUMBER($BX2098)),MIN(1,MAX(0,($BX2098-2019+1)/($BX2098-$BW2098+1))),"")</f>
        <v>0.666666666666667</v>
      </c>
      <c r="AA2098" s="0" t="n">
        <f aca="false">IF(ISNUMBER($BX2098),IF($BX2098&gt;=2017,1,0),"")</f>
        <v>1</v>
      </c>
      <c r="AB2098" s="0" t="n">
        <f aca="false">IF(ISNUMBER($BX2098),IF($BX2098&gt;=2018,1,0),"")</f>
        <v>1</v>
      </c>
      <c r="AC2098" s="0" t="n">
        <f aca="false">IF(ISNUMBER($BX2098),IF($BX2098&gt;=2019,1,0),"")</f>
        <v>1</v>
      </c>
      <c r="AD2098" s="0" t="n">
        <f aca="false">IF($L2098&lt;&gt;"",IF($L2098&gt;2013,1,0),"")</f>
        <v>1</v>
      </c>
      <c r="AE2098" s="0" t="n">
        <f aca="false">IF($L2098&lt;&gt;"",1+IF($L2098&gt;2011,1,0)+IF($L2098&gt;2014,1,0),"")</f>
        <v>3</v>
      </c>
      <c r="AF2098" s="0" t="s">
        <v>87</v>
      </c>
      <c r="AG2098" s="0" t="s">
        <v>88</v>
      </c>
      <c r="AH2098" s="0" t="s">
        <v>2080</v>
      </c>
      <c r="AI2098" s="0" t="s">
        <v>334</v>
      </c>
      <c r="AJ2098" s="0" t="s">
        <v>334</v>
      </c>
      <c r="AK2098" s="0" t="str">
        <f aca="false">IF(AND($CF2098&lt;&gt;"",IFERROR(INDEX(subsample_country_map!$B:$B,MATCH($CF2098,subsample_country_map!$A:$A,0)),"")&lt;&gt;""),INDEX(subsample_country_map!$B:$B,MATCH($CF2098,subsample_country_map!$A:$A,0)),INDEX(lookup!$AA:$AA,MATCH($A2098,lookup!$A:$A,0)))</f>
        <v>3_AsiaPac</v>
      </c>
      <c r="AL2098" s="0" t="str">
        <f aca="false">IF(AND($CF2098&lt;&gt;"",IFERROR(INDEX(subsample_country_map!$C:$C,MATCH($CF2098,subsample_country_map!$A:$A,0)),"")&lt;&gt;""),INDEX(subsample_country_map!$C:$C,MATCH($CF2098,subsample_country_map!$A:$A,0)),INDEX(lookup!$AB:$AB,MATCH($A2098,lookup!$A:$A,0)))</f>
        <v>2_developing</v>
      </c>
      <c r="AM2098" s="0" t="str">
        <f aca="false">IF(AND($CF2098&lt;&gt;"",IFERROR(INDEX(subsample_country_map!$D:$D,MATCH($CF2098,subsample_country_map!$A:$A,0)),"")&lt;&gt;""),INDEX(subsample_country_map!$D:$D,MATCH($CF2098,subsample_country_map!$A:$A,0)),INDEX(lookup!$AC:$AC,MATCH($A2098,lookup!$A:$A,0)))</f>
        <v>2_non_western</v>
      </c>
      <c r="AN2098" s="0" t="str">
        <f aca="false">IF(AND($CF2098&lt;&gt;"",IFERROR(INDEX(subsample_country_map!$E:$E,MATCH($CF2098,subsample_country_map!$A:$A,0)),"")&lt;&gt;""),INDEX(subsample_country_map!$E:$E,MATCH($CF2098,subsample_country_map!$A:$A,0)),INDEX(lookup!$AD:$AD,MATCH($A2098,lookup!$A:$A,0)))</f>
        <v>2_civil law</v>
      </c>
      <c r="AO2098" s="0" t="str">
        <f aca="false">INDEX(lookup!$Y:$Y,MATCH($A2098,lookup!$A:$A,0))</f>
        <v>0_published</v>
      </c>
      <c r="AP2098" s="0" t="str">
        <f aca="false">INDEX(lookup!$Z:$Z,MATCH($A2098,lookup!$A:$A,0))</f>
        <v>1_VHB high</v>
      </c>
      <c r="AQ2098" s="0" t="str">
        <f aca="false">INDEX(lookup!$W:$W,MATCH($A2098,lookup!$A:$A,0))</f>
        <v>2_sust</v>
      </c>
      <c r="AS2098" s="0" t="s">
        <v>91</v>
      </c>
      <c r="AT2098" s="0" t="s">
        <v>111</v>
      </c>
      <c r="AU2098" s="0" t="s">
        <v>93</v>
      </c>
      <c r="AV2098" s="0" t="s">
        <v>7069</v>
      </c>
      <c r="AW2098" s="0" t="s">
        <v>7070</v>
      </c>
      <c r="BA2098" s="0" t="n">
        <v>3808</v>
      </c>
      <c r="BB2098" s="0" t="s">
        <v>96</v>
      </c>
      <c r="BC2098" s="0" t="s">
        <v>358</v>
      </c>
      <c r="BD2098" s="0" t="s">
        <v>123</v>
      </c>
      <c r="BE2098" s="0" t="s">
        <v>98</v>
      </c>
      <c r="BI2098" s="0" t="s">
        <v>189</v>
      </c>
      <c r="BJ2098" s="0" t="s">
        <v>7071</v>
      </c>
      <c r="BK2098" s="0" t="s">
        <v>144</v>
      </c>
      <c r="BL2098" s="0" t="s">
        <v>7072</v>
      </c>
      <c r="BM2098" s="0" t="s">
        <v>7053</v>
      </c>
      <c r="BN2098" s="0" t="s">
        <v>7054</v>
      </c>
      <c r="BO2098" s="0" t="s">
        <v>105</v>
      </c>
      <c r="BP2098" s="0" t="s">
        <v>7048</v>
      </c>
      <c r="BQ2098" s="0" t="s">
        <v>127</v>
      </c>
      <c r="BT2098" s="0" t="n">
        <v>0</v>
      </c>
      <c r="BU2098" s="0" t="s">
        <v>7055</v>
      </c>
      <c r="BW2098" s="0" t="n">
        <v>2018</v>
      </c>
      <c r="BX2098" s="0" t="n">
        <v>2020</v>
      </c>
      <c r="BY2098" s="0" t="s">
        <v>2985</v>
      </c>
      <c r="BZ2098" s="0" t="n">
        <v>2019</v>
      </c>
      <c r="CA2098" s="0" t="n">
        <v>1</v>
      </c>
      <c r="CB2098" s="0" t="n">
        <v>1</v>
      </c>
      <c r="CC2098" s="0" t="n">
        <v>1</v>
      </c>
      <c r="CD2098" s="0" t="n">
        <v>-0.0300069026410065</v>
      </c>
      <c r="CE2098" s="0" t="n">
        <v>1</v>
      </c>
    </row>
    <row r="2099" customFormat="false" ht="15" hidden="false" customHeight="false" outlineLevel="0" collapsed="false">
      <c r="A2099" s="0" t="s">
        <v>7048</v>
      </c>
      <c r="B2099" s="0" t="n">
        <v>3404</v>
      </c>
      <c r="C2099" s="0" t="n">
        <v>-0.0372021459236849</v>
      </c>
      <c r="D2099" s="0" t="n">
        <v>3808</v>
      </c>
      <c r="E2099" s="0" t="n">
        <f aca="false">IF(ISNUMBER($BA2099),$BA2099,IF(AND(ISNUMBER($D2099),ISNUMBER($BW2099),ISNUMBER($BX2099)),$D2099*($BX2099-$BW2099+1),""))</f>
        <v>3808</v>
      </c>
      <c r="H2099" s="0" t="s">
        <v>118</v>
      </c>
      <c r="I2099" s="0" t="s">
        <v>344</v>
      </c>
      <c r="J2099" s="0" t="n">
        <f aca="false">IF($BW2099&lt;&gt;"",$BW2099,"")</f>
        <v>2018</v>
      </c>
      <c r="K2099" s="0" t="n">
        <f aca="false">IF($BX2099&lt;&gt;"",$BX2099,"")</f>
        <v>2020</v>
      </c>
      <c r="L2099" s="0" t="n">
        <f aca="false">IF(AND(ISNUMBER($BW2099),ISNUMBER($BX2099)),($BW2099+$BX2099)/2,"")</f>
        <v>2019</v>
      </c>
      <c r="M2099" s="0" t="n">
        <f aca="false">IF($L2099&lt;&gt;"",$L2099,"")</f>
        <v>2019</v>
      </c>
      <c r="N2099" s="0" t="n">
        <f aca="false">IF(AND(ISNUMBER($BW2099),ISNUMBER($BX2099)),MIN(1,MAX(0,($BX2099-2016+1)/($BX2099-$BW2099+1))),"")</f>
        <v>1</v>
      </c>
      <c r="O2099" s="0" t="n">
        <f aca="false">IF(AND(ISNUMBER($BW2099),ISNUMBER($BX2099)),MIN(1,MAX(0,($BX2099-2017+1)/($BX2099-$BW2099+1))),"")</f>
        <v>1</v>
      </c>
      <c r="P2099" s="0" t="n">
        <f aca="false">IF(AND(ISNUMBER($BW2099),ISNUMBER($BX2099)),MIN(1,MAX(0,($BX2099-2018+1)/($BX2099-$BW2099+1))),"")</f>
        <v>1</v>
      </c>
      <c r="Q2099" s="0" t="n">
        <f aca="false">IF(AND(ISNUMBER($BW2099),ISNUMBER($BX2099)),MIN(1,MAX(0,($BX2099-2019+1)/($BX2099-$BW2099+1))),"")</f>
        <v>0.666666666666667</v>
      </c>
      <c r="R2099" s="0" t="n">
        <f aca="false">IF(AND(ISNUMBER($BW2099),ISNUMBER($BX2099)),MIN(1,MAX(0,($BX2099-2016+1)/($BX2099-$BW2099+1))),"")</f>
        <v>1</v>
      </c>
      <c r="S2099" s="0" t="n">
        <f aca="false">IF($L2099&lt;&gt;"",IF($L2099&gt;=2015.5,1,0),"")</f>
        <v>1</v>
      </c>
      <c r="T2099" s="0" t="n">
        <f aca="false">IF($L2099&lt;&gt;"",IF($L2099&gt;=2016,1,0),"")</f>
        <v>1</v>
      </c>
      <c r="U2099" s="0" t="n">
        <f aca="false">IF(ISNUMBER($BX2099),IF($BX2099&gt;=2016,1,0),"")</f>
        <v>1</v>
      </c>
      <c r="V2099" s="0" t="n">
        <f aca="false">IF(ISNUMBER($BW2099),IF($BW2099&gt;=2016,1,0),"")</f>
        <v>1</v>
      </c>
      <c r="W2099" s="0" t="str">
        <f aca="false">IF(AND(ISNUMBER($BW2099),ISNUMBER($BX2099)),IF($BW2099&gt;=2016,"post-only",IF($BX2099&lt;2016,"pre-only","mixed")),"")</f>
        <v>post-only</v>
      </c>
      <c r="X2099" s="0" t="n">
        <f aca="false">IF(AND(ISNUMBER($BW2099),ISNUMBER($BX2099)),MIN(1,MAX(0,($BX2099-2017+1)/($BX2099-$BW2099+1))),"")</f>
        <v>1</v>
      </c>
      <c r="Y2099" s="0" t="n">
        <f aca="false">IF(AND(ISNUMBER($BW2099),ISNUMBER($BX2099)),MIN(1,MAX(0,($BX2099-2018+1)/($BX2099-$BW2099+1))),"")</f>
        <v>1</v>
      </c>
      <c r="Z2099" s="0" t="n">
        <f aca="false">IF(AND(ISNUMBER($BW2099),ISNUMBER($BX2099)),MIN(1,MAX(0,($BX2099-2019+1)/($BX2099-$BW2099+1))),"")</f>
        <v>0.666666666666667</v>
      </c>
      <c r="AA2099" s="0" t="n">
        <f aca="false">IF(ISNUMBER($BX2099),IF($BX2099&gt;=2017,1,0),"")</f>
        <v>1</v>
      </c>
      <c r="AB2099" s="0" t="n">
        <f aca="false">IF(ISNUMBER($BX2099),IF($BX2099&gt;=2018,1,0),"")</f>
        <v>1</v>
      </c>
      <c r="AC2099" s="0" t="n">
        <f aca="false">IF(ISNUMBER($BX2099),IF($BX2099&gt;=2019,1,0),"")</f>
        <v>1</v>
      </c>
      <c r="AD2099" s="0" t="n">
        <f aca="false">IF($L2099&lt;&gt;"",IF($L2099&gt;2013,1,0),"")</f>
        <v>1</v>
      </c>
      <c r="AE2099" s="0" t="n">
        <f aca="false">IF($L2099&lt;&gt;"",1+IF($L2099&gt;2011,1,0)+IF($L2099&gt;2014,1,0),"")</f>
        <v>3</v>
      </c>
      <c r="AF2099" s="0" t="s">
        <v>87</v>
      </c>
      <c r="AG2099" s="0" t="s">
        <v>88</v>
      </c>
      <c r="AH2099" s="0" t="s">
        <v>2080</v>
      </c>
      <c r="AI2099" s="0" t="s">
        <v>334</v>
      </c>
      <c r="AJ2099" s="0" t="s">
        <v>334</v>
      </c>
      <c r="AK2099" s="0" t="str">
        <f aca="false">IF(AND($CF2099&lt;&gt;"",IFERROR(INDEX(subsample_country_map!$B:$B,MATCH($CF2099,subsample_country_map!$A:$A,0)),"")&lt;&gt;""),INDEX(subsample_country_map!$B:$B,MATCH($CF2099,subsample_country_map!$A:$A,0)),INDEX(lookup!$AA:$AA,MATCH($A2099,lookup!$A:$A,0)))</f>
        <v>3_AsiaPac</v>
      </c>
      <c r="AL2099" s="0" t="str">
        <f aca="false">IF(AND($CF2099&lt;&gt;"",IFERROR(INDEX(subsample_country_map!$C:$C,MATCH($CF2099,subsample_country_map!$A:$A,0)),"")&lt;&gt;""),INDEX(subsample_country_map!$C:$C,MATCH($CF2099,subsample_country_map!$A:$A,0)),INDEX(lookup!$AB:$AB,MATCH($A2099,lookup!$A:$A,0)))</f>
        <v>2_developing</v>
      </c>
      <c r="AM2099" s="0" t="str">
        <f aca="false">IF(AND($CF2099&lt;&gt;"",IFERROR(INDEX(subsample_country_map!$D:$D,MATCH($CF2099,subsample_country_map!$A:$A,0)),"")&lt;&gt;""),INDEX(subsample_country_map!$D:$D,MATCH($CF2099,subsample_country_map!$A:$A,0)),INDEX(lookup!$AC:$AC,MATCH($A2099,lookup!$A:$A,0)))</f>
        <v>2_non_western</v>
      </c>
      <c r="AN2099" s="0" t="str">
        <f aca="false">IF(AND($CF2099&lt;&gt;"",IFERROR(INDEX(subsample_country_map!$E:$E,MATCH($CF2099,subsample_country_map!$A:$A,0)),"")&lt;&gt;""),INDEX(subsample_country_map!$E:$E,MATCH($CF2099,subsample_country_map!$A:$A,0)),INDEX(lookup!$AD:$AD,MATCH($A2099,lookup!$A:$A,0)))</f>
        <v>2_civil law</v>
      </c>
      <c r="AO2099" s="0" t="str">
        <f aca="false">INDEX(lookup!$Y:$Y,MATCH($A2099,lookup!$A:$A,0))</f>
        <v>0_published</v>
      </c>
      <c r="AP2099" s="0" t="str">
        <f aca="false">INDEX(lookup!$Z:$Z,MATCH($A2099,lookup!$A:$A,0))</f>
        <v>1_VHB high</v>
      </c>
      <c r="AQ2099" s="0" t="str">
        <f aca="false">INDEX(lookup!$W:$W,MATCH($A2099,lookup!$A:$A,0))</f>
        <v>2_sust</v>
      </c>
      <c r="AS2099" s="0" t="s">
        <v>91</v>
      </c>
      <c r="AT2099" s="0" t="s">
        <v>111</v>
      </c>
      <c r="AU2099" s="0" t="s">
        <v>93</v>
      </c>
      <c r="AV2099" s="0" t="s">
        <v>7073</v>
      </c>
      <c r="AW2099" s="0" t="s">
        <v>7074</v>
      </c>
      <c r="BA2099" s="0" t="n">
        <v>3808</v>
      </c>
      <c r="BB2099" s="0" t="s">
        <v>96</v>
      </c>
      <c r="BC2099" s="0" t="s">
        <v>358</v>
      </c>
      <c r="BD2099" s="0" t="s">
        <v>123</v>
      </c>
      <c r="BE2099" s="0" t="s">
        <v>98</v>
      </c>
      <c r="BI2099" s="0" t="s">
        <v>189</v>
      </c>
      <c r="BJ2099" s="0" t="s">
        <v>7075</v>
      </c>
      <c r="BK2099" s="0" t="s">
        <v>144</v>
      </c>
      <c r="BL2099" s="0" t="s">
        <v>7076</v>
      </c>
      <c r="BM2099" s="0" t="s">
        <v>7053</v>
      </c>
      <c r="BN2099" s="0" t="s">
        <v>7054</v>
      </c>
      <c r="BO2099" s="0" t="s">
        <v>105</v>
      </c>
      <c r="BP2099" s="0" t="s">
        <v>7048</v>
      </c>
      <c r="BQ2099" s="0" t="s">
        <v>127</v>
      </c>
      <c r="BT2099" s="0" t="n">
        <v>0</v>
      </c>
      <c r="BU2099" s="0" t="s">
        <v>7055</v>
      </c>
      <c r="BW2099" s="0" t="n">
        <v>2018</v>
      </c>
      <c r="BX2099" s="0" t="n">
        <v>2020</v>
      </c>
      <c r="BY2099" s="0" t="s">
        <v>2985</v>
      </c>
      <c r="BZ2099" s="0" t="n">
        <v>2019</v>
      </c>
      <c r="CA2099" s="0" t="n">
        <v>1</v>
      </c>
      <c r="CB2099" s="0" t="n">
        <v>1</v>
      </c>
      <c r="CC2099" s="0" t="n">
        <v>1</v>
      </c>
      <c r="CD2099" s="0" t="n">
        <v>-0.0372193227753831</v>
      </c>
      <c r="CE2099" s="0" t="n">
        <v>1</v>
      </c>
    </row>
    <row r="2100" customFormat="false" ht="15" hidden="false" customHeight="false" outlineLevel="0" collapsed="false">
      <c r="A2100" s="0" t="s">
        <v>7048</v>
      </c>
      <c r="B2100" s="0" t="n">
        <v>3405</v>
      </c>
      <c r="C2100" s="0" t="n">
        <v>-0.0309701193894645</v>
      </c>
      <c r="D2100" s="0" t="n">
        <v>3808</v>
      </c>
      <c r="E2100" s="0" t="n">
        <f aca="false">IF(ISNUMBER($BA2100),$BA2100,IF(AND(ISNUMBER($D2100),ISNUMBER($BW2100),ISNUMBER($BX2100)),$D2100*($BX2100-$BW2100+1),""))</f>
        <v>3808</v>
      </c>
      <c r="H2100" s="0" t="s">
        <v>118</v>
      </c>
      <c r="I2100" s="0" t="s">
        <v>344</v>
      </c>
      <c r="J2100" s="0" t="n">
        <f aca="false">IF($BW2100&lt;&gt;"",$BW2100,"")</f>
        <v>2018</v>
      </c>
      <c r="K2100" s="0" t="n">
        <f aca="false">IF($BX2100&lt;&gt;"",$BX2100,"")</f>
        <v>2020</v>
      </c>
      <c r="L2100" s="0" t="n">
        <f aca="false">IF(AND(ISNUMBER($BW2100),ISNUMBER($BX2100)),($BW2100+$BX2100)/2,"")</f>
        <v>2019</v>
      </c>
      <c r="M2100" s="0" t="n">
        <f aca="false">IF($L2100&lt;&gt;"",$L2100,"")</f>
        <v>2019</v>
      </c>
      <c r="N2100" s="0" t="n">
        <f aca="false">IF(AND(ISNUMBER($BW2100),ISNUMBER($BX2100)),MIN(1,MAX(0,($BX2100-2016+1)/($BX2100-$BW2100+1))),"")</f>
        <v>1</v>
      </c>
      <c r="O2100" s="0" t="n">
        <f aca="false">IF(AND(ISNUMBER($BW2100),ISNUMBER($BX2100)),MIN(1,MAX(0,($BX2100-2017+1)/($BX2100-$BW2100+1))),"")</f>
        <v>1</v>
      </c>
      <c r="P2100" s="0" t="n">
        <f aca="false">IF(AND(ISNUMBER($BW2100),ISNUMBER($BX2100)),MIN(1,MAX(0,($BX2100-2018+1)/($BX2100-$BW2100+1))),"")</f>
        <v>1</v>
      </c>
      <c r="Q2100" s="0" t="n">
        <f aca="false">IF(AND(ISNUMBER($BW2100),ISNUMBER($BX2100)),MIN(1,MAX(0,($BX2100-2019+1)/($BX2100-$BW2100+1))),"")</f>
        <v>0.666666666666667</v>
      </c>
      <c r="R2100" s="0" t="n">
        <f aca="false">IF(AND(ISNUMBER($BW2100),ISNUMBER($BX2100)),MIN(1,MAX(0,($BX2100-2016+1)/($BX2100-$BW2100+1))),"")</f>
        <v>1</v>
      </c>
      <c r="S2100" s="0" t="n">
        <f aca="false">IF($L2100&lt;&gt;"",IF($L2100&gt;=2015.5,1,0),"")</f>
        <v>1</v>
      </c>
      <c r="T2100" s="0" t="n">
        <f aca="false">IF($L2100&lt;&gt;"",IF($L2100&gt;=2016,1,0),"")</f>
        <v>1</v>
      </c>
      <c r="U2100" s="0" t="n">
        <f aca="false">IF(ISNUMBER($BX2100),IF($BX2100&gt;=2016,1,0),"")</f>
        <v>1</v>
      </c>
      <c r="V2100" s="0" t="n">
        <f aca="false">IF(ISNUMBER($BW2100),IF($BW2100&gt;=2016,1,0),"")</f>
        <v>1</v>
      </c>
      <c r="W2100" s="0" t="str">
        <f aca="false">IF(AND(ISNUMBER($BW2100),ISNUMBER($BX2100)),IF($BW2100&gt;=2016,"post-only",IF($BX2100&lt;2016,"pre-only","mixed")),"")</f>
        <v>post-only</v>
      </c>
      <c r="X2100" s="0" t="n">
        <f aca="false">IF(AND(ISNUMBER($BW2100),ISNUMBER($BX2100)),MIN(1,MAX(0,($BX2100-2017+1)/($BX2100-$BW2100+1))),"")</f>
        <v>1</v>
      </c>
      <c r="Y2100" s="0" t="n">
        <f aca="false">IF(AND(ISNUMBER($BW2100),ISNUMBER($BX2100)),MIN(1,MAX(0,($BX2100-2018+1)/($BX2100-$BW2100+1))),"")</f>
        <v>1</v>
      </c>
      <c r="Z2100" s="0" t="n">
        <f aca="false">IF(AND(ISNUMBER($BW2100),ISNUMBER($BX2100)),MIN(1,MAX(0,($BX2100-2019+1)/($BX2100-$BW2100+1))),"")</f>
        <v>0.666666666666667</v>
      </c>
      <c r="AA2100" s="0" t="n">
        <f aca="false">IF(ISNUMBER($BX2100),IF($BX2100&gt;=2017,1,0),"")</f>
        <v>1</v>
      </c>
      <c r="AB2100" s="0" t="n">
        <f aca="false">IF(ISNUMBER($BX2100),IF($BX2100&gt;=2018,1,0),"")</f>
        <v>1</v>
      </c>
      <c r="AC2100" s="0" t="n">
        <f aca="false">IF(ISNUMBER($BX2100),IF($BX2100&gt;=2019,1,0),"")</f>
        <v>1</v>
      </c>
      <c r="AD2100" s="0" t="n">
        <f aca="false">IF($L2100&lt;&gt;"",IF($L2100&gt;2013,1,0),"")</f>
        <v>1</v>
      </c>
      <c r="AE2100" s="0" t="n">
        <f aca="false">IF($L2100&lt;&gt;"",1+IF($L2100&gt;2011,1,0)+IF($L2100&gt;2014,1,0),"")</f>
        <v>3</v>
      </c>
      <c r="AF2100" s="0" t="s">
        <v>87</v>
      </c>
      <c r="AG2100" s="0" t="s">
        <v>88</v>
      </c>
      <c r="AH2100" s="0" t="s">
        <v>2080</v>
      </c>
      <c r="AI2100" s="0" t="s">
        <v>334</v>
      </c>
      <c r="AJ2100" s="0" t="s">
        <v>334</v>
      </c>
      <c r="AK2100" s="0" t="str">
        <f aca="false">IF(AND($CF2100&lt;&gt;"",IFERROR(INDEX(subsample_country_map!$B:$B,MATCH($CF2100,subsample_country_map!$A:$A,0)),"")&lt;&gt;""),INDEX(subsample_country_map!$B:$B,MATCH($CF2100,subsample_country_map!$A:$A,0)),INDEX(lookup!$AA:$AA,MATCH($A2100,lookup!$A:$A,0)))</f>
        <v>3_AsiaPac</v>
      </c>
      <c r="AL2100" s="0" t="str">
        <f aca="false">IF(AND($CF2100&lt;&gt;"",IFERROR(INDEX(subsample_country_map!$C:$C,MATCH($CF2100,subsample_country_map!$A:$A,0)),"")&lt;&gt;""),INDEX(subsample_country_map!$C:$C,MATCH($CF2100,subsample_country_map!$A:$A,0)),INDEX(lookup!$AB:$AB,MATCH($A2100,lookup!$A:$A,0)))</f>
        <v>2_developing</v>
      </c>
      <c r="AM2100" s="0" t="str">
        <f aca="false">IF(AND($CF2100&lt;&gt;"",IFERROR(INDEX(subsample_country_map!$D:$D,MATCH($CF2100,subsample_country_map!$A:$A,0)),"")&lt;&gt;""),INDEX(subsample_country_map!$D:$D,MATCH($CF2100,subsample_country_map!$A:$A,0)),INDEX(lookup!$AC:$AC,MATCH($A2100,lookup!$A:$A,0)))</f>
        <v>2_non_western</v>
      </c>
      <c r="AN2100" s="0" t="str">
        <f aca="false">IF(AND($CF2100&lt;&gt;"",IFERROR(INDEX(subsample_country_map!$E:$E,MATCH($CF2100,subsample_country_map!$A:$A,0)),"")&lt;&gt;""),INDEX(subsample_country_map!$E:$E,MATCH($CF2100,subsample_country_map!$A:$A,0)),INDEX(lookup!$AD:$AD,MATCH($A2100,lookup!$A:$A,0)))</f>
        <v>2_civil law</v>
      </c>
      <c r="AO2100" s="0" t="str">
        <f aca="false">INDEX(lookup!$Y:$Y,MATCH($A2100,lookup!$A:$A,0))</f>
        <v>0_published</v>
      </c>
      <c r="AP2100" s="0" t="str">
        <f aca="false">INDEX(lookup!$Z:$Z,MATCH($A2100,lookup!$A:$A,0))</f>
        <v>1_VHB high</v>
      </c>
      <c r="AQ2100" s="0" t="str">
        <f aca="false">INDEX(lookup!$W:$W,MATCH($A2100,lookup!$A:$A,0))</f>
        <v>2_sust</v>
      </c>
      <c r="AS2100" s="0" t="s">
        <v>91</v>
      </c>
      <c r="AT2100" s="0" t="s">
        <v>111</v>
      </c>
      <c r="AU2100" s="0" t="s">
        <v>93</v>
      </c>
      <c r="AV2100" s="0" t="s">
        <v>7059</v>
      </c>
      <c r="AW2100" s="0" t="s">
        <v>7060</v>
      </c>
      <c r="BA2100" s="0" t="n">
        <v>3808</v>
      </c>
      <c r="BB2100" s="0" t="s">
        <v>96</v>
      </c>
      <c r="BC2100" s="0" t="s">
        <v>358</v>
      </c>
      <c r="BD2100" s="0" t="s">
        <v>123</v>
      </c>
      <c r="BE2100" s="0" t="s">
        <v>98</v>
      </c>
      <c r="BI2100" s="0" t="s">
        <v>189</v>
      </c>
      <c r="BJ2100" s="0" t="s">
        <v>7077</v>
      </c>
      <c r="BK2100" s="0" t="s">
        <v>144</v>
      </c>
      <c r="BL2100" s="0" t="s">
        <v>7062</v>
      </c>
      <c r="BM2100" s="0" t="s">
        <v>7053</v>
      </c>
      <c r="BN2100" s="0" t="s">
        <v>7078</v>
      </c>
      <c r="BO2100" s="0" t="s">
        <v>105</v>
      </c>
      <c r="BP2100" s="0" t="s">
        <v>7048</v>
      </c>
      <c r="BQ2100" s="0" t="s">
        <v>127</v>
      </c>
      <c r="BT2100" s="0" t="n">
        <v>0</v>
      </c>
      <c r="BU2100" s="0" t="s">
        <v>7055</v>
      </c>
      <c r="BW2100" s="0" t="n">
        <v>2018</v>
      </c>
      <c r="BX2100" s="0" t="n">
        <v>2020</v>
      </c>
      <c r="BY2100" s="0" t="s">
        <v>2985</v>
      </c>
      <c r="BZ2100" s="0" t="n">
        <v>2019</v>
      </c>
      <c r="CA2100" s="0" t="n">
        <v>1</v>
      </c>
      <c r="CB2100" s="0" t="n">
        <v>1</v>
      </c>
      <c r="CC2100" s="0" t="n">
        <v>1</v>
      </c>
      <c r="CD2100" s="0" t="n">
        <v>-0.0309800267373954</v>
      </c>
      <c r="CE2100" s="0" t="n">
        <v>1</v>
      </c>
    </row>
    <row r="2101" customFormat="false" ht="15" hidden="false" customHeight="false" outlineLevel="0" collapsed="false">
      <c r="A2101" s="0" t="s">
        <v>7048</v>
      </c>
      <c r="B2101" s="0" t="n">
        <v>3406</v>
      </c>
      <c r="C2101" s="0" t="n">
        <v>-0.0331624597262274</v>
      </c>
      <c r="D2101" s="0" t="n">
        <v>3694</v>
      </c>
      <c r="E2101" s="0" t="n">
        <f aca="false">IF(ISNUMBER($BA2101),$BA2101,IF(AND(ISNUMBER($D2101),ISNUMBER($BW2101),ISNUMBER($BX2101)),$D2101*($BX2101-$BW2101+1),""))</f>
        <v>3694</v>
      </c>
      <c r="H2101" s="0" t="s">
        <v>118</v>
      </c>
      <c r="I2101" s="0" t="s">
        <v>344</v>
      </c>
      <c r="J2101" s="0" t="n">
        <f aca="false">IF($BW2101&lt;&gt;"",$BW2101,"")</f>
        <v>2018</v>
      </c>
      <c r="K2101" s="0" t="n">
        <f aca="false">IF($BX2101&lt;&gt;"",$BX2101,"")</f>
        <v>2020</v>
      </c>
      <c r="L2101" s="0" t="n">
        <f aca="false">IF(AND(ISNUMBER($BW2101),ISNUMBER($BX2101)),($BW2101+$BX2101)/2,"")</f>
        <v>2019</v>
      </c>
      <c r="M2101" s="0" t="n">
        <f aca="false">IF($L2101&lt;&gt;"",$L2101,"")</f>
        <v>2019</v>
      </c>
      <c r="N2101" s="0" t="n">
        <f aca="false">IF(AND(ISNUMBER($BW2101),ISNUMBER($BX2101)),MIN(1,MAX(0,($BX2101-2016+1)/($BX2101-$BW2101+1))),"")</f>
        <v>1</v>
      </c>
      <c r="O2101" s="0" t="n">
        <f aca="false">IF(AND(ISNUMBER($BW2101),ISNUMBER($BX2101)),MIN(1,MAX(0,($BX2101-2017+1)/($BX2101-$BW2101+1))),"")</f>
        <v>1</v>
      </c>
      <c r="P2101" s="0" t="n">
        <f aca="false">IF(AND(ISNUMBER($BW2101),ISNUMBER($BX2101)),MIN(1,MAX(0,($BX2101-2018+1)/($BX2101-$BW2101+1))),"")</f>
        <v>1</v>
      </c>
      <c r="Q2101" s="0" t="n">
        <f aca="false">IF(AND(ISNUMBER($BW2101),ISNUMBER($BX2101)),MIN(1,MAX(0,($BX2101-2019+1)/($BX2101-$BW2101+1))),"")</f>
        <v>0.666666666666667</v>
      </c>
      <c r="R2101" s="0" t="n">
        <f aca="false">IF(AND(ISNUMBER($BW2101),ISNUMBER($BX2101)),MIN(1,MAX(0,($BX2101-2016+1)/($BX2101-$BW2101+1))),"")</f>
        <v>1</v>
      </c>
      <c r="S2101" s="0" t="n">
        <f aca="false">IF($L2101&lt;&gt;"",IF($L2101&gt;=2015.5,1,0),"")</f>
        <v>1</v>
      </c>
      <c r="T2101" s="0" t="n">
        <f aca="false">IF($L2101&lt;&gt;"",IF($L2101&gt;=2016,1,0),"")</f>
        <v>1</v>
      </c>
      <c r="U2101" s="0" t="n">
        <f aca="false">IF(ISNUMBER($BX2101),IF($BX2101&gt;=2016,1,0),"")</f>
        <v>1</v>
      </c>
      <c r="V2101" s="0" t="n">
        <f aca="false">IF(ISNUMBER($BW2101),IF($BW2101&gt;=2016,1,0),"")</f>
        <v>1</v>
      </c>
      <c r="W2101" s="0" t="str">
        <f aca="false">IF(AND(ISNUMBER($BW2101),ISNUMBER($BX2101)),IF($BW2101&gt;=2016,"post-only",IF($BX2101&lt;2016,"pre-only","mixed")),"")</f>
        <v>post-only</v>
      </c>
      <c r="X2101" s="0" t="n">
        <f aca="false">IF(AND(ISNUMBER($BW2101),ISNUMBER($BX2101)),MIN(1,MAX(0,($BX2101-2017+1)/($BX2101-$BW2101+1))),"")</f>
        <v>1</v>
      </c>
      <c r="Y2101" s="0" t="n">
        <f aca="false">IF(AND(ISNUMBER($BW2101),ISNUMBER($BX2101)),MIN(1,MAX(0,($BX2101-2018+1)/($BX2101-$BW2101+1))),"")</f>
        <v>1</v>
      </c>
      <c r="Z2101" s="0" t="n">
        <f aca="false">IF(AND(ISNUMBER($BW2101),ISNUMBER($BX2101)),MIN(1,MAX(0,($BX2101-2019+1)/($BX2101-$BW2101+1))),"")</f>
        <v>0.666666666666667</v>
      </c>
      <c r="AA2101" s="0" t="n">
        <f aca="false">IF(ISNUMBER($BX2101),IF($BX2101&gt;=2017,1,0),"")</f>
        <v>1</v>
      </c>
      <c r="AB2101" s="0" t="n">
        <f aca="false">IF(ISNUMBER($BX2101),IF($BX2101&gt;=2018,1,0),"")</f>
        <v>1</v>
      </c>
      <c r="AC2101" s="0" t="n">
        <f aca="false">IF(ISNUMBER($BX2101),IF($BX2101&gt;=2019,1,0),"")</f>
        <v>1</v>
      </c>
      <c r="AD2101" s="0" t="n">
        <f aca="false">IF($L2101&lt;&gt;"",IF($L2101&gt;2013,1,0),"")</f>
        <v>1</v>
      </c>
      <c r="AE2101" s="0" t="n">
        <f aca="false">IF($L2101&lt;&gt;"",1+IF($L2101&gt;2011,1,0)+IF($L2101&gt;2014,1,0),"")</f>
        <v>3</v>
      </c>
      <c r="AF2101" s="0" t="s">
        <v>87</v>
      </c>
      <c r="AG2101" s="0" t="s">
        <v>88</v>
      </c>
      <c r="AH2101" s="0" t="s">
        <v>2080</v>
      </c>
      <c r="AI2101" s="0" t="s">
        <v>334</v>
      </c>
      <c r="AJ2101" s="0" t="s">
        <v>334</v>
      </c>
      <c r="AK2101" s="0" t="str">
        <f aca="false">IF(AND($CF2101&lt;&gt;"",IFERROR(INDEX(subsample_country_map!$B:$B,MATCH($CF2101,subsample_country_map!$A:$A,0)),"")&lt;&gt;""),INDEX(subsample_country_map!$B:$B,MATCH($CF2101,subsample_country_map!$A:$A,0)),INDEX(lookup!$AA:$AA,MATCH($A2101,lookup!$A:$A,0)))</f>
        <v>3_AsiaPac</v>
      </c>
      <c r="AL2101" s="0" t="str">
        <f aca="false">IF(AND($CF2101&lt;&gt;"",IFERROR(INDEX(subsample_country_map!$C:$C,MATCH($CF2101,subsample_country_map!$A:$A,0)),"")&lt;&gt;""),INDEX(subsample_country_map!$C:$C,MATCH($CF2101,subsample_country_map!$A:$A,0)),INDEX(lookup!$AB:$AB,MATCH($A2101,lookup!$A:$A,0)))</f>
        <v>2_developing</v>
      </c>
      <c r="AM2101" s="0" t="str">
        <f aca="false">IF(AND($CF2101&lt;&gt;"",IFERROR(INDEX(subsample_country_map!$D:$D,MATCH($CF2101,subsample_country_map!$A:$A,0)),"")&lt;&gt;""),INDEX(subsample_country_map!$D:$D,MATCH($CF2101,subsample_country_map!$A:$A,0)),INDEX(lookup!$AC:$AC,MATCH($A2101,lookup!$A:$A,0)))</f>
        <v>2_non_western</v>
      </c>
      <c r="AN2101" s="0" t="str">
        <f aca="false">IF(AND($CF2101&lt;&gt;"",IFERROR(INDEX(subsample_country_map!$E:$E,MATCH($CF2101,subsample_country_map!$A:$A,0)),"")&lt;&gt;""),INDEX(subsample_country_map!$E:$E,MATCH($CF2101,subsample_country_map!$A:$A,0)),INDEX(lookup!$AD:$AD,MATCH($A2101,lookup!$A:$A,0)))</f>
        <v>2_civil law</v>
      </c>
      <c r="AO2101" s="0" t="str">
        <f aca="false">INDEX(lookup!$Y:$Y,MATCH($A2101,lookup!$A:$A,0))</f>
        <v>0_published</v>
      </c>
      <c r="AP2101" s="0" t="str">
        <f aca="false">INDEX(lookup!$Z:$Z,MATCH($A2101,lookup!$A:$A,0))</f>
        <v>1_VHB high</v>
      </c>
      <c r="AQ2101" s="0" t="str">
        <f aca="false">INDEX(lookup!$W:$W,MATCH($A2101,lookup!$A:$A,0))</f>
        <v>2_sust</v>
      </c>
      <c r="AS2101" s="0" t="s">
        <v>91</v>
      </c>
      <c r="AT2101" s="0" t="s">
        <v>111</v>
      </c>
      <c r="AU2101" s="0" t="s">
        <v>93</v>
      </c>
      <c r="AV2101" s="0" t="s">
        <v>7079</v>
      </c>
      <c r="AW2101" s="0" t="s">
        <v>7080</v>
      </c>
      <c r="BA2101" s="0" t="n">
        <v>3694</v>
      </c>
      <c r="BB2101" s="0" t="s">
        <v>96</v>
      </c>
      <c r="BC2101" s="0" t="s">
        <v>358</v>
      </c>
      <c r="BD2101" s="0" t="s">
        <v>123</v>
      </c>
      <c r="BE2101" s="0" t="s">
        <v>98</v>
      </c>
      <c r="BI2101" s="0" t="s">
        <v>189</v>
      </c>
      <c r="BJ2101" s="0" t="s">
        <v>7081</v>
      </c>
      <c r="BK2101" s="0" t="s">
        <v>144</v>
      </c>
      <c r="BL2101" s="0" t="s">
        <v>7082</v>
      </c>
      <c r="BM2101" s="0" t="s">
        <v>7053</v>
      </c>
      <c r="BN2101" s="0" t="s">
        <v>7054</v>
      </c>
      <c r="BO2101" s="0" t="s">
        <v>105</v>
      </c>
      <c r="BP2101" s="0" t="s">
        <v>7048</v>
      </c>
      <c r="BQ2101" s="0" t="s">
        <v>127</v>
      </c>
      <c r="BT2101" s="0" t="n">
        <v>0</v>
      </c>
      <c r="BU2101" s="0" t="s">
        <v>7055</v>
      </c>
      <c r="BW2101" s="0" t="n">
        <v>2018</v>
      </c>
      <c r="BX2101" s="0" t="n">
        <v>2020</v>
      </c>
      <c r="BY2101" s="0" t="s">
        <v>2985</v>
      </c>
      <c r="BZ2101" s="0" t="n">
        <v>2019</v>
      </c>
      <c r="CA2101" s="0" t="n">
        <v>1</v>
      </c>
      <c r="CB2101" s="0" t="n">
        <v>1</v>
      </c>
      <c r="CC2101" s="0" t="n">
        <v>1</v>
      </c>
      <c r="CD2101" s="0" t="n">
        <v>-0.033174624545229</v>
      </c>
      <c r="CE2101" s="0" t="n">
        <v>1</v>
      </c>
    </row>
    <row r="2102" customFormat="false" ht="15" hidden="false" customHeight="false" outlineLevel="0" collapsed="false">
      <c r="A2102" s="0" t="s">
        <v>7048</v>
      </c>
      <c r="B2102" s="0" t="n">
        <v>3407</v>
      </c>
      <c r="C2102" s="0" t="n">
        <v>0.0399253896107266</v>
      </c>
      <c r="D2102" s="0" t="n">
        <v>1557</v>
      </c>
      <c r="E2102" s="0" t="n">
        <f aca="false">IF(ISNUMBER($BA2102),$BA2102,IF(AND(ISNUMBER($D2102),ISNUMBER($BW2102),ISNUMBER($BX2102)),$D2102*($BX2102-$BW2102+1),""))</f>
        <v>1557</v>
      </c>
      <c r="H2102" s="0" t="s">
        <v>118</v>
      </c>
      <c r="I2102" s="0" t="s">
        <v>344</v>
      </c>
      <c r="J2102" s="0" t="n">
        <f aca="false">IF($BW2102&lt;&gt;"",$BW2102,"")</f>
        <v>2018</v>
      </c>
      <c r="K2102" s="0" t="n">
        <f aca="false">IF($BX2102&lt;&gt;"",$BX2102,"")</f>
        <v>2020</v>
      </c>
      <c r="L2102" s="0" t="n">
        <f aca="false">IF(AND(ISNUMBER($BW2102),ISNUMBER($BX2102)),($BW2102+$BX2102)/2,"")</f>
        <v>2019</v>
      </c>
      <c r="M2102" s="0" t="n">
        <f aca="false">IF($L2102&lt;&gt;"",$L2102,"")</f>
        <v>2019</v>
      </c>
      <c r="N2102" s="0" t="n">
        <f aca="false">IF(AND(ISNUMBER($BW2102),ISNUMBER($BX2102)),MIN(1,MAX(0,($BX2102-2016+1)/($BX2102-$BW2102+1))),"")</f>
        <v>1</v>
      </c>
      <c r="O2102" s="0" t="n">
        <f aca="false">IF(AND(ISNUMBER($BW2102),ISNUMBER($BX2102)),MIN(1,MAX(0,($BX2102-2017+1)/($BX2102-$BW2102+1))),"")</f>
        <v>1</v>
      </c>
      <c r="P2102" s="0" t="n">
        <f aca="false">IF(AND(ISNUMBER($BW2102),ISNUMBER($BX2102)),MIN(1,MAX(0,($BX2102-2018+1)/($BX2102-$BW2102+1))),"")</f>
        <v>1</v>
      </c>
      <c r="Q2102" s="0" t="n">
        <f aca="false">IF(AND(ISNUMBER($BW2102),ISNUMBER($BX2102)),MIN(1,MAX(0,($BX2102-2019+1)/($BX2102-$BW2102+1))),"")</f>
        <v>0.666666666666667</v>
      </c>
      <c r="R2102" s="0" t="n">
        <f aca="false">IF(AND(ISNUMBER($BW2102),ISNUMBER($BX2102)),MIN(1,MAX(0,($BX2102-2016+1)/($BX2102-$BW2102+1))),"")</f>
        <v>1</v>
      </c>
      <c r="S2102" s="0" t="n">
        <f aca="false">IF($L2102&lt;&gt;"",IF($L2102&gt;=2015.5,1,0),"")</f>
        <v>1</v>
      </c>
      <c r="T2102" s="0" t="n">
        <f aca="false">IF($L2102&lt;&gt;"",IF($L2102&gt;=2016,1,0),"")</f>
        <v>1</v>
      </c>
      <c r="U2102" s="0" t="n">
        <f aca="false">IF(ISNUMBER($BX2102),IF($BX2102&gt;=2016,1,0),"")</f>
        <v>1</v>
      </c>
      <c r="V2102" s="0" t="n">
        <f aca="false">IF(ISNUMBER($BW2102),IF($BW2102&gt;=2016,1,0),"")</f>
        <v>1</v>
      </c>
      <c r="W2102" s="0" t="str">
        <f aca="false">IF(AND(ISNUMBER($BW2102),ISNUMBER($BX2102)),IF($BW2102&gt;=2016,"post-only",IF($BX2102&lt;2016,"pre-only","mixed")),"")</f>
        <v>post-only</v>
      </c>
      <c r="X2102" s="0" t="n">
        <f aca="false">IF(AND(ISNUMBER($BW2102),ISNUMBER($BX2102)),MIN(1,MAX(0,($BX2102-2017+1)/($BX2102-$BW2102+1))),"")</f>
        <v>1</v>
      </c>
      <c r="Y2102" s="0" t="n">
        <f aca="false">IF(AND(ISNUMBER($BW2102),ISNUMBER($BX2102)),MIN(1,MAX(0,($BX2102-2018+1)/($BX2102-$BW2102+1))),"")</f>
        <v>1</v>
      </c>
      <c r="Z2102" s="0" t="n">
        <f aca="false">IF(AND(ISNUMBER($BW2102),ISNUMBER($BX2102)),MIN(1,MAX(0,($BX2102-2019+1)/($BX2102-$BW2102+1))),"")</f>
        <v>0.666666666666667</v>
      </c>
      <c r="AA2102" s="0" t="n">
        <f aca="false">IF(ISNUMBER($BX2102),IF($BX2102&gt;=2017,1,0),"")</f>
        <v>1</v>
      </c>
      <c r="AB2102" s="0" t="n">
        <f aca="false">IF(ISNUMBER($BX2102),IF($BX2102&gt;=2018,1,0),"")</f>
        <v>1</v>
      </c>
      <c r="AC2102" s="0" t="n">
        <f aca="false">IF(ISNUMBER($BX2102),IF($BX2102&gt;=2019,1,0),"")</f>
        <v>1</v>
      </c>
      <c r="AD2102" s="0" t="n">
        <f aca="false">IF($L2102&lt;&gt;"",IF($L2102&gt;2013,1,0),"")</f>
        <v>1</v>
      </c>
      <c r="AE2102" s="0" t="n">
        <f aca="false">IF($L2102&lt;&gt;"",1+IF($L2102&gt;2011,1,0)+IF($L2102&gt;2014,1,0),"")</f>
        <v>3</v>
      </c>
      <c r="AF2102" s="0" t="s">
        <v>87</v>
      </c>
      <c r="AG2102" s="0" t="s">
        <v>88</v>
      </c>
      <c r="AH2102" s="0" t="s">
        <v>2080</v>
      </c>
      <c r="AI2102" s="0" t="s">
        <v>334</v>
      </c>
      <c r="AJ2102" s="0" t="s">
        <v>334</v>
      </c>
      <c r="AK2102" s="0" t="str">
        <f aca="false">IF(AND($CF2102&lt;&gt;"",IFERROR(INDEX(subsample_country_map!$B:$B,MATCH($CF2102,subsample_country_map!$A:$A,0)),"")&lt;&gt;""),INDEX(subsample_country_map!$B:$B,MATCH($CF2102,subsample_country_map!$A:$A,0)),INDEX(lookup!$AA:$AA,MATCH($A2102,lookup!$A:$A,0)))</f>
        <v>3_AsiaPac</v>
      </c>
      <c r="AL2102" s="0" t="str">
        <f aca="false">IF(AND($CF2102&lt;&gt;"",IFERROR(INDEX(subsample_country_map!$C:$C,MATCH($CF2102,subsample_country_map!$A:$A,0)),"")&lt;&gt;""),INDEX(subsample_country_map!$C:$C,MATCH($CF2102,subsample_country_map!$A:$A,0)),INDEX(lookup!$AB:$AB,MATCH($A2102,lookup!$A:$A,0)))</f>
        <v>2_developing</v>
      </c>
      <c r="AM2102" s="0" t="str">
        <f aca="false">IF(AND($CF2102&lt;&gt;"",IFERROR(INDEX(subsample_country_map!$D:$D,MATCH($CF2102,subsample_country_map!$A:$A,0)),"")&lt;&gt;""),INDEX(subsample_country_map!$D:$D,MATCH($CF2102,subsample_country_map!$A:$A,0)),INDEX(lookup!$AC:$AC,MATCH($A2102,lookup!$A:$A,0)))</f>
        <v>2_non_western</v>
      </c>
      <c r="AN2102" s="0" t="str">
        <f aca="false">IF(AND($CF2102&lt;&gt;"",IFERROR(INDEX(subsample_country_map!$E:$E,MATCH($CF2102,subsample_country_map!$A:$A,0)),"")&lt;&gt;""),INDEX(subsample_country_map!$E:$E,MATCH($CF2102,subsample_country_map!$A:$A,0)),INDEX(lookup!$AD:$AD,MATCH($A2102,lookup!$A:$A,0)))</f>
        <v>2_civil law</v>
      </c>
      <c r="AO2102" s="0" t="str">
        <f aca="false">INDEX(lookup!$Y:$Y,MATCH($A2102,lookup!$A:$A,0))</f>
        <v>0_published</v>
      </c>
      <c r="AP2102" s="0" t="str">
        <f aca="false">INDEX(lookup!$Z:$Z,MATCH($A2102,lookup!$A:$A,0))</f>
        <v>1_VHB high</v>
      </c>
      <c r="AQ2102" s="0" t="str">
        <f aca="false">INDEX(lookup!$W:$W,MATCH($A2102,lookup!$A:$A,0))</f>
        <v>2_sust</v>
      </c>
      <c r="AS2102" s="0" t="s">
        <v>91</v>
      </c>
      <c r="AT2102" s="0" t="s">
        <v>111</v>
      </c>
      <c r="AU2102" s="0" t="s">
        <v>93</v>
      </c>
      <c r="AV2102" s="0" t="s">
        <v>7083</v>
      </c>
      <c r="AW2102" s="0" t="s">
        <v>7080</v>
      </c>
      <c r="BA2102" s="0" t="n">
        <v>1557</v>
      </c>
      <c r="BB2102" s="0" t="s">
        <v>96</v>
      </c>
      <c r="BC2102" s="0" t="s">
        <v>358</v>
      </c>
      <c r="BD2102" s="0" t="s">
        <v>123</v>
      </c>
      <c r="BE2102" s="0" t="s">
        <v>7084</v>
      </c>
      <c r="BF2102" s="0" t="s">
        <v>7085</v>
      </c>
      <c r="BI2102" s="0" t="s">
        <v>208</v>
      </c>
      <c r="BJ2102" s="0" t="s">
        <v>7086</v>
      </c>
      <c r="BK2102" s="0" t="s">
        <v>191</v>
      </c>
      <c r="BL2102" s="0" t="s">
        <v>7087</v>
      </c>
      <c r="BM2102" s="0" t="s">
        <v>7053</v>
      </c>
      <c r="BN2102" s="0" t="s">
        <v>7054</v>
      </c>
      <c r="BO2102" s="0" t="s">
        <v>105</v>
      </c>
      <c r="BP2102" s="0" t="s">
        <v>7048</v>
      </c>
      <c r="BQ2102" s="0" t="s">
        <v>127</v>
      </c>
      <c r="BT2102" s="0" t="n">
        <v>0</v>
      </c>
      <c r="BU2102" s="0" t="s">
        <v>7055</v>
      </c>
      <c r="BW2102" s="0" t="n">
        <v>2018</v>
      </c>
      <c r="BX2102" s="0" t="n">
        <v>2020</v>
      </c>
      <c r="BY2102" s="0" t="s">
        <v>2985</v>
      </c>
      <c r="BZ2102" s="0" t="n">
        <v>2019</v>
      </c>
      <c r="CA2102" s="0" t="n">
        <v>1</v>
      </c>
      <c r="CB2102" s="0" t="n">
        <v>1</v>
      </c>
      <c r="CC2102" s="0" t="n">
        <v>1</v>
      </c>
      <c r="CD2102" s="0" t="n">
        <v>0.0399466241028062</v>
      </c>
      <c r="CE2102" s="0" t="n">
        <v>1</v>
      </c>
    </row>
    <row r="2103" customFormat="false" ht="15" hidden="false" customHeight="false" outlineLevel="0" collapsed="false">
      <c r="A2103" s="0" t="s">
        <v>7048</v>
      </c>
      <c r="B2103" s="0" t="n">
        <v>3408</v>
      </c>
      <c r="C2103" s="0" t="n">
        <v>-0.0549600968546359</v>
      </c>
      <c r="D2103" s="0" t="n">
        <v>2203</v>
      </c>
      <c r="E2103" s="0" t="n">
        <f aca="false">IF(ISNUMBER($BA2103),$BA2103,IF(AND(ISNUMBER($D2103),ISNUMBER($BW2103),ISNUMBER($BX2103)),$D2103*($BX2103-$BW2103+1),""))</f>
        <v>2203</v>
      </c>
      <c r="H2103" s="0" t="s">
        <v>118</v>
      </c>
      <c r="I2103" s="0" t="s">
        <v>344</v>
      </c>
      <c r="J2103" s="0" t="n">
        <f aca="false">IF($BW2103&lt;&gt;"",$BW2103,"")</f>
        <v>2018</v>
      </c>
      <c r="K2103" s="0" t="n">
        <f aca="false">IF($BX2103&lt;&gt;"",$BX2103,"")</f>
        <v>2020</v>
      </c>
      <c r="L2103" s="0" t="n">
        <f aca="false">IF(AND(ISNUMBER($BW2103),ISNUMBER($BX2103)),($BW2103+$BX2103)/2,"")</f>
        <v>2019</v>
      </c>
      <c r="M2103" s="0" t="n">
        <f aca="false">IF($L2103&lt;&gt;"",$L2103,"")</f>
        <v>2019</v>
      </c>
      <c r="N2103" s="0" t="n">
        <f aca="false">IF(AND(ISNUMBER($BW2103),ISNUMBER($BX2103)),MIN(1,MAX(0,($BX2103-2016+1)/($BX2103-$BW2103+1))),"")</f>
        <v>1</v>
      </c>
      <c r="O2103" s="0" t="n">
        <f aca="false">IF(AND(ISNUMBER($BW2103),ISNUMBER($BX2103)),MIN(1,MAX(0,($BX2103-2017+1)/($BX2103-$BW2103+1))),"")</f>
        <v>1</v>
      </c>
      <c r="P2103" s="0" t="n">
        <f aca="false">IF(AND(ISNUMBER($BW2103),ISNUMBER($BX2103)),MIN(1,MAX(0,($BX2103-2018+1)/($BX2103-$BW2103+1))),"")</f>
        <v>1</v>
      </c>
      <c r="Q2103" s="0" t="n">
        <f aca="false">IF(AND(ISNUMBER($BW2103),ISNUMBER($BX2103)),MIN(1,MAX(0,($BX2103-2019+1)/($BX2103-$BW2103+1))),"")</f>
        <v>0.666666666666667</v>
      </c>
      <c r="R2103" s="0" t="n">
        <f aca="false">IF(AND(ISNUMBER($BW2103),ISNUMBER($BX2103)),MIN(1,MAX(0,($BX2103-2016+1)/($BX2103-$BW2103+1))),"")</f>
        <v>1</v>
      </c>
      <c r="S2103" s="0" t="n">
        <f aca="false">IF($L2103&lt;&gt;"",IF($L2103&gt;=2015.5,1,0),"")</f>
        <v>1</v>
      </c>
      <c r="T2103" s="0" t="n">
        <f aca="false">IF($L2103&lt;&gt;"",IF($L2103&gt;=2016,1,0),"")</f>
        <v>1</v>
      </c>
      <c r="U2103" s="0" t="n">
        <f aca="false">IF(ISNUMBER($BX2103),IF($BX2103&gt;=2016,1,0),"")</f>
        <v>1</v>
      </c>
      <c r="V2103" s="0" t="n">
        <f aca="false">IF(ISNUMBER($BW2103),IF($BW2103&gt;=2016,1,0),"")</f>
        <v>1</v>
      </c>
      <c r="W2103" s="0" t="str">
        <f aca="false">IF(AND(ISNUMBER($BW2103),ISNUMBER($BX2103)),IF($BW2103&gt;=2016,"post-only",IF($BX2103&lt;2016,"pre-only","mixed")),"")</f>
        <v>post-only</v>
      </c>
      <c r="X2103" s="0" t="n">
        <f aca="false">IF(AND(ISNUMBER($BW2103),ISNUMBER($BX2103)),MIN(1,MAX(0,($BX2103-2017+1)/($BX2103-$BW2103+1))),"")</f>
        <v>1</v>
      </c>
      <c r="Y2103" s="0" t="n">
        <f aca="false">IF(AND(ISNUMBER($BW2103),ISNUMBER($BX2103)),MIN(1,MAX(0,($BX2103-2018+1)/($BX2103-$BW2103+1))),"")</f>
        <v>1</v>
      </c>
      <c r="Z2103" s="0" t="n">
        <f aca="false">IF(AND(ISNUMBER($BW2103),ISNUMBER($BX2103)),MIN(1,MAX(0,($BX2103-2019+1)/($BX2103-$BW2103+1))),"")</f>
        <v>0.666666666666667</v>
      </c>
      <c r="AA2103" s="0" t="n">
        <f aca="false">IF(ISNUMBER($BX2103),IF($BX2103&gt;=2017,1,0),"")</f>
        <v>1</v>
      </c>
      <c r="AB2103" s="0" t="n">
        <f aca="false">IF(ISNUMBER($BX2103),IF($BX2103&gt;=2018,1,0),"")</f>
        <v>1</v>
      </c>
      <c r="AC2103" s="0" t="n">
        <f aca="false">IF(ISNUMBER($BX2103),IF($BX2103&gt;=2019,1,0),"")</f>
        <v>1</v>
      </c>
      <c r="AD2103" s="0" t="n">
        <f aca="false">IF($L2103&lt;&gt;"",IF($L2103&gt;2013,1,0),"")</f>
        <v>1</v>
      </c>
      <c r="AE2103" s="0" t="n">
        <f aca="false">IF($L2103&lt;&gt;"",1+IF($L2103&gt;2011,1,0)+IF($L2103&gt;2014,1,0),"")</f>
        <v>3</v>
      </c>
      <c r="AF2103" s="0" t="s">
        <v>87</v>
      </c>
      <c r="AG2103" s="0" t="s">
        <v>88</v>
      </c>
      <c r="AH2103" s="0" t="s">
        <v>2080</v>
      </c>
      <c r="AI2103" s="0" t="s">
        <v>334</v>
      </c>
      <c r="AJ2103" s="0" t="s">
        <v>334</v>
      </c>
      <c r="AK2103" s="0" t="str">
        <f aca="false">IF(AND($CF2103&lt;&gt;"",IFERROR(INDEX(subsample_country_map!$B:$B,MATCH($CF2103,subsample_country_map!$A:$A,0)),"")&lt;&gt;""),INDEX(subsample_country_map!$B:$B,MATCH($CF2103,subsample_country_map!$A:$A,0)),INDEX(lookup!$AA:$AA,MATCH($A2103,lookup!$A:$A,0)))</f>
        <v>3_AsiaPac</v>
      </c>
      <c r="AL2103" s="0" t="str">
        <f aca="false">IF(AND($CF2103&lt;&gt;"",IFERROR(INDEX(subsample_country_map!$C:$C,MATCH($CF2103,subsample_country_map!$A:$A,0)),"")&lt;&gt;""),INDEX(subsample_country_map!$C:$C,MATCH($CF2103,subsample_country_map!$A:$A,0)),INDEX(lookup!$AB:$AB,MATCH($A2103,lookup!$A:$A,0)))</f>
        <v>2_developing</v>
      </c>
      <c r="AM2103" s="0" t="str">
        <f aca="false">IF(AND($CF2103&lt;&gt;"",IFERROR(INDEX(subsample_country_map!$D:$D,MATCH($CF2103,subsample_country_map!$A:$A,0)),"")&lt;&gt;""),INDEX(subsample_country_map!$D:$D,MATCH($CF2103,subsample_country_map!$A:$A,0)),INDEX(lookup!$AC:$AC,MATCH($A2103,lookup!$A:$A,0)))</f>
        <v>2_non_western</v>
      </c>
      <c r="AN2103" s="0" t="str">
        <f aca="false">IF(AND($CF2103&lt;&gt;"",IFERROR(INDEX(subsample_country_map!$E:$E,MATCH($CF2103,subsample_country_map!$A:$A,0)),"")&lt;&gt;""),INDEX(subsample_country_map!$E:$E,MATCH($CF2103,subsample_country_map!$A:$A,0)),INDEX(lookup!$AD:$AD,MATCH($A2103,lookup!$A:$A,0)))</f>
        <v>2_civil law</v>
      </c>
      <c r="AO2103" s="0" t="str">
        <f aca="false">INDEX(lookup!$Y:$Y,MATCH($A2103,lookup!$A:$A,0))</f>
        <v>0_published</v>
      </c>
      <c r="AP2103" s="0" t="str">
        <f aca="false">INDEX(lookup!$Z:$Z,MATCH($A2103,lookup!$A:$A,0))</f>
        <v>1_VHB high</v>
      </c>
      <c r="AQ2103" s="0" t="str">
        <f aca="false">INDEX(lookup!$W:$W,MATCH($A2103,lookup!$A:$A,0))</f>
        <v>2_sust</v>
      </c>
      <c r="AS2103" s="0" t="s">
        <v>91</v>
      </c>
      <c r="AT2103" s="0" t="s">
        <v>111</v>
      </c>
      <c r="AU2103" s="0" t="s">
        <v>93</v>
      </c>
      <c r="AV2103" s="0" t="s">
        <v>7088</v>
      </c>
      <c r="AW2103" s="0" t="s">
        <v>7089</v>
      </c>
      <c r="BA2103" s="0" t="n">
        <v>2203</v>
      </c>
      <c r="BB2103" s="0" t="s">
        <v>96</v>
      </c>
      <c r="BC2103" s="0" t="s">
        <v>358</v>
      </c>
      <c r="BD2103" s="0" t="s">
        <v>123</v>
      </c>
      <c r="BE2103" s="0" t="s">
        <v>7084</v>
      </c>
      <c r="BF2103" s="0" t="s">
        <v>7090</v>
      </c>
      <c r="BI2103" s="0" t="s">
        <v>208</v>
      </c>
      <c r="BJ2103" s="0" t="s">
        <v>7091</v>
      </c>
      <c r="BK2103" s="0" t="s">
        <v>191</v>
      </c>
      <c r="BL2103" s="0" t="s">
        <v>7092</v>
      </c>
      <c r="BM2103" s="0" t="s">
        <v>7053</v>
      </c>
      <c r="BN2103" s="0" t="s">
        <v>7054</v>
      </c>
      <c r="BO2103" s="0" t="s">
        <v>105</v>
      </c>
      <c r="BP2103" s="0" t="s">
        <v>7048</v>
      </c>
      <c r="BQ2103" s="0" t="s">
        <v>127</v>
      </c>
      <c r="BT2103" s="0" t="n">
        <v>0</v>
      </c>
      <c r="BU2103" s="0" t="s">
        <v>7055</v>
      </c>
      <c r="BW2103" s="0" t="n">
        <v>2018</v>
      </c>
      <c r="BX2103" s="0" t="n">
        <v>2020</v>
      </c>
      <c r="BY2103" s="0" t="s">
        <v>2985</v>
      </c>
      <c r="BZ2103" s="0" t="n">
        <v>2019</v>
      </c>
      <c r="CA2103" s="0" t="n">
        <v>1</v>
      </c>
      <c r="CB2103" s="0" t="n">
        <v>1</v>
      </c>
      <c r="CC2103" s="0" t="n">
        <v>1</v>
      </c>
      <c r="CD2103" s="0" t="n">
        <v>-0.0550155350776716</v>
      </c>
      <c r="CE2103" s="0" t="n">
        <v>1</v>
      </c>
    </row>
    <row r="2104" customFormat="false" ht="15" hidden="false" customHeight="false" outlineLevel="0" collapsed="false">
      <c r="A2104" s="0" t="s">
        <v>7048</v>
      </c>
      <c r="B2104" s="0" t="n">
        <v>3409</v>
      </c>
      <c r="C2104" s="0" t="n">
        <v>-0.0444409429143832</v>
      </c>
      <c r="D2104" s="0" t="n">
        <v>2599</v>
      </c>
      <c r="E2104" s="0" t="n">
        <f aca="false">IF(ISNUMBER($BA2104),$BA2104,IF(AND(ISNUMBER($D2104),ISNUMBER($BW2104),ISNUMBER($BX2104)),$D2104*($BX2104-$BW2104+1),""))</f>
        <v>2599</v>
      </c>
      <c r="H2104" s="0" t="s">
        <v>118</v>
      </c>
      <c r="I2104" s="0" t="s">
        <v>344</v>
      </c>
      <c r="J2104" s="0" t="n">
        <f aca="false">IF($BW2104&lt;&gt;"",$BW2104,"")</f>
        <v>2018</v>
      </c>
      <c r="K2104" s="0" t="n">
        <f aca="false">IF($BX2104&lt;&gt;"",$BX2104,"")</f>
        <v>2020</v>
      </c>
      <c r="L2104" s="0" t="n">
        <f aca="false">IF(AND(ISNUMBER($BW2104),ISNUMBER($BX2104)),($BW2104+$BX2104)/2,"")</f>
        <v>2019</v>
      </c>
      <c r="M2104" s="0" t="n">
        <f aca="false">IF($L2104&lt;&gt;"",$L2104,"")</f>
        <v>2019</v>
      </c>
      <c r="N2104" s="0" t="n">
        <f aca="false">IF(AND(ISNUMBER($BW2104),ISNUMBER($BX2104)),MIN(1,MAX(0,($BX2104-2016+1)/($BX2104-$BW2104+1))),"")</f>
        <v>1</v>
      </c>
      <c r="O2104" s="0" t="n">
        <f aca="false">IF(AND(ISNUMBER($BW2104),ISNUMBER($BX2104)),MIN(1,MAX(0,($BX2104-2017+1)/($BX2104-$BW2104+1))),"")</f>
        <v>1</v>
      </c>
      <c r="P2104" s="0" t="n">
        <f aca="false">IF(AND(ISNUMBER($BW2104),ISNUMBER($BX2104)),MIN(1,MAX(0,($BX2104-2018+1)/($BX2104-$BW2104+1))),"")</f>
        <v>1</v>
      </c>
      <c r="Q2104" s="0" t="n">
        <f aca="false">IF(AND(ISNUMBER($BW2104),ISNUMBER($BX2104)),MIN(1,MAX(0,($BX2104-2019+1)/($BX2104-$BW2104+1))),"")</f>
        <v>0.666666666666667</v>
      </c>
      <c r="R2104" s="0" t="n">
        <f aca="false">IF(AND(ISNUMBER($BW2104),ISNUMBER($BX2104)),MIN(1,MAX(0,($BX2104-2016+1)/($BX2104-$BW2104+1))),"")</f>
        <v>1</v>
      </c>
      <c r="S2104" s="0" t="n">
        <f aca="false">IF($L2104&lt;&gt;"",IF($L2104&gt;=2015.5,1,0),"")</f>
        <v>1</v>
      </c>
      <c r="T2104" s="0" t="n">
        <f aca="false">IF($L2104&lt;&gt;"",IF($L2104&gt;=2016,1,0),"")</f>
        <v>1</v>
      </c>
      <c r="U2104" s="0" t="n">
        <f aca="false">IF(ISNUMBER($BX2104),IF($BX2104&gt;=2016,1,0),"")</f>
        <v>1</v>
      </c>
      <c r="V2104" s="0" t="n">
        <f aca="false">IF(ISNUMBER($BW2104),IF($BW2104&gt;=2016,1,0),"")</f>
        <v>1</v>
      </c>
      <c r="W2104" s="0" t="str">
        <f aca="false">IF(AND(ISNUMBER($BW2104),ISNUMBER($BX2104)),IF($BW2104&gt;=2016,"post-only",IF($BX2104&lt;2016,"pre-only","mixed")),"")</f>
        <v>post-only</v>
      </c>
      <c r="X2104" s="0" t="n">
        <f aca="false">IF(AND(ISNUMBER($BW2104),ISNUMBER($BX2104)),MIN(1,MAX(0,($BX2104-2017+1)/($BX2104-$BW2104+1))),"")</f>
        <v>1</v>
      </c>
      <c r="Y2104" s="0" t="n">
        <f aca="false">IF(AND(ISNUMBER($BW2104),ISNUMBER($BX2104)),MIN(1,MAX(0,($BX2104-2018+1)/($BX2104-$BW2104+1))),"")</f>
        <v>1</v>
      </c>
      <c r="Z2104" s="0" t="n">
        <f aca="false">IF(AND(ISNUMBER($BW2104),ISNUMBER($BX2104)),MIN(1,MAX(0,($BX2104-2019+1)/($BX2104-$BW2104+1))),"")</f>
        <v>0.666666666666667</v>
      </c>
      <c r="AA2104" s="0" t="n">
        <f aca="false">IF(ISNUMBER($BX2104),IF($BX2104&gt;=2017,1,0),"")</f>
        <v>1</v>
      </c>
      <c r="AB2104" s="0" t="n">
        <f aca="false">IF(ISNUMBER($BX2104),IF($BX2104&gt;=2018,1,0),"")</f>
        <v>1</v>
      </c>
      <c r="AC2104" s="0" t="n">
        <f aca="false">IF(ISNUMBER($BX2104),IF($BX2104&gt;=2019,1,0),"")</f>
        <v>1</v>
      </c>
      <c r="AD2104" s="0" t="n">
        <f aca="false">IF($L2104&lt;&gt;"",IF($L2104&gt;2013,1,0),"")</f>
        <v>1</v>
      </c>
      <c r="AE2104" s="0" t="n">
        <f aca="false">IF($L2104&lt;&gt;"",1+IF($L2104&gt;2011,1,0)+IF($L2104&gt;2014,1,0),"")</f>
        <v>3</v>
      </c>
      <c r="AF2104" s="0" t="s">
        <v>87</v>
      </c>
      <c r="AG2104" s="0" t="s">
        <v>88</v>
      </c>
      <c r="AH2104" s="0" t="s">
        <v>2080</v>
      </c>
      <c r="AI2104" s="0" t="s">
        <v>334</v>
      </c>
      <c r="AJ2104" s="0" t="s">
        <v>334</v>
      </c>
      <c r="AK2104" s="0" t="str">
        <f aca="false">IF(AND($CF2104&lt;&gt;"",IFERROR(INDEX(subsample_country_map!$B:$B,MATCH($CF2104,subsample_country_map!$A:$A,0)),"")&lt;&gt;""),INDEX(subsample_country_map!$B:$B,MATCH($CF2104,subsample_country_map!$A:$A,0)),INDEX(lookup!$AA:$AA,MATCH($A2104,lookup!$A:$A,0)))</f>
        <v>3_AsiaPac</v>
      </c>
      <c r="AL2104" s="0" t="str">
        <f aca="false">IF(AND($CF2104&lt;&gt;"",IFERROR(INDEX(subsample_country_map!$C:$C,MATCH($CF2104,subsample_country_map!$A:$A,0)),"")&lt;&gt;""),INDEX(subsample_country_map!$C:$C,MATCH($CF2104,subsample_country_map!$A:$A,0)),INDEX(lookup!$AB:$AB,MATCH($A2104,lookup!$A:$A,0)))</f>
        <v>2_developing</v>
      </c>
      <c r="AM2104" s="0" t="str">
        <f aca="false">IF(AND($CF2104&lt;&gt;"",IFERROR(INDEX(subsample_country_map!$D:$D,MATCH($CF2104,subsample_country_map!$A:$A,0)),"")&lt;&gt;""),INDEX(subsample_country_map!$D:$D,MATCH($CF2104,subsample_country_map!$A:$A,0)),INDEX(lookup!$AC:$AC,MATCH($A2104,lookup!$A:$A,0)))</f>
        <v>2_non_western</v>
      </c>
      <c r="AN2104" s="0" t="str">
        <f aca="false">IF(AND($CF2104&lt;&gt;"",IFERROR(INDEX(subsample_country_map!$E:$E,MATCH($CF2104,subsample_country_map!$A:$A,0)),"")&lt;&gt;""),INDEX(subsample_country_map!$E:$E,MATCH($CF2104,subsample_country_map!$A:$A,0)),INDEX(lookup!$AD:$AD,MATCH($A2104,lookup!$A:$A,0)))</f>
        <v>2_civil law</v>
      </c>
      <c r="AO2104" s="0" t="str">
        <f aca="false">INDEX(lookup!$Y:$Y,MATCH($A2104,lookup!$A:$A,0))</f>
        <v>0_published</v>
      </c>
      <c r="AP2104" s="0" t="str">
        <f aca="false">INDEX(lookup!$Z:$Z,MATCH($A2104,lookup!$A:$A,0))</f>
        <v>1_VHB high</v>
      </c>
      <c r="AQ2104" s="0" t="str">
        <f aca="false">INDEX(lookup!$W:$W,MATCH($A2104,lookup!$A:$A,0))</f>
        <v>2_sust</v>
      </c>
      <c r="AS2104" s="0" t="s">
        <v>91</v>
      </c>
      <c r="AT2104" s="0" t="s">
        <v>111</v>
      </c>
      <c r="AU2104" s="0" t="s">
        <v>93</v>
      </c>
      <c r="AV2104" s="0" t="s">
        <v>7093</v>
      </c>
      <c r="AW2104" s="0" t="s">
        <v>7094</v>
      </c>
      <c r="BA2104" s="0" t="n">
        <v>2599</v>
      </c>
      <c r="BB2104" s="0" t="s">
        <v>96</v>
      </c>
      <c r="BC2104" s="0" t="s">
        <v>358</v>
      </c>
      <c r="BD2104" s="0" t="s">
        <v>123</v>
      </c>
      <c r="BE2104" s="0" t="s">
        <v>206</v>
      </c>
      <c r="BF2104" s="0" t="s">
        <v>7095</v>
      </c>
      <c r="BI2104" s="0" t="s">
        <v>208</v>
      </c>
      <c r="BJ2104" s="0" t="s">
        <v>7096</v>
      </c>
      <c r="BK2104" s="0" t="s">
        <v>191</v>
      </c>
      <c r="BL2104" s="0" t="s">
        <v>7097</v>
      </c>
      <c r="BM2104" s="0" t="s">
        <v>7053</v>
      </c>
      <c r="BN2104" s="0" t="s">
        <v>7054</v>
      </c>
      <c r="BO2104" s="0" t="s">
        <v>105</v>
      </c>
      <c r="BP2104" s="0" t="s">
        <v>7048</v>
      </c>
      <c r="BQ2104" s="0" t="s">
        <v>127</v>
      </c>
      <c r="BT2104" s="0" t="n">
        <v>0</v>
      </c>
      <c r="BU2104" s="0" t="s">
        <v>7055</v>
      </c>
      <c r="BW2104" s="0" t="n">
        <v>2018</v>
      </c>
      <c r="BX2104" s="0" t="n">
        <v>2020</v>
      </c>
      <c r="BY2104" s="0" t="s">
        <v>2985</v>
      </c>
      <c r="BZ2104" s="0" t="n">
        <v>2019</v>
      </c>
      <c r="CA2104" s="0" t="n">
        <v>1</v>
      </c>
      <c r="CB2104" s="0" t="n">
        <v>1</v>
      </c>
      <c r="CC2104" s="0" t="n">
        <v>1</v>
      </c>
      <c r="CD2104" s="0" t="n">
        <v>-0.0444702345484419</v>
      </c>
      <c r="CE2104" s="0" t="n">
        <v>1</v>
      </c>
    </row>
    <row r="2105" customFormat="false" ht="15" hidden="false" customHeight="false" outlineLevel="0" collapsed="false">
      <c r="A2105" s="0" t="s">
        <v>7048</v>
      </c>
      <c r="B2105" s="0" t="n">
        <v>3410</v>
      </c>
      <c r="C2105" s="0" t="n">
        <v>-0.046021458193972</v>
      </c>
      <c r="D2105" s="0" t="n">
        <v>805</v>
      </c>
      <c r="E2105" s="0" t="n">
        <f aca="false">IF(ISNUMBER($BA2105),$BA2105,IF(AND(ISNUMBER($D2105),ISNUMBER($BW2105),ISNUMBER($BX2105)),$D2105*($BX2105-$BW2105+1),""))</f>
        <v>805</v>
      </c>
      <c r="H2105" s="0" t="s">
        <v>118</v>
      </c>
      <c r="I2105" s="0" t="s">
        <v>344</v>
      </c>
      <c r="J2105" s="0" t="n">
        <f aca="false">IF($BW2105&lt;&gt;"",$BW2105,"")</f>
        <v>2018</v>
      </c>
      <c r="K2105" s="0" t="n">
        <f aca="false">IF($BX2105&lt;&gt;"",$BX2105,"")</f>
        <v>2020</v>
      </c>
      <c r="L2105" s="0" t="n">
        <f aca="false">IF(AND(ISNUMBER($BW2105),ISNUMBER($BX2105)),($BW2105+$BX2105)/2,"")</f>
        <v>2019</v>
      </c>
      <c r="M2105" s="0" t="n">
        <f aca="false">IF($L2105&lt;&gt;"",$L2105,"")</f>
        <v>2019</v>
      </c>
      <c r="N2105" s="0" t="n">
        <f aca="false">IF(AND(ISNUMBER($BW2105),ISNUMBER($BX2105)),MIN(1,MAX(0,($BX2105-2016+1)/($BX2105-$BW2105+1))),"")</f>
        <v>1</v>
      </c>
      <c r="O2105" s="0" t="n">
        <f aca="false">IF(AND(ISNUMBER($BW2105),ISNUMBER($BX2105)),MIN(1,MAX(0,($BX2105-2017+1)/($BX2105-$BW2105+1))),"")</f>
        <v>1</v>
      </c>
      <c r="P2105" s="0" t="n">
        <f aca="false">IF(AND(ISNUMBER($BW2105),ISNUMBER($BX2105)),MIN(1,MAX(0,($BX2105-2018+1)/($BX2105-$BW2105+1))),"")</f>
        <v>1</v>
      </c>
      <c r="Q2105" s="0" t="n">
        <f aca="false">IF(AND(ISNUMBER($BW2105),ISNUMBER($BX2105)),MIN(1,MAX(0,($BX2105-2019+1)/($BX2105-$BW2105+1))),"")</f>
        <v>0.666666666666667</v>
      </c>
      <c r="R2105" s="0" t="n">
        <f aca="false">IF(AND(ISNUMBER($BW2105),ISNUMBER($BX2105)),MIN(1,MAX(0,($BX2105-2016+1)/($BX2105-$BW2105+1))),"")</f>
        <v>1</v>
      </c>
      <c r="S2105" s="0" t="n">
        <f aca="false">IF($L2105&lt;&gt;"",IF($L2105&gt;=2015.5,1,0),"")</f>
        <v>1</v>
      </c>
      <c r="T2105" s="0" t="n">
        <f aca="false">IF($L2105&lt;&gt;"",IF($L2105&gt;=2016,1,0),"")</f>
        <v>1</v>
      </c>
      <c r="U2105" s="0" t="n">
        <f aca="false">IF(ISNUMBER($BX2105),IF($BX2105&gt;=2016,1,0),"")</f>
        <v>1</v>
      </c>
      <c r="V2105" s="0" t="n">
        <f aca="false">IF(ISNUMBER($BW2105),IF($BW2105&gt;=2016,1,0),"")</f>
        <v>1</v>
      </c>
      <c r="W2105" s="0" t="str">
        <f aca="false">IF(AND(ISNUMBER($BW2105),ISNUMBER($BX2105)),IF($BW2105&gt;=2016,"post-only",IF($BX2105&lt;2016,"pre-only","mixed")),"")</f>
        <v>post-only</v>
      </c>
      <c r="X2105" s="0" t="n">
        <f aca="false">IF(AND(ISNUMBER($BW2105),ISNUMBER($BX2105)),MIN(1,MAX(0,($BX2105-2017+1)/($BX2105-$BW2105+1))),"")</f>
        <v>1</v>
      </c>
      <c r="Y2105" s="0" t="n">
        <f aca="false">IF(AND(ISNUMBER($BW2105),ISNUMBER($BX2105)),MIN(1,MAX(0,($BX2105-2018+1)/($BX2105-$BW2105+1))),"")</f>
        <v>1</v>
      </c>
      <c r="Z2105" s="0" t="n">
        <f aca="false">IF(AND(ISNUMBER($BW2105),ISNUMBER($BX2105)),MIN(1,MAX(0,($BX2105-2019+1)/($BX2105-$BW2105+1))),"")</f>
        <v>0.666666666666667</v>
      </c>
      <c r="AA2105" s="0" t="n">
        <f aca="false">IF(ISNUMBER($BX2105),IF($BX2105&gt;=2017,1,0),"")</f>
        <v>1</v>
      </c>
      <c r="AB2105" s="0" t="n">
        <f aca="false">IF(ISNUMBER($BX2105),IF($BX2105&gt;=2018,1,0),"")</f>
        <v>1</v>
      </c>
      <c r="AC2105" s="0" t="n">
        <f aca="false">IF(ISNUMBER($BX2105),IF($BX2105&gt;=2019,1,0),"")</f>
        <v>1</v>
      </c>
      <c r="AD2105" s="0" t="n">
        <f aca="false">IF($L2105&lt;&gt;"",IF($L2105&gt;2013,1,0),"")</f>
        <v>1</v>
      </c>
      <c r="AE2105" s="0" t="n">
        <f aca="false">IF($L2105&lt;&gt;"",1+IF($L2105&gt;2011,1,0)+IF($L2105&gt;2014,1,0),"")</f>
        <v>3</v>
      </c>
      <c r="AF2105" s="0" t="s">
        <v>87</v>
      </c>
      <c r="AG2105" s="0" t="s">
        <v>88</v>
      </c>
      <c r="AH2105" s="0" t="s">
        <v>2080</v>
      </c>
      <c r="AI2105" s="0" t="s">
        <v>334</v>
      </c>
      <c r="AJ2105" s="0" t="s">
        <v>334</v>
      </c>
      <c r="AK2105" s="0" t="str">
        <f aca="false">IF(AND($CF2105&lt;&gt;"",IFERROR(INDEX(subsample_country_map!$B:$B,MATCH($CF2105,subsample_country_map!$A:$A,0)),"")&lt;&gt;""),INDEX(subsample_country_map!$B:$B,MATCH($CF2105,subsample_country_map!$A:$A,0)),INDEX(lookup!$AA:$AA,MATCH($A2105,lookup!$A:$A,0)))</f>
        <v>3_AsiaPac</v>
      </c>
      <c r="AL2105" s="0" t="str">
        <f aca="false">IF(AND($CF2105&lt;&gt;"",IFERROR(INDEX(subsample_country_map!$C:$C,MATCH($CF2105,subsample_country_map!$A:$A,0)),"")&lt;&gt;""),INDEX(subsample_country_map!$C:$C,MATCH($CF2105,subsample_country_map!$A:$A,0)),INDEX(lookup!$AB:$AB,MATCH($A2105,lookup!$A:$A,0)))</f>
        <v>2_developing</v>
      </c>
      <c r="AM2105" s="0" t="str">
        <f aca="false">IF(AND($CF2105&lt;&gt;"",IFERROR(INDEX(subsample_country_map!$D:$D,MATCH($CF2105,subsample_country_map!$A:$A,0)),"")&lt;&gt;""),INDEX(subsample_country_map!$D:$D,MATCH($CF2105,subsample_country_map!$A:$A,0)),INDEX(lookup!$AC:$AC,MATCH($A2105,lookup!$A:$A,0)))</f>
        <v>2_non_western</v>
      </c>
      <c r="AN2105" s="0" t="str">
        <f aca="false">IF(AND($CF2105&lt;&gt;"",IFERROR(INDEX(subsample_country_map!$E:$E,MATCH($CF2105,subsample_country_map!$A:$A,0)),"")&lt;&gt;""),INDEX(subsample_country_map!$E:$E,MATCH($CF2105,subsample_country_map!$A:$A,0)),INDEX(lookup!$AD:$AD,MATCH($A2105,lookup!$A:$A,0)))</f>
        <v>2_civil law</v>
      </c>
      <c r="AO2105" s="0" t="str">
        <f aca="false">INDEX(lookup!$Y:$Y,MATCH($A2105,lookup!$A:$A,0))</f>
        <v>0_published</v>
      </c>
      <c r="AP2105" s="0" t="str">
        <f aca="false">INDEX(lookup!$Z:$Z,MATCH($A2105,lookup!$A:$A,0))</f>
        <v>1_VHB high</v>
      </c>
      <c r="AQ2105" s="0" t="str">
        <f aca="false">INDEX(lookup!$W:$W,MATCH($A2105,lookup!$A:$A,0))</f>
        <v>2_sust</v>
      </c>
      <c r="AS2105" s="0" t="s">
        <v>91</v>
      </c>
      <c r="AT2105" s="0" t="s">
        <v>111</v>
      </c>
      <c r="AU2105" s="0" t="s">
        <v>93</v>
      </c>
      <c r="AV2105" s="0" t="s">
        <v>7098</v>
      </c>
      <c r="AW2105" s="0" t="s">
        <v>7099</v>
      </c>
      <c r="BA2105" s="0" t="n">
        <v>805</v>
      </c>
      <c r="BB2105" s="0" t="s">
        <v>96</v>
      </c>
      <c r="BC2105" s="0" t="s">
        <v>358</v>
      </c>
      <c r="BD2105" s="0" t="s">
        <v>123</v>
      </c>
      <c r="BE2105" s="0" t="s">
        <v>206</v>
      </c>
      <c r="BF2105" s="0" t="s">
        <v>7100</v>
      </c>
      <c r="BI2105" s="0" t="s">
        <v>208</v>
      </c>
      <c r="BJ2105" s="0" t="s">
        <v>7101</v>
      </c>
      <c r="BK2105" s="0" t="s">
        <v>191</v>
      </c>
      <c r="BL2105" s="0" t="s">
        <v>7102</v>
      </c>
      <c r="BM2105" s="0" t="s">
        <v>7053</v>
      </c>
      <c r="BN2105" s="0" t="s">
        <v>7054</v>
      </c>
      <c r="BO2105" s="0" t="s">
        <v>105</v>
      </c>
      <c r="BP2105" s="0" t="s">
        <v>7048</v>
      </c>
      <c r="BQ2105" s="0" t="s">
        <v>127</v>
      </c>
      <c r="BT2105" s="0" t="n">
        <v>0</v>
      </c>
      <c r="BU2105" s="0" t="s">
        <v>7055</v>
      </c>
      <c r="BW2105" s="0" t="n">
        <v>2018</v>
      </c>
      <c r="BX2105" s="0" t="n">
        <v>2020</v>
      </c>
      <c r="BY2105" s="0" t="s">
        <v>2985</v>
      </c>
      <c r="BZ2105" s="0" t="n">
        <v>2019</v>
      </c>
      <c r="CA2105" s="0" t="n">
        <v>1</v>
      </c>
      <c r="CB2105" s="0" t="n">
        <v>1</v>
      </c>
      <c r="CC2105" s="0" t="n">
        <v>1</v>
      </c>
      <c r="CD2105" s="0" t="n">
        <v>-0.0460539903053573</v>
      </c>
      <c r="CE2105" s="0" t="n">
        <v>1</v>
      </c>
    </row>
    <row r="2106" customFormat="false" ht="15" hidden="false" customHeight="false" outlineLevel="0" collapsed="false">
      <c r="A2106" s="0" t="s">
        <v>7048</v>
      </c>
      <c r="B2106" s="0" t="n">
        <v>3411</v>
      </c>
      <c r="C2106" s="0" t="n">
        <v>0.0352807666094504</v>
      </c>
      <c r="D2106" s="0" t="n">
        <v>360</v>
      </c>
      <c r="E2106" s="0" t="n">
        <f aca="false">IF(ISNUMBER($BA2106),$BA2106,IF(AND(ISNUMBER($D2106),ISNUMBER($BW2106),ISNUMBER($BX2106)),$D2106*($BX2106-$BW2106+1),""))</f>
        <v>360</v>
      </c>
      <c r="H2106" s="0" t="s">
        <v>118</v>
      </c>
      <c r="I2106" s="0" t="s">
        <v>344</v>
      </c>
      <c r="J2106" s="0" t="n">
        <f aca="false">IF($BW2106&lt;&gt;"",$BW2106,"")</f>
        <v>2018</v>
      </c>
      <c r="K2106" s="0" t="n">
        <f aca="false">IF($BX2106&lt;&gt;"",$BX2106,"")</f>
        <v>2020</v>
      </c>
      <c r="L2106" s="0" t="n">
        <f aca="false">IF(AND(ISNUMBER($BW2106),ISNUMBER($BX2106)),($BW2106+$BX2106)/2,"")</f>
        <v>2019</v>
      </c>
      <c r="M2106" s="0" t="n">
        <f aca="false">IF($L2106&lt;&gt;"",$L2106,"")</f>
        <v>2019</v>
      </c>
      <c r="N2106" s="0" t="n">
        <f aca="false">IF(AND(ISNUMBER($BW2106),ISNUMBER($BX2106)),MIN(1,MAX(0,($BX2106-2016+1)/($BX2106-$BW2106+1))),"")</f>
        <v>1</v>
      </c>
      <c r="O2106" s="0" t="n">
        <f aca="false">IF(AND(ISNUMBER($BW2106),ISNUMBER($BX2106)),MIN(1,MAX(0,($BX2106-2017+1)/($BX2106-$BW2106+1))),"")</f>
        <v>1</v>
      </c>
      <c r="P2106" s="0" t="n">
        <f aca="false">IF(AND(ISNUMBER($BW2106),ISNUMBER($BX2106)),MIN(1,MAX(0,($BX2106-2018+1)/($BX2106-$BW2106+1))),"")</f>
        <v>1</v>
      </c>
      <c r="Q2106" s="0" t="n">
        <f aca="false">IF(AND(ISNUMBER($BW2106),ISNUMBER($BX2106)),MIN(1,MAX(0,($BX2106-2019+1)/($BX2106-$BW2106+1))),"")</f>
        <v>0.666666666666667</v>
      </c>
      <c r="R2106" s="0" t="n">
        <f aca="false">IF(AND(ISNUMBER($BW2106),ISNUMBER($BX2106)),MIN(1,MAX(0,($BX2106-2016+1)/($BX2106-$BW2106+1))),"")</f>
        <v>1</v>
      </c>
      <c r="S2106" s="0" t="n">
        <f aca="false">IF($L2106&lt;&gt;"",IF($L2106&gt;=2015.5,1,0),"")</f>
        <v>1</v>
      </c>
      <c r="T2106" s="0" t="n">
        <f aca="false">IF($L2106&lt;&gt;"",IF($L2106&gt;=2016,1,0),"")</f>
        <v>1</v>
      </c>
      <c r="U2106" s="0" t="n">
        <f aca="false">IF(ISNUMBER($BX2106),IF($BX2106&gt;=2016,1,0),"")</f>
        <v>1</v>
      </c>
      <c r="V2106" s="0" t="n">
        <f aca="false">IF(ISNUMBER($BW2106),IF($BW2106&gt;=2016,1,0),"")</f>
        <v>1</v>
      </c>
      <c r="W2106" s="0" t="str">
        <f aca="false">IF(AND(ISNUMBER($BW2106),ISNUMBER($BX2106)),IF($BW2106&gt;=2016,"post-only",IF($BX2106&lt;2016,"pre-only","mixed")),"")</f>
        <v>post-only</v>
      </c>
      <c r="X2106" s="0" t="n">
        <f aca="false">IF(AND(ISNUMBER($BW2106),ISNUMBER($BX2106)),MIN(1,MAX(0,($BX2106-2017+1)/($BX2106-$BW2106+1))),"")</f>
        <v>1</v>
      </c>
      <c r="Y2106" s="0" t="n">
        <f aca="false">IF(AND(ISNUMBER($BW2106),ISNUMBER($BX2106)),MIN(1,MAX(0,($BX2106-2018+1)/($BX2106-$BW2106+1))),"")</f>
        <v>1</v>
      </c>
      <c r="Z2106" s="0" t="n">
        <f aca="false">IF(AND(ISNUMBER($BW2106),ISNUMBER($BX2106)),MIN(1,MAX(0,($BX2106-2019+1)/($BX2106-$BW2106+1))),"")</f>
        <v>0.666666666666667</v>
      </c>
      <c r="AA2106" s="0" t="n">
        <f aca="false">IF(ISNUMBER($BX2106),IF($BX2106&gt;=2017,1,0),"")</f>
        <v>1</v>
      </c>
      <c r="AB2106" s="0" t="n">
        <f aca="false">IF(ISNUMBER($BX2106),IF($BX2106&gt;=2018,1,0),"")</f>
        <v>1</v>
      </c>
      <c r="AC2106" s="0" t="n">
        <f aca="false">IF(ISNUMBER($BX2106),IF($BX2106&gt;=2019,1,0),"")</f>
        <v>1</v>
      </c>
      <c r="AD2106" s="0" t="n">
        <f aca="false">IF($L2106&lt;&gt;"",IF($L2106&gt;2013,1,0),"")</f>
        <v>1</v>
      </c>
      <c r="AE2106" s="0" t="n">
        <f aca="false">IF($L2106&lt;&gt;"",1+IF($L2106&gt;2011,1,0)+IF($L2106&gt;2014,1,0),"")</f>
        <v>3</v>
      </c>
      <c r="AF2106" s="0" t="s">
        <v>87</v>
      </c>
      <c r="AG2106" s="0" t="s">
        <v>88</v>
      </c>
      <c r="AH2106" s="0" t="s">
        <v>2080</v>
      </c>
      <c r="AI2106" s="0" t="s">
        <v>334</v>
      </c>
      <c r="AJ2106" s="0" t="s">
        <v>334</v>
      </c>
      <c r="AK2106" s="0" t="str">
        <f aca="false">IF(AND($CF2106&lt;&gt;"",IFERROR(INDEX(subsample_country_map!$B:$B,MATCH($CF2106,subsample_country_map!$A:$A,0)),"")&lt;&gt;""),INDEX(subsample_country_map!$B:$B,MATCH($CF2106,subsample_country_map!$A:$A,0)),INDEX(lookup!$AA:$AA,MATCH($A2106,lookup!$A:$A,0)))</f>
        <v>3_AsiaPac</v>
      </c>
      <c r="AL2106" s="0" t="str">
        <f aca="false">IF(AND($CF2106&lt;&gt;"",IFERROR(INDEX(subsample_country_map!$C:$C,MATCH($CF2106,subsample_country_map!$A:$A,0)),"")&lt;&gt;""),INDEX(subsample_country_map!$C:$C,MATCH($CF2106,subsample_country_map!$A:$A,0)),INDEX(lookup!$AB:$AB,MATCH($A2106,lookup!$A:$A,0)))</f>
        <v>2_developing</v>
      </c>
      <c r="AM2106" s="0" t="str">
        <f aca="false">IF(AND($CF2106&lt;&gt;"",IFERROR(INDEX(subsample_country_map!$D:$D,MATCH($CF2106,subsample_country_map!$A:$A,0)),"")&lt;&gt;""),INDEX(subsample_country_map!$D:$D,MATCH($CF2106,subsample_country_map!$A:$A,0)),INDEX(lookup!$AC:$AC,MATCH($A2106,lookup!$A:$A,0)))</f>
        <v>2_non_western</v>
      </c>
      <c r="AN2106" s="0" t="str">
        <f aca="false">IF(AND($CF2106&lt;&gt;"",IFERROR(INDEX(subsample_country_map!$E:$E,MATCH($CF2106,subsample_country_map!$A:$A,0)),"")&lt;&gt;""),INDEX(subsample_country_map!$E:$E,MATCH($CF2106,subsample_country_map!$A:$A,0)),INDEX(lookup!$AD:$AD,MATCH($A2106,lookup!$A:$A,0)))</f>
        <v>2_civil law</v>
      </c>
      <c r="AO2106" s="0" t="str">
        <f aca="false">INDEX(lookup!$Y:$Y,MATCH($A2106,lookup!$A:$A,0))</f>
        <v>0_published</v>
      </c>
      <c r="AP2106" s="0" t="str">
        <f aca="false">INDEX(lookup!$Z:$Z,MATCH($A2106,lookup!$A:$A,0))</f>
        <v>1_VHB high</v>
      </c>
      <c r="AQ2106" s="0" t="str">
        <f aca="false">INDEX(lookup!$W:$W,MATCH($A2106,lookup!$A:$A,0))</f>
        <v>2_sust</v>
      </c>
      <c r="AS2106" s="0" t="s">
        <v>91</v>
      </c>
      <c r="AT2106" s="0" t="s">
        <v>111</v>
      </c>
      <c r="AU2106" s="0" t="s">
        <v>93</v>
      </c>
      <c r="AV2106" s="0" t="s">
        <v>7103</v>
      </c>
      <c r="AW2106" s="0" t="s">
        <v>7104</v>
      </c>
      <c r="BA2106" s="0" t="n">
        <v>360</v>
      </c>
      <c r="BB2106" s="0" t="s">
        <v>96</v>
      </c>
      <c r="BC2106" s="0" t="s">
        <v>358</v>
      </c>
      <c r="BD2106" s="0" t="s">
        <v>123</v>
      </c>
      <c r="BE2106" s="0" t="s">
        <v>206</v>
      </c>
      <c r="BF2106" s="0" t="s">
        <v>7105</v>
      </c>
      <c r="BI2106" s="0" t="s">
        <v>208</v>
      </c>
      <c r="BJ2106" s="0" t="s">
        <v>7106</v>
      </c>
      <c r="BK2106" s="0" t="s">
        <v>191</v>
      </c>
      <c r="BL2106" s="0" t="s">
        <v>7107</v>
      </c>
      <c r="BM2106" s="0" t="s">
        <v>7053</v>
      </c>
      <c r="BN2106" s="0" t="s">
        <v>7054</v>
      </c>
      <c r="BO2106" s="0" t="s">
        <v>105</v>
      </c>
      <c r="BP2106" s="0" t="s">
        <v>7048</v>
      </c>
      <c r="BQ2106" s="0" t="s">
        <v>127</v>
      </c>
      <c r="BT2106" s="0" t="n">
        <v>0</v>
      </c>
      <c r="BU2106" s="0" t="s">
        <v>7055</v>
      </c>
      <c r="BW2106" s="0" t="n">
        <v>2018</v>
      </c>
      <c r="BX2106" s="0" t="n">
        <v>2020</v>
      </c>
      <c r="BY2106" s="0" t="s">
        <v>2985</v>
      </c>
      <c r="BZ2106" s="0" t="n">
        <v>2019</v>
      </c>
      <c r="CA2106" s="0" t="n">
        <v>1</v>
      </c>
      <c r="CB2106" s="0" t="n">
        <v>1</v>
      </c>
      <c r="CC2106" s="0" t="n">
        <v>1</v>
      </c>
      <c r="CD2106" s="0" t="n">
        <v>0.0352954159238813</v>
      </c>
      <c r="CE2106" s="0" t="n">
        <v>1</v>
      </c>
    </row>
    <row r="2107" customFormat="false" ht="15" hidden="false" customHeight="false" outlineLevel="0" collapsed="false">
      <c r="A2107" s="0" t="s">
        <v>7048</v>
      </c>
      <c r="B2107" s="0" t="n">
        <v>3412</v>
      </c>
      <c r="C2107" s="0" t="n">
        <v>-0.0568867060493837</v>
      </c>
      <c r="D2107" s="0" t="n">
        <v>2031</v>
      </c>
      <c r="E2107" s="0" t="n">
        <f aca="false">IF(ISNUMBER($BA2107),$BA2107,IF(AND(ISNUMBER($D2107),ISNUMBER($BW2107),ISNUMBER($BX2107)),$D2107*($BX2107-$BW2107+1),""))</f>
        <v>2031</v>
      </c>
      <c r="H2107" s="0" t="s">
        <v>118</v>
      </c>
      <c r="I2107" s="0" t="s">
        <v>344</v>
      </c>
      <c r="J2107" s="0" t="n">
        <f aca="false">IF($BW2107&lt;&gt;"",$BW2107,"")</f>
        <v>2018</v>
      </c>
      <c r="K2107" s="0" t="n">
        <f aca="false">IF($BX2107&lt;&gt;"",$BX2107,"")</f>
        <v>2020</v>
      </c>
      <c r="L2107" s="0" t="n">
        <f aca="false">IF(AND(ISNUMBER($BW2107),ISNUMBER($BX2107)),($BW2107+$BX2107)/2,"")</f>
        <v>2019</v>
      </c>
      <c r="M2107" s="0" t="n">
        <f aca="false">IF($L2107&lt;&gt;"",$L2107,"")</f>
        <v>2019</v>
      </c>
      <c r="N2107" s="0" t="n">
        <f aca="false">IF(AND(ISNUMBER($BW2107),ISNUMBER($BX2107)),MIN(1,MAX(0,($BX2107-2016+1)/($BX2107-$BW2107+1))),"")</f>
        <v>1</v>
      </c>
      <c r="O2107" s="0" t="n">
        <f aca="false">IF(AND(ISNUMBER($BW2107),ISNUMBER($BX2107)),MIN(1,MAX(0,($BX2107-2017+1)/($BX2107-$BW2107+1))),"")</f>
        <v>1</v>
      </c>
      <c r="P2107" s="0" t="n">
        <f aca="false">IF(AND(ISNUMBER($BW2107),ISNUMBER($BX2107)),MIN(1,MAX(0,($BX2107-2018+1)/($BX2107-$BW2107+1))),"")</f>
        <v>1</v>
      </c>
      <c r="Q2107" s="0" t="n">
        <f aca="false">IF(AND(ISNUMBER($BW2107),ISNUMBER($BX2107)),MIN(1,MAX(0,($BX2107-2019+1)/($BX2107-$BW2107+1))),"")</f>
        <v>0.666666666666667</v>
      </c>
      <c r="R2107" s="0" t="n">
        <f aca="false">IF(AND(ISNUMBER($BW2107),ISNUMBER($BX2107)),MIN(1,MAX(0,($BX2107-2016+1)/($BX2107-$BW2107+1))),"")</f>
        <v>1</v>
      </c>
      <c r="S2107" s="0" t="n">
        <f aca="false">IF($L2107&lt;&gt;"",IF($L2107&gt;=2015.5,1,0),"")</f>
        <v>1</v>
      </c>
      <c r="T2107" s="0" t="n">
        <f aca="false">IF($L2107&lt;&gt;"",IF($L2107&gt;=2016,1,0),"")</f>
        <v>1</v>
      </c>
      <c r="U2107" s="0" t="n">
        <f aca="false">IF(ISNUMBER($BX2107),IF($BX2107&gt;=2016,1,0),"")</f>
        <v>1</v>
      </c>
      <c r="V2107" s="0" t="n">
        <f aca="false">IF(ISNUMBER($BW2107),IF($BW2107&gt;=2016,1,0),"")</f>
        <v>1</v>
      </c>
      <c r="W2107" s="0" t="str">
        <f aca="false">IF(AND(ISNUMBER($BW2107),ISNUMBER($BX2107)),IF($BW2107&gt;=2016,"post-only",IF($BX2107&lt;2016,"pre-only","mixed")),"")</f>
        <v>post-only</v>
      </c>
      <c r="X2107" s="0" t="n">
        <f aca="false">IF(AND(ISNUMBER($BW2107),ISNUMBER($BX2107)),MIN(1,MAX(0,($BX2107-2017+1)/($BX2107-$BW2107+1))),"")</f>
        <v>1</v>
      </c>
      <c r="Y2107" s="0" t="n">
        <f aca="false">IF(AND(ISNUMBER($BW2107),ISNUMBER($BX2107)),MIN(1,MAX(0,($BX2107-2018+1)/($BX2107-$BW2107+1))),"")</f>
        <v>1</v>
      </c>
      <c r="Z2107" s="0" t="n">
        <f aca="false">IF(AND(ISNUMBER($BW2107),ISNUMBER($BX2107)),MIN(1,MAX(0,($BX2107-2019+1)/($BX2107-$BW2107+1))),"")</f>
        <v>0.666666666666667</v>
      </c>
      <c r="AA2107" s="0" t="n">
        <f aca="false">IF(ISNUMBER($BX2107),IF($BX2107&gt;=2017,1,0),"")</f>
        <v>1</v>
      </c>
      <c r="AB2107" s="0" t="n">
        <f aca="false">IF(ISNUMBER($BX2107),IF($BX2107&gt;=2018,1,0),"")</f>
        <v>1</v>
      </c>
      <c r="AC2107" s="0" t="n">
        <f aca="false">IF(ISNUMBER($BX2107),IF($BX2107&gt;=2019,1,0),"")</f>
        <v>1</v>
      </c>
      <c r="AD2107" s="0" t="n">
        <f aca="false">IF($L2107&lt;&gt;"",IF($L2107&gt;2013,1,0),"")</f>
        <v>1</v>
      </c>
      <c r="AE2107" s="0" t="n">
        <f aca="false">IF($L2107&lt;&gt;"",1+IF($L2107&gt;2011,1,0)+IF($L2107&gt;2014,1,0),"")</f>
        <v>3</v>
      </c>
      <c r="AF2107" s="0" t="s">
        <v>87</v>
      </c>
      <c r="AG2107" s="0" t="s">
        <v>88</v>
      </c>
      <c r="AH2107" s="0" t="s">
        <v>2080</v>
      </c>
      <c r="AI2107" s="0" t="s">
        <v>334</v>
      </c>
      <c r="AJ2107" s="0" t="s">
        <v>334</v>
      </c>
      <c r="AK2107" s="0" t="str">
        <f aca="false">IF(AND($CF2107&lt;&gt;"",IFERROR(INDEX(subsample_country_map!$B:$B,MATCH($CF2107,subsample_country_map!$A:$A,0)),"")&lt;&gt;""),INDEX(subsample_country_map!$B:$B,MATCH($CF2107,subsample_country_map!$A:$A,0)),INDEX(lookup!$AA:$AA,MATCH($A2107,lookup!$A:$A,0)))</f>
        <v>3_AsiaPac</v>
      </c>
      <c r="AL2107" s="0" t="str">
        <f aca="false">IF(AND($CF2107&lt;&gt;"",IFERROR(INDEX(subsample_country_map!$C:$C,MATCH($CF2107,subsample_country_map!$A:$A,0)),"")&lt;&gt;""),INDEX(subsample_country_map!$C:$C,MATCH($CF2107,subsample_country_map!$A:$A,0)),INDEX(lookup!$AB:$AB,MATCH($A2107,lookup!$A:$A,0)))</f>
        <v>2_developing</v>
      </c>
      <c r="AM2107" s="0" t="str">
        <f aca="false">IF(AND($CF2107&lt;&gt;"",IFERROR(INDEX(subsample_country_map!$D:$D,MATCH($CF2107,subsample_country_map!$A:$A,0)),"")&lt;&gt;""),INDEX(subsample_country_map!$D:$D,MATCH($CF2107,subsample_country_map!$A:$A,0)),INDEX(lookup!$AC:$AC,MATCH($A2107,lookup!$A:$A,0)))</f>
        <v>2_non_western</v>
      </c>
      <c r="AN2107" s="0" t="str">
        <f aca="false">IF(AND($CF2107&lt;&gt;"",IFERROR(INDEX(subsample_country_map!$E:$E,MATCH($CF2107,subsample_country_map!$A:$A,0)),"")&lt;&gt;""),INDEX(subsample_country_map!$E:$E,MATCH($CF2107,subsample_country_map!$A:$A,0)),INDEX(lookup!$AD:$AD,MATCH($A2107,lookup!$A:$A,0)))</f>
        <v>2_civil law</v>
      </c>
      <c r="AO2107" s="0" t="str">
        <f aca="false">INDEX(lookup!$Y:$Y,MATCH($A2107,lookup!$A:$A,0))</f>
        <v>0_published</v>
      </c>
      <c r="AP2107" s="0" t="str">
        <f aca="false">INDEX(lookup!$Z:$Z,MATCH($A2107,lookup!$A:$A,0))</f>
        <v>1_VHB high</v>
      </c>
      <c r="AQ2107" s="0" t="str">
        <f aca="false">INDEX(lookup!$W:$W,MATCH($A2107,lookup!$A:$A,0))</f>
        <v>2_sust</v>
      </c>
      <c r="AS2107" s="0" t="s">
        <v>91</v>
      </c>
      <c r="AT2107" s="0" t="s">
        <v>111</v>
      </c>
      <c r="AU2107" s="0" t="s">
        <v>93</v>
      </c>
      <c r="AV2107" s="0" t="s">
        <v>7108</v>
      </c>
      <c r="AW2107" s="0" t="s">
        <v>7109</v>
      </c>
      <c r="BA2107" s="0" t="n">
        <v>2031</v>
      </c>
      <c r="BB2107" s="0" t="s">
        <v>96</v>
      </c>
      <c r="BC2107" s="0" t="s">
        <v>358</v>
      </c>
      <c r="BD2107" s="0" t="s">
        <v>123</v>
      </c>
      <c r="BE2107" s="0" t="s">
        <v>7110</v>
      </c>
      <c r="BF2107" s="0" t="s">
        <v>7111</v>
      </c>
      <c r="BI2107" s="0" t="s">
        <v>208</v>
      </c>
      <c r="BJ2107" s="0" t="s">
        <v>7112</v>
      </c>
      <c r="BK2107" s="0" t="s">
        <v>191</v>
      </c>
      <c r="BL2107" s="0" t="s">
        <v>7113</v>
      </c>
      <c r="BM2107" s="0" t="s">
        <v>7053</v>
      </c>
      <c r="BN2107" s="0" t="s">
        <v>7054</v>
      </c>
      <c r="BO2107" s="0" t="s">
        <v>105</v>
      </c>
      <c r="BP2107" s="0" t="s">
        <v>7048</v>
      </c>
      <c r="BQ2107" s="0" t="s">
        <v>127</v>
      </c>
      <c r="BT2107" s="0" t="n">
        <v>0</v>
      </c>
      <c r="BU2107" s="0" t="s">
        <v>7055</v>
      </c>
      <c r="BW2107" s="0" t="n">
        <v>2018</v>
      </c>
      <c r="BX2107" s="0" t="n">
        <v>2020</v>
      </c>
      <c r="BY2107" s="0" t="s">
        <v>2985</v>
      </c>
      <c r="BZ2107" s="0" t="n">
        <v>2019</v>
      </c>
      <c r="CA2107" s="0" t="n">
        <v>1</v>
      </c>
      <c r="CB2107" s="0" t="n">
        <v>1</v>
      </c>
      <c r="CC2107" s="0" t="n">
        <v>1</v>
      </c>
      <c r="CD2107" s="0" t="n">
        <v>-0.0569481891118066</v>
      </c>
      <c r="CE2107" s="0" t="n">
        <v>1</v>
      </c>
    </row>
    <row r="2108" customFormat="false" ht="15" hidden="false" customHeight="false" outlineLevel="0" collapsed="false">
      <c r="A2108" s="0" t="s">
        <v>7048</v>
      </c>
      <c r="B2108" s="0" t="n">
        <v>3413</v>
      </c>
      <c r="C2108" s="0" t="n">
        <v>-0.00599214874055868</v>
      </c>
      <c r="D2108" s="0" t="n">
        <v>1717</v>
      </c>
      <c r="E2108" s="0" t="n">
        <f aca="false">IF(ISNUMBER($BA2108),$BA2108,IF(AND(ISNUMBER($D2108),ISNUMBER($BW2108),ISNUMBER($BX2108)),$D2108*($BX2108-$BW2108+1),""))</f>
        <v>1717</v>
      </c>
      <c r="H2108" s="0" t="s">
        <v>118</v>
      </c>
      <c r="I2108" s="0" t="s">
        <v>344</v>
      </c>
      <c r="J2108" s="0" t="n">
        <f aca="false">IF($BW2108&lt;&gt;"",$BW2108,"")</f>
        <v>2018</v>
      </c>
      <c r="K2108" s="0" t="n">
        <f aca="false">IF($BX2108&lt;&gt;"",$BX2108,"")</f>
        <v>2020</v>
      </c>
      <c r="L2108" s="0" t="n">
        <f aca="false">IF(AND(ISNUMBER($BW2108),ISNUMBER($BX2108)),($BW2108+$BX2108)/2,"")</f>
        <v>2019</v>
      </c>
      <c r="M2108" s="0" t="n">
        <f aca="false">IF($L2108&lt;&gt;"",$L2108,"")</f>
        <v>2019</v>
      </c>
      <c r="N2108" s="0" t="n">
        <f aca="false">IF(AND(ISNUMBER($BW2108),ISNUMBER($BX2108)),MIN(1,MAX(0,($BX2108-2016+1)/($BX2108-$BW2108+1))),"")</f>
        <v>1</v>
      </c>
      <c r="O2108" s="0" t="n">
        <f aca="false">IF(AND(ISNUMBER($BW2108),ISNUMBER($BX2108)),MIN(1,MAX(0,($BX2108-2017+1)/($BX2108-$BW2108+1))),"")</f>
        <v>1</v>
      </c>
      <c r="P2108" s="0" t="n">
        <f aca="false">IF(AND(ISNUMBER($BW2108),ISNUMBER($BX2108)),MIN(1,MAX(0,($BX2108-2018+1)/($BX2108-$BW2108+1))),"")</f>
        <v>1</v>
      </c>
      <c r="Q2108" s="0" t="n">
        <f aca="false">IF(AND(ISNUMBER($BW2108),ISNUMBER($BX2108)),MIN(1,MAX(0,($BX2108-2019+1)/($BX2108-$BW2108+1))),"")</f>
        <v>0.666666666666667</v>
      </c>
      <c r="R2108" s="0" t="n">
        <f aca="false">IF(AND(ISNUMBER($BW2108),ISNUMBER($BX2108)),MIN(1,MAX(0,($BX2108-2016+1)/($BX2108-$BW2108+1))),"")</f>
        <v>1</v>
      </c>
      <c r="S2108" s="0" t="n">
        <f aca="false">IF($L2108&lt;&gt;"",IF($L2108&gt;=2015.5,1,0),"")</f>
        <v>1</v>
      </c>
      <c r="T2108" s="0" t="n">
        <f aca="false">IF($L2108&lt;&gt;"",IF($L2108&gt;=2016,1,0),"")</f>
        <v>1</v>
      </c>
      <c r="U2108" s="0" t="n">
        <f aca="false">IF(ISNUMBER($BX2108),IF($BX2108&gt;=2016,1,0),"")</f>
        <v>1</v>
      </c>
      <c r="V2108" s="0" t="n">
        <f aca="false">IF(ISNUMBER($BW2108),IF($BW2108&gt;=2016,1,0),"")</f>
        <v>1</v>
      </c>
      <c r="W2108" s="0" t="str">
        <f aca="false">IF(AND(ISNUMBER($BW2108),ISNUMBER($BX2108)),IF($BW2108&gt;=2016,"post-only",IF($BX2108&lt;2016,"pre-only","mixed")),"")</f>
        <v>post-only</v>
      </c>
      <c r="X2108" s="0" t="n">
        <f aca="false">IF(AND(ISNUMBER($BW2108),ISNUMBER($BX2108)),MIN(1,MAX(0,($BX2108-2017+1)/($BX2108-$BW2108+1))),"")</f>
        <v>1</v>
      </c>
      <c r="Y2108" s="0" t="n">
        <f aca="false">IF(AND(ISNUMBER($BW2108),ISNUMBER($BX2108)),MIN(1,MAX(0,($BX2108-2018+1)/($BX2108-$BW2108+1))),"")</f>
        <v>1</v>
      </c>
      <c r="Z2108" s="0" t="n">
        <f aca="false">IF(AND(ISNUMBER($BW2108),ISNUMBER($BX2108)),MIN(1,MAX(0,($BX2108-2019+1)/($BX2108-$BW2108+1))),"")</f>
        <v>0.666666666666667</v>
      </c>
      <c r="AA2108" s="0" t="n">
        <f aca="false">IF(ISNUMBER($BX2108),IF($BX2108&gt;=2017,1,0),"")</f>
        <v>1</v>
      </c>
      <c r="AB2108" s="0" t="n">
        <f aca="false">IF(ISNUMBER($BX2108),IF($BX2108&gt;=2018,1,0),"")</f>
        <v>1</v>
      </c>
      <c r="AC2108" s="0" t="n">
        <f aca="false">IF(ISNUMBER($BX2108),IF($BX2108&gt;=2019,1,0),"")</f>
        <v>1</v>
      </c>
      <c r="AD2108" s="0" t="n">
        <f aca="false">IF($L2108&lt;&gt;"",IF($L2108&gt;2013,1,0),"")</f>
        <v>1</v>
      </c>
      <c r="AE2108" s="0" t="n">
        <f aca="false">IF($L2108&lt;&gt;"",1+IF($L2108&gt;2011,1,0)+IF($L2108&gt;2014,1,0),"")</f>
        <v>3</v>
      </c>
      <c r="AF2108" s="0" t="s">
        <v>87</v>
      </c>
      <c r="AG2108" s="0" t="s">
        <v>88</v>
      </c>
      <c r="AH2108" s="0" t="s">
        <v>2080</v>
      </c>
      <c r="AI2108" s="0" t="s">
        <v>334</v>
      </c>
      <c r="AJ2108" s="0" t="s">
        <v>334</v>
      </c>
      <c r="AK2108" s="0" t="str">
        <f aca="false">IF(AND($CF2108&lt;&gt;"",IFERROR(INDEX(subsample_country_map!$B:$B,MATCH($CF2108,subsample_country_map!$A:$A,0)),"")&lt;&gt;""),INDEX(subsample_country_map!$B:$B,MATCH($CF2108,subsample_country_map!$A:$A,0)),INDEX(lookup!$AA:$AA,MATCH($A2108,lookup!$A:$A,0)))</f>
        <v>3_AsiaPac</v>
      </c>
      <c r="AL2108" s="0" t="str">
        <f aca="false">IF(AND($CF2108&lt;&gt;"",IFERROR(INDEX(subsample_country_map!$C:$C,MATCH($CF2108,subsample_country_map!$A:$A,0)),"")&lt;&gt;""),INDEX(subsample_country_map!$C:$C,MATCH($CF2108,subsample_country_map!$A:$A,0)),INDEX(lookup!$AB:$AB,MATCH($A2108,lookup!$A:$A,0)))</f>
        <v>2_developing</v>
      </c>
      <c r="AM2108" s="0" t="str">
        <f aca="false">IF(AND($CF2108&lt;&gt;"",IFERROR(INDEX(subsample_country_map!$D:$D,MATCH($CF2108,subsample_country_map!$A:$A,0)),"")&lt;&gt;""),INDEX(subsample_country_map!$D:$D,MATCH($CF2108,subsample_country_map!$A:$A,0)),INDEX(lookup!$AC:$AC,MATCH($A2108,lookup!$A:$A,0)))</f>
        <v>2_non_western</v>
      </c>
      <c r="AN2108" s="0" t="str">
        <f aca="false">IF(AND($CF2108&lt;&gt;"",IFERROR(INDEX(subsample_country_map!$E:$E,MATCH($CF2108,subsample_country_map!$A:$A,0)),"")&lt;&gt;""),INDEX(subsample_country_map!$E:$E,MATCH($CF2108,subsample_country_map!$A:$A,0)),INDEX(lookup!$AD:$AD,MATCH($A2108,lookup!$A:$A,0)))</f>
        <v>2_civil law</v>
      </c>
      <c r="AO2108" s="0" t="str">
        <f aca="false">INDEX(lookup!$Y:$Y,MATCH($A2108,lookup!$A:$A,0))</f>
        <v>0_published</v>
      </c>
      <c r="AP2108" s="0" t="str">
        <f aca="false">INDEX(lookup!$Z:$Z,MATCH($A2108,lookup!$A:$A,0))</f>
        <v>1_VHB high</v>
      </c>
      <c r="AQ2108" s="0" t="str">
        <f aca="false">INDEX(lookup!$W:$W,MATCH($A2108,lookup!$A:$A,0))</f>
        <v>2_sust</v>
      </c>
      <c r="AS2108" s="0" t="s">
        <v>91</v>
      </c>
      <c r="AT2108" s="0" t="s">
        <v>111</v>
      </c>
      <c r="AU2108" s="0" t="s">
        <v>93</v>
      </c>
      <c r="AV2108" s="0" t="s">
        <v>7114</v>
      </c>
      <c r="AW2108" s="0" t="s">
        <v>7115</v>
      </c>
      <c r="BA2108" s="0" t="n">
        <v>1717</v>
      </c>
      <c r="BB2108" s="0" t="s">
        <v>96</v>
      </c>
      <c r="BC2108" s="0" t="s">
        <v>358</v>
      </c>
      <c r="BD2108" s="0" t="s">
        <v>123</v>
      </c>
      <c r="BE2108" s="0" t="s">
        <v>7110</v>
      </c>
      <c r="BF2108" s="0" t="s">
        <v>7116</v>
      </c>
      <c r="BI2108" s="0" t="s">
        <v>208</v>
      </c>
      <c r="BJ2108" s="0" t="s">
        <v>7117</v>
      </c>
      <c r="BK2108" s="0" t="s">
        <v>191</v>
      </c>
      <c r="BL2108" s="0" t="s">
        <v>7118</v>
      </c>
      <c r="BM2108" s="0" t="s">
        <v>7053</v>
      </c>
      <c r="BN2108" s="0" t="s">
        <v>7054</v>
      </c>
      <c r="BO2108" s="0" t="s">
        <v>105</v>
      </c>
      <c r="BP2108" s="0" t="s">
        <v>7048</v>
      </c>
      <c r="BQ2108" s="0" t="s">
        <v>127</v>
      </c>
      <c r="BT2108" s="0" t="n">
        <v>0</v>
      </c>
      <c r="BU2108" s="0" t="s">
        <v>7055</v>
      </c>
      <c r="BW2108" s="0" t="n">
        <v>2018</v>
      </c>
      <c r="BX2108" s="0" t="n">
        <v>2020</v>
      </c>
      <c r="BY2108" s="0" t="s">
        <v>2985</v>
      </c>
      <c r="BZ2108" s="0" t="n">
        <v>2019</v>
      </c>
      <c r="CA2108" s="0" t="n">
        <v>1</v>
      </c>
      <c r="CB2108" s="0" t="n">
        <v>1</v>
      </c>
      <c r="CC2108" s="0" t="n">
        <v>1</v>
      </c>
      <c r="CD2108" s="0" t="n">
        <v>-0.00599222045982813</v>
      </c>
      <c r="CE2108" s="0" t="n">
        <v>1</v>
      </c>
    </row>
    <row r="2109" customFormat="false" ht="15" hidden="false" customHeight="false" outlineLevel="0" collapsed="false">
      <c r="A2109" s="0" t="s">
        <v>7119</v>
      </c>
      <c r="B2109" s="0" t="n">
        <v>3414</v>
      </c>
      <c r="C2109" s="0" t="n">
        <v>0.109575823352895</v>
      </c>
      <c r="D2109" s="0" t="n">
        <v>2268</v>
      </c>
      <c r="E2109" s="0" t="n">
        <f aca="false">IF(ISNUMBER($BA2109),$BA2109,IF(AND(ISNUMBER($D2109),ISNUMBER($BW2109),ISNUMBER($BX2109)),$D2109*($BX2109-$BW2109+1),""))</f>
        <v>2268</v>
      </c>
      <c r="H2109" s="0" t="s">
        <v>118</v>
      </c>
      <c r="I2109" s="0" t="s">
        <v>344</v>
      </c>
      <c r="J2109" s="0" t="n">
        <f aca="false">IF($BW2109&lt;&gt;"",$BW2109,"")</f>
        <v>2009</v>
      </c>
      <c r="K2109" s="0" t="n">
        <f aca="false">IF($BX2109&lt;&gt;"",$BX2109,"")</f>
        <v>2018</v>
      </c>
      <c r="L2109" s="0" t="n">
        <f aca="false">IF(AND(ISNUMBER($BW2109),ISNUMBER($BX2109)),($BW2109+$BX2109)/2,"")</f>
        <v>2013.5</v>
      </c>
      <c r="M2109" s="0" t="n">
        <f aca="false">IF($L2109&lt;&gt;"",$L2109,"")</f>
        <v>2013.5</v>
      </c>
      <c r="N2109" s="0" t="n">
        <f aca="false">IF(AND(ISNUMBER($BW2109),ISNUMBER($BX2109)),MIN(1,MAX(0,($BX2109-2016+1)/($BX2109-$BW2109+1))),"")</f>
        <v>0.3</v>
      </c>
      <c r="O2109" s="0" t="n">
        <f aca="false">IF(AND(ISNUMBER($BW2109),ISNUMBER($BX2109)),MIN(1,MAX(0,($BX2109-2017+1)/($BX2109-$BW2109+1))),"")</f>
        <v>0.2</v>
      </c>
      <c r="P2109" s="0" t="n">
        <f aca="false">IF(AND(ISNUMBER($BW2109),ISNUMBER($BX2109)),MIN(1,MAX(0,($BX2109-2018+1)/($BX2109-$BW2109+1))),"")</f>
        <v>0.1</v>
      </c>
      <c r="Q2109" s="0" t="n">
        <f aca="false">IF(AND(ISNUMBER($BW2109),ISNUMBER($BX2109)),MIN(1,MAX(0,($BX2109-2019+1)/($BX2109-$BW2109+1))),"")</f>
        <v>0</v>
      </c>
      <c r="R2109" s="0" t="n">
        <f aca="false">IF(AND(ISNUMBER($BW2109),ISNUMBER($BX2109)),MIN(1,MAX(0,($BX2109-2016+1)/($BX2109-$BW2109+1))),"")</f>
        <v>0.3</v>
      </c>
      <c r="S2109" s="0" t="n">
        <f aca="false">IF($L2109&lt;&gt;"",IF($L2109&gt;=2015.5,1,0),"")</f>
        <v>0</v>
      </c>
      <c r="T2109" s="0" t="n">
        <f aca="false">IF($L2109&lt;&gt;"",IF($L2109&gt;=2016,1,0),"")</f>
        <v>0</v>
      </c>
      <c r="U2109" s="0" t="n">
        <f aca="false">IF(ISNUMBER($BX2109),IF($BX2109&gt;=2016,1,0),"")</f>
        <v>1</v>
      </c>
      <c r="V2109" s="0" t="n">
        <f aca="false">IF(ISNUMBER($BW2109),IF($BW2109&gt;=2016,1,0),"")</f>
        <v>0</v>
      </c>
      <c r="W2109" s="0" t="str">
        <f aca="false">IF(AND(ISNUMBER($BW2109),ISNUMBER($BX2109)),IF($BW2109&gt;=2016,"post-only",IF($BX2109&lt;2016,"pre-only","mixed")),"")</f>
        <v>mixed</v>
      </c>
      <c r="X2109" s="0" t="n">
        <f aca="false">IF(AND(ISNUMBER($BW2109),ISNUMBER($BX2109)),MIN(1,MAX(0,($BX2109-2017+1)/($BX2109-$BW2109+1))),"")</f>
        <v>0.2</v>
      </c>
      <c r="Y2109" s="0" t="n">
        <f aca="false">IF(AND(ISNUMBER($BW2109),ISNUMBER($BX2109)),MIN(1,MAX(0,($BX2109-2018+1)/($BX2109-$BW2109+1))),"")</f>
        <v>0.1</v>
      </c>
      <c r="Z2109" s="0" t="n">
        <f aca="false">IF(AND(ISNUMBER($BW2109),ISNUMBER($BX2109)),MIN(1,MAX(0,($BX2109-2019+1)/($BX2109-$BW2109+1))),"")</f>
        <v>0</v>
      </c>
      <c r="AA2109" s="0" t="n">
        <f aca="false">IF(ISNUMBER($BX2109),IF($BX2109&gt;=2017,1,0),"")</f>
        <v>1</v>
      </c>
      <c r="AB2109" s="0" t="n">
        <f aca="false">IF(ISNUMBER($BX2109),IF($BX2109&gt;=2018,1,0),"")</f>
        <v>1</v>
      </c>
      <c r="AC2109" s="0" t="n">
        <f aca="false">IF(ISNUMBER($BX2109),IF($BX2109&gt;=2019,1,0),"")</f>
        <v>0</v>
      </c>
      <c r="AD2109" s="0" t="n">
        <f aca="false">IF($L2109&lt;&gt;"",IF($L2109&gt;2013,1,0),"")</f>
        <v>1</v>
      </c>
      <c r="AE2109" s="0" t="n">
        <f aca="false">IF($L2109&lt;&gt;"",1+IF($L2109&gt;2011,1,0)+IF($L2109&gt;2014,1,0),"")</f>
        <v>2</v>
      </c>
      <c r="AF2109" s="0" t="s">
        <v>310</v>
      </c>
      <c r="AG2109" s="0" t="s">
        <v>436</v>
      </c>
      <c r="AH2109" s="0" t="s">
        <v>89</v>
      </c>
      <c r="AI2109" s="0" t="s">
        <v>497</v>
      </c>
      <c r="AJ2109" s="0" t="s">
        <v>334</v>
      </c>
      <c r="AK2109" s="0" t="s">
        <v>7120</v>
      </c>
      <c r="AL2109" s="0" t="s">
        <v>90</v>
      </c>
      <c r="AM2109" s="0" t="s">
        <v>7121</v>
      </c>
      <c r="AN2109" s="0" t="s">
        <v>7122</v>
      </c>
      <c r="AO2109" s="0" t="str">
        <f aca="false">INDEX(lookup!$Y:$Y,MATCH($A2109,lookup!$A:$A,0))</f>
        <v>0_published</v>
      </c>
      <c r="AP2109" s="0" t="str">
        <f aca="false">INDEX(lookup!$Z:$Z,MATCH($A2109,lookup!$A:$A,0))</f>
        <v>0_VHB low</v>
      </c>
      <c r="AQ2109" s="0" t="str">
        <f aca="false">INDEX(lookup!$W:$W,MATCH($A2109,lookup!$A:$A,0))</f>
        <v>1_fin/acc/econ</v>
      </c>
      <c r="AS2109" s="0" t="s">
        <v>91</v>
      </c>
      <c r="AT2109" s="0" t="s">
        <v>111</v>
      </c>
      <c r="AU2109" s="0" t="s">
        <v>311</v>
      </c>
      <c r="AV2109" s="0" t="s">
        <v>4367</v>
      </c>
      <c r="AW2109" s="0" t="s">
        <v>417</v>
      </c>
      <c r="BA2109" s="0" t="n">
        <v>2268</v>
      </c>
      <c r="BB2109" s="0" t="s">
        <v>96</v>
      </c>
      <c r="BC2109" s="0" t="s">
        <v>1475</v>
      </c>
      <c r="BD2109" s="0" t="s">
        <v>142</v>
      </c>
      <c r="BE2109" s="0" t="s">
        <v>98</v>
      </c>
      <c r="BI2109" s="0" t="s">
        <v>124</v>
      </c>
      <c r="BJ2109" s="0" t="s">
        <v>7123</v>
      </c>
      <c r="BK2109" s="0" t="s">
        <v>4019</v>
      </c>
      <c r="BL2109" s="0" t="s">
        <v>7124</v>
      </c>
      <c r="BM2109" s="0" t="s">
        <v>847</v>
      </c>
      <c r="BN2109" s="0" t="s">
        <v>7125</v>
      </c>
      <c r="BO2109" s="0" t="s">
        <v>769</v>
      </c>
      <c r="BP2109" s="0" t="s">
        <v>7119</v>
      </c>
      <c r="BQ2109" s="0" t="s">
        <v>127</v>
      </c>
      <c r="BT2109" s="0" t="n">
        <v>0</v>
      </c>
      <c r="BU2109" s="0" t="s">
        <v>7126</v>
      </c>
      <c r="BW2109" s="0" t="n">
        <v>2009</v>
      </c>
      <c r="BX2109" s="0" t="n">
        <v>2018</v>
      </c>
      <c r="BY2109" s="0" t="s">
        <v>2985</v>
      </c>
      <c r="BZ2109" s="0" t="n">
        <v>2013.5</v>
      </c>
      <c r="CA2109" s="0" t="n">
        <v>0.3</v>
      </c>
      <c r="CB2109" s="0" t="n">
        <v>0</v>
      </c>
      <c r="CC2109" s="0" t="n">
        <v>1</v>
      </c>
      <c r="CD2109" s="0" t="n">
        <v>0.110017563993499</v>
      </c>
      <c r="CE2109" s="0" t="n">
        <v>1</v>
      </c>
    </row>
    <row r="2110" customFormat="false" ht="15" hidden="false" customHeight="false" outlineLevel="0" collapsed="false">
      <c r="A2110" s="0" t="s">
        <v>7119</v>
      </c>
      <c r="B2110" s="0" t="n">
        <v>3415</v>
      </c>
      <c r="C2110" s="0" t="n">
        <v>0.0291482018664544</v>
      </c>
      <c r="D2110" s="0" t="n">
        <v>600</v>
      </c>
      <c r="E2110" s="0" t="n">
        <f aca="false">IF(ISNUMBER($BA2110),$BA2110,IF(AND(ISNUMBER($D2110),ISNUMBER($BW2110),ISNUMBER($BX2110)),$D2110*($BX2110-$BW2110+1),""))</f>
        <v>600</v>
      </c>
      <c r="H2110" s="0" t="s">
        <v>118</v>
      </c>
      <c r="I2110" s="0" t="s">
        <v>344</v>
      </c>
      <c r="J2110" s="0" t="n">
        <f aca="false">IF($BW2110&lt;&gt;"",$BW2110,"")</f>
        <v>2009</v>
      </c>
      <c r="K2110" s="0" t="n">
        <f aca="false">IF($BX2110&lt;&gt;"",$BX2110,"")</f>
        <v>2018</v>
      </c>
      <c r="L2110" s="0" t="n">
        <f aca="false">IF(AND(ISNUMBER($BW2110),ISNUMBER($BX2110)),($BW2110+$BX2110)/2,"")</f>
        <v>2013.5</v>
      </c>
      <c r="M2110" s="0" t="n">
        <f aca="false">IF($L2110&lt;&gt;"",$L2110,"")</f>
        <v>2013.5</v>
      </c>
      <c r="N2110" s="0" t="n">
        <f aca="false">IF(AND(ISNUMBER($BW2110),ISNUMBER($BX2110)),MIN(1,MAX(0,($BX2110-2016+1)/($BX2110-$BW2110+1))),"")</f>
        <v>0.3</v>
      </c>
      <c r="O2110" s="0" t="n">
        <f aca="false">IF(AND(ISNUMBER($BW2110),ISNUMBER($BX2110)),MIN(1,MAX(0,($BX2110-2017+1)/($BX2110-$BW2110+1))),"")</f>
        <v>0.2</v>
      </c>
      <c r="P2110" s="0" t="n">
        <f aca="false">IF(AND(ISNUMBER($BW2110),ISNUMBER($BX2110)),MIN(1,MAX(0,($BX2110-2018+1)/($BX2110-$BW2110+1))),"")</f>
        <v>0.1</v>
      </c>
      <c r="Q2110" s="0" t="n">
        <f aca="false">IF(AND(ISNUMBER($BW2110),ISNUMBER($BX2110)),MIN(1,MAX(0,($BX2110-2019+1)/($BX2110-$BW2110+1))),"")</f>
        <v>0</v>
      </c>
      <c r="R2110" s="0" t="n">
        <f aca="false">IF(AND(ISNUMBER($BW2110),ISNUMBER($BX2110)),MIN(1,MAX(0,($BX2110-2016+1)/($BX2110-$BW2110+1))),"")</f>
        <v>0.3</v>
      </c>
      <c r="S2110" s="0" t="n">
        <f aca="false">IF($L2110&lt;&gt;"",IF($L2110&gt;=2015.5,1,0),"")</f>
        <v>0</v>
      </c>
      <c r="T2110" s="0" t="n">
        <f aca="false">IF($L2110&lt;&gt;"",IF($L2110&gt;=2016,1,0),"")</f>
        <v>0</v>
      </c>
      <c r="U2110" s="0" t="n">
        <f aca="false">IF(ISNUMBER($BX2110),IF($BX2110&gt;=2016,1,0),"")</f>
        <v>1</v>
      </c>
      <c r="V2110" s="0" t="n">
        <f aca="false">IF(ISNUMBER($BW2110),IF($BW2110&gt;=2016,1,0),"")</f>
        <v>0</v>
      </c>
      <c r="W2110" s="0" t="str">
        <f aca="false">IF(AND(ISNUMBER($BW2110),ISNUMBER($BX2110)),IF($BW2110&gt;=2016,"post-only",IF($BX2110&lt;2016,"pre-only","mixed")),"")</f>
        <v>mixed</v>
      </c>
      <c r="X2110" s="0" t="n">
        <f aca="false">IF(AND(ISNUMBER($BW2110),ISNUMBER($BX2110)),MIN(1,MAX(0,($BX2110-2017+1)/($BX2110-$BW2110+1))),"")</f>
        <v>0.2</v>
      </c>
      <c r="Y2110" s="0" t="n">
        <f aca="false">IF(AND(ISNUMBER($BW2110),ISNUMBER($BX2110)),MIN(1,MAX(0,($BX2110-2018+1)/($BX2110-$BW2110+1))),"")</f>
        <v>0.1</v>
      </c>
      <c r="Z2110" s="0" t="n">
        <f aca="false">IF(AND(ISNUMBER($BW2110),ISNUMBER($BX2110)),MIN(1,MAX(0,($BX2110-2019+1)/($BX2110-$BW2110+1))),"")</f>
        <v>0</v>
      </c>
      <c r="AA2110" s="0" t="n">
        <f aca="false">IF(ISNUMBER($BX2110),IF($BX2110&gt;=2017,1,0),"")</f>
        <v>1</v>
      </c>
      <c r="AB2110" s="0" t="n">
        <f aca="false">IF(ISNUMBER($BX2110),IF($BX2110&gt;=2018,1,0),"")</f>
        <v>1</v>
      </c>
      <c r="AC2110" s="0" t="n">
        <f aca="false">IF(ISNUMBER($BX2110),IF($BX2110&gt;=2019,1,0),"")</f>
        <v>0</v>
      </c>
      <c r="AD2110" s="0" t="n">
        <f aca="false">IF($L2110&lt;&gt;"",IF($L2110&gt;2013,1,0),"")</f>
        <v>1</v>
      </c>
      <c r="AE2110" s="0" t="n">
        <f aca="false">IF($L2110&lt;&gt;"",1+IF($L2110&gt;2011,1,0)+IF($L2110&gt;2014,1,0),"")</f>
        <v>2</v>
      </c>
      <c r="AF2110" s="0" t="s">
        <v>310</v>
      </c>
      <c r="AG2110" s="0" t="s">
        <v>436</v>
      </c>
      <c r="AH2110" s="0" t="s">
        <v>89</v>
      </c>
      <c r="AI2110" s="0" t="s">
        <v>497</v>
      </c>
      <c r="AJ2110" s="0" t="s">
        <v>334</v>
      </c>
      <c r="AK2110" s="0" t="s">
        <v>7120</v>
      </c>
      <c r="AL2110" s="0" t="s">
        <v>90</v>
      </c>
      <c r="AM2110" s="0" t="s">
        <v>7121</v>
      </c>
      <c r="AN2110" s="0" t="s">
        <v>7122</v>
      </c>
      <c r="AO2110" s="0" t="str">
        <f aca="false">INDEX(lookup!$Y:$Y,MATCH($A2110,lookup!$A:$A,0))</f>
        <v>0_published</v>
      </c>
      <c r="AP2110" s="0" t="str">
        <f aca="false">INDEX(lookup!$Z:$Z,MATCH($A2110,lookup!$A:$A,0))</f>
        <v>0_VHB low</v>
      </c>
      <c r="AQ2110" s="0" t="str">
        <f aca="false">INDEX(lookup!$W:$W,MATCH($A2110,lookup!$A:$A,0))</f>
        <v>1_fin/acc/econ</v>
      </c>
      <c r="AS2110" s="0" t="s">
        <v>91</v>
      </c>
      <c r="AT2110" s="0" t="s">
        <v>111</v>
      </c>
      <c r="AU2110" s="0" t="s">
        <v>311</v>
      </c>
      <c r="AV2110" s="0" t="s">
        <v>211</v>
      </c>
      <c r="AW2110" s="0" t="s">
        <v>2665</v>
      </c>
      <c r="BA2110" s="0" t="n">
        <v>600</v>
      </c>
      <c r="BB2110" s="0" t="s">
        <v>96</v>
      </c>
      <c r="BC2110" s="0" t="s">
        <v>1475</v>
      </c>
      <c r="BD2110" s="0" t="s">
        <v>142</v>
      </c>
      <c r="BE2110" s="0" t="s">
        <v>206</v>
      </c>
      <c r="BF2110" s="0" t="s">
        <v>2985</v>
      </c>
      <c r="BI2110" s="0" t="s">
        <v>124</v>
      </c>
      <c r="BJ2110" s="0" t="s">
        <v>7127</v>
      </c>
      <c r="BK2110" s="0" t="s">
        <v>4019</v>
      </c>
      <c r="BL2110" s="0" t="s">
        <v>7128</v>
      </c>
      <c r="BM2110" s="0" t="s">
        <v>847</v>
      </c>
      <c r="BN2110" s="0" t="s">
        <v>7125</v>
      </c>
      <c r="BO2110" s="0" t="s">
        <v>769</v>
      </c>
      <c r="BP2110" s="0" t="s">
        <v>7119</v>
      </c>
      <c r="BQ2110" s="0" t="s">
        <v>127</v>
      </c>
      <c r="BT2110" s="0" t="n">
        <v>0</v>
      </c>
      <c r="BU2110" s="0" t="s">
        <v>7126</v>
      </c>
      <c r="BW2110" s="0" t="n">
        <v>2009</v>
      </c>
      <c r="BX2110" s="0" t="n">
        <v>2018</v>
      </c>
      <c r="BY2110" s="0" t="s">
        <v>2985</v>
      </c>
      <c r="BZ2110" s="0" t="n">
        <v>2013.5</v>
      </c>
      <c r="CA2110" s="0" t="n">
        <v>0.3</v>
      </c>
      <c r="CB2110" s="0" t="n">
        <v>0</v>
      </c>
      <c r="CC2110" s="0" t="n">
        <v>1</v>
      </c>
      <c r="CD2110" s="0" t="n">
        <v>0.0291564610196083</v>
      </c>
      <c r="CE2110" s="0" t="n">
        <v>1</v>
      </c>
    </row>
    <row r="2111" customFormat="false" ht="15" hidden="false" customHeight="false" outlineLevel="0" collapsed="false">
      <c r="A2111" s="0" t="s">
        <v>7119</v>
      </c>
      <c r="B2111" s="0" t="n">
        <v>3416</v>
      </c>
      <c r="C2111" s="0" t="n">
        <v>-0.0428096524456997</v>
      </c>
      <c r="D2111" s="0" t="n">
        <v>1668</v>
      </c>
      <c r="E2111" s="0" t="n">
        <f aca="false">IF(ISNUMBER($BA2111),$BA2111,IF(AND(ISNUMBER($D2111),ISNUMBER($BW2111),ISNUMBER($BX2111)),$D2111*($BX2111-$BW2111+1),""))</f>
        <v>1668</v>
      </c>
      <c r="H2111" s="0" t="s">
        <v>118</v>
      </c>
      <c r="I2111" s="0" t="s">
        <v>344</v>
      </c>
      <c r="J2111" s="0" t="n">
        <f aca="false">IF($BW2111&lt;&gt;"",$BW2111,"")</f>
        <v>2009</v>
      </c>
      <c r="K2111" s="0" t="n">
        <f aca="false">IF($BX2111&lt;&gt;"",$BX2111,"")</f>
        <v>2018</v>
      </c>
      <c r="L2111" s="0" t="n">
        <f aca="false">IF(AND(ISNUMBER($BW2111),ISNUMBER($BX2111)),($BW2111+$BX2111)/2,"")</f>
        <v>2013.5</v>
      </c>
      <c r="M2111" s="0" t="n">
        <f aca="false">IF($L2111&lt;&gt;"",$L2111,"")</f>
        <v>2013.5</v>
      </c>
      <c r="N2111" s="0" t="n">
        <f aca="false">IF(AND(ISNUMBER($BW2111),ISNUMBER($BX2111)),MIN(1,MAX(0,($BX2111-2016+1)/($BX2111-$BW2111+1))),"")</f>
        <v>0.3</v>
      </c>
      <c r="O2111" s="0" t="n">
        <f aca="false">IF(AND(ISNUMBER($BW2111),ISNUMBER($BX2111)),MIN(1,MAX(0,($BX2111-2017+1)/($BX2111-$BW2111+1))),"")</f>
        <v>0.2</v>
      </c>
      <c r="P2111" s="0" t="n">
        <f aca="false">IF(AND(ISNUMBER($BW2111),ISNUMBER($BX2111)),MIN(1,MAX(0,($BX2111-2018+1)/($BX2111-$BW2111+1))),"")</f>
        <v>0.1</v>
      </c>
      <c r="Q2111" s="0" t="n">
        <f aca="false">IF(AND(ISNUMBER($BW2111),ISNUMBER($BX2111)),MIN(1,MAX(0,($BX2111-2019+1)/($BX2111-$BW2111+1))),"")</f>
        <v>0</v>
      </c>
      <c r="R2111" s="0" t="n">
        <f aca="false">IF(AND(ISNUMBER($BW2111),ISNUMBER($BX2111)),MIN(1,MAX(0,($BX2111-2016+1)/($BX2111-$BW2111+1))),"")</f>
        <v>0.3</v>
      </c>
      <c r="S2111" s="0" t="n">
        <f aca="false">IF($L2111&lt;&gt;"",IF($L2111&gt;=2015.5,1,0),"")</f>
        <v>0</v>
      </c>
      <c r="T2111" s="0" t="n">
        <f aca="false">IF($L2111&lt;&gt;"",IF($L2111&gt;=2016,1,0),"")</f>
        <v>0</v>
      </c>
      <c r="U2111" s="0" t="n">
        <f aca="false">IF(ISNUMBER($BX2111),IF($BX2111&gt;=2016,1,0),"")</f>
        <v>1</v>
      </c>
      <c r="V2111" s="0" t="n">
        <f aca="false">IF(ISNUMBER($BW2111),IF($BW2111&gt;=2016,1,0),"")</f>
        <v>0</v>
      </c>
      <c r="W2111" s="0" t="str">
        <f aca="false">IF(AND(ISNUMBER($BW2111),ISNUMBER($BX2111)),IF($BW2111&gt;=2016,"post-only",IF($BX2111&lt;2016,"pre-only","mixed")),"")</f>
        <v>mixed</v>
      </c>
      <c r="X2111" s="0" t="n">
        <f aca="false">IF(AND(ISNUMBER($BW2111),ISNUMBER($BX2111)),MIN(1,MAX(0,($BX2111-2017+1)/($BX2111-$BW2111+1))),"")</f>
        <v>0.2</v>
      </c>
      <c r="Y2111" s="0" t="n">
        <f aca="false">IF(AND(ISNUMBER($BW2111),ISNUMBER($BX2111)),MIN(1,MAX(0,($BX2111-2018+1)/($BX2111-$BW2111+1))),"")</f>
        <v>0.1</v>
      </c>
      <c r="Z2111" s="0" t="n">
        <f aca="false">IF(AND(ISNUMBER($BW2111),ISNUMBER($BX2111)),MIN(1,MAX(0,($BX2111-2019+1)/($BX2111-$BW2111+1))),"")</f>
        <v>0</v>
      </c>
      <c r="AA2111" s="0" t="n">
        <f aca="false">IF(ISNUMBER($BX2111),IF($BX2111&gt;=2017,1,0),"")</f>
        <v>1</v>
      </c>
      <c r="AB2111" s="0" t="n">
        <f aca="false">IF(ISNUMBER($BX2111),IF($BX2111&gt;=2018,1,0),"")</f>
        <v>1</v>
      </c>
      <c r="AC2111" s="0" t="n">
        <f aca="false">IF(ISNUMBER($BX2111),IF($BX2111&gt;=2019,1,0),"")</f>
        <v>0</v>
      </c>
      <c r="AD2111" s="0" t="n">
        <f aca="false">IF($L2111&lt;&gt;"",IF($L2111&gt;2013,1,0),"")</f>
        <v>1</v>
      </c>
      <c r="AE2111" s="0" t="n">
        <f aca="false">IF($L2111&lt;&gt;"",1+IF($L2111&gt;2011,1,0)+IF($L2111&gt;2014,1,0),"")</f>
        <v>2</v>
      </c>
      <c r="AF2111" s="0" t="s">
        <v>310</v>
      </c>
      <c r="AG2111" s="0" t="s">
        <v>436</v>
      </c>
      <c r="AH2111" s="0" t="s">
        <v>89</v>
      </c>
      <c r="AI2111" s="0" t="s">
        <v>497</v>
      </c>
      <c r="AJ2111" s="0" t="s">
        <v>334</v>
      </c>
      <c r="AK2111" s="0" t="s">
        <v>7120</v>
      </c>
      <c r="AL2111" s="0" t="s">
        <v>90</v>
      </c>
      <c r="AM2111" s="0" t="s">
        <v>7121</v>
      </c>
      <c r="AN2111" s="0" t="s">
        <v>7122</v>
      </c>
      <c r="AO2111" s="0" t="str">
        <f aca="false">INDEX(lookup!$Y:$Y,MATCH($A2111,lookup!$A:$A,0))</f>
        <v>0_published</v>
      </c>
      <c r="AP2111" s="0" t="str">
        <f aca="false">INDEX(lookup!$Z:$Z,MATCH($A2111,lookup!$A:$A,0))</f>
        <v>0_VHB low</v>
      </c>
      <c r="AQ2111" s="0" t="str">
        <f aca="false">INDEX(lookup!$W:$W,MATCH($A2111,lookup!$A:$A,0))</f>
        <v>1_fin/acc/econ</v>
      </c>
      <c r="AS2111" s="0" t="s">
        <v>91</v>
      </c>
      <c r="AT2111" s="0" t="s">
        <v>111</v>
      </c>
      <c r="AU2111" s="0" t="s">
        <v>311</v>
      </c>
      <c r="AV2111" s="0" t="s">
        <v>229</v>
      </c>
      <c r="AW2111" s="0" t="s">
        <v>417</v>
      </c>
      <c r="BA2111" s="0" t="n">
        <v>1668</v>
      </c>
      <c r="BB2111" s="0" t="s">
        <v>96</v>
      </c>
      <c r="BC2111" s="0" t="s">
        <v>1475</v>
      </c>
      <c r="BD2111" s="0" t="s">
        <v>142</v>
      </c>
      <c r="BE2111" s="0" t="s">
        <v>206</v>
      </c>
      <c r="BF2111" s="0" t="s">
        <v>207</v>
      </c>
      <c r="BI2111" s="0" t="s">
        <v>124</v>
      </c>
      <c r="BJ2111" s="0" t="s">
        <v>7129</v>
      </c>
      <c r="BK2111" s="0" t="s">
        <v>4019</v>
      </c>
      <c r="BL2111" s="0" t="s">
        <v>7130</v>
      </c>
      <c r="BM2111" s="0" t="s">
        <v>847</v>
      </c>
      <c r="BN2111" s="0" t="s">
        <v>7125</v>
      </c>
      <c r="BO2111" s="0" t="s">
        <v>769</v>
      </c>
      <c r="BP2111" s="0" t="s">
        <v>7119</v>
      </c>
      <c r="BQ2111" s="0" t="s">
        <v>127</v>
      </c>
      <c r="BT2111" s="0" t="n">
        <v>0</v>
      </c>
      <c r="BU2111" s="0" t="s">
        <v>7126</v>
      </c>
      <c r="BW2111" s="0" t="n">
        <v>2009</v>
      </c>
      <c r="BX2111" s="0" t="n">
        <v>2018</v>
      </c>
      <c r="BY2111" s="0" t="s">
        <v>2985</v>
      </c>
      <c r="BZ2111" s="0" t="n">
        <v>2013.5</v>
      </c>
      <c r="CA2111" s="0" t="n">
        <v>0.3</v>
      </c>
      <c r="CB2111" s="0" t="n">
        <v>0</v>
      </c>
      <c r="CC2111" s="0" t="n">
        <v>1</v>
      </c>
      <c r="CD2111" s="0" t="n">
        <v>-0.0428358331764522</v>
      </c>
      <c r="CE2111" s="0" t="n">
        <v>1</v>
      </c>
    </row>
    <row r="2112" customFormat="false" ht="15" hidden="false" customHeight="false" outlineLevel="0" collapsed="false">
      <c r="A2112" s="0" t="s">
        <v>7119</v>
      </c>
      <c r="B2112" s="0" t="n">
        <v>3417</v>
      </c>
      <c r="C2112" s="0" t="n">
        <v>0.115696755278719</v>
      </c>
      <c r="D2112" s="0" t="n">
        <v>1663</v>
      </c>
      <c r="E2112" s="0" t="n">
        <f aca="false">IF(ISNUMBER($BA2112),$BA2112,IF(AND(ISNUMBER($D2112),ISNUMBER($BW2112),ISNUMBER($BX2112)),$D2112*($BX2112-$BW2112+1),""))</f>
        <v>1663</v>
      </c>
      <c r="H2112" s="0" t="s">
        <v>118</v>
      </c>
      <c r="I2112" s="0" t="s">
        <v>344</v>
      </c>
      <c r="J2112" s="0" t="n">
        <f aca="false">IF($BW2112&lt;&gt;"",$BW2112,"")</f>
        <v>2009</v>
      </c>
      <c r="K2112" s="0" t="n">
        <f aca="false">IF($BX2112&lt;&gt;"",$BX2112,"")</f>
        <v>2018</v>
      </c>
      <c r="L2112" s="0" t="n">
        <f aca="false">IF(AND(ISNUMBER($BW2112),ISNUMBER($BX2112)),($BW2112+$BX2112)/2,"")</f>
        <v>2013.5</v>
      </c>
      <c r="M2112" s="0" t="n">
        <f aca="false">IF($L2112&lt;&gt;"",$L2112,"")</f>
        <v>2013.5</v>
      </c>
      <c r="N2112" s="0" t="n">
        <f aca="false">IF(AND(ISNUMBER($BW2112),ISNUMBER($BX2112)),MIN(1,MAX(0,($BX2112-2016+1)/($BX2112-$BW2112+1))),"")</f>
        <v>0.3</v>
      </c>
      <c r="O2112" s="0" t="n">
        <f aca="false">IF(AND(ISNUMBER($BW2112),ISNUMBER($BX2112)),MIN(1,MAX(0,($BX2112-2017+1)/($BX2112-$BW2112+1))),"")</f>
        <v>0.2</v>
      </c>
      <c r="P2112" s="0" t="n">
        <f aca="false">IF(AND(ISNUMBER($BW2112),ISNUMBER($BX2112)),MIN(1,MAX(0,($BX2112-2018+1)/($BX2112-$BW2112+1))),"")</f>
        <v>0.1</v>
      </c>
      <c r="Q2112" s="0" t="n">
        <f aca="false">IF(AND(ISNUMBER($BW2112),ISNUMBER($BX2112)),MIN(1,MAX(0,($BX2112-2019+1)/($BX2112-$BW2112+1))),"")</f>
        <v>0</v>
      </c>
      <c r="R2112" s="0" t="n">
        <f aca="false">IF(AND(ISNUMBER($BW2112),ISNUMBER($BX2112)),MIN(1,MAX(0,($BX2112-2016+1)/($BX2112-$BW2112+1))),"")</f>
        <v>0.3</v>
      </c>
      <c r="S2112" s="0" t="n">
        <f aca="false">IF($L2112&lt;&gt;"",IF($L2112&gt;=2015.5,1,0),"")</f>
        <v>0</v>
      </c>
      <c r="T2112" s="0" t="n">
        <f aca="false">IF($L2112&lt;&gt;"",IF($L2112&gt;=2016,1,0),"")</f>
        <v>0</v>
      </c>
      <c r="U2112" s="0" t="n">
        <f aca="false">IF(ISNUMBER($BX2112),IF($BX2112&gt;=2016,1,0),"")</f>
        <v>1</v>
      </c>
      <c r="V2112" s="0" t="n">
        <f aca="false">IF(ISNUMBER($BW2112),IF($BW2112&gt;=2016,1,0),"")</f>
        <v>0</v>
      </c>
      <c r="W2112" s="0" t="str">
        <f aca="false">IF(AND(ISNUMBER($BW2112),ISNUMBER($BX2112)),IF($BW2112&gt;=2016,"post-only",IF($BX2112&lt;2016,"pre-only","mixed")),"")</f>
        <v>mixed</v>
      </c>
      <c r="X2112" s="0" t="n">
        <f aca="false">IF(AND(ISNUMBER($BW2112),ISNUMBER($BX2112)),MIN(1,MAX(0,($BX2112-2017+1)/($BX2112-$BW2112+1))),"")</f>
        <v>0.2</v>
      </c>
      <c r="Y2112" s="0" t="n">
        <f aca="false">IF(AND(ISNUMBER($BW2112),ISNUMBER($BX2112)),MIN(1,MAX(0,($BX2112-2018+1)/($BX2112-$BW2112+1))),"")</f>
        <v>0.1</v>
      </c>
      <c r="Z2112" s="0" t="n">
        <f aca="false">IF(AND(ISNUMBER($BW2112),ISNUMBER($BX2112)),MIN(1,MAX(0,($BX2112-2019+1)/($BX2112-$BW2112+1))),"")</f>
        <v>0</v>
      </c>
      <c r="AA2112" s="0" t="n">
        <f aca="false">IF(ISNUMBER($BX2112),IF($BX2112&gt;=2017,1,0),"")</f>
        <v>1</v>
      </c>
      <c r="AB2112" s="0" t="n">
        <f aca="false">IF(ISNUMBER($BX2112),IF($BX2112&gt;=2018,1,0),"")</f>
        <v>1</v>
      </c>
      <c r="AC2112" s="0" t="n">
        <f aca="false">IF(ISNUMBER($BX2112),IF($BX2112&gt;=2019,1,0),"")</f>
        <v>0</v>
      </c>
      <c r="AD2112" s="0" t="n">
        <f aca="false">IF($L2112&lt;&gt;"",IF($L2112&gt;2013,1,0),"")</f>
        <v>1</v>
      </c>
      <c r="AE2112" s="0" t="n">
        <f aca="false">IF($L2112&lt;&gt;"",1+IF($L2112&gt;2011,1,0)+IF($L2112&gt;2014,1,0),"")</f>
        <v>2</v>
      </c>
      <c r="AF2112" s="0" t="s">
        <v>310</v>
      </c>
      <c r="AG2112" s="0" t="s">
        <v>436</v>
      </c>
      <c r="AH2112" s="0" t="s">
        <v>89</v>
      </c>
      <c r="AI2112" s="0" t="s">
        <v>497</v>
      </c>
      <c r="AJ2112" s="0" t="s">
        <v>334</v>
      </c>
      <c r="AK2112" s="0" t="s">
        <v>7120</v>
      </c>
      <c r="AL2112" s="0" t="s">
        <v>90</v>
      </c>
      <c r="AM2112" s="0" t="s">
        <v>7121</v>
      </c>
      <c r="AN2112" s="0" t="s">
        <v>7122</v>
      </c>
      <c r="AO2112" s="0" t="str">
        <f aca="false">INDEX(lookup!$Y:$Y,MATCH($A2112,lookup!$A:$A,0))</f>
        <v>0_published</v>
      </c>
      <c r="AP2112" s="0" t="str">
        <f aca="false">INDEX(lookup!$Z:$Z,MATCH($A2112,lookup!$A:$A,0))</f>
        <v>0_VHB low</v>
      </c>
      <c r="AQ2112" s="0" t="str">
        <f aca="false">INDEX(lookup!$W:$W,MATCH($A2112,lookup!$A:$A,0))</f>
        <v>1_fin/acc/econ</v>
      </c>
      <c r="AS2112" s="0" t="s">
        <v>91</v>
      </c>
      <c r="AT2112" s="0" t="s">
        <v>111</v>
      </c>
      <c r="AU2112" s="0" t="s">
        <v>311</v>
      </c>
      <c r="AV2112" s="0" t="s">
        <v>454</v>
      </c>
      <c r="AW2112" s="0" t="s">
        <v>417</v>
      </c>
      <c r="BA2112" s="0" t="n">
        <v>1663</v>
      </c>
      <c r="BB2112" s="0" t="s">
        <v>96</v>
      </c>
      <c r="BC2112" s="0" t="s">
        <v>1475</v>
      </c>
      <c r="BD2112" s="0" t="s">
        <v>142</v>
      </c>
      <c r="BE2112" s="0" t="s">
        <v>7131</v>
      </c>
      <c r="BF2112" s="0" t="s">
        <v>7132</v>
      </c>
      <c r="BI2112" s="0" t="s">
        <v>189</v>
      </c>
      <c r="BJ2112" s="0" t="s">
        <v>7123</v>
      </c>
      <c r="BK2112" s="0" t="s">
        <v>7133</v>
      </c>
      <c r="BL2112" s="0" t="s">
        <v>7134</v>
      </c>
      <c r="BM2112" s="0" t="s">
        <v>847</v>
      </c>
      <c r="BN2112" s="0" t="s">
        <v>7125</v>
      </c>
      <c r="BO2112" s="0" t="s">
        <v>769</v>
      </c>
      <c r="BP2112" s="0" t="s">
        <v>7119</v>
      </c>
      <c r="BQ2112" s="0" t="s">
        <v>127</v>
      </c>
      <c r="BT2112" s="0" t="n">
        <v>0</v>
      </c>
      <c r="BU2112" s="0" t="s">
        <v>7126</v>
      </c>
      <c r="BW2112" s="0" t="n">
        <v>2009</v>
      </c>
      <c r="BX2112" s="0" t="n">
        <v>2018</v>
      </c>
      <c r="BY2112" s="0" t="s">
        <v>2985</v>
      </c>
      <c r="BZ2112" s="0" t="n">
        <v>2013.5</v>
      </c>
      <c r="CA2112" s="0" t="n">
        <v>0.3</v>
      </c>
      <c r="CB2112" s="0" t="n">
        <v>0</v>
      </c>
      <c r="CC2112" s="0" t="n">
        <v>1</v>
      </c>
      <c r="CD2112" s="0" t="n">
        <v>0.116217170263927</v>
      </c>
      <c r="CE2112" s="0" t="n">
        <v>1</v>
      </c>
    </row>
    <row r="2113" customFormat="false" ht="15" hidden="false" customHeight="false" outlineLevel="0" collapsed="false">
      <c r="A2113" s="0" t="s">
        <v>7119</v>
      </c>
      <c r="B2113" s="0" t="n">
        <v>3418</v>
      </c>
      <c r="C2113" s="0" t="n">
        <v>0.0355110412114218</v>
      </c>
      <c r="D2113" s="0" t="n">
        <v>352</v>
      </c>
      <c r="E2113" s="0" t="n">
        <f aca="false">IF(ISNUMBER($BA2113),$BA2113,IF(AND(ISNUMBER($D2113),ISNUMBER($BW2113),ISNUMBER($BX2113)),$D2113*($BX2113-$BW2113+1),""))</f>
        <v>352</v>
      </c>
      <c r="H2113" s="0" t="s">
        <v>118</v>
      </c>
      <c r="I2113" s="0" t="s">
        <v>344</v>
      </c>
      <c r="J2113" s="0" t="n">
        <f aca="false">IF($BW2113&lt;&gt;"",$BW2113,"")</f>
        <v>2009</v>
      </c>
      <c r="K2113" s="0" t="n">
        <f aca="false">IF($BX2113&lt;&gt;"",$BX2113,"")</f>
        <v>2018</v>
      </c>
      <c r="L2113" s="0" t="n">
        <f aca="false">IF(AND(ISNUMBER($BW2113),ISNUMBER($BX2113)),($BW2113+$BX2113)/2,"")</f>
        <v>2013.5</v>
      </c>
      <c r="M2113" s="0" t="n">
        <f aca="false">IF($L2113&lt;&gt;"",$L2113,"")</f>
        <v>2013.5</v>
      </c>
      <c r="N2113" s="0" t="n">
        <f aca="false">IF(AND(ISNUMBER($BW2113),ISNUMBER($BX2113)),MIN(1,MAX(0,($BX2113-2016+1)/($BX2113-$BW2113+1))),"")</f>
        <v>0.3</v>
      </c>
      <c r="O2113" s="0" t="n">
        <f aca="false">IF(AND(ISNUMBER($BW2113),ISNUMBER($BX2113)),MIN(1,MAX(0,($BX2113-2017+1)/($BX2113-$BW2113+1))),"")</f>
        <v>0.2</v>
      </c>
      <c r="P2113" s="0" t="n">
        <f aca="false">IF(AND(ISNUMBER($BW2113),ISNUMBER($BX2113)),MIN(1,MAX(0,($BX2113-2018+1)/($BX2113-$BW2113+1))),"")</f>
        <v>0.1</v>
      </c>
      <c r="Q2113" s="0" t="n">
        <f aca="false">IF(AND(ISNUMBER($BW2113),ISNUMBER($BX2113)),MIN(1,MAX(0,($BX2113-2019+1)/($BX2113-$BW2113+1))),"")</f>
        <v>0</v>
      </c>
      <c r="R2113" s="0" t="n">
        <f aca="false">IF(AND(ISNUMBER($BW2113),ISNUMBER($BX2113)),MIN(1,MAX(0,($BX2113-2016+1)/($BX2113-$BW2113+1))),"")</f>
        <v>0.3</v>
      </c>
      <c r="S2113" s="0" t="n">
        <f aca="false">IF($L2113&lt;&gt;"",IF($L2113&gt;=2015.5,1,0),"")</f>
        <v>0</v>
      </c>
      <c r="T2113" s="0" t="n">
        <f aca="false">IF($L2113&lt;&gt;"",IF($L2113&gt;=2016,1,0),"")</f>
        <v>0</v>
      </c>
      <c r="U2113" s="0" t="n">
        <f aca="false">IF(ISNUMBER($BX2113),IF($BX2113&gt;=2016,1,0),"")</f>
        <v>1</v>
      </c>
      <c r="V2113" s="0" t="n">
        <f aca="false">IF(ISNUMBER($BW2113),IF($BW2113&gt;=2016,1,0),"")</f>
        <v>0</v>
      </c>
      <c r="W2113" s="0" t="str">
        <f aca="false">IF(AND(ISNUMBER($BW2113),ISNUMBER($BX2113)),IF($BW2113&gt;=2016,"post-only",IF($BX2113&lt;2016,"pre-only","mixed")),"")</f>
        <v>mixed</v>
      </c>
      <c r="X2113" s="0" t="n">
        <f aca="false">IF(AND(ISNUMBER($BW2113),ISNUMBER($BX2113)),MIN(1,MAX(0,($BX2113-2017+1)/($BX2113-$BW2113+1))),"")</f>
        <v>0.2</v>
      </c>
      <c r="Y2113" s="0" t="n">
        <f aca="false">IF(AND(ISNUMBER($BW2113),ISNUMBER($BX2113)),MIN(1,MAX(0,($BX2113-2018+1)/($BX2113-$BW2113+1))),"")</f>
        <v>0.1</v>
      </c>
      <c r="Z2113" s="0" t="n">
        <f aca="false">IF(AND(ISNUMBER($BW2113),ISNUMBER($BX2113)),MIN(1,MAX(0,($BX2113-2019+1)/($BX2113-$BW2113+1))),"")</f>
        <v>0</v>
      </c>
      <c r="AA2113" s="0" t="n">
        <f aca="false">IF(ISNUMBER($BX2113),IF($BX2113&gt;=2017,1,0),"")</f>
        <v>1</v>
      </c>
      <c r="AB2113" s="0" t="n">
        <f aca="false">IF(ISNUMBER($BX2113),IF($BX2113&gt;=2018,1,0),"")</f>
        <v>1</v>
      </c>
      <c r="AC2113" s="0" t="n">
        <f aca="false">IF(ISNUMBER($BX2113),IF($BX2113&gt;=2019,1,0),"")</f>
        <v>0</v>
      </c>
      <c r="AD2113" s="0" t="n">
        <f aca="false">IF($L2113&lt;&gt;"",IF($L2113&gt;2013,1,0),"")</f>
        <v>1</v>
      </c>
      <c r="AE2113" s="0" t="n">
        <f aca="false">IF($L2113&lt;&gt;"",1+IF($L2113&gt;2011,1,0)+IF($L2113&gt;2014,1,0),"")</f>
        <v>2</v>
      </c>
      <c r="AF2113" s="0" t="s">
        <v>310</v>
      </c>
      <c r="AG2113" s="0" t="s">
        <v>436</v>
      </c>
      <c r="AH2113" s="0" t="s">
        <v>89</v>
      </c>
      <c r="AI2113" s="0" t="s">
        <v>497</v>
      </c>
      <c r="AJ2113" s="0" t="s">
        <v>334</v>
      </c>
      <c r="AK2113" s="0" t="s">
        <v>7120</v>
      </c>
      <c r="AL2113" s="0" t="s">
        <v>90</v>
      </c>
      <c r="AM2113" s="0" t="s">
        <v>7121</v>
      </c>
      <c r="AN2113" s="0" t="s">
        <v>7122</v>
      </c>
      <c r="AO2113" s="0" t="str">
        <f aca="false">INDEX(lookup!$Y:$Y,MATCH($A2113,lookup!$A:$A,0))</f>
        <v>0_published</v>
      </c>
      <c r="AP2113" s="0" t="str">
        <f aca="false">INDEX(lookup!$Z:$Z,MATCH($A2113,lookup!$A:$A,0))</f>
        <v>0_VHB low</v>
      </c>
      <c r="AQ2113" s="0" t="str">
        <f aca="false">INDEX(lookup!$W:$W,MATCH($A2113,lookup!$A:$A,0))</f>
        <v>1_fin/acc/econ</v>
      </c>
      <c r="AS2113" s="0" t="s">
        <v>91</v>
      </c>
      <c r="AT2113" s="0" t="s">
        <v>111</v>
      </c>
      <c r="AU2113" s="0" t="s">
        <v>311</v>
      </c>
      <c r="AV2113" s="0" t="s">
        <v>1696</v>
      </c>
      <c r="AW2113" s="0" t="s">
        <v>2665</v>
      </c>
      <c r="BA2113" s="0" t="n">
        <v>352</v>
      </c>
      <c r="BB2113" s="0" t="s">
        <v>96</v>
      </c>
      <c r="BC2113" s="0" t="s">
        <v>1475</v>
      </c>
      <c r="BD2113" s="0" t="s">
        <v>142</v>
      </c>
      <c r="BE2113" s="0" t="s">
        <v>206</v>
      </c>
      <c r="BF2113" s="0" t="s">
        <v>2985</v>
      </c>
      <c r="BI2113" s="0" t="s">
        <v>189</v>
      </c>
      <c r="BJ2113" s="0" t="s">
        <v>7127</v>
      </c>
      <c r="BK2113" s="0" t="s">
        <v>7133</v>
      </c>
      <c r="BL2113" s="0" t="s">
        <v>7135</v>
      </c>
      <c r="BM2113" s="0" t="s">
        <v>847</v>
      </c>
      <c r="BN2113" s="0" t="s">
        <v>7125</v>
      </c>
      <c r="BO2113" s="0" t="s">
        <v>769</v>
      </c>
      <c r="BP2113" s="0" t="s">
        <v>7119</v>
      </c>
      <c r="BQ2113" s="0" t="s">
        <v>127</v>
      </c>
      <c r="BT2113" s="0" t="n">
        <v>0</v>
      </c>
      <c r="BU2113" s="0" t="s">
        <v>7126</v>
      </c>
      <c r="BW2113" s="0" t="n">
        <v>2009</v>
      </c>
      <c r="BX2113" s="0" t="n">
        <v>2018</v>
      </c>
      <c r="BY2113" s="0" t="s">
        <v>2985</v>
      </c>
      <c r="BZ2113" s="0" t="n">
        <v>2013.5</v>
      </c>
      <c r="CA2113" s="0" t="n">
        <v>0.3</v>
      </c>
      <c r="CB2113" s="0" t="n">
        <v>0</v>
      </c>
      <c r="CC2113" s="0" t="n">
        <v>1</v>
      </c>
      <c r="CD2113" s="0" t="n">
        <v>0.0355259793929332</v>
      </c>
      <c r="CE2113" s="0" t="n">
        <v>1</v>
      </c>
    </row>
    <row r="2114" customFormat="false" ht="15" hidden="false" customHeight="false" outlineLevel="0" collapsed="false">
      <c r="A2114" s="0" t="s">
        <v>7119</v>
      </c>
      <c r="B2114" s="0" t="n">
        <v>3419</v>
      </c>
      <c r="C2114" s="0" t="n">
        <v>-0.0482758620689655</v>
      </c>
      <c r="D2114" s="0" t="n">
        <v>1311</v>
      </c>
      <c r="E2114" s="0" t="n">
        <f aca="false">IF(ISNUMBER($BA2114),$BA2114,IF(AND(ISNUMBER($D2114),ISNUMBER($BW2114),ISNUMBER($BX2114)),$D2114*($BX2114-$BW2114+1),""))</f>
        <v>1311</v>
      </c>
      <c r="H2114" s="0" t="s">
        <v>118</v>
      </c>
      <c r="I2114" s="0" t="s">
        <v>344</v>
      </c>
      <c r="J2114" s="0" t="n">
        <f aca="false">IF($BW2114&lt;&gt;"",$BW2114,"")</f>
        <v>2009</v>
      </c>
      <c r="K2114" s="0" t="n">
        <f aca="false">IF($BX2114&lt;&gt;"",$BX2114,"")</f>
        <v>2018</v>
      </c>
      <c r="L2114" s="0" t="n">
        <f aca="false">IF(AND(ISNUMBER($BW2114),ISNUMBER($BX2114)),($BW2114+$BX2114)/2,"")</f>
        <v>2013.5</v>
      </c>
      <c r="M2114" s="0" t="n">
        <f aca="false">IF($L2114&lt;&gt;"",$L2114,"")</f>
        <v>2013.5</v>
      </c>
      <c r="N2114" s="0" t="n">
        <f aca="false">IF(AND(ISNUMBER($BW2114),ISNUMBER($BX2114)),MIN(1,MAX(0,($BX2114-2016+1)/($BX2114-$BW2114+1))),"")</f>
        <v>0.3</v>
      </c>
      <c r="O2114" s="0" t="n">
        <f aca="false">IF(AND(ISNUMBER($BW2114),ISNUMBER($BX2114)),MIN(1,MAX(0,($BX2114-2017+1)/($BX2114-$BW2114+1))),"")</f>
        <v>0.2</v>
      </c>
      <c r="P2114" s="0" t="n">
        <f aca="false">IF(AND(ISNUMBER($BW2114),ISNUMBER($BX2114)),MIN(1,MAX(0,($BX2114-2018+1)/($BX2114-$BW2114+1))),"")</f>
        <v>0.1</v>
      </c>
      <c r="Q2114" s="0" t="n">
        <f aca="false">IF(AND(ISNUMBER($BW2114),ISNUMBER($BX2114)),MIN(1,MAX(0,($BX2114-2019+1)/($BX2114-$BW2114+1))),"")</f>
        <v>0</v>
      </c>
      <c r="R2114" s="0" t="n">
        <f aca="false">IF(AND(ISNUMBER($BW2114),ISNUMBER($BX2114)),MIN(1,MAX(0,($BX2114-2016+1)/($BX2114-$BW2114+1))),"")</f>
        <v>0.3</v>
      </c>
      <c r="S2114" s="0" t="n">
        <f aca="false">IF($L2114&lt;&gt;"",IF($L2114&gt;=2015.5,1,0),"")</f>
        <v>0</v>
      </c>
      <c r="T2114" s="0" t="n">
        <f aca="false">IF($L2114&lt;&gt;"",IF($L2114&gt;=2016,1,0),"")</f>
        <v>0</v>
      </c>
      <c r="U2114" s="0" t="n">
        <f aca="false">IF(ISNUMBER($BX2114),IF($BX2114&gt;=2016,1,0),"")</f>
        <v>1</v>
      </c>
      <c r="V2114" s="0" t="n">
        <f aca="false">IF(ISNUMBER($BW2114),IF($BW2114&gt;=2016,1,0),"")</f>
        <v>0</v>
      </c>
      <c r="W2114" s="0" t="str">
        <f aca="false">IF(AND(ISNUMBER($BW2114),ISNUMBER($BX2114)),IF($BW2114&gt;=2016,"post-only",IF($BX2114&lt;2016,"pre-only","mixed")),"")</f>
        <v>mixed</v>
      </c>
      <c r="X2114" s="0" t="n">
        <f aca="false">IF(AND(ISNUMBER($BW2114),ISNUMBER($BX2114)),MIN(1,MAX(0,($BX2114-2017+1)/($BX2114-$BW2114+1))),"")</f>
        <v>0.2</v>
      </c>
      <c r="Y2114" s="0" t="n">
        <f aca="false">IF(AND(ISNUMBER($BW2114),ISNUMBER($BX2114)),MIN(1,MAX(0,($BX2114-2018+1)/($BX2114-$BW2114+1))),"")</f>
        <v>0.1</v>
      </c>
      <c r="Z2114" s="0" t="n">
        <f aca="false">IF(AND(ISNUMBER($BW2114),ISNUMBER($BX2114)),MIN(1,MAX(0,($BX2114-2019+1)/($BX2114-$BW2114+1))),"")</f>
        <v>0</v>
      </c>
      <c r="AA2114" s="0" t="n">
        <f aca="false">IF(ISNUMBER($BX2114),IF($BX2114&gt;=2017,1,0),"")</f>
        <v>1</v>
      </c>
      <c r="AB2114" s="0" t="n">
        <f aca="false">IF(ISNUMBER($BX2114),IF($BX2114&gt;=2018,1,0),"")</f>
        <v>1</v>
      </c>
      <c r="AC2114" s="0" t="n">
        <f aca="false">IF(ISNUMBER($BX2114),IF($BX2114&gt;=2019,1,0),"")</f>
        <v>0</v>
      </c>
      <c r="AD2114" s="0" t="n">
        <f aca="false">IF($L2114&lt;&gt;"",IF($L2114&gt;2013,1,0),"")</f>
        <v>1</v>
      </c>
      <c r="AE2114" s="0" t="n">
        <f aca="false">IF($L2114&lt;&gt;"",1+IF($L2114&gt;2011,1,0)+IF($L2114&gt;2014,1,0),"")</f>
        <v>2</v>
      </c>
      <c r="AF2114" s="0" t="s">
        <v>310</v>
      </c>
      <c r="AG2114" s="0" t="s">
        <v>436</v>
      </c>
      <c r="AH2114" s="0" t="s">
        <v>89</v>
      </c>
      <c r="AI2114" s="0" t="s">
        <v>497</v>
      </c>
      <c r="AJ2114" s="0" t="s">
        <v>334</v>
      </c>
      <c r="AK2114" s="0" t="s">
        <v>7120</v>
      </c>
      <c r="AL2114" s="0" t="s">
        <v>90</v>
      </c>
      <c r="AM2114" s="0" t="s">
        <v>7121</v>
      </c>
      <c r="AN2114" s="0" t="s">
        <v>7122</v>
      </c>
      <c r="AO2114" s="0" t="str">
        <f aca="false">INDEX(lookup!$Y:$Y,MATCH($A2114,lookup!$A:$A,0))</f>
        <v>0_published</v>
      </c>
      <c r="AP2114" s="0" t="str">
        <f aca="false">INDEX(lookup!$Z:$Z,MATCH($A2114,lookup!$A:$A,0))</f>
        <v>0_VHB low</v>
      </c>
      <c r="AQ2114" s="0" t="str">
        <f aca="false">INDEX(lookup!$W:$W,MATCH($A2114,lookup!$A:$A,0))</f>
        <v>1_fin/acc/econ</v>
      </c>
      <c r="AS2114" s="0" t="s">
        <v>91</v>
      </c>
      <c r="AT2114" s="0" t="s">
        <v>111</v>
      </c>
      <c r="AU2114" s="0" t="s">
        <v>311</v>
      </c>
      <c r="AV2114" s="0" t="s">
        <v>229</v>
      </c>
      <c r="AW2114" s="0" t="s">
        <v>417</v>
      </c>
      <c r="BA2114" s="0" t="n">
        <v>1311</v>
      </c>
      <c r="BB2114" s="0" t="s">
        <v>96</v>
      </c>
      <c r="BC2114" s="0" t="s">
        <v>1475</v>
      </c>
      <c r="BD2114" s="0" t="s">
        <v>142</v>
      </c>
      <c r="BE2114" s="0" t="s">
        <v>206</v>
      </c>
      <c r="BF2114" s="0" t="s">
        <v>207</v>
      </c>
      <c r="BI2114" s="0" t="s">
        <v>189</v>
      </c>
      <c r="BJ2114" s="0" t="s">
        <v>7129</v>
      </c>
      <c r="BK2114" s="0" t="s">
        <v>7133</v>
      </c>
      <c r="BL2114" s="0" t="s">
        <v>7130</v>
      </c>
      <c r="BM2114" s="0" t="s">
        <v>847</v>
      </c>
      <c r="BN2114" s="0" t="s">
        <v>7125</v>
      </c>
      <c r="BO2114" s="0" t="s">
        <v>769</v>
      </c>
      <c r="BP2114" s="0" t="s">
        <v>7119</v>
      </c>
      <c r="BQ2114" s="0" t="s">
        <v>127</v>
      </c>
      <c r="BT2114" s="0" t="n">
        <v>0</v>
      </c>
      <c r="BU2114" s="0" t="s">
        <v>7126</v>
      </c>
      <c r="BW2114" s="0" t="n">
        <v>2009</v>
      </c>
      <c r="BX2114" s="0" t="n">
        <v>2018</v>
      </c>
      <c r="BY2114" s="0" t="s">
        <v>2985</v>
      </c>
      <c r="BZ2114" s="0" t="n">
        <v>2013.5</v>
      </c>
      <c r="CA2114" s="0" t="n">
        <v>0.3</v>
      </c>
      <c r="CB2114" s="0" t="n">
        <v>0</v>
      </c>
      <c r="CC2114" s="0" t="n">
        <v>1</v>
      </c>
      <c r="CD2114" s="0" t="n">
        <v>-0.0483134178445359</v>
      </c>
      <c r="CE2114" s="0" t="n">
        <v>1</v>
      </c>
    </row>
    <row r="2115" customFormat="false" ht="15" hidden="false" customHeight="false" outlineLevel="0" collapsed="false">
      <c r="A2115" s="0" t="s">
        <v>7136</v>
      </c>
      <c r="B2115" s="0" t="n">
        <v>3420</v>
      </c>
      <c r="C2115" s="0" t="n">
        <v>-0.0148427389992977</v>
      </c>
      <c r="D2115" s="0" t="n">
        <v>13898</v>
      </c>
      <c r="E2115" s="0" t="n">
        <f aca="false">IF(ISNUMBER($BA2115),$BA2115,IF(AND(ISNUMBER($D2115),ISNUMBER($BW2115),ISNUMBER($BX2115)),$D2115*($BX2115-$BW2115+1),""))</f>
        <v>13898</v>
      </c>
      <c r="H2115" s="0" t="s">
        <v>118</v>
      </c>
      <c r="I2115" s="0" t="s">
        <v>344</v>
      </c>
      <c r="J2115" s="0" t="n">
        <f aca="false">IF($BW2115&lt;&gt;"",$BW2115,"")</f>
        <v>2008</v>
      </c>
      <c r="K2115" s="0" t="n">
        <f aca="false">IF($BX2115&lt;&gt;"",$BX2115,"")</f>
        <v>2019</v>
      </c>
      <c r="L2115" s="0" t="n">
        <f aca="false">IF(AND(ISNUMBER($BW2115),ISNUMBER($BX2115)),($BW2115+$BX2115)/2,"")</f>
        <v>2013.5</v>
      </c>
      <c r="M2115" s="0" t="n">
        <f aca="false">IF($L2115&lt;&gt;"",$L2115,"")</f>
        <v>2013.5</v>
      </c>
      <c r="N2115" s="0" t="n">
        <f aca="false">IF(AND(ISNUMBER($BW2115),ISNUMBER($BX2115)),MIN(1,MAX(0,($BX2115-2016+1)/($BX2115-$BW2115+1))),"")</f>
        <v>0.333333333333333</v>
      </c>
      <c r="O2115" s="0" t="n">
        <f aca="false">IF(AND(ISNUMBER($BW2115),ISNUMBER($BX2115)),MIN(1,MAX(0,($BX2115-2017+1)/($BX2115-$BW2115+1))),"")</f>
        <v>0.25</v>
      </c>
      <c r="P2115" s="0" t="n">
        <f aca="false">IF(AND(ISNUMBER($BW2115),ISNUMBER($BX2115)),MIN(1,MAX(0,($BX2115-2018+1)/($BX2115-$BW2115+1))),"")</f>
        <v>0.166666666666667</v>
      </c>
      <c r="Q2115" s="0" t="n">
        <f aca="false">IF(AND(ISNUMBER($BW2115),ISNUMBER($BX2115)),MIN(1,MAX(0,($BX2115-2019+1)/($BX2115-$BW2115+1))),"")</f>
        <v>0.0833333333333333</v>
      </c>
      <c r="R2115" s="0" t="n">
        <f aca="false">IF(AND(ISNUMBER($BW2115),ISNUMBER($BX2115)),MIN(1,MAX(0,($BX2115-2016+1)/($BX2115-$BW2115+1))),"")</f>
        <v>0.333333333333333</v>
      </c>
      <c r="S2115" s="0" t="n">
        <f aca="false">IF($L2115&lt;&gt;"",IF($L2115&gt;=2015.5,1,0),"")</f>
        <v>0</v>
      </c>
      <c r="T2115" s="0" t="n">
        <f aca="false">IF($L2115&lt;&gt;"",IF($L2115&gt;=2016,1,0),"")</f>
        <v>0</v>
      </c>
      <c r="U2115" s="0" t="n">
        <f aca="false">IF(ISNUMBER($BX2115),IF($BX2115&gt;=2016,1,0),"")</f>
        <v>1</v>
      </c>
      <c r="V2115" s="0" t="n">
        <f aca="false">IF(ISNUMBER($BW2115),IF($BW2115&gt;=2016,1,0),"")</f>
        <v>0</v>
      </c>
      <c r="W2115" s="0" t="str">
        <f aca="false">IF(AND(ISNUMBER($BW2115),ISNUMBER($BX2115)),IF($BW2115&gt;=2016,"post-only",IF($BX2115&lt;2016,"pre-only","mixed")),"")</f>
        <v>mixed</v>
      </c>
      <c r="X2115" s="0" t="n">
        <f aca="false">IF(AND(ISNUMBER($BW2115),ISNUMBER($BX2115)),MIN(1,MAX(0,($BX2115-2017+1)/($BX2115-$BW2115+1))),"")</f>
        <v>0.25</v>
      </c>
      <c r="Y2115" s="0" t="n">
        <f aca="false">IF(AND(ISNUMBER($BW2115),ISNUMBER($BX2115)),MIN(1,MAX(0,($BX2115-2018+1)/($BX2115-$BW2115+1))),"")</f>
        <v>0.166666666666667</v>
      </c>
      <c r="Z2115" s="0" t="n">
        <f aca="false">IF(AND(ISNUMBER($BW2115),ISNUMBER($BX2115)),MIN(1,MAX(0,($BX2115-2019+1)/($BX2115-$BW2115+1))),"")</f>
        <v>0.0833333333333333</v>
      </c>
      <c r="AA2115" s="0" t="n">
        <f aca="false">IF(ISNUMBER($BX2115),IF($BX2115&gt;=2017,1,0),"")</f>
        <v>1</v>
      </c>
      <c r="AB2115" s="0" t="n">
        <f aca="false">IF(ISNUMBER($BX2115),IF($BX2115&gt;=2018,1,0),"")</f>
        <v>1</v>
      </c>
      <c r="AC2115" s="0" t="n">
        <f aca="false">IF(ISNUMBER($BX2115),IF($BX2115&gt;=2019,1,0),"")</f>
        <v>1</v>
      </c>
      <c r="AD2115" s="0" t="n">
        <f aca="false">IF($L2115&lt;&gt;"",IF($L2115&gt;2013,1,0),"")</f>
        <v>1</v>
      </c>
      <c r="AE2115" s="0" t="n">
        <f aca="false">IF($L2115&lt;&gt;"",1+IF($L2115&gt;2011,1,0)+IF($L2115&gt;2014,1,0),"")</f>
        <v>2</v>
      </c>
      <c r="AF2115" s="0" t="s">
        <v>747</v>
      </c>
      <c r="AG2115" s="0" t="s">
        <v>88</v>
      </c>
      <c r="AH2115" s="0" t="s">
        <v>89</v>
      </c>
      <c r="AI2115" s="0" t="s">
        <v>334</v>
      </c>
      <c r="AJ2115" s="0" t="s">
        <v>334</v>
      </c>
      <c r="AK2115" s="0" t="str">
        <f aca="false">IF(AND($CF2115&lt;&gt;"",IFERROR(INDEX(subsample_country_map!$B:$B,MATCH($CF2115,subsample_country_map!$A:$A,0)),"")&lt;&gt;""),INDEX(subsample_country_map!$B:$B,MATCH($CF2115,subsample_country_map!$A:$A,0)),INDEX(lookup!$AA:$AA,MATCH($A2115,lookup!$A:$A,0)))</f>
        <v>3_AsiaPac</v>
      </c>
      <c r="AL2115" s="0" t="str">
        <f aca="false">IF(AND($CF2115&lt;&gt;"",IFERROR(INDEX(subsample_country_map!$C:$C,MATCH($CF2115,subsample_country_map!$A:$A,0)),"")&lt;&gt;""),INDEX(subsample_country_map!$C:$C,MATCH($CF2115,subsample_country_map!$A:$A,0)),INDEX(lookup!$AB:$AB,MATCH($A2115,lookup!$A:$A,0)))</f>
        <v>99_NCE</v>
      </c>
      <c r="AM2115" s="0" t="str">
        <f aca="false">IF(AND($CF2115&lt;&gt;"",IFERROR(INDEX(subsample_country_map!$D:$D,MATCH($CF2115,subsample_country_map!$A:$A,0)),"")&lt;&gt;""),INDEX(subsample_country_map!$D:$D,MATCH($CF2115,subsample_country_map!$A:$A,0)),INDEX(lookup!$AC:$AC,MATCH($A2115,lookup!$A:$A,0)))</f>
        <v>99_NCE</v>
      </c>
      <c r="AN2115" s="0" t="str">
        <f aca="false">IF(AND($CF2115&lt;&gt;"",IFERROR(INDEX(subsample_country_map!$E:$E,MATCH($CF2115,subsample_country_map!$A:$A,0)),"")&lt;&gt;""),INDEX(subsample_country_map!$E:$E,MATCH($CF2115,subsample_country_map!$A:$A,0)),INDEX(lookup!$AD:$AD,MATCH($A2115,lookup!$A:$A,0)))</f>
        <v>99_NCE</v>
      </c>
      <c r="AO2115" s="0" t="str">
        <f aca="false">INDEX(lookup!$Y:$Y,MATCH($A2115,lookup!$A:$A,0))</f>
        <v>1_not published</v>
      </c>
      <c r="AP2115" s="0" t="str">
        <f aca="false">INDEX(lookup!$Z:$Z,MATCH($A2115,lookup!$A:$A,0))</f>
        <v>99_NCE</v>
      </c>
      <c r="AQ2115" s="0" t="str">
        <f aca="false">INDEX(lookup!$W:$W,MATCH($A2115,lookup!$A:$A,0))</f>
        <v>1_fin/acc/econ</v>
      </c>
      <c r="AS2115" s="0" t="s">
        <v>91</v>
      </c>
      <c r="AT2115" s="0" t="s">
        <v>111</v>
      </c>
      <c r="AU2115" s="0" t="s">
        <v>93</v>
      </c>
      <c r="AV2115" s="0" t="s">
        <v>1951</v>
      </c>
      <c r="AW2115" s="0" t="s">
        <v>4363</v>
      </c>
      <c r="BA2115" s="0" t="n">
        <v>13898</v>
      </c>
      <c r="BB2115" s="0" t="s">
        <v>96</v>
      </c>
      <c r="BC2115" s="0" t="s">
        <v>358</v>
      </c>
      <c r="BD2115" s="0" t="s">
        <v>7137</v>
      </c>
      <c r="BE2115" s="0" t="s">
        <v>98</v>
      </c>
      <c r="BI2115" s="0" t="s">
        <v>502</v>
      </c>
      <c r="BJ2115" s="0" t="s">
        <v>7138</v>
      </c>
      <c r="BK2115" s="0" t="s">
        <v>7139</v>
      </c>
      <c r="BL2115" s="0" t="s">
        <v>7140</v>
      </c>
      <c r="BM2115" s="0" t="s">
        <v>7141</v>
      </c>
      <c r="BN2115" s="0" t="s">
        <v>7142</v>
      </c>
      <c r="BO2115" s="0" t="s">
        <v>769</v>
      </c>
      <c r="BP2115" s="0" t="s">
        <v>7136</v>
      </c>
      <c r="BQ2115" s="0" t="s">
        <v>127</v>
      </c>
      <c r="BT2115" s="0" t="n">
        <v>0</v>
      </c>
      <c r="BU2115" s="0" t="s">
        <v>7143</v>
      </c>
      <c r="BW2115" s="0" t="n">
        <v>2008</v>
      </c>
      <c r="BX2115" s="0" t="n">
        <v>2019</v>
      </c>
      <c r="BY2115" s="0" t="s">
        <v>7144</v>
      </c>
      <c r="BZ2115" s="0" t="n">
        <v>2013.5</v>
      </c>
      <c r="CA2115" s="0" t="n">
        <v>0.333333333333333</v>
      </c>
      <c r="CB2115" s="0" t="n">
        <v>0</v>
      </c>
      <c r="CC2115" s="0" t="n">
        <v>1</v>
      </c>
      <c r="CD2115" s="0" t="n">
        <v>-0.014843829129343</v>
      </c>
      <c r="CE2115" s="0" t="n">
        <v>1</v>
      </c>
    </row>
    <row r="2116" customFormat="false" ht="15" hidden="false" customHeight="false" outlineLevel="0" collapsed="false">
      <c r="A2116" s="0" t="s">
        <v>7136</v>
      </c>
      <c r="B2116" s="0" t="n">
        <v>3421</v>
      </c>
      <c r="C2116" s="0" t="n">
        <v>0.00169649747275102</v>
      </c>
      <c r="D2116" s="0" t="n">
        <v>13898</v>
      </c>
      <c r="E2116" s="0" t="n">
        <f aca="false">IF(ISNUMBER($BA2116),$BA2116,IF(AND(ISNUMBER($D2116),ISNUMBER($BW2116),ISNUMBER($BX2116)),$D2116*($BX2116-$BW2116+1),""))</f>
        <v>13898</v>
      </c>
      <c r="H2116" s="0" t="s">
        <v>118</v>
      </c>
      <c r="I2116" s="0" t="s">
        <v>344</v>
      </c>
      <c r="J2116" s="0" t="n">
        <f aca="false">IF($BW2116&lt;&gt;"",$BW2116,"")</f>
        <v>2008</v>
      </c>
      <c r="K2116" s="0" t="n">
        <f aca="false">IF($BX2116&lt;&gt;"",$BX2116,"")</f>
        <v>2019</v>
      </c>
      <c r="L2116" s="0" t="n">
        <f aca="false">IF(AND(ISNUMBER($BW2116),ISNUMBER($BX2116)),($BW2116+$BX2116)/2,"")</f>
        <v>2013.5</v>
      </c>
      <c r="M2116" s="0" t="n">
        <f aca="false">IF($L2116&lt;&gt;"",$L2116,"")</f>
        <v>2013.5</v>
      </c>
      <c r="N2116" s="0" t="n">
        <f aca="false">IF(AND(ISNUMBER($BW2116),ISNUMBER($BX2116)),MIN(1,MAX(0,($BX2116-2016+1)/($BX2116-$BW2116+1))),"")</f>
        <v>0.333333333333333</v>
      </c>
      <c r="O2116" s="0" t="n">
        <f aca="false">IF(AND(ISNUMBER($BW2116),ISNUMBER($BX2116)),MIN(1,MAX(0,($BX2116-2017+1)/($BX2116-$BW2116+1))),"")</f>
        <v>0.25</v>
      </c>
      <c r="P2116" s="0" t="n">
        <f aca="false">IF(AND(ISNUMBER($BW2116),ISNUMBER($BX2116)),MIN(1,MAX(0,($BX2116-2018+1)/($BX2116-$BW2116+1))),"")</f>
        <v>0.166666666666667</v>
      </c>
      <c r="Q2116" s="0" t="n">
        <f aca="false">IF(AND(ISNUMBER($BW2116),ISNUMBER($BX2116)),MIN(1,MAX(0,($BX2116-2019+1)/($BX2116-$BW2116+1))),"")</f>
        <v>0.0833333333333333</v>
      </c>
      <c r="R2116" s="0" t="n">
        <f aca="false">IF(AND(ISNUMBER($BW2116),ISNUMBER($BX2116)),MIN(1,MAX(0,($BX2116-2016+1)/($BX2116-$BW2116+1))),"")</f>
        <v>0.333333333333333</v>
      </c>
      <c r="S2116" s="0" t="n">
        <f aca="false">IF($L2116&lt;&gt;"",IF($L2116&gt;=2015.5,1,0),"")</f>
        <v>0</v>
      </c>
      <c r="T2116" s="0" t="n">
        <f aca="false">IF($L2116&lt;&gt;"",IF($L2116&gt;=2016,1,0),"")</f>
        <v>0</v>
      </c>
      <c r="U2116" s="0" t="n">
        <f aca="false">IF(ISNUMBER($BX2116),IF($BX2116&gt;=2016,1,0),"")</f>
        <v>1</v>
      </c>
      <c r="V2116" s="0" t="n">
        <f aca="false">IF(ISNUMBER($BW2116),IF($BW2116&gt;=2016,1,0),"")</f>
        <v>0</v>
      </c>
      <c r="W2116" s="0" t="str">
        <f aca="false">IF(AND(ISNUMBER($BW2116),ISNUMBER($BX2116)),IF($BW2116&gt;=2016,"post-only",IF($BX2116&lt;2016,"pre-only","mixed")),"")</f>
        <v>mixed</v>
      </c>
      <c r="X2116" s="0" t="n">
        <f aca="false">IF(AND(ISNUMBER($BW2116),ISNUMBER($BX2116)),MIN(1,MAX(0,($BX2116-2017+1)/($BX2116-$BW2116+1))),"")</f>
        <v>0.25</v>
      </c>
      <c r="Y2116" s="0" t="n">
        <f aca="false">IF(AND(ISNUMBER($BW2116),ISNUMBER($BX2116)),MIN(1,MAX(0,($BX2116-2018+1)/($BX2116-$BW2116+1))),"")</f>
        <v>0.166666666666667</v>
      </c>
      <c r="Z2116" s="0" t="n">
        <f aca="false">IF(AND(ISNUMBER($BW2116),ISNUMBER($BX2116)),MIN(1,MAX(0,($BX2116-2019+1)/($BX2116-$BW2116+1))),"")</f>
        <v>0.0833333333333333</v>
      </c>
      <c r="AA2116" s="0" t="n">
        <f aca="false">IF(ISNUMBER($BX2116),IF($BX2116&gt;=2017,1,0),"")</f>
        <v>1</v>
      </c>
      <c r="AB2116" s="0" t="n">
        <f aca="false">IF(ISNUMBER($BX2116),IF($BX2116&gt;=2018,1,0),"")</f>
        <v>1</v>
      </c>
      <c r="AC2116" s="0" t="n">
        <f aca="false">IF(ISNUMBER($BX2116),IF($BX2116&gt;=2019,1,0),"")</f>
        <v>1</v>
      </c>
      <c r="AD2116" s="0" t="n">
        <f aca="false">IF($L2116&lt;&gt;"",IF($L2116&gt;2013,1,0),"")</f>
        <v>1</v>
      </c>
      <c r="AE2116" s="0" t="n">
        <f aca="false">IF($L2116&lt;&gt;"",1+IF($L2116&gt;2011,1,0)+IF($L2116&gt;2014,1,0),"")</f>
        <v>2</v>
      </c>
      <c r="AF2116" s="0" t="s">
        <v>747</v>
      </c>
      <c r="AG2116" s="0" t="s">
        <v>88</v>
      </c>
      <c r="AH2116" s="0" t="s">
        <v>89</v>
      </c>
      <c r="AI2116" s="0" t="s">
        <v>334</v>
      </c>
      <c r="AJ2116" s="0" t="s">
        <v>334</v>
      </c>
      <c r="AK2116" s="0" t="str">
        <f aca="false">IF(AND($CF2116&lt;&gt;"",IFERROR(INDEX(subsample_country_map!$B:$B,MATCH($CF2116,subsample_country_map!$A:$A,0)),"")&lt;&gt;""),INDEX(subsample_country_map!$B:$B,MATCH($CF2116,subsample_country_map!$A:$A,0)),INDEX(lookup!$AA:$AA,MATCH($A2116,lookup!$A:$A,0)))</f>
        <v>3_AsiaPac</v>
      </c>
      <c r="AL2116" s="0" t="str">
        <f aca="false">IF(AND($CF2116&lt;&gt;"",IFERROR(INDEX(subsample_country_map!$C:$C,MATCH($CF2116,subsample_country_map!$A:$A,0)),"")&lt;&gt;""),INDEX(subsample_country_map!$C:$C,MATCH($CF2116,subsample_country_map!$A:$A,0)),INDEX(lookup!$AB:$AB,MATCH($A2116,lookup!$A:$A,0)))</f>
        <v>99_NCE</v>
      </c>
      <c r="AM2116" s="0" t="str">
        <f aca="false">IF(AND($CF2116&lt;&gt;"",IFERROR(INDEX(subsample_country_map!$D:$D,MATCH($CF2116,subsample_country_map!$A:$A,0)),"")&lt;&gt;""),INDEX(subsample_country_map!$D:$D,MATCH($CF2116,subsample_country_map!$A:$A,0)),INDEX(lookup!$AC:$AC,MATCH($A2116,lookup!$A:$A,0)))</f>
        <v>99_NCE</v>
      </c>
      <c r="AN2116" s="0" t="str">
        <f aca="false">IF(AND($CF2116&lt;&gt;"",IFERROR(INDEX(subsample_country_map!$E:$E,MATCH($CF2116,subsample_country_map!$A:$A,0)),"")&lt;&gt;""),INDEX(subsample_country_map!$E:$E,MATCH($CF2116,subsample_country_map!$A:$A,0)),INDEX(lookup!$AD:$AD,MATCH($A2116,lookup!$A:$A,0)))</f>
        <v>99_NCE</v>
      </c>
      <c r="AO2116" s="0" t="str">
        <f aca="false">INDEX(lookup!$Y:$Y,MATCH($A2116,lookup!$A:$A,0))</f>
        <v>1_not published</v>
      </c>
      <c r="AP2116" s="0" t="str">
        <f aca="false">INDEX(lookup!$Z:$Z,MATCH($A2116,lookup!$A:$A,0))</f>
        <v>99_NCE</v>
      </c>
      <c r="AQ2116" s="0" t="str">
        <f aca="false">INDEX(lookup!$W:$W,MATCH($A2116,lookup!$A:$A,0))</f>
        <v>1_fin/acc/econ</v>
      </c>
      <c r="AS2116" s="0" t="s">
        <v>91</v>
      </c>
      <c r="AT2116" s="0" t="s">
        <v>111</v>
      </c>
      <c r="AU2116" s="0" t="s">
        <v>93</v>
      </c>
      <c r="AV2116" s="0" t="s">
        <v>1042</v>
      </c>
      <c r="AW2116" s="0" t="s">
        <v>6295</v>
      </c>
      <c r="BA2116" s="0" t="n">
        <v>13898</v>
      </c>
      <c r="BB2116" s="0" t="s">
        <v>96</v>
      </c>
      <c r="BC2116" s="0" t="s">
        <v>358</v>
      </c>
      <c r="BD2116" s="0" t="s">
        <v>7137</v>
      </c>
      <c r="BE2116" s="0" t="s">
        <v>98</v>
      </c>
      <c r="BI2116" s="0" t="s">
        <v>502</v>
      </c>
      <c r="BJ2116" s="0" t="s">
        <v>7145</v>
      </c>
      <c r="BK2116" s="0" t="s">
        <v>7139</v>
      </c>
      <c r="BL2116" s="0" t="s">
        <v>7146</v>
      </c>
      <c r="BM2116" s="0" t="s">
        <v>7141</v>
      </c>
      <c r="BN2116" s="0" t="s">
        <v>7142</v>
      </c>
      <c r="BO2116" s="0" t="s">
        <v>769</v>
      </c>
      <c r="BP2116" s="0" t="s">
        <v>7136</v>
      </c>
      <c r="BQ2116" s="0" t="s">
        <v>127</v>
      </c>
      <c r="BT2116" s="0" t="n">
        <v>0</v>
      </c>
      <c r="BU2116" s="0" t="s">
        <v>7143</v>
      </c>
      <c r="BW2116" s="0" t="n">
        <v>2008</v>
      </c>
      <c r="BX2116" s="0" t="n">
        <v>2019</v>
      </c>
      <c r="BY2116" s="0" t="s">
        <v>7144</v>
      </c>
      <c r="BZ2116" s="0" t="n">
        <v>2013.5</v>
      </c>
      <c r="CA2116" s="0" t="n">
        <v>0.333333333333333</v>
      </c>
      <c r="CB2116" s="0" t="n">
        <v>0</v>
      </c>
      <c r="CC2116" s="0" t="n">
        <v>1</v>
      </c>
      <c r="CD2116" s="0" t="n">
        <v>0.00169649910031903</v>
      </c>
      <c r="CE2116" s="0" t="n">
        <v>1</v>
      </c>
    </row>
    <row r="2117" customFormat="false" ht="15" hidden="false" customHeight="false" outlineLevel="0" collapsed="false">
      <c r="A2117" s="0" t="s">
        <v>7136</v>
      </c>
      <c r="B2117" s="0" t="n">
        <v>3422</v>
      </c>
      <c r="C2117" s="0" t="n">
        <v>-0.0148427389992977</v>
      </c>
      <c r="D2117" s="0" t="n">
        <v>13898</v>
      </c>
      <c r="E2117" s="0" t="n">
        <f aca="false">IF(ISNUMBER($BA2117),$BA2117,IF(AND(ISNUMBER($D2117),ISNUMBER($BW2117),ISNUMBER($BX2117)),$D2117*($BX2117-$BW2117+1),""))</f>
        <v>13898</v>
      </c>
      <c r="H2117" s="0" t="s">
        <v>118</v>
      </c>
      <c r="I2117" s="0" t="s">
        <v>344</v>
      </c>
      <c r="J2117" s="0" t="n">
        <f aca="false">IF($BW2117&lt;&gt;"",$BW2117,"")</f>
        <v>2008</v>
      </c>
      <c r="K2117" s="0" t="n">
        <f aca="false">IF($BX2117&lt;&gt;"",$BX2117,"")</f>
        <v>2019</v>
      </c>
      <c r="L2117" s="0" t="n">
        <f aca="false">IF(AND(ISNUMBER($BW2117),ISNUMBER($BX2117)),($BW2117+$BX2117)/2,"")</f>
        <v>2013.5</v>
      </c>
      <c r="M2117" s="0" t="n">
        <f aca="false">IF($L2117&lt;&gt;"",$L2117,"")</f>
        <v>2013.5</v>
      </c>
      <c r="N2117" s="0" t="n">
        <f aca="false">IF(AND(ISNUMBER($BW2117),ISNUMBER($BX2117)),MIN(1,MAX(0,($BX2117-2016+1)/($BX2117-$BW2117+1))),"")</f>
        <v>0.333333333333333</v>
      </c>
      <c r="O2117" s="0" t="n">
        <f aca="false">IF(AND(ISNUMBER($BW2117),ISNUMBER($BX2117)),MIN(1,MAX(0,($BX2117-2017+1)/($BX2117-$BW2117+1))),"")</f>
        <v>0.25</v>
      </c>
      <c r="P2117" s="0" t="n">
        <f aca="false">IF(AND(ISNUMBER($BW2117),ISNUMBER($BX2117)),MIN(1,MAX(0,($BX2117-2018+1)/($BX2117-$BW2117+1))),"")</f>
        <v>0.166666666666667</v>
      </c>
      <c r="Q2117" s="0" t="n">
        <f aca="false">IF(AND(ISNUMBER($BW2117),ISNUMBER($BX2117)),MIN(1,MAX(0,($BX2117-2019+1)/($BX2117-$BW2117+1))),"")</f>
        <v>0.0833333333333333</v>
      </c>
      <c r="R2117" s="0" t="n">
        <f aca="false">IF(AND(ISNUMBER($BW2117),ISNUMBER($BX2117)),MIN(1,MAX(0,($BX2117-2016+1)/($BX2117-$BW2117+1))),"")</f>
        <v>0.333333333333333</v>
      </c>
      <c r="S2117" s="0" t="n">
        <f aca="false">IF($L2117&lt;&gt;"",IF($L2117&gt;=2015.5,1,0),"")</f>
        <v>0</v>
      </c>
      <c r="T2117" s="0" t="n">
        <f aca="false">IF($L2117&lt;&gt;"",IF($L2117&gt;=2016,1,0),"")</f>
        <v>0</v>
      </c>
      <c r="U2117" s="0" t="n">
        <f aca="false">IF(ISNUMBER($BX2117),IF($BX2117&gt;=2016,1,0),"")</f>
        <v>1</v>
      </c>
      <c r="V2117" s="0" t="n">
        <f aca="false">IF(ISNUMBER($BW2117),IF($BW2117&gt;=2016,1,0),"")</f>
        <v>0</v>
      </c>
      <c r="W2117" s="0" t="str">
        <f aca="false">IF(AND(ISNUMBER($BW2117),ISNUMBER($BX2117)),IF($BW2117&gt;=2016,"post-only",IF($BX2117&lt;2016,"pre-only","mixed")),"")</f>
        <v>mixed</v>
      </c>
      <c r="X2117" s="0" t="n">
        <f aca="false">IF(AND(ISNUMBER($BW2117),ISNUMBER($BX2117)),MIN(1,MAX(0,($BX2117-2017+1)/($BX2117-$BW2117+1))),"")</f>
        <v>0.25</v>
      </c>
      <c r="Y2117" s="0" t="n">
        <f aca="false">IF(AND(ISNUMBER($BW2117),ISNUMBER($BX2117)),MIN(1,MAX(0,($BX2117-2018+1)/($BX2117-$BW2117+1))),"")</f>
        <v>0.166666666666667</v>
      </c>
      <c r="Z2117" s="0" t="n">
        <f aca="false">IF(AND(ISNUMBER($BW2117),ISNUMBER($BX2117)),MIN(1,MAX(0,($BX2117-2019+1)/($BX2117-$BW2117+1))),"")</f>
        <v>0.0833333333333333</v>
      </c>
      <c r="AA2117" s="0" t="n">
        <f aca="false">IF(ISNUMBER($BX2117),IF($BX2117&gt;=2017,1,0),"")</f>
        <v>1</v>
      </c>
      <c r="AB2117" s="0" t="n">
        <f aca="false">IF(ISNUMBER($BX2117),IF($BX2117&gt;=2018,1,0),"")</f>
        <v>1</v>
      </c>
      <c r="AC2117" s="0" t="n">
        <f aca="false">IF(ISNUMBER($BX2117),IF($BX2117&gt;=2019,1,0),"")</f>
        <v>1</v>
      </c>
      <c r="AD2117" s="0" t="n">
        <f aca="false">IF($L2117&lt;&gt;"",IF($L2117&gt;2013,1,0),"")</f>
        <v>1</v>
      </c>
      <c r="AE2117" s="0" t="n">
        <f aca="false">IF($L2117&lt;&gt;"",1+IF($L2117&gt;2011,1,0)+IF($L2117&gt;2014,1,0),"")</f>
        <v>2</v>
      </c>
      <c r="AF2117" s="0" t="s">
        <v>747</v>
      </c>
      <c r="AG2117" s="0" t="s">
        <v>88</v>
      </c>
      <c r="AH2117" s="0" t="s">
        <v>89</v>
      </c>
      <c r="AI2117" s="0" t="s">
        <v>334</v>
      </c>
      <c r="AJ2117" s="0" t="s">
        <v>334</v>
      </c>
      <c r="AK2117" s="0" t="str">
        <f aca="false">IF(AND($CF2117&lt;&gt;"",IFERROR(INDEX(subsample_country_map!$B:$B,MATCH($CF2117,subsample_country_map!$A:$A,0)),"")&lt;&gt;""),INDEX(subsample_country_map!$B:$B,MATCH($CF2117,subsample_country_map!$A:$A,0)),INDEX(lookup!$AA:$AA,MATCH($A2117,lookup!$A:$A,0)))</f>
        <v>3_AsiaPac</v>
      </c>
      <c r="AL2117" s="0" t="str">
        <f aca="false">IF(AND($CF2117&lt;&gt;"",IFERROR(INDEX(subsample_country_map!$C:$C,MATCH($CF2117,subsample_country_map!$A:$A,0)),"")&lt;&gt;""),INDEX(subsample_country_map!$C:$C,MATCH($CF2117,subsample_country_map!$A:$A,0)),INDEX(lookup!$AB:$AB,MATCH($A2117,lookup!$A:$A,0)))</f>
        <v>99_NCE</v>
      </c>
      <c r="AM2117" s="0" t="str">
        <f aca="false">IF(AND($CF2117&lt;&gt;"",IFERROR(INDEX(subsample_country_map!$D:$D,MATCH($CF2117,subsample_country_map!$A:$A,0)),"")&lt;&gt;""),INDEX(subsample_country_map!$D:$D,MATCH($CF2117,subsample_country_map!$A:$A,0)),INDEX(lookup!$AC:$AC,MATCH($A2117,lookup!$A:$A,0)))</f>
        <v>99_NCE</v>
      </c>
      <c r="AN2117" s="0" t="str">
        <f aca="false">IF(AND($CF2117&lt;&gt;"",IFERROR(INDEX(subsample_country_map!$E:$E,MATCH($CF2117,subsample_country_map!$A:$A,0)),"")&lt;&gt;""),INDEX(subsample_country_map!$E:$E,MATCH($CF2117,subsample_country_map!$A:$A,0)),INDEX(lookup!$AD:$AD,MATCH($A2117,lookup!$A:$A,0)))</f>
        <v>99_NCE</v>
      </c>
      <c r="AO2117" s="0" t="str">
        <f aca="false">INDEX(lookup!$Y:$Y,MATCH($A2117,lookup!$A:$A,0))</f>
        <v>1_not published</v>
      </c>
      <c r="AP2117" s="0" t="str">
        <f aca="false">INDEX(lookup!$Z:$Z,MATCH($A2117,lookup!$A:$A,0))</f>
        <v>99_NCE</v>
      </c>
      <c r="AQ2117" s="0" t="str">
        <f aca="false">INDEX(lookup!$W:$W,MATCH($A2117,lookup!$A:$A,0))</f>
        <v>1_fin/acc/econ</v>
      </c>
      <c r="AS2117" s="0" t="s">
        <v>91</v>
      </c>
      <c r="AT2117" s="0" t="s">
        <v>111</v>
      </c>
      <c r="AU2117" s="0" t="s">
        <v>93</v>
      </c>
      <c r="AV2117" s="0" t="s">
        <v>1951</v>
      </c>
      <c r="AW2117" s="0" t="s">
        <v>4363</v>
      </c>
      <c r="BA2117" s="0" t="n">
        <v>13898</v>
      </c>
      <c r="BB2117" s="0" t="s">
        <v>96</v>
      </c>
      <c r="BC2117" s="0" t="s">
        <v>358</v>
      </c>
      <c r="BD2117" s="0" t="s">
        <v>7137</v>
      </c>
      <c r="BE2117" s="0" t="s">
        <v>98</v>
      </c>
      <c r="BI2117" s="0" t="s">
        <v>336</v>
      </c>
      <c r="BJ2117" s="0" t="s">
        <v>7138</v>
      </c>
      <c r="BK2117" s="0" t="s">
        <v>318</v>
      </c>
      <c r="BL2117" s="0" t="s">
        <v>7140</v>
      </c>
      <c r="BM2117" s="0" t="s">
        <v>7141</v>
      </c>
      <c r="BN2117" s="0" t="s">
        <v>7142</v>
      </c>
      <c r="BO2117" s="0" t="s">
        <v>769</v>
      </c>
      <c r="BP2117" s="0" t="s">
        <v>7136</v>
      </c>
      <c r="BQ2117" s="0" t="s">
        <v>127</v>
      </c>
      <c r="BT2117" s="0" t="n">
        <v>0</v>
      </c>
      <c r="BU2117" s="0" t="s">
        <v>7143</v>
      </c>
      <c r="BW2117" s="0" t="n">
        <v>2008</v>
      </c>
      <c r="BX2117" s="0" t="n">
        <v>2019</v>
      </c>
      <c r="BY2117" s="0" t="s">
        <v>7144</v>
      </c>
      <c r="BZ2117" s="0" t="n">
        <v>2013.5</v>
      </c>
      <c r="CA2117" s="0" t="n">
        <v>0.333333333333333</v>
      </c>
      <c r="CB2117" s="0" t="n">
        <v>0</v>
      </c>
      <c r="CC2117" s="0" t="n">
        <v>1</v>
      </c>
      <c r="CD2117" s="0" t="n">
        <v>-0.014843829129343</v>
      </c>
      <c r="CE2117" s="0" t="n">
        <v>1</v>
      </c>
    </row>
    <row r="2118" customFormat="false" ht="15" hidden="false" customHeight="false" outlineLevel="0" collapsed="false">
      <c r="A2118" s="0" t="s">
        <v>7136</v>
      </c>
      <c r="B2118" s="0" t="n">
        <v>3423</v>
      </c>
      <c r="C2118" s="0" t="n">
        <v>0.0050894338269175</v>
      </c>
      <c r="D2118" s="0" t="n">
        <v>13898</v>
      </c>
      <c r="E2118" s="0" t="n">
        <f aca="false">IF(ISNUMBER($BA2118),$BA2118,IF(AND(ISNUMBER($D2118),ISNUMBER($BW2118),ISNUMBER($BX2118)),$D2118*($BX2118-$BW2118+1),""))</f>
        <v>13898</v>
      </c>
      <c r="H2118" s="0" t="s">
        <v>118</v>
      </c>
      <c r="I2118" s="0" t="s">
        <v>344</v>
      </c>
      <c r="J2118" s="0" t="n">
        <f aca="false">IF($BW2118&lt;&gt;"",$BW2118,"")</f>
        <v>2008</v>
      </c>
      <c r="K2118" s="0" t="n">
        <f aca="false">IF($BX2118&lt;&gt;"",$BX2118,"")</f>
        <v>2019</v>
      </c>
      <c r="L2118" s="0" t="n">
        <f aca="false">IF(AND(ISNUMBER($BW2118),ISNUMBER($BX2118)),($BW2118+$BX2118)/2,"")</f>
        <v>2013.5</v>
      </c>
      <c r="M2118" s="0" t="n">
        <f aca="false">IF($L2118&lt;&gt;"",$L2118,"")</f>
        <v>2013.5</v>
      </c>
      <c r="N2118" s="0" t="n">
        <f aca="false">IF(AND(ISNUMBER($BW2118),ISNUMBER($BX2118)),MIN(1,MAX(0,($BX2118-2016+1)/($BX2118-$BW2118+1))),"")</f>
        <v>0.333333333333333</v>
      </c>
      <c r="O2118" s="0" t="n">
        <f aca="false">IF(AND(ISNUMBER($BW2118),ISNUMBER($BX2118)),MIN(1,MAX(0,($BX2118-2017+1)/($BX2118-$BW2118+1))),"")</f>
        <v>0.25</v>
      </c>
      <c r="P2118" s="0" t="n">
        <f aca="false">IF(AND(ISNUMBER($BW2118),ISNUMBER($BX2118)),MIN(1,MAX(0,($BX2118-2018+1)/($BX2118-$BW2118+1))),"")</f>
        <v>0.166666666666667</v>
      </c>
      <c r="Q2118" s="0" t="n">
        <f aca="false">IF(AND(ISNUMBER($BW2118),ISNUMBER($BX2118)),MIN(1,MAX(0,($BX2118-2019+1)/($BX2118-$BW2118+1))),"")</f>
        <v>0.0833333333333333</v>
      </c>
      <c r="R2118" s="0" t="n">
        <f aca="false">IF(AND(ISNUMBER($BW2118),ISNUMBER($BX2118)),MIN(1,MAX(0,($BX2118-2016+1)/($BX2118-$BW2118+1))),"")</f>
        <v>0.333333333333333</v>
      </c>
      <c r="S2118" s="0" t="n">
        <f aca="false">IF($L2118&lt;&gt;"",IF($L2118&gt;=2015.5,1,0),"")</f>
        <v>0</v>
      </c>
      <c r="T2118" s="0" t="n">
        <f aca="false">IF($L2118&lt;&gt;"",IF($L2118&gt;=2016,1,0),"")</f>
        <v>0</v>
      </c>
      <c r="U2118" s="0" t="n">
        <f aca="false">IF(ISNUMBER($BX2118),IF($BX2118&gt;=2016,1,0),"")</f>
        <v>1</v>
      </c>
      <c r="V2118" s="0" t="n">
        <f aca="false">IF(ISNUMBER($BW2118),IF($BW2118&gt;=2016,1,0),"")</f>
        <v>0</v>
      </c>
      <c r="W2118" s="0" t="str">
        <f aca="false">IF(AND(ISNUMBER($BW2118),ISNUMBER($BX2118)),IF($BW2118&gt;=2016,"post-only",IF($BX2118&lt;2016,"pre-only","mixed")),"")</f>
        <v>mixed</v>
      </c>
      <c r="X2118" s="0" t="n">
        <f aca="false">IF(AND(ISNUMBER($BW2118),ISNUMBER($BX2118)),MIN(1,MAX(0,($BX2118-2017+1)/($BX2118-$BW2118+1))),"")</f>
        <v>0.25</v>
      </c>
      <c r="Y2118" s="0" t="n">
        <f aca="false">IF(AND(ISNUMBER($BW2118),ISNUMBER($BX2118)),MIN(1,MAX(0,($BX2118-2018+1)/($BX2118-$BW2118+1))),"")</f>
        <v>0.166666666666667</v>
      </c>
      <c r="Z2118" s="0" t="n">
        <f aca="false">IF(AND(ISNUMBER($BW2118),ISNUMBER($BX2118)),MIN(1,MAX(0,($BX2118-2019+1)/($BX2118-$BW2118+1))),"")</f>
        <v>0.0833333333333333</v>
      </c>
      <c r="AA2118" s="0" t="n">
        <f aca="false">IF(ISNUMBER($BX2118),IF($BX2118&gt;=2017,1,0),"")</f>
        <v>1</v>
      </c>
      <c r="AB2118" s="0" t="n">
        <f aca="false">IF(ISNUMBER($BX2118),IF($BX2118&gt;=2018,1,0),"")</f>
        <v>1</v>
      </c>
      <c r="AC2118" s="0" t="n">
        <f aca="false">IF(ISNUMBER($BX2118),IF($BX2118&gt;=2019,1,0),"")</f>
        <v>1</v>
      </c>
      <c r="AD2118" s="0" t="n">
        <f aca="false">IF($L2118&lt;&gt;"",IF($L2118&gt;2013,1,0),"")</f>
        <v>1</v>
      </c>
      <c r="AE2118" s="0" t="n">
        <f aca="false">IF($L2118&lt;&gt;"",1+IF($L2118&gt;2011,1,0)+IF($L2118&gt;2014,1,0),"")</f>
        <v>2</v>
      </c>
      <c r="AF2118" s="0" t="s">
        <v>747</v>
      </c>
      <c r="AG2118" s="0" t="s">
        <v>88</v>
      </c>
      <c r="AH2118" s="0" t="s">
        <v>89</v>
      </c>
      <c r="AI2118" s="0" t="s">
        <v>334</v>
      </c>
      <c r="AJ2118" s="0" t="s">
        <v>334</v>
      </c>
      <c r="AK2118" s="0" t="str">
        <f aca="false">IF(AND($CF2118&lt;&gt;"",IFERROR(INDEX(subsample_country_map!$B:$B,MATCH($CF2118,subsample_country_map!$A:$A,0)),"")&lt;&gt;""),INDEX(subsample_country_map!$B:$B,MATCH($CF2118,subsample_country_map!$A:$A,0)),INDEX(lookup!$AA:$AA,MATCH($A2118,lookup!$A:$A,0)))</f>
        <v>3_AsiaPac</v>
      </c>
      <c r="AL2118" s="0" t="str">
        <f aca="false">IF(AND($CF2118&lt;&gt;"",IFERROR(INDEX(subsample_country_map!$C:$C,MATCH($CF2118,subsample_country_map!$A:$A,0)),"")&lt;&gt;""),INDEX(subsample_country_map!$C:$C,MATCH($CF2118,subsample_country_map!$A:$A,0)),INDEX(lookup!$AB:$AB,MATCH($A2118,lookup!$A:$A,0)))</f>
        <v>99_NCE</v>
      </c>
      <c r="AM2118" s="0" t="str">
        <f aca="false">IF(AND($CF2118&lt;&gt;"",IFERROR(INDEX(subsample_country_map!$D:$D,MATCH($CF2118,subsample_country_map!$A:$A,0)),"")&lt;&gt;""),INDEX(subsample_country_map!$D:$D,MATCH($CF2118,subsample_country_map!$A:$A,0)),INDEX(lookup!$AC:$AC,MATCH($A2118,lookup!$A:$A,0)))</f>
        <v>99_NCE</v>
      </c>
      <c r="AN2118" s="0" t="str">
        <f aca="false">IF(AND($CF2118&lt;&gt;"",IFERROR(INDEX(subsample_country_map!$E:$E,MATCH($CF2118,subsample_country_map!$A:$A,0)),"")&lt;&gt;""),INDEX(subsample_country_map!$E:$E,MATCH($CF2118,subsample_country_map!$A:$A,0)),INDEX(lookup!$AD:$AD,MATCH($A2118,lookup!$A:$A,0)))</f>
        <v>99_NCE</v>
      </c>
      <c r="AO2118" s="0" t="str">
        <f aca="false">INDEX(lookup!$Y:$Y,MATCH($A2118,lookup!$A:$A,0))</f>
        <v>1_not published</v>
      </c>
      <c r="AP2118" s="0" t="str">
        <f aca="false">INDEX(lookup!$Z:$Z,MATCH($A2118,lookup!$A:$A,0))</f>
        <v>99_NCE</v>
      </c>
      <c r="AQ2118" s="0" t="str">
        <f aca="false">INDEX(lookup!$W:$W,MATCH($A2118,lookup!$A:$A,0))</f>
        <v>1_fin/acc/econ</v>
      </c>
      <c r="AS2118" s="0" t="s">
        <v>91</v>
      </c>
      <c r="AT2118" s="0" t="s">
        <v>111</v>
      </c>
      <c r="AU2118" s="0" t="s">
        <v>93</v>
      </c>
      <c r="AV2118" s="0" t="s">
        <v>947</v>
      </c>
      <c r="AW2118" s="0" t="s">
        <v>6295</v>
      </c>
      <c r="BA2118" s="0" t="n">
        <v>13898</v>
      </c>
      <c r="BB2118" s="0" t="s">
        <v>96</v>
      </c>
      <c r="BC2118" s="0" t="s">
        <v>358</v>
      </c>
      <c r="BD2118" s="0" t="s">
        <v>7137</v>
      </c>
      <c r="BE2118" s="0" t="s">
        <v>98</v>
      </c>
      <c r="BI2118" s="0" t="s">
        <v>336</v>
      </c>
      <c r="BJ2118" s="0" t="s">
        <v>7145</v>
      </c>
      <c r="BK2118" s="0" t="s">
        <v>318</v>
      </c>
      <c r="BL2118" s="0" t="s">
        <v>7147</v>
      </c>
      <c r="BM2118" s="0" t="s">
        <v>7141</v>
      </c>
      <c r="BN2118" s="0" t="s">
        <v>7142</v>
      </c>
      <c r="BO2118" s="0" t="s">
        <v>769</v>
      </c>
      <c r="BP2118" s="0" t="s">
        <v>7136</v>
      </c>
      <c r="BQ2118" s="0" t="s">
        <v>127</v>
      </c>
      <c r="BT2118" s="0" t="n">
        <v>0</v>
      </c>
      <c r="BU2118" s="0" t="s">
        <v>7143</v>
      </c>
      <c r="BW2118" s="0" t="n">
        <v>2008</v>
      </c>
      <c r="BX2118" s="0" t="n">
        <v>2019</v>
      </c>
      <c r="BY2118" s="0" t="s">
        <v>7144</v>
      </c>
      <c r="BZ2118" s="0" t="n">
        <v>2013.5</v>
      </c>
      <c r="CA2118" s="0" t="n">
        <v>0.333333333333333</v>
      </c>
      <c r="CB2118" s="0" t="n">
        <v>0</v>
      </c>
      <c r="CC2118" s="0" t="n">
        <v>1</v>
      </c>
      <c r="CD2118" s="0" t="n">
        <v>0.00508947777034328</v>
      </c>
      <c r="CE2118" s="0" t="n">
        <v>1</v>
      </c>
    </row>
    <row r="2119" customFormat="false" ht="15" hidden="false" customHeight="false" outlineLevel="0" collapsed="false">
      <c r="A2119" s="0" t="s">
        <v>7136</v>
      </c>
      <c r="B2119" s="0" t="n">
        <v>3424</v>
      </c>
      <c r="C2119" s="0" t="n">
        <v>-0.0255295988646662</v>
      </c>
      <c r="D2119" s="0" t="n">
        <v>2087</v>
      </c>
      <c r="E2119" s="0" t="n">
        <f aca="false">IF(ISNUMBER($BA2119),$BA2119,IF(AND(ISNUMBER($D2119),ISNUMBER($BW2119),ISNUMBER($BX2119)),$D2119*($BX2119-$BW2119+1),""))</f>
        <v>2087</v>
      </c>
      <c r="H2119" s="0" t="s">
        <v>118</v>
      </c>
      <c r="I2119" s="0" t="s">
        <v>344</v>
      </c>
      <c r="J2119" s="0" t="n">
        <f aca="false">IF($BW2119&lt;&gt;"",$BW2119,"")</f>
        <v>2008</v>
      </c>
      <c r="K2119" s="0" t="n">
        <f aca="false">IF($BX2119&lt;&gt;"",$BX2119,"")</f>
        <v>2019</v>
      </c>
      <c r="L2119" s="0" t="n">
        <f aca="false">IF(AND(ISNUMBER($BW2119),ISNUMBER($BX2119)),($BW2119+$BX2119)/2,"")</f>
        <v>2013.5</v>
      </c>
      <c r="M2119" s="0" t="n">
        <f aca="false">IF($L2119&lt;&gt;"",$L2119,"")</f>
        <v>2013.5</v>
      </c>
      <c r="N2119" s="0" t="n">
        <f aca="false">IF(AND(ISNUMBER($BW2119),ISNUMBER($BX2119)),MIN(1,MAX(0,($BX2119-2016+1)/($BX2119-$BW2119+1))),"")</f>
        <v>0.333333333333333</v>
      </c>
      <c r="O2119" s="0" t="n">
        <f aca="false">IF(AND(ISNUMBER($BW2119),ISNUMBER($BX2119)),MIN(1,MAX(0,($BX2119-2017+1)/($BX2119-$BW2119+1))),"")</f>
        <v>0.25</v>
      </c>
      <c r="P2119" s="0" t="n">
        <f aca="false">IF(AND(ISNUMBER($BW2119),ISNUMBER($BX2119)),MIN(1,MAX(0,($BX2119-2018+1)/($BX2119-$BW2119+1))),"")</f>
        <v>0.166666666666667</v>
      </c>
      <c r="Q2119" s="0" t="n">
        <f aca="false">IF(AND(ISNUMBER($BW2119),ISNUMBER($BX2119)),MIN(1,MAX(0,($BX2119-2019+1)/($BX2119-$BW2119+1))),"")</f>
        <v>0.0833333333333333</v>
      </c>
      <c r="R2119" s="0" t="n">
        <f aca="false">IF(AND(ISNUMBER($BW2119),ISNUMBER($BX2119)),MIN(1,MAX(0,($BX2119-2016+1)/($BX2119-$BW2119+1))),"")</f>
        <v>0.333333333333333</v>
      </c>
      <c r="S2119" s="0" t="n">
        <f aca="false">IF($L2119&lt;&gt;"",IF($L2119&gt;=2015.5,1,0),"")</f>
        <v>0</v>
      </c>
      <c r="T2119" s="0" t="n">
        <f aca="false">IF($L2119&lt;&gt;"",IF($L2119&gt;=2016,1,0),"")</f>
        <v>0</v>
      </c>
      <c r="U2119" s="0" t="n">
        <f aca="false">IF(ISNUMBER($BX2119),IF($BX2119&gt;=2016,1,0),"")</f>
        <v>1</v>
      </c>
      <c r="V2119" s="0" t="n">
        <f aca="false">IF(ISNUMBER($BW2119),IF($BW2119&gt;=2016,1,0),"")</f>
        <v>0</v>
      </c>
      <c r="W2119" s="0" t="str">
        <f aca="false">IF(AND(ISNUMBER($BW2119),ISNUMBER($BX2119)),IF($BW2119&gt;=2016,"post-only",IF($BX2119&lt;2016,"pre-only","mixed")),"")</f>
        <v>mixed</v>
      </c>
      <c r="X2119" s="0" t="n">
        <f aca="false">IF(AND(ISNUMBER($BW2119),ISNUMBER($BX2119)),MIN(1,MAX(0,($BX2119-2017+1)/($BX2119-$BW2119+1))),"")</f>
        <v>0.25</v>
      </c>
      <c r="Y2119" s="0" t="n">
        <f aca="false">IF(AND(ISNUMBER($BW2119),ISNUMBER($BX2119)),MIN(1,MAX(0,($BX2119-2018+1)/($BX2119-$BW2119+1))),"")</f>
        <v>0.166666666666667</v>
      </c>
      <c r="Z2119" s="0" t="n">
        <f aca="false">IF(AND(ISNUMBER($BW2119),ISNUMBER($BX2119)),MIN(1,MAX(0,($BX2119-2019+1)/($BX2119-$BW2119+1))),"")</f>
        <v>0.0833333333333333</v>
      </c>
      <c r="AA2119" s="0" t="n">
        <f aca="false">IF(ISNUMBER($BX2119),IF($BX2119&gt;=2017,1,0),"")</f>
        <v>1</v>
      </c>
      <c r="AB2119" s="0" t="n">
        <f aca="false">IF(ISNUMBER($BX2119),IF($BX2119&gt;=2018,1,0),"")</f>
        <v>1</v>
      </c>
      <c r="AC2119" s="0" t="n">
        <f aca="false">IF(ISNUMBER($BX2119),IF($BX2119&gt;=2019,1,0),"")</f>
        <v>1</v>
      </c>
      <c r="AD2119" s="0" t="n">
        <f aca="false">IF($L2119&lt;&gt;"",IF($L2119&gt;2013,1,0),"")</f>
        <v>1</v>
      </c>
      <c r="AE2119" s="0" t="n">
        <f aca="false">IF($L2119&lt;&gt;"",1+IF($L2119&gt;2011,1,0)+IF($L2119&gt;2014,1,0),"")</f>
        <v>2</v>
      </c>
      <c r="AF2119" s="0" t="s">
        <v>747</v>
      </c>
      <c r="AG2119" s="0" t="s">
        <v>88</v>
      </c>
      <c r="AH2119" s="0" t="s">
        <v>89</v>
      </c>
      <c r="AI2119" s="0" t="s">
        <v>334</v>
      </c>
      <c r="AJ2119" s="0" t="s">
        <v>334</v>
      </c>
      <c r="AK2119" s="0" t="str">
        <f aca="false">IF(AND($CF2119&lt;&gt;"",IFERROR(INDEX(subsample_country_map!$B:$B,MATCH($CF2119,subsample_country_map!$A:$A,0)),"")&lt;&gt;""),INDEX(subsample_country_map!$B:$B,MATCH($CF2119,subsample_country_map!$A:$A,0)),INDEX(lookup!$AA:$AA,MATCH($A2119,lookup!$A:$A,0)))</f>
        <v>3_AsiaPac</v>
      </c>
      <c r="AL2119" s="0" t="str">
        <f aca="false">IF(AND($CF2119&lt;&gt;"",IFERROR(INDEX(subsample_country_map!$C:$C,MATCH($CF2119,subsample_country_map!$A:$A,0)),"")&lt;&gt;""),INDEX(subsample_country_map!$C:$C,MATCH($CF2119,subsample_country_map!$A:$A,0)),INDEX(lookup!$AB:$AB,MATCH($A2119,lookup!$A:$A,0)))</f>
        <v>99_NCE</v>
      </c>
      <c r="AM2119" s="0" t="str">
        <f aca="false">IF(AND($CF2119&lt;&gt;"",IFERROR(INDEX(subsample_country_map!$D:$D,MATCH($CF2119,subsample_country_map!$A:$A,0)),"")&lt;&gt;""),INDEX(subsample_country_map!$D:$D,MATCH($CF2119,subsample_country_map!$A:$A,0)),INDEX(lookup!$AC:$AC,MATCH($A2119,lookup!$A:$A,0)))</f>
        <v>99_NCE</v>
      </c>
      <c r="AN2119" s="0" t="str">
        <f aca="false">IF(AND($CF2119&lt;&gt;"",IFERROR(INDEX(subsample_country_map!$E:$E,MATCH($CF2119,subsample_country_map!$A:$A,0)),"")&lt;&gt;""),INDEX(subsample_country_map!$E:$E,MATCH($CF2119,subsample_country_map!$A:$A,0)),INDEX(lookup!$AD:$AD,MATCH($A2119,lookup!$A:$A,0)))</f>
        <v>99_NCE</v>
      </c>
      <c r="AO2119" s="0" t="str">
        <f aca="false">INDEX(lookup!$Y:$Y,MATCH($A2119,lookup!$A:$A,0))</f>
        <v>1_not published</v>
      </c>
      <c r="AP2119" s="0" t="str">
        <f aca="false">INDEX(lookup!$Z:$Z,MATCH($A2119,lookup!$A:$A,0))</f>
        <v>99_NCE</v>
      </c>
      <c r="AQ2119" s="0" t="str">
        <f aca="false">INDEX(lookup!$W:$W,MATCH($A2119,lookup!$A:$A,0))</f>
        <v>1_fin/acc/econ</v>
      </c>
      <c r="AS2119" s="0" t="s">
        <v>91</v>
      </c>
      <c r="AT2119" s="0" t="s">
        <v>111</v>
      </c>
      <c r="AU2119" s="0" t="s">
        <v>93</v>
      </c>
      <c r="AV2119" s="0" t="s">
        <v>6377</v>
      </c>
      <c r="AW2119" s="0" t="s">
        <v>4749</v>
      </c>
      <c r="BA2119" s="0" t="n">
        <v>2087</v>
      </c>
      <c r="BB2119" s="0" t="s">
        <v>96</v>
      </c>
      <c r="BC2119" s="0" t="s">
        <v>358</v>
      </c>
      <c r="BD2119" s="0" t="s">
        <v>7137</v>
      </c>
      <c r="BE2119" s="0" t="s">
        <v>33</v>
      </c>
      <c r="BF2119" s="0" t="s">
        <v>7148</v>
      </c>
      <c r="BI2119" s="0" t="s">
        <v>99</v>
      </c>
      <c r="BJ2119" s="0" t="s">
        <v>7138</v>
      </c>
      <c r="BK2119" s="0" t="s">
        <v>486</v>
      </c>
      <c r="BL2119" s="0" t="s">
        <v>7149</v>
      </c>
      <c r="BM2119" s="0" t="s">
        <v>7141</v>
      </c>
      <c r="BN2119" s="0" t="s">
        <v>7142</v>
      </c>
      <c r="BO2119" s="0" t="s">
        <v>769</v>
      </c>
      <c r="BP2119" s="0" t="s">
        <v>7136</v>
      </c>
      <c r="BQ2119" s="0" t="s">
        <v>127</v>
      </c>
      <c r="BT2119" s="0" t="n">
        <v>0</v>
      </c>
      <c r="BU2119" s="0" t="s">
        <v>7143</v>
      </c>
      <c r="BW2119" s="0" t="n">
        <v>2008</v>
      </c>
      <c r="BX2119" s="0" t="n">
        <v>2019</v>
      </c>
      <c r="BY2119" s="0" t="s">
        <v>7144</v>
      </c>
      <c r="BZ2119" s="0" t="n">
        <v>2013.5</v>
      </c>
      <c r="CA2119" s="0" t="n">
        <v>0.333333333333333</v>
      </c>
      <c r="CB2119" s="0" t="n">
        <v>0</v>
      </c>
      <c r="CC2119" s="0" t="n">
        <v>1</v>
      </c>
      <c r="CD2119" s="0" t="n">
        <v>-0.0255351474286393</v>
      </c>
      <c r="CE2119" s="0" t="n">
        <v>1</v>
      </c>
    </row>
    <row r="2120" customFormat="false" ht="15" hidden="false" customHeight="false" outlineLevel="0" collapsed="false">
      <c r="A2120" s="0" t="s">
        <v>7136</v>
      </c>
      <c r="B2120" s="0" t="n">
        <v>3425</v>
      </c>
      <c r="C2120" s="0" t="n">
        <v>0.00841879697601846</v>
      </c>
      <c r="D2120" s="0" t="n">
        <v>2087</v>
      </c>
      <c r="E2120" s="0" t="n">
        <f aca="false">IF(ISNUMBER($BA2120),$BA2120,IF(AND(ISNUMBER($D2120),ISNUMBER($BW2120),ISNUMBER($BX2120)),$D2120*($BX2120-$BW2120+1),""))</f>
        <v>2087</v>
      </c>
      <c r="H2120" s="0" t="s">
        <v>118</v>
      </c>
      <c r="I2120" s="0" t="s">
        <v>344</v>
      </c>
      <c r="J2120" s="0" t="n">
        <f aca="false">IF($BW2120&lt;&gt;"",$BW2120,"")</f>
        <v>2008</v>
      </c>
      <c r="K2120" s="0" t="n">
        <f aca="false">IF($BX2120&lt;&gt;"",$BX2120,"")</f>
        <v>2019</v>
      </c>
      <c r="L2120" s="0" t="n">
        <f aca="false">IF(AND(ISNUMBER($BW2120),ISNUMBER($BX2120)),($BW2120+$BX2120)/2,"")</f>
        <v>2013.5</v>
      </c>
      <c r="M2120" s="0" t="n">
        <f aca="false">IF($L2120&lt;&gt;"",$L2120,"")</f>
        <v>2013.5</v>
      </c>
      <c r="N2120" s="0" t="n">
        <f aca="false">IF(AND(ISNUMBER($BW2120),ISNUMBER($BX2120)),MIN(1,MAX(0,($BX2120-2016+1)/($BX2120-$BW2120+1))),"")</f>
        <v>0.333333333333333</v>
      </c>
      <c r="O2120" s="0" t="n">
        <f aca="false">IF(AND(ISNUMBER($BW2120),ISNUMBER($BX2120)),MIN(1,MAX(0,($BX2120-2017+1)/($BX2120-$BW2120+1))),"")</f>
        <v>0.25</v>
      </c>
      <c r="P2120" s="0" t="n">
        <f aca="false">IF(AND(ISNUMBER($BW2120),ISNUMBER($BX2120)),MIN(1,MAX(0,($BX2120-2018+1)/($BX2120-$BW2120+1))),"")</f>
        <v>0.166666666666667</v>
      </c>
      <c r="Q2120" s="0" t="n">
        <f aca="false">IF(AND(ISNUMBER($BW2120),ISNUMBER($BX2120)),MIN(1,MAX(0,($BX2120-2019+1)/($BX2120-$BW2120+1))),"")</f>
        <v>0.0833333333333333</v>
      </c>
      <c r="R2120" s="0" t="n">
        <f aca="false">IF(AND(ISNUMBER($BW2120),ISNUMBER($BX2120)),MIN(1,MAX(0,($BX2120-2016+1)/($BX2120-$BW2120+1))),"")</f>
        <v>0.333333333333333</v>
      </c>
      <c r="S2120" s="0" t="n">
        <f aca="false">IF($L2120&lt;&gt;"",IF($L2120&gt;=2015.5,1,0),"")</f>
        <v>0</v>
      </c>
      <c r="T2120" s="0" t="n">
        <f aca="false">IF($L2120&lt;&gt;"",IF($L2120&gt;=2016,1,0),"")</f>
        <v>0</v>
      </c>
      <c r="U2120" s="0" t="n">
        <f aca="false">IF(ISNUMBER($BX2120),IF($BX2120&gt;=2016,1,0),"")</f>
        <v>1</v>
      </c>
      <c r="V2120" s="0" t="n">
        <f aca="false">IF(ISNUMBER($BW2120),IF($BW2120&gt;=2016,1,0),"")</f>
        <v>0</v>
      </c>
      <c r="W2120" s="0" t="str">
        <f aca="false">IF(AND(ISNUMBER($BW2120),ISNUMBER($BX2120)),IF($BW2120&gt;=2016,"post-only",IF($BX2120&lt;2016,"pre-only","mixed")),"")</f>
        <v>mixed</v>
      </c>
      <c r="X2120" s="0" t="n">
        <f aca="false">IF(AND(ISNUMBER($BW2120),ISNUMBER($BX2120)),MIN(1,MAX(0,($BX2120-2017+1)/($BX2120-$BW2120+1))),"")</f>
        <v>0.25</v>
      </c>
      <c r="Y2120" s="0" t="n">
        <f aca="false">IF(AND(ISNUMBER($BW2120),ISNUMBER($BX2120)),MIN(1,MAX(0,($BX2120-2018+1)/($BX2120-$BW2120+1))),"")</f>
        <v>0.166666666666667</v>
      </c>
      <c r="Z2120" s="0" t="n">
        <f aca="false">IF(AND(ISNUMBER($BW2120),ISNUMBER($BX2120)),MIN(1,MAX(0,($BX2120-2019+1)/($BX2120-$BW2120+1))),"")</f>
        <v>0.0833333333333333</v>
      </c>
      <c r="AA2120" s="0" t="n">
        <f aca="false">IF(ISNUMBER($BX2120),IF($BX2120&gt;=2017,1,0),"")</f>
        <v>1</v>
      </c>
      <c r="AB2120" s="0" t="n">
        <f aca="false">IF(ISNUMBER($BX2120),IF($BX2120&gt;=2018,1,0),"")</f>
        <v>1</v>
      </c>
      <c r="AC2120" s="0" t="n">
        <f aca="false">IF(ISNUMBER($BX2120),IF($BX2120&gt;=2019,1,0),"")</f>
        <v>1</v>
      </c>
      <c r="AD2120" s="0" t="n">
        <f aca="false">IF($L2120&lt;&gt;"",IF($L2120&gt;2013,1,0),"")</f>
        <v>1</v>
      </c>
      <c r="AE2120" s="0" t="n">
        <f aca="false">IF($L2120&lt;&gt;"",1+IF($L2120&gt;2011,1,0)+IF($L2120&gt;2014,1,0),"")</f>
        <v>2</v>
      </c>
      <c r="AF2120" s="0" t="s">
        <v>747</v>
      </c>
      <c r="AG2120" s="0" t="s">
        <v>88</v>
      </c>
      <c r="AH2120" s="0" t="s">
        <v>89</v>
      </c>
      <c r="AI2120" s="0" t="s">
        <v>334</v>
      </c>
      <c r="AJ2120" s="0" t="s">
        <v>334</v>
      </c>
      <c r="AK2120" s="0" t="str">
        <f aca="false">IF(AND($CF2120&lt;&gt;"",IFERROR(INDEX(subsample_country_map!$B:$B,MATCH($CF2120,subsample_country_map!$A:$A,0)),"")&lt;&gt;""),INDEX(subsample_country_map!$B:$B,MATCH($CF2120,subsample_country_map!$A:$A,0)),INDEX(lookup!$AA:$AA,MATCH($A2120,lookup!$A:$A,0)))</f>
        <v>3_AsiaPac</v>
      </c>
      <c r="AL2120" s="0" t="str">
        <f aca="false">IF(AND($CF2120&lt;&gt;"",IFERROR(INDEX(subsample_country_map!$C:$C,MATCH($CF2120,subsample_country_map!$A:$A,0)),"")&lt;&gt;""),INDEX(subsample_country_map!$C:$C,MATCH($CF2120,subsample_country_map!$A:$A,0)),INDEX(lookup!$AB:$AB,MATCH($A2120,lookup!$A:$A,0)))</f>
        <v>99_NCE</v>
      </c>
      <c r="AM2120" s="0" t="str">
        <f aca="false">IF(AND($CF2120&lt;&gt;"",IFERROR(INDEX(subsample_country_map!$D:$D,MATCH($CF2120,subsample_country_map!$A:$A,0)),"")&lt;&gt;""),INDEX(subsample_country_map!$D:$D,MATCH($CF2120,subsample_country_map!$A:$A,0)),INDEX(lookup!$AC:$AC,MATCH($A2120,lookup!$A:$A,0)))</f>
        <v>99_NCE</v>
      </c>
      <c r="AN2120" s="0" t="str">
        <f aca="false">IF(AND($CF2120&lt;&gt;"",IFERROR(INDEX(subsample_country_map!$E:$E,MATCH($CF2120,subsample_country_map!$A:$A,0)),"")&lt;&gt;""),INDEX(subsample_country_map!$E:$E,MATCH($CF2120,subsample_country_map!$A:$A,0)),INDEX(lookup!$AD:$AD,MATCH($A2120,lookup!$A:$A,0)))</f>
        <v>99_NCE</v>
      </c>
      <c r="AO2120" s="0" t="str">
        <f aca="false">INDEX(lookup!$Y:$Y,MATCH($A2120,lookup!$A:$A,0))</f>
        <v>1_not published</v>
      </c>
      <c r="AP2120" s="0" t="str">
        <f aca="false">INDEX(lookup!$Z:$Z,MATCH($A2120,lookup!$A:$A,0))</f>
        <v>99_NCE</v>
      </c>
      <c r="AQ2120" s="0" t="str">
        <f aca="false">INDEX(lookup!$W:$W,MATCH($A2120,lookup!$A:$A,0))</f>
        <v>1_fin/acc/econ</v>
      </c>
      <c r="AS2120" s="0" t="s">
        <v>91</v>
      </c>
      <c r="AT2120" s="0" t="s">
        <v>111</v>
      </c>
      <c r="AU2120" s="0" t="s">
        <v>93</v>
      </c>
      <c r="AV2120" s="0" t="s">
        <v>6295</v>
      </c>
      <c r="AW2120" s="0" t="s">
        <v>4741</v>
      </c>
      <c r="BA2120" s="0" t="n">
        <v>2087</v>
      </c>
      <c r="BB2120" s="0" t="s">
        <v>96</v>
      </c>
      <c r="BC2120" s="0" t="s">
        <v>358</v>
      </c>
      <c r="BD2120" s="0" t="s">
        <v>7137</v>
      </c>
      <c r="BE2120" s="0" t="s">
        <v>33</v>
      </c>
      <c r="BF2120" s="0" t="s">
        <v>7148</v>
      </c>
      <c r="BI2120" s="0" t="s">
        <v>99</v>
      </c>
      <c r="BJ2120" s="0" t="s">
        <v>7145</v>
      </c>
      <c r="BK2120" s="0" t="s">
        <v>486</v>
      </c>
      <c r="BL2120" s="0" t="s">
        <v>7150</v>
      </c>
      <c r="BM2120" s="0" t="s">
        <v>7141</v>
      </c>
      <c r="BN2120" s="0" t="s">
        <v>7142</v>
      </c>
      <c r="BO2120" s="0" t="s">
        <v>769</v>
      </c>
      <c r="BP2120" s="0" t="s">
        <v>7136</v>
      </c>
      <c r="BQ2120" s="0" t="s">
        <v>127</v>
      </c>
      <c r="BT2120" s="0" t="n">
        <v>0</v>
      </c>
      <c r="BU2120" s="0" t="s">
        <v>7143</v>
      </c>
      <c r="BW2120" s="0" t="n">
        <v>2008</v>
      </c>
      <c r="BX2120" s="0" t="n">
        <v>2019</v>
      </c>
      <c r="BY2120" s="0" t="s">
        <v>7144</v>
      </c>
      <c r="BZ2120" s="0" t="n">
        <v>2013.5</v>
      </c>
      <c r="CA2120" s="0" t="n">
        <v>0.333333333333333</v>
      </c>
      <c r="CB2120" s="0" t="n">
        <v>0</v>
      </c>
      <c r="CC2120" s="0" t="n">
        <v>1</v>
      </c>
      <c r="CD2120" s="0" t="n">
        <v>0.00841899588176191</v>
      </c>
      <c r="CE2120" s="0" t="n">
        <v>1</v>
      </c>
    </row>
    <row r="2121" customFormat="false" ht="15" hidden="false" customHeight="false" outlineLevel="0" collapsed="false">
      <c r="A2121" s="0" t="s">
        <v>7136</v>
      </c>
      <c r="B2121" s="0" t="n">
        <v>3426</v>
      </c>
      <c r="C2121" s="0" t="n">
        <v>-0.00709442921152793</v>
      </c>
      <c r="D2121" s="0" t="n">
        <v>8830</v>
      </c>
      <c r="E2121" s="0" t="n">
        <f aca="false">IF(ISNUMBER($BA2121),$BA2121,IF(AND(ISNUMBER($D2121),ISNUMBER($BW2121),ISNUMBER($BX2121)),$D2121*($BX2121-$BW2121+1),""))</f>
        <v>8830</v>
      </c>
      <c r="H2121" s="0" t="s">
        <v>118</v>
      </c>
      <c r="I2121" s="0" t="s">
        <v>344</v>
      </c>
      <c r="J2121" s="0" t="n">
        <f aca="false">IF($BW2121&lt;&gt;"",$BW2121,"")</f>
        <v>2008</v>
      </c>
      <c r="K2121" s="0" t="n">
        <f aca="false">IF($BX2121&lt;&gt;"",$BX2121,"")</f>
        <v>2019</v>
      </c>
      <c r="L2121" s="0" t="n">
        <f aca="false">IF(AND(ISNUMBER($BW2121),ISNUMBER($BX2121)),($BW2121+$BX2121)/2,"")</f>
        <v>2013.5</v>
      </c>
      <c r="M2121" s="0" t="n">
        <f aca="false">IF($L2121&lt;&gt;"",$L2121,"")</f>
        <v>2013.5</v>
      </c>
      <c r="N2121" s="0" t="n">
        <f aca="false">IF(AND(ISNUMBER($BW2121),ISNUMBER($BX2121)),MIN(1,MAX(0,($BX2121-2016+1)/($BX2121-$BW2121+1))),"")</f>
        <v>0.333333333333333</v>
      </c>
      <c r="O2121" s="0" t="n">
        <f aca="false">IF(AND(ISNUMBER($BW2121),ISNUMBER($BX2121)),MIN(1,MAX(0,($BX2121-2017+1)/($BX2121-$BW2121+1))),"")</f>
        <v>0.25</v>
      </c>
      <c r="P2121" s="0" t="n">
        <f aca="false">IF(AND(ISNUMBER($BW2121),ISNUMBER($BX2121)),MIN(1,MAX(0,($BX2121-2018+1)/($BX2121-$BW2121+1))),"")</f>
        <v>0.166666666666667</v>
      </c>
      <c r="Q2121" s="0" t="n">
        <f aca="false">IF(AND(ISNUMBER($BW2121),ISNUMBER($BX2121)),MIN(1,MAX(0,($BX2121-2019+1)/($BX2121-$BW2121+1))),"")</f>
        <v>0.0833333333333333</v>
      </c>
      <c r="R2121" s="0" t="n">
        <f aca="false">IF(AND(ISNUMBER($BW2121),ISNUMBER($BX2121)),MIN(1,MAX(0,($BX2121-2016+1)/($BX2121-$BW2121+1))),"")</f>
        <v>0.333333333333333</v>
      </c>
      <c r="S2121" s="0" t="n">
        <f aca="false">IF($L2121&lt;&gt;"",IF($L2121&gt;=2015.5,1,0),"")</f>
        <v>0</v>
      </c>
      <c r="T2121" s="0" t="n">
        <f aca="false">IF($L2121&lt;&gt;"",IF($L2121&gt;=2016,1,0),"")</f>
        <v>0</v>
      </c>
      <c r="U2121" s="0" t="n">
        <f aca="false">IF(ISNUMBER($BX2121),IF($BX2121&gt;=2016,1,0),"")</f>
        <v>1</v>
      </c>
      <c r="V2121" s="0" t="n">
        <f aca="false">IF(ISNUMBER($BW2121),IF($BW2121&gt;=2016,1,0),"")</f>
        <v>0</v>
      </c>
      <c r="W2121" s="0" t="str">
        <f aca="false">IF(AND(ISNUMBER($BW2121),ISNUMBER($BX2121)),IF($BW2121&gt;=2016,"post-only",IF($BX2121&lt;2016,"pre-only","mixed")),"")</f>
        <v>mixed</v>
      </c>
      <c r="X2121" s="0" t="n">
        <f aca="false">IF(AND(ISNUMBER($BW2121),ISNUMBER($BX2121)),MIN(1,MAX(0,($BX2121-2017+1)/($BX2121-$BW2121+1))),"")</f>
        <v>0.25</v>
      </c>
      <c r="Y2121" s="0" t="n">
        <f aca="false">IF(AND(ISNUMBER($BW2121),ISNUMBER($BX2121)),MIN(1,MAX(0,($BX2121-2018+1)/($BX2121-$BW2121+1))),"")</f>
        <v>0.166666666666667</v>
      </c>
      <c r="Z2121" s="0" t="n">
        <f aca="false">IF(AND(ISNUMBER($BW2121),ISNUMBER($BX2121)),MIN(1,MAX(0,($BX2121-2019+1)/($BX2121-$BW2121+1))),"")</f>
        <v>0.0833333333333333</v>
      </c>
      <c r="AA2121" s="0" t="n">
        <f aca="false">IF(ISNUMBER($BX2121),IF($BX2121&gt;=2017,1,0),"")</f>
        <v>1</v>
      </c>
      <c r="AB2121" s="0" t="n">
        <f aca="false">IF(ISNUMBER($BX2121),IF($BX2121&gt;=2018,1,0),"")</f>
        <v>1</v>
      </c>
      <c r="AC2121" s="0" t="n">
        <f aca="false">IF(ISNUMBER($BX2121),IF($BX2121&gt;=2019,1,0),"")</f>
        <v>1</v>
      </c>
      <c r="AD2121" s="0" t="n">
        <f aca="false">IF($L2121&lt;&gt;"",IF($L2121&gt;2013,1,0),"")</f>
        <v>1</v>
      </c>
      <c r="AE2121" s="0" t="n">
        <f aca="false">IF($L2121&lt;&gt;"",1+IF($L2121&gt;2011,1,0)+IF($L2121&gt;2014,1,0),"")</f>
        <v>2</v>
      </c>
      <c r="AF2121" s="0" t="s">
        <v>747</v>
      </c>
      <c r="AG2121" s="0" t="s">
        <v>88</v>
      </c>
      <c r="AH2121" s="0" t="s">
        <v>89</v>
      </c>
      <c r="AI2121" s="0" t="s">
        <v>334</v>
      </c>
      <c r="AJ2121" s="0" t="s">
        <v>334</v>
      </c>
      <c r="AK2121" s="0" t="str">
        <f aca="false">IF(AND($CF2121&lt;&gt;"",IFERROR(INDEX(subsample_country_map!$B:$B,MATCH($CF2121,subsample_country_map!$A:$A,0)),"")&lt;&gt;""),INDEX(subsample_country_map!$B:$B,MATCH($CF2121,subsample_country_map!$A:$A,0)),INDEX(lookup!$AA:$AA,MATCH($A2121,lookup!$A:$A,0)))</f>
        <v>3_AsiaPac</v>
      </c>
      <c r="AL2121" s="0" t="str">
        <f aca="false">IF(AND($CF2121&lt;&gt;"",IFERROR(INDEX(subsample_country_map!$C:$C,MATCH($CF2121,subsample_country_map!$A:$A,0)),"")&lt;&gt;""),INDEX(subsample_country_map!$C:$C,MATCH($CF2121,subsample_country_map!$A:$A,0)),INDEX(lookup!$AB:$AB,MATCH($A2121,lookup!$A:$A,0)))</f>
        <v>99_NCE</v>
      </c>
      <c r="AM2121" s="0" t="str">
        <f aca="false">IF(AND($CF2121&lt;&gt;"",IFERROR(INDEX(subsample_country_map!$D:$D,MATCH($CF2121,subsample_country_map!$A:$A,0)),"")&lt;&gt;""),INDEX(subsample_country_map!$D:$D,MATCH($CF2121,subsample_country_map!$A:$A,0)),INDEX(lookup!$AC:$AC,MATCH($A2121,lookup!$A:$A,0)))</f>
        <v>99_NCE</v>
      </c>
      <c r="AN2121" s="0" t="str">
        <f aca="false">IF(AND($CF2121&lt;&gt;"",IFERROR(INDEX(subsample_country_map!$E:$E,MATCH($CF2121,subsample_country_map!$A:$A,0)),"")&lt;&gt;""),INDEX(subsample_country_map!$E:$E,MATCH($CF2121,subsample_country_map!$A:$A,0)),INDEX(lookup!$AD:$AD,MATCH($A2121,lookup!$A:$A,0)))</f>
        <v>99_NCE</v>
      </c>
      <c r="AO2121" s="0" t="str">
        <f aca="false">INDEX(lookup!$Y:$Y,MATCH($A2121,lookup!$A:$A,0))</f>
        <v>1_not published</v>
      </c>
      <c r="AP2121" s="0" t="str">
        <f aca="false">INDEX(lookup!$Z:$Z,MATCH($A2121,lookup!$A:$A,0))</f>
        <v>99_NCE</v>
      </c>
      <c r="AQ2121" s="0" t="str">
        <f aca="false">INDEX(lookup!$W:$W,MATCH($A2121,lookup!$A:$A,0))</f>
        <v>1_fin/acc/econ</v>
      </c>
      <c r="AS2121" s="0" t="s">
        <v>91</v>
      </c>
      <c r="AT2121" s="0" t="s">
        <v>111</v>
      </c>
      <c r="AU2121" s="0" t="s">
        <v>93</v>
      </c>
      <c r="AV2121" s="0" t="s">
        <v>993</v>
      </c>
      <c r="AW2121" s="0" t="s">
        <v>5989</v>
      </c>
      <c r="BA2121" s="0" t="n">
        <v>8830</v>
      </c>
      <c r="BB2121" s="0" t="s">
        <v>96</v>
      </c>
      <c r="BC2121" s="0" t="s">
        <v>358</v>
      </c>
      <c r="BD2121" s="0" t="s">
        <v>7137</v>
      </c>
      <c r="BE2121" s="0" t="s">
        <v>389</v>
      </c>
      <c r="BF2121" s="0" t="s">
        <v>7151</v>
      </c>
      <c r="BG2121" s="0" t="s">
        <v>7152</v>
      </c>
      <c r="BH2121" s="0" t="s">
        <v>2535</v>
      </c>
      <c r="BI2121" s="0" t="s">
        <v>124</v>
      </c>
      <c r="BJ2121" s="0" t="s">
        <v>7153</v>
      </c>
      <c r="BK2121" s="0" t="s">
        <v>429</v>
      </c>
      <c r="BL2121" s="0" t="s">
        <v>7154</v>
      </c>
      <c r="BM2121" s="0" t="s">
        <v>7155</v>
      </c>
      <c r="BN2121" s="0" t="s">
        <v>7142</v>
      </c>
      <c r="BO2121" s="0" t="s">
        <v>769</v>
      </c>
      <c r="BP2121" s="0" t="s">
        <v>7136</v>
      </c>
      <c r="BQ2121" s="0" t="s">
        <v>127</v>
      </c>
      <c r="BT2121" s="0" t="n">
        <v>0</v>
      </c>
      <c r="BU2121" s="0" t="s">
        <v>7143</v>
      </c>
      <c r="BW2121" s="0" t="n">
        <v>2008</v>
      </c>
      <c r="BX2121" s="0" t="n">
        <v>2019</v>
      </c>
      <c r="BY2121" s="0" t="s">
        <v>7144</v>
      </c>
      <c r="BZ2121" s="0" t="n">
        <v>2013.5</v>
      </c>
      <c r="CA2121" s="0" t="n">
        <v>0.333333333333333</v>
      </c>
      <c r="CB2121" s="0" t="n">
        <v>0</v>
      </c>
      <c r="CC2121" s="0" t="n">
        <v>1</v>
      </c>
      <c r="CD2121" s="0" t="n">
        <v>-0.00709454823818588</v>
      </c>
      <c r="CE2121" s="0" t="n">
        <v>1</v>
      </c>
    </row>
    <row r="2122" customFormat="false" ht="15" hidden="false" customHeight="false" outlineLevel="0" collapsed="false">
      <c r="A2122" s="0" t="s">
        <v>7136</v>
      </c>
      <c r="B2122" s="0" t="n">
        <v>3427</v>
      </c>
      <c r="C2122" s="0" t="n">
        <v>-0.0234057917388847</v>
      </c>
      <c r="D2122" s="0" t="n">
        <v>8830</v>
      </c>
      <c r="E2122" s="0" t="n">
        <f aca="false">IF(ISNUMBER($BA2122),$BA2122,IF(AND(ISNUMBER($D2122),ISNUMBER($BW2122),ISNUMBER($BX2122)),$D2122*($BX2122-$BW2122+1),""))</f>
        <v>8830</v>
      </c>
      <c r="H2122" s="0" t="s">
        <v>118</v>
      </c>
      <c r="I2122" s="0" t="s">
        <v>344</v>
      </c>
      <c r="J2122" s="0" t="n">
        <f aca="false">IF($BW2122&lt;&gt;"",$BW2122,"")</f>
        <v>2008</v>
      </c>
      <c r="K2122" s="0" t="n">
        <f aca="false">IF($BX2122&lt;&gt;"",$BX2122,"")</f>
        <v>2019</v>
      </c>
      <c r="L2122" s="0" t="n">
        <f aca="false">IF(AND(ISNUMBER($BW2122),ISNUMBER($BX2122)),($BW2122+$BX2122)/2,"")</f>
        <v>2013.5</v>
      </c>
      <c r="M2122" s="0" t="n">
        <f aca="false">IF($L2122&lt;&gt;"",$L2122,"")</f>
        <v>2013.5</v>
      </c>
      <c r="N2122" s="0" t="n">
        <f aca="false">IF(AND(ISNUMBER($BW2122),ISNUMBER($BX2122)),MIN(1,MAX(0,($BX2122-2016+1)/($BX2122-$BW2122+1))),"")</f>
        <v>0.333333333333333</v>
      </c>
      <c r="O2122" s="0" t="n">
        <f aca="false">IF(AND(ISNUMBER($BW2122),ISNUMBER($BX2122)),MIN(1,MAX(0,($BX2122-2017+1)/($BX2122-$BW2122+1))),"")</f>
        <v>0.25</v>
      </c>
      <c r="P2122" s="0" t="n">
        <f aca="false">IF(AND(ISNUMBER($BW2122),ISNUMBER($BX2122)),MIN(1,MAX(0,($BX2122-2018+1)/($BX2122-$BW2122+1))),"")</f>
        <v>0.166666666666667</v>
      </c>
      <c r="Q2122" s="0" t="n">
        <f aca="false">IF(AND(ISNUMBER($BW2122),ISNUMBER($BX2122)),MIN(1,MAX(0,($BX2122-2019+1)/($BX2122-$BW2122+1))),"")</f>
        <v>0.0833333333333333</v>
      </c>
      <c r="R2122" s="0" t="n">
        <f aca="false">IF(AND(ISNUMBER($BW2122),ISNUMBER($BX2122)),MIN(1,MAX(0,($BX2122-2016+1)/($BX2122-$BW2122+1))),"")</f>
        <v>0.333333333333333</v>
      </c>
      <c r="S2122" s="0" t="n">
        <f aca="false">IF($L2122&lt;&gt;"",IF($L2122&gt;=2015.5,1,0),"")</f>
        <v>0</v>
      </c>
      <c r="T2122" s="0" t="n">
        <f aca="false">IF($L2122&lt;&gt;"",IF($L2122&gt;=2016,1,0),"")</f>
        <v>0</v>
      </c>
      <c r="U2122" s="0" t="n">
        <f aca="false">IF(ISNUMBER($BX2122),IF($BX2122&gt;=2016,1,0),"")</f>
        <v>1</v>
      </c>
      <c r="V2122" s="0" t="n">
        <f aca="false">IF(ISNUMBER($BW2122),IF($BW2122&gt;=2016,1,0),"")</f>
        <v>0</v>
      </c>
      <c r="W2122" s="0" t="str">
        <f aca="false">IF(AND(ISNUMBER($BW2122),ISNUMBER($BX2122)),IF($BW2122&gt;=2016,"post-only",IF($BX2122&lt;2016,"pre-only","mixed")),"")</f>
        <v>mixed</v>
      </c>
      <c r="X2122" s="0" t="n">
        <f aca="false">IF(AND(ISNUMBER($BW2122),ISNUMBER($BX2122)),MIN(1,MAX(0,($BX2122-2017+1)/($BX2122-$BW2122+1))),"")</f>
        <v>0.25</v>
      </c>
      <c r="Y2122" s="0" t="n">
        <f aca="false">IF(AND(ISNUMBER($BW2122),ISNUMBER($BX2122)),MIN(1,MAX(0,($BX2122-2018+1)/($BX2122-$BW2122+1))),"")</f>
        <v>0.166666666666667</v>
      </c>
      <c r="Z2122" s="0" t="n">
        <f aca="false">IF(AND(ISNUMBER($BW2122),ISNUMBER($BX2122)),MIN(1,MAX(0,($BX2122-2019+1)/($BX2122-$BW2122+1))),"")</f>
        <v>0.0833333333333333</v>
      </c>
      <c r="AA2122" s="0" t="n">
        <f aca="false">IF(ISNUMBER($BX2122),IF($BX2122&gt;=2017,1,0),"")</f>
        <v>1</v>
      </c>
      <c r="AB2122" s="0" t="n">
        <f aca="false">IF(ISNUMBER($BX2122),IF($BX2122&gt;=2018,1,0),"")</f>
        <v>1</v>
      </c>
      <c r="AC2122" s="0" t="n">
        <f aca="false">IF(ISNUMBER($BX2122),IF($BX2122&gt;=2019,1,0),"")</f>
        <v>1</v>
      </c>
      <c r="AD2122" s="0" t="n">
        <f aca="false">IF($L2122&lt;&gt;"",IF($L2122&gt;2013,1,0),"")</f>
        <v>1</v>
      </c>
      <c r="AE2122" s="0" t="n">
        <f aca="false">IF($L2122&lt;&gt;"",1+IF($L2122&gt;2011,1,0)+IF($L2122&gt;2014,1,0),"")</f>
        <v>2</v>
      </c>
      <c r="AF2122" s="0" t="s">
        <v>747</v>
      </c>
      <c r="AG2122" s="0" t="s">
        <v>88</v>
      </c>
      <c r="AH2122" s="0" t="s">
        <v>89</v>
      </c>
      <c r="AI2122" s="0" t="s">
        <v>334</v>
      </c>
      <c r="AJ2122" s="0" t="s">
        <v>334</v>
      </c>
      <c r="AK2122" s="0" t="str">
        <f aca="false">IF(AND($CF2122&lt;&gt;"",IFERROR(INDEX(subsample_country_map!$B:$B,MATCH($CF2122,subsample_country_map!$A:$A,0)),"")&lt;&gt;""),INDEX(subsample_country_map!$B:$B,MATCH($CF2122,subsample_country_map!$A:$A,0)),INDEX(lookup!$AA:$AA,MATCH($A2122,lookup!$A:$A,0)))</f>
        <v>3_AsiaPac</v>
      </c>
      <c r="AL2122" s="0" t="str">
        <f aca="false">IF(AND($CF2122&lt;&gt;"",IFERROR(INDEX(subsample_country_map!$C:$C,MATCH($CF2122,subsample_country_map!$A:$A,0)),"")&lt;&gt;""),INDEX(subsample_country_map!$C:$C,MATCH($CF2122,subsample_country_map!$A:$A,0)),INDEX(lookup!$AB:$AB,MATCH($A2122,lookup!$A:$A,0)))</f>
        <v>99_NCE</v>
      </c>
      <c r="AM2122" s="0" t="str">
        <f aca="false">IF(AND($CF2122&lt;&gt;"",IFERROR(INDEX(subsample_country_map!$D:$D,MATCH($CF2122,subsample_country_map!$A:$A,0)),"")&lt;&gt;""),INDEX(subsample_country_map!$D:$D,MATCH($CF2122,subsample_country_map!$A:$A,0)),INDEX(lookup!$AC:$AC,MATCH($A2122,lookup!$A:$A,0)))</f>
        <v>99_NCE</v>
      </c>
      <c r="AN2122" s="0" t="str">
        <f aca="false">IF(AND($CF2122&lt;&gt;"",IFERROR(INDEX(subsample_country_map!$E:$E,MATCH($CF2122,subsample_country_map!$A:$A,0)),"")&lt;&gt;""),INDEX(subsample_country_map!$E:$E,MATCH($CF2122,subsample_country_map!$A:$A,0)),INDEX(lookup!$AD:$AD,MATCH($A2122,lookup!$A:$A,0)))</f>
        <v>99_NCE</v>
      </c>
      <c r="AO2122" s="0" t="str">
        <f aca="false">INDEX(lookup!$Y:$Y,MATCH($A2122,lookup!$A:$A,0))</f>
        <v>1_not published</v>
      </c>
      <c r="AP2122" s="0" t="str">
        <f aca="false">INDEX(lookup!$Z:$Z,MATCH($A2122,lookup!$A:$A,0))</f>
        <v>99_NCE</v>
      </c>
      <c r="AQ2122" s="0" t="str">
        <f aca="false">INDEX(lookup!$W:$W,MATCH($A2122,lookup!$A:$A,0))</f>
        <v>1_fin/acc/econ</v>
      </c>
      <c r="AS2122" s="0" t="s">
        <v>91</v>
      </c>
      <c r="AT2122" s="0" t="s">
        <v>111</v>
      </c>
      <c r="AU2122" s="0" t="s">
        <v>93</v>
      </c>
      <c r="AV2122" s="0" t="s">
        <v>4361</v>
      </c>
      <c r="AW2122" s="0" t="s">
        <v>6295</v>
      </c>
      <c r="BA2122" s="0" t="n">
        <v>8830</v>
      </c>
      <c r="BB2122" s="0" t="s">
        <v>347</v>
      </c>
      <c r="BC2122" s="0" t="s">
        <v>358</v>
      </c>
      <c r="BD2122" s="0" t="s">
        <v>7137</v>
      </c>
      <c r="BE2122" s="0" t="s">
        <v>389</v>
      </c>
      <c r="BF2122" s="0" t="s">
        <v>7151</v>
      </c>
      <c r="BG2122" s="0" t="s">
        <v>7152</v>
      </c>
      <c r="BH2122" s="0" t="s">
        <v>2535</v>
      </c>
      <c r="BI2122" s="0" t="s">
        <v>124</v>
      </c>
      <c r="BJ2122" s="0" t="s">
        <v>7153</v>
      </c>
      <c r="BK2122" s="0" t="s">
        <v>2557</v>
      </c>
      <c r="BL2122" s="0" t="s">
        <v>7156</v>
      </c>
      <c r="BM2122" s="0" t="s">
        <v>7157</v>
      </c>
      <c r="BN2122" s="0" t="s">
        <v>7142</v>
      </c>
      <c r="BO2122" s="0" t="s">
        <v>769</v>
      </c>
      <c r="BP2122" s="0" t="s">
        <v>7136</v>
      </c>
      <c r="BQ2122" s="0" t="s">
        <v>127</v>
      </c>
      <c r="BT2122" s="0" t="n">
        <v>0</v>
      </c>
      <c r="BU2122" s="0" t="s">
        <v>7143</v>
      </c>
      <c r="BW2122" s="0" t="n">
        <v>2008</v>
      </c>
      <c r="BX2122" s="0" t="n">
        <v>2019</v>
      </c>
      <c r="BY2122" s="0" t="s">
        <v>7144</v>
      </c>
      <c r="BZ2122" s="0" t="n">
        <v>2013.5</v>
      </c>
      <c r="CA2122" s="0" t="n">
        <v>0.333333333333333</v>
      </c>
      <c r="CB2122" s="0" t="n">
        <v>0</v>
      </c>
      <c r="CC2122" s="0" t="n">
        <v>1</v>
      </c>
      <c r="CD2122" s="0" t="n">
        <v>-0.0234100672844483</v>
      </c>
      <c r="CE2122" s="0" t="n">
        <v>1</v>
      </c>
    </row>
    <row r="2123" customFormat="false" ht="15" hidden="false" customHeight="false" outlineLevel="0" collapsed="false">
      <c r="A2123" s="0" t="s">
        <v>7136</v>
      </c>
      <c r="B2123" s="0" t="n">
        <v>3428</v>
      </c>
      <c r="C2123" s="0" t="n">
        <v>0.0255322616446585</v>
      </c>
      <c r="D2123" s="0" t="n">
        <v>8830</v>
      </c>
      <c r="E2123" s="0" t="n">
        <f aca="false">IF(ISNUMBER($BA2123),$BA2123,IF(AND(ISNUMBER($D2123),ISNUMBER($BW2123),ISNUMBER($BX2123)),$D2123*($BX2123-$BW2123+1),""))</f>
        <v>8830</v>
      </c>
      <c r="H2123" s="0" t="s">
        <v>118</v>
      </c>
      <c r="I2123" s="0" t="s">
        <v>344</v>
      </c>
      <c r="J2123" s="0" t="n">
        <f aca="false">IF($BW2123&lt;&gt;"",$BW2123,"")</f>
        <v>2008</v>
      </c>
      <c r="K2123" s="0" t="n">
        <f aca="false">IF($BX2123&lt;&gt;"",$BX2123,"")</f>
        <v>2019</v>
      </c>
      <c r="L2123" s="0" t="n">
        <f aca="false">IF(AND(ISNUMBER($BW2123),ISNUMBER($BX2123)),($BW2123+$BX2123)/2,"")</f>
        <v>2013.5</v>
      </c>
      <c r="M2123" s="0" t="n">
        <f aca="false">IF($L2123&lt;&gt;"",$L2123,"")</f>
        <v>2013.5</v>
      </c>
      <c r="N2123" s="0" t="n">
        <f aca="false">IF(AND(ISNUMBER($BW2123),ISNUMBER($BX2123)),MIN(1,MAX(0,($BX2123-2016+1)/($BX2123-$BW2123+1))),"")</f>
        <v>0.333333333333333</v>
      </c>
      <c r="O2123" s="0" t="n">
        <f aca="false">IF(AND(ISNUMBER($BW2123),ISNUMBER($BX2123)),MIN(1,MAX(0,($BX2123-2017+1)/($BX2123-$BW2123+1))),"")</f>
        <v>0.25</v>
      </c>
      <c r="P2123" s="0" t="n">
        <f aca="false">IF(AND(ISNUMBER($BW2123),ISNUMBER($BX2123)),MIN(1,MAX(0,($BX2123-2018+1)/($BX2123-$BW2123+1))),"")</f>
        <v>0.166666666666667</v>
      </c>
      <c r="Q2123" s="0" t="n">
        <f aca="false">IF(AND(ISNUMBER($BW2123),ISNUMBER($BX2123)),MIN(1,MAX(0,($BX2123-2019+1)/($BX2123-$BW2123+1))),"")</f>
        <v>0.0833333333333333</v>
      </c>
      <c r="R2123" s="0" t="n">
        <f aca="false">IF(AND(ISNUMBER($BW2123),ISNUMBER($BX2123)),MIN(1,MAX(0,($BX2123-2016+1)/($BX2123-$BW2123+1))),"")</f>
        <v>0.333333333333333</v>
      </c>
      <c r="S2123" s="0" t="n">
        <f aca="false">IF($L2123&lt;&gt;"",IF($L2123&gt;=2015.5,1,0),"")</f>
        <v>0</v>
      </c>
      <c r="T2123" s="0" t="n">
        <f aca="false">IF($L2123&lt;&gt;"",IF($L2123&gt;=2016,1,0),"")</f>
        <v>0</v>
      </c>
      <c r="U2123" s="0" t="n">
        <f aca="false">IF(ISNUMBER($BX2123),IF($BX2123&gt;=2016,1,0),"")</f>
        <v>1</v>
      </c>
      <c r="V2123" s="0" t="n">
        <f aca="false">IF(ISNUMBER($BW2123),IF($BW2123&gt;=2016,1,0),"")</f>
        <v>0</v>
      </c>
      <c r="W2123" s="0" t="str">
        <f aca="false">IF(AND(ISNUMBER($BW2123),ISNUMBER($BX2123)),IF($BW2123&gt;=2016,"post-only",IF($BX2123&lt;2016,"pre-only","mixed")),"")</f>
        <v>mixed</v>
      </c>
      <c r="X2123" s="0" t="n">
        <f aca="false">IF(AND(ISNUMBER($BW2123),ISNUMBER($BX2123)),MIN(1,MAX(0,($BX2123-2017+1)/($BX2123-$BW2123+1))),"")</f>
        <v>0.25</v>
      </c>
      <c r="Y2123" s="0" t="n">
        <f aca="false">IF(AND(ISNUMBER($BW2123),ISNUMBER($BX2123)),MIN(1,MAX(0,($BX2123-2018+1)/($BX2123-$BW2123+1))),"")</f>
        <v>0.166666666666667</v>
      </c>
      <c r="Z2123" s="0" t="n">
        <f aca="false">IF(AND(ISNUMBER($BW2123),ISNUMBER($BX2123)),MIN(1,MAX(0,($BX2123-2019+1)/($BX2123-$BW2123+1))),"")</f>
        <v>0.0833333333333333</v>
      </c>
      <c r="AA2123" s="0" t="n">
        <f aca="false">IF(ISNUMBER($BX2123),IF($BX2123&gt;=2017,1,0),"")</f>
        <v>1</v>
      </c>
      <c r="AB2123" s="0" t="n">
        <f aca="false">IF(ISNUMBER($BX2123),IF($BX2123&gt;=2018,1,0),"")</f>
        <v>1</v>
      </c>
      <c r="AC2123" s="0" t="n">
        <f aca="false">IF(ISNUMBER($BX2123),IF($BX2123&gt;=2019,1,0),"")</f>
        <v>1</v>
      </c>
      <c r="AD2123" s="0" t="n">
        <f aca="false">IF($L2123&lt;&gt;"",IF($L2123&gt;2013,1,0),"")</f>
        <v>1</v>
      </c>
      <c r="AE2123" s="0" t="n">
        <f aca="false">IF($L2123&lt;&gt;"",1+IF($L2123&gt;2011,1,0)+IF($L2123&gt;2014,1,0),"")</f>
        <v>2</v>
      </c>
      <c r="AF2123" s="0" t="s">
        <v>747</v>
      </c>
      <c r="AG2123" s="0" t="s">
        <v>88</v>
      </c>
      <c r="AH2123" s="0" t="s">
        <v>89</v>
      </c>
      <c r="AI2123" s="0" t="s">
        <v>334</v>
      </c>
      <c r="AJ2123" s="0" t="s">
        <v>334</v>
      </c>
      <c r="AK2123" s="0" t="str">
        <f aca="false">IF(AND($CF2123&lt;&gt;"",IFERROR(INDEX(subsample_country_map!$B:$B,MATCH($CF2123,subsample_country_map!$A:$A,0)),"")&lt;&gt;""),INDEX(subsample_country_map!$B:$B,MATCH($CF2123,subsample_country_map!$A:$A,0)),INDEX(lookup!$AA:$AA,MATCH($A2123,lookup!$A:$A,0)))</f>
        <v>3_AsiaPac</v>
      </c>
      <c r="AL2123" s="0" t="str">
        <f aca="false">IF(AND($CF2123&lt;&gt;"",IFERROR(INDEX(subsample_country_map!$C:$C,MATCH($CF2123,subsample_country_map!$A:$A,0)),"")&lt;&gt;""),INDEX(subsample_country_map!$C:$C,MATCH($CF2123,subsample_country_map!$A:$A,0)),INDEX(lookup!$AB:$AB,MATCH($A2123,lookup!$A:$A,0)))</f>
        <v>99_NCE</v>
      </c>
      <c r="AM2123" s="0" t="str">
        <f aca="false">IF(AND($CF2123&lt;&gt;"",IFERROR(INDEX(subsample_country_map!$D:$D,MATCH($CF2123,subsample_country_map!$A:$A,0)),"")&lt;&gt;""),INDEX(subsample_country_map!$D:$D,MATCH($CF2123,subsample_country_map!$A:$A,0)),INDEX(lookup!$AC:$AC,MATCH($A2123,lookup!$A:$A,0)))</f>
        <v>99_NCE</v>
      </c>
      <c r="AN2123" s="0" t="str">
        <f aca="false">IF(AND($CF2123&lt;&gt;"",IFERROR(INDEX(subsample_country_map!$E:$E,MATCH($CF2123,subsample_country_map!$A:$A,0)),"")&lt;&gt;""),INDEX(subsample_country_map!$E:$E,MATCH($CF2123,subsample_country_map!$A:$A,0)),INDEX(lookup!$AD:$AD,MATCH($A2123,lookup!$A:$A,0)))</f>
        <v>99_NCE</v>
      </c>
      <c r="AO2123" s="0" t="str">
        <f aca="false">INDEX(lookup!$Y:$Y,MATCH($A2123,lookup!$A:$A,0))</f>
        <v>1_not published</v>
      </c>
      <c r="AP2123" s="0" t="str">
        <f aca="false">INDEX(lookup!$Z:$Z,MATCH($A2123,lookup!$A:$A,0))</f>
        <v>99_NCE</v>
      </c>
      <c r="AQ2123" s="0" t="str">
        <f aca="false">INDEX(lookup!$W:$W,MATCH($A2123,lookup!$A:$A,0))</f>
        <v>1_fin/acc/econ</v>
      </c>
      <c r="AS2123" s="0" t="s">
        <v>91</v>
      </c>
      <c r="AT2123" s="0" t="s">
        <v>111</v>
      </c>
      <c r="AU2123" s="0" t="s">
        <v>93</v>
      </c>
      <c r="AV2123" s="0" t="s">
        <v>4749</v>
      </c>
      <c r="AW2123" s="0" t="s">
        <v>6295</v>
      </c>
      <c r="BA2123" s="0" t="n">
        <v>8830</v>
      </c>
      <c r="BB2123" s="0" t="s">
        <v>2504</v>
      </c>
      <c r="BC2123" s="0" t="s">
        <v>358</v>
      </c>
      <c r="BD2123" s="0" t="s">
        <v>7137</v>
      </c>
      <c r="BE2123" s="0" t="s">
        <v>389</v>
      </c>
      <c r="BF2123" s="0" t="s">
        <v>7151</v>
      </c>
      <c r="BG2123" s="0" t="s">
        <v>7152</v>
      </c>
      <c r="BH2123" s="0" t="s">
        <v>2535</v>
      </c>
      <c r="BI2123" s="0" t="s">
        <v>124</v>
      </c>
      <c r="BJ2123" s="0" t="s">
        <v>7153</v>
      </c>
      <c r="BK2123" s="0" t="s">
        <v>2557</v>
      </c>
      <c r="BL2123" s="0" t="s">
        <v>7158</v>
      </c>
      <c r="BM2123" s="0" t="s">
        <v>7159</v>
      </c>
      <c r="BN2123" s="0" t="s">
        <v>7142</v>
      </c>
      <c r="BO2123" s="0" t="s">
        <v>769</v>
      </c>
      <c r="BP2123" s="0" t="s">
        <v>7136</v>
      </c>
      <c r="BQ2123" s="0" t="s">
        <v>127</v>
      </c>
      <c r="BT2123" s="0" t="n">
        <v>0</v>
      </c>
      <c r="BU2123" s="0" t="s">
        <v>7143</v>
      </c>
      <c r="BW2123" s="0" t="n">
        <v>2008</v>
      </c>
      <c r="BX2123" s="0" t="n">
        <v>2019</v>
      </c>
      <c r="BY2123" s="0" t="s">
        <v>7144</v>
      </c>
      <c r="BZ2123" s="0" t="n">
        <v>2013.5</v>
      </c>
      <c r="CA2123" s="0" t="n">
        <v>0.333333333333333</v>
      </c>
      <c r="CB2123" s="0" t="n">
        <v>0</v>
      </c>
      <c r="CC2123" s="0" t="n">
        <v>1</v>
      </c>
      <c r="CD2123" s="0" t="n">
        <v>0.0255378119454393</v>
      </c>
      <c r="CE2123" s="0" t="n">
        <v>1</v>
      </c>
    </row>
    <row r="2124" customFormat="false" ht="15" hidden="false" customHeight="false" outlineLevel="0" collapsed="false">
      <c r="A2124" s="0" t="s">
        <v>7136</v>
      </c>
      <c r="B2124" s="0" t="n">
        <v>3429</v>
      </c>
      <c r="C2124" s="0" t="n">
        <v>0.0583832744199766</v>
      </c>
      <c r="D2124" s="0" t="n">
        <v>4678</v>
      </c>
      <c r="E2124" s="0" t="n">
        <f aca="false">IF(ISNUMBER($BA2124),$BA2124,IF(AND(ISNUMBER($D2124),ISNUMBER($BW2124),ISNUMBER($BX2124)),$D2124*($BX2124-$BW2124+1),""))</f>
        <v>4678</v>
      </c>
      <c r="H2124" s="0" t="s">
        <v>118</v>
      </c>
      <c r="I2124" s="0" t="s">
        <v>344</v>
      </c>
      <c r="J2124" s="0" t="n">
        <f aca="false">IF($BW2124&lt;&gt;"",$BW2124,"")</f>
        <v>2008</v>
      </c>
      <c r="K2124" s="0" t="n">
        <f aca="false">IF($BX2124&lt;&gt;"",$BX2124,"")</f>
        <v>2019</v>
      </c>
      <c r="L2124" s="0" t="n">
        <f aca="false">IF(AND(ISNUMBER($BW2124),ISNUMBER($BX2124)),($BW2124+$BX2124)/2,"")</f>
        <v>2013.5</v>
      </c>
      <c r="M2124" s="0" t="n">
        <f aca="false">IF($L2124&lt;&gt;"",$L2124,"")</f>
        <v>2013.5</v>
      </c>
      <c r="N2124" s="0" t="n">
        <f aca="false">IF(AND(ISNUMBER($BW2124),ISNUMBER($BX2124)),MIN(1,MAX(0,($BX2124-2016+1)/($BX2124-$BW2124+1))),"")</f>
        <v>0.333333333333333</v>
      </c>
      <c r="O2124" s="0" t="n">
        <f aca="false">IF(AND(ISNUMBER($BW2124),ISNUMBER($BX2124)),MIN(1,MAX(0,($BX2124-2017+1)/($BX2124-$BW2124+1))),"")</f>
        <v>0.25</v>
      </c>
      <c r="P2124" s="0" t="n">
        <f aca="false">IF(AND(ISNUMBER($BW2124),ISNUMBER($BX2124)),MIN(1,MAX(0,($BX2124-2018+1)/($BX2124-$BW2124+1))),"")</f>
        <v>0.166666666666667</v>
      </c>
      <c r="Q2124" s="0" t="n">
        <f aca="false">IF(AND(ISNUMBER($BW2124),ISNUMBER($BX2124)),MIN(1,MAX(0,($BX2124-2019+1)/($BX2124-$BW2124+1))),"")</f>
        <v>0.0833333333333333</v>
      </c>
      <c r="R2124" s="0" t="n">
        <f aca="false">IF(AND(ISNUMBER($BW2124),ISNUMBER($BX2124)),MIN(1,MAX(0,($BX2124-2016+1)/($BX2124-$BW2124+1))),"")</f>
        <v>0.333333333333333</v>
      </c>
      <c r="S2124" s="0" t="n">
        <f aca="false">IF($L2124&lt;&gt;"",IF($L2124&gt;=2015.5,1,0),"")</f>
        <v>0</v>
      </c>
      <c r="T2124" s="0" t="n">
        <f aca="false">IF($L2124&lt;&gt;"",IF($L2124&gt;=2016,1,0),"")</f>
        <v>0</v>
      </c>
      <c r="U2124" s="0" t="n">
        <f aca="false">IF(ISNUMBER($BX2124),IF($BX2124&gt;=2016,1,0),"")</f>
        <v>1</v>
      </c>
      <c r="V2124" s="0" t="n">
        <f aca="false">IF(ISNUMBER($BW2124),IF($BW2124&gt;=2016,1,0),"")</f>
        <v>0</v>
      </c>
      <c r="W2124" s="0" t="str">
        <f aca="false">IF(AND(ISNUMBER($BW2124),ISNUMBER($BX2124)),IF($BW2124&gt;=2016,"post-only",IF($BX2124&lt;2016,"pre-only","mixed")),"")</f>
        <v>mixed</v>
      </c>
      <c r="X2124" s="0" t="n">
        <f aca="false">IF(AND(ISNUMBER($BW2124),ISNUMBER($BX2124)),MIN(1,MAX(0,($BX2124-2017+1)/($BX2124-$BW2124+1))),"")</f>
        <v>0.25</v>
      </c>
      <c r="Y2124" s="0" t="n">
        <f aca="false">IF(AND(ISNUMBER($BW2124),ISNUMBER($BX2124)),MIN(1,MAX(0,($BX2124-2018+1)/($BX2124-$BW2124+1))),"")</f>
        <v>0.166666666666667</v>
      </c>
      <c r="Z2124" s="0" t="n">
        <f aca="false">IF(AND(ISNUMBER($BW2124),ISNUMBER($BX2124)),MIN(1,MAX(0,($BX2124-2019+1)/($BX2124-$BW2124+1))),"")</f>
        <v>0.0833333333333333</v>
      </c>
      <c r="AA2124" s="0" t="n">
        <f aca="false">IF(ISNUMBER($BX2124),IF($BX2124&gt;=2017,1,0),"")</f>
        <v>1</v>
      </c>
      <c r="AB2124" s="0" t="n">
        <f aca="false">IF(ISNUMBER($BX2124),IF($BX2124&gt;=2018,1,0),"")</f>
        <v>1</v>
      </c>
      <c r="AC2124" s="0" t="n">
        <f aca="false">IF(ISNUMBER($BX2124),IF($BX2124&gt;=2019,1,0),"")</f>
        <v>1</v>
      </c>
      <c r="AD2124" s="0" t="n">
        <f aca="false">IF($L2124&lt;&gt;"",IF($L2124&gt;2013,1,0),"")</f>
        <v>1</v>
      </c>
      <c r="AE2124" s="0" t="n">
        <f aca="false">IF($L2124&lt;&gt;"",1+IF($L2124&gt;2011,1,0)+IF($L2124&gt;2014,1,0),"")</f>
        <v>2</v>
      </c>
      <c r="AF2124" s="0" t="s">
        <v>747</v>
      </c>
      <c r="AG2124" s="0" t="s">
        <v>88</v>
      </c>
      <c r="AH2124" s="0" t="s">
        <v>89</v>
      </c>
      <c r="AI2124" s="0" t="s">
        <v>334</v>
      </c>
      <c r="AJ2124" s="0" t="s">
        <v>334</v>
      </c>
      <c r="AK2124" s="0" t="str">
        <f aca="false">IF(AND($CF2124&lt;&gt;"",IFERROR(INDEX(subsample_country_map!$B:$B,MATCH($CF2124,subsample_country_map!$A:$A,0)),"")&lt;&gt;""),INDEX(subsample_country_map!$B:$B,MATCH($CF2124,subsample_country_map!$A:$A,0)),INDEX(lookup!$AA:$AA,MATCH($A2124,lookup!$A:$A,0)))</f>
        <v>3_AsiaPac</v>
      </c>
      <c r="AL2124" s="0" t="str">
        <f aca="false">IF(AND($CF2124&lt;&gt;"",IFERROR(INDEX(subsample_country_map!$C:$C,MATCH($CF2124,subsample_country_map!$A:$A,0)),"")&lt;&gt;""),INDEX(subsample_country_map!$C:$C,MATCH($CF2124,subsample_country_map!$A:$A,0)),INDEX(lookup!$AB:$AB,MATCH($A2124,lookup!$A:$A,0)))</f>
        <v>99_NCE</v>
      </c>
      <c r="AM2124" s="0" t="str">
        <f aca="false">IF(AND($CF2124&lt;&gt;"",IFERROR(INDEX(subsample_country_map!$D:$D,MATCH($CF2124,subsample_country_map!$A:$A,0)),"")&lt;&gt;""),INDEX(subsample_country_map!$D:$D,MATCH($CF2124,subsample_country_map!$A:$A,0)),INDEX(lookup!$AC:$AC,MATCH($A2124,lookup!$A:$A,0)))</f>
        <v>99_NCE</v>
      </c>
      <c r="AN2124" s="0" t="str">
        <f aca="false">IF(AND($CF2124&lt;&gt;"",IFERROR(INDEX(subsample_country_map!$E:$E,MATCH($CF2124,subsample_country_map!$A:$A,0)),"")&lt;&gt;""),INDEX(subsample_country_map!$E:$E,MATCH($CF2124,subsample_country_map!$A:$A,0)),INDEX(lookup!$AD:$AD,MATCH($A2124,lookup!$A:$A,0)))</f>
        <v>99_NCE</v>
      </c>
      <c r="AO2124" s="0" t="str">
        <f aca="false">INDEX(lookup!$Y:$Y,MATCH($A2124,lookup!$A:$A,0))</f>
        <v>1_not published</v>
      </c>
      <c r="AP2124" s="0" t="str">
        <f aca="false">INDEX(lookup!$Z:$Z,MATCH($A2124,lookup!$A:$A,0))</f>
        <v>99_NCE</v>
      </c>
      <c r="AQ2124" s="0" t="str">
        <f aca="false">INDEX(lookup!$W:$W,MATCH($A2124,lookup!$A:$A,0))</f>
        <v>1_fin/acc/econ</v>
      </c>
      <c r="AS2124" s="0" t="s">
        <v>91</v>
      </c>
      <c r="AT2124" s="0" t="s">
        <v>111</v>
      </c>
      <c r="AU2124" s="0" t="s">
        <v>93</v>
      </c>
      <c r="AV2124" s="0" t="s">
        <v>7160</v>
      </c>
      <c r="AW2124" s="0" t="s">
        <v>5989</v>
      </c>
      <c r="BA2124" s="0" t="n">
        <v>4678</v>
      </c>
      <c r="BB2124" s="0" t="s">
        <v>96</v>
      </c>
      <c r="BC2124" s="0" t="s">
        <v>358</v>
      </c>
      <c r="BD2124" s="0" t="s">
        <v>7137</v>
      </c>
      <c r="BE2124" s="0" t="s">
        <v>389</v>
      </c>
      <c r="BF2124" s="0" t="s">
        <v>7161</v>
      </c>
      <c r="BG2124" s="0" t="s">
        <v>2562</v>
      </c>
      <c r="BH2124" s="0" t="s">
        <v>392</v>
      </c>
      <c r="BI2124" s="0" t="s">
        <v>124</v>
      </c>
      <c r="BJ2124" s="0" t="s">
        <v>7162</v>
      </c>
      <c r="BK2124" s="0" t="s">
        <v>429</v>
      </c>
      <c r="BL2124" s="0" t="s">
        <v>7163</v>
      </c>
      <c r="BM2124" s="0" t="s">
        <v>7155</v>
      </c>
      <c r="BN2124" s="0" t="s">
        <v>7142</v>
      </c>
      <c r="BO2124" s="0" t="s">
        <v>769</v>
      </c>
      <c r="BP2124" s="0" t="s">
        <v>7136</v>
      </c>
      <c r="BQ2124" s="0" t="s">
        <v>127</v>
      </c>
      <c r="BT2124" s="0" t="n">
        <v>0</v>
      </c>
      <c r="BU2124" s="0" t="s">
        <v>7143</v>
      </c>
      <c r="BW2124" s="0" t="n">
        <v>2008</v>
      </c>
      <c r="BX2124" s="0" t="n">
        <v>2019</v>
      </c>
      <c r="BY2124" s="0" t="s">
        <v>7144</v>
      </c>
      <c r="BZ2124" s="0" t="n">
        <v>2013.5</v>
      </c>
      <c r="CA2124" s="0" t="n">
        <v>0.333333333333333</v>
      </c>
      <c r="CB2124" s="0" t="n">
        <v>0</v>
      </c>
      <c r="CC2124" s="0" t="n">
        <v>1</v>
      </c>
      <c r="CD2124" s="0" t="n">
        <v>0.058449745624953</v>
      </c>
      <c r="CE2124" s="0" t="n">
        <v>1</v>
      </c>
    </row>
    <row r="2125" customFormat="false" ht="15" hidden="false" customHeight="false" outlineLevel="0" collapsed="false">
      <c r="A2125" s="0" t="s">
        <v>7136</v>
      </c>
      <c r="B2125" s="0" t="n">
        <v>3430</v>
      </c>
      <c r="C2125" s="0" t="n">
        <v>-0.0313148306367313</v>
      </c>
      <c r="D2125" s="0" t="n">
        <v>4678</v>
      </c>
      <c r="E2125" s="0" t="n">
        <f aca="false">IF(ISNUMBER($BA2125),$BA2125,IF(AND(ISNUMBER($D2125),ISNUMBER($BW2125),ISNUMBER($BX2125)),$D2125*($BX2125-$BW2125+1),""))</f>
        <v>4678</v>
      </c>
      <c r="H2125" s="0" t="s">
        <v>118</v>
      </c>
      <c r="I2125" s="0" t="s">
        <v>344</v>
      </c>
      <c r="J2125" s="0" t="n">
        <f aca="false">IF($BW2125&lt;&gt;"",$BW2125,"")</f>
        <v>2008</v>
      </c>
      <c r="K2125" s="0" t="n">
        <f aca="false">IF($BX2125&lt;&gt;"",$BX2125,"")</f>
        <v>2019</v>
      </c>
      <c r="L2125" s="0" t="n">
        <f aca="false">IF(AND(ISNUMBER($BW2125),ISNUMBER($BX2125)),($BW2125+$BX2125)/2,"")</f>
        <v>2013.5</v>
      </c>
      <c r="M2125" s="0" t="n">
        <f aca="false">IF($L2125&lt;&gt;"",$L2125,"")</f>
        <v>2013.5</v>
      </c>
      <c r="N2125" s="0" t="n">
        <f aca="false">IF(AND(ISNUMBER($BW2125),ISNUMBER($BX2125)),MIN(1,MAX(0,($BX2125-2016+1)/($BX2125-$BW2125+1))),"")</f>
        <v>0.333333333333333</v>
      </c>
      <c r="O2125" s="0" t="n">
        <f aca="false">IF(AND(ISNUMBER($BW2125),ISNUMBER($BX2125)),MIN(1,MAX(0,($BX2125-2017+1)/($BX2125-$BW2125+1))),"")</f>
        <v>0.25</v>
      </c>
      <c r="P2125" s="0" t="n">
        <f aca="false">IF(AND(ISNUMBER($BW2125),ISNUMBER($BX2125)),MIN(1,MAX(0,($BX2125-2018+1)/($BX2125-$BW2125+1))),"")</f>
        <v>0.166666666666667</v>
      </c>
      <c r="Q2125" s="0" t="n">
        <f aca="false">IF(AND(ISNUMBER($BW2125),ISNUMBER($BX2125)),MIN(1,MAX(0,($BX2125-2019+1)/($BX2125-$BW2125+1))),"")</f>
        <v>0.0833333333333333</v>
      </c>
      <c r="R2125" s="0" t="n">
        <f aca="false">IF(AND(ISNUMBER($BW2125),ISNUMBER($BX2125)),MIN(1,MAX(0,($BX2125-2016+1)/($BX2125-$BW2125+1))),"")</f>
        <v>0.333333333333333</v>
      </c>
      <c r="S2125" s="0" t="n">
        <f aca="false">IF($L2125&lt;&gt;"",IF($L2125&gt;=2015.5,1,0),"")</f>
        <v>0</v>
      </c>
      <c r="T2125" s="0" t="n">
        <f aca="false">IF($L2125&lt;&gt;"",IF($L2125&gt;=2016,1,0),"")</f>
        <v>0</v>
      </c>
      <c r="U2125" s="0" t="n">
        <f aca="false">IF(ISNUMBER($BX2125),IF($BX2125&gt;=2016,1,0),"")</f>
        <v>1</v>
      </c>
      <c r="V2125" s="0" t="n">
        <f aca="false">IF(ISNUMBER($BW2125),IF($BW2125&gt;=2016,1,0),"")</f>
        <v>0</v>
      </c>
      <c r="W2125" s="0" t="str">
        <f aca="false">IF(AND(ISNUMBER($BW2125),ISNUMBER($BX2125)),IF($BW2125&gt;=2016,"post-only",IF($BX2125&lt;2016,"pre-only","mixed")),"")</f>
        <v>mixed</v>
      </c>
      <c r="X2125" s="0" t="n">
        <f aca="false">IF(AND(ISNUMBER($BW2125),ISNUMBER($BX2125)),MIN(1,MAX(0,($BX2125-2017+1)/($BX2125-$BW2125+1))),"")</f>
        <v>0.25</v>
      </c>
      <c r="Y2125" s="0" t="n">
        <f aca="false">IF(AND(ISNUMBER($BW2125),ISNUMBER($BX2125)),MIN(1,MAX(0,($BX2125-2018+1)/($BX2125-$BW2125+1))),"")</f>
        <v>0.166666666666667</v>
      </c>
      <c r="Z2125" s="0" t="n">
        <f aca="false">IF(AND(ISNUMBER($BW2125),ISNUMBER($BX2125)),MIN(1,MAX(0,($BX2125-2019+1)/($BX2125-$BW2125+1))),"")</f>
        <v>0.0833333333333333</v>
      </c>
      <c r="AA2125" s="0" t="n">
        <f aca="false">IF(ISNUMBER($BX2125),IF($BX2125&gt;=2017,1,0),"")</f>
        <v>1</v>
      </c>
      <c r="AB2125" s="0" t="n">
        <f aca="false">IF(ISNUMBER($BX2125),IF($BX2125&gt;=2018,1,0),"")</f>
        <v>1</v>
      </c>
      <c r="AC2125" s="0" t="n">
        <f aca="false">IF(ISNUMBER($BX2125),IF($BX2125&gt;=2019,1,0),"")</f>
        <v>1</v>
      </c>
      <c r="AD2125" s="0" t="n">
        <f aca="false">IF($L2125&lt;&gt;"",IF($L2125&gt;2013,1,0),"")</f>
        <v>1</v>
      </c>
      <c r="AE2125" s="0" t="n">
        <f aca="false">IF($L2125&lt;&gt;"",1+IF($L2125&gt;2011,1,0)+IF($L2125&gt;2014,1,0),"")</f>
        <v>2</v>
      </c>
      <c r="AF2125" s="0" t="s">
        <v>747</v>
      </c>
      <c r="AG2125" s="0" t="s">
        <v>88</v>
      </c>
      <c r="AH2125" s="0" t="s">
        <v>89</v>
      </c>
      <c r="AI2125" s="0" t="s">
        <v>334</v>
      </c>
      <c r="AJ2125" s="0" t="s">
        <v>334</v>
      </c>
      <c r="AK2125" s="0" t="str">
        <f aca="false">IF(AND($CF2125&lt;&gt;"",IFERROR(INDEX(subsample_country_map!$B:$B,MATCH($CF2125,subsample_country_map!$A:$A,0)),"")&lt;&gt;""),INDEX(subsample_country_map!$B:$B,MATCH($CF2125,subsample_country_map!$A:$A,0)),INDEX(lookup!$AA:$AA,MATCH($A2125,lookup!$A:$A,0)))</f>
        <v>3_AsiaPac</v>
      </c>
      <c r="AL2125" s="0" t="str">
        <f aca="false">IF(AND($CF2125&lt;&gt;"",IFERROR(INDEX(subsample_country_map!$C:$C,MATCH($CF2125,subsample_country_map!$A:$A,0)),"")&lt;&gt;""),INDEX(subsample_country_map!$C:$C,MATCH($CF2125,subsample_country_map!$A:$A,0)),INDEX(lookup!$AB:$AB,MATCH($A2125,lookup!$A:$A,0)))</f>
        <v>99_NCE</v>
      </c>
      <c r="AM2125" s="0" t="str">
        <f aca="false">IF(AND($CF2125&lt;&gt;"",IFERROR(INDEX(subsample_country_map!$D:$D,MATCH($CF2125,subsample_country_map!$A:$A,0)),"")&lt;&gt;""),INDEX(subsample_country_map!$D:$D,MATCH($CF2125,subsample_country_map!$A:$A,0)),INDEX(lookup!$AC:$AC,MATCH($A2125,lookup!$A:$A,0)))</f>
        <v>99_NCE</v>
      </c>
      <c r="AN2125" s="0" t="str">
        <f aca="false">IF(AND($CF2125&lt;&gt;"",IFERROR(INDEX(subsample_country_map!$E:$E,MATCH($CF2125,subsample_country_map!$A:$A,0)),"")&lt;&gt;""),INDEX(subsample_country_map!$E:$E,MATCH($CF2125,subsample_country_map!$A:$A,0)),INDEX(lookup!$AD:$AD,MATCH($A2125,lookup!$A:$A,0)))</f>
        <v>99_NCE</v>
      </c>
      <c r="AO2125" s="0" t="str">
        <f aca="false">INDEX(lookup!$Y:$Y,MATCH($A2125,lookup!$A:$A,0))</f>
        <v>1_not published</v>
      </c>
      <c r="AP2125" s="0" t="str">
        <f aca="false">INDEX(lookup!$Z:$Z,MATCH($A2125,lookup!$A:$A,0))</f>
        <v>99_NCE</v>
      </c>
      <c r="AQ2125" s="0" t="str">
        <f aca="false">INDEX(lookup!$W:$W,MATCH($A2125,lookup!$A:$A,0))</f>
        <v>1_fin/acc/econ</v>
      </c>
      <c r="AS2125" s="0" t="s">
        <v>91</v>
      </c>
      <c r="AT2125" s="0" t="s">
        <v>111</v>
      </c>
      <c r="AU2125" s="0" t="s">
        <v>93</v>
      </c>
      <c r="AV2125" s="0" t="s">
        <v>115</v>
      </c>
      <c r="AW2125" s="0" t="s">
        <v>4748</v>
      </c>
      <c r="BA2125" s="0" t="n">
        <v>4678</v>
      </c>
      <c r="BB2125" s="0" t="s">
        <v>347</v>
      </c>
      <c r="BC2125" s="0" t="s">
        <v>358</v>
      </c>
      <c r="BD2125" s="0" t="s">
        <v>7137</v>
      </c>
      <c r="BE2125" s="0" t="s">
        <v>389</v>
      </c>
      <c r="BF2125" s="0" t="s">
        <v>7161</v>
      </c>
      <c r="BG2125" s="0" t="s">
        <v>2562</v>
      </c>
      <c r="BH2125" s="0" t="s">
        <v>392</v>
      </c>
      <c r="BI2125" s="0" t="s">
        <v>124</v>
      </c>
      <c r="BJ2125" s="0" t="s">
        <v>7162</v>
      </c>
      <c r="BK2125" s="0" t="s">
        <v>2557</v>
      </c>
      <c r="BL2125" s="0" t="s">
        <v>7164</v>
      </c>
      <c r="BM2125" s="0" t="s">
        <v>7157</v>
      </c>
      <c r="BN2125" s="0" t="s">
        <v>7142</v>
      </c>
      <c r="BO2125" s="0" t="s">
        <v>769</v>
      </c>
      <c r="BP2125" s="0" t="s">
        <v>7136</v>
      </c>
      <c r="BQ2125" s="0" t="s">
        <v>127</v>
      </c>
      <c r="BT2125" s="0" t="n">
        <v>0</v>
      </c>
      <c r="BU2125" s="0" t="s">
        <v>7143</v>
      </c>
      <c r="BW2125" s="0" t="n">
        <v>2008</v>
      </c>
      <c r="BX2125" s="0" t="n">
        <v>2019</v>
      </c>
      <c r="BY2125" s="0" t="s">
        <v>7144</v>
      </c>
      <c r="BZ2125" s="0" t="n">
        <v>2013.5</v>
      </c>
      <c r="CA2125" s="0" t="n">
        <v>0.333333333333333</v>
      </c>
      <c r="CB2125" s="0" t="n">
        <v>0</v>
      </c>
      <c r="CC2125" s="0" t="n">
        <v>1</v>
      </c>
      <c r="CD2125" s="0" t="n">
        <v>-0.0313250726321471</v>
      </c>
      <c r="CE2125" s="0" t="n">
        <v>1</v>
      </c>
    </row>
    <row r="2126" customFormat="false" ht="15" hidden="false" customHeight="false" outlineLevel="0" collapsed="false">
      <c r="A2126" s="0" t="s">
        <v>7136</v>
      </c>
      <c r="B2126" s="0" t="n">
        <v>3431</v>
      </c>
      <c r="C2126" s="0" t="n">
        <v>-0.0710958305053534</v>
      </c>
      <c r="D2126" s="0" t="n">
        <v>4678</v>
      </c>
      <c r="E2126" s="0" t="n">
        <f aca="false">IF(ISNUMBER($BA2126),$BA2126,IF(AND(ISNUMBER($D2126),ISNUMBER($BW2126),ISNUMBER($BX2126)),$D2126*($BX2126-$BW2126+1),""))</f>
        <v>4678</v>
      </c>
      <c r="H2126" s="0" t="s">
        <v>118</v>
      </c>
      <c r="I2126" s="0" t="s">
        <v>344</v>
      </c>
      <c r="J2126" s="0" t="n">
        <f aca="false">IF($BW2126&lt;&gt;"",$BW2126,"")</f>
        <v>2008</v>
      </c>
      <c r="K2126" s="0" t="n">
        <f aca="false">IF($BX2126&lt;&gt;"",$BX2126,"")</f>
        <v>2019</v>
      </c>
      <c r="L2126" s="0" t="n">
        <f aca="false">IF(AND(ISNUMBER($BW2126),ISNUMBER($BX2126)),($BW2126+$BX2126)/2,"")</f>
        <v>2013.5</v>
      </c>
      <c r="M2126" s="0" t="n">
        <f aca="false">IF($L2126&lt;&gt;"",$L2126,"")</f>
        <v>2013.5</v>
      </c>
      <c r="N2126" s="0" t="n">
        <f aca="false">IF(AND(ISNUMBER($BW2126),ISNUMBER($BX2126)),MIN(1,MAX(0,($BX2126-2016+1)/($BX2126-$BW2126+1))),"")</f>
        <v>0.333333333333333</v>
      </c>
      <c r="O2126" s="0" t="n">
        <f aca="false">IF(AND(ISNUMBER($BW2126),ISNUMBER($BX2126)),MIN(1,MAX(0,($BX2126-2017+1)/($BX2126-$BW2126+1))),"")</f>
        <v>0.25</v>
      </c>
      <c r="P2126" s="0" t="n">
        <f aca="false">IF(AND(ISNUMBER($BW2126),ISNUMBER($BX2126)),MIN(1,MAX(0,($BX2126-2018+1)/($BX2126-$BW2126+1))),"")</f>
        <v>0.166666666666667</v>
      </c>
      <c r="Q2126" s="0" t="n">
        <f aca="false">IF(AND(ISNUMBER($BW2126),ISNUMBER($BX2126)),MIN(1,MAX(0,($BX2126-2019+1)/($BX2126-$BW2126+1))),"")</f>
        <v>0.0833333333333333</v>
      </c>
      <c r="R2126" s="0" t="n">
        <f aca="false">IF(AND(ISNUMBER($BW2126),ISNUMBER($BX2126)),MIN(1,MAX(0,($BX2126-2016+1)/($BX2126-$BW2126+1))),"")</f>
        <v>0.333333333333333</v>
      </c>
      <c r="S2126" s="0" t="n">
        <f aca="false">IF($L2126&lt;&gt;"",IF($L2126&gt;=2015.5,1,0),"")</f>
        <v>0</v>
      </c>
      <c r="T2126" s="0" t="n">
        <f aca="false">IF($L2126&lt;&gt;"",IF($L2126&gt;=2016,1,0),"")</f>
        <v>0</v>
      </c>
      <c r="U2126" s="0" t="n">
        <f aca="false">IF(ISNUMBER($BX2126),IF($BX2126&gt;=2016,1,0),"")</f>
        <v>1</v>
      </c>
      <c r="V2126" s="0" t="n">
        <f aca="false">IF(ISNUMBER($BW2126),IF($BW2126&gt;=2016,1,0),"")</f>
        <v>0</v>
      </c>
      <c r="W2126" s="0" t="str">
        <f aca="false">IF(AND(ISNUMBER($BW2126),ISNUMBER($BX2126)),IF($BW2126&gt;=2016,"post-only",IF($BX2126&lt;2016,"pre-only","mixed")),"")</f>
        <v>mixed</v>
      </c>
      <c r="X2126" s="0" t="n">
        <f aca="false">IF(AND(ISNUMBER($BW2126),ISNUMBER($BX2126)),MIN(1,MAX(0,($BX2126-2017+1)/($BX2126-$BW2126+1))),"")</f>
        <v>0.25</v>
      </c>
      <c r="Y2126" s="0" t="n">
        <f aca="false">IF(AND(ISNUMBER($BW2126),ISNUMBER($BX2126)),MIN(1,MAX(0,($BX2126-2018+1)/($BX2126-$BW2126+1))),"")</f>
        <v>0.166666666666667</v>
      </c>
      <c r="Z2126" s="0" t="n">
        <f aca="false">IF(AND(ISNUMBER($BW2126),ISNUMBER($BX2126)),MIN(1,MAX(0,($BX2126-2019+1)/($BX2126-$BW2126+1))),"")</f>
        <v>0.0833333333333333</v>
      </c>
      <c r="AA2126" s="0" t="n">
        <f aca="false">IF(ISNUMBER($BX2126),IF($BX2126&gt;=2017,1,0),"")</f>
        <v>1</v>
      </c>
      <c r="AB2126" s="0" t="n">
        <f aca="false">IF(ISNUMBER($BX2126),IF($BX2126&gt;=2018,1,0),"")</f>
        <v>1</v>
      </c>
      <c r="AC2126" s="0" t="n">
        <f aca="false">IF(ISNUMBER($BX2126),IF($BX2126&gt;=2019,1,0),"")</f>
        <v>1</v>
      </c>
      <c r="AD2126" s="0" t="n">
        <f aca="false">IF($L2126&lt;&gt;"",IF($L2126&gt;2013,1,0),"")</f>
        <v>1</v>
      </c>
      <c r="AE2126" s="0" t="n">
        <f aca="false">IF($L2126&lt;&gt;"",1+IF($L2126&gt;2011,1,0)+IF($L2126&gt;2014,1,0),"")</f>
        <v>2</v>
      </c>
      <c r="AF2126" s="0" t="s">
        <v>747</v>
      </c>
      <c r="AG2126" s="0" t="s">
        <v>88</v>
      </c>
      <c r="AH2126" s="0" t="s">
        <v>89</v>
      </c>
      <c r="AI2126" s="0" t="s">
        <v>334</v>
      </c>
      <c r="AJ2126" s="0" t="s">
        <v>334</v>
      </c>
      <c r="AK2126" s="0" t="str">
        <f aca="false">IF(AND($CF2126&lt;&gt;"",IFERROR(INDEX(subsample_country_map!$B:$B,MATCH($CF2126,subsample_country_map!$A:$A,0)),"")&lt;&gt;""),INDEX(subsample_country_map!$B:$B,MATCH($CF2126,subsample_country_map!$A:$A,0)),INDEX(lookup!$AA:$AA,MATCH($A2126,lookup!$A:$A,0)))</f>
        <v>3_AsiaPac</v>
      </c>
      <c r="AL2126" s="0" t="str">
        <f aca="false">IF(AND($CF2126&lt;&gt;"",IFERROR(INDEX(subsample_country_map!$C:$C,MATCH($CF2126,subsample_country_map!$A:$A,0)),"")&lt;&gt;""),INDEX(subsample_country_map!$C:$C,MATCH($CF2126,subsample_country_map!$A:$A,0)),INDEX(lookup!$AB:$AB,MATCH($A2126,lookup!$A:$A,0)))</f>
        <v>99_NCE</v>
      </c>
      <c r="AM2126" s="0" t="str">
        <f aca="false">IF(AND($CF2126&lt;&gt;"",IFERROR(INDEX(subsample_country_map!$D:$D,MATCH($CF2126,subsample_country_map!$A:$A,0)),"")&lt;&gt;""),INDEX(subsample_country_map!$D:$D,MATCH($CF2126,subsample_country_map!$A:$A,0)),INDEX(lookup!$AC:$AC,MATCH($A2126,lookup!$A:$A,0)))</f>
        <v>99_NCE</v>
      </c>
      <c r="AN2126" s="0" t="str">
        <f aca="false">IF(AND($CF2126&lt;&gt;"",IFERROR(INDEX(subsample_country_map!$E:$E,MATCH($CF2126,subsample_country_map!$A:$A,0)),"")&lt;&gt;""),INDEX(subsample_country_map!$E:$E,MATCH($CF2126,subsample_country_map!$A:$A,0)),INDEX(lookup!$AD:$AD,MATCH($A2126,lookup!$A:$A,0)))</f>
        <v>99_NCE</v>
      </c>
      <c r="AO2126" s="0" t="str">
        <f aca="false">INDEX(lookup!$Y:$Y,MATCH($A2126,lookup!$A:$A,0))</f>
        <v>1_not published</v>
      </c>
      <c r="AP2126" s="0" t="str">
        <f aca="false">INDEX(lookup!$Z:$Z,MATCH($A2126,lookup!$A:$A,0))</f>
        <v>99_NCE</v>
      </c>
      <c r="AQ2126" s="0" t="str">
        <f aca="false">INDEX(lookup!$W:$W,MATCH($A2126,lookup!$A:$A,0))</f>
        <v>1_fin/acc/econ</v>
      </c>
      <c r="AS2126" s="0" t="s">
        <v>91</v>
      </c>
      <c r="AT2126" s="0" t="s">
        <v>111</v>
      </c>
      <c r="AU2126" s="0" t="s">
        <v>93</v>
      </c>
      <c r="AV2126" s="0" t="s">
        <v>7165</v>
      </c>
      <c r="AW2126" s="0" t="s">
        <v>6270</v>
      </c>
      <c r="BA2126" s="0" t="n">
        <v>4678</v>
      </c>
      <c r="BB2126" s="0" t="s">
        <v>2504</v>
      </c>
      <c r="BC2126" s="0" t="s">
        <v>358</v>
      </c>
      <c r="BD2126" s="0" t="s">
        <v>7137</v>
      </c>
      <c r="BE2126" s="0" t="s">
        <v>389</v>
      </c>
      <c r="BF2126" s="0" t="s">
        <v>7161</v>
      </c>
      <c r="BG2126" s="0" t="s">
        <v>2562</v>
      </c>
      <c r="BH2126" s="0" t="s">
        <v>392</v>
      </c>
      <c r="BI2126" s="0" t="s">
        <v>124</v>
      </c>
      <c r="BJ2126" s="0" t="s">
        <v>7162</v>
      </c>
      <c r="BK2126" s="0" t="s">
        <v>2557</v>
      </c>
      <c r="BL2126" s="0" t="s">
        <v>7166</v>
      </c>
      <c r="BM2126" s="0" t="s">
        <v>7159</v>
      </c>
      <c r="BN2126" s="0" t="s">
        <v>7142</v>
      </c>
      <c r="BO2126" s="0" t="s">
        <v>769</v>
      </c>
      <c r="BP2126" s="0" t="s">
        <v>7136</v>
      </c>
      <c r="BQ2126" s="0" t="s">
        <v>127</v>
      </c>
      <c r="BT2126" s="0" t="n">
        <v>0</v>
      </c>
      <c r="BU2126" s="0" t="s">
        <v>7143</v>
      </c>
      <c r="BW2126" s="0" t="n">
        <v>2008</v>
      </c>
      <c r="BX2126" s="0" t="n">
        <v>2019</v>
      </c>
      <c r="BY2126" s="0" t="s">
        <v>7144</v>
      </c>
      <c r="BZ2126" s="0" t="n">
        <v>2013.5</v>
      </c>
      <c r="CA2126" s="0" t="n">
        <v>0.333333333333333</v>
      </c>
      <c r="CB2126" s="0" t="n">
        <v>0</v>
      </c>
      <c r="CC2126" s="0" t="n">
        <v>1</v>
      </c>
      <c r="CD2126" s="0" t="n">
        <v>-0.071215982510392</v>
      </c>
      <c r="CE2126" s="0" t="n">
        <v>1</v>
      </c>
    </row>
    <row r="2127" customFormat="false" ht="15" hidden="false" customHeight="false" outlineLevel="0" collapsed="false">
      <c r="A2127" s="0" t="s">
        <v>7136</v>
      </c>
      <c r="B2127" s="0" t="n">
        <v>3432</v>
      </c>
      <c r="C2127" s="0" t="n">
        <v>0.000169649988969051</v>
      </c>
      <c r="D2127" s="0" t="n">
        <v>13898</v>
      </c>
      <c r="E2127" s="0" t="n">
        <f aca="false">IF(ISNUMBER($BA2127),$BA2127,IF(AND(ISNUMBER($D2127),ISNUMBER($BW2127),ISNUMBER($BX2127)),$D2127*($BX2127-$BW2127+1),""))</f>
        <v>13898</v>
      </c>
      <c r="H2127" s="0" t="s">
        <v>118</v>
      </c>
      <c r="I2127" s="0" t="s">
        <v>344</v>
      </c>
      <c r="J2127" s="0" t="n">
        <f aca="false">IF($BW2127&lt;&gt;"",$BW2127,"")</f>
        <v>2008</v>
      </c>
      <c r="K2127" s="0" t="n">
        <f aca="false">IF($BX2127&lt;&gt;"",$BX2127,"")</f>
        <v>2019</v>
      </c>
      <c r="L2127" s="0" t="n">
        <f aca="false">IF(AND(ISNUMBER($BW2127),ISNUMBER($BX2127)),($BW2127+$BX2127)/2,"")</f>
        <v>2013.5</v>
      </c>
      <c r="M2127" s="0" t="n">
        <f aca="false">IF($L2127&lt;&gt;"",$L2127,"")</f>
        <v>2013.5</v>
      </c>
      <c r="N2127" s="0" t="n">
        <f aca="false">IF(AND(ISNUMBER($BW2127),ISNUMBER($BX2127)),MIN(1,MAX(0,($BX2127-2016+1)/($BX2127-$BW2127+1))),"")</f>
        <v>0.333333333333333</v>
      </c>
      <c r="O2127" s="0" t="n">
        <f aca="false">IF(AND(ISNUMBER($BW2127),ISNUMBER($BX2127)),MIN(1,MAX(0,($BX2127-2017+1)/($BX2127-$BW2127+1))),"")</f>
        <v>0.25</v>
      </c>
      <c r="P2127" s="0" t="n">
        <f aca="false">IF(AND(ISNUMBER($BW2127),ISNUMBER($BX2127)),MIN(1,MAX(0,($BX2127-2018+1)/($BX2127-$BW2127+1))),"")</f>
        <v>0.166666666666667</v>
      </c>
      <c r="Q2127" s="0" t="n">
        <f aca="false">IF(AND(ISNUMBER($BW2127),ISNUMBER($BX2127)),MIN(1,MAX(0,($BX2127-2019+1)/($BX2127-$BW2127+1))),"")</f>
        <v>0.0833333333333333</v>
      </c>
      <c r="R2127" s="0" t="n">
        <f aca="false">IF(AND(ISNUMBER($BW2127),ISNUMBER($BX2127)),MIN(1,MAX(0,($BX2127-2016+1)/($BX2127-$BW2127+1))),"")</f>
        <v>0.333333333333333</v>
      </c>
      <c r="S2127" s="0" t="n">
        <f aca="false">IF($L2127&lt;&gt;"",IF($L2127&gt;=2015.5,1,0),"")</f>
        <v>0</v>
      </c>
      <c r="T2127" s="0" t="n">
        <f aca="false">IF($L2127&lt;&gt;"",IF($L2127&gt;=2016,1,0),"")</f>
        <v>0</v>
      </c>
      <c r="U2127" s="0" t="n">
        <f aca="false">IF(ISNUMBER($BX2127),IF($BX2127&gt;=2016,1,0),"")</f>
        <v>1</v>
      </c>
      <c r="V2127" s="0" t="n">
        <f aca="false">IF(ISNUMBER($BW2127),IF($BW2127&gt;=2016,1,0),"")</f>
        <v>0</v>
      </c>
      <c r="W2127" s="0" t="str">
        <f aca="false">IF(AND(ISNUMBER($BW2127),ISNUMBER($BX2127)),IF($BW2127&gt;=2016,"post-only",IF($BX2127&lt;2016,"pre-only","mixed")),"")</f>
        <v>mixed</v>
      </c>
      <c r="X2127" s="0" t="n">
        <f aca="false">IF(AND(ISNUMBER($BW2127),ISNUMBER($BX2127)),MIN(1,MAX(0,($BX2127-2017+1)/($BX2127-$BW2127+1))),"")</f>
        <v>0.25</v>
      </c>
      <c r="Y2127" s="0" t="n">
        <f aca="false">IF(AND(ISNUMBER($BW2127),ISNUMBER($BX2127)),MIN(1,MAX(0,($BX2127-2018+1)/($BX2127-$BW2127+1))),"")</f>
        <v>0.166666666666667</v>
      </c>
      <c r="Z2127" s="0" t="n">
        <f aca="false">IF(AND(ISNUMBER($BW2127),ISNUMBER($BX2127)),MIN(1,MAX(0,($BX2127-2019+1)/($BX2127-$BW2127+1))),"")</f>
        <v>0.0833333333333333</v>
      </c>
      <c r="AA2127" s="0" t="n">
        <f aca="false">IF(ISNUMBER($BX2127),IF($BX2127&gt;=2017,1,0),"")</f>
        <v>1</v>
      </c>
      <c r="AB2127" s="0" t="n">
        <f aca="false">IF(ISNUMBER($BX2127),IF($BX2127&gt;=2018,1,0),"")</f>
        <v>1</v>
      </c>
      <c r="AC2127" s="0" t="n">
        <f aca="false">IF(ISNUMBER($BX2127),IF($BX2127&gt;=2019,1,0),"")</f>
        <v>1</v>
      </c>
      <c r="AD2127" s="0" t="n">
        <f aca="false">IF($L2127&lt;&gt;"",IF($L2127&gt;2013,1,0),"")</f>
        <v>1</v>
      </c>
      <c r="AE2127" s="0" t="n">
        <f aca="false">IF($L2127&lt;&gt;"",1+IF($L2127&gt;2011,1,0)+IF($L2127&gt;2014,1,0),"")</f>
        <v>2</v>
      </c>
      <c r="AF2127" s="0" t="s">
        <v>747</v>
      </c>
      <c r="AG2127" s="0" t="s">
        <v>88</v>
      </c>
      <c r="AH2127" s="0" t="s">
        <v>89</v>
      </c>
      <c r="AI2127" s="0" t="s">
        <v>334</v>
      </c>
      <c r="AJ2127" s="0" t="s">
        <v>334</v>
      </c>
      <c r="AK2127" s="0" t="str">
        <f aca="false">IF(AND($CF2127&lt;&gt;"",IFERROR(INDEX(subsample_country_map!$B:$B,MATCH($CF2127,subsample_country_map!$A:$A,0)),"")&lt;&gt;""),INDEX(subsample_country_map!$B:$B,MATCH($CF2127,subsample_country_map!$A:$A,0)),INDEX(lookup!$AA:$AA,MATCH($A2127,lookup!$A:$A,0)))</f>
        <v>3_AsiaPac</v>
      </c>
      <c r="AL2127" s="0" t="str">
        <f aca="false">IF(AND($CF2127&lt;&gt;"",IFERROR(INDEX(subsample_country_map!$C:$C,MATCH($CF2127,subsample_country_map!$A:$A,0)),"")&lt;&gt;""),INDEX(subsample_country_map!$C:$C,MATCH($CF2127,subsample_country_map!$A:$A,0)),INDEX(lookup!$AB:$AB,MATCH($A2127,lookup!$A:$A,0)))</f>
        <v>99_NCE</v>
      </c>
      <c r="AM2127" s="0" t="str">
        <f aca="false">IF(AND($CF2127&lt;&gt;"",IFERROR(INDEX(subsample_country_map!$D:$D,MATCH($CF2127,subsample_country_map!$A:$A,0)),"")&lt;&gt;""),INDEX(subsample_country_map!$D:$D,MATCH($CF2127,subsample_country_map!$A:$A,0)),INDEX(lookup!$AC:$AC,MATCH($A2127,lookup!$A:$A,0)))</f>
        <v>99_NCE</v>
      </c>
      <c r="AN2127" s="0" t="str">
        <f aca="false">IF(AND($CF2127&lt;&gt;"",IFERROR(INDEX(subsample_country_map!$E:$E,MATCH($CF2127,subsample_country_map!$A:$A,0)),"")&lt;&gt;""),INDEX(subsample_country_map!$E:$E,MATCH($CF2127,subsample_country_map!$A:$A,0)),INDEX(lookup!$AD:$AD,MATCH($A2127,lookup!$A:$A,0)))</f>
        <v>99_NCE</v>
      </c>
      <c r="AO2127" s="0" t="str">
        <f aca="false">INDEX(lookup!$Y:$Y,MATCH($A2127,lookup!$A:$A,0))</f>
        <v>1_not published</v>
      </c>
      <c r="AP2127" s="0" t="str">
        <f aca="false">INDEX(lookup!$Z:$Z,MATCH($A2127,lookup!$A:$A,0))</f>
        <v>99_NCE</v>
      </c>
      <c r="AQ2127" s="0" t="str">
        <f aca="false">INDEX(lookup!$W:$W,MATCH($A2127,lookup!$A:$A,0))</f>
        <v>1_fin/acc/econ</v>
      </c>
      <c r="AS2127" s="0" t="s">
        <v>91</v>
      </c>
      <c r="AT2127" s="0" t="s">
        <v>111</v>
      </c>
      <c r="AU2127" s="0" t="s">
        <v>93</v>
      </c>
      <c r="AV2127" s="0" t="s">
        <v>406</v>
      </c>
      <c r="AW2127" s="0" t="s">
        <v>6295</v>
      </c>
      <c r="BA2127" s="0" t="n">
        <v>13898</v>
      </c>
      <c r="BB2127" s="0" t="s">
        <v>96</v>
      </c>
      <c r="BC2127" s="0" t="s">
        <v>358</v>
      </c>
      <c r="BD2127" s="0" t="s">
        <v>7137</v>
      </c>
      <c r="BE2127" s="0" t="s">
        <v>98</v>
      </c>
      <c r="BI2127" s="0" t="s">
        <v>1593</v>
      </c>
      <c r="BJ2127" s="0" t="s">
        <v>7138</v>
      </c>
      <c r="BK2127" s="0" t="s">
        <v>908</v>
      </c>
      <c r="BL2127" s="0" t="s">
        <v>7167</v>
      </c>
      <c r="BM2127" s="0" t="s">
        <v>7141</v>
      </c>
      <c r="BN2127" s="0" t="s">
        <v>7142</v>
      </c>
      <c r="BO2127" s="0" t="s">
        <v>769</v>
      </c>
      <c r="BP2127" s="0" t="s">
        <v>7136</v>
      </c>
      <c r="BQ2127" s="0" t="s">
        <v>127</v>
      </c>
      <c r="BT2127" s="0" t="n">
        <v>0</v>
      </c>
      <c r="BU2127" s="0" t="s">
        <v>7143</v>
      </c>
      <c r="BW2127" s="0" t="n">
        <v>2008</v>
      </c>
      <c r="BX2127" s="0" t="n">
        <v>2019</v>
      </c>
      <c r="BY2127" s="0" t="s">
        <v>7144</v>
      </c>
      <c r="BZ2127" s="0" t="n">
        <v>2013.5</v>
      </c>
      <c r="CA2127" s="0" t="n">
        <v>0.333333333333333</v>
      </c>
      <c r="CB2127" s="0" t="n">
        <v>0</v>
      </c>
      <c r="CC2127" s="0" t="n">
        <v>1</v>
      </c>
      <c r="CD2127" s="0" t="n">
        <v>0.000169649990596623</v>
      </c>
      <c r="CE2127" s="0" t="n">
        <v>1</v>
      </c>
    </row>
    <row r="2128" customFormat="false" ht="15" hidden="false" customHeight="false" outlineLevel="0" collapsed="false">
      <c r="A2128" s="0" t="s">
        <v>7136</v>
      </c>
      <c r="B2128" s="0" t="n">
        <v>3433</v>
      </c>
      <c r="C2128" s="0" t="n">
        <v>0.010178472192197</v>
      </c>
      <c r="D2128" s="0" t="n">
        <v>13898</v>
      </c>
      <c r="E2128" s="0" t="n">
        <f aca="false">IF(ISNUMBER($BA2128),$BA2128,IF(AND(ISNUMBER($D2128),ISNUMBER($BW2128),ISNUMBER($BX2128)),$D2128*($BX2128-$BW2128+1),""))</f>
        <v>13898</v>
      </c>
      <c r="H2128" s="0" t="s">
        <v>118</v>
      </c>
      <c r="I2128" s="0" t="s">
        <v>344</v>
      </c>
      <c r="J2128" s="0" t="n">
        <f aca="false">IF($BW2128&lt;&gt;"",$BW2128,"")</f>
        <v>2008</v>
      </c>
      <c r="K2128" s="0" t="n">
        <f aca="false">IF($BX2128&lt;&gt;"",$BX2128,"")</f>
        <v>2019</v>
      </c>
      <c r="L2128" s="0" t="n">
        <f aca="false">IF(AND(ISNUMBER($BW2128),ISNUMBER($BX2128)),($BW2128+$BX2128)/2,"")</f>
        <v>2013.5</v>
      </c>
      <c r="M2128" s="0" t="n">
        <f aca="false">IF($L2128&lt;&gt;"",$L2128,"")</f>
        <v>2013.5</v>
      </c>
      <c r="N2128" s="0" t="n">
        <f aca="false">IF(AND(ISNUMBER($BW2128),ISNUMBER($BX2128)),MIN(1,MAX(0,($BX2128-2016+1)/($BX2128-$BW2128+1))),"")</f>
        <v>0.333333333333333</v>
      </c>
      <c r="O2128" s="0" t="n">
        <f aca="false">IF(AND(ISNUMBER($BW2128),ISNUMBER($BX2128)),MIN(1,MAX(0,($BX2128-2017+1)/($BX2128-$BW2128+1))),"")</f>
        <v>0.25</v>
      </c>
      <c r="P2128" s="0" t="n">
        <f aca="false">IF(AND(ISNUMBER($BW2128),ISNUMBER($BX2128)),MIN(1,MAX(0,($BX2128-2018+1)/($BX2128-$BW2128+1))),"")</f>
        <v>0.166666666666667</v>
      </c>
      <c r="Q2128" s="0" t="n">
        <f aca="false">IF(AND(ISNUMBER($BW2128),ISNUMBER($BX2128)),MIN(1,MAX(0,($BX2128-2019+1)/($BX2128-$BW2128+1))),"")</f>
        <v>0.0833333333333333</v>
      </c>
      <c r="R2128" s="0" t="n">
        <f aca="false">IF(AND(ISNUMBER($BW2128),ISNUMBER($BX2128)),MIN(1,MAX(0,($BX2128-2016+1)/($BX2128-$BW2128+1))),"")</f>
        <v>0.333333333333333</v>
      </c>
      <c r="S2128" s="0" t="n">
        <f aca="false">IF($L2128&lt;&gt;"",IF($L2128&gt;=2015.5,1,0),"")</f>
        <v>0</v>
      </c>
      <c r="T2128" s="0" t="n">
        <f aca="false">IF($L2128&lt;&gt;"",IF($L2128&gt;=2016,1,0),"")</f>
        <v>0</v>
      </c>
      <c r="U2128" s="0" t="n">
        <f aca="false">IF(ISNUMBER($BX2128),IF($BX2128&gt;=2016,1,0),"")</f>
        <v>1</v>
      </c>
      <c r="V2128" s="0" t="n">
        <f aca="false">IF(ISNUMBER($BW2128),IF($BW2128&gt;=2016,1,0),"")</f>
        <v>0</v>
      </c>
      <c r="W2128" s="0" t="str">
        <f aca="false">IF(AND(ISNUMBER($BW2128),ISNUMBER($BX2128)),IF($BW2128&gt;=2016,"post-only",IF($BX2128&lt;2016,"pre-only","mixed")),"")</f>
        <v>mixed</v>
      </c>
      <c r="X2128" s="0" t="n">
        <f aca="false">IF(AND(ISNUMBER($BW2128),ISNUMBER($BX2128)),MIN(1,MAX(0,($BX2128-2017+1)/($BX2128-$BW2128+1))),"")</f>
        <v>0.25</v>
      </c>
      <c r="Y2128" s="0" t="n">
        <f aca="false">IF(AND(ISNUMBER($BW2128),ISNUMBER($BX2128)),MIN(1,MAX(0,($BX2128-2018+1)/($BX2128-$BW2128+1))),"")</f>
        <v>0.166666666666667</v>
      </c>
      <c r="Z2128" s="0" t="n">
        <f aca="false">IF(AND(ISNUMBER($BW2128),ISNUMBER($BX2128)),MIN(1,MAX(0,($BX2128-2019+1)/($BX2128-$BW2128+1))),"")</f>
        <v>0.0833333333333333</v>
      </c>
      <c r="AA2128" s="0" t="n">
        <f aca="false">IF(ISNUMBER($BX2128),IF($BX2128&gt;=2017,1,0),"")</f>
        <v>1</v>
      </c>
      <c r="AB2128" s="0" t="n">
        <f aca="false">IF(ISNUMBER($BX2128),IF($BX2128&gt;=2018,1,0),"")</f>
        <v>1</v>
      </c>
      <c r="AC2128" s="0" t="n">
        <f aca="false">IF(ISNUMBER($BX2128),IF($BX2128&gt;=2019,1,0),"")</f>
        <v>1</v>
      </c>
      <c r="AD2128" s="0" t="n">
        <f aca="false">IF($L2128&lt;&gt;"",IF($L2128&gt;2013,1,0),"")</f>
        <v>1</v>
      </c>
      <c r="AE2128" s="0" t="n">
        <f aca="false">IF($L2128&lt;&gt;"",1+IF($L2128&gt;2011,1,0)+IF($L2128&gt;2014,1,0),"")</f>
        <v>2</v>
      </c>
      <c r="AF2128" s="0" t="s">
        <v>747</v>
      </c>
      <c r="AG2128" s="0" t="s">
        <v>88</v>
      </c>
      <c r="AH2128" s="0" t="s">
        <v>89</v>
      </c>
      <c r="AI2128" s="0" t="s">
        <v>334</v>
      </c>
      <c r="AJ2128" s="0" t="s">
        <v>334</v>
      </c>
      <c r="AK2128" s="0" t="str">
        <f aca="false">IF(AND($CF2128&lt;&gt;"",IFERROR(INDEX(subsample_country_map!$B:$B,MATCH($CF2128,subsample_country_map!$A:$A,0)),"")&lt;&gt;""),INDEX(subsample_country_map!$B:$B,MATCH($CF2128,subsample_country_map!$A:$A,0)),INDEX(lookup!$AA:$AA,MATCH($A2128,lookup!$A:$A,0)))</f>
        <v>3_AsiaPac</v>
      </c>
      <c r="AL2128" s="0" t="str">
        <f aca="false">IF(AND($CF2128&lt;&gt;"",IFERROR(INDEX(subsample_country_map!$C:$C,MATCH($CF2128,subsample_country_map!$A:$A,0)),"")&lt;&gt;""),INDEX(subsample_country_map!$C:$C,MATCH($CF2128,subsample_country_map!$A:$A,0)),INDEX(lookup!$AB:$AB,MATCH($A2128,lookup!$A:$A,0)))</f>
        <v>99_NCE</v>
      </c>
      <c r="AM2128" s="0" t="str">
        <f aca="false">IF(AND($CF2128&lt;&gt;"",IFERROR(INDEX(subsample_country_map!$D:$D,MATCH($CF2128,subsample_country_map!$A:$A,0)),"")&lt;&gt;""),INDEX(subsample_country_map!$D:$D,MATCH($CF2128,subsample_country_map!$A:$A,0)),INDEX(lookup!$AC:$AC,MATCH($A2128,lookup!$A:$A,0)))</f>
        <v>99_NCE</v>
      </c>
      <c r="AN2128" s="0" t="str">
        <f aca="false">IF(AND($CF2128&lt;&gt;"",IFERROR(INDEX(subsample_country_map!$E:$E,MATCH($CF2128,subsample_country_map!$A:$A,0)),"")&lt;&gt;""),INDEX(subsample_country_map!$E:$E,MATCH($CF2128,subsample_country_map!$A:$A,0)),INDEX(lookup!$AD:$AD,MATCH($A2128,lookup!$A:$A,0)))</f>
        <v>99_NCE</v>
      </c>
      <c r="AO2128" s="0" t="str">
        <f aca="false">INDEX(lookup!$Y:$Y,MATCH($A2128,lookup!$A:$A,0))</f>
        <v>1_not published</v>
      </c>
      <c r="AP2128" s="0" t="str">
        <f aca="false">INDEX(lookup!$Z:$Z,MATCH($A2128,lookup!$A:$A,0))</f>
        <v>99_NCE</v>
      </c>
      <c r="AQ2128" s="0" t="str">
        <f aca="false">INDEX(lookup!$W:$W,MATCH($A2128,lookup!$A:$A,0))</f>
        <v>1_fin/acc/econ</v>
      </c>
      <c r="AS2128" s="0" t="s">
        <v>91</v>
      </c>
      <c r="AT2128" s="0" t="s">
        <v>111</v>
      </c>
      <c r="AU2128" s="0" t="s">
        <v>93</v>
      </c>
      <c r="AV2128" s="0" t="s">
        <v>5989</v>
      </c>
      <c r="AW2128" s="0" t="s">
        <v>6295</v>
      </c>
      <c r="BA2128" s="0" t="n">
        <v>13898</v>
      </c>
      <c r="BB2128" s="0" t="s">
        <v>96</v>
      </c>
      <c r="BC2128" s="0" t="s">
        <v>358</v>
      </c>
      <c r="BD2128" s="0" t="s">
        <v>7137</v>
      </c>
      <c r="BE2128" s="0" t="s">
        <v>98</v>
      </c>
      <c r="BI2128" s="0" t="s">
        <v>1593</v>
      </c>
      <c r="BJ2128" s="0" t="s">
        <v>7145</v>
      </c>
      <c r="BK2128" s="0" t="s">
        <v>908</v>
      </c>
      <c r="BL2128" s="0" t="s">
        <v>7168</v>
      </c>
      <c r="BM2128" s="0" t="s">
        <v>7141</v>
      </c>
      <c r="BN2128" s="0" t="s">
        <v>7142</v>
      </c>
      <c r="BO2128" s="0" t="s">
        <v>769</v>
      </c>
      <c r="BP2128" s="0" t="s">
        <v>7136</v>
      </c>
      <c r="BQ2128" s="0" t="s">
        <v>127</v>
      </c>
      <c r="BT2128" s="0" t="n">
        <v>0</v>
      </c>
      <c r="BU2128" s="0" t="s">
        <v>7143</v>
      </c>
      <c r="BW2128" s="0" t="n">
        <v>2008</v>
      </c>
      <c r="BX2128" s="0" t="n">
        <v>2019</v>
      </c>
      <c r="BY2128" s="0" t="s">
        <v>7144</v>
      </c>
      <c r="BZ2128" s="0" t="n">
        <v>2013.5</v>
      </c>
      <c r="CA2128" s="0" t="n">
        <v>0.333333333333333</v>
      </c>
      <c r="CB2128" s="0" t="n">
        <v>0</v>
      </c>
      <c r="CC2128" s="0" t="n">
        <v>1</v>
      </c>
      <c r="CD2128" s="0" t="n">
        <v>0.0101788237150189</v>
      </c>
      <c r="CE2128" s="0" t="n">
        <v>1</v>
      </c>
    </row>
    <row r="2129" customFormat="false" ht="15" hidden="false" customHeight="false" outlineLevel="0" collapsed="false">
      <c r="A2129" s="0" t="s">
        <v>7136</v>
      </c>
      <c r="B2129" s="0" t="n">
        <v>3434</v>
      </c>
      <c r="C2129" s="0" t="n">
        <v>-0.0120448391334321</v>
      </c>
      <c r="D2129" s="0" t="n">
        <v>13508</v>
      </c>
      <c r="E2129" s="0" t="n">
        <f aca="false">IF(ISNUMBER($BA2129),$BA2129,IF(AND(ISNUMBER($D2129),ISNUMBER($BW2129),ISNUMBER($BX2129)),$D2129*($BX2129-$BW2129+1),""))</f>
        <v>13508</v>
      </c>
      <c r="H2129" s="0" t="s">
        <v>118</v>
      </c>
      <c r="I2129" s="0" t="s">
        <v>344</v>
      </c>
      <c r="J2129" s="0" t="n">
        <f aca="false">IF($BW2129&lt;&gt;"",$BW2129,"")</f>
        <v>2008</v>
      </c>
      <c r="K2129" s="0" t="n">
        <f aca="false">IF($BX2129&lt;&gt;"",$BX2129,"")</f>
        <v>2019</v>
      </c>
      <c r="L2129" s="0" t="n">
        <f aca="false">IF(AND(ISNUMBER($BW2129),ISNUMBER($BX2129)),($BW2129+$BX2129)/2,"")</f>
        <v>2013.5</v>
      </c>
      <c r="M2129" s="0" t="n">
        <f aca="false">IF($L2129&lt;&gt;"",$L2129,"")</f>
        <v>2013.5</v>
      </c>
      <c r="N2129" s="0" t="n">
        <f aca="false">IF(AND(ISNUMBER($BW2129),ISNUMBER($BX2129)),MIN(1,MAX(0,($BX2129-2016+1)/($BX2129-$BW2129+1))),"")</f>
        <v>0.333333333333333</v>
      </c>
      <c r="O2129" s="0" t="n">
        <f aca="false">IF(AND(ISNUMBER($BW2129),ISNUMBER($BX2129)),MIN(1,MAX(0,($BX2129-2017+1)/($BX2129-$BW2129+1))),"")</f>
        <v>0.25</v>
      </c>
      <c r="P2129" s="0" t="n">
        <f aca="false">IF(AND(ISNUMBER($BW2129),ISNUMBER($BX2129)),MIN(1,MAX(0,($BX2129-2018+1)/($BX2129-$BW2129+1))),"")</f>
        <v>0.166666666666667</v>
      </c>
      <c r="Q2129" s="0" t="n">
        <f aca="false">IF(AND(ISNUMBER($BW2129),ISNUMBER($BX2129)),MIN(1,MAX(0,($BX2129-2019+1)/($BX2129-$BW2129+1))),"")</f>
        <v>0.0833333333333333</v>
      </c>
      <c r="R2129" s="0" t="n">
        <f aca="false">IF(AND(ISNUMBER($BW2129),ISNUMBER($BX2129)),MIN(1,MAX(0,($BX2129-2016+1)/($BX2129-$BW2129+1))),"")</f>
        <v>0.333333333333333</v>
      </c>
      <c r="S2129" s="0" t="n">
        <f aca="false">IF($L2129&lt;&gt;"",IF($L2129&gt;=2015.5,1,0),"")</f>
        <v>0</v>
      </c>
      <c r="T2129" s="0" t="n">
        <f aca="false">IF($L2129&lt;&gt;"",IF($L2129&gt;=2016,1,0),"")</f>
        <v>0</v>
      </c>
      <c r="U2129" s="0" t="n">
        <f aca="false">IF(ISNUMBER($BX2129),IF($BX2129&gt;=2016,1,0),"")</f>
        <v>1</v>
      </c>
      <c r="V2129" s="0" t="n">
        <f aca="false">IF(ISNUMBER($BW2129),IF($BW2129&gt;=2016,1,0),"")</f>
        <v>0</v>
      </c>
      <c r="W2129" s="0" t="str">
        <f aca="false">IF(AND(ISNUMBER($BW2129),ISNUMBER($BX2129)),IF($BW2129&gt;=2016,"post-only",IF($BX2129&lt;2016,"pre-only","mixed")),"")</f>
        <v>mixed</v>
      </c>
      <c r="X2129" s="0" t="n">
        <f aca="false">IF(AND(ISNUMBER($BW2129),ISNUMBER($BX2129)),MIN(1,MAX(0,($BX2129-2017+1)/($BX2129-$BW2129+1))),"")</f>
        <v>0.25</v>
      </c>
      <c r="Y2129" s="0" t="n">
        <f aca="false">IF(AND(ISNUMBER($BW2129),ISNUMBER($BX2129)),MIN(1,MAX(0,($BX2129-2018+1)/($BX2129-$BW2129+1))),"")</f>
        <v>0.166666666666667</v>
      </c>
      <c r="Z2129" s="0" t="n">
        <f aca="false">IF(AND(ISNUMBER($BW2129),ISNUMBER($BX2129)),MIN(1,MAX(0,($BX2129-2019+1)/($BX2129-$BW2129+1))),"")</f>
        <v>0.0833333333333333</v>
      </c>
      <c r="AA2129" s="0" t="n">
        <f aca="false">IF(ISNUMBER($BX2129),IF($BX2129&gt;=2017,1,0),"")</f>
        <v>1</v>
      </c>
      <c r="AB2129" s="0" t="n">
        <f aca="false">IF(ISNUMBER($BX2129),IF($BX2129&gt;=2018,1,0),"")</f>
        <v>1</v>
      </c>
      <c r="AC2129" s="0" t="n">
        <f aca="false">IF(ISNUMBER($BX2129),IF($BX2129&gt;=2019,1,0),"")</f>
        <v>1</v>
      </c>
      <c r="AD2129" s="0" t="n">
        <f aca="false">IF($L2129&lt;&gt;"",IF($L2129&gt;2013,1,0),"")</f>
        <v>1</v>
      </c>
      <c r="AE2129" s="0" t="n">
        <f aca="false">IF($L2129&lt;&gt;"",1+IF($L2129&gt;2011,1,0)+IF($L2129&gt;2014,1,0),"")</f>
        <v>2</v>
      </c>
      <c r="AF2129" s="0" t="s">
        <v>747</v>
      </c>
      <c r="AG2129" s="0" t="s">
        <v>88</v>
      </c>
      <c r="AH2129" s="0" t="s">
        <v>89</v>
      </c>
      <c r="AI2129" s="0" t="s">
        <v>334</v>
      </c>
      <c r="AJ2129" s="0" t="s">
        <v>334</v>
      </c>
      <c r="AK2129" s="0" t="str">
        <f aca="false">IF(AND($CF2129&lt;&gt;"",IFERROR(INDEX(subsample_country_map!$B:$B,MATCH($CF2129,subsample_country_map!$A:$A,0)),"")&lt;&gt;""),INDEX(subsample_country_map!$B:$B,MATCH($CF2129,subsample_country_map!$A:$A,0)),INDEX(lookup!$AA:$AA,MATCH($A2129,lookup!$A:$A,0)))</f>
        <v>3_AsiaPac</v>
      </c>
      <c r="AL2129" s="0" t="str">
        <f aca="false">IF(AND($CF2129&lt;&gt;"",IFERROR(INDEX(subsample_country_map!$C:$C,MATCH($CF2129,subsample_country_map!$A:$A,0)),"")&lt;&gt;""),INDEX(subsample_country_map!$C:$C,MATCH($CF2129,subsample_country_map!$A:$A,0)),INDEX(lookup!$AB:$AB,MATCH($A2129,lookup!$A:$A,0)))</f>
        <v>99_NCE</v>
      </c>
      <c r="AM2129" s="0" t="str">
        <f aca="false">IF(AND($CF2129&lt;&gt;"",IFERROR(INDEX(subsample_country_map!$D:$D,MATCH($CF2129,subsample_country_map!$A:$A,0)),"")&lt;&gt;""),INDEX(subsample_country_map!$D:$D,MATCH($CF2129,subsample_country_map!$A:$A,0)),INDEX(lookup!$AC:$AC,MATCH($A2129,lookup!$A:$A,0)))</f>
        <v>99_NCE</v>
      </c>
      <c r="AN2129" s="0" t="str">
        <f aca="false">IF(AND($CF2129&lt;&gt;"",IFERROR(INDEX(subsample_country_map!$E:$E,MATCH($CF2129,subsample_country_map!$A:$A,0)),"")&lt;&gt;""),INDEX(subsample_country_map!$E:$E,MATCH($CF2129,subsample_country_map!$A:$A,0)),INDEX(lookup!$AD:$AD,MATCH($A2129,lookup!$A:$A,0)))</f>
        <v>99_NCE</v>
      </c>
      <c r="AO2129" s="0" t="str">
        <f aca="false">INDEX(lookup!$Y:$Y,MATCH($A2129,lookup!$A:$A,0))</f>
        <v>1_not published</v>
      </c>
      <c r="AP2129" s="0" t="str">
        <f aca="false">INDEX(lookup!$Z:$Z,MATCH($A2129,lookup!$A:$A,0))</f>
        <v>99_NCE</v>
      </c>
      <c r="AQ2129" s="0" t="str">
        <f aca="false">INDEX(lookup!$W:$W,MATCH($A2129,lookup!$A:$A,0))</f>
        <v>1_fin/acc/econ</v>
      </c>
      <c r="AS2129" s="0" t="s">
        <v>91</v>
      </c>
      <c r="AT2129" s="0" t="s">
        <v>111</v>
      </c>
      <c r="AU2129" s="0" t="s">
        <v>93</v>
      </c>
      <c r="AV2129" s="0" t="s">
        <v>1951</v>
      </c>
      <c r="AW2129" s="0" t="s">
        <v>6295</v>
      </c>
      <c r="BA2129" s="0" t="n">
        <v>13508</v>
      </c>
      <c r="BB2129" s="0" t="s">
        <v>96</v>
      </c>
      <c r="BC2129" s="0" t="s">
        <v>358</v>
      </c>
      <c r="BD2129" s="0" t="s">
        <v>7137</v>
      </c>
      <c r="BE2129" s="0" t="s">
        <v>98</v>
      </c>
      <c r="BI2129" s="0" t="s">
        <v>1601</v>
      </c>
      <c r="BJ2129" s="0" t="s">
        <v>7169</v>
      </c>
      <c r="BK2129" s="0" t="s">
        <v>7170</v>
      </c>
      <c r="BL2129" s="0" t="s">
        <v>7171</v>
      </c>
      <c r="BM2129" s="0" t="s">
        <v>7155</v>
      </c>
      <c r="BN2129" s="0" t="s">
        <v>7142</v>
      </c>
      <c r="BO2129" s="0" t="s">
        <v>769</v>
      </c>
      <c r="BP2129" s="0" t="s">
        <v>7136</v>
      </c>
      <c r="BQ2129" s="0" t="s">
        <v>127</v>
      </c>
      <c r="BT2129" s="0" t="n">
        <v>0</v>
      </c>
      <c r="BU2129" s="0" t="s">
        <v>7143</v>
      </c>
      <c r="BW2129" s="0" t="n">
        <v>2008</v>
      </c>
      <c r="BX2129" s="0" t="n">
        <v>2019</v>
      </c>
      <c r="BY2129" s="0" t="s">
        <v>7144</v>
      </c>
      <c r="BZ2129" s="0" t="n">
        <v>2013.5</v>
      </c>
      <c r="CA2129" s="0" t="n">
        <v>0.333333333333333</v>
      </c>
      <c r="CB2129" s="0" t="n">
        <v>0</v>
      </c>
      <c r="CC2129" s="0" t="n">
        <v>1</v>
      </c>
      <c r="CD2129" s="0" t="n">
        <v>-0.0120454216651324</v>
      </c>
      <c r="CE2129" s="0" t="n">
        <v>1</v>
      </c>
    </row>
    <row r="2130" customFormat="false" ht="15" hidden="false" customHeight="false" outlineLevel="0" collapsed="false">
      <c r="A2130" s="0" t="s">
        <v>7136</v>
      </c>
      <c r="B2130" s="0" t="n">
        <v>3435</v>
      </c>
      <c r="C2130" s="0" t="n">
        <v>-0.0240844376485489</v>
      </c>
      <c r="D2130" s="0" t="n">
        <v>13508</v>
      </c>
      <c r="E2130" s="0" t="n">
        <f aca="false">IF(ISNUMBER($BA2130),$BA2130,IF(AND(ISNUMBER($D2130),ISNUMBER($BW2130),ISNUMBER($BX2130)),$D2130*($BX2130-$BW2130+1),""))</f>
        <v>13508</v>
      </c>
      <c r="H2130" s="0" t="s">
        <v>118</v>
      </c>
      <c r="I2130" s="0" t="s">
        <v>344</v>
      </c>
      <c r="J2130" s="0" t="n">
        <f aca="false">IF($BW2130&lt;&gt;"",$BW2130,"")</f>
        <v>2008</v>
      </c>
      <c r="K2130" s="0" t="n">
        <f aca="false">IF($BX2130&lt;&gt;"",$BX2130,"")</f>
        <v>2019</v>
      </c>
      <c r="L2130" s="0" t="n">
        <f aca="false">IF(AND(ISNUMBER($BW2130),ISNUMBER($BX2130)),($BW2130+$BX2130)/2,"")</f>
        <v>2013.5</v>
      </c>
      <c r="M2130" s="0" t="n">
        <f aca="false">IF($L2130&lt;&gt;"",$L2130,"")</f>
        <v>2013.5</v>
      </c>
      <c r="N2130" s="0" t="n">
        <f aca="false">IF(AND(ISNUMBER($BW2130),ISNUMBER($BX2130)),MIN(1,MAX(0,($BX2130-2016+1)/($BX2130-$BW2130+1))),"")</f>
        <v>0.333333333333333</v>
      </c>
      <c r="O2130" s="0" t="n">
        <f aca="false">IF(AND(ISNUMBER($BW2130),ISNUMBER($BX2130)),MIN(1,MAX(0,($BX2130-2017+1)/($BX2130-$BW2130+1))),"")</f>
        <v>0.25</v>
      </c>
      <c r="P2130" s="0" t="n">
        <f aca="false">IF(AND(ISNUMBER($BW2130),ISNUMBER($BX2130)),MIN(1,MAX(0,($BX2130-2018+1)/($BX2130-$BW2130+1))),"")</f>
        <v>0.166666666666667</v>
      </c>
      <c r="Q2130" s="0" t="n">
        <f aca="false">IF(AND(ISNUMBER($BW2130),ISNUMBER($BX2130)),MIN(1,MAX(0,($BX2130-2019+1)/($BX2130-$BW2130+1))),"")</f>
        <v>0.0833333333333333</v>
      </c>
      <c r="R2130" s="0" t="n">
        <f aca="false">IF(AND(ISNUMBER($BW2130),ISNUMBER($BX2130)),MIN(1,MAX(0,($BX2130-2016+1)/($BX2130-$BW2130+1))),"")</f>
        <v>0.333333333333333</v>
      </c>
      <c r="S2130" s="0" t="n">
        <f aca="false">IF($L2130&lt;&gt;"",IF($L2130&gt;=2015.5,1,0),"")</f>
        <v>0</v>
      </c>
      <c r="T2130" s="0" t="n">
        <f aca="false">IF($L2130&lt;&gt;"",IF($L2130&gt;=2016,1,0),"")</f>
        <v>0</v>
      </c>
      <c r="U2130" s="0" t="n">
        <f aca="false">IF(ISNUMBER($BX2130),IF($BX2130&gt;=2016,1,0),"")</f>
        <v>1</v>
      </c>
      <c r="V2130" s="0" t="n">
        <f aca="false">IF(ISNUMBER($BW2130),IF($BW2130&gt;=2016,1,0),"")</f>
        <v>0</v>
      </c>
      <c r="W2130" s="0" t="str">
        <f aca="false">IF(AND(ISNUMBER($BW2130),ISNUMBER($BX2130)),IF($BW2130&gt;=2016,"post-only",IF($BX2130&lt;2016,"pre-only","mixed")),"")</f>
        <v>mixed</v>
      </c>
      <c r="X2130" s="0" t="n">
        <f aca="false">IF(AND(ISNUMBER($BW2130),ISNUMBER($BX2130)),MIN(1,MAX(0,($BX2130-2017+1)/($BX2130-$BW2130+1))),"")</f>
        <v>0.25</v>
      </c>
      <c r="Y2130" s="0" t="n">
        <f aca="false">IF(AND(ISNUMBER($BW2130),ISNUMBER($BX2130)),MIN(1,MAX(0,($BX2130-2018+1)/($BX2130-$BW2130+1))),"")</f>
        <v>0.166666666666667</v>
      </c>
      <c r="Z2130" s="0" t="n">
        <f aca="false">IF(AND(ISNUMBER($BW2130),ISNUMBER($BX2130)),MIN(1,MAX(0,($BX2130-2019+1)/($BX2130-$BW2130+1))),"")</f>
        <v>0.0833333333333333</v>
      </c>
      <c r="AA2130" s="0" t="n">
        <f aca="false">IF(ISNUMBER($BX2130),IF($BX2130&gt;=2017,1,0),"")</f>
        <v>1</v>
      </c>
      <c r="AB2130" s="0" t="n">
        <f aca="false">IF(ISNUMBER($BX2130),IF($BX2130&gt;=2018,1,0),"")</f>
        <v>1</v>
      </c>
      <c r="AC2130" s="0" t="n">
        <f aca="false">IF(ISNUMBER($BX2130),IF($BX2130&gt;=2019,1,0),"")</f>
        <v>1</v>
      </c>
      <c r="AD2130" s="0" t="n">
        <f aca="false">IF($L2130&lt;&gt;"",IF($L2130&gt;2013,1,0),"")</f>
        <v>1</v>
      </c>
      <c r="AE2130" s="0" t="n">
        <f aca="false">IF($L2130&lt;&gt;"",1+IF($L2130&gt;2011,1,0)+IF($L2130&gt;2014,1,0),"")</f>
        <v>2</v>
      </c>
      <c r="AF2130" s="0" t="s">
        <v>747</v>
      </c>
      <c r="AG2130" s="0" t="s">
        <v>88</v>
      </c>
      <c r="AH2130" s="0" t="s">
        <v>89</v>
      </c>
      <c r="AI2130" s="0" t="s">
        <v>334</v>
      </c>
      <c r="AJ2130" s="0" t="s">
        <v>334</v>
      </c>
      <c r="AK2130" s="0" t="str">
        <f aca="false">IF(AND($CF2130&lt;&gt;"",IFERROR(INDEX(subsample_country_map!$B:$B,MATCH($CF2130,subsample_country_map!$A:$A,0)),"")&lt;&gt;""),INDEX(subsample_country_map!$B:$B,MATCH($CF2130,subsample_country_map!$A:$A,0)),INDEX(lookup!$AA:$AA,MATCH($A2130,lookup!$A:$A,0)))</f>
        <v>3_AsiaPac</v>
      </c>
      <c r="AL2130" s="0" t="str">
        <f aca="false">IF(AND($CF2130&lt;&gt;"",IFERROR(INDEX(subsample_country_map!$C:$C,MATCH($CF2130,subsample_country_map!$A:$A,0)),"")&lt;&gt;""),INDEX(subsample_country_map!$C:$C,MATCH($CF2130,subsample_country_map!$A:$A,0)),INDEX(lookup!$AB:$AB,MATCH($A2130,lookup!$A:$A,0)))</f>
        <v>99_NCE</v>
      </c>
      <c r="AM2130" s="0" t="str">
        <f aca="false">IF(AND($CF2130&lt;&gt;"",IFERROR(INDEX(subsample_country_map!$D:$D,MATCH($CF2130,subsample_country_map!$A:$A,0)),"")&lt;&gt;""),INDEX(subsample_country_map!$D:$D,MATCH($CF2130,subsample_country_map!$A:$A,0)),INDEX(lookup!$AC:$AC,MATCH($A2130,lookup!$A:$A,0)))</f>
        <v>99_NCE</v>
      </c>
      <c r="AN2130" s="0" t="str">
        <f aca="false">IF(AND($CF2130&lt;&gt;"",IFERROR(INDEX(subsample_country_map!$E:$E,MATCH($CF2130,subsample_country_map!$A:$A,0)),"")&lt;&gt;""),INDEX(subsample_country_map!$E:$E,MATCH($CF2130,subsample_country_map!$A:$A,0)),INDEX(lookup!$AD:$AD,MATCH($A2130,lookup!$A:$A,0)))</f>
        <v>99_NCE</v>
      </c>
      <c r="AO2130" s="0" t="str">
        <f aca="false">INDEX(lookup!$Y:$Y,MATCH($A2130,lookup!$A:$A,0))</f>
        <v>1_not published</v>
      </c>
      <c r="AP2130" s="0" t="str">
        <f aca="false">INDEX(lookup!$Z:$Z,MATCH($A2130,lookup!$A:$A,0))</f>
        <v>99_NCE</v>
      </c>
      <c r="AQ2130" s="0" t="str">
        <f aca="false">INDEX(lookup!$W:$W,MATCH($A2130,lookup!$A:$A,0))</f>
        <v>1_fin/acc/econ</v>
      </c>
      <c r="AS2130" s="0" t="s">
        <v>91</v>
      </c>
      <c r="AT2130" s="0" t="s">
        <v>111</v>
      </c>
      <c r="AU2130" s="0" t="s">
        <v>93</v>
      </c>
      <c r="AV2130" s="0" t="s">
        <v>6377</v>
      </c>
      <c r="AW2130" s="0" t="s">
        <v>6295</v>
      </c>
      <c r="BA2130" s="0" t="n">
        <v>13508</v>
      </c>
      <c r="BB2130" s="0" t="s">
        <v>347</v>
      </c>
      <c r="BC2130" s="0" t="s">
        <v>358</v>
      </c>
      <c r="BD2130" s="0" t="s">
        <v>7137</v>
      </c>
      <c r="BE2130" s="0" t="s">
        <v>98</v>
      </c>
      <c r="BI2130" s="0" t="s">
        <v>1601</v>
      </c>
      <c r="BJ2130" s="0" t="s">
        <v>7169</v>
      </c>
      <c r="BK2130" s="0" t="s">
        <v>944</v>
      </c>
      <c r="BL2130" s="0" t="s">
        <v>7172</v>
      </c>
      <c r="BM2130" s="0" t="s">
        <v>7157</v>
      </c>
      <c r="BN2130" s="0" t="s">
        <v>7142</v>
      </c>
      <c r="BO2130" s="0" t="s">
        <v>769</v>
      </c>
      <c r="BP2130" s="0" t="s">
        <v>7136</v>
      </c>
      <c r="BQ2130" s="0" t="s">
        <v>127</v>
      </c>
      <c r="BT2130" s="0" t="n">
        <v>0</v>
      </c>
      <c r="BU2130" s="0" t="s">
        <v>7143</v>
      </c>
      <c r="BW2130" s="0" t="n">
        <v>2008</v>
      </c>
      <c r="BX2130" s="0" t="n">
        <v>2019</v>
      </c>
      <c r="BY2130" s="0" t="s">
        <v>7144</v>
      </c>
      <c r="BZ2130" s="0" t="n">
        <v>2013.5</v>
      </c>
      <c r="CA2130" s="0" t="n">
        <v>0.333333333333333</v>
      </c>
      <c r="CB2130" s="0" t="n">
        <v>0</v>
      </c>
      <c r="CC2130" s="0" t="n">
        <v>1</v>
      </c>
      <c r="CD2130" s="0" t="n">
        <v>-0.0240890960773572</v>
      </c>
      <c r="CE2130" s="0" t="n">
        <v>1</v>
      </c>
    </row>
    <row r="2131" customFormat="false" ht="15" hidden="false" customHeight="false" outlineLevel="0" collapsed="false">
      <c r="A2131" s="0" t="s">
        <v>7136</v>
      </c>
      <c r="B2131" s="0" t="n">
        <v>3436</v>
      </c>
      <c r="C2131" s="0" t="n">
        <v>-0.00172081358787252</v>
      </c>
      <c r="D2131" s="0" t="n">
        <v>13508</v>
      </c>
      <c r="E2131" s="0" t="n">
        <f aca="false">IF(ISNUMBER($BA2131),$BA2131,IF(AND(ISNUMBER($D2131),ISNUMBER($BW2131),ISNUMBER($BX2131)),$D2131*($BX2131-$BW2131+1),""))</f>
        <v>13508</v>
      </c>
      <c r="H2131" s="0" t="s">
        <v>118</v>
      </c>
      <c r="I2131" s="0" t="s">
        <v>344</v>
      </c>
      <c r="J2131" s="0" t="n">
        <f aca="false">IF($BW2131&lt;&gt;"",$BW2131,"")</f>
        <v>2008</v>
      </c>
      <c r="K2131" s="0" t="n">
        <f aca="false">IF($BX2131&lt;&gt;"",$BX2131,"")</f>
        <v>2019</v>
      </c>
      <c r="L2131" s="0" t="n">
        <f aca="false">IF(AND(ISNUMBER($BW2131),ISNUMBER($BX2131)),($BW2131+$BX2131)/2,"")</f>
        <v>2013.5</v>
      </c>
      <c r="M2131" s="0" t="n">
        <f aca="false">IF($L2131&lt;&gt;"",$L2131,"")</f>
        <v>2013.5</v>
      </c>
      <c r="N2131" s="0" t="n">
        <f aca="false">IF(AND(ISNUMBER($BW2131),ISNUMBER($BX2131)),MIN(1,MAX(0,($BX2131-2016+1)/($BX2131-$BW2131+1))),"")</f>
        <v>0.333333333333333</v>
      </c>
      <c r="O2131" s="0" t="n">
        <f aca="false">IF(AND(ISNUMBER($BW2131),ISNUMBER($BX2131)),MIN(1,MAX(0,($BX2131-2017+1)/($BX2131-$BW2131+1))),"")</f>
        <v>0.25</v>
      </c>
      <c r="P2131" s="0" t="n">
        <f aca="false">IF(AND(ISNUMBER($BW2131),ISNUMBER($BX2131)),MIN(1,MAX(0,($BX2131-2018+1)/($BX2131-$BW2131+1))),"")</f>
        <v>0.166666666666667</v>
      </c>
      <c r="Q2131" s="0" t="n">
        <f aca="false">IF(AND(ISNUMBER($BW2131),ISNUMBER($BX2131)),MIN(1,MAX(0,($BX2131-2019+1)/($BX2131-$BW2131+1))),"")</f>
        <v>0.0833333333333333</v>
      </c>
      <c r="R2131" s="0" t="n">
        <f aca="false">IF(AND(ISNUMBER($BW2131),ISNUMBER($BX2131)),MIN(1,MAX(0,($BX2131-2016+1)/($BX2131-$BW2131+1))),"")</f>
        <v>0.333333333333333</v>
      </c>
      <c r="S2131" s="0" t="n">
        <f aca="false">IF($L2131&lt;&gt;"",IF($L2131&gt;=2015.5,1,0),"")</f>
        <v>0</v>
      </c>
      <c r="T2131" s="0" t="n">
        <f aca="false">IF($L2131&lt;&gt;"",IF($L2131&gt;=2016,1,0),"")</f>
        <v>0</v>
      </c>
      <c r="U2131" s="0" t="n">
        <f aca="false">IF(ISNUMBER($BX2131),IF($BX2131&gt;=2016,1,0),"")</f>
        <v>1</v>
      </c>
      <c r="V2131" s="0" t="n">
        <f aca="false">IF(ISNUMBER($BW2131),IF($BW2131&gt;=2016,1,0),"")</f>
        <v>0</v>
      </c>
      <c r="W2131" s="0" t="str">
        <f aca="false">IF(AND(ISNUMBER($BW2131),ISNUMBER($BX2131)),IF($BW2131&gt;=2016,"post-only",IF($BX2131&lt;2016,"pre-only","mixed")),"")</f>
        <v>mixed</v>
      </c>
      <c r="X2131" s="0" t="n">
        <f aca="false">IF(AND(ISNUMBER($BW2131),ISNUMBER($BX2131)),MIN(1,MAX(0,($BX2131-2017+1)/($BX2131-$BW2131+1))),"")</f>
        <v>0.25</v>
      </c>
      <c r="Y2131" s="0" t="n">
        <f aca="false">IF(AND(ISNUMBER($BW2131),ISNUMBER($BX2131)),MIN(1,MAX(0,($BX2131-2018+1)/($BX2131-$BW2131+1))),"")</f>
        <v>0.166666666666667</v>
      </c>
      <c r="Z2131" s="0" t="n">
        <f aca="false">IF(AND(ISNUMBER($BW2131),ISNUMBER($BX2131)),MIN(1,MAX(0,($BX2131-2019+1)/($BX2131-$BW2131+1))),"")</f>
        <v>0.0833333333333333</v>
      </c>
      <c r="AA2131" s="0" t="n">
        <f aca="false">IF(ISNUMBER($BX2131),IF($BX2131&gt;=2017,1,0),"")</f>
        <v>1</v>
      </c>
      <c r="AB2131" s="0" t="n">
        <f aca="false">IF(ISNUMBER($BX2131),IF($BX2131&gt;=2018,1,0),"")</f>
        <v>1</v>
      </c>
      <c r="AC2131" s="0" t="n">
        <f aca="false">IF(ISNUMBER($BX2131),IF($BX2131&gt;=2019,1,0),"")</f>
        <v>1</v>
      </c>
      <c r="AD2131" s="0" t="n">
        <f aca="false">IF($L2131&lt;&gt;"",IF($L2131&gt;2013,1,0),"")</f>
        <v>1</v>
      </c>
      <c r="AE2131" s="0" t="n">
        <f aca="false">IF($L2131&lt;&gt;"",1+IF($L2131&gt;2011,1,0)+IF($L2131&gt;2014,1,0),"")</f>
        <v>2</v>
      </c>
      <c r="AF2131" s="0" t="s">
        <v>747</v>
      </c>
      <c r="AG2131" s="0" t="s">
        <v>88</v>
      </c>
      <c r="AH2131" s="0" t="s">
        <v>89</v>
      </c>
      <c r="AI2131" s="0" t="s">
        <v>334</v>
      </c>
      <c r="AJ2131" s="0" t="s">
        <v>334</v>
      </c>
      <c r="AK2131" s="0" t="str">
        <f aca="false">IF(AND($CF2131&lt;&gt;"",IFERROR(INDEX(subsample_country_map!$B:$B,MATCH($CF2131,subsample_country_map!$A:$A,0)),"")&lt;&gt;""),INDEX(subsample_country_map!$B:$B,MATCH($CF2131,subsample_country_map!$A:$A,0)),INDEX(lookup!$AA:$AA,MATCH($A2131,lookup!$A:$A,0)))</f>
        <v>3_AsiaPac</v>
      </c>
      <c r="AL2131" s="0" t="str">
        <f aca="false">IF(AND($CF2131&lt;&gt;"",IFERROR(INDEX(subsample_country_map!$C:$C,MATCH($CF2131,subsample_country_map!$A:$A,0)),"")&lt;&gt;""),INDEX(subsample_country_map!$C:$C,MATCH($CF2131,subsample_country_map!$A:$A,0)),INDEX(lookup!$AB:$AB,MATCH($A2131,lookup!$A:$A,0)))</f>
        <v>99_NCE</v>
      </c>
      <c r="AM2131" s="0" t="str">
        <f aca="false">IF(AND($CF2131&lt;&gt;"",IFERROR(INDEX(subsample_country_map!$D:$D,MATCH($CF2131,subsample_country_map!$A:$A,0)),"")&lt;&gt;""),INDEX(subsample_country_map!$D:$D,MATCH($CF2131,subsample_country_map!$A:$A,0)),INDEX(lookup!$AC:$AC,MATCH($A2131,lookup!$A:$A,0)))</f>
        <v>99_NCE</v>
      </c>
      <c r="AN2131" s="0" t="str">
        <f aca="false">IF(AND($CF2131&lt;&gt;"",IFERROR(INDEX(subsample_country_map!$E:$E,MATCH($CF2131,subsample_country_map!$A:$A,0)),"")&lt;&gt;""),INDEX(subsample_country_map!$E:$E,MATCH($CF2131,subsample_country_map!$A:$A,0)),INDEX(lookup!$AD:$AD,MATCH($A2131,lookup!$A:$A,0)))</f>
        <v>99_NCE</v>
      </c>
      <c r="AO2131" s="0" t="str">
        <f aca="false">INDEX(lookup!$Y:$Y,MATCH($A2131,lookup!$A:$A,0))</f>
        <v>1_not published</v>
      </c>
      <c r="AP2131" s="0" t="str">
        <f aca="false">INDEX(lookup!$Z:$Z,MATCH($A2131,lookup!$A:$A,0))</f>
        <v>99_NCE</v>
      </c>
      <c r="AQ2131" s="0" t="str">
        <f aca="false">INDEX(lookup!$W:$W,MATCH($A2131,lookup!$A:$A,0))</f>
        <v>1_fin/acc/econ</v>
      </c>
      <c r="AS2131" s="0" t="s">
        <v>91</v>
      </c>
      <c r="AT2131" s="0" t="s">
        <v>111</v>
      </c>
      <c r="AU2131" s="0" t="s">
        <v>93</v>
      </c>
      <c r="AV2131" s="0" t="s">
        <v>1425</v>
      </c>
      <c r="AW2131" s="0" t="s">
        <v>6295</v>
      </c>
      <c r="BA2131" s="0" t="n">
        <v>13508</v>
      </c>
      <c r="BB2131" s="0" t="s">
        <v>2504</v>
      </c>
      <c r="BC2131" s="0" t="s">
        <v>358</v>
      </c>
      <c r="BD2131" s="0" t="s">
        <v>7137</v>
      </c>
      <c r="BE2131" s="0" t="s">
        <v>98</v>
      </c>
      <c r="BI2131" s="0" t="s">
        <v>1601</v>
      </c>
      <c r="BJ2131" s="0" t="s">
        <v>7169</v>
      </c>
      <c r="BK2131" s="0" t="s">
        <v>944</v>
      </c>
      <c r="BL2131" s="0" t="s">
        <v>7173</v>
      </c>
      <c r="BM2131" s="0" t="s">
        <v>7159</v>
      </c>
      <c r="BN2131" s="0" t="s">
        <v>7142</v>
      </c>
      <c r="BO2131" s="0" t="s">
        <v>769</v>
      </c>
      <c r="BP2131" s="0" t="s">
        <v>7136</v>
      </c>
      <c r="BQ2131" s="0" t="s">
        <v>127</v>
      </c>
      <c r="BT2131" s="0" t="n">
        <v>0</v>
      </c>
      <c r="BU2131" s="0" t="s">
        <v>7143</v>
      </c>
      <c r="BW2131" s="0" t="n">
        <v>2008</v>
      </c>
      <c r="BX2131" s="0" t="n">
        <v>2019</v>
      </c>
      <c r="BY2131" s="0" t="s">
        <v>7144</v>
      </c>
      <c r="BZ2131" s="0" t="n">
        <v>2013.5</v>
      </c>
      <c r="CA2131" s="0" t="n">
        <v>0.333333333333333</v>
      </c>
      <c r="CB2131" s="0" t="n">
        <v>0</v>
      </c>
      <c r="CC2131" s="0" t="n">
        <v>1</v>
      </c>
      <c r="CD2131" s="0" t="n">
        <v>-0.00172081528643292</v>
      </c>
      <c r="CE2131" s="0" t="n">
        <v>1</v>
      </c>
    </row>
    <row r="2132" customFormat="false" ht="15" hidden="false" customHeight="false" outlineLevel="0" collapsed="false">
      <c r="A2132" s="0" t="s">
        <v>7136</v>
      </c>
      <c r="B2132" s="0" t="n">
        <v>3437</v>
      </c>
      <c r="C2132" s="0" t="n">
        <v>-0.17</v>
      </c>
      <c r="D2132" s="0" t="n">
        <v>13898</v>
      </c>
      <c r="E2132" s="0" t="n">
        <f aca="false">IF(ISNUMBER($BA2132),$BA2132,IF(AND(ISNUMBER($D2132),ISNUMBER($BW2132),ISNUMBER($BX2132)),$D2132*($BX2132-$BW2132+1),""))</f>
        <v>166776</v>
      </c>
      <c r="H2132" s="0" t="s">
        <v>85</v>
      </c>
      <c r="I2132" s="0" t="s">
        <v>86</v>
      </c>
      <c r="J2132" s="0" t="n">
        <f aca="false">IF($BW2132&lt;&gt;"",$BW2132,"")</f>
        <v>2008</v>
      </c>
      <c r="K2132" s="0" t="n">
        <f aca="false">IF($BX2132&lt;&gt;"",$BX2132,"")</f>
        <v>2019</v>
      </c>
      <c r="L2132" s="0" t="n">
        <f aca="false">IF(AND(ISNUMBER($BW2132),ISNUMBER($BX2132)),($BW2132+$BX2132)/2,"")</f>
        <v>2013.5</v>
      </c>
      <c r="M2132" s="0" t="n">
        <f aca="false">IF($L2132&lt;&gt;"",$L2132,"")</f>
        <v>2013.5</v>
      </c>
      <c r="N2132" s="0" t="n">
        <f aca="false">IF(AND(ISNUMBER($BW2132),ISNUMBER($BX2132)),MIN(1,MAX(0,($BX2132-2016+1)/($BX2132-$BW2132+1))),"")</f>
        <v>0.333333333333333</v>
      </c>
      <c r="O2132" s="0" t="n">
        <f aca="false">IF(AND(ISNUMBER($BW2132),ISNUMBER($BX2132)),MIN(1,MAX(0,($BX2132-2017+1)/($BX2132-$BW2132+1))),"")</f>
        <v>0.25</v>
      </c>
      <c r="P2132" s="0" t="n">
        <f aca="false">IF(AND(ISNUMBER($BW2132),ISNUMBER($BX2132)),MIN(1,MAX(0,($BX2132-2018+1)/($BX2132-$BW2132+1))),"")</f>
        <v>0.166666666666667</v>
      </c>
      <c r="Q2132" s="0" t="n">
        <f aca="false">IF(AND(ISNUMBER($BW2132),ISNUMBER($BX2132)),MIN(1,MAX(0,($BX2132-2019+1)/($BX2132-$BW2132+1))),"")</f>
        <v>0.0833333333333333</v>
      </c>
      <c r="R2132" s="0" t="n">
        <f aca="false">IF(AND(ISNUMBER($BW2132),ISNUMBER($BX2132)),MIN(1,MAX(0,($BX2132-2016+1)/($BX2132-$BW2132+1))),"")</f>
        <v>0.333333333333333</v>
      </c>
      <c r="S2132" s="0" t="n">
        <f aca="false">IF($L2132&lt;&gt;"",IF($L2132&gt;=2015.5,1,0),"")</f>
        <v>0</v>
      </c>
      <c r="T2132" s="0" t="n">
        <f aca="false">IF($L2132&lt;&gt;"",IF($L2132&gt;=2016,1,0),"")</f>
        <v>0</v>
      </c>
      <c r="U2132" s="0" t="n">
        <f aca="false">IF(ISNUMBER($BX2132),IF($BX2132&gt;=2016,1,0),"")</f>
        <v>1</v>
      </c>
      <c r="V2132" s="0" t="n">
        <f aca="false">IF(ISNUMBER($BW2132),IF($BW2132&gt;=2016,1,0),"")</f>
        <v>0</v>
      </c>
      <c r="W2132" s="0" t="str">
        <f aca="false">IF(AND(ISNUMBER($BW2132),ISNUMBER($BX2132)),IF($BW2132&gt;=2016,"post-only",IF($BX2132&lt;2016,"pre-only","mixed")),"")</f>
        <v>mixed</v>
      </c>
      <c r="X2132" s="0" t="n">
        <f aca="false">IF(AND(ISNUMBER($BW2132),ISNUMBER($BX2132)),MIN(1,MAX(0,($BX2132-2017+1)/($BX2132-$BW2132+1))),"")</f>
        <v>0.25</v>
      </c>
      <c r="Y2132" s="0" t="n">
        <f aca="false">IF(AND(ISNUMBER($BW2132),ISNUMBER($BX2132)),MIN(1,MAX(0,($BX2132-2018+1)/($BX2132-$BW2132+1))),"")</f>
        <v>0.166666666666667</v>
      </c>
      <c r="Z2132" s="0" t="n">
        <f aca="false">IF(AND(ISNUMBER($BW2132),ISNUMBER($BX2132)),MIN(1,MAX(0,($BX2132-2019+1)/($BX2132-$BW2132+1))),"")</f>
        <v>0.0833333333333333</v>
      </c>
      <c r="AA2132" s="0" t="n">
        <f aca="false">IF(ISNUMBER($BX2132),IF($BX2132&gt;=2017,1,0),"")</f>
        <v>1</v>
      </c>
      <c r="AB2132" s="0" t="n">
        <f aca="false">IF(ISNUMBER($BX2132),IF($BX2132&gt;=2018,1,0),"")</f>
        <v>1</v>
      </c>
      <c r="AC2132" s="0" t="n">
        <f aca="false">IF(ISNUMBER($BX2132),IF($BX2132&gt;=2019,1,0),"")</f>
        <v>1</v>
      </c>
      <c r="AD2132" s="0" t="n">
        <f aca="false">IF($L2132&lt;&gt;"",IF($L2132&gt;2013,1,0),"")</f>
        <v>1</v>
      </c>
      <c r="AE2132" s="0" t="n">
        <f aca="false">IF($L2132&lt;&gt;"",1+IF($L2132&gt;2011,1,0)+IF($L2132&gt;2014,1,0),"")</f>
        <v>2</v>
      </c>
      <c r="AF2132" s="0" t="s">
        <v>747</v>
      </c>
      <c r="AG2132" s="0" t="s">
        <v>88</v>
      </c>
      <c r="AH2132" s="0" t="s">
        <v>89</v>
      </c>
      <c r="AI2132" s="0" t="s">
        <v>334</v>
      </c>
      <c r="AJ2132" s="0" t="s">
        <v>334</v>
      </c>
      <c r="AK2132" s="0" t="str">
        <f aca="false">IF(AND($CF2132&lt;&gt;"",IFERROR(INDEX(subsample_country_map!$B:$B,MATCH($CF2132,subsample_country_map!$A:$A,0)),"")&lt;&gt;""),INDEX(subsample_country_map!$B:$B,MATCH($CF2132,subsample_country_map!$A:$A,0)),INDEX(lookup!$AA:$AA,MATCH($A2132,lookup!$A:$A,0)))</f>
        <v>3_AsiaPac</v>
      </c>
      <c r="AL2132" s="0" t="str">
        <f aca="false">IF(AND($CF2132&lt;&gt;"",IFERROR(INDEX(subsample_country_map!$C:$C,MATCH($CF2132,subsample_country_map!$A:$A,0)),"")&lt;&gt;""),INDEX(subsample_country_map!$C:$C,MATCH($CF2132,subsample_country_map!$A:$A,0)),INDEX(lookup!$AB:$AB,MATCH($A2132,lookup!$A:$A,0)))</f>
        <v>99_NCE</v>
      </c>
      <c r="AM2132" s="0" t="str">
        <f aca="false">IF(AND($CF2132&lt;&gt;"",IFERROR(INDEX(subsample_country_map!$D:$D,MATCH($CF2132,subsample_country_map!$A:$A,0)),"")&lt;&gt;""),INDEX(subsample_country_map!$D:$D,MATCH($CF2132,subsample_country_map!$A:$A,0)),INDEX(lookup!$AC:$AC,MATCH($A2132,lookup!$A:$A,0)))</f>
        <v>99_NCE</v>
      </c>
      <c r="AN2132" s="0" t="str">
        <f aca="false">IF(AND($CF2132&lt;&gt;"",IFERROR(INDEX(subsample_country_map!$E:$E,MATCH($CF2132,subsample_country_map!$A:$A,0)),"")&lt;&gt;""),INDEX(subsample_country_map!$E:$E,MATCH($CF2132,subsample_country_map!$A:$A,0)),INDEX(lookup!$AD:$AD,MATCH($A2132,lookup!$A:$A,0)))</f>
        <v>99_NCE</v>
      </c>
      <c r="AO2132" s="0" t="str">
        <f aca="false">INDEX(lookup!$Y:$Y,MATCH($A2132,lookup!$A:$A,0))</f>
        <v>1_not published</v>
      </c>
      <c r="AP2132" s="0" t="str">
        <f aca="false">INDEX(lookup!$Z:$Z,MATCH($A2132,lookup!$A:$A,0))</f>
        <v>99_NCE</v>
      </c>
      <c r="AQ2132" s="0" t="str">
        <f aca="false">INDEX(lookup!$W:$W,MATCH($A2132,lookup!$A:$A,0))</f>
        <v>1_fin/acc/econ</v>
      </c>
      <c r="AS2132" s="0" t="s">
        <v>91</v>
      </c>
      <c r="AT2132" s="0" t="s">
        <v>111</v>
      </c>
      <c r="AU2132" s="0" t="s">
        <v>93</v>
      </c>
      <c r="AZ2132" s="0" t="s">
        <v>4487</v>
      </c>
      <c r="BA2132" s="0" t="s">
        <v>95</v>
      </c>
      <c r="BB2132" s="0" t="s">
        <v>96</v>
      </c>
      <c r="BC2132" s="0" t="s">
        <v>97</v>
      </c>
      <c r="BD2132" s="0" t="s">
        <v>97</v>
      </c>
      <c r="BE2132" s="0" t="s">
        <v>98</v>
      </c>
      <c r="BI2132" s="0" t="s">
        <v>7174</v>
      </c>
      <c r="BJ2132" s="0" t="s">
        <v>7175</v>
      </c>
      <c r="BK2132" s="0" t="s">
        <v>191</v>
      </c>
      <c r="BL2132" s="0" t="s">
        <v>7176</v>
      </c>
      <c r="BM2132" s="0" t="s">
        <v>7177</v>
      </c>
      <c r="BN2132" s="0" t="s">
        <v>7142</v>
      </c>
      <c r="BO2132" s="0" t="s">
        <v>769</v>
      </c>
      <c r="BP2132" s="0" t="s">
        <v>7136</v>
      </c>
      <c r="BQ2132" s="0" t="s">
        <v>85</v>
      </c>
      <c r="BT2132" s="0" t="n">
        <v>0</v>
      </c>
      <c r="BU2132" s="0" t="s">
        <v>7143</v>
      </c>
      <c r="BW2132" s="0" t="n">
        <v>2008</v>
      </c>
      <c r="BX2132" s="0" t="n">
        <v>2019</v>
      </c>
      <c r="BY2132" s="0" t="s">
        <v>7144</v>
      </c>
      <c r="BZ2132" s="0" t="n">
        <v>2013.5</v>
      </c>
      <c r="CA2132" s="0" t="n">
        <v>0.333333333333333</v>
      </c>
      <c r="CB2132" s="0" t="n">
        <v>0</v>
      </c>
      <c r="CC2132" s="0" t="n">
        <v>1</v>
      </c>
      <c r="CD2132" s="0" t="n">
        <v>-0.171666663500579</v>
      </c>
      <c r="CE2132" s="0" t="n">
        <v>1</v>
      </c>
    </row>
    <row r="2133" customFormat="false" ht="15" hidden="false" customHeight="false" outlineLevel="0" collapsed="false">
      <c r="A2133" s="0" t="s">
        <v>7178</v>
      </c>
      <c r="B2133" s="0" t="n">
        <v>3438</v>
      </c>
      <c r="C2133" s="0" t="n">
        <v>-0.116753163176989</v>
      </c>
      <c r="D2133" s="0" t="n">
        <v>1067</v>
      </c>
      <c r="E2133" s="0" t="n">
        <f aca="false">IF(ISNUMBER($BA2133),$BA2133,IF(AND(ISNUMBER($D2133),ISNUMBER($BW2133),ISNUMBER($BX2133)),$D2133*($BX2133-$BW2133+1),""))</f>
        <v>1067</v>
      </c>
      <c r="H2133" s="0" t="s">
        <v>118</v>
      </c>
      <c r="I2133" s="0" t="s">
        <v>119</v>
      </c>
      <c r="J2133" s="0" t="n">
        <f aca="false">IF($BW2133&lt;&gt;"",$BW2133,"")</f>
        <v>2013</v>
      </c>
      <c r="K2133" s="0" t="n">
        <f aca="false">IF($BX2133&lt;&gt;"",$BX2133,"")</f>
        <v>2019</v>
      </c>
      <c r="L2133" s="0" t="n">
        <f aca="false">IF(AND(ISNUMBER($BW2133),ISNUMBER($BX2133)),($BW2133+$BX2133)/2,"")</f>
        <v>2016</v>
      </c>
      <c r="M2133" s="0" t="n">
        <f aca="false">IF($L2133&lt;&gt;"",$L2133,"")</f>
        <v>2016</v>
      </c>
      <c r="N2133" s="0" t="n">
        <f aca="false">IF(AND(ISNUMBER($BW2133),ISNUMBER($BX2133)),MIN(1,MAX(0,($BX2133-2016+1)/($BX2133-$BW2133+1))),"")</f>
        <v>0.571428571428571</v>
      </c>
      <c r="O2133" s="0" t="n">
        <f aca="false">IF(AND(ISNUMBER($BW2133),ISNUMBER($BX2133)),MIN(1,MAX(0,($BX2133-2017+1)/($BX2133-$BW2133+1))),"")</f>
        <v>0.428571428571429</v>
      </c>
      <c r="P2133" s="0" t="n">
        <f aca="false">IF(AND(ISNUMBER($BW2133),ISNUMBER($BX2133)),MIN(1,MAX(0,($BX2133-2018+1)/($BX2133-$BW2133+1))),"")</f>
        <v>0.285714285714286</v>
      </c>
      <c r="Q2133" s="0" t="n">
        <f aca="false">IF(AND(ISNUMBER($BW2133),ISNUMBER($BX2133)),MIN(1,MAX(0,($BX2133-2019+1)/($BX2133-$BW2133+1))),"")</f>
        <v>0.142857142857143</v>
      </c>
      <c r="R2133" s="0" t="n">
        <f aca="false">IF(AND(ISNUMBER($BW2133),ISNUMBER($BX2133)),MIN(1,MAX(0,($BX2133-2016+1)/($BX2133-$BW2133+1))),"")</f>
        <v>0.571428571428571</v>
      </c>
      <c r="S2133" s="0" t="n">
        <f aca="false">IF($L2133&lt;&gt;"",IF($L2133&gt;=2015.5,1,0),"")</f>
        <v>1</v>
      </c>
      <c r="T2133" s="0" t="n">
        <f aca="false">IF($L2133&lt;&gt;"",IF($L2133&gt;=2016,1,0),"")</f>
        <v>1</v>
      </c>
      <c r="U2133" s="0" t="n">
        <f aca="false">IF(ISNUMBER($BX2133),IF($BX2133&gt;=2016,1,0),"")</f>
        <v>1</v>
      </c>
      <c r="V2133" s="0" t="n">
        <f aca="false">IF(ISNUMBER($BW2133),IF($BW2133&gt;=2016,1,0),"")</f>
        <v>0</v>
      </c>
      <c r="W2133" s="0" t="str">
        <f aca="false">IF(AND(ISNUMBER($BW2133),ISNUMBER($BX2133)),IF($BW2133&gt;=2016,"post-only",IF($BX2133&lt;2016,"pre-only","mixed")),"")</f>
        <v>mixed</v>
      </c>
      <c r="X2133" s="0" t="n">
        <f aca="false">IF(AND(ISNUMBER($BW2133),ISNUMBER($BX2133)),MIN(1,MAX(0,($BX2133-2017+1)/($BX2133-$BW2133+1))),"")</f>
        <v>0.428571428571429</v>
      </c>
      <c r="Y2133" s="0" t="n">
        <f aca="false">IF(AND(ISNUMBER($BW2133),ISNUMBER($BX2133)),MIN(1,MAX(0,($BX2133-2018+1)/($BX2133-$BW2133+1))),"")</f>
        <v>0.285714285714286</v>
      </c>
      <c r="Z2133" s="0" t="n">
        <f aca="false">IF(AND(ISNUMBER($BW2133),ISNUMBER($BX2133)),MIN(1,MAX(0,($BX2133-2019+1)/($BX2133-$BW2133+1))),"")</f>
        <v>0.142857142857143</v>
      </c>
      <c r="AA2133" s="0" t="n">
        <f aca="false">IF(ISNUMBER($BX2133),IF($BX2133&gt;=2017,1,0),"")</f>
        <v>1</v>
      </c>
      <c r="AB2133" s="0" t="n">
        <f aca="false">IF(ISNUMBER($BX2133),IF($BX2133&gt;=2018,1,0),"")</f>
        <v>1</v>
      </c>
      <c r="AC2133" s="0" t="n">
        <f aca="false">IF(ISNUMBER($BX2133),IF($BX2133&gt;=2019,1,0),"")</f>
        <v>1</v>
      </c>
      <c r="AD2133" s="0" t="n">
        <f aca="false">IF($L2133&lt;&gt;"",IF($L2133&gt;2013,1,0),"")</f>
        <v>1</v>
      </c>
      <c r="AE2133" s="0" t="n">
        <f aca="false">IF($L2133&lt;&gt;"",1+IF($L2133&gt;2011,1,0)+IF($L2133&gt;2014,1,0),"")</f>
        <v>3</v>
      </c>
      <c r="AF2133" s="0" t="s">
        <v>747</v>
      </c>
      <c r="AG2133" s="0" t="s">
        <v>88</v>
      </c>
      <c r="AH2133" s="0" t="s">
        <v>89</v>
      </c>
      <c r="AI2133" s="0" t="s">
        <v>497</v>
      </c>
      <c r="AJ2133" s="0" t="s">
        <v>497</v>
      </c>
      <c r="AK2133" s="0" t="str">
        <f aca="false">IF(AND($CF2133&lt;&gt;"",IFERROR(INDEX(subsample_country_map!$B:$B,MATCH($CF2133,subsample_country_map!$A:$A,0)),"")&lt;&gt;""),INDEX(subsample_country_map!$B:$B,MATCH($CF2133,subsample_country_map!$A:$A,0)),INDEX(lookup!$AA:$AA,MATCH($A2133,lookup!$A:$A,0)))</f>
        <v>3_AsiaPac</v>
      </c>
      <c r="AL2133" s="0" t="str">
        <f aca="false">IF(AND($CF2133&lt;&gt;"",IFERROR(INDEX(subsample_country_map!$C:$C,MATCH($CF2133,subsample_country_map!$A:$A,0)),"")&lt;&gt;""),INDEX(subsample_country_map!$C:$C,MATCH($CF2133,subsample_country_map!$A:$A,0)),INDEX(lookup!$AB:$AB,MATCH($A2133,lookup!$A:$A,0)))</f>
        <v>2_developing</v>
      </c>
      <c r="AM2133" s="0" t="str">
        <f aca="false">IF(AND($CF2133&lt;&gt;"",IFERROR(INDEX(subsample_country_map!$D:$D,MATCH($CF2133,subsample_country_map!$A:$A,0)),"")&lt;&gt;""),INDEX(subsample_country_map!$D:$D,MATCH($CF2133,subsample_country_map!$A:$A,0)),INDEX(lookup!$AC:$AC,MATCH($A2133,lookup!$A:$A,0)))</f>
        <v>2_non_western</v>
      </c>
      <c r="AN2133" s="0" t="str">
        <f aca="false">IF(AND($CF2133&lt;&gt;"",IFERROR(INDEX(subsample_country_map!$E:$E,MATCH($CF2133,subsample_country_map!$A:$A,0)),"")&lt;&gt;""),INDEX(subsample_country_map!$E:$E,MATCH($CF2133,subsample_country_map!$A:$A,0)),INDEX(lookup!$AD:$AD,MATCH($A2133,lookup!$A:$A,0)))</f>
        <v>2_civil law</v>
      </c>
      <c r="AO2133" s="0" t="str">
        <f aca="false">INDEX(lookup!$Y:$Y,MATCH($A2133,lookup!$A:$A,0))</f>
        <v>0_published</v>
      </c>
      <c r="AP2133" s="0" t="str">
        <f aca="false">INDEX(lookup!$Z:$Z,MATCH($A2133,lookup!$A:$A,0))</f>
        <v>1_VHB high</v>
      </c>
      <c r="AQ2133" s="0" t="str">
        <f aca="false">INDEX(lookup!$W:$W,MATCH($A2133,lookup!$A:$A,0))</f>
        <v>2_sust</v>
      </c>
      <c r="AS2133" s="0" t="s">
        <v>91</v>
      </c>
      <c r="AT2133" s="0" t="s">
        <v>397</v>
      </c>
      <c r="AU2133" s="0" t="s">
        <v>93</v>
      </c>
      <c r="AV2133" s="0" t="s">
        <v>1718</v>
      </c>
      <c r="AX2133" s="0" t="s">
        <v>7179</v>
      </c>
      <c r="BA2133" s="0" t="n">
        <v>1067</v>
      </c>
      <c r="BB2133" s="0" t="s">
        <v>96</v>
      </c>
      <c r="BC2133" s="0" t="s">
        <v>122</v>
      </c>
      <c r="BD2133" s="0" t="s">
        <v>142</v>
      </c>
      <c r="BE2133" s="0" t="s">
        <v>98</v>
      </c>
      <c r="BI2133" s="0" t="s">
        <v>189</v>
      </c>
      <c r="BJ2133" s="0" t="s">
        <v>7180</v>
      </c>
      <c r="BK2133" s="0" t="s">
        <v>7181</v>
      </c>
      <c r="BL2133" s="0" t="s">
        <v>7182</v>
      </c>
      <c r="BM2133" s="0" t="s">
        <v>7183</v>
      </c>
      <c r="BN2133" s="0" t="s">
        <v>7184</v>
      </c>
      <c r="BO2133" s="0" t="s">
        <v>769</v>
      </c>
      <c r="BP2133" s="0" t="s">
        <v>7178</v>
      </c>
      <c r="BQ2133" s="0" t="s">
        <v>127</v>
      </c>
      <c r="BT2133" s="0" t="n">
        <v>0</v>
      </c>
      <c r="BU2133" s="0" t="s">
        <v>7185</v>
      </c>
      <c r="BW2133" s="0" t="n">
        <v>2013</v>
      </c>
      <c r="BX2133" s="0" t="n">
        <v>2019</v>
      </c>
      <c r="BY2133" s="0" t="s">
        <v>2985</v>
      </c>
      <c r="BZ2133" s="0" t="n">
        <v>2016</v>
      </c>
      <c r="CA2133" s="0" t="n">
        <v>0.571428571428571</v>
      </c>
      <c r="CB2133" s="0" t="n">
        <v>1</v>
      </c>
      <c r="CC2133" s="0" t="n">
        <v>1</v>
      </c>
      <c r="CD2133" s="0" t="n">
        <v>-0.117288043886373</v>
      </c>
      <c r="CE2133" s="0" t="n">
        <v>1</v>
      </c>
    </row>
    <row r="2134" customFormat="false" ht="15" hidden="false" customHeight="false" outlineLevel="0" collapsed="false">
      <c r="A2134" s="0" t="s">
        <v>7178</v>
      </c>
      <c r="B2134" s="0" t="n">
        <v>3439</v>
      </c>
      <c r="C2134" s="0" t="n">
        <v>-0.0935721283364165</v>
      </c>
      <c r="D2134" s="0" t="n">
        <v>1067</v>
      </c>
      <c r="E2134" s="0" t="n">
        <f aca="false">IF(ISNUMBER($BA2134),$BA2134,IF(AND(ISNUMBER($D2134),ISNUMBER($BW2134),ISNUMBER($BX2134)),$D2134*($BX2134-$BW2134+1),""))</f>
        <v>1067</v>
      </c>
      <c r="H2134" s="0" t="s">
        <v>118</v>
      </c>
      <c r="I2134" s="0" t="s">
        <v>119</v>
      </c>
      <c r="J2134" s="0" t="n">
        <f aca="false">IF($BW2134&lt;&gt;"",$BW2134,"")</f>
        <v>2013</v>
      </c>
      <c r="K2134" s="0" t="n">
        <f aca="false">IF($BX2134&lt;&gt;"",$BX2134,"")</f>
        <v>2019</v>
      </c>
      <c r="L2134" s="0" t="n">
        <f aca="false">IF(AND(ISNUMBER($BW2134),ISNUMBER($BX2134)),($BW2134+$BX2134)/2,"")</f>
        <v>2016</v>
      </c>
      <c r="M2134" s="0" t="n">
        <f aca="false">IF($L2134&lt;&gt;"",$L2134,"")</f>
        <v>2016</v>
      </c>
      <c r="N2134" s="0" t="n">
        <f aca="false">IF(AND(ISNUMBER($BW2134),ISNUMBER($BX2134)),MIN(1,MAX(0,($BX2134-2016+1)/($BX2134-$BW2134+1))),"")</f>
        <v>0.571428571428571</v>
      </c>
      <c r="O2134" s="0" t="n">
        <f aca="false">IF(AND(ISNUMBER($BW2134),ISNUMBER($BX2134)),MIN(1,MAX(0,($BX2134-2017+1)/($BX2134-$BW2134+1))),"")</f>
        <v>0.428571428571429</v>
      </c>
      <c r="P2134" s="0" t="n">
        <f aca="false">IF(AND(ISNUMBER($BW2134),ISNUMBER($BX2134)),MIN(1,MAX(0,($BX2134-2018+1)/($BX2134-$BW2134+1))),"")</f>
        <v>0.285714285714286</v>
      </c>
      <c r="Q2134" s="0" t="n">
        <f aca="false">IF(AND(ISNUMBER($BW2134),ISNUMBER($BX2134)),MIN(1,MAX(0,($BX2134-2019+1)/($BX2134-$BW2134+1))),"")</f>
        <v>0.142857142857143</v>
      </c>
      <c r="R2134" s="0" t="n">
        <f aca="false">IF(AND(ISNUMBER($BW2134),ISNUMBER($BX2134)),MIN(1,MAX(0,($BX2134-2016+1)/($BX2134-$BW2134+1))),"")</f>
        <v>0.571428571428571</v>
      </c>
      <c r="S2134" s="0" t="n">
        <f aca="false">IF($L2134&lt;&gt;"",IF($L2134&gt;=2015.5,1,0),"")</f>
        <v>1</v>
      </c>
      <c r="T2134" s="0" t="n">
        <f aca="false">IF($L2134&lt;&gt;"",IF($L2134&gt;=2016,1,0),"")</f>
        <v>1</v>
      </c>
      <c r="U2134" s="0" t="n">
        <f aca="false">IF(ISNUMBER($BX2134),IF($BX2134&gt;=2016,1,0),"")</f>
        <v>1</v>
      </c>
      <c r="V2134" s="0" t="n">
        <f aca="false">IF(ISNUMBER($BW2134),IF($BW2134&gt;=2016,1,0),"")</f>
        <v>0</v>
      </c>
      <c r="W2134" s="0" t="str">
        <f aca="false">IF(AND(ISNUMBER($BW2134),ISNUMBER($BX2134)),IF($BW2134&gt;=2016,"post-only",IF($BX2134&lt;2016,"pre-only","mixed")),"")</f>
        <v>mixed</v>
      </c>
      <c r="X2134" s="0" t="n">
        <f aca="false">IF(AND(ISNUMBER($BW2134),ISNUMBER($BX2134)),MIN(1,MAX(0,($BX2134-2017+1)/($BX2134-$BW2134+1))),"")</f>
        <v>0.428571428571429</v>
      </c>
      <c r="Y2134" s="0" t="n">
        <f aca="false">IF(AND(ISNUMBER($BW2134),ISNUMBER($BX2134)),MIN(1,MAX(0,($BX2134-2018+1)/($BX2134-$BW2134+1))),"")</f>
        <v>0.285714285714286</v>
      </c>
      <c r="Z2134" s="0" t="n">
        <f aca="false">IF(AND(ISNUMBER($BW2134),ISNUMBER($BX2134)),MIN(1,MAX(0,($BX2134-2019+1)/($BX2134-$BW2134+1))),"")</f>
        <v>0.142857142857143</v>
      </c>
      <c r="AA2134" s="0" t="n">
        <f aca="false">IF(ISNUMBER($BX2134),IF($BX2134&gt;=2017,1,0),"")</f>
        <v>1</v>
      </c>
      <c r="AB2134" s="0" t="n">
        <f aca="false">IF(ISNUMBER($BX2134),IF($BX2134&gt;=2018,1,0),"")</f>
        <v>1</v>
      </c>
      <c r="AC2134" s="0" t="n">
        <f aca="false">IF(ISNUMBER($BX2134),IF($BX2134&gt;=2019,1,0),"")</f>
        <v>1</v>
      </c>
      <c r="AD2134" s="0" t="n">
        <f aca="false">IF($L2134&lt;&gt;"",IF($L2134&gt;2013,1,0),"")</f>
        <v>1</v>
      </c>
      <c r="AE2134" s="0" t="n">
        <f aca="false">IF($L2134&lt;&gt;"",1+IF($L2134&gt;2011,1,0)+IF($L2134&gt;2014,1,0),"")</f>
        <v>3</v>
      </c>
      <c r="AF2134" s="0" t="s">
        <v>747</v>
      </c>
      <c r="AG2134" s="0" t="s">
        <v>88</v>
      </c>
      <c r="AH2134" s="0" t="s">
        <v>89</v>
      </c>
      <c r="AI2134" s="0" t="s">
        <v>497</v>
      </c>
      <c r="AJ2134" s="0" t="s">
        <v>497</v>
      </c>
      <c r="AK2134" s="0" t="str">
        <f aca="false">IF(AND($CF2134&lt;&gt;"",IFERROR(INDEX(subsample_country_map!$B:$B,MATCH($CF2134,subsample_country_map!$A:$A,0)),"")&lt;&gt;""),INDEX(subsample_country_map!$B:$B,MATCH($CF2134,subsample_country_map!$A:$A,0)),INDEX(lookup!$AA:$AA,MATCH($A2134,lookup!$A:$A,0)))</f>
        <v>3_AsiaPac</v>
      </c>
      <c r="AL2134" s="0" t="str">
        <f aca="false">IF(AND($CF2134&lt;&gt;"",IFERROR(INDEX(subsample_country_map!$C:$C,MATCH($CF2134,subsample_country_map!$A:$A,0)),"")&lt;&gt;""),INDEX(subsample_country_map!$C:$C,MATCH($CF2134,subsample_country_map!$A:$A,0)),INDEX(lookup!$AB:$AB,MATCH($A2134,lookup!$A:$A,0)))</f>
        <v>2_developing</v>
      </c>
      <c r="AM2134" s="0" t="str">
        <f aca="false">IF(AND($CF2134&lt;&gt;"",IFERROR(INDEX(subsample_country_map!$D:$D,MATCH($CF2134,subsample_country_map!$A:$A,0)),"")&lt;&gt;""),INDEX(subsample_country_map!$D:$D,MATCH($CF2134,subsample_country_map!$A:$A,0)),INDEX(lookup!$AC:$AC,MATCH($A2134,lookup!$A:$A,0)))</f>
        <v>2_non_western</v>
      </c>
      <c r="AN2134" s="0" t="str">
        <f aca="false">IF(AND($CF2134&lt;&gt;"",IFERROR(INDEX(subsample_country_map!$E:$E,MATCH($CF2134,subsample_country_map!$A:$A,0)),"")&lt;&gt;""),INDEX(subsample_country_map!$E:$E,MATCH($CF2134,subsample_country_map!$A:$A,0)),INDEX(lookup!$AD:$AD,MATCH($A2134,lookup!$A:$A,0)))</f>
        <v>2_civil law</v>
      </c>
      <c r="AO2134" s="0" t="str">
        <f aca="false">INDEX(lookup!$Y:$Y,MATCH($A2134,lookup!$A:$A,0))</f>
        <v>0_published</v>
      </c>
      <c r="AP2134" s="0" t="str">
        <f aca="false">INDEX(lookup!$Z:$Z,MATCH($A2134,lookup!$A:$A,0))</f>
        <v>1_VHB high</v>
      </c>
      <c r="AQ2134" s="0" t="str">
        <f aca="false">INDEX(lookup!$W:$W,MATCH($A2134,lookup!$A:$A,0))</f>
        <v>2_sust</v>
      </c>
      <c r="AS2134" s="0" t="s">
        <v>91</v>
      </c>
      <c r="AT2134" s="0" t="s">
        <v>397</v>
      </c>
      <c r="AU2134" s="0" t="s">
        <v>93</v>
      </c>
      <c r="AV2134" s="0" t="s">
        <v>229</v>
      </c>
      <c r="AX2134" s="0" t="s">
        <v>2023</v>
      </c>
      <c r="BA2134" s="0" t="n">
        <v>1067</v>
      </c>
      <c r="BB2134" s="0" t="s">
        <v>96</v>
      </c>
      <c r="BC2134" s="0" t="s">
        <v>122</v>
      </c>
      <c r="BD2134" s="0" t="s">
        <v>142</v>
      </c>
      <c r="BE2134" s="0" t="s">
        <v>98</v>
      </c>
      <c r="BI2134" s="0" t="s">
        <v>189</v>
      </c>
      <c r="BJ2134" s="0" t="s">
        <v>7186</v>
      </c>
      <c r="BK2134" s="0" t="s">
        <v>7181</v>
      </c>
      <c r="BL2134" s="0" t="s">
        <v>7187</v>
      </c>
      <c r="BM2134" s="0" t="s">
        <v>7183</v>
      </c>
      <c r="BN2134" s="0" t="s">
        <v>7184</v>
      </c>
      <c r="BO2134" s="0" t="s">
        <v>769</v>
      </c>
      <c r="BP2134" s="0" t="s">
        <v>7178</v>
      </c>
      <c r="BQ2134" s="0" t="s">
        <v>127</v>
      </c>
      <c r="BT2134" s="0" t="n">
        <v>0</v>
      </c>
      <c r="BU2134" s="0" t="s">
        <v>7185</v>
      </c>
      <c r="BW2134" s="0" t="n">
        <v>2013</v>
      </c>
      <c r="BX2134" s="0" t="n">
        <v>2019</v>
      </c>
      <c r="BY2134" s="0" t="s">
        <v>2985</v>
      </c>
      <c r="BZ2134" s="0" t="n">
        <v>2016</v>
      </c>
      <c r="CA2134" s="0" t="n">
        <v>0.571428571428571</v>
      </c>
      <c r="CB2134" s="0" t="n">
        <v>1</v>
      </c>
      <c r="CC2134" s="0" t="n">
        <v>1</v>
      </c>
      <c r="CD2134" s="0" t="n">
        <v>-0.0938466699176719</v>
      </c>
      <c r="CE2134" s="0" t="n">
        <v>1</v>
      </c>
    </row>
    <row r="2135" customFormat="false" ht="15" hidden="false" customHeight="false" outlineLevel="0" collapsed="false">
      <c r="A2135" s="0" t="s">
        <v>7178</v>
      </c>
      <c r="B2135" s="0" t="n">
        <v>3440</v>
      </c>
      <c r="C2135" s="0" t="n">
        <v>-0.0551295787507215</v>
      </c>
      <c r="D2135" s="0" t="n">
        <v>1067</v>
      </c>
      <c r="E2135" s="0" t="n">
        <f aca="false">IF(ISNUMBER($BA2135),$BA2135,IF(AND(ISNUMBER($D2135),ISNUMBER($BW2135),ISNUMBER($BX2135)),$D2135*($BX2135-$BW2135+1),""))</f>
        <v>1067</v>
      </c>
      <c r="H2135" s="0" t="s">
        <v>118</v>
      </c>
      <c r="I2135" s="0" t="s">
        <v>119</v>
      </c>
      <c r="J2135" s="0" t="n">
        <f aca="false">IF($BW2135&lt;&gt;"",$BW2135,"")</f>
        <v>2013</v>
      </c>
      <c r="K2135" s="0" t="n">
        <f aca="false">IF($BX2135&lt;&gt;"",$BX2135,"")</f>
        <v>2019</v>
      </c>
      <c r="L2135" s="0" t="n">
        <f aca="false">IF(AND(ISNUMBER($BW2135),ISNUMBER($BX2135)),($BW2135+$BX2135)/2,"")</f>
        <v>2016</v>
      </c>
      <c r="M2135" s="0" t="n">
        <f aca="false">IF($L2135&lt;&gt;"",$L2135,"")</f>
        <v>2016</v>
      </c>
      <c r="N2135" s="0" t="n">
        <f aca="false">IF(AND(ISNUMBER($BW2135),ISNUMBER($BX2135)),MIN(1,MAX(0,($BX2135-2016+1)/($BX2135-$BW2135+1))),"")</f>
        <v>0.571428571428571</v>
      </c>
      <c r="O2135" s="0" t="n">
        <f aca="false">IF(AND(ISNUMBER($BW2135),ISNUMBER($BX2135)),MIN(1,MAX(0,($BX2135-2017+1)/($BX2135-$BW2135+1))),"")</f>
        <v>0.428571428571429</v>
      </c>
      <c r="P2135" s="0" t="n">
        <f aca="false">IF(AND(ISNUMBER($BW2135),ISNUMBER($BX2135)),MIN(1,MAX(0,($BX2135-2018+1)/($BX2135-$BW2135+1))),"")</f>
        <v>0.285714285714286</v>
      </c>
      <c r="Q2135" s="0" t="n">
        <f aca="false">IF(AND(ISNUMBER($BW2135),ISNUMBER($BX2135)),MIN(1,MAX(0,($BX2135-2019+1)/($BX2135-$BW2135+1))),"")</f>
        <v>0.142857142857143</v>
      </c>
      <c r="R2135" s="0" t="n">
        <f aca="false">IF(AND(ISNUMBER($BW2135),ISNUMBER($BX2135)),MIN(1,MAX(0,($BX2135-2016+1)/($BX2135-$BW2135+1))),"")</f>
        <v>0.571428571428571</v>
      </c>
      <c r="S2135" s="0" t="n">
        <f aca="false">IF($L2135&lt;&gt;"",IF($L2135&gt;=2015.5,1,0),"")</f>
        <v>1</v>
      </c>
      <c r="T2135" s="0" t="n">
        <f aca="false">IF($L2135&lt;&gt;"",IF($L2135&gt;=2016,1,0),"")</f>
        <v>1</v>
      </c>
      <c r="U2135" s="0" t="n">
        <f aca="false">IF(ISNUMBER($BX2135),IF($BX2135&gt;=2016,1,0),"")</f>
        <v>1</v>
      </c>
      <c r="V2135" s="0" t="n">
        <f aca="false">IF(ISNUMBER($BW2135),IF($BW2135&gt;=2016,1,0),"")</f>
        <v>0</v>
      </c>
      <c r="W2135" s="0" t="str">
        <f aca="false">IF(AND(ISNUMBER($BW2135),ISNUMBER($BX2135)),IF($BW2135&gt;=2016,"post-only",IF($BX2135&lt;2016,"pre-only","mixed")),"")</f>
        <v>mixed</v>
      </c>
      <c r="X2135" s="0" t="n">
        <f aca="false">IF(AND(ISNUMBER($BW2135),ISNUMBER($BX2135)),MIN(1,MAX(0,($BX2135-2017+1)/($BX2135-$BW2135+1))),"")</f>
        <v>0.428571428571429</v>
      </c>
      <c r="Y2135" s="0" t="n">
        <f aca="false">IF(AND(ISNUMBER($BW2135),ISNUMBER($BX2135)),MIN(1,MAX(0,($BX2135-2018+1)/($BX2135-$BW2135+1))),"")</f>
        <v>0.285714285714286</v>
      </c>
      <c r="Z2135" s="0" t="n">
        <f aca="false">IF(AND(ISNUMBER($BW2135),ISNUMBER($BX2135)),MIN(1,MAX(0,($BX2135-2019+1)/($BX2135-$BW2135+1))),"")</f>
        <v>0.142857142857143</v>
      </c>
      <c r="AA2135" s="0" t="n">
        <f aca="false">IF(ISNUMBER($BX2135),IF($BX2135&gt;=2017,1,0),"")</f>
        <v>1</v>
      </c>
      <c r="AB2135" s="0" t="n">
        <f aca="false">IF(ISNUMBER($BX2135),IF($BX2135&gt;=2018,1,0),"")</f>
        <v>1</v>
      </c>
      <c r="AC2135" s="0" t="n">
        <f aca="false">IF(ISNUMBER($BX2135),IF($BX2135&gt;=2019,1,0),"")</f>
        <v>1</v>
      </c>
      <c r="AD2135" s="0" t="n">
        <f aca="false">IF($L2135&lt;&gt;"",IF($L2135&gt;2013,1,0),"")</f>
        <v>1</v>
      </c>
      <c r="AE2135" s="0" t="n">
        <f aca="false">IF($L2135&lt;&gt;"",1+IF($L2135&gt;2011,1,0)+IF($L2135&gt;2014,1,0),"")</f>
        <v>3</v>
      </c>
      <c r="AF2135" s="0" t="s">
        <v>747</v>
      </c>
      <c r="AG2135" s="0" t="s">
        <v>88</v>
      </c>
      <c r="AH2135" s="0" t="s">
        <v>89</v>
      </c>
      <c r="AI2135" s="0" t="s">
        <v>497</v>
      </c>
      <c r="AJ2135" s="0" t="s">
        <v>497</v>
      </c>
      <c r="AK2135" s="0" t="str">
        <f aca="false">IF(AND($CF2135&lt;&gt;"",IFERROR(INDEX(subsample_country_map!$B:$B,MATCH($CF2135,subsample_country_map!$A:$A,0)),"")&lt;&gt;""),INDEX(subsample_country_map!$B:$B,MATCH($CF2135,subsample_country_map!$A:$A,0)),INDEX(lookup!$AA:$AA,MATCH($A2135,lookup!$A:$A,0)))</f>
        <v>3_AsiaPac</v>
      </c>
      <c r="AL2135" s="0" t="str">
        <f aca="false">IF(AND($CF2135&lt;&gt;"",IFERROR(INDEX(subsample_country_map!$C:$C,MATCH($CF2135,subsample_country_map!$A:$A,0)),"")&lt;&gt;""),INDEX(subsample_country_map!$C:$C,MATCH($CF2135,subsample_country_map!$A:$A,0)),INDEX(lookup!$AB:$AB,MATCH($A2135,lookup!$A:$A,0)))</f>
        <v>2_developing</v>
      </c>
      <c r="AM2135" s="0" t="str">
        <f aca="false">IF(AND($CF2135&lt;&gt;"",IFERROR(INDEX(subsample_country_map!$D:$D,MATCH($CF2135,subsample_country_map!$A:$A,0)),"")&lt;&gt;""),INDEX(subsample_country_map!$D:$D,MATCH($CF2135,subsample_country_map!$A:$A,0)),INDEX(lookup!$AC:$AC,MATCH($A2135,lookup!$A:$A,0)))</f>
        <v>2_non_western</v>
      </c>
      <c r="AN2135" s="0" t="str">
        <f aca="false">IF(AND($CF2135&lt;&gt;"",IFERROR(INDEX(subsample_country_map!$E:$E,MATCH($CF2135,subsample_country_map!$A:$A,0)),"")&lt;&gt;""),INDEX(subsample_country_map!$E:$E,MATCH($CF2135,subsample_country_map!$A:$A,0)),INDEX(lookup!$AD:$AD,MATCH($A2135,lookup!$A:$A,0)))</f>
        <v>2_civil law</v>
      </c>
      <c r="AO2135" s="0" t="str">
        <f aca="false">INDEX(lookup!$Y:$Y,MATCH($A2135,lookup!$A:$A,0))</f>
        <v>0_published</v>
      </c>
      <c r="AP2135" s="0" t="str">
        <f aca="false">INDEX(lookup!$Z:$Z,MATCH($A2135,lookup!$A:$A,0))</f>
        <v>1_VHB high</v>
      </c>
      <c r="AQ2135" s="0" t="str">
        <f aca="false">INDEX(lookup!$W:$W,MATCH($A2135,lookup!$A:$A,0))</f>
        <v>2_sust</v>
      </c>
      <c r="AS2135" s="0" t="s">
        <v>91</v>
      </c>
      <c r="AT2135" s="0" t="s">
        <v>397</v>
      </c>
      <c r="AU2135" s="0" t="s">
        <v>93</v>
      </c>
      <c r="AV2135" s="0" t="s">
        <v>3074</v>
      </c>
      <c r="AX2135" s="0" t="s">
        <v>6875</v>
      </c>
      <c r="BA2135" s="0" t="n">
        <v>1067</v>
      </c>
      <c r="BB2135" s="0" t="s">
        <v>96</v>
      </c>
      <c r="BC2135" s="0" t="s">
        <v>122</v>
      </c>
      <c r="BD2135" s="0" t="s">
        <v>7188</v>
      </c>
      <c r="BE2135" s="0" t="s">
        <v>98</v>
      </c>
      <c r="BI2135" s="0" t="s">
        <v>189</v>
      </c>
      <c r="BJ2135" s="0" t="s">
        <v>7189</v>
      </c>
      <c r="BK2135" s="0" t="s">
        <v>7181</v>
      </c>
      <c r="BL2135" s="0" t="s">
        <v>7190</v>
      </c>
      <c r="BM2135" s="0" t="s">
        <v>7183</v>
      </c>
      <c r="BN2135" s="0" t="s">
        <v>7184</v>
      </c>
      <c r="BO2135" s="0" t="s">
        <v>769</v>
      </c>
      <c r="BP2135" s="0" t="s">
        <v>7178</v>
      </c>
      <c r="BQ2135" s="0" t="s">
        <v>2105</v>
      </c>
      <c r="BT2135" s="0" t="n">
        <v>0</v>
      </c>
      <c r="BU2135" s="0" t="s">
        <v>7185</v>
      </c>
      <c r="BW2135" s="0" t="n">
        <v>2013</v>
      </c>
      <c r="BX2135" s="0" t="n">
        <v>2019</v>
      </c>
      <c r="BY2135" s="0" t="s">
        <v>2985</v>
      </c>
      <c r="BZ2135" s="0" t="n">
        <v>2016</v>
      </c>
      <c r="CA2135" s="0" t="n">
        <v>0.571428571428571</v>
      </c>
      <c r="CB2135" s="0" t="n">
        <v>1</v>
      </c>
      <c r="CC2135" s="0" t="n">
        <v>1</v>
      </c>
      <c r="CD2135" s="0" t="n">
        <v>-0.0551855320538157</v>
      </c>
      <c r="CE2135" s="0" t="n">
        <v>1</v>
      </c>
    </row>
    <row r="2136" customFormat="false" ht="15" hidden="false" customHeight="false" outlineLevel="0" collapsed="false">
      <c r="A2136" s="0" t="s">
        <v>7178</v>
      </c>
      <c r="B2136" s="0" t="n">
        <v>3441</v>
      </c>
      <c r="C2136" s="0" t="n">
        <v>-0.0902471908037744</v>
      </c>
      <c r="D2136" s="0" t="n">
        <v>1067</v>
      </c>
      <c r="E2136" s="0" t="n">
        <f aca="false">IF(ISNUMBER($BA2136),$BA2136,IF(AND(ISNUMBER($D2136),ISNUMBER($BW2136),ISNUMBER($BX2136)),$D2136*($BX2136-$BW2136+1),""))</f>
        <v>7469</v>
      </c>
      <c r="H2136" s="0" t="s">
        <v>118</v>
      </c>
      <c r="I2136" s="0" t="s">
        <v>119</v>
      </c>
      <c r="J2136" s="0" t="n">
        <f aca="false">IF($BW2136&lt;&gt;"",$BW2136,"")</f>
        <v>2013</v>
      </c>
      <c r="K2136" s="0" t="n">
        <f aca="false">IF($BX2136&lt;&gt;"",$BX2136,"")</f>
        <v>2019</v>
      </c>
      <c r="L2136" s="0" t="n">
        <f aca="false">IF(AND(ISNUMBER($BW2136),ISNUMBER($BX2136)),($BW2136+$BX2136)/2,"")</f>
        <v>2016</v>
      </c>
      <c r="M2136" s="0" t="n">
        <f aca="false">IF($L2136&lt;&gt;"",$L2136,"")</f>
        <v>2016</v>
      </c>
      <c r="N2136" s="0" t="n">
        <f aca="false">IF(AND(ISNUMBER($BW2136),ISNUMBER($BX2136)),MIN(1,MAX(0,($BX2136-2016+1)/($BX2136-$BW2136+1))),"")</f>
        <v>0.571428571428571</v>
      </c>
      <c r="O2136" s="0" t="n">
        <f aca="false">IF(AND(ISNUMBER($BW2136),ISNUMBER($BX2136)),MIN(1,MAX(0,($BX2136-2017+1)/($BX2136-$BW2136+1))),"")</f>
        <v>0.428571428571429</v>
      </c>
      <c r="P2136" s="0" t="n">
        <f aca="false">IF(AND(ISNUMBER($BW2136),ISNUMBER($BX2136)),MIN(1,MAX(0,($BX2136-2018+1)/($BX2136-$BW2136+1))),"")</f>
        <v>0.285714285714286</v>
      </c>
      <c r="Q2136" s="0" t="n">
        <f aca="false">IF(AND(ISNUMBER($BW2136),ISNUMBER($BX2136)),MIN(1,MAX(0,($BX2136-2019+1)/($BX2136-$BW2136+1))),"")</f>
        <v>0.142857142857143</v>
      </c>
      <c r="R2136" s="0" t="n">
        <f aca="false">IF(AND(ISNUMBER($BW2136),ISNUMBER($BX2136)),MIN(1,MAX(0,($BX2136-2016+1)/($BX2136-$BW2136+1))),"")</f>
        <v>0.571428571428571</v>
      </c>
      <c r="S2136" s="0" t="n">
        <f aca="false">IF($L2136&lt;&gt;"",IF($L2136&gt;=2015.5,1,0),"")</f>
        <v>1</v>
      </c>
      <c r="T2136" s="0" t="n">
        <f aca="false">IF($L2136&lt;&gt;"",IF($L2136&gt;=2016,1,0),"")</f>
        <v>1</v>
      </c>
      <c r="U2136" s="0" t="n">
        <f aca="false">IF(ISNUMBER($BX2136),IF($BX2136&gt;=2016,1,0),"")</f>
        <v>1</v>
      </c>
      <c r="V2136" s="0" t="n">
        <f aca="false">IF(ISNUMBER($BW2136),IF($BW2136&gt;=2016,1,0),"")</f>
        <v>0</v>
      </c>
      <c r="W2136" s="0" t="str">
        <f aca="false">IF(AND(ISNUMBER($BW2136),ISNUMBER($BX2136)),IF($BW2136&gt;=2016,"post-only",IF($BX2136&lt;2016,"pre-only","mixed")),"")</f>
        <v>mixed</v>
      </c>
      <c r="X2136" s="0" t="n">
        <f aca="false">IF(AND(ISNUMBER($BW2136),ISNUMBER($BX2136)),MIN(1,MAX(0,($BX2136-2017+1)/($BX2136-$BW2136+1))),"")</f>
        <v>0.428571428571429</v>
      </c>
      <c r="Y2136" s="0" t="n">
        <f aca="false">IF(AND(ISNUMBER($BW2136),ISNUMBER($BX2136)),MIN(1,MAX(0,($BX2136-2018+1)/($BX2136-$BW2136+1))),"")</f>
        <v>0.285714285714286</v>
      </c>
      <c r="Z2136" s="0" t="n">
        <f aca="false">IF(AND(ISNUMBER($BW2136),ISNUMBER($BX2136)),MIN(1,MAX(0,($BX2136-2019+1)/($BX2136-$BW2136+1))),"")</f>
        <v>0.142857142857143</v>
      </c>
      <c r="AA2136" s="0" t="n">
        <f aca="false">IF(ISNUMBER($BX2136),IF($BX2136&gt;=2017,1,0),"")</f>
        <v>1</v>
      </c>
      <c r="AB2136" s="0" t="n">
        <f aca="false">IF(ISNUMBER($BX2136),IF($BX2136&gt;=2018,1,0),"")</f>
        <v>1</v>
      </c>
      <c r="AC2136" s="0" t="n">
        <f aca="false">IF(ISNUMBER($BX2136),IF($BX2136&gt;=2019,1,0),"")</f>
        <v>1</v>
      </c>
      <c r="AD2136" s="0" t="n">
        <f aca="false">IF($L2136&lt;&gt;"",IF($L2136&gt;2013,1,0),"")</f>
        <v>1</v>
      </c>
      <c r="AE2136" s="0" t="n">
        <f aca="false">IF($L2136&lt;&gt;"",1+IF($L2136&gt;2011,1,0)+IF($L2136&gt;2014,1,0),"")</f>
        <v>3</v>
      </c>
      <c r="AF2136" s="0" t="s">
        <v>747</v>
      </c>
      <c r="AG2136" s="0" t="s">
        <v>88</v>
      </c>
      <c r="AH2136" s="0" t="s">
        <v>89</v>
      </c>
      <c r="AI2136" s="0" t="s">
        <v>497</v>
      </c>
      <c r="AJ2136" s="0" t="s">
        <v>497</v>
      </c>
      <c r="AK2136" s="0" t="str">
        <f aca="false">IF(AND($CF2136&lt;&gt;"",IFERROR(INDEX(subsample_country_map!$B:$B,MATCH($CF2136,subsample_country_map!$A:$A,0)),"")&lt;&gt;""),INDEX(subsample_country_map!$B:$B,MATCH($CF2136,subsample_country_map!$A:$A,0)),INDEX(lookup!$AA:$AA,MATCH($A2136,lookup!$A:$A,0)))</f>
        <v>3_AsiaPac</v>
      </c>
      <c r="AL2136" s="0" t="str">
        <f aca="false">IF(AND($CF2136&lt;&gt;"",IFERROR(INDEX(subsample_country_map!$C:$C,MATCH($CF2136,subsample_country_map!$A:$A,0)),"")&lt;&gt;""),INDEX(subsample_country_map!$C:$C,MATCH($CF2136,subsample_country_map!$A:$A,0)),INDEX(lookup!$AB:$AB,MATCH($A2136,lookup!$A:$A,0)))</f>
        <v>2_developing</v>
      </c>
      <c r="AM2136" s="0" t="str">
        <f aca="false">IF(AND($CF2136&lt;&gt;"",IFERROR(INDEX(subsample_country_map!$D:$D,MATCH($CF2136,subsample_country_map!$A:$A,0)),"")&lt;&gt;""),INDEX(subsample_country_map!$D:$D,MATCH($CF2136,subsample_country_map!$A:$A,0)),INDEX(lookup!$AC:$AC,MATCH($A2136,lookup!$A:$A,0)))</f>
        <v>2_non_western</v>
      </c>
      <c r="AN2136" s="0" t="str">
        <f aca="false">IF(AND($CF2136&lt;&gt;"",IFERROR(INDEX(subsample_country_map!$E:$E,MATCH($CF2136,subsample_country_map!$A:$A,0)),"")&lt;&gt;""),INDEX(subsample_country_map!$E:$E,MATCH($CF2136,subsample_country_map!$A:$A,0)),INDEX(lookup!$AD:$AD,MATCH($A2136,lookup!$A:$A,0)))</f>
        <v>2_civil law</v>
      </c>
      <c r="AO2136" s="0" t="str">
        <f aca="false">INDEX(lookup!$Y:$Y,MATCH($A2136,lookup!$A:$A,0))</f>
        <v>0_published</v>
      </c>
      <c r="AP2136" s="0" t="str">
        <f aca="false">INDEX(lookup!$Z:$Z,MATCH($A2136,lookup!$A:$A,0))</f>
        <v>1_VHB high</v>
      </c>
      <c r="AQ2136" s="0" t="str">
        <f aca="false">INDEX(lookup!$W:$W,MATCH($A2136,lookup!$A:$A,0))</f>
        <v>2_sust</v>
      </c>
      <c r="AS2136" s="0" t="s">
        <v>91</v>
      </c>
      <c r="AT2136" s="0" t="s">
        <v>397</v>
      </c>
      <c r="AU2136" s="0" t="s">
        <v>93</v>
      </c>
      <c r="AV2136" s="0" t="s">
        <v>1501</v>
      </c>
      <c r="AX2136" s="0" t="s">
        <v>7191</v>
      </c>
      <c r="BA2136" s="0" t="s">
        <v>95</v>
      </c>
      <c r="BB2136" s="0" t="s">
        <v>96</v>
      </c>
      <c r="BC2136" s="0" t="s">
        <v>122</v>
      </c>
      <c r="BD2136" s="0" t="s">
        <v>142</v>
      </c>
      <c r="BE2136" s="0" t="s">
        <v>98</v>
      </c>
      <c r="BI2136" s="0" t="s">
        <v>189</v>
      </c>
      <c r="BJ2136" s="0" t="s">
        <v>7192</v>
      </c>
      <c r="BK2136" s="0" t="s">
        <v>7181</v>
      </c>
      <c r="BL2136" s="0" t="s">
        <v>7193</v>
      </c>
      <c r="BM2136" s="0" t="s">
        <v>7183</v>
      </c>
      <c r="BN2136" s="0" t="s">
        <v>7194</v>
      </c>
      <c r="BO2136" s="0" t="s">
        <v>769</v>
      </c>
      <c r="BP2136" s="0" t="s">
        <v>7178</v>
      </c>
      <c r="BQ2136" s="0" t="s">
        <v>127</v>
      </c>
      <c r="BT2136" s="0" t="n">
        <v>0</v>
      </c>
      <c r="BU2136" s="0" t="s">
        <v>7185</v>
      </c>
      <c r="BW2136" s="0" t="n">
        <v>2013</v>
      </c>
      <c r="BX2136" s="0" t="n">
        <v>2019</v>
      </c>
      <c r="BY2136" s="0" t="s">
        <v>2985</v>
      </c>
      <c r="BZ2136" s="0" t="n">
        <v>2016</v>
      </c>
      <c r="CA2136" s="0" t="n">
        <v>0.571428571428571</v>
      </c>
      <c r="CB2136" s="0" t="n">
        <v>1</v>
      </c>
      <c r="CC2136" s="0" t="n">
        <v>1</v>
      </c>
      <c r="CD2136" s="0" t="n">
        <v>-0.0904934028508246</v>
      </c>
      <c r="CE2136" s="0" t="n">
        <v>1</v>
      </c>
    </row>
    <row r="2137" customFormat="false" ht="15" hidden="false" customHeight="false" outlineLevel="0" collapsed="false">
      <c r="A2137" s="0" t="s">
        <v>7178</v>
      </c>
      <c r="B2137" s="0" t="n">
        <v>3442</v>
      </c>
      <c r="C2137" s="0" t="n">
        <v>-0.0817703351600077</v>
      </c>
      <c r="D2137" s="0" t="n">
        <v>1067</v>
      </c>
      <c r="E2137" s="0" t="n">
        <f aca="false">IF(ISNUMBER($BA2137),$BA2137,IF(AND(ISNUMBER($D2137),ISNUMBER($BW2137),ISNUMBER($BX2137)),$D2137*($BX2137-$BW2137+1),""))</f>
        <v>7469</v>
      </c>
      <c r="H2137" s="0" t="s">
        <v>118</v>
      </c>
      <c r="I2137" s="0" t="s">
        <v>119</v>
      </c>
      <c r="J2137" s="0" t="n">
        <f aca="false">IF($BW2137&lt;&gt;"",$BW2137,"")</f>
        <v>2013</v>
      </c>
      <c r="K2137" s="0" t="n">
        <f aca="false">IF($BX2137&lt;&gt;"",$BX2137,"")</f>
        <v>2019</v>
      </c>
      <c r="L2137" s="0" t="n">
        <f aca="false">IF(AND(ISNUMBER($BW2137),ISNUMBER($BX2137)),($BW2137+$BX2137)/2,"")</f>
        <v>2016</v>
      </c>
      <c r="M2137" s="0" t="n">
        <f aca="false">IF($L2137&lt;&gt;"",$L2137,"")</f>
        <v>2016</v>
      </c>
      <c r="N2137" s="0" t="n">
        <f aca="false">IF(AND(ISNUMBER($BW2137),ISNUMBER($BX2137)),MIN(1,MAX(0,($BX2137-2016+1)/($BX2137-$BW2137+1))),"")</f>
        <v>0.571428571428571</v>
      </c>
      <c r="O2137" s="0" t="n">
        <f aca="false">IF(AND(ISNUMBER($BW2137),ISNUMBER($BX2137)),MIN(1,MAX(0,($BX2137-2017+1)/($BX2137-$BW2137+1))),"")</f>
        <v>0.428571428571429</v>
      </c>
      <c r="P2137" s="0" t="n">
        <f aca="false">IF(AND(ISNUMBER($BW2137),ISNUMBER($BX2137)),MIN(1,MAX(0,($BX2137-2018+1)/($BX2137-$BW2137+1))),"")</f>
        <v>0.285714285714286</v>
      </c>
      <c r="Q2137" s="0" t="n">
        <f aca="false">IF(AND(ISNUMBER($BW2137),ISNUMBER($BX2137)),MIN(1,MAX(0,($BX2137-2019+1)/($BX2137-$BW2137+1))),"")</f>
        <v>0.142857142857143</v>
      </c>
      <c r="R2137" s="0" t="n">
        <f aca="false">IF(AND(ISNUMBER($BW2137),ISNUMBER($BX2137)),MIN(1,MAX(0,($BX2137-2016+1)/($BX2137-$BW2137+1))),"")</f>
        <v>0.571428571428571</v>
      </c>
      <c r="S2137" s="0" t="n">
        <f aca="false">IF($L2137&lt;&gt;"",IF($L2137&gt;=2015.5,1,0),"")</f>
        <v>1</v>
      </c>
      <c r="T2137" s="0" t="n">
        <f aca="false">IF($L2137&lt;&gt;"",IF($L2137&gt;=2016,1,0),"")</f>
        <v>1</v>
      </c>
      <c r="U2137" s="0" t="n">
        <f aca="false">IF(ISNUMBER($BX2137),IF($BX2137&gt;=2016,1,0),"")</f>
        <v>1</v>
      </c>
      <c r="V2137" s="0" t="n">
        <f aca="false">IF(ISNUMBER($BW2137),IF($BW2137&gt;=2016,1,0),"")</f>
        <v>0</v>
      </c>
      <c r="W2137" s="0" t="str">
        <f aca="false">IF(AND(ISNUMBER($BW2137),ISNUMBER($BX2137)),IF($BW2137&gt;=2016,"post-only",IF($BX2137&lt;2016,"pre-only","mixed")),"")</f>
        <v>mixed</v>
      </c>
      <c r="X2137" s="0" t="n">
        <f aca="false">IF(AND(ISNUMBER($BW2137),ISNUMBER($BX2137)),MIN(1,MAX(0,($BX2137-2017+1)/($BX2137-$BW2137+1))),"")</f>
        <v>0.428571428571429</v>
      </c>
      <c r="Y2137" s="0" t="n">
        <f aca="false">IF(AND(ISNUMBER($BW2137),ISNUMBER($BX2137)),MIN(1,MAX(0,($BX2137-2018+1)/($BX2137-$BW2137+1))),"")</f>
        <v>0.285714285714286</v>
      </c>
      <c r="Z2137" s="0" t="n">
        <f aca="false">IF(AND(ISNUMBER($BW2137),ISNUMBER($BX2137)),MIN(1,MAX(0,($BX2137-2019+1)/($BX2137-$BW2137+1))),"")</f>
        <v>0.142857142857143</v>
      </c>
      <c r="AA2137" s="0" t="n">
        <f aca="false">IF(ISNUMBER($BX2137),IF($BX2137&gt;=2017,1,0),"")</f>
        <v>1</v>
      </c>
      <c r="AB2137" s="0" t="n">
        <f aca="false">IF(ISNUMBER($BX2137),IF($BX2137&gt;=2018,1,0),"")</f>
        <v>1</v>
      </c>
      <c r="AC2137" s="0" t="n">
        <f aca="false">IF(ISNUMBER($BX2137),IF($BX2137&gt;=2019,1,0),"")</f>
        <v>1</v>
      </c>
      <c r="AD2137" s="0" t="n">
        <f aca="false">IF($L2137&lt;&gt;"",IF($L2137&gt;2013,1,0),"")</f>
        <v>1</v>
      </c>
      <c r="AE2137" s="0" t="n">
        <f aca="false">IF($L2137&lt;&gt;"",1+IF($L2137&gt;2011,1,0)+IF($L2137&gt;2014,1,0),"")</f>
        <v>3</v>
      </c>
      <c r="AF2137" s="0" t="s">
        <v>747</v>
      </c>
      <c r="AG2137" s="0" t="s">
        <v>88</v>
      </c>
      <c r="AH2137" s="0" t="s">
        <v>89</v>
      </c>
      <c r="AI2137" s="0" t="s">
        <v>497</v>
      </c>
      <c r="AJ2137" s="0" t="s">
        <v>497</v>
      </c>
      <c r="AK2137" s="0" t="str">
        <f aca="false">IF(AND($CF2137&lt;&gt;"",IFERROR(INDEX(subsample_country_map!$B:$B,MATCH($CF2137,subsample_country_map!$A:$A,0)),"")&lt;&gt;""),INDEX(subsample_country_map!$B:$B,MATCH($CF2137,subsample_country_map!$A:$A,0)),INDEX(lookup!$AA:$AA,MATCH($A2137,lookup!$A:$A,0)))</f>
        <v>3_AsiaPac</v>
      </c>
      <c r="AL2137" s="0" t="str">
        <f aca="false">IF(AND($CF2137&lt;&gt;"",IFERROR(INDEX(subsample_country_map!$C:$C,MATCH($CF2137,subsample_country_map!$A:$A,0)),"")&lt;&gt;""),INDEX(subsample_country_map!$C:$C,MATCH($CF2137,subsample_country_map!$A:$A,0)),INDEX(lookup!$AB:$AB,MATCH($A2137,lookup!$A:$A,0)))</f>
        <v>2_developing</v>
      </c>
      <c r="AM2137" s="0" t="str">
        <f aca="false">IF(AND($CF2137&lt;&gt;"",IFERROR(INDEX(subsample_country_map!$D:$D,MATCH($CF2137,subsample_country_map!$A:$A,0)),"")&lt;&gt;""),INDEX(subsample_country_map!$D:$D,MATCH($CF2137,subsample_country_map!$A:$A,0)),INDEX(lookup!$AC:$AC,MATCH($A2137,lookup!$A:$A,0)))</f>
        <v>2_non_western</v>
      </c>
      <c r="AN2137" s="0" t="str">
        <f aca="false">IF(AND($CF2137&lt;&gt;"",IFERROR(INDEX(subsample_country_map!$E:$E,MATCH($CF2137,subsample_country_map!$A:$A,0)),"")&lt;&gt;""),INDEX(subsample_country_map!$E:$E,MATCH($CF2137,subsample_country_map!$A:$A,0)),INDEX(lookup!$AD:$AD,MATCH($A2137,lookup!$A:$A,0)))</f>
        <v>2_civil law</v>
      </c>
      <c r="AO2137" s="0" t="str">
        <f aca="false">INDEX(lookup!$Y:$Y,MATCH($A2137,lookup!$A:$A,0))</f>
        <v>0_published</v>
      </c>
      <c r="AP2137" s="0" t="str">
        <f aca="false">INDEX(lookup!$Z:$Z,MATCH($A2137,lookup!$A:$A,0))</f>
        <v>1_VHB high</v>
      </c>
      <c r="AQ2137" s="0" t="str">
        <f aca="false">INDEX(lookup!$W:$W,MATCH($A2137,lookup!$A:$A,0))</f>
        <v>2_sust</v>
      </c>
      <c r="AS2137" s="0" t="s">
        <v>91</v>
      </c>
      <c r="AT2137" s="0" t="s">
        <v>397</v>
      </c>
      <c r="AU2137" s="0" t="s">
        <v>93</v>
      </c>
      <c r="AV2137" s="0" t="s">
        <v>2750</v>
      </c>
      <c r="AX2137" s="0" t="s">
        <v>1922</v>
      </c>
      <c r="BA2137" s="0" t="s">
        <v>95</v>
      </c>
      <c r="BB2137" s="0" t="s">
        <v>96</v>
      </c>
      <c r="BC2137" s="0" t="s">
        <v>122</v>
      </c>
      <c r="BD2137" s="0" t="s">
        <v>142</v>
      </c>
      <c r="BE2137" s="0" t="s">
        <v>98</v>
      </c>
      <c r="BI2137" s="0" t="s">
        <v>189</v>
      </c>
      <c r="BJ2137" s="0" t="s">
        <v>7195</v>
      </c>
      <c r="BK2137" s="0" t="s">
        <v>7181</v>
      </c>
      <c r="BL2137" s="0" t="s">
        <v>7196</v>
      </c>
      <c r="BM2137" s="0" t="s">
        <v>7183</v>
      </c>
      <c r="BN2137" s="0" t="s">
        <v>7194</v>
      </c>
      <c r="BO2137" s="0" t="s">
        <v>769</v>
      </c>
      <c r="BP2137" s="0" t="s">
        <v>7178</v>
      </c>
      <c r="BQ2137" s="0" t="s">
        <v>127</v>
      </c>
      <c r="BT2137" s="0" t="n">
        <v>0</v>
      </c>
      <c r="BU2137" s="0" t="s">
        <v>7185</v>
      </c>
      <c r="BW2137" s="0" t="n">
        <v>2013</v>
      </c>
      <c r="BX2137" s="0" t="n">
        <v>2019</v>
      </c>
      <c r="BY2137" s="0" t="s">
        <v>2985</v>
      </c>
      <c r="BZ2137" s="0" t="n">
        <v>2016</v>
      </c>
      <c r="CA2137" s="0" t="n">
        <v>0.571428571428571</v>
      </c>
      <c r="CB2137" s="0" t="n">
        <v>1</v>
      </c>
      <c r="CC2137" s="0" t="n">
        <v>1</v>
      </c>
      <c r="CD2137" s="0" t="n">
        <v>-0.0819533192123726</v>
      </c>
      <c r="CE2137" s="0" t="n">
        <v>1</v>
      </c>
    </row>
    <row r="2138" customFormat="false" ht="15" hidden="false" customHeight="false" outlineLevel="0" collapsed="false">
      <c r="A2138" s="0" t="s">
        <v>7178</v>
      </c>
      <c r="B2138" s="0" t="n">
        <v>3443</v>
      </c>
      <c r="C2138" s="0" t="n">
        <v>-0.0790417686223684</v>
      </c>
      <c r="D2138" s="0" t="n">
        <v>1067</v>
      </c>
      <c r="E2138" s="0" t="n">
        <f aca="false">IF(ISNUMBER($BA2138),$BA2138,IF(AND(ISNUMBER($D2138),ISNUMBER($BW2138),ISNUMBER($BX2138)),$D2138*($BX2138-$BW2138+1),""))</f>
        <v>7469</v>
      </c>
      <c r="H2138" s="0" t="s">
        <v>118</v>
      </c>
      <c r="I2138" s="0" t="s">
        <v>119</v>
      </c>
      <c r="J2138" s="0" t="n">
        <f aca="false">IF($BW2138&lt;&gt;"",$BW2138,"")</f>
        <v>2013</v>
      </c>
      <c r="K2138" s="0" t="n">
        <f aca="false">IF($BX2138&lt;&gt;"",$BX2138,"")</f>
        <v>2019</v>
      </c>
      <c r="L2138" s="0" t="n">
        <f aca="false">IF(AND(ISNUMBER($BW2138),ISNUMBER($BX2138)),($BW2138+$BX2138)/2,"")</f>
        <v>2016</v>
      </c>
      <c r="M2138" s="0" t="n">
        <f aca="false">IF($L2138&lt;&gt;"",$L2138,"")</f>
        <v>2016</v>
      </c>
      <c r="N2138" s="0" t="n">
        <f aca="false">IF(AND(ISNUMBER($BW2138),ISNUMBER($BX2138)),MIN(1,MAX(0,($BX2138-2016+1)/($BX2138-$BW2138+1))),"")</f>
        <v>0.571428571428571</v>
      </c>
      <c r="O2138" s="0" t="n">
        <f aca="false">IF(AND(ISNUMBER($BW2138),ISNUMBER($BX2138)),MIN(1,MAX(0,($BX2138-2017+1)/($BX2138-$BW2138+1))),"")</f>
        <v>0.428571428571429</v>
      </c>
      <c r="P2138" s="0" t="n">
        <f aca="false">IF(AND(ISNUMBER($BW2138),ISNUMBER($BX2138)),MIN(1,MAX(0,($BX2138-2018+1)/($BX2138-$BW2138+1))),"")</f>
        <v>0.285714285714286</v>
      </c>
      <c r="Q2138" s="0" t="n">
        <f aca="false">IF(AND(ISNUMBER($BW2138),ISNUMBER($BX2138)),MIN(1,MAX(0,($BX2138-2019+1)/($BX2138-$BW2138+1))),"")</f>
        <v>0.142857142857143</v>
      </c>
      <c r="R2138" s="0" t="n">
        <f aca="false">IF(AND(ISNUMBER($BW2138),ISNUMBER($BX2138)),MIN(1,MAX(0,($BX2138-2016+1)/($BX2138-$BW2138+1))),"")</f>
        <v>0.571428571428571</v>
      </c>
      <c r="S2138" s="0" t="n">
        <f aca="false">IF($L2138&lt;&gt;"",IF($L2138&gt;=2015.5,1,0),"")</f>
        <v>1</v>
      </c>
      <c r="T2138" s="0" t="n">
        <f aca="false">IF($L2138&lt;&gt;"",IF($L2138&gt;=2016,1,0),"")</f>
        <v>1</v>
      </c>
      <c r="U2138" s="0" t="n">
        <f aca="false">IF(ISNUMBER($BX2138),IF($BX2138&gt;=2016,1,0),"")</f>
        <v>1</v>
      </c>
      <c r="V2138" s="0" t="n">
        <f aca="false">IF(ISNUMBER($BW2138),IF($BW2138&gt;=2016,1,0),"")</f>
        <v>0</v>
      </c>
      <c r="W2138" s="0" t="str">
        <f aca="false">IF(AND(ISNUMBER($BW2138),ISNUMBER($BX2138)),IF($BW2138&gt;=2016,"post-only",IF($BX2138&lt;2016,"pre-only","mixed")),"")</f>
        <v>mixed</v>
      </c>
      <c r="X2138" s="0" t="n">
        <f aca="false">IF(AND(ISNUMBER($BW2138),ISNUMBER($BX2138)),MIN(1,MAX(0,($BX2138-2017+1)/($BX2138-$BW2138+1))),"")</f>
        <v>0.428571428571429</v>
      </c>
      <c r="Y2138" s="0" t="n">
        <f aca="false">IF(AND(ISNUMBER($BW2138),ISNUMBER($BX2138)),MIN(1,MAX(0,($BX2138-2018+1)/($BX2138-$BW2138+1))),"")</f>
        <v>0.285714285714286</v>
      </c>
      <c r="Z2138" s="0" t="n">
        <f aca="false">IF(AND(ISNUMBER($BW2138),ISNUMBER($BX2138)),MIN(1,MAX(0,($BX2138-2019+1)/($BX2138-$BW2138+1))),"")</f>
        <v>0.142857142857143</v>
      </c>
      <c r="AA2138" s="0" t="n">
        <f aca="false">IF(ISNUMBER($BX2138),IF($BX2138&gt;=2017,1,0),"")</f>
        <v>1</v>
      </c>
      <c r="AB2138" s="0" t="n">
        <f aca="false">IF(ISNUMBER($BX2138),IF($BX2138&gt;=2018,1,0),"")</f>
        <v>1</v>
      </c>
      <c r="AC2138" s="0" t="n">
        <f aca="false">IF(ISNUMBER($BX2138),IF($BX2138&gt;=2019,1,0),"")</f>
        <v>1</v>
      </c>
      <c r="AD2138" s="0" t="n">
        <f aca="false">IF($L2138&lt;&gt;"",IF($L2138&gt;2013,1,0),"")</f>
        <v>1</v>
      </c>
      <c r="AE2138" s="0" t="n">
        <f aca="false">IF($L2138&lt;&gt;"",1+IF($L2138&gt;2011,1,0)+IF($L2138&gt;2014,1,0),"")</f>
        <v>3</v>
      </c>
      <c r="AF2138" s="0" t="s">
        <v>747</v>
      </c>
      <c r="AG2138" s="0" t="s">
        <v>88</v>
      </c>
      <c r="AH2138" s="0" t="s">
        <v>89</v>
      </c>
      <c r="AI2138" s="0" t="s">
        <v>497</v>
      </c>
      <c r="AJ2138" s="0" t="s">
        <v>497</v>
      </c>
      <c r="AK2138" s="0" t="str">
        <f aca="false">IF(AND($CF2138&lt;&gt;"",IFERROR(INDEX(subsample_country_map!$B:$B,MATCH($CF2138,subsample_country_map!$A:$A,0)),"")&lt;&gt;""),INDEX(subsample_country_map!$B:$B,MATCH($CF2138,subsample_country_map!$A:$A,0)),INDEX(lookup!$AA:$AA,MATCH($A2138,lookup!$A:$A,0)))</f>
        <v>3_AsiaPac</v>
      </c>
      <c r="AL2138" s="0" t="str">
        <f aca="false">IF(AND($CF2138&lt;&gt;"",IFERROR(INDEX(subsample_country_map!$C:$C,MATCH($CF2138,subsample_country_map!$A:$A,0)),"")&lt;&gt;""),INDEX(subsample_country_map!$C:$C,MATCH($CF2138,subsample_country_map!$A:$A,0)),INDEX(lookup!$AB:$AB,MATCH($A2138,lookup!$A:$A,0)))</f>
        <v>2_developing</v>
      </c>
      <c r="AM2138" s="0" t="str">
        <f aca="false">IF(AND($CF2138&lt;&gt;"",IFERROR(INDEX(subsample_country_map!$D:$D,MATCH($CF2138,subsample_country_map!$A:$A,0)),"")&lt;&gt;""),INDEX(subsample_country_map!$D:$D,MATCH($CF2138,subsample_country_map!$A:$A,0)),INDEX(lookup!$AC:$AC,MATCH($A2138,lookup!$A:$A,0)))</f>
        <v>2_non_western</v>
      </c>
      <c r="AN2138" s="0" t="str">
        <f aca="false">IF(AND($CF2138&lt;&gt;"",IFERROR(INDEX(subsample_country_map!$E:$E,MATCH($CF2138,subsample_country_map!$A:$A,0)),"")&lt;&gt;""),INDEX(subsample_country_map!$E:$E,MATCH($CF2138,subsample_country_map!$A:$A,0)),INDEX(lookup!$AD:$AD,MATCH($A2138,lookup!$A:$A,0)))</f>
        <v>2_civil law</v>
      </c>
      <c r="AO2138" s="0" t="str">
        <f aca="false">INDEX(lookup!$Y:$Y,MATCH($A2138,lookup!$A:$A,0))</f>
        <v>0_published</v>
      </c>
      <c r="AP2138" s="0" t="str">
        <f aca="false">INDEX(lookup!$Z:$Z,MATCH($A2138,lookup!$A:$A,0))</f>
        <v>1_VHB high</v>
      </c>
      <c r="AQ2138" s="0" t="str">
        <f aca="false">INDEX(lookup!$W:$W,MATCH($A2138,lookup!$A:$A,0))</f>
        <v>2_sust</v>
      </c>
      <c r="AS2138" s="0" t="s">
        <v>91</v>
      </c>
      <c r="AT2138" s="0" t="s">
        <v>397</v>
      </c>
      <c r="AU2138" s="0" t="s">
        <v>93</v>
      </c>
      <c r="AV2138" s="0" t="s">
        <v>1514</v>
      </c>
      <c r="AX2138" s="0" t="s">
        <v>7197</v>
      </c>
      <c r="BA2138" s="0" t="s">
        <v>95</v>
      </c>
      <c r="BB2138" s="0" t="s">
        <v>96</v>
      </c>
      <c r="BC2138" s="0" t="s">
        <v>122</v>
      </c>
      <c r="BD2138" s="0" t="s">
        <v>7188</v>
      </c>
      <c r="BE2138" s="0" t="s">
        <v>98</v>
      </c>
      <c r="BI2138" s="0" t="s">
        <v>189</v>
      </c>
      <c r="BJ2138" s="0" t="s">
        <v>7198</v>
      </c>
      <c r="BK2138" s="0" t="s">
        <v>7181</v>
      </c>
      <c r="BL2138" s="0" t="s">
        <v>7199</v>
      </c>
      <c r="BM2138" s="0" t="s">
        <v>7183</v>
      </c>
      <c r="BN2138" s="0" t="s">
        <v>7194</v>
      </c>
      <c r="BO2138" s="0" t="s">
        <v>769</v>
      </c>
      <c r="BP2138" s="0" t="s">
        <v>7178</v>
      </c>
      <c r="BQ2138" s="0" t="s">
        <v>127</v>
      </c>
      <c r="BT2138" s="0" t="n">
        <v>0</v>
      </c>
      <c r="BU2138" s="0" t="s">
        <v>7185</v>
      </c>
      <c r="BW2138" s="0" t="n">
        <v>2013</v>
      </c>
      <c r="BX2138" s="0" t="n">
        <v>2019</v>
      </c>
      <c r="BY2138" s="0" t="s">
        <v>2985</v>
      </c>
      <c r="BZ2138" s="0" t="n">
        <v>2016</v>
      </c>
      <c r="CA2138" s="0" t="n">
        <v>0.571428571428571</v>
      </c>
      <c r="CB2138" s="0" t="n">
        <v>1</v>
      </c>
      <c r="CC2138" s="0" t="n">
        <v>1</v>
      </c>
      <c r="CD2138" s="0" t="n">
        <v>-0.0792069955784495</v>
      </c>
      <c r="CE2138" s="0" t="n">
        <v>1</v>
      </c>
    </row>
    <row r="2139" customFormat="false" ht="15" hidden="false" customHeight="false" outlineLevel="0" collapsed="false">
      <c r="A2139" s="0" t="s">
        <v>7200</v>
      </c>
      <c r="B2139" s="0" t="n">
        <v>3444</v>
      </c>
      <c r="C2139" s="0" t="n">
        <v>-0.0134463568716119</v>
      </c>
      <c r="D2139" s="0" t="n">
        <v>25800</v>
      </c>
      <c r="E2139" s="0" t="n">
        <f aca="false">IF(ISNUMBER($BA2139),$BA2139,IF(AND(ISNUMBER($D2139),ISNUMBER($BW2139),ISNUMBER($BX2139)),$D2139*($BX2139-$BW2139+1),""))</f>
        <v>25800</v>
      </c>
      <c r="H2139" s="0" t="s">
        <v>118</v>
      </c>
      <c r="I2139" s="0" t="s">
        <v>119</v>
      </c>
      <c r="J2139" s="0" t="n">
        <f aca="false">IF($BW2139&lt;&gt;"",$BW2139,"")</f>
        <v>2013</v>
      </c>
      <c r="K2139" s="0" t="n">
        <f aca="false">IF($BX2139&lt;&gt;"",$BX2139,"")</f>
        <v>2021</v>
      </c>
      <c r="L2139" s="0" t="n">
        <f aca="false">IF(AND(ISNUMBER($BW2139),ISNUMBER($BX2139)),($BW2139+$BX2139)/2,"")</f>
        <v>2017</v>
      </c>
      <c r="M2139" s="0" t="n">
        <f aca="false">IF($L2139&lt;&gt;"",$L2139,"")</f>
        <v>2017</v>
      </c>
      <c r="N2139" s="0" t="n">
        <f aca="false">IF(AND(ISNUMBER($BW2139),ISNUMBER($BX2139)),MIN(1,MAX(0,($BX2139-2016+1)/($BX2139-$BW2139+1))),"")</f>
        <v>0.666666666666667</v>
      </c>
      <c r="O2139" s="0" t="n">
        <f aca="false">IF(AND(ISNUMBER($BW2139),ISNUMBER($BX2139)),MIN(1,MAX(0,($BX2139-2017+1)/($BX2139-$BW2139+1))),"")</f>
        <v>0.555555555555556</v>
      </c>
      <c r="P2139" s="0" t="n">
        <f aca="false">IF(AND(ISNUMBER($BW2139),ISNUMBER($BX2139)),MIN(1,MAX(0,($BX2139-2018+1)/($BX2139-$BW2139+1))),"")</f>
        <v>0.444444444444444</v>
      </c>
      <c r="Q2139" s="0" t="n">
        <f aca="false">IF(AND(ISNUMBER($BW2139),ISNUMBER($BX2139)),MIN(1,MAX(0,($BX2139-2019+1)/($BX2139-$BW2139+1))),"")</f>
        <v>0.333333333333333</v>
      </c>
      <c r="R2139" s="0" t="n">
        <f aca="false">IF(AND(ISNUMBER($BW2139),ISNUMBER($BX2139)),MIN(1,MAX(0,($BX2139-2016+1)/($BX2139-$BW2139+1))),"")</f>
        <v>0.666666666666667</v>
      </c>
      <c r="S2139" s="0" t="n">
        <f aca="false">IF($L2139&lt;&gt;"",IF($L2139&gt;=2015.5,1,0),"")</f>
        <v>1</v>
      </c>
      <c r="T2139" s="0" t="n">
        <f aca="false">IF($L2139&lt;&gt;"",IF($L2139&gt;=2016,1,0),"")</f>
        <v>1</v>
      </c>
      <c r="U2139" s="0" t="n">
        <f aca="false">IF(ISNUMBER($BX2139),IF($BX2139&gt;=2016,1,0),"")</f>
        <v>1</v>
      </c>
      <c r="V2139" s="0" t="n">
        <f aca="false">IF(ISNUMBER($BW2139),IF($BW2139&gt;=2016,1,0),"")</f>
        <v>0</v>
      </c>
      <c r="W2139" s="0" t="str">
        <f aca="false">IF(AND(ISNUMBER($BW2139),ISNUMBER($BX2139)),IF($BW2139&gt;=2016,"post-only",IF($BX2139&lt;2016,"pre-only","mixed")),"")</f>
        <v>mixed</v>
      </c>
      <c r="X2139" s="0" t="n">
        <f aca="false">IF(AND(ISNUMBER($BW2139),ISNUMBER($BX2139)),MIN(1,MAX(0,($BX2139-2017+1)/($BX2139-$BW2139+1))),"")</f>
        <v>0.555555555555556</v>
      </c>
      <c r="Y2139" s="0" t="n">
        <f aca="false">IF(AND(ISNUMBER($BW2139),ISNUMBER($BX2139)),MIN(1,MAX(0,($BX2139-2018+1)/($BX2139-$BW2139+1))),"")</f>
        <v>0.444444444444444</v>
      </c>
      <c r="Z2139" s="0" t="n">
        <f aca="false">IF(AND(ISNUMBER($BW2139),ISNUMBER($BX2139)),MIN(1,MAX(0,($BX2139-2019+1)/($BX2139-$BW2139+1))),"")</f>
        <v>0.333333333333333</v>
      </c>
      <c r="AA2139" s="0" t="n">
        <f aca="false">IF(ISNUMBER($BX2139),IF($BX2139&gt;=2017,1,0),"")</f>
        <v>1</v>
      </c>
      <c r="AB2139" s="0" t="n">
        <f aca="false">IF(ISNUMBER($BX2139),IF($BX2139&gt;=2018,1,0),"")</f>
        <v>1</v>
      </c>
      <c r="AC2139" s="0" t="n">
        <f aca="false">IF(ISNUMBER($BX2139),IF($BX2139&gt;=2019,1,0),"")</f>
        <v>1</v>
      </c>
      <c r="AD2139" s="0" t="n">
        <f aca="false">IF($L2139&lt;&gt;"",IF($L2139&gt;2013,1,0),"")</f>
        <v>1</v>
      </c>
      <c r="AE2139" s="0" t="n">
        <f aca="false">IF($L2139&lt;&gt;"",1+IF($L2139&gt;2011,1,0)+IF($L2139&gt;2014,1,0),"")</f>
        <v>3</v>
      </c>
      <c r="AF2139" s="0" t="s">
        <v>87</v>
      </c>
      <c r="AG2139" s="0" t="s">
        <v>436</v>
      </c>
      <c r="AH2139" s="0" t="s">
        <v>89</v>
      </c>
      <c r="AI2139" s="0" t="s">
        <v>334</v>
      </c>
      <c r="AJ2139" s="0" t="s">
        <v>497</v>
      </c>
      <c r="AK2139" s="0" t="str">
        <f aca="false">IF(AND($CF2139&lt;&gt;"",IFERROR(INDEX(subsample_country_map!$B:$B,MATCH($CF2139,subsample_country_map!$A:$A,0)),"")&lt;&gt;""),INDEX(subsample_country_map!$B:$B,MATCH($CF2139,subsample_country_map!$A:$A,0)),INDEX(lookup!$AA:$AA,MATCH($A2139,lookup!$A:$A,0)))</f>
        <v>3_AsiaPac</v>
      </c>
      <c r="AL2139" s="0" t="str">
        <f aca="false">IF(AND($CF2139&lt;&gt;"",IFERROR(INDEX(subsample_country_map!$C:$C,MATCH($CF2139,subsample_country_map!$A:$A,0)),"")&lt;&gt;""),INDEX(subsample_country_map!$C:$C,MATCH($CF2139,subsample_country_map!$A:$A,0)),INDEX(lookup!$AB:$AB,MATCH($A2139,lookup!$A:$A,0)))</f>
        <v>2_developing</v>
      </c>
      <c r="AM2139" s="0" t="str">
        <f aca="false">IF(AND($CF2139&lt;&gt;"",IFERROR(INDEX(subsample_country_map!$D:$D,MATCH($CF2139,subsample_country_map!$A:$A,0)),"")&lt;&gt;""),INDEX(subsample_country_map!$D:$D,MATCH($CF2139,subsample_country_map!$A:$A,0)),INDEX(lookup!$AC:$AC,MATCH($A2139,lookup!$A:$A,0)))</f>
        <v>2_non_western</v>
      </c>
      <c r="AN2139" s="0" t="str">
        <f aca="false">IF(AND($CF2139&lt;&gt;"",IFERROR(INDEX(subsample_country_map!$E:$E,MATCH($CF2139,subsample_country_map!$A:$A,0)),"")&lt;&gt;""),INDEX(subsample_country_map!$E:$E,MATCH($CF2139,subsample_country_map!$A:$A,0)),INDEX(lookup!$AD:$AD,MATCH($A2139,lookup!$A:$A,0)))</f>
        <v>2_civil law</v>
      </c>
      <c r="AO2139" s="0" t="str">
        <f aca="false">INDEX(lookup!$Y:$Y,MATCH($A2139,lookup!$A:$A,0))</f>
        <v>0_published</v>
      </c>
      <c r="AP2139" s="0" t="str">
        <f aca="false">INDEX(lookup!$Z:$Z,MATCH($A2139,lookup!$A:$A,0))</f>
        <v>1_VHB high</v>
      </c>
      <c r="AQ2139" s="0" t="str">
        <f aca="false">INDEX(lookup!$W:$W,MATCH($A2139,lookup!$A:$A,0))</f>
        <v>1_fin/acc/econ</v>
      </c>
      <c r="AS2139" s="0" t="s">
        <v>91</v>
      </c>
      <c r="AT2139" s="0" t="s">
        <v>111</v>
      </c>
      <c r="AU2139" s="0" t="s">
        <v>93</v>
      </c>
      <c r="AV2139" s="0" t="s">
        <v>7201</v>
      </c>
      <c r="AX2139" s="0" t="s">
        <v>5572</v>
      </c>
      <c r="BA2139" s="0" t="n">
        <v>25800</v>
      </c>
      <c r="BB2139" s="0" t="s">
        <v>347</v>
      </c>
      <c r="BC2139" s="0" t="s">
        <v>358</v>
      </c>
      <c r="BD2139" s="0" t="s">
        <v>123</v>
      </c>
      <c r="BE2139" s="0" t="s">
        <v>98</v>
      </c>
      <c r="BI2139" s="0" t="s">
        <v>502</v>
      </c>
      <c r="BJ2139" s="0" t="s">
        <v>7202</v>
      </c>
      <c r="BK2139" s="0" t="s">
        <v>875</v>
      </c>
      <c r="BL2139" s="0" t="s">
        <v>7203</v>
      </c>
      <c r="BM2139" s="0" t="s">
        <v>7204</v>
      </c>
      <c r="BN2139" s="0" t="s">
        <v>7205</v>
      </c>
      <c r="BO2139" s="0" t="s">
        <v>105</v>
      </c>
      <c r="BP2139" s="0" t="s">
        <v>7200</v>
      </c>
      <c r="BQ2139" s="0" t="s">
        <v>127</v>
      </c>
      <c r="BT2139" s="0" t="n">
        <v>0</v>
      </c>
      <c r="BU2139" s="0" t="s">
        <v>7206</v>
      </c>
      <c r="BW2139" s="0" t="n">
        <v>2013</v>
      </c>
      <c r="BX2139" s="0" t="n">
        <v>2021</v>
      </c>
      <c r="BY2139" s="0" t="s">
        <v>2985</v>
      </c>
      <c r="BZ2139" s="0" t="n">
        <v>2017</v>
      </c>
      <c r="CA2139" s="0" t="n">
        <v>0.666666666666667</v>
      </c>
      <c r="CB2139" s="0" t="n">
        <v>1</v>
      </c>
      <c r="CC2139" s="0" t="n">
        <v>1</v>
      </c>
      <c r="CD2139" s="0" t="n">
        <v>-0.013447167346872</v>
      </c>
      <c r="CE2139" s="0" t="n">
        <v>1</v>
      </c>
    </row>
    <row r="2140" customFormat="false" ht="15" hidden="false" customHeight="false" outlineLevel="0" collapsed="false">
      <c r="A2140" s="0" t="s">
        <v>7200</v>
      </c>
      <c r="B2140" s="0" t="n">
        <v>3445</v>
      </c>
      <c r="C2140" s="0" t="n">
        <v>-0.0227180426636729</v>
      </c>
      <c r="D2140" s="0" t="n">
        <v>25800</v>
      </c>
      <c r="E2140" s="0" t="n">
        <f aca="false">IF(ISNUMBER($BA2140),$BA2140,IF(AND(ISNUMBER($D2140),ISNUMBER($BW2140),ISNUMBER($BX2140)),$D2140*($BX2140-$BW2140+1),""))</f>
        <v>25800</v>
      </c>
      <c r="H2140" s="0" t="s">
        <v>118</v>
      </c>
      <c r="I2140" s="0" t="s">
        <v>119</v>
      </c>
      <c r="J2140" s="0" t="n">
        <f aca="false">IF($BW2140&lt;&gt;"",$BW2140,"")</f>
        <v>2013</v>
      </c>
      <c r="K2140" s="0" t="n">
        <f aca="false">IF($BX2140&lt;&gt;"",$BX2140,"")</f>
        <v>2021</v>
      </c>
      <c r="L2140" s="0" t="n">
        <f aca="false">IF(AND(ISNUMBER($BW2140),ISNUMBER($BX2140)),($BW2140+$BX2140)/2,"")</f>
        <v>2017</v>
      </c>
      <c r="M2140" s="0" t="n">
        <f aca="false">IF($L2140&lt;&gt;"",$L2140,"")</f>
        <v>2017</v>
      </c>
      <c r="N2140" s="0" t="n">
        <f aca="false">IF(AND(ISNUMBER($BW2140),ISNUMBER($BX2140)),MIN(1,MAX(0,($BX2140-2016+1)/($BX2140-$BW2140+1))),"")</f>
        <v>0.666666666666667</v>
      </c>
      <c r="O2140" s="0" t="n">
        <f aca="false">IF(AND(ISNUMBER($BW2140),ISNUMBER($BX2140)),MIN(1,MAX(0,($BX2140-2017+1)/($BX2140-$BW2140+1))),"")</f>
        <v>0.555555555555556</v>
      </c>
      <c r="P2140" s="0" t="n">
        <f aca="false">IF(AND(ISNUMBER($BW2140),ISNUMBER($BX2140)),MIN(1,MAX(0,($BX2140-2018+1)/($BX2140-$BW2140+1))),"")</f>
        <v>0.444444444444444</v>
      </c>
      <c r="Q2140" s="0" t="n">
        <f aca="false">IF(AND(ISNUMBER($BW2140),ISNUMBER($BX2140)),MIN(1,MAX(0,($BX2140-2019+1)/($BX2140-$BW2140+1))),"")</f>
        <v>0.333333333333333</v>
      </c>
      <c r="R2140" s="0" t="n">
        <f aca="false">IF(AND(ISNUMBER($BW2140),ISNUMBER($BX2140)),MIN(1,MAX(0,($BX2140-2016+1)/($BX2140-$BW2140+1))),"")</f>
        <v>0.666666666666667</v>
      </c>
      <c r="S2140" s="0" t="n">
        <f aca="false">IF($L2140&lt;&gt;"",IF($L2140&gt;=2015.5,1,0),"")</f>
        <v>1</v>
      </c>
      <c r="T2140" s="0" t="n">
        <f aca="false">IF($L2140&lt;&gt;"",IF($L2140&gt;=2016,1,0),"")</f>
        <v>1</v>
      </c>
      <c r="U2140" s="0" t="n">
        <f aca="false">IF(ISNUMBER($BX2140),IF($BX2140&gt;=2016,1,0),"")</f>
        <v>1</v>
      </c>
      <c r="V2140" s="0" t="n">
        <f aca="false">IF(ISNUMBER($BW2140),IF($BW2140&gt;=2016,1,0),"")</f>
        <v>0</v>
      </c>
      <c r="W2140" s="0" t="str">
        <f aca="false">IF(AND(ISNUMBER($BW2140),ISNUMBER($BX2140)),IF($BW2140&gt;=2016,"post-only",IF($BX2140&lt;2016,"pre-only","mixed")),"")</f>
        <v>mixed</v>
      </c>
      <c r="X2140" s="0" t="n">
        <f aca="false">IF(AND(ISNUMBER($BW2140),ISNUMBER($BX2140)),MIN(1,MAX(0,($BX2140-2017+1)/($BX2140-$BW2140+1))),"")</f>
        <v>0.555555555555556</v>
      </c>
      <c r="Y2140" s="0" t="n">
        <f aca="false">IF(AND(ISNUMBER($BW2140),ISNUMBER($BX2140)),MIN(1,MAX(0,($BX2140-2018+1)/($BX2140-$BW2140+1))),"")</f>
        <v>0.444444444444444</v>
      </c>
      <c r="Z2140" s="0" t="n">
        <f aca="false">IF(AND(ISNUMBER($BW2140),ISNUMBER($BX2140)),MIN(1,MAX(0,($BX2140-2019+1)/($BX2140-$BW2140+1))),"")</f>
        <v>0.333333333333333</v>
      </c>
      <c r="AA2140" s="0" t="n">
        <f aca="false">IF(ISNUMBER($BX2140),IF($BX2140&gt;=2017,1,0),"")</f>
        <v>1</v>
      </c>
      <c r="AB2140" s="0" t="n">
        <f aca="false">IF(ISNUMBER($BX2140),IF($BX2140&gt;=2018,1,0),"")</f>
        <v>1</v>
      </c>
      <c r="AC2140" s="0" t="n">
        <f aca="false">IF(ISNUMBER($BX2140),IF($BX2140&gt;=2019,1,0),"")</f>
        <v>1</v>
      </c>
      <c r="AD2140" s="0" t="n">
        <f aca="false">IF($L2140&lt;&gt;"",IF($L2140&gt;2013,1,0),"")</f>
        <v>1</v>
      </c>
      <c r="AE2140" s="0" t="n">
        <f aca="false">IF($L2140&lt;&gt;"",1+IF($L2140&gt;2011,1,0)+IF($L2140&gt;2014,1,0),"")</f>
        <v>3</v>
      </c>
      <c r="AF2140" s="0" t="s">
        <v>87</v>
      </c>
      <c r="AG2140" s="0" t="s">
        <v>436</v>
      </c>
      <c r="AH2140" s="0" t="s">
        <v>89</v>
      </c>
      <c r="AI2140" s="0" t="s">
        <v>334</v>
      </c>
      <c r="AJ2140" s="0" t="s">
        <v>497</v>
      </c>
      <c r="AK2140" s="0" t="str">
        <f aca="false">IF(AND($CF2140&lt;&gt;"",IFERROR(INDEX(subsample_country_map!$B:$B,MATCH($CF2140,subsample_country_map!$A:$A,0)),"")&lt;&gt;""),INDEX(subsample_country_map!$B:$B,MATCH($CF2140,subsample_country_map!$A:$A,0)),INDEX(lookup!$AA:$AA,MATCH($A2140,lookup!$A:$A,0)))</f>
        <v>3_AsiaPac</v>
      </c>
      <c r="AL2140" s="0" t="str">
        <f aca="false">IF(AND($CF2140&lt;&gt;"",IFERROR(INDEX(subsample_country_map!$C:$C,MATCH($CF2140,subsample_country_map!$A:$A,0)),"")&lt;&gt;""),INDEX(subsample_country_map!$C:$C,MATCH($CF2140,subsample_country_map!$A:$A,0)),INDEX(lookup!$AB:$AB,MATCH($A2140,lookup!$A:$A,0)))</f>
        <v>2_developing</v>
      </c>
      <c r="AM2140" s="0" t="str">
        <f aca="false">IF(AND($CF2140&lt;&gt;"",IFERROR(INDEX(subsample_country_map!$D:$D,MATCH($CF2140,subsample_country_map!$A:$A,0)),"")&lt;&gt;""),INDEX(subsample_country_map!$D:$D,MATCH($CF2140,subsample_country_map!$A:$A,0)),INDEX(lookup!$AC:$AC,MATCH($A2140,lookup!$A:$A,0)))</f>
        <v>2_non_western</v>
      </c>
      <c r="AN2140" s="0" t="str">
        <f aca="false">IF(AND($CF2140&lt;&gt;"",IFERROR(INDEX(subsample_country_map!$E:$E,MATCH($CF2140,subsample_country_map!$A:$A,0)),"")&lt;&gt;""),INDEX(subsample_country_map!$E:$E,MATCH($CF2140,subsample_country_map!$A:$A,0)),INDEX(lookup!$AD:$AD,MATCH($A2140,lookup!$A:$A,0)))</f>
        <v>2_civil law</v>
      </c>
      <c r="AO2140" s="0" t="str">
        <f aca="false">INDEX(lookup!$Y:$Y,MATCH($A2140,lookup!$A:$A,0))</f>
        <v>0_published</v>
      </c>
      <c r="AP2140" s="0" t="str">
        <f aca="false">INDEX(lookup!$Z:$Z,MATCH($A2140,lookup!$A:$A,0))</f>
        <v>1_VHB high</v>
      </c>
      <c r="AQ2140" s="0" t="str">
        <f aca="false">INDEX(lookup!$W:$W,MATCH($A2140,lookup!$A:$A,0))</f>
        <v>1_fin/acc/econ</v>
      </c>
      <c r="AS2140" s="0" t="s">
        <v>91</v>
      </c>
      <c r="AT2140" s="0" t="s">
        <v>111</v>
      </c>
      <c r="AU2140" s="0" t="s">
        <v>93</v>
      </c>
      <c r="AV2140" s="0" t="s">
        <v>7207</v>
      </c>
      <c r="AX2140" s="0" t="s">
        <v>7208</v>
      </c>
      <c r="BA2140" s="0" t="n">
        <v>25800</v>
      </c>
      <c r="BB2140" s="0" t="s">
        <v>347</v>
      </c>
      <c r="BC2140" s="0" t="s">
        <v>358</v>
      </c>
      <c r="BD2140" s="0" t="s">
        <v>123</v>
      </c>
      <c r="BE2140" s="0" t="s">
        <v>98</v>
      </c>
      <c r="BI2140" s="0" t="s">
        <v>502</v>
      </c>
      <c r="BJ2140" s="0" t="s">
        <v>7209</v>
      </c>
      <c r="BK2140" s="0" t="s">
        <v>875</v>
      </c>
      <c r="BL2140" s="0" t="s">
        <v>7210</v>
      </c>
      <c r="BM2140" s="0" t="s">
        <v>7204</v>
      </c>
      <c r="BN2140" s="0" t="s">
        <v>7205</v>
      </c>
      <c r="BO2140" s="0" t="s">
        <v>105</v>
      </c>
      <c r="BP2140" s="0" t="s">
        <v>7200</v>
      </c>
      <c r="BQ2140" s="0" t="s">
        <v>127</v>
      </c>
      <c r="BT2140" s="0" t="n">
        <v>0</v>
      </c>
      <c r="BU2140" s="0" t="s">
        <v>7206</v>
      </c>
      <c r="BW2140" s="0" t="n">
        <v>2013</v>
      </c>
      <c r="BX2140" s="0" t="n">
        <v>2021</v>
      </c>
      <c r="BY2140" s="0" t="s">
        <v>2985</v>
      </c>
      <c r="BZ2140" s="0" t="n">
        <v>2017</v>
      </c>
      <c r="CA2140" s="0" t="n">
        <v>0.666666666666667</v>
      </c>
      <c r="CB2140" s="0" t="n">
        <v>1</v>
      </c>
      <c r="CC2140" s="0" t="n">
        <v>1</v>
      </c>
      <c r="CD2140" s="0" t="n">
        <v>-0.0227219522066581</v>
      </c>
      <c r="CE2140" s="0" t="n">
        <v>1</v>
      </c>
    </row>
    <row r="2141" customFormat="false" ht="15" hidden="false" customHeight="false" outlineLevel="0" collapsed="false">
      <c r="A2141" s="0" t="s">
        <v>7200</v>
      </c>
      <c r="B2141" s="0" t="n">
        <v>3446</v>
      </c>
      <c r="C2141" s="0" t="n">
        <v>-0.0142967718909688</v>
      </c>
      <c r="D2141" s="0" t="n">
        <v>23246</v>
      </c>
      <c r="E2141" s="0" t="n">
        <f aca="false">IF(ISNUMBER($BA2141),$BA2141,IF(AND(ISNUMBER($D2141),ISNUMBER($BW2141),ISNUMBER($BX2141)),$D2141*($BX2141-$BW2141+1),""))</f>
        <v>23246</v>
      </c>
      <c r="H2141" s="0" t="s">
        <v>118</v>
      </c>
      <c r="I2141" s="0" t="s">
        <v>119</v>
      </c>
      <c r="J2141" s="0" t="n">
        <f aca="false">IF($BW2141&lt;&gt;"",$BW2141,"")</f>
        <v>2013</v>
      </c>
      <c r="K2141" s="0" t="n">
        <f aca="false">IF($BX2141&lt;&gt;"",$BX2141,"")</f>
        <v>2021</v>
      </c>
      <c r="L2141" s="0" t="n">
        <f aca="false">IF(AND(ISNUMBER($BW2141),ISNUMBER($BX2141)),($BW2141+$BX2141)/2,"")</f>
        <v>2017</v>
      </c>
      <c r="M2141" s="0" t="n">
        <f aca="false">IF($L2141&lt;&gt;"",$L2141,"")</f>
        <v>2017</v>
      </c>
      <c r="N2141" s="0" t="n">
        <f aca="false">IF(AND(ISNUMBER($BW2141),ISNUMBER($BX2141)),MIN(1,MAX(0,($BX2141-2016+1)/($BX2141-$BW2141+1))),"")</f>
        <v>0.666666666666667</v>
      </c>
      <c r="O2141" s="0" t="n">
        <f aca="false">IF(AND(ISNUMBER($BW2141),ISNUMBER($BX2141)),MIN(1,MAX(0,($BX2141-2017+1)/($BX2141-$BW2141+1))),"")</f>
        <v>0.555555555555556</v>
      </c>
      <c r="P2141" s="0" t="n">
        <f aca="false">IF(AND(ISNUMBER($BW2141),ISNUMBER($BX2141)),MIN(1,MAX(0,($BX2141-2018+1)/($BX2141-$BW2141+1))),"")</f>
        <v>0.444444444444444</v>
      </c>
      <c r="Q2141" s="0" t="n">
        <f aca="false">IF(AND(ISNUMBER($BW2141),ISNUMBER($BX2141)),MIN(1,MAX(0,($BX2141-2019+1)/($BX2141-$BW2141+1))),"")</f>
        <v>0.333333333333333</v>
      </c>
      <c r="R2141" s="0" t="n">
        <f aca="false">IF(AND(ISNUMBER($BW2141),ISNUMBER($BX2141)),MIN(1,MAX(0,($BX2141-2016+1)/($BX2141-$BW2141+1))),"")</f>
        <v>0.666666666666667</v>
      </c>
      <c r="S2141" s="0" t="n">
        <f aca="false">IF($L2141&lt;&gt;"",IF($L2141&gt;=2015.5,1,0),"")</f>
        <v>1</v>
      </c>
      <c r="T2141" s="0" t="n">
        <f aca="false">IF($L2141&lt;&gt;"",IF($L2141&gt;=2016,1,0),"")</f>
        <v>1</v>
      </c>
      <c r="U2141" s="0" t="n">
        <f aca="false">IF(ISNUMBER($BX2141),IF($BX2141&gt;=2016,1,0),"")</f>
        <v>1</v>
      </c>
      <c r="V2141" s="0" t="n">
        <f aca="false">IF(ISNUMBER($BW2141),IF($BW2141&gt;=2016,1,0),"")</f>
        <v>0</v>
      </c>
      <c r="W2141" s="0" t="str">
        <f aca="false">IF(AND(ISNUMBER($BW2141),ISNUMBER($BX2141)),IF($BW2141&gt;=2016,"post-only",IF($BX2141&lt;2016,"pre-only","mixed")),"")</f>
        <v>mixed</v>
      </c>
      <c r="X2141" s="0" t="n">
        <f aca="false">IF(AND(ISNUMBER($BW2141),ISNUMBER($BX2141)),MIN(1,MAX(0,($BX2141-2017+1)/($BX2141-$BW2141+1))),"")</f>
        <v>0.555555555555556</v>
      </c>
      <c r="Y2141" s="0" t="n">
        <f aca="false">IF(AND(ISNUMBER($BW2141),ISNUMBER($BX2141)),MIN(1,MAX(0,($BX2141-2018+1)/($BX2141-$BW2141+1))),"")</f>
        <v>0.444444444444444</v>
      </c>
      <c r="Z2141" s="0" t="n">
        <f aca="false">IF(AND(ISNUMBER($BW2141),ISNUMBER($BX2141)),MIN(1,MAX(0,($BX2141-2019+1)/($BX2141-$BW2141+1))),"")</f>
        <v>0.333333333333333</v>
      </c>
      <c r="AA2141" s="0" t="n">
        <f aca="false">IF(ISNUMBER($BX2141),IF($BX2141&gt;=2017,1,0),"")</f>
        <v>1</v>
      </c>
      <c r="AB2141" s="0" t="n">
        <f aca="false">IF(ISNUMBER($BX2141),IF($BX2141&gt;=2018,1,0),"")</f>
        <v>1</v>
      </c>
      <c r="AC2141" s="0" t="n">
        <f aca="false">IF(ISNUMBER($BX2141),IF($BX2141&gt;=2019,1,0),"")</f>
        <v>1</v>
      </c>
      <c r="AD2141" s="0" t="n">
        <f aca="false">IF($L2141&lt;&gt;"",IF($L2141&gt;2013,1,0),"")</f>
        <v>1</v>
      </c>
      <c r="AE2141" s="0" t="n">
        <f aca="false">IF($L2141&lt;&gt;"",1+IF($L2141&gt;2011,1,0)+IF($L2141&gt;2014,1,0),"")</f>
        <v>3</v>
      </c>
      <c r="AF2141" s="0" t="s">
        <v>87</v>
      </c>
      <c r="AG2141" s="0" t="s">
        <v>436</v>
      </c>
      <c r="AH2141" s="0" t="s">
        <v>89</v>
      </c>
      <c r="AI2141" s="0" t="s">
        <v>334</v>
      </c>
      <c r="AJ2141" s="0" t="s">
        <v>497</v>
      </c>
      <c r="AK2141" s="0" t="str">
        <f aca="false">IF(AND($CF2141&lt;&gt;"",IFERROR(INDEX(subsample_country_map!$B:$B,MATCH($CF2141,subsample_country_map!$A:$A,0)),"")&lt;&gt;""),INDEX(subsample_country_map!$B:$B,MATCH($CF2141,subsample_country_map!$A:$A,0)),INDEX(lookup!$AA:$AA,MATCH($A2141,lookup!$A:$A,0)))</f>
        <v>3_AsiaPac</v>
      </c>
      <c r="AL2141" s="0" t="str">
        <f aca="false">IF(AND($CF2141&lt;&gt;"",IFERROR(INDEX(subsample_country_map!$C:$C,MATCH($CF2141,subsample_country_map!$A:$A,0)),"")&lt;&gt;""),INDEX(subsample_country_map!$C:$C,MATCH($CF2141,subsample_country_map!$A:$A,0)),INDEX(lookup!$AB:$AB,MATCH($A2141,lookup!$A:$A,0)))</f>
        <v>2_developing</v>
      </c>
      <c r="AM2141" s="0" t="str">
        <f aca="false">IF(AND($CF2141&lt;&gt;"",IFERROR(INDEX(subsample_country_map!$D:$D,MATCH($CF2141,subsample_country_map!$A:$A,0)),"")&lt;&gt;""),INDEX(subsample_country_map!$D:$D,MATCH($CF2141,subsample_country_map!$A:$A,0)),INDEX(lookup!$AC:$AC,MATCH($A2141,lookup!$A:$A,0)))</f>
        <v>2_non_western</v>
      </c>
      <c r="AN2141" s="0" t="str">
        <f aca="false">IF(AND($CF2141&lt;&gt;"",IFERROR(INDEX(subsample_country_map!$E:$E,MATCH($CF2141,subsample_country_map!$A:$A,0)),"")&lt;&gt;""),INDEX(subsample_country_map!$E:$E,MATCH($CF2141,subsample_country_map!$A:$A,0)),INDEX(lookup!$AD:$AD,MATCH($A2141,lookup!$A:$A,0)))</f>
        <v>2_civil law</v>
      </c>
      <c r="AO2141" s="0" t="str">
        <f aca="false">INDEX(lookup!$Y:$Y,MATCH($A2141,lookup!$A:$A,0))</f>
        <v>0_published</v>
      </c>
      <c r="AP2141" s="0" t="str">
        <f aca="false">INDEX(lookup!$Z:$Z,MATCH($A2141,lookup!$A:$A,0))</f>
        <v>1_VHB high</v>
      </c>
      <c r="AQ2141" s="0" t="str">
        <f aca="false">INDEX(lookup!$W:$W,MATCH($A2141,lookup!$A:$A,0))</f>
        <v>1_fin/acc/econ</v>
      </c>
      <c r="AS2141" s="0" t="s">
        <v>91</v>
      </c>
      <c r="AT2141" s="0" t="s">
        <v>111</v>
      </c>
      <c r="AU2141" s="0" t="s">
        <v>93</v>
      </c>
      <c r="AV2141" s="0" t="s">
        <v>7211</v>
      </c>
      <c r="AX2141" s="0" t="s">
        <v>931</v>
      </c>
      <c r="BA2141" s="0" t="n">
        <v>23246</v>
      </c>
      <c r="BB2141" s="0" t="s">
        <v>347</v>
      </c>
      <c r="BC2141" s="0" t="s">
        <v>358</v>
      </c>
      <c r="BD2141" s="0" t="s">
        <v>123</v>
      </c>
      <c r="BE2141" s="0" t="s">
        <v>98</v>
      </c>
      <c r="BI2141" s="0" t="s">
        <v>336</v>
      </c>
      <c r="BJ2141" s="0" t="s">
        <v>7212</v>
      </c>
      <c r="BK2141" s="0" t="s">
        <v>101</v>
      </c>
      <c r="BL2141" s="0" t="s">
        <v>7213</v>
      </c>
      <c r="BM2141" s="0" t="s">
        <v>7204</v>
      </c>
      <c r="BN2141" s="0" t="s">
        <v>7214</v>
      </c>
      <c r="BO2141" s="0" t="s">
        <v>105</v>
      </c>
      <c r="BP2141" s="0" t="s">
        <v>7200</v>
      </c>
      <c r="BQ2141" s="0" t="s">
        <v>127</v>
      </c>
      <c r="BT2141" s="0" t="n">
        <v>0</v>
      </c>
      <c r="BU2141" s="0" t="s">
        <v>7206</v>
      </c>
      <c r="BW2141" s="0" t="n">
        <v>2013</v>
      </c>
      <c r="BX2141" s="0" t="n">
        <v>2021</v>
      </c>
      <c r="BY2141" s="0" t="s">
        <v>2985</v>
      </c>
      <c r="BZ2141" s="0" t="n">
        <v>2017</v>
      </c>
      <c r="CA2141" s="0" t="n">
        <v>0.666666666666667</v>
      </c>
      <c r="CB2141" s="0" t="n">
        <v>1</v>
      </c>
      <c r="CC2141" s="0" t="n">
        <v>1</v>
      </c>
      <c r="CD2141" s="0" t="n">
        <v>-0.0142977460861452</v>
      </c>
      <c r="CE2141" s="0" t="n">
        <v>1</v>
      </c>
    </row>
    <row r="2142" customFormat="false" ht="15" hidden="false" customHeight="false" outlineLevel="0" collapsed="false">
      <c r="A2142" s="0" t="s">
        <v>7200</v>
      </c>
      <c r="B2142" s="0" t="n">
        <v>3447</v>
      </c>
      <c r="C2142" s="0" t="n">
        <v>-0.0203281485644631</v>
      </c>
      <c r="D2142" s="0" t="n">
        <v>23246</v>
      </c>
      <c r="E2142" s="0" t="n">
        <f aca="false">IF(ISNUMBER($BA2142),$BA2142,IF(AND(ISNUMBER($D2142),ISNUMBER($BW2142),ISNUMBER($BX2142)),$D2142*($BX2142-$BW2142+1),""))</f>
        <v>23246</v>
      </c>
      <c r="H2142" s="0" t="s">
        <v>118</v>
      </c>
      <c r="I2142" s="0" t="s">
        <v>119</v>
      </c>
      <c r="J2142" s="0" t="n">
        <f aca="false">IF($BW2142&lt;&gt;"",$BW2142,"")</f>
        <v>2013</v>
      </c>
      <c r="K2142" s="0" t="n">
        <f aca="false">IF($BX2142&lt;&gt;"",$BX2142,"")</f>
        <v>2021</v>
      </c>
      <c r="L2142" s="0" t="n">
        <f aca="false">IF(AND(ISNUMBER($BW2142),ISNUMBER($BX2142)),($BW2142+$BX2142)/2,"")</f>
        <v>2017</v>
      </c>
      <c r="M2142" s="0" t="n">
        <f aca="false">IF($L2142&lt;&gt;"",$L2142,"")</f>
        <v>2017</v>
      </c>
      <c r="N2142" s="0" t="n">
        <f aca="false">IF(AND(ISNUMBER($BW2142),ISNUMBER($BX2142)),MIN(1,MAX(0,($BX2142-2016+1)/($BX2142-$BW2142+1))),"")</f>
        <v>0.666666666666667</v>
      </c>
      <c r="O2142" s="0" t="n">
        <f aca="false">IF(AND(ISNUMBER($BW2142),ISNUMBER($BX2142)),MIN(1,MAX(0,($BX2142-2017+1)/($BX2142-$BW2142+1))),"")</f>
        <v>0.555555555555556</v>
      </c>
      <c r="P2142" s="0" t="n">
        <f aca="false">IF(AND(ISNUMBER($BW2142),ISNUMBER($BX2142)),MIN(1,MAX(0,($BX2142-2018+1)/($BX2142-$BW2142+1))),"")</f>
        <v>0.444444444444444</v>
      </c>
      <c r="Q2142" s="0" t="n">
        <f aca="false">IF(AND(ISNUMBER($BW2142),ISNUMBER($BX2142)),MIN(1,MAX(0,($BX2142-2019+1)/($BX2142-$BW2142+1))),"")</f>
        <v>0.333333333333333</v>
      </c>
      <c r="R2142" s="0" t="n">
        <f aca="false">IF(AND(ISNUMBER($BW2142),ISNUMBER($BX2142)),MIN(1,MAX(0,($BX2142-2016+1)/($BX2142-$BW2142+1))),"")</f>
        <v>0.666666666666667</v>
      </c>
      <c r="S2142" s="0" t="n">
        <f aca="false">IF($L2142&lt;&gt;"",IF($L2142&gt;=2015.5,1,0),"")</f>
        <v>1</v>
      </c>
      <c r="T2142" s="0" t="n">
        <f aca="false">IF($L2142&lt;&gt;"",IF($L2142&gt;=2016,1,0),"")</f>
        <v>1</v>
      </c>
      <c r="U2142" s="0" t="n">
        <f aca="false">IF(ISNUMBER($BX2142),IF($BX2142&gt;=2016,1,0),"")</f>
        <v>1</v>
      </c>
      <c r="V2142" s="0" t="n">
        <f aca="false">IF(ISNUMBER($BW2142),IF($BW2142&gt;=2016,1,0),"")</f>
        <v>0</v>
      </c>
      <c r="W2142" s="0" t="str">
        <f aca="false">IF(AND(ISNUMBER($BW2142),ISNUMBER($BX2142)),IF($BW2142&gt;=2016,"post-only",IF($BX2142&lt;2016,"pre-only","mixed")),"")</f>
        <v>mixed</v>
      </c>
      <c r="X2142" s="0" t="n">
        <f aca="false">IF(AND(ISNUMBER($BW2142),ISNUMBER($BX2142)),MIN(1,MAX(0,($BX2142-2017+1)/($BX2142-$BW2142+1))),"")</f>
        <v>0.555555555555556</v>
      </c>
      <c r="Y2142" s="0" t="n">
        <f aca="false">IF(AND(ISNUMBER($BW2142),ISNUMBER($BX2142)),MIN(1,MAX(0,($BX2142-2018+1)/($BX2142-$BW2142+1))),"")</f>
        <v>0.444444444444444</v>
      </c>
      <c r="Z2142" s="0" t="n">
        <f aca="false">IF(AND(ISNUMBER($BW2142),ISNUMBER($BX2142)),MIN(1,MAX(0,($BX2142-2019+1)/($BX2142-$BW2142+1))),"")</f>
        <v>0.333333333333333</v>
      </c>
      <c r="AA2142" s="0" t="n">
        <f aca="false">IF(ISNUMBER($BX2142),IF($BX2142&gt;=2017,1,0),"")</f>
        <v>1</v>
      </c>
      <c r="AB2142" s="0" t="n">
        <f aca="false">IF(ISNUMBER($BX2142),IF($BX2142&gt;=2018,1,0),"")</f>
        <v>1</v>
      </c>
      <c r="AC2142" s="0" t="n">
        <f aca="false">IF(ISNUMBER($BX2142),IF($BX2142&gt;=2019,1,0),"")</f>
        <v>1</v>
      </c>
      <c r="AD2142" s="0" t="n">
        <f aca="false">IF($L2142&lt;&gt;"",IF($L2142&gt;2013,1,0),"")</f>
        <v>1</v>
      </c>
      <c r="AE2142" s="0" t="n">
        <f aca="false">IF($L2142&lt;&gt;"",1+IF($L2142&gt;2011,1,0)+IF($L2142&gt;2014,1,0),"")</f>
        <v>3</v>
      </c>
      <c r="AF2142" s="0" t="s">
        <v>87</v>
      </c>
      <c r="AG2142" s="0" t="s">
        <v>436</v>
      </c>
      <c r="AH2142" s="0" t="s">
        <v>89</v>
      </c>
      <c r="AI2142" s="0" t="s">
        <v>334</v>
      </c>
      <c r="AJ2142" s="0" t="s">
        <v>497</v>
      </c>
      <c r="AK2142" s="0" t="str">
        <f aca="false">IF(AND($CF2142&lt;&gt;"",IFERROR(INDEX(subsample_country_map!$B:$B,MATCH($CF2142,subsample_country_map!$A:$A,0)),"")&lt;&gt;""),INDEX(subsample_country_map!$B:$B,MATCH($CF2142,subsample_country_map!$A:$A,0)),INDEX(lookup!$AA:$AA,MATCH($A2142,lookup!$A:$A,0)))</f>
        <v>3_AsiaPac</v>
      </c>
      <c r="AL2142" s="0" t="str">
        <f aca="false">IF(AND($CF2142&lt;&gt;"",IFERROR(INDEX(subsample_country_map!$C:$C,MATCH($CF2142,subsample_country_map!$A:$A,0)),"")&lt;&gt;""),INDEX(subsample_country_map!$C:$C,MATCH($CF2142,subsample_country_map!$A:$A,0)),INDEX(lookup!$AB:$AB,MATCH($A2142,lookup!$A:$A,0)))</f>
        <v>2_developing</v>
      </c>
      <c r="AM2142" s="0" t="str">
        <f aca="false">IF(AND($CF2142&lt;&gt;"",IFERROR(INDEX(subsample_country_map!$D:$D,MATCH($CF2142,subsample_country_map!$A:$A,0)),"")&lt;&gt;""),INDEX(subsample_country_map!$D:$D,MATCH($CF2142,subsample_country_map!$A:$A,0)),INDEX(lookup!$AC:$AC,MATCH($A2142,lookup!$A:$A,0)))</f>
        <v>2_non_western</v>
      </c>
      <c r="AN2142" s="0" t="str">
        <f aca="false">IF(AND($CF2142&lt;&gt;"",IFERROR(INDEX(subsample_country_map!$E:$E,MATCH($CF2142,subsample_country_map!$A:$A,0)),"")&lt;&gt;""),INDEX(subsample_country_map!$E:$E,MATCH($CF2142,subsample_country_map!$A:$A,0)),INDEX(lookup!$AD:$AD,MATCH($A2142,lookup!$A:$A,0)))</f>
        <v>2_civil law</v>
      </c>
      <c r="AO2142" s="0" t="str">
        <f aca="false">INDEX(lookup!$Y:$Y,MATCH($A2142,lookup!$A:$A,0))</f>
        <v>0_published</v>
      </c>
      <c r="AP2142" s="0" t="str">
        <f aca="false">INDEX(lookup!$Z:$Z,MATCH($A2142,lookup!$A:$A,0))</f>
        <v>1_VHB high</v>
      </c>
      <c r="AQ2142" s="0" t="str">
        <f aca="false">INDEX(lookup!$W:$W,MATCH($A2142,lookup!$A:$A,0))</f>
        <v>1_fin/acc/econ</v>
      </c>
      <c r="AS2142" s="0" t="s">
        <v>91</v>
      </c>
      <c r="AT2142" s="0" t="s">
        <v>111</v>
      </c>
      <c r="AU2142" s="0" t="s">
        <v>93</v>
      </c>
      <c r="AV2142" s="0" t="s">
        <v>7215</v>
      </c>
      <c r="AX2142" s="0" t="s">
        <v>180</v>
      </c>
      <c r="BA2142" s="0" t="n">
        <v>23246</v>
      </c>
      <c r="BB2142" s="0" t="s">
        <v>347</v>
      </c>
      <c r="BC2142" s="0" t="s">
        <v>358</v>
      </c>
      <c r="BD2142" s="0" t="s">
        <v>123</v>
      </c>
      <c r="BE2142" s="0" t="s">
        <v>98</v>
      </c>
      <c r="BI2142" s="0" t="s">
        <v>336</v>
      </c>
      <c r="BJ2142" s="0" t="s">
        <v>7216</v>
      </c>
      <c r="BK2142" s="0" t="s">
        <v>101</v>
      </c>
      <c r="BL2142" s="0" t="s">
        <v>7217</v>
      </c>
      <c r="BM2142" s="0" t="s">
        <v>7204</v>
      </c>
      <c r="BN2142" s="0" t="s">
        <v>7214</v>
      </c>
      <c r="BO2142" s="0" t="s">
        <v>105</v>
      </c>
      <c r="BP2142" s="0" t="s">
        <v>7200</v>
      </c>
      <c r="BQ2142" s="0" t="s">
        <v>127</v>
      </c>
      <c r="BT2142" s="0" t="n">
        <v>0</v>
      </c>
      <c r="BU2142" s="0" t="s">
        <v>7206</v>
      </c>
      <c r="BW2142" s="0" t="n">
        <v>2013</v>
      </c>
      <c r="BX2142" s="0" t="n">
        <v>2021</v>
      </c>
      <c r="BY2142" s="0" t="s">
        <v>2985</v>
      </c>
      <c r="BZ2142" s="0" t="n">
        <v>2017</v>
      </c>
      <c r="CA2142" s="0" t="n">
        <v>0.666666666666667</v>
      </c>
      <c r="CB2142" s="0" t="n">
        <v>1</v>
      </c>
      <c r="CC2142" s="0" t="n">
        <v>1</v>
      </c>
      <c r="CD2142" s="0" t="n">
        <v>-0.0203309493504238</v>
      </c>
      <c r="CE2142" s="0" t="n">
        <v>1</v>
      </c>
    </row>
    <row r="2143" customFormat="false" ht="15" hidden="false" customHeight="false" outlineLevel="0" collapsed="false">
      <c r="A2143" s="0" t="s">
        <v>7200</v>
      </c>
      <c r="B2143" s="0" t="n">
        <v>3448</v>
      </c>
      <c r="C2143" s="0" t="n">
        <v>-0.0145666579913957</v>
      </c>
      <c r="D2143" s="0" t="n">
        <v>25800</v>
      </c>
      <c r="E2143" s="0" t="n">
        <f aca="false">IF(ISNUMBER($BA2143),$BA2143,IF(AND(ISNUMBER($D2143),ISNUMBER($BW2143),ISNUMBER($BX2143)),$D2143*($BX2143-$BW2143+1),""))</f>
        <v>25800</v>
      </c>
      <c r="H2143" s="0" t="s">
        <v>118</v>
      </c>
      <c r="I2143" s="0" t="s">
        <v>119</v>
      </c>
      <c r="J2143" s="0" t="n">
        <f aca="false">IF($BW2143&lt;&gt;"",$BW2143,"")</f>
        <v>2013</v>
      </c>
      <c r="K2143" s="0" t="n">
        <f aca="false">IF($BX2143&lt;&gt;"",$BX2143,"")</f>
        <v>2021</v>
      </c>
      <c r="L2143" s="0" t="n">
        <f aca="false">IF(AND(ISNUMBER($BW2143),ISNUMBER($BX2143)),($BW2143+$BX2143)/2,"")</f>
        <v>2017</v>
      </c>
      <c r="M2143" s="0" t="n">
        <f aca="false">IF($L2143&lt;&gt;"",$L2143,"")</f>
        <v>2017</v>
      </c>
      <c r="N2143" s="0" t="n">
        <f aca="false">IF(AND(ISNUMBER($BW2143),ISNUMBER($BX2143)),MIN(1,MAX(0,($BX2143-2016+1)/($BX2143-$BW2143+1))),"")</f>
        <v>0.666666666666667</v>
      </c>
      <c r="O2143" s="0" t="n">
        <f aca="false">IF(AND(ISNUMBER($BW2143),ISNUMBER($BX2143)),MIN(1,MAX(0,($BX2143-2017+1)/($BX2143-$BW2143+1))),"")</f>
        <v>0.555555555555556</v>
      </c>
      <c r="P2143" s="0" t="n">
        <f aca="false">IF(AND(ISNUMBER($BW2143),ISNUMBER($BX2143)),MIN(1,MAX(0,($BX2143-2018+1)/($BX2143-$BW2143+1))),"")</f>
        <v>0.444444444444444</v>
      </c>
      <c r="Q2143" s="0" t="n">
        <f aca="false">IF(AND(ISNUMBER($BW2143),ISNUMBER($BX2143)),MIN(1,MAX(0,($BX2143-2019+1)/($BX2143-$BW2143+1))),"")</f>
        <v>0.333333333333333</v>
      </c>
      <c r="R2143" s="0" t="n">
        <f aca="false">IF(AND(ISNUMBER($BW2143),ISNUMBER($BX2143)),MIN(1,MAX(0,($BX2143-2016+1)/($BX2143-$BW2143+1))),"")</f>
        <v>0.666666666666667</v>
      </c>
      <c r="S2143" s="0" t="n">
        <f aca="false">IF($L2143&lt;&gt;"",IF($L2143&gt;=2015.5,1,0),"")</f>
        <v>1</v>
      </c>
      <c r="T2143" s="0" t="n">
        <f aca="false">IF($L2143&lt;&gt;"",IF($L2143&gt;=2016,1,0),"")</f>
        <v>1</v>
      </c>
      <c r="U2143" s="0" t="n">
        <f aca="false">IF(ISNUMBER($BX2143),IF($BX2143&gt;=2016,1,0),"")</f>
        <v>1</v>
      </c>
      <c r="V2143" s="0" t="n">
        <f aca="false">IF(ISNUMBER($BW2143),IF($BW2143&gt;=2016,1,0),"")</f>
        <v>0</v>
      </c>
      <c r="W2143" s="0" t="str">
        <f aca="false">IF(AND(ISNUMBER($BW2143),ISNUMBER($BX2143)),IF($BW2143&gt;=2016,"post-only",IF($BX2143&lt;2016,"pre-only","mixed")),"")</f>
        <v>mixed</v>
      </c>
      <c r="X2143" s="0" t="n">
        <f aca="false">IF(AND(ISNUMBER($BW2143),ISNUMBER($BX2143)),MIN(1,MAX(0,($BX2143-2017+1)/($BX2143-$BW2143+1))),"")</f>
        <v>0.555555555555556</v>
      </c>
      <c r="Y2143" s="0" t="n">
        <f aca="false">IF(AND(ISNUMBER($BW2143),ISNUMBER($BX2143)),MIN(1,MAX(0,($BX2143-2018+1)/($BX2143-$BW2143+1))),"")</f>
        <v>0.444444444444444</v>
      </c>
      <c r="Z2143" s="0" t="n">
        <f aca="false">IF(AND(ISNUMBER($BW2143),ISNUMBER($BX2143)),MIN(1,MAX(0,($BX2143-2019+1)/($BX2143-$BW2143+1))),"")</f>
        <v>0.333333333333333</v>
      </c>
      <c r="AA2143" s="0" t="n">
        <f aca="false">IF(ISNUMBER($BX2143),IF($BX2143&gt;=2017,1,0),"")</f>
        <v>1</v>
      </c>
      <c r="AB2143" s="0" t="n">
        <f aca="false">IF(ISNUMBER($BX2143),IF($BX2143&gt;=2018,1,0),"")</f>
        <v>1</v>
      </c>
      <c r="AC2143" s="0" t="n">
        <f aca="false">IF(ISNUMBER($BX2143),IF($BX2143&gt;=2019,1,0),"")</f>
        <v>1</v>
      </c>
      <c r="AD2143" s="0" t="n">
        <f aca="false">IF($L2143&lt;&gt;"",IF($L2143&gt;2013,1,0),"")</f>
        <v>1</v>
      </c>
      <c r="AE2143" s="0" t="n">
        <f aca="false">IF($L2143&lt;&gt;"",1+IF($L2143&gt;2011,1,0)+IF($L2143&gt;2014,1,0),"")</f>
        <v>3</v>
      </c>
      <c r="AF2143" s="0" t="s">
        <v>87</v>
      </c>
      <c r="AG2143" s="0" t="s">
        <v>436</v>
      </c>
      <c r="AH2143" s="0" t="s">
        <v>89</v>
      </c>
      <c r="AI2143" s="0" t="s">
        <v>334</v>
      </c>
      <c r="AJ2143" s="0" t="s">
        <v>497</v>
      </c>
      <c r="AK2143" s="0" t="str">
        <f aca="false">IF(AND($CF2143&lt;&gt;"",IFERROR(INDEX(subsample_country_map!$B:$B,MATCH($CF2143,subsample_country_map!$A:$A,0)),"")&lt;&gt;""),INDEX(subsample_country_map!$B:$B,MATCH($CF2143,subsample_country_map!$A:$A,0)),INDEX(lookup!$AA:$AA,MATCH($A2143,lookup!$A:$A,0)))</f>
        <v>3_AsiaPac</v>
      </c>
      <c r="AL2143" s="0" t="str">
        <f aca="false">IF(AND($CF2143&lt;&gt;"",IFERROR(INDEX(subsample_country_map!$C:$C,MATCH($CF2143,subsample_country_map!$A:$A,0)),"")&lt;&gt;""),INDEX(subsample_country_map!$C:$C,MATCH($CF2143,subsample_country_map!$A:$A,0)),INDEX(lookup!$AB:$AB,MATCH($A2143,lookup!$A:$A,0)))</f>
        <v>2_developing</v>
      </c>
      <c r="AM2143" s="0" t="str">
        <f aca="false">IF(AND($CF2143&lt;&gt;"",IFERROR(INDEX(subsample_country_map!$D:$D,MATCH($CF2143,subsample_country_map!$A:$A,0)),"")&lt;&gt;""),INDEX(subsample_country_map!$D:$D,MATCH($CF2143,subsample_country_map!$A:$A,0)),INDEX(lookup!$AC:$AC,MATCH($A2143,lookup!$A:$A,0)))</f>
        <v>2_non_western</v>
      </c>
      <c r="AN2143" s="0" t="str">
        <f aca="false">IF(AND($CF2143&lt;&gt;"",IFERROR(INDEX(subsample_country_map!$E:$E,MATCH($CF2143,subsample_country_map!$A:$A,0)),"")&lt;&gt;""),INDEX(subsample_country_map!$E:$E,MATCH($CF2143,subsample_country_map!$A:$A,0)),INDEX(lookup!$AD:$AD,MATCH($A2143,lookup!$A:$A,0)))</f>
        <v>2_civil law</v>
      </c>
      <c r="AO2143" s="0" t="str">
        <f aca="false">INDEX(lookup!$Y:$Y,MATCH($A2143,lookup!$A:$A,0))</f>
        <v>0_published</v>
      </c>
      <c r="AP2143" s="0" t="str">
        <f aca="false">INDEX(lookup!$Z:$Z,MATCH($A2143,lookup!$A:$A,0))</f>
        <v>1_VHB high</v>
      </c>
      <c r="AQ2143" s="0" t="str">
        <f aca="false">INDEX(lookup!$W:$W,MATCH($A2143,lookup!$A:$A,0))</f>
        <v>1_fin/acc/econ</v>
      </c>
      <c r="AS2143" s="0" t="s">
        <v>91</v>
      </c>
      <c r="AT2143" s="0" t="s">
        <v>111</v>
      </c>
      <c r="AU2143" s="0" t="s">
        <v>93</v>
      </c>
      <c r="AV2143" s="0" t="s">
        <v>3440</v>
      </c>
      <c r="AX2143" s="0" t="s">
        <v>176</v>
      </c>
      <c r="BA2143" s="0" t="n">
        <v>25800</v>
      </c>
      <c r="BB2143" s="0" t="s">
        <v>347</v>
      </c>
      <c r="BC2143" s="0" t="s">
        <v>358</v>
      </c>
      <c r="BD2143" s="0" t="s">
        <v>123</v>
      </c>
      <c r="BE2143" s="0" t="s">
        <v>98</v>
      </c>
      <c r="BI2143" s="0" t="s">
        <v>336</v>
      </c>
      <c r="BJ2143" s="0" t="s">
        <v>7218</v>
      </c>
      <c r="BK2143" s="0" t="s">
        <v>101</v>
      </c>
      <c r="BL2143" s="0" t="s">
        <v>7219</v>
      </c>
      <c r="BM2143" s="0" t="s">
        <v>7220</v>
      </c>
      <c r="BN2143" s="0" t="s">
        <v>7205</v>
      </c>
      <c r="BO2143" s="0" t="s">
        <v>105</v>
      </c>
      <c r="BP2143" s="0" t="s">
        <v>7200</v>
      </c>
      <c r="BQ2143" s="0" t="s">
        <v>127</v>
      </c>
      <c r="BT2143" s="0" t="n">
        <v>0</v>
      </c>
      <c r="BU2143" s="0" t="s">
        <v>7206</v>
      </c>
      <c r="BW2143" s="0" t="n">
        <v>2013</v>
      </c>
      <c r="BX2143" s="0" t="n">
        <v>2021</v>
      </c>
      <c r="BY2143" s="0" t="s">
        <v>2985</v>
      </c>
      <c r="BZ2143" s="0" t="n">
        <v>2017</v>
      </c>
      <c r="CA2143" s="0" t="n">
        <v>0.666666666666667</v>
      </c>
      <c r="CB2143" s="0" t="n">
        <v>1</v>
      </c>
      <c r="CC2143" s="0" t="n">
        <v>1</v>
      </c>
      <c r="CD2143" s="0" t="n">
        <v>-0.0145676884102865</v>
      </c>
      <c r="CE2143" s="0" t="n">
        <v>1</v>
      </c>
    </row>
    <row r="2144" customFormat="false" ht="15" hidden="false" customHeight="false" outlineLevel="0" collapsed="false">
      <c r="A2144" s="0" t="s">
        <v>7200</v>
      </c>
      <c r="B2144" s="0" t="n">
        <v>3449</v>
      </c>
      <c r="C2144" s="0" t="n">
        <v>-0.0264500870784748</v>
      </c>
      <c r="D2144" s="0" t="n">
        <v>25800</v>
      </c>
      <c r="E2144" s="0" t="n">
        <f aca="false">IF(ISNUMBER($BA2144),$BA2144,IF(AND(ISNUMBER($D2144),ISNUMBER($BW2144),ISNUMBER($BX2144)),$D2144*($BX2144-$BW2144+1),""))</f>
        <v>25800</v>
      </c>
      <c r="H2144" s="0" t="s">
        <v>118</v>
      </c>
      <c r="I2144" s="0" t="s">
        <v>119</v>
      </c>
      <c r="J2144" s="0" t="n">
        <f aca="false">IF($BW2144&lt;&gt;"",$BW2144,"")</f>
        <v>2013</v>
      </c>
      <c r="K2144" s="0" t="n">
        <f aca="false">IF($BX2144&lt;&gt;"",$BX2144,"")</f>
        <v>2021</v>
      </c>
      <c r="L2144" s="0" t="n">
        <f aca="false">IF(AND(ISNUMBER($BW2144),ISNUMBER($BX2144)),($BW2144+$BX2144)/2,"")</f>
        <v>2017</v>
      </c>
      <c r="M2144" s="0" t="n">
        <f aca="false">IF($L2144&lt;&gt;"",$L2144,"")</f>
        <v>2017</v>
      </c>
      <c r="N2144" s="0" t="n">
        <f aca="false">IF(AND(ISNUMBER($BW2144),ISNUMBER($BX2144)),MIN(1,MAX(0,($BX2144-2016+1)/($BX2144-$BW2144+1))),"")</f>
        <v>0.666666666666667</v>
      </c>
      <c r="O2144" s="0" t="n">
        <f aca="false">IF(AND(ISNUMBER($BW2144),ISNUMBER($BX2144)),MIN(1,MAX(0,($BX2144-2017+1)/($BX2144-$BW2144+1))),"")</f>
        <v>0.555555555555556</v>
      </c>
      <c r="P2144" s="0" t="n">
        <f aca="false">IF(AND(ISNUMBER($BW2144),ISNUMBER($BX2144)),MIN(1,MAX(0,($BX2144-2018+1)/($BX2144-$BW2144+1))),"")</f>
        <v>0.444444444444444</v>
      </c>
      <c r="Q2144" s="0" t="n">
        <f aca="false">IF(AND(ISNUMBER($BW2144),ISNUMBER($BX2144)),MIN(1,MAX(0,($BX2144-2019+1)/($BX2144-$BW2144+1))),"")</f>
        <v>0.333333333333333</v>
      </c>
      <c r="R2144" s="0" t="n">
        <f aca="false">IF(AND(ISNUMBER($BW2144),ISNUMBER($BX2144)),MIN(1,MAX(0,($BX2144-2016+1)/($BX2144-$BW2144+1))),"")</f>
        <v>0.666666666666667</v>
      </c>
      <c r="S2144" s="0" t="n">
        <f aca="false">IF($L2144&lt;&gt;"",IF($L2144&gt;=2015.5,1,0),"")</f>
        <v>1</v>
      </c>
      <c r="T2144" s="0" t="n">
        <f aca="false">IF($L2144&lt;&gt;"",IF($L2144&gt;=2016,1,0),"")</f>
        <v>1</v>
      </c>
      <c r="U2144" s="0" t="n">
        <f aca="false">IF(ISNUMBER($BX2144),IF($BX2144&gt;=2016,1,0),"")</f>
        <v>1</v>
      </c>
      <c r="V2144" s="0" t="n">
        <f aca="false">IF(ISNUMBER($BW2144),IF($BW2144&gt;=2016,1,0),"")</f>
        <v>0</v>
      </c>
      <c r="W2144" s="0" t="str">
        <f aca="false">IF(AND(ISNUMBER($BW2144),ISNUMBER($BX2144)),IF($BW2144&gt;=2016,"post-only",IF($BX2144&lt;2016,"pre-only","mixed")),"")</f>
        <v>mixed</v>
      </c>
      <c r="X2144" s="0" t="n">
        <f aca="false">IF(AND(ISNUMBER($BW2144),ISNUMBER($BX2144)),MIN(1,MAX(0,($BX2144-2017+1)/($BX2144-$BW2144+1))),"")</f>
        <v>0.555555555555556</v>
      </c>
      <c r="Y2144" s="0" t="n">
        <f aca="false">IF(AND(ISNUMBER($BW2144),ISNUMBER($BX2144)),MIN(1,MAX(0,($BX2144-2018+1)/($BX2144-$BW2144+1))),"")</f>
        <v>0.444444444444444</v>
      </c>
      <c r="Z2144" s="0" t="n">
        <f aca="false">IF(AND(ISNUMBER($BW2144),ISNUMBER($BX2144)),MIN(1,MAX(0,($BX2144-2019+1)/($BX2144-$BW2144+1))),"")</f>
        <v>0.333333333333333</v>
      </c>
      <c r="AA2144" s="0" t="n">
        <f aca="false">IF(ISNUMBER($BX2144),IF($BX2144&gt;=2017,1,0),"")</f>
        <v>1</v>
      </c>
      <c r="AB2144" s="0" t="n">
        <f aca="false">IF(ISNUMBER($BX2144),IF($BX2144&gt;=2018,1,0),"")</f>
        <v>1</v>
      </c>
      <c r="AC2144" s="0" t="n">
        <f aca="false">IF(ISNUMBER($BX2144),IF($BX2144&gt;=2019,1,0),"")</f>
        <v>1</v>
      </c>
      <c r="AD2144" s="0" t="n">
        <f aca="false">IF($L2144&lt;&gt;"",IF($L2144&gt;2013,1,0),"")</f>
        <v>1</v>
      </c>
      <c r="AE2144" s="0" t="n">
        <f aca="false">IF($L2144&lt;&gt;"",1+IF($L2144&gt;2011,1,0)+IF($L2144&gt;2014,1,0),"")</f>
        <v>3</v>
      </c>
      <c r="AF2144" s="0" t="s">
        <v>87</v>
      </c>
      <c r="AG2144" s="0" t="s">
        <v>436</v>
      </c>
      <c r="AH2144" s="0" t="s">
        <v>89</v>
      </c>
      <c r="AI2144" s="0" t="s">
        <v>334</v>
      </c>
      <c r="AJ2144" s="0" t="s">
        <v>497</v>
      </c>
      <c r="AK2144" s="0" t="str">
        <f aca="false">IF(AND($CF2144&lt;&gt;"",IFERROR(INDEX(subsample_country_map!$B:$B,MATCH($CF2144,subsample_country_map!$A:$A,0)),"")&lt;&gt;""),INDEX(subsample_country_map!$B:$B,MATCH($CF2144,subsample_country_map!$A:$A,0)),INDEX(lookup!$AA:$AA,MATCH($A2144,lookup!$A:$A,0)))</f>
        <v>3_AsiaPac</v>
      </c>
      <c r="AL2144" s="0" t="str">
        <f aca="false">IF(AND($CF2144&lt;&gt;"",IFERROR(INDEX(subsample_country_map!$C:$C,MATCH($CF2144,subsample_country_map!$A:$A,0)),"")&lt;&gt;""),INDEX(subsample_country_map!$C:$C,MATCH($CF2144,subsample_country_map!$A:$A,0)),INDEX(lookup!$AB:$AB,MATCH($A2144,lookup!$A:$A,0)))</f>
        <v>2_developing</v>
      </c>
      <c r="AM2144" s="0" t="str">
        <f aca="false">IF(AND($CF2144&lt;&gt;"",IFERROR(INDEX(subsample_country_map!$D:$D,MATCH($CF2144,subsample_country_map!$A:$A,0)),"")&lt;&gt;""),INDEX(subsample_country_map!$D:$D,MATCH($CF2144,subsample_country_map!$A:$A,0)),INDEX(lookup!$AC:$AC,MATCH($A2144,lookup!$A:$A,0)))</f>
        <v>2_non_western</v>
      </c>
      <c r="AN2144" s="0" t="str">
        <f aca="false">IF(AND($CF2144&lt;&gt;"",IFERROR(INDEX(subsample_country_map!$E:$E,MATCH($CF2144,subsample_country_map!$A:$A,0)),"")&lt;&gt;""),INDEX(subsample_country_map!$E:$E,MATCH($CF2144,subsample_country_map!$A:$A,0)),INDEX(lookup!$AD:$AD,MATCH($A2144,lookup!$A:$A,0)))</f>
        <v>2_civil law</v>
      </c>
      <c r="AO2144" s="0" t="str">
        <f aca="false">INDEX(lookup!$Y:$Y,MATCH($A2144,lookup!$A:$A,0))</f>
        <v>0_published</v>
      </c>
      <c r="AP2144" s="0" t="str">
        <f aca="false">INDEX(lookup!$Z:$Z,MATCH($A2144,lookup!$A:$A,0))</f>
        <v>1_VHB high</v>
      </c>
      <c r="AQ2144" s="0" t="str">
        <f aca="false">INDEX(lookup!$W:$W,MATCH($A2144,lookup!$A:$A,0))</f>
        <v>1_fin/acc/econ</v>
      </c>
      <c r="AS2144" s="0" t="s">
        <v>91</v>
      </c>
      <c r="AT2144" s="0" t="s">
        <v>111</v>
      </c>
      <c r="AU2144" s="0" t="s">
        <v>93</v>
      </c>
      <c r="AV2144" s="0" t="s">
        <v>3440</v>
      </c>
      <c r="AX2144" s="0" t="s">
        <v>7221</v>
      </c>
      <c r="BA2144" s="0" t="n">
        <v>25800</v>
      </c>
      <c r="BB2144" s="0" t="s">
        <v>347</v>
      </c>
      <c r="BC2144" s="0" t="s">
        <v>358</v>
      </c>
      <c r="BD2144" s="0" t="s">
        <v>123</v>
      </c>
      <c r="BE2144" s="0" t="s">
        <v>98</v>
      </c>
      <c r="BI2144" s="0" t="s">
        <v>336</v>
      </c>
      <c r="BJ2144" s="0" t="s">
        <v>7222</v>
      </c>
      <c r="BK2144" s="0" t="s">
        <v>101</v>
      </c>
      <c r="BL2144" s="0" t="s">
        <v>7223</v>
      </c>
      <c r="BM2144" s="0" t="s">
        <v>7220</v>
      </c>
      <c r="BN2144" s="0" t="s">
        <v>7205</v>
      </c>
      <c r="BO2144" s="0" t="s">
        <v>105</v>
      </c>
      <c r="BP2144" s="0" t="s">
        <v>7200</v>
      </c>
      <c r="BQ2144" s="0" t="s">
        <v>127</v>
      </c>
      <c r="BT2144" s="0" t="n">
        <v>0</v>
      </c>
      <c r="BU2144" s="0" t="s">
        <v>7206</v>
      </c>
      <c r="BW2144" s="0" t="n">
        <v>2013</v>
      </c>
      <c r="BX2144" s="0" t="n">
        <v>2021</v>
      </c>
      <c r="BY2144" s="0" t="s">
        <v>2985</v>
      </c>
      <c r="BZ2144" s="0" t="n">
        <v>2017</v>
      </c>
      <c r="CA2144" s="0" t="n">
        <v>0.666666666666667</v>
      </c>
      <c r="CB2144" s="0" t="n">
        <v>1</v>
      </c>
      <c r="CC2144" s="0" t="n">
        <v>1</v>
      </c>
      <c r="CD2144" s="0" t="n">
        <v>-0.0264562578919311</v>
      </c>
      <c r="CE2144" s="0" t="n">
        <v>1</v>
      </c>
    </row>
    <row r="2145" customFormat="false" ht="15" hidden="false" customHeight="false" outlineLevel="0" collapsed="false">
      <c r="A2145" s="0" t="s">
        <v>7200</v>
      </c>
      <c r="B2145" s="0" t="n">
        <v>3450</v>
      </c>
      <c r="C2145" s="0" t="n">
        <v>-0.0276938638648469</v>
      </c>
      <c r="D2145" s="0" t="n">
        <v>25800</v>
      </c>
      <c r="E2145" s="0" t="n">
        <f aca="false">IF(ISNUMBER($BA2145),$BA2145,IF(AND(ISNUMBER($D2145),ISNUMBER($BW2145),ISNUMBER($BX2145)),$D2145*($BX2145-$BW2145+1),""))</f>
        <v>25800</v>
      </c>
      <c r="H2145" s="0" t="s">
        <v>118</v>
      </c>
      <c r="I2145" s="0" t="s">
        <v>119</v>
      </c>
      <c r="J2145" s="0" t="n">
        <f aca="false">IF($BW2145&lt;&gt;"",$BW2145,"")</f>
        <v>2013</v>
      </c>
      <c r="K2145" s="0" t="n">
        <f aca="false">IF($BX2145&lt;&gt;"",$BX2145,"")</f>
        <v>2021</v>
      </c>
      <c r="L2145" s="0" t="n">
        <f aca="false">IF(AND(ISNUMBER($BW2145),ISNUMBER($BX2145)),($BW2145+$BX2145)/2,"")</f>
        <v>2017</v>
      </c>
      <c r="M2145" s="0" t="n">
        <f aca="false">IF($L2145&lt;&gt;"",$L2145,"")</f>
        <v>2017</v>
      </c>
      <c r="N2145" s="0" t="n">
        <f aca="false">IF(AND(ISNUMBER($BW2145),ISNUMBER($BX2145)),MIN(1,MAX(0,($BX2145-2016+1)/($BX2145-$BW2145+1))),"")</f>
        <v>0.666666666666667</v>
      </c>
      <c r="O2145" s="0" t="n">
        <f aca="false">IF(AND(ISNUMBER($BW2145),ISNUMBER($BX2145)),MIN(1,MAX(0,($BX2145-2017+1)/($BX2145-$BW2145+1))),"")</f>
        <v>0.555555555555556</v>
      </c>
      <c r="P2145" s="0" t="n">
        <f aca="false">IF(AND(ISNUMBER($BW2145),ISNUMBER($BX2145)),MIN(1,MAX(0,($BX2145-2018+1)/($BX2145-$BW2145+1))),"")</f>
        <v>0.444444444444444</v>
      </c>
      <c r="Q2145" s="0" t="n">
        <f aca="false">IF(AND(ISNUMBER($BW2145),ISNUMBER($BX2145)),MIN(1,MAX(0,($BX2145-2019+1)/($BX2145-$BW2145+1))),"")</f>
        <v>0.333333333333333</v>
      </c>
      <c r="R2145" s="0" t="n">
        <f aca="false">IF(AND(ISNUMBER($BW2145),ISNUMBER($BX2145)),MIN(1,MAX(0,($BX2145-2016+1)/($BX2145-$BW2145+1))),"")</f>
        <v>0.666666666666667</v>
      </c>
      <c r="S2145" s="0" t="n">
        <f aca="false">IF($L2145&lt;&gt;"",IF($L2145&gt;=2015.5,1,0),"")</f>
        <v>1</v>
      </c>
      <c r="T2145" s="0" t="n">
        <f aca="false">IF($L2145&lt;&gt;"",IF($L2145&gt;=2016,1,0),"")</f>
        <v>1</v>
      </c>
      <c r="U2145" s="0" t="n">
        <f aca="false">IF(ISNUMBER($BX2145),IF($BX2145&gt;=2016,1,0),"")</f>
        <v>1</v>
      </c>
      <c r="V2145" s="0" t="n">
        <f aca="false">IF(ISNUMBER($BW2145),IF($BW2145&gt;=2016,1,0),"")</f>
        <v>0</v>
      </c>
      <c r="W2145" s="0" t="str">
        <f aca="false">IF(AND(ISNUMBER($BW2145),ISNUMBER($BX2145)),IF($BW2145&gt;=2016,"post-only",IF($BX2145&lt;2016,"pre-only","mixed")),"")</f>
        <v>mixed</v>
      </c>
      <c r="X2145" s="0" t="n">
        <f aca="false">IF(AND(ISNUMBER($BW2145),ISNUMBER($BX2145)),MIN(1,MAX(0,($BX2145-2017+1)/($BX2145-$BW2145+1))),"")</f>
        <v>0.555555555555556</v>
      </c>
      <c r="Y2145" s="0" t="n">
        <f aca="false">IF(AND(ISNUMBER($BW2145),ISNUMBER($BX2145)),MIN(1,MAX(0,($BX2145-2018+1)/($BX2145-$BW2145+1))),"")</f>
        <v>0.444444444444444</v>
      </c>
      <c r="Z2145" s="0" t="n">
        <f aca="false">IF(AND(ISNUMBER($BW2145),ISNUMBER($BX2145)),MIN(1,MAX(0,($BX2145-2019+1)/($BX2145-$BW2145+1))),"")</f>
        <v>0.333333333333333</v>
      </c>
      <c r="AA2145" s="0" t="n">
        <f aca="false">IF(ISNUMBER($BX2145),IF($BX2145&gt;=2017,1,0),"")</f>
        <v>1</v>
      </c>
      <c r="AB2145" s="0" t="n">
        <f aca="false">IF(ISNUMBER($BX2145),IF($BX2145&gt;=2018,1,0),"")</f>
        <v>1</v>
      </c>
      <c r="AC2145" s="0" t="n">
        <f aca="false">IF(ISNUMBER($BX2145),IF($BX2145&gt;=2019,1,0),"")</f>
        <v>1</v>
      </c>
      <c r="AD2145" s="0" t="n">
        <f aca="false">IF($L2145&lt;&gt;"",IF($L2145&gt;2013,1,0),"")</f>
        <v>1</v>
      </c>
      <c r="AE2145" s="0" t="n">
        <f aca="false">IF($L2145&lt;&gt;"",1+IF($L2145&gt;2011,1,0)+IF($L2145&gt;2014,1,0),"")</f>
        <v>3</v>
      </c>
      <c r="AF2145" s="0" t="s">
        <v>87</v>
      </c>
      <c r="AG2145" s="0" t="s">
        <v>436</v>
      </c>
      <c r="AH2145" s="0" t="s">
        <v>89</v>
      </c>
      <c r="AI2145" s="0" t="s">
        <v>334</v>
      </c>
      <c r="AJ2145" s="0" t="s">
        <v>497</v>
      </c>
      <c r="AK2145" s="0" t="str">
        <f aca="false">IF(AND($CF2145&lt;&gt;"",IFERROR(INDEX(subsample_country_map!$B:$B,MATCH($CF2145,subsample_country_map!$A:$A,0)),"")&lt;&gt;""),INDEX(subsample_country_map!$B:$B,MATCH($CF2145,subsample_country_map!$A:$A,0)),INDEX(lookup!$AA:$AA,MATCH($A2145,lookup!$A:$A,0)))</f>
        <v>3_AsiaPac</v>
      </c>
      <c r="AL2145" s="0" t="str">
        <f aca="false">IF(AND($CF2145&lt;&gt;"",IFERROR(INDEX(subsample_country_map!$C:$C,MATCH($CF2145,subsample_country_map!$A:$A,0)),"")&lt;&gt;""),INDEX(subsample_country_map!$C:$C,MATCH($CF2145,subsample_country_map!$A:$A,0)),INDEX(lookup!$AB:$AB,MATCH($A2145,lookup!$A:$A,0)))</f>
        <v>2_developing</v>
      </c>
      <c r="AM2145" s="0" t="str">
        <f aca="false">IF(AND($CF2145&lt;&gt;"",IFERROR(INDEX(subsample_country_map!$D:$D,MATCH($CF2145,subsample_country_map!$A:$A,0)),"")&lt;&gt;""),INDEX(subsample_country_map!$D:$D,MATCH($CF2145,subsample_country_map!$A:$A,0)),INDEX(lookup!$AC:$AC,MATCH($A2145,lookup!$A:$A,0)))</f>
        <v>2_non_western</v>
      </c>
      <c r="AN2145" s="0" t="str">
        <f aca="false">IF(AND($CF2145&lt;&gt;"",IFERROR(INDEX(subsample_country_map!$E:$E,MATCH($CF2145,subsample_country_map!$A:$A,0)),"")&lt;&gt;""),INDEX(subsample_country_map!$E:$E,MATCH($CF2145,subsample_country_map!$A:$A,0)),INDEX(lookup!$AD:$AD,MATCH($A2145,lookup!$A:$A,0)))</f>
        <v>2_civil law</v>
      </c>
      <c r="AO2145" s="0" t="str">
        <f aca="false">INDEX(lookup!$Y:$Y,MATCH($A2145,lookup!$A:$A,0))</f>
        <v>0_published</v>
      </c>
      <c r="AP2145" s="0" t="str">
        <f aca="false">INDEX(lookup!$Z:$Z,MATCH($A2145,lookup!$A:$A,0))</f>
        <v>1_VHB high</v>
      </c>
      <c r="AQ2145" s="0" t="str">
        <f aca="false">INDEX(lookup!$W:$W,MATCH($A2145,lookup!$A:$A,0))</f>
        <v>1_fin/acc/econ</v>
      </c>
      <c r="AS2145" s="0" t="s">
        <v>91</v>
      </c>
      <c r="AT2145" s="0" t="s">
        <v>111</v>
      </c>
      <c r="AU2145" s="0" t="s">
        <v>93</v>
      </c>
      <c r="AV2145" s="0" t="s">
        <v>7224</v>
      </c>
      <c r="AX2145" s="0" t="s">
        <v>7225</v>
      </c>
      <c r="BA2145" s="0" t="n">
        <v>25800</v>
      </c>
      <c r="BB2145" s="0" t="s">
        <v>347</v>
      </c>
      <c r="BC2145" s="0" t="s">
        <v>358</v>
      </c>
      <c r="BD2145" s="0" t="s">
        <v>123</v>
      </c>
      <c r="BE2145" s="0" t="s">
        <v>98</v>
      </c>
      <c r="BI2145" s="0" t="s">
        <v>336</v>
      </c>
      <c r="BJ2145" s="0" t="s">
        <v>7226</v>
      </c>
      <c r="BK2145" s="0" t="s">
        <v>101</v>
      </c>
      <c r="BL2145" s="0" t="s">
        <v>7227</v>
      </c>
      <c r="BM2145" s="0" t="s">
        <v>7204</v>
      </c>
      <c r="BN2145" s="0" t="s">
        <v>7205</v>
      </c>
      <c r="BO2145" s="0" t="s">
        <v>105</v>
      </c>
      <c r="BP2145" s="0" t="s">
        <v>7200</v>
      </c>
      <c r="BQ2145" s="0" t="s">
        <v>127</v>
      </c>
      <c r="BT2145" s="0" t="n">
        <v>0</v>
      </c>
      <c r="BU2145" s="0" t="s">
        <v>7206</v>
      </c>
      <c r="BW2145" s="0" t="n">
        <v>2013</v>
      </c>
      <c r="BX2145" s="0" t="n">
        <v>2021</v>
      </c>
      <c r="BY2145" s="0" t="s">
        <v>2985</v>
      </c>
      <c r="BZ2145" s="0" t="n">
        <v>2017</v>
      </c>
      <c r="CA2145" s="0" t="n">
        <v>0.666666666666667</v>
      </c>
      <c r="CB2145" s="0" t="n">
        <v>1</v>
      </c>
      <c r="CC2145" s="0" t="n">
        <v>1</v>
      </c>
      <c r="CD2145" s="0" t="n">
        <v>-0.027700947061789</v>
      </c>
      <c r="CE2145" s="0" t="n">
        <v>1</v>
      </c>
    </row>
    <row r="2146" customFormat="false" ht="15" hidden="false" customHeight="false" outlineLevel="0" collapsed="false">
      <c r="A2146" s="0" t="s">
        <v>7200</v>
      </c>
      <c r="B2146" s="0" t="n">
        <v>3451</v>
      </c>
      <c r="C2146" s="0" t="n">
        <v>-0.0192747847398329</v>
      </c>
      <c r="D2146" s="0" t="n">
        <v>15241</v>
      </c>
      <c r="E2146" s="0" t="n">
        <f aca="false">IF(ISNUMBER($BA2146),$BA2146,IF(AND(ISNUMBER($D2146),ISNUMBER($BW2146),ISNUMBER($BX2146)),$D2146*($BX2146-$BW2146+1),""))</f>
        <v>15241</v>
      </c>
      <c r="H2146" s="0" t="s">
        <v>118</v>
      </c>
      <c r="I2146" s="0" t="s">
        <v>119</v>
      </c>
      <c r="J2146" s="0" t="n">
        <f aca="false">IF($BW2146&lt;&gt;"",$BW2146,"")</f>
        <v>2013</v>
      </c>
      <c r="K2146" s="0" t="n">
        <f aca="false">IF($BX2146&lt;&gt;"",$BX2146,"")</f>
        <v>2021</v>
      </c>
      <c r="L2146" s="0" t="n">
        <f aca="false">IF(AND(ISNUMBER($BW2146),ISNUMBER($BX2146)),($BW2146+$BX2146)/2,"")</f>
        <v>2017</v>
      </c>
      <c r="M2146" s="0" t="n">
        <f aca="false">IF($L2146&lt;&gt;"",$L2146,"")</f>
        <v>2017</v>
      </c>
      <c r="N2146" s="0" t="n">
        <f aca="false">IF(AND(ISNUMBER($BW2146),ISNUMBER($BX2146)),MIN(1,MAX(0,($BX2146-2016+1)/($BX2146-$BW2146+1))),"")</f>
        <v>0.666666666666667</v>
      </c>
      <c r="O2146" s="0" t="n">
        <f aca="false">IF(AND(ISNUMBER($BW2146),ISNUMBER($BX2146)),MIN(1,MAX(0,($BX2146-2017+1)/($BX2146-$BW2146+1))),"")</f>
        <v>0.555555555555556</v>
      </c>
      <c r="P2146" s="0" t="n">
        <f aca="false">IF(AND(ISNUMBER($BW2146),ISNUMBER($BX2146)),MIN(1,MAX(0,($BX2146-2018+1)/($BX2146-$BW2146+1))),"")</f>
        <v>0.444444444444444</v>
      </c>
      <c r="Q2146" s="0" t="n">
        <f aca="false">IF(AND(ISNUMBER($BW2146),ISNUMBER($BX2146)),MIN(1,MAX(0,($BX2146-2019+1)/($BX2146-$BW2146+1))),"")</f>
        <v>0.333333333333333</v>
      </c>
      <c r="R2146" s="0" t="n">
        <f aca="false">IF(AND(ISNUMBER($BW2146),ISNUMBER($BX2146)),MIN(1,MAX(0,($BX2146-2016+1)/($BX2146-$BW2146+1))),"")</f>
        <v>0.666666666666667</v>
      </c>
      <c r="S2146" s="0" t="n">
        <f aca="false">IF($L2146&lt;&gt;"",IF($L2146&gt;=2015.5,1,0),"")</f>
        <v>1</v>
      </c>
      <c r="T2146" s="0" t="n">
        <f aca="false">IF($L2146&lt;&gt;"",IF($L2146&gt;=2016,1,0),"")</f>
        <v>1</v>
      </c>
      <c r="U2146" s="0" t="n">
        <f aca="false">IF(ISNUMBER($BX2146),IF($BX2146&gt;=2016,1,0),"")</f>
        <v>1</v>
      </c>
      <c r="V2146" s="0" t="n">
        <f aca="false">IF(ISNUMBER($BW2146),IF($BW2146&gt;=2016,1,0),"")</f>
        <v>0</v>
      </c>
      <c r="W2146" s="0" t="str">
        <f aca="false">IF(AND(ISNUMBER($BW2146),ISNUMBER($BX2146)),IF($BW2146&gt;=2016,"post-only",IF($BX2146&lt;2016,"pre-only","mixed")),"")</f>
        <v>mixed</v>
      </c>
      <c r="X2146" s="0" t="n">
        <f aca="false">IF(AND(ISNUMBER($BW2146),ISNUMBER($BX2146)),MIN(1,MAX(0,($BX2146-2017+1)/($BX2146-$BW2146+1))),"")</f>
        <v>0.555555555555556</v>
      </c>
      <c r="Y2146" s="0" t="n">
        <f aca="false">IF(AND(ISNUMBER($BW2146),ISNUMBER($BX2146)),MIN(1,MAX(0,($BX2146-2018+1)/($BX2146-$BW2146+1))),"")</f>
        <v>0.444444444444444</v>
      </c>
      <c r="Z2146" s="0" t="n">
        <f aca="false">IF(AND(ISNUMBER($BW2146),ISNUMBER($BX2146)),MIN(1,MAX(0,($BX2146-2019+1)/($BX2146-$BW2146+1))),"")</f>
        <v>0.333333333333333</v>
      </c>
      <c r="AA2146" s="0" t="n">
        <f aca="false">IF(ISNUMBER($BX2146),IF($BX2146&gt;=2017,1,0),"")</f>
        <v>1</v>
      </c>
      <c r="AB2146" s="0" t="n">
        <f aca="false">IF(ISNUMBER($BX2146),IF($BX2146&gt;=2018,1,0),"")</f>
        <v>1</v>
      </c>
      <c r="AC2146" s="0" t="n">
        <f aca="false">IF(ISNUMBER($BX2146),IF($BX2146&gt;=2019,1,0),"")</f>
        <v>1</v>
      </c>
      <c r="AD2146" s="0" t="n">
        <f aca="false">IF($L2146&lt;&gt;"",IF($L2146&gt;2013,1,0),"")</f>
        <v>1</v>
      </c>
      <c r="AE2146" s="0" t="n">
        <f aca="false">IF($L2146&lt;&gt;"",1+IF($L2146&gt;2011,1,0)+IF($L2146&gt;2014,1,0),"")</f>
        <v>3</v>
      </c>
      <c r="AF2146" s="0" t="s">
        <v>87</v>
      </c>
      <c r="AG2146" s="0" t="s">
        <v>436</v>
      </c>
      <c r="AH2146" s="0" t="s">
        <v>89</v>
      </c>
      <c r="AI2146" s="0" t="s">
        <v>334</v>
      </c>
      <c r="AJ2146" s="0" t="s">
        <v>497</v>
      </c>
      <c r="AK2146" s="0" t="str">
        <f aca="false">IF(AND($CF2146&lt;&gt;"",IFERROR(INDEX(subsample_country_map!$B:$B,MATCH($CF2146,subsample_country_map!$A:$A,0)),"")&lt;&gt;""),INDEX(subsample_country_map!$B:$B,MATCH($CF2146,subsample_country_map!$A:$A,0)),INDEX(lookup!$AA:$AA,MATCH($A2146,lookup!$A:$A,0)))</f>
        <v>3_AsiaPac</v>
      </c>
      <c r="AL2146" s="0" t="str">
        <f aca="false">IF(AND($CF2146&lt;&gt;"",IFERROR(INDEX(subsample_country_map!$C:$C,MATCH($CF2146,subsample_country_map!$A:$A,0)),"")&lt;&gt;""),INDEX(subsample_country_map!$C:$C,MATCH($CF2146,subsample_country_map!$A:$A,0)),INDEX(lookup!$AB:$AB,MATCH($A2146,lookup!$A:$A,0)))</f>
        <v>2_developing</v>
      </c>
      <c r="AM2146" s="0" t="str">
        <f aca="false">IF(AND($CF2146&lt;&gt;"",IFERROR(INDEX(subsample_country_map!$D:$D,MATCH($CF2146,subsample_country_map!$A:$A,0)),"")&lt;&gt;""),INDEX(subsample_country_map!$D:$D,MATCH($CF2146,subsample_country_map!$A:$A,0)),INDEX(lookup!$AC:$AC,MATCH($A2146,lookup!$A:$A,0)))</f>
        <v>2_non_western</v>
      </c>
      <c r="AN2146" s="0" t="str">
        <f aca="false">IF(AND($CF2146&lt;&gt;"",IFERROR(INDEX(subsample_country_map!$E:$E,MATCH($CF2146,subsample_country_map!$A:$A,0)),"")&lt;&gt;""),INDEX(subsample_country_map!$E:$E,MATCH($CF2146,subsample_country_map!$A:$A,0)),INDEX(lookup!$AD:$AD,MATCH($A2146,lookup!$A:$A,0)))</f>
        <v>2_civil law</v>
      </c>
      <c r="AO2146" s="0" t="str">
        <f aca="false">INDEX(lookup!$Y:$Y,MATCH($A2146,lookup!$A:$A,0))</f>
        <v>0_published</v>
      </c>
      <c r="AP2146" s="0" t="str">
        <f aca="false">INDEX(lookup!$Z:$Z,MATCH($A2146,lookup!$A:$A,0))</f>
        <v>1_VHB high</v>
      </c>
      <c r="AQ2146" s="0" t="str">
        <f aca="false">INDEX(lookup!$W:$W,MATCH($A2146,lookup!$A:$A,0))</f>
        <v>1_fin/acc/econ</v>
      </c>
      <c r="AS2146" s="0" t="s">
        <v>91</v>
      </c>
      <c r="AT2146" s="0" t="s">
        <v>111</v>
      </c>
      <c r="AU2146" s="0" t="s">
        <v>93</v>
      </c>
      <c r="AV2146" s="0" t="s">
        <v>7228</v>
      </c>
      <c r="AX2146" s="0" t="s">
        <v>458</v>
      </c>
      <c r="BA2146" s="0" t="n">
        <v>15241</v>
      </c>
      <c r="BB2146" s="0" t="s">
        <v>347</v>
      </c>
      <c r="BC2146" s="0" t="s">
        <v>358</v>
      </c>
      <c r="BD2146" s="0" t="s">
        <v>123</v>
      </c>
      <c r="BE2146" s="0" t="s">
        <v>389</v>
      </c>
      <c r="BF2146" s="0" t="s">
        <v>7229</v>
      </c>
      <c r="BG2146" s="0" t="s">
        <v>1429</v>
      </c>
      <c r="BH2146" s="0" t="s">
        <v>392</v>
      </c>
      <c r="BI2146" s="0" t="s">
        <v>336</v>
      </c>
      <c r="BJ2146" s="0" t="s">
        <v>7230</v>
      </c>
      <c r="BK2146" s="0" t="s">
        <v>101</v>
      </c>
      <c r="BL2146" s="0" t="s">
        <v>7231</v>
      </c>
      <c r="BM2146" s="0" t="s">
        <v>7204</v>
      </c>
      <c r="BN2146" s="0" t="s">
        <v>7205</v>
      </c>
      <c r="BO2146" s="0" t="s">
        <v>105</v>
      </c>
      <c r="BP2146" s="0" t="s">
        <v>7200</v>
      </c>
      <c r="BQ2146" s="0" t="s">
        <v>127</v>
      </c>
      <c r="BT2146" s="0" t="n">
        <v>0</v>
      </c>
      <c r="BU2146" s="0" t="s">
        <v>7206</v>
      </c>
      <c r="BW2146" s="0" t="n">
        <v>2013</v>
      </c>
      <c r="BX2146" s="0" t="n">
        <v>2021</v>
      </c>
      <c r="BY2146" s="0" t="s">
        <v>2985</v>
      </c>
      <c r="BZ2146" s="0" t="n">
        <v>2017</v>
      </c>
      <c r="CA2146" s="0" t="n">
        <v>0.666666666666667</v>
      </c>
      <c r="CB2146" s="0" t="n">
        <v>1</v>
      </c>
      <c r="CC2146" s="0" t="n">
        <v>1</v>
      </c>
      <c r="CD2146" s="0" t="n">
        <v>-0.0192771722442219</v>
      </c>
      <c r="CE2146" s="0" t="n">
        <v>1</v>
      </c>
    </row>
    <row r="2147" customFormat="false" ht="15" hidden="false" customHeight="false" outlineLevel="0" collapsed="false">
      <c r="A2147" s="0" t="s">
        <v>7200</v>
      </c>
      <c r="B2147" s="0" t="n">
        <v>3452</v>
      </c>
      <c r="C2147" s="0" t="n">
        <v>-0.0282535218037893</v>
      </c>
      <c r="D2147" s="0" t="n">
        <v>25800</v>
      </c>
      <c r="E2147" s="0" t="n">
        <f aca="false">IF(ISNUMBER($BA2147),$BA2147,IF(AND(ISNUMBER($D2147),ISNUMBER($BW2147),ISNUMBER($BX2147)),$D2147*($BX2147-$BW2147+1),""))</f>
        <v>25800</v>
      </c>
      <c r="H2147" s="0" t="s">
        <v>118</v>
      </c>
      <c r="I2147" s="0" t="s">
        <v>119</v>
      </c>
      <c r="J2147" s="0" t="n">
        <f aca="false">IF($BW2147&lt;&gt;"",$BW2147,"")</f>
        <v>2013</v>
      </c>
      <c r="K2147" s="0" t="n">
        <f aca="false">IF($BX2147&lt;&gt;"",$BX2147,"")</f>
        <v>2021</v>
      </c>
      <c r="L2147" s="0" t="n">
        <f aca="false">IF(AND(ISNUMBER($BW2147),ISNUMBER($BX2147)),($BW2147+$BX2147)/2,"")</f>
        <v>2017</v>
      </c>
      <c r="M2147" s="0" t="n">
        <f aca="false">IF($L2147&lt;&gt;"",$L2147,"")</f>
        <v>2017</v>
      </c>
      <c r="N2147" s="0" t="n">
        <f aca="false">IF(AND(ISNUMBER($BW2147),ISNUMBER($BX2147)),MIN(1,MAX(0,($BX2147-2016+1)/($BX2147-$BW2147+1))),"")</f>
        <v>0.666666666666667</v>
      </c>
      <c r="O2147" s="0" t="n">
        <f aca="false">IF(AND(ISNUMBER($BW2147),ISNUMBER($BX2147)),MIN(1,MAX(0,($BX2147-2017+1)/($BX2147-$BW2147+1))),"")</f>
        <v>0.555555555555556</v>
      </c>
      <c r="P2147" s="0" t="n">
        <f aca="false">IF(AND(ISNUMBER($BW2147),ISNUMBER($BX2147)),MIN(1,MAX(0,($BX2147-2018+1)/($BX2147-$BW2147+1))),"")</f>
        <v>0.444444444444444</v>
      </c>
      <c r="Q2147" s="0" t="n">
        <f aca="false">IF(AND(ISNUMBER($BW2147),ISNUMBER($BX2147)),MIN(1,MAX(0,($BX2147-2019+1)/($BX2147-$BW2147+1))),"")</f>
        <v>0.333333333333333</v>
      </c>
      <c r="R2147" s="0" t="n">
        <f aca="false">IF(AND(ISNUMBER($BW2147),ISNUMBER($BX2147)),MIN(1,MAX(0,($BX2147-2016+1)/($BX2147-$BW2147+1))),"")</f>
        <v>0.666666666666667</v>
      </c>
      <c r="S2147" s="0" t="n">
        <f aca="false">IF($L2147&lt;&gt;"",IF($L2147&gt;=2015.5,1,0),"")</f>
        <v>1</v>
      </c>
      <c r="T2147" s="0" t="n">
        <f aca="false">IF($L2147&lt;&gt;"",IF($L2147&gt;=2016,1,0),"")</f>
        <v>1</v>
      </c>
      <c r="U2147" s="0" t="n">
        <f aca="false">IF(ISNUMBER($BX2147),IF($BX2147&gt;=2016,1,0),"")</f>
        <v>1</v>
      </c>
      <c r="V2147" s="0" t="n">
        <f aca="false">IF(ISNUMBER($BW2147),IF($BW2147&gt;=2016,1,0),"")</f>
        <v>0</v>
      </c>
      <c r="W2147" s="0" t="str">
        <f aca="false">IF(AND(ISNUMBER($BW2147),ISNUMBER($BX2147)),IF($BW2147&gt;=2016,"post-only",IF($BX2147&lt;2016,"pre-only","mixed")),"")</f>
        <v>mixed</v>
      </c>
      <c r="X2147" s="0" t="n">
        <f aca="false">IF(AND(ISNUMBER($BW2147),ISNUMBER($BX2147)),MIN(1,MAX(0,($BX2147-2017+1)/($BX2147-$BW2147+1))),"")</f>
        <v>0.555555555555556</v>
      </c>
      <c r="Y2147" s="0" t="n">
        <f aca="false">IF(AND(ISNUMBER($BW2147),ISNUMBER($BX2147)),MIN(1,MAX(0,($BX2147-2018+1)/($BX2147-$BW2147+1))),"")</f>
        <v>0.444444444444444</v>
      </c>
      <c r="Z2147" s="0" t="n">
        <f aca="false">IF(AND(ISNUMBER($BW2147),ISNUMBER($BX2147)),MIN(1,MAX(0,($BX2147-2019+1)/($BX2147-$BW2147+1))),"")</f>
        <v>0.333333333333333</v>
      </c>
      <c r="AA2147" s="0" t="n">
        <f aca="false">IF(ISNUMBER($BX2147),IF($BX2147&gt;=2017,1,0),"")</f>
        <v>1</v>
      </c>
      <c r="AB2147" s="0" t="n">
        <f aca="false">IF(ISNUMBER($BX2147),IF($BX2147&gt;=2018,1,0),"")</f>
        <v>1</v>
      </c>
      <c r="AC2147" s="0" t="n">
        <f aca="false">IF(ISNUMBER($BX2147),IF($BX2147&gt;=2019,1,0),"")</f>
        <v>1</v>
      </c>
      <c r="AD2147" s="0" t="n">
        <f aca="false">IF($L2147&lt;&gt;"",IF($L2147&gt;2013,1,0),"")</f>
        <v>1</v>
      </c>
      <c r="AE2147" s="0" t="n">
        <f aca="false">IF($L2147&lt;&gt;"",1+IF($L2147&gt;2011,1,0)+IF($L2147&gt;2014,1,0),"")</f>
        <v>3</v>
      </c>
      <c r="AF2147" s="0" t="s">
        <v>87</v>
      </c>
      <c r="AG2147" s="0" t="s">
        <v>436</v>
      </c>
      <c r="AH2147" s="0" t="s">
        <v>89</v>
      </c>
      <c r="AI2147" s="0" t="s">
        <v>334</v>
      </c>
      <c r="AJ2147" s="0" t="s">
        <v>497</v>
      </c>
      <c r="AK2147" s="0" t="str">
        <f aca="false">IF(AND($CF2147&lt;&gt;"",IFERROR(INDEX(subsample_country_map!$B:$B,MATCH($CF2147,subsample_country_map!$A:$A,0)),"")&lt;&gt;""),INDEX(subsample_country_map!$B:$B,MATCH($CF2147,subsample_country_map!$A:$A,0)),INDEX(lookup!$AA:$AA,MATCH($A2147,lookup!$A:$A,0)))</f>
        <v>3_AsiaPac</v>
      </c>
      <c r="AL2147" s="0" t="str">
        <f aca="false">IF(AND($CF2147&lt;&gt;"",IFERROR(INDEX(subsample_country_map!$C:$C,MATCH($CF2147,subsample_country_map!$A:$A,0)),"")&lt;&gt;""),INDEX(subsample_country_map!$C:$C,MATCH($CF2147,subsample_country_map!$A:$A,0)),INDEX(lookup!$AB:$AB,MATCH($A2147,lookup!$A:$A,0)))</f>
        <v>2_developing</v>
      </c>
      <c r="AM2147" s="0" t="str">
        <f aca="false">IF(AND($CF2147&lt;&gt;"",IFERROR(INDEX(subsample_country_map!$D:$D,MATCH($CF2147,subsample_country_map!$A:$A,0)),"")&lt;&gt;""),INDEX(subsample_country_map!$D:$D,MATCH($CF2147,subsample_country_map!$A:$A,0)),INDEX(lookup!$AC:$AC,MATCH($A2147,lookup!$A:$A,0)))</f>
        <v>2_non_western</v>
      </c>
      <c r="AN2147" s="0" t="str">
        <f aca="false">IF(AND($CF2147&lt;&gt;"",IFERROR(INDEX(subsample_country_map!$E:$E,MATCH($CF2147,subsample_country_map!$A:$A,0)),"")&lt;&gt;""),INDEX(subsample_country_map!$E:$E,MATCH($CF2147,subsample_country_map!$A:$A,0)),INDEX(lookup!$AD:$AD,MATCH($A2147,lookup!$A:$A,0)))</f>
        <v>2_civil law</v>
      </c>
      <c r="AO2147" s="0" t="str">
        <f aca="false">INDEX(lookup!$Y:$Y,MATCH($A2147,lookup!$A:$A,0))</f>
        <v>0_published</v>
      </c>
      <c r="AP2147" s="0" t="str">
        <f aca="false">INDEX(lookup!$Z:$Z,MATCH($A2147,lookup!$A:$A,0))</f>
        <v>1_VHB high</v>
      </c>
      <c r="AQ2147" s="0" t="str">
        <f aca="false">INDEX(lookup!$W:$W,MATCH($A2147,lookup!$A:$A,0))</f>
        <v>1_fin/acc/econ</v>
      </c>
      <c r="AS2147" s="0" t="s">
        <v>91</v>
      </c>
      <c r="AT2147" s="0" t="s">
        <v>111</v>
      </c>
      <c r="AU2147" s="0" t="s">
        <v>93</v>
      </c>
      <c r="AV2147" s="0" t="s">
        <v>7232</v>
      </c>
      <c r="AX2147" s="0" t="s">
        <v>7233</v>
      </c>
      <c r="BA2147" s="0" t="n">
        <v>25800</v>
      </c>
      <c r="BB2147" s="0" t="s">
        <v>347</v>
      </c>
      <c r="BC2147" s="0" t="s">
        <v>358</v>
      </c>
      <c r="BD2147" s="0" t="s">
        <v>123</v>
      </c>
      <c r="BE2147" s="0" t="s">
        <v>98</v>
      </c>
      <c r="BI2147" s="0" t="s">
        <v>143</v>
      </c>
      <c r="BJ2147" s="0" t="s">
        <v>7234</v>
      </c>
      <c r="BK2147" s="0" t="s">
        <v>191</v>
      </c>
      <c r="BL2147" s="0" t="s">
        <v>7235</v>
      </c>
      <c r="BM2147" s="0" t="s">
        <v>7204</v>
      </c>
      <c r="BN2147" s="0" t="s">
        <v>7205</v>
      </c>
      <c r="BO2147" s="0" t="s">
        <v>105</v>
      </c>
      <c r="BP2147" s="0" t="s">
        <v>7200</v>
      </c>
      <c r="BQ2147" s="0" t="s">
        <v>127</v>
      </c>
      <c r="BT2147" s="0" t="n">
        <v>0</v>
      </c>
      <c r="BU2147" s="0" t="s">
        <v>7206</v>
      </c>
      <c r="BW2147" s="0" t="n">
        <v>2013</v>
      </c>
      <c r="BX2147" s="0" t="n">
        <v>2021</v>
      </c>
      <c r="BY2147" s="0" t="s">
        <v>2985</v>
      </c>
      <c r="BZ2147" s="0" t="n">
        <v>2017</v>
      </c>
      <c r="CA2147" s="0" t="n">
        <v>0.666666666666667</v>
      </c>
      <c r="CB2147" s="0" t="n">
        <v>1</v>
      </c>
      <c r="CC2147" s="0" t="n">
        <v>1</v>
      </c>
      <c r="CD2147" s="0" t="n">
        <v>-0.0282610433061051</v>
      </c>
      <c r="CE2147" s="0" t="n">
        <v>1</v>
      </c>
    </row>
    <row r="2148" customFormat="false" ht="15" hidden="false" customHeight="false" outlineLevel="0" collapsed="false">
      <c r="A2148" s="0" t="s">
        <v>7200</v>
      </c>
      <c r="B2148" s="0" t="n">
        <v>3453</v>
      </c>
      <c r="C2148" s="0" t="n">
        <v>-0.0269476128577865</v>
      </c>
      <c r="D2148" s="0" t="n">
        <v>25800</v>
      </c>
      <c r="E2148" s="0" t="n">
        <f aca="false">IF(ISNUMBER($BA2148),$BA2148,IF(AND(ISNUMBER($D2148),ISNUMBER($BW2148),ISNUMBER($BX2148)),$D2148*($BX2148-$BW2148+1),""))</f>
        <v>25800</v>
      </c>
      <c r="H2148" s="0" t="s">
        <v>118</v>
      </c>
      <c r="I2148" s="0" t="s">
        <v>119</v>
      </c>
      <c r="J2148" s="0" t="n">
        <f aca="false">IF($BW2148&lt;&gt;"",$BW2148,"")</f>
        <v>2013</v>
      </c>
      <c r="K2148" s="0" t="n">
        <f aca="false">IF($BX2148&lt;&gt;"",$BX2148,"")</f>
        <v>2021</v>
      </c>
      <c r="L2148" s="0" t="n">
        <f aca="false">IF(AND(ISNUMBER($BW2148),ISNUMBER($BX2148)),($BW2148+$BX2148)/2,"")</f>
        <v>2017</v>
      </c>
      <c r="M2148" s="0" t="n">
        <f aca="false">IF($L2148&lt;&gt;"",$L2148,"")</f>
        <v>2017</v>
      </c>
      <c r="N2148" s="0" t="n">
        <f aca="false">IF(AND(ISNUMBER($BW2148),ISNUMBER($BX2148)),MIN(1,MAX(0,($BX2148-2016+1)/($BX2148-$BW2148+1))),"")</f>
        <v>0.666666666666667</v>
      </c>
      <c r="O2148" s="0" t="n">
        <f aca="false">IF(AND(ISNUMBER($BW2148),ISNUMBER($BX2148)),MIN(1,MAX(0,($BX2148-2017+1)/($BX2148-$BW2148+1))),"")</f>
        <v>0.555555555555556</v>
      </c>
      <c r="P2148" s="0" t="n">
        <f aca="false">IF(AND(ISNUMBER($BW2148),ISNUMBER($BX2148)),MIN(1,MAX(0,($BX2148-2018+1)/($BX2148-$BW2148+1))),"")</f>
        <v>0.444444444444444</v>
      </c>
      <c r="Q2148" s="0" t="n">
        <f aca="false">IF(AND(ISNUMBER($BW2148),ISNUMBER($BX2148)),MIN(1,MAX(0,($BX2148-2019+1)/($BX2148-$BW2148+1))),"")</f>
        <v>0.333333333333333</v>
      </c>
      <c r="R2148" s="0" t="n">
        <f aca="false">IF(AND(ISNUMBER($BW2148),ISNUMBER($BX2148)),MIN(1,MAX(0,($BX2148-2016+1)/($BX2148-$BW2148+1))),"")</f>
        <v>0.666666666666667</v>
      </c>
      <c r="S2148" s="0" t="n">
        <f aca="false">IF($L2148&lt;&gt;"",IF($L2148&gt;=2015.5,1,0),"")</f>
        <v>1</v>
      </c>
      <c r="T2148" s="0" t="n">
        <f aca="false">IF($L2148&lt;&gt;"",IF($L2148&gt;=2016,1,0),"")</f>
        <v>1</v>
      </c>
      <c r="U2148" s="0" t="n">
        <f aca="false">IF(ISNUMBER($BX2148),IF($BX2148&gt;=2016,1,0),"")</f>
        <v>1</v>
      </c>
      <c r="V2148" s="0" t="n">
        <f aca="false">IF(ISNUMBER($BW2148),IF($BW2148&gt;=2016,1,0),"")</f>
        <v>0</v>
      </c>
      <c r="W2148" s="0" t="str">
        <f aca="false">IF(AND(ISNUMBER($BW2148),ISNUMBER($BX2148)),IF($BW2148&gt;=2016,"post-only",IF($BX2148&lt;2016,"pre-only","mixed")),"")</f>
        <v>mixed</v>
      </c>
      <c r="X2148" s="0" t="n">
        <f aca="false">IF(AND(ISNUMBER($BW2148),ISNUMBER($BX2148)),MIN(1,MAX(0,($BX2148-2017+1)/($BX2148-$BW2148+1))),"")</f>
        <v>0.555555555555556</v>
      </c>
      <c r="Y2148" s="0" t="n">
        <f aca="false">IF(AND(ISNUMBER($BW2148),ISNUMBER($BX2148)),MIN(1,MAX(0,($BX2148-2018+1)/($BX2148-$BW2148+1))),"")</f>
        <v>0.444444444444444</v>
      </c>
      <c r="Z2148" s="0" t="n">
        <f aca="false">IF(AND(ISNUMBER($BW2148),ISNUMBER($BX2148)),MIN(1,MAX(0,($BX2148-2019+1)/($BX2148-$BW2148+1))),"")</f>
        <v>0.333333333333333</v>
      </c>
      <c r="AA2148" s="0" t="n">
        <f aca="false">IF(ISNUMBER($BX2148),IF($BX2148&gt;=2017,1,0),"")</f>
        <v>1</v>
      </c>
      <c r="AB2148" s="0" t="n">
        <f aca="false">IF(ISNUMBER($BX2148),IF($BX2148&gt;=2018,1,0),"")</f>
        <v>1</v>
      </c>
      <c r="AC2148" s="0" t="n">
        <f aca="false">IF(ISNUMBER($BX2148),IF($BX2148&gt;=2019,1,0),"")</f>
        <v>1</v>
      </c>
      <c r="AD2148" s="0" t="n">
        <f aca="false">IF($L2148&lt;&gt;"",IF($L2148&gt;2013,1,0),"")</f>
        <v>1</v>
      </c>
      <c r="AE2148" s="0" t="n">
        <f aca="false">IF($L2148&lt;&gt;"",1+IF($L2148&gt;2011,1,0)+IF($L2148&gt;2014,1,0),"")</f>
        <v>3</v>
      </c>
      <c r="AF2148" s="0" t="s">
        <v>87</v>
      </c>
      <c r="AG2148" s="0" t="s">
        <v>436</v>
      </c>
      <c r="AH2148" s="0" t="s">
        <v>89</v>
      </c>
      <c r="AI2148" s="0" t="s">
        <v>334</v>
      </c>
      <c r="AJ2148" s="0" t="s">
        <v>497</v>
      </c>
      <c r="AK2148" s="0" t="str">
        <f aca="false">IF(AND($CF2148&lt;&gt;"",IFERROR(INDEX(subsample_country_map!$B:$B,MATCH($CF2148,subsample_country_map!$A:$A,0)),"")&lt;&gt;""),INDEX(subsample_country_map!$B:$B,MATCH($CF2148,subsample_country_map!$A:$A,0)),INDEX(lookup!$AA:$AA,MATCH($A2148,lookup!$A:$A,0)))</f>
        <v>3_AsiaPac</v>
      </c>
      <c r="AL2148" s="0" t="str">
        <f aca="false">IF(AND($CF2148&lt;&gt;"",IFERROR(INDEX(subsample_country_map!$C:$C,MATCH($CF2148,subsample_country_map!$A:$A,0)),"")&lt;&gt;""),INDEX(subsample_country_map!$C:$C,MATCH($CF2148,subsample_country_map!$A:$A,0)),INDEX(lookup!$AB:$AB,MATCH($A2148,lookup!$A:$A,0)))</f>
        <v>2_developing</v>
      </c>
      <c r="AM2148" s="0" t="str">
        <f aca="false">IF(AND($CF2148&lt;&gt;"",IFERROR(INDEX(subsample_country_map!$D:$D,MATCH($CF2148,subsample_country_map!$A:$A,0)),"")&lt;&gt;""),INDEX(subsample_country_map!$D:$D,MATCH($CF2148,subsample_country_map!$A:$A,0)),INDEX(lookup!$AC:$AC,MATCH($A2148,lookup!$A:$A,0)))</f>
        <v>2_non_western</v>
      </c>
      <c r="AN2148" s="0" t="str">
        <f aca="false">IF(AND($CF2148&lt;&gt;"",IFERROR(INDEX(subsample_country_map!$E:$E,MATCH($CF2148,subsample_country_map!$A:$A,0)),"")&lt;&gt;""),INDEX(subsample_country_map!$E:$E,MATCH($CF2148,subsample_country_map!$A:$A,0)),INDEX(lookup!$AD:$AD,MATCH($A2148,lookup!$A:$A,0)))</f>
        <v>2_civil law</v>
      </c>
      <c r="AO2148" s="0" t="str">
        <f aca="false">INDEX(lookup!$Y:$Y,MATCH($A2148,lookup!$A:$A,0))</f>
        <v>0_published</v>
      </c>
      <c r="AP2148" s="0" t="str">
        <f aca="false">INDEX(lookup!$Z:$Z,MATCH($A2148,lookup!$A:$A,0))</f>
        <v>1_VHB high</v>
      </c>
      <c r="AQ2148" s="0" t="str">
        <f aca="false">INDEX(lookup!$W:$W,MATCH($A2148,lookup!$A:$A,0))</f>
        <v>1_fin/acc/econ</v>
      </c>
      <c r="AS2148" s="0" t="s">
        <v>91</v>
      </c>
      <c r="AT2148" s="0" t="s">
        <v>111</v>
      </c>
      <c r="AU2148" s="0" t="s">
        <v>93</v>
      </c>
      <c r="AV2148" s="0" t="s">
        <v>7236</v>
      </c>
      <c r="AX2148" s="0" t="s">
        <v>7237</v>
      </c>
      <c r="BA2148" s="0" t="n">
        <v>25800</v>
      </c>
      <c r="BB2148" s="0" t="s">
        <v>347</v>
      </c>
      <c r="BC2148" s="0" t="s">
        <v>358</v>
      </c>
      <c r="BD2148" s="0" t="s">
        <v>123</v>
      </c>
      <c r="BE2148" s="0" t="s">
        <v>98</v>
      </c>
      <c r="BI2148" s="0" t="s">
        <v>143</v>
      </c>
      <c r="BJ2148" s="0" t="s">
        <v>7238</v>
      </c>
      <c r="BK2148" s="0" t="s">
        <v>191</v>
      </c>
      <c r="BL2148" s="0" t="s">
        <v>7239</v>
      </c>
      <c r="BM2148" s="0" t="s">
        <v>7204</v>
      </c>
      <c r="BN2148" s="0" t="s">
        <v>7205</v>
      </c>
      <c r="BO2148" s="0" t="s">
        <v>105</v>
      </c>
      <c r="BP2148" s="0" t="s">
        <v>7200</v>
      </c>
      <c r="BQ2148" s="0" t="s">
        <v>127</v>
      </c>
      <c r="BT2148" s="0" t="n">
        <v>0</v>
      </c>
      <c r="BU2148" s="0" t="s">
        <v>7206</v>
      </c>
      <c r="BW2148" s="0" t="n">
        <v>2013</v>
      </c>
      <c r="BX2148" s="0" t="n">
        <v>2021</v>
      </c>
      <c r="BY2148" s="0" t="s">
        <v>2985</v>
      </c>
      <c r="BZ2148" s="0" t="n">
        <v>2017</v>
      </c>
      <c r="CA2148" s="0" t="n">
        <v>0.666666666666667</v>
      </c>
      <c r="CB2148" s="0" t="n">
        <v>1</v>
      </c>
      <c r="CC2148" s="0" t="n">
        <v>1</v>
      </c>
      <c r="CD2148" s="0" t="n">
        <v>-0.0269541385851346</v>
      </c>
      <c r="CE2148" s="0" t="n">
        <v>1</v>
      </c>
    </row>
    <row r="2149" customFormat="false" ht="15" hidden="false" customHeight="false" outlineLevel="0" collapsed="false">
      <c r="A2149" s="0" t="s">
        <v>7200</v>
      </c>
      <c r="B2149" s="0" t="n">
        <v>3454</v>
      </c>
      <c r="C2149" s="0" t="n">
        <v>-0.0298230036809884</v>
      </c>
      <c r="D2149" s="0" t="n">
        <v>25774</v>
      </c>
      <c r="E2149" s="0" t="n">
        <f aca="false">IF(ISNUMBER($BA2149),$BA2149,IF(AND(ISNUMBER($D2149),ISNUMBER($BW2149),ISNUMBER($BX2149)),$D2149*($BX2149-$BW2149+1),""))</f>
        <v>25774</v>
      </c>
      <c r="H2149" s="0" t="s">
        <v>118</v>
      </c>
      <c r="I2149" s="0" t="s">
        <v>119</v>
      </c>
      <c r="J2149" s="0" t="n">
        <f aca="false">IF($BW2149&lt;&gt;"",$BW2149,"")</f>
        <v>2013</v>
      </c>
      <c r="K2149" s="0" t="n">
        <f aca="false">IF($BX2149&lt;&gt;"",$BX2149,"")</f>
        <v>2021</v>
      </c>
      <c r="L2149" s="0" t="n">
        <f aca="false">IF(AND(ISNUMBER($BW2149),ISNUMBER($BX2149)),($BW2149+$BX2149)/2,"")</f>
        <v>2017</v>
      </c>
      <c r="M2149" s="0" t="n">
        <f aca="false">IF($L2149&lt;&gt;"",$L2149,"")</f>
        <v>2017</v>
      </c>
      <c r="N2149" s="0" t="n">
        <f aca="false">IF(AND(ISNUMBER($BW2149),ISNUMBER($BX2149)),MIN(1,MAX(0,($BX2149-2016+1)/($BX2149-$BW2149+1))),"")</f>
        <v>0.666666666666667</v>
      </c>
      <c r="O2149" s="0" t="n">
        <f aca="false">IF(AND(ISNUMBER($BW2149),ISNUMBER($BX2149)),MIN(1,MAX(0,($BX2149-2017+1)/($BX2149-$BW2149+1))),"")</f>
        <v>0.555555555555556</v>
      </c>
      <c r="P2149" s="0" t="n">
        <f aca="false">IF(AND(ISNUMBER($BW2149),ISNUMBER($BX2149)),MIN(1,MAX(0,($BX2149-2018+1)/($BX2149-$BW2149+1))),"")</f>
        <v>0.444444444444444</v>
      </c>
      <c r="Q2149" s="0" t="n">
        <f aca="false">IF(AND(ISNUMBER($BW2149),ISNUMBER($BX2149)),MIN(1,MAX(0,($BX2149-2019+1)/($BX2149-$BW2149+1))),"")</f>
        <v>0.333333333333333</v>
      </c>
      <c r="R2149" s="0" t="n">
        <f aca="false">IF(AND(ISNUMBER($BW2149),ISNUMBER($BX2149)),MIN(1,MAX(0,($BX2149-2016+1)/($BX2149-$BW2149+1))),"")</f>
        <v>0.666666666666667</v>
      </c>
      <c r="S2149" s="0" t="n">
        <f aca="false">IF($L2149&lt;&gt;"",IF($L2149&gt;=2015.5,1,0),"")</f>
        <v>1</v>
      </c>
      <c r="T2149" s="0" t="n">
        <f aca="false">IF($L2149&lt;&gt;"",IF($L2149&gt;=2016,1,0),"")</f>
        <v>1</v>
      </c>
      <c r="U2149" s="0" t="n">
        <f aca="false">IF(ISNUMBER($BX2149),IF($BX2149&gt;=2016,1,0),"")</f>
        <v>1</v>
      </c>
      <c r="V2149" s="0" t="n">
        <f aca="false">IF(ISNUMBER($BW2149),IF($BW2149&gt;=2016,1,0),"")</f>
        <v>0</v>
      </c>
      <c r="W2149" s="0" t="str">
        <f aca="false">IF(AND(ISNUMBER($BW2149),ISNUMBER($BX2149)),IF($BW2149&gt;=2016,"post-only",IF($BX2149&lt;2016,"pre-only","mixed")),"")</f>
        <v>mixed</v>
      </c>
      <c r="X2149" s="0" t="n">
        <f aca="false">IF(AND(ISNUMBER($BW2149),ISNUMBER($BX2149)),MIN(1,MAX(0,($BX2149-2017+1)/($BX2149-$BW2149+1))),"")</f>
        <v>0.555555555555556</v>
      </c>
      <c r="Y2149" s="0" t="n">
        <f aca="false">IF(AND(ISNUMBER($BW2149),ISNUMBER($BX2149)),MIN(1,MAX(0,($BX2149-2018+1)/($BX2149-$BW2149+1))),"")</f>
        <v>0.444444444444444</v>
      </c>
      <c r="Z2149" s="0" t="n">
        <f aca="false">IF(AND(ISNUMBER($BW2149),ISNUMBER($BX2149)),MIN(1,MAX(0,($BX2149-2019+1)/($BX2149-$BW2149+1))),"")</f>
        <v>0.333333333333333</v>
      </c>
      <c r="AA2149" s="0" t="n">
        <f aca="false">IF(ISNUMBER($BX2149),IF($BX2149&gt;=2017,1,0),"")</f>
        <v>1</v>
      </c>
      <c r="AB2149" s="0" t="n">
        <f aca="false">IF(ISNUMBER($BX2149),IF($BX2149&gt;=2018,1,0),"")</f>
        <v>1</v>
      </c>
      <c r="AC2149" s="0" t="n">
        <f aca="false">IF(ISNUMBER($BX2149),IF($BX2149&gt;=2019,1,0),"")</f>
        <v>1</v>
      </c>
      <c r="AD2149" s="0" t="n">
        <f aca="false">IF($L2149&lt;&gt;"",IF($L2149&gt;2013,1,0),"")</f>
        <v>1</v>
      </c>
      <c r="AE2149" s="0" t="n">
        <f aca="false">IF($L2149&lt;&gt;"",1+IF($L2149&gt;2011,1,0)+IF($L2149&gt;2014,1,0),"")</f>
        <v>3</v>
      </c>
      <c r="AF2149" s="0" t="s">
        <v>87</v>
      </c>
      <c r="AG2149" s="0" t="s">
        <v>436</v>
      </c>
      <c r="AH2149" s="0" t="s">
        <v>89</v>
      </c>
      <c r="AI2149" s="0" t="s">
        <v>334</v>
      </c>
      <c r="AJ2149" s="0" t="s">
        <v>497</v>
      </c>
      <c r="AK2149" s="0" t="str">
        <f aca="false">IF(AND($CF2149&lt;&gt;"",IFERROR(INDEX(subsample_country_map!$B:$B,MATCH($CF2149,subsample_country_map!$A:$A,0)),"")&lt;&gt;""),INDEX(subsample_country_map!$B:$B,MATCH($CF2149,subsample_country_map!$A:$A,0)),INDEX(lookup!$AA:$AA,MATCH($A2149,lookup!$A:$A,0)))</f>
        <v>3_AsiaPac</v>
      </c>
      <c r="AL2149" s="0" t="str">
        <f aca="false">IF(AND($CF2149&lt;&gt;"",IFERROR(INDEX(subsample_country_map!$C:$C,MATCH($CF2149,subsample_country_map!$A:$A,0)),"")&lt;&gt;""),INDEX(subsample_country_map!$C:$C,MATCH($CF2149,subsample_country_map!$A:$A,0)),INDEX(lookup!$AB:$AB,MATCH($A2149,lookup!$A:$A,0)))</f>
        <v>2_developing</v>
      </c>
      <c r="AM2149" s="0" t="str">
        <f aca="false">IF(AND($CF2149&lt;&gt;"",IFERROR(INDEX(subsample_country_map!$D:$D,MATCH($CF2149,subsample_country_map!$A:$A,0)),"")&lt;&gt;""),INDEX(subsample_country_map!$D:$D,MATCH($CF2149,subsample_country_map!$A:$A,0)),INDEX(lookup!$AC:$AC,MATCH($A2149,lookup!$A:$A,0)))</f>
        <v>2_non_western</v>
      </c>
      <c r="AN2149" s="0" t="str">
        <f aca="false">IF(AND($CF2149&lt;&gt;"",IFERROR(INDEX(subsample_country_map!$E:$E,MATCH($CF2149,subsample_country_map!$A:$A,0)),"")&lt;&gt;""),INDEX(subsample_country_map!$E:$E,MATCH($CF2149,subsample_country_map!$A:$A,0)),INDEX(lookup!$AD:$AD,MATCH($A2149,lookup!$A:$A,0)))</f>
        <v>2_civil law</v>
      </c>
      <c r="AO2149" s="0" t="str">
        <f aca="false">INDEX(lookup!$Y:$Y,MATCH($A2149,lookup!$A:$A,0))</f>
        <v>0_published</v>
      </c>
      <c r="AP2149" s="0" t="str">
        <f aca="false">INDEX(lookup!$Z:$Z,MATCH($A2149,lookup!$A:$A,0))</f>
        <v>1_VHB high</v>
      </c>
      <c r="AQ2149" s="0" t="str">
        <f aca="false">INDEX(lookup!$W:$W,MATCH($A2149,lookup!$A:$A,0))</f>
        <v>1_fin/acc/econ</v>
      </c>
      <c r="AS2149" s="0" t="s">
        <v>91</v>
      </c>
      <c r="AT2149" s="0" t="s">
        <v>111</v>
      </c>
      <c r="AU2149" s="0" t="s">
        <v>93</v>
      </c>
      <c r="AV2149" s="0" t="s">
        <v>7240</v>
      </c>
      <c r="AX2149" s="0" t="s">
        <v>918</v>
      </c>
      <c r="BA2149" s="0" t="n">
        <v>25774</v>
      </c>
      <c r="BB2149" s="0" t="s">
        <v>347</v>
      </c>
      <c r="BC2149" s="0" t="s">
        <v>358</v>
      </c>
      <c r="BD2149" s="0" t="s">
        <v>123</v>
      </c>
      <c r="BE2149" s="0" t="s">
        <v>98</v>
      </c>
      <c r="BI2149" s="0" t="s">
        <v>143</v>
      </c>
      <c r="BJ2149" s="0" t="s">
        <v>7241</v>
      </c>
      <c r="BK2149" s="0" t="s">
        <v>191</v>
      </c>
      <c r="BL2149" s="0" t="s">
        <v>7242</v>
      </c>
      <c r="BM2149" s="0" t="s">
        <v>7204</v>
      </c>
      <c r="BN2149" s="0" t="s">
        <v>7205</v>
      </c>
      <c r="BO2149" s="0" t="s">
        <v>105</v>
      </c>
      <c r="BP2149" s="0" t="s">
        <v>7200</v>
      </c>
      <c r="BQ2149" s="0" t="s">
        <v>127</v>
      </c>
      <c r="BT2149" s="0" t="n">
        <v>0</v>
      </c>
      <c r="BU2149" s="0" t="s">
        <v>7206</v>
      </c>
      <c r="BW2149" s="0" t="n">
        <v>2013</v>
      </c>
      <c r="BX2149" s="0" t="n">
        <v>2021</v>
      </c>
      <c r="BY2149" s="0" t="s">
        <v>2985</v>
      </c>
      <c r="BZ2149" s="0" t="n">
        <v>2017</v>
      </c>
      <c r="CA2149" s="0" t="n">
        <v>0.666666666666667</v>
      </c>
      <c r="CB2149" s="0" t="n">
        <v>1</v>
      </c>
      <c r="CC2149" s="0" t="n">
        <v>1</v>
      </c>
      <c r="CD2149" s="0" t="n">
        <v>-0.0298318500435983</v>
      </c>
      <c r="CE2149" s="0" t="n">
        <v>1</v>
      </c>
    </row>
    <row r="2150" customFormat="false" ht="15" hidden="false" customHeight="false" outlineLevel="0" collapsed="false">
      <c r="A2150" s="0" t="s">
        <v>7200</v>
      </c>
      <c r="B2150" s="0" t="n">
        <v>3455</v>
      </c>
      <c r="C2150" s="0" t="n">
        <v>-0.0250322006594692</v>
      </c>
      <c r="D2150" s="0" t="n">
        <v>25774</v>
      </c>
      <c r="E2150" s="0" t="n">
        <f aca="false">IF(ISNUMBER($BA2150),$BA2150,IF(AND(ISNUMBER($D2150),ISNUMBER($BW2150),ISNUMBER($BX2150)),$D2150*($BX2150-$BW2150+1),""))</f>
        <v>25774</v>
      </c>
      <c r="H2150" s="0" t="s">
        <v>118</v>
      </c>
      <c r="I2150" s="0" t="s">
        <v>119</v>
      </c>
      <c r="J2150" s="0" t="n">
        <f aca="false">IF($BW2150&lt;&gt;"",$BW2150,"")</f>
        <v>2013</v>
      </c>
      <c r="K2150" s="0" t="n">
        <f aca="false">IF($BX2150&lt;&gt;"",$BX2150,"")</f>
        <v>2021</v>
      </c>
      <c r="L2150" s="0" t="n">
        <f aca="false">IF(AND(ISNUMBER($BW2150),ISNUMBER($BX2150)),($BW2150+$BX2150)/2,"")</f>
        <v>2017</v>
      </c>
      <c r="M2150" s="0" t="n">
        <f aca="false">IF($L2150&lt;&gt;"",$L2150,"")</f>
        <v>2017</v>
      </c>
      <c r="N2150" s="0" t="n">
        <f aca="false">IF(AND(ISNUMBER($BW2150),ISNUMBER($BX2150)),MIN(1,MAX(0,($BX2150-2016+1)/($BX2150-$BW2150+1))),"")</f>
        <v>0.666666666666667</v>
      </c>
      <c r="O2150" s="0" t="n">
        <f aca="false">IF(AND(ISNUMBER($BW2150),ISNUMBER($BX2150)),MIN(1,MAX(0,($BX2150-2017+1)/($BX2150-$BW2150+1))),"")</f>
        <v>0.555555555555556</v>
      </c>
      <c r="P2150" s="0" t="n">
        <f aca="false">IF(AND(ISNUMBER($BW2150),ISNUMBER($BX2150)),MIN(1,MAX(0,($BX2150-2018+1)/($BX2150-$BW2150+1))),"")</f>
        <v>0.444444444444444</v>
      </c>
      <c r="Q2150" s="0" t="n">
        <f aca="false">IF(AND(ISNUMBER($BW2150),ISNUMBER($BX2150)),MIN(1,MAX(0,($BX2150-2019+1)/($BX2150-$BW2150+1))),"")</f>
        <v>0.333333333333333</v>
      </c>
      <c r="R2150" s="0" t="n">
        <f aca="false">IF(AND(ISNUMBER($BW2150),ISNUMBER($BX2150)),MIN(1,MAX(0,($BX2150-2016+1)/($BX2150-$BW2150+1))),"")</f>
        <v>0.666666666666667</v>
      </c>
      <c r="S2150" s="0" t="n">
        <f aca="false">IF($L2150&lt;&gt;"",IF($L2150&gt;=2015.5,1,0),"")</f>
        <v>1</v>
      </c>
      <c r="T2150" s="0" t="n">
        <f aca="false">IF($L2150&lt;&gt;"",IF($L2150&gt;=2016,1,0),"")</f>
        <v>1</v>
      </c>
      <c r="U2150" s="0" t="n">
        <f aca="false">IF(ISNUMBER($BX2150),IF($BX2150&gt;=2016,1,0),"")</f>
        <v>1</v>
      </c>
      <c r="V2150" s="0" t="n">
        <f aca="false">IF(ISNUMBER($BW2150),IF($BW2150&gt;=2016,1,0),"")</f>
        <v>0</v>
      </c>
      <c r="W2150" s="0" t="str">
        <f aca="false">IF(AND(ISNUMBER($BW2150),ISNUMBER($BX2150)),IF($BW2150&gt;=2016,"post-only",IF($BX2150&lt;2016,"pre-only","mixed")),"")</f>
        <v>mixed</v>
      </c>
      <c r="X2150" s="0" t="n">
        <f aca="false">IF(AND(ISNUMBER($BW2150),ISNUMBER($BX2150)),MIN(1,MAX(0,($BX2150-2017+1)/($BX2150-$BW2150+1))),"")</f>
        <v>0.555555555555556</v>
      </c>
      <c r="Y2150" s="0" t="n">
        <f aca="false">IF(AND(ISNUMBER($BW2150),ISNUMBER($BX2150)),MIN(1,MAX(0,($BX2150-2018+1)/($BX2150-$BW2150+1))),"")</f>
        <v>0.444444444444444</v>
      </c>
      <c r="Z2150" s="0" t="n">
        <f aca="false">IF(AND(ISNUMBER($BW2150),ISNUMBER($BX2150)),MIN(1,MAX(0,($BX2150-2019+1)/($BX2150-$BW2150+1))),"")</f>
        <v>0.333333333333333</v>
      </c>
      <c r="AA2150" s="0" t="n">
        <f aca="false">IF(ISNUMBER($BX2150),IF($BX2150&gt;=2017,1,0),"")</f>
        <v>1</v>
      </c>
      <c r="AB2150" s="0" t="n">
        <f aca="false">IF(ISNUMBER($BX2150),IF($BX2150&gt;=2018,1,0),"")</f>
        <v>1</v>
      </c>
      <c r="AC2150" s="0" t="n">
        <f aca="false">IF(ISNUMBER($BX2150),IF($BX2150&gt;=2019,1,0),"")</f>
        <v>1</v>
      </c>
      <c r="AD2150" s="0" t="n">
        <f aca="false">IF($L2150&lt;&gt;"",IF($L2150&gt;2013,1,0),"")</f>
        <v>1</v>
      </c>
      <c r="AE2150" s="0" t="n">
        <f aca="false">IF($L2150&lt;&gt;"",1+IF($L2150&gt;2011,1,0)+IF($L2150&gt;2014,1,0),"")</f>
        <v>3</v>
      </c>
      <c r="AF2150" s="0" t="s">
        <v>87</v>
      </c>
      <c r="AG2150" s="0" t="s">
        <v>436</v>
      </c>
      <c r="AH2150" s="0" t="s">
        <v>89</v>
      </c>
      <c r="AI2150" s="0" t="s">
        <v>334</v>
      </c>
      <c r="AJ2150" s="0" t="s">
        <v>497</v>
      </c>
      <c r="AK2150" s="0" t="str">
        <f aca="false">IF(AND($CF2150&lt;&gt;"",IFERROR(INDEX(subsample_country_map!$B:$B,MATCH($CF2150,subsample_country_map!$A:$A,0)),"")&lt;&gt;""),INDEX(subsample_country_map!$B:$B,MATCH($CF2150,subsample_country_map!$A:$A,0)),INDEX(lookup!$AA:$AA,MATCH($A2150,lookup!$A:$A,0)))</f>
        <v>3_AsiaPac</v>
      </c>
      <c r="AL2150" s="0" t="str">
        <f aca="false">IF(AND($CF2150&lt;&gt;"",IFERROR(INDEX(subsample_country_map!$C:$C,MATCH($CF2150,subsample_country_map!$A:$A,0)),"")&lt;&gt;""),INDEX(subsample_country_map!$C:$C,MATCH($CF2150,subsample_country_map!$A:$A,0)),INDEX(lookup!$AB:$AB,MATCH($A2150,lookup!$A:$A,0)))</f>
        <v>2_developing</v>
      </c>
      <c r="AM2150" s="0" t="str">
        <f aca="false">IF(AND($CF2150&lt;&gt;"",IFERROR(INDEX(subsample_country_map!$D:$D,MATCH($CF2150,subsample_country_map!$A:$A,0)),"")&lt;&gt;""),INDEX(subsample_country_map!$D:$D,MATCH($CF2150,subsample_country_map!$A:$A,0)),INDEX(lookup!$AC:$AC,MATCH($A2150,lookup!$A:$A,0)))</f>
        <v>2_non_western</v>
      </c>
      <c r="AN2150" s="0" t="str">
        <f aca="false">IF(AND($CF2150&lt;&gt;"",IFERROR(INDEX(subsample_country_map!$E:$E,MATCH($CF2150,subsample_country_map!$A:$A,0)),"")&lt;&gt;""),INDEX(subsample_country_map!$E:$E,MATCH($CF2150,subsample_country_map!$A:$A,0)),INDEX(lookup!$AD:$AD,MATCH($A2150,lookup!$A:$A,0)))</f>
        <v>2_civil law</v>
      </c>
      <c r="AO2150" s="0" t="str">
        <f aca="false">INDEX(lookup!$Y:$Y,MATCH($A2150,lookup!$A:$A,0))</f>
        <v>0_published</v>
      </c>
      <c r="AP2150" s="0" t="str">
        <f aca="false">INDEX(lookup!$Z:$Z,MATCH($A2150,lookup!$A:$A,0))</f>
        <v>1_VHB high</v>
      </c>
      <c r="AQ2150" s="0" t="str">
        <f aca="false">INDEX(lookup!$W:$W,MATCH($A2150,lookup!$A:$A,0))</f>
        <v>1_fin/acc/econ</v>
      </c>
      <c r="AS2150" s="0" t="s">
        <v>91</v>
      </c>
      <c r="AT2150" s="0" t="s">
        <v>111</v>
      </c>
      <c r="AU2150" s="0" t="s">
        <v>93</v>
      </c>
      <c r="AV2150" s="0" t="s">
        <v>7243</v>
      </c>
      <c r="AX2150" s="0" t="s">
        <v>7244</v>
      </c>
      <c r="BA2150" s="0" t="n">
        <v>25774</v>
      </c>
      <c r="BB2150" s="0" t="s">
        <v>347</v>
      </c>
      <c r="BC2150" s="0" t="s">
        <v>358</v>
      </c>
      <c r="BD2150" s="0" t="s">
        <v>123</v>
      </c>
      <c r="BE2150" s="0" t="s">
        <v>98</v>
      </c>
      <c r="BI2150" s="0" t="s">
        <v>143</v>
      </c>
      <c r="BJ2150" s="0" t="s">
        <v>7245</v>
      </c>
      <c r="BK2150" s="0" t="s">
        <v>191</v>
      </c>
      <c r="BL2150" s="0" t="s">
        <v>7246</v>
      </c>
      <c r="BM2150" s="0" t="s">
        <v>7204</v>
      </c>
      <c r="BN2150" s="0" t="s">
        <v>7205</v>
      </c>
      <c r="BO2150" s="0" t="s">
        <v>105</v>
      </c>
      <c r="BP2150" s="0" t="s">
        <v>7200</v>
      </c>
      <c r="BQ2150" s="0" t="s">
        <v>127</v>
      </c>
      <c r="BT2150" s="0" t="n">
        <v>0</v>
      </c>
      <c r="BU2150" s="0" t="s">
        <v>7206</v>
      </c>
      <c r="BW2150" s="0" t="n">
        <v>2013</v>
      </c>
      <c r="BX2150" s="0" t="n">
        <v>2021</v>
      </c>
      <c r="BY2150" s="0" t="s">
        <v>2985</v>
      </c>
      <c r="BZ2150" s="0" t="n">
        <v>2017</v>
      </c>
      <c r="CA2150" s="0" t="n">
        <v>0.666666666666667</v>
      </c>
      <c r="CB2150" s="0" t="n">
        <v>1</v>
      </c>
      <c r="CC2150" s="0" t="n">
        <v>1</v>
      </c>
      <c r="CD2150" s="0" t="n">
        <v>-0.0250374311107639</v>
      </c>
      <c r="CE2150" s="0" t="n">
        <v>1</v>
      </c>
    </row>
    <row r="2151" customFormat="false" ht="15" hidden="false" customHeight="false" outlineLevel="0" collapsed="false">
      <c r="A2151" s="0" t="s">
        <v>7200</v>
      </c>
      <c r="B2151" s="0" t="n">
        <v>3456</v>
      </c>
      <c r="C2151" s="0" t="n">
        <v>-0.0227958561230363</v>
      </c>
      <c r="D2151" s="0" t="n">
        <v>24376</v>
      </c>
      <c r="E2151" s="0" t="n">
        <f aca="false">IF(ISNUMBER($BA2151),$BA2151,IF(AND(ISNUMBER($D2151),ISNUMBER($BW2151),ISNUMBER($BX2151)),$D2151*($BX2151-$BW2151+1),""))</f>
        <v>24376</v>
      </c>
      <c r="H2151" s="0" t="s">
        <v>118</v>
      </c>
      <c r="I2151" s="0" t="s">
        <v>119</v>
      </c>
      <c r="J2151" s="0" t="n">
        <f aca="false">IF($BW2151&lt;&gt;"",$BW2151,"")</f>
        <v>2013</v>
      </c>
      <c r="K2151" s="0" t="n">
        <f aca="false">IF($BX2151&lt;&gt;"",$BX2151,"")</f>
        <v>2021</v>
      </c>
      <c r="L2151" s="0" t="n">
        <f aca="false">IF(AND(ISNUMBER($BW2151),ISNUMBER($BX2151)),($BW2151+$BX2151)/2,"")</f>
        <v>2017</v>
      </c>
      <c r="M2151" s="0" t="n">
        <f aca="false">IF($L2151&lt;&gt;"",$L2151,"")</f>
        <v>2017</v>
      </c>
      <c r="N2151" s="0" t="n">
        <f aca="false">IF(AND(ISNUMBER($BW2151),ISNUMBER($BX2151)),MIN(1,MAX(0,($BX2151-2016+1)/($BX2151-$BW2151+1))),"")</f>
        <v>0.666666666666667</v>
      </c>
      <c r="O2151" s="0" t="n">
        <f aca="false">IF(AND(ISNUMBER($BW2151),ISNUMBER($BX2151)),MIN(1,MAX(0,($BX2151-2017+1)/($BX2151-$BW2151+1))),"")</f>
        <v>0.555555555555556</v>
      </c>
      <c r="P2151" s="0" t="n">
        <f aca="false">IF(AND(ISNUMBER($BW2151),ISNUMBER($BX2151)),MIN(1,MAX(0,($BX2151-2018+1)/($BX2151-$BW2151+1))),"")</f>
        <v>0.444444444444444</v>
      </c>
      <c r="Q2151" s="0" t="n">
        <f aca="false">IF(AND(ISNUMBER($BW2151),ISNUMBER($BX2151)),MIN(1,MAX(0,($BX2151-2019+1)/($BX2151-$BW2151+1))),"")</f>
        <v>0.333333333333333</v>
      </c>
      <c r="R2151" s="0" t="n">
        <f aca="false">IF(AND(ISNUMBER($BW2151),ISNUMBER($BX2151)),MIN(1,MAX(0,($BX2151-2016+1)/($BX2151-$BW2151+1))),"")</f>
        <v>0.666666666666667</v>
      </c>
      <c r="S2151" s="0" t="n">
        <f aca="false">IF($L2151&lt;&gt;"",IF($L2151&gt;=2015.5,1,0),"")</f>
        <v>1</v>
      </c>
      <c r="T2151" s="0" t="n">
        <f aca="false">IF($L2151&lt;&gt;"",IF($L2151&gt;=2016,1,0),"")</f>
        <v>1</v>
      </c>
      <c r="U2151" s="0" t="n">
        <f aca="false">IF(ISNUMBER($BX2151),IF($BX2151&gt;=2016,1,0),"")</f>
        <v>1</v>
      </c>
      <c r="V2151" s="0" t="n">
        <f aca="false">IF(ISNUMBER($BW2151),IF($BW2151&gt;=2016,1,0),"")</f>
        <v>0</v>
      </c>
      <c r="W2151" s="0" t="str">
        <f aca="false">IF(AND(ISNUMBER($BW2151),ISNUMBER($BX2151)),IF($BW2151&gt;=2016,"post-only",IF($BX2151&lt;2016,"pre-only","mixed")),"")</f>
        <v>mixed</v>
      </c>
      <c r="X2151" s="0" t="n">
        <f aca="false">IF(AND(ISNUMBER($BW2151),ISNUMBER($BX2151)),MIN(1,MAX(0,($BX2151-2017+1)/($BX2151-$BW2151+1))),"")</f>
        <v>0.555555555555556</v>
      </c>
      <c r="Y2151" s="0" t="n">
        <f aca="false">IF(AND(ISNUMBER($BW2151),ISNUMBER($BX2151)),MIN(1,MAX(0,($BX2151-2018+1)/($BX2151-$BW2151+1))),"")</f>
        <v>0.444444444444444</v>
      </c>
      <c r="Z2151" s="0" t="n">
        <f aca="false">IF(AND(ISNUMBER($BW2151),ISNUMBER($BX2151)),MIN(1,MAX(0,($BX2151-2019+1)/($BX2151-$BW2151+1))),"")</f>
        <v>0.333333333333333</v>
      </c>
      <c r="AA2151" s="0" t="n">
        <f aca="false">IF(ISNUMBER($BX2151),IF($BX2151&gt;=2017,1,0),"")</f>
        <v>1</v>
      </c>
      <c r="AB2151" s="0" t="n">
        <f aca="false">IF(ISNUMBER($BX2151),IF($BX2151&gt;=2018,1,0),"")</f>
        <v>1</v>
      </c>
      <c r="AC2151" s="0" t="n">
        <f aca="false">IF(ISNUMBER($BX2151),IF($BX2151&gt;=2019,1,0),"")</f>
        <v>1</v>
      </c>
      <c r="AD2151" s="0" t="n">
        <f aca="false">IF($L2151&lt;&gt;"",IF($L2151&gt;2013,1,0),"")</f>
        <v>1</v>
      </c>
      <c r="AE2151" s="0" t="n">
        <f aca="false">IF($L2151&lt;&gt;"",1+IF($L2151&gt;2011,1,0)+IF($L2151&gt;2014,1,0),"")</f>
        <v>3</v>
      </c>
      <c r="AF2151" s="0" t="s">
        <v>87</v>
      </c>
      <c r="AG2151" s="0" t="s">
        <v>436</v>
      </c>
      <c r="AH2151" s="0" t="s">
        <v>89</v>
      </c>
      <c r="AI2151" s="0" t="s">
        <v>334</v>
      </c>
      <c r="AJ2151" s="0" t="s">
        <v>497</v>
      </c>
      <c r="AK2151" s="0" t="str">
        <f aca="false">IF(AND($CF2151&lt;&gt;"",IFERROR(INDEX(subsample_country_map!$B:$B,MATCH($CF2151,subsample_country_map!$A:$A,0)),"")&lt;&gt;""),INDEX(subsample_country_map!$B:$B,MATCH($CF2151,subsample_country_map!$A:$A,0)),INDEX(lookup!$AA:$AA,MATCH($A2151,lookup!$A:$A,0)))</f>
        <v>3_AsiaPac</v>
      </c>
      <c r="AL2151" s="0" t="str">
        <f aca="false">IF(AND($CF2151&lt;&gt;"",IFERROR(INDEX(subsample_country_map!$C:$C,MATCH($CF2151,subsample_country_map!$A:$A,0)),"")&lt;&gt;""),INDEX(subsample_country_map!$C:$C,MATCH($CF2151,subsample_country_map!$A:$A,0)),INDEX(lookup!$AB:$AB,MATCH($A2151,lookup!$A:$A,0)))</f>
        <v>2_developing</v>
      </c>
      <c r="AM2151" s="0" t="str">
        <f aca="false">IF(AND($CF2151&lt;&gt;"",IFERROR(INDEX(subsample_country_map!$D:$D,MATCH($CF2151,subsample_country_map!$A:$A,0)),"")&lt;&gt;""),INDEX(subsample_country_map!$D:$D,MATCH($CF2151,subsample_country_map!$A:$A,0)),INDEX(lookup!$AC:$AC,MATCH($A2151,lookup!$A:$A,0)))</f>
        <v>2_non_western</v>
      </c>
      <c r="AN2151" s="0" t="str">
        <f aca="false">IF(AND($CF2151&lt;&gt;"",IFERROR(INDEX(subsample_country_map!$E:$E,MATCH($CF2151,subsample_country_map!$A:$A,0)),"")&lt;&gt;""),INDEX(subsample_country_map!$E:$E,MATCH($CF2151,subsample_country_map!$A:$A,0)),INDEX(lookup!$AD:$AD,MATCH($A2151,lookup!$A:$A,0)))</f>
        <v>2_civil law</v>
      </c>
      <c r="AO2151" s="0" t="str">
        <f aca="false">INDEX(lookup!$Y:$Y,MATCH($A2151,lookup!$A:$A,0))</f>
        <v>0_published</v>
      </c>
      <c r="AP2151" s="0" t="str">
        <f aca="false">INDEX(lookup!$Z:$Z,MATCH($A2151,lookup!$A:$A,0))</f>
        <v>1_VHB high</v>
      </c>
      <c r="AQ2151" s="0" t="str">
        <f aca="false">INDEX(lookup!$W:$W,MATCH($A2151,lookup!$A:$A,0))</f>
        <v>1_fin/acc/econ</v>
      </c>
      <c r="AS2151" s="0" t="s">
        <v>91</v>
      </c>
      <c r="AT2151" s="0" t="s">
        <v>111</v>
      </c>
      <c r="AU2151" s="0" t="s">
        <v>93</v>
      </c>
      <c r="AV2151" s="0" t="s">
        <v>4649</v>
      </c>
      <c r="AX2151" s="0" t="s">
        <v>7247</v>
      </c>
      <c r="BA2151" s="0" t="n">
        <v>24376</v>
      </c>
      <c r="BB2151" s="0" t="s">
        <v>347</v>
      </c>
      <c r="BC2151" s="0" t="s">
        <v>358</v>
      </c>
      <c r="BD2151" s="0" t="s">
        <v>123</v>
      </c>
      <c r="BE2151" s="0" t="s">
        <v>98</v>
      </c>
      <c r="BI2151" s="0" t="s">
        <v>189</v>
      </c>
      <c r="BJ2151" s="0" t="s">
        <v>7248</v>
      </c>
      <c r="BK2151" s="0" t="s">
        <v>209</v>
      </c>
      <c r="BL2151" s="0" t="s">
        <v>7249</v>
      </c>
      <c r="BM2151" s="0" t="s">
        <v>7204</v>
      </c>
      <c r="BN2151" s="0" t="s">
        <v>7205</v>
      </c>
      <c r="BO2151" s="0" t="s">
        <v>105</v>
      </c>
      <c r="BP2151" s="0" t="s">
        <v>7200</v>
      </c>
      <c r="BQ2151" s="0" t="s">
        <v>127</v>
      </c>
      <c r="BT2151" s="0" t="n">
        <v>0</v>
      </c>
      <c r="BU2151" s="0" t="s">
        <v>7206</v>
      </c>
      <c r="BW2151" s="0" t="n">
        <v>2013</v>
      </c>
      <c r="BX2151" s="0" t="n">
        <v>2021</v>
      </c>
      <c r="BY2151" s="0" t="s">
        <v>2985</v>
      </c>
      <c r="BZ2151" s="0" t="n">
        <v>2017</v>
      </c>
      <c r="CA2151" s="0" t="n">
        <v>0.666666666666667</v>
      </c>
      <c r="CB2151" s="0" t="n">
        <v>1</v>
      </c>
      <c r="CC2151" s="0" t="n">
        <v>1</v>
      </c>
      <c r="CD2151" s="0" t="n">
        <v>-0.0227998059848779</v>
      </c>
      <c r="CE2151" s="0" t="n">
        <v>1</v>
      </c>
    </row>
    <row r="2152" customFormat="false" ht="15" hidden="false" customHeight="false" outlineLevel="0" collapsed="false">
      <c r="A2152" s="0" t="s">
        <v>7200</v>
      </c>
      <c r="B2152" s="0" t="n">
        <v>3457</v>
      </c>
      <c r="C2152" s="0" t="n">
        <v>-0.0361006233199219</v>
      </c>
      <c r="D2152" s="0" t="n">
        <v>24376</v>
      </c>
      <c r="E2152" s="0" t="n">
        <f aca="false">IF(ISNUMBER($BA2152),$BA2152,IF(AND(ISNUMBER($D2152),ISNUMBER($BW2152),ISNUMBER($BX2152)),$D2152*($BX2152-$BW2152+1),""))</f>
        <v>24376</v>
      </c>
      <c r="H2152" s="0" t="s">
        <v>118</v>
      </c>
      <c r="I2152" s="0" t="s">
        <v>119</v>
      </c>
      <c r="J2152" s="0" t="n">
        <f aca="false">IF($BW2152&lt;&gt;"",$BW2152,"")</f>
        <v>2013</v>
      </c>
      <c r="K2152" s="0" t="n">
        <f aca="false">IF($BX2152&lt;&gt;"",$BX2152,"")</f>
        <v>2021</v>
      </c>
      <c r="L2152" s="0" t="n">
        <f aca="false">IF(AND(ISNUMBER($BW2152),ISNUMBER($BX2152)),($BW2152+$BX2152)/2,"")</f>
        <v>2017</v>
      </c>
      <c r="M2152" s="0" t="n">
        <f aca="false">IF($L2152&lt;&gt;"",$L2152,"")</f>
        <v>2017</v>
      </c>
      <c r="N2152" s="0" t="n">
        <f aca="false">IF(AND(ISNUMBER($BW2152),ISNUMBER($BX2152)),MIN(1,MAX(0,($BX2152-2016+1)/($BX2152-$BW2152+1))),"")</f>
        <v>0.666666666666667</v>
      </c>
      <c r="O2152" s="0" t="n">
        <f aca="false">IF(AND(ISNUMBER($BW2152),ISNUMBER($BX2152)),MIN(1,MAX(0,($BX2152-2017+1)/($BX2152-$BW2152+1))),"")</f>
        <v>0.555555555555556</v>
      </c>
      <c r="P2152" s="0" t="n">
        <f aca="false">IF(AND(ISNUMBER($BW2152),ISNUMBER($BX2152)),MIN(1,MAX(0,($BX2152-2018+1)/($BX2152-$BW2152+1))),"")</f>
        <v>0.444444444444444</v>
      </c>
      <c r="Q2152" s="0" t="n">
        <f aca="false">IF(AND(ISNUMBER($BW2152),ISNUMBER($BX2152)),MIN(1,MAX(0,($BX2152-2019+1)/($BX2152-$BW2152+1))),"")</f>
        <v>0.333333333333333</v>
      </c>
      <c r="R2152" s="0" t="n">
        <f aca="false">IF(AND(ISNUMBER($BW2152),ISNUMBER($BX2152)),MIN(1,MAX(0,($BX2152-2016+1)/($BX2152-$BW2152+1))),"")</f>
        <v>0.666666666666667</v>
      </c>
      <c r="S2152" s="0" t="n">
        <f aca="false">IF($L2152&lt;&gt;"",IF($L2152&gt;=2015.5,1,0),"")</f>
        <v>1</v>
      </c>
      <c r="T2152" s="0" t="n">
        <f aca="false">IF($L2152&lt;&gt;"",IF($L2152&gt;=2016,1,0),"")</f>
        <v>1</v>
      </c>
      <c r="U2152" s="0" t="n">
        <f aca="false">IF(ISNUMBER($BX2152),IF($BX2152&gt;=2016,1,0),"")</f>
        <v>1</v>
      </c>
      <c r="V2152" s="0" t="n">
        <f aca="false">IF(ISNUMBER($BW2152),IF($BW2152&gt;=2016,1,0),"")</f>
        <v>0</v>
      </c>
      <c r="W2152" s="0" t="str">
        <f aca="false">IF(AND(ISNUMBER($BW2152),ISNUMBER($BX2152)),IF($BW2152&gt;=2016,"post-only",IF($BX2152&lt;2016,"pre-only","mixed")),"")</f>
        <v>mixed</v>
      </c>
      <c r="X2152" s="0" t="n">
        <f aca="false">IF(AND(ISNUMBER($BW2152),ISNUMBER($BX2152)),MIN(1,MAX(0,($BX2152-2017+1)/($BX2152-$BW2152+1))),"")</f>
        <v>0.555555555555556</v>
      </c>
      <c r="Y2152" s="0" t="n">
        <f aca="false">IF(AND(ISNUMBER($BW2152),ISNUMBER($BX2152)),MIN(1,MAX(0,($BX2152-2018+1)/($BX2152-$BW2152+1))),"")</f>
        <v>0.444444444444444</v>
      </c>
      <c r="Z2152" s="0" t="n">
        <f aca="false">IF(AND(ISNUMBER($BW2152),ISNUMBER($BX2152)),MIN(1,MAX(0,($BX2152-2019+1)/($BX2152-$BW2152+1))),"")</f>
        <v>0.333333333333333</v>
      </c>
      <c r="AA2152" s="0" t="n">
        <f aca="false">IF(ISNUMBER($BX2152),IF($BX2152&gt;=2017,1,0),"")</f>
        <v>1</v>
      </c>
      <c r="AB2152" s="0" t="n">
        <f aca="false">IF(ISNUMBER($BX2152),IF($BX2152&gt;=2018,1,0),"")</f>
        <v>1</v>
      </c>
      <c r="AC2152" s="0" t="n">
        <f aca="false">IF(ISNUMBER($BX2152),IF($BX2152&gt;=2019,1,0),"")</f>
        <v>1</v>
      </c>
      <c r="AD2152" s="0" t="n">
        <f aca="false">IF($L2152&lt;&gt;"",IF($L2152&gt;2013,1,0),"")</f>
        <v>1</v>
      </c>
      <c r="AE2152" s="0" t="n">
        <f aca="false">IF($L2152&lt;&gt;"",1+IF($L2152&gt;2011,1,0)+IF($L2152&gt;2014,1,0),"")</f>
        <v>3</v>
      </c>
      <c r="AF2152" s="0" t="s">
        <v>87</v>
      </c>
      <c r="AG2152" s="0" t="s">
        <v>436</v>
      </c>
      <c r="AH2152" s="0" t="s">
        <v>89</v>
      </c>
      <c r="AI2152" s="0" t="s">
        <v>334</v>
      </c>
      <c r="AJ2152" s="0" t="s">
        <v>497</v>
      </c>
      <c r="AK2152" s="0" t="str">
        <f aca="false">IF(AND($CF2152&lt;&gt;"",IFERROR(INDEX(subsample_country_map!$B:$B,MATCH($CF2152,subsample_country_map!$A:$A,0)),"")&lt;&gt;""),INDEX(subsample_country_map!$B:$B,MATCH($CF2152,subsample_country_map!$A:$A,0)),INDEX(lookup!$AA:$AA,MATCH($A2152,lookup!$A:$A,0)))</f>
        <v>3_AsiaPac</v>
      </c>
      <c r="AL2152" s="0" t="str">
        <f aca="false">IF(AND($CF2152&lt;&gt;"",IFERROR(INDEX(subsample_country_map!$C:$C,MATCH($CF2152,subsample_country_map!$A:$A,0)),"")&lt;&gt;""),INDEX(subsample_country_map!$C:$C,MATCH($CF2152,subsample_country_map!$A:$A,0)),INDEX(lookup!$AB:$AB,MATCH($A2152,lookup!$A:$A,0)))</f>
        <v>2_developing</v>
      </c>
      <c r="AM2152" s="0" t="str">
        <f aca="false">IF(AND($CF2152&lt;&gt;"",IFERROR(INDEX(subsample_country_map!$D:$D,MATCH($CF2152,subsample_country_map!$A:$A,0)),"")&lt;&gt;""),INDEX(subsample_country_map!$D:$D,MATCH($CF2152,subsample_country_map!$A:$A,0)),INDEX(lookup!$AC:$AC,MATCH($A2152,lookup!$A:$A,0)))</f>
        <v>2_non_western</v>
      </c>
      <c r="AN2152" s="0" t="str">
        <f aca="false">IF(AND($CF2152&lt;&gt;"",IFERROR(INDEX(subsample_country_map!$E:$E,MATCH($CF2152,subsample_country_map!$A:$A,0)),"")&lt;&gt;""),INDEX(subsample_country_map!$E:$E,MATCH($CF2152,subsample_country_map!$A:$A,0)),INDEX(lookup!$AD:$AD,MATCH($A2152,lookup!$A:$A,0)))</f>
        <v>2_civil law</v>
      </c>
      <c r="AO2152" s="0" t="str">
        <f aca="false">INDEX(lookup!$Y:$Y,MATCH($A2152,lookup!$A:$A,0))</f>
        <v>0_published</v>
      </c>
      <c r="AP2152" s="0" t="str">
        <f aca="false">INDEX(lookup!$Z:$Z,MATCH($A2152,lookup!$A:$A,0))</f>
        <v>1_VHB high</v>
      </c>
      <c r="AQ2152" s="0" t="str">
        <f aca="false">INDEX(lookup!$W:$W,MATCH($A2152,lookup!$A:$A,0))</f>
        <v>1_fin/acc/econ</v>
      </c>
      <c r="AS2152" s="0" t="s">
        <v>91</v>
      </c>
      <c r="AT2152" s="0" t="s">
        <v>111</v>
      </c>
      <c r="AU2152" s="0" t="s">
        <v>93</v>
      </c>
      <c r="AV2152" s="0" t="s">
        <v>7207</v>
      </c>
      <c r="AX2152" s="0" t="s">
        <v>6756</v>
      </c>
      <c r="BA2152" s="0" t="n">
        <v>24376</v>
      </c>
      <c r="BB2152" s="0" t="s">
        <v>347</v>
      </c>
      <c r="BC2152" s="0" t="s">
        <v>358</v>
      </c>
      <c r="BD2152" s="0" t="s">
        <v>123</v>
      </c>
      <c r="BE2152" s="0" t="s">
        <v>98</v>
      </c>
      <c r="BI2152" s="0" t="s">
        <v>189</v>
      </c>
      <c r="BJ2152" s="0" t="s">
        <v>7250</v>
      </c>
      <c r="BK2152" s="0" t="s">
        <v>209</v>
      </c>
      <c r="BL2152" s="0" t="s">
        <v>7251</v>
      </c>
      <c r="BM2152" s="0" t="s">
        <v>7204</v>
      </c>
      <c r="BN2152" s="0" t="s">
        <v>7205</v>
      </c>
      <c r="BO2152" s="0" t="s">
        <v>105</v>
      </c>
      <c r="BP2152" s="0" t="s">
        <v>7200</v>
      </c>
      <c r="BQ2152" s="0" t="s">
        <v>127</v>
      </c>
      <c r="BT2152" s="0" t="n">
        <v>0</v>
      </c>
      <c r="BU2152" s="0" t="s">
        <v>7206</v>
      </c>
      <c r="BW2152" s="0" t="n">
        <v>2013</v>
      </c>
      <c r="BX2152" s="0" t="n">
        <v>2021</v>
      </c>
      <c r="BY2152" s="0" t="s">
        <v>2985</v>
      </c>
      <c r="BZ2152" s="0" t="n">
        <v>2017</v>
      </c>
      <c r="CA2152" s="0" t="n">
        <v>0.666666666666667</v>
      </c>
      <c r="CB2152" s="0" t="n">
        <v>1</v>
      </c>
      <c r="CC2152" s="0" t="n">
        <v>1</v>
      </c>
      <c r="CD2152" s="0" t="n">
        <v>-0.0361163183672045</v>
      </c>
      <c r="CE2152" s="0" t="n">
        <v>1</v>
      </c>
    </row>
    <row r="2153" customFormat="false" ht="15" hidden="false" customHeight="false" outlineLevel="0" collapsed="false">
      <c r="A2153" s="0" t="s">
        <v>7200</v>
      </c>
      <c r="B2153" s="0" t="n">
        <v>3458</v>
      </c>
      <c r="C2153" s="0" t="n">
        <v>-0.0321893740648656</v>
      </c>
      <c r="D2153" s="0" t="n">
        <v>7886</v>
      </c>
      <c r="E2153" s="0" t="n">
        <f aca="false">IF(ISNUMBER($BA2153),$BA2153,IF(AND(ISNUMBER($D2153),ISNUMBER($BW2153),ISNUMBER($BX2153)),$D2153*($BX2153-$BW2153+1),""))</f>
        <v>7886</v>
      </c>
      <c r="H2153" s="0" t="s">
        <v>118</v>
      </c>
      <c r="I2153" s="0" t="s">
        <v>119</v>
      </c>
      <c r="J2153" s="0" t="n">
        <f aca="false">IF($BW2153&lt;&gt;"",$BW2153,"")</f>
        <v>2013</v>
      </c>
      <c r="K2153" s="0" t="n">
        <f aca="false">IF($BX2153&lt;&gt;"",$BX2153,"")</f>
        <v>2021</v>
      </c>
      <c r="L2153" s="0" t="n">
        <f aca="false">IF(AND(ISNUMBER($BW2153),ISNUMBER($BX2153)),($BW2153+$BX2153)/2,"")</f>
        <v>2017</v>
      </c>
      <c r="M2153" s="0" t="n">
        <f aca="false">IF($L2153&lt;&gt;"",$L2153,"")</f>
        <v>2017</v>
      </c>
      <c r="N2153" s="0" t="n">
        <f aca="false">IF(AND(ISNUMBER($BW2153),ISNUMBER($BX2153)),MIN(1,MAX(0,($BX2153-2016+1)/($BX2153-$BW2153+1))),"")</f>
        <v>0.666666666666667</v>
      </c>
      <c r="O2153" s="0" t="n">
        <f aca="false">IF(AND(ISNUMBER($BW2153),ISNUMBER($BX2153)),MIN(1,MAX(0,($BX2153-2017+1)/($BX2153-$BW2153+1))),"")</f>
        <v>0.555555555555556</v>
      </c>
      <c r="P2153" s="0" t="n">
        <f aca="false">IF(AND(ISNUMBER($BW2153),ISNUMBER($BX2153)),MIN(1,MAX(0,($BX2153-2018+1)/($BX2153-$BW2153+1))),"")</f>
        <v>0.444444444444444</v>
      </c>
      <c r="Q2153" s="0" t="n">
        <f aca="false">IF(AND(ISNUMBER($BW2153),ISNUMBER($BX2153)),MIN(1,MAX(0,($BX2153-2019+1)/($BX2153-$BW2153+1))),"")</f>
        <v>0.333333333333333</v>
      </c>
      <c r="R2153" s="0" t="n">
        <f aca="false">IF(AND(ISNUMBER($BW2153),ISNUMBER($BX2153)),MIN(1,MAX(0,($BX2153-2016+1)/($BX2153-$BW2153+1))),"")</f>
        <v>0.666666666666667</v>
      </c>
      <c r="S2153" s="0" t="n">
        <f aca="false">IF($L2153&lt;&gt;"",IF($L2153&gt;=2015.5,1,0),"")</f>
        <v>1</v>
      </c>
      <c r="T2153" s="0" t="n">
        <f aca="false">IF($L2153&lt;&gt;"",IF($L2153&gt;=2016,1,0),"")</f>
        <v>1</v>
      </c>
      <c r="U2153" s="0" t="n">
        <f aca="false">IF(ISNUMBER($BX2153),IF($BX2153&gt;=2016,1,0),"")</f>
        <v>1</v>
      </c>
      <c r="V2153" s="0" t="n">
        <f aca="false">IF(ISNUMBER($BW2153),IF($BW2153&gt;=2016,1,0),"")</f>
        <v>0</v>
      </c>
      <c r="W2153" s="0" t="str">
        <f aca="false">IF(AND(ISNUMBER($BW2153),ISNUMBER($BX2153)),IF($BW2153&gt;=2016,"post-only",IF($BX2153&lt;2016,"pre-only","mixed")),"")</f>
        <v>mixed</v>
      </c>
      <c r="X2153" s="0" t="n">
        <f aca="false">IF(AND(ISNUMBER($BW2153),ISNUMBER($BX2153)),MIN(1,MAX(0,($BX2153-2017+1)/($BX2153-$BW2153+1))),"")</f>
        <v>0.555555555555556</v>
      </c>
      <c r="Y2153" s="0" t="n">
        <f aca="false">IF(AND(ISNUMBER($BW2153),ISNUMBER($BX2153)),MIN(1,MAX(0,($BX2153-2018+1)/($BX2153-$BW2153+1))),"")</f>
        <v>0.444444444444444</v>
      </c>
      <c r="Z2153" s="0" t="n">
        <f aca="false">IF(AND(ISNUMBER($BW2153),ISNUMBER($BX2153)),MIN(1,MAX(0,($BX2153-2019+1)/($BX2153-$BW2153+1))),"")</f>
        <v>0.333333333333333</v>
      </c>
      <c r="AA2153" s="0" t="n">
        <f aca="false">IF(ISNUMBER($BX2153),IF($BX2153&gt;=2017,1,0),"")</f>
        <v>1</v>
      </c>
      <c r="AB2153" s="0" t="n">
        <f aca="false">IF(ISNUMBER($BX2153),IF($BX2153&gt;=2018,1,0),"")</f>
        <v>1</v>
      </c>
      <c r="AC2153" s="0" t="n">
        <f aca="false">IF(ISNUMBER($BX2153),IF($BX2153&gt;=2019,1,0),"")</f>
        <v>1</v>
      </c>
      <c r="AD2153" s="0" t="n">
        <f aca="false">IF($L2153&lt;&gt;"",IF($L2153&gt;2013,1,0),"")</f>
        <v>1</v>
      </c>
      <c r="AE2153" s="0" t="n">
        <f aca="false">IF($L2153&lt;&gt;"",1+IF($L2153&gt;2011,1,0)+IF($L2153&gt;2014,1,0),"")</f>
        <v>3</v>
      </c>
      <c r="AF2153" s="0" t="s">
        <v>87</v>
      </c>
      <c r="AG2153" s="0" t="s">
        <v>436</v>
      </c>
      <c r="AH2153" s="0" t="s">
        <v>89</v>
      </c>
      <c r="AI2153" s="0" t="s">
        <v>334</v>
      </c>
      <c r="AJ2153" s="0" t="s">
        <v>497</v>
      </c>
      <c r="AK2153" s="0" t="str">
        <f aca="false">IF(AND($CF2153&lt;&gt;"",IFERROR(INDEX(subsample_country_map!$B:$B,MATCH($CF2153,subsample_country_map!$A:$A,0)),"")&lt;&gt;""),INDEX(subsample_country_map!$B:$B,MATCH($CF2153,subsample_country_map!$A:$A,0)),INDEX(lookup!$AA:$AA,MATCH($A2153,lookup!$A:$A,0)))</f>
        <v>3_AsiaPac</v>
      </c>
      <c r="AL2153" s="0" t="str">
        <f aca="false">IF(AND($CF2153&lt;&gt;"",IFERROR(INDEX(subsample_country_map!$C:$C,MATCH($CF2153,subsample_country_map!$A:$A,0)),"")&lt;&gt;""),INDEX(subsample_country_map!$C:$C,MATCH($CF2153,subsample_country_map!$A:$A,0)),INDEX(lookup!$AB:$AB,MATCH($A2153,lookup!$A:$A,0)))</f>
        <v>2_developing</v>
      </c>
      <c r="AM2153" s="0" t="str">
        <f aca="false">IF(AND($CF2153&lt;&gt;"",IFERROR(INDEX(subsample_country_map!$D:$D,MATCH($CF2153,subsample_country_map!$A:$A,0)),"")&lt;&gt;""),INDEX(subsample_country_map!$D:$D,MATCH($CF2153,subsample_country_map!$A:$A,0)),INDEX(lookup!$AC:$AC,MATCH($A2153,lookup!$A:$A,0)))</f>
        <v>2_non_western</v>
      </c>
      <c r="AN2153" s="0" t="str">
        <f aca="false">IF(AND($CF2153&lt;&gt;"",IFERROR(INDEX(subsample_country_map!$E:$E,MATCH($CF2153,subsample_country_map!$A:$A,0)),"")&lt;&gt;""),INDEX(subsample_country_map!$E:$E,MATCH($CF2153,subsample_country_map!$A:$A,0)),INDEX(lookup!$AD:$AD,MATCH($A2153,lookup!$A:$A,0)))</f>
        <v>2_civil law</v>
      </c>
      <c r="AO2153" s="0" t="str">
        <f aca="false">INDEX(lookup!$Y:$Y,MATCH($A2153,lookup!$A:$A,0))</f>
        <v>0_published</v>
      </c>
      <c r="AP2153" s="0" t="str">
        <f aca="false">INDEX(lookup!$Z:$Z,MATCH($A2153,lookup!$A:$A,0))</f>
        <v>1_VHB high</v>
      </c>
      <c r="AQ2153" s="0" t="str">
        <f aca="false">INDEX(lookup!$W:$W,MATCH($A2153,lookup!$A:$A,0))</f>
        <v>1_fin/acc/econ</v>
      </c>
      <c r="AS2153" s="0" t="s">
        <v>91</v>
      </c>
      <c r="AT2153" s="0" t="s">
        <v>111</v>
      </c>
      <c r="AU2153" s="0" t="s">
        <v>93</v>
      </c>
      <c r="AV2153" s="0" t="s">
        <v>7252</v>
      </c>
      <c r="AX2153" s="0" t="s">
        <v>7253</v>
      </c>
      <c r="BA2153" s="0" t="n">
        <v>7886</v>
      </c>
      <c r="BB2153" s="0" t="s">
        <v>347</v>
      </c>
      <c r="BC2153" s="0" t="s">
        <v>358</v>
      </c>
      <c r="BD2153" s="0" t="s">
        <v>123</v>
      </c>
      <c r="BE2153" s="0" t="s">
        <v>7254</v>
      </c>
      <c r="BF2153" s="0" t="s">
        <v>7085</v>
      </c>
      <c r="BI2153" s="0" t="s">
        <v>208</v>
      </c>
      <c r="BJ2153" s="0" t="s">
        <v>7255</v>
      </c>
      <c r="BK2153" s="0" t="s">
        <v>209</v>
      </c>
      <c r="BL2153" s="0" t="s">
        <v>7256</v>
      </c>
      <c r="BM2153" s="0" t="s">
        <v>7204</v>
      </c>
      <c r="BN2153" s="0" t="s">
        <v>7205</v>
      </c>
      <c r="BO2153" s="0" t="s">
        <v>105</v>
      </c>
      <c r="BP2153" s="0" t="s">
        <v>7200</v>
      </c>
      <c r="BQ2153" s="0" t="s">
        <v>127</v>
      </c>
      <c r="BT2153" s="0" t="n">
        <v>0</v>
      </c>
      <c r="BU2153" s="0" t="s">
        <v>7206</v>
      </c>
      <c r="BW2153" s="0" t="n">
        <v>2013</v>
      </c>
      <c r="BX2153" s="0" t="n">
        <v>2021</v>
      </c>
      <c r="BY2153" s="0" t="s">
        <v>2985</v>
      </c>
      <c r="BZ2153" s="0" t="n">
        <v>2017</v>
      </c>
      <c r="CA2153" s="0" t="n">
        <v>0.666666666666667</v>
      </c>
      <c r="CB2153" s="0" t="n">
        <v>1</v>
      </c>
      <c r="CC2153" s="0" t="n">
        <v>1</v>
      </c>
      <c r="CD2153" s="0" t="n">
        <v>-0.0322004987173831</v>
      </c>
      <c r="CE2153" s="0" t="n">
        <v>1</v>
      </c>
    </row>
    <row r="2154" customFormat="false" ht="15" hidden="false" customHeight="false" outlineLevel="0" collapsed="false">
      <c r="A2154" s="0" t="s">
        <v>7200</v>
      </c>
      <c r="B2154" s="0" t="n">
        <v>3459</v>
      </c>
      <c r="C2154" s="0" t="n">
        <v>-0.0118806682892044</v>
      </c>
      <c r="D2154" s="0" t="n">
        <v>14083</v>
      </c>
      <c r="E2154" s="0" t="n">
        <f aca="false">IF(ISNUMBER($BA2154),$BA2154,IF(AND(ISNUMBER($D2154),ISNUMBER($BW2154),ISNUMBER($BX2154)),$D2154*($BX2154-$BW2154+1),""))</f>
        <v>14083</v>
      </c>
      <c r="H2154" s="0" t="s">
        <v>118</v>
      </c>
      <c r="I2154" s="0" t="s">
        <v>119</v>
      </c>
      <c r="J2154" s="0" t="n">
        <f aca="false">IF($BW2154&lt;&gt;"",$BW2154,"")</f>
        <v>2013</v>
      </c>
      <c r="K2154" s="0" t="n">
        <f aca="false">IF($BX2154&lt;&gt;"",$BX2154,"")</f>
        <v>2021</v>
      </c>
      <c r="L2154" s="0" t="n">
        <f aca="false">IF(AND(ISNUMBER($BW2154),ISNUMBER($BX2154)),($BW2154+$BX2154)/2,"")</f>
        <v>2017</v>
      </c>
      <c r="M2154" s="0" t="n">
        <f aca="false">IF($L2154&lt;&gt;"",$L2154,"")</f>
        <v>2017</v>
      </c>
      <c r="N2154" s="0" t="n">
        <f aca="false">IF(AND(ISNUMBER($BW2154),ISNUMBER($BX2154)),MIN(1,MAX(0,($BX2154-2016+1)/($BX2154-$BW2154+1))),"")</f>
        <v>0.666666666666667</v>
      </c>
      <c r="O2154" s="0" t="n">
        <f aca="false">IF(AND(ISNUMBER($BW2154),ISNUMBER($BX2154)),MIN(1,MAX(0,($BX2154-2017+1)/($BX2154-$BW2154+1))),"")</f>
        <v>0.555555555555556</v>
      </c>
      <c r="P2154" s="0" t="n">
        <f aca="false">IF(AND(ISNUMBER($BW2154),ISNUMBER($BX2154)),MIN(1,MAX(0,($BX2154-2018+1)/($BX2154-$BW2154+1))),"")</f>
        <v>0.444444444444444</v>
      </c>
      <c r="Q2154" s="0" t="n">
        <f aca="false">IF(AND(ISNUMBER($BW2154),ISNUMBER($BX2154)),MIN(1,MAX(0,($BX2154-2019+1)/($BX2154-$BW2154+1))),"")</f>
        <v>0.333333333333333</v>
      </c>
      <c r="R2154" s="0" t="n">
        <f aca="false">IF(AND(ISNUMBER($BW2154),ISNUMBER($BX2154)),MIN(1,MAX(0,($BX2154-2016+1)/($BX2154-$BW2154+1))),"")</f>
        <v>0.666666666666667</v>
      </c>
      <c r="S2154" s="0" t="n">
        <f aca="false">IF($L2154&lt;&gt;"",IF($L2154&gt;=2015.5,1,0),"")</f>
        <v>1</v>
      </c>
      <c r="T2154" s="0" t="n">
        <f aca="false">IF($L2154&lt;&gt;"",IF($L2154&gt;=2016,1,0),"")</f>
        <v>1</v>
      </c>
      <c r="U2154" s="0" t="n">
        <f aca="false">IF(ISNUMBER($BX2154),IF($BX2154&gt;=2016,1,0),"")</f>
        <v>1</v>
      </c>
      <c r="V2154" s="0" t="n">
        <f aca="false">IF(ISNUMBER($BW2154),IF($BW2154&gt;=2016,1,0),"")</f>
        <v>0</v>
      </c>
      <c r="W2154" s="0" t="str">
        <f aca="false">IF(AND(ISNUMBER($BW2154),ISNUMBER($BX2154)),IF($BW2154&gt;=2016,"post-only",IF($BX2154&lt;2016,"pre-only","mixed")),"")</f>
        <v>mixed</v>
      </c>
      <c r="X2154" s="0" t="n">
        <f aca="false">IF(AND(ISNUMBER($BW2154),ISNUMBER($BX2154)),MIN(1,MAX(0,($BX2154-2017+1)/($BX2154-$BW2154+1))),"")</f>
        <v>0.555555555555556</v>
      </c>
      <c r="Y2154" s="0" t="n">
        <f aca="false">IF(AND(ISNUMBER($BW2154),ISNUMBER($BX2154)),MIN(1,MAX(0,($BX2154-2018+1)/($BX2154-$BW2154+1))),"")</f>
        <v>0.444444444444444</v>
      </c>
      <c r="Z2154" s="0" t="n">
        <f aca="false">IF(AND(ISNUMBER($BW2154),ISNUMBER($BX2154)),MIN(1,MAX(0,($BX2154-2019+1)/($BX2154-$BW2154+1))),"")</f>
        <v>0.333333333333333</v>
      </c>
      <c r="AA2154" s="0" t="n">
        <f aca="false">IF(ISNUMBER($BX2154),IF($BX2154&gt;=2017,1,0),"")</f>
        <v>1</v>
      </c>
      <c r="AB2154" s="0" t="n">
        <f aca="false">IF(ISNUMBER($BX2154),IF($BX2154&gt;=2018,1,0),"")</f>
        <v>1</v>
      </c>
      <c r="AC2154" s="0" t="n">
        <f aca="false">IF(ISNUMBER($BX2154),IF($BX2154&gt;=2019,1,0),"")</f>
        <v>1</v>
      </c>
      <c r="AD2154" s="0" t="n">
        <f aca="false">IF($L2154&lt;&gt;"",IF($L2154&gt;2013,1,0),"")</f>
        <v>1</v>
      </c>
      <c r="AE2154" s="0" t="n">
        <f aca="false">IF($L2154&lt;&gt;"",1+IF($L2154&gt;2011,1,0)+IF($L2154&gt;2014,1,0),"")</f>
        <v>3</v>
      </c>
      <c r="AF2154" s="0" t="s">
        <v>87</v>
      </c>
      <c r="AG2154" s="0" t="s">
        <v>436</v>
      </c>
      <c r="AH2154" s="0" t="s">
        <v>89</v>
      </c>
      <c r="AI2154" s="0" t="s">
        <v>334</v>
      </c>
      <c r="AJ2154" s="0" t="s">
        <v>497</v>
      </c>
      <c r="AK2154" s="0" t="str">
        <f aca="false">IF(AND($CF2154&lt;&gt;"",IFERROR(INDEX(subsample_country_map!$B:$B,MATCH($CF2154,subsample_country_map!$A:$A,0)),"")&lt;&gt;""),INDEX(subsample_country_map!$B:$B,MATCH($CF2154,subsample_country_map!$A:$A,0)),INDEX(lookup!$AA:$AA,MATCH($A2154,lookup!$A:$A,0)))</f>
        <v>3_AsiaPac</v>
      </c>
      <c r="AL2154" s="0" t="str">
        <f aca="false">IF(AND($CF2154&lt;&gt;"",IFERROR(INDEX(subsample_country_map!$C:$C,MATCH($CF2154,subsample_country_map!$A:$A,0)),"")&lt;&gt;""),INDEX(subsample_country_map!$C:$C,MATCH($CF2154,subsample_country_map!$A:$A,0)),INDEX(lookup!$AB:$AB,MATCH($A2154,lookup!$A:$A,0)))</f>
        <v>2_developing</v>
      </c>
      <c r="AM2154" s="0" t="str">
        <f aca="false">IF(AND($CF2154&lt;&gt;"",IFERROR(INDEX(subsample_country_map!$D:$D,MATCH($CF2154,subsample_country_map!$A:$A,0)),"")&lt;&gt;""),INDEX(subsample_country_map!$D:$D,MATCH($CF2154,subsample_country_map!$A:$A,0)),INDEX(lookup!$AC:$AC,MATCH($A2154,lookup!$A:$A,0)))</f>
        <v>2_non_western</v>
      </c>
      <c r="AN2154" s="0" t="str">
        <f aca="false">IF(AND($CF2154&lt;&gt;"",IFERROR(INDEX(subsample_country_map!$E:$E,MATCH($CF2154,subsample_country_map!$A:$A,0)),"")&lt;&gt;""),INDEX(subsample_country_map!$E:$E,MATCH($CF2154,subsample_country_map!$A:$A,0)),INDEX(lookup!$AD:$AD,MATCH($A2154,lookup!$A:$A,0)))</f>
        <v>2_civil law</v>
      </c>
      <c r="AO2154" s="0" t="str">
        <f aca="false">INDEX(lookup!$Y:$Y,MATCH($A2154,lookup!$A:$A,0))</f>
        <v>0_published</v>
      </c>
      <c r="AP2154" s="0" t="str">
        <f aca="false">INDEX(lookup!$Z:$Z,MATCH($A2154,lookup!$A:$A,0))</f>
        <v>1_VHB high</v>
      </c>
      <c r="AQ2154" s="0" t="str">
        <f aca="false">INDEX(lookup!$W:$W,MATCH($A2154,lookup!$A:$A,0))</f>
        <v>1_fin/acc/econ</v>
      </c>
      <c r="AS2154" s="0" t="s">
        <v>91</v>
      </c>
      <c r="AT2154" s="0" t="s">
        <v>111</v>
      </c>
      <c r="AU2154" s="0" t="s">
        <v>93</v>
      </c>
      <c r="AV2154" s="0" t="s">
        <v>7257</v>
      </c>
      <c r="AX2154" s="0" t="s">
        <v>7258</v>
      </c>
      <c r="BA2154" s="0" t="n">
        <v>14083</v>
      </c>
      <c r="BB2154" s="0" t="s">
        <v>347</v>
      </c>
      <c r="BC2154" s="0" t="s">
        <v>358</v>
      </c>
      <c r="BD2154" s="0" t="s">
        <v>123</v>
      </c>
      <c r="BE2154" s="0" t="s">
        <v>7254</v>
      </c>
      <c r="BF2154" s="0" t="s">
        <v>7259</v>
      </c>
      <c r="BI2154" s="0" t="s">
        <v>208</v>
      </c>
      <c r="BJ2154" s="0" t="s">
        <v>7260</v>
      </c>
      <c r="BK2154" s="0" t="s">
        <v>209</v>
      </c>
      <c r="BL2154" s="0" t="s">
        <v>7261</v>
      </c>
      <c r="BM2154" s="0" t="s">
        <v>7204</v>
      </c>
      <c r="BN2154" s="0" t="s">
        <v>7205</v>
      </c>
      <c r="BO2154" s="0" t="s">
        <v>105</v>
      </c>
      <c r="BP2154" s="0" t="s">
        <v>7200</v>
      </c>
      <c r="BQ2154" s="0" t="s">
        <v>127</v>
      </c>
      <c r="BT2154" s="0" t="n">
        <v>0</v>
      </c>
      <c r="BU2154" s="0" t="s">
        <v>7206</v>
      </c>
      <c r="BW2154" s="0" t="n">
        <v>2013</v>
      </c>
      <c r="BX2154" s="0" t="n">
        <v>2021</v>
      </c>
      <c r="BY2154" s="0" t="s">
        <v>2985</v>
      </c>
      <c r="BZ2154" s="0" t="n">
        <v>2017</v>
      </c>
      <c r="CA2154" s="0" t="n">
        <v>0.666666666666667</v>
      </c>
      <c r="CB2154" s="0" t="n">
        <v>1</v>
      </c>
      <c r="CC2154" s="0" t="n">
        <v>1</v>
      </c>
      <c r="CD2154" s="0" t="n">
        <v>-0.0118812273230977</v>
      </c>
      <c r="CE2154" s="0" t="n">
        <v>1</v>
      </c>
    </row>
    <row r="2155" customFormat="false" ht="15" hidden="false" customHeight="false" outlineLevel="0" collapsed="false">
      <c r="A2155" s="0" t="s">
        <v>7200</v>
      </c>
      <c r="B2155" s="0" t="n">
        <v>3460</v>
      </c>
      <c r="C2155" s="0" t="n">
        <v>-0.0199168341332383</v>
      </c>
      <c r="D2155" s="0" t="n">
        <v>6451</v>
      </c>
      <c r="E2155" s="0" t="n">
        <f aca="false">IF(ISNUMBER($BA2155),$BA2155,IF(AND(ISNUMBER($D2155),ISNUMBER($BW2155),ISNUMBER($BX2155)),$D2155*($BX2155-$BW2155+1),""))</f>
        <v>6451</v>
      </c>
      <c r="H2155" s="0" t="s">
        <v>118</v>
      </c>
      <c r="I2155" s="0" t="s">
        <v>119</v>
      </c>
      <c r="J2155" s="0" t="n">
        <f aca="false">IF($BW2155&lt;&gt;"",$BW2155,"")</f>
        <v>2013</v>
      </c>
      <c r="K2155" s="0" t="n">
        <f aca="false">IF($BX2155&lt;&gt;"",$BX2155,"")</f>
        <v>2021</v>
      </c>
      <c r="L2155" s="0" t="n">
        <f aca="false">IF(AND(ISNUMBER($BW2155),ISNUMBER($BX2155)),($BW2155+$BX2155)/2,"")</f>
        <v>2017</v>
      </c>
      <c r="M2155" s="0" t="n">
        <f aca="false">IF($L2155&lt;&gt;"",$L2155,"")</f>
        <v>2017</v>
      </c>
      <c r="N2155" s="0" t="n">
        <f aca="false">IF(AND(ISNUMBER($BW2155),ISNUMBER($BX2155)),MIN(1,MAX(0,($BX2155-2016+1)/($BX2155-$BW2155+1))),"")</f>
        <v>0.666666666666667</v>
      </c>
      <c r="O2155" s="0" t="n">
        <f aca="false">IF(AND(ISNUMBER($BW2155),ISNUMBER($BX2155)),MIN(1,MAX(0,($BX2155-2017+1)/($BX2155-$BW2155+1))),"")</f>
        <v>0.555555555555556</v>
      </c>
      <c r="P2155" s="0" t="n">
        <f aca="false">IF(AND(ISNUMBER($BW2155),ISNUMBER($BX2155)),MIN(1,MAX(0,($BX2155-2018+1)/($BX2155-$BW2155+1))),"")</f>
        <v>0.444444444444444</v>
      </c>
      <c r="Q2155" s="0" t="n">
        <f aca="false">IF(AND(ISNUMBER($BW2155),ISNUMBER($BX2155)),MIN(1,MAX(0,($BX2155-2019+1)/($BX2155-$BW2155+1))),"")</f>
        <v>0.333333333333333</v>
      </c>
      <c r="R2155" s="0" t="n">
        <f aca="false">IF(AND(ISNUMBER($BW2155),ISNUMBER($BX2155)),MIN(1,MAX(0,($BX2155-2016+1)/($BX2155-$BW2155+1))),"")</f>
        <v>0.666666666666667</v>
      </c>
      <c r="S2155" s="0" t="n">
        <f aca="false">IF($L2155&lt;&gt;"",IF($L2155&gt;=2015.5,1,0),"")</f>
        <v>1</v>
      </c>
      <c r="T2155" s="0" t="n">
        <f aca="false">IF($L2155&lt;&gt;"",IF($L2155&gt;=2016,1,0),"")</f>
        <v>1</v>
      </c>
      <c r="U2155" s="0" t="n">
        <f aca="false">IF(ISNUMBER($BX2155),IF($BX2155&gt;=2016,1,0),"")</f>
        <v>1</v>
      </c>
      <c r="V2155" s="0" t="n">
        <f aca="false">IF(ISNUMBER($BW2155),IF($BW2155&gt;=2016,1,0),"")</f>
        <v>0</v>
      </c>
      <c r="W2155" s="0" t="str">
        <f aca="false">IF(AND(ISNUMBER($BW2155),ISNUMBER($BX2155)),IF($BW2155&gt;=2016,"post-only",IF($BX2155&lt;2016,"pre-only","mixed")),"")</f>
        <v>mixed</v>
      </c>
      <c r="X2155" s="0" t="n">
        <f aca="false">IF(AND(ISNUMBER($BW2155),ISNUMBER($BX2155)),MIN(1,MAX(0,($BX2155-2017+1)/($BX2155-$BW2155+1))),"")</f>
        <v>0.555555555555556</v>
      </c>
      <c r="Y2155" s="0" t="n">
        <f aca="false">IF(AND(ISNUMBER($BW2155),ISNUMBER($BX2155)),MIN(1,MAX(0,($BX2155-2018+1)/($BX2155-$BW2155+1))),"")</f>
        <v>0.444444444444444</v>
      </c>
      <c r="Z2155" s="0" t="n">
        <f aca="false">IF(AND(ISNUMBER($BW2155),ISNUMBER($BX2155)),MIN(1,MAX(0,($BX2155-2019+1)/($BX2155-$BW2155+1))),"")</f>
        <v>0.333333333333333</v>
      </c>
      <c r="AA2155" s="0" t="n">
        <f aca="false">IF(ISNUMBER($BX2155),IF($BX2155&gt;=2017,1,0),"")</f>
        <v>1</v>
      </c>
      <c r="AB2155" s="0" t="n">
        <f aca="false">IF(ISNUMBER($BX2155),IF($BX2155&gt;=2018,1,0),"")</f>
        <v>1</v>
      </c>
      <c r="AC2155" s="0" t="n">
        <f aca="false">IF(ISNUMBER($BX2155),IF($BX2155&gt;=2019,1,0),"")</f>
        <v>1</v>
      </c>
      <c r="AD2155" s="0" t="n">
        <f aca="false">IF($L2155&lt;&gt;"",IF($L2155&gt;2013,1,0),"")</f>
        <v>1</v>
      </c>
      <c r="AE2155" s="0" t="n">
        <f aca="false">IF($L2155&lt;&gt;"",1+IF($L2155&gt;2011,1,0)+IF($L2155&gt;2014,1,0),"")</f>
        <v>3</v>
      </c>
      <c r="AF2155" s="0" t="s">
        <v>87</v>
      </c>
      <c r="AG2155" s="0" t="s">
        <v>436</v>
      </c>
      <c r="AH2155" s="0" t="s">
        <v>89</v>
      </c>
      <c r="AI2155" s="0" t="s">
        <v>334</v>
      </c>
      <c r="AJ2155" s="0" t="s">
        <v>497</v>
      </c>
      <c r="AK2155" s="0" t="str">
        <f aca="false">IF(AND($CF2155&lt;&gt;"",IFERROR(INDEX(subsample_country_map!$B:$B,MATCH($CF2155,subsample_country_map!$A:$A,0)),"")&lt;&gt;""),INDEX(subsample_country_map!$B:$B,MATCH($CF2155,subsample_country_map!$A:$A,0)),INDEX(lookup!$AA:$AA,MATCH($A2155,lookup!$A:$A,0)))</f>
        <v>3_AsiaPac</v>
      </c>
      <c r="AL2155" s="0" t="str">
        <f aca="false">IF(AND($CF2155&lt;&gt;"",IFERROR(INDEX(subsample_country_map!$C:$C,MATCH($CF2155,subsample_country_map!$A:$A,0)),"")&lt;&gt;""),INDEX(subsample_country_map!$C:$C,MATCH($CF2155,subsample_country_map!$A:$A,0)),INDEX(lookup!$AB:$AB,MATCH($A2155,lookup!$A:$A,0)))</f>
        <v>2_developing</v>
      </c>
      <c r="AM2155" s="0" t="str">
        <f aca="false">IF(AND($CF2155&lt;&gt;"",IFERROR(INDEX(subsample_country_map!$D:$D,MATCH($CF2155,subsample_country_map!$A:$A,0)),"")&lt;&gt;""),INDEX(subsample_country_map!$D:$D,MATCH($CF2155,subsample_country_map!$A:$A,0)),INDEX(lookup!$AC:$AC,MATCH($A2155,lookup!$A:$A,0)))</f>
        <v>2_non_western</v>
      </c>
      <c r="AN2155" s="0" t="str">
        <f aca="false">IF(AND($CF2155&lt;&gt;"",IFERROR(INDEX(subsample_country_map!$E:$E,MATCH($CF2155,subsample_country_map!$A:$A,0)),"")&lt;&gt;""),INDEX(subsample_country_map!$E:$E,MATCH($CF2155,subsample_country_map!$A:$A,0)),INDEX(lookup!$AD:$AD,MATCH($A2155,lookup!$A:$A,0)))</f>
        <v>2_civil law</v>
      </c>
      <c r="AO2155" s="0" t="str">
        <f aca="false">INDEX(lookup!$Y:$Y,MATCH($A2155,lookup!$A:$A,0))</f>
        <v>0_published</v>
      </c>
      <c r="AP2155" s="0" t="str">
        <f aca="false">INDEX(lookup!$Z:$Z,MATCH($A2155,lookup!$A:$A,0))</f>
        <v>1_VHB high</v>
      </c>
      <c r="AQ2155" s="0" t="str">
        <f aca="false">INDEX(lookup!$W:$W,MATCH($A2155,lookup!$A:$A,0))</f>
        <v>1_fin/acc/econ</v>
      </c>
      <c r="AS2155" s="0" t="s">
        <v>91</v>
      </c>
      <c r="AT2155" s="0" t="s">
        <v>111</v>
      </c>
      <c r="AU2155" s="0" t="s">
        <v>93</v>
      </c>
      <c r="AV2155" s="0" t="s">
        <v>7262</v>
      </c>
      <c r="AX2155" s="0" t="s">
        <v>7263</v>
      </c>
      <c r="BA2155" s="0" t="n">
        <v>6451</v>
      </c>
      <c r="BB2155" s="0" t="s">
        <v>347</v>
      </c>
      <c r="BC2155" s="0" t="s">
        <v>358</v>
      </c>
      <c r="BD2155" s="0" t="s">
        <v>123</v>
      </c>
      <c r="BE2155" s="0" t="s">
        <v>7264</v>
      </c>
      <c r="BF2155" s="0" t="s">
        <v>7265</v>
      </c>
      <c r="BI2155" s="0" t="s">
        <v>208</v>
      </c>
      <c r="BJ2155" s="0" t="s">
        <v>7266</v>
      </c>
      <c r="BK2155" s="0" t="s">
        <v>209</v>
      </c>
      <c r="BL2155" s="0" t="s">
        <v>7267</v>
      </c>
      <c r="BM2155" s="0" t="s">
        <v>7204</v>
      </c>
      <c r="BN2155" s="0" t="s">
        <v>7205</v>
      </c>
      <c r="BO2155" s="0" t="s">
        <v>105</v>
      </c>
      <c r="BP2155" s="0" t="s">
        <v>7200</v>
      </c>
      <c r="BQ2155" s="0" t="s">
        <v>127</v>
      </c>
      <c r="BT2155" s="0" t="n">
        <v>0</v>
      </c>
      <c r="BU2155" s="0" t="s">
        <v>7206</v>
      </c>
      <c r="BW2155" s="0" t="n">
        <v>2013</v>
      </c>
      <c r="BX2155" s="0" t="n">
        <v>2021</v>
      </c>
      <c r="BY2155" s="0" t="s">
        <v>2985</v>
      </c>
      <c r="BZ2155" s="0" t="n">
        <v>2017</v>
      </c>
      <c r="CA2155" s="0" t="n">
        <v>0.666666666666667</v>
      </c>
      <c r="CB2155" s="0" t="n">
        <v>1</v>
      </c>
      <c r="CC2155" s="0" t="n">
        <v>1</v>
      </c>
      <c r="CD2155" s="0" t="n">
        <v>-0.0199194682986791</v>
      </c>
      <c r="CE2155" s="0" t="n">
        <v>1</v>
      </c>
    </row>
    <row r="2156" customFormat="false" ht="15" hidden="false" customHeight="false" outlineLevel="0" collapsed="false">
      <c r="A2156" s="0" t="s">
        <v>7200</v>
      </c>
      <c r="B2156" s="0" t="n">
        <v>3461</v>
      </c>
      <c r="C2156" s="0" t="n">
        <v>-0.0265777801947652</v>
      </c>
      <c r="D2156" s="0" t="n">
        <v>18131</v>
      </c>
      <c r="E2156" s="0" t="n">
        <f aca="false">IF(ISNUMBER($BA2156),$BA2156,IF(AND(ISNUMBER($D2156),ISNUMBER($BW2156),ISNUMBER($BX2156)),$D2156*($BX2156-$BW2156+1),""))</f>
        <v>18131</v>
      </c>
      <c r="H2156" s="0" t="s">
        <v>118</v>
      </c>
      <c r="I2156" s="0" t="s">
        <v>119</v>
      </c>
      <c r="J2156" s="0" t="n">
        <f aca="false">IF($BW2156&lt;&gt;"",$BW2156,"")</f>
        <v>2013</v>
      </c>
      <c r="K2156" s="0" t="n">
        <f aca="false">IF($BX2156&lt;&gt;"",$BX2156,"")</f>
        <v>2021</v>
      </c>
      <c r="L2156" s="0" t="n">
        <f aca="false">IF(AND(ISNUMBER($BW2156),ISNUMBER($BX2156)),($BW2156+$BX2156)/2,"")</f>
        <v>2017</v>
      </c>
      <c r="M2156" s="0" t="n">
        <f aca="false">IF($L2156&lt;&gt;"",$L2156,"")</f>
        <v>2017</v>
      </c>
      <c r="N2156" s="0" t="n">
        <f aca="false">IF(AND(ISNUMBER($BW2156),ISNUMBER($BX2156)),MIN(1,MAX(0,($BX2156-2016+1)/($BX2156-$BW2156+1))),"")</f>
        <v>0.666666666666667</v>
      </c>
      <c r="O2156" s="0" t="n">
        <f aca="false">IF(AND(ISNUMBER($BW2156),ISNUMBER($BX2156)),MIN(1,MAX(0,($BX2156-2017+1)/($BX2156-$BW2156+1))),"")</f>
        <v>0.555555555555556</v>
      </c>
      <c r="P2156" s="0" t="n">
        <f aca="false">IF(AND(ISNUMBER($BW2156),ISNUMBER($BX2156)),MIN(1,MAX(0,($BX2156-2018+1)/($BX2156-$BW2156+1))),"")</f>
        <v>0.444444444444444</v>
      </c>
      <c r="Q2156" s="0" t="n">
        <f aca="false">IF(AND(ISNUMBER($BW2156),ISNUMBER($BX2156)),MIN(1,MAX(0,($BX2156-2019+1)/($BX2156-$BW2156+1))),"")</f>
        <v>0.333333333333333</v>
      </c>
      <c r="R2156" s="0" t="n">
        <f aca="false">IF(AND(ISNUMBER($BW2156),ISNUMBER($BX2156)),MIN(1,MAX(0,($BX2156-2016+1)/($BX2156-$BW2156+1))),"")</f>
        <v>0.666666666666667</v>
      </c>
      <c r="S2156" s="0" t="n">
        <f aca="false">IF($L2156&lt;&gt;"",IF($L2156&gt;=2015.5,1,0),"")</f>
        <v>1</v>
      </c>
      <c r="T2156" s="0" t="n">
        <f aca="false">IF($L2156&lt;&gt;"",IF($L2156&gt;=2016,1,0),"")</f>
        <v>1</v>
      </c>
      <c r="U2156" s="0" t="n">
        <f aca="false">IF(ISNUMBER($BX2156),IF($BX2156&gt;=2016,1,0),"")</f>
        <v>1</v>
      </c>
      <c r="V2156" s="0" t="n">
        <f aca="false">IF(ISNUMBER($BW2156),IF($BW2156&gt;=2016,1,0),"")</f>
        <v>0</v>
      </c>
      <c r="W2156" s="0" t="str">
        <f aca="false">IF(AND(ISNUMBER($BW2156),ISNUMBER($BX2156)),IF($BW2156&gt;=2016,"post-only",IF($BX2156&lt;2016,"pre-only","mixed")),"")</f>
        <v>mixed</v>
      </c>
      <c r="X2156" s="0" t="n">
        <f aca="false">IF(AND(ISNUMBER($BW2156),ISNUMBER($BX2156)),MIN(1,MAX(0,($BX2156-2017+1)/($BX2156-$BW2156+1))),"")</f>
        <v>0.555555555555556</v>
      </c>
      <c r="Y2156" s="0" t="n">
        <f aca="false">IF(AND(ISNUMBER($BW2156),ISNUMBER($BX2156)),MIN(1,MAX(0,($BX2156-2018+1)/($BX2156-$BW2156+1))),"")</f>
        <v>0.444444444444444</v>
      </c>
      <c r="Z2156" s="0" t="n">
        <f aca="false">IF(AND(ISNUMBER($BW2156),ISNUMBER($BX2156)),MIN(1,MAX(0,($BX2156-2019+1)/($BX2156-$BW2156+1))),"")</f>
        <v>0.333333333333333</v>
      </c>
      <c r="AA2156" s="0" t="n">
        <f aca="false">IF(ISNUMBER($BX2156),IF($BX2156&gt;=2017,1,0),"")</f>
        <v>1</v>
      </c>
      <c r="AB2156" s="0" t="n">
        <f aca="false">IF(ISNUMBER($BX2156),IF($BX2156&gt;=2018,1,0),"")</f>
        <v>1</v>
      </c>
      <c r="AC2156" s="0" t="n">
        <f aca="false">IF(ISNUMBER($BX2156),IF($BX2156&gt;=2019,1,0),"")</f>
        <v>1</v>
      </c>
      <c r="AD2156" s="0" t="n">
        <f aca="false">IF($L2156&lt;&gt;"",IF($L2156&gt;2013,1,0),"")</f>
        <v>1</v>
      </c>
      <c r="AE2156" s="0" t="n">
        <f aca="false">IF($L2156&lt;&gt;"",1+IF($L2156&gt;2011,1,0)+IF($L2156&gt;2014,1,0),"")</f>
        <v>3</v>
      </c>
      <c r="AF2156" s="0" t="s">
        <v>87</v>
      </c>
      <c r="AG2156" s="0" t="s">
        <v>436</v>
      </c>
      <c r="AH2156" s="0" t="s">
        <v>89</v>
      </c>
      <c r="AI2156" s="0" t="s">
        <v>334</v>
      </c>
      <c r="AJ2156" s="0" t="s">
        <v>497</v>
      </c>
      <c r="AK2156" s="0" t="str">
        <f aca="false">IF(AND($CF2156&lt;&gt;"",IFERROR(INDEX(subsample_country_map!$B:$B,MATCH($CF2156,subsample_country_map!$A:$A,0)),"")&lt;&gt;""),INDEX(subsample_country_map!$B:$B,MATCH($CF2156,subsample_country_map!$A:$A,0)),INDEX(lookup!$AA:$AA,MATCH($A2156,lookup!$A:$A,0)))</f>
        <v>3_AsiaPac</v>
      </c>
      <c r="AL2156" s="0" t="str">
        <f aca="false">IF(AND($CF2156&lt;&gt;"",IFERROR(INDEX(subsample_country_map!$C:$C,MATCH($CF2156,subsample_country_map!$A:$A,0)),"")&lt;&gt;""),INDEX(subsample_country_map!$C:$C,MATCH($CF2156,subsample_country_map!$A:$A,0)),INDEX(lookup!$AB:$AB,MATCH($A2156,lookup!$A:$A,0)))</f>
        <v>2_developing</v>
      </c>
      <c r="AM2156" s="0" t="str">
        <f aca="false">IF(AND($CF2156&lt;&gt;"",IFERROR(INDEX(subsample_country_map!$D:$D,MATCH($CF2156,subsample_country_map!$A:$A,0)),"")&lt;&gt;""),INDEX(subsample_country_map!$D:$D,MATCH($CF2156,subsample_country_map!$A:$A,0)),INDEX(lookup!$AC:$AC,MATCH($A2156,lookup!$A:$A,0)))</f>
        <v>2_non_western</v>
      </c>
      <c r="AN2156" s="0" t="str">
        <f aca="false">IF(AND($CF2156&lt;&gt;"",IFERROR(INDEX(subsample_country_map!$E:$E,MATCH($CF2156,subsample_country_map!$A:$A,0)),"")&lt;&gt;""),INDEX(subsample_country_map!$E:$E,MATCH($CF2156,subsample_country_map!$A:$A,0)),INDEX(lookup!$AD:$AD,MATCH($A2156,lookup!$A:$A,0)))</f>
        <v>2_civil law</v>
      </c>
      <c r="AO2156" s="0" t="str">
        <f aca="false">INDEX(lookup!$Y:$Y,MATCH($A2156,lookup!$A:$A,0))</f>
        <v>0_published</v>
      </c>
      <c r="AP2156" s="0" t="str">
        <f aca="false">INDEX(lookup!$Z:$Z,MATCH($A2156,lookup!$A:$A,0))</f>
        <v>1_VHB high</v>
      </c>
      <c r="AQ2156" s="0" t="str">
        <f aca="false">INDEX(lookup!$W:$W,MATCH($A2156,lookup!$A:$A,0))</f>
        <v>1_fin/acc/econ</v>
      </c>
      <c r="AS2156" s="0" t="s">
        <v>91</v>
      </c>
      <c r="AT2156" s="0" t="s">
        <v>111</v>
      </c>
      <c r="AU2156" s="0" t="s">
        <v>93</v>
      </c>
      <c r="AV2156" s="0" t="s">
        <v>7268</v>
      </c>
      <c r="AX2156" s="0" t="s">
        <v>2137</v>
      </c>
      <c r="BA2156" s="0" t="n">
        <v>18131</v>
      </c>
      <c r="BB2156" s="0" t="s">
        <v>347</v>
      </c>
      <c r="BC2156" s="0" t="s">
        <v>358</v>
      </c>
      <c r="BD2156" s="0" t="s">
        <v>123</v>
      </c>
      <c r="BE2156" s="0" t="s">
        <v>7264</v>
      </c>
      <c r="BF2156" s="0" t="s">
        <v>7269</v>
      </c>
      <c r="BI2156" s="0" t="s">
        <v>208</v>
      </c>
      <c r="BJ2156" s="0" t="s">
        <v>7270</v>
      </c>
      <c r="BK2156" s="0" t="s">
        <v>209</v>
      </c>
      <c r="BL2156" s="0" t="s">
        <v>7271</v>
      </c>
      <c r="BM2156" s="0" t="s">
        <v>7204</v>
      </c>
      <c r="BN2156" s="0" t="s">
        <v>7205</v>
      </c>
      <c r="BO2156" s="0" t="s">
        <v>105</v>
      </c>
      <c r="BP2156" s="0" t="s">
        <v>7200</v>
      </c>
      <c r="BQ2156" s="0" t="s">
        <v>127</v>
      </c>
      <c r="BT2156" s="0" t="n">
        <v>0</v>
      </c>
      <c r="BU2156" s="0" t="s">
        <v>7206</v>
      </c>
      <c r="BW2156" s="0" t="n">
        <v>2013</v>
      </c>
      <c r="BX2156" s="0" t="n">
        <v>2021</v>
      </c>
      <c r="BY2156" s="0" t="s">
        <v>2985</v>
      </c>
      <c r="BZ2156" s="0" t="n">
        <v>2017</v>
      </c>
      <c r="CA2156" s="0" t="n">
        <v>0.666666666666667</v>
      </c>
      <c r="CB2156" s="0" t="n">
        <v>1</v>
      </c>
      <c r="CC2156" s="0" t="n">
        <v>1</v>
      </c>
      <c r="CD2156" s="0" t="n">
        <v>-0.0265840408383601</v>
      </c>
      <c r="CE2156" s="0" t="n">
        <v>1</v>
      </c>
    </row>
    <row r="2157" customFormat="false" ht="15" hidden="false" customHeight="false" outlineLevel="0" collapsed="false">
      <c r="A2157" s="0" t="s">
        <v>7200</v>
      </c>
      <c r="B2157" s="0" t="n">
        <v>3462</v>
      </c>
      <c r="C2157" s="0" t="n">
        <v>-0.00712484664083838</v>
      </c>
      <c r="D2157" s="0" t="n">
        <v>5744</v>
      </c>
      <c r="E2157" s="0" t="n">
        <f aca="false">IF(ISNUMBER($BA2157),$BA2157,IF(AND(ISNUMBER($D2157),ISNUMBER($BW2157),ISNUMBER($BX2157)),$D2157*($BX2157-$BW2157+1),""))</f>
        <v>5744</v>
      </c>
      <c r="H2157" s="0" t="s">
        <v>118</v>
      </c>
      <c r="I2157" s="0" t="s">
        <v>119</v>
      </c>
      <c r="J2157" s="0" t="n">
        <f aca="false">IF($BW2157&lt;&gt;"",$BW2157,"")</f>
        <v>2013</v>
      </c>
      <c r="K2157" s="0" t="n">
        <f aca="false">IF($BX2157&lt;&gt;"",$BX2157,"")</f>
        <v>2021</v>
      </c>
      <c r="L2157" s="0" t="n">
        <f aca="false">IF(AND(ISNUMBER($BW2157),ISNUMBER($BX2157)),($BW2157+$BX2157)/2,"")</f>
        <v>2017</v>
      </c>
      <c r="M2157" s="0" t="n">
        <f aca="false">IF($L2157&lt;&gt;"",$L2157,"")</f>
        <v>2017</v>
      </c>
      <c r="N2157" s="0" t="n">
        <f aca="false">IF(AND(ISNUMBER($BW2157),ISNUMBER($BX2157)),MIN(1,MAX(0,($BX2157-2016+1)/($BX2157-$BW2157+1))),"")</f>
        <v>0.666666666666667</v>
      </c>
      <c r="O2157" s="0" t="n">
        <f aca="false">IF(AND(ISNUMBER($BW2157),ISNUMBER($BX2157)),MIN(1,MAX(0,($BX2157-2017+1)/($BX2157-$BW2157+1))),"")</f>
        <v>0.555555555555556</v>
      </c>
      <c r="P2157" s="0" t="n">
        <f aca="false">IF(AND(ISNUMBER($BW2157),ISNUMBER($BX2157)),MIN(1,MAX(0,($BX2157-2018+1)/($BX2157-$BW2157+1))),"")</f>
        <v>0.444444444444444</v>
      </c>
      <c r="Q2157" s="0" t="n">
        <f aca="false">IF(AND(ISNUMBER($BW2157),ISNUMBER($BX2157)),MIN(1,MAX(0,($BX2157-2019+1)/($BX2157-$BW2157+1))),"")</f>
        <v>0.333333333333333</v>
      </c>
      <c r="R2157" s="0" t="n">
        <f aca="false">IF(AND(ISNUMBER($BW2157),ISNUMBER($BX2157)),MIN(1,MAX(0,($BX2157-2016+1)/($BX2157-$BW2157+1))),"")</f>
        <v>0.666666666666667</v>
      </c>
      <c r="S2157" s="0" t="n">
        <f aca="false">IF($L2157&lt;&gt;"",IF($L2157&gt;=2015.5,1,0),"")</f>
        <v>1</v>
      </c>
      <c r="T2157" s="0" t="n">
        <f aca="false">IF($L2157&lt;&gt;"",IF($L2157&gt;=2016,1,0),"")</f>
        <v>1</v>
      </c>
      <c r="U2157" s="0" t="n">
        <f aca="false">IF(ISNUMBER($BX2157),IF($BX2157&gt;=2016,1,0),"")</f>
        <v>1</v>
      </c>
      <c r="V2157" s="0" t="n">
        <f aca="false">IF(ISNUMBER($BW2157),IF($BW2157&gt;=2016,1,0),"")</f>
        <v>0</v>
      </c>
      <c r="W2157" s="0" t="str">
        <f aca="false">IF(AND(ISNUMBER($BW2157),ISNUMBER($BX2157)),IF($BW2157&gt;=2016,"post-only",IF($BX2157&lt;2016,"pre-only","mixed")),"")</f>
        <v>mixed</v>
      </c>
      <c r="X2157" s="0" t="n">
        <f aca="false">IF(AND(ISNUMBER($BW2157),ISNUMBER($BX2157)),MIN(1,MAX(0,($BX2157-2017+1)/($BX2157-$BW2157+1))),"")</f>
        <v>0.555555555555556</v>
      </c>
      <c r="Y2157" s="0" t="n">
        <f aca="false">IF(AND(ISNUMBER($BW2157),ISNUMBER($BX2157)),MIN(1,MAX(0,($BX2157-2018+1)/($BX2157-$BW2157+1))),"")</f>
        <v>0.444444444444444</v>
      </c>
      <c r="Z2157" s="0" t="n">
        <f aca="false">IF(AND(ISNUMBER($BW2157),ISNUMBER($BX2157)),MIN(1,MAX(0,($BX2157-2019+1)/($BX2157-$BW2157+1))),"")</f>
        <v>0.333333333333333</v>
      </c>
      <c r="AA2157" s="0" t="n">
        <f aca="false">IF(ISNUMBER($BX2157),IF($BX2157&gt;=2017,1,0),"")</f>
        <v>1</v>
      </c>
      <c r="AB2157" s="0" t="n">
        <f aca="false">IF(ISNUMBER($BX2157),IF($BX2157&gt;=2018,1,0),"")</f>
        <v>1</v>
      </c>
      <c r="AC2157" s="0" t="n">
        <f aca="false">IF(ISNUMBER($BX2157),IF($BX2157&gt;=2019,1,0),"")</f>
        <v>1</v>
      </c>
      <c r="AD2157" s="0" t="n">
        <f aca="false">IF($L2157&lt;&gt;"",IF($L2157&gt;2013,1,0),"")</f>
        <v>1</v>
      </c>
      <c r="AE2157" s="0" t="n">
        <f aca="false">IF($L2157&lt;&gt;"",1+IF($L2157&gt;2011,1,0)+IF($L2157&gt;2014,1,0),"")</f>
        <v>3</v>
      </c>
      <c r="AF2157" s="0" t="s">
        <v>87</v>
      </c>
      <c r="AG2157" s="0" t="s">
        <v>436</v>
      </c>
      <c r="AH2157" s="0" t="s">
        <v>89</v>
      </c>
      <c r="AI2157" s="0" t="s">
        <v>334</v>
      </c>
      <c r="AJ2157" s="0" t="s">
        <v>497</v>
      </c>
      <c r="AK2157" s="0" t="str">
        <f aca="false">IF(AND($CF2157&lt;&gt;"",IFERROR(INDEX(subsample_country_map!$B:$B,MATCH($CF2157,subsample_country_map!$A:$A,0)),"")&lt;&gt;""),INDEX(subsample_country_map!$B:$B,MATCH($CF2157,subsample_country_map!$A:$A,0)),INDEX(lookup!$AA:$AA,MATCH($A2157,lookup!$A:$A,0)))</f>
        <v>3_AsiaPac</v>
      </c>
      <c r="AL2157" s="0" t="str">
        <f aca="false">IF(AND($CF2157&lt;&gt;"",IFERROR(INDEX(subsample_country_map!$C:$C,MATCH($CF2157,subsample_country_map!$A:$A,0)),"")&lt;&gt;""),INDEX(subsample_country_map!$C:$C,MATCH($CF2157,subsample_country_map!$A:$A,0)),INDEX(lookup!$AB:$AB,MATCH($A2157,lookup!$A:$A,0)))</f>
        <v>2_developing</v>
      </c>
      <c r="AM2157" s="0" t="str">
        <f aca="false">IF(AND($CF2157&lt;&gt;"",IFERROR(INDEX(subsample_country_map!$D:$D,MATCH($CF2157,subsample_country_map!$A:$A,0)),"")&lt;&gt;""),INDEX(subsample_country_map!$D:$D,MATCH($CF2157,subsample_country_map!$A:$A,0)),INDEX(lookup!$AC:$AC,MATCH($A2157,lookup!$A:$A,0)))</f>
        <v>2_non_western</v>
      </c>
      <c r="AN2157" s="0" t="str">
        <f aca="false">IF(AND($CF2157&lt;&gt;"",IFERROR(INDEX(subsample_country_map!$E:$E,MATCH($CF2157,subsample_country_map!$A:$A,0)),"")&lt;&gt;""),INDEX(subsample_country_map!$E:$E,MATCH($CF2157,subsample_country_map!$A:$A,0)),INDEX(lookup!$AD:$AD,MATCH($A2157,lookup!$A:$A,0)))</f>
        <v>2_civil law</v>
      </c>
      <c r="AO2157" s="0" t="str">
        <f aca="false">INDEX(lookup!$Y:$Y,MATCH($A2157,lookup!$A:$A,0))</f>
        <v>0_published</v>
      </c>
      <c r="AP2157" s="0" t="str">
        <f aca="false">INDEX(lookup!$Z:$Z,MATCH($A2157,lookup!$A:$A,0))</f>
        <v>1_VHB high</v>
      </c>
      <c r="AQ2157" s="0" t="str">
        <f aca="false">INDEX(lookup!$W:$W,MATCH($A2157,lookup!$A:$A,0))</f>
        <v>1_fin/acc/econ</v>
      </c>
      <c r="AS2157" s="0" t="s">
        <v>91</v>
      </c>
      <c r="AT2157" s="0" t="s">
        <v>111</v>
      </c>
      <c r="AU2157" s="0" t="s">
        <v>93</v>
      </c>
      <c r="AV2157" s="0" t="s">
        <v>7272</v>
      </c>
      <c r="AX2157" s="0" t="s">
        <v>4300</v>
      </c>
      <c r="BA2157" s="0" t="n">
        <v>5744</v>
      </c>
      <c r="BB2157" s="0" t="s">
        <v>347</v>
      </c>
      <c r="BC2157" s="0" t="s">
        <v>358</v>
      </c>
      <c r="BD2157" s="0" t="s">
        <v>123</v>
      </c>
      <c r="BE2157" s="0" t="s">
        <v>33</v>
      </c>
      <c r="BF2157" s="0" t="s">
        <v>7273</v>
      </c>
      <c r="BI2157" s="0" t="s">
        <v>316</v>
      </c>
      <c r="BJ2157" s="0" t="s">
        <v>7274</v>
      </c>
      <c r="BK2157" s="0" t="s">
        <v>318</v>
      </c>
      <c r="BL2157" s="0" t="s">
        <v>7275</v>
      </c>
      <c r="BM2157" s="0" t="s">
        <v>7276</v>
      </c>
      <c r="BN2157" s="0" t="s">
        <v>7205</v>
      </c>
      <c r="BO2157" s="0" t="s">
        <v>105</v>
      </c>
      <c r="BP2157" s="0" t="s">
        <v>7200</v>
      </c>
      <c r="BQ2157" s="0" t="s">
        <v>127</v>
      </c>
      <c r="BT2157" s="0" t="n">
        <v>0</v>
      </c>
      <c r="BU2157" s="0" t="s">
        <v>7206</v>
      </c>
      <c r="BW2157" s="0" t="n">
        <v>2013</v>
      </c>
      <c r="BX2157" s="0" t="n">
        <v>2021</v>
      </c>
      <c r="BY2157" s="0" t="s">
        <v>2985</v>
      </c>
      <c r="BZ2157" s="0" t="n">
        <v>2017</v>
      </c>
      <c r="CA2157" s="0" t="n">
        <v>0.666666666666667</v>
      </c>
      <c r="CB2157" s="0" t="n">
        <v>1</v>
      </c>
      <c r="CC2157" s="0" t="n">
        <v>1</v>
      </c>
      <c r="CD2157" s="0" t="n">
        <v>-0.00712496720508473</v>
      </c>
      <c r="CE2157" s="0" t="n">
        <v>1</v>
      </c>
    </row>
    <row r="2158" customFormat="false" ht="15" hidden="false" customHeight="false" outlineLevel="0" collapsed="false">
      <c r="A2158" s="0" t="s">
        <v>7200</v>
      </c>
      <c r="B2158" s="0" t="n">
        <v>3463</v>
      </c>
      <c r="C2158" s="0" t="n">
        <v>-0.0419216096198347</v>
      </c>
      <c r="D2158" s="0" t="n">
        <v>5744</v>
      </c>
      <c r="E2158" s="0" t="n">
        <f aca="false">IF(ISNUMBER($BA2158),$BA2158,IF(AND(ISNUMBER($D2158),ISNUMBER($BW2158),ISNUMBER($BX2158)),$D2158*($BX2158-$BW2158+1),""))</f>
        <v>5744</v>
      </c>
      <c r="H2158" s="0" t="s">
        <v>118</v>
      </c>
      <c r="I2158" s="0" t="s">
        <v>119</v>
      </c>
      <c r="J2158" s="0" t="n">
        <f aca="false">IF($BW2158&lt;&gt;"",$BW2158,"")</f>
        <v>2013</v>
      </c>
      <c r="K2158" s="0" t="n">
        <f aca="false">IF($BX2158&lt;&gt;"",$BX2158,"")</f>
        <v>2021</v>
      </c>
      <c r="L2158" s="0" t="n">
        <f aca="false">IF(AND(ISNUMBER($BW2158),ISNUMBER($BX2158)),($BW2158+$BX2158)/2,"")</f>
        <v>2017</v>
      </c>
      <c r="M2158" s="0" t="n">
        <f aca="false">IF($L2158&lt;&gt;"",$L2158,"")</f>
        <v>2017</v>
      </c>
      <c r="N2158" s="0" t="n">
        <f aca="false">IF(AND(ISNUMBER($BW2158),ISNUMBER($BX2158)),MIN(1,MAX(0,($BX2158-2016+1)/($BX2158-$BW2158+1))),"")</f>
        <v>0.666666666666667</v>
      </c>
      <c r="O2158" s="0" t="n">
        <f aca="false">IF(AND(ISNUMBER($BW2158),ISNUMBER($BX2158)),MIN(1,MAX(0,($BX2158-2017+1)/($BX2158-$BW2158+1))),"")</f>
        <v>0.555555555555556</v>
      </c>
      <c r="P2158" s="0" t="n">
        <f aca="false">IF(AND(ISNUMBER($BW2158),ISNUMBER($BX2158)),MIN(1,MAX(0,($BX2158-2018+1)/($BX2158-$BW2158+1))),"")</f>
        <v>0.444444444444444</v>
      </c>
      <c r="Q2158" s="0" t="n">
        <f aca="false">IF(AND(ISNUMBER($BW2158),ISNUMBER($BX2158)),MIN(1,MAX(0,($BX2158-2019+1)/($BX2158-$BW2158+1))),"")</f>
        <v>0.333333333333333</v>
      </c>
      <c r="R2158" s="0" t="n">
        <f aca="false">IF(AND(ISNUMBER($BW2158),ISNUMBER($BX2158)),MIN(1,MAX(0,($BX2158-2016+1)/($BX2158-$BW2158+1))),"")</f>
        <v>0.666666666666667</v>
      </c>
      <c r="S2158" s="0" t="n">
        <f aca="false">IF($L2158&lt;&gt;"",IF($L2158&gt;=2015.5,1,0),"")</f>
        <v>1</v>
      </c>
      <c r="T2158" s="0" t="n">
        <f aca="false">IF($L2158&lt;&gt;"",IF($L2158&gt;=2016,1,0),"")</f>
        <v>1</v>
      </c>
      <c r="U2158" s="0" t="n">
        <f aca="false">IF(ISNUMBER($BX2158),IF($BX2158&gt;=2016,1,0),"")</f>
        <v>1</v>
      </c>
      <c r="V2158" s="0" t="n">
        <f aca="false">IF(ISNUMBER($BW2158),IF($BW2158&gt;=2016,1,0),"")</f>
        <v>0</v>
      </c>
      <c r="W2158" s="0" t="str">
        <f aca="false">IF(AND(ISNUMBER($BW2158),ISNUMBER($BX2158)),IF($BW2158&gt;=2016,"post-only",IF($BX2158&lt;2016,"pre-only","mixed")),"")</f>
        <v>mixed</v>
      </c>
      <c r="X2158" s="0" t="n">
        <f aca="false">IF(AND(ISNUMBER($BW2158),ISNUMBER($BX2158)),MIN(1,MAX(0,($BX2158-2017+1)/($BX2158-$BW2158+1))),"")</f>
        <v>0.555555555555556</v>
      </c>
      <c r="Y2158" s="0" t="n">
        <f aca="false">IF(AND(ISNUMBER($BW2158),ISNUMBER($BX2158)),MIN(1,MAX(0,($BX2158-2018+1)/($BX2158-$BW2158+1))),"")</f>
        <v>0.444444444444444</v>
      </c>
      <c r="Z2158" s="0" t="n">
        <f aca="false">IF(AND(ISNUMBER($BW2158),ISNUMBER($BX2158)),MIN(1,MAX(0,($BX2158-2019+1)/($BX2158-$BW2158+1))),"")</f>
        <v>0.333333333333333</v>
      </c>
      <c r="AA2158" s="0" t="n">
        <f aca="false">IF(ISNUMBER($BX2158),IF($BX2158&gt;=2017,1,0),"")</f>
        <v>1</v>
      </c>
      <c r="AB2158" s="0" t="n">
        <f aca="false">IF(ISNUMBER($BX2158),IF($BX2158&gt;=2018,1,0),"")</f>
        <v>1</v>
      </c>
      <c r="AC2158" s="0" t="n">
        <f aca="false">IF(ISNUMBER($BX2158),IF($BX2158&gt;=2019,1,0),"")</f>
        <v>1</v>
      </c>
      <c r="AD2158" s="0" t="n">
        <f aca="false">IF($L2158&lt;&gt;"",IF($L2158&gt;2013,1,0),"")</f>
        <v>1</v>
      </c>
      <c r="AE2158" s="0" t="n">
        <f aca="false">IF($L2158&lt;&gt;"",1+IF($L2158&gt;2011,1,0)+IF($L2158&gt;2014,1,0),"")</f>
        <v>3</v>
      </c>
      <c r="AF2158" s="0" t="s">
        <v>87</v>
      </c>
      <c r="AG2158" s="0" t="s">
        <v>436</v>
      </c>
      <c r="AH2158" s="0" t="s">
        <v>89</v>
      </c>
      <c r="AI2158" s="0" t="s">
        <v>334</v>
      </c>
      <c r="AJ2158" s="0" t="s">
        <v>497</v>
      </c>
      <c r="AK2158" s="0" t="str">
        <f aca="false">IF(AND($CF2158&lt;&gt;"",IFERROR(INDEX(subsample_country_map!$B:$B,MATCH($CF2158,subsample_country_map!$A:$A,0)),"")&lt;&gt;""),INDEX(subsample_country_map!$B:$B,MATCH($CF2158,subsample_country_map!$A:$A,0)),INDEX(lookup!$AA:$AA,MATCH($A2158,lookup!$A:$A,0)))</f>
        <v>3_AsiaPac</v>
      </c>
      <c r="AL2158" s="0" t="str">
        <f aca="false">IF(AND($CF2158&lt;&gt;"",IFERROR(INDEX(subsample_country_map!$C:$C,MATCH($CF2158,subsample_country_map!$A:$A,0)),"")&lt;&gt;""),INDEX(subsample_country_map!$C:$C,MATCH($CF2158,subsample_country_map!$A:$A,0)),INDEX(lookup!$AB:$AB,MATCH($A2158,lookup!$A:$A,0)))</f>
        <v>2_developing</v>
      </c>
      <c r="AM2158" s="0" t="str">
        <f aca="false">IF(AND($CF2158&lt;&gt;"",IFERROR(INDEX(subsample_country_map!$D:$D,MATCH($CF2158,subsample_country_map!$A:$A,0)),"")&lt;&gt;""),INDEX(subsample_country_map!$D:$D,MATCH($CF2158,subsample_country_map!$A:$A,0)),INDEX(lookup!$AC:$AC,MATCH($A2158,lookup!$A:$A,0)))</f>
        <v>2_non_western</v>
      </c>
      <c r="AN2158" s="0" t="str">
        <f aca="false">IF(AND($CF2158&lt;&gt;"",IFERROR(INDEX(subsample_country_map!$E:$E,MATCH($CF2158,subsample_country_map!$A:$A,0)),"")&lt;&gt;""),INDEX(subsample_country_map!$E:$E,MATCH($CF2158,subsample_country_map!$A:$A,0)),INDEX(lookup!$AD:$AD,MATCH($A2158,lookup!$A:$A,0)))</f>
        <v>2_civil law</v>
      </c>
      <c r="AO2158" s="0" t="str">
        <f aca="false">INDEX(lookup!$Y:$Y,MATCH($A2158,lookup!$A:$A,0))</f>
        <v>0_published</v>
      </c>
      <c r="AP2158" s="0" t="str">
        <f aca="false">INDEX(lookup!$Z:$Z,MATCH($A2158,lookup!$A:$A,0))</f>
        <v>1_VHB high</v>
      </c>
      <c r="AQ2158" s="0" t="str">
        <f aca="false">INDEX(lookup!$W:$W,MATCH($A2158,lookup!$A:$A,0))</f>
        <v>1_fin/acc/econ</v>
      </c>
      <c r="AS2158" s="0" t="s">
        <v>91</v>
      </c>
      <c r="AT2158" s="0" t="s">
        <v>111</v>
      </c>
      <c r="AU2158" s="0" t="s">
        <v>93</v>
      </c>
      <c r="AV2158" s="0" t="s">
        <v>7277</v>
      </c>
      <c r="AX2158" s="0" t="s">
        <v>7278</v>
      </c>
      <c r="BA2158" s="0" t="n">
        <v>5744</v>
      </c>
      <c r="BB2158" s="0" t="s">
        <v>347</v>
      </c>
      <c r="BC2158" s="0" t="s">
        <v>358</v>
      </c>
      <c r="BD2158" s="0" t="s">
        <v>123</v>
      </c>
      <c r="BE2158" s="0" t="s">
        <v>33</v>
      </c>
      <c r="BF2158" s="0" t="s">
        <v>7273</v>
      </c>
      <c r="BI2158" s="0" t="s">
        <v>316</v>
      </c>
      <c r="BJ2158" s="0" t="s">
        <v>7279</v>
      </c>
      <c r="BK2158" s="0" t="s">
        <v>318</v>
      </c>
      <c r="BL2158" s="0" t="s">
        <v>7280</v>
      </c>
      <c r="BM2158" s="0" t="s">
        <v>7281</v>
      </c>
      <c r="BN2158" s="0" t="s">
        <v>7205</v>
      </c>
      <c r="BO2158" s="0" t="s">
        <v>105</v>
      </c>
      <c r="BP2158" s="0" t="s">
        <v>7200</v>
      </c>
      <c r="BQ2158" s="0" t="s">
        <v>127</v>
      </c>
      <c r="BT2158" s="0" t="n">
        <v>0</v>
      </c>
      <c r="BU2158" s="0" t="s">
        <v>7206</v>
      </c>
      <c r="BW2158" s="0" t="n">
        <v>2013</v>
      </c>
      <c r="BX2158" s="0" t="n">
        <v>2021</v>
      </c>
      <c r="BY2158" s="0" t="s">
        <v>2985</v>
      </c>
      <c r="BZ2158" s="0" t="n">
        <v>2017</v>
      </c>
      <c r="CA2158" s="0" t="n">
        <v>0.666666666666667</v>
      </c>
      <c r="CB2158" s="0" t="n">
        <v>1</v>
      </c>
      <c r="CC2158" s="0" t="n">
        <v>1</v>
      </c>
      <c r="CD2158" s="0" t="n">
        <v>-0.0419461935249147</v>
      </c>
      <c r="CE2158" s="0" t="n">
        <v>1</v>
      </c>
    </row>
    <row r="2159" customFormat="false" ht="15" hidden="false" customHeight="false" outlineLevel="0" collapsed="false">
      <c r="A2159" s="0" t="s">
        <v>7200</v>
      </c>
      <c r="B2159" s="0" t="n">
        <v>3464</v>
      </c>
      <c r="C2159" s="0" t="n">
        <v>-0.0227319299297656</v>
      </c>
      <c r="D2159" s="0" t="n">
        <v>2052</v>
      </c>
      <c r="E2159" s="0" t="n">
        <f aca="false">IF(ISNUMBER($BA2159),$BA2159,IF(AND(ISNUMBER($D2159),ISNUMBER($BW2159),ISNUMBER($BX2159)),$D2159*($BX2159-$BW2159+1),""))</f>
        <v>2052</v>
      </c>
      <c r="H2159" s="0" t="s">
        <v>118</v>
      </c>
      <c r="I2159" s="0" t="s">
        <v>119</v>
      </c>
      <c r="J2159" s="0" t="n">
        <f aca="false">IF($BW2159&lt;&gt;"",$BW2159,"")</f>
        <v>2013</v>
      </c>
      <c r="K2159" s="0" t="n">
        <f aca="false">IF($BX2159&lt;&gt;"",$BX2159,"")</f>
        <v>2021</v>
      </c>
      <c r="L2159" s="0" t="n">
        <f aca="false">IF(AND(ISNUMBER($BW2159),ISNUMBER($BX2159)),($BW2159+$BX2159)/2,"")</f>
        <v>2017</v>
      </c>
      <c r="M2159" s="0" t="n">
        <f aca="false">IF($L2159&lt;&gt;"",$L2159,"")</f>
        <v>2017</v>
      </c>
      <c r="N2159" s="0" t="n">
        <f aca="false">IF(AND(ISNUMBER($BW2159),ISNUMBER($BX2159)),MIN(1,MAX(0,($BX2159-2016+1)/($BX2159-$BW2159+1))),"")</f>
        <v>0.666666666666667</v>
      </c>
      <c r="O2159" s="0" t="n">
        <f aca="false">IF(AND(ISNUMBER($BW2159),ISNUMBER($BX2159)),MIN(1,MAX(0,($BX2159-2017+1)/($BX2159-$BW2159+1))),"")</f>
        <v>0.555555555555556</v>
      </c>
      <c r="P2159" s="0" t="n">
        <f aca="false">IF(AND(ISNUMBER($BW2159),ISNUMBER($BX2159)),MIN(1,MAX(0,($BX2159-2018+1)/($BX2159-$BW2159+1))),"")</f>
        <v>0.444444444444444</v>
      </c>
      <c r="Q2159" s="0" t="n">
        <f aca="false">IF(AND(ISNUMBER($BW2159),ISNUMBER($BX2159)),MIN(1,MAX(0,($BX2159-2019+1)/($BX2159-$BW2159+1))),"")</f>
        <v>0.333333333333333</v>
      </c>
      <c r="R2159" s="0" t="n">
        <f aca="false">IF(AND(ISNUMBER($BW2159),ISNUMBER($BX2159)),MIN(1,MAX(0,($BX2159-2016+1)/($BX2159-$BW2159+1))),"")</f>
        <v>0.666666666666667</v>
      </c>
      <c r="S2159" s="0" t="n">
        <f aca="false">IF($L2159&lt;&gt;"",IF($L2159&gt;=2015.5,1,0),"")</f>
        <v>1</v>
      </c>
      <c r="T2159" s="0" t="n">
        <f aca="false">IF($L2159&lt;&gt;"",IF($L2159&gt;=2016,1,0),"")</f>
        <v>1</v>
      </c>
      <c r="U2159" s="0" t="n">
        <f aca="false">IF(ISNUMBER($BX2159),IF($BX2159&gt;=2016,1,0),"")</f>
        <v>1</v>
      </c>
      <c r="V2159" s="0" t="n">
        <f aca="false">IF(ISNUMBER($BW2159),IF($BW2159&gt;=2016,1,0),"")</f>
        <v>0</v>
      </c>
      <c r="W2159" s="0" t="str">
        <f aca="false">IF(AND(ISNUMBER($BW2159),ISNUMBER($BX2159)),IF($BW2159&gt;=2016,"post-only",IF($BX2159&lt;2016,"pre-only","mixed")),"")</f>
        <v>mixed</v>
      </c>
      <c r="X2159" s="0" t="n">
        <f aca="false">IF(AND(ISNUMBER($BW2159),ISNUMBER($BX2159)),MIN(1,MAX(0,($BX2159-2017+1)/($BX2159-$BW2159+1))),"")</f>
        <v>0.555555555555556</v>
      </c>
      <c r="Y2159" s="0" t="n">
        <f aca="false">IF(AND(ISNUMBER($BW2159),ISNUMBER($BX2159)),MIN(1,MAX(0,($BX2159-2018+1)/($BX2159-$BW2159+1))),"")</f>
        <v>0.444444444444444</v>
      </c>
      <c r="Z2159" s="0" t="n">
        <f aca="false">IF(AND(ISNUMBER($BW2159),ISNUMBER($BX2159)),MIN(1,MAX(0,($BX2159-2019+1)/($BX2159-$BW2159+1))),"")</f>
        <v>0.333333333333333</v>
      </c>
      <c r="AA2159" s="0" t="n">
        <f aca="false">IF(ISNUMBER($BX2159),IF($BX2159&gt;=2017,1,0),"")</f>
        <v>1</v>
      </c>
      <c r="AB2159" s="0" t="n">
        <f aca="false">IF(ISNUMBER($BX2159),IF($BX2159&gt;=2018,1,0),"")</f>
        <v>1</v>
      </c>
      <c r="AC2159" s="0" t="n">
        <f aca="false">IF(ISNUMBER($BX2159),IF($BX2159&gt;=2019,1,0),"")</f>
        <v>1</v>
      </c>
      <c r="AD2159" s="0" t="n">
        <f aca="false">IF($L2159&lt;&gt;"",IF($L2159&gt;2013,1,0),"")</f>
        <v>1</v>
      </c>
      <c r="AE2159" s="0" t="n">
        <f aca="false">IF($L2159&lt;&gt;"",1+IF($L2159&gt;2011,1,0)+IF($L2159&gt;2014,1,0),"")</f>
        <v>3</v>
      </c>
      <c r="AF2159" s="0" t="s">
        <v>87</v>
      </c>
      <c r="AG2159" s="0" t="s">
        <v>436</v>
      </c>
      <c r="AH2159" s="0" t="s">
        <v>89</v>
      </c>
      <c r="AI2159" s="0" t="s">
        <v>334</v>
      </c>
      <c r="AJ2159" s="0" t="s">
        <v>497</v>
      </c>
      <c r="AK2159" s="0" t="str">
        <f aca="false">IF(AND($CF2159&lt;&gt;"",IFERROR(INDEX(subsample_country_map!$B:$B,MATCH($CF2159,subsample_country_map!$A:$A,0)),"")&lt;&gt;""),INDEX(subsample_country_map!$B:$B,MATCH($CF2159,subsample_country_map!$A:$A,0)),INDEX(lookup!$AA:$AA,MATCH($A2159,lookup!$A:$A,0)))</f>
        <v>3_AsiaPac</v>
      </c>
      <c r="AL2159" s="0" t="str">
        <f aca="false">IF(AND($CF2159&lt;&gt;"",IFERROR(INDEX(subsample_country_map!$C:$C,MATCH($CF2159,subsample_country_map!$A:$A,0)),"")&lt;&gt;""),INDEX(subsample_country_map!$C:$C,MATCH($CF2159,subsample_country_map!$A:$A,0)),INDEX(lookup!$AB:$AB,MATCH($A2159,lookup!$A:$A,0)))</f>
        <v>2_developing</v>
      </c>
      <c r="AM2159" s="0" t="str">
        <f aca="false">IF(AND($CF2159&lt;&gt;"",IFERROR(INDEX(subsample_country_map!$D:$D,MATCH($CF2159,subsample_country_map!$A:$A,0)),"")&lt;&gt;""),INDEX(subsample_country_map!$D:$D,MATCH($CF2159,subsample_country_map!$A:$A,0)),INDEX(lookup!$AC:$AC,MATCH($A2159,lookup!$A:$A,0)))</f>
        <v>2_non_western</v>
      </c>
      <c r="AN2159" s="0" t="str">
        <f aca="false">IF(AND($CF2159&lt;&gt;"",IFERROR(INDEX(subsample_country_map!$E:$E,MATCH($CF2159,subsample_country_map!$A:$A,0)),"")&lt;&gt;""),INDEX(subsample_country_map!$E:$E,MATCH($CF2159,subsample_country_map!$A:$A,0)),INDEX(lookup!$AD:$AD,MATCH($A2159,lookup!$A:$A,0)))</f>
        <v>2_civil law</v>
      </c>
      <c r="AO2159" s="0" t="str">
        <f aca="false">INDEX(lookup!$Y:$Y,MATCH($A2159,lookup!$A:$A,0))</f>
        <v>0_published</v>
      </c>
      <c r="AP2159" s="0" t="str">
        <f aca="false">INDEX(lookup!$Z:$Z,MATCH($A2159,lookup!$A:$A,0))</f>
        <v>1_VHB high</v>
      </c>
      <c r="AQ2159" s="0" t="str">
        <f aca="false">INDEX(lookup!$W:$W,MATCH($A2159,lookup!$A:$A,0))</f>
        <v>1_fin/acc/econ</v>
      </c>
      <c r="AS2159" s="0" t="s">
        <v>91</v>
      </c>
      <c r="AT2159" s="0" t="s">
        <v>111</v>
      </c>
      <c r="AU2159" s="0" t="s">
        <v>93</v>
      </c>
      <c r="AV2159" s="0" t="s">
        <v>7282</v>
      </c>
      <c r="AX2159" s="0" t="s">
        <v>1384</v>
      </c>
      <c r="BA2159" s="0" t="n">
        <v>2052</v>
      </c>
      <c r="BB2159" s="0" t="s">
        <v>347</v>
      </c>
      <c r="BC2159" s="0" t="s">
        <v>358</v>
      </c>
      <c r="BD2159" s="0" t="s">
        <v>123</v>
      </c>
      <c r="BE2159" s="0" t="s">
        <v>33</v>
      </c>
      <c r="BF2159" s="0" t="s">
        <v>7283</v>
      </c>
      <c r="BI2159" s="0" t="s">
        <v>316</v>
      </c>
      <c r="BJ2159" s="0" t="s">
        <v>7284</v>
      </c>
      <c r="BK2159" s="0" t="s">
        <v>318</v>
      </c>
      <c r="BL2159" s="0" t="s">
        <v>7285</v>
      </c>
      <c r="BM2159" s="0" t="s">
        <v>7276</v>
      </c>
      <c r="BN2159" s="0" t="s">
        <v>7205</v>
      </c>
      <c r="BO2159" s="0" t="s">
        <v>105</v>
      </c>
      <c r="BP2159" s="0" t="s">
        <v>7200</v>
      </c>
      <c r="BQ2159" s="0" t="s">
        <v>127</v>
      </c>
      <c r="BT2159" s="0" t="n">
        <v>0</v>
      </c>
      <c r="BU2159" s="0" t="s">
        <v>7206</v>
      </c>
      <c r="BW2159" s="0" t="n">
        <v>2013</v>
      </c>
      <c r="BX2159" s="0" t="n">
        <v>2021</v>
      </c>
      <c r="BY2159" s="0" t="s">
        <v>2985</v>
      </c>
      <c r="BZ2159" s="0" t="n">
        <v>2017</v>
      </c>
      <c r="CA2159" s="0" t="n">
        <v>0.666666666666667</v>
      </c>
      <c r="CB2159" s="0" t="n">
        <v>1</v>
      </c>
      <c r="CC2159" s="0" t="n">
        <v>1</v>
      </c>
      <c r="CD2159" s="0" t="n">
        <v>-0.022735846648188</v>
      </c>
      <c r="CE2159" s="0" t="n">
        <v>1</v>
      </c>
    </row>
    <row r="2160" customFormat="false" ht="15" hidden="false" customHeight="false" outlineLevel="0" collapsed="false">
      <c r="A2160" s="0" t="s">
        <v>7200</v>
      </c>
      <c r="B2160" s="0" t="n">
        <v>3465</v>
      </c>
      <c r="C2160" s="0" t="n">
        <v>-0.0107415911705966</v>
      </c>
      <c r="D2160" s="0" t="n">
        <v>20552</v>
      </c>
      <c r="E2160" s="0" t="n">
        <f aca="false">IF(ISNUMBER($BA2160),$BA2160,IF(AND(ISNUMBER($D2160),ISNUMBER($BW2160),ISNUMBER($BX2160)),$D2160*($BX2160-$BW2160+1),""))</f>
        <v>20552</v>
      </c>
      <c r="H2160" s="0" t="s">
        <v>118</v>
      </c>
      <c r="I2160" s="0" t="s">
        <v>119</v>
      </c>
      <c r="J2160" s="0" t="n">
        <f aca="false">IF($BW2160&lt;&gt;"",$BW2160,"")</f>
        <v>2013</v>
      </c>
      <c r="K2160" s="0" t="n">
        <f aca="false">IF($BX2160&lt;&gt;"",$BX2160,"")</f>
        <v>2021</v>
      </c>
      <c r="L2160" s="0" t="n">
        <f aca="false">IF(AND(ISNUMBER($BW2160),ISNUMBER($BX2160)),($BW2160+$BX2160)/2,"")</f>
        <v>2017</v>
      </c>
      <c r="M2160" s="0" t="n">
        <f aca="false">IF($L2160&lt;&gt;"",$L2160,"")</f>
        <v>2017</v>
      </c>
      <c r="N2160" s="0" t="n">
        <f aca="false">IF(AND(ISNUMBER($BW2160),ISNUMBER($BX2160)),MIN(1,MAX(0,($BX2160-2016+1)/($BX2160-$BW2160+1))),"")</f>
        <v>0.666666666666667</v>
      </c>
      <c r="O2160" s="0" t="n">
        <f aca="false">IF(AND(ISNUMBER($BW2160),ISNUMBER($BX2160)),MIN(1,MAX(0,($BX2160-2017+1)/($BX2160-$BW2160+1))),"")</f>
        <v>0.555555555555556</v>
      </c>
      <c r="P2160" s="0" t="n">
        <f aca="false">IF(AND(ISNUMBER($BW2160),ISNUMBER($BX2160)),MIN(1,MAX(0,($BX2160-2018+1)/($BX2160-$BW2160+1))),"")</f>
        <v>0.444444444444444</v>
      </c>
      <c r="Q2160" s="0" t="n">
        <f aca="false">IF(AND(ISNUMBER($BW2160),ISNUMBER($BX2160)),MIN(1,MAX(0,($BX2160-2019+1)/($BX2160-$BW2160+1))),"")</f>
        <v>0.333333333333333</v>
      </c>
      <c r="R2160" s="0" t="n">
        <f aca="false">IF(AND(ISNUMBER($BW2160),ISNUMBER($BX2160)),MIN(1,MAX(0,($BX2160-2016+1)/($BX2160-$BW2160+1))),"")</f>
        <v>0.666666666666667</v>
      </c>
      <c r="S2160" s="0" t="n">
        <f aca="false">IF($L2160&lt;&gt;"",IF($L2160&gt;=2015.5,1,0),"")</f>
        <v>1</v>
      </c>
      <c r="T2160" s="0" t="n">
        <f aca="false">IF($L2160&lt;&gt;"",IF($L2160&gt;=2016,1,0),"")</f>
        <v>1</v>
      </c>
      <c r="U2160" s="0" t="n">
        <f aca="false">IF(ISNUMBER($BX2160),IF($BX2160&gt;=2016,1,0),"")</f>
        <v>1</v>
      </c>
      <c r="V2160" s="0" t="n">
        <f aca="false">IF(ISNUMBER($BW2160),IF($BW2160&gt;=2016,1,0),"")</f>
        <v>0</v>
      </c>
      <c r="W2160" s="0" t="str">
        <f aca="false">IF(AND(ISNUMBER($BW2160),ISNUMBER($BX2160)),IF($BW2160&gt;=2016,"post-only",IF($BX2160&lt;2016,"pre-only","mixed")),"")</f>
        <v>mixed</v>
      </c>
      <c r="X2160" s="0" t="n">
        <f aca="false">IF(AND(ISNUMBER($BW2160),ISNUMBER($BX2160)),MIN(1,MAX(0,($BX2160-2017+1)/($BX2160-$BW2160+1))),"")</f>
        <v>0.555555555555556</v>
      </c>
      <c r="Y2160" s="0" t="n">
        <f aca="false">IF(AND(ISNUMBER($BW2160),ISNUMBER($BX2160)),MIN(1,MAX(0,($BX2160-2018+1)/($BX2160-$BW2160+1))),"")</f>
        <v>0.444444444444444</v>
      </c>
      <c r="Z2160" s="0" t="n">
        <f aca="false">IF(AND(ISNUMBER($BW2160),ISNUMBER($BX2160)),MIN(1,MAX(0,($BX2160-2019+1)/($BX2160-$BW2160+1))),"")</f>
        <v>0.333333333333333</v>
      </c>
      <c r="AA2160" s="0" t="n">
        <f aca="false">IF(ISNUMBER($BX2160),IF($BX2160&gt;=2017,1,0),"")</f>
        <v>1</v>
      </c>
      <c r="AB2160" s="0" t="n">
        <f aca="false">IF(ISNUMBER($BX2160),IF($BX2160&gt;=2018,1,0),"")</f>
        <v>1</v>
      </c>
      <c r="AC2160" s="0" t="n">
        <f aca="false">IF(ISNUMBER($BX2160),IF($BX2160&gt;=2019,1,0),"")</f>
        <v>1</v>
      </c>
      <c r="AD2160" s="0" t="n">
        <f aca="false">IF($L2160&lt;&gt;"",IF($L2160&gt;2013,1,0),"")</f>
        <v>1</v>
      </c>
      <c r="AE2160" s="0" t="n">
        <f aca="false">IF($L2160&lt;&gt;"",1+IF($L2160&gt;2011,1,0)+IF($L2160&gt;2014,1,0),"")</f>
        <v>3</v>
      </c>
      <c r="AF2160" s="0" t="s">
        <v>87</v>
      </c>
      <c r="AG2160" s="0" t="s">
        <v>436</v>
      </c>
      <c r="AH2160" s="0" t="s">
        <v>89</v>
      </c>
      <c r="AI2160" s="0" t="s">
        <v>334</v>
      </c>
      <c r="AJ2160" s="0" t="s">
        <v>497</v>
      </c>
      <c r="AK2160" s="0" t="str">
        <f aca="false">IF(AND($CF2160&lt;&gt;"",IFERROR(INDEX(subsample_country_map!$B:$B,MATCH($CF2160,subsample_country_map!$A:$A,0)),"")&lt;&gt;""),INDEX(subsample_country_map!$B:$B,MATCH($CF2160,subsample_country_map!$A:$A,0)),INDEX(lookup!$AA:$AA,MATCH($A2160,lookup!$A:$A,0)))</f>
        <v>3_AsiaPac</v>
      </c>
      <c r="AL2160" s="0" t="str">
        <f aca="false">IF(AND($CF2160&lt;&gt;"",IFERROR(INDEX(subsample_country_map!$C:$C,MATCH($CF2160,subsample_country_map!$A:$A,0)),"")&lt;&gt;""),INDEX(subsample_country_map!$C:$C,MATCH($CF2160,subsample_country_map!$A:$A,0)),INDEX(lookup!$AB:$AB,MATCH($A2160,lookup!$A:$A,0)))</f>
        <v>2_developing</v>
      </c>
      <c r="AM2160" s="0" t="str">
        <f aca="false">IF(AND($CF2160&lt;&gt;"",IFERROR(INDEX(subsample_country_map!$D:$D,MATCH($CF2160,subsample_country_map!$A:$A,0)),"")&lt;&gt;""),INDEX(subsample_country_map!$D:$D,MATCH($CF2160,subsample_country_map!$A:$A,0)),INDEX(lookup!$AC:$AC,MATCH($A2160,lookup!$A:$A,0)))</f>
        <v>2_non_western</v>
      </c>
      <c r="AN2160" s="0" t="str">
        <f aca="false">IF(AND($CF2160&lt;&gt;"",IFERROR(INDEX(subsample_country_map!$E:$E,MATCH($CF2160,subsample_country_map!$A:$A,0)),"")&lt;&gt;""),INDEX(subsample_country_map!$E:$E,MATCH($CF2160,subsample_country_map!$A:$A,0)),INDEX(lookup!$AD:$AD,MATCH($A2160,lookup!$A:$A,0)))</f>
        <v>2_civil law</v>
      </c>
      <c r="AO2160" s="0" t="str">
        <f aca="false">INDEX(lookup!$Y:$Y,MATCH($A2160,lookup!$A:$A,0))</f>
        <v>0_published</v>
      </c>
      <c r="AP2160" s="0" t="str">
        <f aca="false">INDEX(lookup!$Z:$Z,MATCH($A2160,lookup!$A:$A,0))</f>
        <v>1_VHB high</v>
      </c>
      <c r="AQ2160" s="0" t="str">
        <f aca="false">INDEX(lookup!$W:$W,MATCH($A2160,lookup!$A:$A,0))</f>
        <v>1_fin/acc/econ</v>
      </c>
      <c r="AS2160" s="0" t="s">
        <v>91</v>
      </c>
      <c r="AT2160" s="0" t="s">
        <v>111</v>
      </c>
      <c r="AU2160" s="0" t="s">
        <v>93</v>
      </c>
      <c r="AV2160" s="0" t="s">
        <v>7286</v>
      </c>
      <c r="AX2160" s="0" t="s">
        <v>7287</v>
      </c>
      <c r="BA2160" s="0" t="n">
        <v>20552</v>
      </c>
      <c r="BB2160" s="0" t="s">
        <v>347</v>
      </c>
      <c r="BC2160" s="0" t="s">
        <v>358</v>
      </c>
      <c r="BD2160" s="0" t="s">
        <v>123</v>
      </c>
      <c r="BE2160" s="0" t="s">
        <v>33</v>
      </c>
      <c r="BF2160" s="0" t="s">
        <v>7283</v>
      </c>
      <c r="BI2160" s="0" t="s">
        <v>316</v>
      </c>
      <c r="BJ2160" s="0" t="s">
        <v>7288</v>
      </c>
      <c r="BK2160" s="0" t="s">
        <v>318</v>
      </c>
      <c r="BL2160" s="0" t="s">
        <v>7289</v>
      </c>
      <c r="BM2160" s="0" t="s">
        <v>7281</v>
      </c>
      <c r="BN2160" s="0" t="s">
        <v>7205</v>
      </c>
      <c r="BO2160" s="0" t="s">
        <v>105</v>
      </c>
      <c r="BP2160" s="0" t="s">
        <v>7200</v>
      </c>
      <c r="BQ2160" s="0" t="s">
        <v>127</v>
      </c>
      <c r="BT2160" s="0" t="n">
        <v>0</v>
      </c>
      <c r="BU2160" s="0" t="s">
        <v>7206</v>
      </c>
      <c r="BW2160" s="0" t="n">
        <v>2013</v>
      </c>
      <c r="BX2160" s="0" t="n">
        <v>2021</v>
      </c>
      <c r="BY2160" s="0" t="s">
        <v>2985</v>
      </c>
      <c r="BZ2160" s="0" t="n">
        <v>2017</v>
      </c>
      <c r="CA2160" s="0" t="n">
        <v>0.666666666666667</v>
      </c>
      <c r="CB2160" s="0" t="n">
        <v>1</v>
      </c>
      <c r="CC2160" s="0" t="n">
        <v>1</v>
      </c>
      <c r="CD2160" s="0" t="n">
        <v>-0.0107420043271724</v>
      </c>
      <c r="CE2160" s="0" t="n">
        <v>1</v>
      </c>
    </row>
    <row r="2161" customFormat="false" ht="15" hidden="false" customHeight="false" outlineLevel="0" collapsed="false">
      <c r="A2161" s="0" t="s">
        <v>7200</v>
      </c>
      <c r="B2161" s="0" t="n">
        <v>3466</v>
      </c>
      <c r="C2161" s="0" t="n">
        <v>-0.00541630396633395</v>
      </c>
      <c r="D2161" s="0" t="n">
        <v>25800</v>
      </c>
      <c r="E2161" s="0" t="n">
        <f aca="false">IF(ISNUMBER($BA2161),$BA2161,IF(AND(ISNUMBER($D2161),ISNUMBER($BW2161),ISNUMBER($BX2161)),$D2161*($BX2161-$BW2161+1),""))</f>
        <v>25800</v>
      </c>
      <c r="H2161" s="0" t="s">
        <v>118</v>
      </c>
      <c r="I2161" s="0" t="s">
        <v>119</v>
      </c>
      <c r="J2161" s="0" t="n">
        <f aca="false">IF($BW2161&lt;&gt;"",$BW2161,"")</f>
        <v>2013</v>
      </c>
      <c r="K2161" s="0" t="n">
        <f aca="false">IF($BX2161&lt;&gt;"",$BX2161,"")</f>
        <v>2021</v>
      </c>
      <c r="L2161" s="0" t="n">
        <f aca="false">IF(AND(ISNUMBER($BW2161),ISNUMBER($BX2161)),($BW2161+$BX2161)/2,"")</f>
        <v>2017</v>
      </c>
      <c r="M2161" s="0" t="n">
        <f aca="false">IF($L2161&lt;&gt;"",$L2161,"")</f>
        <v>2017</v>
      </c>
      <c r="N2161" s="0" t="n">
        <f aca="false">IF(AND(ISNUMBER($BW2161),ISNUMBER($BX2161)),MIN(1,MAX(0,($BX2161-2016+1)/($BX2161-$BW2161+1))),"")</f>
        <v>0.666666666666667</v>
      </c>
      <c r="O2161" s="0" t="n">
        <f aca="false">IF(AND(ISNUMBER($BW2161),ISNUMBER($BX2161)),MIN(1,MAX(0,($BX2161-2017+1)/($BX2161-$BW2161+1))),"")</f>
        <v>0.555555555555556</v>
      </c>
      <c r="P2161" s="0" t="n">
        <f aca="false">IF(AND(ISNUMBER($BW2161),ISNUMBER($BX2161)),MIN(1,MAX(0,($BX2161-2018+1)/($BX2161-$BW2161+1))),"")</f>
        <v>0.444444444444444</v>
      </c>
      <c r="Q2161" s="0" t="n">
        <f aca="false">IF(AND(ISNUMBER($BW2161),ISNUMBER($BX2161)),MIN(1,MAX(0,($BX2161-2019+1)/($BX2161-$BW2161+1))),"")</f>
        <v>0.333333333333333</v>
      </c>
      <c r="R2161" s="0" t="n">
        <f aca="false">IF(AND(ISNUMBER($BW2161),ISNUMBER($BX2161)),MIN(1,MAX(0,($BX2161-2016+1)/($BX2161-$BW2161+1))),"")</f>
        <v>0.666666666666667</v>
      </c>
      <c r="S2161" s="0" t="n">
        <f aca="false">IF($L2161&lt;&gt;"",IF($L2161&gt;=2015.5,1,0),"")</f>
        <v>1</v>
      </c>
      <c r="T2161" s="0" t="n">
        <f aca="false">IF($L2161&lt;&gt;"",IF($L2161&gt;=2016,1,0),"")</f>
        <v>1</v>
      </c>
      <c r="U2161" s="0" t="n">
        <f aca="false">IF(ISNUMBER($BX2161),IF($BX2161&gt;=2016,1,0),"")</f>
        <v>1</v>
      </c>
      <c r="V2161" s="0" t="n">
        <f aca="false">IF(ISNUMBER($BW2161),IF($BW2161&gt;=2016,1,0),"")</f>
        <v>0</v>
      </c>
      <c r="W2161" s="0" t="str">
        <f aca="false">IF(AND(ISNUMBER($BW2161),ISNUMBER($BX2161)),IF($BW2161&gt;=2016,"post-only",IF($BX2161&lt;2016,"pre-only","mixed")),"")</f>
        <v>mixed</v>
      </c>
      <c r="X2161" s="0" t="n">
        <f aca="false">IF(AND(ISNUMBER($BW2161),ISNUMBER($BX2161)),MIN(1,MAX(0,($BX2161-2017+1)/($BX2161-$BW2161+1))),"")</f>
        <v>0.555555555555556</v>
      </c>
      <c r="Y2161" s="0" t="n">
        <f aca="false">IF(AND(ISNUMBER($BW2161),ISNUMBER($BX2161)),MIN(1,MAX(0,($BX2161-2018+1)/($BX2161-$BW2161+1))),"")</f>
        <v>0.444444444444444</v>
      </c>
      <c r="Z2161" s="0" t="n">
        <f aca="false">IF(AND(ISNUMBER($BW2161),ISNUMBER($BX2161)),MIN(1,MAX(0,($BX2161-2019+1)/($BX2161-$BW2161+1))),"")</f>
        <v>0.333333333333333</v>
      </c>
      <c r="AA2161" s="0" t="n">
        <f aca="false">IF(ISNUMBER($BX2161),IF($BX2161&gt;=2017,1,0),"")</f>
        <v>1</v>
      </c>
      <c r="AB2161" s="0" t="n">
        <f aca="false">IF(ISNUMBER($BX2161),IF($BX2161&gt;=2018,1,0),"")</f>
        <v>1</v>
      </c>
      <c r="AC2161" s="0" t="n">
        <f aca="false">IF(ISNUMBER($BX2161),IF($BX2161&gt;=2019,1,0),"")</f>
        <v>1</v>
      </c>
      <c r="AD2161" s="0" t="n">
        <f aca="false">IF($L2161&lt;&gt;"",IF($L2161&gt;2013,1,0),"")</f>
        <v>1</v>
      </c>
      <c r="AE2161" s="0" t="n">
        <f aca="false">IF($L2161&lt;&gt;"",1+IF($L2161&gt;2011,1,0)+IF($L2161&gt;2014,1,0),"")</f>
        <v>3</v>
      </c>
      <c r="AF2161" s="0" t="s">
        <v>87</v>
      </c>
      <c r="AG2161" s="0" t="s">
        <v>436</v>
      </c>
      <c r="AH2161" s="0" t="s">
        <v>89</v>
      </c>
      <c r="AI2161" s="0" t="s">
        <v>334</v>
      </c>
      <c r="AJ2161" s="0" t="s">
        <v>497</v>
      </c>
      <c r="AK2161" s="0" t="str">
        <f aca="false">IF(AND($CF2161&lt;&gt;"",IFERROR(INDEX(subsample_country_map!$B:$B,MATCH($CF2161,subsample_country_map!$A:$A,0)),"")&lt;&gt;""),INDEX(subsample_country_map!$B:$B,MATCH($CF2161,subsample_country_map!$A:$A,0)),INDEX(lookup!$AA:$AA,MATCH($A2161,lookup!$A:$A,0)))</f>
        <v>3_AsiaPac</v>
      </c>
      <c r="AL2161" s="0" t="str">
        <f aca="false">IF(AND($CF2161&lt;&gt;"",IFERROR(INDEX(subsample_country_map!$C:$C,MATCH($CF2161,subsample_country_map!$A:$A,0)),"")&lt;&gt;""),INDEX(subsample_country_map!$C:$C,MATCH($CF2161,subsample_country_map!$A:$A,0)),INDEX(lookup!$AB:$AB,MATCH($A2161,lookup!$A:$A,0)))</f>
        <v>2_developing</v>
      </c>
      <c r="AM2161" s="0" t="str">
        <f aca="false">IF(AND($CF2161&lt;&gt;"",IFERROR(INDEX(subsample_country_map!$D:$D,MATCH($CF2161,subsample_country_map!$A:$A,0)),"")&lt;&gt;""),INDEX(subsample_country_map!$D:$D,MATCH($CF2161,subsample_country_map!$A:$A,0)),INDEX(lookup!$AC:$AC,MATCH($A2161,lookup!$A:$A,0)))</f>
        <v>2_non_western</v>
      </c>
      <c r="AN2161" s="0" t="str">
        <f aca="false">IF(AND($CF2161&lt;&gt;"",IFERROR(INDEX(subsample_country_map!$E:$E,MATCH($CF2161,subsample_country_map!$A:$A,0)),"")&lt;&gt;""),INDEX(subsample_country_map!$E:$E,MATCH($CF2161,subsample_country_map!$A:$A,0)),INDEX(lookup!$AD:$AD,MATCH($A2161,lookup!$A:$A,0)))</f>
        <v>2_civil law</v>
      </c>
      <c r="AO2161" s="0" t="str">
        <f aca="false">INDEX(lookup!$Y:$Y,MATCH($A2161,lookup!$A:$A,0))</f>
        <v>0_published</v>
      </c>
      <c r="AP2161" s="0" t="str">
        <f aca="false">INDEX(lookup!$Z:$Z,MATCH($A2161,lookup!$A:$A,0))</f>
        <v>1_VHB high</v>
      </c>
      <c r="AQ2161" s="0" t="str">
        <f aca="false">INDEX(lookup!$W:$W,MATCH($A2161,lookup!$A:$A,0))</f>
        <v>1_fin/acc/econ</v>
      </c>
      <c r="AS2161" s="0" t="s">
        <v>91</v>
      </c>
      <c r="AT2161" s="0" t="s">
        <v>111</v>
      </c>
      <c r="AU2161" s="0" t="s">
        <v>93</v>
      </c>
      <c r="AV2161" s="0" t="s">
        <v>7290</v>
      </c>
      <c r="AX2161" s="0" t="s">
        <v>1120</v>
      </c>
      <c r="BA2161" s="0" t="n">
        <v>25800</v>
      </c>
      <c r="BB2161" s="0" t="s">
        <v>347</v>
      </c>
      <c r="BC2161" s="0" t="s">
        <v>358</v>
      </c>
      <c r="BD2161" s="0" t="s">
        <v>123</v>
      </c>
      <c r="BE2161" s="0" t="s">
        <v>98</v>
      </c>
      <c r="BI2161" s="0" t="s">
        <v>427</v>
      </c>
      <c r="BJ2161" s="0" t="s">
        <v>7291</v>
      </c>
      <c r="BK2161" s="0" t="s">
        <v>318</v>
      </c>
      <c r="BL2161" s="0" t="s">
        <v>7292</v>
      </c>
      <c r="BM2161" s="0" t="s">
        <v>7276</v>
      </c>
      <c r="BN2161" s="0" t="s">
        <v>7205</v>
      </c>
      <c r="BO2161" s="0" t="s">
        <v>105</v>
      </c>
      <c r="BP2161" s="0" t="s">
        <v>7200</v>
      </c>
      <c r="BQ2161" s="0" t="s">
        <v>127</v>
      </c>
      <c r="BT2161" s="0" t="n">
        <v>0</v>
      </c>
      <c r="BU2161" s="0" t="s">
        <v>7206</v>
      </c>
      <c r="BW2161" s="0" t="n">
        <v>2013</v>
      </c>
      <c r="BX2161" s="0" t="n">
        <v>2021</v>
      </c>
      <c r="BY2161" s="0" t="s">
        <v>2985</v>
      </c>
      <c r="BZ2161" s="0" t="n">
        <v>2017</v>
      </c>
      <c r="CA2161" s="0" t="n">
        <v>0.666666666666667</v>
      </c>
      <c r="CB2161" s="0" t="n">
        <v>1</v>
      </c>
      <c r="CC2161" s="0" t="n">
        <v>1</v>
      </c>
      <c r="CD2161" s="0" t="n">
        <v>-0.00541635693212678</v>
      </c>
      <c r="CE2161" s="0" t="n">
        <v>1</v>
      </c>
    </row>
    <row r="2162" customFormat="false" ht="15" hidden="false" customHeight="false" outlineLevel="0" collapsed="false">
      <c r="A2162" s="0" t="s">
        <v>7200</v>
      </c>
      <c r="B2162" s="0" t="n">
        <v>3467</v>
      </c>
      <c r="C2162" s="0" t="n">
        <v>-0.0194206081837797</v>
      </c>
      <c r="D2162" s="0" t="n">
        <v>25800</v>
      </c>
      <c r="E2162" s="0" t="n">
        <f aca="false">IF(ISNUMBER($BA2162),$BA2162,IF(AND(ISNUMBER($D2162),ISNUMBER($BW2162),ISNUMBER($BX2162)),$D2162*($BX2162-$BW2162+1),""))</f>
        <v>25800</v>
      </c>
      <c r="H2162" s="0" t="s">
        <v>118</v>
      </c>
      <c r="I2162" s="0" t="s">
        <v>119</v>
      </c>
      <c r="J2162" s="0" t="n">
        <f aca="false">IF($BW2162&lt;&gt;"",$BW2162,"")</f>
        <v>2013</v>
      </c>
      <c r="K2162" s="0" t="n">
        <f aca="false">IF($BX2162&lt;&gt;"",$BX2162,"")</f>
        <v>2021</v>
      </c>
      <c r="L2162" s="0" t="n">
        <f aca="false">IF(AND(ISNUMBER($BW2162),ISNUMBER($BX2162)),($BW2162+$BX2162)/2,"")</f>
        <v>2017</v>
      </c>
      <c r="M2162" s="0" t="n">
        <f aca="false">IF($L2162&lt;&gt;"",$L2162,"")</f>
        <v>2017</v>
      </c>
      <c r="N2162" s="0" t="n">
        <f aca="false">IF(AND(ISNUMBER($BW2162),ISNUMBER($BX2162)),MIN(1,MAX(0,($BX2162-2016+1)/($BX2162-$BW2162+1))),"")</f>
        <v>0.666666666666667</v>
      </c>
      <c r="O2162" s="0" t="n">
        <f aca="false">IF(AND(ISNUMBER($BW2162),ISNUMBER($BX2162)),MIN(1,MAX(0,($BX2162-2017+1)/($BX2162-$BW2162+1))),"")</f>
        <v>0.555555555555556</v>
      </c>
      <c r="P2162" s="0" t="n">
        <f aca="false">IF(AND(ISNUMBER($BW2162),ISNUMBER($BX2162)),MIN(1,MAX(0,($BX2162-2018+1)/($BX2162-$BW2162+1))),"")</f>
        <v>0.444444444444444</v>
      </c>
      <c r="Q2162" s="0" t="n">
        <f aca="false">IF(AND(ISNUMBER($BW2162),ISNUMBER($BX2162)),MIN(1,MAX(0,($BX2162-2019+1)/($BX2162-$BW2162+1))),"")</f>
        <v>0.333333333333333</v>
      </c>
      <c r="R2162" s="0" t="n">
        <f aca="false">IF(AND(ISNUMBER($BW2162),ISNUMBER($BX2162)),MIN(1,MAX(0,($BX2162-2016+1)/($BX2162-$BW2162+1))),"")</f>
        <v>0.666666666666667</v>
      </c>
      <c r="S2162" s="0" t="n">
        <f aca="false">IF($L2162&lt;&gt;"",IF($L2162&gt;=2015.5,1,0),"")</f>
        <v>1</v>
      </c>
      <c r="T2162" s="0" t="n">
        <f aca="false">IF($L2162&lt;&gt;"",IF($L2162&gt;=2016,1,0),"")</f>
        <v>1</v>
      </c>
      <c r="U2162" s="0" t="n">
        <f aca="false">IF(ISNUMBER($BX2162),IF($BX2162&gt;=2016,1,0),"")</f>
        <v>1</v>
      </c>
      <c r="V2162" s="0" t="n">
        <f aca="false">IF(ISNUMBER($BW2162),IF($BW2162&gt;=2016,1,0),"")</f>
        <v>0</v>
      </c>
      <c r="W2162" s="0" t="str">
        <f aca="false">IF(AND(ISNUMBER($BW2162),ISNUMBER($BX2162)),IF($BW2162&gt;=2016,"post-only",IF($BX2162&lt;2016,"pre-only","mixed")),"")</f>
        <v>mixed</v>
      </c>
      <c r="X2162" s="0" t="n">
        <f aca="false">IF(AND(ISNUMBER($BW2162),ISNUMBER($BX2162)),MIN(1,MAX(0,($BX2162-2017+1)/($BX2162-$BW2162+1))),"")</f>
        <v>0.555555555555556</v>
      </c>
      <c r="Y2162" s="0" t="n">
        <f aca="false">IF(AND(ISNUMBER($BW2162),ISNUMBER($BX2162)),MIN(1,MAX(0,($BX2162-2018+1)/($BX2162-$BW2162+1))),"")</f>
        <v>0.444444444444444</v>
      </c>
      <c r="Z2162" s="0" t="n">
        <f aca="false">IF(AND(ISNUMBER($BW2162),ISNUMBER($BX2162)),MIN(1,MAX(0,($BX2162-2019+1)/($BX2162-$BW2162+1))),"")</f>
        <v>0.333333333333333</v>
      </c>
      <c r="AA2162" s="0" t="n">
        <f aca="false">IF(ISNUMBER($BX2162),IF($BX2162&gt;=2017,1,0),"")</f>
        <v>1</v>
      </c>
      <c r="AB2162" s="0" t="n">
        <f aca="false">IF(ISNUMBER($BX2162),IF($BX2162&gt;=2018,1,0),"")</f>
        <v>1</v>
      </c>
      <c r="AC2162" s="0" t="n">
        <f aca="false">IF(ISNUMBER($BX2162),IF($BX2162&gt;=2019,1,0),"")</f>
        <v>1</v>
      </c>
      <c r="AD2162" s="0" t="n">
        <f aca="false">IF($L2162&lt;&gt;"",IF($L2162&gt;2013,1,0),"")</f>
        <v>1</v>
      </c>
      <c r="AE2162" s="0" t="n">
        <f aca="false">IF($L2162&lt;&gt;"",1+IF($L2162&gt;2011,1,0)+IF($L2162&gt;2014,1,0),"")</f>
        <v>3</v>
      </c>
      <c r="AF2162" s="0" t="s">
        <v>87</v>
      </c>
      <c r="AG2162" s="0" t="s">
        <v>436</v>
      </c>
      <c r="AH2162" s="0" t="s">
        <v>89</v>
      </c>
      <c r="AI2162" s="0" t="s">
        <v>334</v>
      </c>
      <c r="AJ2162" s="0" t="s">
        <v>497</v>
      </c>
      <c r="AK2162" s="0" t="str">
        <f aca="false">IF(AND($CF2162&lt;&gt;"",IFERROR(INDEX(subsample_country_map!$B:$B,MATCH($CF2162,subsample_country_map!$A:$A,0)),"")&lt;&gt;""),INDEX(subsample_country_map!$B:$B,MATCH($CF2162,subsample_country_map!$A:$A,0)),INDEX(lookup!$AA:$AA,MATCH($A2162,lookup!$A:$A,0)))</f>
        <v>3_AsiaPac</v>
      </c>
      <c r="AL2162" s="0" t="str">
        <f aca="false">IF(AND($CF2162&lt;&gt;"",IFERROR(INDEX(subsample_country_map!$C:$C,MATCH($CF2162,subsample_country_map!$A:$A,0)),"")&lt;&gt;""),INDEX(subsample_country_map!$C:$C,MATCH($CF2162,subsample_country_map!$A:$A,0)),INDEX(lookup!$AB:$AB,MATCH($A2162,lookup!$A:$A,0)))</f>
        <v>2_developing</v>
      </c>
      <c r="AM2162" s="0" t="str">
        <f aca="false">IF(AND($CF2162&lt;&gt;"",IFERROR(INDEX(subsample_country_map!$D:$D,MATCH($CF2162,subsample_country_map!$A:$A,0)),"")&lt;&gt;""),INDEX(subsample_country_map!$D:$D,MATCH($CF2162,subsample_country_map!$A:$A,0)),INDEX(lookup!$AC:$AC,MATCH($A2162,lookup!$A:$A,0)))</f>
        <v>2_non_western</v>
      </c>
      <c r="AN2162" s="0" t="str">
        <f aca="false">IF(AND($CF2162&lt;&gt;"",IFERROR(INDEX(subsample_country_map!$E:$E,MATCH($CF2162,subsample_country_map!$A:$A,0)),"")&lt;&gt;""),INDEX(subsample_country_map!$E:$E,MATCH($CF2162,subsample_country_map!$A:$A,0)),INDEX(lookup!$AD:$AD,MATCH($A2162,lookup!$A:$A,0)))</f>
        <v>2_civil law</v>
      </c>
      <c r="AO2162" s="0" t="str">
        <f aca="false">INDEX(lookup!$Y:$Y,MATCH($A2162,lookup!$A:$A,0))</f>
        <v>0_published</v>
      </c>
      <c r="AP2162" s="0" t="str">
        <f aca="false">INDEX(lookup!$Z:$Z,MATCH($A2162,lookup!$A:$A,0))</f>
        <v>1_VHB high</v>
      </c>
      <c r="AQ2162" s="0" t="str">
        <f aca="false">INDEX(lookup!$W:$W,MATCH($A2162,lookup!$A:$A,0))</f>
        <v>1_fin/acc/econ</v>
      </c>
      <c r="AS2162" s="0" t="s">
        <v>91</v>
      </c>
      <c r="AT2162" s="0" t="s">
        <v>111</v>
      </c>
      <c r="AU2162" s="0" t="s">
        <v>93</v>
      </c>
      <c r="AV2162" s="0" t="s">
        <v>7293</v>
      </c>
      <c r="AX2162" s="0" t="s">
        <v>147</v>
      </c>
      <c r="BA2162" s="0" t="n">
        <v>25800</v>
      </c>
      <c r="BB2162" s="0" t="s">
        <v>347</v>
      </c>
      <c r="BC2162" s="0" t="s">
        <v>358</v>
      </c>
      <c r="BD2162" s="0" t="s">
        <v>123</v>
      </c>
      <c r="BE2162" s="0" t="s">
        <v>98</v>
      </c>
      <c r="BI2162" s="0" t="s">
        <v>427</v>
      </c>
      <c r="BJ2162" s="0" t="s">
        <v>7294</v>
      </c>
      <c r="BK2162" s="0" t="s">
        <v>318</v>
      </c>
      <c r="BL2162" s="0" t="s">
        <v>7295</v>
      </c>
      <c r="BM2162" s="0" t="s">
        <v>7281</v>
      </c>
      <c r="BN2162" s="0" t="s">
        <v>7205</v>
      </c>
      <c r="BO2162" s="0" t="s">
        <v>105</v>
      </c>
      <c r="BP2162" s="0" t="s">
        <v>7200</v>
      </c>
      <c r="BQ2162" s="0" t="s">
        <v>127</v>
      </c>
      <c r="BT2162" s="0" t="n">
        <v>0</v>
      </c>
      <c r="BU2162" s="0" t="s">
        <v>7206</v>
      </c>
      <c r="BW2162" s="0" t="n">
        <v>2013</v>
      </c>
      <c r="BX2162" s="0" t="n">
        <v>2021</v>
      </c>
      <c r="BY2162" s="0" t="s">
        <v>2985</v>
      </c>
      <c r="BZ2162" s="0" t="n">
        <v>2017</v>
      </c>
      <c r="CA2162" s="0" t="n">
        <v>0.666666666666667</v>
      </c>
      <c r="CB2162" s="0" t="n">
        <v>1</v>
      </c>
      <c r="CC2162" s="0" t="n">
        <v>1</v>
      </c>
      <c r="CD2162" s="0" t="n">
        <v>-0.0194230502954485</v>
      </c>
      <c r="CE2162" s="0" t="n">
        <v>1</v>
      </c>
    </row>
    <row r="2163" customFormat="false" ht="15" hidden="false" customHeight="false" outlineLevel="0" collapsed="false">
      <c r="A2163" s="0" t="s">
        <v>7200</v>
      </c>
      <c r="B2163" s="0" t="n">
        <v>3468</v>
      </c>
      <c r="C2163" s="0" t="n">
        <v>-0.0257659571122132</v>
      </c>
      <c r="D2163" s="0" t="n">
        <v>25800</v>
      </c>
      <c r="E2163" s="0" t="n">
        <f aca="false">IF(ISNUMBER($BA2163),$BA2163,IF(AND(ISNUMBER($D2163),ISNUMBER($BW2163),ISNUMBER($BX2163)),$D2163*($BX2163-$BW2163+1),""))</f>
        <v>25800</v>
      </c>
      <c r="H2163" s="0" t="s">
        <v>118</v>
      </c>
      <c r="I2163" s="0" t="s">
        <v>119</v>
      </c>
      <c r="J2163" s="0" t="n">
        <f aca="false">IF($BW2163&lt;&gt;"",$BW2163,"")</f>
        <v>2013</v>
      </c>
      <c r="K2163" s="0" t="n">
        <f aca="false">IF($BX2163&lt;&gt;"",$BX2163,"")</f>
        <v>2021</v>
      </c>
      <c r="L2163" s="0" t="n">
        <f aca="false">IF(AND(ISNUMBER($BW2163),ISNUMBER($BX2163)),($BW2163+$BX2163)/2,"")</f>
        <v>2017</v>
      </c>
      <c r="M2163" s="0" t="n">
        <f aca="false">IF($L2163&lt;&gt;"",$L2163,"")</f>
        <v>2017</v>
      </c>
      <c r="N2163" s="0" t="n">
        <f aca="false">IF(AND(ISNUMBER($BW2163),ISNUMBER($BX2163)),MIN(1,MAX(0,($BX2163-2016+1)/($BX2163-$BW2163+1))),"")</f>
        <v>0.666666666666667</v>
      </c>
      <c r="O2163" s="0" t="n">
        <f aca="false">IF(AND(ISNUMBER($BW2163),ISNUMBER($BX2163)),MIN(1,MAX(0,($BX2163-2017+1)/($BX2163-$BW2163+1))),"")</f>
        <v>0.555555555555556</v>
      </c>
      <c r="P2163" s="0" t="n">
        <f aca="false">IF(AND(ISNUMBER($BW2163),ISNUMBER($BX2163)),MIN(1,MAX(0,($BX2163-2018+1)/($BX2163-$BW2163+1))),"")</f>
        <v>0.444444444444444</v>
      </c>
      <c r="Q2163" s="0" t="n">
        <f aca="false">IF(AND(ISNUMBER($BW2163),ISNUMBER($BX2163)),MIN(1,MAX(0,($BX2163-2019+1)/($BX2163-$BW2163+1))),"")</f>
        <v>0.333333333333333</v>
      </c>
      <c r="R2163" s="0" t="n">
        <f aca="false">IF(AND(ISNUMBER($BW2163),ISNUMBER($BX2163)),MIN(1,MAX(0,($BX2163-2016+1)/($BX2163-$BW2163+1))),"")</f>
        <v>0.666666666666667</v>
      </c>
      <c r="S2163" s="0" t="n">
        <f aca="false">IF($L2163&lt;&gt;"",IF($L2163&gt;=2015.5,1,0),"")</f>
        <v>1</v>
      </c>
      <c r="T2163" s="0" t="n">
        <f aca="false">IF($L2163&lt;&gt;"",IF($L2163&gt;=2016,1,0),"")</f>
        <v>1</v>
      </c>
      <c r="U2163" s="0" t="n">
        <f aca="false">IF(ISNUMBER($BX2163),IF($BX2163&gt;=2016,1,0),"")</f>
        <v>1</v>
      </c>
      <c r="V2163" s="0" t="n">
        <f aca="false">IF(ISNUMBER($BW2163),IF($BW2163&gt;=2016,1,0),"")</f>
        <v>0</v>
      </c>
      <c r="W2163" s="0" t="str">
        <f aca="false">IF(AND(ISNUMBER($BW2163),ISNUMBER($BX2163)),IF($BW2163&gt;=2016,"post-only",IF($BX2163&lt;2016,"pre-only","mixed")),"")</f>
        <v>mixed</v>
      </c>
      <c r="X2163" s="0" t="n">
        <f aca="false">IF(AND(ISNUMBER($BW2163),ISNUMBER($BX2163)),MIN(1,MAX(0,($BX2163-2017+1)/($BX2163-$BW2163+1))),"")</f>
        <v>0.555555555555556</v>
      </c>
      <c r="Y2163" s="0" t="n">
        <f aca="false">IF(AND(ISNUMBER($BW2163),ISNUMBER($BX2163)),MIN(1,MAX(0,($BX2163-2018+1)/($BX2163-$BW2163+1))),"")</f>
        <v>0.444444444444444</v>
      </c>
      <c r="Z2163" s="0" t="n">
        <f aca="false">IF(AND(ISNUMBER($BW2163),ISNUMBER($BX2163)),MIN(1,MAX(0,($BX2163-2019+1)/($BX2163-$BW2163+1))),"")</f>
        <v>0.333333333333333</v>
      </c>
      <c r="AA2163" s="0" t="n">
        <f aca="false">IF(ISNUMBER($BX2163),IF($BX2163&gt;=2017,1,0),"")</f>
        <v>1</v>
      </c>
      <c r="AB2163" s="0" t="n">
        <f aca="false">IF(ISNUMBER($BX2163),IF($BX2163&gt;=2018,1,0),"")</f>
        <v>1</v>
      </c>
      <c r="AC2163" s="0" t="n">
        <f aca="false">IF(ISNUMBER($BX2163),IF($BX2163&gt;=2019,1,0),"")</f>
        <v>1</v>
      </c>
      <c r="AD2163" s="0" t="n">
        <f aca="false">IF($L2163&lt;&gt;"",IF($L2163&gt;2013,1,0),"")</f>
        <v>1</v>
      </c>
      <c r="AE2163" s="0" t="n">
        <f aca="false">IF($L2163&lt;&gt;"",1+IF($L2163&gt;2011,1,0)+IF($L2163&gt;2014,1,0),"")</f>
        <v>3</v>
      </c>
      <c r="AF2163" s="0" t="s">
        <v>87</v>
      </c>
      <c r="AG2163" s="0" t="s">
        <v>436</v>
      </c>
      <c r="AH2163" s="0" t="s">
        <v>89</v>
      </c>
      <c r="AI2163" s="0" t="s">
        <v>334</v>
      </c>
      <c r="AJ2163" s="0" t="s">
        <v>497</v>
      </c>
      <c r="AK2163" s="0" t="str">
        <f aca="false">IF(AND($CF2163&lt;&gt;"",IFERROR(INDEX(subsample_country_map!$B:$B,MATCH($CF2163,subsample_country_map!$A:$A,0)),"")&lt;&gt;""),INDEX(subsample_country_map!$B:$B,MATCH($CF2163,subsample_country_map!$A:$A,0)),INDEX(lookup!$AA:$AA,MATCH($A2163,lookup!$A:$A,0)))</f>
        <v>3_AsiaPac</v>
      </c>
      <c r="AL2163" s="0" t="str">
        <f aca="false">IF(AND($CF2163&lt;&gt;"",IFERROR(INDEX(subsample_country_map!$C:$C,MATCH($CF2163,subsample_country_map!$A:$A,0)),"")&lt;&gt;""),INDEX(subsample_country_map!$C:$C,MATCH($CF2163,subsample_country_map!$A:$A,0)),INDEX(lookup!$AB:$AB,MATCH($A2163,lookup!$A:$A,0)))</f>
        <v>2_developing</v>
      </c>
      <c r="AM2163" s="0" t="str">
        <f aca="false">IF(AND($CF2163&lt;&gt;"",IFERROR(INDEX(subsample_country_map!$D:$D,MATCH($CF2163,subsample_country_map!$A:$A,0)),"")&lt;&gt;""),INDEX(subsample_country_map!$D:$D,MATCH($CF2163,subsample_country_map!$A:$A,0)),INDEX(lookup!$AC:$AC,MATCH($A2163,lookup!$A:$A,0)))</f>
        <v>2_non_western</v>
      </c>
      <c r="AN2163" s="0" t="str">
        <f aca="false">IF(AND($CF2163&lt;&gt;"",IFERROR(INDEX(subsample_country_map!$E:$E,MATCH($CF2163,subsample_country_map!$A:$A,0)),"")&lt;&gt;""),INDEX(subsample_country_map!$E:$E,MATCH($CF2163,subsample_country_map!$A:$A,0)),INDEX(lookup!$AD:$AD,MATCH($A2163,lookup!$A:$A,0)))</f>
        <v>2_civil law</v>
      </c>
      <c r="AO2163" s="0" t="str">
        <f aca="false">INDEX(lookup!$Y:$Y,MATCH($A2163,lookup!$A:$A,0))</f>
        <v>0_published</v>
      </c>
      <c r="AP2163" s="0" t="str">
        <f aca="false">INDEX(lookup!$Z:$Z,MATCH($A2163,lookup!$A:$A,0))</f>
        <v>1_VHB high</v>
      </c>
      <c r="AQ2163" s="0" t="str">
        <f aca="false">INDEX(lookup!$W:$W,MATCH($A2163,lookup!$A:$A,0))</f>
        <v>1_fin/acc/econ</v>
      </c>
      <c r="AS2163" s="0" t="s">
        <v>91</v>
      </c>
      <c r="AT2163" s="0" t="s">
        <v>111</v>
      </c>
      <c r="AU2163" s="0" t="s">
        <v>93</v>
      </c>
      <c r="AV2163" s="0" t="s">
        <v>7296</v>
      </c>
      <c r="AX2163" s="0" t="s">
        <v>7297</v>
      </c>
      <c r="BA2163" s="0" t="n">
        <v>25800</v>
      </c>
      <c r="BB2163" s="0" t="s">
        <v>347</v>
      </c>
      <c r="BC2163" s="0" t="s">
        <v>358</v>
      </c>
      <c r="BD2163" s="0" t="s">
        <v>123</v>
      </c>
      <c r="BE2163" s="0" t="s">
        <v>98</v>
      </c>
      <c r="BI2163" s="0" t="s">
        <v>427</v>
      </c>
      <c r="BJ2163" s="0" t="s">
        <v>7298</v>
      </c>
      <c r="BK2163" s="0" t="s">
        <v>318</v>
      </c>
      <c r="BL2163" s="0" t="s">
        <v>7299</v>
      </c>
      <c r="BM2163" s="0" t="s">
        <v>7300</v>
      </c>
      <c r="BN2163" s="0" t="s">
        <v>7205</v>
      </c>
      <c r="BO2163" s="0" t="s">
        <v>105</v>
      </c>
      <c r="BP2163" s="0" t="s">
        <v>7200</v>
      </c>
      <c r="BQ2163" s="0" t="s">
        <v>127</v>
      </c>
      <c r="BT2163" s="0" t="n">
        <v>0</v>
      </c>
      <c r="BU2163" s="0" t="s">
        <v>7206</v>
      </c>
      <c r="BW2163" s="0" t="n">
        <v>2013</v>
      </c>
      <c r="BX2163" s="0" t="n">
        <v>2021</v>
      </c>
      <c r="BY2163" s="0" t="s">
        <v>2985</v>
      </c>
      <c r="BZ2163" s="0" t="n">
        <v>2017</v>
      </c>
      <c r="CA2163" s="0" t="n">
        <v>0.666666666666667</v>
      </c>
      <c r="CB2163" s="0" t="n">
        <v>1</v>
      </c>
      <c r="CC2163" s="0" t="n">
        <v>1</v>
      </c>
      <c r="CD2163" s="0" t="n">
        <v>-0.0257716612581013</v>
      </c>
      <c r="CE2163" s="0" t="n">
        <v>1</v>
      </c>
    </row>
    <row r="2164" customFormat="false" ht="15" hidden="false" customHeight="false" outlineLevel="0" collapsed="false">
      <c r="A2164" s="0" t="s">
        <v>7301</v>
      </c>
      <c r="B2164" s="0" t="n">
        <v>3469</v>
      </c>
      <c r="C2164" s="0" t="n">
        <v>-0.33</v>
      </c>
      <c r="D2164" s="0" t="n">
        <v>561</v>
      </c>
      <c r="E2164" s="0" t="n">
        <f aca="false">IF(ISNUMBER($BA2164),$BA2164,IF(AND(ISNUMBER($D2164),ISNUMBER($BW2164),ISNUMBER($BX2164)),$D2164*($BX2164-$BW2164+1),""))</f>
        <v>561</v>
      </c>
      <c r="H2164" s="0" t="s">
        <v>85</v>
      </c>
      <c r="I2164" s="0" t="s">
        <v>86</v>
      </c>
      <c r="J2164" s="0" t="n">
        <f aca="false">IF($BW2164&lt;&gt;"",$BW2164,"")</f>
        <v>2016</v>
      </c>
      <c r="K2164" s="0" t="n">
        <f aca="false">IF($BX2164&lt;&gt;"",$BX2164,"")</f>
        <v>2020</v>
      </c>
      <c r="L2164" s="0" t="n">
        <f aca="false">IF(AND(ISNUMBER($BW2164),ISNUMBER($BX2164)),($BW2164+$BX2164)/2,"")</f>
        <v>2018</v>
      </c>
      <c r="M2164" s="0" t="n">
        <f aca="false">IF($L2164&lt;&gt;"",$L2164,"")</f>
        <v>2018</v>
      </c>
      <c r="N2164" s="0" t="n">
        <f aca="false">IF(AND(ISNUMBER($BW2164),ISNUMBER($BX2164)),MIN(1,MAX(0,($BX2164-2016+1)/($BX2164-$BW2164+1))),"")</f>
        <v>1</v>
      </c>
      <c r="O2164" s="0" t="n">
        <f aca="false">IF(AND(ISNUMBER($BW2164),ISNUMBER($BX2164)),MIN(1,MAX(0,($BX2164-2017+1)/($BX2164-$BW2164+1))),"")</f>
        <v>0.8</v>
      </c>
      <c r="P2164" s="0" t="n">
        <f aca="false">IF(AND(ISNUMBER($BW2164),ISNUMBER($BX2164)),MIN(1,MAX(0,($BX2164-2018+1)/($BX2164-$BW2164+1))),"")</f>
        <v>0.6</v>
      </c>
      <c r="Q2164" s="0" t="n">
        <f aca="false">IF(AND(ISNUMBER($BW2164),ISNUMBER($BX2164)),MIN(1,MAX(0,($BX2164-2019+1)/($BX2164-$BW2164+1))),"")</f>
        <v>0.4</v>
      </c>
      <c r="R2164" s="0" t="n">
        <f aca="false">IF(AND(ISNUMBER($BW2164),ISNUMBER($BX2164)),MIN(1,MAX(0,($BX2164-2016+1)/($BX2164-$BW2164+1))),"")</f>
        <v>1</v>
      </c>
      <c r="S2164" s="0" t="n">
        <f aca="false">IF($L2164&lt;&gt;"",IF($L2164&gt;=2015.5,1,0),"")</f>
        <v>1</v>
      </c>
      <c r="T2164" s="0" t="n">
        <f aca="false">IF($L2164&lt;&gt;"",IF($L2164&gt;=2016,1,0),"")</f>
        <v>1</v>
      </c>
      <c r="U2164" s="0" t="n">
        <f aca="false">IF(ISNUMBER($BX2164),IF($BX2164&gt;=2016,1,0),"")</f>
        <v>1</v>
      </c>
      <c r="V2164" s="0" t="n">
        <f aca="false">IF(ISNUMBER($BW2164),IF($BW2164&gt;=2016,1,0),"")</f>
        <v>1</v>
      </c>
      <c r="W2164" s="0" t="str">
        <f aca="false">IF(AND(ISNUMBER($BW2164),ISNUMBER($BX2164)),IF($BW2164&gt;=2016,"post-only",IF($BX2164&lt;2016,"pre-only","mixed")),"")</f>
        <v>post-only</v>
      </c>
      <c r="X2164" s="0" t="n">
        <f aca="false">IF(AND(ISNUMBER($BW2164),ISNUMBER($BX2164)),MIN(1,MAX(0,($BX2164-2017+1)/($BX2164-$BW2164+1))),"")</f>
        <v>0.8</v>
      </c>
      <c r="Y2164" s="0" t="n">
        <f aca="false">IF(AND(ISNUMBER($BW2164),ISNUMBER($BX2164)),MIN(1,MAX(0,($BX2164-2018+1)/($BX2164-$BW2164+1))),"")</f>
        <v>0.6</v>
      </c>
      <c r="Z2164" s="0" t="n">
        <f aca="false">IF(AND(ISNUMBER($BW2164),ISNUMBER($BX2164)),MIN(1,MAX(0,($BX2164-2019+1)/($BX2164-$BW2164+1))),"")</f>
        <v>0.4</v>
      </c>
      <c r="AA2164" s="0" t="n">
        <f aca="false">IF(ISNUMBER($BX2164),IF($BX2164&gt;=2017,1,0),"")</f>
        <v>1</v>
      </c>
      <c r="AB2164" s="0" t="n">
        <f aca="false">IF(ISNUMBER($BX2164),IF($BX2164&gt;=2018,1,0),"")</f>
        <v>1</v>
      </c>
      <c r="AC2164" s="0" t="n">
        <f aca="false">IF(ISNUMBER($BX2164),IF($BX2164&gt;=2019,1,0),"")</f>
        <v>1</v>
      </c>
      <c r="AD2164" s="0" t="n">
        <f aca="false">IF($L2164&lt;&gt;"",IF($L2164&gt;2013,1,0),"")</f>
        <v>1</v>
      </c>
      <c r="AE2164" s="0" t="n">
        <f aca="false">IF($L2164&lt;&gt;"",1+IF($L2164&gt;2011,1,0)+IF($L2164&gt;2014,1,0),"")</f>
        <v>3</v>
      </c>
      <c r="AF2164" s="0" t="s">
        <v>747</v>
      </c>
      <c r="AG2164" s="0" t="s">
        <v>436</v>
      </c>
      <c r="AH2164" s="0" t="s">
        <v>90</v>
      </c>
      <c r="AI2164" s="0" t="s">
        <v>334</v>
      </c>
      <c r="AJ2164" s="0" t="s">
        <v>334</v>
      </c>
      <c r="AK2164" s="0" t="str">
        <f aca="false">IF(AND($CF2164&lt;&gt;"",IFERROR(INDEX(subsample_country_map!$B:$B,MATCH($CF2164,subsample_country_map!$A:$A,0)),"")&lt;&gt;""),INDEX(subsample_country_map!$B:$B,MATCH($CF2164,subsample_country_map!$A:$A,0)),INDEX(lookup!$AA:$AA,MATCH($A2164,lookup!$A:$A,0)))</f>
        <v>3_AsiaPac</v>
      </c>
      <c r="AL2164" s="0" t="str">
        <f aca="false">IF(AND($CF2164&lt;&gt;"",IFERROR(INDEX(subsample_country_map!$C:$C,MATCH($CF2164,subsample_country_map!$A:$A,0)),"")&lt;&gt;""),INDEX(subsample_country_map!$C:$C,MATCH($CF2164,subsample_country_map!$A:$A,0)),INDEX(lookup!$AB:$AB,MATCH($A2164,lookup!$A:$A,0)))</f>
        <v>2_developing</v>
      </c>
      <c r="AM2164" s="0" t="str">
        <f aca="false">IF(AND($CF2164&lt;&gt;"",IFERROR(INDEX(subsample_country_map!$D:$D,MATCH($CF2164,subsample_country_map!$A:$A,0)),"")&lt;&gt;""),INDEX(subsample_country_map!$D:$D,MATCH($CF2164,subsample_country_map!$A:$A,0)),INDEX(lookup!$AC:$AC,MATCH($A2164,lookup!$A:$A,0)))</f>
        <v>2_non_western</v>
      </c>
      <c r="AN2164" s="0" t="str">
        <f aca="false">IF(AND($CF2164&lt;&gt;"",IFERROR(INDEX(subsample_country_map!$E:$E,MATCH($CF2164,subsample_country_map!$A:$A,0)),"")&lt;&gt;""),INDEX(subsample_country_map!$E:$E,MATCH($CF2164,subsample_country_map!$A:$A,0)),INDEX(lookup!$AD:$AD,MATCH($A2164,lookup!$A:$A,0)))</f>
        <v>2_civil law</v>
      </c>
      <c r="AO2164" s="0" t="str">
        <f aca="false">INDEX(lookup!$Y:$Y,MATCH($A2164,lookup!$A:$A,0))</f>
        <v>0_published</v>
      </c>
      <c r="AP2164" s="0" t="str">
        <f aca="false">INDEX(lookup!$Z:$Z,MATCH($A2164,lookup!$A:$A,0))</f>
        <v>1_VHB high</v>
      </c>
      <c r="AQ2164" s="0" t="str">
        <f aca="false">INDEX(lookup!$W:$W,MATCH($A2164,lookup!$A:$A,0))</f>
        <v>1_fin/acc/econ</v>
      </c>
      <c r="AS2164" s="0" t="s">
        <v>91</v>
      </c>
      <c r="AT2164" s="0" t="s">
        <v>111</v>
      </c>
      <c r="AU2164" s="0" t="s">
        <v>93</v>
      </c>
      <c r="AZ2164" s="0" t="s">
        <v>7302</v>
      </c>
      <c r="BA2164" s="0" t="n">
        <v>561</v>
      </c>
      <c r="BB2164" s="0" t="s">
        <v>96</v>
      </c>
      <c r="BC2164" s="0" t="s">
        <v>97</v>
      </c>
      <c r="BD2164" s="0" t="s">
        <v>97</v>
      </c>
      <c r="BE2164" s="0" t="s">
        <v>98</v>
      </c>
      <c r="BI2164" s="0" t="s">
        <v>124</v>
      </c>
      <c r="BJ2164" s="0" t="s">
        <v>7303</v>
      </c>
      <c r="BK2164" s="0" t="s">
        <v>101</v>
      </c>
      <c r="BL2164" s="0" t="s">
        <v>7304</v>
      </c>
      <c r="BM2164" s="0" t="s">
        <v>7305</v>
      </c>
      <c r="BN2164" s="0" t="s">
        <v>1160</v>
      </c>
      <c r="BO2164" s="0" t="s">
        <v>105</v>
      </c>
      <c r="BP2164" s="0" t="s">
        <v>7301</v>
      </c>
      <c r="BQ2164" s="0" t="s">
        <v>85</v>
      </c>
      <c r="BT2164" s="0" t="n">
        <v>0</v>
      </c>
      <c r="BU2164" s="0" t="s">
        <v>7306</v>
      </c>
      <c r="BW2164" s="0" t="n">
        <v>2016</v>
      </c>
      <c r="BX2164" s="0" t="n">
        <v>2020</v>
      </c>
      <c r="BY2164" s="0" t="s">
        <v>2985</v>
      </c>
      <c r="BZ2164" s="0" t="n">
        <v>2018</v>
      </c>
      <c r="CA2164" s="0" t="n">
        <v>1</v>
      </c>
      <c r="CB2164" s="0" t="n">
        <v>1</v>
      </c>
      <c r="CC2164" s="0" t="n">
        <v>1</v>
      </c>
      <c r="CD2164" s="0" t="n">
        <v>-0.342828254415394</v>
      </c>
      <c r="CE2164" s="0" t="n">
        <v>1</v>
      </c>
    </row>
    <row r="2165" customFormat="false" ht="15" hidden="false" customHeight="false" outlineLevel="0" collapsed="false">
      <c r="A2165" s="0" t="s">
        <v>7301</v>
      </c>
      <c r="B2165" s="0" t="n">
        <v>3470</v>
      </c>
      <c r="C2165" s="0" t="n">
        <v>-0.0852694554253786</v>
      </c>
      <c r="D2165" s="0" t="n">
        <v>561</v>
      </c>
      <c r="E2165" s="0" t="n">
        <f aca="false">IF(ISNUMBER($BA2165),$BA2165,IF(AND(ISNUMBER($D2165),ISNUMBER($BW2165),ISNUMBER($BX2165)),$D2165*($BX2165-$BW2165+1),""))</f>
        <v>561</v>
      </c>
      <c r="H2165" s="0" t="s">
        <v>118</v>
      </c>
      <c r="I2165" s="0" t="s">
        <v>344</v>
      </c>
      <c r="J2165" s="0" t="n">
        <f aca="false">IF($BW2165&lt;&gt;"",$BW2165,"")</f>
        <v>2016</v>
      </c>
      <c r="K2165" s="0" t="n">
        <f aca="false">IF($BX2165&lt;&gt;"",$BX2165,"")</f>
        <v>2020</v>
      </c>
      <c r="L2165" s="0" t="n">
        <f aca="false">IF(AND(ISNUMBER($BW2165),ISNUMBER($BX2165)),($BW2165+$BX2165)/2,"")</f>
        <v>2018</v>
      </c>
      <c r="M2165" s="0" t="n">
        <f aca="false">IF($L2165&lt;&gt;"",$L2165,"")</f>
        <v>2018</v>
      </c>
      <c r="N2165" s="0" t="n">
        <f aca="false">IF(AND(ISNUMBER($BW2165),ISNUMBER($BX2165)),MIN(1,MAX(0,($BX2165-2016+1)/($BX2165-$BW2165+1))),"")</f>
        <v>1</v>
      </c>
      <c r="O2165" s="0" t="n">
        <f aca="false">IF(AND(ISNUMBER($BW2165),ISNUMBER($BX2165)),MIN(1,MAX(0,($BX2165-2017+1)/($BX2165-$BW2165+1))),"")</f>
        <v>0.8</v>
      </c>
      <c r="P2165" s="0" t="n">
        <f aca="false">IF(AND(ISNUMBER($BW2165),ISNUMBER($BX2165)),MIN(1,MAX(0,($BX2165-2018+1)/($BX2165-$BW2165+1))),"")</f>
        <v>0.6</v>
      </c>
      <c r="Q2165" s="0" t="n">
        <f aca="false">IF(AND(ISNUMBER($BW2165),ISNUMBER($BX2165)),MIN(1,MAX(0,($BX2165-2019+1)/($BX2165-$BW2165+1))),"")</f>
        <v>0.4</v>
      </c>
      <c r="R2165" s="0" t="n">
        <f aca="false">IF(AND(ISNUMBER($BW2165),ISNUMBER($BX2165)),MIN(1,MAX(0,($BX2165-2016+1)/($BX2165-$BW2165+1))),"")</f>
        <v>1</v>
      </c>
      <c r="S2165" s="0" t="n">
        <f aca="false">IF($L2165&lt;&gt;"",IF($L2165&gt;=2015.5,1,0),"")</f>
        <v>1</v>
      </c>
      <c r="T2165" s="0" t="n">
        <f aca="false">IF($L2165&lt;&gt;"",IF($L2165&gt;=2016,1,0),"")</f>
        <v>1</v>
      </c>
      <c r="U2165" s="0" t="n">
        <f aca="false">IF(ISNUMBER($BX2165),IF($BX2165&gt;=2016,1,0),"")</f>
        <v>1</v>
      </c>
      <c r="V2165" s="0" t="n">
        <f aca="false">IF(ISNUMBER($BW2165),IF($BW2165&gt;=2016,1,0),"")</f>
        <v>1</v>
      </c>
      <c r="W2165" s="0" t="str">
        <f aca="false">IF(AND(ISNUMBER($BW2165),ISNUMBER($BX2165)),IF($BW2165&gt;=2016,"post-only",IF($BX2165&lt;2016,"pre-only","mixed")),"")</f>
        <v>post-only</v>
      </c>
      <c r="X2165" s="0" t="n">
        <f aca="false">IF(AND(ISNUMBER($BW2165),ISNUMBER($BX2165)),MIN(1,MAX(0,($BX2165-2017+1)/($BX2165-$BW2165+1))),"")</f>
        <v>0.8</v>
      </c>
      <c r="Y2165" s="0" t="n">
        <f aca="false">IF(AND(ISNUMBER($BW2165),ISNUMBER($BX2165)),MIN(1,MAX(0,($BX2165-2018+1)/($BX2165-$BW2165+1))),"")</f>
        <v>0.6</v>
      </c>
      <c r="Z2165" s="0" t="n">
        <f aca="false">IF(AND(ISNUMBER($BW2165),ISNUMBER($BX2165)),MIN(1,MAX(0,($BX2165-2019+1)/($BX2165-$BW2165+1))),"")</f>
        <v>0.4</v>
      </c>
      <c r="AA2165" s="0" t="n">
        <f aca="false">IF(ISNUMBER($BX2165),IF($BX2165&gt;=2017,1,0),"")</f>
        <v>1</v>
      </c>
      <c r="AB2165" s="0" t="n">
        <f aca="false">IF(ISNUMBER($BX2165),IF($BX2165&gt;=2018,1,0),"")</f>
        <v>1</v>
      </c>
      <c r="AC2165" s="0" t="n">
        <f aca="false">IF(ISNUMBER($BX2165),IF($BX2165&gt;=2019,1,0),"")</f>
        <v>1</v>
      </c>
      <c r="AD2165" s="0" t="n">
        <f aca="false">IF($L2165&lt;&gt;"",IF($L2165&gt;2013,1,0),"")</f>
        <v>1</v>
      </c>
      <c r="AE2165" s="0" t="n">
        <f aca="false">IF($L2165&lt;&gt;"",1+IF($L2165&gt;2011,1,0)+IF($L2165&gt;2014,1,0),"")</f>
        <v>3</v>
      </c>
      <c r="AF2165" s="0" t="s">
        <v>747</v>
      </c>
      <c r="AG2165" s="0" t="s">
        <v>436</v>
      </c>
      <c r="AH2165" s="0" t="s">
        <v>90</v>
      </c>
      <c r="AI2165" s="0" t="s">
        <v>334</v>
      </c>
      <c r="AJ2165" s="0" t="s">
        <v>334</v>
      </c>
      <c r="AK2165" s="0" t="str">
        <f aca="false">IF(AND($CF2165&lt;&gt;"",IFERROR(INDEX(subsample_country_map!$B:$B,MATCH($CF2165,subsample_country_map!$A:$A,0)),"")&lt;&gt;""),INDEX(subsample_country_map!$B:$B,MATCH($CF2165,subsample_country_map!$A:$A,0)),INDEX(lookup!$AA:$AA,MATCH($A2165,lookup!$A:$A,0)))</f>
        <v>3_AsiaPac</v>
      </c>
      <c r="AL2165" s="0" t="str">
        <f aca="false">IF(AND($CF2165&lt;&gt;"",IFERROR(INDEX(subsample_country_map!$C:$C,MATCH($CF2165,subsample_country_map!$A:$A,0)),"")&lt;&gt;""),INDEX(subsample_country_map!$C:$C,MATCH($CF2165,subsample_country_map!$A:$A,0)),INDEX(lookup!$AB:$AB,MATCH($A2165,lookup!$A:$A,0)))</f>
        <v>2_developing</v>
      </c>
      <c r="AM2165" s="0" t="str">
        <f aca="false">IF(AND($CF2165&lt;&gt;"",IFERROR(INDEX(subsample_country_map!$D:$D,MATCH($CF2165,subsample_country_map!$A:$A,0)),"")&lt;&gt;""),INDEX(subsample_country_map!$D:$D,MATCH($CF2165,subsample_country_map!$A:$A,0)),INDEX(lookup!$AC:$AC,MATCH($A2165,lookup!$A:$A,0)))</f>
        <v>2_non_western</v>
      </c>
      <c r="AN2165" s="0" t="str">
        <f aca="false">IF(AND($CF2165&lt;&gt;"",IFERROR(INDEX(subsample_country_map!$E:$E,MATCH($CF2165,subsample_country_map!$A:$A,0)),"")&lt;&gt;""),INDEX(subsample_country_map!$E:$E,MATCH($CF2165,subsample_country_map!$A:$A,0)),INDEX(lookup!$AD:$AD,MATCH($A2165,lookup!$A:$A,0)))</f>
        <v>2_civil law</v>
      </c>
      <c r="AO2165" s="0" t="str">
        <f aca="false">INDEX(lookup!$Y:$Y,MATCH($A2165,lookup!$A:$A,0))</f>
        <v>0_published</v>
      </c>
      <c r="AP2165" s="0" t="str">
        <f aca="false">INDEX(lookup!$Z:$Z,MATCH($A2165,lookup!$A:$A,0))</f>
        <v>1_VHB high</v>
      </c>
      <c r="AQ2165" s="0" t="str">
        <f aca="false">INDEX(lookup!$W:$W,MATCH($A2165,lookup!$A:$A,0))</f>
        <v>1_fin/acc/econ</v>
      </c>
      <c r="AS2165" s="0" t="s">
        <v>91</v>
      </c>
      <c r="AT2165" s="0" t="s">
        <v>111</v>
      </c>
      <c r="AU2165" s="0" t="s">
        <v>93</v>
      </c>
      <c r="AV2165" s="0" t="s">
        <v>5845</v>
      </c>
      <c r="AW2165" s="0" t="s">
        <v>236</v>
      </c>
      <c r="BA2165" s="0" t="n">
        <v>561</v>
      </c>
      <c r="BB2165" s="0" t="s">
        <v>96</v>
      </c>
      <c r="BC2165" s="0" t="s">
        <v>122</v>
      </c>
      <c r="BD2165" s="0" t="s">
        <v>348</v>
      </c>
      <c r="BE2165" s="0" t="s">
        <v>98</v>
      </c>
      <c r="BI2165" s="0" t="s">
        <v>143</v>
      </c>
      <c r="BJ2165" s="0" t="s">
        <v>7051</v>
      </c>
      <c r="BK2165" s="0" t="s">
        <v>101</v>
      </c>
      <c r="BL2165" s="0" t="s">
        <v>7307</v>
      </c>
      <c r="BM2165" s="0" t="s">
        <v>7305</v>
      </c>
      <c r="BN2165" s="0" t="s">
        <v>1160</v>
      </c>
      <c r="BO2165" s="0" t="s">
        <v>105</v>
      </c>
      <c r="BP2165" s="0" t="s">
        <v>7301</v>
      </c>
      <c r="BQ2165" s="0" t="s">
        <v>127</v>
      </c>
      <c r="BT2165" s="0" t="n">
        <v>0</v>
      </c>
      <c r="BU2165" s="0" t="s">
        <v>7306</v>
      </c>
      <c r="BW2165" s="0" t="n">
        <v>2016</v>
      </c>
      <c r="BX2165" s="0" t="n">
        <v>2020</v>
      </c>
      <c r="BY2165" s="0" t="s">
        <v>2985</v>
      </c>
      <c r="BZ2165" s="0" t="n">
        <v>2018</v>
      </c>
      <c r="CA2165" s="0" t="n">
        <v>1</v>
      </c>
      <c r="CB2165" s="0" t="n">
        <v>1</v>
      </c>
      <c r="CC2165" s="0" t="n">
        <v>1</v>
      </c>
      <c r="CD2165" s="0" t="n">
        <v>-0.0854770230269459</v>
      </c>
      <c r="CE2165" s="0" t="n">
        <v>1</v>
      </c>
    </row>
    <row r="2166" customFormat="false" ht="15" hidden="false" customHeight="false" outlineLevel="0" collapsed="false">
      <c r="A2166" s="0" t="s">
        <v>7301</v>
      </c>
      <c r="B2166" s="0" t="n">
        <v>3471</v>
      </c>
      <c r="C2166" s="0" t="n">
        <v>-0.165172507478113</v>
      </c>
      <c r="D2166" s="0" t="n">
        <v>561</v>
      </c>
      <c r="E2166" s="0" t="n">
        <f aca="false">IF(ISNUMBER($BA2166),$BA2166,IF(AND(ISNUMBER($D2166),ISNUMBER($BW2166),ISNUMBER($BX2166)),$D2166*($BX2166-$BW2166+1),""))</f>
        <v>561</v>
      </c>
      <c r="H2166" s="0" t="s">
        <v>118</v>
      </c>
      <c r="I2166" s="0" t="s">
        <v>344</v>
      </c>
      <c r="J2166" s="0" t="n">
        <f aca="false">IF($BW2166&lt;&gt;"",$BW2166,"")</f>
        <v>2016</v>
      </c>
      <c r="K2166" s="0" t="n">
        <f aca="false">IF($BX2166&lt;&gt;"",$BX2166,"")</f>
        <v>2020</v>
      </c>
      <c r="L2166" s="0" t="n">
        <f aca="false">IF(AND(ISNUMBER($BW2166),ISNUMBER($BX2166)),($BW2166+$BX2166)/2,"")</f>
        <v>2018</v>
      </c>
      <c r="M2166" s="0" t="n">
        <f aca="false">IF($L2166&lt;&gt;"",$L2166,"")</f>
        <v>2018</v>
      </c>
      <c r="N2166" s="0" t="n">
        <f aca="false">IF(AND(ISNUMBER($BW2166),ISNUMBER($BX2166)),MIN(1,MAX(0,($BX2166-2016+1)/($BX2166-$BW2166+1))),"")</f>
        <v>1</v>
      </c>
      <c r="O2166" s="0" t="n">
        <f aca="false">IF(AND(ISNUMBER($BW2166),ISNUMBER($BX2166)),MIN(1,MAX(0,($BX2166-2017+1)/($BX2166-$BW2166+1))),"")</f>
        <v>0.8</v>
      </c>
      <c r="P2166" s="0" t="n">
        <f aca="false">IF(AND(ISNUMBER($BW2166),ISNUMBER($BX2166)),MIN(1,MAX(0,($BX2166-2018+1)/($BX2166-$BW2166+1))),"")</f>
        <v>0.6</v>
      </c>
      <c r="Q2166" s="0" t="n">
        <f aca="false">IF(AND(ISNUMBER($BW2166),ISNUMBER($BX2166)),MIN(1,MAX(0,($BX2166-2019+1)/($BX2166-$BW2166+1))),"")</f>
        <v>0.4</v>
      </c>
      <c r="R2166" s="0" t="n">
        <f aca="false">IF(AND(ISNUMBER($BW2166),ISNUMBER($BX2166)),MIN(1,MAX(0,($BX2166-2016+1)/($BX2166-$BW2166+1))),"")</f>
        <v>1</v>
      </c>
      <c r="S2166" s="0" t="n">
        <f aca="false">IF($L2166&lt;&gt;"",IF($L2166&gt;=2015.5,1,0),"")</f>
        <v>1</v>
      </c>
      <c r="T2166" s="0" t="n">
        <f aca="false">IF($L2166&lt;&gt;"",IF($L2166&gt;=2016,1,0),"")</f>
        <v>1</v>
      </c>
      <c r="U2166" s="0" t="n">
        <f aca="false">IF(ISNUMBER($BX2166),IF($BX2166&gt;=2016,1,0),"")</f>
        <v>1</v>
      </c>
      <c r="V2166" s="0" t="n">
        <f aca="false">IF(ISNUMBER($BW2166),IF($BW2166&gt;=2016,1,0),"")</f>
        <v>1</v>
      </c>
      <c r="W2166" s="0" t="str">
        <f aca="false">IF(AND(ISNUMBER($BW2166),ISNUMBER($BX2166)),IF($BW2166&gt;=2016,"post-only",IF($BX2166&lt;2016,"pre-only","mixed")),"")</f>
        <v>post-only</v>
      </c>
      <c r="X2166" s="0" t="n">
        <f aca="false">IF(AND(ISNUMBER($BW2166),ISNUMBER($BX2166)),MIN(1,MAX(0,($BX2166-2017+1)/($BX2166-$BW2166+1))),"")</f>
        <v>0.8</v>
      </c>
      <c r="Y2166" s="0" t="n">
        <f aca="false">IF(AND(ISNUMBER($BW2166),ISNUMBER($BX2166)),MIN(1,MAX(0,($BX2166-2018+1)/($BX2166-$BW2166+1))),"")</f>
        <v>0.6</v>
      </c>
      <c r="Z2166" s="0" t="n">
        <f aca="false">IF(AND(ISNUMBER($BW2166),ISNUMBER($BX2166)),MIN(1,MAX(0,($BX2166-2019+1)/($BX2166-$BW2166+1))),"")</f>
        <v>0.4</v>
      </c>
      <c r="AA2166" s="0" t="n">
        <f aca="false">IF(ISNUMBER($BX2166),IF($BX2166&gt;=2017,1,0),"")</f>
        <v>1</v>
      </c>
      <c r="AB2166" s="0" t="n">
        <f aca="false">IF(ISNUMBER($BX2166),IF($BX2166&gt;=2018,1,0),"")</f>
        <v>1</v>
      </c>
      <c r="AC2166" s="0" t="n">
        <f aca="false">IF(ISNUMBER($BX2166),IF($BX2166&gt;=2019,1,0),"")</f>
        <v>1</v>
      </c>
      <c r="AD2166" s="0" t="n">
        <f aca="false">IF($L2166&lt;&gt;"",IF($L2166&gt;2013,1,0),"")</f>
        <v>1</v>
      </c>
      <c r="AE2166" s="0" t="n">
        <f aca="false">IF($L2166&lt;&gt;"",1+IF($L2166&gt;2011,1,0)+IF($L2166&gt;2014,1,0),"")</f>
        <v>3</v>
      </c>
      <c r="AF2166" s="0" t="s">
        <v>747</v>
      </c>
      <c r="AG2166" s="0" t="s">
        <v>436</v>
      </c>
      <c r="AH2166" s="0" t="s">
        <v>90</v>
      </c>
      <c r="AI2166" s="0" t="s">
        <v>334</v>
      </c>
      <c r="AJ2166" s="0" t="s">
        <v>334</v>
      </c>
      <c r="AK2166" s="0" t="str">
        <f aca="false">IF(AND($CF2166&lt;&gt;"",IFERROR(INDEX(subsample_country_map!$B:$B,MATCH($CF2166,subsample_country_map!$A:$A,0)),"")&lt;&gt;""),INDEX(subsample_country_map!$B:$B,MATCH($CF2166,subsample_country_map!$A:$A,0)),INDEX(lookup!$AA:$AA,MATCH($A2166,lookup!$A:$A,0)))</f>
        <v>3_AsiaPac</v>
      </c>
      <c r="AL2166" s="0" t="str">
        <f aca="false">IF(AND($CF2166&lt;&gt;"",IFERROR(INDEX(subsample_country_map!$C:$C,MATCH($CF2166,subsample_country_map!$A:$A,0)),"")&lt;&gt;""),INDEX(subsample_country_map!$C:$C,MATCH($CF2166,subsample_country_map!$A:$A,0)),INDEX(lookup!$AB:$AB,MATCH($A2166,lookup!$A:$A,0)))</f>
        <v>2_developing</v>
      </c>
      <c r="AM2166" s="0" t="str">
        <f aca="false">IF(AND($CF2166&lt;&gt;"",IFERROR(INDEX(subsample_country_map!$D:$D,MATCH($CF2166,subsample_country_map!$A:$A,0)),"")&lt;&gt;""),INDEX(subsample_country_map!$D:$D,MATCH($CF2166,subsample_country_map!$A:$A,0)),INDEX(lookup!$AC:$AC,MATCH($A2166,lookup!$A:$A,0)))</f>
        <v>2_non_western</v>
      </c>
      <c r="AN2166" s="0" t="str">
        <f aca="false">IF(AND($CF2166&lt;&gt;"",IFERROR(INDEX(subsample_country_map!$E:$E,MATCH($CF2166,subsample_country_map!$A:$A,0)),"")&lt;&gt;""),INDEX(subsample_country_map!$E:$E,MATCH($CF2166,subsample_country_map!$A:$A,0)),INDEX(lookup!$AD:$AD,MATCH($A2166,lookup!$A:$A,0)))</f>
        <v>2_civil law</v>
      </c>
      <c r="AO2166" s="0" t="str">
        <f aca="false">INDEX(lookup!$Y:$Y,MATCH($A2166,lookup!$A:$A,0))</f>
        <v>0_published</v>
      </c>
      <c r="AP2166" s="0" t="str">
        <f aca="false">INDEX(lookup!$Z:$Z,MATCH($A2166,lookup!$A:$A,0))</f>
        <v>1_VHB high</v>
      </c>
      <c r="AQ2166" s="0" t="str">
        <f aca="false">INDEX(lookup!$W:$W,MATCH($A2166,lookup!$A:$A,0))</f>
        <v>1_fin/acc/econ</v>
      </c>
      <c r="AS2166" s="0" t="s">
        <v>91</v>
      </c>
      <c r="AT2166" s="0" t="s">
        <v>111</v>
      </c>
      <c r="AU2166" s="0" t="s">
        <v>93</v>
      </c>
      <c r="AV2166" s="0" t="s">
        <v>2293</v>
      </c>
      <c r="AW2166" s="0" t="s">
        <v>1676</v>
      </c>
      <c r="BA2166" s="0" t="n">
        <v>561</v>
      </c>
      <c r="BB2166" s="0" t="s">
        <v>96</v>
      </c>
      <c r="BC2166" s="0" t="s">
        <v>122</v>
      </c>
      <c r="BD2166" s="0" t="s">
        <v>348</v>
      </c>
      <c r="BE2166" s="0" t="s">
        <v>98</v>
      </c>
      <c r="BI2166" s="0" t="s">
        <v>143</v>
      </c>
      <c r="BJ2166" s="0" t="s">
        <v>7057</v>
      </c>
      <c r="BK2166" s="0" t="s">
        <v>101</v>
      </c>
      <c r="BL2166" s="0" t="s">
        <v>7308</v>
      </c>
      <c r="BM2166" s="0" t="s">
        <v>7305</v>
      </c>
      <c r="BN2166" s="0" t="s">
        <v>1160</v>
      </c>
      <c r="BO2166" s="0" t="s">
        <v>105</v>
      </c>
      <c r="BP2166" s="0" t="s">
        <v>7301</v>
      </c>
      <c r="BQ2166" s="0" t="s">
        <v>127</v>
      </c>
      <c r="BT2166" s="0" t="n">
        <v>0</v>
      </c>
      <c r="BU2166" s="0" t="s">
        <v>7306</v>
      </c>
      <c r="BW2166" s="0" t="n">
        <v>2016</v>
      </c>
      <c r="BX2166" s="0" t="n">
        <v>2020</v>
      </c>
      <c r="BY2166" s="0" t="s">
        <v>2985</v>
      </c>
      <c r="BZ2166" s="0" t="n">
        <v>2018</v>
      </c>
      <c r="CA2166" s="0" t="n">
        <v>1</v>
      </c>
      <c r="CB2166" s="0" t="n">
        <v>1</v>
      </c>
      <c r="CC2166" s="0" t="n">
        <v>1</v>
      </c>
      <c r="CD2166" s="0" t="n">
        <v>-0.16669966120072</v>
      </c>
      <c r="CE2166" s="0" t="n">
        <v>1</v>
      </c>
    </row>
    <row r="2167" customFormat="false" ht="15" hidden="false" customHeight="false" outlineLevel="0" collapsed="false">
      <c r="A2167" s="0" t="s">
        <v>7301</v>
      </c>
      <c r="B2167" s="0" t="n">
        <v>3472</v>
      </c>
      <c r="C2167" s="0" t="n">
        <v>-0.11294201588627</v>
      </c>
      <c r="D2167" s="0" t="n">
        <v>561</v>
      </c>
      <c r="E2167" s="0" t="n">
        <f aca="false">IF(ISNUMBER($BA2167),$BA2167,IF(AND(ISNUMBER($D2167),ISNUMBER($BW2167),ISNUMBER($BX2167)),$D2167*($BX2167-$BW2167+1),""))</f>
        <v>561</v>
      </c>
      <c r="H2167" s="0" t="s">
        <v>118</v>
      </c>
      <c r="I2167" s="0" t="s">
        <v>344</v>
      </c>
      <c r="J2167" s="0" t="n">
        <f aca="false">IF($BW2167&lt;&gt;"",$BW2167,"")</f>
        <v>2016</v>
      </c>
      <c r="K2167" s="0" t="n">
        <f aca="false">IF($BX2167&lt;&gt;"",$BX2167,"")</f>
        <v>2020</v>
      </c>
      <c r="L2167" s="0" t="n">
        <f aca="false">IF(AND(ISNUMBER($BW2167),ISNUMBER($BX2167)),($BW2167+$BX2167)/2,"")</f>
        <v>2018</v>
      </c>
      <c r="M2167" s="0" t="n">
        <f aca="false">IF($L2167&lt;&gt;"",$L2167,"")</f>
        <v>2018</v>
      </c>
      <c r="N2167" s="0" t="n">
        <f aca="false">IF(AND(ISNUMBER($BW2167),ISNUMBER($BX2167)),MIN(1,MAX(0,($BX2167-2016+1)/($BX2167-$BW2167+1))),"")</f>
        <v>1</v>
      </c>
      <c r="O2167" s="0" t="n">
        <f aca="false">IF(AND(ISNUMBER($BW2167),ISNUMBER($BX2167)),MIN(1,MAX(0,($BX2167-2017+1)/($BX2167-$BW2167+1))),"")</f>
        <v>0.8</v>
      </c>
      <c r="P2167" s="0" t="n">
        <f aca="false">IF(AND(ISNUMBER($BW2167),ISNUMBER($BX2167)),MIN(1,MAX(0,($BX2167-2018+1)/($BX2167-$BW2167+1))),"")</f>
        <v>0.6</v>
      </c>
      <c r="Q2167" s="0" t="n">
        <f aca="false">IF(AND(ISNUMBER($BW2167),ISNUMBER($BX2167)),MIN(1,MAX(0,($BX2167-2019+1)/($BX2167-$BW2167+1))),"")</f>
        <v>0.4</v>
      </c>
      <c r="R2167" s="0" t="n">
        <f aca="false">IF(AND(ISNUMBER($BW2167),ISNUMBER($BX2167)),MIN(1,MAX(0,($BX2167-2016+1)/($BX2167-$BW2167+1))),"")</f>
        <v>1</v>
      </c>
      <c r="S2167" s="0" t="n">
        <f aca="false">IF($L2167&lt;&gt;"",IF($L2167&gt;=2015.5,1,0),"")</f>
        <v>1</v>
      </c>
      <c r="T2167" s="0" t="n">
        <f aca="false">IF($L2167&lt;&gt;"",IF($L2167&gt;=2016,1,0),"")</f>
        <v>1</v>
      </c>
      <c r="U2167" s="0" t="n">
        <f aca="false">IF(ISNUMBER($BX2167),IF($BX2167&gt;=2016,1,0),"")</f>
        <v>1</v>
      </c>
      <c r="V2167" s="0" t="n">
        <f aca="false">IF(ISNUMBER($BW2167),IF($BW2167&gt;=2016,1,0),"")</f>
        <v>1</v>
      </c>
      <c r="W2167" s="0" t="str">
        <f aca="false">IF(AND(ISNUMBER($BW2167),ISNUMBER($BX2167)),IF($BW2167&gt;=2016,"post-only",IF($BX2167&lt;2016,"pre-only","mixed")),"")</f>
        <v>post-only</v>
      </c>
      <c r="X2167" s="0" t="n">
        <f aca="false">IF(AND(ISNUMBER($BW2167),ISNUMBER($BX2167)),MIN(1,MAX(0,($BX2167-2017+1)/($BX2167-$BW2167+1))),"")</f>
        <v>0.8</v>
      </c>
      <c r="Y2167" s="0" t="n">
        <f aca="false">IF(AND(ISNUMBER($BW2167),ISNUMBER($BX2167)),MIN(1,MAX(0,($BX2167-2018+1)/($BX2167-$BW2167+1))),"")</f>
        <v>0.6</v>
      </c>
      <c r="Z2167" s="0" t="n">
        <f aca="false">IF(AND(ISNUMBER($BW2167),ISNUMBER($BX2167)),MIN(1,MAX(0,($BX2167-2019+1)/($BX2167-$BW2167+1))),"")</f>
        <v>0.4</v>
      </c>
      <c r="AA2167" s="0" t="n">
        <f aca="false">IF(ISNUMBER($BX2167),IF($BX2167&gt;=2017,1,0),"")</f>
        <v>1</v>
      </c>
      <c r="AB2167" s="0" t="n">
        <f aca="false">IF(ISNUMBER($BX2167),IF($BX2167&gt;=2018,1,0),"")</f>
        <v>1</v>
      </c>
      <c r="AC2167" s="0" t="n">
        <f aca="false">IF(ISNUMBER($BX2167),IF($BX2167&gt;=2019,1,0),"")</f>
        <v>1</v>
      </c>
      <c r="AD2167" s="0" t="n">
        <f aca="false">IF($L2167&lt;&gt;"",IF($L2167&gt;2013,1,0),"")</f>
        <v>1</v>
      </c>
      <c r="AE2167" s="0" t="n">
        <f aca="false">IF($L2167&lt;&gt;"",1+IF($L2167&gt;2011,1,0)+IF($L2167&gt;2014,1,0),"")</f>
        <v>3</v>
      </c>
      <c r="AF2167" s="0" t="s">
        <v>747</v>
      </c>
      <c r="AG2167" s="0" t="s">
        <v>436</v>
      </c>
      <c r="AH2167" s="0" t="s">
        <v>90</v>
      </c>
      <c r="AI2167" s="0" t="s">
        <v>334</v>
      </c>
      <c r="AJ2167" s="0" t="s">
        <v>334</v>
      </c>
      <c r="AK2167" s="0" t="str">
        <f aca="false">IF(AND($CF2167&lt;&gt;"",IFERROR(INDEX(subsample_country_map!$B:$B,MATCH($CF2167,subsample_country_map!$A:$A,0)),"")&lt;&gt;""),INDEX(subsample_country_map!$B:$B,MATCH($CF2167,subsample_country_map!$A:$A,0)),INDEX(lookup!$AA:$AA,MATCH($A2167,lookup!$A:$A,0)))</f>
        <v>3_AsiaPac</v>
      </c>
      <c r="AL2167" s="0" t="str">
        <f aca="false">IF(AND($CF2167&lt;&gt;"",IFERROR(INDEX(subsample_country_map!$C:$C,MATCH($CF2167,subsample_country_map!$A:$A,0)),"")&lt;&gt;""),INDEX(subsample_country_map!$C:$C,MATCH($CF2167,subsample_country_map!$A:$A,0)),INDEX(lookup!$AB:$AB,MATCH($A2167,lookup!$A:$A,0)))</f>
        <v>2_developing</v>
      </c>
      <c r="AM2167" s="0" t="str">
        <f aca="false">IF(AND($CF2167&lt;&gt;"",IFERROR(INDEX(subsample_country_map!$D:$D,MATCH($CF2167,subsample_country_map!$A:$A,0)),"")&lt;&gt;""),INDEX(subsample_country_map!$D:$D,MATCH($CF2167,subsample_country_map!$A:$A,0)),INDEX(lookup!$AC:$AC,MATCH($A2167,lookup!$A:$A,0)))</f>
        <v>2_non_western</v>
      </c>
      <c r="AN2167" s="0" t="str">
        <f aca="false">IF(AND($CF2167&lt;&gt;"",IFERROR(INDEX(subsample_country_map!$E:$E,MATCH($CF2167,subsample_country_map!$A:$A,0)),"")&lt;&gt;""),INDEX(subsample_country_map!$E:$E,MATCH($CF2167,subsample_country_map!$A:$A,0)),INDEX(lookup!$AD:$AD,MATCH($A2167,lookup!$A:$A,0)))</f>
        <v>2_civil law</v>
      </c>
      <c r="AO2167" s="0" t="str">
        <f aca="false">INDEX(lookup!$Y:$Y,MATCH($A2167,lookup!$A:$A,0))</f>
        <v>0_published</v>
      </c>
      <c r="AP2167" s="0" t="str">
        <f aca="false">INDEX(lookup!$Z:$Z,MATCH($A2167,lookup!$A:$A,0))</f>
        <v>1_VHB high</v>
      </c>
      <c r="AQ2167" s="0" t="str">
        <f aca="false">INDEX(lookup!$W:$W,MATCH($A2167,lookup!$A:$A,0))</f>
        <v>1_fin/acc/econ</v>
      </c>
      <c r="AS2167" s="0" t="s">
        <v>91</v>
      </c>
      <c r="AT2167" s="0" t="s">
        <v>111</v>
      </c>
      <c r="AU2167" s="0" t="s">
        <v>93</v>
      </c>
      <c r="AV2167" s="0" t="s">
        <v>5773</v>
      </c>
      <c r="AW2167" s="0" t="s">
        <v>2717</v>
      </c>
      <c r="BA2167" s="0" t="n">
        <v>561</v>
      </c>
      <c r="BB2167" s="0" t="s">
        <v>96</v>
      </c>
      <c r="BC2167" s="0" t="s">
        <v>122</v>
      </c>
      <c r="BD2167" s="0" t="s">
        <v>348</v>
      </c>
      <c r="BE2167" s="0" t="s">
        <v>98</v>
      </c>
      <c r="BI2167" s="0" t="s">
        <v>208</v>
      </c>
      <c r="BJ2167" s="0" t="s">
        <v>7051</v>
      </c>
      <c r="BK2167" s="0" t="s">
        <v>399</v>
      </c>
      <c r="BL2167" s="0" t="s">
        <v>7309</v>
      </c>
      <c r="BM2167" s="0" t="s">
        <v>7305</v>
      </c>
      <c r="BN2167" s="0" t="s">
        <v>7310</v>
      </c>
      <c r="BO2167" s="0" t="s">
        <v>105</v>
      </c>
      <c r="BP2167" s="0" t="s">
        <v>7301</v>
      </c>
      <c r="BQ2167" s="0" t="s">
        <v>127</v>
      </c>
      <c r="BT2167" s="0" t="n">
        <v>0</v>
      </c>
      <c r="BU2167" s="0" t="s">
        <v>7306</v>
      </c>
      <c r="BW2167" s="0" t="n">
        <v>2016</v>
      </c>
      <c r="BX2167" s="0" t="n">
        <v>2020</v>
      </c>
      <c r="BY2167" s="0" t="s">
        <v>2985</v>
      </c>
      <c r="BZ2167" s="0" t="n">
        <v>2018</v>
      </c>
      <c r="CA2167" s="0" t="n">
        <v>1</v>
      </c>
      <c r="CB2167" s="0" t="n">
        <v>1</v>
      </c>
      <c r="CC2167" s="0" t="n">
        <v>1</v>
      </c>
      <c r="CD2167" s="0" t="n">
        <v>-0.113425950783411</v>
      </c>
      <c r="CE2167" s="0" t="n">
        <v>1</v>
      </c>
    </row>
    <row r="2168" customFormat="false" ht="15" hidden="false" customHeight="false" outlineLevel="0" collapsed="false">
      <c r="A2168" s="0" t="s">
        <v>7301</v>
      </c>
      <c r="B2168" s="0" t="n">
        <v>3473</v>
      </c>
      <c r="C2168" s="0" t="n">
        <v>-0.14336368580605</v>
      </c>
      <c r="D2168" s="0" t="n">
        <v>155</v>
      </c>
      <c r="E2168" s="0" t="n">
        <f aca="false">IF(ISNUMBER($BA2168),$BA2168,IF(AND(ISNUMBER($D2168),ISNUMBER($BW2168),ISNUMBER($BX2168)),$D2168*($BX2168-$BW2168+1),""))</f>
        <v>155</v>
      </c>
      <c r="H2168" s="0" t="s">
        <v>118</v>
      </c>
      <c r="I2168" s="0" t="s">
        <v>344</v>
      </c>
      <c r="J2168" s="0" t="n">
        <f aca="false">IF($BW2168&lt;&gt;"",$BW2168,"")</f>
        <v>2016</v>
      </c>
      <c r="K2168" s="0" t="n">
        <f aca="false">IF($BX2168&lt;&gt;"",$BX2168,"")</f>
        <v>2020</v>
      </c>
      <c r="L2168" s="0" t="n">
        <f aca="false">IF(AND(ISNUMBER($BW2168),ISNUMBER($BX2168)),($BW2168+$BX2168)/2,"")</f>
        <v>2018</v>
      </c>
      <c r="M2168" s="0" t="n">
        <f aca="false">IF($L2168&lt;&gt;"",$L2168,"")</f>
        <v>2018</v>
      </c>
      <c r="N2168" s="0" t="n">
        <f aca="false">IF(AND(ISNUMBER($BW2168),ISNUMBER($BX2168)),MIN(1,MAX(0,($BX2168-2016+1)/($BX2168-$BW2168+1))),"")</f>
        <v>1</v>
      </c>
      <c r="O2168" s="0" t="n">
        <f aca="false">IF(AND(ISNUMBER($BW2168),ISNUMBER($BX2168)),MIN(1,MAX(0,($BX2168-2017+1)/($BX2168-$BW2168+1))),"")</f>
        <v>0.8</v>
      </c>
      <c r="P2168" s="0" t="n">
        <f aca="false">IF(AND(ISNUMBER($BW2168),ISNUMBER($BX2168)),MIN(1,MAX(0,($BX2168-2018+1)/($BX2168-$BW2168+1))),"")</f>
        <v>0.6</v>
      </c>
      <c r="Q2168" s="0" t="n">
        <f aca="false">IF(AND(ISNUMBER($BW2168),ISNUMBER($BX2168)),MIN(1,MAX(0,($BX2168-2019+1)/($BX2168-$BW2168+1))),"")</f>
        <v>0.4</v>
      </c>
      <c r="R2168" s="0" t="n">
        <f aca="false">IF(AND(ISNUMBER($BW2168),ISNUMBER($BX2168)),MIN(1,MAX(0,($BX2168-2016+1)/($BX2168-$BW2168+1))),"")</f>
        <v>1</v>
      </c>
      <c r="S2168" s="0" t="n">
        <f aca="false">IF($L2168&lt;&gt;"",IF($L2168&gt;=2015.5,1,0),"")</f>
        <v>1</v>
      </c>
      <c r="T2168" s="0" t="n">
        <f aca="false">IF($L2168&lt;&gt;"",IF($L2168&gt;=2016,1,0),"")</f>
        <v>1</v>
      </c>
      <c r="U2168" s="0" t="n">
        <f aca="false">IF(ISNUMBER($BX2168),IF($BX2168&gt;=2016,1,0),"")</f>
        <v>1</v>
      </c>
      <c r="V2168" s="0" t="n">
        <f aca="false">IF(ISNUMBER($BW2168),IF($BW2168&gt;=2016,1,0),"")</f>
        <v>1</v>
      </c>
      <c r="W2168" s="0" t="str">
        <f aca="false">IF(AND(ISNUMBER($BW2168),ISNUMBER($BX2168)),IF($BW2168&gt;=2016,"post-only",IF($BX2168&lt;2016,"pre-only","mixed")),"")</f>
        <v>post-only</v>
      </c>
      <c r="X2168" s="0" t="n">
        <f aca="false">IF(AND(ISNUMBER($BW2168),ISNUMBER($BX2168)),MIN(1,MAX(0,($BX2168-2017+1)/($BX2168-$BW2168+1))),"")</f>
        <v>0.8</v>
      </c>
      <c r="Y2168" s="0" t="n">
        <f aca="false">IF(AND(ISNUMBER($BW2168),ISNUMBER($BX2168)),MIN(1,MAX(0,($BX2168-2018+1)/($BX2168-$BW2168+1))),"")</f>
        <v>0.6</v>
      </c>
      <c r="Z2168" s="0" t="n">
        <f aca="false">IF(AND(ISNUMBER($BW2168),ISNUMBER($BX2168)),MIN(1,MAX(0,($BX2168-2019+1)/($BX2168-$BW2168+1))),"")</f>
        <v>0.4</v>
      </c>
      <c r="AA2168" s="0" t="n">
        <f aca="false">IF(ISNUMBER($BX2168),IF($BX2168&gt;=2017,1,0),"")</f>
        <v>1</v>
      </c>
      <c r="AB2168" s="0" t="n">
        <f aca="false">IF(ISNUMBER($BX2168),IF($BX2168&gt;=2018,1,0),"")</f>
        <v>1</v>
      </c>
      <c r="AC2168" s="0" t="n">
        <f aca="false">IF(ISNUMBER($BX2168),IF($BX2168&gt;=2019,1,0),"")</f>
        <v>1</v>
      </c>
      <c r="AD2168" s="0" t="n">
        <f aca="false">IF($L2168&lt;&gt;"",IF($L2168&gt;2013,1,0),"")</f>
        <v>1</v>
      </c>
      <c r="AE2168" s="0" t="n">
        <f aca="false">IF($L2168&lt;&gt;"",1+IF($L2168&gt;2011,1,0)+IF($L2168&gt;2014,1,0),"")</f>
        <v>3</v>
      </c>
      <c r="AF2168" s="0" t="s">
        <v>747</v>
      </c>
      <c r="AG2168" s="0" t="s">
        <v>436</v>
      </c>
      <c r="AH2168" s="0" t="s">
        <v>90</v>
      </c>
      <c r="AI2168" s="0" t="s">
        <v>334</v>
      </c>
      <c r="AJ2168" s="0" t="s">
        <v>334</v>
      </c>
      <c r="AK2168" s="0" t="str">
        <f aca="false">IF(AND($CF2168&lt;&gt;"",IFERROR(INDEX(subsample_country_map!$B:$B,MATCH($CF2168,subsample_country_map!$A:$A,0)),"")&lt;&gt;""),INDEX(subsample_country_map!$B:$B,MATCH($CF2168,subsample_country_map!$A:$A,0)),INDEX(lookup!$AA:$AA,MATCH($A2168,lookup!$A:$A,0)))</f>
        <v>3_AsiaPac</v>
      </c>
      <c r="AL2168" s="0" t="str">
        <f aca="false">IF(AND($CF2168&lt;&gt;"",IFERROR(INDEX(subsample_country_map!$C:$C,MATCH($CF2168,subsample_country_map!$A:$A,0)),"")&lt;&gt;""),INDEX(subsample_country_map!$C:$C,MATCH($CF2168,subsample_country_map!$A:$A,0)),INDEX(lookup!$AB:$AB,MATCH($A2168,lookup!$A:$A,0)))</f>
        <v>2_developing</v>
      </c>
      <c r="AM2168" s="0" t="str">
        <f aca="false">IF(AND($CF2168&lt;&gt;"",IFERROR(INDEX(subsample_country_map!$D:$D,MATCH($CF2168,subsample_country_map!$A:$A,0)),"")&lt;&gt;""),INDEX(subsample_country_map!$D:$D,MATCH($CF2168,subsample_country_map!$A:$A,0)),INDEX(lookup!$AC:$AC,MATCH($A2168,lookup!$A:$A,0)))</f>
        <v>2_non_western</v>
      </c>
      <c r="AN2168" s="0" t="str">
        <f aca="false">IF(AND($CF2168&lt;&gt;"",IFERROR(INDEX(subsample_country_map!$E:$E,MATCH($CF2168,subsample_country_map!$A:$A,0)),"")&lt;&gt;""),INDEX(subsample_country_map!$E:$E,MATCH($CF2168,subsample_country_map!$A:$A,0)),INDEX(lookup!$AD:$AD,MATCH($A2168,lookup!$A:$A,0)))</f>
        <v>2_civil law</v>
      </c>
      <c r="AO2168" s="0" t="str">
        <f aca="false">INDEX(lookup!$Y:$Y,MATCH($A2168,lookup!$A:$A,0))</f>
        <v>0_published</v>
      </c>
      <c r="AP2168" s="0" t="str">
        <f aca="false">INDEX(lookup!$Z:$Z,MATCH($A2168,lookup!$A:$A,0))</f>
        <v>1_VHB high</v>
      </c>
      <c r="AQ2168" s="0" t="str">
        <f aca="false">INDEX(lookup!$W:$W,MATCH($A2168,lookup!$A:$A,0))</f>
        <v>1_fin/acc/econ</v>
      </c>
      <c r="AS2168" s="0" t="s">
        <v>91</v>
      </c>
      <c r="AT2168" s="0" t="s">
        <v>111</v>
      </c>
      <c r="AU2168" s="0" t="s">
        <v>93</v>
      </c>
      <c r="AV2168" s="0" t="s">
        <v>7311</v>
      </c>
      <c r="AW2168" s="0" t="s">
        <v>7312</v>
      </c>
      <c r="BA2168" s="0" t="n">
        <v>155</v>
      </c>
      <c r="BB2168" s="0" t="s">
        <v>96</v>
      </c>
      <c r="BC2168" s="0" t="s">
        <v>122</v>
      </c>
      <c r="BD2168" s="0" t="s">
        <v>348</v>
      </c>
      <c r="BE2168" s="0" t="s">
        <v>7313</v>
      </c>
      <c r="BF2168" s="0" t="s">
        <v>7314</v>
      </c>
      <c r="BI2168" s="0" t="s">
        <v>208</v>
      </c>
      <c r="BJ2168" s="0" t="s">
        <v>7057</v>
      </c>
      <c r="BK2168" s="0" t="s">
        <v>399</v>
      </c>
      <c r="BL2168" s="0" t="s">
        <v>7315</v>
      </c>
      <c r="BM2168" s="0" t="s">
        <v>7305</v>
      </c>
      <c r="BN2168" s="0" t="s">
        <v>7316</v>
      </c>
      <c r="BO2168" s="0" t="s">
        <v>105</v>
      </c>
      <c r="BP2168" s="0" t="s">
        <v>7301</v>
      </c>
      <c r="BQ2168" s="0" t="s">
        <v>127</v>
      </c>
      <c r="BT2168" s="0" t="n">
        <v>0</v>
      </c>
      <c r="BU2168" s="0" t="s">
        <v>7306</v>
      </c>
      <c r="BW2168" s="0" t="n">
        <v>2016</v>
      </c>
      <c r="BX2168" s="0" t="n">
        <v>2020</v>
      </c>
      <c r="BY2168" s="0" t="s">
        <v>2985</v>
      </c>
      <c r="BZ2168" s="0" t="n">
        <v>2018</v>
      </c>
      <c r="CA2168" s="0" t="n">
        <v>1</v>
      </c>
      <c r="CB2168" s="0" t="n">
        <v>1</v>
      </c>
      <c r="CC2168" s="0" t="n">
        <v>1</v>
      </c>
      <c r="CD2168" s="0" t="n">
        <v>-0.144358170400134</v>
      </c>
      <c r="CE2168" s="0" t="n">
        <v>1</v>
      </c>
    </row>
    <row r="2169" customFormat="false" ht="15" hidden="false" customHeight="false" outlineLevel="0" collapsed="false">
      <c r="A2169" s="0" t="s">
        <v>7301</v>
      </c>
      <c r="B2169" s="0" t="n">
        <v>3474</v>
      </c>
      <c r="C2169" s="0" t="n">
        <v>-0.114895285383818</v>
      </c>
      <c r="D2169" s="0" t="n">
        <v>561</v>
      </c>
      <c r="E2169" s="0" t="n">
        <f aca="false">IF(ISNUMBER($BA2169),$BA2169,IF(AND(ISNUMBER($D2169),ISNUMBER($BW2169),ISNUMBER($BX2169)),$D2169*($BX2169-$BW2169+1),""))</f>
        <v>561</v>
      </c>
      <c r="H2169" s="0" t="s">
        <v>118</v>
      </c>
      <c r="I2169" s="0" t="s">
        <v>344</v>
      </c>
      <c r="J2169" s="0" t="n">
        <f aca="false">IF($BW2169&lt;&gt;"",$BW2169,"")</f>
        <v>2016</v>
      </c>
      <c r="K2169" s="0" t="n">
        <f aca="false">IF($BX2169&lt;&gt;"",$BX2169,"")</f>
        <v>2020</v>
      </c>
      <c r="L2169" s="0" t="n">
        <f aca="false">IF(AND(ISNUMBER($BW2169),ISNUMBER($BX2169)),($BW2169+$BX2169)/2,"")</f>
        <v>2018</v>
      </c>
      <c r="M2169" s="0" t="n">
        <f aca="false">IF($L2169&lt;&gt;"",$L2169,"")</f>
        <v>2018</v>
      </c>
      <c r="N2169" s="0" t="n">
        <f aca="false">IF(AND(ISNUMBER($BW2169),ISNUMBER($BX2169)),MIN(1,MAX(0,($BX2169-2016+1)/($BX2169-$BW2169+1))),"")</f>
        <v>1</v>
      </c>
      <c r="O2169" s="0" t="n">
        <f aca="false">IF(AND(ISNUMBER($BW2169),ISNUMBER($BX2169)),MIN(1,MAX(0,($BX2169-2017+1)/($BX2169-$BW2169+1))),"")</f>
        <v>0.8</v>
      </c>
      <c r="P2169" s="0" t="n">
        <f aca="false">IF(AND(ISNUMBER($BW2169),ISNUMBER($BX2169)),MIN(1,MAX(0,($BX2169-2018+1)/($BX2169-$BW2169+1))),"")</f>
        <v>0.6</v>
      </c>
      <c r="Q2169" s="0" t="n">
        <f aca="false">IF(AND(ISNUMBER($BW2169),ISNUMBER($BX2169)),MIN(1,MAX(0,($BX2169-2019+1)/($BX2169-$BW2169+1))),"")</f>
        <v>0.4</v>
      </c>
      <c r="R2169" s="0" t="n">
        <f aca="false">IF(AND(ISNUMBER($BW2169),ISNUMBER($BX2169)),MIN(1,MAX(0,($BX2169-2016+1)/($BX2169-$BW2169+1))),"")</f>
        <v>1</v>
      </c>
      <c r="S2169" s="0" t="n">
        <f aca="false">IF($L2169&lt;&gt;"",IF($L2169&gt;=2015.5,1,0),"")</f>
        <v>1</v>
      </c>
      <c r="T2169" s="0" t="n">
        <f aca="false">IF($L2169&lt;&gt;"",IF($L2169&gt;=2016,1,0),"")</f>
        <v>1</v>
      </c>
      <c r="U2169" s="0" t="n">
        <f aca="false">IF(ISNUMBER($BX2169),IF($BX2169&gt;=2016,1,0),"")</f>
        <v>1</v>
      </c>
      <c r="V2169" s="0" t="n">
        <f aca="false">IF(ISNUMBER($BW2169),IF($BW2169&gt;=2016,1,0),"")</f>
        <v>1</v>
      </c>
      <c r="W2169" s="0" t="str">
        <f aca="false">IF(AND(ISNUMBER($BW2169),ISNUMBER($BX2169)),IF($BW2169&gt;=2016,"post-only",IF($BX2169&lt;2016,"pre-only","mixed")),"")</f>
        <v>post-only</v>
      </c>
      <c r="X2169" s="0" t="n">
        <f aca="false">IF(AND(ISNUMBER($BW2169),ISNUMBER($BX2169)),MIN(1,MAX(0,($BX2169-2017+1)/($BX2169-$BW2169+1))),"")</f>
        <v>0.8</v>
      </c>
      <c r="Y2169" s="0" t="n">
        <f aca="false">IF(AND(ISNUMBER($BW2169),ISNUMBER($BX2169)),MIN(1,MAX(0,($BX2169-2018+1)/($BX2169-$BW2169+1))),"")</f>
        <v>0.6</v>
      </c>
      <c r="Z2169" s="0" t="n">
        <f aca="false">IF(AND(ISNUMBER($BW2169),ISNUMBER($BX2169)),MIN(1,MAX(0,($BX2169-2019+1)/($BX2169-$BW2169+1))),"")</f>
        <v>0.4</v>
      </c>
      <c r="AA2169" s="0" t="n">
        <f aca="false">IF(ISNUMBER($BX2169),IF($BX2169&gt;=2017,1,0),"")</f>
        <v>1</v>
      </c>
      <c r="AB2169" s="0" t="n">
        <f aca="false">IF(ISNUMBER($BX2169),IF($BX2169&gt;=2018,1,0),"")</f>
        <v>1</v>
      </c>
      <c r="AC2169" s="0" t="n">
        <f aca="false">IF(ISNUMBER($BX2169),IF($BX2169&gt;=2019,1,0),"")</f>
        <v>1</v>
      </c>
      <c r="AD2169" s="0" t="n">
        <f aca="false">IF($L2169&lt;&gt;"",IF($L2169&gt;2013,1,0),"")</f>
        <v>1</v>
      </c>
      <c r="AE2169" s="0" t="n">
        <f aca="false">IF($L2169&lt;&gt;"",1+IF($L2169&gt;2011,1,0)+IF($L2169&gt;2014,1,0),"")</f>
        <v>3</v>
      </c>
      <c r="AF2169" s="0" t="s">
        <v>747</v>
      </c>
      <c r="AG2169" s="0" t="s">
        <v>436</v>
      </c>
      <c r="AH2169" s="0" t="s">
        <v>90</v>
      </c>
      <c r="AI2169" s="0" t="s">
        <v>334</v>
      </c>
      <c r="AJ2169" s="0" t="s">
        <v>334</v>
      </c>
      <c r="AK2169" s="0" t="str">
        <f aca="false">IF(AND($CF2169&lt;&gt;"",IFERROR(INDEX(subsample_country_map!$B:$B,MATCH($CF2169,subsample_country_map!$A:$A,0)),"")&lt;&gt;""),INDEX(subsample_country_map!$B:$B,MATCH($CF2169,subsample_country_map!$A:$A,0)),INDEX(lookup!$AA:$AA,MATCH($A2169,lookup!$A:$A,0)))</f>
        <v>3_AsiaPac</v>
      </c>
      <c r="AL2169" s="0" t="str">
        <f aca="false">IF(AND($CF2169&lt;&gt;"",IFERROR(INDEX(subsample_country_map!$C:$C,MATCH($CF2169,subsample_country_map!$A:$A,0)),"")&lt;&gt;""),INDEX(subsample_country_map!$C:$C,MATCH($CF2169,subsample_country_map!$A:$A,0)),INDEX(lookup!$AB:$AB,MATCH($A2169,lookup!$A:$A,0)))</f>
        <v>2_developing</v>
      </c>
      <c r="AM2169" s="0" t="str">
        <f aca="false">IF(AND($CF2169&lt;&gt;"",IFERROR(INDEX(subsample_country_map!$D:$D,MATCH($CF2169,subsample_country_map!$A:$A,0)),"")&lt;&gt;""),INDEX(subsample_country_map!$D:$D,MATCH($CF2169,subsample_country_map!$A:$A,0)),INDEX(lookup!$AC:$AC,MATCH($A2169,lookup!$A:$A,0)))</f>
        <v>2_non_western</v>
      </c>
      <c r="AN2169" s="0" t="str">
        <f aca="false">IF(AND($CF2169&lt;&gt;"",IFERROR(INDEX(subsample_country_map!$E:$E,MATCH($CF2169,subsample_country_map!$A:$A,0)),"")&lt;&gt;""),INDEX(subsample_country_map!$E:$E,MATCH($CF2169,subsample_country_map!$A:$A,0)),INDEX(lookup!$AD:$AD,MATCH($A2169,lookup!$A:$A,0)))</f>
        <v>2_civil law</v>
      </c>
      <c r="AO2169" s="0" t="str">
        <f aca="false">INDEX(lookup!$Y:$Y,MATCH($A2169,lookup!$A:$A,0))</f>
        <v>0_published</v>
      </c>
      <c r="AP2169" s="0" t="str">
        <f aca="false">INDEX(lookup!$Z:$Z,MATCH($A2169,lookup!$A:$A,0))</f>
        <v>1_VHB high</v>
      </c>
      <c r="AQ2169" s="0" t="str">
        <f aca="false">INDEX(lookup!$W:$W,MATCH($A2169,lookup!$A:$A,0))</f>
        <v>1_fin/acc/econ</v>
      </c>
      <c r="AS2169" s="0" t="s">
        <v>91</v>
      </c>
      <c r="AT2169" s="0" t="s">
        <v>111</v>
      </c>
      <c r="AU2169" s="0" t="s">
        <v>93</v>
      </c>
      <c r="AV2169" s="0" t="s">
        <v>7317</v>
      </c>
      <c r="AW2169" s="0" t="s">
        <v>7318</v>
      </c>
      <c r="BA2169" s="0" t="n">
        <v>561</v>
      </c>
      <c r="BB2169" s="0" t="s">
        <v>96</v>
      </c>
      <c r="BC2169" s="0" t="s">
        <v>122</v>
      </c>
      <c r="BD2169" s="0" t="s">
        <v>348</v>
      </c>
      <c r="BE2169" s="0" t="s">
        <v>98</v>
      </c>
      <c r="BI2169" s="0" t="s">
        <v>208</v>
      </c>
      <c r="BJ2169" s="0" t="s">
        <v>7061</v>
      </c>
      <c r="BK2169" s="0" t="s">
        <v>399</v>
      </c>
      <c r="BL2169" s="0" t="s">
        <v>7319</v>
      </c>
      <c r="BM2169" s="0" t="s">
        <v>7320</v>
      </c>
      <c r="BN2169" s="0" t="s">
        <v>1160</v>
      </c>
      <c r="BO2169" s="0" t="s">
        <v>105</v>
      </c>
      <c r="BP2169" s="0" t="s">
        <v>7301</v>
      </c>
      <c r="BQ2169" s="0" t="s">
        <v>127</v>
      </c>
      <c r="BT2169" s="0" t="n">
        <v>0</v>
      </c>
      <c r="BU2169" s="0" t="s">
        <v>7306</v>
      </c>
      <c r="BW2169" s="0" t="n">
        <v>2016</v>
      </c>
      <c r="BX2169" s="0" t="n">
        <v>2020</v>
      </c>
      <c r="BY2169" s="0" t="s">
        <v>2985</v>
      </c>
      <c r="BZ2169" s="0" t="n">
        <v>2018</v>
      </c>
      <c r="CA2169" s="0" t="n">
        <v>1</v>
      </c>
      <c r="CB2169" s="0" t="n">
        <v>1</v>
      </c>
      <c r="CC2169" s="0" t="n">
        <v>1</v>
      </c>
      <c r="CD2169" s="0" t="n">
        <v>-0.11540490271066</v>
      </c>
      <c r="CE2169" s="0" t="n">
        <v>1</v>
      </c>
    </row>
    <row r="2170" customFormat="false" ht="15" hidden="false" customHeight="false" outlineLevel="0" collapsed="false">
      <c r="A2170" s="0" t="s">
        <v>7301</v>
      </c>
      <c r="B2170" s="0" t="n">
        <v>3475</v>
      </c>
      <c r="C2170" s="0" t="n">
        <v>-0.10911663182378</v>
      </c>
      <c r="D2170" s="0" t="n">
        <v>561</v>
      </c>
      <c r="E2170" s="0" t="n">
        <f aca="false">IF(ISNUMBER($BA2170),$BA2170,IF(AND(ISNUMBER($D2170),ISNUMBER($BW2170),ISNUMBER($BX2170)),$D2170*($BX2170-$BW2170+1),""))</f>
        <v>561</v>
      </c>
      <c r="H2170" s="0" t="s">
        <v>118</v>
      </c>
      <c r="I2170" s="0" t="s">
        <v>344</v>
      </c>
      <c r="J2170" s="0" t="n">
        <f aca="false">IF($BW2170&lt;&gt;"",$BW2170,"")</f>
        <v>2016</v>
      </c>
      <c r="K2170" s="0" t="n">
        <f aca="false">IF($BX2170&lt;&gt;"",$BX2170,"")</f>
        <v>2020</v>
      </c>
      <c r="L2170" s="0" t="n">
        <f aca="false">IF(AND(ISNUMBER($BW2170),ISNUMBER($BX2170)),($BW2170+$BX2170)/2,"")</f>
        <v>2018</v>
      </c>
      <c r="M2170" s="0" t="n">
        <f aca="false">IF($L2170&lt;&gt;"",$L2170,"")</f>
        <v>2018</v>
      </c>
      <c r="N2170" s="0" t="n">
        <f aca="false">IF(AND(ISNUMBER($BW2170),ISNUMBER($BX2170)),MIN(1,MAX(0,($BX2170-2016+1)/($BX2170-$BW2170+1))),"")</f>
        <v>1</v>
      </c>
      <c r="O2170" s="0" t="n">
        <f aca="false">IF(AND(ISNUMBER($BW2170),ISNUMBER($BX2170)),MIN(1,MAX(0,($BX2170-2017+1)/($BX2170-$BW2170+1))),"")</f>
        <v>0.8</v>
      </c>
      <c r="P2170" s="0" t="n">
        <f aca="false">IF(AND(ISNUMBER($BW2170),ISNUMBER($BX2170)),MIN(1,MAX(0,($BX2170-2018+1)/($BX2170-$BW2170+1))),"")</f>
        <v>0.6</v>
      </c>
      <c r="Q2170" s="0" t="n">
        <f aca="false">IF(AND(ISNUMBER($BW2170),ISNUMBER($BX2170)),MIN(1,MAX(0,($BX2170-2019+1)/($BX2170-$BW2170+1))),"")</f>
        <v>0.4</v>
      </c>
      <c r="R2170" s="0" t="n">
        <f aca="false">IF(AND(ISNUMBER($BW2170),ISNUMBER($BX2170)),MIN(1,MAX(0,($BX2170-2016+1)/($BX2170-$BW2170+1))),"")</f>
        <v>1</v>
      </c>
      <c r="S2170" s="0" t="n">
        <f aca="false">IF($L2170&lt;&gt;"",IF($L2170&gt;=2015.5,1,0),"")</f>
        <v>1</v>
      </c>
      <c r="T2170" s="0" t="n">
        <f aca="false">IF($L2170&lt;&gt;"",IF($L2170&gt;=2016,1,0),"")</f>
        <v>1</v>
      </c>
      <c r="U2170" s="0" t="n">
        <f aca="false">IF(ISNUMBER($BX2170),IF($BX2170&gt;=2016,1,0),"")</f>
        <v>1</v>
      </c>
      <c r="V2170" s="0" t="n">
        <f aca="false">IF(ISNUMBER($BW2170),IF($BW2170&gt;=2016,1,0),"")</f>
        <v>1</v>
      </c>
      <c r="W2170" s="0" t="str">
        <f aca="false">IF(AND(ISNUMBER($BW2170),ISNUMBER($BX2170)),IF($BW2170&gt;=2016,"post-only",IF($BX2170&lt;2016,"pre-only","mixed")),"")</f>
        <v>post-only</v>
      </c>
      <c r="X2170" s="0" t="n">
        <f aca="false">IF(AND(ISNUMBER($BW2170),ISNUMBER($BX2170)),MIN(1,MAX(0,($BX2170-2017+1)/($BX2170-$BW2170+1))),"")</f>
        <v>0.8</v>
      </c>
      <c r="Y2170" s="0" t="n">
        <f aca="false">IF(AND(ISNUMBER($BW2170),ISNUMBER($BX2170)),MIN(1,MAX(0,($BX2170-2018+1)/($BX2170-$BW2170+1))),"")</f>
        <v>0.6</v>
      </c>
      <c r="Z2170" s="0" t="n">
        <f aca="false">IF(AND(ISNUMBER($BW2170),ISNUMBER($BX2170)),MIN(1,MAX(0,($BX2170-2019+1)/($BX2170-$BW2170+1))),"")</f>
        <v>0.4</v>
      </c>
      <c r="AA2170" s="0" t="n">
        <f aca="false">IF(ISNUMBER($BX2170),IF($BX2170&gt;=2017,1,0),"")</f>
        <v>1</v>
      </c>
      <c r="AB2170" s="0" t="n">
        <f aca="false">IF(ISNUMBER($BX2170),IF($BX2170&gt;=2018,1,0),"")</f>
        <v>1</v>
      </c>
      <c r="AC2170" s="0" t="n">
        <f aca="false">IF(ISNUMBER($BX2170),IF($BX2170&gt;=2019,1,0),"")</f>
        <v>1</v>
      </c>
      <c r="AD2170" s="0" t="n">
        <f aca="false">IF($L2170&lt;&gt;"",IF($L2170&gt;2013,1,0),"")</f>
        <v>1</v>
      </c>
      <c r="AE2170" s="0" t="n">
        <f aca="false">IF($L2170&lt;&gt;"",1+IF($L2170&gt;2011,1,0)+IF($L2170&gt;2014,1,0),"")</f>
        <v>3</v>
      </c>
      <c r="AF2170" s="0" t="s">
        <v>747</v>
      </c>
      <c r="AG2170" s="0" t="s">
        <v>436</v>
      </c>
      <c r="AH2170" s="0" t="s">
        <v>90</v>
      </c>
      <c r="AI2170" s="0" t="s">
        <v>334</v>
      </c>
      <c r="AJ2170" s="0" t="s">
        <v>334</v>
      </c>
      <c r="AK2170" s="0" t="str">
        <f aca="false">IF(AND($CF2170&lt;&gt;"",IFERROR(INDEX(subsample_country_map!$B:$B,MATCH($CF2170,subsample_country_map!$A:$A,0)),"")&lt;&gt;""),INDEX(subsample_country_map!$B:$B,MATCH($CF2170,subsample_country_map!$A:$A,0)),INDEX(lookup!$AA:$AA,MATCH($A2170,lookup!$A:$A,0)))</f>
        <v>3_AsiaPac</v>
      </c>
      <c r="AL2170" s="0" t="str">
        <f aca="false">IF(AND($CF2170&lt;&gt;"",IFERROR(INDEX(subsample_country_map!$C:$C,MATCH($CF2170,subsample_country_map!$A:$A,0)),"")&lt;&gt;""),INDEX(subsample_country_map!$C:$C,MATCH($CF2170,subsample_country_map!$A:$A,0)),INDEX(lookup!$AB:$AB,MATCH($A2170,lookup!$A:$A,0)))</f>
        <v>2_developing</v>
      </c>
      <c r="AM2170" s="0" t="str">
        <f aca="false">IF(AND($CF2170&lt;&gt;"",IFERROR(INDEX(subsample_country_map!$D:$D,MATCH($CF2170,subsample_country_map!$A:$A,0)),"")&lt;&gt;""),INDEX(subsample_country_map!$D:$D,MATCH($CF2170,subsample_country_map!$A:$A,0)),INDEX(lookup!$AC:$AC,MATCH($A2170,lookup!$A:$A,0)))</f>
        <v>2_non_western</v>
      </c>
      <c r="AN2170" s="0" t="str">
        <f aca="false">IF(AND($CF2170&lt;&gt;"",IFERROR(INDEX(subsample_country_map!$E:$E,MATCH($CF2170,subsample_country_map!$A:$A,0)),"")&lt;&gt;""),INDEX(subsample_country_map!$E:$E,MATCH($CF2170,subsample_country_map!$A:$A,0)),INDEX(lookup!$AD:$AD,MATCH($A2170,lookup!$A:$A,0)))</f>
        <v>2_civil law</v>
      </c>
      <c r="AO2170" s="0" t="str">
        <f aca="false">INDEX(lookup!$Y:$Y,MATCH($A2170,lookup!$A:$A,0))</f>
        <v>0_published</v>
      </c>
      <c r="AP2170" s="0" t="str">
        <f aca="false">INDEX(lookup!$Z:$Z,MATCH($A2170,lookup!$A:$A,0))</f>
        <v>1_VHB high</v>
      </c>
      <c r="AQ2170" s="0" t="str">
        <f aca="false">INDEX(lookup!$W:$W,MATCH($A2170,lookup!$A:$A,0))</f>
        <v>1_fin/acc/econ</v>
      </c>
      <c r="AS2170" s="0" t="s">
        <v>91</v>
      </c>
      <c r="AT2170" s="0" t="s">
        <v>111</v>
      </c>
      <c r="AU2170" s="0" t="s">
        <v>93</v>
      </c>
      <c r="AV2170" s="0" t="s">
        <v>7321</v>
      </c>
      <c r="AW2170" s="0" t="s">
        <v>6523</v>
      </c>
      <c r="BA2170" s="0" t="n">
        <v>561</v>
      </c>
      <c r="BB2170" s="0" t="s">
        <v>96</v>
      </c>
      <c r="BC2170" s="0" t="s">
        <v>122</v>
      </c>
      <c r="BD2170" s="0" t="s">
        <v>348</v>
      </c>
      <c r="BE2170" s="0" t="s">
        <v>98</v>
      </c>
      <c r="BI2170" s="0" t="s">
        <v>208</v>
      </c>
      <c r="BJ2170" s="0" t="s">
        <v>7322</v>
      </c>
      <c r="BK2170" s="0" t="s">
        <v>399</v>
      </c>
      <c r="BL2170" s="0" t="s">
        <v>7323</v>
      </c>
      <c r="BM2170" s="0" t="s">
        <v>7324</v>
      </c>
      <c r="BN2170" s="0" t="s">
        <v>1160</v>
      </c>
      <c r="BO2170" s="0" t="s">
        <v>105</v>
      </c>
      <c r="BP2170" s="0" t="s">
        <v>7301</v>
      </c>
      <c r="BQ2170" s="0" t="s">
        <v>127</v>
      </c>
      <c r="BT2170" s="0" t="n">
        <v>0</v>
      </c>
      <c r="BU2170" s="0" t="s">
        <v>7306</v>
      </c>
      <c r="BW2170" s="0" t="n">
        <v>2016</v>
      </c>
      <c r="BX2170" s="0" t="n">
        <v>2020</v>
      </c>
      <c r="BY2170" s="0" t="s">
        <v>2985</v>
      </c>
      <c r="BZ2170" s="0" t="n">
        <v>2018</v>
      </c>
      <c r="CA2170" s="0" t="n">
        <v>1</v>
      </c>
      <c r="CB2170" s="0" t="n">
        <v>1</v>
      </c>
      <c r="CC2170" s="0" t="n">
        <v>1</v>
      </c>
      <c r="CD2170" s="0" t="n">
        <v>-0.10955281564691</v>
      </c>
      <c r="CE2170" s="0" t="n">
        <v>1</v>
      </c>
    </row>
    <row r="2171" customFormat="false" ht="15" hidden="false" customHeight="false" outlineLevel="0" collapsed="false">
      <c r="A2171" s="0" t="s">
        <v>7301</v>
      </c>
      <c r="B2171" s="0" t="n">
        <v>3476</v>
      </c>
      <c r="C2171" s="0" t="n">
        <v>-0.0939045636787485</v>
      </c>
      <c r="D2171" s="0" t="n">
        <v>561</v>
      </c>
      <c r="E2171" s="0" t="n">
        <f aca="false">IF(ISNUMBER($BA2171),$BA2171,IF(AND(ISNUMBER($D2171),ISNUMBER($BW2171),ISNUMBER($BX2171)),$D2171*($BX2171-$BW2171+1),""))</f>
        <v>561</v>
      </c>
      <c r="H2171" s="0" t="s">
        <v>118</v>
      </c>
      <c r="I2171" s="0" t="s">
        <v>344</v>
      </c>
      <c r="J2171" s="0" t="n">
        <f aca="false">IF($BW2171&lt;&gt;"",$BW2171,"")</f>
        <v>2016</v>
      </c>
      <c r="K2171" s="0" t="n">
        <f aca="false">IF($BX2171&lt;&gt;"",$BX2171,"")</f>
        <v>2020</v>
      </c>
      <c r="L2171" s="0" t="n">
        <f aca="false">IF(AND(ISNUMBER($BW2171),ISNUMBER($BX2171)),($BW2171+$BX2171)/2,"")</f>
        <v>2018</v>
      </c>
      <c r="M2171" s="0" t="n">
        <f aca="false">IF($L2171&lt;&gt;"",$L2171,"")</f>
        <v>2018</v>
      </c>
      <c r="N2171" s="0" t="n">
        <f aca="false">IF(AND(ISNUMBER($BW2171),ISNUMBER($BX2171)),MIN(1,MAX(0,($BX2171-2016+1)/($BX2171-$BW2171+1))),"")</f>
        <v>1</v>
      </c>
      <c r="O2171" s="0" t="n">
        <f aca="false">IF(AND(ISNUMBER($BW2171),ISNUMBER($BX2171)),MIN(1,MAX(0,($BX2171-2017+1)/($BX2171-$BW2171+1))),"")</f>
        <v>0.8</v>
      </c>
      <c r="P2171" s="0" t="n">
        <f aca="false">IF(AND(ISNUMBER($BW2171),ISNUMBER($BX2171)),MIN(1,MAX(0,($BX2171-2018+1)/($BX2171-$BW2171+1))),"")</f>
        <v>0.6</v>
      </c>
      <c r="Q2171" s="0" t="n">
        <f aca="false">IF(AND(ISNUMBER($BW2171),ISNUMBER($BX2171)),MIN(1,MAX(0,($BX2171-2019+1)/($BX2171-$BW2171+1))),"")</f>
        <v>0.4</v>
      </c>
      <c r="R2171" s="0" t="n">
        <f aca="false">IF(AND(ISNUMBER($BW2171),ISNUMBER($BX2171)),MIN(1,MAX(0,($BX2171-2016+1)/($BX2171-$BW2171+1))),"")</f>
        <v>1</v>
      </c>
      <c r="S2171" s="0" t="n">
        <f aca="false">IF($L2171&lt;&gt;"",IF($L2171&gt;=2015.5,1,0),"")</f>
        <v>1</v>
      </c>
      <c r="T2171" s="0" t="n">
        <f aca="false">IF($L2171&lt;&gt;"",IF($L2171&gt;=2016,1,0),"")</f>
        <v>1</v>
      </c>
      <c r="U2171" s="0" t="n">
        <f aca="false">IF(ISNUMBER($BX2171),IF($BX2171&gt;=2016,1,0),"")</f>
        <v>1</v>
      </c>
      <c r="V2171" s="0" t="n">
        <f aca="false">IF(ISNUMBER($BW2171),IF($BW2171&gt;=2016,1,0),"")</f>
        <v>1</v>
      </c>
      <c r="W2171" s="0" t="str">
        <f aca="false">IF(AND(ISNUMBER($BW2171),ISNUMBER($BX2171)),IF($BW2171&gt;=2016,"post-only",IF($BX2171&lt;2016,"pre-only","mixed")),"")</f>
        <v>post-only</v>
      </c>
      <c r="X2171" s="0" t="n">
        <f aca="false">IF(AND(ISNUMBER($BW2171),ISNUMBER($BX2171)),MIN(1,MAX(0,($BX2171-2017+1)/($BX2171-$BW2171+1))),"")</f>
        <v>0.8</v>
      </c>
      <c r="Y2171" s="0" t="n">
        <f aca="false">IF(AND(ISNUMBER($BW2171),ISNUMBER($BX2171)),MIN(1,MAX(0,($BX2171-2018+1)/($BX2171-$BW2171+1))),"")</f>
        <v>0.6</v>
      </c>
      <c r="Z2171" s="0" t="n">
        <f aca="false">IF(AND(ISNUMBER($BW2171),ISNUMBER($BX2171)),MIN(1,MAX(0,($BX2171-2019+1)/($BX2171-$BW2171+1))),"")</f>
        <v>0.4</v>
      </c>
      <c r="AA2171" s="0" t="n">
        <f aca="false">IF(ISNUMBER($BX2171),IF($BX2171&gt;=2017,1,0),"")</f>
        <v>1</v>
      </c>
      <c r="AB2171" s="0" t="n">
        <f aca="false">IF(ISNUMBER($BX2171),IF($BX2171&gt;=2018,1,0),"")</f>
        <v>1</v>
      </c>
      <c r="AC2171" s="0" t="n">
        <f aca="false">IF(ISNUMBER($BX2171),IF($BX2171&gt;=2019,1,0),"")</f>
        <v>1</v>
      </c>
      <c r="AD2171" s="0" t="n">
        <f aca="false">IF($L2171&lt;&gt;"",IF($L2171&gt;2013,1,0),"")</f>
        <v>1</v>
      </c>
      <c r="AE2171" s="0" t="n">
        <f aca="false">IF($L2171&lt;&gt;"",1+IF($L2171&gt;2011,1,0)+IF($L2171&gt;2014,1,0),"")</f>
        <v>3</v>
      </c>
      <c r="AF2171" s="0" t="s">
        <v>747</v>
      </c>
      <c r="AG2171" s="0" t="s">
        <v>436</v>
      </c>
      <c r="AH2171" s="0" t="s">
        <v>90</v>
      </c>
      <c r="AI2171" s="0" t="s">
        <v>334</v>
      </c>
      <c r="AJ2171" s="0" t="s">
        <v>334</v>
      </c>
      <c r="AK2171" s="0" t="str">
        <f aca="false">IF(AND($CF2171&lt;&gt;"",IFERROR(INDEX(subsample_country_map!$B:$B,MATCH($CF2171,subsample_country_map!$A:$A,0)),"")&lt;&gt;""),INDEX(subsample_country_map!$B:$B,MATCH($CF2171,subsample_country_map!$A:$A,0)),INDEX(lookup!$AA:$AA,MATCH($A2171,lookup!$A:$A,0)))</f>
        <v>3_AsiaPac</v>
      </c>
      <c r="AL2171" s="0" t="str">
        <f aca="false">IF(AND($CF2171&lt;&gt;"",IFERROR(INDEX(subsample_country_map!$C:$C,MATCH($CF2171,subsample_country_map!$A:$A,0)),"")&lt;&gt;""),INDEX(subsample_country_map!$C:$C,MATCH($CF2171,subsample_country_map!$A:$A,0)),INDEX(lookup!$AB:$AB,MATCH($A2171,lookup!$A:$A,0)))</f>
        <v>2_developing</v>
      </c>
      <c r="AM2171" s="0" t="str">
        <f aca="false">IF(AND($CF2171&lt;&gt;"",IFERROR(INDEX(subsample_country_map!$D:$D,MATCH($CF2171,subsample_country_map!$A:$A,0)),"")&lt;&gt;""),INDEX(subsample_country_map!$D:$D,MATCH($CF2171,subsample_country_map!$A:$A,0)),INDEX(lookup!$AC:$AC,MATCH($A2171,lookup!$A:$A,0)))</f>
        <v>2_non_western</v>
      </c>
      <c r="AN2171" s="0" t="str">
        <f aca="false">IF(AND($CF2171&lt;&gt;"",IFERROR(INDEX(subsample_country_map!$E:$E,MATCH($CF2171,subsample_country_map!$A:$A,0)),"")&lt;&gt;""),INDEX(subsample_country_map!$E:$E,MATCH($CF2171,subsample_country_map!$A:$A,0)),INDEX(lookup!$AD:$AD,MATCH($A2171,lookup!$A:$A,0)))</f>
        <v>2_civil law</v>
      </c>
      <c r="AO2171" s="0" t="str">
        <f aca="false">INDEX(lookup!$Y:$Y,MATCH($A2171,lookup!$A:$A,0))</f>
        <v>0_published</v>
      </c>
      <c r="AP2171" s="0" t="str">
        <f aca="false">INDEX(lookup!$Z:$Z,MATCH($A2171,lookup!$A:$A,0))</f>
        <v>1_VHB high</v>
      </c>
      <c r="AQ2171" s="0" t="str">
        <f aca="false">INDEX(lookup!$W:$W,MATCH($A2171,lookup!$A:$A,0))</f>
        <v>1_fin/acc/econ</v>
      </c>
      <c r="AS2171" s="0" t="s">
        <v>91</v>
      </c>
      <c r="AT2171" s="0" t="s">
        <v>111</v>
      </c>
      <c r="AU2171" s="0" t="s">
        <v>93</v>
      </c>
      <c r="AV2171" s="0" t="s">
        <v>3152</v>
      </c>
      <c r="AW2171" s="0" t="s">
        <v>2659</v>
      </c>
      <c r="BA2171" s="0" t="n">
        <v>561</v>
      </c>
      <c r="BB2171" s="0" t="s">
        <v>96</v>
      </c>
      <c r="BC2171" s="0" t="s">
        <v>122</v>
      </c>
      <c r="BD2171" s="0" t="s">
        <v>348</v>
      </c>
      <c r="BE2171" s="0" t="s">
        <v>98</v>
      </c>
      <c r="BI2171" s="0" t="s">
        <v>208</v>
      </c>
      <c r="BJ2171" s="0" t="s">
        <v>7325</v>
      </c>
      <c r="BK2171" s="0" t="s">
        <v>399</v>
      </c>
      <c r="BL2171" s="0" t="s">
        <v>7326</v>
      </c>
      <c r="BM2171" s="0" t="s">
        <v>7305</v>
      </c>
      <c r="BN2171" s="0" t="s">
        <v>1160</v>
      </c>
      <c r="BO2171" s="0" t="s">
        <v>105</v>
      </c>
      <c r="BP2171" s="0" t="s">
        <v>7301</v>
      </c>
      <c r="BQ2171" s="0" t="s">
        <v>127</v>
      </c>
      <c r="BT2171" s="0" t="n">
        <v>0</v>
      </c>
      <c r="BU2171" s="0" t="s">
        <v>7306</v>
      </c>
      <c r="BW2171" s="0" t="n">
        <v>2016</v>
      </c>
      <c r="BX2171" s="0" t="n">
        <v>2020</v>
      </c>
      <c r="BY2171" s="0" t="s">
        <v>2985</v>
      </c>
      <c r="BZ2171" s="0" t="n">
        <v>2018</v>
      </c>
      <c r="CA2171" s="0" t="n">
        <v>1</v>
      </c>
      <c r="CB2171" s="0" t="n">
        <v>1</v>
      </c>
      <c r="CC2171" s="0" t="n">
        <v>1</v>
      </c>
      <c r="CD2171" s="0" t="n">
        <v>-0.0941820522264692</v>
      </c>
      <c r="CE2171" s="0" t="n">
        <v>1</v>
      </c>
    </row>
    <row r="2172" customFormat="false" ht="15" hidden="false" customHeight="false" outlineLevel="0" collapsed="false">
      <c r="A2172" s="0" t="s">
        <v>7301</v>
      </c>
      <c r="B2172" s="0" t="n">
        <v>3477</v>
      </c>
      <c r="C2172" s="0" t="n">
        <v>-0.0823626814475205</v>
      </c>
      <c r="D2172" s="0" t="n">
        <v>561</v>
      </c>
      <c r="E2172" s="0" t="n">
        <f aca="false">IF(ISNUMBER($BA2172),$BA2172,IF(AND(ISNUMBER($D2172),ISNUMBER($BW2172),ISNUMBER($BX2172)),$D2172*($BX2172-$BW2172+1),""))</f>
        <v>561</v>
      </c>
      <c r="H2172" s="0" t="s">
        <v>118</v>
      </c>
      <c r="I2172" s="0" t="s">
        <v>344</v>
      </c>
      <c r="J2172" s="0" t="n">
        <f aca="false">IF($BW2172&lt;&gt;"",$BW2172,"")</f>
        <v>2016</v>
      </c>
      <c r="K2172" s="0" t="n">
        <f aca="false">IF($BX2172&lt;&gt;"",$BX2172,"")</f>
        <v>2020</v>
      </c>
      <c r="L2172" s="0" t="n">
        <f aca="false">IF(AND(ISNUMBER($BW2172),ISNUMBER($BX2172)),($BW2172+$BX2172)/2,"")</f>
        <v>2018</v>
      </c>
      <c r="M2172" s="0" t="n">
        <f aca="false">IF($L2172&lt;&gt;"",$L2172,"")</f>
        <v>2018</v>
      </c>
      <c r="N2172" s="0" t="n">
        <f aca="false">IF(AND(ISNUMBER($BW2172),ISNUMBER($BX2172)),MIN(1,MAX(0,($BX2172-2016+1)/($BX2172-$BW2172+1))),"")</f>
        <v>1</v>
      </c>
      <c r="O2172" s="0" t="n">
        <f aca="false">IF(AND(ISNUMBER($BW2172),ISNUMBER($BX2172)),MIN(1,MAX(0,($BX2172-2017+1)/($BX2172-$BW2172+1))),"")</f>
        <v>0.8</v>
      </c>
      <c r="P2172" s="0" t="n">
        <f aca="false">IF(AND(ISNUMBER($BW2172),ISNUMBER($BX2172)),MIN(1,MAX(0,($BX2172-2018+1)/($BX2172-$BW2172+1))),"")</f>
        <v>0.6</v>
      </c>
      <c r="Q2172" s="0" t="n">
        <f aca="false">IF(AND(ISNUMBER($BW2172),ISNUMBER($BX2172)),MIN(1,MAX(0,($BX2172-2019+1)/($BX2172-$BW2172+1))),"")</f>
        <v>0.4</v>
      </c>
      <c r="R2172" s="0" t="n">
        <f aca="false">IF(AND(ISNUMBER($BW2172),ISNUMBER($BX2172)),MIN(1,MAX(0,($BX2172-2016+1)/($BX2172-$BW2172+1))),"")</f>
        <v>1</v>
      </c>
      <c r="S2172" s="0" t="n">
        <f aca="false">IF($L2172&lt;&gt;"",IF($L2172&gt;=2015.5,1,0),"")</f>
        <v>1</v>
      </c>
      <c r="T2172" s="0" t="n">
        <f aca="false">IF($L2172&lt;&gt;"",IF($L2172&gt;=2016,1,0),"")</f>
        <v>1</v>
      </c>
      <c r="U2172" s="0" t="n">
        <f aca="false">IF(ISNUMBER($BX2172),IF($BX2172&gt;=2016,1,0),"")</f>
        <v>1</v>
      </c>
      <c r="V2172" s="0" t="n">
        <f aca="false">IF(ISNUMBER($BW2172),IF($BW2172&gt;=2016,1,0),"")</f>
        <v>1</v>
      </c>
      <c r="W2172" s="0" t="str">
        <f aca="false">IF(AND(ISNUMBER($BW2172),ISNUMBER($BX2172)),IF($BW2172&gt;=2016,"post-only",IF($BX2172&lt;2016,"pre-only","mixed")),"")</f>
        <v>post-only</v>
      </c>
      <c r="X2172" s="0" t="n">
        <f aca="false">IF(AND(ISNUMBER($BW2172),ISNUMBER($BX2172)),MIN(1,MAX(0,($BX2172-2017+1)/($BX2172-$BW2172+1))),"")</f>
        <v>0.8</v>
      </c>
      <c r="Y2172" s="0" t="n">
        <f aca="false">IF(AND(ISNUMBER($BW2172),ISNUMBER($BX2172)),MIN(1,MAX(0,($BX2172-2018+1)/($BX2172-$BW2172+1))),"")</f>
        <v>0.6</v>
      </c>
      <c r="Z2172" s="0" t="n">
        <f aca="false">IF(AND(ISNUMBER($BW2172),ISNUMBER($BX2172)),MIN(1,MAX(0,($BX2172-2019+1)/($BX2172-$BW2172+1))),"")</f>
        <v>0.4</v>
      </c>
      <c r="AA2172" s="0" t="n">
        <f aca="false">IF(ISNUMBER($BX2172),IF($BX2172&gt;=2017,1,0),"")</f>
        <v>1</v>
      </c>
      <c r="AB2172" s="0" t="n">
        <f aca="false">IF(ISNUMBER($BX2172),IF($BX2172&gt;=2018,1,0),"")</f>
        <v>1</v>
      </c>
      <c r="AC2172" s="0" t="n">
        <f aca="false">IF(ISNUMBER($BX2172),IF($BX2172&gt;=2019,1,0),"")</f>
        <v>1</v>
      </c>
      <c r="AD2172" s="0" t="n">
        <f aca="false">IF($L2172&lt;&gt;"",IF($L2172&gt;2013,1,0),"")</f>
        <v>1</v>
      </c>
      <c r="AE2172" s="0" t="n">
        <f aca="false">IF($L2172&lt;&gt;"",1+IF($L2172&gt;2011,1,0)+IF($L2172&gt;2014,1,0),"")</f>
        <v>3</v>
      </c>
      <c r="AF2172" s="0" t="s">
        <v>747</v>
      </c>
      <c r="AG2172" s="0" t="s">
        <v>436</v>
      </c>
      <c r="AH2172" s="0" t="s">
        <v>90</v>
      </c>
      <c r="AI2172" s="0" t="s">
        <v>334</v>
      </c>
      <c r="AJ2172" s="0" t="s">
        <v>334</v>
      </c>
      <c r="AK2172" s="0" t="str">
        <f aca="false">IF(AND($CF2172&lt;&gt;"",IFERROR(INDEX(subsample_country_map!$B:$B,MATCH($CF2172,subsample_country_map!$A:$A,0)),"")&lt;&gt;""),INDEX(subsample_country_map!$B:$B,MATCH($CF2172,subsample_country_map!$A:$A,0)),INDEX(lookup!$AA:$AA,MATCH($A2172,lookup!$A:$A,0)))</f>
        <v>3_AsiaPac</v>
      </c>
      <c r="AL2172" s="0" t="str">
        <f aca="false">IF(AND($CF2172&lt;&gt;"",IFERROR(INDEX(subsample_country_map!$C:$C,MATCH($CF2172,subsample_country_map!$A:$A,0)),"")&lt;&gt;""),INDEX(subsample_country_map!$C:$C,MATCH($CF2172,subsample_country_map!$A:$A,0)),INDEX(lookup!$AB:$AB,MATCH($A2172,lookup!$A:$A,0)))</f>
        <v>2_developing</v>
      </c>
      <c r="AM2172" s="0" t="str">
        <f aca="false">IF(AND($CF2172&lt;&gt;"",IFERROR(INDEX(subsample_country_map!$D:$D,MATCH($CF2172,subsample_country_map!$A:$A,0)),"")&lt;&gt;""),INDEX(subsample_country_map!$D:$D,MATCH($CF2172,subsample_country_map!$A:$A,0)),INDEX(lookup!$AC:$AC,MATCH($A2172,lookup!$A:$A,0)))</f>
        <v>2_non_western</v>
      </c>
      <c r="AN2172" s="0" t="str">
        <f aca="false">IF(AND($CF2172&lt;&gt;"",IFERROR(INDEX(subsample_country_map!$E:$E,MATCH($CF2172,subsample_country_map!$A:$A,0)),"")&lt;&gt;""),INDEX(subsample_country_map!$E:$E,MATCH($CF2172,subsample_country_map!$A:$A,0)),INDEX(lookup!$AD:$AD,MATCH($A2172,lookup!$A:$A,0)))</f>
        <v>2_civil law</v>
      </c>
      <c r="AO2172" s="0" t="str">
        <f aca="false">INDEX(lookup!$Y:$Y,MATCH($A2172,lookup!$A:$A,0))</f>
        <v>0_published</v>
      </c>
      <c r="AP2172" s="0" t="str">
        <f aca="false">INDEX(lookup!$Z:$Z,MATCH($A2172,lookup!$A:$A,0))</f>
        <v>1_VHB high</v>
      </c>
      <c r="AQ2172" s="0" t="str">
        <f aca="false">INDEX(lookup!$W:$W,MATCH($A2172,lookup!$A:$A,0))</f>
        <v>1_fin/acc/econ</v>
      </c>
      <c r="AS2172" s="0" t="s">
        <v>91</v>
      </c>
      <c r="AT2172" s="0" t="s">
        <v>111</v>
      </c>
      <c r="AU2172" s="0" t="s">
        <v>93</v>
      </c>
      <c r="AV2172" s="0" t="s">
        <v>7327</v>
      </c>
      <c r="AW2172" s="0" t="s">
        <v>2659</v>
      </c>
      <c r="BA2172" s="0" t="n">
        <v>561</v>
      </c>
      <c r="BB2172" s="0" t="s">
        <v>96</v>
      </c>
      <c r="BC2172" s="0" t="s">
        <v>122</v>
      </c>
      <c r="BD2172" s="0" t="s">
        <v>348</v>
      </c>
      <c r="BE2172" s="0" t="s">
        <v>98</v>
      </c>
      <c r="BI2172" s="0" t="s">
        <v>208</v>
      </c>
      <c r="BJ2172" s="0" t="s">
        <v>7328</v>
      </c>
      <c r="BK2172" s="0" t="s">
        <v>399</v>
      </c>
      <c r="BL2172" s="0" t="s">
        <v>7329</v>
      </c>
      <c r="BM2172" s="0" t="s">
        <v>7305</v>
      </c>
      <c r="BN2172" s="0" t="s">
        <v>1160</v>
      </c>
      <c r="BO2172" s="0" t="s">
        <v>105</v>
      </c>
      <c r="BP2172" s="0" t="s">
        <v>7301</v>
      </c>
      <c r="BQ2172" s="0" t="s">
        <v>127</v>
      </c>
      <c r="BT2172" s="0" t="n">
        <v>0</v>
      </c>
      <c r="BU2172" s="0" t="s">
        <v>7306</v>
      </c>
      <c r="BW2172" s="0" t="n">
        <v>2016</v>
      </c>
      <c r="BX2172" s="0" t="n">
        <v>2020</v>
      </c>
      <c r="BY2172" s="0" t="s">
        <v>2985</v>
      </c>
      <c r="BZ2172" s="0" t="n">
        <v>2018</v>
      </c>
      <c r="CA2172" s="0" t="n">
        <v>1</v>
      </c>
      <c r="CB2172" s="0" t="n">
        <v>1</v>
      </c>
      <c r="CC2172" s="0" t="n">
        <v>1</v>
      </c>
      <c r="CD2172" s="0" t="n">
        <v>-0.0825496819683493</v>
      </c>
      <c r="CE2172" s="0" t="n">
        <v>1</v>
      </c>
    </row>
    <row r="2173" customFormat="false" ht="15" hidden="false" customHeight="false" outlineLevel="0" collapsed="false">
      <c r="A2173" s="0" t="s">
        <v>7301</v>
      </c>
      <c r="B2173" s="0" t="n">
        <v>3478</v>
      </c>
      <c r="C2173" s="0" t="n">
        <v>-0.0807610117235417</v>
      </c>
      <c r="D2173" s="0" t="n">
        <v>444</v>
      </c>
      <c r="E2173" s="0" t="n">
        <f aca="false">IF(ISNUMBER($BA2173),$BA2173,IF(AND(ISNUMBER($D2173),ISNUMBER($BW2173),ISNUMBER($BX2173)),$D2173*($BX2173-$BW2173+1),""))</f>
        <v>444</v>
      </c>
      <c r="H2173" s="0" t="s">
        <v>118</v>
      </c>
      <c r="I2173" s="0" t="s">
        <v>344</v>
      </c>
      <c r="J2173" s="0" t="n">
        <f aca="false">IF($BW2173&lt;&gt;"",$BW2173,"")</f>
        <v>2016</v>
      </c>
      <c r="K2173" s="0" t="n">
        <f aca="false">IF($BX2173&lt;&gt;"",$BX2173,"")</f>
        <v>2020</v>
      </c>
      <c r="L2173" s="0" t="n">
        <f aca="false">IF(AND(ISNUMBER($BW2173),ISNUMBER($BX2173)),($BW2173+$BX2173)/2,"")</f>
        <v>2018</v>
      </c>
      <c r="M2173" s="0" t="n">
        <f aca="false">IF($L2173&lt;&gt;"",$L2173,"")</f>
        <v>2018</v>
      </c>
      <c r="N2173" s="0" t="n">
        <f aca="false">IF(AND(ISNUMBER($BW2173),ISNUMBER($BX2173)),MIN(1,MAX(0,($BX2173-2016+1)/($BX2173-$BW2173+1))),"")</f>
        <v>1</v>
      </c>
      <c r="O2173" s="0" t="n">
        <f aca="false">IF(AND(ISNUMBER($BW2173),ISNUMBER($BX2173)),MIN(1,MAX(0,($BX2173-2017+1)/($BX2173-$BW2173+1))),"")</f>
        <v>0.8</v>
      </c>
      <c r="P2173" s="0" t="n">
        <f aca="false">IF(AND(ISNUMBER($BW2173),ISNUMBER($BX2173)),MIN(1,MAX(0,($BX2173-2018+1)/($BX2173-$BW2173+1))),"")</f>
        <v>0.6</v>
      </c>
      <c r="Q2173" s="0" t="n">
        <f aca="false">IF(AND(ISNUMBER($BW2173),ISNUMBER($BX2173)),MIN(1,MAX(0,($BX2173-2019+1)/($BX2173-$BW2173+1))),"")</f>
        <v>0.4</v>
      </c>
      <c r="R2173" s="0" t="n">
        <f aca="false">IF(AND(ISNUMBER($BW2173),ISNUMBER($BX2173)),MIN(1,MAX(0,($BX2173-2016+1)/($BX2173-$BW2173+1))),"")</f>
        <v>1</v>
      </c>
      <c r="S2173" s="0" t="n">
        <f aca="false">IF($L2173&lt;&gt;"",IF($L2173&gt;=2015.5,1,0),"")</f>
        <v>1</v>
      </c>
      <c r="T2173" s="0" t="n">
        <f aca="false">IF($L2173&lt;&gt;"",IF($L2173&gt;=2016,1,0),"")</f>
        <v>1</v>
      </c>
      <c r="U2173" s="0" t="n">
        <f aca="false">IF(ISNUMBER($BX2173),IF($BX2173&gt;=2016,1,0),"")</f>
        <v>1</v>
      </c>
      <c r="V2173" s="0" t="n">
        <f aca="false">IF(ISNUMBER($BW2173),IF($BW2173&gt;=2016,1,0),"")</f>
        <v>1</v>
      </c>
      <c r="W2173" s="0" t="str">
        <f aca="false">IF(AND(ISNUMBER($BW2173),ISNUMBER($BX2173)),IF($BW2173&gt;=2016,"post-only",IF($BX2173&lt;2016,"pre-only","mixed")),"")</f>
        <v>post-only</v>
      </c>
      <c r="X2173" s="0" t="n">
        <f aca="false">IF(AND(ISNUMBER($BW2173),ISNUMBER($BX2173)),MIN(1,MAX(0,($BX2173-2017+1)/($BX2173-$BW2173+1))),"")</f>
        <v>0.8</v>
      </c>
      <c r="Y2173" s="0" t="n">
        <f aca="false">IF(AND(ISNUMBER($BW2173),ISNUMBER($BX2173)),MIN(1,MAX(0,($BX2173-2018+1)/($BX2173-$BW2173+1))),"")</f>
        <v>0.6</v>
      </c>
      <c r="Z2173" s="0" t="n">
        <f aca="false">IF(AND(ISNUMBER($BW2173),ISNUMBER($BX2173)),MIN(1,MAX(0,($BX2173-2019+1)/($BX2173-$BW2173+1))),"")</f>
        <v>0.4</v>
      </c>
      <c r="AA2173" s="0" t="n">
        <f aca="false">IF(ISNUMBER($BX2173),IF($BX2173&gt;=2017,1,0),"")</f>
        <v>1</v>
      </c>
      <c r="AB2173" s="0" t="n">
        <f aca="false">IF(ISNUMBER($BX2173),IF($BX2173&gt;=2018,1,0),"")</f>
        <v>1</v>
      </c>
      <c r="AC2173" s="0" t="n">
        <f aca="false">IF(ISNUMBER($BX2173),IF($BX2173&gt;=2019,1,0),"")</f>
        <v>1</v>
      </c>
      <c r="AD2173" s="0" t="n">
        <f aca="false">IF($L2173&lt;&gt;"",IF($L2173&gt;2013,1,0),"")</f>
        <v>1</v>
      </c>
      <c r="AE2173" s="0" t="n">
        <f aca="false">IF($L2173&lt;&gt;"",1+IF($L2173&gt;2011,1,0)+IF($L2173&gt;2014,1,0),"")</f>
        <v>3</v>
      </c>
      <c r="AF2173" s="0" t="s">
        <v>747</v>
      </c>
      <c r="AG2173" s="0" t="s">
        <v>436</v>
      </c>
      <c r="AH2173" s="0" t="s">
        <v>90</v>
      </c>
      <c r="AI2173" s="0" t="s">
        <v>334</v>
      </c>
      <c r="AJ2173" s="0" t="s">
        <v>334</v>
      </c>
      <c r="AK2173" s="0" t="str">
        <f aca="false">IF(AND($CF2173&lt;&gt;"",IFERROR(INDEX(subsample_country_map!$B:$B,MATCH($CF2173,subsample_country_map!$A:$A,0)),"")&lt;&gt;""),INDEX(subsample_country_map!$B:$B,MATCH($CF2173,subsample_country_map!$A:$A,0)),INDEX(lookup!$AA:$AA,MATCH($A2173,lookup!$A:$A,0)))</f>
        <v>3_AsiaPac</v>
      </c>
      <c r="AL2173" s="0" t="str">
        <f aca="false">IF(AND($CF2173&lt;&gt;"",IFERROR(INDEX(subsample_country_map!$C:$C,MATCH($CF2173,subsample_country_map!$A:$A,0)),"")&lt;&gt;""),INDEX(subsample_country_map!$C:$C,MATCH($CF2173,subsample_country_map!$A:$A,0)),INDEX(lookup!$AB:$AB,MATCH($A2173,lookup!$A:$A,0)))</f>
        <v>2_developing</v>
      </c>
      <c r="AM2173" s="0" t="str">
        <f aca="false">IF(AND($CF2173&lt;&gt;"",IFERROR(INDEX(subsample_country_map!$D:$D,MATCH($CF2173,subsample_country_map!$A:$A,0)),"")&lt;&gt;""),INDEX(subsample_country_map!$D:$D,MATCH($CF2173,subsample_country_map!$A:$A,0)),INDEX(lookup!$AC:$AC,MATCH($A2173,lookup!$A:$A,0)))</f>
        <v>2_non_western</v>
      </c>
      <c r="AN2173" s="0" t="str">
        <f aca="false">IF(AND($CF2173&lt;&gt;"",IFERROR(INDEX(subsample_country_map!$E:$E,MATCH($CF2173,subsample_country_map!$A:$A,0)),"")&lt;&gt;""),INDEX(subsample_country_map!$E:$E,MATCH($CF2173,subsample_country_map!$A:$A,0)),INDEX(lookup!$AD:$AD,MATCH($A2173,lookup!$A:$A,0)))</f>
        <v>2_civil law</v>
      </c>
      <c r="AO2173" s="0" t="str">
        <f aca="false">INDEX(lookup!$Y:$Y,MATCH($A2173,lookup!$A:$A,0))</f>
        <v>0_published</v>
      </c>
      <c r="AP2173" s="0" t="str">
        <f aca="false">INDEX(lookup!$Z:$Z,MATCH($A2173,lookup!$A:$A,0))</f>
        <v>1_VHB high</v>
      </c>
      <c r="AQ2173" s="0" t="str">
        <f aca="false">INDEX(lookup!$W:$W,MATCH($A2173,lookup!$A:$A,0))</f>
        <v>1_fin/acc/econ</v>
      </c>
      <c r="AS2173" s="0" t="s">
        <v>91</v>
      </c>
      <c r="AT2173" s="0" t="s">
        <v>111</v>
      </c>
      <c r="AU2173" s="0" t="s">
        <v>93</v>
      </c>
      <c r="AV2173" s="0" t="s">
        <v>5773</v>
      </c>
      <c r="AW2173" s="0" t="s">
        <v>1491</v>
      </c>
      <c r="BA2173" s="0" t="n">
        <v>444</v>
      </c>
      <c r="BB2173" s="0" t="s">
        <v>96</v>
      </c>
      <c r="BC2173" s="0" t="s">
        <v>122</v>
      </c>
      <c r="BD2173" s="0" t="s">
        <v>348</v>
      </c>
      <c r="BE2173" s="0" t="s">
        <v>7330</v>
      </c>
      <c r="BF2173" s="0" t="s">
        <v>7331</v>
      </c>
      <c r="BI2173" s="0" t="s">
        <v>208</v>
      </c>
      <c r="BJ2173" s="0" t="s">
        <v>7332</v>
      </c>
      <c r="BK2173" s="0" t="s">
        <v>399</v>
      </c>
      <c r="BL2173" s="0" t="s">
        <v>7333</v>
      </c>
      <c r="BM2173" s="0" t="s">
        <v>7305</v>
      </c>
      <c r="BN2173" s="0" t="s">
        <v>1160</v>
      </c>
      <c r="BO2173" s="0" t="s">
        <v>105</v>
      </c>
      <c r="BP2173" s="0" t="s">
        <v>7301</v>
      </c>
      <c r="BQ2173" s="0" t="s">
        <v>127</v>
      </c>
      <c r="BT2173" s="0" t="n">
        <v>0</v>
      </c>
      <c r="BU2173" s="0" t="s">
        <v>7306</v>
      </c>
      <c r="BW2173" s="0" t="n">
        <v>2016</v>
      </c>
      <c r="BX2173" s="0" t="n">
        <v>2020</v>
      </c>
      <c r="BY2173" s="0" t="s">
        <v>2985</v>
      </c>
      <c r="BZ2173" s="0" t="n">
        <v>2018</v>
      </c>
      <c r="CA2173" s="0" t="n">
        <v>1</v>
      </c>
      <c r="CB2173" s="0" t="n">
        <v>1</v>
      </c>
      <c r="CC2173" s="0" t="n">
        <v>1</v>
      </c>
      <c r="CD2173" s="0" t="n">
        <v>-0.0809372856905407</v>
      </c>
      <c r="CE2173" s="0" t="n">
        <v>1</v>
      </c>
    </row>
    <row r="2174" customFormat="false" ht="15" hidden="false" customHeight="false" outlineLevel="0" collapsed="false">
      <c r="A2174" s="0" t="s">
        <v>7301</v>
      </c>
      <c r="B2174" s="0" t="n">
        <v>3479</v>
      </c>
      <c r="C2174" s="0" t="n">
        <v>-0.0952635123976719</v>
      </c>
      <c r="D2174" s="0" t="n">
        <v>561</v>
      </c>
      <c r="E2174" s="0" t="n">
        <f aca="false">IF(ISNUMBER($BA2174),$BA2174,IF(AND(ISNUMBER($D2174),ISNUMBER($BW2174),ISNUMBER($BX2174)),$D2174*($BX2174-$BW2174+1),""))</f>
        <v>561</v>
      </c>
      <c r="H2174" s="0" t="s">
        <v>118</v>
      </c>
      <c r="I2174" s="0" t="s">
        <v>344</v>
      </c>
      <c r="J2174" s="0" t="n">
        <f aca="false">IF($BW2174&lt;&gt;"",$BW2174,"")</f>
        <v>2016</v>
      </c>
      <c r="K2174" s="0" t="n">
        <f aca="false">IF($BX2174&lt;&gt;"",$BX2174,"")</f>
        <v>2020</v>
      </c>
      <c r="L2174" s="0" t="n">
        <f aca="false">IF(AND(ISNUMBER($BW2174),ISNUMBER($BX2174)),($BW2174+$BX2174)/2,"")</f>
        <v>2018</v>
      </c>
      <c r="M2174" s="0" t="n">
        <f aca="false">IF($L2174&lt;&gt;"",$L2174,"")</f>
        <v>2018</v>
      </c>
      <c r="N2174" s="0" t="n">
        <f aca="false">IF(AND(ISNUMBER($BW2174),ISNUMBER($BX2174)),MIN(1,MAX(0,($BX2174-2016+1)/($BX2174-$BW2174+1))),"")</f>
        <v>1</v>
      </c>
      <c r="O2174" s="0" t="n">
        <f aca="false">IF(AND(ISNUMBER($BW2174),ISNUMBER($BX2174)),MIN(1,MAX(0,($BX2174-2017+1)/($BX2174-$BW2174+1))),"")</f>
        <v>0.8</v>
      </c>
      <c r="P2174" s="0" t="n">
        <f aca="false">IF(AND(ISNUMBER($BW2174),ISNUMBER($BX2174)),MIN(1,MAX(0,($BX2174-2018+1)/($BX2174-$BW2174+1))),"")</f>
        <v>0.6</v>
      </c>
      <c r="Q2174" s="0" t="n">
        <f aca="false">IF(AND(ISNUMBER($BW2174),ISNUMBER($BX2174)),MIN(1,MAX(0,($BX2174-2019+1)/($BX2174-$BW2174+1))),"")</f>
        <v>0.4</v>
      </c>
      <c r="R2174" s="0" t="n">
        <f aca="false">IF(AND(ISNUMBER($BW2174),ISNUMBER($BX2174)),MIN(1,MAX(0,($BX2174-2016+1)/($BX2174-$BW2174+1))),"")</f>
        <v>1</v>
      </c>
      <c r="S2174" s="0" t="n">
        <f aca="false">IF($L2174&lt;&gt;"",IF($L2174&gt;=2015.5,1,0),"")</f>
        <v>1</v>
      </c>
      <c r="T2174" s="0" t="n">
        <f aca="false">IF($L2174&lt;&gt;"",IF($L2174&gt;=2016,1,0),"")</f>
        <v>1</v>
      </c>
      <c r="U2174" s="0" t="n">
        <f aca="false">IF(ISNUMBER($BX2174),IF($BX2174&gt;=2016,1,0),"")</f>
        <v>1</v>
      </c>
      <c r="V2174" s="0" t="n">
        <f aca="false">IF(ISNUMBER($BW2174),IF($BW2174&gt;=2016,1,0),"")</f>
        <v>1</v>
      </c>
      <c r="W2174" s="0" t="str">
        <f aca="false">IF(AND(ISNUMBER($BW2174),ISNUMBER($BX2174)),IF($BW2174&gt;=2016,"post-only",IF($BX2174&lt;2016,"pre-only","mixed")),"")</f>
        <v>post-only</v>
      </c>
      <c r="X2174" s="0" t="n">
        <f aca="false">IF(AND(ISNUMBER($BW2174),ISNUMBER($BX2174)),MIN(1,MAX(0,($BX2174-2017+1)/($BX2174-$BW2174+1))),"")</f>
        <v>0.8</v>
      </c>
      <c r="Y2174" s="0" t="n">
        <f aca="false">IF(AND(ISNUMBER($BW2174),ISNUMBER($BX2174)),MIN(1,MAX(0,($BX2174-2018+1)/($BX2174-$BW2174+1))),"")</f>
        <v>0.6</v>
      </c>
      <c r="Z2174" s="0" t="n">
        <f aca="false">IF(AND(ISNUMBER($BW2174),ISNUMBER($BX2174)),MIN(1,MAX(0,($BX2174-2019+1)/($BX2174-$BW2174+1))),"")</f>
        <v>0.4</v>
      </c>
      <c r="AA2174" s="0" t="n">
        <f aca="false">IF(ISNUMBER($BX2174),IF($BX2174&gt;=2017,1,0),"")</f>
        <v>1</v>
      </c>
      <c r="AB2174" s="0" t="n">
        <f aca="false">IF(ISNUMBER($BX2174),IF($BX2174&gt;=2018,1,0),"")</f>
        <v>1</v>
      </c>
      <c r="AC2174" s="0" t="n">
        <f aca="false">IF(ISNUMBER($BX2174),IF($BX2174&gt;=2019,1,0),"")</f>
        <v>1</v>
      </c>
      <c r="AD2174" s="0" t="n">
        <f aca="false">IF($L2174&lt;&gt;"",IF($L2174&gt;2013,1,0),"")</f>
        <v>1</v>
      </c>
      <c r="AE2174" s="0" t="n">
        <f aca="false">IF($L2174&lt;&gt;"",1+IF($L2174&gt;2011,1,0)+IF($L2174&gt;2014,1,0),"")</f>
        <v>3</v>
      </c>
      <c r="AF2174" s="0" t="s">
        <v>747</v>
      </c>
      <c r="AG2174" s="0" t="s">
        <v>436</v>
      </c>
      <c r="AH2174" s="0" t="s">
        <v>90</v>
      </c>
      <c r="AI2174" s="0" t="s">
        <v>334</v>
      </c>
      <c r="AJ2174" s="0" t="s">
        <v>334</v>
      </c>
      <c r="AK2174" s="0" t="str">
        <f aca="false">IF(AND($CF2174&lt;&gt;"",IFERROR(INDEX(subsample_country_map!$B:$B,MATCH($CF2174,subsample_country_map!$A:$A,0)),"")&lt;&gt;""),INDEX(subsample_country_map!$B:$B,MATCH($CF2174,subsample_country_map!$A:$A,0)),INDEX(lookup!$AA:$AA,MATCH($A2174,lookup!$A:$A,0)))</f>
        <v>3_AsiaPac</v>
      </c>
      <c r="AL2174" s="0" t="str">
        <f aca="false">IF(AND($CF2174&lt;&gt;"",IFERROR(INDEX(subsample_country_map!$C:$C,MATCH($CF2174,subsample_country_map!$A:$A,0)),"")&lt;&gt;""),INDEX(subsample_country_map!$C:$C,MATCH($CF2174,subsample_country_map!$A:$A,0)),INDEX(lookup!$AB:$AB,MATCH($A2174,lookup!$A:$A,0)))</f>
        <v>2_developing</v>
      </c>
      <c r="AM2174" s="0" t="str">
        <f aca="false">IF(AND($CF2174&lt;&gt;"",IFERROR(INDEX(subsample_country_map!$D:$D,MATCH($CF2174,subsample_country_map!$A:$A,0)),"")&lt;&gt;""),INDEX(subsample_country_map!$D:$D,MATCH($CF2174,subsample_country_map!$A:$A,0)),INDEX(lookup!$AC:$AC,MATCH($A2174,lookup!$A:$A,0)))</f>
        <v>2_non_western</v>
      </c>
      <c r="AN2174" s="0" t="str">
        <f aca="false">IF(AND($CF2174&lt;&gt;"",IFERROR(INDEX(subsample_country_map!$E:$E,MATCH($CF2174,subsample_country_map!$A:$A,0)),"")&lt;&gt;""),INDEX(subsample_country_map!$E:$E,MATCH($CF2174,subsample_country_map!$A:$A,0)),INDEX(lookup!$AD:$AD,MATCH($A2174,lookup!$A:$A,0)))</f>
        <v>2_civil law</v>
      </c>
      <c r="AO2174" s="0" t="str">
        <f aca="false">INDEX(lookup!$Y:$Y,MATCH($A2174,lookup!$A:$A,0))</f>
        <v>0_published</v>
      </c>
      <c r="AP2174" s="0" t="str">
        <f aca="false">INDEX(lookup!$Z:$Z,MATCH($A2174,lookup!$A:$A,0))</f>
        <v>1_VHB high</v>
      </c>
      <c r="AQ2174" s="0" t="str">
        <f aca="false">INDEX(lookup!$W:$W,MATCH($A2174,lookup!$A:$A,0))</f>
        <v>1_fin/acc/econ</v>
      </c>
      <c r="AS2174" s="0" t="s">
        <v>91</v>
      </c>
      <c r="AT2174" s="0" t="s">
        <v>111</v>
      </c>
      <c r="AU2174" s="0" t="s">
        <v>93</v>
      </c>
      <c r="AV2174" s="0" t="s">
        <v>270</v>
      </c>
      <c r="AW2174" s="0" t="s">
        <v>2722</v>
      </c>
      <c r="BA2174" s="0" t="n">
        <v>561</v>
      </c>
      <c r="BB2174" s="0" t="s">
        <v>96</v>
      </c>
      <c r="BC2174" s="0" t="s">
        <v>122</v>
      </c>
      <c r="BD2174" s="0" t="s">
        <v>348</v>
      </c>
      <c r="BE2174" s="0" t="s">
        <v>98</v>
      </c>
      <c r="BI2174" s="0" t="s">
        <v>427</v>
      </c>
      <c r="BJ2174" s="0" t="s">
        <v>7051</v>
      </c>
      <c r="BK2174" s="0" t="s">
        <v>191</v>
      </c>
      <c r="BL2174" s="0" t="s">
        <v>7334</v>
      </c>
      <c r="BM2174" s="0" t="s">
        <v>7305</v>
      </c>
      <c r="BN2174" s="0" t="s">
        <v>1160</v>
      </c>
      <c r="BO2174" s="0" t="s">
        <v>105</v>
      </c>
      <c r="BP2174" s="0" t="s">
        <v>7301</v>
      </c>
      <c r="BQ2174" s="0" t="s">
        <v>127</v>
      </c>
      <c r="BT2174" s="0" t="n">
        <v>0</v>
      </c>
      <c r="BU2174" s="0" t="s">
        <v>7306</v>
      </c>
      <c r="BW2174" s="0" t="n">
        <v>2016</v>
      </c>
      <c r="BX2174" s="0" t="n">
        <v>2020</v>
      </c>
      <c r="BY2174" s="0" t="s">
        <v>2985</v>
      </c>
      <c r="BZ2174" s="0" t="n">
        <v>2018</v>
      </c>
      <c r="CA2174" s="0" t="n">
        <v>1</v>
      </c>
      <c r="CB2174" s="0" t="n">
        <v>1</v>
      </c>
      <c r="CC2174" s="0" t="n">
        <v>1</v>
      </c>
      <c r="CD2174" s="0" t="n">
        <v>-0.0955532682549416</v>
      </c>
      <c r="CE2174" s="0" t="n">
        <v>1</v>
      </c>
    </row>
    <row r="2175" customFormat="false" ht="15" hidden="false" customHeight="false" outlineLevel="0" collapsed="false">
      <c r="A2175" s="0" t="s">
        <v>7301</v>
      </c>
      <c r="B2175" s="0" t="n">
        <v>3480</v>
      </c>
      <c r="C2175" s="0" t="n">
        <v>-0.231445458116303</v>
      </c>
      <c r="D2175" s="0" t="n">
        <v>98</v>
      </c>
      <c r="E2175" s="0" t="n">
        <f aca="false">IF(ISNUMBER($BA2175),$BA2175,IF(AND(ISNUMBER($D2175),ISNUMBER($BW2175),ISNUMBER($BX2175)),$D2175*($BX2175-$BW2175+1),""))</f>
        <v>98</v>
      </c>
      <c r="H2175" s="0" t="s">
        <v>118</v>
      </c>
      <c r="I2175" s="0" t="s">
        <v>344</v>
      </c>
      <c r="J2175" s="0" t="n">
        <f aca="false">IF($BW2175&lt;&gt;"",$BW2175,"")</f>
        <v>2016</v>
      </c>
      <c r="K2175" s="0" t="n">
        <f aca="false">IF($BX2175&lt;&gt;"",$BX2175,"")</f>
        <v>2020</v>
      </c>
      <c r="L2175" s="0" t="n">
        <f aca="false">IF(AND(ISNUMBER($BW2175),ISNUMBER($BX2175)),($BW2175+$BX2175)/2,"")</f>
        <v>2018</v>
      </c>
      <c r="M2175" s="0" t="n">
        <f aca="false">IF($L2175&lt;&gt;"",$L2175,"")</f>
        <v>2018</v>
      </c>
      <c r="N2175" s="0" t="n">
        <f aca="false">IF(AND(ISNUMBER($BW2175),ISNUMBER($BX2175)),MIN(1,MAX(0,($BX2175-2016+1)/($BX2175-$BW2175+1))),"")</f>
        <v>1</v>
      </c>
      <c r="O2175" s="0" t="n">
        <f aca="false">IF(AND(ISNUMBER($BW2175),ISNUMBER($BX2175)),MIN(1,MAX(0,($BX2175-2017+1)/($BX2175-$BW2175+1))),"")</f>
        <v>0.8</v>
      </c>
      <c r="P2175" s="0" t="n">
        <f aca="false">IF(AND(ISNUMBER($BW2175),ISNUMBER($BX2175)),MIN(1,MAX(0,($BX2175-2018+1)/($BX2175-$BW2175+1))),"")</f>
        <v>0.6</v>
      </c>
      <c r="Q2175" s="0" t="n">
        <f aca="false">IF(AND(ISNUMBER($BW2175),ISNUMBER($BX2175)),MIN(1,MAX(0,($BX2175-2019+1)/($BX2175-$BW2175+1))),"")</f>
        <v>0.4</v>
      </c>
      <c r="R2175" s="0" t="n">
        <f aca="false">IF(AND(ISNUMBER($BW2175),ISNUMBER($BX2175)),MIN(1,MAX(0,($BX2175-2016+1)/($BX2175-$BW2175+1))),"")</f>
        <v>1</v>
      </c>
      <c r="S2175" s="0" t="n">
        <f aca="false">IF($L2175&lt;&gt;"",IF($L2175&gt;=2015.5,1,0),"")</f>
        <v>1</v>
      </c>
      <c r="T2175" s="0" t="n">
        <f aca="false">IF($L2175&lt;&gt;"",IF($L2175&gt;=2016,1,0),"")</f>
        <v>1</v>
      </c>
      <c r="U2175" s="0" t="n">
        <f aca="false">IF(ISNUMBER($BX2175),IF($BX2175&gt;=2016,1,0),"")</f>
        <v>1</v>
      </c>
      <c r="V2175" s="0" t="n">
        <f aca="false">IF(ISNUMBER($BW2175),IF($BW2175&gt;=2016,1,0),"")</f>
        <v>1</v>
      </c>
      <c r="W2175" s="0" t="str">
        <f aca="false">IF(AND(ISNUMBER($BW2175),ISNUMBER($BX2175)),IF($BW2175&gt;=2016,"post-only",IF($BX2175&lt;2016,"pre-only","mixed")),"")</f>
        <v>post-only</v>
      </c>
      <c r="X2175" s="0" t="n">
        <f aca="false">IF(AND(ISNUMBER($BW2175),ISNUMBER($BX2175)),MIN(1,MAX(0,($BX2175-2017+1)/($BX2175-$BW2175+1))),"")</f>
        <v>0.8</v>
      </c>
      <c r="Y2175" s="0" t="n">
        <f aca="false">IF(AND(ISNUMBER($BW2175),ISNUMBER($BX2175)),MIN(1,MAX(0,($BX2175-2018+1)/($BX2175-$BW2175+1))),"")</f>
        <v>0.6</v>
      </c>
      <c r="Z2175" s="0" t="n">
        <f aca="false">IF(AND(ISNUMBER($BW2175),ISNUMBER($BX2175)),MIN(1,MAX(0,($BX2175-2019+1)/($BX2175-$BW2175+1))),"")</f>
        <v>0.4</v>
      </c>
      <c r="AA2175" s="0" t="n">
        <f aca="false">IF(ISNUMBER($BX2175),IF($BX2175&gt;=2017,1,0),"")</f>
        <v>1</v>
      </c>
      <c r="AB2175" s="0" t="n">
        <f aca="false">IF(ISNUMBER($BX2175),IF($BX2175&gt;=2018,1,0),"")</f>
        <v>1</v>
      </c>
      <c r="AC2175" s="0" t="n">
        <f aca="false">IF(ISNUMBER($BX2175),IF($BX2175&gt;=2019,1,0),"")</f>
        <v>1</v>
      </c>
      <c r="AD2175" s="0" t="n">
        <f aca="false">IF($L2175&lt;&gt;"",IF($L2175&gt;2013,1,0),"")</f>
        <v>1</v>
      </c>
      <c r="AE2175" s="0" t="n">
        <f aca="false">IF($L2175&lt;&gt;"",1+IF($L2175&gt;2011,1,0)+IF($L2175&gt;2014,1,0),"")</f>
        <v>3</v>
      </c>
      <c r="AF2175" s="0" t="s">
        <v>747</v>
      </c>
      <c r="AG2175" s="0" t="s">
        <v>436</v>
      </c>
      <c r="AH2175" s="0" t="s">
        <v>90</v>
      </c>
      <c r="AI2175" s="0" t="s">
        <v>334</v>
      </c>
      <c r="AJ2175" s="0" t="s">
        <v>334</v>
      </c>
      <c r="AK2175" s="0" t="str">
        <f aca="false">IF(AND($CF2175&lt;&gt;"",IFERROR(INDEX(subsample_country_map!$B:$B,MATCH($CF2175,subsample_country_map!$A:$A,0)),"")&lt;&gt;""),INDEX(subsample_country_map!$B:$B,MATCH($CF2175,subsample_country_map!$A:$A,0)),INDEX(lookup!$AA:$AA,MATCH($A2175,lookup!$A:$A,0)))</f>
        <v>3_AsiaPac</v>
      </c>
      <c r="AL2175" s="0" t="str">
        <f aca="false">IF(AND($CF2175&lt;&gt;"",IFERROR(INDEX(subsample_country_map!$C:$C,MATCH($CF2175,subsample_country_map!$A:$A,0)),"")&lt;&gt;""),INDEX(subsample_country_map!$C:$C,MATCH($CF2175,subsample_country_map!$A:$A,0)),INDEX(lookup!$AB:$AB,MATCH($A2175,lookup!$A:$A,0)))</f>
        <v>2_developing</v>
      </c>
      <c r="AM2175" s="0" t="str">
        <f aca="false">IF(AND($CF2175&lt;&gt;"",IFERROR(INDEX(subsample_country_map!$D:$D,MATCH($CF2175,subsample_country_map!$A:$A,0)),"")&lt;&gt;""),INDEX(subsample_country_map!$D:$D,MATCH($CF2175,subsample_country_map!$A:$A,0)),INDEX(lookup!$AC:$AC,MATCH($A2175,lookup!$A:$A,0)))</f>
        <v>2_non_western</v>
      </c>
      <c r="AN2175" s="0" t="str">
        <f aca="false">IF(AND($CF2175&lt;&gt;"",IFERROR(INDEX(subsample_country_map!$E:$E,MATCH($CF2175,subsample_country_map!$A:$A,0)),"")&lt;&gt;""),INDEX(subsample_country_map!$E:$E,MATCH($CF2175,subsample_country_map!$A:$A,0)),INDEX(lookup!$AD:$AD,MATCH($A2175,lookup!$A:$A,0)))</f>
        <v>2_civil law</v>
      </c>
      <c r="AO2175" s="0" t="str">
        <f aca="false">INDEX(lookup!$Y:$Y,MATCH($A2175,lookup!$A:$A,0))</f>
        <v>0_published</v>
      </c>
      <c r="AP2175" s="0" t="str">
        <f aca="false">INDEX(lookup!$Z:$Z,MATCH($A2175,lookup!$A:$A,0))</f>
        <v>1_VHB high</v>
      </c>
      <c r="AQ2175" s="0" t="str">
        <f aca="false">INDEX(lookup!$W:$W,MATCH($A2175,lookup!$A:$A,0))</f>
        <v>1_fin/acc/econ</v>
      </c>
      <c r="AS2175" s="0" t="s">
        <v>91</v>
      </c>
      <c r="AT2175" s="0" t="s">
        <v>111</v>
      </c>
      <c r="AU2175" s="0" t="s">
        <v>93</v>
      </c>
      <c r="AV2175" s="0" t="s">
        <v>7335</v>
      </c>
      <c r="AW2175" s="0" t="s">
        <v>1498</v>
      </c>
      <c r="BA2175" s="0" t="n">
        <v>98</v>
      </c>
      <c r="BB2175" s="0" t="s">
        <v>96</v>
      </c>
      <c r="BC2175" s="0" t="s">
        <v>122</v>
      </c>
      <c r="BD2175" s="0" t="s">
        <v>348</v>
      </c>
      <c r="BE2175" s="0" t="s">
        <v>95</v>
      </c>
      <c r="BI2175" s="0" t="s">
        <v>427</v>
      </c>
      <c r="BJ2175" s="0" t="s">
        <v>7057</v>
      </c>
      <c r="BK2175" s="0" t="s">
        <v>191</v>
      </c>
      <c r="BL2175" s="0" t="s">
        <v>7336</v>
      </c>
      <c r="BM2175" s="0" t="s">
        <v>7305</v>
      </c>
      <c r="BN2175" s="0" t="s">
        <v>1160</v>
      </c>
      <c r="BO2175" s="0" t="s">
        <v>105</v>
      </c>
      <c r="BP2175" s="0" t="s">
        <v>7301</v>
      </c>
      <c r="BQ2175" s="0" t="s">
        <v>127</v>
      </c>
      <c r="BT2175" s="0" t="n">
        <v>0</v>
      </c>
      <c r="BU2175" s="0" t="s">
        <v>7306</v>
      </c>
      <c r="BW2175" s="0" t="n">
        <v>2016</v>
      </c>
      <c r="BX2175" s="0" t="n">
        <v>2020</v>
      </c>
      <c r="BY2175" s="0" t="s">
        <v>2985</v>
      </c>
      <c r="BZ2175" s="0" t="n">
        <v>2018</v>
      </c>
      <c r="CA2175" s="0" t="n">
        <v>1</v>
      </c>
      <c r="CB2175" s="0" t="n">
        <v>1</v>
      </c>
      <c r="CC2175" s="0" t="n">
        <v>1</v>
      </c>
      <c r="CD2175" s="0" t="n">
        <v>-0.235716197631768</v>
      </c>
      <c r="CE2175" s="0" t="n">
        <v>1</v>
      </c>
    </row>
    <row r="2176" customFormat="false" ht="15" hidden="false" customHeight="false" outlineLevel="0" collapsed="false">
      <c r="A2176" s="0" t="s">
        <v>7301</v>
      </c>
      <c r="B2176" s="0" t="n">
        <v>3481</v>
      </c>
      <c r="C2176" s="0" t="n">
        <v>-0.0948363414057588</v>
      </c>
      <c r="D2176" s="0" t="n">
        <v>561</v>
      </c>
      <c r="E2176" s="0" t="n">
        <f aca="false">IF(ISNUMBER($BA2176),$BA2176,IF(AND(ISNUMBER($D2176),ISNUMBER($BW2176),ISNUMBER($BX2176)),$D2176*($BX2176-$BW2176+1),""))</f>
        <v>561</v>
      </c>
      <c r="H2176" s="0" t="s">
        <v>118</v>
      </c>
      <c r="I2176" s="0" t="s">
        <v>344</v>
      </c>
      <c r="J2176" s="0" t="n">
        <f aca="false">IF($BW2176&lt;&gt;"",$BW2176,"")</f>
        <v>2016</v>
      </c>
      <c r="K2176" s="0" t="n">
        <f aca="false">IF($BX2176&lt;&gt;"",$BX2176,"")</f>
        <v>2020</v>
      </c>
      <c r="L2176" s="0" t="n">
        <f aca="false">IF(AND(ISNUMBER($BW2176),ISNUMBER($BX2176)),($BW2176+$BX2176)/2,"")</f>
        <v>2018</v>
      </c>
      <c r="M2176" s="0" t="n">
        <f aca="false">IF($L2176&lt;&gt;"",$L2176,"")</f>
        <v>2018</v>
      </c>
      <c r="N2176" s="0" t="n">
        <f aca="false">IF(AND(ISNUMBER($BW2176),ISNUMBER($BX2176)),MIN(1,MAX(0,($BX2176-2016+1)/($BX2176-$BW2176+1))),"")</f>
        <v>1</v>
      </c>
      <c r="O2176" s="0" t="n">
        <f aca="false">IF(AND(ISNUMBER($BW2176),ISNUMBER($BX2176)),MIN(1,MAX(0,($BX2176-2017+1)/($BX2176-$BW2176+1))),"")</f>
        <v>0.8</v>
      </c>
      <c r="P2176" s="0" t="n">
        <f aca="false">IF(AND(ISNUMBER($BW2176),ISNUMBER($BX2176)),MIN(1,MAX(0,($BX2176-2018+1)/($BX2176-$BW2176+1))),"")</f>
        <v>0.6</v>
      </c>
      <c r="Q2176" s="0" t="n">
        <f aca="false">IF(AND(ISNUMBER($BW2176),ISNUMBER($BX2176)),MIN(1,MAX(0,($BX2176-2019+1)/($BX2176-$BW2176+1))),"")</f>
        <v>0.4</v>
      </c>
      <c r="R2176" s="0" t="n">
        <f aca="false">IF(AND(ISNUMBER($BW2176),ISNUMBER($BX2176)),MIN(1,MAX(0,($BX2176-2016+1)/($BX2176-$BW2176+1))),"")</f>
        <v>1</v>
      </c>
      <c r="S2176" s="0" t="n">
        <f aca="false">IF($L2176&lt;&gt;"",IF($L2176&gt;=2015.5,1,0),"")</f>
        <v>1</v>
      </c>
      <c r="T2176" s="0" t="n">
        <f aca="false">IF($L2176&lt;&gt;"",IF($L2176&gt;=2016,1,0),"")</f>
        <v>1</v>
      </c>
      <c r="U2176" s="0" t="n">
        <f aca="false">IF(ISNUMBER($BX2176),IF($BX2176&gt;=2016,1,0),"")</f>
        <v>1</v>
      </c>
      <c r="V2176" s="0" t="n">
        <f aca="false">IF(ISNUMBER($BW2176),IF($BW2176&gt;=2016,1,0),"")</f>
        <v>1</v>
      </c>
      <c r="W2176" s="0" t="str">
        <f aca="false">IF(AND(ISNUMBER($BW2176),ISNUMBER($BX2176)),IF($BW2176&gt;=2016,"post-only",IF($BX2176&lt;2016,"pre-only","mixed")),"")</f>
        <v>post-only</v>
      </c>
      <c r="X2176" s="0" t="n">
        <f aca="false">IF(AND(ISNUMBER($BW2176),ISNUMBER($BX2176)),MIN(1,MAX(0,($BX2176-2017+1)/($BX2176-$BW2176+1))),"")</f>
        <v>0.8</v>
      </c>
      <c r="Y2176" s="0" t="n">
        <f aca="false">IF(AND(ISNUMBER($BW2176),ISNUMBER($BX2176)),MIN(1,MAX(0,($BX2176-2018+1)/($BX2176-$BW2176+1))),"")</f>
        <v>0.6</v>
      </c>
      <c r="Z2176" s="0" t="n">
        <f aca="false">IF(AND(ISNUMBER($BW2176),ISNUMBER($BX2176)),MIN(1,MAX(0,($BX2176-2019+1)/($BX2176-$BW2176+1))),"")</f>
        <v>0.4</v>
      </c>
      <c r="AA2176" s="0" t="n">
        <f aca="false">IF(ISNUMBER($BX2176),IF($BX2176&gt;=2017,1,0),"")</f>
        <v>1</v>
      </c>
      <c r="AB2176" s="0" t="n">
        <f aca="false">IF(ISNUMBER($BX2176),IF($BX2176&gt;=2018,1,0),"")</f>
        <v>1</v>
      </c>
      <c r="AC2176" s="0" t="n">
        <f aca="false">IF(ISNUMBER($BX2176),IF($BX2176&gt;=2019,1,0),"")</f>
        <v>1</v>
      </c>
      <c r="AD2176" s="0" t="n">
        <f aca="false">IF($L2176&lt;&gt;"",IF($L2176&gt;2013,1,0),"")</f>
        <v>1</v>
      </c>
      <c r="AE2176" s="0" t="n">
        <f aca="false">IF($L2176&lt;&gt;"",1+IF($L2176&gt;2011,1,0)+IF($L2176&gt;2014,1,0),"")</f>
        <v>3</v>
      </c>
      <c r="AF2176" s="0" t="s">
        <v>747</v>
      </c>
      <c r="AG2176" s="0" t="s">
        <v>436</v>
      </c>
      <c r="AH2176" s="0" t="s">
        <v>90</v>
      </c>
      <c r="AI2176" s="0" t="s">
        <v>334</v>
      </c>
      <c r="AJ2176" s="0" t="s">
        <v>334</v>
      </c>
      <c r="AK2176" s="0" t="str">
        <f aca="false">IF(AND($CF2176&lt;&gt;"",IFERROR(INDEX(subsample_country_map!$B:$B,MATCH($CF2176,subsample_country_map!$A:$A,0)),"")&lt;&gt;""),INDEX(subsample_country_map!$B:$B,MATCH($CF2176,subsample_country_map!$A:$A,0)),INDEX(lookup!$AA:$AA,MATCH($A2176,lookup!$A:$A,0)))</f>
        <v>3_AsiaPac</v>
      </c>
      <c r="AL2176" s="0" t="str">
        <f aca="false">IF(AND($CF2176&lt;&gt;"",IFERROR(INDEX(subsample_country_map!$C:$C,MATCH($CF2176,subsample_country_map!$A:$A,0)),"")&lt;&gt;""),INDEX(subsample_country_map!$C:$C,MATCH($CF2176,subsample_country_map!$A:$A,0)),INDEX(lookup!$AB:$AB,MATCH($A2176,lookup!$A:$A,0)))</f>
        <v>2_developing</v>
      </c>
      <c r="AM2176" s="0" t="str">
        <f aca="false">IF(AND($CF2176&lt;&gt;"",IFERROR(INDEX(subsample_country_map!$D:$D,MATCH($CF2176,subsample_country_map!$A:$A,0)),"")&lt;&gt;""),INDEX(subsample_country_map!$D:$D,MATCH($CF2176,subsample_country_map!$A:$A,0)),INDEX(lookup!$AC:$AC,MATCH($A2176,lookup!$A:$A,0)))</f>
        <v>2_non_western</v>
      </c>
      <c r="AN2176" s="0" t="str">
        <f aca="false">IF(AND($CF2176&lt;&gt;"",IFERROR(INDEX(subsample_country_map!$E:$E,MATCH($CF2176,subsample_country_map!$A:$A,0)),"")&lt;&gt;""),INDEX(subsample_country_map!$E:$E,MATCH($CF2176,subsample_country_map!$A:$A,0)),INDEX(lookup!$AD:$AD,MATCH($A2176,lookup!$A:$A,0)))</f>
        <v>2_civil law</v>
      </c>
      <c r="AO2176" s="0" t="str">
        <f aca="false">INDEX(lookup!$Y:$Y,MATCH($A2176,lookup!$A:$A,0))</f>
        <v>0_published</v>
      </c>
      <c r="AP2176" s="0" t="str">
        <f aca="false">INDEX(lookup!$Z:$Z,MATCH($A2176,lookup!$A:$A,0))</f>
        <v>1_VHB high</v>
      </c>
      <c r="AQ2176" s="0" t="str">
        <f aca="false">INDEX(lookup!$W:$W,MATCH($A2176,lookup!$A:$A,0))</f>
        <v>1_fin/acc/econ</v>
      </c>
      <c r="AS2176" s="0" t="s">
        <v>91</v>
      </c>
      <c r="AT2176" s="0" t="s">
        <v>111</v>
      </c>
      <c r="AU2176" s="0" t="s">
        <v>93</v>
      </c>
      <c r="AV2176" s="0" t="s">
        <v>2328</v>
      </c>
      <c r="AW2176" s="0" t="s">
        <v>3184</v>
      </c>
      <c r="BA2176" s="0" t="n">
        <v>561</v>
      </c>
      <c r="BB2176" s="0" t="s">
        <v>96</v>
      </c>
      <c r="BC2176" s="0" t="s">
        <v>122</v>
      </c>
      <c r="BD2176" s="0" t="s">
        <v>348</v>
      </c>
      <c r="BE2176" s="0" t="s">
        <v>98</v>
      </c>
      <c r="BI2176" s="0" t="s">
        <v>427</v>
      </c>
      <c r="BJ2176" s="0" t="s">
        <v>7061</v>
      </c>
      <c r="BK2176" s="0" t="s">
        <v>191</v>
      </c>
      <c r="BL2176" s="0" t="s">
        <v>7337</v>
      </c>
      <c r="BM2176" s="0" t="s">
        <v>7305</v>
      </c>
      <c r="BN2176" s="0" t="s">
        <v>1160</v>
      </c>
      <c r="BO2176" s="0" t="s">
        <v>105</v>
      </c>
      <c r="BP2176" s="0" t="s">
        <v>7301</v>
      </c>
      <c r="BQ2176" s="0" t="s">
        <v>127</v>
      </c>
      <c r="BT2176" s="0" t="n">
        <v>0</v>
      </c>
      <c r="BU2176" s="0" t="s">
        <v>7306</v>
      </c>
      <c r="BW2176" s="0" t="n">
        <v>2016</v>
      </c>
      <c r="BX2176" s="0" t="n">
        <v>2020</v>
      </c>
      <c r="BY2176" s="0" t="s">
        <v>2985</v>
      </c>
      <c r="BZ2176" s="0" t="n">
        <v>2018</v>
      </c>
      <c r="CA2176" s="0" t="n">
        <v>1</v>
      </c>
      <c r="CB2176" s="0" t="n">
        <v>1</v>
      </c>
      <c r="CC2176" s="0" t="n">
        <v>1</v>
      </c>
      <c r="CD2176" s="0" t="n">
        <v>-0.095122202800297</v>
      </c>
      <c r="CE2176" s="0" t="n">
        <v>1</v>
      </c>
    </row>
    <row r="2177" customFormat="false" ht="15" hidden="false" customHeight="false" outlineLevel="0" collapsed="false">
      <c r="A2177" s="0" t="s">
        <v>7338</v>
      </c>
      <c r="B2177" s="0" t="n">
        <v>3482</v>
      </c>
      <c r="C2177" s="0" t="n">
        <v>-0.08</v>
      </c>
      <c r="D2177" s="0" t="n">
        <v>4152</v>
      </c>
      <c r="E2177" s="0" t="n">
        <f aca="false">IF(ISNUMBER($BA2177),$BA2177,IF(AND(ISNUMBER($D2177),ISNUMBER($BW2177),ISNUMBER($BX2177)),$D2177*($BX2177-$BW2177+1),""))</f>
        <v>4152</v>
      </c>
      <c r="H2177" s="0" t="s">
        <v>85</v>
      </c>
      <c r="I2177" s="0" t="s">
        <v>86</v>
      </c>
      <c r="J2177" s="0" t="n">
        <f aca="false">IF($BW2177&lt;&gt;"",$BW2177,"")</f>
        <v>2015</v>
      </c>
      <c r="K2177" s="0" t="n">
        <f aca="false">IF($BX2177&lt;&gt;"",$BX2177,"")</f>
        <v>2019</v>
      </c>
      <c r="L2177" s="0" t="n">
        <f aca="false">IF(AND(ISNUMBER($BW2177),ISNUMBER($BX2177)),($BW2177+$BX2177)/2,"")</f>
        <v>2017</v>
      </c>
      <c r="M2177" s="0" t="n">
        <f aca="false">IF($L2177&lt;&gt;"",$L2177,"")</f>
        <v>2017</v>
      </c>
      <c r="N2177" s="0" t="n">
        <f aca="false">IF(AND(ISNUMBER($BW2177),ISNUMBER($BX2177)),MIN(1,MAX(0,($BX2177-2016+1)/($BX2177-$BW2177+1))),"")</f>
        <v>0.8</v>
      </c>
      <c r="O2177" s="0" t="n">
        <f aca="false">IF(AND(ISNUMBER($BW2177),ISNUMBER($BX2177)),MIN(1,MAX(0,($BX2177-2017+1)/($BX2177-$BW2177+1))),"")</f>
        <v>0.6</v>
      </c>
      <c r="P2177" s="0" t="n">
        <f aca="false">IF(AND(ISNUMBER($BW2177),ISNUMBER($BX2177)),MIN(1,MAX(0,($BX2177-2018+1)/($BX2177-$BW2177+1))),"")</f>
        <v>0.4</v>
      </c>
      <c r="Q2177" s="0" t="n">
        <f aca="false">IF(AND(ISNUMBER($BW2177),ISNUMBER($BX2177)),MIN(1,MAX(0,($BX2177-2019+1)/($BX2177-$BW2177+1))),"")</f>
        <v>0.2</v>
      </c>
      <c r="R2177" s="0" t="n">
        <f aca="false">IF(AND(ISNUMBER($BW2177),ISNUMBER($BX2177)),MIN(1,MAX(0,($BX2177-2016+1)/($BX2177-$BW2177+1))),"")</f>
        <v>0.8</v>
      </c>
      <c r="S2177" s="0" t="n">
        <f aca="false">IF($L2177&lt;&gt;"",IF($L2177&gt;=2015.5,1,0),"")</f>
        <v>1</v>
      </c>
      <c r="T2177" s="0" t="n">
        <f aca="false">IF($L2177&lt;&gt;"",IF($L2177&gt;=2016,1,0),"")</f>
        <v>1</v>
      </c>
      <c r="U2177" s="0" t="n">
        <f aca="false">IF(ISNUMBER($BX2177),IF($BX2177&gt;=2016,1,0),"")</f>
        <v>1</v>
      </c>
      <c r="V2177" s="0" t="n">
        <f aca="false">IF(ISNUMBER($BW2177),IF($BW2177&gt;=2016,1,0),"")</f>
        <v>0</v>
      </c>
      <c r="W2177" s="0" t="str">
        <f aca="false">IF(AND(ISNUMBER($BW2177),ISNUMBER($BX2177)),IF($BW2177&gt;=2016,"post-only",IF($BX2177&lt;2016,"pre-only","mixed")),"")</f>
        <v>mixed</v>
      </c>
      <c r="X2177" s="0" t="n">
        <f aca="false">IF(AND(ISNUMBER($BW2177),ISNUMBER($BX2177)),MIN(1,MAX(0,($BX2177-2017+1)/($BX2177-$BW2177+1))),"")</f>
        <v>0.6</v>
      </c>
      <c r="Y2177" s="0" t="n">
        <f aca="false">IF(AND(ISNUMBER($BW2177),ISNUMBER($BX2177)),MIN(1,MAX(0,($BX2177-2018+1)/($BX2177-$BW2177+1))),"")</f>
        <v>0.4</v>
      </c>
      <c r="Z2177" s="0" t="n">
        <f aca="false">IF(AND(ISNUMBER($BW2177),ISNUMBER($BX2177)),MIN(1,MAX(0,($BX2177-2019+1)/($BX2177-$BW2177+1))),"")</f>
        <v>0.2</v>
      </c>
      <c r="AA2177" s="0" t="n">
        <f aca="false">IF(ISNUMBER($BX2177),IF($BX2177&gt;=2017,1,0),"")</f>
        <v>1</v>
      </c>
      <c r="AB2177" s="0" t="n">
        <f aca="false">IF(ISNUMBER($BX2177),IF($BX2177&gt;=2018,1,0),"")</f>
        <v>1</v>
      </c>
      <c r="AC2177" s="0" t="n">
        <f aca="false">IF(ISNUMBER($BX2177),IF($BX2177&gt;=2019,1,0),"")</f>
        <v>1</v>
      </c>
      <c r="AD2177" s="0" t="n">
        <f aca="false">IF($L2177&lt;&gt;"",IF($L2177&gt;2013,1,0),"")</f>
        <v>1</v>
      </c>
      <c r="AE2177" s="0" t="n">
        <f aca="false">IF($L2177&lt;&gt;"",1+IF($L2177&gt;2011,1,0)+IF($L2177&gt;2014,1,0),"")</f>
        <v>3</v>
      </c>
      <c r="AF2177" s="0" t="s">
        <v>87</v>
      </c>
      <c r="AG2177" s="0" t="s">
        <v>88</v>
      </c>
      <c r="AH2177" s="0" t="s">
        <v>89</v>
      </c>
      <c r="AI2177" s="0" t="s">
        <v>90</v>
      </c>
      <c r="AJ2177" s="0" t="s">
        <v>90</v>
      </c>
      <c r="AK2177" s="0" t="str">
        <f aca="false">IF(AND($CF2177&lt;&gt;"",IFERROR(INDEX(subsample_country_map!$B:$B,MATCH($CF2177,subsample_country_map!$A:$A,0)),"")&lt;&gt;""),INDEX(subsample_country_map!$B:$B,MATCH($CF2177,subsample_country_map!$A:$A,0)),INDEX(lookup!$AA:$AA,MATCH($A2177,lookup!$A:$A,0)))</f>
        <v>99_NCE</v>
      </c>
      <c r="AL2177" s="0" t="str">
        <f aca="false">IF(AND($CF2177&lt;&gt;"",IFERROR(INDEX(subsample_country_map!$C:$C,MATCH($CF2177,subsample_country_map!$A:$A,0)),"")&lt;&gt;""),INDEX(subsample_country_map!$C:$C,MATCH($CF2177,subsample_country_map!$A:$A,0)),INDEX(lookup!$AB:$AB,MATCH($A2177,lookup!$A:$A,0)))</f>
        <v>99_NCE</v>
      </c>
      <c r="AM2177" s="0" t="str">
        <f aca="false">IF(AND($CF2177&lt;&gt;"",IFERROR(INDEX(subsample_country_map!$D:$D,MATCH($CF2177,subsample_country_map!$A:$A,0)),"")&lt;&gt;""),INDEX(subsample_country_map!$D:$D,MATCH($CF2177,subsample_country_map!$A:$A,0)),INDEX(lookup!$AC:$AC,MATCH($A2177,lookup!$A:$A,0)))</f>
        <v>99_NCE</v>
      </c>
      <c r="AN2177" s="0" t="str">
        <f aca="false">IF(AND($CF2177&lt;&gt;"",IFERROR(INDEX(subsample_country_map!$E:$E,MATCH($CF2177,subsample_country_map!$A:$A,0)),"")&lt;&gt;""),INDEX(subsample_country_map!$E:$E,MATCH($CF2177,subsample_country_map!$A:$A,0)),INDEX(lookup!$AD:$AD,MATCH($A2177,lookup!$A:$A,0)))</f>
        <v>99_NCE</v>
      </c>
      <c r="AO2177" s="0" t="str">
        <f aca="false">INDEX(lookup!$Y:$Y,MATCH($A2177,lookup!$A:$A,0))</f>
        <v>0_published</v>
      </c>
      <c r="AP2177" s="0" t="str">
        <f aca="false">INDEX(lookup!$Z:$Z,MATCH($A2177,lookup!$A:$A,0))</f>
        <v>1_VHB high</v>
      </c>
      <c r="AQ2177" s="0" t="str">
        <f aca="false">INDEX(lookup!$W:$W,MATCH($A2177,lookup!$A:$A,0))</f>
        <v>2_sust</v>
      </c>
      <c r="AS2177" s="0" t="s">
        <v>91</v>
      </c>
      <c r="AT2177" s="0" t="s">
        <v>111</v>
      </c>
      <c r="AU2177" s="0" t="s">
        <v>93</v>
      </c>
      <c r="AZ2177" s="0" t="s">
        <v>108</v>
      </c>
      <c r="BA2177" s="0" t="n">
        <v>4152</v>
      </c>
      <c r="BB2177" s="0" t="s">
        <v>96</v>
      </c>
      <c r="BC2177" s="0" t="s">
        <v>97</v>
      </c>
      <c r="BD2177" s="0" t="s">
        <v>97</v>
      </c>
      <c r="BE2177" s="0" t="s">
        <v>98</v>
      </c>
      <c r="BI2177" s="0" t="s">
        <v>336</v>
      </c>
      <c r="BJ2177" s="0" t="s">
        <v>7339</v>
      </c>
      <c r="BK2177" s="0" t="s">
        <v>191</v>
      </c>
      <c r="BL2177" s="0" t="s">
        <v>7340</v>
      </c>
      <c r="BM2177" s="0" t="s">
        <v>7341</v>
      </c>
      <c r="BN2177" s="0" t="s">
        <v>104</v>
      </c>
      <c r="BO2177" s="0" t="s">
        <v>769</v>
      </c>
      <c r="BP2177" s="0" t="s">
        <v>7338</v>
      </c>
      <c r="BQ2177" s="0" t="s">
        <v>85</v>
      </c>
      <c r="BT2177" s="0" t="n">
        <v>0</v>
      </c>
      <c r="BU2177" s="0" t="s">
        <v>7342</v>
      </c>
      <c r="BW2177" s="0" t="n">
        <v>2015</v>
      </c>
      <c r="BX2177" s="0" t="n">
        <v>2019</v>
      </c>
      <c r="BY2177" s="0" t="s">
        <v>7343</v>
      </c>
      <c r="BZ2177" s="0" t="n">
        <v>2017</v>
      </c>
      <c r="CA2177" s="0" t="n">
        <v>0.8</v>
      </c>
      <c r="CB2177" s="0" t="n">
        <v>1</v>
      </c>
      <c r="CC2177" s="0" t="n">
        <v>1</v>
      </c>
      <c r="CD2177" s="0" t="n">
        <v>-0.0801713250375897</v>
      </c>
      <c r="CE2177" s="0" t="n">
        <v>1</v>
      </c>
    </row>
    <row r="2178" customFormat="false" ht="15" hidden="false" customHeight="false" outlineLevel="0" collapsed="false">
      <c r="A2178" s="0" t="s">
        <v>7338</v>
      </c>
      <c r="B2178" s="0" t="n">
        <v>3483</v>
      </c>
      <c r="C2178" s="0" t="n">
        <v>-0.07</v>
      </c>
      <c r="D2178" s="0" t="n">
        <v>4152</v>
      </c>
      <c r="E2178" s="0" t="n">
        <f aca="false">IF(ISNUMBER($BA2178),$BA2178,IF(AND(ISNUMBER($D2178),ISNUMBER($BW2178),ISNUMBER($BX2178)),$D2178*($BX2178-$BW2178+1),""))</f>
        <v>4152</v>
      </c>
      <c r="H2178" s="0" t="s">
        <v>85</v>
      </c>
      <c r="I2178" s="0" t="s">
        <v>86</v>
      </c>
      <c r="J2178" s="0" t="n">
        <f aca="false">IF($BW2178&lt;&gt;"",$BW2178,"")</f>
        <v>2015</v>
      </c>
      <c r="K2178" s="0" t="n">
        <f aca="false">IF($BX2178&lt;&gt;"",$BX2178,"")</f>
        <v>2019</v>
      </c>
      <c r="L2178" s="0" t="n">
        <f aca="false">IF(AND(ISNUMBER($BW2178),ISNUMBER($BX2178)),($BW2178+$BX2178)/2,"")</f>
        <v>2017</v>
      </c>
      <c r="M2178" s="0" t="n">
        <f aca="false">IF($L2178&lt;&gt;"",$L2178,"")</f>
        <v>2017</v>
      </c>
      <c r="N2178" s="0" t="n">
        <f aca="false">IF(AND(ISNUMBER($BW2178),ISNUMBER($BX2178)),MIN(1,MAX(0,($BX2178-2016+1)/($BX2178-$BW2178+1))),"")</f>
        <v>0.8</v>
      </c>
      <c r="O2178" s="0" t="n">
        <f aca="false">IF(AND(ISNUMBER($BW2178),ISNUMBER($BX2178)),MIN(1,MAX(0,($BX2178-2017+1)/($BX2178-$BW2178+1))),"")</f>
        <v>0.6</v>
      </c>
      <c r="P2178" s="0" t="n">
        <f aca="false">IF(AND(ISNUMBER($BW2178),ISNUMBER($BX2178)),MIN(1,MAX(0,($BX2178-2018+1)/($BX2178-$BW2178+1))),"")</f>
        <v>0.4</v>
      </c>
      <c r="Q2178" s="0" t="n">
        <f aca="false">IF(AND(ISNUMBER($BW2178),ISNUMBER($BX2178)),MIN(1,MAX(0,($BX2178-2019+1)/($BX2178-$BW2178+1))),"")</f>
        <v>0.2</v>
      </c>
      <c r="R2178" s="0" t="n">
        <f aca="false">IF(AND(ISNUMBER($BW2178),ISNUMBER($BX2178)),MIN(1,MAX(0,($BX2178-2016+1)/($BX2178-$BW2178+1))),"")</f>
        <v>0.8</v>
      </c>
      <c r="S2178" s="0" t="n">
        <f aca="false">IF($L2178&lt;&gt;"",IF($L2178&gt;=2015.5,1,0),"")</f>
        <v>1</v>
      </c>
      <c r="T2178" s="0" t="n">
        <f aca="false">IF($L2178&lt;&gt;"",IF($L2178&gt;=2016,1,0),"")</f>
        <v>1</v>
      </c>
      <c r="U2178" s="0" t="n">
        <f aca="false">IF(ISNUMBER($BX2178),IF($BX2178&gt;=2016,1,0),"")</f>
        <v>1</v>
      </c>
      <c r="V2178" s="0" t="n">
        <f aca="false">IF(ISNUMBER($BW2178),IF($BW2178&gt;=2016,1,0),"")</f>
        <v>0</v>
      </c>
      <c r="W2178" s="0" t="str">
        <f aca="false">IF(AND(ISNUMBER($BW2178),ISNUMBER($BX2178)),IF($BW2178&gt;=2016,"post-only",IF($BX2178&lt;2016,"pre-only","mixed")),"")</f>
        <v>mixed</v>
      </c>
      <c r="X2178" s="0" t="n">
        <f aca="false">IF(AND(ISNUMBER($BW2178),ISNUMBER($BX2178)),MIN(1,MAX(0,($BX2178-2017+1)/($BX2178-$BW2178+1))),"")</f>
        <v>0.6</v>
      </c>
      <c r="Y2178" s="0" t="n">
        <f aca="false">IF(AND(ISNUMBER($BW2178),ISNUMBER($BX2178)),MIN(1,MAX(0,($BX2178-2018+1)/($BX2178-$BW2178+1))),"")</f>
        <v>0.4</v>
      </c>
      <c r="Z2178" s="0" t="n">
        <f aca="false">IF(AND(ISNUMBER($BW2178),ISNUMBER($BX2178)),MIN(1,MAX(0,($BX2178-2019+1)/($BX2178-$BW2178+1))),"")</f>
        <v>0.2</v>
      </c>
      <c r="AA2178" s="0" t="n">
        <f aca="false">IF(ISNUMBER($BX2178),IF($BX2178&gt;=2017,1,0),"")</f>
        <v>1</v>
      </c>
      <c r="AB2178" s="0" t="n">
        <f aca="false">IF(ISNUMBER($BX2178),IF($BX2178&gt;=2018,1,0),"")</f>
        <v>1</v>
      </c>
      <c r="AC2178" s="0" t="n">
        <f aca="false">IF(ISNUMBER($BX2178),IF($BX2178&gt;=2019,1,0),"")</f>
        <v>1</v>
      </c>
      <c r="AD2178" s="0" t="n">
        <f aca="false">IF($L2178&lt;&gt;"",IF($L2178&gt;2013,1,0),"")</f>
        <v>1</v>
      </c>
      <c r="AE2178" s="0" t="n">
        <f aca="false">IF($L2178&lt;&gt;"",1+IF($L2178&gt;2011,1,0)+IF($L2178&gt;2014,1,0),"")</f>
        <v>3</v>
      </c>
      <c r="AF2178" s="0" t="s">
        <v>87</v>
      </c>
      <c r="AG2178" s="0" t="s">
        <v>88</v>
      </c>
      <c r="AH2178" s="0" t="s">
        <v>89</v>
      </c>
      <c r="AI2178" s="0" t="s">
        <v>90</v>
      </c>
      <c r="AJ2178" s="0" t="s">
        <v>90</v>
      </c>
      <c r="AK2178" s="0" t="str">
        <f aca="false">IF(AND($CF2178&lt;&gt;"",IFERROR(INDEX(subsample_country_map!$B:$B,MATCH($CF2178,subsample_country_map!$A:$A,0)),"")&lt;&gt;""),INDEX(subsample_country_map!$B:$B,MATCH($CF2178,subsample_country_map!$A:$A,0)),INDEX(lookup!$AA:$AA,MATCH($A2178,lookup!$A:$A,0)))</f>
        <v>99_NCE</v>
      </c>
      <c r="AL2178" s="0" t="str">
        <f aca="false">IF(AND($CF2178&lt;&gt;"",IFERROR(INDEX(subsample_country_map!$C:$C,MATCH($CF2178,subsample_country_map!$A:$A,0)),"")&lt;&gt;""),INDEX(subsample_country_map!$C:$C,MATCH($CF2178,subsample_country_map!$A:$A,0)),INDEX(lookup!$AB:$AB,MATCH($A2178,lookup!$A:$A,0)))</f>
        <v>99_NCE</v>
      </c>
      <c r="AM2178" s="0" t="str">
        <f aca="false">IF(AND($CF2178&lt;&gt;"",IFERROR(INDEX(subsample_country_map!$D:$D,MATCH($CF2178,subsample_country_map!$A:$A,0)),"")&lt;&gt;""),INDEX(subsample_country_map!$D:$D,MATCH($CF2178,subsample_country_map!$A:$A,0)),INDEX(lookup!$AC:$AC,MATCH($A2178,lookup!$A:$A,0)))</f>
        <v>99_NCE</v>
      </c>
      <c r="AN2178" s="0" t="str">
        <f aca="false">IF(AND($CF2178&lt;&gt;"",IFERROR(INDEX(subsample_country_map!$E:$E,MATCH($CF2178,subsample_country_map!$A:$A,0)),"")&lt;&gt;""),INDEX(subsample_country_map!$E:$E,MATCH($CF2178,subsample_country_map!$A:$A,0)),INDEX(lookup!$AD:$AD,MATCH($A2178,lookup!$A:$A,0)))</f>
        <v>99_NCE</v>
      </c>
      <c r="AO2178" s="0" t="str">
        <f aca="false">INDEX(lookup!$Y:$Y,MATCH($A2178,lookup!$A:$A,0))</f>
        <v>0_published</v>
      </c>
      <c r="AP2178" s="0" t="str">
        <f aca="false">INDEX(lookup!$Z:$Z,MATCH($A2178,lookup!$A:$A,0))</f>
        <v>1_VHB high</v>
      </c>
      <c r="AQ2178" s="0" t="str">
        <f aca="false">INDEX(lookup!$W:$W,MATCH($A2178,lookup!$A:$A,0))</f>
        <v>2_sust</v>
      </c>
      <c r="AS2178" s="0" t="s">
        <v>91</v>
      </c>
      <c r="AT2178" s="0" t="s">
        <v>111</v>
      </c>
      <c r="AU2178" s="0" t="s">
        <v>93</v>
      </c>
      <c r="AZ2178" s="0" t="s">
        <v>1951</v>
      </c>
      <c r="BA2178" s="0" t="n">
        <v>4152</v>
      </c>
      <c r="BB2178" s="0" t="s">
        <v>96</v>
      </c>
      <c r="BC2178" s="0" t="s">
        <v>97</v>
      </c>
      <c r="BD2178" s="0" t="s">
        <v>97</v>
      </c>
      <c r="BE2178" s="0" t="s">
        <v>98</v>
      </c>
      <c r="BI2178" s="0" t="s">
        <v>336</v>
      </c>
      <c r="BJ2178" s="0" t="s">
        <v>7339</v>
      </c>
      <c r="BK2178" s="0" t="s">
        <v>191</v>
      </c>
      <c r="BL2178" s="0" t="s">
        <v>7344</v>
      </c>
      <c r="BM2178" s="0" t="s">
        <v>7345</v>
      </c>
      <c r="BN2178" s="0" t="s">
        <v>104</v>
      </c>
      <c r="BO2178" s="0" t="s">
        <v>769</v>
      </c>
      <c r="BP2178" s="0" t="s">
        <v>7338</v>
      </c>
      <c r="BQ2178" s="0" t="s">
        <v>85</v>
      </c>
      <c r="BT2178" s="0" t="n">
        <v>0</v>
      </c>
      <c r="BU2178" s="0" t="s">
        <v>7342</v>
      </c>
      <c r="BW2178" s="0" t="n">
        <v>2015</v>
      </c>
      <c r="BX2178" s="0" t="n">
        <v>2019</v>
      </c>
      <c r="BY2178" s="0" t="s">
        <v>7343</v>
      </c>
      <c r="BZ2178" s="0" t="n">
        <v>2017</v>
      </c>
      <c r="CA2178" s="0" t="n">
        <v>0.8</v>
      </c>
      <c r="CB2178" s="0" t="n">
        <v>1</v>
      </c>
      <c r="CC2178" s="0" t="n">
        <v>1</v>
      </c>
      <c r="CD2178" s="0" t="n">
        <v>-0.0701146706543251</v>
      </c>
      <c r="CE2178" s="0" t="n">
        <v>1</v>
      </c>
    </row>
    <row r="2179" customFormat="false" ht="15" hidden="false" customHeight="false" outlineLevel="0" collapsed="false">
      <c r="A2179" s="0" t="s">
        <v>7338</v>
      </c>
      <c r="B2179" s="0" t="n">
        <v>3484</v>
      </c>
      <c r="C2179" s="0" t="n">
        <v>-0.1</v>
      </c>
      <c r="D2179" s="0" t="n">
        <v>4152</v>
      </c>
      <c r="E2179" s="0" t="n">
        <f aca="false">IF(ISNUMBER($BA2179),$BA2179,IF(AND(ISNUMBER($D2179),ISNUMBER($BW2179),ISNUMBER($BX2179)),$D2179*($BX2179-$BW2179+1),""))</f>
        <v>4152</v>
      </c>
      <c r="H2179" s="0" t="s">
        <v>85</v>
      </c>
      <c r="I2179" s="0" t="s">
        <v>86</v>
      </c>
      <c r="J2179" s="0" t="n">
        <f aca="false">IF($BW2179&lt;&gt;"",$BW2179,"")</f>
        <v>2015</v>
      </c>
      <c r="K2179" s="0" t="n">
        <f aca="false">IF($BX2179&lt;&gt;"",$BX2179,"")</f>
        <v>2019</v>
      </c>
      <c r="L2179" s="0" t="n">
        <f aca="false">IF(AND(ISNUMBER($BW2179),ISNUMBER($BX2179)),($BW2179+$BX2179)/2,"")</f>
        <v>2017</v>
      </c>
      <c r="M2179" s="0" t="n">
        <f aca="false">IF($L2179&lt;&gt;"",$L2179,"")</f>
        <v>2017</v>
      </c>
      <c r="N2179" s="0" t="n">
        <f aca="false">IF(AND(ISNUMBER($BW2179),ISNUMBER($BX2179)),MIN(1,MAX(0,($BX2179-2016+1)/($BX2179-$BW2179+1))),"")</f>
        <v>0.8</v>
      </c>
      <c r="O2179" s="0" t="n">
        <f aca="false">IF(AND(ISNUMBER($BW2179),ISNUMBER($BX2179)),MIN(1,MAX(0,($BX2179-2017+1)/($BX2179-$BW2179+1))),"")</f>
        <v>0.6</v>
      </c>
      <c r="P2179" s="0" t="n">
        <f aca="false">IF(AND(ISNUMBER($BW2179),ISNUMBER($BX2179)),MIN(1,MAX(0,($BX2179-2018+1)/($BX2179-$BW2179+1))),"")</f>
        <v>0.4</v>
      </c>
      <c r="Q2179" s="0" t="n">
        <f aca="false">IF(AND(ISNUMBER($BW2179),ISNUMBER($BX2179)),MIN(1,MAX(0,($BX2179-2019+1)/($BX2179-$BW2179+1))),"")</f>
        <v>0.2</v>
      </c>
      <c r="R2179" s="0" t="n">
        <f aca="false">IF(AND(ISNUMBER($BW2179),ISNUMBER($BX2179)),MIN(1,MAX(0,($BX2179-2016+1)/($BX2179-$BW2179+1))),"")</f>
        <v>0.8</v>
      </c>
      <c r="S2179" s="0" t="n">
        <f aca="false">IF($L2179&lt;&gt;"",IF($L2179&gt;=2015.5,1,0),"")</f>
        <v>1</v>
      </c>
      <c r="T2179" s="0" t="n">
        <f aca="false">IF($L2179&lt;&gt;"",IF($L2179&gt;=2016,1,0),"")</f>
        <v>1</v>
      </c>
      <c r="U2179" s="0" t="n">
        <f aca="false">IF(ISNUMBER($BX2179),IF($BX2179&gt;=2016,1,0),"")</f>
        <v>1</v>
      </c>
      <c r="V2179" s="0" t="n">
        <f aca="false">IF(ISNUMBER($BW2179),IF($BW2179&gt;=2016,1,0),"")</f>
        <v>0</v>
      </c>
      <c r="W2179" s="0" t="str">
        <f aca="false">IF(AND(ISNUMBER($BW2179),ISNUMBER($BX2179)),IF($BW2179&gt;=2016,"post-only",IF($BX2179&lt;2016,"pre-only","mixed")),"")</f>
        <v>mixed</v>
      </c>
      <c r="X2179" s="0" t="n">
        <f aca="false">IF(AND(ISNUMBER($BW2179),ISNUMBER($BX2179)),MIN(1,MAX(0,($BX2179-2017+1)/($BX2179-$BW2179+1))),"")</f>
        <v>0.6</v>
      </c>
      <c r="Y2179" s="0" t="n">
        <f aca="false">IF(AND(ISNUMBER($BW2179),ISNUMBER($BX2179)),MIN(1,MAX(0,($BX2179-2018+1)/($BX2179-$BW2179+1))),"")</f>
        <v>0.4</v>
      </c>
      <c r="Z2179" s="0" t="n">
        <f aca="false">IF(AND(ISNUMBER($BW2179),ISNUMBER($BX2179)),MIN(1,MAX(0,($BX2179-2019+1)/($BX2179-$BW2179+1))),"")</f>
        <v>0.2</v>
      </c>
      <c r="AA2179" s="0" t="n">
        <f aca="false">IF(ISNUMBER($BX2179),IF($BX2179&gt;=2017,1,0),"")</f>
        <v>1</v>
      </c>
      <c r="AB2179" s="0" t="n">
        <f aca="false">IF(ISNUMBER($BX2179),IF($BX2179&gt;=2018,1,0),"")</f>
        <v>1</v>
      </c>
      <c r="AC2179" s="0" t="n">
        <f aca="false">IF(ISNUMBER($BX2179),IF($BX2179&gt;=2019,1,0),"")</f>
        <v>1</v>
      </c>
      <c r="AD2179" s="0" t="n">
        <f aca="false">IF($L2179&lt;&gt;"",IF($L2179&gt;2013,1,0),"")</f>
        <v>1</v>
      </c>
      <c r="AE2179" s="0" t="n">
        <f aca="false">IF($L2179&lt;&gt;"",1+IF($L2179&gt;2011,1,0)+IF($L2179&gt;2014,1,0),"")</f>
        <v>3</v>
      </c>
      <c r="AF2179" s="0" t="s">
        <v>87</v>
      </c>
      <c r="AG2179" s="0" t="s">
        <v>88</v>
      </c>
      <c r="AH2179" s="0" t="s">
        <v>89</v>
      </c>
      <c r="AI2179" s="0" t="s">
        <v>90</v>
      </c>
      <c r="AJ2179" s="0" t="s">
        <v>90</v>
      </c>
      <c r="AK2179" s="0" t="str">
        <f aca="false">IF(AND($CF2179&lt;&gt;"",IFERROR(INDEX(subsample_country_map!$B:$B,MATCH($CF2179,subsample_country_map!$A:$A,0)),"")&lt;&gt;""),INDEX(subsample_country_map!$B:$B,MATCH($CF2179,subsample_country_map!$A:$A,0)),INDEX(lookup!$AA:$AA,MATCH($A2179,lookup!$A:$A,0)))</f>
        <v>99_NCE</v>
      </c>
      <c r="AL2179" s="0" t="str">
        <f aca="false">IF(AND($CF2179&lt;&gt;"",IFERROR(INDEX(subsample_country_map!$C:$C,MATCH($CF2179,subsample_country_map!$A:$A,0)),"")&lt;&gt;""),INDEX(subsample_country_map!$C:$C,MATCH($CF2179,subsample_country_map!$A:$A,0)),INDEX(lookup!$AB:$AB,MATCH($A2179,lookup!$A:$A,0)))</f>
        <v>99_NCE</v>
      </c>
      <c r="AM2179" s="0" t="str">
        <f aca="false">IF(AND($CF2179&lt;&gt;"",IFERROR(INDEX(subsample_country_map!$D:$D,MATCH($CF2179,subsample_country_map!$A:$A,0)),"")&lt;&gt;""),INDEX(subsample_country_map!$D:$D,MATCH($CF2179,subsample_country_map!$A:$A,0)),INDEX(lookup!$AC:$AC,MATCH($A2179,lookup!$A:$A,0)))</f>
        <v>99_NCE</v>
      </c>
      <c r="AN2179" s="0" t="str">
        <f aca="false">IF(AND($CF2179&lt;&gt;"",IFERROR(INDEX(subsample_country_map!$E:$E,MATCH($CF2179,subsample_country_map!$A:$A,0)),"")&lt;&gt;""),INDEX(subsample_country_map!$E:$E,MATCH($CF2179,subsample_country_map!$A:$A,0)),INDEX(lookup!$AD:$AD,MATCH($A2179,lookup!$A:$A,0)))</f>
        <v>99_NCE</v>
      </c>
      <c r="AO2179" s="0" t="str">
        <f aca="false">INDEX(lookup!$Y:$Y,MATCH($A2179,lookup!$A:$A,0))</f>
        <v>0_published</v>
      </c>
      <c r="AP2179" s="0" t="str">
        <f aca="false">INDEX(lookup!$Z:$Z,MATCH($A2179,lookup!$A:$A,0))</f>
        <v>1_VHB high</v>
      </c>
      <c r="AQ2179" s="0" t="str">
        <f aca="false">INDEX(lookup!$W:$W,MATCH($A2179,lookup!$A:$A,0))</f>
        <v>2_sust</v>
      </c>
      <c r="AS2179" s="0" t="s">
        <v>91</v>
      </c>
      <c r="AT2179" s="0" t="s">
        <v>111</v>
      </c>
      <c r="AU2179" s="0" t="s">
        <v>93</v>
      </c>
      <c r="AZ2179" s="0" t="s">
        <v>6284</v>
      </c>
      <c r="BA2179" s="0" t="n">
        <v>4152</v>
      </c>
      <c r="BB2179" s="0" t="s">
        <v>96</v>
      </c>
      <c r="BC2179" s="0" t="s">
        <v>97</v>
      </c>
      <c r="BD2179" s="0" t="s">
        <v>97</v>
      </c>
      <c r="BE2179" s="0" t="s">
        <v>98</v>
      </c>
      <c r="BI2179" s="0" t="s">
        <v>336</v>
      </c>
      <c r="BJ2179" s="0" t="s">
        <v>7339</v>
      </c>
      <c r="BK2179" s="0" t="s">
        <v>191</v>
      </c>
      <c r="BL2179" s="0" t="s">
        <v>7346</v>
      </c>
      <c r="BM2179" s="0" t="s">
        <v>7347</v>
      </c>
      <c r="BN2179" s="0" t="s">
        <v>104</v>
      </c>
      <c r="BO2179" s="0" t="s">
        <v>769</v>
      </c>
      <c r="BP2179" s="0" t="s">
        <v>7338</v>
      </c>
      <c r="BQ2179" s="0" t="s">
        <v>85</v>
      </c>
      <c r="BT2179" s="0" t="n">
        <v>0</v>
      </c>
      <c r="BU2179" s="0" t="s">
        <v>7342</v>
      </c>
      <c r="BW2179" s="0" t="n">
        <v>2015</v>
      </c>
      <c r="BX2179" s="0" t="n">
        <v>2019</v>
      </c>
      <c r="BY2179" s="0" t="s">
        <v>7343</v>
      </c>
      <c r="BZ2179" s="0" t="n">
        <v>2017</v>
      </c>
      <c r="CA2179" s="0" t="n">
        <v>0.8</v>
      </c>
      <c r="CB2179" s="0" t="n">
        <v>1</v>
      </c>
      <c r="CC2179" s="0" t="n">
        <v>1</v>
      </c>
      <c r="CD2179" s="0" t="n">
        <v>-0.100335347731076</v>
      </c>
      <c r="CE2179" s="0" t="n">
        <v>1</v>
      </c>
    </row>
    <row r="2180" customFormat="false" ht="15" hidden="false" customHeight="false" outlineLevel="0" collapsed="false">
      <c r="A2180" s="0" t="s">
        <v>7338</v>
      </c>
      <c r="B2180" s="0" t="n">
        <v>3485</v>
      </c>
      <c r="C2180" s="0" t="n">
        <v>-0.05</v>
      </c>
      <c r="D2180" s="0" t="n">
        <v>4152</v>
      </c>
      <c r="E2180" s="0" t="n">
        <f aca="false">IF(ISNUMBER($BA2180),$BA2180,IF(AND(ISNUMBER($D2180),ISNUMBER($BW2180),ISNUMBER($BX2180)),$D2180*($BX2180-$BW2180+1),""))</f>
        <v>4152</v>
      </c>
      <c r="H2180" s="0" t="s">
        <v>85</v>
      </c>
      <c r="I2180" s="0" t="s">
        <v>86</v>
      </c>
      <c r="J2180" s="0" t="n">
        <f aca="false">IF($BW2180&lt;&gt;"",$BW2180,"")</f>
        <v>2015</v>
      </c>
      <c r="K2180" s="0" t="n">
        <f aca="false">IF($BX2180&lt;&gt;"",$BX2180,"")</f>
        <v>2019</v>
      </c>
      <c r="L2180" s="0" t="n">
        <f aca="false">IF(AND(ISNUMBER($BW2180),ISNUMBER($BX2180)),($BW2180+$BX2180)/2,"")</f>
        <v>2017</v>
      </c>
      <c r="M2180" s="0" t="n">
        <f aca="false">IF($L2180&lt;&gt;"",$L2180,"")</f>
        <v>2017</v>
      </c>
      <c r="N2180" s="0" t="n">
        <f aca="false">IF(AND(ISNUMBER($BW2180),ISNUMBER($BX2180)),MIN(1,MAX(0,($BX2180-2016+1)/($BX2180-$BW2180+1))),"")</f>
        <v>0.8</v>
      </c>
      <c r="O2180" s="0" t="n">
        <f aca="false">IF(AND(ISNUMBER($BW2180),ISNUMBER($BX2180)),MIN(1,MAX(0,($BX2180-2017+1)/($BX2180-$BW2180+1))),"")</f>
        <v>0.6</v>
      </c>
      <c r="P2180" s="0" t="n">
        <f aca="false">IF(AND(ISNUMBER($BW2180),ISNUMBER($BX2180)),MIN(1,MAX(0,($BX2180-2018+1)/($BX2180-$BW2180+1))),"")</f>
        <v>0.4</v>
      </c>
      <c r="Q2180" s="0" t="n">
        <f aca="false">IF(AND(ISNUMBER($BW2180),ISNUMBER($BX2180)),MIN(1,MAX(0,($BX2180-2019+1)/($BX2180-$BW2180+1))),"")</f>
        <v>0.2</v>
      </c>
      <c r="R2180" s="0" t="n">
        <f aca="false">IF(AND(ISNUMBER($BW2180),ISNUMBER($BX2180)),MIN(1,MAX(0,($BX2180-2016+1)/($BX2180-$BW2180+1))),"")</f>
        <v>0.8</v>
      </c>
      <c r="S2180" s="0" t="n">
        <f aca="false">IF($L2180&lt;&gt;"",IF($L2180&gt;=2015.5,1,0),"")</f>
        <v>1</v>
      </c>
      <c r="T2180" s="0" t="n">
        <f aca="false">IF($L2180&lt;&gt;"",IF($L2180&gt;=2016,1,0),"")</f>
        <v>1</v>
      </c>
      <c r="U2180" s="0" t="n">
        <f aca="false">IF(ISNUMBER($BX2180),IF($BX2180&gt;=2016,1,0),"")</f>
        <v>1</v>
      </c>
      <c r="V2180" s="0" t="n">
        <f aca="false">IF(ISNUMBER($BW2180),IF($BW2180&gt;=2016,1,0),"")</f>
        <v>0</v>
      </c>
      <c r="W2180" s="0" t="str">
        <f aca="false">IF(AND(ISNUMBER($BW2180),ISNUMBER($BX2180)),IF($BW2180&gt;=2016,"post-only",IF($BX2180&lt;2016,"pre-only","mixed")),"")</f>
        <v>mixed</v>
      </c>
      <c r="X2180" s="0" t="n">
        <f aca="false">IF(AND(ISNUMBER($BW2180),ISNUMBER($BX2180)),MIN(1,MAX(0,($BX2180-2017+1)/($BX2180-$BW2180+1))),"")</f>
        <v>0.6</v>
      </c>
      <c r="Y2180" s="0" t="n">
        <f aca="false">IF(AND(ISNUMBER($BW2180),ISNUMBER($BX2180)),MIN(1,MAX(0,($BX2180-2018+1)/($BX2180-$BW2180+1))),"")</f>
        <v>0.4</v>
      </c>
      <c r="Z2180" s="0" t="n">
        <f aca="false">IF(AND(ISNUMBER($BW2180),ISNUMBER($BX2180)),MIN(1,MAX(0,($BX2180-2019+1)/($BX2180-$BW2180+1))),"")</f>
        <v>0.2</v>
      </c>
      <c r="AA2180" s="0" t="n">
        <f aca="false">IF(ISNUMBER($BX2180),IF($BX2180&gt;=2017,1,0),"")</f>
        <v>1</v>
      </c>
      <c r="AB2180" s="0" t="n">
        <f aca="false">IF(ISNUMBER($BX2180),IF($BX2180&gt;=2018,1,0),"")</f>
        <v>1</v>
      </c>
      <c r="AC2180" s="0" t="n">
        <f aca="false">IF(ISNUMBER($BX2180),IF($BX2180&gt;=2019,1,0),"")</f>
        <v>1</v>
      </c>
      <c r="AD2180" s="0" t="n">
        <f aca="false">IF($L2180&lt;&gt;"",IF($L2180&gt;2013,1,0),"")</f>
        <v>1</v>
      </c>
      <c r="AE2180" s="0" t="n">
        <f aca="false">IF($L2180&lt;&gt;"",1+IF($L2180&gt;2011,1,0)+IF($L2180&gt;2014,1,0),"")</f>
        <v>3</v>
      </c>
      <c r="AF2180" s="0" t="s">
        <v>87</v>
      </c>
      <c r="AG2180" s="0" t="s">
        <v>88</v>
      </c>
      <c r="AH2180" s="0" t="s">
        <v>89</v>
      </c>
      <c r="AI2180" s="0" t="s">
        <v>90</v>
      </c>
      <c r="AJ2180" s="0" t="s">
        <v>90</v>
      </c>
      <c r="AK2180" s="0" t="str">
        <f aca="false">IF(AND($CF2180&lt;&gt;"",IFERROR(INDEX(subsample_country_map!$B:$B,MATCH($CF2180,subsample_country_map!$A:$A,0)),"")&lt;&gt;""),INDEX(subsample_country_map!$B:$B,MATCH($CF2180,subsample_country_map!$A:$A,0)),INDEX(lookup!$AA:$AA,MATCH($A2180,lookup!$A:$A,0)))</f>
        <v>99_NCE</v>
      </c>
      <c r="AL2180" s="0" t="str">
        <f aca="false">IF(AND($CF2180&lt;&gt;"",IFERROR(INDEX(subsample_country_map!$C:$C,MATCH($CF2180,subsample_country_map!$A:$A,0)),"")&lt;&gt;""),INDEX(subsample_country_map!$C:$C,MATCH($CF2180,subsample_country_map!$A:$A,0)),INDEX(lookup!$AB:$AB,MATCH($A2180,lookup!$A:$A,0)))</f>
        <v>99_NCE</v>
      </c>
      <c r="AM2180" s="0" t="str">
        <f aca="false">IF(AND($CF2180&lt;&gt;"",IFERROR(INDEX(subsample_country_map!$D:$D,MATCH($CF2180,subsample_country_map!$A:$A,0)),"")&lt;&gt;""),INDEX(subsample_country_map!$D:$D,MATCH($CF2180,subsample_country_map!$A:$A,0)),INDEX(lookup!$AC:$AC,MATCH($A2180,lookup!$A:$A,0)))</f>
        <v>99_NCE</v>
      </c>
      <c r="AN2180" s="0" t="str">
        <f aca="false">IF(AND($CF2180&lt;&gt;"",IFERROR(INDEX(subsample_country_map!$E:$E,MATCH($CF2180,subsample_country_map!$A:$A,0)),"")&lt;&gt;""),INDEX(subsample_country_map!$E:$E,MATCH($CF2180,subsample_country_map!$A:$A,0)),INDEX(lookup!$AD:$AD,MATCH($A2180,lookup!$A:$A,0)))</f>
        <v>99_NCE</v>
      </c>
      <c r="AO2180" s="0" t="str">
        <f aca="false">INDEX(lookup!$Y:$Y,MATCH($A2180,lookup!$A:$A,0))</f>
        <v>0_published</v>
      </c>
      <c r="AP2180" s="0" t="str">
        <f aca="false">INDEX(lookup!$Z:$Z,MATCH($A2180,lookup!$A:$A,0))</f>
        <v>1_VHB high</v>
      </c>
      <c r="AQ2180" s="0" t="str">
        <f aca="false">INDEX(lookup!$W:$W,MATCH($A2180,lookup!$A:$A,0))</f>
        <v>2_sust</v>
      </c>
      <c r="AS2180" s="0" t="s">
        <v>91</v>
      </c>
      <c r="AT2180" s="0" t="s">
        <v>111</v>
      </c>
      <c r="AU2180" s="0" t="s">
        <v>93</v>
      </c>
      <c r="AZ2180" s="0" t="s">
        <v>1365</v>
      </c>
      <c r="BA2180" s="0" t="n">
        <v>4152</v>
      </c>
      <c r="BB2180" s="0" t="s">
        <v>96</v>
      </c>
      <c r="BC2180" s="0" t="s">
        <v>97</v>
      </c>
      <c r="BD2180" s="0" t="s">
        <v>97</v>
      </c>
      <c r="BE2180" s="0" t="s">
        <v>98</v>
      </c>
      <c r="BI2180" s="0" t="s">
        <v>336</v>
      </c>
      <c r="BJ2180" s="0" t="s">
        <v>7339</v>
      </c>
      <c r="BK2180" s="0" t="s">
        <v>191</v>
      </c>
      <c r="BL2180" s="0" t="s">
        <v>7348</v>
      </c>
      <c r="BM2180" s="0" t="s">
        <v>7349</v>
      </c>
      <c r="BN2180" s="0" t="s">
        <v>104</v>
      </c>
      <c r="BO2180" s="0" t="s">
        <v>769</v>
      </c>
      <c r="BP2180" s="0" t="s">
        <v>7338</v>
      </c>
      <c r="BQ2180" s="0" t="s">
        <v>85</v>
      </c>
      <c r="BT2180" s="0" t="n">
        <v>0</v>
      </c>
      <c r="BU2180" s="0" t="s">
        <v>7342</v>
      </c>
      <c r="BW2180" s="0" t="n">
        <v>2015</v>
      </c>
      <c r="BX2180" s="0" t="n">
        <v>2019</v>
      </c>
      <c r="BY2180" s="0" t="s">
        <v>7343</v>
      </c>
      <c r="BZ2180" s="0" t="n">
        <v>2017</v>
      </c>
      <c r="CA2180" s="0" t="n">
        <v>0.8</v>
      </c>
      <c r="CB2180" s="0" t="n">
        <v>1</v>
      </c>
      <c r="CC2180" s="0" t="n">
        <v>1</v>
      </c>
      <c r="CD2180" s="0" t="n">
        <v>-0.0500417292784913</v>
      </c>
      <c r="CE2180" s="0" t="n">
        <v>1</v>
      </c>
    </row>
    <row r="2181" customFormat="false" ht="15" hidden="false" customHeight="false" outlineLevel="0" collapsed="false">
      <c r="A2181" s="0" t="s">
        <v>7338</v>
      </c>
      <c r="B2181" s="0" t="n">
        <v>3486</v>
      </c>
      <c r="C2181" s="0" t="n">
        <v>-0.051036370852513</v>
      </c>
      <c r="D2181" s="0" t="n">
        <v>4152</v>
      </c>
      <c r="E2181" s="0" t="n">
        <f aca="false">IF(ISNUMBER($BA2181),$BA2181,IF(AND(ISNUMBER($D2181),ISNUMBER($BW2181),ISNUMBER($BX2181)),$D2181*($BX2181-$BW2181+1),""))</f>
        <v>4152</v>
      </c>
      <c r="H2181" s="0" t="s">
        <v>118</v>
      </c>
      <c r="I2181" s="0" t="s">
        <v>95</v>
      </c>
      <c r="J2181" s="0" t="n">
        <f aca="false">IF($BW2181&lt;&gt;"",$BW2181,"")</f>
        <v>2015</v>
      </c>
      <c r="K2181" s="0" t="n">
        <f aca="false">IF($BX2181&lt;&gt;"",$BX2181,"")</f>
        <v>2019</v>
      </c>
      <c r="L2181" s="0" t="n">
        <f aca="false">IF(AND(ISNUMBER($BW2181),ISNUMBER($BX2181)),($BW2181+$BX2181)/2,"")</f>
        <v>2017</v>
      </c>
      <c r="M2181" s="0" t="n">
        <f aca="false">IF($L2181&lt;&gt;"",$L2181,"")</f>
        <v>2017</v>
      </c>
      <c r="N2181" s="0" t="n">
        <f aca="false">IF(AND(ISNUMBER($BW2181),ISNUMBER($BX2181)),MIN(1,MAX(0,($BX2181-2016+1)/($BX2181-$BW2181+1))),"")</f>
        <v>0.8</v>
      </c>
      <c r="O2181" s="0" t="n">
        <f aca="false">IF(AND(ISNUMBER($BW2181),ISNUMBER($BX2181)),MIN(1,MAX(0,($BX2181-2017+1)/($BX2181-$BW2181+1))),"")</f>
        <v>0.6</v>
      </c>
      <c r="P2181" s="0" t="n">
        <f aca="false">IF(AND(ISNUMBER($BW2181),ISNUMBER($BX2181)),MIN(1,MAX(0,($BX2181-2018+1)/($BX2181-$BW2181+1))),"")</f>
        <v>0.4</v>
      </c>
      <c r="Q2181" s="0" t="n">
        <f aca="false">IF(AND(ISNUMBER($BW2181),ISNUMBER($BX2181)),MIN(1,MAX(0,($BX2181-2019+1)/($BX2181-$BW2181+1))),"")</f>
        <v>0.2</v>
      </c>
      <c r="R2181" s="0" t="n">
        <f aca="false">IF(AND(ISNUMBER($BW2181),ISNUMBER($BX2181)),MIN(1,MAX(0,($BX2181-2016+1)/($BX2181-$BW2181+1))),"")</f>
        <v>0.8</v>
      </c>
      <c r="S2181" s="0" t="n">
        <f aca="false">IF($L2181&lt;&gt;"",IF($L2181&gt;=2015.5,1,0),"")</f>
        <v>1</v>
      </c>
      <c r="T2181" s="0" t="n">
        <f aca="false">IF($L2181&lt;&gt;"",IF($L2181&gt;=2016,1,0),"")</f>
        <v>1</v>
      </c>
      <c r="U2181" s="0" t="n">
        <f aca="false">IF(ISNUMBER($BX2181),IF($BX2181&gt;=2016,1,0),"")</f>
        <v>1</v>
      </c>
      <c r="V2181" s="0" t="n">
        <f aca="false">IF(ISNUMBER($BW2181),IF($BW2181&gt;=2016,1,0),"")</f>
        <v>0</v>
      </c>
      <c r="W2181" s="0" t="str">
        <f aca="false">IF(AND(ISNUMBER($BW2181),ISNUMBER($BX2181)),IF($BW2181&gt;=2016,"post-only",IF($BX2181&lt;2016,"pre-only","mixed")),"")</f>
        <v>mixed</v>
      </c>
      <c r="X2181" s="0" t="n">
        <f aca="false">IF(AND(ISNUMBER($BW2181),ISNUMBER($BX2181)),MIN(1,MAX(0,($BX2181-2017+1)/($BX2181-$BW2181+1))),"")</f>
        <v>0.6</v>
      </c>
      <c r="Y2181" s="0" t="n">
        <f aca="false">IF(AND(ISNUMBER($BW2181),ISNUMBER($BX2181)),MIN(1,MAX(0,($BX2181-2018+1)/($BX2181-$BW2181+1))),"")</f>
        <v>0.4</v>
      </c>
      <c r="Z2181" s="0" t="n">
        <f aca="false">IF(AND(ISNUMBER($BW2181),ISNUMBER($BX2181)),MIN(1,MAX(0,($BX2181-2019+1)/($BX2181-$BW2181+1))),"")</f>
        <v>0.2</v>
      </c>
      <c r="AA2181" s="0" t="n">
        <f aca="false">IF(ISNUMBER($BX2181),IF($BX2181&gt;=2017,1,0),"")</f>
        <v>1</v>
      </c>
      <c r="AB2181" s="0" t="n">
        <f aca="false">IF(ISNUMBER($BX2181),IF($BX2181&gt;=2018,1,0),"")</f>
        <v>1</v>
      </c>
      <c r="AC2181" s="0" t="n">
        <f aca="false">IF(ISNUMBER($BX2181),IF($BX2181&gt;=2019,1,0),"")</f>
        <v>1</v>
      </c>
      <c r="AD2181" s="0" t="n">
        <f aca="false">IF($L2181&lt;&gt;"",IF($L2181&gt;2013,1,0),"")</f>
        <v>1</v>
      </c>
      <c r="AE2181" s="0" t="n">
        <f aca="false">IF($L2181&lt;&gt;"",1+IF($L2181&gt;2011,1,0)+IF($L2181&gt;2014,1,0),"")</f>
        <v>3</v>
      </c>
      <c r="AF2181" s="0" t="s">
        <v>87</v>
      </c>
      <c r="AG2181" s="0" t="s">
        <v>88</v>
      </c>
      <c r="AH2181" s="0" t="s">
        <v>89</v>
      </c>
      <c r="AI2181" s="0" t="s">
        <v>90</v>
      </c>
      <c r="AJ2181" s="0" t="s">
        <v>90</v>
      </c>
      <c r="AK2181" s="0" t="str">
        <f aca="false">IF(AND($CF2181&lt;&gt;"",IFERROR(INDEX(subsample_country_map!$B:$B,MATCH($CF2181,subsample_country_map!$A:$A,0)),"")&lt;&gt;""),INDEX(subsample_country_map!$B:$B,MATCH($CF2181,subsample_country_map!$A:$A,0)),INDEX(lookup!$AA:$AA,MATCH($A2181,lookup!$A:$A,0)))</f>
        <v>99_NCE</v>
      </c>
      <c r="AL2181" s="0" t="str">
        <f aca="false">IF(AND($CF2181&lt;&gt;"",IFERROR(INDEX(subsample_country_map!$C:$C,MATCH($CF2181,subsample_country_map!$A:$A,0)),"")&lt;&gt;""),INDEX(subsample_country_map!$C:$C,MATCH($CF2181,subsample_country_map!$A:$A,0)),INDEX(lookup!$AB:$AB,MATCH($A2181,lookup!$A:$A,0)))</f>
        <v>99_NCE</v>
      </c>
      <c r="AM2181" s="0" t="str">
        <f aca="false">IF(AND($CF2181&lt;&gt;"",IFERROR(INDEX(subsample_country_map!$D:$D,MATCH($CF2181,subsample_country_map!$A:$A,0)),"")&lt;&gt;""),INDEX(subsample_country_map!$D:$D,MATCH($CF2181,subsample_country_map!$A:$A,0)),INDEX(lookup!$AC:$AC,MATCH($A2181,lookup!$A:$A,0)))</f>
        <v>99_NCE</v>
      </c>
      <c r="AN2181" s="0" t="str">
        <f aca="false">IF(AND($CF2181&lt;&gt;"",IFERROR(INDEX(subsample_country_map!$E:$E,MATCH($CF2181,subsample_country_map!$A:$A,0)),"")&lt;&gt;""),INDEX(subsample_country_map!$E:$E,MATCH($CF2181,subsample_country_map!$A:$A,0)),INDEX(lookup!$AD:$AD,MATCH($A2181,lookup!$A:$A,0)))</f>
        <v>99_NCE</v>
      </c>
      <c r="AO2181" s="0" t="str">
        <f aca="false">INDEX(lookup!$Y:$Y,MATCH($A2181,lookup!$A:$A,0))</f>
        <v>0_published</v>
      </c>
      <c r="AP2181" s="0" t="str">
        <f aca="false">INDEX(lookup!$Z:$Z,MATCH($A2181,lookup!$A:$A,0))</f>
        <v>1_VHB high</v>
      </c>
      <c r="AQ2181" s="0" t="str">
        <f aca="false">INDEX(lookup!$W:$W,MATCH($A2181,lookup!$A:$A,0))</f>
        <v>2_sust</v>
      </c>
      <c r="AS2181" s="0" t="s">
        <v>91</v>
      </c>
      <c r="AT2181" s="0" t="s">
        <v>111</v>
      </c>
      <c r="AU2181" s="0" t="s">
        <v>93</v>
      </c>
      <c r="AV2181" s="0" t="s">
        <v>889</v>
      </c>
      <c r="AW2181" s="0" t="s">
        <v>2242</v>
      </c>
      <c r="BA2181" s="0" t="n">
        <v>4152</v>
      </c>
      <c r="BB2181" s="0" t="s">
        <v>96</v>
      </c>
      <c r="BC2181" s="0" t="s">
        <v>122</v>
      </c>
      <c r="BD2181" s="0" t="s">
        <v>348</v>
      </c>
      <c r="BE2181" s="0" t="s">
        <v>98</v>
      </c>
      <c r="BI2181" s="0" t="s">
        <v>99</v>
      </c>
      <c r="BJ2181" s="0" t="s">
        <v>7350</v>
      </c>
      <c r="BK2181" s="0" t="s">
        <v>209</v>
      </c>
      <c r="BL2181" s="0" t="s">
        <v>7351</v>
      </c>
      <c r="BM2181" s="0" t="s">
        <v>7352</v>
      </c>
      <c r="BN2181" s="0" t="s">
        <v>104</v>
      </c>
      <c r="BO2181" s="0" t="s">
        <v>769</v>
      </c>
      <c r="BP2181" s="0" t="s">
        <v>7338</v>
      </c>
      <c r="BQ2181" s="0" t="s">
        <v>755</v>
      </c>
      <c r="BT2181" s="0" t="n">
        <v>0</v>
      </c>
      <c r="BU2181" s="0" t="s">
        <v>7342</v>
      </c>
      <c r="BW2181" s="0" t="n">
        <v>2015</v>
      </c>
      <c r="BX2181" s="0" t="n">
        <v>2019</v>
      </c>
      <c r="BY2181" s="0" t="s">
        <v>7343</v>
      </c>
      <c r="BZ2181" s="0" t="n">
        <v>2017</v>
      </c>
      <c r="CA2181" s="0" t="n">
        <v>0.8</v>
      </c>
      <c r="CB2181" s="0" t="n">
        <v>1</v>
      </c>
      <c r="CC2181" s="0" t="n">
        <v>1</v>
      </c>
      <c r="CD2181" s="0" t="n">
        <v>-0.0510807519011432</v>
      </c>
      <c r="CE2181" s="0" t="n">
        <v>1</v>
      </c>
    </row>
    <row r="2182" customFormat="false" ht="15" hidden="false" customHeight="false" outlineLevel="0" collapsed="false">
      <c r="A2182" s="0" t="s">
        <v>7338</v>
      </c>
      <c r="B2182" s="0" t="n">
        <v>3487</v>
      </c>
      <c r="C2182" s="0" t="n">
        <v>-0.051036370852513</v>
      </c>
      <c r="D2182" s="0" t="n">
        <v>4152</v>
      </c>
      <c r="E2182" s="0" t="n">
        <f aca="false">IF(ISNUMBER($BA2182),$BA2182,IF(AND(ISNUMBER($D2182),ISNUMBER($BW2182),ISNUMBER($BX2182)),$D2182*($BX2182-$BW2182+1),""))</f>
        <v>4152</v>
      </c>
      <c r="H2182" s="0" t="s">
        <v>118</v>
      </c>
      <c r="I2182" s="0" t="s">
        <v>95</v>
      </c>
      <c r="J2182" s="0" t="n">
        <f aca="false">IF($BW2182&lt;&gt;"",$BW2182,"")</f>
        <v>2015</v>
      </c>
      <c r="K2182" s="0" t="n">
        <f aca="false">IF($BX2182&lt;&gt;"",$BX2182,"")</f>
        <v>2019</v>
      </c>
      <c r="L2182" s="0" t="n">
        <f aca="false">IF(AND(ISNUMBER($BW2182),ISNUMBER($BX2182)),($BW2182+$BX2182)/2,"")</f>
        <v>2017</v>
      </c>
      <c r="M2182" s="0" t="n">
        <f aca="false">IF($L2182&lt;&gt;"",$L2182,"")</f>
        <v>2017</v>
      </c>
      <c r="N2182" s="0" t="n">
        <f aca="false">IF(AND(ISNUMBER($BW2182),ISNUMBER($BX2182)),MIN(1,MAX(0,($BX2182-2016+1)/($BX2182-$BW2182+1))),"")</f>
        <v>0.8</v>
      </c>
      <c r="O2182" s="0" t="n">
        <f aca="false">IF(AND(ISNUMBER($BW2182),ISNUMBER($BX2182)),MIN(1,MAX(0,($BX2182-2017+1)/($BX2182-$BW2182+1))),"")</f>
        <v>0.6</v>
      </c>
      <c r="P2182" s="0" t="n">
        <f aca="false">IF(AND(ISNUMBER($BW2182),ISNUMBER($BX2182)),MIN(1,MAX(0,($BX2182-2018+1)/($BX2182-$BW2182+1))),"")</f>
        <v>0.4</v>
      </c>
      <c r="Q2182" s="0" t="n">
        <f aca="false">IF(AND(ISNUMBER($BW2182),ISNUMBER($BX2182)),MIN(1,MAX(0,($BX2182-2019+1)/($BX2182-$BW2182+1))),"")</f>
        <v>0.2</v>
      </c>
      <c r="R2182" s="0" t="n">
        <f aca="false">IF(AND(ISNUMBER($BW2182),ISNUMBER($BX2182)),MIN(1,MAX(0,($BX2182-2016+1)/($BX2182-$BW2182+1))),"")</f>
        <v>0.8</v>
      </c>
      <c r="S2182" s="0" t="n">
        <f aca="false">IF($L2182&lt;&gt;"",IF($L2182&gt;=2015.5,1,0),"")</f>
        <v>1</v>
      </c>
      <c r="T2182" s="0" t="n">
        <f aca="false">IF($L2182&lt;&gt;"",IF($L2182&gt;=2016,1,0),"")</f>
        <v>1</v>
      </c>
      <c r="U2182" s="0" t="n">
        <f aca="false">IF(ISNUMBER($BX2182),IF($BX2182&gt;=2016,1,0),"")</f>
        <v>1</v>
      </c>
      <c r="V2182" s="0" t="n">
        <f aca="false">IF(ISNUMBER($BW2182),IF($BW2182&gt;=2016,1,0),"")</f>
        <v>0</v>
      </c>
      <c r="W2182" s="0" t="str">
        <f aca="false">IF(AND(ISNUMBER($BW2182),ISNUMBER($BX2182)),IF($BW2182&gt;=2016,"post-only",IF($BX2182&lt;2016,"pre-only","mixed")),"")</f>
        <v>mixed</v>
      </c>
      <c r="X2182" s="0" t="n">
        <f aca="false">IF(AND(ISNUMBER($BW2182),ISNUMBER($BX2182)),MIN(1,MAX(0,($BX2182-2017+1)/($BX2182-$BW2182+1))),"")</f>
        <v>0.6</v>
      </c>
      <c r="Y2182" s="0" t="n">
        <f aca="false">IF(AND(ISNUMBER($BW2182),ISNUMBER($BX2182)),MIN(1,MAX(0,($BX2182-2018+1)/($BX2182-$BW2182+1))),"")</f>
        <v>0.4</v>
      </c>
      <c r="Z2182" s="0" t="n">
        <f aca="false">IF(AND(ISNUMBER($BW2182),ISNUMBER($BX2182)),MIN(1,MAX(0,($BX2182-2019+1)/($BX2182-$BW2182+1))),"")</f>
        <v>0.2</v>
      </c>
      <c r="AA2182" s="0" t="n">
        <f aca="false">IF(ISNUMBER($BX2182),IF($BX2182&gt;=2017,1,0),"")</f>
        <v>1</v>
      </c>
      <c r="AB2182" s="0" t="n">
        <f aca="false">IF(ISNUMBER($BX2182),IF($BX2182&gt;=2018,1,0),"")</f>
        <v>1</v>
      </c>
      <c r="AC2182" s="0" t="n">
        <f aca="false">IF(ISNUMBER($BX2182),IF($BX2182&gt;=2019,1,0),"")</f>
        <v>1</v>
      </c>
      <c r="AD2182" s="0" t="n">
        <f aca="false">IF($L2182&lt;&gt;"",IF($L2182&gt;2013,1,0),"")</f>
        <v>1</v>
      </c>
      <c r="AE2182" s="0" t="n">
        <f aca="false">IF($L2182&lt;&gt;"",1+IF($L2182&gt;2011,1,0)+IF($L2182&gt;2014,1,0),"")</f>
        <v>3</v>
      </c>
      <c r="AF2182" s="0" t="s">
        <v>87</v>
      </c>
      <c r="AG2182" s="0" t="s">
        <v>88</v>
      </c>
      <c r="AH2182" s="0" t="s">
        <v>89</v>
      </c>
      <c r="AI2182" s="0" t="s">
        <v>90</v>
      </c>
      <c r="AJ2182" s="0" t="s">
        <v>90</v>
      </c>
      <c r="AK2182" s="0" t="str">
        <f aca="false">IF(AND($CF2182&lt;&gt;"",IFERROR(INDEX(subsample_country_map!$B:$B,MATCH($CF2182,subsample_country_map!$A:$A,0)),"")&lt;&gt;""),INDEX(subsample_country_map!$B:$B,MATCH($CF2182,subsample_country_map!$A:$A,0)),INDEX(lookup!$AA:$AA,MATCH($A2182,lookup!$A:$A,0)))</f>
        <v>99_NCE</v>
      </c>
      <c r="AL2182" s="0" t="str">
        <f aca="false">IF(AND($CF2182&lt;&gt;"",IFERROR(INDEX(subsample_country_map!$C:$C,MATCH($CF2182,subsample_country_map!$A:$A,0)),"")&lt;&gt;""),INDEX(subsample_country_map!$C:$C,MATCH($CF2182,subsample_country_map!$A:$A,0)),INDEX(lookup!$AB:$AB,MATCH($A2182,lookup!$A:$A,0)))</f>
        <v>99_NCE</v>
      </c>
      <c r="AM2182" s="0" t="str">
        <f aca="false">IF(AND($CF2182&lt;&gt;"",IFERROR(INDEX(subsample_country_map!$D:$D,MATCH($CF2182,subsample_country_map!$A:$A,0)),"")&lt;&gt;""),INDEX(subsample_country_map!$D:$D,MATCH($CF2182,subsample_country_map!$A:$A,0)),INDEX(lookup!$AC:$AC,MATCH($A2182,lookup!$A:$A,0)))</f>
        <v>99_NCE</v>
      </c>
      <c r="AN2182" s="0" t="str">
        <f aca="false">IF(AND($CF2182&lt;&gt;"",IFERROR(INDEX(subsample_country_map!$E:$E,MATCH($CF2182,subsample_country_map!$A:$A,0)),"")&lt;&gt;""),INDEX(subsample_country_map!$E:$E,MATCH($CF2182,subsample_country_map!$A:$A,0)),INDEX(lookup!$AD:$AD,MATCH($A2182,lookup!$A:$A,0)))</f>
        <v>99_NCE</v>
      </c>
      <c r="AO2182" s="0" t="str">
        <f aca="false">INDEX(lookup!$Y:$Y,MATCH($A2182,lookup!$A:$A,0))</f>
        <v>0_published</v>
      </c>
      <c r="AP2182" s="0" t="str">
        <f aca="false">INDEX(lookup!$Z:$Z,MATCH($A2182,lookup!$A:$A,0))</f>
        <v>1_VHB high</v>
      </c>
      <c r="AQ2182" s="0" t="str">
        <f aca="false">INDEX(lookup!$W:$W,MATCH($A2182,lookup!$A:$A,0))</f>
        <v>2_sust</v>
      </c>
      <c r="AS2182" s="0" t="s">
        <v>91</v>
      </c>
      <c r="AT2182" s="0" t="s">
        <v>111</v>
      </c>
      <c r="AU2182" s="0" t="s">
        <v>93</v>
      </c>
      <c r="AV2182" s="0" t="s">
        <v>889</v>
      </c>
      <c r="AW2182" s="0" t="s">
        <v>2242</v>
      </c>
      <c r="BA2182" s="0" t="n">
        <v>4152</v>
      </c>
      <c r="BB2182" s="0" t="s">
        <v>96</v>
      </c>
      <c r="BC2182" s="0" t="s">
        <v>122</v>
      </c>
      <c r="BD2182" s="0" t="s">
        <v>348</v>
      </c>
      <c r="BE2182" s="0" t="s">
        <v>98</v>
      </c>
      <c r="BI2182" s="0" t="s">
        <v>124</v>
      </c>
      <c r="BJ2182" s="0" t="s">
        <v>7353</v>
      </c>
      <c r="BK2182" s="0" t="s">
        <v>318</v>
      </c>
      <c r="BL2182" s="0" t="s">
        <v>7354</v>
      </c>
      <c r="BM2182" s="0" t="s">
        <v>7345</v>
      </c>
      <c r="BN2182" s="0" t="s">
        <v>104</v>
      </c>
      <c r="BO2182" s="0" t="s">
        <v>769</v>
      </c>
      <c r="BP2182" s="0" t="s">
        <v>7338</v>
      </c>
      <c r="BQ2182" s="0" t="s">
        <v>755</v>
      </c>
      <c r="BT2182" s="0" t="n">
        <v>0</v>
      </c>
      <c r="BU2182" s="0" t="s">
        <v>7342</v>
      </c>
      <c r="BW2182" s="0" t="n">
        <v>2015</v>
      </c>
      <c r="BX2182" s="0" t="n">
        <v>2019</v>
      </c>
      <c r="BY2182" s="0" t="s">
        <v>7343</v>
      </c>
      <c r="BZ2182" s="0" t="n">
        <v>2017</v>
      </c>
      <c r="CA2182" s="0" t="n">
        <v>0.8</v>
      </c>
      <c r="CB2182" s="0" t="n">
        <v>1</v>
      </c>
      <c r="CC2182" s="0" t="n">
        <v>1</v>
      </c>
      <c r="CD2182" s="0" t="n">
        <v>-0.0510807519011432</v>
      </c>
      <c r="CE2182" s="0" t="n">
        <v>1</v>
      </c>
    </row>
    <row r="2183" customFormat="false" ht="15" hidden="false" customHeight="false" outlineLevel="0" collapsed="false">
      <c r="A2183" s="0" t="s">
        <v>7338</v>
      </c>
      <c r="B2183" s="0" t="n">
        <v>3488</v>
      </c>
      <c r="C2183" s="0" t="n">
        <v>-0.051036370852513</v>
      </c>
      <c r="D2183" s="0" t="n">
        <v>4152</v>
      </c>
      <c r="E2183" s="0" t="n">
        <f aca="false">IF(ISNUMBER($BA2183),$BA2183,IF(AND(ISNUMBER($D2183),ISNUMBER($BW2183),ISNUMBER($BX2183)),$D2183*($BX2183-$BW2183+1),""))</f>
        <v>4152</v>
      </c>
      <c r="H2183" s="0" t="s">
        <v>118</v>
      </c>
      <c r="I2183" s="0" t="s">
        <v>95</v>
      </c>
      <c r="J2183" s="0" t="n">
        <f aca="false">IF($BW2183&lt;&gt;"",$BW2183,"")</f>
        <v>2015</v>
      </c>
      <c r="K2183" s="0" t="n">
        <f aca="false">IF($BX2183&lt;&gt;"",$BX2183,"")</f>
        <v>2019</v>
      </c>
      <c r="L2183" s="0" t="n">
        <f aca="false">IF(AND(ISNUMBER($BW2183),ISNUMBER($BX2183)),($BW2183+$BX2183)/2,"")</f>
        <v>2017</v>
      </c>
      <c r="M2183" s="0" t="n">
        <f aca="false">IF($L2183&lt;&gt;"",$L2183,"")</f>
        <v>2017</v>
      </c>
      <c r="N2183" s="0" t="n">
        <f aca="false">IF(AND(ISNUMBER($BW2183),ISNUMBER($BX2183)),MIN(1,MAX(0,($BX2183-2016+1)/($BX2183-$BW2183+1))),"")</f>
        <v>0.8</v>
      </c>
      <c r="O2183" s="0" t="n">
        <f aca="false">IF(AND(ISNUMBER($BW2183),ISNUMBER($BX2183)),MIN(1,MAX(0,($BX2183-2017+1)/($BX2183-$BW2183+1))),"")</f>
        <v>0.6</v>
      </c>
      <c r="P2183" s="0" t="n">
        <f aca="false">IF(AND(ISNUMBER($BW2183),ISNUMBER($BX2183)),MIN(1,MAX(0,($BX2183-2018+1)/($BX2183-$BW2183+1))),"")</f>
        <v>0.4</v>
      </c>
      <c r="Q2183" s="0" t="n">
        <f aca="false">IF(AND(ISNUMBER($BW2183),ISNUMBER($BX2183)),MIN(1,MAX(0,($BX2183-2019+1)/($BX2183-$BW2183+1))),"")</f>
        <v>0.2</v>
      </c>
      <c r="R2183" s="0" t="n">
        <f aca="false">IF(AND(ISNUMBER($BW2183),ISNUMBER($BX2183)),MIN(1,MAX(0,($BX2183-2016+1)/($BX2183-$BW2183+1))),"")</f>
        <v>0.8</v>
      </c>
      <c r="S2183" s="0" t="n">
        <f aca="false">IF($L2183&lt;&gt;"",IF($L2183&gt;=2015.5,1,0),"")</f>
        <v>1</v>
      </c>
      <c r="T2183" s="0" t="n">
        <f aca="false">IF($L2183&lt;&gt;"",IF($L2183&gt;=2016,1,0),"")</f>
        <v>1</v>
      </c>
      <c r="U2183" s="0" t="n">
        <f aca="false">IF(ISNUMBER($BX2183),IF($BX2183&gt;=2016,1,0),"")</f>
        <v>1</v>
      </c>
      <c r="V2183" s="0" t="n">
        <f aca="false">IF(ISNUMBER($BW2183),IF($BW2183&gt;=2016,1,0),"")</f>
        <v>0</v>
      </c>
      <c r="W2183" s="0" t="str">
        <f aca="false">IF(AND(ISNUMBER($BW2183),ISNUMBER($BX2183)),IF($BW2183&gt;=2016,"post-only",IF($BX2183&lt;2016,"pre-only","mixed")),"")</f>
        <v>mixed</v>
      </c>
      <c r="X2183" s="0" t="n">
        <f aca="false">IF(AND(ISNUMBER($BW2183),ISNUMBER($BX2183)),MIN(1,MAX(0,($BX2183-2017+1)/($BX2183-$BW2183+1))),"")</f>
        <v>0.6</v>
      </c>
      <c r="Y2183" s="0" t="n">
        <f aca="false">IF(AND(ISNUMBER($BW2183),ISNUMBER($BX2183)),MIN(1,MAX(0,($BX2183-2018+1)/($BX2183-$BW2183+1))),"")</f>
        <v>0.4</v>
      </c>
      <c r="Z2183" s="0" t="n">
        <f aca="false">IF(AND(ISNUMBER($BW2183),ISNUMBER($BX2183)),MIN(1,MAX(0,($BX2183-2019+1)/($BX2183-$BW2183+1))),"")</f>
        <v>0.2</v>
      </c>
      <c r="AA2183" s="0" t="n">
        <f aca="false">IF(ISNUMBER($BX2183),IF($BX2183&gt;=2017,1,0),"")</f>
        <v>1</v>
      </c>
      <c r="AB2183" s="0" t="n">
        <f aca="false">IF(ISNUMBER($BX2183),IF($BX2183&gt;=2018,1,0),"")</f>
        <v>1</v>
      </c>
      <c r="AC2183" s="0" t="n">
        <f aca="false">IF(ISNUMBER($BX2183),IF($BX2183&gt;=2019,1,0),"")</f>
        <v>1</v>
      </c>
      <c r="AD2183" s="0" t="n">
        <f aca="false">IF($L2183&lt;&gt;"",IF($L2183&gt;2013,1,0),"")</f>
        <v>1</v>
      </c>
      <c r="AE2183" s="0" t="n">
        <f aca="false">IF($L2183&lt;&gt;"",1+IF($L2183&gt;2011,1,0)+IF($L2183&gt;2014,1,0),"")</f>
        <v>3</v>
      </c>
      <c r="AF2183" s="0" t="s">
        <v>87</v>
      </c>
      <c r="AG2183" s="0" t="s">
        <v>88</v>
      </c>
      <c r="AH2183" s="0" t="s">
        <v>89</v>
      </c>
      <c r="AI2183" s="0" t="s">
        <v>90</v>
      </c>
      <c r="AJ2183" s="0" t="s">
        <v>90</v>
      </c>
      <c r="AK2183" s="0" t="str">
        <f aca="false">IF(AND($CF2183&lt;&gt;"",IFERROR(INDEX(subsample_country_map!$B:$B,MATCH($CF2183,subsample_country_map!$A:$A,0)),"")&lt;&gt;""),INDEX(subsample_country_map!$B:$B,MATCH($CF2183,subsample_country_map!$A:$A,0)),INDEX(lookup!$AA:$AA,MATCH($A2183,lookup!$A:$A,0)))</f>
        <v>99_NCE</v>
      </c>
      <c r="AL2183" s="0" t="str">
        <f aca="false">IF(AND($CF2183&lt;&gt;"",IFERROR(INDEX(subsample_country_map!$C:$C,MATCH($CF2183,subsample_country_map!$A:$A,0)),"")&lt;&gt;""),INDEX(subsample_country_map!$C:$C,MATCH($CF2183,subsample_country_map!$A:$A,0)),INDEX(lookup!$AB:$AB,MATCH($A2183,lookup!$A:$A,0)))</f>
        <v>99_NCE</v>
      </c>
      <c r="AM2183" s="0" t="str">
        <f aca="false">IF(AND($CF2183&lt;&gt;"",IFERROR(INDEX(subsample_country_map!$D:$D,MATCH($CF2183,subsample_country_map!$A:$A,0)),"")&lt;&gt;""),INDEX(subsample_country_map!$D:$D,MATCH($CF2183,subsample_country_map!$A:$A,0)),INDEX(lookup!$AC:$AC,MATCH($A2183,lookup!$A:$A,0)))</f>
        <v>99_NCE</v>
      </c>
      <c r="AN2183" s="0" t="str">
        <f aca="false">IF(AND($CF2183&lt;&gt;"",IFERROR(INDEX(subsample_country_map!$E:$E,MATCH($CF2183,subsample_country_map!$A:$A,0)),"")&lt;&gt;""),INDEX(subsample_country_map!$E:$E,MATCH($CF2183,subsample_country_map!$A:$A,0)),INDEX(lookup!$AD:$AD,MATCH($A2183,lookup!$A:$A,0)))</f>
        <v>99_NCE</v>
      </c>
      <c r="AO2183" s="0" t="str">
        <f aca="false">INDEX(lookup!$Y:$Y,MATCH($A2183,lookup!$A:$A,0))</f>
        <v>0_published</v>
      </c>
      <c r="AP2183" s="0" t="str">
        <f aca="false">INDEX(lookup!$Z:$Z,MATCH($A2183,lookup!$A:$A,0))</f>
        <v>1_VHB high</v>
      </c>
      <c r="AQ2183" s="0" t="str">
        <f aca="false">INDEX(lookup!$W:$W,MATCH($A2183,lookup!$A:$A,0))</f>
        <v>2_sust</v>
      </c>
      <c r="AS2183" s="0" t="s">
        <v>91</v>
      </c>
      <c r="AT2183" s="0" t="s">
        <v>111</v>
      </c>
      <c r="AU2183" s="0" t="s">
        <v>93</v>
      </c>
      <c r="AV2183" s="0" t="s">
        <v>3494</v>
      </c>
      <c r="AW2183" s="0" t="s">
        <v>2242</v>
      </c>
      <c r="BA2183" s="0" t="n">
        <v>4152</v>
      </c>
      <c r="BB2183" s="0" t="s">
        <v>96</v>
      </c>
      <c r="BC2183" s="0" t="s">
        <v>122</v>
      </c>
      <c r="BD2183" s="0" t="s">
        <v>348</v>
      </c>
      <c r="BE2183" s="0" t="s">
        <v>98</v>
      </c>
      <c r="BI2183" s="0" t="s">
        <v>124</v>
      </c>
      <c r="BJ2183" s="0" t="s">
        <v>7355</v>
      </c>
      <c r="BK2183" s="0" t="s">
        <v>318</v>
      </c>
      <c r="BL2183" s="0" t="s">
        <v>7356</v>
      </c>
      <c r="BM2183" s="0" t="s">
        <v>7347</v>
      </c>
      <c r="BN2183" s="0" t="s">
        <v>104</v>
      </c>
      <c r="BO2183" s="0" t="s">
        <v>769</v>
      </c>
      <c r="BP2183" s="0" t="s">
        <v>7338</v>
      </c>
      <c r="BQ2183" s="0" t="s">
        <v>755</v>
      </c>
      <c r="BT2183" s="0" t="n">
        <v>0</v>
      </c>
      <c r="BU2183" s="0" t="s">
        <v>7342</v>
      </c>
      <c r="BW2183" s="0" t="n">
        <v>2015</v>
      </c>
      <c r="BX2183" s="0" t="n">
        <v>2019</v>
      </c>
      <c r="BY2183" s="0" t="s">
        <v>7343</v>
      </c>
      <c r="BZ2183" s="0" t="n">
        <v>2017</v>
      </c>
      <c r="CA2183" s="0" t="n">
        <v>0.8</v>
      </c>
      <c r="CB2183" s="0" t="n">
        <v>1</v>
      </c>
      <c r="CC2183" s="0" t="n">
        <v>1</v>
      </c>
      <c r="CD2183" s="0" t="n">
        <v>-0.0510807519011432</v>
      </c>
      <c r="CE2183" s="0" t="n">
        <v>1</v>
      </c>
    </row>
    <row r="2184" customFormat="false" ht="15" hidden="false" customHeight="false" outlineLevel="0" collapsed="false">
      <c r="A2184" s="0" t="s">
        <v>7338</v>
      </c>
      <c r="B2184" s="0" t="n">
        <v>3489</v>
      </c>
      <c r="C2184" s="0" t="n">
        <v>-0.051036370852513</v>
      </c>
      <c r="D2184" s="0" t="n">
        <v>4152</v>
      </c>
      <c r="E2184" s="0" t="n">
        <f aca="false">IF(ISNUMBER($BA2184),$BA2184,IF(AND(ISNUMBER($D2184),ISNUMBER($BW2184),ISNUMBER($BX2184)),$D2184*($BX2184-$BW2184+1),""))</f>
        <v>4152</v>
      </c>
      <c r="H2184" s="0" t="s">
        <v>118</v>
      </c>
      <c r="I2184" s="0" t="s">
        <v>95</v>
      </c>
      <c r="J2184" s="0" t="n">
        <f aca="false">IF($BW2184&lt;&gt;"",$BW2184,"")</f>
        <v>2015</v>
      </c>
      <c r="K2184" s="0" t="n">
        <f aca="false">IF($BX2184&lt;&gt;"",$BX2184,"")</f>
        <v>2019</v>
      </c>
      <c r="L2184" s="0" t="n">
        <f aca="false">IF(AND(ISNUMBER($BW2184),ISNUMBER($BX2184)),($BW2184+$BX2184)/2,"")</f>
        <v>2017</v>
      </c>
      <c r="M2184" s="0" t="n">
        <f aca="false">IF($L2184&lt;&gt;"",$L2184,"")</f>
        <v>2017</v>
      </c>
      <c r="N2184" s="0" t="n">
        <f aca="false">IF(AND(ISNUMBER($BW2184),ISNUMBER($BX2184)),MIN(1,MAX(0,($BX2184-2016+1)/($BX2184-$BW2184+1))),"")</f>
        <v>0.8</v>
      </c>
      <c r="O2184" s="0" t="n">
        <f aca="false">IF(AND(ISNUMBER($BW2184),ISNUMBER($BX2184)),MIN(1,MAX(0,($BX2184-2017+1)/($BX2184-$BW2184+1))),"")</f>
        <v>0.6</v>
      </c>
      <c r="P2184" s="0" t="n">
        <f aca="false">IF(AND(ISNUMBER($BW2184),ISNUMBER($BX2184)),MIN(1,MAX(0,($BX2184-2018+1)/($BX2184-$BW2184+1))),"")</f>
        <v>0.4</v>
      </c>
      <c r="Q2184" s="0" t="n">
        <f aca="false">IF(AND(ISNUMBER($BW2184),ISNUMBER($BX2184)),MIN(1,MAX(0,($BX2184-2019+1)/($BX2184-$BW2184+1))),"")</f>
        <v>0.2</v>
      </c>
      <c r="R2184" s="0" t="n">
        <f aca="false">IF(AND(ISNUMBER($BW2184),ISNUMBER($BX2184)),MIN(1,MAX(0,($BX2184-2016+1)/($BX2184-$BW2184+1))),"")</f>
        <v>0.8</v>
      </c>
      <c r="S2184" s="0" t="n">
        <f aca="false">IF($L2184&lt;&gt;"",IF($L2184&gt;=2015.5,1,0),"")</f>
        <v>1</v>
      </c>
      <c r="T2184" s="0" t="n">
        <f aca="false">IF($L2184&lt;&gt;"",IF($L2184&gt;=2016,1,0),"")</f>
        <v>1</v>
      </c>
      <c r="U2184" s="0" t="n">
        <f aca="false">IF(ISNUMBER($BX2184),IF($BX2184&gt;=2016,1,0),"")</f>
        <v>1</v>
      </c>
      <c r="V2184" s="0" t="n">
        <f aca="false">IF(ISNUMBER($BW2184),IF($BW2184&gt;=2016,1,0),"")</f>
        <v>0</v>
      </c>
      <c r="W2184" s="0" t="str">
        <f aca="false">IF(AND(ISNUMBER($BW2184),ISNUMBER($BX2184)),IF($BW2184&gt;=2016,"post-only",IF($BX2184&lt;2016,"pre-only","mixed")),"")</f>
        <v>mixed</v>
      </c>
      <c r="X2184" s="0" t="n">
        <f aca="false">IF(AND(ISNUMBER($BW2184),ISNUMBER($BX2184)),MIN(1,MAX(0,($BX2184-2017+1)/($BX2184-$BW2184+1))),"")</f>
        <v>0.6</v>
      </c>
      <c r="Y2184" s="0" t="n">
        <f aca="false">IF(AND(ISNUMBER($BW2184),ISNUMBER($BX2184)),MIN(1,MAX(0,($BX2184-2018+1)/($BX2184-$BW2184+1))),"")</f>
        <v>0.4</v>
      </c>
      <c r="Z2184" s="0" t="n">
        <f aca="false">IF(AND(ISNUMBER($BW2184),ISNUMBER($BX2184)),MIN(1,MAX(0,($BX2184-2019+1)/($BX2184-$BW2184+1))),"")</f>
        <v>0.2</v>
      </c>
      <c r="AA2184" s="0" t="n">
        <f aca="false">IF(ISNUMBER($BX2184),IF($BX2184&gt;=2017,1,0),"")</f>
        <v>1</v>
      </c>
      <c r="AB2184" s="0" t="n">
        <f aca="false">IF(ISNUMBER($BX2184),IF($BX2184&gt;=2018,1,0),"")</f>
        <v>1</v>
      </c>
      <c r="AC2184" s="0" t="n">
        <f aca="false">IF(ISNUMBER($BX2184),IF($BX2184&gt;=2019,1,0),"")</f>
        <v>1</v>
      </c>
      <c r="AD2184" s="0" t="n">
        <f aca="false">IF($L2184&lt;&gt;"",IF($L2184&gt;2013,1,0),"")</f>
        <v>1</v>
      </c>
      <c r="AE2184" s="0" t="n">
        <f aca="false">IF($L2184&lt;&gt;"",1+IF($L2184&gt;2011,1,0)+IF($L2184&gt;2014,1,0),"")</f>
        <v>3</v>
      </c>
      <c r="AF2184" s="0" t="s">
        <v>87</v>
      </c>
      <c r="AG2184" s="0" t="s">
        <v>88</v>
      </c>
      <c r="AH2184" s="0" t="s">
        <v>89</v>
      </c>
      <c r="AI2184" s="0" t="s">
        <v>90</v>
      </c>
      <c r="AJ2184" s="0" t="s">
        <v>90</v>
      </c>
      <c r="AK2184" s="0" t="str">
        <f aca="false">IF(AND($CF2184&lt;&gt;"",IFERROR(INDEX(subsample_country_map!$B:$B,MATCH($CF2184,subsample_country_map!$A:$A,0)),"")&lt;&gt;""),INDEX(subsample_country_map!$B:$B,MATCH($CF2184,subsample_country_map!$A:$A,0)),INDEX(lookup!$AA:$AA,MATCH($A2184,lookup!$A:$A,0)))</f>
        <v>99_NCE</v>
      </c>
      <c r="AL2184" s="0" t="str">
        <f aca="false">IF(AND($CF2184&lt;&gt;"",IFERROR(INDEX(subsample_country_map!$C:$C,MATCH($CF2184,subsample_country_map!$A:$A,0)),"")&lt;&gt;""),INDEX(subsample_country_map!$C:$C,MATCH($CF2184,subsample_country_map!$A:$A,0)),INDEX(lookup!$AB:$AB,MATCH($A2184,lookup!$A:$A,0)))</f>
        <v>99_NCE</v>
      </c>
      <c r="AM2184" s="0" t="str">
        <f aca="false">IF(AND($CF2184&lt;&gt;"",IFERROR(INDEX(subsample_country_map!$D:$D,MATCH($CF2184,subsample_country_map!$A:$A,0)),"")&lt;&gt;""),INDEX(subsample_country_map!$D:$D,MATCH($CF2184,subsample_country_map!$A:$A,0)),INDEX(lookup!$AC:$AC,MATCH($A2184,lookup!$A:$A,0)))</f>
        <v>99_NCE</v>
      </c>
      <c r="AN2184" s="0" t="str">
        <f aca="false">IF(AND($CF2184&lt;&gt;"",IFERROR(INDEX(subsample_country_map!$E:$E,MATCH($CF2184,subsample_country_map!$A:$A,0)),"")&lt;&gt;""),INDEX(subsample_country_map!$E:$E,MATCH($CF2184,subsample_country_map!$A:$A,0)),INDEX(lookup!$AD:$AD,MATCH($A2184,lookup!$A:$A,0)))</f>
        <v>99_NCE</v>
      </c>
      <c r="AO2184" s="0" t="str">
        <f aca="false">INDEX(lookup!$Y:$Y,MATCH($A2184,lookup!$A:$A,0))</f>
        <v>0_published</v>
      </c>
      <c r="AP2184" s="0" t="str">
        <f aca="false">INDEX(lookup!$Z:$Z,MATCH($A2184,lookup!$A:$A,0))</f>
        <v>1_VHB high</v>
      </c>
      <c r="AQ2184" s="0" t="str">
        <f aca="false">INDEX(lookup!$W:$W,MATCH($A2184,lookup!$A:$A,0))</f>
        <v>2_sust</v>
      </c>
      <c r="AS2184" s="0" t="s">
        <v>91</v>
      </c>
      <c r="AT2184" s="0" t="s">
        <v>111</v>
      </c>
      <c r="AU2184" s="0" t="s">
        <v>93</v>
      </c>
      <c r="AV2184" s="0" t="s">
        <v>3521</v>
      </c>
      <c r="AW2184" s="0" t="s">
        <v>2242</v>
      </c>
      <c r="BA2184" s="0" t="n">
        <v>4152</v>
      </c>
      <c r="BB2184" s="0" t="s">
        <v>96</v>
      </c>
      <c r="BC2184" s="0" t="s">
        <v>122</v>
      </c>
      <c r="BD2184" s="0" t="s">
        <v>348</v>
      </c>
      <c r="BE2184" s="0" t="s">
        <v>98</v>
      </c>
      <c r="BI2184" s="0" t="s">
        <v>124</v>
      </c>
      <c r="BJ2184" s="0" t="s">
        <v>7357</v>
      </c>
      <c r="BK2184" s="0" t="s">
        <v>318</v>
      </c>
      <c r="BL2184" s="0" t="s">
        <v>7358</v>
      </c>
      <c r="BM2184" s="0" t="s">
        <v>7349</v>
      </c>
      <c r="BN2184" s="0" t="s">
        <v>104</v>
      </c>
      <c r="BO2184" s="0" t="s">
        <v>769</v>
      </c>
      <c r="BP2184" s="0" t="s">
        <v>7338</v>
      </c>
      <c r="BQ2184" s="0" t="s">
        <v>755</v>
      </c>
      <c r="BT2184" s="0" t="n">
        <v>0</v>
      </c>
      <c r="BU2184" s="0" t="s">
        <v>7342</v>
      </c>
      <c r="BW2184" s="0" t="n">
        <v>2015</v>
      </c>
      <c r="BX2184" s="0" t="n">
        <v>2019</v>
      </c>
      <c r="BY2184" s="0" t="s">
        <v>7343</v>
      </c>
      <c r="BZ2184" s="0" t="n">
        <v>2017</v>
      </c>
      <c r="CA2184" s="0" t="n">
        <v>0.8</v>
      </c>
      <c r="CB2184" s="0" t="n">
        <v>1</v>
      </c>
      <c r="CC2184" s="0" t="n">
        <v>1</v>
      </c>
      <c r="CD2184" s="0" t="n">
        <v>-0.0510807519011432</v>
      </c>
      <c r="CE2184" s="0" t="n">
        <v>1</v>
      </c>
    </row>
    <row r="2185" customFormat="false" ht="15" hidden="false" customHeight="false" outlineLevel="0" collapsed="false">
      <c r="A2185" s="0" t="s">
        <v>7359</v>
      </c>
      <c r="B2185" s="0" t="n">
        <v>3490</v>
      </c>
      <c r="C2185" s="0" t="n">
        <v>-0.030945037278745</v>
      </c>
      <c r="D2185" s="0" t="n">
        <v>8647</v>
      </c>
      <c r="E2185" s="0" t="n">
        <f aca="false">IF(ISNUMBER($BA2185),$BA2185,IF(AND(ISNUMBER($D2185),ISNUMBER($BW2185),ISNUMBER($BX2185)),$D2185*($BX2185-$BW2185+1),""))</f>
        <v>8647</v>
      </c>
      <c r="H2185" s="0" t="s">
        <v>118</v>
      </c>
      <c r="I2185" s="0" t="s">
        <v>842</v>
      </c>
      <c r="J2185" s="0" t="n">
        <f aca="false">IF($BW2185&lt;&gt;"",$BW2185,"")</f>
        <v>2000</v>
      </c>
      <c r="K2185" s="0" t="n">
        <f aca="false">IF($BX2185&lt;&gt;"",$BX2185,"")</f>
        <v>2020</v>
      </c>
      <c r="L2185" s="0" t="n">
        <f aca="false">IF(AND(ISNUMBER($BW2185),ISNUMBER($BX2185)),($BW2185+$BX2185)/2,"")</f>
        <v>2010</v>
      </c>
      <c r="M2185" s="0" t="n">
        <f aca="false">IF($L2185&lt;&gt;"",$L2185,"")</f>
        <v>2010</v>
      </c>
      <c r="N2185" s="0" t="n">
        <f aca="false">IF(AND(ISNUMBER($BW2185),ISNUMBER($BX2185)),MIN(1,MAX(0,($BX2185-2016+1)/($BX2185-$BW2185+1))),"")</f>
        <v>0.238095238095238</v>
      </c>
      <c r="O2185" s="0" t="n">
        <f aca="false">IF(AND(ISNUMBER($BW2185),ISNUMBER($BX2185)),MIN(1,MAX(0,($BX2185-2017+1)/($BX2185-$BW2185+1))),"")</f>
        <v>0.19047619047619</v>
      </c>
      <c r="P2185" s="0" t="n">
        <f aca="false">IF(AND(ISNUMBER($BW2185),ISNUMBER($BX2185)),MIN(1,MAX(0,($BX2185-2018+1)/($BX2185-$BW2185+1))),"")</f>
        <v>0.142857142857143</v>
      </c>
      <c r="Q2185" s="0" t="n">
        <f aca="false">IF(AND(ISNUMBER($BW2185),ISNUMBER($BX2185)),MIN(1,MAX(0,($BX2185-2019+1)/($BX2185-$BW2185+1))),"")</f>
        <v>0.0952380952380952</v>
      </c>
      <c r="R2185" s="0" t="n">
        <f aca="false">IF(AND(ISNUMBER($BW2185),ISNUMBER($BX2185)),MIN(1,MAX(0,($BX2185-2016+1)/($BX2185-$BW2185+1))),"")</f>
        <v>0.238095238095238</v>
      </c>
      <c r="S2185" s="0" t="n">
        <f aca="false">IF($L2185&lt;&gt;"",IF($L2185&gt;=2015.5,1,0),"")</f>
        <v>0</v>
      </c>
      <c r="T2185" s="0" t="n">
        <f aca="false">IF($L2185&lt;&gt;"",IF($L2185&gt;=2016,1,0),"")</f>
        <v>0</v>
      </c>
      <c r="U2185" s="0" t="n">
        <f aca="false">IF(ISNUMBER($BX2185),IF($BX2185&gt;=2016,1,0),"")</f>
        <v>1</v>
      </c>
      <c r="V2185" s="0" t="n">
        <f aca="false">IF(ISNUMBER($BW2185),IF($BW2185&gt;=2016,1,0),"")</f>
        <v>0</v>
      </c>
      <c r="W2185" s="0" t="str">
        <f aca="false">IF(AND(ISNUMBER($BW2185),ISNUMBER($BX2185)),IF($BW2185&gt;=2016,"post-only",IF($BX2185&lt;2016,"pre-only","mixed")),"")</f>
        <v>mixed</v>
      </c>
      <c r="X2185" s="0" t="n">
        <f aca="false">IF(AND(ISNUMBER($BW2185),ISNUMBER($BX2185)),MIN(1,MAX(0,($BX2185-2017+1)/($BX2185-$BW2185+1))),"")</f>
        <v>0.19047619047619</v>
      </c>
      <c r="Y2185" s="0" t="n">
        <f aca="false">IF(AND(ISNUMBER($BW2185),ISNUMBER($BX2185)),MIN(1,MAX(0,($BX2185-2018+1)/($BX2185-$BW2185+1))),"")</f>
        <v>0.142857142857143</v>
      </c>
      <c r="Z2185" s="0" t="n">
        <f aca="false">IF(AND(ISNUMBER($BW2185),ISNUMBER($BX2185)),MIN(1,MAX(0,($BX2185-2019+1)/($BX2185-$BW2185+1))),"")</f>
        <v>0.0952380952380952</v>
      </c>
      <c r="AA2185" s="0" t="n">
        <f aca="false">IF(ISNUMBER($BX2185),IF($BX2185&gt;=2017,1,0),"")</f>
        <v>1</v>
      </c>
      <c r="AB2185" s="0" t="n">
        <f aca="false">IF(ISNUMBER($BX2185),IF($BX2185&gt;=2018,1,0),"")</f>
        <v>1</v>
      </c>
      <c r="AC2185" s="0" t="n">
        <f aca="false">IF(ISNUMBER($BX2185),IF($BX2185&gt;=2019,1,0),"")</f>
        <v>1</v>
      </c>
      <c r="AD2185" s="0" t="n">
        <f aca="false">IF($L2185&lt;&gt;"",IF($L2185&gt;2013,1,0),"")</f>
        <v>0</v>
      </c>
      <c r="AE2185" s="0" t="n">
        <f aca="false">IF($L2185&lt;&gt;"",1+IF($L2185&gt;2011,1,0)+IF($L2185&gt;2014,1,0),"")</f>
        <v>1</v>
      </c>
      <c r="AF2185" s="0" t="s">
        <v>87</v>
      </c>
      <c r="AG2185" s="0" t="s">
        <v>88</v>
      </c>
      <c r="AH2185" s="0" t="s">
        <v>89</v>
      </c>
      <c r="AI2185" s="0" t="s">
        <v>90</v>
      </c>
      <c r="AJ2185" s="0" t="s">
        <v>90</v>
      </c>
      <c r="AK2185" s="0" t="str">
        <f aca="false">IF(AND($CF2185&lt;&gt;"",IFERROR(INDEX(subsample_country_map!$B:$B,MATCH($CF2185,subsample_country_map!$A:$A,0)),"")&lt;&gt;""),INDEX(subsample_country_map!$B:$B,MATCH($CF2185,subsample_country_map!$A:$A,0)),INDEX(lookup!$AA:$AA,MATCH($A2185,lookup!$A:$A,0)))</f>
        <v>99_NCE</v>
      </c>
      <c r="AL2185" s="0" t="str">
        <f aca="false">IF(AND($CF2185&lt;&gt;"",IFERROR(INDEX(subsample_country_map!$C:$C,MATCH($CF2185,subsample_country_map!$A:$A,0)),"")&lt;&gt;""),INDEX(subsample_country_map!$C:$C,MATCH($CF2185,subsample_country_map!$A:$A,0)),INDEX(lookup!$AB:$AB,MATCH($A2185,lookup!$A:$A,0)))</f>
        <v>99_NCE</v>
      </c>
      <c r="AM2185" s="0" t="str">
        <f aca="false">IF(AND($CF2185&lt;&gt;"",IFERROR(INDEX(subsample_country_map!$D:$D,MATCH($CF2185,subsample_country_map!$A:$A,0)),"")&lt;&gt;""),INDEX(subsample_country_map!$D:$D,MATCH($CF2185,subsample_country_map!$A:$A,0)),INDEX(lookup!$AC:$AC,MATCH($A2185,lookup!$A:$A,0)))</f>
        <v>99_NCE</v>
      </c>
      <c r="AN2185" s="0" t="str">
        <f aca="false">IF(AND($CF2185&lt;&gt;"",IFERROR(INDEX(subsample_country_map!$E:$E,MATCH($CF2185,subsample_country_map!$A:$A,0)),"")&lt;&gt;""),INDEX(subsample_country_map!$E:$E,MATCH($CF2185,subsample_country_map!$A:$A,0)),INDEX(lookup!$AD:$AD,MATCH($A2185,lookup!$A:$A,0)))</f>
        <v>99_NCE</v>
      </c>
      <c r="AO2185" s="0" t="str">
        <f aca="false">INDEX(lookup!$Y:$Y,MATCH($A2185,lookup!$A:$A,0))</f>
        <v>1_not published</v>
      </c>
      <c r="AP2185" s="0" t="str">
        <f aca="false">INDEX(lookup!$Z:$Z,MATCH($A2185,lookup!$A:$A,0))</f>
        <v>99_NCE</v>
      </c>
      <c r="AQ2185" s="0" t="str">
        <f aca="false">INDEX(lookup!$W:$W,MATCH($A2185,lookup!$A:$A,0))</f>
        <v>1_fin/acc/econ</v>
      </c>
      <c r="AS2185" s="0" t="s">
        <v>91</v>
      </c>
      <c r="AT2185" s="0" t="s">
        <v>111</v>
      </c>
      <c r="AU2185" s="0" t="s">
        <v>93</v>
      </c>
      <c r="AV2185" s="0" t="s">
        <v>3232</v>
      </c>
      <c r="AY2185" s="0" t="s">
        <v>417</v>
      </c>
      <c r="BA2185" s="0" t="n">
        <v>8647</v>
      </c>
      <c r="BB2185" s="0" t="s">
        <v>347</v>
      </c>
      <c r="BC2185" s="0" t="s">
        <v>358</v>
      </c>
      <c r="BD2185" s="0" t="s">
        <v>142</v>
      </c>
      <c r="BE2185" s="0" t="s">
        <v>98</v>
      </c>
      <c r="BI2185" s="0" t="s">
        <v>124</v>
      </c>
      <c r="BJ2185" s="0" t="s">
        <v>7360</v>
      </c>
      <c r="BK2185" s="0" t="s">
        <v>2345</v>
      </c>
      <c r="BL2185" s="0" t="s">
        <v>7361</v>
      </c>
      <c r="BM2185" s="0" t="s">
        <v>7362</v>
      </c>
      <c r="BN2185" s="0" t="s">
        <v>104</v>
      </c>
      <c r="BO2185" s="0" t="s">
        <v>105</v>
      </c>
      <c r="BP2185" s="0" t="s">
        <v>7359</v>
      </c>
      <c r="BQ2185" s="0" t="s">
        <v>127</v>
      </c>
      <c r="BT2185" s="0" t="n">
        <v>0</v>
      </c>
      <c r="BU2185" s="0" t="s">
        <v>7363</v>
      </c>
      <c r="BW2185" s="0" t="n">
        <v>2000</v>
      </c>
      <c r="BX2185" s="0" t="n">
        <v>2020</v>
      </c>
      <c r="BY2185" s="0" t="s">
        <v>7364</v>
      </c>
      <c r="BZ2185" s="0" t="n">
        <v>2010</v>
      </c>
      <c r="CA2185" s="0" t="n">
        <v>0.238095238095238</v>
      </c>
      <c r="CB2185" s="0" t="n">
        <v>0</v>
      </c>
      <c r="CC2185" s="0" t="n">
        <v>1</v>
      </c>
      <c r="CD2185" s="0" t="n">
        <v>-0.0309549205656312</v>
      </c>
      <c r="CE2185" s="0" t="n">
        <v>1</v>
      </c>
    </row>
    <row r="2186" customFormat="false" ht="15" hidden="false" customHeight="false" outlineLevel="0" collapsed="false">
      <c r="A2186" s="0" t="s">
        <v>7359</v>
      </c>
      <c r="B2186" s="0" t="n">
        <v>3491</v>
      </c>
      <c r="C2186" s="0" t="n">
        <v>-0.00792580860945847</v>
      </c>
      <c r="D2186" s="0" t="n">
        <v>1810</v>
      </c>
      <c r="E2186" s="0" t="n">
        <f aca="false">IF(ISNUMBER($BA2186),$BA2186,IF(AND(ISNUMBER($D2186),ISNUMBER($BW2186),ISNUMBER($BX2186)),$D2186*($BX2186-$BW2186+1),""))</f>
        <v>1810</v>
      </c>
      <c r="H2186" s="0" t="s">
        <v>118</v>
      </c>
      <c r="I2186" s="0" t="s">
        <v>842</v>
      </c>
      <c r="J2186" s="0" t="n">
        <f aca="false">IF($BW2186&lt;&gt;"",$BW2186,"")</f>
        <v>2000</v>
      </c>
      <c r="K2186" s="0" t="n">
        <f aca="false">IF($BX2186&lt;&gt;"",$BX2186,"")</f>
        <v>2020</v>
      </c>
      <c r="L2186" s="0" t="n">
        <f aca="false">IF(AND(ISNUMBER($BW2186),ISNUMBER($BX2186)),($BW2186+$BX2186)/2,"")</f>
        <v>2010</v>
      </c>
      <c r="M2186" s="0" t="n">
        <f aca="false">IF($L2186&lt;&gt;"",$L2186,"")</f>
        <v>2010</v>
      </c>
      <c r="N2186" s="0" t="n">
        <f aca="false">IF(AND(ISNUMBER($BW2186),ISNUMBER($BX2186)),MIN(1,MAX(0,($BX2186-2016+1)/($BX2186-$BW2186+1))),"")</f>
        <v>0.238095238095238</v>
      </c>
      <c r="O2186" s="0" t="n">
        <f aca="false">IF(AND(ISNUMBER($BW2186),ISNUMBER($BX2186)),MIN(1,MAX(0,($BX2186-2017+1)/($BX2186-$BW2186+1))),"")</f>
        <v>0.19047619047619</v>
      </c>
      <c r="P2186" s="0" t="n">
        <f aca="false">IF(AND(ISNUMBER($BW2186),ISNUMBER($BX2186)),MIN(1,MAX(0,($BX2186-2018+1)/($BX2186-$BW2186+1))),"")</f>
        <v>0.142857142857143</v>
      </c>
      <c r="Q2186" s="0" t="n">
        <f aca="false">IF(AND(ISNUMBER($BW2186),ISNUMBER($BX2186)),MIN(1,MAX(0,($BX2186-2019+1)/($BX2186-$BW2186+1))),"")</f>
        <v>0.0952380952380952</v>
      </c>
      <c r="R2186" s="0" t="n">
        <f aca="false">IF(AND(ISNUMBER($BW2186),ISNUMBER($BX2186)),MIN(1,MAX(0,($BX2186-2016+1)/($BX2186-$BW2186+1))),"")</f>
        <v>0.238095238095238</v>
      </c>
      <c r="S2186" s="0" t="n">
        <f aca="false">IF($L2186&lt;&gt;"",IF($L2186&gt;=2015.5,1,0),"")</f>
        <v>0</v>
      </c>
      <c r="T2186" s="0" t="n">
        <f aca="false">IF($L2186&lt;&gt;"",IF($L2186&gt;=2016,1,0),"")</f>
        <v>0</v>
      </c>
      <c r="U2186" s="0" t="n">
        <f aca="false">IF(ISNUMBER($BX2186),IF($BX2186&gt;=2016,1,0),"")</f>
        <v>1</v>
      </c>
      <c r="V2186" s="0" t="n">
        <f aca="false">IF(ISNUMBER($BW2186),IF($BW2186&gt;=2016,1,0),"")</f>
        <v>0</v>
      </c>
      <c r="W2186" s="0" t="str">
        <f aca="false">IF(AND(ISNUMBER($BW2186),ISNUMBER($BX2186)),IF($BW2186&gt;=2016,"post-only",IF($BX2186&lt;2016,"pre-only","mixed")),"")</f>
        <v>mixed</v>
      </c>
      <c r="X2186" s="0" t="n">
        <f aca="false">IF(AND(ISNUMBER($BW2186),ISNUMBER($BX2186)),MIN(1,MAX(0,($BX2186-2017+1)/($BX2186-$BW2186+1))),"")</f>
        <v>0.19047619047619</v>
      </c>
      <c r="Y2186" s="0" t="n">
        <f aca="false">IF(AND(ISNUMBER($BW2186),ISNUMBER($BX2186)),MIN(1,MAX(0,($BX2186-2018+1)/($BX2186-$BW2186+1))),"")</f>
        <v>0.142857142857143</v>
      </c>
      <c r="Z2186" s="0" t="n">
        <f aca="false">IF(AND(ISNUMBER($BW2186),ISNUMBER($BX2186)),MIN(1,MAX(0,($BX2186-2019+1)/($BX2186-$BW2186+1))),"")</f>
        <v>0.0952380952380952</v>
      </c>
      <c r="AA2186" s="0" t="n">
        <f aca="false">IF(ISNUMBER($BX2186),IF($BX2186&gt;=2017,1,0),"")</f>
        <v>1</v>
      </c>
      <c r="AB2186" s="0" t="n">
        <f aca="false">IF(ISNUMBER($BX2186),IF($BX2186&gt;=2018,1,0),"")</f>
        <v>1</v>
      </c>
      <c r="AC2186" s="0" t="n">
        <f aca="false">IF(ISNUMBER($BX2186),IF($BX2186&gt;=2019,1,0),"")</f>
        <v>1</v>
      </c>
      <c r="AD2186" s="0" t="n">
        <f aca="false">IF($L2186&lt;&gt;"",IF($L2186&gt;2013,1,0),"")</f>
        <v>0</v>
      </c>
      <c r="AE2186" s="0" t="n">
        <f aca="false">IF($L2186&lt;&gt;"",1+IF($L2186&gt;2011,1,0)+IF($L2186&gt;2014,1,0),"")</f>
        <v>1</v>
      </c>
      <c r="AF2186" s="0" t="s">
        <v>87</v>
      </c>
      <c r="AG2186" s="0" t="s">
        <v>88</v>
      </c>
      <c r="AH2186" s="0" t="s">
        <v>89</v>
      </c>
      <c r="AI2186" s="0" t="s">
        <v>90</v>
      </c>
      <c r="AJ2186" s="0" t="s">
        <v>90</v>
      </c>
      <c r="AK2186" s="0" t="str">
        <f aca="false">IF(AND($CF2186&lt;&gt;"",IFERROR(INDEX(subsample_country_map!$B:$B,MATCH($CF2186,subsample_country_map!$A:$A,0)),"")&lt;&gt;""),INDEX(subsample_country_map!$B:$B,MATCH($CF2186,subsample_country_map!$A:$A,0)),INDEX(lookup!$AA:$AA,MATCH($A2186,lookup!$A:$A,0)))</f>
        <v>99_NCE</v>
      </c>
      <c r="AL2186" s="0" t="str">
        <f aca="false">IF(AND($CF2186&lt;&gt;"",IFERROR(INDEX(subsample_country_map!$C:$C,MATCH($CF2186,subsample_country_map!$A:$A,0)),"")&lt;&gt;""),INDEX(subsample_country_map!$C:$C,MATCH($CF2186,subsample_country_map!$A:$A,0)),INDEX(lookup!$AB:$AB,MATCH($A2186,lookup!$A:$A,0)))</f>
        <v>99_NCE</v>
      </c>
      <c r="AM2186" s="0" t="str">
        <f aca="false">IF(AND($CF2186&lt;&gt;"",IFERROR(INDEX(subsample_country_map!$D:$D,MATCH($CF2186,subsample_country_map!$A:$A,0)),"")&lt;&gt;""),INDEX(subsample_country_map!$D:$D,MATCH($CF2186,subsample_country_map!$A:$A,0)),INDEX(lookup!$AC:$AC,MATCH($A2186,lookup!$A:$A,0)))</f>
        <v>99_NCE</v>
      </c>
      <c r="AN2186" s="0" t="str">
        <f aca="false">IF(AND($CF2186&lt;&gt;"",IFERROR(INDEX(subsample_country_map!$E:$E,MATCH($CF2186,subsample_country_map!$A:$A,0)),"")&lt;&gt;""),INDEX(subsample_country_map!$E:$E,MATCH($CF2186,subsample_country_map!$A:$A,0)),INDEX(lookup!$AD:$AD,MATCH($A2186,lookup!$A:$A,0)))</f>
        <v>99_NCE</v>
      </c>
      <c r="AO2186" s="0" t="str">
        <f aca="false">INDEX(lookup!$Y:$Y,MATCH($A2186,lookup!$A:$A,0))</f>
        <v>1_not published</v>
      </c>
      <c r="AP2186" s="0" t="str">
        <f aca="false">INDEX(lookup!$Z:$Z,MATCH($A2186,lookup!$A:$A,0))</f>
        <v>99_NCE</v>
      </c>
      <c r="AQ2186" s="0" t="str">
        <f aca="false">INDEX(lookup!$W:$W,MATCH($A2186,lookup!$A:$A,0))</f>
        <v>1_fin/acc/econ</v>
      </c>
      <c r="AS2186" s="0" t="s">
        <v>91</v>
      </c>
      <c r="AT2186" s="0" t="s">
        <v>111</v>
      </c>
      <c r="AU2186" s="0" t="s">
        <v>93</v>
      </c>
      <c r="AV2186" s="0" t="s">
        <v>4817</v>
      </c>
      <c r="AY2186" s="0" t="s">
        <v>7365</v>
      </c>
      <c r="BA2186" s="0" t="n">
        <v>1810</v>
      </c>
      <c r="BB2186" s="0" t="s">
        <v>347</v>
      </c>
      <c r="BC2186" s="0" t="s">
        <v>358</v>
      </c>
      <c r="BD2186" s="0" t="s">
        <v>142</v>
      </c>
      <c r="BE2186" s="0" t="s">
        <v>7366</v>
      </c>
      <c r="BF2186" s="0" t="s">
        <v>7367</v>
      </c>
      <c r="BI2186" s="0" t="s">
        <v>124</v>
      </c>
      <c r="BJ2186" s="0" t="s">
        <v>7368</v>
      </c>
      <c r="BK2186" s="0" t="s">
        <v>2345</v>
      </c>
      <c r="BL2186" s="0" t="s">
        <v>7369</v>
      </c>
      <c r="BM2186" s="0" t="s">
        <v>7362</v>
      </c>
      <c r="BN2186" s="0" t="s">
        <v>104</v>
      </c>
      <c r="BO2186" s="0" t="s">
        <v>105</v>
      </c>
      <c r="BP2186" s="0" t="s">
        <v>7359</v>
      </c>
      <c r="BQ2186" s="0" t="s">
        <v>127</v>
      </c>
      <c r="BT2186" s="0" t="n">
        <v>0</v>
      </c>
      <c r="BU2186" s="0" t="s">
        <v>7363</v>
      </c>
      <c r="BW2186" s="0" t="n">
        <v>2000</v>
      </c>
      <c r="BX2186" s="0" t="n">
        <v>2020</v>
      </c>
      <c r="BY2186" s="0" t="s">
        <v>7364</v>
      </c>
      <c r="BZ2186" s="0" t="n">
        <v>2010</v>
      </c>
      <c r="CA2186" s="0" t="n">
        <v>0.238095238095238</v>
      </c>
      <c r="CB2186" s="0" t="n">
        <v>0</v>
      </c>
      <c r="CC2186" s="0" t="n">
        <v>1</v>
      </c>
      <c r="CD2186" s="0" t="n">
        <v>-0.00792597457803049</v>
      </c>
      <c r="CE2186" s="0" t="n">
        <v>1</v>
      </c>
    </row>
    <row r="2187" customFormat="false" ht="15" hidden="false" customHeight="false" outlineLevel="0" collapsed="false">
      <c r="A2187" s="0" t="s">
        <v>7359</v>
      </c>
      <c r="B2187" s="0" t="n">
        <v>3492</v>
      </c>
      <c r="C2187" s="0" t="n">
        <v>-0.0397810806590203</v>
      </c>
      <c r="D2187" s="0" t="n">
        <v>6837</v>
      </c>
      <c r="E2187" s="0" t="n">
        <f aca="false">IF(ISNUMBER($BA2187),$BA2187,IF(AND(ISNUMBER($D2187),ISNUMBER($BW2187),ISNUMBER($BX2187)),$D2187*($BX2187-$BW2187+1),""))</f>
        <v>6837</v>
      </c>
      <c r="H2187" s="0" t="s">
        <v>118</v>
      </c>
      <c r="I2187" s="0" t="s">
        <v>842</v>
      </c>
      <c r="J2187" s="0" t="n">
        <f aca="false">IF($BW2187&lt;&gt;"",$BW2187,"")</f>
        <v>2000</v>
      </c>
      <c r="K2187" s="0" t="n">
        <f aca="false">IF($BX2187&lt;&gt;"",$BX2187,"")</f>
        <v>2020</v>
      </c>
      <c r="L2187" s="0" t="n">
        <f aca="false">IF(AND(ISNUMBER($BW2187),ISNUMBER($BX2187)),($BW2187+$BX2187)/2,"")</f>
        <v>2010</v>
      </c>
      <c r="M2187" s="0" t="n">
        <f aca="false">IF($L2187&lt;&gt;"",$L2187,"")</f>
        <v>2010</v>
      </c>
      <c r="N2187" s="0" t="n">
        <f aca="false">IF(AND(ISNUMBER($BW2187),ISNUMBER($BX2187)),MIN(1,MAX(0,($BX2187-2016+1)/($BX2187-$BW2187+1))),"")</f>
        <v>0.238095238095238</v>
      </c>
      <c r="O2187" s="0" t="n">
        <f aca="false">IF(AND(ISNUMBER($BW2187),ISNUMBER($BX2187)),MIN(1,MAX(0,($BX2187-2017+1)/($BX2187-$BW2187+1))),"")</f>
        <v>0.19047619047619</v>
      </c>
      <c r="P2187" s="0" t="n">
        <f aca="false">IF(AND(ISNUMBER($BW2187),ISNUMBER($BX2187)),MIN(1,MAX(0,($BX2187-2018+1)/($BX2187-$BW2187+1))),"")</f>
        <v>0.142857142857143</v>
      </c>
      <c r="Q2187" s="0" t="n">
        <f aca="false">IF(AND(ISNUMBER($BW2187),ISNUMBER($BX2187)),MIN(1,MAX(0,($BX2187-2019+1)/($BX2187-$BW2187+1))),"")</f>
        <v>0.0952380952380952</v>
      </c>
      <c r="R2187" s="0" t="n">
        <f aca="false">IF(AND(ISNUMBER($BW2187),ISNUMBER($BX2187)),MIN(1,MAX(0,($BX2187-2016+1)/($BX2187-$BW2187+1))),"")</f>
        <v>0.238095238095238</v>
      </c>
      <c r="S2187" s="0" t="n">
        <f aca="false">IF($L2187&lt;&gt;"",IF($L2187&gt;=2015.5,1,0),"")</f>
        <v>0</v>
      </c>
      <c r="T2187" s="0" t="n">
        <f aca="false">IF($L2187&lt;&gt;"",IF($L2187&gt;=2016,1,0),"")</f>
        <v>0</v>
      </c>
      <c r="U2187" s="0" t="n">
        <f aca="false">IF(ISNUMBER($BX2187),IF($BX2187&gt;=2016,1,0),"")</f>
        <v>1</v>
      </c>
      <c r="V2187" s="0" t="n">
        <f aca="false">IF(ISNUMBER($BW2187),IF($BW2187&gt;=2016,1,0),"")</f>
        <v>0</v>
      </c>
      <c r="W2187" s="0" t="str">
        <f aca="false">IF(AND(ISNUMBER($BW2187),ISNUMBER($BX2187)),IF($BW2187&gt;=2016,"post-only",IF($BX2187&lt;2016,"pre-only","mixed")),"")</f>
        <v>mixed</v>
      </c>
      <c r="X2187" s="0" t="n">
        <f aca="false">IF(AND(ISNUMBER($BW2187),ISNUMBER($BX2187)),MIN(1,MAX(0,($BX2187-2017+1)/($BX2187-$BW2187+1))),"")</f>
        <v>0.19047619047619</v>
      </c>
      <c r="Y2187" s="0" t="n">
        <f aca="false">IF(AND(ISNUMBER($BW2187),ISNUMBER($BX2187)),MIN(1,MAX(0,($BX2187-2018+1)/($BX2187-$BW2187+1))),"")</f>
        <v>0.142857142857143</v>
      </c>
      <c r="Z2187" s="0" t="n">
        <f aca="false">IF(AND(ISNUMBER($BW2187),ISNUMBER($BX2187)),MIN(1,MAX(0,($BX2187-2019+1)/($BX2187-$BW2187+1))),"")</f>
        <v>0.0952380952380952</v>
      </c>
      <c r="AA2187" s="0" t="n">
        <f aca="false">IF(ISNUMBER($BX2187),IF($BX2187&gt;=2017,1,0),"")</f>
        <v>1</v>
      </c>
      <c r="AB2187" s="0" t="n">
        <f aca="false">IF(ISNUMBER($BX2187),IF($BX2187&gt;=2018,1,0),"")</f>
        <v>1</v>
      </c>
      <c r="AC2187" s="0" t="n">
        <f aca="false">IF(ISNUMBER($BX2187),IF($BX2187&gt;=2019,1,0),"")</f>
        <v>1</v>
      </c>
      <c r="AD2187" s="0" t="n">
        <f aca="false">IF($L2187&lt;&gt;"",IF($L2187&gt;2013,1,0),"")</f>
        <v>0</v>
      </c>
      <c r="AE2187" s="0" t="n">
        <f aca="false">IF($L2187&lt;&gt;"",1+IF($L2187&gt;2011,1,0)+IF($L2187&gt;2014,1,0),"")</f>
        <v>1</v>
      </c>
      <c r="AF2187" s="0" t="s">
        <v>87</v>
      </c>
      <c r="AG2187" s="0" t="s">
        <v>88</v>
      </c>
      <c r="AH2187" s="0" t="s">
        <v>89</v>
      </c>
      <c r="AI2187" s="0" t="s">
        <v>90</v>
      </c>
      <c r="AJ2187" s="0" t="s">
        <v>90</v>
      </c>
      <c r="AK2187" s="0" t="str">
        <f aca="false">IF(AND($CF2187&lt;&gt;"",IFERROR(INDEX(subsample_country_map!$B:$B,MATCH($CF2187,subsample_country_map!$A:$A,0)),"")&lt;&gt;""),INDEX(subsample_country_map!$B:$B,MATCH($CF2187,subsample_country_map!$A:$A,0)),INDEX(lookup!$AA:$AA,MATCH($A2187,lookup!$A:$A,0)))</f>
        <v>99_NCE</v>
      </c>
      <c r="AL2187" s="0" t="str">
        <f aca="false">IF(AND($CF2187&lt;&gt;"",IFERROR(INDEX(subsample_country_map!$C:$C,MATCH($CF2187,subsample_country_map!$A:$A,0)),"")&lt;&gt;""),INDEX(subsample_country_map!$C:$C,MATCH($CF2187,subsample_country_map!$A:$A,0)),INDEX(lookup!$AB:$AB,MATCH($A2187,lookup!$A:$A,0)))</f>
        <v>99_NCE</v>
      </c>
      <c r="AM2187" s="0" t="str">
        <f aca="false">IF(AND($CF2187&lt;&gt;"",IFERROR(INDEX(subsample_country_map!$D:$D,MATCH($CF2187,subsample_country_map!$A:$A,0)),"")&lt;&gt;""),INDEX(subsample_country_map!$D:$D,MATCH($CF2187,subsample_country_map!$A:$A,0)),INDEX(lookup!$AC:$AC,MATCH($A2187,lookup!$A:$A,0)))</f>
        <v>99_NCE</v>
      </c>
      <c r="AN2187" s="0" t="str">
        <f aca="false">IF(AND($CF2187&lt;&gt;"",IFERROR(INDEX(subsample_country_map!$E:$E,MATCH($CF2187,subsample_country_map!$A:$A,0)),"")&lt;&gt;""),INDEX(subsample_country_map!$E:$E,MATCH($CF2187,subsample_country_map!$A:$A,0)),INDEX(lookup!$AD:$AD,MATCH($A2187,lookup!$A:$A,0)))</f>
        <v>99_NCE</v>
      </c>
      <c r="AO2187" s="0" t="str">
        <f aca="false">INDEX(lookup!$Y:$Y,MATCH($A2187,lookup!$A:$A,0))</f>
        <v>1_not published</v>
      </c>
      <c r="AP2187" s="0" t="str">
        <f aca="false">INDEX(lookup!$Z:$Z,MATCH($A2187,lookup!$A:$A,0))</f>
        <v>99_NCE</v>
      </c>
      <c r="AQ2187" s="0" t="str">
        <f aca="false">INDEX(lookup!$W:$W,MATCH($A2187,lookup!$A:$A,0))</f>
        <v>1_fin/acc/econ</v>
      </c>
      <c r="AS2187" s="0" t="s">
        <v>91</v>
      </c>
      <c r="AT2187" s="0" t="s">
        <v>111</v>
      </c>
      <c r="AU2187" s="0" t="s">
        <v>93</v>
      </c>
      <c r="AV2187" s="0" t="s">
        <v>1703</v>
      </c>
      <c r="AY2187" s="0" t="s">
        <v>406</v>
      </c>
      <c r="BA2187" s="0" t="n">
        <v>6837</v>
      </c>
      <c r="BB2187" s="0" t="s">
        <v>347</v>
      </c>
      <c r="BC2187" s="0" t="s">
        <v>358</v>
      </c>
      <c r="BD2187" s="0" t="s">
        <v>142</v>
      </c>
      <c r="BE2187" s="0" t="s">
        <v>7366</v>
      </c>
      <c r="BF2187" s="0" t="s">
        <v>7370</v>
      </c>
      <c r="BI2187" s="0" t="s">
        <v>124</v>
      </c>
      <c r="BJ2187" s="0" t="s">
        <v>7371</v>
      </c>
      <c r="BK2187" s="0" t="s">
        <v>2345</v>
      </c>
      <c r="BL2187" s="0" t="s">
        <v>7372</v>
      </c>
      <c r="BM2187" s="0" t="s">
        <v>7362</v>
      </c>
      <c r="BN2187" s="0" t="s">
        <v>104</v>
      </c>
      <c r="BO2187" s="0" t="s">
        <v>105</v>
      </c>
      <c r="BP2187" s="0" t="s">
        <v>7359</v>
      </c>
      <c r="BQ2187" s="0" t="s">
        <v>127</v>
      </c>
      <c r="BT2187" s="0" t="n">
        <v>0</v>
      </c>
      <c r="BU2187" s="0" t="s">
        <v>7363</v>
      </c>
      <c r="BW2187" s="0" t="n">
        <v>2000</v>
      </c>
      <c r="BX2187" s="0" t="n">
        <v>2020</v>
      </c>
      <c r="BY2187" s="0" t="s">
        <v>7364</v>
      </c>
      <c r="BZ2187" s="0" t="n">
        <v>2010</v>
      </c>
      <c r="CA2187" s="0" t="n">
        <v>0.238095238095238</v>
      </c>
      <c r="CB2187" s="0" t="n">
        <v>0</v>
      </c>
      <c r="CC2187" s="0" t="n">
        <v>1</v>
      </c>
      <c r="CD2187" s="0" t="n">
        <v>-0.0398020855831568</v>
      </c>
      <c r="CE2187" s="0" t="n">
        <v>1</v>
      </c>
    </row>
    <row r="2188" customFormat="false" ht="15" hidden="false" customHeight="false" outlineLevel="0" collapsed="false">
      <c r="A2188" s="0" t="s">
        <v>7359</v>
      </c>
      <c r="B2188" s="0" t="n">
        <v>3493</v>
      </c>
      <c r="C2188" s="0" t="n">
        <v>-0.0242004037470455</v>
      </c>
      <c r="D2188" s="0" t="n">
        <v>8349</v>
      </c>
      <c r="E2188" s="0" t="n">
        <f aca="false">IF(ISNUMBER($BA2188),$BA2188,IF(AND(ISNUMBER($D2188),ISNUMBER($BW2188),ISNUMBER($BX2188)),$D2188*($BX2188-$BW2188+1),""))</f>
        <v>8349</v>
      </c>
      <c r="H2188" s="0" t="s">
        <v>118</v>
      </c>
      <c r="I2188" s="0" t="s">
        <v>842</v>
      </c>
      <c r="J2188" s="0" t="n">
        <f aca="false">IF($BW2188&lt;&gt;"",$BW2188,"")</f>
        <v>2000</v>
      </c>
      <c r="K2188" s="0" t="n">
        <f aca="false">IF($BX2188&lt;&gt;"",$BX2188,"")</f>
        <v>2020</v>
      </c>
      <c r="L2188" s="0" t="n">
        <f aca="false">IF(AND(ISNUMBER($BW2188),ISNUMBER($BX2188)),($BW2188+$BX2188)/2,"")</f>
        <v>2010</v>
      </c>
      <c r="M2188" s="0" t="n">
        <f aca="false">IF($L2188&lt;&gt;"",$L2188,"")</f>
        <v>2010</v>
      </c>
      <c r="N2188" s="0" t="n">
        <f aca="false">IF(AND(ISNUMBER($BW2188),ISNUMBER($BX2188)),MIN(1,MAX(0,($BX2188-2016+1)/($BX2188-$BW2188+1))),"")</f>
        <v>0.238095238095238</v>
      </c>
      <c r="O2188" s="0" t="n">
        <f aca="false">IF(AND(ISNUMBER($BW2188),ISNUMBER($BX2188)),MIN(1,MAX(0,($BX2188-2017+1)/($BX2188-$BW2188+1))),"")</f>
        <v>0.19047619047619</v>
      </c>
      <c r="P2188" s="0" t="n">
        <f aca="false">IF(AND(ISNUMBER($BW2188),ISNUMBER($BX2188)),MIN(1,MAX(0,($BX2188-2018+1)/($BX2188-$BW2188+1))),"")</f>
        <v>0.142857142857143</v>
      </c>
      <c r="Q2188" s="0" t="n">
        <f aca="false">IF(AND(ISNUMBER($BW2188),ISNUMBER($BX2188)),MIN(1,MAX(0,($BX2188-2019+1)/($BX2188-$BW2188+1))),"")</f>
        <v>0.0952380952380952</v>
      </c>
      <c r="R2188" s="0" t="n">
        <f aca="false">IF(AND(ISNUMBER($BW2188),ISNUMBER($BX2188)),MIN(1,MAX(0,($BX2188-2016+1)/($BX2188-$BW2188+1))),"")</f>
        <v>0.238095238095238</v>
      </c>
      <c r="S2188" s="0" t="n">
        <f aca="false">IF($L2188&lt;&gt;"",IF($L2188&gt;=2015.5,1,0),"")</f>
        <v>0</v>
      </c>
      <c r="T2188" s="0" t="n">
        <f aca="false">IF($L2188&lt;&gt;"",IF($L2188&gt;=2016,1,0),"")</f>
        <v>0</v>
      </c>
      <c r="U2188" s="0" t="n">
        <f aca="false">IF(ISNUMBER($BX2188),IF($BX2188&gt;=2016,1,0),"")</f>
        <v>1</v>
      </c>
      <c r="V2188" s="0" t="n">
        <f aca="false">IF(ISNUMBER($BW2188),IF($BW2188&gt;=2016,1,0),"")</f>
        <v>0</v>
      </c>
      <c r="W2188" s="0" t="str">
        <f aca="false">IF(AND(ISNUMBER($BW2188),ISNUMBER($BX2188)),IF($BW2188&gt;=2016,"post-only",IF($BX2188&lt;2016,"pre-only","mixed")),"")</f>
        <v>mixed</v>
      </c>
      <c r="X2188" s="0" t="n">
        <f aca="false">IF(AND(ISNUMBER($BW2188),ISNUMBER($BX2188)),MIN(1,MAX(0,($BX2188-2017+1)/($BX2188-$BW2188+1))),"")</f>
        <v>0.19047619047619</v>
      </c>
      <c r="Y2188" s="0" t="n">
        <f aca="false">IF(AND(ISNUMBER($BW2188),ISNUMBER($BX2188)),MIN(1,MAX(0,($BX2188-2018+1)/($BX2188-$BW2188+1))),"")</f>
        <v>0.142857142857143</v>
      </c>
      <c r="Z2188" s="0" t="n">
        <f aca="false">IF(AND(ISNUMBER($BW2188),ISNUMBER($BX2188)),MIN(1,MAX(0,($BX2188-2019+1)/($BX2188-$BW2188+1))),"")</f>
        <v>0.0952380952380952</v>
      </c>
      <c r="AA2188" s="0" t="n">
        <f aca="false">IF(ISNUMBER($BX2188),IF($BX2188&gt;=2017,1,0),"")</f>
        <v>1</v>
      </c>
      <c r="AB2188" s="0" t="n">
        <f aca="false">IF(ISNUMBER($BX2188),IF($BX2188&gt;=2018,1,0),"")</f>
        <v>1</v>
      </c>
      <c r="AC2188" s="0" t="n">
        <f aca="false">IF(ISNUMBER($BX2188),IF($BX2188&gt;=2019,1,0),"")</f>
        <v>1</v>
      </c>
      <c r="AD2188" s="0" t="n">
        <f aca="false">IF($L2188&lt;&gt;"",IF($L2188&gt;2013,1,0),"")</f>
        <v>0</v>
      </c>
      <c r="AE2188" s="0" t="n">
        <f aca="false">IF($L2188&lt;&gt;"",1+IF($L2188&gt;2011,1,0)+IF($L2188&gt;2014,1,0),"")</f>
        <v>1</v>
      </c>
      <c r="AF2188" s="0" t="s">
        <v>87</v>
      </c>
      <c r="AG2188" s="0" t="s">
        <v>88</v>
      </c>
      <c r="AH2188" s="0" t="s">
        <v>89</v>
      </c>
      <c r="AI2188" s="0" t="s">
        <v>90</v>
      </c>
      <c r="AJ2188" s="0" t="s">
        <v>90</v>
      </c>
      <c r="AK2188" s="0" t="str">
        <f aca="false">IF(AND($CF2188&lt;&gt;"",IFERROR(INDEX(subsample_country_map!$B:$B,MATCH($CF2188,subsample_country_map!$A:$A,0)),"")&lt;&gt;""),INDEX(subsample_country_map!$B:$B,MATCH($CF2188,subsample_country_map!$A:$A,0)),INDEX(lookup!$AA:$AA,MATCH($A2188,lookup!$A:$A,0)))</f>
        <v>99_NCE</v>
      </c>
      <c r="AL2188" s="0" t="str">
        <f aca="false">IF(AND($CF2188&lt;&gt;"",IFERROR(INDEX(subsample_country_map!$C:$C,MATCH($CF2188,subsample_country_map!$A:$A,0)),"")&lt;&gt;""),INDEX(subsample_country_map!$C:$C,MATCH($CF2188,subsample_country_map!$A:$A,0)),INDEX(lookup!$AB:$AB,MATCH($A2188,lookup!$A:$A,0)))</f>
        <v>99_NCE</v>
      </c>
      <c r="AM2188" s="0" t="str">
        <f aca="false">IF(AND($CF2188&lt;&gt;"",IFERROR(INDEX(subsample_country_map!$D:$D,MATCH($CF2188,subsample_country_map!$A:$A,0)),"")&lt;&gt;""),INDEX(subsample_country_map!$D:$D,MATCH($CF2188,subsample_country_map!$A:$A,0)),INDEX(lookup!$AC:$AC,MATCH($A2188,lookup!$A:$A,0)))</f>
        <v>99_NCE</v>
      </c>
      <c r="AN2188" s="0" t="str">
        <f aca="false">IF(AND($CF2188&lt;&gt;"",IFERROR(INDEX(subsample_country_map!$E:$E,MATCH($CF2188,subsample_country_map!$A:$A,0)),"")&lt;&gt;""),INDEX(subsample_country_map!$E:$E,MATCH($CF2188,subsample_country_map!$A:$A,0)),INDEX(lookup!$AD:$AD,MATCH($A2188,lookup!$A:$A,0)))</f>
        <v>99_NCE</v>
      </c>
      <c r="AO2188" s="0" t="str">
        <f aca="false">INDEX(lookup!$Y:$Y,MATCH($A2188,lookup!$A:$A,0))</f>
        <v>1_not published</v>
      </c>
      <c r="AP2188" s="0" t="str">
        <f aca="false">INDEX(lookup!$Z:$Z,MATCH($A2188,lookup!$A:$A,0))</f>
        <v>99_NCE</v>
      </c>
      <c r="AQ2188" s="0" t="str">
        <f aca="false">INDEX(lookup!$W:$W,MATCH($A2188,lookup!$A:$A,0))</f>
        <v>1_fin/acc/econ</v>
      </c>
      <c r="AS2188" s="0" t="s">
        <v>91</v>
      </c>
      <c r="AT2188" s="0" t="s">
        <v>111</v>
      </c>
      <c r="AU2188" s="0" t="s">
        <v>93</v>
      </c>
      <c r="AV2188" s="0" t="s">
        <v>3578</v>
      </c>
      <c r="AY2188" s="0" t="s">
        <v>1817</v>
      </c>
      <c r="BA2188" s="0" t="n">
        <v>8349</v>
      </c>
      <c r="BB2188" s="0" t="s">
        <v>347</v>
      </c>
      <c r="BC2188" s="0" t="s">
        <v>358</v>
      </c>
      <c r="BD2188" s="0" t="s">
        <v>142</v>
      </c>
      <c r="BE2188" s="0" t="s">
        <v>98</v>
      </c>
      <c r="BI2188" s="0" t="s">
        <v>124</v>
      </c>
      <c r="BJ2188" s="0" t="s">
        <v>7373</v>
      </c>
      <c r="BK2188" s="0" t="s">
        <v>2345</v>
      </c>
      <c r="BL2188" s="0" t="s">
        <v>7374</v>
      </c>
      <c r="BM2188" s="0" t="s">
        <v>7375</v>
      </c>
      <c r="BN2188" s="0" t="s">
        <v>104</v>
      </c>
      <c r="BO2188" s="0" t="s">
        <v>105</v>
      </c>
      <c r="BP2188" s="0" t="s">
        <v>7359</v>
      </c>
      <c r="BQ2188" s="0" t="s">
        <v>127</v>
      </c>
      <c r="BT2188" s="0" t="n">
        <v>0</v>
      </c>
      <c r="BU2188" s="0" t="s">
        <v>7363</v>
      </c>
      <c r="BW2188" s="0" t="n">
        <v>2000</v>
      </c>
      <c r="BX2188" s="0" t="n">
        <v>2020</v>
      </c>
      <c r="BY2188" s="0" t="s">
        <v>7364</v>
      </c>
      <c r="BZ2188" s="0" t="n">
        <v>2010</v>
      </c>
      <c r="CA2188" s="0" t="n">
        <v>0.238095238095238</v>
      </c>
      <c r="CB2188" s="0" t="n">
        <v>0</v>
      </c>
      <c r="CC2188" s="0" t="n">
        <v>1</v>
      </c>
      <c r="CD2188" s="0" t="n">
        <v>-0.024205129806995</v>
      </c>
      <c r="CE2188" s="0" t="n">
        <v>1</v>
      </c>
    </row>
    <row r="2189" customFormat="false" ht="15" hidden="false" customHeight="false" outlineLevel="0" collapsed="false">
      <c r="A2189" s="0" t="s">
        <v>7359</v>
      </c>
      <c r="B2189" s="0" t="n">
        <v>3494</v>
      </c>
      <c r="C2189" s="0" t="n">
        <v>-0.0172334817269553</v>
      </c>
      <c r="D2189" s="0" t="n">
        <v>1742</v>
      </c>
      <c r="E2189" s="0" t="n">
        <f aca="false">IF(ISNUMBER($BA2189),$BA2189,IF(AND(ISNUMBER($D2189),ISNUMBER($BW2189),ISNUMBER($BX2189)),$D2189*($BX2189-$BW2189+1),""))</f>
        <v>1742</v>
      </c>
      <c r="H2189" s="0" t="s">
        <v>118</v>
      </c>
      <c r="I2189" s="0" t="s">
        <v>842</v>
      </c>
      <c r="J2189" s="0" t="n">
        <f aca="false">IF($BW2189&lt;&gt;"",$BW2189,"")</f>
        <v>2000</v>
      </c>
      <c r="K2189" s="0" t="n">
        <f aca="false">IF($BX2189&lt;&gt;"",$BX2189,"")</f>
        <v>2020</v>
      </c>
      <c r="L2189" s="0" t="n">
        <f aca="false">IF(AND(ISNUMBER($BW2189),ISNUMBER($BX2189)),($BW2189+$BX2189)/2,"")</f>
        <v>2010</v>
      </c>
      <c r="M2189" s="0" t="n">
        <f aca="false">IF($L2189&lt;&gt;"",$L2189,"")</f>
        <v>2010</v>
      </c>
      <c r="N2189" s="0" t="n">
        <f aca="false">IF(AND(ISNUMBER($BW2189),ISNUMBER($BX2189)),MIN(1,MAX(0,($BX2189-2016+1)/($BX2189-$BW2189+1))),"")</f>
        <v>0.238095238095238</v>
      </c>
      <c r="O2189" s="0" t="n">
        <f aca="false">IF(AND(ISNUMBER($BW2189),ISNUMBER($BX2189)),MIN(1,MAX(0,($BX2189-2017+1)/($BX2189-$BW2189+1))),"")</f>
        <v>0.19047619047619</v>
      </c>
      <c r="P2189" s="0" t="n">
        <f aca="false">IF(AND(ISNUMBER($BW2189),ISNUMBER($BX2189)),MIN(1,MAX(0,($BX2189-2018+1)/($BX2189-$BW2189+1))),"")</f>
        <v>0.142857142857143</v>
      </c>
      <c r="Q2189" s="0" t="n">
        <f aca="false">IF(AND(ISNUMBER($BW2189),ISNUMBER($BX2189)),MIN(1,MAX(0,($BX2189-2019+1)/($BX2189-$BW2189+1))),"")</f>
        <v>0.0952380952380952</v>
      </c>
      <c r="R2189" s="0" t="n">
        <f aca="false">IF(AND(ISNUMBER($BW2189),ISNUMBER($BX2189)),MIN(1,MAX(0,($BX2189-2016+1)/($BX2189-$BW2189+1))),"")</f>
        <v>0.238095238095238</v>
      </c>
      <c r="S2189" s="0" t="n">
        <f aca="false">IF($L2189&lt;&gt;"",IF($L2189&gt;=2015.5,1,0),"")</f>
        <v>0</v>
      </c>
      <c r="T2189" s="0" t="n">
        <f aca="false">IF($L2189&lt;&gt;"",IF($L2189&gt;=2016,1,0),"")</f>
        <v>0</v>
      </c>
      <c r="U2189" s="0" t="n">
        <f aca="false">IF(ISNUMBER($BX2189),IF($BX2189&gt;=2016,1,0),"")</f>
        <v>1</v>
      </c>
      <c r="V2189" s="0" t="n">
        <f aca="false">IF(ISNUMBER($BW2189),IF($BW2189&gt;=2016,1,0),"")</f>
        <v>0</v>
      </c>
      <c r="W2189" s="0" t="str">
        <f aca="false">IF(AND(ISNUMBER($BW2189),ISNUMBER($BX2189)),IF($BW2189&gt;=2016,"post-only",IF($BX2189&lt;2016,"pre-only","mixed")),"")</f>
        <v>mixed</v>
      </c>
      <c r="X2189" s="0" t="n">
        <f aca="false">IF(AND(ISNUMBER($BW2189),ISNUMBER($BX2189)),MIN(1,MAX(0,($BX2189-2017+1)/($BX2189-$BW2189+1))),"")</f>
        <v>0.19047619047619</v>
      </c>
      <c r="Y2189" s="0" t="n">
        <f aca="false">IF(AND(ISNUMBER($BW2189),ISNUMBER($BX2189)),MIN(1,MAX(0,($BX2189-2018+1)/($BX2189-$BW2189+1))),"")</f>
        <v>0.142857142857143</v>
      </c>
      <c r="Z2189" s="0" t="n">
        <f aca="false">IF(AND(ISNUMBER($BW2189),ISNUMBER($BX2189)),MIN(1,MAX(0,($BX2189-2019+1)/($BX2189-$BW2189+1))),"")</f>
        <v>0.0952380952380952</v>
      </c>
      <c r="AA2189" s="0" t="n">
        <f aca="false">IF(ISNUMBER($BX2189),IF($BX2189&gt;=2017,1,0),"")</f>
        <v>1</v>
      </c>
      <c r="AB2189" s="0" t="n">
        <f aca="false">IF(ISNUMBER($BX2189),IF($BX2189&gt;=2018,1,0),"")</f>
        <v>1</v>
      </c>
      <c r="AC2189" s="0" t="n">
        <f aca="false">IF(ISNUMBER($BX2189),IF($BX2189&gt;=2019,1,0),"")</f>
        <v>1</v>
      </c>
      <c r="AD2189" s="0" t="n">
        <f aca="false">IF($L2189&lt;&gt;"",IF($L2189&gt;2013,1,0),"")</f>
        <v>0</v>
      </c>
      <c r="AE2189" s="0" t="n">
        <f aca="false">IF($L2189&lt;&gt;"",1+IF($L2189&gt;2011,1,0)+IF($L2189&gt;2014,1,0),"")</f>
        <v>1</v>
      </c>
      <c r="AF2189" s="0" t="s">
        <v>87</v>
      </c>
      <c r="AG2189" s="0" t="s">
        <v>88</v>
      </c>
      <c r="AH2189" s="0" t="s">
        <v>89</v>
      </c>
      <c r="AI2189" s="0" t="s">
        <v>90</v>
      </c>
      <c r="AJ2189" s="0" t="s">
        <v>90</v>
      </c>
      <c r="AK2189" s="0" t="str">
        <f aca="false">IF(AND($CF2189&lt;&gt;"",IFERROR(INDEX(subsample_country_map!$B:$B,MATCH($CF2189,subsample_country_map!$A:$A,0)),"")&lt;&gt;""),INDEX(subsample_country_map!$B:$B,MATCH($CF2189,subsample_country_map!$A:$A,0)),INDEX(lookup!$AA:$AA,MATCH($A2189,lookup!$A:$A,0)))</f>
        <v>99_NCE</v>
      </c>
      <c r="AL2189" s="0" t="str">
        <f aca="false">IF(AND($CF2189&lt;&gt;"",IFERROR(INDEX(subsample_country_map!$C:$C,MATCH($CF2189,subsample_country_map!$A:$A,0)),"")&lt;&gt;""),INDEX(subsample_country_map!$C:$C,MATCH($CF2189,subsample_country_map!$A:$A,0)),INDEX(lookup!$AB:$AB,MATCH($A2189,lookup!$A:$A,0)))</f>
        <v>99_NCE</v>
      </c>
      <c r="AM2189" s="0" t="str">
        <f aca="false">IF(AND($CF2189&lt;&gt;"",IFERROR(INDEX(subsample_country_map!$D:$D,MATCH($CF2189,subsample_country_map!$A:$A,0)),"")&lt;&gt;""),INDEX(subsample_country_map!$D:$D,MATCH($CF2189,subsample_country_map!$A:$A,0)),INDEX(lookup!$AC:$AC,MATCH($A2189,lookup!$A:$A,0)))</f>
        <v>99_NCE</v>
      </c>
      <c r="AN2189" s="0" t="str">
        <f aca="false">IF(AND($CF2189&lt;&gt;"",IFERROR(INDEX(subsample_country_map!$E:$E,MATCH($CF2189,subsample_country_map!$A:$A,0)),"")&lt;&gt;""),INDEX(subsample_country_map!$E:$E,MATCH($CF2189,subsample_country_map!$A:$A,0)),INDEX(lookup!$AD:$AD,MATCH($A2189,lookup!$A:$A,0)))</f>
        <v>99_NCE</v>
      </c>
      <c r="AO2189" s="0" t="str">
        <f aca="false">INDEX(lookup!$Y:$Y,MATCH($A2189,lookup!$A:$A,0))</f>
        <v>1_not published</v>
      </c>
      <c r="AP2189" s="0" t="str">
        <f aca="false">INDEX(lookup!$Z:$Z,MATCH($A2189,lookup!$A:$A,0))</f>
        <v>99_NCE</v>
      </c>
      <c r="AQ2189" s="0" t="str">
        <f aca="false">INDEX(lookup!$W:$W,MATCH($A2189,lookup!$A:$A,0))</f>
        <v>1_fin/acc/econ</v>
      </c>
      <c r="AS2189" s="0" t="s">
        <v>91</v>
      </c>
      <c r="AT2189" s="0" t="s">
        <v>111</v>
      </c>
      <c r="AU2189" s="0" t="s">
        <v>93</v>
      </c>
      <c r="AV2189" s="0" t="s">
        <v>3578</v>
      </c>
      <c r="AY2189" s="0" t="s">
        <v>7376</v>
      </c>
      <c r="BA2189" s="0" t="n">
        <v>1742</v>
      </c>
      <c r="BB2189" s="0" t="s">
        <v>347</v>
      </c>
      <c r="BC2189" s="0" t="s">
        <v>358</v>
      </c>
      <c r="BD2189" s="0" t="s">
        <v>142</v>
      </c>
      <c r="BE2189" s="0" t="s">
        <v>7366</v>
      </c>
      <c r="BF2189" s="0" t="s">
        <v>7367</v>
      </c>
      <c r="BI2189" s="0" t="s">
        <v>124</v>
      </c>
      <c r="BJ2189" s="0" t="s">
        <v>7377</v>
      </c>
      <c r="BK2189" s="0" t="s">
        <v>2345</v>
      </c>
      <c r="BL2189" s="0" t="s">
        <v>7378</v>
      </c>
      <c r="BM2189" s="0" t="s">
        <v>7375</v>
      </c>
      <c r="BN2189" s="0" t="s">
        <v>104</v>
      </c>
      <c r="BO2189" s="0" t="s">
        <v>105</v>
      </c>
      <c r="BP2189" s="0" t="s">
        <v>7359</v>
      </c>
      <c r="BQ2189" s="0" t="s">
        <v>127</v>
      </c>
      <c r="BT2189" s="0" t="n">
        <v>0</v>
      </c>
      <c r="BU2189" s="0" t="s">
        <v>7363</v>
      </c>
      <c r="BW2189" s="0" t="n">
        <v>2000</v>
      </c>
      <c r="BX2189" s="0" t="n">
        <v>2020</v>
      </c>
      <c r="BY2189" s="0" t="s">
        <v>7364</v>
      </c>
      <c r="BZ2189" s="0" t="n">
        <v>2010</v>
      </c>
      <c r="CA2189" s="0" t="n">
        <v>0.238095238095238</v>
      </c>
      <c r="CB2189" s="0" t="n">
        <v>0</v>
      </c>
      <c r="CC2189" s="0" t="n">
        <v>1</v>
      </c>
      <c r="CD2189" s="0" t="n">
        <v>-0.0172351881048965</v>
      </c>
      <c r="CE2189" s="0" t="n">
        <v>1</v>
      </c>
    </row>
    <row r="2190" customFormat="false" ht="15" hidden="false" customHeight="false" outlineLevel="0" collapsed="false">
      <c r="A2190" s="0" t="s">
        <v>7359</v>
      </c>
      <c r="B2190" s="0" t="n">
        <v>3495</v>
      </c>
      <c r="C2190" s="0" t="n">
        <v>-0.0288534600462562</v>
      </c>
      <c r="D2190" s="0" t="n">
        <v>6606</v>
      </c>
      <c r="E2190" s="0" t="n">
        <f aca="false">IF(ISNUMBER($BA2190),$BA2190,IF(AND(ISNUMBER($D2190),ISNUMBER($BW2190),ISNUMBER($BX2190)),$D2190*($BX2190-$BW2190+1),""))</f>
        <v>6606</v>
      </c>
      <c r="H2190" s="0" t="s">
        <v>118</v>
      </c>
      <c r="I2190" s="0" t="s">
        <v>842</v>
      </c>
      <c r="J2190" s="0" t="n">
        <f aca="false">IF($BW2190&lt;&gt;"",$BW2190,"")</f>
        <v>2000</v>
      </c>
      <c r="K2190" s="0" t="n">
        <f aca="false">IF($BX2190&lt;&gt;"",$BX2190,"")</f>
        <v>2020</v>
      </c>
      <c r="L2190" s="0" t="n">
        <f aca="false">IF(AND(ISNUMBER($BW2190),ISNUMBER($BX2190)),($BW2190+$BX2190)/2,"")</f>
        <v>2010</v>
      </c>
      <c r="M2190" s="0" t="n">
        <f aca="false">IF($L2190&lt;&gt;"",$L2190,"")</f>
        <v>2010</v>
      </c>
      <c r="N2190" s="0" t="n">
        <f aca="false">IF(AND(ISNUMBER($BW2190),ISNUMBER($BX2190)),MIN(1,MAX(0,($BX2190-2016+1)/($BX2190-$BW2190+1))),"")</f>
        <v>0.238095238095238</v>
      </c>
      <c r="O2190" s="0" t="n">
        <f aca="false">IF(AND(ISNUMBER($BW2190),ISNUMBER($BX2190)),MIN(1,MAX(0,($BX2190-2017+1)/($BX2190-$BW2190+1))),"")</f>
        <v>0.19047619047619</v>
      </c>
      <c r="P2190" s="0" t="n">
        <f aca="false">IF(AND(ISNUMBER($BW2190),ISNUMBER($BX2190)),MIN(1,MAX(0,($BX2190-2018+1)/($BX2190-$BW2190+1))),"")</f>
        <v>0.142857142857143</v>
      </c>
      <c r="Q2190" s="0" t="n">
        <f aca="false">IF(AND(ISNUMBER($BW2190),ISNUMBER($BX2190)),MIN(1,MAX(0,($BX2190-2019+1)/($BX2190-$BW2190+1))),"")</f>
        <v>0.0952380952380952</v>
      </c>
      <c r="R2190" s="0" t="n">
        <f aca="false">IF(AND(ISNUMBER($BW2190),ISNUMBER($BX2190)),MIN(1,MAX(0,($BX2190-2016+1)/($BX2190-$BW2190+1))),"")</f>
        <v>0.238095238095238</v>
      </c>
      <c r="S2190" s="0" t="n">
        <f aca="false">IF($L2190&lt;&gt;"",IF($L2190&gt;=2015.5,1,0),"")</f>
        <v>0</v>
      </c>
      <c r="T2190" s="0" t="n">
        <f aca="false">IF($L2190&lt;&gt;"",IF($L2190&gt;=2016,1,0),"")</f>
        <v>0</v>
      </c>
      <c r="U2190" s="0" t="n">
        <f aca="false">IF(ISNUMBER($BX2190),IF($BX2190&gt;=2016,1,0),"")</f>
        <v>1</v>
      </c>
      <c r="V2190" s="0" t="n">
        <f aca="false">IF(ISNUMBER($BW2190),IF($BW2190&gt;=2016,1,0),"")</f>
        <v>0</v>
      </c>
      <c r="W2190" s="0" t="str">
        <f aca="false">IF(AND(ISNUMBER($BW2190),ISNUMBER($BX2190)),IF($BW2190&gt;=2016,"post-only",IF($BX2190&lt;2016,"pre-only","mixed")),"")</f>
        <v>mixed</v>
      </c>
      <c r="X2190" s="0" t="n">
        <f aca="false">IF(AND(ISNUMBER($BW2190),ISNUMBER($BX2190)),MIN(1,MAX(0,($BX2190-2017+1)/($BX2190-$BW2190+1))),"")</f>
        <v>0.19047619047619</v>
      </c>
      <c r="Y2190" s="0" t="n">
        <f aca="false">IF(AND(ISNUMBER($BW2190),ISNUMBER($BX2190)),MIN(1,MAX(0,($BX2190-2018+1)/($BX2190-$BW2190+1))),"")</f>
        <v>0.142857142857143</v>
      </c>
      <c r="Z2190" s="0" t="n">
        <f aca="false">IF(AND(ISNUMBER($BW2190),ISNUMBER($BX2190)),MIN(1,MAX(0,($BX2190-2019+1)/($BX2190-$BW2190+1))),"")</f>
        <v>0.0952380952380952</v>
      </c>
      <c r="AA2190" s="0" t="n">
        <f aca="false">IF(ISNUMBER($BX2190),IF($BX2190&gt;=2017,1,0),"")</f>
        <v>1</v>
      </c>
      <c r="AB2190" s="0" t="n">
        <f aca="false">IF(ISNUMBER($BX2190),IF($BX2190&gt;=2018,1,0),"")</f>
        <v>1</v>
      </c>
      <c r="AC2190" s="0" t="n">
        <f aca="false">IF(ISNUMBER($BX2190),IF($BX2190&gt;=2019,1,0),"")</f>
        <v>1</v>
      </c>
      <c r="AD2190" s="0" t="n">
        <f aca="false">IF($L2190&lt;&gt;"",IF($L2190&gt;2013,1,0),"")</f>
        <v>0</v>
      </c>
      <c r="AE2190" s="0" t="n">
        <f aca="false">IF($L2190&lt;&gt;"",1+IF($L2190&gt;2011,1,0)+IF($L2190&gt;2014,1,0),"")</f>
        <v>1</v>
      </c>
      <c r="AF2190" s="0" t="s">
        <v>87</v>
      </c>
      <c r="AG2190" s="0" t="s">
        <v>88</v>
      </c>
      <c r="AH2190" s="0" t="s">
        <v>89</v>
      </c>
      <c r="AI2190" s="0" t="s">
        <v>90</v>
      </c>
      <c r="AJ2190" s="0" t="s">
        <v>90</v>
      </c>
      <c r="AK2190" s="0" t="str">
        <f aca="false">IF(AND($CF2190&lt;&gt;"",IFERROR(INDEX(subsample_country_map!$B:$B,MATCH($CF2190,subsample_country_map!$A:$A,0)),"")&lt;&gt;""),INDEX(subsample_country_map!$B:$B,MATCH($CF2190,subsample_country_map!$A:$A,0)),INDEX(lookup!$AA:$AA,MATCH($A2190,lookup!$A:$A,0)))</f>
        <v>99_NCE</v>
      </c>
      <c r="AL2190" s="0" t="str">
        <f aca="false">IF(AND($CF2190&lt;&gt;"",IFERROR(INDEX(subsample_country_map!$C:$C,MATCH($CF2190,subsample_country_map!$A:$A,0)),"")&lt;&gt;""),INDEX(subsample_country_map!$C:$C,MATCH($CF2190,subsample_country_map!$A:$A,0)),INDEX(lookup!$AB:$AB,MATCH($A2190,lookup!$A:$A,0)))</f>
        <v>99_NCE</v>
      </c>
      <c r="AM2190" s="0" t="str">
        <f aca="false">IF(AND($CF2190&lt;&gt;"",IFERROR(INDEX(subsample_country_map!$D:$D,MATCH($CF2190,subsample_country_map!$A:$A,0)),"")&lt;&gt;""),INDEX(subsample_country_map!$D:$D,MATCH($CF2190,subsample_country_map!$A:$A,0)),INDEX(lookup!$AC:$AC,MATCH($A2190,lookup!$A:$A,0)))</f>
        <v>99_NCE</v>
      </c>
      <c r="AN2190" s="0" t="str">
        <f aca="false">IF(AND($CF2190&lt;&gt;"",IFERROR(INDEX(subsample_country_map!$E:$E,MATCH($CF2190,subsample_country_map!$A:$A,0)),"")&lt;&gt;""),INDEX(subsample_country_map!$E:$E,MATCH($CF2190,subsample_country_map!$A:$A,0)),INDEX(lookup!$AD:$AD,MATCH($A2190,lookup!$A:$A,0)))</f>
        <v>99_NCE</v>
      </c>
      <c r="AO2190" s="0" t="str">
        <f aca="false">INDEX(lookup!$Y:$Y,MATCH($A2190,lookup!$A:$A,0))</f>
        <v>1_not published</v>
      </c>
      <c r="AP2190" s="0" t="str">
        <f aca="false">INDEX(lookup!$Z:$Z,MATCH($A2190,lookup!$A:$A,0))</f>
        <v>99_NCE</v>
      </c>
      <c r="AQ2190" s="0" t="str">
        <f aca="false">INDEX(lookup!$W:$W,MATCH($A2190,lookup!$A:$A,0))</f>
        <v>1_fin/acc/econ</v>
      </c>
      <c r="AS2190" s="0" t="s">
        <v>91</v>
      </c>
      <c r="AT2190" s="0" t="s">
        <v>111</v>
      </c>
      <c r="AU2190" s="0" t="s">
        <v>93</v>
      </c>
      <c r="AV2190" s="0" t="s">
        <v>3578</v>
      </c>
      <c r="AY2190" s="0" t="s">
        <v>1522</v>
      </c>
      <c r="BA2190" s="0" t="n">
        <v>6606</v>
      </c>
      <c r="BB2190" s="0" t="s">
        <v>347</v>
      </c>
      <c r="BC2190" s="0" t="s">
        <v>358</v>
      </c>
      <c r="BD2190" s="0" t="s">
        <v>142</v>
      </c>
      <c r="BE2190" s="0" t="s">
        <v>7366</v>
      </c>
      <c r="BF2190" s="0" t="s">
        <v>7370</v>
      </c>
      <c r="BI2190" s="0" t="s">
        <v>124</v>
      </c>
      <c r="BJ2190" s="0" t="s">
        <v>7379</v>
      </c>
      <c r="BK2190" s="0" t="s">
        <v>2345</v>
      </c>
      <c r="BL2190" s="0" t="s">
        <v>7380</v>
      </c>
      <c r="BM2190" s="0" t="s">
        <v>7375</v>
      </c>
      <c r="BN2190" s="0" t="s">
        <v>104</v>
      </c>
      <c r="BO2190" s="0" t="s">
        <v>105</v>
      </c>
      <c r="BP2190" s="0" t="s">
        <v>7359</v>
      </c>
      <c r="BQ2190" s="0" t="s">
        <v>127</v>
      </c>
      <c r="BT2190" s="0" t="n">
        <v>0</v>
      </c>
      <c r="BU2190" s="0" t="s">
        <v>7363</v>
      </c>
      <c r="BW2190" s="0" t="n">
        <v>2000</v>
      </c>
      <c r="BX2190" s="0" t="n">
        <v>2020</v>
      </c>
      <c r="BY2190" s="0" t="s">
        <v>7364</v>
      </c>
      <c r="BZ2190" s="0" t="n">
        <v>2010</v>
      </c>
      <c r="CA2190" s="0" t="n">
        <v>0.238095238095238</v>
      </c>
      <c r="CB2190" s="0" t="n">
        <v>0</v>
      </c>
      <c r="CC2190" s="0" t="n">
        <v>1</v>
      </c>
      <c r="CD2190" s="0" t="n">
        <v>-0.0288614710965247</v>
      </c>
      <c r="CE2190" s="0" t="n">
        <v>1</v>
      </c>
    </row>
    <row r="2191" customFormat="false" ht="15" hidden="false" customHeight="false" outlineLevel="0" collapsed="false">
      <c r="A2191" s="0" t="s">
        <v>7359</v>
      </c>
      <c r="B2191" s="0" t="n">
        <v>3496</v>
      </c>
      <c r="C2191" s="0" t="n">
        <v>-0.0267682602130905</v>
      </c>
      <c r="D2191" s="0" t="n">
        <v>8607</v>
      </c>
      <c r="E2191" s="0" t="n">
        <f aca="false">IF(ISNUMBER($BA2191),$BA2191,IF(AND(ISNUMBER($D2191),ISNUMBER($BW2191),ISNUMBER($BX2191)),$D2191*($BX2191-$BW2191+1),""))</f>
        <v>8607</v>
      </c>
      <c r="H2191" s="0" t="s">
        <v>118</v>
      </c>
      <c r="I2191" s="0" t="s">
        <v>842</v>
      </c>
      <c r="J2191" s="0" t="n">
        <f aca="false">IF($BW2191&lt;&gt;"",$BW2191,"")</f>
        <v>2000</v>
      </c>
      <c r="K2191" s="0" t="n">
        <f aca="false">IF($BX2191&lt;&gt;"",$BX2191,"")</f>
        <v>2020</v>
      </c>
      <c r="L2191" s="0" t="n">
        <f aca="false">IF(AND(ISNUMBER($BW2191),ISNUMBER($BX2191)),($BW2191+$BX2191)/2,"")</f>
        <v>2010</v>
      </c>
      <c r="M2191" s="0" t="n">
        <f aca="false">IF($L2191&lt;&gt;"",$L2191,"")</f>
        <v>2010</v>
      </c>
      <c r="N2191" s="0" t="n">
        <f aca="false">IF(AND(ISNUMBER($BW2191),ISNUMBER($BX2191)),MIN(1,MAX(0,($BX2191-2016+1)/($BX2191-$BW2191+1))),"")</f>
        <v>0.238095238095238</v>
      </c>
      <c r="O2191" s="0" t="n">
        <f aca="false">IF(AND(ISNUMBER($BW2191),ISNUMBER($BX2191)),MIN(1,MAX(0,($BX2191-2017+1)/($BX2191-$BW2191+1))),"")</f>
        <v>0.19047619047619</v>
      </c>
      <c r="P2191" s="0" t="n">
        <f aca="false">IF(AND(ISNUMBER($BW2191),ISNUMBER($BX2191)),MIN(1,MAX(0,($BX2191-2018+1)/($BX2191-$BW2191+1))),"")</f>
        <v>0.142857142857143</v>
      </c>
      <c r="Q2191" s="0" t="n">
        <f aca="false">IF(AND(ISNUMBER($BW2191),ISNUMBER($BX2191)),MIN(1,MAX(0,($BX2191-2019+1)/($BX2191-$BW2191+1))),"")</f>
        <v>0.0952380952380952</v>
      </c>
      <c r="R2191" s="0" t="n">
        <f aca="false">IF(AND(ISNUMBER($BW2191),ISNUMBER($BX2191)),MIN(1,MAX(0,($BX2191-2016+1)/($BX2191-$BW2191+1))),"")</f>
        <v>0.238095238095238</v>
      </c>
      <c r="S2191" s="0" t="n">
        <f aca="false">IF($L2191&lt;&gt;"",IF($L2191&gt;=2015.5,1,0),"")</f>
        <v>0</v>
      </c>
      <c r="T2191" s="0" t="n">
        <f aca="false">IF($L2191&lt;&gt;"",IF($L2191&gt;=2016,1,0),"")</f>
        <v>0</v>
      </c>
      <c r="U2191" s="0" t="n">
        <f aca="false">IF(ISNUMBER($BX2191),IF($BX2191&gt;=2016,1,0),"")</f>
        <v>1</v>
      </c>
      <c r="V2191" s="0" t="n">
        <f aca="false">IF(ISNUMBER($BW2191),IF($BW2191&gt;=2016,1,0),"")</f>
        <v>0</v>
      </c>
      <c r="W2191" s="0" t="str">
        <f aca="false">IF(AND(ISNUMBER($BW2191),ISNUMBER($BX2191)),IF($BW2191&gt;=2016,"post-only",IF($BX2191&lt;2016,"pre-only","mixed")),"")</f>
        <v>mixed</v>
      </c>
      <c r="X2191" s="0" t="n">
        <f aca="false">IF(AND(ISNUMBER($BW2191),ISNUMBER($BX2191)),MIN(1,MAX(0,($BX2191-2017+1)/($BX2191-$BW2191+1))),"")</f>
        <v>0.19047619047619</v>
      </c>
      <c r="Y2191" s="0" t="n">
        <f aca="false">IF(AND(ISNUMBER($BW2191),ISNUMBER($BX2191)),MIN(1,MAX(0,($BX2191-2018+1)/($BX2191-$BW2191+1))),"")</f>
        <v>0.142857142857143</v>
      </c>
      <c r="Z2191" s="0" t="n">
        <f aca="false">IF(AND(ISNUMBER($BW2191),ISNUMBER($BX2191)),MIN(1,MAX(0,($BX2191-2019+1)/($BX2191-$BW2191+1))),"")</f>
        <v>0.0952380952380952</v>
      </c>
      <c r="AA2191" s="0" t="n">
        <f aca="false">IF(ISNUMBER($BX2191),IF($BX2191&gt;=2017,1,0),"")</f>
        <v>1</v>
      </c>
      <c r="AB2191" s="0" t="n">
        <f aca="false">IF(ISNUMBER($BX2191),IF($BX2191&gt;=2018,1,0),"")</f>
        <v>1</v>
      </c>
      <c r="AC2191" s="0" t="n">
        <f aca="false">IF(ISNUMBER($BX2191),IF($BX2191&gt;=2019,1,0),"")</f>
        <v>1</v>
      </c>
      <c r="AD2191" s="0" t="n">
        <f aca="false">IF($L2191&lt;&gt;"",IF($L2191&gt;2013,1,0),"")</f>
        <v>0</v>
      </c>
      <c r="AE2191" s="0" t="n">
        <f aca="false">IF($L2191&lt;&gt;"",1+IF($L2191&gt;2011,1,0)+IF($L2191&gt;2014,1,0),"")</f>
        <v>1</v>
      </c>
      <c r="AF2191" s="0" t="s">
        <v>87</v>
      </c>
      <c r="AG2191" s="0" t="s">
        <v>88</v>
      </c>
      <c r="AH2191" s="0" t="s">
        <v>89</v>
      </c>
      <c r="AI2191" s="0" t="s">
        <v>90</v>
      </c>
      <c r="AJ2191" s="0" t="s">
        <v>90</v>
      </c>
      <c r="AK2191" s="0" t="str">
        <f aca="false">IF(AND($CF2191&lt;&gt;"",IFERROR(INDEX(subsample_country_map!$B:$B,MATCH($CF2191,subsample_country_map!$A:$A,0)),"")&lt;&gt;""),INDEX(subsample_country_map!$B:$B,MATCH($CF2191,subsample_country_map!$A:$A,0)),INDEX(lookup!$AA:$AA,MATCH($A2191,lookup!$A:$A,0)))</f>
        <v>99_NCE</v>
      </c>
      <c r="AL2191" s="0" t="str">
        <f aca="false">IF(AND($CF2191&lt;&gt;"",IFERROR(INDEX(subsample_country_map!$C:$C,MATCH($CF2191,subsample_country_map!$A:$A,0)),"")&lt;&gt;""),INDEX(subsample_country_map!$C:$C,MATCH($CF2191,subsample_country_map!$A:$A,0)),INDEX(lookup!$AB:$AB,MATCH($A2191,lookup!$A:$A,0)))</f>
        <v>99_NCE</v>
      </c>
      <c r="AM2191" s="0" t="str">
        <f aca="false">IF(AND($CF2191&lt;&gt;"",IFERROR(INDEX(subsample_country_map!$D:$D,MATCH($CF2191,subsample_country_map!$A:$A,0)),"")&lt;&gt;""),INDEX(subsample_country_map!$D:$D,MATCH($CF2191,subsample_country_map!$A:$A,0)),INDEX(lookup!$AC:$AC,MATCH($A2191,lookup!$A:$A,0)))</f>
        <v>99_NCE</v>
      </c>
      <c r="AN2191" s="0" t="str">
        <f aca="false">IF(AND($CF2191&lt;&gt;"",IFERROR(INDEX(subsample_country_map!$E:$E,MATCH($CF2191,subsample_country_map!$A:$A,0)),"")&lt;&gt;""),INDEX(subsample_country_map!$E:$E,MATCH($CF2191,subsample_country_map!$A:$A,0)),INDEX(lookup!$AD:$AD,MATCH($A2191,lookup!$A:$A,0)))</f>
        <v>99_NCE</v>
      </c>
      <c r="AO2191" s="0" t="str">
        <f aca="false">INDEX(lookup!$Y:$Y,MATCH($A2191,lookup!$A:$A,0))</f>
        <v>1_not published</v>
      </c>
      <c r="AP2191" s="0" t="str">
        <f aca="false">INDEX(lookup!$Z:$Z,MATCH($A2191,lookup!$A:$A,0))</f>
        <v>99_NCE</v>
      </c>
      <c r="AQ2191" s="0" t="str">
        <f aca="false">INDEX(lookup!$W:$W,MATCH($A2191,lookup!$A:$A,0))</f>
        <v>1_fin/acc/econ</v>
      </c>
      <c r="AS2191" s="0" t="s">
        <v>91</v>
      </c>
      <c r="AT2191" s="0" t="s">
        <v>111</v>
      </c>
      <c r="AU2191" s="0" t="s">
        <v>93</v>
      </c>
      <c r="AV2191" s="0" t="s">
        <v>7381</v>
      </c>
      <c r="AY2191" s="0" t="s">
        <v>2753</v>
      </c>
      <c r="BA2191" s="0" t="n">
        <v>8607</v>
      </c>
      <c r="BB2191" s="0" t="s">
        <v>347</v>
      </c>
      <c r="BC2191" s="0" t="s">
        <v>358</v>
      </c>
      <c r="BD2191" s="0" t="s">
        <v>142</v>
      </c>
      <c r="BE2191" s="0" t="s">
        <v>98</v>
      </c>
      <c r="BI2191" s="0" t="s">
        <v>124</v>
      </c>
      <c r="BJ2191" s="0" t="s">
        <v>7382</v>
      </c>
      <c r="BK2191" s="0" t="s">
        <v>2345</v>
      </c>
      <c r="BL2191" s="0" t="s">
        <v>7383</v>
      </c>
      <c r="BM2191" s="0" t="s">
        <v>7362</v>
      </c>
      <c r="BN2191" s="0" t="s">
        <v>7384</v>
      </c>
      <c r="BO2191" s="0" t="s">
        <v>105</v>
      </c>
      <c r="BP2191" s="0" t="s">
        <v>7359</v>
      </c>
      <c r="BQ2191" s="0" t="s">
        <v>127</v>
      </c>
      <c r="BT2191" s="0" t="n">
        <v>0</v>
      </c>
      <c r="BU2191" s="0" t="s">
        <v>7363</v>
      </c>
      <c r="BW2191" s="0" t="n">
        <v>2000</v>
      </c>
      <c r="BX2191" s="0" t="n">
        <v>2020</v>
      </c>
      <c r="BY2191" s="0" t="s">
        <v>7364</v>
      </c>
      <c r="BZ2191" s="0" t="n">
        <v>2010</v>
      </c>
      <c r="CA2191" s="0" t="n">
        <v>0.238095238095238</v>
      </c>
      <c r="CB2191" s="0" t="n">
        <v>0</v>
      </c>
      <c r="CC2191" s="0" t="n">
        <v>1</v>
      </c>
      <c r="CD2191" s="0" t="n">
        <v>-0.0267746564707563</v>
      </c>
      <c r="CE2191" s="0" t="n">
        <v>1</v>
      </c>
    </row>
    <row r="2192" customFormat="false" ht="15" hidden="false" customHeight="false" outlineLevel="0" collapsed="false">
      <c r="A2192" s="0" t="s">
        <v>7359</v>
      </c>
      <c r="B2192" s="0" t="n">
        <v>3497</v>
      </c>
      <c r="C2192" s="0" t="n">
        <v>0.0304146054971225</v>
      </c>
      <c r="D2192" s="0" t="n">
        <v>1791</v>
      </c>
      <c r="E2192" s="0" t="n">
        <f aca="false">IF(ISNUMBER($BA2192),$BA2192,IF(AND(ISNUMBER($D2192),ISNUMBER($BW2192),ISNUMBER($BX2192)),$D2192*($BX2192-$BW2192+1),""))</f>
        <v>1791</v>
      </c>
      <c r="H2192" s="0" t="s">
        <v>118</v>
      </c>
      <c r="I2192" s="0" t="s">
        <v>842</v>
      </c>
      <c r="J2192" s="0" t="n">
        <f aca="false">IF($BW2192&lt;&gt;"",$BW2192,"")</f>
        <v>2000</v>
      </c>
      <c r="K2192" s="0" t="n">
        <f aca="false">IF($BX2192&lt;&gt;"",$BX2192,"")</f>
        <v>2020</v>
      </c>
      <c r="L2192" s="0" t="n">
        <f aca="false">IF(AND(ISNUMBER($BW2192),ISNUMBER($BX2192)),($BW2192+$BX2192)/2,"")</f>
        <v>2010</v>
      </c>
      <c r="M2192" s="0" t="n">
        <f aca="false">IF($L2192&lt;&gt;"",$L2192,"")</f>
        <v>2010</v>
      </c>
      <c r="N2192" s="0" t="n">
        <f aca="false">IF(AND(ISNUMBER($BW2192),ISNUMBER($BX2192)),MIN(1,MAX(0,($BX2192-2016+1)/($BX2192-$BW2192+1))),"")</f>
        <v>0.238095238095238</v>
      </c>
      <c r="O2192" s="0" t="n">
        <f aca="false">IF(AND(ISNUMBER($BW2192),ISNUMBER($BX2192)),MIN(1,MAX(0,($BX2192-2017+1)/($BX2192-$BW2192+1))),"")</f>
        <v>0.19047619047619</v>
      </c>
      <c r="P2192" s="0" t="n">
        <f aca="false">IF(AND(ISNUMBER($BW2192),ISNUMBER($BX2192)),MIN(1,MAX(0,($BX2192-2018+1)/($BX2192-$BW2192+1))),"")</f>
        <v>0.142857142857143</v>
      </c>
      <c r="Q2192" s="0" t="n">
        <f aca="false">IF(AND(ISNUMBER($BW2192),ISNUMBER($BX2192)),MIN(1,MAX(0,($BX2192-2019+1)/($BX2192-$BW2192+1))),"")</f>
        <v>0.0952380952380952</v>
      </c>
      <c r="R2192" s="0" t="n">
        <f aca="false">IF(AND(ISNUMBER($BW2192),ISNUMBER($BX2192)),MIN(1,MAX(0,($BX2192-2016+1)/($BX2192-$BW2192+1))),"")</f>
        <v>0.238095238095238</v>
      </c>
      <c r="S2192" s="0" t="n">
        <f aca="false">IF($L2192&lt;&gt;"",IF($L2192&gt;=2015.5,1,0),"")</f>
        <v>0</v>
      </c>
      <c r="T2192" s="0" t="n">
        <f aca="false">IF($L2192&lt;&gt;"",IF($L2192&gt;=2016,1,0),"")</f>
        <v>0</v>
      </c>
      <c r="U2192" s="0" t="n">
        <f aca="false">IF(ISNUMBER($BX2192),IF($BX2192&gt;=2016,1,0),"")</f>
        <v>1</v>
      </c>
      <c r="V2192" s="0" t="n">
        <f aca="false">IF(ISNUMBER($BW2192),IF($BW2192&gt;=2016,1,0),"")</f>
        <v>0</v>
      </c>
      <c r="W2192" s="0" t="str">
        <f aca="false">IF(AND(ISNUMBER($BW2192),ISNUMBER($BX2192)),IF($BW2192&gt;=2016,"post-only",IF($BX2192&lt;2016,"pre-only","mixed")),"")</f>
        <v>mixed</v>
      </c>
      <c r="X2192" s="0" t="n">
        <f aca="false">IF(AND(ISNUMBER($BW2192),ISNUMBER($BX2192)),MIN(1,MAX(0,($BX2192-2017+1)/($BX2192-$BW2192+1))),"")</f>
        <v>0.19047619047619</v>
      </c>
      <c r="Y2192" s="0" t="n">
        <f aca="false">IF(AND(ISNUMBER($BW2192),ISNUMBER($BX2192)),MIN(1,MAX(0,($BX2192-2018+1)/($BX2192-$BW2192+1))),"")</f>
        <v>0.142857142857143</v>
      </c>
      <c r="Z2192" s="0" t="n">
        <f aca="false">IF(AND(ISNUMBER($BW2192),ISNUMBER($BX2192)),MIN(1,MAX(0,($BX2192-2019+1)/($BX2192-$BW2192+1))),"")</f>
        <v>0.0952380952380952</v>
      </c>
      <c r="AA2192" s="0" t="n">
        <f aca="false">IF(ISNUMBER($BX2192),IF($BX2192&gt;=2017,1,0),"")</f>
        <v>1</v>
      </c>
      <c r="AB2192" s="0" t="n">
        <f aca="false">IF(ISNUMBER($BX2192),IF($BX2192&gt;=2018,1,0),"")</f>
        <v>1</v>
      </c>
      <c r="AC2192" s="0" t="n">
        <f aca="false">IF(ISNUMBER($BX2192),IF($BX2192&gt;=2019,1,0),"")</f>
        <v>1</v>
      </c>
      <c r="AD2192" s="0" t="n">
        <f aca="false">IF($L2192&lt;&gt;"",IF($L2192&gt;2013,1,0),"")</f>
        <v>0</v>
      </c>
      <c r="AE2192" s="0" t="n">
        <f aca="false">IF($L2192&lt;&gt;"",1+IF($L2192&gt;2011,1,0)+IF($L2192&gt;2014,1,0),"")</f>
        <v>1</v>
      </c>
      <c r="AF2192" s="0" t="s">
        <v>87</v>
      </c>
      <c r="AG2192" s="0" t="s">
        <v>88</v>
      </c>
      <c r="AH2192" s="0" t="s">
        <v>89</v>
      </c>
      <c r="AI2192" s="0" t="s">
        <v>90</v>
      </c>
      <c r="AJ2192" s="0" t="s">
        <v>90</v>
      </c>
      <c r="AK2192" s="0" t="str">
        <f aca="false">IF(AND($CF2192&lt;&gt;"",IFERROR(INDEX(subsample_country_map!$B:$B,MATCH($CF2192,subsample_country_map!$A:$A,0)),"")&lt;&gt;""),INDEX(subsample_country_map!$B:$B,MATCH($CF2192,subsample_country_map!$A:$A,0)),INDEX(lookup!$AA:$AA,MATCH($A2192,lookup!$A:$A,0)))</f>
        <v>99_NCE</v>
      </c>
      <c r="AL2192" s="0" t="str">
        <f aca="false">IF(AND($CF2192&lt;&gt;"",IFERROR(INDEX(subsample_country_map!$C:$C,MATCH($CF2192,subsample_country_map!$A:$A,0)),"")&lt;&gt;""),INDEX(subsample_country_map!$C:$C,MATCH($CF2192,subsample_country_map!$A:$A,0)),INDEX(lookup!$AB:$AB,MATCH($A2192,lookup!$A:$A,0)))</f>
        <v>99_NCE</v>
      </c>
      <c r="AM2192" s="0" t="str">
        <f aca="false">IF(AND($CF2192&lt;&gt;"",IFERROR(INDEX(subsample_country_map!$D:$D,MATCH($CF2192,subsample_country_map!$A:$A,0)),"")&lt;&gt;""),INDEX(subsample_country_map!$D:$D,MATCH($CF2192,subsample_country_map!$A:$A,0)),INDEX(lookup!$AC:$AC,MATCH($A2192,lookup!$A:$A,0)))</f>
        <v>99_NCE</v>
      </c>
      <c r="AN2192" s="0" t="str">
        <f aca="false">IF(AND($CF2192&lt;&gt;"",IFERROR(INDEX(subsample_country_map!$E:$E,MATCH($CF2192,subsample_country_map!$A:$A,0)),"")&lt;&gt;""),INDEX(subsample_country_map!$E:$E,MATCH($CF2192,subsample_country_map!$A:$A,0)),INDEX(lookup!$AD:$AD,MATCH($A2192,lookup!$A:$A,0)))</f>
        <v>99_NCE</v>
      </c>
      <c r="AO2192" s="0" t="str">
        <f aca="false">INDEX(lookup!$Y:$Y,MATCH($A2192,lookup!$A:$A,0))</f>
        <v>1_not published</v>
      </c>
      <c r="AP2192" s="0" t="str">
        <f aca="false">INDEX(lookup!$Z:$Z,MATCH($A2192,lookup!$A:$A,0))</f>
        <v>99_NCE</v>
      </c>
      <c r="AQ2192" s="0" t="str">
        <f aca="false">INDEX(lookup!$W:$W,MATCH($A2192,lookup!$A:$A,0))</f>
        <v>1_fin/acc/econ</v>
      </c>
      <c r="AS2192" s="0" t="s">
        <v>91</v>
      </c>
      <c r="AT2192" s="0" t="s">
        <v>111</v>
      </c>
      <c r="AU2192" s="0" t="s">
        <v>93</v>
      </c>
      <c r="AV2192" s="0" t="s">
        <v>7385</v>
      </c>
      <c r="AY2192" s="0" t="s">
        <v>6021</v>
      </c>
      <c r="BA2192" s="0" t="n">
        <v>1791</v>
      </c>
      <c r="BB2192" s="0" t="s">
        <v>347</v>
      </c>
      <c r="BC2192" s="0" t="s">
        <v>358</v>
      </c>
      <c r="BD2192" s="0" t="s">
        <v>142</v>
      </c>
      <c r="BE2192" s="0" t="s">
        <v>7366</v>
      </c>
      <c r="BF2192" s="0" t="s">
        <v>7367</v>
      </c>
      <c r="BI2192" s="0" t="s">
        <v>124</v>
      </c>
      <c r="BJ2192" s="0" t="s">
        <v>7386</v>
      </c>
      <c r="BK2192" s="0" t="s">
        <v>2345</v>
      </c>
      <c r="BL2192" s="0" t="s">
        <v>7387</v>
      </c>
      <c r="BM2192" s="0" t="s">
        <v>7362</v>
      </c>
      <c r="BN2192" s="0" t="s">
        <v>7384</v>
      </c>
      <c r="BO2192" s="0" t="s">
        <v>105</v>
      </c>
      <c r="BP2192" s="0" t="s">
        <v>7359</v>
      </c>
      <c r="BQ2192" s="0" t="s">
        <v>127</v>
      </c>
      <c r="BT2192" s="0" t="n">
        <v>0</v>
      </c>
      <c r="BU2192" s="0" t="s">
        <v>7363</v>
      </c>
      <c r="BW2192" s="0" t="n">
        <v>2000</v>
      </c>
      <c r="BX2192" s="0" t="n">
        <v>2020</v>
      </c>
      <c r="BY2192" s="0" t="s">
        <v>7364</v>
      </c>
      <c r="BZ2192" s="0" t="n">
        <v>2010</v>
      </c>
      <c r="CA2192" s="0" t="n">
        <v>0.238095238095238</v>
      </c>
      <c r="CB2192" s="0" t="n">
        <v>0</v>
      </c>
      <c r="CC2192" s="0" t="n">
        <v>1</v>
      </c>
      <c r="CD2192" s="0" t="n">
        <v>0.030423989031442</v>
      </c>
      <c r="CE2192" s="0" t="n">
        <v>1</v>
      </c>
    </row>
    <row r="2193" customFormat="false" ht="15" hidden="false" customHeight="false" outlineLevel="0" collapsed="false">
      <c r="A2193" s="0" t="s">
        <v>7359</v>
      </c>
      <c r="B2193" s="0" t="n">
        <v>3498</v>
      </c>
      <c r="C2193" s="0" t="n">
        <v>-0.0374188257622741</v>
      </c>
      <c r="D2193" s="0" t="n">
        <v>6816</v>
      </c>
      <c r="E2193" s="0" t="n">
        <f aca="false">IF(ISNUMBER($BA2193),$BA2193,IF(AND(ISNUMBER($D2193),ISNUMBER($BW2193),ISNUMBER($BX2193)),$D2193*($BX2193-$BW2193+1),""))</f>
        <v>6816</v>
      </c>
      <c r="H2193" s="0" t="s">
        <v>118</v>
      </c>
      <c r="I2193" s="0" t="s">
        <v>842</v>
      </c>
      <c r="J2193" s="0" t="n">
        <f aca="false">IF($BW2193&lt;&gt;"",$BW2193,"")</f>
        <v>2000</v>
      </c>
      <c r="K2193" s="0" t="n">
        <f aca="false">IF($BX2193&lt;&gt;"",$BX2193,"")</f>
        <v>2020</v>
      </c>
      <c r="L2193" s="0" t="n">
        <f aca="false">IF(AND(ISNUMBER($BW2193),ISNUMBER($BX2193)),($BW2193+$BX2193)/2,"")</f>
        <v>2010</v>
      </c>
      <c r="M2193" s="0" t="n">
        <f aca="false">IF($L2193&lt;&gt;"",$L2193,"")</f>
        <v>2010</v>
      </c>
      <c r="N2193" s="0" t="n">
        <f aca="false">IF(AND(ISNUMBER($BW2193),ISNUMBER($BX2193)),MIN(1,MAX(0,($BX2193-2016+1)/($BX2193-$BW2193+1))),"")</f>
        <v>0.238095238095238</v>
      </c>
      <c r="O2193" s="0" t="n">
        <f aca="false">IF(AND(ISNUMBER($BW2193),ISNUMBER($BX2193)),MIN(1,MAX(0,($BX2193-2017+1)/($BX2193-$BW2193+1))),"")</f>
        <v>0.19047619047619</v>
      </c>
      <c r="P2193" s="0" t="n">
        <f aca="false">IF(AND(ISNUMBER($BW2193),ISNUMBER($BX2193)),MIN(1,MAX(0,($BX2193-2018+1)/($BX2193-$BW2193+1))),"")</f>
        <v>0.142857142857143</v>
      </c>
      <c r="Q2193" s="0" t="n">
        <f aca="false">IF(AND(ISNUMBER($BW2193),ISNUMBER($BX2193)),MIN(1,MAX(0,($BX2193-2019+1)/($BX2193-$BW2193+1))),"")</f>
        <v>0.0952380952380952</v>
      </c>
      <c r="R2193" s="0" t="n">
        <f aca="false">IF(AND(ISNUMBER($BW2193),ISNUMBER($BX2193)),MIN(1,MAX(0,($BX2193-2016+1)/($BX2193-$BW2193+1))),"")</f>
        <v>0.238095238095238</v>
      </c>
      <c r="S2193" s="0" t="n">
        <f aca="false">IF($L2193&lt;&gt;"",IF($L2193&gt;=2015.5,1,0),"")</f>
        <v>0</v>
      </c>
      <c r="T2193" s="0" t="n">
        <f aca="false">IF($L2193&lt;&gt;"",IF($L2193&gt;=2016,1,0),"")</f>
        <v>0</v>
      </c>
      <c r="U2193" s="0" t="n">
        <f aca="false">IF(ISNUMBER($BX2193),IF($BX2193&gt;=2016,1,0),"")</f>
        <v>1</v>
      </c>
      <c r="V2193" s="0" t="n">
        <f aca="false">IF(ISNUMBER($BW2193),IF($BW2193&gt;=2016,1,0),"")</f>
        <v>0</v>
      </c>
      <c r="W2193" s="0" t="str">
        <f aca="false">IF(AND(ISNUMBER($BW2193),ISNUMBER($BX2193)),IF($BW2193&gt;=2016,"post-only",IF($BX2193&lt;2016,"pre-only","mixed")),"")</f>
        <v>mixed</v>
      </c>
      <c r="X2193" s="0" t="n">
        <f aca="false">IF(AND(ISNUMBER($BW2193),ISNUMBER($BX2193)),MIN(1,MAX(0,($BX2193-2017+1)/($BX2193-$BW2193+1))),"")</f>
        <v>0.19047619047619</v>
      </c>
      <c r="Y2193" s="0" t="n">
        <f aca="false">IF(AND(ISNUMBER($BW2193),ISNUMBER($BX2193)),MIN(1,MAX(0,($BX2193-2018+1)/($BX2193-$BW2193+1))),"")</f>
        <v>0.142857142857143</v>
      </c>
      <c r="Z2193" s="0" t="n">
        <f aca="false">IF(AND(ISNUMBER($BW2193),ISNUMBER($BX2193)),MIN(1,MAX(0,($BX2193-2019+1)/($BX2193-$BW2193+1))),"")</f>
        <v>0.0952380952380952</v>
      </c>
      <c r="AA2193" s="0" t="n">
        <f aca="false">IF(ISNUMBER($BX2193),IF($BX2193&gt;=2017,1,0),"")</f>
        <v>1</v>
      </c>
      <c r="AB2193" s="0" t="n">
        <f aca="false">IF(ISNUMBER($BX2193),IF($BX2193&gt;=2018,1,0),"")</f>
        <v>1</v>
      </c>
      <c r="AC2193" s="0" t="n">
        <f aca="false">IF(ISNUMBER($BX2193),IF($BX2193&gt;=2019,1,0),"")</f>
        <v>1</v>
      </c>
      <c r="AD2193" s="0" t="n">
        <f aca="false">IF($L2193&lt;&gt;"",IF($L2193&gt;2013,1,0),"")</f>
        <v>0</v>
      </c>
      <c r="AE2193" s="0" t="n">
        <f aca="false">IF($L2193&lt;&gt;"",1+IF($L2193&gt;2011,1,0)+IF($L2193&gt;2014,1,0),"")</f>
        <v>1</v>
      </c>
      <c r="AF2193" s="0" t="s">
        <v>87</v>
      </c>
      <c r="AG2193" s="0" t="s">
        <v>88</v>
      </c>
      <c r="AH2193" s="0" t="s">
        <v>89</v>
      </c>
      <c r="AI2193" s="0" t="s">
        <v>90</v>
      </c>
      <c r="AJ2193" s="0" t="s">
        <v>90</v>
      </c>
      <c r="AK2193" s="0" t="str">
        <f aca="false">IF(AND($CF2193&lt;&gt;"",IFERROR(INDEX(subsample_country_map!$B:$B,MATCH($CF2193,subsample_country_map!$A:$A,0)),"")&lt;&gt;""),INDEX(subsample_country_map!$B:$B,MATCH($CF2193,subsample_country_map!$A:$A,0)),INDEX(lookup!$AA:$AA,MATCH($A2193,lookup!$A:$A,0)))</f>
        <v>99_NCE</v>
      </c>
      <c r="AL2193" s="0" t="str">
        <f aca="false">IF(AND($CF2193&lt;&gt;"",IFERROR(INDEX(subsample_country_map!$C:$C,MATCH($CF2193,subsample_country_map!$A:$A,0)),"")&lt;&gt;""),INDEX(subsample_country_map!$C:$C,MATCH($CF2193,subsample_country_map!$A:$A,0)),INDEX(lookup!$AB:$AB,MATCH($A2193,lookup!$A:$A,0)))</f>
        <v>99_NCE</v>
      </c>
      <c r="AM2193" s="0" t="str">
        <f aca="false">IF(AND($CF2193&lt;&gt;"",IFERROR(INDEX(subsample_country_map!$D:$D,MATCH($CF2193,subsample_country_map!$A:$A,0)),"")&lt;&gt;""),INDEX(subsample_country_map!$D:$D,MATCH($CF2193,subsample_country_map!$A:$A,0)),INDEX(lookup!$AC:$AC,MATCH($A2193,lookup!$A:$A,0)))</f>
        <v>99_NCE</v>
      </c>
      <c r="AN2193" s="0" t="str">
        <f aca="false">IF(AND($CF2193&lt;&gt;"",IFERROR(INDEX(subsample_country_map!$E:$E,MATCH($CF2193,subsample_country_map!$A:$A,0)),"")&lt;&gt;""),INDEX(subsample_country_map!$E:$E,MATCH($CF2193,subsample_country_map!$A:$A,0)),INDEX(lookup!$AD:$AD,MATCH($A2193,lookup!$A:$A,0)))</f>
        <v>99_NCE</v>
      </c>
      <c r="AO2193" s="0" t="str">
        <f aca="false">INDEX(lookup!$Y:$Y,MATCH($A2193,lookup!$A:$A,0))</f>
        <v>1_not published</v>
      </c>
      <c r="AP2193" s="0" t="str">
        <f aca="false">INDEX(lookup!$Z:$Z,MATCH($A2193,lookup!$A:$A,0))</f>
        <v>99_NCE</v>
      </c>
      <c r="AQ2193" s="0" t="str">
        <f aca="false">INDEX(lookup!$W:$W,MATCH($A2193,lookup!$A:$A,0))</f>
        <v>1_fin/acc/econ</v>
      </c>
      <c r="AS2193" s="0" t="s">
        <v>91</v>
      </c>
      <c r="AT2193" s="0" t="s">
        <v>111</v>
      </c>
      <c r="AU2193" s="0" t="s">
        <v>93</v>
      </c>
      <c r="AV2193" s="0" t="s">
        <v>7388</v>
      </c>
      <c r="AY2193" s="0" t="s">
        <v>425</v>
      </c>
      <c r="BA2193" s="0" t="n">
        <v>6816</v>
      </c>
      <c r="BB2193" s="0" t="s">
        <v>347</v>
      </c>
      <c r="BC2193" s="0" t="s">
        <v>358</v>
      </c>
      <c r="BD2193" s="0" t="s">
        <v>142</v>
      </c>
      <c r="BE2193" s="0" t="s">
        <v>7366</v>
      </c>
      <c r="BF2193" s="0" t="s">
        <v>7370</v>
      </c>
      <c r="BI2193" s="0" t="s">
        <v>124</v>
      </c>
      <c r="BJ2193" s="0" t="s">
        <v>7389</v>
      </c>
      <c r="BK2193" s="0" t="s">
        <v>2345</v>
      </c>
      <c r="BL2193" s="0" t="s">
        <v>7390</v>
      </c>
      <c r="BM2193" s="0" t="s">
        <v>7362</v>
      </c>
      <c r="BN2193" s="0" t="s">
        <v>7384</v>
      </c>
      <c r="BO2193" s="0" t="s">
        <v>105</v>
      </c>
      <c r="BP2193" s="0" t="s">
        <v>7359</v>
      </c>
      <c r="BQ2193" s="0" t="s">
        <v>127</v>
      </c>
      <c r="BT2193" s="0" t="n">
        <v>0</v>
      </c>
      <c r="BU2193" s="0" t="s">
        <v>7363</v>
      </c>
      <c r="BW2193" s="0" t="n">
        <v>2000</v>
      </c>
      <c r="BX2193" s="0" t="n">
        <v>2020</v>
      </c>
      <c r="BY2193" s="0" t="s">
        <v>7364</v>
      </c>
      <c r="BZ2193" s="0" t="n">
        <v>2010</v>
      </c>
      <c r="CA2193" s="0" t="n">
        <v>0.238095238095238</v>
      </c>
      <c r="CB2193" s="0" t="n">
        <v>0</v>
      </c>
      <c r="CC2193" s="0" t="n">
        <v>1</v>
      </c>
      <c r="CD2193" s="0" t="n">
        <v>-0.0374363046693218</v>
      </c>
      <c r="CE2193" s="0" t="n">
        <v>1</v>
      </c>
    </row>
    <row r="2194" customFormat="false" ht="15" hidden="false" customHeight="false" outlineLevel="0" collapsed="false">
      <c r="A2194" s="0" t="s">
        <v>7359</v>
      </c>
      <c r="B2194" s="0" t="n">
        <v>3499</v>
      </c>
      <c r="C2194" s="0" t="n">
        <v>-0.0338885354653465</v>
      </c>
      <c r="D2194" s="0" t="n">
        <v>8311</v>
      </c>
      <c r="E2194" s="0" t="n">
        <f aca="false">IF(ISNUMBER($BA2194),$BA2194,IF(AND(ISNUMBER($D2194),ISNUMBER($BW2194),ISNUMBER($BX2194)),$D2194*($BX2194-$BW2194+1),""))</f>
        <v>8311</v>
      </c>
      <c r="H2194" s="0" t="s">
        <v>118</v>
      </c>
      <c r="I2194" s="0" t="s">
        <v>842</v>
      </c>
      <c r="J2194" s="0" t="n">
        <f aca="false">IF($BW2194&lt;&gt;"",$BW2194,"")</f>
        <v>2000</v>
      </c>
      <c r="K2194" s="0" t="n">
        <f aca="false">IF($BX2194&lt;&gt;"",$BX2194,"")</f>
        <v>2020</v>
      </c>
      <c r="L2194" s="0" t="n">
        <f aca="false">IF(AND(ISNUMBER($BW2194),ISNUMBER($BX2194)),($BW2194+$BX2194)/2,"")</f>
        <v>2010</v>
      </c>
      <c r="M2194" s="0" t="n">
        <f aca="false">IF($L2194&lt;&gt;"",$L2194,"")</f>
        <v>2010</v>
      </c>
      <c r="N2194" s="0" t="n">
        <f aca="false">IF(AND(ISNUMBER($BW2194),ISNUMBER($BX2194)),MIN(1,MAX(0,($BX2194-2016+1)/($BX2194-$BW2194+1))),"")</f>
        <v>0.238095238095238</v>
      </c>
      <c r="O2194" s="0" t="n">
        <f aca="false">IF(AND(ISNUMBER($BW2194),ISNUMBER($BX2194)),MIN(1,MAX(0,($BX2194-2017+1)/($BX2194-$BW2194+1))),"")</f>
        <v>0.19047619047619</v>
      </c>
      <c r="P2194" s="0" t="n">
        <f aca="false">IF(AND(ISNUMBER($BW2194),ISNUMBER($BX2194)),MIN(1,MAX(0,($BX2194-2018+1)/($BX2194-$BW2194+1))),"")</f>
        <v>0.142857142857143</v>
      </c>
      <c r="Q2194" s="0" t="n">
        <f aca="false">IF(AND(ISNUMBER($BW2194),ISNUMBER($BX2194)),MIN(1,MAX(0,($BX2194-2019+1)/($BX2194-$BW2194+1))),"")</f>
        <v>0.0952380952380952</v>
      </c>
      <c r="R2194" s="0" t="n">
        <f aca="false">IF(AND(ISNUMBER($BW2194),ISNUMBER($BX2194)),MIN(1,MAX(0,($BX2194-2016+1)/($BX2194-$BW2194+1))),"")</f>
        <v>0.238095238095238</v>
      </c>
      <c r="S2194" s="0" t="n">
        <f aca="false">IF($L2194&lt;&gt;"",IF($L2194&gt;=2015.5,1,0),"")</f>
        <v>0</v>
      </c>
      <c r="T2194" s="0" t="n">
        <f aca="false">IF($L2194&lt;&gt;"",IF($L2194&gt;=2016,1,0),"")</f>
        <v>0</v>
      </c>
      <c r="U2194" s="0" t="n">
        <f aca="false">IF(ISNUMBER($BX2194),IF($BX2194&gt;=2016,1,0),"")</f>
        <v>1</v>
      </c>
      <c r="V2194" s="0" t="n">
        <f aca="false">IF(ISNUMBER($BW2194),IF($BW2194&gt;=2016,1,0),"")</f>
        <v>0</v>
      </c>
      <c r="W2194" s="0" t="str">
        <f aca="false">IF(AND(ISNUMBER($BW2194),ISNUMBER($BX2194)),IF($BW2194&gt;=2016,"post-only",IF($BX2194&lt;2016,"pre-only","mixed")),"")</f>
        <v>mixed</v>
      </c>
      <c r="X2194" s="0" t="n">
        <f aca="false">IF(AND(ISNUMBER($BW2194),ISNUMBER($BX2194)),MIN(1,MAX(0,($BX2194-2017+1)/($BX2194-$BW2194+1))),"")</f>
        <v>0.19047619047619</v>
      </c>
      <c r="Y2194" s="0" t="n">
        <f aca="false">IF(AND(ISNUMBER($BW2194),ISNUMBER($BX2194)),MIN(1,MAX(0,($BX2194-2018+1)/($BX2194-$BW2194+1))),"")</f>
        <v>0.142857142857143</v>
      </c>
      <c r="Z2194" s="0" t="n">
        <f aca="false">IF(AND(ISNUMBER($BW2194),ISNUMBER($BX2194)),MIN(1,MAX(0,($BX2194-2019+1)/($BX2194-$BW2194+1))),"")</f>
        <v>0.0952380952380952</v>
      </c>
      <c r="AA2194" s="0" t="n">
        <f aca="false">IF(ISNUMBER($BX2194),IF($BX2194&gt;=2017,1,0),"")</f>
        <v>1</v>
      </c>
      <c r="AB2194" s="0" t="n">
        <f aca="false">IF(ISNUMBER($BX2194),IF($BX2194&gt;=2018,1,0),"")</f>
        <v>1</v>
      </c>
      <c r="AC2194" s="0" t="n">
        <f aca="false">IF(ISNUMBER($BX2194),IF($BX2194&gt;=2019,1,0),"")</f>
        <v>1</v>
      </c>
      <c r="AD2194" s="0" t="n">
        <f aca="false">IF($L2194&lt;&gt;"",IF($L2194&gt;2013,1,0),"")</f>
        <v>0</v>
      </c>
      <c r="AE2194" s="0" t="n">
        <f aca="false">IF($L2194&lt;&gt;"",1+IF($L2194&gt;2011,1,0)+IF($L2194&gt;2014,1,0),"")</f>
        <v>1</v>
      </c>
      <c r="AF2194" s="0" t="s">
        <v>87</v>
      </c>
      <c r="AG2194" s="0" t="s">
        <v>88</v>
      </c>
      <c r="AH2194" s="0" t="s">
        <v>89</v>
      </c>
      <c r="AI2194" s="0" t="s">
        <v>90</v>
      </c>
      <c r="AJ2194" s="0" t="s">
        <v>90</v>
      </c>
      <c r="AK2194" s="0" t="str">
        <f aca="false">IF(AND($CF2194&lt;&gt;"",IFERROR(INDEX(subsample_country_map!$B:$B,MATCH($CF2194,subsample_country_map!$A:$A,0)),"")&lt;&gt;""),INDEX(subsample_country_map!$B:$B,MATCH($CF2194,subsample_country_map!$A:$A,0)),INDEX(lookup!$AA:$AA,MATCH($A2194,lookup!$A:$A,0)))</f>
        <v>99_NCE</v>
      </c>
      <c r="AL2194" s="0" t="str">
        <f aca="false">IF(AND($CF2194&lt;&gt;"",IFERROR(INDEX(subsample_country_map!$C:$C,MATCH($CF2194,subsample_country_map!$A:$A,0)),"")&lt;&gt;""),INDEX(subsample_country_map!$C:$C,MATCH($CF2194,subsample_country_map!$A:$A,0)),INDEX(lookup!$AB:$AB,MATCH($A2194,lookup!$A:$A,0)))</f>
        <v>99_NCE</v>
      </c>
      <c r="AM2194" s="0" t="str">
        <f aca="false">IF(AND($CF2194&lt;&gt;"",IFERROR(INDEX(subsample_country_map!$D:$D,MATCH($CF2194,subsample_country_map!$A:$A,0)),"")&lt;&gt;""),INDEX(subsample_country_map!$D:$D,MATCH($CF2194,subsample_country_map!$A:$A,0)),INDEX(lookup!$AC:$AC,MATCH($A2194,lookup!$A:$A,0)))</f>
        <v>99_NCE</v>
      </c>
      <c r="AN2194" s="0" t="str">
        <f aca="false">IF(AND($CF2194&lt;&gt;"",IFERROR(INDEX(subsample_country_map!$E:$E,MATCH($CF2194,subsample_country_map!$A:$A,0)),"")&lt;&gt;""),INDEX(subsample_country_map!$E:$E,MATCH($CF2194,subsample_country_map!$A:$A,0)),INDEX(lookup!$AD:$AD,MATCH($A2194,lookup!$A:$A,0)))</f>
        <v>99_NCE</v>
      </c>
      <c r="AO2194" s="0" t="str">
        <f aca="false">INDEX(lookup!$Y:$Y,MATCH($A2194,lookup!$A:$A,0))</f>
        <v>1_not published</v>
      </c>
      <c r="AP2194" s="0" t="str">
        <f aca="false">INDEX(lookup!$Z:$Z,MATCH($A2194,lookup!$A:$A,0))</f>
        <v>99_NCE</v>
      </c>
      <c r="AQ2194" s="0" t="str">
        <f aca="false">INDEX(lookup!$W:$W,MATCH($A2194,lookup!$A:$A,0))</f>
        <v>1_fin/acc/econ</v>
      </c>
      <c r="AS2194" s="0" t="s">
        <v>91</v>
      </c>
      <c r="AT2194" s="0" t="s">
        <v>111</v>
      </c>
      <c r="AU2194" s="0" t="s">
        <v>93</v>
      </c>
      <c r="AV2194" s="0" t="s">
        <v>7391</v>
      </c>
      <c r="AY2194" s="0" t="s">
        <v>425</v>
      </c>
      <c r="BA2194" s="0" t="n">
        <v>8311</v>
      </c>
      <c r="BB2194" s="0" t="s">
        <v>347</v>
      </c>
      <c r="BC2194" s="0" t="s">
        <v>358</v>
      </c>
      <c r="BD2194" s="0" t="s">
        <v>142</v>
      </c>
      <c r="BE2194" s="0" t="s">
        <v>98</v>
      </c>
      <c r="BI2194" s="0" t="s">
        <v>124</v>
      </c>
      <c r="BJ2194" s="0" t="s">
        <v>7392</v>
      </c>
      <c r="BK2194" s="0" t="s">
        <v>2345</v>
      </c>
      <c r="BL2194" s="0" t="s">
        <v>7393</v>
      </c>
      <c r="BM2194" s="0" t="s">
        <v>7375</v>
      </c>
      <c r="BN2194" s="0" t="s">
        <v>7384</v>
      </c>
      <c r="BO2194" s="0" t="s">
        <v>105</v>
      </c>
      <c r="BP2194" s="0" t="s">
        <v>7359</v>
      </c>
      <c r="BQ2194" s="0" t="s">
        <v>127</v>
      </c>
      <c r="BT2194" s="0" t="n">
        <v>0</v>
      </c>
      <c r="BU2194" s="0" t="s">
        <v>7363</v>
      </c>
      <c r="BW2194" s="0" t="n">
        <v>2000</v>
      </c>
      <c r="BX2194" s="0" t="n">
        <v>2020</v>
      </c>
      <c r="BY2194" s="0" t="s">
        <v>7364</v>
      </c>
      <c r="BZ2194" s="0" t="n">
        <v>2010</v>
      </c>
      <c r="CA2194" s="0" t="n">
        <v>0.238095238095238</v>
      </c>
      <c r="CB2194" s="0" t="n">
        <v>0</v>
      </c>
      <c r="CC2194" s="0" t="n">
        <v>1</v>
      </c>
      <c r="CD2194" s="0" t="n">
        <v>-0.0339015173140874</v>
      </c>
      <c r="CE2194" s="0" t="n">
        <v>1</v>
      </c>
    </row>
    <row r="2195" customFormat="false" ht="15" hidden="false" customHeight="false" outlineLevel="0" collapsed="false">
      <c r="A2195" s="0" t="s">
        <v>7359</v>
      </c>
      <c r="B2195" s="0" t="n">
        <v>3500</v>
      </c>
      <c r="C2195" s="0" t="n">
        <v>0.0357380542521611</v>
      </c>
      <c r="D2195" s="0" t="n">
        <v>1722</v>
      </c>
      <c r="E2195" s="0" t="n">
        <f aca="false">IF(ISNUMBER($BA2195),$BA2195,IF(AND(ISNUMBER($D2195),ISNUMBER($BW2195),ISNUMBER($BX2195)),$D2195*($BX2195-$BW2195+1),""))</f>
        <v>1722</v>
      </c>
      <c r="H2195" s="0" t="s">
        <v>118</v>
      </c>
      <c r="I2195" s="0" t="s">
        <v>842</v>
      </c>
      <c r="J2195" s="0" t="n">
        <f aca="false">IF($BW2195&lt;&gt;"",$BW2195,"")</f>
        <v>2000</v>
      </c>
      <c r="K2195" s="0" t="n">
        <f aca="false">IF($BX2195&lt;&gt;"",$BX2195,"")</f>
        <v>2020</v>
      </c>
      <c r="L2195" s="0" t="n">
        <f aca="false">IF(AND(ISNUMBER($BW2195),ISNUMBER($BX2195)),($BW2195+$BX2195)/2,"")</f>
        <v>2010</v>
      </c>
      <c r="M2195" s="0" t="n">
        <f aca="false">IF($L2195&lt;&gt;"",$L2195,"")</f>
        <v>2010</v>
      </c>
      <c r="N2195" s="0" t="n">
        <f aca="false">IF(AND(ISNUMBER($BW2195),ISNUMBER($BX2195)),MIN(1,MAX(0,($BX2195-2016+1)/($BX2195-$BW2195+1))),"")</f>
        <v>0.238095238095238</v>
      </c>
      <c r="O2195" s="0" t="n">
        <f aca="false">IF(AND(ISNUMBER($BW2195),ISNUMBER($BX2195)),MIN(1,MAX(0,($BX2195-2017+1)/($BX2195-$BW2195+1))),"")</f>
        <v>0.19047619047619</v>
      </c>
      <c r="P2195" s="0" t="n">
        <f aca="false">IF(AND(ISNUMBER($BW2195),ISNUMBER($BX2195)),MIN(1,MAX(0,($BX2195-2018+1)/($BX2195-$BW2195+1))),"")</f>
        <v>0.142857142857143</v>
      </c>
      <c r="Q2195" s="0" t="n">
        <f aca="false">IF(AND(ISNUMBER($BW2195),ISNUMBER($BX2195)),MIN(1,MAX(0,($BX2195-2019+1)/($BX2195-$BW2195+1))),"")</f>
        <v>0.0952380952380952</v>
      </c>
      <c r="R2195" s="0" t="n">
        <f aca="false">IF(AND(ISNUMBER($BW2195),ISNUMBER($BX2195)),MIN(1,MAX(0,($BX2195-2016+1)/($BX2195-$BW2195+1))),"")</f>
        <v>0.238095238095238</v>
      </c>
      <c r="S2195" s="0" t="n">
        <f aca="false">IF($L2195&lt;&gt;"",IF($L2195&gt;=2015.5,1,0),"")</f>
        <v>0</v>
      </c>
      <c r="T2195" s="0" t="n">
        <f aca="false">IF($L2195&lt;&gt;"",IF($L2195&gt;=2016,1,0),"")</f>
        <v>0</v>
      </c>
      <c r="U2195" s="0" t="n">
        <f aca="false">IF(ISNUMBER($BX2195),IF($BX2195&gt;=2016,1,0),"")</f>
        <v>1</v>
      </c>
      <c r="V2195" s="0" t="n">
        <f aca="false">IF(ISNUMBER($BW2195),IF($BW2195&gt;=2016,1,0),"")</f>
        <v>0</v>
      </c>
      <c r="W2195" s="0" t="str">
        <f aca="false">IF(AND(ISNUMBER($BW2195),ISNUMBER($BX2195)),IF($BW2195&gt;=2016,"post-only",IF($BX2195&lt;2016,"pre-only","mixed")),"")</f>
        <v>mixed</v>
      </c>
      <c r="X2195" s="0" t="n">
        <f aca="false">IF(AND(ISNUMBER($BW2195),ISNUMBER($BX2195)),MIN(1,MAX(0,($BX2195-2017+1)/($BX2195-$BW2195+1))),"")</f>
        <v>0.19047619047619</v>
      </c>
      <c r="Y2195" s="0" t="n">
        <f aca="false">IF(AND(ISNUMBER($BW2195),ISNUMBER($BX2195)),MIN(1,MAX(0,($BX2195-2018+1)/($BX2195-$BW2195+1))),"")</f>
        <v>0.142857142857143</v>
      </c>
      <c r="Z2195" s="0" t="n">
        <f aca="false">IF(AND(ISNUMBER($BW2195),ISNUMBER($BX2195)),MIN(1,MAX(0,($BX2195-2019+1)/($BX2195-$BW2195+1))),"")</f>
        <v>0.0952380952380952</v>
      </c>
      <c r="AA2195" s="0" t="n">
        <f aca="false">IF(ISNUMBER($BX2195),IF($BX2195&gt;=2017,1,0),"")</f>
        <v>1</v>
      </c>
      <c r="AB2195" s="0" t="n">
        <f aca="false">IF(ISNUMBER($BX2195),IF($BX2195&gt;=2018,1,0),"")</f>
        <v>1</v>
      </c>
      <c r="AC2195" s="0" t="n">
        <f aca="false">IF(ISNUMBER($BX2195),IF($BX2195&gt;=2019,1,0),"")</f>
        <v>1</v>
      </c>
      <c r="AD2195" s="0" t="n">
        <f aca="false">IF($L2195&lt;&gt;"",IF($L2195&gt;2013,1,0),"")</f>
        <v>0</v>
      </c>
      <c r="AE2195" s="0" t="n">
        <f aca="false">IF($L2195&lt;&gt;"",1+IF($L2195&gt;2011,1,0)+IF($L2195&gt;2014,1,0),"")</f>
        <v>1</v>
      </c>
      <c r="AF2195" s="0" t="s">
        <v>87</v>
      </c>
      <c r="AG2195" s="0" t="s">
        <v>88</v>
      </c>
      <c r="AH2195" s="0" t="s">
        <v>89</v>
      </c>
      <c r="AI2195" s="0" t="s">
        <v>90</v>
      </c>
      <c r="AJ2195" s="0" t="s">
        <v>90</v>
      </c>
      <c r="AK2195" s="0" t="str">
        <f aca="false">IF(AND($CF2195&lt;&gt;"",IFERROR(INDEX(subsample_country_map!$B:$B,MATCH($CF2195,subsample_country_map!$A:$A,0)),"")&lt;&gt;""),INDEX(subsample_country_map!$B:$B,MATCH($CF2195,subsample_country_map!$A:$A,0)),INDEX(lookup!$AA:$AA,MATCH($A2195,lookup!$A:$A,0)))</f>
        <v>99_NCE</v>
      </c>
      <c r="AL2195" s="0" t="str">
        <f aca="false">IF(AND($CF2195&lt;&gt;"",IFERROR(INDEX(subsample_country_map!$C:$C,MATCH($CF2195,subsample_country_map!$A:$A,0)),"")&lt;&gt;""),INDEX(subsample_country_map!$C:$C,MATCH($CF2195,subsample_country_map!$A:$A,0)),INDEX(lookup!$AB:$AB,MATCH($A2195,lookup!$A:$A,0)))</f>
        <v>99_NCE</v>
      </c>
      <c r="AM2195" s="0" t="str">
        <f aca="false">IF(AND($CF2195&lt;&gt;"",IFERROR(INDEX(subsample_country_map!$D:$D,MATCH($CF2195,subsample_country_map!$A:$A,0)),"")&lt;&gt;""),INDEX(subsample_country_map!$D:$D,MATCH($CF2195,subsample_country_map!$A:$A,0)),INDEX(lookup!$AC:$AC,MATCH($A2195,lookup!$A:$A,0)))</f>
        <v>99_NCE</v>
      </c>
      <c r="AN2195" s="0" t="str">
        <f aca="false">IF(AND($CF2195&lt;&gt;"",IFERROR(INDEX(subsample_country_map!$E:$E,MATCH($CF2195,subsample_country_map!$A:$A,0)),"")&lt;&gt;""),INDEX(subsample_country_map!$E:$E,MATCH($CF2195,subsample_country_map!$A:$A,0)),INDEX(lookup!$AD:$AD,MATCH($A2195,lookup!$A:$A,0)))</f>
        <v>99_NCE</v>
      </c>
      <c r="AO2195" s="0" t="str">
        <f aca="false">INDEX(lookup!$Y:$Y,MATCH($A2195,lookup!$A:$A,0))</f>
        <v>1_not published</v>
      </c>
      <c r="AP2195" s="0" t="str">
        <f aca="false">INDEX(lookup!$Z:$Z,MATCH($A2195,lookup!$A:$A,0))</f>
        <v>99_NCE</v>
      </c>
      <c r="AQ2195" s="0" t="str">
        <f aca="false">INDEX(lookup!$W:$W,MATCH($A2195,lookup!$A:$A,0))</f>
        <v>1_fin/acc/econ</v>
      </c>
      <c r="AS2195" s="0" t="s">
        <v>91</v>
      </c>
      <c r="AT2195" s="0" t="s">
        <v>111</v>
      </c>
      <c r="AU2195" s="0" t="s">
        <v>93</v>
      </c>
      <c r="AV2195" s="0" t="s">
        <v>7394</v>
      </c>
      <c r="AY2195" s="0" t="s">
        <v>1662</v>
      </c>
      <c r="BA2195" s="0" t="n">
        <v>1722</v>
      </c>
      <c r="BB2195" s="0" t="s">
        <v>347</v>
      </c>
      <c r="BC2195" s="0" t="s">
        <v>358</v>
      </c>
      <c r="BD2195" s="0" t="s">
        <v>142</v>
      </c>
      <c r="BE2195" s="0" t="s">
        <v>7366</v>
      </c>
      <c r="BF2195" s="0" t="s">
        <v>7367</v>
      </c>
      <c r="BI2195" s="0" t="s">
        <v>124</v>
      </c>
      <c r="BJ2195" s="0" t="s">
        <v>7395</v>
      </c>
      <c r="BK2195" s="0" t="s">
        <v>2345</v>
      </c>
      <c r="BL2195" s="0" t="s">
        <v>7396</v>
      </c>
      <c r="BM2195" s="0" t="s">
        <v>7375</v>
      </c>
      <c r="BN2195" s="0" t="s">
        <v>7384</v>
      </c>
      <c r="BO2195" s="0" t="s">
        <v>105</v>
      </c>
      <c r="BP2195" s="0" t="s">
        <v>7359</v>
      </c>
      <c r="BQ2195" s="0" t="s">
        <v>127</v>
      </c>
      <c r="BT2195" s="0" t="n">
        <v>0</v>
      </c>
      <c r="BU2195" s="0" t="s">
        <v>7363</v>
      </c>
      <c r="BW2195" s="0" t="n">
        <v>2000</v>
      </c>
      <c r="BX2195" s="0" t="n">
        <v>2020</v>
      </c>
      <c r="BY2195" s="0" t="s">
        <v>7364</v>
      </c>
      <c r="BZ2195" s="0" t="n">
        <v>2010</v>
      </c>
      <c r="CA2195" s="0" t="n">
        <v>0.238095238095238</v>
      </c>
      <c r="CB2195" s="0" t="n">
        <v>0</v>
      </c>
      <c r="CC2195" s="0" t="n">
        <v>1</v>
      </c>
      <c r="CD2195" s="0" t="n">
        <v>0.0357532809049121</v>
      </c>
      <c r="CE2195" s="0" t="n">
        <v>1</v>
      </c>
    </row>
    <row r="2196" customFormat="false" ht="15" hidden="false" customHeight="false" outlineLevel="0" collapsed="false">
      <c r="A2196" s="0" t="s">
        <v>7359</v>
      </c>
      <c r="B2196" s="0" t="n">
        <v>3501</v>
      </c>
      <c r="C2196" s="0" t="n">
        <v>-0.0876843065609918</v>
      </c>
      <c r="D2196" s="0" t="n">
        <v>6588</v>
      </c>
      <c r="E2196" s="0" t="n">
        <f aca="false">IF(ISNUMBER($BA2196),$BA2196,IF(AND(ISNUMBER($D2196),ISNUMBER($BW2196),ISNUMBER($BX2196)),$D2196*($BX2196-$BW2196+1),""))</f>
        <v>6588</v>
      </c>
      <c r="H2196" s="0" t="s">
        <v>118</v>
      </c>
      <c r="I2196" s="0" t="s">
        <v>842</v>
      </c>
      <c r="J2196" s="0" t="n">
        <f aca="false">IF($BW2196&lt;&gt;"",$BW2196,"")</f>
        <v>2000</v>
      </c>
      <c r="K2196" s="0" t="n">
        <f aca="false">IF($BX2196&lt;&gt;"",$BX2196,"")</f>
        <v>2020</v>
      </c>
      <c r="L2196" s="0" t="n">
        <f aca="false">IF(AND(ISNUMBER($BW2196),ISNUMBER($BX2196)),($BW2196+$BX2196)/2,"")</f>
        <v>2010</v>
      </c>
      <c r="M2196" s="0" t="n">
        <f aca="false">IF($L2196&lt;&gt;"",$L2196,"")</f>
        <v>2010</v>
      </c>
      <c r="N2196" s="0" t="n">
        <f aca="false">IF(AND(ISNUMBER($BW2196),ISNUMBER($BX2196)),MIN(1,MAX(0,($BX2196-2016+1)/($BX2196-$BW2196+1))),"")</f>
        <v>0.238095238095238</v>
      </c>
      <c r="O2196" s="0" t="n">
        <f aca="false">IF(AND(ISNUMBER($BW2196),ISNUMBER($BX2196)),MIN(1,MAX(0,($BX2196-2017+1)/($BX2196-$BW2196+1))),"")</f>
        <v>0.19047619047619</v>
      </c>
      <c r="P2196" s="0" t="n">
        <f aca="false">IF(AND(ISNUMBER($BW2196),ISNUMBER($BX2196)),MIN(1,MAX(0,($BX2196-2018+1)/($BX2196-$BW2196+1))),"")</f>
        <v>0.142857142857143</v>
      </c>
      <c r="Q2196" s="0" t="n">
        <f aca="false">IF(AND(ISNUMBER($BW2196),ISNUMBER($BX2196)),MIN(1,MAX(0,($BX2196-2019+1)/($BX2196-$BW2196+1))),"")</f>
        <v>0.0952380952380952</v>
      </c>
      <c r="R2196" s="0" t="n">
        <f aca="false">IF(AND(ISNUMBER($BW2196),ISNUMBER($BX2196)),MIN(1,MAX(0,($BX2196-2016+1)/($BX2196-$BW2196+1))),"")</f>
        <v>0.238095238095238</v>
      </c>
      <c r="S2196" s="0" t="n">
        <f aca="false">IF($L2196&lt;&gt;"",IF($L2196&gt;=2015.5,1,0),"")</f>
        <v>0</v>
      </c>
      <c r="T2196" s="0" t="n">
        <f aca="false">IF($L2196&lt;&gt;"",IF($L2196&gt;=2016,1,0),"")</f>
        <v>0</v>
      </c>
      <c r="U2196" s="0" t="n">
        <f aca="false">IF(ISNUMBER($BX2196),IF($BX2196&gt;=2016,1,0),"")</f>
        <v>1</v>
      </c>
      <c r="V2196" s="0" t="n">
        <f aca="false">IF(ISNUMBER($BW2196),IF($BW2196&gt;=2016,1,0),"")</f>
        <v>0</v>
      </c>
      <c r="W2196" s="0" t="str">
        <f aca="false">IF(AND(ISNUMBER($BW2196),ISNUMBER($BX2196)),IF($BW2196&gt;=2016,"post-only",IF($BX2196&lt;2016,"pre-only","mixed")),"")</f>
        <v>mixed</v>
      </c>
      <c r="X2196" s="0" t="n">
        <f aca="false">IF(AND(ISNUMBER($BW2196),ISNUMBER($BX2196)),MIN(1,MAX(0,($BX2196-2017+1)/($BX2196-$BW2196+1))),"")</f>
        <v>0.19047619047619</v>
      </c>
      <c r="Y2196" s="0" t="n">
        <f aca="false">IF(AND(ISNUMBER($BW2196),ISNUMBER($BX2196)),MIN(1,MAX(0,($BX2196-2018+1)/($BX2196-$BW2196+1))),"")</f>
        <v>0.142857142857143</v>
      </c>
      <c r="Z2196" s="0" t="n">
        <f aca="false">IF(AND(ISNUMBER($BW2196),ISNUMBER($BX2196)),MIN(1,MAX(0,($BX2196-2019+1)/($BX2196-$BW2196+1))),"")</f>
        <v>0.0952380952380952</v>
      </c>
      <c r="AA2196" s="0" t="n">
        <f aca="false">IF(ISNUMBER($BX2196),IF($BX2196&gt;=2017,1,0),"")</f>
        <v>1</v>
      </c>
      <c r="AB2196" s="0" t="n">
        <f aca="false">IF(ISNUMBER($BX2196),IF($BX2196&gt;=2018,1,0),"")</f>
        <v>1</v>
      </c>
      <c r="AC2196" s="0" t="n">
        <f aca="false">IF(ISNUMBER($BX2196),IF($BX2196&gt;=2019,1,0),"")</f>
        <v>1</v>
      </c>
      <c r="AD2196" s="0" t="n">
        <f aca="false">IF($L2196&lt;&gt;"",IF($L2196&gt;2013,1,0),"")</f>
        <v>0</v>
      </c>
      <c r="AE2196" s="0" t="n">
        <f aca="false">IF($L2196&lt;&gt;"",1+IF($L2196&gt;2011,1,0)+IF($L2196&gt;2014,1,0),"")</f>
        <v>1</v>
      </c>
      <c r="AF2196" s="0" t="s">
        <v>87</v>
      </c>
      <c r="AG2196" s="0" t="s">
        <v>88</v>
      </c>
      <c r="AH2196" s="0" t="s">
        <v>89</v>
      </c>
      <c r="AI2196" s="0" t="s">
        <v>90</v>
      </c>
      <c r="AJ2196" s="0" t="s">
        <v>90</v>
      </c>
      <c r="AK2196" s="0" t="str">
        <f aca="false">IF(AND($CF2196&lt;&gt;"",IFERROR(INDEX(subsample_country_map!$B:$B,MATCH($CF2196,subsample_country_map!$A:$A,0)),"")&lt;&gt;""),INDEX(subsample_country_map!$B:$B,MATCH($CF2196,subsample_country_map!$A:$A,0)),INDEX(lookup!$AA:$AA,MATCH($A2196,lookup!$A:$A,0)))</f>
        <v>99_NCE</v>
      </c>
      <c r="AL2196" s="0" t="str">
        <f aca="false">IF(AND($CF2196&lt;&gt;"",IFERROR(INDEX(subsample_country_map!$C:$C,MATCH($CF2196,subsample_country_map!$A:$A,0)),"")&lt;&gt;""),INDEX(subsample_country_map!$C:$C,MATCH($CF2196,subsample_country_map!$A:$A,0)),INDEX(lookup!$AB:$AB,MATCH($A2196,lookup!$A:$A,0)))</f>
        <v>99_NCE</v>
      </c>
      <c r="AM2196" s="0" t="str">
        <f aca="false">IF(AND($CF2196&lt;&gt;"",IFERROR(INDEX(subsample_country_map!$D:$D,MATCH($CF2196,subsample_country_map!$A:$A,0)),"")&lt;&gt;""),INDEX(subsample_country_map!$D:$D,MATCH($CF2196,subsample_country_map!$A:$A,0)),INDEX(lookup!$AC:$AC,MATCH($A2196,lookup!$A:$A,0)))</f>
        <v>99_NCE</v>
      </c>
      <c r="AN2196" s="0" t="str">
        <f aca="false">IF(AND($CF2196&lt;&gt;"",IFERROR(INDEX(subsample_country_map!$E:$E,MATCH($CF2196,subsample_country_map!$A:$A,0)),"")&lt;&gt;""),INDEX(subsample_country_map!$E:$E,MATCH($CF2196,subsample_country_map!$A:$A,0)),INDEX(lookup!$AD:$AD,MATCH($A2196,lookup!$A:$A,0)))</f>
        <v>99_NCE</v>
      </c>
      <c r="AO2196" s="0" t="str">
        <f aca="false">INDEX(lookup!$Y:$Y,MATCH($A2196,lookup!$A:$A,0))</f>
        <v>1_not published</v>
      </c>
      <c r="AP2196" s="0" t="str">
        <f aca="false">INDEX(lookup!$Z:$Z,MATCH($A2196,lookup!$A:$A,0))</f>
        <v>99_NCE</v>
      </c>
      <c r="AQ2196" s="0" t="str">
        <f aca="false">INDEX(lookup!$W:$W,MATCH($A2196,lookup!$A:$A,0))</f>
        <v>1_fin/acc/econ</v>
      </c>
      <c r="AS2196" s="0" t="s">
        <v>91</v>
      </c>
      <c r="AT2196" s="0" t="s">
        <v>111</v>
      </c>
      <c r="AU2196" s="0" t="s">
        <v>93</v>
      </c>
      <c r="AV2196" s="0" t="s">
        <v>2364</v>
      </c>
      <c r="AY2196" s="0" t="s">
        <v>2242</v>
      </c>
      <c r="BA2196" s="0" t="n">
        <v>6588</v>
      </c>
      <c r="BB2196" s="0" t="s">
        <v>347</v>
      </c>
      <c r="BC2196" s="0" t="s">
        <v>358</v>
      </c>
      <c r="BD2196" s="0" t="s">
        <v>142</v>
      </c>
      <c r="BE2196" s="0" t="s">
        <v>7366</v>
      </c>
      <c r="BF2196" s="0" t="s">
        <v>7370</v>
      </c>
      <c r="BI2196" s="0" t="s">
        <v>124</v>
      </c>
      <c r="BJ2196" s="0" t="s">
        <v>7397</v>
      </c>
      <c r="BK2196" s="0" t="s">
        <v>2345</v>
      </c>
      <c r="BL2196" s="0" t="s">
        <v>7398</v>
      </c>
      <c r="BM2196" s="0" t="s">
        <v>7375</v>
      </c>
      <c r="BN2196" s="0" t="s">
        <v>7384</v>
      </c>
      <c r="BO2196" s="0" t="s">
        <v>105</v>
      </c>
      <c r="BP2196" s="0" t="s">
        <v>7359</v>
      </c>
      <c r="BQ2196" s="0" t="s">
        <v>127</v>
      </c>
      <c r="BT2196" s="0" t="n">
        <v>0</v>
      </c>
      <c r="BU2196" s="0" t="s">
        <v>7363</v>
      </c>
      <c r="BW2196" s="0" t="n">
        <v>2000</v>
      </c>
      <c r="BX2196" s="0" t="n">
        <v>2020</v>
      </c>
      <c r="BY2196" s="0" t="s">
        <v>7364</v>
      </c>
      <c r="BZ2196" s="0" t="n">
        <v>2010</v>
      </c>
      <c r="CA2196" s="0" t="n">
        <v>0.238095238095238</v>
      </c>
      <c r="CB2196" s="0" t="n">
        <v>0</v>
      </c>
      <c r="CC2196" s="0" t="n">
        <v>1</v>
      </c>
      <c r="CD2196" s="0" t="n">
        <v>-0.0879100703187674</v>
      </c>
      <c r="CE2196" s="0" t="n">
        <v>1</v>
      </c>
    </row>
    <row r="2197" customFormat="false" ht="15" hidden="false" customHeight="false" outlineLevel="0" collapsed="false">
      <c r="A2197" s="0" t="s">
        <v>7359</v>
      </c>
      <c r="B2197" s="0" t="n">
        <v>3502</v>
      </c>
      <c r="C2197" s="0" t="n">
        <v>-0.0310103665523626</v>
      </c>
      <c r="D2197" s="0" t="n">
        <v>6150</v>
      </c>
      <c r="E2197" s="0" t="n">
        <f aca="false">IF(ISNUMBER($BA2197),$BA2197,IF(AND(ISNUMBER($D2197),ISNUMBER($BW2197),ISNUMBER($BX2197)),$D2197*($BX2197-$BW2197+1),""))</f>
        <v>6150</v>
      </c>
      <c r="H2197" s="0" t="s">
        <v>118</v>
      </c>
      <c r="I2197" s="0" t="s">
        <v>842</v>
      </c>
      <c r="J2197" s="0" t="n">
        <f aca="false">IF($BW2197&lt;&gt;"",$BW2197,"")</f>
        <v>2000</v>
      </c>
      <c r="K2197" s="0" t="n">
        <f aca="false">IF($BX2197&lt;&gt;"",$BX2197,"")</f>
        <v>2020</v>
      </c>
      <c r="L2197" s="0" t="n">
        <f aca="false">IF(AND(ISNUMBER($BW2197),ISNUMBER($BX2197)),($BW2197+$BX2197)/2,"")</f>
        <v>2010</v>
      </c>
      <c r="M2197" s="0" t="n">
        <f aca="false">IF($L2197&lt;&gt;"",$L2197,"")</f>
        <v>2010</v>
      </c>
      <c r="N2197" s="0" t="n">
        <f aca="false">IF(AND(ISNUMBER($BW2197),ISNUMBER($BX2197)),MIN(1,MAX(0,($BX2197-2016+1)/($BX2197-$BW2197+1))),"")</f>
        <v>0.238095238095238</v>
      </c>
      <c r="O2197" s="0" t="n">
        <f aca="false">IF(AND(ISNUMBER($BW2197),ISNUMBER($BX2197)),MIN(1,MAX(0,($BX2197-2017+1)/($BX2197-$BW2197+1))),"")</f>
        <v>0.19047619047619</v>
      </c>
      <c r="P2197" s="0" t="n">
        <f aca="false">IF(AND(ISNUMBER($BW2197),ISNUMBER($BX2197)),MIN(1,MAX(0,($BX2197-2018+1)/($BX2197-$BW2197+1))),"")</f>
        <v>0.142857142857143</v>
      </c>
      <c r="Q2197" s="0" t="n">
        <f aca="false">IF(AND(ISNUMBER($BW2197),ISNUMBER($BX2197)),MIN(1,MAX(0,($BX2197-2019+1)/($BX2197-$BW2197+1))),"")</f>
        <v>0.0952380952380952</v>
      </c>
      <c r="R2197" s="0" t="n">
        <f aca="false">IF(AND(ISNUMBER($BW2197),ISNUMBER($BX2197)),MIN(1,MAX(0,($BX2197-2016+1)/($BX2197-$BW2197+1))),"")</f>
        <v>0.238095238095238</v>
      </c>
      <c r="S2197" s="0" t="n">
        <f aca="false">IF($L2197&lt;&gt;"",IF($L2197&gt;=2015.5,1,0),"")</f>
        <v>0</v>
      </c>
      <c r="T2197" s="0" t="n">
        <f aca="false">IF($L2197&lt;&gt;"",IF($L2197&gt;=2016,1,0),"")</f>
        <v>0</v>
      </c>
      <c r="U2197" s="0" t="n">
        <f aca="false">IF(ISNUMBER($BX2197),IF($BX2197&gt;=2016,1,0),"")</f>
        <v>1</v>
      </c>
      <c r="V2197" s="0" t="n">
        <f aca="false">IF(ISNUMBER($BW2197),IF($BW2197&gt;=2016,1,0),"")</f>
        <v>0</v>
      </c>
      <c r="W2197" s="0" t="str">
        <f aca="false">IF(AND(ISNUMBER($BW2197),ISNUMBER($BX2197)),IF($BW2197&gt;=2016,"post-only",IF($BX2197&lt;2016,"pre-only","mixed")),"")</f>
        <v>mixed</v>
      </c>
      <c r="X2197" s="0" t="n">
        <f aca="false">IF(AND(ISNUMBER($BW2197),ISNUMBER($BX2197)),MIN(1,MAX(0,($BX2197-2017+1)/($BX2197-$BW2197+1))),"")</f>
        <v>0.19047619047619</v>
      </c>
      <c r="Y2197" s="0" t="n">
        <f aca="false">IF(AND(ISNUMBER($BW2197),ISNUMBER($BX2197)),MIN(1,MAX(0,($BX2197-2018+1)/($BX2197-$BW2197+1))),"")</f>
        <v>0.142857142857143</v>
      </c>
      <c r="Z2197" s="0" t="n">
        <f aca="false">IF(AND(ISNUMBER($BW2197),ISNUMBER($BX2197)),MIN(1,MAX(0,($BX2197-2019+1)/($BX2197-$BW2197+1))),"")</f>
        <v>0.0952380952380952</v>
      </c>
      <c r="AA2197" s="0" t="n">
        <f aca="false">IF(ISNUMBER($BX2197),IF($BX2197&gt;=2017,1,0),"")</f>
        <v>1</v>
      </c>
      <c r="AB2197" s="0" t="n">
        <f aca="false">IF(ISNUMBER($BX2197),IF($BX2197&gt;=2018,1,0),"")</f>
        <v>1</v>
      </c>
      <c r="AC2197" s="0" t="n">
        <f aca="false">IF(ISNUMBER($BX2197),IF($BX2197&gt;=2019,1,0),"")</f>
        <v>1</v>
      </c>
      <c r="AD2197" s="0" t="n">
        <f aca="false">IF($L2197&lt;&gt;"",IF($L2197&gt;2013,1,0),"")</f>
        <v>0</v>
      </c>
      <c r="AE2197" s="0" t="n">
        <f aca="false">IF($L2197&lt;&gt;"",1+IF($L2197&gt;2011,1,0)+IF($L2197&gt;2014,1,0),"")</f>
        <v>1</v>
      </c>
      <c r="AF2197" s="0" t="s">
        <v>87</v>
      </c>
      <c r="AG2197" s="0" t="s">
        <v>88</v>
      </c>
      <c r="AH2197" s="0" t="s">
        <v>89</v>
      </c>
      <c r="AI2197" s="0" t="s">
        <v>90</v>
      </c>
      <c r="AJ2197" s="0" t="s">
        <v>90</v>
      </c>
      <c r="AK2197" s="0" t="str">
        <f aca="false">IF(AND($CF2197&lt;&gt;"",IFERROR(INDEX(subsample_country_map!$B:$B,MATCH($CF2197,subsample_country_map!$A:$A,0)),"")&lt;&gt;""),INDEX(subsample_country_map!$B:$B,MATCH($CF2197,subsample_country_map!$A:$A,0)),INDEX(lookup!$AA:$AA,MATCH($A2197,lookup!$A:$A,0)))</f>
        <v>99_NCE</v>
      </c>
      <c r="AL2197" s="0" t="str">
        <f aca="false">IF(AND($CF2197&lt;&gt;"",IFERROR(INDEX(subsample_country_map!$C:$C,MATCH($CF2197,subsample_country_map!$A:$A,0)),"")&lt;&gt;""),INDEX(subsample_country_map!$C:$C,MATCH($CF2197,subsample_country_map!$A:$A,0)),INDEX(lookup!$AB:$AB,MATCH($A2197,lookup!$A:$A,0)))</f>
        <v>99_NCE</v>
      </c>
      <c r="AM2197" s="0" t="str">
        <f aca="false">IF(AND($CF2197&lt;&gt;"",IFERROR(INDEX(subsample_country_map!$D:$D,MATCH($CF2197,subsample_country_map!$A:$A,0)),"")&lt;&gt;""),INDEX(subsample_country_map!$D:$D,MATCH($CF2197,subsample_country_map!$A:$A,0)),INDEX(lookup!$AC:$AC,MATCH($A2197,lookup!$A:$A,0)))</f>
        <v>99_NCE</v>
      </c>
      <c r="AN2197" s="0" t="str">
        <f aca="false">IF(AND($CF2197&lt;&gt;"",IFERROR(INDEX(subsample_country_map!$E:$E,MATCH($CF2197,subsample_country_map!$A:$A,0)),"")&lt;&gt;""),INDEX(subsample_country_map!$E:$E,MATCH($CF2197,subsample_country_map!$A:$A,0)),INDEX(lookup!$AD:$AD,MATCH($A2197,lookup!$A:$A,0)))</f>
        <v>99_NCE</v>
      </c>
      <c r="AO2197" s="0" t="str">
        <f aca="false">INDEX(lookup!$Y:$Y,MATCH($A2197,lookup!$A:$A,0))</f>
        <v>1_not published</v>
      </c>
      <c r="AP2197" s="0" t="str">
        <f aca="false">INDEX(lookup!$Z:$Z,MATCH($A2197,lookup!$A:$A,0))</f>
        <v>99_NCE</v>
      </c>
      <c r="AQ2197" s="0" t="str">
        <f aca="false">INDEX(lookup!$W:$W,MATCH($A2197,lookup!$A:$A,0))</f>
        <v>1_fin/acc/econ</v>
      </c>
      <c r="AS2197" s="0" t="s">
        <v>91</v>
      </c>
      <c r="AT2197" s="0" t="s">
        <v>111</v>
      </c>
      <c r="AU2197" s="0" t="s">
        <v>93</v>
      </c>
      <c r="AV2197" s="0" t="s">
        <v>3232</v>
      </c>
      <c r="AY2197" s="0" t="s">
        <v>239</v>
      </c>
      <c r="BA2197" s="0" t="n">
        <v>6150</v>
      </c>
      <c r="BB2197" s="0" t="s">
        <v>347</v>
      </c>
      <c r="BC2197" s="0" t="s">
        <v>358</v>
      </c>
      <c r="BD2197" s="0" t="s">
        <v>142</v>
      </c>
      <c r="BE2197" s="0" t="s">
        <v>7399</v>
      </c>
      <c r="BF2197" s="0" t="s">
        <v>7400</v>
      </c>
      <c r="BI2197" s="0" t="s">
        <v>143</v>
      </c>
      <c r="BJ2197" s="0" t="s">
        <v>7401</v>
      </c>
      <c r="BK2197" s="0" t="s">
        <v>2896</v>
      </c>
      <c r="BL2197" s="0" t="s">
        <v>7402</v>
      </c>
      <c r="BM2197" s="0" t="s">
        <v>7362</v>
      </c>
      <c r="BN2197" s="0" t="s">
        <v>104</v>
      </c>
      <c r="BO2197" s="0" t="s">
        <v>105</v>
      </c>
      <c r="BP2197" s="0" t="s">
        <v>7359</v>
      </c>
      <c r="BQ2197" s="0" t="s">
        <v>127</v>
      </c>
      <c r="BT2197" s="0" t="n">
        <v>0</v>
      </c>
      <c r="BU2197" s="0" t="s">
        <v>7363</v>
      </c>
      <c r="BW2197" s="0" t="n">
        <v>2000</v>
      </c>
      <c r="BX2197" s="0" t="n">
        <v>2020</v>
      </c>
      <c r="BY2197" s="0" t="s">
        <v>7364</v>
      </c>
      <c r="BZ2197" s="0" t="n">
        <v>2010</v>
      </c>
      <c r="CA2197" s="0" t="n">
        <v>0.238095238095238</v>
      </c>
      <c r="CB2197" s="0" t="n">
        <v>0</v>
      </c>
      <c r="CC2197" s="0" t="n">
        <v>1</v>
      </c>
      <c r="CD2197" s="0" t="n">
        <v>-0.0310203125906374</v>
      </c>
      <c r="CE2197" s="0" t="n">
        <v>1</v>
      </c>
    </row>
    <row r="2198" customFormat="false" ht="15" hidden="false" customHeight="false" outlineLevel="0" collapsed="false">
      <c r="A2198" s="0" t="s">
        <v>7359</v>
      </c>
      <c r="B2198" s="0" t="n">
        <v>3503</v>
      </c>
      <c r="C2198" s="0" t="n">
        <v>-0.0349411393693414</v>
      </c>
      <c r="D2198" s="0" t="n">
        <v>5954</v>
      </c>
      <c r="E2198" s="0" t="n">
        <f aca="false">IF(ISNUMBER($BA2198),$BA2198,IF(AND(ISNUMBER($D2198),ISNUMBER($BW2198),ISNUMBER($BX2198)),$D2198*($BX2198-$BW2198+1),""))</f>
        <v>5954</v>
      </c>
      <c r="H2198" s="0" t="s">
        <v>118</v>
      </c>
      <c r="I2198" s="0" t="s">
        <v>842</v>
      </c>
      <c r="J2198" s="0" t="n">
        <f aca="false">IF($BW2198&lt;&gt;"",$BW2198,"")</f>
        <v>2000</v>
      </c>
      <c r="K2198" s="0" t="n">
        <f aca="false">IF($BX2198&lt;&gt;"",$BX2198,"")</f>
        <v>2020</v>
      </c>
      <c r="L2198" s="0" t="n">
        <f aca="false">IF(AND(ISNUMBER($BW2198),ISNUMBER($BX2198)),($BW2198+$BX2198)/2,"")</f>
        <v>2010</v>
      </c>
      <c r="M2198" s="0" t="n">
        <f aca="false">IF($L2198&lt;&gt;"",$L2198,"")</f>
        <v>2010</v>
      </c>
      <c r="N2198" s="0" t="n">
        <f aca="false">IF(AND(ISNUMBER($BW2198),ISNUMBER($BX2198)),MIN(1,MAX(0,($BX2198-2016+1)/($BX2198-$BW2198+1))),"")</f>
        <v>0.238095238095238</v>
      </c>
      <c r="O2198" s="0" t="n">
        <f aca="false">IF(AND(ISNUMBER($BW2198),ISNUMBER($BX2198)),MIN(1,MAX(0,($BX2198-2017+1)/($BX2198-$BW2198+1))),"")</f>
        <v>0.19047619047619</v>
      </c>
      <c r="P2198" s="0" t="n">
        <f aca="false">IF(AND(ISNUMBER($BW2198),ISNUMBER($BX2198)),MIN(1,MAX(0,($BX2198-2018+1)/($BX2198-$BW2198+1))),"")</f>
        <v>0.142857142857143</v>
      </c>
      <c r="Q2198" s="0" t="n">
        <f aca="false">IF(AND(ISNUMBER($BW2198),ISNUMBER($BX2198)),MIN(1,MAX(0,($BX2198-2019+1)/($BX2198-$BW2198+1))),"")</f>
        <v>0.0952380952380952</v>
      </c>
      <c r="R2198" s="0" t="n">
        <f aca="false">IF(AND(ISNUMBER($BW2198),ISNUMBER($BX2198)),MIN(1,MAX(0,($BX2198-2016+1)/($BX2198-$BW2198+1))),"")</f>
        <v>0.238095238095238</v>
      </c>
      <c r="S2198" s="0" t="n">
        <f aca="false">IF($L2198&lt;&gt;"",IF($L2198&gt;=2015.5,1,0),"")</f>
        <v>0</v>
      </c>
      <c r="T2198" s="0" t="n">
        <f aca="false">IF($L2198&lt;&gt;"",IF($L2198&gt;=2016,1,0),"")</f>
        <v>0</v>
      </c>
      <c r="U2198" s="0" t="n">
        <f aca="false">IF(ISNUMBER($BX2198),IF($BX2198&gt;=2016,1,0),"")</f>
        <v>1</v>
      </c>
      <c r="V2198" s="0" t="n">
        <f aca="false">IF(ISNUMBER($BW2198),IF($BW2198&gt;=2016,1,0),"")</f>
        <v>0</v>
      </c>
      <c r="W2198" s="0" t="str">
        <f aca="false">IF(AND(ISNUMBER($BW2198),ISNUMBER($BX2198)),IF($BW2198&gt;=2016,"post-only",IF($BX2198&lt;2016,"pre-only","mixed")),"")</f>
        <v>mixed</v>
      </c>
      <c r="X2198" s="0" t="n">
        <f aca="false">IF(AND(ISNUMBER($BW2198),ISNUMBER($BX2198)),MIN(1,MAX(0,($BX2198-2017+1)/($BX2198-$BW2198+1))),"")</f>
        <v>0.19047619047619</v>
      </c>
      <c r="Y2198" s="0" t="n">
        <f aca="false">IF(AND(ISNUMBER($BW2198),ISNUMBER($BX2198)),MIN(1,MAX(0,($BX2198-2018+1)/($BX2198-$BW2198+1))),"")</f>
        <v>0.142857142857143</v>
      </c>
      <c r="Z2198" s="0" t="n">
        <f aca="false">IF(AND(ISNUMBER($BW2198),ISNUMBER($BX2198)),MIN(1,MAX(0,($BX2198-2019+1)/($BX2198-$BW2198+1))),"")</f>
        <v>0.0952380952380952</v>
      </c>
      <c r="AA2198" s="0" t="n">
        <f aca="false">IF(ISNUMBER($BX2198),IF($BX2198&gt;=2017,1,0),"")</f>
        <v>1</v>
      </c>
      <c r="AB2198" s="0" t="n">
        <f aca="false">IF(ISNUMBER($BX2198),IF($BX2198&gt;=2018,1,0),"")</f>
        <v>1</v>
      </c>
      <c r="AC2198" s="0" t="n">
        <f aca="false">IF(ISNUMBER($BX2198),IF($BX2198&gt;=2019,1,0),"")</f>
        <v>1</v>
      </c>
      <c r="AD2198" s="0" t="n">
        <f aca="false">IF($L2198&lt;&gt;"",IF($L2198&gt;2013,1,0),"")</f>
        <v>0</v>
      </c>
      <c r="AE2198" s="0" t="n">
        <f aca="false">IF($L2198&lt;&gt;"",1+IF($L2198&gt;2011,1,0)+IF($L2198&gt;2014,1,0),"")</f>
        <v>1</v>
      </c>
      <c r="AF2198" s="0" t="s">
        <v>87</v>
      </c>
      <c r="AG2198" s="0" t="s">
        <v>88</v>
      </c>
      <c r="AH2198" s="0" t="s">
        <v>89</v>
      </c>
      <c r="AI2198" s="0" t="s">
        <v>90</v>
      </c>
      <c r="AJ2198" s="0" t="s">
        <v>90</v>
      </c>
      <c r="AK2198" s="0" t="str">
        <f aca="false">IF(AND($CF2198&lt;&gt;"",IFERROR(INDEX(subsample_country_map!$B:$B,MATCH($CF2198,subsample_country_map!$A:$A,0)),"")&lt;&gt;""),INDEX(subsample_country_map!$B:$B,MATCH($CF2198,subsample_country_map!$A:$A,0)),INDEX(lookup!$AA:$AA,MATCH($A2198,lookup!$A:$A,0)))</f>
        <v>99_NCE</v>
      </c>
      <c r="AL2198" s="0" t="str">
        <f aca="false">IF(AND($CF2198&lt;&gt;"",IFERROR(INDEX(subsample_country_map!$C:$C,MATCH($CF2198,subsample_country_map!$A:$A,0)),"")&lt;&gt;""),INDEX(subsample_country_map!$C:$C,MATCH($CF2198,subsample_country_map!$A:$A,0)),INDEX(lookup!$AB:$AB,MATCH($A2198,lookup!$A:$A,0)))</f>
        <v>99_NCE</v>
      </c>
      <c r="AM2198" s="0" t="str">
        <f aca="false">IF(AND($CF2198&lt;&gt;"",IFERROR(INDEX(subsample_country_map!$D:$D,MATCH($CF2198,subsample_country_map!$A:$A,0)),"")&lt;&gt;""),INDEX(subsample_country_map!$D:$D,MATCH($CF2198,subsample_country_map!$A:$A,0)),INDEX(lookup!$AC:$AC,MATCH($A2198,lookup!$A:$A,0)))</f>
        <v>99_NCE</v>
      </c>
      <c r="AN2198" s="0" t="str">
        <f aca="false">IF(AND($CF2198&lt;&gt;"",IFERROR(INDEX(subsample_country_map!$E:$E,MATCH($CF2198,subsample_country_map!$A:$A,0)),"")&lt;&gt;""),INDEX(subsample_country_map!$E:$E,MATCH($CF2198,subsample_country_map!$A:$A,0)),INDEX(lookup!$AD:$AD,MATCH($A2198,lookup!$A:$A,0)))</f>
        <v>99_NCE</v>
      </c>
      <c r="AO2198" s="0" t="str">
        <f aca="false">INDEX(lookup!$Y:$Y,MATCH($A2198,lookup!$A:$A,0))</f>
        <v>1_not published</v>
      </c>
      <c r="AP2198" s="0" t="str">
        <f aca="false">INDEX(lookup!$Z:$Z,MATCH($A2198,lookup!$A:$A,0))</f>
        <v>99_NCE</v>
      </c>
      <c r="AQ2198" s="0" t="str">
        <f aca="false">INDEX(lookup!$W:$W,MATCH($A2198,lookup!$A:$A,0))</f>
        <v>1_fin/acc/econ</v>
      </c>
      <c r="AS2198" s="0" t="s">
        <v>91</v>
      </c>
      <c r="AT2198" s="0" t="s">
        <v>111</v>
      </c>
      <c r="AU2198" s="0" t="s">
        <v>93</v>
      </c>
      <c r="AV2198" s="0" t="s">
        <v>3206</v>
      </c>
      <c r="AY2198" s="0" t="s">
        <v>229</v>
      </c>
      <c r="BA2198" s="0" t="n">
        <v>5954</v>
      </c>
      <c r="BB2198" s="0" t="s">
        <v>347</v>
      </c>
      <c r="BC2198" s="0" t="s">
        <v>358</v>
      </c>
      <c r="BD2198" s="0" t="s">
        <v>142</v>
      </c>
      <c r="BE2198" s="0" t="s">
        <v>7399</v>
      </c>
      <c r="BF2198" s="0" t="s">
        <v>7400</v>
      </c>
      <c r="BI2198" s="0" t="s">
        <v>143</v>
      </c>
      <c r="BJ2198" s="0" t="s">
        <v>7403</v>
      </c>
      <c r="BK2198" s="0" t="s">
        <v>2896</v>
      </c>
      <c r="BL2198" s="0" t="s">
        <v>7404</v>
      </c>
      <c r="BM2198" s="0" t="s">
        <v>7375</v>
      </c>
      <c r="BN2198" s="0" t="s">
        <v>104</v>
      </c>
      <c r="BO2198" s="0" t="s">
        <v>105</v>
      </c>
      <c r="BP2198" s="0" t="s">
        <v>7359</v>
      </c>
      <c r="BQ2198" s="0" t="s">
        <v>127</v>
      </c>
      <c r="BT2198" s="0" t="n">
        <v>0</v>
      </c>
      <c r="BU2198" s="0" t="s">
        <v>7363</v>
      </c>
      <c r="BW2198" s="0" t="n">
        <v>2000</v>
      </c>
      <c r="BX2198" s="0" t="n">
        <v>2020</v>
      </c>
      <c r="BY2198" s="0" t="s">
        <v>7364</v>
      </c>
      <c r="BZ2198" s="0" t="n">
        <v>2010</v>
      </c>
      <c r="CA2198" s="0" t="n">
        <v>0.238095238095238</v>
      </c>
      <c r="CB2198" s="0" t="n">
        <v>0</v>
      </c>
      <c r="CC2198" s="0" t="n">
        <v>1</v>
      </c>
      <c r="CD2198" s="0" t="n">
        <v>-0.0349553694783638</v>
      </c>
      <c r="CE2198" s="0" t="n">
        <v>1</v>
      </c>
    </row>
    <row r="2199" customFormat="false" ht="15" hidden="false" customHeight="false" outlineLevel="0" collapsed="false">
      <c r="A2199" s="0" t="s">
        <v>7359</v>
      </c>
      <c r="B2199" s="0" t="n">
        <v>3504</v>
      </c>
      <c r="C2199" s="0" t="n">
        <v>-0.0394588906108685</v>
      </c>
      <c r="D2199" s="0" t="n">
        <v>6129</v>
      </c>
      <c r="E2199" s="0" t="n">
        <f aca="false">IF(ISNUMBER($BA2199),$BA2199,IF(AND(ISNUMBER($D2199),ISNUMBER($BW2199),ISNUMBER($BX2199)),$D2199*($BX2199-$BW2199+1),""))</f>
        <v>6129</v>
      </c>
      <c r="H2199" s="0" t="s">
        <v>118</v>
      </c>
      <c r="I2199" s="0" t="s">
        <v>842</v>
      </c>
      <c r="J2199" s="0" t="n">
        <f aca="false">IF($BW2199&lt;&gt;"",$BW2199,"")</f>
        <v>2000</v>
      </c>
      <c r="K2199" s="0" t="n">
        <f aca="false">IF($BX2199&lt;&gt;"",$BX2199,"")</f>
        <v>2020</v>
      </c>
      <c r="L2199" s="0" t="n">
        <f aca="false">IF(AND(ISNUMBER($BW2199),ISNUMBER($BX2199)),($BW2199+$BX2199)/2,"")</f>
        <v>2010</v>
      </c>
      <c r="M2199" s="0" t="n">
        <f aca="false">IF($L2199&lt;&gt;"",$L2199,"")</f>
        <v>2010</v>
      </c>
      <c r="N2199" s="0" t="n">
        <f aca="false">IF(AND(ISNUMBER($BW2199),ISNUMBER($BX2199)),MIN(1,MAX(0,($BX2199-2016+1)/($BX2199-$BW2199+1))),"")</f>
        <v>0.238095238095238</v>
      </c>
      <c r="O2199" s="0" t="n">
        <f aca="false">IF(AND(ISNUMBER($BW2199),ISNUMBER($BX2199)),MIN(1,MAX(0,($BX2199-2017+1)/($BX2199-$BW2199+1))),"")</f>
        <v>0.19047619047619</v>
      </c>
      <c r="P2199" s="0" t="n">
        <f aca="false">IF(AND(ISNUMBER($BW2199),ISNUMBER($BX2199)),MIN(1,MAX(0,($BX2199-2018+1)/($BX2199-$BW2199+1))),"")</f>
        <v>0.142857142857143</v>
      </c>
      <c r="Q2199" s="0" t="n">
        <f aca="false">IF(AND(ISNUMBER($BW2199),ISNUMBER($BX2199)),MIN(1,MAX(0,($BX2199-2019+1)/($BX2199-$BW2199+1))),"")</f>
        <v>0.0952380952380952</v>
      </c>
      <c r="R2199" s="0" t="n">
        <f aca="false">IF(AND(ISNUMBER($BW2199),ISNUMBER($BX2199)),MIN(1,MAX(0,($BX2199-2016+1)/($BX2199-$BW2199+1))),"")</f>
        <v>0.238095238095238</v>
      </c>
      <c r="S2199" s="0" t="n">
        <f aca="false">IF($L2199&lt;&gt;"",IF($L2199&gt;=2015.5,1,0),"")</f>
        <v>0</v>
      </c>
      <c r="T2199" s="0" t="n">
        <f aca="false">IF($L2199&lt;&gt;"",IF($L2199&gt;=2016,1,0),"")</f>
        <v>0</v>
      </c>
      <c r="U2199" s="0" t="n">
        <f aca="false">IF(ISNUMBER($BX2199),IF($BX2199&gt;=2016,1,0),"")</f>
        <v>1</v>
      </c>
      <c r="V2199" s="0" t="n">
        <f aca="false">IF(ISNUMBER($BW2199),IF($BW2199&gt;=2016,1,0),"")</f>
        <v>0</v>
      </c>
      <c r="W2199" s="0" t="str">
        <f aca="false">IF(AND(ISNUMBER($BW2199),ISNUMBER($BX2199)),IF($BW2199&gt;=2016,"post-only",IF($BX2199&lt;2016,"pre-only","mixed")),"")</f>
        <v>mixed</v>
      </c>
      <c r="X2199" s="0" t="n">
        <f aca="false">IF(AND(ISNUMBER($BW2199),ISNUMBER($BX2199)),MIN(1,MAX(0,($BX2199-2017+1)/($BX2199-$BW2199+1))),"")</f>
        <v>0.19047619047619</v>
      </c>
      <c r="Y2199" s="0" t="n">
        <f aca="false">IF(AND(ISNUMBER($BW2199),ISNUMBER($BX2199)),MIN(1,MAX(0,($BX2199-2018+1)/($BX2199-$BW2199+1))),"")</f>
        <v>0.142857142857143</v>
      </c>
      <c r="Z2199" s="0" t="n">
        <f aca="false">IF(AND(ISNUMBER($BW2199),ISNUMBER($BX2199)),MIN(1,MAX(0,($BX2199-2019+1)/($BX2199-$BW2199+1))),"")</f>
        <v>0.0952380952380952</v>
      </c>
      <c r="AA2199" s="0" t="n">
        <f aca="false">IF(ISNUMBER($BX2199),IF($BX2199&gt;=2017,1,0),"")</f>
        <v>1</v>
      </c>
      <c r="AB2199" s="0" t="n">
        <f aca="false">IF(ISNUMBER($BX2199),IF($BX2199&gt;=2018,1,0),"")</f>
        <v>1</v>
      </c>
      <c r="AC2199" s="0" t="n">
        <f aca="false">IF(ISNUMBER($BX2199),IF($BX2199&gt;=2019,1,0),"")</f>
        <v>1</v>
      </c>
      <c r="AD2199" s="0" t="n">
        <f aca="false">IF($L2199&lt;&gt;"",IF($L2199&gt;2013,1,0),"")</f>
        <v>0</v>
      </c>
      <c r="AE2199" s="0" t="n">
        <f aca="false">IF($L2199&lt;&gt;"",1+IF($L2199&gt;2011,1,0)+IF($L2199&gt;2014,1,0),"")</f>
        <v>1</v>
      </c>
      <c r="AF2199" s="0" t="s">
        <v>87</v>
      </c>
      <c r="AG2199" s="0" t="s">
        <v>88</v>
      </c>
      <c r="AH2199" s="0" t="s">
        <v>89</v>
      </c>
      <c r="AI2199" s="0" t="s">
        <v>90</v>
      </c>
      <c r="AJ2199" s="0" t="s">
        <v>90</v>
      </c>
      <c r="AK2199" s="0" t="str">
        <f aca="false">IF(AND($CF2199&lt;&gt;"",IFERROR(INDEX(subsample_country_map!$B:$B,MATCH($CF2199,subsample_country_map!$A:$A,0)),"")&lt;&gt;""),INDEX(subsample_country_map!$B:$B,MATCH($CF2199,subsample_country_map!$A:$A,0)),INDEX(lookup!$AA:$AA,MATCH($A2199,lookup!$A:$A,0)))</f>
        <v>99_NCE</v>
      </c>
      <c r="AL2199" s="0" t="str">
        <f aca="false">IF(AND($CF2199&lt;&gt;"",IFERROR(INDEX(subsample_country_map!$C:$C,MATCH($CF2199,subsample_country_map!$A:$A,0)),"")&lt;&gt;""),INDEX(subsample_country_map!$C:$C,MATCH($CF2199,subsample_country_map!$A:$A,0)),INDEX(lookup!$AB:$AB,MATCH($A2199,lookup!$A:$A,0)))</f>
        <v>99_NCE</v>
      </c>
      <c r="AM2199" s="0" t="str">
        <f aca="false">IF(AND($CF2199&lt;&gt;"",IFERROR(INDEX(subsample_country_map!$D:$D,MATCH($CF2199,subsample_country_map!$A:$A,0)),"")&lt;&gt;""),INDEX(subsample_country_map!$D:$D,MATCH($CF2199,subsample_country_map!$A:$A,0)),INDEX(lookup!$AC:$AC,MATCH($A2199,lookup!$A:$A,0)))</f>
        <v>99_NCE</v>
      </c>
      <c r="AN2199" s="0" t="str">
        <f aca="false">IF(AND($CF2199&lt;&gt;"",IFERROR(INDEX(subsample_country_map!$E:$E,MATCH($CF2199,subsample_country_map!$A:$A,0)),"")&lt;&gt;""),INDEX(subsample_country_map!$E:$E,MATCH($CF2199,subsample_country_map!$A:$A,0)),INDEX(lookup!$AD:$AD,MATCH($A2199,lookup!$A:$A,0)))</f>
        <v>99_NCE</v>
      </c>
      <c r="AO2199" s="0" t="str">
        <f aca="false">INDEX(lookup!$Y:$Y,MATCH($A2199,lookup!$A:$A,0))</f>
        <v>1_not published</v>
      </c>
      <c r="AP2199" s="0" t="str">
        <f aca="false">INDEX(lookup!$Z:$Z,MATCH($A2199,lookup!$A:$A,0))</f>
        <v>99_NCE</v>
      </c>
      <c r="AQ2199" s="0" t="str">
        <f aca="false">INDEX(lookup!$W:$W,MATCH($A2199,lookup!$A:$A,0))</f>
        <v>1_fin/acc/econ</v>
      </c>
      <c r="AS2199" s="0" t="s">
        <v>91</v>
      </c>
      <c r="AT2199" s="0" t="s">
        <v>111</v>
      </c>
      <c r="AU2199" s="0" t="s">
        <v>93</v>
      </c>
      <c r="AV2199" s="0" t="s">
        <v>159</v>
      </c>
      <c r="AY2199" s="0" t="s">
        <v>425</v>
      </c>
      <c r="BA2199" s="0" t="n">
        <v>6129</v>
      </c>
      <c r="BB2199" s="0" t="s">
        <v>347</v>
      </c>
      <c r="BC2199" s="0" t="s">
        <v>358</v>
      </c>
      <c r="BD2199" s="0" t="s">
        <v>142</v>
      </c>
      <c r="BE2199" s="0" t="s">
        <v>7399</v>
      </c>
      <c r="BF2199" s="0" t="s">
        <v>7400</v>
      </c>
      <c r="BI2199" s="0" t="s">
        <v>143</v>
      </c>
      <c r="BJ2199" s="0" t="s">
        <v>7405</v>
      </c>
      <c r="BK2199" s="0" t="s">
        <v>2896</v>
      </c>
      <c r="BL2199" s="0" t="s">
        <v>7406</v>
      </c>
      <c r="BM2199" s="0" t="s">
        <v>7362</v>
      </c>
      <c r="BN2199" s="0" t="s">
        <v>7384</v>
      </c>
      <c r="BO2199" s="0" t="s">
        <v>105</v>
      </c>
      <c r="BP2199" s="0" t="s">
        <v>7359</v>
      </c>
      <c r="BQ2199" s="0" t="s">
        <v>127</v>
      </c>
      <c r="BT2199" s="0" t="n">
        <v>0</v>
      </c>
      <c r="BU2199" s="0" t="s">
        <v>7363</v>
      </c>
      <c r="BW2199" s="0" t="n">
        <v>2000</v>
      </c>
      <c r="BX2199" s="0" t="n">
        <v>2020</v>
      </c>
      <c r="BY2199" s="0" t="s">
        <v>7364</v>
      </c>
      <c r="BZ2199" s="0" t="n">
        <v>2010</v>
      </c>
      <c r="CA2199" s="0" t="n">
        <v>0.238095238095238</v>
      </c>
      <c r="CB2199" s="0" t="n">
        <v>0</v>
      </c>
      <c r="CC2199" s="0" t="n">
        <v>1</v>
      </c>
      <c r="CD2199" s="0" t="n">
        <v>-0.0394793889813797</v>
      </c>
      <c r="CE2199" s="0" t="n">
        <v>1</v>
      </c>
    </row>
    <row r="2200" customFormat="false" ht="15" hidden="false" customHeight="false" outlineLevel="0" collapsed="false">
      <c r="A2200" s="0" t="s">
        <v>7359</v>
      </c>
      <c r="B2200" s="0" t="n">
        <v>3505</v>
      </c>
      <c r="C2200" s="0" t="n">
        <v>-0.0923785014899979</v>
      </c>
      <c r="D2200" s="0" t="n">
        <v>5933</v>
      </c>
      <c r="E2200" s="0" t="n">
        <f aca="false">IF(ISNUMBER($BA2200),$BA2200,IF(AND(ISNUMBER($D2200),ISNUMBER($BW2200),ISNUMBER($BX2200)),$D2200*($BX2200-$BW2200+1),""))</f>
        <v>5933</v>
      </c>
      <c r="H2200" s="0" t="s">
        <v>118</v>
      </c>
      <c r="I2200" s="0" t="s">
        <v>842</v>
      </c>
      <c r="J2200" s="0" t="n">
        <f aca="false">IF($BW2200&lt;&gt;"",$BW2200,"")</f>
        <v>2000</v>
      </c>
      <c r="K2200" s="0" t="n">
        <f aca="false">IF($BX2200&lt;&gt;"",$BX2200,"")</f>
        <v>2020</v>
      </c>
      <c r="L2200" s="0" t="n">
        <f aca="false">IF(AND(ISNUMBER($BW2200),ISNUMBER($BX2200)),($BW2200+$BX2200)/2,"")</f>
        <v>2010</v>
      </c>
      <c r="M2200" s="0" t="n">
        <f aca="false">IF($L2200&lt;&gt;"",$L2200,"")</f>
        <v>2010</v>
      </c>
      <c r="N2200" s="0" t="n">
        <f aca="false">IF(AND(ISNUMBER($BW2200),ISNUMBER($BX2200)),MIN(1,MAX(0,($BX2200-2016+1)/($BX2200-$BW2200+1))),"")</f>
        <v>0.238095238095238</v>
      </c>
      <c r="O2200" s="0" t="n">
        <f aca="false">IF(AND(ISNUMBER($BW2200),ISNUMBER($BX2200)),MIN(1,MAX(0,($BX2200-2017+1)/($BX2200-$BW2200+1))),"")</f>
        <v>0.19047619047619</v>
      </c>
      <c r="P2200" s="0" t="n">
        <f aca="false">IF(AND(ISNUMBER($BW2200),ISNUMBER($BX2200)),MIN(1,MAX(0,($BX2200-2018+1)/($BX2200-$BW2200+1))),"")</f>
        <v>0.142857142857143</v>
      </c>
      <c r="Q2200" s="0" t="n">
        <f aca="false">IF(AND(ISNUMBER($BW2200),ISNUMBER($BX2200)),MIN(1,MAX(0,($BX2200-2019+1)/($BX2200-$BW2200+1))),"")</f>
        <v>0.0952380952380952</v>
      </c>
      <c r="R2200" s="0" t="n">
        <f aca="false">IF(AND(ISNUMBER($BW2200),ISNUMBER($BX2200)),MIN(1,MAX(0,($BX2200-2016+1)/($BX2200-$BW2200+1))),"")</f>
        <v>0.238095238095238</v>
      </c>
      <c r="S2200" s="0" t="n">
        <f aca="false">IF($L2200&lt;&gt;"",IF($L2200&gt;=2015.5,1,0),"")</f>
        <v>0</v>
      </c>
      <c r="T2200" s="0" t="n">
        <f aca="false">IF($L2200&lt;&gt;"",IF($L2200&gt;=2016,1,0),"")</f>
        <v>0</v>
      </c>
      <c r="U2200" s="0" t="n">
        <f aca="false">IF(ISNUMBER($BX2200),IF($BX2200&gt;=2016,1,0),"")</f>
        <v>1</v>
      </c>
      <c r="V2200" s="0" t="n">
        <f aca="false">IF(ISNUMBER($BW2200),IF($BW2200&gt;=2016,1,0),"")</f>
        <v>0</v>
      </c>
      <c r="W2200" s="0" t="str">
        <f aca="false">IF(AND(ISNUMBER($BW2200),ISNUMBER($BX2200)),IF($BW2200&gt;=2016,"post-only",IF($BX2200&lt;2016,"pre-only","mixed")),"")</f>
        <v>mixed</v>
      </c>
      <c r="X2200" s="0" t="n">
        <f aca="false">IF(AND(ISNUMBER($BW2200),ISNUMBER($BX2200)),MIN(1,MAX(0,($BX2200-2017+1)/($BX2200-$BW2200+1))),"")</f>
        <v>0.19047619047619</v>
      </c>
      <c r="Y2200" s="0" t="n">
        <f aca="false">IF(AND(ISNUMBER($BW2200),ISNUMBER($BX2200)),MIN(1,MAX(0,($BX2200-2018+1)/($BX2200-$BW2200+1))),"")</f>
        <v>0.142857142857143</v>
      </c>
      <c r="Z2200" s="0" t="n">
        <f aca="false">IF(AND(ISNUMBER($BW2200),ISNUMBER($BX2200)),MIN(1,MAX(0,($BX2200-2019+1)/($BX2200-$BW2200+1))),"")</f>
        <v>0.0952380952380952</v>
      </c>
      <c r="AA2200" s="0" t="n">
        <f aca="false">IF(ISNUMBER($BX2200),IF($BX2200&gt;=2017,1,0),"")</f>
        <v>1</v>
      </c>
      <c r="AB2200" s="0" t="n">
        <f aca="false">IF(ISNUMBER($BX2200),IF($BX2200&gt;=2018,1,0),"")</f>
        <v>1</v>
      </c>
      <c r="AC2200" s="0" t="n">
        <f aca="false">IF(ISNUMBER($BX2200),IF($BX2200&gt;=2019,1,0),"")</f>
        <v>1</v>
      </c>
      <c r="AD2200" s="0" t="n">
        <f aca="false">IF($L2200&lt;&gt;"",IF($L2200&gt;2013,1,0),"")</f>
        <v>0</v>
      </c>
      <c r="AE2200" s="0" t="n">
        <f aca="false">IF($L2200&lt;&gt;"",1+IF($L2200&gt;2011,1,0)+IF($L2200&gt;2014,1,0),"")</f>
        <v>1</v>
      </c>
      <c r="AF2200" s="0" t="s">
        <v>87</v>
      </c>
      <c r="AG2200" s="0" t="s">
        <v>88</v>
      </c>
      <c r="AH2200" s="0" t="s">
        <v>89</v>
      </c>
      <c r="AI2200" s="0" t="s">
        <v>90</v>
      </c>
      <c r="AJ2200" s="0" t="s">
        <v>90</v>
      </c>
      <c r="AK2200" s="0" t="str">
        <f aca="false">IF(AND($CF2200&lt;&gt;"",IFERROR(INDEX(subsample_country_map!$B:$B,MATCH($CF2200,subsample_country_map!$A:$A,0)),"")&lt;&gt;""),INDEX(subsample_country_map!$B:$B,MATCH($CF2200,subsample_country_map!$A:$A,0)),INDEX(lookup!$AA:$AA,MATCH($A2200,lookup!$A:$A,0)))</f>
        <v>99_NCE</v>
      </c>
      <c r="AL2200" s="0" t="str">
        <f aca="false">IF(AND($CF2200&lt;&gt;"",IFERROR(INDEX(subsample_country_map!$C:$C,MATCH($CF2200,subsample_country_map!$A:$A,0)),"")&lt;&gt;""),INDEX(subsample_country_map!$C:$C,MATCH($CF2200,subsample_country_map!$A:$A,0)),INDEX(lookup!$AB:$AB,MATCH($A2200,lookup!$A:$A,0)))</f>
        <v>99_NCE</v>
      </c>
      <c r="AM2200" s="0" t="str">
        <f aca="false">IF(AND($CF2200&lt;&gt;"",IFERROR(INDEX(subsample_country_map!$D:$D,MATCH($CF2200,subsample_country_map!$A:$A,0)),"")&lt;&gt;""),INDEX(subsample_country_map!$D:$D,MATCH($CF2200,subsample_country_map!$A:$A,0)),INDEX(lookup!$AC:$AC,MATCH($A2200,lookup!$A:$A,0)))</f>
        <v>99_NCE</v>
      </c>
      <c r="AN2200" s="0" t="str">
        <f aca="false">IF(AND($CF2200&lt;&gt;"",IFERROR(INDEX(subsample_country_map!$E:$E,MATCH($CF2200,subsample_country_map!$A:$A,0)),"")&lt;&gt;""),INDEX(subsample_country_map!$E:$E,MATCH($CF2200,subsample_country_map!$A:$A,0)),INDEX(lookup!$AD:$AD,MATCH($A2200,lookup!$A:$A,0)))</f>
        <v>99_NCE</v>
      </c>
      <c r="AO2200" s="0" t="str">
        <f aca="false">INDEX(lookup!$Y:$Y,MATCH($A2200,lookup!$A:$A,0))</f>
        <v>1_not published</v>
      </c>
      <c r="AP2200" s="0" t="str">
        <f aca="false">INDEX(lookup!$Z:$Z,MATCH($A2200,lookup!$A:$A,0))</f>
        <v>99_NCE</v>
      </c>
      <c r="AQ2200" s="0" t="str">
        <f aca="false">INDEX(lookup!$W:$W,MATCH($A2200,lookup!$A:$A,0))</f>
        <v>1_fin/acc/econ</v>
      </c>
      <c r="AS2200" s="0" t="s">
        <v>91</v>
      </c>
      <c r="AT2200" s="0" t="s">
        <v>111</v>
      </c>
      <c r="AU2200" s="0" t="s">
        <v>93</v>
      </c>
      <c r="AV2200" s="0" t="s">
        <v>5788</v>
      </c>
      <c r="AY2200" s="0" t="s">
        <v>2242</v>
      </c>
      <c r="BA2200" s="0" t="n">
        <v>5933</v>
      </c>
      <c r="BB2200" s="0" t="s">
        <v>347</v>
      </c>
      <c r="BC2200" s="0" t="s">
        <v>358</v>
      </c>
      <c r="BD2200" s="0" t="s">
        <v>142</v>
      </c>
      <c r="BE2200" s="0" t="s">
        <v>7399</v>
      </c>
      <c r="BF2200" s="0" t="s">
        <v>7400</v>
      </c>
      <c r="BI2200" s="0" t="s">
        <v>143</v>
      </c>
      <c r="BJ2200" s="0" t="s">
        <v>7407</v>
      </c>
      <c r="BK2200" s="0" t="s">
        <v>2896</v>
      </c>
      <c r="BL2200" s="0" t="s">
        <v>7408</v>
      </c>
      <c r="BM2200" s="0" t="s">
        <v>7375</v>
      </c>
      <c r="BN2200" s="0" t="s">
        <v>7384</v>
      </c>
      <c r="BO2200" s="0" t="s">
        <v>105</v>
      </c>
      <c r="BP2200" s="0" t="s">
        <v>7359</v>
      </c>
      <c r="BQ2200" s="0" t="s">
        <v>127</v>
      </c>
      <c r="BT2200" s="0" t="n">
        <v>0</v>
      </c>
      <c r="BU2200" s="0" t="s">
        <v>7363</v>
      </c>
      <c r="BW2200" s="0" t="n">
        <v>2000</v>
      </c>
      <c r="BX2200" s="0" t="n">
        <v>2020</v>
      </c>
      <c r="BY2200" s="0" t="s">
        <v>7364</v>
      </c>
      <c r="BZ2200" s="0" t="n">
        <v>2010</v>
      </c>
      <c r="CA2200" s="0" t="n">
        <v>0.238095238095238</v>
      </c>
      <c r="CB2200" s="0" t="n">
        <v>0</v>
      </c>
      <c r="CC2200" s="0" t="n">
        <v>1</v>
      </c>
      <c r="CD2200" s="0" t="n">
        <v>-0.0926426347506589</v>
      </c>
      <c r="CE2200" s="0" t="n">
        <v>1</v>
      </c>
    </row>
    <row r="2201" customFormat="false" ht="15" hidden="false" customHeight="false" outlineLevel="0" collapsed="false">
      <c r="A2201" s="0" t="s">
        <v>7359</v>
      </c>
      <c r="B2201" s="0" t="n">
        <v>3506</v>
      </c>
      <c r="C2201" s="0" t="n">
        <v>-0.0177519405784287</v>
      </c>
      <c r="D2201" s="0" t="n">
        <v>2345</v>
      </c>
      <c r="E2201" s="0" t="n">
        <f aca="false">IF(ISNUMBER($BA2201),$BA2201,IF(AND(ISNUMBER($D2201),ISNUMBER($BW2201),ISNUMBER($BX2201)),$D2201*($BX2201-$BW2201+1),""))</f>
        <v>2345</v>
      </c>
      <c r="H2201" s="0" t="s">
        <v>118</v>
      </c>
      <c r="I2201" s="0" t="s">
        <v>842</v>
      </c>
      <c r="J2201" s="0" t="n">
        <f aca="false">IF($BW2201&lt;&gt;"",$BW2201,"")</f>
        <v>2000</v>
      </c>
      <c r="K2201" s="0" t="n">
        <f aca="false">IF($BX2201&lt;&gt;"",$BX2201,"")</f>
        <v>2020</v>
      </c>
      <c r="L2201" s="0" t="n">
        <f aca="false">IF(AND(ISNUMBER($BW2201),ISNUMBER($BX2201)),($BW2201+$BX2201)/2,"")</f>
        <v>2010</v>
      </c>
      <c r="M2201" s="0" t="n">
        <f aca="false">IF($L2201&lt;&gt;"",$L2201,"")</f>
        <v>2010</v>
      </c>
      <c r="N2201" s="0" t="n">
        <f aca="false">IF(AND(ISNUMBER($BW2201),ISNUMBER($BX2201)),MIN(1,MAX(0,($BX2201-2016+1)/($BX2201-$BW2201+1))),"")</f>
        <v>0.238095238095238</v>
      </c>
      <c r="O2201" s="0" t="n">
        <f aca="false">IF(AND(ISNUMBER($BW2201),ISNUMBER($BX2201)),MIN(1,MAX(0,($BX2201-2017+1)/($BX2201-$BW2201+1))),"")</f>
        <v>0.19047619047619</v>
      </c>
      <c r="P2201" s="0" t="n">
        <f aca="false">IF(AND(ISNUMBER($BW2201),ISNUMBER($BX2201)),MIN(1,MAX(0,($BX2201-2018+1)/($BX2201-$BW2201+1))),"")</f>
        <v>0.142857142857143</v>
      </c>
      <c r="Q2201" s="0" t="n">
        <f aca="false">IF(AND(ISNUMBER($BW2201),ISNUMBER($BX2201)),MIN(1,MAX(0,($BX2201-2019+1)/($BX2201-$BW2201+1))),"")</f>
        <v>0.0952380952380952</v>
      </c>
      <c r="R2201" s="0" t="n">
        <f aca="false">IF(AND(ISNUMBER($BW2201),ISNUMBER($BX2201)),MIN(1,MAX(0,($BX2201-2016+1)/($BX2201-$BW2201+1))),"")</f>
        <v>0.238095238095238</v>
      </c>
      <c r="S2201" s="0" t="n">
        <f aca="false">IF($L2201&lt;&gt;"",IF($L2201&gt;=2015.5,1,0),"")</f>
        <v>0</v>
      </c>
      <c r="T2201" s="0" t="n">
        <f aca="false">IF($L2201&lt;&gt;"",IF($L2201&gt;=2016,1,0),"")</f>
        <v>0</v>
      </c>
      <c r="U2201" s="0" t="n">
        <f aca="false">IF(ISNUMBER($BX2201),IF($BX2201&gt;=2016,1,0),"")</f>
        <v>1</v>
      </c>
      <c r="V2201" s="0" t="n">
        <f aca="false">IF(ISNUMBER($BW2201),IF($BW2201&gt;=2016,1,0),"")</f>
        <v>0</v>
      </c>
      <c r="W2201" s="0" t="str">
        <f aca="false">IF(AND(ISNUMBER($BW2201),ISNUMBER($BX2201)),IF($BW2201&gt;=2016,"post-only",IF($BX2201&lt;2016,"pre-only","mixed")),"")</f>
        <v>mixed</v>
      </c>
      <c r="X2201" s="0" t="n">
        <f aca="false">IF(AND(ISNUMBER($BW2201),ISNUMBER($BX2201)),MIN(1,MAX(0,($BX2201-2017+1)/($BX2201-$BW2201+1))),"")</f>
        <v>0.19047619047619</v>
      </c>
      <c r="Y2201" s="0" t="n">
        <f aca="false">IF(AND(ISNUMBER($BW2201),ISNUMBER($BX2201)),MIN(1,MAX(0,($BX2201-2018+1)/($BX2201-$BW2201+1))),"")</f>
        <v>0.142857142857143</v>
      </c>
      <c r="Z2201" s="0" t="n">
        <f aca="false">IF(AND(ISNUMBER($BW2201),ISNUMBER($BX2201)),MIN(1,MAX(0,($BX2201-2019+1)/($BX2201-$BW2201+1))),"")</f>
        <v>0.0952380952380952</v>
      </c>
      <c r="AA2201" s="0" t="n">
        <f aca="false">IF(ISNUMBER($BX2201),IF($BX2201&gt;=2017,1,0),"")</f>
        <v>1</v>
      </c>
      <c r="AB2201" s="0" t="n">
        <f aca="false">IF(ISNUMBER($BX2201),IF($BX2201&gt;=2018,1,0),"")</f>
        <v>1</v>
      </c>
      <c r="AC2201" s="0" t="n">
        <f aca="false">IF(ISNUMBER($BX2201),IF($BX2201&gt;=2019,1,0),"")</f>
        <v>1</v>
      </c>
      <c r="AD2201" s="0" t="n">
        <f aca="false">IF($L2201&lt;&gt;"",IF($L2201&gt;2013,1,0),"")</f>
        <v>0</v>
      </c>
      <c r="AE2201" s="0" t="n">
        <f aca="false">IF($L2201&lt;&gt;"",1+IF($L2201&gt;2011,1,0)+IF($L2201&gt;2014,1,0),"")</f>
        <v>1</v>
      </c>
      <c r="AF2201" s="0" t="s">
        <v>87</v>
      </c>
      <c r="AG2201" s="0" t="s">
        <v>88</v>
      </c>
      <c r="AH2201" s="0" t="s">
        <v>89</v>
      </c>
      <c r="AI2201" s="0" t="s">
        <v>90</v>
      </c>
      <c r="AJ2201" s="0" t="s">
        <v>90</v>
      </c>
      <c r="AK2201" s="0" t="str">
        <f aca="false">IF(AND($CF2201&lt;&gt;"",IFERROR(INDEX(subsample_country_map!$B:$B,MATCH($CF2201,subsample_country_map!$A:$A,0)),"")&lt;&gt;""),INDEX(subsample_country_map!$B:$B,MATCH($CF2201,subsample_country_map!$A:$A,0)),INDEX(lookup!$AA:$AA,MATCH($A2201,lookup!$A:$A,0)))</f>
        <v>99_NCE</v>
      </c>
      <c r="AL2201" s="0" t="str">
        <f aca="false">IF(AND($CF2201&lt;&gt;"",IFERROR(INDEX(subsample_country_map!$C:$C,MATCH($CF2201,subsample_country_map!$A:$A,0)),"")&lt;&gt;""),INDEX(subsample_country_map!$C:$C,MATCH($CF2201,subsample_country_map!$A:$A,0)),INDEX(lookup!$AB:$AB,MATCH($A2201,lookup!$A:$A,0)))</f>
        <v>99_NCE</v>
      </c>
      <c r="AM2201" s="0" t="str">
        <f aca="false">IF(AND($CF2201&lt;&gt;"",IFERROR(INDEX(subsample_country_map!$D:$D,MATCH($CF2201,subsample_country_map!$A:$A,0)),"")&lt;&gt;""),INDEX(subsample_country_map!$D:$D,MATCH($CF2201,subsample_country_map!$A:$A,0)),INDEX(lookup!$AC:$AC,MATCH($A2201,lookup!$A:$A,0)))</f>
        <v>99_NCE</v>
      </c>
      <c r="AN2201" s="0" t="str">
        <f aca="false">IF(AND($CF2201&lt;&gt;"",IFERROR(INDEX(subsample_country_map!$E:$E,MATCH($CF2201,subsample_country_map!$A:$A,0)),"")&lt;&gt;""),INDEX(subsample_country_map!$E:$E,MATCH($CF2201,subsample_country_map!$A:$A,0)),INDEX(lookup!$AD:$AD,MATCH($A2201,lookup!$A:$A,0)))</f>
        <v>99_NCE</v>
      </c>
      <c r="AO2201" s="0" t="str">
        <f aca="false">INDEX(lookup!$Y:$Y,MATCH($A2201,lookup!$A:$A,0))</f>
        <v>1_not published</v>
      </c>
      <c r="AP2201" s="0" t="str">
        <f aca="false">INDEX(lookup!$Z:$Z,MATCH($A2201,lookup!$A:$A,0))</f>
        <v>99_NCE</v>
      </c>
      <c r="AQ2201" s="0" t="str">
        <f aca="false">INDEX(lookup!$W:$W,MATCH($A2201,lookup!$A:$A,0))</f>
        <v>1_fin/acc/econ</v>
      </c>
      <c r="AS2201" s="0" t="s">
        <v>91</v>
      </c>
      <c r="AT2201" s="0" t="s">
        <v>111</v>
      </c>
      <c r="AU2201" s="0" t="s">
        <v>93</v>
      </c>
      <c r="AV2201" s="0" t="s">
        <v>3176</v>
      </c>
      <c r="AY2201" s="0" t="s">
        <v>4429</v>
      </c>
      <c r="BA2201" s="0" t="n">
        <v>2345</v>
      </c>
      <c r="BB2201" s="0" t="s">
        <v>347</v>
      </c>
      <c r="BC2201" s="0" t="s">
        <v>358</v>
      </c>
      <c r="BD2201" s="0" t="s">
        <v>142</v>
      </c>
      <c r="BE2201" s="0" t="s">
        <v>7399</v>
      </c>
      <c r="BF2201" s="0" t="s">
        <v>7409</v>
      </c>
      <c r="BI2201" s="0" t="s">
        <v>143</v>
      </c>
      <c r="BJ2201" s="0" t="s">
        <v>7410</v>
      </c>
      <c r="BK2201" s="0" t="s">
        <v>2896</v>
      </c>
      <c r="BL2201" s="0" t="s">
        <v>7411</v>
      </c>
      <c r="BM2201" s="0" t="s">
        <v>7362</v>
      </c>
      <c r="BN2201" s="0" t="s">
        <v>104</v>
      </c>
      <c r="BO2201" s="0" t="s">
        <v>105</v>
      </c>
      <c r="BP2201" s="0" t="s">
        <v>7359</v>
      </c>
      <c r="BQ2201" s="0" t="s">
        <v>127</v>
      </c>
      <c r="BT2201" s="0" t="n">
        <v>0</v>
      </c>
      <c r="BU2201" s="0" t="s">
        <v>7363</v>
      </c>
      <c r="BW2201" s="0" t="n">
        <v>2000</v>
      </c>
      <c r="BX2201" s="0" t="n">
        <v>2020</v>
      </c>
      <c r="BY2201" s="0" t="s">
        <v>7364</v>
      </c>
      <c r="BZ2201" s="0" t="n">
        <v>2010</v>
      </c>
      <c r="CA2201" s="0" t="n">
        <v>0.238095238095238</v>
      </c>
      <c r="CB2201" s="0" t="n">
        <v>0</v>
      </c>
      <c r="CC2201" s="0" t="n">
        <v>1</v>
      </c>
      <c r="CD2201" s="0" t="n">
        <v>-0.0177538056623513</v>
      </c>
      <c r="CE2201" s="0" t="n">
        <v>1</v>
      </c>
    </row>
    <row r="2202" customFormat="false" ht="15" hidden="false" customHeight="false" outlineLevel="0" collapsed="false">
      <c r="A2202" s="0" t="s">
        <v>7359</v>
      </c>
      <c r="B2202" s="0" t="n">
        <v>3507</v>
      </c>
      <c r="C2202" s="0" t="n">
        <v>0.0125796038345967</v>
      </c>
      <c r="D2202" s="0" t="n">
        <v>2247</v>
      </c>
      <c r="E2202" s="0" t="n">
        <f aca="false">IF(ISNUMBER($BA2202),$BA2202,IF(AND(ISNUMBER($D2202),ISNUMBER($BW2202),ISNUMBER($BX2202)),$D2202*($BX2202-$BW2202+1),""))</f>
        <v>2247</v>
      </c>
      <c r="H2202" s="0" t="s">
        <v>118</v>
      </c>
      <c r="I2202" s="0" t="s">
        <v>842</v>
      </c>
      <c r="J2202" s="0" t="n">
        <f aca="false">IF($BW2202&lt;&gt;"",$BW2202,"")</f>
        <v>2000</v>
      </c>
      <c r="K2202" s="0" t="n">
        <f aca="false">IF($BX2202&lt;&gt;"",$BX2202,"")</f>
        <v>2020</v>
      </c>
      <c r="L2202" s="0" t="n">
        <f aca="false">IF(AND(ISNUMBER($BW2202),ISNUMBER($BX2202)),($BW2202+$BX2202)/2,"")</f>
        <v>2010</v>
      </c>
      <c r="M2202" s="0" t="n">
        <f aca="false">IF($L2202&lt;&gt;"",$L2202,"")</f>
        <v>2010</v>
      </c>
      <c r="N2202" s="0" t="n">
        <f aca="false">IF(AND(ISNUMBER($BW2202),ISNUMBER($BX2202)),MIN(1,MAX(0,($BX2202-2016+1)/($BX2202-$BW2202+1))),"")</f>
        <v>0.238095238095238</v>
      </c>
      <c r="O2202" s="0" t="n">
        <f aca="false">IF(AND(ISNUMBER($BW2202),ISNUMBER($BX2202)),MIN(1,MAX(0,($BX2202-2017+1)/($BX2202-$BW2202+1))),"")</f>
        <v>0.19047619047619</v>
      </c>
      <c r="P2202" s="0" t="n">
        <f aca="false">IF(AND(ISNUMBER($BW2202),ISNUMBER($BX2202)),MIN(1,MAX(0,($BX2202-2018+1)/($BX2202-$BW2202+1))),"")</f>
        <v>0.142857142857143</v>
      </c>
      <c r="Q2202" s="0" t="n">
        <f aca="false">IF(AND(ISNUMBER($BW2202),ISNUMBER($BX2202)),MIN(1,MAX(0,($BX2202-2019+1)/($BX2202-$BW2202+1))),"")</f>
        <v>0.0952380952380952</v>
      </c>
      <c r="R2202" s="0" t="n">
        <f aca="false">IF(AND(ISNUMBER($BW2202),ISNUMBER($BX2202)),MIN(1,MAX(0,($BX2202-2016+1)/($BX2202-$BW2202+1))),"")</f>
        <v>0.238095238095238</v>
      </c>
      <c r="S2202" s="0" t="n">
        <f aca="false">IF($L2202&lt;&gt;"",IF($L2202&gt;=2015.5,1,0),"")</f>
        <v>0</v>
      </c>
      <c r="T2202" s="0" t="n">
        <f aca="false">IF($L2202&lt;&gt;"",IF($L2202&gt;=2016,1,0),"")</f>
        <v>0</v>
      </c>
      <c r="U2202" s="0" t="n">
        <f aca="false">IF(ISNUMBER($BX2202),IF($BX2202&gt;=2016,1,0),"")</f>
        <v>1</v>
      </c>
      <c r="V2202" s="0" t="n">
        <f aca="false">IF(ISNUMBER($BW2202),IF($BW2202&gt;=2016,1,0),"")</f>
        <v>0</v>
      </c>
      <c r="W2202" s="0" t="str">
        <f aca="false">IF(AND(ISNUMBER($BW2202),ISNUMBER($BX2202)),IF($BW2202&gt;=2016,"post-only",IF($BX2202&lt;2016,"pre-only","mixed")),"")</f>
        <v>mixed</v>
      </c>
      <c r="X2202" s="0" t="n">
        <f aca="false">IF(AND(ISNUMBER($BW2202),ISNUMBER($BX2202)),MIN(1,MAX(0,($BX2202-2017+1)/($BX2202-$BW2202+1))),"")</f>
        <v>0.19047619047619</v>
      </c>
      <c r="Y2202" s="0" t="n">
        <f aca="false">IF(AND(ISNUMBER($BW2202),ISNUMBER($BX2202)),MIN(1,MAX(0,($BX2202-2018+1)/($BX2202-$BW2202+1))),"")</f>
        <v>0.142857142857143</v>
      </c>
      <c r="Z2202" s="0" t="n">
        <f aca="false">IF(AND(ISNUMBER($BW2202),ISNUMBER($BX2202)),MIN(1,MAX(0,($BX2202-2019+1)/($BX2202-$BW2202+1))),"")</f>
        <v>0.0952380952380952</v>
      </c>
      <c r="AA2202" s="0" t="n">
        <f aca="false">IF(ISNUMBER($BX2202),IF($BX2202&gt;=2017,1,0),"")</f>
        <v>1</v>
      </c>
      <c r="AB2202" s="0" t="n">
        <f aca="false">IF(ISNUMBER($BX2202),IF($BX2202&gt;=2018,1,0),"")</f>
        <v>1</v>
      </c>
      <c r="AC2202" s="0" t="n">
        <f aca="false">IF(ISNUMBER($BX2202),IF($BX2202&gt;=2019,1,0),"")</f>
        <v>1</v>
      </c>
      <c r="AD2202" s="0" t="n">
        <f aca="false">IF($L2202&lt;&gt;"",IF($L2202&gt;2013,1,0),"")</f>
        <v>0</v>
      </c>
      <c r="AE2202" s="0" t="n">
        <f aca="false">IF($L2202&lt;&gt;"",1+IF($L2202&gt;2011,1,0)+IF($L2202&gt;2014,1,0),"")</f>
        <v>1</v>
      </c>
      <c r="AF2202" s="0" t="s">
        <v>87</v>
      </c>
      <c r="AG2202" s="0" t="s">
        <v>88</v>
      </c>
      <c r="AH2202" s="0" t="s">
        <v>89</v>
      </c>
      <c r="AI2202" s="0" t="s">
        <v>90</v>
      </c>
      <c r="AJ2202" s="0" t="s">
        <v>90</v>
      </c>
      <c r="AK2202" s="0" t="str">
        <f aca="false">IF(AND($CF2202&lt;&gt;"",IFERROR(INDEX(subsample_country_map!$B:$B,MATCH($CF2202,subsample_country_map!$A:$A,0)),"")&lt;&gt;""),INDEX(subsample_country_map!$B:$B,MATCH($CF2202,subsample_country_map!$A:$A,0)),INDEX(lookup!$AA:$AA,MATCH($A2202,lookup!$A:$A,0)))</f>
        <v>99_NCE</v>
      </c>
      <c r="AL2202" s="0" t="str">
        <f aca="false">IF(AND($CF2202&lt;&gt;"",IFERROR(INDEX(subsample_country_map!$C:$C,MATCH($CF2202,subsample_country_map!$A:$A,0)),"")&lt;&gt;""),INDEX(subsample_country_map!$C:$C,MATCH($CF2202,subsample_country_map!$A:$A,0)),INDEX(lookup!$AB:$AB,MATCH($A2202,lookup!$A:$A,0)))</f>
        <v>99_NCE</v>
      </c>
      <c r="AM2202" s="0" t="str">
        <f aca="false">IF(AND($CF2202&lt;&gt;"",IFERROR(INDEX(subsample_country_map!$D:$D,MATCH($CF2202,subsample_country_map!$A:$A,0)),"")&lt;&gt;""),INDEX(subsample_country_map!$D:$D,MATCH($CF2202,subsample_country_map!$A:$A,0)),INDEX(lookup!$AC:$AC,MATCH($A2202,lookup!$A:$A,0)))</f>
        <v>99_NCE</v>
      </c>
      <c r="AN2202" s="0" t="str">
        <f aca="false">IF(AND($CF2202&lt;&gt;"",IFERROR(INDEX(subsample_country_map!$E:$E,MATCH($CF2202,subsample_country_map!$A:$A,0)),"")&lt;&gt;""),INDEX(subsample_country_map!$E:$E,MATCH($CF2202,subsample_country_map!$A:$A,0)),INDEX(lookup!$AD:$AD,MATCH($A2202,lookup!$A:$A,0)))</f>
        <v>99_NCE</v>
      </c>
      <c r="AO2202" s="0" t="str">
        <f aca="false">INDEX(lookup!$Y:$Y,MATCH($A2202,lookup!$A:$A,0))</f>
        <v>1_not published</v>
      </c>
      <c r="AP2202" s="0" t="str">
        <f aca="false">INDEX(lookup!$Z:$Z,MATCH($A2202,lookup!$A:$A,0))</f>
        <v>99_NCE</v>
      </c>
      <c r="AQ2202" s="0" t="str">
        <f aca="false">INDEX(lookup!$W:$W,MATCH($A2202,lookup!$A:$A,0))</f>
        <v>1_fin/acc/econ</v>
      </c>
      <c r="AS2202" s="0" t="s">
        <v>91</v>
      </c>
      <c r="AT2202" s="0" t="s">
        <v>111</v>
      </c>
      <c r="AU2202" s="0" t="s">
        <v>93</v>
      </c>
      <c r="AV2202" s="0" t="s">
        <v>406</v>
      </c>
      <c r="AY2202" s="0" t="s">
        <v>7412</v>
      </c>
      <c r="BA2202" s="0" t="n">
        <v>2247</v>
      </c>
      <c r="BB2202" s="0" t="s">
        <v>347</v>
      </c>
      <c r="BC2202" s="0" t="s">
        <v>358</v>
      </c>
      <c r="BD2202" s="0" t="s">
        <v>142</v>
      </c>
      <c r="BE2202" s="0" t="s">
        <v>7399</v>
      </c>
      <c r="BF2202" s="0" t="s">
        <v>7409</v>
      </c>
      <c r="BI2202" s="0" t="s">
        <v>143</v>
      </c>
      <c r="BJ2202" s="0" t="s">
        <v>7413</v>
      </c>
      <c r="BK2202" s="0" t="s">
        <v>2896</v>
      </c>
      <c r="BL2202" s="0" t="s">
        <v>7414</v>
      </c>
      <c r="BM2202" s="0" t="s">
        <v>7375</v>
      </c>
      <c r="BN2202" s="0" t="s">
        <v>104</v>
      </c>
      <c r="BO2202" s="0" t="s">
        <v>105</v>
      </c>
      <c r="BP2202" s="0" t="s">
        <v>7359</v>
      </c>
      <c r="BQ2202" s="0" t="s">
        <v>127</v>
      </c>
      <c r="BT2202" s="0" t="n">
        <v>0</v>
      </c>
      <c r="BU2202" s="0" t="s">
        <v>7363</v>
      </c>
      <c r="BW2202" s="0" t="n">
        <v>2000</v>
      </c>
      <c r="BX2202" s="0" t="n">
        <v>2020</v>
      </c>
      <c r="BY2202" s="0" t="s">
        <v>7364</v>
      </c>
      <c r="BZ2202" s="0" t="n">
        <v>2010</v>
      </c>
      <c r="CA2202" s="0" t="n">
        <v>0.238095238095238</v>
      </c>
      <c r="CB2202" s="0" t="n">
        <v>0</v>
      </c>
      <c r="CC2202" s="0" t="n">
        <v>1</v>
      </c>
      <c r="CD2202" s="0" t="n">
        <v>0.0125802674567509</v>
      </c>
      <c r="CE2202" s="0" t="n">
        <v>1</v>
      </c>
    </row>
    <row r="2203" customFormat="false" ht="15" hidden="false" customHeight="false" outlineLevel="0" collapsed="false">
      <c r="A2203" s="0" t="s">
        <v>7359</v>
      </c>
      <c r="B2203" s="0" t="n">
        <v>3508</v>
      </c>
      <c r="C2203" s="0" t="n">
        <v>0.0156126159348473</v>
      </c>
      <c r="D2203" s="0" t="n">
        <v>2331</v>
      </c>
      <c r="E2203" s="0" t="n">
        <f aca="false">IF(ISNUMBER($BA2203),$BA2203,IF(AND(ISNUMBER($D2203),ISNUMBER($BW2203),ISNUMBER($BX2203)),$D2203*($BX2203-$BW2203+1),""))</f>
        <v>2331</v>
      </c>
      <c r="H2203" s="0" t="s">
        <v>118</v>
      </c>
      <c r="I2203" s="0" t="s">
        <v>842</v>
      </c>
      <c r="J2203" s="0" t="n">
        <f aca="false">IF($BW2203&lt;&gt;"",$BW2203,"")</f>
        <v>2000</v>
      </c>
      <c r="K2203" s="0" t="n">
        <f aca="false">IF($BX2203&lt;&gt;"",$BX2203,"")</f>
        <v>2020</v>
      </c>
      <c r="L2203" s="0" t="n">
        <f aca="false">IF(AND(ISNUMBER($BW2203),ISNUMBER($BX2203)),($BW2203+$BX2203)/2,"")</f>
        <v>2010</v>
      </c>
      <c r="M2203" s="0" t="n">
        <f aca="false">IF($L2203&lt;&gt;"",$L2203,"")</f>
        <v>2010</v>
      </c>
      <c r="N2203" s="0" t="n">
        <f aca="false">IF(AND(ISNUMBER($BW2203),ISNUMBER($BX2203)),MIN(1,MAX(0,($BX2203-2016+1)/($BX2203-$BW2203+1))),"")</f>
        <v>0.238095238095238</v>
      </c>
      <c r="O2203" s="0" t="n">
        <f aca="false">IF(AND(ISNUMBER($BW2203),ISNUMBER($BX2203)),MIN(1,MAX(0,($BX2203-2017+1)/($BX2203-$BW2203+1))),"")</f>
        <v>0.19047619047619</v>
      </c>
      <c r="P2203" s="0" t="n">
        <f aca="false">IF(AND(ISNUMBER($BW2203),ISNUMBER($BX2203)),MIN(1,MAX(0,($BX2203-2018+1)/($BX2203-$BW2203+1))),"")</f>
        <v>0.142857142857143</v>
      </c>
      <c r="Q2203" s="0" t="n">
        <f aca="false">IF(AND(ISNUMBER($BW2203),ISNUMBER($BX2203)),MIN(1,MAX(0,($BX2203-2019+1)/($BX2203-$BW2203+1))),"")</f>
        <v>0.0952380952380952</v>
      </c>
      <c r="R2203" s="0" t="n">
        <f aca="false">IF(AND(ISNUMBER($BW2203),ISNUMBER($BX2203)),MIN(1,MAX(0,($BX2203-2016+1)/($BX2203-$BW2203+1))),"")</f>
        <v>0.238095238095238</v>
      </c>
      <c r="S2203" s="0" t="n">
        <f aca="false">IF($L2203&lt;&gt;"",IF($L2203&gt;=2015.5,1,0),"")</f>
        <v>0</v>
      </c>
      <c r="T2203" s="0" t="n">
        <f aca="false">IF($L2203&lt;&gt;"",IF($L2203&gt;=2016,1,0),"")</f>
        <v>0</v>
      </c>
      <c r="U2203" s="0" t="n">
        <f aca="false">IF(ISNUMBER($BX2203),IF($BX2203&gt;=2016,1,0),"")</f>
        <v>1</v>
      </c>
      <c r="V2203" s="0" t="n">
        <f aca="false">IF(ISNUMBER($BW2203),IF($BW2203&gt;=2016,1,0),"")</f>
        <v>0</v>
      </c>
      <c r="W2203" s="0" t="str">
        <f aca="false">IF(AND(ISNUMBER($BW2203),ISNUMBER($BX2203)),IF($BW2203&gt;=2016,"post-only",IF($BX2203&lt;2016,"pre-only","mixed")),"")</f>
        <v>mixed</v>
      </c>
      <c r="X2203" s="0" t="n">
        <f aca="false">IF(AND(ISNUMBER($BW2203),ISNUMBER($BX2203)),MIN(1,MAX(0,($BX2203-2017+1)/($BX2203-$BW2203+1))),"")</f>
        <v>0.19047619047619</v>
      </c>
      <c r="Y2203" s="0" t="n">
        <f aca="false">IF(AND(ISNUMBER($BW2203),ISNUMBER($BX2203)),MIN(1,MAX(0,($BX2203-2018+1)/($BX2203-$BW2203+1))),"")</f>
        <v>0.142857142857143</v>
      </c>
      <c r="Z2203" s="0" t="n">
        <f aca="false">IF(AND(ISNUMBER($BW2203),ISNUMBER($BX2203)),MIN(1,MAX(0,($BX2203-2019+1)/($BX2203-$BW2203+1))),"")</f>
        <v>0.0952380952380952</v>
      </c>
      <c r="AA2203" s="0" t="n">
        <f aca="false">IF(ISNUMBER($BX2203),IF($BX2203&gt;=2017,1,0),"")</f>
        <v>1</v>
      </c>
      <c r="AB2203" s="0" t="n">
        <f aca="false">IF(ISNUMBER($BX2203),IF($BX2203&gt;=2018,1,0),"")</f>
        <v>1</v>
      </c>
      <c r="AC2203" s="0" t="n">
        <f aca="false">IF(ISNUMBER($BX2203),IF($BX2203&gt;=2019,1,0),"")</f>
        <v>1</v>
      </c>
      <c r="AD2203" s="0" t="n">
        <f aca="false">IF($L2203&lt;&gt;"",IF($L2203&gt;2013,1,0),"")</f>
        <v>0</v>
      </c>
      <c r="AE2203" s="0" t="n">
        <f aca="false">IF($L2203&lt;&gt;"",1+IF($L2203&gt;2011,1,0)+IF($L2203&gt;2014,1,0),"")</f>
        <v>1</v>
      </c>
      <c r="AF2203" s="0" t="s">
        <v>87</v>
      </c>
      <c r="AG2203" s="0" t="s">
        <v>88</v>
      </c>
      <c r="AH2203" s="0" t="s">
        <v>89</v>
      </c>
      <c r="AI2203" s="0" t="s">
        <v>90</v>
      </c>
      <c r="AJ2203" s="0" t="s">
        <v>90</v>
      </c>
      <c r="AK2203" s="0" t="str">
        <f aca="false">IF(AND($CF2203&lt;&gt;"",IFERROR(INDEX(subsample_country_map!$B:$B,MATCH($CF2203,subsample_country_map!$A:$A,0)),"")&lt;&gt;""),INDEX(subsample_country_map!$B:$B,MATCH($CF2203,subsample_country_map!$A:$A,0)),INDEX(lookup!$AA:$AA,MATCH($A2203,lookup!$A:$A,0)))</f>
        <v>99_NCE</v>
      </c>
      <c r="AL2203" s="0" t="str">
        <f aca="false">IF(AND($CF2203&lt;&gt;"",IFERROR(INDEX(subsample_country_map!$C:$C,MATCH($CF2203,subsample_country_map!$A:$A,0)),"")&lt;&gt;""),INDEX(subsample_country_map!$C:$C,MATCH($CF2203,subsample_country_map!$A:$A,0)),INDEX(lookup!$AB:$AB,MATCH($A2203,lookup!$A:$A,0)))</f>
        <v>99_NCE</v>
      </c>
      <c r="AM2203" s="0" t="str">
        <f aca="false">IF(AND($CF2203&lt;&gt;"",IFERROR(INDEX(subsample_country_map!$D:$D,MATCH($CF2203,subsample_country_map!$A:$A,0)),"")&lt;&gt;""),INDEX(subsample_country_map!$D:$D,MATCH($CF2203,subsample_country_map!$A:$A,0)),INDEX(lookup!$AC:$AC,MATCH($A2203,lookup!$A:$A,0)))</f>
        <v>99_NCE</v>
      </c>
      <c r="AN2203" s="0" t="str">
        <f aca="false">IF(AND($CF2203&lt;&gt;"",IFERROR(INDEX(subsample_country_map!$E:$E,MATCH($CF2203,subsample_country_map!$A:$A,0)),"")&lt;&gt;""),INDEX(subsample_country_map!$E:$E,MATCH($CF2203,subsample_country_map!$A:$A,0)),INDEX(lookup!$AD:$AD,MATCH($A2203,lookup!$A:$A,0)))</f>
        <v>99_NCE</v>
      </c>
      <c r="AO2203" s="0" t="str">
        <f aca="false">INDEX(lookup!$Y:$Y,MATCH($A2203,lookup!$A:$A,0))</f>
        <v>1_not published</v>
      </c>
      <c r="AP2203" s="0" t="str">
        <f aca="false">INDEX(lookup!$Z:$Z,MATCH($A2203,lookup!$A:$A,0))</f>
        <v>99_NCE</v>
      </c>
      <c r="AQ2203" s="0" t="str">
        <f aca="false">INDEX(lookup!$W:$W,MATCH($A2203,lookup!$A:$A,0))</f>
        <v>1_fin/acc/econ</v>
      </c>
      <c r="AS2203" s="0" t="s">
        <v>91</v>
      </c>
      <c r="AT2203" s="0" t="s">
        <v>111</v>
      </c>
      <c r="AU2203" s="0" t="s">
        <v>93</v>
      </c>
      <c r="AV2203" s="0" t="s">
        <v>1657</v>
      </c>
      <c r="AY2203" s="0" t="s">
        <v>7415</v>
      </c>
      <c r="BA2203" s="0" t="n">
        <v>2331</v>
      </c>
      <c r="BB2203" s="0" t="s">
        <v>347</v>
      </c>
      <c r="BC2203" s="0" t="s">
        <v>358</v>
      </c>
      <c r="BD2203" s="0" t="s">
        <v>142</v>
      </c>
      <c r="BE2203" s="0" t="s">
        <v>7399</v>
      </c>
      <c r="BF2203" s="0" t="s">
        <v>7409</v>
      </c>
      <c r="BI2203" s="0" t="s">
        <v>143</v>
      </c>
      <c r="BJ2203" s="0" t="s">
        <v>7416</v>
      </c>
      <c r="BK2203" s="0" t="s">
        <v>2896</v>
      </c>
      <c r="BL2203" s="0" t="s">
        <v>7417</v>
      </c>
      <c r="BM2203" s="0" t="s">
        <v>7362</v>
      </c>
      <c r="BN2203" s="0" t="s">
        <v>7384</v>
      </c>
      <c r="BO2203" s="0" t="s">
        <v>105</v>
      </c>
      <c r="BP2203" s="0" t="s">
        <v>7359</v>
      </c>
      <c r="BQ2203" s="0" t="s">
        <v>127</v>
      </c>
      <c r="BT2203" s="0" t="n">
        <v>0</v>
      </c>
      <c r="BU2203" s="0" t="s">
        <v>7363</v>
      </c>
      <c r="BW2203" s="0" t="n">
        <v>2000</v>
      </c>
      <c r="BX2203" s="0" t="n">
        <v>2020</v>
      </c>
      <c r="BY2203" s="0" t="s">
        <v>7364</v>
      </c>
      <c r="BZ2203" s="0" t="n">
        <v>2010</v>
      </c>
      <c r="CA2203" s="0" t="n">
        <v>0.238095238095238</v>
      </c>
      <c r="CB2203" s="0" t="n">
        <v>0</v>
      </c>
      <c r="CC2203" s="0" t="n">
        <v>1</v>
      </c>
      <c r="CD2203" s="0" t="n">
        <v>0.0156138846651046</v>
      </c>
      <c r="CE2203" s="0" t="n">
        <v>1</v>
      </c>
    </row>
    <row r="2204" customFormat="false" ht="15" hidden="false" customHeight="false" outlineLevel="0" collapsed="false">
      <c r="A2204" s="0" t="s">
        <v>7359</v>
      </c>
      <c r="B2204" s="0" t="n">
        <v>3509</v>
      </c>
      <c r="C2204" s="0" t="n">
        <v>0.0467587236281592</v>
      </c>
      <c r="D2204" s="0" t="n">
        <v>2235</v>
      </c>
      <c r="E2204" s="0" t="n">
        <f aca="false">IF(ISNUMBER($BA2204),$BA2204,IF(AND(ISNUMBER($D2204),ISNUMBER($BW2204),ISNUMBER($BX2204)),$D2204*($BX2204-$BW2204+1),""))</f>
        <v>2235</v>
      </c>
      <c r="H2204" s="0" t="s">
        <v>118</v>
      </c>
      <c r="I2204" s="0" t="s">
        <v>842</v>
      </c>
      <c r="J2204" s="0" t="n">
        <f aca="false">IF($BW2204&lt;&gt;"",$BW2204,"")</f>
        <v>2000</v>
      </c>
      <c r="K2204" s="0" t="n">
        <f aca="false">IF($BX2204&lt;&gt;"",$BX2204,"")</f>
        <v>2020</v>
      </c>
      <c r="L2204" s="0" t="n">
        <f aca="false">IF(AND(ISNUMBER($BW2204),ISNUMBER($BX2204)),($BW2204+$BX2204)/2,"")</f>
        <v>2010</v>
      </c>
      <c r="M2204" s="0" t="n">
        <f aca="false">IF($L2204&lt;&gt;"",$L2204,"")</f>
        <v>2010</v>
      </c>
      <c r="N2204" s="0" t="n">
        <f aca="false">IF(AND(ISNUMBER($BW2204),ISNUMBER($BX2204)),MIN(1,MAX(0,($BX2204-2016+1)/($BX2204-$BW2204+1))),"")</f>
        <v>0.238095238095238</v>
      </c>
      <c r="O2204" s="0" t="n">
        <f aca="false">IF(AND(ISNUMBER($BW2204),ISNUMBER($BX2204)),MIN(1,MAX(0,($BX2204-2017+1)/($BX2204-$BW2204+1))),"")</f>
        <v>0.19047619047619</v>
      </c>
      <c r="P2204" s="0" t="n">
        <f aca="false">IF(AND(ISNUMBER($BW2204),ISNUMBER($BX2204)),MIN(1,MAX(0,($BX2204-2018+1)/($BX2204-$BW2204+1))),"")</f>
        <v>0.142857142857143</v>
      </c>
      <c r="Q2204" s="0" t="n">
        <f aca="false">IF(AND(ISNUMBER($BW2204),ISNUMBER($BX2204)),MIN(1,MAX(0,($BX2204-2019+1)/($BX2204-$BW2204+1))),"")</f>
        <v>0.0952380952380952</v>
      </c>
      <c r="R2204" s="0" t="n">
        <f aca="false">IF(AND(ISNUMBER($BW2204),ISNUMBER($BX2204)),MIN(1,MAX(0,($BX2204-2016+1)/($BX2204-$BW2204+1))),"")</f>
        <v>0.238095238095238</v>
      </c>
      <c r="S2204" s="0" t="n">
        <f aca="false">IF($L2204&lt;&gt;"",IF($L2204&gt;=2015.5,1,0),"")</f>
        <v>0</v>
      </c>
      <c r="T2204" s="0" t="n">
        <f aca="false">IF($L2204&lt;&gt;"",IF($L2204&gt;=2016,1,0),"")</f>
        <v>0</v>
      </c>
      <c r="U2204" s="0" t="n">
        <f aca="false">IF(ISNUMBER($BX2204),IF($BX2204&gt;=2016,1,0),"")</f>
        <v>1</v>
      </c>
      <c r="V2204" s="0" t="n">
        <f aca="false">IF(ISNUMBER($BW2204),IF($BW2204&gt;=2016,1,0),"")</f>
        <v>0</v>
      </c>
      <c r="W2204" s="0" t="str">
        <f aca="false">IF(AND(ISNUMBER($BW2204),ISNUMBER($BX2204)),IF($BW2204&gt;=2016,"post-only",IF($BX2204&lt;2016,"pre-only","mixed")),"")</f>
        <v>mixed</v>
      </c>
      <c r="X2204" s="0" t="n">
        <f aca="false">IF(AND(ISNUMBER($BW2204),ISNUMBER($BX2204)),MIN(1,MAX(0,($BX2204-2017+1)/($BX2204-$BW2204+1))),"")</f>
        <v>0.19047619047619</v>
      </c>
      <c r="Y2204" s="0" t="n">
        <f aca="false">IF(AND(ISNUMBER($BW2204),ISNUMBER($BX2204)),MIN(1,MAX(0,($BX2204-2018+1)/($BX2204-$BW2204+1))),"")</f>
        <v>0.142857142857143</v>
      </c>
      <c r="Z2204" s="0" t="n">
        <f aca="false">IF(AND(ISNUMBER($BW2204),ISNUMBER($BX2204)),MIN(1,MAX(0,($BX2204-2019+1)/($BX2204-$BW2204+1))),"")</f>
        <v>0.0952380952380952</v>
      </c>
      <c r="AA2204" s="0" t="n">
        <f aca="false">IF(ISNUMBER($BX2204),IF($BX2204&gt;=2017,1,0),"")</f>
        <v>1</v>
      </c>
      <c r="AB2204" s="0" t="n">
        <f aca="false">IF(ISNUMBER($BX2204),IF($BX2204&gt;=2018,1,0),"")</f>
        <v>1</v>
      </c>
      <c r="AC2204" s="0" t="n">
        <f aca="false">IF(ISNUMBER($BX2204),IF($BX2204&gt;=2019,1,0),"")</f>
        <v>1</v>
      </c>
      <c r="AD2204" s="0" t="n">
        <f aca="false">IF($L2204&lt;&gt;"",IF($L2204&gt;2013,1,0),"")</f>
        <v>0</v>
      </c>
      <c r="AE2204" s="0" t="n">
        <f aca="false">IF($L2204&lt;&gt;"",1+IF($L2204&gt;2011,1,0)+IF($L2204&gt;2014,1,0),"")</f>
        <v>1</v>
      </c>
      <c r="AF2204" s="0" t="s">
        <v>87</v>
      </c>
      <c r="AG2204" s="0" t="s">
        <v>88</v>
      </c>
      <c r="AH2204" s="0" t="s">
        <v>89</v>
      </c>
      <c r="AI2204" s="0" t="s">
        <v>90</v>
      </c>
      <c r="AJ2204" s="0" t="s">
        <v>90</v>
      </c>
      <c r="AK2204" s="0" t="str">
        <f aca="false">IF(AND($CF2204&lt;&gt;"",IFERROR(INDEX(subsample_country_map!$B:$B,MATCH($CF2204,subsample_country_map!$A:$A,0)),"")&lt;&gt;""),INDEX(subsample_country_map!$B:$B,MATCH($CF2204,subsample_country_map!$A:$A,0)),INDEX(lookup!$AA:$AA,MATCH($A2204,lookup!$A:$A,0)))</f>
        <v>99_NCE</v>
      </c>
      <c r="AL2204" s="0" t="str">
        <f aca="false">IF(AND($CF2204&lt;&gt;"",IFERROR(INDEX(subsample_country_map!$C:$C,MATCH($CF2204,subsample_country_map!$A:$A,0)),"")&lt;&gt;""),INDEX(subsample_country_map!$C:$C,MATCH($CF2204,subsample_country_map!$A:$A,0)),INDEX(lookup!$AB:$AB,MATCH($A2204,lookup!$A:$A,0)))</f>
        <v>99_NCE</v>
      </c>
      <c r="AM2204" s="0" t="str">
        <f aca="false">IF(AND($CF2204&lt;&gt;"",IFERROR(INDEX(subsample_country_map!$D:$D,MATCH($CF2204,subsample_country_map!$A:$A,0)),"")&lt;&gt;""),INDEX(subsample_country_map!$D:$D,MATCH($CF2204,subsample_country_map!$A:$A,0)),INDEX(lookup!$AC:$AC,MATCH($A2204,lookup!$A:$A,0)))</f>
        <v>99_NCE</v>
      </c>
      <c r="AN2204" s="0" t="str">
        <f aca="false">IF(AND($CF2204&lt;&gt;"",IFERROR(INDEX(subsample_country_map!$E:$E,MATCH($CF2204,subsample_country_map!$A:$A,0)),"")&lt;&gt;""),INDEX(subsample_country_map!$E:$E,MATCH($CF2204,subsample_country_map!$A:$A,0)),INDEX(lookup!$AD:$AD,MATCH($A2204,lookup!$A:$A,0)))</f>
        <v>99_NCE</v>
      </c>
      <c r="AO2204" s="0" t="str">
        <f aca="false">INDEX(lookup!$Y:$Y,MATCH($A2204,lookup!$A:$A,0))</f>
        <v>1_not published</v>
      </c>
      <c r="AP2204" s="0" t="str">
        <f aca="false">INDEX(lookup!$Z:$Z,MATCH($A2204,lookup!$A:$A,0))</f>
        <v>99_NCE</v>
      </c>
      <c r="AQ2204" s="0" t="str">
        <f aca="false">INDEX(lookup!$W:$W,MATCH($A2204,lookup!$A:$A,0))</f>
        <v>1_fin/acc/econ</v>
      </c>
      <c r="AS2204" s="0" t="s">
        <v>91</v>
      </c>
      <c r="AT2204" s="0" t="s">
        <v>111</v>
      </c>
      <c r="AU2204" s="0" t="s">
        <v>93</v>
      </c>
      <c r="AV2204" s="0" t="s">
        <v>1828</v>
      </c>
      <c r="AY2204" s="0" t="s">
        <v>1817</v>
      </c>
      <c r="BA2204" s="0" t="n">
        <v>2235</v>
      </c>
      <c r="BB2204" s="0" t="s">
        <v>347</v>
      </c>
      <c r="BC2204" s="0" t="s">
        <v>358</v>
      </c>
      <c r="BD2204" s="0" t="s">
        <v>142</v>
      </c>
      <c r="BE2204" s="0" t="s">
        <v>7399</v>
      </c>
      <c r="BF2204" s="0" t="s">
        <v>7409</v>
      </c>
      <c r="BI2204" s="0" t="s">
        <v>143</v>
      </c>
      <c r="BJ2204" s="0" t="s">
        <v>7418</v>
      </c>
      <c r="BK2204" s="0" t="s">
        <v>2896</v>
      </c>
      <c r="BL2204" s="0" t="s">
        <v>7419</v>
      </c>
      <c r="BM2204" s="0" t="s">
        <v>7375</v>
      </c>
      <c r="BN2204" s="0" t="s">
        <v>7384</v>
      </c>
      <c r="BO2204" s="0" t="s">
        <v>105</v>
      </c>
      <c r="BP2204" s="0" t="s">
        <v>7359</v>
      </c>
      <c r="BQ2204" s="0" t="s">
        <v>127</v>
      </c>
      <c r="BT2204" s="0" t="n">
        <v>0</v>
      </c>
      <c r="BU2204" s="0" t="s">
        <v>7363</v>
      </c>
      <c r="BW2204" s="0" t="n">
        <v>2000</v>
      </c>
      <c r="BX2204" s="0" t="n">
        <v>2020</v>
      </c>
      <c r="BY2204" s="0" t="s">
        <v>7364</v>
      </c>
      <c r="BZ2204" s="0" t="n">
        <v>2010</v>
      </c>
      <c r="CA2204" s="0" t="n">
        <v>0.238095238095238</v>
      </c>
      <c r="CB2204" s="0" t="n">
        <v>0</v>
      </c>
      <c r="CC2204" s="0" t="n">
        <v>1</v>
      </c>
      <c r="CD2204" s="0" t="n">
        <v>0.0467928458203184</v>
      </c>
      <c r="CE2204" s="0" t="n">
        <v>1</v>
      </c>
    </row>
    <row r="2205" customFormat="false" ht="15" hidden="false" customHeight="false" outlineLevel="0" collapsed="false">
      <c r="A2205" s="0" t="s">
        <v>7359</v>
      </c>
      <c r="B2205" s="0" t="n">
        <v>3510</v>
      </c>
      <c r="C2205" s="0" t="n">
        <v>-0.0369551332623387</v>
      </c>
      <c r="D2205" s="0" t="n">
        <v>4993</v>
      </c>
      <c r="E2205" s="0" t="n">
        <f aca="false">IF(ISNUMBER($BA2205),$BA2205,IF(AND(ISNUMBER($D2205),ISNUMBER($BW2205),ISNUMBER($BX2205)),$D2205*($BX2205-$BW2205+1),""))</f>
        <v>4993</v>
      </c>
      <c r="H2205" s="0" t="s">
        <v>118</v>
      </c>
      <c r="I2205" s="0" t="s">
        <v>842</v>
      </c>
      <c r="J2205" s="0" t="n">
        <f aca="false">IF($BW2205&lt;&gt;"",$BW2205,"")</f>
        <v>2000</v>
      </c>
      <c r="K2205" s="0" t="n">
        <f aca="false">IF($BX2205&lt;&gt;"",$BX2205,"")</f>
        <v>2020</v>
      </c>
      <c r="L2205" s="0" t="n">
        <f aca="false">IF(AND(ISNUMBER($BW2205),ISNUMBER($BX2205)),($BW2205+$BX2205)/2,"")</f>
        <v>2010</v>
      </c>
      <c r="M2205" s="0" t="n">
        <f aca="false">IF($L2205&lt;&gt;"",$L2205,"")</f>
        <v>2010</v>
      </c>
      <c r="N2205" s="0" t="n">
        <f aca="false">IF(AND(ISNUMBER($BW2205),ISNUMBER($BX2205)),MIN(1,MAX(0,($BX2205-2016+1)/($BX2205-$BW2205+1))),"")</f>
        <v>0.238095238095238</v>
      </c>
      <c r="O2205" s="0" t="n">
        <f aca="false">IF(AND(ISNUMBER($BW2205),ISNUMBER($BX2205)),MIN(1,MAX(0,($BX2205-2017+1)/($BX2205-$BW2205+1))),"")</f>
        <v>0.19047619047619</v>
      </c>
      <c r="P2205" s="0" t="n">
        <f aca="false">IF(AND(ISNUMBER($BW2205),ISNUMBER($BX2205)),MIN(1,MAX(0,($BX2205-2018+1)/($BX2205-$BW2205+1))),"")</f>
        <v>0.142857142857143</v>
      </c>
      <c r="Q2205" s="0" t="n">
        <f aca="false">IF(AND(ISNUMBER($BW2205),ISNUMBER($BX2205)),MIN(1,MAX(0,($BX2205-2019+1)/($BX2205-$BW2205+1))),"")</f>
        <v>0.0952380952380952</v>
      </c>
      <c r="R2205" s="0" t="n">
        <f aca="false">IF(AND(ISNUMBER($BW2205),ISNUMBER($BX2205)),MIN(1,MAX(0,($BX2205-2016+1)/($BX2205-$BW2205+1))),"")</f>
        <v>0.238095238095238</v>
      </c>
      <c r="S2205" s="0" t="n">
        <f aca="false">IF($L2205&lt;&gt;"",IF($L2205&gt;=2015.5,1,0),"")</f>
        <v>0</v>
      </c>
      <c r="T2205" s="0" t="n">
        <f aca="false">IF($L2205&lt;&gt;"",IF($L2205&gt;=2016,1,0),"")</f>
        <v>0</v>
      </c>
      <c r="U2205" s="0" t="n">
        <f aca="false">IF(ISNUMBER($BX2205),IF($BX2205&gt;=2016,1,0),"")</f>
        <v>1</v>
      </c>
      <c r="V2205" s="0" t="n">
        <f aca="false">IF(ISNUMBER($BW2205),IF($BW2205&gt;=2016,1,0),"")</f>
        <v>0</v>
      </c>
      <c r="W2205" s="0" t="str">
        <f aca="false">IF(AND(ISNUMBER($BW2205),ISNUMBER($BX2205)),IF($BW2205&gt;=2016,"post-only",IF($BX2205&lt;2016,"pre-only","mixed")),"")</f>
        <v>mixed</v>
      </c>
      <c r="X2205" s="0" t="n">
        <f aca="false">IF(AND(ISNUMBER($BW2205),ISNUMBER($BX2205)),MIN(1,MAX(0,($BX2205-2017+1)/($BX2205-$BW2205+1))),"")</f>
        <v>0.19047619047619</v>
      </c>
      <c r="Y2205" s="0" t="n">
        <f aca="false">IF(AND(ISNUMBER($BW2205),ISNUMBER($BX2205)),MIN(1,MAX(0,($BX2205-2018+1)/($BX2205-$BW2205+1))),"")</f>
        <v>0.142857142857143</v>
      </c>
      <c r="Z2205" s="0" t="n">
        <f aca="false">IF(AND(ISNUMBER($BW2205),ISNUMBER($BX2205)),MIN(1,MAX(0,($BX2205-2019+1)/($BX2205-$BW2205+1))),"")</f>
        <v>0.0952380952380952</v>
      </c>
      <c r="AA2205" s="0" t="n">
        <f aca="false">IF(ISNUMBER($BX2205),IF($BX2205&gt;=2017,1,0),"")</f>
        <v>1</v>
      </c>
      <c r="AB2205" s="0" t="n">
        <f aca="false">IF(ISNUMBER($BX2205),IF($BX2205&gt;=2018,1,0),"")</f>
        <v>1</v>
      </c>
      <c r="AC2205" s="0" t="n">
        <f aca="false">IF(ISNUMBER($BX2205),IF($BX2205&gt;=2019,1,0),"")</f>
        <v>1</v>
      </c>
      <c r="AD2205" s="0" t="n">
        <f aca="false">IF($L2205&lt;&gt;"",IF($L2205&gt;2013,1,0),"")</f>
        <v>0</v>
      </c>
      <c r="AE2205" s="0" t="n">
        <f aca="false">IF($L2205&lt;&gt;"",1+IF($L2205&gt;2011,1,0)+IF($L2205&gt;2014,1,0),"")</f>
        <v>1</v>
      </c>
      <c r="AF2205" s="0" t="s">
        <v>87</v>
      </c>
      <c r="AG2205" s="0" t="s">
        <v>88</v>
      </c>
      <c r="AH2205" s="0" t="s">
        <v>89</v>
      </c>
      <c r="AI2205" s="0" t="s">
        <v>90</v>
      </c>
      <c r="AJ2205" s="0" t="s">
        <v>90</v>
      </c>
      <c r="AK2205" s="0" t="str">
        <f aca="false">IF(AND($CF2205&lt;&gt;"",IFERROR(INDEX(subsample_country_map!$B:$B,MATCH($CF2205,subsample_country_map!$A:$A,0)),"")&lt;&gt;""),INDEX(subsample_country_map!$B:$B,MATCH($CF2205,subsample_country_map!$A:$A,0)),INDEX(lookup!$AA:$AA,MATCH($A2205,lookup!$A:$A,0)))</f>
        <v>99_NCE</v>
      </c>
      <c r="AL2205" s="0" t="str">
        <f aca="false">IF(AND($CF2205&lt;&gt;"",IFERROR(INDEX(subsample_country_map!$C:$C,MATCH($CF2205,subsample_country_map!$A:$A,0)),"")&lt;&gt;""),INDEX(subsample_country_map!$C:$C,MATCH($CF2205,subsample_country_map!$A:$A,0)),INDEX(lookup!$AB:$AB,MATCH($A2205,lookup!$A:$A,0)))</f>
        <v>99_NCE</v>
      </c>
      <c r="AM2205" s="0" t="str">
        <f aca="false">IF(AND($CF2205&lt;&gt;"",IFERROR(INDEX(subsample_country_map!$D:$D,MATCH($CF2205,subsample_country_map!$A:$A,0)),"")&lt;&gt;""),INDEX(subsample_country_map!$D:$D,MATCH($CF2205,subsample_country_map!$A:$A,0)),INDEX(lookup!$AC:$AC,MATCH($A2205,lookup!$A:$A,0)))</f>
        <v>99_NCE</v>
      </c>
      <c r="AN2205" s="0" t="str">
        <f aca="false">IF(AND($CF2205&lt;&gt;"",IFERROR(INDEX(subsample_country_map!$E:$E,MATCH($CF2205,subsample_country_map!$A:$A,0)),"")&lt;&gt;""),INDEX(subsample_country_map!$E:$E,MATCH($CF2205,subsample_country_map!$A:$A,0)),INDEX(lookup!$AD:$AD,MATCH($A2205,lookup!$A:$A,0)))</f>
        <v>99_NCE</v>
      </c>
      <c r="AO2205" s="0" t="str">
        <f aca="false">INDEX(lookup!$Y:$Y,MATCH($A2205,lookup!$A:$A,0))</f>
        <v>1_not published</v>
      </c>
      <c r="AP2205" s="0" t="str">
        <f aca="false">INDEX(lookup!$Z:$Z,MATCH($A2205,lookup!$A:$A,0))</f>
        <v>99_NCE</v>
      </c>
      <c r="AQ2205" s="0" t="str">
        <f aca="false">INDEX(lookup!$W:$W,MATCH($A2205,lookup!$A:$A,0))</f>
        <v>1_fin/acc/econ</v>
      </c>
      <c r="AS2205" s="0" t="s">
        <v>91</v>
      </c>
      <c r="AT2205" s="0" t="s">
        <v>111</v>
      </c>
      <c r="AU2205" s="0" t="s">
        <v>93</v>
      </c>
      <c r="AV2205" s="0" t="s">
        <v>197</v>
      </c>
      <c r="AY2205" s="0" t="s">
        <v>1689</v>
      </c>
      <c r="BA2205" s="0" t="n">
        <v>4993</v>
      </c>
      <c r="BB2205" s="0" t="s">
        <v>347</v>
      </c>
      <c r="BC2205" s="0" t="s">
        <v>358</v>
      </c>
      <c r="BD2205" s="0" t="s">
        <v>142</v>
      </c>
      <c r="BE2205" s="0" t="s">
        <v>7399</v>
      </c>
      <c r="BF2205" s="0" t="s">
        <v>7420</v>
      </c>
      <c r="BI2205" s="0" t="s">
        <v>143</v>
      </c>
      <c r="BJ2205" s="0" t="s">
        <v>7421</v>
      </c>
      <c r="BK2205" s="0" t="s">
        <v>2896</v>
      </c>
      <c r="BL2205" s="0" t="s">
        <v>7422</v>
      </c>
      <c r="BM2205" s="0" t="s">
        <v>7362</v>
      </c>
      <c r="BN2205" s="0" t="s">
        <v>104</v>
      </c>
      <c r="BO2205" s="0" t="s">
        <v>105</v>
      </c>
      <c r="BP2205" s="0" t="s">
        <v>7359</v>
      </c>
      <c r="BQ2205" s="0" t="s">
        <v>127</v>
      </c>
      <c r="BT2205" s="0" t="n">
        <v>0</v>
      </c>
      <c r="BU2205" s="0" t="s">
        <v>7363</v>
      </c>
      <c r="BW2205" s="0" t="n">
        <v>2000</v>
      </c>
      <c r="BX2205" s="0" t="n">
        <v>2020</v>
      </c>
      <c r="BY2205" s="0" t="s">
        <v>7364</v>
      </c>
      <c r="BZ2205" s="0" t="n">
        <v>2010</v>
      </c>
      <c r="CA2205" s="0" t="n">
        <v>0.238095238095238</v>
      </c>
      <c r="CB2205" s="0" t="n">
        <v>0</v>
      </c>
      <c r="CC2205" s="0" t="n">
        <v>1</v>
      </c>
      <c r="CD2205" s="0" t="n">
        <v>-0.0369719700459289</v>
      </c>
      <c r="CE2205" s="0" t="n">
        <v>1</v>
      </c>
    </row>
    <row r="2206" customFormat="false" ht="15" hidden="false" customHeight="false" outlineLevel="0" collapsed="false">
      <c r="A2206" s="0" t="s">
        <v>7359</v>
      </c>
      <c r="B2206" s="0" t="n">
        <v>3511</v>
      </c>
      <c r="C2206" s="0" t="n">
        <v>-0.0388321150973818</v>
      </c>
      <c r="D2206" s="0" t="n">
        <v>4820</v>
      </c>
      <c r="E2206" s="0" t="n">
        <f aca="false">IF(ISNUMBER($BA2206),$BA2206,IF(AND(ISNUMBER($D2206),ISNUMBER($BW2206),ISNUMBER($BX2206)),$D2206*($BX2206-$BW2206+1),""))</f>
        <v>4820</v>
      </c>
      <c r="H2206" s="0" t="s">
        <v>118</v>
      </c>
      <c r="I2206" s="0" t="s">
        <v>842</v>
      </c>
      <c r="J2206" s="0" t="n">
        <f aca="false">IF($BW2206&lt;&gt;"",$BW2206,"")</f>
        <v>2000</v>
      </c>
      <c r="K2206" s="0" t="n">
        <f aca="false">IF($BX2206&lt;&gt;"",$BX2206,"")</f>
        <v>2020</v>
      </c>
      <c r="L2206" s="0" t="n">
        <f aca="false">IF(AND(ISNUMBER($BW2206),ISNUMBER($BX2206)),($BW2206+$BX2206)/2,"")</f>
        <v>2010</v>
      </c>
      <c r="M2206" s="0" t="n">
        <f aca="false">IF($L2206&lt;&gt;"",$L2206,"")</f>
        <v>2010</v>
      </c>
      <c r="N2206" s="0" t="n">
        <f aca="false">IF(AND(ISNUMBER($BW2206),ISNUMBER($BX2206)),MIN(1,MAX(0,($BX2206-2016+1)/($BX2206-$BW2206+1))),"")</f>
        <v>0.238095238095238</v>
      </c>
      <c r="O2206" s="0" t="n">
        <f aca="false">IF(AND(ISNUMBER($BW2206),ISNUMBER($BX2206)),MIN(1,MAX(0,($BX2206-2017+1)/($BX2206-$BW2206+1))),"")</f>
        <v>0.19047619047619</v>
      </c>
      <c r="P2206" s="0" t="n">
        <f aca="false">IF(AND(ISNUMBER($BW2206),ISNUMBER($BX2206)),MIN(1,MAX(0,($BX2206-2018+1)/($BX2206-$BW2206+1))),"")</f>
        <v>0.142857142857143</v>
      </c>
      <c r="Q2206" s="0" t="n">
        <f aca="false">IF(AND(ISNUMBER($BW2206),ISNUMBER($BX2206)),MIN(1,MAX(0,($BX2206-2019+1)/($BX2206-$BW2206+1))),"")</f>
        <v>0.0952380952380952</v>
      </c>
      <c r="R2206" s="0" t="n">
        <f aca="false">IF(AND(ISNUMBER($BW2206),ISNUMBER($BX2206)),MIN(1,MAX(0,($BX2206-2016+1)/($BX2206-$BW2206+1))),"")</f>
        <v>0.238095238095238</v>
      </c>
      <c r="S2206" s="0" t="n">
        <f aca="false">IF($L2206&lt;&gt;"",IF($L2206&gt;=2015.5,1,0),"")</f>
        <v>0</v>
      </c>
      <c r="T2206" s="0" t="n">
        <f aca="false">IF($L2206&lt;&gt;"",IF($L2206&gt;=2016,1,0),"")</f>
        <v>0</v>
      </c>
      <c r="U2206" s="0" t="n">
        <f aca="false">IF(ISNUMBER($BX2206),IF($BX2206&gt;=2016,1,0),"")</f>
        <v>1</v>
      </c>
      <c r="V2206" s="0" t="n">
        <f aca="false">IF(ISNUMBER($BW2206),IF($BW2206&gt;=2016,1,0),"")</f>
        <v>0</v>
      </c>
      <c r="W2206" s="0" t="str">
        <f aca="false">IF(AND(ISNUMBER($BW2206),ISNUMBER($BX2206)),IF($BW2206&gt;=2016,"post-only",IF($BX2206&lt;2016,"pre-only","mixed")),"")</f>
        <v>mixed</v>
      </c>
      <c r="X2206" s="0" t="n">
        <f aca="false">IF(AND(ISNUMBER($BW2206),ISNUMBER($BX2206)),MIN(1,MAX(0,($BX2206-2017+1)/($BX2206-$BW2206+1))),"")</f>
        <v>0.19047619047619</v>
      </c>
      <c r="Y2206" s="0" t="n">
        <f aca="false">IF(AND(ISNUMBER($BW2206),ISNUMBER($BX2206)),MIN(1,MAX(0,($BX2206-2018+1)/($BX2206-$BW2206+1))),"")</f>
        <v>0.142857142857143</v>
      </c>
      <c r="Z2206" s="0" t="n">
        <f aca="false">IF(AND(ISNUMBER($BW2206),ISNUMBER($BX2206)),MIN(1,MAX(0,($BX2206-2019+1)/($BX2206-$BW2206+1))),"")</f>
        <v>0.0952380952380952</v>
      </c>
      <c r="AA2206" s="0" t="n">
        <f aca="false">IF(ISNUMBER($BX2206),IF($BX2206&gt;=2017,1,0),"")</f>
        <v>1</v>
      </c>
      <c r="AB2206" s="0" t="n">
        <f aca="false">IF(ISNUMBER($BX2206),IF($BX2206&gt;=2018,1,0),"")</f>
        <v>1</v>
      </c>
      <c r="AC2206" s="0" t="n">
        <f aca="false">IF(ISNUMBER($BX2206),IF($BX2206&gt;=2019,1,0),"")</f>
        <v>1</v>
      </c>
      <c r="AD2206" s="0" t="n">
        <f aca="false">IF($L2206&lt;&gt;"",IF($L2206&gt;2013,1,0),"")</f>
        <v>0</v>
      </c>
      <c r="AE2206" s="0" t="n">
        <f aca="false">IF($L2206&lt;&gt;"",1+IF($L2206&gt;2011,1,0)+IF($L2206&gt;2014,1,0),"")</f>
        <v>1</v>
      </c>
      <c r="AF2206" s="0" t="s">
        <v>87</v>
      </c>
      <c r="AG2206" s="0" t="s">
        <v>88</v>
      </c>
      <c r="AH2206" s="0" t="s">
        <v>89</v>
      </c>
      <c r="AI2206" s="0" t="s">
        <v>90</v>
      </c>
      <c r="AJ2206" s="0" t="s">
        <v>90</v>
      </c>
      <c r="AK2206" s="0" t="str">
        <f aca="false">IF(AND($CF2206&lt;&gt;"",IFERROR(INDEX(subsample_country_map!$B:$B,MATCH($CF2206,subsample_country_map!$A:$A,0)),"")&lt;&gt;""),INDEX(subsample_country_map!$B:$B,MATCH($CF2206,subsample_country_map!$A:$A,0)),INDEX(lookup!$AA:$AA,MATCH($A2206,lookup!$A:$A,0)))</f>
        <v>99_NCE</v>
      </c>
      <c r="AL2206" s="0" t="str">
        <f aca="false">IF(AND($CF2206&lt;&gt;"",IFERROR(INDEX(subsample_country_map!$C:$C,MATCH($CF2206,subsample_country_map!$A:$A,0)),"")&lt;&gt;""),INDEX(subsample_country_map!$C:$C,MATCH($CF2206,subsample_country_map!$A:$A,0)),INDEX(lookup!$AB:$AB,MATCH($A2206,lookup!$A:$A,0)))</f>
        <v>99_NCE</v>
      </c>
      <c r="AM2206" s="0" t="str">
        <f aca="false">IF(AND($CF2206&lt;&gt;"",IFERROR(INDEX(subsample_country_map!$D:$D,MATCH($CF2206,subsample_country_map!$A:$A,0)),"")&lt;&gt;""),INDEX(subsample_country_map!$D:$D,MATCH($CF2206,subsample_country_map!$A:$A,0)),INDEX(lookup!$AC:$AC,MATCH($A2206,lookup!$A:$A,0)))</f>
        <v>99_NCE</v>
      </c>
      <c r="AN2206" s="0" t="str">
        <f aca="false">IF(AND($CF2206&lt;&gt;"",IFERROR(INDEX(subsample_country_map!$E:$E,MATCH($CF2206,subsample_country_map!$A:$A,0)),"")&lt;&gt;""),INDEX(subsample_country_map!$E:$E,MATCH($CF2206,subsample_country_map!$A:$A,0)),INDEX(lookup!$AD:$AD,MATCH($A2206,lookup!$A:$A,0)))</f>
        <v>99_NCE</v>
      </c>
      <c r="AO2206" s="0" t="str">
        <f aca="false">INDEX(lookup!$Y:$Y,MATCH($A2206,lookup!$A:$A,0))</f>
        <v>1_not published</v>
      </c>
      <c r="AP2206" s="0" t="str">
        <f aca="false">INDEX(lookup!$Z:$Z,MATCH($A2206,lookup!$A:$A,0))</f>
        <v>99_NCE</v>
      </c>
      <c r="AQ2206" s="0" t="str">
        <f aca="false">INDEX(lookup!$W:$W,MATCH($A2206,lookup!$A:$A,0))</f>
        <v>1_fin/acc/econ</v>
      </c>
      <c r="AS2206" s="0" t="s">
        <v>91</v>
      </c>
      <c r="AT2206" s="0" t="s">
        <v>111</v>
      </c>
      <c r="AU2206" s="0" t="s">
        <v>93</v>
      </c>
      <c r="AV2206" s="0" t="s">
        <v>3206</v>
      </c>
      <c r="AY2206" s="0" t="s">
        <v>229</v>
      </c>
      <c r="BA2206" s="0" t="n">
        <v>4820</v>
      </c>
      <c r="BB2206" s="0" t="s">
        <v>347</v>
      </c>
      <c r="BC2206" s="0" t="s">
        <v>358</v>
      </c>
      <c r="BD2206" s="0" t="s">
        <v>142</v>
      </c>
      <c r="BE2206" s="0" t="s">
        <v>7399</v>
      </c>
      <c r="BF2206" s="0" t="s">
        <v>7420</v>
      </c>
      <c r="BI2206" s="0" t="s">
        <v>143</v>
      </c>
      <c r="BJ2206" s="0" t="s">
        <v>7423</v>
      </c>
      <c r="BK2206" s="0" t="s">
        <v>2896</v>
      </c>
      <c r="BL2206" s="0" t="s">
        <v>7404</v>
      </c>
      <c r="BM2206" s="0" t="s">
        <v>7375</v>
      </c>
      <c r="BN2206" s="0" t="s">
        <v>104</v>
      </c>
      <c r="BO2206" s="0" t="s">
        <v>105</v>
      </c>
      <c r="BP2206" s="0" t="s">
        <v>7359</v>
      </c>
      <c r="BQ2206" s="0" t="s">
        <v>127</v>
      </c>
      <c r="BT2206" s="0" t="n">
        <v>0</v>
      </c>
      <c r="BU2206" s="0" t="s">
        <v>7363</v>
      </c>
      <c r="BW2206" s="0" t="n">
        <v>2000</v>
      </c>
      <c r="BX2206" s="0" t="n">
        <v>2020</v>
      </c>
      <c r="BY2206" s="0" t="s">
        <v>7364</v>
      </c>
      <c r="BZ2206" s="0" t="n">
        <v>2010</v>
      </c>
      <c r="CA2206" s="0" t="n">
        <v>0.238095238095238</v>
      </c>
      <c r="CB2206" s="0" t="n">
        <v>0</v>
      </c>
      <c r="CC2206" s="0" t="n">
        <v>1</v>
      </c>
      <c r="CD2206" s="0" t="n">
        <v>-0.038851651520917</v>
      </c>
      <c r="CE2206" s="0" t="n">
        <v>1</v>
      </c>
    </row>
    <row r="2207" customFormat="false" ht="15" hidden="false" customHeight="false" outlineLevel="0" collapsed="false">
      <c r="A2207" s="0" t="s">
        <v>7359</v>
      </c>
      <c r="B2207" s="0" t="n">
        <v>3512</v>
      </c>
      <c r="C2207" s="0" t="n">
        <v>-0.0437933341682682</v>
      </c>
      <c r="D2207" s="0" t="n">
        <v>4975</v>
      </c>
      <c r="E2207" s="0" t="n">
        <f aca="false">IF(ISNUMBER($BA2207),$BA2207,IF(AND(ISNUMBER($D2207),ISNUMBER($BW2207),ISNUMBER($BX2207)),$D2207*($BX2207-$BW2207+1),""))</f>
        <v>4975</v>
      </c>
      <c r="H2207" s="0" t="s">
        <v>118</v>
      </c>
      <c r="I2207" s="0" t="s">
        <v>842</v>
      </c>
      <c r="J2207" s="0" t="n">
        <f aca="false">IF($BW2207&lt;&gt;"",$BW2207,"")</f>
        <v>2000</v>
      </c>
      <c r="K2207" s="0" t="n">
        <f aca="false">IF($BX2207&lt;&gt;"",$BX2207,"")</f>
        <v>2020</v>
      </c>
      <c r="L2207" s="0" t="n">
        <f aca="false">IF(AND(ISNUMBER($BW2207),ISNUMBER($BX2207)),($BW2207+$BX2207)/2,"")</f>
        <v>2010</v>
      </c>
      <c r="M2207" s="0" t="n">
        <f aca="false">IF($L2207&lt;&gt;"",$L2207,"")</f>
        <v>2010</v>
      </c>
      <c r="N2207" s="0" t="n">
        <f aca="false">IF(AND(ISNUMBER($BW2207),ISNUMBER($BX2207)),MIN(1,MAX(0,($BX2207-2016+1)/($BX2207-$BW2207+1))),"")</f>
        <v>0.238095238095238</v>
      </c>
      <c r="O2207" s="0" t="n">
        <f aca="false">IF(AND(ISNUMBER($BW2207),ISNUMBER($BX2207)),MIN(1,MAX(0,($BX2207-2017+1)/($BX2207-$BW2207+1))),"")</f>
        <v>0.19047619047619</v>
      </c>
      <c r="P2207" s="0" t="n">
        <f aca="false">IF(AND(ISNUMBER($BW2207),ISNUMBER($BX2207)),MIN(1,MAX(0,($BX2207-2018+1)/($BX2207-$BW2207+1))),"")</f>
        <v>0.142857142857143</v>
      </c>
      <c r="Q2207" s="0" t="n">
        <f aca="false">IF(AND(ISNUMBER($BW2207),ISNUMBER($BX2207)),MIN(1,MAX(0,($BX2207-2019+1)/($BX2207-$BW2207+1))),"")</f>
        <v>0.0952380952380952</v>
      </c>
      <c r="R2207" s="0" t="n">
        <f aca="false">IF(AND(ISNUMBER($BW2207),ISNUMBER($BX2207)),MIN(1,MAX(0,($BX2207-2016+1)/($BX2207-$BW2207+1))),"")</f>
        <v>0.238095238095238</v>
      </c>
      <c r="S2207" s="0" t="n">
        <f aca="false">IF($L2207&lt;&gt;"",IF($L2207&gt;=2015.5,1,0),"")</f>
        <v>0</v>
      </c>
      <c r="T2207" s="0" t="n">
        <f aca="false">IF($L2207&lt;&gt;"",IF($L2207&gt;=2016,1,0),"")</f>
        <v>0</v>
      </c>
      <c r="U2207" s="0" t="n">
        <f aca="false">IF(ISNUMBER($BX2207),IF($BX2207&gt;=2016,1,0),"")</f>
        <v>1</v>
      </c>
      <c r="V2207" s="0" t="n">
        <f aca="false">IF(ISNUMBER($BW2207),IF($BW2207&gt;=2016,1,0),"")</f>
        <v>0</v>
      </c>
      <c r="W2207" s="0" t="str">
        <f aca="false">IF(AND(ISNUMBER($BW2207),ISNUMBER($BX2207)),IF($BW2207&gt;=2016,"post-only",IF($BX2207&lt;2016,"pre-only","mixed")),"")</f>
        <v>mixed</v>
      </c>
      <c r="X2207" s="0" t="n">
        <f aca="false">IF(AND(ISNUMBER($BW2207),ISNUMBER($BX2207)),MIN(1,MAX(0,($BX2207-2017+1)/($BX2207-$BW2207+1))),"")</f>
        <v>0.19047619047619</v>
      </c>
      <c r="Y2207" s="0" t="n">
        <f aca="false">IF(AND(ISNUMBER($BW2207),ISNUMBER($BX2207)),MIN(1,MAX(0,($BX2207-2018+1)/($BX2207-$BW2207+1))),"")</f>
        <v>0.142857142857143</v>
      </c>
      <c r="Z2207" s="0" t="n">
        <f aca="false">IF(AND(ISNUMBER($BW2207),ISNUMBER($BX2207)),MIN(1,MAX(0,($BX2207-2019+1)/($BX2207-$BW2207+1))),"")</f>
        <v>0.0952380952380952</v>
      </c>
      <c r="AA2207" s="0" t="n">
        <f aca="false">IF(ISNUMBER($BX2207),IF($BX2207&gt;=2017,1,0),"")</f>
        <v>1</v>
      </c>
      <c r="AB2207" s="0" t="n">
        <f aca="false">IF(ISNUMBER($BX2207),IF($BX2207&gt;=2018,1,0),"")</f>
        <v>1</v>
      </c>
      <c r="AC2207" s="0" t="n">
        <f aca="false">IF(ISNUMBER($BX2207),IF($BX2207&gt;=2019,1,0),"")</f>
        <v>1</v>
      </c>
      <c r="AD2207" s="0" t="n">
        <f aca="false">IF($L2207&lt;&gt;"",IF($L2207&gt;2013,1,0),"")</f>
        <v>0</v>
      </c>
      <c r="AE2207" s="0" t="n">
        <f aca="false">IF($L2207&lt;&gt;"",1+IF($L2207&gt;2011,1,0)+IF($L2207&gt;2014,1,0),"")</f>
        <v>1</v>
      </c>
      <c r="AF2207" s="0" t="s">
        <v>87</v>
      </c>
      <c r="AG2207" s="0" t="s">
        <v>88</v>
      </c>
      <c r="AH2207" s="0" t="s">
        <v>89</v>
      </c>
      <c r="AI2207" s="0" t="s">
        <v>90</v>
      </c>
      <c r="AJ2207" s="0" t="s">
        <v>90</v>
      </c>
      <c r="AK2207" s="0" t="str">
        <f aca="false">IF(AND($CF2207&lt;&gt;"",IFERROR(INDEX(subsample_country_map!$B:$B,MATCH($CF2207,subsample_country_map!$A:$A,0)),"")&lt;&gt;""),INDEX(subsample_country_map!$B:$B,MATCH($CF2207,subsample_country_map!$A:$A,0)),INDEX(lookup!$AA:$AA,MATCH($A2207,lookup!$A:$A,0)))</f>
        <v>99_NCE</v>
      </c>
      <c r="AL2207" s="0" t="str">
        <f aca="false">IF(AND($CF2207&lt;&gt;"",IFERROR(INDEX(subsample_country_map!$C:$C,MATCH($CF2207,subsample_country_map!$A:$A,0)),"")&lt;&gt;""),INDEX(subsample_country_map!$C:$C,MATCH($CF2207,subsample_country_map!$A:$A,0)),INDEX(lookup!$AB:$AB,MATCH($A2207,lookup!$A:$A,0)))</f>
        <v>99_NCE</v>
      </c>
      <c r="AM2207" s="0" t="str">
        <f aca="false">IF(AND($CF2207&lt;&gt;"",IFERROR(INDEX(subsample_country_map!$D:$D,MATCH($CF2207,subsample_country_map!$A:$A,0)),"")&lt;&gt;""),INDEX(subsample_country_map!$D:$D,MATCH($CF2207,subsample_country_map!$A:$A,0)),INDEX(lookup!$AC:$AC,MATCH($A2207,lookup!$A:$A,0)))</f>
        <v>99_NCE</v>
      </c>
      <c r="AN2207" s="0" t="str">
        <f aca="false">IF(AND($CF2207&lt;&gt;"",IFERROR(INDEX(subsample_country_map!$E:$E,MATCH($CF2207,subsample_country_map!$A:$A,0)),"")&lt;&gt;""),INDEX(subsample_country_map!$E:$E,MATCH($CF2207,subsample_country_map!$A:$A,0)),INDEX(lookup!$AD:$AD,MATCH($A2207,lookup!$A:$A,0)))</f>
        <v>99_NCE</v>
      </c>
      <c r="AO2207" s="0" t="str">
        <f aca="false">INDEX(lookup!$Y:$Y,MATCH($A2207,lookup!$A:$A,0))</f>
        <v>1_not published</v>
      </c>
      <c r="AP2207" s="0" t="str">
        <f aca="false">INDEX(lookup!$Z:$Z,MATCH($A2207,lookup!$A:$A,0))</f>
        <v>99_NCE</v>
      </c>
      <c r="AQ2207" s="0" t="str">
        <f aca="false">INDEX(lookup!$W:$W,MATCH($A2207,lookup!$A:$A,0))</f>
        <v>1_fin/acc/econ</v>
      </c>
      <c r="AS2207" s="0" t="s">
        <v>91</v>
      </c>
      <c r="AT2207" s="0" t="s">
        <v>111</v>
      </c>
      <c r="AU2207" s="0" t="s">
        <v>93</v>
      </c>
      <c r="AV2207" s="0" t="s">
        <v>7424</v>
      </c>
      <c r="AY2207" s="0" t="s">
        <v>425</v>
      </c>
      <c r="BA2207" s="0" t="n">
        <v>4975</v>
      </c>
      <c r="BB2207" s="0" t="s">
        <v>347</v>
      </c>
      <c r="BC2207" s="0" t="s">
        <v>358</v>
      </c>
      <c r="BD2207" s="0" t="s">
        <v>142</v>
      </c>
      <c r="BE2207" s="0" t="s">
        <v>7399</v>
      </c>
      <c r="BF2207" s="0" t="s">
        <v>7420</v>
      </c>
      <c r="BI2207" s="0" t="s">
        <v>143</v>
      </c>
      <c r="BJ2207" s="0" t="s">
        <v>7425</v>
      </c>
      <c r="BK2207" s="0" t="s">
        <v>2896</v>
      </c>
      <c r="BL2207" s="0" t="s">
        <v>7426</v>
      </c>
      <c r="BM2207" s="0" t="s">
        <v>7362</v>
      </c>
      <c r="BN2207" s="0" t="s">
        <v>7384</v>
      </c>
      <c r="BO2207" s="0" t="s">
        <v>105</v>
      </c>
      <c r="BP2207" s="0" t="s">
        <v>7359</v>
      </c>
      <c r="BQ2207" s="0" t="s">
        <v>127</v>
      </c>
      <c r="BT2207" s="0" t="n">
        <v>0</v>
      </c>
      <c r="BU2207" s="0" t="s">
        <v>7363</v>
      </c>
      <c r="BW2207" s="0" t="n">
        <v>2000</v>
      </c>
      <c r="BX2207" s="0" t="n">
        <v>2020</v>
      </c>
      <c r="BY2207" s="0" t="s">
        <v>7364</v>
      </c>
      <c r="BZ2207" s="0" t="n">
        <v>2010</v>
      </c>
      <c r="CA2207" s="0" t="n">
        <v>0.238095238095238</v>
      </c>
      <c r="CB2207" s="0" t="n">
        <v>0</v>
      </c>
      <c r="CC2207" s="0" t="n">
        <v>1</v>
      </c>
      <c r="CD2207" s="0" t="n">
        <v>-0.0438213628662983</v>
      </c>
      <c r="CE2207" s="0" t="n">
        <v>1</v>
      </c>
    </row>
    <row r="2208" customFormat="false" ht="15" hidden="false" customHeight="false" outlineLevel="0" collapsed="false">
      <c r="A2208" s="0" t="s">
        <v>7359</v>
      </c>
      <c r="B2208" s="0" t="n">
        <v>3513</v>
      </c>
      <c r="C2208" s="0" t="n">
        <v>-0.102642558249185</v>
      </c>
      <c r="D2208" s="0" t="n">
        <v>4801</v>
      </c>
      <c r="E2208" s="0" t="n">
        <f aca="false">IF(ISNUMBER($BA2208),$BA2208,IF(AND(ISNUMBER($D2208),ISNUMBER($BW2208),ISNUMBER($BX2208)),$D2208*($BX2208-$BW2208+1),""))</f>
        <v>4801</v>
      </c>
      <c r="H2208" s="0" t="s">
        <v>118</v>
      </c>
      <c r="I2208" s="0" t="s">
        <v>842</v>
      </c>
      <c r="J2208" s="0" t="n">
        <f aca="false">IF($BW2208&lt;&gt;"",$BW2208,"")</f>
        <v>2000</v>
      </c>
      <c r="K2208" s="0" t="n">
        <f aca="false">IF($BX2208&lt;&gt;"",$BX2208,"")</f>
        <v>2020</v>
      </c>
      <c r="L2208" s="0" t="n">
        <f aca="false">IF(AND(ISNUMBER($BW2208),ISNUMBER($BX2208)),($BW2208+$BX2208)/2,"")</f>
        <v>2010</v>
      </c>
      <c r="M2208" s="0" t="n">
        <f aca="false">IF($L2208&lt;&gt;"",$L2208,"")</f>
        <v>2010</v>
      </c>
      <c r="N2208" s="0" t="n">
        <f aca="false">IF(AND(ISNUMBER($BW2208),ISNUMBER($BX2208)),MIN(1,MAX(0,($BX2208-2016+1)/($BX2208-$BW2208+1))),"")</f>
        <v>0.238095238095238</v>
      </c>
      <c r="O2208" s="0" t="n">
        <f aca="false">IF(AND(ISNUMBER($BW2208),ISNUMBER($BX2208)),MIN(1,MAX(0,($BX2208-2017+1)/($BX2208-$BW2208+1))),"")</f>
        <v>0.19047619047619</v>
      </c>
      <c r="P2208" s="0" t="n">
        <f aca="false">IF(AND(ISNUMBER($BW2208),ISNUMBER($BX2208)),MIN(1,MAX(0,($BX2208-2018+1)/($BX2208-$BW2208+1))),"")</f>
        <v>0.142857142857143</v>
      </c>
      <c r="Q2208" s="0" t="n">
        <f aca="false">IF(AND(ISNUMBER($BW2208),ISNUMBER($BX2208)),MIN(1,MAX(0,($BX2208-2019+1)/($BX2208-$BW2208+1))),"")</f>
        <v>0.0952380952380952</v>
      </c>
      <c r="R2208" s="0" t="n">
        <f aca="false">IF(AND(ISNUMBER($BW2208),ISNUMBER($BX2208)),MIN(1,MAX(0,($BX2208-2016+1)/($BX2208-$BW2208+1))),"")</f>
        <v>0.238095238095238</v>
      </c>
      <c r="S2208" s="0" t="n">
        <f aca="false">IF($L2208&lt;&gt;"",IF($L2208&gt;=2015.5,1,0),"")</f>
        <v>0</v>
      </c>
      <c r="T2208" s="0" t="n">
        <f aca="false">IF($L2208&lt;&gt;"",IF($L2208&gt;=2016,1,0),"")</f>
        <v>0</v>
      </c>
      <c r="U2208" s="0" t="n">
        <f aca="false">IF(ISNUMBER($BX2208),IF($BX2208&gt;=2016,1,0),"")</f>
        <v>1</v>
      </c>
      <c r="V2208" s="0" t="n">
        <f aca="false">IF(ISNUMBER($BW2208),IF($BW2208&gt;=2016,1,0),"")</f>
        <v>0</v>
      </c>
      <c r="W2208" s="0" t="str">
        <f aca="false">IF(AND(ISNUMBER($BW2208),ISNUMBER($BX2208)),IF($BW2208&gt;=2016,"post-only",IF($BX2208&lt;2016,"pre-only","mixed")),"")</f>
        <v>mixed</v>
      </c>
      <c r="X2208" s="0" t="n">
        <f aca="false">IF(AND(ISNUMBER($BW2208),ISNUMBER($BX2208)),MIN(1,MAX(0,($BX2208-2017+1)/($BX2208-$BW2208+1))),"")</f>
        <v>0.19047619047619</v>
      </c>
      <c r="Y2208" s="0" t="n">
        <f aca="false">IF(AND(ISNUMBER($BW2208),ISNUMBER($BX2208)),MIN(1,MAX(0,($BX2208-2018+1)/($BX2208-$BW2208+1))),"")</f>
        <v>0.142857142857143</v>
      </c>
      <c r="Z2208" s="0" t="n">
        <f aca="false">IF(AND(ISNUMBER($BW2208),ISNUMBER($BX2208)),MIN(1,MAX(0,($BX2208-2019+1)/($BX2208-$BW2208+1))),"")</f>
        <v>0.0952380952380952</v>
      </c>
      <c r="AA2208" s="0" t="n">
        <f aca="false">IF(ISNUMBER($BX2208),IF($BX2208&gt;=2017,1,0),"")</f>
        <v>1</v>
      </c>
      <c r="AB2208" s="0" t="n">
        <f aca="false">IF(ISNUMBER($BX2208),IF($BX2208&gt;=2018,1,0),"")</f>
        <v>1</v>
      </c>
      <c r="AC2208" s="0" t="n">
        <f aca="false">IF(ISNUMBER($BX2208),IF($BX2208&gt;=2019,1,0),"")</f>
        <v>1</v>
      </c>
      <c r="AD2208" s="0" t="n">
        <f aca="false">IF($L2208&lt;&gt;"",IF($L2208&gt;2013,1,0),"")</f>
        <v>0</v>
      </c>
      <c r="AE2208" s="0" t="n">
        <f aca="false">IF($L2208&lt;&gt;"",1+IF($L2208&gt;2011,1,0)+IF($L2208&gt;2014,1,0),"")</f>
        <v>1</v>
      </c>
      <c r="AF2208" s="0" t="s">
        <v>87</v>
      </c>
      <c r="AG2208" s="0" t="s">
        <v>88</v>
      </c>
      <c r="AH2208" s="0" t="s">
        <v>89</v>
      </c>
      <c r="AI2208" s="0" t="s">
        <v>90</v>
      </c>
      <c r="AJ2208" s="0" t="s">
        <v>90</v>
      </c>
      <c r="AK2208" s="0" t="str">
        <f aca="false">IF(AND($CF2208&lt;&gt;"",IFERROR(INDEX(subsample_country_map!$B:$B,MATCH($CF2208,subsample_country_map!$A:$A,0)),"")&lt;&gt;""),INDEX(subsample_country_map!$B:$B,MATCH($CF2208,subsample_country_map!$A:$A,0)),INDEX(lookup!$AA:$AA,MATCH($A2208,lookup!$A:$A,0)))</f>
        <v>99_NCE</v>
      </c>
      <c r="AL2208" s="0" t="str">
        <f aca="false">IF(AND($CF2208&lt;&gt;"",IFERROR(INDEX(subsample_country_map!$C:$C,MATCH($CF2208,subsample_country_map!$A:$A,0)),"")&lt;&gt;""),INDEX(subsample_country_map!$C:$C,MATCH($CF2208,subsample_country_map!$A:$A,0)),INDEX(lookup!$AB:$AB,MATCH($A2208,lookup!$A:$A,0)))</f>
        <v>99_NCE</v>
      </c>
      <c r="AM2208" s="0" t="str">
        <f aca="false">IF(AND($CF2208&lt;&gt;"",IFERROR(INDEX(subsample_country_map!$D:$D,MATCH($CF2208,subsample_country_map!$A:$A,0)),"")&lt;&gt;""),INDEX(subsample_country_map!$D:$D,MATCH($CF2208,subsample_country_map!$A:$A,0)),INDEX(lookup!$AC:$AC,MATCH($A2208,lookup!$A:$A,0)))</f>
        <v>99_NCE</v>
      </c>
      <c r="AN2208" s="0" t="str">
        <f aca="false">IF(AND($CF2208&lt;&gt;"",IFERROR(INDEX(subsample_country_map!$E:$E,MATCH($CF2208,subsample_country_map!$A:$A,0)),"")&lt;&gt;""),INDEX(subsample_country_map!$E:$E,MATCH($CF2208,subsample_country_map!$A:$A,0)),INDEX(lookup!$AD:$AD,MATCH($A2208,lookup!$A:$A,0)))</f>
        <v>99_NCE</v>
      </c>
      <c r="AO2208" s="0" t="str">
        <f aca="false">INDEX(lookup!$Y:$Y,MATCH($A2208,lookup!$A:$A,0))</f>
        <v>1_not published</v>
      </c>
      <c r="AP2208" s="0" t="str">
        <f aca="false">INDEX(lookup!$Z:$Z,MATCH($A2208,lookup!$A:$A,0))</f>
        <v>99_NCE</v>
      </c>
      <c r="AQ2208" s="0" t="str">
        <f aca="false">INDEX(lookup!$W:$W,MATCH($A2208,lookup!$A:$A,0))</f>
        <v>1_fin/acc/econ</v>
      </c>
      <c r="AS2208" s="0" t="s">
        <v>91</v>
      </c>
      <c r="AT2208" s="0" t="s">
        <v>111</v>
      </c>
      <c r="AU2208" s="0" t="s">
        <v>93</v>
      </c>
      <c r="AV2208" s="0" t="s">
        <v>7427</v>
      </c>
      <c r="AY2208" s="0" t="s">
        <v>2242</v>
      </c>
      <c r="BA2208" s="0" t="n">
        <v>4801</v>
      </c>
      <c r="BB2208" s="0" t="s">
        <v>347</v>
      </c>
      <c r="BC2208" s="0" t="s">
        <v>358</v>
      </c>
      <c r="BD2208" s="0" t="s">
        <v>142</v>
      </c>
      <c r="BE2208" s="0" t="s">
        <v>7399</v>
      </c>
      <c r="BF2208" s="0" t="s">
        <v>7420</v>
      </c>
      <c r="BI2208" s="0" t="s">
        <v>143</v>
      </c>
      <c r="BJ2208" s="0" t="s">
        <v>7428</v>
      </c>
      <c r="BK2208" s="0" t="s">
        <v>2896</v>
      </c>
      <c r="BL2208" s="0" t="s">
        <v>7429</v>
      </c>
      <c r="BM2208" s="0" t="s">
        <v>7375</v>
      </c>
      <c r="BN2208" s="0" t="s">
        <v>7384</v>
      </c>
      <c r="BO2208" s="0" t="s">
        <v>105</v>
      </c>
      <c r="BP2208" s="0" t="s">
        <v>7359</v>
      </c>
      <c r="BQ2208" s="0" t="s">
        <v>127</v>
      </c>
      <c r="BT2208" s="0" t="n">
        <v>0</v>
      </c>
      <c r="BU2208" s="0" t="s">
        <v>7363</v>
      </c>
      <c r="BW2208" s="0" t="n">
        <v>2000</v>
      </c>
      <c r="BX2208" s="0" t="n">
        <v>2020</v>
      </c>
      <c r="BY2208" s="0" t="s">
        <v>7364</v>
      </c>
      <c r="BZ2208" s="0" t="n">
        <v>2010</v>
      </c>
      <c r="CA2208" s="0" t="n">
        <v>0.238095238095238</v>
      </c>
      <c r="CB2208" s="0" t="n">
        <v>0</v>
      </c>
      <c r="CC2208" s="0" t="n">
        <v>1</v>
      </c>
      <c r="CD2208" s="0" t="n">
        <v>-0.103005317512508</v>
      </c>
      <c r="CE2208" s="0" t="n">
        <v>1</v>
      </c>
    </row>
    <row r="2209" customFormat="false" ht="15" hidden="false" customHeight="false" outlineLevel="0" collapsed="false">
      <c r="A2209" s="0" t="s">
        <v>7359</v>
      </c>
      <c r="B2209" s="0" t="n">
        <v>3514</v>
      </c>
      <c r="C2209" s="0" t="n">
        <v>-0.0208438361947897</v>
      </c>
      <c r="D2209" s="0" t="n">
        <v>1087</v>
      </c>
      <c r="E2209" s="0" t="n">
        <f aca="false">IF(ISNUMBER($BA2209),$BA2209,IF(AND(ISNUMBER($D2209),ISNUMBER($BW2209),ISNUMBER($BX2209)),$D2209*($BX2209-$BW2209+1),""))</f>
        <v>1087</v>
      </c>
      <c r="H2209" s="0" t="s">
        <v>118</v>
      </c>
      <c r="I2209" s="0" t="s">
        <v>842</v>
      </c>
      <c r="J2209" s="0" t="n">
        <f aca="false">IF($BW2209&lt;&gt;"",$BW2209,"")</f>
        <v>2000</v>
      </c>
      <c r="K2209" s="0" t="n">
        <f aca="false">IF($BX2209&lt;&gt;"",$BX2209,"")</f>
        <v>2020</v>
      </c>
      <c r="L2209" s="0" t="n">
        <f aca="false">IF(AND(ISNUMBER($BW2209),ISNUMBER($BX2209)),($BW2209+$BX2209)/2,"")</f>
        <v>2010</v>
      </c>
      <c r="M2209" s="0" t="n">
        <f aca="false">IF($L2209&lt;&gt;"",$L2209,"")</f>
        <v>2010</v>
      </c>
      <c r="N2209" s="0" t="n">
        <f aca="false">IF(AND(ISNUMBER($BW2209),ISNUMBER($BX2209)),MIN(1,MAX(0,($BX2209-2016+1)/($BX2209-$BW2209+1))),"")</f>
        <v>0.238095238095238</v>
      </c>
      <c r="O2209" s="0" t="n">
        <f aca="false">IF(AND(ISNUMBER($BW2209),ISNUMBER($BX2209)),MIN(1,MAX(0,($BX2209-2017+1)/($BX2209-$BW2209+1))),"")</f>
        <v>0.19047619047619</v>
      </c>
      <c r="P2209" s="0" t="n">
        <f aca="false">IF(AND(ISNUMBER($BW2209),ISNUMBER($BX2209)),MIN(1,MAX(0,($BX2209-2018+1)/($BX2209-$BW2209+1))),"")</f>
        <v>0.142857142857143</v>
      </c>
      <c r="Q2209" s="0" t="n">
        <f aca="false">IF(AND(ISNUMBER($BW2209),ISNUMBER($BX2209)),MIN(1,MAX(0,($BX2209-2019+1)/($BX2209-$BW2209+1))),"")</f>
        <v>0.0952380952380952</v>
      </c>
      <c r="R2209" s="0" t="n">
        <f aca="false">IF(AND(ISNUMBER($BW2209),ISNUMBER($BX2209)),MIN(1,MAX(0,($BX2209-2016+1)/($BX2209-$BW2209+1))),"")</f>
        <v>0.238095238095238</v>
      </c>
      <c r="S2209" s="0" t="n">
        <f aca="false">IF($L2209&lt;&gt;"",IF($L2209&gt;=2015.5,1,0),"")</f>
        <v>0</v>
      </c>
      <c r="T2209" s="0" t="n">
        <f aca="false">IF($L2209&lt;&gt;"",IF($L2209&gt;=2016,1,0),"")</f>
        <v>0</v>
      </c>
      <c r="U2209" s="0" t="n">
        <f aca="false">IF(ISNUMBER($BX2209),IF($BX2209&gt;=2016,1,0),"")</f>
        <v>1</v>
      </c>
      <c r="V2209" s="0" t="n">
        <f aca="false">IF(ISNUMBER($BW2209),IF($BW2209&gt;=2016,1,0),"")</f>
        <v>0</v>
      </c>
      <c r="W2209" s="0" t="str">
        <f aca="false">IF(AND(ISNUMBER($BW2209),ISNUMBER($BX2209)),IF($BW2209&gt;=2016,"post-only",IF($BX2209&lt;2016,"pre-only","mixed")),"")</f>
        <v>mixed</v>
      </c>
      <c r="X2209" s="0" t="n">
        <f aca="false">IF(AND(ISNUMBER($BW2209),ISNUMBER($BX2209)),MIN(1,MAX(0,($BX2209-2017+1)/($BX2209-$BW2209+1))),"")</f>
        <v>0.19047619047619</v>
      </c>
      <c r="Y2209" s="0" t="n">
        <f aca="false">IF(AND(ISNUMBER($BW2209),ISNUMBER($BX2209)),MIN(1,MAX(0,($BX2209-2018+1)/($BX2209-$BW2209+1))),"")</f>
        <v>0.142857142857143</v>
      </c>
      <c r="Z2209" s="0" t="n">
        <f aca="false">IF(AND(ISNUMBER($BW2209),ISNUMBER($BX2209)),MIN(1,MAX(0,($BX2209-2019+1)/($BX2209-$BW2209+1))),"")</f>
        <v>0.0952380952380952</v>
      </c>
      <c r="AA2209" s="0" t="n">
        <f aca="false">IF(ISNUMBER($BX2209),IF($BX2209&gt;=2017,1,0),"")</f>
        <v>1</v>
      </c>
      <c r="AB2209" s="0" t="n">
        <f aca="false">IF(ISNUMBER($BX2209),IF($BX2209&gt;=2018,1,0),"")</f>
        <v>1</v>
      </c>
      <c r="AC2209" s="0" t="n">
        <f aca="false">IF(ISNUMBER($BX2209),IF($BX2209&gt;=2019,1,0),"")</f>
        <v>1</v>
      </c>
      <c r="AD2209" s="0" t="n">
        <f aca="false">IF($L2209&lt;&gt;"",IF($L2209&gt;2013,1,0),"")</f>
        <v>0</v>
      </c>
      <c r="AE2209" s="0" t="n">
        <f aca="false">IF($L2209&lt;&gt;"",1+IF($L2209&gt;2011,1,0)+IF($L2209&gt;2014,1,0),"")</f>
        <v>1</v>
      </c>
      <c r="AF2209" s="0" t="s">
        <v>87</v>
      </c>
      <c r="AG2209" s="0" t="s">
        <v>88</v>
      </c>
      <c r="AH2209" s="0" t="s">
        <v>89</v>
      </c>
      <c r="AI2209" s="0" t="s">
        <v>90</v>
      </c>
      <c r="AJ2209" s="0" t="s">
        <v>90</v>
      </c>
      <c r="AK2209" s="0" t="str">
        <f aca="false">IF(AND($CF2209&lt;&gt;"",IFERROR(INDEX(subsample_country_map!$B:$B,MATCH($CF2209,subsample_country_map!$A:$A,0)),"")&lt;&gt;""),INDEX(subsample_country_map!$B:$B,MATCH($CF2209,subsample_country_map!$A:$A,0)),INDEX(lookup!$AA:$AA,MATCH($A2209,lookup!$A:$A,0)))</f>
        <v>99_NCE</v>
      </c>
      <c r="AL2209" s="0" t="str">
        <f aca="false">IF(AND($CF2209&lt;&gt;"",IFERROR(INDEX(subsample_country_map!$C:$C,MATCH($CF2209,subsample_country_map!$A:$A,0)),"")&lt;&gt;""),INDEX(subsample_country_map!$C:$C,MATCH($CF2209,subsample_country_map!$A:$A,0)),INDEX(lookup!$AB:$AB,MATCH($A2209,lookup!$A:$A,0)))</f>
        <v>99_NCE</v>
      </c>
      <c r="AM2209" s="0" t="str">
        <f aca="false">IF(AND($CF2209&lt;&gt;"",IFERROR(INDEX(subsample_country_map!$D:$D,MATCH($CF2209,subsample_country_map!$A:$A,0)),"")&lt;&gt;""),INDEX(subsample_country_map!$D:$D,MATCH($CF2209,subsample_country_map!$A:$A,0)),INDEX(lookup!$AC:$AC,MATCH($A2209,lookup!$A:$A,0)))</f>
        <v>99_NCE</v>
      </c>
      <c r="AN2209" s="0" t="str">
        <f aca="false">IF(AND($CF2209&lt;&gt;"",IFERROR(INDEX(subsample_country_map!$E:$E,MATCH($CF2209,subsample_country_map!$A:$A,0)),"")&lt;&gt;""),INDEX(subsample_country_map!$E:$E,MATCH($CF2209,subsample_country_map!$A:$A,0)),INDEX(lookup!$AD:$AD,MATCH($A2209,lookup!$A:$A,0)))</f>
        <v>99_NCE</v>
      </c>
      <c r="AO2209" s="0" t="str">
        <f aca="false">INDEX(lookup!$Y:$Y,MATCH($A2209,lookup!$A:$A,0))</f>
        <v>1_not published</v>
      </c>
      <c r="AP2209" s="0" t="str">
        <f aca="false">INDEX(lookup!$Z:$Z,MATCH($A2209,lookup!$A:$A,0))</f>
        <v>99_NCE</v>
      </c>
      <c r="AQ2209" s="0" t="str">
        <f aca="false">INDEX(lookup!$W:$W,MATCH($A2209,lookup!$A:$A,0))</f>
        <v>1_fin/acc/econ</v>
      </c>
      <c r="AS2209" s="0" t="s">
        <v>91</v>
      </c>
      <c r="AT2209" s="0" t="s">
        <v>111</v>
      </c>
      <c r="AU2209" s="0" t="s">
        <v>93</v>
      </c>
      <c r="AV2209" s="0" t="s">
        <v>1703</v>
      </c>
      <c r="AY2209" s="0" t="s">
        <v>7430</v>
      </c>
      <c r="BA2209" s="0" t="n">
        <v>1087</v>
      </c>
      <c r="BB2209" s="0" t="s">
        <v>347</v>
      </c>
      <c r="BC2209" s="0" t="s">
        <v>358</v>
      </c>
      <c r="BD2209" s="0" t="s">
        <v>142</v>
      </c>
      <c r="BE2209" s="0" t="s">
        <v>7399</v>
      </c>
      <c r="BF2209" s="0" t="s">
        <v>7431</v>
      </c>
      <c r="BI2209" s="0" t="s">
        <v>143</v>
      </c>
      <c r="BJ2209" s="0" t="s">
        <v>7432</v>
      </c>
      <c r="BK2209" s="0" t="s">
        <v>2896</v>
      </c>
      <c r="BL2209" s="0" t="s">
        <v>7433</v>
      </c>
      <c r="BM2209" s="0" t="s">
        <v>7362</v>
      </c>
      <c r="BN2209" s="0" t="s">
        <v>104</v>
      </c>
      <c r="BO2209" s="0" t="s">
        <v>105</v>
      </c>
      <c r="BP2209" s="0" t="s">
        <v>7359</v>
      </c>
      <c r="BQ2209" s="0" t="s">
        <v>127</v>
      </c>
      <c r="BT2209" s="0" t="n">
        <v>0</v>
      </c>
      <c r="BU2209" s="0" t="s">
        <v>7363</v>
      </c>
      <c r="BW2209" s="0" t="n">
        <v>2000</v>
      </c>
      <c r="BX2209" s="0" t="n">
        <v>2020</v>
      </c>
      <c r="BY2209" s="0" t="s">
        <v>7364</v>
      </c>
      <c r="BZ2209" s="0" t="n">
        <v>2010</v>
      </c>
      <c r="CA2209" s="0" t="n">
        <v>0.238095238095238</v>
      </c>
      <c r="CB2209" s="0" t="n">
        <v>0</v>
      </c>
      <c r="CC2209" s="0" t="n">
        <v>1</v>
      </c>
      <c r="CD2209" s="0" t="n">
        <v>-0.0208468556245539</v>
      </c>
      <c r="CE2209" s="0" t="n">
        <v>1</v>
      </c>
    </row>
    <row r="2210" customFormat="false" ht="15" hidden="false" customHeight="false" outlineLevel="0" collapsed="false">
      <c r="A2210" s="0" t="s">
        <v>7359</v>
      </c>
      <c r="B2210" s="0" t="n">
        <v>3515</v>
      </c>
      <c r="C2210" s="0" t="n">
        <v>0.00135384542743477</v>
      </c>
      <c r="D2210" s="0" t="n">
        <v>1051</v>
      </c>
      <c r="E2210" s="0" t="n">
        <f aca="false">IF(ISNUMBER($BA2210),$BA2210,IF(AND(ISNUMBER($D2210),ISNUMBER($BW2210),ISNUMBER($BX2210)),$D2210*($BX2210-$BW2210+1),""))</f>
        <v>1051</v>
      </c>
      <c r="H2210" s="0" t="s">
        <v>118</v>
      </c>
      <c r="I2210" s="0" t="s">
        <v>842</v>
      </c>
      <c r="J2210" s="0" t="n">
        <f aca="false">IF($BW2210&lt;&gt;"",$BW2210,"")</f>
        <v>2000</v>
      </c>
      <c r="K2210" s="0" t="n">
        <f aca="false">IF($BX2210&lt;&gt;"",$BX2210,"")</f>
        <v>2020</v>
      </c>
      <c r="L2210" s="0" t="n">
        <f aca="false">IF(AND(ISNUMBER($BW2210),ISNUMBER($BX2210)),($BW2210+$BX2210)/2,"")</f>
        <v>2010</v>
      </c>
      <c r="M2210" s="0" t="n">
        <f aca="false">IF($L2210&lt;&gt;"",$L2210,"")</f>
        <v>2010</v>
      </c>
      <c r="N2210" s="0" t="n">
        <f aca="false">IF(AND(ISNUMBER($BW2210),ISNUMBER($BX2210)),MIN(1,MAX(0,($BX2210-2016+1)/($BX2210-$BW2210+1))),"")</f>
        <v>0.238095238095238</v>
      </c>
      <c r="O2210" s="0" t="n">
        <f aca="false">IF(AND(ISNUMBER($BW2210),ISNUMBER($BX2210)),MIN(1,MAX(0,($BX2210-2017+1)/($BX2210-$BW2210+1))),"")</f>
        <v>0.19047619047619</v>
      </c>
      <c r="P2210" s="0" t="n">
        <f aca="false">IF(AND(ISNUMBER($BW2210),ISNUMBER($BX2210)),MIN(1,MAX(0,($BX2210-2018+1)/($BX2210-$BW2210+1))),"")</f>
        <v>0.142857142857143</v>
      </c>
      <c r="Q2210" s="0" t="n">
        <f aca="false">IF(AND(ISNUMBER($BW2210),ISNUMBER($BX2210)),MIN(1,MAX(0,($BX2210-2019+1)/($BX2210-$BW2210+1))),"")</f>
        <v>0.0952380952380952</v>
      </c>
      <c r="R2210" s="0" t="n">
        <f aca="false">IF(AND(ISNUMBER($BW2210),ISNUMBER($BX2210)),MIN(1,MAX(0,($BX2210-2016+1)/($BX2210-$BW2210+1))),"")</f>
        <v>0.238095238095238</v>
      </c>
      <c r="S2210" s="0" t="n">
        <f aca="false">IF($L2210&lt;&gt;"",IF($L2210&gt;=2015.5,1,0),"")</f>
        <v>0</v>
      </c>
      <c r="T2210" s="0" t="n">
        <f aca="false">IF($L2210&lt;&gt;"",IF($L2210&gt;=2016,1,0),"")</f>
        <v>0</v>
      </c>
      <c r="U2210" s="0" t="n">
        <f aca="false">IF(ISNUMBER($BX2210),IF($BX2210&gt;=2016,1,0),"")</f>
        <v>1</v>
      </c>
      <c r="V2210" s="0" t="n">
        <f aca="false">IF(ISNUMBER($BW2210),IF($BW2210&gt;=2016,1,0),"")</f>
        <v>0</v>
      </c>
      <c r="W2210" s="0" t="str">
        <f aca="false">IF(AND(ISNUMBER($BW2210),ISNUMBER($BX2210)),IF($BW2210&gt;=2016,"post-only",IF($BX2210&lt;2016,"pre-only","mixed")),"")</f>
        <v>mixed</v>
      </c>
      <c r="X2210" s="0" t="n">
        <f aca="false">IF(AND(ISNUMBER($BW2210),ISNUMBER($BX2210)),MIN(1,MAX(0,($BX2210-2017+1)/($BX2210-$BW2210+1))),"")</f>
        <v>0.19047619047619</v>
      </c>
      <c r="Y2210" s="0" t="n">
        <f aca="false">IF(AND(ISNUMBER($BW2210),ISNUMBER($BX2210)),MIN(1,MAX(0,($BX2210-2018+1)/($BX2210-$BW2210+1))),"")</f>
        <v>0.142857142857143</v>
      </c>
      <c r="Z2210" s="0" t="n">
        <f aca="false">IF(AND(ISNUMBER($BW2210),ISNUMBER($BX2210)),MIN(1,MAX(0,($BX2210-2019+1)/($BX2210-$BW2210+1))),"")</f>
        <v>0.0952380952380952</v>
      </c>
      <c r="AA2210" s="0" t="n">
        <f aca="false">IF(ISNUMBER($BX2210),IF($BX2210&gt;=2017,1,0),"")</f>
        <v>1</v>
      </c>
      <c r="AB2210" s="0" t="n">
        <f aca="false">IF(ISNUMBER($BX2210),IF($BX2210&gt;=2018,1,0),"")</f>
        <v>1</v>
      </c>
      <c r="AC2210" s="0" t="n">
        <f aca="false">IF(ISNUMBER($BX2210),IF($BX2210&gt;=2019,1,0),"")</f>
        <v>1</v>
      </c>
      <c r="AD2210" s="0" t="n">
        <f aca="false">IF($L2210&lt;&gt;"",IF($L2210&gt;2013,1,0),"")</f>
        <v>0</v>
      </c>
      <c r="AE2210" s="0" t="n">
        <f aca="false">IF($L2210&lt;&gt;"",1+IF($L2210&gt;2011,1,0)+IF($L2210&gt;2014,1,0),"")</f>
        <v>1</v>
      </c>
      <c r="AF2210" s="0" t="s">
        <v>87</v>
      </c>
      <c r="AG2210" s="0" t="s">
        <v>88</v>
      </c>
      <c r="AH2210" s="0" t="s">
        <v>89</v>
      </c>
      <c r="AI2210" s="0" t="s">
        <v>90</v>
      </c>
      <c r="AJ2210" s="0" t="s">
        <v>90</v>
      </c>
      <c r="AK2210" s="0" t="str">
        <f aca="false">IF(AND($CF2210&lt;&gt;"",IFERROR(INDEX(subsample_country_map!$B:$B,MATCH($CF2210,subsample_country_map!$A:$A,0)),"")&lt;&gt;""),INDEX(subsample_country_map!$B:$B,MATCH($CF2210,subsample_country_map!$A:$A,0)),INDEX(lookup!$AA:$AA,MATCH($A2210,lookup!$A:$A,0)))</f>
        <v>99_NCE</v>
      </c>
      <c r="AL2210" s="0" t="str">
        <f aca="false">IF(AND($CF2210&lt;&gt;"",IFERROR(INDEX(subsample_country_map!$C:$C,MATCH($CF2210,subsample_country_map!$A:$A,0)),"")&lt;&gt;""),INDEX(subsample_country_map!$C:$C,MATCH($CF2210,subsample_country_map!$A:$A,0)),INDEX(lookup!$AB:$AB,MATCH($A2210,lookup!$A:$A,0)))</f>
        <v>99_NCE</v>
      </c>
      <c r="AM2210" s="0" t="str">
        <f aca="false">IF(AND($CF2210&lt;&gt;"",IFERROR(INDEX(subsample_country_map!$D:$D,MATCH($CF2210,subsample_country_map!$A:$A,0)),"")&lt;&gt;""),INDEX(subsample_country_map!$D:$D,MATCH($CF2210,subsample_country_map!$A:$A,0)),INDEX(lookup!$AC:$AC,MATCH($A2210,lookup!$A:$A,0)))</f>
        <v>99_NCE</v>
      </c>
      <c r="AN2210" s="0" t="str">
        <f aca="false">IF(AND($CF2210&lt;&gt;"",IFERROR(INDEX(subsample_country_map!$E:$E,MATCH($CF2210,subsample_country_map!$A:$A,0)),"")&lt;&gt;""),INDEX(subsample_country_map!$E:$E,MATCH($CF2210,subsample_country_map!$A:$A,0)),INDEX(lookup!$AD:$AD,MATCH($A2210,lookup!$A:$A,0)))</f>
        <v>99_NCE</v>
      </c>
      <c r="AO2210" s="0" t="str">
        <f aca="false">INDEX(lookup!$Y:$Y,MATCH($A2210,lookup!$A:$A,0))</f>
        <v>1_not published</v>
      </c>
      <c r="AP2210" s="0" t="str">
        <f aca="false">INDEX(lookup!$Z:$Z,MATCH($A2210,lookup!$A:$A,0))</f>
        <v>99_NCE</v>
      </c>
      <c r="AQ2210" s="0" t="str">
        <f aca="false">INDEX(lookup!$W:$W,MATCH($A2210,lookup!$A:$A,0))</f>
        <v>1_fin/acc/econ</v>
      </c>
      <c r="AS2210" s="0" t="s">
        <v>91</v>
      </c>
      <c r="AT2210" s="0" t="s">
        <v>111</v>
      </c>
      <c r="AU2210" s="0" t="s">
        <v>93</v>
      </c>
      <c r="AV2210" s="0" t="s">
        <v>2242</v>
      </c>
      <c r="AY2210" s="0" t="s">
        <v>7434</v>
      </c>
      <c r="BA2210" s="0" t="n">
        <v>1051</v>
      </c>
      <c r="BB2210" s="0" t="s">
        <v>347</v>
      </c>
      <c r="BC2210" s="0" t="s">
        <v>358</v>
      </c>
      <c r="BD2210" s="0" t="s">
        <v>142</v>
      </c>
      <c r="BE2210" s="0" t="s">
        <v>7399</v>
      </c>
      <c r="BF2210" s="0" t="s">
        <v>7431</v>
      </c>
      <c r="BI2210" s="0" t="s">
        <v>143</v>
      </c>
      <c r="BJ2210" s="0" t="s">
        <v>7435</v>
      </c>
      <c r="BK2210" s="0" t="s">
        <v>2896</v>
      </c>
      <c r="BL2210" s="0" t="s">
        <v>7436</v>
      </c>
      <c r="BM2210" s="0" t="s">
        <v>7375</v>
      </c>
      <c r="BN2210" s="0" t="s">
        <v>104</v>
      </c>
      <c r="BO2210" s="0" t="s">
        <v>105</v>
      </c>
      <c r="BP2210" s="0" t="s">
        <v>7359</v>
      </c>
      <c r="BQ2210" s="0" t="s">
        <v>127</v>
      </c>
      <c r="BT2210" s="0" t="n">
        <v>0</v>
      </c>
      <c r="BU2210" s="0" t="s">
        <v>7363</v>
      </c>
      <c r="BW2210" s="0" t="n">
        <v>2000</v>
      </c>
      <c r="BX2210" s="0" t="n">
        <v>2020</v>
      </c>
      <c r="BY2210" s="0" t="s">
        <v>7364</v>
      </c>
      <c r="BZ2210" s="0" t="n">
        <v>2010</v>
      </c>
      <c r="CA2210" s="0" t="n">
        <v>0.238095238095238</v>
      </c>
      <c r="CB2210" s="0" t="n">
        <v>0</v>
      </c>
      <c r="CC2210" s="0" t="n">
        <v>1</v>
      </c>
      <c r="CD2210" s="0" t="n">
        <v>0.00135384625458895</v>
      </c>
      <c r="CE2210" s="0" t="n">
        <v>1</v>
      </c>
    </row>
    <row r="2211" customFormat="false" ht="15" hidden="false" customHeight="false" outlineLevel="0" collapsed="false">
      <c r="A2211" s="0" t="s">
        <v>7359</v>
      </c>
      <c r="B2211" s="0" t="n">
        <v>3516</v>
      </c>
      <c r="C2211" s="0" t="n">
        <v>0.00913596905524076</v>
      </c>
      <c r="D2211" s="0" t="n">
        <v>1071</v>
      </c>
      <c r="E2211" s="0" t="n">
        <f aca="false">IF(ISNUMBER($BA2211),$BA2211,IF(AND(ISNUMBER($D2211),ISNUMBER($BW2211),ISNUMBER($BX2211)),$D2211*($BX2211-$BW2211+1),""))</f>
        <v>1071</v>
      </c>
      <c r="H2211" s="0" t="s">
        <v>118</v>
      </c>
      <c r="I2211" s="0" t="s">
        <v>842</v>
      </c>
      <c r="J2211" s="0" t="n">
        <f aca="false">IF($BW2211&lt;&gt;"",$BW2211,"")</f>
        <v>2000</v>
      </c>
      <c r="K2211" s="0" t="n">
        <f aca="false">IF($BX2211&lt;&gt;"",$BX2211,"")</f>
        <v>2020</v>
      </c>
      <c r="L2211" s="0" t="n">
        <f aca="false">IF(AND(ISNUMBER($BW2211),ISNUMBER($BX2211)),($BW2211+$BX2211)/2,"")</f>
        <v>2010</v>
      </c>
      <c r="M2211" s="0" t="n">
        <f aca="false">IF($L2211&lt;&gt;"",$L2211,"")</f>
        <v>2010</v>
      </c>
      <c r="N2211" s="0" t="n">
        <f aca="false">IF(AND(ISNUMBER($BW2211),ISNUMBER($BX2211)),MIN(1,MAX(0,($BX2211-2016+1)/($BX2211-$BW2211+1))),"")</f>
        <v>0.238095238095238</v>
      </c>
      <c r="O2211" s="0" t="n">
        <f aca="false">IF(AND(ISNUMBER($BW2211),ISNUMBER($BX2211)),MIN(1,MAX(0,($BX2211-2017+1)/($BX2211-$BW2211+1))),"")</f>
        <v>0.19047619047619</v>
      </c>
      <c r="P2211" s="0" t="n">
        <f aca="false">IF(AND(ISNUMBER($BW2211),ISNUMBER($BX2211)),MIN(1,MAX(0,($BX2211-2018+1)/($BX2211-$BW2211+1))),"")</f>
        <v>0.142857142857143</v>
      </c>
      <c r="Q2211" s="0" t="n">
        <f aca="false">IF(AND(ISNUMBER($BW2211),ISNUMBER($BX2211)),MIN(1,MAX(0,($BX2211-2019+1)/($BX2211-$BW2211+1))),"")</f>
        <v>0.0952380952380952</v>
      </c>
      <c r="R2211" s="0" t="n">
        <f aca="false">IF(AND(ISNUMBER($BW2211),ISNUMBER($BX2211)),MIN(1,MAX(0,($BX2211-2016+1)/($BX2211-$BW2211+1))),"")</f>
        <v>0.238095238095238</v>
      </c>
      <c r="S2211" s="0" t="n">
        <f aca="false">IF($L2211&lt;&gt;"",IF($L2211&gt;=2015.5,1,0),"")</f>
        <v>0</v>
      </c>
      <c r="T2211" s="0" t="n">
        <f aca="false">IF($L2211&lt;&gt;"",IF($L2211&gt;=2016,1,0),"")</f>
        <v>0</v>
      </c>
      <c r="U2211" s="0" t="n">
        <f aca="false">IF(ISNUMBER($BX2211),IF($BX2211&gt;=2016,1,0),"")</f>
        <v>1</v>
      </c>
      <c r="V2211" s="0" t="n">
        <f aca="false">IF(ISNUMBER($BW2211),IF($BW2211&gt;=2016,1,0),"")</f>
        <v>0</v>
      </c>
      <c r="W2211" s="0" t="str">
        <f aca="false">IF(AND(ISNUMBER($BW2211),ISNUMBER($BX2211)),IF($BW2211&gt;=2016,"post-only",IF($BX2211&lt;2016,"pre-only","mixed")),"")</f>
        <v>mixed</v>
      </c>
      <c r="X2211" s="0" t="n">
        <f aca="false">IF(AND(ISNUMBER($BW2211),ISNUMBER($BX2211)),MIN(1,MAX(0,($BX2211-2017+1)/($BX2211-$BW2211+1))),"")</f>
        <v>0.19047619047619</v>
      </c>
      <c r="Y2211" s="0" t="n">
        <f aca="false">IF(AND(ISNUMBER($BW2211),ISNUMBER($BX2211)),MIN(1,MAX(0,($BX2211-2018+1)/($BX2211-$BW2211+1))),"")</f>
        <v>0.142857142857143</v>
      </c>
      <c r="Z2211" s="0" t="n">
        <f aca="false">IF(AND(ISNUMBER($BW2211),ISNUMBER($BX2211)),MIN(1,MAX(0,($BX2211-2019+1)/($BX2211-$BW2211+1))),"")</f>
        <v>0.0952380952380952</v>
      </c>
      <c r="AA2211" s="0" t="n">
        <f aca="false">IF(ISNUMBER($BX2211),IF($BX2211&gt;=2017,1,0),"")</f>
        <v>1</v>
      </c>
      <c r="AB2211" s="0" t="n">
        <f aca="false">IF(ISNUMBER($BX2211),IF($BX2211&gt;=2018,1,0),"")</f>
        <v>1</v>
      </c>
      <c r="AC2211" s="0" t="n">
        <f aca="false">IF(ISNUMBER($BX2211),IF($BX2211&gt;=2019,1,0),"")</f>
        <v>1</v>
      </c>
      <c r="AD2211" s="0" t="n">
        <f aca="false">IF($L2211&lt;&gt;"",IF($L2211&gt;2013,1,0),"")</f>
        <v>0</v>
      </c>
      <c r="AE2211" s="0" t="n">
        <f aca="false">IF($L2211&lt;&gt;"",1+IF($L2211&gt;2011,1,0)+IF($L2211&gt;2014,1,0),"")</f>
        <v>1</v>
      </c>
      <c r="AF2211" s="0" t="s">
        <v>87</v>
      </c>
      <c r="AG2211" s="0" t="s">
        <v>88</v>
      </c>
      <c r="AH2211" s="0" t="s">
        <v>89</v>
      </c>
      <c r="AI2211" s="0" t="s">
        <v>90</v>
      </c>
      <c r="AJ2211" s="0" t="s">
        <v>90</v>
      </c>
      <c r="AK2211" s="0" t="str">
        <f aca="false">IF(AND($CF2211&lt;&gt;"",IFERROR(INDEX(subsample_country_map!$B:$B,MATCH($CF2211,subsample_country_map!$A:$A,0)),"")&lt;&gt;""),INDEX(subsample_country_map!$B:$B,MATCH($CF2211,subsample_country_map!$A:$A,0)),INDEX(lookup!$AA:$AA,MATCH($A2211,lookup!$A:$A,0)))</f>
        <v>99_NCE</v>
      </c>
      <c r="AL2211" s="0" t="str">
        <f aca="false">IF(AND($CF2211&lt;&gt;"",IFERROR(INDEX(subsample_country_map!$C:$C,MATCH($CF2211,subsample_country_map!$A:$A,0)),"")&lt;&gt;""),INDEX(subsample_country_map!$C:$C,MATCH($CF2211,subsample_country_map!$A:$A,0)),INDEX(lookup!$AB:$AB,MATCH($A2211,lookup!$A:$A,0)))</f>
        <v>99_NCE</v>
      </c>
      <c r="AM2211" s="0" t="str">
        <f aca="false">IF(AND($CF2211&lt;&gt;"",IFERROR(INDEX(subsample_country_map!$D:$D,MATCH($CF2211,subsample_country_map!$A:$A,0)),"")&lt;&gt;""),INDEX(subsample_country_map!$D:$D,MATCH($CF2211,subsample_country_map!$A:$A,0)),INDEX(lookup!$AC:$AC,MATCH($A2211,lookup!$A:$A,0)))</f>
        <v>99_NCE</v>
      </c>
      <c r="AN2211" s="0" t="str">
        <f aca="false">IF(AND($CF2211&lt;&gt;"",IFERROR(INDEX(subsample_country_map!$E:$E,MATCH($CF2211,subsample_country_map!$A:$A,0)),"")&lt;&gt;""),INDEX(subsample_country_map!$E:$E,MATCH($CF2211,subsample_country_map!$A:$A,0)),INDEX(lookup!$AD:$AD,MATCH($A2211,lookup!$A:$A,0)))</f>
        <v>99_NCE</v>
      </c>
      <c r="AO2211" s="0" t="str">
        <f aca="false">INDEX(lookup!$Y:$Y,MATCH($A2211,lookup!$A:$A,0))</f>
        <v>1_not published</v>
      </c>
      <c r="AP2211" s="0" t="str">
        <f aca="false">INDEX(lookup!$Z:$Z,MATCH($A2211,lookup!$A:$A,0))</f>
        <v>99_NCE</v>
      </c>
      <c r="AQ2211" s="0" t="str">
        <f aca="false">INDEX(lookup!$W:$W,MATCH($A2211,lookup!$A:$A,0))</f>
        <v>1_fin/acc/econ</v>
      </c>
      <c r="AS2211" s="0" t="s">
        <v>91</v>
      </c>
      <c r="AT2211" s="0" t="s">
        <v>111</v>
      </c>
      <c r="AU2211" s="0" t="s">
        <v>93</v>
      </c>
      <c r="AV2211" s="0" t="s">
        <v>1538</v>
      </c>
      <c r="AY2211" s="0" t="s">
        <v>7437</v>
      </c>
      <c r="BA2211" s="0" t="n">
        <v>1071</v>
      </c>
      <c r="BB2211" s="0" t="s">
        <v>347</v>
      </c>
      <c r="BC2211" s="0" t="s">
        <v>358</v>
      </c>
      <c r="BD2211" s="0" t="s">
        <v>142</v>
      </c>
      <c r="BE2211" s="0" t="s">
        <v>7399</v>
      </c>
      <c r="BF2211" s="0" t="s">
        <v>7431</v>
      </c>
      <c r="BI2211" s="0" t="s">
        <v>143</v>
      </c>
      <c r="BJ2211" s="0" t="s">
        <v>7438</v>
      </c>
      <c r="BK2211" s="0" t="s">
        <v>2896</v>
      </c>
      <c r="BL2211" s="0" t="s">
        <v>7439</v>
      </c>
      <c r="BM2211" s="0" t="s">
        <v>7362</v>
      </c>
      <c r="BN2211" s="0" t="s">
        <v>7384</v>
      </c>
      <c r="BO2211" s="0" t="s">
        <v>105</v>
      </c>
      <c r="BP2211" s="0" t="s">
        <v>7359</v>
      </c>
      <c r="BQ2211" s="0" t="s">
        <v>127</v>
      </c>
      <c r="BT2211" s="0" t="n">
        <v>0</v>
      </c>
      <c r="BU2211" s="0" t="s">
        <v>7363</v>
      </c>
      <c r="BW2211" s="0" t="n">
        <v>2000</v>
      </c>
      <c r="BX2211" s="0" t="n">
        <v>2020</v>
      </c>
      <c r="BY2211" s="0" t="s">
        <v>7364</v>
      </c>
      <c r="BZ2211" s="0" t="n">
        <v>2010</v>
      </c>
      <c r="CA2211" s="0" t="n">
        <v>0.238095238095238</v>
      </c>
      <c r="CB2211" s="0" t="n">
        <v>0</v>
      </c>
      <c r="CC2211" s="0" t="n">
        <v>1</v>
      </c>
      <c r="CD2211" s="0" t="n">
        <v>0.00913622324869043</v>
      </c>
      <c r="CE2211" s="0" t="n">
        <v>1</v>
      </c>
    </row>
    <row r="2212" customFormat="false" ht="15" hidden="false" customHeight="false" outlineLevel="0" collapsed="false">
      <c r="A2212" s="0" t="s">
        <v>7359</v>
      </c>
      <c r="B2212" s="0" t="n">
        <v>3517</v>
      </c>
      <c r="C2212" s="0" t="n">
        <v>0.0245093933409409</v>
      </c>
      <c r="D2212" s="0" t="n">
        <v>1037</v>
      </c>
      <c r="E2212" s="0" t="n">
        <f aca="false">IF(ISNUMBER($BA2212),$BA2212,IF(AND(ISNUMBER($D2212),ISNUMBER($BW2212),ISNUMBER($BX2212)),$D2212*($BX2212-$BW2212+1),""))</f>
        <v>1037</v>
      </c>
      <c r="H2212" s="0" t="s">
        <v>118</v>
      </c>
      <c r="I2212" s="0" t="s">
        <v>842</v>
      </c>
      <c r="J2212" s="0" t="n">
        <f aca="false">IF($BW2212&lt;&gt;"",$BW2212,"")</f>
        <v>2000</v>
      </c>
      <c r="K2212" s="0" t="n">
        <f aca="false">IF($BX2212&lt;&gt;"",$BX2212,"")</f>
        <v>2020</v>
      </c>
      <c r="L2212" s="0" t="n">
        <f aca="false">IF(AND(ISNUMBER($BW2212),ISNUMBER($BX2212)),($BW2212+$BX2212)/2,"")</f>
        <v>2010</v>
      </c>
      <c r="M2212" s="0" t="n">
        <f aca="false">IF($L2212&lt;&gt;"",$L2212,"")</f>
        <v>2010</v>
      </c>
      <c r="N2212" s="0" t="n">
        <f aca="false">IF(AND(ISNUMBER($BW2212),ISNUMBER($BX2212)),MIN(1,MAX(0,($BX2212-2016+1)/($BX2212-$BW2212+1))),"")</f>
        <v>0.238095238095238</v>
      </c>
      <c r="O2212" s="0" t="n">
        <f aca="false">IF(AND(ISNUMBER($BW2212),ISNUMBER($BX2212)),MIN(1,MAX(0,($BX2212-2017+1)/($BX2212-$BW2212+1))),"")</f>
        <v>0.19047619047619</v>
      </c>
      <c r="P2212" s="0" t="n">
        <f aca="false">IF(AND(ISNUMBER($BW2212),ISNUMBER($BX2212)),MIN(1,MAX(0,($BX2212-2018+1)/($BX2212-$BW2212+1))),"")</f>
        <v>0.142857142857143</v>
      </c>
      <c r="Q2212" s="0" t="n">
        <f aca="false">IF(AND(ISNUMBER($BW2212),ISNUMBER($BX2212)),MIN(1,MAX(0,($BX2212-2019+1)/($BX2212-$BW2212+1))),"")</f>
        <v>0.0952380952380952</v>
      </c>
      <c r="R2212" s="0" t="n">
        <f aca="false">IF(AND(ISNUMBER($BW2212),ISNUMBER($BX2212)),MIN(1,MAX(0,($BX2212-2016+1)/($BX2212-$BW2212+1))),"")</f>
        <v>0.238095238095238</v>
      </c>
      <c r="S2212" s="0" t="n">
        <f aca="false">IF($L2212&lt;&gt;"",IF($L2212&gt;=2015.5,1,0),"")</f>
        <v>0</v>
      </c>
      <c r="T2212" s="0" t="n">
        <f aca="false">IF($L2212&lt;&gt;"",IF($L2212&gt;=2016,1,0),"")</f>
        <v>0</v>
      </c>
      <c r="U2212" s="0" t="n">
        <f aca="false">IF(ISNUMBER($BX2212),IF($BX2212&gt;=2016,1,0),"")</f>
        <v>1</v>
      </c>
      <c r="V2212" s="0" t="n">
        <f aca="false">IF(ISNUMBER($BW2212),IF($BW2212&gt;=2016,1,0),"")</f>
        <v>0</v>
      </c>
      <c r="W2212" s="0" t="str">
        <f aca="false">IF(AND(ISNUMBER($BW2212),ISNUMBER($BX2212)),IF($BW2212&gt;=2016,"post-only",IF($BX2212&lt;2016,"pre-only","mixed")),"")</f>
        <v>mixed</v>
      </c>
      <c r="X2212" s="0" t="n">
        <f aca="false">IF(AND(ISNUMBER($BW2212),ISNUMBER($BX2212)),MIN(1,MAX(0,($BX2212-2017+1)/($BX2212-$BW2212+1))),"")</f>
        <v>0.19047619047619</v>
      </c>
      <c r="Y2212" s="0" t="n">
        <f aca="false">IF(AND(ISNUMBER($BW2212),ISNUMBER($BX2212)),MIN(1,MAX(0,($BX2212-2018+1)/($BX2212-$BW2212+1))),"")</f>
        <v>0.142857142857143</v>
      </c>
      <c r="Z2212" s="0" t="n">
        <f aca="false">IF(AND(ISNUMBER($BW2212),ISNUMBER($BX2212)),MIN(1,MAX(0,($BX2212-2019+1)/($BX2212-$BW2212+1))),"")</f>
        <v>0.0952380952380952</v>
      </c>
      <c r="AA2212" s="0" t="n">
        <f aca="false">IF(ISNUMBER($BX2212),IF($BX2212&gt;=2017,1,0),"")</f>
        <v>1</v>
      </c>
      <c r="AB2212" s="0" t="n">
        <f aca="false">IF(ISNUMBER($BX2212),IF($BX2212&gt;=2018,1,0),"")</f>
        <v>1</v>
      </c>
      <c r="AC2212" s="0" t="n">
        <f aca="false">IF(ISNUMBER($BX2212),IF($BX2212&gt;=2019,1,0),"")</f>
        <v>1</v>
      </c>
      <c r="AD2212" s="0" t="n">
        <f aca="false">IF($L2212&lt;&gt;"",IF($L2212&gt;2013,1,0),"")</f>
        <v>0</v>
      </c>
      <c r="AE2212" s="0" t="n">
        <f aca="false">IF($L2212&lt;&gt;"",1+IF($L2212&gt;2011,1,0)+IF($L2212&gt;2014,1,0),"")</f>
        <v>1</v>
      </c>
      <c r="AF2212" s="0" t="s">
        <v>87</v>
      </c>
      <c r="AG2212" s="0" t="s">
        <v>88</v>
      </c>
      <c r="AH2212" s="0" t="s">
        <v>89</v>
      </c>
      <c r="AI2212" s="0" t="s">
        <v>90</v>
      </c>
      <c r="AJ2212" s="0" t="s">
        <v>90</v>
      </c>
      <c r="AK2212" s="0" t="str">
        <f aca="false">IF(AND($CF2212&lt;&gt;"",IFERROR(INDEX(subsample_country_map!$B:$B,MATCH($CF2212,subsample_country_map!$A:$A,0)),"")&lt;&gt;""),INDEX(subsample_country_map!$B:$B,MATCH($CF2212,subsample_country_map!$A:$A,0)),INDEX(lookup!$AA:$AA,MATCH($A2212,lookup!$A:$A,0)))</f>
        <v>99_NCE</v>
      </c>
      <c r="AL2212" s="0" t="str">
        <f aca="false">IF(AND($CF2212&lt;&gt;"",IFERROR(INDEX(subsample_country_map!$C:$C,MATCH($CF2212,subsample_country_map!$A:$A,0)),"")&lt;&gt;""),INDEX(subsample_country_map!$C:$C,MATCH($CF2212,subsample_country_map!$A:$A,0)),INDEX(lookup!$AB:$AB,MATCH($A2212,lookup!$A:$A,0)))</f>
        <v>99_NCE</v>
      </c>
      <c r="AM2212" s="0" t="str">
        <f aca="false">IF(AND($CF2212&lt;&gt;"",IFERROR(INDEX(subsample_country_map!$D:$D,MATCH($CF2212,subsample_country_map!$A:$A,0)),"")&lt;&gt;""),INDEX(subsample_country_map!$D:$D,MATCH($CF2212,subsample_country_map!$A:$A,0)),INDEX(lookup!$AC:$AC,MATCH($A2212,lookup!$A:$A,0)))</f>
        <v>99_NCE</v>
      </c>
      <c r="AN2212" s="0" t="str">
        <f aca="false">IF(AND($CF2212&lt;&gt;"",IFERROR(INDEX(subsample_country_map!$E:$E,MATCH($CF2212,subsample_country_map!$A:$A,0)),"")&lt;&gt;""),INDEX(subsample_country_map!$E:$E,MATCH($CF2212,subsample_country_map!$A:$A,0)),INDEX(lookup!$AD:$AD,MATCH($A2212,lookup!$A:$A,0)))</f>
        <v>99_NCE</v>
      </c>
      <c r="AO2212" s="0" t="str">
        <f aca="false">INDEX(lookup!$Y:$Y,MATCH($A2212,lookup!$A:$A,0))</f>
        <v>1_not published</v>
      </c>
      <c r="AP2212" s="0" t="str">
        <f aca="false">INDEX(lookup!$Z:$Z,MATCH($A2212,lookup!$A:$A,0))</f>
        <v>99_NCE</v>
      </c>
      <c r="AQ2212" s="0" t="str">
        <f aca="false">INDEX(lookup!$W:$W,MATCH($A2212,lookup!$A:$A,0))</f>
        <v>1_fin/acc/econ</v>
      </c>
      <c r="AS2212" s="0" t="s">
        <v>91</v>
      </c>
      <c r="AT2212" s="0" t="s">
        <v>111</v>
      </c>
      <c r="AU2212" s="0" t="s">
        <v>93</v>
      </c>
      <c r="AV2212" s="0" t="s">
        <v>1482</v>
      </c>
      <c r="AY2212" s="0" t="s">
        <v>7440</v>
      </c>
      <c r="BA2212" s="0" t="n">
        <v>1037</v>
      </c>
      <c r="BB2212" s="0" t="s">
        <v>347</v>
      </c>
      <c r="BC2212" s="0" t="s">
        <v>358</v>
      </c>
      <c r="BD2212" s="0" t="s">
        <v>142</v>
      </c>
      <c r="BE2212" s="0" t="s">
        <v>7399</v>
      </c>
      <c r="BF2212" s="0" t="s">
        <v>7431</v>
      </c>
      <c r="BI2212" s="0" t="s">
        <v>143</v>
      </c>
      <c r="BJ2212" s="0" t="s">
        <v>7441</v>
      </c>
      <c r="BK2212" s="0" t="s">
        <v>2896</v>
      </c>
      <c r="BL2212" s="0" t="s">
        <v>7442</v>
      </c>
      <c r="BM2212" s="0" t="s">
        <v>7375</v>
      </c>
      <c r="BN2212" s="0" t="s">
        <v>7384</v>
      </c>
      <c r="BO2212" s="0" t="s">
        <v>105</v>
      </c>
      <c r="BP2212" s="0" t="s">
        <v>7359</v>
      </c>
      <c r="BQ2212" s="0" t="s">
        <v>127</v>
      </c>
      <c r="BT2212" s="0" t="n">
        <v>0</v>
      </c>
      <c r="BU2212" s="0" t="s">
        <v>7363</v>
      </c>
      <c r="BW2212" s="0" t="n">
        <v>2000</v>
      </c>
      <c r="BX2212" s="0" t="n">
        <v>2020</v>
      </c>
      <c r="BY2212" s="0" t="s">
        <v>7364</v>
      </c>
      <c r="BZ2212" s="0" t="n">
        <v>2010</v>
      </c>
      <c r="CA2212" s="0" t="n">
        <v>0.238095238095238</v>
      </c>
      <c r="CB2212" s="0" t="n">
        <v>0</v>
      </c>
      <c r="CC2212" s="0" t="n">
        <v>1</v>
      </c>
      <c r="CD2212" s="0" t="n">
        <v>0.0245143027927392</v>
      </c>
      <c r="CE2212" s="0" t="n">
        <v>1</v>
      </c>
    </row>
    <row r="2213" customFormat="false" ht="15" hidden="false" customHeight="false" outlineLevel="0" collapsed="false">
      <c r="A2213" s="0" t="s">
        <v>7359</v>
      </c>
      <c r="B2213" s="0" t="n">
        <v>3518</v>
      </c>
      <c r="C2213" s="0" t="n">
        <v>0.0137236493479278</v>
      </c>
      <c r="D2213" s="0" t="n">
        <v>4058</v>
      </c>
      <c r="E2213" s="0" t="n">
        <f aca="false">IF(ISNUMBER($BA2213),$BA2213,IF(AND(ISNUMBER($D2213),ISNUMBER($BW2213),ISNUMBER($BX2213)),$D2213*($BX2213-$BW2213+1),""))</f>
        <v>4058</v>
      </c>
      <c r="H2213" s="0" t="s">
        <v>118</v>
      </c>
      <c r="I2213" s="0" t="s">
        <v>842</v>
      </c>
      <c r="J2213" s="0" t="n">
        <f aca="false">IF($BW2213&lt;&gt;"",$BW2213,"")</f>
        <v>2000</v>
      </c>
      <c r="K2213" s="0" t="n">
        <f aca="false">IF($BX2213&lt;&gt;"",$BX2213,"")</f>
        <v>2020</v>
      </c>
      <c r="L2213" s="0" t="n">
        <f aca="false">IF(AND(ISNUMBER($BW2213),ISNUMBER($BX2213)),($BW2213+$BX2213)/2,"")</f>
        <v>2010</v>
      </c>
      <c r="M2213" s="0" t="n">
        <f aca="false">IF($L2213&lt;&gt;"",$L2213,"")</f>
        <v>2010</v>
      </c>
      <c r="N2213" s="0" t="n">
        <f aca="false">IF(AND(ISNUMBER($BW2213),ISNUMBER($BX2213)),MIN(1,MAX(0,($BX2213-2016+1)/($BX2213-$BW2213+1))),"")</f>
        <v>0.238095238095238</v>
      </c>
      <c r="O2213" s="0" t="n">
        <f aca="false">IF(AND(ISNUMBER($BW2213),ISNUMBER($BX2213)),MIN(1,MAX(0,($BX2213-2017+1)/($BX2213-$BW2213+1))),"")</f>
        <v>0.19047619047619</v>
      </c>
      <c r="P2213" s="0" t="n">
        <f aca="false">IF(AND(ISNUMBER($BW2213),ISNUMBER($BX2213)),MIN(1,MAX(0,($BX2213-2018+1)/($BX2213-$BW2213+1))),"")</f>
        <v>0.142857142857143</v>
      </c>
      <c r="Q2213" s="0" t="n">
        <f aca="false">IF(AND(ISNUMBER($BW2213),ISNUMBER($BX2213)),MIN(1,MAX(0,($BX2213-2019+1)/($BX2213-$BW2213+1))),"")</f>
        <v>0.0952380952380952</v>
      </c>
      <c r="R2213" s="0" t="n">
        <f aca="false">IF(AND(ISNUMBER($BW2213),ISNUMBER($BX2213)),MIN(1,MAX(0,($BX2213-2016+1)/($BX2213-$BW2213+1))),"")</f>
        <v>0.238095238095238</v>
      </c>
      <c r="S2213" s="0" t="n">
        <f aca="false">IF($L2213&lt;&gt;"",IF($L2213&gt;=2015.5,1,0),"")</f>
        <v>0</v>
      </c>
      <c r="T2213" s="0" t="n">
        <f aca="false">IF($L2213&lt;&gt;"",IF($L2213&gt;=2016,1,0),"")</f>
        <v>0</v>
      </c>
      <c r="U2213" s="0" t="n">
        <f aca="false">IF(ISNUMBER($BX2213),IF($BX2213&gt;=2016,1,0),"")</f>
        <v>1</v>
      </c>
      <c r="V2213" s="0" t="n">
        <f aca="false">IF(ISNUMBER($BW2213),IF($BW2213&gt;=2016,1,0),"")</f>
        <v>0</v>
      </c>
      <c r="W2213" s="0" t="str">
        <f aca="false">IF(AND(ISNUMBER($BW2213),ISNUMBER($BX2213)),IF($BW2213&gt;=2016,"post-only",IF($BX2213&lt;2016,"pre-only","mixed")),"")</f>
        <v>mixed</v>
      </c>
      <c r="X2213" s="0" t="n">
        <f aca="false">IF(AND(ISNUMBER($BW2213),ISNUMBER($BX2213)),MIN(1,MAX(0,($BX2213-2017+1)/($BX2213-$BW2213+1))),"")</f>
        <v>0.19047619047619</v>
      </c>
      <c r="Y2213" s="0" t="n">
        <f aca="false">IF(AND(ISNUMBER($BW2213),ISNUMBER($BX2213)),MIN(1,MAX(0,($BX2213-2018+1)/($BX2213-$BW2213+1))),"")</f>
        <v>0.142857142857143</v>
      </c>
      <c r="Z2213" s="0" t="n">
        <f aca="false">IF(AND(ISNUMBER($BW2213),ISNUMBER($BX2213)),MIN(1,MAX(0,($BX2213-2019+1)/($BX2213-$BW2213+1))),"")</f>
        <v>0.0952380952380952</v>
      </c>
      <c r="AA2213" s="0" t="n">
        <f aca="false">IF(ISNUMBER($BX2213),IF($BX2213&gt;=2017,1,0),"")</f>
        <v>1</v>
      </c>
      <c r="AB2213" s="0" t="n">
        <f aca="false">IF(ISNUMBER($BX2213),IF($BX2213&gt;=2018,1,0),"")</f>
        <v>1</v>
      </c>
      <c r="AC2213" s="0" t="n">
        <f aca="false">IF(ISNUMBER($BX2213),IF($BX2213&gt;=2019,1,0),"")</f>
        <v>1</v>
      </c>
      <c r="AD2213" s="0" t="n">
        <f aca="false">IF($L2213&lt;&gt;"",IF($L2213&gt;2013,1,0),"")</f>
        <v>0</v>
      </c>
      <c r="AE2213" s="0" t="n">
        <f aca="false">IF($L2213&lt;&gt;"",1+IF($L2213&gt;2011,1,0)+IF($L2213&gt;2014,1,0),"")</f>
        <v>1</v>
      </c>
      <c r="AF2213" s="0" t="s">
        <v>87</v>
      </c>
      <c r="AG2213" s="0" t="s">
        <v>88</v>
      </c>
      <c r="AH2213" s="0" t="s">
        <v>89</v>
      </c>
      <c r="AI2213" s="0" t="s">
        <v>90</v>
      </c>
      <c r="AJ2213" s="0" t="s">
        <v>90</v>
      </c>
      <c r="AK2213" s="0" t="str">
        <f aca="false">IF(AND($CF2213&lt;&gt;"",IFERROR(INDEX(subsample_country_map!$B:$B,MATCH($CF2213,subsample_country_map!$A:$A,0)),"")&lt;&gt;""),INDEX(subsample_country_map!$B:$B,MATCH($CF2213,subsample_country_map!$A:$A,0)),INDEX(lookup!$AA:$AA,MATCH($A2213,lookup!$A:$A,0)))</f>
        <v>99_NCE</v>
      </c>
      <c r="AL2213" s="0" t="str">
        <f aca="false">IF(AND($CF2213&lt;&gt;"",IFERROR(INDEX(subsample_country_map!$C:$C,MATCH($CF2213,subsample_country_map!$A:$A,0)),"")&lt;&gt;""),INDEX(subsample_country_map!$C:$C,MATCH($CF2213,subsample_country_map!$A:$A,0)),INDEX(lookup!$AB:$AB,MATCH($A2213,lookup!$A:$A,0)))</f>
        <v>99_NCE</v>
      </c>
      <c r="AM2213" s="0" t="str">
        <f aca="false">IF(AND($CF2213&lt;&gt;"",IFERROR(INDEX(subsample_country_map!$D:$D,MATCH($CF2213,subsample_country_map!$A:$A,0)),"")&lt;&gt;""),INDEX(subsample_country_map!$D:$D,MATCH($CF2213,subsample_country_map!$A:$A,0)),INDEX(lookup!$AC:$AC,MATCH($A2213,lookup!$A:$A,0)))</f>
        <v>99_NCE</v>
      </c>
      <c r="AN2213" s="0" t="str">
        <f aca="false">IF(AND($CF2213&lt;&gt;"",IFERROR(INDEX(subsample_country_map!$E:$E,MATCH($CF2213,subsample_country_map!$A:$A,0)),"")&lt;&gt;""),INDEX(subsample_country_map!$E:$E,MATCH($CF2213,subsample_country_map!$A:$A,0)),INDEX(lookup!$AD:$AD,MATCH($A2213,lookup!$A:$A,0)))</f>
        <v>99_NCE</v>
      </c>
      <c r="AO2213" s="0" t="str">
        <f aca="false">INDEX(lookup!$Y:$Y,MATCH($A2213,lookup!$A:$A,0))</f>
        <v>1_not published</v>
      </c>
      <c r="AP2213" s="0" t="str">
        <f aca="false">INDEX(lookup!$Z:$Z,MATCH($A2213,lookup!$A:$A,0))</f>
        <v>99_NCE</v>
      </c>
      <c r="AQ2213" s="0" t="str">
        <f aca="false">INDEX(lookup!$W:$W,MATCH($A2213,lookup!$A:$A,0))</f>
        <v>1_fin/acc/econ</v>
      </c>
      <c r="AS2213" s="0" t="s">
        <v>91</v>
      </c>
      <c r="AT2213" s="0" t="s">
        <v>111</v>
      </c>
      <c r="AU2213" s="0" t="s">
        <v>93</v>
      </c>
      <c r="AV2213" s="0" t="s">
        <v>214</v>
      </c>
      <c r="AY2213" s="0" t="s">
        <v>3269</v>
      </c>
      <c r="BA2213" s="0" t="n">
        <v>4058</v>
      </c>
      <c r="BB2213" s="0" t="s">
        <v>347</v>
      </c>
      <c r="BC2213" s="0" t="s">
        <v>358</v>
      </c>
      <c r="BD2213" s="0" t="s">
        <v>142</v>
      </c>
      <c r="BE2213" s="0" t="s">
        <v>7443</v>
      </c>
      <c r="BF2213" s="0" t="s">
        <v>7444</v>
      </c>
      <c r="BI2213" s="0" t="s">
        <v>189</v>
      </c>
      <c r="BJ2213" s="0" t="s">
        <v>7401</v>
      </c>
      <c r="BK2213" s="0" t="s">
        <v>2904</v>
      </c>
      <c r="BL2213" s="0" t="s">
        <v>7445</v>
      </c>
      <c r="BM2213" s="0" t="s">
        <v>7362</v>
      </c>
      <c r="BN2213" s="0" t="s">
        <v>104</v>
      </c>
      <c r="BO2213" s="0" t="s">
        <v>105</v>
      </c>
      <c r="BP2213" s="0" t="s">
        <v>7359</v>
      </c>
      <c r="BQ2213" s="0" t="s">
        <v>127</v>
      </c>
      <c r="BT2213" s="0" t="n">
        <v>0</v>
      </c>
      <c r="BU2213" s="0" t="s">
        <v>7363</v>
      </c>
      <c r="BW2213" s="0" t="n">
        <v>2000</v>
      </c>
      <c r="BX2213" s="0" t="n">
        <v>2020</v>
      </c>
      <c r="BY2213" s="0" t="s">
        <v>7364</v>
      </c>
      <c r="BZ2213" s="0" t="n">
        <v>2010</v>
      </c>
      <c r="CA2213" s="0" t="n">
        <v>0.238095238095238</v>
      </c>
      <c r="CB2213" s="0" t="n">
        <v>0</v>
      </c>
      <c r="CC2213" s="0" t="n">
        <v>1</v>
      </c>
      <c r="CD2213" s="0" t="n">
        <v>0.0137245110093798</v>
      </c>
      <c r="CE2213" s="0" t="n">
        <v>1</v>
      </c>
    </row>
    <row r="2214" customFormat="false" ht="15" hidden="false" customHeight="false" outlineLevel="0" collapsed="false">
      <c r="A2214" s="0" t="s">
        <v>7359</v>
      </c>
      <c r="B2214" s="0" t="n">
        <v>3519</v>
      </c>
      <c r="C2214" s="0" t="n">
        <v>0.0140639525274595</v>
      </c>
      <c r="D2214" s="0" t="n">
        <v>3864</v>
      </c>
      <c r="E2214" s="0" t="n">
        <f aca="false">IF(ISNUMBER($BA2214),$BA2214,IF(AND(ISNUMBER($D2214),ISNUMBER($BW2214),ISNUMBER($BX2214)),$D2214*($BX2214-$BW2214+1),""))</f>
        <v>3864</v>
      </c>
      <c r="H2214" s="0" t="s">
        <v>118</v>
      </c>
      <c r="I2214" s="0" t="s">
        <v>842</v>
      </c>
      <c r="J2214" s="0" t="n">
        <f aca="false">IF($BW2214&lt;&gt;"",$BW2214,"")</f>
        <v>2000</v>
      </c>
      <c r="K2214" s="0" t="n">
        <f aca="false">IF($BX2214&lt;&gt;"",$BX2214,"")</f>
        <v>2020</v>
      </c>
      <c r="L2214" s="0" t="n">
        <f aca="false">IF(AND(ISNUMBER($BW2214),ISNUMBER($BX2214)),($BW2214+$BX2214)/2,"")</f>
        <v>2010</v>
      </c>
      <c r="M2214" s="0" t="n">
        <f aca="false">IF($L2214&lt;&gt;"",$L2214,"")</f>
        <v>2010</v>
      </c>
      <c r="N2214" s="0" t="n">
        <f aca="false">IF(AND(ISNUMBER($BW2214),ISNUMBER($BX2214)),MIN(1,MAX(0,($BX2214-2016+1)/($BX2214-$BW2214+1))),"")</f>
        <v>0.238095238095238</v>
      </c>
      <c r="O2214" s="0" t="n">
        <f aca="false">IF(AND(ISNUMBER($BW2214),ISNUMBER($BX2214)),MIN(1,MAX(0,($BX2214-2017+1)/($BX2214-$BW2214+1))),"")</f>
        <v>0.19047619047619</v>
      </c>
      <c r="P2214" s="0" t="n">
        <f aca="false">IF(AND(ISNUMBER($BW2214),ISNUMBER($BX2214)),MIN(1,MAX(0,($BX2214-2018+1)/($BX2214-$BW2214+1))),"")</f>
        <v>0.142857142857143</v>
      </c>
      <c r="Q2214" s="0" t="n">
        <f aca="false">IF(AND(ISNUMBER($BW2214),ISNUMBER($BX2214)),MIN(1,MAX(0,($BX2214-2019+1)/($BX2214-$BW2214+1))),"")</f>
        <v>0.0952380952380952</v>
      </c>
      <c r="R2214" s="0" t="n">
        <f aca="false">IF(AND(ISNUMBER($BW2214),ISNUMBER($BX2214)),MIN(1,MAX(0,($BX2214-2016+1)/($BX2214-$BW2214+1))),"")</f>
        <v>0.238095238095238</v>
      </c>
      <c r="S2214" s="0" t="n">
        <f aca="false">IF($L2214&lt;&gt;"",IF($L2214&gt;=2015.5,1,0),"")</f>
        <v>0</v>
      </c>
      <c r="T2214" s="0" t="n">
        <f aca="false">IF($L2214&lt;&gt;"",IF($L2214&gt;=2016,1,0),"")</f>
        <v>0</v>
      </c>
      <c r="U2214" s="0" t="n">
        <f aca="false">IF(ISNUMBER($BX2214),IF($BX2214&gt;=2016,1,0),"")</f>
        <v>1</v>
      </c>
      <c r="V2214" s="0" t="n">
        <f aca="false">IF(ISNUMBER($BW2214),IF($BW2214&gt;=2016,1,0),"")</f>
        <v>0</v>
      </c>
      <c r="W2214" s="0" t="str">
        <f aca="false">IF(AND(ISNUMBER($BW2214),ISNUMBER($BX2214)),IF($BW2214&gt;=2016,"post-only",IF($BX2214&lt;2016,"pre-only","mixed")),"")</f>
        <v>mixed</v>
      </c>
      <c r="X2214" s="0" t="n">
        <f aca="false">IF(AND(ISNUMBER($BW2214),ISNUMBER($BX2214)),MIN(1,MAX(0,($BX2214-2017+1)/($BX2214-$BW2214+1))),"")</f>
        <v>0.19047619047619</v>
      </c>
      <c r="Y2214" s="0" t="n">
        <f aca="false">IF(AND(ISNUMBER($BW2214),ISNUMBER($BX2214)),MIN(1,MAX(0,($BX2214-2018+1)/($BX2214-$BW2214+1))),"")</f>
        <v>0.142857142857143</v>
      </c>
      <c r="Z2214" s="0" t="n">
        <f aca="false">IF(AND(ISNUMBER($BW2214),ISNUMBER($BX2214)),MIN(1,MAX(0,($BX2214-2019+1)/($BX2214-$BW2214+1))),"")</f>
        <v>0.0952380952380952</v>
      </c>
      <c r="AA2214" s="0" t="n">
        <f aca="false">IF(ISNUMBER($BX2214),IF($BX2214&gt;=2017,1,0),"")</f>
        <v>1</v>
      </c>
      <c r="AB2214" s="0" t="n">
        <f aca="false">IF(ISNUMBER($BX2214),IF($BX2214&gt;=2018,1,0),"")</f>
        <v>1</v>
      </c>
      <c r="AC2214" s="0" t="n">
        <f aca="false">IF(ISNUMBER($BX2214),IF($BX2214&gt;=2019,1,0),"")</f>
        <v>1</v>
      </c>
      <c r="AD2214" s="0" t="n">
        <f aca="false">IF($L2214&lt;&gt;"",IF($L2214&gt;2013,1,0),"")</f>
        <v>0</v>
      </c>
      <c r="AE2214" s="0" t="n">
        <f aca="false">IF($L2214&lt;&gt;"",1+IF($L2214&gt;2011,1,0)+IF($L2214&gt;2014,1,0),"")</f>
        <v>1</v>
      </c>
      <c r="AF2214" s="0" t="s">
        <v>87</v>
      </c>
      <c r="AG2214" s="0" t="s">
        <v>88</v>
      </c>
      <c r="AH2214" s="0" t="s">
        <v>89</v>
      </c>
      <c r="AI2214" s="0" t="s">
        <v>90</v>
      </c>
      <c r="AJ2214" s="0" t="s">
        <v>90</v>
      </c>
      <c r="AK2214" s="0" t="str">
        <f aca="false">IF(AND($CF2214&lt;&gt;"",IFERROR(INDEX(subsample_country_map!$B:$B,MATCH($CF2214,subsample_country_map!$A:$A,0)),"")&lt;&gt;""),INDEX(subsample_country_map!$B:$B,MATCH($CF2214,subsample_country_map!$A:$A,0)),INDEX(lookup!$AA:$AA,MATCH($A2214,lookup!$A:$A,0)))</f>
        <v>99_NCE</v>
      </c>
      <c r="AL2214" s="0" t="str">
        <f aca="false">IF(AND($CF2214&lt;&gt;"",IFERROR(INDEX(subsample_country_map!$C:$C,MATCH($CF2214,subsample_country_map!$A:$A,0)),"")&lt;&gt;""),INDEX(subsample_country_map!$C:$C,MATCH($CF2214,subsample_country_map!$A:$A,0)),INDEX(lookup!$AB:$AB,MATCH($A2214,lookup!$A:$A,0)))</f>
        <v>99_NCE</v>
      </c>
      <c r="AM2214" s="0" t="str">
        <f aca="false">IF(AND($CF2214&lt;&gt;"",IFERROR(INDEX(subsample_country_map!$D:$D,MATCH($CF2214,subsample_country_map!$A:$A,0)),"")&lt;&gt;""),INDEX(subsample_country_map!$D:$D,MATCH($CF2214,subsample_country_map!$A:$A,0)),INDEX(lookup!$AC:$AC,MATCH($A2214,lookup!$A:$A,0)))</f>
        <v>99_NCE</v>
      </c>
      <c r="AN2214" s="0" t="str">
        <f aca="false">IF(AND($CF2214&lt;&gt;"",IFERROR(INDEX(subsample_country_map!$E:$E,MATCH($CF2214,subsample_country_map!$A:$A,0)),"")&lt;&gt;""),INDEX(subsample_country_map!$E:$E,MATCH($CF2214,subsample_country_map!$A:$A,0)),INDEX(lookup!$AD:$AD,MATCH($A2214,lookup!$A:$A,0)))</f>
        <v>99_NCE</v>
      </c>
      <c r="AO2214" s="0" t="str">
        <f aca="false">INDEX(lookup!$Y:$Y,MATCH($A2214,lookup!$A:$A,0))</f>
        <v>1_not published</v>
      </c>
      <c r="AP2214" s="0" t="str">
        <f aca="false">INDEX(lookup!$Z:$Z,MATCH($A2214,lookup!$A:$A,0))</f>
        <v>99_NCE</v>
      </c>
      <c r="AQ2214" s="0" t="str">
        <f aca="false">INDEX(lookup!$W:$W,MATCH($A2214,lookup!$A:$A,0))</f>
        <v>1_fin/acc/econ</v>
      </c>
      <c r="AS2214" s="0" t="s">
        <v>91</v>
      </c>
      <c r="AT2214" s="0" t="s">
        <v>111</v>
      </c>
      <c r="AU2214" s="0" t="s">
        <v>93</v>
      </c>
      <c r="AV2214" s="0" t="s">
        <v>406</v>
      </c>
      <c r="AY2214" s="0" t="s">
        <v>3269</v>
      </c>
      <c r="BA2214" s="0" t="n">
        <v>3864</v>
      </c>
      <c r="BB2214" s="0" t="s">
        <v>347</v>
      </c>
      <c r="BC2214" s="0" t="s">
        <v>358</v>
      </c>
      <c r="BD2214" s="0" t="s">
        <v>142</v>
      </c>
      <c r="BE2214" s="0" t="s">
        <v>7443</v>
      </c>
      <c r="BF2214" s="0" t="s">
        <v>7444</v>
      </c>
      <c r="BI2214" s="0" t="s">
        <v>189</v>
      </c>
      <c r="BJ2214" s="0" t="s">
        <v>7403</v>
      </c>
      <c r="BK2214" s="0" t="s">
        <v>2904</v>
      </c>
      <c r="BL2214" s="0" t="s">
        <v>7446</v>
      </c>
      <c r="BM2214" s="0" t="s">
        <v>7375</v>
      </c>
      <c r="BN2214" s="0" t="s">
        <v>104</v>
      </c>
      <c r="BO2214" s="0" t="s">
        <v>105</v>
      </c>
      <c r="BP2214" s="0" t="s">
        <v>7359</v>
      </c>
      <c r="BQ2214" s="0" t="s">
        <v>127</v>
      </c>
      <c r="BT2214" s="0" t="n">
        <v>0</v>
      </c>
      <c r="BU2214" s="0" t="s">
        <v>7363</v>
      </c>
      <c r="BW2214" s="0" t="n">
        <v>2000</v>
      </c>
      <c r="BX2214" s="0" t="n">
        <v>2020</v>
      </c>
      <c r="BY2214" s="0" t="s">
        <v>7364</v>
      </c>
      <c r="BZ2214" s="0" t="n">
        <v>2010</v>
      </c>
      <c r="CA2214" s="0" t="n">
        <v>0.238095238095238</v>
      </c>
      <c r="CB2214" s="0" t="n">
        <v>0</v>
      </c>
      <c r="CC2214" s="0" t="n">
        <v>1</v>
      </c>
      <c r="CD2214" s="0" t="n">
        <v>0.0140648798962274</v>
      </c>
      <c r="CE2214" s="0" t="n">
        <v>1</v>
      </c>
    </row>
    <row r="2215" customFormat="false" ht="15" hidden="false" customHeight="false" outlineLevel="0" collapsed="false">
      <c r="A2215" s="0" t="s">
        <v>7359</v>
      </c>
      <c r="B2215" s="0" t="n">
        <v>3520</v>
      </c>
      <c r="C2215" s="0" t="n">
        <v>0.0143819430486049</v>
      </c>
      <c r="D2215" s="0" t="n">
        <v>4051</v>
      </c>
      <c r="E2215" s="0" t="n">
        <f aca="false">IF(ISNUMBER($BA2215),$BA2215,IF(AND(ISNUMBER($D2215),ISNUMBER($BW2215),ISNUMBER($BX2215)),$D2215*($BX2215-$BW2215+1),""))</f>
        <v>4051</v>
      </c>
      <c r="H2215" s="0" t="s">
        <v>118</v>
      </c>
      <c r="I2215" s="0" t="s">
        <v>842</v>
      </c>
      <c r="J2215" s="0" t="n">
        <f aca="false">IF($BW2215&lt;&gt;"",$BW2215,"")</f>
        <v>2000</v>
      </c>
      <c r="K2215" s="0" t="n">
        <f aca="false">IF($BX2215&lt;&gt;"",$BX2215,"")</f>
        <v>2020</v>
      </c>
      <c r="L2215" s="0" t="n">
        <f aca="false">IF(AND(ISNUMBER($BW2215),ISNUMBER($BX2215)),($BW2215+$BX2215)/2,"")</f>
        <v>2010</v>
      </c>
      <c r="M2215" s="0" t="n">
        <f aca="false">IF($L2215&lt;&gt;"",$L2215,"")</f>
        <v>2010</v>
      </c>
      <c r="N2215" s="0" t="n">
        <f aca="false">IF(AND(ISNUMBER($BW2215),ISNUMBER($BX2215)),MIN(1,MAX(0,($BX2215-2016+1)/($BX2215-$BW2215+1))),"")</f>
        <v>0.238095238095238</v>
      </c>
      <c r="O2215" s="0" t="n">
        <f aca="false">IF(AND(ISNUMBER($BW2215),ISNUMBER($BX2215)),MIN(1,MAX(0,($BX2215-2017+1)/($BX2215-$BW2215+1))),"")</f>
        <v>0.19047619047619</v>
      </c>
      <c r="P2215" s="0" t="n">
        <f aca="false">IF(AND(ISNUMBER($BW2215),ISNUMBER($BX2215)),MIN(1,MAX(0,($BX2215-2018+1)/($BX2215-$BW2215+1))),"")</f>
        <v>0.142857142857143</v>
      </c>
      <c r="Q2215" s="0" t="n">
        <f aca="false">IF(AND(ISNUMBER($BW2215),ISNUMBER($BX2215)),MIN(1,MAX(0,($BX2215-2019+1)/($BX2215-$BW2215+1))),"")</f>
        <v>0.0952380952380952</v>
      </c>
      <c r="R2215" s="0" t="n">
        <f aca="false">IF(AND(ISNUMBER($BW2215),ISNUMBER($BX2215)),MIN(1,MAX(0,($BX2215-2016+1)/($BX2215-$BW2215+1))),"")</f>
        <v>0.238095238095238</v>
      </c>
      <c r="S2215" s="0" t="n">
        <f aca="false">IF($L2215&lt;&gt;"",IF($L2215&gt;=2015.5,1,0),"")</f>
        <v>0</v>
      </c>
      <c r="T2215" s="0" t="n">
        <f aca="false">IF($L2215&lt;&gt;"",IF($L2215&gt;=2016,1,0),"")</f>
        <v>0</v>
      </c>
      <c r="U2215" s="0" t="n">
        <f aca="false">IF(ISNUMBER($BX2215),IF($BX2215&gt;=2016,1,0),"")</f>
        <v>1</v>
      </c>
      <c r="V2215" s="0" t="n">
        <f aca="false">IF(ISNUMBER($BW2215),IF($BW2215&gt;=2016,1,0),"")</f>
        <v>0</v>
      </c>
      <c r="W2215" s="0" t="str">
        <f aca="false">IF(AND(ISNUMBER($BW2215),ISNUMBER($BX2215)),IF($BW2215&gt;=2016,"post-only",IF($BX2215&lt;2016,"pre-only","mixed")),"")</f>
        <v>mixed</v>
      </c>
      <c r="X2215" s="0" t="n">
        <f aca="false">IF(AND(ISNUMBER($BW2215),ISNUMBER($BX2215)),MIN(1,MAX(0,($BX2215-2017+1)/($BX2215-$BW2215+1))),"")</f>
        <v>0.19047619047619</v>
      </c>
      <c r="Y2215" s="0" t="n">
        <f aca="false">IF(AND(ISNUMBER($BW2215),ISNUMBER($BX2215)),MIN(1,MAX(0,($BX2215-2018+1)/($BX2215-$BW2215+1))),"")</f>
        <v>0.142857142857143</v>
      </c>
      <c r="Z2215" s="0" t="n">
        <f aca="false">IF(AND(ISNUMBER($BW2215),ISNUMBER($BX2215)),MIN(1,MAX(0,($BX2215-2019+1)/($BX2215-$BW2215+1))),"")</f>
        <v>0.0952380952380952</v>
      </c>
      <c r="AA2215" s="0" t="n">
        <f aca="false">IF(ISNUMBER($BX2215),IF($BX2215&gt;=2017,1,0),"")</f>
        <v>1</v>
      </c>
      <c r="AB2215" s="0" t="n">
        <f aca="false">IF(ISNUMBER($BX2215),IF($BX2215&gt;=2018,1,0),"")</f>
        <v>1</v>
      </c>
      <c r="AC2215" s="0" t="n">
        <f aca="false">IF(ISNUMBER($BX2215),IF($BX2215&gt;=2019,1,0),"")</f>
        <v>1</v>
      </c>
      <c r="AD2215" s="0" t="n">
        <f aca="false">IF($L2215&lt;&gt;"",IF($L2215&gt;2013,1,0),"")</f>
        <v>0</v>
      </c>
      <c r="AE2215" s="0" t="n">
        <f aca="false">IF($L2215&lt;&gt;"",1+IF($L2215&gt;2011,1,0)+IF($L2215&gt;2014,1,0),"")</f>
        <v>1</v>
      </c>
      <c r="AF2215" s="0" t="s">
        <v>87</v>
      </c>
      <c r="AG2215" s="0" t="s">
        <v>88</v>
      </c>
      <c r="AH2215" s="0" t="s">
        <v>89</v>
      </c>
      <c r="AI2215" s="0" t="s">
        <v>90</v>
      </c>
      <c r="AJ2215" s="0" t="s">
        <v>90</v>
      </c>
      <c r="AK2215" s="0" t="str">
        <f aca="false">IF(AND($CF2215&lt;&gt;"",IFERROR(INDEX(subsample_country_map!$B:$B,MATCH($CF2215,subsample_country_map!$A:$A,0)),"")&lt;&gt;""),INDEX(subsample_country_map!$B:$B,MATCH($CF2215,subsample_country_map!$A:$A,0)),INDEX(lookup!$AA:$AA,MATCH($A2215,lookup!$A:$A,0)))</f>
        <v>99_NCE</v>
      </c>
      <c r="AL2215" s="0" t="str">
        <f aca="false">IF(AND($CF2215&lt;&gt;"",IFERROR(INDEX(subsample_country_map!$C:$C,MATCH($CF2215,subsample_country_map!$A:$A,0)),"")&lt;&gt;""),INDEX(subsample_country_map!$C:$C,MATCH($CF2215,subsample_country_map!$A:$A,0)),INDEX(lookup!$AB:$AB,MATCH($A2215,lookup!$A:$A,0)))</f>
        <v>99_NCE</v>
      </c>
      <c r="AM2215" s="0" t="str">
        <f aca="false">IF(AND($CF2215&lt;&gt;"",IFERROR(INDEX(subsample_country_map!$D:$D,MATCH($CF2215,subsample_country_map!$A:$A,0)),"")&lt;&gt;""),INDEX(subsample_country_map!$D:$D,MATCH($CF2215,subsample_country_map!$A:$A,0)),INDEX(lookup!$AC:$AC,MATCH($A2215,lookup!$A:$A,0)))</f>
        <v>99_NCE</v>
      </c>
      <c r="AN2215" s="0" t="str">
        <f aca="false">IF(AND($CF2215&lt;&gt;"",IFERROR(INDEX(subsample_country_map!$E:$E,MATCH($CF2215,subsample_country_map!$A:$A,0)),"")&lt;&gt;""),INDEX(subsample_country_map!$E:$E,MATCH($CF2215,subsample_country_map!$A:$A,0)),INDEX(lookup!$AD:$AD,MATCH($A2215,lookup!$A:$A,0)))</f>
        <v>99_NCE</v>
      </c>
      <c r="AO2215" s="0" t="str">
        <f aca="false">INDEX(lookup!$Y:$Y,MATCH($A2215,lookup!$A:$A,0))</f>
        <v>1_not published</v>
      </c>
      <c r="AP2215" s="0" t="str">
        <f aca="false">INDEX(lookup!$Z:$Z,MATCH($A2215,lookup!$A:$A,0))</f>
        <v>99_NCE</v>
      </c>
      <c r="AQ2215" s="0" t="str">
        <f aca="false">INDEX(lookup!$W:$W,MATCH($A2215,lookup!$A:$A,0))</f>
        <v>1_fin/acc/econ</v>
      </c>
      <c r="AS2215" s="0" t="s">
        <v>91</v>
      </c>
      <c r="AT2215" s="0" t="s">
        <v>111</v>
      </c>
      <c r="AU2215" s="0" t="s">
        <v>93</v>
      </c>
      <c r="AV2215" s="0" t="s">
        <v>2383</v>
      </c>
      <c r="AY2215" s="0" t="s">
        <v>4415</v>
      </c>
      <c r="BA2215" s="0" t="n">
        <v>4051</v>
      </c>
      <c r="BB2215" s="0" t="s">
        <v>347</v>
      </c>
      <c r="BC2215" s="0" t="s">
        <v>358</v>
      </c>
      <c r="BD2215" s="0" t="s">
        <v>142</v>
      </c>
      <c r="BE2215" s="0" t="s">
        <v>7443</v>
      </c>
      <c r="BF2215" s="0" t="s">
        <v>7444</v>
      </c>
      <c r="BI2215" s="0" t="s">
        <v>189</v>
      </c>
      <c r="BJ2215" s="0" t="s">
        <v>7405</v>
      </c>
      <c r="BK2215" s="0" t="s">
        <v>2904</v>
      </c>
      <c r="BL2215" s="0" t="s">
        <v>7447</v>
      </c>
      <c r="BM2215" s="0" t="s">
        <v>7362</v>
      </c>
      <c r="BN2215" s="0" t="s">
        <v>7384</v>
      </c>
      <c r="BO2215" s="0" t="s">
        <v>105</v>
      </c>
      <c r="BP2215" s="0" t="s">
        <v>7359</v>
      </c>
      <c r="BQ2215" s="0" t="s">
        <v>127</v>
      </c>
      <c r="BT2215" s="0" t="n">
        <v>0</v>
      </c>
      <c r="BU2215" s="0" t="s">
        <v>7363</v>
      </c>
      <c r="BW2215" s="0" t="n">
        <v>2000</v>
      </c>
      <c r="BX2215" s="0" t="n">
        <v>2020</v>
      </c>
      <c r="BY2215" s="0" t="s">
        <v>7364</v>
      </c>
      <c r="BZ2215" s="0" t="n">
        <v>2010</v>
      </c>
      <c r="CA2215" s="0" t="n">
        <v>0.238095238095238</v>
      </c>
      <c r="CB2215" s="0" t="n">
        <v>0</v>
      </c>
      <c r="CC2215" s="0" t="n">
        <v>1</v>
      </c>
      <c r="CD2215" s="0" t="n">
        <v>0.0143829347600871</v>
      </c>
      <c r="CE2215" s="0" t="n">
        <v>1</v>
      </c>
    </row>
    <row r="2216" customFormat="false" ht="15" hidden="false" customHeight="false" outlineLevel="0" collapsed="false">
      <c r="A2216" s="0" t="s">
        <v>7359</v>
      </c>
      <c r="B2216" s="0" t="n">
        <v>3521</v>
      </c>
      <c r="C2216" s="0" t="n">
        <v>0.00605125539976454</v>
      </c>
      <c r="D2216" s="0" t="n">
        <v>3859</v>
      </c>
      <c r="E2216" s="0" t="n">
        <f aca="false">IF(ISNUMBER($BA2216),$BA2216,IF(AND(ISNUMBER($D2216),ISNUMBER($BW2216),ISNUMBER($BX2216)),$D2216*($BX2216-$BW2216+1),""))</f>
        <v>3859</v>
      </c>
      <c r="H2216" s="0" t="s">
        <v>118</v>
      </c>
      <c r="I2216" s="0" t="s">
        <v>842</v>
      </c>
      <c r="J2216" s="0" t="n">
        <f aca="false">IF($BW2216&lt;&gt;"",$BW2216,"")</f>
        <v>2000</v>
      </c>
      <c r="K2216" s="0" t="n">
        <f aca="false">IF($BX2216&lt;&gt;"",$BX2216,"")</f>
        <v>2020</v>
      </c>
      <c r="L2216" s="0" t="n">
        <f aca="false">IF(AND(ISNUMBER($BW2216),ISNUMBER($BX2216)),($BW2216+$BX2216)/2,"")</f>
        <v>2010</v>
      </c>
      <c r="M2216" s="0" t="n">
        <f aca="false">IF($L2216&lt;&gt;"",$L2216,"")</f>
        <v>2010</v>
      </c>
      <c r="N2216" s="0" t="n">
        <f aca="false">IF(AND(ISNUMBER($BW2216),ISNUMBER($BX2216)),MIN(1,MAX(0,($BX2216-2016+1)/($BX2216-$BW2216+1))),"")</f>
        <v>0.238095238095238</v>
      </c>
      <c r="O2216" s="0" t="n">
        <f aca="false">IF(AND(ISNUMBER($BW2216),ISNUMBER($BX2216)),MIN(1,MAX(0,($BX2216-2017+1)/($BX2216-$BW2216+1))),"")</f>
        <v>0.19047619047619</v>
      </c>
      <c r="P2216" s="0" t="n">
        <f aca="false">IF(AND(ISNUMBER($BW2216),ISNUMBER($BX2216)),MIN(1,MAX(0,($BX2216-2018+1)/($BX2216-$BW2216+1))),"")</f>
        <v>0.142857142857143</v>
      </c>
      <c r="Q2216" s="0" t="n">
        <f aca="false">IF(AND(ISNUMBER($BW2216),ISNUMBER($BX2216)),MIN(1,MAX(0,($BX2216-2019+1)/($BX2216-$BW2216+1))),"")</f>
        <v>0.0952380952380952</v>
      </c>
      <c r="R2216" s="0" t="n">
        <f aca="false">IF(AND(ISNUMBER($BW2216),ISNUMBER($BX2216)),MIN(1,MAX(0,($BX2216-2016+1)/($BX2216-$BW2216+1))),"")</f>
        <v>0.238095238095238</v>
      </c>
      <c r="S2216" s="0" t="n">
        <f aca="false">IF($L2216&lt;&gt;"",IF($L2216&gt;=2015.5,1,0),"")</f>
        <v>0</v>
      </c>
      <c r="T2216" s="0" t="n">
        <f aca="false">IF($L2216&lt;&gt;"",IF($L2216&gt;=2016,1,0),"")</f>
        <v>0</v>
      </c>
      <c r="U2216" s="0" t="n">
        <f aca="false">IF(ISNUMBER($BX2216),IF($BX2216&gt;=2016,1,0),"")</f>
        <v>1</v>
      </c>
      <c r="V2216" s="0" t="n">
        <f aca="false">IF(ISNUMBER($BW2216),IF($BW2216&gt;=2016,1,0),"")</f>
        <v>0</v>
      </c>
      <c r="W2216" s="0" t="str">
        <f aca="false">IF(AND(ISNUMBER($BW2216),ISNUMBER($BX2216)),IF($BW2216&gt;=2016,"post-only",IF($BX2216&lt;2016,"pre-only","mixed")),"")</f>
        <v>mixed</v>
      </c>
      <c r="X2216" s="0" t="n">
        <f aca="false">IF(AND(ISNUMBER($BW2216),ISNUMBER($BX2216)),MIN(1,MAX(0,($BX2216-2017+1)/($BX2216-$BW2216+1))),"")</f>
        <v>0.19047619047619</v>
      </c>
      <c r="Y2216" s="0" t="n">
        <f aca="false">IF(AND(ISNUMBER($BW2216),ISNUMBER($BX2216)),MIN(1,MAX(0,($BX2216-2018+1)/($BX2216-$BW2216+1))),"")</f>
        <v>0.142857142857143</v>
      </c>
      <c r="Z2216" s="0" t="n">
        <f aca="false">IF(AND(ISNUMBER($BW2216),ISNUMBER($BX2216)),MIN(1,MAX(0,($BX2216-2019+1)/($BX2216-$BW2216+1))),"")</f>
        <v>0.0952380952380952</v>
      </c>
      <c r="AA2216" s="0" t="n">
        <f aca="false">IF(ISNUMBER($BX2216),IF($BX2216&gt;=2017,1,0),"")</f>
        <v>1</v>
      </c>
      <c r="AB2216" s="0" t="n">
        <f aca="false">IF(ISNUMBER($BX2216),IF($BX2216&gt;=2018,1,0),"")</f>
        <v>1</v>
      </c>
      <c r="AC2216" s="0" t="n">
        <f aca="false">IF(ISNUMBER($BX2216),IF($BX2216&gt;=2019,1,0),"")</f>
        <v>1</v>
      </c>
      <c r="AD2216" s="0" t="n">
        <f aca="false">IF($L2216&lt;&gt;"",IF($L2216&gt;2013,1,0),"")</f>
        <v>0</v>
      </c>
      <c r="AE2216" s="0" t="n">
        <f aca="false">IF($L2216&lt;&gt;"",1+IF($L2216&gt;2011,1,0)+IF($L2216&gt;2014,1,0),"")</f>
        <v>1</v>
      </c>
      <c r="AF2216" s="0" t="s">
        <v>87</v>
      </c>
      <c r="AG2216" s="0" t="s">
        <v>88</v>
      </c>
      <c r="AH2216" s="0" t="s">
        <v>89</v>
      </c>
      <c r="AI2216" s="0" t="s">
        <v>90</v>
      </c>
      <c r="AJ2216" s="0" t="s">
        <v>90</v>
      </c>
      <c r="AK2216" s="0" t="str">
        <f aca="false">IF(AND($CF2216&lt;&gt;"",IFERROR(INDEX(subsample_country_map!$B:$B,MATCH($CF2216,subsample_country_map!$A:$A,0)),"")&lt;&gt;""),INDEX(subsample_country_map!$B:$B,MATCH($CF2216,subsample_country_map!$A:$A,0)),INDEX(lookup!$AA:$AA,MATCH($A2216,lookup!$A:$A,0)))</f>
        <v>99_NCE</v>
      </c>
      <c r="AL2216" s="0" t="str">
        <f aca="false">IF(AND($CF2216&lt;&gt;"",IFERROR(INDEX(subsample_country_map!$C:$C,MATCH($CF2216,subsample_country_map!$A:$A,0)),"")&lt;&gt;""),INDEX(subsample_country_map!$C:$C,MATCH($CF2216,subsample_country_map!$A:$A,0)),INDEX(lookup!$AB:$AB,MATCH($A2216,lookup!$A:$A,0)))</f>
        <v>99_NCE</v>
      </c>
      <c r="AM2216" s="0" t="str">
        <f aca="false">IF(AND($CF2216&lt;&gt;"",IFERROR(INDEX(subsample_country_map!$D:$D,MATCH($CF2216,subsample_country_map!$A:$A,0)),"")&lt;&gt;""),INDEX(subsample_country_map!$D:$D,MATCH($CF2216,subsample_country_map!$A:$A,0)),INDEX(lookup!$AC:$AC,MATCH($A2216,lookup!$A:$A,0)))</f>
        <v>99_NCE</v>
      </c>
      <c r="AN2216" s="0" t="str">
        <f aca="false">IF(AND($CF2216&lt;&gt;"",IFERROR(INDEX(subsample_country_map!$E:$E,MATCH($CF2216,subsample_country_map!$A:$A,0)),"")&lt;&gt;""),INDEX(subsample_country_map!$E:$E,MATCH($CF2216,subsample_country_map!$A:$A,0)),INDEX(lookup!$AD:$AD,MATCH($A2216,lookup!$A:$A,0)))</f>
        <v>99_NCE</v>
      </c>
      <c r="AO2216" s="0" t="str">
        <f aca="false">INDEX(lookup!$Y:$Y,MATCH($A2216,lookup!$A:$A,0))</f>
        <v>1_not published</v>
      </c>
      <c r="AP2216" s="0" t="str">
        <f aca="false">INDEX(lookup!$Z:$Z,MATCH($A2216,lookup!$A:$A,0))</f>
        <v>99_NCE</v>
      </c>
      <c r="AQ2216" s="0" t="str">
        <f aca="false">INDEX(lookup!$W:$W,MATCH($A2216,lookup!$A:$A,0))</f>
        <v>1_fin/acc/econ</v>
      </c>
      <c r="AS2216" s="0" t="s">
        <v>91</v>
      </c>
      <c r="AT2216" s="0" t="s">
        <v>111</v>
      </c>
      <c r="AU2216" s="0" t="s">
        <v>93</v>
      </c>
      <c r="AV2216" s="0" t="s">
        <v>2666</v>
      </c>
      <c r="AY2216" s="0" t="s">
        <v>2881</v>
      </c>
      <c r="BA2216" s="0" t="n">
        <v>3859</v>
      </c>
      <c r="BB2216" s="0" t="s">
        <v>347</v>
      </c>
      <c r="BC2216" s="0" t="s">
        <v>358</v>
      </c>
      <c r="BD2216" s="0" t="s">
        <v>142</v>
      </c>
      <c r="BE2216" s="0" t="s">
        <v>7443</v>
      </c>
      <c r="BF2216" s="0" t="s">
        <v>7444</v>
      </c>
      <c r="BI2216" s="0" t="s">
        <v>189</v>
      </c>
      <c r="BJ2216" s="0" t="s">
        <v>7407</v>
      </c>
      <c r="BK2216" s="0" t="s">
        <v>2904</v>
      </c>
      <c r="BL2216" s="0" t="s">
        <v>7448</v>
      </c>
      <c r="BM2216" s="0" t="s">
        <v>7375</v>
      </c>
      <c r="BN2216" s="0" t="s">
        <v>7384</v>
      </c>
      <c r="BO2216" s="0" t="s">
        <v>105</v>
      </c>
      <c r="BP2216" s="0" t="s">
        <v>7359</v>
      </c>
      <c r="BQ2216" s="0" t="s">
        <v>127</v>
      </c>
      <c r="BT2216" s="0" t="n">
        <v>0</v>
      </c>
      <c r="BU2216" s="0" t="s">
        <v>7363</v>
      </c>
      <c r="BW2216" s="0" t="n">
        <v>2000</v>
      </c>
      <c r="BX2216" s="0" t="n">
        <v>2020</v>
      </c>
      <c r="BY2216" s="0" t="s">
        <v>7364</v>
      </c>
      <c r="BZ2216" s="0" t="n">
        <v>2010</v>
      </c>
      <c r="CA2216" s="0" t="n">
        <v>0.238095238095238</v>
      </c>
      <c r="CB2216" s="0" t="n">
        <v>0</v>
      </c>
      <c r="CC2216" s="0" t="n">
        <v>1</v>
      </c>
      <c r="CD2216" s="0" t="n">
        <v>0.00605132926238932</v>
      </c>
      <c r="CE2216" s="0" t="n">
        <v>1</v>
      </c>
    </row>
    <row r="2217" customFormat="false" ht="15" hidden="false" customHeight="false" outlineLevel="0" collapsed="false">
      <c r="A2217" s="0" t="s">
        <v>7359</v>
      </c>
      <c r="B2217" s="0" t="n">
        <v>3522</v>
      </c>
      <c r="C2217" s="0" t="n">
        <v>-0.107265251367129</v>
      </c>
      <c r="D2217" s="0" t="n">
        <v>4394</v>
      </c>
      <c r="E2217" s="0" t="n">
        <f aca="false">IF(ISNUMBER($BA2217),$BA2217,IF(AND(ISNUMBER($D2217),ISNUMBER($BW2217),ISNUMBER($BX2217)),$D2217*($BX2217-$BW2217+1),""))</f>
        <v>4394</v>
      </c>
      <c r="H2217" s="0" t="s">
        <v>118</v>
      </c>
      <c r="I2217" s="0" t="s">
        <v>842</v>
      </c>
      <c r="J2217" s="0" t="n">
        <f aca="false">IF($BW2217&lt;&gt;"",$BW2217,"")</f>
        <v>2000</v>
      </c>
      <c r="K2217" s="0" t="n">
        <f aca="false">IF($BX2217&lt;&gt;"",$BX2217,"")</f>
        <v>2020</v>
      </c>
      <c r="L2217" s="0" t="n">
        <f aca="false">IF(AND(ISNUMBER($BW2217),ISNUMBER($BX2217)),($BW2217+$BX2217)/2,"")</f>
        <v>2010</v>
      </c>
      <c r="M2217" s="0" t="n">
        <f aca="false">IF($L2217&lt;&gt;"",$L2217,"")</f>
        <v>2010</v>
      </c>
      <c r="N2217" s="0" t="n">
        <f aca="false">IF(AND(ISNUMBER($BW2217),ISNUMBER($BX2217)),MIN(1,MAX(0,($BX2217-2016+1)/($BX2217-$BW2217+1))),"")</f>
        <v>0.238095238095238</v>
      </c>
      <c r="O2217" s="0" t="n">
        <f aca="false">IF(AND(ISNUMBER($BW2217),ISNUMBER($BX2217)),MIN(1,MAX(0,($BX2217-2017+1)/($BX2217-$BW2217+1))),"")</f>
        <v>0.19047619047619</v>
      </c>
      <c r="P2217" s="0" t="n">
        <f aca="false">IF(AND(ISNUMBER($BW2217),ISNUMBER($BX2217)),MIN(1,MAX(0,($BX2217-2018+1)/($BX2217-$BW2217+1))),"")</f>
        <v>0.142857142857143</v>
      </c>
      <c r="Q2217" s="0" t="n">
        <f aca="false">IF(AND(ISNUMBER($BW2217),ISNUMBER($BX2217)),MIN(1,MAX(0,($BX2217-2019+1)/($BX2217-$BW2217+1))),"")</f>
        <v>0.0952380952380952</v>
      </c>
      <c r="R2217" s="0" t="n">
        <f aca="false">IF(AND(ISNUMBER($BW2217),ISNUMBER($BX2217)),MIN(1,MAX(0,($BX2217-2016+1)/($BX2217-$BW2217+1))),"")</f>
        <v>0.238095238095238</v>
      </c>
      <c r="S2217" s="0" t="n">
        <f aca="false">IF($L2217&lt;&gt;"",IF($L2217&gt;=2015.5,1,0),"")</f>
        <v>0</v>
      </c>
      <c r="T2217" s="0" t="n">
        <f aca="false">IF($L2217&lt;&gt;"",IF($L2217&gt;=2016,1,0),"")</f>
        <v>0</v>
      </c>
      <c r="U2217" s="0" t="n">
        <f aca="false">IF(ISNUMBER($BX2217),IF($BX2217&gt;=2016,1,0),"")</f>
        <v>1</v>
      </c>
      <c r="V2217" s="0" t="n">
        <f aca="false">IF(ISNUMBER($BW2217),IF($BW2217&gt;=2016,1,0),"")</f>
        <v>0</v>
      </c>
      <c r="W2217" s="0" t="str">
        <f aca="false">IF(AND(ISNUMBER($BW2217),ISNUMBER($BX2217)),IF($BW2217&gt;=2016,"post-only",IF($BX2217&lt;2016,"pre-only","mixed")),"")</f>
        <v>mixed</v>
      </c>
      <c r="X2217" s="0" t="n">
        <f aca="false">IF(AND(ISNUMBER($BW2217),ISNUMBER($BX2217)),MIN(1,MAX(0,($BX2217-2017+1)/($BX2217-$BW2217+1))),"")</f>
        <v>0.19047619047619</v>
      </c>
      <c r="Y2217" s="0" t="n">
        <f aca="false">IF(AND(ISNUMBER($BW2217),ISNUMBER($BX2217)),MIN(1,MAX(0,($BX2217-2018+1)/($BX2217-$BW2217+1))),"")</f>
        <v>0.142857142857143</v>
      </c>
      <c r="Z2217" s="0" t="n">
        <f aca="false">IF(AND(ISNUMBER($BW2217),ISNUMBER($BX2217)),MIN(1,MAX(0,($BX2217-2019+1)/($BX2217-$BW2217+1))),"")</f>
        <v>0.0952380952380952</v>
      </c>
      <c r="AA2217" s="0" t="n">
        <f aca="false">IF(ISNUMBER($BX2217),IF($BX2217&gt;=2017,1,0),"")</f>
        <v>1</v>
      </c>
      <c r="AB2217" s="0" t="n">
        <f aca="false">IF(ISNUMBER($BX2217),IF($BX2217&gt;=2018,1,0),"")</f>
        <v>1</v>
      </c>
      <c r="AC2217" s="0" t="n">
        <f aca="false">IF(ISNUMBER($BX2217),IF($BX2217&gt;=2019,1,0),"")</f>
        <v>1</v>
      </c>
      <c r="AD2217" s="0" t="n">
        <f aca="false">IF($L2217&lt;&gt;"",IF($L2217&gt;2013,1,0),"")</f>
        <v>0</v>
      </c>
      <c r="AE2217" s="0" t="n">
        <f aca="false">IF($L2217&lt;&gt;"",1+IF($L2217&gt;2011,1,0)+IF($L2217&gt;2014,1,0),"")</f>
        <v>1</v>
      </c>
      <c r="AF2217" s="0" t="s">
        <v>87</v>
      </c>
      <c r="AG2217" s="0" t="s">
        <v>88</v>
      </c>
      <c r="AH2217" s="0" t="s">
        <v>89</v>
      </c>
      <c r="AI2217" s="0" t="s">
        <v>90</v>
      </c>
      <c r="AJ2217" s="0" t="s">
        <v>90</v>
      </c>
      <c r="AK2217" s="0" t="str">
        <f aca="false">IF(AND($CF2217&lt;&gt;"",IFERROR(INDEX(subsample_country_map!$B:$B,MATCH($CF2217,subsample_country_map!$A:$A,0)),"")&lt;&gt;""),INDEX(subsample_country_map!$B:$B,MATCH($CF2217,subsample_country_map!$A:$A,0)),INDEX(lookup!$AA:$AA,MATCH($A2217,lookup!$A:$A,0)))</f>
        <v>99_NCE</v>
      </c>
      <c r="AL2217" s="0" t="str">
        <f aca="false">IF(AND($CF2217&lt;&gt;"",IFERROR(INDEX(subsample_country_map!$C:$C,MATCH($CF2217,subsample_country_map!$A:$A,0)),"")&lt;&gt;""),INDEX(subsample_country_map!$C:$C,MATCH($CF2217,subsample_country_map!$A:$A,0)),INDEX(lookup!$AB:$AB,MATCH($A2217,lookup!$A:$A,0)))</f>
        <v>99_NCE</v>
      </c>
      <c r="AM2217" s="0" t="str">
        <f aca="false">IF(AND($CF2217&lt;&gt;"",IFERROR(INDEX(subsample_country_map!$D:$D,MATCH($CF2217,subsample_country_map!$A:$A,0)),"")&lt;&gt;""),INDEX(subsample_country_map!$D:$D,MATCH($CF2217,subsample_country_map!$A:$A,0)),INDEX(lookup!$AC:$AC,MATCH($A2217,lookup!$A:$A,0)))</f>
        <v>99_NCE</v>
      </c>
      <c r="AN2217" s="0" t="str">
        <f aca="false">IF(AND($CF2217&lt;&gt;"",IFERROR(INDEX(subsample_country_map!$E:$E,MATCH($CF2217,subsample_country_map!$A:$A,0)),"")&lt;&gt;""),INDEX(subsample_country_map!$E:$E,MATCH($CF2217,subsample_country_map!$A:$A,0)),INDEX(lookup!$AD:$AD,MATCH($A2217,lookup!$A:$A,0)))</f>
        <v>99_NCE</v>
      </c>
      <c r="AO2217" s="0" t="str">
        <f aca="false">INDEX(lookup!$Y:$Y,MATCH($A2217,lookup!$A:$A,0))</f>
        <v>1_not published</v>
      </c>
      <c r="AP2217" s="0" t="str">
        <f aca="false">INDEX(lookup!$Z:$Z,MATCH($A2217,lookup!$A:$A,0))</f>
        <v>99_NCE</v>
      </c>
      <c r="AQ2217" s="0" t="str">
        <f aca="false">INDEX(lookup!$W:$W,MATCH($A2217,lookup!$A:$A,0))</f>
        <v>1_fin/acc/econ</v>
      </c>
      <c r="AS2217" s="0" t="s">
        <v>91</v>
      </c>
      <c r="AT2217" s="0" t="s">
        <v>111</v>
      </c>
      <c r="AU2217" s="0" t="s">
        <v>93</v>
      </c>
      <c r="AV2217" s="0" t="s">
        <v>2475</v>
      </c>
      <c r="AY2217" s="0" t="s">
        <v>2242</v>
      </c>
      <c r="BA2217" s="0" t="n">
        <v>4394</v>
      </c>
      <c r="BB2217" s="0" t="s">
        <v>347</v>
      </c>
      <c r="BC2217" s="0" t="s">
        <v>358</v>
      </c>
      <c r="BD2217" s="0" t="s">
        <v>142</v>
      </c>
      <c r="BE2217" s="0" t="s">
        <v>7443</v>
      </c>
      <c r="BF2217" s="0" t="s">
        <v>7449</v>
      </c>
      <c r="BI2217" s="0" t="s">
        <v>189</v>
      </c>
      <c r="BJ2217" s="0" t="s">
        <v>7410</v>
      </c>
      <c r="BK2217" s="0" t="s">
        <v>2904</v>
      </c>
      <c r="BL2217" s="0" t="s">
        <v>7450</v>
      </c>
      <c r="BM2217" s="0" t="s">
        <v>7362</v>
      </c>
      <c r="BN2217" s="0" t="s">
        <v>104</v>
      </c>
      <c r="BO2217" s="0" t="s">
        <v>105</v>
      </c>
      <c r="BP2217" s="0" t="s">
        <v>7359</v>
      </c>
      <c r="BQ2217" s="0" t="s">
        <v>127</v>
      </c>
      <c r="BT2217" s="0" t="n">
        <v>0</v>
      </c>
      <c r="BU2217" s="0" t="s">
        <v>7363</v>
      </c>
      <c r="BW2217" s="0" t="n">
        <v>2000</v>
      </c>
      <c r="BX2217" s="0" t="n">
        <v>2020</v>
      </c>
      <c r="BY2217" s="0" t="s">
        <v>7364</v>
      </c>
      <c r="BZ2217" s="0" t="n">
        <v>2010</v>
      </c>
      <c r="CA2217" s="0" t="n">
        <v>0.238095238095238</v>
      </c>
      <c r="CB2217" s="0" t="n">
        <v>0</v>
      </c>
      <c r="CC2217" s="0" t="n">
        <v>1</v>
      </c>
      <c r="CD2217" s="0" t="n">
        <v>-0.107679507028213</v>
      </c>
      <c r="CE2217" s="0" t="n">
        <v>1</v>
      </c>
    </row>
    <row r="2218" customFormat="false" ht="15" hidden="false" customHeight="false" outlineLevel="0" collapsed="false">
      <c r="A2218" s="0" t="s">
        <v>7359</v>
      </c>
      <c r="B2218" s="0" t="n">
        <v>3523</v>
      </c>
      <c r="C2218" s="0" t="n">
        <v>-0.0501572272745312</v>
      </c>
      <c r="D2218" s="0" t="n">
        <v>4299</v>
      </c>
      <c r="E2218" s="0" t="n">
        <f aca="false">IF(ISNUMBER($BA2218),$BA2218,IF(AND(ISNUMBER($D2218),ISNUMBER($BW2218),ISNUMBER($BX2218)),$D2218*($BX2218-$BW2218+1),""))</f>
        <v>4299</v>
      </c>
      <c r="H2218" s="0" t="s">
        <v>118</v>
      </c>
      <c r="I2218" s="0" t="s">
        <v>842</v>
      </c>
      <c r="J2218" s="0" t="n">
        <f aca="false">IF($BW2218&lt;&gt;"",$BW2218,"")</f>
        <v>2000</v>
      </c>
      <c r="K2218" s="0" t="n">
        <f aca="false">IF($BX2218&lt;&gt;"",$BX2218,"")</f>
        <v>2020</v>
      </c>
      <c r="L2218" s="0" t="n">
        <f aca="false">IF(AND(ISNUMBER($BW2218),ISNUMBER($BX2218)),($BW2218+$BX2218)/2,"")</f>
        <v>2010</v>
      </c>
      <c r="M2218" s="0" t="n">
        <f aca="false">IF($L2218&lt;&gt;"",$L2218,"")</f>
        <v>2010</v>
      </c>
      <c r="N2218" s="0" t="n">
        <f aca="false">IF(AND(ISNUMBER($BW2218),ISNUMBER($BX2218)),MIN(1,MAX(0,($BX2218-2016+1)/($BX2218-$BW2218+1))),"")</f>
        <v>0.238095238095238</v>
      </c>
      <c r="O2218" s="0" t="n">
        <f aca="false">IF(AND(ISNUMBER($BW2218),ISNUMBER($BX2218)),MIN(1,MAX(0,($BX2218-2017+1)/($BX2218-$BW2218+1))),"")</f>
        <v>0.19047619047619</v>
      </c>
      <c r="P2218" s="0" t="n">
        <f aca="false">IF(AND(ISNUMBER($BW2218),ISNUMBER($BX2218)),MIN(1,MAX(0,($BX2218-2018+1)/($BX2218-$BW2218+1))),"")</f>
        <v>0.142857142857143</v>
      </c>
      <c r="Q2218" s="0" t="n">
        <f aca="false">IF(AND(ISNUMBER($BW2218),ISNUMBER($BX2218)),MIN(1,MAX(0,($BX2218-2019+1)/($BX2218-$BW2218+1))),"")</f>
        <v>0.0952380952380952</v>
      </c>
      <c r="R2218" s="0" t="n">
        <f aca="false">IF(AND(ISNUMBER($BW2218),ISNUMBER($BX2218)),MIN(1,MAX(0,($BX2218-2016+1)/($BX2218-$BW2218+1))),"")</f>
        <v>0.238095238095238</v>
      </c>
      <c r="S2218" s="0" t="n">
        <f aca="false">IF($L2218&lt;&gt;"",IF($L2218&gt;=2015.5,1,0),"")</f>
        <v>0</v>
      </c>
      <c r="T2218" s="0" t="n">
        <f aca="false">IF($L2218&lt;&gt;"",IF($L2218&gt;=2016,1,0),"")</f>
        <v>0</v>
      </c>
      <c r="U2218" s="0" t="n">
        <f aca="false">IF(ISNUMBER($BX2218),IF($BX2218&gt;=2016,1,0),"")</f>
        <v>1</v>
      </c>
      <c r="V2218" s="0" t="n">
        <f aca="false">IF(ISNUMBER($BW2218),IF($BW2218&gt;=2016,1,0),"")</f>
        <v>0</v>
      </c>
      <c r="W2218" s="0" t="str">
        <f aca="false">IF(AND(ISNUMBER($BW2218),ISNUMBER($BX2218)),IF($BW2218&gt;=2016,"post-only",IF($BX2218&lt;2016,"pre-only","mixed")),"")</f>
        <v>mixed</v>
      </c>
      <c r="X2218" s="0" t="n">
        <f aca="false">IF(AND(ISNUMBER($BW2218),ISNUMBER($BX2218)),MIN(1,MAX(0,($BX2218-2017+1)/($BX2218-$BW2218+1))),"")</f>
        <v>0.19047619047619</v>
      </c>
      <c r="Y2218" s="0" t="n">
        <f aca="false">IF(AND(ISNUMBER($BW2218),ISNUMBER($BX2218)),MIN(1,MAX(0,($BX2218-2018+1)/($BX2218-$BW2218+1))),"")</f>
        <v>0.142857142857143</v>
      </c>
      <c r="Z2218" s="0" t="n">
        <f aca="false">IF(AND(ISNUMBER($BW2218),ISNUMBER($BX2218)),MIN(1,MAX(0,($BX2218-2019+1)/($BX2218-$BW2218+1))),"")</f>
        <v>0.0952380952380952</v>
      </c>
      <c r="AA2218" s="0" t="n">
        <f aca="false">IF(ISNUMBER($BX2218),IF($BX2218&gt;=2017,1,0),"")</f>
        <v>1</v>
      </c>
      <c r="AB2218" s="0" t="n">
        <f aca="false">IF(ISNUMBER($BX2218),IF($BX2218&gt;=2018,1,0),"")</f>
        <v>1</v>
      </c>
      <c r="AC2218" s="0" t="n">
        <f aca="false">IF(ISNUMBER($BX2218),IF($BX2218&gt;=2019,1,0),"")</f>
        <v>1</v>
      </c>
      <c r="AD2218" s="0" t="n">
        <f aca="false">IF($L2218&lt;&gt;"",IF($L2218&gt;2013,1,0),"")</f>
        <v>0</v>
      </c>
      <c r="AE2218" s="0" t="n">
        <f aca="false">IF($L2218&lt;&gt;"",1+IF($L2218&gt;2011,1,0)+IF($L2218&gt;2014,1,0),"")</f>
        <v>1</v>
      </c>
      <c r="AF2218" s="0" t="s">
        <v>87</v>
      </c>
      <c r="AG2218" s="0" t="s">
        <v>88</v>
      </c>
      <c r="AH2218" s="0" t="s">
        <v>89</v>
      </c>
      <c r="AI2218" s="0" t="s">
        <v>90</v>
      </c>
      <c r="AJ2218" s="0" t="s">
        <v>90</v>
      </c>
      <c r="AK2218" s="0" t="str">
        <f aca="false">IF(AND($CF2218&lt;&gt;"",IFERROR(INDEX(subsample_country_map!$B:$B,MATCH($CF2218,subsample_country_map!$A:$A,0)),"")&lt;&gt;""),INDEX(subsample_country_map!$B:$B,MATCH($CF2218,subsample_country_map!$A:$A,0)),INDEX(lookup!$AA:$AA,MATCH($A2218,lookup!$A:$A,0)))</f>
        <v>99_NCE</v>
      </c>
      <c r="AL2218" s="0" t="str">
        <f aca="false">IF(AND($CF2218&lt;&gt;"",IFERROR(INDEX(subsample_country_map!$C:$C,MATCH($CF2218,subsample_country_map!$A:$A,0)),"")&lt;&gt;""),INDEX(subsample_country_map!$C:$C,MATCH($CF2218,subsample_country_map!$A:$A,0)),INDEX(lookup!$AB:$AB,MATCH($A2218,lookup!$A:$A,0)))</f>
        <v>99_NCE</v>
      </c>
      <c r="AM2218" s="0" t="str">
        <f aca="false">IF(AND($CF2218&lt;&gt;"",IFERROR(INDEX(subsample_country_map!$D:$D,MATCH($CF2218,subsample_country_map!$A:$A,0)),"")&lt;&gt;""),INDEX(subsample_country_map!$D:$D,MATCH($CF2218,subsample_country_map!$A:$A,0)),INDEX(lookup!$AC:$AC,MATCH($A2218,lookup!$A:$A,0)))</f>
        <v>99_NCE</v>
      </c>
      <c r="AN2218" s="0" t="str">
        <f aca="false">IF(AND($CF2218&lt;&gt;"",IFERROR(INDEX(subsample_country_map!$E:$E,MATCH($CF2218,subsample_country_map!$A:$A,0)),"")&lt;&gt;""),INDEX(subsample_country_map!$E:$E,MATCH($CF2218,subsample_country_map!$A:$A,0)),INDEX(lookup!$AD:$AD,MATCH($A2218,lookup!$A:$A,0)))</f>
        <v>99_NCE</v>
      </c>
      <c r="AO2218" s="0" t="str">
        <f aca="false">INDEX(lookup!$Y:$Y,MATCH($A2218,lookup!$A:$A,0))</f>
        <v>1_not published</v>
      </c>
      <c r="AP2218" s="0" t="str">
        <f aca="false">INDEX(lookup!$Z:$Z,MATCH($A2218,lookup!$A:$A,0))</f>
        <v>99_NCE</v>
      </c>
      <c r="AQ2218" s="0" t="str">
        <f aca="false">INDEX(lookup!$W:$W,MATCH($A2218,lookup!$A:$A,0))</f>
        <v>1_fin/acc/econ</v>
      </c>
      <c r="AS2218" s="0" t="s">
        <v>91</v>
      </c>
      <c r="AT2218" s="0" t="s">
        <v>111</v>
      </c>
      <c r="AU2218" s="0" t="s">
        <v>93</v>
      </c>
      <c r="AV2218" s="0" t="s">
        <v>3380</v>
      </c>
      <c r="AY2218" s="0" t="s">
        <v>406</v>
      </c>
      <c r="BA2218" s="0" t="n">
        <v>4299</v>
      </c>
      <c r="BB2218" s="0" t="s">
        <v>347</v>
      </c>
      <c r="BC2218" s="0" t="s">
        <v>358</v>
      </c>
      <c r="BD2218" s="0" t="s">
        <v>142</v>
      </c>
      <c r="BE2218" s="0" t="s">
        <v>7443</v>
      </c>
      <c r="BF2218" s="0" t="s">
        <v>7449</v>
      </c>
      <c r="BI2218" s="0" t="s">
        <v>189</v>
      </c>
      <c r="BJ2218" s="0" t="s">
        <v>7413</v>
      </c>
      <c r="BK2218" s="0" t="s">
        <v>2904</v>
      </c>
      <c r="BL2218" s="0" t="s">
        <v>7451</v>
      </c>
      <c r="BM2218" s="0" t="s">
        <v>7375</v>
      </c>
      <c r="BN2218" s="0" t="s">
        <v>104</v>
      </c>
      <c r="BO2218" s="0" t="s">
        <v>105</v>
      </c>
      <c r="BP2218" s="0" t="s">
        <v>7359</v>
      </c>
      <c r="BQ2218" s="0" t="s">
        <v>127</v>
      </c>
      <c r="BT2218" s="0" t="n">
        <v>0</v>
      </c>
      <c r="BU2218" s="0" t="s">
        <v>7363</v>
      </c>
      <c r="BW2218" s="0" t="n">
        <v>2000</v>
      </c>
      <c r="BX2218" s="0" t="n">
        <v>2020</v>
      </c>
      <c r="BY2218" s="0" t="s">
        <v>7364</v>
      </c>
      <c r="BZ2218" s="0" t="n">
        <v>2010</v>
      </c>
      <c r="CA2218" s="0" t="n">
        <v>0.238095238095238</v>
      </c>
      <c r="CB2218" s="0" t="n">
        <v>0</v>
      </c>
      <c r="CC2218" s="0" t="n">
        <v>1</v>
      </c>
      <c r="CD2218" s="0" t="n">
        <v>-0.0501993518498814</v>
      </c>
      <c r="CE2218" s="0" t="n">
        <v>1</v>
      </c>
    </row>
    <row r="2219" customFormat="false" ht="15" hidden="false" customHeight="false" outlineLevel="0" collapsed="false">
      <c r="A2219" s="0" t="s">
        <v>7359</v>
      </c>
      <c r="B2219" s="0" t="n">
        <v>3524</v>
      </c>
      <c r="C2219" s="0" t="n">
        <v>-0.1076189594112</v>
      </c>
      <c r="D2219" s="0" t="n">
        <v>4365</v>
      </c>
      <c r="E2219" s="0" t="n">
        <f aca="false">IF(ISNUMBER($BA2219),$BA2219,IF(AND(ISNUMBER($D2219),ISNUMBER($BW2219),ISNUMBER($BX2219)),$D2219*($BX2219-$BW2219+1),""))</f>
        <v>4365</v>
      </c>
      <c r="H2219" s="0" t="s">
        <v>118</v>
      </c>
      <c r="I2219" s="0" t="s">
        <v>842</v>
      </c>
      <c r="J2219" s="0" t="n">
        <f aca="false">IF($BW2219&lt;&gt;"",$BW2219,"")</f>
        <v>2000</v>
      </c>
      <c r="K2219" s="0" t="n">
        <f aca="false">IF($BX2219&lt;&gt;"",$BX2219,"")</f>
        <v>2020</v>
      </c>
      <c r="L2219" s="0" t="n">
        <f aca="false">IF(AND(ISNUMBER($BW2219),ISNUMBER($BX2219)),($BW2219+$BX2219)/2,"")</f>
        <v>2010</v>
      </c>
      <c r="M2219" s="0" t="n">
        <f aca="false">IF($L2219&lt;&gt;"",$L2219,"")</f>
        <v>2010</v>
      </c>
      <c r="N2219" s="0" t="n">
        <f aca="false">IF(AND(ISNUMBER($BW2219),ISNUMBER($BX2219)),MIN(1,MAX(0,($BX2219-2016+1)/($BX2219-$BW2219+1))),"")</f>
        <v>0.238095238095238</v>
      </c>
      <c r="O2219" s="0" t="n">
        <f aca="false">IF(AND(ISNUMBER($BW2219),ISNUMBER($BX2219)),MIN(1,MAX(0,($BX2219-2017+1)/($BX2219-$BW2219+1))),"")</f>
        <v>0.19047619047619</v>
      </c>
      <c r="P2219" s="0" t="n">
        <f aca="false">IF(AND(ISNUMBER($BW2219),ISNUMBER($BX2219)),MIN(1,MAX(0,($BX2219-2018+1)/($BX2219-$BW2219+1))),"")</f>
        <v>0.142857142857143</v>
      </c>
      <c r="Q2219" s="0" t="n">
        <f aca="false">IF(AND(ISNUMBER($BW2219),ISNUMBER($BX2219)),MIN(1,MAX(0,($BX2219-2019+1)/($BX2219-$BW2219+1))),"")</f>
        <v>0.0952380952380952</v>
      </c>
      <c r="R2219" s="0" t="n">
        <f aca="false">IF(AND(ISNUMBER($BW2219),ISNUMBER($BX2219)),MIN(1,MAX(0,($BX2219-2016+1)/($BX2219-$BW2219+1))),"")</f>
        <v>0.238095238095238</v>
      </c>
      <c r="S2219" s="0" t="n">
        <f aca="false">IF($L2219&lt;&gt;"",IF($L2219&gt;=2015.5,1,0),"")</f>
        <v>0</v>
      </c>
      <c r="T2219" s="0" t="n">
        <f aca="false">IF($L2219&lt;&gt;"",IF($L2219&gt;=2016,1,0),"")</f>
        <v>0</v>
      </c>
      <c r="U2219" s="0" t="n">
        <f aca="false">IF(ISNUMBER($BX2219),IF($BX2219&gt;=2016,1,0),"")</f>
        <v>1</v>
      </c>
      <c r="V2219" s="0" t="n">
        <f aca="false">IF(ISNUMBER($BW2219),IF($BW2219&gt;=2016,1,0),"")</f>
        <v>0</v>
      </c>
      <c r="W2219" s="0" t="str">
        <f aca="false">IF(AND(ISNUMBER($BW2219),ISNUMBER($BX2219)),IF($BW2219&gt;=2016,"post-only",IF($BX2219&lt;2016,"pre-only","mixed")),"")</f>
        <v>mixed</v>
      </c>
      <c r="X2219" s="0" t="n">
        <f aca="false">IF(AND(ISNUMBER($BW2219),ISNUMBER($BX2219)),MIN(1,MAX(0,($BX2219-2017+1)/($BX2219-$BW2219+1))),"")</f>
        <v>0.19047619047619</v>
      </c>
      <c r="Y2219" s="0" t="n">
        <f aca="false">IF(AND(ISNUMBER($BW2219),ISNUMBER($BX2219)),MIN(1,MAX(0,($BX2219-2018+1)/($BX2219-$BW2219+1))),"")</f>
        <v>0.142857142857143</v>
      </c>
      <c r="Z2219" s="0" t="n">
        <f aca="false">IF(AND(ISNUMBER($BW2219),ISNUMBER($BX2219)),MIN(1,MAX(0,($BX2219-2019+1)/($BX2219-$BW2219+1))),"")</f>
        <v>0.0952380952380952</v>
      </c>
      <c r="AA2219" s="0" t="n">
        <f aca="false">IF(ISNUMBER($BX2219),IF($BX2219&gt;=2017,1,0),"")</f>
        <v>1</v>
      </c>
      <c r="AB2219" s="0" t="n">
        <f aca="false">IF(ISNUMBER($BX2219),IF($BX2219&gt;=2018,1,0),"")</f>
        <v>1</v>
      </c>
      <c r="AC2219" s="0" t="n">
        <f aca="false">IF(ISNUMBER($BX2219),IF($BX2219&gt;=2019,1,0),"")</f>
        <v>1</v>
      </c>
      <c r="AD2219" s="0" t="n">
        <f aca="false">IF($L2219&lt;&gt;"",IF($L2219&gt;2013,1,0),"")</f>
        <v>0</v>
      </c>
      <c r="AE2219" s="0" t="n">
        <f aca="false">IF($L2219&lt;&gt;"",1+IF($L2219&gt;2011,1,0)+IF($L2219&gt;2014,1,0),"")</f>
        <v>1</v>
      </c>
      <c r="AF2219" s="0" t="s">
        <v>87</v>
      </c>
      <c r="AG2219" s="0" t="s">
        <v>88</v>
      </c>
      <c r="AH2219" s="0" t="s">
        <v>89</v>
      </c>
      <c r="AI2219" s="0" t="s">
        <v>90</v>
      </c>
      <c r="AJ2219" s="0" t="s">
        <v>90</v>
      </c>
      <c r="AK2219" s="0" t="str">
        <f aca="false">IF(AND($CF2219&lt;&gt;"",IFERROR(INDEX(subsample_country_map!$B:$B,MATCH($CF2219,subsample_country_map!$A:$A,0)),"")&lt;&gt;""),INDEX(subsample_country_map!$B:$B,MATCH($CF2219,subsample_country_map!$A:$A,0)),INDEX(lookup!$AA:$AA,MATCH($A2219,lookup!$A:$A,0)))</f>
        <v>99_NCE</v>
      </c>
      <c r="AL2219" s="0" t="str">
        <f aca="false">IF(AND($CF2219&lt;&gt;"",IFERROR(INDEX(subsample_country_map!$C:$C,MATCH($CF2219,subsample_country_map!$A:$A,0)),"")&lt;&gt;""),INDEX(subsample_country_map!$C:$C,MATCH($CF2219,subsample_country_map!$A:$A,0)),INDEX(lookup!$AB:$AB,MATCH($A2219,lookup!$A:$A,0)))</f>
        <v>99_NCE</v>
      </c>
      <c r="AM2219" s="0" t="str">
        <f aca="false">IF(AND($CF2219&lt;&gt;"",IFERROR(INDEX(subsample_country_map!$D:$D,MATCH($CF2219,subsample_country_map!$A:$A,0)),"")&lt;&gt;""),INDEX(subsample_country_map!$D:$D,MATCH($CF2219,subsample_country_map!$A:$A,0)),INDEX(lookup!$AC:$AC,MATCH($A2219,lookup!$A:$A,0)))</f>
        <v>99_NCE</v>
      </c>
      <c r="AN2219" s="0" t="str">
        <f aca="false">IF(AND($CF2219&lt;&gt;"",IFERROR(INDEX(subsample_country_map!$E:$E,MATCH($CF2219,subsample_country_map!$A:$A,0)),"")&lt;&gt;""),INDEX(subsample_country_map!$E:$E,MATCH($CF2219,subsample_country_map!$A:$A,0)),INDEX(lookup!$AD:$AD,MATCH($A2219,lookup!$A:$A,0)))</f>
        <v>99_NCE</v>
      </c>
      <c r="AO2219" s="0" t="str">
        <f aca="false">INDEX(lookup!$Y:$Y,MATCH($A2219,lookup!$A:$A,0))</f>
        <v>1_not published</v>
      </c>
      <c r="AP2219" s="0" t="str">
        <f aca="false">INDEX(lookup!$Z:$Z,MATCH($A2219,lookup!$A:$A,0))</f>
        <v>99_NCE</v>
      </c>
      <c r="AQ2219" s="0" t="str">
        <f aca="false">INDEX(lookup!$W:$W,MATCH($A2219,lookup!$A:$A,0))</f>
        <v>1_fin/acc/econ</v>
      </c>
      <c r="AS2219" s="0" t="s">
        <v>91</v>
      </c>
      <c r="AT2219" s="0" t="s">
        <v>111</v>
      </c>
      <c r="AU2219" s="0" t="s">
        <v>93</v>
      </c>
      <c r="AV2219" s="0" t="s">
        <v>7452</v>
      </c>
      <c r="AY2219" s="0" t="s">
        <v>2242</v>
      </c>
      <c r="BA2219" s="0" t="n">
        <v>4365</v>
      </c>
      <c r="BB2219" s="0" t="s">
        <v>347</v>
      </c>
      <c r="BC2219" s="0" t="s">
        <v>358</v>
      </c>
      <c r="BD2219" s="0" t="s">
        <v>142</v>
      </c>
      <c r="BE2219" s="0" t="s">
        <v>7443</v>
      </c>
      <c r="BF2219" s="0" t="s">
        <v>7449</v>
      </c>
      <c r="BI2219" s="0" t="s">
        <v>189</v>
      </c>
      <c r="BJ2219" s="0" t="s">
        <v>7416</v>
      </c>
      <c r="BK2219" s="0" t="s">
        <v>2904</v>
      </c>
      <c r="BL2219" s="0" t="s">
        <v>7453</v>
      </c>
      <c r="BM2219" s="0" t="s">
        <v>7362</v>
      </c>
      <c r="BN2219" s="0" t="s">
        <v>7384</v>
      </c>
      <c r="BO2219" s="0" t="s">
        <v>105</v>
      </c>
      <c r="BP2219" s="0" t="s">
        <v>7359</v>
      </c>
      <c r="BQ2219" s="0" t="s">
        <v>127</v>
      </c>
      <c r="BT2219" s="0" t="n">
        <v>0</v>
      </c>
      <c r="BU2219" s="0" t="s">
        <v>7363</v>
      </c>
      <c r="BW2219" s="0" t="n">
        <v>2000</v>
      </c>
      <c r="BX2219" s="0" t="n">
        <v>2020</v>
      </c>
      <c r="BY2219" s="0" t="s">
        <v>7364</v>
      </c>
      <c r="BZ2219" s="0" t="n">
        <v>2010</v>
      </c>
      <c r="CA2219" s="0" t="n">
        <v>0.238095238095238</v>
      </c>
      <c r="CB2219" s="0" t="n">
        <v>0</v>
      </c>
      <c r="CC2219" s="0" t="n">
        <v>1</v>
      </c>
      <c r="CD2219" s="0" t="n">
        <v>-0.108037345898693</v>
      </c>
      <c r="CE2219" s="0" t="n">
        <v>1</v>
      </c>
    </row>
    <row r="2220" customFormat="false" ht="15" hidden="false" customHeight="false" outlineLevel="0" collapsed="false">
      <c r="A2220" s="0" t="s">
        <v>7359</v>
      </c>
      <c r="B2220" s="0" t="n">
        <v>3525</v>
      </c>
      <c r="C2220" s="0" t="n">
        <v>-0.108815309822439</v>
      </c>
      <c r="D2220" s="0" t="n">
        <v>4269</v>
      </c>
      <c r="E2220" s="0" t="n">
        <f aca="false">IF(ISNUMBER($BA2220),$BA2220,IF(AND(ISNUMBER($D2220),ISNUMBER($BW2220),ISNUMBER($BX2220)),$D2220*($BX2220-$BW2220+1),""))</f>
        <v>4269</v>
      </c>
      <c r="H2220" s="0" t="s">
        <v>118</v>
      </c>
      <c r="I2220" s="0" t="s">
        <v>842</v>
      </c>
      <c r="J2220" s="0" t="n">
        <f aca="false">IF($BW2220&lt;&gt;"",$BW2220,"")</f>
        <v>2000</v>
      </c>
      <c r="K2220" s="0" t="n">
        <f aca="false">IF($BX2220&lt;&gt;"",$BX2220,"")</f>
        <v>2020</v>
      </c>
      <c r="L2220" s="0" t="n">
        <f aca="false">IF(AND(ISNUMBER($BW2220),ISNUMBER($BX2220)),($BW2220+$BX2220)/2,"")</f>
        <v>2010</v>
      </c>
      <c r="M2220" s="0" t="n">
        <f aca="false">IF($L2220&lt;&gt;"",$L2220,"")</f>
        <v>2010</v>
      </c>
      <c r="N2220" s="0" t="n">
        <f aca="false">IF(AND(ISNUMBER($BW2220),ISNUMBER($BX2220)),MIN(1,MAX(0,($BX2220-2016+1)/($BX2220-$BW2220+1))),"")</f>
        <v>0.238095238095238</v>
      </c>
      <c r="O2220" s="0" t="n">
        <f aca="false">IF(AND(ISNUMBER($BW2220),ISNUMBER($BX2220)),MIN(1,MAX(0,($BX2220-2017+1)/($BX2220-$BW2220+1))),"")</f>
        <v>0.19047619047619</v>
      </c>
      <c r="P2220" s="0" t="n">
        <f aca="false">IF(AND(ISNUMBER($BW2220),ISNUMBER($BX2220)),MIN(1,MAX(0,($BX2220-2018+1)/($BX2220-$BW2220+1))),"")</f>
        <v>0.142857142857143</v>
      </c>
      <c r="Q2220" s="0" t="n">
        <f aca="false">IF(AND(ISNUMBER($BW2220),ISNUMBER($BX2220)),MIN(1,MAX(0,($BX2220-2019+1)/($BX2220-$BW2220+1))),"")</f>
        <v>0.0952380952380952</v>
      </c>
      <c r="R2220" s="0" t="n">
        <f aca="false">IF(AND(ISNUMBER($BW2220),ISNUMBER($BX2220)),MIN(1,MAX(0,($BX2220-2016+1)/($BX2220-$BW2220+1))),"")</f>
        <v>0.238095238095238</v>
      </c>
      <c r="S2220" s="0" t="n">
        <f aca="false">IF($L2220&lt;&gt;"",IF($L2220&gt;=2015.5,1,0),"")</f>
        <v>0</v>
      </c>
      <c r="T2220" s="0" t="n">
        <f aca="false">IF($L2220&lt;&gt;"",IF($L2220&gt;=2016,1,0),"")</f>
        <v>0</v>
      </c>
      <c r="U2220" s="0" t="n">
        <f aca="false">IF(ISNUMBER($BX2220),IF($BX2220&gt;=2016,1,0),"")</f>
        <v>1</v>
      </c>
      <c r="V2220" s="0" t="n">
        <f aca="false">IF(ISNUMBER($BW2220),IF($BW2220&gt;=2016,1,0),"")</f>
        <v>0</v>
      </c>
      <c r="W2220" s="0" t="str">
        <f aca="false">IF(AND(ISNUMBER($BW2220),ISNUMBER($BX2220)),IF($BW2220&gt;=2016,"post-only",IF($BX2220&lt;2016,"pre-only","mixed")),"")</f>
        <v>mixed</v>
      </c>
      <c r="X2220" s="0" t="n">
        <f aca="false">IF(AND(ISNUMBER($BW2220),ISNUMBER($BX2220)),MIN(1,MAX(0,($BX2220-2017+1)/($BX2220-$BW2220+1))),"")</f>
        <v>0.19047619047619</v>
      </c>
      <c r="Y2220" s="0" t="n">
        <f aca="false">IF(AND(ISNUMBER($BW2220),ISNUMBER($BX2220)),MIN(1,MAX(0,($BX2220-2018+1)/($BX2220-$BW2220+1))),"")</f>
        <v>0.142857142857143</v>
      </c>
      <c r="Z2220" s="0" t="n">
        <f aca="false">IF(AND(ISNUMBER($BW2220),ISNUMBER($BX2220)),MIN(1,MAX(0,($BX2220-2019+1)/($BX2220-$BW2220+1))),"")</f>
        <v>0.0952380952380952</v>
      </c>
      <c r="AA2220" s="0" t="n">
        <f aca="false">IF(ISNUMBER($BX2220),IF($BX2220&gt;=2017,1,0),"")</f>
        <v>1</v>
      </c>
      <c r="AB2220" s="0" t="n">
        <f aca="false">IF(ISNUMBER($BX2220),IF($BX2220&gt;=2018,1,0),"")</f>
        <v>1</v>
      </c>
      <c r="AC2220" s="0" t="n">
        <f aca="false">IF(ISNUMBER($BX2220),IF($BX2220&gt;=2019,1,0),"")</f>
        <v>1</v>
      </c>
      <c r="AD2220" s="0" t="n">
        <f aca="false">IF($L2220&lt;&gt;"",IF($L2220&gt;2013,1,0),"")</f>
        <v>0</v>
      </c>
      <c r="AE2220" s="0" t="n">
        <f aca="false">IF($L2220&lt;&gt;"",1+IF($L2220&gt;2011,1,0)+IF($L2220&gt;2014,1,0),"")</f>
        <v>1</v>
      </c>
      <c r="AF2220" s="0" t="s">
        <v>87</v>
      </c>
      <c r="AG2220" s="0" t="s">
        <v>88</v>
      </c>
      <c r="AH2220" s="0" t="s">
        <v>89</v>
      </c>
      <c r="AI2220" s="0" t="s">
        <v>90</v>
      </c>
      <c r="AJ2220" s="0" t="s">
        <v>90</v>
      </c>
      <c r="AK2220" s="0" t="str">
        <f aca="false">IF(AND($CF2220&lt;&gt;"",IFERROR(INDEX(subsample_country_map!$B:$B,MATCH($CF2220,subsample_country_map!$A:$A,0)),"")&lt;&gt;""),INDEX(subsample_country_map!$B:$B,MATCH($CF2220,subsample_country_map!$A:$A,0)),INDEX(lookup!$AA:$AA,MATCH($A2220,lookup!$A:$A,0)))</f>
        <v>99_NCE</v>
      </c>
      <c r="AL2220" s="0" t="str">
        <f aca="false">IF(AND($CF2220&lt;&gt;"",IFERROR(INDEX(subsample_country_map!$C:$C,MATCH($CF2220,subsample_country_map!$A:$A,0)),"")&lt;&gt;""),INDEX(subsample_country_map!$C:$C,MATCH($CF2220,subsample_country_map!$A:$A,0)),INDEX(lookup!$AB:$AB,MATCH($A2220,lookup!$A:$A,0)))</f>
        <v>99_NCE</v>
      </c>
      <c r="AM2220" s="0" t="str">
        <f aca="false">IF(AND($CF2220&lt;&gt;"",IFERROR(INDEX(subsample_country_map!$D:$D,MATCH($CF2220,subsample_country_map!$A:$A,0)),"")&lt;&gt;""),INDEX(subsample_country_map!$D:$D,MATCH($CF2220,subsample_country_map!$A:$A,0)),INDEX(lookup!$AC:$AC,MATCH($A2220,lookup!$A:$A,0)))</f>
        <v>99_NCE</v>
      </c>
      <c r="AN2220" s="0" t="str">
        <f aca="false">IF(AND($CF2220&lt;&gt;"",IFERROR(INDEX(subsample_country_map!$E:$E,MATCH($CF2220,subsample_country_map!$A:$A,0)),"")&lt;&gt;""),INDEX(subsample_country_map!$E:$E,MATCH($CF2220,subsample_country_map!$A:$A,0)),INDEX(lookup!$AD:$AD,MATCH($A2220,lookup!$A:$A,0)))</f>
        <v>99_NCE</v>
      </c>
      <c r="AO2220" s="0" t="str">
        <f aca="false">INDEX(lookup!$Y:$Y,MATCH($A2220,lookup!$A:$A,0))</f>
        <v>1_not published</v>
      </c>
      <c r="AP2220" s="0" t="str">
        <f aca="false">INDEX(lookup!$Z:$Z,MATCH($A2220,lookup!$A:$A,0))</f>
        <v>99_NCE</v>
      </c>
      <c r="AQ2220" s="0" t="str">
        <f aca="false">INDEX(lookup!$W:$W,MATCH($A2220,lookup!$A:$A,0))</f>
        <v>1_fin/acc/econ</v>
      </c>
      <c r="AS2220" s="0" t="s">
        <v>91</v>
      </c>
      <c r="AT2220" s="0" t="s">
        <v>111</v>
      </c>
      <c r="AU2220" s="0" t="s">
        <v>93</v>
      </c>
      <c r="AV2220" s="0" t="s">
        <v>7454</v>
      </c>
      <c r="AY2220" s="0" t="s">
        <v>2242</v>
      </c>
      <c r="BA2220" s="0" t="n">
        <v>4269</v>
      </c>
      <c r="BB2220" s="0" t="s">
        <v>347</v>
      </c>
      <c r="BC2220" s="0" t="s">
        <v>358</v>
      </c>
      <c r="BD2220" s="0" t="s">
        <v>142</v>
      </c>
      <c r="BE2220" s="0" t="s">
        <v>7443</v>
      </c>
      <c r="BF2220" s="0" t="s">
        <v>7449</v>
      </c>
      <c r="BI2220" s="0" t="s">
        <v>189</v>
      </c>
      <c r="BJ2220" s="0" t="s">
        <v>7418</v>
      </c>
      <c r="BK2220" s="0" t="s">
        <v>2904</v>
      </c>
      <c r="BL2220" s="0" t="s">
        <v>7455</v>
      </c>
      <c r="BM2220" s="0" t="s">
        <v>7375</v>
      </c>
      <c r="BN2220" s="0" t="s">
        <v>7384</v>
      </c>
      <c r="BO2220" s="0" t="s">
        <v>105</v>
      </c>
      <c r="BP2220" s="0" t="s">
        <v>7359</v>
      </c>
      <c r="BQ2220" s="0" t="s">
        <v>127</v>
      </c>
      <c r="BT2220" s="0" t="n">
        <v>0</v>
      </c>
      <c r="BU2220" s="0" t="s">
        <v>7363</v>
      </c>
      <c r="BW2220" s="0" t="n">
        <v>2000</v>
      </c>
      <c r="BX2220" s="0" t="n">
        <v>2020</v>
      </c>
      <c r="BY2220" s="0" t="s">
        <v>7364</v>
      </c>
      <c r="BZ2220" s="0" t="n">
        <v>2010</v>
      </c>
      <c r="CA2220" s="0" t="n">
        <v>0.238095238095238</v>
      </c>
      <c r="CB2220" s="0" t="n">
        <v>0</v>
      </c>
      <c r="CC2220" s="0" t="n">
        <v>1</v>
      </c>
      <c r="CD2220" s="0" t="n">
        <v>-0.109247872879958</v>
      </c>
      <c r="CE2220" s="0" t="n">
        <v>1</v>
      </c>
    </row>
    <row r="2221" customFormat="false" ht="15" hidden="false" customHeight="false" outlineLevel="0" collapsed="false">
      <c r="A2221" s="0" t="s">
        <v>7359</v>
      </c>
      <c r="B2221" s="0" t="n">
        <v>3526</v>
      </c>
      <c r="C2221" s="0" t="n">
        <v>0.0270878071167803</v>
      </c>
      <c r="D2221" s="0" t="n">
        <v>2050</v>
      </c>
      <c r="E2221" s="0" t="n">
        <f aca="false">IF(ISNUMBER($BA2221),$BA2221,IF(AND(ISNUMBER($D2221),ISNUMBER($BW2221),ISNUMBER($BX2221)),$D2221*($BX2221-$BW2221+1),""))</f>
        <v>2050</v>
      </c>
      <c r="H2221" s="0" t="s">
        <v>118</v>
      </c>
      <c r="I2221" s="0" t="s">
        <v>842</v>
      </c>
      <c r="J2221" s="0" t="n">
        <f aca="false">IF($BW2221&lt;&gt;"",$BW2221,"")</f>
        <v>2000</v>
      </c>
      <c r="K2221" s="0" t="n">
        <f aca="false">IF($BX2221&lt;&gt;"",$BX2221,"")</f>
        <v>2020</v>
      </c>
      <c r="L2221" s="0" t="n">
        <f aca="false">IF(AND(ISNUMBER($BW2221),ISNUMBER($BX2221)),($BW2221+$BX2221)/2,"")</f>
        <v>2010</v>
      </c>
      <c r="M2221" s="0" t="n">
        <f aca="false">IF($L2221&lt;&gt;"",$L2221,"")</f>
        <v>2010</v>
      </c>
      <c r="N2221" s="0" t="n">
        <f aca="false">IF(AND(ISNUMBER($BW2221),ISNUMBER($BX2221)),MIN(1,MAX(0,($BX2221-2016+1)/($BX2221-$BW2221+1))),"")</f>
        <v>0.238095238095238</v>
      </c>
      <c r="O2221" s="0" t="n">
        <f aca="false">IF(AND(ISNUMBER($BW2221),ISNUMBER($BX2221)),MIN(1,MAX(0,($BX2221-2017+1)/($BX2221-$BW2221+1))),"")</f>
        <v>0.19047619047619</v>
      </c>
      <c r="P2221" s="0" t="n">
        <f aca="false">IF(AND(ISNUMBER($BW2221),ISNUMBER($BX2221)),MIN(1,MAX(0,($BX2221-2018+1)/($BX2221-$BW2221+1))),"")</f>
        <v>0.142857142857143</v>
      </c>
      <c r="Q2221" s="0" t="n">
        <f aca="false">IF(AND(ISNUMBER($BW2221),ISNUMBER($BX2221)),MIN(1,MAX(0,($BX2221-2019+1)/($BX2221-$BW2221+1))),"")</f>
        <v>0.0952380952380952</v>
      </c>
      <c r="R2221" s="0" t="n">
        <f aca="false">IF(AND(ISNUMBER($BW2221),ISNUMBER($BX2221)),MIN(1,MAX(0,($BX2221-2016+1)/($BX2221-$BW2221+1))),"")</f>
        <v>0.238095238095238</v>
      </c>
      <c r="S2221" s="0" t="n">
        <f aca="false">IF($L2221&lt;&gt;"",IF($L2221&gt;=2015.5,1,0),"")</f>
        <v>0</v>
      </c>
      <c r="T2221" s="0" t="n">
        <f aca="false">IF($L2221&lt;&gt;"",IF($L2221&gt;=2016,1,0),"")</f>
        <v>0</v>
      </c>
      <c r="U2221" s="0" t="n">
        <f aca="false">IF(ISNUMBER($BX2221),IF($BX2221&gt;=2016,1,0),"")</f>
        <v>1</v>
      </c>
      <c r="V2221" s="0" t="n">
        <f aca="false">IF(ISNUMBER($BW2221),IF($BW2221&gt;=2016,1,0),"")</f>
        <v>0</v>
      </c>
      <c r="W2221" s="0" t="str">
        <f aca="false">IF(AND(ISNUMBER($BW2221),ISNUMBER($BX2221)),IF($BW2221&gt;=2016,"post-only",IF($BX2221&lt;2016,"pre-only","mixed")),"")</f>
        <v>mixed</v>
      </c>
      <c r="X2221" s="0" t="n">
        <f aca="false">IF(AND(ISNUMBER($BW2221),ISNUMBER($BX2221)),MIN(1,MAX(0,($BX2221-2017+1)/($BX2221-$BW2221+1))),"")</f>
        <v>0.19047619047619</v>
      </c>
      <c r="Y2221" s="0" t="n">
        <f aca="false">IF(AND(ISNUMBER($BW2221),ISNUMBER($BX2221)),MIN(1,MAX(0,($BX2221-2018+1)/($BX2221-$BW2221+1))),"")</f>
        <v>0.142857142857143</v>
      </c>
      <c r="Z2221" s="0" t="n">
        <f aca="false">IF(AND(ISNUMBER($BW2221),ISNUMBER($BX2221)),MIN(1,MAX(0,($BX2221-2019+1)/($BX2221-$BW2221+1))),"")</f>
        <v>0.0952380952380952</v>
      </c>
      <c r="AA2221" s="0" t="n">
        <f aca="false">IF(ISNUMBER($BX2221),IF($BX2221&gt;=2017,1,0),"")</f>
        <v>1</v>
      </c>
      <c r="AB2221" s="0" t="n">
        <f aca="false">IF(ISNUMBER($BX2221),IF($BX2221&gt;=2018,1,0),"")</f>
        <v>1</v>
      </c>
      <c r="AC2221" s="0" t="n">
        <f aca="false">IF(ISNUMBER($BX2221),IF($BX2221&gt;=2019,1,0),"")</f>
        <v>1</v>
      </c>
      <c r="AD2221" s="0" t="n">
        <f aca="false">IF($L2221&lt;&gt;"",IF($L2221&gt;2013,1,0),"")</f>
        <v>0</v>
      </c>
      <c r="AE2221" s="0" t="n">
        <f aca="false">IF($L2221&lt;&gt;"",1+IF($L2221&gt;2011,1,0)+IF($L2221&gt;2014,1,0),"")</f>
        <v>1</v>
      </c>
      <c r="AF2221" s="0" t="s">
        <v>87</v>
      </c>
      <c r="AG2221" s="0" t="s">
        <v>88</v>
      </c>
      <c r="AH2221" s="0" t="s">
        <v>89</v>
      </c>
      <c r="AI2221" s="0" t="s">
        <v>90</v>
      </c>
      <c r="AJ2221" s="0" t="s">
        <v>90</v>
      </c>
      <c r="AK2221" s="0" t="str">
        <f aca="false">IF(AND($CF2221&lt;&gt;"",IFERROR(INDEX(subsample_country_map!$B:$B,MATCH($CF2221,subsample_country_map!$A:$A,0)),"")&lt;&gt;""),INDEX(subsample_country_map!$B:$B,MATCH($CF2221,subsample_country_map!$A:$A,0)),INDEX(lookup!$AA:$AA,MATCH($A2221,lookup!$A:$A,0)))</f>
        <v>99_NCE</v>
      </c>
      <c r="AL2221" s="0" t="str">
        <f aca="false">IF(AND($CF2221&lt;&gt;"",IFERROR(INDEX(subsample_country_map!$C:$C,MATCH($CF2221,subsample_country_map!$A:$A,0)),"")&lt;&gt;""),INDEX(subsample_country_map!$C:$C,MATCH($CF2221,subsample_country_map!$A:$A,0)),INDEX(lookup!$AB:$AB,MATCH($A2221,lookup!$A:$A,0)))</f>
        <v>99_NCE</v>
      </c>
      <c r="AM2221" s="0" t="str">
        <f aca="false">IF(AND($CF2221&lt;&gt;"",IFERROR(INDEX(subsample_country_map!$D:$D,MATCH($CF2221,subsample_country_map!$A:$A,0)),"")&lt;&gt;""),INDEX(subsample_country_map!$D:$D,MATCH($CF2221,subsample_country_map!$A:$A,0)),INDEX(lookup!$AC:$AC,MATCH($A2221,lookup!$A:$A,0)))</f>
        <v>99_NCE</v>
      </c>
      <c r="AN2221" s="0" t="str">
        <f aca="false">IF(AND($CF2221&lt;&gt;"",IFERROR(INDEX(subsample_country_map!$E:$E,MATCH($CF2221,subsample_country_map!$A:$A,0)),"")&lt;&gt;""),INDEX(subsample_country_map!$E:$E,MATCH($CF2221,subsample_country_map!$A:$A,0)),INDEX(lookup!$AD:$AD,MATCH($A2221,lookup!$A:$A,0)))</f>
        <v>99_NCE</v>
      </c>
      <c r="AO2221" s="0" t="str">
        <f aca="false">INDEX(lookup!$Y:$Y,MATCH($A2221,lookup!$A:$A,0))</f>
        <v>1_not published</v>
      </c>
      <c r="AP2221" s="0" t="str">
        <f aca="false">INDEX(lookup!$Z:$Z,MATCH($A2221,lookup!$A:$A,0))</f>
        <v>99_NCE</v>
      </c>
      <c r="AQ2221" s="0" t="str">
        <f aca="false">INDEX(lookup!$W:$W,MATCH($A2221,lookup!$A:$A,0))</f>
        <v>1_fin/acc/econ</v>
      </c>
      <c r="AS2221" s="0" t="s">
        <v>91</v>
      </c>
      <c r="AT2221" s="0" t="s">
        <v>111</v>
      </c>
      <c r="AU2221" s="0" t="s">
        <v>93</v>
      </c>
      <c r="AV2221" s="0" t="s">
        <v>3074</v>
      </c>
      <c r="AY2221" s="0" t="s">
        <v>329</v>
      </c>
      <c r="BA2221" s="0" t="n">
        <v>2050</v>
      </c>
      <c r="BB2221" s="0" t="s">
        <v>347</v>
      </c>
      <c r="BC2221" s="0" t="s">
        <v>358</v>
      </c>
      <c r="BD2221" s="0" t="s">
        <v>142</v>
      </c>
      <c r="BE2221" s="0" t="s">
        <v>7443</v>
      </c>
      <c r="BF2221" s="0" t="s">
        <v>7456</v>
      </c>
      <c r="BI2221" s="0" t="s">
        <v>189</v>
      </c>
      <c r="BJ2221" s="0" t="s">
        <v>7421</v>
      </c>
      <c r="BK2221" s="0" t="s">
        <v>2904</v>
      </c>
      <c r="BL2221" s="0" t="s">
        <v>7457</v>
      </c>
      <c r="BM2221" s="0" t="s">
        <v>7362</v>
      </c>
      <c r="BN2221" s="0" t="s">
        <v>104</v>
      </c>
      <c r="BO2221" s="0" t="s">
        <v>105</v>
      </c>
      <c r="BP2221" s="0" t="s">
        <v>7359</v>
      </c>
      <c r="BQ2221" s="0" t="s">
        <v>127</v>
      </c>
      <c r="BT2221" s="0" t="n">
        <v>0</v>
      </c>
      <c r="BU2221" s="0" t="s">
        <v>7363</v>
      </c>
      <c r="BW2221" s="0" t="n">
        <v>2000</v>
      </c>
      <c r="BX2221" s="0" t="n">
        <v>2020</v>
      </c>
      <c r="BY2221" s="0" t="s">
        <v>7364</v>
      </c>
      <c r="BZ2221" s="0" t="n">
        <v>2010</v>
      </c>
      <c r="CA2221" s="0" t="n">
        <v>0.238095238095238</v>
      </c>
      <c r="CB2221" s="0" t="n">
        <v>0</v>
      </c>
      <c r="CC2221" s="0" t="n">
        <v>1</v>
      </c>
      <c r="CD2221" s="0" t="n">
        <v>0.0270944352548463</v>
      </c>
      <c r="CE2221" s="0" t="n">
        <v>1</v>
      </c>
    </row>
    <row r="2222" customFormat="false" ht="15" hidden="false" customHeight="false" outlineLevel="0" collapsed="false">
      <c r="A2222" s="0" t="s">
        <v>7359</v>
      </c>
      <c r="B2222" s="0" t="n">
        <v>3527</v>
      </c>
      <c r="C2222" s="0" t="n">
        <v>0.0266876140377286</v>
      </c>
      <c r="D2222" s="0" t="n">
        <v>1930</v>
      </c>
      <c r="E2222" s="0" t="n">
        <f aca="false">IF(ISNUMBER($BA2222),$BA2222,IF(AND(ISNUMBER($D2222),ISNUMBER($BW2222),ISNUMBER($BX2222)),$D2222*($BX2222-$BW2222+1),""))</f>
        <v>1930</v>
      </c>
      <c r="H2222" s="0" t="s">
        <v>118</v>
      </c>
      <c r="I2222" s="0" t="s">
        <v>842</v>
      </c>
      <c r="J2222" s="0" t="n">
        <f aca="false">IF($BW2222&lt;&gt;"",$BW2222,"")</f>
        <v>2000</v>
      </c>
      <c r="K2222" s="0" t="n">
        <f aca="false">IF($BX2222&lt;&gt;"",$BX2222,"")</f>
        <v>2020</v>
      </c>
      <c r="L2222" s="0" t="n">
        <f aca="false">IF(AND(ISNUMBER($BW2222),ISNUMBER($BX2222)),($BW2222+$BX2222)/2,"")</f>
        <v>2010</v>
      </c>
      <c r="M2222" s="0" t="n">
        <f aca="false">IF($L2222&lt;&gt;"",$L2222,"")</f>
        <v>2010</v>
      </c>
      <c r="N2222" s="0" t="n">
        <f aca="false">IF(AND(ISNUMBER($BW2222),ISNUMBER($BX2222)),MIN(1,MAX(0,($BX2222-2016+1)/($BX2222-$BW2222+1))),"")</f>
        <v>0.238095238095238</v>
      </c>
      <c r="O2222" s="0" t="n">
        <f aca="false">IF(AND(ISNUMBER($BW2222),ISNUMBER($BX2222)),MIN(1,MAX(0,($BX2222-2017+1)/($BX2222-$BW2222+1))),"")</f>
        <v>0.19047619047619</v>
      </c>
      <c r="P2222" s="0" t="n">
        <f aca="false">IF(AND(ISNUMBER($BW2222),ISNUMBER($BX2222)),MIN(1,MAX(0,($BX2222-2018+1)/($BX2222-$BW2222+1))),"")</f>
        <v>0.142857142857143</v>
      </c>
      <c r="Q2222" s="0" t="n">
        <f aca="false">IF(AND(ISNUMBER($BW2222),ISNUMBER($BX2222)),MIN(1,MAX(0,($BX2222-2019+1)/($BX2222-$BW2222+1))),"")</f>
        <v>0.0952380952380952</v>
      </c>
      <c r="R2222" s="0" t="n">
        <f aca="false">IF(AND(ISNUMBER($BW2222),ISNUMBER($BX2222)),MIN(1,MAX(0,($BX2222-2016+1)/($BX2222-$BW2222+1))),"")</f>
        <v>0.238095238095238</v>
      </c>
      <c r="S2222" s="0" t="n">
        <f aca="false">IF($L2222&lt;&gt;"",IF($L2222&gt;=2015.5,1,0),"")</f>
        <v>0</v>
      </c>
      <c r="T2222" s="0" t="n">
        <f aca="false">IF($L2222&lt;&gt;"",IF($L2222&gt;=2016,1,0),"")</f>
        <v>0</v>
      </c>
      <c r="U2222" s="0" t="n">
        <f aca="false">IF(ISNUMBER($BX2222),IF($BX2222&gt;=2016,1,0),"")</f>
        <v>1</v>
      </c>
      <c r="V2222" s="0" t="n">
        <f aca="false">IF(ISNUMBER($BW2222),IF($BW2222&gt;=2016,1,0),"")</f>
        <v>0</v>
      </c>
      <c r="W2222" s="0" t="str">
        <f aca="false">IF(AND(ISNUMBER($BW2222),ISNUMBER($BX2222)),IF($BW2222&gt;=2016,"post-only",IF($BX2222&lt;2016,"pre-only","mixed")),"")</f>
        <v>mixed</v>
      </c>
      <c r="X2222" s="0" t="n">
        <f aca="false">IF(AND(ISNUMBER($BW2222),ISNUMBER($BX2222)),MIN(1,MAX(0,($BX2222-2017+1)/($BX2222-$BW2222+1))),"")</f>
        <v>0.19047619047619</v>
      </c>
      <c r="Y2222" s="0" t="n">
        <f aca="false">IF(AND(ISNUMBER($BW2222),ISNUMBER($BX2222)),MIN(1,MAX(0,($BX2222-2018+1)/($BX2222-$BW2222+1))),"")</f>
        <v>0.142857142857143</v>
      </c>
      <c r="Z2222" s="0" t="n">
        <f aca="false">IF(AND(ISNUMBER($BW2222),ISNUMBER($BX2222)),MIN(1,MAX(0,($BX2222-2019+1)/($BX2222-$BW2222+1))),"")</f>
        <v>0.0952380952380952</v>
      </c>
      <c r="AA2222" s="0" t="n">
        <f aca="false">IF(ISNUMBER($BX2222),IF($BX2222&gt;=2017,1,0),"")</f>
        <v>1</v>
      </c>
      <c r="AB2222" s="0" t="n">
        <f aca="false">IF(ISNUMBER($BX2222),IF($BX2222&gt;=2018,1,0),"")</f>
        <v>1</v>
      </c>
      <c r="AC2222" s="0" t="n">
        <f aca="false">IF(ISNUMBER($BX2222),IF($BX2222&gt;=2019,1,0),"")</f>
        <v>1</v>
      </c>
      <c r="AD2222" s="0" t="n">
        <f aca="false">IF($L2222&lt;&gt;"",IF($L2222&gt;2013,1,0),"")</f>
        <v>0</v>
      </c>
      <c r="AE2222" s="0" t="n">
        <f aca="false">IF($L2222&lt;&gt;"",1+IF($L2222&gt;2011,1,0)+IF($L2222&gt;2014,1,0),"")</f>
        <v>1</v>
      </c>
      <c r="AF2222" s="0" t="s">
        <v>87</v>
      </c>
      <c r="AG2222" s="0" t="s">
        <v>88</v>
      </c>
      <c r="AH2222" s="0" t="s">
        <v>89</v>
      </c>
      <c r="AI2222" s="0" t="s">
        <v>90</v>
      </c>
      <c r="AJ2222" s="0" t="s">
        <v>90</v>
      </c>
      <c r="AK2222" s="0" t="str">
        <f aca="false">IF(AND($CF2222&lt;&gt;"",IFERROR(INDEX(subsample_country_map!$B:$B,MATCH($CF2222,subsample_country_map!$A:$A,0)),"")&lt;&gt;""),INDEX(subsample_country_map!$B:$B,MATCH($CF2222,subsample_country_map!$A:$A,0)),INDEX(lookup!$AA:$AA,MATCH($A2222,lookup!$A:$A,0)))</f>
        <v>99_NCE</v>
      </c>
      <c r="AL2222" s="0" t="str">
        <f aca="false">IF(AND($CF2222&lt;&gt;"",IFERROR(INDEX(subsample_country_map!$C:$C,MATCH($CF2222,subsample_country_map!$A:$A,0)),"")&lt;&gt;""),INDEX(subsample_country_map!$C:$C,MATCH($CF2222,subsample_country_map!$A:$A,0)),INDEX(lookup!$AB:$AB,MATCH($A2222,lookup!$A:$A,0)))</f>
        <v>99_NCE</v>
      </c>
      <c r="AM2222" s="0" t="str">
        <f aca="false">IF(AND($CF2222&lt;&gt;"",IFERROR(INDEX(subsample_country_map!$D:$D,MATCH($CF2222,subsample_country_map!$A:$A,0)),"")&lt;&gt;""),INDEX(subsample_country_map!$D:$D,MATCH($CF2222,subsample_country_map!$A:$A,0)),INDEX(lookup!$AC:$AC,MATCH($A2222,lookup!$A:$A,0)))</f>
        <v>99_NCE</v>
      </c>
      <c r="AN2222" s="0" t="str">
        <f aca="false">IF(AND($CF2222&lt;&gt;"",IFERROR(INDEX(subsample_country_map!$E:$E,MATCH($CF2222,subsample_country_map!$A:$A,0)),"")&lt;&gt;""),INDEX(subsample_country_map!$E:$E,MATCH($CF2222,subsample_country_map!$A:$A,0)),INDEX(lookup!$AD:$AD,MATCH($A2222,lookup!$A:$A,0)))</f>
        <v>99_NCE</v>
      </c>
      <c r="AO2222" s="0" t="str">
        <f aca="false">INDEX(lookup!$Y:$Y,MATCH($A2222,lookup!$A:$A,0))</f>
        <v>1_not published</v>
      </c>
      <c r="AP2222" s="0" t="str">
        <f aca="false">INDEX(lookup!$Z:$Z,MATCH($A2222,lookup!$A:$A,0))</f>
        <v>99_NCE</v>
      </c>
      <c r="AQ2222" s="0" t="str">
        <f aca="false">INDEX(lookup!$W:$W,MATCH($A2222,lookup!$A:$A,0))</f>
        <v>1_fin/acc/econ</v>
      </c>
      <c r="AS2222" s="0" t="s">
        <v>91</v>
      </c>
      <c r="AT2222" s="0" t="s">
        <v>111</v>
      </c>
      <c r="AU2222" s="0" t="s">
        <v>93</v>
      </c>
      <c r="AV2222" s="0" t="s">
        <v>406</v>
      </c>
      <c r="AY2222" s="0" t="s">
        <v>5634</v>
      </c>
      <c r="BA2222" s="0" t="n">
        <v>1930</v>
      </c>
      <c r="BB2222" s="0" t="s">
        <v>347</v>
      </c>
      <c r="BC2222" s="0" t="s">
        <v>358</v>
      </c>
      <c r="BD2222" s="0" t="s">
        <v>142</v>
      </c>
      <c r="BE2222" s="0" t="s">
        <v>7443</v>
      </c>
      <c r="BF2222" s="0" t="s">
        <v>7456</v>
      </c>
      <c r="BI2222" s="0" t="s">
        <v>189</v>
      </c>
      <c r="BJ2222" s="0" t="s">
        <v>7423</v>
      </c>
      <c r="BK2222" s="0" t="s">
        <v>2904</v>
      </c>
      <c r="BL2222" s="0" t="s">
        <v>7458</v>
      </c>
      <c r="BM2222" s="0" t="s">
        <v>7375</v>
      </c>
      <c r="BN2222" s="0" t="s">
        <v>104</v>
      </c>
      <c r="BO2222" s="0" t="s">
        <v>105</v>
      </c>
      <c r="BP2222" s="0" t="s">
        <v>7359</v>
      </c>
      <c r="BQ2222" s="0" t="s">
        <v>127</v>
      </c>
      <c r="BT2222" s="0" t="n">
        <v>0</v>
      </c>
      <c r="BU2222" s="0" t="s">
        <v>7363</v>
      </c>
      <c r="BW2222" s="0" t="n">
        <v>2000</v>
      </c>
      <c r="BX2222" s="0" t="n">
        <v>2020</v>
      </c>
      <c r="BY2222" s="0" t="s">
        <v>7364</v>
      </c>
      <c r="BZ2222" s="0" t="n">
        <v>2010</v>
      </c>
      <c r="CA2222" s="0" t="n">
        <v>0.238095238095238</v>
      </c>
      <c r="CB2222" s="0" t="n">
        <v>0</v>
      </c>
      <c r="CC2222" s="0" t="n">
        <v>1</v>
      </c>
      <c r="CD2222" s="0" t="n">
        <v>0.0266939526419377</v>
      </c>
      <c r="CE2222" s="0" t="n">
        <v>1</v>
      </c>
    </row>
    <row r="2223" customFormat="false" ht="15" hidden="false" customHeight="false" outlineLevel="0" collapsed="false">
      <c r="A2223" s="0" t="s">
        <v>7359</v>
      </c>
      <c r="B2223" s="0" t="n">
        <v>3528</v>
      </c>
      <c r="C2223" s="0" t="n">
        <v>0.0259798446267353</v>
      </c>
      <c r="D2223" s="0" t="n">
        <v>2054</v>
      </c>
      <c r="E2223" s="0" t="n">
        <f aca="false">IF(ISNUMBER($BA2223),$BA2223,IF(AND(ISNUMBER($D2223),ISNUMBER($BW2223),ISNUMBER($BX2223)),$D2223*($BX2223-$BW2223+1),""))</f>
        <v>2054</v>
      </c>
      <c r="H2223" s="0" t="s">
        <v>118</v>
      </c>
      <c r="I2223" s="0" t="s">
        <v>842</v>
      </c>
      <c r="J2223" s="0" t="n">
        <f aca="false">IF($BW2223&lt;&gt;"",$BW2223,"")</f>
        <v>2000</v>
      </c>
      <c r="K2223" s="0" t="n">
        <f aca="false">IF($BX2223&lt;&gt;"",$BX2223,"")</f>
        <v>2020</v>
      </c>
      <c r="L2223" s="0" t="n">
        <f aca="false">IF(AND(ISNUMBER($BW2223),ISNUMBER($BX2223)),($BW2223+$BX2223)/2,"")</f>
        <v>2010</v>
      </c>
      <c r="M2223" s="0" t="n">
        <f aca="false">IF($L2223&lt;&gt;"",$L2223,"")</f>
        <v>2010</v>
      </c>
      <c r="N2223" s="0" t="n">
        <f aca="false">IF(AND(ISNUMBER($BW2223),ISNUMBER($BX2223)),MIN(1,MAX(0,($BX2223-2016+1)/($BX2223-$BW2223+1))),"")</f>
        <v>0.238095238095238</v>
      </c>
      <c r="O2223" s="0" t="n">
        <f aca="false">IF(AND(ISNUMBER($BW2223),ISNUMBER($BX2223)),MIN(1,MAX(0,($BX2223-2017+1)/($BX2223-$BW2223+1))),"")</f>
        <v>0.19047619047619</v>
      </c>
      <c r="P2223" s="0" t="n">
        <f aca="false">IF(AND(ISNUMBER($BW2223),ISNUMBER($BX2223)),MIN(1,MAX(0,($BX2223-2018+1)/($BX2223-$BW2223+1))),"")</f>
        <v>0.142857142857143</v>
      </c>
      <c r="Q2223" s="0" t="n">
        <f aca="false">IF(AND(ISNUMBER($BW2223),ISNUMBER($BX2223)),MIN(1,MAX(0,($BX2223-2019+1)/($BX2223-$BW2223+1))),"")</f>
        <v>0.0952380952380952</v>
      </c>
      <c r="R2223" s="0" t="n">
        <f aca="false">IF(AND(ISNUMBER($BW2223),ISNUMBER($BX2223)),MIN(1,MAX(0,($BX2223-2016+1)/($BX2223-$BW2223+1))),"")</f>
        <v>0.238095238095238</v>
      </c>
      <c r="S2223" s="0" t="n">
        <f aca="false">IF($L2223&lt;&gt;"",IF($L2223&gt;=2015.5,1,0),"")</f>
        <v>0</v>
      </c>
      <c r="T2223" s="0" t="n">
        <f aca="false">IF($L2223&lt;&gt;"",IF($L2223&gt;=2016,1,0),"")</f>
        <v>0</v>
      </c>
      <c r="U2223" s="0" t="n">
        <f aca="false">IF(ISNUMBER($BX2223),IF($BX2223&gt;=2016,1,0),"")</f>
        <v>1</v>
      </c>
      <c r="V2223" s="0" t="n">
        <f aca="false">IF(ISNUMBER($BW2223),IF($BW2223&gt;=2016,1,0),"")</f>
        <v>0</v>
      </c>
      <c r="W2223" s="0" t="str">
        <f aca="false">IF(AND(ISNUMBER($BW2223),ISNUMBER($BX2223)),IF($BW2223&gt;=2016,"post-only",IF($BX2223&lt;2016,"pre-only","mixed")),"")</f>
        <v>mixed</v>
      </c>
      <c r="X2223" s="0" t="n">
        <f aca="false">IF(AND(ISNUMBER($BW2223),ISNUMBER($BX2223)),MIN(1,MAX(0,($BX2223-2017+1)/($BX2223-$BW2223+1))),"")</f>
        <v>0.19047619047619</v>
      </c>
      <c r="Y2223" s="0" t="n">
        <f aca="false">IF(AND(ISNUMBER($BW2223),ISNUMBER($BX2223)),MIN(1,MAX(0,($BX2223-2018+1)/($BX2223-$BW2223+1))),"")</f>
        <v>0.142857142857143</v>
      </c>
      <c r="Z2223" s="0" t="n">
        <f aca="false">IF(AND(ISNUMBER($BW2223),ISNUMBER($BX2223)),MIN(1,MAX(0,($BX2223-2019+1)/($BX2223-$BW2223+1))),"")</f>
        <v>0.0952380952380952</v>
      </c>
      <c r="AA2223" s="0" t="n">
        <f aca="false">IF(ISNUMBER($BX2223),IF($BX2223&gt;=2017,1,0),"")</f>
        <v>1</v>
      </c>
      <c r="AB2223" s="0" t="n">
        <f aca="false">IF(ISNUMBER($BX2223),IF($BX2223&gt;=2018,1,0),"")</f>
        <v>1</v>
      </c>
      <c r="AC2223" s="0" t="n">
        <f aca="false">IF(ISNUMBER($BX2223),IF($BX2223&gt;=2019,1,0),"")</f>
        <v>1</v>
      </c>
      <c r="AD2223" s="0" t="n">
        <f aca="false">IF($L2223&lt;&gt;"",IF($L2223&gt;2013,1,0),"")</f>
        <v>0</v>
      </c>
      <c r="AE2223" s="0" t="n">
        <f aca="false">IF($L2223&lt;&gt;"",1+IF($L2223&gt;2011,1,0)+IF($L2223&gt;2014,1,0),"")</f>
        <v>1</v>
      </c>
      <c r="AF2223" s="0" t="s">
        <v>87</v>
      </c>
      <c r="AG2223" s="0" t="s">
        <v>88</v>
      </c>
      <c r="AH2223" s="0" t="s">
        <v>89</v>
      </c>
      <c r="AI2223" s="0" t="s">
        <v>90</v>
      </c>
      <c r="AJ2223" s="0" t="s">
        <v>90</v>
      </c>
      <c r="AK2223" s="0" t="str">
        <f aca="false">IF(AND($CF2223&lt;&gt;"",IFERROR(INDEX(subsample_country_map!$B:$B,MATCH($CF2223,subsample_country_map!$A:$A,0)),"")&lt;&gt;""),INDEX(subsample_country_map!$B:$B,MATCH($CF2223,subsample_country_map!$A:$A,0)),INDEX(lookup!$AA:$AA,MATCH($A2223,lookup!$A:$A,0)))</f>
        <v>99_NCE</v>
      </c>
      <c r="AL2223" s="0" t="str">
        <f aca="false">IF(AND($CF2223&lt;&gt;"",IFERROR(INDEX(subsample_country_map!$C:$C,MATCH($CF2223,subsample_country_map!$A:$A,0)),"")&lt;&gt;""),INDEX(subsample_country_map!$C:$C,MATCH($CF2223,subsample_country_map!$A:$A,0)),INDEX(lookup!$AB:$AB,MATCH($A2223,lookup!$A:$A,0)))</f>
        <v>99_NCE</v>
      </c>
      <c r="AM2223" s="0" t="str">
        <f aca="false">IF(AND($CF2223&lt;&gt;"",IFERROR(INDEX(subsample_country_map!$D:$D,MATCH($CF2223,subsample_country_map!$A:$A,0)),"")&lt;&gt;""),INDEX(subsample_country_map!$D:$D,MATCH($CF2223,subsample_country_map!$A:$A,0)),INDEX(lookup!$AC:$AC,MATCH($A2223,lookup!$A:$A,0)))</f>
        <v>99_NCE</v>
      </c>
      <c r="AN2223" s="0" t="str">
        <f aca="false">IF(AND($CF2223&lt;&gt;"",IFERROR(INDEX(subsample_country_map!$E:$E,MATCH($CF2223,subsample_country_map!$A:$A,0)),"")&lt;&gt;""),INDEX(subsample_country_map!$E:$E,MATCH($CF2223,subsample_country_map!$A:$A,0)),INDEX(lookup!$AD:$AD,MATCH($A2223,lookup!$A:$A,0)))</f>
        <v>99_NCE</v>
      </c>
      <c r="AO2223" s="0" t="str">
        <f aca="false">INDEX(lookup!$Y:$Y,MATCH($A2223,lookup!$A:$A,0))</f>
        <v>1_not published</v>
      </c>
      <c r="AP2223" s="0" t="str">
        <f aca="false">INDEX(lookup!$Z:$Z,MATCH($A2223,lookup!$A:$A,0))</f>
        <v>99_NCE</v>
      </c>
      <c r="AQ2223" s="0" t="str">
        <f aca="false">INDEX(lookup!$W:$W,MATCH($A2223,lookup!$A:$A,0))</f>
        <v>1_fin/acc/econ</v>
      </c>
      <c r="AS2223" s="0" t="s">
        <v>91</v>
      </c>
      <c r="AT2223" s="0" t="s">
        <v>111</v>
      </c>
      <c r="AU2223" s="0" t="s">
        <v>93</v>
      </c>
      <c r="AV2223" s="0" t="s">
        <v>7459</v>
      </c>
      <c r="AY2223" s="0" t="s">
        <v>2593</v>
      </c>
      <c r="BA2223" s="0" t="n">
        <v>2054</v>
      </c>
      <c r="BB2223" s="0" t="s">
        <v>347</v>
      </c>
      <c r="BC2223" s="0" t="s">
        <v>358</v>
      </c>
      <c r="BD2223" s="0" t="s">
        <v>142</v>
      </c>
      <c r="BE2223" s="0" t="s">
        <v>7443</v>
      </c>
      <c r="BF2223" s="0" t="s">
        <v>7456</v>
      </c>
      <c r="BI2223" s="0" t="s">
        <v>189</v>
      </c>
      <c r="BJ2223" s="0" t="s">
        <v>7425</v>
      </c>
      <c r="BK2223" s="0" t="s">
        <v>2904</v>
      </c>
      <c r="BL2223" s="0" t="s">
        <v>7460</v>
      </c>
      <c r="BM2223" s="0" t="s">
        <v>7362</v>
      </c>
      <c r="BN2223" s="0" t="s">
        <v>7384</v>
      </c>
      <c r="BO2223" s="0" t="s">
        <v>105</v>
      </c>
      <c r="BP2223" s="0" t="s">
        <v>7359</v>
      </c>
      <c r="BQ2223" s="0" t="s">
        <v>127</v>
      </c>
      <c r="BT2223" s="0" t="n">
        <v>0</v>
      </c>
      <c r="BU2223" s="0" t="s">
        <v>7363</v>
      </c>
      <c r="BW2223" s="0" t="n">
        <v>2000</v>
      </c>
      <c r="BX2223" s="0" t="n">
        <v>2020</v>
      </c>
      <c r="BY2223" s="0" t="s">
        <v>7364</v>
      </c>
      <c r="BZ2223" s="0" t="n">
        <v>2010</v>
      </c>
      <c r="CA2223" s="0" t="n">
        <v>0.238095238095238</v>
      </c>
      <c r="CB2223" s="0" t="n">
        <v>0</v>
      </c>
      <c r="CC2223" s="0" t="n">
        <v>1</v>
      </c>
      <c r="CD2223" s="0" t="n">
        <v>0.0259856920471499</v>
      </c>
      <c r="CE2223" s="0" t="n">
        <v>1</v>
      </c>
    </row>
    <row r="2224" customFormat="false" ht="15" hidden="false" customHeight="false" outlineLevel="0" collapsed="false">
      <c r="A2224" s="0" t="s">
        <v>7359</v>
      </c>
      <c r="B2224" s="0" t="n">
        <v>3529</v>
      </c>
      <c r="C2224" s="0" t="n">
        <v>0.0150455252564251</v>
      </c>
      <c r="D2224" s="0" t="n">
        <v>1936</v>
      </c>
      <c r="E2224" s="0" t="n">
        <f aca="false">IF(ISNUMBER($BA2224),$BA2224,IF(AND(ISNUMBER($D2224),ISNUMBER($BW2224),ISNUMBER($BX2224)),$D2224*($BX2224-$BW2224+1),""))</f>
        <v>1936</v>
      </c>
      <c r="H2224" s="0" t="s">
        <v>118</v>
      </c>
      <c r="I2224" s="0" t="s">
        <v>842</v>
      </c>
      <c r="J2224" s="0" t="n">
        <f aca="false">IF($BW2224&lt;&gt;"",$BW2224,"")</f>
        <v>2000</v>
      </c>
      <c r="K2224" s="0" t="n">
        <f aca="false">IF($BX2224&lt;&gt;"",$BX2224,"")</f>
        <v>2020</v>
      </c>
      <c r="L2224" s="0" t="n">
        <f aca="false">IF(AND(ISNUMBER($BW2224),ISNUMBER($BX2224)),($BW2224+$BX2224)/2,"")</f>
        <v>2010</v>
      </c>
      <c r="M2224" s="0" t="n">
        <f aca="false">IF($L2224&lt;&gt;"",$L2224,"")</f>
        <v>2010</v>
      </c>
      <c r="N2224" s="0" t="n">
        <f aca="false">IF(AND(ISNUMBER($BW2224),ISNUMBER($BX2224)),MIN(1,MAX(0,($BX2224-2016+1)/($BX2224-$BW2224+1))),"")</f>
        <v>0.238095238095238</v>
      </c>
      <c r="O2224" s="0" t="n">
        <f aca="false">IF(AND(ISNUMBER($BW2224),ISNUMBER($BX2224)),MIN(1,MAX(0,($BX2224-2017+1)/($BX2224-$BW2224+1))),"")</f>
        <v>0.19047619047619</v>
      </c>
      <c r="P2224" s="0" t="n">
        <f aca="false">IF(AND(ISNUMBER($BW2224),ISNUMBER($BX2224)),MIN(1,MAX(0,($BX2224-2018+1)/($BX2224-$BW2224+1))),"")</f>
        <v>0.142857142857143</v>
      </c>
      <c r="Q2224" s="0" t="n">
        <f aca="false">IF(AND(ISNUMBER($BW2224),ISNUMBER($BX2224)),MIN(1,MAX(0,($BX2224-2019+1)/($BX2224-$BW2224+1))),"")</f>
        <v>0.0952380952380952</v>
      </c>
      <c r="R2224" s="0" t="n">
        <f aca="false">IF(AND(ISNUMBER($BW2224),ISNUMBER($BX2224)),MIN(1,MAX(0,($BX2224-2016+1)/($BX2224-$BW2224+1))),"")</f>
        <v>0.238095238095238</v>
      </c>
      <c r="S2224" s="0" t="n">
        <f aca="false">IF($L2224&lt;&gt;"",IF($L2224&gt;=2015.5,1,0),"")</f>
        <v>0</v>
      </c>
      <c r="T2224" s="0" t="n">
        <f aca="false">IF($L2224&lt;&gt;"",IF($L2224&gt;=2016,1,0),"")</f>
        <v>0</v>
      </c>
      <c r="U2224" s="0" t="n">
        <f aca="false">IF(ISNUMBER($BX2224),IF($BX2224&gt;=2016,1,0),"")</f>
        <v>1</v>
      </c>
      <c r="V2224" s="0" t="n">
        <f aca="false">IF(ISNUMBER($BW2224),IF($BW2224&gt;=2016,1,0),"")</f>
        <v>0</v>
      </c>
      <c r="W2224" s="0" t="str">
        <f aca="false">IF(AND(ISNUMBER($BW2224),ISNUMBER($BX2224)),IF($BW2224&gt;=2016,"post-only",IF($BX2224&lt;2016,"pre-only","mixed")),"")</f>
        <v>mixed</v>
      </c>
      <c r="X2224" s="0" t="n">
        <f aca="false">IF(AND(ISNUMBER($BW2224),ISNUMBER($BX2224)),MIN(1,MAX(0,($BX2224-2017+1)/($BX2224-$BW2224+1))),"")</f>
        <v>0.19047619047619</v>
      </c>
      <c r="Y2224" s="0" t="n">
        <f aca="false">IF(AND(ISNUMBER($BW2224),ISNUMBER($BX2224)),MIN(1,MAX(0,($BX2224-2018+1)/($BX2224-$BW2224+1))),"")</f>
        <v>0.142857142857143</v>
      </c>
      <c r="Z2224" s="0" t="n">
        <f aca="false">IF(AND(ISNUMBER($BW2224),ISNUMBER($BX2224)),MIN(1,MAX(0,($BX2224-2019+1)/($BX2224-$BW2224+1))),"")</f>
        <v>0.0952380952380952</v>
      </c>
      <c r="AA2224" s="0" t="n">
        <f aca="false">IF(ISNUMBER($BX2224),IF($BX2224&gt;=2017,1,0),"")</f>
        <v>1</v>
      </c>
      <c r="AB2224" s="0" t="n">
        <f aca="false">IF(ISNUMBER($BX2224),IF($BX2224&gt;=2018,1,0),"")</f>
        <v>1</v>
      </c>
      <c r="AC2224" s="0" t="n">
        <f aca="false">IF(ISNUMBER($BX2224),IF($BX2224&gt;=2019,1,0),"")</f>
        <v>1</v>
      </c>
      <c r="AD2224" s="0" t="n">
        <f aca="false">IF($L2224&lt;&gt;"",IF($L2224&gt;2013,1,0),"")</f>
        <v>0</v>
      </c>
      <c r="AE2224" s="0" t="n">
        <f aca="false">IF($L2224&lt;&gt;"",1+IF($L2224&gt;2011,1,0)+IF($L2224&gt;2014,1,0),"")</f>
        <v>1</v>
      </c>
      <c r="AF2224" s="0" t="s">
        <v>87</v>
      </c>
      <c r="AG2224" s="0" t="s">
        <v>88</v>
      </c>
      <c r="AH2224" s="0" t="s">
        <v>89</v>
      </c>
      <c r="AI2224" s="0" t="s">
        <v>90</v>
      </c>
      <c r="AJ2224" s="0" t="s">
        <v>90</v>
      </c>
      <c r="AK2224" s="0" t="str">
        <f aca="false">IF(AND($CF2224&lt;&gt;"",IFERROR(INDEX(subsample_country_map!$B:$B,MATCH($CF2224,subsample_country_map!$A:$A,0)),"")&lt;&gt;""),INDEX(subsample_country_map!$B:$B,MATCH($CF2224,subsample_country_map!$A:$A,0)),INDEX(lookup!$AA:$AA,MATCH($A2224,lookup!$A:$A,0)))</f>
        <v>99_NCE</v>
      </c>
      <c r="AL2224" s="0" t="str">
        <f aca="false">IF(AND($CF2224&lt;&gt;"",IFERROR(INDEX(subsample_country_map!$C:$C,MATCH($CF2224,subsample_country_map!$A:$A,0)),"")&lt;&gt;""),INDEX(subsample_country_map!$C:$C,MATCH($CF2224,subsample_country_map!$A:$A,0)),INDEX(lookup!$AB:$AB,MATCH($A2224,lookup!$A:$A,0)))</f>
        <v>99_NCE</v>
      </c>
      <c r="AM2224" s="0" t="str">
        <f aca="false">IF(AND($CF2224&lt;&gt;"",IFERROR(INDEX(subsample_country_map!$D:$D,MATCH($CF2224,subsample_country_map!$A:$A,0)),"")&lt;&gt;""),INDEX(subsample_country_map!$D:$D,MATCH($CF2224,subsample_country_map!$A:$A,0)),INDEX(lookup!$AC:$AC,MATCH($A2224,lookup!$A:$A,0)))</f>
        <v>99_NCE</v>
      </c>
      <c r="AN2224" s="0" t="str">
        <f aca="false">IF(AND($CF2224&lt;&gt;"",IFERROR(INDEX(subsample_country_map!$E:$E,MATCH($CF2224,subsample_country_map!$A:$A,0)),"")&lt;&gt;""),INDEX(subsample_country_map!$E:$E,MATCH($CF2224,subsample_country_map!$A:$A,0)),INDEX(lookup!$AD:$AD,MATCH($A2224,lookup!$A:$A,0)))</f>
        <v>99_NCE</v>
      </c>
      <c r="AO2224" s="0" t="str">
        <f aca="false">INDEX(lookup!$Y:$Y,MATCH($A2224,lookup!$A:$A,0))</f>
        <v>1_not published</v>
      </c>
      <c r="AP2224" s="0" t="str">
        <f aca="false">INDEX(lookup!$Z:$Z,MATCH($A2224,lookup!$A:$A,0))</f>
        <v>99_NCE</v>
      </c>
      <c r="AQ2224" s="0" t="str">
        <f aca="false">INDEX(lookup!$W:$W,MATCH($A2224,lookup!$A:$A,0))</f>
        <v>1_fin/acc/econ</v>
      </c>
      <c r="AS2224" s="0" t="s">
        <v>91</v>
      </c>
      <c r="AT2224" s="0" t="s">
        <v>111</v>
      </c>
      <c r="AU2224" s="0" t="s">
        <v>93</v>
      </c>
      <c r="AV2224" s="0" t="s">
        <v>1549</v>
      </c>
      <c r="AY2224" s="0" t="s">
        <v>7461</v>
      </c>
      <c r="BA2224" s="0" t="n">
        <v>1936</v>
      </c>
      <c r="BB2224" s="0" t="s">
        <v>347</v>
      </c>
      <c r="BC2224" s="0" t="s">
        <v>358</v>
      </c>
      <c r="BD2224" s="0" t="s">
        <v>142</v>
      </c>
      <c r="BE2224" s="0" t="s">
        <v>7443</v>
      </c>
      <c r="BF2224" s="0" t="s">
        <v>7456</v>
      </c>
      <c r="BI2224" s="0" t="s">
        <v>189</v>
      </c>
      <c r="BJ2224" s="0" t="s">
        <v>7428</v>
      </c>
      <c r="BK2224" s="0" t="s">
        <v>2904</v>
      </c>
      <c r="BL2224" s="0" t="s">
        <v>7462</v>
      </c>
      <c r="BM2224" s="0" t="s">
        <v>7375</v>
      </c>
      <c r="BN2224" s="0" t="s">
        <v>7384</v>
      </c>
      <c r="BO2224" s="0" t="s">
        <v>105</v>
      </c>
      <c r="BP2224" s="0" t="s">
        <v>7359</v>
      </c>
      <c r="BQ2224" s="0" t="s">
        <v>127</v>
      </c>
      <c r="BT2224" s="0" t="n">
        <v>0</v>
      </c>
      <c r="BU2224" s="0" t="s">
        <v>7363</v>
      </c>
      <c r="BW2224" s="0" t="n">
        <v>2000</v>
      </c>
      <c r="BX2224" s="0" t="n">
        <v>2020</v>
      </c>
      <c r="BY2224" s="0" t="s">
        <v>7364</v>
      </c>
      <c r="BZ2224" s="0" t="n">
        <v>2010</v>
      </c>
      <c r="CA2224" s="0" t="n">
        <v>0.238095238095238</v>
      </c>
      <c r="CB2224" s="0" t="n">
        <v>0</v>
      </c>
      <c r="CC2224" s="0" t="n">
        <v>1</v>
      </c>
      <c r="CD2224" s="0" t="n">
        <v>0.0150466606849461</v>
      </c>
      <c r="CE2224" s="0" t="n">
        <v>1</v>
      </c>
    </row>
    <row r="2225" customFormat="false" ht="15" hidden="false" customHeight="false" outlineLevel="0" collapsed="false">
      <c r="A2225" s="0" t="s">
        <v>7359</v>
      </c>
      <c r="B2225" s="0" t="n">
        <v>3530</v>
      </c>
      <c r="C2225" s="0" t="n">
        <v>-0.0687931452064381</v>
      </c>
      <c r="D2225" s="0" t="n">
        <v>2283</v>
      </c>
      <c r="E2225" s="0" t="n">
        <f aca="false">IF(ISNUMBER($BA2225),$BA2225,IF(AND(ISNUMBER($D2225),ISNUMBER($BW2225),ISNUMBER($BX2225)),$D2225*($BX2225-$BW2225+1),""))</f>
        <v>2283</v>
      </c>
      <c r="H2225" s="0" t="s">
        <v>118</v>
      </c>
      <c r="I2225" s="0" t="s">
        <v>842</v>
      </c>
      <c r="J2225" s="0" t="n">
        <f aca="false">IF($BW2225&lt;&gt;"",$BW2225,"")</f>
        <v>2000</v>
      </c>
      <c r="K2225" s="0" t="n">
        <f aca="false">IF($BX2225&lt;&gt;"",$BX2225,"")</f>
        <v>2020</v>
      </c>
      <c r="L2225" s="0" t="n">
        <f aca="false">IF(AND(ISNUMBER($BW2225),ISNUMBER($BX2225)),($BW2225+$BX2225)/2,"")</f>
        <v>2010</v>
      </c>
      <c r="M2225" s="0" t="n">
        <f aca="false">IF($L2225&lt;&gt;"",$L2225,"")</f>
        <v>2010</v>
      </c>
      <c r="N2225" s="0" t="n">
        <f aca="false">IF(AND(ISNUMBER($BW2225),ISNUMBER($BX2225)),MIN(1,MAX(0,($BX2225-2016+1)/($BX2225-$BW2225+1))),"")</f>
        <v>0.238095238095238</v>
      </c>
      <c r="O2225" s="0" t="n">
        <f aca="false">IF(AND(ISNUMBER($BW2225),ISNUMBER($BX2225)),MIN(1,MAX(0,($BX2225-2017+1)/($BX2225-$BW2225+1))),"")</f>
        <v>0.19047619047619</v>
      </c>
      <c r="P2225" s="0" t="n">
        <f aca="false">IF(AND(ISNUMBER($BW2225),ISNUMBER($BX2225)),MIN(1,MAX(0,($BX2225-2018+1)/($BX2225-$BW2225+1))),"")</f>
        <v>0.142857142857143</v>
      </c>
      <c r="Q2225" s="0" t="n">
        <f aca="false">IF(AND(ISNUMBER($BW2225),ISNUMBER($BX2225)),MIN(1,MAX(0,($BX2225-2019+1)/($BX2225-$BW2225+1))),"")</f>
        <v>0.0952380952380952</v>
      </c>
      <c r="R2225" s="0" t="n">
        <f aca="false">IF(AND(ISNUMBER($BW2225),ISNUMBER($BX2225)),MIN(1,MAX(0,($BX2225-2016+1)/($BX2225-$BW2225+1))),"")</f>
        <v>0.238095238095238</v>
      </c>
      <c r="S2225" s="0" t="n">
        <f aca="false">IF($L2225&lt;&gt;"",IF($L2225&gt;=2015.5,1,0),"")</f>
        <v>0</v>
      </c>
      <c r="T2225" s="0" t="n">
        <f aca="false">IF($L2225&lt;&gt;"",IF($L2225&gt;=2016,1,0),"")</f>
        <v>0</v>
      </c>
      <c r="U2225" s="0" t="n">
        <f aca="false">IF(ISNUMBER($BX2225),IF($BX2225&gt;=2016,1,0),"")</f>
        <v>1</v>
      </c>
      <c r="V2225" s="0" t="n">
        <f aca="false">IF(ISNUMBER($BW2225),IF($BW2225&gt;=2016,1,0),"")</f>
        <v>0</v>
      </c>
      <c r="W2225" s="0" t="str">
        <f aca="false">IF(AND(ISNUMBER($BW2225),ISNUMBER($BX2225)),IF($BW2225&gt;=2016,"post-only",IF($BX2225&lt;2016,"pre-only","mixed")),"")</f>
        <v>mixed</v>
      </c>
      <c r="X2225" s="0" t="n">
        <f aca="false">IF(AND(ISNUMBER($BW2225),ISNUMBER($BX2225)),MIN(1,MAX(0,($BX2225-2017+1)/($BX2225-$BW2225+1))),"")</f>
        <v>0.19047619047619</v>
      </c>
      <c r="Y2225" s="0" t="n">
        <f aca="false">IF(AND(ISNUMBER($BW2225),ISNUMBER($BX2225)),MIN(1,MAX(0,($BX2225-2018+1)/($BX2225-$BW2225+1))),"")</f>
        <v>0.142857142857143</v>
      </c>
      <c r="Z2225" s="0" t="n">
        <f aca="false">IF(AND(ISNUMBER($BW2225),ISNUMBER($BX2225)),MIN(1,MAX(0,($BX2225-2019+1)/($BX2225-$BW2225+1))),"")</f>
        <v>0.0952380952380952</v>
      </c>
      <c r="AA2225" s="0" t="n">
        <f aca="false">IF(ISNUMBER($BX2225),IF($BX2225&gt;=2017,1,0),"")</f>
        <v>1</v>
      </c>
      <c r="AB2225" s="0" t="n">
        <f aca="false">IF(ISNUMBER($BX2225),IF($BX2225&gt;=2018,1,0),"")</f>
        <v>1</v>
      </c>
      <c r="AC2225" s="0" t="n">
        <f aca="false">IF(ISNUMBER($BX2225),IF($BX2225&gt;=2019,1,0),"")</f>
        <v>1</v>
      </c>
      <c r="AD2225" s="0" t="n">
        <f aca="false">IF($L2225&lt;&gt;"",IF($L2225&gt;2013,1,0),"")</f>
        <v>0</v>
      </c>
      <c r="AE2225" s="0" t="n">
        <f aca="false">IF($L2225&lt;&gt;"",1+IF($L2225&gt;2011,1,0)+IF($L2225&gt;2014,1,0),"")</f>
        <v>1</v>
      </c>
      <c r="AF2225" s="0" t="s">
        <v>87</v>
      </c>
      <c r="AG2225" s="0" t="s">
        <v>88</v>
      </c>
      <c r="AH2225" s="0" t="s">
        <v>89</v>
      </c>
      <c r="AI2225" s="0" t="s">
        <v>90</v>
      </c>
      <c r="AJ2225" s="0" t="s">
        <v>90</v>
      </c>
      <c r="AK2225" s="0" t="str">
        <f aca="false">IF(AND($CF2225&lt;&gt;"",IFERROR(INDEX(subsample_country_map!$B:$B,MATCH($CF2225,subsample_country_map!$A:$A,0)),"")&lt;&gt;""),INDEX(subsample_country_map!$B:$B,MATCH($CF2225,subsample_country_map!$A:$A,0)),INDEX(lookup!$AA:$AA,MATCH($A2225,lookup!$A:$A,0)))</f>
        <v>99_NCE</v>
      </c>
      <c r="AL2225" s="0" t="str">
        <f aca="false">IF(AND($CF2225&lt;&gt;"",IFERROR(INDEX(subsample_country_map!$C:$C,MATCH($CF2225,subsample_country_map!$A:$A,0)),"")&lt;&gt;""),INDEX(subsample_country_map!$C:$C,MATCH($CF2225,subsample_country_map!$A:$A,0)),INDEX(lookup!$AB:$AB,MATCH($A2225,lookup!$A:$A,0)))</f>
        <v>99_NCE</v>
      </c>
      <c r="AM2225" s="0" t="str">
        <f aca="false">IF(AND($CF2225&lt;&gt;"",IFERROR(INDEX(subsample_country_map!$D:$D,MATCH($CF2225,subsample_country_map!$A:$A,0)),"")&lt;&gt;""),INDEX(subsample_country_map!$D:$D,MATCH($CF2225,subsample_country_map!$A:$A,0)),INDEX(lookup!$AC:$AC,MATCH($A2225,lookup!$A:$A,0)))</f>
        <v>99_NCE</v>
      </c>
      <c r="AN2225" s="0" t="str">
        <f aca="false">IF(AND($CF2225&lt;&gt;"",IFERROR(INDEX(subsample_country_map!$E:$E,MATCH($CF2225,subsample_country_map!$A:$A,0)),"")&lt;&gt;""),INDEX(subsample_country_map!$E:$E,MATCH($CF2225,subsample_country_map!$A:$A,0)),INDEX(lookup!$AD:$AD,MATCH($A2225,lookup!$A:$A,0)))</f>
        <v>99_NCE</v>
      </c>
      <c r="AO2225" s="0" t="str">
        <f aca="false">INDEX(lookup!$Y:$Y,MATCH($A2225,lookup!$A:$A,0))</f>
        <v>1_not published</v>
      </c>
      <c r="AP2225" s="0" t="str">
        <f aca="false">INDEX(lookup!$Z:$Z,MATCH($A2225,lookup!$A:$A,0))</f>
        <v>99_NCE</v>
      </c>
      <c r="AQ2225" s="0" t="str">
        <f aca="false">INDEX(lookup!$W:$W,MATCH($A2225,lookup!$A:$A,0))</f>
        <v>1_fin/acc/econ</v>
      </c>
      <c r="AS2225" s="0" t="s">
        <v>91</v>
      </c>
      <c r="AT2225" s="0" t="s">
        <v>111</v>
      </c>
      <c r="AU2225" s="0" t="s">
        <v>93</v>
      </c>
      <c r="AV2225" s="0" t="s">
        <v>488</v>
      </c>
      <c r="AY2225" s="0" t="s">
        <v>406</v>
      </c>
      <c r="BA2225" s="0" t="n">
        <v>2283</v>
      </c>
      <c r="BB2225" s="0" t="s">
        <v>347</v>
      </c>
      <c r="BC2225" s="0" t="s">
        <v>358</v>
      </c>
      <c r="BD2225" s="0" t="s">
        <v>142</v>
      </c>
      <c r="BE2225" s="0" t="s">
        <v>7443</v>
      </c>
      <c r="BF2225" s="0" t="s">
        <v>7463</v>
      </c>
      <c r="BI2225" s="0" t="s">
        <v>189</v>
      </c>
      <c r="BJ2225" s="0" t="s">
        <v>7432</v>
      </c>
      <c r="BK2225" s="0" t="s">
        <v>2904</v>
      </c>
      <c r="BL2225" s="0" t="s">
        <v>7464</v>
      </c>
      <c r="BM2225" s="0" t="s">
        <v>7362</v>
      </c>
      <c r="BN2225" s="0" t="s">
        <v>104</v>
      </c>
      <c r="BO2225" s="0" t="s">
        <v>105</v>
      </c>
      <c r="BP2225" s="0" t="s">
        <v>7359</v>
      </c>
      <c r="BQ2225" s="0" t="s">
        <v>127</v>
      </c>
      <c r="BT2225" s="0" t="n">
        <v>0</v>
      </c>
      <c r="BU2225" s="0" t="s">
        <v>7363</v>
      </c>
      <c r="BW2225" s="0" t="n">
        <v>2000</v>
      </c>
      <c r="BX2225" s="0" t="n">
        <v>2020</v>
      </c>
      <c r="BY2225" s="0" t="s">
        <v>7364</v>
      </c>
      <c r="BZ2225" s="0" t="n">
        <v>2010</v>
      </c>
      <c r="CA2225" s="0" t="n">
        <v>0.238095238095238</v>
      </c>
      <c r="CB2225" s="0" t="n">
        <v>0</v>
      </c>
      <c r="CC2225" s="0" t="n">
        <v>1</v>
      </c>
      <c r="CD2225" s="0" t="n">
        <v>-0.0689019755112363</v>
      </c>
      <c r="CE2225" s="0" t="n">
        <v>1</v>
      </c>
    </row>
    <row r="2226" customFormat="false" ht="15" hidden="false" customHeight="false" outlineLevel="0" collapsed="false">
      <c r="A2226" s="0" t="s">
        <v>7359</v>
      </c>
      <c r="B2226" s="0" t="n">
        <v>3531</v>
      </c>
      <c r="C2226" s="0" t="n">
        <v>-0.0608714721695471</v>
      </c>
      <c r="D2226" s="0" t="n">
        <v>2232</v>
      </c>
      <c r="E2226" s="0" t="n">
        <f aca="false">IF(ISNUMBER($BA2226),$BA2226,IF(AND(ISNUMBER($D2226),ISNUMBER($BW2226),ISNUMBER($BX2226)),$D2226*($BX2226-$BW2226+1),""))</f>
        <v>2232</v>
      </c>
      <c r="H2226" s="0" t="s">
        <v>118</v>
      </c>
      <c r="I2226" s="0" t="s">
        <v>842</v>
      </c>
      <c r="J2226" s="0" t="n">
        <f aca="false">IF($BW2226&lt;&gt;"",$BW2226,"")</f>
        <v>2000</v>
      </c>
      <c r="K2226" s="0" t="n">
        <f aca="false">IF($BX2226&lt;&gt;"",$BX2226,"")</f>
        <v>2020</v>
      </c>
      <c r="L2226" s="0" t="n">
        <f aca="false">IF(AND(ISNUMBER($BW2226),ISNUMBER($BX2226)),($BW2226+$BX2226)/2,"")</f>
        <v>2010</v>
      </c>
      <c r="M2226" s="0" t="n">
        <f aca="false">IF($L2226&lt;&gt;"",$L2226,"")</f>
        <v>2010</v>
      </c>
      <c r="N2226" s="0" t="n">
        <f aca="false">IF(AND(ISNUMBER($BW2226),ISNUMBER($BX2226)),MIN(1,MAX(0,($BX2226-2016+1)/($BX2226-$BW2226+1))),"")</f>
        <v>0.238095238095238</v>
      </c>
      <c r="O2226" s="0" t="n">
        <f aca="false">IF(AND(ISNUMBER($BW2226),ISNUMBER($BX2226)),MIN(1,MAX(0,($BX2226-2017+1)/($BX2226-$BW2226+1))),"")</f>
        <v>0.19047619047619</v>
      </c>
      <c r="P2226" s="0" t="n">
        <f aca="false">IF(AND(ISNUMBER($BW2226),ISNUMBER($BX2226)),MIN(1,MAX(0,($BX2226-2018+1)/($BX2226-$BW2226+1))),"")</f>
        <v>0.142857142857143</v>
      </c>
      <c r="Q2226" s="0" t="n">
        <f aca="false">IF(AND(ISNUMBER($BW2226),ISNUMBER($BX2226)),MIN(1,MAX(0,($BX2226-2019+1)/($BX2226-$BW2226+1))),"")</f>
        <v>0.0952380952380952</v>
      </c>
      <c r="R2226" s="0" t="n">
        <f aca="false">IF(AND(ISNUMBER($BW2226),ISNUMBER($BX2226)),MIN(1,MAX(0,($BX2226-2016+1)/($BX2226-$BW2226+1))),"")</f>
        <v>0.238095238095238</v>
      </c>
      <c r="S2226" s="0" t="n">
        <f aca="false">IF($L2226&lt;&gt;"",IF($L2226&gt;=2015.5,1,0),"")</f>
        <v>0</v>
      </c>
      <c r="T2226" s="0" t="n">
        <f aca="false">IF($L2226&lt;&gt;"",IF($L2226&gt;=2016,1,0),"")</f>
        <v>0</v>
      </c>
      <c r="U2226" s="0" t="n">
        <f aca="false">IF(ISNUMBER($BX2226),IF($BX2226&gt;=2016,1,0),"")</f>
        <v>1</v>
      </c>
      <c r="V2226" s="0" t="n">
        <f aca="false">IF(ISNUMBER($BW2226),IF($BW2226&gt;=2016,1,0),"")</f>
        <v>0</v>
      </c>
      <c r="W2226" s="0" t="str">
        <f aca="false">IF(AND(ISNUMBER($BW2226),ISNUMBER($BX2226)),IF($BW2226&gt;=2016,"post-only",IF($BX2226&lt;2016,"pre-only","mixed")),"")</f>
        <v>mixed</v>
      </c>
      <c r="X2226" s="0" t="n">
        <f aca="false">IF(AND(ISNUMBER($BW2226),ISNUMBER($BX2226)),MIN(1,MAX(0,($BX2226-2017+1)/($BX2226-$BW2226+1))),"")</f>
        <v>0.19047619047619</v>
      </c>
      <c r="Y2226" s="0" t="n">
        <f aca="false">IF(AND(ISNUMBER($BW2226),ISNUMBER($BX2226)),MIN(1,MAX(0,($BX2226-2018+1)/($BX2226-$BW2226+1))),"")</f>
        <v>0.142857142857143</v>
      </c>
      <c r="Z2226" s="0" t="n">
        <f aca="false">IF(AND(ISNUMBER($BW2226),ISNUMBER($BX2226)),MIN(1,MAX(0,($BX2226-2019+1)/($BX2226-$BW2226+1))),"")</f>
        <v>0.0952380952380952</v>
      </c>
      <c r="AA2226" s="0" t="n">
        <f aca="false">IF(ISNUMBER($BX2226),IF($BX2226&gt;=2017,1,0),"")</f>
        <v>1</v>
      </c>
      <c r="AB2226" s="0" t="n">
        <f aca="false">IF(ISNUMBER($BX2226),IF($BX2226&gt;=2018,1,0),"")</f>
        <v>1</v>
      </c>
      <c r="AC2226" s="0" t="n">
        <f aca="false">IF(ISNUMBER($BX2226),IF($BX2226&gt;=2019,1,0),"")</f>
        <v>1</v>
      </c>
      <c r="AD2226" s="0" t="n">
        <f aca="false">IF($L2226&lt;&gt;"",IF($L2226&gt;2013,1,0),"")</f>
        <v>0</v>
      </c>
      <c r="AE2226" s="0" t="n">
        <f aca="false">IF($L2226&lt;&gt;"",1+IF($L2226&gt;2011,1,0)+IF($L2226&gt;2014,1,0),"")</f>
        <v>1</v>
      </c>
      <c r="AF2226" s="0" t="s">
        <v>87</v>
      </c>
      <c r="AG2226" s="0" t="s">
        <v>88</v>
      </c>
      <c r="AH2226" s="0" t="s">
        <v>89</v>
      </c>
      <c r="AI2226" s="0" t="s">
        <v>90</v>
      </c>
      <c r="AJ2226" s="0" t="s">
        <v>90</v>
      </c>
      <c r="AK2226" s="0" t="str">
        <f aca="false">IF(AND($CF2226&lt;&gt;"",IFERROR(INDEX(subsample_country_map!$B:$B,MATCH($CF2226,subsample_country_map!$A:$A,0)),"")&lt;&gt;""),INDEX(subsample_country_map!$B:$B,MATCH($CF2226,subsample_country_map!$A:$A,0)),INDEX(lookup!$AA:$AA,MATCH($A2226,lookup!$A:$A,0)))</f>
        <v>99_NCE</v>
      </c>
      <c r="AL2226" s="0" t="str">
        <f aca="false">IF(AND($CF2226&lt;&gt;"",IFERROR(INDEX(subsample_country_map!$C:$C,MATCH($CF2226,subsample_country_map!$A:$A,0)),"")&lt;&gt;""),INDEX(subsample_country_map!$C:$C,MATCH($CF2226,subsample_country_map!$A:$A,0)),INDEX(lookup!$AB:$AB,MATCH($A2226,lookup!$A:$A,0)))</f>
        <v>99_NCE</v>
      </c>
      <c r="AM2226" s="0" t="str">
        <f aca="false">IF(AND($CF2226&lt;&gt;"",IFERROR(INDEX(subsample_country_map!$D:$D,MATCH($CF2226,subsample_country_map!$A:$A,0)),"")&lt;&gt;""),INDEX(subsample_country_map!$D:$D,MATCH($CF2226,subsample_country_map!$A:$A,0)),INDEX(lookup!$AC:$AC,MATCH($A2226,lookup!$A:$A,0)))</f>
        <v>99_NCE</v>
      </c>
      <c r="AN2226" s="0" t="str">
        <f aca="false">IF(AND($CF2226&lt;&gt;"",IFERROR(INDEX(subsample_country_map!$E:$E,MATCH($CF2226,subsample_country_map!$A:$A,0)),"")&lt;&gt;""),INDEX(subsample_country_map!$E:$E,MATCH($CF2226,subsample_country_map!$A:$A,0)),INDEX(lookup!$AD:$AD,MATCH($A2226,lookup!$A:$A,0)))</f>
        <v>99_NCE</v>
      </c>
      <c r="AO2226" s="0" t="str">
        <f aca="false">INDEX(lookup!$Y:$Y,MATCH($A2226,lookup!$A:$A,0))</f>
        <v>1_not published</v>
      </c>
      <c r="AP2226" s="0" t="str">
        <f aca="false">INDEX(lookup!$Z:$Z,MATCH($A2226,lookup!$A:$A,0))</f>
        <v>99_NCE</v>
      </c>
      <c r="AQ2226" s="0" t="str">
        <f aca="false">INDEX(lookup!$W:$W,MATCH($A2226,lookup!$A:$A,0))</f>
        <v>1_fin/acc/econ</v>
      </c>
      <c r="AS2226" s="0" t="s">
        <v>91</v>
      </c>
      <c r="AT2226" s="0" t="s">
        <v>111</v>
      </c>
      <c r="AU2226" s="0" t="s">
        <v>93</v>
      </c>
      <c r="AV2226" s="0" t="s">
        <v>5575</v>
      </c>
      <c r="AY2226" s="0" t="s">
        <v>417</v>
      </c>
      <c r="BA2226" s="0" t="n">
        <v>2232</v>
      </c>
      <c r="BB2226" s="0" t="s">
        <v>347</v>
      </c>
      <c r="BC2226" s="0" t="s">
        <v>358</v>
      </c>
      <c r="BD2226" s="0" t="s">
        <v>142</v>
      </c>
      <c r="BE2226" s="0" t="s">
        <v>7443</v>
      </c>
      <c r="BF2226" s="0" t="s">
        <v>7463</v>
      </c>
      <c r="BI2226" s="0" t="s">
        <v>189</v>
      </c>
      <c r="BJ2226" s="0" t="s">
        <v>7435</v>
      </c>
      <c r="BK2226" s="0" t="s">
        <v>2904</v>
      </c>
      <c r="BL2226" s="0" t="s">
        <v>7465</v>
      </c>
      <c r="BM2226" s="0" t="s">
        <v>7375</v>
      </c>
      <c r="BN2226" s="0" t="s">
        <v>104</v>
      </c>
      <c r="BO2226" s="0" t="s">
        <v>105</v>
      </c>
      <c r="BP2226" s="0" t="s">
        <v>7359</v>
      </c>
      <c r="BQ2226" s="0" t="s">
        <v>127</v>
      </c>
      <c r="BT2226" s="0" t="n">
        <v>0</v>
      </c>
      <c r="BU2226" s="0" t="s">
        <v>7363</v>
      </c>
      <c r="BW2226" s="0" t="n">
        <v>2000</v>
      </c>
      <c r="BX2226" s="0" t="n">
        <v>2020</v>
      </c>
      <c r="BY2226" s="0" t="s">
        <v>7364</v>
      </c>
      <c r="BZ2226" s="0" t="n">
        <v>2010</v>
      </c>
      <c r="CA2226" s="0" t="n">
        <v>0.238095238095238</v>
      </c>
      <c r="CB2226" s="0" t="n">
        <v>0</v>
      </c>
      <c r="CC2226" s="0" t="n">
        <v>1</v>
      </c>
      <c r="CD2226" s="0" t="n">
        <v>-0.0609468228486289</v>
      </c>
      <c r="CE2226" s="0" t="n">
        <v>1</v>
      </c>
    </row>
    <row r="2227" customFormat="false" ht="15" hidden="false" customHeight="false" outlineLevel="0" collapsed="false">
      <c r="A2227" s="0" t="s">
        <v>7359</v>
      </c>
      <c r="B2227" s="0" t="n">
        <v>3532</v>
      </c>
      <c r="C2227" s="0" t="n">
        <v>-0.149593832699178</v>
      </c>
      <c r="D2227" s="0" t="n">
        <v>2247</v>
      </c>
      <c r="E2227" s="0" t="n">
        <f aca="false">IF(ISNUMBER($BA2227),$BA2227,IF(AND(ISNUMBER($D2227),ISNUMBER($BW2227),ISNUMBER($BX2227)),$D2227*($BX2227-$BW2227+1),""))</f>
        <v>2247</v>
      </c>
      <c r="H2227" s="0" t="s">
        <v>118</v>
      </c>
      <c r="I2227" s="0" t="s">
        <v>842</v>
      </c>
      <c r="J2227" s="0" t="n">
        <f aca="false">IF($BW2227&lt;&gt;"",$BW2227,"")</f>
        <v>2000</v>
      </c>
      <c r="K2227" s="0" t="n">
        <f aca="false">IF($BX2227&lt;&gt;"",$BX2227,"")</f>
        <v>2020</v>
      </c>
      <c r="L2227" s="0" t="n">
        <f aca="false">IF(AND(ISNUMBER($BW2227),ISNUMBER($BX2227)),($BW2227+$BX2227)/2,"")</f>
        <v>2010</v>
      </c>
      <c r="M2227" s="0" t="n">
        <f aca="false">IF($L2227&lt;&gt;"",$L2227,"")</f>
        <v>2010</v>
      </c>
      <c r="N2227" s="0" t="n">
        <f aca="false">IF(AND(ISNUMBER($BW2227),ISNUMBER($BX2227)),MIN(1,MAX(0,($BX2227-2016+1)/($BX2227-$BW2227+1))),"")</f>
        <v>0.238095238095238</v>
      </c>
      <c r="O2227" s="0" t="n">
        <f aca="false">IF(AND(ISNUMBER($BW2227),ISNUMBER($BX2227)),MIN(1,MAX(0,($BX2227-2017+1)/($BX2227-$BW2227+1))),"")</f>
        <v>0.19047619047619</v>
      </c>
      <c r="P2227" s="0" t="n">
        <f aca="false">IF(AND(ISNUMBER($BW2227),ISNUMBER($BX2227)),MIN(1,MAX(0,($BX2227-2018+1)/($BX2227-$BW2227+1))),"")</f>
        <v>0.142857142857143</v>
      </c>
      <c r="Q2227" s="0" t="n">
        <f aca="false">IF(AND(ISNUMBER($BW2227),ISNUMBER($BX2227)),MIN(1,MAX(0,($BX2227-2019+1)/($BX2227-$BW2227+1))),"")</f>
        <v>0.0952380952380952</v>
      </c>
      <c r="R2227" s="0" t="n">
        <f aca="false">IF(AND(ISNUMBER($BW2227),ISNUMBER($BX2227)),MIN(1,MAX(0,($BX2227-2016+1)/($BX2227-$BW2227+1))),"")</f>
        <v>0.238095238095238</v>
      </c>
      <c r="S2227" s="0" t="n">
        <f aca="false">IF($L2227&lt;&gt;"",IF($L2227&gt;=2015.5,1,0),"")</f>
        <v>0</v>
      </c>
      <c r="T2227" s="0" t="n">
        <f aca="false">IF($L2227&lt;&gt;"",IF($L2227&gt;=2016,1,0),"")</f>
        <v>0</v>
      </c>
      <c r="U2227" s="0" t="n">
        <f aca="false">IF(ISNUMBER($BX2227),IF($BX2227&gt;=2016,1,0),"")</f>
        <v>1</v>
      </c>
      <c r="V2227" s="0" t="n">
        <f aca="false">IF(ISNUMBER($BW2227),IF($BW2227&gt;=2016,1,0),"")</f>
        <v>0</v>
      </c>
      <c r="W2227" s="0" t="str">
        <f aca="false">IF(AND(ISNUMBER($BW2227),ISNUMBER($BX2227)),IF($BW2227&gt;=2016,"post-only",IF($BX2227&lt;2016,"pre-only","mixed")),"")</f>
        <v>mixed</v>
      </c>
      <c r="X2227" s="0" t="n">
        <f aca="false">IF(AND(ISNUMBER($BW2227),ISNUMBER($BX2227)),MIN(1,MAX(0,($BX2227-2017+1)/($BX2227-$BW2227+1))),"")</f>
        <v>0.19047619047619</v>
      </c>
      <c r="Y2227" s="0" t="n">
        <f aca="false">IF(AND(ISNUMBER($BW2227),ISNUMBER($BX2227)),MIN(1,MAX(0,($BX2227-2018+1)/($BX2227-$BW2227+1))),"")</f>
        <v>0.142857142857143</v>
      </c>
      <c r="Z2227" s="0" t="n">
        <f aca="false">IF(AND(ISNUMBER($BW2227),ISNUMBER($BX2227)),MIN(1,MAX(0,($BX2227-2019+1)/($BX2227-$BW2227+1))),"")</f>
        <v>0.0952380952380952</v>
      </c>
      <c r="AA2227" s="0" t="n">
        <f aca="false">IF(ISNUMBER($BX2227),IF($BX2227&gt;=2017,1,0),"")</f>
        <v>1</v>
      </c>
      <c r="AB2227" s="0" t="n">
        <f aca="false">IF(ISNUMBER($BX2227),IF($BX2227&gt;=2018,1,0),"")</f>
        <v>1</v>
      </c>
      <c r="AC2227" s="0" t="n">
        <f aca="false">IF(ISNUMBER($BX2227),IF($BX2227&gt;=2019,1,0),"")</f>
        <v>1</v>
      </c>
      <c r="AD2227" s="0" t="n">
        <f aca="false">IF($L2227&lt;&gt;"",IF($L2227&gt;2013,1,0),"")</f>
        <v>0</v>
      </c>
      <c r="AE2227" s="0" t="n">
        <f aca="false">IF($L2227&lt;&gt;"",1+IF($L2227&gt;2011,1,0)+IF($L2227&gt;2014,1,0),"")</f>
        <v>1</v>
      </c>
      <c r="AF2227" s="0" t="s">
        <v>87</v>
      </c>
      <c r="AG2227" s="0" t="s">
        <v>88</v>
      </c>
      <c r="AH2227" s="0" t="s">
        <v>89</v>
      </c>
      <c r="AI2227" s="0" t="s">
        <v>90</v>
      </c>
      <c r="AJ2227" s="0" t="s">
        <v>90</v>
      </c>
      <c r="AK2227" s="0" t="str">
        <f aca="false">IF(AND($CF2227&lt;&gt;"",IFERROR(INDEX(subsample_country_map!$B:$B,MATCH($CF2227,subsample_country_map!$A:$A,0)),"")&lt;&gt;""),INDEX(subsample_country_map!$B:$B,MATCH($CF2227,subsample_country_map!$A:$A,0)),INDEX(lookup!$AA:$AA,MATCH($A2227,lookup!$A:$A,0)))</f>
        <v>99_NCE</v>
      </c>
      <c r="AL2227" s="0" t="str">
        <f aca="false">IF(AND($CF2227&lt;&gt;"",IFERROR(INDEX(subsample_country_map!$C:$C,MATCH($CF2227,subsample_country_map!$A:$A,0)),"")&lt;&gt;""),INDEX(subsample_country_map!$C:$C,MATCH($CF2227,subsample_country_map!$A:$A,0)),INDEX(lookup!$AB:$AB,MATCH($A2227,lookup!$A:$A,0)))</f>
        <v>99_NCE</v>
      </c>
      <c r="AM2227" s="0" t="str">
        <f aca="false">IF(AND($CF2227&lt;&gt;"",IFERROR(INDEX(subsample_country_map!$D:$D,MATCH($CF2227,subsample_country_map!$A:$A,0)),"")&lt;&gt;""),INDEX(subsample_country_map!$D:$D,MATCH($CF2227,subsample_country_map!$A:$A,0)),INDEX(lookup!$AC:$AC,MATCH($A2227,lookup!$A:$A,0)))</f>
        <v>99_NCE</v>
      </c>
      <c r="AN2227" s="0" t="str">
        <f aca="false">IF(AND($CF2227&lt;&gt;"",IFERROR(INDEX(subsample_country_map!$E:$E,MATCH($CF2227,subsample_country_map!$A:$A,0)),"")&lt;&gt;""),INDEX(subsample_country_map!$E:$E,MATCH($CF2227,subsample_country_map!$A:$A,0)),INDEX(lookup!$AD:$AD,MATCH($A2227,lookup!$A:$A,0)))</f>
        <v>99_NCE</v>
      </c>
      <c r="AO2227" s="0" t="str">
        <f aca="false">INDEX(lookup!$Y:$Y,MATCH($A2227,lookup!$A:$A,0))</f>
        <v>1_not published</v>
      </c>
      <c r="AP2227" s="0" t="str">
        <f aca="false">INDEX(lookup!$Z:$Z,MATCH($A2227,lookup!$A:$A,0))</f>
        <v>99_NCE</v>
      </c>
      <c r="AQ2227" s="0" t="str">
        <f aca="false">INDEX(lookup!$W:$W,MATCH($A2227,lookup!$A:$A,0))</f>
        <v>1_fin/acc/econ</v>
      </c>
      <c r="AS2227" s="0" t="s">
        <v>91</v>
      </c>
      <c r="AT2227" s="0" t="s">
        <v>111</v>
      </c>
      <c r="AU2227" s="0" t="s">
        <v>93</v>
      </c>
      <c r="AV2227" s="0" t="s">
        <v>7466</v>
      </c>
      <c r="AY2227" s="0" t="s">
        <v>2242</v>
      </c>
      <c r="BA2227" s="0" t="n">
        <v>2247</v>
      </c>
      <c r="BB2227" s="0" t="s">
        <v>347</v>
      </c>
      <c r="BC2227" s="0" t="s">
        <v>358</v>
      </c>
      <c r="BD2227" s="0" t="s">
        <v>142</v>
      </c>
      <c r="BE2227" s="0" t="s">
        <v>7443</v>
      </c>
      <c r="BF2227" s="0" t="s">
        <v>7463</v>
      </c>
      <c r="BI2227" s="0" t="s">
        <v>189</v>
      </c>
      <c r="BJ2227" s="0" t="s">
        <v>7438</v>
      </c>
      <c r="BK2227" s="0" t="s">
        <v>2904</v>
      </c>
      <c r="BL2227" s="0" t="s">
        <v>7467</v>
      </c>
      <c r="BM2227" s="0" t="s">
        <v>7362</v>
      </c>
      <c r="BN2227" s="0" t="s">
        <v>7384</v>
      </c>
      <c r="BO2227" s="0" t="s">
        <v>105</v>
      </c>
      <c r="BP2227" s="0" t="s">
        <v>7359</v>
      </c>
      <c r="BQ2227" s="0" t="s">
        <v>127</v>
      </c>
      <c r="BT2227" s="0" t="n">
        <v>0</v>
      </c>
      <c r="BU2227" s="0" t="s">
        <v>7363</v>
      </c>
      <c r="BW2227" s="0" t="n">
        <v>2000</v>
      </c>
      <c r="BX2227" s="0" t="n">
        <v>2020</v>
      </c>
      <c r="BY2227" s="0" t="s">
        <v>7364</v>
      </c>
      <c r="BZ2227" s="0" t="n">
        <v>2010</v>
      </c>
      <c r="CA2227" s="0" t="n">
        <v>0.238095238095238</v>
      </c>
      <c r="CB2227" s="0" t="n">
        <v>0</v>
      </c>
      <c r="CC2227" s="0" t="n">
        <v>1</v>
      </c>
      <c r="CD2227" s="0" t="n">
        <v>-0.15072494538875</v>
      </c>
      <c r="CE2227" s="0" t="n">
        <v>1</v>
      </c>
    </row>
    <row r="2228" customFormat="false" ht="15" hidden="false" customHeight="false" outlineLevel="0" collapsed="false">
      <c r="A2228" s="0" t="s">
        <v>7359</v>
      </c>
      <c r="B2228" s="0" t="n">
        <v>3533</v>
      </c>
      <c r="C2228" s="0" t="n">
        <v>-0.151335598536042</v>
      </c>
      <c r="D2228" s="0" t="n">
        <v>2195</v>
      </c>
      <c r="E2228" s="0" t="n">
        <f aca="false">IF(ISNUMBER($BA2228),$BA2228,IF(AND(ISNUMBER($D2228),ISNUMBER($BW2228),ISNUMBER($BX2228)),$D2228*($BX2228-$BW2228+1),""))</f>
        <v>2195</v>
      </c>
      <c r="H2228" s="0" t="s">
        <v>118</v>
      </c>
      <c r="I2228" s="0" t="s">
        <v>842</v>
      </c>
      <c r="J2228" s="0" t="n">
        <f aca="false">IF($BW2228&lt;&gt;"",$BW2228,"")</f>
        <v>2000</v>
      </c>
      <c r="K2228" s="0" t="n">
        <f aca="false">IF($BX2228&lt;&gt;"",$BX2228,"")</f>
        <v>2020</v>
      </c>
      <c r="L2228" s="0" t="n">
        <f aca="false">IF(AND(ISNUMBER($BW2228),ISNUMBER($BX2228)),($BW2228+$BX2228)/2,"")</f>
        <v>2010</v>
      </c>
      <c r="M2228" s="0" t="n">
        <f aca="false">IF($L2228&lt;&gt;"",$L2228,"")</f>
        <v>2010</v>
      </c>
      <c r="N2228" s="0" t="n">
        <f aca="false">IF(AND(ISNUMBER($BW2228),ISNUMBER($BX2228)),MIN(1,MAX(0,($BX2228-2016+1)/($BX2228-$BW2228+1))),"")</f>
        <v>0.238095238095238</v>
      </c>
      <c r="O2228" s="0" t="n">
        <f aca="false">IF(AND(ISNUMBER($BW2228),ISNUMBER($BX2228)),MIN(1,MAX(0,($BX2228-2017+1)/($BX2228-$BW2228+1))),"")</f>
        <v>0.19047619047619</v>
      </c>
      <c r="P2228" s="0" t="n">
        <f aca="false">IF(AND(ISNUMBER($BW2228),ISNUMBER($BX2228)),MIN(1,MAX(0,($BX2228-2018+1)/($BX2228-$BW2228+1))),"")</f>
        <v>0.142857142857143</v>
      </c>
      <c r="Q2228" s="0" t="n">
        <f aca="false">IF(AND(ISNUMBER($BW2228),ISNUMBER($BX2228)),MIN(1,MAX(0,($BX2228-2019+1)/($BX2228-$BW2228+1))),"")</f>
        <v>0.0952380952380952</v>
      </c>
      <c r="R2228" s="0" t="n">
        <f aca="false">IF(AND(ISNUMBER($BW2228),ISNUMBER($BX2228)),MIN(1,MAX(0,($BX2228-2016+1)/($BX2228-$BW2228+1))),"")</f>
        <v>0.238095238095238</v>
      </c>
      <c r="S2228" s="0" t="n">
        <f aca="false">IF($L2228&lt;&gt;"",IF($L2228&gt;=2015.5,1,0),"")</f>
        <v>0</v>
      </c>
      <c r="T2228" s="0" t="n">
        <f aca="false">IF($L2228&lt;&gt;"",IF($L2228&gt;=2016,1,0),"")</f>
        <v>0</v>
      </c>
      <c r="U2228" s="0" t="n">
        <f aca="false">IF(ISNUMBER($BX2228),IF($BX2228&gt;=2016,1,0),"")</f>
        <v>1</v>
      </c>
      <c r="V2228" s="0" t="n">
        <f aca="false">IF(ISNUMBER($BW2228),IF($BW2228&gt;=2016,1,0),"")</f>
        <v>0</v>
      </c>
      <c r="W2228" s="0" t="str">
        <f aca="false">IF(AND(ISNUMBER($BW2228),ISNUMBER($BX2228)),IF($BW2228&gt;=2016,"post-only",IF($BX2228&lt;2016,"pre-only","mixed")),"")</f>
        <v>mixed</v>
      </c>
      <c r="X2228" s="0" t="n">
        <f aca="false">IF(AND(ISNUMBER($BW2228),ISNUMBER($BX2228)),MIN(1,MAX(0,($BX2228-2017+1)/($BX2228-$BW2228+1))),"")</f>
        <v>0.19047619047619</v>
      </c>
      <c r="Y2228" s="0" t="n">
        <f aca="false">IF(AND(ISNUMBER($BW2228),ISNUMBER($BX2228)),MIN(1,MAX(0,($BX2228-2018+1)/($BX2228-$BW2228+1))),"")</f>
        <v>0.142857142857143</v>
      </c>
      <c r="Z2228" s="0" t="n">
        <f aca="false">IF(AND(ISNUMBER($BW2228),ISNUMBER($BX2228)),MIN(1,MAX(0,($BX2228-2019+1)/($BX2228-$BW2228+1))),"")</f>
        <v>0.0952380952380952</v>
      </c>
      <c r="AA2228" s="0" t="n">
        <f aca="false">IF(ISNUMBER($BX2228),IF($BX2228&gt;=2017,1,0),"")</f>
        <v>1</v>
      </c>
      <c r="AB2228" s="0" t="n">
        <f aca="false">IF(ISNUMBER($BX2228),IF($BX2228&gt;=2018,1,0),"")</f>
        <v>1</v>
      </c>
      <c r="AC2228" s="0" t="n">
        <f aca="false">IF(ISNUMBER($BX2228),IF($BX2228&gt;=2019,1,0),"")</f>
        <v>1</v>
      </c>
      <c r="AD2228" s="0" t="n">
        <f aca="false">IF($L2228&lt;&gt;"",IF($L2228&gt;2013,1,0),"")</f>
        <v>0</v>
      </c>
      <c r="AE2228" s="0" t="n">
        <f aca="false">IF($L2228&lt;&gt;"",1+IF($L2228&gt;2011,1,0)+IF($L2228&gt;2014,1,0),"")</f>
        <v>1</v>
      </c>
      <c r="AF2228" s="0" t="s">
        <v>87</v>
      </c>
      <c r="AG2228" s="0" t="s">
        <v>88</v>
      </c>
      <c r="AH2228" s="0" t="s">
        <v>89</v>
      </c>
      <c r="AI2228" s="0" t="s">
        <v>90</v>
      </c>
      <c r="AJ2228" s="0" t="s">
        <v>90</v>
      </c>
      <c r="AK2228" s="0" t="str">
        <f aca="false">IF(AND($CF2228&lt;&gt;"",IFERROR(INDEX(subsample_country_map!$B:$B,MATCH($CF2228,subsample_country_map!$A:$A,0)),"")&lt;&gt;""),INDEX(subsample_country_map!$B:$B,MATCH($CF2228,subsample_country_map!$A:$A,0)),INDEX(lookup!$AA:$AA,MATCH($A2228,lookup!$A:$A,0)))</f>
        <v>99_NCE</v>
      </c>
      <c r="AL2228" s="0" t="str">
        <f aca="false">IF(AND($CF2228&lt;&gt;"",IFERROR(INDEX(subsample_country_map!$C:$C,MATCH($CF2228,subsample_country_map!$A:$A,0)),"")&lt;&gt;""),INDEX(subsample_country_map!$C:$C,MATCH($CF2228,subsample_country_map!$A:$A,0)),INDEX(lookup!$AB:$AB,MATCH($A2228,lookup!$A:$A,0)))</f>
        <v>99_NCE</v>
      </c>
      <c r="AM2228" s="0" t="str">
        <f aca="false">IF(AND($CF2228&lt;&gt;"",IFERROR(INDEX(subsample_country_map!$D:$D,MATCH($CF2228,subsample_country_map!$A:$A,0)),"")&lt;&gt;""),INDEX(subsample_country_map!$D:$D,MATCH($CF2228,subsample_country_map!$A:$A,0)),INDEX(lookup!$AC:$AC,MATCH($A2228,lookup!$A:$A,0)))</f>
        <v>99_NCE</v>
      </c>
      <c r="AN2228" s="0" t="str">
        <f aca="false">IF(AND($CF2228&lt;&gt;"",IFERROR(INDEX(subsample_country_map!$E:$E,MATCH($CF2228,subsample_country_map!$A:$A,0)),"")&lt;&gt;""),INDEX(subsample_country_map!$E:$E,MATCH($CF2228,subsample_country_map!$A:$A,0)),INDEX(lookup!$AD:$AD,MATCH($A2228,lookup!$A:$A,0)))</f>
        <v>99_NCE</v>
      </c>
      <c r="AO2228" s="0" t="str">
        <f aca="false">INDEX(lookup!$Y:$Y,MATCH($A2228,lookup!$A:$A,0))</f>
        <v>1_not published</v>
      </c>
      <c r="AP2228" s="0" t="str">
        <f aca="false">INDEX(lookup!$Z:$Z,MATCH($A2228,lookup!$A:$A,0))</f>
        <v>99_NCE</v>
      </c>
      <c r="AQ2228" s="0" t="str">
        <f aca="false">INDEX(lookup!$W:$W,MATCH($A2228,lookup!$A:$A,0))</f>
        <v>1_fin/acc/econ</v>
      </c>
      <c r="AS2228" s="0" t="s">
        <v>91</v>
      </c>
      <c r="AT2228" s="0" t="s">
        <v>111</v>
      </c>
      <c r="AU2228" s="0" t="s">
        <v>93</v>
      </c>
      <c r="AV2228" s="0" t="s">
        <v>7468</v>
      </c>
      <c r="AY2228" s="0" t="s">
        <v>2242</v>
      </c>
      <c r="BA2228" s="0" t="n">
        <v>2195</v>
      </c>
      <c r="BB2228" s="0" t="s">
        <v>347</v>
      </c>
      <c r="BC2228" s="0" t="s">
        <v>358</v>
      </c>
      <c r="BD2228" s="0" t="s">
        <v>142</v>
      </c>
      <c r="BE2228" s="0" t="s">
        <v>7443</v>
      </c>
      <c r="BF2228" s="0" t="s">
        <v>7463</v>
      </c>
      <c r="BI2228" s="0" t="s">
        <v>189</v>
      </c>
      <c r="BJ2228" s="0" t="s">
        <v>7441</v>
      </c>
      <c r="BK2228" s="0" t="s">
        <v>2904</v>
      </c>
      <c r="BL2228" s="0" t="s">
        <v>7469</v>
      </c>
      <c r="BM2228" s="0" t="s">
        <v>7375</v>
      </c>
      <c r="BN2228" s="0" t="s">
        <v>7384</v>
      </c>
      <c r="BO2228" s="0" t="s">
        <v>105</v>
      </c>
      <c r="BP2228" s="0" t="s">
        <v>7359</v>
      </c>
      <c r="BQ2228" s="0" t="s">
        <v>127</v>
      </c>
      <c r="BT2228" s="0" t="n">
        <v>0</v>
      </c>
      <c r="BU2228" s="0" t="s">
        <v>7363</v>
      </c>
      <c r="BW2228" s="0" t="n">
        <v>2000</v>
      </c>
      <c r="BX2228" s="0" t="n">
        <v>2020</v>
      </c>
      <c r="BY2228" s="0" t="s">
        <v>7364</v>
      </c>
      <c r="BZ2228" s="0" t="n">
        <v>2010</v>
      </c>
      <c r="CA2228" s="0" t="n">
        <v>0.238095238095238</v>
      </c>
      <c r="CB2228" s="0" t="n">
        <v>0</v>
      </c>
      <c r="CC2228" s="0" t="n">
        <v>1</v>
      </c>
      <c r="CD2228" s="0" t="n">
        <v>-0.152507058091254</v>
      </c>
      <c r="CE2228" s="0" t="n">
        <v>1</v>
      </c>
    </row>
    <row r="2229" customFormat="false" ht="15" hidden="false" customHeight="false" outlineLevel="0" collapsed="false">
      <c r="A2229" s="0" t="s">
        <v>7359</v>
      </c>
      <c r="B2229" s="0" t="n">
        <v>3534</v>
      </c>
      <c r="C2229" s="0" t="n">
        <v>-0.0241661919018279</v>
      </c>
      <c r="D2229" s="0" t="n">
        <v>5873</v>
      </c>
      <c r="E2229" s="0" t="n">
        <f aca="false">IF(ISNUMBER($BA2229),$BA2229,IF(AND(ISNUMBER($D2229),ISNUMBER($BW2229),ISNUMBER($BX2229)),$D2229*($BX2229-$BW2229+1),""))</f>
        <v>5873</v>
      </c>
      <c r="H2229" s="0" t="s">
        <v>118</v>
      </c>
      <c r="I2229" s="0" t="s">
        <v>842</v>
      </c>
      <c r="J2229" s="0" t="n">
        <f aca="false">IF($BW2229&lt;&gt;"",$BW2229,"")</f>
        <v>2000</v>
      </c>
      <c r="K2229" s="0" t="n">
        <f aca="false">IF($BX2229&lt;&gt;"",$BX2229,"")</f>
        <v>2020</v>
      </c>
      <c r="L2229" s="0" t="n">
        <f aca="false">IF(AND(ISNUMBER($BW2229),ISNUMBER($BX2229)),($BW2229+$BX2229)/2,"")</f>
        <v>2010</v>
      </c>
      <c r="M2229" s="0" t="n">
        <f aca="false">IF($L2229&lt;&gt;"",$L2229,"")</f>
        <v>2010</v>
      </c>
      <c r="N2229" s="0" t="n">
        <f aca="false">IF(AND(ISNUMBER($BW2229),ISNUMBER($BX2229)),MIN(1,MAX(0,($BX2229-2016+1)/($BX2229-$BW2229+1))),"")</f>
        <v>0.238095238095238</v>
      </c>
      <c r="O2229" s="0" t="n">
        <f aca="false">IF(AND(ISNUMBER($BW2229),ISNUMBER($BX2229)),MIN(1,MAX(0,($BX2229-2017+1)/($BX2229-$BW2229+1))),"")</f>
        <v>0.19047619047619</v>
      </c>
      <c r="P2229" s="0" t="n">
        <f aca="false">IF(AND(ISNUMBER($BW2229),ISNUMBER($BX2229)),MIN(1,MAX(0,($BX2229-2018+1)/($BX2229-$BW2229+1))),"")</f>
        <v>0.142857142857143</v>
      </c>
      <c r="Q2229" s="0" t="n">
        <f aca="false">IF(AND(ISNUMBER($BW2229),ISNUMBER($BX2229)),MIN(1,MAX(0,($BX2229-2019+1)/($BX2229-$BW2229+1))),"")</f>
        <v>0.0952380952380952</v>
      </c>
      <c r="R2229" s="0" t="n">
        <f aca="false">IF(AND(ISNUMBER($BW2229),ISNUMBER($BX2229)),MIN(1,MAX(0,($BX2229-2016+1)/($BX2229-$BW2229+1))),"")</f>
        <v>0.238095238095238</v>
      </c>
      <c r="S2229" s="0" t="n">
        <f aca="false">IF($L2229&lt;&gt;"",IF($L2229&gt;=2015.5,1,0),"")</f>
        <v>0</v>
      </c>
      <c r="T2229" s="0" t="n">
        <f aca="false">IF($L2229&lt;&gt;"",IF($L2229&gt;=2016,1,0),"")</f>
        <v>0</v>
      </c>
      <c r="U2229" s="0" t="n">
        <f aca="false">IF(ISNUMBER($BX2229),IF($BX2229&gt;=2016,1,0),"")</f>
        <v>1</v>
      </c>
      <c r="V2229" s="0" t="n">
        <f aca="false">IF(ISNUMBER($BW2229),IF($BW2229&gt;=2016,1,0),"")</f>
        <v>0</v>
      </c>
      <c r="W2229" s="0" t="str">
        <f aca="false">IF(AND(ISNUMBER($BW2229),ISNUMBER($BX2229)),IF($BW2229&gt;=2016,"post-only",IF($BX2229&lt;2016,"pre-only","mixed")),"")</f>
        <v>mixed</v>
      </c>
      <c r="X2229" s="0" t="n">
        <f aca="false">IF(AND(ISNUMBER($BW2229),ISNUMBER($BX2229)),MIN(1,MAX(0,($BX2229-2017+1)/($BX2229-$BW2229+1))),"")</f>
        <v>0.19047619047619</v>
      </c>
      <c r="Y2229" s="0" t="n">
        <f aca="false">IF(AND(ISNUMBER($BW2229),ISNUMBER($BX2229)),MIN(1,MAX(0,($BX2229-2018+1)/($BX2229-$BW2229+1))),"")</f>
        <v>0.142857142857143</v>
      </c>
      <c r="Z2229" s="0" t="n">
        <f aca="false">IF(AND(ISNUMBER($BW2229),ISNUMBER($BX2229)),MIN(1,MAX(0,($BX2229-2019+1)/($BX2229-$BW2229+1))),"")</f>
        <v>0.0952380952380952</v>
      </c>
      <c r="AA2229" s="0" t="n">
        <f aca="false">IF(ISNUMBER($BX2229),IF($BX2229&gt;=2017,1,0),"")</f>
        <v>1</v>
      </c>
      <c r="AB2229" s="0" t="n">
        <f aca="false">IF(ISNUMBER($BX2229),IF($BX2229&gt;=2018,1,0),"")</f>
        <v>1</v>
      </c>
      <c r="AC2229" s="0" t="n">
        <f aca="false">IF(ISNUMBER($BX2229),IF($BX2229&gt;=2019,1,0),"")</f>
        <v>1</v>
      </c>
      <c r="AD2229" s="0" t="n">
        <f aca="false">IF($L2229&lt;&gt;"",IF($L2229&gt;2013,1,0),"")</f>
        <v>0</v>
      </c>
      <c r="AE2229" s="0" t="n">
        <f aca="false">IF($L2229&lt;&gt;"",1+IF($L2229&gt;2011,1,0)+IF($L2229&gt;2014,1,0),"")</f>
        <v>1</v>
      </c>
      <c r="AF2229" s="0" t="s">
        <v>87</v>
      </c>
      <c r="AG2229" s="0" t="s">
        <v>88</v>
      </c>
      <c r="AH2229" s="0" t="s">
        <v>89</v>
      </c>
      <c r="AI2229" s="0" t="s">
        <v>90</v>
      </c>
      <c r="AJ2229" s="0" t="s">
        <v>90</v>
      </c>
      <c r="AK2229" s="0" t="str">
        <f aca="false">IF(AND($CF2229&lt;&gt;"",IFERROR(INDEX(subsample_country_map!$B:$B,MATCH($CF2229,subsample_country_map!$A:$A,0)),"")&lt;&gt;""),INDEX(subsample_country_map!$B:$B,MATCH($CF2229,subsample_country_map!$A:$A,0)),INDEX(lookup!$AA:$AA,MATCH($A2229,lookup!$A:$A,0)))</f>
        <v>99_NCE</v>
      </c>
      <c r="AL2229" s="0" t="str">
        <f aca="false">IF(AND($CF2229&lt;&gt;"",IFERROR(INDEX(subsample_country_map!$C:$C,MATCH($CF2229,subsample_country_map!$A:$A,0)),"")&lt;&gt;""),INDEX(subsample_country_map!$C:$C,MATCH($CF2229,subsample_country_map!$A:$A,0)),INDEX(lookup!$AB:$AB,MATCH($A2229,lookup!$A:$A,0)))</f>
        <v>99_NCE</v>
      </c>
      <c r="AM2229" s="0" t="str">
        <f aca="false">IF(AND($CF2229&lt;&gt;"",IFERROR(INDEX(subsample_country_map!$D:$D,MATCH($CF2229,subsample_country_map!$A:$A,0)),"")&lt;&gt;""),INDEX(subsample_country_map!$D:$D,MATCH($CF2229,subsample_country_map!$A:$A,0)),INDEX(lookup!$AC:$AC,MATCH($A2229,lookup!$A:$A,0)))</f>
        <v>99_NCE</v>
      </c>
      <c r="AN2229" s="0" t="str">
        <f aca="false">IF(AND($CF2229&lt;&gt;"",IFERROR(INDEX(subsample_country_map!$E:$E,MATCH($CF2229,subsample_country_map!$A:$A,0)),"")&lt;&gt;""),INDEX(subsample_country_map!$E:$E,MATCH($CF2229,subsample_country_map!$A:$A,0)),INDEX(lookup!$AD:$AD,MATCH($A2229,lookup!$A:$A,0)))</f>
        <v>99_NCE</v>
      </c>
      <c r="AO2229" s="0" t="str">
        <f aca="false">INDEX(lookup!$Y:$Y,MATCH($A2229,lookup!$A:$A,0))</f>
        <v>1_not published</v>
      </c>
      <c r="AP2229" s="0" t="str">
        <f aca="false">INDEX(lookup!$Z:$Z,MATCH($A2229,lookup!$A:$A,0))</f>
        <v>99_NCE</v>
      </c>
      <c r="AQ2229" s="0" t="str">
        <f aca="false">INDEX(lookup!$W:$W,MATCH($A2229,lookup!$A:$A,0))</f>
        <v>1_fin/acc/econ</v>
      </c>
      <c r="AS2229" s="0" t="s">
        <v>91</v>
      </c>
      <c r="AT2229" s="0" t="s">
        <v>111</v>
      </c>
      <c r="AU2229" s="0" t="s">
        <v>93</v>
      </c>
      <c r="AV2229" s="0" t="s">
        <v>772</v>
      </c>
      <c r="AY2229" s="0" t="s">
        <v>1557</v>
      </c>
      <c r="BA2229" s="0" t="n">
        <v>5873</v>
      </c>
      <c r="BB2229" s="0" t="s">
        <v>347</v>
      </c>
      <c r="BC2229" s="0" t="s">
        <v>358</v>
      </c>
      <c r="BD2229" s="0" t="s">
        <v>142</v>
      </c>
      <c r="BE2229" s="0" t="s">
        <v>7470</v>
      </c>
      <c r="BF2229" s="0" t="s">
        <v>7471</v>
      </c>
      <c r="BI2229" s="0" t="s">
        <v>7472</v>
      </c>
      <c r="BJ2229" s="0" t="s">
        <v>7401</v>
      </c>
      <c r="BK2229" s="0" t="s">
        <v>2362</v>
      </c>
      <c r="BL2229" s="0" t="s">
        <v>7473</v>
      </c>
      <c r="BM2229" s="0" t="s">
        <v>7362</v>
      </c>
      <c r="BN2229" s="0" t="s">
        <v>104</v>
      </c>
      <c r="BO2229" s="0" t="s">
        <v>105</v>
      </c>
      <c r="BP2229" s="0" t="s">
        <v>7359</v>
      </c>
      <c r="BQ2229" s="0" t="s">
        <v>127</v>
      </c>
      <c r="BT2229" s="0" t="n">
        <v>0</v>
      </c>
      <c r="BU2229" s="0" t="s">
        <v>7363</v>
      </c>
      <c r="BW2229" s="0" t="n">
        <v>2000</v>
      </c>
      <c r="BX2229" s="0" t="n">
        <v>2020</v>
      </c>
      <c r="BY2229" s="0" t="s">
        <v>7364</v>
      </c>
      <c r="BZ2229" s="0" t="n">
        <v>2010</v>
      </c>
      <c r="CA2229" s="0" t="n">
        <v>0.238095238095238</v>
      </c>
      <c r="CB2229" s="0" t="n">
        <v>0</v>
      </c>
      <c r="CC2229" s="0" t="n">
        <v>1</v>
      </c>
      <c r="CD2229" s="0" t="n">
        <v>-0.0241708979418875</v>
      </c>
      <c r="CE2229" s="0" t="n">
        <v>1</v>
      </c>
    </row>
    <row r="2230" customFormat="false" ht="15" hidden="false" customHeight="false" outlineLevel="0" collapsed="false">
      <c r="A2230" s="0" t="s">
        <v>7359</v>
      </c>
      <c r="B2230" s="0" t="n">
        <v>3535</v>
      </c>
      <c r="C2230" s="0" t="n">
        <v>-0.041121752389015</v>
      </c>
      <c r="D2230" s="0" t="n">
        <v>5643</v>
      </c>
      <c r="E2230" s="0" t="n">
        <f aca="false">IF(ISNUMBER($BA2230),$BA2230,IF(AND(ISNUMBER($D2230),ISNUMBER($BW2230),ISNUMBER($BX2230)),$D2230*($BX2230-$BW2230+1),""))</f>
        <v>5643</v>
      </c>
      <c r="H2230" s="0" t="s">
        <v>118</v>
      </c>
      <c r="I2230" s="0" t="s">
        <v>842</v>
      </c>
      <c r="J2230" s="0" t="n">
        <f aca="false">IF($BW2230&lt;&gt;"",$BW2230,"")</f>
        <v>2000</v>
      </c>
      <c r="K2230" s="0" t="n">
        <f aca="false">IF($BX2230&lt;&gt;"",$BX2230,"")</f>
        <v>2020</v>
      </c>
      <c r="L2230" s="0" t="n">
        <f aca="false">IF(AND(ISNUMBER($BW2230),ISNUMBER($BX2230)),($BW2230+$BX2230)/2,"")</f>
        <v>2010</v>
      </c>
      <c r="M2230" s="0" t="n">
        <f aca="false">IF($L2230&lt;&gt;"",$L2230,"")</f>
        <v>2010</v>
      </c>
      <c r="N2230" s="0" t="n">
        <f aca="false">IF(AND(ISNUMBER($BW2230),ISNUMBER($BX2230)),MIN(1,MAX(0,($BX2230-2016+1)/($BX2230-$BW2230+1))),"")</f>
        <v>0.238095238095238</v>
      </c>
      <c r="O2230" s="0" t="n">
        <f aca="false">IF(AND(ISNUMBER($BW2230),ISNUMBER($BX2230)),MIN(1,MAX(0,($BX2230-2017+1)/($BX2230-$BW2230+1))),"")</f>
        <v>0.19047619047619</v>
      </c>
      <c r="P2230" s="0" t="n">
        <f aca="false">IF(AND(ISNUMBER($BW2230),ISNUMBER($BX2230)),MIN(1,MAX(0,($BX2230-2018+1)/($BX2230-$BW2230+1))),"")</f>
        <v>0.142857142857143</v>
      </c>
      <c r="Q2230" s="0" t="n">
        <f aca="false">IF(AND(ISNUMBER($BW2230),ISNUMBER($BX2230)),MIN(1,MAX(0,($BX2230-2019+1)/($BX2230-$BW2230+1))),"")</f>
        <v>0.0952380952380952</v>
      </c>
      <c r="R2230" s="0" t="n">
        <f aca="false">IF(AND(ISNUMBER($BW2230),ISNUMBER($BX2230)),MIN(1,MAX(0,($BX2230-2016+1)/($BX2230-$BW2230+1))),"")</f>
        <v>0.238095238095238</v>
      </c>
      <c r="S2230" s="0" t="n">
        <f aca="false">IF($L2230&lt;&gt;"",IF($L2230&gt;=2015.5,1,0),"")</f>
        <v>0</v>
      </c>
      <c r="T2230" s="0" t="n">
        <f aca="false">IF($L2230&lt;&gt;"",IF($L2230&gt;=2016,1,0),"")</f>
        <v>0</v>
      </c>
      <c r="U2230" s="0" t="n">
        <f aca="false">IF(ISNUMBER($BX2230),IF($BX2230&gt;=2016,1,0),"")</f>
        <v>1</v>
      </c>
      <c r="V2230" s="0" t="n">
        <f aca="false">IF(ISNUMBER($BW2230),IF($BW2230&gt;=2016,1,0),"")</f>
        <v>0</v>
      </c>
      <c r="W2230" s="0" t="str">
        <f aca="false">IF(AND(ISNUMBER($BW2230),ISNUMBER($BX2230)),IF($BW2230&gt;=2016,"post-only",IF($BX2230&lt;2016,"pre-only","mixed")),"")</f>
        <v>mixed</v>
      </c>
      <c r="X2230" s="0" t="n">
        <f aca="false">IF(AND(ISNUMBER($BW2230),ISNUMBER($BX2230)),MIN(1,MAX(0,($BX2230-2017+1)/($BX2230-$BW2230+1))),"")</f>
        <v>0.19047619047619</v>
      </c>
      <c r="Y2230" s="0" t="n">
        <f aca="false">IF(AND(ISNUMBER($BW2230),ISNUMBER($BX2230)),MIN(1,MAX(0,($BX2230-2018+1)/($BX2230-$BW2230+1))),"")</f>
        <v>0.142857142857143</v>
      </c>
      <c r="Z2230" s="0" t="n">
        <f aca="false">IF(AND(ISNUMBER($BW2230),ISNUMBER($BX2230)),MIN(1,MAX(0,($BX2230-2019+1)/($BX2230-$BW2230+1))),"")</f>
        <v>0.0952380952380952</v>
      </c>
      <c r="AA2230" s="0" t="n">
        <f aca="false">IF(ISNUMBER($BX2230),IF($BX2230&gt;=2017,1,0),"")</f>
        <v>1</v>
      </c>
      <c r="AB2230" s="0" t="n">
        <f aca="false">IF(ISNUMBER($BX2230),IF($BX2230&gt;=2018,1,0),"")</f>
        <v>1</v>
      </c>
      <c r="AC2230" s="0" t="n">
        <f aca="false">IF(ISNUMBER($BX2230),IF($BX2230&gt;=2019,1,0),"")</f>
        <v>1</v>
      </c>
      <c r="AD2230" s="0" t="n">
        <f aca="false">IF($L2230&lt;&gt;"",IF($L2230&gt;2013,1,0),"")</f>
        <v>0</v>
      </c>
      <c r="AE2230" s="0" t="n">
        <f aca="false">IF($L2230&lt;&gt;"",1+IF($L2230&gt;2011,1,0)+IF($L2230&gt;2014,1,0),"")</f>
        <v>1</v>
      </c>
      <c r="AF2230" s="0" t="s">
        <v>87</v>
      </c>
      <c r="AG2230" s="0" t="s">
        <v>88</v>
      </c>
      <c r="AH2230" s="0" t="s">
        <v>89</v>
      </c>
      <c r="AI2230" s="0" t="s">
        <v>90</v>
      </c>
      <c r="AJ2230" s="0" t="s">
        <v>90</v>
      </c>
      <c r="AK2230" s="0" t="str">
        <f aca="false">IF(AND($CF2230&lt;&gt;"",IFERROR(INDEX(subsample_country_map!$B:$B,MATCH($CF2230,subsample_country_map!$A:$A,0)),"")&lt;&gt;""),INDEX(subsample_country_map!$B:$B,MATCH($CF2230,subsample_country_map!$A:$A,0)),INDEX(lookup!$AA:$AA,MATCH($A2230,lookup!$A:$A,0)))</f>
        <v>99_NCE</v>
      </c>
      <c r="AL2230" s="0" t="str">
        <f aca="false">IF(AND($CF2230&lt;&gt;"",IFERROR(INDEX(subsample_country_map!$C:$C,MATCH($CF2230,subsample_country_map!$A:$A,0)),"")&lt;&gt;""),INDEX(subsample_country_map!$C:$C,MATCH($CF2230,subsample_country_map!$A:$A,0)),INDEX(lookup!$AB:$AB,MATCH($A2230,lookup!$A:$A,0)))</f>
        <v>99_NCE</v>
      </c>
      <c r="AM2230" s="0" t="str">
        <f aca="false">IF(AND($CF2230&lt;&gt;"",IFERROR(INDEX(subsample_country_map!$D:$D,MATCH($CF2230,subsample_country_map!$A:$A,0)),"")&lt;&gt;""),INDEX(subsample_country_map!$D:$D,MATCH($CF2230,subsample_country_map!$A:$A,0)),INDEX(lookup!$AC:$AC,MATCH($A2230,lookup!$A:$A,0)))</f>
        <v>99_NCE</v>
      </c>
      <c r="AN2230" s="0" t="str">
        <f aca="false">IF(AND($CF2230&lt;&gt;"",IFERROR(INDEX(subsample_country_map!$E:$E,MATCH($CF2230,subsample_country_map!$A:$A,0)),"")&lt;&gt;""),INDEX(subsample_country_map!$E:$E,MATCH($CF2230,subsample_country_map!$A:$A,0)),INDEX(lookup!$AD:$AD,MATCH($A2230,lookup!$A:$A,0)))</f>
        <v>99_NCE</v>
      </c>
      <c r="AO2230" s="0" t="str">
        <f aca="false">INDEX(lookup!$Y:$Y,MATCH($A2230,lookup!$A:$A,0))</f>
        <v>1_not published</v>
      </c>
      <c r="AP2230" s="0" t="str">
        <f aca="false">INDEX(lookup!$Z:$Z,MATCH($A2230,lookup!$A:$A,0))</f>
        <v>99_NCE</v>
      </c>
      <c r="AQ2230" s="0" t="str">
        <f aca="false">INDEX(lookup!$W:$W,MATCH($A2230,lookup!$A:$A,0))</f>
        <v>1_fin/acc/econ</v>
      </c>
      <c r="AS2230" s="0" t="s">
        <v>91</v>
      </c>
      <c r="AT2230" s="0" t="s">
        <v>111</v>
      </c>
      <c r="AU2230" s="0" t="s">
        <v>93</v>
      </c>
      <c r="AV2230" s="0" t="s">
        <v>3206</v>
      </c>
      <c r="AY2230" s="0" t="s">
        <v>425</v>
      </c>
      <c r="BA2230" s="0" t="n">
        <v>5643</v>
      </c>
      <c r="BB2230" s="0" t="s">
        <v>347</v>
      </c>
      <c r="BC2230" s="0" t="s">
        <v>358</v>
      </c>
      <c r="BD2230" s="0" t="s">
        <v>142</v>
      </c>
      <c r="BE2230" s="0" t="s">
        <v>7470</v>
      </c>
      <c r="BF2230" s="0" t="s">
        <v>7471</v>
      </c>
      <c r="BI2230" s="0" t="s">
        <v>7472</v>
      </c>
      <c r="BJ2230" s="0" t="s">
        <v>7403</v>
      </c>
      <c r="BK2230" s="0" t="s">
        <v>2362</v>
      </c>
      <c r="BL2230" s="0" t="s">
        <v>7474</v>
      </c>
      <c r="BM2230" s="0" t="s">
        <v>7375</v>
      </c>
      <c r="BN2230" s="0" t="s">
        <v>104</v>
      </c>
      <c r="BO2230" s="0" t="s">
        <v>105</v>
      </c>
      <c r="BP2230" s="0" t="s">
        <v>7359</v>
      </c>
      <c r="BQ2230" s="0" t="s">
        <v>127</v>
      </c>
      <c r="BT2230" s="0" t="n">
        <v>0</v>
      </c>
      <c r="BU2230" s="0" t="s">
        <v>7363</v>
      </c>
      <c r="BW2230" s="0" t="n">
        <v>2000</v>
      </c>
      <c r="BX2230" s="0" t="n">
        <v>2020</v>
      </c>
      <c r="BY2230" s="0" t="s">
        <v>7364</v>
      </c>
      <c r="BZ2230" s="0" t="n">
        <v>2010</v>
      </c>
      <c r="CA2230" s="0" t="n">
        <v>0.238095238095238</v>
      </c>
      <c r="CB2230" s="0" t="n">
        <v>0</v>
      </c>
      <c r="CC2230" s="0" t="n">
        <v>1</v>
      </c>
      <c r="CD2230" s="0" t="n">
        <v>-0.0411449548755944</v>
      </c>
      <c r="CE2230" s="0" t="n">
        <v>1</v>
      </c>
    </row>
    <row r="2231" customFormat="false" ht="15" hidden="false" customHeight="false" outlineLevel="0" collapsed="false">
      <c r="A2231" s="0" t="s">
        <v>7359</v>
      </c>
      <c r="B2231" s="0" t="n">
        <v>3536</v>
      </c>
      <c r="C2231" s="0" t="n">
        <v>-0.0359094282295382</v>
      </c>
      <c r="D2231" s="0" t="n">
        <v>5852</v>
      </c>
      <c r="E2231" s="0" t="n">
        <f aca="false">IF(ISNUMBER($BA2231),$BA2231,IF(AND(ISNUMBER($D2231),ISNUMBER($BW2231),ISNUMBER($BX2231)),$D2231*($BX2231-$BW2231+1),""))</f>
        <v>5852</v>
      </c>
      <c r="H2231" s="0" t="s">
        <v>118</v>
      </c>
      <c r="I2231" s="0" t="s">
        <v>842</v>
      </c>
      <c r="J2231" s="0" t="n">
        <f aca="false">IF($BW2231&lt;&gt;"",$BW2231,"")</f>
        <v>2000</v>
      </c>
      <c r="K2231" s="0" t="n">
        <f aca="false">IF($BX2231&lt;&gt;"",$BX2231,"")</f>
        <v>2020</v>
      </c>
      <c r="L2231" s="0" t="n">
        <f aca="false">IF(AND(ISNUMBER($BW2231),ISNUMBER($BX2231)),($BW2231+$BX2231)/2,"")</f>
        <v>2010</v>
      </c>
      <c r="M2231" s="0" t="n">
        <f aca="false">IF($L2231&lt;&gt;"",$L2231,"")</f>
        <v>2010</v>
      </c>
      <c r="N2231" s="0" t="n">
        <f aca="false">IF(AND(ISNUMBER($BW2231),ISNUMBER($BX2231)),MIN(1,MAX(0,($BX2231-2016+1)/($BX2231-$BW2231+1))),"")</f>
        <v>0.238095238095238</v>
      </c>
      <c r="O2231" s="0" t="n">
        <f aca="false">IF(AND(ISNUMBER($BW2231),ISNUMBER($BX2231)),MIN(1,MAX(0,($BX2231-2017+1)/($BX2231-$BW2231+1))),"")</f>
        <v>0.19047619047619</v>
      </c>
      <c r="P2231" s="0" t="n">
        <f aca="false">IF(AND(ISNUMBER($BW2231),ISNUMBER($BX2231)),MIN(1,MAX(0,($BX2231-2018+1)/($BX2231-$BW2231+1))),"")</f>
        <v>0.142857142857143</v>
      </c>
      <c r="Q2231" s="0" t="n">
        <f aca="false">IF(AND(ISNUMBER($BW2231),ISNUMBER($BX2231)),MIN(1,MAX(0,($BX2231-2019+1)/($BX2231-$BW2231+1))),"")</f>
        <v>0.0952380952380952</v>
      </c>
      <c r="R2231" s="0" t="n">
        <f aca="false">IF(AND(ISNUMBER($BW2231),ISNUMBER($BX2231)),MIN(1,MAX(0,($BX2231-2016+1)/($BX2231-$BW2231+1))),"")</f>
        <v>0.238095238095238</v>
      </c>
      <c r="S2231" s="0" t="n">
        <f aca="false">IF($L2231&lt;&gt;"",IF($L2231&gt;=2015.5,1,0),"")</f>
        <v>0</v>
      </c>
      <c r="T2231" s="0" t="n">
        <f aca="false">IF($L2231&lt;&gt;"",IF($L2231&gt;=2016,1,0),"")</f>
        <v>0</v>
      </c>
      <c r="U2231" s="0" t="n">
        <f aca="false">IF(ISNUMBER($BX2231),IF($BX2231&gt;=2016,1,0),"")</f>
        <v>1</v>
      </c>
      <c r="V2231" s="0" t="n">
        <f aca="false">IF(ISNUMBER($BW2231),IF($BW2231&gt;=2016,1,0),"")</f>
        <v>0</v>
      </c>
      <c r="W2231" s="0" t="str">
        <f aca="false">IF(AND(ISNUMBER($BW2231),ISNUMBER($BX2231)),IF($BW2231&gt;=2016,"post-only",IF($BX2231&lt;2016,"pre-only","mixed")),"")</f>
        <v>mixed</v>
      </c>
      <c r="X2231" s="0" t="n">
        <f aca="false">IF(AND(ISNUMBER($BW2231),ISNUMBER($BX2231)),MIN(1,MAX(0,($BX2231-2017+1)/($BX2231-$BW2231+1))),"")</f>
        <v>0.19047619047619</v>
      </c>
      <c r="Y2231" s="0" t="n">
        <f aca="false">IF(AND(ISNUMBER($BW2231),ISNUMBER($BX2231)),MIN(1,MAX(0,($BX2231-2018+1)/($BX2231-$BW2231+1))),"")</f>
        <v>0.142857142857143</v>
      </c>
      <c r="Z2231" s="0" t="n">
        <f aca="false">IF(AND(ISNUMBER($BW2231),ISNUMBER($BX2231)),MIN(1,MAX(0,($BX2231-2019+1)/($BX2231-$BW2231+1))),"")</f>
        <v>0.0952380952380952</v>
      </c>
      <c r="AA2231" s="0" t="n">
        <f aca="false">IF(ISNUMBER($BX2231),IF($BX2231&gt;=2017,1,0),"")</f>
        <v>1</v>
      </c>
      <c r="AB2231" s="0" t="n">
        <f aca="false">IF(ISNUMBER($BX2231),IF($BX2231&gt;=2018,1,0),"")</f>
        <v>1</v>
      </c>
      <c r="AC2231" s="0" t="n">
        <f aca="false">IF(ISNUMBER($BX2231),IF($BX2231&gt;=2019,1,0),"")</f>
        <v>1</v>
      </c>
      <c r="AD2231" s="0" t="n">
        <f aca="false">IF($L2231&lt;&gt;"",IF($L2231&gt;2013,1,0),"")</f>
        <v>0</v>
      </c>
      <c r="AE2231" s="0" t="n">
        <f aca="false">IF($L2231&lt;&gt;"",1+IF($L2231&gt;2011,1,0)+IF($L2231&gt;2014,1,0),"")</f>
        <v>1</v>
      </c>
      <c r="AF2231" s="0" t="s">
        <v>87</v>
      </c>
      <c r="AG2231" s="0" t="s">
        <v>88</v>
      </c>
      <c r="AH2231" s="0" t="s">
        <v>89</v>
      </c>
      <c r="AI2231" s="0" t="s">
        <v>90</v>
      </c>
      <c r="AJ2231" s="0" t="s">
        <v>90</v>
      </c>
      <c r="AK2231" s="0" t="str">
        <f aca="false">IF(AND($CF2231&lt;&gt;"",IFERROR(INDEX(subsample_country_map!$B:$B,MATCH($CF2231,subsample_country_map!$A:$A,0)),"")&lt;&gt;""),INDEX(subsample_country_map!$B:$B,MATCH($CF2231,subsample_country_map!$A:$A,0)),INDEX(lookup!$AA:$AA,MATCH($A2231,lookup!$A:$A,0)))</f>
        <v>99_NCE</v>
      </c>
      <c r="AL2231" s="0" t="str">
        <f aca="false">IF(AND($CF2231&lt;&gt;"",IFERROR(INDEX(subsample_country_map!$C:$C,MATCH($CF2231,subsample_country_map!$A:$A,0)),"")&lt;&gt;""),INDEX(subsample_country_map!$C:$C,MATCH($CF2231,subsample_country_map!$A:$A,0)),INDEX(lookup!$AB:$AB,MATCH($A2231,lookup!$A:$A,0)))</f>
        <v>99_NCE</v>
      </c>
      <c r="AM2231" s="0" t="str">
        <f aca="false">IF(AND($CF2231&lt;&gt;"",IFERROR(INDEX(subsample_country_map!$D:$D,MATCH($CF2231,subsample_country_map!$A:$A,0)),"")&lt;&gt;""),INDEX(subsample_country_map!$D:$D,MATCH($CF2231,subsample_country_map!$A:$A,0)),INDEX(lookup!$AC:$AC,MATCH($A2231,lookup!$A:$A,0)))</f>
        <v>99_NCE</v>
      </c>
      <c r="AN2231" s="0" t="str">
        <f aca="false">IF(AND($CF2231&lt;&gt;"",IFERROR(INDEX(subsample_country_map!$E:$E,MATCH($CF2231,subsample_country_map!$A:$A,0)),"")&lt;&gt;""),INDEX(subsample_country_map!$E:$E,MATCH($CF2231,subsample_country_map!$A:$A,0)),INDEX(lookup!$AD:$AD,MATCH($A2231,lookup!$A:$A,0)))</f>
        <v>99_NCE</v>
      </c>
      <c r="AO2231" s="0" t="str">
        <f aca="false">INDEX(lookup!$Y:$Y,MATCH($A2231,lookup!$A:$A,0))</f>
        <v>1_not published</v>
      </c>
      <c r="AP2231" s="0" t="str">
        <f aca="false">INDEX(lookup!$Z:$Z,MATCH($A2231,lookup!$A:$A,0))</f>
        <v>99_NCE</v>
      </c>
      <c r="AQ2231" s="0" t="str">
        <f aca="false">INDEX(lookup!$W:$W,MATCH($A2231,lookup!$A:$A,0))</f>
        <v>1_fin/acc/econ</v>
      </c>
      <c r="AS2231" s="0" t="s">
        <v>91</v>
      </c>
      <c r="AT2231" s="0" t="s">
        <v>111</v>
      </c>
      <c r="AU2231" s="0" t="s">
        <v>93</v>
      </c>
      <c r="AV2231" s="0" t="s">
        <v>7475</v>
      </c>
      <c r="AY2231" s="0" t="s">
        <v>432</v>
      </c>
      <c r="BA2231" s="0" t="n">
        <v>5852</v>
      </c>
      <c r="BB2231" s="0" t="s">
        <v>347</v>
      </c>
      <c r="BC2231" s="0" t="s">
        <v>358</v>
      </c>
      <c r="BD2231" s="0" t="s">
        <v>142</v>
      </c>
      <c r="BE2231" s="0" t="s">
        <v>7470</v>
      </c>
      <c r="BF2231" s="0" t="s">
        <v>7471</v>
      </c>
      <c r="BI2231" s="0" t="s">
        <v>7472</v>
      </c>
      <c r="BJ2231" s="0" t="s">
        <v>7405</v>
      </c>
      <c r="BK2231" s="0" t="s">
        <v>2362</v>
      </c>
      <c r="BL2231" s="0" t="s">
        <v>7476</v>
      </c>
      <c r="BM2231" s="0" t="s">
        <v>7362</v>
      </c>
      <c r="BN2231" s="0" t="s">
        <v>7384</v>
      </c>
      <c r="BO2231" s="0" t="s">
        <v>105</v>
      </c>
      <c r="BP2231" s="0" t="s">
        <v>7359</v>
      </c>
      <c r="BQ2231" s="0" t="s">
        <v>127</v>
      </c>
      <c r="BT2231" s="0" t="n">
        <v>0</v>
      </c>
      <c r="BU2231" s="0" t="s">
        <v>7363</v>
      </c>
      <c r="BW2231" s="0" t="n">
        <v>2000</v>
      </c>
      <c r="BX2231" s="0" t="n">
        <v>2020</v>
      </c>
      <c r="BY2231" s="0" t="s">
        <v>7364</v>
      </c>
      <c r="BZ2231" s="0" t="n">
        <v>2010</v>
      </c>
      <c r="CA2231" s="0" t="n">
        <v>0.238095238095238</v>
      </c>
      <c r="CB2231" s="0" t="n">
        <v>0</v>
      </c>
      <c r="CC2231" s="0" t="n">
        <v>1</v>
      </c>
      <c r="CD2231" s="0" t="n">
        <v>-0.0359248750964761</v>
      </c>
      <c r="CE2231" s="0" t="n">
        <v>1</v>
      </c>
    </row>
    <row r="2232" customFormat="false" ht="15" hidden="false" customHeight="false" outlineLevel="0" collapsed="false">
      <c r="A2232" s="0" t="s">
        <v>7359</v>
      </c>
      <c r="B2232" s="0" t="n">
        <v>3537</v>
      </c>
      <c r="C2232" s="0" t="n">
        <v>-0.0948630193581475</v>
      </c>
      <c r="D2232" s="0" t="n">
        <v>5625</v>
      </c>
      <c r="E2232" s="0" t="n">
        <f aca="false">IF(ISNUMBER($BA2232),$BA2232,IF(AND(ISNUMBER($D2232),ISNUMBER($BW2232),ISNUMBER($BX2232)),$D2232*($BX2232-$BW2232+1),""))</f>
        <v>5625</v>
      </c>
      <c r="H2232" s="0" t="s">
        <v>118</v>
      </c>
      <c r="I2232" s="0" t="s">
        <v>842</v>
      </c>
      <c r="J2232" s="0" t="n">
        <f aca="false">IF($BW2232&lt;&gt;"",$BW2232,"")</f>
        <v>2000</v>
      </c>
      <c r="K2232" s="0" t="n">
        <f aca="false">IF($BX2232&lt;&gt;"",$BX2232,"")</f>
        <v>2020</v>
      </c>
      <c r="L2232" s="0" t="n">
        <f aca="false">IF(AND(ISNUMBER($BW2232),ISNUMBER($BX2232)),($BW2232+$BX2232)/2,"")</f>
        <v>2010</v>
      </c>
      <c r="M2232" s="0" t="n">
        <f aca="false">IF($L2232&lt;&gt;"",$L2232,"")</f>
        <v>2010</v>
      </c>
      <c r="N2232" s="0" t="n">
        <f aca="false">IF(AND(ISNUMBER($BW2232),ISNUMBER($BX2232)),MIN(1,MAX(0,($BX2232-2016+1)/($BX2232-$BW2232+1))),"")</f>
        <v>0.238095238095238</v>
      </c>
      <c r="O2232" s="0" t="n">
        <f aca="false">IF(AND(ISNUMBER($BW2232),ISNUMBER($BX2232)),MIN(1,MAX(0,($BX2232-2017+1)/($BX2232-$BW2232+1))),"")</f>
        <v>0.19047619047619</v>
      </c>
      <c r="P2232" s="0" t="n">
        <f aca="false">IF(AND(ISNUMBER($BW2232),ISNUMBER($BX2232)),MIN(1,MAX(0,($BX2232-2018+1)/($BX2232-$BW2232+1))),"")</f>
        <v>0.142857142857143</v>
      </c>
      <c r="Q2232" s="0" t="n">
        <f aca="false">IF(AND(ISNUMBER($BW2232),ISNUMBER($BX2232)),MIN(1,MAX(0,($BX2232-2019+1)/($BX2232-$BW2232+1))),"")</f>
        <v>0.0952380952380952</v>
      </c>
      <c r="R2232" s="0" t="n">
        <f aca="false">IF(AND(ISNUMBER($BW2232),ISNUMBER($BX2232)),MIN(1,MAX(0,($BX2232-2016+1)/($BX2232-$BW2232+1))),"")</f>
        <v>0.238095238095238</v>
      </c>
      <c r="S2232" s="0" t="n">
        <f aca="false">IF($L2232&lt;&gt;"",IF($L2232&gt;=2015.5,1,0),"")</f>
        <v>0</v>
      </c>
      <c r="T2232" s="0" t="n">
        <f aca="false">IF($L2232&lt;&gt;"",IF($L2232&gt;=2016,1,0),"")</f>
        <v>0</v>
      </c>
      <c r="U2232" s="0" t="n">
        <f aca="false">IF(ISNUMBER($BX2232),IF($BX2232&gt;=2016,1,0),"")</f>
        <v>1</v>
      </c>
      <c r="V2232" s="0" t="n">
        <f aca="false">IF(ISNUMBER($BW2232),IF($BW2232&gt;=2016,1,0),"")</f>
        <v>0</v>
      </c>
      <c r="W2232" s="0" t="str">
        <f aca="false">IF(AND(ISNUMBER($BW2232),ISNUMBER($BX2232)),IF($BW2232&gt;=2016,"post-only",IF($BX2232&lt;2016,"pre-only","mixed")),"")</f>
        <v>mixed</v>
      </c>
      <c r="X2232" s="0" t="n">
        <f aca="false">IF(AND(ISNUMBER($BW2232),ISNUMBER($BX2232)),MIN(1,MAX(0,($BX2232-2017+1)/($BX2232-$BW2232+1))),"")</f>
        <v>0.19047619047619</v>
      </c>
      <c r="Y2232" s="0" t="n">
        <f aca="false">IF(AND(ISNUMBER($BW2232),ISNUMBER($BX2232)),MIN(1,MAX(0,($BX2232-2018+1)/($BX2232-$BW2232+1))),"")</f>
        <v>0.142857142857143</v>
      </c>
      <c r="Z2232" s="0" t="n">
        <f aca="false">IF(AND(ISNUMBER($BW2232),ISNUMBER($BX2232)),MIN(1,MAX(0,($BX2232-2019+1)/($BX2232-$BW2232+1))),"")</f>
        <v>0.0952380952380952</v>
      </c>
      <c r="AA2232" s="0" t="n">
        <f aca="false">IF(ISNUMBER($BX2232),IF($BX2232&gt;=2017,1,0),"")</f>
        <v>1</v>
      </c>
      <c r="AB2232" s="0" t="n">
        <f aca="false">IF(ISNUMBER($BX2232),IF($BX2232&gt;=2018,1,0),"")</f>
        <v>1</v>
      </c>
      <c r="AC2232" s="0" t="n">
        <f aca="false">IF(ISNUMBER($BX2232),IF($BX2232&gt;=2019,1,0),"")</f>
        <v>1</v>
      </c>
      <c r="AD2232" s="0" t="n">
        <f aca="false">IF($L2232&lt;&gt;"",IF($L2232&gt;2013,1,0),"")</f>
        <v>0</v>
      </c>
      <c r="AE2232" s="0" t="n">
        <f aca="false">IF($L2232&lt;&gt;"",1+IF($L2232&gt;2011,1,0)+IF($L2232&gt;2014,1,0),"")</f>
        <v>1</v>
      </c>
      <c r="AF2232" s="0" t="s">
        <v>87</v>
      </c>
      <c r="AG2232" s="0" t="s">
        <v>88</v>
      </c>
      <c r="AH2232" s="0" t="s">
        <v>89</v>
      </c>
      <c r="AI2232" s="0" t="s">
        <v>90</v>
      </c>
      <c r="AJ2232" s="0" t="s">
        <v>90</v>
      </c>
      <c r="AK2232" s="0" t="str">
        <f aca="false">IF(AND($CF2232&lt;&gt;"",IFERROR(INDEX(subsample_country_map!$B:$B,MATCH($CF2232,subsample_country_map!$A:$A,0)),"")&lt;&gt;""),INDEX(subsample_country_map!$B:$B,MATCH($CF2232,subsample_country_map!$A:$A,0)),INDEX(lookup!$AA:$AA,MATCH($A2232,lookup!$A:$A,0)))</f>
        <v>99_NCE</v>
      </c>
      <c r="AL2232" s="0" t="str">
        <f aca="false">IF(AND($CF2232&lt;&gt;"",IFERROR(INDEX(subsample_country_map!$C:$C,MATCH($CF2232,subsample_country_map!$A:$A,0)),"")&lt;&gt;""),INDEX(subsample_country_map!$C:$C,MATCH($CF2232,subsample_country_map!$A:$A,0)),INDEX(lookup!$AB:$AB,MATCH($A2232,lookup!$A:$A,0)))</f>
        <v>99_NCE</v>
      </c>
      <c r="AM2232" s="0" t="str">
        <f aca="false">IF(AND($CF2232&lt;&gt;"",IFERROR(INDEX(subsample_country_map!$D:$D,MATCH($CF2232,subsample_country_map!$A:$A,0)),"")&lt;&gt;""),INDEX(subsample_country_map!$D:$D,MATCH($CF2232,subsample_country_map!$A:$A,0)),INDEX(lookup!$AC:$AC,MATCH($A2232,lookup!$A:$A,0)))</f>
        <v>99_NCE</v>
      </c>
      <c r="AN2232" s="0" t="str">
        <f aca="false">IF(AND($CF2232&lt;&gt;"",IFERROR(INDEX(subsample_country_map!$E:$E,MATCH($CF2232,subsample_country_map!$A:$A,0)),"")&lt;&gt;""),INDEX(subsample_country_map!$E:$E,MATCH($CF2232,subsample_country_map!$A:$A,0)),INDEX(lookup!$AD:$AD,MATCH($A2232,lookup!$A:$A,0)))</f>
        <v>99_NCE</v>
      </c>
      <c r="AO2232" s="0" t="str">
        <f aca="false">INDEX(lookup!$Y:$Y,MATCH($A2232,lookup!$A:$A,0))</f>
        <v>1_not published</v>
      </c>
      <c r="AP2232" s="0" t="str">
        <f aca="false">INDEX(lookup!$Z:$Z,MATCH($A2232,lookup!$A:$A,0))</f>
        <v>99_NCE</v>
      </c>
      <c r="AQ2232" s="0" t="str">
        <f aca="false">INDEX(lookup!$W:$W,MATCH($A2232,lookup!$A:$A,0))</f>
        <v>1_fin/acc/econ</v>
      </c>
      <c r="AS2232" s="0" t="s">
        <v>91</v>
      </c>
      <c r="AT2232" s="0" t="s">
        <v>111</v>
      </c>
      <c r="AU2232" s="0" t="s">
        <v>93</v>
      </c>
      <c r="AV2232" s="0" t="s">
        <v>4063</v>
      </c>
      <c r="AY2232" s="0" t="s">
        <v>2242</v>
      </c>
      <c r="BA2232" s="0" t="n">
        <v>5625</v>
      </c>
      <c r="BB2232" s="0" t="s">
        <v>347</v>
      </c>
      <c r="BC2232" s="0" t="s">
        <v>358</v>
      </c>
      <c r="BD2232" s="0" t="s">
        <v>142</v>
      </c>
      <c r="BE2232" s="0" t="s">
        <v>7470</v>
      </c>
      <c r="BF2232" s="0" t="s">
        <v>7471</v>
      </c>
      <c r="BI2232" s="0" t="s">
        <v>7472</v>
      </c>
      <c r="BJ2232" s="0" t="s">
        <v>7407</v>
      </c>
      <c r="BK2232" s="0" t="s">
        <v>2362</v>
      </c>
      <c r="BL2232" s="0" t="s">
        <v>7477</v>
      </c>
      <c r="BM2232" s="0" t="s">
        <v>7375</v>
      </c>
      <c r="BN2232" s="0" t="s">
        <v>7384</v>
      </c>
      <c r="BO2232" s="0" t="s">
        <v>105</v>
      </c>
      <c r="BP2232" s="0" t="s">
        <v>7359</v>
      </c>
      <c r="BQ2232" s="0" t="s">
        <v>127</v>
      </c>
      <c r="BT2232" s="0" t="n">
        <v>0</v>
      </c>
      <c r="BU2232" s="0" t="s">
        <v>7363</v>
      </c>
      <c r="BW2232" s="0" t="n">
        <v>2000</v>
      </c>
      <c r="BX2232" s="0" t="n">
        <v>2020</v>
      </c>
      <c r="BY2232" s="0" t="s">
        <v>7364</v>
      </c>
      <c r="BZ2232" s="0" t="n">
        <v>2010</v>
      </c>
      <c r="CA2232" s="0" t="n">
        <v>0.238095238095238</v>
      </c>
      <c r="CB2232" s="0" t="n">
        <v>0</v>
      </c>
      <c r="CC2232" s="0" t="n">
        <v>1</v>
      </c>
      <c r="CD2232" s="0" t="n">
        <v>-0.0951491229386859</v>
      </c>
      <c r="CE2232" s="0" t="n">
        <v>1</v>
      </c>
    </row>
    <row r="2233" customFormat="false" ht="15" hidden="false" customHeight="false" outlineLevel="0" collapsed="false">
      <c r="A2233" s="0" t="s">
        <v>7359</v>
      </c>
      <c r="B2233" s="0" t="n">
        <v>3538</v>
      </c>
      <c r="C2233" s="0" t="n">
        <v>-0.0157479042646344</v>
      </c>
      <c r="D2233" s="0" t="n">
        <v>2714</v>
      </c>
      <c r="E2233" s="0" t="n">
        <f aca="false">IF(ISNUMBER($BA2233),$BA2233,IF(AND(ISNUMBER($D2233),ISNUMBER($BW2233),ISNUMBER($BX2233)),$D2233*($BX2233-$BW2233+1),""))</f>
        <v>2714</v>
      </c>
      <c r="H2233" s="0" t="s">
        <v>118</v>
      </c>
      <c r="I2233" s="0" t="s">
        <v>842</v>
      </c>
      <c r="J2233" s="0" t="n">
        <f aca="false">IF($BW2233&lt;&gt;"",$BW2233,"")</f>
        <v>2000</v>
      </c>
      <c r="K2233" s="0" t="n">
        <f aca="false">IF($BX2233&lt;&gt;"",$BX2233,"")</f>
        <v>2020</v>
      </c>
      <c r="L2233" s="0" t="n">
        <f aca="false">IF(AND(ISNUMBER($BW2233),ISNUMBER($BX2233)),($BW2233+$BX2233)/2,"")</f>
        <v>2010</v>
      </c>
      <c r="M2233" s="0" t="n">
        <f aca="false">IF($L2233&lt;&gt;"",$L2233,"")</f>
        <v>2010</v>
      </c>
      <c r="N2233" s="0" t="n">
        <f aca="false">IF(AND(ISNUMBER($BW2233),ISNUMBER($BX2233)),MIN(1,MAX(0,($BX2233-2016+1)/($BX2233-$BW2233+1))),"")</f>
        <v>0.238095238095238</v>
      </c>
      <c r="O2233" s="0" t="n">
        <f aca="false">IF(AND(ISNUMBER($BW2233),ISNUMBER($BX2233)),MIN(1,MAX(0,($BX2233-2017+1)/($BX2233-$BW2233+1))),"")</f>
        <v>0.19047619047619</v>
      </c>
      <c r="P2233" s="0" t="n">
        <f aca="false">IF(AND(ISNUMBER($BW2233),ISNUMBER($BX2233)),MIN(1,MAX(0,($BX2233-2018+1)/($BX2233-$BW2233+1))),"")</f>
        <v>0.142857142857143</v>
      </c>
      <c r="Q2233" s="0" t="n">
        <f aca="false">IF(AND(ISNUMBER($BW2233),ISNUMBER($BX2233)),MIN(1,MAX(0,($BX2233-2019+1)/($BX2233-$BW2233+1))),"")</f>
        <v>0.0952380952380952</v>
      </c>
      <c r="R2233" s="0" t="n">
        <f aca="false">IF(AND(ISNUMBER($BW2233),ISNUMBER($BX2233)),MIN(1,MAX(0,($BX2233-2016+1)/($BX2233-$BW2233+1))),"")</f>
        <v>0.238095238095238</v>
      </c>
      <c r="S2233" s="0" t="n">
        <f aca="false">IF($L2233&lt;&gt;"",IF($L2233&gt;=2015.5,1,0),"")</f>
        <v>0</v>
      </c>
      <c r="T2233" s="0" t="n">
        <f aca="false">IF($L2233&lt;&gt;"",IF($L2233&gt;=2016,1,0),"")</f>
        <v>0</v>
      </c>
      <c r="U2233" s="0" t="n">
        <f aca="false">IF(ISNUMBER($BX2233),IF($BX2233&gt;=2016,1,0),"")</f>
        <v>1</v>
      </c>
      <c r="V2233" s="0" t="n">
        <f aca="false">IF(ISNUMBER($BW2233),IF($BW2233&gt;=2016,1,0),"")</f>
        <v>0</v>
      </c>
      <c r="W2233" s="0" t="str">
        <f aca="false">IF(AND(ISNUMBER($BW2233),ISNUMBER($BX2233)),IF($BW2233&gt;=2016,"post-only",IF($BX2233&lt;2016,"pre-only","mixed")),"")</f>
        <v>mixed</v>
      </c>
      <c r="X2233" s="0" t="n">
        <f aca="false">IF(AND(ISNUMBER($BW2233),ISNUMBER($BX2233)),MIN(1,MAX(0,($BX2233-2017+1)/($BX2233-$BW2233+1))),"")</f>
        <v>0.19047619047619</v>
      </c>
      <c r="Y2233" s="0" t="n">
        <f aca="false">IF(AND(ISNUMBER($BW2233),ISNUMBER($BX2233)),MIN(1,MAX(0,($BX2233-2018+1)/($BX2233-$BW2233+1))),"")</f>
        <v>0.142857142857143</v>
      </c>
      <c r="Z2233" s="0" t="n">
        <f aca="false">IF(AND(ISNUMBER($BW2233),ISNUMBER($BX2233)),MIN(1,MAX(0,($BX2233-2019+1)/($BX2233-$BW2233+1))),"")</f>
        <v>0.0952380952380952</v>
      </c>
      <c r="AA2233" s="0" t="n">
        <f aca="false">IF(ISNUMBER($BX2233),IF($BX2233&gt;=2017,1,0),"")</f>
        <v>1</v>
      </c>
      <c r="AB2233" s="0" t="n">
        <f aca="false">IF(ISNUMBER($BX2233),IF($BX2233&gt;=2018,1,0),"")</f>
        <v>1</v>
      </c>
      <c r="AC2233" s="0" t="n">
        <f aca="false">IF(ISNUMBER($BX2233),IF($BX2233&gt;=2019,1,0),"")</f>
        <v>1</v>
      </c>
      <c r="AD2233" s="0" t="n">
        <f aca="false">IF($L2233&lt;&gt;"",IF($L2233&gt;2013,1,0),"")</f>
        <v>0</v>
      </c>
      <c r="AE2233" s="0" t="n">
        <f aca="false">IF($L2233&lt;&gt;"",1+IF($L2233&gt;2011,1,0)+IF($L2233&gt;2014,1,0),"")</f>
        <v>1</v>
      </c>
      <c r="AF2233" s="0" t="s">
        <v>87</v>
      </c>
      <c r="AG2233" s="0" t="s">
        <v>88</v>
      </c>
      <c r="AH2233" s="0" t="s">
        <v>89</v>
      </c>
      <c r="AI2233" s="0" t="s">
        <v>90</v>
      </c>
      <c r="AJ2233" s="0" t="s">
        <v>90</v>
      </c>
      <c r="AK2233" s="0" t="str">
        <f aca="false">IF(AND($CF2233&lt;&gt;"",IFERROR(INDEX(subsample_country_map!$B:$B,MATCH($CF2233,subsample_country_map!$A:$A,0)),"")&lt;&gt;""),INDEX(subsample_country_map!$B:$B,MATCH($CF2233,subsample_country_map!$A:$A,0)),INDEX(lookup!$AA:$AA,MATCH($A2233,lookup!$A:$A,0)))</f>
        <v>99_NCE</v>
      </c>
      <c r="AL2233" s="0" t="str">
        <f aca="false">IF(AND($CF2233&lt;&gt;"",IFERROR(INDEX(subsample_country_map!$C:$C,MATCH($CF2233,subsample_country_map!$A:$A,0)),"")&lt;&gt;""),INDEX(subsample_country_map!$C:$C,MATCH($CF2233,subsample_country_map!$A:$A,0)),INDEX(lookup!$AB:$AB,MATCH($A2233,lookup!$A:$A,0)))</f>
        <v>99_NCE</v>
      </c>
      <c r="AM2233" s="0" t="str">
        <f aca="false">IF(AND($CF2233&lt;&gt;"",IFERROR(INDEX(subsample_country_map!$D:$D,MATCH($CF2233,subsample_country_map!$A:$A,0)),"")&lt;&gt;""),INDEX(subsample_country_map!$D:$D,MATCH($CF2233,subsample_country_map!$A:$A,0)),INDEX(lookup!$AC:$AC,MATCH($A2233,lookup!$A:$A,0)))</f>
        <v>99_NCE</v>
      </c>
      <c r="AN2233" s="0" t="str">
        <f aca="false">IF(AND($CF2233&lt;&gt;"",IFERROR(INDEX(subsample_country_map!$E:$E,MATCH($CF2233,subsample_country_map!$A:$A,0)),"")&lt;&gt;""),INDEX(subsample_country_map!$E:$E,MATCH($CF2233,subsample_country_map!$A:$A,0)),INDEX(lookup!$AD:$AD,MATCH($A2233,lookup!$A:$A,0)))</f>
        <v>99_NCE</v>
      </c>
      <c r="AO2233" s="0" t="str">
        <f aca="false">INDEX(lookup!$Y:$Y,MATCH($A2233,lookup!$A:$A,0))</f>
        <v>1_not published</v>
      </c>
      <c r="AP2233" s="0" t="str">
        <f aca="false">INDEX(lookup!$Z:$Z,MATCH($A2233,lookup!$A:$A,0))</f>
        <v>99_NCE</v>
      </c>
      <c r="AQ2233" s="0" t="str">
        <f aca="false">INDEX(lookup!$W:$W,MATCH($A2233,lookup!$A:$A,0))</f>
        <v>1_fin/acc/econ</v>
      </c>
      <c r="AS2233" s="0" t="s">
        <v>91</v>
      </c>
      <c r="AT2233" s="0" t="s">
        <v>111</v>
      </c>
      <c r="AU2233" s="0" t="s">
        <v>93</v>
      </c>
      <c r="AV2233" s="0" t="s">
        <v>3380</v>
      </c>
      <c r="AY2233" s="0" t="s">
        <v>7478</v>
      </c>
      <c r="BA2233" s="0" t="n">
        <v>2714</v>
      </c>
      <c r="BB2233" s="0" t="s">
        <v>347</v>
      </c>
      <c r="BC2233" s="0" t="s">
        <v>358</v>
      </c>
      <c r="BD2233" s="0" t="s">
        <v>142</v>
      </c>
      <c r="BE2233" s="0" t="s">
        <v>7470</v>
      </c>
      <c r="BF2233" s="0" t="s">
        <v>7479</v>
      </c>
      <c r="BI2233" s="0" t="s">
        <v>7472</v>
      </c>
      <c r="BJ2233" s="0" t="s">
        <v>7410</v>
      </c>
      <c r="BK2233" s="0" t="s">
        <v>2362</v>
      </c>
      <c r="BL2233" s="0" t="s">
        <v>7480</v>
      </c>
      <c r="BM2233" s="0" t="s">
        <v>7362</v>
      </c>
      <c r="BN2233" s="0" t="s">
        <v>104</v>
      </c>
      <c r="BO2233" s="0" t="s">
        <v>105</v>
      </c>
      <c r="BP2233" s="0" t="s">
        <v>7359</v>
      </c>
      <c r="BQ2233" s="0" t="s">
        <v>127</v>
      </c>
      <c r="BT2233" s="0" t="n">
        <v>0</v>
      </c>
      <c r="BU2233" s="0" t="s">
        <v>7363</v>
      </c>
      <c r="BW2233" s="0" t="n">
        <v>2000</v>
      </c>
      <c r="BX2233" s="0" t="n">
        <v>2020</v>
      </c>
      <c r="BY2233" s="0" t="s">
        <v>7364</v>
      </c>
      <c r="BZ2233" s="0" t="n">
        <v>2010</v>
      </c>
      <c r="CA2233" s="0" t="n">
        <v>0.238095238095238</v>
      </c>
      <c r="CB2233" s="0" t="n">
        <v>0</v>
      </c>
      <c r="CC2233" s="0" t="n">
        <v>1</v>
      </c>
      <c r="CD2233" s="0" t="n">
        <v>-0.0157492062666959</v>
      </c>
      <c r="CE2233" s="0" t="n">
        <v>1</v>
      </c>
    </row>
    <row r="2234" customFormat="false" ht="15" hidden="false" customHeight="false" outlineLevel="0" collapsed="false">
      <c r="A2234" s="0" t="s">
        <v>7359</v>
      </c>
      <c r="B2234" s="0" t="n">
        <v>3539</v>
      </c>
      <c r="C2234" s="0" t="n">
        <v>0.0201978941468244</v>
      </c>
      <c r="D2234" s="0" t="n">
        <v>2644</v>
      </c>
      <c r="E2234" s="0" t="n">
        <f aca="false">IF(ISNUMBER($BA2234),$BA2234,IF(AND(ISNUMBER($D2234),ISNUMBER($BW2234),ISNUMBER($BX2234)),$D2234*($BX2234-$BW2234+1),""))</f>
        <v>2644</v>
      </c>
      <c r="H2234" s="0" t="s">
        <v>118</v>
      </c>
      <c r="I2234" s="0" t="s">
        <v>842</v>
      </c>
      <c r="J2234" s="0" t="n">
        <f aca="false">IF($BW2234&lt;&gt;"",$BW2234,"")</f>
        <v>2000</v>
      </c>
      <c r="K2234" s="0" t="n">
        <f aca="false">IF($BX2234&lt;&gt;"",$BX2234,"")</f>
        <v>2020</v>
      </c>
      <c r="L2234" s="0" t="n">
        <f aca="false">IF(AND(ISNUMBER($BW2234),ISNUMBER($BX2234)),($BW2234+$BX2234)/2,"")</f>
        <v>2010</v>
      </c>
      <c r="M2234" s="0" t="n">
        <f aca="false">IF($L2234&lt;&gt;"",$L2234,"")</f>
        <v>2010</v>
      </c>
      <c r="N2234" s="0" t="n">
        <f aca="false">IF(AND(ISNUMBER($BW2234),ISNUMBER($BX2234)),MIN(1,MAX(0,($BX2234-2016+1)/($BX2234-$BW2234+1))),"")</f>
        <v>0.238095238095238</v>
      </c>
      <c r="O2234" s="0" t="n">
        <f aca="false">IF(AND(ISNUMBER($BW2234),ISNUMBER($BX2234)),MIN(1,MAX(0,($BX2234-2017+1)/($BX2234-$BW2234+1))),"")</f>
        <v>0.19047619047619</v>
      </c>
      <c r="P2234" s="0" t="n">
        <f aca="false">IF(AND(ISNUMBER($BW2234),ISNUMBER($BX2234)),MIN(1,MAX(0,($BX2234-2018+1)/($BX2234-$BW2234+1))),"")</f>
        <v>0.142857142857143</v>
      </c>
      <c r="Q2234" s="0" t="n">
        <f aca="false">IF(AND(ISNUMBER($BW2234),ISNUMBER($BX2234)),MIN(1,MAX(0,($BX2234-2019+1)/($BX2234-$BW2234+1))),"")</f>
        <v>0.0952380952380952</v>
      </c>
      <c r="R2234" s="0" t="n">
        <f aca="false">IF(AND(ISNUMBER($BW2234),ISNUMBER($BX2234)),MIN(1,MAX(0,($BX2234-2016+1)/($BX2234-$BW2234+1))),"")</f>
        <v>0.238095238095238</v>
      </c>
      <c r="S2234" s="0" t="n">
        <f aca="false">IF($L2234&lt;&gt;"",IF($L2234&gt;=2015.5,1,0),"")</f>
        <v>0</v>
      </c>
      <c r="T2234" s="0" t="n">
        <f aca="false">IF($L2234&lt;&gt;"",IF($L2234&gt;=2016,1,0),"")</f>
        <v>0</v>
      </c>
      <c r="U2234" s="0" t="n">
        <f aca="false">IF(ISNUMBER($BX2234),IF($BX2234&gt;=2016,1,0),"")</f>
        <v>1</v>
      </c>
      <c r="V2234" s="0" t="n">
        <f aca="false">IF(ISNUMBER($BW2234),IF($BW2234&gt;=2016,1,0),"")</f>
        <v>0</v>
      </c>
      <c r="W2234" s="0" t="str">
        <f aca="false">IF(AND(ISNUMBER($BW2234),ISNUMBER($BX2234)),IF($BW2234&gt;=2016,"post-only",IF($BX2234&lt;2016,"pre-only","mixed")),"")</f>
        <v>mixed</v>
      </c>
      <c r="X2234" s="0" t="n">
        <f aca="false">IF(AND(ISNUMBER($BW2234),ISNUMBER($BX2234)),MIN(1,MAX(0,($BX2234-2017+1)/($BX2234-$BW2234+1))),"")</f>
        <v>0.19047619047619</v>
      </c>
      <c r="Y2234" s="0" t="n">
        <f aca="false">IF(AND(ISNUMBER($BW2234),ISNUMBER($BX2234)),MIN(1,MAX(0,($BX2234-2018+1)/($BX2234-$BW2234+1))),"")</f>
        <v>0.142857142857143</v>
      </c>
      <c r="Z2234" s="0" t="n">
        <f aca="false">IF(AND(ISNUMBER($BW2234),ISNUMBER($BX2234)),MIN(1,MAX(0,($BX2234-2019+1)/($BX2234-$BW2234+1))),"")</f>
        <v>0.0952380952380952</v>
      </c>
      <c r="AA2234" s="0" t="n">
        <f aca="false">IF(ISNUMBER($BX2234),IF($BX2234&gt;=2017,1,0),"")</f>
        <v>1</v>
      </c>
      <c r="AB2234" s="0" t="n">
        <f aca="false">IF(ISNUMBER($BX2234),IF($BX2234&gt;=2018,1,0),"")</f>
        <v>1</v>
      </c>
      <c r="AC2234" s="0" t="n">
        <f aca="false">IF(ISNUMBER($BX2234),IF($BX2234&gt;=2019,1,0),"")</f>
        <v>1</v>
      </c>
      <c r="AD2234" s="0" t="n">
        <f aca="false">IF($L2234&lt;&gt;"",IF($L2234&gt;2013,1,0),"")</f>
        <v>0</v>
      </c>
      <c r="AE2234" s="0" t="n">
        <f aca="false">IF($L2234&lt;&gt;"",1+IF($L2234&gt;2011,1,0)+IF($L2234&gt;2014,1,0),"")</f>
        <v>1</v>
      </c>
      <c r="AF2234" s="0" t="s">
        <v>87</v>
      </c>
      <c r="AG2234" s="0" t="s">
        <v>88</v>
      </c>
      <c r="AH2234" s="0" t="s">
        <v>89</v>
      </c>
      <c r="AI2234" s="0" t="s">
        <v>90</v>
      </c>
      <c r="AJ2234" s="0" t="s">
        <v>90</v>
      </c>
      <c r="AK2234" s="0" t="str">
        <f aca="false">IF(AND($CF2234&lt;&gt;"",IFERROR(INDEX(subsample_country_map!$B:$B,MATCH($CF2234,subsample_country_map!$A:$A,0)),"")&lt;&gt;""),INDEX(subsample_country_map!$B:$B,MATCH($CF2234,subsample_country_map!$A:$A,0)),INDEX(lookup!$AA:$AA,MATCH($A2234,lookup!$A:$A,0)))</f>
        <v>99_NCE</v>
      </c>
      <c r="AL2234" s="0" t="str">
        <f aca="false">IF(AND($CF2234&lt;&gt;"",IFERROR(INDEX(subsample_country_map!$C:$C,MATCH($CF2234,subsample_country_map!$A:$A,0)),"")&lt;&gt;""),INDEX(subsample_country_map!$C:$C,MATCH($CF2234,subsample_country_map!$A:$A,0)),INDEX(lookup!$AB:$AB,MATCH($A2234,lookup!$A:$A,0)))</f>
        <v>99_NCE</v>
      </c>
      <c r="AM2234" s="0" t="str">
        <f aca="false">IF(AND($CF2234&lt;&gt;"",IFERROR(INDEX(subsample_country_map!$D:$D,MATCH($CF2234,subsample_country_map!$A:$A,0)),"")&lt;&gt;""),INDEX(subsample_country_map!$D:$D,MATCH($CF2234,subsample_country_map!$A:$A,0)),INDEX(lookup!$AC:$AC,MATCH($A2234,lookup!$A:$A,0)))</f>
        <v>99_NCE</v>
      </c>
      <c r="AN2234" s="0" t="str">
        <f aca="false">IF(AND($CF2234&lt;&gt;"",IFERROR(INDEX(subsample_country_map!$E:$E,MATCH($CF2234,subsample_country_map!$A:$A,0)),"")&lt;&gt;""),INDEX(subsample_country_map!$E:$E,MATCH($CF2234,subsample_country_map!$A:$A,0)),INDEX(lookup!$AD:$AD,MATCH($A2234,lookup!$A:$A,0)))</f>
        <v>99_NCE</v>
      </c>
      <c r="AO2234" s="0" t="str">
        <f aca="false">INDEX(lookup!$Y:$Y,MATCH($A2234,lookup!$A:$A,0))</f>
        <v>1_not published</v>
      </c>
      <c r="AP2234" s="0" t="str">
        <f aca="false">INDEX(lookup!$Z:$Z,MATCH($A2234,lookup!$A:$A,0))</f>
        <v>99_NCE</v>
      </c>
      <c r="AQ2234" s="0" t="str">
        <f aca="false">INDEX(lookup!$W:$W,MATCH($A2234,lookup!$A:$A,0))</f>
        <v>1_fin/acc/econ</v>
      </c>
      <c r="AS2234" s="0" t="s">
        <v>91</v>
      </c>
      <c r="AT2234" s="0" t="s">
        <v>111</v>
      </c>
      <c r="AU2234" s="0" t="s">
        <v>93</v>
      </c>
      <c r="AV2234" s="0" t="s">
        <v>425</v>
      </c>
      <c r="AY2234" s="0" t="s">
        <v>3311</v>
      </c>
      <c r="BA2234" s="0" t="n">
        <v>2644</v>
      </c>
      <c r="BB2234" s="0" t="s">
        <v>347</v>
      </c>
      <c r="BC2234" s="0" t="s">
        <v>358</v>
      </c>
      <c r="BD2234" s="0" t="s">
        <v>142</v>
      </c>
      <c r="BE2234" s="0" t="s">
        <v>7470</v>
      </c>
      <c r="BF2234" s="0" t="s">
        <v>7479</v>
      </c>
      <c r="BI2234" s="0" t="s">
        <v>7472</v>
      </c>
      <c r="BJ2234" s="0" t="s">
        <v>7413</v>
      </c>
      <c r="BK2234" s="0" t="s">
        <v>2362</v>
      </c>
      <c r="BL2234" s="0" t="s">
        <v>7481</v>
      </c>
      <c r="BM2234" s="0" t="s">
        <v>7375</v>
      </c>
      <c r="BN2234" s="0" t="s">
        <v>104</v>
      </c>
      <c r="BO2234" s="0" t="s">
        <v>105</v>
      </c>
      <c r="BP2234" s="0" t="s">
        <v>7359</v>
      </c>
      <c r="BQ2234" s="0" t="s">
        <v>127</v>
      </c>
      <c r="BT2234" s="0" t="n">
        <v>0</v>
      </c>
      <c r="BU2234" s="0" t="s">
        <v>7363</v>
      </c>
      <c r="BW2234" s="0" t="n">
        <v>2000</v>
      </c>
      <c r="BX2234" s="0" t="n">
        <v>2020</v>
      </c>
      <c r="BY2234" s="0" t="s">
        <v>7364</v>
      </c>
      <c r="BZ2234" s="0" t="n">
        <v>2010</v>
      </c>
      <c r="CA2234" s="0" t="n">
        <v>0.238095238095238</v>
      </c>
      <c r="CB2234" s="0" t="n">
        <v>0</v>
      </c>
      <c r="CC2234" s="0" t="n">
        <v>1</v>
      </c>
      <c r="CD2234" s="0" t="n">
        <v>0.0202006414294668</v>
      </c>
      <c r="CE2234" s="0" t="n">
        <v>1</v>
      </c>
    </row>
    <row r="2235" customFormat="false" ht="15" hidden="false" customHeight="false" outlineLevel="0" collapsed="false">
      <c r="A2235" s="0" t="s">
        <v>7359</v>
      </c>
      <c r="B2235" s="0" t="n">
        <v>3540</v>
      </c>
      <c r="C2235" s="0" t="n">
        <v>-0.000193124568538421</v>
      </c>
      <c r="D2235" s="0" t="n">
        <v>2696</v>
      </c>
      <c r="E2235" s="0" t="n">
        <f aca="false">IF(ISNUMBER($BA2235),$BA2235,IF(AND(ISNUMBER($D2235),ISNUMBER($BW2235),ISNUMBER($BX2235)),$D2235*($BX2235-$BW2235+1),""))</f>
        <v>2696</v>
      </c>
      <c r="H2235" s="0" t="s">
        <v>118</v>
      </c>
      <c r="I2235" s="0" t="s">
        <v>842</v>
      </c>
      <c r="J2235" s="0" t="n">
        <f aca="false">IF($BW2235&lt;&gt;"",$BW2235,"")</f>
        <v>2000</v>
      </c>
      <c r="K2235" s="0" t="n">
        <f aca="false">IF($BX2235&lt;&gt;"",$BX2235,"")</f>
        <v>2020</v>
      </c>
      <c r="L2235" s="0" t="n">
        <f aca="false">IF(AND(ISNUMBER($BW2235),ISNUMBER($BX2235)),($BW2235+$BX2235)/2,"")</f>
        <v>2010</v>
      </c>
      <c r="M2235" s="0" t="n">
        <f aca="false">IF($L2235&lt;&gt;"",$L2235,"")</f>
        <v>2010</v>
      </c>
      <c r="N2235" s="0" t="n">
        <f aca="false">IF(AND(ISNUMBER($BW2235),ISNUMBER($BX2235)),MIN(1,MAX(0,($BX2235-2016+1)/($BX2235-$BW2235+1))),"")</f>
        <v>0.238095238095238</v>
      </c>
      <c r="O2235" s="0" t="n">
        <f aca="false">IF(AND(ISNUMBER($BW2235),ISNUMBER($BX2235)),MIN(1,MAX(0,($BX2235-2017+1)/($BX2235-$BW2235+1))),"")</f>
        <v>0.19047619047619</v>
      </c>
      <c r="P2235" s="0" t="n">
        <f aca="false">IF(AND(ISNUMBER($BW2235),ISNUMBER($BX2235)),MIN(1,MAX(0,($BX2235-2018+1)/($BX2235-$BW2235+1))),"")</f>
        <v>0.142857142857143</v>
      </c>
      <c r="Q2235" s="0" t="n">
        <f aca="false">IF(AND(ISNUMBER($BW2235),ISNUMBER($BX2235)),MIN(1,MAX(0,($BX2235-2019+1)/($BX2235-$BW2235+1))),"")</f>
        <v>0.0952380952380952</v>
      </c>
      <c r="R2235" s="0" t="n">
        <f aca="false">IF(AND(ISNUMBER($BW2235),ISNUMBER($BX2235)),MIN(1,MAX(0,($BX2235-2016+1)/($BX2235-$BW2235+1))),"")</f>
        <v>0.238095238095238</v>
      </c>
      <c r="S2235" s="0" t="n">
        <f aca="false">IF($L2235&lt;&gt;"",IF($L2235&gt;=2015.5,1,0),"")</f>
        <v>0</v>
      </c>
      <c r="T2235" s="0" t="n">
        <f aca="false">IF($L2235&lt;&gt;"",IF($L2235&gt;=2016,1,0),"")</f>
        <v>0</v>
      </c>
      <c r="U2235" s="0" t="n">
        <f aca="false">IF(ISNUMBER($BX2235),IF($BX2235&gt;=2016,1,0),"")</f>
        <v>1</v>
      </c>
      <c r="V2235" s="0" t="n">
        <f aca="false">IF(ISNUMBER($BW2235),IF($BW2235&gt;=2016,1,0),"")</f>
        <v>0</v>
      </c>
      <c r="W2235" s="0" t="str">
        <f aca="false">IF(AND(ISNUMBER($BW2235),ISNUMBER($BX2235)),IF($BW2235&gt;=2016,"post-only",IF($BX2235&lt;2016,"pre-only","mixed")),"")</f>
        <v>mixed</v>
      </c>
      <c r="X2235" s="0" t="n">
        <f aca="false">IF(AND(ISNUMBER($BW2235),ISNUMBER($BX2235)),MIN(1,MAX(0,($BX2235-2017+1)/($BX2235-$BW2235+1))),"")</f>
        <v>0.19047619047619</v>
      </c>
      <c r="Y2235" s="0" t="n">
        <f aca="false">IF(AND(ISNUMBER($BW2235),ISNUMBER($BX2235)),MIN(1,MAX(0,($BX2235-2018+1)/($BX2235-$BW2235+1))),"")</f>
        <v>0.142857142857143</v>
      </c>
      <c r="Z2235" s="0" t="n">
        <f aca="false">IF(AND(ISNUMBER($BW2235),ISNUMBER($BX2235)),MIN(1,MAX(0,($BX2235-2019+1)/($BX2235-$BW2235+1))),"")</f>
        <v>0.0952380952380952</v>
      </c>
      <c r="AA2235" s="0" t="n">
        <f aca="false">IF(ISNUMBER($BX2235),IF($BX2235&gt;=2017,1,0),"")</f>
        <v>1</v>
      </c>
      <c r="AB2235" s="0" t="n">
        <f aca="false">IF(ISNUMBER($BX2235),IF($BX2235&gt;=2018,1,0),"")</f>
        <v>1</v>
      </c>
      <c r="AC2235" s="0" t="n">
        <f aca="false">IF(ISNUMBER($BX2235),IF($BX2235&gt;=2019,1,0),"")</f>
        <v>1</v>
      </c>
      <c r="AD2235" s="0" t="n">
        <f aca="false">IF($L2235&lt;&gt;"",IF($L2235&gt;2013,1,0),"")</f>
        <v>0</v>
      </c>
      <c r="AE2235" s="0" t="n">
        <f aca="false">IF($L2235&lt;&gt;"",1+IF($L2235&gt;2011,1,0)+IF($L2235&gt;2014,1,0),"")</f>
        <v>1</v>
      </c>
      <c r="AF2235" s="0" t="s">
        <v>87</v>
      </c>
      <c r="AG2235" s="0" t="s">
        <v>88</v>
      </c>
      <c r="AH2235" s="0" t="s">
        <v>89</v>
      </c>
      <c r="AI2235" s="0" t="s">
        <v>90</v>
      </c>
      <c r="AJ2235" s="0" t="s">
        <v>90</v>
      </c>
      <c r="AK2235" s="0" t="str">
        <f aca="false">IF(AND($CF2235&lt;&gt;"",IFERROR(INDEX(subsample_country_map!$B:$B,MATCH($CF2235,subsample_country_map!$A:$A,0)),"")&lt;&gt;""),INDEX(subsample_country_map!$B:$B,MATCH($CF2235,subsample_country_map!$A:$A,0)),INDEX(lookup!$AA:$AA,MATCH($A2235,lookup!$A:$A,0)))</f>
        <v>99_NCE</v>
      </c>
      <c r="AL2235" s="0" t="str">
        <f aca="false">IF(AND($CF2235&lt;&gt;"",IFERROR(INDEX(subsample_country_map!$C:$C,MATCH($CF2235,subsample_country_map!$A:$A,0)),"")&lt;&gt;""),INDEX(subsample_country_map!$C:$C,MATCH($CF2235,subsample_country_map!$A:$A,0)),INDEX(lookup!$AB:$AB,MATCH($A2235,lookup!$A:$A,0)))</f>
        <v>99_NCE</v>
      </c>
      <c r="AM2235" s="0" t="str">
        <f aca="false">IF(AND($CF2235&lt;&gt;"",IFERROR(INDEX(subsample_country_map!$D:$D,MATCH($CF2235,subsample_country_map!$A:$A,0)),"")&lt;&gt;""),INDEX(subsample_country_map!$D:$D,MATCH($CF2235,subsample_country_map!$A:$A,0)),INDEX(lookup!$AC:$AC,MATCH($A2235,lookup!$A:$A,0)))</f>
        <v>99_NCE</v>
      </c>
      <c r="AN2235" s="0" t="str">
        <f aca="false">IF(AND($CF2235&lt;&gt;"",IFERROR(INDEX(subsample_country_map!$E:$E,MATCH($CF2235,subsample_country_map!$A:$A,0)),"")&lt;&gt;""),INDEX(subsample_country_map!$E:$E,MATCH($CF2235,subsample_country_map!$A:$A,0)),INDEX(lookup!$AD:$AD,MATCH($A2235,lookup!$A:$A,0)))</f>
        <v>99_NCE</v>
      </c>
      <c r="AO2235" s="0" t="str">
        <f aca="false">INDEX(lookup!$Y:$Y,MATCH($A2235,lookup!$A:$A,0))</f>
        <v>1_not published</v>
      </c>
      <c r="AP2235" s="0" t="str">
        <f aca="false">INDEX(lookup!$Z:$Z,MATCH($A2235,lookup!$A:$A,0))</f>
        <v>99_NCE</v>
      </c>
      <c r="AQ2235" s="0" t="str">
        <f aca="false">INDEX(lookup!$W:$W,MATCH($A2235,lookup!$A:$A,0))</f>
        <v>1_fin/acc/econ</v>
      </c>
      <c r="AS2235" s="0" t="s">
        <v>91</v>
      </c>
      <c r="AT2235" s="0" t="s">
        <v>111</v>
      </c>
      <c r="AU2235" s="0" t="s">
        <v>93</v>
      </c>
      <c r="AV2235" s="0" t="s">
        <v>3578</v>
      </c>
      <c r="AY2235" s="0" t="s">
        <v>7482</v>
      </c>
      <c r="BA2235" s="0" t="n">
        <v>2696</v>
      </c>
      <c r="BB2235" s="0" t="s">
        <v>347</v>
      </c>
      <c r="BC2235" s="0" t="s">
        <v>358</v>
      </c>
      <c r="BD2235" s="0" t="s">
        <v>142</v>
      </c>
      <c r="BE2235" s="0" t="s">
        <v>7470</v>
      </c>
      <c r="BF2235" s="0" t="s">
        <v>7479</v>
      </c>
      <c r="BI2235" s="0" t="s">
        <v>7472</v>
      </c>
      <c r="BJ2235" s="0" t="s">
        <v>7416</v>
      </c>
      <c r="BK2235" s="0" t="s">
        <v>2362</v>
      </c>
      <c r="BL2235" s="0" t="s">
        <v>7483</v>
      </c>
      <c r="BM2235" s="0" t="s">
        <v>7362</v>
      </c>
      <c r="BN2235" s="0" t="s">
        <v>7384</v>
      </c>
      <c r="BO2235" s="0" t="s">
        <v>105</v>
      </c>
      <c r="BP2235" s="0" t="s">
        <v>7359</v>
      </c>
      <c r="BQ2235" s="0" t="s">
        <v>127</v>
      </c>
      <c r="BT2235" s="0" t="n">
        <v>0</v>
      </c>
      <c r="BU2235" s="0" t="s">
        <v>7363</v>
      </c>
      <c r="BW2235" s="0" t="n">
        <v>2000</v>
      </c>
      <c r="BX2235" s="0" t="n">
        <v>2020</v>
      </c>
      <c r="BY2235" s="0" t="s">
        <v>7364</v>
      </c>
      <c r="BZ2235" s="0" t="n">
        <v>2010</v>
      </c>
      <c r="CA2235" s="0" t="n">
        <v>0.238095238095238</v>
      </c>
      <c r="CB2235" s="0" t="n">
        <v>0</v>
      </c>
      <c r="CC2235" s="0" t="n">
        <v>1</v>
      </c>
      <c r="CD2235" s="0" t="n">
        <v>-0.000193124570939417</v>
      </c>
      <c r="CE2235" s="0" t="n">
        <v>1</v>
      </c>
    </row>
    <row r="2236" customFormat="false" ht="15" hidden="false" customHeight="false" outlineLevel="0" collapsed="false">
      <c r="A2236" s="0" t="s">
        <v>7359</v>
      </c>
      <c r="B2236" s="0" t="n">
        <v>3541</v>
      </c>
      <c r="C2236" s="0" t="n">
        <v>0.0102601272062648</v>
      </c>
      <c r="D2236" s="0" t="n">
        <v>2627</v>
      </c>
      <c r="E2236" s="0" t="n">
        <f aca="false">IF(ISNUMBER($BA2236),$BA2236,IF(AND(ISNUMBER($D2236),ISNUMBER($BW2236),ISNUMBER($BX2236)),$D2236*($BX2236-$BW2236+1),""))</f>
        <v>2627</v>
      </c>
      <c r="H2236" s="0" t="s">
        <v>118</v>
      </c>
      <c r="I2236" s="0" t="s">
        <v>842</v>
      </c>
      <c r="J2236" s="0" t="n">
        <f aca="false">IF($BW2236&lt;&gt;"",$BW2236,"")</f>
        <v>2000</v>
      </c>
      <c r="K2236" s="0" t="n">
        <f aca="false">IF($BX2236&lt;&gt;"",$BX2236,"")</f>
        <v>2020</v>
      </c>
      <c r="L2236" s="0" t="n">
        <f aca="false">IF(AND(ISNUMBER($BW2236),ISNUMBER($BX2236)),($BW2236+$BX2236)/2,"")</f>
        <v>2010</v>
      </c>
      <c r="M2236" s="0" t="n">
        <f aca="false">IF($L2236&lt;&gt;"",$L2236,"")</f>
        <v>2010</v>
      </c>
      <c r="N2236" s="0" t="n">
        <f aca="false">IF(AND(ISNUMBER($BW2236),ISNUMBER($BX2236)),MIN(1,MAX(0,($BX2236-2016+1)/($BX2236-$BW2236+1))),"")</f>
        <v>0.238095238095238</v>
      </c>
      <c r="O2236" s="0" t="n">
        <f aca="false">IF(AND(ISNUMBER($BW2236),ISNUMBER($BX2236)),MIN(1,MAX(0,($BX2236-2017+1)/($BX2236-$BW2236+1))),"")</f>
        <v>0.19047619047619</v>
      </c>
      <c r="P2236" s="0" t="n">
        <f aca="false">IF(AND(ISNUMBER($BW2236),ISNUMBER($BX2236)),MIN(1,MAX(0,($BX2236-2018+1)/($BX2236-$BW2236+1))),"")</f>
        <v>0.142857142857143</v>
      </c>
      <c r="Q2236" s="0" t="n">
        <f aca="false">IF(AND(ISNUMBER($BW2236),ISNUMBER($BX2236)),MIN(1,MAX(0,($BX2236-2019+1)/($BX2236-$BW2236+1))),"")</f>
        <v>0.0952380952380952</v>
      </c>
      <c r="R2236" s="0" t="n">
        <f aca="false">IF(AND(ISNUMBER($BW2236),ISNUMBER($BX2236)),MIN(1,MAX(0,($BX2236-2016+1)/($BX2236-$BW2236+1))),"")</f>
        <v>0.238095238095238</v>
      </c>
      <c r="S2236" s="0" t="n">
        <f aca="false">IF($L2236&lt;&gt;"",IF($L2236&gt;=2015.5,1,0),"")</f>
        <v>0</v>
      </c>
      <c r="T2236" s="0" t="n">
        <f aca="false">IF($L2236&lt;&gt;"",IF($L2236&gt;=2016,1,0),"")</f>
        <v>0</v>
      </c>
      <c r="U2236" s="0" t="n">
        <f aca="false">IF(ISNUMBER($BX2236),IF($BX2236&gt;=2016,1,0),"")</f>
        <v>1</v>
      </c>
      <c r="V2236" s="0" t="n">
        <f aca="false">IF(ISNUMBER($BW2236),IF($BW2236&gt;=2016,1,0),"")</f>
        <v>0</v>
      </c>
      <c r="W2236" s="0" t="str">
        <f aca="false">IF(AND(ISNUMBER($BW2236),ISNUMBER($BX2236)),IF($BW2236&gt;=2016,"post-only",IF($BX2236&lt;2016,"pre-only","mixed")),"")</f>
        <v>mixed</v>
      </c>
      <c r="X2236" s="0" t="n">
        <f aca="false">IF(AND(ISNUMBER($BW2236),ISNUMBER($BX2236)),MIN(1,MAX(0,($BX2236-2017+1)/($BX2236-$BW2236+1))),"")</f>
        <v>0.19047619047619</v>
      </c>
      <c r="Y2236" s="0" t="n">
        <f aca="false">IF(AND(ISNUMBER($BW2236),ISNUMBER($BX2236)),MIN(1,MAX(0,($BX2236-2018+1)/($BX2236-$BW2236+1))),"")</f>
        <v>0.142857142857143</v>
      </c>
      <c r="Z2236" s="0" t="n">
        <f aca="false">IF(AND(ISNUMBER($BW2236),ISNUMBER($BX2236)),MIN(1,MAX(0,($BX2236-2019+1)/($BX2236-$BW2236+1))),"")</f>
        <v>0.0952380952380952</v>
      </c>
      <c r="AA2236" s="0" t="n">
        <f aca="false">IF(ISNUMBER($BX2236),IF($BX2236&gt;=2017,1,0),"")</f>
        <v>1</v>
      </c>
      <c r="AB2236" s="0" t="n">
        <f aca="false">IF(ISNUMBER($BX2236),IF($BX2236&gt;=2018,1,0),"")</f>
        <v>1</v>
      </c>
      <c r="AC2236" s="0" t="n">
        <f aca="false">IF(ISNUMBER($BX2236),IF($BX2236&gt;=2019,1,0),"")</f>
        <v>1</v>
      </c>
      <c r="AD2236" s="0" t="n">
        <f aca="false">IF($L2236&lt;&gt;"",IF($L2236&gt;2013,1,0),"")</f>
        <v>0</v>
      </c>
      <c r="AE2236" s="0" t="n">
        <f aca="false">IF($L2236&lt;&gt;"",1+IF($L2236&gt;2011,1,0)+IF($L2236&gt;2014,1,0),"")</f>
        <v>1</v>
      </c>
      <c r="AF2236" s="0" t="s">
        <v>87</v>
      </c>
      <c r="AG2236" s="0" t="s">
        <v>88</v>
      </c>
      <c r="AH2236" s="0" t="s">
        <v>89</v>
      </c>
      <c r="AI2236" s="0" t="s">
        <v>90</v>
      </c>
      <c r="AJ2236" s="0" t="s">
        <v>90</v>
      </c>
      <c r="AK2236" s="0" t="str">
        <f aca="false">IF(AND($CF2236&lt;&gt;"",IFERROR(INDEX(subsample_country_map!$B:$B,MATCH($CF2236,subsample_country_map!$A:$A,0)),"")&lt;&gt;""),INDEX(subsample_country_map!$B:$B,MATCH($CF2236,subsample_country_map!$A:$A,0)),INDEX(lookup!$AA:$AA,MATCH($A2236,lookup!$A:$A,0)))</f>
        <v>99_NCE</v>
      </c>
      <c r="AL2236" s="0" t="str">
        <f aca="false">IF(AND($CF2236&lt;&gt;"",IFERROR(INDEX(subsample_country_map!$C:$C,MATCH($CF2236,subsample_country_map!$A:$A,0)),"")&lt;&gt;""),INDEX(subsample_country_map!$C:$C,MATCH($CF2236,subsample_country_map!$A:$A,0)),INDEX(lookup!$AB:$AB,MATCH($A2236,lookup!$A:$A,0)))</f>
        <v>99_NCE</v>
      </c>
      <c r="AM2236" s="0" t="str">
        <f aca="false">IF(AND($CF2236&lt;&gt;"",IFERROR(INDEX(subsample_country_map!$D:$D,MATCH($CF2236,subsample_country_map!$A:$A,0)),"")&lt;&gt;""),INDEX(subsample_country_map!$D:$D,MATCH($CF2236,subsample_country_map!$A:$A,0)),INDEX(lookup!$AC:$AC,MATCH($A2236,lookup!$A:$A,0)))</f>
        <v>99_NCE</v>
      </c>
      <c r="AN2236" s="0" t="str">
        <f aca="false">IF(AND($CF2236&lt;&gt;"",IFERROR(INDEX(subsample_country_map!$E:$E,MATCH($CF2236,subsample_country_map!$A:$A,0)),"")&lt;&gt;""),INDEX(subsample_country_map!$E:$E,MATCH($CF2236,subsample_country_map!$A:$A,0)),INDEX(lookup!$AD:$AD,MATCH($A2236,lookup!$A:$A,0)))</f>
        <v>99_NCE</v>
      </c>
      <c r="AO2236" s="0" t="str">
        <f aca="false">INDEX(lookup!$Y:$Y,MATCH($A2236,lookup!$A:$A,0))</f>
        <v>1_not published</v>
      </c>
      <c r="AP2236" s="0" t="str">
        <f aca="false">INDEX(lookup!$Z:$Z,MATCH($A2236,lookup!$A:$A,0))</f>
        <v>99_NCE</v>
      </c>
      <c r="AQ2236" s="0" t="str">
        <f aca="false">INDEX(lookup!$W:$W,MATCH($A2236,lookup!$A:$A,0))</f>
        <v>1_fin/acc/econ</v>
      </c>
      <c r="AS2236" s="0" t="s">
        <v>91</v>
      </c>
      <c r="AT2236" s="0" t="s">
        <v>111</v>
      </c>
      <c r="AU2236" s="0" t="s">
        <v>93</v>
      </c>
      <c r="AV2236" s="0" t="s">
        <v>6523</v>
      </c>
      <c r="AY2236" s="0" t="s">
        <v>7484</v>
      </c>
      <c r="BA2236" s="0" t="n">
        <v>2627</v>
      </c>
      <c r="BB2236" s="0" t="s">
        <v>347</v>
      </c>
      <c r="BC2236" s="0" t="s">
        <v>358</v>
      </c>
      <c r="BD2236" s="0" t="s">
        <v>142</v>
      </c>
      <c r="BE2236" s="0" t="s">
        <v>7470</v>
      </c>
      <c r="BF2236" s="0" t="s">
        <v>7479</v>
      </c>
      <c r="BI2236" s="0" t="s">
        <v>7472</v>
      </c>
      <c r="BJ2236" s="0" t="s">
        <v>7418</v>
      </c>
      <c r="BK2236" s="0" t="s">
        <v>2362</v>
      </c>
      <c r="BL2236" s="0" t="s">
        <v>7485</v>
      </c>
      <c r="BM2236" s="0" t="s">
        <v>7375</v>
      </c>
      <c r="BN2236" s="0" t="s">
        <v>7384</v>
      </c>
      <c r="BO2236" s="0" t="s">
        <v>105</v>
      </c>
      <c r="BP2236" s="0" t="s">
        <v>7359</v>
      </c>
      <c r="BQ2236" s="0" t="s">
        <v>127</v>
      </c>
      <c r="BT2236" s="0" t="n">
        <v>0</v>
      </c>
      <c r="BU2236" s="0" t="s">
        <v>7363</v>
      </c>
      <c r="BW2236" s="0" t="n">
        <v>2000</v>
      </c>
      <c r="BX2236" s="0" t="n">
        <v>2020</v>
      </c>
      <c r="BY2236" s="0" t="s">
        <v>7364</v>
      </c>
      <c r="BZ2236" s="0" t="n">
        <v>2010</v>
      </c>
      <c r="CA2236" s="0" t="n">
        <v>0.238095238095238</v>
      </c>
      <c r="CB2236" s="0" t="n">
        <v>0</v>
      </c>
      <c r="CC2236" s="0" t="n">
        <v>1</v>
      </c>
      <c r="CD2236" s="0" t="n">
        <v>0.0102604872575895</v>
      </c>
      <c r="CE2236" s="0" t="n">
        <v>1</v>
      </c>
    </row>
    <row r="2237" customFormat="false" ht="15" hidden="false" customHeight="false" outlineLevel="0" collapsed="false">
      <c r="A2237" s="0" t="s">
        <v>7359</v>
      </c>
      <c r="B2237" s="0" t="n">
        <v>3542</v>
      </c>
      <c r="C2237" s="0" t="n">
        <v>-0.0417044465926815</v>
      </c>
      <c r="D2237" s="0" t="n">
        <v>3334</v>
      </c>
      <c r="E2237" s="0" t="n">
        <f aca="false">IF(ISNUMBER($BA2237),$BA2237,IF(AND(ISNUMBER($D2237),ISNUMBER($BW2237),ISNUMBER($BX2237)),$D2237*($BX2237-$BW2237+1),""))</f>
        <v>3334</v>
      </c>
      <c r="H2237" s="0" t="s">
        <v>118</v>
      </c>
      <c r="I2237" s="0" t="s">
        <v>842</v>
      </c>
      <c r="J2237" s="0" t="n">
        <f aca="false">IF($BW2237&lt;&gt;"",$BW2237,"")</f>
        <v>2000</v>
      </c>
      <c r="K2237" s="0" t="n">
        <f aca="false">IF($BX2237&lt;&gt;"",$BX2237,"")</f>
        <v>2020</v>
      </c>
      <c r="L2237" s="0" t="n">
        <f aca="false">IF(AND(ISNUMBER($BW2237),ISNUMBER($BX2237)),($BW2237+$BX2237)/2,"")</f>
        <v>2010</v>
      </c>
      <c r="M2237" s="0" t="n">
        <f aca="false">IF($L2237&lt;&gt;"",$L2237,"")</f>
        <v>2010</v>
      </c>
      <c r="N2237" s="0" t="n">
        <f aca="false">IF(AND(ISNUMBER($BW2237),ISNUMBER($BX2237)),MIN(1,MAX(0,($BX2237-2016+1)/($BX2237-$BW2237+1))),"")</f>
        <v>0.238095238095238</v>
      </c>
      <c r="O2237" s="0" t="n">
        <f aca="false">IF(AND(ISNUMBER($BW2237),ISNUMBER($BX2237)),MIN(1,MAX(0,($BX2237-2017+1)/($BX2237-$BW2237+1))),"")</f>
        <v>0.19047619047619</v>
      </c>
      <c r="P2237" s="0" t="n">
        <f aca="false">IF(AND(ISNUMBER($BW2237),ISNUMBER($BX2237)),MIN(1,MAX(0,($BX2237-2018+1)/($BX2237-$BW2237+1))),"")</f>
        <v>0.142857142857143</v>
      </c>
      <c r="Q2237" s="0" t="n">
        <f aca="false">IF(AND(ISNUMBER($BW2237),ISNUMBER($BX2237)),MIN(1,MAX(0,($BX2237-2019+1)/($BX2237-$BW2237+1))),"")</f>
        <v>0.0952380952380952</v>
      </c>
      <c r="R2237" s="0" t="n">
        <f aca="false">IF(AND(ISNUMBER($BW2237),ISNUMBER($BX2237)),MIN(1,MAX(0,($BX2237-2016+1)/($BX2237-$BW2237+1))),"")</f>
        <v>0.238095238095238</v>
      </c>
      <c r="S2237" s="0" t="n">
        <f aca="false">IF($L2237&lt;&gt;"",IF($L2237&gt;=2015.5,1,0),"")</f>
        <v>0</v>
      </c>
      <c r="T2237" s="0" t="n">
        <f aca="false">IF($L2237&lt;&gt;"",IF($L2237&gt;=2016,1,0),"")</f>
        <v>0</v>
      </c>
      <c r="U2237" s="0" t="n">
        <f aca="false">IF(ISNUMBER($BX2237),IF($BX2237&gt;=2016,1,0),"")</f>
        <v>1</v>
      </c>
      <c r="V2237" s="0" t="n">
        <f aca="false">IF(ISNUMBER($BW2237),IF($BW2237&gt;=2016,1,0),"")</f>
        <v>0</v>
      </c>
      <c r="W2237" s="0" t="str">
        <f aca="false">IF(AND(ISNUMBER($BW2237),ISNUMBER($BX2237)),IF($BW2237&gt;=2016,"post-only",IF($BX2237&lt;2016,"pre-only","mixed")),"")</f>
        <v>mixed</v>
      </c>
      <c r="X2237" s="0" t="n">
        <f aca="false">IF(AND(ISNUMBER($BW2237),ISNUMBER($BX2237)),MIN(1,MAX(0,($BX2237-2017+1)/($BX2237-$BW2237+1))),"")</f>
        <v>0.19047619047619</v>
      </c>
      <c r="Y2237" s="0" t="n">
        <f aca="false">IF(AND(ISNUMBER($BW2237),ISNUMBER($BX2237)),MIN(1,MAX(0,($BX2237-2018+1)/($BX2237-$BW2237+1))),"")</f>
        <v>0.142857142857143</v>
      </c>
      <c r="Z2237" s="0" t="n">
        <f aca="false">IF(AND(ISNUMBER($BW2237),ISNUMBER($BX2237)),MIN(1,MAX(0,($BX2237-2019+1)/($BX2237-$BW2237+1))),"")</f>
        <v>0.0952380952380952</v>
      </c>
      <c r="AA2237" s="0" t="n">
        <f aca="false">IF(ISNUMBER($BX2237),IF($BX2237&gt;=2017,1,0),"")</f>
        <v>1</v>
      </c>
      <c r="AB2237" s="0" t="n">
        <f aca="false">IF(ISNUMBER($BX2237),IF($BX2237&gt;=2018,1,0),"")</f>
        <v>1</v>
      </c>
      <c r="AC2237" s="0" t="n">
        <f aca="false">IF(ISNUMBER($BX2237),IF($BX2237&gt;=2019,1,0),"")</f>
        <v>1</v>
      </c>
      <c r="AD2237" s="0" t="n">
        <f aca="false">IF($L2237&lt;&gt;"",IF($L2237&gt;2013,1,0),"")</f>
        <v>0</v>
      </c>
      <c r="AE2237" s="0" t="n">
        <f aca="false">IF($L2237&lt;&gt;"",1+IF($L2237&gt;2011,1,0)+IF($L2237&gt;2014,1,0),"")</f>
        <v>1</v>
      </c>
      <c r="AF2237" s="0" t="s">
        <v>87</v>
      </c>
      <c r="AG2237" s="0" t="s">
        <v>88</v>
      </c>
      <c r="AH2237" s="0" t="s">
        <v>89</v>
      </c>
      <c r="AI2237" s="0" t="s">
        <v>90</v>
      </c>
      <c r="AJ2237" s="0" t="s">
        <v>90</v>
      </c>
      <c r="AK2237" s="0" t="str">
        <f aca="false">IF(AND($CF2237&lt;&gt;"",IFERROR(INDEX(subsample_country_map!$B:$B,MATCH($CF2237,subsample_country_map!$A:$A,0)),"")&lt;&gt;""),INDEX(subsample_country_map!$B:$B,MATCH($CF2237,subsample_country_map!$A:$A,0)),INDEX(lookup!$AA:$AA,MATCH($A2237,lookup!$A:$A,0)))</f>
        <v>99_NCE</v>
      </c>
      <c r="AL2237" s="0" t="str">
        <f aca="false">IF(AND($CF2237&lt;&gt;"",IFERROR(INDEX(subsample_country_map!$C:$C,MATCH($CF2237,subsample_country_map!$A:$A,0)),"")&lt;&gt;""),INDEX(subsample_country_map!$C:$C,MATCH($CF2237,subsample_country_map!$A:$A,0)),INDEX(lookup!$AB:$AB,MATCH($A2237,lookup!$A:$A,0)))</f>
        <v>99_NCE</v>
      </c>
      <c r="AM2237" s="0" t="str">
        <f aca="false">IF(AND($CF2237&lt;&gt;"",IFERROR(INDEX(subsample_country_map!$D:$D,MATCH($CF2237,subsample_country_map!$A:$A,0)),"")&lt;&gt;""),INDEX(subsample_country_map!$D:$D,MATCH($CF2237,subsample_country_map!$A:$A,0)),INDEX(lookup!$AC:$AC,MATCH($A2237,lookup!$A:$A,0)))</f>
        <v>99_NCE</v>
      </c>
      <c r="AN2237" s="0" t="str">
        <f aca="false">IF(AND($CF2237&lt;&gt;"",IFERROR(INDEX(subsample_country_map!$E:$E,MATCH($CF2237,subsample_country_map!$A:$A,0)),"")&lt;&gt;""),INDEX(subsample_country_map!$E:$E,MATCH($CF2237,subsample_country_map!$A:$A,0)),INDEX(lookup!$AD:$AD,MATCH($A2237,lookup!$A:$A,0)))</f>
        <v>99_NCE</v>
      </c>
      <c r="AO2237" s="0" t="str">
        <f aca="false">INDEX(lookup!$Y:$Y,MATCH($A2237,lookup!$A:$A,0))</f>
        <v>1_not published</v>
      </c>
      <c r="AP2237" s="0" t="str">
        <f aca="false">INDEX(lookup!$Z:$Z,MATCH($A2237,lookup!$A:$A,0))</f>
        <v>99_NCE</v>
      </c>
      <c r="AQ2237" s="0" t="str">
        <f aca="false">INDEX(lookup!$W:$W,MATCH($A2237,lookup!$A:$A,0))</f>
        <v>1_fin/acc/econ</v>
      </c>
      <c r="AS2237" s="0" t="s">
        <v>91</v>
      </c>
      <c r="AT2237" s="0" t="s">
        <v>111</v>
      </c>
      <c r="AU2237" s="0" t="s">
        <v>93</v>
      </c>
      <c r="AV2237" s="0" t="s">
        <v>3232</v>
      </c>
      <c r="AY2237" s="0" t="s">
        <v>3988</v>
      </c>
      <c r="BA2237" s="0" t="n">
        <v>3334</v>
      </c>
      <c r="BB2237" s="0" t="s">
        <v>347</v>
      </c>
      <c r="BC2237" s="0" t="s">
        <v>358</v>
      </c>
      <c r="BD2237" s="0" t="s">
        <v>142</v>
      </c>
      <c r="BE2237" s="0" t="s">
        <v>7470</v>
      </c>
      <c r="BF2237" s="0" t="s">
        <v>7486</v>
      </c>
      <c r="BI2237" s="0" t="s">
        <v>7472</v>
      </c>
      <c r="BJ2237" s="0" t="s">
        <v>7421</v>
      </c>
      <c r="BK2237" s="0" t="s">
        <v>2362</v>
      </c>
      <c r="BL2237" s="0" t="s">
        <v>7487</v>
      </c>
      <c r="BM2237" s="0" t="s">
        <v>7362</v>
      </c>
      <c r="BN2237" s="0" t="s">
        <v>104</v>
      </c>
      <c r="BO2237" s="0" t="s">
        <v>105</v>
      </c>
      <c r="BP2237" s="0" t="s">
        <v>7359</v>
      </c>
      <c r="BQ2237" s="0" t="s">
        <v>127</v>
      </c>
      <c r="BT2237" s="0" t="n">
        <v>0</v>
      </c>
      <c r="BU2237" s="0" t="s">
        <v>7363</v>
      </c>
      <c r="BW2237" s="0" t="n">
        <v>2000</v>
      </c>
      <c r="BX2237" s="0" t="n">
        <v>2020</v>
      </c>
      <c r="BY2237" s="0" t="s">
        <v>7364</v>
      </c>
      <c r="BZ2237" s="0" t="n">
        <v>2010</v>
      </c>
      <c r="CA2237" s="0" t="n">
        <v>0.238095238095238</v>
      </c>
      <c r="CB2237" s="0" t="n">
        <v>0</v>
      </c>
      <c r="CC2237" s="0" t="n">
        <v>1</v>
      </c>
      <c r="CD2237" s="0" t="n">
        <v>-0.0417286501594565</v>
      </c>
      <c r="CE2237" s="0" t="n">
        <v>1</v>
      </c>
    </row>
    <row r="2238" customFormat="false" ht="15" hidden="false" customHeight="false" outlineLevel="0" collapsed="false">
      <c r="A2238" s="0" t="s">
        <v>7359</v>
      </c>
      <c r="B2238" s="0" t="n">
        <v>3543</v>
      </c>
      <c r="C2238" s="0" t="n">
        <v>-0.125815035509685</v>
      </c>
      <c r="D2238" s="0" t="n">
        <v>3187</v>
      </c>
      <c r="E2238" s="0" t="n">
        <f aca="false">IF(ISNUMBER($BA2238),$BA2238,IF(AND(ISNUMBER($D2238),ISNUMBER($BW2238),ISNUMBER($BX2238)),$D2238*($BX2238-$BW2238+1),""))</f>
        <v>3187</v>
      </c>
      <c r="H2238" s="0" t="s">
        <v>118</v>
      </c>
      <c r="I2238" s="0" t="s">
        <v>842</v>
      </c>
      <c r="J2238" s="0" t="n">
        <f aca="false">IF($BW2238&lt;&gt;"",$BW2238,"")</f>
        <v>2000</v>
      </c>
      <c r="K2238" s="0" t="n">
        <f aca="false">IF($BX2238&lt;&gt;"",$BX2238,"")</f>
        <v>2020</v>
      </c>
      <c r="L2238" s="0" t="n">
        <f aca="false">IF(AND(ISNUMBER($BW2238),ISNUMBER($BX2238)),($BW2238+$BX2238)/2,"")</f>
        <v>2010</v>
      </c>
      <c r="M2238" s="0" t="n">
        <f aca="false">IF($L2238&lt;&gt;"",$L2238,"")</f>
        <v>2010</v>
      </c>
      <c r="N2238" s="0" t="n">
        <f aca="false">IF(AND(ISNUMBER($BW2238),ISNUMBER($BX2238)),MIN(1,MAX(0,($BX2238-2016+1)/($BX2238-$BW2238+1))),"")</f>
        <v>0.238095238095238</v>
      </c>
      <c r="O2238" s="0" t="n">
        <f aca="false">IF(AND(ISNUMBER($BW2238),ISNUMBER($BX2238)),MIN(1,MAX(0,($BX2238-2017+1)/($BX2238-$BW2238+1))),"")</f>
        <v>0.19047619047619</v>
      </c>
      <c r="P2238" s="0" t="n">
        <f aca="false">IF(AND(ISNUMBER($BW2238),ISNUMBER($BX2238)),MIN(1,MAX(0,($BX2238-2018+1)/($BX2238-$BW2238+1))),"")</f>
        <v>0.142857142857143</v>
      </c>
      <c r="Q2238" s="0" t="n">
        <f aca="false">IF(AND(ISNUMBER($BW2238),ISNUMBER($BX2238)),MIN(1,MAX(0,($BX2238-2019+1)/($BX2238-$BW2238+1))),"")</f>
        <v>0.0952380952380952</v>
      </c>
      <c r="R2238" s="0" t="n">
        <f aca="false">IF(AND(ISNUMBER($BW2238),ISNUMBER($BX2238)),MIN(1,MAX(0,($BX2238-2016+1)/($BX2238-$BW2238+1))),"")</f>
        <v>0.238095238095238</v>
      </c>
      <c r="S2238" s="0" t="n">
        <f aca="false">IF($L2238&lt;&gt;"",IF($L2238&gt;=2015.5,1,0),"")</f>
        <v>0</v>
      </c>
      <c r="T2238" s="0" t="n">
        <f aca="false">IF($L2238&lt;&gt;"",IF($L2238&gt;=2016,1,0),"")</f>
        <v>0</v>
      </c>
      <c r="U2238" s="0" t="n">
        <f aca="false">IF(ISNUMBER($BX2238),IF($BX2238&gt;=2016,1,0),"")</f>
        <v>1</v>
      </c>
      <c r="V2238" s="0" t="n">
        <f aca="false">IF(ISNUMBER($BW2238),IF($BW2238&gt;=2016,1,0),"")</f>
        <v>0</v>
      </c>
      <c r="W2238" s="0" t="str">
        <f aca="false">IF(AND(ISNUMBER($BW2238),ISNUMBER($BX2238)),IF($BW2238&gt;=2016,"post-only",IF($BX2238&lt;2016,"pre-only","mixed")),"")</f>
        <v>mixed</v>
      </c>
      <c r="X2238" s="0" t="n">
        <f aca="false">IF(AND(ISNUMBER($BW2238),ISNUMBER($BX2238)),MIN(1,MAX(0,($BX2238-2017+1)/($BX2238-$BW2238+1))),"")</f>
        <v>0.19047619047619</v>
      </c>
      <c r="Y2238" s="0" t="n">
        <f aca="false">IF(AND(ISNUMBER($BW2238),ISNUMBER($BX2238)),MIN(1,MAX(0,($BX2238-2018+1)/($BX2238-$BW2238+1))),"")</f>
        <v>0.142857142857143</v>
      </c>
      <c r="Z2238" s="0" t="n">
        <f aca="false">IF(AND(ISNUMBER($BW2238),ISNUMBER($BX2238)),MIN(1,MAX(0,($BX2238-2019+1)/($BX2238-$BW2238+1))),"")</f>
        <v>0.0952380952380952</v>
      </c>
      <c r="AA2238" s="0" t="n">
        <f aca="false">IF(ISNUMBER($BX2238),IF($BX2238&gt;=2017,1,0),"")</f>
        <v>1</v>
      </c>
      <c r="AB2238" s="0" t="n">
        <f aca="false">IF(ISNUMBER($BX2238),IF($BX2238&gt;=2018,1,0),"")</f>
        <v>1</v>
      </c>
      <c r="AC2238" s="0" t="n">
        <f aca="false">IF(ISNUMBER($BX2238),IF($BX2238&gt;=2019,1,0),"")</f>
        <v>1</v>
      </c>
      <c r="AD2238" s="0" t="n">
        <f aca="false">IF($L2238&lt;&gt;"",IF($L2238&gt;2013,1,0),"")</f>
        <v>0</v>
      </c>
      <c r="AE2238" s="0" t="n">
        <f aca="false">IF($L2238&lt;&gt;"",1+IF($L2238&gt;2011,1,0)+IF($L2238&gt;2014,1,0),"")</f>
        <v>1</v>
      </c>
      <c r="AF2238" s="0" t="s">
        <v>87</v>
      </c>
      <c r="AG2238" s="0" t="s">
        <v>88</v>
      </c>
      <c r="AH2238" s="0" t="s">
        <v>89</v>
      </c>
      <c r="AI2238" s="0" t="s">
        <v>90</v>
      </c>
      <c r="AJ2238" s="0" t="s">
        <v>90</v>
      </c>
      <c r="AK2238" s="0" t="str">
        <f aca="false">IF(AND($CF2238&lt;&gt;"",IFERROR(INDEX(subsample_country_map!$B:$B,MATCH($CF2238,subsample_country_map!$A:$A,0)),"")&lt;&gt;""),INDEX(subsample_country_map!$B:$B,MATCH($CF2238,subsample_country_map!$A:$A,0)),INDEX(lookup!$AA:$AA,MATCH($A2238,lookup!$A:$A,0)))</f>
        <v>99_NCE</v>
      </c>
      <c r="AL2238" s="0" t="str">
        <f aca="false">IF(AND($CF2238&lt;&gt;"",IFERROR(INDEX(subsample_country_map!$C:$C,MATCH($CF2238,subsample_country_map!$A:$A,0)),"")&lt;&gt;""),INDEX(subsample_country_map!$C:$C,MATCH($CF2238,subsample_country_map!$A:$A,0)),INDEX(lookup!$AB:$AB,MATCH($A2238,lookup!$A:$A,0)))</f>
        <v>99_NCE</v>
      </c>
      <c r="AM2238" s="0" t="str">
        <f aca="false">IF(AND($CF2238&lt;&gt;"",IFERROR(INDEX(subsample_country_map!$D:$D,MATCH($CF2238,subsample_country_map!$A:$A,0)),"")&lt;&gt;""),INDEX(subsample_country_map!$D:$D,MATCH($CF2238,subsample_country_map!$A:$A,0)),INDEX(lookup!$AC:$AC,MATCH($A2238,lookup!$A:$A,0)))</f>
        <v>99_NCE</v>
      </c>
      <c r="AN2238" s="0" t="str">
        <f aca="false">IF(AND($CF2238&lt;&gt;"",IFERROR(INDEX(subsample_country_map!$E:$E,MATCH($CF2238,subsample_country_map!$A:$A,0)),"")&lt;&gt;""),INDEX(subsample_country_map!$E:$E,MATCH($CF2238,subsample_country_map!$A:$A,0)),INDEX(lookup!$AD:$AD,MATCH($A2238,lookup!$A:$A,0)))</f>
        <v>99_NCE</v>
      </c>
      <c r="AO2238" s="0" t="str">
        <f aca="false">INDEX(lookup!$Y:$Y,MATCH($A2238,lookup!$A:$A,0))</f>
        <v>1_not published</v>
      </c>
      <c r="AP2238" s="0" t="str">
        <f aca="false">INDEX(lookup!$Z:$Z,MATCH($A2238,lookup!$A:$A,0))</f>
        <v>99_NCE</v>
      </c>
      <c r="AQ2238" s="0" t="str">
        <f aca="false">INDEX(lookup!$W:$W,MATCH($A2238,lookup!$A:$A,0))</f>
        <v>1_fin/acc/econ</v>
      </c>
      <c r="AS2238" s="0" t="s">
        <v>91</v>
      </c>
      <c r="AT2238" s="0" t="s">
        <v>111</v>
      </c>
      <c r="AU2238" s="0" t="s">
        <v>93</v>
      </c>
      <c r="AV2238" s="0" t="s">
        <v>3380</v>
      </c>
      <c r="AY2238" s="0" t="s">
        <v>2242</v>
      </c>
      <c r="BA2238" s="0" t="n">
        <v>3187</v>
      </c>
      <c r="BB2238" s="0" t="s">
        <v>347</v>
      </c>
      <c r="BC2238" s="0" t="s">
        <v>358</v>
      </c>
      <c r="BD2238" s="0" t="s">
        <v>142</v>
      </c>
      <c r="BE2238" s="0" t="s">
        <v>7470</v>
      </c>
      <c r="BF2238" s="0" t="s">
        <v>7486</v>
      </c>
      <c r="BI2238" s="0" t="s">
        <v>7472</v>
      </c>
      <c r="BJ2238" s="0" t="s">
        <v>7423</v>
      </c>
      <c r="BK2238" s="0" t="s">
        <v>2362</v>
      </c>
      <c r="BL2238" s="0" t="s">
        <v>7488</v>
      </c>
      <c r="BM2238" s="0" t="s">
        <v>7375</v>
      </c>
      <c r="BN2238" s="0" t="s">
        <v>104</v>
      </c>
      <c r="BO2238" s="0" t="s">
        <v>105</v>
      </c>
      <c r="BP2238" s="0" t="s">
        <v>7359</v>
      </c>
      <c r="BQ2238" s="0" t="s">
        <v>127</v>
      </c>
      <c r="BT2238" s="0" t="n">
        <v>0</v>
      </c>
      <c r="BU2238" s="0" t="s">
        <v>7363</v>
      </c>
      <c r="BW2238" s="0" t="n">
        <v>2000</v>
      </c>
      <c r="BX2238" s="0" t="n">
        <v>2020</v>
      </c>
      <c r="BY2238" s="0" t="s">
        <v>7364</v>
      </c>
      <c r="BZ2238" s="0" t="n">
        <v>2010</v>
      </c>
      <c r="CA2238" s="0" t="n">
        <v>0.238095238095238</v>
      </c>
      <c r="CB2238" s="0" t="n">
        <v>0</v>
      </c>
      <c r="CC2238" s="0" t="n">
        <v>1</v>
      </c>
      <c r="CD2238" s="0" t="n">
        <v>-0.126485272612176</v>
      </c>
      <c r="CE2238" s="0" t="n">
        <v>1</v>
      </c>
    </row>
    <row r="2239" customFormat="false" ht="15" hidden="false" customHeight="false" outlineLevel="0" collapsed="false">
      <c r="A2239" s="0" t="s">
        <v>7359</v>
      </c>
      <c r="B2239" s="0" t="n">
        <v>3544</v>
      </c>
      <c r="C2239" s="0" t="n">
        <v>-0.0377819870144982</v>
      </c>
      <c r="D2239" s="0" t="n">
        <v>3338</v>
      </c>
      <c r="E2239" s="0" t="n">
        <f aca="false">IF(ISNUMBER($BA2239),$BA2239,IF(AND(ISNUMBER($D2239),ISNUMBER($BW2239),ISNUMBER($BX2239)),$D2239*($BX2239-$BW2239+1),""))</f>
        <v>3338</v>
      </c>
      <c r="H2239" s="0" t="s">
        <v>118</v>
      </c>
      <c r="I2239" s="0" t="s">
        <v>842</v>
      </c>
      <c r="J2239" s="0" t="n">
        <f aca="false">IF($BW2239&lt;&gt;"",$BW2239,"")</f>
        <v>2000</v>
      </c>
      <c r="K2239" s="0" t="n">
        <f aca="false">IF($BX2239&lt;&gt;"",$BX2239,"")</f>
        <v>2020</v>
      </c>
      <c r="L2239" s="0" t="n">
        <f aca="false">IF(AND(ISNUMBER($BW2239),ISNUMBER($BX2239)),($BW2239+$BX2239)/2,"")</f>
        <v>2010</v>
      </c>
      <c r="M2239" s="0" t="n">
        <f aca="false">IF($L2239&lt;&gt;"",$L2239,"")</f>
        <v>2010</v>
      </c>
      <c r="N2239" s="0" t="n">
        <f aca="false">IF(AND(ISNUMBER($BW2239),ISNUMBER($BX2239)),MIN(1,MAX(0,($BX2239-2016+1)/($BX2239-$BW2239+1))),"")</f>
        <v>0.238095238095238</v>
      </c>
      <c r="O2239" s="0" t="n">
        <f aca="false">IF(AND(ISNUMBER($BW2239),ISNUMBER($BX2239)),MIN(1,MAX(0,($BX2239-2017+1)/($BX2239-$BW2239+1))),"")</f>
        <v>0.19047619047619</v>
      </c>
      <c r="P2239" s="0" t="n">
        <f aca="false">IF(AND(ISNUMBER($BW2239),ISNUMBER($BX2239)),MIN(1,MAX(0,($BX2239-2018+1)/($BX2239-$BW2239+1))),"")</f>
        <v>0.142857142857143</v>
      </c>
      <c r="Q2239" s="0" t="n">
        <f aca="false">IF(AND(ISNUMBER($BW2239),ISNUMBER($BX2239)),MIN(1,MAX(0,($BX2239-2019+1)/($BX2239-$BW2239+1))),"")</f>
        <v>0.0952380952380952</v>
      </c>
      <c r="R2239" s="0" t="n">
        <f aca="false">IF(AND(ISNUMBER($BW2239),ISNUMBER($BX2239)),MIN(1,MAX(0,($BX2239-2016+1)/($BX2239-$BW2239+1))),"")</f>
        <v>0.238095238095238</v>
      </c>
      <c r="S2239" s="0" t="n">
        <f aca="false">IF($L2239&lt;&gt;"",IF($L2239&gt;=2015.5,1,0),"")</f>
        <v>0</v>
      </c>
      <c r="T2239" s="0" t="n">
        <f aca="false">IF($L2239&lt;&gt;"",IF($L2239&gt;=2016,1,0),"")</f>
        <v>0</v>
      </c>
      <c r="U2239" s="0" t="n">
        <f aca="false">IF(ISNUMBER($BX2239),IF($BX2239&gt;=2016,1,0),"")</f>
        <v>1</v>
      </c>
      <c r="V2239" s="0" t="n">
        <f aca="false">IF(ISNUMBER($BW2239),IF($BW2239&gt;=2016,1,0),"")</f>
        <v>0</v>
      </c>
      <c r="W2239" s="0" t="str">
        <f aca="false">IF(AND(ISNUMBER($BW2239),ISNUMBER($BX2239)),IF($BW2239&gt;=2016,"post-only",IF($BX2239&lt;2016,"pre-only","mixed")),"")</f>
        <v>mixed</v>
      </c>
      <c r="X2239" s="0" t="n">
        <f aca="false">IF(AND(ISNUMBER($BW2239),ISNUMBER($BX2239)),MIN(1,MAX(0,($BX2239-2017+1)/($BX2239-$BW2239+1))),"")</f>
        <v>0.19047619047619</v>
      </c>
      <c r="Y2239" s="0" t="n">
        <f aca="false">IF(AND(ISNUMBER($BW2239),ISNUMBER($BX2239)),MIN(1,MAX(0,($BX2239-2018+1)/($BX2239-$BW2239+1))),"")</f>
        <v>0.142857142857143</v>
      </c>
      <c r="Z2239" s="0" t="n">
        <f aca="false">IF(AND(ISNUMBER($BW2239),ISNUMBER($BX2239)),MIN(1,MAX(0,($BX2239-2019+1)/($BX2239-$BW2239+1))),"")</f>
        <v>0.0952380952380952</v>
      </c>
      <c r="AA2239" s="0" t="n">
        <f aca="false">IF(ISNUMBER($BX2239),IF($BX2239&gt;=2017,1,0),"")</f>
        <v>1</v>
      </c>
      <c r="AB2239" s="0" t="n">
        <f aca="false">IF(ISNUMBER($BX2239),IF($BX2239&gt;=2018,1,0),"")</f>
        <v>1</v>
      </c>
      <c r="AC2239" s="0" t="n">
        <f aca="false">IF(ISNUMBER($BX2239),IF($BX2239&gt;=2019,1,0),"")</f>
        <v>1</v>
      </c>
      <c r="AD2239" s="0" t="n">
        <f aca="false">IF($L2239&lt;&gt;"",IF($L2239&gt;2013,1,0),"")</f>
        <v>0</v>
      </c>
      <c r="AE2239" s="0" t="n">
        <f aca="false">IF($L2239&lt;&gt;"",1+IF($L2239&gt;2011,1,0)+IF($L2239&gt;2014,1,0),"")</f>
        <v>1</v>
      </c>
      <c r="AF2239" s="0" t="s">
        <v>87</v>
      </c>
      <c r="AG2239" s="0" t="s">
        <v>88</v>
      </c>
      <c r="AH2239" s="0" t="s">
        <v>89</v>
      </c>
      <c r="AI2239" s="0" t="s">
        <v>90</v>
      </c>
      <c r="AJ2239" s="0" t="s">
        <v>90</v>
      </c>
      <c r="AK2239" s="0" t="str">
        <f aca="false">IF(AND($CF2239&lt;&gt;"",IFERROR(INDEX(subsample_country_map!$B:$B,MATCH($CF2239,subsample_country_map!$A:$A,0)),"")&lt;&gt;""),INDEX(subsample_country_map!$B:$B,MATCH($CF2239,subsample_country_map!$A:$A,0)),INDEX(lookup!$AA:$AA,MATCH($A2239,lookup!$A:$A,0)))</f>
        <v>99_NCE</v>
      </c>
      <c r="AL2239" s="0" t="str">
        <f aca="false">IF(AND($CF2239&lt;&gt;"",IFERROR(INDEX(subsample_country_map!$C:$C,MATCH($CF2239,subsample_country_map!$A:$A,0)),"")&lt;&gt;""),INDEX(subsample_country_map!$C:$C,MATCH($CF2239,subsample_country_map!$A:$A,0)),INDEX(lookup!$AB:$AB,MATCH($A2239,lookup!$A:$A,0)))</f>
        <v>99_NCE</v>
      </c>
      <c r="AM2239" s="0" t="str">
        <f aca="false">IF(AND($CF2239&lt;&gt;"",IFERROR(INDEX(subsample_country_map!$D:$D,MATCH($CF2239,subsample_country_map!$A:$A,0)),"")&lt;&gt;""),INDEX(subsample_country_map!$D:$D,MATCH($CF2239,subsample_country_map!$A:$A,0)),INDEX(lookup!$AC:$AC,MATCH($A2239,lookup!$A:$A,0)))</f>
        <v>99_NCE</v>
      </c>
      <c r="AN2239" s="0" t="str">
        <f aca="false">IF(AND($CF2239&lt;&gt;"",IFERROR(INDEX(subsample_country_map!$E:$E,MATCH($CF2239,subsample_country_map!$A:$A,0)),"")&lt;&gt;""),INDEX(subsample_country_map!$E:$E,MATCH($CF2239,subsample_country_map!$A:$A,0)),INDEX(lookup!$AD:$AD,MATCH($A2239,lookup!$A:$A,0)))</f>
        <v>99_NCE</v>
      </c>
      <c r="AO2239" s="0" t="str">
        <f aca="false">INDEX(lookup!$Y:$Y,MATCH($A2239,lookup!$A:$A,0))</f>
        <v>1_not published</v>
      </c>
      <c r="AP2239" s="0" t="str">
        <f aca="false">INDEX(lookup!$Z:$Z,MATCH($A2239,lookup!$A:$A,0))</f>
        <v>99_NCE</v>
      </c>
      <c r="AQ2239" s="0" t="str">
        <f aca="false">INDEX(lookup!$W:$W,MATCH($A2239,lookup!$A:$A,0))</f>
        <v>1_fin/acc/econ</v>
      </c>
      <c r="AS2239" s="0" t="s">
        <v>91</v>
      </c>
      <c r="AT2239" s="0" t="s">
        <v>111</v>
      </c>
      <c r="AU2239" s="0" t="s">
        <v>93</v>
      </c>
      <c r="AV2239" s="0" t="s">
        <v>7243</v>
      </c>
      <c r="AY2239" s="0" t="s">
        <v>2318</v>
      </c>
      <c r="BA2239" s="0" t="n">
        <v>3338</v>
      </c>
      <c r="BB2239" s="0" t="s">
        <v>347</v>
      </c>
      <c r="BC2239" s="0" t="s">
        <v>358</v>
      </c>
      <c r="BD2239" s="0" t="s">
        <v>142</v>
      </c>
      <c r="BE2239" s="0" t="s">
        <v>7470</v>
      </c>
      <c r="BF2239" s="0" t="s">
        <v>7486</v>
      </c>
      <c r="BI2239" s="0" t="s">
        <v>7472</v>
      </c>
      <c r="BJ2239" s="0" t="s">
        <v>7425</v>
      </c>
      <c r="BK2239" s="0" t="s">
        <v>2362</v>
      </c>
      <c r="BL2239" s="0" t="s">
        <v>7489</v>
      </c>
      <c r="BM2239" s="0" t="s">
        <v>7362</v>
      </c>
      <c r="BN2239" s="0" t="s">
        <v>7384</v>
      </c>
      <c r="BO2239" s="0" t="s">
        <v>105</v>
      </c>
      <c r="BP2239" s="0" t="s">
        <v>7359</v>
      </c>
      <c r="BQ2239" s="0" t="s">
        <v>127</v>
      </c>
      <c r="BT2239" s="0" t="n">
        <v>0</v>
      </c>
      <c r="BU2239" s="0" t="s">
        <v>7363</v>
      </c>
      <c r="BW2239" s="0" t="n">
        <v>2000</v>
      </c>
      <c r="BX2239" s="0" t="n">
        <v>2020</v>
      </c>
      <c r="BY2239" s="0" t="s">
        <v>7364</v>
      </c>
      <c r="BZ2239" s="0" t="n">
        <v>2010</v>
      </c>
      <c r="CA2239" s="0" t="n">
        <v>0.238095238095238</v>
      </c>
      <c r="CB2239" s="0" t="n">
        <v>0</v>
      </c>
      <c r="CC2239" s="0" t="n">
        <v>1</v>
      </c>
      <c r="CD2239" s="0" t="n">
        <v>-0.0377999800864374</v>
      </c>
      <c r="CE2239" s="0" t="n">
        <v>1</v>
      </c>
    </row>
    <row r="2240" customFormat="false" ht="15" hidden="false" customHeight="false" outlineLevel="0" collapsed="false">
      <c r="A2240" s="0" t="s">
        <v>7359</v>
      </c>
      <c r="B2240" s="0" t="n">
        <v>3545</v>
      </c>
      <c r="C2240" s="0" t="n">
        <v>-0.125717225710384</v>
      </c>
      <c r="D2240" s="0" t="n">
        <v>3192</v>
      </c>
      <c r="E2240" s="0" t="n">
        <f aca="false">IF(ISNUMBER($BA2240),$BA2240,IF(AND(ISNUMBER($D2240),ISNUMBER($BW2240),ISNUMBER($BX2240)),$D2240*($BX2240-$BW2240+1),""))</f>
        <v>3192</v>
      </c>
      <c r="H2240" s="0" t="s">
        <v>118</v>
      </c>
      <c r="I2240" s="0" t="s">
        <v>842</v>
      </c>
      <c r="J2240" s="0" t="n">
        <f aca="false">IF($BW2240&lt;&gt;"",$BW2240,"")</f>
        <v>2000</v>
      </c>
      <c r="K2240" s="0" t="n">
        <f aca="false">IF($BX2240&lt;&gt;"",$BX2240,"")</f>
        <v>2020</v>
      </c>
      <c r="L2240" s="0" t="n">
        <f aca="false">IF(AND(ISNUMBER($BW2240),ISNUMBER($BX2240)),($BW2240+$BX2240)/2,"")</f>
        <v>2010</v>
      </c>
      <c r="M2240" s="0" t="n">
        <f aca="false">IF($L2240&lt;&gt;"",$L2240,"")</f>
        <v>2010</v>
      </c>
      <c r="N2240" s="0" t="n">
        <f aca="false">IF(AND(ISNUMBER($BW2240),ISNUMBER($BX2240)),MIN(1,MAX(0,($BX2240-2016+1)/($BX2240-$BW2240+1))),"")</f>
        <v>0.238095238095238</v>
      </c>
      <c r="O2240" s="0" t="n">
        <f aca="false">IF(AND(ISNUMBER($BW2240),ISNUMBER($BX2240)),MIN(1,MAX(0,($BX2240-2017+1)/($BX2240-$BW2240+1))),"")</f>
        <v>0.19047619047619</v>
      </c>
      <c r="P2240" s="0" t="n">
        <f aca="false">IF(AND(ISNUMBER($BW2240),ISNUMBER($BX2240)),MIN(1,MAX(0,($BX2240-2018+1)/($BX2240-$BW2240+1))),"")</f>
        <v>0.142857142857143</v>
      </c>
      <c r="Q2240" s="0" t="n">
        <f aca="false">IF(AND(ISNUMBER($BW2240),ISNUMBER($BX2240)),MIN(1,MAX(0,($BX2240-2019+1)/($BX2240-$BW2240+1))),"")</f>
        <v>0.0952380952380952</v>
      </c>
      <c r="R2240" s="0" t="n">
        <f aca="false">IF(AND(ISNUMBER($BW2240),ISNUMBER($BX2240)),MIN(1,MAX(0,($BX2240-2016+1)/($BX2240-$BW2240+1))),"")</f>
        <v>0.238095238095238</v>
      </c>
      <c r="S2240" s="0" t="n">
        <f aca="false">IF($L2240&lt;&gt;"",IF($L2240&gt;=2015.5,1,0),"")</f>
        <v>0</v>
      </c>
      <c r="T2240" s="0" t="n">
        <f aca="false">IF($L2240&lt;&gt;"",IF($L2240&gt;=2016,1,0),"")</f>
        <v>0</v>
      </c>
      <c r="U2240" s="0" t="n">
        <f aca="false">IF(ISNUMBER($BX2240),IF($BX2240&gt;=2016,1,0),"")</f>
        <v>1</v>
      </c>
      <c r="V2240" s="0" t="n">
        <f aca="false">IF(ISNUMBER($BW2240),IF($BW2240&gt;=2016,1,0),"")</f>
        <v>0</v>
      </c>
      <c r="W2240" s="0" t="str">
        <f aca="false">IF(AND(ISNUMBER($BW2240),ISNUMBER($BX2240)),IF($BW2240&gt;=2016,"post-only",IF($BX2240&lt;2016,"pre-only","mixed")),"")</f>
        <v>mixed</v>
      </c>
      <c r="X2240" s="0" t="n">
        <f aca="false">IF(AND(ISNUMBER($BW2240),ISNUMBER($BX2240)),MIN(1,MAX(0,($BX2240-2017+1)/($BX2240-$BW2240+1))),"")</f>
        <v>0.19047619047619</v>
      </c>
      <c r="Y2240" s="0" t="n">
        <f aca="false">IF(AND(ISNUMBER($BW2240),ISNUMBER($BX2240)),MIN(1,MAX(0,($BX2240-2018+1)/($BX2240-$BW2240+1))),"")</f>
        <v>0.142857142857143</v>
      </c>
      <c r="Z2240" s="0" t="n">
        <f aca="false">IF(AND(ISNUMBER($BW2240),ISNUMBER($BX2240)),MIN(1,MAX(0,($BX2240-2019+1)/($BX2240-$BW2240+1))),"")</f>
        <v>0.0952380952380952</v>
      </c>
      <c r="AA2240" s="0" t="n">
        <f aca="false">IF(ISNUMBER($BX2240),IF($BX2240&gt;=2017,1,0),"")</f>
        <v>1</v>
      </c>
      <c r="AB2240" s="0" t="n">
        <f aca="false">IF(ISNUMBER($BX2240),IF($BX2240&gt;=2018,1,0),"")</f>
        <v>1</v>
      </c>
      <c r="AC2240" s="0" t="n">
        <f aca="false">IF(ISNUMBER($BX2240),IF($BX2240&gt;=2019,1,0),"")</f>
        <v>1</v>
      </c>
      <c r="AD2240" s="0" t="n">
        <f aca="false">IF($L2240&lt;&gt;"",IF($L2240&gt;2013,1,0),"")</f>
        <v>0</v>
      </c>
      <c r="AE2240" s="0" t="n">
        <f aca="false">IF($L2240&lt;&gt;"",1+IF($L2240&gt;2011,1,0)+IF($L2240&gt;2014,1,0),"")</f>
        <v>1</v>
      </c>
      <c r="AF2240" s="0" t="s">
        <v>87</v>
      </c>
      <c r="AG2240" s="0" t="s">
        <v>88</v>
      </c>
      <c r="AH2240" s="0" t="s">
        <v>89</v>
      </c>
      <c r="AI2240" s="0" t="s">
        <v>90</v>
      </c>
      <c r="AJ2240" s="0" t="s">
        <v>90</v>
      </c>
      <c r="AK2240" s="0" t="str">
        <f aca="false">IF(AND($CF2240&lt;&gt;"",IFERROR(INDEX(subsample_country_map!$B:$B,MATCH($CF2240,subsample_country_map!$A:$A,0)),"")&lt;&gt;""),INDEX(subsample_country_map!$B:$B,MATCH($CF2240,subsample_country_map!$A:$A,0)),INDEX(lookup!$AA:$AA,MATCH($A2240,lookup!$A:$A,0)))</f>
        <v>99_NCE</v>
      </c>
      <c r="AL2240" s="0" t="str">
        <f aca="false">IF(AND($CF2240&lt;&gt;"",IFERROR(INDEX(subsample_country_map!$C:$C,MATCH($CF2240,subsample_country_map!$A:$A,0)),"")&lt;&gt;""),INDEX(subsample_country_map!$C:$C,MATCH($CF2240,subsample_country_map!$A:$A,0)),INDEX(lookup!$AB:$AB,MATCH($A2240,lookup!$A:$A,0)))</f>
        <v>99_NCE</v>
      </c>
      <c r="AM2240" s="0" t="str">
        <f aca="false">IF(AND($CF2240&lt;&gt;"",IFERROR(INDEX(subsample_country_map!$D:$D,MATCH($CF2240,subsample_country_map!$A:$A,0)),"")&lt;&gt;""),INDEX(subsample_country_map!$D:$D,MATCH($CF2240,subsample_country_map!$A:$A,0)),INDEX(lookup!$AC:$AC,MATCH($A2240,lookup!$A:$A,0)))</f>
        <v>99_NCE</v>
      </c>
      <c r="AN2240" s="0" t="str">
        <f aca="false">IF(AND($CF2240&lt;&gt;"",IFERROR(INDEX(subsample_country_map!$E:$E,MATCH($CF2240,subsample_country_map!$A:$A,0)),"")&lt;&gt;""),INDEX(subsample_country_map!$E:$E,MATCH($CF2240,subsample_country_map!$A:$A,0)),INDEX(lookup!$AD:$AD,MATCH($A2240,lookup!$A:$A,0)))</f>
        <v>99_NCE</v>
      </c>
      <c r="AO2240" s="0" t="str">
        <f aca="false">INDEX(lookup!$Y:$Y,MATCH($A2240,lookup!$A:$A,0))</f>
        <v>1_not published</v>
      </c>
      <c r="AP2240" s="0" t="str">
        <f aca="false">INDEX(lookup!$Z:$Z,MATCH($A2240,lookup!$A:$A,0))</f>
        <v>99_NCE</v>
      </c>
      <c r="AQ2240" s="0" t="str">
        <f aca="false">INDEX(lookup!$W:$W,MATCH($A2240,lookup!$A:$A,0))</f>
        <v>1_fin/acc/econ</v>
      </c>
      <c r="AS2240" s="0" t="s">
        <v>91</v>
      </c>
      <c r="AT2240" s="0" t="s">
        <v>111</v>
      </c>
      <c r="AU2240" s="0" t="s">
        <v>93</v>
      </c>
      <c r="AV2240" s="0" t="s">
        <v>7490</v>
      </c>
      <c r="AY2240" s="0" t="s">
        <v>2242</v>
      </c>
      <c r="BA2240" s="0" t="n">
        <v>3192</v>
      </c>
      <c r="BB2240" s="0" t="s">
        <v>347</v>
      </c>
      <c r="BC2240" s="0" t="s">
        <v>358</v>
      </c>
      <c r="BD2240" s="0" t="s">
        <v>142</v>
      </c>
      <c r="BE2240" s="0" t="s">
        <v>7470</v>
      </c>
      <c r="BF2240" s="0" t="s">
        <v>7486</v>
      </c>
      <c r="BI2240" s="0" t="s">
        <v>7472</v>
      </c>
      <c r="BJ2240" s="0" t="s">
        <v>7428</v>
      </c>
      <c r="BK2240" s="0" t="s">
        <v>2362</v>
      </c>
      <c r="BL2240" s="0" t="s">
        <v>7491</v>
      </c>
      <c r="BM2240" s="0" t="s">
        <v>7375</v>
      </c>
      <c r="BN2240" s="0" t="s">
        <v>7384</v>
      </c>
      <c r="BO2240" s="0" t="s">
        <v>105</v>
      </c>
      <c r="BP2240" s="0" t="s">
        <v>7359</v>
      </c>
      <c r="BQ2240" s="0" t="s">
        <v>127</v>
      </c>
      <c r="BT2240" s="0" t="n">
        <v>0</v>
      </c>
      <c r="BU2240" s="0" t="s">
        <v>7363</v>
      </c>
      <c r="BW2240" s="0" t="n">
        <v>2000</v>
      </c>
      <c r="BX2240" s="0" t="n">
        <v>2020</v>
      </c>
      <c r="BY2240" s="0" t="s">
        <v>7364</v>
      </c>
      <c r="BZ2240" s="0" t="n">
        <v>2010</v>
      </c>
      <c r="CA2240" s="0" t="n">
        <v>0.238095238095238</v>
      </c>
      <c r="CB2240" s="0" t="n">
        <v>0</v>
      </c>
      <c r="CC2240" s="0" t="n">
        <v>1</v>
      </c>
      <c r="CD2240" s="0" t="n">
        <v>-0.126385890880046</v>
      </c>
      <c r="CE2240" s="0" t="n">
        <v>1</v>
      </c>
    </row>
    <row r="2241" customFormat="false" ht="15" hidden="false" customHeight="false" outlineLevel="0" collapsed="false">
      <c r="A2241" s="0" t="s">
        <v>7359</v>
      </c>
      <c r="B2241" s="0" t="n">
        <v>3546</v>
      </c>
      <c r="C2241" s="0" t="n">
        <v>-0.0320949075171489</v>
      </c>
      <c r="D2241" s="0" t="n">
        <v>1580</v>
      </c>
      <c r="E2241" s="0" t="n">
        <f aca="false">IF(ISNUMBER($BA2241),$BA2241,IF(AND(ISNUMBER($D2241),ISNUMBER($BW2241),ISNUMBER($BX2241)),$D2241*($BX2241-$BW2241+1),""))</f>
        <v>1580</v>
      </c>
      <c r="H2241" s="0" t="s">
        <v>118</v>
      </c>
      <c r="I2241" s="0" t="s">
        <v>842</v>
      </c>
      <c r="J2241" s="0" t="n">
        <f aca="false">IF($BW2241&lt;&gt;"",$BW2241,"")</f>
        <v>2000</v>
      </c>
      <c r="K2241" s="0" t="n">
        <f aca="false">IF($BX2241&lt;&gt;"",$BX2241,"")</f>
        <v>2020</v>
      </c>
      <c r="L2241" s="0" t="n">
        <f aca="false">IF(AND(ISNUMBER($BW2241),ISNUMBER($BX2241)),($BW2241+$BX2241)/2,"")</f>
        <v>2010</v>
      </c>
      <c r="M2241" s="0" t="n">
        <f aca="false">IF($L2241&lt;&gt;"",$L2241,"")</f>
        <v>2010</v>
      </c>
      <c r="N2241" s="0" t="n">
        <f aca="false">IF(AND(ISNUMBER($BW2241),ISNUMBER($BX2241)),MIN(1,MAX(0,($BX2241-2016+1)/($BX2241-$BW2241+1))),"")</f>
        <v>0.238095238095238</v>
      </c>
      <c r="O2241" s="0" t="n">
        <f aca="false">IF(AND(ISNUMBER($BW2241),ISNUMBER($BX2241)),MIN(1,MAX(0,($BX2241-2017+1)/($BX2241-$BW2241+1))),"")</f>
        <v>0.19047619047619</v>
      </c>
      <c r="P2241" s="0" t="n">
        <f aca="false">IF(AND(ISNUMBER($BW2241),ISNUMBER($BX2241)),MIN(1,MAX(0,($BX2241-2018+1)/($BX2241-$BW2241+1))),"")</f>
        <v>0.142857142857143</v>
      </c>
      <c r="Q2241" s="0" t="n">
        <f aca="false">IF(AND(ISNUMBER($BW2241),ISNUMBER($BX2241)),MIN(1,MAX(0,($BX2241-2019+1)/($BX2241-$BW2241+1))),"")</f>
        <v>0.0952380952380952</v>
      </c>
      <c r="R2241" s="0" t="n">
        <f aca="false">IF(AND(ISNUMBER($BW2241),ISNUMBER($BX2241)),MIN(1,MAX(0,($BX2241-2016+1)/($BX2241-$BW2241+1))),"")</f>
        <v>0.238095238095238</v>
      </c>
      <c r="S2241" s="0" t="n">
        <f aca="false">IF($L2241&lt;&gt;"",IF($L2241&gt;=2015.5,1,0),"")</f>
        <v>0</v>
      </c>
      <c r="T2241" s="0" t="n">
        <f aca="false">IF($L2241&lt;&gt;"",IF($L2241&gt;=2016,1,0),"")</f>
        <v>0</v>
      </c>
      <c r="U2241" s="0" t="n">
        <f aca="false">IF(ISNUMBER($BX2241),IF($BX2241&gt;=2016,1,0),"")</f>
        <v>1</v>
      </c>
      <c r="V2241" s="0" t="n">
        <f aca="false">IF(ISNUMBER($BW2241),IF($BW2241&gt;=2016,1,0),"")</f>
        <v>0</v>
      </c>
      <c r="W2241" s="0" t="str">
        <f aca="false">IF(AND(ISNUMBER($BW2241),ISNUMBER($BX2241)),IF($BW2241&gt;=2016,"post-only",IF($BX2241&lt;2016,"pre-only","mixed")),"")</f>
        <v>mixed</v>
      </c>
      <c r="X2241" s="0" t="n">
        <f aca="false">IF(AND(ISNUMBER($BW2241),ISNUMBER($BX2241)),MIN(1,MAX(0,($BX2241-2017+1)/($BX2241-$BW2241+1))),"")</f>
        <v>0.19047619047619</v>
      </c>
      <c r="Y2241" s="0" t="n">
        <f aca="false">IF(AND(ISNUMBER($BW2241),ISNUMBER($BX2241)),MIN(1,MAX(0,($BX2241-2018+1)/($BX2241-$BW2241+1))),"")</f>
        <v>0.142857142857143</v>
      </c>
      <c r="Z2241" s="0" t="n">
        <f aca="false">IF(AND(ISNUMBER($BW2241),ISNUMBER($BX2241)),MIN(1,MAX(0,($BX2241-2019+1)/($BX2241-$BW2241+1))),"")</f>
        <v>0.0952380952380952</v>
      </c>
      <c r="AA2241" s="0" t="n">
        <f aca="false">IF(ISNUMBER($BX2241),IF($BX2241&gt;=2017,1,0),"")</f>
        <v>1</v>
      </c>
      <c r="AB2241" s="0" t="n">
        <f aca="false">IF(ISNUMBER($BX2241),IF($BX2241&gt;=2018,1,0),"")</f>
        <v>1</v>
      </c>
      <c r="AC2241" s="0" t="n">
        <f aca="false">IF(ISNUMBER($BX2241),IF($BX2241&gt;=2019,1,0),"")</f>
        <v>1</v>
      </c>
      <c r="AD2241" s="0" t="n">
        <f aca="false">IF($L2241&lt;&gt;"",IF($L2241&gt;2013,1,0),"")</f>
        <v>0</v>
      </c>
      <c r="AE2241" s="0" t="n">
        <f aca="false">IF($L2241&lt;&gt;"",1+IF($L2241&gt;2011,1,0)+IF($L2241&gt;2014,1,0),"")</f>
        <v>1</v>
      </c>
      <c r="AF2241" s="0" t="s">
        <v>87</v>
      </c>
      <c r="AG2241" s="0" t="s">
        <v>88</v>
      </c>
      <c r="AH2241" s="0" t="s">
        <v>89</v>
      </c>
      <c r="AI2241" s="0" t="s">
        <v>90</v>
      </c>
      <c r="AJ2241" s="0" t="s">
        <v>90</v>
      </c>
      <c r="AK2241" s="0" t="str">
        <f aca="false">IF(AND($CF2241&lt;&gt;"",IFERROR(INDEX(subsample_country_map!$B:$B,MATCH($CF2241,subsample_country_map!$A:$A,0)),"")&lt;&gt;""),INDEX(subsample_country_map!$B:$B,MATCH($CF2241,subsample_country_map!$A:$A,0)),INDEX(lookup!$AA:$AA,MATCH($A2241,lookup!$A:$A,0)))</f>
        <v>99_NCE</v>
      </c>
      <c r="AL2241" s="0" t="str">
        <f aca="false">IF(AND($CF2241&lt;&gt;"",IFERROR(INDEX(subsample_country_map!$C:$C,MATCH($CF2241,subsample_country_map!$A:$A,0)),"")&lt;&gt;""),INDEX(subsample_country_map!$C:$C,MATCH($CF2241,subsample_country_map!$A:$A,0)),INDEX(lookup!$AB:$AB,MATCH($A2241,lookup!$A:$A,0)))</f>
        <v>99_NCE</v>
      </c>
      <c r="AM2241" s="0" t="str">
        <f aca="false">IF(AND($CF2241&lt;&gt;"",IFERROR(INDEX(subsample_country_map!$D:$D,MATCH($CF2241,subsample_country_map!$A:$A,0)),"")&lt;&gt;""),INDEX(subsample_country_map!$D:$D,MATCH($CF2241,subsample_country_map!$A:$A,0)),INDEX(lookup!$AC:$AC,MATCH($A2241,lookup!$A:$A,0)))</f>
        <v>99_NCE</v>
      </c>
      <c r="AN2241" s="0" t="str">
        <f aca="false">IF(AND($CF2241&lt;&gt;"",IFERROR(INDEX(subsample_country_map!$E:$E,MATCH($CF2241,subsample_country_map!$A:$A,0)),"")&lt;&gt;""),INDEX(subsample_country_map!$E:$E,MATCH($CF2241,subsample_country_map!$A:$A,0)),INDEX(lookup!$AD:$AD,MATCH($A2241,lookup!$A:$A,0)))</f>
        <v>99_NCE</v>
      </c>
      <c r="AO2241" s="0" t="str">
        <f aca="false">INDEX(lookup!$Y:$Y,MATCH($A2241,lookup!$A:$A,0))</f>
        <v>1_not published</v>
      </c>
      <c r="AP2241" s="0" t="str">
        <f aca="false">INDEX(lookup!$Z:$Z,MATCH($A2241,lookup!$A:$A,0))</f>
        <v>99_NCE</v>
      </c>
      <c r="AQ2241" s="0" t="str">
        <f aca="false">INDEX(lookup!$W:$W,MATCH($A2241,lookup!$A:$A,0))</f>
        <v>1_fin/acc/econ</v>
      </c>
      <c r="AS2241" s="0" t="s">
        <v>91</v>
      </c>
      <c r="AT2241" s="0" t="s">
        <v>111</v>
      </c>
      <c r="AU2241" s="0" t="s">
        <v>93</v>
      </c>
      <c r="AV2241" s="0" t="s">
        <v>3232</v>
      </c>
      <c r="AY2241" s="0" t="s">
        <v>7492</v>
      </c>
      <c r="BA2241" s="0" t="n">
        <v>1580</v>
      </c>
      <c r="BB2241" s="0" t="s">
        <v>347</v>
      </c>
      <c r="BC2241" s="0" t="s">
        <v>358</v>
      </c>
      <c r="BD2241" s="0" t="s">
        <v>142</v>
      </c>
      <c r="BE2241" s="0" t="s">
        <v>7470</v>
      </c>
      <c r="BF2241" s="0" t="s">
        <v>7493</v>
      </c>
      <c r="BI2241" s="0" t="s">
        <v>7472</v>
      </c>
      <c r="BJ2241" s="0" t="s">
        <v>7432</v>
      </c>
      <c r="BK2241" s="0" t="s">
        <v>2362</v>
      </c>
      <c r="BL2241" s="0" t="s">
        <v>7494</v>
      </c>
      <c r="BM2241" s="0" t="s">
        <v>7362</v>
      </c>
      <c r="BN2241" s="0" t="s">
        <v>104</v>
      </c>
      <c r="BO2241" s="0" t="s">
        <v>105</v>
      </c>
      <c r="BP2241" s="0" t="s">
        <v>7359</v>
      </c>
      <c r="BQ2241" s="0" t="s">
        <v>127</v>
      </c>
      <c r="BT2241" s="0" t="n">
        <v>0</v>
      </c>
      <c r="BU2241" s="0" t="s">
        <v>7363</v>
      </c>
      <c r="BW2241" s="0" t="n">
        <v>2000</v>
      </c>
      <c r="BX2241" s="0" t="n">
        <v>2020</v>
      </c>
      <c r="BY2241" s="0" t="s">
        <v>7364</v>
      </c>
      <c r="BZ2241" s="0" t="n">
        <v>2010</v>
      </c>
      <c r="CA2241" s="0" t="n">
        <v>0.238095238095238</v>
      </c>
      <c r="CB2241" s="0" t="n">
        <v>0</v>
      </c>
      <c r="CC2241" s="0" t="n">
        <v>1</v>
      </c>
      <c r="CD2241" s="0" t="n">
        <v>-0.0321059344736476</v>
      </c>
      <c r="CE2241" s="0" t="n">
        <v>1</v>
      </c>
    </row>
    <row r="2242" customFormat="false" ht="15" hidden="false" customHeight="false" outlineLevel="0" collapsed="false">
      <c r="A2242" s="0" t="s">
        <v>7359</v>
      </c>
      <c r="B2242" s="0" t="n">
        <v>3547</v>
      </c>
      <c r="C2242" s="0" t="n">
        <v>0.00562091123720904</v>
      </c>
      <c r="D2242" s="0" t="n">
        <v>1548</v>
      </c>
      <c r="E2242" s="0" t="n">
        <f aca="false">IF(ISNUMBER($BA2242),$BA2242,IF(AND(ISNUMBER($D2242),ISNUMBER($BW2242),ISNUMBER($BX2242)),$D2242*($BX2242-$BW2242+1),""))</f>
        <v>1548</v>
      </c>
      <c r="H2242" s="0" t="s">
        <v>118</v>
      </c>
      <c r="I2242" s="0" t="s">
        <v>842</v>
      </c>
      <c r="J2242" s="0" t="n">
        <f aca="false">IF($BW2242&lt;&gt;"",$BW2242,"")</f>
        <v>2000</v>
      </c>
      <c r="K2242" s="0" t="n">
        <f aca="false">IF($BX2242&lt;&gt;"",$BX2242,"")</f>
        <v>2020</v>
      </c>
      <c r="L2242" s="0" t="n">
        <f aca="false">IF(AND(ISNUMBER($BW2242),ISNUMBER($BX2242)),($BW2242+$BX2242)/2,"")</f>
        <v>2010</v>
      </c>
      <c r="M2242" s="0" t="n">
        <f aca="false">IF($L2242&lt;&gt;"",$L2242,"")</f>
        <v>2010</v>
      </c>
      <c r="N2242" s="0" t="n">
        <f aca="false">IF(AND(ISNUMBER($BW2242),ISNUMBER($BX2242)),MIN(1,MAX(0,($BX2242-2016+1)/($BX2242-$BW2242+1))),"")</f>
        <v>0.238095238095238</v>
      </c>
      <c r="O2242" s="0" t="n">
        <f aca="false">IF(AND(ISNUMBER($BW2242),ISNUMBER($BX2242)),MIN(1,MAX(0,($BX2242-2017+1)/($BX2242-$BW2242+1))),"")</f>
        <v>0.19047619047619</v>
      </c>
      <c r="P2242" s="0" t="n">
        <f aca="false">IF(AND(ISNUMBER($BW2242),ISNUMBER($BX2242)),MIN(1,MAX(0,($BX2242-2018+1)/($BX2242-$BW2242+1))),"")</f>
        <v>0.142857142857143</v>
      </c>
      <c r="Q2242" s="0" t="n">
        <f aca="false">IF(AND(ISNUMBER($BW2242),ISNUMBER($BX2242)),MIN(1,MAX(0,($BX2242-2019+1)/($BX2242-$BW2242+1))),"")</f>
        <v>0.0952380952380952</v>
      </c>
      <c r="R2242" s="0" t="n">
        <f aca="false">IF(AND(ISNUMBER($BW2242),ISNUMBER($BX2242)),MIN(1,MAX(0,($BX2242-2016+1)/($BX2242-$BW2242+1))),"")</f>
        <v>0.238095238095238</v>
      </c>
      <c r="S2242" s="0" t="n">
        <f aca="false">IF($L2242&lt;&gt;"",IF($L2242&gt;=2015.5,1,0),"")</f>
        <v>0</v>
      </c>
      <c r="T2242" s="0" t="n">
        <f aca="false">IF($L2242&lt;&gt;"",IF($L2242&gt;=2016,1,0),"")</f>
        <v>0</v>
      </c>
      <c r="U2242" s="0" t="n">
        <f aca="false">IF(ISNUMBER($BX2242),IF($BX2242&gt;=2016,1,0),"")</f>
        <v>1</v>
      </c>
      <c r="V2242" s="0" t="n">
        <f aca="false">IF(ISNUMBER($BW2242),IF($BW2242&gt;=2016,1,0),"")</f>
        <v>0</v>
      </c>
      <c r="W2242" s="0" t="str">
        <f aca="false">IF(AND(ISNUMBER($BW2242),ISNUMBER($BX2242)),IF($BW2242&gt;=2016,"post-only",IF($BX2242&lt;2016,"pre-only","mixed")),"")</f>
        <v>mixed</v>
      </c>
      <c r="X2242" s="0" t="n">
        <f aca="false">IF(AND(ISNUMBER($BW2242),ISNUMBER($BX2242)),MIN(1,MAX(0,($BX2242-2017+1)/($BX2242-$BW2242+1))),"")</f>
        <v>0.19047619047619</v>
      </c>
      <c r="Y2242" s="0" t="n">
        <f aca="false">IF(AND(ISNUMBER($BW2242),ISNUMBER($BX2242)),MIN(1,MAX(0,($BX2242-2018+1)/($BX2242-$BW2242+1))),"")</f>
        <v>0.142857142857143</v>
      </c>
      <c r="Z2242" s="0" t="n">
        <f aca="false">IF(AND(ISNUMBER($BW2242),ISNUMBER($BX2242)),MIN(1,MAX(0,($BX2242-2019+1)/($BX2242-$BW2242+1))),"")</f>
        <v>0.0952380952380952</v>
      </c>
      <c r="AA2242" s="0" t="n">
        <f aca="false">IF(ISNUMBER($BX2242),IF($BX2242&gt;=2017,1,0),"")</f>
        <v>1</v>
      </c>
      <c r="AB2242" s="0" t="n">
        <f aca="false">IF(ISNUMBER($BX2242),IF($BX2242&gt;=2018,1,0),"")</f>
        <v>1</v>
      </c>
      <c r="AC2242" s="0" t="n">
        <f aca="false">IF(ISNUMBER($BX2242),IF($BX2242&gt;=2019,1,0),"")</f>
        <v>1</v>
      </c>
      <c r="AD2242" s="0" t="n">
        <f aca="false">IF($L2242&lt;&gt;"",IF($L2242&gt;2013,1,0),"")</f>
        <v>0</v>
      </c>
      <c r="AE2242" s="0" t="n">
        <f aca="false">IF($L2242&lt;&gt;"",1+IF($L2242&gt;2011,1,0)+IF($L2242&gt;2014,1,0),"")</f>
        <v>1</v>
      </c>
      <c r="AF2242" s="0" t="s">
        <v>87</v>
      </c>
      <c r="AG2242" s="0" t="s">
        <v>88</v>
      </c>
      <c r="AH2242" s="0" t="s">
        <v>89</v>
      </c>
      <c r="AI2242" s="0" t="s">
        <v>90</v>
      </c>
      <c r="AJ2242" s="0" t="s">
        <v>90</v>
      </c>
      <c r="AK2242" s="0" t="str">
        <f aca="false">IF(AND($CF2242&lt;&gt;"",IFERROR(INDEX(subsample_country_map!$B:$B,MATCH($CF2242,subsample_country_map!$A:$A,0)),"")&lt;&gt;""),INDEX(subsample_country_map!$B:$B,MATCH($CF2242,subsample_country_map!$A:$A,0)),INDEX(lookup!$AA:$AA,MATCH($A2242,lookup!$A:$A,0)))</f>
        <v>99_NCE</v>
      </c>
      <c r="AL2242" s="0" t="str">
        <f aca="false">IF(AND($CF2242&lt;&gt;"",IFERROR(INDEX(subsample_country_map!$C:$C,MATCH($CF2242,subsample_country_map!$A:$A,0)),"")&lt;&gt;""),INDEX(subsample_country_map!$C:$C,MATCH($CF2242,subsample_country_map!$A:$A,0)),INDEX(lookup!$AB:$AB,MATCH($A2242,lookup!$A:$A,0)))</f>
        <v>99_NCE</v>
      </c>
      <c r="AM2242" s="0" t="str">
        <f aca="false">IF(AND($CF2242&lt;&gt;"",IFERROR(INDEX(subsample_country_map!$D:$D,MATCH($CF2242,subsample_country_map!$A:$A,0)),"")&lt;&gt;""),INDEX(subsample_country_map!$D:$D,MATCH($CF2242,subsample_country_map!$A:$A,0)),INDEX(lookup!$AC:$AC,MATCH($A2242,lookup!$A:$A,0)))</f>
        <v>99_NCE</v>
      </c>
      <c r="AN2242" s="0" t="str">
        <f aca="false">IF(AND($CF2242&lt;&gt;"",IFERROR(INDEX(subsample_country_map!$E:$E,MATCH($CF2242,subsample_country_map!$A:$A,0)),"")&lt;&gt;""),INDEX(subsample_country_map!$E:$E,MATCH($CF2242,subsample_country_map!$A:$A,0)),INDEX(lookup!$AD:$AD,MATCH($A2242,lookup!$A:$A,0)))</f>
        <v>99_NCE</v>
      </c>
      <c r="AO2242" s="0" t="str">
        <f aca="false">INDEX(lookup!$Y:$Y,MATCH($A2242,lookup!$A:$A,0))</f>
        <v>1_not published</v>
      </c>
      <c r="AP2242" s="0" t="str">
        <f aca="false">INDEX(lookup!$Z:$Z,MATCH($A2242,lookup!$A:$A,0))</f>
        <v>99_NCE</v>
      </c>
      <c r="AQ2242" s="0" t="str">
        <f aca="false">INDEX(lookup!$W:$W,MATCH($A2242,lookup!$A:$A,0))</f>
        <v>1_fin/acc/econ</v>
      </c>
      <c r="AS2242" s="0" t="s">
        <v>91</v>
      </c>
      <c r="AT2242" s="0" t="s">
        <v>111</v>
      </c>
      <c r="AU2242" s="0" t="s">
        <v>93</v>
      </c>
      <c r="AV2242" s="0" t="s">
        <v>2242</v>
      </c>
      <c r="AY2242" s="0" t="s">
        <v>7495</v>
      </c>
      <c r="BA2242" s="0" t="n">
        <v>1548</v>
      </c>
      <c r="BB2242" s="0" t="s">
        <v>347</v>
      </c>
      <c r="BC2242" s="0" t="s">
        <v>358</v>
      </c>
      <c r="BD2242" s="0" t="s">
        <v>142</v>
      </c>
      <c r="BE2242" s="0" t="s">
        <v>7470</v>
      </c>
      <c r="BF2242" s="0" t="s">
        <v>7493</v>
      </c>
      <c r="BI2242" s="0" t="s">
        <v>7472</v>
      </c>
      <c r="BJ2242" s="0" t="s">
        <v>7435</v>
      </c>
      <c r="BK2242" s="0" t="s">
        <v>2362</v>
      </c>
      <c r="BL2242" s="0" t="s">
        <v>7496</v>
      </c>
      <c r="BM2242" s="0" t="s">
        <v>7375</v>
      </c>
      <c r="BN2242" s="0" t="s">
        <v>104</v>
      </c>
      <c r="BO2242" s="0" t="s">
        <v>105</v>
      </c>
      <c r="BP2242" s="0" t="s">
        <v>7359</v>
      </c>
      <c r="BQ2242" s="0" t="s">
        <v>127</v>
      </c>
      <c r="BT2242" s="0" t="n">
        <v>0</v>
      </c>
      <c r="BU2242" s="0" t="s">
        <v>7363</v>
      </c>
      <c r="BW2242" s="0" t="n">
        <v>2000</v>
      </c>
      <c r="BX2242" s="0" t="n">
        <v>2020</v>
      </c>
      <c r="BY2242" s="0" t="s">
        <v>7364</v>
      </c>
      <c r="BZ2242" s="0" t="n">
        <v>2010</v>
      </c>
      <c r="CA2242" s="0" t="n">
        <v>0.238095238095238</v>
      </c>
      <c r="CB2242" s="0" t="n">
        <v>0</v>
      </c>
      <c r="CC2242" s="0" t="n">
        <v>1</v>
      </c>
      <c r="CD2242" s="0" t="n">
        <v>0.00562097043522613</v>
      </c>
      <c r="CE2242" s="0" t="n">
        <v>1</v>
      </c>
    </row>
    <row r="2243" customFormat="false" ht="15" hidden="false" customHeight="false" outlineLevel="0" collapsed="false">
      <c r="A2243" s="0" t="s">
        <v>7359</v>
      </c>
      <c r="B2243" s="0" t="n">
        <v>3548</v>
      </c>
      <c r="C2243" s="0" t="n">
        <v>-0.00622373090987422</v>
      </c>
      <c r="D2243" s="0" t="n">
        <v>1574</v>
      </c>
      <c r="E2243" s="0" t="n">
        <f aca="false">IF(ISNUMBER($BA2243),$BA2243,IF(AND(ISNUMBER($D2243),ISNUMBER($BW2243),ISNUMBER($BX2243)),$D2243*($BX2243-$BW2243+1),""))</f>
        <v>1574</v>
      </c>
      <c r="H2243" s="0" t="s">
        <v>118</v>
      </c>
      <c r="I2243" s="0" t="s">
        <v>842</v>
      </c>
      <c r="J2243" s="0" t="n">
        <f aca="false">IF($BW2243&lt;&gt;"",$BW2243,"")</f>
        <v>2000</v>
      </c>
      <c r="K2243" s="0" t="n">
        <f aca="false">IF($BX2243&lt;&gt;"",$BX2243,"")</f>
        <v>2020</v>
      </c>
      <c r="L2243" s="0" t="n">
        <f aca="false">IF(AND(ISNUMBER($BW2243),ISNUMBER($BX2243)),($BW2243+$BX2243)/2,"")</f>
        <v>2010</v>
      </c>
      <c r="M2243" s="0" t="n">
        <f aca="false">IF($L2243&lt;&gt;"",$L2243,"")</f>
        <v>2010</v>
      </c>
      <c r="N2243" s="0" t="n">
        <f aca="false">IF(AND(ISNUMBER($BW2243),ISNUMBER($BX2243)),MIN(1,MAX(0,($BX2243-2016+1)/($BX2243-$BW2243+1))),"")</f>
        <v>0.238095238095238</v>
      </c>
      <c r="O2243" s="0" t="n">
        <f aca="false">IF(AND(ISNUMBER($BW2243),ISNUMBER($BX2243)),MIN(1,MAX(0,($BX2243-2017+1)/($BX2243-$BW2243+1))),"")</f>
        <v>0.19047619047619</v>
      </c>
      <c r="P2243" s="0" t="n">
        <f aca="false">IF(AND(ISNUMBER($BW2243),ISNUMBER($BX2243)),MIN(1,MAX(0,($BX2243-2018+1)/($BX2243-$BW2243+1))),"")</f>
        <v>0.142857142857143</v>
      </c>
      <c r="Q2243" s="0" t="n">
        <f aca="false">IF(AND(ISNUMBER($BW2243),ISNUMBER($BX2243)),MIN(1,MAX(0,($BX2243-2019+1)/($BX2243-$BW2243+1))),"")</f>
        <v>0.0952380952380952</v>
      </c>
      <c r="R2243" s="0" t="n">
        <f aca="false">IF(AND(ISNUMBER($BW2243),ISNUMBER($BX2243)),MIN(1,MAX(0,($BX2243-2016+1)/($BX2243-$BW2243+1))),"")</f>
        <v>0.238095238095238</v>
      </c>
      <c r="S2243" s="0" t="n">
        <f aca="false">IF($L2243&lt;&gt;"",IF($L2243&gt;=2015.5,1,0),"")</f>
        <v>0</v>
      </c>
      <c r="T2243" s="0" t="n">
        <f aca="false">IF($L2243&lt;&gt;"",IF($L2243&gt;=2016,1,0),"")</f>
        <v>0</v>
      </c>
      <c r="U2243" s="0" t="n">
        <f aca="false">IF(ISNUMBER($BX2243),IF($BX2243&gt;=2016,1,0),"")</f>
        <v>1</v>
      </c>
      <c r="V2243" s="0" t="n">
        <f aca="false">IF(ISNUMBER($BW2243),IF($BW2243&gt;=2016,1,0),"")</f>
        <v>0</v>
      </c>
      <c r="W2243" s="0" t="str">
        <f aca="false">IF(AND(ISNUMBER($BW2243),ISNUMBER($BX2243)),IF($BW2243&gt;=2016,"post-only",IF($BX2243&lt;2016,"pre-only","mixed")),"")</f>
        <v>mixed</v>
      </c>
      <c r="X2243" s="0" t="n">
        <f aca="false">IF(AND(ISNUMBER($BW2243),ISNUMBER($BX2243)),MIN(1,MAX(0,($BX2243-2017+1)/($BX2243-$BW2243+1))),"")</f>
        <v>0.19047619047619</v>
      </c>
      <c r="Y2243" s="0" t="n">
        <f aca="false">IF(AND(ISNUMBER($BW2243),ISNUMBER($BX2243)),MIN(1,MAX(0,($BX2243-2018+1)/($BX2243-$BW2243+1))),"")</f>
        <v>0.142857142857143</v>
      </c>
      <c r="Z2243" s="0" t="n">
        <f aca="false">IF(AND(ISNUMBER($BW2243),ISNUMBER($BX2243)),MIN(1,MAX(0,($BX2243-2019+1)/($BX2243-$BW2243+1))),"")</f>
        <v>0.0952380952380952</v>
      </c>
      <c r="AA2243" s="0" t="n">
        <f aca="false">IF(ISNUMBER($BX2243),IF($BX2243&gt;=2017,1,0),"")</f>
        <v>1</v>
      </c>
      <c r="AB2243" s="0" t="n">
        <f aca="false">IF(ISNUMBER($BX2243),IF($BX2243&gt;=2018,1,0),"")</f>
        <v>1</v>
      </c>
      <c r="AC2243" s="0" t="n">
        <f aca="false">IF(ISNUMBER($BX2243),IF($BX2243&gt;=2019,1,0),"")</f>
        <v>1</v>
      </c>
      <c r="AD2243" s="0" t="n">
        <f aca="false">IF($L2243&lt;&gt;"",IF($L2243&gt;2013,1,0),"")</f>
        <v>0</v>
      </c>
      <c r="AE2243" s="0" t="n">
        <f aca="false">IF($L2243&lt;&gt;"",1+IF($L2243&gt;2011,1,0)+IF($L2243&gt;2014,1,0),"")</f>
        <v>1</v>
      </c>
      <c r="AF2243" s="0" t="s">
        <v>87</v>
      </c>
      <c r="AG2243" s="0" t="s">
        <v>88</v>
      </c>
      <c r="AH2243" s="0" t="s">
        <v>89</v>
      </c>
      <c r="AI2243" s="0" t="s">
        <v>90</v>
      </c>
      <c r="AJ2243" s="0" t="s">
        <v>90</v>
      </c>
      <c r="AK2243" s="0" t="str">
        <f aca="false">IF(AND($CF2243&lt;&gt;"",IFERROR(INDEX(subsample_country_map!$B:$B,MATCH($CF2243,subsample_country_map!$A:$A,0)),"")&lt;&gt;""),INDEX(subsample_country_map!$B:$B,MATCH($CF2243,subsample_country_map!$A:$A,0)),INDEX(lookup!$AA:$AA,MATCH($A2243,lookup!$A:$A,0)))</f>
        <v>99_NCE</v>
      </c>
      <c r="AL2243" s="0" t="str">
        <f aca="false">IF(AND($CF2243&lt;&gt;"",IFERROR(INDEX(subsample_country_map!$C:$C,MATCH($CF2243,subsample_country_map!$A:$A,0)),"")&lt;&gt;""),INDEX(subsample_country_map!$C:$C,MATCH($CF2243,subsample_country_map!$A:$A,0)),INDEX(lookup!$AB:$AB,MATCH($A2243,lookup!$A:$A,0)))</f>
        <v>99_NCE</v>
      </c>
      <c r="AM2243" s="0" t="str">
        <f aca="false">IF(AND($CF2243&lt;&gt;"",IFERROR(INDEX(subsample_country_map!$D:$D,MATCH($CF2243,subsample_country_map!$A:$A,0)),"")&lt;&gt;""),INDEX(subsample_country_map!$D:$D,MATCH($CF2243,subsample_country_map!$A:$A,0)),INDEX(lookup!$AC:$AC,MATCH($A2243,lookup!$A:$A,0)))</f>
        <v>99_NCE</v>
      </c>
      <c r="AN2243" s="0" t="str">
        <f aca="false">IF(AND($CF2243&lt;&gt;"",IFERROR(INDEX(subsample_country_map!$E:$E,MATCH($CF2243,subsample_country_map!$A:$A,0)),"")&lt;&gt;""),INDEX(subsample_country_map!$E:$E,MATCH($CF2243,subsample_country_map!$A:$A,0)),INDEX(lookup!$AD:$AD,MATCH($A2243,lookup!$A:$A,0)))</f>
        <v>99_NCE</v>
      </c>
      <c r="AO2243" s="0" t="str">
        <f aca="false">INDEX(lookup!$Y:$Y,MATCH($A2243,lookup!$A:$A,0))</f>
        <v>1_not published</v>
      </c>
      <c r="AP2243" s="0" t="str">
        <f aca="false">INDEX(lookup!$Z:$Z,MATCH($A2243,lookup!$A:$A,0))</f>
        <v>99_NCE</v>
      </c>
      <c r="AQ2243" s="0" t="str">
        <f aca="false">INDEX(lookup!$W:$W,MATCH($A2243,lookup!$A:$A,0))</f>
        <v>1_fin/acc/econ</v>
      </c>
      <c r="AS2243" s="0" t="s">
        <v>91</v>
      </c>
      <c r="AT2243" s="0" t="s">
        <v>111</v>
      </c>
      <c r="AU2243" s="0" t="s">
        <v>93</v>
      </c>
      <c r="AV2243" s="0" t="s">
        <v>2369</v>
      </c>
      <c r="AY2243" s="0" t="s">
        <v>7497</v>
      </c>
      <c r="BA2243" s="0" t="n">
        <v>1574</v>
      </c>
      <c r="BB2243" s="0" t="s">
        <v>347</v>
      </c>
      <c r="BC2243" s="0" t="s">
        <v>358</v>
      </c>
      <c r="BD2243" s="0" t="s">
        <v>142</v>
      </c>
      <c r="BE2243" s="0" t="s">
        <v>7470</v>
      </c>
      <c r="BF2243" s="0" t="s">
        <v>7493</v>
      </c>
      <c r="BI2243" s="0" t="s">
        <v>7472</v>
      </c>
      <c r="BJ2243" s="0" t="s">
        <v>7438</v>
      </c>
      <c r="BK2243" s="0" t="s">
        <v>2362</v>
      </c>
      <c r="BL2243" s="0" t="s">
        <v>7498</v>
      </c>
      <c r="BM2243" s="0" t="s">
        <v>7362</v>
      </c>
      <c r="BN2243" s="0" t="s">
        <v>7384</v>
      </c>
      <c r="BO2243" s="0" t="s">
        <v>105</v>
      </c>
      <c r="BP2243" s="0" t="s">
        <v>7359</v>
      </c>
      <c r="BQ2243" s="0" t="s">
        <v>127</v>
      </c>
      <c r="BT2243" s="0" t="n">
        <v>0</v>
      </c>
      <c r="BU2243" s="0" t="s">
        <v>7363</v>
      </c>
      <c r="BW2243" s="0" t="n">
        <v>2000</v>
      </c>
      <c r="BX2243" s="0" t="n">
        <v>2020</v>
      </c>
      <c r="BY2243" s="0" t="s">
        <v>7364</v>
      </c>
      <c r="BZ2243" s="0" t="n">
        <v>2010</v>
      </c>
      <c r="CA2243" s="0" t="n">
        <v>0.238095238095238</v>
      </c>
      <c r="CB2243" s="0" t="n">
        <v>0</v>
      </c>
      <c r="CC2243" s="0" t="n">
        <v>1</v>
      </c>
      <c r="CD2243" s="0" t="n">
        <v>-0.00622381127012074</v>
      </c>
      <c r="CE2243" s="0" t="n">
        <v>1</v>
      </c>
    </row>
    <row r="2244" customFormat="false" ht="15" hidden="false" customHeight="false" outlineLevel="0" collapsed="false">
      <c r="A2244" s="0" t="s">
        <v>7359</v>
      </c>
      <c r="B2244" s="0" t="n">
        <v>3549</v>
      </c>
      <c r="C2244" s="0" t="n">
        <v>0.00462196566370505</v>
      </c>
      <c r="D2244" s="0" t="n">
        <v>1542</v>
      </c>
      <c r="E2244" s="0" t="n">
        <f aca="false">IF(ISNUMBER($BA2244),$BA2244,IF(AND(ISNUMBER($D2244),ISNUMBER($BW2244),ISNUMBER($BX2244)),$D2244*($BX2244-$BW2244+1),""))</f>
        <v>1542</v>
      </c>
      <c r="H2244" s="0" t="s">
        <v>118</v>
      </c>
      <c r="I2244" s="0" t="s">
        <v>842</v>
      </c>
      <c r="J2244" s="0" t="n">
        <f aca="false">IF($BW2244&lt;&gt;"",$BW2244,"")</f>
        <v>2000</v>
      </c>
      <c r="K2244" s="0" t="n">
        <f aca="false">IF($BX2244&lt;&gt;"",$BX2244,"")</f>
        <v>2020</v>
      </c>
      <c r="L2244" s="0" t="n">
        <f aca="false">IF(AND(ISNUMBER($BW2244),ISNUMBER($BX2244)),($BW2244+$BX2244)/2,"")</f>
        <v>2010</v>
      </c>
      <c r="M2244" s="0" t="n">
        <f aca="false">IF($L2244&lt;&gt;"",$L2244,"")</f>
        <v>2010</v>
      </c>
      <c r="N2244" s="0" t="n">
        <f aca="false">IF(AND(ISNUMBER($BW2244),ISNUMBER($BX2244)),MIN(1,MAX(0,($BX2244-2016+1)/($BX2244-$BW2244+1))),"")</f>
        <v>0.238095238095238</v>
      </c>
      <c r="O2244" s="0" t="n">
        <f aca="false">IF(AND(ISNUMBER($BW2244),ISNUMBER($BX2244)),MIN(1,MAX(0,($BX2244-2017+1)/($BX2244-$BW2244+1))),"")</f>
        <v>0.19047619047619</v>
      </c>
      <c r="P2244" s="0" t="n">
        <f aca="false">IF(AND(ISNUMBER($BW2244),ISNUMBER($BX2244)),MIN(1,MAX(0,($BX2244-2018+1)/($BX2244-$BW2244+1))),"")</f>
        <v>0.142857142857143</v>
      </c>
      <c r="Q2244" s="0" t="n">
        <f aca="false">IF(AND(ISNUMBER($BW2244),ISNUMBER($BX2244)),MIN(1,MAX(0,($BX2244-2019+1)/($BX2244-$BW2244+1))),"")</f>
        <v>0.0952380952380952</v>
      </c>
      <c r="R2244" s="0" t="n">
        <f aca="false">IF(AND(ISNUMBER($BW2244),ISNUMBER($BX2244)),MIN(1,MAX(0,($BX2244-2016+1)/($BX2244-$BW2244+1))),"")</f>
        <v>0.238095238095238</v>
      </c>
      <c r="S2244" s="0" t="n">
        <f aca="false">IF($L2244&lt;&gt;"",IF($L2244&gt;=2015.5,1,0),"")</f>
        <v>0</v>
      </c>
      <c r="T2244" s="0" t="n">
        <f aca="false">IF($L2244&lt;&gt;"",IF($L2244&gt;=2016,1,0),"")</f>
        <v>0</v>
      </c>
      <c r="U2244" s="0" t="n">
        <f aca="false">IF(ISNUMBER($BX2244),IF($BX2244&gt;=2016,1,0),"")</f>
        <v>1</v>
      </c>
      <c r="V2244" s="0" t="n">
        <f aca="false">IF(ISNUMBER($BW2244),IF($BW2244&gt;=2016,1,0),"")</f>
        <v>0</v>
      </c>
      <c r="W2244" s="0" t="str">
        <f aca="false">IF(AND(ISNUMBER($BW2244),ISNUMBER($BX2244)),IF($BW2244&gt;=2016,"post-only",IF($BX2244&lt;2016,"pre-only","mixed")),"")</f>
        <v>mixed</v>
      </c>
      <c r="X2244" s="0" t="n">
        <f aca="false">IF(AND(ISNUMBER($BW2244),ISNUMBER($BX2244)),MIN(1,MAX(0,($BX2244-2017+1)/($BX2244-$BW2244+1))),"")</f>
        <v>0.19047619047619</v>
      </c>
      <c r="Y2244" s="0" t="n">
        <f aca="false">IF(AND(ISNUMBER($BW2244),ISNUMBER($BX2244)),MIN(1,MAX(0,($BX2244-2018+1)/($BX2244-$BW2244+1))),"")</f>
        <v>0.142857142857143</v>
      </c>
      <c r="Z2244" s="0" t="n">
        <f aca="false">IF(AND(ISNUMBER($BW2244),ISNUMBER($BX2244)),MIN(1,MAX(0,($BX2244-2019+1)/($BX2244-$BW2244+1))),"")</f>
        <v>0.0952380952380952</v>
      </c>
      <c r="AA2244" s="0" t="n">
        <f aca="false">IF(ISNUMBER($BX2244),IF($BX2244&gt;=2017,1,0),"")</f>
        <v>1</v>
      </c>
      <c r="AB2244" s="0" t="n">
        <f aca="false">IF(ISNUMBER($BX2244),IF($BX2244&gt;=2018,1,0),"")</f>
        <v>1</v>
      </c>
      <c r="AC2244" s="0" t="n">
        <f aca="false">IF(ISNUMBER($BX2244),IF($BX2244&gt;=2019,1,0),"")</f>
        <v>1</v>
      </c>
      <c r="AD2244" s="0" t="n">
        <f aca="false">IF($L2244&lt;&gt;"",IF($L2244&gt;2013,1,0),"")</f>
        <v>0</v>
      </c>
      <c r="AE2244" s="0" t="n">
        <f aca="false">IF($L2244&lt;&gt;"",1+IF($L2244&gt;2011,1,0)+IF($L2244&gt;2014,1,0),"")</f>
        <v>1</v>
      </c>
      <c r="AF2244" s="0" t="s">
        <v>87</v>
      </c>
      <c r="AG2244" s="0" t="s">
        <v>88</v>
      </c>
      <c r="AH2244" s="0" t="s">
        <v>89</v>
      </c>
      <c r="AI2244" s="0" t="s">
        <v>90</v>
      </c>
      <c r="AJ2244" s="0" t="s">
        <v>90</v>
      </c>
      <c r="AK2244" s="0" t="str">
        <f aca="false">IF(AND($CF2244&lt;&gt;"",IFERROR(INDEX(subsample_country_map!$B:$B,MATCH($CF2244,subsample_country_map!$A:$A,0)),"")&lt;&gt;""),INDEX(subsample_country_map!$B:$B,MATCH($CF2244,subsample_country_map!$A:$A,0)),INDEX(lookup!$AA:$AA,MATCH($A2244,lookup!$A:$A,0)))</f>
        <v>99_NCE</v>
      </c>
      <c r="AL2244" s="0" t="str">
        <f aca="false">IF(AND($CF2244&lt;&gt;"",IFERROR(INDEX(subsample_country_map!$C:$C,MATCH($CF2244,subsample_country_map!$A:$A,0)),"")&lt;&gt;""),INDEX(subsample_country_map!$C:$C,MATCH($CF2244,subsample_country_map!$A:$A,0)),INDEX(lookup!$AB:$AB,MATCH($A2244,lookup!$A:$A,0)))</f>
        <v>99_NCE</v>
      </c>
      <c r="AM2244" s="0" t="str">
        <f aca="false">IF(AND($CF2244&lt;&gt;"",IFERROR(INDEX(subsample_country_map!$D:$D,MATCH($CF2244,subsample_country_map!$A:$A,0)),"")&lt;&gt;""),INDEX(subsample_country_map!$D:$D,MATCH($CF2244,subsample_country_map!$A:$A,0)),INDEX(lookup!$AC:$AC,MATCH($A2244,lookup!$A:$A,0)))</f>
        <v>99_NCE</v>
      </c>
      <c r="AN2244" s="0" t="str">
        <f aca="false">IF(AND($CF2244&lt;&gt;"",IFERROR(INDEX(subsample_country_map!$E:$E,MATCH($CF2244,subsample_country_map!$A:$A,0)),"")&lt;&gt;""),INDEX(subsample_country_map!$E:$E,MATCH($CF2244,subsample_country_map!$A:$A,0)),INDEX(lookup!$AD:$AD,MATCH($A2244,lookup!$A:$A,0)))</f>
        <v>99_NCE</v>
      </c>
      <c r="AO2244" s="0" t="str">
        <f aca="false">INDEX(lookup!$Y:$Y,MATCH($A2244,lookup!$A:$A,0))</f>
        <v>1_not published</v>
      </c>
      <c r="AP2244" s="0" t="str">
        <f aca="false">INDEX(lookup!$Z:$Z,MATCH($A2244,lookup!$A:$A,0))</f>
        <v>99_NCE</v>
      </c>
      <c r="AQ2244" s="0" t="str">
        <f aca="false">INDEX(lookup!$W:$W,MATCH($A2244,lookup!$A:$A,0))</f>
        <v>1_fin/acc/econ</v>
      </c>
      <c r="AS2244" s="0" t="s">
        <v>91</v>
      </c>
      <c r="AT2244" s="0" t="s">
        <v>111</v>
      </c>
      <c r="AU2244" s="0" t="s">
        <v>93</v>
      </c>
      <c r="AV2244" s="0" t="s">
        <v>239</v>
      </c>
      <c r="AY2244" s="0" t="s">
        <v>7499</v>
      </c>
      <c r="BA2244" s="0" t="n">
        <v>1542</v>
      </c>
      <c r="BB2244" s="0" t="s">
        <v>347</v>
      </c>
      <c r="BC2244" s="0" t="s">
        <v>358</v>
      </c>
      <c r="BD2244" s="0" t="s">
        <v>142</v>
      </c>
      <c r="BE2244" s="0" t="s">
        <v>7470</v>
      </c>
      <c r="BF2244" s="0" t="s">
        <v>7493</v>
      </c>
      <c r="BI2244" s="0" t="s">
        <v>7472</v>
      </c>
      <c r="BJ2244" s="0" t="s">
        <v>7441</v>
      </c>
      <c r="BK2244" s="0" t="s">
        <v>2362</v>
      </c>
      <c r="BL2244" s="0" t="s">
        <v>7500</v>
      </c>
      <c r="BM2244" s="0" t="s">
        <v>7375</v>
      </c>
      <c r="BN2244" s="0" t="s">
        <v>7384</v>
      </c>
      <c r="BO2244" s="0" t="s">
        <v>105</v>
      </c>
      <c r="BP2244" s="0" t="s">
        <v>7359</v>
      </c>
      <c r="BQ2244" s="0" t="s">
        <v>127</v>
      </c>
      <c r="BT2244" s="0" t="n">
        <v>0</v>
      </c>
      <c r="BU2244" s="0" t="s">
        <v>7363</v>
      </c>
      <c r="BW2244" s="0" t="n">
        <v>2000</v>
      </c>
      <c r="BX2244" s="0" t="n">
        <v>2020</v>
      </c>
      <c r="BY2244" s="0" t="s">
        <v>7364</v>
      </c>
      <c r="BZ2244" s="0" t="n">
        <v>2010</v>
      </c>
      <c r="CA2244" s="0" t="n">
        <v>0.238095238095238</v>
      </c>
      <c r="CB2244" s="0" t="n">
        <v>0</v>
      </c>
      <c r="CC2244" s="0" t="n">
        <v>1</v>
      </c>
      <c r="CD2244" s="0" t="n">
        <v>0.00462199857647668</v>
      </c>
      <c r="CE2244" s="0" t="n">
        <v>1</v>
      </c>
    </row>
    <row r="2245" customFormat="false" ht="15" hidden="false" customHeight="false" outlineLevel="0" collapsed="false">
      <c r="A2245" s="0" t="s">
        <v>7359</v>
      </c>
      <c r="B2245" s="0" t="n">
        <v>3550</v>
      </c>
      <c r="C2245" s="0" t="n">
        <v>-0.0349557781042973</v>
      </c>
      <c r="D2245" s="0" t="n">
        <v>7811</v>
      </c>
      <c r="E2245" s="0" t="n">
        <f aca="false">IF(ISNUMBER($BA2245),$BA2245,IF(AND(ISNUMBER($D2245),ISNUMBER($BW2245),ISNUMBER($BX2245)),$D2245*($BX2245-$BW2245+1),""))</f>
        <v>7811</v>
      </c>
      <c r="H2245" s="0" t="s">
        <v>118</v>
      </c>
      <c r="I2245" s="0" t="s">
        <v>842</v>
      </c>
      <c r="J2245" s="0" t="n">
        <f aca="false">IF($BW2245&lt;&gt;"",$BW2245,"")</f>
        <v>2000</v>
      </c>
      <c r="K2245" s="0" t="n">
        <f aca="false">IF($BX2245&lt;&gt;"",$BX2245,"")</f>
        <v>2020</v>
      </c>
      <c r="L2245" s="0" t="n">
        <f aca="false">IF(AND(ISNUMBER($BW2245),ISNUMBER($BX2245)),($BW2245+$BX2245)/2,"")</f>
        <v>2010</v>
      </c>
      <c r="M2245" s="0" t="n">
        <f aca="false">IF($L2245&lt;&gt;"",$L2245,"")</f>
        <v>2010</v>
      </c>
      <c r="N2245" s="0" t="n">
        <f aca="false">IF(AND(ISNUMBER($BW2245),ISNUMBER($BX2245)),MIN(1,MAX(0,($BX2245-2016+1)/($BX2245-$BW2245+1))),"")</f>
        <v>0.238095238095238</v>
      </c>
      <c r="O2245" s="0" t="n">
        <f aca="false">IF(AND(ISNUMBER($BW2245),ISNUMBER($BX2245)),MIN(1,MAX(0,($BX2245-2017+1)/($BX2245-$BW2245+1))),"")</f>
        <v>0.19047619047619</v>
      </c>
      <c r="P2245" s="0" t="n">
        <f aca="false">IF(AND(ISNUMBER($BW2245),ISNUMBER($BX2245)),MIN(1,MAX(0,($BX2245-2018+1)/($BX2245-$BW2245+1))),"")</f>
        <v>0.142857142857143</v>
      </c>
      <c r="Q2245" s="0" t="n">
        <f aca="false">IF(AND(ISNUMBER($BW2245),ISNUMBER($BX2245)),MIN(1,MAX(0,($BX2245-2019+1)/($BX2245-$BW2245+1))),"")</f>
        <v>0.0952380952380952</v>
      </c>
      <c r="R2245" s="0" t="n">
        <f aca="false">IF(AND(ISNUMBER($BW2245),ISNUMBER($BX2245)),MIN(1,MAX(0,($BX2245-2016+1)/($BX2245-$BW2245+1))),"")</f>
        <v>0.238095238095238</v>
      </c>
      <c r="S2245" s="0" t="n">
        <f aca="false">IF($L2245&lt;&gt;"",IF($L2245&gt;=2015.5,1,0),"")</f>
        <v>0</v>
      </c>
      <c r="T2245" s="0" t="n">
        <f aca="false">IF($L2245&lt;&gt;"",IF($L2245&gt;=2016,1,0),"")</f>
        <v>0</v>
      </c>
      <c r="U2245" s="0" t="n">
        <f aca="false">IF(ISNUMBER($BX2245),IF($BX2245&gt;=2016,1,0),"")</f>
        <v>1</v>
      </c>
      <c r="V2245" s="0" t="n">
        <f aca="false">IF(ISNUMBER($BW2245),IF($BW2245&gt;=2016,1,0),"")</f>
        <v>0</v>
      </c>
      <c r="W2245" s="0" t="str">
        <f aca="false">IF(AND(ISNUMBER($BW2245),ISNUMBER($BX2245)),IF($BW2245&gt;=2016,"post-only",IF($BX2245&lt;2016,"pre-only","mixed")),"")</f>
        <v>mixed</v>
      </c>
      <c r="X2245" s="0" t="n">
        <f aca="false">IF(AND(ISNUMBER($BW2245),ISNUMBER($BX2245)),MIN(1,MAX(0,($BX2245-2017+1)/($BX2245-$BW2245+1))),"")</f>
        <v>0.19047619047619</v>
      </c>
      <c r="Y2245" s="0" t="n">
        <f aca="false">IF(AND(ISNUMBER($BW2245),ISNUMBER($BX2245)),MIN(1,MAX(0,($BX2245-2018+1)/($BX2245-$BW2245+1))),"")</f>
        <v>0.142857142857143</v>
      </c>
      <c r="Z2245" s="0" t="n">
        <f aca="false">IF(AND(ISNUMBER($BW2245),ISNUMBER($BX2245)),MIN(1,MAX(0,($BX2245-2019+1)/($BX2245-$BW2245+1))),"")</f>
        <v>0.0952380952380952</v>
      </c>
      <c r="AA2245" s="0" t="n">
        <f aca="false">IF(ISNUMBER($BX2245),IF($BX2245&gt;=2017,1,0),"")</f>
        <v>1</v>
      </c>
      <c r="AB2245" s="0" t="n">
        <f aca="false">IF(ISNUMBER($BX2245),IF($BX2245&gt;=2018,1,0),"")</f>
        <v>1</v>
      </c>
      <c r="AC2245" s="0" t="n">
        <f aca="false">IF(ISNUMBER($BX2245),IF($BX2245&gt;=2019,1,0),"")</f>
        <v>1</v>
      </c>
      <c r="AD2245" s="0" t="n">
        <f aca="false">IF($L2245&lt;&gt;"",IF($L2245&gt;2013,1,0),"")</f>
        <v>0</v>
      </c>
      <c r="AE2245" s="0" t="n">
        <f aca="false">IF($L2245&lt;&gt;"",1+IF($L2245&gt;2011,1,0)+IF($L2245&gt;2014,1,0),"")</f>
        <v>1</v>
      </c>
      <c r="AF2245" s="0" t="s">
        <v>87</v>
      </c>
      <c r="AG2245" s="0" t="s">
        <v>88</v>
      </c>
      <c r="AH2245" s="0" t="s">
        <v>89</v>
      </c>
      <c r="AI2245" s="0" t="s">
        <v>90</v>
      </c>
      <c r="AJ2245" s="0" t="s">
        <v>90</v>
      </c>
      <c r="AK2245" s="0" t="str">
        <f aca="false">IF(AND($CF2245&lt;&gt;"",IFERROR(INDEX(subsample_country_map!$B:$B,MATCH($CF2245,subsample_country_map!$A:$A,0)),"")&lt;&gt;""),INDEX(subsample_country_map!$B:$B,MATCH($CF2245,subsample_country_map!$A:$A,0)),INDEX(lookup!$AA:$AA,MATCH($A2245,lookup!$A:$A,0)))</f>
        <v>99_NCE</v>
      </c>
      <c r="AL2245" s="0" t="str">
        <f aca="false">IF(AND($CF2245&lt;&gt;"",IFERROR(INDEX(subsample_country_map!$C:$C,MATCH($CF2245,subsample_country_map!$A:$A,0)),"")&lt;&gt;""),INDEX(subsample_country_map!$C:$C,MATCH($CF2245,subsample_country_map!$A:$A,0)),INDEX(lookup!$AB:$AB,MATCH($A2245,lookup!$A:$A,0)))</f>
        <v>99_NCE</v>
      </c>
      <c r="AM2245" s="0" t="str">
        <f aca="false">IF(AND($CF2245&lt;&gt;"",IFERROR(INDEX(subsample_country_map!$D:$D,MATCH($CF2245,subsample_country_map!$A:$A,0)),"")&lt;&gt;""),INDEX(subsample_country_map!$D:$D,MATCH($CF2245,subsample_country_map!$A:$A,0)),INDEX(lookup!$AC:$AC,MATCH($A2245,lookup!$A:$A,0)))</f>
        <v>99_NCE</v>
      </c>
      <c r="AN2245" s="0" t="str">
        <f aca="false">IF(AND($CF2245&lt;&gt;"",IFERROR(INDEX(subsample_country_map!$E:$E,MATCH($CF2245,subsample_country_map!$A:$A,0)),"")&lt;&gt;""),INDEX(subsample_country_map!$E:$E,MATCH($CF2245,subsample_country_map!$A:$A,0)),INDEX(lookup!$AD:$AD,MATCH($A2245,lookup!$A:$A,0)))</f>
        <v>99_NCE</v>
      </c>
      <c r="AO2245" s="0" t="str">
        <f aca="false">INDEX(lookup!$Y:$Y,MATCH($A2245,lookup!$A:$A,0))</f>
        <v>1_not published</v>
      </c>
      <c r="AP2245" s="0" t="str">
        <f aca="false">INDEX(lookup!$Z:$Z,MATCH($A2245,lookup!$A:$A,0))</f>
        <v>99_NCE</v>
      </c>
      <c r="AQ2245" s="0" t="str">
        <f aca="false">INDEX(lookup!$W:$W,MATCH($A2245,lookup!$A:$A,0))</f>
        <v>1_fin/acc/econ</v>
      </c>
      <c r="AS2245" s="0" t="s">
        <v>91</v>
      </c>
      <c r="AT2245" s="0" t="s">
        <v>111</v>
      </c>
      <c r="AU2245" s="0" t="s">
        <v>93</v>
      </c>
      <c r="AV2245" s="0" t="s">
        <v>3122</v>
      </c>
      <c r="AY2245" s="0" t="s">
        <v>425</v>
      </c>
      <c r="BA2245" s="0" t="n">
        <v>7811</v>
      </c>
      <c r="BB2245" s="0" t="s">
        <v>347</v>
      </c>
      <c r="BC2245" s="0" t="s">
        <v>358</v>
      </c>
      <c r="BD2245" s="0" t="s">
        <v>142</v>
      </c>
      <c r="BE2245" s="0" t="s">
        <v>7501</v>
      </c>
      <c r="BF2245" s="0" t="s">
        <v>7471</v>
      </c>
      <c r="BI2245" s="0" t="s">
        <v>7502</v>
      </c>
      <c r="BJ2245" s="0" t="s">
        <v>7401</v>
      </c>
      <c r="BK2245" s="0" t="s">
        <v>2375</v>
      </c>
      <c r="BL2245" s="0" t="s">
        <v>7503</v>
      </c>
      <c r="BM2245" s="0" t="s">
        <v>7362</v>
      </c>
      <c r="BN2245" s="0" t="s">
        <v>104</v>
      </c>
      <c r="BO2245" s="0" t="s">
        <v>105</v>
      </c>
      <c r="BP2245" s="0" t="s">
        <v>7359</v>
      </c>
      <c r="BQ2245" s="0" t="s">
        <v>127</v>
      </c>
      <c r="BT2245" s="0" t="n">
        <v>0</v>
      </c>
      <c r="BU2245" s="0" t="s">
        <v>7363</v>
      </c>
      <c r="BW2245" s="0" t="n">
        <v>2000</v>
      </c>
      <c r="BX2245" s="0" t="n">
        <v>2020</v>
      </c>
      <c r="BY2245" s="0" t="s">
        <v>7364</v>
      </c>
      <c r="BZ2245" s="0" t="n">
        <v>2010</v>
      </c>
      <c r="CA2245" s="0" t="n">
        <v>0.238095238095238</v>
      </c>
      <c r="CB2245" s="0" t="n">
        <v>0</v>
      </c>
      <c r="CC2245" s="0" t="n">
        <v>1</v>
      </c>
      <c r="CD2245" s="0" t="n">
        <v>-0.0349700261148591</v>
      </c>
      <c r="CE2245" s="0" t="n">
        <v>1</v>
      </c>
    </row>
    <row r="2246" customFormat="false" ht="15" hidden="false" customHeight="false" outlineLevel="0" collapsed="false">
      <c r="A2246" s="0" t="s">
        <v>7359</v>
      </c>
      <c r="B2246" s="0" t="n">
        <v>3551</v>
      </c>
      <c r="C2246" s="0" t="n">
        <v>-0.0251326281259246</v>
      </c>
      <c r="D2246" s="0" t="n">
        <v>7546</v>
      </c>
      <c r="E2246" s="0" t="n">
        <f aca="false">IF(ISNUMBER($BA2246),$BA2246,IF(AND(ISNUMBER($D2246),ISNUMBER($BW2246),ISNUMBER($BX2246)),$D2246*($BX2246-$BW2246+1),""))</f>
        <v>7546</v>
      </c>
      <c r="H2246" s="0" t="s">
        <v>118</v>
      </c>
      <c r="I2246" s="0" t="s">
        <v>842</v>
      </c>
      <c r="J2246" s="0" t="n">
        <f aca="false">IF($BW2246&lt;&gt;"",$BW2246,"")</f>
        <v>2000</v>
      </c>
      <c r="K2246" s="0" t="n">
        <f aca="false">IF($BX2246&lt;&gt;"",$BX2246,"")</f>
        <v>2020</v>
      </c>
      <c r="L2246" s="0" t="n">
        <f aca="false">IF(AND(ISNUMBER($BW2246),ISNUMBER($BX2246)),($BW2246+$BX2246)/2,"")</f>
        <v>2010</v>
      </c>
      <c r="M2246" s="0" t="n">
        <f aca="false">IF($L2246&lt;&gt;"",$L2246,"")</f>
        <v>2010</v>
      </c>
      <c r="N2246" s="0" t="n">
        <f aca="false">IF(AND(ISNUMBER($BW2246),ISNUMBER($BX2246)),MIN(1,MAX(0,($BX2246-2016+1)/($BX2246-$BW2246+1))),"")</f>
        <v>0.238095238095238</v>
      </c>
      <c r="O2246" s="0" t="n">
        <f aca="false">IF(AND(ISNUMBER($BW2246),ISNUMBER($BX2246)),MIN(1,MAX(0,($BX2246-2017+1)/($BX2246-$BW2246+1))),"")</f>
        <v>0.19047619047619</v>
      </c>
      <c r="P2246" s="0" t="n">
        <f aca="false">IF(AND(ISNUMBER($BW2246),ISNUMBER($BX2246)),MIN(1,MAX(0,($BX2246-2018+1)/($BX2246-$BW2246+1))),"")</f>
        <v>0.142857142857143</v>
      </c>
      <c r="Q2246" s="0" t="n">
        <f aca="false">IF(AND(ISNUMBER($BW2246),ISNUMBER($BX2246)),MIN(1,MAX(0,($BX2246-2019+1)/($BX2246-$BW2246+1))),"")</f>
        <v>0.0952380952380952</v>
      </c>
      <c r="R2246" s="0" t="n">
        <f aca="false">IF(AND(ISNUMBER($BW2246),ISNUMBER($BX2246)),MIN(1,MAX(0,($BX2246-2016+1)/($BX2246-$BW2246+1))),"")</f>
        <v>0.238095238095238</v>
      </c>
      <c r="S2246" s="0" t="n">
        <f aca="false">IF($L2246&lt;&gt;"",IF($L2246&gt;=2015.5,1,0),"")</f>
        <v>0</v>
      </c>
      <c r="T2246" s="0" t="n">
        <f aca="false">IF($L2246&lt;&gt;"",IF($L2246&gt;=2016,1,0),"")</f>
        <v>0</v>
      </c>
      <c r="U2246" s="0" t="n">
        <f aca="false">IF(ISNUMBER($BX2246),IF($BX2246&gt;=2016,1,0),"")</f>
        <v>1</v>
      </c>
      <c r="V2246" s="0" t="n">
        <f aca="false">IF(ISNUMBER($BW2246),IF($BW2246&gt;=2016,1,0),"")</f>
        <v>0</v>
      </c>
      <c r="W2246" s="0" t="str">
        <f aca="false">IF(AND(ISNUMBER($BW2246),ISNUMBER($BX2246)),IF($BW2246&gt;=2016,"post-only",IF($BX2246&lt;2016,"pre-only","mixed")),"")</f>
        <v>mixed</v>
      </c>
      <c r="X2246" s="0" t="n">
        <f aca="false">IF(AND(ISNUMBER($BW2246),ISNUMBER($BX2246)),MIN(1,MAX(0,($BX2246-2017+1)/($BX2246-$BW2246+1))),"")</f>
        <v>0.19047619047619</v>
      </c>
      <c r="Y2246" s="0" t="n">
        <f aca="false">IF(AND(ISNUMBER($BW2246),ISNUMBER($BX2246)),MIN(1,MAX(0,($BX2246-2018+1)/($BX2246-$BW2246+1))),"")</f>
        <v>0.142857142857143</v>
      </c>
      <c r="Z2246" s="0" t="n">
        <f aca="false">IF(AND(ISNUMBER($BW2246),ISNUMBER($BX2246)),MIN(1,MAX(0,($BX2246-2019+1)/($BX2246-$BW2246+1))),"")</f>
        <v>0.0952380952380952</v>
      </c>
      <c r="AA2246" s="0" t="n">
        <f aca="false">IF(ISNUMBER($BX2246),IF($BX2246&gt;=2017,1,0),"")</f>
        <v>1</v>
      </c>
      <c r="AB2246" s="0" t="n">
        <f aca="false">IF(ISNUMBER($BX2246),IF($BX2246&gt;=2018,1,0),"")</f>
        <v>1</v>
      </c>
      <c r="AC2246" s="0" t="n">
        <f aca="false">IF(ISNUMBER($BX2246),IF($BX2246&gt;=2019,1,0),"")</f>
        <v>1</v>
      </c>
      <c r="AD2246" s="0" t="n">
        <f aca="false">IF($L2246&lt;&gt;"",IF($L2246&gt;2013,1,0),"")</f>
        <v>0</v>
      </c>
      <c r="AE2246" s="0" t="n">
        <f aca="false">IF($L2246&lt;&gt;"",1+IF($L2246&gt;2011,1,0)+IF($L2246&gt;2014,1,0),"")</f>
        <v>1</v>
      </c>
      <c r="AF2246" s="0" t="s">
        <v>87</v>
      </c>
      <c r="AG2246" s="0" t="s">
        <v>88</v>
      </c>
      <c r="AH2246" s="0" t="s">
        <v>89</v>
      </c>
      <c r="AI2246" s="0" t="s">
        <v>90</v>
      </c>
      <c r="AJ2246" s="0" t="s">
        <v>90</v>
      </c>
      <c r="AK2246" s="0" t="str">
        <f aca="false">IF(AND($CF2246&lt;&gt;"",IFERROR(INDEX(subsample_country_map!$B:$B,MATCH($CF2246,subsample_country_map!$A:$A,0)),"")&lt;&gt;""),INDEX(subsample_country_map!$B:$B,MATCH($CF2246,subsample_country_map!$A:$A,0)),INDEX(lookup!$AA:$AA,MATCH($A2246,lookup!$A:$A,0)))</f>
        <v>99_NCE</v>
      </c>
      <c r="AL2246" s="0" t="str">
        <f aca="false">IF(AND($CF2246&lt;&gt;"",IFERROR(INDEX(subsample_country_map!$C:$C,MATCH($CF2246,subsample_country_map!$A:$A,0)),"")&lt;&gt;""),INDEX(subsample_country_map!$C:$C,MATCH($CF2246,subsample_country_map!$A:$A,0)),INDEX(lookup!$AB:$AB,MATCH($A2246,lookup!$A:$A,0)))</f>
        <v>99_NCE</v>
      </c>
      <c r="AM2246" s="0" t="str">
        <f aca="false">IF(AND($CF2246&lt;&gt;"",IFERROR(INDEX(subsample_country_map!$D:$D,MATCH($CF2246,subsample_country_map!$A:$A,0)),"")&lt;&gt;""),INDEX(subsample_country_map!$D:$D,MATCH($CF2246,subsample_country_map!$A:$A,0)),INDEX(lookup!$AC:$AC,MATCH($A2246,lookup!$A:$A,0)))</f>
        <v>99_NCE</v>
      </c>
      <c r="AN2246" s="0" t="str">
        <f aca="false">IF(AND($CF2246&lt;&gt;"",IFERROR(INDEX(subsample_country_map!$E:$E,MATCH($CF2246,subsample_country_map!$A:$A,0)),"")&lt;&gt;""),INDEX(subsample_country_map!$E:$E,MATCH($CF2246,subsample_country_map!$A:$A,0)),INDEX(lookup!$AD:$AD,MATCH($A2246,lookup!$A:$A,0)))</f>
        <v>99_NCE</v>
      </c>
      <c r="AO2246" s="0" t="str">
        <f aca="false">INDEX(lookup!$Y:$Y,MATCH($A2246,lookup!$A:$A,0))</f>
        <v>1_not published</v>
      </c>
      <c r="AP2246" s="0" t="str">
        <f aca="false">INDEX(lookup!$Z:$Z,MATCH($A2246,lookup!$A:$A,0))</f>
        <v>99_NCE</v>
      </c>
      <c r="AQ2246" s="0" t="str">
        <f aca="false">INDEX(lookup!$W:$W,MATCH($A2246,lookup!$A:$A,0))</f>
        <v>1_fin/acc/econ</v>
      </c>
      <c r="AS2246" s="0" t="s">
        <v>91</v>
      </c>
      <c r="AT2246" s="0" t="s">
        <v>111</v>
      </c>
      <c r="AU2246" s="0" t="s">
        <v>93</v>
      </c>
      <c r="AV2246" s="0" t="s">
        <v>3578</v>
      </c>
      <c r="AY2246" s="0" t="s">
        <v>2318</v>
      </c>
      <c r="BA2246" s="0" t="n">
        <v>7546</v>
      </c>
      <c r="BB2246" s="0" t="s">
        <v>347</v>
      </c>
      <c r="BC2246" s="0" t="s">
        <v>358</v>
      </c>
      <c r="BD2246" s="0" t="s">
        <v>142</v>
      </c>
      <c r="BE2246" s="0" t="s">
        <v>7501</v>
      </c>
      <c r="BF2246" s="0" t="s">
        <v>7471</v>
      </c>
      <c r="BI2246" s="0" t="s">
        <v>7502</v>
      </c>
      <c r="BJ2246" s="0" t="s">
        <v>7403</v>
      </c>
      <c r="BK2246" s="0" t="s">
        <v>2375</v>
      </c>
      <c r="BL2246" s="0" t="s">
        <v>7504</v>
      </c>
      <c r="BM2246" s="0" t="s">
        <v>7375</v>
      </c>
      <c r="BN2246" s="0" t="s">
        <v>104</v>
      </c>
      <c r="BO2246" s="0" t="s">
        <v>105</v>
      </c>
      <c r="BP2246" s="0" t="s">
        <v>7359</v>
      </c>
      <c r="BQ2246" s="0" t="s">
        <v>127</v>
      </c>
      <c r="BT2246" s="0" t="n">
        <v>0</v>
      </c>
      <c r="BU2246" s="0" t="s">
        <v>7363</v>
      </c>
      <c r="BW2246" s="0" t="n">
        <v>2000</v>
      </c>
      <c r="BX2246" s="0" t="n">
        <v>2020</v>
      </c>
      <c r="BY2246" s="0" t="s">
        <v>7364</v>
      </c>
      <c r="BZ2246" s="0" t="n">
        <v>2010</v>
      </c>
      <c r="CA2246" s="0" t="n">
        <v>0.238095238095238</v>
      </c>
      <c r="CB2246" s="0" t="n">
        <v>0</v>
      </c>
      <c r="CC2246" s="0" t="n">
        <v>1</v>
      </c>
      <c r="CD2246" s="0" t="n">
        <v>-0.0251379217987606</v>
      </c>
      <c r="CE2246" s="0" t="n">
        <v>1</v>
      </c>
    </row>
    <row r="2247" customFormat="false" ht="15" hidden="false" customHeight="false" outlineLevel="0" collapsed="false">
      <c r="A2247" s="0" t="s">
        <v>7359</v>
      </c>
      <c r="B2247" s="0" t="n">
        <v>3552</v>
      </c>
      <c r="C2247" s="0" t="n">
        <v>-0.0243293772453163</v>
      </c>
      <c r="D2247" s="0" t="n">
        <v>7767</v>
      </c>
      <c r="E2247" s="0" t="n">
        <f aca="false">IF(ISNUMBER($BA2247),$BA2247,IF(AND(ISNUMBER($D2247),ISNUMBER($BW2247),ISNUMBER($BX2247)),$D2247*($BX2247-$BW2247+1),""))</f>
        <v>7767</v>
      </c>
      <c r="H2247" s="0" t="s">
        <v>118</v>
      </c>
      <c r="I2247" s="0" t="s">
        <v>842</v>
      </c>
      <c r="J2247" s="0" t="n">
        <f aca="false">IF($BW2247&lt;&gt;"",$BW2247,"")</f>
        <v>2000</v>
      </c>
      <c r="K2247" s="0" t="n">
        <f aca="false">IF($BX2247&lt;&gt;"",$BX2247,"")</f>
        <v>2020</v>
      </c>
      <c r="L2247" s="0" t="n">
        <f aca="false">IF(AND(ISNUMBER($BW2247),ISNUMBER($BX2247)),($BW2247+$BX2247)/2,"")</f>
        <v>2010</v>
      </c>
      <c r="M2247" s="0" t="n">
        <f aca="false">IF($L2247&lt;&gt;"",$L2247,"")</f>
        <v>2010</v>
      </c>
      <c r="N2247" s="0" t="n">
        <f aca="false">IF(AND(ISNUMBER($BW2247),ISNUMBER($BX2247)),MIN(1,MAX(0,($BX2247-2016+1)/($BX2247-$BW2247+1))),"")</f>
        <v>0.238095238095238</v>
      </c>
      <c r="O2247" s="0" t="n">
        <f aca="false">IF(AND(ISNUMBER($BW2247),ISNUMBER($BX2247)),MIN(1,MAX(0,($BX2247-2017+1)/($BX2247-$BW2247+1))),"")</f>
        <v>0.19047619047619</v>
      </c>
      <c r="P2247" s="0" t="n">
        <f aca="false">IF(AND(ISNUMBER($BW2247),ISNUMBER($BX2247)),MIN(1,MAX(0,($BX2247-2018+1)/($BX2247-$BW2247+1))),"")</f>
        <v>0.142857142857143</v>
      </c>
      <c r="Q2247" s="0" t="n">
        <f aca="false">IF(AND(ISNUMBER($BW2247),ISNUMBER($BX2247)),MIN(1,MAX(0,($BX2247-2019+1)/($BX2247-$BW2247+1))),"")</f>
        <v>0.0952380952380952</v>
      </c>
      <c r="R2247" s="0" t="n">
        <f aca="false">IF(AND(ISNUMBER($BW2247),ISNUMBER($BX2247)),MIN(1,MAX(0,($BX2247-2016+1)/($BX2247-$BW2247+1))),"")</f>
        <v>0.238095238095238</v>
      </c>
      <c r="S2247" s="0" t="n">
        <f aca="false">IF($L2247&lt;&gt;"",IF($L2247&gt;=2015.5,1,0),"")</f>
        <v>0</v>
      </c>
      <c r="T2247" s="0" t="n">
        <f aca="false">IF($L2247&lt;&gt;"",IF($L2247&gt;=2016,1,0),"")</f>
        <v>0</v>
      </c>
      <c r="U2247" s="0" t="n">
        <f aca="false">IF(ISNUMBER($BX2247),IF($BX2247&gt;=2016,1,0),"")</f>
        <v>1</v>
      </c>
      <c r="V2247" s="0" t="n">
        <f aca="false">IF(ISNUMBER($BW2247),IF($BW2247&gt;=2016,1,0),"")</f>
        <v>0</v>
      </c>
      <c r="W2247" s="0" t="str">
        <f aca="false">IF(AND(ISNUMBER($BW2247),ISNUMBER($BX2247)),IF($BW2247&gt;=2016,"post-only",IF($BX2247&lt;2016,"pre-only","mixed")),"")</f>
        <v>mixed</v>
      </c>
      <c r="X2247" s="0" t="n">
        <f aca="false">IF(AND(ISNUMBER($BW2247),ISNUMBER($BX2247)),MIN(1,MAX(0,($BX2247-2017+1)/($BX2247-$BW2247+1))),"")</f>
        <v>0.19047619047619</v>
      </c>
      <c r="Y2247" s="0" t="n">
        <f aca="false">IF(AND(ISNUMBER($BW2247),ISNUMBER($BX2247)),MIN(1,MAX(0,($BX2247-2018+1)/($BX2247-$BW2247+1))),"")</f>
        <v>0.142857142857143</v>
      </c>
      <c r="Z2247" s="0" t="n">
        <f aca="false">IF(AND(ISNUMBER($BW2247),ISNUMBER($BX2247)),MIN(1,MAX(0,($BX2247-2019+1)/($BX2247-$BW2247+1))),"")</f>
        <v>0.0952380952380952</v>
      </c>
      <c r="AA2247" s="0" t="n">
        <f aca="false">IF(ISNUMBER($BX2247),IF($BX2247&gt;=2017,1,0),"")</f>
        <v>1</v>
      </c>
      <c r="AB2247" s="0" t="n">
        <f aca="false">IF(ISNUMBER($BX2247),IF($BX2247&gt;=2018,1,0),"")</f>
        <v>1</v>
      </c>
      <c r="AC2247" s="0" t="n">
        <f aca="false">IF(ISNUMBER($BX2247),IF($BX2247&gt;=2019,1,0),"")</f>
        <v>1</v>
      </c>
      <c r="AD2247" s="0" t="n">
        <f aca="false">IF($L2247&lt;&gt;"",IF($L2247&gt;2013,1,0),"")</f>
        <v>0</v>
      </c>
      <c r="AE2247" s="0" t="n">
        <f aca="false">IF($L2247&lt;&gt;"",1+IF($L2247&gt;2011,1,0)+IF($L2247&gt;2014,1,0),"")</f>
        <v>1</v>
      </c>
      <c r="AF2247" s="0" t="s">
        <v>87</v>
      </c>
      <c r="AG2247" s="0" t="s">
        <v>88</v>
      </c>
      <c r="AH2247" s="0" t="s">
        <v>89</v>
      </c>
      <c r="AI2247" s="0" t="s">
        <v>90</v>
      </c>
      <c r="AJ2247" s="0" t="s">
        <v>90</v>
      </c>
      <c r="AK2247" s="0" t="str">
        <f aca="false">IF(AND($CF2247&lt;&gt;"",IFERROR(INDEX(subsample_country_map!$B:$B,MATCH($CF2247,subsample_country_map!$A:$A,0)),"")&lt;&gt;""),INDEX(subsample_country_map!$B:$B,MATCH($CF2247,subsample_country_map!$A:$A,0)),INDEX(lookup!$AA:$AA,MATCH($A2247,lookup!$A:$A,0)))</f>
        <v>99_NCE</v>
      </c>
      <c r="AL2247" s="0" t="str">
        <f aca="false">IF(AND($CF2247&lt;&gt;"",IFERROR(INDEX(subsample_country_map!$C:$C,MATCH($CF2247,subsample_country_map!$A:$A,0)),"")&lt;&gt;""),INDEX(subsample_country_map!$C:$C,MATCH($CF2247,subsample_country_map!$A:$A,0)),INDEX(lookup!$AB:$AB,MATCH($A2247,lookup!$A:$A,0)))</f>
        <v>99_NCE</v>
      </c>
      <c r="AM2247" s="0" t="str">
        <f aca="false">IF(AND($CF2247&lt;&gt;"",IFERROR(INDEX(subsample_country_map!$D:$D,MATCH($CF2247,subsample_country_map!$A:$A,0)),"")&lt;&gt;""),INDEX(subsample_country_map!$D:$D,MATCH($CF2247,subsample_country_map!$A:$A,0)),INDEX(lookup!$AC:$AC,MATCH($A2247,lookup!$A:$A,0)))</f>
        <v>99_NCE</v>
      </c>
      <c r="AN2247" s="0" t="str">
        <f aca="false">IF(AND($CF2247&lt;&gt;"",IFERROR(INDEX(subsample_country_map!$E:$E,MATCH($CF2247,subsample_country_map!$A:$A,0)),"")&lt;&gt;""),INDEX(subsample_country_map!$E:$E,MATCH($CF2247,subsample_country_map!$A:$A,0)),INDEX(lookup!$AD:$AD,MATCH($A2247,lookup!$A:$A,0)))</f>
        <v>99_NCE</v>
      </c>
      <c r="AO2247" s="0" t="str">
        <f aca="false">INDEX(lookup!$Y:$Y,MATCH($A2247,lookup!$A:$A,0))</f>
        <v>1_not published</v>
      </c>
      <c r="AP2247" s="0" t="str">
        <f aca="false">INDEX(lookup!$Z:$Z,MATCH($A2247,lookup!$A:$A,0))</f>
        <v>99_NCE</v>
      </c>
      <c r="AQ2247" s="0" t="str">
        <f aca="false">INDEX(lookup!$W:$W,MATCH($A2247,lookup!$A:$A,0))</f>
        <v>1_fin/acc/econ</v>
      </c>
      <c r="AS2247" s="0" t="s">
        <v>91</v>
      </c>
      <c r="AT2247" s="0" t="s">
        <v>111</v>
      </c>
      <c r="AU2247" s="0" t="s">
        <v>93</v>
      </c>
      <c r="AV2247" s="0" t="s">
        <v>7505</v>
      </c>
      <c r="AY2247" s="0" t="s">
        <v>1681</v>
      </c>
      <c r="BA2247" s="0" t="n">
        <v>7767</v>
      </c>
      <c r="BB2247" s="0" t="s">
        <v>347</v>
      </c>
      <c r="BC2247" s="0" t="s">
        <v>358</v>
      </c>
      <c r="BD2247" s="0" t="s">
        <v>142</v>
      </c>
      <c r="BE2247" s="0" t="s">
        <v>7501</v>
      </c>
      <c r="BF2247" s="0" t="s">
        <v>7471</v>
      </c>
      <c r="BI2247" s="0" t="s">
        <v>7502</v>
      </c>
      <c r="BJ2247" s="0" t="s">
        <v>7405</v>
      </c>
      <c r="BK2247" s="0" t="s">
        <v>2375</v>
      </c>
      <c r="BL2247" s="0" t="s">
        <v>7506</v>
      </c>
      <c r="BM2247" s="0" t="s">
        <v>7362</v>
      </c>
      <c r="BN2247" s="0" t="s">
        <v>7384</v>
      </c>
      <c r="BO2247" s="0" t="s">
        <v>105</v>
      </c>
      <c r="BP2247" s="0" t="s">
        <v>7359</v>
      </c>
      <c r="BQ2247" s="0" t="s">
        <v>127</v>
      </c>
      <c r="BT2247" s="0" t="n">
        <v>0</v>
      </c>
      <c r="BU2247" s="0" t="s">
        <v>7363</v>
      </c>
      <c r="BW2247" s="0" t="n">
        <v>2000</v>
      </c>
      <c r="BX2247" s="0" t="n">
        <v>2020</v>
      </c>
      <c r="BY2247" s="0" t="s">
        <v>7364</v>
      </c>
      <c r="BZ2247" s="0" t="n">
        <v>2010</v>
      </c>
      <c r="CA2247" s="0" t="n">
        <v>0.238095238095238</v>
      </c>
      <c r="CB2247" s="0" t="n">
        <v>0</v>
      </c>
      <c r="CC2247" s="0" t="n">
        <v>1</v>
      </c>
      <c r="CD2247" s="0" t="n">
        <v>-0.0243341792878322</v>
      </c>
      <c r="CE2247" s="0" t="n">
        <v>1</v>
      </c>
    </row>
    <row r="2248" customFormat="false" ht="15" hidden="false" customHeight="false" outlineLevel="0" collapsed="false">
      <c r="A2248" s="0" t="s">
        <v>7359</v>
      </c>
      <c r="B2248" s="0" t="n">
        <v>3553</v>
      </c>
      <c r="C2248" s="0" t="n">
        <v>-0.0323967682086983</v>
      </c>
      <c r="D2248" s="0" t="n">
        <v>7504</v>
      </c>
      <c r="E2248" s="0" t="n">
        <f aca="false">IF(ISNUMBER($BA2248),$BA2248,IF(AND(ISNUMBER($D2248),ISNUMBER($BW2248),ISNUMBER($BX2248)),$D2248*($BX2248-$BW2248+1),""))</f>
        <v>7504</v>
      </c>
      <c r="H2248" s="0" t="s">
        <v>118</v>
      </c>
      <c r="I2248" s="0" t="s">
        <v>842</v>
      </c>
      <c r="J2248" s="0" t="n">
        <f aca="false">IF($BW2248&lt;&gt;"",$BW2248,"")</f>
        <v>2000</v>
      </c>
      <c r="K2248" s="0" t="n">
        <f aca="false">IF($BX2248&lt;&gt;"",$BX2248,"")</f>
        <v>2020</v>
      </c>
      <c r="L2248" s="0" t="n">
        <f aca="false">IF(AND(ISNUMBER($BW2248),ISNUMBER($BX2248)),($BW2248+$BX2248)/2,"")</f>
        <v>2010</v>
      </c>
      <c r="M2248" s="0" t="n">
        <f aca="false">IF($L2248&lt;&gt;"",$L2248,"")</f>
        <v>2010</v>
      </c>
      <c r="N2248" s="0" t="n">
        <f aca="false">IF(AND(ISNUMBER($BW2248),ISNUMBER($BX2248)),MIN(1,MAX(0,($BX2248-2016+1)/($BX2248-$BW2248+1))),"")</f>
        <v>0.238095238095238</v>
      </c>
      <c r="O2248" s="0" t="n">
        <f aca="false">IF(AND(ISNUMBER($BW2248),ISNUMBER($BX2248)),MIN(1,MAX(0,($BX2248-2017+1)/($BX2248-$BW2248+1))),"")</f>
        <v>0.19047619047619</v>
      </c>
      <c r="P2248" s="0" t="n">
        <f aca="false">IF(AND(ISNUMBER($BW2248),ISNUMBER($BX2248)),MIN(1,MAX(0,($BX2248-2018+1)/($BX2248-$BW2248+1))),"")</f>
        <v>0.142857142857143</v>
      </c>
      <c r="Q2248" s="0" t="n">
        <f aca="false">IF(AND(ISNUMBER($BW2248),ISNUMBER($BX2248)),MIN(1,MAX(0,($BX2248-2019+1)/($BX2248-$BW2248+1))),"")</f>
        <v>0.0952380952380952</v>
      </c>
      <c r="R2248" s="0" t="n">
        <f aca="false">IF(AND(ISNUMBER($BW2248),ISNUMBER($BX2248)),MIN(1,MAX(0,($BX2248-2016+1)/($BX2248-$BW2248+1))),"")</f>
        <v>0.238095238095238</v>
      </c>
      <c r="S2248" s="0" t="n">
        <f aca="false">IF($L2248&lt;&gt;"",IF($L2248&gt;=2015.5,1,0),"")</f>
        <v>0</v>
      </c>
      <c r="T2248" s="0" t="n">
        <f aca="false">IF($L2248&lt;&gt;"",IF($L2248&gt;=2016,1,0),"")</f>
        <v>0</v>
      </c>
      <c r="U2248" s="0" t="n">
        <f aca="false">IF(ISNUMBER($BX2248),IF($BX2248&gt;=2016,1,0),"")</f>
        <v>1</v>
      </c>
      <c r="V2248" s="0" t="n">
        <f aca="false">IF(ISNUMBER($BW2248),IF($BW2248&gt;=2016,1,0),"")</f>
        <v>0</v>
      </c>
      <c r="W2248" s="0" t="str">
        <f aca="false">IF(AND(ISNUMBER($BW2248),ISNUMBER($BX2248)),IF($BW2248&gt;=2016,"post-only",IF($BX2248&lt;2016,"pre-only","mixed")),"")</f>
        <v>mixed</v>
      </c>
      <c r="X2248" s="0" t="n">
        <f aca="false">IF(AND(ISNUMBER($BW2248),ISNUMBER($BX2248)),MIN(1,MAX(0,($BX2248-2017+1)/($BX2248-$BW2248+1))),"")</f>
        <v>0.19047619047619</v>
      </c>
      <c r="Y2248" s="0" t="n">
        <f aca="false">IF(AND(ISNUMBER($BW2248),ISNUMBER($BX2248)),MIN(1,MAX(0,($BX2248-2018+1)/($BX2248-$BW2248+1))),"")</f>
        <v>0.142857142857143</v>
      </c>
      <c r="Z2248" s="0" t="n">
        <f aca="false">IF(AND(ISNUMBER($BW2248),ISNUMBER($BX2248)),MIN(1,MAX(0,($BX2248-2019+1)/($BX2248-$BW2248+1))),"")</f>
        <v>0.0952380952380952</v>
      </c>
      <c r="AA2248" s="0" t="n">
        <f aca="false">IF(ISNUMBER($BX2248),IF($BX2248&gt;=2017,1,0),"")</f>
        <v>1</v>
      </c>
      <c r="AB2248" s="0" t="n">
        <f aca="false">IF(ISNUMBER($BX2248),IF($BX2248&gt;=2018,1,0),"")</f>
        <v>1</v>
      </c>
      <c r="AC2248" s="0" t="n">
        <f aca="false">IF(ISNUMBER($BX2248),IF($BX2248&gt;=2019,1,0),"")</f>
        <v>1</v>
      </c>
      <c r="AD2248" s="0" t="n">
        <f aca="false">IF($L2248&lt;&gt;"",IF($L2248&gt;2013,1,0),"")</f>
        <v>0</v>
      </c>
      <c r="AE2248" s="0" t="n">
        <f aca="false">IF($L2248&lt;&gt;"",1+IF($L2248&gt;2011,1,0)+IF($L2248&gt;2014,1,0),"")</f>
        <v>1</v>
      </c>
      <c r="AF2248" s="0" t="s">
        <v>87</v>
      </c>
      <c r="AG2248" s="0" t="s">
        <v>88</v>
      </c>
      <c r="AH2248" s="0" t="s">
        <v>89</v>
      </c>
      <c r="AI2248" s="0" t="s">
        <v>90</v>
      </c>
      <c r="AJ2248" s="0" t="s">
        <v>90</v>
      </c>
      <c r="AK2248" s="0" t="str">
        <f aca="false">IF(AND($CF2248&lt;&gt;"",IFERROR(INDEX(subsample_country_map!$B:$B,MATCH($CF2248,subsample_country_map!$A:$A,0)),"")&lt;&gt;""),INDEX(subsample_country_map!$B:$B,MATCH($CF2248,subsample_country_map!$A:$A,0)),INDEX(lookup!$AA:$AA,MATCH($A2248,lookup!$A:$A,0)))</f>
        <v>99_NCE</v>
      </c>
      <c r="AL2248" s="0" t="str">
        <f aca="false">IF(AND($CF2248&lt;&gt;"",IFERROR(INDEX(subsample_country_map!$C:$C,MATCH($CF2248,subsample_country_map!$A:$A,0)),"")&lt;&gt;""),INDEX(subsample_country_map!$C:$C,MATCH($CF2248,subsample_country_map!$A:$A,0)),INDEX(lookup!$AB:$AB,MATCH($A2248,lookup!$A:$A,0)))</f>
        <v>99_NCE</v>
      </c>
      <c r="AM2248" s="0" t="str">
        <f aca="false">IF(AND($CF2248&lt;&gt;"",IFERROR(INDEX(subsample_country_map!$D:$D,MATCH($CF2248,subsample_country_map!$A:$A,0)),"")&lt;&gt;""),INDEX(subsample_country_map!$D:$D,MATCH($CF2248,subsample_country_map!$A:$A,0)),INDEX(lookup!$AC:$AC,MATCH($A2248,lookup!$A:$A,0)))</f>
        <v>99_NCE</v>
      </c>
      <c r="AN2248" s="0" t="str">
        <f aca="false">IF(AND($CF2248&lt;&gt;"",IFERROR(INDEX(subsample_country_map!$E:$E,MATCH($CF2248,subsample_country_map!$A:$A,0)),"")&lt;&gt;""),INDEX(subsample_country_map!$E:$E,MATCH($CF2248,subsample_country_map!$A:$A,0)),INDEX(lookup!$AD:$AD,MATCH($A2248,lookup!$A:$A,0)))</f>
        <v>99_NCE</v>
      </c>
      <c r="AO2248" s="0" t="str">
        <f aca="false">INDEX(lookup!$Y:$Y,MATCH($A2248,lookup!$A:$A,0))</f>
        <v>1_not published</v>
      </c>
      <c r="AP2248" s="0" t="str">
        <f aca="false">INDEX(lookup!$Z:$Z,MATCH($A2248,lookup!$A:$A,0))</f>
        <v>99_NCE</v>
      </c>
      <c r="AQ2248" s="0" t="str">
        <f aca="false">INDEX(lookup!$W:$W,MATCH($A2248,lookup!$A:$A,0))</f>
        <v>1_fin/acc/econ</v>
      </c>
      <c r="AS2248" s="0" t="s">
        <v>91</v>
      </c>
      <c r="AT2248" s="0" t="s">
        <v>111</v>
      </c>
      <c r="AU2248" s="0" t="s">
        <v>93</v>
      </c>
      <c r="AV2248" s="0" t="s">
        <v>7507</v>
      </c>
      <c r="AY2248" s="0" t="s">
        <v>3074</v>
      </c>
      <c r="BA2248" s="0" t="n">
        <v>7504</v>
      </c>
      <c r="BB2248" s="0" t="s">
        <v>347</v>
      </c>
      <c r="BC2248" s="0" t="s">
        <v>358</v>
      </c>
      <c r="BD2248" s="0" t="s">
        <v>142</v>
      </c>
      <c r="BE2248" s="0" t="s">
        <v>7501</v>
      </c>
      <c r="BF2248" s="0" t="s">
        <v>7471</v>
      </c>
      <c r="BI2248" s="0" t="s">
        <v>7502</v>
      </c>
      <c r="BJ2248" s="0" t="s">
        <v>7407</v>
      </c>
      <c r="BK2248" s="0" t="s">
        <v>2375</v>
      </c>
      <c r="BL2248" s="0" t="s">
        <v>7508</v>
      </c>
      <c r="BM2248" s="0" t="s">
        <v>7375</v>
      </c>
      <c r="BN2248" s="0" t="s">
        <v>7384</v>
      </c>
      <c r="BO2248" s="0" t="s">
        <v>105</v>
      </c>
      <c r="BP2248" s="0" t="s">
        <v>7359</v>
      </c>
      <c r="BQ2248" s="0" t="s">
        <v>127</v>
      </c>
      <c r="BT2248" s="0" t="n">
        <v>0</v>
      </c>
      <c r="BU2248" s="0" t="s">
        <v>7363</v>
      </c>
      <c r="BW2248" s="0" t="n">
        <v>2000</v>
      </c>
      <c r="BX2248" s="0" t="n">
        <v>2020</v>
      </c>
      <c r="BY2248" s="0" t="s">
        <v>7364</v>
      </c>
      <c r="BZ2248" s="0" t="n">
        <v>2010</v>
      </c>
      <c r="CA2248" s="0" t="n">
        <v>0.238095238095238</v>
      </c>
      <c r="CB2248" s="0" t="n">
        <v>0</v>
      </c>
      <c r="CC2248" s="0" t="n">
        <v>1</v>
      </c>
      <c r="CD2248" s="0" t="n">
        <v>-0.0324081093671603</v>
      </c>
      <c r="CE2248" s="0" t="n">
        <v>1</v>
      </c>
    </row>
    <row r="2249" customFormat="false" ht="15" hidden="false" customHeight="false" outlineLevel="0" collapsed="false">
      <c r="A2249" s="0" t="s">
        <v>7359</v>
      </c>
      <c r="B2249" s="0" t="n">
        <v>3554</v>
      </c>
      <c r="C2249" s="0" t="n">
        <v>0.0201747036861715</v>
      </c>
      <c r="D2249" s="0" t="n">
        <v>654</v>
      </c>
      <c r="E2249" s="0" t="n">
        <f aca="false">IF(ISNUMBER($BA2249),$BA2249,IF(AND(ISNUMBER($D2249),ISNUMBER($BW2249),ISNUMBER($BX2249)),$D2249*($BX2249-$BW2249+1),""))</f>
        <v>654</v>
      </c>
      <c r="H2249" s="0" t="s">
        <v>118</v>
      </c>
      <c r="I2249" s="0" t="s">
        <v>842</v>
      </c>
      <c r="J2249" s="0" t="n">
        <f aca="false">IF($BW2249&lt;&gt;"",$BW2249,"")</f>
        <v>2000</v>
      </c>
      <c r="K2249" s="0" t="n">
        <f aca="false">IF($BX2249&lt;&gt;"",$BX2249,"")</f>
        <v>2020</v>
      </c>
      <c r="L2249" s="0" t="n">
        <f aca="false">IF(AND(ISNUMBER($BW2249),ISNUMBER($BX2249)),($BW2249+$BX2249)/2,"")</f>
        <v>2010</v>
      </c>
      <c r="M2249" s="0" t="n">
        <f aca="false">IF($L2249&lt;&gt;"",$L2249,"")</f>
        <v>2010</v>
      </c>
      <c r="N2249" s="0" t="n">
        <f aca="false">IF(AND(ISNUMBER($BW2249),ISNUMBER($BX2249)),MIN(1,MAX(0,($BX2249-2016+1)/($BX2249-$BW2249+1))),"")</f>
        <v>0.238095238095238</v>
      </c>
      <c r="O2249" s="0" t="n">
        <f aca="false">IF(AND(ISNUMBER($BW2249),ISNUMBER($BX2249)),MIN(1,MAX(0,($BX2249-2017+1)/($BX2249-$BW2249+1))),"")</f>
        <v>0.19047619047619</v>
      </c>
      <c r="P2249" s="0" t="n">
        <f aca="false">IF(AND(ISNUMBER($BW2249),ISNUMBER($BX2249)),MIN(1,MAX(0,($BX2249-2018+1)/($BX2249-$BW2249+1))),"")</f>
        <v>0.142857142857143</v>
      </c>
      <c r="Q2249" s="0" t="n">
        <f aca="false">IF(AND(ISNUMBER($BW2249),ISNUMBER($BX2249)),MIN(1,MAX(0,($BX2249-2019+1)/($BX2249-$BW2249+1))),"")</f>
        <v>0.0952380952380952</v>
      </c>
      <c r="R2249" s="0" t="n">
        <f aca="false">IF(AND(ISNUMBER($BW2249),ISNUMBER($BX2249)),MIN(1,MAX(0,($BX2249-2016+1)/($BX2249-$BW2249+1))),"")</f>
        <v>0.238095238095238</v>
      </c>
      <c r="S2249" s="0" t="n">
        <f aca="false">IF($L2249&lt;&gt;"",IF($L2249&gt;=2015.5,1,0),"")</f>
        <v>0</v>
      </c>
      <c r="T2249" s="0" t="n">
        <f aca="false">IF($L2249&lt;&gt;"",IF($L2249&gt;=2016,1,0),"")</f>
        <v>0</v>
      </c>
      <c r="U2249" s="0" t="n">
        <f aca="false">IF(ISNUMBER($BX2249),IF($BX2249&gt;=2016,1,0),"")</f>
        <v>1</v>
      </c>
      <c r="V2249" s="0" t="n">
        <f aca="false">IF(ISNUMBER($BW2249),IF($BW2249&gt;=2016,1,0),"")</f>
        <v>0</v>
      </c>
      <c r="W2249" s="0" t="str">
        <f aca="false">IF(AND(ISNUMBER($BW2249),ISNUMBER($BX2249)),IF($BW2249&gt;=2016,"post-only",IF($BX2249&lt;2016,"pre-only","mixed")),"")</f>
        <v>mixed</v>
      </c>
      <c r="X2249" s="0" t="n">
        <f aca="false">IF(AND(ISNUMBER($BW2249),ISNUMBER($BX2249)),MIN(1,MAX(0,($BX2249-2017+1)/($BX2249-$BW2249+1))),"")</f>
        <v>0.19047619047619</v>
      </c>
      <c r="Y2249" s="0" t="n">
        <f aca="false">IF(AND(ISNUMBER($BW2249),ISNUMBER($BX2249)),MIN(1,MAX(0,($BX2249-2018+1)/($BX2249-$BW2249+1))),"")</f>
        <v>0.142857142857143</v>
      </c>
      <c r="Z2249" s="0" t="n">
        <f aca="false">IF(AND(ISNUMBER($BW2249),ISNUMBER($BX2249)),MIN(1,MAX(0,($BX2249-2019+1)/($BX2249-$BW2249+1))),"")</f>
        <v>0.0952380952380952</v>
      </c>
      <c r="AA2249" s="0" t="n">
        <f aca="false">IF(ISNUMBER($BX2249),IF($BX2249&gt;=2017,1,0),"")</f>
        <v>1</v>
      </c>
      <c r="AB2249" s="0" t="n">
        <f aca="false">IF(ISNUMBER($BX2249),IF($BX2249&gt;=2018,1,0),"")</f>
        <v>1</v>
      </c>
      <c r="AC2249" s="0" t="n">
        <f aca="false">IF(ISNUMBER($BX2249),IF($BX2249&gt;=2019,1,0),"")</f>
        <v>1</v>
      </c>
      <c r="AD2249" s="0" t="n">
        <f aca="false">IF($L2249&lt;&gt;"",IF($L2249&gt;2013,1,0),"")</f>
        <v>0</v>
      </c>
      <c r="AE2249" s="0" t="n">
        <f aca="false">IF($L2249&lt;&gt;"",1+IF($L2249&gt;2011,1,0)+IF($L2249&gt;2014,1,0),"")</f>
        <v>1</v>
      </c>
      <c r="AF2249" s="0" t="s">
        <v>87</v>
      </c>
      <c r="AG2249" s="0" t="s">
        <v>88</v>
      </c>
      <c r="AH2249" s="0" t="s">
        <v>89</v>
      </c>
      <c r="AI2249" s="0" t="s">
        <v>90</v>
      </c>
      <c r="AJ2249" s="0" t="s">
        <v>90</v>
      </c>
      <c r="AK2249" s="0" t="str">
        <f aca="false">IF(AND($CF2249&lt;&gt;"",IFERROR(INDEX(subsample_country_map!$B:$B,MATCH($CF2249,subsample_country_map!$A:$A,0)),"")&lt;&gt;""),INDEX(subsample_country_map!$B:$B,MATCH($CF2249,subsample_country_map!$A:$A,0)),INDEX(lookup!$AA:$AA,MATCH($A2249,lookup!$A:$A,0)))</f>
        <v>99_NCE</v>
      </c>
      <c r="AL2249" s="0" t="str">
        <f aca="false">IF(AND($CF2249&lt;&gt;"",IFERROR(INDEX(subsample_country_map!$C:$C,MATCH($CF2249,subsample_country_map!$A:$A,0)),"")&lt;&gt;""),INDEX(subsample_country_map!$C:$C,MATCH($CF2249,subsample_country_map!$A:$A,0)),INDEX(lookup!$AB:$AB,MATCH($A2249,lookup!$A:$A,0)))</f>
        <v>99_NCE</v>
      </c>
      <c r="AM2249" s="0" t="str">
        <f aca="false">IF(AND($CF2249&lt;&gt;"",IFERROR(INDEX(subsample_country_map!$D:$D,MATCH($CF2249,subsample_country_map!$A:$A,0)),"")&lt;&gt;""),INDEX(subsample_country_map!$D:$D,MATCH($CF2249,subsample_country_map!$A:$A,0)),INDEX(lookup!$AC:$AC,MATCH($A2249,lookup!$A:$A,0)))</f>
        <v>99_NCE</v>
      </c>
      <c r="AN2249" s="0" t="str">
        <f aca="false">IF(AND($CF2249&lt;&gt;"",IFERROR(INDEX(subsample_country_map!$E:$E,MATCH($CF2249,subsample_country_map!$A:$A,0)),"")&lt;&gt;""),INDEX(subsample_country_map!$E:$E,MATCH($CF2249,subsample_country_map!$A:$A,0)),INDEX(lookup!$AD:$AD,MATCH($A2249,lookup!$A:$A,0)))</f>
        <v>99_NCE</v>
      </c>
      <c r="AO2249" s="0" t="str">
        <f aca="false">INDEX(lookup!$Y:$Y,MATCH($A2249,lookup!$A:$A,0))</f>
        <v>1_not published</v>
      </c>
      <c r="AP2249" s="0" t="str">
        <f aca="false">INDEX(lookup!$Z:$Z,MATCH($A2249,lookup!$A:$A,0))</f>
        <v>99_NCE</v>
      </c>
      <c r="AQ2249" s="0" t="str">
        <f aca="false">INDEX(lookup!$W:$W,MATCH($A2249,lookup!$A:$A,0))</f>
        <v>1_fin/acc/econ</v>
      </c>
      <c r="AS2249" s="0" t="s">
        <v>91</v>
      </c>
      <c r="AT2249" s="0" t="s">
        <v>111</v>
      </c>
      <c r="AU2249" s="0" t="s">
        <v>93</v>
      </c>
      <c r="AV2249" s="0" t="s">
        <v>214</v>
      </c>
      <c r="AY2249" s="0" t="s">
        <v>7509</v>
      </c>
      <c r="BA2249" s="0" t="n">
        <v>654</v>
      </c>
      <c r="BB2249" s="0" t="s">
        <v>347</v>
      </c>
      <c r="BC2249" s="0" t="s">
        <v>358</v>
      </c>
      <c r="BD2249" s="0" t="s">
        <v>142</v>
      </c>
      <c r="BE2249" s="0" t="s">
        <v>7501</v>
      </c>
      <c r="BF2249" s="0" t="s">
        <v>7479</v>
      </c>
      <c r="BI2249" s="0" t="s">
        <v>7502</v>
      </c>
      <c r="BJ2249" s="0" t="s">
        <v>7410</v>
      </c>
      <c r="BK2249" s="0" t="s">
        <v>2375</v>
      </c>
      <c r="BL2249" s="0" t="s">
        <v>7510</v>
      </c>
      <c r="BM2249" s="0" t="s">
        <v>7362</v>
      </c>
      <c r="BN2249" s="0" t="s">
        <v>104</v>
      </c>
      <c r="BO2249" s="0" t="s">
        <v>105</v>
      </c>
      <c r="BP2249" s="0" t="s">
        <v>7359</v>
      </c>
      <c r="BQ2249" s="0" t="s">
        <v>127</v>
      </c>
      <c r="BT2249" s="0" t="n">
        <v>0</v>
      </c>
      <c r="BU2249" s="0" t="s">
        <v>7363</v>
      </c>
      <c r="BW2249" s="0" t="n">
        <v>2000</v>
      </c>
      <c r="BX2249" s="0" t="n">
        <v>2020</v>
      </c>
      <c r="BY2249" s="0" t="s">
        <v>7364</v>
      </c>
      <c r="BZ2249" s="0" t="n">
        <v>2010</v>
      </c>
      <c r="CA2249" s="0" t="n">
        <v>0.238095238095238</v>
      </c>
      <c r="CB2249" s="0" t="n">
        <v>0</v>
      </c>
      <c r="CC2249" s="0" t="n">
        <v>1</v>
      </c>
      <c r="CD2249" s="0" t="n">
        <v>0.0201774415151572</v>
      </c>
      <c r="CE2249" s="0" t="n">
        <v>1</v>
      </c>
    </row>
    <row r="2250" customFormat="false" ht="15" hidden="false" customHeight="false" outlineLevel="0" collapsed="false">
      <c r="A2250" s="0" t="s">
        <v>7359</v>
      </c>
      <c r="B2250" s="0" t="n">
        <v>3555</v>
      </c>
      <c r="C2250" s="0" t="n">
        <v>-0.0452628840792909</v>
      </c>
      <c r="D2250" s="0" t="n">
        <v>627</v>
      </c>
      <c r="E2250" s="0" t="n">
        <f aca="false">IF(ISNUMBER($BA2250),$BA2250,IF(AND(ISNUMBER($D2250),ISNUMBER($BW2250),ISNUMBER($BX2250)),$D2250*($BX2250-$BW2250+1),""))</f>
        <v>627</v>
      </c>
      <c r="H2250" s="0" t="s">
        <v>118</v>
      </c>
      <c r="I2250" s="0" t="s">
        <v>842</v>
      </c>
      <c r="J2250" s="0" t="n">
        <f aca="false">IF($BW2250&lt;&gt;"",$BW2250,"")</f>
        <v>2000</v>
      </c>
      <c r="K2250" s="0" t="n">
        <f aca="false">IF($BX2250&lt;&gt;"",$BX2250,"")</f>
        <v>2020</v>
      </c>
      <c r="L2250" s="0" t="n">
        <f aca="false">IF(AND(ISNUMBER($BW2250),ISNUMBER($BX2250)),($BW2250+$BX2250)/2,"")</f>
        <v>2010</v>
      </c>
      <c r="M2250" s="0" t="n">
        <f aca="false">IF($L2250&lt;&gt;"",$L2250,"")</f>
        <v>2010</v>
      </c>
      <c r="N2250" s="0" t="n">
        <f aca="false">IF(AND(ISNUMBER($BW2250),ISNUMBER($BX2250)),MIN(1,MAX(0,($BX2250-2016+1)/($BX2250-$BW2250+1))),"")</f>
        <v>0.238095238095238</v>
      </c>
      <c r="O2250" s="0" t="n">
        <f aca="false">IF(AND(ISNUMBER($BW2250),ISNUMBER($BX2250)),MIN(1,MAX(0,($BX2250-2017+1)/($BX2250-$BW2250+1))),"")</f>
        <v>0.19047619047619</v>
      </c>
      <c r="P2250" s="0" t="n">
        <f aca="false">IF(AND(ISNUMBER($BW2250),ISNUMBER($BX2250)),MIN(1,MAX(0,($BX2250-2018+1)/($BX2250-$BW2250+1))),"")</f>
        <v>0.142857142857143</v>
      </c>
      <c r="Q2250" s="0" t="n">
        <f aca="false">IF(AND(ISNUMBER($BW2250),ISNUMBER($BX2250)),MIN(1,MAX(0,($BX2250-2019+1)/($BX2250-$BW2250+1))),"")</f>
        <v>0.0952380952380952</v>
      </c>
      <c r="R2250" s="0" t="n">
        <f aca="false">IF(AND(ISNUMBER($BW2250),ISNUMBER($BX2250)),MIN(1,MAX(0,($BX2250-2016+1)/($BX2250-$BW2250+1))),"")</f>
        <v>0.238095238095238</v>
      </c>
      <c r="S2250" s="0" t="n">
        <f aca="false">IF($L2250&lt;&gt;"",IF($L2250&gt;=2015.5,1,0),"")</f>
        <v>0</v>
      </c>
      <c r="T2250" s="0" t="n">
        <f aca="false">IF($L2250&lt;&gt;"",IF($L2250&gt;=2016,1,0),"")</f>
        <v>0</v>
      </c>
      <c r="U2250" s="0" t="n">
        <f aca="false">IF(ISNUMBER($BX2250),IF($BX2250&gt;=2016,1,0),"")</f>
        <v>1</v>
      </c>
      <c r="V2250" s="0" t="n">
        <f aca="false">IF(ISNUMBER($BW2250),IF($BW2250&gt;=2016,1,0),"")</f>
        <v>0</v>
      </c>
      <c r="W2250" s="0" t="str">
        <f aca="false">IF(AND(ISNUMBER($BW2250),ISNUMBER($BX2250)),IF($BW2250&gt;=2016,"post-only",IF($BX2250&lt;2016,"pre-only","mixed")),"")</f>
        <v>mixed</v>
      </c>
      <c r="X2250" s="0" t="n">
        <f aca="false">IF(AND(ISNUMBER($BW2250),ISNUMBER($BX2250)),MIN(1,MAX(0,($BX2250-2017+1)/($BX2250-$BW2250+1))),"")</f>
        <v>0.19047619047619</v>
      </c>
      <c r="Y2250" s="0" t="n">
        <f aca="false">IF(AND(ISNUMBER($BW2250),ISNUMBER($BX2250)),MIN(1,MAX(0,($BX2250-2018+1)/($BX2250-$BW2250+1))),"")</f>
        <v>0.142857142857143</v>
      </c>
      <c r="Z2250" s="0" t="n">
        <f aca="false">IF(AND(ISNUMBER($BW2250),ISNUMBER($BX2250)),MIN(1,MAX(0,($BX2250-2019+1)/($BX2250-$BW2250+1))),"")</f>
        <v>0.0952380952380952</v>
      </c>
      <c r="AA2250" s="0" t="n">
        <f aca="false">IF(ISNUMBER($BX2250),IF($BX2250&gt;=2017,1,0),"")</f>
        <v>1</v>
      </c>
      <c r="AB2250" s="0" t="n">
        <f aca="false">IF(ISNUMBER($BX2250),IF($BX2250&gt;=2018,1,0),"")</f>
        <v>1</v>
      </c>
      <c r="AC2250" s="0" t="n">
        <f aca="false">IF(ISNUMBER($BX2250),IF($BX2250&gt;=2019,1,0),"")</f>
        <v>1</v>
      </c>
      <c r="AD2250" s="0" t="n">
        <f aca="false">IF($L2250&lt;&gt;"",IF($L2250&gt;2013,1,0),"")</f>
        <v>0</v>
      </c>
      <c r="AE2250" s="0" t="n">
        <f aca="false">IF($L2250&lt;&gt;"",1+IF($L2250&gt;2011,1,0)+IF($L2250&gt;2014,1,0),"")</f>
        <v>1</v>
      </c>
      <c r="AF2250" s="0" t="s">
        <v>87</v>
      </c>
      <c r="AG2250" s="0" t="s">
        <v>88</v>
      </c>
      <c r="AH2250" s="0" t="s">
        <v>89</v>
      </c>
      <c r="AI2250" s="0" t="s">
        <v>90</v>
      </c>
      <c r="AJ2250" s="0" t="s">
        <v>90</v>
      </c>
      <c r="AK2250" s="0" t="str">
        <f aca="false">IF(AND($CF2250&lt;&gt;"",IFERROR(INDEX(subsample_country_map!$B:$B,MATCH($CF2250,subsample_country_map!$A:$A,0)),"")&lt;&gt;""),INDEX(subsample_country_map!$B:$B,MATCH($CF2250,subsample_country_map!$A:$A,0)),INDEX(lookup!$AA:$AA,MATCH($A2250,lookup!$A:$A,0)))</f>
        <v>99_NCE</v>
      </c>
      <c r="AL2250" s="0" t="str">
        <f aca="false">IF(AND($CF2250&lt;&gt;"",IFERROR(INDEX(subsample_country_map!$C:$C,MATCH($CF2250,subsample_country_map!$A:$A,0)),"")&lt;&gt;""),INDEX(subsample_country_map!$C:$C,MATCH($CF2250,subsample_country_map!$A:$A,0)),INDEX(lookup!$AB:$AB,MATCH($A2250,lookup!$A:$A,0)))</f>
        <v>99_NCE</v>
      </c>
      <c r="AM2250" s="0" t="str">
        <f aca="false">IF(AND($CF2250&lt;&gt;"",IFERROR(INDEX(subsample_country_map!$D:$D,MATCH($CF2250,subsample_country_map!$A:$A,0)),"")&lt;&gt;""),INDEX(subsample_country_map!$D:$D,MATCH($CF2250,subsample_country_map!$A:$A,0)),INDEX(lookup!$AC:$AC,MATCH($A2250,lookup!$A:$A,0)))</f>
        <v>99_NCE</v>
      </c>
      <c r="AN2250" s="0" t="str">
        <f aca="false">IF(AND($CF2250&lt;&gt;"",IFERROR(INDEX(subsample_country_map!$E:$E,MATCH($CF2250,subsample_country_map!$A:$A,0)),"")&lt;&gt;""),INDEX(subsample_country_map!$E:$E,MATCH($CF2250,subsample_country_map!$A:$A,0)),INDEX(lookup!$AD:$AD,MATCH($A2250,lookup!$A:$A,0)))</f>
        <v>99_NCE</v>
      </c>
      <c r="AO2250" s="0" t="str">
        <f aca="false">INDEX(lookup!$Y:$Y,MATCH($A2250,lookup!$A:$A,0))</f>
        <v>1_not published</v>
      </c>
      <c r="AP2250" s="0" t="str">
        <f aca="false">INDEX(lookup!$Z:$Z,MATCH($A2250,lookup!$A:$A,0))</f>
        <v>99_NCE</v>
      </c>
      <c r="AQ2250" s="0" t="str">
        <f aca="false">INDEX(lookup!$W:$W,MATCH($A2250,lookup!$A:$A,0))</f>
        <v>1_fin/acc/econ</v>
      </c>
      <c r="AS2250" s="0" t="s">
        <v>91</v>
      </c>
      <c r="AT2250" s="0" t="s">
        <v>111</v>
      </c>
      <c r="AU2250" s="0" t="s">
        <v>93</v>
      </c>
      <c r="AV2250" s="0" t="s">
        <v>3578</v>
      </c>
      <c r="AY2250" s="0" t="s">
        <v>7511</v>
      </c>
      <c r="BA2250" s="0" t="n">
        <v>627</v>
      </c>
      <c r="BB2250" s="0" t="s">
        <v>347</v>
      </c>
      <c r="BC2250" s="0" t="s">
        <v>358</v>
      </c>
      <c r="BD2250" s="0" t="s">
        <v>142</v>
      </c>
      <c r="BE2250" s="0" t="s">
        <v>7501</v>
      </c>
      <c r="BF2250" s="0" t="s">
        <v>7479</v>
      </c>
      <c r="BI2250" s="0" t="s">
        <v>7502</v>
      </c>
      <c r="BJ2250" s="0" t="s">
        <v>7413</v>
      </c>
      <c r="BK2250" s="0" t="s">
        <v>2375</v>
      </c>
      <c r="BL2250" s="0" t="s">
        <v>7512</v>
      </c>
      <c r="BM2250" s="0" t="s">
        <v>7375</v>
      </c>
      <c r="BN2250" s="0" t="s">
        <v>104</v>
      </c>
      <c r="BO2250" s="0" t="s">
        <v>105</v>
      </c>
      <c r="BP2250" s="0" t="s">
        <v>7359</v>
      </c>
      <c r="BQ2250" s="0" t="s">
        <v>127</v>
      </c>
      <c r="BT2250" s="0" t="n">
        <v>0</v>
      </c>
      <c r="BU2250" s="0" t="s">
        <v>7363</v>
      </c>
      <c r="BW2250" s="0" t="n">
        <v>2000</v>
      </c>
      <c r="BX2250" s="0" t="n">
        <v>2020</v>
      </c>
      <c r="BY2250" s="0" t="s">
        <v>7364</v>
      </c>
      <c r="BZ2250" s="0" t="n">
        <v>2010</v>
      </c>
      <c r="CA2250" s="0" t="n">
        <v>0.238095238095238</v>
      </c>
      <c r="CB2250" s="0" t="n">
        <v>0</v>
      </c>
      <c r="CC2250" s="0" t="n">
        <v>1</v>
      </c>
      <c r="CD2250" s="0" t="n">
        <v>-0.0452938325874435</v>
      </c>
      <c r="CE2250" s="0" t="n">
        <v>1</v>
      </c>
    </row>
    <row r="2251" customFormat="false" ht="15" hidden="false" customHeight="false" outlineLevel="0" collapsed="false">
      <c r="A2251" s="0" t="s">
        <v>7359</v>
      </c>
      <c r="B2251" s="0" t="n">
        <v>3556</v>
      </c>
      <c r="C2251" s="0" t="n">
        <v>-0.076324863214751</v>
      </c>
      <c r="D2251" s="0" t="n">
        <v>658</v>
      </c>
      <c r="E2251" s="0" t="n">
        <f aca="false">IF(ISNUMBER($BA2251),$BA2251,IF(AND(ISNUMBER($D2251),ISNUMBER($BW2251),ISNUMBER($BX2251)),$D2251*($BX2251-$BW2251+1),""))</f>
        <v>658</v>
      </c>
      <c r="H2251" s="0" t="s">
        <v>118</v>
      </c>
      <c r="I2251" s="0" t="s">
        <v>842</v>
      </c>
      <c r="J2251" s="0" t="n">
        <f aca="false">IF($BW2251&lt;&gt;"",$BW2251,"")</f>
        <v>2000</v>
      </c>
      <c r="K2251" s="0" t="n">
        <f aca="false">IF($BX2251&lt;&gt;"",$BX2251,"")</f>
        <v>2020</v>
      </c>
      <c r="L2251" s="0" t="n">
        <f aca="false">IF(AND(ISNUMBER($BW2251),ISNUMBER($BX2251)),($BW2251+$BX2251)/2,"")</f>
        <v>2010</v>
      </c>
      <c r="M2251" s="0" t="n">
        <f aca="false">IF($L2251&lt;&gt;"",$L2251,"")</f>
        <v>2010</v>
      </c>
      <c r="N2251" s="0" t="n">
        <f aca="false">IF(AND(ISNUMBER($BW2251),ISNUMBER($BX2251)),MIN(1,MAX(0,($BX2251-2016+1)/($BX2251-$BW2251+1))),"")</f>
        <v>0.238095238095238</v>
      </c>
      <c r="O2251" s="0" t="n">
        <f aca="false">IF(AND(ISNUMBER($BW2251),ISNUMBER($BX2251)),MIN(1,MAX(0,($BX2251-2017+1)/($BX2251-$BW2251+1))),"")</f>
        <v>0.19047619047619</v>
      </c>
      <c r="P2251" s="0" t="n">
        <f aca="false">IF(AND(ISNUMBER($BW2251),ISNUMBER($BX2251)),MIN(1,MAX(0,($BX2251-2018+1)/($BX2251-$BW2251+1))),"")</f>
        <v>0.142857142857143</v>
      </c>
      <c r="Q2251" s="0" t="n">
        <f aca="false">IF(AND(ISNUMBER($BW2251),ISNUMBER($BX2251)),MIN(1,MAX(0,($BX2251-2019+1)/($BX2251-$BW2251+1))),"")</f>
        <v>0.0952380952380952</v>
      </c>
      <c r="R2251" s="0" t="n">
        <f aca="false">IF(AND(ISNUMBER($BW2251),ISNUMBER($BX2251)),MIN(1,MAX(0,($BX2251-2016+1)/($BX2251-$BW2251+1))),"")</f>
        <v>0.238095238095238</v>
      </c>
      <c r="S2251" s="0" t="n">
        <f aca="false">IF($L2251&lt;&gt;"",IF($L2251&gt;=2015.5,1,0),"")</f>
        <v>0</v>
      </c>
      <c r="T2251" s="0" t="n">
        <f aca="false">IF($L2251&lt;&gt;"",IF($L2251&gt;=2016,1,0),"")</f>
        <v>0</v>
      </c>
      <c r="U2251" s="0" t="n">
        <f aca="false">IF(ISNUMBER($BX2251),IF($BX2251&gt;=2016,1,0),"")</f>
        <v>1</v>
      </c>
      <c r="V2251" s="0" t="n">
        <f aca="false">IF(ISNUMBER($BW2251),IF($BW2251&gt;=2016,1,0),"")</f>
        <v>0</v>
      </c>
      <c r="W2251" s="0" t="str">
        <f aca="false">IF(AND(ISNUMBER($BW2251),ISNUMBER($BX2251)),IF($BW2251&gt;=2016,"post-only",IF($BX2251&lt;2016,"pre-only","mixed")),"")</f>
        <v>mixed</v>
      </c>
      <c r="X2251" s="0" t="n">
        <f aca="false">IF(AND(ISNUMBER($BW2251),ISNUMBER($BX2251)),MIN(1,MAX(0,($BX2251-2017+1)/($BX2251-$BW2251+1))),"")</f>
        <v>0.19047619047619</v>
      </c>
      <c r="Y2251" s="0" t="n">
        <f aca="false">IF(AND(ISNUMBER($BW2251),ISNUMBER($BX2251)),MIN(1,MAX(0,($BX2251-2018+1)/($BX2251-$BW2251+1))),"")</f>
        <v>0.142857142857143</v>
      </c>
      <c r="Z2251" s="0" t="n">
        <f aca="false">IF(AND(ISNUMBER($BW2251),ISNUMBER($BX2251)),MIN(1,MAX(0,($BX2251-2019+1)/($BX2251-$BW2251+1))),"")</f>
        <v>0.0952380952380952</v>
      </c>
      <c r="AA2251" s="0" t="n">
        <f aca="false">IF(ISNUMBER($BX2251),IF($BX2251&gt;=2017,1,0),"")</f>
        <v>1</v>
      </c>
      <c r="AB2251" s="0" t="n">
        <f aca="false">IF(ISNUMBER($BX2251),IF($BX2251&gt;=2018,1,0),"")</f>
        <v>1</v>
      </c>
      <c r="AC2251" s="0" t="n">
        <f aca="false">IF(ISNUMBER($BX2251),IF($BX2251&gt;=2019,1,0),"")</f>
        <v>1</v>
      </c>
      <c r="AD2251" s="0" t="n">
        <f aca="false">IF($L2251&lt;&gt;"",IF($L2251&gt;2013,1,0),"")</f>
        <v>0</v>
      </c>
      <c r="AE2251" s="0" t="n">
        <f aca="false">IF($L2251&lt;&gt;"",1+IF($L2251&gt;2011,1,0)+IF($L2251&gt;2014,1,0),"")</f>
        <v>1</v>
      </c>
      <c r="AF2251" s="0" t="s">
        <v>87</v>
      </c>
      <c r="AG2251" s="0" t="s">
        <v>88</v>
      </c>
      <c r="AH2251" s="0" t="s">
        <v>89</v>
      </c>
      <c r="AI2251" s="0" t="s">
        <v>90</v>
      </c>
      <c r="AJ2251" s="0" t="s">
        <v>90</v>
      </c>
      <c r="AK2251" s="0" t="str">
        <f aca="false">IF(AND($CF2251&lt;&gt;"",IFERROR(INDEX(subsample_country_map!$B:$B,MATCH($CF2251,subsample_country_map!$A:$A,0)),"")&lt;&gt;""),INDEX(subsample_country_map!$B:$B,MATCH($CF2251,subsample_country_map!$A:$A,0)),INDEX(lookup!$AA:$AA,MATCH($A2251,lookup!$A:$A,0)))</f>
        <v>99_NCE</v>
      </c>
      <c r="AL2251" s="0" t="str">
        <f aca="false">IF(AND($CF2251&lt;&gt;"",IFERROR(INDEX(subsample_country_map!$C:$C,MATCH($CF2251,subsample_country_map!$A:$A,0)),"")&lt;&gt;""),INDEX(subsample_country_map!$C:$C,MATCH($CF2251,subsample_country_map!$A:$A,0)),INDEX(lookup!$AB:$AB,MATCH($A2251,lookup!$A:$A,0)))</f>
        <v>99_NCE</v>
      </c>
      <c r="AM2251" s="0" t="str">
        <f aca="false">IF(AND($CF2251&lt;&gt;"",IFERROR(INDEX(subsample_country_map!$D:$D,MATCH($CF2251,subsample_country_map!$A:$A,0)),"")&lt;&gt;""),INDEX(subsample_country_map!$D:$D,MATCH($CF2251,subsample_country_map!$A:$A,0)),INDEX(lookup!$AC:$AC,MATCH($A2251,lookup!$A:$A,0)))</f>
        <v>99_NCE</v>
      </c>
      <c r="AN2251" s="0" t="str">
        <f aca="false">IF(AND($CF2251&lt;&gt;"",IFERROR(INDEX(subsample_country_map!$E:$E,MATCH($CF2251,subsample_country_map!$A:$A,0)),"")&lt;&gt;""),INDEX(subsample_country_map!$E:$E,MATCH($CF2251,subsample_country_map!$A:$A,0)),INDEX(lookup!$AD:$AD,MATCH($A2251,lookup!$A:$A,0)))</f>
        <v>99_NCE</v>
      </c>
      <c r="AO2251" s="0" t="str">
        <f aca="false">INDEX(lookup!$Y:$Y,MATCH($A2251,lookup!$A:$A,0))</f>
        <v>1_not published</v>
      </c>
      <c r="AP2251" s="0" t="str">
        <f aca="false">INDEX(lookup!$Z:$Z,MATCH($A2251,lookup!$A:$A,0))</f>
        <v>99_NCE</v>
      </c>
      <c r="AQ2251" s="0" t="str">
        <f aca="false">INDEX(lookup!$W:$W,MATCH($A2251,lookup!$A:$A,0))</f>
        <v>1_fin/acc/econ</v>
      </c>
      <c r="AS2251" s="0" t="s">
        <v>91</v>
      </c>
      <c r="AT2251" s="0" t="s">
        <v>111</v>
      </c>
      <c r="AU2251" s="0" t="s">
        <v>93</v>
      </c>
      <c r="AV2251" s="0" t="s">
        <v>7513</v>
      </c>
      <c r="AY2251" s="0" t="s">
        <v>2754</v>
      </c>
      <c r="BA2251" s="0" t="n">
        <v>658</v>
      </c>
      <c r="BB2251" s="0" t="s">
        <v>347</v>
      </c>
      <c r="BC2251" s="0" t="s">
        <v>358</v>
      </c>
      <c r="BD2251" s="0" t="s">
        <v>142</v>
      </c>
      <c r="BE2251" s="0" t="s">
        <v>7501</v>
      </c>
      <c r="BF2251" s="0" t="s">
        <v>7479</v>
      </c>
      <c r="BI2251" s="0" t="s">
        <v>7502</v>
      </c>
      <c r="BJ2251" s="0" t="s">
        <v>7416</v>
      </c>
      <c r="BK2251" s="0" t="s">
        <v>2375</v>
      </c>
      <c r="BL2251" s="0" t="s">
        <v>7514</v>
      </c>
      <c r="BM2251" s="0" t="s">
        <v>7362</v>
      </c>
      <c r="BN2251" s="0" t="s">
        <v>7384</v>
      </c>
      <c r="BO2251" s="0" t="s">
        <v>105</v>
      </c>
      <c r="BP2251" s="0" t="s">
        <v>7359</v>
      </c>
      <c r="BQ2251" s="0" t="s">
        <v>127</v>
      </c>
      <c r="BT2251" s="0" t="n">
        <v>0</v>
      </c>
      <c r="BU2251" s="0" t="s">
        <v>7363</v>
      </c>
      <c r="BW2251" s="0" t="n">
        <v>2000</v>
      </c>
      <c r="BX2251" s="0" t="n">
        <v>2020</v>
      </c>
      <c r="BY2251" s="0" t="s">
        <v>7364</v>
      </c>
      <c r="BZ2251" s="0" t="n">
        <v>2010</v>
      </c>
      <c r="CA2251" s="0" t="n">
        <v>0.238095238095238</v>
      </c>
      <c r="CB2251" s="0" t="n">
        <v>0</v>
      </c>
      <c r="CC2251" s="0" t="n">
        <v>1</v>
      </c>
      <c r="CD2251" s="0" t="n">
        <v>-0.0764735931918506</v>
      </c>
      <c r="CE2251" s="0" t="n">
        <v>1</v>
      </c>
    </row>
    <row r="2252" customFormat="false" ht="15" hidden="false" customHeight="false" outlineLevel="0" collapsed="false">
      <c r="A2252" s="0" t="s">
        <v>7359</v>
      </c>
      <c r="B2252" s="0" t="n">
        <v>3557</v>
      </c>
      <c r="C2252" s="0" t="n">
        <v>-0.103744613953843</v>
      </c>
      <c r="D2252" s="0" t="n">
        <v>631</v>
      </c>
      <c r="E2252" s="0" t="n">
        <f aca="false">IF(ISNUMBER($BA2252),$BA2252,IF(AND(ISNUMBER($D2252),ISNUMBER($BW2252),ISNUMBER($BX2252)),$D2252*($BX2252-$BW2252+1),""))</f>
        <v>631</v>
      </c>
      <c r="H2252" s="0" t="s">
        <v>118</v>
      </c>
      <c r="I2252" s="0" t="s">
        <v>842</v>
      </c>
      <c r="J2252" s="0" t="n">
        <f aca="false">IF($BW2252&lt;&gt;"",$BW2252,"")</f>
        <v>2000</v>
      </c>
      <c r="K2252" s="0" t="n">
        <f aca="false">IF($BX2252&lt;&gt;"",$BX2252,"")</f>
        <v>2020</v>
      </c>
      <c r="L2252" s="0" t="n">
        <f aca="false">IF(AND(ISNUMBER($BW2252),ISNUMBER($BX2252)),($BW2252+$BX2252)/2,"")</f>
        <v>2010</v>
      </c>
      <c r="M2252" s="0" t="n">
        <f aca="false">IF($L2252&lt;&gt;"",$L2252,"")</f>
        <v>2010</v>
      </c>
      <c r="N2252" s="0" t="n">
        <f aca="false">IF(AND(ISNUMBER($BW2252),ISNUMBER($BX2252)),MIN(1,MAX(0,($BX2252-2016+1)/($BX2252-$BW2252+1))),"")</f>
        <v>0.238095238095238</v>
      </c>
      <c r="O2252" s="0" t="n">
        <f aca="false">IF(AND(ISNUMBER($BW2252),ISNUMBER($BX2252)),MIN(1,MAX(0,($BX2252-2017+1)/($BX2252-$BW2252+1))),"")</f>
        <v>0.19047619047619</v>
      </c>
      <c r="P2252" s="0" t="n">
        <f aca="false">IF(AND(ISNUMBER($BW2252),ISNUMBER($BX2252)),MIN(1,MAX(0,($BX2252-2018+1)/($BX2252-$BW2252+1))),"")</f>
        <v>0.142857142857143</v>
      </c>
      <c r="Q2252" s="0" t="n">
        <f aca="false">IF(AND(ISNUMBER($BW2252),ISNUMBER($BX2252)),MIN(1,MAX(0,($BX2252-2019+1)/($BX2252-$BW2252+1))),"")</f>
        <v>0.0952380952380952</v>
      </c>
      <c r="R2252" s="0" t="n">
        <f aca="false">IF(AND(ISNUMBER($BW2252),ISNUMBER($BX2252)),MIN(1,MAX(0,($BX2252-2016+1)/($BX2252-$BW2252+1))),"")</f>
        <v>0.238095238095238</v>
      </c>
      <c r="S2252" s="0" t="n">
        <f aca="false">IF($L2252&lt;&gt;"",IF($L2252&gt;=2015.5,1,0),"")</f>
        <v>0</v>
      </c>
      <c r="T2252" s="0" t="n">
        <f aca="false">IF($L2252&lt;&gt;"",IF($L2252&gt;=2016,1,0),"")</f>
        <v>0</v>
      </c>
      <c r="U2252" s="0" t="n">
        <f aca="false">IF(ISNUMBER($BX2252),IF($BX2252&gt;=2016,1,0),"")</f>
        <v>1</v>
      </c>
      <c r="V2252" s="0" t="n">
        <f aca="false">IF(ISNUMBER($BW2252),IF($BW2252&gt;=2016,1,0),"")</f>
        <v>0</v>
      </c>
      <c r="W2252" s="0" t="str">
        <f aca="false">IF(AND(ISNUMBER($BW2252),ISNUMBER($BX2252)),IF($BW2252&gt;=2016,"post-only",IF($BX2252&lt;2016,"pre-only","mixed")),"")</f>
        <v>mixed</v>
      </c>
      <c r="X2252" s="0" t="n">
        <f aca="false">IF(AND(ISNUMBER($BW2252),ISNUMBER($BX2252)),MIN(1,MAX(0,($BX2252-2017+1)/($BX2252-$BW2252+1))),"")</f>
        <v>0.19047619047619</v>
      </c>
      <c r="Y2252" s="0" t="n">
        <f aca="false">IF(AND(ISNUMBER($BW2252),ISNUMBER($BX2252)),MIN(1,MAX(0,($BX2252-2018+1)/($BX2252-$BW2252+1))),"")</f>
        <v>0.142857142857143</v>
      </c>
      <c r="Z2252" s="0" t="n">
        <f aca="false">IF(AND(ISNUMBER($BW2252),ISNUMBER($BX2252)),MIN(1,MAX(0,($BX2252-2019+1)/($BX2252-$BW2252+1))),"")</f>
        <v>0.0952380952380952</v>
      </c>
      <c r="AA2252" s="0" t="n">
        <f aca="false">IF(ISNUMBER($BX2252),IF($BX2252&gt;=2017,1,0),"")</f>
        <v>1</v>
      </c>
      <c r="AB2252" s="0" t="n">
        <f aca="false">IF(ISNUMBER($BX2252),IF($BX2252&gt;=2018,1,0),"")</f>
        <v>1</v>
      </c>
      <c r="AC2252" s="0" t="n">
        <f aca="false">IF(ISNUMBER($BX2252),IF($BX2252&gt;=2019,1,0),"")</f>
        <v>1</v>
      </c>
      <c r="AD2252" s="0" t="n">
        <f aca="false">IF($L2252&lt;&gt;"",IF($L2252&gt;2013,1,0),"")</f>
        <v>0</v>
      </c>
      <c r="AE2252" s="0" t="n">
        <f aca="false">IF($L2252&lt;&gt;"",1+IF($L2252&gt;2011,1,0)+IF($L2252&gt;2014,1,0),"")</f>
        <v>1</v>
      </c>
      <c r="AF2252" s="0" t="s">
        <v>87</v>
      </c>
      <c r="AG2252" s="0" t="s">
        <v>88</v>
      </c>
      <c r="AH2252" s="0" t="s">
        <v>89</v>
      </c>
      <c r="AI2252" s="0" t="s">
        <v>90</v>
      </c>
      <c r="AJ2252" s="0" t="s">
        <v>90</v>
      </c>
      <c r="AK2252" s="0" t="str">
        <f aca="false">IF(AND($CF2252&lt;&gt;"",IFERROR(INDEX(subsample_country_map!$B:$B,MATCH($CF2252,subsample_country_map!$A:$A,0)),"")&lt;&gt;""),INDEX(subsample_country_map!$B:$B,MATCH($CF2252,subsample_country_map!$A:$A,0)),INDEX(lookup!$AA:$AA,MATCH($A2252,lookup!$A:$A,0)))</f>
        <v>99_NCE</v>
      </c>
      <c r="AL2252" s="0" t="str">
        <f aca="false">IF(AND($CF2252&lt;&gt;"",IFERROR(INDEX(subsample_country_map!$C:$C,MATCH($CF2252,subsample_country_map!$A:$A,0)),"")&lt;&gt;""),INDEX(subsample_country_map!$C:$C,MATCH($CF2252,subsample_country_map!$A:$A,0)),INDEX(lookup!$AB:$AB,MATCH($A2252,lookup!$A:$A,0)))</f>
        <v>99_NCE</v>
      </c>
      <c r="AM2252" s="0" t="str">
        <f aca="false">IF(AND($CF2252&lt;&gt;"",IFERROR(INDEX(subsample_country_map!$D:$D,MATCH($CF2252,subsample_country_map!$A:$A,0)),"")&lt;&gt;""),INDEX(subsample_country_map!$D:$D,MATCH($CF2252,subsample_country_map!$A:$A,0)),INDEX(lookup!$AC:$AC,MATCH($A2252,lookup!$A:$A,0)))</f>
        <v>99_NCE</v>
      </c>
      <c r="AN2252" s="0" t="str">
        <f aca="false">IF(AND($CF2252&lt;&gt;"",IFERROR(INDEX(subsample_country_map!$E:$E,MATCH($CF2252,subsample_country_map!$A:$A,0)),"")&lt;&gt;""),INDEX(subsample_country_map!$E:$E,MATCH($CF2252,subsample_country_map!$A:$A,0)),INDEX(lookup!$AD:$AD,MATCH($A2252,lookup!$A:$A,0)))</f>
        <v>99_NCE</v>
      </c>
      <c r="AO2252" s="0" t="str">
        <f aca="false">INDEX(lookup!$Y:$Y,MATCH($A2252,lookup!$A:$A,0))</f>
        <v>1_not published</v>
      </c>
      <c r="AP2252" s="0" t="str">
        <f aca="false">INDEX(lookup!$Z:$Z,MATCH($A2252,lookup!$A:$A,0))</f>
        <v>99_NCE</v>
      </c>
      <c r="AQ2252" s="0" t="str">
        <f aca="false">INDEX(lookup!$W:$W,MATCH($A2252,lookup!$A:$A,0))</f>
        <v>1_fin/acc/econ</v>
      </c>
      <c r="AS2252" s="0" t="s">
        <v>91</v>
      </c>
      <c r="AT2252" s="0" t="s">
        <v>111</v>
      </c>
      <c r="AU2252" s="0" t="s">
        <v>93</v>
      </c>
      <c r="AV2252" s="0" t="s">
        <v>7515</v>
      </c>
      <c r="AY2252" s="0" t="s">
        <v>1689</v>
      </c>
      <c r="BA2252" s="0" t="n">
        <v>631</v>
      </c>
      <c r="BB2252" s="0" t="s">
        <v>347</v>
      </c>
      <c r="BC2252" s="0" t="s">
        <v>358</v>
      </c>
      <c r="BD2252" s="0" t="s">
        <v>142</v>
      </c>
      <c r="BE2252" s="0" t="s">
        <v>7501</v>
      </c>
      <c r="BF2252" s="0" t="s">
        <v>7479</v>
      </c>
      <c r="BI2252" s="0" t="s">
        <v>7502</v>
      </c>
      <c r="BJ2252" s="0" t="s">
        <v>7418</v>
      </c>
      <c r="BK2252" s="0" t="s">
        <v>2375</v>
      </c>
      <c r="BL2252" s="0" t="s">
        <v>7516</v>
      </c>
      <c r="BM2252" s="0" t="s">
        <v>7375</v>
      </c>
      <c r="BN2252" s="0" t="s">
        <v>7384</v>
      </c>
      <c r="BO2252" s="0" t="s">
        <v>105</v>
      </c>
      <c r="BP2252" s="0" t="s">
        <v>7359</v>
      </c>
      <c r="BQ2252" s="0" t="s">
        <v>127</v>
      </c>
      <c r="BT2252" s="0" t="n">
        <v>0</v>
      </c>
      <c r="BU2252" s="0" t="s">
        <v>7363</v>
      </c>
      <c r="BW2252" s="0" t="n">
        <v>2000</v>
      </c>
      <c r="BX2252" s="0" t="n">
        <v>2020</v>
      </c>
      <c r="BY2252" s="0" t="s">
        <v>7364</v>
      </c>
      <c r="BZ2252" s="0" t="n">
        <v>2010</v>
      </c>
      <c r="CA2252" s="0" t="n">
        <v>0.238095238095238</v>
      </c>
      <c r="CB2252" s="0" t="n">
        <v>0</v>
      </c>
      <c r="CC2252" s="0" t="n">
        <v>1</v>
      </c>
      <c r="CD2252" s="0" t="n">
        <v>-0.104119235352506</v>
      </c>
      <c r="CE2252" s="0" t="n">
        <v>1</v>
      </c>
    </row>
    <row r="2253" customFormat="false" ht="15" hidden="false" customHeight="false" outlineLevel="0" collapsed="false">
      <c r="A2253" s="0" t="s">
        <v>7359</v>
      </c>
      <c r="B2253" s="0" t="n">
        <v>3558</v>
      </c>
      <c r="C2253" s="0" t="n">
        <v>-0.0334764054734096</v>
      </c>
      <c r="D2253" s="0" t="n">
        <v>8517</v>
      </c>
      <c r="E2253" s="0" t="n">
        <f aca="false">IF(ISNUMBER($BA2253),$BA2253,IF(AND(ISNUMBER($D2253),ISNUMBER($BW2253),ISNUMBER($BX2253)),$D2253*($BX2253-$BW2253+1),""))</f>
        <v>8517</v>
      </c>
      <c r="H2253" s="0" t="s">
        <v>118</v>
      </c>
      <c r="I2253" s="0" t="s">
        <v>842</v>
      </c>
      <c r="J2253" s="0" t="n">
        <f aca="false">IF($BW2253&lt;&gt;"",$BW2253,"")</f>
        <v>2000</v>
      </c>
      <c r="K2253" s="0" t="n">
        <f aca="false">IF($BX2253&lt;&gt;"",$BX2253,"")</f>
        <v>2020</v>
      </c>
      <c r="L2253" s="0" t="n">
        <f aca="false">IF(AND(ISNUMBER($BW2253),ISNUMBER($BX2253)),($BW2253+$BX2253)/2,"")</f>
        <v>2010</v>
      </c>
      <c r="M2253" s="0" t="n">
        <f aca="false">IF($L2253&lt;&gt;"",$L2253,"")</f>
        <v>2010</v>
      </c>
      <c r="N2253" s="0" t="n">
        <f aca="false">IF(AND(ISNUMBER($BW2253),ISNUMBER($BX2253)),MIN(1,MAX(0,($BX2253-2016+1)/($BX2253-$BW2253+1))),"")</f>
        <v>0.238095238095238</v>
      </c>
      <c r="O2253" s="0" t="n">
        <f aca="false">IF(AND(ISNUMBER($BW2253),ISNUMBER($BX2253)),MIN(1,MAX(0,($BX2253-2017+1)/($BX2253-$BW2253+1))),"")</f>
        <v>0.19047619047619</v>
      </c>
      <c r="P2253" s="0" t="n">
        <f aca="false">IF(AND(ISNUMBER($BW2253),ISNUMBER($BX2253)),MIN(1,MAX(0,($BX2253-2018+1)/($BX2253-$BW2253+1))),"")</f>
        <v>0.142857142857143</v>
      </c>
      <c r="Q2253" s="0" t="n">
        <f aca="false">IF(AND(ISNUMBER($BW2253),ISNUMBER($BX2253)),MIN(1,MAX(0,($BX2253-2019+1)/($BX2253-$BW2253+1))),"")</f>
        <v>0.0952380952380952</v>
      </c>
      <c r="R2253" s="0" t="n">
        <f aca="false">IF(AND(ISNUMBER($BW2253),ISNUMBER($BX2253)),MIN(1,MAX(0,($BX2253-2016+1)/($BX2253-$BW2253+1))),"")</f>
        <v>0.238095238095238</v>
      </c>
      <c r="S2253" s="0" t="n">
        <f aca="false">IF($L2253&lt;&gt;"",IF($L2253&gt;=2015.5,1,0),"")</f>
        <v>0</v>
      </c>
      <c r="T2253" s="0" t="n">
        <f aca="false">IF($L2253&lt;&gt;"",IF($L2253&gt;=2016,1,0),"")</f>
        <v>0</v>
      </c>
      <c r="U2253" s="0" t="n">
        <f aca="false">IF(ISNUMBER($BX2253),IF($BX2253&gt;=2016,1,0),"")</f>
        <v>1</v>
      </c>
      <c r="V2253" s="0" t="n">
        <f aca="false">IF(ISNUMBER($BW2253),IF($BW2253&gt;=2016,1,0),"")</f>
        <v>0</v>
      </c>
      <c r="W2253" s="0" t="str">
        <f aca="false">IF(AND(ISNUMBER($BW2253),ISNUMBER($BX2253)),IF($BW2253&gt;=2016,"post-only",IF($BX2253&lt;2016,"pre-only","mixed")),"")</f>
        <v>mixed</v>
      </c>
      <c r="X2253" s="0" t="n">
        <f aca="false">IF(AND(ISNUMBER($BW2253),ISNUMBER($BX2253)),MIN(1,MAX(0,($BX2253-2017+1)/($BX2253-$BW2253+1))),"")</f>
        <v>0.19047619047619</v>
      </c>
      <c r="Y2253" s="0" t="n">
        <f aca="false">IF(AND(ISNUMBER($BW2253),ISNUMBER($BX2253)),MIN(1,MAX(0,($BX2253-2018+1)/($BX2253-$BW2253+1))),"")</f>
        <v>0.142857142857143</v>
      </c>
      <c r="Z2253" s="0" t="n">
        <f aca="false">IF(AND(ISNUMBER($BW2253),ISNUMBER($BX2253)),MIN(1,MAX(0,($BX2253-2019+1)/($BX2253-$BW2253+1))),"")</f>
        <v>0.0952380952380952</v>
      </c>
      <c r="AA2253" s="0" t="n">
        <f aca="false">IF(ISNUMBER($BX2253),IF($BX2253&gt;=2017,1,0),"")</f>
        <v>1</v>
      </c>
      <c r="AB2253" s="0" t="n">
        <f aca="false">IF(ISNUMBER($BX2253),IF($BX2253&gt;=2018,1,0),"")</f>
        <v>1</v>
      </c>
      <c r="AC2253" s="0" t="n">
        <f aca="false">IF(ISNUMBER($BX2253),IF($BX2253&gt;=2019,1,0),"")</f>
        <v>1</v>
      </c>
      <c r="AD2253" s="0" t="n">
        <f aca="false">IF($L2253&lt;&gt;"",IF($L2253&gt;2013,1,0),"")</f>
        <v>0</v>
      </c>
      <c r="AE2253" s="0" t="n">
        <f aca="false">IF($L2253&lt;&gt;"",1+IF($L2253&gt;2011,1,0)+IF($L2253&gt;2014,1,0),"")</f>
        <v>1</v>
      </c>
      <c r="AF2253" s="0" t="s">
        <v>87</v>
      </c>
      <c r="AG2253" s="0" t="s">
        <v>88</v>
      </c>
      <c r="AH2253" s="0" t="s">
        <v>89</v>
      </c>
      <c r="AI2253" s="0" t="s">
        <v>90</v>
      </c>
      <c r="AJ2253" s="0" t="s">
        <v>90</v>
      </c>
      <c r="AK2253" s="0" t="str">
        <f aca="false">IF(AND($CF2253&lt;&gt;"",IFERROR(INDEX(subsample_country_map!$B:$B,MATCH($CF2253,subsample_country_map!$A:$A,0)),"")&lt;&gt;""),INDEX(subsample_country_map!$B:$B,MATCH($CF2253,subsample_country_map!$A:$A,0)),INDEX(lookup!$AA:$AA,MATCH($A2253,lookup!$A:$A,0)))</f>
        <v>99_NCE</v>
      </c>
      <c r="AL2253" s="0" t="str">
        <f aca="false">IF(AND($CF2253&lt;&gt;"",IFERROR(INDEX(subsample_country_map!$C:$C,MATCH($CF2253,subsample_country_map!$A:$A,0)),"")&lt;&gt;""),INDEX(subsample_country_map!$C:$C,MATCH($CF2253,subsample_country_map!$A:$A,0)),INDEX(lookup!$AB:$AB,MATCH($A2253,lookup!$A:$A,0)))</f>
        <v>99_NCE</v>
      </c>
      <c r="AM2253" s="0" t="str">
        <f aca="false">IF(AND($CF2253&lt;&gt;"",IFERROR(INDEX(subsample_country_map!$D:$D,MATCH($CF2253,subsample_country_map!$A:$A,0)),"")&lt;&gt;""),INDEX(subsample_country_map!$D:$D,MATCH($CF2253,subsample_country_map!$A:$A,0)),INDEX(lookup!$AC:$AC,MATCH($A2253,lookup!$A:$A,0)))</f>
        <v>99_NCE</v>
      </c>
      <c r="AN2253" s="0" t="str">
        <f aca="false">IF(AND($CF2253&lt;&gt;"",IFERROR(INDEX(subsample_country_map!$E:$E,MATCH($CF2253,subsample_country_map!$A:$A,0)),"")&lt;&gt;""),INDEX(subsample_country_map!$E:$E,MATCH($CF2253,subsample_country_map!$A:$A,0)),INDEX(lookup!$AD:$AD,MATCH($A2253,lookup!$A:$A,0)))</f>
        <v>99_NCE</v>
      </c>
      <c r="AO2253" s="0" t="str">
        <f aca="false">INDEX(lookup!$Y:$Y,MATCH($A2253,lookup!$A:$A,0))</f>
        <v>1_not published</v>
      </c>
      <c r="AP2253" s="0" t="str">
        <f aca="false">INDEX(lookup!$Z:$Z,MATCH($A2253,lookup!$A:$A,0))</f>
        <v>99_NCE</v>
      </c>
      <c r="AQ2253" s="0" t="str">
        <f aca="false">INDEX(lookup!$W:$W,MATCH($A2253,lookup!$A:$A,0))</f>
        <v>1_fin/acc/econ</v>
      </c>
      <c r="AS2253" s="0" t="s">
        <v>91</v>
      </c>
      <c r="AT2253" s="0" t="s">
        <v>111</v>
      </c>
      <c r="AU2253" s="0" t="s">
        <v>93</v>
      </c>
      <c r="AV2253" s="0" t="s">
        <v>1703</v>
      </c>
      <c r="AY2253" s="0" t="s">
        <v>425</v>
      </c>
      <c r="BA2253" s="0" t="n">
        <v>8517</v>
      </c>
      <c r="BB2253" s="0" t="s">
        <v>347</v>
      </c>
      <c r="BC2253" s="0" t="s">
        <v>358</v>
      </c>
      <c r="BD2253" s="0" t="s">
        <v>142</v>
      </c>
      <c r="BE2253" s="0" t="s">
        <v>7501</v>
      </c>
      <c r="BF2253" s="0" t="s">
        <v>7517</v>
      </c>
      <c r="BI2253" s="0" t="s">
        <v>7502</v>
      </c>
      <c r="BJ2253" s="0" t="s">
        <v>7421</v>
      </c>
      <c r="BK2253" s="0" t="s">
        <v>2375</v>
      </c>
      <c r="BL2253" s="0" t="s">
        <v>7518</v>
      </c>
      <c r="BM2253" s="0" t="s">
        <v>7362</v>
      </c>
      <c r="BN2253" s="0" t="s">
        <v>104</v>
      </c>
      <c r="BO2253" s="0" t="s">
        <v>105</v>
      </c>
      <c r="BP2253" s="0" t="s">
        <v>7359</v>
      </c>
      <c r="BQ2253" s="0" t="s">
        <v>127</v>
      </c>
      <c r="BT2253" s="0" t="n">
        <v>0</v>
      </c>
      <c r="BU2253" s="0" t="s">
        <v>7363</v>
      </c>
      <c r="BW2253" s="0" t="n">
        <v>2000</v>
      </c>
      <c r="BX2253" s="0" t="n">
        <v>2020</v>
      </c>
      <c r="BY2253" s="0" t="s">
        <v>7364</v>
      </c>
      <c r="BZ2253" s="0" t="n">
        <v>2010</v>
      </c>
      <c r="CA2253" s="0" t="n">
        <v>0.238095238095238</v>
      </c>
      <c r="CB2253" s="0" t="n">
        <v>0</v>
      </c>
      <c r="CC2253" s="0" t="n">
        <v>1</v>
      </c>
      <c r="CD2253" s="0" t="n">
        <v>-0.0334889192201085</v>
      </c>
      <c r="CE2253" s="0" t="n">
        <v>1</v>
      </c>
    </row>
    <row r="2254" customFormat="false" ht="15" hidden="false" customHeight="false" outlineLevel="0" collapsed="false">
      <c r="A2254" s="0" t="s">
        <v>7359</v>
      </c>
      <c r="B2254" s="0" t="n">
        <v>3559</v>
      </c>
      <c r="C2254" s="0" t="n">
        <v>-0.0247114838576301</v>
      </c>
      <c r="D2254" s="0" t="n">
        <v>8225</v>
      </c>
      <c r="E2254" s="0" t="n">
        <f aca="false">IF(ISNUMBER($BA2254),$BA2254,IF(AND(ISNUMBER($D2254),ISNUMBER($BW2254),ISNUMBER($BX2254)),$D2254*($BX2254-$BW2254+1),""))</f>
        <v>8225</v>
      </c>
      <c r="H2254" s="0" t="s">
        <v>118</v>
      </c>
      <c r="I2254" s="0" t="s">
        <v>842</v>
      </c>
      <c r="J2254" s="0" t="n">
        <f aca="false">IF($BW2254&lt;&gt;"",$BW2254,"")</f>
        <v>2000</v>
      </c>
      <c r="K2254" s="0" t="n">
        <f aca="false">IF($BX2254&lt;&gt;"",$BX2254,"")</f>
        <v>2020</v>
      </c>
      <c r="L2254" s="0" t="n">
        <f aca="false">IF(AND(ISNUMBER($BW2254),ISNUMBER($BX2254)),($BW2254+$BX2254)/2,"")</f>
        <v>2010</v>
      </c>
      <c r="M2254" s="0" t="n">
        <f aca="false">IF($L2254&lt;&gt;"",$L2254,"")</f>
        <v>2010</v>
      </c>
      <c r="N2254" s="0" t="n">
        <f aca="false">IF(AND(ISNUMBER($BW2254),ISNUMBER($BX2254)),MIN(1,MAX(0,($BX2254-2016+1)/($BX2254-$BW2254+1))),"")</f>
        <v>0.238095238095238</v>
      </c>
      <c r="O2254" s="0" t="n">
        <f aca="false">IF(AND(ISNUMBER($BW2254),ISNUMBER($BX2254)),MIN(1,MAX(0,($BX2254-2017+1)/($BX2254-$BW2254+1))),"")</f>
        <v>0.19047619047619</v>
      </c>
      <c r="P2254" s="0" t="n">
        <f aca="false">IF(AND(ISNUMBER($BW2254),ISNUMBER($BX2254)),MIN(1,MAX(0,($BX2254-2018+1)/($BX2254-$BW2254+1))),"")</f>
        <v>0.142857142857143</v>
      </c>
      <c r="Q2254" s="0" t="n">
        <f aca="false">IF(AND(ISNUMBER($BW2254),ISNUMBER($BX2254)),MIN(1,MAX(0,($BX2254-2019+1)/($BX2254-$BW2254+1))),"")</f>
        <v>0.0952380952380952</v>
      </c>
      <c r="R2254" s="0" t="n">
        <f aca="false">IF(AND(ISNUMBER($BW2254),ISNUMBER($BX2254)),MIN(1,MAX(0,($BX2254-2016+1)/($BX2254-$BW2254+1))),"")</f>
        <v>0.238095238095238</v>
      </c>
      <c r="S2254" s="0" t="n">
        <f aca="false">IF($L2254&lt;&gt;"",IF($L2254&gt;=2015.5,1,0),"")</f>
        <v>0</v>
      </c>
      <c r="T2254" s="0" t="n">
        <f aca="false">IF($L2254&lt;&gt;"",IF($L2254&gt;=2016,1,0),"")</f>
        <v>0</v>
      </c>
      <c r="U2254" s="0" t="n">
        <f aca="false">IF(ISNUMBER($BX2254),IF($BX2254&gt;=2016,1,0),"")</f>
        <v>1</v>
      </c>
      <c r="V2254" s="0" t="n">
        <f aca="false">IF(ISNUMBER($BW2254),IF($BW2254&gt;=2016,1,0),"")</f>
        <v>0</v>
      </c>
      <c r="W2254" s="0" t="str">
        <f aca="false">IF(AND(ISNUMBER($BW2254),ISNUMBER($BX2254)),IF($BW2254&gt;=2016,"post-only",IF($BX2254&lt;2016,"pre-only","mixed")),"")</f>
        <v>mixed</v>
      </c>
      <c r="X2254" s="0" t="n">
        <f aca="false">IF(AND(ISNUMBER($BW2254),ISNUMBER($BX2254)),MIN(1,MAX(0,($BX2254-2017+1)/($BX2254-$BW2254+1))),"")</f>
        <v>0.19047619047619</v>
      </c>
      <c r="Y2254" s="0" t="n">
        <f aca="false">IF(AND(ISNUMBER($BW2254),ISNUMBER($BX2254)),MIN(1,MAX(0,($BX2254-2018+1)/($BX2254-$BW2254+1))),"")</f>
        <v>0.142857142857143</v>
      </c>
      <c r="Z2254" s="0" t="n">
        <f aca="false">IF(AND(ISNUMBER($BW2254),ISNUMBER($BX2254)),MIN(1,MAX(0,($BX2254-2019+1)/($BX2254-$BW2254+1))),"")</f>
        <v>0.0952380952380952</v>
      </c>
      <c r="AA2254" s="0" t="n">
        <f aca="false">IF(ISNUMBER($BX2254),IF($BX2254&gt;=2017,1,0),"")</f>
        <v>1</v>
      </c>
      <c r="AB2254" s="0" t="n">
        <f aca="false">IF(ISNUMBER($BX2254),IF($BX2254&gt;=2018,1,0),"")</f>
        <v>1</v>
      </c>
      <c r="AC2254" s="0" t="n">
        <f aca="false">IF(ISNUMBER($BX2254),IF($BX2254&gt;=2019,1,0),"")</f>
        <v>1</v>
      </c>
      <c r="AD2254" s="0" t="n">
        <f aca="false">IF($L2254&lt;&gt;"",IF($L2254&gt;2013,1,0),"")</f>
        <v>0</v>
      </c>
      <c r="AE2254" s="0" t="n">
        <f aca="false">IF($L2254&lt;&gt;"",1+IF($L2254&gt;2011,1,0)+IF($L2254&gt;2014,1,0),"")</f>
        <v>1</v>
      </c>
      <c r="AF2254" s="0" t="s">
        <v>87</v>
      </c>
      <c r="AG2254" s="0" t="s">
        <v>88</v>
      </c>
      <c r="AH2254" s="0" t="s">
        <v>89</v>
      </c>
      <c r="AI2254" s="0" t="s">
        <v>90</v>
      </c>
      <c r="AJ2254" s="0" t="s">
        <v>90</v>
      </c>
      <c r="AK2254" s="0" t="str">
        <f aca="false">IF(AND($CF2254&lt;&gt;"",IFERROR(INDEX(subsample_country_map!$B:$B,MATCH($CF2254,subsample_country_map!$A:$A,0)),"")&lt;&gt;""),INDEX(subsample_country_map!$B:$B,MATCH($CF2254,subsample_country_map!$A:$A,0)),INDEX(lookup!$AA:$AA,MATCH($A2254,lookup!$A:$A,0)))</f>
        <v>99_NCE</v>
      </c>
      <c r="AL2254" s="0" t="str">
        <f aca="false">IF(AND($CF2254&lt;&gt;"",IFERROR(INDEX(subsample_country_map!$C:$C,MATCH($CF2254,subsample_country_map!$A:$A,0)),"")&lt;&gt;""),INDEX(subsample_country_map!$C:$C,MATCH($CF2254,subsample_country_map!$A:$A,0)),INDEX(lookup!$AB:$AB,MATCH($A2254,lookup!$A:$A,0)))</f>
        <v>99_NCE</v>
      </c>
      <c r="AM2254" s="0" t="str">
        <f aca="false">IF(AND($CF2254&lt;&gt;"",IFERROR(INDEX(subsample_country_map!$D:$D,MATCH($CF2254,subsample_country_map!$A:$A,0)),"")&lt;&gt;""),INDEX(subsample_country_map!$D:$D,MATCH($CF2254,subsample_country_map!$A:$A,0)),INDEX(lookup!$AC:$AC,MATCH($A2254,lookup!$A:$A,0)))</f>
        <v>99_NCE</v>
      </c>
      <c r="AN2254" s="0" t="str">
        <f aca="false">IF(AND($CF2254&lt;&gt;"",IFERROR(INDEX(subsample_country_map!$E:$E,MATCH($CF2254,subsample_country_map!$A:$A,0)),"")&lt;&gt;""),INDEX(subsample_country_map!$E:$E,MATCH($CF2254,subsample_country_map!$A:$A,0)),INDEX(lookup!$AD:$AD,MATCH($A2254,lookup!$A:$A,0)))</f>
        <v>99_NCE</v>
      </c>
      <c r="AO2254" s="0" t="str">
        <f aca="false">INDEX(lookup!$Y:$Y,MATCH($A2254,lookup!$A:$A,0))</f>
        <v>1_not published</v>
      </c>
      <c r="AP2254" s="0" t="str">
        <f aca="false">INDEX(lookup!$Z:$Z,MATCH($A2254,lookup!$A:$A,0))</f>
        <v>99_NCE</v>
      </c>
      <c r="AQ2254" s="0" t="str">
        <f aca="false">INDEX(lookup!$W:$W,MATCH($A2254,lookup!$A:$A,0))</f>
        <v>1_fin/acc/econ</v>
      </c>
      <c r="AS2254" s="0" t="s">
        <v>91</v>
      </c>
      <c r="AT2254" s="0" t="s">
        <v>111</v>
      </c>
      <c r="AU2254" s="0" t="s">
        <v>93</v>
      </c>
      <c r="AV2254" s="0" t="s">
        <v>3578</v>
      </c>
      <c r="AY2254" s="0" t="s">
        <v>3182</v>
      </c>
      <c r="BA2254" s="0" t="n">
        <v>8225</v>
      </c>
      <c r="BB2254" s="0" t="s">
        <v>347</v>
      </c>
      <c r="BC2254" s="0" t="s">
        <v>358</v>
      </c>
      <c r="BD2254" s="0" t="s">
        <v>142</v>
      </c>
      <c r="BE2254" s="0" t="s">
        <v>7501</v>
      </c>
      <c r="BF2254" s="0" t="s">
        <v>7517</v>
      </c>
      <c r="BI2254" s="0" t="s">
        <v>7502</v>
      </c>
      <c r="BJ2254" s="0" t="s">
        <v>7423</v>
      </c>
      <c r="BK2254" s="0" t="s">
        <v>2375</v>
      </c>
      <c r="BL2254" s="0" t="s">
        <v>7519</v>
      </c>
      <c r="BM2254" s="0" t="s">
        <v>7375</v>
      </c>
      <c r="BN2254" s="0" t="s">
        <v>104</v>
      </c>
      <c r="BO2254" s="0" t="s">
        <v>105</v>
      </c>
      <c r="BP2254" s="0" t="s">
        <v>7359</v>
      </c>
      <c r="BQ2254" s="0" t="s">
        <v>127</v>
      </c>
      <c r="BT2254" s="0" t="n">
        <v>0</v>
      </c>
      <c r="BU2254" s="0" t="s">
        <v>7363</v>
      </c>
      <c r="BW2254" s="0" t="n">
        <v>2000</v>
      </c>
      <c r="BX2254" s="0" t="n">
        <v>2020</v>
      </c>
      <c r="BY2254" s="0" t="s">
        <v>7364</v>
      </c>
      <c r="BZ2254" s="0" t="n">
        <v>2010</v>
      </c>
      <c r="CA2254" s="0" t="n">
        <v>0.238095238095238</v>
      </c>
      <c r="CB2254" s="0" t="n">
        <v>0</v>
      </c>
      <c r="CC2254" s="0" t="n">
        <v>1</v>
      </c>
      <c r="CD2254" s="0" t="n">
        <v>-0.0247165157852072</v>
      </c>
      <c r="CE2254" s="0" t="n">
        <v>1</v>
      </c>
    </row>
    <row r="2255" customFormat="false" ht="15" hidden="false" customHeight="false" outlineLevel="0" collapsed="false">
      <c r="A2255" s="0" t="s">
        <v>7359</v>
      </c>
      <c r="B2255" s="0" t="n">
        <v>3560</v>
      </c>
      <c r="C2255" s="0" t="n">
        <v>-0.0292856205912104</v>
      </c>
      <c r="D2255" s="0" t="n">
        <v>8477</v>
      </c>
      <c r="E2255" s="0" t="n">
        <f aca="false">IF(ISNUMBER($BA2255),$BA2255,IF(AND(ISNUMBER($D2255),ISNUMBER($BW2255),ISNUMBER($BX2255)),$D2255*($BX2255-$BW2255+1),""))</f>
        <v>8477</v>
      </c>
      <c r="H2255" s="0" t="s">
        <v>118</v>
      </c>
      <c r="I2255" s="0" t="s">
        <v>842</v>
      </c>
      <c r="J2255" s="0" t="n">
        <f aca="false">IF($BW2255&lt;&gt;"",$BW2255,"")</f>
        <v>2000</v>
      </c>
      <c r="K2255" s="0" t="n">
        <f aca="false">IF($BX2255&lt;&gt;"",$BX2255,"")</f>
        <v>2020</v>
      </c>
      <c r="L2255" s="0" t="n">
        <f aca="false">IF(AND(ISNUMBER($BW2255),ISNUMBER($BX2255)),($BW2255+$BX2255)/2,"")</f>
        <v>2010</v>
      </c>
      <c r="M2255" s="0" t="n">
        <f aca="false">IF($L2255&lt;&gt;"",$L2255,"")</f>
        <v>2010</v>
      </c>
      <c r="N2255" s="0" t="n">
        <f aca="false">IF(AND(ISNUMBER($BW2255),ISNUMBER($BX2255)),MIN(1,MAX(0,($BX2255-2016+1)/($BX2255-$BW2255+1))),"")</f>
        <v>0.238095238095238</v>
      </c>
      <c r="O2255" s="0" t="n">
        <f aca="false">IF(AND(ISNUMBER($BW2255),ISNUMBER($BX2255)),MIN(1,MAX(0,($BX2255-2017+1)/($BX2255-$BW2255+1))),"")</f>
        <v>0.19047619047619</v>
      </c>
      <c r="P2255" s="0" t="n">
        <f aca="false">IF(AND(ISNUMBER($BW2255),ISNUMBER($BX2255)),MIN(1,MAX(0,($BX2255-2018+1)/($BX2255-$BW2255+1))),"")</f>
        <v>0.142857142857143</v>
      </c>
      <c r="Q2255" s="0" t="n">
        <f aca="false">IF(AND(ISNUMBER($BW2255),ISNUMBER($BX2255)),MIN(1,MAX(0,($BX2255-2019+1)/($BX2255-$BW2255+1))),"")</f>
        <v>0.0952380952380952</v>
      </c>
      <c r="R2255" s="0" t="n">
        <f aca="false">IF(AND(ISNUMBER($BW2255),ISNUMBER($BX2255)),MIN(1,MAX(0,($BX2255-2016+1)/($BX2255-$BW2255+1))),"")</f>
        <v>0.238095238095238</v>
      </c>
      <c r="S2255" s="0" t="n">
        <f aca="false">IF($L2255&lt;&gt;"",IF($L2255&gt;=2015.5,1,0),"")</f>
        <v>0</v>
      </c>
      <c r="T2255" s="0" t="n">
        <f aca="false">IF($L2255&lt;&gt;"",IF($L2255&gt;=2016,1,0),"")</f>
        <v>0</v>
      </c>
      <c r="U2255" s="0" t="n">
        <f aca="false">IF(ISNUMBER($BX2255),IF($BX2255&gt;=2016,1,0),"")</f>
        <v>1</v>
      </c>
      <c r="V2255" s="0" t="n">
        <f aca="false">IF(ISNUMBER($BW2255),IF($BW2255&gt;=2016,1,0),"")</f>
        <v>0</v>
      </c>
      <c r="W2255" s="0" t="str">
        <f aca="false">IF(AND(ISNUMBER($BW2255),ISNUMBER($BX2255)),IF($BW2255&gt;=2016,"post-only",IF($BX2255&lt;2016,"pre-only","mixed")),"")</f>
        <v>mixed</v>
      </c>
      <c r="X2255" s="0" t="n">
        <f aca="false">IF(AND(ISNUMBER($BW2255),ISNUMBER($BX2255)),MIN(1,MAX(0,($BX2255-2017+1)/($BX2255-$BW2255+1))),"")</f>
        <v>0.19047619047619</v>
      </c>
      <c r="Y2255" s="0" t="n">
        <f aca="false">IF(AND(ISNUMBER($BW2255),ISNUMBER($BX2255)),MIN(1,MAX(0,($BX2255-2018+1)/($BX2255-$BW2255+1))),"")</f>
        <v>0.142857142857143</v>
      </c>
      <c r="Z2255" s="0" t="n">
        <f aca="false">IF(AND(ISNUMBER($BW2255),ISNUMBER($BX2255)),MIN(1,MAX(0,($BX2255-2019+1)/($BX2255-$BW2255+1))),"")</f>
        <v>0.0952380952380952</v>
      </c>
      <c r="AA2255" s="0" t="n">
        <f aca="false">IF(ISNUMBER($BX2255),IF($BX2255&gt;=2017,1,0),"")</f>
        <v>1</v>
      </c>
      <c r="AB2255" s="0" t="n">
        <f aca="false">IF(ISNUMBER($BX2255),IF($BX2255&gt;=2018,1,0),"")</f>
        <v>1</v>
      </c>
      <c r="AC2255" s="0" t="n">
        <f aca="false">IF(ISNUMBER($BX2255),IF($BX2255&gt;=2019,1,0),"")</f>
        <v>1</v>
      </c>
      <c r="AD2255" s="0" t="n">
        <f aca="false">IF($L2255&lt;&gt;"",IF($L2255&gt;2013,1,0),"")</f>
        <v>0</v>
      </c>
      <c r="AE2255" s="0" t="n">
        <f aca="false">IF($L2255&lt;&gt;"",1+IF($L2255&gt;2011,1,0)+IF($L2255&gt;2014,1,0),"")</f>
        <v>1</v>
      </c>
      <c r="AF2255" s="0" t="s">
        <v>87</v>
      </c>
      <c r="AG2255" s="0" t="s">
        <v>88</v>
      </c>
      <c r="AH2255" s="0" t="s">
        <v>89</v>
      </c>
      <c r="AI2255" s="0" t="s">
        <v>90</v>
      </c>
      <c r="AJ2255" s="0" t="s">
        <v>90</v>
      </c>
      <c r="AK2255" s="0" t="str">
        <f aca="false">IF(AND($CF2255&lt;&gt;"",IFERROR(INDEX(subsample_country_map!$B:$B,MATCH($CF2255,subsample_country_map!$A:$A,0)),"")&lt;&gt;""),INDEX(subsample_country_map!$B:$B,MATCH($CF2255,subsample_country_map!$A:$A,0)),INDEX(lookup!$AA:$AA,MATCH($A2255,lookup!$A:$A,0)))</f>
        <v>99_NCE</v>
      </c>
      <c r="AL2255" s="0" t="str">
        <f aca="false">IF(AND($CF2255&lt;&gt;"",IFERROR(INDEX(subsample_country_map!$C:$C,MATCH($CF2255,subsample_country_map!$A:$A,0)),"")&lt;&gt;""),INDEX(subsample_country_map!$C:$C,MATCH($CF2255,subsample_country_map!$A:$A,0)),INDEX(lookup!$AB:$AB,MATCH($A2255,lookup!$A:$A,0)))</f>
        <v>99_NCE</v>
      </c>
      <c r="AM2255" s="0" t="str">
        <f aca="false">IF(AND($CF2255&lt;&gt;"",IFERROR(INDEX(subsample_country_map!$D:$D,MATCH($CF2255,subsample_country_map!$A:$A,0)),"")&lt;&gt;""),INDEX(subsample_country_map!$D:$D,MATCH($CF2255,subsample_country_map!$A:$A,0)),INDEX(lookup!$AC:$AC,MATCH($A2255,lookup!$A:$A,0)))</f>
        <v>99_NCE</v>
      </c>
      <c r="AN2255" s="0" t="str">
        <f aca="false">IF(AND($CF2255&lt;&gt;"",IFERROR(INDEX(subsample_country_map!$E:$E,MATCH($CF2255,subsample_country_map!$A:$A,0)),"")&lt;&gt;""),INDEX(subsample_country_map!$E:$E,MATCH($CF2255,subsample_country_map!$A:$A,0)),INDEX(lookup!$AD:$AD,MATCH($A2255,lookup!$A:$A,0)))</f>
        <v>99_NCE</v>
      </c>
      <c r="AO2255" s="0" t="str">
        <f aca="false">INDEX(lookup!$Y:$Y,MATCH($A2255,lookup!$A:$A,0))</f>
        <v>1_not published</v>
      </c>
      <c r="AP2255" s="0" t="str">
        <f aca="false">INDEX(lookup!$Z:$Z,MATCH($A2255,lookup!$A:$A,0))</f>
        <v>99_NCE</v>
      </c>
      <c r="AQ2255" s="0" t="str">
        <f aca="false">INDEX(lookup!$W:$W,MATCH($A2255,lookup!$A:$A,0))</f>
        <v>1_fin/acc/econ</v>
      </c>
      <c r="AS2255" s="0" t="s">
        <v>91</v>
      </c>
      <c r="AT2255" s="0" t="s">
        <v>111</v>
      </c>
      <c r="AU2255" s="0" t="s">
        <v>93</v>
      </c>
      <c r="AV2255" s="0" t="s">
        <v>6056</v>
      </c>
      <c r="AY2255" s="0" t="s">
        <v>229</v>
      </c>
      <c r="BA2255" s="0" t="n">
        <v>8477</v>
      </c>
      <c r="BB2255" s="0" t="s">
        <v>347</v>
      </c>
      <c r="BC2255" s="0" t="s">
        <v>358</v>
      </c>
      <c r="BD2255" s="0" t="s">
        <v>142</v>
      </c>
      <c r="BE2255" s="0" t="s">
        <v>7501</v>
      </c>
      <c r="BF2255" s="0" t="s">
        <v>7517</v>
      </c>
      <c r="BI2255" s="0" t="s">
        <v>7502</v>
      </c>
      <c r="BJ2255" s="0" t="s">
        <v>7425</v>
      </c>
      <c r="BK2255" s="0" t="s">
        <v>2375</v>
      </c>
      <c r="BL2255" s="0" t="s">
        <v>7520</v>
      </c>
      <c r="BM2255" s="0" t="s">
        <v>7362</v>
      </c>
      <c r="BN2255" s="0" t="s">
        <v>7384</v>
      </c>
      <c r="BO2255" s="0" t="s">
        <v>105</v>
      </c>
      <c r="BP2255" s="0" t="s">
        <v>7359</v>
      </c>
      <c r="BQ2255" s="0" t="s">
        <v>127</v>
      </c>
      <c r="BT2255" s="0" t="n">
        <v>0</v>
      </c>
      <c r="BU2255" s="0" t="s">
        <v>7363</v>
      </c>
      <c r="BW2255" s="0" t="n">
        <v>2000</v>
      </c>
      <c r="BX2255" s="0" t="n">
        <v>2020</v>
      </c>
      <c r="BY2255" s="0" t="s">
        <v>7364</v>
      </c>
      <c r="BZ2255" s="0" t="n">
        <v>2010</v>
      </c>
      <c r="CA2255" s="0" t="n">
        <v>0.238095238095238</v>
      </c>
      <c r="CB2255" s="0" t="n">
        <v>0</v>
      </c>
      <c r="CC2255" s="0" t="n">
        <v>1</v>
      </c>
      <c r="CD2255" s="0" t="n">
        <v>-0.0292939971492592</v>
      </c>
      <c r="CE2255" s="0" t="n">
        <v>1</v>
      </c>
    </row>
    <row r="2256" customFormat="false" ht="15" hidden="false" customHeight="false" outlineLevel="0" collapsed="false">
      <c r="A2256" s="0" t="s">
        <v>7359</v>
      </c>
      <c r="B2256" s="0" t="n">
        <v>3561</v>
      </c>
      <c r="C2256" s="0" t="n">
        <v>-0.0341440752654447</v>
      </c>
      <c r="D2256" s="0" t="n">
        <v>8187</v>
      </c>
      <c r="E2256" s="0" t="n">
        <f aca="false">IF(ISNUMBER($BA2256),$BA2256,IF(AND(ISNUMBER($D2256),ISNUMBER($BW2256),ISNUMBER($BX2256)),$D2256*($BX2256-$BW2256+1),""))</f>
        <v>8187</v>
      </c>
      <c r="H2256" s="0" t="s">
        <v>118</v>
      </c>
      <c r="I2256" s="0" t="s">
        <v>842</v>
      </c>
      <c r="J2256" s="0" t="n">
        <f aca="false">IF($BW2256&lt;&gt;"",$BW2256,"")</f>
        <v>2000</v>
      </c>
      <c r="K2256" s="0" t="n">
        <f aca="false">IF($BX2256&lt;&gt;"",$BX2256,"")</f>
        <v>2020</v>
      </c>
      <c r="L2256" s="0" t="n">
        <f aca="false">IF(AND(ISNUMBER($BW2256),ISNUMBER($BX2256)),($BW2256+$BX2256)/2,"")</f>
        <v>2010</v>
      </c>
      <c r="M2256" s="0" t="n">
        <f aca="false">IF($L2256&lt;&gt;"",$L2256,"")</f>
        <v>2010</v>
      </c>
      <c r="N2256" s="0" t="n">
        <f aca="false">IF(AND(ISNUMBER($BW2256),ISNUMBER($BX2256)),MIN(1,MAX(0,($BX2256-2016+1)/($BX2256-$BW2256+1))),"")</f>
        <v>0.238095238095238</v>
      </c>
      <c r="O2256" s="0" t="n">
        <f aca="false">IF(AND(ISNUMBER($BW2256),ISNUMBER($BX2256)),MIN(1,MAX(0,($BX2256-2017+1)/($BX2256-$BW2256+1))),"")</f>
        <v>0.19047619047619</v>
      </c>
      <c r="P2256" s="0" t="n">
        <f aca="false">IF(AND(ISNUMBER($BW2256),ISNUMBER($BX2256)),MIN(1,MAX(0,($BX2256-2018+1)/($BX2256-$BW2256+1))),"")</f>
        <v>0.142857142857143</v>
      </c>
      <c r="Q2256" s="0" t="n">
        <f aca="false">IF(AND(ISNUMBER($BW2256),ISNUMBER($BX2256)),MIN(1,MAX(0,($BX2256-2019+1)/($BX2256-$BW2256+1))),"")</f>
        <v>0.0952380952380952</v>
      </c>
      <c r="R2256" s="0" t="n">
        <f aca="false">IF(AND(ISNUMBER($BW2256),ISNUMBER($BX2256)),MIN(1,MAX(0,($BX2256-2016+1)/($BX2256-$BW2256+1))),"")</f>
        <v>0.238095238095238</v>
      </c>
      <c r="S2256" s="0" t="n">
        <f aca="false">IF($L2256&lt;&gt;"",IF($L2256&gt;=2015.5,1,0),"")</f>
        <v>0</v>
      </c>
      <c r="T2256" s="0" t="n">
        <f aca="false">IF($L2256&lt;&gt;"",IF($L2256&gt;=2016,1,0),"")</f>
        <v>0</v>
      </c>
      <c r="U2256" s="0" t="n">
        <f aca="false">IF(ISNUMBER($BX2256),IF($BX2256&gt;=2016,1,0),"")</f>
        <v>1</v>
      </c>
      <c r="V2256" s="0" t="n">
        <f aca="false">IF(ISNUMBER($BW2256),IF($BW2256&gt;=2016,1,0),"")</f>
        <v>0</v>
      </c>
      <c r="W2256" s="0" t="str">
        <f aca="false">IF(AND(ISNUMBER($BW2256),ISNUMBER($BX2256)),IF($BW2256&gt;=2016,"post-only",IF($BX2256&lt;2016,"pre-only","mixed")),"")</f>
        <v>mixed</v>
      </c>
      <c r="X2256" s="0" t="n">
        <f aca="false">IF(AND(ISNUMBER($BW2256),ISNUMBER($BX2256)),MIN(1,MAX(0,($BX2256-2017+1)/($BX2256-$BW2256+1))),"")</f>
        <v>0.19047619047619</v>
      </c>
      <c r="Y2256" s="0" t="n">
        <f aca="false">IF(AND(ISNUMBER($BW2256),ISNUMBER($BX2256)),MIN(1,MAX(0,($BX2256-2018+1)/($BX2256-$BW2256+1))),"")</f>
        <v>0.142857142857143</v>
      </c>
      <c r="Z2256" s="0" t="n">
        <f aca="false">IF(AND(ISNUMBER($BW2256),ISNUMBER($BX2256)),MIN(1,MAX(0,($BX2256-2019+1)/($BX2256-$BW2256+1))),"")</f>
        <v>0.0952380952380952</v>
      </c>
      <c r="AA2256" s="0" t="n">
        <f aca="false">IF(ISNUMBER($BX2256),IF($BX2256&gt;=2017,1,0),"")</f>
        <v>1</v>
      </c>
      <c r="AB2256" s="0" t="n">
        <f aca="false">IF(ISNUMBER($BX2256),IF($BX2256&gt;=2018,1,0),"")</f>
        <v>1</v>
      </c>
      <c r="AC2256" s="0" t="n">
        <f aca="false">IF(ISNUMBER($BX2256),IF($BX2256&gt;=2019,1,0),"")</f>
        <v>1</v>
      </c>
      <c r="AD2256" s="0" t="n">
        <f aca="false">IF($L2256&lt;&gt;"",IF($L2256&gt;2013,1,0),"")</f>
        <v>0</v>
      </c>
      <c r="AE2256" s="0" t="n">
        <f aca="false">IF($L2256&lt;&gt;"",1+IF($L2256&gt;2011,1,0)+IF($L2256&gt;2014,1,0),"")</f>
        <v>1</v>
      </c>
      <c r="AF2256" s="0" t="s">
        <v>87</v>
      </c>
      <c r="AG2256" s="0" t="s">
        <v>88</v>
      </c>
      <c r="AH2256" s="0" t="s">
        <v>89</v>
      </c>
      <c r="AI2256" s="0" t="s">
        <v>90</v>
      </c>
      <c r="AJ2256" s="0" t="s">
        <v>90</v>
      </c>
      <c r="AK2256" s="0" t="str">
        <f aca="false">IF(AND($CF2256&lt;&gt;"",IFERROR(INDEX(subsample_country_map!$B:$B,MATCH($CF2256,subsample_country_map!$A:$A,0)),"")&lt;&gt;""),INDEX(subsample_country_map!$B:$B,MATCH($CF2256,subsample_country_map!$A:$A,0)),INDEX(lookup!$AA:$AA,MATCH($A2256,lookup!$A:$A,0)))</f>
        <v>99_NCE</v>
      </c>
      <c r="AL2256" s="0" t="str">
        <f aca="false">IF(AND($CF2256&lt;&gt;"",IFERROR(INDEX(subsample_country_map!$C:$C,MATCH($CF2256,subsample_country_map!$A:$A,0)),"")&lt;&gt;""),INDEX(subsample_country_map!$C:$C,MATCH($CF2256,subsample_country_map!$A:$A,0)),INDEX(lookup!$AB:$AB,MATCH($A2256,lookup!$A:$A,0)))</f>
        <v>99_NCE</v>
      </c>
      <c r="AM2256" s="0" t="str">
        <f aca="false">IF(AND($CF2256&lt;&gt;"",IFERROR(INDEX(subsample_country_map!$D:$D,MATCH($CF2256,subsample_country_map!$A:$A,0)),"")&lt;&gt;""),INDEX(subsample_country_map!$D:$D,MATCH($CF2256,subsample_country_map!$A:$A,0)),INDEX(lookup!$AC:$AC,MATCH($A2256,lookup!$A:$A,0)))</f>
        <v>99_NCE</v>
      </c>
      <c r="AN2256" s="0" t="str">
        <f aca="false">IF(AND($CF2256&lt;&gt;"",IFERROR(INDEX(subsample_country_map!$E:$E,MATCH($CF2256,subsample_country_map!$A:$A,0)),"")&lt;&gt;""),INDEX(subsample_country_map!$E:$E,MATCH($CF2256,subsample_country_map!$A:$A,0)),INDEX(lookup!$AD:$AD,MATCH($A2256,lookup!$A:$A,0)))</f>
        <v>99_NCE</v>
      </c>
      <c r="AO2256" s="0" t="str">
        <f aca="false">INDEX(lookup!$Y:$Y,MATCH($A2256,lookup!$A:$A,0))</f>
        <v>1_not published</v>
      </c>
      <c r="AP2256" s="0" t="str">
        <f aca="false">INDEX(lookup!$Z:$Z,MATCH($A2256,lookup!$A:$A,0))</f>
        <v>99_NCE</v>
      </c>
      <c r="AQ2256" s="0" t="str">
        <f aca="false">INDEX(lookup!$W:$W,MATCH($A2256,lookup!$A:$A,0))</f>
        <v>1_fin/acc/econ</v>
      </c>
      <c r="AS2256" s="0" t="s">
        <v>91</v>
      </c>
      <c r="AT2256" s="0" t="s">
        <v>111</v>
      </c>
      <c r="AU2256" s="0" t="s">
        <v>93</v>
      </c>
      <c r="AV2256" s="0" t="s">
        <v>7391</v>
      </c>
      <c r="AY2256" s="0" t="s">
        <v>425</v>
      </c>
      <c r="BA2256" s="0" t="n">
        <v>8187</v>
      </c>
      <c r="BB2256" s="0" t="s">
        <v>347</v>
      </c>
      <c r="BC2256" s="0" t="s">
        <v>358</v>
      </c>
      <c r="BD2256" s="0" t="s">
        <v>142</v>
      </c>
      <c r="BE2256" s="0" t="s">
        <v>7501</v>
      </c>
      <c r="BF2256" s="0" t="s">
        <v>7517</v>
      </c>
      <c r="BI2256" s="0" t="s">
        <v>7502</v>
      </c>
      <c r="BJ2256" s="0" t="s">
        <v>7428</v>
      </c>
      <c r="BK2256" s="0" t="s">
        <v>2375</v>
      </c>
      <c r="BL2256" s="0" t="s">
        <v>7393</v>
      </c>
      <c r="BM2256" s="0" t="s">
        <v>7375</v>
      </c>
      <c r="BN2256" s="0" t="s">
        <v>7384</v>
      </c>
      <c r="BO2256" s="0" t="s">
        <v>105</v>
      </c>
      <c r="BP2256" s="0" t="s">
        <v>7359</v>
      </c>
      <c r="BQ2256" s="0" t="s">
        <v>127</v>
      </c>
      <c r="BT2256" s="0" t="n">
        <v>0</v>
      </c>
      <c r="BU2256" s="0" t="s">
        <v>7363</v>
      </c>
      <c r="BW2256" s="0" t="n">
        <v>2000</v>
      </c>
      <c r="BX2256" s="0" t="n">
        <v>2020</v>
      </c>
      <c r="BY2256" s="0" t="s">
        <v>7364</v>
      </c>
      <c r="BZ2256" s="0" t="n">
        <v>2010</v>
      </c>
      <c r="CA2256" s="0" t="n">
        <v>0.238095238095238</v>
      </c>
      <c r="CB2256" s="0" t="n">
        <v>0</v>
      </c>
      <c r="CC2256" s="0" t="n">
        <v>1</v>
      </c>
      <c r="CD2256" s="0" t="n">
        <v>-0.0341573531455352</v>
      </c>
      <c r="CE2256" s="0" t="n">
        <v>1</v>
      </c>
    </row>
    <row r="2257" customFormat="false" ht="15" hidden="false" customHeight="false" outlineLevel="0" collapsed="false">
      <c r="A2257" s="0" t="s">
        <v>7359</v>
      </c>
      <c r="B2257" s="0" t="n">
        <v>3562</v>
      </c>
      <c r="C2257" s="0" t="n">
        <v>-0.00650633207447294</v>
      </c>
      <c r="D2257" s="0" t="n">
        <v>2479</v>
      </c>
      <c r="E2257" s="0" t="n">
        <f aca="false">IF(ISNUMBER($BA2257),$BA2257,IF(AND(ISNUMBER($D2257),ISNUMBER($BW2257),ISNUMBER($BX2257)),$D2257*($BX2257-$BW2257+1),""))</f>
        <v>2479</v>
      </c>
      <c r="H2257" s="0" t="s">
        <v>118</v>
      </c>
      <c r="I2257" s="0" t="s">
        <v>842</v>
      </c>
      <c r="J2257" s="0" t="n">
        <f aca="false">IF($BW2257&lt;&gt;"",$BW2257,"")</f>
        <v>2000</v>
      </c>
      <c r="K2257" s="0" t="n">
        <f aca="false">IF($BX2257&lt;&gt;"",$BX2257,"")</f>
        <v>2020</v>
      </c>
      <c r="L2257" s="0" t="n">
        <f aca="false">IF(AND(ISNUMBER($BW2257),ISNUMBER($BX2257)),($BW2257+$BX2257)/2,"")</f>
        <v>2010</v>
      </c>
      <c r="M2257" s="0" t="n">
        <f aca="false">IF($L2257&lt;&gt;"",$L2257,"")</f>
        <v>2010</v>
      </c>
      <c r="N2257" s="0" t="n">
        <f aca="false">IF(AND(ISNUMBER($BW2257),ISNUMBER($BX2257)),MIN(1,MAX(0,($BX2257-2016+1)/($BX2257-$BW2257+1))),"")</f>
        <v>0.238095238095238</v>
      </c>
      <c r="O2257" s="0" t="n">
        <f aca="false">IF(AND(ISNUMBER($BW2257),ISNUMBER($BX2257)),MIN(1,MAX(0,($BX2257-2017+1)/($BX2257-$BW2257+1))),"")</f>
        <v>0.19047619047619</v>
      </c>
      <c r="P2257" s="0" t="n">
        <f aca="false">IF(AND(ISNUMBER($BW2257),ISNUMBER($BX2257)),MIN(1,MAX(0,($BX2257-2018+1)/($BX2257-$BW2257+1))),"")</f>
        <v>0.142857142857143</v>
      </c>
      <c r="Q2257" s="0" t="n">
        <f aca="false">IF(AND(ISNUMBER($BW2257),ISNUMBER($BX2257)),MIN(1,MAX(0,($BX2257-2019+1)/($BX2257-$BW2257+1))),"")</f>
        <v>0.0952380952380952</v>
      </c>
      <c r="R2257" s="0" t="n">
        <f aca="false">IF(AND(ISNUMBER($BW2257),ISNUMBER($BX2257)),MIN(1,MAX(0,($BX2257-2016+1)/($BX2257-$BW2257+1))),"")</f>
        <v>0.238095238095238</v>
      </c>
      <c r="S2257" s="0" t="n">
        <f aca="false">IF($L2257&lt;&gt;"",IF($L2257&gt;=2015.5,1,0),"")</f>
        <v>0</v>
      </c>
      <c r="T2257" s="0" t="n">
        <f aca="false">IF($L2257&lt;&gt;"",IF($L2257&gt;=2016,1,0),"")</f>
        <v>0</v>
      </c>
      <c r="U2257" s="0" t="n">
        <f aca="false">IF(ISNUMBER($BX2257),IF($BX2257&gt;=2016,1,0),"")</f>
        <v>1</v>
      </c>
      <c r="V2257" s="0" t="n">
        <f aca="false">IF(ISNUMBER($BW2257),IF($BW2257&gt;=2016,1,0),"")</f>
        <v>0</v>
      </c>
      <c r="W2257" s="0" t="str">
        <f aca="false">IF(AND(ISNUMBER($BW2257),ISNUMBER($BX2257)),IF($BW2257&gt;=2016,"post-only",IF($BX2257&lt;2016,"pre-only","mixed")),"")</f>
        <v>mixed</v>
      </c>
      <c r="X2257" s="0" t="n">
        <f aca="false">IF(AND(ISNUMBER($BW2257),ISNUMBER($BX2257)),MIN(1,MAX(0,($BX2257-2017+1)/($BX2257-$BW2257+1))),"")</f>
        <v>0.19047619047619</v>
      </c>
      <c r="Y2257" s="0" t="n">
        <f aca="false">IF(AND(ISNUMBER($BW2257),ISNUMBER($BX2257)),MIN(1,MAX(0,($BX2257-2018+1)/($BX2257-$BW2257+1))),"")</f>
        <v>0.142857142857143</v>
      </c>
      <c r="Z2257" s="0" t="n">
        <f aca="false">IF(AND(ISNUMBER($BW2257),ISNUMBER($BX2257)),MIN(1,MAX(0,($BX2257-2019+1)/($BX2257-$BW2257+1))),"")</f>
        <v>0.0952380952380952</v>
      </c>
      <c r="AA2257" s="0" t="n">
        <f aca="false">IF(ISNUMBER($BX2257),IF($BX2257&gt;=2017,1,0),"")</f>
        <v>1</v>
      </c>
      <c r="AB2257" s="0" t="n">
        <f aca="false">IF(ISNUMBER($BX2257),IF($BX2257&gt;=2018,1,0),"")</f>
        <v>1</v>
      </c>
      <c r="AC2257" s="0" t="n">
        <f aca="false">IF(ISNUMBER($BX2257),IF($BX2257&gt;=2019,1,0),"")</f>
        <v>1</v>
      </c>
      <c r="AD2257" s="0" t="n">
        <f aca="false">IF($L2257&lt;&gt;"",IF($L2257&gt;2013,1,0),"")</f>
        <v>0</v>
      </c>
      <c r="AE2257" s="0" t="n">
        <f aca="false">IF($L2257&lt;&gt;"",1+IF($L2257&gt;2011,1,0)+IF($L2257&gt;2014,1,0),"")</f>
        <v>1</v>
      </c>
      <c r="AF2257" s="0" t="s">
        <v>87</v>
      </c>
      <c r="AG2257" s="0" t="s">
        <v>88</v>
      </c>
      <c r="AH2257" s="0" t="s">
        <v>89</v>
      </c>
      <c r="AI2257" s="0" t="s">
        <v>90</v>
      </c>
      <c r="AJ2257" s="0" t="s">
        <v>90</v>
      </c>
      <c r="AK2257" s="0" t="str">
        <f aca="false">IF(AND($CF2257&lt;&gt;"",IFERROR(INDEX(subsample_country_map!$B:$B,MATCH($CF2257,subsample_country_map!$A:$A,0)),"")&lt;&gt;""),INDEX(subsample_country_map!$B:$B,MATCH($CF2257,subsample_country_map!$A:$A,0)),INDEX(lookup!$AA:$AA,MATCH($A2257,lookup!$A:$A,0)))</f>
        <v>99_NCE</v>
      </c>
      <c r="AL2257" s="0" t="str">
        <f aca="false">IF(AND($CF2257&lt;&gt;"",IFERROR(INDEX(subsample_country_map!$C:$C,MATCH($CF2257,subsample_country_map!$A:$A,0)),"")&lt;&gt;""),INDEX(subsample_country_map!$C:$C,MATCH($CF2257,subsample_country_map!$A:$A,0)),INDEX(lookup!$AB:$AB,MATCH($A2257,lookup!$A:$A,0)))</f>
        <v>99_NCE</v>
      </c>
      <c r="AM2257" s="0" t="str">
        <f aca="false">IF(AND($CF2257&lt;&gt;"",IFERROR(INDEX(subsample_country_map!$D:$D,MATCH($CF2257,subsample_country_map!$A:$A,0)),"")&lt;&gt;""),INDEX(subsample_country_map!$D:$D,MATCH($CF2257,subsample_country_map!$A:$A,0)),INDEX(lookup!$AC:$AC,MATCH($A2257,lookup!$A:$A,0)))</f>
        <v>99_NCE</v>
      </c>
      <c r="AN2257" s="0" t="str">
        <f aca="false">IF(AND($CF2257&lt;&gt;"",IFERROR(INDEX(subsample_country_map!$E:$E,MATCH($CF2257,subsample_country_map!$A:$A,0)),"")&lt;&gt;""),INDEX(subsample_country_map!$E:$E,MATCH($CF2257,subsample_country_map!$A:$A,0)),INDEX(lookup!$AD:$AD,MATCH($A2257,lookup!$A:$A,0)))</f>
        <v>99_NCE</v>
      </c>
      <c r="AO2257" s="0" t="str">
        <f aca="false">INDEX(lookup!$Y:$Y,MATCH($A2257,lookup!$A:$A,0))</f>
        <v>1_not published</v>
      </c>
      <c r="AP2257" s="0" t="str">
        <f aca="false">INDEX(lookup!$Z:$Z,MATCH($A2257,lookup!$A:$A,0))</f>
        <v>99_NCE</v>
      </c>
      <c r="AQ2257" s="0" t="str">
        <f aca="false">INDEX(lookup!$W:$W,MATCH($A2257,lookup!$A:$A,0))</f>
        <v>1_fin/acc/econ</v>
      </c>
      <c r="AS2257" s="0" t="s">
        <v>91</v>
      </c>
      <c r="AT2257" s="0" t="s">
        <v>111</v>
      </c>
      <c r="AU2257" s="0" t="s">
        <v>93</v>
      </c>
      <c r="AV2257" s="0" t="s">
        <v>3440</v>
      </c>
      <c r="AY2257" s="0" t="s">
        <v>7521</v>
      </c>
      <c r="BA2257" s="0" t="n">
        <v>2479</v>
      </c>
      <c r="BB2257" s="0" t="s">
        <v>347</v>
      </c>
      <c r="BC2257" s="0" t="s">
        <v>358</v>
      </c>
      <c r="BD2257" s="0" t="s">
        <v>142</v>
      </c>
      <c r="BE2257" s="0" t="s">
        <v>7501</v>
      </c>
      <c r="BF2257" s="0" t="s">
        <v>7522</v>
      </c>
      <c r="BI2257" s="0" t="s">
        <v>7502</v>
      </c>
      <c r="BJ2257" s="0" t="s">
        <v>7432</v>
      </c>
      <c r="BK2257" s="0" t="s">
        <v>2375</v>
      </c>
      <c r="BL2257" s="0" t="s">
        <v>7523</v>
      </c>
      <c r="BM2257" s="0" t="s">
        <v>7362</v>
      </c>
      <c r="BN2257" s="0" t="s">
        <v>104</v>
      </c>
      <c r="BO2257" s="0" t="s">
        <v>105</v>
      </c>
      <c r="BP2257" s="0" t="s">
        <v>7359</v>
      </c>
      <c r="BQ2257" s="0" t="s">
        <v>127</v>
      </c>
      <c r="BT2257" s="0" t="n">
        <v>0</v>
      </c>
      <c r="BU2257" s="0" t="s">
        <v>7363</v>
      </c>
      <c r="BW2257" s="0" t="n">
        <v>2000</v>
      </c>
      <c r="BX2257" s="0" t="n">
        <v>2020</v>
      </c>
      <c r="BY2257" s="0" t="s">
        <v>7364</v>
      </c>
      <c r="BZ2257" s="0" t="n">
        <v>2010</v>
      </c>
      <c r="CA2257" s="0" t="n">
        <v>0.238095238095238</v>
      </c>
      <c r="CB2257" s="0" t="n">
        <v>0</v>
      </c>
      <c r="CC2257" s="0" t="n">
        <v>1</v>
      </c>
      <c r="CD2257" s="0" t="n">
        <v>-0.00650642388626243</v>
      </c>
      <c r="CE2257" s="0" t="n">
        <v>1</v>
      </c>
    </row>
    <row r="2258" customFormat="false" ht="15" hidden="false" customHeight="false" outlineLevel="0" collapsed="false">
      <c r="A2258" s="0" t="s">
        <v>7359</v>
      </c>
      <c r="B2258" s="0" t="n">
        <v>3563</v>
      </c>
      <c r="C2258" s="0" t="n">
        <v>0.00889382859889827</v>
      </c>
      <c r="D2258" s="0" t="n">
        <v>2386</v>
      </c>
      <c r="E2258" s="0" t="n">
        <f aca="false">IF(ISNUMBER($BA2258),$BA2258,IF(AND(ISNUMBER($D2258),ISNUMBER($BW2258),ISNUMBER($BX2258)),$D2258*($BX2258-$BW2258+1),""))</f>
        <v>2386</v>
      </c>
      <c r="H2258" s="0" t="s">
        <v>118</v>
      </c>
      <c r="I2258" s="0" t="s">
        <v>842</v>
      </c>
      <c r="J2258" s="0" t="n">
        <f aca="false">IF($BW2258&lt;&gt;"",$BW2258,"")</f>
        <v>2000</v>
      </c>
      <c r="K2258" s="0" t="n">
        <f aca="false">IF($BX2258&lt;&gt;"",$BX2258,"")</f>
        <v>2020</v>
      </c>
      <c r="L2258" s="0" t="n">
        <f aca="false">IF(AND(ISNUMBER($BW2258),ISNUMBER($BX2258)),($BW2258+$BX2258)/2,"")</f>
        <v>2010</v>
      </c>
      <c r="M2258" s="0" t="n">
        <f aca="false">IF($L2258&lt;&gt;"",$L2258,"")</f>
        <v>2010</v>
      </c>
      <c r="N2258" s="0" t="n">
        <f aca="false">IF(AND(ISNUMBER($BW2258),ISNUMBER($BX2258)),MIN(1,MAX(0,($BX2258-2016+1)/($BX2258-$BW2258+1))),"")</f>
        <v>0.238095238095238</v>
      </c>
      <c r="O2258" s="0" t="n">
        <f aca="false">IF(AND(ISNUMBER($BW2258),ISNUMBER($BX2258)),MIN(1,MAX(0,($BX2258-2017+1)/($BX2258-$BW2258+1))),"")</f>
        <v>0.19047619047619</v>
      </c>
      <c r="P2258" s="0" t="n">
        <f aca="false">IF(AND(ISNUMBER($BW2258),ISNUMBER($BX2258)),MIN(1,MAX(0,($BX2258-2018+1)/($BX2258-$BW2258+1))),"")</f>
        <v>0.142857142857143</v>
      </c>
      <c r="Q2258" s="0" t="n">
        <f aca="false">IF(AND(ISNUMBER($BW2258),ISNUMBER($BX2258)),MIN(1,MAX(0,($BX2258-2019+1)/($BX2258-$BW2258+1))),"")</f>
        <v>0.0952380952380952</v>
      </c>
      <c r="R2258" s="0" t="n">
        <f aca="false">IF(AND(ISNUMBER($BW2258),ISNUMBER($BX2258)),MIN(1,MAX(0,($BX2258-2016+1)/($BX2258-$BW2258+1))),"")</f>
        <v>0.238095238095238</v>
      </c>
      <c r="S2258" s="0" t="n">
        <f aca="false">IF($L2258&lt;&gt;"",IF($L2258&gt;=2015.5,1,0),"")</f>
        <v>0</v>
      </c>
      <c r="T2258" s="0" t="n">
        <f aca="false">IF($L2258&lt;&gt;"",IF($L2258&gt;=2016,1,0),"")</f>
        <v>0</v>
      </c>
      <c r="U2258" s="0" t="n">
        <f aca="false">IF(ISNUMBER($BX2258),IF($BX2258&gt;=2016,1,0),"")</f>
        <v>1</v>
      </c>
      <c r="V2258" s="0" t="n">
        <f aca="false">IF(ISNUMBER($BW2258),IF($BW2258&gt;=2016,1,0),"")</f>
        <v>0</v>
      </c>
      <c r="W2258" s="0" t="str">
        <f aca="false">IF(AND(ISNUMBER($BW2258),ISNUMBER($BX2258)),IF($BW2258&gt;=2016,"post-only",IF($BX2258&lt;2016,"pre-only","mixed")),"")</f>
        <v>mixed</v>
      </c>
      <c r="X2258" s="0" t="n">
        <f aca="false">IF(AND(ISNUMBER($BW2258),ISNUMBER($BX2258)),MIN(1,MAX(0,($BX2258-2017+1)/($BX2258-$BW2258+1))),"")</f>
        <v>0.19047619047619</v>
      </c>
      <c r="Y2258" s="0" t="n">
        <f aca="false">IF(AND(ISNUMBER($BW2258),ISNUMBER($BX2258)),MIN(1,MAX(0,($BX2258-2018+1)/($BX2258-$BW2258+1))),"")</f>
        <v>0.142857142857143</v>
      </c>
      <c r="Z2258" s="0" t="n">
        <f aca="false">IF(AND(ISNUMBER($BW2258),ISNUMBER($BX2258)),MIN(1,MAX(0,($BX2258-2019+1)/($BX2258-$BW2258+1))),"")</f>
        <v>0.0952380952380952</v>
      </c>
      <c r="AA2258" s="0" t="n">
        <f aca="false">IF(ISNUMBER($BX2258),IF($BX2258&gt;=2017,1,0),"")</f>
        <v>1</v>
      </c>
      <c r="AB2258" s="0" t="n">
        <f aca="false">IF(ISNUMBER($BX2258),IF($BX2258&gt;=2018,1,0),"")</f>
        <v>1</v>
      </c>
      <c r="AC2258" s="0" t="n">
        <f aca="false">IF(ISNUMBER($BX2258),IF($BX2258&gt;=2019,1,0),"")</f>
        <v>1</v>
      </c>
      <c r="AD2258" s="0" t="n">
        <f aca="false">IF($L2258&lt;&gt;"",IF($L2258&gt;2013,1,0),"")</f>
        <v>0</v>
      </c>
      <c r="AE2258" s="0" t="n">
        <f aca="false">IF($L2258&lt;&gt;"",1+IF($L2258&gt;2011,1,0)+IF($L2258&gt;2014,1,0),"")</f>
        <v>1</v>
      </c>
      <c r="AF2258" s="0" t="s">
        <v>87</v>
      </c>
      <c r="AG2258" s="0" t="s">
        <v>88</v>
      </c>
      <c r="AH2258" s="0" t="s">
        <v>89</v>
      </c>
      <c r="AI2258" s="0" t="s">
        <v>90</v>
      </c>
      <c r="AJ2258" s="0" t="s">
        <v>90</v>
      </c>
      <c r="AK2258" s="0" t="str">
        <f aca="false">IF(AND($CF2258&lt;&gt;"",IFERROR(INDEX(subsample_country_map!$B:$B,MATCH($CF2258,subsample_country_map!$A:$A,0)),"")&lt;&gt;""),INDEX(subsample_country_map!$B:$B,MATCH($CF2258,subsample_country_map!$A:$A,0)),INDEX(lookup!$AA:$AA,MATCH($A2258,lookup!$A:$A,0)))</f>
        <v>99_NCE</v>
      </c>
      <c r="AL2258" s="0" t="str">
        <f aca="false">IF(AND($CF2258&lt;&gt;"",IFERROR(INDEX(subsample_country_map!$C:$C,MATCH($CF2258,subsample_country_map!$A:$A,0)),"")&lt;&gt;""),INDEX(subsample_country_map!$C:$C,MATCH($CF2258,subsample_country_map!$A:$A,0)),INDEX(lookup!$AB:$AB,MATCH($A2258,lookup!$A:$A,0)))</f>
        <v>99_NCE</v>
      </c>
      <c r="AM2258" s="0" t="str">
        <f aca="false">IF(AND($CF2258&lt;&gt;"",IFERROR(INDEX(subsample_country_map!$D:$D,MATCH($CF2258,subsample_country_map!$A:$A,0)),"")&lt;&gt;""),INDEX(subsample_country_map!$D:$D,MATCH($CF2258,subsample_country_map!$A:$A,0)),INDEX(lookup!$AC:$AC,MATCH($A2258,lookup!$A:$A,0)))</f>
        <v>99_NCE</v>
      </c>
      <c r="AN2258" s="0" t="str">
        <f aca="false">IF(AND($CF2258&lt;&gt;"",IFERROR(INDEX(subsample_country_map!$E:$E,MATCH($CF2258,subsample_country_map!$A:$A,0)),"")&lt;&gt;""),INDEX(subsample_country_map!$E:$E,MATCH($CF2258,subsample_country_map!$A:$A,0)),INDEX(lookup!$AD:$AD,MATCH($A2258,lookup!$A:$A,0)))</f>
        <v>99_NCE</v>
      </c>
      <c r="AO2258" s="0" t="str">
        <f aca="false">INDEX(lookup!$Y:$Y,MATCH($A2258,lookup!$A:$A,0))</f>
        <v>1_not published</v>
      </c>
      <c r="AP2258" s="0" t="str">
        <f aca="false">INDEX(lookup!$Z:$Z,MATCH($A2258,lookup!$A:$A,0))</f>
        <v>99_NCE</v>
      </c>
      <c r="AQ2258" s="0" t="str">
        <f aca="false">INDEX(lookup!$W:$W,MATCH($A2258,lookup!$A:$A,0))</f>
        <v>1_fin/acc/econ</v>
      </c>
      <c r="AS2258" s="0" t="s">
        <v>91</v>
      </c>
      <c r="AT2258" s="0" t="s">
        <v>111</v>
      </c>
      <c r="AU2258" s="0" t="s">
        <v>93</v>
      </c>
      <c r="AV2258" s="0" t="s">
        <v>6942</v>
      </c>
      <c r="AY2258" s="0" t="s">
        <v>7524</v>
      </c>
      <c r="BA2258" s="0" t="n">
        <v>2386</v>
      </c>
      <c r="BB2258" s="0" t="s">
        <v>347</v>
      </c>
      <c r="BC2258" s="0" t="s">
        <v>358</v>
      </c>
      <c r="BD2258" s="0" t="s">
        <v>142</v>
      </c>
      <c r="BE2258" s="0" t="s">
        <v>7501</v>
      </c>
      <c r="BF2258" s="0" t="s">
        <v>7522</v>
      </c>
      <c r="BI2258" s="0" t="s">
        <v>7502</v>
      </c>
      <c r="BJ2258" s="0" t="s">
        <v>7435</v>
      </c>
      <c r="BK2258" s="0" t="s">
        <v>2375</v>
      </c>
      <c r="BL2258" s="0" t="s">
        <v>7525</v>
      </c>
      <c r="BM2258" s="0" t="s">
        <v>7375</v>
      </c>
      <c r="BN2258" s="0" t="s">
        <v>104</v>
      </c>
      <c r="BO2258" s="0" t="s">
        <v>105</v>
      </c>
      <c r="BP2258" s="0" t="s">
        <v>7359</v>
      </c>
      <c r="BQ2258" s="0" t="s">
        <v>127</v>
      </c>
      <c r="BT2258" s="0" t="n">
        <v>0</v>
      </c>
      <c r="BU2258" s="0" t="s">
        <v>7363</v>
      </c>
      <c r="BW2258" s="0" t="n">
        <v>2000</v>
      </c>
      <c r="BX2258" s="0" t="n">
        <v>2020</v>
      </c>
      <c r="BY2258" s="0" t="s">
        <v>7364</v>
      </c>
      <c r="BZ2258" s="0" t="n">
        <v>2010</v>
      </c>
      <c r="CA2258" s="0" t="n">
        <v>0.238095238095238</v>
      </c>
      <c r="CB2258" s="0" t="n">
        <v>0</v>
      </c>
      <c r="CC2258" s="0" t="n">
        <v>1</v>
      </c>
      <c r="CD2258" s="0" t="n">
        <v>0.00889406311119722</v>
      </c>
      <c r="CE2258" s="0" t="n">
        <v>1</v>
      </c>
    </row>
    <row r="2259" customFormat="false" ht="15" hidden="false" customHeight="false" outlineLevel="0" collapsed="false">
      <c r="A2259" s="0" t="s">
        <v>7359</v>
      </c>
      <c r="B2259" s="0" t="n">
        <v>3564</v>
      </c>
      <c r="C2259" s="0" t="n">
        <v>-0.0473596836306223</v>
      </c>
      <c r="D2259" s="0" t="n">
        <v>3039</v>
      </c>
      <c r="E2259" s="0" t="n">
        <f aca="false">IF(ISNUMBER($BA2259),$BA2259,IF(AND(ISNUMBER($D2259),ISNUMBER($BW2259),ISNUMBER($BX2259)),$D2259*($BX2259-$BW2259+1),""))</f>
        <v>3039</v>
      </c>
      <c r="H2259" s="0" t="s">
        <v>118</v>
      </c>
      <c r="I2259" s="0" t="s">
        <v>842</v>
      </c>
      <c r="J2259" s="0" t="n">
        <f aca="false">IF($BW2259&lt;&gt;"",$BW2259,"")</f>
        <v>2000</v>
      </c>
      <c r="K2259" s="0" t="n">
        <f aca="false">IF($BX2259&lt;&gt;"",$BX2259,"")</f>
        <v>2020</v>
      </c>
      <c r="L2259" s="0" t="n">
        <f aca="false">IF(AND(ISNUMBER($BW2259),ISNUMBER($BX2259)),($BW2259+$BX2259)/2,"")</f>
        <v>2010</v>
      </c>
      <c r="M2259" s="0" t="n">
        <f aca="false">IF($L2259&lt;&gt;"",$L2259,"")</f>
        <v>2010</v>
      </c>
      <c r="N2259" s="0" t="n">
        <f aca="false">IF(AND(ISNUMBER($BW2259),ISNUMBER($BX2259)),MIN(1,MAX(0,($BX2259-2016+1)/($BX2259-$BW2259+1))),"")</f>
        <v>0.238095238095238</v>
      </c>
      <c r="O2259" s="0" t="n">
        <f aca="false">IF(AND(ISNUMBER($BW2259),ISNUMBER($BX2259)),MIN(1,MAX(0,($BX2259-2017+1)/($BX2259-$BW2259+1))),"")</f>
        <v>0.19047619047619</v>
      </c>
      <c r="P2259" s="0" t="n">
        <f aca="false">IF(AND(ISNUMBER($BW2259),ISNUMBER($BX2259)),MIN(1,MAX(0,($BX2259-2018+1)/($BX2259-$BW2259+1))),"")</f>
        <v>0.142857142857143</v>
      </c>
      <c r="Q2259" s="0" t="n">
        <f aca="false">IF(AND(ISNUMBER($BW2259),ISNUMBER($BX2259)),MIN(1,MAX(0,($BX2259-2019+1)/($BX2259-$BW2259+1))),"")</f>
        <v>0.0952380952380952</v>
      </c>
      <c r="R2259" s="0" t="n">
        <f aca="false">IF(AND(ISNUMBER($BW2259),ISNUMBER($BX2259)),MIN(1,MAX(0,($BX2259-2016+1)/($BX2259-$BW2259+1))),"")</f>
        <v>0.238095238095238</v>
      </c>
      <c r="S2259" s="0" t="n">
        <f aca="false">IF($L2259&lt;&gt;"",IF($L2259&gt;=2015.5,1,0),"")</f>
        <v>0</v>
      </c>
      <c r="T2259" s="0" t="n">
        <f aca="false">IF($L2259&lt;&gt;"",IF($L2259&gt;=2016,1,0),"")</f>
        <v>0</v>
      </c>
      <c r="U2259" s="0" t="n">
        <f aca="false">IF(ISNUMBER($BX2259),IF($BX2259&gt;=2016,1,0),"")</f>
        <v>1</v>
      </c>
      <c r="V2259" s="0" t="n">
        <f aca="false">IF(ISNUMBER($BW2259),IF($BW2259&gt;=2016,1,0),"")</f>
        <v>0</v>
      </c>
      <c r="W2259" s="0" t="str">
        <f aca="false">IF(AND(ISNUMBER($BW2259),ISNUMBER($BX2259)),IF($BW2259&gt;=2016,"post-only",IF($BX2259&lt;2016,"pre-only","mixed")),"")</f>
        <v>mixed</v>
      </c>
      <c r="X2259" s="0" t="n">
        <f aca="false">IF(AND(ISNUMBER($BW2259),ISNUMBER($BX2259)),MIN(1,MAX(0,($BX2259-2017+1)/($BX2259-$BW2259+1))),"")</f>
        <v>0.19047619047619</v>
      </c>
      <c r="Y2259" s="0" t="n">
        <f aca="false">IF(AND(ISNUMBER($BW2259),ISNUMBER($BX2259)),MIN(1,MAX(0,($BX2259-2018+1)/($BX2259-$BW2259+1))),"")</f>
        <v>0.142857142857143</v>
      </c>
      <c r="Z2259" s="0" t="n">
        <f aca="false">IF(AND(ISNUMBER($BW2259),ISNUMBER($BX2259)),MIN(1,MAX(0,($BX2259-2019+1)/($BX2259-$BW2259+1))),"")</f>
        <v>0.0952380952380952</v>
      </c>
      <c r="AA2259" s="0" t="n">
        <f aca="false">IF(ISNUMBER($BX2259),IF($BX2259&gt;=2017,1,0),"")</f>
        <v>1</v>
      </c>
      <c r="AB2259" s="0" t="n">
        <f aca="false">IF(ISNUMBER($BX2259),IF($BX2259&gt;=2018,1,0),"")</f>
        <v>1</v>
      </c>
      <c r="AC2259" s="0" t="n">
        <f aca="false">IF(ISNUMBER($BX2259),IF($BX2259&gt;=2019,1,0),"")</f>
        <v>1</v>
      </c>
      <c r="AD2259" s="0" t="n">
        <f aca="false">IF($L2259&lt;&gt;"",IF($L2259&gt;2013,1,0),"")</f>
        <v>0</v>
      </c>
      <c r="AE2259" s="0" t="n">
        <f aca="false">IF($L2259&lt;&gt;"",1+IF($L2259&gt;2011,1,0)+IF($L2259&gt;2014,1,0),"")</f>
        <v>1</v>
      </c>
      <c r="AF2259" s="0" t="s">
        <v>87</v>
      </c>
      <c r="AG2259" s="0" t="s">
        <v>88</v>
      </c>
      <c r="AH2259" s="0" t="s">
        <v>89</v>
      </c>
      <c r="AI2259" s="0" t="s">
        <v>90</v>
      </c>
      <c r="AJ2259" s="0" t="s">
        <v>90</v>
      </c>
      <c r="AK2259" s="0" t="str">
        <f aca="false">IF(AND($CF2259&lt;&gt;"",IFERROR(INDEX(subsample_country_map!$B:$B,MATCH($CF2259,subsample_country_map!$A:$A,0)),"")&lt;&gt;""),INDEX(subsample_country_map!$B:$B,MATCH($CF2259,subsample_country_map!$A:$A,0)),INDEX(lookup!$AA:$AA,MATCH($A2259,lookup!$A:$A,0)))</f>
        <v>99_NCE</v>
      </c>
      <c r="AL2259" s="0" t="str">
        <f aca="false">IF(AND($CF2259&lt;&gt;"",IFERROR(INDEX(subsample_country_map!$C:$C,MATCH($CF2259,subsample_country_map!$A:$A,0)),"")&lt;&gt;""),INDEX(subsample_country_map!$C:$C,MATCH($CF2259,subsample_country_map!$A:$A,0)),INDEX(lookup!$AB:$AB,MATCH($A2259,lookup!$A:$A,0)))</f>
        <v>99_NCE</v>
      </c>
      <c r="AM2259" s="0" t="str">
        <f aca="false">IF(AND($CF2259&lt;&gt;"",IFERROR(INDEX(subsample_country_map!$D:$D,MATCH($CF2259,subsample_country_map!$A:$A,0)),"")&lt;&gt;""),INDEX(subsample_country_map!$D:$D,MATCH($CF2259,subsample_country_map!$A:$A,0)),INDEX(lookup!$AC:$AC,MATCH($A2259,lookup!$A:$A,0)))</f>
        <v>99_NCE</v>
      </c>
      <c r="AN2259" s="0" t="str">
        <f aca="false">IF(AND($CF2259&lt;&gt;"",IFERROR(INDEX(subsample_country_map!$E:$E,MATCH($CF2259,subsample_country_map!$A:$A,0)),"")&lt;&gt;""),INDEX(subsample_country_map!$E:$E,MATCH($CF2259,subsample_country_map!$A:$A,0)),INDEX(lookup!$AD:$AD,MATCH($A2259,lookup!$A:$A,0)))</f>
        <v>99_NCE</v>
      </c>
      <c r="AO2259" s="0" t="str">
        <f aca="false">INDEX(lookup!$Y:$Y,MATCH($A2259,lookup!$A:$A,0))</f>
        <v>1_not published</v>
      </c>
      <c r="AP2259" s="0" t="str">
        <f aca="false">INDEX(lookup!$Z:$Z,MATCH($A2259,lookup!$A:$A,0))</f>
        <v>99_NCE</v>
      </c>
      <c r="AQ2259" s="0" t="str">
        <f aca="false">INDEX(lookup!$W:$W,MATCH($A2259,lookup!$A:$A,0))</f>
        <v>1_fin/acc/econ</v>
      </c>
      <c r="AS2259" s="0" t="s">
        <v>91</v>
      </c>
      <c r="AT2259" s="0" t="s">
        <v>111</v>
      </c>
      <c r="AU2259" s="0" t="s">
        <v>93</v>
      </c>
      <c r="AV2259" s="0" t="s">
        <v>7526</v>
      </c>
      <c r="AY2259" s="0" t="s">
        <v>1689</v>
      </c>
      <c r="BA2259" s="0" t="n">
        <v>3039</v>
      </c>
      <c r="BB2259" s="0" t="s">
        <v>347</v>
      </c>
      <c r="BC2259" s="0" t="s">
        <v>358</v>
      </c>
      <c r="BD2259" s="0" t="s">
        <v>142</v>
      </c>
      <c r="BE2259" s="0" t="s">
        <v>7501</v>
      </c>
      <c r="BF2259" s="0" t="s">
        <v>7522</v>
      </c>
      <c r="BI2259" s="0" t="s">
        <v>7502</v>
      </c>
      <c r="BJ2259" s="0" t="s">
        <v>7438</v>
      </c>
      <c r="BK2259" s="0" t="s">
        <v>2375</v>
      </c>
      <c r="BL2259" s="0" t="s">
        <v>7527</v>
      </c>
      <c r="BM2259" s="0" t="s">
        <v>7362</v>
      </c>
      <c r="BN2259" s="0" t="s">
        <v>7384</v>
      </c>
      <c r="BO2259" s="0" t="s">
        <v>105</v>
      </c>
      <c r="BP2259" s="0" t="s">
        <v>7359</v>
      </c>
      <c r="BQ2259" s="0" t="s">
        <v>127</v>
      </c>
      <c r="BT2259" s="0" t="n">
        <v>0</v>
      </c>
      <c r="BU2259" s="0" t="s">
        <v>7363</v>
      </c>
      <c r="BW2259" s="0" t="n">
        <v>2000</v>
      </c>
      <c r="BX2259" s="0" t="n">
        <v>2020</v>
      </c>
      <c r="BY2259" s="0" t="s">
        <v>7364</v>
      </c>
      <c r="BZ2259" s="0" t="n">
        <v>2010</v>
      </c>
      <c r="CA2259" s="0" t="n">
        <v>0.238095238095238</v>
      </c>
      <c r="CB2259" s="0" t="n">
        <v>0</v>
      </c>
      <c r="CC2259" s="0" t="n">
        <v>1</v>
      </c>
      <c r="CD2259" s="0" t="n">
        <v>-0.047395139662127</v>
      </c>
      <c r="CE2259" s="0" t="n">
        <v>1</v>
      </c>
    </row>
    <row r="2260" customFormat="false" ht="15" hidden="false" customHeight="false" outlineLevel="0" collapsed="false">
      <c r="A2260" s="0" t="s">
        <v>7359</v>
      </c>
      <c r="B2260" s="0" t="n">
        <v>3565</v>
      </c>
      <c r="C2260" s="0" t="n">
        <v>-0.0429320207693725</v>
      </c>
      <c r="D2260" s="0" t="n">
        <v>2934</v>
      </c>
      <c r="E2260" s="0" t="n">
        <f aca="false">IF(ISNUMBER($BA2260),$BA2260,IF(AND(ISNUMBER($D2260),ISNUMBER($BW2260),ISNUMBER($BX2260)),$D2260*($BX2260-$BW2260+1),""))</f>
        <v>2934</v>
      </c>
      <c r="H2260" s="0" t="s">
        <v>118</v>
      </c>
      <c r="I2260" s="0" t="s">
        <v>842</v>
      </c>
      <c r="J2260" s="0" t="n">
        <f aca="false">IF($BW2260&lt;&gt;"",$BW2260,"")</f>
        <v>2000</v>
      </c>
      <c r="K2260" s="0" t="n">
        <f aca="false">IF($BX2260&lt;&gt;"",$BX2260,"")</f>
        <v>2020</v>
      </c>
      <c r="L2260" s="0" t="n">
        <f aca="false">IF(AND(ISNUMBER($BW2260),ISNUMBER($BX2260)),($BW2260+$BX2260)/2,"")</f>
        <v>2010</v>
      </c>
      <c r="M2260" s="0" t="n">
        <f aca="false">IF($L2260&lt;&gt;"",$L2260,"")</f>
        <v>2010</v>
      </c>
      <c r="N2260" s="0" t="n">
        <f aca="false">IF(AND(ISNUMBER($BW2260),ISNUMBER($BX2260)),MIN(1,MAX(0,($BX2260-2016+1)/($BX2260-$BW2260+1))),"")</f>
        <v>0.238095238095238</v>
      </c>
      <c r="O2260" s="0" t="n">
        <f aca="false">IF(AND(ISNUMBER($BW2260),ISNUMBER($BX2260)),MIN(1,MAX(0,($BX2260-2017+1)/($BX2260-$BW2260+1))),"")</f>
        <v>0.19047619047619</v>
      </c>
      <c r="P2260" s="0" t="n">
        <f aca="false">IF(AND(ISNUMBER($BW2260),ISNUMBER($BX2260)),MIN(1,MAX(0,($BX2260-2018+1)/($BX2260-$BW2260+1))),"")</f>
        <v>0.142857142857143</v>
      </c>
      <c r="Q2260" s="0" t="n">
        <f aca="false">IF(AND(ISNUMBER($BW2260),ISNUMBER($BX2260)),MIN(1,MAX(0,($BX2260-2019+1)/($BX2260-$BW2260+1))),"")</f>
        <v>0.0952380952380952</v>
      </c>
      <c r="R2260" s="0" t="n">
        <f aca="false">IF(AND(ISNUMBER($BW2260),ISNUMBER($BX2260)),MIN(1,MAX(0,($BX2260-2016+1)/($BX2260-$BW2260+1))),"")</f>
        <v>0.238095238095238</v>
      </c>
      <c r="S2260" s="0" t="n">
        <f aca="false">IF($L2260&lt;&gt;"",IF($L2260&gt;=2015.5,1,0),"")</f>
        <v>0</v>
      </c>
      <c r="T2260" s="0" t="n">
        <f aca="false">IF($L2260&lt;&gt;"",IF($L2260&gt;=2016,1,0),"")</f>
        <v>0</v>
      </c>
      <c r="U2260" s="0" t="n">
        <f aca="false">IF(ISNUMBER($BX2260),IF($BX2260&gt;=2016,1,0),"")</f>
        <v>1</v>
      </c>
      <c r="V2260" s="0" t="n">
        <f aca="false">IF(ISNUMBER($BW2260),IF($BW2260&gt;=2016,1,0),"")</f>
        <v>0</v>
      </c>
      <c r="W2260" s="0" t="str">
        <f aca="false">IF(AND(ISNUMBER($BW2260),ISNUMBER($BX2260)),IF($BW2260&gt;=2016,"post-only",IF($BX2260&lt;2016,"pre-only","mixed")),"")</f>
        <v>mixed</v>
      </c>
      <c r="X2260" s="0" t="n">
        <f aca="false">IF(AND(ISNUMBER($BW2260),ISNUMBER($BX2260)),MIN(1,MAX(0,($BX2260-2017+1)/($BX2260-$BW2260+1))),"")</f>
        <v>0.19047619047619</v>
      </c>
      <c r="Y2260" s="0" t="n">
        <f aca="false">IF(AND(ISNUMBER($BW2260),ISNUMBER($BX2260)),MIN(1,MAX(0,($BX2260-2018+1)/($BX2260-$BW2260+1))),"")</f>
        <v>0.142857142857143</v>
      </c>
      <c r="Z2260" s="0" t="n">
        <f aca="false">IF(AND(ISNUMBER($BW2260),ISNUMBER($BX2260)),MIN(1,MAX(0,($BX2260-2019+1)/($BX2260-$BW2260+1))),"")</f>
        <v>0.0952380952380952</v>
      </c>
      <c r="AA2260" s="0" t="n">
        <f aca="false">IF(ISNUMBER($BX2260),IF($BX2260&gt;=2017,1,0),"")</f>
        <v>1</v>
      </c>
      <c r="AB2260" s="0" t="n">
        <f aca="false">IF(ISNUMBER($BX2260),IF($BX2260&gt;=2018,1,0),"")</f>
        <v>1</v>
      </c>
      <c r="AC2260" s="0" t="n">
        <f aca="false">IF(ISNUMBER($BX2260),IF($BX2260&gt;=2019,1,0),"")</f>
        <v>1</v>
      </c>
      <c r="AD2260" s="0" t="n">
        <f aca="false">IF($L2260&lt;&gt;"",IF($L2260&gt;2013,1,0),"")</f>
        <v>0</v>
      </c>
      <c r="AE2260" s="0" t="n">
        <f aca="false">IF($L2260&lt;&gt;"",1+IF($L2260&gt;2011,1,0)+IF($L2260&gt;2014,1,0),"")</f>
        <v>1</v>
      </c>
      <c r="AF2260" s="0" t="s">
        <v>87</v>
      </c>
      <c r="AG2260" s="0" t="s">
        <v>88</v>
      </c>
      <c r="AH2260" s="0" t="s">
        <v>89</v>
      </c>
      <c r="AI2260" s="0" t="s">
        <v>90</v>
      </c>
      <c r="AJ2260" s="0" t="s">
        <v>90</v>
      </c>
      <c r="AK2260" s="0" t="str">
        <f aca="false">IF(AND($CF2260&lt;&gt;"",IFERROR(INDEX(subsample_country_map!$B:$B,MATCH($CF2260,subsample_country_map!$A:$A,0)),"")&lt;&gt;""),INDEX(subsample_country_map!$B:$B,MATCH($CF2260,subsample_country_map!$A:$A,0)),INDEX(lookup!$AA:$AA,MATCH($A2260,lookup!$A:$A,0)))</f>
        <v>99_NCE</v>
      </c>
      <c r="AL2260" s="0" t="str">
        <f aca="false">IF(AND($CF2260&lt;&gt;"",IFERROR(INDEX(subsample_country_map!$C:$C,MATCH($CF2260,subsample_country_map!$A:$A,0)),"")&lt;&gt;""),INDEX(subsample_country_map!$C:$C,MATCH($CF2260,subsample_country_map!$A:$A,0)),INDEX(lookup!$AB:$AB,MATCH($A2260,lookup!$A:$A,0)))</f>
        <v>99_NCE</v>
      </c>
      <c r="AM2260" s="0" t="str">
        <f aca="false">IF(AND($CF2260&lt;&gt;"",IFERROR(INDEX(subsample_country_map!$D:$D,MATCH($CF2260,subsample_country_map!$A:$A,0)),"")&lt;&gt;""),INDEX(subsample_country_map!$D:$D,MATCH($CF2260,subsample_country_map!$A:$A,0)),INDEX(lookup!$AC:$AC,MATCH($A2260,lookup!$A:$A,0)))</f>
        <v>99_NCE</v>
      </c>
      <c r="AN2260" s="0" t="str">
        <f aca="false">IF(AND($CF2260&lt;&gt;"",IFERROR(INDEX(subsample_country_map!$E:$E,MATCH($CF2260,subsample_country_map!$A:$A,0)),"")&lt;&gt;""),INDEX(subsample_country_map!$E:$E,MATCH($CF2260,subsample_country_map!$A:$A,0)),INDEX(lookup!$AD:$AD,MATCH($A2260,lookup!$A:$A,0)))</f>
        <v>99_NCE</v>
      </c>
      <c r="AO2260" s="0" t="str">
        <f aca="false">INDEX(lookup!$Y:$Y,MATCH($A2260,lookup!$A:$A,0))</f>
        <v>1_not published</v>
      </c>
      <c r="AP2260" s="0" t="str">
        <f aca="false">INDEX(lookup!$Z:$Z,MATCH($A2260,lookup!$A:$A,0))</f>
        <v>99_NCE</v>
      </c>
      <c r="AQ2260" s="0" t="str">
        <f aca="false">INDEX(lookup!$W:$W,MATCH($A2260,lookup!$A:$A,0))</f>
        <v>1_fin/acc/econ</v>
      </c>
      <c r="AS2260" s="0" t="s">
        <v>91</v>
      </c>
      <c r="AT2260" s="0" t="s">
        <v>111</v>
      </c>
      <c r="AU2260" s="0" t="s">
        <v>93</v>
      </c>
      <c r="AV2260" s="0" t="s">
        <v>7507</v>
      </c>
      <c r="AY2260" s="0" t="s">
        <v>2781</v>
      </c>
      <c r="BA2260" s="0" t="n">
        <v>2934</v>
      </c>
      <c r="BB2260" s="0" t="s">
        <v>347</v>
      </c>
      <c r="BC2260" s="0" t="s">
        <v>358</v>
      </c>
      <c r="BD2260" s="0" t="s">
        <v>142</v>
      </c>
      <c r="BE2260" s="0" t="s">
        <v>7501</v>
      </c>
      <c r="BF2260" s="0" t="s">
        <v>7522</v>
      </c>
      <c r="BI2260" s="0" t="s">
        <v>7502</v>
      </c>
      <c r="BJ2260" s="0" t="s">
        <v>7441</v>
      </c>
      <c r="BK2260" s="0" t="s">
        <v>2375</v>
      </c>
      <c r="BL2260" s="0" t="s">
        <v>7528</v>
      </c>
      <c r="BM2260" s="0" t="s">
        <v>7375</v>
      </c>
      <c r="BN2260" s="0" t="s">
        <v>7384</v>
      </c>
      <c r="BO2260" s="0" t="s">
        <v>105</v>
      </c>
      <c r="BP2260" s="0" t="s">
        <v>7359</v>
      </c>
      <c r="BQ2260" s="0" t="s">
        <v>127</v>
      </c>
      <c r="BT2260" s="0" t="n">
        <v>0</v>
      </c>
      <c r="BU2260" s="0" t="s">
        <v>7363</v>
      </c>
      <c r="BW2260" s="0" t="n">
        <v>2000</v>
      </c>
      <c r="BX2260" s="0" t="n">
        <v>2020</v>
      </c>
      <c r="BY2260" s="0" t="s">
        <v>7364</v>
      </c>
      <c r="BZ2260" s="0" t="n">
        <v>2010</v>
      </c>
      <c r="CA2260" s="0" t="n">
        <v>0.238095238095238</v>
      </c>
      <c r="CB2260" s="0" t="n">
        <v>0</v>
      </c>
      <c r="CC2260" s="0" t="n">
        <v>1</v>
      </c>
      <c r="CD2260" s="0" t="n">
        <v>-0.0429584268161877</v>
      </c>
      <c r="CE2260" s="0" t="n">
        <v>1</v>
      </c>
    </row>
    <row r="2261" customFormat="false" ht="15" hidden="false" customHeight="false" outlineLevel="0" collapsed="false">
      <c r="A2261" s="0" t="s">
        <v>7359</v>
      </c>
      <c r="B2261" s="0" t="n">
        <v>3566</v>
      </c>
      <c r="C2261" s="0" t="n">
        <v>-0.0775376851706176</v>
      </c>
      <c r="D2261" s="0" t="n">
        <v>8432</v>
      </c>
      <c r="E2261" s="0" t="n">
        <f aca="false">IF(ISNUMBER($BA2261),$BA2261,IF(AND(ISNUMBER($D2261),ISNUMBER($BW2261),ISNUMBER($BX2261)),$D2261*($BX2261-$BW2261+1),""))</f>
        <v>8432</v>
      </c>
      <c r="H2261" s="0" t="s">
        <v>118</v>
      </c>
      <c r="I2261" s="0" t="s">
        <v>842</v>
      </c>
      <c r="J2261" s="0" t="n">
        <f aca="false">IF($BW2261&lt;&gt;"",$BW2261,"")</f>
        <v>2000</v>
      </c>
      <c r="K2261" s="0" t="n">
        <f aca="false">IF($BX2261&lt;&gt;"",$BX2261,"")</f>
        <v>2020</v>
      </c>
      <c r="L2261" s="0" t="n">
        <f aca="false">IF(AND(ISNUMBER($BW2261),ISNUMBER($BX2261)),($BW2261+$BX2261)/2,"")</f>
        <v>2010</v>
      </c>
      <c r="M2261" s="0" t="n">
        <f aca="false">IF($L2261&lt;&gt;"",$L2261,"")</f>
        <v>2010</v>
      </c>
      <c r="N2261" s="0" t="n">
        <f aca="false">IF(AND(ISNUMBER($BW2261),ISNUMBER($BX2261)),MIN(1,MAX(0,($BX2261-2016+1)/($BX2261-$BW2261+1))),"")</f>
        <v>0.238095238095238</v>
      </c>
      <c r="O2261" s="0" t="n">
        <f aca="false">IF(AND(ISNUMBER($BW2261),ISNUMBER($BX2261)),MIN(1,MAX(0,($BX2261-2017+1)/($BX2261-$BW2261+1))),"")</f>
        <v>0.19047619047619</v>
      </c>
      <c r="P2261" s="0" t="n">
        <f aca="false">IF(AND(ISNUMBER($BW2261),ISNUMBER($BX2261)),MIN(1,MAX(0,($BX2261-2018+1)/($BX2261-$BW2261+1))),"")</f>
        <v>0.142857142857143</v>
      </c>
      <c r="Q2261" s="0" t="n">
        <f aca="false">IF(AND(ISNUMBER($BW2261),ISNUMBER($BX2261)),MIN(1,MAX(0,($BX2261-2019+1)/($BX2261-$BW2261+1))),"")</f>
        <v>0.0952380952380952</v>
      </c>
      <c r="R2261" s="0" t="n">
        <f aca="false">IF(AND(ISNUMBER($BW2261),ISNUMBER($BX2261)),MIN(1,MAX(0,($BX2261-2016+1)/($BX2261-$BW2261+1))),"")</f>
        <v>0.238095238095238</v>
      </c>
      <c r="S2261" s="0" t="n">
        <f aca="false">IF($L2261&lt;&gt;"",IF($L2261&gt;=2015.5,1,0),"")</f>
        <v>0</v>
      </c>
      <c r="T2261" s="0" t="n">
        <f aca="false">IF($L2261&lt;&gt;"",IF($L2261&gt;=2016,1,0),"")</f>
        <v>0</v>
      </c>
      <c r="U2261" s="0" t="n">
        <f aca="false">IF(ISNUMBER($BX2261),IF($BX2261&gt;=2016,1,0),"")</f>
        <v>1</v>
      </c>
      <c r="V2261" s="0" t="n">
        <f aca="false">IF(ISNUMBER($BW2261),IF($BW2261&gt;=2016,1,0),"")</f>
        <v>0</v>
      </c>
      <c r="W2261" s="0" t="str">
        <f aca="false">IF(AND(ISNUMBER($BW2261),ISNUMBER($BX2261)),IF($BW2261&gt;=2016,"post-only",IF($BX2261&lt;2016,"pre-only","mixed")),"")</f>
        <v>mixed</v>
      </c>
      <c r="X2261" s="0" t="n">
        <f aca="false">IF(AND(ISNUMBER($BW2261),ISNUMBER($BX2261)),MIN(1,MAX(0,($BX2261-2017+1)/($BX2261-$BW2261+1))),"")</f>
        <v>0.19047619047619</v>
      </c>
      <c r="Y2261" s="0" t="n">
        <f aca="false">IF(AND(ISNUMBER($BW2261),ISNUMBER($BX2261)),MIN(1,MAX(0,($BX2261-2018+1)/($BX2261-$BW2261+1))),"")</f>
        <v>0.142857142857143</v>
      </c>
      <c r="Z2261" s="0" t="n">
        <f aca="false">IF(AND(ISNUMBER($BW2261),ISNUMBER($BX2261)),MIN(1,MAX(0,($BX2261-2019+1)/($BX2261-$BW2261+1))),"")</f>
        <v>0.0952380952380952</v>
      </c>
      <c r="AA2261" s="0" t="n">
        <f aca="false">IF(ISNUMBER($BX2261),IF($BX2261&gt;=2017,1,0),"")</f>
        <v>1</v>
      </c>
      <c r="AB2261" s="0" t="n">
        <f aca="false">IF(ISNUMBER($BX2261),IF($BX2261&gt;=2018,1,0),"")</f>
        <v>1</v>
      </c>
      <c r="AC2261" s="0" t="n">
        <f aca="false">IF(ISNUMBER($BX2261),IF($BX2261&gt;=2019,1,0),"")</f>
        <v>1</v>
      </c>
      <c r="AD2261" s="0" t="n">
        <f aca="false">IF($L2261&lt;&gt;"",IF($L2261&gt;2013,1,0),"")</f>
        <v>0</v>
      </c>
      <c r="AE2261" s="0" t="n">
        <f aca="false">IF($L2261&lt;&gt;"",1+IF($L2261&gt;2011,1,0)+IF($L2261&gt;2014,1,0),"")</f>
        <v>1</v>
      </c>
      <c r="AF2261" s="0" t="s">
        <v>87</v>
      </c>
      <c r="AG2261" s="0" t="s">
        <v>88</v>
      </c>
      <c r="AH2261" s="0" t="s">
        <v>89</v>
      </c>
      <c r="AI2261" s="0" t="s">
        <v>90</v>
      </c>
      <c r="AJ2261" s="0" t="s">
        <v>90</v>
      </c>
      <c r="AK2261" s="0" t="str">
        <f aca="false">IF(AND($CF2261&lt;&gt;"",IFERROR(INDEX(subsample_country_map!$B:$B,MATCH($CF2261,subsample_country_map!$A:$A,0)),"")&lt;&gt;""),INDEX(subsample_country_map!$B:$B,MATCH($CF2261,subsample_country_map!$A:$A,0)),INDEX(lookup!$AA:$AA,MATCH($A2261,lookup!$A:$A,0)))</f>
        <v>99_NCE</v>
      </c>
      <c r="AL2261" s="0" t="str">
        <f aca="false">IF(AND($CF2261&lt;&gt;"",IFERROR(INDEX(subsample_country_map!$C:$C,MATCH($CF2261,subsample_country_map!$A:$A,0)),"")&lt;&gt;""),INDEX(subsample_country_map!$C:$C,MATCH($CF2261,subsample_country_map!$A:$A,0)),INDEX(lookup!$AB:$AB,MATCH($A2261,lookup!$A:$A,0)))</f>
        <v>99_NCE</v>
      </c>
      <c r="AM2261" s="0" t="str">
        <f aca="false">IF(AND($CF2261&lt;&gt;"",IFERROR(INDEX(subsample_country_map!$D:$D,MATCH($CF2261,subsample_country_map!$A:$A,0)),"")&lt;&gt;""),INDEX(subsample_country_map!$D:$D,MATCH($CF2261,subsample_country_map!$A:$A,0)),INDEX(lookup!$AC:$AC,MATCH($A2261,lookup!$A:$A,0)))</f>
        <v>99_NCE</v>
      </c>
      <c r="AN2261" s="0" t="str">
        <f aca="false">IF(AND($CF2261&lt;&gt;"",IFERROR(INDEX(subsample_country_map!$E:$E,MATCH($CF2261,subsample_country_map!$A:$A,0)),"")&lt;&gt;""),INDEX(subsample_country_map!$E:$E,MATCH($CF2261,subsample_country_map!$A:$A,0)),INDEX(lookup!$AD:$AD,MATCH($A2261,lookup!$A:$A,0)))</f>
        <v>99_NCE</v>
      </c>
      <c r="AO2261" s="0" t="str">
        <f aca="false">INDEX(lookup!$Y:$Y,MATCH($A2261,lookup!$A:$A,0))</f>
        <v>1_not published</v>
      </c>
      <c r="AP2261" s="0" t="str">
        <f aca="false">INDEX(lookup!$Z:$Z,MATCH($A2261,lookup!$A:$A,0))</f>
        <v>99_NCE</v>
      </c>
      <c r="AQ2261" s="0" t="str">
        <f aca="false">INDEX(lookup!$W:$W,MATCH($A2261,lookup!$A:$A,0))</f>
        <v>1_fin/acc/econ</v>
      </c>
      <c r="AS2261" s="0" t="s">
        <v>91</v>
      </c>
      <c r="AT2261" s="0" t="s">
        <v>111</v>
      </c>
      <c r="AU2261" s="0" t="s">
        <v>93</v>
      </c>
      <c r="AV2261" s="0" t="s">
        <v>470</v>
      </c>
      <c r="AY2261" s="0" t="s">
        <v>2242</v>
      </c>
      <c r="BA2261" s="0" t="n">
        <v>8432</v>
      </c>
      <c r="BB2261" s="0" t="s">
        <v>347</v>
      </c>
      <c r="BC2261" s="0" t="s">
        <v>358</v>
      </c>
      <c r="BD2261" s="0" t="s">
        <v>142</v>
      </c>
      <c r="BE2261" s="0" t="s">
        <v>98</v>
      </c>
      <c r="BI2261" s="0" t="s">
        <v>316</v>
      </c>
      <c r="BJ2261" s="0" t="s">
        <v>7401</v>
      </c>
      <c r="BK2261" s="0" t="s">
        <v>2390</v>
      </c>
      <c r="BL2261" s="0" t="s">
        <v>7529</v>
      </c>
      <c r="BM2261" s="0" t="s">
        <v>7530</v>
      </c>
      <c r="BN2261" s="0" t="s">
        <v>104</v>
      </c>
      <c r="BO2261" s="0" t="s">
        <v>105</v>
      </c>
      <c r="BP2261" s="0" t="s">
        <v>7359</v>
      </c>
      <c r="BQ2261" s="0" t="s">
        <v>127</v>
      </c>
      <c r="BT2261" s="0" t="n">
        <v>0</v>
      </c>
      <c r="BU2261" s="0" t="s">
        <v>7363</v>
      </c>
      <c r="BW2261" s="0" t="n">
        <v>2000</v>
      </c>
      <c r="BX2261" s="0" t="n">
        <v>2020</v>
      </c>
      <c r="BY2261" s="0" t="s">
        <v>7364</v>
      </c>
      <c r="BZ2261" s="0" t="n">
        <v>2010</v>
      </c>
      <c r="CA2261" s="0" t="n">
        <v>0.238095238095238</v>
      </c>
      <c r="CB2261" s="0" t="n">
        <v>0</v>
      </c>
      <c r="CC2261" s="0" t="n">
        <v>1</v>
      </c>
      <c r="CD2261" s="0" t="n">
        <v>-0.0776936360279087</v>
      </c>
      <c r="CE2261" s="0" t="n">
        <v>1</v>
      </c>
    </row>
    <row r="2262" customFormat="false" ht="15" hidden="false" customHeight="false" outlineLevel="0" collapsed="false">
      <c r="A2262" s="0" t="s">
        <v>7359</v>
      </c>
      <c r="B2262" s="0" t="n">
        <v>3567</v>
      </c>
      <c r="C2262" s="0" t="n">
        <v>-0.0773094842909258</v>
      </c>
      <c r="D2262" s="0" t="n">
        <v>8482</v>
      </c>
      <c r="E2262" s="0" t="n">
        <f aca="false">IF(ISNUMBER($BA2262),$BA2262,IF(AND(ISNUMBER($D2262),ISNUMBER($BW2262),ISNUMBER($BX2262)),$D2262*($BX2262-$BW2262+1),""))</f>
        <v>8482</v>
      </c>
      <c r="H2262" s="0" t="s">
        <v>118</v>
      </c>
      <c r="I2262" s="0" t="s">
        <v>842</v>
      </c>
      <c r="J2262" s="0" t="n">
        <f aca="false">IF($BW2262&lt;&gt;"",$BW2262,"")</f>
        <v>2000</v>
      </c>
      <c r="K2262" s="0" t="n">
        <f aca="false">IF($BX2262&lt;&gt;"",$BX2262,"")</f>
        <v>2020</v>
      </c>
      <c r="L2262" s="0" t="n">
        <f aca="false">IF(AND(ISNUMBER($BW2262),ISNUMBER($BX2262)),($BW2262+$BX2262)/2,"")</f>
        <v>2010</v>
      </c>
      <c r="M2262" s="0" t="n">
        <f aca="false">IF($L2262&lt;&gt;"",$L2262,"")</f>
        <v>2010</v>
      </c>
      <c r="N2262" s="0" t="n">
        <f aca="false">IF(AND(ISNUMBER($BW2262),ISNUMBER($BX2262)),MIN(1,MAX(0,($BX2262-2016+1)/($BX2262-$BW2262+1))),"")</f>
        <v>0.238095238095238</v>
      </c>
      <c r="O2262" s="0" t="n">
        <f aca="false">IF(AND(ISNUMBER($BW2262),ISNUMBER($BX2262)),MIN(1,MAX(0,($BX2262-2017+1)/($BX2262-$BW2262+1))),"")</f>
        <v>0.19047619047619</v>
      </c>
      <c r="P2262" s="0" t="n">
        <f aca="false">IF(AND(ISNUMBER($BW2262),ISNUMBER($BX2262)),MIN(1,MAX(0,($BX2262-2018+1)/($BX2262-$BW2262+1))),"")</f>
        <v>0.142857142857143</v>
      </c>
      <c r="Q2262" s="0" t="n">
        <f aca="false">IF(AND(ISNUMBER($BW2262),ISNUMBER($BX2262)),MIN(1,MAX(0,($BX2262-2019+1)/($BX2262-$BW2262+1))),"")</f>
        <v>0.0952380952380952</v>
      </c>
      <c r="R2262" s="0" t="n">
        <f aca="false">IF(AND(ISNUMBER($BW2262),ISNUMBER($BX2262)),MIN(1,MAX(0,($BX2262-2016+1)/($BX2262-$BW2262+1))),"")</f>
        <v>0.238095238095238</v>
      </c>
      <c r="S2262" s="0" t="n">
        <f aca="false">IF($L2262&lt;&gt;"",IF($L2262&gt;=2015.5,1,0),"")</f>
        <v>0</v>
      </c>
      <c r="T2262" s="0" t="n">
        <f aca="false">IF($L2262&lt;&gt;"",IF($L2262&gt;=2016,1,0),"")</f>
        <v>0</v>
      </c>
      <c r="U2262" s="0" t="n">
        <f aca="false">IF(ISNUMBER($BX2262),IF($BX2262&gt;=2016,1,0),"")</f>
        <v>1</v>
      </c>
      <c r="V2262" s="0" t="n">
        <f aca="false">IF(ISNUMBER($BW2262),IF($BW2262&gt;=2016,1,0),"")</f>
        <v>0</v>
      </c>
      <c r="W2262" s="0" t="str">
        <f aca="false">IF(AND(ISNUMBER($BW2262),ISNUMBER($BX2262)),IF($BW2262&gt;=2016,"post-only",IF($BX2262&lt;2016,"pre-only","mixed")),"")</f>
        <v>mixed</v>
      </c>
      <c r="X2262" s="0" t="n">
        <f aca="false">IF(AND(ISNUMBER($BW2262),ISNUMBER($BX2262)),MIN(1,MAX(0,($BX2262-2017+1)/($BX2262-$BW2262+1))),"")</f>
        <v>0.19047619047619</v>
      </c>
      <c r="Y2262" s="0" t="n">
        <f aca="false">IF(AND(ISNUMBER($BW2262),ISNUMBER($BX2262)),MIN(1,MAX(0,($BX2262-2018+1)/($BX2262-$BW2262+1))),"")</f>
        <v>0.142857142857143</v>
      </c>
      <c r="Z2262" s="0" t="n">
        <f aca="false">IF(AND(ISNUMBER($BW2262),ISNUMBER($BX2262)),MIN(1,MAX(0,($BX2262-2019+1)/($BX2262-$BW2262+1))),"")</f>
        <v>0.0952380952380952</v>
      </c>
      <c r="AA2262" s="0" t="n">
        <f aca="false">IF(ISNUMBER($BX2262),IF($BX2262&gt;=2017,1,0),"")</f>
        <v>1</v>
      </c>
      <c r="AB2262" s="0" t="n">
        <f aca="false">IF(ISNUMBER($BX2262),IF($BX2262&gt;=2018,1,0),"")</f>
        <v>1</v>
      </c>
      <c r="AC2262" s="0" t="n">
        <f aca="false">IF(ISNUMBER($BX2262),IF($BX2262&gt;=2019,1,0),"")</f>
        <v>1</v>
      </c>
      <c r="AD2262" s="0" t="n">
        <f aca="false">IF($L2262&lt;&gt;"",IF($L2262&gt;2013,1,0),"")</f>
        <v>0</v>
      </c>
      <c r="AE2262" s="0" t="n">
        <f aca="false">IF($L2262&lt;&gt;"",1+IF($L2262&gt;2011,1,0)+IF($L2262&gt;2014,1,0),"")</f>
        <v>1</v>
      </c>
      <c r="AF2262" s="0" t="s">
        <v>87</v>
      </c>
      <c r="AG2262" s="0" t="s">
        <v>88</v>
      </c>
      <c r="AH2262" s="0" t="s">
        <v>89</v>
      </c>
      <c r="AI2262" s="0" t="s">
        <v>90</v>
      </c>
      <c r="AJ2262" s="0" t="s">
        <v>90</v>
      </c>
      <c r="AK2262" s="0" t="str">
        <f aca="false">IF(AND($CF2262&lt;&gt;"",IFERROR(INDEX(subsample_country_map!$B:$B,MATCH($CF2262,subsample_country_map!$A:$A,0)),"")&lt;&gt;""),INDEX(subsample_country_map!$B:$B,MATCH($CF2262,subsample_country_map!$A:$A,0)),INDEX(lookup!$AA:$AA,MATCH($A2262,lookup!$A:$A,0)))</f>
        <v>99_NCE</v>
      </c>
      <c r="AL2262" s="0" t="str">
        <f aca="false">IF(AND($CF2262&lt;&gt;"",IFERROR(INDEX(subsample_country_map!$C:$C,MATCH($CF2262,subsample_country_map!$A:$A,0)),"")&lt;&gt;""),INDEX(subsample_country_map!$C:$C,MATCH($CF2262,subsample_country_map!$A:$A,0)),INDEX(lookup!$AB:$AB,MATCH($A2262,lookup!$A:$A,0)))</f>
        <v>99_NCE</v>
      </c>
      <c r="AM2262" s="0" t="str">
        <f aca="false">IF(AND($CF2262&lt;&gt;"",IFERROR(INDEX(subsample_country_map!$D:$D,MATCH($CF2262,subsample_country_map!$A:$A,0)),"")&lt;&gt;""),INDEX(subsample_country_map!$D:$D,MATCH($CF2262,subsample_country_map!$A:$A,0)),INDEX(lookup!$AC:$AC,MATCH($A2262,lookup!$A:$A,0)))</f>
        <v>99_NCE</v>
      </c>
      <c r="AN2262" s="0" t="str">
        <f aca="false">IF(AND($CF2262&lt;&gt;"",IFERROR(INDEX(subsample_country_map!$E:$E,MATCH($CF2262,subsample_country_map!$A:$A,0)),"")&lt;&gt;""),INDEX(subsample_country_map!$E:$E,MATCH($CF2262,subsample_country_map!$A:$A,0)),INDEX(lookup!$AD:$AD,MATCH($A2262,lookup!$A:$A,0)))</f>
        <v>99_NCE</v>
      </c>
      <c r="AO2262" s="0" t="str">
        <f aca="false">INDEX(lookup!$Y:$Y,MATCH($A2262,lookup!$A:$A,0))</f>
        <v>1_not published</v>
      </c>
      <c r="AP2262" s="0" t="str">
        <f aca="false">INDEX(lookup!$Z:$Z,MATCH($A2262,lookup!$A:$A,0))</f>
        <v>99_NCE</v>
      </c>
      <c r="AQ2262" s="0" t="str">
        <f aca="false">INDEX(lookup!$W:$W,MATCH($A2262,lookup!$A:$A,0))</f>
        <v>1_fin/acc/econ</v>
      </c>
      <c r="AS2262" s="0" t="s">
        <v>91</v>
      </c>
      <c r="AT2262" s="0" t="s">
        <v>111</v>
      </c>
      <c r="AU2262" s="0" t="s">
        <v>93</v>
      </c>
      <c r="AV2262" s="0" t="s">
        <v>201</v>
      </c>
      <c r="AY2262" s="0" t="s">
        <v>2242</v>
      </c>
      <c r="BA2262" s="0" t="n">
        <v>8482</v>
      </c>
      <c r="BB2262" s="0" t="s">
        <v>347</v>
      </c>
      <c r="BC2262" s="0" t="s">
        <v>358</v>
      </c>
      <c r="BD2262" s="0" t="s">
        <v>142</v>
      </c>
      <c r="BE2262" s="0" t="s">
        <v>98</v>
      </c>
      <c r="BI2262" s="0" t="s">
        <v>316</v>
      </c>
      <c r="BJ2262" s="0" t="s">
        <v>7403</v>
      </c>
      <c r="BK2262" s="0" t="s">
        <v>2390</v>
      </c>
      <c r="BL2262" s="0" t="s">
        <v>7531</v>
      </c>
      <c r="BM2262" s="0" t="s">
        <v>7530</v>
      </c>
      <c r="BN2262" s="0" t="s">
        <v>104</v>
      </c>
      <c r="BO2262" s="0" t="s">
        <v>105</v>
      </c>
      <c r="BP2262" s="0" t="s">
        <v>7359</v>
      </c>
      <c r="BQ2262" s="0" t="s">
        <v>127</v>
      </c>
      <c r="BT2262" s="0" t="n">
        <v>0</v>
      </c>
      <c r="BU2262" s="0" t="s">
        <v>7363</v>
      </c>
      <c r="BW2262" s="0" t="n">
        <v>2000</v>
      </c>
      <c r="BX2262" s="0" t="n">
        <v>2020</v>
      </c>
      <c r="BY2262" s="0" t="s">
        <v>7364</v>
      </c>
      <c r="BZ2262" s="0" t="n">
        <v>2010</v>
      </c>
      <c r="CA2262" s="0" t="n">
        <v>0.238095238095238</v>
      </c>
      <c r="CB2262" s="0" t="n">
        <v>0</v>
      </c>
      <c r="CC2262" s="0" t="n">
        <v>1</v>
      </c>
      <c r="CD2262" s="0" t="n">
        <v>-0.0774640589678339</v>
      </c>
      <c r="CE2262" s="0" t="n">
        <v>1</v>
      </c>
    </row>
    <row r="2263" customFormat="false" ht="15" hidden="false" customHeight="false" outlineLevel="0" collapsed="false">
      <c r="A2263" s="0" t="s">
        <v>7359</v>
      </c>
      <c r="B2263" s="0" t="n">
        <v>3568</v>
      </c>
      <c r="C2263" s="0" t="n">
        <v>-0.029356673800146</v>
      </c>
      <c r="D2263" s="0" t="n">
        <v>8436</v>
      </c>
      <c r="E2263" s="0" t="n">
        <f aca="false">IF(ISNUMBER($BA2263),$BA2263,IF(AND(ISNUMBER($D2263),ISNUMBER($BW2263),ISNUMBER($BX2263)),$D2263*($BX2263-$BW2263+1),""))</f>
        <v>8436</v>
      </c>
      <c r="H2263" s="0" t="s">
        <v>118</v>
      </c>
      <c r="I2263" s="0" t="s">
        <v>842</v>
      </c>
      <c r="J2263" s="0" t="n">
        <f aca="false">IF($BW2263&lt;&gt;"",$BW2263,"")</f>
        <v>2000</v>
      </c>
      <c r="K2263" s="0" t="n">
        <f aca="false">IF($BX2263&lt;&gt;"",$BX2263,"")</f>
        <v>2020</v>
      </c>
      <c r="L2263" s="0" t="n">
        <f aca="false">IF(AND(ISNUMBER($BW2263),ISNUMBER($BX2263)),($BW2263+$BX2263)/2,"")</f>
        <v>2010</v>
      </c>
      <c r="M2263" s="0" t="n">
        <f aca="false">IF($L2263&lt;&gt;"",$L2263,"")</f>
        <v>2010</v>
      </c>
      <c r="N2263" s="0" t="n">
        <f aca="false">IF(AND(ISNUMBER($BW2263),ISNUMBER($BX2263)),MIN(1,MAX(0,($BX2263-2016+1)/($BX2263-$BW2263+1))),"")</f>
        <v>0.238095238095238</v>
      </c>
      <c r="O2263" s="0" t="n">
        <f aca="false">IF(AND(ISNUMBER($BW2263),ISNUMBER($BX2263)),MIN(1,MAX(0,($BX2263-2017+1)/($BX2263-$BW2263+1))),"")</f>
        <v>0.19047619047619</v>
      </c>
      <c r="P2263" s="0" t="n">
        <f aca="false">IF(AND(ISNUMBER($BW2263),ISNUMBER($BX2263)),MIN(1,MAX(0,($BX2263-2018+1)/($BX2263-$BW2263+1))),"")</f>
        <v>0.142857142857143</v>
      </c>
      <c r="Q2263" s="0" t="n">
        <f aca="false">IF(AND(ISNUMBER($BW2263),ISNUMBER($BX2263)),MIN(1,MAX(0,($BX2263-2019+1)/($BX2263-$BW2263+1))),"")</f>
        <v>0.0952380952380952</v>
      </c>
      <c r="R2263" s="0" t="n">
        <f aca="false">IF(AND(ISNUMBER($BW2263),ISNUMBER($BX2263)),MIN(1,MAX(0,($BX2263-2016+1)/($BX2263-$BW2263+1))),"")</f>
        <v>0.238095238095238</v>
      </c>
      <c r="S2263" s="0" t="n">
        <f aca="false">IF($L2263&lt;&gt;"",IF($L2263&gt;=2015.5,1,0),"")</f>
        <v>0</v>
      </c>
      <c r="T2263" s="0" t="n">
        <f aca="false">IF($L2263&lt;&gt;"",IF($L2263&gt;=2016,1,0),"")</f>
        <v>0</v>
      </c>
      <c r="U2263" s="0" t="n">
        <f aca="false">IF(ISNUMBER($BX2263),IF($BX2263&gt;=2016,1,0),"")</f>
        <v>1</v>
      </c>
      <c r="V2263" s="0" t="n">
        <f aca="false">IF(ISNUMBER($BW2263),IF($BW2263&gt;=2016,1,0),"")</f>
        <v>0</v>
      </c>
      <c r="W2263" s="0" t="str">
        <f aca="false">IF(AND(ISNUMBER($BW2263),ISNUMBER($BX2263)),IF($BW2263&gt;=2016,"post-only",IF($BX2263&lt;2016,"pre-only","mixed")),"")</f>
        <v>mixed</v>
      </c>
      <c r="X2263" s="0" t="n">
        <f aca="false">IF(AND(ISNUMBER($BW2263),ISNUMBER($BX2263)),MIN(1,MAX(0,($BX2263-2017+1)/($BX2263-$BW2263+1))),"")</f>
        <v>0.19047619047619</v>
      </c>
      <c r="Y2263" s="0" t="n">
        <f aca="false">IF(AND(ISNUMBER($BW2263),ISNUMBER($BX2263)),MIN(1,MAX(0,($BX2263-2018+1)/($BX2263-$BW2263+1))),"")</f>
        <v>0.142857142857143</v>
      </c>
      <c r="Z2263" s="0" t="n">
        <f aca="false">IF(AND(ISNUMBER($BW2263),ISNUMBER($BX2263)),MIN(1,MAX(0,($BX2263-2019+1)/($BX2263-$BW2263+1))),"")</f>
        <v>0.0952380952380952</v>
      </c>
      <c r="AA2263" s="0" t="n">
        <f aca="false">IF(ISNUMBER($BX2263),IF($BX2263&gt;=2017,1,0),"")</f>
        <v>1</v>
      </c>
      <c r="AB2263" s="0" t="n">
        <f aca="false">IF(ISNUMBER($BX2263),IF($BX2263&gt;=2018,1,0),"")</f>
        <v>1</v>
      </c>
      <c r="AC2263" s="0" t="n">
        <f aca="false">IF(ISNUMBER($BX2263),IF($BX2263&gt;=2019,1,0),"")</f>
        <v>1</v>
      </c>
      <c r="AD2263" s="0" t="n">
        <f aca="false">IF($L2263&lt;&gt;"",IF($L2263&gt;2013,1,0),"")</f>
        <v>0</v>
      </c>
      <c r="AE2263" s="0" t="n">
        <f aca="false">IF($L2263&lt;&gt;"",1+IF($L2263&gt;2011,1,0)+IF($L2263&gt;2014,1,0),"")</f>
        <v>1</v>
      </c>
      <c r="AF2263" s="0" t="s">
        <v>87</v>
      </c>
      <c r="AG2263" s="0" t="s">
        <v>88</v>
      </c>
      <c r="AH2263" s="0" t="s">
        <v>89</v>
      </c>
      <c r="AI2263" s="0" t="s">
        <v>90</v>
      </c>
      <c r="AJ2263" s="0" t="s">
        <v>90</v>
      </c>
      <c r="AK2263" s="0" t="str">
        <f aca="false">IF(AND($CF2263&lt;&gt;"",IFERROR(INDEX(subsample_country_map!$B:$B,MATCH($CF2263,subsample_country_map!$A:$A,0)),"")&lt;&gt;""),INDEX(subsample_country_map!$B:$B,MATCH($CF2263,subsample_country_map!$A:$A,0)),INDEX(lookup!$AA:$AA,MATCH($A2263,lookup!$A:$A,0)))</f>
        <v>99_NCE</v>
      </c>
      <c r="AL2263" s="0" t="str">
        <f aca="false">IF(AND($CF2263&lt;&gt;"",IFERROR(INDEX(subsample_country_map!$C:$C,MATCH($CF2263,subsample_country_map!$A:$A,0)),"")&lt;&gt;""),INDEX(subsample_country_map!$C:$C,MATCH($CF2263,subsample_country_map!$A:$A,0)),INDEX(lookup!$AB:$AB,MATCH($A2263,lookup!$A:$A,0)))</f>
        <v>99_NCE</v>
      </c>
      <c r="AM2263" s="0" t="str">
        <f aca="false">IF(AND($CF2263&lt;&gt;"",IFERROR(INDEX(subsample_country_map!$D:$D,MATCH($CF2263,subsample_country_map!$A:$A,0)),"")&lt;&gt;""),INDEX(subsample_country_map!$D:$D,MATCH($CF2263,subsample_country_map!$A:$A,0)),INDEX(lookup!$AC:$AC,MATCH($A2263,lookup!$A:$A,0)))</f>
        <v>99_NCE</v>
      </c>
      <c r="AN2263" s="0" t="str">
        <f aca="false">IF(AND($CF2263&lt;&gt;"",IFERROR(INDEX(subsample_country_map!$E:$E,MATCH($CF2263,subsample_country_map!$A:$A,0)),"")&lt;&gt;""),INDEX(subsample_country_map!$E:$E,MATCH($CF2263,subsample_country_map!$A:$A,0)),INDEX(lookup!$AD:$AD,MATCH($A2263,lookup!$A:$A,0)))</f>
        <v>99_NCE</v>
      </c>
      <c r="AO2263" s="0" t="str">
        <f aca="false">INDEX(lookup!$Y:$Y,MATCH($A2263,lookup!$A:$A,0))</f>
        <v>1_not published</v>
      </c>
      <c r="AP2263" s="0" t="str">
        <f aca="false">INDEX(lookup!$Z:$Z,MATCH($A2263,lookup!$A:$A,0))</f>
        <v>99_NCE</v>
      </c>
      <c r="AQ2263" s="0" t="str">
        <f aca="false">INDEX(lookup!$W:$W,MATCH($A2263,lookup!$A:$A,0))</f>
        <v>1_fin/acc/econ</v>
      </c>
      <c r="AS2263" s="0" t="s">
        <v>91</v>
      </c>
      <c r="AT2263" s="0" t="s">
        <v>111</v>
      </c>
      <c r="AU2263" s="0" t="s">
        <v>93</v>
      </c>
      <c r="AV2263" s="0" t="s">
        <v>479</v>
      </c>
      <c r="AY2263" s="0" t="s">
        <v>229</v>
      </c>
      <c r="BA2263" s="0" t="n">
        <v>8436</v>
      </c>
      <c r="BB2263" s="0" t="s">
        <v>347</v>
      </c>
      <c r="BC2263" s="0" t="s">
        <v>358</v>
      </c>
      <c r="BD2263" s="0" t="s">
        <v>142</v>
      </c>
      <c r="BE2263" s="0" t="s">
        <v>98</v>
      </c>
      <c r="BI2263" s="0" t="s">
        <v>316</v>
      </c>
      <c r="BJ2263" s="0" t="s">
        <v>7405</v>
      </c>
      <c r="BK2263" s="0" t="s">
        <v>2390</v>
      </c>
      <c r="BL2263" s="0" t="s">
        <v>7532</v>
      </c>
      <c r="BM2263" s="0" t="s">
        <v>7530</v>
      </c>
      <c r="BN2263" s="0" t="s">
        <v>104</v>
      </c>
      <c r="BO2263" s="0" t="s">
        <v>105</v>
      </c>
      <c r="BP2263" s="0" t="s">
        <v>7359</v>
      </c>
      <c r="BQ2263" s="0" t="s">
        <v>127</v>
      </c>
      <c r="BT2263" s="0" t="n">
        <v>0</v>
      </c>
      <c r="BU2263" s="0" t="s">
        <v>7363</v>
      </c>
      <c r="BW2263" s="0" t="n">
        <v>2000</v>
      </c>
      <c r="BX2263" s="0" t="n">
        <v>2020</v>
      </c>
      <c r="BY2263" s="0" t="s">
        <v>7364</v>
      </c>
      <c r="BZ2263" s="0" t="n">
        <v>2010</v>
      </c>
      <c r="CA2263" s="0" t="n">
        <v>0.238095238095238</v>
      </c>
      <c r="CB2263" s="0" t="n">
        <v>0</v>
      </c>
      <c r="CC2263" s="0" t="n">
        <v>1</v>
      </c>
      <c r="CD2263" s="0" t="n">
        <v>-0.0293651114973401</v>
      </c>
      <c r="CE2263" s="0" t="n">
        <v>1</v>
      </c>
    </row>
    <row r="2264" customFormat="false" ht="15" hidden="false" customHeight="false" outlineLevel="0" collapsed="false">
      <c r="A2264" s="0" t="s">
        <v>7359</v>
      </c>
      <c r="B2264" s="0" t="n">
        <v>3569</v>
      </c>
      <c r="C2264" s="0" t="n">
        <v>-0.0356846551707943</v>
      </c>
      <c r="D2264" s="0" t="n">
        <v>8498</v>
      </c>
      <c r="E2264" s="0" t="n">
        <f aca="false">IF(ISNUMBER($BA2264),$BA2264,IF(AND(ISNUMBER($D2264),ISNUMBER($BW2264),ISNUMBER($BX2264)),$D2264*($BX2264-$BW2264+1),""))</f>
        <v>8498</v>
      </c>
      <c r="H2264" s="0" t="s">
        <v>118</v>
      </c>
      <c r="I2264" s="0" t="s">
        <v>842</v>
      </c>
      <c r="J2264" s="0" t="n">
        <f aca="false">IF($BW2264&lt;&gt;"",$BW2264,"")</f>
        <v>2000</v>
      </c>
      <c r="K2264" s="0" t="n">
        <f aca="false">IF($BX2264&lt;&gt;"",$BX2264,"")</f>
        <v>2020</v>
      </c>
      <c r="L2264" s="0" t="n">
        <f aca="false">IF(AND(ISNUMBER($BW2264),ISNUMBER($BX2264)),($BW2264+$BX2264)/2,"")</f>
        <v>2010</v>
      </c>
      <c r="M2264" s="0" t="n">
        <f aca="false">IF($L2264&lt;&gt;"",$L2264,"")</f>
        <v>2010</v>
      </c>
      <c r="N2264" s="0" t="n">
        <f aca="false">IF(AND(ISNUMBER($BW2264),ISNUMBER($BX2264)),MIN(1,MAX(0,($BX2264-2016+1)/($BX2264-$BW2264+1))),"")</f>
        <v>0.238095238095238</v>
      </c>
      <c r="O2264" s="0" t="n">
        <f aca="false">IF(AND(ISNUMBER($BW2264),ISNUMBER($BX2264)),MIN(1,MAX(0,($BX2264-2017+1)/($BX2264-$BW2264+1))),"")</f>
        <v>0.19047619047619</v>
      </c>
      <c r="P2264" s="0" t="n">
        <f aca="false">IF(AND(ISNUMBER($BW2264),ISNUMBER($BX2264)),MIN(1,MAX(0,($BX2264-2018+1)/($BX2264-$BW2264+1))),"")</f>
        <v>0.142857142857143</v>
      </c>
      <c r="Q2264" s="0" t="n">
        <f aca="false">IF(AND(ISNUMBER($BW2264),ISNUMBER($BX2264)),MIN(1,MAX(0,($BX2264-2019+1)/($BX2264-$BW2264+1))),"")</f>
        <v>0.0952380952380952</v>
      </c>
      <c r="R2264" s="0" t="n">
        <f aca="false">IF(AND(ISNUMBER($BW2264),ISNUMBER($BX2264)),MIN(1,MAX(0,($BX2264-2016+1)/($BX2264-$BW2264+1))),"")</f>
        <v>0.238095238095238</v>
      </c>
      <c r="S2264" s="0" t="n">
        <f aca="false">IF($L2264&lt;&gt;"",IF($L2264&gt;=2015.5,1,0),"")</f>
        <v>0</v>
      </c>
      <c r="T2264" s="0" t="n">
        <f aca="false">IF($L2264&lt;&gt;"",IF($L2264&gt;=2016,1,0),"")</f>
        <v>0</v>
      </c>
      <c r="U2264" s="0" t="n">
        <f aca="false">IF(ISNUMBER($BX2264),IF($BX2264&gt;=2016,1,0),"")</f>
        <v>1</v>
      </c>
      <c r="V2264" s="0" t="n">
        <f aca="false">IF(ISNUMBER($BW2264),IF($BW2264&gt;=2016,1,0),"")</f>
        <v>0</v>
      </c>
      <c r="W2264" s="0" t="str">
        <f aca="false">IF(AND(ISNUMBER($BW2264),ISNUMBER($BX2264)),IF($BW2264&gt;=2016,"post-only",IF($BX2264&lt;2016,"pre-only","mixed")),"")</f>
        <v>mixed</v>
      </c>
      <c r="X2264" s="0" t="n">
        <f aca="false">IF(AND(ISNUMBER($BW2264),ISNUMBER($BX2264)),MIN(1,MAX(0,($BX2264-2017+1)/($BX2264-$BW2264+1))),"")</f>
        <v>0.19047619047619</v>
      </c>
      <c r="Y2264" s="0" t="n">
        <f aca="false">IF(AND(ISNUMBER($BW2264),ISNUMBER($BX2264)),MIN(1,MAX(0,($BX2264-2018+1)/($BX2264-$BW2264+1))),"")</f>
        <v>0.142857142857143</v>
      </c>
      <c r="Z2264" s="0" t="n">
        <f aca="false">IF(AND(ISNUMBER($BW2264),ISNUMBER($BX2264)),MIN(1,MAX(0,($BX2264-2019+1)/($BX2264-$BW2264+1))),"")</f>
        <v>0.0952380952380952</v>
      </c>
      <c r="AA2264" s="0" t="n">
        <f aca="false">IF(ISNUMBER($BX2264),IF($BX2264&gt;=2017,1,0),"")</f>
        <v>1</v>
      </c>
      <c r="AB2264" s="0" t="n">
        <f aca="false">IF(ISNUMBER($BX2264),IF($BX2264&gt;=2018,1,0),"")</f>
        <v>1</v>
      </c>
      <c r="AC2264" s="0" t="n">
        <f aca="false">IF(ISNUMBER($BX2264),IF($BX2264&gt;=2019,1,0),"")</f>
        <v>1</v>
      </c>
      <c r="AD2264" s="0" t="n">
        <f aca="false">IF($L2264&lt;&gt;"",IF($L2264&gt;2013,1,0),"")</f>
        <v>0</v>
      </c>
      <c r="AE2264" s="0" t="n">
        <f aca="false">IF($L2264&lt;&gt;"",1+IF($L2264&gt;2011,1,0)+IF($L2264&gt;2014,1,0),"")</f>
        <v>1</v>
      </c>
      <c r="AF2264" s="0" t="s">
        <v>87</v>
      </c>
      <c r="AG2264" s="0" t="s">
        <v>88</v>
      </c>
      <c r="AH2264" s="0" t="s">
        <v>89</v>
      </c>
      <c r="AI2264" s="0" t="s">
        <v>90</v>
      </c>
      <c r="AJ2264" s="0" t="s">
        <v>90</v>
      </c>
      <c r="AK2264" s="0" t="str">
        <f aca="false">IF(AND($CF2264&lt;&gt;"",IFERROR(INDEX(subsample_country_map!$B:$B,MATCH($CF2264,subsample_country_map!$A:$A,0)),"")&lt;&gt;""),INDEX(subsample_country_map!$B:$B,MATCH($CF2264,subsample_country_map!$A:$A,0)),INDEX(lookup!$AA:$AA,MATCH($A2264,lookup!$A:$A,0)))</f>
        <v>99_NCE</v>
      </c>
      <c r="AL2264" s="0" t="str">
        <f aca="false">IF(AND($CF2264&lt;&gt;"",IFERROR(INDEX(subsample_country_map!$C:$C,MATCH($CF2264,subsample_country_map!$A:$A,0)),"")&lt;&gt;""),INDEX(subsample_country_map!$C:$C,MATCH($CF2264,subsample_country_map!$A:$A,0)),INDEX(lookup!$AB:$AB,MATCH($A2264,lookup!$A:$A,0)))</f>
        <v>99_NCE</v>
      </c>
      <c r="AM2264" s="0" t="str">
        <f aca="false">IF(AND($CF2264&lt;&gt;"",IFERROR(INDEX(subsample_country_map!$D:$D,MATCH($CF2264,subsample_country_map!$A:$A,0)),"")&lt;&gt;""),INDEX(subsample_country_map!$D:$D,MATCH($CF2264,subsample_country_map!$A:$A,0)),INDEX(lookup!$AC:$AC,MATCH($A2264,lookup!$A:$A,0)))</f>
        <v>99_NCE</v>
      </c>
      <c r="AN2264" s="0" t="str">
        <f aca="false">IF(AND($CF2264&lt;&gt;"",IFERROR(INDEX(subsample_country_map!$E:$E,MATCH($CF2264,subsample_country_map!$A:$A,0)),"")&lt;&gt;""),INDEX(subsample_country_map!$E:$E,MATCH($CF2264,subsample_country_map!$A:$A,0)),INDEX(lookup!$AD:$AD,MATCH($A2264,lookup!$A:$A,0)))</f>
        <v>99_NCE</v>
      </c>
      <c r="AO2264" s="0" t="str">
        <f aca="false">INDEX(lookup!$Y:$Y,MATCH($A2264,lookup!$A:$A,0))</f>
        <v>1_not published</v>
      </c>
      <c r="AP2264" s="0" t="str">
        <f aca="false">INDEX(lookup!$Z:$Z,MATCH($A2264,lookup!$A:$A,0))</f>
        <v>99_NCE</v>
      </c>
      <c r="AQ2264" s="0" t="str">
        <f aca="false">INDEX(lookup!$W:$W,MATCH($A2264,lookup!$A:$A,0))</f>
        <v>1_fin/acc/econ</v>
      </c>
      <c r="AS2264" s="0" t="s">
        <v>91</v>
      </c>
      <c r="AT2264" s="0" t="s">
        <v>111</v>
      </c>
      <c r="AU2264" s="0" t="s">
        <v>93</v>
      </c>
      <c r="AV2264" s="0" t="s">
        <v>197</v>
      </c>
      <c r="AY2264" s="0" t="s">
        <v>406</v>
      </c>
      <c r="BA2264" s="0" t="n">
        <v>8498</v>
      </c>
      <c r="BB2264" s="0" t="s">
        <v>347</v>
      </c>
      <c r="BC2264" s="0" t="s">
        <v>358</v>
      </c>
      <c r="BD2264" s="0" t="s">
        <v>142</v>
      </c>
      <c r="BE2264" s="0" t="s">
        <v>98</v>
      </c>
      <c r="BI2264" s="0" t="s">
        <v>316</v>
      </c>
      <c r="BJ2264" s="0" t="s">
        <v>7407</v>
      </c>
      <c r="BK2264" s="0" t="s">
        <v>2390</v>
      </c>
      <c r="BL2264" s="0" t="s">
        <v>7533</v>
      </c>
      <c r="BM2264" s="0" t="s">
        <v>7530</v>
      </c>
      <c r="BN2264" s="0" t="s">
        <v>104</v>
      </c>
      <c r="BO2264" s="0" t="s">
        <v>105</v>
      </c>
      <c r="BP2264" s="0" t="s">
        <v>7359</v>
      </c>
      <c r="BQ2264" s="0" t="s">
        <v>127</v>
      </c>
      <c r="BT2264" s="0" t="n">
        <v>0</v>
      </c>
      <c r="BU2264" s="0" t="s">
        <v>7363</v>
      </c>
      <c r="BW2264" s="0" t="n">
        <v>2000</v>
      </c>
      <c r="BX2264" s="0" t="n">
        <v>2020</v>
      </c>
      <c r="BY2264" s="0" t="s">
        <v>7364</v>
      </c>
      <c r="BZ2264" s="0" t="n">
        <v>2010</v>
      </c>
      <c r="CA2264" s="0" t="n">
        <v>0.238095238095238</v>
      </c>
      <c r="CB2264" s="0" t="n">
        <v>0</v>
      </c>
      <c r="CC2264" s="0" t="n">
        <v>1</v>
      </c>
      <c r="CD2264" s="0" t="n">
        <v>-0.0356998136366796</v>
      </c>
      <c r="CE2264" s="0" t="n">
        <v>1</v>
      </c>
    </row>
    <row r="2265" customFormat="false" ht="15" hidden="false" customHeight="false" outlineLevel="0" collapsed="false">
      <c r="A2265" s="0" t="s">
        <v>7359</v>
      </c>
      <c r="B2265" s="0" t="n">
        <v>3570</v>
      </c>
      <c r="C2265" s="0" t="n">
        <v>-0.0360014834750084</v>
      </c>
      <c r="D2265" s="0" t="n">
        <v>8349</v>
      </c>
      <c r="E2265" s="0" t="n">
        <f aca="false">IF(ISNUMBER($BA2265),$BA2265,IF(AND(ISNUMBER($D2265),ISNUMBER($BW2265),ISNUMBER($BX2265)),$D2265*($BX2265-$BW2265+1),""))</f>
        <v>8349</v>
      </c>
      <c r="H2265" s="0" t="s">
        <v>118</v>
      </c>
      <c r="I2265" s="0" t="s">
        <v>842</v>
      </c>
      <c r="J2265" s="0" t="n">
        <f aca="false">IF($BW2265&lt;&gt;"",$BW2265,"")</f>
        <v>2000</v>
      </c>
      <c r="K2265" s="0" t="n">
        <f aca="false">IF($BX2265&lt;&gt;"",$BX2265,"")</f>
        <v>2020</v>
      </c>
      <c r="L2265" s="0" t="n">
        <f aca="false">IF(AND(ISNUMBER($BW2265),ISNUMBER($BX2265)),($BW2265+$BX2265)/2,"")</f>
        <v>2010</v>
      </c>
      <c r="M2265" s="0" t="n">
        <f aca="false">IF($L2265&lt;&gt;"",$L2265,"")</f>
        <v>2010</v>
      </c>
      <c r="N2265" s="0" t="n">
        <f aca="false">IF(AND(ISNUMBER($BW2265),ISNUMBER($BX2265)),MIN(1,MAX(0,($BX2265-2016+1)/($BX2265-$BW2265+1))),"")</f>
        <v>0.238095238095238</v>
      </c>
      <c r="O2265" s="0" t="n">
        <f aca="false">IF(AND(ISNUMBER($BW2265),ISNUMBER($BX2265)),MIN(1,MAX(0,($BX2265-2017+1)/($BX2265-$BW2265+1))),"")</f>
        <v>0.19047619047619</v>
      </c>
      <c r="P2265" s="0" t="n">
        <f aca="false">IF(AND(ISNUMBER($BW2265),ISNUMBER($BX2265)),MIN(1,MAX(0,($BX2265-2018+1)/($BX2265-$BW2265+1))),"")</f>
        <v>0.142857142857143</v>
      </c>
      <c r="Q2265" s="0" t="n">
        <f aca="false">IF(AND(ISNUMBER($BW2265),ISNUMBER($BX2265)),MIN(1,MAX(0,($BX2265-2019+1)/($BX2265-$BW2265+1))),"")</f>
        <v>0.0952380952380952</v>
      </c>
      <c r="R2265" s="0" t="n">
        <f aca="false">IF(AND(ISNUMBER($BW2265),ISNUMBER($BX2265)),MIN(1,MAX(0,($BX2265-2016+1)/($BX2265-$BW2265+1))),"")</f>
        <v>0.238095238095238</v>
      </c>
      <c r="S2265" s="0" t="n">
        <f aca="false">IF($L2265&lt;&gt;"",IF($L2265&gt;=2015.5,1,0),"")</f>
        <v>0</v>
      </c>
      <c r="T2265" s="0" t="n">
        <f aca="false">IF($L2265&lt;&gt;"",IF($L2265&gt;=2016,1,0),"")</f>
        <v>0</v>
      </c>
      <c r="U2265" s="0" t="n">
        <f aca="false">IF(ISNUMBER($BX2265),IF($BX2265&gt;=2016,1,0),"")</f>
        <v>1</v>
      </c>
      <c r="V2265" s="0" t="n">
        <f aca="false">IF(ISNUMBER($BW2265),IF($BW2265&gt;=2016,1,0),"")</f>
        <v>0</v>
      </c>
      <c r="W2265" s="0" t="str">
        <f aca="false">IF(AND(ISNUMBER($BW2265),ISNUMBER($BX2265)),IF($BW2265&gt;=2016,"post-only",IF($BX2265&lt;2016,"pre-only","mixed")),"")</f>
        <v>mixed</v>
      </c>
      <c r="X2265" s="0" t="n">
        <f aca="false">IF(AND(ISNUMBER($BW2265),ISNUMBER($BX2265)),MIN(1,MAX(0,($BX2265-2017+1)/($BX2265-$BW2265+1))),"")</f>
        <v>0.19047619047619</v>
      </c>
      <c r="Y2265" s="0" t="n">
        <f aca="false">IF(AND(ISNUMBER($BW2265),ISNUMBER($BX2265)),MIN(1,MAX(0,($BX2265-2018+1)/($BX2265-$BW2265+1))),"")</f>
        <v>0.142857142857143</v>
      </c>
      <c r="Z2265" s="0" t="n">
        <f aca="false">IF(AND(ISNUMBER($BW2265),ISNUMBER($BX2265)),MIN(1,MAX(0,($BX2265-2019+1)/($BX2265-$BW2265+1))),"")</f>
        <v>0.0952380952380952</v>
      </c>
      <c r="AA2265" s="0" t="n">
        <f aca="false">IF(ISNUMBER($BX2265),IF($BX2265&gt;=2017,1,0),"")</f>
        <v>1</v>
      </c>
      <c r="AB2265" s="0" t="n">
        <f aca="false">IF(ISNUMBER($BX2265),IF($BX2265&gt;=2018,1,0),"")</f>
        <v>1</v>
      </c>
      <c r="AC2265" s="0" t="n">
        <f aca="false">IF(ISNUMBER($BX2265),IF($BX2265&gt;=2019,1,0),"")</f>
        <v>1</v>
      </c>
      <c r="AD2265" s="0" t="n">
        <f aca="false">IF($L2265&lt;&gt;"",IF($L2265&gt;2013,1,0),"")</f>
        <v>0</v>
      </c>
      <c r="AE2265" s="0" t="n">
        <f aca="false">IF($L2265&lt;&gt;"",1+IF($L2265&gt;2011,1,0)+IF($L2265&gt;2014,1,0),"")</f>
        <v>1</v>
      </c>
      <c r="AF2265" s="0" t="s">
        <v>87</v>
      </c>
      <c r="AG2265" s="0" t="s">
        <v>88</v>
      </c>
      <c r="AH2265" s="0" t="s">
        <v>89</v>
      </c>
      <c r="AI2265" s="0" t="s">
        <v>90</v>
      </c>
      <c r="AJ2265" s="0" t="s">
        <v>90</v>
      </c>
      <c r="AK2265" s="0" t="str">
        <f aca="false">IF(AND($CF2265&lt;&gt;"",IFERROR(INDEX(subsample_country_map!$B:$B,MATCH($CF2265,subsample_country_map!$A:$A,0)),"")&lt;&gt;""),INDEX(subsample_country_map!$B:$B,MATCH($CF2265,subsample_country_map!$A:$A,0)),INDEX(lookup!$AA:$AA,MATCH($A2265,lookup!$A:$A,0)))</f>
        <v>99_NCE</v>
      </c>
      <c r="AL2265" s="0" t="str">
        <f aca="false">IF(AND($CF2265&lt;&gt;"",IFERROR(INDEX(subsample_country_map!$C:$C,MATCH($CF2265,subsample_country_map!$A:$A,0)),"")&lt;&gt;""),INDEX(subsample_country_map!$C:$C,MATCH($CF2265,subsample_country_map!$A:$A,0)),INDEX(lookup!$AB:$AB,MATCH($A2265,lookup!$A:$A,0)))</f>
        <v>99_NCE</v>
      </c>
      <c r="AM2265" s="0" t="str">
        <f aca="false">IF(AND($CF2265&lt;&gt;"",IFERROR(INDEX(subsample_country_map!$D:$D,MATCH($CF2265,subsample_country_map!$A:$A,0)),"")&lt;&gt;""),INDEX(subsample_country_map!$D:$D,MATCH($CF2265,subsample_country_map!$A:$A,0)),INDEX(lookup!$AC:$AC,MATCH($A2265,lookup!$A:$A,0)))</f>
        <v>99_NCE</v>
      </c>
      <c r="AN2265" s="0" t="str">
        <f aca="false">IF(AND($CF2265&lt;&gt;"",IFERROR(INDEX(subsample_country_map!$E:$E,MATCH($CF2265,subsample_country_map!$A:$A,0)),"")&lt;&gt;""),INDEX(subsample_country_map!$E:$E,MATCH($CF2265,subsample_country_map!$A:$A,0)),INDEX(lookup!$AD:$AD,MATCH($A2265,lookup!$A:$A,0)))</f>
        <v>99_NCE</v>
      </c>
      <c r="AO2265" s="0" t="str">
        <f aca="false">INDEX(lookup!$Y:$Y,MATCH($A2265,lookup!$A:$A,0))</f>
        <v>1_not published</v>
      </c>
      <c r="AP2265" s="0" t="str">
        <f aca="false">INDEX(lookup!$Z:$Z,MATCH($A2265,lookup!$A:$A,0))</f>
        <v>99_NCE</v>
      </c>
      <c r="AQ2265" s="0" t="str">
        <f aca="false">INDEX(lookup!$W:$W,MATCH($A2265,lookup!$A:$A,0))</f>
        <v>1_fin/acc/econ</v>
      </c>
      <c r="AS2265" s="0" t="s">
        <v>91</v>
      </c>
      <c r="AT2265" s="0" t="s">
        <v>111</v>
      </c>
      <c r="AU2265" s="0" t="s">
        <v>93</v>
      </c>
      <c r="AV2265" s="0" t="s">
        <v>4817</v>
      </c>
      <c r="AY2265" s="0" t="s">
        <v>406</v>
      </c>
      <c r="BA2265" s="0" t="n">
        <v>8349</v>
      </c>
      <c r="BB2265" s="0" t="s">
        <v>347</v>
      </c>
      <c r="BC2265" s="0" t="s">
        <v>358</v>
      </c>
      <c r="BD2265" s="0" t="s">
        <v>142</v>
      </c>
      <c r="BE2265" s="0" t="s">
        <v>98</v>
      </c>
      <c r="BI2265" s="0" t="s">
        <v>316</v>
      </c>
      <c r="BJ2265" s="0" t="s">
        <v>7432</v>
      </c>
      <c r="BK2265" s="0" t="s">
        <v>2390</v>
      </c>
      <c r="BL2265" s="0" t="s">
        <v>7534</v>
      </c>
      <c r="BM2265" s="0" t="s">
        <v>7535</v>
      </c>
      <c r="BN2265" s="0" t="s">
        <v>104</v>
      </c>
      <c r="BO2265" s="0" t="s">
        <v>105</v>
      </c>
      <c r="BP2265" s="0" t="s">
        <v>7359</v>
      </c>
      <c r="BQ2265" s="0" t="s">
        <v>127</v>
      </c>
      <c r="BT2265" s="0" t="n">
        <v>0</v>
      </c>
      <c r="BU2265" s="0" t="s">
        <v>7363</v>
      </c>
      <c r="BW2265" s="0" t="n">
        <v>2000</v>
      </c>
      <c r="BX2265" s="0" t="n">
        <v>2020</v>
      </c>
      <c r="BY2265" s="0" t="s">
        <v>7364</v>
      </c>
      <c r="BZ2265" s="0" t="n">
        <v>2010</v>
      </c>
      <c r="CA2265" s="0" t="n">
        <v>0.238095238095238</v>
      </c>
      <c r="CB2265" s="0" t="n">
        <v>0</v>
      </c>
      <c r="CC2265" s="0" t="n">
        <v>1</v>
      </c>
      <c r="CD2265" s="0" t="n">
        <v>-0.0360170495046077</v>
      </c>
      <c r="CE2265" s="0" t="n">
        <v>1</v>
      </c>
    </row>
    <row r="2266" customFormat="false" ht="15" hidden="false" customHeight="false" outlineLevel="0" collapsed="false">
      <c r="A2266" s="0" t="s">
        <v>7359</v>
      </c>
      <c r="B2266" s="0" t="n">
        <v>3571</v>
      </c>
      <c r="C2266" s="0" t="n">
        <v>-0.0360014834750084</v>
      </c>
      <c r="D2266" s="0" t="n">
        <v>8349</v>
      </c>
      <c r="E2266" s="0" t="n">
        <f aca="false">IF(ISNUMBER($BA2266),$BA2266,IF(AND(ISNUMBER($D2266),ISNUMBER($BW2266),ISNUMBER($BX2266)),$D2266*($BX2266-$BW2266+1),""))</f>
        <v>8349</v>
      </c>
      <c r="H2266" s="0" t="s">
        <v>118</v>
      </c>
      <c r="I2266" s="0" t="s">
        <v>842</v>
      </c>
      <c r="J2266" s="0" t="n">
        <f aca="false">IF($BW2266&lt;&gt;"",$BW2266,"")</f>
        <v>2000</v>
      </c>
      <c r="K2266" s="0" t="n">
        <f aca="false">IF($BX2266&lt;&gt;"",$BX2266,"")</f>
        <v>2020</v>
      </c>
      <c r="L2266" s="0" t="n">
        <f aca="false">IF(AND(ISNUMBER($BW2266),ISNUMBER($BX2266)),($BW2266+$BX2266)/2,"")</f>
        <v>2010</v>
      </c>
      <c r="M2266" s="0" t="n">
        <f aca="false">IF($L2266&lt;&gt;"",$L2266,"")</f>
        <v>2010</v>
      </c>
      <c r="N2266" s="0" t="n">
        <f aca="false">IF(AND(ISNUMBER($BW2266),ISNUMBER($BX2266)),MIN(1,MAX(0,($BX2266-2016+1)/($BX2266-$BW2266+1))),"")</f>
        <v>0.238095238095238</v>
      </c>
      <c r="O2266" s="0" t="n">
        <f aca="false">IF(AND(ISNUMBER($BW2266),ISNUMBER($BX2266)),MIN(1,MAX(0,($BX2266-2017+1)/($BX2266-$BW2266+1))),"")</f>
        <v>0.19047619047619</v>
      </c>
      <c r="P2266" s="0" t="n">
        <f aca="false">IF(AND(ISNUMBER($BW2266),ISNUMBER($BX2266)),MIN(1,MAX(0,($BX2266-2018+1)/($BX2266-$BW2266+1))),"")</f>
        <v>0.142857142857143</v>
      </c>
      <c r="Q2266" s="0" t="n">
        <f aca="false">IF(AND(ISNUMBER($BW2266),ISNUMBER($BX2266)),MIN(1,MAX(0,($BX2266-2019+1)/($BX2266-$BW2266+1))),"")</f>
        <v>0.0952380952380952</v>
      </c>
      <c r="R2266" s="0" t="n">
        <f aca="false">IF(AND(ISNUMBER($BW2266),ISNUMBER($BX2266)),MIN(1,MAX(0,($BX2266-2016+1)/($BX2266-$BW2266+1))),"")</f>
        <v>0.238095238095238</v>
      </c>
      <c r="S2266" s="0" t="n">
        <f aca="false">IF($L2266&lt;&gt;"",IF($L2266&gt;=2015.5,1,0),"")</f>
        <v>0</v>
      </c>
      <c r="T2266" s="0" t="n">
        <f aca="false">IF($L2266&lt;&gt;"",IF($L2266&gt;=2016,1,0),"")</f>
        <v>0</v>
      </c>
      <c r="U2266" s="0" t="n">
        <f aca="false">IF(ISNUMBER($BX2266),IF($BX2266&gt;=2016,1,0),"")</f>
        <v>1</v>
      </c>
      <c r="V2266" s="0" t="n">
        <f aca="false">IF(ISNUMBER($BW2266),IF($BW2266&gt;=2016,1,0),"")</f>
        <v>0</v>
      </c>
      <c r="W2266" s="0" t="str">
        <f aca="false">IF(AND(ISNUMBER($BW2266),ISNUMBER($BX2266)),IF($BW2266&gt;=2016,"post-only",IF($BX2266&lt;2016,"pre-only","mixed")),"")</f>
        <v>mixed</v>
      </c>
      <c r="X2266" s="0" t="n">
        <f aca="false">IF(AND(ISNUMBER($BW2266),ISNUMBER($BX2266)),MIN(1,MAX(0,($BX2266-2017+1)/($BX2266-$BW2266+1))),"")</f>
        <v>0.19047619047619</v>
      </c>
      <c r="Y2266" s="0" t="n">
        <f aca="false">IF(AND(ISNUMBER($BW2266),ISNUMBER($BX2266)),MIN(1,MAX(0,($BX2266-2018+1)/($BX2266-$BW2266+1))),"")</f>
        <v>0.142857142857143</v>
      </c>
      <c r="Z2266" s="0" t="n">
        <f aca="false">IF(AND(ISNUMBER($BW2266),ISNUMBER($BX2266)),MIN(1,MAX(0,($BX2266-2019+1)/($BX2266-$BW2266+1))),"")</f>
        <v>0.0952380952380952</v>
      </c>
      <c r="AA2266" s="0" t="n">
        <f aca="false">IF(ISNUMBER($BX2266),IF($BX2266&gt;=2017,1,0),"")</f>
        <v>1</v>
      </c>
      <c r="AB2266" s="0" t="n">
        <f aca="false">IF(ISNUMBER($BX2266),IF($BX2266&gt;=2018,1,0),"")</f>
        <v>1</v>
      </c>
      <c r="AC2266" s="0" t="n">
        <f aca="false">IF(ISNUMBER($BX2266),IF($BX2266&gt;=2019,1,0),"")</f>
        <v>1</v>
      </c>
      <c r="AD2266" s="0" t="n">
        <f aca="false">IF($L2266&lt;&gt;"",IF($L2266&gt;2013,1,0),"")</f>
        <v>0</v>
      </c>
      <c r="AE2266" s="0" t="n">
        <f aca="false">IF($L2266&lt;&gt;"",1+IF($L2266&gt;2011,1,0)+IF($L2266&gt;2014,1,0),"")</f>
        <v>1</v>
      </c>
      <c r="AF2266" s="0" t="s">
        <v>87</v>
      </c>
      <c r="AG2266" s="0" t="s">
        <v>88</v>
      </c>
      <c r="AH2266" s="0" t="s">
        <v>89</v>
      </c>
      <c r="AI2266" s="0" t="s">
        <v>90</v>
      </c>
      <c r="AJ2266" s="0" t="s">
        <v>90</v>
      </c>
      <c r="AK2266" s="0" t="str">
        <f aca="false">IF(AND($CF2266&lt;&gt;"",IFERROR(INDEX(subsample_country_map!$B:$B,MATCH($CF2266,subsample_country_map!$A:$A,0)),"")&lt;&gt;""),INDEX(subsample_country_map!$B:$B,MATCH($CF2266,subsample_country_map!$A:$A,0)),INDEX(lookup!$AA:$AA,MATCH($A2266,lookup!$A:$A,0)))</f>
        <v>99_NCE</v>
      </c>
      <c r="AL2266" s="0" t="str">
        <f aca="false">IF(AND($CF2266&lt;&gt;"",IFERROR(INDEX(subsample_country_map!$C:$C,MATCH($CF2266,subsample_country_map!$A:$A,0)),"")&lt;&gt;""),INDEX(subsample_country_map!$C:$C,MATCH($CF2266,subsample_country_map!$A:$A,0)),INDEX(lookup!$AB:$AB,MATCH($A2266,lookup!$A:$A,0)))</f>
        <v>99_NCE</v>
      </c>
      <c r="AM2266" s="0" t="str">
        <f aca="false">IF(AND($CF2266&lt;&gt;"",IFERROR(INDEX(subsample_country_map!$D:$D,MATCH($CF2266,subsample_country_map!$A:$A,0)),"")&lt;&gt;""),INDEX(subsample_country_map!$D:$D,MATCH($CF2266,subsample_country_map!$A:$A,0)),INDEX(lookup!$AC:$AC,MATCH($A2266,lookup!$A:$A,0)))</f>
        <v>99_NCE</v>
      </c>
      <c r="AN2266" s="0" t="str">
        <f aca="false">IF(AND($CF2266&lt;&gt;"",IFERROR(INDEX(subsample_country_map!$E:$E,MATCH($CF2266,subsample_country_map!$A:$A,0)),"")&lt;&gt;""),INDEX(subsample_country_map!$E:$E,MATCH($CF2266,subsample_country_map!$A:$A,0)),INDEX(lookup!$AD:$AD,MATCH($A2266,lookup!$A:$A,0)))</f>
        <v>99_NCE</v>
      </c>
      <c r="AO2266" s="0" t="str">
        <f aca="false">INDEX(lookup!$Y:$Y,MATCH($A2266,lookup!$A:$A,0))</f>
        <v>1_not published</v>
      </c>
      <c r="AP2266" s="0" t="str">
        <f aca="false">INDEX(lookup!$Z:$Z,MATCH($A2266,lookup!$A:$A,0))</f>
        <v>99_NCE</v>
      </c>
      <c r="AQ2266" s="0" t="str">
        <f aca="false">INDEX(lookup!$W:$W,MATCH($A2266,lookup!$A:$A,0))</f>
        <v>1_fin/acc/econ</v>
      </c>
      <c r="AS2266" s="0" t="s">
        <v>91</v>
      </c>
      <c r="AT2266" s="0" t="s">
        <v>111</v>
      </c>
      <c r="AU2266" s="0" t="s">
        <v>93</v>
      </c>
      <c r="AV2266" s="0" t="s">
        <v>4817</v>
      </c>
      <c r="AY2266" s="0" t="s">
        <v>406</v>
      </c>
      <c r="BA2266" s="0" t="n">
        <v>8349</v>
      </c>
      <c r="BB2266" s="0" t="s">
        <v>347</v>
      </c>
      <c r="BC2266" s="0" t="s">
        <v>358</v>
      </c>
      <c r="BD2266" s="0" t="s">
        <v>142</v>
      </c>
      <c r="BE2266" s="0" t="s">
        <v>98</v>
      </c>
      <c r="BI2266" s="0" t="s">
        <v>316</v>
      </c>
      <c r="BJ2266" s="0" t="s">
        <v>7435</v>
      </c>
      <c r="BK2266" s="0" t="s">
        <v>2390</v>
      </c>
      <c r="BL2266" s="0" t="s">
        <v>7534</v>
      </c>
      <c r="BM2266" s="0" t="s">
        <v>7535</v>
      </c>
      <c r="BN2266" s="0" t="s">
        <v>104</v>
      </c>
      <c r="BO2266" s="0" t="s">
        <v>105</v>
      </c>
      <c r="BP2266" s="0" t="s">
        <v>7359</v>
      </c>
      <c r="BQ2266" s="0" t="s">
        <v>127</v>
      </c>
      <c r="BT2266" s="0" t="n">
        <v>0</v>
      </c>
      <c r="BU2266" s="0" t="s">
        <v>7363</v>
      </c>
      <c r="BW2266" s="0" t="n">
        <v>2000</v>
      </c>
      <c r="BX2266" s="0" t="n">
        <v>2020</v>
      </c>
      <c r="BY2266" s="0" t="s">
        <v>7364</v>
      </c>
      <c r="BZ2266" s="0" t="n">
        <v>2010</v>
      </c>
      <c r="CA2266" s="0" t="n">
        <v>0.238095238095238</v>
      </c>
      <c r="CB2266" s="0" t="n">
        <v>0</v>
      </c>
      <c r="CC2266" s="0" t="n">
        <v>1</v>
      </c>
      <c r="CD2266" s="0" t="n">
        <v>-0.0360170495046077</v>
      </c>
      <c r="CE2266" s="0" t="n">
        <v>1</v>
      </c>
    </row>
    <row r="2267" customFormat="false" ht="15" hidden="false" customHeight="false" outlineLevel="0" collapsed="false">
      <c r="A2267" s="0" t="s">
        <v>7359</v>
      </c>
      <c r="B2267" s="0" t="n">
        <v>3572</v>
      </c>
      <c r="C2267" s="0" t="n">
        <v>-0.0324718316620906</v>
      </c>
      <c r="D2267" s="0" t="n">
        <v>8349</v>
      </c>
      <c r="E2267" s="0" t="n">
        <f aca="false">IF(ISNUMBER($BA2267),$BA2267,IF(AND(ISNUMBER($D2267),ISNUMBER($BW2267),ISNUMBER($BX2267)),$D2267*($BX2267-$BW2267+1),""))</f>
        <v>8349</v>
      </c>
      <c r="H2267" s="0" t="s">
        <v>118</v>
      </c>
      <c r="I2267" s="0" t="s">
        <v>842</v>
      </c>
      <c r="J2267" s="0" t="n">
        <f aca="false">IF($BW2267&lt;&gt;"",$BW2267,"")</f>
        <v>2000</v>
      </c>
      <c r="K2267" s="0" t="n">
        <f aca="false">IF($BX2267&lt;&gt;"",$BX2267,"")</f>
        <v>2020</v>
      </c>
      <c r="L2267" s="0" t="n">
        <f aca="false">IF(AND(ISNUMBER($BW2267),ISNUMBER($BX2267)),($BW2267+$BX2267)/2,"")</f>
        <v>2010</v>
      </c>
      <c r="M2267" s="0" t="n">
        <f aca="false">IF($L2267&lt;&gt;"",$L2267,"")</f>
        <v>2010</v>
      </c>
      <c r="N2267" s="0" t="n">
        <f aca="false">IF(AND(ISNUMBER($BW2267),ISNUMBER($BX2267)),MIN(1,MAX(0,($BX2267-2016+1)/($BX2267-$BW2267+1))),"")</f>
        <v>0.238095238095238</v>
      </c>
      <c r="O2267" s="0" t="n">
        <f aca="false">IF(AND(ISNUMBER($BW2267),ISNUMBER($BX2267)),MIN(1,MAX(0,($BX2267-2017+1)/($BX2267-$BW2267+1))),"")</f>
        <v>0.19047619047619</v>
      </c>
      <c r="P2267" s="0" t="n">
        <f aca="false">IF(AND(ISNUMBER($BW2267),ISNUMBER($BX2267)),MIN(1,MAX(0,($BX2267-2018+1)/($BX2267-$BW2267+1))),"")</f>
        <v>0.142857142857143</v>
      </c>
      <c r="Q2267" s="0" t="n">
        <f aca="false">IF(AND(ISNUMBER($BW2267),ISNUMBER($BX2267)),MIN(1,MAX(0,($BX2267-2019+1)/($BX2267-$BW2267+1))),"")</f>
        <v>0.0952380952380952</v>
      </c>
      <c r="R2267" s="0" t="n">
        <f aca="false">IF(AND(ISNUMBER($BW2267),ISNUMBER($BX2267)),MIN(1,MAX(0,($BX2267-2016+1)/($BX2267-$BW2267+1))),"")</f>
        <v>0.238095238095238</v>
      </c>
      <c r="S2267" s="0" t="n">
        <f aca="false">IF($L2267&lt;&gt;"",IF($L2267&gt;=2015.5,1,0),"")</f>
        <v>0</v>
      </c>
      <c r="T2267" s="0" t="n">
        <f aca="false">IF($L2267&lt;&gt;"",IF($L2267&gt;=2016,1,0),"")</f>
        <v>0</v>
      </c>
      <c r="U2267" s="0" t="n">
        <f aca="false">IF(ISNUMBER($BX2267),IF($BX2267&gt;=2016,1,0),"")</f>
        <v>1</v>
      </c>
      <c r="V2267" s="0" t="n">
        <f aca="false">IF(ISNUMBER($BW2267),IF($BW2267&gt;=2016,1,0),"")</f>
        <v>0</v>
      </c>
      <c r="W2267" s="0" t="str">
        <f aca="false">IF(AND(ISNUMBER($BW2267),ISNUMBER($BX2267)),IF($BW2267&gt;=2016,"post-only",IF($BX2267&lt;2016,"pre-only","mixed")),"")</f>
        <v>mixed</v>
      </c>
      <c r="X2267" s="0" t="n">
        <f aca="false">IF(AND(ISNUMBER($BW2267),ISNUMBER($BX2267)),MIN(1,MAX(0,($BX2267-2017+1)/($BX2267-$BW2267+1))),"")</f>
        <v>0.19047619047619</v>
      </c>
      <c r="Y2267" s="0" t="n">
        <f aca="false">IF(AND(ISNUMBER($BW2267),ISNUMBER($BX2267)),MIN(1,MAX(0,($BX2267-2018+1)/($BX2267-$BW2267+1))),"")</f>
        <v>0.142857142857143</v>
      </c>
      <c r="Z2267" s="0" t="n">
        <f aca="false">IF(AND(ISNUMBER($BW2267),ISNUMBER($BX2267)),MIN(1,MAX(0,($BX2267-2019+1)/($BX2267-$BW2267+1))),"")</f>
        <v>0.0952380952380952</v>
      </c>
      <c r="AA2267" s="0" t="n">
        <f aca="false">IF(ISNUMBER($BX2267),IF($BX2267&gt;=2017,1,0),"")</f>
        <v>1</v>
      </c>
      <c r="AB2267" s="0" t="n">
        <f aca="false">IF(ISNUMBER($BX2267),IF($BX2267&gt;=2018,1,0),"")</f>
        <v>1</v>
      </c>
      <c r="AC2267" s="0" t="n">
        <f aca="false">IF(ISNUMBER($BX2267),IF($BX2267&gt;=2019,1,0),"")</f>
        <v>1</v>
      </c>
      <c r="AD2267" s="0" t="n">
        <f aca="false">IF($L2267&lt;&gt;"",IF($L2267&gt;2013,1,0),"")</f>
        <v>0</v>
      </c>
      <c r="AE2267" s="0" t="n">
        <f aca="false">IF($L2267&lt;&gt;"",1+IF($L2267&gt;2011,1,0)+IF($L2267&gt;2014,1,0),"")</f>
        <v>1</v>
      </c>
      <c r="AF2267" s="0" t="s">
        <v>87</v>
      </c>
      <c r="AG2267" s="0" t="s">
        <v>88</v>
      </c>
      <c r="AH2267" s="0" t="s">
        <v>89</v>
      </c>
      <c r="AI2267" s="0" t="s">
        <v>90</v>
      </c>
      <c r="AJ2267" s="0" t="s">
        <v>90</v>
      </c>
      <c r="AK2267" s="0" t="str">
        <f aca="false">IF(AND($CF2267&lt;&gt;"",IFERROR(INDEX(subsample_country_map!$B:$B,MATCH($CF2267,subsample_country_map!$A:$A,0)),"")&lt;&gt;""),INDEX(subsample_country_map!$B:$B,MATCH($CF2267,subsample_country_map!$A:$A,0)),INDEX(lookup!$AA:$AA,MATCH($A2267,lookup!$A:$A,0)))</f>
        <v>99_NCE</v>
      </c>
      <c r="AL2267" s="0" t="str">
        <f aca="false">IF(AND($CF2267&lt;&gt;"",IFERROR(INDEX(subsample_country_map!$C:$C,MATCH($CF2267,subsample_country_map!$A:$A,0)),"")&lt;&gt;""),INDEX(subsample_country_map!$C:$C,MATCH($CF2267,subsample_country_map!$A:$A,0)),INDEX(lookup!$AB:$AB,MATCH($A2267,lookup!$A:$A,0)))</f>
        <v>99_NCE</v>
      </c>
      <c r="AM2267" s="0" t="str">
        <f aca="false">IF(AND($CF2267&lt;&gt;"",IFERROR(INDEX(subsample_country_map!$D:$D,MATCH($CF2267,subsample_country_map!$A:$A,0)),"")&lt;&gt;""),INDEX(subsample_country_map!$D:$D,MATCH($CF2267,subsample_country_map!$A:$A,0)),INDEX(lookup!$AC:$AC,MATCH($A2267,lookup!$A:$A,0)))</f>
        <v>99_NCE</v>
      </c>
      <c r="AN2267" s="0" t="str">
        <f aca="false">IF(AND($CF2267&lt;&gt;"",IFERROR(INDEX(subsample_country_map!$E:$E,MATCH($CF2267,subsample_country_map!$A:$A,0)),"")&lt;&gt;""),INDEX(subsample_country_map!$E:$E,MATCH($CF2267,subsample_country_map!$A:$A,0)),INDEX(lookup!$AD:$AD,MATCH($A2267,lookup!$A:$A,0)))</f>
        <v>99_NCE</v>
      </c>
      <c r="AO2267" s="0" t="str">
        <f aca="false">INDEX(lookup!$Y:$Y,MATCH($A2267,lookup!$A:$A,0))</f>
        <v>1_not published</v>
      </c>
      <c r="AP2267" s="0" t="str">
        <f aca="false">INDEX(lookup!$Z:$Z,MATCH($A2267,lookup!$A:$A,0))</f>
        <v>99_NCE</v>
      </c>
      <c r="AQ2267" s="0" t="str">
        <f aca="false">INDEX(lookup!$W:$W,MATCH($A2267,lookup!$A:$A,0))</f>
        <v>1_fin/acc/econ</v>
      </c>
      <c r="AS2267" s="0" t="s">
        <v>91</v>
      </c>
      <c r="AT2267" s="0" t="s">
        <v>111</v>
      </c>
      <c r="AU2267" s="0" t="s">
        <v>93</v>
      </c>
      <c r="AV2267" s="0" t="s">
        <v>4817</v>
      </c>
      <c r="AY2267" s="0" t="s">
        <v>214</v>
      </c>
      <c r="BA2267" s="0" t="n">
        <v>8349</v>
      </c>
      <c r="BB2267" s="0" t="s">
        <v>347</v>
      </c>
      <c r="BC2267" s="0" t="s">
        <v>358</v>
      </c>
      <c r="BD2267" s="0" t="s">
        <v>142</v>
      </c>
      <c r="BE2267" s="0" t="s">
        <v>98</v>
      </c>
      <c r="BI2267" s="0" t="s">
        <v>316</v>
      </c>
      <c r="BJ2267" s="0" t="s">
        <v>7438</v>
      </c>
      <c r="BK2267" s="0" t="s">
        <v>2390</v>
      </c>
      <c r="BL2267" s="0" t="s">
        <v>7536</v>
      </c>
      <c r="BM2267" s="0" t="s">
        <v>7535</v>
      </c>
      <c r="BN2267" s="0" t="s">
        <v>104</v>
      </c>
      <c r="BO2267" s="0" t="s">
        <v>105</v>
      </c>
      <c r="BP2267" s="0" t="s">
        <v>7359</v>
      </c>
      <c r="BQ2267" s="0" t="s">
        <v>127</v>
      </c>
      <c r="BT2267" s="0" t="n">
        <v>0</v>
      </c>
      <c r="BU2267" s="0" t="s">
        <v>7363</v>
      </c>
      <c r="BW2267" s="0" t="n">
        <v>2000</v>
      </c>
      <c r="BX2267" s="0" t="n">
        <v>2020</v>
      </c>
      <c r="BY2267" s="0" t="s">
        <v>7364</v>
      </c>
      <c r="BZ2267" s="0" t="n">
        <v>2010</v>
      </c>
      <c r="CA2267" s="0" t="n">
        <v>0.238095238095238</v>
      </c>
      <c r="CB2267" s="0" t="n">
        <v>0</v>
      </c>
      <c r="CC2267" s="0" t="n">
        <v>1</v>
      </c>
      <c r="CD2267" s="0" t="n">
        <v>-0.0324832518692839</v>
      </c>
      <c r="CE2267" s="0" t="n">
        <v>1</v>
      </c>
    </row>
    <row r="2268" customFormat="false" ht="15" hidden="false" customHeight="false" outlineLevel="0" collapsed="false">
      <c r="A2268" s="0" t="s">
        <v>7359</v>
      </c>
      <c r="B2268" s="0" t="n">
        <v>3573</v>
      </c>
      <c r="C2268" s="0" t="n">
        <v>-0.0252556984897711</v>
      </c>
      <c r="D2268" s="0" t="n">
        <v>8349</v>
      </c>
      <c r="E2268" s="0" t="n">
        <f aca="false">IF(ISNUMBER($BA2268),$BA2268,IF(AND(ISNUMBER($D2268),ISNUMBER($BW2268),ISNUMBER($BX2268)),$D2268*($BX2268-$BW2268+1),""))</f>
        <v>8349</v>
      </c>
      <c r="H2268" s="0" t="s">
        <v>118</v>
      </c>
      <c r="I2268" s="0" t="s">
        <v>842</v>
      </c>
      <c r="J2268" s="0" t="n">
        <f aca="false">IF($BW2268&lt;&gt;"",$BW2268,"")</f>
        <v>2000</v>
      </c>
      <c r="K2268" s="0" t="n">
        <f aca="false">IF($BX2268&lt;&gt;"",$BX2268,"")</f>
        <v>2020</v>
      </c>
      <c r="L2268" s="0" t="n">
        <f aca="false">IF(AND(ISNUMBER($BW2268),ISNUMBER($BX2268)),($BW2268+$BX2268)/2,"")</f>
        <v>2010</v>
      </c>
      <c r="M2268" s="0" t="n">
        <f aca="false">IF($L2268&lt;&gt;"",$L2268,"")</f>
        <v>2010</v>
      </c>
      <c r="N2268" s="0" t="n">
        <f aca="false">IF(AND(ISNUMBER($BW2268),ISNUMBER($BX2268)),MIN(1,MAX(0,($BX2268-2016+1)/($BX2268-$BW2268+1))),"")</f>
        <v>0.238095238095238</v>
      </c>
      <c r="O2268" s="0" t="n">
        <f aca="false">IF(AND(ISNUMBER($BW2268),ISNUMBER($BX2268)),MIN(1,MAX(0,($BX2268-2017+1)/($BX2268-$BW2268+1))),"")</f>
        <v>0.19047619047619</v>
      </c>
      <c r="P2268" s="0" t="n">
        <f aca="false">IF(AND(ISNUMBER($BW2268),ISNUMBER($BX2268)),MIN(1,MAX(0,($BX2268-2018+1)/($BX2268-$BW2268+1))),"")</f>
        <v>0.142857142857143</v>
      </c>
      <c r="Q2268" s="0" t="n">
        <f aca="false">IF(AND(ISNUMBER($BW2268),ISNUMBER($BX2268)),MIN(1,MAX(0,($BX2268-2019+1)/($BX2268-$BW2268+1))),"")</f>
        <v>0.0952380952380952</v>
      </c>
      <c r="R2268" s="0" t="n">
        <f aca="false">IF(AND(ISNUMBER($BW2268),ISNUMBER($BX2268)),MIN(1,MAX(0,($BX2268-2016+1)/($BX2268-$BW2268+1))),"")</f>
        <v>0.238095238095238</v>
      </c>
      <c r="S2268" s="0" t="n">
        <f aca="false">IF($L2268&lt;&gt;"",IF($L2268&gt;=2015.5,1,0),"")</f>
        <v>0</v>
      </c>
      <c r="T2268" s="0" t="n">
        <f aca="false">IF($L2268&lt;&gt;"",IF($L2268&gt;=2016,1,0),"")</f>
        <v>0</v>
      </c>
      <c r="U2268" s="0" t="n">
        <f aca="false">IF(ISNUMBER($BX2268),IF($BX2268&gt;=2016,1,0),"")</f>
        <v>1</v>
      </c>
      <c r="V2268" s="0" t="n">
        <f aca="false">IF(ISNUMBER($BW2268),IF($BW2268&gt;=2016,1,0),"")</f>
        <v>0</v>
      </c>
      <c r="W2268" s="0" t="str">
        <f aca="false">IF(AND(ISNUMBER($BW2268),ISNUMBER($BX2268)),IF($BW2268&gt;=2016,"post-only",IF($BX2268&lt;2016,"pre-only","mixed")),"")</f>
        <v>mixed</v>
      </c>
      <c r="X2268" s="0" t="n">
        <f aca="false">IF(AND(ISNUMBER($BW2268),ISNUMBER($BX2268)),MIN(1,MAX(0,($BX2268-2017+1)/($BX2268-$BW2268+1))),"")</f>
        <v>0.19047619047619</v>
      </c>
      <c r="Y2268" s="0" t="n">
        <f aca="false">IF(AND(ISNUMBER($BW2268),ISNUMBER($BX2268)),MIN(1,MAX(0,($BX2268-2018+1)/($BX2268-$BW2268+1))),"")</f>
        <v>0.142857142857143</v>
      </c>
      <c r="Z2268" s="0" t="n">
        <f aca="false">IF(AND(ISNUMBER($BW2268),ISNUMBER($BX2268)),MIN(1,MAX(0,($BX2268-2019+1)/($BX2268-$BW2268+1))),"")</f>
        <v>0.0952380952380952</v>
      </c>
      <c r="AA2268" s="0" t="n">
        <f aca="false">IF(ISNUMBER($BX2268),IF($BX2268&gt;=2017,1,0),"")</f>
        <v>1</v>
      </c>
      <c r="AB2268" s="0" t="n">
        <f aca="false">IF(ISNUMBER($BX2268),IF($BX2268&gt;=2018,1,0),"")</f>
        <v>1</v>
      </c>
      <c r="AC2268" s="0" t="n">
        <f aca="false">IF(ISNUMBER($BX2268),IF($BX2268&gt;=2019,1,0),"")</f>
        <v>1</v>
      </c>
      <c r="AD2268" s="0" t="n">
        <f aca="false">IF($L2268&lt;&gt;"",IF($L2268&gt;2013,1,0),"")</f>
        <v>0</v>
      </c>
      <c r="AE2268" s="0" t="n">
        <f aca="false">IF($L2268&lt;&gt;"",1+IF($L2268&gt;2011,1,0)+IF($L2268&gt;2014,1,0),"")</f>
        <v>1</v>
      </c>
      <c r="AF2268" s="0" t="s">
        <v>87</v>
      </c>
      <c r="AG2268" s="0" t="s">
        <v>88</v>
      </c>
      <c r="AH2268" s="0" t="s">
        <v>89</v>
      </c>
      <c r="AI2268" s="0" t="s">
        <v>90</v>
      </c>
      <c r="AJ2268" s="0" t="s">
        <v>90</v>
      </c>
      <c r="AK2268" s="0" t="str">
        <f aca="false">IF(AND($CF2268&lt;&gt;"",IFERROR(INDEX(subsample_country_map!$B:$B,MATCH($CF2268,subsample_country_map!$A:$A,0)),"")&lt;&gt;""),INDEX(subsample_country_map!$B:$B,MATCH($CF2268,subsample_country_map!$A:$A,0)),INDEX(lookup!$AA:$AA,MATCH($A2268,lookup!$A:$A,0)))</f>
        <v>99_NCE</v>
      </c>
      <c r="AL2268" s="0" t="str">
        <f aca="false">IF(AND($CF2268&lt;&gt;"",IFERROR(INDEX(subsample_country_map!$C:$C,MATCH($CF2268,subsample_country_map!$A:$A,0)),"")&lt;&gt;""),INDEX(subsample_country_map!$C:$C,MATCH($CF2268,subsample_country_map!$A:$A,0)),INDEX(lookup!$AB:$AB,MATCH($A2268,lookup!$A:$A,0)))</f>
        <v>99_NCE</v>
      </c>
      <c r="AM2268" s="0" t="str">
        <f aca="false">IF(AND($CF2268&lt;&gt;"",IFERROR(INDEX(subsample_country_map!$D:$D,MATCH($CF2268,subsample_country_map!$A:$A,0)),"")&lt;&gt;""),INDEX(subsample_country_map!$D:$D,MATCH($CF2268,subsample_country_map!$A:$A,0)),INDEX(lookup!$AC:$AC,MATCH($A2268,lookup!$A:$A,0)))</f>
        <v>99_NCE</v>
      </c>
      <c r="AN2268" s="0" t="str">
        <f aca="false">IF(AND($CF2268&lt;&gt;"",IFERROR(INDEX(subsample_country_map!$E:$E,MATCH($CF2268,subsample_country_map!$A:$A,0)),"")&lt;&gt;""),INDEX(subsample_country_map!$E:$E,MATCH($CF2268,subsample_country_map!$A:$A,0)),INDEX(lookup!$AD:$AD,MATCH($A2268,lookup!$A:$A,0)))</f>
        <v>99_NCE</v>
      </c>
      <c r="AO2268" s="0" t="str">
        <f aca="false">INDEX(lookup!$Y:$Y,MATCH($A2268,lookup!$A:$A,0))</f>
        <v>1_not published</v>
      </c>
      <c r="AP2268" s="0" t="str">
        <f aca="false">INDEX(lookup!$Z:$Z,MATCH($A2268,lookup!$A:$A,0))</f>
        <v>99_NCE</v>
      </c>
      <c r="AQ2268" s="0" t="str">
        <f aca="false">INDEX(lookup!$W:$W,MATCH($A2268,lookup!$A:$A,0))</f>
        <v>1_fin/acc/econ</v>
      </c>
      <c r="AS2268" s="0" t="s">
        <v>91</v>
      </c>
      <c r="AT2268" s="0" t="s">
        <v>111</v>
      </c>
      <c r="AU2268" s="0" t="s">
        <v>93</v>
      </c>
      <c r="AV2268" s="0" t="s">
        <v>3578</v>
      </c>
      <c r="AY2268" s="0" t="s">
        <v>2665</v>
      </c>
      <c r="BA2268" s="0" t="n">
        <v>8349</v>
      </c>
      <c r="BB2268" s="0" t="s">
        <v>347</v>
      </c>
      <c r="BC2268" s="0" t="s">
        <v>358</v>
      </c>
      <c r="BD2268" s="0" t="s">
        <v>142</v>
      </c>
      <c r="BE2268" s="0" t="s">
        <v>98</v>
      </c>
      <c r="BI2268" s="0" t="s">
        <v>316</v>
      </c>
      <c r="BJ2268" s="0" t="s">
        <v>7441</v>
      </c>
      <c r="BK2268" s="0" t="s">
        <v>2390</v>
      </c>
      <c r="BL2268" s="0" t="s">
        <v>7537</v>
      </c>
      <c r="BM2268" s="0" t="s">
        <v>7535</v>
      </c>
      <c r="BN2268" s="0" t="s">
        <v>104</v>
      </c>
      <c r="BO2268" s="0" t="s">
        <v>105</v>
      </c>
      <c r="BP2268" s="0" t="s">
        <v>7359</v>
      </c>
      <c r="BQ2268" s="0" t="s">
        <v>127</v>
      </c>
      <c r="BT2268" s="0" t="n">
        <v>0</v>
      </c>
      <c r="BU2268" s="0" t="s">
        <v>7363</v>
      </c>
      <c r="BW2268" s="0" t="n">
        <v>2000</v>
      </c>
      <c r="BX2268" s="0" t="n">
        <v>2020</v>
      </c>
      <c r="BY2268" s="0" t="s">
        <v>7364</v>
      </c>
      <c r="BZ2268" s="0" t="n">
        <v>2010</v>
      </c>
      <c r="CA2268" s="0" t="n">
        <v>0.238095238095238</v>
      </c>
      <c r="CB2268" s="0" t="n">
        <v>0</v>
      </c>
      <c r="CC2268" s="0" t="n">
        <v>1</v>
      </c>
      <c r="CD2268" s="0" t="n">
        <v>-0.0252610703307843</v>
      </c>
      <c r="CE2268" s="0" t="n">
        <v>1</v>
      </c>
    </row>
    <row r="2269" customFormat="false" ht="15" hidden="false" customHeight="false" outlineLevel="0" collapsed="false">
      <c r="A2269" s="0" t="s">
        <v>7359</v>
      </c>
      <c r="B2269" s="0" t="n">
        <v>3574</v>
      </c>
      <c r="C2269" s="0" t="n">
        <v>0.0162869816413144</v>
      </c>
      <c r="D2269" s="0" t="n">
        <v>12740</v>
      </c>
      <c r="E2269" s="0" t="n">
        <f aca="false">IF(ISNUMBER($BA2269),$BA2269,IF(AND(ISNUMBER($D2269),ISNUMBER($BW2269),ISNUMBER($BX2269)),$D2269*($BX2269-$BW2269+1),""))</f>
        <v>12740</v>
      </c>
      <c r="H2269" s="0" t="s">
        <v>118</v>
      </c>
      <c r="I2269" s="0" t="s">
        <v>842</v>
      </c>
      <c r="J2269" s="0" t="n">
        <f aca="false">IF($BW2269&lt;&gt;"",$BW2269,"")</f>
        <v>2000</v>
      </c>
      <c r="K2269" s="0" t="n">
        <f aca="false">IF($BX2269&lt;&gt;"",$BX2269,"")</f>
        <v>2020</v>
      </c>
      <c r="L2269" s="0" t="n">
        <f aca="false">IF(AND(ISNUMBER($BW2269),ISNUMBER($BX2269)),($BW2269+$BX2269)/2,"")</f>
        <v>2010</v>
      </c>
      <c r="M2269" s="0" t="n">
        <f aca="false">IF($L2269&lt;&gt;"",$L2269,"")</f>
        <v>2010</v>
      </c>
      <c r="N2269" s="0" t="n">
        <f aca="false">IF(AND(ISNUMBER($BW2269),ISNUMBER($BX2269)),MIN(1,MAX(0,($BX2269-2016+1)/($BX2269-$BW2269+1))),"")</f>
        <v>0.238095238095238</v>
      </c>
      <c r="O2269" s="0" t="n">
        <f aca="false">IF(AND(ISNUMBER($BW2269),ISNUMBER($BX2269)),MIN(1,MAX(0,($BX2269-2017+1)/($BX2269-$BW2269+1))),"")</f>
        <v>0.19047619047619</v>
      </c>
      <c r="P2269" s="0" t="n">
        <f aca="false">IF(AND(ISNUMBER($BW2269),ISNUMBER($BX2269)),MIN(1,MAX(0,($BX2269-2018+1)/($BX2269-$BW2269+1))),"")</f>
        <v>0.142857142857143</v>
      </c>
      <c r="Q2269" s="0" t="n">
        <f aca="false">IF(AND(ISNUMBER($BW2269),ISNUMBER($BX2269)),MIN(1,MAX(0,($BX2269-2019+1)/($BX2269-$BW2269+1))),"")</f>
        <v>0.0952380952380952</v>
      </c>
      <c r="R2269" s="0" t="n">
        <f aca="false">IF(AND(ISNUMBER($BW2269),ISNUMBER($BX2269)),MIN(1,MAX(0,($BX2269-2016+1)/($BX2269-$BW2269+1))),"")</f>
        <v>0.238095238095238</v>
      </c>
      <c r="S2269" s="0" t="n">
        <f aca="false">IF($L2269&lt;&gt;"",IF($L2269&gt;=2015.5,1,0),"")</f>
        <v>0</v>
      </c>
      <c r="T2269" s="0" t="n">
        <f aca="false">IF($L2269&lt;&gt;"",IF($L2269&gt;=2016,1,0),"")</f>
        <v>0</v>
      </c>
      <c r="U2269" s="0" t="n">
        <f aca="false">IF(ISNUMBER($BX2269),IF($BX2269&gt;=2016,1,0),"")</f>
        <v>1</v>
      </c>
      <c r="V2269" s="0" t="n">
        <f aca="false">IF(ISNUMBER($BW2269),IF($BW2269&gt;=2016,1,0),"")</f>
        <v>0</v>
      </c>
      <c r="W2269" s="0" t="str">
        <f aca="false">IF(AND(ISNUMBER($BW2269),ISNUMBER($BX2269)),IF($BW2269&gt;=2016,"post-only",IF($BX2269&lt;2016,"pre-only","mixed")),"")</f>
        <v>mixed</v>
      </c>
      <c r="X2269" s="0" t="n">
        <f aca="false">IF(AND(ISNUMBER($BW2269),ISNUMBER($BX2269)),MIN(1,MAX(0,($BX2269-2017+1)/($BX2269-$BW2269+1))),"")</f>
        <v>0.19047619047619</v>
      </c>
      <c r="Y2269" s="0" t="n">
        <f aca="false">IF(AND(ISNUMBER($BW2269),ISNUMBER($BX2269)),MIN(1,MAX(0,($BX2269-2018+1)/($BX2269-$BW2269+1))),"")</f>
        <v>0.142857142857143</v>
      </c>
      <c r="Z2269" s="0" t="n">
        <f aca="false">IF(AND(ISNUMBER($BW2269),ISNUMBER($BX2269)),MIN(1,MAX(0,($BX2269-2019+1)/($BX2269-$BW2269+1))),"")</f>
        <v>0.0952380952380952</v>
      </c>
      <c r="AA2269" s="0" t="n">
        <f aca="false">IF(ISNUMBER($BX2269),IF($BX2269&gt;=2017,1,0),"")</f>
        <v>1</v>
      </c>
      <c r="AB2269" s="0" t="n">
        <f aca="false">IF(ISNUMBER($BX2269),IF($BX2269&gt;=2018,1,0),"")</f>
        <v>1</v>
      </c>
      <c r="AC2269" s="0" t="n">
        <f aca="false">IF(ISNUMBER($BX2269),IF($BX2269&gt;=2019,1,0),"")</f>
        <v>1</v>
      </c>
      <c r="AD2269" s="0" t="n">
        <f aca="false">IF($L2269&lt;&gt;"",IF($L2269&gt;2013,1,0),"")</f>
        <v>0</v>
      </c>
      <c r="AE2269" s="0" t="n">
        <f aca="false">IF($L2269&lt;&gt;"",1+IF($L2269&gt;2011,1,0)+IF($L2269&gt;2014,1,0),"")</f>
        <v>1</v>
      </c>
      <c r="AF2269" s="0" t="s">
        <v>87</v>
      </c>
      <c r="AG2269" s="0" t="s">
        <v>88</v>
      </c>
      <c r="AH2269" s="0" t="s">
        <v>89</v>
      </c>
      <c r="AI2269" s="0" t="s">
        <v>90</v>
      </c>
      <c r="AJ2269" s="0" t="s">
        <v>90</v>
      </c>
      <c r="AK2269" s="0" t="str">
        <f aca="false">IF(AND($CF2269&lt;&gt;"",IFERROR(INDEX(subsample_country_map!$B:$B,MATCH($CF2269,subsample_country_map!$A:$A,0)),"")&lt;&gt;""),INDEX(subsample_country_map!$B:$B,MATCH($CF2269,subsample_country_map!$A:$A,0)),INDEX(lookup!$AA:$AA,MATCH($A2269,lookup!$A:$A,0)))</f>
        <v>99_NCE</v>
      </c>
      <c r="AL2269" s="0" t="str">
        <f aca="false">IF(AND($CF2269&lt;&gt;"",IFERROR(INDEX(subsample_country_map!$C:$C,MATCH($CF2269,subsample_country_map!$A:$A,0)),"")&lt;&gt;""),INDEX(subsample_country_map!$C:$C,MATCH($CF2269,subsample_country_map!$A:$A,0)),INDEX(lookup!$AB:$AB,MATCH($A2269,lookup!$A:$A,0)))</f>
        <v>99_NCE</v>
      </c>
      <c r="AM2269" s="0" t="str">
        <f aca="false">IF(AND($CF2269&lt;&gt;"",IFERROR(INDEX(subsample_country_map!$D:$D,MATCH($CF2269,subsample_country_map!$A:$A,0)),"")&lt;&gt;""),INDEX(subsample_country_map!$D:$D,MATCH($CF2269,subsample_country_map!$A:$A,0)),INDEX(lookup!$AC:$AC,MATCH($A2269,lookup!$A:$A,0)))</f>
        <v>99_NCE</v>
      </c>
      <c r="AN2269" s="0" t="str">
        <f aca="false">IF(AND($CF2269&lt;&gt;"",IFERROR(INDEX(subsample_country_map!$E:$E,MATCH($CF2269,subsample_country_map!$A:$A,0)),"")&lt;&gt;""),INDEX(subsample_country_map!$E:$E,MATCH($CF2269,subsample_country_map!$A:$A,0)),INDEX(lookup!$AD:$AD,MATCH($A2269,lookup!$A:$A,0)))</f>
        <v>99_NCE</v>
      </c>
      <c r="AO2269" s="0" t="str">
        <f aca="false">INDEX(lookup!$Y:$Y,MATCH($A2269,lookup!$A:$A,0))</f>
        <v>1_not published</v>
      </c>
      <c r="AP2269" s="0" t="str">
        <f aca="false">INDEX(lookup!$Z:$Z,MATCH($A2269,lookup!$A:$A,0))</f>
        <v>99_NCE</v>
      </c>
      <c r="AQ2269" s="0" t="str">
        <f aca="false">INDEX(lookup!$W:$W,MATCH($A2269,lookup!$A:$A,0))</f>
        <v>1_fin/acc/econ</v>
      </c>
      <c r="AS2269" s="0" t="s">
        <v>91</v>
      </c>
      <c r="AT2269" s="0" t="s">
        <v>111</v>
      </c>
      <c r="AU2269" s="0" t="s">
        <v>93</v>
      </c>
      <c r="AV2269" s="0" t="s">
        <v>214</v>
      </c>
      <c r="AY2269" s="0" t="s">
        <v>1514</v>
      </c>
      <c r="BA2269" s="0" t="n">
        <v>12740</v>
      </c>
      <c r="BB2269" s="0" t="s">
        <v>7538</v>
      </c>
      <c r="BC2269" s="0" t="s">
        <v>7539</v>
      </c>
      <c r="BD2269" s="0" t="s">
        <v>142</v>
      </c>
      <c r="BE2269" s="0" t="s">
        <v>7540</v>
      </c>
      <c r="BF2269" s="0" t="s">
        <v>7541</v>
      </c>
      <c r="BI2269" s="0" t="s">
        <v>427</v>
      </c>
      <c r="BJ2269" s="0" t="s">
        <v>7542</v>
      </c>
      <c r="BK2269" s="0" t="s">
        <v>2409</v>
      </c>
      <c r="BL2269" s="0" t="s">
        <v>7543</v>
      </c>
      <c r="BM2269" s="0" t="s">
        <v>7544</v>
      </c>
      <c r="BN2269" s="0" t="s">
        <v>104</v>
      </c>
      <c r="BO2269" s="0" t="s">
        <v>105</v>
      </c>
      <c r="BP2269" s="0" t="s">
        <v>7359</v>
      </c>
      <c r="BQ2269" s="0" t="s">
        <v>127</v>
      </c>
      <c r="BT2269" s="0" t="n">
        <v>0</v>
      </c>
      <c r="BU2269" s="0" t="s">
        <v>7363</v>
      </c>
      <c r="BW2269" s="0" t="n">
        <v>2000</v>
      </c>
      <c r="BX2269" s="0" t="n">
        <v>2020</v>
      </c>
      <c r="BY2269" s="0" t="s">
        <v>7364</v>
      </c>
      <c r="BZ2269" s="0" t="n">
        <v>2010</v>
      </c>
      <c r="CA2269" s="0" t="n">
        <v>0.238095238095238</v>
      </c>
      <c r="CB2269" s="0" t="n">
        <v>0</v>
      </c>
      <c r="CC2269" s="0" t="n">
        <v>1</v>
      </c>
      <c r="CD2269" s="0" t="n">
        <v>0.016288421996815</v>
      </c>
      <c r="CE2269" s="0" t="n">
        <v>1</v>
      </c>
    </row>
    <row r="2270" customFormat="false" ht="15" hidden="false" customHeight="false" outlineLevel="0" collapsed="false">
      <c r="A2270" s="0" t="s">
        <v>7359</v>
      </c>
      <c r="B2270" s="0" t="n">
        <v>3575</v>
      </c>
      <c r="C2270" s="0" t="n">
        <v>0.0138967719230019</v>
      </c>
      <c r="D2270" s="0" t="n">
        <v>14610</v>
      </c>
      <c r="E2270" s="0" t="n">
        <f aca="false">IF(ISNUMBER($BA2270),$BA2270,IF(AND(ISNUMBER($D2270),ISNUMBER($BW2270),ISNUMBER($BX2270)),$D2270*($BX2270-$BW2270+1),""))</f>
        <v>14610</v>
      </c>
      <c r="H2270" s="0" t="s">
        <v>118</v>
      </c>
      <c r="I2270" s="0" t="s">
        <v>842</v>
      </c>
      <c r="J2270" s="0" t="n">
        <f aca="false">IF($BW2270&lt;&gt;"",$BW2270,"")</f>
        <v>2000</v>
      </c>
      <c r="K2270" s="0" t="n">
        <f aca="false">IF($BX2270&lt;&gt;"",$BX2270,"")</f>
        <v>2020</v>
      </c>
      <c r="L2270" s="0" t="n">
        <f aca="false">IF(AND(ISNUMBER($BW2270),ISNUMBER($BX2270)),($BW2270+$BX2270)/2,"")</f>
        <v>2010</v>
      </c>
      <c r="M2270" s="0" t="n">
        <f aca="false">IF($L2270&lt;&gt;"",$L2270,"")</f>
        <v>2010</v>
      </c>
      <c r="N2270" s="0" t="n">
        <f aca="false">IF(AND(ISNUMBER($BW2270),ISNUMBER($BX2270)),MIN(1,MAX(0,($BX2270-2016+1)/($BX2270-$BW2270+1))),"")</f>
        <v>0.238095238095238</v>
      </c>
      <c r="O2270" s="0" t="n">
        <f aca="false">IF(AND(ISNUMBER($BW2270),ISNUMBER($BX2270)),MIN(1,MAX(0,($BX2270-2017+1)/($BX2270-$BW2270+1))),"")</f>
        <v>0.19047619047619</v>
      </c>
      <c r="P2270" s="0" t="n">
        <f aca="false">IF(AND(ISNUMBER($BW2270),ISNUMBER($BX2270)),MIN(1,MAX(0,($BX2270-2018+1)/($BX2270-$BW2270+1))),"")</f>
        <v>0.142857142857143</v>
      </c>
      <c r="Q2270" s="0" t="n">
        <f aca="false">IF(AND(ISNUMBER($BW2270),ISNUMBER($BX2270)),MIN(1,MAX(0,($BX2270-2019+1)/($BX2270-$BW2270+1))),"")</f>
        <v>0.0952380952380952</v>
      </c>
      <c r="R2270" s="0" t="n">
        <f aca="false">IF(AND(ISNUMBER($BW2270),ISNUMBER($BX2270)),MIN(1,MAX(0,($BX2270-2016+1)/($BX2270-$BW2270+1))),"")</f>
        <v>0.238095238095238</v>
      </c>
      <c r="S2270" s="0" t="n">
        <f aca="false">IF($L2270&lt;&gt;"",IF($L2270&gt;=2015.5,1,0),"")</f>
        <v>0</v>
      </c>
      <c r="T2270" s="0" t="n">
        <f aca="false">IF($L2270&lt;&gt;"",IF($L2270&gt;=2016,1,0),"")</f>
        <v>0</v>
      </c>
      <c r="U2270" s="0" t="n">
        <f aca="false">IF(ISNUMBER($BX2270),IF($BX2270&gt;=2016,1,0),"")</f>
        <v>1</v>
      </c>
      <c r="V2270" s="0" t="n">
        <f aca="false">IF(ISNUMBER($BW2270),IF($BW2270&gt;=2016,1,0),"")</f>
        <v>0</v>
      </c>
      <c r="W2270" s="0" t="str">
        <f aca="false">IF(AND(ISNUMBER($BW2270),ISNUMBER($BX2270)),IF($BW2270&gt;=2016,"post-only",IF($BX2270&lt;2016,"pre-only","mixed")),"")</f>
        <v>mixed</v>
      </c>
      <c r="X2270" s="0" t="n">
        <f aca="false">IF(AND(ISNUMBER($BW2270),ISNUMBER($BX2270)),MIN(1,MAX(0,($BX2270-2017+1)/($BX2270-$BW2270+1))),"")</f>
        <v>0.19047619047619</v>
      </c>
      <c r="Y2270" s="0" t="n">
        <f aca="false">IF(AND(ISNUMBER($BW2270),ISNUMBER($BX2270)),MIN(1,MAX(0,($BX2270-2018+1)/($BX2270-$BW2270+1))),"")</f>
        <v>0.142857142857143</v>
      </c>
      <c r="Z2270" s="0" t="n">
        <f aca="false">IF(AND(ISNUMBER($BW2270),ISNUMBER($BX2270)),MIN(1,MAX(0,($BX2270-2019+1)/($BX2270-$BW2270+1))),"")</f>
        <v>0.0952380952380952</v>
      </c>
      <c r="AA2270" s="0" t="n">
        <f aca="false">IF(ISNUMBER($BX2270),IF($BX2270&gt;=2017,1,0),"")</f>
        <v>1</v>
      </c>
      <c r="AB2270" s="0" t="n">
        <f aca="false">IF(ISNUMBER($BX2270),IF($BX2270&gt;=2018,1,0),"")</f>
        <v>1</v>
      </c>
      <c r="AC2270" s="0" t="n">
        <f aca="false">IF(ISNUMBER($BX2270),IF($BX2270&gt;=2019,1,0),"")</f>
        <v>1</v>
      </c>
      <c r="AD2270" s="0" t="n">
        <f aca="false">IF($L2270&lt;&gt;"",IF($L2270&gt;2013,1,0),"")</f>
        <v>0</v>
      </c>
      <c r="AE2270" s="0" t="n">
        <f aca="false">IF($L2270&lt;&gt;"",1+IF($L2270&gt;2011,1,0)+IF($L2270&gt;2014,1,0),"")</f>
        <v>1</v>
      </c>
      <c r="AF2270" s="0" t="s">
        <v>87</v>
      </c>
      <c r="AG2270" s="0" t="s">
        <v>88</v>
      </c>
      <c r="AH2270" s="0" t="s">
        <v>89</v>
      </c>
      <c r="AI2270" s="0" t="s">
        <v>90</v>
      </c>
      <c r="AJ2270" s="0" t="s">
        <v>90</v>
      </c>
      <c r="AK2270" s="0" t="str">
        <f aca="false">IF(AND($CF2270&lt;&gt;"",IFERROR(INDEX(subsample_country_map!$B:$B,MATCH($CF2270,subsample_country_map!$A:$A,0)),"")&lt;&gt;""),INDEX(subsample_country_map!$B:$B,MATCH($CF2270,subsample_country_map!$A:$A,0)),INDEX(lookup!$AA:$AA,MATCH($A2270,lookup!$A:$A,0)))</f>
        <v>99_NCE</v>
      </c>
      <c r="AL2270" s="0" t="str">
        <f aca="false">IF(AND($CF2270&lt;&gt;"",IFERROR(INDEX(subsample_country_map!$C:$C,MATCH($CF2270,subsample_country_map!$A:$A,0)),"")&lt;&gt;""),INDEX(subsample_country_map!$C:$C,MATCH($CF2270,subsample_country_map!$A:$A,0)),INDEX(lookup!$AB:$AB,MATCH($A2270,lookup!$A:$A,0)))</f>
        <v>99_NCE</v>
      </c>
      <c r="AM2270" s="0" t="str">
        <f aca="false">IF(AND($CF2270&lt;&gt;"",IFERROR(INDEX(subsample_country_map!$D:$D,MATCH($CF2270,subsample_country_map!$A:$A,0)),"")&lt;&gt;""),INDEX(subsample_country_map!$D:$D,MATCH($CF2270,subsample_country_map!$A:$A,0)),INDEX(lookup!$AC:$AC,MATCH($A2270,lookup!$A:$A,0)))</f>
        <v>99_NCE</v>
      </c>
      <c r="AN2270" s="0" t="str">
        <f aca="false">IF(AND($CF2270&lt;&gt;"",IFERROR(INDEX(subsample_country_map!$E:$E,MATCH($CF2270,subsample_country_map!$A:$A,0)),"")&lt;&gt;""),INDEX(subsample_country_map!$E:$E,MATCH($CF2270,subsample_country_map!$A:$A,0)),INDEX(lookup!$AD:$AD,MATCH($A2270,lookup!$A:$A,0)))</f>
        <v>99_NCE</v>
      </c>
      <c r="AO2270" s="0" t="str">
        <f aca="false">INDEX(lookup!$Y:$Y,MATCH($A2270,lookup!$A:$A,0))</f>
        <v>1_not published</v>
      </c>
      <c r="AP2270" s="0" t="str">
        <f aca="false">INDEX(lookup!$Z:$Z,MATCH($A2270,lookup!$A:$A,0))</f>
        <v>99_NCE</v>
      </c>
      <c r="AQ2270" s="0" t="str">
        <f aca="false">INDEX(lookup!$W:$W,MATCH($A2270,lookup!$A:$A,0))</f>
        <v>1_fin/acc/econ</v>
      </c>
      <c r="AS2270" s="0" t="s">
        <v>91</v>
      </c>
      <c r="AT2270" s="0" t="s">
        <v>111</v>
      </c>
      <c r="AU2270" s="0" t="s">
        <v>93</v>
      </c>
      <c r="AV2270" s="0" t="s">
        <v>425</v>
      </c>
      <c r="AY2270" s="0" t="s">
        <v>1822</v>
      </c>
      <c r="BA2270" s="0" t="n">
        <v>14610</v>
      </c>
      <c r="BB2270" s="0" t="s">
        <v>7538</v>
      </c>
      <c r="BC2270" s="0" t="s">
        <v>7539</v>
      </c>
      <c r="BD2270" s="0" t="s">
        <v>142</v>
      </c>
      <c r="BE2270" s="0" t="s">
        <v>7540</v>
      </c>
      <c r="BF2270" s="0" t="s">
        <v>7545</v>
      </c>
      <c r="BI2270" s="0" t="s">
        <v>427</v>
      </c>
      <c r="BJ2270" s="0" t="s">
        <v>7546</v>
      </c>
      <c r="BK2270" s="0" t="s">
        <v>2409</v>
      </c>
      <c r="BL2270" s="0" t="s">
        <v>7547</v>
      </c>
      <c r="BM2270" s="0" t="s">
        <v>7544</v>
      </c>
      <c r="BN2270" s="0" t="s">
        <v>104</v>
      </c>
      <c r="BO2270" s="0" t="s">
        <v>105</v>
      </c>
      <c r="BP2270" s="0" t="s">
        <v>7359</v>
      </c>
      <c r="BQ2270" s="0" t="s">
        <v>127</v>
      </c>
      <c r="BT2270" s="0" t="n">
        <v>0</v>
      </c>
      <c r="BU2270" s="0" t="s">
        <v>7363</v>
      </c>
      <c r="BW2270" s="0" t="n">
        <v>2000</v>
      </c>
      <c r="BX2270" s="0" t="n">
        <v>2020</v>
      </c>
      <c r="BY2270" s="0" t="s">
        <v>7364</v>
      </c>
      <c r="BZ2270" s="0" t="n">
        <v>2010</v>
      </c>
      <c r="CA2270" s="0" t="n">
        <v>0.238095238095238</v>
      </c>
      <c r="CB2270" s="0" t="n">
        <v>0</v>
      </c>
      <c r="CC2270" s="0" t="n">
        <v>1</v>
      </c>
      <c r="CD2270" s="0" t="n">
        <v>0.0138976666094548</v>
      </c>
      <c r="CE2270" s="0" t="n">
        <v>1</v>
      </c>
    </row>
    <row r="2271" customFormat="false" ht="15" hidden="false" customHeight="false" outlineLevel="0" collapsed="false">
      <c r="A2271" s="0" t="s">
        <v>7359</v>
      </c>
      <c r="B2271" s="0" t="n">
        <v>3576</v>
      </c>
      <c r="C2271" s="0" t="n">
        <v>0.0189064187793106</v>
      </c>
      <c r="D2271" s="0" t="n">
        <v>11347</v>
      </c>
      <c r="E2271" s="0" t="n">
        <f aca="false">IF(ISNUMBER($BA2271),$BA2271,IF(AND(ISNUMBER($D2271),ISNUMBER($BW2271),ISNUMBER($BX2271)),$D2271*($BX2271-$BW2271+1),""))</f>
        <v>11347</v>
      </c>
      <c r="H2271" s="0" t="s">
        <v>118</v>
      </c>
      <c r="I2271" s="0" t="s">
        <v>842</v>
      </c>
      <c r="J2271" s="0" t="n">
        <f aca="false">IF($BW2271&lt;&gt;"",$BW2271,"")</f>
        <v>2000</v>
      </c>
      <c r="K2271" s="0" t="n">
        <f aca="false">IF($BX2271&lt;&gt;"",$BX2271,"")</f>
        <v>2020</v>
      </c>
      <c r="L2271" s="0" t="n">
        <f aca="false">IF(AND(ISNUMBER($BW2271),ISNUMBER($BX2271)),($BW2271+$BX2271)/2,"")</f>
        <v>2010</v>
      </c>
      <c r="M2271" s="0" t="n">
        <f aca="false">IF($L2271&lt;&gt;"",$L2271,"")</f>
        <v>2010</v>
      </c>
      <c r="N2271" s="0" t="n">
        <f aca="false">IF(AND(ISNUMBER($BW2271),ISNUMBER($BX2271)),MIN(1,MAX(0,($BX2271-2016+1)/($BX2271-$BW2271+1))),"")</f>
        <v>0.238095238095238</v>
      </c>
      <c r="O2271" s="0" t="n">
        <f aca="false">IF(AND(ISNUMBER($BW2271),ISNUMBER($BX2271)),MIN(1,MAX(0,($BX2271-2017+1)/($BX2271-$BW2271+1))),"")</f>
        <v>0.19047619047619</v>
      </c>
      <c r="P2271" s="0" t="n">
        <f aca="false">IF(AND(ISNUMBER($BW2271),ISNUMBER($BX2271)),MIN(1,MAX(0,($BX2271-2018+1)/($BX2271-$BW2271+1))),"")</f>
        <v>0.142857142857143</v>
      </c>
      <c r="Q2271" s="0" t="n">
        <f aca="false">IF(AND(ISNUMBER($BW2271),ISNUMBER($BX2271)),MIN(1,MAX(0,($BX2271-2019+1)/($BX2271-$BW2271+1))),"")</f>
        <v>0.0952380952380952</v>
      </c>
      <c r="R2271" s="0" t="n">
        <f aca="false">IF(AND(ISNUMBER($BW2271),ISNUMBER($BX2271)),MIN(1,MAX(0,($BX2271-2016+1)/($BX2271-$BW2271+1))),"")</f>
        <v>0.238095238095238</v>
      </c>
      <c r="S2271" s="0" t="n">
        <f aca="false">IF($L2271&lt;&gt;"",IF($L2271&gt;=2015.5,1,0),"")</f>
        <v>0</v>
      </c>
      <c r="T2271" s="0" t="n">
        <f aca="false">IF($L2271&lt;&gt;"",IF($L2271&gt;=2016,1,0),"")</f>
        <v>0</v>
      </c>
      <c r="U2271" s="0" t="n">
        <f aca="false">IF(ISNUMBER($BX2271),IF($BX2271&gt;=2016,1,0),"")</f>
        <v>1</v>
      </c>
      <c r="V2271" s="0" t="n">
        <f aca="false">IF(ISNUMBER($BW2271),IF($BW2271&gt;=2016,1,0),"")</f>
        <v>0</v>
      </c>
      <c r="W2271" s="0" t="str">
        <f aca="false">IF(AND(ISNUMBER($BW2271),ISNUMBER($BX2271)),IF($BW2271&gt;=2016,"post-only",IF($BX2271&lt;2016,"pre-only","mixed")),"")</f>
        <v>mixed</v>
      </c>
      <c r="X2271" s="0" t="n">
        <f aca="false">IF(AND(ISNUMBER($BW2271),ISNUMBER($BX2271)),MIN(1,MAX(0,($BX2271-2017+1)/($BX2271-$BW2271+1))),"")</f>
        <v>0.19047619047619</v>
      </c>
      <c r="Y2271" s="0" t="n">
        <f aca="false">IF(AND(ISNUMBER($BW2271),ISNUMBER($BX2271)),MIN(1,MAX(0,($BX2271-2018+1)/($BX2271-$BW2271+1))),"")</f>
        <v>0.142857142857143</v>
      </c>
      <c r="Z2271" s="0" t="n">
        <f aca="false">IF(AND(ISNUMBER($BW2271),ISNUMBER($BX2271)),MIN(1,MAX(0,($BX2271-2019+1)/($BX2271-$BW2271+1))),"")</f>
        <v>0.0952380952380952</v>
      </c>
      <c r="AA2271" s="0" t="n">
        <f aca="false">IF(ISNUMBER($BX2271),IF($BX2271&gt;=2017,1,0),"")</f>
        <v>1</v>
      </c>
      <c r="AB2271" s="0" t="n">
        <f aca="false">IF(ISNUMBER($BX2271),IF($BX2271&gt;=2018,1,0),"")</f>
        <v>1</v>
      </c>
      <c r="AC2271" s="0" t="n">
        <f aca="false">IF(ISNUMBER($BX2271),IF($BX2271&gt;=2019,1,0),"")</f>
        <v>1</v>
      </c>
      <c r="AD2271" s="0" t="n">
        <f aca="false">IF($L2271&lt;&gt;"",IF($L2271&gt;2013,1,0),"")</f>
        <v>0</v>
      </c>
      <c r="AE2271" s="0" t="n">
        <f aca="false">IF($L2271&lt;&gt;"",1+IF($L2271&gt;2011,1,0)+IF($L2271&gt;2014,1,0),"")</f>
        <v>1</v>
      </c>
      <c r="AF2271" s="0" t="s">
        <v>87</v>
      </c>
      <c r="AG2271" s="0" t="s">
        <v>88</v>
      </c>
      <c r="AH2271" s="0" t="s">
        <v>89</v>
      </c>
      <c r="AI2271" s="0" t="s">
        <v>90</v>
      </c>
      <c r="AJ2271" s="0" t="s">
        <v>90</v>
      </c>
      <c r="AK2271" s="0" t="str">
        <f aca="false">IF(AND($CF2271&lt;&gt;"",IFERROR(INDEX(subsample_country_map!$B:$B,MATCH($CF2271,subsample_country_map!$A:$A,0)),"")&lt;&gt;""),INDEX(subsample_country_map!$B:$B,MATCH($CF2271,subsample_country_map!$A:$A,0)),INDEX(lookup!$AA:$AA,MATCH($A2271,lookup!$A:$A,0)))</f>
        <v>99_NCE</v>
      </c>
      <c r="AL2271" s="0" t="str">
        <f aca="false">IF(AND($CF2271&lt;&gt;"",IFERROR(INDEX(subsample_country_map!$C:$C,MATCH($CF2271,subsample_country_map!$A:$A,0)),"")&lt;&gt;""),INDEX(subsample_country_map!$C:$C,MATCH($CF2271,subsample_country_map!$A:$A,0)),INDEX(lookup!$AB:$AB,MATCH($A2271,lookup!$A:$A,0)))</f>
        <v>99_NCE</v>
      </c>
      <c r="AM2271" s="0" t="str">
        <f aca="false">IF(AND($CF2271&lt;&gt;"",IFERROR(INDEX(subsample_country_map!$D:$D,MATCH($CF2271,subsample_country_map!$A:$A,0)),"")&lt;&gt;""),INDEX(subsample_country_map!$D:$D,MATCH($CF2271,subsample_country_map!$A:$A,0)),INDEX(lookup!$AC:$AC,MATCH($A2271,lookup!$A:$A,0)))</f>
        <v>99_NCE</v>
      </c>
      <c r="AN2271" s="0" t="str">
        <f aca="false">IF(AND($CF2271&lt;&gt;"",IFERROR(INDEX(subsample_country_map!$E:$E,MATCH($CF2271,subsample_country_map!$A:$A,0)),"")&lt;&gt;""),INDEX(subsample_country_map!$E:$E,MATCH($CF2271,subsample_country_map!$A:$A,0)),INDEX(lookup!$AD:$AD,MATCH($A2271,lookup!$A:$A,0)))</f>
        <v>99_NCE</v>
      </c>
      <c r="AO2271" s="0" t="str">
        <f aca="false">INDEX(lookup!$Y:$Y,MATCH($A2271,lookup!$A:$A,0))</f>
        <v>1_not published</v>
      </c>
      <c r="AP2271" s="0" t="str">
        <f aca="false">INDEX(lookup!$Z:$Z,MATCH($A2271,lookup!$A:$A,0))</f>
        <v>99_NCE</v>
      </c>
      <c r="AQ2271" s="0" t="str">
        <f aca="false">INDEX(lookup!$W:$W,MATCH($A2271,lookup!$A:$A,0))</f>
        <v>1_fin/acc/econ</v>
      </c>
      <c r="AS2271" s="0" t="s">
        <v>91</v>
      </c>
      <c r="AT2271" s="0" t="s">
        <v>111</v>
      </c>
      <c r="AU2271" s="0" t="s">
        <v>93</v>
      </c>
      <c r="AV2271" s="0" t="s">
        <v>214</v>
      </c>
      <c r="AY2271" s="0" t="s">
        <v>1483</v>
      </c>
      <c r="BA2271" s="0" t="n">
        <v>11347</v>
      </c>
      <c r="BB2271" s="0" t="s">
        <v>7538</v>
      </c>
      <c r="BC2271" s="0" t="s">
        <v>7539</v>
      </c>
      <c r="BD2271" s="0" t="s">
        <v>142</v>
      </c>
      <c r="BE2271" s="0" t="s">
        <v>7540</v>
      </c>
      <c r="BF2271" s="0" t="s">
        <v>7548</v>
      </c>
      <c r="BI2271" s="0" t="s">
        <v>427</v>
      </c>
      <c r="BJ2271" s="0" t="s">
        <v>7549</v>
      </c>
      <c r="BK2271" s="0" t="s">
        <v>2409</v>
      </c>
      <c r="BL2271" s="0" t="s">
        <v>7550</v>
      </c>
      <c r="BM2271" s="0" t="s">
        <v>7544</v>
      </c>
      <c r="BN2271" s="0" t="s">
        <v>104</v>
      </c>
      <c r="BO2271" s="0" t="s">
        <v>105</v>
      </c>
      <c r="BP2271" s="0" t="s">
        <v>7359</v>
      </c>
      <c r="BQ2271" s="0" t="s">
        <v>127</v>
      </c>
      <c r="BT2271" s="0" t="n">
        <v>0</v>
      </c>
      <c r="BU2271" s="0" t="s">
        <v>7363</v>
      </c>
      <c r="BW2271" s="0" t="n">
        <v>2000</v>
      </c>
      <c r="BX2271" s="0" t="n">
        <v>2020</v>
      </c>
      <c r="BY2271" s="0" t="s">
        <v>7364</v>
      </c>
      <c r="BZ2271" s="0" t="n">
        <v>2010</v>
      </c>
      <c r="CA2271" s="0" t="n">
        <v>0.238095238095238</v>
      </c>
      <c r="CB2271" s="0" t="n">
        <v>0</v>
      </c>
      <c r="CC2271" s="0" t="n">
        <v>1</v>
      </c>
      <c r="CD2271" s="0" t="n">
        <v>0.0189086719792087</v>
      </c>
      <c r="CE2271" s="0" t="n">
        <v>1</v>
      </c>
    </row>
    <row r="2272" customFormat="false" ht="15" hidden="false" customHeight="false" outlineLevel="0" collapsed="false">
      <c r="A2272" s="0" t="s">
        <v>7359</v>
      </c>
      <c r="B2272" s="0" t="n">
        <v>3577</v>
      </c>
      <c r="C2272" s="0" t="n">
        <v>0.0193456625533576</v>
      </c>
      <c r="D2272" s="0" t="n">
        <v>12008</v>
      </c>
      <c r="E2272" s="0" t="n">
        <f aca="false">IF(ISNUMBER($BA2272),$BA2272,IF(AND(ISNUMBER($D2272),ISNUMBER($BW2272),ISNUMBER($BX2272)),$D2272*($BX2272-$BW2272+1),""))</f>
        <v>12008</v>
      </c>
      <c r="H2272" s="0" t="s">
        <v>118</v>
      </c>
      <c r="I2272" s="0" t="s">
        <v>842</v>
      </c>
      <c r="J2272" s="0" t="n">
        <f aca="false">IF($BW2272&lt;&gt;"",$BW2272,"")</f>
        <v>2000</v>
      </c>
      <c r="K2272" s="0" t="n">
        <f aca="false">IF($BX2272&lt;&gt;"",$BX2272,"")</f>
        <v>2020</v>
      </c>
      <c r="L2272" s="0" t="n">
        <f aca="false">IF(AND(ISNUMBER($BW2272),ISNUMBER($BX2272)),($BW2272+$BX2272)/2,"")</f>
        <v>2010</v>
      </c>
      <c r="M2272" s="0" t="n">
        <f aca="false">IF($L2272&lt;&gt;"",$L2272,"")</f>
        <v>2010</v>
      </c>
      <c r="N2272" s="0" t="n">
        <f aca="false">IF(AND(ISNUMBER($BW2272),ISNUMBER($BX2272)),MIN(1,MAX(0,($BX2272-2016+1)/($BX2272-$BW2272+1))),"")</f>
        <v>0.238095238095238</v>
      </c>
      <c r="O2272" s="0" t="n">
        <f aca="false">IF(AND(ISNUMBER($BW2272),ISNUMBER($BX2272)),MIN(1,MAX(0,($BX2272-2017+1)/($BX2272-$BW2272+1))),"")</f>
        <v>0.19047619047619</v>
      </c>
      <c r="P2272" s="0" t="n">
        <f aca="false">IF(AND(ISNUMBER($BW2272),ISNUMBER($BX2272)),MIN(1,MAX(0,($BX2272-2018+1)/($BX2272-$BW2272+1))),"")</f>
        <v>0.142857142857143</v>
      </c>
      <c r="Q2272" s="0" t="n">
        <f aca="false">IF(AND(ISNUMBER($BW2272),ISNUMBER($BX2272)),MIN(1,MAX(0,($BX2272-2019+1)/($BX2272-$BW2272+1))),"")</f>
        <v>0.0952380952380952</v>
      </c>
      <c r="R2272" s="0" t="n">
        <f aca="false">IF(AND(ISNUMBER($BW2272),ISNUMBER($BX2272)),MIN(1,MAX(0,($BX2272-2016+1)/($BX2272-$BW2272+1))),"")</f>
        <v>0.238095238095238</v>
      </c>
      <c r="S2272" s="0" t="n">
        <f aca="false">IF($L2272&lt;&gt;"",IF($L2272&gt;=2015.5,1,0),"")</f>
        <v>0</v>
      </c>
      <c r="T2272" s="0" t="n">
        <f aca="false">IF($L2272&lt;&gt;"",IF($L2272&gt;=2016,1,0),"")</f>
        <v>0</v>
      </c>
      <c r="U2272" s="0" t="n">
        <f aca="false">IF(ISNUMBER($BX2272),IF($BX2272&gt;=2016,1,0),"")</f>
        <v>1</v>
      </c>
      <c r="V2272" s="0" t="n">
        <f aca="false">IF(ISNUMBER($BW2272),IF($BW2272&gt;=2016,1,0),"")</f>
        <v>0</v>
      </c>
      <c r="W2272" s="0" t="str">
        <f aca="false">IF(AND(ISNUMBER($BW2272),ISNUMBER($BX2272)),IF($BW2272&gt;=2016,"post-only",IF($BX2272&lt;2016,"pre-only","mixed")),"")</f>
        <v>mixed</v>
      </c>
      <c r="X2272" s="0" t="n">
        <f aca="false">IF(AND(ISNUMBER($BW2272),ISNUMBER($BX2272)),MIN(1,MAX(0,($BX2272-2017+1)/($BX2272-$BW2272+1))),"")</f>
        <v>0.19047619047619</v>
      </c>
      <c r="Y2272" s="0" t="n">
        <f aca="false">IF(AND(ISNUMBER($BW2272),ISNUMBER($BX2272)),MIN(1,MAX(0,($BX2272-2018+1)/($BX2272-$BW2272+1))),"")</f>
        <v>0.142857142857143</v>
      </c>
      <c r="Z2272" s="0" t="n">
        <f aca="false">IF(AND(ISNUMBER($BW2272),ISNUMBER($BX2272)),MIN(1,MAX(0,($BX2272-2019+1)/($BX2272-$BW2272+1))),"")</f>
        <v>0.0952380952380952</v>
      </c>
      <c r="AA2272" s="0" t="n">
        <f aca="false">IF(ISNUMBER($BX2272),IF($BX2272&gt;=2017,1,0),"")</f>
        <v>1</v>
      </c>
      <c r="AB2272" s="0" t="n">
        <f aca="false">IF(ISNUMBER($BX2272),IF($BX2272&gt;=2018,1,0),"")</f>
        <v>1</v>
      </c>
      <c r="AC2272" s="0" t="n">
        <f aca="false">IF(ISNUMBER($BX2272),IF($BX2272&gt;=2019,1,0),"")</f>
        <v>1</v>
      </c>
      <c r="AD2272" s="0" t="n">
        <f aca="false">IF($L2272&lt;&gt;"",IF($L2272&gt;2013,1,0),"")</f>
        <v>0</v>
      </c>
      <c r="AE2272" s="0" t="n">
        <f aca="false">IF($L2272&lt;&gt;"",1+IF($L2272&gt;2011,1,0)+IF($L2272&gt;2014,1,0),"")</f>
        <v>1</v>
      </c>
      <c r="AF2272" s="0" t="s">
        <v>87</v>
      </c>
      <c r="AG2272" s="0" t="s">
        <v>88</v>
      </c>
      <c r="AH2272" s="0" t="s">
        <v>89</v>
      </c>
      <c r="AI2272" s="0" t="s">
        <v>90</v>
      </c>
      <c r="AJ2272" s="0" t="s">
        <v>90</v>
      </c>
      <c r="AK2272" s="0" t="str">
        <f aca="false">IF(AND($CF2272&lt;&gt;"",IFERROR(INDEX(subsample_country_map!$B:$B,MATCH($CF2272,subsample_country_map!$A:$A,0)),"")&lt;&gt;""),INDEX(subsample_country_map!$B:$B,MATCH($CF2272,subsample_country_map!$A:$A,0)),INDEX(lookup!$AA:$AA,MATCH($A2272,lookup!$A:$A,0)))</f>
        <v>99_NCE</v>
      </c>
      <c r="AL2272" s="0" t="str">
        <f aca="false">IF(AND($CF2272&lt;&gt;"",IFERROR(INDEX(subsample_country_map!$C:$C,MATCH($CF2272,subsample_country_map!$A:$A,0)),"")&lt;&gt;""),INDEX(subsample_country_map!$C:$C,MATCH($CF2272,subsample_country_map!$A:$A,0)),INDEX(lookup!$AB:$AB,MATCH($A2272,lookup!$A:$A,0)))</f>
        <v>99_NCE</v>
      </c>
      <c r="AM2272" s="0" t="str">
        <f aca="false">IF(AND($CF2272&lt;&gt;"",IFERROR(INDEX(subsample_country_map!$D:$D,MATCH($CF2272,subsample_country_map!$A:$A,0)),"")&lt;&gt;""),INDEX(subsample_country_map!$D:$D,MATCH($CF2272,subsample_country_map!$A:$A,0)),INDEX(lookup!$AC:$AC,MATCH($A2272,lookup!$A:$A,0)))</f>
        <v>99_NCE</v>
      </c>
      <c r="AN2272" s="0" t="str">
        <f aca="false">IF(AND($CF2272&lt;&gt;"",IFERROR(INDEX(subsample_country_map!$E:$E,MATCH($CF2272,subsample_country_map!$A:$A,0)),"")&lt;&gt;""),INDEX(subsample_country_map!$E:$E,MATCH($CF2272,subsample_country_map!$A:$A,0)),INDEX(lookup!$AD:$AD,MATCH($A2272,lookup!$A:$A,0)))</f>
        <v>99_NCE</v>
      </c>
      <c r="AO2272" s="0" t="str">
        <f aca="false">INDEX(lookup!$Y:$Y,MATCH($A2272,lookup!$A:$A,0))</f>
        <v>1_not published</v>
      </c>
      <c r="AP2272" s="0" t="str">
        <f aca="false">INDEX(lookup!$Z:$Z,MATCH($A2272,lookup!$A:$A,0))</f>
        <v>99_NCE</v>
      </c>
      <c r="AQ2272" s="0" t="str">
        <f aca="false">INDEX(lookup!$W:$W,MATCH($A2272,lookup!$A:$A,0))</f>
        <v>1_fin/acc/econ</v>
      </c>
      <c r="AS2272" s="0" t="s">
        <v>91</v>
      </c>
      <c r="AT2272" s="0" t="s">
        <v>111</v>
      </c>
      <c r="AU2272" s="0" t="s">
        <v>93</v>
      </c>
      <c r="AV2272" s="0" t="s">
        <v>214</v>
      </c>
      <c r="AY2272" s="0" t="s">
        <v>2699</v>
      </c>
      <c r="BA2272" s="0" t="n">
        <v>12008</v>
      </c>
      <c r="BB2272" s="0" t="s">
        <v>7538</v>
      </c>
      <c r="BC2272" s="0" t="s">
        <v>7539</v>
      </c>
      <c r="BD2272" s="0" t="s">
        <v>142</v>
      </c>
      <c r="BE2272" s="0" t="s">
        <v>7540</v>
      </c>
      <c r="BF2272" s="0" t="s">
        <v>7551</v>
      </c>
      <c r="BI2272" s="0" t="s">
        <v>427</v>
      </c>
      <c r="BJ2272" s="0" t="s">
        <v>7552</v>
      </c>
      <c r="BK2272" s="0" t="s">
        <v>2409</v>
      </c>
      <c r="BL2272" s="0" t="s">
        <v>7553</v>
      </c>
      <c r="BM2272" s="0" t="s">
        <v>7544</v>
      </c>
      <c r="BN2272" s="0" t="s">
        <v>104</v>
      </c>
      <c r="BO2272" s="0" t="s">
        <v>105</v>
      </c>
      <c r="BP2272" s="0" t="s">
        <v>7359</v>
      </c>
      <c r="BQ2272" s="0" t="s">
        <v>127</v>
      </c>
      <c r="BT2272" s="0" t="n">
        <v>0</v>
      </c>
      <c r="BU2272" s="0" t="s">
        <v>7363</v>
      </c>
      <c r="BW2272" s="0" t="n">
        <v>2000</v>
      </c>
      <c r="BX2272" s="0" t="n">
        <v>2020</v>
      </c>
      <c r="BY2272" s="0" t="s">
        <v>7364</v>
      </c>
      <c r="BZ2272" s="0" t="n">
        <v>2010</v>
      </c>
      <c r="CA2272" s="0" t="n">
        <v>0.238095238095238</v>
      </c>
      <c r="CB2272" s="0" t="n">
        <v>0</v>
      </c>
      <c r="CC2272" s="0" t="n">
        <v>1</v>
      </c>
      <c r="CD2272" s="0" t="n">
        <v>0.0193480764968899</v>
      </c>
      <c r="CE2272" s="0" t="n">
        <v>1</v>
      </c>
    </row>
    <row r="2273" customFormat="false" ht="15" hidden="false" customHeight="false" outlineLevel="0" collapsed="false">
      <c r="A2273" s="0" t="s">
        <v>7359</v>
      </c>
      <c r="B2273" s="0" t="n">
        <v>3578</v>
      </c>
      <c r="C2273" s="0" t="n">
        <v>0.0171463100133915</v>
      </c>
      <c r="D2273" s="0" t="n">
        <v>13298</v>
      </c>
      <c r="E2273" s="0" t="n">
        <f aca="false">IF(ISNUMBER($BA2273),$BA2273,IF(AND(ISNUMBER($D2273),ISNUMBER($BW2273),ISNUMBER($BX2273)),$D2273*($BX2273-$BW2273+1),""))</f>
        <v>13298</v>
      </c>
      <c r="H2273" s="0" t="s">
        <v>118</v>
      </c>
      <c r="I2273" s="0" t="s">
        <v>842</v>
      </c>
      <c r="J2273" s="0" t="n">
        <f aca="false">IF($BW2273&lt;&gt;"",$BW2273,"")</f>
        <v>2000</v>
      </c>
      <c r="K2273" s="0" t="n">
        <f aca="false">IF($BX2273&lt;&gt;"",$BX2273,"")</f>
        <v>2020</v>
      </c>
      <c r="L2273" s="0" t="n">
        <f aca="false">IF(AND(ISNUMBER($BW2273),ISNUMBER($BX2273)),($BW2273+$BX2273)/2,"")</f>
        <v>2010</v>
      </c>
      <c r="M2273" s="0" t="n">
        <f aca="false">IF($L2273&lt;&gt;"",$L2273,"")</f>
        <v>2010</v>
      </c>
      <c r="N2273" s="0" t="n">
        <f aca="false">IF(AND(ISNUMBER($BW2273),ISNUMBER($BX2273)),MIN(1,MAX(0,($BX2273-2016+1)/($BX2273-$BW2273+1))),"")</f>
        <v>0.238095238095238</v>
      </c>
      <c r="O2273" s="0" t="n">
        <f aca="false">IF(AND(ISNUMBER($BW2273),ISNUMBER($BX2273)),MIN(1,MAX(0,($BX2273-2017+1)/($BX2273-$BW2273+1))),"")</f>
        <v>0.19047619047619</v>
      </c>
      <c r="P2273" s="0" t="n">
        <f aca="false">IF(AND(ISNUMBER($BW2273),ISNUMBER($BX2273)),MIN(1,MAX(0,($BX2273-2018+1)/($BX2273-$BW2273+1))),"")</f>
        <v>0.142857142857143</v>
      </c>
      <c r="Q2273" s="0" t="n">
        <f aca="false">IF(AND(ISNUMBER($BW2273),ISNUMBER($BX2273)),MIN(1,MAX(0,($BX2273-2019+1)/($BX2273-$BW2273+1))),"")</f>
        <v>0.0952380952380952</v>
      </c>
      <c r="R2273" s="0" t="n">
        <f aca="false">IF(AND(ISNUMBER($BW2273),ISNUMBER($BX2273)),MIN(1,MAX(0,($BX2273-2016+1)/($BX2273-$BW2273+1))),"")</f>
        <v>0.238095238095238</v>
      </c>
      <c r="S2273" s="0" t="n">
        <f aca="false">IF($L2273&lt;&gt;"",IF($L2273&gt;=2015.5,1,0),"")</f>
        <v>0</v>
      </c>
      <c r="T2273" s="0" t="n">
        <f aca="false">IF($L2273&lt;&gt;"",IF($L2273&gt;=2016,1,0),"")</f>
        <v>0</v>
      </c>
      <c r="U2273" s="0" t="n">
        <f aca="false">IF(ISNUMBER($BX2273),IF($BX2273&gt;=2016,1,0),"")</f>
        <v>1</v>
      </c>
      <c r="V2273" s="0" t="n">
        <f aca="false">IF(ISNUMBER($BW2273),IF($BW2273&gt;=2016,1,0),"")</f>
        <v>0</v>
      </c>
      <c r="W2273" s="0" t="str">
        <f aca="false">IF(AND(ISNUMBER($BW2273),ISNUMBER($BX2273)),IF($BW2273&gt;=2016,"post-only",IF($BX2273&lt;2016,"pre-only","mixed")),"")</f>
        <v>mixed</v>
      </c>
      <c r="X2273" s="0" t="n">
        <f aca="false">IF(AND(ISNUMBER($BW2273),ISNUMBER($BX2273)),MIN(1,MAX(0,($BX2273-2017+1)/($BX2273-$BW2273+1))),"")</f>
        <v>0.19047619047619</v>
      </c>
      <c r="Y2273" s="0" t="n">
        <f aca="false">IF(AND(ISNUMBER($BW2273),ISNUMBER($BX2273)),MIN(1,MAX(0,($BX2273-2018+1)/($BX2273-$BW2273+1))),"")</f>
        <v>0.142857142857143</v>
      </c>
      <c r="Z2273" s="0" t="n">
        <f aca="false">IF(AND(ISNUMBER($BW2273),ISNUMBER($BX2273)),MIN(1,MAX(0,($BX2273-2019+1)/($BX2273-$BW2273+1))),"")</f>
        <v>0.0952380952380952</v>
      </c>
      <c r="AA2273" s="0" t="n">
        <f aca="false">IF(ISNUMBER($BX2273),IF($BX2273&gt;=2017,1,0),"")</f>
        <v>1</v>
      </c>
      <c r="AB2273" s="0" t="n">
        <f aca="false">IF(ISNUMBER($BX2273),IF($BX2273&gt;=2018,1,0),"")</f>
        <v>1</v>
      </c>
      <c r="AC2273" s="0" t="n">
        <f aca="false">IF(ISNUMBER($BX2273),IF($BX2273&gt;=2019,1,0),"")</f>
        <v>1</v>
      </c>
      <c r="AD2273" s="0" t="n">
        <f aca="false">IF($L2273&lt;&gt;"",IF($L2273&gt;2013,1,0),"")</f>
        <v>0</v>
      </c>
      <c r="AE2273" s="0" t="n">
        <f aca="false">IF($L2273&lt;&gt;"",1+IF($L2273&gt;2011,1,0)+IF($L2273&gt;2014,1,0),"")</f>
        <v>1</v>
      </c>
      <c r="AF2273" s="0" t="s">
        <v>87</v>
      </c>
      <c r="AG2273" s="0" t="s">
        <v>88</v>
      </c>
      <c r="AH2273" s="0" t="s">
        <v>89</v>
      </c>
      <c r="AI2273" s="0" t="s">
        <v>90</v>
      </c>
      <c r="AJ2273" s="0" t="s">
        <v>90</v>
      </c>
      <c r="AK2273" s="0" t="str">
        <f aca="false">IF(AND($CF2273&lt;&gt;"",IFERROR(INDEX(subsample_country_map!$B:$B,MATCH($CF2273,subsample_country_map!$A:$A,0)),"")&lt;&gt;""),INDEX(subsample_country_map!$B:$B,MATCH($CF2273,subsample_country_map!$A:$A,0)),INDEX(lookup!$AA:$AA,MATCH($A2273,lookup!$A:$A,0)))</f>
        <v>99_NCE</v>
      </c>
      <c r="AL2273" s="0" t="str">
        <f aca="false">IF(AND($CF2273&lt;&gt;"",IFERROR(INDEX(subsample_country_map!$C:$C,MATCH($CF2273,subsample_country_map!$A:$A,0)),"")&lt;&gt;""),INDEX(subsample_country_map!$C:$C,MATCH($CF2273,subsample_country_map!$A:$A,0)),INDEX(lookup!$AB:$AB,MATCH($A2273,lookup!$A:$A,0)))</f>
        <v>99_NCE</v>
      </c>
      <c r="AM2273" s="0" t="str">
        <f aca="false">IF(AND($CF2273&lt;&gt;"",IFERROR(INDEX(subsample_country_map!$D:$D,MATCH($CF2273,subsample_country_map!$A:$A,0)),"")&lt;&gt;""),INDEX(subsample_country_map!$D:$D,MATCH($CF2273,subsample_country_map!$A:$A,0)),INDEX(lookup!$AC:$AC,MATCH($A2273,lookup!$A:$A,0)))</f>
        <v>99_NCE</v>
      </c>
      <c r="AN2273" s="0" t="str">
        <f aca="false">IF(AND($CF2273&lt;&gt;"",IFERROR(INDEX(subsample_country_map!$E:$E,MATCH($CF2273,subsample_country_map!$A:$A,0)),"")&lt;&gt;""),INDEX(subsample_country_map!$E:$E,MATCH($CF2273,subsample_country_map!$A:$A,0)),INDEX(lookup!$AD:$AD,MATCH($A2273,lookup!$A:$A,0)))</f>
        <v>99_NCE</v>
      </c>
      <c r="AO2273" s="0" t="str">
        <f aca="false">INDEX(lookup!$Y:$Y,MATCH($A2273,lookup!$A:$A,0))</f>
        <v>1_not published</v>
      </c>
      <c r="AP2273" s="0" t="str">
        <f aca="false">INDEX(lookup!$Z:$Z,MATCH($A2273,lookup!$A:$A,0))</f>
        <v>99_NCE</v>
      </c>
      <c r="AQ2273" s="0" t="str">
        <f aca="false">INDEX(lookup!$W:$W,MATCH($A2273,lookup!$A:$A,0))</f>
        <v>1_fin/acc/econ</v>
      </c>
      <c r="AS2273" s="0" t="s">
        <v>91</v>
      </c>
      <c r="AT2273" s="0" t="s">
        <v>111</v>
      </c>
      <c r="AU2273" s="0" t="s">
        <v>93</v>
      </c>
      <c r="AV2273" s="0" t="s">
        <v>214</v>
      </c>
      <c r="AY2273" s="0" t="s">
        <v>2702</v>
      </c>
      <c r="BA2273" s="0" t="n">
        <v>13298</v>
      </c>
      <c r="BB2273" s="0" t="s">
        <v>7554</v>
      </c>
      <c r="BC2273" s="0" t="s">
        <v>7539</v>
      </c>
      <c r="BD2273" s="0" t="s">
        <v>142</v>
      </c>
      <c r="BE2273" s="0" t="s">
        <v>7540</v>
      </c>
      <c r="BF2273" s="0" t="s">
        <v>7541</v>
      </c>
      <c r="BI2273" s="0" t="s">
        <v>427</v>
      </c>
      <c r="BJ2273" s="0" t="s">
        <v>7555</v>
      </c>
      <c r="BK2273" s="0" t="s">
        <v>2409</v>
      </c>
      <c r="BL2273" s="0" t="s">
        <v>7556</v>
      </c>
      <c r="BM2273" s="0" t="s">
        <v>7557</v>
      </c>
      <c r="BN2273" s="0" t="s">
        <v>104</v>
      </c>
      <c r="BO2273" s="0" t="s">
        <v>105</v>
      </c>
      <c r="BP2273" s="0" t="s">
        <v>7359</v>
      </c>
      <c r="BQ2273" s="0" t="s">
        <v>127</v>
      </c>
      <c r="BT2273" s="0" t="n">
        <v>0</v>
      </c>
      <c r="BU2273" s="0" t="s">
        <v>7363</v>
      </c>
      <c r="BW2273" s="0" t="n">
        <v>2000</v>
      </c>
      <c r="BX2273" s="0" t="n">
        <v>2020</v>
      </c>
      <c r="BY2273" s="0" t="s">
        <v>7364</v>
      </c>
      <c r="BZ2273" s="0" t="n">
        <v>2010</v>
      </c>
      <c r="CA2273" s="0" t="n">
        <v>0.238095238095238</v>
      </c>
      <c r="CB2273" s="0" t="n">
        <v>0</v>
      </c>
      <c r="CC2273" s="0" t="n">
        <v>1</v>
      </c>
      <c r="CD2273" s="0" t="n">
        <v>0.0171479906250744</v>
      </c>
      <c r="CE2273" s="0" t="n">
        <v>1</v>
      </c>
    </row>
    <row r="2274" customFormat="false" ht="15" hidden="false" customHeight="false" outlineLevel="0" collapsed="false">
      <c r="A2274" s="0" t="s">
        <v>7359</v>
      </c>
      <c r="B2274" s="0" t="n">
        <v>3579</v>
      </c>
      <c r="C2274" s="0" t="n">
        <v>0.000315259788395145</v>
      </c>
      <c r="D2274" s="0" t="n">
        <v>13298</v>
      </c>
      <c r="E2274" s="0" t="n">
        <f aca="false">IF(ISNUMBER($BA2274),$BA2274,IF(AND(ISNUMBER($D2274),ISNUMBER($BW2274),ISNUMBER($BX2274)),$D2274*($BX2274-$BW2274+1),""))</f>
        <v>13298</v>
      </c>
      <c r="H2274" s="0" t="s">
        <v>118</v>
      </c>
      <c r="I2274" s="0" t="s">
        <v>842</v>
      </c>
      <c r="J2274" s="0" t="n">
        <f aca="false">IF($BW2274&lt;&gt;"",$BW2274,"")</f>
        <v>2000</v>
      </c>
      <c r="K2274" s="0" t="n">
        <f aca="false">IF($BX2274&lt;&gt;"",$BX2274,"")</f>
        <v>2020</v>
      </c>
      <c r="L2274" s="0" t="n">
        <f aca="false">IF(AND(ISNUMBER($BW2274),ISNUMBER($BX2274)),($BW2274+$BX2274)/2,"")</f>
        <v>2010</v>
      </c>
      <c r="M2274" s="0" t="n">
        <f aca="false">IF($L2274&lt;&gt;"",$L2274,"")</f>
        <v>2010</v>
      </c>
      <c r="N2274" s="0" t="n">
        <f aca="false">IF(AND(ISNUMBER($BW2274),ISNUMBER($BX2274)),MIN(1,MAX(0,($BX2274-2016+1)/($BX2274-$BW2274+1))),"")</f>
        <v>0.238095238095238</v>
      </c>
      <c r="O2274" s="0" t="n">
        <f aca="false">IF(AND(ISNUMBER($BW2274),ISNUMBER($BX2274)),MIN(1,MAX(0,($BX2274-2017+1)/($BX2274-$BW2274+1))),"")</f>
        <v>0.19047619047619</v>
      </c>
      <c r="P2274" s="0" t="n">
        <f aca="false">IF(AND(ISNUMBER($BW2274),ISNUMBER($BX2274)),MIN(1,MAX(0,($BX2274-2018+1)/($BX2274-$BW2274+1))),"")</f>
        <v>0.142857142857143</v>
      </c>
      <c r="Q2274" s="0" t="n">
        <f aca="false">IF(AND(ISNUMBER($BW2274),ISNUMBER($BX2274)),MIN(1,MAX(0,($BX2274-2019+1)/($BX2274-$BW2274+1))),"")</f>
        <v>0.0952380952380952</v>
      </c>
      <c r="R2274" s="0" t="n">
        <f aca="false">IF(AND(ISNUMBER($BW2274),ISNUMBER($BX2274)),MIN(1,MAX(0,($BX2274-2016+1)/($BX2274-$BW2274+1))),"")</f>
        <v>0.238095238095238</v>
      </c>
      <c r="S2274" s="0" t="n">
        <f aca="false">IF($L2274&lt;&gt;"",IF($L2274&gt;=2015.5,1,0),"")</f>
        <v>0</v>
      </c>
      <c r="T2274" s="0" t="n">
        <f aca="false">IF($L2274&lt;&gt;"",IF($L2274&gt;=2016,1,0),"")</f>
        <v>0</v>
      </c>
      <c r="U2274" s="0" t="n">
        <f aca="false">IF(ISNUMBER($BX2274),IF($BX2274&gt;=2016,1,0),"")</f>
        <v>1</v>
      </c>
      <c r="V2274" s="0" t="n">
        <f aca="false">IF(ISNUMBER($BW2274),IF($BW2274&gt;=2016,1,0),"")</f>
        <v>0</v>
      </c>
      <c r="W2274" s="0" t="str">
        <f aca="false">IF(AND(ISNUMBER($BW2274),ISNUMBER($BX2274)),IF($BW2274&gt;=2016,"post-only",IF($BX2274&lt;2016,"pre-only","mixed")),"")</f>
        <v>mixed</v>
      </c>
      <c r="X2274" s="0" t="n">
        <f aca="false">IF(AND(ISNUMBER($BW2274),ISNUMBER($BX2274)),MIN(1,MAX(0,($BX2274-2017+1)/($BX2274-$BW2274+1))),"")</f>
        <v>0.19047619047619</v>
      </c>
      <c r="Y2274" s="0" t="n">
        <f aca="false">IF(AND(ISNUMBER($BW2274),ISNUMBER($BX2274)),MIN(1,MAX(0,($BX2274-2018+1)/($BX2274-$BW2274+1))),"")</f>
        <v>0.142857142857143</v>
      </c>
      <c r="Z2274" s="0" t="n">
        <f aca="false">IF(AND(ISNUMBER($BW2274),ISNUMBER($BX2274)),MIN(1,MAX(0,($BX2274-2019+1)/($BX2274-$BW2274+1))),"")</f>
        <v>0.0952380952380952</v>
      </c>
      <c r="AA2274" s="0" t="n">
        <f aca="false">IF(ISNUMBER($BX2274),IF($BX2274&gt;=2017,1,0),"")</f>
        <v>1</v>
      </c>
      <c r="AB2274" s="0" t="n">
        <f aca="false">IF(ISNUMBER($BX2274),IF($BX2274&gt;=2018,1,0),"")</f>
        <v>1</v>
      </c>
      <c r="AC2274" s="0" t="n">
        <f aca="false">IF(ISNUMBER($BX2274),IF($BX2274&gt;=2019,1,0),"")</f>
        <v>1</v>
      </c>
      <c r="AD2274" s="0" t="n">
        <f aca="false">IF($L2274&lt;&gt;"",IF($L2274&gt;2013,1,0),"")</f>
        <v>0</v>
      </c>
      <c r="AE2274" s="0" t="n">
        <f aca="false">IF($L2274&lt;&gt;"",1+IF($L2274&gt;2011,1,0)+IF($L2274&gt;2014,1,0),"")</f>
        <v>1</v>
      </c>
      <c r="AF2274" s="0" t="s">
        <v>87</v>
      </c>
      <c r="AG2274" s="0" t="s">
        <v>88</v>
      </c>
      <c r="AH2274" s="0" t="s">
        <v>89</v>
      </c>
      <c r="AI2274" s="0" t="s">
        <v>90</v>
      </c>
      <c r="AJ2274" s="0" t="s">
        <v>90</v>
      </c>
      <c r="AK2274" s="0" t="str">
        <f aca="false">IF(AND($CF2274&lt;&gt;"",IFERROR(INDEX(subsample_country_map!$B:$B,MATCH($CF2274,subsample_country_map!$A:$A,0)),"")&lt;&gt;""),INDEX(subsample_country_map!$B:$B,MATCH($CF2274,subsample_country_map!$A:$A,0)),INDEX(lookup!$AA:$AA,MATCH($A2274,lookup!$A:$A,0)))</f>
        <v>99_NCE</v>
      </c>
      <c r="AL2274" s="0" t="str">
        <f aca="false">IF(AND($CF2274&lt;&gt;"",IFERROR(INDEX(subsample_country_map!$C:$C,MATCH($CF2274,subsample_country_map!$A:$A,0)),"")&lt;&gt;""),INDEX(subsample_country_map!$C:$C,MATCH($CF2274,subsample_country_map!$A:$A,0)),INDEX(lookup!$AB:$AB,MATCH($A2274,lookup!$A:$A,0)))</f>
        <v>99_NCE</v>
      </c>
      <c r="AM2274" s="0" t="str">
        <f aca="false">IF(AND($CF2274&lt;&gt;"",IFERROR(INDEX(subsample_country_map!$D:$D,MATCH($CF2274,subsample_country_map!$A:$A,0)),"")&lt;&gt;""),INDEX(subsample_country_map!$D:$D,MATCH($CF2274,subsample_country_map!$A:$A,0)),INDEX(lookup!$AC:$AC,MATCH($A2274,lookup!$A:$A,0)))</f>
        <v>99_NCE</v>
      </c>
      <c r="AN2274" s="0" t="str">
        <f aca="false">IF(AND($CF2274&lt;&gt;"",IFERROR(INDEX(subsample_country_map!$E:$E,MATCH($CF2274,subsample_country_map!$A:$A,0)),"")&lt;&gt;""),INDEX(subsample_country_map!$E:$E,MATCH($CF2274,subsample_country_map!$A:$A,0)),INDEX(lookup!$AD:$AD,MATCH($A2274,lookup!$A:$A,0)))</f>
        <v>99_NCE</v>
      </c>
      <c r="AO2274" s="0" t="str">
        <f aca="false">INDEX(lookup!$Y:$Y,MATCH($A2274,lookup!$A:$A,0))</f>
        <v>1_not published</v>
      </c>
      <c r="AP2274" s="0" t="str">
        <f aca="false">INDEX(lookup!$Z:$Z,MATCH($A2274,lookup!$A:$A,0))</f>
        <v>99_NCE</v>
      </c>
      <c r="AQ2274" s="0" t="str">
        <f aca="false">INDEX(lookup!$W:$W,MATCH($A2274,lookup!$A:$A,0))</f>
        <v>1_fin/acc/econ</v>
      </c>
      <c r="AS2274" s="0" t="s">
        <v>91</v>
      </c>
      <c r="AT2274" s="0" t="s">
        <v>111</v>
      </c>
      <c r="AU2274" s="0" t="s">
        <v>93</v>
      </c>
      <c r="AV2274" s="0" t="s">
        <v>6942</v>
      </c>
      <c r="AY2274" s="0" t="s">
        <v>7558</v>
      </c>
      <c r="BA2274" s="0" t="n">
        <v>13298</v>
      </c>
      <c r="BB2274" s="0" t="s">
        <v>7554</v>
      </c>
      <c r="BC2274" s="0" t="s">
        <v>7539</v>
      </c>
      <c r="BD2274" s="0" t="s">
        <v>142</v>
      </c>
      <c r="BE2274" s="0" t="s">
        <v>7540</v>
      </c>
      <c r="BF2274" s="0" t="s">
        <v>7545</v>
      </c>
      <c r="BI2274" s="0" t="s">
        <v>427</v>
      </c>
      <c r="BJ2274" s="0" t="s">
        <v>7559</v>
      </c>
      <c r="BK2274" s="0" t="s">
        <v>2409</v>
      </c>
      <c r="BL2274" s="0" t="s">
        <v>7560</v>
      </c>
      <c r="BM2274" s="0" t="s">
        <v>7557</v>
      </c>
      <c r="BN2274" s="0" t="s">
        <v>104</v>
      </c>
      <c r="BO2274" s="0" t="s">
        <v>105</v>
      </c>
      <c r="BP2274" s="0" t="s">
        <v>7359</v>
      </c>
      <c r="BQ2274" s="0" t="s">
        <v>127</v>
      </c>
      <c r="BT2274" s="0" t="n">
        <v>0</v>
      </c>
      <c r="BU2274" s="0" t="s">
        <v>7363</v>
      </c>
      <c r="BW2274" s="0" t="n">
        <v>2000</v>
      </c>
      <c r="BX2274" s="0" t="n">
        <v>2020</v>
      </c>
      <c r="BY2274" s="0" t="s">
        <v>7364</v>
      </c>
      <c r="BZ2274" s="0" t="n">
        <v>2010</v>
      </c>
      <c r="CA2274" s="0" t="n">
        <v>0.238095238095238</v>
      </c>
      <c r="CB2274" s="0" t="n">
        <v>0</v>
      </c>
      <c r="CC2274" s="0" t="n">
        <v>1</v>
      </c>
      <c r="CD2274" s="0" t="n">
        <v>0.000315259798839569</v>
      </c>
      <c r="CE2274" s="0" t="n">
        <v>1</v>
      </c>
    </row>
    <row r="2275" customFormat="false" ht="15" hidden="false" customHeight="false" outlineLevel="0" collapsed="false">
      <c r="A2275" s="0" t="s">
        <v>7359</v>
      </c>
      <c r="B2275" s="0" t="n">
        <v>3580</v>
      </c>
      <c r="C2275" s="0" t="n">
        <v>0.00670098506214348</v>
      </c>
      <c r="D2275" s="0" t="n">
        <v>11110</v>
      </c>
      <c r="E2275" s="0" t="n">
        <f aca="false">IF(ISNUMBER($BA2275),$BA2275,IF(AND(ISNUMBER($D2275),ISNUMBER($BW2275),ISNUMBER($BX2275)),$D2275*($BX2275-$BW2275+1),""))</f>
        <v>11110</v>
      </c>
      <c r="H2275" s="0" t="s">
        <v>118</v>
      </c>
      <c r="I2275" s="0" t="s">
        <v>842</v>
      </c>
      <c r="J2275" s="0" t="n">
        <f aca="false">IF($BW2275&lt;&gt;"",$BW2275,"")</f>
        <v>2000</v>
      </c>
      <c r="K2275" s="0" t="n">
        <f aca="false">IF($BX2275&lt;&gt;"",$BX2275,"")</f>
        <v>2020</v>
      </c>
      <c r="L2275" s="0" t="n">
        <f aca="false">IF(AND(ISNUMBER($BW2275),ISNUMBER($BX2275)),($BW2275+$BX2275)/2,"")</f>
        <v>2010</v>
      </c>
      <c r="M2275" s="0" t="n">
        <f aca="false">IF($L2275&lt;&gt;"",$L2275,"")</f>
        <v>2010</v>
      </c>
      <c r="N2275" s="0" t="n">
        <f aca="false">IF(AND(ISNUMBER($BW2275),ISNUMBER($BX2275)),MIN(1,MAX(0,($BX2275-2016+1)/($BX2275-$BW2275+1))),"")</f>
        <v>0.238095238095238</v>
      </c>
      <c r="O2275" s="0" t="n">
        <f aca="false">IF(AND(ISNUMBER($BW2275),ISNUMBER($BX2275)),MIN(1,MAX(0,($BX2275-2017+1)/($BX2275-$BW2275+1))),"")</f>
        <v>0.19047619047619</v>
      </c>
      <c r="P2275" s="0" t="n">
        <f aca="false">IF(AND(ISNUMBER($BW2275),ISNUMBER($BX2275)),MIN(1,MAX(0,($BX2275-2018+1)/($BX2275-$BW2275+1))),"")</f>
        <v>0.142857142857143</v>
      </c>
      <c r="Q2275" s="0" t="n">
        <f aca="false">IF(AND(ISNUMBER($BW2275),ISNUMBER($BX2275)),MIN(1,MAX(0,($BX2275-2019+1)/($BX2275-$BW2275+1))),"")</f>
        <v>0.0952380952380952</v>
      </c>
      <c r="R2275" s="0" t="n">
        <f aca="false">IF(AND(ISNUMBER($BW2275),ISNUMBER($BX2275)),MIN(1,MAX(0,($BX2275-2016+1)/($BX2275-$BW2275+1))),"")</f>
        <v>0.238095238095238</v>
      </c>
      <c r="S2275" s="0" t="n">
        <f aca="false">IF($L2275&lt;&gt;"",IF($L2275&gt;=2015.5,1,0),"")</f>
        <v>0</v>
      </c>
      <c r="T2275" s="0" t="n">
        <f aca="false">IF($L2275&lt;&gt;"",IF($L2275&gt;=2016,1,0),"")</f>
        <v>0</v>
      </c>
      <c r="U2275" s="0" t="n">
        <f aca="false">IF(ISNUMBER($BX2275),IF($BX2275&gt;=2016,1,0),"")</f>
        <v>1</v>
      </c>
      <c r="V2275" s="0" t="n">
        <f aca="false">IF(ISNUMBER($BW2275),IF($BW2275&gt;=2016,1,0),"")</f>
        <v>0</v>
      </c>
      <c r="W2275" s="0" t="str">
        <f aca="false">IF(AND(ISNUMBER($BW2275),ISNUMBER($BX2275)),IF($BW2275&gt;=2016,"post-only",IF($BX2275&lt;2016,"pre-only","mixed")),"")</f>
        <v>mixed</v>
      </c>
      <c r="X2275" s="0" t="n">
        <f aca="false">IF(AND(ISNUMBER($BW2275),ISNUMBER($BX2275)),MIN(1,MAX(0,($BX2275-2017+1)/($BX2275-$BW2275+1))),"")</f>
        <v>0.19047619047619</v>
      </c>
      <c r="Y2275" s="0" t="n">
        <f aca="false">IF(AND(ISNUMBER($BW2275),ISNUMBER($BX2275)),MIN(1,MAX(0,($BX2275-2018+1)/($BX2275-$BW2275+1))),"")</f>
        <v>0.142857142857143</v>
      </c>
      <c r="Z2275" s="0" t="n">
        <f aca="false">IF(AND(ISNUMBER($BW2275),ISNUMBER($BX2275)),MIN(1,MAX(0,($BX2275-2019+1)/($BX2275-$BW2275+1))),"")</f>
        <v>0.0952380952380952</v>
      </c>
      <c r="AA2275" s="0" t="n">
        <f aca="false">IF(ISNUMBER($BX2275),IF($BX2275&gt;=2017,1,0),"")</f>
        <v>1</v>
      </c>
      <c r="AB2275" s="0" t="n">
        <f aca="false">IF(ISNUMBER($BX2275),IF($BX2275&gt;=2018,1,0),"")</f>
        <v>1</v>
      </c>
      <c r="AC2275" s="0" t="n">
        <f aca="false">IF(ISNUMBER($BX2275),IF($BX2275&gt;=2019,1,0),"")</f>
        <v>1</v>
      </c>
      <c r="AD2275" s="0" t="n">
        <f aca="false">IF($L2275&lt;&gt;"",IF($L2275&gt;2013,1,0),"")</f>
        <v>0</v>
      </c>
      <c r="AE2275" s="0" t="n">
        <f aca="false">IF($L2275&lt;&gt;"",1+IF($L2275&gt;2011,1,0)+IF($L2275&gt;2014,1,0),"")</f>
        <v>1</v>
      </c>
      <c r="AF2275" s="0" t="s">
        <v>87</v>
      </c>
      <c r="AG2275" s="0" t="s">
        <v>88</v>
      </c>
      <c r="AH2275" s="0" t="s">
        <v>89</v>
      </c>
      <c r="AI2275" s="0" t="s">
        <v>90</v>
      </c>
      <c r="AJ2275" s="0" t="s">
        <v>90</v>
      </c>
      <c r="AK2275" s="0" t="str">
        <f aca="false">IF(AND($CF2275&lt;&gt;"",IFERROR(INDEX(subsample_country_map!$B:$B,MATCH($CF2275,subsample_country_map!$A:$A,0)),"")&lt;&gt;""),INDEX(subsample_country_map!$B:$B,MATCH($CF2275,subsample_country_map!$A:$A,0)),INDEX(lookup!$AA:$AA,MATCH($A2275,lookup!$A:$A,0)))</f>
        <v>99_NCE</v>
      </c>
      <c r="AL2275" s="0" t="str">
        <f aca="false">IF(AND($CF2275&lt;&gt;"",IFERROR(INDEX(subsample_country_map!$C:$C,MATCH($CF2275,subsample_country_map!$A:$A,0)),"")&lt;&gt;""),INDEX(subsample_country_map!$C:$C,MATCH($CF2275,subsample_country_map!$A:$A,0)),INDEX(lookup!$AB:$AB,MATCH($A2275,lookup!$A:$A,0)))</f>
        <v>99_NCE</v>
      </c>
      <c r="AM2275" s="0" t="str">
        <f aca="false">IF(AND($CF2275&lt;&gt;"",IFERROR(INDEX(subsample_country_map!$D:$D,MATCH($CF2275,subsample_country_map!$A:$A,0)),"")&lt;&gt;""),INDEX(subsample_country_map!$D:$D,MATCH($CF2275,subsample_country_map!$A:$A,0)),INDEX(lookup!$AC:$AC,MATCH($A2275,lookup!$A:$A,0)))</f>
        <v>99_NCE</v>
      </c>
      <c r="AN2275" s="0" t="str">
        <f aca="false">IF(AND($CF2275&lt;&gt;"",IFERROR(INDEX(subsample_country_map!$E:$E,MATCH($CF2275,subsample_country_map!$A:$A,0)),"")&lt;&gt;""),INDEX(subsample_country_map!$E:$E,MATCH($CF2275,subsample_country_map!$A:$A,0)),INDEX(lookup!$AD:$AD,MATCH($A2275,lookup!$A:$A,0)))</f>
        <v>99_NCE</v>
      </c>
      <c r="AO2275" s="0" t="str">
        <f aca="false">INDEX(lookup!$Y:$Y,MATCH($A2275,lookup!$A:$A,0))</f>
        <v>1_not published</v>
      </c>
      <c r="AP2275" s="0" t="str">
        <f aca="false">INDEX(lookup!$Z:$Z,MATCH($A2275,lookup!$A:$A,0))</f>
        <v>99_NCE</v>
      </c>
      <c r="AQ2275" s="0" t="str">
        <f aca="false">INDEX(lookup!$W:$W,MATCH($A2275,lookup!$A:$A,0))</f>
        <v>1_fin/acc/econ</v>
      </c>
      <c r="AS2275" s="0" t="s">
        <v>91</v>
      </c>
      <c r="AT2275" s="0" t="s">
        <v>111</v>
      </c>
      <c r="AU2275" s="0" t="s">
        <v>93</v>
      </c>
      <c r="AV2275" s="0" t="s">
        <v>406</v>
      </c>
      <c r="AY2275" s="0" t="s">
        <v>7561</v>
      </c>
      <c r="BA2275" s="0" t="n">
        <v>11110</v>
      </c>
      <c r="BB2275" s="0" t="s">
        <v>7554</v>
      </c>
      <c r="BC2275" s="0" t="s">
        <v>7539</v>
      </c>
      <c r="BD2275" s="0" t="s">
        <v>142</v>
      </c>
      <c r="BE2275" s="0" t="s">
        <v>7540</v>
      </c>
      <c r="BF2275" s="0" t="s">
        <v>7548</v>
      </c>
      <c r="BI2275" s="0" t="s">
        <v>427</v>
      </c>
      <c r="BJ2275" s="0" t="s">
        <v>7562</v>
      </c>
      <c r="BK2275" s="0" t="s">
        <v>2409</v>
      </c>
      <c r="BL2275" s="0" t="s">
        <v>7563</v>
      </c>
      <c r="BM2275" s="0" t="s">
        <v>7557</v>
      </c>
      <c r="BN2275" s="0" t="s">
        <v>104</v>
      </c>
      <c r="BO2275" s="0" t="s">
        <v>105</v>
      </c>
      <c r="BP2275" s="0" t="s">
        <v>7359</v>
      </c>
      <c r="BQ2275" s="0" t="s">
        <v>127</v>
      </c>
      <c r="BT2275" s="0" t="n">
        <v>0</v>
      </c>
      <c r="BU2275" s="0" t="s">
        <v>7363</v>
      </c>
      <c r="BW2275" s="0" t="n">
        <v>2000</v>
      </c>
      <c r="BX2275" s="0" t="n">
        <v>2020</v>
      </c>
      <c r="BY2275" s="0" t="s">
        <v>7364</v>
      </c>
      <c r="BZ2275" s="0" t="n">
        <v>2010</v>
      </c>
      <c r="CA2275" s="0" t="n">
        <v>0.238095238095238</v>
      </c>
      <c r="CB2275" s="0" t="n">
        <v>0</v>
      </c>
      <c r="CC2275" s="0" t="n">
        <v>1</v>
      </c>
      <c r="CD2275" s="0" t="n">
        <v>0.00670108536340507</v>
      </c>
      <c r="CE2275" s="0" t="n">
        <v>1</v>
      </c>
    </row>
    <row r="2276" customFormat="false" ht="15" hidden="false" customHeight="false" outlineLevel="0" collapsed="false">
      <c r="A2276" s="0" t="s">
        <v>7359</v>
      </c>
      <c r="B2276" s="0" t="n">
        <v>3581</v>
      </c>
      <c r="C2276" s="0" t="n">
        <v>0.0153197231836096</v>
      </c>
      <c r="D2276" s="0" t="n">
        <v>11805</v>
      </c>
      <c r="E2276" s="0" t="n">
        <f aca="false">IF(ISNUMBER($BA2276),$BA2276,IF(AND(ISNUMBER($D2276),ISNUMBER($BW2276),ISNUMBER($BX2276)),$D2276*($BX2276-$BW2276+1),""))</f>
        <v>11805</v>
      </c>
      <c r="H2276" s="0" t="s">
        <v>118</v>
      </c>
      <c r="I2276" s="0" t="s">
        <v>842</v>
      </c>
      <c r="J2276" s="0" t="n">
        <f aca="false">IF($BW2276&lt;&gt;"",$BW2276,"")</f>
        <v>2000</v>
      </c>
      <c r="K2276" s="0" t="n">
        <f aca="false">IF($BX2276&lt;&gt;"",$BX2276,"")</f>
        <v>2020</v>
      </c>
      <c r="L2276" s="0" t="n">
        <f aca="false">IF(AND(ISNUMBER($BW2276),ISNUMBER($BX2276)),($BW2276+$BX2276)/2,"")</f>
        <v>2010</v>
      </c>
      <c r="M2276" s="0" t="n">
        <f aca="false">IF($L2276&lt;&gt;"",$L2276,"")</f>
        <v>2010</v>
      </c>
      <c r="N2276" s="0" t="n">
        <f aca="false">IF(AND(ISNUMBER($BW2276),ISNUMBER($BX2276)),MIN(1,MAX(0,($BX2276-2016+1)/($BX2276-$BW2276+1))),"")</f>
        <v>0.238095238095238</v>
      </c>
      <c r="O2276" s="0" t="n">
        <f aca="false">IF(AND(ISNUMBER($BW2276),ISNUMBER($BX2276)),MIN(1,MAX(0,($BX2276-2017+1)/($BX2276-$BW2276+1))),"")</f>
        <v>0.19047619047619</v>
      </c>
      <c r="P2276" s="0" t="n">
        <f aca="false">IF(AND(ISNUMBER($BW2276),ISNUMBER($BX2276)),MIN(1,MAX(0,($BX2276-2018+1)/($BX2276-$BW2276+1))),"")</f>
        <v>0.142857142857143</v>
      </c>
      <c r="Q2276" s="0" t="n">
        <f aca="false">IF(AND(ISNUMBER($BW2276),ISNUMBER($BX2276)),MIN(1,MAX(0,($BX2276-2019+1)/($BX2276-$BW2276+1))),"")</f>
        <v>0.0952380952380952</v>
      </c>
      <c r="R2276" s="0" t="n">
        <f aca="false">IF(AND(ISNUMBER($BW2276),ISNUMBER($BX2276)),MIN(1,MAX(0,($BX2276-2016+1)/($BX2276-$BW2276+1))),"")</f>
        <v>0.238095238095238</v>
      </c>
      <c r="S2276" s="0" t="n">
        <f aca="false">IF($L2276&lt;&gt;"",IF($L2276&gt;=2015.5,1,0),"")</f>
        <v>0</v>
      </c>
      <c r="T2276" s="0" t="n">
        <f aca="false">IF($L2276&lt;&gt;"",IF($L2276&gt;=2016,1,0),"")</f>
        <v>0</v>
      </c>
      <c r="U2276" s="0" t="n">
        <f aca="false">IF(ISNUMBER($BX2276),IF($BX2276&gt;=2016,1,0),"")</f>
        <v>1</v>
      </c>
      <c r="V2276" s="0" t="n">
        <f aca="false">IF(ISNUMBER($BW2276),IF($BW2276&gt;=2016,1,0),"")</f>
        <v>0</v>
      </c>
      <c r="W2276" s="0" t="str">
        <f aca="false">IF(AND(ISNUMBER($BW2276),ISNUMBER($BX2276)),IF($BW2276&gt;=2016,"post-only",IF($BX2276&lt;2016,"pre-only","mixed")),"")</f>
        <v>mixed</v>
      </c>
      <c r="X2276" s="0" t="n">
        <f aca="false">IF(AND(ISNUMBER($BW2276),ISNUMBER($BX2276)),MIN(1,MAX(0,($BX2276-2017+1)/($BX2276-$BW2276+1))),"")</f>
        <v>0.19047619047619</v>
      </c>
      <c r="Y2276" s="0" t="n">
        <f aca="false">IF(AND(ISNUMBER($BW2276),ISNUMBER($BX2276)),MIN(1,MAX(0,($BX2276-2018+1)/($BX2276-$BW2276+1))),"")</f>
        <v>0.142857142857143</v>
      </c>
      <c r="Z2276" s="0" t="n">
        <f aca="false">IF(AND(ISNUMBER($BW2276),ISNUMBER($BX2276)),MIN(1,MAX(0,($BX2276-2019+1)/($BX2276-$BW2276+1))),"")</f>
        <v>0.0952380952380952</v>
      </c>
      <c r="AA2276" s="0" t="n">
        <f aca="false">IF(ISNUMBER($BX2276),IF($BX2276&gt;=2017,1,0),"")</f>
        <v>1</v>
      </c>
      <c r="AB2276" s="0" t="n">
        <f aca="false">IF(ISNUMBER($BX2276),IF($BX2276&gt;=2018,1,0),"")</f>
        <v>1</v>
      </c>
      <c r="AC2276" s="0" t="n">
        <f aca="false">IF(ISNUMBER($BX2276),IF($BX2276&gt;=2019,1,0),"")</f>
        <v>1</v>
      </c>
      <c r="AD2276" s="0" t="n">
        <f aca="false">IF($L2276&lt;&gt;"",IF($L2276&gt;2013,1,0),"")</f>
        <v>0</v>
      </c>
      <c r="AE2276" s="0" t="n">
        <f aca="false">IF($L2276&lt;&gt;"",1+IF($L2276&gt;2011,1,0)+IF($L2276&gt;2014,1,0),"")</f>
        <v>1</v>
      </c>
      <c r="AF2276" s="0" t="s">
        <v>87</v>
      </c>
      <c r="AG2276" s="0" t="s">
        <v>88</v>
      </c>
      <c r="AH2276" s="0" t="s">
        <v>89</v>
      </c>
      <c r="AI2276" s="0" t="s">
        <v>90</v>
      </c>
      <c r="AJ2276" s="0" t="s">
        <v>90</v>
      </c>
      <c r="AK2276" s="0" t="str">
        <f aca="false">IF(AND($CF2276&lt;&gt;"",IFERROR(INDEX(subsample_country_map!$B:$B,MATCH($CF2276,subsample_country_map!$A:$A,0)),"")&lt;&gt;""),INDEX(subsample_country_map!$B:$B,MATCH($CF2276,subsample_country_map!$A:$A,0)),INDEX(lookup!$AA:$AA,MATCH($A2276,lookup!$A:$A,0)))</f>
        <v>99_NCE</v>
      </c>
      <c r="AL2276" s="0" t="str">
        <f aca="false">IF(AND($CF2276&lt;&gt;"",IFERROR(INDEX(subsample_country_map!$C:$C,MATCH($CF2276,subsample_country_map!$A:$A,0)),"")&lt;&gt;""),INDEX(subsample_country_map!$C:$C,MATCH($CF2276,subsample_country_map!$A:$A,0)),INDEX(lookup!$AB:$AB,MATCH($A2276,lookup!$A:$A,0)))</f>
        <v>99_NCE</v>
      </c>
      <c r="AM2276" s="0" t="str">
        <f aca="false">IF(AND($CF2276&lt;&gt;"",IFERROR(INDEX(subsample_country_map!$D:$D,MATCH($CF2276,subsample_country_map!$A:$A,0)),"")&lt;&gt;""),INDEX(subsample_country_map!$D:$D,MATCH($CF2276,subsample_country_map!$A:$A,0)),INDEX(lookup!$AC:$AC,MATCH($A2276,lookup!$A:$A,0)))</f>
        <v>99_NCE</v>
      </c>
      <c r="AN2276" s="0" t="str">
        <f aca="false">IF(AND($CF2276&lt;&gt;"",IFERROR(INDEX(subsample_country_map!$E:$E,MATCH($CF2276,subsample_country_map!$A:$A,0)),"")&lt;&gt;""),INDEX(subsample_country_map!$E:$E,MATCH($CF2276,subsample_country_map!$A:$A,0)),INDEX(lookup!$AD:$AD,MATCH($A2276,lookup!$A:$A,0)))</f>
        <v>99_NCE</v>
      </c>
      <c r="AO2276" s="0" t="str">
        <f aca="false">INDEX(lookup!$Y:$Y,MATCH($A2276,lookup!$A:$A,0))</f>
        <v>1_not published</v>
      </c>
      <c r="AP2276" s="0" t="str">
        <f aca="false">INDEX(lookup!$Z:$Z,MATCH($A2276,lookup!$A:$A,0))</f>
        <v>99_NCE</v>
      </c>
      <c r="AQ2276" s="0" t="str">
        <f aca="false">INDEX(lookup!$W:$W,MATCH($A2276,lookup!$A:$A,0))</f>
        <v>1_fin/acc/econ</v>
      </c>
      <c r="AS2276" s="0" t="s">
        <v>91</v>
      </c>
      <c r="AT2276" s="0" t="s">
        <v>111</v>
      </c>
      <c r="AU2276" s="0" t="s">
        <v>93</v>
      </c>
      <c r="AV2276" s="0" t="s">
        <v>425</v>
      </c>
      <c r="AY2276" s="0" t="s">
        <v>3218</v>
      </c>
      <c r="BA2276" s="0" t="n">
        <v>11805</v>
      </c>
      <c r="BB2276" s="0" t="s">
        <v>7554</v>
      </c>
      <c r="BC2276" s="0" t="s">
        <v>7539</v>
      </c>
      <c r="BD2276" s="0" t="s">
        <v>142</v>
      </c>
      <c r="BE2276" s="0" t="s">
        <v>7540</v>
      </c>
      <c r="BF2276" s="0" t="s">
        <v>7551</v>
      </c>
      <c r="BI2276" s="0" t="s">
        <v>427</v>
      </c>
      <c r="BJ2276" s="0" t="s">
        <v>7564</v>
      </c>
      <c r="BK2276" s="0" t="s">
        <v>2409</v>
      </c>
      <c r="BL2276" s="0" t="s">
        <v>7565</v>
      </c>
      <c r="BM2276" s="0" t="s">
        <v>7557</v>
      </c>
      <c r="BN2276" s="0" t="s">
        <v>104</v>
      </c>
      <c r="BO2276" s="0" t="s">
        <v>105</v>
      </c>
      <c r="BP2276" s="0" t="s">
        <v>7359</v>
      </c>
      <c r="BQ2276" s="0" t="s">
        <v>127</v>
      </c>
      <c r="BT2276" s="0" t="n">
        <v>0</v>
      </c>
      <c r="BU2276" s="0" t="s">
        <v>7363</v>
      </c>
      <c r="BW2276" s="0" t="n">
        <v>2000</v>
      </c>
      <c r="BX2276" s="0" t="n">
        <v>2020</v>
      </c>
      <c r="BY2276" s="0" t="s">
        <v>7364</v>
      </c>
      <c r="BZ2276" s="0" t="n">
        <v>2010</v>
      </c>
      <c r="CA2276" s="0" t="n">
        <v>0.238095238095238</v>
      </c>
      <c r="CB2276" s="0" t="n">
        <v>0</v>
      </c>
      <c r="CC2276" s="0" t="n">
        <v>1</v>
      </c>
      <c r="CD2276" s="0" t="n">
        <v>0.0153209218343581</v>
      </c>
      <c r="CE2276" s="0" t="n">
        <v>1</v>
      </c>
    </row>
    <row r="2277" customFormat="false" ht="15" hidden="false" customHeight="false" outlineLevel="0" collapsed="false">
      <c r="A2277" s="0" t="s">
        <v>7359</v>
      </c>
      <c r="B2277" s="0" t="n">
        <v>3582</v>
      </c>
      <c r="C2277" s="0" t="n">
        <v>-0.0236071455715972</v>
      </c>
      <c r="D2277" s="0" t="n">
        <v>8774</v>
      </c>
      <c r="E2277" s="0" t="n">
        <f aca="false">IF(ISNUMBER($BA2277),$BA2277,IF(AND(ISNUMBER($D2277),ISNUMBER($BW2277),ISNUMBER($BX2277)),$D2277*($BX2277-$BW2277+1),""))</f>
        <v>8774</v>
      </c>
      <c r="H2277" s="0" t="s">
        <v>118</v>
      </c>
      <c r="I2277" s="0" t="s">
        <v>842</v>
      </c>
      <c r="J2277" s="0" t="n">
        <f aca="false">IF($BW2277&lt;&gt;"",$BW2277,"")</f>
        <v>2000</v>
      </c>
      <c r="K2277" s="0" t="n">
        <f aca="false">IF($BX2277&lt;&gt;"",$BX2277,"")</f>
        <v>2020</v>
      </c>
      <c r="L2277" s="0" t="n">
        <f aca="false">IF(AND(ISNUMBER($BW2277),ISNUMBER($BX2277)),($BW2277+$BX2277)/2,"")</f>
        <v>2010</v>
      </c>
      <c r="M2277" s="0" t="n">
        <f aca="false">IF($L2277&lt;&gt;"",$L2277,"")</f>
        <v>2010</v>
      </c>
      <c r="N2277" s="0" t="n">
        <f aca="false">IF(AND(ISNUMBER($BW2277),ISNUMBER($BX2277)),MIN(1,MAX(0,($BX2277-2016+1)/($BX2277-$BW2277+1))),"")</f>
        <v>0.238095238095238</v>
      </c>
      <c r="O2277" s="0" t="n">
        <f aca="false">IF(AND(ISNUMBER($BW2277),ISNUMBER($BX2277)),MIN(1,MAX(0,($BX2277-2017+1)/($BX2277-$BW2277+1))),"")</f>
        <v>0.19047619047619</v>
      </c>
      <c r="P2277" s="0" t="n">
        <f aca="false">IF(AND(ISNUMBER($BW2277),ISNUMBER($BX2277)),MIN(1,MAX(0,($BX2277-2018+1)/($BX2277-$BW2277+1))),"")</f>
        <v>0.142857142857143</v>
      </c>
      <c r="Q2277" s="0" t="n">
        <f aca="false">IF(AND(ISNUMBER($BW2277),ISNUMBER($BX2277)),MIN(1,MAX(0,($BX2277-2019+1)/($BX2277-$BW2277+1))),"")</f>
        <v>0.0952380952380952</v>
      </c>
      <c r="R2277" s="0" t="n">
        <f aca="false">IF(AND(ISNUMBER($BW2277),ISNUMBER($BX2277)),MIN(1,MAX(0,($BX2277-2016+1)/($BX2277-$BW2277+1))),"")</f>
        <v>0.238095238095238</v>
      </c>
      <c r="S2277" s="0" t="n">
        <f aca="false">IF($L2277&lt;&gt;"",IF($L2277&gt;=2015.5,1,0),"")</f>
        <v>0</v>
      </c>
      <c r="T2277" s="0" t="n">
        <f aca="false">IF($L2277&lt;&gt;"",IF($L2277&gt;=2016,1,0),"")</f>
        <v>0</v>
      </c>
      <c r="U2277" s="0" t="n">
        <f aca="false">IF(ISNUMBER($BX2277),IF($BX2277&gt;=2016,1,0),"")</f>
        <v>1</v>
      </c>
      <c r="V2277" s="0" t="n">
        <f aca="false">IF(ISNUMBER($BW2277),IF($BW2277&gt;=2016,1,0),"")</f>
        <v>0</v>
      </c>
      <c r="W2277" s="0" t="str">
        <f aca="false">IF(AND(ISNUMBER($BW2277),ISNUMBER($BX2277)),IF($BW2277&gt;=2016,"post-only",IF($BX2277&lt;2016,"pre-only","mixed")),"")</f>
        <v>mixed</v>
      </c>
      <c r="X2277" s="0" t="n">
        <f aca="false">IF(AND(ISNUMBER($BW2277),ISNUMBER($BX2277)),MIN(1,MAX(0,($BX2277-2017+1)/($BX2277-$BW2277+1))),"")</f>
        <v>0.19047619047619</v>
      </c>
      <c r="Y2277" s="0" t="n">
        <f aca="false">IF(AND(ISNUMBER($BW2277),ISNUMBER($BX2277)),MIN(1,MAX(0,($BX2277-2018+1)/($BX2277-$BW2277+1))),"")</f>
        <v>0.142857142857143</v>
      </c>
      <c r="Z2277" s="0" t="n">
        <f aca="false">IF(AND(ISNUMBER($BW2277),ISNUMBER($BX2277)),MIN(1,MAX(0,($BX2277-2019+1)/($BX2277-$BW2277+1))),"")</f>
        <v>0.0952380952380952</v>
      </c>
      <c r="AA2277" s="0" t="n">
        <f aca="false">IF(ISNUMBER($BX2277),IF($BX2277&gt;=2017,1,0),"")</f>
        <v>1</v>
      </c>
      <c r="AB2277" s="0" t="n">
        <f aca="false">IF(ISNUMBER($BX2277),IF($BX2277&gt;=2018,1,0),"")</f>
        <v>1</v>
      </c>
      <c r="AC2277" s="0" t="n">
        <f aca="false">IF(ISNUMBER($BX2277),IF($BX2277&gt;=2019,1,0),"")</f>
        <v>1</v>
      </c>
      <c r="AD2277" s="0" t="n">
        <f aca="false">IF($L2277&lt;&gt;"",IF($L2277&gt;2013,1,0),"")</f>
        <v>0</v>
      </c>
      <c r="AE2277" s="0" t="n">
        <f aca="false">IF($L2277&lt;&gt;"",1+IF($L2277&gt;2011,1,0)+IF($L2277&gt;2014,1,0),"")</f>
        <v>1</v>
      </c>
      <c r="AF2277" s="0" t="s">
        <v>87</v>
      </c>
      <c r="AG2277" s="0" t="s">
        <v>88</v>
      </c>
      <c r="AH2277" s="0" t="s">
        <v>89</v>
      </c>
      <c r="AI2277" s="0" t="s">
        <v>90</v>
      </c>
      <c r="AJ2277" s="0" t="s">
        <v>90</v>
      </c>
      <c r="AK2277" s="0" t="str">
        <f aca="false">IF(AND($CF2277&lt;&gt;"",IFERROR(INDEX(subsample_country_map!$B:$B,MATCH($CF2277,subsample_country_map!$A:$A,0)),"")&lt;&gt;""),INDEX(subsample_country_map!$B:$B,MATCH($CF2277,subsample_country_map!$A:$A,0)),INDEX(lookup!$AA:$AA,MATCH($A2277,lookup!$A:$A,0)))</f>
        <v>99_NCE</v>
      </c>
      <c r="AL2277" s="0" t="str">
        <f aca="false">IF(AND($CF2277&lt;&gt;"",IFERROR(INDEX(subsample_country_map!$C:$C,MATCH($CF2277,subsample_country_map!$A:$A,0)),"")&lt;&gt;""),INDEX(subsample_country_map!$C:$C,MATCH($CF2277,subsample_country_map!$A:$A,0)),INDEX(lookup!$AB:$AB,MATCH($A2277,lookup!$A:$A,0)))</f>
        <v>99_NCE</v>
      </c>
      <c r="AM2277" s="0" t="str">
        <f aca="false">IF(AND($CF2277&lt;&gt;"",IFERROR(INDEX(subsample_country_map!$D:$D,MATCH($CF2277,subsample_country_map!$A:$A,0)),"")&lt;&gt;""),INDEX(subsample_country_map!$D:$D,MATCH($CF2277,subsample_country_map!$A:$A,0)),INDEX(lookup!$AC:$AC,MATCH($A2277,lookup!$A:$A,0)))</f>
        <v>99_NCE</v>
      </c>
      <c r="AN2277" s="0" t="str">
        <f aca="false">IF(AND($CF2277&lt;&gt;"",IFERROR(INDEX(subsample_country_map!$E:$E,MATCH($CF2277,subsample_country_map!$A:$A,0)),"")&lt;&gt;""),INDEX(subsample_country_map!$E:$E,MATCH($CF2277,subsample_country_map!$A:$A,0)),INDEX(lookup!$AD:$AD,MATCH($A2277,lookup!$A:$A,0)))</f>
        <v>99_NCE</v>
      </c>
      <c r="AO2277" s="0" t="str">
        <f aca="false">INDEX(lookup!$Y:$Y,MATCH($A2277,lookup!$A:$A,0))</f>
        <v>1_not published</v>
      </c>
      <c r="AP2277" s="0" t="str">
        <f aca="false">INDEX(lookup!$Z:$Z,MATCH($A2277,lookup!$A:$A,0))</f>
        <v>99_NCE</v>
      </c>
      <c r="AQ2277" s="0" t="str">
        <f aca="false">INDEX(lookup!$W:$W,MATCH($A2277,lookup!$A:$A,0))</f>
        <v>1_fin/acc/econ</v>
      </c>
      <c r="AS2277" s="0" t="s">
        <v>91</v>
      </c>
      <c r="AT2277" s="0" t="s">
        <v>111</v>
      </c>
      <c r="AU2277" s="0" t="s">
        <v>93</v>
      </c>
      <c r="AV2277" s="0" t="s">
        <v>3380</v>
      </c>
      <c r="AY2277" s="0" t="s">
        <v>1817</v>
      </c>
      <c r="BA2277" s="0" t="n">
        <v>8774</v>
      </c>
      <c r="BB2277" s="0" t="s">
        <v>347</v>
      </c>
      <c r="BC2277" s="0" t="s">
        <v>5147</v>
      </c>
      <c r="BD2277" s="0" t="s">
        <v>142</v>
      </c>
      <c r="BE2277" s="0" t="s">
        <v>98</v>
      </c>
      <c r="BI2277" s="0" t="s">
        <v>763</v>
      </c>
      <c r="BJ2277" s="0" t="s">
        <v>7566</v>
      </c>
      <c r="BK2277" s="0" t="s">
        <v>7567</v>
      </c>
      <c r="BL2277" s="0" t="s">
        <v>7568</v>
      </c>
      <c r="BM2277" s="0" t="s">
        <v>7362</v>
      </c>
      <c r="BN2277" s="0" t="s">
        <v>104</v>
      </c>
      <c r="BO2277" s="0" t="s">
        <v>105</v>
      </c>
      <c r="BP2277" s="0" t="s">
        <v>7359</v>
      </c>
      <c r="BQ2277" s="0" t="s">
        <v>127</v>
      </c>
      <c r="BT2277" s="0" t="n">
        <v>0</v>
      </c>
      <c r="BU2277" s="0" t="s">
        <v>7363</v>
      </c>
      <c r="BW2277" s="0" t="n">
        <v>2000</v>
      </c>
      <c r="BX2277" s="0" t="n">
        <v>2020</v>
      </c>
      <c r="BY2277" s="0" t="s">
        <v>7364</v>
      </c>
      <c r="BZ2277" s="0" t="n">
        <v>2010</v>
      </c>
      <c r="CA2277" s="0" t="n">
        <v>0.238095238095238</v>
      </c>
      <c r="CB2277" s="0" t="n">
        <v>0</v>
      </c>
      <c r="CC2277" s="0" t="n">
        <v>1</v>
      </c>
      <c r="CD2277" s="0" t="n">
        <v>-0.0236115324382334</v>
      </c>
      <c r="CE2277" s="0" t="n">
        <v>1</v>
      </c>
    </row>
    <row r="2278" customFormat="false" ht="15" hidden="false" customHeight="false" outlineLevel="0" collapsed="false">
      <c r="A2278" s="0" t="s">
        <v>7359</v>
      </c>
      <c r="B2278" s="0" t="n">
        <v>3583</v>
      </c>
      <c r="C2278" s="0" t="n">
        <v>-0.0276925054972216</v>
      </c>
      <c r="D2278" s="0" t="n">
        <v>8428</v>
      </c>
      <c r="E2278" s="0" t="n">
        <f aca="false">IF(ISNUMBER($BA2278),$BA2278,IF(AND(ISNUMBER($D2278),ISNUMBER($BW2278),ISNUMBER($BX2278)),$D2278*($BX2278-$BW2278+1),""))</f>
        <v>8428</v>
      </c>
      <c r="H2278" s="0" t="s">
        <v>118</v>
      </c>
      <c r="I2278" s="0" t="s">
        <v>842</v>
      </c>
      <c r="J2278" s="0" t="n">
        <f aca="false">IF($BW2278&lt;&gt;"",$BW2278,"")</f>
        <v>2000</v>
      </c>
      <c r="K2278" s="0" t="n">
        <f aca="false">IF($BX2278&lt;&gt;"",$BX2278,"")</f>
        <v>2020</v>
      </c>
      <c r="L2278" s="0" t="n">
        <f aca="false">IF(AND(ISNUMBER($BW2278),ISNUMBER($BX2278)),($BW2278+$BX2278)/2,"")</f>
        <v>2010</v>
      </c>
      <c r="M2278" s="0" t="n">
        <f aca="false">IF($L2278&lt;&gt;"",$L2278,"")</f>
        <v>2010</v>
      </c>
      <c r="N2278" s="0" t="n">
        <f aca="false">IF(AND(ISNUMBER($BW2278),ISNUMBER($BX2278)),MIN(1,MAX(0,($BX2278-2016+1)/($BX2278-$BW2278+1))),"")</f>
        <v>0.238095238095238</v>
      </c>
      <c r="O2278" s="0" t="n">
        <f aca="false">IF(AND(ISNUMBER($BW2278),ISNUMBER($BX2278)),MIN(1,MAX(0,($BX2278-2017+1)/($BX2278-$BW2278+1))),"")</f>
        <v>0.19047619047619</v>
      </c>
      <c r="P2278" s="0" t="n">
        <f aca="false">IF(AND(ISNUMBER($BW2278),ISNUMBER($BX2278)),MIN(1,MAX(0,($BX2278-2018+1)/($BX2278-$BW2278+1))),"")</f>
        <v>0.142857142857143</v>
      </c>
      <c r="Q2278" s="0" t="n">
        <f aca="false">IF(AND(ISNUMBER($BW2278),ISNUMBER($BX2278)),MIN(1,MAX(0,($BX2278-2019+1)/($BX2278-$BW2278+1))),"")</f>
        <v>0.0952380952380952</v>
      </c>
      <c r="R2278" s="0" t="n">
        <f aca="false">IF(AND(ISNUMBER($BW2278),ISNUMBER($BX2278)),MIN(1,MAX(0,($BX2278-2016+1)/($BX2278-$BW2278+1))),"")</f>
        <v>0.238095238095238</v>
      </c>
      <c r="S2278" s="0" t="n">
        <f aca="false">IF($L2278&lt;&gt;"",IF($L2278&gt;=2015.5,1,0),"")</f>
        <v>0</v>
      </c>
      <c r="T2278" s="0" t="n">
        <f aca="false">IF($L2278&lt;&gt;"",IF($L2278&gt;=2016,1,0),"")</f>
        <v>0</v>
      </c>
      <c r="U2278" s="0" t="n">
        <f aca="false">IF(ISNUMBER($BX2278),IF($BX2278&gt;=2016,1,0),"")</f>
        <v>1</v>
      </c>
      <c r="V2278" s="0" t="n">
        <f aca="false">IF(ISNUMBER($BW2278),IF($BW2278&gt;=2016,1,0),"")</f>
        <v>0</v>
      </c>
      <c r="W2278" s="0" t="str">
        <f aca="false">IF(AND(ISNUMBER($BW2278),ISNUMBER($BX2278)),IF($BW2278&gt;=2016,"post-only",IF($BX2278&lt;2016,"pre-only","mixed")),"")</f>
        <v>mixed</v>
      </c>
      <c r="X2278" s="0" t="n">
        <f aca="false">IF(AND(ISNUMBER($BW2278),ISNUMBER($BX2278)),MIN(1,MAX(0,($BX2278-2017+1)/($BX2278-$BW2278+1))),"")</f>
        <v>0.19047619047619</v>
      </c>
      <c r="Y2278" s="0" t="n">
        <f aca="false">IF(AND(ISNUMBER($BW2278),ISNUMBER($BX2278)),MIN(1,MAX(0,($BX2278-2018+1)/($BX2278-$BW2278+1))),"")</f>
        <v>0.142857142857143</v>
      </c>
      <c r="Z2278" s="0" t="n">
        <f aca="false">IF(AND(ISNUMBER($BW2278),ISNUMBER($BX2278)),MIN(1,MAX(0,($BX2278-2019+1)/($BX2278-$BW2278+1))),"")</f>
        <v>0.0952380952380952</v>
      </c>
      <c r="AA2278" s="0" t="n">
        <f aca="false">IF(ISNUMBER($BX2278),IF($BX2278&gt;=2017,1,0),"")</f>
        <v>1</v>
      </c>
      <c r="AB2278" s="0" t="n">
        <f aca="false">IF(ISNUMBER($BX2278),IF($BX2278&gt;=2018,1,0),"")</f>
        <v>1</v>
      </c>
      <c r="AC2278" s="0" t="n">
        <f aca="false">IF(ISNUMBER($BX2278),IF($BX2278&gt;=2019,1,0),"")</f>
        <v>1</v>
      </c>
      <c r="AD2278" s="0" t="n">
        <f aca="false">IF($L2278&lt;&gt;"",IF($L2278&gt;2013,1,0),"")</f>
        <v>0</v>
      </c>
      <c r="AE2278" s="0" t="n">
        <f aca="false">IF($L2278&lt;&gt;"",1+IF($L2278&gt;2011,1,0)+IF($L2278&gt;2014,1,0),"")</f>
        <v>1</v>
      </c>
      <c r="AF2278" s="0" t="s">
        <v>87</v>
      </c>
      <c r="AG2278" s="0" t="s">
        <v>88</v>
      </c>
      <c r="AH2278" s="0" t="s">
        <v>89</v>
      </c>
      <c r="AI2278" s="0" t="s">
        <v>90</v>
      </c>
      <c r="AJ2278" s="0" t="s">
        <v>90</v>
      </c>
      <c r="AK2278" s="0" t="str">
        <f aca="false">IF(AND($CF2278&lt;&gt;"",IFERROR(INDEX(subsample_country_map!$B:$B,MATCH($CF2278,subsample_country_map!$A:$A,0)),"")&lt;&gt;""),INDEX(subsample_country_map!$B:$B,MATCH($CF2278,subsample_country_map!$A:$A,0)),INDEX(lookup!$AA:$AA,MATCH($A2278,lookup!$A:$A,0)))</f>
        <v>99_NCE</v>
      </c>
      <c r="AL2278" s="0" t="str">
        <f aca="false">IF(AND($CF2278&lt;&gt;"",IFERROR(INDEX(subsample_country_map!$C:$C,MATCH($CF2278,subsample_country_map!$A:$A,0)),"")&lt;&gt;""),INDEX(subsample_country_map!$C:$C,MATCH($CF2278,subsample_country_map!$A:$A,0)),INDEX(lookup!$AB:$AB,MATCH($A2278,lookup!$A:$A,0)))</f>
        <v>99_NCE</v>
      </c>
      <c r="AM2278" s="0" t="str">
        <f aca="false">IF(AND($CF2278&lt;&gt;"",IFERROR(INDEX(subsample_country_map!$D:$D,MATCH($CF2278,subsample_country_map!$A:$A,0)),"")&lt;&gt;""),INDEX(subsample_country_map!$D:$D,MATCH($CF2278,subsample_country_map!$A:$A,0)),INDEX(lookup!$AC:$AC,MATCH($A2278,lookup!$A:$A,0)))</f>
        <v>99_NCE</v>
      </c>
      <c r="AN2278" s="0" t="str">
        <f aca="false">IF(AND($CF2278&lt;&gt;"",IFERROR(INDEX(subsample_country_map!$E:$E,MATCH($CF2278,subsample_country_map!$A:$A,0)),"")&lt;&gt;""),INDEX(subsample_country_map!$E:$E,MATCH($CF2278,subsample_country_map!$A:$A,0)),INDEX(lookup!$AD:$AD,MATCH($A2278,lookup!$A:$A,0)))</f>
        <v>99_NCE</v>
      </c>
      <c r="AO2278" s="0" t="str">
        <f aca="false">INDEX(lookup!$Y:$Y,MATCH($A2278,lookup!$A:$A,0))</f>
        <v>1_not published</v>
      </c>
      <c r="AP2278" s="0" t="str">
        <f aca="false">INDEX(lookup!$Z:$Z,MATCH($A2278,lookup!$A:$A,0))</f>
        <v>99_NCE</v>
      </c>
      <c r="AQ2278" s="0" t="str">
        <f aca="false">INDEX(lookup!$W:$W,MATCH($A2278,lookup!$A:$A,0))</f>
        <v>1_fin/acc/econ</v>
      </c>
      <c r="AS2278" s="0" t="s">
        <v>91</v>
      </c>
      <c r="AT2278" s="0" t="s">
        <v>111</v>
      </c>
      <c r="AU2278" s="0" t="s">
        <v>93</v>
      </c>
      <c r="AV2278" s="0" t="s">
        <v>3578</v>
      </c>
      <c r="AY2278" s="0" t="s">
        <v>1575</v>
      </c>
      <c r="BA2278" s="0" t="n">
        <v>8428</v>
      </c>
      <c r="BB2278" s="0" t="s">
        <v>347</v>
      </c>
      <c r="BC2278" s="0" t="s">
        <v>5147</v>
      </c>
      <c r="BD2278" s="0" t="s">
        <v>142</v>
      </c>
      <c r="BE2278" s="0" t="s">
        <v>98</v>
      </c>
      <c r="BI2278" s="0" t="s">
        <v>763</v>
      </c>
      <c r="BJ2278" s="0" t="s">
        <v>7569</v>
      </c>
      <c r="BK2278" s="0" t="s">
        <v>7567</v>
      </c>
      <c r="BL2278" s="0" t="s">
        <v>7570</v>
      </c>
      <c r="BM2278" s="0" t="s">
        <v>7375</v>
      </c>
      <c r="BN2278" s="0" t="s">
        <v>104</v>
      </c>
      <c r="BO2278" s="0" t="s">
        <v>105</v>
      </c>
      <c r="BP2278" s="0" t="s">
        <v>7359</v>
      </c>
      <c r="BQ2278" s="0" t="s">
        <v>127</v>
      </c>
      <c r="BT2278" s="0" t="n">
        <v>0</v>
      </c>
      <c r="BU2278" s="0" t="s">
        <v>7363</v>
      </c>
      <c r="BW2278" s="0" t="n">
        <v>2000</v>
      </c>
      <c r="BX2278" s="0" t="n">
        <v>2020</v>
      </c>
      <c r="BY2278" s="0" t="s">
        <v>7364</v>
      </c>
      <c r="BZ2278" s="0" t="n">
        <v>2010</v>
      </c>
      <c r="CA2278" s="0" t="n">
        <v>0.238095238095238</v>
      </c>
      <c r="CB2278" s="0" t="n">
        <v>0</v>
      </c>
      <c r="CC2278" s="0" t="n">
        <v>1</v>
      </c>
      <c r="CD2278" s="0" t="n">
        <v>-0.027699587651615</v>
      </c>
      <c r="CE2278" s="0" t="n">
        <v>1</v>
      </c>
    </row>
    <row r="2279" customFormat="false" ht="15" hidden="false" customHeight="false" outlineLevel="0" collapsed="false">
      <c r="A2279" s="0" t="s">
        <v>7359</v>
      </c>
      <c r="B2279" s="0" t="n">
        <v>3584</v>
      </c>
      <c r="C2279" s="0" t="n">
        <v>-0.0761718610250163</v>
      </c>
      <c r="D2279" s="0" t="n">
        <v>8738</v>
      </c>
      <c r="E2279" s="0" t="n">
        <f aca="false">IF(ISNUMBER($BA2279),$BA2279,IF(AND(ISNUMBER($D2279),ISNUMBER($BW2279),ISNUMBER($BX2279)),$D2279*($BX2279-$BW2279+1),""))</f>
        <v>8738</v>
      </c>
      <c r="H2279" s="0" t="s">
        <v>118</v>
      </c>
      <c r="I2279" s="0" t="s">
        <v>842</v>
      </c>
      <c r="J2279" s="0" t="n">
        <f aca="false">IF($BW2279&lt;&gt;"",$BW2279,"")</f>
        <v>2000</v>
      </c>
      <c r="K2279" s="0" t="n">
        <f aca="false">IF($BX2279&lt;&gt;"",$BX2279,"")</f>
        <v>2020</v>
      </c>
      <c r="L2279" s="0" t="n">
        <f aca="false">IF(AND(ISNUMBER($BW2279),ISNUMBER($BX2279)),($BW2279+$BX2279)/2,"")</f>
        <v>2010</v>
      </c>
      <c r="M2279" s="0" t="n">
        <f aca="false">IF($L2279&lt;&gt;"",$L2279,"")</f>
        <v>2010</v>
      </c>
      <c r="N2279" s="0" t="n">
        <f aca="false">IF(AND(ISNUMBER($BW2279),ISNUMBER($BX2279)),MIN(1,MAX(0,($BX2279-2016+1)/($BX2279-$BW2279+1))),"")</f>
        <v>0.238095238095238</v>
      </c>
      <c r="O2279" s="0" t="n">
        <f aca="false">IF(AND(ISNUMBER($BW2279),ISNUMBER($BX2279)),MIN(1,MAX(0,($BX2279-2017+1)/($BX2279-$BW2279+1))),"")</f>
        <v>0.19047619047619</v>
      </c>
      <c r="P2279" s="0" t="n">
        <f aca="false">IF(AND(ISNUMBER($BW2279),ISNUMBER($BX2279)),MIN(1,MAX(0,($BX2279-2018+1)/($BX2279-$BW2279+1))),"")</f>
        <v>0.142857142857143</v>
      </c>
      <c r="Q2279" s="0" t="n">
        <f aca="false">IF(AND(ISNUMBER($BW2279),ISNUMBER($BX2279)),MIN(1,MAX(0,($BX2279-2019+1)/($BX2279-$BW2279+1))),"")</f>
        <v>0.0952380952380952</v>
      </c>
      <c r="R2279" s="0" t="n">
        <f aca="false">IF(AND(ISNUMBER($BW2279),ISNUMBER($BX2279)),MIN(1,MAX(0,($BX2279-2016+1)/($BX2279-$BW2279+1))),"")</f>
        <v>0.238095238095238</v>
      </c>
      <c r="S2279" s="0" t="n">
        <f aca="false">IF($L2279&lt;&gt;"",IF($L2279&gt;=2015.5,1,0),"")</f>
        <v>0</v>
      </c>
      <c r="T2279" s="0" t="n">
        <f aca="false">IF($L2279&lt;&gt;"",IF($L2279&gt;=2016,1,0),"")</f>
        <v>0</v>
      </c>
      <c r="U2279" s="0" t="n">
        <f aca="false">IF(ISNUMBER($BX2279),IF($BX2279&gt;=2016,1,0),"")</f>
        <v>1</v>
      </c>
      <c r="V2279" s="0" t="n">
        <f aca="false">IF(ISNUMBER($BW2279),IF($BW2279&gt;=2016,1,0),"")</f>
        <v>0</v>
      </c>
      <c r="W2279" s="0" t="str">
        <f aca="false">IF(AND(ISNUMBER($BW2279),ISNUMBER($BX2279)),IF($BW2279&gt;=2016,"post-only",IF($BX2279&lt;2016,"pre-only","mixed")),"")</f>
        <v>mixed</v>
      </c>
      <c r="X2279" s="0" t="n">
        <f aca="false">IF(AND(ISNUMBER($BW2279),ISNUMBER($BX2279)),MIN(1,MAX(0,($BX2279-2017+1)/($BX2279-$BW2279+1))),"")</f>
        <v>0.19047619047619</v>
      </c>
      <c r="Y2279" s="0" t="n">
        <f aca="false">IF(AND(ISNUMBER($BW2279),ISNUMBER($BX2279)),MIN(1,MAX(0,($BX2279-2018+1)/($BX2279-$BW2279+1))),"")</f>
        <v>0.142857142857143</v>
      </c>
      <c r="Z2279" s="0" t="n">
        <f aca="false">IF(AND(ISNUMBER($BW2279),ISNUMBER($BX2279)),MIN(1,MAX(0,($BX2279-2019+1)/($BX2279-$BW2279+1))),"")</f>
        <v>0.0952380952380952</v>
      </c>
      <c r="AA2279" s="0" t="n">
        <f aca="false">IF(ISNUMBER($BX2279),IF($BX2279&gt;=2017,1,0),"")</f>
        <v>1</v>
      </c>
      <c r="AB2279" s="0" t="n">
        <f aca="false">IF(ISNUMBER($BX2279),IF($BX2279&gt;=2018,1,0),"")</f>
        <v>1</v>
      </c>
      <c r="AC2279" s="0" t="n">
        <f aca="false">IF(ISNUMBER($BX2279),IF($BX2279&gt;=2019,1,0),"")</f>
        <v>1</v>
      </c>
      <c r="AD2279" s="0" t="n">
        <f aca="false">IF($L2279&lt;&gt;"",IF($L2279&gt;2013,1,0),"")</f>
        <v>0</v>
      </c>
      <c r="AE2279" s="0" t="n">
        <f aca="false">IF($L2279&lt;&gt;"",1+IF($L2279&gt;2011,1,0)+IF($L2279&gt;2014,1,0),"")</f>
        <v>1</v>
      </c>
      <c r="AF2279" s="0" t="s">
        <v>87</v>
      </c>
      <c r="AG2279" s="0" t="s">
        <v>88</v>
      </c>
      <c r="AH2279" s="0" t="s">
        <v>89</v>
      </c>
      <c r="AI2279" s="0" t="s">
        <v>90</v>
      </c>
      <c r="AJ2279" s="0" t="s">
        <v>90</v>
      </c>
      <c r="AK2279" s="0" t="str">
        <f aca="false">IF(AND($CF2279&lt;&gt;"",IFERROR(INDEX(subsample_country_map!$B:$B,MATCH($CF2279,subsample_country_map!$A:$A,0)),"")&lt;&gt;""),INDEX(subsample_country_map!$B:$B,MATCH($CF2279,subsample_country_map!$A:$A,0)),INDEX(lookup!$AA:$AA,MATCH($A2279,lookup!$A:$A,0)))</f>
        <v>99_NCE</v>
      </c>
      <c r="AL2279" s="0" t="str">
        <f aca="false">IF(AND($CF2279&lt;&gt;"",IFERROR(INDEX(subsample_country_map!$C:$C,MATCH($CF2279,subsample_country_map!$A:$A,0)),"")&lt;&gt;""),INDEX(subsample_country_map!$C:$C,MATCH($CF2279,subsample_country_map!$A:$A,0)),INDEX(lookup!$AB:$AB,MATCH($A2279,lookup!$A:$A,0)))</f>
        <v>99_NCE</v>
      </c>
      <c r="AM2279" s="0" t="str">
        <f aca="false">IF(AND($CF2279&lt;&gt;"",IFERROR(INDEX(subsample_country_map!$D:$D,MATCH($CF2279,subsample_country_map!$A:$A,0)),"")&lt;&gt;""),INDEX(subsample_country_map!$D:$D,MATCH($CF2279,subsample_country_map!$A:$A,0)),INDEX(lookup!$AC:$AC,MATCH($A2279,lookup!$A:$A,0)))</f>
        <v>99_NCE</v>
      </c>
      <c r="AN2279" s="0" t="str">
        <f aca="false">IF(AND($CF2279&lt;&gt;"",IFERROR(INDEX(subsample_country_map!$E:$E,MATCH($CF2279,subsample_country_map!$A:$A,0)),"")&lt;&gt;""),INDEX(subsample_country_map!$E:$E,MATCH($CF2279,subsample_country_map!$A:$A,0)),INDEX(lookup!$AD:$AD,MATCH($A2279,lookup!$A:$A,0)))</f>
        <v>99_NCE</v>
      </c>
      <c r="AO2279" s="0" t="str">
        <f aca="false">INDEX(lookup!$Y:$Y,MATCH($A2279,lookup!$A:$A,0))</f>
        <v>1_not published</v>
      </c>
      <c r="AP2279" s="0" t="str">
        <f aca="false">INDEX(lookup!$Z:$Z,MATCH($A2279,lookup!$A:$A,0))</f>
        <v>99_NCE</v>
      </c>
      <c r="AQ2279" s="0" t="str">
        <f aca="false">INDEX(lookup!$W:$W,MATCH($A2279,lookup!$A:$A,0))</f>
        <v>1_fin/acc/econ</v>
      </c>
      <c r="AS2279" s="0" t="s">
        <v>91</v>
      </c>
      <c r="AT2279" s="0" t="s">
        <v>111</v>
      </c>
      <c r="AU2279" s="0" t="s">
        <v>93</v>
      </c>
      <c r="AV2279" s="0" t="s">
        <v>7571</v>
      </c>
      <c r="AY2279" s="0" t="s">
        <v>2242</v>
      </c>
      <c r="BA2279" s="0" t="n">
        <v>8738</v>
      </c>
      <c r="BB2279" s="0" t="s">
        <v>347</v>
      </c>
      <c r="BC2279" s="0" t="s">
        <v>5147</v>
      </c>
      <c r="BD2279" s="0" t="s">
        <v>142</v>
      </c>
      <c r="BE2279" s="0" t="s">
        <v>98</v>
      </c>
      <c r="BI2279" s="0" t="s">
        <v>763</v>
      </c>
      <c r="BJ2279" s="0" t="s">
        <v>7572</v>
      </c>
      <c r="BK2279" s="0" t="s">
        <v>7567</v>
      </c>
      <c r="BL2279" s="0" t="s">
        <v>7573</v>
      </c>
      <c r="BM2279" s="0" t="s">
        <v>7362</v>
      </c>
      <c r="BN2279" s="0" t="s">
        <v>7384</v>
      </c>
      <c r="BO2279" s="0" t="s">
        <v>105</v>
      </c>
      <c r="BP2279" s="0" t="s">
        <v>7359</v>
      </c>
      <c r="BQ2279" s="0" t="s">
        <v>127</v>
      </c>
      <c r="BT2279" s="0" t="n">
        <v>0</v>
      </c>
      <c r="BU2279" s="0" t="s">
        <v>7363</v>
      </c>
      <c r="BW2279" s="0" t="n">
        <v>2000</v>
      </c>
      <c r="BX2279" s="0" t="n">
        <v>2020</v>
      </c>
      <c r="BY2279" s="0" t="s">
        <v>7364</v>
      </c>
      <c r="BZ2279" s="0" t="n">
        <v>2010</v>
      </c>
      <c r="CA2279" s="0" t="n">
        <v>0.238095238095238</v>
      </c>
      <c r="CB2279" s="0" t="n">
        <v>0</v>
      </c>
      <c r="CC2279" s="0" t="n">
        <v>1</v>
      </c>
      <c r="CD2279" s="0" t="n">
        <v>-0.0763196962739488</v>
      </c>
      <c r="CE2279" s="0" t="n">
        <v>1</v>
      </c>
    </row>
    <row r="2280" customFormat="false" ht="15" hidden="false" customHeight="false" outlineLevel="0" collapsed="false">
      <c r="A2280" s="0" t="s">
        <v>7359</v>
      </c>
      <c r="B2280" s="0" t="n">
        <v>3585</v>
      </c>
      <c r="C2280" s="0" t="n">
        <v>-0.0777032467673228</v>
      </c>
      <c r="D2280" s="0" t="n">
        <v>8396</v>
      </c>
      <c r="E2280" s="0" t="n">
        <f aca="false">IF(ISNUMBER($BA2280),$BA2280,IF(AND(ISNUMBER($D2280),ISNUMBER($BW2280),ISNUMBER($BX2280)),$D2280*($BX2280-$BW2280+1),""))</f>
        <v>8396</v>
      </c>
      <c r="H2280" s="0" t="s">
        <v>118</v>
      </c>
      <c r="I2280" s="0" t="s">
        <v>842</v>
      </c>
      <c r="J2280" s="0" t="n">
        <f aca="false">IF($BW2280&lt;&gt;"",$BW2280,"")</f>
        <v>2000</v>
      </c>
      <c r="K2280" s="0" t="n">
        <f aca="false">IF($BX2280&lt;&gt;"",$BX2280,"")</f>
        <v>2020</v>
      </c>
      <c r="L2280" s="0" t="n">
        <f aca="false">IF(AND(ISNUMBER($BW2280),ISNUMBER($BX2280)),($BW2280+$BX2280)/2,"")</f>
        <v>2010</v>
      </c>
      <c r="M2280" s="0" t="n">
        <f aca="false">IF($L2280&lt;&gt;"",$L2280,"")</f>
        <v>2010</v>
      </c>
      <c r="N2280" s="0" t="n">
        <f aca="false">IF(AND(ISNUMBER($BW2280),ISNUMBER($BX2280)),MIN(1,MAX(0,($BX2280-2016+1)/($BX2280-$BW2280+1))),"")</f>
        <v>0.238095238095238</v>
      </c>
      <c r="O2280" s="0" t="n">
        <f aca="false">IF(AND(ISNUMBER($BW2280),ISNUMBER($BX2280)),MIN(1,MAX(0,($BX2280-2017+1)/($BX2280-$BW2280+1))),"")</f>
        <v>0.19047619047619</v>
      </c>
      <c r="P2280" s="0" t="n">
        <f aca="false">IF(AND(ISNUMBER($BW2280),ISNUMBER($BX2280)),MIN(1,MAX(0,($BX2280-2018+1)/($BX2280-$BW2280+1))),"")</f>
        <v>0.142857142857143</v>
      </c>
      <c r="Q2280" s="0" t="n">
        <f aca="false">IF(AND(ISNUMBER($BW2280),ISNUMBER($BX2280)),MIN(1,MAX(0,($BX2280-2019+1)/($BX2280-$BW2280+1))),"")</f>
        <v>0.0952380952380952</v>
      </c>
      <c r="R2280" s="0" t="n">
        <f aca="false">IF(AND(ISNUMBER($BW2280),ISNUMBER($BX2280)),MIN(1,MAX(0,($BX2280-2016+1)/($BX2280-$BW2280+1))),"")</f>
        <v>0.238095238095238</v>
      </c>
      <c r="S2280" s="0" t="n">
        <f aca="false">IF($L2280&lt;&gt;"",IF($L2280&gt;=2015.5,1,0),"")</f>
        <v>0</v>
      </c>
      <c r="T2280" s="0" t="n">
        <f aca="false">IF($L2280&lt;&gt;"",IF($L2280&gt;=2016,1,0),"")</f>
        <v>0</v>
      </c>
      <c r="U2280" s="0" t="n">
        <f aca="false">IF(ISNUMBER($BX2280),IF($BX2280&gt;=2016,1,0),"")</f>
        <v>1</v>
      </c>
      <c r="V2280" s="0" t="n">
        <f aca="false">IF(ISNUMBER($BW2280),IF($BW2280&gt;=2016,1,0),"")</f>
        <v>0</v>
      </c>
      <c r="W2280" s="0" t="str">
        <f aca="false">IF(AND(ISNUMBER($BW2280),ISNUMBER($BX2280)),IF($BW2280&gt;=2016,"post-only",IF($BX2280&lt;2016,"pre-only","mixed")),"")</f>
        <v>mixed</v>
      </c>
      <c r="X2280" s="0" t="n">
        <f aca="false">IF(AND(ISNUMBER($BW2280),ISNUMBER($BX2280)),MIN(1,MAX(0,($BX2280-2017+1)/($BX2280-$BW2280+1))),"")</f>
        <v>0.19047619047619</v>
      </c>
      <c r="Y2280" s="0" t="n">
        <f aca="false">IF(AND(ISNUMBER($BW2280),ISNUMBER($BX2280)),MIN(1,MAX(0,($BX2280-2018+1)/($BX2280-$BW2280+1))),"")</f>
        <v>0.142857142857143</v>
      </c>
      <c r="Z2280" s="0" t="n">
        <f aca="false">IF(AND(ISNUMBER($BW2280),ISNUMBER($BX2280)),MIN(1,MAX(0,($BX2280-2019+1)/($BX2280-$BW2280+1))),"")</f>
        <v>0.0952380952380952</v>
      </c>
      <c r="AA2280" s="0" t="n">
        <f aca="false">IF(ISNUMBER($BX2280),IF($BX2280&gt;=2017,1,0),"")</f>
        <v>1</v>
      </c>
      <c r="AB2280" s="0" t="n">
        <f aca="false">IF(ISNUMBER($BX2280),IF($BX2280&gt;=2018,1,0),"")</f>
        <v>1</v>
      </c>
      <c r="AC2280" s="0" t="n">
        <f aca="false">IF(ISNUMBER($BX2280),IF($BX2280&gt;=2019,1,0),"")</f>
        <v>1</v>
      </c>
      <c r="AD2280" s="0" t="n">
        <f aca="false">IF($L2280&lt;&gt;"",IF($L2280&gt;2013,1,0),"")</f>
        <v>0</v>
      </c>
      <c r="AE2280" s="0" t="n">
        <f aca="false">IF($L2280&lt;&gt;"",1+IF($L2280&gt;2011,1,0)+IF($L2280&gt;2014,1,0),"")</f>
        <v>1</v>
      </c>
      <c r="AF2280" s="0" t="s">
        <v>87</v>
      </c>
      <c r="AG2280" s="0" t="s">
        <v>88</v>
      </c>
      <c r="AH2280" s="0" t="s">
        <v>89</v>
      </c>
      <c r="AI2280" s="0" t="s">
        <v>90</v>
      </c>
      <c r="AJ2280" s="0" t="s">
        <v>90</v>
      </c>
      <c r="AK2280" s="0" t="str">
        <f aca="false">IF(AND($CF2280&lt;&gt;"",IFERROR(INDEX(subsample_country_map!$B:$B,MATCH($CF2280,subsample_country_map!$A:$A,0)),"")&lt;&gt;""),INDEX(subsample_country_map!$B:$B,MATCH($CF2280,subsample_country_map!$A:$A,0)),INDEX(lookup!$AA:$AA,MATCH($A2280,lookup!$A:$A,0)))</f>
        <v>99_NCE</v>
      </c>
      <c r="AL2280" s="0" t="str">
        <f aca="false">IF(AND($CF2280&lt;&gt;"",IFERROR(INDEX(subsample_country_map!$C:$C,MATCH($CF2280,subsample_country_map!$A:$A,0)),"")&lt;&gt;""),INDEX(subsample_country_map!$C:$C,MATCH($CF2280,subsample_country_map!$A:$A,0)),INDEX(lookup!$AB:$AB,MATCH($A2280,lookup!$A:$A,0)))</f>
        <v>99_NCE</v>
      </c>
      <c r="AM2280" s="0" t="str">
        <f aca="false">IF(AND($CF2280&lt;&gt;"",IFERROR(INDEX(subsample_country_map!$D:$D,MATCH($CF2280,subsample_country_map!$A:$A,0)),"")&lt;&gt;""),INDEX(subsample_country_map!$D:$D,MATCH($CF2280,subsample_country_map!$A:$A,0)),INDEX(lookup!$AC:$AC,MATCH($A2280,lookup!$A:$A,0)))</f>
        <v>99_NCE</v>
      </c>
      <c r="AN2280" s="0" t="str">
        <f aca="false">IF(AND($CF2280&lt;&gt;"",IFERROR(INDEX(subsample_country_map!$E:$E,MATCH($CF2280,subsample_country_map!$A:$A,0)),"")&lt;&gt;""),INDEX(subsample_country_map!$E:$E,MATCH($CF2280,subsample_country_map!$A:$A,0)),INDEX(lookup!$AD:$AD,MATCH($A2280,lookup!$A:$A,0)))</f>
        <v>99_NCE</v>
      </c>
      <c r="AO2280" s="0" t="str">
        <f aca="false">INDEX(lookup!$Y:$Y,MATCH($A2280,lookup!$A:$A,0))</f>
        <v>1_not published</v>
      </c>
      <c r="AP2280" s="0" t="str">
        <f aca="false">INDEX(lookup!$Z:$Z,MATCH($A2280,lookup!$A:$A,0))</f>
        <v>99_NCE</v>
      </c>
      <c r="AQ2280" s="0" t="str">
        <f aca="false">INDEX(lookup!$W:$W,MATCH($A2280,lookup!$A:$A,0))</f>
        <v>1_fin/acc/econ</v>
      </c>
      <c r="AS2280" s="0" t="s">
        <v>91</v>
      </c>
      <c r="AT2280" s="0" t="s">
        <v>111</v>
      </c>
      <c r="AU2280" s="0" t="s">
        <v>93</v>
      </c>
      <c r="AV2280" s="0" t="s">
        <v>2265</v>
      </c>
      <c r="AY2280" s="0" t="s">
        <v>2242</v>
      </c>
      <c r="BA2280" s="0" t="n">
        <v>8396</v>
      </c>
      <c r="BB2280" s="0" t="s">
        <v>347</v>
      </c>
      <c r="BC2280" s="0" t="s">
        <v>5147</v>
      </c>
      <c r="BD2280" s="0" t="s">
        <v>142</v>
      </c>
      <c r="BE2280" s="0" t="s">
        <v>98</v>
      </c>
      <c r="BI2280" s="0" t="s">
        <v>763</v>
      </c>
      <c r="BJ2280" s="0" t="s">
        <v>7574</v>
      </c>
      <c r="BK2280" s="0" t="s">
        <v>7567</v>
      </c>
      <c r="BL2280" s="0" t="s">
        <v>7575</v>
      </c>
      <c r="BM2280" s="0" t="s">
        <v>7375</v>
      </c>
      <c r="BN2280" s="0" t="s">
        <v>7384</v>
      </c>
      <c r="BO2280" s="0" t="s">
        <v>105</v>
      </c>
      <c r="BP2280" s="0" t="s">
        <v>7359</v>
      </c>
      <c r="BQ2280" s="0" t="s">
        <v>127</v>
      </c>
      <c r="BT2280" s="0" t="n">
        <v>0</v>
      </c>
      <c r="BU2280" s="0" t="s">
        <v>7363</v>
      </c>
      <c r="BW2280" s="0" t="n">
        <v>2000</v>
      </c>
      <c r="BX2280" s="0" t="n">
        <v>2020</v>
      </c>
      <c r="BY2280" s="0" t="s">
        <v>7364</v>
      </c>
      <c r="BZ2280" s="0" t="n">
        <v>2010</v>
      </c>
      <c r="CA2280" s="0" t="n">
        <v>0.238095238095238</v>
      </c>
      <c r="CB2280" s="0" t="n">
        <v>0</v>
      </c>
      <c r="CC2280" s="0" t="n">
        <v>1</v>
      </c>
      <c r="CD2280" s="0" t="n">
        <v>-0.077860201169444</v>
      </c>
      <c r="CE2280" s="0" t="n">
        <v>1</v>
      </c>
    </row>
    <row r="2281" customFormat="false" ht="15" hidden="false" customHeight="false" outlineLevel="0" collapsed="false">
      <c r="A2281" s="0" t="s">
        <v>7359</v>
      </c>
      <c r="B2281" s="0" t="n">
        <v>3586</v>
      </c>
      <c r="C2281" s="0" t="n">
        <v>-0.0272754690761963</v>
      </c>
      <c r="D2281" s="0" t="n">
        <v>9773</v>
      </c>
      <c r="E2281" s="0" t="n">
        <f aca="false">IF(ISNUMBER($BA2281),$BA2281,IF(AND(ISNUMBER($D2281),ISNUMBER($BW2281),ISNUMBER($BX2281)),$D2281*($BX2281-$BW2281+1),""))</f>
        <v>9773</v>
      </c>
      <c r="H2281" s="0" t="s">
        <v>118</v>
      </c>
      <c r="I2281" s="0" t="s">
        <v>842</v>
      </c>
      <c r="J2281" s="0" t="n">
        <f aca="false">IF($BW2281&lt;&gt;"",$BW2281,"")</f>
        <v>2000</v>
      </c>
      <c r="K2281" s="0" t="n">
        <f aca="false">IF($BX2281&lt;&gt;"",$BX2281,"")</f>
        <v>2020</v>
      </c>
      <c r="L2281" s="0" t="n">
        <f aca="false">IF(AND(ISNUMBER($BW2281),ISNUMBER($BX2281)),($BW2281+$BX2281)/2,"")</f>
        <v>2010</v>
      </c>
      <c r="M2281" s="0" t="n">
        <f aca="false">IF($L2281&lt;&gt;"",$L2281,"")</f>
        <v>2010</v>
      </c>
      <c r="N2281" s="0" t="n">
        <f aca="false">IF(AND(ISNUMBER($BW2281),ISNUMBER($BX2281)),MIN(1,MAX(0,($BX2281-2016+1)/($BX2281-$BW2281+1))),"")</f>
        <v>0.238095238095238</v>
      </c>
      <c r="O2281" s="0" t="n">
        <f aca="false">IF(AND(ISNUMBER($BW2281),ISNUMBER($BX2281)),MIN(1,MAX(0,($BX2281-2017+1)/($BX2281-$BW2281+1))),"")</f>
        <v>0.19047619047619</v>
      </c>
      <c r="P2281" s="0" t="n">
        <f aca="false">IF(AND(ISNUMBER($BW2281),ISNUMBER($BX2281)),MIN(1,MAX(0,($BX2281-2018+1)/($BX2281-$BW2281+1))),"")</f>
        <v>0.142857142857143</v>
      </c>
      <c r="Q2281" s="0" t="n">
        <f aca="false">IF(AND(ISNUMBER($BW2281),ISNUMBER($BX2281)),MIN(1,MAX(0,($BX2281-2019+1)/($BX2281-$BW2281+1))),"")</f>
        <v>0.0952380952380952</v>
      </c>
      <c r="R2281" s="0" t="n">
        <f aca="false">IF(AND(ISNUMBER($BW2281),ISNUMBER($BX2281)),MIN(1,MAX(0,($BX2281-2016+1)/($BX2281-$BW2281+1))),"")</f>
        <v>0.238095238095238</v>
      </c>
      <c r="S2281" s="0" t="n">
        <f aca="false">IF($L2281&lt;&gt;"",IF($L2281&gt;=2015.5,1,0),"")</f>
        <v>0</v>
      </c>
      <c r="T2281" s="0" t="n">
        <f aca="false">IF($L2281&lt;&gt;"",IF($L2281&gt;=2016,1,0),"")</f>
        <v>0</v>
      </c>
      <c r="U2281" s="0" t="n">
        <f aca="false">IF(ISNUMBER($BX2281),IF($BX2281&gt;=2016,1,0),"")</f>
        <v>1</v>
      </c>
      <c r="V2281" s="0" t="n">
        <f aca="false">IF(ISNUMBER($BW2281),IF($BW2281&gt;=2016,1,0),"")</f>
        <v>0</v>
      </c>
      <c r="W2281" s="0" t="str">
        <f aca="false">IF(AND(ISNUMBER($BW2281),ISNUMBER($BX2281)),IF($BW2281&gt;=2016,"post-only",IF($BX2281&lt;2016,"pre-only","mixed")),"")</f>
        <v>mixed</v>
      </c>
      <c r="X2281" s="0" t="n">
        <f aca="false">IF(AND(ISNUMBER($BW2281),ISNUMBER($BX2281)),MIN(1,MAX(0,($BX2281-2017+1)/($BX2281-$BW2281+1))),"")</f>
        <v>0.19047619047619</v>
      </c>
      <c r="Y2281" s="0" t="n">
        <f aca="false">IF(AND(ISNUMBER($BW2281),ISNUMBER($BX2281)),MIN(1,MAX(0,($BX2281-2018+1)/($BX2281-$BW2281+1))),"")</f>
        <v>0.142857142857143</v>
      </c>
      <c r="Z2281" s="0" t="n">
        <f aca="false">IF(AND(ISNUMBER($BW2281),ISNUMBER($BX2281)),MIN(1,MAX(0,($BX2281-2019+1)/($BX2281-$BW2281+1))),"")</f>
        <v>0.0952380952380952</v>
      </c>
      <c r="AA2281" s="0" t="n">
        <f aca="false">IF(ISNUMBER($BX2281),IF($BX2281&gt;=2017,1,0),"")</f>
        <v>1</v>
      </c>
      <c r="AB2281" s="0" t="n">
        <f aca="false">IF(ISNUMBER($BX2281),IF($BX2281&gt;=2018,1,0),"")</f>
        <v>1</v>
      </c>
      <c r="AC2281" s="0" t="n">
        <f aca="false">IF(ISNUMBER($BX2281),IF($BX2281&gt;=2019,1,0),"")</f>
        <v>1</v>
      </c>
      <c r="AD2281" s="0" t="n">
        <f aca="false">IF($L2281&lt;&gt;"",IF($L2281&gt;2013,1,0),"")</f>
        <v>0</v>
      </c>
      <c r="AE2281" s="0" t="n">
        <f aca="false">IF($L2281&lt;&gt;"",1+IF($L2281&gt;2011,1,0)+IF($L2281&gt;2014,1,0),"")</f>
        <v>1</v>
      </c>
      <c r="AF2281" s="0" t="s">
        <v>87</v>
      </c>
      <c r="AG2281" s="0" t="s">
        <v>88</v>
      </c>
      <c r="AH2281" s="0" t="s">
        <v>89</v>
      </c>
      <c r="AI2281" s="0" t="s">
        <v>90</v>
      </c>
      <c r="AJ2281" s="0" t="s">
        <v>90</v>
      </c>
      <c r="AK2281" s="0" t="str">
        <f aca="false">IF(AND($CF2281&lt;&gt;"",IFERROR(INDEX(subsample_country_map!$B:$B,MATCH($CF2281,subsample_country_map!$A:$A,0)),"")&lt;&gt;""),INDEX(subsample_country_map!$B:$B,MATCH($CF2281,subsample_country_map!$A:$A,0)),INDEX(lookup!$AA:$AA,MATCH($A2281,lookup!$A:$A,0)))</f>
        <v>99_NCE</v>
      </c>
      <c r="AL2281" s="0" t="str">
        <f aca="false">IF(AND($CF2281&lt;&gt;"",IFERROR(INDEX(subsample_country_map!$C:$C,MATCH($CF2281,subsample_country_map!$A:$A,0)),"")&lt;&gt;""),INDEX(subsample_country_map!$C:$C,MATCH($CF2281,subsample_country_map!$A:$A,0)),INDEX(lookup!$AB:$AB,MATCH($A2281,lookup!$A:$A,0)))</f>
        <v>99_NCE</v>
      </c>
      <c r="AM2281" s="0" t="str">
        <f aca="false">IF(AND($CF2281&lt;&gt;"",IFERROR(INDEX(subsample_country_map!$D:$D,MATCH($CF2281,subsample_country_map!$A:$A,0)),"")&lt;&gt;""),INDEX(subsample_country_map!$D:$D,MATCH($CF2281,subsample_country_map!$A:$A,0)),INDEX(lookup!$AC:$AC,MATCH($A2281,lookup!$A:$A,0)))</f>
        <v>99_NCE</v>
      </c>
      <c r="AN2281" s="0" t="str">
        <f aca="false">IF(AND($CF2281&lt;&gt;"",IFERROR(INDEX(subsample_country_map!$E:$E,MATCH($CF2281,subsample_country_map!$A:$A,0)),"")&lt;&gt;""),INDEX(subsample_country_map!$E:$E,MATCH($CF2281,subsample_country_map!$A:$A,0)),INDEX(lookup!$AD:$AD,MATCH($A2281,lookup!$A:$A,0)))</f>
        <v>99_NCE</v>
      </c>
      <c r="AO2281" s="0" t="str">
        <f aca="false">INDEX(lookup!$Y:$Y,MATCH($A2281,lookup!$A:$A,0))</f>
        <v>1_not published</v>
      </c>
      <c r="AP2281" s="0" t="str">
        <f aca="false">INDEX(lookup!$Z:$Z,MATCH($A2281,lookup!$A:$A,0))</f>
        <v>99_NCE</v>
      </c>
      <c r="AQ2281" s="0" t="str">
        <f aca="false">INDEX(lookup!$W:$W,MATCH($A2281,lookup!$A:$A,0))</f>
        <v>1_fin/acc/econ</v>
      </c>
      <c r="AS2281" s="0" t="s">
        <v>91</v>
      </c>
      <c r="AT2281" s="0" t="s">
        <v>111</v>
      </c>
      <c r="AU2281" s="0" t="s">
        <v>93</v>
      </c>
      <c r="AV2281" s="0" t="s">
        <v>3380</v>
      </c>
      <c r="AY2281" s="0" t="s">
        <v>229</v>
      </c>
      <c r="BA2281" s="0" t="n">
        <v>9773</v>
      </c>
      <c r="BB2281" s="0" t="s">
        <v>95</v>
      </c>
      <c r="BC2281" s="0" t="s">
        <v>7576</v>
      </c>
      <c r="BD2281" s="0" t="s">
        <v>142</v>
      </c>
      <c r="BE2281" s="0" t="s">
        <v>98</v>
      </c>
      <c r="BI2281" s="0" t="s">
        <v>774</v>
      </c>
      <c r="BJ2281" s="0" t="s">
        <v>7401</v>
      </c>
      <c r="BK2281" s="0" t="s">
        <v>5959</v>
      </c>
      <c r="BL2281" s="0" t="s">
        <v>7577</v>
      </c>
      <c r="BM2281" s="0" t="s">
        <v>7578</v>
      </c>
      <c r="BN2281" s="0" t="s">
        <v>104</v>
      </c>
      <c r="BO2281" s="0" t="s">
        <v>105</v>
      </c>
      <c r="BP2281" s="0" t="s">
        <v>7359</v>
      </c>
      <c r="BQ2281" s="0" t="s">
        <v>127</v>
      </c>
      <c r="BT2281" s="0" t="n">
        <v>0</v>
      </c>
      <c r="BU2281" s="0" t="s">
        <v>7363</v>
      </c>
      <c r="BW2281" s="0" t="n">
        <v>2000</v>
      </c>
      <c r="BX2281" s="0" t="n">
        <v>2020</v>
      </c>
      <c r="BY2281" s="0" t="s">
        <v>7364</v>
      </c>
      <c r="BZ2281" s="0" t="n">
        <v>2010</v>
      </c>
      <c r="CA2281" s="0" t="n">
        <v>0.238095238095238</v>
      </c>
      <c r="CB2281" s="0" t="n">
        <v>0</v>
      </c>
      <c r="CC2281" s="0" t="n">
        <v>1</v>
      </c>
      <c r="CD2281" s="0" t="n">
        <v>-0.0272822359697675</v>
      </c>
      <c r="CE2281" s="0" t="n">
        <v>1</v>
      </c>
    </row>
    <row r="2282" customFormat="false" ht="15" hidden="false" customHeight="false" outlineLevel="0" collapsed="false">
      <c r="A2282" s="0" t="s">
        <v>7359</v>
      </c>
      <c r="B2282" s="0" t="n">
        <v>3587</v>
      </c>
      <c r="C2282" s="0" t="n">
        <v>-0.0198939535076198</v>
      </c>
      <c r="D2282" s="0" t="n">
        <v>9878</v>
      </c>
      <c r="E2282" s="0" t="n">
        <f aca="false">IF(ISNUMBER($BA2282),$BA2282,IF(AND(ISNUMBER($D2282),ISNUMBER($BW2282),ISNUMBER($BX2282)),$D2282*($BX2282-$BW2282+1),""))</f>
        <v>9878</v>
      </c>
      <c r="H2282" s="0" t="s">
        <v>118</v>
      </c>
      <c r="I2282" s="0" t="s">
        <v>842</v>
      </c>
      <c r="J2282" s="0" t="n">
        <f aca="false">IF($BW2282&lt;&gt;"",$BW2282,"")</f>
        <v>2000</v>
      </c>
      <c r="K2282" s="0" t="n">
        <f aca="false">IF($BX2282&lt;&gt;"",$BX2282,"")</f>
        <v>2020</v>
      </c>
      <c r="L2282" s="0" t="n">
        <f aca="false">IF(AND(ISNUMBER($BW2282),ISNUMBER($BX2282)),($BW2282+$BX2282)/2,"")</f>
        <v>2010</v>
      </c>
      <c r="M2282" s="0" t="n">
        <f aca="false">IF($L2282&lt;&gt;"",$L2282,"")</f>
        <v>2010</v>
      </c>
      <c r="N2282" s="0" t="n">
        <f aca="false">IF(AND(ISNUMBER($BW2282),ISNUMBER($BX2282)),MIN(1,MAX(0,($BX2282-2016+1)/($BX2282-$BW2282+1))),"")</f>
        <v>0.238095238095238</v>
      </c>
      <c r="O2282" s="0" t="n">
        <f aca="false">IF(AND(ISNUMBER($BW2282),ISNUMBER($BX2282)),MIN(1,MAX(0,($BX2282-2017+1)/($BX2282-$BW2282+1))),"")</f>
        <v>0.19047619047619</v>
      </c>
      <c r="P2282" s="0" t="n">
        <f aca="false">IF(AND(ISNUMBER($BW2282),ISNUMBER($BX2282)),MIN(1,MAX(0,($BX2282-2018+1)/($BX2282-$BW2282+1))),"")</f>
        <v>0.142857142857143</v>
      </c>
      <c r="Q2282" s="0" t="n">
        <f aca="false">IF(AND(ISNUMBER($BW2282),ISNUMBER($BX2282)),MIN(1,MAX(0,($BX2282-2019+1)/($BX2282-$BW2282+1))),"")</f>
        <v>0.0952380952380952</v>
      </c>
      <c r="R2282" s="0" t="n">
        <f aca="false">IF(AND(ISNUMBER($BW2282),ISNUMBER($BX2282)),MIN(1,MAX(0,($BX2282-2016+1)/($BX2282-$BW2282+1))),"")</f>
        <v>0.238095238095238</v>
      </c>
      <c r="S2282" s="0" t="n">
        <f aca="false">IF($L2282&lt;&gt;"",IF($L2282&gt;=2015.5,1,0),"")</f>
        <v>0</v>
      </c>
      <c r="T2282" s="0" t="n">
        <f aca="false">IF($L2282&lt;&gt;"",IF($L2282&gt;=2016,1,0),"")</f>
        <v>0</v>
      </c>
      <c r="U2282" s="0" t="n">
        <f aca="false">IF(ISNUMBER($BX2282),IF($BX2282&gt;=2016,1,0),"")</f>
        <v>1</v>
      </c>
      <c r="V2282" s="0" t="n">
        <f aca="false">IF(ISNUMBER($BW2282),IF($BW2282&gt;=2016,1,0),"")</f>
        <v>0</v>
      </c>
      <c r="W2282" s="0" t="str">
        <f aca="false">IF(AND(ISNUMBER($BW2282),ISNUMBER($BX2282)),IF($BW2282&gt;=2016,"post-only",IF($BX2282&lt;2016,"pre-only","mixed")),"")</f>
        <v>mixed</v>
      </c>
      <c r="X2282" s="0" t="n">
        <f aca="false">IF(AND(ISNUMBER($BW2282),ISNUMBER($BX2282)),MIN(1,MAX(0,($BX2282-2017+1)/($BX2282-$BW2282+1))),"")</f>
        <v>0.19047619047619</v>
      </c>
      <c r="Y2282" s="0" t="n">
        <f aca="false">IF(AND(ISNUMBER($BW2282),ISNUMBER($BX2282)),MIN(1,MAX(0,($BX2282-2018+1)/($BX2282-$BW2282+1))),"")</f>
        <v>0.142857142857143</v>
      </c>
      <c r="Z2282" s="0" t="n">
        <f aca="false">IF(AND(ISNUMBER($BW2282),ISNUMBER($BX2282)),MIN(1,MAX(0,($BX2282-2019+1)/($BX2282-$BW2282+1))),"")</f>
        <v>0.0952380952380952</v>
      </c>
      <c r="AA2282" s="0" t="n">
        <f aca="false">IF(ISNUMBER($BX2282),IF($BX2282&gt;=2017,1,0),"")</f>
        <v>1</v>
      </c>
      <c r="AB2282" s="0" t="n">
        <f aca="false">IF(ISNUMBER($BX2282),IF($BX2282&gt;=2018,1,0),"")</f>
        <v>1</v>
      </c>
      <c r="AC2282" s="0" t="n">
        <f aca="false">IF(ISNUMBER($BX2282),IF($BX2282&gt;=2019,1,0),"")</f>
        <v>1</v>
      </c>
      <c r="AD2282" s="0" t="n">
        <f aca="false">IF($L2282&lt;&gt;"",IF($L2282&gt;2013,1,0),"")</f>
        <v>0</v>
      </c>
      <c r="AE2282" s="0" t="n">
        <f aca="false">IF($L2282&lt;&gt;"",1+IF($L2282&gt;2011,1,0)+IF($L2282&gt;2014,1,0),"")</f>
        <v>1</v>
      </c>
      <c r="AF2282" s="0" t="s">
        <v>87</v>
      </c>
      <c r="AG2282" s="0" t="s">
        <v>88</v>
      </c>
      <c r="AH2282" s="0" t="s">
        <v>89</v>
      </c>
      <c r="AI2282" s="0" t="s">
        <v>90</v>
      </c>
      <c r="AJ2282" s="0" t="s">
        <v>90</v>
      </c>
      <c r="AK2282" s="0" t="str">
        <f aca="false">IF(AND($CF2282&lt;&gt;"",IFERROR(INDEX(subsample_country_map!$B:$B,MATCH($CF2282,subsample_country_map!$A:$A,0)),"")&lt;&gt;""),INDEX(subsample_country_map!$B:$B,MATCH($CF2282,subsample_country_map!$A:$A,0)),INDEX(lookup!$AA:$AA,MATCH($A2282,lookup!$A:$A,0)))</f>
        <v>99_NCE</v>
      </c>
      <c r="AL2282" s="0" t="str">
        <f aca="false">IF(AND($CF2282&lt;&gt;"",IFERROR(INDEX(subsample_country_map!$C:$C,MATCH($CF2282,subsample_country_map!$A:$A,0)),"")&lt;&gt;""),INDEX(subsample_country_map!$C:$C,MATCH($CF2282,subsample_country_map!$A:$A,0)),INDEX(lookup!$AB:$AB,MATCH($A2282,lookup!$A:$A,0)))</f>
        <v>99_NCE</v>
      </c>
      <c r="AM2282" s="0" t="str">
        <f aca="false">IF(AND($CF2282&lt;&gt;"",IFERROR(INDEX(subsample_country_map!$D:$D,MATCH($CF2282,subsample_country_map!$A:$A,0)),"")&lt;&gt;""),INDEX(subsample_country_map!$D:$D,MATCH($CF2282,subsample_country_map!$A:$A,0)),INDEX(lookup!$AC:$AC,MATCH($A2282,lookup!$A:$A,0)))</f>
        <v>99_NCE</v>
      </c>
      <c r="AN2282" s="0" t="str">
        <f aca="false">IF(AND($CF2282&lt;&gt;"",IFERROR(INDEX(subsample_country_map!$E:$E,MATCH($CF2282,subsample_country_map!$A:$A,0)),"")&lt;&gt;""),INDEX(subsample_country_map!$E:$E,MATCH($CF2282,subsample_country_map!$A:$A,0)),INDEX(lookup!$AD:$AD,MATCH($A2282,lookup!$A:$A,0)))</f>
        <v>99_NCE</v>
      </c>
      <c r="AO2282" s="0" t="str">
        <f aca="false">INDEX(lookup!$Y:$Y,MATCH($A2282,lookup!$A:$A,0))</f>
        <v>1_not published</v>
      </c>
      <c r="AP2282" s="0" t="str">
        <f aca="false">INDEX(lookup!$Z:$Z,MATCH($A2282,lookup!$A:$A,0))</f>
        <v>99_NCE</v>
      </c>
      <c r="AQ2282" s="0" t="str">
        <f aca="false">INDEX(lookup!$W:$W,MATCH($A2282,lookup!$A:$A,0))</f>
        <v>1_fin/acc/econ</v>
      </c>
      <c r="AS2282" s="0" t="s">
        <v>91</v>
      </c>
      <c r="AT2282" s="0" t="s">
        <v>111</v>
      </c>
      <c r="AU2282" s="0" t="s">
        <v>93</v>
      </c>
      <c r="AV2282" s="0" t="s">
        <v>3206</v>
      </c>
      <c r="AY2282" s="0" t="s">
        <v>2702</v>
      </c>
      <c r="BA2282" s="0" t="n">
        <v>9878</v>
      </c>
      <c r="BB2282" s="0" t="s">
        <v>95</v>
      </c>
      <c r="BC2282" s="0" t="s">
        <v>7576</v>
      </c>
      <c r="BD2282" s="0" t="s">
        <v>142</v>
      </c>
      <c r="BE2282" s="0" t="s">
        <v>98</v>
      </c>
      <c r="BI2282" s="0" t="s">
        <v>774</v>
      </c>
      <c r="BJ2282" s="0" t="s">
        <v>7403</v>
      </c>
      <c r="BK2282" s="0" t="s">
        <v>5959</v>
      </c>
      <c r="BL2282" s="0" t="s">
        <v>7579</v>
      </c>
      <c r="BM2282" s="0" t="s">
        <v>7580</v>
      </c>
      <c r="BN2282" s="0" t="s">
        <v>104</v>
      </c>
      <c r="BO2282" s="0" t="s">
        <v>105</v>
      </c>
      <c r="BP2282" s="0" t="s">
        <v>7359</v>
      </c>
      <c r="BQ2282" s="0" t="s">
        <v>127</v>
      </c>
      <c r="BT2282" s="0" t="n">
        <v>0</v>
      </c>
      <c r="BU2282" s="0" t="s">
        <v>7363</v>
      </c>
      <c r="BW2282" s="0" t="n">
        <v>2000</v>
      </c>
      <c r="BX2282" s="0" t="n">
        <v>2020</v>
      </c>
      <c r="BY2282" s="0" t="s">
        <v>7364</v>
      </c>
      <c r="BZ2282" s="0" t="n">
        <v>2010</v>
      </c>
      <c r="CA2282" s="0" t="n">
        <v>0.238095238095238</v>
      </c>
      <c r="CB2282" s="0" t="n">
        <v>0</v>
      </c>
      <c r="CC2282" s="0" t="n">
        <v>1</v>
      </c>
      <c r="CD2282" s="0" t="n">
        <v>-0.0198965786035969</v>
      </c>
      <c r="CE2282" s="0" t="n">
        <v>1</v>
      </c>
    </row>
    <row r="2283" customFormat="false" ht="15" hidden="false" customHeight="false" outlineLevel="0" collapsed="false">
      <c r="A2283" s="0" t="s">
        <v>7359</v>
      </c>
      <c r="B2283" s="0" t="n">
        <v>3588</v>
      </c>
      <c r="C2283" s="0" t="n">
        <v>-0.0333966145440179</v>
      </c>
      <c r="D2283" s="0" t="n">
        <v>9703</v>
      </c>
      <c r="E2283" s="0" t="n">
        <f aca="false">IF(ISNUMBER($BA2283),$BA2283,IF(AND(ISNUMBER($D2283),ISNUMBER($BW2283),ISNUMBER($BX2283)),$D2283*($BX2283-$BW2283+1),""))</f>
        <v>9703</v>
      </c>
      <c r="H2283" s="0" t="s">
        <v>118</v>
      </c>
      <c r="I2283" s="0" t="s">
        <v>842</v>
      </c>
      <c r="J2283" s="0" t="n">
        <f aca="false">IF($BW2283&lt;&gt;"",$BW2283,"")</f>
        <v>2000</v>
      </c>
      <c r="K2283" s="0" t="n">
        <f aca="false">IF($BX2283&lt;&gt;"",$BX2283,"")</f>
        <v>2020</v>
      </c>
      <c r="L2283" s="0" t="n">
        <f aca="false">IF(AND(ISNUMBER($BW2283),ISNUMBER($BX2283)),($BW2283+$BX2283)/2,"")</f>
        <v>2010</v>
      </c>
      <c r="M2283" s="0" t="n">
        <f aca="false">IF($L2283&lt;&gt;"",$L2283,"")</f>
        <v>2010</v>
      </c>
      <c r="N2283" s="0" t="n">
        <f aca="false">IF(AND(ISNUMBER($BW2283),ISNUMBER($BX2283)),MIN(1,MAX(0,($BX2283-2016+1)/($BX2283-$BW2283+1))),"")</f>
        <v>0.238095238095238</v>
      </c>
      <c r="O2283" s="0" t="n">
        <f aca="false">IF(AND(ISNUMBER($BW2283),ISNUMBER($BX2283)),MIN(1,MAX(0,($BX2283-2017+1)/($BX2283-$BW2283+1))),"")</f>
        <v>0.19047619047619</v>
      </c>
      <c r="P2283" s="0" t="n">
        <f aca="false">IF(AND(ISNUMBER($BW2283),ISNUMBER($BX2283)),MIN(1,MAX(0,($BX2283-2018+1)/($BX2283-$BW2283+1))),"")</f>
        <v>0.142857142857143</v>
      </c>
      <c r="Q2283" s="0" t="n">
        <f aca="false">IF(AND(ISNUMBER($BW2283),ISNUMBER($BX2283)),MIN(1,MAX(0,($BX2283-2019+1)/($BX2283-$BW2283+1))),"")</f>
        <v>0.0952380952380952</v>
      </c>
      <c r="R2283" s="0" t="n">
        <f aca="false">IF(AND(ISNUMBER($BW2283),ISNUMBER($BX2283)),MIN(1,MAX(0,($BX2283-2016+1)/($BX2283-$BW2283+1))),"")</f>
        <v>0.238095238095238</v>
      </c>
      <c r="S2283" s="0" t="n">
        <f aca="false">IF($L2283&lt;&gt;"",IF($L2283&gt;=2015.5,1,0),"")</f>
        <v>0</v>
      </c>
      <c r="T2283" s="0" t="n">
        <f aca="false">IF($L2283&lt;&gt;"",IF($L2283&gt;=2016,1,0),"")</f>
        <v>0</v>
      </c>
      <c r="U2283" s="0" t="n">
        <f aca="false">IF(ISNUMBER($BX2283),IF($BX2283&gt;=2016,1,0),"")</f>
        <v>1</v>
      </c>
      <c r="V2283" s="0" t="n">
        <f aca="false">IF(ISNUMBER($BW2283),IF($BW2283&gt;=2016,1,0),"")</f>
        <v>0</v>
      </c>
      <c r="W2283" s="0" t="str">
        <f aca="false">IF(AND(ISNUMBER($BW2283),ISNUMBER($BX2283)),IF($BW2283&gt;=2016,"post-only",IF($BX2283&lt;2016,"pre-only","mixed")),"")</f>
        <v>mixed</v>
      </c>
      <c r="X2283" s="0" t="n">
        <f aca="false">IF(AND(ISNUMBER($BW2283),ISNUMBER($BX2283)),MIN(1,MAX(0,($BX2283-2017+1)/($BX2283-$BW2283+1))),"")</f>
        <v>0.19047619047619</v>
      </c>
      <c r="Y2283" s="0" t="n">
        <f aca="false">IF(AND(ISNUMBER($BW2283),ISNUMBER($BX2283)),MIN(1,MAX(0,($BX2283-2018+1)/($BX2283-$BW2283+1))),"")</f>
        <v>0.142857142857143</v>
      </c>
      <c r="Z2283" s="0" t="n">
        <f aca="false">IF(AND(ISNUMBER($BW2283),ISNUMBER($BX2283)),MIN(1,MAX(0,($BX2283-2019+1)/($BX2283-$BW2283+1))),"")</f>
        <v>0.0952380952380952</v>
      </c>
      <c r="AA2283" s="0" t="n">
        <f aca="false">IF(ISNUMBER($BX2283),IF($BX2283&gt;=2017,1,0),"")</f>
        <v>1</v>
      </c>
      <c r="AB2283" s="0" t="n">
        <f aca="false">IF(ISNUMBER($BX2283),IF($BX2283&gt;=2018,1,0),"")</f>
        <v>1</v>
      </c>
      <c r="AC2283" s="0" t="n">
        <f aca="false">IF(ISNUMBER($BX2283),IF($BX2283&gt;=2019,1,0),"")</f>
        <v>1</v>
      </c>
      <c r="AD2283" s="0" t="n">
        <f aca="false">IF($L2283&lt;&gt;"",IF($L2283&gt;2013,1,0),"")</f>
        <v>0</v>
      </c>
      <c r="AE2283" s="0" t="n">
        <f aca="false">IF($L2283&lt;&gt;"",1+IF($L2283&gt;2011,1,0)+IF($L2283&gt;2014,1,0),"")</f>
        <v>1</v>
      </c>
      <c r="AF2283" s="0" t="s">
        <v>87</v>
      </c>
      <c r="AG2283" s="0" t="s">
        <v>88</v>
      </c>
      <c r="AH2283" s="0" t="s">
        <v>89</v>
      </c>
      <c r="AI2283" s="0" t="s">
        <v>90</v>
      </c>
      <c r="AJ2283" s="0" t="s">
        <v>90</v>
      </c>
      <c r="AK2283" s="0" t="str">
        <f aca="false">IF(AND($CF2283&lt;&gt;"",IFERROR(INDEX(subsample_country_map!$B:$B,MATCH($CF2283,subsample_country_map!$A:$A,0)),"")&lt;&gt;""),INDEX(subsample_country_map!$B:$B,MATCH($CF2283,subsample_country_map!$A:$A,0)),INDEX(lookup!$AA:$AA,MATCH($A2283,lookup!$A:$A,0)))</f>
        <v>99_NCE</v>
      </c>
      <c r="AL2283" s="0" t="str">
        <f aca="false">IF(AND($CF2283&lt;&gt;"",IFERROR(INDEX(subsample_country_map!$C:$C,MATCH($CF2283,subsample_country_map!$A:$A,0)),"")&lt;&gt;""),INDEX(subsample_country_map!$C:$C,MATCH($CF2283,subsample_country_map!$A:$A,0)),INDEX(lookup!$AB:$AB,MATCH($A2283,lookup!$A:$A,0)))</f>
        <v>99_NCE</v>
      </c>
      <c r="AM2283" s="0" t="str">
        <f aca="false">IF(AND($CF2283&lt;&gt;"",IFERROR(INDEX(subsample_country_map!$D:$D,MATCH($CF2283,subsample_country_map!$A:$A,0)),"")&lt;&gt;""),INDEX(subsample_country_map!$D:$D,MATCH($CF2283,subsample_country_map!$A:$A,0)),INDEX(lookup!$AC:$AC,MATCH($A2283,lookup!$A:$A,0)))</f>
        <v>99_NCE</v>
      </c>
      <c r="AN2283" s="0" t="str">
        <f aca="false">IF(AND($CF2283&lt;&gt;"",IFERROR(INDEX(subsample_country_map!$E:$E,MATCH($CF2283,subsample_country_map!$A:$A,0)),"")&lt;&gt;""),INDEX(subsample_country_map!$E:$E,MATCH($CF2283,subsample_country_map!$A:$A,0)),INDEX(lookup!$AD:$AD,MATCH($A2283,lookup!$A:$A,0)))</f>
        <v>99_NCE</v>
      </c>
      <c r="AO2283" s="0" t="str">
        <f aca="false">INDEX(lookup!$Y:$Y,MATCH($A2283,lookup!$A:$A,0))</f>
        <v>1_not published</v>
      </c>
      <c r="AP2283" s="0" t="str">
        <f aca="false">INDEX(lookup!$Z:$Z,MATCH($A2283,lookup!$A:$A,0))</f>
        <v>99_NCE</v>
      </c>
      <c r="AQ2283" s="0" t="str">
        <f aca="false">INDEX(lookup!$W:$W,MATCH($A2283,lookup!$A:$A,0))</f>
        <v>1_fin/acc/econ</v>
      </c>
      <c r="AS2283" s="0" t="s">
        <v>91</v>
      </c>
      <c r="AT2283" s="0" t="s">
        <v>111</v>
      </c>
      <c r="AU2283" s="0" t="s">
        <v>93</v>
      </c>
      <c r="AV2283" s="0" t="s">
        <v>7581</v>
      </c>
      <c r="AY2283" s="0" t="s">
        <v>406</v>
      </c>
      <c r="BA2283" s="0" t="n">
        <v>9703</v>
      </c>
      <c r="BB2283" s="0" t="s">
        <v>95</v>
      </c>
      <c r="BC2283" s="0" t="s">
        <v>7576</v>
      </c>
      <c r="BD2283" s="0" t="s">
        <v>142</v>
      </c>
      <c r="BE2283" s="0" t="s">
        <v>98</v>
      </c>
      <c r="BI2283" s="0" t="s">
        <v>774</v>
      </c>
      <c r="BJ2283" s="0" t="s">
        <v>7405</v>
      </c>
      <c r="BK2283" s="0" t="s">
        <v>5959</v>
      </c>
      <c r="BL2283" s="0" t="s">
        <v>7582</v>
      </c>
      <c r="BM2283" s="0" t="s">
        <v>7578</v>
      </c>
      <c r="BN2283" s="0" t="s">
        <v>7384</v>
      </c>
      <c r="BO2283" s="0" t="s">
        <v>105</v>
      </c>
      <c r="BP2283" s="0" t="s">
        <v>7359</v>
      </c>
      <c r="BQ2283" s="0" t="s">
        <v>127</v>
      </c>
      <c r="BT2283" s="0" t="n">
        <v>0</v>
      </c>
      <c r="BU2283" s="0" t="s">
        <v>7363</v>
      </c>
      <c r="BW2283" s="0" t="n">
        <v>2000</v>
      </c>
      <c r="BX2283" s="0" t="n">
        <v>2020</v>
      </c>
      <c r="BY2283" s="0" t="s">
        <v>7364</v>
      </c>
      <c r="BZ2283" s="0" t="n">
        <v>2010</v>
      </c>
      <c r="CA2283" s="0" t="n">
        <v>0.238095238095238</v>
      </c>
      <c r="CB2283" s="0" t="n">
        <v>0</v>
      </c>
      <c r="CC2283" s="0" t="n">
        <v>1</v>
      </c>
      <c r="CD2283" s="0" t="n">
        <v>-0.0334090389845548</v>
      </c>
      <c r="CE2283" s="0" t="n">
        <v>1</v>
      </c>
    </row>
    <row r="2284" customFormat="false" ht="15" hidden="false" customHeight="false" outlineLevel="0" collapsed="false">
      <c r="A2284" s="0" t="s">
        <v>7359</v>
      </c>
      <c r="B2284" s="0" t="n">
        <v>3589</v>
      </c>
      <c r="C2284" s="0" t="n">
        <v>-0.071904453026167</v>
      </c>
      <c r="D2284" s="0" t="n">
        <v>9809</v>
      </c>
      <c r="E2284" s="0" t="n">
        <f aca="false">IF(ISNUMBER($BA2284),$BA2284,IF(AND(ISNUMBER($D2284),ISNUMBER($BW2284),ISNUMBER($BX2284)),$D2284*($BX2284-$BW2284+1),""))</f>
        <v>9809</v>
      </c>
      <c r="H2284" s="0" t="s">
        <v>118</v>
      </c>
      <c r="I2284" s="0" t="s">
        <v>842</v>
      </c>
      <c r="J2284" s="0" t="n">
        <f aca="false">IF($BW2284&lt;&gt;"",$BW2284,"")</f>
        <v>2000</v>
      </c>
      <c r="K2284" s="0" t="n">
        <f aca="false">IF($BX2284&lt;&gt;"",$BX2284,"")</f>
        <v>2020</v>
      </c>
      <c r="L2284" s="0" t="n">
        <f aca="false">IF(AND(ISNUMBER($BW2284),ISNUMBER($BX2284)),($BW2284+$BX2284)/2,"")</f>
        <v>2010</v>
      </c>
      <c r="M2284" s="0" t="n">
        <f aca="false">IF($L2284&lt;&gt;"",$L2284,"")</f>
        <v>2010</v>
      </c>
      <c r="N2284" s="0" t="n">
        <f aca="false">IF(AND(ISNUMBER($BW2284),ISNUMBER($BX2284)),MIN(1,MAX(0,($BX2284-2016+1)/($BX2284-$BW2284+1))),"")</f>
        <v>0.238095238095238</v>
      </c>
      <c r="O2284" s="0" t="n">
        <f aca="false">IF(AND(ISNUMBER($BW2284),ISNUMBER($BX2284)),MIN(1,MAX(0,($BX2284-2017+1)/($BX2284-$BW2284+1))),"")</f>
        <v>0.19047619047619</v>
      </c>
      <c r="P2284" s="0" t="n">
        <f aca="false">IF(AND(ISNUMBER($BW2284),ISNUMBER($BX2284)),MIN(1,MAX(0,($BX2284-2018+1)/($BX2284-$BW2284+1))),"")</f>
        <v>0.142857142857143</v>
      </c>
      <c r="Q2284" s="0" t="n">
        <f aca="false">IF(AND(ISNUMBER($BW2284),ISNUMBER($BX2284)),MIN(1,MAX(0,($BX2284-2019+1)/($BX2284-$BW2284+1))),"")</f>
        <v>0.0952380952380952</v>
      </c>
      <c r="R2284" s="0" t="n">
        <f aca="false">IF(AND(ISNUMBER($BW2284),ISNUMBER($BX2284)),MIN(1,MAX(0,($BX2284-2016+1)/($BX2284-$BW2284+1))),"")</f>
        <v>0.238095238095238</v>
      </c>
      <c r="S2284" s="0" t="n">
        <f aca="false">IF($L2284&lt;&gt;"",IF($L2284&gt;=2015.5,1,0),"")</f>
        <v>0</v>
      </c>
      <c r="T2284" s="0" t="n">
        <f aca="false">IF($L2284&lt;&gt;"",IF($L2284&gt;=2016,1,0),"")</f>
        <v>0</v>
      </c>
      <c r="U2284" s="0" t="n">
        <f aca="false">IF(ISNUMBER($BX2284),IF($BX2284&gt;=2016,1,0),"")</f>
        <v>1</v>
      </c>
      <c r="V2284" s="0" t="n">
        <f aca="false">IF(ISNUMBER($BW2284),IF($BW2284&gt;=2016,1,0),"")</f>
        <v>0</v>
      </c>
      <c r="W2284" s="0" t="str">
        <f aca="false">IF(AND(ISNUMBER($BW2284),ISNUMBER($BX2284)),IF($BW2284&gt;=2016,"post-only",IF($BX2284&lt;2016,"pre-only","mixed")),"")</f>
        <v>mixed</v>
      </c>
      <c r="X2284" s="0" t="n">
        <f aca="false">IF(AND(ISNUMBER($BW2284),ISNUMBER($BX2284)),MIN(1,MAX(0,($BX2284-2017+1)/($BX2284-$BW2284+1))),"")</f>
        <v>0.19047619047619</v>
      </c>
      <c r="Y2284" s="0" t="n">
        <f aca="false">IF(AND(ISNUMBER($BW2284),ISNUMBER($BX2284)),MIN(1,MAX(0,($BX2284-2018+1)/($BX2284-$BW2284+1))),"")</f>
        <v>0.142857142857143</v>
      </c>
      <c r="Z2284" s="0" t="n">
        <f aca="false">IF(AND(ISNUMBER($BW2284),ISNUMBER($BX2284)),MIN(1,MAX(0,($BX2284-2019+1)/($BX2284-$BW2284+1))),"")</f>
        <v>0.0952380952380952</v>
      </c>
      <c r="AA2284" s="0" t="n">
        <f aca="false">IF(ISNUMBER($BX2284),IF($BX2284&gt;=2017,1,0),"")</f>
        <v>1</v>
      </c>
      <c r="AB2284" s="0" t="n">
        <f aca="false">IF(ISNUMBER($BX2284),IF($BX2284&gt;=2018,1,0),"")</f>
        <v>1</v>
      </c>
      <c r="AC2284" s="0" t="n">
        <f aca="false">IF(ISNUMBER($BX2284),IF($BX2284&gt;=2019,1,0),"")</f>
        <v>1</v>
      </c>
      <c r="AD2284" s="0" t="n">
        <f aca="false">IF($L2284&lt;&gt;"",IF($L2284&gt;2013,1,0),"")</f>
        <v>0</v>
      </c>
      <c r="AE2284" s="0" t="n">
        <f aca="false">IF($L2284&lt;&gt;"",1+IF($L2284&gt;2011,1,0)+IF($L2284&gt;2014,1,0),"")</f>
        <v>1</v>
      </c>
      <c r="AF2284" s="0" t="s">
        <v>87</v>
      </c>
      <c r="AG2284" s="0" t="s">
        <v>88</v>
      </c>
      <c r="AH2284" s="0" t="s">
        <v>89</v>
      </c>
      <c r="AI2284" s="0" t="s">
        <v>90</v>
      </c>
      <c r="AJ2284" s="0" t="s">
        <v>90</v>
      </c>
      <c r="AK2284" s="0" t="str">
        <f aca="false">IF(AND($CF2284&lt;&gt;"",IFERROR(INDEX(subsample_country_map!$B:$B,MATCH($CF2284,subsample_country_map!$A:$A,0)),"")&lt;&gt;""),INDEX(subsample_country_map!$B:$B,MATCH($CF2284,subsample_country_map!$A:$A,0)),INDEX(lookup!$AA:$AA,MATCH($A2284,lookup!$A:$A,0)))</f>
        <v>99_NCE</v>
      </c>
      <c r="AL2284" s="0" t="str">
        <f aca="false">IF(AND($CF2284&lt;&gt;"",IFERROR(INDEX(subsample_country_map!$C:$C,MATCH($CF2284,subsample_country_map!$A:$A,0)),"")&lt;&gt;""),INDEX(subsample_country_map!$C:$C,MATCH($CF2284,subsample_country_map!$A:$A,0)),INDEX(lookup!$AB:$AB,MATCH($A2284,lookup!$A:$A,0)))</f>
        <v>99_NCE</v>
      </c>
      <c r="AM2284" s="0" t="str">
        <f aca="false">IF(AND($CF2284&lt;&gt;"",IFERROR(INDEX(subsample_country_map!$D:$D,MATCH($CF2284,subsample_country_map!$A:$A,0)),"")&lt;&gt;""),INDEX(subsample_country_map!$D:$D,MATCH($CF2284,subsample_country_map!$A:$A,0)),INDEX(lookup!$AC:$AC,MATCH($A2284,lookup!$A:$A,0)))</f>
        <v>99_NCE</v>
      </c>
      <c r="AN2284" s="0" t="str">
        <f aca="false">IF(AND($CF2284&lt;&gt;"",IFERROR(INDEX(subsample_country_map!$E:$E,MATCH($CF2284,subsample_country_map!$A:$A,0)),"")&lt;&gt;""),INDEX(subsample_country_map!$E:$E,MATCH($CF2284,subsample_country_map!$A:$A,0)),INDEX(lookup!$AD:$AD,MATCH($A2284,lookup!$A:$A,0)))</f>
        <v>99_NCE</v>
      </c>
      <c r="AO2284" s="0" t="str">
        <f aca="false">INDEX(lookup!$Y:$Y,MATCH($A2284,lookup!$A:$A,0))</f>
        <v>1_not published</v>
      </c>
      <c r="AP2284" s="0" t="str">
        <f aca="false">INDEX(lookup!$Z:$Z,MATCH($A2284,lookup!$A:$A,0))</f>
        <v>99_NCE</v>
      </c>
      <c r="AQ2284" s="0" t="str">
        <f aca="false">INDEX(lookup!$W:$W,MATCH($A2284,lookup!$A:$A,0))</f>
        <v>1_fin/acc/econ</v>
      </c>
      <c r="AS2284" s="0" t="s">
        <v>91</v>
      </c>
      <c r="AT2284" s="0" t="s">
        <v>111</v>
      </c>
      <c r="AU2284" s="0" t="s">
        <v>93</v>
      </c>
      <c r="AV2284" s="0" t="s">
        <v>2359</v>
      </c>
      <c r="AY2284" s="0" t="s">
        <v>2242</v>
      </c>
      <c r="BA2284" s="0" t="n">
        <v>9809</v>
      </c>
      <c r="BB2284" s="0" t="s">
        <v>95</v>
      </c>
      <c r="BC2284" s="0" t="s">
        <v>7576</v>
      </c>
      <c r="BD2284" s="0" t="s">
        <v>142</v>
      </c>
      <c r="BE2284" s="0" t="s">
        <v>98</v>
      </c>
      <c r="BI2284" s="0" t="s">
        <v>774</v>
      </c>
      <c r="BJ2284" s="0" t="s">
        <v>7407</v>
      </c>
      <c r="BK2284" s="0" t="s">
        <v>5959</v>
      </c>
      <c r="BL2284" s="0" t="s">
        <v>7583</v>
      </c>
      <c r="BM2284" s="0" t="s">
        <v>7580</v>
      </c>
      <c r="BN2284" s="0" t="s">
        <v>7384</v>
      </c>
      <c r="BO2284" s="0" t="s">
        <v>105</v>
      </c>
      <c r="BP2284" s="0" t="s">
        <v>7359</v>
      </c>
      <c r="BQ2284" s="0" t="s">
        <v>127</v>
      </c>
      <c r="BT2284" s="0" t="n">
        <v>0</v>
      </c>
      <c r="BU2284" s="0" t="s">
        <v>7363</v>
      </c>
      <c r="BW2284" s="0" t="n">
        <v>2000</v>
      </c>
      <c r="BX2284" s="0" t="n">
        <v>2020</v>
      </c>
      <c r="BY2284" s="0" t="s">
        <v>7364</v>
      </c>
      <c r="BZ2284" s="0" t="n">
        <v>2010</v>
      </c>
      <c r="CA2284" s="0" t="n">
        <v>0.238095238095238</v>
      </c>
      <c r="CB2284" s="0" t="n">
        <v>0</v>
      </c>
      <c r="CC2284" s="0" t="n">
        <v>1</v>
      </c>
      <c r="CD2284" s="0" t="n">
        <v>-0.0720287602157046</v>
      </c>
      <c r="CE2284" s="0" t="n">
        <v>1</v>
      </c>
    </row>
    <row r="2285" customFormat="false" ht="15" hidden="false" customHeight="false" outlineLevel="0" collapsed="false">
      <c r="A2285" s="0" t="s">
        <v>7359</v>
      </c>
      <c r="B2285" s="0" t="n">
        <v>3590</v>
      </c>
      <c r="C2285" s="0" t="n">
        <v>-0.024234511622942</v>
      </c>
      <c r="D2285" s="0" t="n">
        <v>9878</v>
      </c>
      <c r="E2285" s="0" t="n">
        <f aca="false">IF(ISNUMBER($BA2285),$BA2285,IF(AND(ISNUMBER($D2285),ISNUMBER($BW2285),ISNUMBER($BX2285)),$D2285*($BX2285-$BW2285+1),""))</f>
        <v>9878</v>
      </c>
      <c r="H2285" s="0" t="s">
        <v>118</v>
      </c>
      <c r="I2285" s="0" t="s">
        <v>842</v>
      </c>
      <c r="J2285" s="0" t="n">
        <f aca="false">IF($BW2285&lt;&gt;"",$BW2285,"")</f>
        <v>2000</v>
      </c>
      <c r="K2285" s="0" t="n">
        <f aca="false">IF($BX2285&lt;&gt;"",$BX2285,"")</f>
        <v>2020</v>
      </c>
      <c r="L2285" s="0" t="n">
        <f aca="false">IF(AND(ISNUMBER($BW2285),ISNUMBER($BX2285)),($BW2285+$BX2285)/2,"")</f>
        <v>2010</v>
      </c>
      <c r="M2285" s="0" t="n">
        <f aca="false">IF($L2285&lt;&gt;"",$L2285,"")</f>
        <v>2010</v>
      </c>
      <c r="N2285" s="0" t="n">
        <f aca="false">IF(AND(ISNUMBER($BW2285),ISNUMBER($BX2285)),MIN(1,MAX(0,($BX2285-2016+1)/($BX2285-$BW2285+1))),"")</f>
        <v>0.238095238095238</v>
      </c>
      <c r="O2285" s="0" t="n">
        <f aca="false">IF(AND(ISNUMBER($BW2285),ISNUMBER($BX2285)),MIN(1,MAX(0,($BX2285-2017+1)/($BX2285-$BW2285+1))),"")</f>
        <v>0.19047619047619</v>
      </c>
      <c r="P2285" s="0" t="n">
        <f aca="false">IF(AND(ISNUMBER($BW2285),ISNUMBER($BX2285)),MIN(1,MAX(0,($BX2285-2018+1)/($BX2285-$BW2285+1))),"")</f>
        <v>0.142857142857143</v>
      </c>
      <c r="Q2285" s="0" t="n">
        <f aca="false">IF(AND(ISNUMBER($BW2285),ISNUMBER($BX2285)),MIN(1,MAX(0,($BX2285-2019+1)/($BX2285-$BW2285+1))),"")</f>
        <v>0.0952380952380952</v>
      </c>
      <c r="R2285" s="0" t="n">
        <f aca="false">IF(AND(ISNUMBER($BW2285),ISNUMBER($BX2285)),MIN(1,MAX(0,($BX2285-2016+1)/($BX2285-$BW2285+1))),"")</f>
        <v>0.238095238095238</v>
      </c>
      <c r="S2285" s="0" t="n">
        <f aca="false">IF($L2285&lt;&gt;"",IF($L2285&gt;=2015.5,1,0),"")</f>
        <v>0</v>
      </c>
      <c r="T2285" s="0" t="n">
        <f aca="false">IF($L2285&lt;&gt;"",IF($L2285&gt;=2016,1,0),"")</f>
        <v>0</v>
      </c>
      <c r="U2285" s="0" t="n">
        <f aca="false">IF(ISNUMBER($BX2285),IF($BX2285&gt;=2016,1,0),"")</f>
        <v>1</v>
      </c>
      <c r="V2285" s="0" t="n">
        <f aca="false">IF(ISNUMBER($BW2285),IF($BW2285&gt;=2016,1,0),"")</f>
        <v>0</v>
      </c>
      <c r="W2285" s="0" t="str">
        <f aca="false">IF(AND(ISNUMBER($BW2285),ISNUMBER($BX2285)),IF($BW2285&gt;=2016,"post-only",IF($BX2285&lt;2016,"pre-only","mixed")),"")</f>
        <v>mixed</v>
      </c>
      <c r="X2285" s="0" t="n">
        <f aca="false">IF(AND(ISNUMBER($BW2285),ISNUMBER($BX2285)),MIN(1,MAX(0,($BX2285-2017+1)/($BX2285-$BW2285+1))),"")</f>
        <v>0.19047619047619</v>
      </c>
      <c r="Y2285" s="0" t="n">
        <f aca="false">IF(AND(ISNUMBER($BW2285),ISNUMBER($BX2285)),MIN(1,MAX(0,($BX2285-2018+1)/($BX2285-$BW2285+1))),"")</f>
        <v>0.142857142857143</v>
      </c>
      <c r="Z2285" s="0" t="n">
        <f aca="false">IF(AND(ISNUMBER($BW2285),ISNUMBER($BX2285)),MIN(1,MAX(0,($BX2285-2019+1)/($BX2285-$BW2285+1))),"")</f>
        <v>0.0952380952380952</v>
      </c>
      <c r="AA2285" s="0" t="n">
        <f aca="false">IF(ISNUMBER($BX2285),IF($BX2285&gt;=2017,1,0),"")</f>
        <v>1</v>
      </c>
      <c r="AB2285" s="0" t="n">
        <f aca="false">IF(ISNUMBER($BX2285),IF($BX2285&gt;=2018,1,0),"")</f>
        <v>1</v>
      </c>
      <c r="AC2285" s="0" t="n">
        <f aca="false">IF(ISNUMBER($BX2285),IF($BX2285&gt;=2019,1,0),"")</f>
        <v>1</v>
      </c>
      <c r="AD2285" s="0" t="n">
        <f aca="false">IF($L2285&lt;&gt;"",IF($L2285&gt;2013,1,0),"")</f>
        <v>0</v>
      </c>
      <c r="AE2285" s="0" t="n">
        <f aca="false">IF($L2285&lt;&gt;"",1+IF($L2285&gt;2011,1,0)+IF($L2285&gt;2014,1,0),"")</f>
        <v>1</v>
      </c>
      <c r="AF2285" s="0" t="s">
        <v>87</v>
      </c>
      <c r="AG2285" s="0" t="s">
        <v>88</v>
      </c>
      <c r="AH2285" s="0" t="s">
        <v>89</v>
      </c>
      <c r="AI2285" s="0" t="s">
        <v>90</v>
      </c>
      <c r="AJ2285" s="0" t="s">
        <v>90</v>
      </c>
      <c r="AK2285" s="0" t="str">
        <f aca="false">IF(AND($CF2285&lt;&gt;"",IFERROR(INDEX(subsample_country_map!$B:$B,MATCH($CF2285,subsample_country_map!$A:$A,0)),"")&lt;&gt;""),INDEX(subsample_country_map!$B:$B,MATCH($CF2285,subsample_country_map!$A:$A,0)),INDEX(lookup!$AA:$AA,MATCH($A2285,lookup!$A:$A,0)))</f>
        <v>99_NCE</v>
      </c>
      <c r="AL2285" s="0" t="str">
        <f aca="false">IF(AND($CF2285&lt;&gt;"",IFERROR(INDEX(subsample_country_map!$C:$C,MATCH($CF2285,subsample_country_map!$A:$A,0)),"")&lt;&gt;""),INDEX(subsample_country_map!$C:$C,MATCH($CF2285,subsample_country_map!$A:$A,0)),INDEX(lookup!$AB:$AB,MATCH($A2285,lookup!$A:$A,0)))</f>
        <v>99_NCE</v>
      </c>
      <c r="AM2285" s="0" t="str">
        <f aca="false">IF(AND($CF2285&lt;&gt;"",IFERROR(INDEX(subsample_country_map!$D:$D,MATCH($CF2285,subsample_country_map!$A:$A,0)),"")&lt;&gt;""),INDEX(subsample_country_map!$D:$D,MATCH($CF2285,subsample_country_map!$A:$A,0)),INDEX(lookup!$AC:$AC,MATCH($A2285,lookup!$A:$A,0)))</f>
        <v>99_NCE</v>
      </c>
      <c r="AN2285" s="0" t="str">
        <f aca="false">IF(AND($CF2285&lt;&gt;"",IFERROR(INDEX(subsample_country_map!$E:$E,MATCH($CF2285,subsample_country_map!$A:$A,0)),"")&lt;&gt;""),INDEX(subsample_country_map!$E:$E,MATCH($CF2285,subsample_country_map!$A:$A,0)),INDEX(lookup!$AD:$AD,MATCH($A2285,lookup!$A:$A,0)))</f>
        <v>99_NCE</v>
      </c>
      <c r="AO2285" s="0" t="str">
        <f aca="false">INDEX(lookup!$Y:$Y,MATCH($A2285,lookup!$A:$A,0))</f>
        <v>1_not published</v>
      </c>
      <c r="AP2285" s="0" t="str">
        <f aca="false">INDEX(lookup!$Z:$Z,MATCH($A2285,lookup!$A:$A,0))</f>
        <v>99_NCE</v>
      </c>
      <c r="AQ2285" s="0" t="str">
        <f aca="false">INDEX(lookup!$W:$W,MATCH($A2285,lookup!$A:$A,0))</f>
        <v>1_fin/acc/econ</v>
      </c>
      <c r="AS2285" s="0" t="s">
        <v>91</v>
      </c>
      <c r="AT2285" s="0" t="s">
        <v>111</v>
      </c>
      <c r="AU2285" s="0" t="s">
        <v>93</v>
      </c>
      <c r="AV2285" s="0" t="s">
        <v>3206</v>
      </c>
      <c r="AY2285" s="0" t="s">
        <v>3988</v>
      </c>
      <c r="BA2285" s="0" t="n">
        <v>9878</v>
      </c>
      <c r="BB2285" s="0" t="s">
        <v>95</v>
      </c>
      <c r="BC2285" s="0" t="s">
        <v>7584</v>
      </c>
      <c r="BD2285" s="0" t="s">
        <v>142</v>
      </c>
      <c r="BE2285" s="0" t="s">
        <v>98</v>
      </c>
      <c r="BI2285" s="0" t="s">
        <v>774</v>
      </c>
      <c r="BJ2285" s="0" t="s">
        <v>7432</v>
      </c>
      <c r="BK2285" s="0" t="s">
        <v>5959</v>
      </c>
      <c r="BL2285" s="0" t="s">
        <v>7585</v>
      </c>
      <c r="BM2285" s="0" t="s">
        <v>7578</v>
      </c>
      <c r="BN2285" s="0" t="s">
        <v>104</v>
      </c>
      <c r="BO2285" s="0" t="s">
        <v>105</v>
      </c>
      <c r="BP2285" s="0" t="s">
        <v>7359</v>
      </c>
      <c r="BQ2285" s="0" t="s">
        <v>127</v>
      </c>
      <c r="BT2285" s="0" t="n">
        <v>0</v>
      </c>
      <c r="BU2285" s="0" t="s">
        <v>7363</v>
      </c>
      <c r="BW2285" s="0" t="n">
        <v>2000</v>
      </c>
      <c r="BX2285" s="0" t="n">
        <v>2020</v>
      </c>
      <c r="BY2285" s="0" t="s">
        <v>7364</v>
      </c>
      <c r="BZ2285" s="0" t="n">
        <v>2010</v>
      </c>
      <c r="CA2285" s="0" t="n">
        <v>0.238095238095238</v>
      </c>
      <c r="CB2285" s="0" t="n">
        <v>0</v>
      </c>
      <c r="CC2285" s="0" t="n">
        <v>1</v>
      </c>
      <c r="CD2285" s="0" t="n">
        <v>-0.0242392576983999</v>
      </c>
      <c r="CE2285" s="0" t="n">
        <v>1</v>
      </c>
    </row>
    <row r="2286" customFormat="false" ht="15" hidden="false" customHeight="false" outlineLevel="0" collapsed="false">
      <c r="A2286" s="0" t="s">
        <v>7359</v>
      </c>
      <c r="B2286" s="0" t="n">
        <v>3591</v>
      </c>
      <c r="C2286" s="0" t="n">
        <v>-0.0213293501045235</v>
      </c>
      <c r="D2286" s="0" t="n">
        <v>9878</v>
      </c>
      <c r="E2286" s="0" t="n">
        <f aca="false">IF(ISNUMBER($BA2286),$BA2286,IF(AND(ISNUMBER($D2286),ISNUMBER($BW2286),ISNUMBER($BX2286)),$D2286*($BX2286-$BW2286+1),""))</f>
        <v>9878</v>
      </c>
      <c r="H2286" s="0" t="s">
        <v>118</v>
      </c>
      <c r="I2286" s="0" t="s">
        <v>842</v>
      </c>
      <c r="J2286" s="0" t="n">
        <f aca="false">IF($BW2286&lt;&gt;"",$BW2286,"")</f>
        <v>2000</v>
      </c>
      <c r="K2286" s="0" t="n">
        <f aca="false">IF($BX2286&lt;&gt;"",$BX2286,"")</f>
        <v>2020</v>
      </c>
      <c r="L2286" s="0" t="n">
        <f aca="false">IF(AND(ISNUMBER($BW2286),ISNUMBER($BX2286)),($BW2286+$BX2286)/2,"")</f>
        <v>2010</v>
      </c>
      <c r="M2286" s="0" t="n">
        <f aca="false">IF($L2286&lt;&gt;"",$L2286,"")</f>
        <v>2010</v>
      </c>
      <c r="N2286" s="0" t="n">
        <f aca="false">IF(AND(ISNUMBER($BW2286),ISNUMBER($BX2286)),MIN(1,MAX(0,($BX2286-2016+1)/($BX2286-$BW2286+1))),"")</f>
        <v>0.238095238095238</v>
      </c>
      <c r="O2286" s="0" t="n">
        <f aca="false">IF(AND(ISNUMBER($BW2286),ISNUMBER($BX2286)),MIN(1,MAX(0,($BX2286-2017+1)/($BX2286-$BW2286+1))),"")</f>
        <v>0.19047619047619</v>
      </c>
      <c r="P2286" s="0" t="n">
        <f aca="false">IF(AND(ISNUMBER($BW2286),ISNUMBER($BX2286)),MIN(1,MAX(0,($BX2286-2018+1)/($BX2286-$BW2286+1))),"")</f>
        <v>0.142857142857143</v>
      </c>
      <c r="Q2286" s="0" t="n">
        <f aca="false">IF(AND(ISNUMBER($BW2286),ISNUMBER($BX2286)),MIN(1,MAX(0,($BX2286-2019+1)/($BX2286-$BW2286+1))),"")</f>
        <v>0.0952380952380952</v>
      </c>
      <c r="R2286" s="0" t="n">
        <f aca="false">IF(AND(ISNUMBER($BW2286),ISNUMBER($BX2286)),MIN(1,MAX(0,($BX2286-2016+1)/($BX2286-$BW2286+1))),"")</f>
        <v>0.238095238095238</v>
      </c>
      <c r="S2286" s="0" t="n">
        <f aca="false">IF($L2286&lt;&gt;"",IF($L2286&gt;=2015.5,1,0),"")</f>
        <v>0</v>
      </c>
      <c r="T2286" s="0" t="n">
        <f aca="false">IF($L2286&lt;&gt;"",IF($L2286&gt;=2016,1,0),"")</f>
        <v>0</v>
      </c>
      <c r="U2286" s="0" t="n">
        <f aca="false">IF(ISNUMBER($BX2286),IF($BX2286&gt;=2016,1,0),"")</f>
        <v>1</v>
      </c>
      <c r="V2286" s="0" t="n">
        <f aca="false">IF(ISNUMBER($BW2286),IF($BW2286&gt;=2016,1,0),"")</f>
        <v>0</v>
      </c>
      <c r="W2286" s="0" t="str">
        <f aca="false">IF(AND(ISNUMBER($BW2286),ISNUMBER($BX2286)),IF($BW2286&gt;=2016,"post-only",IF($BX2286&lt;2016,"pre-only","mixed")),"")</f>
        <v>mixed</v>
      </c>
      <c r="X2286" s="0" t="n">
        <f aca="false">IF(AND(ISNUMBER($BW2286),ISNUMBER($BX2286)),MIN(1,MAX(0,($BX2286-2017+1)/($BX2286-$BW2286+1))),"")</f>
        <v>0.19047619047619</v>
      </c>
      <c r="Y2286" s="0" t="n">
        <f aca="false">IF(AND(ISNUMBER($BW2286),ISNUMBER($BX2286)),MIN(1,MAX(0,($BX2286-2018+1)/($BX2286-$BW2286+1))),"")</f>
        <v>0.142857142857143</v>
      </c>
      <c r="Z2286" s="0" t="n">
        <f aca="false">IF(AND(ISNUMBER($BW2286),ISNUMBER($BX2286)),MIN(1,MAX(0,($BX2286-2019+1)/($BX2286-$BW2286+1))),"")</f>
        <v>0.0952380952380952</v>
      </c>
      <c r="AA2286" s="0" t="n">
        <f aca="false">IF(ISNUMBER($BX2286),IF($BX2286&gt;=2017,1,0),"")</f>
        <v>1</v>
      </c>
      <c r="AB2286" s="0" t="n">
        <f aca="false">IF(ISNUMBER($BX2286),IF($BX2286&gt;=2018,1,0),"")</f>
        <v>1</v>
      </c>
      <c r="AC2286" s="0" t="n">
        <f aca="false">IF(ISNUMBER($BX2286),IF($BX2286&gt;=2019,1,0),"")</f>
        <v>1</v>
      </c>
      <c r="AD2286" s="0" t="n">
        <f aca="false">IF($L2286&lt;&gt;"",IF($L2286&gt;2013,1,0),"")</f>
        <v>0</v>
      </c>
      <c r="AE2286" s="0" t="n">
        <f aca="false">IF($L2286&lt;&gt;"",1+IF($L2286&gt;2011,1,0)+IF($L2286&gt;2014,1,0),"")</f>
        <v>1</v>
      </c>
      <c r="AF2286" s="0" t="s">
        <v>87</v>
      </c>
      <c r="AG2286" s="0" t="s">
        <v>88</v>
      </c>
      <c r="AH2286" s="0" t="s">
        <v>89</v>
      </c>
      <c r="AI2286" s="0" t="s">
        <v>90</v>
      </c>
      <c r="AJ2286" s="0" t="s">
        <v>90</v>
      </c>
      <c r="AK2286" s="0" t="str">
        <f aca="false">IF(AND($CF2286&lt;&gt;"",IFERROR(INDEX(subsample_country_map!$B:$B,MATCH($CF2286,subsample_country_map!$A:$A,0)),"")&lt;&gt;""),INDEX(subsample_country_map!$B:$B,MATCH($CF2286,subsample_country_map!$A:$A,0)),INDEX(lookup!$AA:$AA,MATCH($A2286,lookup!$A:$A,0)))</f>
        <v>99_NCE</v>
      </c>
      <c r="AL2286" s="0" t="str">
        <f aca="false">IF(AND($CF2286&lt;&gt;"",IFERROR(INDEX(subsample_country_map!$C:$C,MATCH($CF2286,subsample_country_map!$A:$A,0)),"")&lt;&gt;""),INDEX(subsample_country_map!$C:$C,MATCH($CF2286,subsample_country_map!$A:$A,0)),INDEX(lookup!$AB:$AB,MATCH($A2286,lookup!$A:$A,0)))</f>
        <v>99_NCE</v>
      </c>
      <c r="AM2286" s="0" t="str">
        <f aca="false">IF(AND($CF2286&lt;&gt;"",IFERROR(INDEX(subsample_country_map!$D:$D,MATCH($CF2286,subsample_country_map!$A:$A,0)),"")&lt;&gt;""),INDEX(subsample_country_map!$D:$D,MATCH($CF2286,subsample_country_map!$A:$A,0)),INDEX(lookup!$AC:$AC,MATCH($A2286,lookup!$A:$A,0)))</f>
        <v>99_NCE</v>
      </c>
      <c r="AN2286" s="0" t="str">
        <f aca="false">IF(AND($CF2286&lt;&gt;"",IFERROR(INDEX(subsample_country_map!$E:$E,MATCH($CF2286,subsample_country_map!$A:$A,0)),"")&lt;&gt;""),INDEX(subsample_country_map!$E:$E,MATCH($CF2286,subsample_country_map!$A:$A,0)),INDEX(lookup!$AD:$AD,MATCH($A2286,lookup!$A:$A,0)))</f>
        <v>99_NCE</v>
      </c>
      <c r="AO2286" s="0" t="str">
        <f aca="false">INDEX(lookup!$Y:$Y,MATCH($A2286,lookup!$A:$A,0))</f>
        <v>1_not published</v>
      </c>
      <c r="AP2286" s="0" t="str">
        <f aca="false">INDEX(lookup!$Z:$Z,MATCH($A2286,lookup!$A:$A,0))</f>
        <v>99_NCE</v>
      </c>
      <c r="AQ2286" s="0" t="str">
        <f aca="false">INDEX(lookup!$W:$W,MATCH($A2286,lookup!$A:$A,0))</f>
        <v>1_fin/acc/econ</v>
      </c>
      <c r="AS2286" s="0" t="s">
        <v>91</v>
      </c>
      <c r="AT2286" s="0" t="s">
        <v>111</v>
      </c>
      <c r="AU2286" s="0" t="s">
        <v>93</v>
      </c>
      <c r="AV2286" s="0" t="s">
        <v>3206</v>
      </c>
      <c r="AY2286" s="0" t="s">
        <v>2699</v>
      </c>
      <c r="BA2286" s="0" t="n">
        <v>9878</v>
      </c>
      <c r="BB2286" s="0" t="s">
        <v>95</v>
      </c>
      <c r="BC2286" s="0" t="s">
        <v>7584</v>
      </c>
      <c r="BD2286" s="0" t="s">
        <v>142</v>
      </c>
      <c r="BE2286" s="0" t="s">
        <v>98</v>
      </c>
      <c r="BI2286" s="0" t="s">
        <v>774</v>
      </c>
      <c r="BJ2286" s="0" t="s">
        <v>7435</v>
      </c>
      <c r="BK2286" s="0" t="s">
        <v>5959</v>
      </c>
      <c r="BL2286" s="0" t="s">
        <v>7586</v>
      </c>
      <c r="BM2286" s="0" t="s">
        <v>7580</v>
      </c>
      <c r="BN2286" s="0" t="s">
        <v>104</v>
      </c>
      <c r="BO2286" s="0" t="s">
        <v>105</v>
      </c>
      <c r="BP2286" s="0" t="s">
        <v>7359</v>
      </c>
      <c r="BQ2286" s="0" t="s">
        <v>127</v>
      </c>
      <c r="BT2286" s="0" t="n">
        <v>0</v>
      </c>
      <c r="BU2286" s="0" t="s">
        <v>7363</v>
      </c>
      <c r="BW2286" s="0" t="n">
        <v>2000</v>
      </c>
      <c r="BX2286" s="0" t="n">
        <v>2020</v>
      </c>
      <c r="BY2286" s="0" t="s">
        <v>7364</v>
      </c>
      <c r="BZ2286" s="0" t="n">
        <v>2010</v>
      </c>
      <c r="CA2286" s="0" t="n">
        <v>0.238095238095238</v>
      </c>
      <c r="CB2286" s="0" t="n">
        <v>0</v>
      </c>
      <c r="CC2286" s="0" t="n">
        <v>1</v>
      </c>
      <c r="CD2286" s="0" t="n">
        <v>-0.0213325855209296</v>
      </c>
      <c r="CE2286" s="0" t="n">
        <v>1</v>
      </c>
    </row>
    <row r="2287" customFormat="false" ht="15" hidden="false" customHeight="false" outlineLevel="0" collapsed="false">
      <c r="A2287" s="0" t="s">
        <v>7359</v>
      </c>
      <c r="B2287" s="0" t="n">
        <v>3592</v>
      </c>
      <c r="C2287" s="0" t="n">
        <v>-0.071904453026167</v>
      </c>
      <c r="D2287" s="0" t="n">
        <v>9809</v>
      </c>
      <c r="E2287" s="0" t="n">
        <f aca="false">IF(ISNUMBER($BA2287),$BA2287,IF(AND(ISNUMBER($D2287),ISNUMBER($BW2287),ISNUMBER($BX2287)),$D2287*($BX2287-$BW2287+1),""))</f>
        <v>9809</v>
      </c>
      <c r="H2287" s="0" t="s">
        <v>118</v>
      </c>
      <c r="I2287" s="0" t="s">
        <v>842</v>
      </c>
      <c r="J2287" s="0" t="n">
        <f aca="false">IF($BW2287&lt;&gt;"",$BW2287,"")</f>
        <v>2000</v>
      </c>
      <c r="K2287" s="0" t="n">
        <f aca="false">IF($BX2287&lt;&gt;"",$BX2287,"")</f>
        <v>2020</v>
      </c>
      <c r="L2287" s="0" t="n">
        <f aca="false">IF(AND(ISNUMBER($BW2287),ISNUMBER($BX2287)),($BW2287+$BX2287)/2,"")</f>
        <v>2010</v>
      </c>
      <c r="M2287" s="0" t="n">
        <f aca="false">IF($L2287&lt;&gt;"",$L2287,"")</f>
        <v>2010</v>
      </c>
      <c r="N2287" s="0" t="n">
        <f aca="false">IF(AND(ISNUMBER($BW2287),ISNUMBER($BX2287)),MIN(1,MAX(0,($BX2287-2016+1)/($BX2287-$BW2287+1))),"")</f>
        <v>0.238095238095238</v>
      </c>
      <c r="O2287" s="0" t="n">
        <f aca="false">IF(AND(ISNUMBER($BW2287),ISNUMBER($BX2287)),MIN(1,MAX(0,($BX2287-2017+1)/($BX2287-$BW2287+1))),"")</f>
        <v>0.19047619047619</v>
      </c>
      <c r="P2287" s="0" t="n">
        <f aca="false">IF(AND(ISNUMBER($BW2287),ISNUMBER($BX2287)),MIN(1,MAX(0,($BX2287-2018+1)/($BX2287-$BW2287+1))),"")</f>
        <v>0.142857142857143</v>
      </c>
      <c r="Q2287" s="0" t="n">
        <f aca="false">IF(AND(ISNUMBER($BW2287),ISNUMBER($BX2287)),MIN(1,MAX(0,($BX2287-2019+1)/($BX2287-$BW2287+1))),"")</f>
        <v>0.0952380952380952</v>
      </c>
      <c r="R2287" s="0" t="n">
        <f aca="false">IF(AND(ISNUMBER($BW2287),ISNUMBER($BX2287)),MIN(1,MAX(0,($BX2287-2016+1)/($BX2287-$BW2287+1))),"")</f>
        <v>0.238095238095238</v>
      </c>
      <c r="S2287" s="0" t="n">
        <f aca="false">IF($L2287&lt;&gt;"",IF($L2287&gt;=2015.5,1,0),"")</f>
        <v>0</v>
      </c>
      <c r="T2287" s="0" t="n">
        <f aca="false">IF($L2287&lt;&gt;"",IF($L2287&gt;=2016,1,0),"")</f>
        <v>0</v>
      </c>
      <c r="U2287" s="0" t="n">
        <f aca="false">IF(ISNUMBER($BX2287),IF($BX2287&gt;=2016,1,0),"")</f>
        <v>1</v>
      </c>
      <c r="V2287" s="0" t="n">
        <f aca="false">IF(ISNUMBER($BW2287),IF($BW2287&gt;=2016,1,0),"")</f>
        <v>0</v>
      </c>
      <c r="W2287" s="0" t="str">
        <f aca="false">IF(AND(ISNUMBER($BW2287),ISNUMBER($BX2287)),IF($BW2287&gt;=2016,"post-only",IF($BX2287&lt;2016,"pre-only","mixed")),"")</f>
        <v>mixed</v>
      </c>
      <c r="X2287" s="0" t="n">
        <f aca="false">IF(AND(ISNUMBER($BW2287),ISNUMBER($BX2287)),MIN(1,MAX(0,($BX2287-2017+1)/($BX2287-$BW2287+1))),"")</f>
        <v>0.19047619047619</v>
      </c>
      <c r="Y2287" s="0" t="n">
        <f aca="false">IF(AND(ISNUMBER($BW2287),ISNUMBER($BX2287)),MIN(1,MAX(0,($BX2287-2018+1)/($BX2287-$BW2287+1))),"")</f>
        <v>0.142857142857143</v>
      </c>
      <c r="Z2287" s="0" t="n">
        <f aca="false">IF(AND(ISNUMBER($BW2287),ISNUMBER($BX2287)),MIN(1,MAX(0,($BX2287-2019+1)/($BX2287-$BW2287+1))),"")</f>
        <v>0.0952380952380952</v>
      </c>
      <c r="AA2287" s="0" t="n">
        <f aca="false">IF(ISNUMBER($BX2287),IF($BX2287&gt;=2017,1,0),"")</f>
        <v>1</v>
      </c>
      <c r="AB2287" s="0" t="n">
        <f aca="false">IF(ISNUMBER($BX2287),IF($BX2287&gt;=2018,1,0),"")</f>
        <v>1</v>
      </c>
      <c r="AC2287" s="0" t="n">
        <f aca="false">IF(ISNUMBER($BX2287),IF($BX2287&gt;=2019,1,0),"")</f>
        <v>1</v>
      </c>
      <c r="AD2287" s="0" t="n">
        <f aca="false">IF($L2287&lt;&gt;"",IF($L2287&gt;2013,1,0),"")</f>
        <v>0</v>
      </c>
      <c r="AE2287" s="0" t="n">
        <f aca="false">IF($L2287&lt;&gt;"",1+IF($L2287&gt;2011,1,0)+IF($L2287&gt;2014,1,0),"")</f>
        <v>1</v>
      </c>
      <c r="AF2287" s="0" t="s">
        <v>87</v>
      </c>
      <c r="AG2287" s="0" t="s">
        <v>88</v>
      </c>
      <c r="AH2287" s="0" t="s">
        <v>89</v>
      </c>
      <c r="AI2287" s="0" t="s">
        <v>90</v>
      </c>
      <c r="AJ2287" s="0" t="s">
        <v>90</v>
      </c>
      <c r="AK2287" s="0" t="str">
        <f aca="false">IF(AND($CF2287&lt;&gt;"",IFERROR(INDEX(subsample_country_map!$B:$B,MATCH($CF2287,subsample_country_map!$A:$A,0)),"")&lt;&gt;""),INDEX(subsample_country_map!$B:$B,MATCH($CF2287,subsample_country_map!$A:$A,0)),INDEX(lookup!$AA:$AA,MATCH($A2287,lookup!$A:$A,0)))</f>
        <v>99_NCE</v>
      </c>
      <c r="AL2287" s="0" t="str">
        <f aca="false">IF(AND($CF2287&lt;&gt;"",IFERROR(INDEX(subsample_country_map!$C:$C,MATCH($CF2287,subsample_country_map!$A:$A,0)),"")&lt;&gt;""),INDEX(subsample_country_map!$C:$C,MATCH($CF2287,subsample_country_map!$A:$A,0)),INDEX(lookup!$AB:$AB,MATCH($A2287,lookup!$A:$A,0)))</f>
        <v>99_NCE</v>
      </c>
      <c r="AM2287" s="0" t="str">
        <f aca="false">IF(AND($CF2287&lt;&gt;"",IFERROR(INDEX(subsample_country_map!$D:$D,MATCH($CF2287,subsample_country_map!$A:$A,0)),"")&lt;&gt;""),INDEX(subsample_country_map!$D:$D,MATCH($CF2287,subsample_country_map!$A:$A,0)),INDEX(lookup!$AC:$AC,MATCH($A2287,lookup!$A:$A,0)))</f>
        <v>99_NCE</v>
      </c>
      <c r="AN2287" s="0" t="str">
        <f aca="false">IF(AND($CF2287&lt;&gt;"",IFERROR(INDEX(subsample_country_map!$E:$E,MATCH($CF2287,subsample_country_map!$A:$A,0)),"")&lt;&gt;""),INDEX(subsample_country_map!$E:$E,MATCH($CF2287,subsample_country_map!$A:$A,0)),INDEX(lookup!$AD:$AD,MATCH($A2287,lookup!$A:$A,0)))</f>
        <v>99_NCE</v>
      </c>
      <c r="AO2287" s="0" t="str">
        <f aca="false">INDEX(lookup!$Y:$Y,MATCH($A2287,lookup!$A:$A,0))</f>
        <v>1_not published</v>
      </c>
      <c r="AP2287" s="0" t="str">
        <f aca="false">INDEX(lookup!$Z:$Z,MATCH($A2287,lookup!$A:$A,0))</f>
        <v>99_NCE</v>
      </c>
      <c r="AQ2287" s="0" t="str">
        <f aca="false">INDEX(lookup!$W:$W,MATCH($A2287,lookup!$A:$A,0))</f>
        <v>1_fin/acc/econ</v>
      </c>
      <c r="AS2287" s="0" t="s">
        <v>91</v>
      </c>
      <c r="AT2287" s="0" t="s">
        <v>111</v>
      </c>
      <c r="AU2287" s="0" t="s">
        <v>93</v>
      </c>
      <c r="AV2287" s="0" t="s">
        <v>7286</v>
      </c>
      <c r="AY2287" s="0" t="s">
        <v>2242</v>
      </c>
      <c r="BA2287" s="0" t="n">
        <v>9809</v>
      </c>
      <c r="BB2287" s="0" t="s">
        <v>95</v>
      </c>
      <c r="BC2287" s="0" t="s">
        <v>7584</v>
      </c>
      <c r="BD2287" s="0" t="s">
        <v>142</v>
      </c>
      <c r="BE2287" s="0" t="s">
        <v>98</v>
      </c>
      <c r="BI2287" s="0" t="s">
        <v>774</v>
      </c>
      <c r="BJ2287" s="0" t="s">
        <v>7438</v>
      </c>
      <c r="BK2287" s="0" t="s">
        <v>5959</v>
      </c>
      <c r="BL2287" s="0" t="s">
        <v>7587</v>
      </c>
      <c r="BM2287" s="0" t="s">
        <v>7578</v>
      </c>
      <c r="BN2287" s="0" t="s">
        <v>7384</v>
      </c>
      <c r="BO2287" s="0" t="s">
        <v>105</v>
      </c>
      <c r="BP2287" s="0" t="s">
        <v>7359</v>
      </c>
      <c r="BQ2287" s="0" t="s">
        <v>127</v>
      </c>
      <c r="BT2287" s="0" t="n">
        <v>0</v>
      </c>
      <c r="BU2287" s="0" t="s">
        <v>7363</v>
      </c>
      <c r="BW2287" s="0" t="n">
        <v>2000</v>
      </c>
      <c r="BX2287" s="0" t="n">
        <v>2020</v>
      </c>
      <c r="BY2287" s="0" t="s">
        <v>7364</v>
      </c>
      <c r="BZ2287" s="0" t="n">
        <v>2010</v>
      </c>
      <c r="CA2287" s="0" t="n">
        <v>0.238095238095238</v>
      </c>
      <c r="CB2287" s="0" t="n">
        <v>0</v>
      </c>
      <c r="CC2287" s="0" t="n">
        <v>1</v>
      </c>
      <c r="CD2287" s="0" t="n">
        <v>-0.0720287602157046</v>
      </c>
      <c r="CE2287" s="0" t="n">
        <v>1</v>
      </c>
    </row>
    <row r="2288" customFormat="false" ht="15" hidden="false" customHeight="false" outlineLevel="0" collapsed="false">
      <c r="A2288" s="0" t="s">
        <v>7359</v>
      </c>
      <c r="B2288" s="0" t="n">
        <v>3593</v>
      </c>
      <c r="C2288" s="0" t="n">
        <v>-0.071904453026167</v>
      </c>
      <c r="D2288" s="0" t="n">
        <v>9809</v>
      </c>
      <c r="E2288" s="0" t="n">
        <f aca="false">IF(ISNUMBER($BA2288),$BA2288,IF(AND(ISNUMBER($D2288),ISNUMBER($BW2288),ISNUMBER($BX2288)),$D2288*($BX2288-$BW2288+1),""))</f>
        <v>9809</v>
      </c>
      <c r="H2288" s="0" t="s">
        <v>118</v>
      </c>
      <c r="I2288" s="0" t="s">
        <v>842</v>
      </c>
      <c r="J2288" s="0" t="n">
        <f aca="false">IF($BW2288&lt;&gt;"",$BW2288,"")</f>
        <v>2000</v>
      </c>
      <c r="K2288" s="0" t="n">
        <f aca="false">IF($BX2288&lt;&gt;"",$BX2288,"")</f>
        <v>2020</v>
      </c>
      <c r="L2288" s="0" t="n">
        <f aca="false">IF(AND(ISNUMBER($BW2288),ISNUMBER($BX2288)),($BW2288+$BX2288)/2,"")</f>
        <v>2010</v>
      </c>
      <c r="M2288" s="0" t="n">
        <f aca="false">IF($L2288&lt;&gt;"",$L2288,"")</f>
        <v>2010</v>
      </c>
      <c r="N2288" s="0" t="n">
        <f aca="false">IF(AND(ISNUMBER($BW2288),ISNUMBER($BX2288)),MIN(1,MAX(0,($BX2288-2016+1)/($BX2288-$BW2288+1))),"")</f>
        <v>0.238095238095238</v>
      </c>
      <c r="O2288" s="0" t="n">
        <f aca="false">IF(AND(ISNUMBER($BW2288),ISNUMBER($BX2288)),MIN(1,MAX(0,($BX2288-2017+1)/($BX2288-$BW2288+1))),"")</f>
        <v>0.19047619047619</v>
      </c>
      <c r="P2288" s="0" t="n">
        <f aca="false">IF(AND(ISNUMBER($BW2288),ISNUMBER($BX2288)),MIN(1,MAX(0,($BX2288-2018+1)/($BX2288-$BW2288+1))),"")</f>
        <v>0.142857142857143</v>
      </c>
      <c r="Q2288" s="0" t="n">
        <f aca="false">IF(AND(ISNUMBER($BW2288),ISNUMBER($BX2288)),MIN(1,MAX(0,($BX2288-2019+1)/($BX2288-$BW2288+1))),"")</f>
        <v>0.0952380952380952</v>
      </c>
      <c r="R2288" s="0" t="n">
        <f aca="false">IF(AND(ISNUMBER($BW2288),ISNUMBER($BX2288)),MIN(1,MAX(0,($BX2288-2016+1)/($BX2288-$BW2288+1))),"")</f>
        <v>0.238095238095238</v>
      </c>
      <c r="S2288" s="0" t="n">
        <f aca="false">IF($L2288&lt;&gt;"",IF($L2288&gt;=2015.5,1,0),"")</f>
        <v>0</v>
      </c>
      <c r="T2288" s="0" t="n">
        <f aca="false">IF($L2288&lt;&gt;"",IF($L2288&gt;=2016,1,0),"")</f>
        <v>0</v>
      </c>
      <c r="U2288" s="0" t="n">
        <f aca="false">IF(ISNUMBER($BX2288),IF($BX2288&gt;=2016,1,0),"")</f>
        <v>1</v>
      </c>
      <c r="V2288" s="0" t="n">
        <f aca="false">IF(ISNUMBER($BW2288),IF($BW2288&gt;=2016,1,0),"")</f>
        <v>0</v>
      </c>
      <c r="W2288" s="0" t="str">
        <f aca="false">IF(AND(ISNUMBER($BW2288),ISNUMBER($BX2288)),IF($BW2288&gt;=2016,"post-only",IF($BX2288&lt;2016,"pre-only","mixed")),"")</f>
        <v>mixed</v>
      </c>
      <c r="X2288" s="0" t="n">
        <f aca="false">IF(AND(ISNUMBER($BW2288),ISNUMBER($BX2288)),MIN(1,MAX(0,($BX2288-2017+1)/($BX2288-$BW2288+1))),"")</f>
        <v>0.19047619047619</v>
      </c>
      <c r="Y2288" s="0" t="n">
        <f aca="false">IF(AND(ISNUMBER($BW2288),ISNUMBER($BX2288)),MIN(1,MAX(0,($BX2288-2018+1)/($BX2288-$BW2288+1))),"")</f>
        <v>0.142857142857143</v>
      </c>
      <c r="Z2288" s="0" t="n">
        <f aca="false">IF(AND(ISNUMBER($BW2288),ISNUMBER($BX2288)),MIN(1,MAX(0,($BX2288-2019+1)/($BX2288-$BW2288+1))),"")</f>
        <v>0.0952380952380952</v>
      </c>
      <c r="AA2288" s="0" t="n">
        <f aca="false">IF(ISNUMBER($BX2288),IF($BX2288&gt;=2017,1,0),"")</f>
        <v>1</v>
      </c>
      <c r="AB2288" s="0" t="n">
        <f aca="false">IF(ISNUMBER($BX2288),IF($BX2288&gt;=2018,1,0),"")</f>
        <v>1</v>
      </c>
      <c r="AC2288" s="0" t="n">
        <f aca="false">IF(ISNUMBER($BX2288),IF($BX2288&gt;=2019,1,0),"")</f>
        <v>1</v>
      </c>
      <c r="AD2288" s="0" t="n">
        <f aca="false">IF($L2288&lt;&gt;"",IF($L2288&gt;2013,1,0),"")</f>
        <v>0</v>
      </c>
      <c r="AE2288" s="0" t="n">
        <f aca="false">IF($L2288&lt;&gt;"",1+IF($L2288&gt;2011,1,0)+IF($L2288&gt;2014,1,0),"")</f>
        <v>1</v>
      </c>
      <c r="AF2288" s="0" t="s">
        <v>87</v>
      </c>
      <c r="AG2288" s="0" t="s">
        <v>88</v>
      </c>
      <c r="AH2288" s="0" t="s">
        <v>89</v>
      </c>
      <c r="AI2288" s="0" t="s">
        <v>90</v>
      </c>
      <c r="AJ2288" s="0" t="s">
        <v>90</v>
      </c>
      <c r="AK2288" s="0" t="str">
        <f aca="false">IF(AND($CF2288&lt;&gt;"",IFERROR(INDEX(subsample_country_map!$B:$B,MATCH($CF2288,subsample_country_map!$A:$A,0)),"")&lt;&gt;""),INDEX(subsample_country_map!$B:$B,MATCH($CF2288,subsample_country_map!$A:$A,0)),INDEX(lookup!$AA:$AA,MATCH($A2288,lookup!$A:$A,0)))</f>
        <v>99_NCE</v>
      </c>
      <c r="AL2288" s="0" t="str">
        <f aca="false">IF(AND($CF2288&lt;&gt;"",IFERROR(INDEX(subsample_country_map!$C:$C,MATCH($CF2288,subsample_country_map!$A:$A,0)),"")&lt;&gt;""),INDEX(subsample_country_map!$C:$C,MATCH($CF2288,subsample_country_map!$A:$A,0)),INDEX(lookup!$AB:$AB,MATCH($A2288,lookup!$A:$A,0)))</f>
        <v>99_NCE</v>
      </c>
      <c r="AM2288" s="0" t="str">
        <f aca="false">IF(AND($CF2288&lt;&gt;"",IFERROR(INDEX(subsample_country_map!$D:$D,MATCH($CF2288,subsample_country_map!$A:$A,0)),"")&lt;&gt;""),INDEX(subsample_country_map!$D:$D,MATCH($CF2288,subsample_country_map!$A:$A,0)),INDEX(lookup!$AC:$AC,MATCH($A2288,lookup!$A:$A,0)))</f>
        <v>99_NCE</v>
      </c>
      <c r="AN2288" s="0" t="str">
        <f aca="false">IF(AND($CF2288&lt;&gt;"",IFERROR(INDEX(subsample_country_map!$E:$E,MATCH($CF2288,subsample_country_map!$A:$A,0)),"")&lt;&gt;""),INDEX(subsample_country_map!$E:$E,MATCH($CF2288,subsample_country_map!$A:$A,0)),INDEX(lookup!$AD:$AD,MATCH($A2288,lookup!$A:$A,0)))</f>
        <v>99_NCE</v>
      </c>
      <c r="AO2288" s="0" t="str">
        <f aca="false">INDEX(lookup!$Y:$Y,MATCH($A2288,lookup!$A:$A,0))</f>
        <v>1_not published</v>
      </c>
      <c r="AP2288" s="0" t="str">
        <f aca="false">INDEX(lookup!$Z:$Z,MATCH($A2288,lookup!$A:$A,0))</f>
        <v>99_NCE</v>
      </c>
      <c r="AQ2288" s="0" t="str">
        <f aca="false">INDEX(lookup!$W:$W,MATCH($A2288,lookup!$A:$A,0))</f>
        <v>1_fin/acc/econ</v>
      </c>
      <c r="AS2288" s="0" t="s">
        <v>91</v>
      </c>
      <c r="AT2288" s="0" t="s">
        <v>111</v>
      </c>
      <c r="AU2288" s="0" t="s">
        <v>93</v>
      </c>
      <c r="AV2288" s="0" t="s">
        <v>7588</v>
      </c>
      <c r="AY2288" s="0" t="s">
        <v>2242</v>
      </c>
      <c r="BA2288" s="0" t="n">
        <v>9809</v>
      </c>
      <c r="BB2288" s="0" t="s">
        <v>95</v>
      </c>
      <c r="BC2288" s="0" t="s">
        <v>7584</v>
      </c>
      <c r="BD2288" s="0" t="s">
        <v>142</v>
      </c>
      <c r="BE2288" s="0" t="s">
        <v>98</v>
      </c>
      <c r="BI2288" s="0" t="s">
        <v>774</v>
      </c>
      <c r="BJ2288" s="0" t="s">
        <v>7441</v>
      </c>
      <c r="BK2288" s="0" t="s">
        <v>5959</v>
      </c>
      <c r="BL2288" s="0" t="s">
        <v>7589</v>
      </c>
      <c r="BM2288" s="0" t="s">
        <v>7580</v>
      </c>
      <c r="BN2288" s="0" t="s">
        <v>7384</v>
      </c>
      <c r="BO2288" s="0" t="s">
        <v>105</v>
      </c>
      <c r="BP2288" s="0" t="s">
        <v>7359</v>
      </c>
      <c r="BQ2288" s="0" t="s">
        <v>127</v>
      </c>
      <c r="BT2288" s="0" t="n">
        <v>0</v>
      </c>
      <c r="BU2288" s="0" t="s">
        <v>7363</v>
      </c>
      <c r="BW2288" s="0" t="n">
        <v>2000</v>
      </c>
      <c r="BX2288" s="0" t="n">
        <v>2020</v>
      </c>
      <c r="BY2288" s="0" t="s">
        <v>7364</v>
      </c>
      <c r="BZ2288" s="0" t="n">
        <v>2010</v>
      </c>
      <c r="CA2288" s="0" t="n">
        <v>0.238095238095238</v>
      </c>
      <c r="CB2288" s="0" t="n">
        <v>0</v>
      </c>
      <c r="CC2288" s="0" t="n">
        <v>1</v>
      </c>
      <c r="CD2288" s="0" t="n">
        <v>-0.0720287602157046</v>
      </c>
      <c r="CE2288" s="0" t="n">
        <v>1</v>
      </c>
    </row>
    <row r="2289" customFormat="false" ht="15" hidden="false" customHeight="false" outlineLevel="0" collapsed="false">
      <c r="A2289" s="0" t="s">
        <v>7590</v>
      </c>
      <c r="B2289" s="0" t="n">
        <v>3594</v>
      </c>
      <c r="C2289" s="0" t="n">
        <v>-0.0420141514298222</v>
      </c>
      <c r="D2289" s="0" t="n">
        <v>1521</v>
      </c>
      <c r="E2289" s="0" t="n">
        <f aca="false">IF(ISNUMBER($BA2289),$BA2289,IF(AND(ISNUMBER($D2289),ISNUMBER($BW2289),ISNUMBER($BX2289)),$D2289*($BX2289-$BW2289+1),""))</f>
        <v>4563</v>
      </c>
      <c r="H2289" s="0" t="s">
        <v>118</v>
      </c>
      <c r="I2289" s="0" t="s">
        <v>119</v>
      </c>
      <c r="J2289" s="0" t="n">
        <f aca="false">IF($BW2289&lt;&gt;"",$BW2289,"")</f>
        <v>2011</v>
      </c>
      <c r="K2289" s="0" t="n">
        <f aca="false">IF($BX2289&lt;&gt;"",$BX2289,"")</f>
        <v>2013</v>
      </c>
      <c r="L2289" s="0" t="n">
        <f aca="false">IF(AND(ISNUMBER($BW2289),ISNUMBER($BX2289)),($BW2289+$BX2289)/2,"")</f>
        <v>2012</v>
      </c>
      <c r="M2289" s="0" t="n">
        <f aca="false">IF($L2289&lt;&gt;"",$L2289,"")</f>
        <v>2012</v>
      </c>
      <c r="N2289" s="0" t="n">
        <f aca="false">IF(AND(ISNUMBER($BW2289),ISNUMBER($BX2289)),MIN(1,MAX(0,($BX2289-2016+1)/($BX2289-$BW2289+1))),"")</f>
        <v>0</v>
      </c>
      <c r="O2289" s="0" t="n">
        <f aca="false">IF(AND(ISNUMBER($BW2289),ISNUMBER($BX2289)),MIN(1,MAX(0,($BX2289-2017+1)/($BX2289-$BW2289+1))),"")</f>
        <v>0</v>
      </c>
      <c r="P2289" s="0" t="n">
        <f aca="false">IF(AND(ISNUMBER($BW2289),ISNUMBER($BX2289)),MIN(1,MAX(0,($BX2289-2018+1)/($BX2289-$BW2289+1))),"")</f>
        <v>0</v>
      </c>
      <c r="Q2289" s="0" t="n">
        <f aca="false">IF(AND(ISNUMBER($BW2289),ISNUMBER($BX2289)),MIN(1,MAX(0,($BX2289-2019+1)/($BX2289-$BW2289+1))),"")</f>
        <v>0</v>
      </c>
      <c r="R2289" s="0" t="n">
        <f aca="false">IF(AND(ISNUMBER($BW2289),ISNUMBER($BX2289)),MIN(1,MAX(0,($BX2289-2016+1)/($BX2289-$BW2289+1))),"")</f>
        <v>0</v>
      </c>
      <c r="S2289" s="0" t="n">
        <f aca="false">IF($L2289&lt;&gt;"",IF($L2289&gt;=2015.5,1,0),"")</f>
        <v>0</v>
      </c>
      <c r="T2289" s="0" t="n">
        <f aca="false">IF($L2289&lt;&gt;"",IF($L2289&gt;=2016,1,0),"")</f>
        <v>0</v>
      </c>
      <c r="U2289" s="0" t="n">
        <f aca="false">IF(ISNUMBER($BX2289),IF($BX2289&gt;=2016,1,0),"")</f>
        <v>0</v>
      </c>
      <c r="V2289" s="0" t="n">
        <f aca="false">IF(ISNUMBER($BW2289),IF($BW2289&gt;=2016,1,0),"")</f>
        <v>0</v>
      </c>
      <c r="W2289" s="0" t="str">
        <f aca="false">IF(AND(ISNUMBER($BW2289),ISNUMBER($BX2289)),IF($BW2289&gt;=2016,"post-only",IF($BX2289&lt;2016,"pre-only","mixed")),"")</f>
        <v>pre-only</v>
      </c>
      <c r="X2289" s="0" t="n">
        <f aca="false">IF(AND(ISNUMBER($BW2289),ISNUMBER($BX2289)),MIN(1,MAX(0,($BX2289-2017+1)/($BX2289-$BW2289+1))),"")</f>
        <v>0</v>
      </c>
      <c r="Y2289" s="0" t="n">
        <f aca="false">IF(AND(ISNUMBER($BW2289),ISNUMBER($BX2289)),MIN(1,MAX(0,($BX2289-2018+1)/($BX2289-$BW2289+1))),"")</f>
        <v>0</v>
      </c>
      <c r="Z2289" s="0" t="n">
        <f aca="false">IF(AND(ISNUMBER($BW2289),ISNUMBER($BX2289)),MIN(1,MAX(0,($BX2289-2019+1)/($BX2289-$BW2289+1))),"")</f>
        <v>0</v>
      </c>
      <c r="AA2289" s="0" t="n">
        <f aca="false">IF(ISNUMBER($BX2289),IF($BX2289&gt;=2017,1,0),"")</f>
        <v>0</v>
      </c>
      <c r="AB2289" s="0" t="n">
        <f aca="false">IF(ISNUMBER($BX2289),IF($BX2289&gt;=2018,1,0),"")</f>
        <v>0</v>
      </c>
      <c r="AC2289" s="0" t="n">
        <f aca="false">IF(ISNUMBER($BX2289),IF($BX2289&gt;=2019,1,0),"")</f>
        <v>0</v>
      </c>
      <c r="AD2289" s="0" t="n">
        <f aca="false">IF($L2289&lt;&gt;"",IF($L2289&gt;2013,1,0),"")</f>
        <v>0</v>
      </c>
      <c r="AE2289" s="0" t="n">
        <f aca="false">IF($L2289&lt;&gt;"",1+IF($L2289&gt;2011,1,0)+IF($L2289&gt;2014,1,0),"")</f>
        <v>2</v>
      </c>
      <c r="AF2289" s="0" t="s">
        <v>761</v>
      </c>
      <c r="AG2289" s="0" t="s">
        <v>88</v>
      </c>
      <c r="AH2289" s="0" t="s">
        <v>89</v>
      </c>
      <c r="AI2289" s="0" t="s">
        <v>497</v>
      </c>
      <c r="AJ2289" s="0" t="s">
        <v>497</v>
      </c>
      <c r="AK2289" s="0" t="str">
        <f aca="false">IF(AND($CF2289&lt;&gt;"",IFERROR(INDEX(subsample_country_map!$B:$B,MATCH($CF2289,subsample_country_map!$A:$A,0)),"")&lt;&gt;""),INDEX(subsample_country_map!$B:$B,MATCH($CF2289,subsample_country_map!$A:$A,0)),INDEX(lookup!$AA:$AA,MATCH($A2289,lookup!$A:$A,0)))</f>
        <v>1_US</v>
      </c>
      <c r="AL2289" s="0" t="str">
        <f aca="false">IF(AND($CF2289&lt;&gt;"",IFERROR(INDEX(subsample_country_map!$C:$C,MATCH($CF2289,subsample_country_map!$A:$A,0)),"")&lt;&gt;""),INDEX(subsample_country_map!$C:$C,MATCH($CF2289,subsample_country_map!$A:$A,0)),INDEX(lookup!$AB:$AB,MATCH($A2289,lookup!$A:$A,0)))</f>
        <v>1_developed</v>
      </c>
      <c r="AM2289" s="0" t="str">
        <f aca="false">IF(AND($CF2289&lt;&gt;"",IFERROR(INDEX(subsample_country_map!$D:$D,MATCH($CF2289,subsample_country_map!$A:$A,0)),"")&lt;&gt;""),INDEX(subsample_country_map!$D:$D,MATCH($CF2289,subsample_country_map!$A:$A,0)),INDEX(lookup!$AC:$AC,MATCH($A2289,lookup!$A:$A,0)))</f>
        <v>1_western</v>
      </c>
      <c r="AN2289" s="0" t="str">
        <f aca="false">IF(AND($CF2289&lt;&gt;"",IFERROR(INDEX(subsample_country_map!$E:$E,MATCH($CF2289,subsample_country_map!$A:$A,0)),"")&lt;&gt;""),INDEX(subsample_country_map!$E:$E,MATCH($CF2289,subsample_country_map!$A:$A,0)),INDEX(lookup!$AD:$AD,MATCH($A2289,lookup!$A:$A,0)))</f>
        <v>1_common law</v>
      </c>
      <c r="AO2289" s="0" t="str">
        <f aca="false">INDEX(lookup!$Y:$Y,MATCH($A2289,lookup!$A:$A,0))</f>
        <v>0_published</v>
      </c>
      <c r="AP2289" s="0" t="str">
        <f aca="false">INDEX(lookup!$Z:$Z,MATCH($A2289,lookup!$A:$A,0))</f>
        <v>0_VHB low</v>
      </c>
      <c r="AQ2289" s="0" t="str">
        <f aca="false">INDEX(lookup!$W:$W,MATCH($A2289,lookup!$A:$A,0))</f>
        <v>2_sust</v>
      </c>
      <c r="AS2289" s="0" t="s">
        <v>91</v>
      </c>
      <c r="AT2289" s="0" t="s">
        <v>111</v>
      </c>
      <c r="AU2289" s="0" t="s">
        <v>93</v>
      </c>
      <c r="AV2289" s="0" t="s">
        <v>4331</v>
      </c>
      <c r="AX2289" s="0" t="s">
        <v>6921</v>
      </c>
      <c r="BA2289" s="0" t="s">
        <v>95</v>
      </c>
      <c r="BB2289" s="0" t="s">
        <v>96</v>
      </c>
      <c r="BC2289" s="0" t="s">
        <v>7591</v>
      </c>
      <c r="BD2289" s="0" t="s">
        <v>7592</v>
      </c>
      <c r="BE2289" s="0" t="s">
        <v>98</v>
      </c>
      <c r="BI2289" s="0" t="s">
        <v>99</v>
      </c>
      <c r="BJ2289" s="0" t="s">
        <v>7593</v>
      </c>
      <c r="BK2289" s="0" t="s">
        <v>209</v>
      </c>
      <c r="BL2289" s="0" t="s">
        <v>7594</v>
      </c>
      <c r="BM2289" s="0" t="s">
        <v>7595</v>
      </c>
      <c r="BN2289" s="0" t="s">
        <v>7596</v>
      </c>
      <c r="BO2289" s="0" t="s">
        <v>769</v>
      </c>
      <c r="BP2289" s="0" t="s">
        <v>7590</v>
      </c>
      <c r="BQ2289" s="0" t="s">
        <v>127</v>
      </c>
      <c r="BT2289" s="0" t="n">
        <v>0</v>
      </c>
      <c r="BU2289" s="0" t="s">
        <v>7597</v>
      </c>
      <c r="BW2289" s="0" t="n">
        <v>2011</v>
      </c>
      <c r="BX2289" s="0" t="n">
        <v>2013</v>
      </c>
      <c r="BY2289" s="0" t="s">
        <v>771</v>
      </c>
      <c r="BZ2289" s="0" t="n">
        <v>2012</v>
      </c>
      <c r="CA2289" s="0" t="n">
        <v>0</v>
      </c>
      <c r="CB2289" s="0" t="n">
        <v>0</v>
      </c>
      <c r="CC2289" s="0" t="n">
        <v>0</v>
      </c>
      <c r="CD2289" s="0" t="n">
        <v>-0.0420388986167248</v>
      </c>
      <c r="CE2289" s="0" t="n">
        <v>1</v>
      </c>
    </row>
    <row r="2290" customFormat="false" ht="15" hidden="false" customHeight="false" outlineLevel="0" collapsed="false">
      <c r="A2290" s="0" t="s">
        <v>7590</v>
      </c>
      <c r="B2290" s="0" t="n">
        <v>3595</v>
      </c>
      <c r="C2290" s="0" t="n">
        <v>-0.0353624841393769</v>
      </c>
      <c r="D2290" s="0" t="n">
        <v>1521</v>
      </c>
      <c r="E2290" s="0" t="n">
        <f aca="false">IF(ISNUMBER($BA2290),$BA2290,IF(AND(ISNUMBER($D2290),ISNUMBER($BW2290),ISNUMBER($BX2290)),$D2290*($BX2290-$BW2290+1),""))</f>
        <v>4563</v>
      </c>
      <c r="H2290" s="0" t="s">
        <v>118</v>
      </c>
      <c r="I2290" s="0" t="s">
        <v>119</v>
      </c>
      <c r="J2290" s="0" t="n">
        <f aca="false">IF($BW2290&lt;&gt;"",$BW2290,"")</f>
        <v>2011</v>
      </c>
      <c r="K2290" s="0" t="n">
        <f aca="false">IF($BX2290&lt;&gt;"",$BX2290,"")</f>
        <v>2013</v>
      </c>
      <c r="L2290" s="0" t="n">
        <f aca="false">IF(AND(ISNUMBER($BW2290),ISNUMBER($BX2290)),($BW2290+$BX2290)/2,"")</f>
        <v>2012</v>
      </c>
      <c r="M2290" s="0" t="n">
        <f aca="false">IF($L2290&lt;&gt;"",$L2290,"")</f>
        <v>2012</v>
      </c>
      <c r="N2290" s="0" t="n">
        <f aca="false">IF(AND(ISNUMBER($BW2290),ISNUMBER($BX2290)),MIN(1,MAX(0,($BX2290-2016+1)/($BX2290-$BW2290+1))),"")</f>
        <v>0</v>
      </c>
      <c r="O2290" s="0" t="n">
        <f aca="false">IF(AND(ISNUMBER($BW2290),ISNUMBER($BX2290)),MIN(1,MAX(0,($BX2290-2017+1)/($BX2290-$BW2290+1))),"")</f>
        <v>0</v>
      </c>
      <c r="P2290" s="0" t="n">
        <f aca="false">IF(AND(ISNUMBER($BW2290),ISNUMBER($BX2290)),MIN(1,MAX(0,($BX2290-2018+1)/($BX2290-$BW2290+1))),"")</f>
        <v>0</v>
      </c>
      <c r="Q2290" s="0" t="n">
        <f aca="false">IF(AND(ISNUMBER($BW2290),ISNUMBER($BX2290)),MIN(1,MAX(0,($BX2290-2019+1)/($BX2290-$BW2290+1))),"")</f>
        <v>0</v>
      </c>
      <c r="R2290" s="0" t="n">
        <f aca="false">IF(AND(ISNUMBER($BW2290),ISNUMBER($BX2290)),MIN(1,MAX(0,($BX2290-2016+1)/($BX2290-$BW2290+1))),"")</f>
        <v>0</v>
      </c>
      <c r="S2290" s="0" t="n">
        <f aca="false">IF($L2290&lt;&gt;"",IF($L2290&gt;=2015.5,1,0),"")</f>
        <v>0</v>
      </c>
      <c r="T2290" s="0" t="n">
        <f aca="false">IF($L2290&lt;&gt;"",IF($L2290&gt;=2016,1,0),"")</f>
        <v>0</v>
      </c>
      <c r="U2290" s="0" t="n">
        <f aca="false">IF(ISNUMBER($BX2290),IF($BX2290&gt;=2016,1,0),"")</f>
        <v>0</v>
      </c>
      <c r="V2290" s="0" t="n">
        <f aca="false">IF(ISNUMBER($BW2290),IF($BW2290&gt;=2016,1,0),"")</f>
        <v>0</v>
      </c>
      <c r="W2290" s="0" t="str">
        <f aca="false">IF(AND(ISNUMBER($BW2290),ISNUMBER($BX2290)),IF($BW2290&gt;=2016,"post-only",IF($BX2290&lt;2016,"pre-only","mixed")),"")</f>
        <v>pre-only</v>
      </c>
      <c r="X2290" s="0" t="n">
        <f aca="false">IF(AND(ISNUMBER($BW2290),ISNUMBER($BX2290)),MIN(1,MAX(0,($BX2290-2017+1)/($BX2290-$BW2290+1))),"")</f>
        <v>0</v>
      </c>
      <c r="Y2290" s="0" t="n">
        <f aca="false">IF(AND(ISNUMBER($BW2290),ISNUMBER($BX2290)),MIN(1,MAX(0,($BX2290-2018+1)/($BX2290-$BW2290+1))),"")</f>
        <v>0</v>
      </c>
      <c r="Z2290" s="0" t="n">
        <f aca="false">IF(AND(ISNUMBER($BW2290),ISNUMBER($BX2290)),MIN(1,MAX(0,($BX2290-2019+1)/($BX2290-$BW2290+1))),"")</f>
        <v>0</v>
      </c>
      <c r="AA2290" s="0" t="n">
        <f aca="false">IF(ISNUMBER($BX2290),IF($BX2290&gt;=2017,1,0),"")</f>
        <v>0</v>
      </c>
      <c r="AB2290" s="0" t="n">
        <f aca="false">IF(ISNUMBER($BX2290),IF($BX2290&gt;=2018,1,0),"")</f>
        <v>0</v>
      </c>
      <c r="AC2290" s="0" t="n">
        <f aca="false">IF(ISNUMBER($BX2290),IF($BX2290&gt;=2019,1,0),"")</f>
        <v>0</v>
      </c>
      <c r="AD2290" s="0" t="n">
        <f aca="false">IF($L2290&lt;&gt;"",IF($L2290&gt;2013,1,0),"")</f>
        <v>0</v>
      </c>
      <c r="AE2290" s="0" t="n">
        <f aca="false">IF($L2290&lt;&gt;"",1+IF($L2290&gt;2011,1,0)+IF($L2290&gt;2014,1,0),"")</f>
        <v>2</v>
      </c>
      <c r="AF2290" s="0" t="s">
        <v>761</v>
      </c>
      <c r="AG2290" s="0" t="s">
        <v>88</v>
      </c>
      <c r="AH2290" s="0" t="s">
        <v>89</v>
      </c>
      <c r="AI2290" s="0" t="s">
        <v>497</v>
      </c>
      <c r="AJ2290" s="0" t="s">
        <v>497</v>
      </c>
      <c r="AK2290" s="0" t="str">
        <f aca="false">IF(AND($CF2290&lt;&gt;"",IFERROR(INDEX(subsample_country_map!$B:$B,MATCH($CF2290,subsample_country_map!$A:$A,0)),"")&lt;&gt;""),INDEX(subsample_country_map!$B:$B,MATCH($CF2290,subsample_country_map!$A:$A,0)),INDEX(lookup!$AA:$AA,MATCH($A2290,lookup!$A:$A,0)))</f>
        <v>1_US</v>
      </c>
      <c r="AL2290" s="0" t="str">
        <f aca="false">IF(AND($CF2290&lt;&gt;"",IFERROR(INDEX(subsample_country_map!$C:$C,MATCH($CF2290,subsample_country_map!$A:$A,0)),"")&lt;&gt;""),INDEX(subsample_country_map!$C:$C,MATCH($CF2290,subsample_country_map!$A:$A,0)),INDEX(lookup!$AB:$AB,MATCH($A2290,lookup!$A:$A,0)))</f>
        <v>1_developed</v>
      </c>
      <c r="AM2290" s="0" t="str">
        <f aca="false">IF(AND($CF2290&lt;&gt;"",IFERROR(INDEX(subsample_country_map!$D:$D,MATCH($CF2290,subsample_country_map!$A:$A,0)),"")&lt;&gt;""),INDEX(subsample_country_map!$D:$D,MATCH($CF2290,subsample_country_map!$A:$A,0)),INDEX(lookup!$AC:$AC,MATCH($A2290,lookup!$A:$A,0)))</f>
        <v>1_western</v>
      </c>
      <c r="AN2290" s="0" t="str">
        <f aca="false">IF(AND($CF2290&lt;&gt;"",IFERROR(INDEX(subsample_country_map!$E:$E,MATCH($CF2290,subsample_country_map!$A:$A,0)),"")&lt;&gt;""),INDEX(subsample_country_map!$E:$E,MATCH($CF2290,subsample_country_map!$A:$A,0)),INDEX(lookup!$AD:$AD,MATCH($A2290,lookup!$A:$A,0)))</f>
        <v>1_common law</v>
      </c>
      <c r="AO2290" s="0" t="str">
        <f aca="false">INDEX(lookup!$Y:$Y,MATCH($A2290,lookup!$A:$A,0))</f>
        <v>0_published</v>
      </c>
      <c r="AP2290" s="0" t="str">
        <f aca="false">INDEX(lookup!$Z:$Z,MATCH($A2290,lookup!$A:$A,0))</f>
        <v>0_VHB low</v>
      </c>
      <c r="AQ2290" s="0" t="str">
        <f aca="false">INDEX(lookup!$W:$W,MATCH($A2290,lookup!$A:$A,0))</f>
        <v>2_sust</v>
      </c>
      <c r="AS2290" s="0" t="s">
        <v>91</v>
      </c>
      <c r="AT2290" s="0" t="s">
        <v>111</v>
      </c>
      <c r="AU2290" s="0" t="s">
        <v>93</v>
      </c>
      <c r="AV2290" s="0" t="s">
        <v>7598</v>
      </c>
      <c r="AX2290" s="0" t="s">
        <v>7599</v>
      </c>
      <c r="BA2290" s="0" t="s">
        <v>95</v>
      </c>
      <c r="BB2290" s="0" t="s">
        <v>96</v>
      </c>
      <c r="BC2290" s="0" t="s">
        <v>7591</v>
      </c>
      <c r="BD2290" s="0" t="s">
        <v>7592</v>
      </c>
      <c r="BE2290" s="0" t="s">
        <v>98</v>
      </c>
      <c r="BI2290" s="0" t="s">
        <v>99</v>
      </c>
      <c r="BJ2290" s="0" t="s">
        <v>7600</v>
      </c>
      <c r="BK2290" s="0" t="s">
        <v>209</v>
      </c>
      <c r="BL2290" s="0" t="s">
        <v>7601</v>
      </c>
      <c r="BM2290" s="0" t="s">
        <v>7595</v>
      </c>
      <c r="BN2290" s="0" t="s">
        <v>7602</v>
      </c>
      <c r="BO2290" s="0" t="s">
        <v>769</v>
      </c>
      <c r="BP2290" s="0" t="s">
        <v>7590</v>
      </c>
      <c r="BQ2290" s="0" t="s">
        <v>127</v>
      </c>
      <c r="BT2290" s="0" t="n">
        <v>0</v>
      </c>
      <c r="BU2290" s="0" t="s">
        <v>7597</v>
      </c>
      <c r="BW2290" s="0" t="n">
        <v>2011</v>
      </c>
      <c r="BX2290" s="0" t="n">
        <v>2013</v>
      </c>
      <c r="BY2290" s="0" t="s">
        <v>771</v>
      </c>
      <c r="BZ2290" s="0" t="n">
        <v>2012</v>
      </c>
      <c r="CA2290" s="0" t="n">
        <v>0</v>
      </c>
      <c r="CB2290" s="0" t="n">
        <v>0</v>
      </c>
      <c r="CC2290" s="0" t="n">
        <v>0</v>
      </c>
      <c r="CD2290" s="0" t="n">
        <v>-0.0353772355334073</v>
      </c>
      <c r="CE2290" s="0" t="n">
        <v>1</v>
      </c>
    </row>
    <row r="2291" customFormat="false" ht="15" hidden="false" customHeight="false" outlineLevel="0" collapsed="false">
      <c r="A2291" s="0" t="s">
        <v>7590</v>
      </c>
      <c r="B2291" s="0" t="n">
        <v>3596</v>
      </c>
      <c r="C2291" s="0" t="n">
        <v>-0.0386889606628037</v>
      </c>
      <c r="D2291" s="0" t="n">
        <v>1521</v>
      </c>
      <c r="E2291" s="0" t="n">
        <f aca="false">IF(ISNUMBER($BA2291),$BA2291,IF(AND(ISNUMBER($D2291),ISNUMBER($BW2291),ISNUMBER($BX2291)),$D2291*($BX2291-$BW2291+1),""))</f>
        <v>4563</v>
      </c>
      <c r="H2291" s="0" t="s">
        <v>118</v>
      </c>
      <c r="I2291" s="0" t="s">
        <v>119</v>
      </c>
      <c r="J2291" s="0" t="n">
        <f aca="false">IF($BW2291&lt;&gt;"",$BW2291,"")</f>
        <v>2011</v>
      </c>
      <c r="K2291" s="0" t="n">
        <f aca="false">IF($BX2291&lt;&gt;"",$BX2291,"")</f>
        <v>2013</v>
      </c>
      <c r="L2291" s="0" t="n">
        <f aca="false">IF(AND(ISNUMBER($BW2291),ISNUMBER($BX2291)),($BW2291+$BX2291)/2,"")</f>
        <v>2012</v>
      </c>
      <c r="M2291" s="0" t="n">
        <f aca="false">IF($L2291&lt;&gt;"",$L2291,"")</f>
        <v>2012</v>
      </c>
      <c r="N2291" s="0" t="n">
        <f aca="false">IF(AND(ISNUMBER($BW2291),ISNUMBER($BX2291)),MIN(1,MAX(0,($BX2291-2016+1)/($BX2291-$BW2291+1))),"")</f>
        <v>0</v>
      </c>
      <c r="O2291" s="0" t="n">
        <f aca="false">IF(AND(ISNUMBER($BW2291),ISNUMBER($BX2291)),MIN(1,MAX(0,($BX2291-2017+1)/($BX2291-$BW2291+1))),"")</f>
        <v>0</v>
      </c>
      <c r="P2291" s="0" t="n">
        <f aca="false">IF(AND(ISNUMBER($BW2291),ISNUMBER($BX2291)),MIN(1,MAX(0,($BX2291-2018+1)/($BX2291-$BW2291+1))),"")</f>
        <v>0</v>
      </c>
      <c r="Q2291" s="0" t="n">
        <f aca="false">IF(AND(ISNUMBER($BW2291),ISNUMBER($BX2291)),MIN(1,MAX(0,($BX2291-2019+1)/($BX2291-$BW2291+1))),"")</f>
        <v>0</v>
      </c>
      <c r="R2291" s="0" t="n">
        <f aca="false">IF(AND(ISNUMBER($BW2291),ISNUMBER($BX2291)),MIN(1,MAX(0,($BX2291-2016+1)/($BX2291-$BW2291+1))),"")</f>
        <v>0</v>
      </c>
      <c r="S2291" s="0" t="n">
        <f aca="false">IF($L2291&lt;&gt;"",IF($L2291&gt;=2015.5,1,0),"")</f>
        <v>0</v>
      </c>
      <c r="T2291" s="0" t="n">
        <f aca="false">IF($L2291&lt;&gt;"",IF($L2291&gt;=2016,1,0),"")</f>
        <v>0</v>
      </c>
      <c r="U2291" s="0" t="n">
        <f aca="false">IF(ISNUMBER($BX2291),IF($BX2291&gt;=2016,1,0),"")</f>
        <v>0</v>
      </c>
      <c r="V2291" s="0" t="n">
        <f aca="false">IF(ISNUMBER($BW2291),IF($BW2291&gt;=2016,1,0),"")</f>
        <v>0</v>
      </c>
      <c r="W2291" s="0" t="str">
        <f aca="false">IF(AND(ISNUMBER($BW2291),ISNUMBER($BX2291)),IF($BW2291&gt;=2016,"post-only",IF($BX2291&lt;2016,"pre-only","mixed")),"")</f>
        <v>pre-only</v>
      </c>
      <c r="X2291" s="0" t="n">
        <f aca="false">IF(AND(ISNUMBER($BW2291),ISNUMBER($BX2291)),MIN(1,MAX(0,($BX2291-2017+1)/($BX2291-$BW2291+1))),"")</f>
        <v>0</v>
      </c>
      <c r="Y2291" s="0" t="n">
        <f aca="false">IF(AND(ISNUMBER($BW2291),ISNUMBER($BX2291)),MIN(1,MAX(0,($BX2291-2018+1)/($BX2291-$BW2291+1))),"")</f>
        <v>0</v>
      </c>
      <c r="Z2291" s="0" t="n">
        <f aca="false">IF(AND(ISNUMBER($BW2291),ISNUMBER($BX2291)),MIN(1,MAX(0,($BX2291-2019+1)/($BX2291-$BW2291+1))),"")</f>
        <v>0</v>
      </c>
      <c r="AA2291" s="0" t="n">
        <f aca="false">IF(ISNUMBER($BX2291),IF($BX2291&gt;=2017,1,0),"")</f>
        <v>0</v>
      </c>
      <c r="AB2291" s="0" t="n">
        <f aca="false">IF(ISNUMBER($BX2291),IF($BX2291&gt;=2018,1,0),"")</f>
        <v>0</v>
      </c>
      <c r="AC2291" s="0" t="n">
        <f aca="false">IF(ISNUMBER($BX2291),IF($BX2291&gt;=2019,1,0),"")</f>
        <v>0</v>
      </c>
      <c r="AD2291" s="0" t="n">
        <f aca="false">IF($L2291&lt;&gt;"",IF($L2291&gt;2013,1,0),"")</f>
        <v>0</v>
      </c>
      <c r="AE2291" s="0" t="n">
        <f aca="false">IF($L2291&lt;&gt;"",1+IF($L2291&gt;2011,1,0)+IF($L2291&gt;2014,1,0),"")</f>
        <v>2</v>
      </c>
      <c r="AF2291" s="0" t="s">
        <v>761</v>
      </c>
      <c r="AG2291" s="0" t="s">
        <v>88</v>
      </c>
      <c r="AH2291" s="0" t="s">
        <v>89</v>
      </c>
      <c r="AI2291" s="0" t="s">
        <v>497</v>
      </c>
      <c r="AJ2291" s="0" t="s">
        <v>497</v>
      </c>
      <c r="AK2291" s="0" t="str">
        <f aca="false">IF(AND($CF2291&lt;&gt;"",IFERROR(INDEX(subsample_country_map!$B:$B,MATCH($CF2291,subsample_country_map!$A:$A,0)),"")&lt;&gt;""),INDEX(subsample_country_map!$B:$B,MATCH($CF2291,subsample_country_map!$A:$A,0)),INDEX(lookup!$AA:$AA,MATCH($A2291,lookup!$A:$A,0)))</f>
        <v>1_US</v>
      </c>
      <c r="AL2291" s="0" t="str">
        <f aca="false">IF(AND($CF2291&lt;&gt;"",IFERROR(INDEX(subsample_country_map!$C:$C,MATCH($CF2291,subsample_country_map!$A:$A,0)),"")&lt;&gt;""),INDEX(subsample_country_map!$C:$C,MATCH($CF2291,subsample_country_map!$A:$A,0)),INDEX(lookup!$AB:$AB,MATCH($A2291,lookup!$A:$A,0)))</f>
        <v>1_developed</v>
      </c>
      <c r="AM2291" s="0" t="str">
        <f aca="false">IF(AND($CF2291&lt;&gt;"",IFERROR(INDEX(subsample_country_map!$D:$D,MATCH($CF2291,subsample_country_map!$A:$A,0)),"")&lt;&gt;""),INDEX(subsample_country_map!$D:$D,MATCH($CF2291,subsample_country_map!$A:$A,0)),INDEX(lookup!$AC:$AC,MATCH($A2291,lookup!$A:$A,0)))</f>
        <v>1_western</v>
      </c>
      <c r="AN2291" s="0" t="str">
        <f aca="false">IF(AND($CF2291&lt;&gt;"",IFERROR(INDEX(subsample_country_map!$E:$E,MATCH($CF2291,subsample_country_map!$A:$A,0)),"")&lt;&gt;""),INDEX(subsample_country_map!$E:$E,MATCH($CF2291,subsample_country_map!$A:$A,0)),INDEX(lookup!$AD:$AD,MATCH($A2291,lookup!$A:$A,0)))</f>
        <v>1_common law</v>
      </c>
      <c r="AO2291" s="0" t="str">
        <f aca="false">INDEX(lookup!$Y:$Y,MATCH($A2291,lookup!$A:$A,0))</f>
        <v>0_published</v>
      </c>
      <c r="AP2291" s="0" t="str">
        <f aca="false">INDEX(lookup!$Z:$Z,MATCH($A2291,lookup!$A:$A,0))</f>
        <v>0_VHB low</v>
      </c>
      <c r="AQ2291" s="0" t="str">
        <f aca="false">INDEX(lookup!$W:$W,MATCH($A2291,lookup!$A:$A,0))</f>
        <v>2_sust</v>
      </c>
      <c r="AS2291" s="0" t="s">
        <v>91</v>
      </c>
      <c r="AT2291" s="0" t="s">
        <v>111</v>
      </c>
      <c r="AU2291" s="0" t="s">
        <v>93</v>
      </c>
      <c r="AV2291" s="0" t="s">
        <v>7603</v>
      </c>
      <c r="AX2291" s="0" t="s">
        <v>4721</v>
      </c>
      <c r="BA2291" s="0" t="s">
        <v>95</v>
      </c>
      <c r="BB2291" s="0" t="s">
        <v>96</v>
      </c>
      <c r="BC2291" s="0" t="s">
        <v>7591</v>
      </c>
      <c r="BD2291" s="0" t="s">
        <v>7592</v>
      </c>
      <c r="BE2291" s="0" t="s">
        <v>98</v>
      </c>
      <c r="BI2291" s="0" t="s">
        <v>604</v>
      </c>
      <c r="BJ2291" s="0" t="s">
        <v>7604</v>
      </c>
      <c r="BK2291" s="0" t="s">
        <v>460</v>
      </c>
      <c r="BL2291" s="0" t="s">
        <v>7605</v>
      </c>
      <c r="BM2291" s="0" t="s">
        <v>7595</v>
      </c>
      <c r="BN2291" s="0" t="s">
        <v>7606</v>
      </c>
      <c r="BO2291" s="0" t="s">
        <v>769</v>
      </c>
      <c r="BP2291" s="0" t="s">
        <v>7590</v>
      </c>
      <c r="BQ2291" s="0" t="s">
        <v>127</v>
      </c>
      <c r="BT2291" s="0" t="n">
        <v>0</v>
      </c>
      <c r="BU2291" s="0" t="s">
        <v>7597</v>
      </c>
      <c r="BW2291" s="0" t="n">
        <v>2011</v>
      </c>
      <c r="BX2291" s="0" t="n">
        <v>2013</v>
      </c>
      <c r="BY2291" s="0" t="s">
        <v>771</v>
      </c>
      <c r="BZ2291" s="0" t="n">
        <v>2012</v>
      </c>
      <c r="CA2291" s="0" t="n">
        <v>0</v>
      </c>
      <c r="CB2291" s="0" t="n">
        <v>0</v>
      </c>
      <c r="CC2291" s="0" t="n">
        <v>0</v>
      </c>
      <c r="CD2291" s="0" t="n">
        <v>-0.0387082816902272</v>
      </c>
      <c r="CE2291" s="0" t="n">
        <v>1</v>
      </c>
    </row>
    <row r="2292" customFormat="false" ht="15" hidden="false" customHeight="false" outlineLevel="0" collapsed="false">
      <c r="A2292" s="0" t="s">
        <v>7590</v>
      </c>
      <c r="B2292" s="0" t="n">
        <v>3597</v>
      </c>
      <c r="C2292" s="0" t="n">
        <v>-0.045593562297675</v>
      </c>
      <c r="D2292" s="0" t="n">
        <v>1521</v>
      </c>
      <c r="E2292" s="0" t="n">
        <f aca="false">IF(ISNUMBER($BA2292),$BA2292,IF(AND(ISNUMBER($D2292),ISNUMBER($BW2292),ISNUMBER($BX2292)),$D2292*($BX2292-$BW2292+1),""))</f>
        <v>4563</v>
      </c>
      <c r="H2292" s="0" t="s">
        <v>118</v>
      </c>
      <c r="I2292" s="0" t="s">
        <v>119</v>
      </c>
      <c r="J2292" s="0" t="n">
        <f aca="false">IF($BW2292&lt;&gt;"",$BW2292,"")</f>
        <v>2011</v>
      </c>
      <c r="K2292" s="0" t="n">
        <f aca="false">IF($BX2292&lt;&gt;"",$BX2292,"")</f>
        <v>2013</v>
      </c>
      <c r="L2292" s="0" t="n">
        <f aca="false">IF(AND(ISNUMBER($BW2292),ISNUMBER($BX2292)),($BW2292+$BX2292)/2,"")</f>
        <v>2012</v>
      </c>
      <c r="M2292" s="0" t="n">
        <f aca="false">IF($L2292&lt;&gt;"",$L2292,"")</f>
        <v>2012</v>
      </c>
      <c r="N2292" s="0" t="n">
        <f aca="false">IF(AND(ISNUMBER($BW2292),ISNUMBER($BX2292)),MIN(1,MAX(0,($BX2292-2016+1)/($BX2292-$BW2292+1))),"")</f>
        <v>0</v>
      </c>
      <c r="O2292" s="0" t="n">
        <f aca="false">IF(AND(ISNUMBER($BW2292),ISNUMBER($BX2292)),MIN(1,MAX(0,($BX2292-2017+1)/($BX2292-$BW2292+1))),"")</f>
        <v>0</v>
      </c>
      <c r="P2292" s="0" t="n">
        <f aca="false">IF(AND(ISNUMBER($BW2292),ISNUMBER($BX2292)),MIN(1,MAX(0,($BX2292-2018+1)/($BX2292-$BW2292+1))),"")</f>
        <v>0</v>
      </c>
      <c r="Q2292" s="0" t="n">
        <f aca="false">IF(AND(ISNUMBER($BW2292),ISNUMBER($BX2292)),MIN(1,MAX(0,($BX2292-2019+1)/($BX2292-$BW2292+1))),"")</f>
        <v>0</v>
      </c>
      <c r="R2292" s="0" t="n">
        <f aca="false">IF(AND(ISNUMBER($BW2292),ISNUMBER($BX2292)),MIN(1,MAX(0,($BX2292-2016+1)/($BX2292-$BW2292+1))),"")</f>
        <v>0</v>
      </c>
      <c r="S2292" s="0" t="n">
        <f aca="false">IF($L2292&lt;&gt;"",IF($L2292&gt;=2015.5,1,0),"")</f>
        <v>0</v>
      </c>
      <c r="T2292" s="0" t="n">
        <f aca="false">IF($L2292&lt;&gt;"",IF($L2292&gt;=2016,1,0),"")</f>
        <v>0</v>
      </c>
      <c r="U2292" s="0" t="n">
        <f aca="false">IF(ISNUMBER($BX2292),IF($BX2292&gt;=2016,1,0),"")</f>
        <v>0</v>
      </c>
      <c r="V2292" s="0" t="n">
        <f aca="false">IF(ISNUMBER($BW2292),IF($BW2292&gt;=2016,1,0),"")</f>
        <v>0</v>
      </c>
      <c r="W2292" s="0" t="str">
        <f aca="false">IF(AND(ISNUMBER($BW2292),ISNUMBER($BX2292)),IF($BW2292&gt;=2016,"post-only",IF($BX2292&lt;2016,"pre-only","mixed")),"")</f>
        <v>pre-only</v>
      </c>
      <c r="X2292" s="0" t="n">
        <f aca="false">IF(AND(ISNUMBER($BW2292),ISNUMBER($BX2292)),MIN(1,MAX(0,($BX2292-2017+1)/($BX2292-$BW2292+1))),"")</f>
        <v>0</v>
      </c>
      <c r="Y2292" s="0" t="n">
        <f aca="false">IF(AND(ISNUMBER($BW2292),ISNUMBER($BX2292)),MIN(1,MAX(0,($BX2292-2018+1)/($BX2292-$BW2292+1))),"")</f>
        <v>0</v>
      </c>
      <c r="Z2292" s="0" t="n">
        <f aca="false">IF(AND(ISNUMBER($BW2292),ISNUMBER($BX2292)),MIN(1,MAX(0,($BX2292-2019+1)/($BX2292-$BW2292+1))),"")</f>
        <v>0</v>
      </c>
      <c r="AA2292" s="0" t="n">
        <f aca="false">IF(ISNUMBER($BX2292),IF($BX2292&gt;=2017,1,0),"")</f>
        <v>0</v>
      </c>
      <c r="AB2292" s="0" t="n">
        <f aca="false">IF(ISNUMBER($BX2292),IF($BX2292&gt;=2018,1,0),"")</f>
        <v>0</v>
      </c>
      <c r="AC2292" s="0" t="n">
        <f aca="false">IF(ISNUMBER($BX2292),IF($BX2292&gt;=2019,1,0),"")</f>
        <v>0</v>
      </c>
      <c r="AD2292" s="0" t="n">
        <f aca="false">IF($L2292&lt;&gt;"",IF($L2292&gt;2013,1,0),"")</f>
        <v>0</v>
      </c>
      <c r="AE2292" s="0" t="n">
        <f aca="false">IF($L2292&lt;&gt;"",1+IF($L2292&gt;2011,1,0)+IF($L2292&gt;2014,1,0),"")</f>
        <v>2</v>
      </c>
      <c r="AF2292" s="0" t="s">
        <v>761</v>
      </c>
      <c r="AG2292" s="0" t="s">
        <v>88</v>
      </c>
      <c r="AH2292" s="0" t="s">
        <v>89</v>
      </c>
      <c r="AI2292" s="0" t="s">
        <v>497</v>
      </c>
      <c r="AJ2292" s="0" t="s">
        <v>497</v>
      </c>
      <c r="AK2292" s="0" t="str">
        <f aca="false">IF(AND($CF2292&lt;&gt;"",IFERROR(INDEX(subsample_country_map!$B:$B,MATCH($CF2292,subsample_country_map!$A:$A,0)),"")&lt;&gt;""),INDEX(subsample_country_map!$B:$B,MATCH($CF2292,subsample_country_map!$A:$A,0)),INDEX(lookup!$AA:$AA,MATCH($A2292,lookup!$A:$A,0)))</f>
        <v>1_US</v>
      </c>
      <c r="AL2292" s="0" t="str">
        <f aca="false">IF(AND($CF2292&lt;&gt;"",IFERROR(INDEX(subsample_country_map!$C:$C,MATCH($CF2292,subsample_country_map!$A:$A,0)),"")&lt;&gt;""),INDEX(subsample_country_map!$C:$C,MATCH($CF2292,subsample_country_map!$A:$A,0)),INDEX(lookup!$AB:$AB,MATCH($A2292,lookup!$A:$A,0)))</f>
        <v>1_developed</v>
      </c>
      <c r="AM2292" s="0" t="str">
        <f aca="false">IF(AND($CF2292&lt;&gt;"",IFERROR(INDEX(subsample_country_map!$D:$D,MATCH($CF2292,subsample_country_map!$A:$A,0)),"")&lt;&gt;""),INDEX(subsample_country_map!$D:$D,MATCH($CF2292,subsample_country_map!$A:$A,0)),INDEX(lookup!$AC:$AC,MATCH($A2292,lookup!$A:$A,0)))</f>
        <v>1_western</v>
      </c>
      <c r="AN2292" s="0" t="str">
        <f aca="false">IF(AND($CF2292&lt;&gt;"",IFERROR(INDEX(subsample_country_map!$E:$E,MATCH($CF2292,subsample_country_map!$A:$A,0)),"")&lt;&gt;""),INDEX(subsample_country_map!$E:$E,MATCH($CF2292,subsample_country_map!$A:$A,0)),INDEX(lookup!$AD:$AD,MATCH($A2292,lookup!$A:$A,0)))</f>
        <v>1_common law</v>
      </c>
      <c r="AO2292" s="0" t="str">
        <f aca="false">INDEX(lookup!$Y:$Y,MATCH($A2292,lookup!$A:$A,0))</f>
        <v>0_published</v>
      </c>
      <c r="AP2292" s="0" t="str">
        <f aca="false">INDEX(lookup!$Z:$Z,MATCH($A2292,lookup!$A:$A,0))</f>
        <v>0_VHB low</v>
      </c>
      <c r="AQ2292" s="0" t="str">
        <f aca="false">INDEX(lookup!$W:$W,MATCH($A2292,lookup!$A:$A,0))</f>
        <v>2_sust</v>
      </c>
      <c r="AS2292" s="0" t="s">
        <v>91</v>
      </c>
      <c r="AT2292" s="0" t="s">
        <v>111</v>
      </c>
      <c r="AU2292" s="0" t="s">
        <v>93</v>
      </c>
      <c r="AV2292" s="0" t="s">
        <v>7607</v>
      </c>
      <c r="AX2292" s="0" t="s">
        <v>476</v>
      </c>
      <c r="BA2292" s="0" t="s">
        <v>95</v>
      </c>
      <c r="BB2292" s="0" t="s">
        <v>96</v>
      </c>
      <c r="BC2292" s="0" t="s">
        <v>7591</v>
      </c>
      <c r="BD2292" s="0" t="s">
        <v>7592</v>
      </c>
      <c r="BE2292" s="0" t="s">
        <v>98</v>
      </c>
      <c r="BI2292" s="0" t="s">
        <v>604</v>
      </c>
      <c r="BJ2292" s="0" t="s">
        <v>7608</v>
      </c>
      <c r="BK2292" s="0" t="s">
        <v>460</v>
      </c>
      <c r="BL2292" s="0" t="s">
        <v>7609</v>
      </c>
      <c r="BM2292" s="0" t="s">
        <v>7595</v>
      </c>
      <c r="BN2292" s="0" t="s">
        <v>7610</v>
      </c>
      <c r="BO2292" s="0" t="s">
        <v>769</v>
      </c>
      <c r="BP2292" s="0" t="s">
        <v>7590</v>
      </c>
      <c r="BQ2292" s="0" t="s">
        <v>127</v>
      </c>
      <c r="BT2292" s="0" t="n">
        <v>0</v>
      </c>
      <c r="BU2292" s="0" t="s">
        <v>7597</v>
      </c>
      <c r="BW2292" s="0" t="n">
        <v>2011</v>
      </c>
      <c r="BX2292" s="0" t="n">
        <v>2013</v>
      </c>
      <c r="BY2292" s="0" t="s">
        <v>771</v>
      </c>
      <c r="BZ2292" s="0" t="n">
        <v>2012</v>
      </c>
      <c r="CA2292" s="0" t="n">
        <v>0</v>
      </c>
      <c r="CB2292" s="0" t="n">
        <v>0</v>
      </c>
      <c r="CC2292" s="0" t="n">
        <v>0</v>
      </c>
      <c r="CD2292" s="0" t="n">
        <v>-0.045625194648532</v>
      </c>
      <c r="CE2292" s="0" t="n">
        <v>1</v>
      </c>
    </row>
    <row r="2293" customFormat="false" ht="15" hidden="false" customHeight="false" outlineLevel="0" collapsed="false">
      <c r="A2293" s="0" t="s">
        <v>7590</v>
      </c>
      <c r="B2293" s="0" t="n">
        <v>3598</v>
      </c>
      <c r="C2293" s="0" t="n">
        <v>-0.0481492176702272</v>
      </c>
      <c r="D2293" s="0" t="n">
        <v>1521</v>
      </c>
      <c r="E2293" s="0" t="n">
        <f aca="false">IF(ISNUMBER($BA2293),$BA2293,IF(AND(ISNUMBER($D2293),ISNUMBER($BW2293),ISNUMBER($BX2293)),$D2293*($BX2293-$BW2293+1),""))</f>
        <v>4563</v>
      </c>
      <c r="H2293" s="0" t="s">
        <v>118</v>
      </c>
      <c r="I2293" s="0" t="s">
        <v>119</v>
      </c>
      <c r="J2293" s="0" t="n">
        <f aca="false">IF($BW2293&lt;&gt;"",$BW2293,"")</f>
        <v>2011</v>
      </c>
      <c r="K2293" s="0" t="n">
        <f aca="false">IF($BX2293&lt;&gt;"",$BX2293,"")</f>
        <v>2013</v>
      </c>
      <c r="L2293" s="0" t="n">
        <f aca="false">IF(AND(ISNUMBER($BW2293),ISNUMBER($BX2293)),($BW2293+$BX2293)/2,"")</f>
        <v>2012</v>
      </c>
      <c r="M2293" s="0" t="n">
        <f aca="false">IF($L2293&lt;&gt;"",$L2293,"")</f>
        <v>2012</v>
      </c>
      <c r="N2293" s="0" t="n">
        <f aca="false">IF(AND(ISNUMBER($BW2293),ISNUMBER($BX2293)),MIN(1,MAX(0,($BX2293-2016+1)/($BX2293-$BW2293+1))),"")</f>
        <v>0</v>
      </c>
      <c r="O2293" s="0" t="n">
        <f aca="false">IF(AND(ISNUMBER($BW2293),ISNUMBER($BX2293)),MIN(1,MAX(0,($BX2293-2017+1)/($BX2293-$BW2293+1))),"")</f>
        <v>0</v>
      </c>
      <c r="P2293" s="0" t="n">
        <f aca="false">IF(AND(ISNUMBER($BW2293),ISNUMBER($BX2293)),MIN(1,MAX(0,($BX2293-2018+1)/($BX2293-$BW2293+1))),"")</f>
        <v>0</v>
      </c>
      <c r="Q2293" s="0" t="n">
        <f aca="false">IF(AND(ISNUMBER($BW2293),ISNUMBER($BX2293)),MIN(1,MAX(0,($BX2293-2019+1)/($BX2293-$BW2293+1))),"")</f>
        <v>0</v>
      </c>
      <c r="R2293" s="0" t="n">
        <f aca="false">IF(AND(ISNUMBER($BW2293),ISNUMBER($BX2293)),MIN(1,MAX(0,($BX2293-2016+1)/($BX2293-$BW2293+1))),"")</f>
        <v>0</v>
      </c>
      <c r="S2293" s="0" t="n">
        <f aca="false">IF($L2293&lt;&gt;"",IF($L2293&gt;=2015.5,1,0),"")</f>
        <v>0</v>
      </c>
      <c r="T2293" s="0" t="n">
        <f aca="false">IF($L2293&lt;&gt;"",IF($L2293&gt;=2016,1,0),"")</f>
        <v>0</v>
      </c>
      <c r="U2293" s="0" t="n">
        <f aca="false">IF(ISNUMBER($BX2293),IF($BX2293&gt;=2016,1,0),"")</f>
        <v>0</v>
      </c>
      <c r="V2293" s="0" t="n">
        <f aca="false">IF(ISNUMBER($BW2293),IF($BW2293&gt;=2016,1,0),"")</f>
        <v>0</v>
      </c>
      <c r="W2293" s="0" t="str">
        <f aca="false">IF(AND(ISNUMBER($BW2293),ISNUMBER($BX2293)),IF($BW2293&gt;=2016,"post-only",IF($BX2293&lt;2016,"pre-only","mixed")),"")</f>
        <v>pre-only</v>
      </c>
      <c r="X2293" s="0" t="n">
        <f aca="false">IF(AND(ISNUMBER($BW2293),ISNUMBER($BX2293)),MIN(1,MAX(0,($BX2293-2017+1)/($BX2293-$BW2293+1))),"")</f>
        <v>0</v>
      </c>
      <c r="Y2293" s="0" t="n">
        <f aca="false">IF(AND(ISNUMBER($BW2293),ISNUMBER($BX2293)),MIN(1,MAX(0,($BX2293-2018+1)/($BX2293-$BW2293+1))),"")</f>
        <v>0</v>
      </c>
      <c r="Z2293" s="0" t="n">
        <f aca="false">IF(AND(ISNUMBER($BW2293),ISNUMBER($BX2293)),MIN(1,MAX(0,($BX2293-2019+1)/($BX2293-$BW2293+1))),"")</f>
        <v>0</v>
      </c>
      <c r="AA2293" s="0" t="n">
        <f aca="false">IF(ISNUMBER($BX2293),IF($BX2293&gt;=2017,1,0),"")</f>
        <v>0</v>
      </c>
      <c r="AB2293" s="0" t="n">
        <f aca="false">IF(ISNUMBER($BX2293),IF($BX2293&gt;=2018,1,0),"")</f>
        <v>0</v>
      </c>
      <c r="AC2293" s="0" t="n">
        <f aca="false">IF(ISNUMBER($BX2293),IF($BX2293&gt;=2019,1,0),"")</f>
        <v>0</v>
      </c>
      <c r="AD2293" s="0" t="n">
        <f aca="false">IF($L2293&lt;&gt;"",IF($L2293&gt;2013,1,0),"")</f>
        <v>0</v>
      </c>
      <c r="AE2293" s="0" t="n">
        <f aca="false">IF($L2293&lt;&gt;"",1+IF($L2293&gt;2011,1,0)+IF($L2293&gt;2014,1,0),"")</f>
        <v>2</v>
      </c>
      <c r="AF2293" s="0" t="s">
        <v>761</v>
      </c>
      <c r="AG2293" s="0" t="s">
        <v>88</v>
      </c>
      <c r="AH2293" s="0" t="s">
        <v>89</v>
      </c>
      <c r="AI2293" s="0" t="s">
        <v>497</v>
      </c>
      <c r="AJ2293" s="0" t="s">
        <v>497</v>
      </c>
      <c r="AK2293" s="0" t="str">
        <f aca="false">IF(AND($CF2293&lt;&gt;"",IFERROR(INDEX(subsample_country_map!$B:$B,MATCH($CF2293,subsample_country_map!$A:$A,0)),"")&lt;&gt;""),INDEX(subsample_country_map!$B:$B,MATCH($CF2293,subsample_country_map!$A:$A,0)),INDEX(lookup!$AA:$AA,MATCH($A2293,lookup!$A:$A,0)))</f>
        <v>1_US</v>
      </c>
      <c r="AL2293" s="0" t="str">
        <f aca="false">IF(AND($CF2293&lt;&gt;"",IFERROR(INDEX(subsample_country_map!$C:$C,MATCH($CF2293,subsample_country_map!$A:$A,0)),"")&lt;&gt;""),INDEX(subsample_country_map!$C:$C,MATCH($CF2293,subsample_country_map!$A:$A,0)),INDEX(lookup!$AB:$AB,MATCH($A2293,lookup!$A:$A,0)))</f>
        <v>1_developed</v>
      </c>
      <c r="AM2293" s="0" t="str">
        <f aca="false">IF(AND($CF2293&lt;&gt;"",IFERROR(INDEX(subsample_country_map!$D:$D,MATCH($CF2293,subsample_country_map!$A:$A,0)),"")&lt;&gt;""),INDEX(subsample_country_map!$D:$D,MATCH($CF2293,subsample_country_map!$A:$A,0)),INDEX(lookup!$AC:$AC,MATCH($A2293,lookup!$A:$A,0)))</f>
        <v>1_western</v>
      </c>
      <c r="AN2293" s="0" t="str">
        <f aca="false">IF(AND($CF2293&lt;&gt;"",IFERROR(INDEX(subsample_country_map!$E:$E,MATCH($CF2293,subsample_country_map!$A:$A,0)),"")&lt;&gt;""),INDEX(subsample_country_map!$E:$E,MATCH($CF2293,subsample_country_map!$A:$A,0)),INDEX(lookup!$AD:$AD,MATCH($A2293,lookup!$A:$A,0)))</f>
        <v>1_common law</v>
      </c>
      <c r="AO2293" s="0" t="str">
        <f aca="false">INDEX(lookup!$Y:$Y,MATCH($A2293,lookup!$A:$A,0))</f>
        <v>0_published</v>
      </c>
      <c r="AP2293" s="0" t="str">
        <f aca="false">INDEX(lookup!$Z:$Z,MATCH($A2293,lookup!$A:$A,0))</f>
        <v>0_VHB low</v>
      </c>
      <c r="AQ2293" s="0" t="str">
        <f aca="false">INDEX(lookup!$W:$W,MATCH($A2293,lookup!$A:$A,0))</f>
        <v>2_sust</v>
      </c>
      <c r="AS2293" s="0" t="s">
        <v>91</v>
      </c>
      <c r="AT2293" s="0" t="s">
        <v>111</v>
      </c>
      <c r="AU2293" s="0" t="s">
        <v>93</v>
      </c>
      <c r="AV2293" s="0" t="s">
        <v>7611</v>
      </c>
      <c r="AX2293" s="0" t="s">
        <v>7612</v>
      </c>
      <c r="BA2293" s="0" t="s">
        <v>95</v>
      </c>
      <c r="BB2293" s="0" t="s">
        <v>96</v>
      </c>
      <c r="BC2293" s="0" t="s">
        <v>7591</v>
      </c>
      <c r="BD2293" s="0" t="s">
        <v>7592</v>
      </c>
      <c r="BE2293" s="0" t="s">
        <v>98</v>
      </c>
      <c r="BI2293" s="0" t="s">
        <v>604</v>
      </c>
      <c r="BJ2293" s="0" t="s">
        <v>7613</v>
      </c>
      <c r="BK2293" s="0" t="s">
        <v>460</v>
      </c>
      <c r="BL2293" s="0" t="s">
        <v>7614</v>
      </c>
      <c r="BM2293" s="0" t="s">
        <v>7595</v>
      </c>
      <c r="BN2293" s="0" t="s">
        <v>7615</v>
      </c>
      <c r="BO2293" s="0" t="s">
        <v>769</v>
      </c>
      <c r="BP2293" s="0" t="s">
        <v>7590</v>
      </c>
      <c r="BQ2293" s="0" t="s">
        <v>127</v>
      </c>
      <c r="BT2293" s="0" t="n">
        <v>0</v>
      </c>
      <c r="BU2293" s="0" t="s">
        <v>7597</v>
      </c>
      <c r="BW2293" s="0" t="n">
        <v>2011</v>
      </c>
      <c r="BX2293" s="0" t="n">
        <v>2013</v>
      </c>
      <c r="BY2293" s="0" t="s">
        <v>771</v>
      </c>
      <c r="BZ2293" s="0" t="n">
        <v>2012</v>
      </c>
      <c r="CA2293" s="0" t="n">
        <v>0</v>
      </c>
      <c r="CB2293" s="0" t="n">
        <v>0</v>
      </c>
      <c r="CC2293" s="0" t="n">
        <v>0</v>
      </c>
      <c r="CD2293" s="0" t="n">
        <v>-0.0481864783813178</v>
      </c>
      <c r="CE2293" s="0" t="n">
        <v>1</v>
      </c>
    </row>
    <row r="2294" customFormat="false" ht="15" hidden="false" customHeight="false" outlineLevel="0" collapsed="false">
      <c r="A2294" s="0" t="s">
        <v>7616</v>
      </c>
      <c r="B2294" s="0" t="n">
        <v>3599</v>
      </c>
      <c r="C2294" s="0" t="n">
        <v>-0.158</v>
      </c>
      <c r="D2294" s="0" t="n">
        <v>523</v>
      </c>
      <c r="E2294" s="0" t="n">
        <f aca="false">IF(ISNUMBER($BA2294),$BA2294,IF(AND(ISNUMBER($D2294),ISNUMBER($BW2294),ISNUMBER($BX2294)),$D2294*($BX2294-$BW2294+1),""))</f>
        <v>523</v>
      </c>
      <c r="H2294" s="0" t="s">
        <v>85</v>
      </c>
      <c r="I2294" s="0" t="s">
        <v>86</v>
      </c>
      <c r="J2294" s="0" t="n">
        <f aca="false">IF($BW2294&lt;&gt;"",$BW2294,"")</f>
        <v>2014</v>
      </c>
      <c r="K2294" s="0" t="n">
        <f aca="false">IF($BX2294&lt;&gt;"",$BX2294,"")</f>
        <v>2024</v>
      </c>
      <c r="L2294" s="0" t="n">
        <f aca="false">IF(AND(ISNUMBER($BW2294),ISNUMBER($BX2294)),($BW2294+$BX2294)/2,"")</f>
        <v>2019</v>
      </c>
      <c r="M2294" s="0" t="n">
        <f aca="false">IF($L2294&lt;&gt;"",$L2294,"")</f>
        <v>2019</v>
      </c>
      <c r="N2294" s="0" t="n">
        <f aca="false">IF(AND(ISNUMBER($BW2294),ISNUMBER($BX2294)),MIN(1,MAX(0,($BX2294-2016+1)/($BX2294-$BW2294+1))),"")</f>
        <v>0.818181818181818</v>
      </c>
      <c r="O2294" s="0" t="n">
        <f aca="false">IF(AND(ISNUMBER($BW2294),ISNUMBER($BX2294)),MIN(1,MAX(0,($BX2294-2017+1)/($BX2294-$BW2294+1))),"")</f>
        <v>0.727272727272727</v>
      </c>
      <c r="P2294" s="0" t="n">
        <f aca="false">IF(AND(ISNUMBER($BW2294),ISNUMBER($BX2294)),MIN(1,MAX(0,($BX2294-2018+1)/($BX2294-$BW2294+1))),"")</f>
        <v>0.636363636363636</v>
      </c>
      <c r="Q2294" s="0" t="n">
        <f aca="false">IF(AND(ISNUMBER($BW2294),ISNUMBER($BX2294)),MIN(1,MAX(0,($BX2294-2019+1)/($BX2294-$BW2294+1))),"")</f>
        <v>0.545454545454545</v>
      </c>
      <c r="R2294" s="0" t="n">
        <f aca="false">IF(AND(ISNUMBER($BW2294),ISNUMBER($BX2294)),MIN(1,MAX(0,($BX2294-2016+1)/($BX2294-$BW2294+1))),"")</f>
        <v>0.818181818181818</v>
      </c>
      <c r="S2294" s="0" t="n">
        <f aca="false">IF($L2294&lt;&gt;"",IF($L2294&gt;=2015.5,1,0),"")</f>
        <v>1</v>
      </c>
      <c r="T2294" s="0" t="n">
        <f aca="false">IF($L2294&lt;&gt;"",IF($L2294&gt;=2016,1,0),"")</f>
        <v>1</v>
      </c>
      <c r="U2294" s="0" t="n">
        <f aca="false">IF(ISNUMBER($BX2294),IF($BX2294&gt;=2016,1,0),"")</f>
        <v>1</v>
      </c>
      <c r="V2294" s="0" t="n">
        <f aca="false">IF(ISNUMBER($BW2294),IF($BW2294&gt;=2016,1,0),"")</f>
        <v>0</v>
      </c>
      <c r="W2294" s="0" t="str">
        <f aca="false">IF(AND(ISNUMBER($BW2294),ISNUMBER($BX2294)),IF($BW2294&gt;=2016,"post-only",IF($BX2294&lt;2016,"pre-only","mixed")),"")</f>
        <v>mixed</v>
      </c>
      <c r="X2294" s="0" t="n">
        <f aca="false">IF(AND(ISNUMBER($BW2294),ISNUMBER($BX2294)),MIN(1,MAX(0,($BX2294-2017+1)/($BX2294-$BW2294+1))),"")</f>
        <v>0.727272727272727</v>
      </c>
      <c r="Y2294" s="0" t="n">
        <f aca="false">IF(AND(ISNUMBER($BW2294),ISNUMBER($BX2294)),MIN(1,MAX(0,($BX2294-2018+1)/($BX2294-$BW2294+1))),"")</f>
        <v>0.636363636363636</v>
      </c>
      <c r="Z2294" s="0" t="n">
        <f aca="false">IF(AND(ISNUMBER($BW2294),ISNUMBER($BX2294)),MIN(1,MAX(0,($BX2294-2019+1)/($BX2294-$BW2294+1))),"")</f>
        <v>0.545454545454545</v>
      </c>
      <c r="AA2294" s="0" t="n">
        <f aca="false">IF(ISNUMBER($BX2294),IF($BX2294&gt;=2017,1,0),"")</f>
        <v>1</v>
      </c>
      <c r="AB2294" s="0" t="n">
        <f aca="false">IF(ISNUMBER($BX2294),IF($BX2294&gt;=2018,1,0),"")</f>
        <v>1</v>
      </c>
      <c r="AC2294" s="0" t="n">
        <f aca="false">IF(ISNUMBER($BX2294),IF($BX2294&gt;=2019,1,0),"")</f>
        <v>1</v>
      </c>
      <c r="AD2294" s="0" t="n">
        <f aca="false">IF($L2294&lt;&gt;"",IF($L2294&gt;2013,1,0),"")</f>
        <v>1</v>
      </c>
      <c r="AE2294" s="0" t="n">
        <f aca="false">IF($L2294&lt;&gt;"",1+IF($L2294&gt;2011,1,0)+IF($L2294&gt;2014,1,0),"")</f>
        <v>3</v>
      </c>
      <c r="AF2294" s="0" t="s">
        <v>747</v>
      </c>
      <c r="AG2294" s="0" t="s">
        <v>436</v>
      </c>
      <c r="AH2294" s="0" t="s">
        <v>90</v>
      </c>
      <c r="AI2294" s="0" t="s">
        <v>334</v>
      </c>
      <c r="AJ2294" s="0" t="s">
        <v>497</v>
      </c>
      <c r="AK2294" s="0" t="str">
        <f aca="false">IF(AND($CF2294&lt;&gt;"",IFERROR(INDEX(subsample_country_map!$B:$B,MATCH($CF2294,subsample_country_map!$A:$A,0)),"")&lt;&gt;""),INDEX(subsample_country_map!$B:$B,MATCH($CF2294,subsample_country_map!$A:$A,0)),INDEX(lookup!$AA:$AA,MATCH($A2294,lookup!$A:$A,0)))</f>
        <v>3_AsiaPac</v>
      </c>
      <c r="AL2294" s="0" t="str">
        <f aca="false">IF(AND($CF2294&lt;&gt;"",IFERROR(INDEX(subsample_country_map!$C:$C,MATCH($CF2294,subsample_country_map!$A:$A,0)),"")&lt;&gt;""),INDEX(subsample_country_map!$C:$C,MATCH($CF2294,subsample_country_map!$A:$A,0)),INDEX(lookup!$AB:$AB,MATCH($A2294,lookup!$A:$A,0)))</f>
        <v>2_developing</v>
      </c>
      <c r="AM2294" s="0" t="str">
        <f aca="false">IF(AND($CF2294&lt;&gt;"",IFERROR(INDEX(subsample_country_map!$D:$D,MATCH($CF2294,subsample_country_map!$A:$A,0)),"")&lt;&gt;""),INDEX(subsample_country_map!$D:$D,MATCH($CF2294,subsample_country_map!$A:$A,0)),INDEX(lookup!$AC:$AC,MATCH($A2294,lookup!$A:$A,0)))</f>
        <v>2_non_western</v>
      </c>
      <c r="AN2294" s="0" t="str">
        <f aca="false">IF(AND($CF2294&lt;&gt;"",IFERROR(INDEX(subsample_country_map!$E:$E,MATCH($CF2294,subsample_country_map!$A:$A,0)),"")&lt;&gt;""),INDEX(subsample_country_map!$E:$E,MATCH($CF2294,subsample_country_map!$A:$A,0)),INDEX(lookup!$AD:$AD,MATCH($A2294,lookup!$A:$A,0)))</f>
        <v>2_civil law</v>
      </c>
      <c r="AO2294" s="0" t="str">
        <f aca="false">INDEX(lookup!$Y:$Y,MATCH($A2294,lookup!$A:$A,0))</f>
        <v>0_published</v>
      </c>
      <c r="AP2294" s="0" t="str">
        <f aca="false">INDEX(lookup!$Z:$Z,MATCH($A2294,lookup!$A:$A,0))</f>
        <v>1_VHB high</v>
      </c>
      <c r="AQ2294" s="0" t="str">
        <f aca="false">INDEX(lookup!$W:$W,MATCH($A2294,lookup!$A:$A,0))</f>
        <v>2_sust</v>
      </c>
      <c r="AS2294" s="0" t="s">
        <v>91</v>
      </c>
      <c r="AT2294" s="0" t="s">
        <v>111</v>
      </c>
      <c r="AU2294" s="0" t="s">
        <v>93</v>
      </c>
      <c r="AZ2294" s="0" t="s">
        <v>2401</v>
      </c>
      <c r="BA2294" s="0" t="n">
        <v>523</v>
      </c>
      <c r="BB2294" s="0" t="s">
        <v>96</v>
      </c>
      <c r="BC2294" s="0" t="s">
        <v>97</v>
      </c>
      <c r="BD2294" s="0" t="s">
        <v>97</v>
      </c>
      <c r="BE2294" s="0" t="s">
        <v>98</v>
      </c>
      <c r="BI2294" s="0" t="s">
        <v>336</v>
      </c>
      <c r="BJ2294" s="0" t="s">
        <v>7617</v>
      </c>
      <c r="BK2294" s="0" t="s">
        <v>101</v>
      </c>
      <c r="BL2294" s="0" t="s">
        <v>7618</v>
      </c>
      <c r="BM2294" s="0" t="s">
        <v>7619</v>
      </c>
      <c r="BN2294" s="0" t="s">
        <v>1160</v>
      </c>
      <c r="BO2294" s="0" t="s">
        <v>105</v>
      </c>
      <c r="BP2294" s="0" t="s">
        <v>7616</v>
      </c>
      <c r="BQ2294" s="0" t="s">
        <v>85</v>
      </c>
      <c r="BT2294" s="0" t="n">
        <v>0</v>
      </c>
      <c r="BU2294" s="0" t="s">
        <v>7620</v>
      </c>
      <c r="BW2294" s="0" t="n">
        <v>2014</v>
      </c>
      <c r="BX2294" s="0" t="n">
        <v>2024</v>
      </c>
      <c r="BY2294" s="0" t="s">
        <v>2985</v>
      </c>
      <c r="BZ2294" s="0" t="n">
        <v>2019</v>
      </c>
      <c r="CA2294" s="0" t="n">
        <v>0.818181818181818</v>
      </c>
      <c r="CB2294" s="0" t="n">
        <v>1</v>
      </c>
      <c r="CC2294" s="0" t="n">
        <v>1</v>
      </c>
      <c r="CD2294" s="0" t="n">
        <v>-0.159334821945307</v>
      </c>
      <c r="CE2294" s="0" t="n">
        <v>1</v>
      </c>
    </row>
    <row r="2295" customFormat="false" ht="15" hidden="false" customHeight="false" outlineLevel="0" collapsed="false">
      <c r="A2295" s="0" t="s">
        <v>7616</v>
      </c>
      <c r="B2295" s="0" t="n">
        <v>3600</v>
      </c>
      <c r="C2295" s="0" t="n">
        <v>0.0881626402625775</v>
      </c>
      <c r="D2295" s="0" t="n">
        <v>523</v>
      </c>
      <c r="E2295" s="0" t="n">
        <f aca="false">IF(ISNUMBER($BA2295),$BA2295,IF(AND(ISNUMBER($D2295),ISNUMBER($BW2295),ISNUMBER($BX2295)),$D2295*($BX2295-$BW2295+1),""))</f>
        <v>523</v>
      </c>
      <c r="H2295" s="0" t="s">
        <v>118</v>
      </c>
      <c r="I2295" s="0" t="s">
        <v>344</v>
      </c>
      <c r="J2295" s="0" t="n">
        <f aca="false">IF($BW2295&lt;&gt;"",$BW2295,"")</f>
        <v>2014</v>
      </c>
      <c r="K2295" s="0" t="n">
        <f aca="false">IF($BX2295&lt;&gt;"",$BX2295,"")</f>
        <v>2024</v>
      </c>
      <c r="L2295" s="0" t="n">
        <f aca="false">IF(AND(ISNUMBER($BW2295),ISNUMBER($BX2295)),($BW2295+$BX2295)/2,"")</f>
        <v>2019</v>
      </c>
      <c r="M2295" s="0" t="n">
        <f aca="false">IF($L2295&lt;&gt;"",$L2295,"")</f>
        <v>2019</v>
      </c>
      <c r="N2295" s="0" t="n">
        <f aca="false">IF(AND(ISNUMBER($BW2295),ISNUMBER($BX2295)),MIN(1,MAX(0,($BX2295-2016+1)/($BX2295-$BW2295+1))),"")</f>
        <v>0.818181818181818</v>
      </c>
      <c r="O2295" s="0" t="n">
        <f aca="false">IF(AND(ISNUMBER($BW2295),ISNUMBER($BX2295)),MIN(1,MAX(0,($BX2295-2017+1)/($BX2295-$BW2295+1))),"")</f>
        <v>0.727272727272727</v>
      </c>
      <c r="P2295" s="0" t="n">
        <f aca="false">IF(AND(ISNUMBER($BW2295),ISNUMBER($BX2295)),MIN(1,MAX(0,($BX2295-2018+1)/($BX2295-$BW2295+1))),"")</f>
        <v>0.636363636363636</v>
      </c>
      <c r="Q2295" s="0" t="n">
        <f aca="false">IF(AND(ISNUMBER($BW2295),ISNUMBER($BX2295)),MIN(1,MAX(0,($BX2295-2019+1)/($BX2295-$BW2295+1))),"")</f>
        <v>0.545454545454545</v>
      </c>
      <c r="R2295" s="0" t="n">
        <f aca="false">IF(AND(ISNUMBER($BW2295),ISNUMBER($BX2295)),MIN(1,MAX(0,($BX2295-2016+1)/($BX2295-$BW2295+1))),"")</f>
        <v>0.818181818181818</v>
      </c>
      <c r="S2295" s="0" t="n">
        <f aca="false">IF($L2295&lt;&gt;"",IF($L2295&gt;=2015.5,1,0),"")</f>
        <v>1</v>
      </c>
      <c r="T2295" s="0" t="n">
        <f aca="false">IF($L2295&lt;&gt;"",IF($L2295&gt;=2016,1,0),"")</f>
        <v>1</v>
      </c>
      <c r="U2295" s="0" t="n">
        <f aca="false">IF(ISNUMBER($BX2295),IF($BX2295&gt;=2016,1,0),"")</f>
        <v>1</v>
      </c>
      <c r="V2295" s="0" t="n">
        <f aca="false">IF(ISNUMBER($BW2295),IF($BW2295&gt;=2016,1,0),"")</f>
        <v>0</v>
      </c>
      <c r="W2295" s="0" t="str">
        <f aca="false">IF(AND(ISNUMBER($BW2295),ISNUMBER($BX2295)),IF($BW2295&gt;=2016,"post-only",IF($BX2295&lt;2016,"pre-only","mixed")),"")</f>
        <v>mixed</v>
      </c>
      <c r="X2295" s="0" t="n">
        <f aca="false">IF(AND(ISNUMBER($BW2295),ISNUMBER($BX2295)),MIN(1,MAX(0,($BX2295-2017+1)/($BX2295-$BW2295+1))),"")</f>
        <v>0.727272727272727</v>
      </c>
      <c r="Y2295" s="0" t="n">
        <f aca="false">IF(AND(ISNUMBER($BW2295),ISNUMBER($BX2295)),MIN(1,MAX(0,($BX2295-2018+1)/($BX2295-$BW2295+1))),"")</f>
        <v>0.636363636363636</v>
      </c>
      <c r="Z2295" s="0" t="n">
        <f aca="false">IF(AND(ISNUMBER($BW2295),ISNUMBER($BX2295)),MIN(1,MAX(0,($BX2295-2019+1)/($BX2295-$BW2295+1))),"")</f>
        <v>0.545454545454545</v>
      </c>
      <c r="AA2295" s="0" t="n">
        <f aca="false">IF(ISNUMBER($BX2295),IF($BX2295&gt;=2017,1,0),"")</f>
        <v>1</v>
      </c>
      <c r="AB2295" s="0" t="n">
        <f aca="false">IF(ISNUMBER($BX2295),IF($BX2295&gt;=2018,1,0),"")</f>
        <v>1</v>
      </c>
      <c r="AC2295" s="0" t="n">
        <f aca="false">IF(ISNUMBER($BX2295),IF($BX2295&gt;=2019,1,0),"")</f>
        <v>1</v>
      </c>
      <c r="AD2295" s="0" t="n">
        <f aca="false">IF($L2295&lt;&gt;"",IF($L2295&gt;2013,1,0),"")</f>
        <v>1</v>
      </c>
      <c r="AE2295" s="0" t="n">
        <f aca="false">IF($L2295&lt;&gt;"",1+IF($L2295&gt;2011,1,0)+IF($L2295&gt;2014,1,0),"")</f>
        <v>3</v>
      </c>
      <c r="AF2295" s="0" t="s">
        <v>747</v>
      </c>
      <c r="AG2295" s="0" t="s">
        <v>436</v>
      </c>
      <c r="AH2295" s="0" t="s">
        <v>90</v>
      </c>
      <c r="AI2295" s="0" t="s">
        <v>334</v>
      </c>
      <c r="AJ2295" s="0" t="s">
        <v>497</v>
      </c>
      <c r="AK2295" s="0" t="str">
        <f aca="false">IF(AND($CF2295&lt;&gt;"",IFERROR(INDEX(subsample_country_map!$B:$B,MATCH($CF2295,subsample_country_map!$A:$A,0)),"")&lt;&gt;""),INDEX(subsample_country_map!$B:$B,MATCH($CF2295,subsample_country_map!$A:$A,0)),INDEX(lookup!$AA:$AA,MATCH($A2295,lookup!$A:$A,0)))</f>
        <v>3_AsiaPac</v>
      </c>
      <c r="AL2295" s="0" t="str">
        <f aca="false">IF(AND($CF2295&lt;&gt;"",IFERROR(INDEX(subsample_country_map!$C:$C,MATCH($CF2295,subsample_country_map!$A:$A,0)),"")&lt;&gt;""),INDEX(subsample_country_map!$C:$C,MATCH($CF2295,subsample_country_map!$A:$A,0)),INDEX(lookup!$AB:$AB,MATCH($A2295,lookup!$A:$A,0)))</f>
        <v>2_developing</v>
      </c>
      <c r="AM2295" s="0" t="str">
        <f aca="false">IF(AND($CF2295&lt;&gt;"",IFERROR(INDEX(subsample_country_map!$D:$D,MATCH($CF2295,subsample_country_map!$A:$A,0)),"")&lt;&gt;""),INDEX(subsample_country_map!$D:$D,MATCH($CF2295,subsample_country_map!$A:$A,0)),INDEX(lookup!$AC:$AC,MATCH($A2295,lookup!$A:$A,0)))</f>
        <v>2_non_western</v>
      </c>
      <c r="AN2295" s="0" t="str">
        <f aca="false">IF(AND($CF2295&lt;&gt;"",IFERROR(INDEX(subsample_country_map!$E:$E,MATCH($CF2295,subsample_country_map!$A:$A,0)),"")&lt;&gt;""),INDEX(subsample_country_map!$E:$E,MATCH($CF2295,subsample_country_map!$A:$A,0)),INDEX(lookup!$AD:$AD,MATCH($A2295,lookup!$A:$A,0)))</f>
        <v>2_civil law</v>
      </c>
      <c r="AO2295" s="0" t="str">
        <f aca="false">INDEX(lookup!$Y:$Y,MATCH($A2295,lookup!$A:$A,0))</f>
        <v>0_published</v>
      </c>
      <c r="AP2295" s="0" t="str">
        <f aca="false">INDEX(lookup!$Z:$Z,MATCH($A2295,lookup!$A:$A,0))</f>
        <v>1_VHB high</v>
      </c>
      <c r="AQ2295" s="0" t="str">
        <f aca="false">INDEX(lookup!$W:$W,MATCH($A2295,lookup!$A:$A,0))</f>
        <v>2_sust</v>
      </c>
      <c r="AS2295" s="0" t="s">
        <v>91</v>
      </c>
      <c r="AT2295" s="0" t="s">
        <v>111</v>
      </c>
      <c r="AU2295" s="0" t="s">
        <v>93</v>
      </c>
      <c r="AV2295" s="0" t="s">
        <v>7621</v>
      </c>
      <c r="AW2295" s="0" t="s">
        <v>7622</v>
      </c>
      <c r="AY2295" s="0" t="s">
        <v>2722</v>
      </c>
      <c r="BA2295" s="0" t="n">
        <v>523</v>
      </c>
      <c r="BB2295" s="0" t="s">
        <v>96</v>
      </c>
      <c r="BC2295" s="0" t="s">
        <v>358</v>
      </c>
      <c r="BD2295" s="0" t="s">
        <v>123</v>
      </c>
      <c r="BE2295" s="0" t="s">
        <v>98</v>
      </c>
      <c r="BI2295" s="0" t="s">
        <v>124</v>
      </c>
      <c r="BJ2295" s="0" t="s">
        <v>7623</v>
      </c>
      <c r="BK2295" s="0" t="s">
        <v>144</v>
      </c>
      <c r="BL2295" s="0" t="s">
        <v>7624</v>
      </c>
      <c r="BM2295" s="0" t="s">
        <v>7619</v>
      </c>
      <c r="BN2295" s="0" t="s">
        <v>1160</v>
      </c>
      <c r="BO2295" s="0" t="s">
        <v>105</v>
      </c>
      <c r="BP2295" s="0" t="s">
        <v>7616</v>
      </c>
      <c r="BQ2295" s="0" t="s">
        <v>127</v>
      </c>
      <c r="BT2295" s="0" t="n">
        <v>0</v>
      </c>
      <c r="BU2295" s="0" t="s">
        <v>7620</v>
      </c>
      <c r="BW2295" s="0" t="n">
        <v>2014</v>
      </c>
      <c r="BX2295" s="0" t="n">
        <v>2024</v>
      </c>
      <c r="BY2295" s="0" t="s">
        <v>2985</v>
      </c>
      <c r="BZ2295" s="0" t="n">
        <v>2019</v>
      </c>
      <c r="CA2295" s="0" t="n">
        <v>0.818181818181818</v>
      </c>
      <c r="CB2295" s="0" t="n">
        <v>1</v>
      </c>
      <c r="CC2295" s="0" t="n">
        <v>1</v>
      </c>
      <c r="CD2295" s="0" t="n">
        <v>0.0883921306148713</v>
      </c>
      <c r="CE2295" s="0" t="n">
        <v>1</v>
      </c>
    </row>
    <row r="2296" customFormat="false" ht="15" hidden="false" customHeight="false" outlineLevel="0" collapsed="false">
      <c r="A2296" s="0" t="s">
        <v>7616</v>
      </c>
      <c r="B2296" s="0" t="n">
        <v>3601</v>
      </c>
      <c r="C2296" s="0" t="n">
        <v>0.118698614148645</v>
      </c>
      <c r="D2296" s="0" t="n">
        <v>329</v>
      </c>
      <c r="E2296" s="0" t="n">
        <f aca="false">IF(ISNUMBER($BA2296),$BA2296,IF(AND(ISNUMBER($D2296),ISNUMBER($BW2296),ISNUMBER($BX2296)),$D2296*($BX2296-$BW2296+1),""))</f>
        <v>329</v>
      </c>
      <c r="H2296" s="0" t="s">
        <v>118</v>
      </c>
      <c r="I2296" s="0" t="s">
        <v>344</v>
      </c>
      <c r="J2296" s="0" t="n">
        <f aca="false">IF($BW2296&lt;&gt;"",$BW2296,"")</f>
        <v>2014</v>
      </c>
      <c r="K2296" s="0" t="n">
        <f aca="false">IF($BX2296&lt;&gt;"",$BX2296,"")</f>
        <v>2024</v>
      </c>
      <c r="L2296" s="0" t="n">
        <f aca="false">IF(AND(ISNUMBER($BW2296),ISNUMBER($BX2296)),($BW2296+$BX2296)/2,"")</f>
        <v>2019</v>
      </c>
      <c r="M2296" s="0" t="n">
        <f aca="false">IF($L2296&lt;&gt;"",$L2296,"")</f>
        <v>2019</v>
      </c>
      <c r="N2296" s="0" t="n">
        <f aca="false">IF(AND(ISNUMBER($BW2296),ISNUMBER($BX2296)),MIN(1,MAX(0,($BX2296-2016+1)/($BX2296-$BW2296+1))),"")</f>
        <v>0.818181818181818</v>
      </c>
      <c r="O2296" s="0" t="n">
        <f aca="false">IF(AND(ISNUMBER($BW2296),ISNUMBER($BX2296)),MIN(1,MAX(0,($BX2296-2017+1)/($BX2296-$BW2296+1))),"")</f>
        <v>0.727272727272727</v>
      </c>
      <c r="P2296" s="0" t="n">
        <f aca="false">IF(AND(ISNUMBER($BW2296),ISNUMBER($BX2296)),MIN(1,MAX(0,($BX2296-2018+1)/($BX2296-$BW2296+1))),"")</f>
        <v>0.636363636363636</v>
      </c>
      <c r="Q2296" s="0" t="n">
        <f aca="false">IF(AND(ISNUMBER($BW2296),ISNUMBER($BX2296)),MIN(1,MAX(0,($BX2296-2019+1)/($BX2296-$BW2296+1))),"")</f>
        <v>0.545454545454545</v>
      </c>
      <c r="R2296" s="0" t="n">
        <f aca="false">IF(AND(ISNUMBER($BW2296),ISNUMBER($BX2296)),MIN(1,MAX(0,($BX2296-2016+1)/($BX2296-$BW2296+1))),"")</f>
        <v>0.818181818181818</v>
      </c>
      <c r="S2296" s="0" t="n">
        <f aca="false">IF($L2296&lt;&gt;"",IF($L2296&gt;=2015.5,1,0),"")</f>
        <v>1</v>
      </c>
      <c r="T2296" s="0" t="n">
        <f aca="false">IF($L2296&lt;&gt;"",IF($L2296&gt;=2016,1,0),"")</f>
        <v>1</v>
      </c>
      <c r="U2296" s="0" t="n">
        <f aca="false">IF(ISNUMBER($BX2296),IF($BX2296&gt;=2016,1,0),"")</f>
        <v>1</v>
      </c>
      <c r="V2296" s="0" t="n">
        <f aca="false">IF(ISNUMBER($BW2296),IF($BW2296&gt;=2016,1,0),"")</f>
        <v>0</v>
      </c>
      <c r="W2296" s="0" t="str">
        <f aca="false">IF(AND(ISNUMBER($BW2296),ISNUMBER($BX2296)),IF($BW2296&gt;=2016,"post-only",IF($BX2296&lt;2016,"pre-only","mixed")),"")</f>
        <v>mixed</v>
      </c>
      <c r="X2296" s="0" t="n">
        <f aca="false">IF(AND(ISNUMBER($BW2296),ISNUMBER($BX2296)),MIN(1,MAX(0,($BX2296-2017+1)/($BX2296-$BW2296+1))),"")</f>
        <v>0.727272727272727</v>
      </c>
      <c r="Y2296" s="0" t="n">
        <f aca="false">IF(AND(ISNUMBER($BW2296),ISNUMBER($BX2296)),MIN(1,MAX(0,($BX2296-2018+1)/($BX2296-$BW2296+1))),"")</f>
        <v>0.636363636363636</v>
      </c>
      <c r="Z2296" s="0" t="n">
        <f aca="false">IF(AND(ISNUMBER($BW2296),ISNUMBER($BX2296)),MIN(1,MAX(0,($BX2296-2019+1)/($BX2296-$BW2296+1))),"")</f>
        <v>0.545454545454545</v>
      </c>
      <c r="AA2296" s="0" t="n">
        <f aca="false">IF(ISNUMBER($BX2296),IF($BX2296&gt;=2017,1,0),"")</f>
        <v>1</v>
      </c>
      <c r="AB2296" s="0" t="n">
        <f aca="false">IF(ISNUMBER($BX2296),IF($BX2296&gt;=2018,1,0),"")</f>
        <v>1</v>
      </c>
      <c r="AC2296" s="0" t="n">
        <f aca="false">IF(ISNUMBER($BX2296),IF($BX2296&gt;=2019,1,0),"")</f>
        <v>1</v>
      </c>
      <c r="AD2296" s="0" t="n">
        <f aca="false">IF($L2296&lt;&gt;"",IF($L2296&gt;2013,1,0),"")</f>
        <v>1</v>
      </c>
      <c r="AE2296" s="0" t="n">
        <f aca="false">IF($L2296&lt;&gt;"",1+IF($L2296&gt;2011,1,0)+IF($L2296&gt;2014,1,0),"")</f>
        <v>3</v>
      </c>
      <c r="AF2296" s="0" t="s">
        <v>747</v>
      </c>
      <c r="AG2296" s="0" t="s">
        <v>436</v>
      </c>
      <c r="AH2296" s="0" t="s">
        <v>90</v>
      </c>
      <c r="AI2296" s="0" t="s">
        <v>334</v>
      </c>
      <c r="AJ2296" s="0" t="s">
        <v>497</v>
      </c>
      <c r="AK2296" s="0" t="str">
        <f aca="false">IF(AND($CF2296&lt;&gt;"",IFERROR(INDEX(subsample_country_map!$B:$B,MATCH($CF2296,subsample_country_map!$A:$A,0)),"")&lt;&gt;""),INDEX(subsample_country_map!$B:$B,MATCH($CF2296,subsample_country_map!$A:$A,0)),INDEX(lookup!$AA:$AA,MATCH($A2296,lookup!$A:$A,0)))</f>
        <v>3_AsiaPac</v>
      </c>
      <c r="AL2296" s="0" t="str">
        <f aca="false">IF(AND($CF2296&lt;&gt;"",IFERROR(INDEX(subsample_country_map!$C:$C,MATCH($CF2296,subsample_country_map!$A:$A,0)),"")&lt;&gt;""),INDEX(subsample_country_map!$C:$C,MATCH($CF2296,subsample_country_map!$A:$A,0)),INDEX(lookup!$AB:$AB,MATCH($A2296,lookup!$A:$A,0)))</f>
        <v>2_developing</v>
      </c>
      <c r="AM2296" s="0" t="str">
        <f aca="false">IF(AND($CF2296&lt;&gt;"",IFERROR(INDEX(subsample_country_map!$D:$D,MATCH($CF2296,subsample_country_map!$A:$A,0)),"")&lt;&gt;""),INDEX(subsample_country_map!$D:$D,MATCH($CF2296,subsample_country_map!$A:$A,0)),INDEX(lookup!$AC:$AC,MATCH($A2296,lookup!$A:$A,0)))</f>
        <v>2_non_western</v>
      </c>
      <c r="AN2296" s="0" t="str">
        <f aca="false">IF(AND($CF2296&lt;&gt;"",IFERROR(INDEX(subsample_country_map!$E:$E,MATCH($CF2296,subsample_country_map!$A:$A,0)),"")&lt;&gt;""),INDEX(subsample_country_map!$E:$E,MATCH($CF2296,subsample_country_map!$A:$A,0)),INDEX(lookup!$AD:$AD,MATCH($A2296,lookup!$A:$A,0)))</f>
        <v>2_civil law</v>
      </c>
      <c r="AO2296" s="0" t="str">
        <f aca="false">INDEX(lookup!$Y:$Y,MATCH($A2296,lookup!$A:$A,0))</f>
        <v>0_published</v>
      </c>
      <c r="AP2296" s="0" t="str">
        <f aca="false">INDEX(lookup!$Z:$Z,MATCH($A2296,lookup!$A:$A,0))</f>
        <v>1_VHB high</v>
      </c>
      <c r="AQ2296" s="0" t="str">
        <f aca="false">INDEX(lookup!$W:$W,MATCH($A2296,lookup!$A:$A,0))</f>
        <v>2_sust</v>
      </c>
      <c r="AS2296" s="0" t="s">
        <v>91</v>
      </c>
      <c r="AT2296" s="0" t="s">
        <v>111</v>
      </c>
      <c r="AU2296" s="0" t="s">
        <v>93</v>
      </c>
      <c r="AV2296" s="0" t="s">
        <v>7625</v>
      </c>
      <c r="AW2296" s="0" t="s">
        <v>7626</v>
      </c>
      <c r="BA2296" s="0" t="n">
        <v>329</v>
      </c>
      <c r="BB2296" s="0" t="s">
        <v>96</v>
      </c>
      <c r="BC2296" s="0" t="s">
        <v>358</v>
      </c>
      <c r="BD2296" s="0" t="s">
        <v>123</v>
      </c>
      <c r="BE2296" s="0" t="s">
        <v>33</v>
      </c>
      <c r="BF2296" s="0" t="s">
        <v>7627</v>
      </c>
      <c r="BI2296" s="0" t="s">
        <v>189</v>
      </c>
      <c r="BJ2296" s="0" t="s">
        <v>7628</v>
      </c>
      <c r="BK2296" s="0" t="s">
        <v>399</v>
      </c>
      <c r="BL2296" s="0" t="s">
        <v>7629</v>
      </c>
      <c r="BM2296" s="0" t="s">
        <v>7619</v>
      </c>
      <c r="BN2296" s="0" t="s">
        <v>1160</v>
      </c>
      <c r="BO2296" s="0" t="s">
        <v>105</v>
      </c>
      <c r="BP2296" s="0" t="s">
        <v>7616</v>
      </c>
      <c r="BQ2296" s="0" t="s">
        <v>127</v>
      </c>
      <c r="BT2296" s="0" t="n">
        <v>0</v>
      </c>
      <c r="BU2296" s="0" t="s">
        <v>7620</v>
      </c>
      <c r="BW2296" s="0" t="n">
        <v>2014</v>
      </c>
      <c r="BX2296" s="0" t="n">
        <v>2024</v>
      </c>
      <c r="BY2296" s="0" t="s">
        <v>2985</v>
      </c>
      <c r="BZ2296" s="0" t="n">
        <v>2019</v>
      </c>
      <c r="CA2296" s="0" t="n">
        <v>0.818181818181818</v>
      </c>
      <c r="CB2296" s="0" t="n">
        <v>1</v>
      </c>
      <c r="CC2296" s="0" t="n">
        <v>1</v>
      </c>
      <c r="CD2296" s="0" t="n">
        <v>0.119260837217249</v>
      </c>
      <c r="CE2296" s="0" t="n">
        <v>1</v>
      </c>
    </row>
    <row r="2297" customFormat="false" ht="15" hidden="false" customHeight="false" outlineLevel="0" collapsed="false">
      <c r="A2297" s="0" t="s">
        <v>7616</v>
      </c>
      <c r="B2297" s="0" t="n">
        <v>3602</v>
      </c>
      <c r="C2297" s="0" t="n">
        <v>-0.152102955112126</v>
      </c>
      <c r="D2297" s="0" t="n">
        <v>194</v>
      </c>
      <c r="E2297" s="0" t="n">
        <f aca="false">IF(ISNUMBER($BA2297),$BA2297,IF(AND(ISNUMBER($D2297),ISNUMBER($BW2297),ISNUMBER($BX2297)),$D2297*($BX2297-$BW2297+1),""))</f>
        <v>194</v>
      </c>
      <c r="H2297" s="0" t="s">
        <v>118</v>
      </c>
      <c r="I2297" s="0" t="s">
        <v>344</v>
      </c>
      <c r="J2297" s="0" t="n">
        <f aca="false">IF($BW2297&lt;&gt;"",$BW2297,"")</f>
        <v>2014</v>
      </c>
      <c r="K2297" s="0" t="n">
        <f aca="false">IF($BX2297&lt;&gt;"",$BX2297,"")</f>
        <v>2024</v>
      </c>
      <c r="L2297" s="0" t="n">
        <f aca="false">IF(AND(ISNUMBER($BW2297),ISNUMBER($BX2297)),($BW2297+$BX2297)/2,"")</f>
        <v>2019</v>
      </c>
      <c r="M2297" s="0" t="n">
        <f aca="false">IF($L2297&lt;&gt;"",$L2297,"")</f>
        <v>2019</v>
      </c>
      <c r="N2297" s="0" t="n">
        <f aca="false">IF(AND(ISNUMBER($BW2297),ISNUMBER($BX2297)),MIN(1,MAX(0,($BX2297-2016+1)/($BX2297-$BW2297+1))),"")</f>
        <v>0.818181818181818</v>
      </c>
      <c r="O2297" s="0" t="n">
        <f aca="false">IF(AND(ISNUMBER($BW2297),ISNUMBER($BX2297)),MIN(1,MAX(0,($BX2297-2017+1)/($BX2297-$BW2297+1))),"")</f>
        <v>0.727272727272727</v>
      </c>
      <c r="P2297" s="0" t="n">
        <f aca="false">IF(AND(ISNUMBER($BW2297),ISNUMBER($BX2297)),MIN(1,MAX(0,($BX2297-2018+1)/($BX2297-$BW2297+1))),"")</f>
        <v>0.636363636363636</v>
      </c>
      <c r="Q2297" s="0" t="n">
        <f aca="false">IF(AND(ISNUMBER($BW2297),ISNUMBER($BX2297)),MIN(1,MAX(0,($BX2297-2019+1)/($BX2297-$BW2297+1))),"")</f>
        <v>0.545454545454545</v>
      </c>
      <c r="R2297" s="0" t="n">
        <f aca="false">IF(AND(ISNUMBER($BW2297),ISNUMBER($BX2297)),MIN(1,MAX(0,($BX2297-2016+1)/($BX2297-$BW2297+1))),"")</f>
        <v>0.818181818181818</v>
      </c>
      <c r="S2297" s="0" t="n">
        <f aca="false">IF($L2297&lt;&gt;"",IF($L2297&gt;=2015.5,1,0),"")</f>
        <v>1</v>
      </c>
      <c r="T2297" s="0" t="n">
        <f aca="false">IF($L2297&lt;&gt;"",IF($L2297&gt;=2016,1,0),"")</f>
        <v>1</v>
      </c>
      <c r="U2297" s="0" t="n">
        <f aca="false">IF(ISNUMBER($BX2297),IF($BX2297&gt;=2016,1,0),"")</f>
        <v>1</v>
      </c>
      <c r="V2297" s="0" t="n">
        <f aca="false">IF(ISNUMBER($BW2297),IF($BW2297&gt;=2016,1,0),"")</f>
        <v>0</v>
      </c>
      <c r="W2297" s="0" t="str">
        <f aca="false">IF(AND(ISNUMBER($BW2297),ISNUMBER($BX2297)),IF($BW2297&gt;=2016,"post-only",IF($BX2297&lt;2016,"pre-only","mixed")),"")</f>
        <v>mixed</v>
      </c>
      <c r="X2297" s="0" t="n">
        <f aca="false">IF(AND(ISNUMBER($BW2297),ISNUMBER($BX2297)),MIN(1,MAX(0,($BX2297-2017+1)/($BX2297-$BW2297+1))),"")</f>
        <v>0.727272727272727</v>
      </c>
      <c r="Y2297" s="0" t="n">
        <f aca="false">IF(AND(ISNUMBER($BW2297),ISNUMBER($BX2297)),MIN(1,MAX(0,($BX2297-2018+1)/($BX2297-$BW2297+1))),"")</f>
        <v>0.636363636363636</v>
      </c>
      <c r="Z2297" s="0" t="n">
        <f aca="false">IF(AND(ISNUMBER($BW2297),ISNUMBER($BX2297)),MIN(1,MAX(0,($BX2297-2019+1)/($BX2297-$BW2297+1))),"")</f>
        <v>0.545454545454545</v>
      </c>
      <c r="AA2297" s="0" t="n">
        <f aca="false">IF(ISNUMBER($BX2297),IF($BX2297&gt;=2017,1,0),"")</f>
        <v>1</v>
      </c>
      <c r="AB2297" s="0" t="n">
        <f aca="false">IF(ISNUMBER($BX2297),IF($BX2297&gt;=2018,1,0),"")</f>
        <v>1</v>
      </c>
      <c r="AC2297" s="0" t="n">
        <f aca="false">IF(ISNUMBER($BX2297),IF($BX2297&gt;=2019,1,0),"")</f>
        <v>1</v>
      </c>
      <c r="AD2297" s="0" t="n">
        <f aca="false">IF($L2297&lt;&gt;"",IF($L2297&gt;2013,1,0),"")</f>
        <v>1</v>
      </c>
      <c r="AE2297" s="0" t="n">
        <f aca="false">IF($L2297&lt;&gt;"",1+IF($L2297&gt;2011,1,0)+IF($L2297&gt;2014,1,0),"")</f>
        <v>3</v>
      </c>
      <c r="AF2297" s="0" t="s">
        <v>747</v>
      </c>
      <c r="AG2297" s="0" t="s">
        <v>436</v>
      </c>
      <c r="AH2297" s="0" t="s">
        <v>90</v>
      </c>
      <c r="AI2297" s="0" t="s">
        <v>334</v>
      </c>
      <c r="AJ2297" s="0" t="s">
        <v>497</v>
      </c>
      <c r="AK2297" s="0" t="str">
        <f aca="false">IF(AND($CF2297&lt;&gt;"",IFERROR(INDEX(subsample_country_map!$B:$B,MATCH($CF2297,subsample_country_map!$A:$A,0)),"")&lt;&gt;""),INDEX(subsample_country_map!$B:$B,MATCH($CF2297,subsample_country_map!$A:$A,0)),INDEX(lookup!$AA:$AA,MATCH($A2297,lookup!$A:$A,0)))</f>
        <v>3_AsiaPac</v>
      </c>
      <c r="AL2297" s="0" t="str">
        <f aca="false">IF(AND($CF2297&lt;&gt;"",IFERROR(INDEX(subsample_country_map!$C:$C,MATCH($CF2297,subsample_country_map!$A:$A,0)),"")&lt;&gt;""),INDEX(subsample_country_map!$C:$C,MATCH($CF2297,subsample_country_map!$A:$A,0)),INDEX(lookup!$AB:$AB,MATCH($A2297,lookup!$A:$A,0)))</f>
        <v>2_developing</v>
      </c>
      <c r="AM2297" s="0" t="str">
        <f aca="false">IF(AND($CF2297&lt;&gt;"",IFERROR(INDEX(subsample_country_map!$D:$D,MATCH($CF2297,subsample_country_map!$A:$A,0)),"")&lt;&gt;""),INDEX(subsample_country_map!$D:$D,MATCH($CF2297,subsample_country_map!$A:$A,0)),INDEX(lookup!$AC:$AC,MATCH($A2297,lookup!$A:$A,0)))</f>
        <v>2_non_western</v>
      </c>
      <c r="AN2297" s="0" t="str">
        <f aca="false">IF(AND($CF2297&lt;&gt;"",IFERROR(INDEX(subsample_country_map!$E:$E,MATCH($CF2297,subsample_country_map!$A:$A,0)),"")&lt;&gt;""),INDEX(subsample_country_map!$E:$E,MATCH($CF2297,subsample_country_map!$A:$A,0)),INDEX(lookup!$AD:$AD,MATCH($A2297,lookup!$A:$A,0)))</f>
        <v>2_civil law</v>
      </c>
      <c r="AO2297" s="0" t="str">
        <f aca="false">INDEX(lookup!$Y:$Y,MATCH($A2297,lookup!$A:$A,0))</f>
        <v>0_published</v>
      </c>
      <c r="AP2297" s="0" t="str">
        <f aca="false">INDEX(lookup!$Z:$Z,MATCH($A2297,lookup!$A:$A,0))</f>
        <v>1_VHB high</v>
      </c>
      <c r="AQ2297" s="0" t="str">
        <f aca="false">INDEX(lookup!$W:$W,MATCH($A2297,lookup!$A:$A,0))</f>
        <v>2_sust</v>
      </c>
      <c r="AS2297" s="0" t="s">
        <v>91</v>
      </c>
      <c r="AT2297" s="0" t="s">
        <v>111</v>
      </c>
      <c r="AU2297" s="0" t="s">
        <v>93</v>
      </c>
      <c r="AV2297" s="0" t="s">
        <v>7630</v>
      </c>
      <c r="AW2297" s="0" t="s">
        <v>7631</v>
      </c>
      <c r="BA2297" s="0" t="n">
        <v>194</v>
      </c>
      <c r="BB2297" s="0" t="s">
        <v>96</v>
      </c>
      <c r="BC2297" s="0" t="s">
        <v>358</v>
      </c>
      <c r="BD2297" s="0" t="s">
        <v>123</v>
      </c>
      <c r="BE2297" s="0" t="s">
        <v>33</v>
      </c>
      <c r="BF2297" s="0" t="s">
        <v>7632</v>
      </c>
      <c r="BI2297" s="0" t="s">
        <v>189</v>
      </c>
      <c r="BJ2297" s="0" t="s">
        <v>7633</v>
      </c>
      <c r="BK2297" s="0" t="s">
        <v>399</v>
      </c>
      <c r="BL2297" s="0" t="s">
        <v>7634</v>
      </c>
      <c r="BM2297" s="0" t="s">
        <v>7619</v>
      </c>
      <c r="BN2297" s="0" t="s">
        <v>1160</v>
      </c>
      <c r="BO2297" s="0" t="s">
        <v>105</v>
      </c>
      <c r="BP2297" s="0" t="s">
        <v>7616</v>
      </c>
      <c r="BQ2297" s="0" t="s">
        <v>127</v>
      </c>
      <c r="BT2297" s="0" t="n">
        <v>0</v>
      </c>
      <c r="BU2297" s="0" t="s">
        <v>7620</v>
      </c>
      <c r="BW2297" s="0" t="n">
        <v>2014</v>
      </c>
      <c r="BX2297" s="0" t="n">
        <v>2024</v>
      </c>
      <c r="BY2297" s="0" t="s">
        <v>2985</v>
      </c>
      <c r="BZ2297" s="0" t="n">
        <v>2019</v>
      </c>
      <c r="CA2297" s="0" t="n">
        <v>0.818181818181818</v>
      </c>
      <c r="CB2297" s="0" t="n">
        <v>1</v>
      </c>
      <c r="CC2297" s="0" t="n">
        <v>1</v>
      </c>
      <c r="CD2297" s="0" t="n">
        <v>-0.153292494464353</v>
      </c>
      <c r="CE2297" s="0" t="n">
        <v>1</v>
      </c>
    </row>
    <row r="2298" customFormat="false" ht="15" hidden="false" customHeight="false" outlineLevel="0" collapsed="false">
      <c r="A2298" s="0" t="s">
        <v>7616</v>
      </c>
      <c r="B2298" s="0" t="n">
        <v>3603</v>
      </c>
      <c r="C2298" s="0" t="n">
        <v>0.139975282620795</v>
      </c>
      <c r="D2298" s="0" t="n">
        <v>317</v>
      </c>
      <c r="E2298" s="0" t="n">
        <f aca="false">IF(ISNUMBER($BA2298),$BA2298,IF(AND(ISNUMBER($D2298),ISNUMBER($BW2298),ISNUMBER($BX2298)),$D2298*($BX2298-$BW2298+1),""))</f>
        <v>317</v>
      </c>
      <c r="H2298" s="0" t="s">
        <v>118</v>
      </c>
      <c r="I2298" s="0" t="s">
        <v>344</v>
      </c>
      <c r="J2298" s="0" t="n">
        <f aca="false">IF($BW2298&lt;&gt;"",$BW2298,"")</f>
        <v>2014</v>
      </c>
      <c r="K2298" s="0" t="n">
        <f aca="false">IF($BX2298&lt;&gt;"",$BX2298,"")</f>
        <v>2024</v>
      </c>
      <c r="L2298" s="0" t="n">
        <f aca="false">IF(AND(ISNUMBER($BW2298),ISNUMBER($BX2298)),($BW2298+$BX2298)/2,"")</f>
        <v>2019</v>
      </c>
      <c r="M2298" s="0" t="n">
        <f aca="false">IF($L2298&lt;&gt;"",$L2298,"")</f>
        <v>2019</v>
      </c>
      <c r="N2298" s="0" t="n">
        <f aca="false">IF(AND(ISNUMBER($BW2298),ISNUMBER($BX2298)),MIN(1,MAX(0,($BX2298-2016+1)/($BX2298-$BW2298+1))),"")</f>
        <v>0.818181818181818</v>
      </c>
      <c r="O2298" s="0" t="n">
        <f aca="false">IF(AND(ISNUMBER($BW2298),ISNUMBER($BX2298)),MIN(1,MAX(0,($BX2298-2017+1)/($BX2298-$BW2298+1))),"")</f>
        <v>0.727272727272727</v>
      </c>
      <c r="P2298" s="0" t="n">
        <f aca="false">IF(AND(ISNUMBER($BW2298),ISNUMBER($BX2298)),MIN(1,MAX(0,($BX2298-2018+1)/($BX2298-$BW2298+1))),"")</f>
        <v>0.636363636363636</v>
      </c>
      <c r="Q2298" s="0" t="n">
        <f aca="false">IF(AND(ISNUMBER($BW2298),ISNUMBER($BX2298)),MIN(1,MAX(0,($BX2298-2019+1)/($BX2298-$BW2298+1))),"")</f>
        <v>0.545454545454545</v>
      </c>
      <c r="R2298" s="0" t="n">
        <f aca="false">IF(AND(ISNUMBER($BW2298),ISNUMBER($BX2298)),MIN(1,MAX(0,($BX2298-2016+1)/($BX2298-$BW2298+1))),"")</f>
        <v>0.818181818181818</v>
      </c>
      <c r="S2298" s="0" t="n">
        <f aca="false">IF($L2298&lt;&gt;"",IF($L2298&gt;=2015.5,1,0),"")</f>
        <v>1</v>
      </c>
      <c r="T2298" s="0" t="n">
        <f aca="false">IF($L2298&lt;&gt;"",IF($L2298&gt;=2016,1,0),"")</f>
        <v>1</v>
      </c>
      <c r="U2298" s="0" t="n">
        <f aca="false">IF(ISNUMBER($BX2298),IF($BX2298&gt;=2016,1,0),"")</f>
        <v>1</v>
      </c>
      <c r="V2298" s="0" t="n">
        <f aca="false">IF(ISNUMBER($BW2298),IF($BW2298&gt;=2016,1,0),"")</f>
        <v>0</v>
      </c>
      <c r="W2298" s="0" t="str">
        <f aca="false">IF(AND(ISNUMBER($BW2298),ISNUMBER($BX2298)),IF($BW2298&gt;=2016,"post-only",IF($BX2298&lt;2016,"pre-only","mixed")),"")</f>
        <v>mixed</v>
      </c>
      <c r="X2298" s="0" t="n">
        <f aca="false">IF(AND(ISNUMBER($BW2298),ISNUMBER($BX2298)),MIN(1,MAX(0,($BX2298-2017+1)/($BX2298-$BW2298+1))),"")</f>
        <v>0.727272727272727</v>
      </c>
      <c r="Y2298" s="0" t="n">
        <f aca="false">IF(AND(ISNUMBER($BW2298),ISNUMBER($BX2298)),MIN(1,MAX(0,($BX2298-2018+1)/($BX2298-$BW2298+1))),"")</f>
        <v>0.636363636363636</v>
      </c>
      <c r="Z2298" s="0" t="n">
        <f aca="false">IF(AND(ISNUMBER($BW2298),ISNUMBER($BX2298)),MIN(1,MAX(0,($BX2298-2019+1)/($BX2298-$BW2298+1))),"")</f>
        <v>0.545454545454545</v>
      </c>
      <c r="AA2298" s="0" t="n">
        <f aca="false">IF(ISNUMBER($BX2298),IF($BX2298&gt;=2017,1,0),"")</f>
        <v>1</v>
      </c>
      <c r="AB2298" s="0" t="n">
        <f aca="false">IF(ISNUMBER($BX2298),IF($BX2298&gt;=2018,1,0),"")</f>
        <v>1</v>
      </c>
      <c r="AC2298" s="0" t="n">
        <f aca="false">IF(ISNUMBER($BX2298),IF($BX2298&gt;=2019,1,0),"")</f>
        <v>1</v>
      </c>
      <c r="AD2298" s="0" t="n">
        <f aca="false">IF($L2298&lt;&gt;"",IF($L2298&gt;2013,1,0),"")</f>
        <v>1</v>
      </c>
      <c r="AE2298" s="0" t="n">
        <f aca="false">IF($L2298&lt;&gt;"",1+IF($L2298&gt;2011,1,0)+IF($L2298&gt;2014,1,0),"")</f>
        <v>3</v>
      </c>
      <c r="AF2298" s="0" t="s">
        <v>747</v>
      </c>
      <c r="AG2298" s="0" t="s">
        <v>436</v>
      </c>
      <c r="AH2298" s="0" t="s">
        <v>90</v>
      </c>
      <c r="AI2298" s="0" t="s">
        <v>334</v>
      </c>
      <c r="AJ2298" s="0" t="s">
        <v>497</v>
      </c>
      <c r="AK2298" s="0" t="str">
        <f aca="false">IF(AND($CF2298&lt;&gt;"",IFERROR(INDEX(subsample_country_map!$B:$B,MATCH($CF2298,subsample_country_map!$A:$A,0)),"")&lt;&gt;""),INDEX(subsample_country_map!$B:$B,MATCH($CF2298,subsample_country_map!$A:$A,0)),INDEX(lookup!$AA:$AA,MATCH($A2298,lookup!$A:$A,0)))</f>
        <v>3_AsiaPac</v>
      </c>
      <c r="AL2298" s="0" t="str">
        <f aca="false">IF(AND($CF2298&lt;&gt;"",IFERROR(INDEX(subsample_country_map!$C:$C,MATCH($CF2298,subsample_country_map!$A:$A,0)),"")&lt;&gt;""),INDEX(subsample_country_map!$C:$C,MATCH($CF2298,subsample_country_map!$A:$A,0)),INDEX(lookup!$AB:$AB,MATCH($A2298,lookup!$A:$A,0)))</f>
        <v>2_developing</v>
      </c>
      <c r="AM2298" s="0" t="str">
        <f aca="false">IF(AND($CF2298&lt;&gt;"",IFERROR(INDEX(subsample_country_map!$D:$D,MATCH($CF2298,subsample_country_map!$A:$A,0)),"")&lt;&gt;""),INDEX(subsample_country_map!$D:$D,MATCH($CF2298,subsample_country_map!$A:$A,0)),INDEX(lookup!$AC:$AC,MATCH($A2298,lookup!$A:$A,0)))</f>
        <v>2_non_western</v>
      </c>
      <c r="AN2298" s="0" t="str">
        <f aca="false">IF(AND($CF2298&lt;&gt;"",IFERROR(INDEX(subsample_country_map!$E:$E,MATCH($CF2298,subsample_country_map!$A:$A,0)),"")&lt;&gt;""),INDEX(subsample_country_map!$E:$E,MATCH($CF2298,subsample_country_map!$A:$A,0)),INDEX(lookup!$AD:$AD,MATCH($A2298,lookup!$A:$A,0)))</f>
        <v>2_civil law</v>
      </c>
      <c r="AO2298" s="0" t="str">
        <f aca="false">INDEX(lookup!$Y:$Y,MATCH($A2298,lookup!$A:$A,0))</f>
        <v>0_published</v>
      </c>
      <c r="AP2298" s="0" t="str">
        <f aca="false">INDEX(lookup!$Z:$Z,MATCH($A2298,lookup!$A:$A,0))</f>
        <v>1_VHB high</v>
      </c>
      <c r="AQ2298" s="0" t="str">
        <f aca="false">INDEX(lookup!$W:$W,MATCH($A2298,lookup!$A:$A,0))</f>
        <v>2_sust</v>
      </c>
      <c r="AS2298" s="0" t="s">
        <v>91</v>
      </c>
      <c r="AT2298" s="0" t="s">
        <v>111</v>
      </c>
      <c r="AU2298" s="0" t="s">
        <v>93</v>
      </c>
      <c r="AV2298" s="0" t="s">
        <v>7635</v>
      </c>
      <c r="AW2298" s="0" t="s">
        <v>7636</v>
      </c>
      <c r="BA2298" s="0" t="n">
        <v>317</v>
      </c>
      <c r="BB2298" s="0" t="s">
        <v>96</v>
      </c>
      <c r="BC2298" s="0" t="s">
        <v>358</v>
      </c>
      <c r="BD2298" s="0" t="s">
        <v>123</v>
      </c>
      <c r="BE2298" s="0" t="s">
        <v>98</v>
      </c>
      <c r="BI2298" s="0" t="s">
        <v>208</v>
      </c>
      <c r="BJ2298" s="0" t="s">
        <v>7637</v>
      </c>
      <c r="BK2298" s="0" t="s">
        <v>191</v>
      </c>
      <c r="BL2298" s="0" t="s">
        <v>7638</v>
      </c>
      <c r="BM2298" s="0" t="s">
        <v>7639</v>
      </c>
      <c r="BN2298" s="0" t="s">
        <v>1160</v>
      </c>
      <c r="BO2298" s="0" t="s">
        <v>105</v>
      </c>
      <c r="BP2298" s="0" t="s">
        <v>7616</v>
      </c>
      <c r="BQ2298" s="0" t="s">
        <v>127</v>
      </c>
      <c r="BT2298" s="0" t="n">
        <v>0</v>
      </c>
      <c r="BU2298" s="0" t="s">
        <v>7620</v>
      </c>
      <c r="BW2298" s="0" t="n">
        <v>2014</v>
      </c>
      <c r="BX2298" s="0" t="n">
        <v>2024</v>
      </c>
      <c r="BY2298" s="0" t="s">
        <v>2985</v>
      </c>
      <c r="BZ2298" s="0" t="n">
        <v>2019</v>
      </c>
      <c r="CA2298" s="0" t="n">
        <v>0.818181818181818</v>
      </c>
      <c r="CB2298" s="0" t="n">
        <v>1</v>
      </c>
      <c r="CC2298" s="0" t="n">
        <v>1</v>
      </c>
      <c r="CD2298" s="0" t="n">
        <v>0.140900364634378</v>
      </c>
      <c r="CE2298" s="0" t="n">
        <v>1</v>
      </c>
    </row>
    <row r="2299" customFormat="false" ht="15" hidden="false" customHeight="false" outlineLevel="0" collapsed="false">
      <c r="A2299" s="0" t="s">
        <v>7616</v>
      </c>
      <c r="B2299" s="0" t="n">
        <v>3604</v>
      </c>
      <c r="C2299" s="0" t="n">
        <v>-0.156777281127894</v>
      </c>
      <c r="D2299" s="0" t="n">
        <v>203</v>
      </c>
      <c r="E2299" s="0" t="n">
        <f aca="false">IF(ISNUMBER($BA2299),$BA2299,IF(AND(ISNUMBER($D2299),ISNUMBER($BW2299),ISNUMBER($BX2299)),$D2299*($BX2299-$BW2299+1),""))</f>
        <v>203</v>
      </c>
      <c r="H2299" s="0" t="s">
        <v>118</v>
      </c>
      <c r="I2299" s="0" t="s">
        <v>344</v>
      </c>
      <c r="J2299" s="0" t="n">
        <f aca="false">IF($BW2299&lt;&gt;"",$BW2299,"")</f>
        <v>2014</v>
      </c>
      <c r="K2299" s="0" t="n">
        <f aca="false">IF($BX2299&lt;&gt;"",$BX2299,"")</f>
        <v>2024</v>
      </c>
      <c r="L2299" s="0" t="n">
        <f aca="false">IF(AND(ISNUMBER($BW2299),ISNUMBER($BX2299)),($BW2299+$BX2299)/2,"")</f>
        <v>2019</v>
      </c>
      <c r="M2299" s="0" t="n">
        <f aca="false">IF($L2299&lt;&gt;"",$L2299,"")</f>
        <v>2019</v>
      </c>
      <c r="N2299" s="0" t="n">
        <f aca="false">IF(AND(ISNUMBER($BW2299),ISNUMBER($BX2299)),MIN(1,MAX(0,($BX2299-2016+1)/($BX2299-$BW2299+1))),"")</f>
        <v>0.818181818181818</v>
      </c>
      <c r="O2299" s="0" t="n">
        <f aca="false">IF(AND(ISNUMBER($BW2299),ISNUMBER($BX2299)),MIN(1,MAX(0,($BX2299-2017+1)/($BX2299-$BW2299+1))),"")</f>
        <v>0.727272727272727</v>
      </c>
      <c r="P2299" s="0" t="n">
        <f aca="false">IF(AND(ISNUMBER($BW2299),ISNUMBER($BX2299)),MIN(1,MAX(0,($BX2299-2018+1)/($BX2299-$BW2299+1))),"")</f>
        <v>0.636363636363636</v>
      </c>
      <c r="Q2299" s="0" t="n">
        <f aca="false">IF(AND(ISNUMBER($BW2299),ISNUMBER($BX2299)),MIN(1,MAX(0,($BX2299-2019+1)/($BX2299-$BW2299+1))),"")</f>
        <v>0.545454545454545</v>
      </c>
      <c r="R2299" s="0" t="n">
        <f aca="false">IF(AND(ISNUMBER($BW2299),ISNUMBER($BX2299)),MIN(1,MAX(0,($BX2299-2016+1)/($BX2299-$BW2299+1))),"")</f>
        <v>0.818181818181818</v>
      </c>
      <c r="S2299" s="0" t="n">
        <f aca="false">IF($L2299&lt;&gt;"",IF($L2299&gt;=2015.5,1,0),"")</f>
        <v>1</v>
      </c>
      <c r="T2299" s="0" t="n">
        <f aca="false">IF($L2299&lt;&gt;"",IF($L2299&gt;=2016,1,0),"")</f>
        <v>1</v>
      </c>
      <c r="U2299" s="0" t="n">
        <f aca="false">IF(ISNUMBER($BX2299),IF($BX2299&gt;=2016,1,0),"")</f>
        <v>1</v>
      </c>
      <c r="V2299" s="0" t="n">
        <f aca="false">IF(ISNUMBER($BW2299),IF($BW2299&gt;=2016,1,0),"")</f>
        <v>0</v>
      </c>
      <c r="W2299" s="0" t="str">
        <f aca="false">IF(AND(ISNUMBER($BW2299),ISNUMBER($BX2299)),IF($BW2299&gt;=2016,"post-only",IF($BX2299&lt;2016,"pre-only","mixed")),"")</f>
        <v>mixed</v>
      </c>
      <c r="X2299" s="0" t="n">
        <f aca="false">IF(AND(ISNUMBER($BW2299),ISNUMBER($BX2299)),MIN(1,MAX(0,($BX2299-2017+1)/($BX2299-$BW2299+1))),"")</f>
        <v>0.727272727272727</v>
      </c>
      <c r="Y2299" s="0" t="n">
        <f aca="false">IF(AND(ISNUMBER($BW2299),ISNUMBER($BX2299)),MIN(1,MAX(0,($BX2299-2018+1)/($BX2299-$BW2299+1))),"")</f>
        <v>0.636363636363636</v>
      </c>
      <c r="Z2299" s="0" t="n">
        <f aca="false">IF(AND(ISNUMBER($BW2299),ISNUMBER($BX2299)),MIN(1,MAX(0,($BX2299-2019+1)/($BX2299-$BW2299+1))),"")</f>
        <v>0.545454545454545</v>
      </c>
      <c r="AA2299" s="0" t="n">
        <f aca="false">IF(ISNUMBER($BX2299),IF($BX2299&gt;=2017,1,0),"")</f>
        <v>1</v>
      </c>
      <c r="AB2299" s="0" t="n">
        <f aca="false">IF(ISNUMBER($BX2299),IF($BX2299&gt;=2018,1,0),"")</f>
        <v>1</v>
      </c>
      <c r="AC2299" s="0" t="n">
        <f aca="false">IF(ISNUMBER($BX2299),IF($BX2299&gt;=2019,1,0),"")</f>
        <v>1</v>
      </c>
      <c r="AD2299" s="0" t="n">
        <f aca="false">IF($L2299&lt;&gt;"",IF($L2299&gt;2013,1,0),"")</f>
        <v>1</v>
      </c>
      <c r="AE2299" s="0" t="n">
        <f aca="false">IF($L2299&lt;&gt;"",1+IF($L2299&gt;2011,1,0)+IF($L2299&gt;2014,1,0),"")</f>
        <v>3</v>
      </c>
      <c r="AF2299" s="0" t="s">
        <v>747</v>
      </c>
      <c r="AG2299" s="0" t="s">
        <v>436</v>
      </c>
      <c r="AH2299" s="0" t="s">
        <v>90</v>
      </c>
      <c r="AI2299" s="0" t="s">
        <v>334</v>
      </c>
      <c r="AJ2299" s="0" t="s">
        <v>497</v>
      </c>
      <c r="AK2299" s="0" t="str">
        <f aca="false">IF(AND($CF2299&lt;&gt;"",IFERROR(INDEX(subsample_country_map!$B:$B,MATCH($CF2299,subsample_country_map!$A:$A,0)),"")&lt;&gt;""),INDEX(subsample_country_map!$B:$B,MATCH($CF2299,subsample_country_map!$A:$A,0)),INDEX(lookup!$AA:$AA,MATCH($A2299,lookup!$A:$A,0)))</f>
        <v>3_AsiaPac</v>
      </c>
      <c r="AL2299" s="0" t="str">
        <f aca="false">IF(AND($CF2299&lt;&gt;"",IFERROR(INDEX(subsample_country_map!$C:$C,MATCH($CF2299,subsample_country_map!$A:$A,0)),"")&lt;&gt;""),INDEX(subsample_country_map!$C:$C,MATCH($CF2299,subsample_country_map!$A:$A,0)),INDEX(lookup!$AB:$AB,MATCH($A2299,lookup!$A:$A,0)))</f>
        <v>2_developing</v>
      </c>
      <c r="AM2299" s="0" t="str">
        <f aca="false">IF(AND($CF2299&lt;&gt;"",IFERROR(INDEX(subsample_country_map!$D:$D,MATCH($CF2299,subsample_country_map!$A:$A,0)),"")&lt;&gt;""),INDEX(subsample_country_map!$D:$D,MATCH($CF2299,subsample_country_map!$A:$A,0)),INDEX(lookup!$AC:$AC,MATCH($A2299,lookup!$A:$A,0)))</f>
        <v>2_non_western</v>
      </c>
      <c r="AN2299" s="0" t="str">
        <f aca="false">IF(AND($CF2299&lt;&gt;"",IFERROR(INDEX(subsample_country_map!$E:$E,MATCH($CF2299,subsample_country_map!$A:$A,0)),"")&lt;&gt;""),INDEX(subsample_country_map!$E:$E,MATCH($CF2299,subsample_country_map!$A:$A,0)),INDEX(lookup!$AD:$AD,MATCH($A2299,lookup!$A:$A,0)))</f>
        <v>2_civil law</v>
      </c>
      <c r="AO2299" s="0" t="str">
        <f aca="false">INDEX(lookup!$Y:$Y,MATCH($A2299,lookup!$A:$A,0))</f>
        <v>0_published</v>
      </c>
      <c r="AP2299" s="0" t="str">
        <f aca="false">INDEX(lookup!$Z:$Z,MATCH($A2299,lookup!$A:$A,0))</f>
        <v>1_VHB high</v>
      </c>
      <c r="AQ2299" s="0" t="str">
        <f aca="false">INDEX(lookup!$W:$W,MATCH($A2299,lookup!$A:$A,0))</f>
        <v>2_sust</v>
      </c>
      <c r="AS2299" s="0" t="s">
        <v>91</v>
      </c>
      <c r="AT2299" s="0" t="s">
        <v>111</v>
      </c>
      <c r="AU2299" s="0" t="s">
        <v>93</v>
      </c>
      <c r="AV2299" s="0" t="s">
        <v>7640</v>
      </c>
      <c r="AW2299" s="0" t="s">
        <v>7641</v>
      </c>
      <c r="BA2299" s="0" t="n">
        <v>203</v>
      </c>
      <c r="BB2299" s="0" t="s">
        <v>96</v>
      </c>
      <c r="BC2299" s="0" t="s">
        <v>358</v>
      </c>
      <c r="BD2299" s="0" t="s">
        <v>123</v>
      </c>
      <c r="BE2299" s="0" t="s">
        <v>98</v>
      </c>
      <c r="BI2299" s="0" t="s">
        <v>208</v>
      </c>
      <c r="BJ2299" s="0" t="s">
        <v>7642</v>
      </c>
      <c r="BK2299" s="0" t="s">
        <v>191</v>
      </c>
      <c r="BL2299" s="0" t="s">
        <v>7643</v>
      </c>
      <c r="BM2299" s="0" t="s">
        <v>7644</v>
      </c>
      <c r="BN2299" s="0" t="s">
        <v>1160</v>
      </c>
      <c r="BO2299" s="0" t="s">
        <v>105</v>
      </c>
      <c r="BP2299" s="0" t="s">
        <v>7616</v>
      </c>
      <c r="BQ2299" s="0" t="s">
        <v>127</v>
      </c>
      <c r="BT2299" s="0" t="n">
        <v>0</v>
      </c>
      <c r="BU2299" s="0" t="s">
        <v>7620</v>
      </c>
      <c r="BW2299" s="0" t="n">
        <v>2014</v>
      </c>
      <c r="BX2299" s="0" t="n">
        <v>2024</v>
      </c>
      <c r="BY2299" s="0" t="s">
        <v>2985</v>
      </c>
      <c r="BZ2299" s="0" t="n">
        <v>2019</v>
      </c>
      <c r="CA2299" s="0" t="n">
        <v>0.818181818181818</v>
      </c>
      <c r="CB2299" s="0" t="n">
        <v>1</v>
      </c>
      <c r="CC2299" s="0" t="n">
        <v>1</v>
      </c>
      <c r="CD2299" s="0" t="n">
        <v>-0.158081045370677</v>
      </c>
      <c r="CE2299" s="0" t="n">
        <v>1</v>
      </c>
    </row>
    <row r="2300" customFormat="false" ht="15" hidden="false" customHeight="false" outlineLevel="0" collapsed="false">
      <c r="A2300" s="0" t="s">
        <v>7616</v>
      </c>
      <c r="B2300" s="0" t="n">
        <v>3605</v>
      </c>
      <c r="C2300" s="0" t="n">
        <v>-0.0927167540583498</v>
      </c>
      <c r="D2300" s="0" t="n">
        <v>410</v>
      </c>
      <c r="E2300" s="0" t="n">
        <f aca="false">IF(ISNUMBER($BA2300),$BA2300,IF(AND(ISNUMBER($D2300),ISNUMBER($BW2300),ISNUMBER($BX2300)),$D2300*($BX2300-$BW2300+1),""))</f>
        <v>410</v>
      </c>
      <c r="H2300" s="0" t="s">
        <v>118</v>
      </c>
      <c r="I2300" s="0" t="s">
        <v>344</v>
      </c>
      <c r="J2300" s="0" t="n">
        <f aca="false">IF($BW2300&lt;&gt;"",$BW2300,"")</f>
        <v>2014</v>
      </c>
      <c r="K2300" s="0" t="n">
        <f aca="false">IF($BX2300&lt;&gt;"",$BX2300,"")</f>
        <v>2024</v>
      </c>
      <c r="L2300" s="0" t="n">
        <f aca="false">IF(AND(ISNUMBER($BW2300),ISNUMBER($BX2300)),($BW2300+$BX2300)/2,"")</f>
        <v>2019</v>
      </c>
      <c r="M2300" s="0" t="n">
        <f aca="false">IF($L2300&lt;&gt;"",$L2300,"")</f>
        <v>2019</v>
      </c>
      <c r="N2300" s="0" t="n">
        <f aca="false">IF(AND(ISNUMBER($BW2300),ISNUMBER($BX2300)),MIN(1,MAX(0,($BX2300-2016+1)/($BX2300-$BW2300+1))),"")</f>
        <v>0.818181818181818</v>
      </c>
      <c r="O2300" s="0" t="n">
        <f aca="false">IF(AND(ISNUMBER($BW2300),ISNUMBER($BX2300)),MIN(1,MAX(0,($BX2300-2017+1)/($BX2300-$BW2300+1))),"")</f>
        <v>0.727272727272727</v>
      </c>
      <c r="P2300" s="0" t="n">
        <f aca="false">IF(AND(ISNUMBER($BW2300),ISNUMBER($BX2300)),MIN(1,MAX(0,($BX2300-2018+1)/($BX2300-$BW2300+1))),"")</f>
        <v>0.636363636363636</v>
      </c>
      <c r="Q2300" s="0" t="n">
        <f aca="false">IF(AND(ISNUMBER($BW2300),ISNUMBER($BX2300)),MIN(1,MAX(0,($BX2300-2019+1)/($BX2300-$BW2300+1))),"")</f>
        <v>0.545454545454545</v>
      </c>
      <c r="R2300" s="0" t="n">
        <f aca="false">IF(AND(ISNUMBER($BW2300),ISNUMBER($BX2300)),MIN(1,MAX(0,($BX2300-2016+1)/($BX2300-$BW2300+1))),"")</f>
        <v>0.818181818181818</v>
      </c>
      <c r="S2300" s="0" t="n">
        <f aca="false">IF($L2300&lt;&gt;"",IF($L2300&gt;=2015.5,1,0),"")</f>
        <v>1</v>
      </c>
      <c r="T2300" s="0" t="n">
        <f aca="false">IF($L2300&lt;&gt;"",IF($L2300&gt;=2016,1,0),"")</f>
        <v>1</v>
      </c>
      <c r="U2300" s="0" t="n">
        <f aca="false">IF(ISNUMBER($BX2300),IF($BX2300&gt;=2016,1,0),"")</f>
        <v>1</v>
      </c>
      <c r="V2300" s="0" t="n">
        <f aca="false">IF(ISNUMBER($BW2300),IF($BW2300&gt;=2016,1,0),"")</f>
        <v>0</v>
      </c>
      <c r="W2300" s="0" t="str">
        <f aca="false">IF(AND(ISNUMBER($BW2300),ISNUMBER($BX2300)),IF($BW2300&gt;=2016,"post-only",IF($BX2300&lt;2016,"pre-only","mixed")),"")</f>
        <v>mixed</v>
      </c>
      <c r="X2300" s="0" t="n">
        <f aca="false">IF(AND(ISNUMBER($BW2300),ISNUMBER($BX2300)),MIN(1,MAX(0,($BX2300-2017+1)/($BX2300-$BW2300+1))),"")</f>
        <v>0.727272727272727</v>
      </c>
      <c r="Y2300" s="0" t="n">
        <f aca="false">IF(AND(ISNUMBER($BW2300),ISNUMBER($BX2300)),MIN(1,MAX(0,($BX2300-2018+1)/($BX2300-$BW2300+1))),"")</f>
        <v>0.636363636363636</v>
      </c>
      <c r="Z2300" s="0" t="n">
        <f aca="false">IF(AND(ISNUMBER($BW2300),ISNUMBER($BX2300)),MIN(1,MAX(0,($BX2300-2019+1)/($BX2300-$BW2300+1))),"")</f>
        <v>0.545454545454545</v>
      </c>
      <c r="AA2300" s="0" t="n">
        <f aca="false">IF(ISNUMBER($BX2300),IF($BX2300&gt;=2017,1,0),"")</f>
        <v>1</v>
      </c>
      <c r="AB2300" s="0" t="n">
        <f aca="false">IF(ISNUMBER($BX2300),IF($BX2300&gt;=2018,1,0),"")</f>
        <v>1</v>
      </c>
      <c r="AC2300" s="0" t="n">
        <f aca="false">IF(ISNUMBER($BX2300),IF($BX2300&gt;=2019,1,0),"")</f>
        <v>1</v>
      </c>
      <c r="AD2300" s="0" t="n">
        <f aca="false">IF($L2300&lt;&gt;"",IF($L2300&gt;2013,1,0),"")</f>
        <v>1</v>
      </c>
      <c r="AE2300" s="0" t="n">
        <f aca="false">IF($L2300&lt;&gt;"",1+IF($L2300&gt;2011,1,0)+IF($L2300&gt;2014,1,0),"")</f>
        <v>3</v>
      </c>
      <c r="AF2300" s="0" t="s">
        <v>747</v>
      </c>
      <c r="AG2300" s="0" t="s">
        <v>436</v>
      </c>
      <c r="AH2300" s="0" t="s">
        <v>90</v>
      </c>
      <c r="AI2300" s="0" t="s">
        <v>334</v>
      </c>
      <c r="AJ2300" s="0" t="s">
        <v>497</v>
      </c>
      <c r="AK2300" s="0" t="str">
        <f aca="false">IF(AND($CF2300&lt;&gt;"",IFERROR(INDEX(subsample_country_map!$B:$B,MATCH($CF2300,subsample_country_map!$A:$A,0)),"")&lt;&gt;""),INDEX(subsample_country_map!$B:$B,MATCH($CF2300,subsample_country_map!$A:$A,0)),INDEX(lookup!$AA:$AA,MATCH($A2300,lookup!$A:$A,0)))</f>
        <v>3_AsiaPac</v>
      </c>
      <c r="AL2300" s="0" t="str">
        <f aca="false">IF(AND($CF2300&lt;&gt;"",IFERROR(INDEX(subsample_country_map!$C:$C,MATCH($CF2300,subsample_country_map!$A:$A,0)),"")&lt;&gt;""),INDEX(subsample_country_map!$C:$C,MATCH($CF2300,subsample_country_map!$A:$A,0)),INDEX(lookup!$AB:$AB,MATCH($A2300,lookup!$A:$A,0)))</f>
        <v>2_developing</v>
      </c>
      <c r="AM2300" s="0" t="str">
        <f aca="false">IF(AND($CF2300&lt;&gt;"",IFERROR(INDEX(subsample_country_map!$D:$D,MATCH($CF2300,subsample_country_map!$A:$A,0)),"")&lt;&gt;""),INDEX(subsample_country_map!$D:$D,MATCH($CF2300,subsample_country_map!$A:$A,0)),INDEX(lookup!$AC:$AC,MATCH($A2300,lookup!$A:$A,0)))</f>
        <v>2_non_western</v>
      </c>
      <c r="AN2300" s="0" t="str">
        <f aca="false">IF(AND($CF2300&lt;&gt;"",IFERROR(INDEX(subsample_country_map!$E:$E,MATCH($CF2300,subsample_country_map!$A:$A,0)),"")&lt;&gt;""),INDEX(subsample_country_map!$E:$E,MATCH($CF2300,subsample_country_map!$A:$A,0)),INDEX(lookup!$AD:$AD,MATCH($A2300,lookup!$A:$A,0)))</f>
        <v>2_civil law</v>
      </c>
      <c r="AO2300" s="0" t="str">
        <f aca="false">INDEX(lookup!$Y:$Y,MATCH($A2300,lookup!$A:$A,0))</f>
        <v>0_published</v>
      </c>
      <c r="AP2300" s="0" t="str">
        <f aca="false">INDEX(lookup!$Z:$Z,MATCH($A2300,lookup!$A:$A,0))</f>
        <v>1_VHB high</v>
      </c>
      <c r="AQ2300" s="0" t="str">
        <f aca="false">INDEX(lookup!$W:$W,MATCH($A2300,lookup!$A:$A,0))</f>
        <v>2_sust</v>
      </c>
      <c r="AS2300" s="0" t="s">
        <v>91</v>
      </c>
      <c r="AT2300" s="0" t="s">
        <v>111</v>
      </c>
      <c r="AU2300" s="0" t="s">
        <v>93</v>
      </c>
      <c r="AV2300" s="0" t="s">
        <v>7645</v>
      </c>
      <c r="AW2300" s="0" t="s">
        <v>7646</v>
      </c>
      <c r="BA2300" s="0" t="n">
        <v>410</v>
      </c>
      <c r="BB2300" s="0" t="s">
        <v>96</v>
      </c>
      <c r="BC2300" s="0" t="s">
        <v>358</v>
      </c>
      <c r="BD2300" s="0" t="s">
        <v>123</v>
      </c>
      <c r="BE2300" s="0" t="s">
        <v>7647</v>
      </c>
      <c r="BF2300" s="0" t="s">
        <v>7648</v>
      </c>
      <c r="BI2300" s="0" t="s">
        <v>316</v>
      </c>
      <c r="BJ2300" s="0" t="s">
        <v>7649</v>
      </c>
      <c r="BK2300" s="0" t="s">
        <v>191</v>
      </c>
      <c r="BL2300" s="0" t="s">
        <v>7650</v>
      </c>
      <c r="BM2300" s="0" t="s">
        <v>7619</v>
      </c>
      <c r="BN2300" s="0" t="s">
        <v>1160</v>
      </c>
      <c r="BO2300" s="0" t="s">
        <v>105</v>
      </c>
      <c r="BP2300" s="0" t="s">
        <v>7616</v>
      </c>
      <c r="BQ2300" s="0" t="s">
        <v>127</v>
      </c>
      <c r="BT2300" s="0" t="n">
        <v>0</v>
      </c>
      <c r="BU2300" s="0" t="s">
        <v>7620</v>
      </c>
      <c r="BW2300" s="0" t="n">
        <v>2014</v>
      </c>
      <c r="BX2300" s="0" t="n">
        <v>2024</v>
      </c>
      <c r="BY2300" s="0" t="s">
        <v>2985</v>
      </c>
      <c r="BZ2300" s="0" t="n">
        <v>2019</v>
      </c>
      <c r="CA2300" s="0" t="n">
        <v>0.818181818181818</v>
      </c>
      <c r="CB2300" s="0" t="n">
        <v>1</v>
      </c>
      <c r="CC2300" s="0" t="n">
        <v>1</v>
      </c>
      <c r="CD2300" s="0" t="n">
        <v>-0.0929838095057866</v>
      </c>
      <c r="CE2300" s="0" t="n">
        <v>1</v>
      </c>
    </row>
    <row r="2301" customFormat="false" ht="15" hidden="false" customHeight="false" outlineLevel="0" collapsed="false">
      <c r="A2301" s="0" t="s">
        <v>7616</v>
      </c>
      <c r="B2301" s="0" t="n">
        <v>3606</v>
      </c>
      <c r="C2301" s="0" t="n">
        <v>-0.166360386620813</v>
      </c>
      <c r="D2301" s="0" t="n">
        <v>113</v>
      </c>
      <c r="E2301" s="0" t="n">
        <f aca="false">IF(ISNUMBER($BA2301),$BA2301,IF(AND(ISNUMBER($D2301),ISNUMBER($BW2301),ISNUMBER($BX2301)),$D2301*($BX2301-$BW2301+1),""))</f>
        <v>113</v>
      </c>
      <c r="H2301" s="0" t="s">
        <v>118</v>
      </c>
      <c r="I2301" s="0" t="s">
        <v>344</v>
      </c>
      <c r="J2301" s="0" t="n">
        <f aca="false">IF($BW2301&lt;&gt;"",$BW2301,"")</f>
        <v>2014</v>
      </c>
      <c r="K2301" s="0" t="n">
        <f aca="false">IF($BX2301&lt;&gt;"",$BX2301,"")</f>
        <v>2024</v>
      </c>
      <c r="L2301" s="0" t="n">
        <f aca="false">IF(AND(ISNUMBER($BW2301),ISNUMBER($BX2301)),($BW2301+$BX2301)/2,"")</f>
        <v>2019</v>
      </c>
      <c r="M2301" s="0" t="n">
        <f aca="false">IF($L2301&lt;&gt;"",$L2301,"")</f>
        <v>2019</v>
      </c>
      <c r="N2301" s="0" t="n">
        <f aca="false">IF(AND(ISNUMBER($BW2301),ISNUMBER($BX2301)),MIN(1,MAX(0,($BX2301-2016+1)/($BX2301-$BW2301+1))),"")</f>
        <v>0.818181818181818</v>
      </c>
      <c r="O2301" s="0" t="n">
        <f aca="false">IF(AND(ISNUMBER($BW2301),ISNUMBER($BX2301)),MIN(1,MAX(0,($BX2301-2017+1)/($BX2301-$BW2301+1))),"")</f>
        <v>0.727272727272727</v>
      </c>
      <c r="P2301" s="0" t="n">
        <f aca="false">IF(AND(ISNUMBER($BW2301),ISNUMBER($BX2301)),MIN(1,MAX(0,($BX2301-2018+1)/($BX2301-$BW2301+1))),"")</f>
        <v>0.636363636363636</v>
      </c>
      <c r="Q2301" s="0" t="n">
        <f aca="false">IF(AND(ISNUMBER($BW2301),ISNUMBER($BX2301)),MIN(1,MAX(0,($BX2301-2019+1)/($BX2301-$BW2301+1))),"")</f>
        <v>0.545454545454545</v>
      </c>
      <c r="R2301" s="0" t="n">
        <f aca="false">IF(AND(ISNUMBER($BW2301),ISNUMBER($BX2301)),MIN(1,MAX(0,($BX2301-2016+1)/($BX2301-$BW2301+1))),"")</f>
        <v>0.818181818181818</v>
      </c>
      <c r="S2301" s="0" t="n">
        <f aca="false">IF($L2301&lt;&gt;"",IF($L2301&gt;=2015.5,1,0),"")</f>
        <v>1</v>
      </c>
      <c r="T2301" s="0" t="n">
        <f aca="false">IF($L2301&lt;&gt;"",IF($L2301&gt;=2016,1,0),"")</f>
        <v>1</v>
      </c>
      <c r="U2301" s="0" t="n">
        <f aca="false">IF(ISNUMBER($BX2301),IF($BX2301&gt;=2016,1,0),"")</f>
        <v>1</v>
      </c>
      <c r="V2301" s="0" t="n">
        <f aca="false">IF(ISNUMBER($BW2301),IF($BW2301&gt;=2016,1,0),"")</f>
        <v>0</v>
      </c>
      <c r="W2301" s="0" t="str">
        <f aca="false">IF(AND(ISNUMBER($BW2301),ISNUMBER($BX2301)),IF($BW2301&gt;=2016,"post-only",IF($BX2301&lt;2016,"pre-only","mixed")),"")</f>
        <v>mixed</v>
      </c>
      <c r="X2301" s="0" t="n">
        <f aca="false">IF(AND(ISNUMBER($BW2301),ISNUMBER($BX2301)),MIN(1,MAX(0,($BX2301-2017+1)/($BX2301-$BW2301+1))),"")</f>
        <v>0.727272727272727</v>
      </c>
      <c r="Y2301" s="0" t="n">
        <f aca="false">IF(AND(ISNUMBER($BW2301),ISNUMBER($BX2301)),MIN(1,MAX(0,($BX2301-2018+1)/($BX2301-$BW2301+1))),"")</f>
        <v>0.636363636363636</v>
      </c>
      <c r="Z2301" s="0" t="n">
        <f aca="false">IF(AND(ISNUMBER($BW2301),ISNUMBER($BX2301)),MIN(1,MAX(0,($BX2301-2019+1)/($BX2301-$BW2301+1))),"")</f>
        <v>0.545454545454545</v>
      </c>
      <c r="AA2301" s="0" t="n">
        <f aca="false">IF(ISNUMBER($BX2301),IF($BX2301&gt;=2017,1,0),"")</f>
        <v>1</v>
      </c>
      <c r="AB2301" s="0" t="n">
        <f aca="false">IF(ISNUMBER($BX2301),IF($BX2301&gt;=2018,1,0),"")</f>
        <v>1</v>
      </c>
      <c r="AC2301" s="0" t="n">
        <f aca="false">IF(ISNUMBER($BX2301),IF($BX2301&gt;=2019,1,0),"")</f>
        <v>1</v>
      </c>
      <c r="AD2301" s="0" t="n">
        <f aca="false">IF($L2301&lt;&gt;"",IF($L2301&gt;2013,1,0),"")</f>
        <v>1</v>
      </c>
      <c r="AE2301" s="0" t="n">
        <f aca="false">IF($L2301&lt;&gt;"",1+IF($L2301&gt;2011,1,0)+IF($L2301&gt;2014,1,0),"")</f>
        <v>3</v>
      </c>
      <c r="AF2301" s="0" t="s">
        <v>747</v>
      </c>
      <c r="AG2301" s="0" t="s">
        <v>436</v>
      </c>
      <c r="AH2301" s="0" t="s">
        <v>90</v>
      </c>
      <c r="AI2301" s="0" t="s">
        <v>334</v>
      </c>
      <c r="AJ2301" s="0" t="s">
        <v>497</v>
      </c>
      <c r="AK2301" s="0" t="str">
        <f aca="false">IF(AND($CF2301&lt;&gt;"",IFERROR(INDEX(subsample_country_map!$B:$B,MATCH($CF2301,subsample_country_map!$A:$A,0)),"")&lt;&gt;""),INDEX(subsample_country_map!$B:$B,MATCH($CF2301,subsample_country_map!$A:$A,0)),INDEX(lookup!$AA:$AA,MATCH($A2301,lookup!$A:$A,0)))</f>
        <v>3_AsiaPac</v>
      </c>
      <c r="AL2301" s="0" t="str">
        <f aca="false">IF(AND($CF2301&lt;&gt;"",IFERROR(INDEX(subsample_country_map!$C:$C,MATCH($CF2301,subsample_country_map!$A:$A,0)),"")&lt;&gt;""),INDEX(subsample_country_map!$C:$C,MATCH($CF2301,subsample_country_map!$A:$A,0)),INDEX(lookup!$AB:$AB,MATCH($A2301,lookup!$A:$A,0)))</f>
        <v>2_developing</v>
      </c>
      <c r="AM2301" s="0" t="str">
        <f aca="false">IF(AND($CF2301&lt;&gt;"",IFERROR(INDEX(subsample_country_map!$D:$D,MATCH($CF2301,subsample_country_map!$A:$A,0)),"")&lt;&gt;""),INDEX(subsample_country_map!$D:$D,MATCH($CF2301,subsample_country_map!$A:$A,0)),INDEX(lookup!$AC:$AC,MATCH($A2301,lookup!$A:$A,0)))</f>
        <v>2_non_western</v>
      </c>
      <c r="AN2301" s="0" t="str">
        <f aca="false">IF(AND($CF2301&lt;&gt;"",IFERROR(INDEX(subsample_country_map!$E:$E,MATCH($CF2301,subsample_country_map!$A:$A,0)),"")&lt;&gt;""),INDEX(subsample_country_map!$E:$E,MATCH($CF2301,subsample_country_map!$A:$A,0)),INDEX(lookup!$AD:$AD,MATCH($A2301,lookup!$A:$A,0)))</f>
        <v>2_civil law</v>
      </c>
      <c r="AO2301" s="0" t="str">
        <f aca="false">INDEX(lookup!$Y:$Y,MATCH($A2301,lookup!$A:$A,0))</f>
        <v>0_published</v>
      </c>
      <c r="AP2301" s="0" t="str">
        <f aca="false">INDEX(lookup!$Z:$Z,MATCH($A2301,lookup!$A:$A,0))</f>
        <v>1_VHB high</v>
      </c>
      <c r="AQ2301" s="0" t="str">
        <f aca="false">INDEX(lookup!$W:$W,MATCH($A2301,lookup!$A:$A,0))</f>
        <v>2_sust</v>
      </c>
      <c r="AS2301" s="0" t="s">
        <v>91</v>
      </c>
      <c r="AT2301" s="0" t="s">
        <v>111</v>
      </c>
      <c r="AU2301" s="0" t="s">
        <v>93</v>
      </c>
      <c r="AV2301" s="0" t="s">
        <v>7651</v>
      </c>
      <c r="AW2301" s="0" t="s">
        <v>7652</v>
      </c>
      <c r="BA2301" s="0" t="n">
        <v>113</v>
      </c>
      <c r="BB2301" s="0" t="s">
        <v>96</v>
      </c>
      <c r="BC2301" s="0" t="s">
        <v>358</v>
      </c>
      <c r="BD2301" s="0" t="s">
        <v>123</v>
      </c>
      <c r="BE2301" s="0" t="s">
        <v>7647</v>
      </c>
      <c r="BF2301" s="0" t="s">
        <v>7653</v>
      </c>
      <c r="BI2301" s="0" t="s">
        <v>316</v>
      </c>
      <c r="BJ2301" s="0" t="s">
        <v>7654</v>
      </c>
      <c r="BK2301" s="0" t="s">
        <v>191</v>
      </c>
      <c r="BL2301" s="0" t="s">
        <v>7655</v>
      </c>
      <c r="BM2301" s="0" t="s">
        <v>7619</v>
      </c>
      <c r="BN2301" s="0" t="s">
        <v>1160</v>
      </c>
      <c r="BO2301" s="0" t="s">
        <v>105</v>
      </c>
      <c r="BP2301" s="0" t="s">
        <v>7616</v>
      </c>
      <c r="BQ2301" s="0" t="s">
        <v>127</v>
      </c>
      <c r="BT2301" s="0" t="n">
        <v>0</v>
      </c>
      <c r="BU2301" s="0" t="s">
        <v>7620</v>
      </c>
      <c r="BW2301" s="0" t="n">
        <v>2014</v>
      </c>
      <c r="BX2301" s="0" t="n">
        <v>2024</v>
      </c>
      <c r="BY2301" s="0" t="s">
        <v>2985</v>
      </c>
      <c r="BZ2301" s="0" t="n">
        <v>2019</v>
      </c>
      <c r="CA2301" s="0" t="n">
        <v>0.818181818181818</v>
      </c>
      <c r="CB2301" s="0" t="n">
        <v>1</v>
      </c>
      <c r="CC2301" s="0" t="n">
        <v>1</v>
      </c>
      <c r="CD2301" s="0" t="n">
        <v>-0.167921103935756</v>
      </c>
      <c r="CE2301" s="0" t="n">
        <v>1</v>
      </c>
    </row>
    <row r="2302" customFormat="false" ht="15" hidden="false" customHeight="false" outlineLevel="0" collapsed="false">
      <c r="A2302" s="0" t="s">
        <v>7656</v>
      </c>
      <c r="B2302" s="0" t="n">
        <v>3607</v>
      </c>
      <c r="C2302" s="0" t="n">
        <v>0.155</v>
      </c>
      <c r="D2302" s="0" t="n">
        <v>433</v>
      </c>
      <c r="E2302" s="0" t="n">
        <f aca="false">IF(ISNUMBER($BA2302),$BA2302,IF(AND(ISNUMBER($D2302),ISNUMBER($BW2302),ISNUMBER($BX2302)),$D2302*($BX2302-$BW2302+1),""))</f>
        <v>433</v>
      </c>
      <c r="H2302" s="0" t="s">
        <v>85</v>
      </c>
      <c r="I2302" s="0" t="s">
        <v>86</v>
      </c>
      <c r="J2302" s="0" t="n">
        <f aca="false">IF($BW2302&lt;&gt;"",$BW2302,"")</f>
        <v>2003</v>
      </c>
      <c r="K2302" s="0" t="n">
        <f aca="false">IF($BX2302&lt;&gt;"",$BX2302,"")</f>
        <v>2016</v>
      </c>
      <c r="L2302" s="0" t="n">
        <f aca="false">IF(AND(ISNUMBER($BW2302),ISNUMBER($BX2302)),($BW2302+$BX2302)/2,"")</f>
        <v>2009.5</v>
      </c>
      <c r="M2302" s="0" t="n">
        <f aca="false">IF($L2302&lt;&gt;"",$L2302,"")</f>
        <v>2009.5</v>
      </c>
      <c r="N2302" s="0" t="n">
        <f aca="false">IF(AND(ISNUMBER($BW2302),ISNUMBER($BX2302)),MIN(1,MAX(0,($BX2302-2016+1)/($BX2302-$BW2302+1))),"")</f>
        <v>0.0714285714285714</v>
      </c>
      <c r="O2302" s="0" t="n">
        <f aca="false">IF(AND(ISNUMBER($BW2302),ISNUMBER($BX2302)),MIN(1,MAX(0,($BX2302-2017+1)/($BX2302-$BW2302+1))),"")</f>
        <v>0</v>
      </c>
      <c r="P2302" s="0" t="n">
        <f aca="false">IF(AND(ISNUMBER($BW2302),ISNUMBER($BX2302)),MIN(1,MAX(0,($BX2302-2018+1)/($BX2302-$BW2302+1))),"")</f>
        <v>0</v>
      </c>
      <c r="Q2302" s="0" t="n">
        <f aca="false">IF(AND(ISNUMBER($BW2302),ISNUMBER($BX2302)),MIN(1,MAX(0,($BX2302-2019+1)/($BX2302-$BW2302+1))),"")</f>
        <v>0</v>
      </c>
      <c r="R2302" s="0" t="n">
        <f aca="false">IF(AND(ISNUMBER($BW2302),ISNUMBER($BX2302)),MIN(1,MAX(0,($BX2302-2016+1)/($BX2302-$BW2302+1))),"")</f>
        <v>0.0714285714285714</v>
      </c>
      <c r="S2302" s="0" t="n">
        <f aca="false">IF($L2302&lt;&gt;"",IF($L2302&gt;=2015.5,1,0),"")</f>
        <v>0</v>
      </c>
      <c r="T2302" s="0" t="n">
        <f aca="false">IF($L2302&lt;&gt;"",IF($L2302&gt;=2016,1,0),"")</f>
        <v>0</v>
      </c>
      <c r="U2302" s="0" t="n">
        <f aca="false">IF(ISNUMBER($BX2302),IF($BX2302&gt;=2016,1,0),"")</f>
        <v>1</v>
      </c>
      <c r="V2302" s="0" t="n">
        <f aca="false">IF(ISNUMBER($BW2302),IF($BW2302&gt;=2016,1,0),"")</f>
        <v>0</v>
      </c>
      <c r="W2302" s="0" t="str">
        <f aca="false">IF(AND(ISNUMBER($BW2302),ISNUMBER($BX2302)),IF($BW2302&gt;=2016,"post-only",IF($BX2302&lt;2016,"pre-only","mixed")),"")</f>
        <v>mixed</v>
      </c>
      <c r="X2302" s="0" t="n">
        <f aca="false">IF(AND(ISNUMBER($BW2302),ISNUMBER($BX2302)),MIN(1,MAX(0,($BX2302-2017+1)/($BX2302-$BW2302+1))),"")</f>
        <v>0</v>
      </c>
      <c r="Y2302" s="0" t="n">
        <f aca="false">IF(AND(ISNUMBER($BW2302),ISNUMBER($BX2302)),MIN(1,MAX(0,($BX2302-2018+1)/($BX2302-$BW2302+1))),"")</f>
        <v>0</v>
      </c>
      <c r="Z2302" s="0" t="n">
        <f aca="false">IF(AND(ISNUMBER($BW2302),ISNUMBER($BX2302)),MIN(1,MAX(0,($BX2302-2019+1)/($BX2302-$BW2302+1))),"")</f>
        <v>0</v>
      </c>
      <c r="AA2302" s="0" t="n">
        <f aca="false">IF(ISNUMBER($BX2302),IF($BX2302&gt;=2017,1,0),"")</f>
        <v>0</v>
      </c>
      <c r="AB2302" s="0" t="n">
        <f aca="false">IF(ISNUMBER($BX2302),IF($BX2302&gt;=2018,1,0),"")</f>
        <v>0</v>
      </c>
      <c r="AC2302" s="0" t="n">
        <f aca="false">IF(ISNUMBER($BX2302),IF($BX2302&gt;=2019,1,0),"")</f>
        <v>0</v>
      </c>
      <c r="AD2302" s="0" t="n">
        <f aca="false">IF($L2302&lt;&gt;"",IF($L2302&gt;2013,1,0),"")</f>
        <v>0</v>
      </c>
      <c r="AE2302" s="0" t="n">
        <f aca="false">IF($L2302&lt;&gt;"",1+IF($L2302&gt;2011,1,0)+IF($L2302&gt;2014,1,0),"")</f>
        <v>1</v>
      </c>
      <c r="AF2302" s="0" t="s">
        <v>87</v>
      </c>
      <c r="AG2302" s="0" t="s">
        <v>88</v>
      </c>
      <c r="AH2302" s="0" t="s">
        <v>89</v>
      </c>
      <c r="AI2302" s="0" t="s">
        <v>90</v>
      </c>
      <c r="AJ2302" s="0" t="s">
        <v>90</v>
      </c>
      <c r="AK2302" s="0" t="str">
        <f aca="false">IF(AND($CF2302&lt;&gt;"",IFERROR(INDEX(subsample_country_map!$B:$B,MATCH($CF2302,subsample_country_map!$A:$A,0)),"")&lt;&gt;""),INDEX(subsample_country_map!$B:$B,MATCH($CF2302,subsample_country_map!$A:$A,0)),INDEX(lookup!$AA:$AA,MATCH($A2302,lookup!$A:$A,0)))</f>
        <v>99_NCE</v>
      </c>
      <c r="AL2302" s="0" t="str">
        <f aca="false">IF(AND($CF2302&lt;&gt;"",IFERROR(INDEX(subsample_country_map!$C:$C,MATCH($CF2302,subsample_country_map!$A:$A,0)),"")&lt;&gt;""),INDEX(subsample_country_map!$C:$C,MATCH($CF2302,subsample_country_map!$A:$A,0)),INDEX(lookup!$AB:$AB,MATCH($A2302,lookup!$A:$A,0)))</f>
        <v>99_NCE</v>
      </c>
      <c r="AM2302" s="0" t="str">
        <f aca="false">IF(AND($CF2302&lt;&gt;"",IFERROR(INDEX(subsample_country_map!$D:$D,MATCH($CF2302,subsample_country_map!$A:$A,0)),"")&lt;&gt;""),INDEX(subsample_country_map!$D:$D,MATCH($CF2302,subsample_country_map!$A:$A,0)),INDEX(lookup!$AC:$AC,MATCH($A2302,lookup!$A:$A,0)))</f>
        <v>99_NCE</v>
      </c>
      <c r="AN2302" s="0" t="str">
        <f aca="false">IF(AND($CF2302&lt;&gt;"",IFERROR(INDEX(subsample_country_map!$E:$E,MATCH($CF2302,subsample_country_map!$A:$A,0)),"")&lt;&gt;""),INDEX(subsample_country_map!$E:$E,MATCH($CF2302,subsample_country_map!$A:$A,0)),INDEX(lookup!$AD:$AD,MATCH($A2302,lookup!$A:$A,0)))</f>
        <v>99_NCE</v>
      </c>
      <c r="AO2302" s="0" t="str">
        <f aca="false">INDEX(lookup!$Y:$Y,MATCH($A2302,lookup!$A:$A,0))</f>
        <v>0_published</v>
      </c>
      <c r="AP2302" s="0" t="str">
        <f aca="false">INDEX(lookup!$Z:$Z,MATCH($A2302,lookup!$A:$A,0))</f>
        <v>0_VHB low</v>
      </c>
      <c r="AQ2302" s="0" t="str">
        <f aca="false">INDEX(lookup!$W:$W,MATCH($A2302,lookup!$A:$A,0))</f>
        <v>3_mgmt</v>
      </c>
      <c r="AS2302" s="0" t="s">
        <v>91</v>
      </c>
      <c r="AT2302" s="0" t="s">
        <v>397</v>
      </c>
      <c r="AU2302" s="0" t="s">
        <v>93</v>
      </c>
      <c r="AZ2302" s="0" t="s">
        <v>1646</v>
      </c>
      <c r="BA2302" s="0" t="n">
        <v>433</v>
      </c>
      <c r="BB2302" s="0" t="s">
        <v>96</v>
      </c>
      <c r="BC2302" s="0" t="s">
        <v>97</v>
      </c>
      <c r="BD2302" s="0" t="s">
        <v>97</v>
      </c>
      <c r="BE2302" s="0" t="s">
        <v>98</v>
      </c>
      <c r="BI2302" s="0" t="s">
        <v>336</v>
      </c>
      <c r="BJ2302" s="0" t="s">
        <v>7657</v>
      </c>
      <c r="BK2302" s="0" t="s">
        <v>2390</v>
      </c>
      <c r="BL2302" s="0" t="s">
        <v>7658</v>
      </c>
      <c r="BM2302" s="0" t="s">
        <v>5432</v>
      </c>
      <c r="BN2302" s="0" t="s">
        <v>7659</v>
      </c>
      <c r="BO2302" s="0" t="s">
        <v>769</v>
      </c>
      <c r="BP2302" s="0" t="s">
        <v>7656</v>
      </c>
      <c r="BQ2302" s="0" t="s">
        <v>85</v>
      </c>
      <c r="BT2302" s="0" t="n">
        <v>0</v>
      </c>
      <c r="BU2302" s="0" t="s">
        <v>7660</v>
      </c>
      <c r="BW2302" s="0" t="n">
        <v>2003</v>
      </c>
      <c r="BX2302" s="0" t="n">
        <v>2016</v>
      </c>
      <c r="BY2302" s="0" t="s">
        <v>221</v>
      </c>
      <c r="BZ2302" s="0" t="n">
        <v>2009.5</v>
      </c>
      <c r="CA2302" s="0" t="n">
        <v>0.0714285714285714</v>
      </c>
      <c r="CB2302" s="0" t="n">
        <v>0</v>
      </c>
      <c r="CC2302" s="0" t="n">
        <v>1</v>
      </c>
      <c r="CD2302" s="0" t="n">
        <v>0.15625949779936</v>
      </c>
      <c r="CE2302" s="0" t="n">
        <v>1</v>
      </c>
    </row>
    <row r="2303" customFormat="false" ht="15" hidden="false" customHeight="false" outlineLevel="0" collapsed="false">
      <c r="A2303" s="0" t="s">
        <v>7656</v>
      </c>
      <c r="B2303" s="0" t="n">
        <v>3608</v>
      </c>
      <c r="C2303" s="0" t="n">
        <v>0.246</v>
      </c>
      <c r="D2303" s="0" t="n">
        <v>433</v>
      </c>
      <c r="E2303" s="0" t="n">
        <f aca="false">IF(ISNUMBER($BA2303),$BA2303,IF(AND(ISNUMBER($D2303),ISNUMBER($BW2303),ISNUMBER($BX2303)),$D2303*($BX2303-$BW2303+1),""))</f>
        <v>433</v>
      </c>
      <c r="H2303" s="0" t="s">
        <v>85</v>
      </c>
      <c r="I2303" s="0" t="s">
        <v>86</v>
      </c>
      <c r="J2303" s="0" t="n">
        <f aca="false">IF($BW2303&lt;&gt;"",$BW2303,"")</f>
        <v>2003</v>
      </c>
      <c r="K2303" s="0" t="n">
        <f aca="false">IF($BX2303&lt;&gt;"",$BX2303,"")</f>
        <v>2016</v>
      </c>
      <c r="L2303" s="0" t="n">
        <f aca="false">IF(AND(ISNUMBER($BW2303),ISNUMBER($BX2303)),($BW2303+$BX2303)/2,"")</f>
        <v>2009.5</v>
      </c>
      <c r="M2303" s="0" t="n">
        <f aca="false">IF($L2303&lt;&gt;"",$L2303,"")</f>
        <v>2009.5</v>
      </c>
      <c r="N2303" s="0" t="n">
        <f aca="false">IF(AND(ISNUMBER($BW2303),ISNUMBER($BX2303)),MIN(1,MAX(0,($BX2303-2016+1)/($BX2303-$BW2303+1))),"")</f>
        <v>0.0714285714285714</v>
      </c>
      <c r="O2303" s="0" t="n">
        <f aca="false">IF(AND(ISNUMBER($BW2303),ISNUMBER($BX2303)),MIN(1,MAX(0,($BX2303-2017+1)/($BX2303-$BW2303+1))),"")</f>
        <v>0</v>
      </c>
      <c r="P2303" s="0" t="n">
        <f aca="false">IF(AND(ISNUMBER($BW2303),ISNUMBER($BX2303)),MIN(1,MAX(0,($BX2303-2018+1)/($BX2303-$BW2303+1))),"")</f>
        <v>0</v>
      </c>
      <c r="Q2303" s="0" t="n">
        <f aca="false">IF(AND(ISNUMBER($BW2303),ISNUMBER($BX2303)),MIN(1,MAX(0,($BX2303-2019+1)/($BX2303-$BW2303+1))),"")</f>
        <v>0</v>
      </c>
      <c r="R2303" s="0" t="n">
        <f aca="false">IF(AND(ISNUMBER($BW2303),ISNUMBER($BX2303)),MIN(1,MAX(0,($BX2303-2016+1)/($BX2303-$BW2303+1))),"")</f>
        <v>0.0714285714285714</v>
      </c>
      <c r="S2303" s="0" t="n">
        <f aca="false">IF($L2303&lt;&gt;"",IF($L2303&gt;=2015.5,1,0),"")</f>
        <v>0</v>
      </c>
      <c r="T2303" s="0" t="n">
        <f aca="false">IF($L2303&lt;&gt;"",IF($L2303&gt;=2016,1,0),"")</f>
        <v>0</v>
      </c>
      <c r="U2303" s="0" t="n">
        <f aca="false">IF(ISNUMBER($BX2303),IF($BX2303&gt;=2016,1,0),"")</f>
        <v>1</v>
      </c>
      <c r="V2303" s="0" t="n">
        <f aca="false">IF(ISNUMBER($BW2303),IF($BW2303&gt;=2016,1,0),"")</f>
        <v>0</v>
      </c>
      <c r="W2303" s="0" t="str">
        <f aca="false">IF(AND(ISNUMBER($BW2303),ISNUMBER($BX2303)),IF($BW2303&gt;=2016,"post-only",IF($BX2303&lt;2016,"pre-only","mixed")),"")</f>
        <v>mixed</v>
      </c>
      <c r="X2303" s="0" t="n">
        <f aca="false">IF(AND(ISNUMBER($BW2303),ISNUMBER($BX2303)),MIN(1,MAX(0,($BX2303-2017+1)/($BX2303-$BW2303+1))),"")</f>
        <v>0</v>
      </c>
      <c r="Y2303" s="0" t="n">
        <f aca="false">IF(AND(ISNUMBER($BW2303),ISNUMBER($BX2303)),MIN(1,MAX(0,($BX2303-2018+1)/($BX2303-$BW2303+1))),"")</f>
        <v>0</v>
      </c>
      <c r="Z2303" s="0" t="n">
        <f aca="false">IF(AND(ISNUMBER($BW2303),ISNUMBER($BX2303)),MIN(1,MAX(0,($BX2303-2019+1)/($BX2303-$BW2303+1))),"")</f>
        <v>0</v>
      </c>
      <c r="AA2303" s="0" t="n">
        <f aca="false">IF(ISNUMBER($BX2303),IF($BX2303&gt;=2017,1,0),"")</f>
        <v>0</v>
      </c>
      <c r="AB2303" s="0" t="n">
        <f aca="false">IF(ISNUMBER($BX2303),IF($BX2303&gt;=2018,1,0),"")</f>
        <v>0</v>
      </c>
      <c r="AC2303" s="0" t="n">
        <f aca="false">IF(ISNUMBER($BX2303),IF($BX2303&gt;=2019,1,0),"")</f>
        <v>0</v>
      </c>
      <c r="AD2303" s="0" t="n">
        <f aca="false">IF($L2303&lt;&gt;"",IF($L2303&gt;2013,1,0),"")</f>
        <v>0</v>
      </c>
      <c r="AE2303" s="0" t="n">
        <f aca="false">IF($L2303&lt;&gt;"",1+IF($L2303&gt;2011,1,0)+IF($L2303&gt;2014,1,0),"")</f>
        <v>1</v>
      </c>
      <c r="AF2303" s="0" t="s">
        <v>87</v>
      </c>
      <c r="AG2303" s="0" t="s">
        <v>88</v>
      </c>
      <c r="AH2303" s="0" t="s">
        <v>89</v>
      </c>
      <c r="AI2303" s="0" t="s">
        <v>90</v>
      </c>
      <c r="AJ2303" s="0" t="s">
        <v>90</v>
      </c>
      <c r="AK2303" s="0" t="str">
        <f aca="false">IF(AND($CF2303&lt;&gt;"",IFERROR(INDEX(subsample_country_map!$B:$B,MATCH($CF2303,subsample_country_map!$A:$A,0)),"")&lt;&gt;""),INDEX(subsample_country_map!$B:$B,MATCH($CF2303,subsample_country_map!$A:$A,0)),INDEX(lookup!$AA:$AA,MATCH($A2303,lookup!$A:$A,0)))</f>
        <v>99_NCE</v>
      </c>
      <c r="AL2303" s="0" t="str">
        <f aca="false">IF(AND($CF2303&lt;&gt;"",IFERROR(INDEX(subsample_country_map!$C:$C,MATCH($CF2303,subsample_country_map!$A:$A,0)),"")&lt;&gt;""),INDEX(subsample_country_map!$C:$C,MATCH($CF2303,subsample_country_map!$A:$A,0)),INDEX(lookup!$AB:$AB,MATCH($A2303,lookup!$A:$A,0)))</f>
        <v>99_NCE</v>
      </c>
      <c r="AM2303" s="0" t="str">
        <f aca="false">IF(AND($CF2303&lt;&gt;"",IFERROR(INDEX(subsample_country_map!$D:$D,MATCH($CF2303,subsample_country_map!$A:$A,0)),"")&lt;&gt;""),INDEX(subsample_country_map!$D:$D,MATCH($CF2303,subsample_country_map!$A:$A,0)),INDEX(lookup!$AC:$AC,MATCH($A2303,lookup!$A:$A,0)))</f>
        <v>99_NCE</v>
      </c>
      <c r="AN2303" s="0" t="str">
        <f aca="false">IF(AND($CF2303&lt;&gt;"",IFERROR(INDEX(subsample_country_map!$E:$E,MATCH($CF2303,subsample_country_map!$A:$A,0)),"")&lt;&gt;""),INDEX(subsample_country_map!$E:$E,MATCH($CF2303,subsample_country_map!$A:$A,0)),INDEX(lookup!$AD:$AD,MATCH($A2303,lookup!$A:$A,0)))</f>
        <v>99_NCE</v>
      </c>
      <c r="AO2303" s="0" t="str">
        <f aca="false">INDEX(lookup!$Y:$Y,MATCH($A2303,lookup!$A:$A,0))</f>
        <v>0_published</v>
      </c>
      <c r="AP2303" s="0" t="str">
        <f aca="false">INDEX(lookup!$Z:$Z,MATCH($A2303,lookup!$A:$A,0))</f>
        <v>0_VHB low</v>
      </c>
      <c r="AQ2303" s="0" t="str">
        <f aca="false">INDEX(lookup!$W:$W,MATCH($A2303,lookup!$A:$A,0))</f>
        <v>3_mgmt</v>
      </c>
      <c r="AS2303" s="0" t="s">
        <v>91</v>
      </c>
      <c r="AT2303" s="0" t="s">
        <v>397</v>
      </c>
      <c r="AU2303" s="0" t="s">
        <v>93</v>
      </c>
      <c r="AZ2303" s="0" t="s">
        <v>7661</v>
      </c>
      <c r="BA2303" s="0" t="n">
        <v>433</v>
      </c>
      <c r="BB2303" s="0" t="s">
        <v>96</v>
      </c>
      <c r="BC2303" s="0" t="s">
        <v>97</v>
      </c>
      <c r="BD2303" s="0" t="s">
        <v>97</v>
      </c>
      <c r="BE2303" s="0" t="s">
        <v>98</v>
      </c>
      <c r="BI2303" s="0" t="s">
        <v>336</v>
      </c>
      <c r="BJ2303" s="0" t="s">
        <v>7657</v>
      </c>
      <c r="BK2303" s="0" t="s">
        <v>2390</v>
      </c>
      <c r="BL2303" s="0" t="s">
        <v>7662</v>
      </c>
      <c r="BM2303" s="0" t="s">
        <v>5435</v>
      </c>
      <c r="BN2303" s="0" t="s">
        <v>7659</v>
      </c>
      <c r="BO2303" s="0" t="s">
        <v>769</v>
      </c>
      <c r="BP2303" s="0" t="s">
        <v>7656</v>
      </c>
      <c r="BQ2303" s="0" t="s">
        <v>85</v>
      </c>
      <c r="BT2303" s="0" t="n">
        <v>0</v>
      </c>
      <c r="BU2303" s="0" t="s">
        <v>7660</v>
      </c>
      <c r="BW2303" s="0" t="n">
        <v>2003</v>
      </c>
      <c r="BX2303" s="0" t="n">
        <v>2016</v>
      </c>
      <c r="BY2303" s="0" t="s">
        <v>221</v>
      </c>
      <c r="BZ2303" s="0" t="n">
        <v>2009.5</v>
      </c>
      <c r="CA2303" s="0" t="n">
        <v>0.0714285714285714</v>
      </c>
      <c r="CB2303" s="0" t="n">
        <v>0</v>
      </c>
      <c r="CC2303" s="0" t="n">
        <v>1</v>
      </c>
      <c r="CD2303" s="0" t="n">
        <v>0.251150665669721</v>
      </c>
      <c r="CE2303" s="0" t="n">
        <v>1</v>
      </c>
    </row>
    <row r="2304" customFormat="false" ht="15" hidden="false" customHeight="false" outlineLevel="0" collapsed="false">
      <c r="A2304" s="0" t="s">
        <v>7656</v>
      </c>
      <c r="B2304" s="0" t="n">
        <v>3609</v>
      </c>
      <c r="C2304" s="0" t="n">
        <v>-0.157238631301908</v>
      </c>
      <c r="D2304" s="0" t="n">
        <v>433</v>
      </c>
      <c r="E2304" s="0" t="n">
        <f aca="false">IF(ISNUMBER($BA2304),$BA2304,IF(AND(ISNUMBER($D2304),ISNUMBER($BW2304),ISNUMBER($BX2304)),$D2304*($BX2304-$BW2304+1),""))</f>
        <v>433</v>
      </c>
      <c r="H2304" s="0" t="s">
        <v>118</v>
      </c>
      <c r="I2304" s="0" t="s">
        <v>746</v>
      </c>
      <c r="J2304" s="0" t="n">
        <f aca="false">IF($BW2304&lt;&gt;"",$BW2304,"")</f>
        <v>2003</v>
      </c>
      <c r="K2304" s="0" t="n">
        <f aca="false">IF($BX2304&lt;&gt;"",$BX2304,"")</f>
        <v>2016</v>
      </c>
      <c r="L2304" s="0" t="n">
        <f aca="false">IF(AND(ISNUMBER($BW2304),ISNUMBER($BX2304)),($BW2304+$BX2304)/2,"")</f>
        <v>2009.5</v>
      </c>
      <c r="M2304" s="0" t="n">
        <f aca="false">IF($L2304&lt;&gt;"",$L2304,"")</f>
        <v>2009.5</v>
      </c>
      <c r="N2304" s="0" t="n">
        <f aca="false">IF(AND(ISNUMBER($BW2304),ISNUMBER($BX2304)),MIN(1,MAX(0,($BX2304-2016+1)/($BX2304-$BW2304+1))),"")</f>
        <v>0.0714285714285714</v>
      </c>
      <c r="O2304" s="0" t="n">
        <f aca="false">IF(AND(ISNUMBER($BW2304),ISNUMBER($BX2304)),MIN(1,MAX(0,($BX2304-2017+1)/($BX2304-$BW2304+1))),"")</f>
        <v>0</v>
      </c>
      <c r="P2304" s="0" t="n">
        <f aca="false">IF(AND(ISNUMBER($BW2304),ISNUMBER($BX2304)),MIN(1,MAX(0,($BX2304-2018+1)/($BX2304-$BW2304+1))),"")</f>
        <v>0</v>
      </c>
      <c r="Q2304" s="0" t="n">
        <f aca="false">IF(AND(ISNUMBER($BW2304),ISNUMBER($BX2304)),MIN(1,MAX(0,($BX2304-2019+1)/($BX2304-$BW2304+1))),"")</f>
        <v>0</v>
      </c>
      <c r="R2304" s="0" t="n">
        <f aca="false">IF(AND(ISNUMBER($BW2304),ISNUMBER($BX2304)),MIN(1,MAX(0,($BX2304-2016+1)/($BX2304-$BW2304+1))),"")</f>
        <v>0.0714285714285714</v>
      </c>
      <c r="S2304" s="0" t="n">
        <f aca="false">IF($L2304&lt;&gt;"",IF($L2304&gt;=2015.5,1,0),"")</f>
        <v>0</v>
      </c>
      <c r="T2304" s="0" t="n">
        <f aca="false">IF($L2304&lt;&gt;"",IF($L2304&gt;=2016,1,0),"")</f>
        <v>0</v>
      </c>
      <c r="U2304" s="0" t="n">
        <f aca="false">IF(ISNUMBER($BX2304),IF($BX2304&gt;=2016,1,0),"")</f>
        <v>1</v>
      </c>
      <c r="V2304" s="0" t="n">
        <f aca="false">IF(ISNUMBER($BW2304),IF($BW2304&gt;=2016,1,0),"")</f>
        <v>0</v>
      </c>
      <c r="W2304" s="0" t="str">
        <f aca="false">IF(AND(ISNUMBER($BW2304),ISNUMBER($BX2304)),IF($BW2304&gt;=2016,"post-only",IF($BX2304&lt;2016,"pre-only","mixed")),"")</f>
        <v>mixed</v>
      </c>
      <c r="X2304" s="0" t="n">
        <f aca="false">IF(AND(ISNUMBER($BW2304),ISNUMBER($BX2304)),MIN(1,MAX(0,($BX2304-2017+1)/($BX2304-$BW2304+1))),"")</f>
        <v>0</v>
      </c>
      <c r="Y2304" s="0" t="n">
        <f aca="false">IF(AND(ISNUMBER($BW2304),ISNUMBER($BX2304)),MIN(1,MAX(0,($BX2304-2018+1)/($BX2304-$BW2304+1))),"")</f>
        <v>0</v>
      </c>
      <c r="Z2304" s="0" t="n">
        <f aca="false">IF(AND(ISNUMBER($BW2304),ISNUMBER($BX2304)),MIN(1,MAX(0,($BX2304-2019+1)/($BX2304-$BW2304+1))),"")</f>
        <v>0</v>
      </c>
      <c r="AA2304" s="0" t="n">
        <f aca="false">IF(ISNUMBER($BX2304),IF($BX2304&gt;=2017,1,0),"")</f>
        <v>0</v>
      </c>
      <c r="AB2304" s="0" t="n">
        <f aca="false">IF(ISNUMBER($BX2304),IF($BX2304&gt;=2018,1,0),"")</f>
        <v>0</v>
      </c>
      <c r="AC2304" s="0" t="n">
        <f aca="false">IF(ISNUMBER($BX2304),IF($BX2304&gt;=2019,1,0),"")</f>
        <v>0</v>
      </c>
      <c r="AD2304" s="0" t="n">
        <f aca="false">IF($L2304&lt;&gt;"",IF($L2304&gt;2013,1,0),"")</f>
        <v>0</v>
      </c>
      <c r="AE2304" s="0" t="n">
        <f aca="false">IF($L2304&lt;&gt;"",1+IF($L2304&gt;2011,1,0)+IF($L2304&gt;2014,1,0),"")</f>
        <v>1</v>
      </c>
      <c r="AF2304" s="0" t="s">
        <v>87</v>
      </c>
      <c r="AG2304" s="0" t="s">
        <v>88</v>
      </c>
      <c r="AH2304" s="0" t="s">
        <v>89</v>
      </c>
      <c r="AI2304" s="0" t="s">
        <v>90</v>
      </c>
      <c r="AJ2304" s="0" t="s">
        <v>90</v>
      </c>
      <c r="AK2304" s="0" t="str">
        <f aca="false">IF(AND($CF2304&lt;&gt;"",IFERROR(INDEX(subsample_country_map!$B:$B,MATCH($CF2304,subsample_country_map!$A:$A,0)),"")&lt;&gt;""),INDEX(subsample_country_map!$B:$B,MATCH($CF2304,subsample_country_map!$A:$A,0)),INDEX(lookup!$AA:$AA,MATCH($A2304,lookup!$A:$A,0)))</f>
        <v>99_NCE</v>
      </c>
      <c r="AL2304" s="0" t="str">
        <f aca="false">IF(AND($CF2304&lt;&gt;"",IFERROR(INDEX(subsample_country_map!$C:$C,MATCH($CF2304,subsample_country_map!$A:$A,0)),"")&lt;&gt;""),INDEX(subsample_country_map!$C:$C,MATCH($CF2304,subsample_country_map!$A:$A,0)),INDEX(lookup!$AB:$AB,MATCH($A2304,lookup!$A:$A,0)))</f>
        <v>99_NCE</v>
      </c>
      <c r="AM2304" s="0" t="str">
        <f aca="false">IF(AND($CF2304&lt;&gt;"",IFERROR(INDEX(subsample_country_map!$D:$D,MATCH($CF2304,subsample_country_map!$A:$A,0)),"")&lt;&gt;""),INDEX(subsample_country_map!$D:$D,MATCH($CF2304,subsample_country_map!$A:$A,0)),INDEX(lookup!$AC:$AC,MATCH($A2304,lookup!$A:$A,0)))</f>
        <v>99_NCE</v>
      </c>
      <c r="AN2304" s="0" t="str">
        <f aca="false">IF(AND($CF2304&lt;&gt;"",IFERROR(INDEX(subsample_country_map!$E:$E,MATCH($CF2304,subsample_country_map!$A:$A,0)),"")&lt;&gt;""),INDEX(subsample_country_map!$E:$E,MATCH($CF2304,subsample_country_map!$A:$A,0)),INDEX(lookup!$AD:$AD,MATCH($A2304,lookup!$A:$A,0)))</f>
        <v>99_NCE</v>
      </c>
      <c r="AO2304" s="0" t="str">
        <f aca="false">INDEX(lookup!$Y:$Y,MATCH($A2304,lookup!$A:$A,0))</f>
        <v>0_published</v>
      </c>
      <c r="AP2304" s="0" t="str">
        <f aca="false">INDEX(lookup!$Z:$Z,MATCH($A2304,lookup!$A:$A,0))</f>
        <v>0_VHB low</v>
      </c>
      <c r="AQ2304" s="0" t="str">
        <f aca="false">INDEX(lookup!$W:$W,MATCH($A2304,lookup!$A:$A,0))</f>
        <v>3_mgmt</v>
      </c>
      <c r="AS2304" s="0" t="s">
        <v>91</v>
      </c>
      <c r="AT2304" s="0" t="s">
        <v>397</v>
      </c>
      <c r="AU2304" s="0" t="s">
        <v>93</v>
      </c>
      <c r="AV2304" s="0" t="s">
        <v>2471</v>
      </c>
      <c r="BA2304" s="0" t="n">
        <v>433</v>
      </c>
      <c r="BB2304" s="0" t="s">
        <v>96</v>
      </c>
      <c r="BC2304" s="0" t="s">
        <v>1697</v>
      </c>
      <c r="BD2304" s="0" t="s">
        <v>142</v>
      </c>
      <c r="BE2304" s="0" t="s">
        <v>98</v>
      </c>
      <c r="BI2304" s="0" t="s">
        <v>99</v>
      </c>
      <c r="BJ2304" s="0" t="s">
        <v>7663</v>
      </c>
      <c r="BK2304" s="0" t="s">
        <v>2390</v>
      </c>
      <c r="BL2304" s="0" t="s">
        <v>7664</v>
      </c>
      <c r="BM2304" s="0" t="s">
        <v>5432</v>
      </c>
      <c r="BN2304" s="0" t="s">
        <v>7659</v>
      </c>
      <c r="BO2304" s="0" t="s">
        <v>769</v>
      </c>
      <c r="BP2304" s="0" t="s">
        <v>7656</v>
      </c>
      <c r="BQ2304" s="0" t="s">
        <v>755</v>
      </c>
      <c r="BT2304" s="0" t="n">
        <v>0</v>
      </c>
      <c r="BU2304" s="0" t="s">
        <v>7660</v>
      </c>
      <c r="BW2304" s="0" t="n">
        <v>2003</v>
      </c>
      <c r="BX2304" s="0" t="n">
        <v>2016</v>
      </c>
      <c r="BY2304" s="0" t="s">
        <v>221</v>
      </c>
      <c r="BZ2304" s="0" t="n">
        <v>2009.5</v>
      </c>
      <c r="CA2304" s="0" t="n">
        <v>0.0714285714285714</v>
      </c>
      <c r="CB2304" s="0" t="n">
        <v>0</v>
      </c>
      <c r="CC2304" s="0" t="n">
        <v>1</v>
      </c>
      <c r="CD2304" s="0" t="n">
        <v>-0.158554055974021</v>
      </c>
      <c r="CE2304" s="0" t="n">
        <v>1</v>
      </c>
    </row>
    <row r="2305" customFormat="false" ht="15" hidden="false" customHeight="false" outlineLevel="0" collapsed="false">
      <c r="A2305" s="0" t="s">
        <v>7656</v>
      </c>
      <c r="B2305" s="0" t="n">
        <v>3610</v>
      </c>
      <c r="C2305" s="0" t="n">
        <v>-0.157238631301908</v>
      </c>
      <c r="D2305" s="0" t="n">
        <v>433</v>
      </c>
      <c r="E2305" s="0" t="n">
        <f aca="false">IF(ISNUMBER($BA2305),$BA2305,IF(AND(ISNUMBER($D2305),ISNUMBER($BW2305),ISNUMBER($BX2305)),$D2305*($BX2305-$BW2305+1),""))</f>
        <v>433</v>
      </c>
      <c r="H2305" s="0" t="s">
        <v>118</v>
      </c>
      <c r="I2305" s="0" t="s">
        <v>746</v>
      </c>
      <c r="J2305" s="0" t="n">
        <f aca="false">IF($BW2305&lt;&gt;"",$BW2305,"")</f>
        <v>2003</v>
      </c>
      <c r="K2305" s="0" t="n">
        <f aca="false">IF($BX2305&lt;&gt;"",$BX2305,"")</f>
        <v>2016</v>
      </c>
      <c r="L2305" s="0" t="n">
        <f aca="false">IF(AND(ISNUMBER($BW2305),ISNUMBER($BX2305)),($BW2305+$BX2305)/2,"")</f>
        <v>2009.5</v>
      </c>
      <c r="M2305" s="0" t="n">
        <f aca="false">IF($L2305&lt;&gt;"",$L2305,"")</f>
        <v>2009.5</v>
      </c>
      <c r="N2305" s="0" t="n">
        <f aca="false">IF(AND(ISNUMBER($BW2305),ISNUMBER($BX2305)),MIN(1,MAX(0,($BX2305-2016+1)/($BX2305-$BW2305+1))),"")</f>
        <v>0.0714285714285714</v>
      </c>
      <c r="O2305" s="0" t="n">
        <f aca="false">IF(AND(ISNUMBER($BW2305),ISNUMBER($BX2305)),MIN(1,MAX(0,($BX2305-2017+1)/($BX2305-$BW2305+1))),"")</f>
        <v>0</v>
      </c>
      <c r="P2305" s="0" t="n">
        <f aca="false">IF(AND(ISNUMBER($BW2305),ISNUMBER($BX2305)),MIN(1,MAX(0,($BX2305-2018+1)/($BX2305-$BW2305+1))),"")</f>
        <v>0</v>
      </c>
      <c r="Q2305" s="0" t="n">
        <f aca="false">IF(AND(ISNUMBER($BW2305),ISNUMBER($BX2305)),MIN(1,MAX(0,($BX2305-2019+1)/($BX2305-$BW2305+1))),"")</f>
        <v>0</v>
      </c>
      <c r="R2305" s="0" t="n">
        <f aca="false">IF(AND(ISNUMBER($BW2305),ISNUMBER($BX2305)),MIN(1,MAX(0,($BX2305-2016+1)/($BX2305-$BW2305+1))),"")</f>
        <v>0.0714285714285714</v>
      </c>
      <c r="S2305" s="0" t="n">
        <f aca="false">IF($L2305&lt;&gt;"",IF($L2305&gt;=2015.5,1,0),"")</f>
        <v>0</v>
      </c>
      <c r="T2305" s="0" t="n">
        <f aca="false">IF($L2305&lt;&gt;"",IF($L2305&gt;=2016,1,0),"")</f>
        <v>0</v>
      </c>
      <c r="U2305" s="0" t="n">
        <f aca="false">IF(ISNUMBER($BX2305),IF($BX2305&gt;=2016,1,0),"")</f>
        <v>1</v>
      </c>
      <c r="V2305" s="0" t="n">
        <f aca="false">IF(ISNUMBER($BW2305),IF($BW2305&gt;=2016,1,0),"")</f>
        <v>0</v>
      </c>
      <c r="W2305" s="0" t="str">
        <f aca="false">IF(AND(ISNUMBER($BW2305),ISNUMBER($BX2305)),IF($BW2305&gt;=2016,"post-only",IF($BX2305&lt;2016,"pre-only","mixed")),"")</f>
        <v>mixed</v>
      </c>
      <c r="X2305" s="0" t="n">
        <f aca="false">IF(AND(ISNUMBER($BW2305),ISNUMBER($BX2305)),MIN(1,MAX(0,($BX2305-2017+1)/($BX2305-$BW2305+1))),"")</f>
        <v>0</v>
      </c>
      <c r="Y2305" s="0" t="n">
        <f aca="false">IF(AND(ISNUMBER($BW2305),ISNUMBER($BX2305)),MIN(1,MAX(0,($BX2305-2018+1)/($BX2305-$BW2305+1))),"")</f>
        <v>0</v>
      </c>
      <c r="Z2305" s="0" t="n">
        <f aca="false">IF(AND(ISNUMBER($BW2305),ISNUMBER($BX2305)),MIN(1,MAX(0,($BX2305-2019+1)/($BX2305-$BW2305+1))),"")</f>
        <v>0</v>
      </c>
      <c r="AA2305" s="0" t="n">
        <f aca="false">IF(ISNUMBER($BX2305),IF($BX2305&gt;=2017,1,0),"")</f>
        <v>0</v>
      </c>
      <c r="AB2305" s="0" t="n">
        <f aca="false">IF(ISNUMBER($BX2305),IF($BX2305&gt;=2018,1,0),"")</f>
        <v>0</v>
      </c>
      <c r="AC2305" s="0" t="n">
        <f aca="false">IF(ISNUMBER($BX2305),IF($BX2305&gt;=2019,1,0),"")</f>
        <v>0</v>
      </c>
      <c r="AD2305" s="0" t="n">
        <f aca="false">IF($L2305&lt;&gt;"",IF($L2305&gt;2013,1,0),"")</f>
        <v>0</v>
      </c>
      <c r="AE2305" s="0" t="n">
        <f aca="false">IF($L2305&lt;&gt;"",1+IF($L2305&gt;2011,1,0)+IF($L2305&gt;2014,1,0),"")</f>
        <v>1</v>
      </c>
      <c r="AF2305" s="0" t="s">
        <v>87</v>
      </c>
      <c r="AG2305" s="0" t="s">
        <v>88</v>
      </c>
      <c r="AH2305" s="0" t="s">
        <v>89</v>
      </c>
      <c r="AI2305" s="0" t="s">
        <v>90</v>
      </c>
      <c r="AJ2305" s="0" t="s">
        <v>90</v>
      </c>
      <c r="AK2305" s="0" t="str">
        <f aca="false">IF(AND($CF2305&lt;&gt;"",IFERROR(INDEX(subsample_country_map!$B:$B,MATCH($CF2305,subsample_country_map!$A:$A,0)),"")&lt;&gt;""),INDEX(subsample_country_map!$B:$B,MATCH($CF2305,subsample_country_map!$A:$A,0)),INDEX(lookup!$AA:$AA,MATCH($A2305,lookup!$A:$A,0)))</f>
        <v>99_NCE</v>
      </c>
      <c r="AL2305" s="0" t="str">
        <f aca="false">IF(AND($CF2305&lt;&gt;"",IFERROR(INDEX(subsample_country_map!$C:$C,MATCH($CF2305,subsample_country_map!$A:$A,0)),"")&lt;&gt;""),INDEX(subsample_country_map!$C:$C,MATCH($CF2305,subsample_country_map!$A:$A,0)),INDEX(lookup!$AB:$AB,MATCH($A2305,lookup!$A:$A,0)))</f>
        <v>99_NCE</v>
      </c>
      <c r="AM2305" s="0" t="str">
        <f aca="false">IF(AND($CF2305&lt;&gt;"",IFERROR(INDEX(subsample_country_map!$D:$D,MATCH($CF2305,subsample_country_map!$A:$A,0)),"")&lt;&gt;""),INDEX(subsample_country_map!$D:$D,MATCH($CF2305,subsample_country_map!$A:$A,0)),INDEX(lookup!$AC:$AC,MATCH($A2305,lookup!$A:$A,0)))</f>
        <v>99_NCE</v>
      </c>
      <c r="AN2305" s="0" t="str">
        <f aca="false">IF(AND($CF2305&lt;&gt;"",IFERROR(INDEX(subsample_country_map!$E:$E,MATCH($CF2305,subsample_country_map!$A:$A,0)),"")&lt;&gt;""),INDEX(subsample_country_map!$E:$E,MATCH($CF2305,subsample_country_map!$A:$A,0)),INDEX(lookup!$AD:$AD,MATCH($A2305,lookup!$A:$A,0)))</f>
        <v>99_NCE</v>
      </c>
      <c r="AO2305" s="0" t="str">
        <f aca="false">INDEX(lookup!$Y:$Y,MATCH($A2305,lookup!$A:$A,0))</f>
        <v>0_published</v>
      </c>
      <c r="AP2305" s="0" t="str">
        <f aca="false">INDEX(lookup!$Z:$Z,MATCH($A2305,lookup!$A:$A,0))</f>
        <v>0_VHB low</v>
      </c>
      <c r="AQ2305" s="0" t="str">
        <f aca="false">INDEX(lookup!$W:$W,MATCH($A2305,lookup!$A:$A,0))</f>
        <v>3_mgmt</v>
      </c>
      <c r="AS2305" s="0" t="s">
        <v>91</v>
      </c>
      <c r="AT2305" s="0" t="s">
        <v>397</v>
      </c>
      <c r="AU2305" s="0" t="s">
        <v>93</v>
      </c>
      <c r="AV2305" s="0" t="s">
        <v>2717</v>
      </c>
      <c r="BA2305" s="0" t="n">
        <v>433</v>
      </c>
      <c r="BB2305" s="0" t="s">
        <v>96</v>
      </c>
      <c r="BC2305" s="0" t="s">
        <v>1697</v>
      </c>
      <c r="BD2305" s="0" t="s">
        <v>142</v>
      </c>
      <c r="BE2305" s="0" t="s">
        <v>98</v>
      </c>
      <c r="BI2305" s="0" t="s">
        <v>99</v>
      </c>
      <c r="BJ2305" s="0" t="s">
        <v>7665</v>
      </c>
      <c r="BK2305" s="0" t="s">
        <v>2390</v>
      </c>
      <c r="BL2305" s="0" t="s">
        <v>7666</v>
      </c>
      <c r="BM2305" s="0" t="s">
        <v>5435</v>
      </c>
      <c r="BN2305" s="0" t="s">
        <v>7659</v>
      </c>
      <c r="BO2305" s="0" t="s">
        <v>769</v>
      </c>
      <c r="BP2305" s="0" t="s">
        <v>7656</v>
      </c>
      <c r="BQ2305" s="0" t="s">
        <v>755</v>
      </c>
      <c r="BT2305" s="0" t="n">
        <v>0</v>
      </c>
      <c r="BU2305" s="0" t="s">
        <v>7660</v>
      </c>
      <c r="BW2305" s="0" t="n">
        <v>2003</v>
      </c>
      <c r="BX2305" s="0" t="n">
        <v>2016</v>
      </c>
      <c r="BY2305" s="0" t="s">
        <v>221</v>
      </c>
      <c r="BZ2305" s="0" t="n">
        <v>2009.5</v>
      </c>
      <c r="CA2305" s="0" t="n">
        <v>0.0714285714285714</v>
      </c>
      <c r="CB2305" s="0" t="n">
        <v>0</v>
      </c>
      <c r="CC2305" s="0" t="n">
        <v>1</v>
      </c>
      <c r="CD2305" s="0" t="n">
        <v>-0.158554055974021</v>
      </c>
      <c r="CE2305" s="0" t="n">
        <v>1</v>
      </c>
    </row>
    <row r="2306" customFormat="false" ht="15" hidden="false" customHeight="false" outlineLevel="0" collapsed="false">
      <c r="A2306" s="0" t="s">
        <v>7656</v>
      </c>
      <c r="B2306" s="0" t="n">
        <v>3611</v>
      </c>
      <c r="C2306" s="0" t="n">
        <v>-0.157238631301908</v>
      </c>
      <c r="D2306" s="0" t="n">
        <v>433</v>
      </c>
      <c r="E2306" s="0" t="n">
        <f aca="false">IF(ISNUMBER($BA2306),$BA2306,IF(AND(ISNUMBER($D2306),ISNUMBER($BW2306),ISNUMBER($BX2306)),$D2306*($BX2306-$BW2306+1),""))</f>
        <v>433</v>
      </c>
      <c r="H2306" s="0" t="s">
        <v>118</v>
      </c>
      <c r="I2306" s="0" t="s">
        <v>746</v>
      </c>
      <c r="J2306" s="0" t="n">
        <f aca="false">IF($BW2306&lt;&gt;"",$BW2306,"")</f>
        <v>2003</v>
      </c>
      <c r="K2306" s="0" t="n">
        <f aca="false">IF($BX2306&lt;&gt;"",$BX2306,"")</f>
        <v>2016</v>
      </c>
      <c r="L2306" s="0" t="n">
        <f aca="false">IF(AND(ISNUMBER($BW2306),ISNUMBER($BX2306)),($BW2306+$BX2306)/2,"")</f>
        <v>2009.5</v>
      </c>
      <c r="M2306" s="0" t="n">
        <f aca="false">IF($L2306&lt;&gt;"",$L2306,"")</f>
        <v>2009.5</v>
      </c>
      <c r="N2306" s="0" t="n">
        <f aca="false">IF(AND(ISNUMBER($BW2306),ISNUMBER($BX2306)),MIN(1,MAX(0,($BX2306-2016+1)/($BX2306-$BW2306+1))),"")</f>
        <v>0.0714285714285714</v>
      </c>
      <c r="O2306" s="0" t="n">
        <f aca="false">IF(AND(ISNUMBER($BW2306),ISNUMBER($BX2306)),MIN(1,MAX(0,($BX2306-2017+1)/($BX2306-$BW2306+1))),"")</f>
        <v>0</v>
      </c>
      <c r="P2306" s="0" t="n">
        <f aca="false">IF(AND(ISNUMBER($BW2306),ISNUMBER($BX2306)),MIN(1,MAX(0,($BX2306-2018+1)/($BX2306-$BW2306+1))),"")</f>
        <v>0</v>
      </c>
      <c r="Q2306" s="0" t="n">
        <f aca="false">IF(AND(ISNUMBER($BW2306),ISNUMBER($BX2306)),MIN(1,MAX(0,($BX2306-2019+1)/($BX2306-$BW2306+1))),"")</f>
        <v>0</v>
      </c>
      <c r="R2306" s="0" t="n">
        <f aca="false">IF(AND(ISNUMBER($BW2306),ISNUMBER($BX2306)),MIN(1,MAX(0,($BX2306-2016+1)/($BX2306-$BW2306+1))),"")</f>
        <v>0.0714285714285714</v>
      </c>
      <c r="S2306" s="0" t="n">
        <f aca="false">IF($L2306&lt;&gt;"",IF($L2306&gt;=2015.5,1,0),"")</f>
        <v>0</v>
      </c>
      <c r="T2306" s="0" t="n">
        <f aca="false">IF($L2306&lt;&gt;"",IF($L2306&gt;=2016,1,0),"")</f>
        <v>0</v>
      </c>
      <c r="U2306" s="0" t="n">
        <f aca="false">IF(ISNUMBER($BX2306),IF($BX2306&gt;=2016,1,0),"")</f>
        <v>1</v>
      </c>
      <c r="V2306" s="0" t="n">
        <f aca="false">IF(ISNUMBER($BW2306),IF($BW2306&gt;=2016,1,0),"")</f>
        <v>0</v>
      </c>
      <c r="W2306" s="0" t="str">
        <f aca="false">IF(AND(ISNUMBER($BW2306),ISNUMBER($BX2306)),IF($BW2306&gt;=2016,"post-only",IF($BX2306&lt;2016,"pre-only","mixed")),"")</f>
        <v>mixed</v>
      </c>
      <c r="X2306" s="0" t="n">
        <f aca="false">IF(AND(ISNUMBER($BW2306),ISNUMBER($BX2306)),MIN(1,MAX(0,($BX2306-2017+1)/($BX2306-$BW2306+1))),"")</f>
        <v>0</v>
      </c>
      <c r="Y2306" s="0" t="n">
        <f aca="false">IF(AND(ISNUMBER($BW2306),ISNUMBER($BX2306)),MIN(1,MAX(0,($BX2306-2018+1)/($BX2306-$BW2306+1))),"")</f>
        <v>0</v>
      </c>
      <c r="Z2306" s="0" t="n">
        <f aca="false">IF(AND(ISNUMBER($BW2306),ISNUMBER($BX2306)),MIN(1,MAX(0,($BX2306-2019+1)/($BX2306-$BW2306+1))),"")</f>
        <v>0</v>
      </c>
      <c r="AA2306" s="0" t="n">
        <f aca="false">IF(ISNUMBER($BX2306),IF($BX2306&gt;=2017,1,0),"")</f>
        <v>0</v>
      </c>
      <c r="AB2306" s="0" t="n">
        <f aca="false">IF(ISNUMBER($BX2306),IF($BX2306&gt;=2018,1,0),"")</f>
        <v>0</v>
      </c>
      <c r="AC2306" s="0" t="n">
        <f aca="false">IF(ISNUMBER($BX2306),IF($BX2306&gt;=2019,1,0),"")</f>
        <v>0</v>
      </c>
      <c r="AD2306" s="0" t="n">
        <f aca="false">IF($L2306&lt;&gt;"",IF($L2306&gt;2013,1,0),"")</f>
        <v>0</v>
      </c>
      <c r="AE2306" s="0" t="n">
        <f aca="false">IF($L2306&lt;&gt;"",1+IF($L2306&gt;2011,1,0)+IF($L2306&gt;2014,1,0),"")</f>
        <v>1</v>
      </c>
      <c r="AF2306" s="0" t="s">
        <v>87</v>
      </c>
      <c r="AG2306" s="0" t="s">
        <v>88</v>
      </c>
      <c r="AH2306" s="0" t="s">
        <v>89</v>
      </c>
      <c r="AI2306" s="0" t="s">
        <v>90</v>
      </c>
      <c r="AJ2306" s="0" t="s">
        <v>90</v>
      </c>
      <c r="AK2306" s="0" t="str">
        <f aca="false">IF(AND($CF2306&lt;&gt;"",IFERROR(INDEX(subsample_country_map!$B:$B,MATCH($CF2306,subsample_country_map!$A:$A,0)),"")&lt;&gt;""),INDEX(subsample_country_map!$B:$B,MATCH($CF2306,subsample_country_map!$A:$A,0)),INDEX(lookup!$AA:$AA,MATCH($A2306,lookup!$A:$A,0)))</f>
        <v>99_NCE</v>
      </c>
      <c r="AL2306" s="0" t="str">
        <f aca="false">IF(AND($CF2306&lt;&gt;"",IFERROR(INDEX(subsample_country_map!$C:$C,MATCH($CF2306,subsample_country_map!$A:$A,0)),"")&lt;&gt;""),INDEX(subsample_country_map!$C:$C,MATCH($CF2306,subsample_country_map!$A:$A,0)),INDEX(lookup!$AB:$AB,MATCH($A2306,lookup!$A:$A,0)))</f>
        <v>99_NCE</v>
      </c>
      <c r="AM2306" s="0" t="str">
        <f aca="false">IF(AND($CF2306&lt;&gt;"",IFERROR(INDEX(subsample_country_map!$D:$D,MATCH($CF2306,subsample_country_map!$A:$A,0)),"")&lt;&gt;""),INDEX(subsample_country_map!$D:$D,MATCH($CF2306,subsample_country_map!$A:$A,0)),INDEX(lookup!$AC:$AC,MATCH($A2306,lookup!$A:$A,0)))</f>
        <v>99_NCE</v>
      </c>
      <c r="AN2306" s="0" t="str">
        <f aca="false">IF(AND($CF2306&lt;&gt;"",IFERROR(INDEX(subsample_country_map!$E:$E,MATCH($CF2306,subsample_country_map!$A:$A,0)),"")&lt;&gt;""),INDEX(subsample_country_map!$E:$E,MATCH($CF2306,subsample_country_map!$A:$A,0)),INDEX(lookup!$AD:$AD,MATCH($A2306,lookup!$A:$A,0)))</f>
        <v>99_NCE</v>
      </c>
      <c r="AO2306" s="0" t="str">
        <f aca="false">INDEX(lookup!$Y:$Y,MATCH($A2306,lookup!$A:$A,0))</f>
        <v>0_published</v>
      </c>
      <c r="AP2306" s="0" t="str">
        <f aca="false">INDEX(lookup!$Z:$Z,MATCH($A2306,lookup!$A:$A,0))</f>
        <v>0_VHB low</v>
      </c>
      <c r="AQ2306" s="0" t="str">
        <f aca="false">INDEX(lookup!$W:$W,MATCH($A2306,lookup!$A:$A,0))</f>
        <v>3_mgmt</v>
      </c>
      <c r="AS2306" s="0" t="s">
        <v>91</v>
      </c>
      <c r="AT2306" s="0" t="s">
        <v>397</v>
      </c>
      <c r="AU2306" s="0" t="s">
        <v>93</v>
      </c>
      <c r="AV2306" s="0" t="s">
        <v>1762</v>
      </c>
      <c r="BA2306" s="0" t="n">
        <v>433</v>
      </c>
      <c r="BB2306" s="0" t="s">
        <v>96</v>
      </c>
      <c r="BC2306" s="0" t="s">
        <v>1697</v>
      </c>
      <c r="BD2306" s="0" t="s">
        <v>142</v>
      </c>
      <c r="BE2306" s="0" t="s">
        <v>98</v>
      </c>
      <c r="BI2306" s="0" t="s">
        <v>99</v>
      </c>
      <c r="BJ2306" s="0" t="s">
        <v>7667</v>
      </c>
      <c r="BK2306" s="0" t="s">
        <v>2390</v>
      </c>
      <c r="BL2306" s="0" t="s">
        <v>7668</v>
      </c>
      <c r="BM2306" s="0" t="s">
        <v>5432</v>
      </c>
      <c r="BN2306" s="0" t="s">
        <v>7659</v>
      </c>
      <c r="BO2306" s="0" t="s">
        <v>769</v>
      </c>
      <c r="BP2306" s="0" t="s">
        <v>7656</v>
      </c>
      <c r="BQ2306" s="0" t="s">
        <v>755</v>
      </c>
      <c r="BT2306" s="0" t="n">
        <v>0</v>
      </c>
      <c r="BU2306" s="0" t="s">
        <v>7660</v>
      </c>
      <c r="BW2306" s="0" t="n">
        <v>2003</v>
      </c>
      <c r="BX2306" s="0" t="n">
        <v>2016</v>
      </c>
      <c r="BY2306" s="0" t="s">
        <v>221</v>
      </c>
      <c r="BZ2306" s="0" t="n">
        <v>2009.5</v>
      </c>
      <c r="CA2306" s="0" t="n">
        <v>0.0714285714285714</v>
      </c>
      <c r="CB2306" s="0" t="n">
        <v>0</v>
      </c>
      <c r="CC2306" s="0" t="n">
        <v>1</v>
      </c>
      <c r="CD2306" s="0" t="n">
        <v>-0.158554055974021</v>
      </c>
      <c r="CE2306" s="0" t="n">
        <v>1</v>
      </c>
    </row>
    <row r="2307" customFormat="false" ht="15" hidden="false" customHeight="false" outlineLevel="0" collapsed="false">
      <c r="A2307" s="0" t="s">
        <v>7656</v>
      </c>
      <c r="B2307" s="0" t="n">
        <v>3612</v>
      </c>
      <c r="C2307" s="0" t="n">
        <v>-0.157238631301908</v>
      </c>
      <c r="D2307" s="0" t="n">
        <v>433</v>
      </c>
      <c r="E2307" s="0" t="n">
        <f aca="false">IF(ISNUMBER($BA2307),$BA2307,IF(AND(ISNUMBER($D2307),ISNUMBER($BW2307),ISNUMBER($BX2307)),$D2307*($BX2307-$BW2307+1),""))</f>
        <v>433</v>
      </c>
      <c r="H2307" s="0" t="s">
        <v>118</v>
      </c>
      <c r="I2307" s="0" t="s">
        <v>746</v>
      </c>
      <c r="J2307" s="0" t="n">
        <f aca="false">IF($BW2307&lt;&gt;"",$BW2307,"")</f>
        <v>2003</v>
      </c>
      <c r="K2307" s="0" t="n">
        <f aca="false">IF($BX2307&lt;&gt;"",$BX2307,"")</f>
        <v>2016</v>
      </c>
      <c r="L2307" s="0" t="n">
        <f aca="false">IF(AND(ISNUMBER($BW2307),ISNUMBER($BX2307)),($BW2307+$BX2307)/2,"")</f>
        <v>2009.5</v>
      </c>
      <c r="M2307" s="0" t="n">
        <f aca="false">IF($L2307&lt;&gt;"",$L2307,"")</f>
        <v>2009.5</v>
      </c>
      <c r="N2307" s="0" t="n">
        <f aca="false">IF(AND(ISNUMBER($BW2307),ISNUMBER($BX2307)),MIN(1,MAX(0,($BX2307-2016+1)/($BX2307-$BW2307+1))),"")</f>
        <v>0.0714285714285714</v>
      </c>
      <c r="O2307" s="0" t="n">
        <f aca="false">IF(AND(ISNUMBER($BW2307),ISNUMBER($BX2307)),MIN(1,MAX(0,($BX2307-2017+1)/($BX2307-$BW2307+1))),"")</f>
        <v>0</v>
      </c>
      <c r="P2307" s="0" t="n">
        <f aca="false">IF(AND(ISNUMBER($BW2307),ISNUMBER($BX2307)),MIN(1,MAX(0,($BX2307-2018+1)/($BX2307-$BW2307+1))),"")</f>
        <v>0</v>
      </c>
      <c r="Q2307" s="0" t="n">
        <f aca="false">IF(AND(ISNUMBER($BW2307),ISNUMBER($BX2307)),MIN(1,MAX(0,($BX2307-2019+1)/($BX2307-$BW2307+1))),"")</f>
        <v>0</v>
      </c>
      <c r="R2307" s="0" t="n">
        <f aca="false">IF(AND(ISNUMBER($BW2307),ISNUMBER($BX2307)),MIN(1,MAX(0,($BX2307-2016+1)/($BX2307-$BW2307+1))),"")</f>
        <v>0.0714285714285714</v>
      </c>
      <c r="S2307" s="0" t="n">
        <f aca="false">IF($L2307&lt;&gt;"",IF($L2307&gt;=2015.5,1,0),"")</f>
        <v>0</v>
      </c>
      <c r="T2307" s="0" t="n">
        <f aca="false">IF($L2307&lt;&gt;"",IF($L2307&gt;=2016,1,0),"")</f>
        <v>0</v>
      </c>
      <c r="U2307" s="0" t="n">
        <f aca="false">IF(ISNUMBER($BX2307),IF($BX2307&gt;=2016,1,0),"")</f>
        <v>1</v>
      </c>
      <c r="V2307" s="0" t="n">
        <f aca="false">IF(ISNUMBER($BW2307),IF($BW2307&gt;=2016,1,0),"")</f>
        <v>0</v>
      </c>
      <c r="W2307" s="0" t="str">
        <f aca="false">IF(AND(ISNUMBER($BW2307),ISNUMBER($BX2307)),IF($BW2307&gt;=2016,"post-only",IF($BX2307&lt;2016,"pre-only","mixed")),"")</f>
        <v>mixed</v>
      </c>
      <c r="X2307" s="0" t="n">
        <f aca="false">IF(AND(ISNUMBER($BW2307),ISNUMBER($BX2307)),MIN(1,MAX(0,($BX2307-2017+1)/($BX2307-$BW2307+1))),"")</f>
        <v>0</v>
      </c>
      <c r="Y2307" s="0" t="n">
        <f aca="false">IF(AND(ISNUMBER($BW2307),ISNUMBER($BX2307)),MIN(1,MAX(0,($BX2307-2018+1)/($BX2307-$BW2307+1))),"")</f>
        <v>0</v>
      </c>
      <c r="Z2307" s="0" t="n">
        <f aca="false">IF(AND(ISNUMBER($BW2307),ISNUMBER($BX2307)),MIN(1,MAX(0,($BX2307-2019+1)/($BX2307-$BW2307+1))),"")</f>
        <v>0</v>
      </c>
      <c r="AA2307" s="0" t="n">
        <f aca="false">IF(ISNUMBER($BX2307),IF($BX2307&gt;=2017,1,0),"")</f>
        <v>0</v>
      </c>
      <c r="AB2307" s="0" t="n">
        <f aca="false">IF(ISNUMBER($BX2307),IF($BX2307&gt;=2018,1,0),"")</f>
        <v>0</v>
      </c>
      <c r="AC2307" s="0" t="n">
        <f aca="false">IF(ISNUMBER($BX2307),IF($BX2307&gt;=2019,1,0),"")</f>
        <v>0</v>
      </c>
      <c r="AD2307" s="0" t="n">
        <f aca="false">IF($L2307&lt;&gt;"",IF($L2307&gt;2013,1,0),"")</f>
        <v>0</v>
      </c>
      <c r="AE2307" s="0" t="n">
        <f aca="false">IF($L2307&lt;&gt;"",1+IF($L2307&gt;2011,1,0)+IF($L2307&gt;2014,1,0),"")</f>
        <v>1</v>
      </c>
      <c r="AF2307" s="0" t="s">
        <v>87</v>
      </c>
      <c r="AG2307" s="0" t="s">
        <v>88</v>
      </c>
      <c r="AH2307" s="0" t="s">
        <v>89</v>
      </c>
      <c r="AI2307" s="0" t="s">
        <v>90</v>
      </c>
      <c r="AJ2307" s="0" t="s">
        <v>90</v>
      </c>
      <c r="AK2307" s="0" t="str">
        <f aca="false">IF(AND($CF2307&lt;&gt;"",IFERROR(INDEX(subsample_country_map!$B:$B,MATCH($CF2307,subsample_country_map!$A:$A,0)),"")&lt;&gt;""),INDEX(subsample_country_map!$B:$B,MATCH($CF2307,subsample_country_map!$A:$A,0)),INDEX(lookup!$AA:$AA,MATCH($A2307,lookup!$A:$A,0)))</f>
        <v>99_NCE</v>
      </c>
      <c r="AL2307" s="0" t="str">
        <f aca="false">IF(AND($CF2307&lt;&gt;"",IFERROR(INDEX(subsample_country_map!$C:$C,MATCH($CF2307,subsample_country_map!$A:$A,0)),"")&lt;&gt;""),INDEX(subsample_country_map!$C:$C,MATCH($CF2307,subsample_country_map!$A:$A,0)),INDEX(lookup!$AB:$AB,MATCH($A2307,lookup!$A:$A,0)))</f>
        <v>99_NCE</v>
      </c>
      <c r="AM2307" s="0" t="str">
        <f aca="false">IF(AND($CF2307&lt;&gt;"",IFERROR(INDEX(subsample_country_map!$D:$D,MATCH($CF2307,subsample_country_map!$A:$A,0)),"")&lt;&gt;""),INDEX(subsample_country_map!$D:$D,MATCH($CF2307,subsample_country_map!$A:$A,0)),INDEX(lookup!$AC:$AC,MATCH($A2307,lookup!$A:$A,0)))</f>
        <v>99_NCE</v>
      </c>
      <c r="AN2307" s="0" t="str">
        <f aca="false">IF(AND($CF2307&lt;&gt;"",IFERROR(INDEX(subsample_country_map!$E:$E,MATCH($CF2307,subsample_country_map!$A:$A,0)),"")&lt;&gt;""),INDEX(subsample_country_map!$E:$E,MATCH($CF2307,subsample_country_map!$A:$A,0)),INDEX(lookup!$AD:$AD,MATCH($A2307,lookup!$A:$A,0)))</f>
        <v>99_NCE</v>
      </c>
      <c r="AO2307" s="0" t="str">
        <f aca="false">INDEX(lookup!$Y:$Y,MATCH($A2307,lookup!$A:$A,0))</f>
        <v>0_published</v>
      </c>
      <c r="AP2307" s="0" t="str">
        <f aca="false">INDEX(lookup!$Z:$Z,MATCH($A2307,lookup!$A:$A,0))</f>
        <v>0_VHB low</v>
      </c>
      <c r="AQ2307" s="0" t="str">
        <f aca="false">INDEX(lookup!$W:$W,MATCH($A2307,lookup!$A:$A,0))</f>
        <v>3_mgmt</v>
      </c>
      <c r="AS2307" s="0" t="s">
        <v>91</v>
      </c>
      <c r="AT2307" s="0" t="s">
        <v>397</v>
      </c>
      <c r="AU2307" s="0" t="s">
        <v>93</v>
      </c>
      <c r="AV2307" s="0" t="s">
        <v>4804</v>
      </c>
      <c r="BA2307" s="0" t="n">
        <v>433</v>
      </c>
      <c r="BB2307" s="0" t="s">
        <v>96</v>
      </c>
      <c r="BC2307" s="0" t="s">
        <v>1697</v>
      </c>
      <c r="BD2307" s="0" t="s">
        <v>142</v>
      </c>
      <c r="BE2307" s="0" t="s">
        <v>98</v>
      </c>
      <c r="BI2307" s="0" t="s">
        <v>99</v>
      </c>
      <c r="BJ2307" s="0" t="s">
        <v>7669</v>
      </c>
      <c r="BK2307" s="0" t="s">
        <v>2390</v>
      </c>
      <c r="BL2307" s="0" t="s">
        <v>7670</v>
      </c>
      <c r="BM2307" s="0" t="s">
        <v>5435</v>
      </c>
      <c r="BN2307" s="0" t="s">
        <v>7659</v>
      </c>
      <c r="BO2307" s="0" t="s">
        <v>769</v>
      </c>
      <c r="BP2307" s="0" t="s">
        <v>7656</v>
      </c>
      <c r="BQ2307" s="0" t="s">
        <v>755</v>
      </c>
      <c r="BT2307" s="0" t="n">
        <v>0</v>
      </c>
      <c r="BU2307" s="0" t="s">
        <v>7660</v>
      </c>
      <c r="BW2307" s="0" t="n">
        <v>2003</v>
      </c>
      <c r="BX2307" s="0" t="n">
        <v>2016</v>
      </c>
      <c r="BY2307" s="0" t="s">
        <v>221</v>
      </c>
      <c r="BZ2307" s="0" t="n">
        <v>2009.5</v>
      </c>
      <c r="CA2307" s="0" t="n">
        <v>0.0714285714285714</v>
      </c>
      <c r="CB2307" s="0" t="n">
        <v>0</v>
      </c>
      <c r="CC2307" s="0" t="n">
        <v>1</v>
      </c>
      <c r="CD2307" s="0" t="n">
        <v>-0.158554055974021</v>
      </c>
      <c r="CE2307" s="0" t="n">
        <v>1</v>
      </c>
    </row>
    <row r="2308" customFormat="false" ht="15" hidden="false" customHeight="false" outlineLevel="0" collapsed="false">
      <c r="A2308" s="0" t="s">
        <v>7656</v>
      </c>
      <c r="B2308" s="0" t="n">
        <v>3613</v>
      </c>
      <c r="C2308" s="0" t="n">
        <v>-0.189994827464077</v>
      </c>
      <c r="D2308" s="0" t="n">
        <v>295</v>
      </c>
      <c r="E2308" s="0" t="n">
        <f aca="false">IF(ISNUMBER($BA2308),$BA2308,IF(AND(ISNUMBER($D2308),ISNUMBER($BW2308),ISNUMBER($BX2308)),$D2308*($BX2308-$BW2308+1),""))</f>
        <v>295</v>
      </c>
      <c r="H2308" s="0" t="s">
        <v>118</v>
      </c>
      <c r="I2308" s="0" t="s">
        <v>746</v>
      </c>
      <c r="J2308" s="0" t="n">
        <f aca="false">IF($BW2308&lt;&gt;"",$BW2308,"")</f>
        <v>2003</v>
      </c>
      <c r="K2308" s="0" t="n">
        <f aca="false">IF($BX2308&lt;&gt;"",$BX2308,"")</f>
        <v>2016</v>
      </c>
      <c r="L2308" s="0" t="n">
        <f aca="false">IF(AND(ISNUMBER($BW2308),ISNUMBER($BX2308)),($BW2308+$BX2308)/2,"")</f>
        <v>2009.5</v>
      </c>
      <c r="M2308" s="0" t="n">
        <f aca="false">IF($L2308&lt;&gt;"",$L2308,"")</f>
        <v>2009.5</v>
      </c>
      <c r="N2308" s="0" t="n">
        <f aca="false">IF(AND(ISNUMBER($BW2308),ISNUMBER($BX2308)),MIN(1,MAX(0,($BX2308-2016+1)/($BX2308-$BW2308+1))),"")</f>
        <v>0.0714285714285714</v>
      </c>
      <c r="O2308" s="0" t="n">
        <f aca="false">IF(AND(ISNUMBER($BW2308),ISNUMBER($BX2308)),MIN(1,MAX(0,($BX2308-2017+1)/($BX2308-$BW2308+1))),"")</f>
        <v>0</v>
      </c>
      <c r="P2308" s="0" t="n">
        <f aca="false">IF(AND(ISNUMBER($BW2308),ISNUMBER($BX2308)),MIN(1,MAX(0,($BX2308-2018+1)/($BX2308-$BW2308+1))),"")</f>
        <v>0</v>
      </c>
      <c r="Q2308" s="0" t="n">
        <f aca="false">IF(AND(ISNUMBER($BW2308),ISNUMBER($BX2308)),MIN(1,MAX(0,($BX2308-2019+1)/($BX2308-$BW2308+1))),"")</f>
        <v>0</v>
      </c>
      <c r="R2308" s="0" t="n">
        <f aca="false">IF(AND(ISNUMBER($BW2308),ISNUMBER($BX2308)),MIN(1,MAX(0,($BX2308-2016+1)/($BX2308-$BW2308+1))),"")</f>
        <v>0.0714285714285714</v>
      </c>
      <c r="S2308" s="0" t="n">
        <f aca="false">IF($L2308&lt;&gt;"",IF($L2308&gt;=2015.5,1,0),"")</f>
        <v>0</v>
      </c>
      <c r="T2308" s="0" t="n">
        <f aca="false">IF($L2308&lt;&gt;"",IF($L2308&gt;=2016,1,0),"")</f>
        <v>0</v>
      </c>
      <c r="U2308" s="0" t="n">
        <f aca="false">IF(ISNUMBER($BX2308),IF($BX2308&gt;=2016,1,0),"")</f>
        <v>1</v>
      </c>
      <c r="V2308" s="0" t="n">
        <f aca="false">IF(ISNUMBER($BW2308),IF($BW2308&gt;=2016,1,0),"")</f>
        <v>0</v>
      </c>
      <c r="W2308" s="0" t="str">
        <f aca="false">IF(AND(ISNUMBER($BW2308),ISNUMBER($BX2308)),IF($BW2308&gt;=2016,"post-only",IF($BX2308&lt;2016,"pre-only","mixed")),"")</f>
        <v>mixed</v>
      </c>
      <c r="X2308" s="0" t="n">
        <f aca="false">IF(AND(ISNUMBER($BW2308),ISNUMBER($BX2308)),MIN(1,MAX(0,($BX2308-2017+1)/($BX2308-$BW2308+1))),"")</f>
        <v>0</v>
      </c>
      <c r="Y2308" s="0" t="n">
        <f aca="false">IF(AND(ISNUMBER($BW2308),ISNUMBER($BX2308)),MIN(1,MAX(0,($BX2308-2018+1)/($BX2308-$BW2308+1))),"")</f>
        <v>0</v>
      </c>
      <c r="Z2308" s="0" t="n">
        <f aca="false">IF(AND(ISNUMBER($BW2308),ISNUMBER($BX2308)),MIN(1,MAX(0,($BX2308-2019+1)/($BX2308-$BW2308+1))),"")</f>
        <v>0</v>
      </c>
      <c r="AA2308" s="0" t="n">
        <f aca="false">IF(ISNUMBER($BX2308),IF($BX2308&gt;=2017,1,0),"")</f>
        <v>0</v>
      </c>
      <c r="AB2308" s="0" t="n">
        <f aca="false">IF(ISNUMBER($BX2308),IF($BX2308&gt;=2018,1,0),"")</f>
        <v>0</v>
      </c>
      <c r="AC2308" s="0" t="n">
        <f aca="false">IF(ISNUMBER($BX2308),IF($BX2308&gt;=2019,1,0),"")</f>
        <v>0</v>
      </c>
      <c r="AD2308" s="0" t="n">
        <f aca="false">IF($L2308&lt;&gt;"",IF($L2308&gt;2013,1,0),"")</f>
        <v>0</v>
      </c>
      <c r="AE2308" s="0" t="n">
        <f aca="false">IF($L2308&lt;&gt;"",1+IF($L2308&gt;2011,1,0)+IF($L2308&gt;2014,1,0),"")</f>
        <v>1</v>
      </c>
      <c r="AF2308" s="0" t="s">
        <v>87</v>
      </c>
      <c r="AG2308" s="0" t="s">
        <v>88</v>
      </c>
      <c r="AH2308" s="0" t="s">
        <v>89</v>
      </c>
      <c r="AI2308" s="0" t="s">
        <v>90</v>
      </c>
      <c r="AJ2308" s="0" t="s">
        <v>90</v>
      </c>
      <c r="AK2308" s="0" t="str">
        <f aca="false">IF(AND($CF2308&lt;&gt;"",IFERROR(INDEX(subsample_country_map!$B:$B,MATCH($CF2308,subsample_country_map!$A:$A,0)),"")&lt;&gt;""),INDEX(subsample_country_map!$B:$B,MATCH($CF2308,subsample_country_map!$A:$A,0)),INDEX(lookup!$AA:$AA,MATCH($A2308,lookup!$A:$A,0)))</f>
        <v>2_Europe</v>
      </c>
      <c r="AL2308" s="0" t="str">
        <f aca="false">IF(AND($CF2308&lt;&gt;"",IFERROR(INDEX(subsample_country_map!$C:$C,MATCH($CF2308,subsample_country_map!$A:$A,0)),"")&lt;&gt;""),INDEX(subsample_country_map!$C:$C,MATCH($CF2308,subsample_country_map!$A:$A,0)),INDEX(lookup!$AB:$AB,MATCH($A2308,lookup!$A:$A,0)))</f>
        <v>99_NCE</v>
      </c>
      <c r="AM2308" s="0" t="str">
        <f aca="false">IF(AND($CF2308&lt;&gt;"",IFERROR(INDEX(subsample_country_map!$D:$D,MATCH($CF2308,subsample_country_map!$A:$A,0)),"")&lt;&gt;""),INDEX(subsample_country_map!$D:$D,MATCH($CF2308,subsample_country_map!$A:$A,0)),INDEX(lookup!$AC:$AC,MATCH($A2308,lookup!$A:$A,0)))</f>
        <v>1_western</v>
      </c>
      <c r="AN2308" s="0" t="str">
        <f aca="false">IF(AND($CF2308&lt;&gt;"",IFERROR(INDEX(subsample_country_map!$E:$E,MATCH($CF2308,subsample_country_map!$A:$A,0)),"")&lt;&gt;""),INDEX(subsample_country_map!$E:$E,MATCH($CF2308,subsample_country_map!$A:$A,0)),INDEX(lookup!$AD:$AD,MATCH($A2308,lookup!$A:$A,0)))</f>
        <v>99_NCE</v>
      </c>
      <c r="AO2308" s="0" t="str">
        <f aca="false">INDEX(lookup!$Y:$Y,MATCH($A2308,lookup!$A:$A,0))</f>
        <v>0_published</v>
      </c>
      <c r="AP2308" s="0" t="str">
        <f aca="false">INDEX(lookup!$Z:$Z,MATCH($A2308,lookup!$A:$A,0))</f>
        <v>0_VHB low</v>
      </c>
      <c r="AQ2308" s="0" t="str">
        <f aca="false">INDEX(lookup!$W:$W,MATCH($A2308,lookup!$A:$A,0))</f>
        <v>3_mgmt</v>
      </c>
      <c r="AS2308" s="0" t="s">
        <v>91</v>
      </c>
      <c r="AT2308" s="0" t="s">
        <v>397</v>
      </c>
      <c r="AU2308" s="0" t="s">
        <v>93</v>
      </c>
      <c r="AV2308" s="0" t="s">
        <v>239</v>
      </c>
      <c r="BA2308" s="0" t="n">
        <v>295</v>
      </c>
      <c r="BB2308" s="0" t="s">
        <v>96</v>
      </c>
      <c r="BC2308" s="0" t="s">
        <v>1697</v>
      </c>
      <c r="BD2308" s="0" t="s">
        <v>142</v>
      </c>
      <c r="BE2308" s="0" t="s">
        <v>206</v>
      </c>
      <c r="BF2308" s="0" t="s">
        <v>7671</v>
      </c>
      <c r="BI2308" s="0" t="s">
        <v>124</v>
      </c>
      <c r="BJ2308" s="0" t="s">
        <v>7672</v>
      </c>
      <c r="BK2308" s="0" t="s">
        <v>2409</v>
      </c>
      <c r="BL2308" s="0" t="s">
        <v>7673</v>
      </c>
      <c r="BM2308" s="0" t="s">
        <v>5432</v>
      </c>
      <c r="BN2308" s="0" t="s">
        <v>7659</v>
      </c>
      <c r="BO2308" s="0" t="s">
        <v>769</v>
      </c>
      <c r="BP2308" s="0" t="s">
        <v>7656</v>
      </c>
      <c r="BQ2308" s="0" t="s">
        <v>755</v>
      </c>
      <c r="BT2308" s="0" t="n">
        <v>0</v>
      </c>
      <c r="BU2308" s="0" t="s">
        <v>7660</v>
      </c>
      <c r="BW2308" s="0" t="n">
        <v>2003</v>
      </c>
      <c r="BX2308" s="0" t="n">
        <v>2016</v>
      </c>
      <c r="BY2308" s="0" t="s">
        <v>221</v>
      </c>
      <c r="BZ2308" s="0" t="n">
        <v>2009.5</v>
      </c>
      <c r="CA2308" s="0" t="n">
        <v>0.0714285714285714</v>
      </c>
      <c r="CB2308" s="0" t="n">
        <v>0</v>
      </c>
      <c r="CC2308" s="0" t="n">
        <v>1</v>
      </c>
      <c r="CD2308" s="0" t="n">
        <v>-0.192331802967186</v>
      </c>
      <c r="CE2308" s="0" t="n">
        <v>1</v>
      </c>
      <c r="CF2308" s="0" t="s">
        <v>7671</v>
      </c>
    </row>
    <row r="2309" customFormat="false" ht="15" hidden="false" customHeight="false" outlineLevel="0" collapsed="false">
      <c r="A2309" s="0" t="s">
        <v>7656</v>
      </c>
      <c r="B2309" s="0" t="n">
        <v>3614</v>
      </c>
      <c r="C2309" s="0" t="n">
        <v>-0.189994827464077</v>
      </c>
      <c r="D2309" s="0" t="n">
        <v>295</v>
      </c>
      <c r="E2309" s="0" t="n">
        <f aca="false">IF(ISNUMBER($BA2309),$BA2309,IF(AND(ISNUMBER($D2309),ISNUMBER($BW2309),ISNUMBER($BX2309)),$D2309*($BX2309-$BW2309+1),""))</f>
        <v>295</v>
      </c>
      <c r="H2309" s="0" t="s">
        <v>118</v>
      </c>
      <c r="I2309" s="0" t="s">
        <v>746</v>
      </c>
      <c r="J2309" s="0" t="n">
        <f aca="false">IF($BW2309&lt;&gt;"",$BW2309,"")</f>
        <v>2003</v>
      </c>
      <c r="K2309" s="0" t="n">
        <f aca="false">IF($BX2309&lt;&gt;"",$BX2309,"")</f>
        <v>2016</v>
      </c>
      <c r="L2309" s="0" t="n">
        <f aca="false">IF(AND(ISNUMBER($BW2309),ISNUMBER($BX2309)),($BW2309+$BX2309)/2,"")</f>
        <v>2009.5</v>
      </c>
      <c r="M2309" s="0" t="n">
        <f aca="false">IF($L2309&lt;&gt;"",$L2309,"")</f>
        <v>2009.5</v>
      </c>
      <c r="N2309" s="0" t="n">
        <f aca="false">IF(AND(ISNUMBER($BW2309),ISNUMBER($BX2309)),MIN(1,MAX(0,($BX2309-2016+1)/($BX2309-$BW2309+1))),"")</f>
        <v>0.0714285714285714</v>
      </c>
      <c r="O2309" s="0" t="n">
        <f aca="false">IF(AND(ISNUMBER($BW2309),ISNUMBER($BX2309)),MIN(1,MAX(0,($BX2309-2017+1)/($BX2309-$BW2309+1))),"")</f>
        <v>0</v>
      </c>
      <c r="P2309" s="0" t="n">
        <f aca="false">IF(AND(ISNUMBER($BW2309),ISNUMBER($BX2309)),MIN(1,MAX(0,($BX2309-2018+1)/($BX2309-$BW2309+1))),"")</f>
        <v>0</v>
      </c>
      <c r="Q2309" s="0" t="n">
        <f aca="false">IF(AND(ISNUMBER($BW2309),ISNUMBER($BX2309)),MIN(1,MAX(0,($BX2309-2019+1)/($BX2309-$BW2309+1))),"")</f>
        <v>0</v>
      </c>
      <c r="R2309" s="0" t="n">
        <f aca="false">IF(AND(ISNUMBER($BW2309),ISNUMBER($BX2309)),MIN(1,MAX(0,($BX2309-2016+1)/($BX2309-$BW2309+1))),"")</f>
        <v>0.0714285714285714</v>
      </c>
      <c r="S2309" s="0" t="n">
        <f aca="false">IF($L2309&lt;&gt;"",IF($L2309&gt;=2015.5,1,0),"")</f>
        <v>0</v>
      </c>
      <c r="T2309" s="0" t="n">
        <f aca="false">IF($L2309&lt;&gt;"",IF($L2309&gt;=2016,1,0),"")</f>
        <v>0</v>
      </c>
      <c r="U2309" s="0" t="n">
        <f aca="false">IF(ISNUMBER($BX2309),IF($BX2309&gt;=2016,1,0),"")</f>
        <v>1</v>
      </c>
      <c r="V2309" s="0" t="n">
        <f aca="false">IF(ISNUMBER($BW2309),IF($BW2309&gt;=2016,1,0),"")</f>
        <v>0</v>
      </c>
      <c r="W2309" s="0" t="str">
        <f aca="false">IF(AND(ISNUMBER($BW2309),ISNUMBER($BX2309)),IF($BW2309&gt;=2016,"post-only",IF($BX2309&lt;2016,"pre-only","mixed")),"")</f>
        <v>mixed</v>
      </c>
      <c r="X2309" s="0" t="n">
        <f aca="false">IF(AND(ISNUMBER($BW2309),ISNUMBER($BX2309)),MIN(1,MAX(0,($BX2309-2017+1)/($BX2309-$BW2309+1))),"")</f>
        <v>0</v>
      </c>
      <c r="Y2309" s="0" t="n">
        <f aca="false">IF(AND(ISNUMBER($BW2309),ISNUMBER($BX2309)),MIN(1,MAX(0,($BX2309-2018+1)/($BX2309-$BW2309+1))),"")</f>
        <v>0</v>
      </c>
      <c r="Z2309" s="0" t="n">
        <f aca="false">IF(AND(ISNUMBER($BW2309),ISNUMBER($BX2309)),MIN(1,MAX(0,($BX2309-2019+1)/($BX2309-$BW2309+1))),"")</f>
        <v>0</v>
      </c>
      <c r="AA2309" s="0" t="n">
        <f aca="false">IF(ISNUMBER($BX2309),IF($BX2309&gt;=2017,1,0),"")</f>
        <v>0</v>
      </c>
      <c r="AB2309" s="0" t="n">
        <f aca="false">IF(ISNUMBER($BX2309),IF($BX2309&gt;=2018,1,0),"")</f>
        <v>0</v>
      </c>
      <c r="AC2309" s="0" t="n">
        <f aca="false">IF(ISNUMBER($BX2309),IF($BX2309&gt;=2019,1,0),"")</f>
        <v>0</v>
      </c>
      <c r="AD2309" s="0" t="n">
        <f aca="false">IF($L2309&lt;&gt;"",IF($L2309&gt;2013,1,0),"")</f>
        <v>0</v>
      </c>
      <c r="AE2309" s="0" t="n">
        <f aca="false">IF($L2309&lt;&gt;"",1+IF($L2309&gt;2011,1,0)+IF($L2309&gt;2014,1,0),"")</f>
        <v>1</v>
      </c>
      <c r="AF2309" s="0" t="s">
        <v>87</v>
      </c>
      <c r="AG2309" s="0" t="s">
        <v>88</v>
      </c>
      <c r="AH2309" s="0" t="s">
        <v>89</v>
      </c>
      <c r="AI2309" s="0" t="s">
        <v>90</v>
      </c>
      <c r="AJ2309" s="0" t="s">
        <v>90</v>
      </c>
      <c r="AK2309" s="0" t="str">
        <f aca="false">IF(AND($CF2309&lt;&gt;"",IFERROR(INDEX(subsample_country_map!$B:$B,MATCH($CF2309,subsample_country_map!$A:$A,0)),"")&lt;&gt;""),INDEX(subsample_country_map!$B:$B,MATCH($CF2309,subsample_country_map!$A:$A,0)),INDEX(lookup!$AA:$AA,MATCH($A2309,lookup!$A:$A,0)))</f>
        <v>2_Europe</v>
      </c>
      <c r="AL2309" s="0" t="str">
        <f aca="false">IF(AND($CF2309&lt;&gt;"",IFERROR(INDEX(subsample_country_map!$C:$C,MATCH($CF2309,subsample_country_map!$A:$A,0)),"")&lt;&gt;""),INDEX(subsample_country_map!$C:$C,MATCH($CF2309,subsample_country_map!$A:$A,0)),INDEX(lookup!$AB:$AB,MATCH($A2309,lookup!$A:$A,0)))</f>
        <v>99_NCE</v>
      </c>
      <c r="AM2309" s="0" t="str">
        <f aca="false">IF(AND($CF2309&lt;&gt;"",IFERROR(INDEX(subsample_country_map!$D:$D,MATCH($CF2309,subsample_country_map!$A:$A,0)),"")&lt;&gt;""),INDEX(subsample_country_map!$D:$D,MATCH($CF2309,subsample_country_map!$A:$A,0)),INDEX(lookup!$AC:$AC,MATCH($A2309,lookup!$A:$A,0)))</f>
        <v>1_western</v>
      </c>
      <c r="AN2309" s="0" t="str">
        <f aca="false">IF(AND($CF2309&lt;&gt;"",IFERROR(INDEX(subsample_country_map!$E:$E,MATCH($CF2309,subsample_country_map!$A:$A,0)),"")&lt;&gt;""),INDEX(subsample_country_map!$E:$E,MATCH($CF2309,subsample_country_map!$A:$A,0)),INDEX(lookup!$AD:$AD,MATCH($A2309,lookup!$A:$A,0)))</f>
        <v>99_NCE</v>
      </c>
      <c r="AO2309" s="0" t="str">
        <f aca="false">INDEX(lookup!$Y:$Y,MATCH($A2309,lookup!$A:$A,0))</f>
        <v>0_published</v>
      </c>
      <c r="AP2309" s="0" t="str">
        <f aca="false">INDEX(lookup!$Z:$Z,MATCH($A2309,lookup!$A:$A,0))</f>
        <v>0_VHB low</v>
      </c>
      <c r="AQ2309" s="0" t="str">
        <f aca="false">INDEX(lookup!$W:$W,MATCH($A2309,lookup!$A:$A,0))</f>
        <v>3_mgmt</v>
      </c>
      <c r="AS2309" s="0" t="s">
        <v>91</v>
      </c>
      <c r="AT2309" s="0" t="s">
        <v>397</v>
      </c>
      <c r="AU2309" s="0" t="s">
        <v>93</v>
      </c>
      <c r="AV2309" s="0" t="s">
        <v>1575</v>
      </c>
      <c r="BA2309" s="0" t="n">
        <v>295</v>
      </c>
      <c r="BB2309" s="0" t="s">
        <v>96</v>
      </c>
      <c r="BC2309" s="0" t="s">
        <v>1697</v>
      </c>
      <c r="BD2309" s="0" t="s">
        <v>142</v>
      </c>
      <c r="BE2309" s="0" t="s">
        <v>206</v>
      </c>
      <c r="BF2309" s="0" t="s">
        <v>7671</v>
      </c>
      <c r="BI2309" s="0" t="s">
        <v>124</v>
      </c>
      <c r="BJ2309" s="0" t="s">
        <v>7674</v>
      </c>
      <c r="BK2309" s="0" t="s">
        <v>2409</v>
      </c>
      <c r="BL2309" s="0" t="s">
        <v>7675</v>
      </c>
      <c r="BM2309" s="0" t="s">
        <v>5432</v>
      </c>
      <c r="BN2309" s="0" t="s">
        <v>7659</v>
      </c>
      <c r="BO2309" s="0" t="s">
        <v>769</v>
      </c>
      <c r="BP2309" s="0" t="s">
        <v>7656</v>
      </c>
      <c r="BQ2309" s="0" t="s">
        <v>755</v>
      </c>
      <c r="BT2309" s="0" t="n">
        <v>0</v>
      </c>
      <c r="BU2309" s="0" t="s">
        <v>7660</v>
      </c>
      <c r="BW2309" s="0" t="n">
        <v>2003</v>
      </c>
      <c r="BX2309" s="0" t="n">
        <v>2016</v>
      </c>
      <c r="BY2309" s="0" t="s">
        <v>221</v>
      </c>
      <c r="BZ2309" s="0" t="n">
        <v>2009.5</v>
      </c>
      <c r="CA2309" s="0" t="n">
        <v>0.0714285714285714</v>
      </c>
      <c r="CB2309" s="0" t="n">
        <v>0</v>
      </c>
      <c r="CC2309" s="0" t="n">
        <v>1</v>
      </c>
      <c r="CD2309" s="0" t="n">
        <v>-0.192331802967186</v>
      </c>
      <c r="CE2309" s="0" t="n">
        <v>1</v>
      </c>
      <c r="CF2309" s="0" t="s">
        <v>7671</v>
      </c>
    </row>
    <row r="2310" customFormat="false" ht="15" hidden="false" customHeight="false" outlineLevel="0" collapsed="false">
      <c r="A2310" s="0" t="s">
        <v>7656</v>
      </c>
      <c r="B2310" s="0" t="n">
        <v>3615</v>
      </c>
      <c r="C2310" s="0" t="n">
        <v>-0.189994827464077</v>
      </c>
      <c r="D2310" s="0" t="n">
        <v>295</v>
      </c>
      <c r="E2310" s="0" t="n">
        <f aca="false">IF(ISNUMBER($BA2310),$BA2310,IF(AND(ISNUMBER($D2310),ISNUMBER($BW2310),ISNUMBER($BX2310)),$D2310*($BX2310-$BW2310+1),""))</f>
        <v>295</v>
      </c>
      <c r="H2310" s="0" t="s">
        <v>118</v>
      </c>
      <c r="I2310" s="0" t="s">
        <v>746</v>
      </c>
      <c r="J2310" s="0" t="n">
        <f aca="false">IF($BW2310&lt;&gt;"",$BW2310,"")</f>
        <v>2003</v>
      </c>
      <c r="K2310" s="0" t="n">
        <f aca="false">IF($BX2310&lt;&gt;"",$BX2310,"")</f>
        <v>2016</v>
      </c>
      <c r="L2310" s="0" t="n">
        <f aca="false">IF(AND(ISNUMBER($BW2310),ISNUMBER($BX2310)),($BW2310+$BX2310)/2,"")</f>
        <v>2009.5</v>
      </c>
      <c r="M2310" s="0" t="n">
        <f aca="false">IF($L2310&lt;&gt;"",$L2310,"")</f>
        <v>2009.5</v>
      </c>
      <c r="N2310" s="0" t="n">
        <f aca="false">IF(AND(ISNUMBER($BW2310),ISNUMBER($BX2310)),MIN(1,MAX(0,($BX2310-2016+1)/($BX2310-$BW2310+1))),"")</f>
        <v>0.0714285714285714</v>
      </c>
      <c r="O2310" s="0" t="n">
        <f aca="false">IF(AND(ISNUMBER($BW2310),ISNUMBER($BX2310)),MIN(1,MAX(0,($BX2310-2017+1)/($BX2310-$BW2310+1))),"")</f>
        <v>0</v>
      </c>
      <c r="P2310" s="0" t="n">
        <f aca="false">IF(AND(ISNUMBER($BW2310),ISNUMBER($BX2310)),MIN(1,MAX(0,($BX2310-2018+1)/($BX2310-$BW2310+1))),"")</f>
        <v>0</v>
      </c>
      <c r="Q2310" s="0" t="n">
        <f aca="false">IF(AND(ISNUMBER($BW2310),ISNUMBER($BX2310)),MIN(1,MAX(0,($BX2310-2019+1)/($BX2310-$BW2310+1))),"")</f>
        <v>0</v>
      </c>
      <c r="R2310" s="0" t="n">
        <f aca="false">IF(AND(ISNUMBER($BW2310),ISNUMBER($BX2310)),MIN(1,MAX(0,($BX2310-2016+1)/($BX2310-$BW2310+1))),"")</f>
        <v>0.0714285714285714</v>
      </c>
      <c r="S2310" s="0" t="n">
        <f aca="false">IF($L2310&lt;&gt;"",IF($L2310&gt;=2015.5,1,0),"")</f>
        <v>0</v>
      </c>
      <c r="T2310" s="0" t="n">
        <f aca="false">IF($L2310&lt;&gt;"",IF($L2310&gt;=2016,1,0),"")</f>
        <v>0</v>
      </c>
      <c r="U2310" s="0" t="n">
        <f aca="false">IF(ISNUMBER($BX2310),IF($BX2310&gt;=2016,1,0),"")</f>
        <v>1</v>
      </c>
      <c r="V2310" s="0" t="n">
        <f aca="false">IF(ISNUMBER($BW2310),IF($BW2310&gt;=2016,1,0),"")</f>
        <v>0</v>
      </c>
      <c r="W2310" s="0" t="str">
        <f aca="false">IF(AND(ISNUMBER($BW2310),ISNUMBER($BX2310)),IF($BW2310&gt;=2016,"post-only",IF($BX2310&lt;2016,"pre-only","mixed")),"")</f>
        <v>mixed</v>
      </c>
      <c r="X2310" s="0" t="n">
        <f aca="false">IF(AND(ISNUMBER($BW2310),ISNUMBER($BX2310)),MIN(1,MAX(0,($BX2310-2017+1)/($BX2310-$BW2310+1))),"")</f>
        <v>0</v>
      </c>
      <c r="Y2310" s="0" t="n">
        <f aca="false">IF(AND(ISNUMBER($BW2310),ISNUMBER($BX2310)),MIN(1,MAX(0,($BX2310-2018+1)/($BX2310-$BW2310+1))),"")</f>
        <v>0</v>
      </c>
      <c r="Z2310" s="0" t="n">
        <f aca="false">IF(AND(ISNUMBER($BW2310),ISNUMBER($BX2310)),MIN(1,MAX(0,($BX2310-2019+1)/($BX2310-$BW2310+1))),"")</f>
        <v>0</v>
      </c>
      <c r="AA2310" s="0" t="n">
        <f aca="false">IF(ISNUMBER($BX2310),IF($BX2310&gt;=2017,1,0),"")</f>
        <v>0</v>
      </c>
      <c r="AB2310" s="0" t="n">
        <f aca="false">IF(ISNUMBER($BX2310),IF($BX2310&gt;=2018,1,0),"")</f>
        <v>0</v>
      </c>
      <c r="AC2310" s="0" t="n">
        <f aca="false">IF(ISNUMBER($BX2310),IF($BX2310&gt;=2019,1,0),"")</f>
        <v>0</v>
      </c>
      <c r="AD2310" s="0" t="n">
        <f aca="false">IF($L2310&lt;&gt;"",IF($L2310&gt;2013,1,0),"")</f>
        <v>0</v>
      </c>
      <c r="AE2310" s="0" t="n">
        <f aca="false">IF($L2310&lt;&gt;"",1+IF($L2310&gt;2011,1,0)+IF($L2310&gt;2014,1,0),"")</f>
        <v>1</v>
      </c>
      <c r="AF2310" s="0" t="s">
        <v>87</v>
      </c>
      <c r="AG2310" s="0" t="s">
        <v>88</v>
      </c>
      <c r="AH2310" s="0" t="s">
        <v>89</v>
      </c>
      <c r="AI2310" s="0" t="s">
        <v>90</v>
      </c>
      <c r="AJ2310" s="0" t="s">
        <v>90</v>
      </c>
      <c r="AK2310" s="0" t="str">
        <f aca="false">IF(AND($CF2310&lt;&gt;"",IFERROR(INDEX(subsample_country_map!$B:$B,MATCH($CF2310,subsample_country_map!$A:$A,0)),"")&lt;&gt;""),INDEX(subsample_country_map!$B:$B,MATCH($CF2310,subsample_country_map!$A:$A,0)),INDEX(lookup!$AA:$AA,MATCH($A2310,lookup!$A:$A,0)))</f>
        <v>2_Europe</v>
      </c>
      <c r="AL2310" s="0" t="str">
        <f aca="false">IF(AND($CF2310&lt;&gt;"",IFERROR(INDEX(subsample_country_map!$C:$C,MATCH($CF2310,subsample_country_map!$A:$A,0)),"")&lt;&gt;""),INDEX(subsample_country_map!$C:$C,MATCH($CF2310,subsample_country_map!$A:$A,0)),INDEX(lookup!$AB:$AB,MATCH($A2310,lookup!$A:$A,0)))</f>
        <v>99_NCE</v>
      </c>
      <c r="AM2310" s="0" t="str">
        <f aca="false">IF(AND($CF2310&lt;&gt;"",IFERROR(INDEX(subsample_country_map!$D:$D,MATCH($CF2310,subsample_country_map!$A:$A,0)),"")&lt;&gt;""),INDEX(subsample_country_map!$D:$D,MATCH($CF2310,subsample_country_map!$A:$A,0)),INDEX(lookup!$AC:$AC,MATCH($A2310,lookup!$A:$A,0)))</f>
        <v>1_western</v>
      </c>
      <c r="AN2310" s="0" t="str">
        <f aca="false">IF(AND($CF2310&lt;&gt;"",IFERROR(INDEX(subsample_country_map!$E:$E,MATCH($CF2310,subsample_country_map!$A:$A,0)),"")&lt;&gt;""),INDEX(subsample_country_map!$E:$E,MATCH($CF2310,subsample_country_map!$A:$A,0)),INDEX(lookup!$AD:$AD,MATCH($A2310,lookup!$A:$A,0)))</f>
        <v>99_NCE</v>
      </c>
      <c r="AO2310" s="0" t="str">
        <f aca="false">INDEX(lookup!$Y:$Y,MATCH($A2310,lookup!$A:$A,0))</f>
        <v>0_published</v>
      </c>
      <c r="AP2310" s="0" t="str">
        <f aca="false">INDEX(lookup!$Z:$Z,MATCH($A2310,lookup!$A:$A,0))</f>
        <v>0_VHB low</v>
      </c>
      <c r="AQ2310" s="0" t="str">
        <f aca="false">INDEX(lookup!$W:$W,MATCH($A2310,lookup!$A:$A,0))</f>
        <v>3_mgmt</v>
      </c>
      <c r="AS2310" s="0" t="s">
        <v>91</v>
      </c>
      <c r="AT2310" s="0" t="s">
        <v>397</v>
      </c>
      <c r="AU2310" s="0" t="s">
        <v>93</v>
      </c>
      <c r="AV2310" s="0" t="s">
        <v>2669</v>
      </c>
      <c r="BA2310" s="0" t="n">
        <v>295</v>
      </c>
      <c r="BB2310" s="0" t="s">
        <v>96</v>
      </c>
      <c r="BC2310" s="0" t="s">
        <v>1697</v>
      </c>
      <c r="BD2310" s="0" t="s">
        <v>142</v>
      </c>
      <c r="BE2310" s="0" t="s">
        <v>206</v>
      </c>
      <c r="BF2310" s="0" t="s">
        <v>7671</v>
      </c>
      <c r="BI2310" s="0" t="s">
        <v>124</v>
      </c>
      <c r="BJ2310" s="0" t="s">
        <v>7676</v>
      </c>
      <c r="BK2310" s="0" t="s">
        <v>2409</v>
      </c>
      <c r="BL2310" s="0" t="s">
        <v>7677</v>
      </c>
      <c r="BM2310" s="0" t="s">
        <v>5435</v>
      </c>
      <c r="BN2310" s="0" t="s">
        <v>7659</v>
      </c>
      <c r="BO2310" s="0" t="s">
        <v>769</v>
      </c>
      <c r="BP2310" s="0" t="s">
        <v>7656</v>
      </c>
      <c r="BQ2310" s="0" t="s">
        <v>755</v>
      </c>
      <c r="BT2310" s="0" t="n">
        <v>0</v>
      </c>
      <c r="BU2310" s="0" t="s">
        <v>7660</v>
      </c>
      <c r="BW2310" s="0" t="n">
        <v>2003</v>
      </c>
      <c r="BX2310" s="0" t="n">
        <v>2016</v>
      </c>
      <c r="BY2310" s="0" t="s">
        <v>221</v>
      </c>
      <c r="BZ2310" s="0" t="n">
        <v>2009.5</v>
      </c>
      <c r="CA2310" s="0" t="n">
        <v>0.0714285714285714</v>
      </c>
      <c r="CB2310" s="0" t="n">
        <v>0</v>
      </c>
      <c r="CC2310" s="0" t="n">
        <v>1</v>
      </c>
      <c r="CD2310" s="0" t="n">
        <v>-0.192331802967186</v>
      </c>
      <c r="CE2310" s="0" t="n">
        <v>1</v>
      </c>
      <c r="CF2310" s="0" t="s">
        <v>7671</v>
      </c>
    </row>
    <row r="2311" customFormat="false" ht="15" hidden="false" customHeight="false" outlineLevel="0" collapsed="false">
      <c r="A2311" s="0" t="s">
        <v>7656</v>
      </c>
      <c r="B2311" s="0" t="n">
        <v>3616</v>
      </c>
      <c r="C2311" s="0" t="n">
        <v>-0.189994827464077</v>
      </c>
      <c r="D2311" s="0" t="n">
        <v>295</v>
      </c>
      <c r="E2311" s="0" t="n">
        <f aca="false">IF(ISNUMBER($BA2311),$BA2311,IF(AND(ISNUMBER($D2311),ISNUMBER($BW2311),ISNUMBER($BX2311)),$D2311*($BX2311-$BW2311+1),""))</f>
        <v>295</v>
      </c>
      <c r="H2311" s="0" t="s">
        <v>118</v>
      </c>
      <c r="I2311" s="0" t="s">
        <v>746</v>
      </c>
      <c r="J2311" s="0" t="n">
        <f aca="false">IF($BW2311&lt;&gt;"",$BW2311,"")</f>
        <v>2003</v>
      </c>
      <c r="K2311" s="0" t="n">
        <f aca="false">IF($BX2311&lt;&gt;"",$BX2311,"")</f>
        <v>2016</v>
      </c>
      <c r="L2311" s="0" t="n">
        <f aca="false">IF(AND(ISNUMBER($BW2311),ISNUMBER($BX2311)),($BW2311+$BX2311)/2,"")</f>
        <v>2009.5</v>
      </c>
      <c r="M2311" s="0" t="n">
        <f aca="false">IF($L2311&lt;&gt;"",$L2311,"")</f>
        <v>2009.5</v>
      </c>
      <c r="N2311" s="0" t="n">
        <f aca="false">IF(AND(ISNUMBER($BW2311),ISNUMBER($BX2311)),MIN(1,MAX(0,($BX2311-2016+1)/($BX2311-$BW2311+1))),"")</f>
        <v>0.0714285714285714</v>
      </c>
      <c r="O2311" s="0" t="n">
        <f aca="false">IF(AND(ISNUMBER($BW2311),ISNUMBER($BX2311)),MIN(1,MAX(0,($BX2311-2017+1)/($BX2311-$BW2311+1))),"")</f>
        <v>0</v>
      </c>
      <c r="P2311" s="0" t="n">
        <f aca="false">IF(AND(ISNUMBER($BW2311),ISNUMBER($BX2311)),MIN(1,MAX(0,($BX2311-2018+1)/($BX2311-$BW2311+1))),"")</f>
        <v>0</v>
      </c>
      <c r="Q2311" s="0" t="n">
        <f aca="false">IF(AND(ISNUMBER($BW2311),ISNUMBER($BX2311)),MIN(1,MAX(0,($BX2311-2019+1)/($BX2311-$BW2311+1))),"")</f>
        <v>0</v>
      </c>
      <c r="R2311" s="0" t="n">
        <f aca="false">IF(AND(ISNUMBER($BW2311),ISNUMBER($BX2311)),MIN(1,MAX(0,($BX2311-2016+1)/($BX2311-$BW2311+1))),"")</f>
        <v>0.0714285714285714</v>
      </c>
      <c r="S2311" s="0" t="n">
        <f aca="false">IF($L2311&lt;&gt;"",IF($L2311&gt;=2015.5,1,0),"")</f>
        <v>0</v>
      </c>
      <c r="T2311" s="0" t="n">
        <f aca="false">IF($L2311&lt;&gt;"",IF($L2311&gt;=2016,1,0),"")</f>
        <v>0</v>
      </c>
      <c r="U2311" s="0" t="n">
        <f aca="false">IF(ISNUMBER($BX2311),IF($BX2311&gt;=2016,1,0),"")</f>
        <v>1</v>
      </c>
      <c r="V2311" s="0" t="n">
        <f aca="false">IF(ISNUMBER($BW2311),IF($BW2311&gt;=2016,1,0),"")</f>
        <v>0</v>
      </c>
      <c r="W2311" s="0" t="str">
        <f aca="false">IF(AND(ISNUMBER($BW2311),ISNUMBER($BX2311)),IF($BW2311&gt;=2016,"post-only",IF($BX2311&lt;2016,"pre-only","mixed")),"")</f>
        <v>mixed</v>
      </c>
      <c r="X2311" s="0" t="n">
        <f aca="false">IF(AND(ISNUMBER($BW2311),ISNUMBER($BX2311)),MIN(1,MAX(0,($BX2311-2017+1)/($BX2311-$BW2311+1))),"")</f>
        <v>0</v>
      </c>
      <c r="Y2311" s="0" t="n">
        <f aca="false">IF(AND(ISNUMBER($BW2311),ISNUMBER($BX2311)),MIN(1,MAX(0,($BX2311-2018+1)/($BX2311-$BW2311+1))),"")</f>
        <v>0</v>
      </c>
      <c r="Z2311" s="0" t="n">
        <f aca="false">IF(AND(ISNUMBER($BW2311),ISNUMBER($BX2311)),MIN(1,MAX(0,($BX2311-2019+1)/($BX2311-$BW2311+1))),"")</f>
        <v>0</v>
      </c>
      <c r="AA2311" s="0" t="n">
        <f aca="false">IF(ISNUMBER($BX2311),IF($BX2311&gt;=2017,1,0),"")</f>
        <v>0</v>
      </c>
      <c r="AB2311" s="0" t="n">
        <f aca="false">IF(ISNUMBER($BX2311),IF($BX2311&gt;=2018,1,0),"")</f>
        <v>0</v>
      </c>
      <c r="AC2311" s="0" t="n">
        <f aca="false">IF(ISNUMBER($BX2311),IF($BX2311&gt;=2019,1,0),"")</f>
        <v>0</v>
      </c>
      <c r="AD2311" s="0" t="n">
        <f aca="false">IF($L2311&lt;&gt;"",IF($L2311&gt;2013,1,0),"")</f>
        <v>0</v>
      </c>
      <c r="AE2311" s="0" t="n">
        <f aca="false">IF($L2311&lt;&gt;"",1+IF($L2311&gt;2011,1,0)+IF($L2311&gt;2014,1,0),"")</f>
        <v>1</v>
      </c>
      <c r="AF2311" s="0" t="s">
        <v>87</v>
      </c>
      <c r="AG2311" s="0" t="s">
        <v>88</v>
      </c>
      <c r="AH2311" s="0" t="s">
        <v>89</v>
      </c>
      <c r="AI2311" s="0" t="s">
        <v>90</v>
      </c>
      <c r="AJ2311" s="0" t="s">
        <v>90</v>
      </c>
      <c r="AK2311" s="0" t="str">
        <f aca="false">IF(AND($CF2311&lt;&gt;"",IFERROR(INDEX(subsample_country_map!$B:$B,MATCH($CF2311,subsample_country_map!$A:$A,0)),"")&lt;&gt;""),INDEX(subsample_country_map!$B:$B,MATCH($CF2311,subsample_country_map!$A:$A,0)),INDEX(lookup!$AA:$AA,MATCH($A2311,lookup!$A:$A,0)))</f>
        <v>2_Europe</v>
      </c>
      <c r="AL2311" s="0" t="str">
        <f aca="false">IF(AND($CF2311&lt;&gt;"",IFERROR(INDEX(subsample_country_map!$C:$C,MATCH($CF2311,subsample_country_map!$A:$A,0)),"")&lt;&gt;""),INDEX(subsample_country_map!$C:$C,MATCH($CF2311,subsample_country_map!$A:$A,0)),INDEX(lookup!$AB:$AB,MATCH($A2311,lookup!$A:$A,0)))</f>
        <v>99_NCE</v>
      </c>
      <c r="AM2311" s="0" t="str">
        <f aca="false">IF(AND($CF2311&lt;&gt;"",IFERROR(INDEX(subsample_country_map!$D:$D,MATCH($CF2311,subsample_country_map!$A:$A,0)),"")&lt;&gt;""),INDEX(subsample_country_map!$D:$D,MATCH($CF2311,subsample_country_map!$A:$A,0)),INDEX(lookup!$AC:$AC,MATCH($A2311,lookup!$A:$A,0)))</f>
        <v>1_western</v>
      </c>
      <c r="AN2311" s="0" t="str">
        <f aca="false">IF(AND($CF2311&lt;&gt;"",IFERROR(INDEX(subsample_country_map!$E:$E,MATCH($CF2311,subsample_country_map!$A:$A,0)),"")&lt;&gt;""),INDEX(subsample_country_map!$E:$E,MATCH($CF2311,subsample_country_map!$A:$A,0)),INDEX(lookup!$AD:$AD,MATCH($A2311,lookup!$A:$A,0)))</f>
        <v>99_NCE</v>
      </c>
      <c r="AO2311" s="0" t="str">
        <f aca="false">INDEX(lookup!$Y:$Y,MATCH($A2311,lookup!$A:$A,0))</f>
        <v>0_published</v>
      </c>
      <c r="AP2311" s="0" t="str">
        <f aca="false">INDEX(lookup!$Z:$Z,MATCH($A2311,lookup!$A:$A,0))</f>
        <v>0_VHB low</v>
      </c>
      <c r="AQ2311" s="0" t="str">
        <f aca="false">INDEX(lookup!$W:$W,MATCH($A2311,lookup!$A:$A,0))</f>
        <v>3_mgmt</v>
      </c>
      <c r="AS2311" s="0" t="s">
        <v>91</v>
      </c>
      <c r="AT2311" s="0" t="s">
        <v>397</v>
      </c>
      <c r="AU2311" s="0" t="s">
        <v>93</v>
      </c>
      <c r="AV2311" s="0" t="s">
        <v>242</v>
      </c>
      <c r="BA2311" s="0" t="n">
        <v>295</v>
      </c>
      <c r="BB2311" s="0" t="s">
        <v>96</v>
      </c>
      <c r="BC2311" s="0" t="s">
        <v>1697</v>
      </c>
      <c r="BD2311" s="0" t="s">
        <v>142</v>
      </c>
      <c r="BE2311" s="0" t="s">
        <v>206</v>
      </c>
      <c r="BF2311" s="0" t="s">
        <v>7671</v>
      </c>
      <c r="BI2311" s="0" t="s">
        <v>124</v>
      </c>
      <c r="BJ2311" s="0" t="s">
        <v>7678</v>
      </c>
      <c r="BK2311" s="0" t="s">
        <v>2409</v>
      </c>
      <c r="BL2311" s="0" t="s">
        <v>7679</v>
      </c>
      <c r="BM2311" s="0" t="s">
        <v>5435</v>
      </c>
      <c r="BN2311" s="0" t="s">
        <v>7659</v>
      </c>
      <c r="BO2311" s="0" t="s">
        <v>769</v>
      </c>
      <c r="BP2311" s="0" t="s">
        <v>7656</v>
      </c>
      <c r="BQ2311" s="0" t="s">
        <v>755</v>
      </c>
      <c r="BT2311" s="0" t="n">
        <v>0</v>
      </c>
      <c r="BU2311" s="0" t="s">
        <v>7660</v>
      </c>
      <c r="BW2311" s="0" t="n">
        <v>2003</v>
      </c>
      <c r="BX2311" s="0" t="n">
        <v>2016</v>
      </c>
      <c r="BY2311" s="0" t="s">
        <v>221</v>
      </c>
      <c r="BZ2311" s="0" t="n">
        <v>2009.5</v>
      </c>
      <c r="CA2311" s="0" t="n">
        <v>0.0714285714285714</v>
      </c>
      <c r="CB2311" s="0" t="n">
        <v>0</v>
      </c>
      <c r="CC2311" s="0" t="n">
        <v>1</v>
      </c>
      <c r="CD2311" s="0" t="n">
        <v>-0.192331802967186</v>
      </c>
      <c r="CE2311" s="0" t="n">
        <v>1</v>
      </c>
      <c r="CF2311" s="0" t="s">
        <v>7671</v>
      </c>
    </row>
    <row r="2312" customFormat="false" ht="15" hidden="false" customHeight="false" outlineLevel="0" collapsed="false">
      <c r="A2312" s="0" t="s">
        <v>7656</v>
      </c>
      <c r="B2312" s="0" t="n">
        <v>3617</v>
      </c>
      <c r="D2312" s="0" t="n">
        <v>138</v>
      </c>
      <c r="E2312" s="0" t="n">
        <f aca="false">IF(ISNUMBER($BA2312),$BA2312,IF(AND(ISNUMBER($D2312),ISNUMBER($BW2312),ISNUMBER($BX2312)),$D2312*($BX2312-$BW2312+1),""))</f>
        <v>138</v>
      </c>
      <c r="H2312" s="0" t="s">
        <v>118</v>
      </c>
      <c r="I2312" s="0" t="s">
        <v>746</v>
      </c>
      <c r="J2312" s="0" t="n">
        <f aca="false">IF($BW2312&lt;&gt;"",$BW2312,"")</f>
        <v>2003</v>
      </c>
      <c r="K2312" s="0" t="n">
        <f aca="false">IF($BX2312&lt;&gt;"",$BX2312,"")</f>
        <v>2016</v>
      </c>
      <c r="L2312" s="0" t="n">
        <f aca="false">IF(AND(ISNUMBER($BW2312),ISNUMBER($BX2312)),($BW2312+$BX2312)/2,"")</f>
        <v>2009.5</v>
      </c>
      <c r="M2312" s="0" t="n">
        <f aca="false">IF($L2312&lt;&gt;"",$L2312,"")</f>
        <v>2009.5</v>
      </c>
      <c r="N2312" s="0" t="n">
        <f aca="false">IF(AND(ISNUMBER($BW2312),ISNUMBER($BX2312)),MIN(1,MAX(0,($BX2312-2016+1)/($BX2312-$BW2312+1))),"")</f>
        <v>0.0714285714285714</v>
      </c>
      <c r="O2312" s="0" t="n">
        <f aca="false">IF(AND(ISNUMBER($BW2312),ISNUMBER($BX2312)),MIN(1,MAX(0,($BX2312-2017+1)/($BX2312-$BW2312+1))),"")</f>
        <v>0</v>
      </c>
      <c r="P2312" s="0" t="n">
        <f aca="false">IF(AND(ISNUMBER($BW2312),ISNUMBER($BX2312)),MIN(1,MAX(0,($BX2312-2018+1)/($BX2312-$BW2312+1))),"")</f>
        <v>0</v>
      </c>
      <c r="Q2312" s="0" t="n">
        <f aca="false">IF(AND(ISNUMBER($BW2312),ISNUMBER($BX2312)),MIN(1,MAX(0,($BX2312-2019+1)/($BX2312-$BW2312+1))),"")</f>
        <v>0</v>
      </c>
      <c r="R2312" s="0" t="n">
        <f aca="false">IF(AND(ISNUMBER($BW2312),ISNUMBER($BX2312)),MIN(1,MAX(0,($BX2312-2016+1)/($BX2312-$BW2312+1))),"")</f>
        <v>0.0714285714285714</v>
      </c>
      <c r="S2312" s="0" t="n">
        <f aca="false">IF($L2312&lt;&gt;"",IF($L2312&gt;=2015.5,1,0),"")</f>
        <v>0</v>
      </c>
      <c r="T2312" s="0" t="n">
        <f aca="false">IF($L2312&lt;&gt;"",IF($L2312&gt;=2016,1,0),"")</f>
        <v>0</v>
      </c>
      <c r="U2312" s="0" t="n">
        <f aca="false">IF(ISNUMBER($BX2312),IF($BX2312&gt;=2016,1,0),"")</f>
        <v>1</v>
      </c>
      <c r="V2312" s="0" t="n">
        <f aca="false">IF(ISNUMBER($BW2312),IF($BW2312&gt;=2016,1,0),"")</f>
        <v>0</v>
      </c>
      <c r="W2312" s="0" t="str">
        <f aca="false">IF(AND(ISNUMBER($BW2312),ISNUMBER($BX2312)),IF($BW2312&gt;=2016,"post-only",IF($BX2312&lt;2016,"pre-only","mixed")),"")</f>
        <v>mixed</v>
      </c>
      <c r="X2312" s="0" t="n">
        <f aca="false">IF(AND(ISNUMBER($BW2312),ISNUMBER($BX2312)),MIN(1,MAX(0,($BX2312-2017+1)/($BX2312-$BW2312+1))),"")</f>
        <v>0</v>
      </c>
      <c r="Y2312" s="0" t="n">
        <f aca="false">IF(AND(ISNUMBER($BW2312),ISNUMBER($BX2312)),MIN(1,MAX(0,($BX2312-2018+1)/($BX2312-$BW2312+1))),"")</f>
        <v>0</v>
      </c>
      <c r="Z2312" s="0" t="n">
        <f aca="false">IF(AND(ISNUMBER($BW2312),ISNUMBER($BX2312)),MIN(1,MAX(0,($BX2312-2019+1)/($BX2312-$BW2312+1))),"")</f>
        <v>0</v>
      </c>
      <c r="AA2312" s="0" t="n">
        <f aca="false">IF(ISNUMBER($BX2312),IF($BX2312&gt;=2017,1,0),"")</f>
        <v>0</v>
      </c>
      <c r="AB2312" s="0" t="n">
        <f aca="false">IF(ISNUMBER($BX2312),IF($BX2312&gt;=2018,1,0),"")</f>
        <v>0</v>
      </c>
      <c r="AC2312" s="0" t="n">
        <f aca="false">IF(ISNUMBER($BX2312),IF($BX2312&gt;=2019,1,0),"")</f>
        <v>0</v>
      </c>
      <c r="AD2312" s="0" t="n">
        <f aca="false">IF($L2312&lt;&gt;"",IF($L2312&gt;2013,1,0),"")</f>
        <v>0</v>
      </c>
      <c r="AE2312" s="0" t="n">
        <f aca="false">IF($L2312&lt;&gt;"",1+IF($L2312&gt;2011,1,0)+IF($L2312&gt;2014,1,0),"")</f>
        <v>1</v>
      </c>
      <c r="AF2312" s="0" t="s">
        <v>87</v>
      </c>
      <c r="AG2312" s="0" t="s">
        <v>88</v>
      </c>
      <c r="AH2312" s="0" t="s">
        <v>89</v>
      </c>
      <c r="AI2312" s="0" t="s">
        <v>90</v>
      </c>
      <c r="AJ2312" s="0" t="s">
        <v>90</v>
      </c>
      <c r="AK2312" s="0" t="str">
        <f aca="false">IF(AND($CF2312&lt;&gt;"",IFERROR(INDEX(subsample_country_map!$B:$B,MATCH($CF2312,subsample_country_map!$A:$A,0)),"")&lt;&gt;""),INDEX(subsample_country_map!$B:$B,MATCH($CF2312,subsample_country_map!$A:$A,0)),INDEX(lookup!$AA:$AA,MATCH($A2312,lookup!$A:$A,0)))</f>
        <v>99_NCE</v>
      </c>
      <c r="AL2312" s="0" t="str">
        <f aca="false">IF(AND($CF2312&lt;&gt;"",IFERROR(INDEX(subsample_country_map!$C:$C,MATCH($CF2312,subsample_country_map!$A:$A,0)),"")&lt;&gt;""),INDEX(subsample_country_map!$C:$C,MATCH($CF2312,subsample_country_map!$A:$A,0)),INDEX(lookup!$AB:$AB,MATCH($A2312,lookup!$A:$A,0)))</f>
        <v>99_NCE</v>
      </c>
      <c r="AM2312" s="0" t="str">
        <f aca="false">IF(AND($CF2312&lt;&gt;"",IFERROR(INDEX(subsample_country_map!$D:$D,MATCH($CF2312,subsample_country_map!$A:$A,0)),"")&lt;&gt;""),INDEX(subsample_country_map!$D:$D,MATCH($CF2312,subsample_country_map!$A:$A,0)),INDEX(lookup!$AC:$AC,MATCH($A2312,lookup!$A:$A,0)))</f>
        <v>99_NCE</v>
      </c>
      <c r="AN2312" s="0" t="str">
        <f aca="false">IF(AND($CF2312&lt;&gt;"",IFERROR(INDEX(subsample_country_map!$E:$E,MATCH($CF2312,subsample_country_map!$A:$A,0)),"")&lt;&gt;""),INDEX(subsample_country_map!$E:$E,MATCH($CF2312,subsample_country_map!$A:$A,0)),INDEX(lookup!$AD:$AD,MATCH($A2312,lookup!$A:$A,0)))</f>
        <v>99_NCE</v>
      </c>
      <c r="AO2312" s="0" t="str">
        <f aca="false">INDEX(lookup!$Y:$Y,MATCH($A2312,lookup!$A:$A,0))</f>
        <v>0_published</v>
      </c>
      <c r="AP2312" s="0" t="str">
        <f aca="false">INDEX(lookup!$Z:$Z,MATCH($A2312,lookup!$A:$A,0))</f>
        <v>0_VHB low</v>
      </c>
      <c r="AQ2312" s="0" t="str">
        <f aca="false">INDEX(lookup!$W:$W,MATCH($A2312,lookup!$A:$A,0))</f>
        <v>3_mgmt</v>
      </c>
      <c r="AS2312" s="0" t="s">
        <v>91</v>
      </c>
      <c r="AT2312" s="0" t="s">
        <v>397</v>
      </c>
      <c r="AU2312" s="0" t="s">
        <v>93</v>
      </c>
      <c r="AV2312" s="0" t="s">
        <v>432</v>
      </c>
      <c r="BA2312" s="0" t="n">
        <v>138</v>
      </c>
      <c r="BB2312" s="0" t="s">
        <v>96</v>
      </c>
      <c r="BC2312" s="0" t="s">
        <v>1697</v>
      </c>
      <c r="BD2312" s="0" t="s">
        <v>142</v>
      </c>
      <c r="BE2312" s="0" t="s">
        <v>206</v>
      </c>
      <c r="BF2312" s="0" t="s">
        <v>7680</v>
      </c>
      <c r="BI2312" s="0" t="s">
        <v>124</v>
      </c>
      <c r="BJ2312" s="0" t="s">
        <v>7681</v>
      </c>
      <c r="BK2312" s="0" t="s">
        <v>2409</v>
      </c>
      <c r="BL2312" s="0" t="s">
        <v>7682</v>
      </c>
      <c r="BM2312" s="0" t="s">
        <v>5432</v>
      </c>
      <c r="BN2312" s="0" t="s">
        <v>7659</v>
      </c>
      <c r="BO2312" s="0" t="s">
        <v>769</v>
      </c>
      <c r="BP2312" s="0" t="s">
        <v>7656</v>
      </c>
      <c r="BQ2312" s="0" t="s">
        <v>2442</v>
      </c>
      <c r="BT2312" s="0" t="n">
        <v>0</v>
      </c>
      <c r="BU2312" s="0" t="s">
        <v>7660</v>
      </c>
      <c r="BW2312" s="0" t="n">
        <v>2003</v>
      </c>
      <c r="BX2312" s="0" t="n">
        <v>2016</v>
      </c>
      <c r="BY2312" s="0" t="s">
        <v>221</v>
      </c>
      <c r="BZ2312" s="0" t="n">
        <v>2009.5</v>
      </c>
      <c r="CA2312" s="0" t="n">
        <v>0.0714285714285714</v>
      </c>
      <c r="CB2312" s="0" t="n">
        <v>0</v>
      </c>
      <c r="CC2312" s="0" t="n">
        <v>1</v>
      </c>
      <c r="CE2312" s="0" t="n">
        <v>0</v>
      </c>
      <c r="CF2312" s="0" t="s">
        <v>7680</v>
      </c>
    </row>
    <row r="2313" customFormat="false" ht="15" hidden="false" customHeight="false" outlineLevel="0" collapsed="false">
      <c r="A2313" s="0" t="s">
        <v>7656</v>
      </c>
      <c r="B2313" s="0" t="n">
        <v>3618</v>
      </c>
      <c r="D2313" s="0" t="n">
        <v>138</v>
      </c>
      <c r="E2313" s="0" t="n">
        <f aca="false">IF(ISNUMBER($BA2313),$BA2313,IF(AND(ISNUMBER($D2313),ISNUMBER($BW2313),ISNUMBER($BX2313)),$D2313*($BX2313-$BW2313+1),""))</f>
        <v>138</v>
      </c>
      <c r="H2313" s="0" t="s">
        <v>118</v>
      </c>
      <c r="I2313" s="0" t="s">
        <v>746</v>
      </c>
      <c r="J2313" s="0" t="n">
        <f aca="false">IF($BW2313&lt;&gt;"",$BW2313,"")</f>
        <v>2003</v>
      </c>
      <c r="K2313" s="0" t="n">
        <f aca="false">IF($BX2313&lt;&gt;"",$BX2313,"")</f>
        <v>2016</v>
      </c>
      <c r="L2313" s="0" t="n">
        <f aca="false">IF(AND(ISNUMBER($BW2313),ISNUMBER($BX2313)),($BW2313+$BX2313)/2,"")</f>
        <v>2009.5</v>
      </c>
      <c r="M2313" s="0" t="n">
        <f aca="false">IF($L2313&lt;&gt;"",$L2313,"")</f>
        <v>2009.5</v>
      </c>
      <c r="N2313" s="0" t="n">
        <f aca="false">IF(AND(ISNUMBER($BW2313),ISNUMBER($BX2313)),MIN(1,MAX(0,($BX2313-2016+1)/($BX2313-$BW2313+1))),"")</f>
        <v>0.0714285714285714</v>
      </c>
      <c r="O2313" s="0" t="n">
        <f aca="false">IF(AND(ISNUMBER($BW2313),ISNUMBER($BX2313)),MIN(1,MAX(0,($BX2313-2017+1)/($BX2313-$BW2313+1))),"")</f>
        <v>0</v>
      </c>
      <c r="P2313" s="0" t="n">
        <f aca="false">IF(AND(ISNUMBER($BW2313),ISNUMBER($BX2313)),MIN(1,MAX(0,($BX2313-2018+1)/($BX2313-$BW2313+1))),"")</f>
        <v>0</v>
      </c>
      <c r="Q2313" s="0" t="n">
        <f aca="false">IF(AND(ISNUMBER($BW2313),ISNUMBER($BX2313)),MIN(1,MAX(0,($BX2313-2019+1)/($BX2313-$BW2313+1))),"")</f>
        <v>0</v>
      </c>
      <c r="R2313" s="0" t="n">
        <f aca="false">IF(AND(ISNUMBER($BW2313),ISNUMBER($BX2313)),MIN(1,MAX(0,($BX2313-2016+1)/($BX2313-$BW2313+1))),"")</f>
        <v>0.0714285714285714</v>
      </c>
      <c r="S2313" s="0" t="n">
        <f aca="false">IF($L2313&lt;&gt;"",IF($L2313&gt;=2015.5,1,0),"")</f>
        <v>0</v>
      </c>
      <c r="T2313" s="0" t="n">
        <f aca="false">IF($L2313&lt;&gt;"",IF($L2313&gt;=2016,1,0),"")</f>
        <v>0</v>
      </c>
      <c r="U2313" s="0" t="n">
        <f aca="false">IF(ISNUMBER($BX2313),IF($BX2313&gt;=2016,1,0),"")</f>
        <v>1</v>
      </c>
      <c r="V2313" s="0" t="n">
        <f aca="false">IF(ISNUMBER($BW2313),IF($BW2313&gt;=2016,1,0),"")</f>
        <v>0</v>
      </c>
      <c r="W2313" s="0" t="str">
        <f aca="false">IF(AND(ISNUMBER($BW2313),ISNUMBER($BX2313)),IF($BW2313&gt;=2016,"post-only",IF($BX2313&lt;2016,"pre-only","mixed")),"")</f>
        <v>mixed</v>
      </c>
      <c r="X2313" s="0" t="n">
        <f aca="false">IF(AND(ISNUMBER($BW2313),ISNUMBER($BX2313)),MIN(1,MAX(0,($BX2313-2017+1)/($BX2313-$BW2313+1))),"")</f>
        <v>0</v>
      </c>
      <c r="Y2313" s="0" t="n">
        <f aca="false">IF(AND(ISNUMBER($BW2313),ISNUMBER($BX2313)),MIN(1,MAX(0,($BX2313-2018+1)/($BX2313-$BW2313+1))),"")</f>
        <v>0</v>
      </c>
      <c r="Z2313" s="0" t="n">
        <f aca="false">IF(AND(ISNUMBER($BW2313),ISNUMBER($BX2313)),MIN(1,MAX(0,($BX2313-2019+1)/($BX2313-$BW2313+1))),"")</f>
        <v>0</v>
      </c>
      <c r="AA2313" s="0" t="n">
        <f aca="false">IF(ISNUMBER($BX2313),IF($BX2313&gt;=2017,1,0),"")</f>
        <v>0</v>
      </c>
      <c r="AB2313" s="0" t="n">
        <f aca="false">IF(ISNUMBER($BX2313),IF($BX2313&gt;=2018,1,0),"")</f>
        <v>0</v>
      </c>
      <c r="AC2313" s="0" t="n">
        <f aca="false">IF(ISNUMBER($BX2313),IF($BX2313&gt;=2019,1,0),"")</f>
        <v>0</v>
      </c>
      <c r="AD2313" s="0" t="n">
        <f aca="false">IF($L2313&lt;&gt;"",IF($L2313&gt;2013,1,0),"")</f>
        <v>0</v>
      </c>
      <c r="AE2313" s="0" t="n">
        <f aca="false">IF($L2313&lt;&gt;"",1+IF($L2313&gt;2011,1,0)+IF($L2313&gt;2014,1,0),"")</f>
        <v>1</v>
      </c>
      <c r="AF2313" s="0" t="s">
        <v>87</v>
      </c>
      <c r="AG2313" s="0" t="s">
        <v>88</v>
      </c>
      <c r="AH2313" s="0" t="s">
        <v>89</v>
      </c>
      <c r="AI2313" s="0" t="s">
        <v>90</v>
      </c>
      <c r="AJ2313" s="0" t="s">
        <v>90</v>
      </c>
      <c r="AK2313" s="0" t="str">
        <f aca="false">IF(AND($CF2313&lt;&gt;"",IFERROR(INDEX(subsample_country_map!$B:$B,MATCH($CF2313,subsample_country_map!$A:$A,0)),"")&lt;&gt;""),INDEX(subsample_country_map!$B:$B,MATCH($CF2313,subsample_country_map!$A:$A,0)),INDEX(lookup!$AA:$AA,MATCH($A2313,lookup!$A:$A,0)))</f>
        <v>99_NCE</v>
      </c>
      <c r="AL2313" s="0" t="str">
        <f aca="false">IF(AND($CF2313&lt;&gt;"",IFERROR(INDEX(subsample_country_map!$C:$C,MATCH($CF2313,subsample_country_map!$A:$A,0)),"")&lt;&gt;""),INDEX(subsample_country_map!$C:$C,MATCH($CF2313,subsample_country_map!$A:$A,0)),INDEX(lookup!$AB:$AB,MATCH($A2313,lookup!$A:$A,0)))</f>
        <v>99_NCE</v>
      </c>
      <c r="AM2313" s="0" t="str">
        <f aca="false">IF(AND($CF2313&lt;&gt;"",IFERROR(INDEX(subsample_country_map!$D:$D,MATCH($CF2313,subsample_country_map!$A:$A,0)),"")&lt;&gt;""),INDEX(subsample_country_map!$D:$D,MATCH($CF2313,subsample_country_map!$A:$A,0)),INDEX(lookup!$AC:$AC,MATCH($A2313,lookup!$A:$A,0)))</f>
        <v>99_NCE</v>
      </c>
      <c r="AN2313" s="0" t="str">
        <f aca="false">IF(AND($CF2313&lt;&gt;"",IFERROR(INDEX(subsample_country_map!$E:$E,MATCH($CF2313,subsample_country_map!$A:$A,0)),"")&lt;&gt;""),INDEX(subsample_country_map!$E:$E,MATCH($CF2313,subsample_country_map!$A:$A,0)),INDEX(lookup!$AD:$AD,MATCH($A2313,lookup!$A:$A,0)))</f>
        <v>99_NCE</v>
      </c>
      <c r="AO2313" s="0" t="str">
        <f aca="false">INDEX(lookup!$Y:$Y,MATCH($A2313,lookup!$A:$A,0))</f>
        <v>0_published</v>
      </c>
      <c r="AP2313" s="0" t="str">
        <f aca="false">INDEX(lookup!$Z:$Z,MATCH($A2313,lookup!$A:$A,0))</f>
        <v>0_VHB low</v>
      </c>
      <c r="AQ2313" s="0" t="str">
        <f aca="false">INDEX(lookup!$W:$W,MATCH($A2313,lookup!$A:$A,0))</f>
        <v>3_mgmt</v>
      </c>
      <c r="AS2313" s="0" t="s">
        <v>91</v>
      </c>
      <c r="AT2313" s="0" t="s">
        <v>397</v>
      </c>
      <c r="AU2313" s="0" t="s">
        <v>93</v>
      </c>
      <c r="AV2313" s="0" t="s">
        <v>1690</v>
      </c>
      <c r="BA2313" s="0" t="n">
        <v>138</v>
      </c>
      <c r="BB2313" s="0" t="s">
        <v>96</v>
      </c>
      <c r="BC2313" s="0" t="s">
        <v>1697</v>
      </c>
      <c r="BD2313" s="0" t="s">
        <v>142</v>
      </c>
      <c r="BE2313" s="0" t="s">
        <v>206</v>
      </c>
      <c r="BF2313" s="0" t="s">
        <v>7680</v>
      </c>
      <c r="BI2313" s="0" t="s">
        <v>124</v>
      </c>
      <c r="BJ2313" s="0" t="s">
        <v>7683</v>
      </c>
      <c r="BK2313" s="0" t="s">
        <v>2409</v>
      </c>
      <c r="BL2313" s="0" t="s">
        <v>7684</v>
      </c>
      <c r="BM2313" s="0" t="s">
        <v>5432</v>
      </c>
      <c r="BN2313" s="0" t="s">
        <v>7659</v>
      </c>
      <c r="BO2313" s="0" t="s">
        <v>769</v>
      </c>
      <c r="BP2313" s="0" t="s">
        <v>7656</v>
      </c>
      <c r="BQ2313" s="0" t="s">
        <v>2442</v>
      </c>
      <c r="BT2313" s="0" t="n">
        <v>0</v>
      </c>
      <c r="BU2313" s="0" t="s">
        <v>7660</v>
      </c>
      <c r="BW2313" s="0" t="n">
        <v>2003</v>
      </c>
      <c r="BX2313" s="0" t="n">
        <v>2016</v>
      </c>
      <c r="BY2313" s="0" t="s">
        <v>221</v>
      </c>
      <c r="BZ2313" s="0" t="n">
        <v>2009.5</v>
      </c>
      <c r="CA2313" s="0" t="n">
        <v>0.0714285714285714</v>
      </c>
      <c r="CB2313" s="0" t="n">
        <v>0</v>
      </c>
      <c r="CC2313" s="0" t="n">
        <v>1</v>
      </c>
      <c r="CE2313" s="0" t="n">
        <v>0</v>
      </c>
      <c r="CF2313" s="0" t="s">
        <v>7680</v>
      </c>
    </row>
    <row r="2314" customFormat="false" ht="15" hidden="false" customHeight="false" outlineLevel="0" collapsed="false">
      <c r="A2314" s="0" t="s">
        <v>7656</v>
      </c>
      <c r="B2314" s="0" t="n">
        <v>3619</v>
      </c>
      <c r="D2314" s="0" t="n">
        <v>138</v>
      </c>
      <c r="E2314" s="0" t="n">
        <f aca="false">IF(ISNUMBER($BA2314),$BA2314,IF(AND(ISNUMBER($D2314),ISNUMBER($BW2314),ISNUMBER($BX2314)),$D2314*($BX2314-$BW2314+1),""))</f>
        <v>138</v>
      </c>
      <c r="H2314" s="0" t="s">
        <v>118</v>
      </c>
      <c r="I2314" s="0" t="s">
        <v>746</v>
      </c>
      <c r="J2314" s="0" t="n">
        <f aca="false">IF($BW2314&lt;&gt;"",$BW2314,"")</f>
        <v>2003</v>
      </c>
      <c r="K2314" s="0" t="n">
        <f aca="false">IF($BX2314&lt;&gt;"",$BX2314,"")</f>
        <v>2016</v>
      </c>
      <c r="L2314" s="0" t="n">
        <f aca="false">IF(AND(ISNUMBER($BW2314),ISNUMBER($BX2314)),($BW2314+$BX2314)/2,"")</f>
        <v>2009.5</v>
      </c>
      <c r="M2314" s="0" t="n">
        <f aca="false">IF($L2314&lt;&gt;"",$L2314,"")</f>
        <v>2009.5</v>
      </c>
      <c r="N2314" s="0" t="n">
        <f aca="false">IF(AND(ISNUMBER($BW2314),ISNUMBER($BX2314)),MIN(1,MAX(0,($BX2314-2016+1)/($BX2314-$BW2314+1))),"")</f>
        <v>0.0714285714285714</v>
      </c>
      <c r="O2314" s="0" t="n">
        <f aca="false">IF(AND(ISNUMBER($BW2314),ISNUMBER($BX2314)),MIN(1,MAX(0,($BX2314-2017+1)/($BX2314-$BW2314+1))),"")</f>
        <v>0</v>
      </c>
      <c r="P2314" s="0" t="n">
        <f aca="false">IF(AND(ISNUMBER($BW2314),ISNUMBER($BX2314)),MIN(1,MAX(0,($BX2314-2018+1)/($BX2314-$BW2314+1))),"")</f>
        <v>0</v>
      </c>
      <c r="Q2314" s="0" t="n">
        <f aca="false">IF(AND(ISNUMBER($BW2314),ISNUMBER($BX2314)),MIN(1,MAX(0,($BX2314-2019+1)/($BX2314-$BW2314+1))),"")</f>
        <v>0</v>
      </c>
      <c r="R2314" s="0" t="n">
        <f aca="false">IF(AND(ISNUMBER($BW2314),ISNUMBER($BX2314)),MIN(1,MAX(0,($BX2314-2016+1)/($BX2314-$BW2314+1))),"")</f>
        <v>0.0714285714285714</v>
      </c>
      <c r="S2314" s="0" t="n">
        <f aca="false">IF($L2314&lt;&gt;"",IF($L2314&gt;=2015.5,1,0),"")</f>
        <v>0</v>
      </c>
      <c r="T2314" s="0" t="n">
        <f aca="false">IF($L2314&lt;&gt;"",IF($L2314&gt;=2016,1,0),"")</f>
        <v>0</v>
      </c>
      <c r="U2314" s="0" t="n">
        <f aca="false">IF(ISNUMBER($BX2314),IF($BX2314&gt;=2016,1,0),"")</f>
        <v>1</v>
      </c>
      <c r="V2314" s="0" t="n">
        <f aca="false">IF(ISNUMBER($BW2314),IF($BW2314&gt;=2016,1,0),"")</f>
        <v>0</v>
      </c>
      <c r="W2314" s="0" t="str">
        <f aca="false">IF(AND(ISNUMBER($BW2314),ISNUMBER($BX2314)),IF($BW2314&gt;=2016,"post-only",IF($BX2314&lt;2016,"pre-only","mixed")),"")</f>
        <v>mixed</v>
      </c>
      <c r="X2314" s="0" t="n">
        <f aca="false">IF(AND(ISNUMBER($BW2314),ISNUMBER($BX2314)),MIN(1,MAX(0,($BX2314-2017+1)/($BX2314-$BW2314+1))),"")</f>
        <v>0</v>
      </c>
      <c r="Y2314" s="0" t="n">
        <f aca="false">IF(AND(ISNUMBER($BW2314),ISNUMBER($BX2314)),MIN(1,MAX(0,($BX2314-2018+1)/($BX2314-$BW2314+1))),"")</f>
        <v>0</v>
      </c>
      <c r="Z2314" s="0" t="n">
        <f aca="false">IF(AND(ISNUMBER($BW2314),ISNUMBER($BX2314)),MIN(1,MAX(0,($BX2314-2019+1)/($BX2314-$BW2314+1))),"")</f>
        <v>0</v>
      </c>
      <c r="AA2314" s="0" t="n">
        <f aca="false">IF(ISNUMBER($BX2314),IF($BX2314&gt;=2017,1,0),"")</f>
        <v>0</v>
      </c>
      <c r="AB2314" s="0" t="n">
        <f aca="false">IF(ISNUMBER($BX2314),IF($BX2314&gt;=2018,1,0),"")</f>
        <v>0</v>
      </c>
      <c r="AC2314" s="0" t="n">
        <f aca="false">IF(ISNUMBER($BX2314),IF($BX2314&gt;=2019,1,0),"")</f>
        <v>0</v>
      </c>
      <c r="AD2314" s="0" t="n">
        <f aca="false">IF($L2314&lt;&gt;"",IF($L2314&gt;2013,1,0),"")</f>
        <v>0</v>
      </c>
      <c r="AE2314" s="0" t="n">
        <f aca="false">IF($L2314&lt;&gt;"",1+IF($L2314&gt;2011,1,0)+IF($L2314&gt;2014,1,0),"")</f>
        <v>1</v>
      </c>
      <c r="AF2314" s="0" t="s">
        <v>87</v>
      </c>
      <c r="AG2314" s="0" t="s">
        <v>88</v>
      </c>
      <c r="AH2314" s="0" t="s">
        <v>89</v>
      </c>
      <c r="AI2314" s="0" t="s">
        <v>90</v>
      </c>
      <c r="AJ2314" s="0" t="s">
        <v>90</v>
      </c>
      <c r="AK2314" s="0" t="str">
        <f aca="false">IF(AND($CF2314&lt;&gt;"",IFERROR(INDEX(subsample_country_map!$B:$B,MATCH($CF2314,subsample_country_map!$A:$A,0)),"")&lt;&gt;""),INDEX(subsample_country_map!$B:$B,MATCH($CF2314,subsample_country_map!$A:$A,0)),INDEX(lookup!$AA:$AA,MATCH($A2314,lookup!$A:$A,0)))</f>
        <v>99_NCE</v>
      </c>
      <c r="AL2314" s="0" t="str">
        <f aca="false">IF(AND($CF2314&lt;&gt;"",IFERROR(INDEX(subsample_country_map!$C:$C,MATCH($CF2314,subsample_country_map!$A:$A,0)),"")&lt;&gt;""),INDEX(subsample_country_map!$C:$C,MATCH($CF2314,subsample_country_map!$A:$A,0)),INDEX(lookup!$AB:$AB,MATCH($A2314,lookup!$A:$A,0)))</f>
        <v>99_NCE</v>
      </c>
      <c r="AM2314" s="0" t="str">
        <f aca="false">IF(AND($CF2314&lt;&gt;"",IFERROR(INDEX(subsample_country_map!$D:$D,MATCH($CF2314,subsample_country_map!$A:$A,0)),"")&lt;&gt;""),INDEX(subsample_country_map!$D:$D,MATCH($CF2314,subsample_country_map!$A:$A,0)),INDEX(lookup!$AC:$AC,MATCH($A2314,lookup!$A:$A,0)))</f>
        <v>99_NCE</v>
      </c>
      <c r="AN2314" s="0" t="str">
        <f aca="false">IF(AND($CF2314&lt;&gt;"",IFERROR(INDEX(subsample_country_map!$E:$E,MATCH($CF2314,subsample_country_map!$A:$A,0)),"")&lt;&gt;""),INDEX(subsample_country_map!$E:$E,MATCH($CF2314,subsample_country_map!$A:$A,0)),INDEX(lookup!$AD:$AD,MATCH($A2314,lookup!$A:$A,0)))</f>
        <v>99_NCE</v>
      </c>
      <c r="AO2314" s="0" t="str">
        <f aca="false">INDEX(lookup!$Y:$Y,MATCH($A2314,lookup!$A:$A,0))</f>
        <v>0_published</v>
      </c>
      <c r="AP2314" s="0" t="str">
        <f aca="false">INDEX(lookup!$Z:$Z,MATCH($A2314,lookup!$A:$A,0))</f>
        <v>0_VHB low</v>
      </c>
      <c r="AQ2314" s="0" t="str">
        <f aca="false">INDEX(lookup!$W:$W,MATCH($A2314,lookup!$A:$A,0))</f>
        <v>3_mgmt</v>
      </c>
      <c r="AS2314" s="0" t="s">
        <v>91</v>
      </c>
      <c r="AT2314" s="0" t="s">
        <v>397</v>
      </c>
      <c r="AU2314" s="0" t="s">
        <v>93</v>
      </c>
      <c r="AV2314" s="0" t="s">
        <v>2465</v>
      </c>
      <c r="BA2314" s="0" t="n">
        <v>138</v>
      </c>
      <c r="BB2314" s="0" t="s">
        <v>96</v>
      </c>
      <c r="BC2314" s="0" t="s">
        <v>1697</v>
      </c>
      <c r="BD2314" s="0" t="s">
        <v>142</v>
      </c>
      <c r="BE2314" s="0" t="s">
        <v>206</v>
      </c>
      <c r="BF2314" s="0" t="s">
        <v>7680</v>
      </c>
      <c r="BI2314" s="0" t="s">
        <v>124</v>
      </c>
      <c r="BJ2314" s="0" t="s">
        <v>7685</v>
      </c>
      <c r="BK2314" s="0" t="s">
        <v>2409</v>
      </c>
      <c r="BL2314" s="0" t="s">
        <v>7686</v>
      </c>
      <c r="BM2314" s="0" t="s">
        <v>5435</v>
      </c>
      <c r="BN2314" s="0" t="s">
        <v>7659</v>
      </c>
      <c r="BO2314" s="0" t="s">
        <v>769</v>
      </c>
      <c r="BP2314" s="0" t="s">
        <v>7656</v>
      </c>
      <c r="BQ2314" s="0" t="s">
        <v>2442</v>
      </c>
      <c r="BT2314" s="0" t="n">
        <v>0</v>
      </c>
      <c r="BU2314" s="0" t="s">
        <v>7660</v>
      </c>
      <c r="BW2314" s="0" t="n">
        <v>2003</v>
      </c>
      <c r="BX2314" s="0" t="n">
        <v>2016</v>
      </c>
      <c r="BY2314" s="0" t="s">
        <v>221</v>
      </c>
      <c r="BZ2314" s="0" t="n">
        <v>2009.5</v>
      </c>
      <c r="CA2314" s="0" t="n">
        <v>0.0714285714285714</v>
      </c>
      <c r="CB2314" s="0" t="n">
        <v>0</v>
      </c>
      <c r="CC2314" s="0" t="n">
        <v>1</v>
      </c>
      <c r="CE2314" s="0" t="n">
        <v>0</v>
      </c>
      <c r="CF2314" s="0" t="s">
        <v>7680</v>
      </c>
    </row>
    <row r="2315" customFormat="false" ht="15" hidden="false" customHeight="false" outlineLevel="0" collapsed="false">
      <c r="A2315" s="0" t="s">
        <v>7656</v>
      </c>
      <c r="B2315" s="0" t="n">
        <v>3620</v>
      </c>
      <c r="D2315" s="0" t="n">
        <v>138</v>
      </c>
      <c r="E2315" s="0" t="n">
        <f aca="false">IF(ISNUMBER($BA2315),$BA2315,IF(AND(ISNUMBER($D2315),ISNUMBER($BW2315),ISNUMBER($BX2315)),$D2315*($BX2315-$BW2315+1),""))</f>
        <v>138</v>
      </c>
      <c r="H2315" s="0" t="s">
        <v>118</v>
      </c>
      <c r="I2315" s="0" t="s">
        <v>746</v>
      </c>
      <c r="J2315" s="0" t="n">
        <f aca="false">IF($BW2315&lt;&gt;"",$BW2315,"")</f>
        <v>2003</v>
      </c>
      <c r="K2315" s="0" t="n">
        <f aca="false">IF($BX2315&lt;&gt;"",$BX2315,"")</f>
        <v>2016</v>
      </c>
      <c r="L2315" s="0" t="n">
        <f aca="false">IF(AND(ISNUMBER($BW2315),ISNUMBER($BX2315)),($BW2315+$BX2315)/2,"")</f>
        <v>2009.5</v>
      </c>
      <c r="M2315" s="0" t="n">
        <f aca="false">IF($L2315&lt;&gt;"",$L2315,"")</f>
        <v>2009.5</v>
      </c>
      <c r="N2315" s="0" t="n">
        <f aca="false">IF(AND(ISNUMBER($BW2315),ISNUMBER($BX2315)),MIN(1,MAX(0,($BX2315-2016+1)/($BX2315-$BW2315+1))),"")</f>
        <v>0.0714285714285714</v>
      </c>
      <c r="O2315" s="0" t="n">
        <f aca="false">IF(AND(ISNUMBER($BW2315),ISNUMBER($BX2315)),MIN(1,MAX(0,($BX2315-2017+1)/($BX2315-$BW2315+1))),"")</f>
        <v>0</v>
      </c>
      <c r="P2315" s="0" t="n">
        <f aca="false">IF(AND(ISNUMBER($BW2315),ISNUMBER($BX2315)),MIN(1,MAX(0,($BX2315-2018+1)/($BX2315-$BW2315+1))),"")</f>
        <v>0</v>
      </c>
      <c r="Q2315" s="0" t="n">
        <f aca="false">IF(AND(ISNUMBER($BW2315),ISNUMBER($BX2315)),MIN(1,MAX(0,($BX2315-2019+1)/($BX2315-$BW2315+1))),"")</f>
        <v>0</v>
      </c>
      <c r="R2315" s="0" t="n">
        <f aca="false">IF(AND(ISNUMBER($BW2315),ISNUMBER($BX2315)),MIN(1,MAX(0,($BX2315-2016+1)/($BX2315-$BW2315+1))),"")</f>
        <v>0.0714285714285714</v>
      </c>
      <c r="S2315" s="0" t="n">
        <f aca="false">IF($L2315&lt;&gt;"",IF($L2315&gt;=2015.5,1,0),"")</f>
        <v>0</v>
      </c>
      <c r="T2315" s="0" t="n">
        <f aca="false">IF($L2315&lt;&gt;"",IF($L2315&gt;=2016,1,0),"")</f>
        <v>0</v>
      </c>
      <c r="U2315" s="0" t="n">
        <f aca="false">IF(ISNUMBER($BX2315),IF($BX2315&gt;=2016,1,0),"")</f>
        <v>1</v>
      </c>
      <c r="V2315" s="0" t="n">
        <f aca="false">IF(ISNUMBER($BW2315),IF($BW2315&gt;=2016,1,0),"")</f>
        <v>0</v>
      </c>
      <c r="W2315" s="0" t="str">
        <f aca="false">IF(AND(ISNUMBER($BW2315),ISNUMBER($BX2315)),IF($BW2315&gt;=2016,"post-only",IF($BX2315&lt;2016,"pre-only","mixed")),"")</f>
        <v>mixed</v>
      </c>
      <c r="X2315" s="0" t="n">
        <f aca="false">IF(AND(ISNUMBER($BW2315),ISNUMBER($BX2315)),MIN(1,MAX(0,($BX2315-2017+1)/($BX2315-$BW2315+1))),"")</f>
        <v>0</v>
      </c>
      <c r="Y2315" s="0" t="n">
        <f aca="false">IF(AND(ISNUMBER($BW2315),ISNUMBER($BX2315)),MIN(1,MAX(0,($BX2315-2018+1)/($BX2315-$BW2315+1))),"")</f>
        <v>0</v>
      </c>
      <c r="Z2315" s="0" t="n">
        <f aca="false">IF(AND(ISNUMBER($BW2315),ISNUMBER($BX2315)),MIN(1,MAX(0,($BX2315-2019+1)/($BX2315-$BW2315+1))),"")</f>
        <v>0</v>
      </c>
      <c r="AA2315" s="0" t="n">
        <f aca="false">IF(ISNUMBER($BX2315),IF($BX2315&gt;=2017,1,0),"")</f>
        <v>0</v>
      </c>
      <c r="AB2315" s="0" t="n">
        <f aca="false">IF(ISNUMBER($BX2315),IF($BX2315&gt;=2018,1,0),"")</f>
        <v>0</v>
      </c>
      <c r="AC2315" s="0" t="n">
        <f aca="false">IF(ISNUMBER($BX2315),IF($BX2315&gt;=2019,1,0),"")</f>
        <v>0</v>
      </c>
      <c r="AD2315" s="0" t="n">
        <f aca="false">IF($L2315&lt;&gt;"",IF($L2315&gt;2013,1,0),"")</f>
        <v>0</v>
      </c>
      <c r="AE2315" s="0" t="n">
        <f aca="false">IF($L2315&lt;&gt;"",1+IF($L2315&gt;2011,1,0)+IF($L2315&gt;2014,1,0),"")</f>
        <v>1</v>
      </c>
      <c r="AF2315" s="0" t="s">
        <v>87</v>
      </c>
      <c r="AG2315" s="0" t="s">
        <v>88</v>
      </c>
      <c r="AH2315" s="0" t="s">
        <v>89</v>
      </c>
      <c r="AI2315" s="0" t="s">
        <v>90</v>
      </c>
      <c r="AJ2315" s="0" t="s">
        <v>90</v>
      </c>
      <c r="AK2315" s="0" t="str">
        <f aca="false">IF(AND($CF2315&lt;&gt;"",IFERROR(INDEX(subsample_country_map!$B:$B,MATCH($CF2315,subsample_country_map!$A:$A,0)),"")&lt;&gt;""),INDEX(subsample_country_map!$B:$B,MATCH($CF2315,subsample_country_map!$A:$A,0)),INDEX(lookup!$AA:$AA,MATCH($A2315,lookup!$A:$A,0)))</f>
        <v>99_NCE</v>
      </c>
      <c r="AL2315" s="0" t="str">
        <f aca="false">IF(AND($CF2315&lt;&gt;"",IFERROR(INDEX(subsample_country_map!$C:$C,MATCH($CF2315,subsample_country_map!$A:$A,0)),"")&lt;&gt;""),INDEX(subsample_country_map!$C:$C,MATCH($CF2315,subsample_country_map!$A:$A,0)),INDEX(lookup!$AB:$AB,MATCH($A2315,lookup!$A:$A,0)))</f>
        <v>99_NCE</v>
      </c>
      <c r="AM2315" s="0" t="str">
        <f aca="false">IF(AND($CF2315&lt;&gt;"",IFERROR(INDEX(subsample_country_map!$D:$D,MATCH($CF2315,subsample_country_map!$A:$A,0)),"")&lt;&gt;""),INDEX(subsample_country_map!$D:$D,MATCH($CF2315,subsample_country_map!$A:$A,0)),INDEX(lookup!$AC:$AC,MATCH($A2315,lookup!$A:$A,0)))</f>
        <v>99_NCE</v>
      </c>
      <c r="AN2315" s="0" t="str">
        <f aca="false">IF(AND($CF2315&lt;&gt;"",IFERROR(INDEX(subsample_country_map!$E:$E,MATCH($CF2315,subsample_country_map!$A:$A,0)),"")&lt;&gt;""),INDEX(subsample_country_map!$E:$E,MATCH($CF2315,subsample_country_map!$A:$A,0)),INDEX(lookup!$AD:$AD,MATCH($A2315,lookup!$A:$A,0)))</f>
        <v>99_NCE</v>
      </c>
      <c r="AO2315" s="0" t="str">
        <f aca="false">INDEX(lookup!$Y:$Y,MATCH($A2315,lookup!$A:$A,0))</f>
        <v>0_published</v>
      </c>
      <c r="AP2315" s="0" t="str">
        <f aca="false">INDEX(lookup!$Z:$Z,MATCH($A2315,lookup!$A:$A,0))</f>
        <v>0_VHB low</v>
      </c>
      <c r="AQ2315" s="0" t="str">
        <f aca="false">INDEX(lookup!$W:$W,MATCH($A2315,lookup!$A:$A,0))</f>
        <v>3_mgmt</v>
      </c>
      <c r="AS2315" s="0" t="s">
        <v>91</v>
      </c>
      <c r="AT2315" s="0" t="s">
        <v>397</v>
      </c>
      <c r="AU2315" s="0" t="s">
        <v>93</v>
      </c>
      <c r="AV2315" s="0" t="s">
        <v>4804</v>
      </c>
      <c r="BA2315" s="0" t="n">
        <v>138</v>
      </c>
      <c r="BB2315" s="0" t="s">
        <v>96</v>
      </c>
      <c r="BC2315" s="0" t="s">
        <v>1697</v>
      </c>
      <c r="BD2315" s="0" t="s">
        <v>142</v>
      </c>
      <c r="BE2315" s="0" t="s">
        <v>206</v>
      </c>
      <c r="BF2315" s="0" t="s">
        <v>7680</v>
      </c>
      <c r="BI2315" s="0" t="s">
        <v>124</v>
      </c>
      <c r="BJ2315" s="0" t="s">
        <v>7687</v>
      </c>
      <c r="BK2315" s="0" t="s">
        <v>2409</v>
      </c>
      <c r="BL2315" s="0" t="s">
        <v>7688</v>
      </c>
      <c r="BM2315" s="0" t="s">
        <v>5435</v>
      </c>
      <c r="BN2315" s="0" t="s">
        <v>7659</v>
      </c>
      <c r="BO2315" s="0" t="s">
        <v>769</v>
      </c>
      <c r="BP2315" s="0" t="s">
        <v>7656</v>
      </c>
      <c r="BQ2315" s="0" t="s">
        <v>2442</v>
      </c>
      <c r="BT2315" s="0" t="n">
        <v>0</v>
      </c>
      <c r="BU2315" s="0" t="s">
        <v>7660</v>
      </c>
      <c r="BW2315" s="0" t="n">
        <v>2003</v>
      </c>
      <c r="BX2315" s="0" t="n">
        <v>2016</v>
      </c>
      <c r="BY2315" s="0" t="s">
        <v>221</v>
      </c>
      <c r="BZ2315" s="0" t="n">
        <v>2009.5</v>
      </c>
      <c r="CA2315" s="0" t="n">
        <v>0.0714285714285714</v>
      </c>
      <c r="CB2315" s="0" t="n">
        <v>0</v>
      </c>
      <c r="CC2315" s="0" t="n">
        <v>1</v>
      </c>
      <c r="CE2315" s="0" t="n">
        <v>0</v>
      </c>
      <c r="CF2315" s="0" t="s">
        <v>7680</v>
      </c>
    </row>
    <row r="2316" customFormat="false" ht="15" hidden="false" customHeight="false" outlineLevel="0" collapsed="false">
      <c r="A2316" s="0" t="s">
        <v>7656</v>
      </c>
      <c r="B2316" s="0" t="n">
        <v>3621</v>
      </c>
      <c r="C2316" s="0" t="n">
        <v>-0.103095338856109</v>
      </c>
      <c r="D2316" s="0" t="n">
        <v>360</v>
      </c>
      <c r="E2316" s="0" t="n">
        <f aca="false">IF(ISNUMBER($BA2316),$BA2316,IF(AND(ISNUMBER($D2316),ISNUMBER($BW2316),ISNUMBER($BX2316)),$D2316*($BX2316-$BW2316+1),""))</f>
        <v>360</v>
      </c>
      <c r="H2316" s="0" t="s">
        <v>118</v>
      </c>
      <c r="I2316" s="0" t="s">
        <v>746</v>
      </c>
      <c r="J2316" s="0" t="n">
        <f aca="false">IF($BW2316&lt;&gt;"",$BW2316,"")</f>
        <v>2003</v>
      </c>
      <c r="K2316" s="0" t="n">
        <f aca="false">IF($BX2316&lt;&gt;"",$BX2316,"")</f>
        <v>2016</v>
      </c>
      <c r="L2316" s="0" t="n">
        <f aca="false">IF(AND(ISNUMBER($BW2316),ISNUMBER($BX2316)),($BW2316+$BX2316)/2,"")</f>
        <v>2009.5</v>
      </c>
      <c r="M2316" s="0" t="n">
        <f aca="false">IF($L2316&lt;&gt;"",$L2316,"")</f>
        <v>2009.5</v>
      </c>
      <c r="N2316" s="0" t="n">
        <f aca="false">IF(AND(ISNUMBER($BW2316),ISNUMBER($BX2316)),MIN(1,MAX(0,($BX2316-2016+1)/($BX2316-$BW2316+1))),"")</f>
        <v>0.0714285714285714</v>
      </c>
      <c r="O2316" s="0" t="n">
        <f aca="false">IF(AND(ISNUMBER($BW2316),ISNUMBER($BX2316)),MIN(1,MAX(0,($BX2316-2017+1)/($BX2316-$BW2316+1))),"")</f>
        <v>0</v>
      </c>
      <c r="P2316" s="0" t="n">
        <f aca="false">IF(AND(ISNUMBER($BW2316),ISNUMBER($BX2316)),MIN(1,MAX(0,($BX2316-2018+1)/($BX2316-$BW2316+1))),"")</f>
        <v>0</v>
      </c>
      <c r="Q2316" s="0" t="n">
        <f aca="false">IF(AND(ISNUMBER($BW2316),ISNUMBER($BX2316)),MIN(1,MAX(0,($BX2316-2019+1)/($BX2316-$BW2316+1))),"")</f>
        <v>0</v>
      </c>
      <c r="R2316" s="0" t="n">
        <f aca="false">IF(AND(ISNUMBER($BW2316),ISNUMBER($BX2316)),MIN(1,MAX(0,($BX2316-2016+1)/($BX2316-$BW2316+1))),"")</f>
        <v>0.0714285714285714</v>
      </c>
      <c r="S2316" s="0" t="n">
        <f aca="false">IF($L2316&lt;&gt;"",IF($L2316&gt;=2015.5,1,0),"")</f>
        <v>0</v>
      </c>
      <c r="T2316" s="0" t="n">
        <f aca="false">IF($L2316&lt;&gt;"",IF($L2316&gt;=2016,1,0),"")</f>
        <v>0</v>
      </c>
      <c r="U2316" s="0" t="n">
        <f aca="false">IF(ISNUMBER($BX2316),IF($BX2316&gt;=2016,1,0),"")</f>
        <v>1</v>
      </c>
      <c r="V2316" s="0" t="n">
        <f aca="false">IF(ISNUMBER($BW2316),IF($BW2316&gt;=2016,1,0),"")</f>
        <v>0</v>
      </c>
      <c r="W2316" s="0" t="str">
        <f aca="false">IF(AND(ISNUMBER($BW2316),ISNUMBER($BX2316)),IF($BW2316&gt;=2016,"post-only",IF($BX2316&lt;2016,"pre-only","mixed")),"")</f>
        <v>mixed</v>
      </c>
      <c r="X2316" s="0" t="n">
        <f aca="false">IF(AND(ISNUMBER($BW2316),ISNUMBER($BX2316)),MIN(1,MAX(0,($BX2316-2017+1)/($BX2316-$BW2316+1))),"")</f>
        <v>0</v>
      </c>
      <c r="Y2316" s="0" t="n">
        <f aca="false">IF(AND(ISNUMBER($BW2316),ISNUMBER($BX2316)),MIN(1,MAX(0,($BX2316-2018+1)/($BX2316-$BW2316+1))),"")</f>
        <v>0</v>
      </c>
      <c r="Z2316" s="0" t="n">
        <f aca="false">IF(AND(ISNUMBER($BW2316),ISNUMBER($BX2316)),MIN(1,MAX(0,($BX2316-2019+1)/($BX2316-$BW2316+1))),"")</f>
        <v>0</v>
      </c>
      <c r="AA2316" s="0" t="n">
        <f aca="false">IF(ISNUMBER($BX2316),IF($BX2316&gt;=2017,1,0),"")</f>
        <v>0</v>
      </c>
      <c r="AB2316" s="0" t="n">
        <f aca="false">IF(ISNUMBER($BX2316),IF($BX2316&gt;=2018,1,0),"")</f>
        <v>0</v>
      </c>
      <c r="AC2316" s="0" t="n">
        <f aca="false">IF(ISNUMBER($BX2316),IF($BX2316&gt;=2019,1,0),"")</f>
        <v>0</v>
      </c>
      <c r="AD2316" s="0" t="n">
        <f aca="false">IF($L2316&lt;&gt;"",IF($L2316&gt;2013,1,0),"")</f>
        <v>0</v>
      </c>
      <c r="AE2316" s="0" t="n">
        <f aca="false">IF($L2316&lt;&gt;"",1+IF($L2316&gt;2011,1,0)+IF($L2316&gt;2014,1,0),"")</f>
        <v>1</v>
      </c>
      <c r="AF2316" s="0" t="s">
        <v>87</v>
      </c>
      <c r="AG2316" s="0" t="s">
        <v>88</v>
      </c>
      <c r="AH2316" s="0" t="s">
        <v>89</v>
      </c>
      <c r="AI2316" s="0" t="s">
        <v>90</v>
      </c>
      <c r="AJ2316" s="0" t="s">
        <v>90</v>
      </c>
      <c r="AK2316" s="0" t="str">
        <f aca="false">IF(AND($CF2316&lt;&gt;"",IFERROR(INDEX(subsample_country_map!$B:$B,MATCH($CF2316,subsample_country_map!$A:$A,0)),"")&lt;&gt;""),INDEX(subsample_country_map!$B:$B,MATCH($CF2316,subsample_country_map!$A:$A,0)),INDEX(lookup!$AA:$AA,MATCH($A2316,lookup!$A:$A,0)))</f>
        <v>99_NCE</v>
      </c>
      <c r="AL2316" s="0" t="str">
        <f aca="false">IF(AND($CF2316&lt;&gt;"",IFERROR(INDEX(subsample_country_map!$C:$C,MATCH($CF2316,subsample_country_map!$A:$A,0)),"")&lt;&gt;""),INDEX(subsample_country_map!$C:$C,MATCH($CF2316,subsample_country_map!$A:$A,0)),INDEX(lookup!$AB:$AB,MATCH($A2316,lookup!$A:$A,0)))</f>
        <v>99_NCE</v>
      </c>
      <c r="AM2316" s="0" t="str">
        <f aca="false">IF(AND($CF2316&lt;&gt;"",IFERROR(INDEX(subsample_country_map!$D:$D,MATCH($CF2316,subsample_country_map!$A:$A,0)),"")&lt;&gt;""),INDEX(subsample_country_map!$D:$D,MATCH($CF2316,subsample_country_map!$A:$A,0)),INDEX(lookup!$AC:$AC,MATCH($A2316,lookup!$A:$A,0)))</f>
        <v>99_NCE</v>
      </c>
      <c r="AN2316" s="0" t="str">
        <f aca="false">IF(AND($CF2316&lt;&gt;"",IFERROR(INDEX(subsample_country_map!$E:$E,MATCH($CF2316,subsample_country_map!$A:$A,0)),"")&lt;&gt;""),INDEX(subsample_country_map!$E:$E,MATCH($CF2316,subsample_country_map!$A:$A,0)),INDEX(lookup!$AD:$AD,MATCH($A2316,lookup!$A:$A,0)))</f>
        <v>99_NCE</v>
      </c>
      <c r="AO2316" s="0" t="str">
        <f aca="false">INDEX(lookup!$Y:$Y,MATCH($A2316,lookup!$A:$A,0))</f>
        <v>0_published</v>
      </c>
      <c r="AP2316" s="0" t="str">
        <f aca="false">INDEX(lookup!$Z:$Z,MATCH($A2316,lookup!$A:$A,0))</f>
        <v>0_VHB low</v>
      </c>
      <c r="AQ2316" s="0" t="str">
        <f aca="false">INDEX(lookup!$W:$W,MATCH($A2316,lookup!$A:$A,0))</f>
        <v>3_mgmt</v>
      </c>
      <c r="AS2316" s="0" t="s">
        <v>91</v>
      </c>
      <c r="AT2316" s="0" t="s">
        <v>397</v>
      </c>
      <c r="AU2316" s="0" t="s">
        <v>93</v>
      </c>
      <c r="AV2316" s="0" t="s">
        <v>3988</v>
      </c>
      <c r="BA2316" s="0" t="n">
        <v>360</v>
      </c>
      <c r="BB2316" s="0" t="s">
        <v>96</v>
      </c>
      <c r="BC2316" s="0" t="s">
        <v>1697</v>
      </c>
      <c r="BD2316" s="0" t="s">
        <v>142</v>
      </c>
      <c r="BE2316" s="0" t="s">
        <v>7689</v>
      </c>
      <c r="BF2316" s="0" t="s">
        <v>7690</v>
      </c>
      <c r="BI2316" s="0" t="s">
        <v>143</v>
      </c>
      <c r="BJ2316" s="0" t="s">
        <v>7691</v>
      </c>
      <c r="BK2316" s="0" t="s">
        <v>7692</v>
      </c>
      <c r="BL2316" s="0" t="s">
        <v>7693</v>
      </c>
      <c r="BM2316" s="0" t="s">
        <v>5432</v>
      </c>
      <c r="BN2316" s="0" t="s">
        <v>7659</v>
      </c>
      <c r="BO2316" s="0" t="s">
        <v>769</v>
      </c>
      <c r="BP2316" s="0" t="s">
        <v>7656</v>
      </c>
      <c r="BQ2316" s="0" t="s">
        <v>755</v>
      </c>
      <c r="BT2316" s="0" t="n">
        <v>0</v>
      </c>
      <c r="BU2316" s="0" t="s">
        <v>7660</v>
      </c>
      <c r="BW2316" s="0" t="n">
        <v>2003</v>
      </c>
      <c r="BX2316" s="0" t="n">
        <v>2016</v>
      </c>
      <c r="BY2316" s="0" t="s">
        <v>221</v>
      </c>
      <c r="BZ2316" s="0" t="n">
        <v>2009.5</v>
      </c>
      <c r="CA2316" s="0" t="n">
        <v>0.0714285714285714</v>
      </c>
      <c r="CB2316" s="0" t="n">
        <v>0</v>
      </c>
      <c r="CC2316" s="0" t="n">
        <v>1</v>
      </c>
      <c r="CD2316" s="0" t="n">
        <v>-0.103462940705631</v>
      </c>
      <c r="CE2316" s="0" t="n">
        <v>1</v>
      </c>
    </row>
    <row r="2317" customFormat="false" ht="15" hidden="false" customHeight="false" outlineLevel="0" collapsed="false">
      <c r="A2317" s="0" t="s">
        <v>7656</v>
      </c>
      <c r="B2317" s="0" t="n">
        <v>3622</v>
      </c>
      <c r="C2317" s="0" t="n">
        <v>-0.172247594525867</v>
      </c>
      <c r="D2317" s="0" t="n">
        <v>360</v>
      </c>
      <c r="E2317" s="0" t="n">
        <f aca="false">IF(ISNUMBER($BA2317),$BA2317,IF(AND(ISNUMBER($D2317),ISNUMBER($BW2317),ISNUMBER($BX2317)),$D2317*($BX2317-$BW2317+1),""))</f>
        <v>360</v>
      </c>
      <c r="H2317" s="0" t="s">
        <v>118</v>
      </c>
      <c r="I2317" s="0" t="s">
        <v>746</v>
      </c>
      <c r="J2317" s="0" t="n">
        <f aca="false">IF($BW2317&lt;&gt;"",$BW2317,"")</f>
        <v>2003</v>
      </c>
      <c r="K2317" s="0" t="n">
        <f aca="false">IF($BX2317&lt;&gt;"",$BX2317,"")</f>
        <v>2016</v>
      </c>
      <c r="L2317" s="0" t="n">
        <f aca="false">IF(AND(ISNUMBER($BW2317),ISNUMBER($BX2317)),($BW2317+$BX2317)/2,"")</f>
        <v>2009.5</v>
      </c>
      <c r="M2317" s="0" t="n">
        <f aca="false">IF($L2317&lt;&gt;"",$L2317,"")</f>
        <v>2009.5</v>
      </c>
      <c r="N2317" s="0" t="n">
        <f aca="false">IF(AND(ISNUMBER($BW2317),ISNUMBER($BX2317)),MIN(1,MAX(0,($BX2317-2016+1)/($BX2317-$BW2317+1))),"")</f>
        <v>0.0714285714285714</v>
      </c>
      <c r="O2317" s="0" t="n">
        <f aca="false">IF(AND(ISNUMBER($BW2317),ISNUMBER($BX2317)),MIN(1,MAX(0,($BX2317-2017+1)/($BX2317-$BW2317+1))),"")</f>
        <v>0</v>
      </c>
      <c r="P2317" s="0" t="n">
        <f aca="false">IF(AND(ISNUMBER($BW2317),ISNUMBER($BX2317)),MIN(1,MAX(0,($BX2317-2018+1)/($BX2317-$BW2317+1))),"")</f>
        <v>0</v>
      </c>
      <c r="Q2317" s="0" t="n">
        <f aca="false">IF(AND(ISNUMBER($BW2317),ISNUMBER($BX2317)),MIN(1,MAX(0,($BX2317-2019+1)/($BX2317-$BW2317+1))),"")</f>
        <v>0</v>
      </c>
      <c r="R2317" s="0" t="n">
        <f aca="false">IF(AND(ISNUMBER($BW2317),ISNUMBER($BX2317)),MIN(1,MAX(0,($BX2317-2016+1)/($BX2317-$BW2317+1))),"")</f>
        <v>0.0714285714285714</v>
      </c>
      <c r="S2317" s="0" t="n">
        <f aca="false">IF($L2317&lt;&gt;"",IF($L2317&gt;=2015.5,1,0),"")</f>
        <v>0</v>
      </c>
      <c r="T2317" s="0" t="n">
        <f aca="false">IF($L2317&lt;&gt;"",IF($L2317&gt;=2016,1,0),"")</f>
        <v>0</v>
      </c>
      <c r="U2317" s="0" t="n">
        <f aca="false">IF(ISNUMBER($BX2317),IF($BX2317&gt;=2016,1,0),"")</f>
        <v>1</v>
      </c>
      <c r="V2317" s="0" t="n">
        <f aca="false">IF(ISNUMBER($BW2317),IF($BW2317&gt;=2016,1,0),"")</f>
        <v>0</v>
      </c>
      <c r="W2317" s="0" t="str">
        <f aca="false">IF(AND(ISNUMBER($BW2317),ISNUMBER($BX2317)),IF($BW2317&gt;=2016,"post-only",IF($BX2317&lt;2016,"pre-only","mixed")),"")</f>
        <v>mixed</v>
      </c>
      <c r="X2317" s="0" t="n">
        <f aca="false">IF(AND(ISNUMBER($BW2317),ISNUMBER($BX2317)),MIN(1,MAX(0,($BX2317-2017+1)/($BX2317-$BW2317+1))),"")</f>
        <v>0</v>
      </c>
      <c r="Y2317" s="0" t="n">
        <f aca="false">IF(AND(ISNUMBER($BW2317),ISNUMBER($BX2317)),MIN(1,MAX(0,($BX2317-2018+1)/($BX2317-$BW2317+1))),"")</f>
        <v>0</v>
      </c>
      <c r="Z2317" s="0" t="n">
        <f aca="false">IF(AND(ISNUMBER($BW2317),ISNUMBER($BX2317)),MIN(1,MAX(0,($BX2317-2019+1)/($BX2317-$BW2317+1))),"")</f>
        <v>0</v>
      </c>
      <c r="AA2317" s="0" t="n">
        <f aca="false">IF(ISNUMBER($BX2317),IF($BX2317&gt;=2017,1,0),"")</f>
        <v>0</v>
      </c>
      <c r="AB2317" s="0" t="n">
        <f aca="false">IF(ISNUMBER($BX2317),IF($BX2317&gt;=2018,1,0),"")</f>
        <v>0</v>
      </c>
      <c r="AC2317" s="0" t="n">
        <f aca="false">IF(ISNUMBER($BX2317),IF($BX2317&gt;=2019,1,0),"")</f>
        <v>0</v>
      </c>
      <c r="AD2317" s="0" t="n">
        <f aca="false">IF($L2317&lt;&gt;"",IF($L2317&gt;2013,1,0),"")</f>
        <v>0</v>
      </c>
      <c r="AE2317" s="0" t="n">
        <f aca="false">IF($L2317&lt;&gt;"",1+IF($L2317&gt;2011,1,0)+IF($L2317&gt;2014,1,0),"")</f>
        <v>1</v>
      </c>
      <c r="AF2317" s="0" t="s">
        <v>87</v>
      </c>
      <c r="AG2317" s="0" t="s">
        <v>88</v>
      </c>
      <c r="AH2317" s="0" t="s">
        <v>89</v>
      </c>
      <c r="AI2317" s="0" t="s">
        <v>90</v>
      </c>
      <c r="AJ2317" s="0" t="s">
        <v>90</v>
      </c>
      <c r="AK2317" s="0" t="str">
        <f aca="false">IF(AND($CF2317&lt;&gt;"",IFERROR(INDEX(subsample_country_map!$B:$B,MATCH($CF2317,subsample_country_map!$A:$A,0)),"")&lt;&gt;""),INDEX(subsample_country_map!$B:$B,MATCH($CF2317,subsample_country_map!$A:$A,0)),INDEX(lookup!$AA:$AA,MATCH($A2317,lookup!$A:$A,0)))</f>
        <v>99_NCE</v>
      </c>
      <c r="AL2317" s="0" t="str">
        <f aca="false">IF(AND($CF2317&lt;&gt;"",IFERROR(INDEX(subsample_country_map!$C:$C,MATCH($CF2317,subsample_country_map!$A:$A,0)),"")&lt;&gt;""),INDEX(subsample_country_map!$C:$C,MATCH($CF2317,subsample_country_map!$A:$A,0)),INDEX(lookup!$AB:$AB,MATCH($A2317,lookup!$A:$A,0)))</f>
        <v>99_NCE</v>
      </c>
      <c r="AM2317" s="0" t="str">
        <f aca="false">IF(AND($CF2317&lt;&gt;"",IFERROR(INDEX(subsample_country_map!$D:$D,MATCH($CF2317,subsample_country_map!$A:$A,0)),"")&lt;&gt;""),INDEX(subsample_country_map!$D:$D,MATCH($CF2317,subsample_country_map!$A:$A,0)),INDEX(lookup!$AC:$AC,MATCH($A2317,lookup!$A:$A,0)))</f>
        <v>99_NCE</v>
      </c>
      <c r="AN2317" s="0" t="str">
        <f aca="false">IF(AND($CF2317&lt;&gt;"",IFERROR(INDEX(subsample_country_map!$E:$E,MATCH($CF2317,subsample_country_map!$A:$A,0)),"")&lt;&gt;""),INDEX(subsample_country_map!$E:$E,MATCH($CF2317,subsample_country_map!$A:$A,0)),INDEX(lookup!$AD:$AD,MATCH($A2317,lookup!$A:$A,0)))</f>
        <v>99_NCE</v>
      </c>
      <c r="AO2317" s="0" t="str">
        <f aca="false">INDEX(lookup!$Y:$Y,MATCH($A2317,lookup!$A:$A,0))</f>
        <v>0_published</v>
      </c>
      <c r="AP2317" s="0" t="str">
        <f aca="false">INDEX(lookup!$Z:$Z,MATCH($A2317,lookup!$A:$A,0))</f>
        <v>0_VHB low</v>
      </c>
      <c r="AQ2317" s="0" t="str">
        <f aca="false">INDEX(lookup!$W:$W,MATCH($A2317,lookup!$A:$A,0))</f>
        <v>3_mgmt</v>
      </c>
      <c r="AS2317" s="0" t="s">
        <v>91</v>
      </c>
      <c r="AT2317" s="0" t="s">
        <v>397</v>
      </c>
      <c r="AU2317" s="0" t="s">
        <v>93</v>
      </c>
      <c r="AV2317" s="0" t="s">
        <v>2465</v>
      </c>
      <c r="BA2317" s="0" t="n">
        <v>360</v>
      </c>
      <c r="BB2317" s="0" t="s">
        <v>96</v>
      </c>
      <c r="BC2317" s="0" t="s">
        <v>1697</v>
      </c>
      <c r="BD2317" s="0" t="s">
        <v>142</v>
      </c>
      <c r="BE2317" s="0" t="s">
        <v>7689</v>
      </c>
      <c r="BF2317" s="0" t="s">
        <v>7690</v>
      </c>
      <c r="BI2317" s="0" t="s">
        <v>143</v>
      </c>
      <c r="BJ2317" s="0" t="s">
        <v>7694</v>
      </c>
      <c r="BK2317" s="0" t="s">
        <v>7692</v>
      </c>
      <c r="BL2317" s="0" t="s">
        <v>7695</v>
      </c>
      <c r="BM2317" s="0" t="s">
        <v>5432</v>
      </c>
      <c r="BN2317" s="0" t="s">
        <v>7659</v>
      </c>
      <c r="BO2317" s="0" t="s">
        <v>769</v>
      </c>
      <c r="BP2317" s="0" t="s">
        <v>7656</v>
      </c>
      <c r="BQ2317" s="0" t="s">
        <v>755</v>
      </c>
      <c r="BT2317" s="0" t="n">
        <v>0</v>
      </c>
      <c r="BU2317" s="0" t="s">
        <v>7660</v>
      </c>
      <c r="BW2317" s="0" t="n">
        <v>2003</v>
      </c>
      <c r="BX2317" s="0" t="n">
        <v>2016</v>
      </c>
      <c r="BY2317" s="0" t="s">
        <v>221</v>
      </c>
      <c r="BZ2317" s="0" t="n">
        <v>2009.5</v>
      </c>
      <c r="CA2317" s="0" t="n">
        <v>0.0714285714285714</v>
      </c>
      <c r="CB2317" s="0" t="n">
        <v>0</v>
      </c>
      <c r="CC2317" s="0" t="n">
        <v>1</v>
      </c>
      <c r="CD2317" s="0" t="n">
        <v>-0.173982061745209</v>
      </c>
      <c r="CE2317" s="0" t="n">
        <v>1</v>
      </c>
    </row>
    <row r="2318" customFormat="false" ht="15" hidden="false" customHeight="false" outlineLevel="0" collapsed="false">
      <c r="A2318" s="0" t="s">
        <v>7656</v>
      </c>
      <c r="B2318" s="0" t="n">
        <v>3623</v>
      </c>
      <c r="D2318" s="0" t="n">
        <v>73</v>
      </c>
      <c r="E2318" s="0" t="n">
        <f aca="false">IF(ISNUMBER($BA2318),$BA2318,IF(AND(ISNUMBER($D2318),ISNUMBER($BW2318),ISNUMBER($BX2318)),$D2318*($BX2318-$BW2318+1),""))</f>
        <v>73</v>
      </c>
      <c r="H2318" s="0" t="s">
        <v>118</v>
      </c>
      <c r="I2318" s="0" t="s">
        <v>746</v>
      </c>
      <c r="J2318" s="0" t="n">
        <f aca="false">IF($BW2318&lt;&gt;"",$BW2318,"")</f>
        <v>2003</v>
      </c>
      <c r="K2318" s="0" t="n">
        <f aca="false">IF($BX2318&lt;&gt;"",$BX2318,"")</f>
        <v>2016</v>
      </c>
      <c r="L2318" s="0" t="n">
        <f aca="false">IF(AND(ISNUMBER($BW2318),ISNUMBER($BX2318)),($BW2318+$BX2318)/2,"")</f>
        <v>2009.5</v>
      </c>
      <c r="M2318" s="0" t="n">
        <f aca="false">IF($L2318&lt;&gt;"",$L2318,"")</f>
        <v>2009.5</v>
      </c>
      <c r="N2318" s="0" t="n">
        <f aca="false">IF(AND(ISNUMBER($BW2318),ISNUMBER($BX2318)),MIN(1,MAX(0,($BX2318-2016+1)/($BX2318-$BW2318+1))),"")</f>
        <v>0.0714285714285714</v>
      </c>
      <c r="O2318" s="0" t="n">
        <f aca="false">IF(AND(ISNUMBER($BW2318),ISNUMBER($BX2318)),MIN(1,MAX(0,($BX2318-2017+1)/($BX2318-$BW2318+1))),"")</f>
        <v>0</v>
      </c>
      <c r="P2318" s="0" t="n">
        <f aca="false">IF(AND(ISNUMBER($BW2318),ISNUMBER($BX2318)),MIN(1,MAX(0,($BX2318-2018+1)/($BX2318-$BW2318+1))),"")</f>
        <v>0</v>
      </c>
      <c r="Q2318" s="0" t="n">
        <f aca="false">IF(AND(ISNUMBER($BW2318),ISNUMBER($BX2318)),MIN(1,MAX(0,($BX2318-2019+1)/($BX2318-$BW2318+1))),"")</f>
        <v>0</v>
      </c>
      <c r="R2318" s="0" t="n">
        <f aca="false">IF(AND(ISNUMBER($BW2318),ISNUMBER($BX2318)),MIN(1,MAX(0,($BX2318-2016+1)/($BX2318-$BW2318+1))),"")</f>
        <v>0.0714285714285714</v>
      </c>
      <c r="S2318" s="0" t="n">
        <f aca="false">IF($L2318&lt;&gt;"",IF($L2318&gt;=2015.5,1,0),"")</f>
        <v>0</v>
      </c>
      <c r="T2318" s="0" t="n">
        <f aca="false">IF($L2318&lt;&gt;"",IF($L2318&gt;=2016,1,0),"")</f>
        <v>0</v>
      </c>
      <c r="U2318" s="0" t="n">
        <f aca="false">IF(ISNUMBER($BX2318),IF($BX2318&gt;=2016,1,0),"")</f>
        <v>1</v>
      </c>
      <c r="V2318" s="0" t="n">
        <f aca="false">IF(ISNUMBER($BW2318),IF($BW2318&gt;=2016,1,0),"")</f>
        <v>0</v>
      </c>
      <c r="W2318" s="0" t="str">
        <f aca="false">IF(AND(ISNUMBER($BW2318),ISNUMBER($BX2318)),IF($BW2318&gt;=2016,"post-only",IF($BX2318&lt;2016,"pre-only","mixed")),"")</f>
        <v>mixed</v>
      </c>
      <c r="X2318" s="0" t="n">
        <f aca="false">IF(AND(ISNUMBER($BW2318),ISNUMBER($BX2318)),MIN(1,MAX(0,($BX2318-2017+1)/($BX2318-$BW2318+1))),"")</f>
        <v>0</v>
      </c>
      <c r="Y2318" s="0" t="n">
        <f aca="false">IF(AND(ISNUMBER($BW2318),ISNUMBER($BX2318)),MIN(1,MAX(0,($BX2318-2018+1)/($BX2318-$BW2318+1))),"")</f>
        <v>0</v>
      </c>
      <c r="Z2318" s="0" t="n">
        <f aca="false">IF(AND(ISNUMBER($BW2318),ISNUMBER($BX2318)),MIN(1,MAX(0,($BX2318-2019+1)/($BX2318-$BW2318+1))),"")</f>
        <v>0</v>
      </c>
      <c r="AA2318" s="0" t="n">
        <f aca="false">IF(ISNUMBER($BX2318),IF($BX2318&gt;=2017,1,0),"")</f>
        <v>0</v>
      </c>
      <c r="AB2318" s="0" t="n">
        <f aca="false">IF(ISNUMBER($BX2318),IF($BX2318&gt;=2018,1,0),"")</f>
        <v>0</v>
      </c>
      <c r="AC2318" s="0" t="n">
        <f aca="false">IF(ISNUMBER($BX2318),IF($BX2318&gt;=2019,1,0),"")</f>
        <v>0</v>
      </c>
      <c r="AD2318" s="0" t="n">
        <f aca="false">IF($L2318&lt;&gt;"",IF($L2318&gt;2013,1,0),"")</f>
        <v>0</v>
      </c>
      <c r="AE2318" s="0" t="n">
        <f aca="false">IF($L2318&lt;&gt;"",1+IF($L2318&gt;2011,1,0)+IF($L2318&gt;2014,1,0),"")</f>
        <v>1</v>
      </c>
      <c r="AF2318" s="0" t="s">
        <v>87</v>
      </c>
      <c r="AG2318" s="0" t="s">
        <v>88</v>
      </c>
      <c r="AH2318" s="0" t="s">
        <v>89</v>
      </c>
      <c r="AI2318" s="0" t="s">
        <v>90</v>
      </c>
      <c r="AJ2318" s="0" t="s">
        <v>90</v>
      </c>
      <c r="AK2318" s="0" t="str">
        <f aca="false">IF(AND($CF2318&lt;&gt;"",IFERROR(INDEX(subsample_country_map!$B:$B,MATCH($CF2318,subsample_country_map!$A:$A,0)),"")&lt;&gt;""),INDEX(subsample_country_map!$B:$B,MATCH($CF2318,subsample_country_map!$A:$A,0)),INDEX(lookup!$AA:$AA,MATCH($A2318,lookup!$A:$A,0)))</f>
        <v>99_NCE</v>
      </c>
      <c r="AL2318" s="0" t="str">
        <f aca="false">IF(AND($CF2318&lt;&gt;"",IFERROR(INDEX(subsample_country_map!$C:$C,MATCH($CF2318,subsample_country_map!$A:$A,0)),"")&lt;&gt;""),INDEX(subsample_country_map!$C:$C,MATCH($CF2318,subsample_country_map!$A:$A,0)),INDEX(lookup!$AB:$AB,MATCH($A2318,lookup!$A:$A,0)))</f>
        <v>99_NCE</v>
      </c>
      <c r="AM2318" s="0" t="str">
        <f aca="false">IF(AND($CF2318&lt;&gt;"",IFERROR(INDEX(subsample_country_map!$D:$D,MATCH($CF2318,subsample_country_map!$A:$A,0)),"")&lt;&gt;""),INDEX(subsample_country_map!$D:$D,MATCH($CF2318,subsample_country_map!$A:$A,0)),INDEX(lookup!$AC:$AC,MATCH($A2318,lookup!$A:$A,0)))</f>
        <v>99_NCE</v>
      </c>
      <c r="AN2318" s="0" t="str">
        <f aca="false">IF(AND($CF2318&lt;&gt;"",IFERROR(INDEX(subsample_country_map!$E:$E,MATCH($CF2318,subsample_country_map!$A:$A,0)),"")&lt;&gt;""),INDEX(subsample_country_map!$E:$E,MATCH($CF2318,subsample_country_map!$A:$A,0)),INDEX(lookup!$AD:$AD,MATCH($A2318,lookup!$A:$A,0)))</f>
        <v>99_NCE</v>
      </c>
      <c r="AO2318" s="0" t="str">
        <f aca="false">INDEX(lookup!$Y:$Y,MATCH($A2318,lookup!$A:$A,0))</f>
        <v>0_published</v>
      </c>
      <c r="AP2318" s="0" t="str">
        <f aca="false">INDEX(lookup!$Z:$Z,MATCH($A2318,lookup!$A:$A,0))</f>
        <v>0_VHB low</v>
      </c>
      <c r="AQ2318" s="0" t="str">
        <f aca="false">INDEX(lookup!$W:$W,MATCH($A2318,lookup!$A:$A,0))</f>
        <v>3_mgmt</v>
      </c>
      <c r="AS2318" s="0" t="s">
        <v>91</v>
      </c>
      <c r="AT2318" s="0" t="s">
        <v>397</v>
      </c>
      <c r="AU2318" s="0" t="s">
        <v>93</v>
      </c>
      <c r="AV2318" s="0" t="s">
        <v>4817</v>
      </c>
      <c r="BA2318" s="0" t="n">
        <v>73</v>
      </c>
      <c r="BB2318" s="0" t="s">
        <v>96</v>
      </c>
      <c r="BC2318" s="0" t="s">
        <v>1697</v>
      </c>
      <c r="BD2318" s="0" t="s">
        <v>142</v>
      </c>
      <c r="BE2318" s="0" t="s">
        <v>7689</v>
      </c>
      <c r="BF2318" s="0" t="s">
        <v>7696</v>
      </c>
      <c r="BI2318" s="0" t="s">
        <v>143</v>
      </c>
      <c r="BJ2318" s="0" t="s">
        <v>7697</v>
      </c>
      <c r="BK2318" s="0" t="s">
        <v>7692</v>
      </c>
      <c r="BL2318" s="0" t="s">
        <v>7698</v>
      </c>
      <c r="BM2318" s="0" t="s">
        <v>5432</v>
      </c>
      <c r="BN2318" s="0" t="s">
        <v>7659</v>
      </c>
      <c r="BO2318" s="0" t="s">
        <v>769</v>
      </c>
      <c r="BP2318" s="0" t="s">
        <v>7656</v>
      </c>
      <c r="BQ2318" s="0" t="s">
        <v>2442</v>
      </c>
      <c r="BT2318" s="0" t="n">
        <v>0</v>
      </c>
      <c r="BU2318" s="0" t="s">
        <v>7660</v>
      </c>
      <c r="BW2318" s="0" t="n">
        <v>2003</v>
      </c>
      <c r="BX2318" s="0" t="n">
        <v>2016</v>
      </c>
      <c r="BY2318" s="0" t="s">
        <v>221</v>
      </c>
      <c r="BZ2318" s="0" t="n">
        <v>2009.5</v>
      </c>
      <c r="CA2318" s="0" t="n">
        <v>0.0714285714285714</v>
      </c>
      <c r="CB2318" s="0" t="n">
        <v>0</v>
      </c>
      <c r="CC2318" s="0" t="n">
        <v>1</v>
      </c>
      <c r="CE2318" s="0" t="n">
        <v>0</v>
      </c>
    </row>
    <row r="2319" customFormat="false" ht="15" hidden="false" customHeight="false" outlineLevel="0" collapsed="false">
      <c r="A2319" s="0" t="s">
        <v>7656</v>
      </c>
      <c r="B2319" s="0" t="n">
        <v>3624</v>
      </c>
      <c r="D2319" s="0" t="n">
        <v>73</v>
      </c>
      <c r="E2319" s="0" t="n">
        <f aca="false">IF(ISNUMBER($BA2319),$BA2319,IF(AND(ISNUMBER($D2319),ISNUMBER($BW2319),ISNUMBER($BX2319)),$D2319*($BX2319-$BW2319+1),""))</f>
        <v>73</v>
      </c>
      <c r="H2319" s="0" t="s">
        <v>118</v>
      </c>
      <c r="I2319" s="0" t="s">
        <v>746</v>
      </c>
      <c r="J2319" s="0" t="n">
        <f aca="false">IF($BW2319&lt;&gt;"",$BW2319,"")</f>
        <v>2003</v>
      </c>
      <c r="K2319" s="0" t="n">
        <f aca="false">IF($BX2319&lt;&gt;"",$BX2319,"")</f>
        <v>2016</v>
      </c>
      <c r="L2319" s="0" t="n">
        <f aca="false">IF(AND(ISNUMBER($BW2319),ISNUMBER($BX2319)),($BW2319+$BX2319)/2,"")</f>
        <v>2009.5</v>
      </c>
      <c r="M2319" s="0" t="n">
        <f aca="false">IF($L2319&lt;&gt;"",$L2319,"")</f>
        <v>2009.5</v>
      </c>
      <c r="N2319" s="0" t="n">
        <f aca="false">IF(AND(ISNUMBER($BW2319),ISNUMBER($BX2319)),MIN(1,MAX(0,($BX2319-2016+1)/($BX2319-$BW2319+1))),"")</f>
        <v>0.0714285714285714</v>
      </c>
      <c r="O2319" s="0" t="n">
        <f aca="false">IF(AND(ISNUMBER($BW2319),ISNUMBER($BX2319)),MIN(1,MAX(0,($BX2319-2017+1)/($BX2319-$BW2319+1))),"")</f>
        <v>0</v>
      </c>
      <c r="P2319" s="0" t="n">
        <f aca="false">IF(AND(ISNUMBER($BW2319),ISNUMBER($BX2319)),MIN(1,MAX(0,($BX2319-2018+1)/($BX2319-$BW2319+1))),"")</f>
        <v>0</v>
      </c>
      <c r="Q2319" s="0" t="n">
        <f aca="false">IF(AND(ISNUMBER($BW2319),ISNUMBER($BX2319)),MIN(1,MAX(0,($BX2319-2019+1)/($BX2319-$BW2319+1))),"")</f>
        <v>0</v>
      </c>
      <c r="R2319" s="0" t="n">
        <f aca="false">IF(AND(ISNUMBER($BW2319),ISNUMBER($BX2319)),MIN(1,MAX(0,($BX2319-2016+1)/($BX2319-$BW2319+1))),"")</f>
        <v>0.0714285714285714</v>
      </c>
      <c r="S2319" s="0" t="n">
        <f aca="false">IF($L2319&lt;&gt;"",IF($L2319&gt;=2015.5,1,0),"")</f>
        <v>0</v>
      </c>
      <c r="T2319" s="0" t="n">
        <f aca="false">IF($L2319&lt;&gt;"",IF($L2319&gt;=2016,1,0),"")</f>
        <v>0</v>
      </c>
      <c r="U2319" s="0" t="n">
        <f aca="false">IF(ISNUMBER($BX2319),IF($BX2319&gt;=2016,1,0),"")</f>
        <v>1</v>
      </c>
      <c r="V2319" s="0" t="n">
        <f aca="false">IF(ISNUMBER($BW2319),IF($BW2319&gt;=2016,1,0),"")</f>
        <v>0</v>
      </c>
      <c r="W2319" s="0" t="str">
        <f aca="false">IF(AND(ISNUMBER($BW2319),ISNUMBER($BX2319)),IF($BW2319&gt;=2016,"post-only",IF($BX2319&lt;2016,"pre-only","mixed")),"")</f>
        <v>mixed</v>
      </c>
      <c r="X2319" s="0" t="n">
        <f aca="false">IF(AND(ISNUMBER($BW2319),ISNUMBER($BX2319)),MIN(1,MAX(0,($BX2319-2017+1)/($BX2319-$BW2319+1))),"")</f>
        <v>0</v>
      </c>
      <c r="Y2319" s="0" t="n">
        <f aca="false">IF(AND(ISNUMBER($BW2319),ISNUMBER($BX2319)),MIN(1,MAX(0,($BX2319-2018+1)/($BX2319-$BW2319+1))),"")</f>
        <v>0</v>
      </c>
      <c r="Z2319" s="0" t="n">
        <f aca="false">IF(AND(ISNUMBER($BW2319),ISNUMBER($BX2319)),MIN(1,MAX(0,($BX2319-2019+1)/($BX2319-$BW2319+1))),"")</f>
        <v>0</v>
      </c>
      <c r="AA2319" s="0" t="n">
        <f aca="false">IF(ISNUMBER($BX2319),IF($BX2319&gt;=2017,1,0),"")</f>
        <v>0</v>
      </c>
      <c r="AB2319" s="0" t="n">
        <f aca="false">IF(ISNUMBER($BX2319),IF($BX2319&gt;=2018,1,0),"")</f>
        <v>0</v>
      </c>
      <c r="AC2319" s="0" t="n">
        <f aca="false">IF(ISNUMBER($BX2319),IF($BX2319&gt;=2019,1,0),"")</f>
        <v>0</v>
      </c>
      <c r="AD2319" s="0" t="n">
        <f aca="false">IF($L2319&lt;&gt;"",IF($L2319&gt;2013,1,0),"")</f>
        <v>0</v>
      </c>
      <c r="AE2319" s="0" t="n">
        <f aca="false">IF($L2319&lt;&gt;"",1+IF($L2319&gt;2011,1,0)+IF($L2319&gt;2014,1,0),"")</f>
        <v>1</v>
      </c>
      <c r="AF2319" s="0" t="s">
        <v>87</v>
      </c>
      <c r="AG2319" s="0" t="s">
        <v>88</v>
      </c>
      <c r="AH2319" s="0" t="s">
        <v>89</v>
      </c>
      <c r="AI2319" s="0" t="s">
        <v>90</v>
      </c>
      <c r="AJ2319" s="0" t="s">
        <v>90</v>
      </c>
      <c r="AK2319" s="0" t="str">
        <f aca="false">IF(AND($CF2319&lt;&gt;"",IFERROR(INDEX(subsample_country_map!$B:$B,MATCH($CF2319,subsample_country_map!$A:$A,0)),"")&lt;&gt;""),INDEX(subsample_country_map!$B:$B,MATCH($CF2319,subsample_country_map!$A:$A,0)),INDEX(lookup!$AA:$AA,MATCH($A2319,lookup!$A:$A,0)))</f>
        <v>99_NCE</v>
      </c>
      <c r="AL2319" s="0" t="str">
        <f aca="false">IF(AND($CF2319&lt;&gt;"",IFERROR(INDEX(subsample_country_map!$C:$C,MATCH($CF2319,subsample_country_map!$A:$A,0)),"")&lt;&gt;""),INDEX(subsample_country_map!$C:$C,MATCH($CF2319,subsample_country_map!$A:$A,0)),INDEX(lookup!$AB:$AB,MATCH($A2319,lookup!$A:$A,0)))</f>
        <v>99_NCE</v>
      </c>
      <c r="AM2319" s="0" t="str">
        <f aca="false">IF(AND($CF2319&lt;&gt;"",IFERROR(INDEX(subsample_country_map!$D:$D,MATCH($CF2319,subsample_country_map!$A:$A,0)),"")&lt;&gt;""),INDEX(subsample_country_map!$D:$D,MATCH($CF2319,subsample_country_map!$A:$A,0)),INDEX(lookup!$AC:$AC,MATCH($A2319,lookup!$A:$A,0)))</f>
        <v>99_NCE</v>
      </c>
      <c r="AN2319" s="0" t="str">
        <f aca="false">IF(AND($CF2319&lt;&gt;"",IFERROR(INDEX(subsample_country_map!$E:$E,MATCH($CF2319,subsample_country_map!$A:$A,0)),"")&lt;&gt;""),INDEX(subsample_country_map!$E:$E,MATCH($CF2319,subsample_country_map!$A:$A,0)),INDEX(lookup!$AD:$AD,MATCH($A2319,lookup!$A:$A,0)))</f>
        <v>99_NCE</v>
      </c>
      <c r="AO2319" s="0" t="str">
        <f aca="false">INDEX(lookup!$Y:$Y,MATCH($A2319,lookup!$A:$A,0))</f>
        <v>0_published</v>
      </c>
      <c r="AP2319" s="0" t="str">
        <f aca="false">INDEX(lookup!$Z:$Z,MATCH($A2319,lookup!$A:$A,0))</f>
        <v>0_VHB low</v>
      </c>
      <c r="AQ2319" s="0" t="str">
        <f aca="false">INDEX(lookup!$W:$W,MATCH($A2319,lookup!$A:$A,0))</f>
        <v>3_mgmt</v>
      </c>
      <c r="AS2319" s="0" t="s">
        <v>91</v>
      </c>
      <c r="AT2319" s="0" t="s">
        <v>397</v>
      </c>
      <c r="AU2319" s="0" t="s">
        <v>93</v>
      </c>
      <c r="AV2319" s="0" t="s">
        <v>7699</v>
      </c>
      <c r="BA2319" s="0" t="n">
        <v>73</v>
      </c>
      <c r="BB2319" s="0" t="s">
        <v>96</v>
      </c>
      <c r="BC2319" s="0" t="s">
        <v>1697</v>
      </c>
      <c r="BD2319" s="0" t="s">
        <v>142</v>
      </c>
      <c r="BE2319" s="0" t="s">
        <v>7689</v>
      </c>
      <c r="BF2319" s="0" t="s">
        <v>7696</v>
      </c>
      <c r="BI2319" s="0" t="s">
        <v>143</v>
      </c>
      <c r="BJ2319" s="0" t="s">
        <v>7700</v>
      </c>
      <c r="BK2319" s="0" t="s">
        <v>7692</v>
      </c>
      <c r="BL2319" s="0" t="s">
        <v>7701</v>
      </c>
      <c r="BM2319" s="0" t="s">
        <v>5432</v>
      </c>
      <c r="BN2319" s="0" t="s">
        <v>7659</v>
      </c>
      <c r="BO2319" s="0" t="s">
        <v>769</v>
      </c>
      <c r="BP2319" s="0" t="s">
        <v>7656</v>
      </c>
      <c r="BQ2319" s="0" t="s">
        <v>2442</v>
      </c>
      <c r="BT2319" s="0" t="n">
        <v>0</v>
      </c>
      <c r="BU2319" s="0" t="s">
        <v>7660</v>
      </c>
      <c r="BW2319" s="0" t="n">
        <v>2003</v>
      </c>
      <c r="BX2319" s="0" t="n">
        <v>2016</v>
      </c>
      <c r="BY2319" s="0" t="s">
        <v>221</v>
      </c>
      <c r="BZ2319" s="0" t="n">
        <v>2009.5</v>
      </c>
      <c r="CA2319" s="0" t="n">
        <v>0.0714285714285714</v>
      </c>
      <c r="CB2319" s="0" t="n">
        <v>0</v>
      </c>
      <c r="CC2319" s="0" t="n">
        <v>1</v>
      </c>
      <c r="CE2319" s="0" t="n">
        <v>0</v>
      </c>
    </row>
    <row r="2320" customFormat="false" ht="15" hidden="false" customHeight="false" outlineLevel="0" collapsed="false">
      <c r="A2320" s="0" t="s">
        <v>7656</v>
      </c>
      <c r="B2320" s="0" t="n">
        <v>3625</v>
      </c>
      <c r="C2320" s="0" t="n">
        <v>-0.172247594525867</v>
      </c>
      <c r="D2320" s="0" t="n">
        <v>360</v>
      </c>
      <c r="E2320" s="0" t="n">
        <f aca="false">IF(ISNUMBER($BA2320),$BA2320,IF(AND(ISNUMBER($D2320),ISNUMBER($BW2320),ISNUMBER($BX2320)),$D2320*($BX2320-$BW2320+1),""))</f>
        <v>360</v>
      </c>
      <c r="H2320" s="0" t="s">
        <v>118</v>
      </c>
      <c r="I2320" s="0" t="s">
        <v>746</v>
      </c>
      <c r="J2320" s="0" t="n">
        <f aca="false">IF($BW2320&lt;&gt;"",$BW2320,"")</f>
        <v>2003</v>
      </c>
      <c r="K2320" s="0" t="n">
        <f aca="false">IF($BX2320&lt;&gt;"",$BX2320,"")</f>
        <v>2016</v>
      </c>
      <c r="L2320" s="0" t="n">
        <f aca="false">IF(AND(ISNUMBER($BW2320),ISNUMBER($BX2320)),($BW2320+$BX2320)/2,"")</f>
        <v>2009.5</v>
      </c>
      <c r="M2320" s="0" t="n">
        <f aca="false">IF($L2320&lt;&gt;"",$L2320,"")</f>
        <v>2009.5</v>
      </c>
      <c r="N2320" s="0" t="n">
        <f aca="false">IF(AND(ISNUMBER($BW2320),ISNUMBER($BX2320)),MIN(1,MAX(0,($BX2320-2016+1)/($BX2320-$BW2320+1))),"")</f>
        <v>0.0714285714285714</v>
      </c>
      <c r="O2320" s="0" t="n">
        <f aca="false">IF(AND(ISNUMBER($BW2320),ISNUMBER($BX2320)),MIN(1,MAX(0,($BX2320-2017+1)/($BX2320-$BW2320+1))),"")</f>
        <v>0</v>
      </c>
      <c r="P2320" s="0" t="n">
        <f aca="false">IF(AND(ISNUMBER($BW2320),ISNUMBER($BX2320)),MIN(1,MAX(0,($BX2320-2018+1)/($BX2320-$BW2320+1))),"")</f>
        <v>0</v>
      </c>
      <c r="Q2320" s="0" t="n">
        <f aca="false">IF(AND(ISNUMBER($BW2320),ISNUMBER($BX2320)),MIN(1,MAX(0,($BX2320-2019+1)/($BX2320-$BW2320+1))),"")</f>
        <v>0</v>
      </c>
      <c r="R2320" s="0" t="n">
        <f aca="false">IF(AND(ISNUMBER($BW2320),ISNUMBER($BX2320)),MIN(1,MAX(0,($BX2320-2016+1)/($BX2320-$BW2320+1))),"")</f>
        <v>0.0714285714285714</v>
      </c>
      <c r="S2320" s="0" t="n">
        <f aca="false">IF($L2320&lt;&gt;"",IF($L2320&gt;=2015.5,1,0),"")</f>
        <v>0</v>
      </c>
      <c r="T2320" s="0" t="n">
        <f aca="false">IF($L2320&lt;&gt;"",IF($L2320&gt;=2016,1,0),"")</f>
        <v>0</v>
      </c>
      <c r="U2320" s="0" t="n">
        <f aca="false">IF(ISNUMBER($BX2320),IF($BX2320&gt;=2016,1,0),"")</f>
        <v>1</v>
      </c>
      <c r="V2320" s="0" t="n">
        <f aca="false">IF(ISNUMBER($BW2320),IF($BW2320&gt;=2016,1,0),"")</f>
        <v>0</v>
      </c>
      <c r="W2320" s="0" t="str">
        <f aca="false">IF(AND(ISNUMBER($BW2320),ISNUMBER($BX2320)),IF($BW2320&gt;=2016,"post-only",IF($BX2320&lt;2016,"pre-only","mixed")),"")</f>
        <v>mixed</v>
      </c>
      <c r="X2320" s="0" t="n">
        <f aca="false">IF(AND(ISNUMBER($BW2320),ISNUMBER($BX2320)),MIN(1,MAX(0,($BX2320-2017+1)/($BX2320-$BW2320+1))),"")</f>
        <v>0</v>
      </c>
      <c r="Y2320" s="0" t="n">
        <f aca="false">IF(AND(ISNUMBER($BW2320),ISNUMBER($BX2320)),MIN(1,MAX(0,($BX2320-2018+1)/($BX2320-$BW2320+1))),"")</f>
        <v>0</v>
      </c>
      <c r="Z2320" s="0" t="n">
        <f aca="false">IF(AND(ISNUMBER($BW2320),ISNUMBER($BX2320)),MIN(1,MAX(0,($BX2320-2019+1)/($BX2320-$BW2320+1))),"")</f>
        <v>0</v>
      </c>
      <c r="AA2320" s="0" t="n">
        <f aca="false">IF(ISNUMBER($BX2320),IF($BX2320&gt;=2017,1,0),"")</f>
        <v>0</v>
      </c>
      <c r="AB2320" s="0" t="n">
        <f aca="false">IF(ISNUMBER($BX2320),IF($BX2320&gt;=2018,1,0),"")</f>
        <v>0</v>
      </c>
      <c r="AC2320" s="0" t="n">
        <f aca="false">IF(ISNUMBER($BX2320),IF($BX2320&gt;=2019,1,0),"")</f>
        <v>0</v>
      </c>
      <c r="AD2320" s="0" t="n">
        <f aca="false">IF($L2320&lt;&gt;"",IF($L2320&gt;2013,1,0),"")</f>
        <v>0</v>
      </c>
      <c r="AE2320" s="0" t="n">
        <f aca="false">IF($L2320&lt;&gt;"",1+IF($L2320&gt;2011,1,0)+IF($L2320&gt;2014,1,0),"")</f>
        <v>1</v>
      </c>
      <c r="AF2320" s="0" t="s">
        <v>87</v>
      </c>
      <c r="AG2320" s="0" t="s">
        <v>88</v>
      </c>
      <c r="AH2320" s="0" t="s">
        <v>89</v>
      </c>
      <c r="AI2320" s="0" t="s">
        <v>90</v>
      </c>
      <c r="AJ2320" s="0" t="s">
        <v>90</v>
      </c>
      <c r="AK2320" s="0" t="str">
        <f aca="false">IF(AND($CF2320&lt;&gt;"",IFERROR(INDEX(subsample_country_map!$B:$B,MATCH($CF2320,subsample_country_map!$A:$A,0)),"")&lt;&gt;""),INDEX(subsample_country_map!$B:$B,MATCH($CF2320,subsample_country_map!$A:$A,0)),INDEX(lookup!$AA:$AA,MATCH($A2320,lookup!$A:$A,0)))</f>
        <v>99_NCE</v>
      </c>
      <c r="AL2320" s="0" t="str">
        <f aca="false">IF(AND($CF2320&lt;&gt;"",IFERROR(INDEX(subsample_country_map!$C:$C,MATCH($CF2320,subsample_country_map!$A:$A,0)),"")&lt;&gt;""),INDEX(subsample_country_map!$C:$C,MATCH($CF2320,subsample_country_map!$A:$A,0)),INDEX(lookup!$AB:$AB,MATCH($A2320,lookup!$A:$A,0)))</f>
        <v>99_NCE</v>
      </c>
      <c r="AM2320" s="0" t="str">
        <f aca="false">IF(AND($CF2320&lt;&gt;"",IFERROR(INDEX(subsample_country_map!$D:$D,MATCH($CF2320,subsample_country_map!$A:$A,0)),"")&lt;&gt;""),INDEX(subsample_country_map!$D:$D,MATCH($CF2320,subsample_country_map!$A:$A,0)),INDEX(lookup!$AC:$AC,MATCH($A2320,lookup!$A:$A,0)))</f>
        <v>99_NCE</v>
      </c>
      <c r="AN2320" s="0" t="str">
        <f aca="false">IF(AND($CF2320&lt;&gt;"",IFERROR(INDEX(subsample_country_map!$E:$E,MATCH($CF2320,subsample_country_map!$A:$A,0)),"")&lt;&gt;""),INDEX(subsample_country_map!$E:$E,MATCH($CF2320,subsample_country_map!$A:$A,0)),INDEX(lookup!$AD:$AD,MATCH($A2320,lookup!$A:$A,0)))</f>
        <v>99_NCE</v>
      </c>
      <c r="AO2320" s="0" t="str">
        <f aca="false">INDEX(lookup!$Y:$Y,MATCH($A2320,lookup!$A:$A,0))</f>
        <v>0_published</v>
      </c>
      <c r="AP2320" s="0" t="str">
        <f aca="false">INDEX(lookup!$Z:$Z,MATCH($A2320,lookup!$A:$A,0))</f>
        <v>0_VHB low</v>
      </c>
      <c r="AQ2320" s="0" t="str">
        <f aca="false">INDEX(lookup!$W:$W,MATCH($A2320,lookup!$A:$A,0))</f>
        <v>3_mgmt</v>
      </c>
      <c r="AS2320" s="0" t="s">
        <v>91</v>
      </c>
      <c r="AT2320" s="0" t="s">
        <v>397</v>
      </c>
      <c r="AU2320" s="0" t="s">
        <v>93</v>
      </c>
      <c r="AV2320" s="0" t="s">
        <v>1690</v>
      </c>
      <c r="BA2320" s="0" t="n">
        <v>360</v>
      </c>
      <c r="BB2320" s="0" t="s">
        <v>96</v>
      </c>
      <c r="BC2320" s="0" t="s">
        <v>1697</v>
      </c>
      <c r="BD2320" s="0" t="s">
        <v>142</v>
      </c>
      <c r="BE2320" s="0" t="s">
        <v>7689</v>
      </c>
      <c r="BF2320" s="0" t="s">
        <v>7690</v>
      </c>
      <c r="BI2320" s="0" t="s">
        <v>143</v>
      </c>
      <c r="BJ2320" s="0" t="s">
        <v>7702</v>
      </c>
      <c r="BK2320" s="0" t="s">
        <v>7692</v>
      </c>
      <c r="BL2320" s="0" t="s">
        <v>7703</v>
      </c>
      <c r="BM2320" s="0" t="s">
        <v>5435</v>
      </c>
      <c r="BN2320" s="0" t="s">
        <v>7659</v>
      </c>
      <c r="BO2320" s="0" t="s">
        <v>769</v>
      </c>
      <c r="BP2320" s="0" t="s">
        <v>7656</v>
      </c>
      <c r="BQ2320" s="0" t="s">
        <v>755</v>
      </c>
      <c r="BT2320" s="0" t="n">
        <v>0</v>
      </c>
      <c r="BU2320" s="0" t="s">
        <v>7660</v>
      </c>
      <c r="BW2320" s="0" t="n">
        <v>2003</v>
      </c>
      <c r="BX2320" s="0" t="n">
        <v>2016</v>
      </c>
      <c r="BY2320" s="0" t="s">
        <v>221</v>
      </c>
      <c r="BZ2320" s="0" t="n">
        <v>2009.5</v>
      </c>
      <c r="CA2320" s="0" t="n">
        <v>0.0714285714285714</v>
      </c>
      <c r="CB2320" s="0" t="n">
        <v>0</v>
      </c>
      <c r="CC2320" s="0" t="n">
        <v>1</v>
      </c>
      <c r="CD2320" s="0" t="n">
        <v>-0.173982061745209</v>
      </c>
      <c r="CE2320" s="0" t="n">
        <v>1</v>
      </c>
    </row>
    <row r="2321" customFormat="false" ht="15" hidden="false" customHeight="false" outlineLevel="0" collapsed="false">
      <c r="A2321" s="0" t="s">
        <v>7656</v>
      </c>
      <c r="B2321" s="0" t="n">
        <v>3626</v>
      </c>
      <c r="C2321" s="0" t="n">
        <v>-0.13522787444998</v>
      </c>
      <c r="D2321" s="0" t="n">
        <v>360</v>
      </c>
      <c r="E2321" s="0" t="n">
        <f aca="false">IF(ISNUMBER($BA2321),$BA2321,IF(AND(ISNUMBER($D2321),ISNUMBER($BW2321),ISNUMBER($BX2321)),$D2321*($BX2321-$BW2321+1),""))</f>
        <v>360</v>
      </c>
      <c r="H2321" s="0" t="s">
        <v>118</v>
      </c>
      <c r="I2321" s="0" t="s">
        <v>746</v>
      </c>
      <c r="J2321" s="0" t="n">
        <f aca="false">IF($BW2321&lt;&gt;"",$BW2321,"")</f>
        <v>2003</v>
      </c>
      <c r="K2321" s="0" t="n">
        <f aca="false">IF($BX2321&lt;&gt;"",$BX2321,"")</f>
        <v>2016</v>
      </c>
      <c r="L2321" s="0" t="n">
        <f aca="false">IF(AND(ISNUMBER($BW2321),ISNUMBER($BX2321)),($BW2321+$BX2321)/2,"")</f>
        <v>2009.5</v>
      </c>
      <c r="M2321" s="0" t="n">
        <f aca="false">IF($L2321&lt;&gt;"",$L2321,"")</f>
        <v>2009.5</v>
      </c>
      <c r="N2321" s="0" t="n">
        <f aca="false">IF(AND(ISNUMBER($BW2321),ISNUMBER($BX2321)),MIN(1,MAX(0,($BX2321-2016+1)/($BX2321-$BW2321+1))),"")</f>
        <v>0.0714285714285714</v>
      </c>
      <c r="O2321" s="0" t="n">
        <f aca="false">IF(AND(ISNUMBER($BW2321),ISNUMBER($BX2321)),MIN(1,MAX(0,($BX2321-2017+1)/($BX2321-$BW2321+1))),"")</f>
        <v>0</v>
      </c>
      <c r="P2321" s="0" t="n">
        <f aca="false">IF(AND(ISNUMBER($BW2321),ISNUMBER($BX2321)),MIN(1,MAX(0,($BX2321-2018+1)/($BX2321-$BW2321+1))),"")</f>
        <v>0</v>
      </c>
      <c r="Q2321" s="0" t="n">
        <f aca="false">IF(AND(ISNUMBER($BW2321),ISNUMBER($BX2321)),MIN(1,MAX(0,($BX2321-2019+1)/($BX2321-$BW2321+1))),"")</f>
        <v>0</v>
      </c>
      <c r="R2321" s="0" t="n">
        <f aca="false">IF(AND(ISNUMBER($BW2321),ISNUMBER($BX2321)),MIN(1,MAX(0,($BX2321-2016+1)/($BX2321-$BW2321+1))),"")</f>
        <v>0.0714285714285714</v>
      </c>
      <c r="S2321" s="0" t="n">
        <f aca="false">IF($L2321&lt;&gt;"",IF($L2321&gt;=2015.5,1,0),"")</f>
        <v>0</v>
      </c>
      <c r="T2321" s="0" t="n">
        <f aca="false">IF($L2321&lt;&gt;"",IF($L2321&gt;=2016,1,0),"")</f>
        <v>0</v>
      </c>
      <c r="U2321" s="0" t="n">
        <f aca="false">IF(ISNUMBER($BX2321),IF($BX2321&gt;=2016,1,0),"")</f>
        <v>1</v>
      </c>
      <c r="V2321" s="0" t="n">
        <f aca="false">IF(ISNUMBER($BW2321),IF($BW2321&gt;=2016,1,0),"")</f>
        <v>0</v>
      </c>
      <c r="W2321" s="0" t="str">
        <f aca="false">IF(AND(ISNUMBER($BW2321),ISNUMBER($BX2321)),IF($BW2321&gt;=2016,"post-only",IF($BX2321&lt;2016,"pre-only","mixed")),"")</f>
        <v>mixed</v>
      </c>
      <c r="X2321" s="0" t="n">
        <f aca="false">IF(AND(ISNUMBER($BW2321),ISNUMBER($BX2321)),MIN(1,MAX(0,($BX2321-2017+1)/($BX2321-$BW2321+1))),"")</f>
        <v>0</v>
      </c>
      <c r="Y2321" s="0" t="n">
        <f aca="false">IF(AND(ISNUMBER($BW2321),ISNUMBER($BX2321)),MIN(1,MAX(0,($BX2321-2018+1)/($BX2321-$BW2321+1))),"")</f>
        <v>0</v>
      </c>
      <c r="Z2321" s="0" t="n">
        <f aca="false">IF(AND(ISNUMBER($BW2321),ISNUMBER($BX2321)),MIN(1,MAX(0,($BX2321-2019+1)/($BX2321-$BW2321+1))),"")</f>
        <v>0</v>
      </c>
      <c r="AA2321" s="0" t="n">
        <f aca="false">IF(ISNUMBER($BX2321),IF($BX2321&gt;=2017,1,0),"")</f>
        <v>0</v>
      </c>
      <c r="AB2321" s="0" t="n">
        <f aca="false">IF(ISNUMBER($BX2321),IF($BX2321&gt;=2018,1,0),"")</f>
        <v>0</v>
      </c>
      <c r="AC2321" s="0" t="n">
        <f aca="false">IF(ISNUMBER($BX2321),IF($BX2321&gt;=2019,1,0),"")</f>
        <v>0</v>
      </c>
      <c r="AD2321" s="0" t="n">
        <f aca="false">IF($L2321&lt;&gt;"",IF($L2321&gt;2013,1,0),"")</f>
        <v>0</v>
      </c>
      <c r="AE2321" s="0" t="n">
        <f aca="false">IF($L2321&lt;&gt;"",1+IF($L2321&gt;2011,1,0)+IF($L2321&gt;2014,1,0),"")</f>
        <v>1</v>
      </c>
      <c r="AF2321" s="0" t="s">
        <v>87</v>
      </c>
      <c r="AG2321" s="0" t="s">
        <v>88</v>
      </c>
      <c r="AH2321" s="0" t="s">
        <v>89</v>
      </c>
      <c r="AI2321" s="0" t="s">
        <v>90</v>
      </c>
      <c r="AJ2321" s="0" t="s">
        <v>90</v>
      </c>
      <c r="AK2321" s="0" t="str">
        <f aca="false">IF(AND($CF2321&lt;&gt;"",IFERROR(INDEX(subsample_country_map!$B:$B,MATCH($CF2321,subsample_country_map!$A:$A,0)),"")&lt;&gt;""),INDEX(subsample_country_map!$B:$B,MATCH($CF2321,subsample_country_map!$A:$A,0)),INDEX(lookup!$AA:$AA,MATCH($A2321,lookup!$A:$A,0)))</f>
        <v>99_NCE</v>
      </c>
      <c r="AL2321" s="0" t="str">
        <f aca="false">IF(AND($CF2321&lt;&gt;"",IFERROR(INDEX(subsample_country_map!$C:$C,MATCH($CF2321,subsample_country_map!$A:$A,0)),"")&lt;&gt;""),INDEX(subsample_country_map!$C:$C,MATCH($CF2321,subsample_country_map!$A:$A,0)),INDEX(lookup!$AB:$AB,MATCH($A2321,lookup!$A:$A,0)))</f>
        <v>99_NCE</v>
      </c>
      <c r="AM2321" s="0" t="str">
        <f aca="false">IF(AND($CF2321&lt;&gt;"",IFERROR(INDEX(subsample_country_map!$D:$D,MATCH($CF2321,subsample_country_map!$A:$A,0)),"")&lt;&gt;""),INDEX(subsample_country_map!$D:$D,MATCH($CF2321,subsample_country_map!$A:$A,0)),INDEX(lookup!$AC:$AC,MATCH($A2321,lookup!$A:$A,0)))</f>
        <v>99_NCE</v>
      </c>
      <c r="AN2321" s="0" t="str">
        <f aca="false">IF(AND($CF2321&lt;&gt;"",IFERROR(INDEX(subsample_country_map!$E:$E,MATCH($CF2321,subsample_country_map!$A:$A,0)),"")&lt;&gt;""),INDEX(subsample_country_map!$E:$E,MATCH($CF2321,subsample_country_map!$A:$A,0)),INDEX(lookup!$AD:$AD,MATCH($A2321,lookup!$A:$A,0)))</f>
        <v>99_NCE</v>
      </c>
      <c r="AO2321" s="0" t="str">
        <f aca="false">INDEX(lookup!$Y:$Y,MATCH($A2321,lookup!$A:$A,0))</f>
        <v>0_published</v>
      </c>
      <c r="AP2321" s="0" t="str">
        <f aca="false">INDEX(lookup!$Z:$Z,MATCH($A2321,lookup!$A:$A,0))</f>
        <v>0_VHB low</v>
      </c>
      <c r="AQ2321" s="0" t="str">
        <f aca="false">INDEX(lookup!$W:$W,MATCH($A2321,lookup!$A:$A,0))</f>
        <v>3_mgmt</v>
      </c>
      <c r="AS2321" s="0" t="s">
        <v>91</v>
      </c>
      <c r="AT2321" s="0" t="s">
        <v>397</v>
      </c>
      <c r="AU2321" s="0" t="s">
        <v>93</v>
      </c>
      <c r="AV2321" s="0" t="s">
        <v>2471</v>
      </c>
      <c r="BA2321" s="0" t="n">
        <v>360</v>
      </c>
      <c r="BB2321" s="0" t="s">
        <v>96</v>
      </c>
      <c r="BC2321" s="0" t="s">
        <v>1697</v>
      </c>
      <c r="BD2321" s="0" t="s">
        <v>142</v>
      </c>
      <c r="BE2321" s="0" t="s">
        <v>7689</v>
      </c>
      <c r="BF2321" s="0" t="s">
        <v>7690</v>
      </c>
      <c r="BI2321" s="0" t="s">
        <v>143</v>
      </c>
      <c r="BJ2321" s="0" t="s">
        <v>7704</v>
      </c>
      <c r="BK2321" s="0" t="s">
        <v>7692</v>
      </c>
      <c r="BL2321" s="0" t="s">
        <v>7705</v>
      </c>
      <c r="BM2321" s="0" t="s">
        <v>5435</v>
      </c>
      <c r="BN2321" s="0" t="s">
        <v>7659</v>
      </c>
      <c r="BO2321" s="0" t="s">
        <v>769</v>
      </c>
      <c r="BP2321" s="0" t="s">
        <v>7656</v>
      </c>
      <c r="BQ2321" s="0" t="s">
        <v>755</v>
      </c>
      <c r="BT2321" s="0" t="n">
        <v>0</v>
      </c>
      <c r="BU2321" s="0" t="s">
        <v>7660</v>
      </c>
      <c r="BW2321" s="0" t="n">
        <v>2003</v>
      </c>
      <c r="BX2321" s="0" t="n">
        <v>2016</v>
      </c>
      <c r="BY2321" s="0" t="s">
        <v>221</v>
      </c>
      <c r="BZ2321" s="0" t="n">
        <v>2009.5</v>
      </c>
      <c r="CA2321" s="0" t="n">
        <v>0.0714285714285714</v>
      </c>
      <c r="CB2321" s="0" t="n">
        <v>0</v>
      </c>
      <c r="CC2321" s="0" t="n">
        <v>1</v>
      </c>
      <c r="CD2321" s="0" t="n">
        <v>-0.136061323324503</v>
      </c>
      <c r="CE2321" s="0" t="n">
        <v>1</v>
      </c>
    </row>
    <row r="2322" customFormat="false" ht="15" hidden="false" customHeight="false" outlineLevel="0" collapsed="false">
      <c r="A2322" s="0" t="s">
        <v>7656</v>
      </c>
      <c r="B2322" s="0" t="n">
        <v>3627</v>
      </c>
      <c r="D2322" s="0" t="n">
        <v>73</v>
      </c>
      <c r="E2322" s="0" t="n">
        <f aca="false">IF(ISNUMBER($BA2322),$BA2322,IF(AND(ISNUMBER($D2322),ISNUMBER($BW2322),ISNUMBER($BX2322)),$D2322*($BX2322-$BW2322+1),""))</f>
        <v>73</v>
      </c>
      <c r="H2322" s="0" t="s">
        <v>118</v>
      </c>
      <c r="I2322" s="0" t="s">
        <v>746</v>
      </c>
      <c r="J2322" s="0" t="n">
        <f aca="false">IF($BW2322&lt;&gt;"",$BW2322,"")</f>
        <v>2003</v>
      </c>
      <c r="K2322" s="0" t="n">
        <f aca="false">IF($BX2322&lt;&gt;"",$BX2322,"")</f>
        <v>2016</v>
      </c>
      <c r="L2322" s="0" t="n">
        <f aca="false">IF(AND(ISNUMBER($BW2322),ISNUMBER($BX2322)),($BW2322+$BX2322)/2,"")</f>
        <v>2009.5</v>
      </c>
      <c r="M2322" s="0" t="n">
        <f aca="false">IF($L2322&lt;&gt;"",$L2322,"")</f>
        <v>2009.5</v>
      </c>
      <c r="N2322" s="0" t="n">
        <f aca="false">IF(AND(ISNUMBER($BW2322),ISNUMBER($BX2322)),MIN(1,MAX(0,($BX2322-2016+1)/($BX2322-$BW2322+1))),"")</f>
        <v>0.0714285714285714</v>
      </c>
      <c r="O2322" s="0" t="n">
        <f aca="false">IF(AND(ISNUMBER($BW2322),ISNUMBER($BX2322)),MIN(1,MAX(0,($BX2322-2017+1)/($BX2322-$BW2322+1))),"")</f>
        <v>0</v>
      </c>
      <c r="P2322" s="0" t="n">
        <f aca="false">IF(AND(ISNUMBER($BW2322),ISNUMBER($BX2322)),MIN(1,MAX(0,($BX2322-2018+1)/($BX2322-$BW2322+1))),"")</f>
        <v>0</v>
      </c>
      <c r="Q2322" s="0" t="n">
        <f aca="false">IF(AND(ISNUMBER($BW2322),ISNUMBER($BX2322)),MIN(1,MAX(0,($BX2322-2019+1)/($BX2322-$BW2322+1))),"")</f>
        <v>0</v>
      </c>
      <c r="R2322" s="0" t="n">
        <f aca="false">IF(AND(ISNUMBER($BW2322),ISNUMBER($BX2322)),MIN(1,MAX(0,($BX2322-2016+1)/($BX2322-$BW2322+1))),"")</f>
        <v>0.0714285714285714</v>
      </c>
      <c r="S2322" s="0" t="n">
        <f aca="false">IF($L2322&lt;&gt;"",IF($L2322&gt;=2015.5,1,0),"")</f>
        <v>0</v>
      </c>
      <c r="T2322" s="0" t="n">
        <f aca="false">IF($L2322&lt;&gt;"",IF($L2322&gt;=2016,1,0),"")</f>
        <v>0</v>
      </c>
      <c r="U2322" s="0" t="n">
        <f aca="false">IF(ISNUMBER($BX2322),IF($BX2322&gt;=2016,1,0),"")</f>
        <v>1</v>
      </c>
      <c r="V2322" s="0" t="n">
        <f aca="false">IF(ISNUMBER($BW2322),IF($BW2322&gt;=2016,1,0),"")</f>
        <v>0</v>
      </c>
      <c r="W2322" s="0" t="str">
        <f aca="false">IF(AND(ISNUMBER($BW2322),ISNUMBER($BX2322)),IF($BW2322&gt;=2016,"post-only",IF($BX2322&lt;2016,"pre-only","mixed")),"")</f>
        <v>mixed</v>
      </c>
      <c r="X2322" s="0" t="n">
        <f aca="false">IF(AND(ISNUMBER($BW2322),ISNUMBER($BX2322)),MIN(1,MAX(0,($BX2322-2017+1)/($BX2322-$BW2322+1))),"")</f>
        <v>0</v>
      </c>
      <c r="Y2322" s="0" t="n">
        <f aca="false">IF(AND(ISNUMBER($BW2322),ISNUMBER($BX2322)),MIN(1,MAX(0,($BX2322-2018+1)/($BX2322-$BW2322+1))),"")</f>
        <v>0</v>
      </c>
      <c r="Z2322" s="0" t="n">
        <f aca="false">IF(AND(ISNUMBER($BW2322),ISNUMBER($BX2322)),MIN(1,MAX(0,($BX2322-2019+1)/($BX2322-$BW2322+1))),"")</f>
        <v>0</v>
      </c>
      <c r="AA2322" s="0" t="n">
        <f aca="false">IF(ISNUMBER($BX2322),IF($BX2322&gt;=2017,1,0),"")</f>
        <v>0</v>
      </c>
      <c r="AB2322" s="0" t="n">
        <f aca="false">IF(ISNUMBER($BX2322),IF($BX2322&gt;=2018,1,0),"")</f>
        <v>0</v>
      </c>
      <c r="AC2322" s="0" t="n">
        <f aca="false">IF(ISNUMBER($BX2322),IF($BX2322&gt;=2019,1,0),"")</f>
        <v>0</v>
      </c>
      <c r="AD2322" s="0" t="n">
        <f aca="false">IF($L2322&lt;&gt;"",IF($L2322&gt;2013,1,0),"")</f>
        <v>0</v>
      </c>
      <c r="AE2322" s="0" t="n">
        <f aca="false">IF($L2322&lt;&gt;"",1+IF($L2322&gt;2011,1,0)+IF($L2322&gt;2014,1,0),"")</f>
        <v>1</v>
      </c>
      <c r="AF2322" s="0" t="s">
        <v>87</v>
      </c>
      <c r="AG2322" s="0" t="s">
        <v>88</v>
      </c>
      <c r="AH2322" s="0" t="s">
        <v>89</v>
      </c>
      <c r="AI2322" s="0" t="s">
        <v>90</v>
      </c>
      <c r="AJ2322" s="0" t="s">
        <v>90</v>
      </c>
      <c r="AK2322" s="0" t="str">
        <f aca="false">IF(AND($CF2322&lt;&gt;"",IFERROR(INDEX(subsample_country_map!$B:$B,MATCH($CF2322,subsample_country_map!$A:$A,0)),"")&lt;&gt;""),INDEX(subsample_country_map!$B:$B,MATCH($CF2322,subsample_country_map!$A:$A,0)),INDEX(lookup!$AA:$AA,MATCH($A2322,lookup!$A:$A,0)))</f>
        <v>99_NCE</v>
      </c>
      <c r="AL2322" s="0" t="str">
        <f aca="false">IF(AND($CF2322&lt;&gt;"",IFERROR(INDEX(subsample_country_map!$C:$C,MATCH($CF2322,subsample_country_map!$A:$A,0)),"")&lt;&gt;""),INDEX(subsample_country_map!$C:$C,MATCH($CF2322,subsample_country_map!$A:$A,0)),INDEX(lookup!$AB:$AB,MATCH($A2322,lookup!$A:$A,0)))</f>
        <v>99_NCE</v>
      </c>
      <c r="AM2322" s="0" t="str">
        <f aca="false">IF(AND($CF2322&lt;&gt;"",IFERROR(INDEX(subsample_country_map!$D:$D,MATCH($CF2322,subsample_country_map!$A:$A,0)),"")&lt;&gt;""),INDEX(subsample_country_map!$D:$D,MATCH($CF2322,subsample_country_map!$A:$A,0)),INDEX(lookup!$AC:$AC,MATCH($A2322,lookup!$A:$A,0)))</f>
        <v>99_NCE</v>
      </c>
      <c r="AN2322" s="0" t="str">
        <f aca="false">IF(AND($CF2322&lt;&gt;"",IFERROR(INDEX(subsample_country_map!$E:$E,MATCH($CF2322,subsample_country_map!$A:$A,0)),"")&lt;&gt;""),INDEX(subsample_country_map!$E:$E,MATCH($CF2322,subsample_country_map!$A:$A,0)),INDEX(lookup!$AD:$AD,MATCH($A2322,lookup!$A:$A,0)))</f>
        <v>99_NCE</v>
      </c>
      <c r="AO2322" s="0" t="str">
        <f aca="false">INDEX(lookup!$Y:$Y,MATCH($A2322,lookup!$A:$A,0))</f>
        <v>0_published</v>
      </c>
      <c r="AP2322" s="0" t="str">
        <f aca="false">INDEX(lookup!$Z:$Z,MATCH($A2322,lookup!$A:$A,0))</f>
        <v>0_VHB low</v>
      </c>
      <c r="AQ2322" s="0" t="str">
        <f aca="false">INDEX(lookup!$W:$W,MATCH($A2322,lookup!$A:$A,0))</f>
        <v>3_mgmt</v>
      </c>
      <c r="AS2322" s="0" t="s">
        <v>91</v>
      </c>
      <c r="AT2322" s="0" t="s">
        <v>397</v>
      </c>
      <c r="AU2322" s="0" t="s">
        <v>93</v>
      </c>
      <c r="AV2322" s="0" t="s">
        <v>1752</v>
      </c>
      <c r="BA2322" s="0" t="n">
        <v>73</v>
      </c>
      <c r="BB2322" s="0" t="s">
        <v>96</v>
      </c>
      <c r="BC2322" s="0" t="s">
        <v>1697</v>
      </c>
      <c r="BD2322" s="0" t="s">
        <v>142</v>
      </c>
      <c r="BE2322" s="0" t="s">
        <v>7689</v>
      </c>
      <c r="BF2322" s="0" t="s">
        <v>7696</v>
      </c>
      <c r="BI2322" s="0" t="s">
        <v>143</v>
      </c>
      <c r="BJ2322" s="0" t="s">
        <v>7706</v>
      </c>
      <c r="BK2322" s="0" t="s">
        <v>7692</v>
      </c>
      <c r="BL2322" s="0" t="s">
        <v>7707</v>
      </c>
      <c r="BM2322" s="0" t="s">
        <v>5435</v>
      </c>
      <c r="BN2322" s="0" t="s">
        <v>7659</v>
      </c>
      <c r="BO2322" s="0" t="s">
        <v>769</v>
      </c>
      <c r="BP2322" s="0" t="s">
        <v>7656</v>
      </c>
      <c r="BQ2322" s="0" t="s">
        <v>2442</v>
      </c>
      <c r="BT2322" s="0" t="n">
        <v>0</v>
      </c>
      <c r="BU2322" s="0" t="s">
        <v>7660</v>
      </c>
      <c r="BW2322" s="0" t="n">
        <v>2003</v>
      </c>
      <c r="BX2322" s="0" t="n">
        <v>2016</v>
      </c>
      <c r="BY2322" s="0" t="s">
        <v>221</v>
      </c>
      <c r="BZ2322" s="0" t="n">
        <v>2009.5</v>
      </c>
      <c r="CA2322" s="0" t="n">
        <v>0.0714285714285714</v>
      </c>
      <c r="CB2322" s="0" t="n">
        <v>0</v>
      </c>
      <c r="CC2322" s="0" t="n">
        <v>1</v>
      </c>
      <c r="CE2322" s="0" t="n">
        <v>0</v>
      </c>
    </row>
    <row r="2323" customFormat="false" ht="15" hidden="false" customHeight="false" outlineLevel="0" collapsed="false">
      <c r="A2323" s="0" t="s">
        <v>7656</v>
      </c>
      <c r="B2323" s="0" t="n">
        <v>3628</v>
      </c>
      <c r="D2323" s="0" t="n">
        <v>73</v>
      </c>
      <c r="E2323" s="0" t="n">
        <f aca="false">IF(ISNUMBER($BA2323),$BA2323,IF(AND(ISNUMBER($D2323),ISNUMBER($BW2323),ISNUMBER($BX2323)),$D2323*($BX2323-$BW2323+1),""))</f>
        <v>73</v>
      </c>
      <c r="H2323" s="0" t="s">
        <v>118</v>
      </c>
      <c r="I2323" s="0" t="s">
        <v>746</v>
      </c>
      <c r="J2323" s="0" t="n">
        <f aca="false">IF($BW2323&lt;&gt;"",$BW2323,"")</f>
        <v>2003</v>
      </c>
      <c r="K2323" s="0" t="n">
        <f aca="false">IF($BX2323&lt;&gt;"",$BX2323,"")</f>
        <v>2016</v>
      </c>
      <c r="L2323" s="0" t="n">
        <f aca="false">IF(AND(ISNUMBER($BW2323),ISNUMBER($BX2323)),($BW2323+$BX2323)/2,"")</f>
        <v>2009.5</v>
      </c>
      <c r="M2323" s="0" t="n">
        <f aca="false">IF($L2323&lt;&gt;"",$L2323,"")</f>
        <v>2009.5</v>
      </c>
      <c r="N2323" s="0" t="n">
        <f aca="false">IF(AND(ISNUMBER($BW2323),ISNUMBER($BX2323)),MIN(1,MAX(0,($BX2323-2016+1)/($BX2323-$BW2323+1))),"")</f>
        <v>0.0714285714285714</v>
      </c>
      <c r="O2323" s="0" t="n">
        <f aca="false">IF(AND(ISNUMBER($BW2323),ISNUMBER($BX2323)),MIN(1,MAX(0,($BX2323-2017+1)/($BX2323-$BW2323+1))),"")</f>
        <v>0</v>
      </c>
      <c r="P2323" s="0" t="n">
        <f aca="false">IF(AND(ISNUMBER($BW2323),ISNUMBER($BX2323)),MIN(1,MAX(0,($BX2323-2018+1)/($BX2323-$BW2323+1))),"")</f>
        <v>0</v>
      </c>
      <c r="Q2323" s="0" t="n">
        <f aca="false">IF(AND(ISNUMBER($BW2323),ISNUMBER($BX2323)),MIN(1,MAX(0,($BX2323-2019+1)/($BX2323-$BW2323+1))),"")</f>
        <v>0</v>
      </c>
      <c r="R2323" s="0" t="n">
        <f aca="false">IF(AND(ISNUMBER($BW2323),ISNUMBER($BX2323)),MIN(1,MAX(0,($BX2323-2016+1)/($BX2323-$BW2323+1))),"")</f>
        <v>0.0714285714285714</v>
      </c>
      <c r="S2323" s="0" t="n">
        <f aca="false">IF($L2323&lt;&gt;"",IF($L2323&gt;=2015.5,1,0),"")</f>
        <v>0</v>
      </c>
      <c r="T2323" s="0" t="n">
        <f aca="false">IF($L2323&lt;&gt;"",IF($L2323&gt;=2016,1,0),"")</f>
        <v>0</v>
      </c>
      <c r="U2323" s="0" t="n">
        <f aca="false">IF(ISNUMBER($BX2323),IF($BX2323&gt;=2016,1,0),"")</f>
        <v>1</v>
      </c>
      <c r="V2323" s="0" t="n">
        <f aca="false">IF(ISNUMBER($BW2323),IF($BW2323&gt;=2016,1,0),"")</f>
        <v>0</v>
      </c>
      <c r="W2323" s="0" t="str">
        <f aca="false">IF(AND(ISNUMBER($BW2323),ISNUMBER($BX2323)),IF($BW2323&gt;=2016,"post-only",IF($BX2323&lt;2016,"pre-only","mixed")),"")</f>
        <v>mixed</v>
      </c>
      <c r="X2323" s="0" t="n">
        <f aca="false">IF(AND(ISNUMBER($BW2323),ISNUMBER($BX2323)),MIN(1,MAX(0,($BX2323-2017+1)/($BX2323-$BW2323+1))),"")</f>
        <v>0</v>
      </c>
      <c r="Y2323" s="0" t="n">
        <f aca="false">IF(AND(ISNUMBER($BW2323),ISNUMBER($BX2323)),MIN(1,MAX(0,($BX2323-2018+1)/($BX2323-$BW2323+1))),"")</f>
        <v>0</v>
      </c>
      <c r="Z2323" s="0" t="n">
        <f aca="false">IF(AND(ISNUMBER($BW2323),ISNUMBER($BX2323)),MIN(1,MAX(0,($BX2323-2019+1)/($BX2323-$BW2323+1))),"")</f>
        <v>0</v>
      </c>
      <c r="AA2323" s="0" t="n">
        <f aca="false">IF(ISNUMBER($BX2323),IF($BX2323&gt;=2017,1,0),"")</f>
        <v>0</v>
      </c>
      <c r="AB2323" s="0" t="n">
        <f aca="false">IF(ISNUMBER($BX2323),IF($BX2323&gt;=2018,1,0),"")</f>
        <v>0</v>
      </c>
      <c r="AC2323" s="0" t="n">
        <f aca="false">IF(ISNUMBER($BX2323),IF($BX2323&gt;=2019,1,0),"")</f>
        <v>0</v>
      </c>
      <c r="AD2323" s="0" t="n">
        <f aca="false">IF($L2323&lt;&gt;"",IF($L2323&gt;2013,1,0),"")</f>
        <v>0</v>
      </c>
      <c r="AE2323" s="0" t="n">
        <f aca="false">IF($L2323&lt;&gt;"",1+IF($L2323&gt;2011,1,0)+IF($L2323&gt;2014,1,0),"")</f>
        <v>1</v>
      </c>
      <c r="AF2323" s="0" t="s">
        <v>87</v>
      </c>
      <c r="AG2323" s="0" t="s">
        <v>88</v>
      </c>
      <c r="AH2323" s="0" t="s">
        <v>89</v>
      </c>
      <c r="AI2323" s="0" t="s">
        <v>90</v>
      </c>
      <c r="AJ2323" s="0" t="s">
        <v>90</v>
      </c>
      <c r="AK2323" s="0" t="str">
        <f aca="false">IF(AND($CF2323&lt;&gt;"",IFERROR(INDEX(subsample_country_map!$B:$B,MATCH($CF2323,subsample_country_map!$A:$A,0)),"")&lt;&gt;""),INDEX(subsample_country_map!$B:$B,MATCH($CF2323,subsample_country_map!$A:$A,0)),INDEX(lookup!$AA:$AA,MATCH($A2323,lookup!$A:$A,0)))</f>
        <v>99_NCE</v>
      </c>
      <c r="AL2323" s="0" t="str">
        <f aca="false">IF(AND($CF2323&lt;&gt;"",IFERROR(INDEX(subsample_country_map!$C:$C,MATCH($CF2323,subsample_country_map!$A:$A,0)),"")&lt;&gt;""),INDEX(subsample_country_map!$C:$C,MATCH($CF2323,subsample_country_map!$A:$A,0)),INDEX(lookup!$AB:$AB,MATCH($A2323,lookup!$A:$A,0)))</f>
        <v>99_NCE</v>
      </c>
      <c r="AM2323" s="0" t="str">
        <f aca="false">IF(AND($CF2323&lt;&gt;"",IFERROR(INDEX(subsample_country_map!$D:$D,MATCH($CF2323,subsample_country_map!$A:$A,0)),"")&lt;&gt;""),INDEX(subsample_country_map!$D:$D,MATCH($CF2323,subsample_country_map!$A:$A,0)),INDEX(lookup!$AC:$AC,MATCH($A2323,lookup!$A:$A,0)))</f>
        <v>99_NCE</v>
      </c>
      <c r="AN2323" s="0" t="str">
        <f aca="false">IF(AND($CF2323&lt;&gt;"",IFERROR(INDEX(subsample_country_map!$E:$E,MATCH($CF2323,subsample_country_map!$A:$A,0)),"")&lt;&gt;""),INDEX(subsample_country_map!$E:$E,MATCH($CF2323,subsample_country_map!$A:$A,0)),INDEX(lookup!$AD:$AD,MATCH($A2323,lookup!$A:$A,0)))</f>
        <v>99_NCE</v>
      </c>
      <c r="AO2323" s="0" t="str">
        <f aca="false">INDEX(lookup!$Y:$Y,MATCH($A2323,lookup!$A:$A,0))</f>
        <v>0_published</v>
      </c>
      <c r="AP2323" s="0" t="str">
        <f aca="false">INDEX(lookup!$Z:$Z,MATCH($A2323,lookup!$A:$A,0))</f>
        <v>0_VHB low</v>
      </c>
      <c r="AQ2323" s="0" t="str">
        <f aca="false">INDEX(lookup!$W:$W,MATCH($A2323,lookup!$A:$A,0))</f>
        <v>3_mgmt</v>
      </c>
      <c r="AS2323" s="0" t="s">
        <v>91</v>
      </c>
      <c r="AT2323" s="0" t="s">
        <v>397</v>
      </c>
      <c r="AU2323" s="0" t="s">
        <v>93</v>
      </c>
      <c r="AV2323" s="0" t="s">
        <v>7708</v>
      </c>
      <c r="BA2323" s="0" t="n">
        <v>73</v>
      </c>
      <c r="BB2323" s="0" t="s">
        <v>96</v>
      </c>
      <c r="BC2323" s="0" t="s">
        <v>1697</v>
      </c>
      <c r="BD2323" s="0" t="s">
        <v>142</v>
      </c>
      <c r="BE2323" s="0" t="s">
        <v>7689</v>
      </c>
      <c r="BF2323" s="0" t="s">
        <v>7696</v>
      </c>
      <c r="BI2323" s="0" t="s">
        <v>143</v>
      </c>
      <c r="BJ2323" s="0" t="s">
        <v>7709</v>
      </c>
      <c r="BK2323" s="0" t="s">
        <v>7692</v>
      </c>
      <c r="BL2323" s="0" t="s">
        <v>7710</v>
      </c>
      <c r="BM2323" s="0" t="s">
        <v>5435</v>
      </c>
      <c r="BN2323" s="0" t="s">
        <v>7659</v>
      </c>
      <c r="BO2323" s="0" t="s">
        <v>769</v>
      </c>
      <c r="BP2323" s="0" t="s">
        <v>7656</v>
      </c>
      <c r="BQ2323" s="0" t="s">
        <v>2442</v>
      </c>
      <c r="BT2323" s="0" t="n">
        <v>0</v>
      </c>
      <c r="BU2323" s="0" t="s">
        <v>7660</v>
      </c>
      <c r="BW2323" s="0" t="n">
        <v>2003</v>
      </c>
      <c r="BX2323" s="0" t="n">
        <v>2016</v>
      </c>
      <c r="BY2323" s="0" t="s">
        <v>221</v>
      </c>
      <c r="BZ2323" s="0" t="n">
        <v>2009.5</v>
      </c>
      <c r="CA2323" s="0" t="n">
        <v>0.0714285714285714</v>
      </c>
      <c r="CB2323" s="0" t="n">
        <v>0</v>
      </c>
      <c r="CC2323" s="0" t="n">
        <v>1</v>
      </c>
      <c r="CE2323" s="0" t="n">
        <v>0</v>
      </c>
    </row>
    <row r="2324" customFormat="false" ht="15" hidden="false" customHeight="false" outlineLevel="0" collapsed="false">
      <c r="A2324" s="0" t="s">
        <v>7656</v>
      </c>
      <c r="B2324" s="0" t="n">
        <v>3629</v>
      </c>
      <c r="C2324" s="0" t="n">
        <v>-0.201772776772061</v>
      </c>
      <c r="D2324" s="0" t="n">
        <v>261</v>
      </c>
      <c r="E2324" s="0" t="n">
        <f aca="false">IF(ISNUMBER($BA2324),$BA2324,IF(AND(ISNUMBER($D2324),ISNUMBER($BW2324),ISNUMBER($BX2324)),$D2324*($BX2324-$BW2324+1),""))</f>
        <v>261</v>
      </c>
      <c r="H2324" s="0" t="s">
        <v>118</v>
      </c>
      <c r="I2324" s="0" t="s">
        <v>746</v>
      </c>
      <c r="J2324" s="0" t="n">
        <f aca="false">IF($BW2324&lt;&gt;"",$BW2324,"")</f>
        <v>2003</v>
      </c>
      <c r="K2324" s="0" t="n">
        <f aca="false">IF($BX2324&lt;&gt;"",$BX2324,"")</f>
        <v>2016</v>
      </c>
      <c r="L2324" s="0" t="n">
        <f aca="false">IF(AND(ISNUMBER($BW2324),ISNUMBER($BX2324)),($BW2324+$BX2324)/2,"")</f>
        <v>2009.5</v>
      </c>
      <c r="M2324" s="0" t="n">
        <f aca="false">IF($L2324&lt;&gt;"",$L2324,"")</f>
        <v>2009.5</v>
      </c>
      <c r="N2324" s="0" t="n">
        <f aca="false">IF(AND(ISNUMBER($BW2324),ISNUMBER($BX2324)),MIN(1,MAX(0,($BX2324-2016+1)/($BX2324-$BW2324+1))),"")</f>
        <v>0.0714285714285714</v>
      </c>
      <c r="O2324" s="0" t="n">
        <f aca="false">IF(AND(ISNUMBER($BW2324),ISNUMBER($BX2324)),MIN(1,MAX(0,($BX2324-2017+1)/($BX2324-$BW2324+1))),"")</f>
        <v>0</v>
      </c>
      <c r="P2324" s="0" t="n">
        <f aca="false">IF(AND(ISNUMBER($BW2324),ISNUMBER($BX2324)),MIN(1,MAX(0,($BX2324-2018+1)/($BX2324-$BW2324+1))),"")</f>
        <v>0</v>
      </c>
      <c r="Q2324" s="0" t="n">
        <f aca="false">IF(AND(ISNUMBER($BW2324),ISNUMBER($BX2324)),MIN(1,MAX(0,($BX2324-2019+1)/($BX2324-$BW2324+1))),"")</f>
        <v>0</v>
      </c>
      <c r="R2324" s="0" t="n">
        <f aca="false">IF(AND(ISNUMBER($BW2324),ISNUMBER($BX2324)),MIN(1,MAX(0,($BX2324-2016+1)/($BX2324-$BW2324+1))),"")</f>
        <v>0.0714285714285714</v>
      </c>
      <c r="S2324" s="0" t="n">
        <f aca="false">IF($L2324&lt;&gt;"",IF($L2324&gt;=2015.5,1,0),"")</f>
        <v>0</v>
      </c>
      <c r="T2324" s="0" t="n">
        <f aca="false">IF($L2324&lt;&gt;"",IF($L2324&gt;=2016,1,0),"")</f>
        <v>0</v>
      </c>
      <c r="U2324" s="0" t="n">
        <f aca="false">IF(ISNUMBER($BX2324),IF($BX2324&gt;=2016,1,0),"")</f>
        <v>1</v>
      </c>
      <c r="V2324" s="0" t="n">
        <f aca="false">IF(ISNUMBER($BW2324),IF($BW2324&gt;=2016,1,0),"")</f>
        <v>0</v>
      </c>
      <c r="W2324" s="0" t="str">
        <f aca="false">IF(AND(ISNUMBER($BW2324),ISNUMBER($BX2324)),IF($BW2324&gt;=2016,"post-only",IF($BX2324&lt;2016,"pre-only","mixed")),"")</f>
        <v>mixed</v>
      </c>
      <c r="X2324" s="0" t="n">
        <f aca="false">IF(AND(ISNUMBER($BW2324),ISNUMBER($BX2324)),MIN(1,MAX(0,($BX2324-2017+1)/($BX2324-$BW2324+1))),"")</f>
        <v>0</v>
      </c>
      <c r="Y2324" s="0" t="n">
        <f aca="false">IF(AND(ISNUMBER($BW2324),ISNUMBER($BX2324)),MIN(1,MAX(0,($BX2324-2018+1)/($BX2324-$BW2324+1))),"")</f>
        <v>0</v>
      </c>
      <c r="Z2324" s="0" t="n">
        <f aca="false">IF(AND(ISNUMBER($BW2324),ISNUMBER($BX2324)),MIN(1,MAX(0,($BX2324-2019+1)/($BX2324-$BW2324+1))),"")</f>
        <v>0</v>
      </c>
      <c r="AA2324" s="0" t="n">
        <f aca="false">IF(ISNUMBER($BX2324),IF($BX2324&gt;=2017,1,0),"")</f>
        <v>0</v>
      </c>
      <c r="AB2324" s="0" t="n">
        <f aca="false">IF(ISNUMBER($BX2324),IF($BX2324&gt;=2018,1,0),"")</f>
        <v>0</v>
      </c>
      <c r="AC2324" s="0" t="n">
        <f aca="false">IF(ISNUMBER($BX2324),IF($BX2324&gt;=2019,1,0),"")</f>
        <v>0</v>
      </c>
      <c r="AD2324" s="0" t="n">
        <f aca="false">IF($L2324&lt;&gt;"",IF($L2324&gt;2013,1,0),"")</f>
        <v>0</v>
      </c>
      <c r="AE2324" s="0" t="n">
        <f aca="false">IF($L2324&lt;&gt;"",1+IF($L2324&gt;2011,1,0)+IF($L2324&gt;2014,1,0),"")</f>
        <v>1</v>
      </c>
      <c r="AF2324" s="0" t="s">
        <v>87</v>
      </c>
      <c r="AG2324" s="0" t="s">
        <v>88</v>
      </c>
      <c r="AH2324" s="0" t="s">
        <v>89</v>
      </c>
      <c r="AI2324" s="0" t="s">
        <v>90</v>
      </c>
      <c r="AJ2324" s="0" t="s">
        <v>90</v>
      </c>
      <c r="AK2324" s="0" t="str">
        <f aca="false">IF(AND($CF2324&lt;&gt;"",IFERROR(INDEX(subsample_country_map!$B:$B,MATCH($CF2324,subsample_country_map!$A:$A,0)),"")&lt;&gt;""),INDEX(subsample_country_map!$B:$B,MATCH($CF2324,subsample_country_map!$A:$A,0)),INDEX(lookup!$AA:$AA,MATCH($A2324,lookup!$A:$A,0)))</f>
        <v>99_NCE</v>
      </c>
      <c r="AL2324" s="0" t="str">
        <f aca="false">IF(AND($CF2324&lt;&gt;"",IFERROR(INDEX(subsample_country_map!$C:$C,MATCH($CF2324,subsample_country_map!$A:$A,0)),"")&lt;&gt;""),INDEX(subsample_country_map!$C:$C,MATCH($CF2324,subsample_country_map!$A:$A,0)),INDEX(lookup!$AB:$AB,MATCH($A2324,lookup!$A:$A,0)))</f>
        <v>99_NCE</v>
      </c>
      <c r="AM2324" s="0" t="str">
        <f aca="false">IF(AND($CF2324&lt;&gt;"",IFERROR(INDEX(subsample_country_map!$D:$D,MATCH($CF2324,subsample_country_map!$A:$A,0)),"")&lt;&gt;""),INDEX(subsample_country_map!$D:$D,MATCH($CF2324,subsample_country_map!$A:$A,0)),INDEX(lookup!$AC:$AC,MATCH($A2324,lookup!$A:$A,0)))</f>
        <v>99_NCE</v>
      </c>
      <c r="AN2324" s="0" t="str">
        <f aca="false">IF(AND($CF2324&lt;&gt;"",IFERROR(INDEX(subsample_country_map!$E:$E,MATCH($CF2324,subsample_country_map!$A:$A,0)),"")&lt;&gt;""),INDEX(subsample_country_map!$E:$E,MATCH($CF2324,subsample_country_map!$A:$A,0)),INDEX(lookup!$AD:$AD,MATCH($A2324,lookup!$A:$A,0)))</f>
        <v>99_NCE</v>
      </c>
      <c r="AO2324" s="0" t="str">
        <f aca="false">INDEX(lookup!$Y:$Y,MATCH($A2324,lookup!$A:$A,0))</f>
        <v>0_published</v>
      </c>
      <c r="AP2324" s="0" t="str">
        <f aca="false">INDEX(lookup!$Z:$Z,MATCH($A2324,lookup!$A:$A,0))</f>
        <v>0_VHB low</v>
      </c>
      <c r="AQ2324" s="0" t="str">
        <f aca="false">INDEX(lookup!$W:$W,MATCH($A2324,lookup!$A:$A,0))</f>
        <v>3_mgmt</v>
      </c>
      <c r="AS2324" s="0" t="s">
        <v>91</v>
      </c>
      <c r="AT2324" s="0" t="s">
        <v>397</v>
      </c>
      <c r="AU2324" s="0" t="s">
        <v>93</v>
      </c>
      <c r="AV2324" s="0" t="s">
        <v>2471</v>
      </c>
      <c r="BA2324" s="0" t="n">
        <v>261</v>
      </c>
      <c r="BB2324" s="0" t="s">
        <v>96</v>
      </c>
      <c r="BC2324" s="0" t="s">
        <v>1697</v>
      </c>
      <c r="BD2324" s="0" t="s">
        <v>142</v>
      </c>
      <c r="BE2324" s="0" t="s">
        <v>7711</v>
      </c>
      <c r="BF2324" s="0" t="s">
        <v>7712</v>
      </c>
      <c r="BI2324" s="0" t="s">
        <v>189</v>
      </c>
      <c r="BJ2324" s="0" t="s">
        <v>7713</v>
      </c>
      <c r="BK2324" s="0" t="s">
        <v>7567</v>
      </c>
      <c r="BL2324" s="0" t="s">
        <v>7664</v>
      </c>
      <c r="BM2324" s="0" t="s">
        <v>5432</v>
      </c>
      <c r="BN2324" s="0" t="s">
        <v>7659</v>
      </c>
      <c r="BO2324" s="0" t="s">
        <v>769</v>
      </c>
      <c r="BP2324" s="0" t="s">
        <v>7656</v>
      </c>
      <c r="BQ2324" s="0" t="s">
        <v>755</v>
      </c>
      <c r="BT2324" s="0" t="n">
        <v>0</v>
      </c>
      <c r="BU2324" s="0" t="s">
        <v>7660</v>
      </c>
      <c r="BW2324" s="0" t="n">
        <v>2003</v>
      </c>
      <c r="BX2324" s="0" t="n">
        <v>2016</v>
      </c>
      <c r="BY2324" s="0" t="s">
        <v>221</v>
      </c>
      <c r="BZ2324" s="0" t="n">
        <v>2009.5</v>
      </c>
      <c r="CA2324" s="0" t="n">
        <v>0.0714285714285714</v>
      </c>
      <c r="CB2324" s="0" t="n">
        <v>0</v>
      </c>
      <c r="CC2324" s="0" t="n">
        <v>1</v>
      </c>
      <c r="CD2324" s="0" t="n">
        <v>-0.204579880896047</v>
      </c>
      <c r="CE2324" s="0" t="n">
        <v>1</v>
      </c>
    </row>
    <row r="2325" customFormat="false" ht="15" hidden="false" customHeight="false" outlineLevel="0" collapsed="false">
      <c r="A2325" s="0" t="s">
        <v>7656</v>
      </c>
      <c r="B2325" s="0" t="n">
        <v>3630</v>
      </c>
      <c r="C2325" s="0" t="n">
        <v>-0.201772776772061</v>
      </c>
      <c r="D2325" s="0" t="n">
        <v>261</v>
      </c>
      <c r="E2325" s="0" t="n">
        <f aca="false">IF(ISNUMBER($BA2325),$BA2325,IF(AND(ISNUMBER($D2325),ISNUMBER($BW2325),ISNUMBER($BX2325)),$D2325*($BX2325-$BW2325+1),""))</f>
        <v>261</v>
      </c>
      <c r="H2325" s="0" t="s">
        <v>118</v>
      </c>
      <c r="I2325" s="0" t="s">
        <v>746</v>
      </c>
      <c r="J2325" s="0" t="n">
        <f aca="false">IF($BW2325&lt;&gt;"",$BW2325,"")</f>
        <v>2003</v>
      </c>
      <c r="K2325" s="0" t="n">
        <f aca="false">IF($BX2325&lt;&gt;"",$BX2325,"")</f>
        <v>2016</v>
      </c>
      <c r="L2325" s="0" t="n">
        <f aca="false">IF(AND(ISNUMBER($BW2325),ISNUMBER($BX2325)),($BW2325+$BX2325)/2,"")</f>
        <v>2009.5</v>
      </c>
      <c r="M2325" s="0" t="n">
        <f aca="false">IF($L2325&lt;&gt;"",$L2325,"")</f>
        <v>2009.5</v>
      </c>
      <c r="N2325" s="0" t="n">
        <f aca="false">IF(AND(ISNUMBER($BW2325),ISNUMBER($BX2325)),MIN(1,MAX(0,($BX2325-2016+1)/($BX2325-$BW2325+1))),"")</f>
        <v>0.0714285714285714</v>
      </c>
      <c r="O2325" s="0" t="n">
        <f aca="false">IF(AND(ISNUMBER($BW2325),ISNUMBER($BX2325)),MIN(1,MAX(0,($BX2325-2017+1)/($BX2325-$BW2325+1))),"")</f>
        <v>0</v>
      </c>
      <c r="P2325" s="0" t="n">
        <f aca="false">IF(AND(ISNUMBER($BW2325),ISNUMBER($BX2325)),MIN(1,MAX(0,($BX2325-2018+1)/($BX2325-$BW2325+1))),"")</f>
        <v>0</v>
      </c>
      <c r="Q2325" s="0" t="n">
        <f aca="false">IF(AND(ISNUMBER($BW2325),ISNUMBER($BX2325)),MIN(1,MAX(0,($BX2325-2019+1)/($BX2325-$BW2325+1))),"")</f>
        <v>0</v>
      </c>
      <c r="R2325" s="0" t="n">
        <f aca="false">IF(AND(ISNUMBER($BW2325),ISNUMBER($BX2325)),MIN(1,MAX(0,($BX2325-2016+1)/($BX2325-$BW2325+1))),"")</f>
        <v>0.0714285714285714</v>
      </c>
      <c r="S2325" s="0" t="n">
        <f aca="false">IF($L2325&lt;&gt;"",IF($L2325&gt;=2015.5,1,0),"")</f>
        <v>0</v>
      </c>
      <c r="T2325" s="0" t="n">
        <f aca="false">IF($L2325&lt;&gt;"",IF($L2325&gt;=2016,1,0),"")</f>
        <v>0</v>
      </c>
      <c r="U2325" s="0" t="n">
        <f aca="false">IF(ISNUMBER($BX2325),IF($BX2325&gt;=2016,1,0),"")</f>
        <v>1</v>
      </c>
      <c r="V2325" s="0" t="n">
        <f aca="false">IF(ISNUMBER($BW2325),IF($BW2325&gt;=2016,1,0),"")</f>
        <v>0</v>
      </c>
      <c r="W2325" s="0" t="str">
        <f aca="false">IF(AND(ISNUMBER($BW2325),ISNUMBER($BX2325)),IF($BW2325&gt;=2016,"post-only",IF($BX2325&lt;2016,"pre-only","mixed")),"")</f>
        <v>mixed</v>
      </c>
      <c r="X2325" s="0" t="n">
        <f aca="false">IF(AND(ISNUMBER($BW2325),ISNUMBER($BX2325)),MIN(1,MAX(0,($BX2325-2017+1)/($BX2325-$BW2325+1))),"")</f>
        <v>0</v>
      </c>
      <c r="Y2325" s="0" t="n">
        <f aca="false">IF(AND(ISNUMBER($BW2325),ISNUMBER($BX2325)),MIN(1,MAX(0,($BX2325-2018+1)/($BX2325-$BW2325+1))),"")</f>
        <v>0</v>
      </c>
      <c r="Z2325" s="0" t="n">
        <f aca="false">IF(AND(ISNUMBER($BW2325),ISNUMBER($BX2325)),MIN(1,MAX(0,($BX2325-2019+1)/($BX2325-$BW2325+1))),"")</f>
        <v>0</v>
      </c>
      <c r="AA2325" s="0" t="n">
        <f aca="false">IF(ISNUMBER($BX2325),IF($BX2325&gt;=2017,1,0),"")</f>
        <v>0</v>
      </c>
      <c r="AB2325" s="0" t="n">
        <f aca="false">IF(ISNUMBER($BX2325),IF($BX2325&gt;=2018,1,0),"")</f>
        <v>0</v>
      </c>
      <c r="AC2325" s="0" t="n">
        <f aca="false">IF(ISNUMBER($BX2325),IF($BX2325&gt;=2019,1,0),"")</f>
        <v>0</v>
      </c>
      <c r="AD2325" s="0" t="n">
        <f aca="false">IF($L2325&lt;&gt;"",IF($L2325&gt;2013,1,0),"")</f>
        <v>0</v>
      </c>
      <c r="AE2325" s="0" t="n">
        <f aca="false">IF($L2325&lt;&gt;"",1+IF($L2325&gt;2011,1,0)+IF($L2325&gt;2014,1,0),"")</f>
        <v>1</v>
      </c>
      <c r="AF2325" s="0" t="s">
        <v>87</v>
      </c>
      <c r="AG2325" s="0" t="s">
        <v>88</v>
      </c>
      <c r="AH2325" s="0" t="s">
        <v>89</v>
      </c>
      <c r="AI2325" s="0" t="s">
        <v>90</v>
      </c>
      <c r="AJ2325" s="0" t="s">
        <v>90</v>
      </c>
      <c r="AK2325" s="0" t="str">
        <f aca="false">IF(AND($CF2325&lt;&gt;"",IFERROR(INDEX(subsample_country_map!$B:$B,MATCH($CF2325,subsample_country_map!$A:$A,0)),"")&lt;&gt;""),INDEX(subsample_country_map!$B:$B,MATCH($CF2325,subsample_country_map!$A:$A,0)),INDEX(lookup!$AA:$AA,MATCH($A2325,lookup!$A:$A,0)))</f>
        <v>99_NCE</v>
      </c>
      <c r="AL2325" s="0" t="str">
        <f aca="false">IF(AND($CF2325&lt;&gt;"",IFERROR(INDEX(subsample_country_map!$C:$C,MATCH($CF2325,subsample_country_map!$A:$A,0)),"")&lt;&gt;""),INDEX(subsample_country_map!$C:$C,MATCH($CF2325,subsample_country_map!$A:$A,0)),INDEX(lookup!$AB:$AB,MATCH($A2325,lookup!$A:$A,0)))</f>
        <v>99_NCE</v>
      </c>
      <c r="AM2325" s="0" t="str">
        <f aca="false">IF(AND($CF2325&lt;&gt;"",IFERROR(INDEX(subsample_country_map!$D:$D,MATCH($CF2325,subsample_country_map!$A:$A,0)),"")&lt;&gt;""),INDEX(subsample_country_map!$D:$D,MATCH($CF2325,subsample_country_map!$A:$A,0)),INDEX(lookup!$AC:$AC,MATCH($A2325,lookup!$A:$A,0)))</f>
        <v>99_NCE</v>
      </c>
      <c r="AN2325" s="0" t="str">
        <f aca="false">IF(AND($CF2325&lt;&gt;"",IFERROR(INDEX(subsample_country_map!$E:$E,MATCH($CF2325,subsample_country_map!$A:$A,0)),"")&lt;&gt;""),INDEX(subsample_country_map!$E:$E,MATCH($CF2325,subsample_country_map!$A:$A,0)),INDEX(lookup!$AD:$AD,MATCH($A2325,lookup!$A:$A,0)))</f>
        <v>99_NCE</v>
      </c>
      <c r="AO2325" s="0" t="str">
        <f aca="false">INDEX(lookup!$Y:$Y,MATCH($A2325,lookup!$A:$A,0))</f>
        <v>0_published</v>
      </c>
      <c r="AP2325" s="0" t="str">
        <f aca="false">INDEX(lookup!$Z:$Z,MATCH($A2325,lookup!$A:$A,0))</f>
        <v>0_VHB low</v>
      </c>
      <c r="AQ2325" s="0" t="str">
        <f aca="false">INDEX(lookup!$W:$W,MATCH($A2325,lookup!$A:$A,0))</f>
        <v>3_mgmt</v>
      </c>
      <c r="AS2325" s="0" t="s">
        <v>91</v>
      </c>
      <c r="AT2325" s="0" t="s">
        <v>397</v>
      </c>
      <c r="AU2325" s="0" t="s">
        <v>93</v>
      </c>
      <c r="AV2325" s="0" t="s">
        <v>2753</v>
      </c>
      <c r="BA2325" s="0" t="n">
        <v>261</v>
      </c>
      <c r="BB2325" s="0" t="s">
        <v>96</v>
      </c>
      <c r="BC2325" s="0" t="s">
        <v>1697</v>
      </c>
      <c r="BD2325" s="0" t="s">
        <v>142</v>
      </c>
      <c r="BE2325" s="0" t="s">
        <v>7711</v>
      </c>
      <c r="BF2325" s="0" t="s">
        <v>7712</v>
      </c>
      <c r="BI2325" s="0" t="s">
        <v>189</v>
      </c>
      <c r="BJ2325" s="0" t="s">
        <v>7714</v>
      </c>
      <c r="BK2325" s="0" t="s">
        <v>7567</v>
      </c>
      <c r="BL2325" s="0" t="s">
        <v>7715</v>
      </c>
      <c r="BM2325" s="0" t="s">
        <v>5432</v>
      </c>
      <c r="BN2325" s="0" t="s">
        <v>7659</v>
      </c>
      <c r="BO2325" s="0" t="s">
        <v>769</v>
      </c>
      <c r="BP2325" s="0" t="s">
        <v>7656</v>
      </c>
      <c r="BQ2325" s="0" t="s">
        <v>755</v>
      </c>
      <c r="BT2325" s="0" t="n">
        <v>0</v>
      </c>
      <c r="BU2325" s="0" t="s">
        <v>7660</v>
      </c>
      <c r="BW2325" s="0" t="n">
        <v>2003</v>
      </c>
      <c r="BX2325" s="0" t="n">
        <v>2016</v>
      </c>
      <c r="BY2325" s="0" t="s">
        <v>221</v>
      </c>
      <c r="BZ2325" s="0" t="n">
        <v>2009.5</v>
      </c>
      <c r="CA2325" s="0" t="n">
        <v>0.0714285714285714</v>
      </c>
      <c r="CB2325" s="0" t="n">
        <v>0</v>
      </c>
      <c r="CC2325" s="0" t="n">
        <v>1</v>
      </c>
      <c r="CD2325" s="0" t="n">
        <v>-0.204579880896047</v>
      </c>
      <c r="CE2325" s="0" t="n">
        <v>1</v>
      </c>
    </row>
    <row r="2326" customFormat="false" ht="15" hidden="false" customHeight="false" outlineLevel="0" collapsed="false">
      <c r="A2326" s="0" t="s">
        <v>7656</v>
      </c>
      <c r="B2326" s="0" t="n">
        <v>3631</v>
      </c>
      <c r="D2326" s="0" t="n">
        <v>172</v>
      </c>
      <c r="E2326" s="0" t="n">
        <f aca="false">IF(ISNUMBER($BA2326),$BA2326,IF(AND(ISNUMBER($D2326),ISNUMBER($BW2326),ISNUMBER($BX2326)),$D2326*($BX2326-$BW2326+1),""))</f>
        <v>172</v>
      </c>
      <c r="H2326" s="0" t="s">
        <v>118</v>
      </c>
      <c r="I2326" s="0" t="s">
        <v>746</v>
      </c>
      <c r="J2326" s="0" t="n">
        <f aca="false">IF($BW2326&lt;&gt;"",$BW2326,"")</f>
        <v>2003</v>
      </c>
      <c r="K2326" s="0" t="n">
        <f aca="false">IF($BX2326&lt;&gt;"",$BX2326,"")</f>
        <v>2016</v>
      </c>
      <c r="L2326" s="0" t="n">
        <f aca="false">IF(AND(ISNUMBER($BW2326),ISNUMBER($BX2326)),($BW2326+$BX2326)/2,"")</f>
        <v>2009.5</v>
      </c>
      <c r="M2326" s="0" t="n">
        <f aca="false">IF($L2326&lt;&gt;"",$L2326,"")</f>
        <v>2009.5</v>
      </c>
      <c r="N2326" s="0" t="n">
        <f aca="false">IF(AND(ISNUMBER($BW2326),ISNUMBER($BX2326)),MIN(1,MAX(0,($BX2326-2016+1)/($BX2326-$BW2326+1))),"")</f>
        <v>0.0714285714285714</v>
      </c>
      <c r="O2326" s="0" t="n">
        <f aca="false">IF(AND(ISNUMBER($BW2326),ISNUMBER($BX2326)),MIN(1,MAX(0,($BX2326-2017+1)/($BX2326-$BW2326+1))),"")</f>
        <v>0</v>
      </c>
      <c r="P2326" s="0" t="n">
        <f aca="false">IF(AND(ISNUMBER($BW2326),ISNUMBER($BX2326)),MIN(1,MAX(0,($BX2326-2018+1)/($BX2326-$BW2326+1))),"")</f>
        <v>0</v>
      </c>
      <c r="Q2326" s="0" t="n">
        <f aca="false">IF(AND(ISNUMBER($BW2326),ISNUMBER($BX2326)),MIN(1,MAX(0,($BX2326-2019+1)/($BX2326-$BW2326+1))),"")</f>
        <v>0</v>
      </c>
      <c r="R2326" s="0" t="n">
        <f aca="false">IF(AND(ISNUMBER($BW2326),ISNUMBER($BX2326)),MIN(1,MAX(0,($BX2326-2016+1)/($BX2326-$BW2326+1))),"")</f>
        <v>0.0714285714285714</v>
      </c>
      <c r="S2326" s="0" t="n">
        <f aca="false">IF($L2326&lt;&gt;"",IF($L2326&gt;=2015.5,1,0),"")</f>
        <v>0</v>
      </c>
      <c r="T2326" s="0" t="n">
        <f aca="false">IF($L2326&lt;&gt;"",IF($L2326&gt;=2016,1,0),"")</f>
        <v>0</v>
      </c>
      <c r="U2326" s="0" t="n">
        <f aca="false">IF(ISNUMBER($BX2326),IF($BX2326&gt;=2016,1,0),"")</f>
        <v>1</v>
      </c>
      <c r="V2326" s="0" t="n">
        <f aca="false">IF(ISNUMBER($BW2326),IF($BW2326&gt;=2016,1,0),"")</f>
        <v>0</v>
      </c>
      <c r="W2326" s="0" t="str">
        <f aca="false">IF(AND(ISNUMBER($BW2326),ISNUMBER($BX2326)),IF($BW2326&gt;=2016,"post-only",IF($BX2326&lt;2016,"pre-only","mixed")),"")</f>
        <v>mixed</v>
      </c>
      <c r="X2326" s="0" t="n">
        <f aca="false">IF(AND(ISNUMBER($BW2326),ISNUMBER($BX2326)),MIN(1,MAX(0,($BX2326-2017+1)/($BX2326-$BW2326+1))),"")</f>
        <v>0</v>
      </c>
      <c r="Y2326" s="0" t="n">
        <f aca="false">IF(AND(ISNUMBER($BW2326),ISNUMBER($BX2326)),MIN(1,MAX(0,($BX2326-2018+1)/($BX2326-$BW2326+1))),"")</f>
        <v>0</v>
      </c>
      <c r="Z2326" s="0" t="n">
        <f aca="false">IF(AND(ISNUMBER($BW2326),ISNUMBER($BX2326)),MIN(1,MAX(0,($BX2326-2019+1)/($BX2326-$BW2326+1))),"")</f>
        <v>0</v>
      </c>
      <c r="AA2326" s="0" t="n">
        <f aca="false">IF(ISNUMBER($BX2326),IF($BX2326&gt;=2017,1,0),"")</f>
        <v>0</v>
      </c>
      <c r="AB2326" s="0" t="n">
        <f aca="false">IF(ISNUMBER($BX2326),IF($BX2326&gt;=2018,1,0),"")</f>
        <v>0</v>
      </c>
      <c r="AC2326" s="0" t="n">
        <f aca="false">IF(ISNUMBER($BX2326),IF($BX2326&gt;=2019,1,0),"")</f>
        <v>0</v>
      </c>
      <c r="AD2326" s="0" t="n">
        <f aca="false">IF($L2326&lt;&gt;"",IF($L2326&gt;2013,1,0),"")</f>
        <v>0</v>
      </c>
      <c r="AE2326" s="0" t="n">
        <f aca="false">IF($L2326&lt;&gt;"",1+IF($L2326&gt;2011,1,0)+IF($L2326&gt;2014,1,0),"")</f>
        <v>1</v>
      </c>
      <c r="AF2326" s="0" t="s">
        <v>87</v>
      </c>
      <c r="AG2326" s="0" t="s">
        <v>88</v>
      </c>
      <c r="AH2326" s="0" t="s">
        <v>89</v>
      </c>
      <c r="AI2326" s="0" t="s">
        <v>90</v>
      </c>
      <c r="AJ2326" s="0" t="s">
        <v>90</v>
      </c>
      <c r="AK2326" s="0" t="str">
        <f aca="false">IF(AND($CF2326&lt;&gt;"",IFERROR(INDEX(subsample_country_map!$B:$B,MATCH($CF2326,subsample_country_map!$A:$A,0)),"")&lt;&gt;""),INDEX(subsample_country_map!$B:$B,MATCH($CF2326,subsample_country_map!$A:$A,0)),INDEX(lookup!$AA:$AA,MATCH($A2326,lookup!$A:$A,0)))</f>
        <v>99_NCE</v>
      </c>
      <c r="AL2326" s="0" t="str">
        <f aca="false">IF(AND($CF2326&lt;&gt;"",IFERROR(INDEX(subsample_country_map!$C:$C,MATCH($CF2326,subsample_country_map!$A:$A,0)),"")&lt;&gt;""),INDEX(subsample_country_map!$C:$C,MATCH($CF2326,subsample_country_map!$A:$A,0)),INDEX(lookup!$AB:$AB,MATCH($A2326,lookup!$A:$A,0)))</f>
        <v>99_NCE</v>
      </c>
      <c r="AM2326" s="0" t="str">
        <f aca="false">IF(AND($CF2326&lt;&gt;"",IFERROR(INDEX(subsample_country_map!$D:$D,MATCH($CF2326,subsample_country_map!$A:$A,0)),"")&lt;&gt;""),INDEX(subsample_country_map!$D:$D,MATCH($CF2326,subsample_country_map!$A:$A,0)),INDEX(lookup!$AC:$AC,MATCH($A2326,lookup!$A:$A,0)))</f>
        <v>99_NCE</v>
      </c>
      <c r="AN2326" s="0" t="str">
        <f aca="false">IF(AND($CF2326&lt;&gt;"",IFERROR(INDEX(subsample_country_map!$E:$E,MATCH($CF2326,subsample_country_map!$A:$A,0)),"")&lt;&gt;""),INDEX(subsample_country_map!$E:$E,MATCH($CF2326,subsample_country_map!$A:$A,0)),INDEX(lookup!$AD:$AD,MATCH($A2326,lookup!$A:$A,0)))</f>
        <v>99_NCE</v>
      </c>
      <c r="AO2326" s="0" t="str">
        <f aca="false">INDEX(lookup!$Y:$Y,MATCH($A2326,lookup!$A:$A,0))</f>
        <v>0_published</v>
      </c>
      <c r="AP2326" s="0" t="str">
        <f aca="false">INDEX(lookup!$Z:$Z,MATCH($A2326,lookup!$A:$A,0))</f>
        <v>0_VHB low</v>
      </c>
      <c r="AQ2326" s="0" t="str">
        <f aca="false">INDEX(lookup!$W:$W,MATCH($A2326,lookup!$A:$A,0))</f>
        <v>3_mgmt</v>
      </c>
      <c r="AS2326" s="0" t="s">
        <v>91</v>
      </c>
      <c r="AT2326" s="0" t="s">
        <v>397</v>
      </c>
      <c r="AU2326" s="0" t="s">
        <v>93</v>
      </c>
      <c r="AV2326" s="0" t="s">
        <v>3380</v>
      </c>
      <c r="BA2326" s="0" t="n">
        <v>172</v>
      </c>
      <c r="BB2326" s="0" t="s">
        <v>96</v>
      </c>
      <c r="BC2326" s="0" t="s">
        <v>1697</v>
      </c>
      <c r="BD2326" s="0" t="s">
        <v>142</v>
      </c>
      <c r="BE2326" s="0" t="s">
        <v>7711</v>
      </c>
      <c r="BF2326" s="0" t="s">
        <v>7716</v>
      </c>
      <c r="BI2326" s="0" t="s">
        <v>189</v>
      </c>
      <c r="BJ2326" s="0" t="s">
        <v>7717</v>
      </c>
      <c r="BK2326" s="0" t="s">
        <v>7567</v>
      </c>
      <c r="BL2326" s="0" t="s">
        <v>7718</v>
      </c>
      <c r="BM2326" s="0" t="s">
        <v>5432</v>
      </c>
      <c r="BN2326" s="0" t="s">
        <v>7659</v>
      </c>
      <c r="BO2326" s="0" t="s">
        <v>769</v>
      </c>
      <c r="BP2326" s="0" t="s">
        <v>7656</v>
      </c>
      <c r="BQ2326" s="0" t="s">
        <v>2442</v>
      </c>
      <c r="BT2326" s="0" t="n">
        <v>0</v>
      </c>
      <c r="BU2326" s="0" t="s">
        <v>7660</v>
      </c>
      <c r="BW2326" s="0" t="n">
        <v>2003</v>
      </c>
      <c r="BX2326" s="0" t="n">
        <v>2016</v>
      </c>
      <c r="BY2326" s="0" t="s">
        <v>221</v>
      </c>
      <c r="BZ2326" s="0" t="n">
        <v>2009.5</v>
      </c>
      <c r="CA2326" s="0" t="n">
        <v>0.0714285714285714</v>
      </c>
      <c r="CB2326" s="0" t="n">
        <v>0</v>
      </c>
      <c r="CC2326" s="0" t="n">
        <v>1</v>
      </c>
      <c r="CE2326" s="0" t="n">
        <v>0</v>
      </c>
    </row>
    <row r="2327" customFormat="false" ht="15" hidden="false" customHeight="false" outlineLevel="0" collapsed="false">
      <c r="A2327" s="0" t="s">
        <v>7656</v>
      </c>
      <c r="B2327" s="0" t="n">
        <v>3632</v>
      </c>
      <c r="D2327" s="0" t="n">
        <v>172</v>
      </c>
      <c r="E2327" s="0" t="n">
        <f aca="false">IF(ISNUMBER($BA2327),$BA2327,IF(AND(ISNUMBER($D2327),ISNUMBER($BW2327),ISNUMBER($BX2327)),$D2327*($BX2327-$BW2327+1),""))</f>
        <v>172</v>
      </c>
      <c r="H2327" s="0" t="s">
        <v>118</v>
      </c>
      <c r="I2327" s="0" t="s">
        <v>746</v>
      </c>
      <c r="J2327" s="0" t="n">
        <f aca="false">IF($BW2327&lt;&gt;"",$BW2327,"")</f>
        <v>2003</v>
      </c>
      <c r="K2327" s="0" t="n">
        <f aca="false">IF($BX2327&lt;&gt;"",$BX2327,"")</f>
        <v>2016</v>
      </c>
      <c r="L2327" s="0" t="n">
        <f aca="false">IF(AND(ISNUMBER($BW2327),ISNUMBER($BX2327)),($BW2327+$BX2327)/2,"")</f>
        <v>2009.5</v>
      </c>
      <c r="M2327" s="0" t="n">
        <f aca="false">IF($L2327&lt;&gt;"",$L2327,"")</f>
        <v>2009.5</v>
      </c>
      <c r="N2327" s="0" t="n">
        <f aca="false">IF(AND(ISNUMBER($BW2327),ISNUMBER($BX2327)),MIN(1,MAX(0,($BX2327-2016+1)/($BX2327-$BW2327+1))),"")</f>
        <v>0.0714285714285714</v>
      </c>
      <c r="O2327" s="0" t="n">
        <f aca="false">IF(AND(ISNUMBER($BW2327),ISNUMBER($BX2327)),MIN(1,MAX(0,($BX2327-2017+1)/($BX2327-$BW2327+1))),"")</f>
        <v>0</v>
      </c>
      <c r="P2327" s="0" t="n">
        <f aca="false">IF(AND(ISNUMBER($BW2327),ISNUMBER($BX2327)),MIN(1,MAX(0,($BX2327-2018+1)/($BX2327-$BW2327+1))),"")</f>
        <v>0</v>
      </c>
      <c r="Q2327" s="0" t="n">
        <f aca="false">IF(AND(ISNUMBER($BW2327),ISNUMBER($BX2327)),MIN(1,MAX(0,($BX2327-2019+1)/($BX2327-$BW2327+1))),"")</f>
        <v>0</v>
      </c>
      <c r="R2327" s="0" t="n">
        <f aca="false">IF(AND(ISNUMBER($BW2327),ISNUMBER($BX2327)),MIN(1,MAX(0,($BX2327-2016+1)/($BX2327-$BW2327+1))),"")</f>
        <v>0.0714285714285714</v>
      </c>
      <c r="S2327" s="0" t="n">
        <f aca="false">IF($L2327&lt;&gt;"",IF($L2327&gt;=2015.5,1,0),"")</f>
        <v>0</v>
      </c>
      <c r="T2327" s="0" t="n">
        <f aca="false">IF($L2327&lt;&gt;"",IF($L2327&gt;=2016,1,0),"")</f>
        <v>0</v>
      </c>
      <c r="U2327" s="0" t="n">
        <f aca="false">IF(ISNUMBER($BX2327),IF($BX2327&gt;=2016,1,0),"")</f>
        <v>1</v>
      </c>
      <c r="V2327" s="0" t="n">
        <f aca="false">IF(ISNUMBER($BW2327),IF($BW2327&gt;=2016,1,0),"")</f>
        <v>0</v>
      </c>
      <c r="W2327" s="0" t="str">
        <f aca="false">IF(AND(ISNUMBER($BW2327),ISNUMBER($BX2327)),IF($BW2327&gt;=2016,"post-only",IF($BX2327&lt;2016,"pre-only","mixed")),"")</f>
        <v>mixed</v>
      </c>
      <c r="X2327" s="0" t="n">
        <f aca="false">IF(AND(ISNUMBER($BW2327),ISNUMBER($BX2327)),MIN(1,MAX(0,($BX2327-2017+1)/($BX2327-$BW2327+1))),"")</f>
        <v>0</v>
      </c>
      <c r="Y2327" s="0" t="n">
        <f aca="false">IF(AND(ISNUMBER($BW2327),ISNUMBER($BX2327)),MIN(1,MAX(0,($BX2327-2018+1)/($BX2327-$BW2327+1))),"")</f>
        <v>0</v>
      </c>
      <c r="Z2327" s="0" t="n">
        <f aca="false">IF(AND(ISNUMBER($BW2327),ISNUMBER($BX2327)),MIN(1,MAX(0,($BX2327-2019+1)/($BX2327-$BW2327+1))),"")</f>
        <v>0</v>
      </c>
      <c r="AA2327" s="0" t="n">
        <f aca="false">IF(ISNUMBER($BX2327),IF($BX2327&gt;=2017,1,0),"")</f>
        <v>0</v>
      </c>
      <c r="AB2327" s="0" t="n">
        <f aca="false">IF(ISNUMBER($BX2327),IF($BX2327&gt;=2018,1,0),"")</f>
        <v>0</v>
      </c>
      <c r="AC2327" s="0" t="n">
        <f aca="false">IF(ISNUMBER($BX2327),IF($BX2327&gt;=2019,1,0),"")</f>
        <v>0</v>
      </c>
      <c r="AD2327" s="0" t="n">
        <f aca="false">IF($L2327&lt;&gt;"",IF($L2327&gt;2013,1,0),"")</f>
        <v>0</v>
      </c>
      <c r="AE2327" s="0" t="n">
        <f aca="false">IF($L2327&lt;&gt;"",1+IF($L2327&gt;2011,1,0)+IF($L2327&gt;2014,1,0),"")</f>
        <v>1</v>
      </c>
      <c r="AF2327" s="0" t="s">
        <v>87</v>
      </c>
      <c r="AG2327" s="0" t="s">
        <v>88</v>
      </c>
      <c r="AH2327" s="0" t="s">
        <v>89</v>
      </c>
      <c r="AI2327" s="0" t="s">
        <v>90</v>
      </c>
      <c r="AJ2327" s="0" t="s">
        <v>90</v>
      </c>
      <c r="AK2327" s="0" t="str">
        <f aca="false">IF(AND($CF2327&lt;&gt;"",IFERROR(INDEX(subsample_country_map!$B:$B,MATCH($CF2327,subsample_country_map!$A:$A,0)),"")&lt;&gt;""),INDEX(subsample_country_map!$B:$B,MATCH($CF2327,subsample_country_map!$A:$A,0)),INDEX(lookup!$AA:$AA,MATCH($A2327,lookup!$A:$A,0)))</f>
        <v>99_NCE</v>
      </c>
      <c r="AL2327" s="0" t="str">
        <f aca="false">IF(AND($CF2327&lt;&gt;"",IFERROR(INDEX(subsample_country_map!$C:$C,MATCH($CF2327,subsample_country_map!$A:$A,0)),"")&lt;&gt;""),INDEX(subsample_country_map!$C:$C,MATCH($CF2327,subsample_country_map!$A:$A,0)),INDEX(lookup!$AB:$AB,MATCH($A2327,lookup!$A:$A,0)))</f>
        <v>99_NCE</v>
      </c>
      <c r="AM2327" s="0" t="str">
        <f aca="false">IF(AND($CF2327&lt;&gt;"",IFERROR(INDEX(subsample_country_map!$D:$D,MATCH($CF2327,subsample_country_map!$A:$A,0)),"")&lt;&gt;""),INDEX(subsample_country_map!$D:$D,MATCH($CF2327,subsample_country_map!$A:$A,0)),INDEX(lookup!$AC:$AC,MATCH($A2327,lookup!$A:$A,0)))</f>
        <v>99_NCE</v>
      </c>
      <c r="AN2327" s="0" t="str">
        <f aca="false">IF(AND($CF2327&lt;&gt;"",IFERROR(INDEX(subsample_country_map!$E:$E,MATCH($CF2327,subsample_country_map!$A:$A,0)),"")&lt;&gt;""),INDEX(subsample_country_map!$E:$E,MATCH($CF2327,subsample_country_map!$A:$A,0)),INDEX(lookup!$AD:$AD,MATCH($A2327,lookup!$A:$A,0)))</f>
        <v>99_NCE</v>
      </c>
      <c r="AO2327" s="0" t="str">
        <f aca="false">INDEX(lookup!$Y:$Y,MATCH($A2327,lookup!$A:$A,0))</f>
        <v>0_published</v>
      </c>
      <c r="AP2327" s="0" t="str">
        <f aca="false">INDEX(lookup!$Z:$Z,MATCH($A2327,lookup!$A:$A,0))</f>
        <v>0_VHB low</v>
      </c>
      <c r="AQ2327" s="0" t="str">
        <f aca="false">INDEX(lookup!$W:$W,MATCH($A2327,lookup!$A:$A,0))</f>
        <v>3_mgmt</v>
      </c>
      <c r="AS2327" s="0" t="s">
        <v>91</v>
      </c>
      <c r="AT2327" s="0" t="s">
        <v>397</v>
      </c>
      <c r="AU2327" s="0" t="s">
        <v>93</v>
      </c>
      <c r="AV2327" s="0" t="s">
        <v>3440</v>
      </c>
      <c r="BA2327" s="0" t="n">
        <v>172</v>
      </c>
      <c r="BB2327" s="0" t="s">
        <v>96</v>
      </c>
      <c r="BC2327" s="0" t="s">
        <v>1697</v>
      </c>
      <c r="BD2327" s="0" t="s">
        <v>142</v>
      </c>
      <c r="BE2327" s="0" t="s">
        <v>7711</v>
      </c>
      <c r="BF2327" s="0" t="s">
        <v>7716</v>
      </c>
      <c r="BI2327" s="0" t="s">
        <v>189</v>
      </c>
      <c r="BJ2327" s="0" t="s">
        <v>7719</v>
      </c>
      <c r="BK2327" s="0" t="s">
        <v>7567</v>
      </c>
      <c r="BL2327" s="0" t="s">
        <v>7720</v>
      </c>
      <c r="BM2327" s="0" t="s">
        <v>5432</v>
      </c>
      <c r="BN2327" s="0" t="s">
        <v>7659</v>
      </c>
      <c r="BO2327" s="0" t="s">
        <v>769</v>
      </c>
      <c r="BP2327" s="0" t="s">
        <v>7656</v>
      </c>
      <c r="BQ2327" s="0" t="s">
        <v>2442</v>
      </c>
      <c r="BT2327" s="0" t="n">
        <v>0</v>
      </c>
      <c r="BU2327" s="0" t="s">
        <v>7660</v>
      </c>
      <c r="BW2327" s="0" t="n">
        <v>2003</v>
      </c>
      <c r="BX2327" s="0" t="n">
        <v>2016</v>
      </c>
      <c r="BY2327" s="0" t="s">
        <v>221</v>
      </c>
      <c r="BZ2327" s="0" t="n">
        <v>2009.5</v>
      </c>
      <c r="CA2327" s="0" t="n">
        <v>0.0714285714285714</v>
      </c>
      <c r="CB2327" s="0" t="n">
        <v>0</v>
      </c>
      <c r="CC2327" s="0" t="n">
        <v>1</v>
      </c>
      <c r="CE2327" s="0" t="n">
        <v>0</v>
      </c>
    </row>
    <row r="2328" customFormat="false" ht="15" hidden="false" customHeight="false" outlineLevel="0" collapsed="false">
      <c r="A2328" s="0" t="s">
        <v>7656</v>
      </c>
      <c r="B2328" s="0" t="n">
        <v>3633</v>
      </c>
      <c r="C2328" s="0" t="n">
        <v>-0.201772776772061</v>
      </c>
      <c r="D2328" s="0" t="n">
        <v>261</v>
      </c>
      <c r="E2328" s="0" t="n">
        <f aca="false">IF(ISNUMBER($BA2328),$BA2328,IF(AND(ISNUMBER($D2328),ISNUMBER($BW2328),ISNUMBER($BX2328)),$D2328*($BX2328-$BW2328+1),""))</f>
        <v>261</v>
      </c>
      <c r="H2328" s="0" t="s">
        <v>118</v>
      </c>
      <c r="I2328" s="0" t="s">
        <v>746</v>
      </c>
      <c r="J2328" s="0" t="n">
        <f aca="false">IF($BW2328&lt;&gt;"",$BW2328,"")</f>
        <v>2003</v>
      </c>
      <c r="K2328" s="0" t="n">
        <f aca="false">IF($BX2328&lt;&gt;"",$BX2328,"")</f>
        <v>2016</v>
      </c>
      <c r="L2328" s="0" t="n">
        <f aca="false">IF(AND(ISNUMBER($BW2328),ISNUMBER($BX2328)),($BW2328+$BX2328)/2,"")</f>
        <v>2009.5</v>
      </c>
      <c r="M2328" s="0" t="n">
        <f aca="false">IF($L2328&lt;&gt;"",$L2328,"")</f>
        <v>2009.5</v>
      </c>
      <c r="N2328" s="0" t="n">
        <f aca="false">IF(AND(ISNUMBER($BW2328),ISNUMBER($BX2328)),MIN(1,MAX(0,($BX2328-2016+1)/($BX2328-$BW2328+1))),"")</f>
        <v>0.0714285714285714</v>
      </c>
      <c r="O2328" s="0" t="n">
        <f aca="false">IF(AND(ISNUMBER($BW2328),ISNUMBER($BX2328)),MIN(1,MAX(0,($BX2328-2017+1)/($BX2328-$BW2328+1))),"")</f>
        <v>0</v>
      </c>
      <c r="P2328" s="0" t="n">
        <f aca="false">IF(AND(ISNUMBER($BW2328),ISNUMBER($BX2328)),MIN(1,MAX(0,($BX2328-2018+1)/($BX2328-$BW2328+1))),"")</f>
        <v>0</v>
      </c>
      <c r="Q2328" s="0" t="n">
        <f aca="false">IF(AND(ISNUMBER($BW2328),ISNUMBER($BX2328)),MIN(1,MAX(0,($BX2328-2019+1)/($BX2328-$BW2328+1))),"")</f>
        <v>0</v>
      </c>
      <c r="R2328" s="0" t="n">
        <f aca="false">IF(AND(ISNUMBER($BW2328),ISNUMBER($BX2328)),MIN(1,MAX(0,($BX2328-2016+1)/($BX2328-$BW2328+1))),"")</f>
        <v>0.0714285714285714</v>
      </c>
      <c r="S2328" s="0" t="n">
        <f aca="false">IF($L2328&lt;&gt;"",IF($L2328&gt;=2015.5,1,0),"")</f>
        <v>0</v>
      </c>
      <c r="T2328" s="0" t="n">
        <f aca="false">IF($L2328&lt;&gt;"",IF($L2328&gt;=2016,1,0),"")</f>
        <v>0</v>
      </c>
      <c r="U2328" s="0" t="n">
        <f aca="false">IF(ISNUMBER($BX2328),IF($BX2328&gt;=2016,1,0),"")</f>
        <v>1</v>
      </c>
      <c r="V2328" s="0" t="n">
        <f aca="false">IF(ISNUMBER($BW2328),IF($BW2328&gt;=2016,1,0),"")</f>
        <v>0</v>
      </c>
      <c r="W2328" s="0" t="str">
        <f aca="false">IF(AND(ISNUMBER($BW2328),ISNUMBER($BX2328)),IF($BW2328&gt;=2016,"post-only",IF($BX2328&lt;2016,"pre-only","mixed")),"")</f>
        <v>mixed</v>
      </c>
      <c r="X2328" s="0" t="n">
        <f aca="false">IF(AND(ISNUMBER($BW2328),ISNUMBER($BX2328)),MIN(1,MAX(0,($BX2328-2017+1)/($BX2328-$BW2328+1))),"")</f>
        <v>0</v>
      </c>
      <c r="Y2328" s="0" t="n">
        <f aca="false">IF(AND(ISNUMBER($BW2328),ISNUMBER($BX2328)),MIN(1,MAX(0,($BX2328-2018+1)/($BX2328-$BW2328+1))),"")</f>
        <v>0</v>
      </c>
      <c r="Z2328" s="0" t="n">
        <f aca="false">IF(AND(ISNUMBER($BW2328),ISNUMBER($BX2328)),MIN(1,MAX(0,($BX2328-2019+1)/($BX2328-$BW2328+1))),"")</f>
        <v>0</v>
      </c>
      <c r="AA2328" s="0" t="n">
        <f aca="false">IF(ISNUMBER($BX2328),IF($BX2328&gt;=2017,1,0),"")</f>
        <v>0</v>
      </c>
      <c r="AB2328" s="0" t="n">
        <f aca="false">IF(ISNUMBER($BX2328),IF($BX2328&gt;=2018,1,0),"")</f>
        <v>0</v>
      </c>
      <c r="AC2328" s="0" t="n">
        <f aca="false">IF(ISNUMBER($BX2328),IF($BX2328&gt;=2019,1,0),"")</f>
        <v>0</v>
      </c>
      <c r="AD2328" s="0" t="n">
        <f aca="false">IF($L2328&lt;&gt;"",IF($L2328&gt;2013,1,0),"")</f>
        <v>0</v>
      </c>
      <c r="AE2328" s="0" t="n">
        <f aca="false">IF($L2328&lt;&gt;"",1+IF($L2328&gt;2011,1,0)+IF($L2328&gt;2014,1,0),"")</f>
        <v>1</v>
      </c>
      <c r="AF2328" s="0" t="s">
        <v>87</v>
      </c>
      <c r="AG2328" s="0" t="s">
        <v>88</v>
      </c>
      <c r="AH2328" s="0" t="s">
        <v>89</v>
      </c>
      <c r="AI2328" s="0" t="s">
        <v>90</v>
      </c>
      <c r="AJ2328" s="0" t="s">
        <v>90</v>
      </c>
      <c r="AK2328" s="0" t="str">
        <f aca="false">IF(AND($CF2328&lt;&gt;"",IFERROR(INDEX(subsample_country_map!$B:$B,MATCH($CF2328,subsample_country_map!$A:$A,0)),"")&lt;&gt;""),INDEX(subsample_country_map!$B:$B,MATCH($CF2328,subsample_country_map!$A:$A,0)),INDEX(lookup!$AA:$AA,MATCH($A2328,lookup!$A:$A,0)))</f>
        <v>99_NCE</v>
      </c>
      <c r="AL2328" s="0" t="str">
        <f aca="false">IF(AND($CF2328&lt;&gt;"",IFERROR(INDEX(subsample_country_map!$C:$C,MATCH($CF2328,subsample_country_map!$A:$A,0)),"")&lt;&gt;""),INDEX(subsample_country_map!$C:$C,MATCH($CF2328,subsample_country_map!$A:$A,0)),INDEX(lookup!$AB:$AB,MATCH($A2328,lookup!$A:$A,0)))</f>
        <v>99_NCE</v>
      </c>
      <c r="AM2328" s="0" t="str">
        <f aca="false">IF(AND($CF2328&lt;&gt;"",IFERROR(INDEX(subsample_country_map!$D:$D,MATCH($CF2328,subsample_country_map!$A:$A,0)),"")&lt;&gt;""),INDEX(subsample_country_map!$D:$D,MATCH($CF2328,subsample_country_map!$A:$A,0)),INDEX(lookup!$AC:$AC,MATCH($A2328,lookup!$A:$A,0)))</f>
        <v>99_NCE</v>
      </c>
      <c r="AN2328" s="0" t="str">
        <f aca="false">IF(AND($CF2328&lt;&gt;"",IFERROR(INDEX(subsample_country_map!$E:$E,MATCH($CF2328,subsample_country_map!$A:$A,0)),"")&lt;&gt;""),INDEX(subsample_country_map!$E:$E,MATCH($CF2328,subsample_country_map!$A:$A,0)),INDEX(lookup!$AD:$AD,MATCH($A2328,lookup!$A:$A,0)))</f>
        <v>99_NCE</v>
      </c>
      <c r="AO2328" s="0" t="str">
        <f aca="false">INDEX(lookup!$Y:$Y,MATCH($A2328,lookup!$A:$A,0))</f>
        <v>0_published</v>
      </c>
      <c r="AP2328" s="0" t="str">
        <f aca="false">INDEX(lookup!$Z:$Z,MATCH($A2328,lookup!$A:$A,0))</f>
        <v>0_VHB low</v>
      </c>
      <c r="AQ2328" s="0" t="str">
        <f aca="false">INDEX(lookup!$W:$W,MATCH($A2328,lookup!$A:$A,0))</f>
        <v>3_mgmt</v>
      </c>
      <c r="AS2328" s="0" t="s">
        <v>91</v>
      </c>
      <c r="AT2328" s="0" t="s">
        <v>397</v>
      </c>
      <c r="AU2328" s="0" t="s">
        <v>93</v>
      </c>
      <c r="AV2328" s="0" t="s">
        <v>1681</v>
      </c>
      <c r="BA2328" s="0" t="n">
        <v>261</v>
      </c>
      <c r="BB2328" s="0" t="s">
        <v>96</v>
      </c>
      <c r="BC2328" s="0" t="s">
        <v>1697</v>
      </c>
      <c r="BD2328" s="0" t="s">
        <v>142</v>
      </c>
      <c r="BE2328" s="0" t="s">
        <v>7711</v>
      </c>
      <c r="BF2328" s="0" t="s">
        <v>7712</v>
      </c>
      <c r="BI2328" s="0" t="s">
        <v>189</v>
      </c>
      <c r="BJ2328" s="0" t="s">
        <v>7721</v>
      </c>
      <c r="BK2328" s="0" t="s">
        <v>7567</v>
      </c>
      <c r="BL2328" s="0" t="s">
        <v>7722</v>
      </c>
      <c r="BM2328" s="0" t="s">
        <v>5435</v>
      </c>
      <c r="BN2328" s="0" t="s">
        <v>7659</v>
      </c>
      <c r="BO2328" s="0" t="s">
        <v>769</v>
      </c>
      <c r="BP2328" s="0" t="s">
        <v>7656</v>
      </c>
      <c r="BQ2328" s="0" t="s">
        <v>755</v>
      </c>
      <c r="BT2328" s="0" t="n">
        <v>0</v>
      </c>
      <c r="BU2328" s="0" t="s">
        <v>7660</v>
      </c>
      <c r="BW2328" s="0" t="n">
        <v>2003</v>
      </c>
      <c r="BX2328" s="0" t="n">
        <v>2016</v>
      </c>
      <c r="BY2328" s="0" t="s">
        <v>221</v>
      </c>
      <c r="BZ2328" s="0" t="n">
        <v>2009.5</v>
      </c>
      <c r="CA2328" s="0" t="n">
        <v>0.0714285714285714</v>
      </c>
      <c r="CB2328" s="0" t="n">
        <v>0</v>
      </c>
      <c r="CC2328" s="0" t="n">
        <v>1</v>
      </c>
      <c r="CD2328" s="0" t="n">
        <v>-0.204579880896047</v>
      </c>
      <c r="CE2328" s="0" t="n">
        <v>1</v>
      </c>
    </row>
    <row r="2329" customFormat="false" ht="15" hidden="false" customHeight="false" outlineLevel="0" collapsed="false">
      <c r="A2329" s="0" t="s">
        <v>7656</v>
      </c>
      <c r="B2329" s="0" t="n">
        <v>3634</v>
      </c>
      <c r="C2329" s="0" t="n">
        <v>-0.201772776772061</v>
      </c>
      <c r="D2329" s="0" t="n">
        <v>261</v>
      </c>
      <c r="E2329" s="0" t="n">
        <f aca="false">IF(ISNUMBER($BA2329),$BA2329,IF(AND(ISNUMBER($D2329),ISNUMBER($BW2329),ISNUMBER($BX2329)),$D2329*($BX2329-$BW2329+1),""))</f>
        <v>261</v>
      </c>
      <c r="H2329" s="0" t="s">
        <v>118</v>
      </c>
      <c r="I2329" s="0" t="s">
        <v>746</v>
      </c>
      <c r="J2329" s="0" t="n">
        <f aca="false">IF($BW2329&lt;&gt;"",$BW2329,"")</f>
        <v>2003</v>
      </c>
      <c r="K2329" s="0" t="n">
        <f aca="false">IF($BX2329&lt;&gt;"",$BX2329,"")</f>
        <v>2016</v>
      </c>
      <c r="L2329" s="0" t="n">
        <f aca="false">IF(AND(ISNUMBER($BW2329),ISNUMBER($BX2329)),($BW2329+$BX2329)/2,"")</f>
        <v>2009.5</v>
      </c>
      <c r="M2329" s="0" t="n">
        <f aca="false">IF($L2329&lt;&gt;"",$L2329,"")</f>
        <v>2009.5</v>
      </c>
      <c r="N2329" s="0" t="n">
        <f aca="false">IF(AND(ISNUMBER($BW2329),ISNUMBER($BX2329)),MIN(1,MAX(0,($BX2329-2016+1)/($BX2329-$BW2329+1))),"")</f>
        <v>0.0714285714285714</v>
      </c>
      <c r="O2329" s="0" t="n">
        <f aca="false">IF(AND(ISNUMBER($BW2329),ISNUMBER($BX2329)),MIN(1,MAX(0,($BX2329-2017+1)/($BX2329-$BW2329+1))),"")</f>
        <v>0</v>
      </c>
      <c r="P2329" s="0" t="n">
        <f aca="false">IF(AND(ISNUMBER($BW2329),ISNUMBER($BX2329)),MIN(1,MAX(0,($BX2329-2018+1)/($BX2329-$BW2329+1))),"")</f>
        <v>0</v>
      </c>
      <c r="Q2329" s="0" t="n">
        <f aca="false">IF(AND(ISNUMBER($BW2329),ISNUMBER($BX2329)),MIN(1,MAX(0,($BX2329-2019+1)/($BX2329-$BW2329+1))),"")</f>
        <v>0</v>
      </c>
      <c r="R2329" s="0" t="n">
        <f aca="false">IF(AND(ISNUMBER($BW2329),ISNUMBER($BX2329)),MIN(1,MAX(0,($BX2329-2016+1)/($BX2329-$BW2329+1))),"")</f>
        <v>0.0714285714285714</v>
      </c>
      <c r="S2329" s="0" t="n">
        <f aca="false">IF($L2329&lt;&gt;"",IF($L2329&gt;=2015.5,1,0),"")</f>
        <v>0</v>
      </c>
      <c r="T2329" s="0" t="n">
        <f aca="false">IF($L2329&lt;&gt;"",IF($L2329&gt;=2016,1,0),"")</f>
        <v>0</v>
      </c>
      <c r="U2329" s="0" t="n">
        <f aca="false">IF(ISNUMBER($BX2329),IF($BX2329&gt;=2016,1,0),"")</f>
        <v>1</v>
      </c>
      <c r="V2329" s="0" t="n">
        <f aca="false">IF(ISNUMBER($BW2329),IF($BW2329&gt;=2016,1,0),"")</f>
        <v>0</v>
      </c>
      <c r="W2329" s="0" t="str">
        <f aca="false">IF(AND(ISNUMBER($BW2329),ISNUMBER($BX2329)),IF($BW2329&gt;=2016,"post-only",IF($BX2329&lt;2016,"pre-only","mixed")),"")</f>
        <v>mixed</v>
      </c>
      <c r="X2329" s="0" t="n">
        <f aca="false">IF(AND(ISNUMBER($BW2329),ISNUMBER($BX2329)),MIN(1,MAX(0,($BX2329-2017+1)/($BX2329-$BW2329+1))),"")</f>
        <v>0</v>
      </c>
      <c r="Y2329" s="0" t="n">
        <f aca="false">IF(AND(ISNUMBER($BW2329),ISNUMBER($BX2329)),MIN(1,MAX(0,($BX2329-2018+1)/($BX2329-$BW2329+1))),"")</f>
        <v>0</v>
      </c>
      <c r="Z2329" s="0" t="n">
        <f aca="false">IF(AND(ISNUMBER($BW2329),ISNUMBER($BX2329)),MIN(1,MAX(0,($BX2329-2019+1)/($BX2329-$BW2329+1))),"")</f>
        <v>0</v>
      </c>
      <c r="AA2329" s="0" t="n">
        <f aca="false">IF(ISNUMBER($BX2329),IF($BX2329&gt;=2017,1,0),"")</f>
        <v>0</v>
      </c>
      <c r="AB2329" s="0" t="n">
        <f aca="false">IF(ISNUMBER($BX2329),IF($BX2329&gt;=2018,1,0),"")</f>
        <v>0</v>
      </c>
      <c r="AC2329" s="0" t="n">
        <f aca="false">IF(ISNUMBER($BX2329),IF($BX2329&gt;=2019,1,0),"")</f>
        <v>0</v>
      </c>
      <c r="AD2329" s="0" t="n">
        <f aca="false">IF($L2329&lt;&gt;"",IF($L2329&gt;2013,1,0),"")</f>
        <v>0</v>
      </c>
      <c r="AE2329" s="0" t="n">
        <f aca="false">IF($L2329&lt;&gt;"",1+IF($L2329&gt;2011,1,0)+IF($L2329&gt;2014,1,0),"")</f>
        <v>1</v>
      </c>
      <c r="AF2329" s="0" t="s">
        <v>87</v>
      </c>
      <c r="AG2329" s="0" t="s">
        <v>88</v>
      </c>
      <c r="AH2329" s="0" t="s">
        <v>89</v>
      </c>
      <c r="AI2329" s="0" t="s">
        <v>90</v>
      </c>
      <c r="AJ2329" s="0" t="s">
        <v>90</v>
      </c>
      <c r="AK2329" s="0" t="str">
        <f aca="false">IF(AND($CF2329&lt;&gt;"",IFERROR(INDEX(subsample_country_map!$B:$B,MATCH($CF2329,subsample_country_map!$A:$A,0)),"")&lt;&gt;""),INDEX(subsample_country_map!$B:$B,MATCH($CF2329,subsample_country_map!$A:$A,0)),INDEX(lookup!$AA:$AA,MATCH($A2329,lookup!$A:$A,0)))</f>
        <v>99_NCE</v>
      </c>
      <c r="AL2329" s="0" t="str">
        <f aca="false">IF(AND($CF2329&lt;&gt;"",IFERROR(INDEX(subsample_country_map!$C:$C,MATCH($CF2329,subsample_country_map!$A:$A,0)),"")&lt;&gt;""),INDEX(subsample_country_map!$C:$C,MATCH($CF2329,subsample_country_map!$A:$A,0)),INDEX(lookup!$AB:$AB,MATCH($A2329,lookup!$A:$A,0)))</f>
        <v>99_NCE</v>
      </c>
      <c r="AM2329" s="0" t="str">
        <f aca="false">IF(AND($CF2329&lt;&gt;"",IFERROR(INDEX(subsample_country_map!$D:$D,MATCH($CF2329,subsample_country_map!$A:$A,0)),"")&lt;&gt;""),INDEX(subsample_country_map!$D:$D,MATCH($CF2329,subsample_country_map!$A:$A,0)),INDEX(lookup!$AC:$AC,MATCH($A2329,lookup!$A:$A,0)))</f>
        <v>99_NCE</v>
      </c>
      <c r="AN2329" s="0" t="str">
        <f aca="false">IF(AND($CF2329&lt;&gt;"",IFERROR(INDEX(subsample_country_map!$E:$E,MATCH($CF2329,subsample_country_map!$A:$A,0)),"")&lt;&gt;""),INDEX(subsample_country_map!$E:$E,MATCH($CF2329,subsample_country_map!$A:$A,0)),INDEX(lookup!$AD:$AD,MATCH($A2329,lookup!$A:$A,0)))</f>
        <v>99_NCE</v>
      </c>
      <c r="AO2329" s="0" t="str">
        <f aca="false">INDEX(lookup!$Y:$Y,MATCH($A2329,lookup!$A:$A,0))</f>
        <v>0_published</v>
      </c>
      <c r="AP2329" s="0" t="str">
        <f aca="false">INDEX(lookup!$Z:$Z,MATCH($A2329,lookup!$A:$A,0))</f>
        <v>0_VHB low</v>
      </c>
      <c r="AQ2329" s="0" t="str">
        <f aca="false">INDEX(lookup!$W:$W,MATCH($A2329,lookup!$A:$A,0))</f>
        <v>3_mgmt</v>
      </c>
      <c r="AS2329" s="0" t="s">
        <v>91</v>
      </c>
      <c r="AT2329" s="0" t="s">
        <v>397</v>
      </c>
      <c r="AU2329" s="0" t="s">
        <v>93</v>
      </c>
      <c r="AV2329" s="0" t="s">
        <v>2318</v>
      </c>
      <c r="BA2329" s="0" t="n">
        <v>261</v>
      </c>
      <c r="BB2329" s="0" t="s">
        <v>96</v>
      </c>
      <c r="BC2329" s="0" t="s">
        <v>1697</v>
      </c>
      <c r="BD2329" s="0" t="s">
        <v>142</v>
      </c>
      <c r="BE2329" s="0" t="s">
        <v>7711</v>
      </c>
      <c r="BF2329" s="0" t="s">
        <v>7712</v>
      </c>
      <c r="BI2329" s="0" t="s">
        <v>189</v>
      </c>
      <c r="BJ2329" s="0" t="s">
        <v>7723</v>
      </c>
      <c r="BK2329" s="0" t="s">
        <v>7567</v>
      </c>
      <c r="BL2329" s="0" t="s">
        <v>7724</v>
      </c>
      <c r="BM2329" s="0" t="s">
        <v>5435</v>
      </c>
      <c r="BN2329" s="0" t="s">
        <v>7659</v>
      </c>
      <c r="BO2329" s="0" t="s">
        <v>769</v>
      </c>
      <c r="BP2329" s="0" t="s">
        <v>7656</v>
      </c>
      <c r="BQ2329" s="0" t="s">
        <v>755</v>
      </c>
      <c r="BT2329" s="0" t="n">
        <v>0</v>
      </c>
      <c r="BU2329" s="0" t="s">
        <v>7660</v>
      </c>
      <c r="BW2329" s="0" t="n">
        <v>2003</v>
      </c>
      <c r="BX2329" s="0" t="n">
        <v>2016</v>
      </c>
      <c r="BY2329" s="0" t="s">
        <v>221</v>
      </c>
      <c r="BZ2329" s="0" t="n">
        <v>2009.5</v>
      </c>
      <c r="CA2329" s="0" t="n">
        <v>0.0714285714285714</v>
      </c>
      <c r="CB2329" s="0" t="n">
        <v>0</v>
      </c>
      <c r="CC2329" s="0" t="n">
        <v>1</v>
      </c>
      <c r="CD2329" s="0" t="n">
        <v>-0.204579880896047</v>
      </c>
      <c r="CE2329" s="0" t="n">
        <v>1</v>
      </c>
    </row>
    <row r="2330" customFormat="false" ht="15" hidden="false" customHeight="false" outlineLevel="0" collapsed="false">
      <c r="A2330" s="0" t="s">
        <v>7656</v>
      </c>
      <c r="B2330" s="0" t="n">
        <v>3635</v>
      </c>
      <c r="D2330" s="0" t="n">
        <v>172</v>
      </c>
      <c r="E2330" s="0" t="n">
        <f aca="false">IF(ISNUMBER($BA2330),$BA2330,IF(AND(ISNUMBER($D2330),ISNUMBER($BW2330),ISNUMBER($BX2330)),$D2330*($BX2330-$BW2330+1),""))</f>
        <v>172</v>
      </c>
      <c r="H2330" s="0" t="s">
        <v>118</v>
      </c>
      <c r="I2330" s="0" t="s">
        <v>746</v>
      </c>
      <c r="J2330" s="0" t="n">
        <f aca="false">IF($BW2330&lt;&gt;"",$BW2330,"")</f>
        <v>2003</v>
      </c>
      <c r="K2330" s="0" t="n">
        <f aca="false">IF($BX2330&lt;&gt;"",$BX2330,"")</f>
        <v>2016</v>
      </c>
      <c r="L2330" s="0" t="n">
        <f aca="false">IF(AND(ISNUMBER($BW2330),ISNUMBER($BX2330)),($BW2330+$BX2330)/2,"")</f>
        <v>2009.5</v>
      </c>
      <c r="M2330" s="0" t="n">
        <f aca="false">IF($L2330&lt;&gt;"",$L2330,"")</f>
        <v>2009.5</v>
      </c>
      <c r="N2330" s="0" t="n">
        <f aca="false">IF(AND(ISNUMBER($BW2330),ISNUMBER($BX2330)),MIN(1,MAX(0,($BX2330-2016+1)/($BX2330-$BW2330+1))),"")</f>
        <v>0.0714285714285714</v>
      </c>
      <c r="O2330" s="0" t="n">
        <f aca="false">IF(AND(ISNUMBER($BW2330),ISNUMBER($BX2330)),MIN(1,MAX(0,($BX2330-2017+1)/($BX2330-$BW2330+1))),"")</f>
        <v>0</v>
      </c>
      <c r="P2330" s="0" t="n">
        <f aca="false">IF(AND(ISNUMBER($BW2330),ISNUMBER($BX2330)),MIN(1,MAX(0,($BX2330-2018+1)/($BX2330-$BW2330+1))),"")</f>
        <v>0</v>
      </c>
      <c r="Q2330" s="0" t="n">
        <f aca="false">IF(AND(ISNUMBER($BW2330),ISNUMBER($BX2330)),MIN(1,MAX(0,($BX2330-2019+1)/($BX2330-$BW2330+1))),"")</f>
        <v>0</v>
      </c>
      <c r="R2330" s="0" t="n">
        <f aca="false">IF(AND(ISNUMBER($BW2330),ISNUMBER($BX2330)),MIN(1,MAX(0,($BX2330-2016+1)/($BX2330-$BW2330+1))),"")</f>
        <v>0.0714285714285714</v>
      </c>
      <c r="S2330" s="0" t="n">
        <f aca="false">IF($L2330&lt;&gt;"",IF($L2330&gt;=2015.5,1,0),"")</f>
        <v>0</v>
      </c>
      <c r="T2330" s="0" t="n">
        <f aca="false">IF($L2330&lt;&gt;"",IF($L2330&gt;=2016,1,0),"")</f>
        <v>0</v>
      </c>
      <c r="U2330" s="0" t="n">
        <f aca="false">IF(ISNUMBER($BX2330),IF($BX2330&gt;=2016,1,0),"")</f>
        <v>1</v>
      </c>
      <c r="V2330" s="0" t="n">
        <f aca="false">IF(ISNUMBER($BW2330),IF($BW2330&gt;=2016,1,0),"")</f>
        <v>0</v>
      </c>
      <c r="W2330" s="0" t="str">
        <f aca="false">IF(AND(ISNUMBER($BW2330),ISNUMBER($BX2330)),IF($BW2330&gt;=2016,"post-only",IF($BX2330&lt;2016,"pre-only","mixed")),"")</f>
        <v>mixed</v>
      </c>
      <c r="X2330" s="0" t="n">
        <f aca="false">IF(AND(ISNUMBER($BW2330),ISNUMBER($BX2330)),MIN(1,MAX(0,($BX2330-2017+1)/($BX2330-$BW2330+1))),"")</f>
        <v>0</v>
      </c>
      <c r="Y2330" s="0" t="n">
        <f aca="false">IF(AND(ISNUMBER($BW2330),ISNUMBER($BX2330)),MIN(1,MAX(0,($BX2330-2018+1)/($BX2330-$BW2330+1))),"")</f>
        <v>0</v>
      </c>
      <c r="Z2330" s="0" t="n">
        <f aca="false">IF(AND(ISNUMBER($BW2330),ISNUMBER($BX2330)),MIN(1,MAX(0,($BX2330-2019+1)/($BX2330-$BW2330+1))),"")</f>
        <v>0</v>
      </c>
      <c r="AA2330" s="0" t="n">
        <f aca="false">IF(ISNUMBER($BX2330),IF($BX2330&gt;=2017,1,0),"")</f>
        <v>0</v>
      </c>
      <c r="AB2330" s="0" t="n">
        <f aca="false">IF(ISNUMBER($BX2330),IF($BX2330&gt;=2018,1,0),"")</f>
        <v>0</v>
      </c>
      <c r="AC2330" s="0" t="n">
        <f aca="false">IF(ISNUMBER($BX2330),IF($BX2330&gt;=2019,1,0),"")</f>
        <v>0</v>
      </c>
      <c r="AD2330" s="0" t="n">
        <f aca="false">IF($L2330&lt;&gt;"",IF($L2330&gt;2013,1,0),"")</f>
        <v>0</v>
      </c>
      <c r="AE2330" s="0" t="n">
        <f aca="false">IF($L2330&lt;&gt;"",1+IF($L2330&gt;2011,1,0)+IF($L2330&gt;2014,1,0),"")</f>
        <v>1</v>
      </c>
      <c r="AF2330" s="0" t="s">
        <v>87</v>
      </c>
      <c r="AG2330" s="0" t="s">
        <v>88</v>
      </c>
      <c r="AH2330" s="0" t="s">
        <v>89</v>
      </c>
      <c r="AI2330" s="0" t="s">
        <v>90</v>
      </c>
      <c r="AJ2330" s="0" t="s">
        <v>90</v>
      </c>
      <c r="AK2330" s="0" t="str">
        <f aca="false">IF(AND($CF2330&lt;&gt;"",IFERROR(INDEX(subsample_country_map!$B:$B,MATCH($CF2330,subsample_country_map!$A:$A,0)),"")&lt;&gt;""),INDEX(subsample_country_map!$B:$B,MATCH($CF2330,subsample_country_map!$A:$A,0)),INDEX(lookup!$AA:$AA,MATCH($A2330,lookup!$A:$A,0)))</f>
        <v>99_NCE</v>
      </c>
      <c r="AL2330" s="0" t="str">
        <f aca="false">IF(AND($CF2330&lt;&gt;"",IFERROR(INDEX(subsample_country_map!$C:$C,MATCH($CF2330,subsample_country_map!$A:$A,0)),"")&lt;&gt;""),INDEX(subsample_country_map!$C:$C,MATCH($CF2330,subsample_country_map!$A:$A,0)),INDEX(lookup!$AB:$AB,MATCH($A2330,lookup!$A:$A,0)))</f>
        <v>99_NCE</v>
      </c>
      <c r="AM2330" s="0" t="str">
        <f aca="false">IF(AND($CF2330&lt;&gt;"",IFERROR(INDEX(subsample_country_map!$D:$D,MATCH($CF2330,subsample_country_map!$A:$A,0)),"")&lt;&gt;""),INDEX(subsample_country_map!$D:$D,MATCH($CF2330,subsample_country_map!$A:$A,0)),INDEX(lookup!$AC:$AC,MATCH($A2330,lookup!$A:$A,0)))</f>
        <v>99_NCE</v>
      </c>
      <c r="AN2330" s="0" t="str">
        <f aca="false">IF(AND($CF2330&lt;&gt;"",IFERROR(INDEX(subsample_country_map!$E:$E,MATCH($CF2330,subsample_country_map!$A:$A,0)),"")&lt;&gt;""),INDEX(subsample_country_map!$E:$E,MATCH($CF2330,subsample_country_map!$A:$A,0)),INDEX(lookup!$AD:$AD,MATCH($A2330,lookup!$A:$A,0)))</f>
        <v>99_NCE</v>
      </c>
      <c r="AO2330" s="0" t="str">
        <f aca="false">INDEX(lookup!$Y:$Y,MATCH($A2330,lookup!$A:$A,0))</f>
        <v>0_published</v>
      </c>
      <c r="AP2330" s="0" t="str">
        <f aca="false">INDEX(lookup!$Z:$Z,MATCH($A2330,lookup!$A:$A,0))</f>
        <v>0_VHB low</v>
      </c>
      <c r="AQ2330" s="0" t="str">
        <f aca="false">INDEX(lookup!$W:$W,MATCH($A2330,lookup!$A:$A,0))</f>
        <v>3_mgmt</v>
      </c>
      <c r="AS2330" s="0" t="s">
        <v>91</v>
      </c>
      <c r="AT2330" s="0" t="s">
        <v>397</v>
      </c>
      <c r="AU2330" s="0" t="s">
        <v>93</v>
      </c>
      <c r="AV2330" s="0" t="s">
        <v>406</v>
      </c>
      <c r="BA2330" s="0" t="n">
        <v>172</v>
      </c>
      <c r="BB2330" s="0" t="s">
        <v>96</v>
      </c>
      <c r="BC2330" s="0" t="s">
        <v>1697</v>
      </c>
      <c r="BD2330" s="0" t="s">
        <v>142</v>
      </c>
      <c r="BE2330" s="0" t="s">
        <v>7711</v>
      </c>
      <c r="BF2330" s="0" t="s">
        <v>7716</v>
      </c>
      <c r="BI2330" s="0" t="s">
        <v>189</v>
      </c>
      <c r="BJ2330" s="0" t="s">
        <v>7725</v>
      </c>
      <c r="BK2330" s="0" t="s">
        <v>7567</v>
      </c>
      <c r="BL2330" s="0" t="s">
        <v>7726</v>
      </c>
      <c r="BM2330" s="0" t="s">
        <v>5435</v>
      </c>
      <c r="BN2330" s="0" t="s">
        <v>7659</v>
      </c>
      <c r="BO2330" s="0" t="s">
        <v>769</v>
      </c>
      <c r="BP2330" s="0" t="s">
        <v>7656</v>
      </c>
      <c r="BQ2330" s="0" t="s">
        <v>2442</v>
      </c>
      <c r="BT2330" s="0" t="n">
        <v>0</v>
      </c>
      <c r="BU2330" s="0" t="s">
        <v>7660</v>
      </c>
      <c r="BW2330" s="0" t="n">
        <v>2003</v>
      </c>
      <c r="BX2330" s="0" t="n">
        <v>2016</v>
      </c>
      <c r="BY2330" s="0" t="s">
        <v>221</v>
      </c>
      <c r="BZ2330" s="0" t="n">
        <v>2009.5</v>
      </c>
      <c r="CA2330" s="0" t="n">
        <v>0.0714285714285714</v>
      </c>
      <c r="CB2330" s="0" t="n">
        <v>0</v>
      </c>
      <c r="CC2330" s="0" t="n">
        <v>1</v>
      </c>
      <c r="CE2330" s="0" t="n">
        <v>0</v>
      </c>
    </row>
    <row r="2331" customFormat="false" ht="15" hidden="false" customHeight="false" outlineLevel="0" collapsed="false">
      <c r="A2331" s="0" t="s">
        <v>7656</v>
      </c>
      <c r="B2331" s="0" t="n">
        <v>3636</v>
      </c>
      <c r="D2331" s="0" t="n">
        <v>172</v>
      </c>
      <c r="E2331" s="0" t="n">
        <f aca="false">IF(ISNUMBER($BA2331),$BA2331,IF(AND(ISNUMBER($D2331),ISNUMBER($BW2331),ISNUMBER($BX2331)),$D2331*($BX2331-$BW2331+1),""))</f>
        <v>172</v>
      </c>
      <c r="H2331" s="0" t="s">
        <v>118</v>
      </c>
      <c r="I2331" s="0" t="s">
        <v>746</v>
      </c>
      <c r="J2331" s="0" t="n">
        <f aca="false">IF($BW2331&lt;&gt;"",$BW2331,"")</f>
        <v>2003</v>
      </c>
      <c r="K2331" s="0" t="n">
        <f aca="false">IF($BX2331&lt;&gt;"",$BX2331,"")</f>
        <v>2016</v>
      </c>
      <c r="L2331" s="0" t="n">
        <f aca="false">IF(AND(ISNUMBER($BW2331),ISNUMBER($BX2331)),($BW2331+$BX2331)/2,"")</f>
        <v>2009.5</v>
      </c>
      <c r="M2331" s="0" t="n">
        <f aca="false">IF($L2331&lt;&gt;"",$L2331,"")</f>
        <v>2009.5</v>
      </c>
      <c r="N2331" s="0" t="n">
        <f aca="false">IF(AND(ISNUMBER($BW2331),ISNUMBER($BX2331)),MIN(1,MAX(0,($BX2331-2016+1)/($BX2331-$BW2331+1))),"")</f>
        <v>0.0714285714285714</v>
      </c>
      <c r="O2331" s="0" t="n">
        <f aca="false">IF(AND(ISNUMBER($BW2331),ISNUMBER($BX2331)),MIN(1,MAX(0,($BX2331-2017+1)/($BX2331-$BW2331+1))),"")</f>
        <v>0</v>
      </c>
      <c r="P2331" s="0" t="n">
        <f aca="false">IF(AND(ISNUMBER($BW2331),ISNUMBER($BX2331)),MIN(1,MAX(0,($BX2331-2018+1)/($BX2331-$BW2331+1))),"")</f>
        <v>0</v>
      </c>
      <c r="Q2331" s="0" t="n">
        <f aca="false">IF(AND(ISNUMBER($BW2331),ISNUMBER($BX2331)),MIN(1,MAX(0,($BX2331-2019+1)/($BX2331-$BW2331+1))),"")</f>
        <v>0</v>
      </c>
      <c r="R2331" s="0" t="n">
        <f aca="false">IF(AND(ISNUMBER($BW2331),ISNUMBER($BX2331)),MIN(1,MAX(0,($BX2331-2016+1)/($BX2331-$BW2331+1))),"")</f>
        <v>0.0714285714285714</v>
      </c>
      <c r="S2331" s="0" t="n">
        <f aca="false">IF($L2331&lt;&gt;"",IF($L2331&gt;=2015.5,1,0),"")</f>
        <v>0</v>
      </c>
      <c r="T2331" s="0" t="n">
        <f aca="false">IF($L2331&lt;&gt;"",IF($L2331&gt;=2016,1,0),"")</f>
        <v>0</v>
      </c>
      <c r="U2331" s="0" t="n">
        <f aca="false">IF(ISNUMBER($BX2331),IF($BX2331&gt;=2016,1,0),"")</f>
        <v>1</v>
      </c>
      <c r="V2331" s="0" t="n">
        <f aca="false">IF(ISNUMBER($BW2331),IF($BW2331&gt;=2016,1,0),"")</f>
        <v>0</v>
      </c>
      <c r="W2331" s="0" t="str">
        <f aca="false">IF(AND(ISNUMBER($BW2331),ISNUMBER($BX2331)),IF($BW2331&gt;=2016,"post-only",IF($BX2331&lt;2016,"pre-only","mixed")),"")</f>
        <v>mixed</v>
      </c>
      <c r="X2331" s="0" t="n">
        <f aca="false">IF(AND(ISNUMBER($BW2331),ISNUMBER($BX2331)),MIN(1,MAX(0,($BX2331-2017+1)/($BX2331-$BW2331+1))),"")</f>
        <v>0</v>
      </c>
      <c r="Y2331" s="0" t="n">
        <f aca="false">IF(AND(ISNUMBER($BW2331),ISNUMBER($BX2331)),MIN(1,MAX(0,($BX2331-2018+1)/($BX2331-$BW2331+1))),"")</f>
        <v>0</v>
      </c>
      <c r="Z2331" s="0" t="n">
        <f aca="false">IF(AND(ISNUMBER($BW2331),ISNUMBER($BX2331)),MIN(1,MAX(0,($BX2331-2019+1)/($BX2331-$BW2331+1))),"")</f>
        <v>0</v>
      </c>
      <c r="AA2331" s="0" t="n">
        <f aca="false">IF(ISNUMBER($BX2331),IF($BX2331&gt;=2017,1,0),"")</f>
        <v>0</v>
      </c>
      <c r="AB2331" s="0" t="n">
        <f aca="false">IF(ISNUMBER($BX2331),IF($BX2331&gt;=2018,1,0),"")</f>
        <v>0</v>
      </c>
      <c r="AC2331" s="0" t="n">
        <f aca="false">IF(ISNUMBER($BX2331),IF($BX2331&gt;=2019,1,0),"")</f>
        <v>0</v>
      </c>
      <c r="AD2331" s="0" t="n">
        <f aca="false">IF($L2331&lt;&gt;"",IF($L2331&gt;2013,1,0),"")</f>
        <v>0</v>
      </c>
      <c r="AE2331" s="0" t="n">
        <f aca="false">IF($L2331&lt;&gt;"",1+IF($L2331&gt;2011,1,0)+IF($L2331&gt;2014,1,0),"")</f>
        <v>1</v>
      </c>
      <c r="AF2331" s="0" t="s">
        <v>87</v>
      </c>
      <c r="AG2331" s="0" t="s">
        <v>88</v>
      </c>
      <c r="AH2331" s="0" t="s">
        <v>89</v>
      </c>
      <c r="AI2331" s="0" t="s">
        <v>90</v>
      </c>
      <c r="AJ2331" s="0" t="s">
        <v>90</v>
      </c>
      <c r="AK2331" s="0" t="str">
        <f aca="false">IF(AND($CF2331&lt;&gt;"",IFERROR(INDEX(subsample_country_map!$B:$B,MATCH($CF2331,subsample_country_map!$A:$A,0)),"")&lt;&gt;""),INDEX(subsample_country_map!$B:$B,MATCH($CF2331,subsample_country_map!$A:$A,0)),INDEX(lookup!$AA:$AA,MATCH($A2331,lookup!$A:$A,0)))</f>
        <v>99_NCE</v>
      </c>
      <c r="AL2331" s="0" t="str">
        <f aca="false">IF(AND($CF2331&lt;&gt;"",IFERROR(INDEX(subsample_country_map!$C:$C,MATCH($CF2331,subsample_country_map!$A:$A,0)),"")&lt;&gt;""),INDEX(subsample_country_map!$C:$C,MATCH($CF2331,subsample_country_map!$A:$A,0)),INDEX(lookup!$AB:$AB,MATCH($A2331,lookup!$A:$A,0)))</f>
        <v>99_NCE</v>
      </c>
      <c r="AM2331" s="0" t="str">
        <f aca="false">IF(AND($CF2331&lt;&gt;"",IFERROR(INDEX(subsample_country_map!$D:$D,MATCH($CF2331,subsample_country_map!$A:$A,0)),"")&lt;&gt;""),INDEX(subsample_country_map!$D:$D,MATCH($CF2331,subsample_country_map!$A:$A,0)),INDEX(lookup!$AC:$AC,MATCH($A2331,lookup!$A:$A,0)))</f>
        <v>99_NCE</v>
      </c>
      <c r="AN2331" s="0" t="str">
        <f aca="false">IF(AND($CF2331&lt;&gt;"",IFERROR(INDEX(subsample_country_map!$E:$E,MATCH($CF2331,subsample_country_map!$A:$A,0)),"")&lt;&gt;""),INDEX(subsample_country_map!$E:$E,MATCH($CF2331,subsample_country_map!$A:$A,0)),INDEX(lookup!$AD:$AD,MATCH($A2331,lookup!$A:$A,0)))</f>
        <v>99_NCE</v>
      </c>
      <c r="AO2331" s="0" t="str">
        <f aca="false">INDEX(lookup!$Y:$Y,MATCH($A2331,lookup!$A:$A,0))</f>
        <v>0_published</v>
      </c>
      <c r="AP2331" s="0" t="str">
        <f aca="false">INDEX(lookup!$Z:$Z,MATCH($A2331,lookup!$A:$A,0))</f>
        <v>0_VHB low</v>
      </c>
      <c r="AQ2331" s="0" t="str">
        <f aca="false">INDEX(lookup!$W:$W,MATCH($A2331,lookup!$A:$A,0))</f>
        <v>3_mgmt</v>
      </c>
      <c r="AS2331" s="0" t="s">
        <v>91</v>
      </c>
      <c r="AT2331" s="0" t="s">
        <v>397</v>
      </c>
      <c r="AU2331" s="0" t="s">
        <v>93</v>
      </c>
      <c r="AV2331" s="0" t="s">
        <v>3380</v>
      </c>
      <c r="BA2331" s="0" t="n">
        <v>172</v>
      </c>
      <c r="BB2331" s="0" t="s">
        <v>96</v>
      </c>
      <c r="BC2331" s="0" t="s">
        <v>1697</v>
      </c>
      <c r="BD2331" s="0" t="s">
        <v>142</v>
      </c>
      <c r="BE2331" s="0" t="s">
        <v>7711</v>
      </c>
      <c r="BF2331" s="0" t="s">
        <v>7716</v>
      </c>
      <c r="BI2331" s="0" t="s">
        <v>189</v>
      </c>
      <c r="BJ2331" s="0" t="s">
        <v>7727</v>
      </c>
      <c r="BK2331" s="0" t="s">
        <v>7567</v>
      </c>
      <c r="BL2331" s="0" t="s">
        <v>7728</v>
      </c>
      <c r="BM2331" s="0" t="s">
        <v>5435</v>
      </c>
      <c r="BN2331" s="0" t="s">
        <v>7659</v>
      </c>
      <c r="BO2331" s="0" t="s">
        <v>769</v>
      </c>
      <c r="BP2331" s="0" t="s">
        <v>7656</v>
      </c>
      <c r="BQ2331" s="0" t="s">
        <v>2442</v>
      </c>
      <c r="BT2331" s="0" t="n">
        <v>0</v>
      </c>
      <c r="BU2331" s="0" t="s">
        <v>7660</v>
      </c>
      <c r="BW2331" s="0" t="n">
        <v>2003</v>
      </c>
      <c r="BX2331" s="0" t="n">
        <v>2016</v>
      </c>
      <c r="BY2331" s="0" t="s">
        <v>221</v>
      </c>
      <c r="BZ2331" s="0" t="n">
        <v>2009.5</v>
      </c>
      <c r="CA2331" s="0" t="n">
        <v>0.0714285714285714</v>
      </c>
      <c r="CB2331" s="0" t="n">
        <v>0</v>
      </c>
      <c r="CC2331" s="0" t="n">
        <v>1</v>
      </c>
      <c r="CE2331" s="0" t="n">
        <v>0</v>
      </c>
    </row>
    <row r="2332" customFormat="false" ht="15" hidden="false" customHeight="false" outlineLevel="0" collapsed="false">
      <c r="A2332" s="0" t="s">
        <v>7729</v>
      </c>
      <c r="B2332" s="0" t="n">
        <v>3637</v>
      </c>
      <c r="C2332" s="0" t="n">
        <v>-0.038269030637031</v>
      </c>
      <c r="D2332" s="0" t="n">
        <v>3372</v>
      </c>
      <c r="E2332" s="0" t="n">
        <f aca="false">IF(ISNUMBER($BA2332),$BA2332,IF(AND(ISNUMBER($D2332),ISNUMBER($BW2332),ISNUMBER($BX2332)),$D2332*($BX2332-$BW2332+1),""))</f>
        <v>3372</v>
      </c>
      <c r="H2332" s="0" t="s">
        <v>118</v>
      </c>
      <c r="I2332" s="0" t="s">
        <v>119</v>
      </c>
      <c r="J2332" s="0" t="n">
        <f aca="false">IF($BW2332&lt;&gt;"",$BW2332,"")</f>
        <v>2014</v>
      </c>
      <c r="K2332" s="0" t="n">
        <f aca="false">IF($BX2332&lt;&gt;"",$BX2332,"")</f>
        <v>2018</v>
      </c>
      <c r="L2332" s="0" t="n">
        <f aca="false">IF(AND(ISNUMBER($BW2332),ISNUMBER($BX2332)),($BW2332+$BX2332)/2,"")</f>
        <v>2016</v>
      </c>
      <c r="M2332" s="0" t="n">
        <f aca="false">IF($L2332&lt;&gt;"",$L2332,"")</f>
        <v>2016</v>
      </c>
      <c r="N2332" s="0" t="n">
        <f aca="false">IF(AND(ISNUMBER($BW2332),ISNUMBER($BX2332)),MIN(1,MAX(0,($BX2332-2016+1)/($BX2332-$BW2332+1))),"")</f>
        <v>0.6</v>
      </c>
      <c r="O2332" s="0" t="n">
        <f aca="false">IF(AND(ISNUMBER($BW2332),ISNUMBER($BX2332)),MIN(1,MAX(0,($BX2332-2017+1)/($BX2332-$BW2332+1))),"")</f>
        <v>0.4</v>
      </c>
      <c r="P2332" s="0" t="n">
        <f aca="false">IF(AND(ISNUMBER($BW2332),ISNUMBER($BX2332)),MIN(1,MAX(0,($BX2332-2018+1)/($BX2332-$BW2332+1))),"")</f>
        <v>0.2</v>
      </c>
      <c r="Q2332" s="0" t="n">
        <f aca="false">IF(AND(ISNUMBER($BW2332),ISNUMBER($BX2332)),MIN(1,MAX(0,($BX2332-2019+1)/($BX2332-$BW2332+1))),"")</f>
        <v>0</v>
      </c>
      <c r="R2332" s="0" t="n">
        <f aca="false">IF(AND(ISNUMBER($BW2332),ISNUMBER($BX2332)),MIN(1,MAX(0,($BX2332-2016+1)/($BX2332-$BW2332+1))),"")</f>
        <v>0.6</v>
      </c>
      <c r="S2332" s="0" t="n">
        <f aca="false">IF($L2332&lt;&gt;"",IF($L2332&gt;=2015.5,1,0),"")</f>
        <v>1</v>
      </c>
      <c r="T2332" s="0" t="n">
        <f aca="false">IF($L2332&lt;&gt;"",IF($L2332&gt;=2016,1,0),"")</f>
        <v>1</v>
      </c>
      <c r="U2332" s="0" t="n">
        <f aca="false">IF(ISNUMBER($BX2332),IF($BX2332&gt;=2016,1,0),"")</f>
        <v>1</v>
      </c>
      <c r="V2332" s="0" t="n">
        <f aca="false">IF(ISNUMBER($BW2332),IF($BW2332&gt;=2016,1,0),"")</f>
        <v>0</v>
      </c>
      <c r="W2332" s="0" t="str">
        <f aca="false">IF(AND(ISNUMBER($BW2332),ISNUMBER($BX2332)),IF($BW2332&gt;=2016,"post-only",IF($BX2332&lt;2016,"pre-only","mixed")),"")</f>
        <v>mixed</v>
      </c>
      <c r="X2332" s="0" t="n">
        <f aca="false">IF(AND(ISNUMBER($BW2332),ISNUMBER($BX2332)),MIN(1,MAX(0,($BX2332-2017+1)/($BX2332-$BW2332+1))),"")</f>
        <v>0.4</v>
      </c>
      <c r="Y2332" s="0" t="n">
        <f aca="false">IF(AND(ISNUMBER($BW2332),ISNUMBER($BX2332)),MIN(1,MAX(0,($BX2332-2018+1)/($BX2332-$BW2332+1))),"")</f>
        <v>0.2</v>
      </c>
      <c r="Z2332" s="0" t="n">
        <f aca="false">IF(AND(ISNUMBER($BW2332),ISNUMBER($BX2332)),MIN(1,MAX(0,($BX2332-2019+1)/($BX2332-$BW2332+1))),"")</f>
        <v>0</v>
      </c>
      <c r="AA2332" s="0" t="n">
        <f aca="false">IF(ISNUMBER($BX2332),IF($BX2332&gt;=2017,1,0),"")</f>
        <v>1</v>
      </c>
      <c r="AB2332" s="0" t="n">
        <f aca="false">IF(ISNUMBER($BX2332),IF($BX2332&gt;=2018,1,0),"")</f>
        <v>1</v>
      </c>
      <c r="AC2332" s="0" t="n">
        <f aca="false">IF(ISNUMBER($BX2332),IF($BX2332&gt;=2019,1,0),"")</f>
        <v>0</v>
      </c>
      <c r="AD2332" s="0" t="n">
        <f aca="false">IF($L2332&lt;&gt;"",IF($L2332&gt;2013,1,0),"")</f>
        <v>1</v>
      </c>
      <c r="AE2332" s="0" t="n">
        <f aca="false">IF($L2332&lt;&gt;"",1+IF($L2332&gt;2011,1,0)+IF($L2332&gt;2014,1,0),"")</f>
        <v>3</v>
      </c>
      <c r="AF2332" s="0" t="s">
        <v>87</v>
      </c>
      <c r="AG2332" s="0" t="s">
        <v>88</v>
      </c>
      <c r="AH2332" s="0" t="s">
        <v>89</v>
      </c>
      <c r="AI2332" s="0" t="s">
        <v>497</v>
      </c>
      <c r="AJ2332" s="0" t="s">
        <v>497</v>
      </c>
      <c r="AK2332" s="0" t="str">
        <f aca="false">IF(AND($CF2332&lt;&gt;"",IFERROR(INDEX(subsample_country_map!$B:$B,MATCH($CF2332,subsample_country_map!$A:$A,0)),"")&lt;&gt;""),INDEX(subsample_country_map!$B:$B,MATCH($CF2332,subsample_country_map!$A:$A,0)),INDEX(lookup!$AA:$AA,MATCH($A2332,lookup!$A:$A,0)))</f>
        <v>3_AsiaPac</v>
      </c>
      <c r="AL2332" s="0" t="str">
        <f aca="false">IF(AND($CF2332&lt;&gt;"",IFERROR(INDEX(subsample_country_map!$C:$C,MATCH($CF2332,subsample_country_map!$A:$A,0)),"")&lt;&gt;""),INDEX(subsample_country_map!$C:$C,MATCH($CF2332,subsample_country_map!$A:$A,0)),INDEX(lookup!$AB:$AB,MATCH($A2332,lookup!$A:$A,0)))</f>
        <v>2_developing</v>
      </c>
      <c r="AM2332" s="0" t="str">
        <f aca="false">IF(AND($CF2332&lt;&gt;"",IFERROR(INDEX(subsample_country_map!$D:$D,MATCH($CF2332,subsample_country_map!$A:$A,0)),"")&lt;&gt;""),INDEX(subsample_country_map!$D:$D,MATCH($CF2332,subsample_country_map!$A:$A,0)),INDEX(lookup!$AC:$AC,MATCH($A2332,lookup!$A:$A,0)))</f>
        <v>2_non_western</v>
      </c>
      <c r="AN2332" s="0" t="str">
        <f aca="false">IF(AND($CF2332&lt;&gt;"",IFERROR(INDEX(subsample_country_map!$E:$E,MATCH($CF2332,subsample_country_map!$A:$A,0)),"")&lt;&gt;""),INDEX(subsample_country_map!$E:$E,MATCH($CF2332,subsample_country_map!$A:$A,0)),INDEX(lookup!$AD:$AD,MATCH($A2332,lookup!$A:$A,0)))</f>
        <v>2_civil law</v>
      </c>
      <c r="AO2332" s="0" t="str">
        <f aca="false">INDEX(lookup!$Y:$Y,MATCH($A2332,lookup!$A:$A,0))</f>
        <v>0_published</v>
      </c>
      <c r="AP2332" s="0" t="str">
        <f aca="false">INDEX(lookup!$Z:$Z,MATCH($A2332,lookup!$A:$A,0))</f>
        <v>0_VHB low</v>
      </c>
      <c r="AQ2332" s="0" t="str">
        <f aca="false">INDEX(lookup!$W:$W,MATCH($A2332,lookup!$A:$A,0))</f>
        <v>3_mgmt</v>
      </c>
      <c r="AS2332" s="0" t="s">
        <v>91</v>
      </c>
      <c r="AT2332" s="0" t="s">
        <v>397</v>
      </c>
      <c r="AU2332" s="0" t="s">
        <v>93</v>
      </c>
      <c r="AV2332" s="0" t="s">
        <v>3530</v>
      </c>
      <c r="AX2332" s="0" t="s">
        <v>4387</v>
      </c>
      <c r="BA2332" s="0" t="n">
        <v>3372</v>
      </c>
      <c r="BB2332" s="0" t="s">
        <v>96</v>
      </c>
      <c r="BC2332" s="0" t="s">
        <v>122</v>
      </c>
      <c r="BD2332" s="0" t="s">
        <v>142</v>
      </c>
      <c r="BE2332" s="0" t="s">
        <v>98</v>
      </c>
      <c r="BI2332" s="0" t="s">
        <v>143</v>
      </c>
      <c r="BJ2332" s="0" t="s">
        <v>2859</v>
      </c>
      <c r="BK2332" s="0" t="s">
        <v>209</v>
      </c>
      <c r="BL2332" s="0" t="s">
        <v>7730</v>
      </c>
      <c r="BM2332" s="0" t="s">
        <v>7731</v>
      </c>
      <c r="BN2332" s="0" t="s">
        <v>7732</v>
      </c>
      <c r="BO2332" s="0" t="s">
        <v>769</v>
      </c>
      <c r="BP2332" s="0" t="s">
        <v>7729</v>
      </c>
      <c r="BQ2332" s="0" t="s">
        <v>2105</v>
      </c>
      <c r="BT2332" s="0" t="n">
        <v>0</v>
      </c>
      <c r="BU2332" s="0" t="s">
        <v>7733</v>
      </c>
      <c r="BW2332" s="0" t="n">
        <v>2014</v>
      </c>
      <c r="BX2332" s="0" t="n">
        <v>2018</v>
      </c>
      <c r="BY2332" s="0" t="s">
        <v>2985</v>
      </c>
      <c r="BZ2332" s="0" t="n">
        <v>2016</v>
      </c>
      <c r="CA2332" s="0" t="n">
        <v>0.6</v>
      </c>
      <c r="CB2332" s="0" t="n">
        <v>1</v>
      </c>
      <c r="CC2332" s="0" t="n">
        <v>1</v>
      </c>
      <c r="CD2332" s="0" t="n">
        <v>-0.0382877289739631</v>
      </c>
      <c r="CE2332" s="0" t="n">
        <v>1</v>
      </c>
    </row>
    <row r="2333" customFormat="false" ht="15" hidden="false" customHeight="false" outlineLevel="0" collapsed="false">
      <c r="A2333" s="0" t="s">
        <v>7734</v>
      </c>
      <c r="B2333" s="0" t="n">
        <v>3638</v>
      </c>
      <c r="C2333" s="0" t="n">
        <v>-0.276</v>
      </c>
      <c r="D2333" s="0" t="n">
        <v>3143</v>
      </c>
      <c r="E2333" s="0" t="n">
        <f aca="false">IF(ISNUMBER($BA2333),$BA2333,IF(AND(ISNUMBER($D2333),ISNUMBER($BW2333),ISNUMBER($BX2333)),$D2333*($BX2333-$BW2333+1),""))</f>
        <v>34573</v>
      </c>
      <c r="H2333" s="0" t="s">
        <v>85</v>
      </c>
      <c r="I2333" s="0" t="s">
        <v>86</v>
      </c>
      <c r="J2333" s="0" t="n">
        <f aca="false">IF($BW2333&lt;&gt;"",$BW2333,"")</f>
        <v>2012</v>
      </c>
      <c r="K2333" s="0" t="n">
        <f aca="false">IF($BX2333&lt;&gt;"",$BX2333,"")</f>
        <v>2022</v>
      </c>
      <c r="L2333" s="0" t="n">
        <f aca="false">IF(AND(ISNUMBER($BW2333),ISNUMBER($BX2333)),($BW2333+$BX2333)/2,"")</f>
        <v>2017</v>
      </c>
      <c r="M2333" s="0" t="n">
        <f aca="false">IF($L2333&lt;&gt;"",$L2333,"")</f>
        <v>2017</v>
      </c>
      <c r="N2333" s="0" t="n">
        <f aca="false">IF(AND(ISNUMBER($BW2333),ISNUMBER($BX2333)),MIN(1,MAX(0,($BX2333-2016+1)/($BX2333-$BW2333+1))),"")</f>
        <v>0.636363636363636</v>
      </c>
      <c r="O2333" s="0" t="n">
        <f aca="false">IF(AND(ISNUMBER($BW2333),ISNUMBER($BX2333)),MIN(1,MAX(0,($BX2333-2017+1)/($BX2333-$BW2333+1))),"")</f>
        <v>0.545454545454545</v>
      </c>
      <c r="P2333" s="0" t="n">
        <f aca="false">IF(AND(ISNUMBER($BW2333),ISNUMBER($BX2333)),MIN(1,MAX(0,($BX2333-2018+1)/($BX2333-$BW2333+1))),"")</f>
        <v>0.454545454545455</v>
      </c>
      <c r="Q2333" s="0" t="n">
        <f aca="false">IF(AND(ISNUMBER($BW2333),ISNUMBER($BX2333)),MIN(1,MAX(0,($BX2333-2019+1)/($BX2333-$BW2333+1))),"")</f>
        <v>0.363636363636364</v>
      </c>
      <c r="R2333" s="0" t="n">
        <f aca="false">IF(AND(ISNUMBER($BW2333),ISNUMBER($BX2333)),MIN(1,MAX(0,($BX2333-2016+1)/($BX2333-$BW2333+1))),"")</f>
        <v>0.636363636363636</v>
      </c>
      <c r="S2333" s="0" t="n">
        <f aca="false">IF($L2333&lt;&gt;"",IF($L2333&gt;=2015.5,1,0),"")</f>
        <v>1</v>
      </c>
      <c r="T2333" s="0" t="n">
        <f aca="false">IF($L2333&lt;&gt;"",IF($L2333&gt;=2016,1,0),"")</f>
        <v>1</v>
      </c>
      <c r="U2333" s="0" t="n">
        <f aca="false">IF(ISNUMBER($BX2333),IF($BX2333&gt;=2016,1,0),"")</f>
        <v>1</v>
      </c>
      <c r="V2333" s="0" t="n">
        <f aca="false">IF(ISNUMBER($BW2333),IF($BW2333&gt;=2016,1,0),"")</f>
        <v>0</v>
      </c>
      <c r="W2333" s="0" t="str">
        <f aca="false">IF(AND(ISNUMBER($BW2333),ISNUMBER($BX2333)),IF($BW2333&gt;=2016,"post-only",IF($BX2333&lt;2016,"pre-only","mixed")),"")</f>
        <v>mixed</v>
      </c>
      <c r="X2333" s="0" t="n">
        <f aca="false">IF(AND(ISNUMBER($BW2333),ISNUMBER($BX2333)),MIN(1,MAX(0,($BX2333-2017+1)/($BX2333-$BW2333+1))),"")</f>
        <v>0.545454545454545</v>
      </c>
      <c r="Y2333" s="0" t="n">
        <f aca="false">IF(AND(ISNUMBER($BW2333),ISNUMBER($BX2333)),MIN(1,MAX(0,($BX2333-2018+1)/($BX2333-$BW2333+1))),"")</f>
        <v>0.454545454545455</v>
      </c>
      <c r="Z2333" s="0" t="n">
        <f aca="false">IF(AND(ISNUMBER($BW2333),ISNUMBER($BX2333)),MIN(1,MAX(0,($BX2333-2019+1)/($BX2333-$BW2333+1))),"")</f>
        <v>0.363636363636364</v>
      </c>
      <c r="AA2333" s="0" t="n">
        <f aca="false">IF(ISNUMBER($BX2333),IF($BX2333&gt;=2017,1,0),"")</f>
        <v>1</v>
      </c>
      <c r="AB2333" s="0" t="n">
        <f aca="false">IF(ISNUMBER($BX2333),IF($BX2333&gt;=2018,1,0),"")</f>
        <v>1</v>
      </c>
      <c r="AC2333" s="0" t="n">
        <f aca="false">IF(ISNUMBER($BX2333),IF($BX2333&gt;=2019,1,0),"")</f>
        <v>1</v>
      </c>
      <c r="AD2333" s="0" t="n">
        <f aca="false">IF($L2333&lt;&gt;"",IF($L2333&gt;2013,1,0),"")</f>
        <v>1</v>
      </c>
      <c r="AE2333" s="0" t="n">
        <f aca="false">IF($L2333&lt;&gt;"",1+IF($L2333&gt;2011,1,0)+IF($L2333&gt;2014,1,0),"")</f>
        <v>3</v>
      </c>
      <c r="AF2333" s="0" t="s">
        <v>747</v>
      </c>
      <c r="AG2333" s="0" t="s">
        <v>88</v>
      </c>
      <c r="AH2333" s="0" t="s">
        <v>89</v>
      </c>
      <c r="AI2333" s="0" t="s">
        <v>334</v>
      </c>
      <c r="AJ2333" s="0" t="s">
        <v>497</v>
      </c>
      <c r="AK2333" s="0" t="str">
        <f aca="false">IF(AND($CF2333&lt;&gt;"",IFERROR(INDEX(subsample_country_map!$B:$B,MATCH($CF2333,subsample_country_map!$A:$A,0)),"")&lt;&gt;""),INDEX(subsample_country_map!$B:$B,MATCH($CF2333,subsample_country_map!$A:$A,0)),INDEX(lookup!$AA:$AA,MATCH($A2333,lookup!$A:$A,0)))</f>
        <v>3_AsiaPac</v>
      </c>
      <c r="AL2333" s="0" t="str">
        <f aca="false">IF(AND($CF2333&lt;&gt;"",IFERROR(INDEX(subsample_country_map!$C:$C,MATCH($CF2333,subsample_country_map!$A:$A,0)),"")&lt;&gt;""),INDEX(subsample_country_map!$C:$C,MATCH($CF2333,subsample_country_map!$A:$A,0)),INDEX(lookup!$AB:$AB,MATCH($A2333,lookup!$A:$A,0)))</f>
        <v>2_developing</v>
      </c>
      <c r="AM2333" s="0" t="str">
        <f aca="false">IF(AND($CF2333&lt;&gt;"",IFERROR(INDEX(subsample_country_map!$D:$D,MATCH($CF2333,subsample_country_map!$A:$A,0)),"")&lt;&gt;""),INDEX(subsample_country_map!$D:$D,MATCH($CF2333,subsample_country_map!$A:$A,0)),INDEX(lookup!$AC:$AC,MATCH($A2333,lookup!$A:$A,0)))</f>
        <v>2_non_western</v>
      </c>
      <c r="AN2333" s="0" t="str">
        <f aca="false">IF(AND($CF2333&lt;&gt;"",IFERROR(INDEX(subsample_country_map!$E:$E,MATCH($CF2333,subsample_country_map!$A:$A,0)),"")&lt;&gt;""),INDEX(subsample_country_map!$E:$E,MATCH($CF2333,subsample_country_map!$A:$A,0)),INDEX(lookup!$AD:$AD,MATCH($A2333,lookup!$A:$A,0)))</f>
        <v>2_civil law</v>
      </c>
      <c r="AO2333" s="0" t="str">
        <f aca="false">INDEX(lookup!$Y:$Y,MATCH($A2333,lookup!$A:$A,0))</f>
        <v>0_published</v>
      </c>
      <c r="AP2333" s="0" t="str">
        <f aca="false">INDEX(lookup!$Z:$Z,MATCH($A2333,lookup!$A:$A,0))</f>
        <v>1_VHB high</v>
      </c>
      <c r="AQ2333" s="0" t="str">
        <f aca="false">INDEX(lookup!$W:$W,MATCH($A2333,lookup!$A:$A,0))</f>
        <v>1_fin/acc/econ</v>
      </c>
      <c r="AS2333" s="0" t="s">
        <v>91</v>
      </c>
      <c r="AT2333" s="0" t="s">
        <v>111</v>
      </c>
      <c r="AU2333" s="0" t="s">
        <v>93</v>
      </c>
      <c r="AZ2333" s="0" t="s">
        <v>7735</v>
      </c>
      <c r="BA2333" s="0" t="s">
        <v>95</v>
      </c>
      <c r="BB2333" s="0" t="s">
        <v>96</v>
      </c>
      <c r="BC2333" s="0" t="s">
        <v>97</v>
      </c>
      <c r="BD2333" s="0" t="s">
        <v>97</v>
      </c>
      <c r="BE2333" s="0" t="s">
        <v>98</v>
      </c>
      <c r="BI2333" s="0" t="s">
        <v>336</v>
      </c>
      <c r="BJ2333" s="0" t="s">
        <v>7736</v>
      </c>
      <c r="BK2333" s="0" t="s">
        <v>875</v>
      </c>
      <c r="BL2333" s="0" t="s">
        <v>7737</v>
      </c>
      <c r="BM2333" s="0" t="s">
        <v>7738</v>
      </c>
      <c r="BN2333" s="0" t="s">
        <v>7739</v>
      </c>
      <c r="BO2333" s="0" t="s">
        <v>105</v>
      </c>
      <c r="BP2333" s="0" t="s">
        <v>7734</v>
      </c>
      <c r="BQ2333" s="0" t="s">
        <v>85</v>
      </c>
      <c r="BT2333" s="0" t="n">
        <v>0</v>
      </c>
      <c r="BU2333" s="0" t="s">
        <v>7740</v>
      </c>
      <c r="BW2333" s="0" t="n">
        <v>2012</v>
      </c>
      <c r="BX2333" s="0" t="n">
        <v>2022</v>
      </c>
      <c r="BY2333" s="0" t="s">
        <v>2985</v>
      </c>
      <c r="BZ2333" s="0" t="n">
        <v>2017</v>
      </c>
      <c r="CA2333" s="0" t="n">
        <v>0.636363636363636</v>
      </c>
      <c r="CB2333" s="0" t="n">
        <v>1</v>
      </c>
      <c r="CC2333" s="0" t="n">
        <v>1</v>
      </c>
      <c r="CD2333" s="0" t="n">
        <v>-0.283347035759509</v>
      </c>
      <c r="CE2333" s="0" t="n">
        <v>1</v>
      </c>
    </row>
    <row r="2334" customFormat="false" ht="15" hidden="false" customHeight="false" outlineLevel="0" collapsed="false">
      <c r="A2334" s="0" t="s">
        <v>7734</v>
      </c>
      <c r="B2334" s="0" t="n">
        <v>3639</v>
      </c>
      <c r="C2334" s="0" t="n">
        <v>-0.049011082414973</v>
      </c>
      <c r="D2334" s="0" t="n">
        <v>3143</v>
      </c>
      <c r="E2334" s="0" t="n">
        <f aca="false">IF(ISNUMBER($BA2334),$BA2334,IF(AND(ISNUMBER($D2334),ISNUMBER($BW2334),ISNUMBER($BX2334)),$D2334*($BX2334-$BW2334+1),""))</f>
        <v>3143</v>
      </c>
      <c r="H2334" s="0" t="s">
        <v>118</v>
      </c>
      <c r="I2334" s="0" t="s">
        <v>344</v>
      </c>
      <c r="J2334" s="0" t="n">
        <f aca="false">IF($BW2334&lt;&gt;"",$BW2334,"")</f>
        <v>2012</v>
      </c>
      <c r="K2334" s="0" t="n">
        <f aca="false">IF($BX2334&lt;&gt;"",$BX2334,"")</f>
        <v>2022</v>
      </c>
      <c r="L2334" s="0" t="n">
        <f aca="false">IF(AND(ISNUMBER($BW2334),ISNUMBER($BX2334)),($BW2334+$BX2334)/2,"")</f>
        <v>2017</v>
      </c>
      <c r="M2334" s="0" t="n">
        <f aca="false">IF($L2334&lt;&gt;"",$L2334,"")</f>
        <v>2017</v>
      </c>
      <c r="N2334" s="0" t="n">
        <f aca="false">IF(AND(ISNUMBER($BW2334),ISNUMBER($BX2334)),MIN(1,MAX(0,($BX2334-2016+1)/($BX2334-$BW2334+1))),"")</f>
        <v>0.636363636363636</v>
      </c>
      <c r="O2334" s="0" t="n">
        <f aca="false">IF(AND(ISNUMBER($BW2334),ISNUMBER($BX2334)),MIN(1,MAX(0,($BX2334-2017+1)/($BX2334-$BW2334+1))),"")</f>
        <v>0.545454545454545</v>
      </c>
      <c r="P2334" s="0" t="n">
        <f aca="false">IF(AND(ISNUMBER($BW2334),ISNUMBER($BX2334)),MIN(1,MAX(0,($BX2334-2018+1)/($BX2334-$BW2334+1))),"")</f>
        <v>0.454545454545455</v>
      </c>
      <c r="Q2334" s="0" t="n">
        <f aca="false">IF(AND(ISNUMBER($BW2334),ISNUMBER($BX2334)),MIN(1,MAX(0,($BX2334-2019+1)/($BX2334-$BW2334+1))),"")</f>
        <v>0.363636363636364</v>
      </c>
      <c r="R2334" s="0" t="n">
        <f aca="false">IF(AND(ISNUMBER($BW2334),ISNUMBER($BX2334)),MIN(1,MAX(0,($BX2334-2016+1)/($BX2334-$BW2334+1))),"")</f>
        <v>0.636363636363636</v>
      </c>
      <c r="S2334" s="0" t="n">
        <f aca="false">IF($L2334&lt;&gt;"",IF($L2334&gt;=2015.5,1,0),"")</f>
        <v>1</v>
      </c>
      <c r="T2334" s="0" t="n">
        <f aca="false">IF($L2334&lt;&gt;"",IF($L2334&gt;=2016,1,0),"")</f>
        <v>1</v>
      </c>
      <c r="U2334" s="0" t="n">
        <f aca="false">IF(ISNUMBER($BX2334),IF($BX2334&gt;=2016,1,0),"")</f>
        <v>1</v>
      </c>
      <c r="V2334" s="0" t="n">
        <f aca="false">IF(ISNUMBER($BW2334),IF($BW2334&gt;=2016,1,0),"")</f>
        <v>0</v>
      </c>
      <c r="W2334" s="0" t="str">
        <f aca="false">IF(AND(ISNUMBER($BW2334),ISNUMBER($BX2334)),IF($BW2334&gt;=2016,"post-only",IF($BX2334&lt;2016,"pre-only","mixed")),"")</f>
        <v>mixed</v>
      </c>
      <c r="X2334" s="0" t="n">
        <f aca="false">IF(AND(ISNUMBER($BW2334),ISNUMBER($BX2334)),MIN(1,MAX(0,($BX2334-2017+1)/($BX2334-$BW2334+1))),"")</f>
        <v>0.545454545454545</v>
      </c>
      <c r="Y2334" s="0" t="n">
        <f aca="false">IF(AND(ISNUMBER($BW2334),ISNUMBER($BX2334)),MIN(1,MAX(0,($BX2334-2018+1)/($BX2334-$BW2334+1))),"")</f>
        <v>0.454545454545455</v>
      </c>
      <c r="Z2334" s="0" t="n">
        <f aca="false">IF(AND(ISNUMBER($BW2334),ISNUMBER($BX2334)),MIN(1,MAX(0,($BX2334-2019+1)/($BX2334-$BW2334+1))),"")</f>
        <v>0.363636363636364</v>
      </c>
      <c r="AA2334" s="0" t="n">
        <f aca="false">IF(ISNUMBER($BX2334),IF($BX2334&gt;=2017,1,0),"")</f>
        <v>1</v>
      </c>
      <c r="AB2334" s="0" t="n">
        <f aca="false">IF(ISNUMBER($BX2334),IF($BX2334&gt;=2018,1,0),"")</f>
        <v>1</v>
      </c>
      <c r="AC2334" s="0" t="n">
        <f aca="false">IF(ISNUMBER($BX2334),IF($BX2334&gt;=2019,1,0),"")</f>
        <v>1</v>
      </c>
      <c r="AD2334" s="0" t="n">
        <f aca="false">IF($L2334&lt;&gt;"",IF($L2334&gt;2013,1,0),"")</f>
        <v>1</v>
      </c>
      <c r="AE2334" s="0" t="n">
        <f aca="false">IF($L2334&lt;&gt;"",1+IF($L2334&gt;2011,1,0)+IF($L2334&gt;2014,1,0),"")</f>
        <v>3</v>
      </c>
      <c r="AF2334" s="0" t="s">
        <v>747</v>
      </c>
      <c r="AG2334" s="0" t="s">
        <v>88</v>
      </c>
      <c r="AH2334" s="0" t="s">
        <v>89</v>
      </c>
      <c r="AI2334" s="0" t="s">
        <v>334</v>
      </c>
      <c r="AJ2334" s="0" t="s">
        <v>497</v>
      </c>
      <c r="AK2334" s="0" t="str">
        <f aca="false">IF(AND($CF2334&lt;&gt;"",IFERROR(INDEX(subsample_country_map!$B:$B,MATCH($CF2334,subsample_country_map!$A:$A,0)),"")&lt;&gt;""),INDEX(subsample_country_map!$B:$B,MATCH($CF2334,subsample_country_map!$A:$A,0)),INDEX(lookup!$AA:$AA,MATCH($A2334,lookup!$A:$A,0)))</f>
        <v>3_AsiaPac</v>
      </c>
      <c r="AL2334" s="0" t="str">
        <f aca="false">IF(AND($CF2334&lt;&gt;"",IFERROR(INDEX(subsample_country_map!$C:$C,MATCH($CF2334,subsample_country_map!$A:$A,0)),"")&lt;&gt;""),INDEX(subsample_country_map!$C:$C,MATCH($CF2334,subsample_country_map!$A:$A,0)),INDEX(lookup!$AB:$AB,MATCH($A2334,lookup!$A:$A,0)))</f>
        <v>2_developing</v>
      </c>
      <c r="AM2334" s="0" t="str">
        <f aca="false">IF(AND($CF2334&lt;&gt;"",IFERROR(INDEX(subsample_country_map!$D:$D,MATCH($CF2334,subsample_country_map!$A:$A,0)),"")&lt;&gt;""),INDEX(subsample_country_map!$D:$D,MATCH($CF2334,subsample_country_map!$A:$A,0)),INDEX(lookup!$AC:$AC,MATCH($A2334,lookup!$A:$A,0)))</f>
        <v>2_non_western</v>
      </c>
      <c r="AN2334" s="0" t="str">
        <f aca="false">IF(AND($CF2334&lt;&gt;"",IFERROR(INDEX(subsample_country_map!$E:$E,MATCH($CF2334,subsample_country_map!$A:$A,0)),"")&lt;&gt;""),INDEX(subsample_country_map!$E:$E,MATCH($CF2334,subsample_country_map!$A:$A,0)),INDEX(lookup!$AD:$AD,MATCH($A2334,lookup!$A:$A,0)))</f>
        <v>2_civil law</v>
      </c>
      <c r="AO2334" s="0" t="str">
        <f aca="false">INDEX(lookup!$Y:$Y,MATCH($A2334,lookup!$A:$A,0))</f>
        <v>0_published</v>
      </c>
      <c r="AP2334" s="0" t="str">
        <f aca="false">INDEX(lookup!$Z:$Z,MATCH($A2334,lookup!$A:$A,0))</f>
        <v>1_VHB high</v>
      </c>
      <c r="AQ2334" s="0" t="str">
        <f aca="false">INDEX(lookup!$W:$W,MATCH($A2334,lookup!$A:$A,0))</f>
        <v>1_fin/acc/econ</v>
      </c>
      <c r="AS2334" s="0" t="s">
        <v>91</v>
      </c>
      <c r="AT2334" s="0" t="s">
        <v>111</v>
      </c>
      <c r="AU2334" s="0" t="s">
        <v>93</v>
      </c>
      <c r="AV2334" s="0" t="s">
        <v>7741</v>
      </c>
      <c r="AW2334" s="0" t="s">
        <v>6176</v>
      </c>
      <c r="BA2334" s="0" t="n">
        <v>3143</v>
      </c>
      <c r="BB2334" s="0" t="s">
        <v>96</v>
      </c>
      <c r="BC2334" s="0" t="s">
        <v>122</v>
      </c>
      <c r="BD2334" s="0" t="s">
        <v>348</v>
      </c>
      <c r="BE2334" s="0" t="s">
        <v>98</v>
      </c>
      <c r="BI2334" s="0" t="s">
        <v>99</v>
      </c>
      <c r="BJ2334" s="0" t="s">
        <v>2812</v>
      </c>
      <c r="BK2334" s="0" t="s">
        <v>875</v>
      </c>
      <c r="BL2334" s="0" t="s">
        <v>7742</v>
      </c>
      <c r="BM2334" s="0" t="s">
        <v>7738</v>
      </c>
      <c r="BN2334" s="0" t="s">
        <v>7739</v>
      </c>
      <c r="BO2334" s="0" t="s">
        <v>105</v>
      </c>
      <c r="BP2334" s="0" t="s">
        <v>7734</v>
      </c>
      <c r="BQ2334" s="0" t="s">
        <v>127</v>
      </c>
      <c r="BT2334" s="0" t="n">
        <v>0</v>
      </c>
      <c r="BU2334" s="0" t="s">
        <v>7740</v>
      </c>
      <c r="BW2334" s="0" t="n">
        <v>2012</v>
      </c>
      <c r="BX2334" s="0" t="n">
        <v>2022</v>
      </c>
      <c r="BY2334" s="0" t="s">
        <v>2985</v>
      </c>
      <c r="BZ2334" s="0" t="n">
        <v>2017</v>
      </c>
      <c r="CA2334" s="0" t="n">
        <v>0.636363636363636</v>
      </c>
      <c r="CB2334" s="0" t="n">
        <v>1</v>
      </c>
      <c r="CC2334" s="0" t="n">
        <v>1</v>
      </c>
      <c r="CD2334" s="0" t="n">
        <v>-0.0490503820193941</v>
      </c>
      <c r="CE2334" s="0" t="n">
        <v>1</v>
      </c>
    </row>
    <row r="2335" customFormat="false" ht="15" hidden="false" customHeight="false" outlineLevel="0" collapsed="false">
      <c r="A2335" s="0" t="s">
        <v>7734</v>
      </c>
      <c r="B2335" s="0" t="n">
        <v>3640</v>
      </c>
      <c r="C2335" s="0" t="n">
        <v>-0.0465076266329478</v>
      </c>
      <c r="D2335" s="0" t="n">
        <v>2634</v>
      </c>
      <c r="E2335" s="0" t="n">
        <f aca="false">IF(ISNUMBER($BA2335),$BA2335,IF(AND(ISNUMBER($D2335),ISNUMBER($BW2335),ISNUMBER($BX2335)),$D2335*($BX2335-$BW2335+1),""))</f>
        <v>2634</v>
      </c>
      <c r="H2335" s="0" t="s">
        <v>118</v>
      </c>
      <c r="I2335" s="0" t="s">
        <v>344</v>
      </c>
      <c r="J2335" s="0" t="n">
        <f aca="false">IF($BW2335&lt;&gt;"",$BW2335,"")</f>
        <v>2012</v>
      </c>
      <c r="K2335" s="0" t="n">
        <f aca="false">IF($BX2335&lt;&gt;"",$BX2335,"")</f>
        <v>2022</v>
      </c>
      <c r="L2335" s="0" t="n">
        <f aca="false">IF(AND(ISNUMBER($BW2335),ISNUMBER($BX2335)),($BW2335+$BX2335)/2,"")</f>
        <v>2017</v>
      </c>
      <c r="M2335" s="0" t="n">
        <f aca="false">IF($L2335&lt;&gt;"",$L2335,"")</f>
        <v>2017</v>
      </c>
      <c r="N2335" s="0" t="n">
        <f aca="false">IF(AND(ISNUMBER($BW2335),ISNUMBER($BX2335)),MIN(1,MAX(0,($BX2335-2016+1)/($BX2335-$BW2335+1))),"")</f>
        <v>0.636363636363636</v>
      </c>
      <c r="O2335" s="0" t="n">
        <f aca="false">IF(AND(ISNUMBER($BW2335),ISNUMBER($BX2335)),MIN(1,MAX(0,($BX2335-2017+1)/($BX2335-$BW2335+1))),"")</f>
        <v>0.545454545454545</v>
      </c>
      <c r="P2335" s="0" t="n">
        <f aca="false">IF(AND(ISNUMBER($BW2335),ISNUMBER($BX2335)),MIN(1,MAX(0,($BX2335-2018+1)/($BX2335-$BW2335+1))),"")</f>
        <v>0.454545454545455</v>
      </c>
      <c r="Q2335" s="0" t="n">
        <f aca="false">IF(AND(ISNUMBER($BW2335),ISNUMBER($BX2335)),MIN(1,MAX(0,($BX2335-2019+1)/($BX2335-$BW2335+1))),"")</f>
        <v>0.363636363636364</v>
      </c>
      <c r="R2335" s="0" t="n">
        <f aca="false">IF(AND(ISNUMBER($BW2335),ISNUMBER($BX2335)),MIN(1,MAX(0,($BX2335-2016+1)/($BX2335-$BW2335+1))),"")</f>
        <v>0.636363636363636</v>
      </c>
      <c r="S2335" s="0" t="n">
        <f aca="false">IF($L2335&lt;&gt;"",IF($L2335&gt;=2015.5,1,0),"")</f>
        <v>1</v>
      </c>
      <c r="T2335" s="0" t="n">
        <f aca="false">IF($L2335&lt;&gt;"",IF($L2335&gt;=2016,1,0),"")</f>
        <v>1</v>
      </c>
      <c r="U2335" s="0" t="n">
        <f aca="false">IF(ISNUMBER($BX2335),IF($BX2335&gt;=2016,1,0),"")</f>
        <v>1</v>
      </c>
      <c r="V2335" s="0" t="n">
        <f aca="false">IF(ISNUMBER($BW2335),IF($BW2335&gt;=2016,1,0),"")</f>
        <v>0</v>
      </c>
      <c r="W2335" s="0" t="str">
        <f aca="false">IF(AND(ISNUMBER($BW2335),ISNUMBER($BX2335)),IF($BW2335&gt;=2016,"post-only",IF($BX2335&lt;2016,"pre-only","mixed")),"")</f>
        <v>mixed</v>
      </c>
      <c r="X2335" s="0" t="n">
        <f aca="false">IF(AND(ISNUMBER($BW2335),ISNUMBER($BX2335)),MIN(1,MAX(0,($BX2335-2017+1)/($BX2335-$BW2335+1))),"")</f>
        <v>0.545454545454545</v>
      </c>
      <c r="Y2335" s="0" t="n">
        <f aca="false">IF(AND(ISNUMBER($BW2335),ISNUMBER($BX2335)),MIN(1,MAX(0,($BX2335-2018+1)/($BX2335-$BW2335+1))),"")</f>
        <v>0.454545454545455</v>
      </c>
      <c r="Z2335" s="0" t="n">
        <f aca="false">IF(AND(ISNUMBER($BW2335),ISNUMBER($BX2335)),MIN(1,MAX(0,($BX2335-2019+1)/($BX2335-$BW2335+1))),"")</f>
        <v>0.363636363636364</v>
      </c>
      <c r="AA2335" s="0" t="n">
        <f aca="false">IF(ISNUMBER($BX2335),IF($BX2335&gt;=2017,1,0),"")</f>
        <v>1</v>
      </c>
      <c r="AB2335" s="0" t="n">
        <f aca="false">IF(ISNUMBER($BX2335),IF($BX2335&gt;=2018,1,0),"")</f>
        <v>1</v>
      </c>
      <c r="AC2335" s="0" t="n">
        <f aca="false">IF(ISNUMBER($BX2335),IF($BX2335&gt;=2019,1,0),"")</f>
        <v>1</v>
      </c>
      <c r="AD2335" s="0" t="n">
        <f aca="false">IF($L2335&lt;&gt;"",IF($L2335&gt;2013,1,0),"")</f>
        <v>1</v>
      </c>
      <c r="AE2335" s="0" t="n">
        <f aca="false">IF($L2335&lt;&gt;"",1+IF($L2335&gt;2011,1,0)+IF($L2335&gt;2014,1,0),"")</f>
        <v>3</v>
      </c>
      <c r="AF2335" s="0" t="s">
        <v>747</v>
      </c>
      <c r="AG2335" s="0" t="s">
        <v>88</v>
      </c>
      <c r="AH2335" s="0" t="s">
        <v>89</v>
      </c>
      <c r="AI2335" s="0" t="s">
        <v>334</v>
      </c>
      <c r="AJ2335" s="0" t="s">
        <v>497</v>
      </c>
      <c r="AK2335" s="0" t="str">
        <f aca="false">IF(AND($CF2335&lt;&gt;"",IFERROR(INDEX(subsample_country_map!$B:$B,MATCH($CF2335,subsample_country_map!$A:$A,0)),"")&lt;&gt;""),INDEX(subsample_country_map!$B:$B,MATCH($CF2335,subsample_country_map!$A:$A,0)),INDEX(lookup!$AA:$AA,MATCH($A2335,lookup!$A:$A,0)))</f>
        <v>3_AsiaPac</v>
      </c>
      <c r="AL2335" s="0" t="str">
        <f aca="false">IF(AND($CF2335&lt;&gt;"",IFERROR(INDEX(subsample_country_map!$C:$C,MATCH($CF2335,subsample_country_map!$A:$A,0)),"")&lt;&gt;""),INDEX(subsample_country_map!$C:$C,MATCH($CF2335,subsample_country_map!$A:$A,0)),INDEX(lookup!$AB:$AB,MATCH($A2335,lookup!$A:$A,0)))</f>
        <v>2_developing</v>
      </c>
      <c r="AM2335" s="0" t="str">
        <f aca="false">IF(AND($CF2335&lt;&gt;"",IFERROR(INDEX(subsample_country_map!$D:$D,MATCH($CF2335,subsample_country_map!$A:$A,0)),"")&lt;&gt;""),INDEX(subsample_country_map!$D:$D,MATCH($CF2335,subsample_country_map!$A:$A,0)),INDEX(lookup!$AC:$AC,MATCH($A2335,lookup!$A:$A,0)))</f>
        <v>2_non_western</v>
      </c>
      <c r="AN2335" s="0" t="str">
        <f aca="false">IF(AND($CF2335&lt;&gt;"",IFERROR(INDEX(subsample_country_map!$E:$E,MATCH($CF2335,subsample_country_map!$A:$A,0)),"")&lt;&gt;""),INDEX(subsample_country_map!$E:$E,MATCH($CF2335,subsample_country_map!$A:$A,0)),INDEX(lookup!$AD:$AD,MATCH($A2335,lookup!$A:$A,0)))</f>
        <v>2_civil law</v>
      </c>
      <c r="AO2335" s="0" t="str">
        <f aca="false">INDEX(lookup!$Y:$Y,MATCH($A2335,lookup!$A:$A,0))</f>
        <v>0_published</v>
      </c>
      <c r="AP2335" s="0" t="str">
        <f aca="false">INDEX(lookup!$Z:$Z,MATCH($A2335,lookup!$A:$A,0))</f>
        <v>1_VHB high</v>
      </c>
      <c r="AQ2335" s="0" t="str">
        <f aca="false">INDEX(lookup!$W:$W,MATCH($A2335,lookup!$A:$A,0))</f>
        <v>1_fin/acc/econ</v>
      </c>
      <c r="AS2335" s="0" t="s">
        <v>91</v>
      </c>
      <c r="AT2335" s="0" t="s">
        <v>111</v>
      </c>
      <c r="AU2335" s="0" t="s">
        <v>93</v>
      </c>
      <c r="AV2335" s="0" t="s">
        <v>7743</v>
      </c>
      <c r="AW2335" s="0" t="s">
        <v>2736</v>
      </c>
      <c r="BA2335" s="0" t="n">
        <v>2634</v>
      </c>
      <c r="BB2335" s="0" t="s">
        <v>96</v>
      </c>
      <c r="BC2335" s="0" t="s">
        <v>122</v>
      </c>
      <c r="BD2335" s="0" t="s">
        <v>348</v>
      </c>
      <c r="BE2335" s="0" t="s">
        <v>98</v>
      </c>
      <c r="BI2335" s="0" t="s">
        <v>124</v>
      </c>
      <c r="BJ2335" s="0" t="s">
        <v>2812</v>
      </c>
      <c r="BK2335" s="0" t="s">
        <v>875</v>
      </c>
      <c r="BL2335" s="0" t="s">
        <v>7744</v>
      </c>
      <c r="BM2335" s="0" t="s">
        <v>7738</v>
      </c>
      <c r="BN2335" s="0" t="s">
        <v>7739</v>
      </c>
      <c r="BO2335" s="0" t="s">
        <v>105</v>
      </c>
      <c r="BP2335" s="0" t="s">
        <v>7734</v>
      </c>
      <c r="BQ2335" s="0" t="s">
        <v>127</v>
      </c>
      <c r="BT2335" s="0" t="n">
        <v>0</v>
      </c>
      <c r="BU2335" s="0" t="s">
        <v>7740</v>
      </c>
      <c r="BW2335" s="0" t="n">
        <v>2012</v>
      </c>
      <c r="BX2335" s="0" t="n">
        <v>2022</v>
      </c>
      <c r="BY2335" s="0" t="s">
        <v>2985</v>
      </c>
      <c r="BZ2335" s="0" t="n">
        <v>2017</v>
      </c>
      <c r="CA2335" s="0" t="n">
        <v>0.636363636363636</v>
      </c>
      <c r="CB2335" s="0" t="n">
        <v>1</v>
      </c>
      <c r="CC2335" s="0" t="n">
        <v>1</v>
      </c>
      <c r="CD2335" s="0" t="n">
        <v>-0.0465412015848761</v>
      </c>
      <c r="CE2335" s="0" t="n">
        <v>1</v>
      </c>
    </row>
    <row r="2336" customFormat="false" ht="15" hidden="false" customHeight="false" outlineLevel="0" collapsed="false">
      <c r="A2336" s="0" t="s">
        <v>7734</v>
      </c>
      <c r="B2336" s="0" t="n">
        <v>3641</v>
      </c>
      <c r="C2336" s="0" t="n">
        <v>-0.00934228834958037</v>
      </c>
      <c r="D2336" s="0" t="n">
        <v>2743</v>
      </c>
      <c r="E2336" s="0" t="n">
        <f aca="false">IF(ISNUMBER($BA2336),$BA2336,IF(AND(ISNUMBER($D2336),ISNUMBER($BW2336),ISNUMBER($BX2336)),$D2336*($BX2336-$BW2336+1),""))</f>
        <v>2743</v>
      </c>
      <c r="H2336" s="0" t="s">
        <v>118</v>
      </c>
      <c r="I2336" s="0" t="s">
        <v>344</v>
      </c>
      <c r="J2336" s="0" t="n">
        <f aca="false">IF($BW2336&lt;&gt;"",$BW2336,"")</f>
        <v>2012</v>
      </c>
      <c r="K2336" s="0" t="n">
        <f aca="false">IF($BX2336&lt;&gt;"",$BX2336,"")</f>
        <v>2022</v>
      </c>
      <c r="L2336" s="0" t="n">
        <f aca="false">IF(AND(ISNUMBER($BW2336),ISNUMBER($BX2336)),($BW2336+$BX2336)/2,"")</f>
        <v>2017</v>
      </c>
      <c r="M2336" s="0" t="n">
        <f aca="false">IF($L2336&lt;&gt;"",$L2336,"")</f>
        <v>2017</v>
      </c>
      <c r="N2336" s="0" t="n">
        <f aca="false">IF(AND(ISNUMBER($BW2336),ISNUMBER($BX2336)),MIN(1,MAX(0,($BX2336-2016+1)/($BX2336-$BW2336+1))),"")</f>
        <v>0.636363636363636</v>
      </c>
      <c r="O2336" s="0" t="n">
        <f aca="false">IF(AND(ISNUMBER($BW2336),ISNUMBER($BX2336)),MIN(1,MAX(0,($BX2336-2017+1)/($BX2336-$BW2336+1))),"")</f>
        <v>0.545454545454545</v>
      </c>
      <c r="P2336" s="0" t="n">
        <f aca="false">IF(AND(ISNUMBER($BW2336),ISNUMBER($BX2336)),MIN(1,MAX(0,($BX2336-2018+1)/($BX2336-$BW2336+1))),"")</f>
        <v>0.454545454545455</v>
      </c>
      <c r="Q2336" s="0" t="n">
        <f aca="false">IF(AND(ISNUMBER($BW2336),ISNUMBER($BX2336)),MIN(1,MAX(0,($BX2336-2019+1)/($BX2336-$BW2336+1))),"")</f>
        <v>0.363636363636364</v>
      </c>
      <c r="R2336" s="0" t="n">
        <f aca="false">IF(AND(ISNUMBER($BW2336),ISNUMBER($BX2336)),MIN(1,MAX(0,($BX2336-2016+1)/($BX2336-$BW2336+1))),"")</f>
        <v>0.636363636363636</v>
      </c>
      <c r="S2336" s="0" t="n">
        <f aca="false">IF($L2336&lt;&gt;"",IF($L2336&gt;=2015.5,1,0),"")</f>
        <v>1</v>
      </c>
      <c r="T2336" s="0" t="n">
        <f aca="false">IF($L2336&lt;&gt;"",IF($L2336&gt;=2016,1,0),"")</f>
        <v>1</v>
      </c>
      <c r="U2336" s="0" t="n">
        <f aca="false">IF(ISNUMBER($BX2336),IF($BX2336&gt;=2016,1,0),"")</f>
        <v>1</v>
      </c>
      <c r="V2336" s="0" t="n">
        <f aca="false">IF(ISNUMBER($BW2336),IF($BW2336&gt;=2016,1,0),"")</f>
        <v>0</v>
      </c>
      <c r="W2336" s="0" t="str">
        <f aca="false">IF(AND(ISNUMBER($BW2336),ISNUMBER($BX2336)),IF($BW2336&gt;=2016,"post-only",IF($BX2336&lt;2016,"pre-only","mixed")),"")</f>
        <v>mixed</v>
      </c>
      <c r="X2336" s="0" t="n">
        <f aca="false">IF(AND(ISNUMBER($BW2336),ISNUMBER($BX2336)),MIN(1,MAX(0,($BX2336-2017+1)/($BX2336-$BW2336+1))),"")</f>
        <v>0.545454545454545</v>
      </c>
      <c r="Y2336" s="0" t="n">
        <f aca="false">IF(AND(ISNUMBER($BW2336),ISNUMBER($BX2336)),MIN(1,MAX(0,($BX2336-2018+1)/($BX2336-$BW2336+1))),"")</f>
        <v>0.454545454545455</v>
      </c>
      <c r="Z2336" s="0" t="n">
        <f aca="false">IF(AND(ISNUMBER($BW2336),ISNUMBER($BX2336)),MIN(1,MAX(0,($BX2336-2019+1)/($BX2336-$BW2336+1))),"")</f>
        <v>0.363636363636364</v>
      </c>
      <c r="AA2336" s="0" t="n">
        <f aca="false">IF(ISNUMBER($BX2336),IF($BX2336&gt;=2017,1,0),"")</f>
        <v>1</v>
      </c>
      <c r="AB2336" s="0" t="n">
        <f aca="false">IF(ISNUMBER($BX2336),IF($BX2336&gt;=2018,1,0),"")</f>
        <v>1</v>
      </c>
      <c r="AC2336" s="0" t="n">
        <f aca="false">IF(ISNUMBER($BX2336),IF($BX2336&gt;=2019,1,0),"")</f>
        <v>1</v>
      </c>
      <c r="AD2336" s="0" t="n">
        <f aca="false">IF($L2336&lt;&gt;"",IF($L2336&gt;2013,1,0),"")</f>
        <v>1</v>
      </c>
      <c r="AE2336" s="0" t="n">
        <f aca="false">IF($L2336&lt;&gt;"",1+IF($L2336&gt;2011,1,0)+IF($L2336&gt;2014,1,0),"")</f>
        <v>3</v>
      </c>
      <c r="AF2336" s="0" t="s">
        <v>747</v>
      </c>
      <c r="AG2336" s="0" t="s">
        <v>88</v>
      </c>
      <c r="AH2336" s="0" t="s">
        <v>89</v>
      </c>
      <c r="AI2336" s="0" t="s">
        <v>334</v>
      </c>
      <c r="AJ2336" s="0" t="s">
        <v>497</v>
      </c>
      <c r="AK2336" s="0" t="str">
        <f aca="false">IF(AND($CF2336&lt;&gt;"",IFERROR(INDEX(subsample_country_map!$B:$B,MATCH($CF2336,subsample_country_map!$A:$A,0)),"")&lt;&gt;""),INDEX(subsample_country_map!$B:$B,MATCH($CF2336,subsample_country_map!$A:$A,0)),INDEX(lookup!$AA:$AA,MATCH($A2336,lookup!$A:$A,0)))</f>
        <v>3_AsiaPac</v>
      </c>
      <c r="AL2336" s="0" t="str">
        <f aca="false">IF(AND($CF2336&lt;&gt;"",IFERROR(INDEX(subsample_country_map!$C:$C,MATCH($CF2336,subsample_country_map!$A:$A,0)),"")&lt;&gt;""),INDEX(subsample_country_map!$C:$C,MATCH($CF2336,subsample_country_map!$A:$A,0)),INDEX(lookup!$AB:$AB,MATCH($A2336,lookup!$A:$A,0)))</f>
        <v>2_developing</v>
      </c>
      <c r="AM2336" s="0" t="str">
        <f aca="false">IF(AND($CF2336&lt;&gt;"",IFERROR(INDEX(subsample_country_map!$D:$D,MATCH($CF2336,subsample_country_map!$A:$A,0)),"")&lt;&gt;""),INDEX(subsample_country_map!$D:$D,MATCH($CF2336,subsample_country_map!$A:$A,0)),INDEX(lookup!$AC:$AC,MATCH($A2336,lookup!$A:$A,0)))</f>
        <v>2_non_western</v>
      </c>
      <c r="AN2336" s="0" t="str">
        <f aca="false">IF(AND($CF2336&lt;&gt;"",IFERROR(INDEX(subsample_country_map!$E:$E,MATCH($CF2336,subsample_country_map!$A:$A,0)),"")&lt;&gt;""),INDEX(subsample_country_map!$E:$E,MATCH($CF2336,subsample_country_map!$A:$A,0)),INDEX(lookup!$AD:$AD,MATCH($A2336,lookup!$A:$A,0)))</f>
        <v>2_civil law</v>
      </c>
      <c r="AO2336" s="0" t="str">
        <f aca="false">INDEX(lookup!$Y:$Y,MATCH($A2336,lookup!$A:$A,0))</f>
        <v>0_published</v>
      </c>
      <c r="AP2336" s="0" t="str">
        <f aca="false">INDEX(lookup!$Z:$Z,MATCH($A2336,lookup!$A:$A,0))</f>
        <v>1_VHB high</v>
      </c>
      <c r="AQ2336" s="0" t="str">
        <f aca="false">INDEX(lookup!$W:$W,MATCH($A2336,lookup!$A:$A,0))</f>
        <v>1_fin/acc/econ</v>
      </c>
      <c r="AS2336" s="0" t="s">
        <v>91</v>
      </c>
      <c r="AT2336" s="0" t="s">
        <v>111</v>
      </c>
      <c r="AU2336" s="0" t="s">
        <v>93</v>
      </c>
      <c r="AV2336" s="0" t="s">
        <v>7745</v>
      </c>
      <c r="AW2336" s="0" t="s">
        <v>7746</v>
      </c>
      <c r="BA2336" s="0" t="n">
        <v>2743</v>
      </c>
      <c r="BB2336" s="0" t="s">
        <v>96</v>
      </c>
      <c r="BC2336" s="0" t="s">
        <v>122</v>
      </c>
      <c r="BD2336" s="0" t="s">
        <v>348</v>
      </c>
      <c r="BE2336" s="0" t="s">
        <v>98</v>
      </c>
      <c r="BI2336" s="0" t="s">
        <v>124</v>
      </c>
      <c r="BJ2336" s="0" t="s">
        <v>2820</v>
      </c>
      <c r="BK2336" s="0" t="s">
        <v>875</v>
      </c>
      <c r="BL2336" s="0" t="s">
        <v>7747</v>
      </c>
      <c r="BM2336" s="0" t="s">
        <v>7738</v>
      </c>
      <c r="BN2336" s="0" t="s">
        <v>7739</v>
      </c>
      <c r="BO2336" s="0" t="s">
        <v>105</v>
      </c>
      <c r="BP2336" s="0" t="s">
        <v>7734</v>
      </c>
      <c r="BQ2336" s="0" t="s">
        <v>127</v>
      </c>
      <c r="BT2336" s="0" t="n">
        <v>0</v>
      </c>
      <c r="BU2336" s="0" t="s">
        <v>7740</v>
      </c>
      <c r="BW2336" s="0" t="n">
        <v>2012</v>
      </c>
      <c r="BX2336" s="0" t="n">
        <v>2022</v>
      </c>
      <c r="BY2336" s="0" t="s">
        <v>2985</v>
      </c>
      <c r="BZ2336" s="0" t="n">
        <v>2017</v>
      </c>
      <c r="CA2336" s="0" t="n">
        <v>0.636363636363636</v>
      </c>
      <c r="CB2336" s="0" t="n">
        <v>1</v>
      </c>
      <c r="CC2336" s="0" t="n">
        <v>1</v>
      </c>
      <c r="CD2336" s="0" t="n">
        <v>-0.00934256015699005</v>
      </c>
      <c r="CE2336" s="0" t="n">
        <v>1</v>
      </c>
    </row>
    <row r="2337" customFormat="false" ht="15" hidden="false" customHeight="false" outlineLevel="0" collapsed="false">
      <c r="A2337" s="0" t="s">
        <v>7734</v>
      </c>
      <c r="B2337" s="0" t="n">
        <v>3642</v>
      </c>
      <c r="C2337" s="0" t="n">
        <v>-0.0274303429727745</v>
      </c>
      <c r="D2337" s="0" t="n">
        <v>2919</v>
      </c>
      <c r="E2337" s="0" t="n">
        <f aca="false">IF(ISNUMBER($BA2337),$BA2337,IF(AND(ISNUMBER($D2337),ISNUMBER($BW2337),ISNUMBER($BX2337)),$D2337*($BX2337-$BW2337+1),""))</f>
        <v>2919</v>
      </c>
      <c r="H2337" s="0" t="s">
        <v>118</v>
      </c>
      <c r="I2337" s="0" t="s">
        <v>344</v>
      </c>
      <c r="J2337" s="0" t="n">
        <f aca="false">IF($BW2337&lt;&gt;"",$BW2337,"")</f>
        <v>2012</v>
      </c>
      <c r="K2337" s="0" t="n">
        <f aca="false">IF($BX2337&lt;&gt;"",$BX2337,"")</f>
        <v>2022</v>
      </c>
      <c r="L2337" s="0" t="n">
        <f aca="false">IF(AND(ISNUMBER($BW2337),ISNUMBER($BX2337)),($BW2337+$BX2337)/2,"")</f>
        <v>2017</v>
      </c>
      <c r="M2337" s="0" t="n">
        <f aca="false">IF($L2337&lt;&gt;"",$L2337,"")</f>
        <v>2017</v>
      </c>
      <c r="N2337" s="0" t="n">
        <f aca="false">IF(AND(ISNUMBER($BW2337),ISNUMBER($BX2337)),MIN(1,MAX(0,($BX2337-2016+1)/($BX2337-$BW2337+1))),"")</f>
        <v>0.636363636363636</v>
      </c>
      <c r="O2337" s="0" t="n">
        <f aca="false">IF(AND(ISNUMBER($BW2337),ISNUMBER($BX2337)),MIN(1,MAX(0,($BX2337-2017+1)/($BX2337-$BW2337+1))),"")</f>
        <v>0.545454545454545</v>
      </c>
      <c r="P2337" s="0" t="n">
        <f aca="false">IF(AND(ISNUMBER($BW2337),ISNUMBER($BX2337)),MIN(1,MAX(0,($BX2337-2018+1)/($BX2337-$BW2337+1))),"")</f>
        <v>0.454545454545455</v>
      </c>
      <c r="Q2337" s="0" t="n">
        <f aca="false">IF(AND(ISNUMBER($BW2337),ISNUMBER($BX2337)),MIN(1,MAX(0,($BX2337-2019+1)/($BX2337-$BW2337+1))),"")</f>
        <v>0.363636363636364</v>
      </c>
      <c r="R2337" s="0" t="n">
        <f aca="false">IF(AND(ISNUMBER($BW2337),ISNUMBER($BX2337)),MIN(1,MAX(0,($BX2337-2016+1)/($BX2337-$BW2337+1))),"")</f>
        <v>0.636363636363636</v>
      </c>
      <c r="S2337" s="0" t="n">
        <f aca="false">IF($L2337&lt;&gt;"",IF($L2337&gt;=2015.5,1,0),"")</f>
        <v>1</v>
      </c>
      <c r="T2337" s="0" t="n">
        <f aca="false">IF($L2337&lt;&gt;"",IF($L2337&gt;=2016,1,0),"")</f>
        <v>1</v>
      </c>
      <c r="U2337" s="0" t="n">
        <f aca="false">IF(ISNUMBER($BX2337),IF($BX2337&gt;=2016,1,0),"")</f>
        <v>1</v>
      </c>
      <c r="V2337" s="0" t="n">
        <f aca="false">IF(ISNUMBER($BW2337),IF($BW2337&gt;=2016,1,0),"")</f>
        <v>0</v>
      </c>
      <c r="W2337" s="0" t="str">
        <f aca="false">IF(AND(ISNUMBER($BW2337),ISNUMBER($BX2337)),IF($BW2337&gt;=2016,"post-only",IF($BX2337&lt;2016,"pre-only","mixed")),"")</f>
        <v>mixed</v>
      </c>
      <c r="X2337" s="0" t="n">
        <f aca="false">IF(AND(ISNUMBER($BW2337),ISNUMBER($BX2337)),MIN(1,MAX(0,($BX2337-2017+1)/($BX2337-$BW2337+1))),"")</f>
        <v>0.545454545454545</v>
      </c>
      <c r="Y2337" s="0" t="n">
        <f aca="false">IF(AND(ISNUMBER($BW2337),ISNUMBER($BX2337)),MIN(1,MAX(0,($BX2337-2018+1)/($BX2337-$BW2337+1))),"")</f>
        <v>0.454545454545455</v>
      </c>
      <c r="Z2337" s="0" t="n">
        <f aca="false">IF(AND(ISNUMBER($BW2337),ISNUMBER($BX2337)),MIN(1,MAX(0,($BX2337-2019+1)/($BX2337-$BW2337+1))),"")</f>
        <v>0.363636363636364</v>
      </c>
      <c r="AA2337" s="0" t="n">
        <f aca="false">IF(ISNUMBER($BX2337),IF($BX2337&gt;=2017,1,0),"")</f>
        <v>1</v>
      </c>
      <c r="AB2337" s="0" t="n">
        <f aca="false">IF(ISNUMBER($BX2337),IF($BX2337&gt;=2018,1,0),"")</f>
        <v>1</v>
      </c>
      <c r="AC2337" s="0" t="n">
        <f aca="false">IF(ISNUMBER($BX2337),IF($BX2337&gt;=2019,1,0),"")</f>
        <v>1</v>
      </c>
      <c r="AD2337" s="0" t="n">
        <f aca="false">IF($L2337&lt;&gt;"",IF($L2337&gt;2013,1,0),"")</f>
        <v>1</v>
      </c>
      <c r="AE2337" s="0" t="n">
        <f aca="false">IF($L2337&lt;&gt;"",1+IF($L2337&gt;2011,1,0)+IF($L2337&gt;2014,1,0),"")</f>
        <v>3</v>
      </c>
      <c r="AF2337" s="0" t="s">
        <v>747</v>
      </c>
      <c r="AG2337" s="0" t="s">
        <v>88</v>
      </c>
      <c r="AH2337" s="0" t="s">
        <v>89</v>
      </c>
      <c r="AI2337" s="0" t="s">
        <v>334</v>
      </c>
      <c r="AJ2337" s="0" t="s">
        <v>497</v>
      </c>
      <c r="AK2337" s="0" t="str">
        <f aca="false">IF(AND($CF2337&lt;&gt;"",IFERROR(INDEX(subsample_country_map!$B:$B,MATCH($CF2337,subsample_country_map!$A:$A,0)),"")&lt;&gt;""),INDEX(subsample_country_map!$B:$B,MATCH($CF2337,subsample_country_map!$A:$A,0)),INDEX(lookup!$AA:$AA,MATCH($A2337,lookup!$A:$A,0)))</f>
        <v>3_AsiaPac</v>
      </c>
      <c r="AL2337" s="0" t="str">
        <f aca="false">IF(AND($CF2337&lt;&gt;"",IFERROR(INDEX(subsample_country_map!$C:$C,MATCH($CF2337,subsample_country_map!$A:$A,0)),"")&lt;&gt;""),INDEX(subsample_country_map!$C:$C,MATCH($CF2337,subsample_country_map!$A:$A,0)),INDEX(lookup!$AB:$AB,MATCH($A2337,lookup!$A:$A,0)))</f>
        <v>2_developing</v>
      </c>
      <c r="AM2337" s="0" t="str">
        <f aca="false">IF(AND($CF2337&lt;&gt;"",IFERROR(INDEX(subsample_country_map!$D:$D,MATCH($CF2337,subsample_country_map!$A:$A,0)),"")&lt;&gt;""),INDEX(subsample_country_map!$D:$D,MATCH($CF2337,subsample_country_map!$A:$A,0)),INDEX(lookup!$AC:$AC,MATCH($A2337,lookup!$A:$A,0)))</f>
        <v>2_non_western</v>
      </c>
      <c r="AN2337" s="0" t="str">
        <f aca="false">IF(AND($CF2337&lt;&gt;"",IFERROR(INDEX(subsample_country_map!$E:$E,MATCH($CF2337,subsample_country_map!$A:$A,0)),"")&lt;&gt;""),INDEX(subsample_country_map!$E:$E,MATCH($CF2337,subsample_country_map!$A:$A,0)),INDEX(lookup!$AD:$AD,MATCH($A2337,lookup!$A:$A,0)))</f>
        <v>2_civil law</v>
      </c>
      <c r="AO2337" s="0" t="str">
        <f aca="false">INDEX(lookup!$Y:$Y,MATCH($A2337,lookup!$A:$A,0))</f>
        <v>0_published</v>
      </c>
      <c r="AP2337" s="0" t="str">
        <f aca="false">INDEX(lookup!$Z:$Z,MATCH($A2337,lookup!$A:$A,0))</f>
        <v>1_VHB high</v>
      </c>
      <c r="AQ2337" s="0" t="str">
        <f aca="false">INDEX(lookup!$W:$W,MATCH($A2337,lookup!$A:$A,0))</f>
        <v>1_fin/acc/econ</v>
      </c>
      <c r="AS2337" s="0" t="s">
        <v>91</v>
      </c>
      <c r="AT2337" s="0" t="s">
        <v>111</v>
      </c>
      <c r="AU2337" s="0" t="s">
        <v>93</v>
      </c>
      <c r="AV2337" s="0" t="s">
        <v>7748</v>
      </c>
      <c r="AW2337" s="0" t="s">
        <v>5631</v>
      </c>
      <c r="BA2337" s="0" t="n">
        <v>2919</v>
      </c>
      <c r="BB2337" s="0" t="s">
        <v>96</v>
      </c>
      <c r="BC2337" s="0" t="s">
        <v>122</v>
      </c>
      <c r="BD2337" s="0" t="s">
        <v>348</v>
      </c>
      <c r="BE2337" s="0" t="s">
        <v>98</v>
      </c>
      <c r="BI2337" s="0" t="s">
        <v>124</v>
      </c>
      <c r="BJ2337" s="0" t="s">
        <v>2825</v>
      </c>
      <c r="BK2337" s="0" t="s">
        <v>875</v>
      </c>
      <c r="BL2337" s="0" t="s">
        <v>7749</v>
      </c>
      <c r="BM2337" s="0" t="s">
        <v>7738</v>
      </c>
      <c r="BN2337" s="0" t="s">
        <v>7739</v>
      </c>
      <c r="BO2337" s="0" t="s">
        <v>105</v>
      </c>
      <c r="BP2337" s="0" t="s">
        <v>7734</v>
      </c>
      <c r="BQ2337" s="0" t="s">
        <v>127</v>
      </c>
      <c r="BT2337" s="0" t="n">
        <v>0</v>
      </c>
      <c r="BU2337" s="0" t="s">
        <v>7740</v>
      </c>
      <c r="BW2337" s="0" t="n">
        <v>2012</v>
      </c>
      <c r="BX2337" s="0" t="n">
        <v>2022</v>
      </c>
      <c r="BY2337" s="0" t="s">
        <v>2985</v>
      </c>
      <c r="BZ2337" s="0" t="n">
        <v>2017</v>
      </c>
      <c r="CA2337" s="0" t="n">
        <v>0.636363636363636</v>
      </c>
      <c r="CB2337" s="0" t="n">
        <v>1</v>
      </c>
      <c r="CC2337" s="0" t="n">
        <v>1</v>
      </c>
      <c r="CD2337" s="0" t="n">
        <v>-0.0274372258271955</v>
      </c>
      <c r="CE2337" s="0" t="n">
        <v>1</v>
      </c>
    </row>
    <row r="2338" customFormat="false" ht="15" hidden="false" customHeight="false" outlineLevel="0" collapsed="false">
      <c r="A2338" s="0" t="s">
        <v>7734</v>
      </c>
      <c r="B2338" s="0" t="n">
        <v>3643</v>
      </c>
      <c r="C2338" s="0" t="n">
        <v>-0.0868840386518912</v>
      </c>
      <c r="D2338" s="0" t="n">
        <v>3143</v>
      </c>
      <c r="E2338" s="0" t="n">
        <f aca="false">IF(ISNUMBER($BA2338),$BA2338,IF(AND(ISNUMBER($D2338),ISNUMBER($BW2338),ISNUMBER($BX2338)),$D2338*($BX2338-$BW2338+1),""))</f>
        <v>3143</v>
      </c>
      <c r="H2338" s="0" t="s">
        <v>118</v>
      </c>
      <c r="I2338" s="0" t="s">
        <v>344</v>
      </c>
      <c r="J2338" s="0" t="n">
        <f aca="false">IF($BW2338&lt;&gt;"",$BW2338,"")</f>
        <v>2012</v>
      </c>
      <c r="K2338" s="0" t="n">
        <f aca="false">IF($BX2338&lt;&gt;"",$BX2338,"")</f>
        <v>2022</v>
      </c>
      <c r="L2338" s="0" t="n">
        <f aca="false">IF(AND(ISNUMBER($BW2338),ISNUMBER($BX2338)),($BW2338+$BX2338)/2,"")</f>
        <v>2017</v>
      </c>
      <c r="M2338" s="0" t="n">
        <f aca="false">IF($L2338&lt;&gt;"",$L2338,"")</f>
        <v>2017</v>
      </c>
      <c r="N2338" s="0" t="n">
        <f aca="false">IF(AND(ISNUMBER($BW2338),ISNUMBER($BX2338)),MIN(1,MAX(0,($BX2338-2016+1)/($BX2338-$BW2338+1))),"")</f>
        <v>0.636363636363636</v>
      </c>
      <c r="O2338" s="0" t="n">
        <f aca="false">IF(AND(ISNUMBER($BW2338),ISNUMBER($BX2338)),MIN(1,MAX(0,($BX2338-2017+1)/($BX2338-$BW2338+1))),"")</f>
        <v>0.545454545454545</v>
      </c>
      <c r="P2338" s="0" t="n">
        <f aca="false">IF(AND(ISNUMBER($BW2338),ISNUMBER($BX2338)),MIN(1,MAX(0,($BX2338-2018+1)/($BX2338-$BW2338+1))),"")</f>
        <v>0.454545454545455</v>
      </c>
      <c r="Q2338" s="0" t="n">
        <f aca="false">IF(AND(ISNUMBER($BW2338),ISNUMBER($BX2338)),MIN(1,MAX(0,($BX2338-2019+1)/($BX2338-$BW2338+1))),"")</f>
        <v>0.363636363636364</v>
      </c>
      <c r="R2338" s="0" t="n">
        <f aca="false">IF(AND(ISNUMBER($BW2338),ISNUMBER($BX2338)),MIN(1,MAX(0,($BX2338-2016+1)/($BX2338-$BW2338+1))),"")</f>
        <v>0.636363636363636</v>
      </c>
      <c r="S2338" s="0" t="n">
        <f aca="false">IF($L2338&lt;&gt;"",IF($L2338&gt;=2015.5,1,0),"")</f>
        <v>1</v>
      </c>
      <c r="T2338" s="0" t="n">
        <f aca="false">IF($L2338&lt;&gt;"",IF($L2338&gt;=2016,1,0),"")</f>
        <v>1</v>
      </c>
      <c r="U2338" s="0" t="n">
        <f aca="false">IF(ISNUMBER($BX2338),IF($BX2338&gt;=2016,1,0),"")</f>
        <v>1</v>
      </c>
      <c r="V2338" s="0" t="n">
        <f aca="false">IF(ISNUMBER($BW2338),IF($BW2338&gt;=2016,1,0),"")</f>
        <v>0</v>
      </c>
      <c r="W2338" s="0" t="str">
        <f aca="false">IF(AND(ISNUMBER($BW2338),ISNUMBER($BX2338)),IF($BW2338&gt;=2016,"post-only",IF($BX2338&lt;2016,"pre-only","mixed")),"")</f>
        <v>mixed</v>
      </c>
      <c r="X2338" s="0" t="n">
        <f aca="false">IF(AND(ISNUMBER($BW2338),ISNUMBER($BX2338)),MIN(1,MAX(0,($BX2338-2017+1)/($BX2338-$BW2338+1))),"")</f>
        <v>0.545454545454545</v>
      </c>
      <c r="Y2338" s="0" t="n">
        <f aca="false">IF(AND(ISNUMBER($BW2338),ISNUMBER($BX2338)),MIN(1,MAX(0,($BX2338-2018+1)/($BX2338-$BW2338+1))),"")</f>
        <v>0.454545454545455</v>
      </c>
      <c r="Z2338" s="0" t="n">
        <f aca="false">IF(AND(ISNUMBER($BW2338),ISNUMBER($BX2338)),MIN(1,MAX(0,($BX2338-2019+1)/($BX2338-$BW2338+1))),"")</f>
        <v>0.363636363636364</v>
      </c>
      <c r="AA2338" s="0" t="n">
        <f aca="false">IF(ISNUMBER($BX2338),IF($BX2338&gt;=2017,1,0),"")</f>
        <v>1</v>
      </c>
      <c r="AB2338" s="0" t="n">
        <f aca="false">IF(ISNUMBER($BX2338),IF($BX2338&gt;=2018,1,0),"")</f>
        <v>1</v>
      </c>
      <c r="AC2338" s="0" t="n">
        <f aca="false">IF(ISNUMBER($BX2338),IF($BX2338&gt;=2019,1,0),"")</f>
        <v>1</v>
      </c>
      <c r="AD2338" s="0" t="n">
        <f aca="false">IF($L2338&lt;&gt;"",IF($L2338&gt;2013,1,0),"")</f>
        <v>1</v>
      </c>
      <c r="AE2338" s="0" t="n">
        <f aca="false">IF($L2338&lt;&gt;"",1+IF($L2338&gt;2011,1,0)+IF($L2338&gt;2014,1,0),"")</f>
        <v>3</v>
      </c>
      <c r="AF2338" s="0" t="s">
        <v>747</v>
      </c>
      <c r="AG2338" s="0" t="s">
        <v>88</v>
      </c>
      <c r="AH2338" s="0" t="s">
        <v>89</v>
      </c>
      <c r="AI2338" s="0" t="s">
        <v>334</v>
      </c>
      <c r="AJ2338" s="0" t="s">
        <v>497</v>
      </c>
      <c r="AK2338" s="0" t="str">
        <f aca="false">IF(AND($CF2338&lt;&gt;"",IFERROR(INDEX(subsample_country_map!$B:$B,MATCH($CF2338,subsample_country_map!$A:$A,0)),"")&lt;&gt;""),INDEX(subsample_country_map!$B:$B,MATCH($CF2338,subsample_country_map!$A:$A,0)),INDEX(lookup!$AA:$AA,MATCH($A2338,lookup!$A:$A,0)))</f>
        <v>3_AsiaPac</v>
      </c>
      <c r="AL2338" s="0" t="str">
        <f aca="false">IF(AND($CF2338&lt;&gt;"",IFERROR(INDEX(subsample_country_map!$C:$C,MATCH($CF2338,subsample_country_map!$A:$A,0)),"")&lt;&gt;""),INDEX(subsample_country_map!$C:$C,MATCH($CF2338,subsample_country_map!$A:$A,0)),INDEX(lookup!$AB:$AB,MATCH($A2338,lookup!$A:$A,0)))</f>
        <v>2_developing</v>
      </c>
      <c r="AM2338" s="0" t="str">
        <f aca="false">IF(AND($CF2338&lt;&gt;"",IFERROR(INDEX(subsample_country_map!$D:$D,MATCH($CF2338,subsample_country_map!$A:$A,0)),"")&lt;&gt;""),INDEX(subsample_country_map!$D:$D,MATCH($CF2338,subsample_country_map!$A:$A,0)),INDEX(lookup!$AC:$AC,MATCH($A2338,lookup!$A:$A,0)))</f>
        <v>2_non_western</v>
      </c>
      <c r="AN2338" s="0" t="str">
        <f aca="false">IF(AND($CF2338&lt;&gt;"",IFERROR(INDEX(subsample_country_map!$E:$E,MATCH($CF2338,subsample_country_map!$A:$A,0)),"")&lt;&gt;""),INDEX(subsample_country_map!$E:$E,MATCH($CF2338,subsample_country_map!$A:$A,0)),INDEX(lookup!$AD:$AD,MATCH($A2338,lookup!$A:$A,0)))</f>
        <v>2_civil law</v>
      </c>
      <c r="AO2338" s="0" t="str">
        <f aca="false">INDEX(lookup!$Y:$Y,MATCH($A2338,lookup!$A:$A,0))</f>
        <v>0_published</v>
      </c>
      <c r="AP2338" s="0" t="str">
        <f aca="false">INDEX(lookup!$Z:$Z,MATCH($A2338,lookup!$A:$A,0))</f>
        <v>1_VHB high</v>
      </c>
      <c r="AQ2338" s="0" t="str">
        <f aca="false">INDEX(lookup!$W:$W,MATCH($A2338,lookup!$A:$A,0))</f>
        <v>1_fin/acc/econ</v>
      </c>
      <c r="AS2338" s="0" t="s">
        <v>91</v>
      </c>
      <c r="AT2338" s="0" t="s">
        <v>111</v>
      </c>
      <c r="AU2338" s="0" t="s">
        <v>93</v>
      </c>
      <c r="AV2338" s="0" t="s">
        <v>7750</v>
      </c>
      <c r="AW2338" s="0" t="s">
        <v>7751</v>
      </c>
      <c r="BA2338" s="0" t="n">
        <v>3143</v>
      </c>
      <c r="BB2338" s="0" t="s">
        <v>96</v>
      </c>
      <c r="BC2338" s="0" t="s">
        <v>122</v>
      </c>
      <c r="BD2338" s="0" t="s">
        <v>348</v>
      </c>
      <c r="BE2338" s="0" t="s">
        <v>98</v>
      </c>
      <c r="BI2338" s="0" t="s">
        <v>143</v>
      </c>
      <c r="BJ2338" s="0" t="s">
        <v>2812</v>
      </c>
      <c r="BK2338" s="0" t="s">
        <v>750</v>
      </c>
      <c r="BL2338" s="0" t="s">
        <v>7752</v>
      </c>
      <c r="BM2338" s="0" t="s">
        <v>7738</v>
      </c>
      <c r="BN2338" s="0" t="s">
        <v>7739</v>
      </c>
      <c r="BO2338" s="0" t="s">
        <v>105</v>
      </c>
      <c r="BP2338" s="0" t="s">
        <v>7734</v>
      </c>
      <c r="BQ2338" s="0" t="s">
        <v>127</v>
      </c>
      <c r="BT2338" s="0" t="n">
        <v>0</v>
      </c>
      <c r="BU2338" s="0" t="s">
        <v>7740</v>
      </c>
      <c r="BW2338" s="0" t="n">
        <v>2012</v>
      </c>
      <c r="BX2338" s="0" t="n">
        <v>2022</v>
      </c>
      <c r="BY2338" s="0" t="s">
        <v>2985</v>
      </c>
      <c r="BZ2338" s="0" t="n">
        <v>2017</v>
      </c>
      <c r="CA2338" s="0" t="n">
        <v>0.636363636363636</v>
      </c>
      <c r="CB2338" s="0" t="n">
        <v>1</v>
      </c>
      <c r="CC2338" s="0" t="n">
        <v>1</v>
      </c>
      <c r="CD2338" s="0" t="n">
        <v>-0.0871036586967637</v>
      </c>
      <c r="CE2338" s="0" t="n">
        <v>1</v>
      </c>
    </row>
    <row r="2339" customFormat="false" ht="15" hidden="false" customHeight="false" outlineLevel="0" collapsed="false">
      <c r="A2339" s="0" t="s">
        <v>7734</v>
      </c>
      <c r="B2339" s="0" t="n">
        <v>3644</v>
      </c>
      <c r="C2339" s="0" t="n">
        <v>-0.0514436070597955</v>
      </c>
      <c r="D2339" s="0" t="n">
        <v>2642</v>
      </c>
      <c r="E2339" s="0" t="n">
        <f aca="false">IF(ISNUMBER($BA2339),$BA2339,IF(AND(ISNUMBER($D2339),ISNUMBER($BW2339),ISNUMBER($BX2339)),$D2339*($BX2339-$BW2339+1),""))</f>
        <v>2642</v>
      </c>
      <c r="H2339" s="0" t="s">
        <v>118</v>
      </c>
      <c r="I2339" s="0" t="s">
        <v>344</v>
      </c>
      <c r="J2339" s="0" t="n">
        <f aca="false">IF($BW2339&lt;&gt;"",$BW2339,"")</f>
        <v>2012</v>
      </c>
      <c r="K2339" s="0" t="n">
        <f aca="false">IF($BX2339&lt;&gt;"",$BX2339,"")</f>
        <v>2022</v>
      </c>
      <c r="L2339" s="0" t="n">
        <f aca="false">IF(AND(ISNUMBER($BW2339),ISNUMBER($BX2339)),($BW2339+$BX2339)/2,"")</f>
        <v>2017</v>
      </c>
      <c r="M2339" s="0" t="n">
        <f aca="false">IF($L2339&lt;&gt;"",$L2339,"")</f>
        <v>2017</v>
      </c>
      <c r="N2339" s="0" t="n">
        <f aca="false">IF(AND(ISNUMBER($BW2339),ISNUMBER($BX2339)),MIN(1,MAX(0,($BX2339-2016+1)/($BX2339-$BW2339+1))),"")</f>
        <v>0.636363636363636</v>
      </c>
      <c r="O2339" s="0" t="n">
        <f aca="false">IF(AND(ISNUMBER($BW2339),ISNUMBER($BX2339)),MIN(1,MAX(0,($BX2339-2017+1)/($BX2339-$BW2339+1))),"")</f>
        <v>0.545454545454545</v>
      </c>
      <c r="P2339" s="0" t="n">
        <f aca="false">IF(AND(ISNUMBER($BW2339),ISNUMBER($BX2339)),MIN(1,MAX(0,($BX2339-2018+1)/($BX2339-$BW2339+1))),"")</f>
        <v>0.454545454545455</v>
      </c>
      <c r="Q2339" s="0" t="n">
        <f aca="false">IF(AND(ISNUMBER($BW2339),ISNUMBER($BX2339)),MIN(1,MAX(0,($BX2339-2019+1)/($BX2339-$BW2339+1))),"")</f>
        <v>0.363636363636364</v>
      </c>
      <c r="R2339" s="0" t="n">
        <f aca="false">IF(AND(ISNUMBER($BW2339),ISNUMBER($BX2339)),MIN(1,MAX(0,($BX2339-2016+1)/($BX2339-$BW2339+1))),"")</f>
        <v>0.636363636363636</v>
      </c>
      <c r="S2339" s="0" t="n">
        <f aca="false">IF($L2339&lt;&gt;"",IF($L2339&gt;=2015.5,1,0),"")</f>
        <v>1</v>
      </c>
      <c r="T2339" s="0" t="n">
        <f aca="false">IF($L2339&lt;&gt;"",IF($L2339&gt;=2016,1,0),"")</f>
        <v>1</v>
      </c>
      <c r="U2339" s="0" t="n">
        <f aca="false">IF(ISNUMBER($BX2339),IF($BX2339&gt;=2016,1,0),"")</f>
        <v>1</v>
      </c>
      <c r="V2339" s="0" t="n">
        <f aca="false">IF(ISNUMBER($BW2339),IF($BW2339&gt;=2016,1,0),"")</f>
        <v>0</v>
      </c>
      <c r="W2339" s="0" t="str">
        <f aca="false">IF(AND(ISNUMBER($BW2339),ISNUMBER($BX2339)),IF($BW2339&gt;=2016,"post-only",IF($BX2339&lt;2016,"pre-only","mixed")),"")</f>
        <v>mixed</v>
      </c>
      <c r="X2339" s="0" t="n">
        <f aca="false">IF(AND(ISNUMBER($BW2339),ISNUMBER($BX2339)),MIN(1,MAX(0,($BX2339-2017+1)/($BX2339-$BW2339+1))),"")</f>
        <v>0.545454545454545</v>
      </c>
      <c r="Y2339" s="0" t="n">
        <f aca="false">IF(AND(ISNUMBER($BW2339),ISNUMBER($BX2339)),MIN(1,MAX(0,($BX2339-2018+1)/($BX2339-$BW2339+1))),"")</f>
        <v>0.454545454545455</v>
      </c>
      <c r="Z2339" s="0" t="n">
        <f aca="false">IF(AND(ISNUMBER($BW2339),ISNUMBER($BX2339)),MIN(1,MAX(0,($BX2339-2019+1)/($BX2339-$BW2339+1))),"")</f>
        <v>0.363636363636364</v>
      </c>
      <c r="AA2339" s="0" t="n">
        <f aca="false">IF(ISNUMBER($BX2339),IF($BX2339&gt;=2017,1,0),"")</f>
        <v>1</v>
      </c>
      <c r="AB2339" s="0" t="n">
        <f aca="false">IF(ISNUMBER($BX2339),IF($BX2339&gt;=2018,1,0),"")</f>
        <v>1</v>
      </c>
      <c r="AC2339" s="0" t="n">
        <f aca="false">IF(ISNUMBER($BX2339),IF($BX2339&gt;=2019,1,0),"")</f>
        <v>1</v>
      </c>
      <c r="AD2339" s="0" t="n">
        <f aca="false">IF($L2339&lt;&gt;"",IF($L2339&gt;2013,1,0),"")</f>
        <v>1</v>
      </c>
      <c r="AE2339" s="0" t="n">
        <f aca="false">IF($L2339&lt;&gt;"",1+IF($L2339&gt;2011,1,0)+IF($L2339&gt;2014,1,0),"")</f>
        <v>3</v>
      </c>
      <c r="AF2339" s="0" t="s">
        <v>747</v>
      </c>
      <c r="AG2339" s="0" t="s">
        <v>88</v>
      </c>
      <c r="AH2339" s="0" t="s">
        <v>89</v>
      </c>
      <c r="AI2339" s="0" t="s">
        <v>334</v>
      </c>
      <c r="AJ2339" s="0" t="s">
        <v>497</v>
      </c>
      <c r="AK2339" s="0" t="str">
        <f aca="false">IF(AND($CF2339&lt;&gt;"",IFERROR(INDEX(subsample_country_map!$B:$B,MATCH($CF2339,subsample_country_map!$A:$A,0)),"")&lt;&gt;""),INDEX(subsample_country_map!$B:$B,MATCH($CF2339,subsample_country_map!$A:$A,0)),INDEX(lookup!$AA:$AA,MATCH($A2339,lookup!$A:$A,0)))</f>
        <v>3_AsiaPac</v>
      </c>
      <c r="AL2339" s="0" t="str">
        <f aca="false">IF(AND($CF2339&lt;&gt;"",IFERROR(INDEX(subsample_country_map!$C:$C,MATCH($CF2339,subsample_country_map!$A:$A,0)),"")&lt;&gt;""),INDEX(subsample_country_map!$C:$C,MATCH($CF2339,subsample_country_map!$A:$A,0)),INDEX(lookup!$AB:$AB,MATCH($A2339,lookup!$A:$A,0)))</f>
        <v>2_developing</v>
      </c>
      <c r="AM2339" s="0" t="str">
        <f aca="false">IF(AND($CF2339&lt;&gt;"",IFERROR(INDEX(subsample_country_map!$D:$D,MATCH($CF2339,subsample_country_map!$A:$A,0)),"")&lt;&gt;""),INDEX(subsample_country_map!$D:$D,MATCH($CF2339,subsample_country_map!$A:$A,0)),INDEX(lookup!$AC:$AC,MATCH($A2339,lookup!$A:$A,0)))</f>
        <v>2_non_western</v>
      </c>
      <c r="AN2339" s="0" t="str">
        <f aca="false">IF(AND($CF2339&lt;&gt;"",IFERROR(INDEX(subsample_country_map!$E:$E,MATCH($CF2339,subsample_country_map!$A:$A,0)),"")&lt;&gt;""),INDEX(subsample_country_map!$E:$E,MATCH($CF2339,subsample_country_map!$A:$A,0)),INDEX(lookup!$AD:$AD,MATCH($A2339,lookup!$A:$A,0)))</f>
        <v>2_civil law</v>
      </c>
      <c r="AO2339" s="0" t="str">
        <f aca="false">INDEX(lookup!$Y:$Y,MATCH($A2339,lookup!$A:$A,0))</f>
        <v>0_published</v>
      </c>
      <c r="AP2339" s="0" t="str">
        <f aca="false">INDEX(lookup!$Z:$Z,MATCH($A2339,lookup!$A:$A,0))</f>
        <v>1_VHB high</v>
      </c>
      <c r="AQ2339" s="0" t="str">
        <f aca="false">INDEX(lookup!$W:$W,MATCH($A2339,lookup!$A:$A,0))</f>
        <v>1_fin/acc/econ</v>
      </c>
      <c r="AS2339" s="0" t="s">
        <v>91</v>
      </c>
      <c r="AT2339" s="0" t="s">
        <v>111</v>
      </c>
      <c r="AU2339" s="0" t="s">
        <v>93</v>
      </c>
      <c r="AV2339" s="0" t="s">
        <v>7753</v>
      </c>
      <c r="AW2339" s="0" t="s">
        <v>7754</v>
      </c>
      <c r="BA2339" s="0" t="n">
        <v>2642</v>
      </c>
      <c r="BB2339" s="0" t="s">
        <v>96</v>
      </c>
      <c r="BC2339" s="0" t="s">
        <v>122</v>
      </c>
      <c r="BD2339" s="0" t="s">
        <v>348</v>
      </c>
      <c r="BE2339" s="0" t="s">
        <v>389</v>
      </c>
      <c r="BF2339" s="0" t="s">
        <v>7755</v>
      </c>
      <c r="BG2339" s="0" t="s">
        <v>2535</v>
      </c>
      <c r="BH2339" s="0" t="s">
        <v>7756</v>
      </c>
      <c r="BI2339" s="0" t="s">
        <v>143</v>
      </c>
      <c r="BJ2339" s="0" t="s">
        <v>2820</v>
      </c>
      <c r="BK2339" s="0" t="s">
        <v>750</v>
      </c>
      <c r="BL2339" s="0" t="s">
        <v>7757</v>
      </c>
      <c r="BM2339" s="0" t="s">
        <v>7738</v>
      </c>
      <c r="BN2339" s="0" t="s">
        <v>7739</v>
      </c>
      <c r="BO2339" s="0" t="s">
        <v>105</v>
      </c>
      <c r="BP2339" s="0" t="s">
        <v>7734</v>
      </c>
      <c r="BQ2339" s="0" t="s">
        <v>127</v>
      </c>
      <c r="BT2339" s="0" t="n">
        <v>0</v>
      </c>
      <c r="BU2339" s="0" t="s">
        <v>7740</v>
      </c>
      <c r="BW2339" s="0" t="n">
        <v>2012</v>
      </c>
      <c r="BX2339" s="0" t="n">
        <v>2022</v>
      </c>
      <c r="BY2339" s="0" t="s">
        <v>2985</v>
      </c>
      <c r="BZ2339" s="0" t="n">
        <v>2017</v>
      </c>
      <c r="CA2339" s="0" t="n">
        <v>0.636363636363636</v>
      </c>
      <c r="CB2339" s="0" t="n">
        <v>1</v>
      </c>
      <c r="CC2339" s="0" t="n">
        <v>1</v>
      </c>
      <c r="CD2339" s="0" t="n">
        <v>-0.0514890601423054</v>
      </c>
      <c r="CE2339" s="0" t="n">
        <v>1</v>
      </c>
    </row>
    <row r="2340" customFormat="false" ht="15" hidden="false" customHeight="false" outlineLevel="0" collapsed="false">
      <c r="A2340" s="0" t="s">
        <v>7734</v>
      </c>
      <c r="B2340" s="0" t="n">
        <v>3645</v>
      </c>
      <c r="C2340" s="0" t="n">
        <v>-0.0508975061042946</v>
      </c>
      <c r="D2340" s="0" t="n">
        <v>3143</v>
      </c>
      <c r="E2340" s="0" t="n">
        <f aca="false">IF(ISNUMBER($BA2340),$BA2340,IF(AND(ISNUMBER($D2340),ISNUMBER($BW2340),ISNUMBER($BX2340)),$D2340*($BX2340-$BW2340+1),""))</f>
        <v>3143</v>
      </c>
      <c r="H2340" s="0" t="s">
        <v>118</v>
      </c>
      <c r="I2340" s="0" t="s">
        <v>344</v>
      </c>
      <c r="J2340" s="0" t="n">
        <f aca="false">IF($BW2340&lt;&gt;"",$BW2340,"")</f>
        <v>2012</v>
      </c>
      <c r="K2340" s="0" t="n">
        <f aca="false">IF($BX2340&lt;&gt;"",$BX2340,"")</f>
        <v>2022</v>
      </c>
      <c r="L2340" s="0" t="n">
        <f aca="false">IF(AND(ISNUMBER($BW2340),ISNUMBER($BX2340)),($BW2340+$BX2340)/2,"")</f>
        <v>2017</v>
      </c>
      <c r="M2340" s="0" t="n">
        <f aca="false">IF($L2340&lt;&gt;"",$L2340,"")</f>
        <v>2017</v>
      </c>
      <c r="N2340" s="0" t="n">
        <f aca="false">IF(AND(ISNUMBER($BW2340),ISNUMBER($BX2340)),MIN(1,MAX(0,($BX2340-2016+1)/($BX2340-$BW2340+1))),"")</f>
        <v>0.636363636363636</v>
      </c>
      <c r="O2340" s="0" t="n">
        <f aca="false">IF(AND(ISNUMBER($BW2340),ISNUMBER($BX2340)),MIN(1,MAX(0,($BX2340-2017+1)/($BX2340-$BW2340+1))),"")</f>
        <v>0.545454545454545</v>
      </c>
      <c r="P2340" s="0" t="n">
        <f aca="false">IF(AND(ISNUMBER($BW2340),ISNUMBER($BX2340)),MIN(1,MAX(0,($BX2340-2018+1)/($BX2340-$BW2340+1))),"")</f>
        <v>0.454545454545455</v>
      </c>
      <c r="Q2340" s="0" t="n">
        <f aca="false">IF(AND(ISNUMBER($BW2340),ISNUMBER($BX2340)),MIN(1,MAX(0,($BX2340-2019+1)/($BX2340-$BW2340+1))),"")</f>
        <v>0.363636363636364</v>
      </c>
      <c r="R2340" s="0" t="n">
        <f aca="false">IF(AND(ISNUMBER($BW2340),ISNUMBER($BX2340)),MIN(1,MAX(0,($BX2340-2016+1)/($BX2340-$BW2340+1))),"")</f>
        <v>0.636363636363636</v>
      </c>
      <c r="S2340" s="0" t="n">
        <f aca="false">IF($L2340&lt;&gt;"",IF($L2340&gt;=2015.5,1,0),"")</f>
        <v>1</v>
      </c>
      <c r="T2340" s="0" t="n">
        <f aca="false">IF($L2340&lt;&gt;"",IF($L2340&gt;=2016,1,0),"")</f>
        <v>1</v>
      </c>
      <c r="U2340" s="0" t="n">
        <f aca="false">IF(ISNUMBER($BX2340),IF($BX2340&gt;=2016,1,0),"")</f>
        <v>1</v>
      </c>
      <c r="V2340" s="0" t="n">
        <f aca="false">IF(ISNUMBER($BW2340),IF($BW2340&gt;=2016,1,0),"")</f>
        <v>0</v>
      </c>
      <c r="W2340" s="0" t="str">
        <f aca="false">IF(AND(ISNUMBER($BW2340),ISNUMBER($BX2340)),IF($BW2340&gt;=2016,"post-only",IF($BX2340&lt;2016,"pre-only","mixed")),"")</f>
        <v>mixed</v>
      </c>
      <c r="X2340" s="0" t="n">
        <f aca="false">IF(AND(ISNUMBER($BW2340),ISNUMBER($BX2340)),MIN(1,MAX(0,($BX2340-2017+1)/($BX2340-$BW2340+1))),"")</f>
        <v>0.545454545454545</v>
      </c>
      <c r="Y2340" s="0" t="n">
        <f aca="false">IF(AND(ISNUMBER($BW2340),ISNUMBER($BX2340)),MIN(1,MAX(0,($BX2340-2018+1)/($BX2340-$BW2340+1))),"")</f>
        <v>0.454545454545455</v>
      </c>
      <c r="Z2340" s="0" t="n">
        <f aca="false">IF(AND(ISNUMBER($BW2340),ISNUMBER($BX2340)),MIN(1,MAX(0,($BX2340-2019+1)/($BX2340-$BW2340+1))),"")</f>
        <v>0.363636363636364</v>
      </c>
      <c r="AA2340" s="0" t="n">
        <f aca="false">IF(ISNUMBER($BX2340),IF($BX2340&gt;=2017,1,0),"")</f>
        <v>1</v>
      </c>
      <c r="AB2340" s="0" t="n">
        <f aca="false">IF(ISNUMBER($BX2340),IF($BX2340&gt;=2018,1,0),"")</f>
        <v>1</v>
      </c>
      <c r="AC2340" s="0" t="n">
        <f aca="false">IF(ISNUMBER($BX2340),IF($BX2340&gt;=2019,1,0),"")</f>
        <v>1</v>
      </c>
      <c r="AD2340" s="0" t="n">
        <f aca="false">IF($L2340&lt;&gt;"",IF($L2340&gt;2013,1,0),"")</f>
        <v>1</v>
      </c>
      <c r="AE2340" s="0" t="n">
        <f aca="false">IF($L2340&lt;&gt;"",1+IF($L2340&gt;2011,1,0)+IF($L2340&gt;2014,1,0),"")</f>
        <v>3</v>
      </c>
      <c r="AF2340" s="0" t="s">
        <v>747</v>
      </c>
      <c r="AG2340" s="0" t="s">
        <v>88</v>
      </c>
      <c r="AH2340" s="0" t="s">
        <v>89</v>
      </c>
      <c r="AI2340" s="0" t="s">
        <v>334</v>
      </c>
      <c r="AJ2340" s="0" t="s">
        <v>497</v>
      </c>
      <c r="AK2340" s="0" t="str">
        <f aca="false">IF(AND($CF2340&lt;&gt;"",IFERROR(INDEX(subsample_country_map!$B:$B,MATCH($CF2340,subsample_country_map!$A:$A,0)),"")&lt;&gt;""),INDEX(subsample_country_map!$B:$B,MATCH($CF2340,subsample_country_map!$A:$A,0)),INDEX(lookup!$AA:$AA,MATCH($A2340,lookup!$A:$A,0)))</f>
        <v>3_AsiaPac</v>
      </c>
      <c r="AL2340" s="0" t="str">
        <f aca="false">IF(AND($CF2340&lt;&gt;"",IFERROR(INDEX(subsample_country_map!$C:$C,MATCH($CF2340,subsample_country_map!$A:$A,0)),"")&lt;&gt;""),INDEX(subsample_country_map!$C:$C,MATCH($CF2340,subsample_country_map!$A:$A,0)),INDEX(lookup!$AB:$AB,MATCH($A2340,lookup!$A:$A,0)))</f>
        <v>2_developing</v>
      </c>
      <c r="AM2340" s="0" t="str">
        <f aca="false">IF(AND($CF2340&lt;&gt;"",IFERROR(INDEX(subsample_country_map!$D:$D,MATCH($CF2340,subsample_country_map!$A:$A,0)),"")&lt;&gt;""),INDEX(subsample_country_map!$D:$D,MATCH($CF2340,subsample_country_map!$A:$A,0)),INDEX(lookup!$AC:$AC,MATCH($A2340,lookup!$A:$A,0)))</f>
        <v>2_non_western</v>
      </c>
      <c r="AN2340" s="0" t="str">
        <f aca="false">IF(AND($CF2340&lt;&gt;"",IFERROR(INDEX(subsample_country_map!$E:$E,MATCH($CF2340,subsample_country_map!$A:$A,0)),"")&lt;&gt;""),INDEX(subsample_country_map!$E:$E,MATCH($CF2340,subsample_country_map!$A:$A,0)),INDEX(lookup!$AD:$AD,MATCH($A2340,lookup!$A:$A,0)))</f>
        <v>2_civil law</v>
      </c>
      <c r="AO2340" s="0" t="str">
        <f aca="false">INDEX(lookup!$Y:$Y,MATCH($A2340,lookup!$A:$A,0))</f>
        <v>0_published</v>
      </c>
      <c r="AP2340" s="0" t="str">
        <f aca="false">INDEX(lookup!$Z:$Z,MATCH($A2340,lookup!$A:$A,0))</f>
        <v>1_VHB high</v>
      </c>
      <c r="AQ2340" s="0" t="str">
        <f aca="false">INDEX(lookup!$W:$W,MATCH($A2340,lookup!$A:$A,0))</f>
        <v>1_fin/acc/econ</v>
      </c>
      <c r="AS2340" s="0" t="s">
        <v>91</v>
      </c>
      <c r="AT2340" s="0" t="s">
        <v>111</v>
      </c>
      <c r="AU2340" s="0" t="s">
        <v>93</v>
      </c>
      <c r="AV2340" s="0" t="s">
        <v>2939</v>
      </c>
      <c r="AW2340" s="0" t="s">
        <v>2471</v>
      </c>
      <c r="BA2340" s="0" t="n">
        <v>3143</v>
      </c>
      <c r="BB2340" s="0" t="s">
        <v>96</v>
      </c>
      <c r="BC2340" s="0" t="s">
        <v>122</v>
      </c>
      <c r="BD2340" s="0" t="s">
        <v>348</v>
      </c>
      <c r="BE2340" s="0" t="s">
        <v>98</v>
      </c>
      <c r="BI2340" s="0" t="s">
        <v>189</v>
      </c>
      <c r="BJ2340" s="0" t="s">
        <v>7758</v>
      </c>
      <c r="BK2340" s="0" t="s">
        <v>101</v>
      </c>
      <c r="BL2340" s="0" t="s">
        <v>7759</v>
      </c>
      <c r="BM2340" s="0" t="s">
        <v>7760</v>
      </c>
      <c r="BN2340" s="0" t="s">
        <v>7739</v>
      </c>
      <c r="BO2340" s="0" t="s">
        <v>105</v>
      </c>
      <c r="BP2340" s="0" t="s">
        <v>7734</v>
      </c>
      <c r="BQ2340" s="0" t="s">
        <v>127</v>
      </c>
      <c r="BT2340" s="0" t="n">
        <v>0</v>
      </c>
      <c r="BU2340" s="0" t="s">
        <v>7740</v>
      </c>
      <c r="BW2340" s="0" t="n">
        <v>2012</v>
      </c>
      <c r="BX2340" s="0" t="n">
        <v>2022</v>
      </c>
      <c r="BY2340" s="0" t="s">
        <v>2985</v>
      </c>
      <c r="BZ2340" s="0" t="n">
        <v>2017</v>
      </c>
      <c r="CA2340" s="0" t="n">
        <v>0.636363636363636</v>
      </c>
      <c r="CB2340" s="0" t="n">
        <v>1</v>
      </c>
      <c r="CC2340" s="0" t="n">
        <v>1</v>
      </c>
      <c r="CD2340" s="0" t="n">
        <v>-0.0509415254941717</v>
      </c>
      <c r="CE2340" s="0" t="n">
        <v>1</v>
      </c>
    </row>
    <row r="2341" customFormat="false" ht="15" hidden="false" customHeight="false" outlineLevel="0" collapsed="false">
      <c r="A2341" s="0" t="s">
        <v>7734</v>
      </c>
      <c r="B2341" s="0" t="n">
        <v>3646</v>
      </c>
      <c r="C2341" s="0" t="n">
        <v>-0.0931646766901203</v>
      </c>
      <c r="D2341" s="0" t="n">
        <v>2337</v>
      </c>
      <c r="E2341" s="0" t="n">
        <f aca="false">IF(ISNUMBER($BA2341),$BA2341,IF(AND(ISNUMBER($D2341),ISNUMBER($BW2341),ISNUMBER($BX2341)),$D2341*($BX2341-$BW2341+1),""))</f>
        <v>2337</v>
      </c>
      <c r="H2341" s="0" t="s">
        <v>118</v>
      </c>
      <c r="I2341" s="0" t="s">
        <v>344</v>
      </c>
      <c r="J2341" s="0" t="n">
        <f aca="false">IF($BW2341&lt;&gt;"",$BW2341,"")</f>
        <v>2012</v>
      </c>
      <c r="K2341" s="0" t="n">
        <f aca="false">IF($BX2341&lt;&gt;"",$BX2341,"")</f>
        <v>2022</v>
      </c>
      <c r="L2341" s="0" t="n">
        <f aca="false">IF(AND(ISNUMBER($BW2341),ISNUMBER($BX2341)),($BW2341+$BX2341)/2,"")</f>
        <v>2017</v>
      </c>
      <c r="M2341" s="0" t="n">
        <f aca="false">IF($L2341&lt;&gt;"",$L2341,"")</f>
        <v>2017</v>
      </c>
      <c r="N2341" s="0" t="n">
        <f aca="false">IF(AND(ISNUMBER($BW2341),ISNUMBER($BX2341)),MIN(1,MAX(0,($BX2341-2016+1)/($BX2341-$BW2341+1))),"")</f>
        <v>0.636363636363636</v>
      </c>
      <c r="O2341" s="0" t="n">
        <f aca="false">IF(AND(ISNUMBER($BW2341),ISNUMBER($BX2341)),MIN(1,MAX(0,($BX2341-2017+1)/($BX2341-$BW2341+1))),"")</f>
        <v>0.545454545454545</v>
      </c>
      <c r="P2341" s="0" t="n">
        <f aca="false">IF(AND(ISNUMBER($BW2341),ISNUMBER($BX2341)),MIN(1,MAX(0,($BX2341-2018+1)/($BX2341-$BW2341+1))),"")</f>
        <v>0.454545454545455</v>
      </c>
      <c r="Q2341" s="0" t="n">
        <f aca="false">IF(AND(ISNUMBER($BW2341),ISNUMBER($BX2341)),MIN(1,MAX(0,($BX2341-2019+1)/($BX2341-$BW2341+1))),"")</f>
        <v>0.363636363636364</v>
      </c>
      <c r="R2341" s="0" t="n">
        <f aca="false">IF(AND(ISNUMBER($BW2341),ISNUMBER($BX2341)),MIN(1,MAX(0,($BX2341-2016+1)/($BX2341-$BW2341+1))),"")</f>
        <v>0.636363636363636</v>
      </c>
      <c r="S2341" s="0" t="n">
        <f aca="false">IF($L2341&lt;&gt;"",IF($L2341&gt;=2015.5,1,0),"")</f>
        <v>1</v>
      </c>
      <c r="T2341" s="0" t="n">
        <f aca="false">IF($L2341&lt;&gt;"",IF($L2341&gt;=2016,1,0),"")</f>
        <v>1</v>
      </c>
      <c r="U2341" s="0" t="n">
        <f aca="false">IF(ISNUMBER($BX2341),IF($BX2341&gt;=2016,1,0),"")</f>
        <v>1</v>
      </c>
      <c r="V2341" s="0" t="n">
        <f aca="false">IF(ISNUMBER($BW2341),IF($BW2341&gt;=2016,1,0),"")</f>
        <v>0</v>
      </c>
      <c r="W2341" s="0" t="str">
        <f aca="false">IF(AND(ISNUMBER($BW2341),ISNUMBER($BX2341)),IF($BW2341&gt;=2016,"post-only",IF($BX2341&lt;2016,"pre-only","mixed")),"")</f>
        <v>mixed</v>
      </c>
      <c r="X2341" s="0" t="n">
        <f aca="false">IF(AND(ISNUMBER($BW2341),ISNUMBER($BX2341)),MIN(1,MAX(0,($BX2341-2017+1)/($BX2341-$BW2341+1))),"")</f>
        <v>0.545454545454545</v>
      </c>
      <c r="Y2341" s="0" t="n">
        <f aca="false">IF(AND(ISNUMBER($BW2341),ISNUMBER($BX2341)),MIN(1,MAX(0,($BX2341-2018+1)/($BX2341-$BW2341+1))),"")</f>
        <v>0.454545454545455</v>
      </c>
      <c r="Z2341" s="0" t="n">
        <f aca="false">IF(AND(ISNUMBER($BW2341),ISNUMBER($BX2341)),MIN(1,MAX(0,($BX2341-2019+1)/($BX2341-$BW2341+1))),"")</f>
        <v>0.363636363636364</v>
      </c>
      <c r="AA2341" s="0" t="n">
        <f aca="false">IF(ISNUMBER($BX2341),IF($BX2341&gt;=2017,1,0),"")</f>
        <v>1</v>
      </c>
      <c r="AB2341" s="0" t="n">
        <f aca="false">IF(ISNUMBER($BX2341),IF($BX2341&gt;=2018,1,0),"")</f>
        <v>1</v>
      </c>
      <c r="AC2341" s="0" t="n">
        <f aca="false">IF(ISNUMBER($BX2341),IF($BX2341&gt;=2019,1,0),"")</f>
        <v>1</v>
      </c>
      <c r="AD2341" s="0" t="n">
        <f aca="false">IF($L2341&lt;&gt;"",IF($L2341&gt;2013,1,0),"")</f>
        <v>1</v>
      </c>
      <c r="AE2341" s="0" t="n">
        <f aca="false">IF($L2341&lt;&gt;"",1+IF($L2341&gt;2011,1,0)+IF($L2341&gt;2014,1,0),"")</f>
        <v>3</v>
      </c>
      <c r="AF2341" s="0" t="s">
        <v>747</v>
      </c>
      <c r="AG2341" s="0" t="s">
        <v>88</v>
      </c>
      <c r="AH2341" s="0" t="s">
        <v>89</v>
      </c>
      <c r="AI2341" s="0" t="s">
        <v>334</v>
      </c>
      <c r="AJ2341" s="0" t="s">
        <v>497</v>
      </c>
      <c r="AK2341" s="0" t="str">
        <f aca="false">IF(AND($CF2341&lt;&gt;"",IFERROR(INDEX(subsample_country_map!$B:$B,MATCH($CF2341,subsample_country_map!$A:$A,0)),"")&lt;&gt;""),INDEX(subsample_country_map!$B:$B,MATCH($CF2341,subsample_country_map!$A:$A,0)),INDEX(lookup!$AA:$AA,MATCH($A2341,lookup!$A:$A,0)))</f>
        <v>3_AsiaPac</v>
      </c>
      <c r="AL2341" s="0" t="str">
        <f aca="false">IF(AND($CF2341&lt;&gt;"",IFERROR(INDEX(subsample_country_map!$C:$C,MATCH($CF2341,subsample_country_map!$A:$A,0)),"")&lt;&gt;""),INDEX(subsample_country_map!$C:$C,MATCH($CF2341,subsample_country_map!$A:$A,0)),INDEX(lookup!$AB:$AB,MATCH($A2341,lookup!$A:$A,0)))</f>
        <v>2_developing</v>
      </c>
      <c r="AM2341" s="0" t="str">
        <f aca="false">IF(AND($CF2341&lt;&gt;"",IFERROR(INDEX(subsample_country_map!$D:$D,MATCH($CF2341,subsample_country_map!$A:$A,0)),"")&lt;&gt;""),INDEX(subsample_country_map!$D:$D,MATCH($CF2341,subsample_country_map!$A:$A,0)),INDEX(lookup!$AC:$AC,MATCH($A2341,lookup!$A:$A,0)))</f>
        <v>2_non_western</v>
      </c>
      <c r="AN2341" s="0" t="str">
        <f aca="false">IF(AND($CF2341&lt;&gt;"",IFERROR(INDEX(subsample_country_map!$E:$E,MATCH($CF2341,subsample_country_map!$A:$A,0)),"")&lt;&gt;""),INDEX(subsample_country_map!$E:$E,MATCH($CF2341,subsample_country_map!$A:$A,0)),INDEX(lookup!$AD:$AD,MATCH($A2341,lookup!$A:$A,0)))</f>
        <v>2_civil law</v>
      </c>
      <c r="AO2341" s="0" t="str">
        <f aca="false">INDEX(lookup!$Y:$Y,MATCH($A2341,lookup!$A:$A,0))</f>
        <v>0_published</v>
      </c>
      <c r="AP2341" s="0" t="str">
        <f aca="false">INDEX(lookup!$Z:$Z,MATCH($A2341,lookup!$A:$A,0))</f>
        <v>1_VHB high</v>
      </c>
      <c r="AQ2341" s="0" t="str">
        <f aca="false">INDEX(lookup!$W:$W,MATCH($A2341,lookup!$A:$A,0))</f>
        <v>1_fin/acc/econ</v>
      </c>
      <c r="AS2341" s="0" t="s">
        <v>91</v>
      </c>
      <c r="AT2341" s="0" t="s">
        <v>111</v>
      </c>
      <c r="AU2341" s="0" t="s">
        <v>93</v>
      </c>
      <c r="AV2341" s="0" t="s">
        <v>7761</v>
      </c>
      <c r="AW2341" s="0" t="s">
        <v>1607</v>
      </c>
      <c r="BA2341" s="0" t="n">
        <v>2337</v>
      </c>
      <c r="BB2341" s="0" t="s">
        <v>96</v>
      </c>
      <c r="BC2341" s="0" t="s">
        <v>122</v>
      </c>
      <c r="BD2341" s="0" t="s">
        <v>348</v>
      </c>
      <c r="BE2341" s="0" t="s">
        <v>98</v>
      </c>
      <c r="BI2341" s="0" t="s">
        <v>189</v>
      </c>
      <c r="BJ2341" s="0" t="s">
        <v>7762</v>
      </c>
      <c r="BK2341" s="0" t="s">
        <v>101</v>
      </c>
      <c r="BL2341" s="0" t="s">
        <v>7763</v>
      </c>
      <c r="BM2341" s="0" t="s">
        <v>7764</v>
      </c>
      <c r="BN2341" s="0" t="s">
        <v>7739</v>
      </c>
      <c r="BO2341" s="0" t="s">
        <v>105</v>
      </c>
      <c r="BP2341" s="0" t="s">
        <v>7734</v>
      </c>
      <c r="BQ2341" s="0" t="s">
        <v>127</v>
      </c>
      <c r="BT2341" s="0" t="n">
        <v>0</v>
      </c>
      <c r="BU2341" s="0" t="s">
        <v>7740</v>
      </c>
      <c r="BW2341" s="0" t="n">
        <v>2012</v>
      </c>
      <c r="BX2341" s="0" t="n">
        <v>2022</v>
      </c>
      <c r="BY2341" s="0" t="s">
        <v>2985</v>
      </c>
      <c r="BZ2341" s="0" t="n">
        <v>2017</v>
      </c>
      <c r="CA2341" s="0" t="n">
        <v>0.636363636363636</v>
      </c>
      <c r="CB2341" s="0" t="n">
        <v>1</v>
      </c>
      <c r="CC2341" s="0" t="n">
        <v>1</v>
      </c>
      <c r="CD2341" s="0" t="n">
        <v>-0.0934356350034391</v>
      </c>
      <c r="CE2341" s="0" t="n">
        <v>1</v>
      </c>
    </row>
    <row r="2342" customFormat="false" ht="15" hidden="false" customHeight="false" outlineLevel="0" collapsed="false">
      <c r="A2342" s="0" t="s">
        <v>7734</v>
      </c>
      <c r="B2342" s="0" t="n">
        <v>3647</v>
      </c>
      <c r="C2342" s="0" t="n">
        <v>-0.0401497451499733</v>
      </c>
      <c r="D2342" s="0" t="n">
        <v>2858</v>
      </c>
      <c r="E2342" s="0" t="n">
        <f aca="false">IF(ISNUMBER($BA2342),$BA2342,IF(AND(ISNUMBER($D2342),ISNUMBER($BW2342),ISNUMBER($BX2342)),$D2342*($BX2342-$BW2342+1),""))</f>
        <v>2858</v>
      </c>
      <c r="H2342" s="0" t="s">
        <v>118</v>
      </c>
      <c r="I2342" s="0" t="s">
        <v>344</v>
      </c>
      <c r="J2342" s="0" t="n">
        <f aca="false">IF($BW2342&lt;&gt;"",$BW2342,"")</f>
        <v>2012</v>
      </c>
      <c r="K2342" s="0" t="n">
        <f aca="false">IF($BX2342&lt;&gt;"",$BX2342,"")</f>
        <v>2022</v>
      </c>
      <c r="L2342" s="0" t="n">
        <f aca="false">IF(AND(ISNUMBER($BW2342),ISNUMBER($BX2342)),($BW2342+$BX2342)/2,"")</f>
        <v>2017</v>
      </c>
      <c r="M2342" s="0" t="n">
        <f aca="false">IF($L2342&lt;&gt;"",$L2342,"")</f>
        <v>2017</v>
      </c>
      <c r="N2342" s="0" t="n">
        <f aca="false">IF(AND(ISNUMBER($BW2342),ISNUMBER($BX2342)),MIN(1,MAX(0,($BX2342-2016+1)/($BX2342-$BW2342+1))),"")</f>
        <v>0.636363636363636</v>
      </c>
      <c r="O2342" s="0" t="n">
        <f aca="false">IF(AND(ISNUMBER($BW2342),ISNUMBER($BX2342)),MIN(1,MAX(0,($BX2342-2017+1)/($BX2342-$BW2342+1))),"")</f>
        <v>0.545454545454545</v>
      </c>
      <c r="P2342" s="0" t="n">
        <f aca="false">IF(AND(ISNUMBER($BW2342),ISNUMBER($BX2342)),MIN(1,MAX(0,($BX2342-2018+1)/($BX2342-$BW2342+1))),"")</f>
        <v>0.454545454545455</v>
      </c>
      <c r="Q2342" s="0" t="n">
        <f aca="false">IF(AND(ISNUMBER($BW2342),ISNUMBER($BX2342)),MIN(1,MAX(0,($BX2342-2019+1)/($BX2342-$BW2342+1))),"")</f>
        <v>0.363636363636364</v>
      </c>
      <c r="R2342" s="0" t="n">
        <f aca="false">IF(AND(ISNUMBER($BW2342),ISNUMBER($BX2342)),MIN(1,MAX(0,($BX2342-2016+1)/($BX2342-$BW2342+1))),"")</f>
        <v>0.636363636363636</v>
      </c>
      <c r="S2342" s="0" t="n">
        <f aca="false">IF($L2342&lt;&gt;"",IF($L2342&gt;=2015.5,1,0),"")</f>
        <v>1</v>
      </c>
      <c r="T2342" s="0" t="n">
        <f aca="false">IF($L2342&lt;&gt;"",IF($L2342&gt;=2016,1,0),"")</f>
        <v>1</v>
      </c>
      <c r="U2342" s="0" t="n">
        <f aca="false">IF(ISNUMBER($BX2342),IF($BX2342&gt;=2016,1,0),"")</f>
        <v>1</v>
      </c>
      <c r="V2342" s="0" t="n">
        <f aca="false">IF(ISNUMBER($BW2342),IF($BW2342&gt;=2016,1,0),"")</f>
        <v>0</v>
      </c>
      <c r="W2342" s="0" t="str">
        <f aca="false">IF(AND(ISNUMBER($BW2342),ISNUMBER($BX2342)),IF($BW2342&gt;=2016,"post-only",IF($BX2342&lt;2016,"pre-only","mixed")),"")</f>
        <v>mixed</v>
      </c>
      <c r="X2342" s="0" t="n">
        <f aca="false">IF(AND(ISNUMBER($BW2342),ISNUMBER($BX2342)),MIN(1,MAX(0,($BX2342-2017+1)/($BX2342-$BW2342+1))),"")</f>
        <v>0.545454545454545</v>
      </c>
      <c r="Y2342" s="0" t="n">
        <f aca="false">IF(AND(ISNUMBER($BW2342),ISNUMBER($BX2342)),MIN(1,MAX(0,($BX2342-2018+1)/($BX2342-$BW2342+1))),"")</f>
        <v>0.454545454545455</v>
      </c>
      <c r="Z2342" s="0" t="n">
        <f aca="false">IF(AND(ISNUMBER($BW2342),ISNUMBER($BX2342)),MIN(1,MAX(0,($BX2342-2019+1)/($BX2342-$BW2342+1))),"")</f>
        <v>0.363636363636364</v>
      </c>
      <c r="AA2342" s="0" t="n">
        <f aca="false">IF(ISNUMBER($BX2342),IF($BX2342&gt;=2017,1,0),"")</f>
        <v>1</v>
      </c>
      <c r="AB2342" s="0" t="n">
        <f aca="false">IF(ISNUMBER($BX2342),IF($BX2342&gt;=2018,1,0),"")</f>
        <v>1</v>
      </c>
      <c r="AC2342" s="0" t="n">
        <f aca="false">IF(ISNUMBER($BX2342),IF($BX2342&gt;=2019,1,0),"")</f>
        <v>1</v>
      </c>
      <c r="AD2342" s="0" t="n">
        <f aca="false">IF($L2342&lt;&gt;"",IF($L2342&gt;2013,1,0),"")</f>
        <v>1</v>
      </c>
      <c r="AE2342" s="0" t="n">
        <f aca="false">IF($L2342&lt;&gt;"",1+IF($L2342&gt;2011,1,0)+IF($L2342&gt;2014,1,0),"")</f>
        <v>3</v>
      </c>
      <c r="AF2342" s="0" t="s">
        <v>747</v>
      </c>
      <c r="AG2342" s="0" t="s">
        <v>88</v>
      </c>
      <c r="AH2342" s="0" t="s">
        <v>89</v>
      </c>
      <c r="AI2342" s="0" t="s">
        <v>334</v>
      </c>
      <c r="AJ2342" s="0" t="s">
        <v>497</v>
      </c>
      <c r="AK2342" s="0" t="str">
        <f aca="false">IF(AND($CF2342&lt;&gt;"",IFERROR(INDEX(subsample_country_map!$B:$B,MATCH($CF2342,subsample_country_map!$A:$A,0)),"")&lt;&gt;""),INDEX(subsample_country_map!$B:$B,MATCH($CF2342,subsample_country_map!$A:$A,0)),INDEX(lookup!$AA:$AA,MATCH($A2342,lookup!$A:$A,0)))</f>
        <v>3_AsiaPac</v>
      </c>
      <c r="AL2342" s="0" t="str">
        <f aca="false">IF(AND($CF2342&lt;&gt;"",IFERROR(INDEX(subsample_country_map!$C:$C,MATCH($CF2342,subsample_country_map!$A:$A,0)),"")&lt;&gt;""),INDEX(subsample_country_map!$C:$C,MATCH($CF2342,subsample_country_map!$A:$A,0)),INDEX(lookup!$AB:$AB,MATCH($A2342,lookup!$A:$A,0)))</f>
        <v>2_developing</v>
      </c>
      <c r="AM2342" s="0" t="str">
        <f aca="false">IF(AND($CF2342&lt;&gt;"",IFERROR(INDEX(subsample_country_map!$D:$D,MATCH($CF2342,subsample_country_map!$A:$A,0)),"")&lt;&gt;""),INDEX(subsample_country_map!$D:$D,MATCH($CF2342,subsample_country_map!$A:$A,0)),INDEX(lookup!$AC:$AC,MATCH($A2342,lookup!$A:$A,0)))</f>
        <v>2_non_western</v>
      </c>
      <c r="AN2342" s="0" t="str">
        <f aca="false">IF(AND($CF2342&lt;&gt;"",IFERROR(INDEX(subsample_country_map!$E:$E,MATCH($CF2342,subsample_country_map!$A:$A,0)),"")&lt;&gt;""),INDEX(subsample_country_map!$E:$E,MATCH($CF2342,subsample_country_map!$A:$A,0)),INDEX(lookup!$AD:$AD,MATCH($A2342,lookup!$A:$A,0)))</f>
        <v>2_civil law</v>
      </c>
      <c r="AO2342" s="0" t="str">
        <f aca="false">INDEX(lookup!$Y:$Y,MATCH($A2342,lookup!$A:$A,0))</f>
        <v>0_published</v>
      </c>
      <c r="AP2342" s="0" t="str">
        <f aca="false">INDEX(lookup!$Z:$Z,MATCH($A2342,lookup!$A:$A,0))</f>
        <v>1_VHB high</v>
      </c>
      <c r="AQ2342" s="0" t="str">
        <f aca="false">INDEX(lookup!$W:$W,MATCH($A2342,lookup!$A:$A,0))</f>
        <v>1_fin/acc/econ</v>
      </c>
      <c r="AS2342" s="0" t="s">
        <v>91</v>
      </c>
      <c r="AT2342" s="0" t="s">
        <v>111</v>
      </c>
      <c r="AU2342" s="0" t="s">
        <v>93</v>
      </c>
      <c r="AV2342" s="0" t="s">
        <v>3079</v>
      </c>
      <c r="AW2342" s="0" t="s">
        <v>1817</v>
      </c>
      <c r="BA2342" s="0" t="n">
        <v>2858</v>
      </c>
      <c r="BB2342" s="0" t="s">
        <v>96</v>
      </c>
      <c r="BC2342" s="0" t="s">
        <v>358</v>
      </c>
      <c r="BD2342" s="0" t="s">
        <v>348</v>
      </c>
      <c r="BE2342" s="0" t="s">
        <v>98</v>
      </c>
      <c r="BI2342" s="0" t="s">
        <v>189</v>
      </c>
      <c r="BJ2342" s="0" t="s">
        <v>7765</v>
      </c>
      <c r="BK2342" s="0" t="s">
        <v>101</v>
      </c>
      <c r="BL2342" s="0" t="s">
        <v>7766</v>
      </c>
      <c r="BM2342" s="0" t="s">
        <v>7767</v>
      </c>
      <c r="BN2342" s="0" t="s">
        <v>7739</v>
      </c>
      <c r="BO2342" s="0" t="s">
        <v>105</v>
      </c>
      <c r="BP2342" s="0" t="s">
        <v>7734</v>
      </c>
      <c r="BQ2342" s="0" t="s">
        <v>127</v>
      </c>
      <c r="BT2342" s="0" t="n">
        <v>0</v>
      </c>
      <c r="BU2342" s="0" t="s">
        <v>7740</v>
      </c>
      <c r="BW2342" s="0" t="n">
        <v>2012</v>
      </c>
      <c r="BX2342" s="0" t="n">
        <v>2022</v>
      </c>
      <c r="BY2342" s="0" t="s">
        <v>2985</v>
      </c>
      <c r="BZ2342" s="0" t="n">
        <v>2017</v>
      </c>
      <c r="CA2342" s="0" t="n">
        <v>0.636363636363636</v>
      </c>
      <c r="CB2342" s="0" t="n">
        <v>1</v>
      </c>
      <c r="CC2342" s="0" t="n">
        <v>1</v>
      </c>
      <c r="CD2342" s="0" t="n">
        <v>-0.040171339863895</v>
      </c>
      <c r="CE2342" s="0" t="n">
        <v>1</v>
      </c>
    </row>
    <row r="2343" customFormat="false" ht="15" hidden="false" customHeight="false" outlineLevel="0" collapsed="false">
      <c r="A2343" s="0" t="s">
        <v>7734</v>
      </c>
      <c r="B2343" s="0" t="n">
        <v>3648</v>
      </c>
      <c r="C2343" s="0" t="n">
        <v>-0.0474241282603441</v>
      </c>
      <c r="D2343" s="0" t="n">
        <v>3134</v>
      </c>
      <c r="E2343" s="0" t="n">
        <f aca="false">IF(ISNUMBER($BA2343),$BA2343,IF(AND(ISNUMBER($D2343),ISNUMBER($BW2343),ISNUMBER($BX2343)),$D2343*($BX2343-$BW2343+1),""))</f>
        <v>3134</v>
      </c>
      <c r="H2343" s="0" t="s">
        <v>118</v>
      </c>
      <c r="I2343" s="0" t="s">
        <v>344</v>
      </c>
      <c r="J2343" s="0" t="n">
        <f aca="false">IF($BW2343&lt;&gt;"",$BW2343,"")</f>
        <v>2012</v>
      </c>
      <c r="K2343" s="0" t="n">
        <f aca="false">IF($BX2343&lt;&gt;"",$BX2343,"")</f>
        <v>2022</v>
      </c>
      <c r="L2343" s="0" t="n">
        <f aca="false">IF(AND(ISNUMBER($BW2343),ISNUMBER($BX2343)),($BW2343+$BX2343)/2,"")</f>
        <v>2017</v>
      </c>
      <c r="M2343" s="0" t="n">
        <f aca="false">IF($L2343&lt;&gt;"",$L2343,"")</f>
        <v>2017</v>
      </c>
      <c r="N2343" s="0" t="n">
        <f aca="false">IF(AND(ISNUMBER($BW2343),ISNUMBER($BX2343)),MIN(1,MAX(0,($BX2343-2016+1)/($BX2343-$BW2343+1))),"")</f>
        <v>0.636363636363636</v>
      </c>
      <c r="O2343" s="0" t="n">
        <f aca="false">IF(AND(ISNUMBER($BW2343),ISNUMBER($BX2343)),MIN(1,MAX(0,($BX2343-2017+1)/($BX2343-$BW2343+1))),"")</f>
        <v>0.545454545454545</v>
      </c>
      <c r="P2343" s="0" t="n">
        <f aca="false">IF(AND(ISNUMBER($BW2343),ISNUMBER($BX2343)),MIN(1,MAX(0,($BX2343-2018+1)/($BX2343-$BW2343+1))),"")</f>
        <v>0.454545454545455</v>
      </c>
      <c r="Q2343" s="0" t="n">
        <f aca="false">IF(AND(ISNUMBER($BW2343),ISNUMBER($BX2343)),MIN(1,MAX(0,($BX2343-2019+1)/($BX2343-$BW2343+1))),"")</f>
        <v>0.363636363636364</v>
      </c>
      <c r="R2343" s="0" t="n">
        <f aca="false">IF(AND(ISNUMBER($BW2343),ISNUMBER($BX2343)),MIN(1,MAX(0,($BX2343-2016+1)/($BX2343-$BW2343+1))),"")</f>
        <v>0.636363636363636</v>
      </c>
      <c r="S2343" s="0" t="n">
        <f aca="false">IF($L2343&lt;&gt;"",IF($L2343&gt;=2015.5,1,0),"")</f>
        <v>1</v>
      </c>
      <c r="T2343" s="0" t="n">
        <f aca="false">IF($L2343&lt;&gt;"",IF($L2343&gt;=2016,1,0),"")</f>
        <v>1</v>
      </c>
      <c r="U2343" s="0" t="n">
        <f aca="false">IF(ISNUMBER($BX2343),IF($BX2343&gt;=2016,1,0),"")</f>
        <v>1</v>
      </c>
      <c r="V2343" s="0" t="n">
        <f aca="false">IF(ISNUMBER($BW2343),IF($BW2343&gt;=2016,1,0),"")</f>
        <v>0</v>
      </c>
      <c r="W2343" s="0" t="str">
        <f aca="false">IF(AND(ISNUMBER($BW2343),ISNUMBER($BX2343)),IF($BW2343&gt;=2016,"post-only",IF($BX2343&lt;2016,"pre-only","mixed")),"")</f>
        <v>mixed</v>
      </c>
      <c r="X2343" s="0" t="n">
        <f aca="false">IF(AND(ISNUMBER($BW2343),ISNUMBER($BX2343)),MIN(1,MAX(0,($BX2343-2017+1)/($BX2343-$BW2343+1))),"")</f>
        <v>0.545454545454545</v>
      </c>
      <c r="Y2343" s="0" t="n">
        <f aca="false">IF(AND(ISNUMBER($BW2343),ISNUMBER($BX2343)),MIN(1,MAX(0,($BX2343-2018+1)/($BX2343-$BW2343+1))),"")</f>
        <v>0.454545454545455</v>
      </c>
      <c r="Z2343" s="0" t="n">
        <f aca="false">IF(AND(ISNUMBER($BW2343),ISNUMBER($BX2343)),MIN(1,MAX(0,($BX2343-2019+1)/($BX2343-$BW2343+1))),"")</f>
        <v>0.363636363636364</v>
      </c>
      <c r="AA2343" s="0" t="n">
        <f aca="false">IF(ISNUMBER($BX2343),IF($BX2343&gt;=2017,1,0),"")</f>
        <v>1</v>
      </c>
      <c r="AB2343" s="0" t="n">
        <f aca="false">IF(ISNUMBER($BX2343),IF($BX2343&gt;=2018,1,0),"")</f>
        <v>1</v>
      </c>
      <c r="AC2343" s="0" t="n">
        <f aca="false">IF(ISNUMBER($BX2343),IF($BX2343&gt;=2019,1,0),"")</f>
        <v>1</v>
      </c>
      <c r="AD2343" s="0" t="n">
        <f aca="false">IF($L2343&lt;&gt;"",IF($L2343&gt;2013,1,0),"")</f>
        <v>1</v>
      </c>
      <c r="AE2343" s="0" t="n">
        <f aca="false">IF($L2343&lt;&gt;"",1+IF($L2343&gt;2011,1,0)+IF($L2343&gt;2014,1,0),"")</f>
        <v>3</v>
      </c>
      <c r="AF2343" s="0" t="s">
        <v>747</v>
      </c>
      <c r="AG2343" s="0" t="s">
        <v>88</v>
      </c>
      <c r="AH2343" s="0" t="s">
        <v>89</v>
      </c>
      <c r="AI2343" s="0" t="s">
        <v>334</v>
      </c>
      <c r="AJ2343" s="0" t="s">
        <v>497</v>
      </c>
      <c r="AK2343" s="0" t="str">
        <f aca="false">IF(AND($CF2343&lt;&gt;"",IFERROR(INDEX(subsample_country_map!$B:$B,MATCH($CF2343,subsample_country_map!$A:$A,0)),"")&lt;&gt;""),INDEX(subsample_country_map!$B:$B,MATCH($CF2343,subsample_country_map!$A:$A,0)),INDEX(lookup!$AA:$AA,MATCH($A2343,lookup!$A:$A,0)))</f>
        <v>3_AsiaPac</v>
      </c>
      <c r="AL2343" s="0" t="str">
        <f aca="false">IF(AND($CF2343&lt;&gt;"",IFERROR(INDEX(subsample_country_map!$C:$C,MATCH($CF2343,subsample_country_map!$A:$A,0)),"")&lt;&gt;""),INDEX(subsample_country_map!$C:$C,MATCH($CF2343,subsample_country_map!$A:$A,0)),INDEX(lookup!$AB:$AB,MATCH($A2343,lookup!$A:$A,0)))</f>
        <v>2_developing</v>
      </c>
      <c r="AM2343" s="0" t="str">
        <f aca="false">IF(AND($CF2343&lt;&gt;"",IFERROR(INDEX(subsample_country_map!$D:$D,MATCH($CF2343,subsample_country_map!$A:$A,0)),"")&lt;&gt;""),INDEX(subsample_country_map!$D:$D,MATCH($CF2343,subsample_country_map!$A:$A,0)),INDEX(lookup!$AC:$AC,MATCH($A2343,lookup!$A:$A,0)))</f>
        <v>2_non_western</v>
      </c>
      <c r="AN2343" s="0" t="str">
        <f aca="false">IF(AND($CF2343&lt;&gt;"",IFERROR(INDEX(subsample_country_map!$E:$E,MATCH($CF2343,subsample_country_map!$A:$A,0)),"")&lt;&gt;""),INDEX(subsample_country_map!$E:$E,MATCH($CF2343,subsample_country_map!$A:$A,0)),INDEX(lookup!$AD:$AD,MATCH($A2343,lookup!$A:$A,0)))</f>
        <v>2_civil law</v>
      </c>
      <c r="AO2343" s="0" t="str">
        <f aca="false">INDEX(lookup!$Y:$Y,MATCH($A2343,lookup!$A:$A,0))</f>
        <v>0_published</v>
      </c>
      <c r="AP2343" s="0" t="str">
        <f aca="false">INDEX(lookup!$Z:$Z,MATCH($A2343,lookup!$A:$A,0))</f>
        <v>1_VHB high</v>
      </c>
      <c r="AQ2343" s="0" t="str">
        <f aca="false">INDEX(lookup!$W:$W,MATCH($A2343,lookup!$A:$A,0))</f>
        <v>1_fin/acc/econ</v>
      </c>
      <c r="AS2343" s="0" t="s">
        <v>91</v>
      </c>
      <c r="AT2343" s="0" t="s">
        <v>111</v>
      </c>
      <c r="AU2343" s="0" t="s">
        <v>93</v>
      </c>
      <c r="AV2343" s="0" t="s">
        <v>7768</v>
      </c>
      <c r="AW2343" s="0" t="s">
        <v>3362</v>
      </c>
      <c r="BA2343" s="0" t="n">
        <v>3134</v>
      </c>
      <c r="BB2343" s="0" t="s">
        <v>347</v>
      </c>
      <c r="BC2343" s="0" t="s">
        <v>122</v>
      </c>
      <c r="BD2343" s="0" t="s">
        <v>348</v>
      </c>
      <c r="BE2343" s="0" t="s">
        <v>98</v>
      </c>
      <c r="BI2343" s="0" t="s">
        <v>189</v>
      </c>
      <c r="BJ2343" s="0" t="s">
        <v>7769</v>
      </c>
      <c r="BK2343" s="0" t="s">
        <v>101</v>
      </c>
      <c r="BL2343" s="0" t="s">
        <v>7770</v>
      </c>
      <c r="BM2343" s="0" t="s">
        <v>7771</v>
      </c>
      <c r="BN2343" s="0" t="s">
        <v>7739</v>
      </c>
      <c r="BO2343" s="0" t="s">
        <v>105</v>
      </c>
      <c r="BP2343" s="0" t="s">
        <v>7734</v>
      </c>
      <c r="BQ2343" s="0" t="s">
        <v>127</v>
      </c>
      <c r="BT2343" s="0" t="n">
        <v>0</v>
      </c>
      <c r="BU2343" s="0" t="s">
        <v>7740</v>
      </c>
      <c r="BW2343" s="0" t="n">
        <v>2012</v>
      </c>
      <c r="BX2343" s="0" t="n">
        <v>2022</v>
      </c>
      <c r="BY2343" s="0" t="s">
        <v>2985</v>
      </c>
      <c r="BZ2343" s="0" t="n">
        <v>2017</v>
      </c>
      <c r="CA2343" s="0" t="n">
        <v>0.636363636363636</v>
      </c>
      <c r="CB2343" s="0" t="n">
        <v>1</v>
      </c>
      <c r="CC2343" s="0" t="n">
        <v>1</v>
      </c>
      <c r="CD2343" s="0" t="n">
        <v>-0.0474597293598642</v>
      </c>
      <c r="CE2343" s="0" t="n">
        <v>1</v>
      </c>
    </row>
    <row r="2344" customFormat="false" ht="15" hidden="false" customHeight="false" outlineLevel="0" collapsed="false">
      <c r="A2344" s="0" t="s">
        <v>7734</v>
      </c>
      <c r="B2344" s="0" t="n">
        <v>3649</v>
      </c>
      <c r="C2344" s="0" t="n">
        <v>-0.0555356406161824</v>
      </c>
      <c r="D2344" s="0" t="n">
        <v>3131</v>
      </c>
      <c r="E2344" s="0" t="n">
        <f aca="false">IF(ISNUMBER($BA2344),$BA2344,IF(AND(ISNUMBER($D2344),ISNUMBER($BW2344),ISNUMBER($BX2344)),$D2344*($BX2344-$BW2344+1),""))</f>
        <v>3131</v>
      </c>
      <c r="H2344" s="0" t="s">
        <v>118</v>
      </c>
      <c r="I2344" s="0" t="s">
        <v>344</v>
      </c>
      <c r="J2344" s="0" t="n">
        <f aca="false">IF($BW2344&lt;&gt;"",$BW2344,"")</f>
        <v>2012</v>
      </c>
      <c r="K2344" s="0" t="n">
        <f aca="false">IF($BX2344&lt;&gt;"",$BX2344,"")</f>
        <v>2022</v>
      </c>
      <c r="L2344" s="0" t="n">
        <f aca="false">IF(AND(ISNUMBER($BW2344),ISNUMBER($BX2344)),($BW2344+$BX2344)/2,"")</f>
        <v>2017</v>
      </c>
      <c r="M2344" s="0" t="n">
        <f aca="false">IF($L2344&lt;&gt;"",$L2344,"")</f>
        <v>2017</v>
      </c>
      <c r="N2344" s="0" t="n">
        <f aca="false">IF(AND(ISNUMBER($BW2344),ISNUMBER($BX2344)),MIN(1,MAX(0,($BX2344-2016+1)/($BX2344-$BW2344+1))),"")</f>
        <v>0.636363636363636</v>
      </c>
      <c r="O2344" s="0" t="n">
        <f aca="false">IF(AND(ISNUMBER($BW2344),ISNUMBER($BX2344)),MIN(1,MAX(0,($BX2344-2017+1)/($BX2344-$BW2344+1))),"")</f>
        <v>0.545454545454545</v>
      </c>
      <c r="P2344" s="0" t="n">
        <f aca="false">IF(AND(ISNUMBER($BW2344),ISNUMBER($BX2344)),MIN(1,MAX(0,($BX2344-2018+1)/($BX2344-$BW2344+1))),"")</f>
        <v>0.454545454545455</v>
      </c>
      <c r="Q2344" s="0" t="n">
        <f aca="false">IF(AND(ISNUMBER($BW2344),ISNUMBER($BX2344)),MIN(1,MAX(0,($BX2344-2019+1)/($BX2344-$BW2344+1))),"")</f>
        <v>0.363636363636364</v>
      </c>
      <c r="R2344" s="0" t="n">
        <f aca="false">IF(AND(ISNUMBER($BW2344),ISNUMBER($BX2344)),MIN(1,MAX(0,($BX2344-2016+1)/($BX2344-$BW2344+1))),"")</f>
        <v>0.636363636363636</v>
      </c>
      <c r="S2344" s="0" t="n">
        <f aca="false">IF($L2344&lt;&gt;"",IF($L2344&gt;=2015.5,1,0),"")</f>
        <v>1</v>
      </c>
      <c r="T2344" s="0" t="n">
        <f aca="false">IF($L2344&lt;&gt;"",IF($L2344&gt;=2016,1,0),"")</f>
        <v>1</v>
      </c>
      <c r="U2344" s="0" t="n">
        <f aca="false">IF(ISNUMBER($BX2344),IF($BX2344&gt;=2016,1,0),"")</f>
        <v>1</v>
      </c>
      <c r="V2344" s="0" t="n">
        <f aca="false">IF(ISNUMBER($BW2344),IF($BW2344&gt;=2016,1,0),"")</f>
        <v>0</v>
      </c>
      <c r="W2344" s="0" t="str">
        <f aca="false">IF(AND(ISNUMBER($BW2344),ISNUMBER($BX2344)),IF($BW2344&gt;=2016,"post-only",IF($BX2344&lt;2016,"pre-only","mixed")),"")</f>
        <v>mixed</v>
      </c>
      <c r="X2344" s="0" t="n">
        <f aca="false">IF(AND(ISNUMBER($BW2344),ISNUMBER($BX2344)),MIN(1,MAX(0,($BX2344-2017+1)/($BX2344-$BW2344+1))),"")</f>
        <v>0.545454545454545</v>
      </c>
      <c r="Y2344" s="0" t="n">
        <f aca="false">IF(AND(ISNUMBER($BW2344),ISNUMBER($BX2344)),MIN(1,MAX(0,($BX2344-2018+1)/($BX2344-$BW2344+1))),"")</f>
        <v>0.454545454545455</v>
      </c>
      <c r="Z2344" s="0" t="n">
        <f aca="false">IF(AND(ISNUMBER($BW2344),ISNUMBER($BX2344)),MIN(1,MAX(0,($BX2344-2019+1)/($BX2344-$BW2344+1))),"")</f>
        <v>0.363636363636364</v>
      </c>
      <c r="AA2344" s="0" t="n">
        <f aca="false">IF(ISNUMBER($BX2344),IF($BX2344&gt;=2017,1,0),"")</f>
        <v>1</v>
      </c>
      <c r="AB2344" s="0" t="n">
        <f aca="false">IF(ISNUMBER($BX2344),IF($BX2344&gt;=2018,1,0),"")</f>
        <v>1</v>
      </c>
      <c r="AC2344" s="0" t="n">
        <f aca="false">IF(ISNUMBER($BX2344),IF($BX2344&gt;=2019,1,0),"")</f>
        <v>1</v>
      </c>
      <c r="AD2344" s="0" t="n">
        <f aca="false">IF($L2344&lt;&gt;"",IF($L2344&gt;2013,1,0),"")</f>
        <v>1</v>
      </c>
      <c r="AE2344" s="0" t="n">
        <f aca="false">IF($L2344&lt;&gt;"",1+IF($L2344&gt;2011,1,0)+IF($L2344&gt;2014,1,0),"")</f>
        <v>3</v>
      </c>
      <c r="AF2344" s="0" t="s">
        <v>747</v>
      </c>
      <c r="AG2344" s="0" t="s">
        <v>88</v>
      </c>
      <c r="AH2344" s="0" t="s">
        <v>89</v>
      </c>
      <c r="AI2344" s="0" t="s">
        <v>334</v>
      </c>
      <c r="AJ2344" s="0" t="s">
        <v>497</v>
      </c>
      <c r="AK2344" s="0" t="str">
        <f aca="false">IF(AND($CF2344&lt;&gt;"",IFERROR(INDEX(subsample_country_map!$B:$B,MATCH($CF2344,subsample_country_map!$A:$A,0)),"")&lt;&gt;""),INDEX(subsample_country_map!$B:$B,MATCH($CF2344,subsample_country_map!$A:$A,0)),INDEX(lookup!$AA:$AA,MATCH($A2344,lookup!$A:$A,0)))</f>
        <v>3_AsiaPac</v>
      </c>
      <c r="AL2344" s="0" t="str">
        <f aca="false">IF(AND($CF2344&lt;&gt;"",IFERROR(INDEX(subsample_country_map!$C:$C,MATCH($CF2344,subsample_country_map!$A:$A,0)),"")&lt;&gt;""),INDEX(subsample_country_map!$C:$C,MATCH($CF2344,subsample_country_map!$A:$A,0)),INDEX(lookup!$AB:$AB,MATCH($A2344,lookup!$A:$A,0)))</f>
        <v>2_developing</v>
      </c>
      <c r="AM2344" s="0" t="str">
        <f aca="false">IF(AND($CF2344&lt;&gt;"",IFERROR(INDEX(subsample_country_map!$D:$D,MATCH($CF2344,subsample_country_map!$A:$A,0)),"")&lt;&gt;""),INDEX(subsample_country_map!$D:$D,MATCH($CF2344,subsample_country_map!$A:$A,0)),INDEX(lookup!$AC:$AC,MATCH($A2344,lookup!$A:$A,0)))</f>
        <v>2_non_western</v>
      </c>
      <c r="AN2344" s="0" t="str">
        <f aca="false">IF(AND($CF2344&lt;&gt;"",IFERROR(INDEX(subsample_country_map!$E:$E,MATCH($CF2344,subsample_country_map!$A:$A,0)),"")&lt;&gt;""),INDEX(subsample_country_map!$E:$E,MATCH($CF2344,subsample_country_map!$A:$A,0)),INDEX(lookup!$AD:$AD,MATCH($A2344,lookup!$A:$A,0)))</f>
        <v>2_civil law</v>
      </c>
      <c r="AO2344" s="0" t="str">
        <f aca="false">INDEX(lookup!$Y:$Y,MATCH($A2344,lookup!$A:$A,0))</f>
        <v>0_published</v>
      </c>
      <c r="AP2344" s="0" t="str">
        <f aca="false">INDEX(lookup!$Z:$Z,MATCH($A2344,lookup!$A:$A,0))</f>
        <v>1_VHB high</v>
      </c>
      <c r="AQ2344" s="0" t="str">
        <f aca="false">INDEX(lookup!$W:$W,MATCH($A2344,lookup!$A:$A,0))</f>
        <v>1_fin/acc/econ</v>
      </c>
      <c r="AS2344" s="0" t="s">
        <v>91</v>
      </c>
      <c r="AT2344" s="0" t="s">
        <v>111</v>
      </c>
      <c r="AU2344" s="0" t="s">
        <v>93</v>
      </c>
      <c r="AV2344" s="0" t="s">
        <v>7772</v>
      </c>
      <c r="AW2344" s="0" t="s">
        <v>6658</v>
      </c>
      <c r="BA2344" s="0" t="n">
        <v>3131</v>
      </c>
      <c r="BB2344" s="0" t="s">
        <v>96</v>
      </c>
      <c r="BC2344" s="0" t="s">
        <v>122</v>
      </c>
      <c r="BD2344" s="0" t="s">
        <v>348</v>
      </c>
      <c r="BE2344" s="0" t="s">
        <v>7773</v>
      </c>
      <c r="BF2344" s="0" t="s">
        <v>7774</v>
      </c>
      <c r="BI2344" s="0" t="s">
        <v>189</v>
      </c>
      <c r="BJ2344" s="0" t="s">
        <v>7775</v>
      </c>
      <c r="BK2344" s="0" t="s">
        <v>101</v>
      </c>
      <c r="BL2344" s="0" t="s">
        <v>7776</v>
      </c>
      <c r="BM2344" s="0" t="s">
        <v>7738</v>
      </c>
      <c r="BN2344" s="0" t="s">
        <v>7739</v>
      </c>
      <c r="BO2344" s="0" t="s">
        <v>105</v>
      </c>
      <c r="BP2344" s="0" t="s">
        <v>7734</v>
      </c>
      <c r="BQ2344" s="0" t="s">
        <v>127</v>
      </c>
      <c r="BT2344" s="0" t="n">
        <v>0</v>
      </c>
      <c r="BU2344" s="0" t="s">
        <v>7740</v>
      </c>
      <c r="BW2344" s="0" t="n">
        <v>2012</v>
      </c>
      <c r="BX2344" s="0" t="n">
        <v>2022</v>
      </c>
      <c r="BY2344" s="0" t="s">
        <v>2985</v>
      </c>
      <c r="BZ2344" s="0" t="n">
        <v>2017</v>
      </c>
      <c r="CA2344" s="0" t="n">
        <v>0.636363636363636</v>
      </c>
      <c r="CB2344" s="0" t="n">
        <v>1</v>
      </c>
      <c r="CC2344" s="0" t="n">
        <v>1</v>
      </c>
      <c r="CD2344" s="0" t="n">
        <v>-0.0555928409817476</v>
      </c>
      <c r="CE2344" s="0" t="n">
        <v>1</v>
      </c>
    </row>
    <row r="2345" customFormat="false" ht="15" hidden="false" customHeight="false" outlineLevel="0" collapsed="false">
      <c r="A2345" s="0" t="s">
        <v>7734</v>
      </c>
      <c r="B2345" s="0" t="n">
        <v>3650</v>
      </c>
      <c r="C2345" s="0" t="n">
        <v>-0.0433129908560995</v>
      </c>
      <c r="D2345" s="0" t="n">
        <v>2729</v>
      </c>
      <c r="E2345" s="0" t="n">
        <f aca="false">IF(ISNUMBER($BA2345),$BA2345,IF(AND(ISNUMBER($D2345),ISNUMBER($BW2345),ISNUMBER($BX2345)),$D2345*($BX2345-$BW2345+1),""))</f>
        <v>2729</v>
      </c>
      <c r="H2345" s="0" t="s">
        <v>118</v>
      </c>
      <c r="I2345" s="0" t="s">
        <v>344</v>
      </c>
      <c r="J2345" s="0" t="n">
        <f aca="false">IF($BW2345&lt;&gt;"",$BW2345,"")</f>
        <v>2012</v>
      </c>
      <c r="K2345" s="0" t="n">
        <f aca="false">IF($BX2345&lt;&gt;"",$BX2345,"")</f>
        <v>2022</v>
      </c>
      <c r="L2345" s="0" t="n">
        <f aca="false">IF(AND(ISNUMBER($BW2345),ISNUMBER($BX2345)),($BW2345+$BX2345)/2,"")</f>
        <v>2017</v>
      </c>
      <c r="M2345" s="0" t="n">
        <f aca="false">IF($L2345&lt;&gt;"",$L2345,"")</f>
        <v>2017</v>
      </c>
      <c r="N2345" s="0" t="n">
        <f aca="false">IF(AND(ISNUMBER($BW2345),ISNUMBER($BX2345)),MIN(1,MAX(0,($BX2345-2016+1)/($BX2345-$BW2345+1))),"")</f>
        <v>0.636363636363636</v>
      </c>
      <c r="O2345" s="0" t="n">
        <f aca="false">IF(AND(ISNUMBER($BW2345),ISNUMBER($BX2345)),MIN(1,MAX(0,($BX2345-2017+1)/($BX2345-$BW2345+1))),"")</f>
        <v>0.545454545454545</v>
      </c>
      <c r="P2345" s="0" t="n">
        <f aca="false">IF(AND(ISNUMBER($BW2345),ISNUMBER($BX2345)),MIN(1,MAX(0,($BX2345-2018+1)/($BX2345-$BW2345+1))),"")</f>
        <v>0.454545454545455</v>
      </c>
      <c r="Q2345" s="0" t="n">
        <f aca="false">IF(AND(ISNUMBER($BW2345),ISNUMBER($BX2345)),MIN(1,MAX(0,($BX2345-2019+1)/($BX2345-$BW2345+1))),"")</f>
        <v>0.363636363636364</v>
      </c>
      <c r="R2345" s="0" t="n">
        <f aca="false">IF(AND(ISNUMBER($BW2345),ISNUMBER($BX2345)),MIN(1,MAX(0,($BX2345-2016+1)/($BX2345-$BW2345+1))),"")</f>
        <v>0.636363636363636</v>
      </c>
      <c r="S2345" s="0" t="n">
        <f aca="false">IF($L2345&lt;&gt;"",IF($L2345&gt;=2015.5,1,0),"")</f>
        <v>1</v>
      </c>
      <c r="T2345" s="0" t="n">
        <f aca="false">IF($L2345&lt;&gt;"",IF($L2345&gt;=2016,1,0),"")</f>
        <v>1</v>
      </c>
      <c r="U2345" s="0" t="n">
        <f aca="false">IF(ISNUMBER($BX2345),IF($BX2345&gt;=2016,1,0),"")</f>
        <v>1</v>
      </c>
      <c r="V2345" s="0" t="n">
        <f aca="false">IF(ISNUMBER($BW2345),IF($BW2345&gt;=2016,1,0),"")</f>
        <v>0</v>
      </c>
      <c r="W2345" s="0" t="str">
        <f aca="false">IF(AND(ISNUMBER($BW2345),ISNUMBER($BX2345)),IF($BW2345&gt;=2016,"post-only",IF($BX2345&lt;2016,"pre-only","mixed")),"")</f>
        <v>mixed</v>
      </c>
      <c r="X2345" s="0" t="n">
        <f aca="false">IF(AND(ISNUMBER($BW2345),ISNUMBER($BX2345)),MIN(1,MAX(0,($BX2345-2017+1)/($BX2345-$BW2345+1))),"")</f>
        <v>0.545454545454545</v>
      </c>
      <c r="Y2345" s="0" t="n">
        <f aca="false">IF(AND(ISNUMBER($BW2345),ISNUMBER($BX2345)),MIN(1,MAX(0,($BX2345-2018+1)/($BX2345-$BW2345+1))),"")</f>
        <v>0.454545454545455</v>
      </c>
      <c r="Z2345" s="0" t="n">
        <f aca="false">IF(AND(ISNUMBER($BW2345),ISNUMBER($BX2345)),MIN(1,MAX(0,($BX2345-2019+1)/($BX2345-$BW2345+1))),"")</f>
        <v>0.363636363636364</v>
      </c>
      <c r="AA2345" s="0" t="n">
        <f aca="false">IF(ISNUMBER($BX2345),IF($BX2345&gt;=2017,1,0),"")</f>
        <v>1</v>
      </c>
      <c r="AB2345" s="0" t="n">
        <f aca="false">IF(ISNUMBER($BX2345),IF($BX2345&gt;=2018,1,0),"")</f>
        <v>1</v>
      </c>
      <c r="AC2345" s="0" t="n">
        <f aca="false">IF(ISNUMBER($BX2345),IF($BX2345&gt;=2019,1,0),"")</f>
        <v>1</v>
      </c>
      <c r="AD2345" s="0" t="n">
        <f aca="false">IF($L2345&lt;&gt;"",IF($L2345&gt;2013,1,0),"")</f>
        <v>1</v>
      </c>
      <c r="AE2345" s="0" t="n">
        <f aca="false">IF($L2345&lt;&gt;"",1+IF($L2345&gt;2011,1,0)+IF($L2345&gt;2014,1,0),"")</f>
        <v>3</v>
      </c>
      <c r="AF2345" s="0" t="s">
        <v>747</v>
      </c>
      <c r="AG2345" s="0" t="s">
        <v>88</v>
      </c>
      <c r="AH2345" s="0" t="s">
        <v>89</v>
      </c>
      <c r="AI2345" s="0" t="s">
        <v>334</v>
      </c>
      <c r="AJ2345" s="0" t="s">
        <v>497</v>
      </c>
      <c r="AK2345" s="0" t="str">
        <f aca="false">IF(AND($CF2345&lt;&gt;"",IFERROR(INDEX(subsample_country_map!$B:$B,MATCH($CF2345,subsample_country_map!$A:$A,0)),"")&lt;&gt;""),INDEX(subsample_country_map!$B:$B,MATCH($CF2345,subsample_country_map!$A:$A,0)),INDEX(lookup!$AA:$AA,MATCH($A2345,lookup!$A:$A,0)))</f>
        <v>3_AsiaPac</v>
      </c>
      <c r="AL2345" s="0" t="str">
        <f aca="false">IF(AND($CF2345&lt;&gt;"",IFERROR(INDEX(subsample_country_map!$C:$C,MATCH($CF2345,subsample_country_map!$A:$A,0)),"")&lt;&gt;""),INDEX(subsample_country_map!$C:$C,MATCH($CF2345,subsample_country_map!$A:$A,0)),INDEX(lookup!$AB:$AB,MATCH($A2345,lookup!$A:$A,0)))</f>
        <v>2_developing</v>
      </c>
      <c r="AM2345" s="0" t="str">
        <f aca="false">IF(AND($CF2345&lt;&gt;"",IFERROR(INDEX(subsample_country_map!$D:$D,MATCH($CF2345,subsample_country_map!$A:$A,0)),"")&lt;&gt;""),INDEX(subsample_country_map!$D:$D,MATCH($CF2345,subsample_country_map!$A:$A,0)),INDEX(lookup!$AC:$AC,MATCH($A2345,lookup!$A:$A,0)))</f>
        <v>2_non_western</v>
      </c>
      <c r="AN2345" s="0" t="str">
        <f aca="false">IF(AND($CF2345&lt;&gt;"",IFERROR(INDEX(subsample_country_map!$E:$E,MATCH($CF2345,subsample_country_map!$A:$A,0)),"")&lt;&gt;""),INDEX(subsample_country_map!$E:$E,MATCH($CF2345,subsample_country_map!$A:$A,0)),INDEX(lookup!$AD:$AD,MATCH($A2345,lookup!$A:$A,0)))</f>
        <v>2_civil law</v>
      </c>
      <c r="AO2345" s="0" t="str">
        <f aca="false">INDEX(lookup!$Y:$Y,MATCH($A2345,lookup!$A:$A,0))</f>
        <v>0_published</v>
      </c>
      <c r="AP2345" s="0" t="str">
        <f aca="false">INDEX(lookup!$Z:$Z,MATCH($A2345,lookup!$A:$A,0))</f>
        <v>1_VHB high</v>
      </c>
      <c r="AQ2345" s="0" t="str">
        <f aca="false">INDEX(lookup!$W:$W,MATCH($A2345,lookup!$A:$A,0))</f>
        <v>1_fin/acc/econ</v>
      </c>
      <c r="AS2345" s="0" t="s">
        <v>91</v>
      </c>
      <c r="AT2345" s="0" t="s">
        <v>111</v>
      </c>
      <c r="AU2345" s="0" t="s">
        <v>93</v>
      </c>
      <c r="AV2345" s="0" t="s">
        <v>7777</v>
      </c>
      <c r="AW2345" s="0" t="s">
        <v>7778</v>
      </c>
      <c r="BA2345" s="0" t="n">
        <v>2729</v>
      </c>
      <c r="BB2345" s="0" t="s">
        <v>96</v>
      </c>
      <c r="BC2345" s="0" t="s">
        <v>122</v>
      </c>
      <c r="BD2345" s="0" t="s">
        <v>348</v>
      </c>
      <c r="BE2345" s="0" t="s">
        <v>7779</v>
      </c>
      <c r="BF2345" s="0" t="s">
        <v>7780</v>
      </c>
      <c r="BI2345" s="0" t="s">
        <v>189</v>
      </c>
      <c r="BJ2345" s="0" t="s">
        <v>7781</v>
      </c>
      <c r="BK2345" s="0" t="s">
        <v>101</v>
      </c>
      <c r="BL2345" s="0" t="s">
        <v>7782</v>
      </c>
      <c r="BM2345" s="0" t="s">
        <v>7738</v>
      </c>
      <c r="BN2345" s="0" t="s">
        <v>7739</v>
      </c>
      <c r="BO2345" s="0" t="s">
        <v>105</v>
      </c>
      <c r="BP2345" s="0" t="s">
        <v>7734</v>
      </c>
      <c r="BQ2345" s="0" t="s">
        <v>127</v>
      </c>
      <c r="BT2345" s="0" t="n">
        <v>0</v>
      </c>
      <c r="BU2345" s="0" t="s">
        <v>7740</v>
      </c>
      <c r="BW2345" s="0" t="n">
        <v>2012</v>
      </c>
      <c r="BX2345" s="0" t="n">
        <v>2022</v>
      </c>
      <c r="BY2345" s="0" t="s">
        <v>2985</v>
      </c>
      <c r="BZ2345" s="0" t="n">
        <v>2017</v>
      </c>
      <c r="CA2345" s="0" t="n">
        <v>0.636363636363636</v>
      </c>
      <c r="CB2345" s="0" t="n">
        <v>1</v>
      </c>
      <c r="CC2345" s="0" t="n">
        <v>1</v>
      </c>
      <c r="CD2345" s="0" t="n">
        <v>-0.0433401066605137</v>
      </c>
      <c r="CE2345" s="0" t="n">
        <v>1</v>
      </c>
    </row>
    <row r="2346" customFormat="false" ht="15" hidden="false" customHeight="false" outlineLevel="0" collapsed="false">
      <c r="A2346" s="0" t="s">
        <v>7734</v>
      </c>
      <c r="B2346" s="0" t="n">
        <v>3651</v>
      </c>
      <c r="C2346" s="0" t="n">
        <v>0.00529090160497297</v>
      </c>
      <c r="D2346" s="0" t="n">
        <v>3142</v>
      </c>
      <c r="E2346" s="0" t="n">
        <f aca="false">IF(ISNUMBER($BA2346),$BA2346,IF(AND(ISNUMBER($D2346),ISNUMBER($BW2346),ISNUMBER($BX2346)),$D2346*($BX2346-$BW2346+1),""))</f>
        <v>3142</v>
      </c>
      <c r="H2346" s="0" t="s">
        <v>118</v>
      </c>
      <c r="I2346" s="0" t="s">
        <v>344</v>
      </c>
      <c r="J2346" s="0" t="n">
        <f aca="false">IF($BW2346&lt;&gt;"",$BW2346,"")</f>
        <v>2012</v>
      </c>
      <c r="K2346" s="0" t="n">
        <f aca="false">IF($BX2346&lt;&gt;"",$BX2346,"")</f>
        <v>2022</v>
      </c>
      <c r="L2346" s="0" t="n">
        <f aca="false">IF(AND(ISNUMBER($BW2346),ISNUMBER($BX2346)),($BW2346+$BX2346)/2,"")</f>
        <v>2017</v>
      </c>
      <c r="M2346" s="0" t="n">
        <f aca="false">IF($L2346&lt;&gt;"",$L2346,"")</f>
        <v>2017</v>
      </c>
      <c r="N2346" s="0" t="n">
        <f aca="false">IF(AND(ISNUMBER($BW2346),ISNUMBER($BX2346)),MIN(1,MAX(0,($BX2346-2016+1)/($BX2346-$BW2346+1))),"")</f>
        <v>0.636363636363636</v>
      </c>
      <c r="O2346" s="0" t="n">
        <f aca="false">IF(AND(ISNUMBER($BW2346),ISNUMBER($BX2346)),MIN(1,MAX(0,($BX2346-2017+1)/($BX2346-$BW2346+1))),"")</f>
        <v>0.545454545454545</v>
      </c>
      <c r="P2346" s="0" t="n">
        <f aca="false">IF(AND(ISNUMBER($BW2346),ISNUMBER($BX2346)),MIN(1,MAX(0,($BX2346-2018+1)/($BX2346-$BW2346+1))),"")</f>
        <v>0.454545454545455</v>
      </c>
      <c r="Q2346" s="0" t="n">
        <f aca="false">IF(AND(ISNUMBER($BW2346),ISNUMBER($BX2346)),MIN(1,MAX(0,($BX2346-2019+1)/($BX2346-$BW2346+1))),"")</f>
        <v>0.363636363636364</v>
      </c>
      <c r="R2346" s="0" t="n">
        <f aca="false">IF(AND(ISNUMBER($BW2346),ISNUMBER($BX2346)),MIN(1,MAX(0,($BX2346-2016+1)/($BX2346-$BW2346+1))),"")</f>
        <v>0.636363636363636</v>
      </c>
      <c r="S2346" s="0" t="n">
        <f aca="false">IF($L2346&lt;&gt;"",IF($L2346&gt;=2015.5,1,0),"")</f>
        <v>1</v>
      </c>
      <c r="T2346" s="0" t="n">
        <f aca="false">IF($L2346&lt;&gt;"",IF($L2346&gt;=2016,1,0),"")</f>
        <v>1</v>
      </c>
      <c r="U2346" s="0" t="n">
        <f aca="false">IF(ISNUMBER($BX2346),IF($BX2346&gt;=2016,1,0),"")</f>
        <v>1</v>
      </c>
      <c r="V2346" s="0" t="n">
        <f aca="false">IF(ISNUMBER($BW2346),IF($BW2346&gt;=2016,1,0),"")</f>
        <v>0</v>
      </c>
      <c r="W2346" s="0" t="str">
        <f aca="false">IF(AND(ISNUMBER($BW2346),ISNUMBER($BX2346)),IF($BW2346&gt;=2016,"post-only",IF($BX2346&lt;2016,"pre-only","mixed")),"")</f>
        <v>mixed</v>
      </c>
      <c r="X2346" s="0" t="n">
        <f aca="false">IF(AND(ISNUMBER($BW2346),ISNUMBER($BX2346)),MIN(1,MAX(0,($BX2346-2017+1)/($BX2346-$BW2346+1))),"")</f>
        <v>0.545454545454545</v>
      </c>
      <c r="Y2346" s="0" t="n">
        <f aca="false">IF(AND(ISNUMBER($BW2346),ISNUMBER($BX2346)),MIN(1,MAX(0,($BX2346-2018+1)/($BX2346-$BW2346+1))),"")</f>
        <v>0.454545454545455</v>
      </c>
      <c r="Z2346" s="0" t="n">
        <f aca="false">IF(AND(ISNUMBER($BW2346),ISNUMBER($BX2346)),MIN(1,MAX(0,($BX2346-2019+1)/($BX2346-$BW2346+1))),"")</f>
        <v>0.363636363636364</v>
      </c>
      <c r="AA2346" s="0" t="n">
        <f aca="false">IF(ISNUMBER($BX2346),IF($BX2346&gt;=2017,1,0),"")</f>
        <v>1</v>
      </c>
      <c r="AB2346" s="0" t="n">
        <f aca="false">IF(ISNUMBER($BX2346),IF($BX2346&gt;=2018,1,0),"")</f>
        <v>1</v>
      </c>
      <c r="AC2346" s="0" t="n">
        <f aca="false">IF(ISNUMBER($BX2346),IF($BX2346&gt;=2019,1,0),"")</f>
        <v>1</v>
      </c>
      <c r="AD2346" s="0" t="n">
        <f aca="false">IF($L2346&lt;&gt;"",IF($L2346&gt;2013,1,0),"")</f>
        <v>1</v>
      </c>
      <c r="AE2346" s="0" t="n">
        <f aca="false">IF($L2346&lt;&gt;"",1+IF($L2346&gt;2011,1,0)+IF($L2346&gt;2014,1,0),"")</f>
        <v>3</v>
      </c>
      <c r="AF2346" s="0" t="s">
        <v>747</v>
      </c>
      <c r="AG2346" s="0" t="s">
        <v>88</v>
      </c>
      <c r="AH2346" s="0" t="s">
        <v>89</v>
      </c>
      <c r="AI2346" s="0" t="s">
        <v>334</v>
      </c>
      <c r="AJ2346" s="0" t="s">
        <v>497</v>
      </c>
      <c r="AK2346" s="0" t="str">
        <f aca="false">IF(AND($CF2346&lt;&gt;"",IFERROR(INDEX(subsample_country_map!$B:$B,MATCH($CF2346,subsample_country_map!$A:$A,0)),"")&lt;&gt;""),INDEX(subsample_country_map!$B:$B,MATCH($CF2346,subsample_country_map!$A:$A,0)),INDEX(lookup!$AA:$AA,MATCH($A2346,lookup!$A:$A,0)))</f>
        <v>3_AsiaPac</v>
      </c>
      <c r="AL2346" s="0" t="str">
        <f aca="false">IF(AND($CF2346&lt;&gt;"",IFERROR(INDEX(subsample_country_map!$C:$C,MATCH($CF2346,subsample_country_map!$A:$A,0)),"")&lt;&gt;""),INDEX(subsample_country_map!$C:$C,MATCH($CF2346,subsample_country_map!$A:$A,0)),INDEX(lookup!$AB:$AB,MATCH($A2346,lookup!$A:$A,0)))</f>
        <v>2_developing</v>
      </c>
      <c r="AM2346" s="0" t="str">
        <f aca="false">IF(AND($CF2346&lt;&gt;"",IFERROR(INDEX(subsample_country_map!$D:$D,MATCH($CF2346,subsample_country_map!$A:$A,0)),"")&lt;&gt;""),INDEX(subsample_country_map!$D:$D,MATCH($CF2346,subsample_country_map!$A:$A,0)),INDEX(lookup!$AC:$AC,MATCH($A2346,lookup!$A:$A,0)))</f>
        <v>2_non_western</v>
      </c>
      <c r="AN2346" s="0" t="str">
        <f aca="false">IF(AND($CF2346&lt;&gt;"",IFERROR(INDEX(subsample_country_map!$E:$E,MATCH($CF2346,subsample_country_map!$A:$A,0)),"")&lt;&gt;""),INDEX(subsample_country_map!$E:$E,MATCH($CF2346,subsample_country_map!$A:$A,0)),INDEX(lookup!$AD:$AD,MATCH($A2346,lookup!$A:$A,0)))</f>
        <v>2_civil law</v>
      </c>
      <c r="AO2346" s="0" t="str">
        <f aca="false">INDEX(lookup!$Y:$Y,MATCH($A2346,lookup!$A:$A,0))</f>
        <v>0_published</v>
      </c>
      <c r="AP2346" s="0" t="str">
        <f aca="false">INDEX(lookup!$Z:$Z,MATCH($A2346,lookup!$A:$A,0))</f>
        <v>1_VHB high</v>
      </c>
      <c r="AQ2346" s="0" t="str">
        <f aca="false">INDEX(lookup!$W:$W,MATCH($A2346,lookup!$A:$A,0))</f>
        <v>1_fin/acc/econ</v>
      </c>
      <c r="AS2346" s="0" t="s">
        <v>91</v>
      </c>
      <c r="AT2346" s="0" t="s">
        <v>111</v>
      </c>
      <c r="AU2346" s="0" t="s">
        <v>93</v>
      </c>
      <c r="AV2346" s="0" t="s">
        <v>1828</v>
      </c>
      <c r="AW2346" s="0" t="s">
        <v>4654</v>
      </c>
      <c r="BA2346" s="0" t="n">
        <v>3142</v>
      </c>
      <c r="BB2346" s="0" t="s">
        <v>96</v>
      </c>
      <c r="BC2346" s="0" t="s">
        <v>122</v>
      </c>
      <c r="BD2346" s="0" t="s">
        <v>7783</v>
      </c>
      <c r="BE2346" s="0" t="s">
        <v>98</v>
      </c>
      <c r="BI2346" s="0" t="s">
        <v>316</v>
      </c>
      <c r="BJ2346" s="0" t="s">
        <v>7784</v>
      </c>
      <c r="BK2346" s="0" t="s">
        <v>101</v>
      </c>
      <c r="BL2346" s="0" t="s">
        <v>7785</v>
      </c>
      <c r="BM2346" s="0" t="s">
        <v>7738</v>
      </c>
      <c r="BN2346" s="0" t="s">
        <v>7739</v>
      </c>
      <c r="BO2346" s="0" t="s">
        <v>105</v>
      </c>
      <c r="BP2346" s="0" t="s">
        <v>7734</v>
      </c>
      <c r="BQ2346" s="0" t="s">
        <v>127</v>
      </c>
      <c r="BT2346" s="0" t="n">
        <v>0</v>
      </c>
      <c r="BU2346" s="0" t="s">
        <v>7740</v>
      </c>
      <c r="BW2346" s="0" t="n">
        <v>2012</v>
      </c>
      <c r="BX2346" s="0" t="n">
        <v>2022</v>
      </c>
      <c r="BY2346" s="0" t="s">
        <v>2985</v>
      </c>
      <c r="BZ2346" s="0" t="n">
        <v>2017</v>
      </c>
      <c r="CA2346" s="0" t="n">
        <v>0.636363636363636</v>
      </c>
      <c r="CB2346" s="0" t="n">
        <v>1</v>
      </c>
      <c r="CC2346" s="0" t="n">
        <v>1</v>
      </c>
      <c r="CD2346" s="0" t="n">
        <v>0.00529095097633346</v>
      </c>
      <c r="CE2346" s="0" t="n">
        <v>1</v>
      </c>
    </row>
    <row r="2347" customFormat="false" ht="15" hidden="false" customHeight="false" outlineLevel="0" collapsed="false">
      <c r="A2347" s="0" t="s">
        <v>7734</v>
      </c>
      <c r="B2347" s="0" t="n">
        <v>3652</v>
      </c>
      <c r="C2347" s="0" t="n">
        <v>-0.046200960601122</v>
      </c>
      <c r="D2347" s="0" t="n">
        <v>3075</v>
      </c>
      <c r="E2347" s="0" t="n">
        <f aca="false">IF(ISNUMBER($BA2347),$BA2347,IF(AND(ISNUMBER($D2347),ISNUMBER($BW2347),ISNUMBER($BX2347)),$D2347*($BX2347-$BW2347+1),""))</f>
        <v>3075</v>
      </c>
      <c r="H2347" s="0" t="s">
        <v>118</v>
      </c>
      <c r="I2347" s="0" t="s">
        <v>344</v>
      </c>
      <c r="J2347" s="0" t="n">
        <f aca="false">IF($BW2347&lt;&gt;"",$BW2347,"")</f>
        <v>2012</v>
      </c>
      <c r="K2347" s="0" t="n">
        <f aca="false">IF($BX2347&lt;&gt;"",$BX2347,"")</f>
        <v>2022</v>
      </c>
      <c r="L2347" s="0" t="n">
        <f aca="false">IF(AND(ISNUMBER($BW2347),ISNUMBER($BX2347)),($BW2347+$BX2347)/2,"")</f>
        <v>2017</v>
      </c>
      <c r="M2347" s="0" t="n">
        <f aca="false">IF($L2347&lt;&gt;"",$L2347,"")</f>
        <v>2017</v>
      </c>
      <c r="N2347" s="0" t="n">
        <f aca="false">IF(AND(ISNUMBER($BW2347),ISNUMBER($BX2347)),MIN(1,MAX(0,($BX2347-2016+1)/($BX2347-$BW2347+1))),"")</f>
        <v>0.636363636363636</v>
      </c>
      <c r="O2347" s="0" t="n">
        <f aca="false">IF(AND(ISNUMBER($BW2347),ISNUMBER($BX2347)),MIN(1,MAX(0,($BX2347-2017+1)/($BX2347-$BW2347+1))),"")</f>
        <v>0.545454545454545</v>
      </c>
      <c r="P2347" s="0" t="n">
        <f aca="false">IF(AND(ISNUMBER($BW2347),ISNUMBER($BX2347)),MIN(1,MAX(0,($BX2347-2018+1)/($BX2347-$BW2347+1))),"")</f>
        <v>0.454545454545455</v>
      </c>
      <c r="Q2347" s="0" t="n">
        <f aca="false">IF(AND(ISNUMBER($BW2347),ISNUMBER($BX2347)),MIN(1,MAX(0,($BX2347-2019+1)/($BX2347-$BW2347+1))),"")</f>
        <v>0.363636363636364</v>
      </c>
      <c r="R2347" s="0" t="n">
        <f aca="false">IF(AND(ISNUMBER($BW2347),ISNUMBER($BX2347)),MIN(1,MAX(0,($BX2347-2016+1)/($BX2347-$BW2347+1))),"")</f>
        <v>0.636363636363636</v>
      </c>
      <c r="S2347" s="0" t="n">
        <f aca="false">IF($L2347&lt;&gt;"",IF($L2347&gt;=2015.5,1,0),"")</f>
        <v>1</v>
      </c>
      <c r="T2347" s="0" t="n">
        <f aca="false">IF($L2347&lt;&gt;"",IF($L2347&gt;=2016,1,0),"")</f>
        <v>1</v>
      </c>
      <c r="U2347" s="0" t="n">
        <f aca="false">IF(ISNUMBER($BX2347),IF($BX2347&gt;=2016,1,0),"")</f>
        <v>1</v>
      </c>
      <c r="V2347" s="0" t="n">
        <f aca="false">IF(ISNUMBER($BW2347),IF($BW2347&gt;=2016,1,0),"")</f>
        <v>0</v>
      </c>
      <c r="W2347" s="0" t="str">
        <f aca="false">IF(AND(ISNUMBER($BW2347),ISNUMBER($BX2347)),IF($BW2347&gt;=2016,"post-only",IF($BX2347&lt;2016,"pre-only","mixed")),"")</f>
        <v>mixed</v>
      </c>
      <c r="X2347" s="0" t="n">
        <f aca="false">IF(AND(ISNUMBER($BW2347),ISNUMBER($BX2347)),MIN(1,MAX(0,($BX2347-2017+1)/($BX2347-$BW2347+1))),"")</f>
        <v>0.545454545454545</v>
      </c>
      <c r="Y2347" s="0" t="n">
        <f aca="false">IF(AND(ISNUMBER($BW2347),ISNUMBER($BX2347)),MIN(1,MAX(0,($BX2347-2018+1)/($BX2347-$BW2347+1))),"")</f>
        <v>0.454545454545455</v>
      </c>
      <c r="Z2347" s="0" t="n">
        <f aca="false">IF(AND(ISNUMBER($BW2347),ISNUMBER($BX2347)),MIN(1,MAX(0,($BX2347-2019+1)/($BX2347-$BW2347+1))),"")</f>
        <v>0.363636363636364</v>
      </c>
      <c r="AA2347" s="0" t="n">
        <f aca="false">IF(ISNUMBER($BX2347),IF($BX2347&gt;=2017,1,0),"")</f>
        <v>1</v>
      </c>
      <c r="AB2347" s="0" t="n">
        <f aca="false">IF(ISNUMBER($BX2347),IF($BX2347&gt;=2018,1,0),"")</f>
        <v>1</v>
      </c>
      <c r="AC2347" s="0" t="n">
        <f aca="false">IF(ISNUMBER($BX2347),IF($BX2347&gt;=2019,1,0),"")</f>
        <v>1</v>
      </c>
      <c r="AD2347" s="0" t="n">
        <f aca="false">IF($L2347&lt;&gt;"",IF($L2347&gt;2013,1,0),"")</f>
        <v>1</v>
      </c>
      <c r="AE2347" s="0" t="n">
        <f aca="false">IF($L2347&lt;&gt;"",1+IF($L2347&gt;2011,1,0)+IF($L2347&gt;2014,1,0),"")</f>
        <v>3</v>
      </c>
      <c r="AF2347" s="0" t="s">
        <v>747</v>
      </c>
      <c r="AG2347" s="0" t="s">
        <v>88</v>
      </c>
      <c r="AH2347" s="0" t="s">
        <v>89</v>
      </c>
      <c r="AI2347" s="0" t="s">
        <v>334</v>
      </c>
      <c r="AJ2347" s="0" t="s">
        <v>497</v>
      </c>
      <c r="AK2347" s="0" t="str">
        <f aca="false">IF(AND($CF2347&lt;&gt;"",IFERROR(INDEX(subsample_country_map!$B:$B,MATCH($CF2347,subsample_country_map!$A:$A,0)),"")&lt;&gt;""),INDEX(subsample_country_map!$B:$B,MATCH($CF2347,subsample_country_map!$A:$A,0)),INDEX(lookup!$AA:$AA,MATCH($A2347,lookup!$A:$A,0)))</f>
        <v>3_AsiaPac</v>
      </c>
      <c r="AL2347" s="0" t="str">
        <f aca="false">IF(AND($CF2347&lt;&gt;"",IFERROR(INDEX(subsample_country_map!$C:$C,MATCH($CF2347,subsample_country_map!$A:$A,0)),"")&lt;&gt;""),INDEX(subsample_country_map!$C:$C,MATCH($CF2347,subsample_country_map!$A:$A,0)),INDEX(lookup!$AB:$AB,MATCH($A2347,lookup!$A:$A,0)))</f>
        <v>2_developing</v>
      </c>
      <c r="AM2347" s="0" t="str">
        <f aca="false">IF(AND($CF2347&lt;&gt;"",IFERROR(INDEX(subsample_country_map!$D:$D,MATCH($CF2347,subsample_country_map!$A:$A,0)),"")&lt;&gt;""),INDEX(subsample_country_map!$D:$D,MATCH($CF2347,subsample_country_map!$A:$A,0)),INDEX(lookup!$AC:$AC,MATCH($A2347,lookup!$A:$A,0)))</f>
        <v>2_non_western</v>
      </c>
      <c r="AN2347" s="0" t="str">
        <f aca="false">IF(AND($CF2347&lt;&gt;"",IFERROR(INDEX(subsample_country_map!$E:$E,MATCH($CF2347,subsample_country_map!$A:$A,0)),"")&lt;&gt;""),INDEX(subsample_country_map!$E:$E,MATCH($CF2347,subsample_country_map!$A:$A,0)),INDEX(lookup!$AD:$AD,MATCH($A2347,lookup!$A:$A,0)))</f>
        <v>2_civil law</v>
      </c>
      <c r="AO2347" s="0" t="str">
        <f aca="false">INDEX(lookup!$Y:$Y,MATCH($A2347,lookup!$A:$A,0))</f>
        <v>0_published</v>
      </c>
      <c r="AP2347" s="0" t="str">
        <f aca="false">INDEX(lookup!$Z:$Z,MATCH($A2347,lookup!$A:$A,0))</f>
        <v>1_VHB high</v>
      </c>
      <c r="AQ2347" s="0" t="str">
        <f aca="false">INDEX(lookup!$W:$W,MATCH($A2347,lookup!$A:$A,0))</f>
        <v>1_fin/acc/econ</v>
      </c>
      <c r="AS2347" s="0" t="s">
        <v>91</v>
      </c>
      <c r="AT2347" s="0" t="s">
        <v>111</v>
      </c>
      <c r="AU2347" s="0" t="s">
        <v>93</v>
      </c>
      <c r="AV2347" s="0" t="s">
        <v>7786</v>
      </c>
      <c r="AW2347" s="0" t="s">
        <v>6203</v>
      </c>
      <c r="BA2347" s="0" t="n">
        <v>3075</v>
      </c>
      <c r="BB2347" s="0" t="s">
        <v>96</v>
      </c>
      <c r="BC2347" s="0" t="s">
        <v>122</v>
      </c>
      <c r="BD2347" s="0" t="s">
        <v>348</v>
      </c>
      <c r="BE2347" s="0" t="s">
        <v>98</v>
      </c>
      <c r="BI2347" s="0" t="s">
        <v>427</v>
      </c>
      <c r="BJ2347" s="0" t="s">
        <v>2820</v>
      </c>
      <c r="BK2347" s="0" t="s">
        <v>144</v>
      </c>
      <c r="BL2347" s="0" t="s">
        <v>7787</v>
      </c>
      <c r="BM2347" s="0" t="s">
        <v>7738</v>
      </c>
      <c r="BN2347" s="0" t="s">
        <v>7739</v>
      </c>
      <c r="BO2347" s="0" t="s">
        <v>105</v>
      </c>
      <c r="BP2347" s="0" t="s">
        <v>7734</v>
      </c>
      <c r="BQ2347" s="0" t="s">
        <v>127</v>
      </c>
      <c r="BT2347" s="0" t="n">
        <v>0</v>
      </c>
      <c r="BU2347" s="0" t="s">
        <v>7740</v>
      </c>
      <c r="BW2347" s="0" t="n">
        <v>2012</v>
      </c>
      <c r="BX2347" s="0" t="n">
        <v>2022</v>
      </c>
      <c r="BY2347" s="0" t="s">
        <v>2985</v>
      </c>
      <c r="BZ2347" s="0" t="n">
        <v>2017</v>
      </c>
      <c r="CA2347" s="0" t="n">
        <v>0.636363636363636</v>
      </c>
      <c r="CB2347" s="0" t="n">
        <v>1</v>
      </c>
      <c r="CC2347" s="0" t="n">
        <v>1</v>
      </c>
      <c r="CD2347" s="0" t="n">
        <v>-0.0462338751920894</v>
      </c>
      <c r="CE2347" s="0" t="n">
        <v>1</v>
      </c>
    </row>
    <row r="2348" customFormat="false" ht="15" hidden="false" customHeight="false" outlineLevel="0" collapsed="false">
      <c r="A2348" s="0" t="s">
        <v>7734</v>
      </c>
      <c r="B2348" s="0" t="n">
        <v>3653</v>
      </c>
      <c r="C2348" s="0" t="n">
        <v>-0.0503812226160631</v>
      </c>
      <c r="D2348" s="0" t="n">
        <v>2797</v>
      </c>
      <c r="E2348" s="0" t="n">
        <f aca="false">IF(ISNUMBER($BA2348),$BA2348,IF(AND(ISNUMBER($D2348),ISNUMBER($BW2348),ISNUMBER($BX2348)),$D2348*($BX2348-$BW2348+1),""))</f>
        <v>2797</v>
      </c>
      <c r="H2348" s="0" t="s">
        <v>118</v>
      </c>
      <c r="I2348" s="0" t="s">
        <v>344</v>
      </c>
      <c r="J2348" s="0" t="n">
        <f aca="false">IF($BW2348&lt;&gt;"",$BW2348,"")</f>
        <v>2012</v>
      </c>
      <c r="K2348" s="0" t="n">
        <f aca="false">IF($BX2348&lt;&gt;"",$BX2348,"")</f>
        <v>2022</v>
      </c>
      <c r="L2348" s="0" t="n">
        <f aca="false">IF(AND(ISNUMBER($BW2348),ISNUMBER($BX2348)),($BW2348+$BX2348)/2,"")</f>
        <v>2017</v>
      </c>
      <c r="M2348" s="0" t="n">
        <f aca="false">IF($L2348&lt;&gt;"",$L2348,"")</f>
        <v>2017</v>
      </c>
      <c r="N2348" s="0" t="n">
        <f aca="false">IF(AND(ISNUMBER($BW2348),ISNUMBER($BX2348)),MIN(1,MAX(0,($BX2348-2016+1)/($BX2348-$BW2348+1))),"")</f>
        <v>0.636363636363636</v>
      </c>
      <c r="O2348" s="0" t="n">
        <f aca="false">IF(AND(ISNUMBER($BW2348),ISNUMBER($BX2348)),MIN(1,MAX(0,($BX2348-2017+1)/($BX2348-$BW2348+1))),"")</f>
        <v>0.545454545454545</v>
      </c>
      <c r="P2348" s="0" t="n">
        <f aca="false">IF(AND(ISNUMBER($BW2348),ISNUMBER($BX2348)),MIN(1,MAX(0,($BX2348-2018+1)/($BX2348-$BW2348+1))),"")</f>
        <v>0.454545454545455</v>
      </c>
      <c r="Q2348" s="0" t="n">
        <f aca="false">IF(AND(ISNUMBER($BW2348),ISNUMBER($BX2348)),MIN(1,MAX(0,($BX2348-2019+1)/($BX2348-$BW2348+1))),"")</f>
        <v>0.363636363636364</v>
      </c>
      <c r="R2348" s="0" t="n">
        <f aca="false">IF(AND(ISNUMBER($BW2348),ISNUMBER($BX2348)),MIN(1,MAX(0,($BX2348-2016+1)/($BX2348-$BW2348+1))),"")</f>
        <v>0.636363636363636</v>
      </c>
      <c r="S2348" s="0" t="n">
        <f aca="false">IF($L2348&lt;&gt;"",IF($L2348&gt;=2015.5,1,0),"")</f>
        <v>1</v>
      </c>
      <c r="T2348" s="0" t="n">
        <f aca="false">IF($L2348&lt;&gt;"",IF($L2348&gt;=2016,1,0),"")</f>
        <v>1</v>
      </c>
      <c r="U2348" s="0" t="n">
        <f aca="false">IF(ISNUMBER($BX2348),IF($BX2348&gt;=2016,1,0),"")</f>
        <v>1</v>
      </c>
      <c r="V2348" s="0" t="n">
        <f aca="false">IF(ISNUMBER($BW2348),IF($BW2348&gt;=2016,1,0),"")</f>
        <v>0</v>
      </c>
      <c r="W2348" s="0" t="str">
        <f aca="false">IF(AND(ISNUMBER($BW2348),ISNUMBER($BX2348)),IF($BW2348&gt;=2016,"post-only",IF($BX2348&lt;2016,"pre-only","mixed")),"")</f>
        <v>mixed</v>
      </c>
      <c r="X2348" s="0" t="n">
        <f aca="false">IF(AND(ISNUMBER($BW2348),ISNUMBER($BX2348)),MIN(1,MAX(0,($BX2348-2017+1)/($BX2348-$BW2348+1))),"")</f>
        <v>0.545454545454545</v>
      </c>
      <c r="Y2348" s="0" t="n">
        <f aca="false">IF(AND(ISNUMBER($BW2348),ISNUMBER($BX2348)),MIN(1,MAX(0,($BX2348-2018+1)/($BX2348-$BW2348+1))),"")</f>
        <v>0.454545454545455</v>
      </c>
      <c r="Z2348" s="0" t="n">
        <f aca="false">IF(AND(ISNUMBER($BW2348),ISNUMBER($BX2348)),MIN(1,MAX(0,($BX2348-2019+1)/($BX2348-$BW2348+1))),"")</f>
        <v>0.363636363636364</v>
      </c>
      <c r="AA2348" s="0" t="n">
        <f aca="false">IF(ISNUMBER($BX2348),IF($BX2348&gt;=2017,1,0),"")</f>
        <v>1</v>
      </c>
      <c r="AB2348" s="0" t="n">
        <f aca="false">IF(ISNUMBER($BX2348),IF($BX2348&gt;=2018,1,0),"")</f>
        <v>1</v>
      </c>
      <c r="AC2348" s="0" t="n">
        <f aca="false">IF(ISNUMBER($BX2348),IF($BX2348&gt;=2019,1,0),"")</f>
        <v>1</v>
      </c>
      <c r="AD2348" s="0" t="n">
        <f aca="false">IF($L2348&lt;&gt;"",IF($L2348&gt;2013,1,0),"")</f>
        <v>1</v>
      </c>
      <c r="AE2348" s="0" t="n">
        <f aca="false">IF($L2348&lt;&gt;"",1+IF($L2348&gt;2011,1,0)+IF($L2348&gt;2014,1,0),"")</f>
        <v>3</v>
      </c>
      <c r="AF2348" s="0" t="s">
        <v>747</v>
      </c>
      <c r="AG2348" s="0" t="s">
        <v>88</v>
      </c>
      <c r="AH2348" s="0" t="s">
        <v>89</v>
      </c>
      <c r="AI2348" s="0" t="s">
        <v>334</v>
      </c>
      <c r="AJ2348" s="0" t="s">
        <v>497</v>
      </c>
      <c r="AK2348" s="0" t="str">
        <f aca="false">IF(AND($CF2348&lt;&gt;"",IFERROR(INDEX(subsample_country_map!$B:$B,MATCH($CF2348,subsample_country_map!$A:$A,0)),"")&lt;&gt;""),INDEX(subsample_country_map!$B:$B,MATCH($CF2348,subsample_country_map!$A:$A,0)),INDEX(lookup!$AA:$AA,MATCH($A2348,lookup!$A:$A,0)))</f>
        <v>3_AsiaPac</v>
      </c>
      <c r="AL2348" s="0" t="str">
        <f aca="false">IF(AND($CF2348&lt;&gt;"",IFERROR(INDEX(subsample_country_map!$C:$C,MATCH($CF2348,subsample_country_map!$A:$A,0)),"")&lt;&gt;""),INDEX(subsample_country_map!$C:$C,MATCH($CF2348,subsample_country_map!$A:$A,0)),INDEX(lookup!$AB:$AB,MATCH($A2348,lookup!$A:$A,0)))</f>
        <v>2_developing</v>
      </c>
      <c r="AM2348" s="0" t="str">
        <f aca="false">IF(AND($CF2348&lt;&gt;"",IFERROR(INDEX(subsample_country_map!$D:$D,MATCH($CF2348,subsample_country_map!$A:$A,0)),"")&lt;&gt;""),INDEX(subsample_country_map!$D:$D,MATCH($CF2348,subsample_country_map!$A:$A,0)),INDEX(lookup!$AC:$AC,MATCH($A2348,lookup!$A:$A,0)))</f>
        <v>2_non_western</v>
      </c>
      <c r="AN2348" s="0" t="str">
        <f aca="false">IF(AND($CF2348&lt;&gt;"",IFERROR(INDEX(subsample_country_map!$E:$E,MATCH($CF2348,subsample_country_map!$A:$A,0)),"")&lt;&gt;""),INDEX(subsample_country_map!$E:$E,MATCH($CF2348,subsample_country_map!$A:$A,0)),INDEX(lookup!$AD:$AD,MATCH($A2348,lookup!$A:$A,0)))</f>
        <v>2_civil law</v>
      </c>
      <c r="AO2348" s="0" t="str">
        <f aca="false">INDEX(lookup!$Y:$Y,MATCH($A2348,lookup!$A:$A,0))</f>
        <v>0_published</v>
      </c>
      <c r="AP2348" s="0" t="str">
        <f aca="false">INDEX(lookup!$Z:$Z,MATCH($A2348,lookup!$A:$A,0))</f>
        <v>1_VHB high</v>
      </c>
      <c r="AQ2348" s="0" t="str">
        <f aca="false">INDEX(lookup!$W:$W,MATCH($A2348,lookup!$A:$A,0))</f>
        <v>1_fin/acc/econ</v>
      </c>
      <c r="AS2348" s="0" t="s">
        <v>91</v>
      </c>
      <c r="AT2348" s="0" t="s">
        <v>111</v>
      </c>
      <c r="AU2348" s="0" t="s">
        <v>93</v>
      </c>
      <c r="AV2348" s="0" t="s">
        <v>4569</v>
      </c>
      <c r="AW2348" s="0" t="s">
        <v>6003</v>
      </c>
      <c r="BA2348" s="0" t="n">
        <v>2797</v>
      </c>
      <c r="BB2348" s="0" t="s">
        <v>96</v>
      </c>
      <c r="BC2348" s="0" t="s">
        <v>122</v>
      </c>
      <c r="BD2348" s="0" t="s">
        <v>348</v>
      </c>
      <c r="BE2348" s="0" t="s">
        <v>98</v>
      </c>
      <c r="BI2348" s="0" t="s">
        <v>427</v>
      </c>
      <c r="BJ2348" s="0" t="s">
        <v>2859</v>
      </c>
      <c r="BK2348" s="0" t="s">
        <v>144</v>
      </c>
      <c r="BL2348" s="0" t="s">
        <v>7788</v>
      </c>
      <c r="BM2348" s="0" t="s">
        <v>7738</v>
      </c>
      <c r="BN2348" s="0" t="s">
        <v>7739</v>
      </c>
      <c r="BO2348" s="0" t="s">
        <v>105</v>
      </c>
      <c r="BP2348" s="0" t="s">
        <v>7734</v>
      </c>
      <c r="BQ2348" s="0" t="s">
        <v>127</v>
      </c>
      <c r="BT2348" s="0" t="n">
        <v>0</v>
      </c>
      <c r="BU2348" s="0" t="s">
        <v>7740</v>
      </c>
      <c r="BW2348" s="0" t="n">
        <v>2012</v>
      </c>
      <c r="BX2348" s="0" t="n">
        <v>2022</v>
      </c>
      <c r="BY2348" s="0" t="s">
        <v>2985</v>
      </c>
      <c r="BZ2348" s="0" t="n">
        <v>2017</v>
      </c>
      <c r="CA2348" s="0" t="n">
        <v>0.636363636363636</v>
      </c>
      <c r="CB2348" s="0" t="n">
        <v>1</v>
      </c>
      <c r="CC2348" s="0" t="n">
        <v>1</v>
      </c>
      <c r="CD2348" s="0" t="n">
        <v>-0.0504239146614585</v>
      </c>
      <c r="CE2348" s="0" t="n">
        <v>1</v>
      </c>
    </row>
    <row r="2349" customFormat="false" ht="15" hidden="false" customHeight="false" outlineLevel="0" collapsed="false">
      <c r="A2349" s="0" t="s">
        <v>7734</v>
      </c>
      <c r="B2349" s="0" t="n">
        <v>3654</v>
      </c>
      <c r="C2349" s="0" t="n">
        <v>-0.125901387999719</v>
      </c>
      <c r="D2349" s="0" t="n">
        <v>782</v>
      </c>
      <c r="E2349" s="0" t="n">
        <f aca="false">IF(ISNUMBER($BA2349),$BA2349,IF(AND(ISNUMBER($D2349),ISNUMBER($BW2349),ISNUMBER($BX2349)),$D2349*($BX2349-$BW2349+1),""))</f>
        <v>782</v>
      </c>
      <c r="H2349" s="0" t="s">
        <v>118</v>
      </c>
      <c r="I2349" s="0" t="s">
        <v>344</v>
      </c>
      <c r="J2349" s="0" t="n">
        <f aca="false">IF($BW2349&lt;&gt;"",$BW2349,"")</f>
        <v>2012</v>
      </c>
      <c r="K2349" s="0" t="n">
        <f aca="false">IF($BX2349&lt;&gt;"",$BX2349,"")</f>
        <v>2022</v>
      </c>
      <c r="L2349" s="0" t="n">
        <f aca="false">IF(AND(ISNUMBER($BW2349),ISNUMBER($BX2349)),($BW2349+$BX2349)/2,"")</f>
        <v>2017</v>
      </c>
      <c r="M2349" s="0" t="n">
        <f aca="false">IF($L2349&lt;&gt;"",$L2349,"")</f>
        <v>2017</v>
      </c>
      <c r="N2349" s="0" t="n">
        <f aca="false">IF(AND(ISNUMBER($BW2349),ISNUMBER($BX2349)),MIN(1,MAX(0,($BX2349-2016+1)/($BX2349-$BW2349+1))),"")</f>
        <v>0.636363636363636</v>
      </c>
      <c r="O2349" s="0" t="n">
        <f aca="false">IF(AND(ISNUMBER($BW2349),ISNUMBER($BX2349)),MIN(1,MAX(0,($BX2349-2017+1)/($BX2349-$BW2349+1))),"")</f>
        <v>0.545454545454545</v>
      </c>
      <c r="P2349" s="0" t="n">
        <f aca="false">IF(AND(ISNUMBER($BW2349),ISNUMBER($BX2349)),MIN(1,MAX(0,($BX2349-2018+1)/($BX2349-$BW2349+1))),"")</f>
        <v>0.454545454545455</v>
      </c>
      <c r="Q2349" s="0" t="n">
        <f aca="false">IF(AND(ISNUMBER($BW2349),ISNUMBER($BX2349)),MIN(1,MAX(0,($BX2349-2019+1)/($BX2349-$BW2349+1))),"")</f>
        <v>0.363636363636364</v>
      </c>
      <c r="R2349" s="0" t="n">
        <f aca="false">IF(AND(ISNUMBER($BW2349),ISNUMBER($BX2349)),MIN(1,MAX(0,($BX2349-2016+1)/($BX2349-$BW2349+1))),"")</f>
        <v>0.636363636363636</v>
      </c>
      <c r="S2349" s="0" t="n">
        <f aca="false">IF($L2349&lt;&gt;"",IF($L2349&gt;=2015.5,1,0),"")</f>
        <v>1</v>
      </c>
      <c r="T2349" s="0" t="n">
        <f aca="false">IF($L2349&lt;&gt;"",IF($L2349&gt;=2016,1,0),"")</f>
        <v>1</v>
      </c>
      <c r="U2349" s="0" t="n">
        <f aca="false">IF(ISNUMBER($BX2349),IF($BX2349&gt;=2016,1,0),"")</f>
        <v>1</v>
      </c>
      <c r="V2349" s="0" t="n">
        <f aca="false">IF(ISNUMBER($BW2349),IF($BW2349&gt;=2016,1,0),"")</f>
        <v>0</v>
      </c>
      <c r="W2349" s="0" t="str">
        <f aca="false">IF(AND(ISNUMBER($BW2349),ISNUMBER($BX2349)),IF($BW2349&gt;=2016,"post-only",IF($BX2349&lt;2016,"pre-only","mixed")),"")</f>
        <v>mixed</v>
      </c>
      <c r="X2349" s="0" t="n">
        <f aca="false">IF(AND(ISNUMBER($BW2349),ISNUMBER($BX2349)),MIN(1,MAX(0,($BX2349-2017+1)/($BX2349-$BW2349+1))),"")</f>
        <v>0.545454545454545</v>
      </c>
      <c r="Y2349" s="0" t="n">
        <f aca="false">IF(AND(ISNUMBER($BW2349),ISNUMBER($BX2349)),MIN(1,MAX(0,($BX2349-2018+1)/($BX2349-$BW2349+1))),"")</f>
        <v>0.454545454545455</v>
      </c>
      <c r="Z2349" s="0" t="n">
        <f aca="false">IF(AND(ISNUMBER($BW2349),ISNUMBER($BX2349)),MIN(1,MAX(0,($BX2349-2019+1)/($BX2349-$BW2349+1))),"")</f>
        <v>0.363636363636364</v>
      </c>
      <c r="AA2349" s="0" t="n">
        <f aca="false">IF(ISNUMBER($BX2349),IF($BX2349&gt;=2017,1,0),"")</f>
        <v>1</v>
      </c>
      <c r="AB2349" s="0" t="n">
        <f aca="false">IF(ISNUMBER($BX2349),IF($BX2349&gt;=2018,1,0),"")</f>
        <v>1</v>
      </c>
      <c r="AC2349" s="0" t="n">
        <f aca="false">IF(ISNUMBER($BX2349),IF($BX2349&gt;=2019,1,0),"")</f>
        <v>1</v>
      </c>
      <c r="AD2349" s="0" t="n">
        <f aca="false">IF($L2349&lt;&gt;"",IF($L2349&gt;2013,1,0),"")</f>
        <v>1</v>
      </c>
      <c r="AE2349" s="0" t="n">
        <f aca="false">IF($L2349&lt;&gt;"",1+IF($L2349&gt;2011,1,0)+IF($L2349&gt;2014,1,0),"")</f>
        <v>3</v>
      </c>
      <c r="AF2349" s="0" t="s">
        <v>747</v>
      </c>
      <c r="AG2349" s="0" t="s">
        <v>88</v>
      </c>
      <c r="AH2349" s="0" t="s">
        <v>89</v>
      </c>
      <c r="AI2349" s="0" t="s">
        <v>334</v>
      </c>
      <c r="AJ2349" s="0" t="s">
        <v>497</v>
      </c>
      <c r="AK2349" s="0" t="str">
        <f aca="false">IF(AND($CF2349&lt;&gt;"",IFERROR(INDEX(subsample_country_map!$B:$B,MATCH($CF2349,subsample_country_map!$A:$A,0)),"")&lt;&gt;""),INDEX(subsample_country_map!$B:$B,MATCH($CF2349,subsample_country_map!$A:$A,0)),INDEX(lookup!$AA:$AA,MATCH($A2349,lookup!$A:$A,0)))</f>
        <v>3_AsiaPac</v>
      </c>
      <c r="AL2349" s="0" t="str">
        <f aca="false">IF(AND($CF2349&lt;&gt;"",IFERROR(INDEX(subsample_country_map!$C:$C,MATCH($CF2349,subsample_country_map!$A:$A,0)),"")&lt;&gt;""),INDEX(subsample_country_map!$C:$C,MATCH($CF2349,subsample_country_map!$A:$A,0)),INDEX(lookup!$AB:$AB,MATCH($A2349,lookup!$A:$A,0)))</f>
        <v>2_developing</v>
      </c>
      <c r="AM2349" s="0" t="str">
        <f aca="false">IF(AND($CF2349&lt;&gt;"",IFERROR(INDEX(subsample_country_map!$D:$D,MATCH($CF2349,subsample_country_map!$A:$A,0)),"")&lt;&gt;""),INDEX(subsample_country_map!$D:$D,MATCH($CF2349,subsample_country_map!$A:$A,0)),INDEX(lookup!$AC:$AC,MATCH($A2349,lookup!$A:$A,0)))</f>
        <v>2_non_western</v>
      </c>
      <c r="AN2349" s="0" t="str">
        <f aca="false">IF(AND($CF2349&lt;&gt;"",IFERROR(INDEX(subsample_country_map!$E:$E,MATCH($CF2349,subsample_country_map!$A:$A,0)),"")&lt;&gt;""),INDEX(subsample_country_map!$E:$E,MATCH($CF2349,subsample_country_map!$A:$A,0)),INDEX(lookup!$AD:$AD,MATCH($A2349,lookup!$A:$A,0)))</f>
        <v>2_civil law</v>
      </c>
      <c r="AO2349" s="0" t="str">
        <f aca="false">INDEX(lookup!$Y:$Y,MATCH($A2349,lookup!$A:$A,0))</f>
        <v>0_published</v>
      </c>
      <c r="AP2349" s="0" t="str">
        <f aca="false">INDEX(lookup!$Z:$Z,MATCH($A2349,lookup!$A:$A,0))</f>
        <v>1_VHB high</v>
      </c>
      <c r="AQ2349" s="0" t="str">
        <f aca="false">INDEX(lookup!$W:$W,MATCH($A2349,lookup!$A:$A,0))</f>
        <v>1_fin/acc/econ</v>
      </c>
      <c r="AS2349" s="0" t="s">
        <v>91</v>
      </c>
      <c r="AT2349" s="0" t="s">
        <v>111</v>
      </c>
      <c r="AU2349" s="0" t="s">
        <v>93</v>
      </c>
      <c r="AV2349" s="0" t="s">
        <v>7789</v>
      </c>
      <c r="AW2349" s="0" t="s">
        <v>7790</v>
      </c>
      <c r="BA2349" s="0" t="n">
        <v>782</v>
      </c>
      <c r="BB2349" s="0" t="s">
        <v>96</v>
      </c>
      <c r="BC2349" s="0" t="s">
        <v>122</v>
      </c>
      <c r="BD2349" s="0" t="s">
        <v>348</v>
      </c>
      <c r="BE2349" s="0" t="s">
        <v>33</v>
      </c>
      <c r="BF2349" s="0" t="s">
        <v>7791</v>
      </c>
      <c r="BI2349" s="0" t="s">
        <v>763</v>
      </c>
      <c r="BJ2349" s="0" t="s">
        <v>7792</v>
      </c>
      <c r="BK2349" s="0" t="s">
        <v>144</v>
      </c>
      <c r="BL2349" s="0" t="s">
        <v>7793</v>
      </c>
      <c r="BM2349" s="0" t="s">
        <v>7738</v>
      </c>
      <c r="BN2349" s="0" t="s">
        <v>7739</v>
      </c>
      <c r="BO2349" s="0" t="s">
        <v>105</v>
      </c>
      <c r="BP2349" s="0" t="s">
        <v>7734</v>
      </c>
      <c r="BQ2349" s="0" t="s">
        <v>127</v>
      </c>
      <c r="BT2349" s="0" t="n">
        <v>0</v>
      </c>
      <c r="BU2349" s="0" t="s">
        <v>7740</v>
      </c>
      <c r="BW2349" s="0" t="n">
        <v>2012</v>
      </c>
      <c r="BX2349" s="0" t="n">
        <v>2022</v>
      </c>
      <c r="BY2349" s="0" t="s">
        <v>2985</v>
      </c>
      <c r="BZ2349" s="0" t="n">
        <v>2017</v>
      </c>
      <c r="CA2349" s="0" t="n">
        <v>0.636363636363636</v>
      </c>
      <c r="CB2349" s="0" t="n">
        <v>1</v>
      </c>
      <c r="CC2349" s="0" t="n">
        <v>1</v>
      </c>
      <c r="CD2349" s="0" t="n">
        <v>-0.12657301496656</v>
      </c>
      <c r="CE2349" s="0" t="n">
        <v>1</v>
      </c>
    </row>
    <row r="2350" customFormat="false" ht="15" hidden="false" customHeight="false" outlineLevel="0" collapsed="false">
      <c r="A2350" s="0" t="s">
        <v>7734</v>
      </c>
      <c r="B2350" s="0" t="n">
        <v>3655</v>
      </c>
      <c r="C2350" s="0" t="n">
        <v>-0.0322442583526814</v>
      </c>
      <c r="D2350" s="0" t="n">
        <v>2361</v>
      </c>
      <c r="E2350" s="0" t="n">
        <f aca="false">IF(ISNUMBER($BA2350),$BA2350,IF(AND(ISNUMBER($D2350),ISNUMBER($BW2350),ISNUMBER($BX2350)),$D2350*($BX2350-$BW2350+1),""))</f>
        <v>2361</v>
      </c>
      <c r="H2350" s="0" t="s">
        <v>118</v>
      </c>
      <c r="I2350" s="0" t="s">
        <v>344</v>
      </c>
      <c r="J2350" s="0" t="n">
        <f aca="false">IF($BW2350&lt;&gt;"",$BW2350,"")</f>
        <v>2012</v>
      </c>
      <c r="K2350" s="0" t="n">
        <f aca="false">IF($BX2350&lt;&gt;"",$BX2350,"")</f>
        <v>2022</v>
      </c>
      <c r="L2350" s="0" t="n">
        <f aca="false">IF(AND(ISNUMBER($BW2350),ISNUMBER($BX2350)),($BW2350+$BX2350)/2,"")</f>
        <v>2017</v>
      </c>
      <c r="M2350" s="0" t="n">
        <f aca="false">IF($L2350&lt;&gt;"",$L2350,"")</f>
        <v>2017</v>
      </c>
      <c r="N2350" s="0" t="n">
        <f aca="false">IF(AND(ISNUMBER($BW2350),ISNUMBER($BX2350)),MIN(1,MAX(0,($BX2350-2016+1)/($BX2350-$BW2350+1))),"")</f>
        <v>0.636363636363636</v>
      </c>
      <c r="O2350" s="0" t="n">
        <f aca="false">IF(AND(ISNUMBER($BW2350),ISNUMBER($BX2350)),MIN(1,MAX(0,($BX2350-2017+1)/($BX2350-$BW2350+1))),"")</f>
        <v>0.545454545454545</v>
      </c>
      <c r="P2350" s="0" t="n">
        <f aca="false">IF(AND(ISNUMBER($BW2350),ISNUMBER($BX2350)),MIN(1,MAX(0,($BX2350-2018+1)/($BX2350-$BW2350+1))),"")</f>
        <v>0.454545454545455</v>
      </c>
      <c r="Q2350" s="0" t="n">
        <f aca="false">IF(AND(ISNUMBER($BW2350),ISNUMBER($BX2350)),MIN(1,MAX(0,($BX2350-2019+1)/($BX2350-$BW2350+1))),"")</f>
        <v>0.363636363636364</v>
      </c>
      <c r="R2350" s="0" t="n">
        <f aca="false">IF(AND(ISNUMBER($BW2350),ISNUMBER($BX2350)),MIN(1,MAX(0,($BX2350-2016+1)/($BX2350-$BW2350+1))),"")</f>
        <v>0.636363636363636</v>
      </c>
      <c r="S2350" s="0" t="n">
        <f aca="false">IF($L2350&lt;&gt;"",IF($L2350&gt;=2015.5,1,0),"")</f>
        <v>1</v>
      </c>
      <c r="T2350" s="0" t="n">
        <f aca="false">IF($L2350&lt;&gt;"",IF($L2350&gt;=2016,1,0),"")</f>
        <v>1</v>
      </c>
      <c r="U2350" s="0" t="n">
        <f aca="false">IF(ISNUMBER($BX2350),IF($BX2350&gt;=2016,1,0),"")</f>
        <v>1</v>
      </c>
      <c r="V2350" s="0" t="n">
        <f aca="false">IF(ISNUMBER($BW2350),IF($BW2350&gt;=2016,1,0),"")</f>
        <v>0</v>
      </c>
      <c r="W2350" s="0" t="str">
        <f aca="false">IF(AND(ISNUMBER($BW2350),ISNUMBER($BX2350)),IF($BW2350&gt;=2016,"post-only",IF($BX2350&lt;2016,"pre-only","mixed")),"")</f>
        <v>mixed</v>
      </c>
      <c r="X2350" s="0" t="n">
        <f aca="false">IF(AND(ISNUMBER($BW2350),ISNUMBER($BX2350)),MIN(1,MAX(0,($BX2350-2017+1)/($BX2350-$BW2350+1))),"")</f>
        <v>0.545454545454545</v>
      </c>
      <c r="Y2350" s="0" t="n">
        <f aca="false">IF(AND(ISNUMBER($BW2350),ISNUMBER($BX2350)),MIN(1,MAX(0,($BX2350-2018+1)/($BX2350-$BW2350+1))),"")</f>
        <v>0.454545454545455</v>
      </c>
      <c r="Z2350" s="0" t="n">
        <f aca="false">IF(AND(ISNUMBER($BW2350),ISNUMBER($BX2350)),MIN(1,MAX(0,($BX2350-2019+1)/($BX2350-$BW2350+1))),"")</f>
        <v>0.363636363636364</v>
      </c>
      <c r="AA2350" s="0" t="n">
        <f aca="false">IF(ISNUMBER($BX2350),IF($BX2350&gt;=2017,1,0),"")</f>
        <v>1</v>
      </c>
      <c r="AB2350" s="0" t="n">
        <f aca="false">IF(ISNUMBER($BX2350),IF($BX2350&gt;=2018,1,0),"")</f>
        <v>1</v>
      </c>
      <c r="AC2350" s="0" t="n">
        <f aca="false">IF(ISNUMBER($BX2350),IF($BX2350&gt;=2019,1,0),"")</f>
        <v>1</v>
      </c>
      <c r="AD2350" s="0" t="n">
        <f aca="false">IF($L2350&lt;&gt;"",IF($L2350&gt;2013,1,0),"")</f>
        <v>1</v>
      </c>
      <c r="AE2350" s="0" t="n">
        <f aca="false">IF($L2350&lt;&gt;"",1+IF($L2350&gt;2011,1,0)+IF($L2350&gt;2014,1,0),"")</f>
        <v>3</v>
      </c>
      <c r="AF2350" s="0" t="s">
        <v>747</v>
      </c>
      <c r="AG2350" s="0" t="s">
        <v>88</v>
      </c>
      <c r="AH2350" s="0" t="s">
        <v>89</v>
      </c>
      <c r="AI2350" s="0" t="s">
        <v>334</v>
      </c>
      <c r="AJ2350" s="0" t="s">
        <v>497</v>
      </c>
      <c r="AK2350" s="0" t="str">
        <f aca="false">IF(AND($CF2350&lt;&gt;"",IFERROR(INDEX(subsample_country_map!$B:$B,MATCH($CF2350,subsample_country_map!$A:$A,0)),"")&lt;&gt;""),INDEX(subsample_country_map!$B:$B,MATCH($CF2350,subsample_country_map!$A:$A,0)),INDEX(lookup!$AA:$AA,MATCH($A2350,lookup!$A:$A,0)))</f>
        <v>3_AsiaPac</v>
      </c>
      <c r="AL2350" s="0" t="str">
        <f aca="false">IF(AND($CF2350&lt;&gt;"",IFERROR(INDEX(subsample_country_map!$C:$C,MATCH($CF2350,subsample_country_map!$A:$A,0)),"")&lt;&gt;""),INDEX(subsample_country_map!$C:$C,MATCH($CF2350,subsample_country_map!$A:$A,0)),INDEX(lookup!$AB:$AB,MATCH($A2350,lookup!$A:$A,0)))</f>
        <v>2_developing</v>
      </c>
      <c r="AM2350" s="0" t="str">
        <f aca="false">IF(AND($CF2350&lt;&gt;"",IFERROR(INDEX(subsample_country_map!$D:$D,MATCH($CF2350,subsample_country_map!$A:$A,0)),"")&lt;&gt;""),INDEX(subsample_country_map!$D:$D,MATCH($CF2350,subsample_country_map!$A:$A,0)),INDEX(lookup!$AC:$AC,MATCH($A2350,lookup!$A:$A,0)))</f>
        <v>2_non_western</v>
      </c>
      <c r="AN2350" s="0" t="str">
        <f aca="false">IF(AND($CF2350&lt;&gt;"",IFERROR(INDEX(subsample_country_map!$E:$E,MATCH($CF2350,subsample_country_map!$A:$A,0)),"")&lt;&gt;""),INDEX(subsample_country_map!$E:$E,MATCH($CF2350,subsample_country_map!$A:$A,0)),INDEX(lookup!$AD:$AD,MATCH($A2350,lookup!$A:$A,0)))</f>
        <v>2_civil law</v>
      </c>
      <c r="AO2350" s="0" t="str">
        <f aca="false">INDEX(lookup!$Y:$Y,MATCH($A2350,lookup!$A:$A,0))</f>
        <v>0_published</v>
      </c>
      <c r="AP2350" s="0" t="str">
        <f aca="false">INDEX(lookup!$Z:$Z,MATCH($A2350,lookup!$A:$A,0))</f>
        <v>1_VHB high</v>
      </c>
      <c r="AQ2350" s="0" t="str">
        <f aca="false">INDEX(lookup!$W:$W,MATCH($A2350,lookup!$A:$A,0))</f>
        <v>1_fin/acc/econ</v>
      </c>
      <c r="AS2350" s="0" t="s">
        <v>91</v>
      </c>
      <c r="AT2350" s="0" t="s">
        <v>111</v>
      </c>
      <c r="AU2350" s="0" t="s">
        <v>93</v>
      </c>
      <c r="AV2350" s="0" t="s">
        <v>7794</v>
      </c>
      <c r="AW2350" s="0" t="s">
        <v>6018</v>
      </c>
      <c r="BA2350" s="0" t="n">
        <v>2361</v>
      </c>
      <c r="BB2350" s="0" t="s">
        <v>96</v>
      </c>
      <c r="BC2350" s="0" t="s">
        <v>122</v>
      </c>
      <c r="BD2350" s="0" t="s">
        <v>348</v>
      </c>
      <c r="BE2350" s="0" t="s">
        <v>33</v>
      </c>
      <c r="BF2350" s="0" t="s">
        <v>7795</v>
      </c>
      <c r="BI2350" s="0" t="s">
        <v>763</v>
      </c>
      <c r="BJ2350" s="0" t="s">
        <v>7796</v>
      </c>
      <c r="BK2350" s="0" t="s">
        <v>144</v>
      </c>
      <c r="BL2350" s="0" t="s">
        <v>7797</v>
      </c>
      <c r="BM2350" s="0" t="s">
        <v>7738</v>
      </c>
      <c r="BN2350" s="0" t="s">
        <v>7739</v>
      </c>
      <c r="BO2350" s="0" t="s">
        <v>105</v>
      </c>
      <c r="BP2350" s="0" t="s">
        <v>7734</v>
      </c>
      <c r="BQ2350" s="0" t="s">
        <v>127</v>
      </c>
      <c r="BT2350" s="0" t="n">
        <v>0</v>
      </c>
      <c r="BU2350" s="0" t="s">
        <v>7740</v>
      </c>
      <c r="BW2350" s="0" t="n">
        <v>2012</v>
      </c>
      <c r="BX2350" s="0" t="n">
        <v>2022</v>
      </c>
      <c r="BY2350" s="0" t="s">
        <v>2985</v>
      </c>
      <c r="BZ2350" s="0" t="n">
        <v>2017</v>
      </c>
      <c r="CA2350" s="0" t="n">
        <v>0.636363636363636</v>
      </c>
      <c r="CB2350" s="0" t="n">
        <v>1</v>
      </c>
      <c r="CC2350" s="0" t="n">
        <v>1</v>
      </c>
      <c r="CD2350" s="0" t="n">
        <v>-0.0322554400300783</v>
      </c>
      <c r="CE2350" s="0" t="n">
        <v>1</v>
      </c>
    </row>
    <row r="2351" customFormat="false" ht="15" hidden="false" customHeight="false" outlineLevel="0" collapsed="false">
      <c r="A2351" s="0" t="s">
        <v>7734</v>
      </c>
      <c r="B2351" s="0" t="n">
        <v>3656</v>
      </c>
      <c r="C2351" s="0" t="n">
        <v>-0.0555695516770926</v>
      </c>
      <c r="D2351" s="0" t="n">
        <v>1558</v>
      </c>
      <c r="E2351" s="0" t="n">
        <f aca="false">IF(ISNUMBER($BA2351),$BA2351,IF(AND(ISNUMBER($D2351),ISNUMBER($BW2351),ISNUMBER($BX2351)),$D2351*($BX2351-$BW2351+1),""))</f>
        <v>1558</v>
      </c>
      <c r="H2351" s="0" t="s">
        <v>118</v>
      </c>
      <c r="I2351" s="0" t="s">
        <v>344</v>
      </c>
      <c r="J2351" s="0" t="n">
        <f aca="false">IF($BW2351&lt;&gt;"",$BW2351,"")</f>
        <v>2012</v>
      </c>
      <c r="K2351" s="0" t="n">
        <f aca="false">IF($BX2351&lt;&gt;"",$BX2351,"")</f>
        <v>2022</v>
      </c>
      <c r="L2351" s="0" t="n">
        <f aca="false">IF(AND(ISNUMBER($BW2351),ISNUMBER($BX2351)),($BW2351+$BX2351)/2,"")</f>
        <v>2017</v>
      </c>
      <c r="M2351" s="0" t="n">
        <f aca="false">IF($L2351&lt;&gt;"",$L2351,"")</f>
        <v>2017</v>
      </c>
      <c r="N2351" s="0" t="n">
        <f aca="false">IF(AND(ISNUMBER($BW2351),ISNUMBER($BX2351)),MIN(1,MAX(0,($BX2351-2016+1)/($BX2351-$BW2351+1))),"")</f>
        <v>0.636363636363636</v>
      </c>
      <c r="O2351" s="0" t="n">
        <f aca="false">IF(AND(ISNUMBER($BW2351),ISNUMBER($BX2351)),MIN(1,MAX(0,($BX2351-2017+1)/($BX2351-$BW2351+1))),"")</f>
        <v>0.545454545454545</v>
      </c>
      <c r="P2351" s="0" t="n">
        <f aca="false">IF(AND(ISNUMBER($BW2351),ISNUMBER($BX2351)),MIN(1,MAX(0,($BX2351-2018+1)/($BX2351-$BW2351+1))),"")</f>
        <v>0.454545454545455</v>
      </c>
      <c r="Q2351" s="0" t="n">
        <f aca="false">IF(AND(ISNUMBER($BW2351),ISNUMBER($BX2351)),MIN(1,MAX(0,($BX2351-2019+1)/($BX2351-$BW2351+1))),"")</f>
        <v>0.363636363636364</v>
      </c>
      <c r="R2351" s="0" t="n">
        <f aca="false">IF(AND(ISNUMBER($BW2351),ISNUMBER($BX2351)),MIN(1,MAX(0,($BX2351-2016+1)/($BX2351-$BW2351+1))),"")</f>
        <v>0.636363636363636</v>
      </c>
      <c r="S2351" s="0" t="n">
        <f aca="false">IF($L2351&lt;&gt;"",IF($L2351&gt;=2015.5,1,0),"")</f>
        <v>1</v>
      </c>
      <c r="T2351" s="0" t="n">
        <f aca="false">IF($L2351&lt;&gt;"",IF($L2351&gt;=2016,1,0),"")</f>
        <v>1</v>
      </c>
      <c r="U2351" s="0" t="n">
        <f aca="false">IF(ISNUMBER($BX2351),IF($BX2351&gt;=2016,1,0),"")</f>
        <v>1</v>
      </c>
      <c r="V2351" s="0" t="n">
        <f aca="false">IF(ISNUMBER($BW2351),IF($BW2351&gt;=2016,1,0),"")</f>
        <v>0</v>
      </c>
      <c r="W2351" s="0" t="str">
        <f aca="false">IF(AND(ISNUMBER($BW2351),ISNUMBER($BX2351)),IF($BW2351&gt;=2016,"post-only",IF($BX2351&lt;2016,"pre-only","mixed")),"")</f>
        <v>mixed</v>
      </c>
      <c r="X2351" s="0" t="n">
        <f aca="false">IF(AND(ISNUMBER($BW2351),ISNUMBER($BX2351)),MIN(1,MAX(0,($BX2351-2017+1)/($BX2351-$BW2351+1))),"")</f>
        <v>0.545454545454545</v>
      </c>
      <c r="Y2351" s="0" t="n">
        <f aca="false">IF(AND(ISNUMBER($BW2351),ISNUMBER($BX2351)),MIN(1,MAX(0,($BX2351-2018+1)/($BX2351-$BW2351+1))),"")</f>
        <v>0.454545454545455</v>
      </c>
      <c r="Z2351" s="0" t="n">
        <f aca="false">IF(AND(ISNUMBER($BW2351),ISNUMBER($BX2351)),MIN(1,MAX(0,($BX2351-2019+1)/($BX2351-$BW2351+1))),"")</f>
        <v>0.363636363636364</v>
      </c>
      <c r="AA2351" s="0" t="n">
        <f aca="false">IF(ISNUMBER($BX2351),IF($BX2351&gt;=2017,1,0),"")</f>
        <v>1</v>
      </c>
      <c r="AB2351" s="0" t="n">
        <f aca="false">IF(ISNUMBER($BX2351),IF($BX2351&gt;=2018,1,0),"")</f>
        <v>1</v>
      </c>
      <c r="AC2351" s="0" t="n">
        <f aca="false">IF(ISNUMBER($BX2351),IF($BX2351&gt;=2019,1,0),"")</f>
        <v>1</v>
      </c>
      <c r="AD2351" s="0" t="n">
        <f aca="false">IF($L2351&lt;&gt;"",IF($L2351&gt;2013,1,0),"")</f>
        <v>1</v>
      </c>
      <c r="AE2351" s="0" t="n">
        <f aca="false">IF($L2351&lt;&gt;"",1+IF($L2351&gt;2011,1,0)+IF($L2351&gt;2014,1,0),"")</f>
        <v>3</v>
      </c>
      <c r="AF2351" s="0" t="s">
        <v>747</v>
      </c>
      <c r="AG2351" s="0" t="s">
        <v>88</v>
      </c>
      <c r="AH2351" s="0" t="s">
        <v>89</v>
      </c>
      <c r="AI2351" s="0" t="s">
        <v>334</v>
      </c>
      <c r="AJ2351" s="0" t="s">
        <v>497</v>
      </c>
      <c r="AK2351" s="0" t="str">
        <f aca="false">IF(AND($CF2351&lt;&gt;"",IFERROR(INDEX(subsample_country_map!$B:$B,MATCH($CF2351,subsample_country_map!$A:$A,0)),"")&lt;&gt;""),INDEX(subsample_country_map!$B:$B,MATCH($CF2351,subsample_country_map!$A:$A,0)),INDEX(lookup!$AA:$AA,MATCH($A2351,lookup!$A:$A,0)))</f>
        <v>3_AsiaPac</v>
      </c>
      <c r="AL2351" s="0" t="str">
        <f aca="false">IF(AND($CF2351&lt;&gt;"",IFERROR(INDEX(subsample_country_map!$C:$C,MATCH($CF2351,subsample_country_map!$A:$A,0)),"")&lt;&gt;""),INDEX(subsample_country_map!$C:$C,MATCH($CF2351,subsample_country_map!$A:$A,0)),INDEX(lookup!$AB:$AB,MATCH($A2351,lookup!$A:$A,0)))</f>
        <v>2_developing</v>
      </c>
      <c r="AM2351" s="0" t="str">
        <f aca="false">IF(AND($CF2351&lt;&gt;"",IFERROR(INDEX(subsample_country_map!$D:$D,MATCH($CF2351,subsample_country_map!$A:$A,0)),"")&lt;&gt;""),INDEX(subsample_country_map!$D:$D,MATCH($CF2351,subsample_country_map!$A:$A,0)),INDEX(lookup!$AC:$AC,MATCH($A2351,lookup!$A:$A,0)))</f>
        <v>2_non_western</v>
      </c>
      <c r="AN2351" s="0" t="str">
        <f aca="false">IF(AND($CF2351&lt;&gt;"",IFERROR(INDEX(subsample_country_map!$E:$E,MATCH($CF2351,subsample_country_map!$A:$A,0)),"")&lt;&gt;""),INDEX(subsample_country_map!$E:$E,MATCH($CF2351,subsample_country_map!$A:$A,0)),INDEX(lookup!$AD:$AD,MATCH($A2351,lookup!$A:$A,0)))</f>
        <v>2_civil law</v>
      </c>
      <c r="AO2351" s="0" t="str">
        <f aca="false">INDEX(lookup!$Y:$Y,MATCH($A2351,lookup!$A:$A,0))</f>
        <v>0_published</v>
      </c>
      <c r="AP2351" s="0" t="str">
        <f aca="false">INDEX(lookup!$Z:$Z,MATCH($A2351,lookup!$A:$A,0))</f>
        <v>1_VHB high</v>
      </c>
      <c r="AQ2351" s="0" t="str">
        <f aca="false">INDEX(lookup!$W:$W,MATCH($A2351,lookup!$A:$A,0))</f>
        <v>1_fin/acc/econ</v>
      </c>
      <c r="AS2351" s="0" t="s">
        <v>91</v>
      </c>
      <c r="AT2351" s="0" t="s">
        <v>111</v>
      </c>
      <c r="AU2351" s="0" t="s">
        <v>93</v>
      </c>
      <c r="AV2351" s="0" t="s">
        <v>7798</v>
      </c>
      <c r="AW2351" s="0" t="s">
        <v>6095</v>
      </c>
      <c r="BA2351" s="0" t="n">
        <v>1558</v>
      </c>
      <c r="BB2351" s="0" t="s">
        <v>96</v>
      </c>
      <c r="BC2351" s="0" t="s">
        <v>122</v>
      </c>
      <c r="BD2351" s="0" t="s">
        <v>348</v>
      </c>
      <c r="BE2351" s="0" t="s">
        <v>7799</v>
      </c>
      <c r="BF2351" s="0" t="s">
        <v>7800</v>
      </c>
      <c r="BI2351" s="0" t="s">
        <v>774</v>
      </c>
      <c r="BJ2351" s="0" t="s">
        <v>7801</v>
      </c>
      <c r="BK2351" s="0" t="s">
        <v>399</v>
      </c>
      <c r="BL2351" s="0" t="s">
        <v>7802</v>
      </c>
      <c r="BM2351" s="0" t="s">
        <v>7738</v>
      </c>
      <c r="BN2351" s="0" t="s">
        <v>7739</v>
      </c>
      <c r="BO2351" s="0" t="s">
        <v>105</v>
      </c>
      <c r="BP2351" s="0" t="s">
        <v>7734</v>
      </c>
      <c r="BQ2351" s="0" t="s">
        <v>127</v>
      </c>
      <c r="BT2351" s="0" t="n">
        <v>0</v>
      </c>
      <c r="BU2351" s="0" t="s">
        <v>7740</v>
      </c>
      <c r="BW2351" s="0" t="n">
        <v>2012</v>
      </c>
      <c r="BX2351" s="0" t="n">
        <v>2022</v>
      </c>
      <c r="BY2351" s="0" t="s">
        <v>2985</v>
      </c>
      <c r="BZ2351" s="0" t="n">
        <v>2017</v>
      </c>
      <c r="CA2351" s="0" t="n">
        <v>0.636363636363636</v>
      </c>
      <c r="CB2351" s="0" t="n">
        <v>1</v>
      </c>
      <c r="CC2351" s="0" t="n">
        <v>1</v>
      </c>
      <c r="CD2351" s="0" t="n">
        <v>-0.0556268570192462</v>
      </c>
      <c r="CE2351" s="0" t="n">
        <v>1</v>
      </c>
    </row>
    <row r="2352" customFormat="false" ht="15" hidden="false" customHeight="false" outlineLevel="0" collapsed="false">
      <c r="A2352" s="0" t="s">
        <v>7734</v>
      </c>
      <c r="B2352" s="0" t="n">
        <v>3657</v>
      </c>
      <c r="C2352" s="0" t="n">
        <v>-0.0381089652236824</v>
      </c>
      <c r="D2352" s="0" t="n">
        <v>1583</v>
      </c>
      <c r="E2352" s="0" t="n">
        <f aca="false">IF(ISNUMBER($BA2352),$BA2352,IF(AND(ISNUMBER($D2352),ISNUMBER($BW2352),ISNUMBER($BX2352)),$D2352*($BX2352-$BW2352+1),""))</f>
        <v>1583</v>
      </c>
      <c r="H2352" s="0" t="s">
        <v>118</v>
      </c>
      <c r="I2352" s="0" t="s">
        <v>344</v>
      </c>
      <c r="J2352" s="0" t="n">
        <f aca="false">IF($BW2352&lt;&gt;"",$BW2352,"")</f>
        <v>2012</v>
      </c>
      <c r="K2352" s="0" t="n">
        <f aca="false">IF($BX2352&lt;&gt;"",$BX2352,"")</f>
        <v>2022</v>
      </c>
      <c r="L2352" s="0" t="n">
        <f aca="false">IF(AND(ISNUMBER($BW2352),ISNUMBER($BX2352)),($BW2352+$BX2352)/2,"")</f>
        <v>2017</v>
      </c>
      <c r="M2352" s="0" t="n">
        <f aca="false">IF($L2352&lt;&gt;"",$L2352,"")</f>
        <v>2017</v>
      </c>
      <c r="N2352" s="0" t="n">
        <f aca="false">IF(AND(ISNUMBER($BW2352),ISNUMBER($BX2352)),MIN(1,MAX(0,($BX2352-2016+1)/($BX2352-$BW2352+1))),"")</f>
        <v>0.636363636363636</v>
      </c>
      <c r="O2352" s="0" t="n">
        <f aca="false">IF(AND(ISNUMBER($BW2352),ISNUMBER($BX2352)),MIN(1,MAX(0,($BX2352-2017+1)/($BX2352-$BW2352+1))),"")</f>
        <v>0.545454545454545</v>
      </c>
      <c r="P2352" s="0" t="n">
        <f aca="false">IF(AND(ISNUMBER($BW2352),ISNUMBER($BX2352)),MIN(1,MAX(0,($BX2352-2018+1)/($BX2352-$BW2352+1))),"")</f>
        <v>0.454545454545455</v>
      </c>
      <c r="Q2352" s="0" t="n">
        <f aca="false">IF(AND(ISNUMBER($BW2352),ISNUMBER($BX2352)),MIN(1,MAX(0,($BX2352-2019+1)/($BX2352-$BW2352+1))),"")</f>
        <v>0.363636363636364</v>
      </c>
      <c r="R2352" s="0" t="n">
        <f aca="false">IF(AND(ISNUMBER($BW2352),ISNUMBER($BX2352)),MIN(1,MAX(0,($BX2352-2016+1)/($BX2352-$BW2352+1))),"")</f>
        <v>0.636363636363636</v>
      </c>
      <c r="S2352" s="0" t="n">
        <f aca="false">IF($L2352&lt;&gt;"",IF($L2352&gt;=2015.5,1,0),"")</f>
        <v>1</v>
      </c>
      <c r="T2352" s="0" t="n">
        <f aca="false">IF($L2352&lt;&gt;"",IF($L2352&gt;=2016,1,0),"")</f>
        <v>1</v>
      </c>
      <c r="U2352" s="0" t="n">
        <f aca="false">IF(ISNUMBER($BX2352),IF($BX2352&gt;=2016,1,0),"")</f>
        <v>1</v>
      </c>
      <c r="V2352" s="0" t="n">
        <f aca="false">IF(ISNUMBER($BW2352),IF($BW2352&gt;=2016,1,0),"")</f>
        <v>0</v>
      </c>
      <c r="W2352" s="0" t="str">
        <f aca="false">IF(AND(ISNUMBER($BW2352),ISNUMBER($BX2352)),IF($BW2352&gt;=2016,"post-only",IF($BX2352&lt;2016,"pre-only","mixed")),"")</f>
        <v>mixed</v>
      </c>
      <c r="X2352" s="0" t="n">
        <f aca="false">IF(AND(ISNUMBER($BW2352),ISNUMBER($BX2352)),MIN(1,MAX(0,($BX2352-2017+1)/($BX2352-$BW2352+1))),"")</f>
        <v>0.545454545454545</v>
      </c>
      <c r="Y2352" s="0" t="n">
        <f aca="false">IF(AND(ISNUMBER($BW2352),ISNUMBER($BX2352)),MIN(1,MAX(0,($BX2352-2018+1)/($BX2352-$BW2352+1))),"")</f>
        <v>0.454545454545455</v>
      </c>
      <c r="Z2352" s="0" t="n">
        <f aca="false">IF(AND(ISNUMBER($BW2352),ISNUMBER($BX2352)),MIN(1,MAX(0,($BX2352-2019+1)/($BX2352-$BW2352+1))),"")</f>
        <v>0.363636363636364</v>
      </c>
      <c r="AA2352" s="0" t="n">
        <f aca="false">IF(ISNUMBER($BX2352),IF($BX2352&gt;=2017,1,0),"")</f>
        <v>1</v>
      </c>
      <c r="AB2352" s="0" t="n">
        <f aca="false">IF(ISNUMBER($BX2352),IF($BX2352&gt;=2018,1,0),"")</f>
        <v>1</v>
      </c>
      <c r="AC2352" s="0" t="n">
        <f aca="false">IF(ISNUMBER($BX2352),IF($BX2352&gt;=2019,1,0),"")</f>
        <v>1</v>
      </c>
      <c r="AD2352" s="0" t="n">
        <f aca="false">IF($L2352&lt;&gt;"",IF($L2352&gt;2013,1,0),"")</f>
        <v>1</v>
      </c>
      <c r="AE2352" s="0" t="n">
        <f aca="false">IF($L2352&lt;&gt;"",1+IF($L2352&gt;2011,1,0)+IF($L2352&gt;2014,1,0),"")</f>
        <v>3</v>
      </c>
      <c r="AF2352" s="0" t="s">
        <v>747</v>
      </c>
      <c r="AG2352" s="0" t="s">
        <v>88</v>
      </c>
      <c r="AH2352" s="0" t="s">
        <v>89</v>
      </c>
      <c r="AI2352" s="0" t="s">
        <v>334</v>
      </c>
      <c r="AJ2352" s="0" t="s">
        <v>497</v>
      </c>
      <c r="AK2352" s="0" t="str">
        <f aca="false">IF(AND($CF2352&lt;&gt;"",IFERROR(INDEX(subsample_country_map!$B:$B,MATCH($CF2352,subsample_country_map!$A:$A,0)),"")&lt;&gt;""),INDEX(subsample_country_map!$B:$B,MATCH($CF2352,subsample_country_map!$A:$A,0)),INDEX(lookup!$AA:$AA,MATCH($A2352,lookup!$A:$A,0)))</f>
        <v>3_AsiaPac</v>
      </c>
      <c r="AL2352" s="0" t="str">
        <f aca="false">IF(AND($CF2352&lt;&gt;"",IFERROR(INDEX(subsample_country_map!$C:$C,MATCH($CF2352,subsample_country_map!$A:$A,0)),"")&lt;&gt;""),INDEX(subsample_country_map!$C:$C,MATCH($CF2352,subsample_country_map!$A:$A,0)),INDEX(lookup!$AB:$AB,MATCH($A2352,lookup!$A:$A,0)))</f>
        <v>2_developing</v>
      </c>
      <c r="AM2352" s="0" t="str">
        <f aca="false">IF(AND($CF2352&lt;&gt;"",IFERROR(INDEX(subsample_country_map!$D:$D,MATCH($CF2352,subsample_country_map!$A:$A,0)),"")&lt;&gt;""),INDEX(subsample_country_map!$D:$D,MATCH($CF2352,subsample_country_map!$A:$A,0)),INDEX(lookup!$AC:$AC,MATCH($A2352,lookup!$A:$A,0)))</f>
        <v>2_non_western</v>
      </c>
      <c r="AN2352" s="0" t="str">
        <f aca="false">IF(AND($CF2352&lt;&gt;"",IFERROR(INDEX(subsample_country_map!$E:$E,MATCH($CF2352,subsample_country_map!$A:$A,0)),"")&lt;&gt;""),INDEX(subsample_country_map!$E:$E,MATCH($CF2352,subsample_country_map!$A:$A,0)),INDEX(lookup!$AD:$AD,MATCH($A2352,lookup!$A:$A,0)))</f>
        <v>2_civil law</v>
      </c>
      <c r="AO2352" s="0" t="str">
        <f aca="false">INDEX(lookup!$Y:$Y,MATCH($A2352,lookup!$A:$A,0))</f>
        <v>0_published</v>
      </c>
      <c r="AP2352" s="0" t="str">
        <f aca="false">INDEX(lookup!$Z:$Z,MATCH($A2352,lookup!$A:$A,0))</f>
        <v>1_VHB high</v>
      </c>
      <c r="AQ2352" s="0" t="str">
        <f aca="false">INDEX(lookup!$W:$W,MATCH($A2352,lookup!$A:$A,0))</f>
        <v>1_fin/acc/econ</v>
      </c>
      <c r="AS2352" s="0" t="s">
        <v>91</v>
      </c>
      <c r="AT2352" s="0" t="s">
        <v>111</v>
      </c>
      <c r="AU2352" s="0" t="s">
        <v>93</v>
      </c>
      <c r="AV2352" s="0" t="s">
        <v>7803</v>
      </c>
      <c r="AW2352" s="0" t="s">
        <v>7804</v>
      </c>
      <c r="BA2352" s="0" t="n">
        <v>1583</v>
      </c>
      <c r="BB2352" s="0" t="s">
        <v>96</v>
      </c>
      <c r="BC2352" s="0" t="s">
        <v>122</v>
      </c>
      <c r="BD2352" s="0" t="s">
        <v>348</v>
      </c>
      <c r="BE2352" s="0" t="s">
        <v>7799</v>
      </c>
      <c r="BF2352" s="0" t="s">
        <v>7805</v>
      </c>
      <c r="BI2352" s="0" t="s">
        <v>774</v>
      </c>
      <c r="BJ2352" s="0" t="s">
        <v>7806</v>
      </c>
      <c r="BK2352" s="0" t="s">
        <v>399</v>
      </c>
      <c r="BL2352" s="0" t="s">
        <v>7807</v>
      </c>
      <c r="BM2352" s="0" t="s">
        <v>7738</v>
      </c>
      <c r="BN2352" s="0" t="s">
        <v>7739</v>
      </c>
      <c r="BO2352" s="0" t="s">
        <v>105</v>
      </c>
      <c r="BP2352" s="0" t="s">
        <v>7734</v>
      </c>
      <c r="BQ2352" s="0" t="s">
        <v>127</v>
      </c>
      <c r="BT2352" s="0" t="n">
        <v>0</v>
      </c>
      <c r="BU2352" s="0" t="s">
        <v>7740</v>
      </c>
      <c r="BW2352" s="0" t="n">
        <v>2012</v>
      </c>
      <c r="BX2352" s="0" t="n">
        <v>2022</v>
      </c>
      <c r="BY2352" s="0" t="s">
        <v>2985</v>
      </c>
      <c r="BZ2352" s="0" t="n">
        <v>2017</v>
      </c>
      <c r="CA2352" s="0" t="n">
        <v>0.636363636363636</v>
      </c>
      <c r="CB2352" s="0" t="n">
        <v>1</v>
      </c>
      <c r="CC2352" s="0" t="n">
        <v>1</v>
      </c>
      <c r="CD2352" s="0" t="n">
        <v>-0.0381274297799959</v>
      </c>
      <c r="CE2352" s="0" t="n">
        <v>1</v>
      </c>
    </row>
    <row r="2353" customFormat="false" ht="15" hidden="false" customHeight="false" outlineLevel="0" collapsed="false">
      <c r="A2353" s="0" t="s">
        <v>7734</v>
      </c>
      <c r="B2353" s="0" t="n">
        <v>3658</v>
      </c>
      <c r="C2353" s="0" t="n">
        <v>-0.105484182919991</v>
      </c>
      <c r="D2353" s="0" t="n">
        <v>188</v>
      </c>
      <c r="E2353" s="0" t="n">
        <f aca="false">IF(ISNUMBER($BA2353),$BA2353,IF(AND(ISNUMBER($D2353),ISNUMBER($BW2353),ISNUMBER($BX2353)),$D2353*($BX2353-$BW2353+1),""))</f>
        <v>188</v>
      </c>
      <c r="H2353" s="0" t="s">
        <v>118</v>
      </c>
      <c r="I2353" s="0" t="s">
        <v>344</v>
      </c>
      <c r="J2353" s="0" t="n">
        <f aca="false">IF($BW2353&lt;&gt;"",$BW2353,"")</f>
        <v>2012</v>
      </c>
      <c r="K2353" s="0" t="n">
        <f aca="false">IF($BX2353&lt;&gt;"",$BX2353,"")</f>
        <v>2022</v>
      </c>
      <c r="L2353" s="0" t="n">
        <f aca="false">IF(AND(ISNUMBER($BW2353),ISNUMBER($BX2353)),($BW2353+$BX2353)/2,"")</f>
        <v>2017</v>
      </c>
      <c r="M2353" s="0" t="n">
        <f aca="false">IF($L2353&lt;&gt;"",$L2353,"")</f>
        <v>2017</v>
      </c>
      <c r="N2353" s="0" t="n">
        <f aca="false">IF(AND(ISNUMBER($BW2353),ISNUMBER($BX2353)),MIN(1,MAX(0,($BX2353-2016+1)/($BX2353-$BW2353+1))),"")</f>
        <v>0.636363636363636</v>
      </c>
      <c r="O2353" s="0" t="n">
        <f aca="false">IF(AND(ISNUMBER($BW2353),ISNUMBER($BX2353)),MIN(1,MAX(0,($BX2353-2017+1)/($BX2353-$BW2353+1))),"")</f>
        <v>0.545454545454545</v>
      </c>
      <c r="P2353" s="0" t="n">
        <f aca="false">IF(AND(ISNUMBER($BW2353),ISNUMBER($BX2353)),MIN(1,MAX(0,($BX2353-2018+1)/($BX2353-$BW2353+1))),"")</f>
        <v>0.454545454545455</v>
      </c>
      <c r="Q2353" s="0" t="n">
        <f aca="false">IF(AND(ISNUMBER($BW2353),ISNUMBER($BX2353)),MIN(1,MAX(0,($BX2353-2019+1)/($BX2353-$BW2353+1))),"")</f>
        <v>0.363636363636364</v>
      </c>
      <c r="R2353" s="0" t="n">
        <f aca="false">IF(AND(ISNUMBER($BW2353),ISNUMBER($BX2353)),MIN(1,MAX(0,($BX2353-2016+1)/($BX2353-$BW2353+1))),"")</f>
        <v>0.636363636363636</v>
      </c>
      <c r="S2353" s="0" t="n">
        <f aca="false">IF($L2353&lt;&gt;"",IF($L2353&gt;=2015.5,1,0),"")</f>
        <v>1</v>
      </c>
      <c r="T2353" s="0" t="n">
        <f aca="false">IF($L2353&lt;&gt;"",IF($L2353&gt;=2016,1,0),"")</f>
        <v>1</v>
      </c>
      <c r="U2353" s="0" t="n">
        <f aca="false">IF(ISNUMBER($BX2353),IF($BX2353&gt;=2016,1,0),"")</f>
        <v>1</v>
      </c>
      <c r="V2353" s="0" t="n">
        <f aca="false">IF(ISNUMBER($BW2353),IF($BW2353&gt;=2016,1,0),"")</f>
        <v>0</v>
      </c>
      <c r="W2353" s="0" t="str">
        <f aca="false">IF(AND(ISNUMBER($BW2353),ISNUMBER($BX2353)),IF($BW2353&gt;=2016,"post-only",IF($BX2353&lt;2016,"pre-only","mixed")),"")</f>
        <v>mixed</v>
      </c>
      <c r="X2353" s="0" t="n">
        <f aca="false">IF(AND(ISNUMBER($BW2353),ISNUMBER($BX2353)),MIN(1,MAX(0,($BX2353-2017+1)/($BX2353-$BW2353+1))),"")</f>
        <v>0.545454545454545</v>
      </c>
      <c r="Y2353" s="0" t="n">
        <f aca="false">IF(AND(ISNUMBER($BW2353),ISNUMBER($BX2353)),MIN(1,MAX(0,($BX2353-2018+1)/($BX2353-$BW2353+1))),"")</f>
        <v>0.454545454545455</v>
      </c>
      <c r="Z2353" s="0" t="n">
        <f aca="false">IF(AND(ISNUMBER($BW2353),ISNUMBER($BX2353)),MIN(1,MAX(0,($BX2353-2019+1)/($BX2353-$BW2353+1))),"")</f>
        <v>0.363636363636364</v>
      </c>
      <c r="AA2353" s="0" t="n">
        <f aca="false">IF(ISNUMBER($BX2353),IF($BX2353&gt;=2017,1,0),"")</f>
        <v>1</v>
      </c>
      <c r="AB2353" s="0" t="n">
        <f aca="false">IF(ISNUMBER($BX2353),IF($BX2353&gt;=2018,1,0),"")</f>
        <v>1</v>
      </c>
      <c r="AC2353" s="0" t="n">
        <f aca="false">IF(ISNUMBER($BX2353),IF($BX2353&gt;=2019,1,0),"")</f>
        <v>1</v>
      </c>
      <c r="AD2353" s="0" t="n">
        <f aca="false">IF($L2353&lt;&gt;"",IF($L2353&gt;2013,1,0),"")</f>
        <v>1</v>
      </c>
      <c r="AE2353" s="0" t="n">
        <f aca="false">IF($L2353&lt;&gt;"",1+IF($L2353&gt;2011,1,0)+IF($L2353&gt;2014,1,0),"")</f>
        <v>3</v>
      </c>
      <c r="AF2353" s="0" t="s">
        <v>747</v>
      </c>
      <c r="AG2353" s="0" t="s">
        <v>88</v>
      </c>
      <c r="AH2353" s="0" t="s">
        <v>89</v>
      </c>
      <c r="AI2353" s="0" t="s">
        <v>334</v>
      </c>
      <c r="AJ2353" s="0" t="s">
        <v>497</v>
      </c>
      <c r="AK2353" s="0" t="str">
        <f aca="false">IF(AND($CF2353&lt;&gt;"",IFERROR(INDEX(subsample_country_map!$B:$B,MATCH($CF2353,subsample_country_map!$A:$A,0)),"")&lt;&gt;""),INDEX(subsample_country_map!$B:$B,MATCH($CF2353,subsample_country_map!$A:$A,0)),INDEX(lookup!$AA:$AA,MATCH($A2353,lookup!$A:$A,0)))</f>
        <v>3_AsiaPac</v>
      </c>
      <c r="AL2353" s="0" t="str">
        <f aca="false">IF(AND($CF2353&lt;&gt;"",IFERROR(INDEX(subsample_country_map!$C:$C,MATCH($CF2353,subsample_country_map!$A:$A,0)),"")&lt;&gt;""),INDEX(subsample_country_map!$C:$C,MATCH($CF2353,subsample_country_map!$A:$A,0)),INDEX(lookup!$AB:$AB,MATCH($A2353,lookup!$A:$A,0)))</f>
        <v>2_developing</v>
      </c>
      <c r="AM2353" s="0" t="str">
        <f aca="false">IF(AND($CF2353&lt;&gt;"",IFERROR(INDEX(subsample_country_map!$D:$D,MATCH($CF2353,subsample_country_map!$A:$A,0)),"")&lt;&gt;""),INDEX(subsample_country_map!$D:$D,MATCH($CF2353,subsample_country_map!$A:$A,0)),INDEX(lookup!$AC:$AC,MATCH($A2353,lookup!$A:$A,0)))</f>
        <v>2_non_western</v>
      </c>
      <c r="AN2353" s="0" t="str">
        <f aca="false">IF(AND($CF2353&lt;&gt;"",IFERROR(INDEX(subsample_country_map!$E:$E,MATCH($CF2353,subsample_country_map!$A:$A,0)),"")&lt;&gt;""),INDEX(subsample_country_map!$E:$E,MATCH($CF2353,subsample_country_map!$A:$A,0)),INDEX(lookup!$AD:$AD,MATCH($A2353,lookup!$A:$A,0)))</f>
        <v>2_civil law</v>
      </c>
      <c r="AO2353" s="0" t="str">
        <f aca="false">INDEX(lookup!$Y:$Y,MATCH($A2353,lookup!$A:$A,0))</f>
        <v>0_published</v>
      </c>
      <c r="AP2353" s="0" t="str">
        <f aca="false">INDEX(lookup!$Z:$Z,MATCH($A2353,lookup!$A:$A,0))</f>
        <v>1_VHB high</v>
      </c>
      <c r="AQ2353" s="0" t="str">
        <f aca="false">INDEX(lookup!$W:$W,MATCH($A2353,lookup!$A:$A,0))</f>
        <v>1_fin/acc/econ</v>
      </c>
      <c r="AS2353" s="0" t="s">
        <v>91</v>
      </c>
      <c r="AT2353" s="0" t="s">
        <v>111</v>
      </c>
      <c r="AU2353" s="0" t="s">
        <v>93</v>
      </c>
      <c r="AV2353" s="0" t="s">
        <v>7808</v>
      </c>
      <c r="AW2353" s="0" t="s">
        <v>7809</v>
      </c>
      <c r="BA2353" s="0" t="n">
        <v>188</v>
      </c>
      <c r="BB2353" s="0" t="s">
        <v>96</v>
      </c>
      <c r="BC2353" s="0" t="s">
        <v>122</v>
      </c>
      <c r="BD2353" s="0" t="s">
        <v>348</v>
      </c>
      <c r="BE2353" s="0" t="s">
        <v>33</v>
      </c>
      <c r="BF2353" s="0" t="s">
        <v>7810</v>
      </c>
      <c r="BI2353" s="0" t="s">
        <v>1444</v>
      </c>
      <c r="BJ2353" s="0" t="s">
        <v>7811</v>
      </c>
      <c r="BK2353" s="0" t="s">
        <v>399</v>
      </c>
      <c r="BL2353" s="0" t="s">
        <v>7812</v>
      </c>
      <c r="BM2353" s="0" t="s">
        <v>7738</v>
      </c>
      <c r="BN2353" s="0" t="s">
        <v>7739</v>
      </c>
      <c r="BO2353" s="0" t="s">
        <v>105</v>
      </c>
      <c r="BP2353" s="0" t="s">
        <v>7734</v>
      </c>
      <c r="BQ2353" s="0" t="s">
        <v>127</v>
      </c>
      <c r="BT2353" s="0" t="n">
        <v>0</v>
      </c>
      <c r="BU2353" s="0" t="s">
        <v>7740</v>
      </c>
      <c r="BW2353" s="0" t="n">
        <v>2012</v>
      </c>
      <c r="BX2353" s="0" t="n">
        <v>2022</v>
      </c>
      <c r="BY2353" s="0" t="s">
        <v>2985</v>
      </c>
      <c r="BZ2353" s="0" t="n">
        <v>2017</v>
      </c>
      <c r="CA2353" s="0" t="n">
        <v>0.636363636363636</v>
      </c>
      <c r="CB2353" s="0" t="n">
        <v>1</v>
      </c>
      <c r="CC2353" s="0" t="n">
        <v>1</v>
      </c>
      <c r="CD2353" s="0" t="n">
        <v>-0.105878053591776</v>
      </c>
      <c r="CE2353" s="0" t="n">
        <v>1</v>
      </c>
    </row>
    <row r="2354" customFormat="false" ht="15" hidden="false" customHeight="false" outlineLevel="0" collapsed="false">
      <c r="A2354" s="0" t="s">
        <v>7734</v>
      </c>
      <c r="B2354" s="0" t="n">
        <v>3659</v>
      </c>
      <c r="C2354" s="0" t="n">
        <v>-0.0327479698603977</v>
      </c>
      <c r="D2354" s="0" t="n">
        <v>2955</v>
      </c>
      <c r="E2354" s="0" t="n">
        <f aca="false">IF(ISNUMBER($BA2354),$BA2354,IF(AND(ISNUMBER($D2354),ISNUMBER($BW2354),ISNUMBER($BX2354)),$D2354*($BX2354-$BW2354+1),""))</f>
        <v>2955</v>
      </c>
      <c r="H2354" s="0" t="s">
        <v>118</v>
      </c>
      <c r="I2354" s="0" t="s">
        <v>344</v>
      </c>
      <c r="J2354" s="0" t="n">
        <f aca="false">IF($BW2354&lt;&gt;"",$BW2354,"")</f>
        <v>2012</v>
      </c>
      <c r="K2354" s="0" t="n">
        <f aca="false">IF($BX2354&lt;&gt;"",$BX2354,"")</f>
        <v>2022</v>
      </c>
      <c r="L2354" s="0" t="n">
        <f aca="false">IF(AND(ISNUMBER($BW2354),ISNUMBER($BX2354)),($BW2354+$BX2354)/2,"")</f>
        <v>2017</v>
      </c>
      <c r="M2354" s="0" t="n">
        <f aca="false">IF($L2354&lt;&gt;"",$L2354,"")</f>
        <v>2017</v>
      </c>
      <c r="N2354" s="0" t="n">
        <f aca="false">IF(AND(ISNUMBER($BW2354),ISNUMBER($BX2354)),MIN(1,MAX(0,($BX2354-2016+1)/($BX2354-$BW2354+1))),"")</f>
        <v>0.636363636363636</v>
      </c>
      <c r="O2354" s="0" t="n">
        <f aca="false">IF(AND(ISNUMBER($BW2354),ISNUMBER($BX2354)),MIN(1,MAX(0,($BX2354-2017+1)/($BX2354-$BW2354+1))),"")</f>
        <v>0.545454545454545</v>
      </c>
      <c r="P2354" s="0" t="n">
        <f aca="false">IF(AND(ISNUMBER($BW2354),ISNUMBER($BX2354)),MIN(1,MAX(0,($BX2354-2018+1)/($BX2354-$BW2354+1))),"")</f>
        <v>0.454545454545455</v>
      </c>
      <c r="Q2354" s="0" t="n">
        <f aca="false">IF(AND(ISNUMBER($BW2354),ISNUMBER($BX2354)),MIN(1,MAX(0,($BX2354-2019+1)/($BX2354-$BW2354+1))),"")</f>
        <v>0.363636363636364</v>
      </c>
      <c r="R2354" s="0" t="n">
        <f aca="false">IF(AND(ISNUMBER($BW2354),ISNUMBER($BX2354)),MIN(1,MAX(0,($BX2354-2016+1)/($BX2354-$BW2354+1))),"")</f>
        <v>0.636363636363636</v>
      </c>
      <c r="S2354" s="0" t="n">
        <f aca="false">IF($L2354&lt;&gt;"",IF($L2354&gt;=2015.5,1,0),"")</f>
        <v>1</v>
      </c>
      <c r="T2354" s="0" t="n">
        <f aca="false">IF($L2354&lt;&gt;"",IF($L2354&gt;=2016,1,0),"")</f>
        <v>1</v>
      </c>
      <c r="U2354" s="0" t="n">
        <f aca="false">IF(ISNUMBER($BX2354),IF($BX2354&gt;=2016,1,0),"")</f>
        <v>1</v>
      </c>
      <c r="V2354" s="0" t="n">
        <f aca="false">IF(ISNUMBER($BW2354),IF($BW2354&gt;=2016,1,0),"")</f>
        <v>0</v>
      </c>
      <c r="W2354" s="0" t="str">
        <f aca="false">IF(AND(ISNUMBER($BW2354),ISNUMBER($BX2354)),IF($BW2354&gt;=2016,"post-only",IF($BX2354&lt;2016,"pre-only","mixed")),"")</f>
        <v>mixed</v>
      </c>
      <c r="X2354" s="0" t="n">
        <f aca="false">IF(AND(ISNUMBER($BW2354),ISNUMBER($BX2354)),MIN(1,MAX(0,($BX2354-2017+1)/($BX2354-$BW2354+1))),"")</f>
        <v>0.545454545454545</v>
      </c>
      <c r="Y2354" s="0" t="n">
        <f aca="false">IF(AND(ISNUMBER($BW2354),ISNUMBER($BX2354)),MIN(1,MAX(0,($BX2354-2018+1)/($BX2354-$BW2354+1))),"")</f>
        <v>0.454545454545455</v>
      </c>
      <c r="Z2354" s="0" t="n">
        <f aca="false">IF(AND(ISNUMBER($BW2354),ISNUMBER($BX2354)),MIN(1,MAX(0,($BX2354-2019+1)/($BX2354-$BW2354+1))),"")</f>
        <v>0.363636363636364</v>
      </c>
      <c r="AA2354" s="0" t="n">
        <f aca="false">IF(ISNUMBER($BX2354),IF($BX2354&gt;=2017,1,0),"")</f>
        <v>1</v>
      </c>
      <c r="AB2354" s="0" t="n">
        <f aca="false">IF(ISNUMBER($BX2354),IF($BX2354&gt;=2018,1,0),"")</f>
        <v>1</v>
      </c>
      <c r="AC2354" s="0" t="n">
        <f aca="false">IF(ISNUMBER($BX2354),IF($BX2354&gt;=2019,1,0),"")</f>
        <v>1</v>
      </c>
      <c r="AD2354" s="0" t="n">
        <f aca="false">IF($L2354&lt;&gt;"",IF($L2354&gt;2013,1,0),"")</f>
        <v>1</v>
      </c>
      <c r="AE2354" s="0" t="n">
        <f aca="false">IF($L2354&lt;&gt;"",1+IF($L2354&gt;2011,1,0)+IF($L2354&gt;2014,1,0),"")</f>
        <v>3</v>
      </c>
      <c r="AF2354" s="0" t="s">
        <v>747</v>
      </c>
      <c r="AG2354" s="0" t="s">
        <v>88</v>
      </c>
      <c r="AH2354" s="0" t="s">
        <v>89</v>
      </c>
      <c r="AI2354" s="0" t="s">
        <v>334</v>
      </c>
      <c r="AJ2354" s="0" t="s">
        <v>497</v>
      </c>
      <c r="AK2354" s="0" t="str">
        <f aca="false">IF(AND($CF2354&lt;&gt;"",IFERROR(INDEX(subsample_country_map!$B:$B,MATCH($CF2354,subsample_country_map!$A:$A,0)),"")&lt;&gt;""),INDEX(subsample_country_map!$B:$B,MATCH($CF2354,subsample_country_map!$A:$A,0)),INDEX(lookup!$AA:$AA,MATCH($A2354,lookup!$A:$A,0)))</f>
        <v>3_AsiaPac</v>
      </c>
      <c r="AL2354" s="0" t="str">
        <f aca="false">IF(AND($CF2354&lt;&gt;"",IFERROR(INDEX(subsample_country_map!$C:$C,MATCH($CF2354,subsample_country_map!$A:$A,0)),"")&lt;&gt;""),INDEX(subsample_country_map!$C:$C,MATCH($CF2354,subsample_country_map!$A:$A,0)),INDEX(lookup!$AB:$AB,MATCH($A2354,lookup!$A:$A,0)))</f>
        <v>2_developing</v>
      </c>
      <c r="AM2354" s="0" t="str">
        <f aca="false">IF(AND($CF2354&lt;&gt;"",IFERROR(INDEX(subsample_country_map!$D:$D,MATCH($CF2354,subsample_country_map!$A:$A,0)),"")&lt;&gt;""),INDEX(subsample_country_map!$D:$D,MATCH($CF2354,subsample_country_map!$A:$A,0)),INDEX(lookup!$AC:$AC,MATCH($A2354,lookup!$A:$A,0)))</f>
        <v>2_non_western</v>
      </c>
      <c r="AN2354" s="0" t="str">
        <f aca="false">IF(AND($CF2354&lt;&gt;"",IFERROR(INDEX(subsample_country_map!$E:$E,MATCH($CF2354,subsample_country_map!$A:$A,0)),"")&lt;&gt;""),INDEX(subsample_country_map!$E:$E,MATCH($CF2354,subsample_country_map!$A:$A,0)),INDEX(lookup!$AD:$AD,MATCH($A2354,lookup!$A:$A,0)))</f>
        <v>2_civil law</v>
      </c>
      <c r="AO2354" s="0" t="str">
        <f aca="false">INDEX(lookup!$Y:$Y,MATCH($A2354,lookup!$A:$A,0))</f>
        <v>0_published</v>
      </c>
      <c r="AP2354" s="0" t="str">
        <f aca="false">INDEX(lookup!$Z:$Z,MATCH($A2354,lookup!$A:$A,0))</f>
        <v>1_VHB high</v>
      </c>
      <c r="AQ2354" s="0" t="str">
        <f aca="false">INDEX(lookup!$W:$W,MATCH($A2354,lookup!$A:$A,0))</f>
        <v>1_fin/acc/econ</v>
      </c>
      <c r="AS2354" s="0" t="s">
        <v>91</v>
      </c>
      <c r="AT2354" s="0" t="s">
        <v>111</v>
      </c>
      <c r="AU2354" s="0" t="s">
        <v>93</v>
      </c>
      <c r="AV2354" s="0" t="s">
        <v>7813</v>
      </c>
      <c r="AW2354" s="0" t="s">
        <v>4052</v>
      </c>
      <c r="BA2354" s="0" t="n">
        <v>2955</v>
      </c>
      <c r="BB2354" s="0" t="s">
        <v>96</v>
      </c>
      <c r="BC2354" s="0" t="s">
        <v>122</v>
      </c>
      <c r="BD2354" s="0" t="s">
        <v>348</v>
      </c>
      <c r="BE2354" s="0" t="s">
        <v>33</v>
      </c>
      <c r="BF2354" s="0" t="s">
        <v>7814</v>
      </c>
      <c r="BI2354" s="0" t="s">
        <v>1444</v>
      </c>
      <c r="BJ2354" s="0" t="s">
        <v>7815</v>
      </c>
      <c r="BK2354" s="0" t="s">
        <v>399</v>
      </c>
      <c r="BL2354" s="0" t="s">
        <v>7816</v>
      </c>
      <c r="BM2354" s="0" t="s">
        <v>7738</v>
      </c>
      <c r="BN2354" s="0" t="s">
        <v>7739</v>
      </c>
      <c r="BO2354" s="0" t="s">
        <v>105</v>
      </c>
      <c r="BP2354" s="0" t="s">
        <v>7734</v>
      </c>
      <c r="BQ2354" s="0" t="s">
        <v>127</v>
      </c>
      <c r="BT2354" s="0" t="n">
        <v>0</v>
      </c>
      <c r="BU2354" s="0" t="s">
        <v>7740</v>
      </c>
      <c r="BW2354" s="0" t="n">
        <v>2012</v>
      </c>
      <c r="BX2354" s="0" t="n">
        <v>2022</v>
      </c>
      <c r="BY2354" s="0" t="s">
        <v>2985</v>
      </c>
      <c r="BZ2354" s="0" t="n">
        <v>2017</v>
      </c>
      <c r="CA2354" s="0" t="n">
        <v>0.636363636363636</v>
      </c>
      <c r="CB2354" s="0" t="n">
        <v>1</v>
      </c>
      <c r="CC2354" s="0" t="n">
        <v>1</v>
      </c>
      <c r="CD2354" s="0" t="n">
        <v>-0.0327596840288692</v>
      </c>
      <c r="CE2354" s="0" t="n">
        <v>1</v>
      </c>
    </row>
    <row r="2355" customFormat="false" ht="15" hidden="false" customHeight="false" outlineLevel="0" collapsed="false">
      <c r="A2355" s="0" t="s">
        <v>7734</v>
      </c>
      <c r="B2355" s="0" t="n">
        <v>3660</v>
      </c>
      <c r="C2355" s="0" t="n">
        <v>-0.0178078965938294</v>
      </c>
      <c r="D2355" s="0" t="n">
        <v>1462</v>
      </c>
      <c r="E2355" s="0" t="n">
        <f aca="false">IF(ISNUMBER($BA2355),$BA2355,IF(AND(ISNUMBER($D2355),ISNUMBER($BW2355),ISNUMBER($BX2355)),$D2355*($BX2355-$BW2355+1),""))</f>
        <v>1462</v>
      </c>
      <c r="H2355" s="0" t="s">
        <v>118</v>
      </c>
      <c r="I2355" s="0" t="s">
        <v>344</v>
      </c>
      <c r="J2355" s="0" t="n">
        <f aca="false">IF($BW2355&lt;&gt;"",$BW2355,"")</f>
        <v>2012</v>
      </c>
      <c r="K2355" s="0" t="n">
        <f aca="false">IF($BX2355&lt;&gt;"",$BX2355,"")</f>
        <v>2022</v>
      </c>
      <c r="L2355" s="0" t="n">
        <f aca="false">IF(AND(ISNUMBER($BW2355),ISNUMBER($BX2355)),($BW2355+$BX2355)/2,"")</f>
        <v>2017</v>
      </c>
      <c r="M2355" s="0" t="n">
        <f aca="false">IF($L2355&lt;&gt;"",$L2355,"")</f>
        <v>2017</v>
      </c>
      <c r="N2355" s="0" t="n">
        <f aca="false">IF(AND(ISNUMBER($BW2355),ISNUMBER($BX2355)),MIN(1,MAX(0,($BX2355-2016+1)/($BX2355-$BW2355+1))),"")</f>
        <v>0.636363636363636</v>
      </c>
      <c r="O2355" s="0" t="n">
        <f aca="false">IF(AND(ISNUMBER($BW2355),ISNUMBER($BX2355)),MIN(1,MAX(0,($BX2355-2017+1)/($BX2355-$BW2355+1))),"")</f>
        <v>0.545454545454545</v>
      </c>
      <c r="P2355" s="0" t="n">
        <f aca="false">IF(AND(ISNUMBER($BW2355),ISNUMBER($BX2355)),MIN(1,MAX(0,($BX2355-2018+1)/($BX2355-$BW2355+1))),"")</f>
        <v>0.454545454545455</v>
      </c>
      <c r="Q2355" s="0" t="n">
        <f aca="false">IF(AND(ISNUMBER($BW2355),ISNUMBER($BX2355)),MIN(1,MAX(0,($BX2355-2019+1)/($BX2355-$BW2355+1))),"")</f>
        <v>0.363636363636364</v>
      </c>
      <c r="R2355" s="0" t="n">
        <f aca="false">IF(AND(ISNUMBER($BW2355),ISNUMBER($BX2355)),MIN(1,MAX(0,($BX2355-2016+1)/($BX2355-$BW2355+1))),"")</f>
        <v>0.636363636363636</v>
      </c>
      <c r="S2355" s="0" t="n">
        <f aca="false">IF($L2355&lt;&gt;"",IF($L2355&gt;=2015.5,1,0),"")</f>
        <v>1</v>
      </c>
      <c r="T2355" s="0" t="n">
        <f aca="false">IF($L2355&lt;&gt;"",IF($L2355&gt;=2016,1,0),"")</f>
        <v>1</v>
      </c>
      <c r="U2355" s="0" t="n">
        <f aca="false">IF(ISNUMBER($BX2355),IF($BX2355&gt;=2016,1,0),"")</f>
        <v>1</v>
      </c>
      <c r="V2355" s="0" t="n">
        <f aca="false">IF(ISNUMBER($BW2355),IF($BW2355&gt;=2016,1,0),"")</f>
        <v>0</v>
      </c>
      <c r="W2355" s="0" t="str">
        <f aca="false">IF(AND(ISNUMBER($BW2355),ISNUMBER($BX2355)),IF($BW2355&gt;=2016,"post-only",IF($BX2355&lt;2016,"pre-only","mixed")),"")</f>
        <v>mixed</v>
      </c>
      <c r="X2355" s="0" t="n">
        <f aca="false">IF(AND(ISNUMBER($BW2355),ISNUMBER($BX2355)),MIN(1,MAX(0,($BX2355-2017+1)/($BX2355-$BW2355+1))),"")</f>
        <v>0.545454545454545</v>
      </c>
      <c r="Y2355" s="0" t="n">
        <f aca="false">IF(AND(ISNUMBER($BW2355),ISNUMBER($BX2355)),MIN(1,MAX(0,($BX2355-2018+1)/($BX2355-$BW2355+1))),"")</f>
        <v>0.454545454545455</v>
      </c>
      <c r="Z2355" s="0" t="n">
        <f aca="false">IF(AND(ISNUMBER($BW2355),ISNUMBER($BX2355)),MIN(1,MAX(0,($BX2355-2019+1)/($BX2355-$BW2355+1))),"")</f>
        <v>0.363636363636364</v>
      </c>
      <c r="AA2355" s="0" t="n">
        <f aca="false">IF(ISNUMBER($BX2355),IF($BX2355&gt;=2017,1,0),"")</f>
        <v>1</v>
      </c>
      <c r="AB2355" s="0" t="n">
        <f aca="false">IF(ISNUMBER($BX2355),IF($BX2355&gt;=2018,1,0),"")</f>
        <v>1</v>
      </c>
      <c r="AC2355" s="0" t="n">
        <f aca="false">IF(ISNUMBER($BX2355),IF($BX2355&gt;=2019,1,0),"")</f>
        <v>1</v>
      </c>
      <c r="AD2355" s="0" t="n">
        <f aca="false">IF($L2355&lt;&gt;"",IF($L2355&gt;2013,1,0),"")</f>
        <v>1</v>
      </c>
      <c r="AE2355" s="0" t="n">
        <f aca="false">IF($L2355&lt;&gt;"",1+IF($L2355&gt;2011,1,0)+IF($L2355&gt;2014,1,0),"")</f>
        <v>3</v>
      </c>
      <c r="AF2355" s="0" t="s">
        <v>747</v>
      </c>
      <c r="AG2355" s="0" t="s">
        <v>88</v>
      </c>
      <c r="AH2355" s="0" t="s">
        <v>89</v>
      </c>
      <c r="AI2355" s="0" t="s">
        <v>334</v>
      </c>
      <c r="AJ2355" s="0" t="s">
        <v>497</v>
      </c>
      <c r="AK2355" s="0" t="str">
        <f aca="false">IF(AND($CF2355&lt;&gt;"",IFERROR(INDEX(subsample_country_map!$B:$B,MATCH($CF2355,subsample_country_map!$A:$A,0)),"")&lt;&gt;""),INDEX(subsample_country_map!$B:$B,MATCH($CF2355,subsample_country_map!$A:$A,0)),INDEX(lookup!$AA:$AA,MATCH($A2355,lookup!$A:$A,0)))</f>
        <v>3_AsiaPac</v>
      </c>
      <c r="AL2355" s="0" t="str">
        <f aca="false">IF(AND($CF2355&lt;&gt;"",IFERROR(INDEX(subsample_country_map!$C:$C,MATCH($CF2355,subsample_country_map!$A:$A,0)),"")&lt;&gt;""),INDEX(subsample_country_map!$C:$C,MATCH($CF2355,subsample_country_map!$A:$A,0)),INDEX(lookup!$AB:$AB,MATCH($A2355,lookup!$A:$A,0)))</f>
        <v>2_developing</v>
      </c>
      <c r="AM2355" s="0" t="str">
        <f aca="false">IF(AND($CF2355&lt;&gt;"",IFERROR(INDEX(subsample_country_map!$D:$D,MATCH($CF2355,subsample_country_map!$A:$A,0)),"")&lt;&gt;""),INDEX(subsample_country_map!$D:$D,MATCH($CF2355,subsample_country_map!$A:$A,0)),INDEX(lookup!$AC:$AC,MATCH($A2355,lookup!$A:$A,0)))</f>
        <v>2_non_western</v>
      </c>
      <c r="AN2355" s="0" t="str">
        <f aca="false">IF(AND($CF2355&lt;&gt;"",IFERROR(INDEX(subsample_country_map!$E:$E,MATCH($CF2355,subsample_country_map!$A:$A,0)),"")&lt;&gt;""),INDEX(subsample_country_map!$E:$E,MATCH($CF2355,subsample_country_map!$A:$A,0)),INDEX(lookup!$AD:$AD,MATCH($A2355,lookup!$A:$A,0)))</f>
        <v>2_civil law</v>
      </c>
      <c r="AO2355" s="0" t="str">
        <f aca="false">INDEX(lookup!$Y:$Y,MATCH($A2355,lookup!$A:$A,0))</f>
        <v>0_published</v>
      </c>
      <c r="AP2355" s="0" t="str">
        <f aca="false">INDEX(lookup!$Z:$Z,MATCH($A2355,lookup!$A:$A,0))</f>
        <v>1_VHB high</v>
      </c>
      <c r="AQ2355" s="0" t="str">
        <f aca="false">INDEX(lookup!$W:$W,MATCH($A2355,lookup!$A:$A,0))</f>
        <v>1_fin/acc/econ</v>
      </c>
      <c r="AS2355" s="0" t="s">
        <v>91</v>
      </c>
      <c r="AT2355" s="0" t="s">
        <v>111</v>
      </c>
      <c r="AU2355" s="0" t="s">
        <v>93</v>
      </c>
      <c r="AV2355" s="0" t="s">
        <v>7817</v>
      </c>
      <c r="AW2355" s="0" t="s">
        <v>6048</v>
      </c>
      <c r="BA2355" s="0" t="n">
        <v>1462</v>
      </c>
      <c r="BB2355" s="0" t="s">
        <v>96</v>
      </c>
      <c r="BC2355" s="0" t="s">
        <v>122</v>
      </c>
      <c r="BD2355" s="0" t="s">
        <v>348</v>
      </c>
      <c r="BE2355" s="0" t="s">
        <v>7818</v>
      </c>
      <c r="BF2355" s="0" t="s">
        <v>7819</v>
      </c>
      <c r="BI2355" s="0" t="s">
        <v>1180</v>
      </c>
      <c r="BJ2355" s="0" t="s">
        <v>7820</v>
      </c>
      <c r="BK2355" s="0" t="s">
        <v>399</v>
      </c>
      <c r="BL2355" s="0" t="s">
        <v>7821</v>
      </c>
      <c r="BM2355" s="0" t="s">
        <v>7738</v>
      </c>
      <c r="BN2355" s="0" t="s">
        <v>7739</v>
      </c>
      <c r="BO2355" s="0" t="s">
        <v>105</v>
      </c>
      <c r="BP2355" s="0" t="s">
        <v>7734</v>
      </c>
      <c r="BQ2355" s="0" t="s">
        <v>127</v>
      </c>
      <c r="BT2355" s="0" t="n">
        <v>0</v>
      </c>
      <c r="BU2355" s="0" t="s">
        <v>7740</v>
      </c>
      <c r="BW2355" s="0" t="n">
        <v>2012</v>
      </c>
      <c r="BX2355" s="0" t="n">
        <v>2022</v>
      </c>
      <c r="BY2355" s="0" t="s">
        <v>2985</v>
      </c>
      <c r="BZ2355" s="0" t="n">
        <v>2017</v>
      </c>
      <c r="CA2355" s="0" t="n">
        <v>0.636363636363636</v>
      </c>
      <c r="CB2355" s="0" t="n">
        <v>1</v>
      </c>
      <c r="CC2355" s="0" t="n">
        <v>1</v>
      </c>
      <c r="CD2355" s="0" t="n">
        <v>-0.017809779372484</v>
      </c>
      <c r="CE2355" s="0" t="n">
        <v>1</v>
      </c>
    </row>
    <row r="2356" customFormat="false" ht="15" hidden="false" customHeight="false" outlineLevel="0" collapsed="false">
      <c r="A2356" s="0" t="s">
        <v>7734</v>
      </c>
      <c r="B2356" s="0" t="n">
        <v>3661</v>
      </c>
      <c r="C2356" s="0" t="n">
        <v>-0.0653665080607053</v>
      </c>
      <c r="D2356" s="0" t="n">
        <v>1672</v>
      </c>
      <c r="E2356" s="0" t="n">
        <f aca="false">IF(ISNUMBER($BA2356),$BA2356,IF(AND(ISNUMBER($D2356),ISNUMBER($BW2356),ISNUMBER($BX2356)),$D2356*($BX2356-$BW2356+1),""))</f>
        <v>1672</v>
      </c>
      <c r="H2356" s="0" t="s">
        <v>118</v>
      </c>
      <c r="I2356" s="0" t="s">
        <v>344</v>
      </c>
      <c r="J2356" s="0" t="n">
        <f aca="false">IF($BW2356&lt;&gt;"",$BW2356,"")</f>
        <v>2012</v>
      </c>
      <c r="K2356" s="0" t="n">
        <f aca="false">IF($BX2356&lt;&gt;"",$BX2356,"")</f>
        <v>2022</v>
      </c>
      <c r="L2356" s="0" t="n">
        <f aca="false">IF(AND(ISNUMBER($BW2356),ISNUMBER($BX2356)),($BW2356+$BX2356)/2,"")</f>
        <v>2017</v>
      </c>
      <c r="M2356" s="0" t="n">
        <f aca="false">IF($L2356&lt;&gt;"",$L2356,"")</f>
        <v>2017</v>
      </c>
      <c r="N2356" s="0" t="n">
        <f aca="false">IF(AND(ISNUMBER($BW2356),ISNUMBER($BX2356)),MIN(1,MAX(0,($BX2356-2016+1)/($BX2356-$BW2356+1))),"")</f>
        <v>0.636363636363636</v>
      </c>
      <c r="O2356" s="0" t="n">
        <f aca="false">IF(AND(ISNUMBER($BW2356),ISNUMBER($BX2356)),MIN(1,MAX(0,($BX2356-2017+1)/($BX2356-$BW2356+1))),"")</f>
        <v>0.545454545454545</v>
      </c>
      <c r="P2356" s="0" t="n">
        <f aca="false">IF(AND(ISNUMBER($BW2356),ISNUMBER($BX2356)),MIN(1,MAX(0,($BX2356-2018+1)/($BX2356-$BW2356+1))),"")</f>
        <v>0.454545454545455</v>
      </c>
      <c r="Q2356" s="0" t="n">
        <f aca="false">IF(AND(ISNUMBER($BW2356),ISNUMBER($BX2356)),MIN(1,MAX(0,($BX2356-2019+1)/($BX2356-$BW2356+1))),"")</f>
        <v>0.363636363636364</v>
      </c>
      <c r="R2356" s="0" t="n">
        <f aca="false">IF(AND(ISNUMBER($BW2356),ISNUMBER($BX2356)),MIN(1,MAX(0,($BX2356-2016+1)/($BX2356-$BW2356+1))),"")</f>
        <v>0.636363636363636</v>
      </c>
      <c r="S2356" s="0" t="n">
        <f aca="false">IF($L2356&lt;&gt;"",IF($L2356&gt;=2015.5,1,0),"")</f>
        <v>1</v>
      </c>
      <c r="T2356" s="0" t="n">
        <f aca="false">IF($L2356&lt;&gt;"",IF($L2356&gt;=2016,1,0),"")</f>
        <v>1</v>
      </c>
      <c r="U2356" s="0" t="n">
        <f aca="false">IF(ISNUMBER($BX2356),IF($BX2356&gt;=2016,1,0),"")</f>
        <v>1</v>
      </c>
      <c r="V2356" s="0" t="n">
        <f aca="false">IF(ISNUMBER($BW2356),IF($BW2356&gt;=2016,1,0),"")</f>
        <v>0</v>
      </c>
      <c r="W2356" s="0" t="str">
        <f aca="false">IF(AND(ISNUMBER($BW2356),ISNUMBER($BX2356)),IF($BW2356&gt;=2016,"post-only",IF($BX2356&lt;2016,"pre-only","mixed")),"")</f>
        <v>mixed</v>
      </c>
      <c r="X2356" s="0" t="n">
        <f aca="false">IF(AND(ISNUMBER($BW2356),ISNUMBER($BX2356)),MIN(1,MAX(0,($BX2356-2017+1)/($BX2356-$BW2356+1))),"")</f>
        <v>0.545454545454545</v>
      </c>
      <c r="Y2356" s="0" t="n">
        <f aca="false">IF(AND(ISNUMBER($BW2356),ISNUMBER($BX2356)),MIN(1,MAX(0,($BX2356-2018+1)/($BX2356-$BW2356+1))),"")</f>
        <v>0.454545454545455</v>
      </c>
      <c r="Z2356" s="0" t="n">
        <f aca="false">IF(AND(ISNUMBER($BW2356),ISNUMBER($BX2356)),MIN(1,MAX(0,($BX2356-2019+1)/($BX2356-$BW2356+1))),"")</f>
        <v>0.363636363636364</v>
      </c>
      <c r="AA2356" s="0" t="n">
        <f aca="false">IF(ISNUMBER($BX2356),IF($BX2356&gt;=2017,1,0),"")</f>
        <v>1</v>
      </c>
      <c r="AB2356" s="0" t="n">
        <f aca="false">IF(ISNUMBER($BX2356),IF($BX2356&gt;=2018,1,0),"")</f>
        <v>1</v>
      </c>
      <c r="AC2356" s="0" t="n">
        <f aca="false">IF(ISNUMBER($BX2356),IF($BX2356&gt;=2019,1,0),"")</f>
        <v>1</v>
      </c>
      <c r="AD2356" s="0" t="n">
        <f aca="false">IF($L2356&lt;&gt;"",IF($L2356&gt;2013,1,0),"")</f>
        <v>1</v>
      </c>
      <c r="AE2356" s="0" t="n">
        <f aca="false">IF($L2356&lt;&gt;"",1+IF($L2356&gt;2011,1,0)+IF($L2356&gt;2014,1,0),"")</f>
        <v>3</v>
      </c>
      <c r="AF2356" s="0" t="s">
        <v>747</v>
      </c>
      <c r="AG2356" s="0" t="s">
        <v>88</v>
      </c>
      <c r="AH2356" s="0" t="s">
        <v>89</v>
      </c>
      <c r="AI2356" s="0" t="s">
        <v>334</v>
      </c>
      <c r="AJ2356" s="0" t="s">
        <v>497</v>
      </c>
      <c r="AK2356" s="0" t="str">
        <f aca="false">IF(AND($CF2356&lt;&gt;"",IFERROR(INDEX(subsample_country_map!$B:$B,MATCH($CF2356,subsample_country_map!$A:$A,0)),"")&lt;&gt;""),INDEX(subsample_country_map!$B:$B,MATCH($CF2356,subsample_country_map!$A:$A,0)),INDEX(lookup!$AA:$AA,MATCH($A2356,lookup!$A:$A,0)))</f>
        <v>3_AsiaPac</v>
      </c>
      <c r="AL2356" s="0" t="str">
        <f aca="false">IF(AND($CF2356&lt;&gt;"",IFERROR(INDEX(subsample_country_map!$C:$C,MATCH($CF2356,subsample_country_map!$A:$A,0)),"")&lt;&gt;""),INDEX(subsample_country_map!$C:$C,MATCH($CF2356,subsample_country_map!$A:$A,0)),INDEX(lookup!$AB:$AB,MATCH($A2356,lookup!$A:$A,0)))</f>
        <v>2_developing</v>
      </c>
      <c r="AM2356" s="0" t="str">
        <f aca="false">IF(AND($CF2356&lt;&gt;"",IFERROR(INDEX(subsample_country_map!$D:$D,MATCH($CF2356,subsample_country_map!$A:$A,0)),"")&lt;&gt;""),INDEX(subsample_country_map!$D:$D,MATCH($CF2356,subsample_country_map!$A:$A,0)),INDEX(lookup!$AC:$AC,MATCH($A2356,lookup!$A:$A,0)))</f>
        <v>2_non_western</v>
      </c>
      <c r="AN2356" s="0" t="str">
        <f aca="false">IF(AND($CF2356&lt;&gt;"",IFERROR(INDEX(subsample_country_map!$E:$E,MATCH($CF2356,subsample_country_map!$A:$A,0)),"")&lt;&gt;""),INDEX(subsample_country_map!$E:$E,MATCH($CF2356,subsample_country_map!$A:$A,0)),INDEX(lookup!$AD:$AD,MATCH($A2356,lookup!$A:$A,0)))</f>
        <v>2_civil law</v>
      </c>
      <c r="AO2356" s="0" t="str">
        <f aca="false">INDEX(lookup!$Y:$Y,MATCH($A2356,lookup!$A:$A,0))</f>
        <v>0_published</v>
      </c>
      <c r="AP2356" s="0" t="str">
        <f aca="false">INDEX(lookup!$Z:$Z,MATCH($A2356,lookup!$A:$A,0))</f>
        <v>1_VHB high</v>
      </c>
      <c r="AQ2356" s="0" t="str">
        <f aca="false">INDEX(lookup!$W:$W,MATCH($A2356,lookup!$A:$A,0))</f>
        <v>1_fin/acc/econ</v>
      </c>
      <c r="AS2356" s="0" t="s">
        <v>91</v>
      </c>
      <c r="AT2356" s="0" t="s">
        <v>111</v>
      </c>
      <c r="AU2356" s="0" t="s">
        <v>93</v>
      </c>
      <c r="AV2356" s="0" t="s">
        <v>7822</v>
      </c>
      <c r="AW2356" s="0" t="s">
        <v>6069</v>
      </c>
      <c r="BA2356" s="0" t="n">
        <v>1672</v>
      </c>
      <c r="BB2356" s="0" t="s">
        <v>96</v>
      </c>
      <c r="BC2356" s="0" t="s">
        <v>122</v>
      </c>
      <c r="BD2356" s="0" t="s">
        <v>348</v>
      </c>
      <c r="BE2356" s="0" t="s">
        <v>7818</v>
      </c>
      <c r="BF2356" s="0" t="s">
        <v>7823</v>
      </c>
      <c r="BI2356" s="0" t="s">
        <v>1180</v>
      </c>
      <c r="BJ2356" s="0" t="s">
        <v>7824</v>
      </c>
      <c r="BK2356" s="0" t="s">
        <v>399</v>
      </c>
      <c r="BL2356" s="0" t="s">
        <v>7825</v>
      </c>
      <c r="BM2356" s="0" t="s">
        <v>7738</v>
      </c>
      <c r="BN2356" s="0" t="s">
        <v>7739</v>
      </c>
      <c r="BO2356" s="0" t="s">
        <v>105</v>
      </c>
      <c r="BP2356" s="0" t="s">
        <v>7734</v>
      </c>
      <c r="BQ2356" s="0" t="s">
        <v>127</v>
      </c>
      <c r="BT2356" s="0" t="n">
        <v>0</v>
      </c>
      <c r="BU2356" s="0" t="s">
        <v>7740</v>
      </c>
      <c r="BW2356" s="0" t="n">
        <v>2012</v>
      </c>
      <c r="BX2356" s="0" t="n">
        <v>2022</v>
      </c>
      <c r="BY2356" s="0" t="s">
        <v>2985</v>
      </c>
      <c r="BZ2356" s="0" t="n">
        <v>2017</v>
      </c>
      <c r="CA2356" s="0" t="n">
        <v>0.636363636363636</v>
      </c>
      <c r="CB2356" s="0" t="n">
        <v>1</v>
      </c>
      <c r="CC2356" s="0" t="n">
        <v>1</v>
      </c>
      <c r="CD2356" s="0" t="n">
        <v>-0.0654598463772506</v>
      </c>
      <c r="CE2356" s="0" t="n">
        <v>1</v>
      </c>
    </row>
    <row r="2357" customFormat="false" ht="15" hidden="false" customHeight="false" outlineLevel="0" collapsed="false">
      <c r="A2357" s="0" t="s">
        <v>7826</v>
      </c>
      <c r="B2357" s="0" t="n">
        <v>3662</v>
      </c>
      <c r="C2357" s="0" t="n">
        <v>-0.184</v>
      </c>
      <c r="D2357" s="0" t="n">
        <v>382</v>
      </c>
      <c r="E2357" s="0" t="n">
        <f aca="false">IF(ISNUMBER($BA2357),$BA2357,IF(AND(ISNUMBER($D2357),ISNUMBER($BW2357),ISNUMBER($BX2357)),$D2357*($BX2357-$BW2357+1),""))</f>
        <v>382</v>
      </c>
      <c r="H2357" s="0" t="s">
        <v>85</v>
      </c>
      <c r="I2357" s="0" t="s">
        <v>86</v>
      </c>
      <c r="J2357" s="0" t="n">
        <f aca="false">IF($BW2357&lt;&gt;"",$BW2357,"")</f>
        <v>2018</v>
      </c>
      <c r="K2357" s="0" t="n">
        <f aca="false">IF($BX2357&lt;&gt;"",$BX2357,"")</f>
        <v>2022</v>
      </c>
      <c r="L2357" s="0" t="n">
        <f aca="false">IF(AND(ISNUMBER($BW2357),ISNUMBER($BX2357)),($BW2357+$BX2357)/2,"")</f>
        <v>2020</v>
      </c>
      <c r="M2357" s="0" t="n">
        <f aca="false">IF($L2357&lt;&gt;"",$L2357,"")</f>
        <v>2020</v>
      </c>
      <c r="N2357" s="0" t="n">
        <f aca="false">IF(AND(ISNUMBER($BW2357),ISNUMBER($BX2357)),MIN(1,MAX(0,($BX2357-2016+1)/($BX2357-$BW2357+1))),"")</f>
        <v>1</v>
      </c>
      <c r="O2357" s="0" t="n">
        <f aca="false">IF(AND(ISNUMBER($BW2357),ISNUMBER($BX2357)),MIN(1,MAX(0,($BX2357-2017+1)/($BX2357-$BW2357+1))),"")</f>
        <v>1</v>
      </c>
      <c r="P2357" s="0" t="n">
        <f aca="false">IF(AND(ISNUMBER($BW2357),ISNUMBER($BX2357)),MIN(1,MAX(0,($BX2357-2018+1)/($BX2357-$BW2357+1))),"")</f>
        <v>1</v>
      </c>
      <c r="Q2357" s="0" t="n">
        <f aca="false">IF(AND(ISNUMBER($BW2357),ISNUMBER($BX2357)),MIN(1,MAX(0,($BX2357-2019+1)/($BX2357-$BW2357+1))),"")</f>
        <v>0.8</v>
      </c>
      <c r="R2357" s="0" t="n">
        <f aca="false">IF(AND(ISNUMBER($BW2357),ISNUMBER($BX2357)),MIN(1,MAX(0,($BX2357-2016+1)/($BX2357-$BW2357+1))),"")</f>
        <v>1</v>
      </c>
      <c r="S2357" s="0" t="n">
        <f aca="false">IF($L2357&lt;&gt;"",IF($L2357&gt;=2015.5,1,0),"")</f>
        <v>1</v>
      </c>
      <c r="T2357" s="0" t="n">
        <f aca="false">IF($L2357&lt;&gt;"",IF($L2357&gt;=2016,1,0),"")</f>
        <v>1</v>
      </c>
      <c r="U2357" s="0" t="n">
        <f aca="false">IF(ISNUMBER($BX2357),IF($BX2357&gt;=2016,1,0),"")</f>
        <v>1</v>
      </c>
      <c r="V2357" s="0" t="n">
        <f aca="false">IF(ISNUMBER($BW2357),IF($BW2357&gt;=2016,1,0),"")</f>
        <v>1</v>
      </c>
      <c r="W2357" s="0" t="str">
        <f aca="false">IF(AND(ISNUMBER($BW2357),ISNUMBER($BX2357)),IF($BW2357&gt;=2016,"post-only",IF($BX2357&lt;2016,"pre-only","mixed")),"")</f>
        <v>post-only</v>
      </c>
      <c r="X2357" s="0" t="n">
        <f aca="false">IF(AND(ISNUMBER($BW2357),ISNUMBER($BX2357)),MIN(1,MAX(0,($BX2357-2017+1)/($BX2357-$BW2357+1))),"")</f>
        <v>1</v>
      </c>
      <c r="Y2357" s="0" t="n">
        <f aca="false">IF(AND(ISNUMBER($BW2357),ISNUMBER($BX2357)),MIN(1,MAX(0,($BX2357-2018+1)/($BX2357-$BW2357+1))),"")</f>
        <v>1</v>
      </c>
      <c r="Z2357" s="0" t="n">
        <f aca="false">IF(AND(ISNUMBER($BW2357),ISNUMBER($BX2357)),MIN(1,MAX(0,($BX2357-2019+1)/($BX2357-$BW2357+1))),"")</f>
        <v>0.8</v>
      </c>
      <c r="AA2357" s="0" t="n">
        <f aca="false">IF(ISNUMBER($BX2357),IF($BX2357&gt;=2017,1,0),"")</f>
        <v>1</v>
      </c>
      <c r="AB2357" s="0" t="n">
        <f aca="false">IF(ISNUMBER($BX2357),IF($BX2357&gt;=2018,1,0),"")</f>
        <v>1</v>
      </c>
      <c r="AC2357" s="0" t="n">
        <f aca="false">IF(ISNUMBER($BX2357),IF($BX2357&gt;=2019,1,0),"")</f>
        <v>1</v>
      </c>
      <c r="AD2357" s="0" t="n">
        <f aca="false">IF($L2357&lt;&gt;"",IF($L2357&gt;2013,1,0),"")</f>
        <v>1</v>
      </c>
      <c r="AE2357" s="0" t="n">
        <f aca="false">IF($L2357&lt;&gt;"",1+IF($L2357&gt;2011,1,0)+IF($L2357&gt;2014,1,0),"")</f>
        <v>3</v>
      </c>
      <c r="AF2357" s="0" t="s">
        <v>87</v>
      </c>
      <c r="AG2357" s="0" t="s">
        <v>88</v>
      </c>
      <c r="AH2357" s="0" t="s">
        <v>90</v>
      </c>
      <c r="AI2357" s="0" t="s">
        <v>497</v>
      </c>
      <c r="AJ2357" s="0" t="s">
        <v>497</v>
      </c>
      <c r="AK2357" s="0" t="str">
        <f aca="false">IF(AND($CF2357&lt;&gt;"",IFERROR(INDEX(subsample_country_map!$B:$B,MATCH($CF2357,subsample_country_map!$A:$A,0)),"")&lt;&gt;""),INDEX(subsample_country_map!$B:$B,MATCH($CF2357,subsample_country_map!$A:$A,0)),INDEX(lookup!$AA:$AA,MATCH($A2357,lookup!$A:$A,0)))</f>
        <v>3_AsiaPac</v>
      </c>
      <c r="AL2357" s="0" t="str">
        <f aca="false">IF(AND($CF2357&lt;&gt;"",IFERROR(INDEX(subsample_country_map!$C:$C,MATCH($CF2357,subsample_country_map!$A:$A,0)),"")&lt;&gt;""),INDEX(subsample_country_map!$C:$C,MATCH($CF2357,subsample_country_map!$A:$A,0)),INDEX(lookup!$AB:$AB,MATCH($A2357,lookup!$A:$A,0)))</f>
        <v>2_developing</v>
      </c>
      <c r="AM2357" s="0" t="str">
        <f aca="false">IF(AND($CF2357&lt;&gt;"",IFERROR(INDEX(subsample_country_map!$D:$D,MATCH($CF2357,subsample_country_map!$A:$A,0)),"")&lt;&gt;""),INDEX(subsample_country_map!$D:$D,MATCH($CF2357,subsample_country_map!$A:$A,0)),INDEX(lookup!$AC:$AC,MATCH($A2357,lookup!$A:$A,0)))</f>
        <v>2_non_western</v>
      </c>
      <c r="AN2357" s="0" t="str">
        <f aca="false">IF(AND($CF2357&lt;&gt;"",IFERROR(INDEX(subsample_country_map!$E:$E,MATCH($CF2357,subsample_country_map!$A:$A,0)),"")&lt;&gt;""),INDEX(subsample_country_map!$E:$E,MATCH($CF2357,subsample_country_map!$A:$A,0)),INDEX(lookup!$AD:$AD,MATCH($A2357,lookup!$A:$A,0)))</f>
        <v>2_civil law</v>
      </c>
      <c r="AO2357" s="0" t="str">
        <f aca="false">INDEX(lookup!$Y:$Y,MATCH($A2357,lookup!$A:$A,0))</f>
        <v>0_published</v>
      </c>
      <c r="AP2357" s="0" t="str">
        <f aca="false">INDEX(lookup!$Z:$Z,MATCH($A2357,lookup!$A:$A,0))</f>
        <v>1_VHB high</v>
      </c>
      <c r="AQ2357" s="0" t="str">
        <f aca="false">INDEX(lookup!$W:$W,MATCH($A2357,lookup!$A:$A,0))</f>
        <v>2_sust</v>
      </c>
      <c r="AS2357" s="0" t="s">
        <v>91</v>
      </c>
      <c r="AT2357" s="0" t="s">
        <v>92</v>
      </c>
      <c r="AU2357" s="0" t="s">
        <v>93</v>
      </c>
      <c r="AZ2357" s="0" t="s">
        <v>7827</v>
      </c>
      <c r="BA2357" s="0" t="n">
        <v>382</v>
      </c>
      <c r="BB2357" s="0" t="s">
        <v>96</v>
      </c>
      <c r="BC2357" s="0" t="s">
        <v>97</v>
      </c>
      <c r="BD2357" s="0" t="s">
        <v>97</v>
      </c>
      <c r="BE2357" s="0" t="s">
        <v>98</v>
      </c>
      <c r="BI2357" s="0" t="s">
        <v>502</v>
      </c>
      <c r="BJ2357" s="0" t="s">
        <v>7828</v>
      </c>
      <c r="BK2357" s="0" t="s">
        <v>7829</v>
      </c>
      <c r="BL2357" s="0" t="s">
        <v>7830</v>
      </c>
      <c r="BM2357" s="0" t="s">
        <v>7831</v>
      </c>
      <c r="BN2357" s="0" t="s">
        <v>104</v>
      </c>
      <c r="BO2357" s="0" t="s">
        <v>105</v>
      </c>
      <c r="BP2357" s="0" t="s">
        <v>7826</v>
      </c>
      <c r="BQ2357" s="0" t="s">
        <v>85</v>
      </c>
      <c r="BT2357" s="0" t="n">
        <v>0</v>
      </c>
      <c r="BU2357" s="0" t="s">
        <v>7832</v>
      </c>
      <c r="BW2357" s="0" t="n">
        <v>2018</v>
      </c>
      <c r="BX2357" s="0" t="n">
        <v>2022</v>
      </c>
      <c r="BY2357" s="0" t="s">
        <v>2985</v>
      </c>
      <c r="BZ2357" s="0" t="n">
        <v>2020</v>
      </c>
      <c r="CA2357" s="0" t="n">
        <v>1</v>
      </c>
      <c r="CB2357" s="0" t="n">
        <v>1</v>
      </c>
      <c r="CC2357" s="0" t="n">
        <v>1</v>
      </c>
      <c r="CD2357" s="0" t="n">
        <v>-0.186119730239922</v>
      </c>
      <c r="CE2357" s="0" t="n">
        <v>1</v>
      </c>
    </row>
    <row r="2358" customFormat="false" ht="15" hidden="false" customHeight="false" outlineLevel="0" collapsed="false">
      <c r="A2358" s="0" t="s">
        <v>7826</v>
      </c>
      <c r="B2358" s="0" t="n">
        <v>3663</v>
      </c>
      <c r="C2358" s="0" t="n">
        <v>-0.170262005705943</v>
      </c>
      <c r="D2358" s="0" t="n">
        <v>382</v>
      </c>
      <c r="E2358" s="0" t="n">
        <f aca="false">IF(ISNUMBER($BA2358),$BA2358,IF(AND(ISNUMBER($D2358),ISNUMBER($BW2358),ISNUMBER($BX2358)),$D2358*($BX2358-$BW2358+1),""))</f>
        <v>382</v>
      </c>
      <c r="H2358" s="0" t="s">
        <v>118</v>
      </c>
      <c r="I2358" s="0" t="s">
        <v>344</v>
      </c>
      <c r="J2358" s="0" t="n">
        <f aca="false">IF($BW2358&lt;&gt;"",$BW2358,"")</f>
        <v>2018</v>
      </c>
      <c r="K2358" s="0" t="n">
        <f aca="false">IF($BX2358&lt;&gt;"",$BX2358,"")</f>
        <v>2022</v>
      </c>
      <c r="L2358" s="0" t="n">
        <f aca="false">IF(AND(ISNUMBER($BW2358),ISNUMBER($BX2358)),($BW2358+$BX2358)/2,"")</f>
        <v>2020</v>
      </c>
      <c r="M2358" s="0" t="n">
        <f aca="false">IF($L2358&lt;&gt;"",$L2358,"")</f>
        <v>2020</v>
      </c>
      <c r="N2358" s="0" t="n">
        <f aca="false">IF(AND(ISNUMBER($BW2358),ISNUMBER($BX2358)),MIN(1,MAX(0,($BX2358-2016+1)/($BX2358-$BW2358+1))),"")</f>
        <v>1</v>
      </c>
      <c r="O2358" s="0" t="n">
        <f aca="false">IF(AND(ISNUMBER($BW2358),ISNUMBER($BX2358)),MIN(1,MAX(0,($BX2358-2017+1)/($BX2358-$BW2358+1))),"")</f>
        <v>1</v>
      </c>
      <c r="P2358" s="0" t="n">
        <f aca="false">IF(AND(ISNUMBER($BW2358),ISNUMBER($BX2358)),MIN(1,MAX(0,($BX2358-2018+1)/($BX2358-$BW2358+1))),"")</f>
        <v>1</v>
      </c>
      <c r="Q2358" s="0" t="n">
        <f aca="false">IF(AND(ISNUMBER($BW2358),ISNUMBER($BX2358)),MIN(1,MAX(0,($BX2358-2019+1)/($BX2358-$BW2358+1))),"")</f>
        <v>0.8</v>
      </c>
      <c r="R2358" s="0" t="n">
        <f aca="false">IF(AND(ISNUMBER($BW2358),ISNUMBER($BX2358)),MIN(1,MAX(0,($BX2358-2016+1)/($BX2358-$BW2358+1))),"")</f>
        <v>1</v>
      </c>
      <c r="S2358" s="0" t="n">
        <f aca="false">IF($L2358&lt;&gt;"",IF($L2358&gt;=2015.5,1,0),"")</f>
        <v>1</v>
      </c>
      <c r="T2358" s="0" t="n">
        <f aca="false">IF($L2358&lt;&gt;"",IF($L2358&gt;=2016,1,0),"")</f>
        <v>1</v>
      </c>
      <c r="U2358" s="0" t="n">
        <f aca="false">IF(ISNUMBER($BX2358),IF($BX2358&gt;=2016,1,0),"")</f>
        <v>1</v>
      </c>
      <c r="V2358" s="0" t="n">
        <f aca="false">IF(ISNUMBER($BW2358),IF($BW2358&gt;=2016,1,0),"")</f>
        <v>1</v>
      </c>
      <c r="W2358" s="0" t="str">
        <f aca="false">IF(AND(ISNUMBER($BW2358),ISNUMBER($BX2358)),IF($BW2358&gt;=2016,"post-only",IF($BX2358&lt;2016,"pre-only","mixed")),"")</f>
        <v>post-only</v>
      </c>
      <c r="X2358" s="0" t="n">
        <f aca="false">IF(AND(ISNUMBER($BW2358),ISNUMBER($BX2358)),MIN(1,MAX(0,($BX2358-2017+1)/($BX2358-$BW2358+1))),"")</f>
        <v>1</v>
      </c>
      <c r="Y2358" s="0" t="n">
        <f aca="false">IF(AND(ISNUMBER($BW2358),ISNUMBER($BX2358)),MIN(1,MAX(0,($BX2358-2018+1)/($BX2358-$BW2358+1))),"")</f>
        <v>1</v>
      </c>
      <c r="Z2358" s="0" t="n">
        <f aca="false">IF(AND(ISNUMBER($BW2358),ISNUMBER($BX2358)),MIN(1,MAX(0,($BX2358-2019+1)/($BX2358-$BW2358+1))),"")</f>
        <v>0.8</v>
      </c>
      <c r="AA2358" s="0" t="n">
        <f aca="false">IF(ISNUMBER($BX2358),IF($BX2358&gt;=2017,1,0),"")</f>
        <v>1</v>
      </c>
      <c r="AB2358" s="0" t="n">
        <f aca="false">IF(ISNUMBER($BX2358),IF($BX2358&gt;=2018,1,0),"")</f>
        <v>1</v>
      </c>
      <c r="AC2358" s="0" t="n">
        <f aca="false">IF(ISNUMBER($BX2358),IF($BX2358&gt;=2019,1,0),"")</f>
        <v>1</v>
      </c>
      <c r="AD2358" s="0" t="n">
        <f aca="false">IF($L2358&lt;&gt;"",IF($L2358&gt;2013,1,0),"")</f>
        <v>1</v>
      </c>
      <c r="AE2358" s="0" t="n">
        <f aca="false">IF($L2358&lt;&gt;"",1+IF($L2358&gt;2011,1,0)+IF($L2358&gt;2014,1,0),"")</f>
        <v>3</v>
      </c>
      <c r="AF2358" s="0" t="s">
        <v>87</v>
      </c>
      <c r="AG2358" s="0" t="s">
        <v>88</v>
      </c>
      <c r="AH2358" s="0" t="s">
        <v>90</v>
      </c>
      <c r="AI2358" s="0" t="s">
        <v>497</v>
      </c>
      <c r="AJ2358" s="0" t="s">
        <v>497</v>
      </c>
      <c r="AK2358" s="0" t="str">
        <f aca="false">IF(AND($CF2358&lt;&gt;"",IFERROR(INDEX(subsample_country_map!$B:$B,MATCH($CF2358,subsample_country_map!$A:$A,0)),"")&lt;&gt;""),INDEX(subsample_country_map!$B:$B,MATCH($CF2358,subsample_country_map!$A:$A,0)),INDEX(lookup!$AA:$AA,MATCH($A2358,lookup!$A:$A,0)))</f>
        <v>3_AsiaPac</v>
      </c>
      <c r="AL2358" s="0" t="str">
        <f aca="false">IF(AND($CF2358&lt;&gt;"",IFERROR(INDEX(subsample_country_map!$C:$C,MATCH($CF2358,subsample_country_map!$A:$A,0)),"")&lt;&gt;""),INDEX(subsample_country_map!$C:$C,MATCH($CF2358,subsample_country_map!$A:$A,0)),INDEX(lookup!$AB:$AB,MATCH($A2358,lookup!$A:$A,0)))</f>
        <v>2_developing</v>
      </c>
      <c r="AM2358" s="0" t="str">
        <f aca="false">IF(AND($CF2358&lt;&gt;"",IFERROR(INDEX(subsample_country_map!$D:$D,MATCH($CF2358,subsample_country_map!$A:$A,0)),"")&lt;&gt;""),INDEX(subsample_country_map!$D:$D,MATCH($CF2358,subsample_country_map!$A:$A,0)),INDEX(lookup!$AC:$AC,MATCH($A2358,lookup!$A:$A,0)))</f>
        <v>2_non_western</v>
      </c>
      <c r="AN2358" s="0" t="str">
        <f aca="false">IF(AND($CF2358&lt;&gt;"",IFERROR(INDEX(subsample_country_map!$E:$E,MATCH($CF2358,subsample_country_map!$A:$A,0)),"")&lt;&gt;""),INDEX(subsample_country_map!$E:$E,MATCH($CF2358,subsample_country_map!$A:$A,0)),INDEX(lookup!$AD:$AD,MATCH($A2358,lookup!$A:$A,0)))</f>
        <v>2_civil law</v>
      </c>
      <c r="AO2358" s="0" t="str">
        <f aca="false">INDEX(lookup!$Y:$Y,MATCH($A2358,lookup!$A:$A,0))</f>
        <v>0_published</v>
      </c>
      <c r="AP2358" s="0" t="str">
        <f aca="false">INDEX(lookup!$Z:$Z,MATCH($A2358,lookup!$A:$A,0))</f>
        <v>1_VHB high</v>
      </c>
      <c r="AQ2358" s="0" t="str">
        <f aca="false">INDEX(lookup!$W:$W,MATCH($A2358,lookup!$A:$A,0))</f>
        <v>2_sust</v>
      </c>
      <c r="AS2358" s="0" t="s">
        <v>91</v>
      </c>
      <c r="AT2358" s="0" t="s">
        <v>92</v>
      </c>
      <c r="AU2358" s="0" t="s">
        <v>93</v>
      </c>
      <c r="AV2358" s="0" t="s">
        <v>7833</v>
      </c>
      <c r="AW2358" s="0" t="s">
        <v>7834</v>
      </c>
      <c r="BA2358" s="0" t="n">
        <v>382</v>
      </c>
      <c r="BB2358" s="0" t="s">
        <v>96</v>
      </c>
      <c r="BC2358" s="0" t="s">
        <v>358</v>
      </c>
      <c r="BD2358" s="0" t="s">
        <v>348</v>
      </c>
      <c r="BE2358" s="0" t="s">
        <v>98</v>
      </c>
      <c r="BI2358" s="0" t="s">
        <v>336</v>
      </c>
      <c r="BJ2358" s="0" t="s">
        <v>485</v>
      </c>
      <c r="BK2358" s="0" t="s">
        <v>7835</v>
      </c>
      <c r="BL2358" s="0" t="s">
        <v>7836</v>
      </c>
      <c r="BM2358" s="0" t="s">
        <v>7831</v>
      </c>
      <c r="BN2358" s="0" t="s">
        <v>7837</v>
      </c>
      <c r="BO2358" s="0" t="s">
        <v>105</v>
      </c>
      <c r="BP2358" s="0" t="s">
        <v>7826</v>
      </c>
      <c r="BQ2358" s="0" t="s">
        <v>127</v>
      </c>
      <c r="BT2358" s="0" t="n">
        <v>0</v>
      </c>
      <c r="BU2358" s="0" t="s">
        <v>7832</v>
      </c>
      <c r="BW2358" s="0" t="n">
        <v>2018</v>
      </c>
      <c r="BX2358" s="0" t="n">
        <v>2022</v>
      </c>
      <c r="BY2358" s="0" t="s">
        <v>2985</v>
      </c>
      <c r="BZ2358" s="0" t="n">
        <v>2020</v>
      </c>
      <c r="CA2358" s="0" t="n">
        <v>1</v>
      </c>
      <c r="CB2358" s="0" t="n">
        <v>1</v>
      </c>
      <c r="CC2358" s="0" t="n">
        <v>1</v>
      </c>
      <c r="CD2358" s="0" t="n">
        <v>-0.171936478895637</v>
      </c>
      <c r="CE2358" s="0" t="n">
        <v>1</v>
      </c>
    </row>
    <row r="2359" customFormat="false" ht="15" hidden="false" customHeight="false" outlineLevel="0" collapsed="false">
      <c r="A2359" s="0" t="s">
        <v>7826</v>
      </c>
      <c r="B2359" s="0" t="n">
        <v>3664</v>
      </c>
      <c r="C2359" s="0" t="n">
        <v>-0.215889417442333</v>
      </c>
      <c r="D2359" s="0" t="n">
        <v>382</v>
      </c>
      <c r="E2359" s="0" t="n">
        <f aca="false">IF(ISNUMBER($BA2359),$BA2359,IF(AND(ISNUMBER($D2359),ISNUMBER($BW2359),ISNUMBER($BX2359)),$D2359*($BX2359-$BW2359+1),""))</f>
        <v>382</v>
      </c>
      <c r="H2359" s="0" t="s">
        <v>118</v>
      </c>
      <c r="I2359" s="0" t="s">
        <v>344</v>
      </c>
      <c r="J2359" s="0" t="n">
        <f aca="false">IF($BW2359&lt;&gt;"",$BW2359,"")</f>
        <v>2018</v>
      </c>
      <c r="K2359" s="0" t="n">
        <f aca="false">IF($BX2359&lt;&gt;"",$BX2359,"")</f>
        <v>2022</v>
      </c>
      <c r="L2359" s="0" t="n">
        <f aca="false">IF(AND(ISNUMBER($BW2359),ISNUMBER($BX2359)),($BW2359+$BX2359)/2,"")</f>
        <v>2020</v>
      </c>
      <c r="M2359" s="0" t="n">
        <f aca="false">IF($L2359&lt;&gt;"",$L2359,"")</f>
        <v>2020</v>
      </c>
      <c r="N2359" s="0" t="n">
        <f aca="false">IF(AND(ISNUMBER($BW2359),ISNUMBER($BX2359)),MIN(1,MAX(0,($BX2359-2016+1)/($BX2359-$BW2359+1))),"")</f>
        <v>1</v>
      </c>
      <c r="O2359" s="0" t="n">
        <f aca="false">IF(AND(ISNUMBER($BW2359),ISNUMBER($BX2359)),MIN(1,MAX(0,($BX2359-2017+1)/($BX2359-$BW2359+1))),"")</f>
        <v>1</v>
      </c>
      <c r="P2359" s="0" t="n">
        <f aca="false">IF(AND(ISNUMBER($BW2359),ISNUMBER($BX2359)),MIN(1,MAX(0,($BX2359-2018+1)/($BX2359-$BW2359+1))),"")</f>
        <v>1</v>
      </c>
      <c r="Q2359" s="0" t="n">
        <f aca="false">IF(AND(ISNUMBER($BW2359),ISNUMBER($BX2359)),MIN(1,MAX(0,($BX2359-2019+1)/($BX2359-$BW2359+1))),"")</f>
        <v>0.8</v>
      </c>
      <c r="R2359" s="0" t="n">
        <f aca="false">IF(AND(ISNUMBER($BW2359),ISNUMBER($BX2359)),MIN(1,MAX(0,($BX2359-2016+1)/($BX2359-$BW2359+1))),"")</f>
        <v>1</v>
      </c>
      <c r="S2359" s="0" t="n">
        <f aca="false">IF($L2359&lt;&gt;"",IF($L2359&gt;=2015.5,1,0),"")</f>
        <v>1</v>
      </c>
      <c r="T2359" s="0" t="n">
        <f aca="false">IF($L2359&lt;&gt;"",IF($L2359&gt;=2016,1,0),"")</f>
        <v>1</v>
      </c>
      <c r="U2359" s="0" t="n">
        <f aca="false">IF(ISNUMBER($BX2359),IF($BX2359&gt;=2016,1,0),"")</f>
        <v>1</v>
      </c>
      <c r="V2359" s="0" t="n">
        <f aca="false">IF(ISNUMBER($BW2359),IF($BW2359&gt;=2016,1,0),"")</f>
        <v>1</v>
      </c>
      <c r="W2359" s="0" t="str">
        <f aca="false">IF(AND(ISNUMBER($BW2359),ISNUMBER($BX2359)),IF($BW2359&gt;=2016,"post-only",IF($BX2359&lt;2016,"pre-only","mixed")),"")</f>
        <v>post-only</v>
      </c>
      <c r="X2359" s="0" t="n">
        <f aca="false">IF(AND(ISNUMBER($BW2359),ISNUMBER($BX2359)),MIN(1,MAX(0,($BX2359-2017+1)/($BX2359-$BW2359+1))),"")</f>
        <v>1</v>
      </c>
      <c r="Y2359" s="0" t="n">
        <f aca="false">IF(AND(ISNUMBER($BW2359),ISNUMBER($BX2359)),MIN(1,MAX(0,($BX2359-2018+1)/($BX2359-$BW2359+1))),"")</f>
        <v>1</v>
      </c>
      <c r="Z2359" s="0" t="n">
        <f aca="false">IF(AND(ISNUMBER($BW2359),ISNUMBER($BX2359)),MIN(1,MAX(0,($BX2359-2019+1)/($BX2359-$BW2359+1))),"")</f>
        <v>0.8</v>
      </c>
      <c r="AA2359" s="0" t="n">
        <f aca="false">IF(ISNUMBER($BX2359),IF($BX2359&gt;=2017,1,0),"")</f>
        <v>1</v>
      </c>
      <c r="AB2359" s="0" t="n">
        <f aca="false">IF(ISNUMBER($BX2359),IF($BX2359&gt;=2018,1,0),"")</f>
        <v>1</v>
      </c>
      <c r="AC2359" s="0" t="n">
        <f aca="false">IF(ISNUMBER($BX2359),IF($BX2359&gt;=2019,1,0),"")</f>
        <v>1</v>
      </c>
      <c r="AD2359" s="0" t="n">
        <f aca="false">IF($L2359&lt;&gt;"",IF($L2359&gt;2013,1,0),"")</f>
        <v>1</v>
      </c>
      <c r="AE2359" s="0" t="n">
        <f aca="false">IF($L2359&lt;&gt;"",1+IF($L2359&gt;2011,1,0)+IF($L2359&gt;2014,1,0),"")</f>
        <v>3</v>
      </c>
      <c r="AF2359" s="0" t="s">
        <v>87</v>
      </c>
      <c r="AG2359" s="0" t="s">
        <v>88</v>
      </c>
      <c r="AH2359" s="0" t="s">
        <v>90</v>
      </c>
      <c r="AI2359" s="0" t="s">
        <v>497</v>
      </c>
      <c r="AJ2359" s="0" t="s">
        <v>497</v>
      </c>
      <c r="AK2359" s="0" t="str">
        <f aca="false">IF(AND($CF2359&lt;&gt;"",IFERROR(INDEX(subsample_country_map!$B:$B,MATCH($CF2359,subsample_country_map!$A:$A,0)),"")&lt;&gt;""),INDEX(subsample_country_map!$B:$B,MATCH($CF2359,subsample_country_map!$A:$A,0)),INDEX(lookup!$AA:$AA,MATCH($A2359,lookup!$A:$A,0)))</f>
        <v>3_AsiaPac</v>
      </c>
      <c r="AL2359" s="0" t="str">
        <f aca="false">IF(AND($CF2359&lt;&gt;"",IFERROR(INDEX(subsample_country_map!$C:$C,MATCH($CF2359,subsample_country_map!$A:$A,0)),"")&lt;&gt;""),INDEX(subsample_country_map!$C:$C,MATCH($CF2359,subsample_country_map!$A:$A,0)),INDEX(lookup!$AB:$AB,MATCH($A2359,lookup!$A:$A,0)))</f>
        <v>2_developing</v>
      </c>
      <c r="AM2359" s="0" t="str">
        <f aca="false">IF(AND($CF2359&lt;&gt;"",IFERROR(INDEX(subsample_country_map!$D:$D,MATCH($CF2359,subsample_country_map!$A:$A,0)),"")&lt;&gt;""),INDEX(subsample_country_map!$D:$D,MATCH($CF2359,subsample_country_map!$A:$A,0)),INDEX(lookup!$AC:$AC,MATCH($A2359,lookup!$A:$A,0)))</f>
        <v>2_non_western</v>
      </c>
      <c r="AN2359" s="0" t="str">
        <f aca="false">IF(AND($CF2359&lt;&gt;"",IFERROR(INDEX(subsample_country_map!$E:$E,MATCH($CF2359,subsample_country_map!$A:$A,0)),"")&lt;&gt;""),INDEX(subsample_country_map!$E:$E,MATCH($CF2359,subsample_country_map!$A:$A,0)),INDEX(lookup!$AD:$AD,MATCH($A2359,lookup!$A:$A,0)))</f>
        <v>2_civil law</v>
      </c>
      <c r="AO2359" s="0" t="str">
        <f aca="false">INDEX(lookup!$Y:$Y,MATCH($A2359,lookup!$A:$A,0))</f>
        <v>0_published</v>
      </c>
      <c r="AP2359" s="0" t="str">
        <f aca="false">INDEX(lookup!$Z:$Z,MATCH($A2359,lookup!$A:$A,0))</f>
        <v>1_VHB high</v>
      </c>
      <c r="AQ2359" s="0" t="str">
        <f aca="false">INDEX(lookup!$W:$W,MATCH($A2359,lookup!$A:$A,0))</f>
        <v>2_sust</v>
      </c>
      <c r="AS2359" s="0" t="s">
        <v>91</v>
      </c>
      <c r="AT2359" s="0" t="s">
        <v>92</v>
      </c>
      <c r="AU2359" s="0" t="s">
        <v>93</v>
      </c>
      <c r="AV2359" s="0" t="s">
        <v>7838</v>
      </c>
      <c r="AW2359" s="0" t="s">
        <v>7839</v>
      </c>
      <c r="BA2359" s="0" t="n">
        <v>382</v>
      </c>
      <c r="BB2359" s="0" t="s">
        <v>96</v>
      </c>
      <c r="BC2359" s="0" t="s">
        <v>358</v>
      </c>
      <c r="BD2359" s="0" t="s">
        <v>348</v>
      </c>
      <c r="BE2359" s="0" t="s">
        <v>98</v>
      </c>
      <c r="BI2359" s="0" t="s">
        <v>336</v>
      </c>
      <c r="BJ2359" s="0" t="s">
        <v>490</v>
      </c>
      <c r="BK2359" s="0" t="s">
        <v>7835</v>
      </c>
      <c r="BL2359" s="0" t="s">
        <v>7840</v>
      </c>
      <c r="BM2359" s="0" t="s">
        <v>7831</v>
      </c>
      <c r="BN2359" s="0" t="s">
        <v>7837</v>
      </c>
      <c r="BO2359" s="0" t="s">
        <v>105</v>
      </c>
      <c r="BP2359" s="0" t="s">
        <v>7826</v>
      </c>
      <c r="BQ2359" s="0" t="s">
        <v>127</v>
      </c>
      <c r="BT2359" s="0" t="n">
        <v>0</v>
      </c>
      <c r="BU2359" s="0" t="s">
        <v>7832</v>
      </c>
      <c r="BW2359" s="0" t="n">
        <v>2018</v>
      </c>
      <c r="BX2359" s="0" t="n">
        <v>2022</v>
      </c>
      <c r="BY2359" s="0" t="s">
        <v>2985</v>
      </c>
      <c r="BZ2359" s="0" t="n">
        <v>2020</v>
      </c>
      <c r="CA2359" s="0" t="n">
        <v>1</v>
      </c>
      <c r="CB2359" s="0" t="n">
        <v>1</v>
      </c>
      <c r="CC2359" s="0" t="n">
        <v>1</v>
      </c>
      <c r="CD2359" s="0" t="n">
        <v>-0.219340529601454</v>
      </c>
      <c r="CE2359" s="0" t="n">
        <v>1</v>
      </c>
    </row>
    <row r="2360" customFormat="false" ht="15" hidden="false" customHeight="false" outlineLevel="0" collapsed="false">
      <c r="A2360" s="0" t="s">
        <v>7826</v>
      </c>
      <c r="B2360" s="0" t="n">
        <v>3665</v>
      </c>
      <c r="C2360" s="0" t="n">
        <v>-0.172782639672505</v>
      </c>
      <c r="D2360" s="0" t="n">
        <v>382</v>
      </c>
      <c r="E2360" s="0" t="n">
        <f aca="false">IF(ISNUMBER($BA2360),$BA2360,IF(AND(ISNUMBER($D2360),ISNUMBER($BW2360),ISNUMBER($BX2360)),$D2360*($BX2360-$BW2360+1),""))</f>
        <v>382</v>
      </c>
      <c r="H2360" s="0" t="s">
        <v>118</v>
      </c>
      <c r="I2360" s="0" t="s">
        <v>344</v>
      </c>
      <c r="J2360" s="0" t="n">
        <f aca="false">IF($BW2360&lt;&gt;"",$BW2360,"")</f>
        <v>2018</v>
      </c>
      <c r="K2360" s="0" t="n">
        <f aca="false">IF($BX2360&lt;&gt;"",$BX2360,"")</f>
        <v>2022</v>
      </c>
      <c r="L2360" s="0" t="n">
        <f aca="false">IF(AND(ISNUMBER($BW2360),ISNUMBER($BX2360)),($BW2360+$BX2360)/2,"")</f>
        <v>2020</v>
      </c>
      <c r="M2360" s="0" t="n">
        <f aca="false">IF($L2360&lt;&gt;"",$L2360,"")</f>
        <v>2020</v>
      </c>
      <c r="N2360" s="0" t="n">
        <f aca="false">IF(AND(ISNUMBER($BW2360),ISNUMBER($BX2360)),MIN(1,MAX(0,($BX2360-2016+1)/($BX2360-$BW2360+1))),"")</f>
        <v>1</v>
      </c>
      <c r="O2360" s="0" t="n">
        <f aca="false">IF(AND(ISNUMBER($BW2360),ISNUMBER($BX2360)),MIN(1,MAX(0,($BX2360-2017+1)/($BX2360-$BW2360+1))),"")</f>
        <v>1</v>
      </c>
      <c r="P2360" s="0" t="n">
        <f aca="false">IF(AND(ISNUMBER($BW2360),ISNUMBER($BX2360)),MIN(1,MAX(0,($BX2360-2018+1)/($BX2360-$BW2360+1))),"")</f>
        <v>1</v>
      </c>
      <c r="Q2360" s="0" t="n">
        <f aca="false">IF(AND(ISNUMBER($BW2360),ISNUMBER($BX2360)),MIN(1,MAX(0,($BX2360-2019+1)/($BX2360-$BW2360+1))),"")</f>
        <v>0.8</v>
      </c>
      <c r="R2360" s="0" t="n">
        <f aca="false">IF(AND(ISNUMBER($BW2360),ISNUMBER($BX2360)),MIN(1,MAX(0,($BX2360-2016+1)/($BX2360-$BW2360+1))),"")</f>
        <v>1</v>
      </c>
      <c r="S2360" s="0" t="n">
        <f aca="false">IF($L2360&lt;&gt;"",IF($L2360&gt;=2015.5,1,0),"")</f>
        <v>1</v>
      </c>
      <c r="T2360" s="0" t="n">
        <f aca="false">IF($L2360&lt;&gt;"",IF($L2360&gt;=2016,1,0),"")</f>
        <v>1</v>
      </c>
      <c r="U2360" s="0" t="n">
        <f aca="false">IF(ISNUMBER($BX2360),IF($BX2360&gt;=2016,1,0),"")</f>
        <v>1</v>
      </c>
      <c r="V2360" s="0" t="n">
        <f aca="false">IF(ISNUMBER($BW2360),IF($BW2360&gt;=2016,1,0),"")</f>
        <v>1</v>
      </c>
      <c r="W2360" s="0" t="str">
        <f aca="false">IF(AND(ISNUMBER($BW2360),ISNUMBER($BX2360)),IF($BW2360&gt;=2016,"post-only",IF($BX2360&lt;2016,"pre-only","mixed")),"")</f>
        <v>post-only</v>
      </c>
      <c r="X2360" s="0" t="n">
        <f aca="false">IF(AND(ISNUMBER($BW2360),ISNUMBER($BX2360)),MIN(1,MAX(0,($BX2360-2017+1)/($BX2360-$BW2360+1))),"")</f>
        <v>1</v>
      </c>
      <c r="Y2360" s="0" t="n">
        <f aca="false">IF(AND(ISNUMBER($BW2360),ISNUMBER($BX2360)),MIN(1,MAX(0,($BX2360-2018+1)/($BX2360-$BW2360+1))),"")</f>
        <v>1</v>
      </c>
      <c r="Z2360" s="0" t="n">
        <f aca="false">IF(AND(ISNUMBER($BW2360),ISNUMBER($BX2360)),MIN(1,MAX(0,($BX2360-2019+1)/($BX2360-$BW2360+1))),"")</f>
        <v>0.8</v>
      </c>
      <c r="AA2360" s="0" t="n">
        <f aca="false">IF(ISNUMBER($BX2360),IF($BX2360&gt;=2017,1,0),"")</f>
        <v>1</v>
      </c>
      <c r="AB2360" s="0" t="n">
        <f aca="false">IF(ISNUMBER($BX2360),IF($BX2360&gt;=2018,1,0),"")</f>
        <v>1</v>
      </c>
      <c r="AC2360" s="0" t="n">
        <f aca="false">IF(ISNUMBER($BX2360),IF($BX2360&gt;=2019,1,0),"")</f>
        <v>1</v>
      </c>
      <c r="AD2360" s="0" t="n">
        <f aca="false">IF($L2360&lt;&gt;"",IF($L2360&gt;2013,1,0),"")</f>
        <v>1</v>
      </c>
      <c r="AE2360" s="0" t="n">
        <f aca="false">IF($L2360&lt;&gt;"",1+IF($L2360&gt;2011,1,0)+IF($L2360&gt;2014,1,0),"")</f>
        <v>3</v>
      </c>
      <c r="AF2360" s="0" t="s">
        <v>87</v>
      </c>
      <c r="AG2360" s="0" t="s">
        <v>88</v>
      </c>
      <c r="AH2360" s="0" t="s">
        <v>90</v>
      </c>
      <c r="AI2360" s="0" t="s">
        <v>497</v>
      </c>
      <c r="AJ2360" s="0" t="s">
        <v>497</v>
      </c>
      <c r="AK2360" s="0" t="str">
        <f aca="false">IF(AND($CF2360&lt;&gt;"",IFERROR(INDEX(subsample_country_map!$B:$B,MATCH($CF2360,subsample_country_map!$A:$A,0)),"")&lt;&gt;""),INDEX(subsample_country_map!$B:$B,MATCH($CF2360,subsample_country_map!$A:$A,0)),INDEX(lookup!$AA:$AA,MATCH($A2360,lookup!$A:$A,0)))</f>
        <v>3_AsiaPac</v>
      </c>
      <c r="AL2360" s="0" t="str">
        <f aca="false">IF(AND($CF2360&lt;&gt;"",IFERROR(INDEX(subsample_country_map!$C:$C,MATCH($CF2360,subsample_country_map!$A:$A,0)),"")&lt;&gt;""),INDEX(subsample_country_map!$C:$C,MATCH($CF2360,subsample_country_map!$A:$A,0)),INDEX(lookup!$AB:$AB,MATCH($A2360,lookup!$A:$A,0)))</f>
        <v>2_developing</v>
      </c>
      <c r="AM2360" s="0" t="str">
        <f aca="false">IF(AND($CF2360&lt;&gt;"",IFERROR(INDEX(subsample_country_map!$D:$D,MATCH($CF2360,subsample_country_map!$A:$A,0)),"")&lt;&gt;""),INDEX(subsample_country_map!$D:$D,MATCH($CF2360,subsample_country_map!$A:$A,0)),INDEX(lookup!$AC:$AC,MATCH($A2360,lookup!$A:$A,0)))</f>
        <v>2_non_western</v>
      </c>
      <c r="AN2360" s="0" t="str">
        <f aca="false">IF(AND($CF2360&lt;&gt;"",IFERROR(INDEX(subsample_country_map!$E:$E,MATCH($CF2360,subsample_country_map!$A:$A,0)),"")&lt;&gt;""),INDEX(subsample_country_map!$E:$E,MATCH($CF2360,subsample_country_map!$A:$A,0)),INDEX(lookup!$AD:$AD,MATCH($A2360,lookup!$A:$A,0)))</f>
        <v>2_civil law</v>
      </c>
      <c r="AO2360" s="0" t="str">
        <f aca="false">INDEX(lookup!$Y:$Y,MATCH($A2360,lookup!$A:$A,0))</f>
        <v>0_published</v>
      </c>
      <c r="AP2360" s="0" t="str">
        <f aca="false">INDEX(lookup!$Z:$Z,MATCH($A2360,lookup!$A:$A,0))</f>
        <v>1_VHB high</v>
      </c>
      <c r="AQ2360" s="0" t="str">
        <f aca="false">INDEX(lookup!$W:$W,MATCH($A2360,lookup!$A:$A,0))</f>
        <v>2_sust</v>
      </c>
      <c r="AS2360" s="0" t="s">
        <v>91</v>
      </c>
      <c r="AT2360" s="0" t="s">
        <v>92</v>
      </c>
      <c r="AU2360" s="0" t="s">
        <v>93</v>
      </c>
      <c r="AV2360" s="0" t="s">
        <v>7841</v>
      </c>
      <c r="AW2360" s="0" t="s">
        <v>7842</v>
      </c>
      <c r="BA2360" s="0" t="n">
        <v>382</v>
      </c>
      <c r="BB2360" s="0" t="s">
        <v>96</v>
      </c>
      <c r="BC2360" s="0" t="s">
        <v>358</v>
      </c>
      <c r="BD2360" s="0" t="s">
        <v>142</v>
      </c>
      <c r="BE2360" s="0" t="s">
        <v>98</v>
      </c>
      <c r="BI2360" s="0" t="s">
        <v>99</v>
      </c>
      <c r="BJ2360" s="0" t="s">
        <v>485</v>
      </c>
      <c r="BK2360" s="0" t="s">
        <v>7843</v>
      </c>
      <c r="BL2360" s="0" t="s">
        <v>7844</v>
      </c>
      <c r="BM2360" s="0" t="s">
        <v>7831</v>
      </c>
      <c r="BN2360" s="0" t="s">
        <v>7845</v>
      </c>
      <c r="BO2360" s="0" t="s">
        <v>105</v>
      </c>
      <c r="BP2360" s="0" t="s">
        <v>7826</v>
      </c>
      <c r="BQ2360" s="0" t="s">
        <v>127</v>
      </c>
      <c r="BT2360" s="0" t="n">
        <v>0</v>
      </c>
      <c r="BU2360" s="0" t="s">
        <v>7832</v>
      </c>
      <c r="BW2360" s="0" t="n">
        <v>2018</v>
      </c>
      <c r="BX2360" s="0" t="n">
        <v>2022</v>
      </c>
      <c r="BY2360" s="0" t="s">
        <v>2985</v>
      </c>
      <c r="BZ2360" s="0" t="n">
        <v>2020</v>
      </c>
      <c r="CA2360" s="0" t="n">
        <v>1</v>
      </c>
      <c r="CB2360" s="0" t="n">
        <v>1</v>
      </c>
      <c r="CC2360" s="0" t="n">
        <v>1</v>
      </c>
      <c r="CD2360" s="0" t="n">
        <v>-0.174533519085288</v>
      </c>
      <c r="CE2360" s="0" t="n">
        <v>1</v>
      </c>
    </row>
    <row r="2361" customFormat="false" ht="15" hidden="false" customHeight="false" outlineLevel="0" collapsed="false">
      <c r="A2361" s="0" t="s">
        <v>7826</v>
      </c>
      <c r="B2361" s="0" t="n">
        <v>3666</v>
      </c>
      <c r="C2361" s="0" t="n">
        <v>-0.21670046422102</v>
      </c>
      <c r="D2361" s="0" t="n">
        <v>382</v>
      </c>
      <c r="E2361" s="0" t="n">
        <f aca="false">IF(ISNUMBER($BA2361),$BA2361,IF(AND(ISNUMBER($D2361),ISNUMBER($BW2361),ISNUMBER($BX2361)),$D2361*($BX2361-$BW2361+1),""))</f>
        <v>382</v>
      </c>
      <c r="H2361" s="0" t="s">
        <v>118</v>
      </c>
      <c r="I2361" s="0" t="s">
        <v>344</v>
      </c>
      <c r="J2361" s="0" t="n">
        <f aca="false">IF($BW2361&lt;&gt;"",$BW2361,"")</f>
        <v>2018</v>
      </c>
      <c r="K2361" s="0" t="n">
        <f aca="false">IF($BX2361&lt;&gt;"",$BX2361,"")</f>
        <v>2022</v>
      </c>
      <c r="L2361" s="0" t="n">
        <f aca="false">IF(AND(ISNUMBER($BW2361),ISNUMBER($BX2361)),($BW2361+$BX2361)/2,"")</f>
        <v>2020</v>
      </c>
      <c r="M2361" s="0" t="n">
        <f aca="false">IF($L2361&lt;&gt;"",$L2361,"")</f>
        <v>2020</v>
      </c>
      <c r="N2361" s="0" t="n">
        <f aca="false">IF(AND(ISNUMBER($BW2361),ISNUMBER($BX2361)),MIN(1,MAX(0,($BX2361-2016+1)/($BX2361-$BW2361+1))),"")</f>
        <v>1</v>
      </c>
      <c r="O2361" s="0" t="n">
        <f aca="false">IF(AND(ISNUMBER($BW2361),ISNUMBER($BX2361)),MIN(1,MAX(0,($BX2361-2017+1)/($BX2361-$BW2361+1))),"")</f>
        <v>1</v>
      </c>
      <c r="P2361" s="0" t="n">
        <f aca="false">IF(AND(ISNUMBER($BW2361),ISNUMBER($BX2361)),MIN(1,MAX(0,($BX2361-2018+1)/($BX2361-$BW2361+1))),"")</f>
        <v>1</v>
      </c>
      <c r="Q2361" s="0" t="n">
        <f aca="false">IF(AND(ISNUMBER($BW2361),ISNUMBER($BX2361)),MIN(1,MAX(0,($BX2361-2019+1)/($BX2361-$BW2361+1))),"")</f>
        <v>0.8</v>
      </c>
      <c r="R2361" s="0" t="n">
        <f aca="false">IF(AND(ISNUMBER($BW2361),ISNUMBER($BX2361)),MIN(1,MAX(0,($BX2361-2016+1)/($BX2361-$BW2361+1))),"")</f>
        <v>1</v>
      </c>
      <c r="S2361" s="0" t="n">
        <f aca="false">IF($L2361&lt;&gt;"",IF($L2361&gt;=2015.5,1,0),"")</f>
        <v>1</v>
      </c>
      <c r="T2361" s="0" t="n">
        <f aca="false">IF($L2361&lt;&gt;"",IF($L2361&gt;=2016,1,0),"")</f>
        <v>1</v>
      </c>
      <c r="U2361" s="0" t="n">
        <f aca="false">IF(ISNUMBER($BX2361),IF($BX2361&gt;=2016,1,0),"")</f>
        <v>1</v>
      </c>
      <c r="V2361" s="0" t="n">
        <f aca="false">IF(ISNUMBER($BW2361),IF($BW2361&gt;=2016,1,0),"")</f>
        <v>1</v>
      </c>
      <c r="W2361" s="0" t="str">
        <f aca="false">IF(AND(ISNUMBER($BW2361),ISNUMBER($BX2361)),IF($BW2361&gt;=2016,"post-only",IF($BX2361&lt;2016,"pre-only","mixed")),"")</f>
        <v>post-only</v>
      </c>
      <c r="X2361" s="0" t="n">
        <f aca="false">IF(AND(ISNUMBER($BW2361),ISNUMBER($BX2361)),MIN(1,MAX(0,($BX2361-2017+1)/($BX2361-$BW2361+1))),"")</f>
        <v>1</v>
      </c>
      <c r="Y2361" s="0" t="n">
        <f aca="false">IF(AND(ISNUMBER($BW2361),ISNUMBER($BX2361)),MIN(1,MAX(0,($BX2361-2018+1)/($BX2361-$BW2361+1))),"")</f>
        <v>1</v>
      </c>
      <c r="Z2361" s="0" t="n">
        <f aca="false">IF(AND(ISNUMBER($BW2361),ISNUMBER($BX2361)),MIN(1,MAX(0,($BX2361-2019+1)/($BX2361-$BW2361+1))),"")</f>
        <v>0.8</v>
      </c>
      <c r="AA2361" s="0" t="n">
        <f aca="false">IF(ISNUMBER($BX2361),IF($BX2361&gt;=2017,1,0),"")</f>
        <v>1</v>
      </c>
      <c r="AB2361" s="0" t="n">
        <f aca="false">IF(ISNUMBER($BX2361),IF($BX2361&gt;=2018,1,0),"")</f>
        <v>1</v>
      </c>
      <c r="AC2361" s="0" t="n">
        <f aca="false">IF(ISNUMBER($BX2361),IF($BX2361&gt;=2019,1,0),"")</f>
        <v>1</v>
      </c>
      <c r="AD2361" s="0" t="n">
        <f aca="false">IF($L2361&lt;&gt;"",IF($L2361&gt;2013,1,0),"")</f>
        <v>1</v>
      </c>
      <c r="AE2361" s="0" t="n">
        <f aca="false">IF($L2361&lt;&gt;"",1+IF($L2361&gt;2011,1,0)+IF($L2361&gt;2014,1,0),"")</f>
        <v>3</v>
      </c>
      <c r="AF2361" s="0" t="s">
        <v>87</v>
      </c>
      <c r="AG2361" s="0" t="s">
        <v>88</v>
      </c>
      <c r="AH2361" s="0" t="s">
        <v>90</v>
      </c>
      <c r="AI2361" s="0" t="s">
        <v>497</v>
      </c>
      <c r="AJ2361" s="0" t="s">
        <v>497</v>
      </c>
      <c r="AK2361" s="0" t="str">
        <f aca="false">IF(AND($CF2361&lt;&gt;"",IFERROR(INDEX(subsample_country_map!$B:$B,MATCH($CF2361,subsample_country_map!$A:$A,0)),"")&lt;&gt;""),INDEX(subsample_country_map!$B:$B,MATCH($CF2361,subsample_country_map!$A:$A,0)),INDEX(lookup!$AA:$AA,MATCH($A2361,lookup!$A:$A,0)))</f>
        <v>3_AsiaPac</v>
      </c>
      <c r="AL2361" s="0" t="str">
        <f aca="false">IF(AND($CF2361&lt;&gt;"",IFERROR(INDEX(subsample_country_map!$C:$C,MATCH($CF2361,subsample_country_map!$A:$A,0)),"")&lt;&gt;""),INDEX(subsample_country_map!$C:$C,MATCH($CF2361,subsample_country_map!$A:$A,0)),INDEX(lookup!$AB:$AB,MATCH($A2361,lookup!$A:$A,0)))</f>
        <v>2_developing</v>
      </c>
      <c r="AM2361" s="0" t="str">
        <f aca="false">IF(AND($CF2361&lt;&gt;"",IFERROR(INDEX(subsample_country_map!$D:$D,MATCH($CF2361,subsample_country_map!$A:$A,0)),"")&lt;&gt;""),INDEX(subsample_country_map!$D:$D,MATCH($CF2361,subsample_country_map!$A:$A,0)),INDEX(lookup!$AC:$AC,MATCH($A2361,lookup!$A:$A,0)))</f>
        <v>2_non_western</v>
      </c>
      <c r="AN2361" s="0" t="str">
        <f aca="false">IF(AND($CF2361&lt;&gt;"",IFERROR(INDEX(subsample_country_map!$E:$E,MATCH($CF2361,subsample_country_map!$A:$A,0)),"")&lt;&gt;""),INDEX(subsample_country_map!$E:$E,MATCH($CF2361,subsample_country_map!$A:$A,0)),INDEX(lookup!$AD:$AD,MATCH($A2361,lookup!$A:$A,0)))</f>
        <v>2_civil law</v>
      </c>
      <c r="AO2361" s="0" t="str">
        <f aca="false">INDEX(lookup!$Y:$Y,MATCH($A2361,lookup!$A:$A,0))</f>
        <v>0_published</v>
      </c>
      <c r="AP2361" s="0" t="str">
        <f aca="false">INDEX(lookup!$Z:$Z,MATCH($A2361,lookup!$A:$A,0))</f>
        <v>1_VHB high</v>
      </c>
      <c r="AQ2361" s="0" t="str">
        <f aca="false">INDEX(lookup!$W:$W,MATCH($A2361,lookup!$A:$A,0))</f>
        <v>2_sust</v>
      </c>
      <c r="AS2361" s="0" t="s">
        <v>91</v>
      </c>
      <c r="AT2361" s="0" t="s">
        <v>92</v>
      </c>
      <c r="AU2361" s="0" t="s">
        <v>93</v>
      </c>
      <c r="AV2361" s="0" t="s">
        <v>7846</v>
      </c>
      <c r="AW2361" s="0" t="s">
        <v>5396</v>
      </c>
      <c r="BA2361" s="0" t="n">
        <v>382</v>
      </c>
      <c r="BB2361" s="0" t="s">
        <v>96</v>
      </c>
      <c r="BC2361" s="0" t="s">
        <v>358</v>
      </c>
      <c r="BD2361" s="0" t="s">
        <v>142</v>
      </c>
      <c r="BE2361" s="0" t="s">
        <v>98</v>
      </c>
      <c r="BI2361" s="0" t="s">
        <v>99</v>
      </c>
      <c r="BJ2361" s="0" t="s">
        <v>490</v>
      </c>
      <c r="BK2361" s="0" t="s">
        <v>7843</v>
      </c>
      <c r="BL2361" s="0" t="s">
        <v>7847</v>
      </c>
      <c r="BM2361" s="0" t="s">
        <v>7831</v>
      </c>
      <c r="BN2361" s="0" t="s">
        <v>7845</v>
      </c>
      <c r="BO2361" s="0" t="s">
        <v>105</v>
      </c>
      <c r="BP2361" s="0" t="s">
        <v>7826</v>
      </c>
      <c r="BQ2361" s="0" t="s">
        <v>127</v>
      </c>
      <c r="BT2361" s="0" t="n">
        <v>0</v>
      </c>
      <c r="BU2361" s="0" t="s">
        <v>7832</v>
      </c>
      <c r="BW2361" s="0" t="n">
        <v>2018</v>
      </c>
      <c r="BX2361" s="0" t="n">
        <v>2022</v>
      </c>
      <c r="BY2361" s="0" t="s">
        <v>2985</v>
      </c>
      <c r="BZ2361" s="0" t="n">
        <v>2020</v>
      </c>
      <c r="CA2361" s="0" t="n">
        <v>1</v>
      </c>
      <c r="CB2361" s="0" t="n">
        <v>1</v>
      </c>
      <c r="CC2361" s="0" t="n">
        <v>1</v>
      </c>
      <c r="CD2361" s="0" t="n">
        <v>-0.220191382304591</v>
      </c>
      <c r="CE2361" s="0" t="n">
        <v>1</v>
      </c>
    </row>
    <row r="2362" customFormat="false" ht="15" hidden="false" customHeight="false" outlineLevel="0" collapsed="false">
      <c r="A2362" s="0" t="s">
        <v>7826</v>
      </c>
      <c r="B2362" s="0" t="n">
        <v>3667</v>
      </c>
      <c r="C2362" s="0" t="n">
        <v>-0.171385249512264</v>
      </c>
      <c r="D2362" s="0" t="n">
        <v>382</v>
      </c>
      <c r="E2362" s="0" t="n">
        <f aca="false">IF(ISNUMBER($BA2362),$BA2362,IF(AND(ISNUMBER($D2362),ISNUMBER($BW2362),ISNUMBER($BX2362)),$D2362*($BX2362-$BW2362+1),""))</f>
        <v>382</v>
      </c>
      <c r="H2362" s="0" t="s">
        <v>118</v>
      </c>
      <c r="I2362" s="0" t="s">
        <v>344</v>
      </c>
      <c r="J2362" s="0" t="n">
        <f aca="false">IF($BW2362&lt;&gt;"",$BW2362,"")</f>
        <v>2018</v>
      </c>
      <c r="K2362" s="0" t="n">
        <f aca="false">IF($BX2362&lt;&gt;"",$BX2362,"")</f>
        <v>2022</v>
      </c>
      <c r="L2362" s="0" t="n">
        <f aca="false">IF(AND(ISNUMBER($BW2362),ISNUMBER($BX2362)),($BW2362+$BX2362)/2,"")</f>
        <v>2020</v>
      </c>
      <c r="M2362" s="0" t="n">
        <f aca="false">IF($L2362&lt;&gt;"",$L2362,"")</f>
        <v>2020</v>
      </c>
      <c r="N2362" s="0" t="n">
        <f aca="false">IF(AND(ISNUMBER($BW2362),ISNUMBER($BX2362)),MIN(1,MAX(0,($BX2362-2016+1)/($BX2362-$BW2362+1))),"")</f>
        <v>1</v>
      </c>
      <c r="O2362" s="0" t="n">
        <f aca="false">IF(AND(ISNUMBER($BW2362),ISNUMBER($BX2362)),MIN(1,MAX(0,($BX2362-2017+1)/($BX2362-$BW2362+1))),"")</f>
        <v>1</v>
      </c>
      <c r="P2362" s="0" t="n">
        <f aca="false">IF(AND(ISNUMBER($BW2362),ISNUMBER($BX2362)),MIN(1,MAX(0,($BX2362-2018+1)/($BX2362-$BW2362+1))),"")</f>
        <v>1</v>
      </c>
      <c r="Q2362" s="0" t="n">
        <f aca="false">IF(AND(ISNUMBER($BW2362),ISNUMBER($BX2362)),MIN(1,MAX(0,($BX2362-2019+1)/($BX2362-$BW2362+1))),"")</f>
        <v>0.8</v>
      </c>
      <c r="R2362" s="0" t="n">
        <f aca="false">IF(AND(ISNUMBER($BW2362),ISNUMBER($BX2362)),MIN(1,MAX(0,($BX2362-2016+1)/($BX2362-$BW2362+1))),"")</f>
        <v>1</v>
      </c>
      <c r="S2362" s="0" t="n">
        <f aca="false">IF($L2362&lt;&gt;"",IF($L2362&gt;=2015.5,1,0),"")</f>
        <v>1</v>
      </c>
      <c r="T2362" s="0" t="n">
        <f aca="false">IF($L2362&lt;&gt;"",IF($L2362&gt;=2016,1,0),"")</f>
        <v>1</v>
      </c>
      <c r="U2362" s="0" t="n">
        <f aca="false">IF(ISNUMBER($BX2362),IF($BX2362&gt;=2016,1,0),"")</f>
        <v>1</v>
      </c>
      <c r="V2362" s="0" t="n">
        <f aca="false">IF(ISNUMBER($BW2362),IF($BW2362&gt;=2016,1,0),"")</f>
        <v>1</v>
      </c>
      <c r="W2362" s="0" t="str">
        <f aca="false">IF(AND(ISNUMBER($BW2362),ISNUMBER($BX2362)),IF($BW2362&gt;=2016,"post-only",IF($BX2362&lt;2016,"pre-only","mixed")),"")</f>
        <v>post-only</v>
      </c>
      <c r="X2362" s="0" t="n">
        <f aca="false">IF(AND(ISNUMBER($BW2362),ISNUMBER($BX2362)),MIN(1,MAX(0,($BX2362-2017+1)/($BX2362-$BW2362+1))),"")</f>
        <v>1</v>
      </c>
      <c r="Y2362" s="0" t="n">
        <f aca="false">IF(AND(ISNUMBER($BW2362),ISNUMBER($BX2362)),MIN(1,MAX(0,($BX2362-2018+1)/($BX2362-$BW2362+1))),"")</f>
        <v>1</v>
      </c>
      <c r="Z2362" s="0" t="n">
        <f aca="false">IF(AND(ISNUMBER($BW2362),ISNUMBER($BX2362)),MIN(1,MAX(0,($BX2362-2019+1)/($BX2362-$BW2362+1))),"")</f>
        <v>0.8</v>
      </c>
      <c r="AA2362" s="0" t="n">
        <f aca="false">IF(ISNUMBER($BX2362),IF($BX2362&gt;=2017,1,0),"")</f>
        <v>1</v>
      </c>
      <c r="AB2362" s="0" t="n">
        <f aca="false">IF(ISNUMBER($BX2362),IF($BX2362&gt;=2018,1,0),"")</f>
        <v>1</v>
      </c>
      <c r="AC2362" s="0" t="n">
        <f aca="false">IF(ISNUMBER($BX2362),IF($BX2362&gt;=2019,1,0),"")</f>
        <v>1</v>
      </c>
      <c r="AD2362" s="0" t="n">
        <f aca="false">IF($L2362&lt;&gt;"",IF($L2362&gt;2013,1,0),"")</f>
        <v>1</v>
      </c>
      <c r="AE2362" s="0" t="n">
        <f aca="false">IF($L2362&lt;&gt;"",1+IF($L2362&gt;2011,1,0)+IF($L2362&gt;2014,1,0),"")</f>
        <v>3</v>
      </c>
      <c r="AF2362" s="0" t="s">
        <v>87</v>
      </c>
      <c r="AG2362" s="0" t="s">
        <v>88</v>
      </c>
      <c r="AH2362" s="0" t="s">
        <v>90</v>
      </c>
      <c r="AI2362" s="0" t="s">
        <v>497</v>
      </c>
      <c r="AJ2362" s="0" t="s">
        <v>497</v>
      </c>
      <c r="AK2362" s="0" t="str">
        <f aca="false">IF(AND($CF2362&lt;&gt;"",IFERROR(INDEX(subsample_country_map!$B:$B,MATCH($CF2362,subsample_country_map!$A:$A,0)),"")&lt;&gt;""),INDEX(subsample_country_map!$B:$B,MATCH($CF2362,subsample_country_map!$A:$A,0)),INDEX(lookup!$AA:$AA,MATCH($A2362,lookup!$A:$A,0)))</f>
        <v>3_AsiaPac</v>
      </c>
      <c r="AL2362" s="0" t="str">
        <f aca="false">IF(AND($CF2362&lt;&gt;"",IFERROR(INDEX(subsample_country_map!$C:$C,MATCH($CF2362,subsample_country_map!$A:$A,0)),"")&lt;&gt;""),INDEX(subsample_country_map!$C:$C,MATCH($CF2362,subsample_country_map!$A:$A,0)),INDEX(lookup!$AB:$AB,MATCH($A2362,lookup!$A:$A,0)))</f>
        <v>2_developing</v>
      </c>
      <c r="AM2362" s="0" t="str">
        <f aca="false">IF(AND($CF2362&lt;&gt;"",IFERROR(INDEX(subsample_country_map!$D:$D,MATCH($CF2362,subsample_country_map!$A:$A,0)),"")&lt;&gt;""),INDEX(subsample_country_map!$D:$D,MATCH($CF2362,subsample_country_map!$A:$A,0)),INDEX(lookup!$AC:$AC,MATCH($A2362,lookup!$A:$A,0)))</f>
        <v>2_non_western</v>
      </c>
      <c r="AN2362" s="0" t="str">
        <f aca="false">IF(AND($CF2362&lt;&gt;"",IFERROR(INDEX(subsample_country_map!$E:$E,MATCH($CF2362,subsample_country_map!$A:$A,0)),"")&lt;&gt;""),INDEX(subsample_country_map!$E:$E,MATCH($CF2362,subsample_country_map!$A:$A,0)),INDEX(lookup!$AD:$AD,MATCH($A2362,lookup!$A:$A,0)))</f>
        <v>2_civil law</v>
      </c>
      <c r="AO2362" s="0" t="str">
        <f aca="false">INDEX(lookup!$Y:$Y,MATCH($A2362,lookup!$A:$A,0))</f>
        <v>0_published</v>
      </c>
      <c r="AP2362" s="0" t="str">
        <f aca="false">INDEX(lookup!$Z:$Z,MATCH($A2362,lookup!$A:$A,0))</f>
        <v>1_VHB high</v>
      </c>
      <c r="AQ2362" s="0" t="str">
        <f aca="false">INDEX(lookup!$W:$W,MATCH($A2362,lookup!$A:$A,0))</f>
        <v>2_sust</v>
      </c>
      <c r="AS2362" s="0" t="s">
        <v>91</v>
      </c>
      <c r="AT2362" s="0" t="s">
        <v>92</v>
      </c>
      <c r="AU2362" s="0" t="s">
        <v>93</v>
      </c>
      <c r="AV2362" s="0" t="s">
        <v>7848</v>
      </c>
      <c r="AW2362" s="0" t="s">
        <v>7849</v>
      </c>
      <c r="BA2362" s="0" t="n">
        <v>382</v>
      </c>
      <c r="BB2362" s="0" t="s">
        <v>96</v>
      </c>
      <c r="BC2362" s="0" t="s">
        <v>358</v>
      </c>
      <c r="BD2362" s="0" t="s">
        <v>142</v>
      </c>
      <c r="BE2362" s="0" t="s">
        <v>98</v>
      </c>
      <c r="BI2362" s="0" t="s">
        <v>124</v>
      </c>
      <c r="BJ2362" s="0" t="s">
        <v>485</v>
      </c>
      <c r="BK2362" s="0" t="s">
        <v>7850</v>
      </c>
      <c r="BL2362" s="0" t="s">
        <v>7851</v>
      </c>
      <c r="BM2362" s="0" t="s">
        <v>103</v>
      </c>
      <c r="BN2362" s="0" t="s">
        <v>7837</v>
      </c>
      <c r="BO2362" s="0" t="s">
        <v>105</v>
      </c>
      <c r="BP2362" s="0" t="s">
        <v>7826</v>
      </c>
      <c r="BQ2362" s="0" t="s">
        <v>127</v>
      </c>
      <c r="BT2362" s="0" t="n">
        <v>0</v>
      </c>
      <c r="BU2362" s="0" t="s">
        <v>7832</v>
      </c>
      <c r="BW2362" s="0" t="n">
        <v>2018</v>
      </c>
      <c r="BX2362" s="0" t="n">
        <v>2022</v>
      </c>
      <c r="BY2362" s="0" t="s">
        <v>2985</v>
      </c>
      <c r="BZ2362" s="0" t="n">
        <v>2020</v>
      </c>
      <c r="CA2362" s="0" t="n">
        <v>1</v>
      </c>
      <c r="CB2362" s="0" t="n">
        <v>1</v>
      </c>
      <c r="CC2362" s="0" t="n">
        <v>1</v>
      </c>
      <c r="CD2362" s="0" t="n">
        <v>-0.173093485102857</v>
      </c>
      <c r="CE2362" s="0" t="n">
        <v>1</v>
      </c>
    </row>
    <row r="2363" customFormat="false" ht="15" hidden="false" customHeight="false" outlineLevel="0" collapsed="false">
      <c r="A2363" s="0" t="s">
        <v>7826</v>
      </c>
      <c r="B2363" s="0" t="n">
        <v>3668</v>
      </c>
      <c r="C2363" s="0" t="n">
        <v>-0.179521862635859</v>
      </c>
      <c r="D2363" s="0" t="n">
        <v>382</v>
      </c>
      <c r="E2363" s="0" t="n">
        <f aca="false">IF(ISNUMBER($BA2363),$BA2363,IF(AND(ISNUMBER($D2363),ISNUMBER($BW2363),ISNUMBER($BX2363)),$D2363*($BX2363-$BW2363+1),""))</f>
        <v>382</v>
      </c>
      <c r="H2363" s="0" t="s">
        <v>118</v>
      </c>
      <c r="I2363" s="0" t="s">
        <v>344</v>
      </c>
      <c r="J2363" s="0" t="n">
        <f aca="false">IF($BW2363&lt;&gt;"",$BW2363,"")</f>
        <v>2018</v>
      </c>
      <c r="K2363" s="0" t="n">
        <f aca="false">IF($BX2363&lt;&gt;"",$BX2363,"")</f>
        <v>2022</v>
      </c>
      <c r="L2363" s="0" t="n">
        <f aca="false">IF(AND(ISNUMBER($BW2363),ISNUMBER($BX2363)),($BW2363+$BX2363)/2,"")</f>
        <v>2020</v>
      </c>
      <c r="M2363" s="0" t="n">
        <f aca="false">IF($L2363&lt;&gt;"",$L2363,"")</f>
        <v>2020</v>
      </c>
      <c r="N2363" s="0" t="n">
        <f aca="false">IF(AND(ISNUMBER($BW2363),ISNUMBER($BX2363)),MIN(1,MAX(0,($BX2363-2016+1)/($BX2363-$BW2363+1))),"")</f>
        <v>1</v>
      </c>
      <c r="O2363" s="0" t="n">
        <f aca="false">IF(AND(ISNUMBER($BW2363),ISNUMBER($BX2363)),MIN(1,MAX(0,($BX2363-2017+1)/($BX2363-$BW2363+1))),"")</f>
        <v>1</v>
      </c>
      <c r="P2363" s="0" t="n">
        <f aca="false">IF(AND(ISNUMBER($BW2363),ISNUMBER($BX2363)),MIN(1,MAX(0,($BX2363-2018+1)/($BX2363-$BW2363+1))),"")</f>
        <v>1</v>
      </c>
      <c r="Q2363" s="0" t="n">
        <f aca="false">IF(AND(ISNUMBER($BW2363),ISNUMBER($BX2363)),MIN(1,MAX(0,($BX2363-2019+1)/($BX2363-$BW2363+1))),"")</f>
        <v>0.8</v>
      </c>
      <c r="R2363" s="0" t="n">
        <f aca="false">IF(AND(ISNUMBER($BW2363),ISNUMBER($BX2363)),MIN(1,MAX(0,($BX2363-2016+1)/($BX2363-$BW2363+1))),"")</f>
        <v>1</v>
      </c>
      <c r="S2363" s="0" t="n">
        <f aca="false">IF($L2363&lt;&gt;"",IF($L2363&gt;=2015.5,1,0),"")</f>
        <v>1</v>
      </c>
      <c r="T2363" s="0" t="n">
        <f aca="false">IF($L2363&lt;&gt;"",IF($L2363&gt;=2016,1,0),"")</f>
        <v>1</v>
      </c>
      <c r="U2363" s="0" t="n">
        <f aca="false">IF(ISNUMBER($BX2363),IF($BX2363&gt;=2016,1,0),"")</f>
        <v>1</v>
      </c>
      <c r="V2363" s="0" t="n">
        <f aca="false">IF(ISNUMBER($BW2363),IF($BW2363&gt;=2016,1,0),"")</f>
        <v>1</v>
      </c>
      <c r="W2363" s="0" t="str">
        <f aca="false">IF(AND(ISNUMBER($BW2363),ISNUMBER($BX2363)),IF($BW2363&gt;=2016,"post-only",IF($BX2363&lt;2016,"pre-only","mixed")),"")</f>
        <v>post-only</v>
      </c>
      <c r="X2363" s="0" t="n">
        <f aca="false">IF(AND(ISNUMBER($BW2363),ISNUMBER($BX2363)),MIN(1,MAX(0,($BX2363-2017+1)/($BX2363-$BW2363+1))),"")</f>
        <v>1</v>
      </c>
      <c r="Y2363" s="0" t="n">
        <f aca="false">IF(AND(ISNUMBER($BW2363),ISNUMBER($BX2363)),MIN(1,MAX(0,($BX2363-2018+1)/($BX2363-$BW2363+1))),"")</f>
        <v>1</v>
      </c>
      <c r="Z2363" s="0" t="n">
        <f aca="false">IF(AND(ISNUMBER($BW2363),ISNUMBER($BX2363)),MIN(1,MAX(0,($BX2363-2019+1)/($BX2363-$BW2363+1))),"")</f>
        <v>0.8</v>
      </c>
      <c r="AA2363" s="0" t="n">
        <f aca="false">IF(ISNUMBER($BX2363),IF($BX2363&gt;=2017,1,0),"")</f>
        <v>1</v>
      </c>
      <c r="AB2363" s="0" t="n">
        <f aca="false">IF(ISNUMBER($BX2363),IF($BX2363&gt;=2018,1,0),"")</f>
        <v>1</v>
      </c>
      <c r="AC2363" s="0" t="n">
        <f aca="false">IF(ISNUMBER($BX2363),IF($BX2363&gt;=2019,1,0),"")</f>
        <v>1</v>
      </c>
      <c r="AD2363" s="0" t="n">
        <f aca="false">IF($L2363&lt;&gt;"",IF($L2363&gt;2013,1,0),"")</f>
        <v>1</v>
      </c>
      <c r="AE2363" s="0" t="n">
        <f aca="false">IF($L2363&lt;&gt;"",1+IF($L2363&gt;2011,1,0)+IF($L2363&gt;2014,1,0),"")</f>
        <v>3</v>
      </c>
      <c r="AF2363" s="0" t="s">
        <v>87</v>
      </c>
      <c r="AG2363" s="0" t="s">
        <v>88</v>
      </c>
      <c r="AH2363" s="0" t="s">
        <v>90</v>
      </c>
      <c r="AI2363" s="0" t="s">
        <v>497</v>
      </c>
      <c r="AJ2363" s="0" t="s">
        <v>497</v>
      </c>
      <c r="AK2363" s="0" t="str">
        <f aca="false">IF(AND($CF2363&lt;&gt;"",IFERROR(INDEX(subsample_country_map!$B:$B,MATCH($CF2363,subsample_country_map!$A:$A,0)),"")&lt;&gt;""),INDEX(subsample_country_map!$B:$B,MATCH($CF2363,subsample_country_map!$A:$A,0)),INDEX(lookup!$AA:$AA,MATCH($A2363,lookup!$A:$A,0)))</f>
        <v>3_AsiaPac</v>
      </c>
      <c r="AL2363" s="0" t="str">
        <f aca="false">IF(AND($CF2363&lt;&gt;"",IFERROR(INDEX(subsample_country_map!$C:$C,MATCH($CF2363,subsample_country_map!$A:$A,0)),"")&lt;&gt;""),INDEX(subsample_country_map!$C:$C,MATCH($CF2363,subsample_country_map!$A:$A,0)),INDEX(lookup!$AB:$AB,MATCH($A2363,lookup!$A:$A,0)))</f>
        <v>2_developing</v>
      </c>
      <c r="AM2363" s="0" t="str">
        <f aca="false">IF(AND($CF2363&lt;&gt;"",IFERROR(INDEX(subsample_country_map!$D:$D,MATCH($CF2363,subsample_country_map!$A:$A,0)),"")&lt;&gt;""),INDEX(subsample_country_map!$D:$D,MATCH($CF2363,subsample_country_map!$A:$A,0)),INDEX(lookup!$AC:$AC,MATCH($A2363,lookup!$A:$A,0)))</f>
        <v>2_non_western</v>
      </c>
      <c r="AN2363" s="0" t="str">
        <f aca="false">IF(AND($CF2363&lt;&gt;"",IFERROR(INDEX(subsample_country_map!$E:$E,MATCH($CF2363,subsample_country_map!$A:$A,0)),"")&lt;&gt;""),INDEX(subsample_country_map!$E:$E,MATCH($CF2363,subsample_country_map!$A:$A,0)),INDEX(lookup!$AD:$AD,MATCH($A2363,lookup!$A:$A,0)))</f>
        <v>2_civil law</v>
      </c>
      <c r="AO2363" s="0" t="str">
        <f aca="false">INDEX(lookup!$Y:$Y,MATCH($A2363,lookup!$A:$A,0))</f>
        <v>0_published</v>
      </c>
      <c r="AP2363" s="0" t="str">
        <f aca="false">INDEX(lookup!$Z:$Z,MATCH($A2363,lookup!$A:$A,0))</f>
        <v>1_VHB high</v>
      </c>
      <c r="AQ2363" s="0" t="str">
        <f aca="false">INDEX(lookup!$W:$W,MATCH($A2363,lookup!$A:$A,0))</f>
        <v>2_sust</v>
      </c>
      <c r="AS2363" s="0" t="s">
        <v>91</v>
      </c>
      <c r="AT2363" s="0" t="s">
        <v>92</v>
      </c>
      <c r="AU2363" s="0" t="s">
        <v>93</v>
      </c>
      <c r="AV2363" s="0" t="s">
        <v>7852</v>
      </c>
      <c r="AW2363" s="0" t="s">
        <v>7849</v>
      </c>
      <c r="BA2363" s="0" t="n">
        <v>382</v>
      </c>
      <c r="BB2363" s="0" t="s">
        <v>96</v>
      </c>
      <c r="BC2363" s="0" t="s">
        <v>358</v>
      </c>
      <c r="BD2363" s="0" t="s">
        <v>142</v>
      </c>
      <c r="BE2363" s="0" t="s">
        <v>98</v>
      </c>
      <c r="BI2363" s="0" t="s">
        <v>124</v>
      </c>
      <c r="BJ2363" s="0" t="s">
        <v>490</v>
      </c>
      <c r="BK2363" s="0" t="s">
        <v>7850</v>
      </c>
      <c r="BL2363" s="0" t="s">
        <v>7853</v>
      </c>
      <c r="BM2363" s="0" t="s">
        <v>103</v>
      </c>
      <c r="BN2363" s="0" t="s">
        <v>7837</v>
      </c>
      <c r="BO2363" s="0" t="s">
        <v>105</v>
      </c>
      <c r="BP2363" s="0" t="s">
        <v>7826</v>
      </c>
      <c r="BQ2363" s="0" t="s">
        <v>127</v>
      </c>
      <c r="BT2363" s="0" t="n">
        <v>0</v>
      </c>
      <c r="BU2363" s="0" t="s">
        <v>7832</v>
      </c>
      <c r="BW2363" s="0" t="n">
        <v>2018</v>
      </c>
      <c r="BX2363" s="0" t="n">
        <v>2022</v>
      </c>
      <c r="BY2363" s="0" t="s">
        <v>2985</v>
      </c>
      <c r="BZ2363" s="0" t="n">
        <v>2020</v>
      </c>
      <c r="CA2363" s="0" t="n">
        <v>1</v>
      </c>
      <c r="CB2363" s="0" t="n">
        <v>1</v>
      </c>
      <c r="CC2363" s="0" t="n">
        <v>1</v>
      </c>
      <c r="CD2363" s="0" t="n">
        <v>-0.181488584758064</v>
      </c>
      <c r="CE2363" s="0" t="n">
        <v>1</v>
      </c>
    </row>
    <row r="2364" customFormat="false" ht="15" hidden="false" customHeight="false" outlineLevel="0" collapsed="false">
      <c r="A2364" s="0" t="s">
        <v>7826</v>
      </c>
      <c r="B2364" s="0" t="n">
        <v>3669</v>
      </c>
      <c r="C2364" s="0" t="n">
        <v>-0.0972149297090929</v>
      </c>
      <c r="D2364" s="0" t="n">
        <v>382</v>
      </c>
      <c r="E2364" s="0" t="n">
        <f aca="false">IF(ISNUMBER($BA2364),$BA2364,IF(AND(ISNUMBER($D2364),ISNUMBER($BW2364),ISNUMBER($BX2364)),$D2364*($BX2364-$BW2364+1),""))</f>
        <v>382</v>
      </c>
      <c r="H2364" s="0" t="s">
        <v>118</v>
      </c>
      <c r="I2364" s="0" t="s">
        <v>344</v>
      </c>
      <c r="J2364" s="0" t="n">
        <f aca="false">IF($BW2364&lt;&gt;"",$BW2364,"")</f>
        <v>2018</v>
      </c>
      <c r="K2364" s="0" t="n">
        <f aca="false">IF($BX2364&lt;&gt;"",$BX2364,"")</f>
        <v>2022</v>
      </c>
      <c r="L2364" s="0" t="n">
        <f aca="false">IF(AND(ISNUMBER($BW2364),ISNUMBER($BX2364)),($BW2364+$BX2364)/2,"")</f>
        <v>2020</v>
      </c>
      <c r="M2364" s="0" t="n">
        <f aca="false">IF($L2364&lt;&gt;"",$L2364,"")</f>
        <v>2020</v>
      </c>
      <c r="N2364" s="0" t="n">
        <f aca="false">IF(AND(ISNUMBER($BW2364),ISNUMBER($BX2364)),MIN(1,MAX(0,($BX2364-2016+1)/($BX2364-$BW2364+1))),"")</f>
        <v>1</v>
      </c>
      <c r="O2364" s="0" t="n">
        <f aca="false">IF(AND(ISNUMBER($BW2364),ISNUMBER($BX2364)),MIN(1,MAX(0,($BX2364-2017+1)/($BX2364-$BW2364+1))),"")</f>
        <v>1</v>
      </c>
      <c r="P2364" s="0" t="n">
        <f aca="false">IF(AND(ISNUMBER($BW2364),ISNUMBER($BX2364)),MIN(1,MAX(0,($BX2364-2018+1)/($BX2364-$BW2364+1))),"")</f>
        <v>1</v>
      </c>
      <c r="Q2364" s="0" t="n">
        <f aca="false">IF(AND(ISNUMBER($BW2364),ISNUMBER($BX2364)),MIN(1,MAX(0,($BX2364-2019+1)/($BX2364-$BW2364+1))),"")</f>
        <v>0.8</v>
      </c>
      <c r="R2364" s="0" t="n">
        <f aca="false">IF(AND(ISNUMBER($BW2364),ISNUMBER($BX2364)),MIN(1,MAX(0,($BX2364-2016+1)/($BX2364-$BW2364+1))),"")</f>
        <v>1</v>
      </c>
      <c r="S2364" s="0" t="n">
        <f aca="false">IF($L2364&lt;&gt;"",IF($L2364&gt;=2015.5,1,0),"")</f>
        <v>1</v>
      </c>
      <c r="T2364" s="0" t="n">
        <f aca="false">IF($L2364&lt;&gt;"",IF($L2364&gt;=2016,1,0),"")</f>
        <v>1</v>
      </c>
      <c r="U2364" s="0" t="n">
        <f aca="false">IF(ISNUMBER($BX2364),IF($BX2364&gt;=2016,1,0),"")</f>
        <v>1</v>
      </c>
      <c r="V2364" s="0" t="n">
        <f aca="false">IF(ISNUMBER($BW2364),IF($BW2364&gt;=2016,1,0),"")</f>
        <v>1</v>
      </c>
      <c r="W2364" s="0" t="str">
        <f aca="false">IF(AND(ISNUMBER($BW2364),ISNUMBER($BX2364)),IF($BW2364&gt;=2016,"post-only",IF($BX2364&lt;2016,"pre-only","mixed")),"")</f>
        <v>post-only</v>
      </c>
      <c r="X2364" s="0" t="n">
        <f aca="false">IF(AND(ISNUMBER($BW2364),ISNUMBER($BX2364)),MIN(1,MAX(0,($BX2364-2017+1)/($BX2364-$BW2364+1))),"")</f>
        <v>1</v>
      </c>
      <c r="Y2364" s="0" t="n">
        <f aca="false">IF(AND(ISNUMBER($BW2364),ISNUMBER($BX2364)),MIN(1,MAX(0,($BX2364-2018+1)/($BX2364-$BW2364+1))),"")</f>
        <v>1</v>
      </c>
      <c r="Z2364" s="0" t="n">
        <f aca="false">IF(AND(ISNUMBER($BW2364),ISNUMBER($BX2364)),MIN(1,MAX(0,($BX2364-2019+1)/($BX2364-$BW2364+1))),"")</f>
        <v>0.8</v>
      </c>
      <c r="AA2364" s="0" t="n">
        <f aca="false">IF(ISNUMBER($BX2364),IF($BX2364&gt;=2017,1,0),"")</f>
        <v>1</v>
      </c>
      <c r="AB2364" s="0" t="n">
        <f aca="false">IF(ISNUMBER($BX2364),IF($BX2364&gt;=2018,1,0),"")</f>
        <v>1</v>
      </c>
      <c r="AC2364" s="0" t="n">
        <f aca="false">IF(ISNUMBER($BX2364),IF($BX2364&gt;=2019,1,0),"")</f>
        <v>1</v>
      </c>
      <c r="AD2364" s="0" t="n">
        <f aca="false">IF($L2364&lt;&gt;"",IF($L2364&gt;2013,1,0),"")</f>
        <v>1</v>
      </c>
      <c r="AE2364" s="0" t="n">
        <f aca="false">IF($L2364&lt;&gt;"",1+IF($L2364&gt;2011,1,0)+IF($L2364&gt;2014,1,0),"")</f>
        <v>3</v>
      </c>
      <c r="AF2364" s="0" t="s">
        <v>87</v>
      </c>
      <c r="AG2364" s="0" t="s">
        <v>88</v>
      </c>
      <c r="AH2364" s="0" t="s">
        <v>90</v>
      </c>
      <c r="AI2364" s="0" t="s">
        <v>497</v>
      </c>
      <c r="AJ2364" s="0" t="s">
        <v>497</v>
      </c>
      <c r="AK2364" s="0" t="str">
        <f aca="false">IF(AND($CF2364&lt;&gt;"",IFERROR(INDEX(subsample_country_map!$B:$B,MATCH($CF2364,subsample_country_map!$A:$A,0)),"")&lt;&gt;""),INDEX(subsample_country_map!$B:$B,MATCH($CF2364,subsample_country_map!$A:$A,0)),INDEX(lookup!$AA:$AA,MATCH($A2364,lookup!$A:$A,0)))</f>
        <v>3_AsiaPac</v>
      </c>
      <c r="AL2364" s="0" t="str">
        <f aca="false">IF(AND($CF2364&lt;&gt;"",IFERROR(INDEX(subsample_country_map!$C:$C,MATCH($CF2364,subsample_country_map!$A:$A,0)),"")&lt;&gt;""),INDEX(subsample_country_map!$C:$C,MATCH($CF2364,subsample_country_map!$A:$A,0)),INDEX(lookup!$AB:$AB,MATCH($A2364,lookup!$A:$A,0)))</f>
        <v>2_developing</v>
      </c>
      <c r="AM2364" s="0" t="str">
        <f aca="false">IF(AND($CF2364&lt;&gt;"",IFERROR(INDEX(subsample_country_map!$D:$D,MATCH($CF2364,subsample_country_map!$A:$A,0)),"")&lt;&gt;""),INDEX(subsample_country_map!$D:$D,MATCH($CF2364,subsample_country_map!$A:$A,0)),INDEX(lookup!$AC:$AC,MATCH($A2364,lookup!$A:$A,0)))</f>
        <v>2_non_western</v>
      </c>
      <c r="AN2364" s="0" t="str">
        <f aca="false">IF(AND($CF2364&lt;&gt;"",IFERROR(INDEX(subsample_country_map!$E:$E,MATCH($CF2364,subsample_country_map!$A:$A,0)),"")&lt;&gt;""),INDEX(subsample_country_map!$E:$E,MATCH($CF2364,subsample_country_map!$A:$A,0)),INDEX(lookup!$AD:$AD,MATCH($A2364,lookup!$A:$A,0)))</f>
        <v>2_civil law</v>
      </c>
      <c r="AO2364" s="0" t="str">
        <f aca="false">INDEX(lookup!$Y:$Y,MATCH($A2364,lookup!$A:$A,0))</f>
        <v>0_published</v>
      </c>
      <c r="AP2364" s="0" t="str">
        <f aca="false">INDEX(lookup!$Z:$Z,MATCH($A2364,lookup!$A:$A,0))</f>
        <v>1_VHB high</v>
      </c>
      <c r="AQ2364" s="0" t="str">
        <f aca="false">INDEX(lookup!$W:$W,MATCH($A2364,lookup!$A:$A,0))</f>
        <v>2_sust</v>
      </c>
      <c r="AS2364" s="0" t="s">
        <v>91</v>
      </c>
      <c r="AT2364" s="0" t="s">
        <v>92</v>
      </c>
      <c r="AU2364" s="0" t="s">
        <v>93</v>
      </c>
      <c r="AV2364" s="0" t="s">
        <v>7854</v>
      </c>
      <c r="AW2364" s="0" t="s">
        <v>7855</v>
      </c>
      <c r="BA2364" s="0" t="n">
        <v>382</v>
      </c>
      <c r="BB2364" s="0" t="s">
        <v>96</v>
      </c>
      <c r="BC2364" s="0" t="s">
        <v>358</v>
      </c>
      <c r="BD2364" s="0" t="s">
        <v>1697</v>
      </c>
      <c r="BE2364" s="0" t="s">
        <v>98</v>
      </c>
      <c r="BI2364" s="0" t="s">
        <v>143</v>
      </c>
      <c r="BJ2364" s="0" t="s">
        <v>485</v>
      </c>
      <c r="BK2364" s="0" t="s">
        <v>7850</v>
      </c>
      <c r="BL2364" s="0" t="s">
        <v>7856</v>
      </c>
      <c r="BM2364" s="0" t="s">
        <v>103</v>
      </c>
      <c r="BN2364" s="0" t="s">
        <v>7837</v>
      </c>
      <c r="BO2364" s="0" t="s">
        <v>105</v>
      </c>
      <c r="BP2364" s="0" t="s">
        <v>7826</v>
      </c>
      <c r="BQ2364" s="0" t="s">
        <v>127</v>
      </c>
      <c r="BT2364" s="0" t="n">
        <v>0</v>
      </c>
      <c r="BU2364" s="0" t="s">
        <v>7832</v>
      </c>
      <c r="BW2364" s="0" t="n">
        <v>2018</v>
      </c>
      <c r="BX2364" s="0" t="n">
        <v>2022</v>
      </c>
      <c r="BY2364" s="0" t="s">
        <v>2985</v>
      </c>
      <c r="BZ2364" s="0" t="n">
        <v>2020</v>
      </c>
      <c r="CA2364" s="0" t="n">
        <v>1</v>
      </c>
      <c r="CB2364" s="0" t="n">
        <v>1</v>
      </c>
      <c r="CC2364" s="0" t="n">
        <v>1</v>
      </c>
      <c r="CD2364" s="0" t="n">
        <v>-0.0975229291900731</v>
      </c>
      <c r="CE2364" s="0" t="n">
        <v>1</v>
      </c>
    </row>
    <row r="2365" customFormat="false" ht="15" hidden="false" customHeight="false" outlineLevel="0" collapsed="false">
      <c r="A2365" s="0" t="s">
        <v>7826</v>
      </c>
      <c r="B2365" s="0" t="n">
        <v>3670</v>
      </c>
      <c r="C2365" s="0" t="n">
        <v>-0.13716876505071</v>
      </c>
      <c r="D2365" s="0" t="n">
        <v>382</v>
      </c>
      <c r="E2365" s="0" t="n">
        <f aca="false">IF(ISNUMBER($BA2365),$BA2365,IF(AND(ISNUMBER($D2365),ISNUMBER($BW2365),ISNUMBER($BX2365)),$D2365*($BX2365-$BW2365+1),""))</f>
        <v>382</v>
      </c>
      <c r="H2365" s="0" t="s">
        <v>118</v>
      </c>
      <c r="I2365" s="0" t="s">
        <v>344</v>
      </c>
      <c r="J2365" s="0" t="n">
        <f aca="false">IF($BW2365&lt;&gt;"",$BW2365,"")</f>
        <v>2018</v>
      </c>
      <c r="K2365" s="0" t="n">
        <f aca="false">IF($BX2365&lt;&gt;"",$BX2365,"")</f>
        <v>2022</v>
      </c>
      <c r="L2365" s="0" t="n">
        <f aca="false">IF(AND(ISNUMBER($BW2365),ISNUMBER($BX2365)),($BW2365+$BX2365)/2,"")</f>
        <v>2020</v>
      </c>
      <c r="M2365" s="0" t="n">
        <f aca="false">IF($L2365&lt;&gt;"",$L2365,"")</f>
        <v>2020</v>
      </c>
      <c r="N2365" s="0" t="n">
        <f aca="false">IF(AND(ISNUMBER($BW2365),ISNUMBER($BX2365)),MIN(1,MAX(0,($BX2365-2016+1)/($BX2365-$BW2365+1))),"")</f>
        <v>1</v>
      </c>
      <c r="O2365" s="0" t="n">
        <f aca="false">IF(AND(ISNUMBER($BW2365),ISNUMBER($BX2365)),MIN(1,MAX(0,($BX2365-2017+1)/($BX2365-$BW2365+1))),"")</f>
        <v>1</v>
      </c>
      <c r="P2365" s="0" t="n">
        <f aca="false">IF(AND(ISNUMBER($BW2365),ISNUMBER($BX2365)),MIN(1,MAX(0,($BX2365-2018+1)/($BX2365-$BW2365+1))),"")</f>
        <v>1</v>
      </c>
      <c r="Q2365" s="0" t="n">
        <f aca="false">IF(AND(ISNUMBER($BW2365),ISNUMBER($BX2365)),MIN(1,MAX(0,($BX2365-2019+1)/($BX2365-$BW2365+1))),"")</f>
        <v>0.8</v>
      </c>
      <c r="R2365" s="0" t="n">
        <f aca="false">IF(AND(ISNUMBER($BW2365),ISNUMBER($BX2365)),MIN(1,MAX(0,($BX2365-2016+1)/($BX2365-$BW2365+1))),"")</f>
        <v>1</v>
      </c>
      <c r="S2365" s="0" t="n">
        <f aca="false">IF($L2365&lt;&gt;"",IF($L2365&gt;=2015.5,1,0),"")</f>
        <v>1</v>
      </c>
      <c r="T2365" s="0" t="n">
        <f aca="false">IF($L2365&lt;&gt;"",IF($L2365&gt;=2016,1,0),"")</f>
        <v>1</v>
      </c>
      <c r="U2365" s="0" t="n">
        <f aca="false">IF(ISNUMBER($BX2365),IF($BX2365&gt;=2016,1,0),"")</f>
        <v>1</v>
      </c>
      <c r="V2365" s="0" t="n">
        <f aca="false">IF(ISNUMBER($BW2365),IF($BW2365&gt;=2016,1,0),"")</f>
        <v>1</v>
      </c>
      <c r="W2365" s="0" t="str">
        <f aca="false">IF(AND(ISNUMBER($BW2365),ISNUMBER($BX2365)),IF($BW2365&gt;=2016,"post-only",IF($BX2365&lt;2016,"pre-only","mixed")),"")</f>
        <v>post-only</v>
      </c>
      <c r="X2365" s="0" t="n">
        <f aca="false">IF(AND(ISNUMBER($BW2365),ISNUMBER($BX2365)),MIN(1,MAX(0,($BX2365-2017+1)/($BX2365-$BW2365+1))),"")</f>
        <v>1</v>
      </c>
      <c r="Y2365" s="0" t="n">
        <f aca="false">IF(AND(ISNUMBER($BW2365),ISNUMBER($BX2365)),MIN(1,MAX(0,($BX2365-2018+1)/($BX2365-$BW2365+1))),"")</f>
        <v>1</v>
      </c>
      <c r="Z2365" s="0" t="n">
        <f aca="false">IF(AND(ISNUMBER($BW2365),ISNUMBER($BX2365)),MIN(1,MAX(0,($BX2365-2019+1)/($BX2365-$BW2365+1))),"")</f>
        <v>0.8</v>
      </c>
      <c r="AA2365" s="0" t="n">
        <f aca="false">IF(ISNUMBER($BX2365),IF($BX2365&gt;=2017,1,0),"")</f>
        <v>1</v>
      </c>
      <c r="AB2365" s="0" t="n">
        <f aca="false">IF(ISNUMBER($BX2365),IF($BX2365&gt;=2018,1,0),"")</f>
        <v>1</v>
      </c>
      <c r="AC2365" s="0" t="n">
        <f aca="false">IF(ISNUMBER($BX2365),IF($BX2365&gt;=2019,1,0),"")</f>
        <v>1</v>
      </c>
      <c r="AD2365" s="0" t="n">
        <f aca="false">IF($L2365&lt;&gt;"",IF($L2365&gt;2013,1,0),"")</f>
        <v>1</v>
      </c>
      <c r="AE2365" s="0" t="n">
        <f aca="false">IF($L2365&lt;&gt;"",1+IF($L2365&gt;2011,1,0)+IF($L2365&gt;2014,1,0),"")</f>
        <v>3</v>
      </c>
      <c r="AF2365" s="0" t="s">
        <v>87</v>
      </c>
      <c r="AG2365" s="0" t="s">
        <v>88</v>
      </c>
      <c r="AH2365" s="0" t="s">
        <v>90</v>
      </c>
      <c r="AI2365" s="0" t="s">
        <v>497</v>
      </c>
      <c r="AJ2365" s="0" t="s">
        <v>497</v>
      </c>
      <c r="AK2365" s="0" t="str">
        <f aca="false">IF(AND($CF2365&lt;&gt;"",IFERROR(INDEX(subsample_country_map!$B:$B,MATCH($CF2365,subsample_country_map!$A:$A,0)),"")&lt;&gt;""),INDEX(subsample_country_map!$B:$B,MATCH($CF2365,subsample_country_map!$A:$A,0)),INDEX(lookup!$AA:$AA,MATCH($A2365,lookup!$A:$A,0)))</f>
        <v>3_AsiaPac</v>
      </c>
      <c r="AL2365" s="0" t="str">
        <f aca="false">IF(AND($CF2365&lt;&gt;"",IFERROR(INDEX(subsample_country_map!$C:$C,MATCH($CF2365,subsample_country_map!$A:$A,0)),"")&lt;&gt;""),INDEX(subsample_country_map!$C:$C,MATCH($CF2365,subsample_country_map!$A:$A,0)),INDEX(lookup!$AB:$AB,MATCH($A2365,lookup!$A:$A,0)))</f>
        <v>2_developing</v>
      </c>
      <c r="AM2365" s="0" t="str">
        <f aca="false">IF(AND($CF2365&lt;&gt;"",IFERROR(INDEX(subsample_country_map!$D:$D,MATCH($CF2365,subsample_country_map!$A:$A,0)),"")&lt;&gt;""),INDEX(subsample_country_map!$D:$D,MATCH($CF2365,subsample_country_map!$A:$A,0)),INDEX(lookup!$AC:$AC,MATCH($A2365,lookup!$A:$A,0)))</f>
        <v>2_non_western</v>
      </c>
      <c r="AN2365" s="0" t="str">
        <f aca="false">IF(AND($CF2365&lt;&gt;"",IFERROR(INDEX(subsample_country_map!$E:$E,MATCH($CF2365,subsample_country_map!$A:$A,0)),"")&lt;&gt;""),INDEX(subsample_country_map!$E:$E,MATCH($CF2365,subsample_country_map!$A:$A,0)),INDEX(lookup!$AD:$AD,MATCH($A2365,lookup!$A:$A,0)))</f>
        <v>2_civil law</v>
      </c>
      <c r="AO2365" s="0" t="str">
        <f aca="false">INDEX(lookup!$Y:$Y,MATCH($A2365,lookup!$A:$A,0))</f>
        <v>0_published</v>
      </c>
      <c r="AP2365" s="0" t="str">
        <f aca="false">INDEX(lookup!$Z:$Z,MATCH($A2365,lookup!$A:$A,0))</f>
        <v>1_VHB high</v>
      </c>
      <c r="AQ2365" s="0" t="str">
        <f aca="false">INDEX(lookup!$W:$W,MATCH($A2365,lookup!$A:$A,0))</f>
        <v>2_sust</v>
      </c>
      <c r="AS2365" s="0" t="s">
        <v>91</v>
      </c>
      <c r="AT2365" s="0" t="s">
        <v>92</v>
      </c>
      <c r="AU2365" s="0" t="s">
        <v>93</v>
      </c>
      <c r="AV2365" s="0" t="s">
        <v>7857</v>
      </c>
      <c r="AW2365" s="0" t="s">
        <v>7858</v>
      </c>
      <c r="BA2365" s="0" t="n">
        <v>382</v>
      </c>
      <c r="BB2365" s="0" t="s">
        <v>96</v>
      </c>
      <c r="BC2365" s="0" t="s">
        <v>358</v>
      </c>
      <c r="BD2365" s="0" t="s">
        <v>1697</v>
      </c>
      <c r="BE2365" s="0" t="s">
        <v>98</v>
      </c>
      <c r="BI2365" s="0" t="s">
        <v>143</v>
      </c>
      <c r="BJ2365" s="0" t="s">
        <v>490</v>
      </c>
      <c r="BK2365" s="0" t="s">
        <v>7850</v>
      </c>
      <c r="BL2365" s="0" t="s">
        <v>7859</v>
      </c>
      <c r="BM2365" s="0" t="s">
        <v>103</v>
      </c>
      <c r="BN2365" s="0" t="s">
        <v>7837</v>
      </c>
      <c r="BO2365" s="0" t="s">
        <v>105</v>
      </c>
      <c r="BP2365" s="0" t="s">
        <v>7826</v>
      </c>
      <c r="BQ2365" s="0" t="s">
        <v>127</v>
      </c>
      <c r="BT2365" s="0" t="n">
        <v>0</v>
      </c>
      <c r="BU2365" s="0" t="s">
        <v>7832</v>
      </c>
      <c r="BW2365" s="0" t="n">
        <v>2018</v>
      </c>
      <c r="BX2365" s="0" t="n">
        <v>2022</v>
      </c>
      <c r="BY2365" s="0" t="s">
        <v>2985</v>
      </c>
      <c r="BZ2365" s="0" t="n">
        <v>2020</v>
      </c>
      <c r="CA2365" s="0" t="n">
        <v>1</v>
      </c>
      <c r="CB2365" s="0" t="n">
        <v>1</v>
      </c>
      <c r="CC2365" s="0" t="n">
        <v>1</v>
      </c>
      <c r="CD2365" s="0" t="n">
        <v>-0.138038898578943</v>
      </c>
      <c r="CE2365" s="0" t="n">
        <v>1</v>
      </c>
    </row>
    <row r="2366" customFormat="false" ht="15" hidden="false" customHeight="false" outlineLevel="0" collapsed="false">
      <c r="A2366" s="0" t="s">
        <v>7826</v>
      </c>
      <c r="B2366" s="0" t="n">
        <v>3671</v>
      </c>
      <c r="C2366" s="0" t="n">
        <v>-0.188336664904543</v>
      </c>
      <c r="D2366" s="0" t="n">
        <v>379</v>
      </c>
      <c r="E2366" s="0" t="n">
        <f aca="false">IF(ISNUMBER($BA2366),$BA2366,IF(AND(ISNUMBER($D2366),ISNUMBER($BW2366),ISNUMBER($BX2366)),$D2366*($BX2366-$BW2366+1),""))</f>
        <v>379</v>
      </c>
      <c r="H2366" s="0" t="s">
        <v>118</v>
      </c>
      <c r="I2366" s="0" t="s">
        <v>344</v>
      </c>
      <c r="J2366" s="0" t="n">
        <f aca="false">IF($BW2366&lt;&gt;"",$BW2366,"")</f>
        <v>2018</v>
      </c>
      <c r="K2366" s="0" t="n">
        <f aca="false">IF($BX2366&lt;&gt;"",$BX2366,"")</f>
        <v>2022</v>
      </c>
      <c r="L2366" s="0" t="n">
        <f aca="false">IF(AND(ISNUMBER($BW2366),ISNUMBER($BX2366)),($BW2366+$BX2366)/2,"")</f>
        <v>2020</v>
      </c>
      <c r="M2366" s="0" t="n">
        <f aca="false">IF($L2366&lt;&gt;"",$L2366,"")</f>
        <v>2020</v>
      </c>
      <c r="N2366" s="0" t="n">
        <f aca="false">IF(AND(ISNUMBER($BW2366),ISNUMBER($BX2366)),MIN(1,MAX(0,($BX2366-2016+1)/($BX2366-$BW2366+1))),"")</f>
        <v>1</v>
      </c>
      <c r="O2366" s="0" t="n">
        <f aca="false">IF(AND(ISNUMBER($BW2366),ISNUMBER($BX2366)),MIN(1,MAX(0,($BX2366-2017+1)/($BX2366-$BW2366+1))),"")</f>
        <v>1</v>
      </c>
      <c r="P2366" s="0" t="n">
        <f aca="false">IF(AND(ISNUMBER($BW2366),ISNUMBER($BX2366)),MIN(1,MAX(0,($BX2366-2018+1)/($BX2366-$BW2366+1))),"")</f>
        <v>1</v>
      </c>
      <c r="Q2366" s="0" t="n">
        <f aca="false">IF(AND(ISNUMBER($BW2366),ISNUMBER($BX2366)),MIN(1,MAX(0,($BX2366-2019+1)/($BX2366-$BW2366+1))),"")</f>
        <v>0.8</v>
      </c>
      <c r="R2366" s="0" t="n">
        <f aca="false">IF(AND(ISNUMBER($BW2366),ISNUMBER($BX2366)),MIN(1,MAX(0,($BX2366-2016+1)/($BX2366-$BW2366+1))),"")</f>
        <v>1</v>
      </c>
      <c r="S2366" s="0" t="n">
        <f aca="false">IF($L2366&lt;&gt;"",IF($L2366&gt;=2015.5,1,0),"")</f>
        <v>1</v>
      </c>
      <c r="T2366" s="0" t="n">
        <f aca="false">IF($L2366&lt;&gt;"",IF($L2366&gt;=2016,1,0),"")</f>
        <v>1</v>
      </c>
      <c r="U2366" s="0" t="n">
        <f aca="false">IF(ISNUMBER($BX2366),IF($BX2366&gt;=2016,1,0),"")</f>
        <v>1</v>
      </c>
      <c r="V2366" s="0" t="n">
        <f aca="false">IF(ISNUMBER($BW2366),IF($BW2366&gt;=2016,1,0),"")</f>
        <v>1</v>
      </c>
      <c r="W2366" s="0" t="str">
        <f aca="false">IF(AND(ISNUMBER($BW2366),ISNUMBER($BX2366)),IF($BW2366&gt;=2016,"post-only",IF($BX2366&lt;2016,"pre-only","mixed")),"")</f>
        <v>post-only</v>
      </c>
      <c r="X2366" s="0" t="n">
        <f aca="false">IF(AND(ISNUMBER($BW2366),ISNUMBER($BX2366)),MIN(1,MAX(0,($BX2366-2017+1)/($BX2366-$BW2366+1))),"")</f>
        <v>1</v>
      </c>
      <c r="Y2366" s="0" t="n">
        <f aca="false">IF(AND(ISNUMBER($BW2366),ISNUMBER($BX2366)),MIN(1,MAX(0,($BX2366-2018+1)/($BX2366-$BW2366+1))),"")</f>
        <v>1</v>
      </c>
      <c r="Z2366" s="0" t="n">
        <f aca="false">IF(AND(ISNUMBER($BW2366),ISNUMBER($BX2366)),MIN(1,MAX(0,($BX2366-2019+1)/($BX2366-$BW2366+1))),"")</f>
        <v>0.8</v>
      </c>
      <c r="AA2366" s="0" t="n">
        <f aca="false">IF(ISNUMBER($BX2366),IF($BX2366&gt;=2017,1,0),"")</f>
        <v>1</v>
      </c>
      <c r="AB2366" s="0" t="n">
        <f aca="false">IF(ISNUMBER($BX2366),IF($BX2366&gt;=2018,1,0),"")</f>
        <v>1</v>
      </c>
      <c r="AC2366" s="0" t="n">
        <f aca="false">IF(ISNUMBER($BX2366),IF($BX2366&gt;=2019,1,0),"")</f>
        <v>1</v>
      </c>
      <c r="AD2366" s="0" t="n">
        <f aca="false">IF($L2366&lt;&gt;"",IF($L2366&gt;2013,1,0),"")</f>
        <v>1</v>
      </c>
      <c r="AE2366" s="0" t="n">
        <f aca="false">IF($L2366&lt;&gt;"",1+IF($L2366&gt;2011,1,0)+IF($L2366&gt;2014,1,0),"")</f>
        <v>3</v>
      </c>
      <c r="AF2366" s="0" t="s">
        <v>87</v>
      </c>
      <c r="AG2366" s="0" t="s">
        <v>88</v>
      </c>
      <c r="AH2366" s="0" t="s">
        <v>90</v>
      </c>
      <c r="AI2366" s="0" t="s">
        <v>497</v>
      </c>
      <c r="AJ2366" s="0" t="s">
        <v>497</v>
      </c>
      <c r="AK2366" s="0" t="str">
        <f aca="false">IF(AND($CF2366&lt;&gt;"",IFERROR(INDEX(subsample_country_map!$B:$B,MATCH($CF2366,subsample_country_map!$A:$A,0)),"")&lt;&gt;""),INDEX(subsample_country_map!$B:$B,MATCH($CF2366,subsample_country_map!$A:$A,0)),INDEX(lookup!$AA:$AA,MATCH($A2366,lookup!$A:$A,0)))</f>
        <v>3_AsiaPac</v>
      </c>
      <c r="AL2366" s="0" t="str">
        <f aca="false">IF(AND($CF2366&lt;&gt;"",IFERROR(INDEX(subsample_country_map!$C:$C,MATCH($CF2366,subsample_country_map!$A:$A,0)),"")&lt;&gt;""),INDEX(subsample_country_map!$C:$C,MATCH($CF2366,subsample_country_map!$A:$A,0)),INDEX(lookup!$AB:$AB,MATCH($A2366,lookup!$A:$A,0)))</f>
        <v>2_developing</v>
      </c>
      <c r="AM2366" s="0" t="str">
        <f aca="false">IF(AND($CF2366&lt;&gt;"",IFERROR(INDEX(subsample_country_map!$D:$D,MATCH($CF2366,subsample_country_map!$A:$A,0)),"")&lt;&gt;""),INDEX(subsample_country_map!$D:$D,MATCH($CF2366,subsample_country_map!$A:$A,0)),INDEX(lookup!$AC:$AC,MATCH($A2366,lookup!$A:$A,0)))</f>
        <v>2_non_western</v>
      </c>
      <c r="AN2366" s="0" t="str">
        <f aca="false">IF(AND($CF2366&lt;&gt;"",IFERROR(INDEX(subsample_country_map!$E:$E,MATCH($CF2366,subsample_country_map!$A:$A,0)),"")&lt;&gt;""),INDEX(subsample_country_map!$E:$E,MATCH($CF2366,subsample_country_map!$A:$A,0)),INDEX(lookup!$AD:$AD,MATCH($A2366,lookup!$A:$A,0)))</f>
        <v>2_civil law</v>
      </c>
      <c r="AO2366" s="0" t="str">
        <f aca="false">INDEX(lookup!$Y:$Y,MATCH($A2366,lookup!$A:$A,0))</f>
        <v>0_published</v>
      </c>
      <c r="AP2366" s="0" t="str">
        <f aca="false">INDEX(lookup!$Z:$Z,MATCH($A2366,lookup!$A:$A,0))</f>
        <v>1_VHB high</v>
      </c>
      <c r="AQ2366" s="0" t="str">
        <f aca="false">INDEX(lookup!$W:$W,MATCH($A2366,lookup!$A:$A,0))</f>
        <v>2_sust</v>
      </c>
      <c r="AS2366" s="0" t="s">
        <v>91</v>
      </c>
      <c r="AT2366" s="0" t="s">
        <v>92</v>
      </c>
      <c r="AU2366" s="0" t="s">
        <v>93</v>
      </c>
      <c r="AV2366" s="0" t="s">
        <v>7860</v>
      </c>
      <c r="AW2366" s="0" t="s">
        <v>7849</v>
      </c>
      <c r="BA2366" s="0" t="n">
        <v>379</v>
      </c>
      <c r="BB2366" s="0" t="s">
        <v>96</v>
      </c>
      <c r="BC2366" s="0" t="s">
        <v>358</v>
      </c>
      <c r="BD2366" s="0" t="s">
        <v>348</v>
      </c>
      <c r="BE2366" s="0" t="s">
        <v>7540</v>
      </c>
      <c r="BF2366" s="0" t="s">
        <v>7861</v>
      </c>
      <c r="BI2366" s="0" t="s">
        <v>189</v>
      </c>
      <c r="BJ2366" s="0" t="s">
        <v>7862</v>
      </c>
      <c r="BK2366" s="0" t="s">
        <v>7863</v>
      </c>
      <c r="BL2366" s="0" t="s">
        <v>7864</v>
      </c>
      <c r="BM2366" s="0" t="s">
        <v>7831</v>
      </c>
      <c r="BN2366" s="0" t="s">
        <v>7837</v>
      </c>
      <c r="BO2366" s="0" t="s">
        <v>105</v>
      </c>
      <c r="BP2366" s="0" t="s">
        <v>7826</v>
      </c>
      <c r="BQ2366" s="0" t="s">
        <v>127</v>
      </c>
      <c r="BT2366" s="0" t="n">
        <v>0</v>
      </c>
      <c r="BU2366" s="0" t="s">
        <v>7832</v>
      </c>
      <c r="BW2366" s="0" t="n">
        <v>2018</v>
      </c>
      <c r="BX2366" s="0" t="n">
        <v>2022</v>
      </c>
      <c r="BY2366" s="0" t="s">
        <v>2985</v>
      </c>
      <c r="BZ2366" s="0" t="n">
        <v>2020</v>
      </c>
      <c r="CA2366" s="0" t="n">
        <v>1</v>
      </c>
      <c r="CB2366" s="0" t="n">
        <v>1</v>
      </c>
      <c r="CC2366" s="0" t="n">
        <v>1</v>
      </c>
      <c r="CD2366" s="0" t="n">
        <v>-0.190612102753811</v>
      </c>
      <c r="CE2366" s="0" t="n">
        <v>1</v>
      </c>
    </row>
    <row r="2367" customFormat="false" ht="15" hidden="false" customHeight="false" outlineLevel="0" collapsed="false">
      <c r="A2367" s="0" t="s">
        <v>7826</v>
      </c>
      <c r="B2367" s="0" t="n">
        <v>3672</v>
      </c>
      <c r="C2367" s="0" t="n">
        <v>-0.219421366471809</v>
      </c>
      <c r="D2367" s="0" t="n">
        <v>379</v>
      </c>
      <c r="E2367" s="0" t="n">
        <f aca="false">IF(ISNUMBER($BA2367),$BA2367,IF(AND(ISNUMBER($D2367),ISNUMBER($BW2367),ISNUMBER($BX2367)),$D2367*($BX2367-$BW2367+1),""))</f>
        <v>379</v>
      </c>
      <c r="H2367" s="0" t="s">
        <v>118</v>
      </c>
      <c r="I2367" s="0" t="s">
        <v>344</v>
      </c>
      <c r="J2367" s="0" t="n">
        <f aca="false">IF($BW2367&lt;&gt;"",$BW2367,"")</f>
        <v>2018</v>
      </c>
      <c r="K2367" s="0" t="n">
        <f aca="false">IF($BX2367&lt;&gt;"",$BX2367,"")</f>
        <v>2022</v>
      </c>
      <c r="L2367" s="0" t="n">
        <f aca="false">IF(AND(ISNUMBER($BW2367),ISNUMBER($BX2367)),($BW2367+$BX2367)/2,"")</f>
        <v>2020</v>
      </c>
      <c r="M2367" s="0" t="n">
        <f aca="false">IF($L2367&lt;&gt;"",$L2367,"")</f>
        <v>2020</v>
      </c>
      <c r="N2367" s="0" t="n">
        <f aca="false">IF(AND(ISNUMBER($BW2367),ISNUMBER($BX2367)),MIN(1,MAX(0,($BX2367-2016+1)/($BX2367-$BW2367+1))),"")</f>
        <v>1</v>
      </c>
      <c r="O2367" s="0" t="n">
        <f aca="false">IF(AND(ISNUMBER($BW2367),ISNUMBER($BX2367)),MIN(1,MAX(0,($BX2367-2017+1)/($BX2367-$BW2367+1))),"")</f>
        <v>1</v>
      </c>
      <c r="P2367" s="0" t="n">
        <f aca="false">IF(AND(ISNUMBER($BW2367),ISNUMBER($BX2367)),MIN(1,MAX(0,($BX2367-2018+1)/($BX2367-$BW2367+1))),"")</f>
        <v>1</v>
      </c>
      <c r="Q2367" s="0" t="n">
        <f aca="false">IF(AND(ISNUMBER($BW2367),ISNUMBER($BX2367)),MIN(1,MAX(0,($BX2367-2019+1)/($BX2367-$BW2367+1))),"")</f>
        <v>0.8</v>
      </c>
      <c r="R2367" s="0" t="n">
        <f aca="false">IF(AND(ISNUMBER($BW2367),ISNUMBER($BX2367)),MIN(1,MAX(0,($BX2367-2016+1)/($BX2367-$BW2367+1))),"")</f>
        <v>1</v>
      </c>
      <c r="S2367" s="0" t="n">
        <f aca="false">IF($L2367&lt;&gt;"",IF($L2367&gt;=2015.5,1,0),"")</f>
        <v>1</v>
      </c>
      <c r="T2367" s="0" t="n">
        <f aca="false">IF($L2367&lt;&gt;"",IF($L2367&gt;=2016,1,0),"")</f>
        <v>1</v>
      </c>
      <c r="U2367" s="0" t="n">
        <f aca="false">IF(ISNUMBER($BX2367),IF($BX2367&gt;=2016,1,0),"")</f>
        <v>1</v>
      </c>
      <c r="V2367" s="0" t="n">
        <f aca="false">IF(ISNUMBER($BW2367),IF($BW2367&gt;=2016,1,0),"")</f>
        <v>1</v>
      </c>
      <c r="W2367" s="0" t="str">
        <f aca="false">IF(AND(ISNUMBER($BW2367),ISNUMBER($BX2367)),IF($BW2367&gt;=2016,"post-only",IF($BX2367&lt;2016,"pre-only","mixed")),"")</f>
        <v>post-only</v>
      </c>
      <c r="X2367" s="0" t="n">
        <f aca="false">IF(AND(ISNUMBER($BW2367),ISNUMBER($BX2367)),MIN(1,MAX(0,($BX2367-2017+1)/($BX2367-$BW2367+1))),"")</f>
        <v>1</v>
      </c>
      <c r="Y2367" s="0" t="n">
        <f aca="false">IF(AND(ISNUMBER($BW2367),ISNUMBER($BX2367)),MIN(1,MAX(0,($BX2367-2018+1)/($BX2367-$BW2367+1))),"")</f>
        <v>1</v>
      </c>
      <c r="Z2367" s="0" t="n">
        <f aca="false">IF(AND(ISNUMBER($BW2367),ISNUMBER($BX2367)),MIN(1,MAX(0,($BX2367-2019+1)/($BX2367-$BW2367+1))),"")</f>
        <v>0.8</v>
      </c>
      <c r="AA2367" s="0" t="n">
        <f aca="false">IF(ISNUMBER($BX2367),IF($BX2367&gt;=2017,1,0),"")</f>
        <v>1</v>
      </c>
      <c r="AB2367" s="0" t="n">
        <f aca="false">IF(ISNUMBER($BX2367),IF($BX2367&gt;=2018,1,0),"")</f>
        <v>1</v>
      </c>
      <c r="AC2367" s="0" t="n">
        <f aca="false">IF(ISNUMBER($BX2367),IF($BX2367&gt;=2019,1,0),"")</f>
        <v>1</v>
      </c>
      <c r="AD2367" s="0" t="n">
        <f aca="false">IF($L2367&lt;&gt;"",IF($L2367&gt;2013,1,0),"")</f>
        <v>1</v>
      </c>
      <c r="AE2367" s="0" t="n">
        <f aca="false">IF($L2367&lt;&gt;"",1+IF($L2367&gt;2011,1,0)+IF($L2367&gt;2014,1,0),"")</f>
        <v>3</v>
      </c>
      <c r="AF2367" s="0" t="s">
        <v>87</v>
      </c>
      <c r="AG2367" s="0" t="s">
        <v>88</v>
      </c>
      <c r="AH2367" s="0" t="s">
        <v>90</v>
      </c>
      <c r="AI2367" s="0" t="s">
        <v>497</v>
      </c>
      <c r="AJ2367" s="0" t="s">
        <v>497</v>
      </c>
      <c r="AK2367" s="0" t="str">
        <f aca="false">IF(AND($CF2367&lt;&gt;"",IFERROR(INDEX(subsample_country_map!$B:$B,MATCH($CF2367,subsample_country_map!$A:$A,0)),"")&lt;&gt;""),INDEX(subsample_country_map!$B:$B,MATCH($CF2367,subsample_country_map!$A:$A,0)),INDEX(lookup!$AA:$AA,MATCH($A2367,lookup!$A:$A,0)))</f>
        <v>3_AsiaPac</v>
      </c>
      <c r="AL2367" s="0" t="str">
        <f aca="false">IF(AND($CF2367&lt;&gt;"",IFERROR(INDEX(subsample_country_map!$C:$C,MATCH($CF2367,subsample_country_map!$A:$A,0)),"")&lt;&gt;""),INDEX(subsample_country_map!$C:$C,MATCH($CF2367,subsample_country_map!$A:$A,0)),INDEX(lookup!$AB:$AB,MATCH($A2367,lookup!$A:$A,0)))</f>
        <v>2_developing</v>
      </c>
      <c r="AM2367" s="0" t="str">
        <f aca="false">IF(AND($CF2367&lt;&gt;"",IFERROR(INDEX(subsample_country_map!$D:$D,MATCH($CF2367,subsample_country_map!$A:$A,0)),"")&lt;&gt;""),INDEX(subsample_country_map!$D:$D,MATCH($CF2367,subsample_country_map!$A:$A,0)),INDEX(lookup!$AC:$AC,MATCH($A2367,lookup!$A:$A,0)))</f>
        <v>2_non_western</v>
      </c>
      <c r="AN2367" s="0" t="str">
        <f aca="false">IF(AND($CF2367&lt;&gt;"",IFERROR(INDEX(subsample_country_map!$E:$E,MATCH($CF2367,subsample_country_map!$A:$A,0)),"")&lt;&gt;""),INDEX(subsample_country_map!$E:$E,MATCH($CF2367,subsample_country_map!$A:$A,0)),INDEX(lookup!$AD:$AD,MATCH($A2367,lookup!$A:$A,0)))</f>
        <v>2_civil law</v>
      </c>
      <c r="AO2367" s="0" t="str">
        <f aca="false">INDEX(lookup!$Y:$Y,MATCH($A2367,lookup!$A:$A,0))</f>
        <v>0_published</v>
      </c>
      <c r="AP2367" s="0" t="str">
        <f aca="false">INDEX(lookup!$Z:$Z,MATCH($A2367,lookup!$A:$A,0))</f>
        <v>1_VHB high</v>
      </c>
      <c r="AQ2367" s="0" t="str">
        <f aca="false">INDEX(lookup!$W:$W,MATCH($A2367,lookup!$A:$A,0))</f>
        <v>2_sust</v>
      </c>
      <c r="AS2367" s="0" t="s">
        <v>91</v>
      </c>
      <c r="AT2367" s="0" t="s">
        <v>92</v>
      </c>
      <c r="AU2367" s="0" t="s">
        <v>93</v>
      </c>
      <c r="AV2367" s="0" t="s">
        <v>5445</v>
      </c>
      <c r="AW2367" s="0" t="s">
        <v>1981</v>
      </c>
      <c r="BA2367" s="0" t="n">
        <v>379</v>
      </c>
      <c r="BB2367" s="0" t="s">
        <v>96</v>
      </c>
      <c r="BC2367" s="0" t="s">
        <v>358</v>
      </c>
      <c r="BD2367" s="0" t="s">
        <v>348</v>
      </c>
      <c r="BE2367" s="0" t="s">
        <v>7540</v>
      </c>
      <c r="BF2367" s="0" t="s">
        <v>7861</v>
      </c>
      <c r="BI2367" s="0" t="s">
        <v>189</v>
      </c>
      <c r="BJ2367" s="0" t="s">
        <v>7865</v>
      </c>
      <c r="BK2367" s="0" t="s">
        <v>7863</v>
      </c>
      <c r="BL2367" s="0" t="s">
        <v>7866</v>
      </c>
      <c r="BM2367" s="0" t="s">
        <v>7831</v>
      </c>
      <c r="BN2367" s="0" t="s">
        <v>7837</v>
      </c>
      <c r="BO2367" s="0" t="s">
        <v>105</v>
      </c>
      <c r="BP2367" s="0" t="s">
        <v>7826</v>
      </c>
      <c r="BQ2367" s="0" t="s">
        <v>127</v>
      </c>
      <c r="BT2367" s="0" t="n">
        <v>0</v>
      </c>
      <c r="BU2367" s="0" t="s">
        <v>7832</v>
      </c>
      <c r="BW2367" s="0" t="n">
        <v>2018</v>
      </c>
      <c r="BX2367" s="0" t="n">
        <v>2022</v>
      </c>
      <c r="BY2367" s="0" t="s">
        <v>2985</v>
      </c>
      <c r="BZ2367" s="0" t="n">
        <v>2020</v>
      </c>
      <c r="CA2367" s="0" t="n">
        <v>1</v>
      </c>
      <c r="CB2367" s="0" t="n">
        <v>1</v>
      </c>
      <c r="CC2367" s="0" t="n">
        <v>1</v>
      </c>
      <c r="CD2367" s="0" t="n">
        <v>-0.223048126462263</v>
      </c>
      <c r="CE2367" s="0" t="n">
        <v>1</v>
      </c>
    </row>
    <row r="2368" customFormat="false" ht="15" hidden="false" customHeight="false" outlineLevel="0" collapsed="false">
      <c r="A2368" s="0" t="s">
        <v>7826</v>
      </c>
      <c r="B2368" s="0" t="n">
        <v>3673</v>
      </c>
      <c r="C2368" s="0" t="n">
        <v>0.0906232304313739</v>
      </c>
      <c r="D2368" s="0" t="n">
        <v>122</v>
      </c>
      <c r="E2368" s="0" t="n">
        <f aca="false">IF(ISNUMBER($BA2368),$BA2368,IF(AND(ISNUMBER($D2368),ISNUMBER($BW2368),ISNUMBER($BX2368)),$D2368*($BX2368-$BW2368+1),""))</f>
        <v>122</v>
      </c>
      <c r="H2368" s="0" t="s">
        <v>118</v>
      </c>
      <c r="I2368" s="0" t="s">
        <v>344</v>
      </c>
      <c r="J2368" s="0" t="n">
        <f aca="false">IF($BW2368&lt;&gt;"",$BW2368,"")</f>
        <v>2018</v>
      </c>
      <c r="K2368" s="0" t="n">
        <f aca="false">IF($BX2368&lt;&gt;"",$BX2368,"")</f>
        <v>2022</v>
      </c>
      <c r="L2368" s="0" t="n">
        <f aca="false">IF(AND(ISNUMBER($BW2368),ISNUMBER($BX2368)),($BW2368+$BX2368)/2,"")</f>
        <v>2020</v>
      </c>
      <c r="M2368" s="0" t="n">
        <f aca="false">IF($L2368&lt;&gt;"",$L2368,"")</f>
        <v>2020</v>
      </c>
      <c r="N2368" s="0" t="n">
        <f aca="false">IF(AND(ISNUMBER($BW2368),ISNUMBER($BX2368)),MIN(1,MAX(0,($BX2368-2016+1)/($BX2368-$BW2368+1))),"")</f>
        <v>1</v>
      </c>
      <c r="O2368" s="0" t="n">
        <f aca="false">IF(AND(ISNUMBER($BW2368),ISNUMBER($BX2368)),MIN(1,MAX(0,($BX2368-2017+1)/($BX2368-$BW2368+1))),"")</f>
        <v>1</v>
      </c>
      <c r="P2368" s="0" t="n">
        <f aca="false">IF(AND(ISNUMBER($BW2368),ISNUMBER($BX2368)),MIN(1,MAX(0,($BX2368-2018+1)/($BX2368-$BW2368+1))),"")</f>
        <v>1</v>
      </c>
      <c r="Q2368" s="0" t="n">
        <f aca="false">IF(AND(ISNUMBER($BW2368),ISNUMBER($BX2368)),MIN(1,MAX(0,($BX2368-2019+1)/($BX2368-$BW2368+1))),"")</f>
        <v>0.8</v>
      </c>
      <c r="R2368" s="0" t="n">
        <f aca="false">IF(AND(ISNUMBER($BW2368),ISNUMBER($BX2368)),MIN(1,MAX(0,($BX2368-2016+1)/($BX2368-$BW2368+1))),"")</f>
        <v>1</v>
      </c>
      <c r="S2368" s="0" t="n">
        <f aca="false">IF($L2368&lt;&gt;"",IF($L2368&gt;=2015.5,1,0),"")</f>
        <v>1</v>
      </c>
      <c r="T2368" s="0" t="n">
        <f aca="false">IF($L2368&lt;&gt;"",IF($L2368&gt;=2016,1,0),"")</f>
        <v>1</v>
      </c>
      <c r="U2368" s="0" t="n">
        <f aca="false">IF(ISNUMBER($BX2368),IF($BX2368&gt;=2016,1,0),"")</f>
        <v>1</v>
      </c>
      <c r="V2368" s="0" t="n">
        <f aca="false">IF(ISNUMBER($BW2368),IF($BW2368&gt;=2016,1,0),"")</f>
        <v>1</v>
      </c>
      <c r="W2368" s="0" t="str">
        <f aca="false">IF(AND(ISNUMBER($BW2368),ISNUMBER($BX2368)),IF($BW2368&gt;=2016,"post-only",IF($BX2368&lt;2016,"pre-only","mixed")),"")</f>
        <v>post-only</v>
      </c>
      <c r="X2368" s="0" t="n">
        <f aca="false">IF(AND(ISNUMBER($BW2368),ISNUMBER($BX2368)),MIN(1,MAX(0,($BX2368-2017+1)/($BX2368-$BW2368+1))),"")</f>
        <v>1</v>
      </c>
      <c r="Y2368" s="0" t="n">
        <f aca="false">IF(AND(ISNUMBER($BW2368),ISNUMBER($BX2368)),MIN(1,MAX(0,($BX2368-2018+1)/($BX2368-$BW2368+1))),"")</f>
        <v>1</v>
      </c>
      <c r="Z2368" s="0" t="n">
        <f aca="false">IF(AND(ISNUMBER($BW2368),ISNUMBER($BX2368)),MIN(1,MAX(0,($BX2368-2019+1)/($BX2368-$BW2368+1))),"")</f>
        <v>0.8</v>
      </c>
      <c r="AA2368" s="0" t="n">
        <f aca="false">IF(ISNUMBER($BX2368),IF($BX2368&gt;=2017,1,0),"")</f>
        <v>1</v>
      </c>
      <c r="AB2368" s="0" t="n">
        <f aca="false">IF(ISNUMBER($BX2368),IF($BX2368&gt;=2018,1,0),"")</f>
        <v>1</v>
      </c>
      <c r="AC2368" s="0" t="n">
        <f aca="false">IF(ISNUMBER($BX2368),IF($BX2368&gt;=2019,1,0),"")</f>
        <v>1</v>
      </c>
      <c r="AD2368" s="0" t="n">
        <f aca="false">IF($L2368&lt;&gt;"",IF($L2368&gt;2013,1,0),"")</f>
        <v>1</v>
      </c>
      <c r="AE2368" s="0" t="n">
        <f aca="false">IF($L2368&lt;&gt;"",1+IF($L2368&gt;2011,1,0)+IF($L2368&gt;2014,1,0),"")</f>
        <v>3</v>
      </c>
      <c r="AF2368" s="0" t="s">
        <v>87</v>
      </c>
      <c r="AG2368" s="0" t="s">
        <v>88</v>
      </c>
      <c r="AH2368" s="0" t="s">
        <v>90</v>
      </c>
      <c r="AI2368" s="0" t="s">
        <v>497</v>
      </c>
      <c r="AJ2368" s="0" t="s">
        <v>497</v>
      </c>
      <c r="AK2368" s="0" t="str">
        <f aca="false">IF(AND($CF2368&lt;&gt;"",IFERROR(INDEX(subsample_country_map!$B:$B,MATCH($CF2368,subsample_country_map!$A:$A,0)),"")&lt;&gt;""),INDEX(subsample_country_map!$B:$B,MATCH($CF2368,subsample_country_map!$A:$A,0)),INDEX(lookup!$AA:$AA,MATCH($A2368,lookup!$A:$A,0)))</f>
        <v>3_AsiaPac</v>
      </c>
      <c r="AL2368" s="0" t="str">
        <f aca="false">IF(AND($CF2368&lt;&gt;"",IFERROR(INDEX(subsample_country_map!$C:$C,MATCH($CF2368,subsample_country_map!$A:$A,0)),"")&lt;&gt;""),INDEX(subsample_country_map!$C:$C,MATCH($CF2368,subsample_country_map!$A:$A,0)),INDEX(lookup!$AB:$AB,MATCH($A2368,lookup!$A:$A,0)))</f>
        <v>2_developing</v>
      </c>
      <c r="AM2368" s="0" t="str">
        <f aca="false">IF(AND($CF2368&lt;&gt;"",IFERROR(INDEX(subsample_country_map!$D:$D,MATCH($CF2368,subsample_country_map!$A:$A,0)),"")&lt;&gt;""),INDEX(subsample_country_map!$D:$D,MATCH($CF2368,subsample_country_map!$A:$A,0)),INDEX(lookup!$AC:$AC,MATCH($A2368,lookup!$A:$A,0)))</f>
        <v>2_non_western</v>
      </c>
      <c r="AN2368" s="0" t="str">
        <f aca="false">IF(AND($CF2368&lt;&gt;"",IFERROR(INDEX(subsample_country_map!$E:$E,MATCH($CF2368,subsample_country_map!$A:$A,0)),"")&lt;&gt;""),INDEX(subsample_country_map!$E:$E,MATCH($CF2368,subsample_country_map!$A:$A,0)),INDEX(lookup!$AD:$AD,MATCH($A2368,lookup!$A:$A,0)))</f>
        <v>2_civil law</v>
      </c>
      <c r="AO2368" s="0" t="str">
        <f aca="false">INDEX(lookup!$Y:$Y,MATCH($A2368,lookup!$A:$A,0))</f>
        <v>0_published</v>
      </c>
      <c r="AP2368" s="0" t="str">
        <f aca="false">INDEX(lookup!$Z:$Z,MATCH($A2368,lookup!$A:$A,0))</f>
        <v>1_VHB high</v>
      </c>
      <c r="AQ2368" s="0" t="str">
        <f aca="false">INDEX(lookup!$W:$W,MATCH($A2368,lookup!$A:$A,0))</f>
        <v>2_sust</v>
      </c>
      <c r="AS2368" s="0" t="s">
        <v>91</v>
      </c>
      <c r="AT2368" s="0" t="s">
        <v>92</v>
      </c>
      <c r="AU2368" s="0" t="s">
        <v>93</v>
      </c>
      <c r="AV2368" s="0" t="s">
        <v>962</v>
      </c>
      <c r="AW2368" s="0" t="s">
        <v>7867</v>
      </c>
      <c r="BA2368" s="0" t="n">
        <v>122</v>
      </c>
      <c r="BB2368" s="0" t="s">
        <v>96</v>
      </c>
      <c r="BC2368" s="0" t="s">
        <v>426</v>
      </c>
      <c r="BD2368" s="0" t="s">
        <v>142</v>
      </c>
      <c r="BE2368" s="0" t="s">
        <v>98</v>
      </c>
      <c r="BI2368" s="0" t="s">
        <v>208</v>
      </c>
      <c r="BJ2368" s="0" t="s">
        <v>485</v>
      </c>
      <c r="BK2368" s="0" t="s">
        <v>7868</v>
      </c>
      <c r="BL2368" s="0" t="s">
        <v>7869</v>
      </c>
      <c r="BM2368" s="0" t="s">
        <v>7831</v>
      </c>
      <c r="BN2368" s="0" t="s">
        <v>7837</v>
      </c>
      <c r="BO2368" s="0" t="s">
        <v>105</v>
      </c>
      <c r="BP2368" s="0" t="s">
        <v>7826</v>
      </c>
      <c r="BQ2368" s="0" t="s">
        <v>127</v>
      </c>
      <c r="BT2368" s="0" t="n">
        <v>0</v>
      </c>
      <c r="BU2368" s="0" t="s">
        <v>7832</v>
      </c>
      <c r="BW2368" s="0" t="n">
        <v>2018</v>
      </c>
      <c r="BX2368" s="0" t="n">
        <v>2022</v>
      </c>
      <c r="BY2368" s="0" t="s">
        <v>2985</v>
      </c>
      <c r="BZ2368" s="0" t="n">
        <v>2020</v>
      </c>
      <c r="CA2368" s="0" t="n">
        <v>1</v>
      </c>
      <c r="CB2368" s="0" t="n">
        <v>1</v>
      </c>
      <c r="CC2368" s="0" t="n">
        <v>1</v>
      </c>
      <c r="CD2368" s="0" t="n">
        <v>0.0908725432935076</v>
      </c>
      <c r="CE2368" s="0" t="n">
        <v>1</v>
      </c>
    </row>
    <row r="2369" customFormat="false" ht="15" hidden="false" customHeight="false" outlineLevel="0" collapsed="false">
      <c r="A2369" s="0" t="s">
        <v>7826</v>
      </c>
      <c r="B2369" s="0" t="n">
        <v>3674</v>
      </c>
      <c r="C2369" s="0" t="n">
        <v>-0.259314184008236</v>
      </c>
      <c r="D2369" s="0" t="n">
        <v>122</v>
      </c>
      <c r="E2369" s="0" t="n">
        <f aca="false">IF(ISNUMBER($BA2369),$BA2369,IF(AND(ISNUMBER($D2369),ISNUMBER($BW2369),ISNUMBER($BX2369)),$D2369*($BX2369-$BW2369+1),""))</f>
        <v>122</v>
      </c>
      <c r="H2369" s="0" t="s">
        <v>118</v>
      </c>
      <c r="I2369" s="0" t="s">
        <v>344</v>
      </c>
      <c r="J2369" s="0" t="n">
        <f aca="false">IF($BW2369&lt;&gt;"",$BW2369,"")</f>
        <v>2018</v>
      </c>
      <c r="K2369" s="0" t="n">
        <f aca="false">IF($BX2369&lt;&gt;"",$BX2369,"")</f>
        <v>2022</v>
      </c>
      <c r="L2369" s="0" t="n">
        <f aca="false">IF(AND(ISNUMBER($BW2369),ISNUMBER($BX2369)),($BW2369+$BX2369)/2,"")</f>
        <v>2020</v>
      </c>
      <c r="M2369" s="0" t="n">
        <f aca="false">IF($L2369&lt;&gt;"",$L2369,"")</f>
        <v>2020</v>
      </c>
      <c r="N2369" s="0" t="n">
        <f aca="false">IF(AND(ISNUMBER($BW2369),ISNUMBER($BX2369)),MIN(1,MAX(0,($BX2369-2016+1)/($BX2369-$BW2369+1))),"")</f>
        <v>1</v>
      </c>
      <c r="O2369" s="0" t="n">
        <f aca="false">IF(AND(ISNUMBER($BW2369),ISNUMBER($BX2369)),MIN(1,MAX(0,($BX2369-2017+1)/($BX2369-$BW2369+1))),"")</f>
        <v>1</v>
      </c>
      <c r="P2369" s="0" t="n">
        <f aca="false">IF(AND(ISNUMBER($BW2369),ISNUMBER($BX2369)),MIN(1,MAX(0,($BX2369-2018+1)/($BX2369-$BW2369+1))),"")</f>
        <v>1</v>
      </c>
      <c r="Q2369" s="0" t="n">
        <f aca="false">IF(AND(ISNUMBER($BW2369),ISNUMBER($BX2369)),MIN(1,MAX(0,($BX2369-2019+1)/($BX2369-$BW2369+1))),"")</f>
        <v>0.8</v>
      </c>
      <c r="R2369" s="0" t="n">
        <f aca="false">IF(AND(ISNUMBER($BW2369),ISNUMBER($BX2369)),MIN(1,MAX(0,($BX2369-2016+1)/($BX2369-$BW2369+1))),"")</f>
        <v>1</v>
      </c>
      <c r="S2369" s="0" t="n">
        <f aca="false">IF($L2369&lt;&gt;"",IF($L2369&gt;=2015.5,1,0),"")</f>
        <v>1</v>
      </c>
      <c r="T2369" s="0" t="n">
        <f aca="false">IF($L2369&lt;&gt;"",IF($L2369&gt;=2016,1,0),"")</f>
        <v>1</v>
      </c>
      <c r="U2369" s="0" t="n">
        <f aca="false">IF(ISNUMBER($BX2369),IF($BX2369&gt;=2016,1,0),"")</f>
        <v>1</v>
      </c>
      <c r="V2369" s="0" t="n">
        <f aca="false">IF(ISNUMBER($BW2369),IF($BW2369&gt;=2016,1,0),"")</f>
        <v>1</v>
      </c>
      <c r="W2369" s="0" t="str">
        <f aca="false">IF(AND(ISNUMBER($BW2369),ISNUMBER($BX2369)),IF($BW2369&gt;=2016,"post-only",IF($BX2369&lt;2016,"pre-only","mixed")),"")</f>
        <v>post-only</v>
      </c>
      <c r="X2369" s="0" t="n">
        <f aca="false">IF(AND(ISNUMBER($BW2369),ISNUMBER($BX2369)),MIN(1,MAX(0,($BX2369-2017+1)/($BX2369-$BW2369+1))),"")</f>
        <v>1</v>
      </c>
      <c r="Y2369" s="0" t="n">
        <f aca="false">IF(AND(ISNUMBER($BW2369),ISNUMBER($BX2369)),MIN(1,MAX(0,($BX2369-2018+1)/($BX2369-$BW2369+1))),"")</f>
        <v>1</v>
      </c>
      <c r="Z2369" s="0" t="n">
        <f aca="false">IF(AND(ISNUMBER($BW2369),ISNUMBER($BX2369)),MIN(1,MAX(0,($BX2369-2019+1)/($BX2369-$BW2369+1))),"")</f>
        <v>0.8</v>
      </c>
      <c r="AA2369" s="0" t="n">
        <f aca="false">IF(ISNUMBER($BX2369),IF($BX2369&gt;=2017,1,0),"")</f>
        <v>1</v>
      </c>
      <c r="AB2369" s="0" t="n">
        <f aca="false">IF(ISNUMBER($BX2369),IF($BX2369&gt;=2018,1,0),"")</f>
        <v>1</v>
      </c>
      <c r="AC2369" s="0" t="n">
        <f aca="false">IF(ISNUMBER($BX2369),IF($BX2369&gt;=2019,1,0),"")</f>
        <v>1</v>
      </c>
      <c r="AD2369" s="0" t="n">
        <f aca="false">IF($L2369&lt;&gt;"",IF($L2369&gt;2013,1,0),"")</f>
        <v>1</v>
      </c>
      <c r="AE2369" s="0" t="n">
        <f aca="false">IF($L2369&lt;&gt;"",1+IF($L2369&gt;2011,1,0)+IF($L2369&gt;2014,1,0),"")</f>
        <v>3</v>
      </c>
      <c r="AF2369" s="0" t="s">
        <v>87</v>
      </c>
      <c r="AG2369" s="0" t="s">
        <v>88</v>
      </c>
      <c r="AH2369" s="0" t="s">
        <v>90</v>
      </c>
      <c r="AI2369" s="0" t="s">
        <v>497</v>
      </c>
      <c r="AJ2369" s="0" t="s">
        <v>497</v>
      </c>
      <c r="AK2369" s="0" t="str">
        <f aca="false">IF(AND($CF2369&lt;&gt;"",IFERROR(INDEX(subsample_country_map!$B:$B,MATCH($CF2369,subsample_country_map!$A:$A,0)),"")&lt;&gt;""),INDEX(subsample_country_map!$B:$B,MATCH($CF2369,subsample_country_map!$A:$A,0)),INDEX(lookup!$AA:$AA,MATCH($A2369,lookup!$A:$A,0)))</f>
        <v>3_AsiaPac</v>
      </c>
      <c r="AL2369" s="0" t="str">
        <f aca="false">IF(AND($CF2369&lt;&gt;"",IFERROR(INDEX(subsample_country_map!$C:$C,MATCH($CF2369,subsample_country_map!$A:$A,0)),"")&lt;&gt;""),INDEX(subsample_country_map!$C:$C,MATCH($CF2369,subsample_country_map!$A:$A,0)),INDEX(lookup!$AB:$AB,MATCH($A2369,lookup!$A:$A,0)))</f>
        <v>2_developing</v>
      </c>
      <c r="AM2369" s="0" t="str">
        <f aca="false">IF(AND($CF2369&lt;&gt;"",IFERROR(INDEX(subsample_country_map!$D:$D,MATCH($CF2369,subsample_country_map!$A:$A,0)),"")&lt;&gt;""),INDEX(subsample_country_map!$D:$D,MATCH($CF2369,subsample_country_map!$A:$A,0)),INDEX(lookup!$AC:$AC,MATCH($A2369,lookup!$A:$A,0)))</f>
        <v>2_non_western</v>
      </c>
      <c r="AN2369" s="0" t="str">
        <f aca="false">IF(AND($CF2369&lt;&gt;"",IFERROR(INDEX(subsample_country_map!$E:$E,MATCH($CF2369,subsample_country_map!$A:$A,0)),"")&lt;&gt;""),INDEX(subsample_country_map!$E:$E,MATCH($CF2369,subsample_country_map!$A:$A,0)),INDEX(lookup!$AD:$AD,MATCH($A2369,lookup!$A:$A,0)))</f>
        <v>2_civil law</v>
      </c>
      <c r="AO2369" s="0" t="str">
        <f aca="false">INDEX(lookup!$Y:$Y,MATCH($A2369,lookup!$A:$A,0))</f>
        <v>0_published</v>
      </c>
      <c r="AP2369" s="0" t="str">
        <f aca="false">INDEX(lookup!$Z:$Z,MATCH($A2369,lookup!$A:$A,0))</f>
        <v>1_VHB high</v>
      </c>
      <c r="AQ2369" s="0" t="str">
        <f aca="false">INDEX(lookup!$W:$W,MATCH($A2369,lookup!$A:$A,0))</f>
        <v>2_sust</v>
      </c>
      <c r="AS2369" s="0" t="s">
        <v>91</v>
      </c>
      <c r="AT2369" s="0" t="s">
        <v>92</v>
      </c>
      <c r="AU2369" s="0" t="s">
        <v>93</v>
      </c>
      <c r="AV2369" s="0" t="s">
        <v>7870</v>
      </c>
      <c r="AW2369" s="0" t="s">
        <v>7871</v>
      </c>
      <c r="BA2369" s="0" t="n">
        <v>122</v>
      </c>
      <c r="BB2369" s="0" t="s">
        <v>96</v>
      </c>
      <c r="BC2369" s="0" t="s">
        <v>426</v>
      </c>
      <c r="BD2369" s="0" t="s">
        <v>142</v>
      </c>
      <c r="BE2369" s="0" t="s">
        <v>98</v>
      </c>
      <c r="BI2369" s="0" t="s">
        <v>208</v>
      </c>
      <c r="BJ2369" s="0" t="s">
        <v>490</v>
      </c>
      <c r="BK2369" s="0" t="s">
        <v>7868</v>
      </c>
      <c r="BL2369" s="0" t="s">
        <v>7872</v>
      </c>
      <c r="BM2369" s="0" t="s">
        <v>7831</v>
      </c>
      <c r="BN2369" s="0" t="s">
        <v>7837</v>
      </c>
      <c r="BO2369" s="0" t="s">
        <v>105</v>
      </c>
      <c r="BP2369" s="0" t="s">
        <v>7826</v>
      </c>
      <c r="BQ2369" s="0" t="s">
        <v>127</v>
      </c>
      <c r="BT2369" s="0" t="n">
        <v>0</v>
      </c>
      <c r="BU2369" s="0" t="s">
        <v>7832</v>
      </c>
      <c r="BW2369" s="0" t="n">
        <v>2018</v>
      </c>
      <c r="BX2369" s="0" t="n">
        <v>2022</v>
      </c>
      <c r="BY2369" s="0" t="s">
        <v>2985</v>
      </c>
      <c r="BZ2369" s="0" t="n">
        <v>2020</v>
      </c>
      <c r="CA2369" s="0" t="n">
        <v>1</v>
      </c>
      <c r="CB2369" s="0" t="n">
        <v>1</v>
      </c>
      <c r="CC2369" s="0" t="n">
        <v>1</v>
      </c>
      <c r="CD2369" s="0" t="n">
        <v>-0.26537300899183</v>
      </c>
      <c r="CE2369" s="0" t="n">
        <v>1</v>
      </c>
    </row>
    <row r="2370" customFormat="false" ht="15" hidden="false" customHeight="false" outlineLevel="0" collapsed="false">
      <c r="A2370" s="0" t="s">
        <v>7826</v>
      </c>
      <c r="B2370" s="0" t="n">
        <v>3675</v>
      </c>
      <c r="C2370" s="0" t="n">
        <v>-0.171064390698472</v>
      </c>
      <c r="D2370" s="0" t="n">
        <v>382</v>
      </c>
      <c r="E2370" s="0" t="n">
        <f aca="false">IF(ISNUMBER($BA2370),$BA2370,IF(AND(ISNUMBER($D2370),ISNUMBER($BW2370),ISNUMBER($BX2370)),$D2370*($BX2370-$BW2370+1),""))</f>
        <v>382</v>
      </c>
      <c r="H2370" s="0" t="s">
        <v>118</v>
      </c>
      <c r="I2370" s="0" t="s">
        <v>344</v>
      </c>
      <c r="J2370" s="0" t="n">
        <f aca="false">IF($BW2370&lt;&gt;"",$BW2370,"")</f>
        <v>2018</v>
      </c>
      <c r="K2370" s="0" t="n">
        <f aca="false">IF($BX2370&lt;&gt;"",$BX2370,"")</f>
        <v>2022</v>
      </c>
      <c r="L2370" s="0" t="n">
        <f aca="false">IF(AND(ISNUMBER($BW2370),ISNUMBER($BX2370)),($BW2370+$BX2370)/2,"")</f>
        <v>2020</v>
      </c>
      <c r="M2370" s="0" t="n">
        <f aca="false">IF($L2370&lt;&gt;"",$L2370,"")</f>
        <v>2020</v>
      </c>
      <c r="N2370" s="0" t="n">
        <f aca="false">IF(AND(ISNUMBER($BW2370),ISNUMBER($BX2370)),MIN(1,MAX(0,($BX2370-2016+1)/($BX2370-$BW2370+1))),"")</f>
        <v>1</v>
      </c>
      <c r="O2370" s="0" t="n">
        <f aca="false">IF(AND(ISNUMBER($BW2370),ISNUMBER($BX2370)),MIN(1,MAX(0,($BX2370-2017+1)/($BX2370-$BW2370+1))),"")</f>
        <v>1</v>
      </c>
      <c r="P2370" s="0" t="n">
        <f aca="false">IF(AND(ISNUMBER($BW2370),ISNUMBER($BX2370)),MIN(1,MAX(0,($BX2370-2018+1)/($BX2370-$BW2370+1))),"")</f>
        <v>1</v>
      </c>
      <c r="Q2370" s="0" t="n">
        <f aca="false">IF(AND(ISNUMBER($BW2370),ISNUMBER($BX2370)),MIN(1,MAX(0,($BX2370-2019+1)/($BX2370-$BW2370+1))),"")</f>
        <v>0.8</v>
      </c>
      <c r="R2370" s="0" t="n">
        <f aca="false">IF(AND(ISNUMBER($BW2370),ISNUMBER($BX2370)),MIN(1,MAX(0,($BX2370-2016+1)/($BX2370-$BW2370+1))),"")</f>
        <v>1</v>
      </c>
      <c r="S2370" s="0" t="n">
        <f aca="false">IF($L2370&lt;&gt;"",IF($L2370&gt;=2015.5,1,0),"")</f>
        <v>1</v>
      </c>
      <c r="T2370" s="0" t="n">
        <f aca="false">IF($L2370&lt;&gt;"",IF($L2370&gt;=2016,1,0),"")</f>
        <v>1</v>
      </c>
      <c r="U2370" s="0" t="n">
        <f aca="false">IF(ISNUMBER($BX2370),IF($BX2370&gt;=2016,1,0),"")</f>
        <v>1</v>
      </c>
      <c r="V2370" s="0" t="n">
        <f aca="false">IF(ISNUMBER($BW2370),IF($BW2370&gt;=2016,1,0),"")</f>
        <v>1</v>
      </c>
      <c r="W2370" s="0" t="str">
        <f aca="false">IF(AND(ISNUMBER($BW2370),ISNUMBER($BX2370)),IF($BW2370&gt;=2016,"post-only",IF($BX2370&lt;2016,"pre-only","mixed")),"")</f>
        <v>post-only</v>
      </c>
      <c r="X2370" s="0" t="n">
        <f aca="false">IF(AND(ISNUMBER($BW2370),ISNUMBER($BX2370)),MIN(1,MAX(0,($BX2370-2017+1)/($BX2370-$BW2370+1))),"")</f>
        <v>1</v>
      </c>
      <c r="Y2370" s="0" t="n">
        <f aca="false">IF(AND(ISNUMBER($BW2370),ISNUMBER($BX2370)),MIN(1,MAX(0,($BX2370-2018+1)/($BX2370-$BW2370+1))),"")</f>
        <v>1</v>
      </c>
      <c r="Z2370" s="0" t="n">
        <f aca="false">IF(AND(ISNUMBER($BW2370),ISNUMBER($BX2370)),MIN(1,MAX(0,($BX2370-2019+1)/($BX2370-$BW2370+1))),"")</f>
        <v>0.8</v>
      </c>
      <c r="AA2370" s="0" t="n">
        <f aca="false">IF(ISNUMBER($BX2370),IF($BX2370&gt;=2017,1,0),"")</f>
        <v>1</v>
      </c>
      <c r="AB2370" s="0" t="n">
        <f aca="false">IF(ISNUMBER($BX2370),IF($BX2370&gt;=2018,1,0),"")</f>
        <v>1</v>
      </c>
      <c r="AC2370" s="0" t="n">
        <f aca="false">IF(ISNUMBER($BX2370),IF($BX2370&gt;=2019,1,0),"")</f>
        <v>1</v>
      </c>
      <c r="AD2370" s="0" t="n">
        <f aca="false">IF($L2370&lt;&gt;"",IF($L2370&gt;2013,1,0),"")</f>
        <v>1</v>
      </c>
      <c r="AE2370" s="0" t="n">
        <f aca="false">IF($L2370&lt;&gt;"",1+IF($L2370&gt;2011,1,0)+IF($L2370&gt;2014,1,0),"")</f>
        <v>3</v>
      </c>
      <c r="AF2370" s="0" t="s">
        <v>87</v>
      </c>
      <c r="AG2370" s="0" t="s">
        <v>88</v>
      </c>
      <c r="AH2370" s="0" t="s">
        <v>90</v>
      </c>
      <c r="AI2370" s="0" t="s">
        <v>497</v>
      </c>
      <c r="AJ2370" s="0" t="s">
        <v>497</v>
      </c>
      <c r="AK2370" s="0" t="str">
        <f aca="false">IF(AND($CF2370&lt;&gt;"",IFERROR(INDEX(subsample_country_map!$B:$B,MATCH($CF2370,subsample_country_map!$A:$A,0)),"")&lt;&gt;""),INDEX(subsample_country_map!$B:$B,MATCH($CF2370,subsample_country_map!$A:$A,0)),INDEX(lookup!$AA:$AA,MATCH($A2370,lookup!$A:$A,0)))</f>
        <v>3_AsiaPac</v>
      </c>
      <c r="AL2370" s="0" t="str">
        <f aca="false">IF(AND($CF2370&lt;&gt;"",IFERROR(INDEX(subsample_country_map!$C:$C,MATCH($CF2370,subsample_country_map!$A:$A,0)),"")&lt;&gt;""),INDEX(subsample_country_map!$C:$C,MATCH($CF2370,subsample_country_map!$A:$A,0)),INDEX(lookup!$AB:$AB,MATCH($A2370,lookup!$A:$A,0)))</f>
        <v>2_developing</v>
      </c>
      <c r="AM2370" s="0" t="str">
        <f aca="false">IF(AND($CF2370&lt;&gt;"",IFERROR(INDEX(subsample_country_map!$D:$D,MATCH($CF2370,subsample_country_map!$A:$A,0)),"")&lt;&gt;""),INDEX(subsample_country_map!$D:$D,MATCH($CF2370,subsample_country_map!$A:$A,0)),INDEX(lookup!$AC:$AC,MATCH($A2370,lookup!$A:$A,0)))</f>
        <v>2_non_western</v>
      </c>
      <c r="AN2370" s="0" t="str">
        <f aca="false">IF(AND($CF2370&lt;&gt;"",IFERROR(INDEX(subsample_country_map!$E:$E,MATCH($CF2370,subsample_country_map!$A:$A,0)),"")&lt;&gt;""),INDEX(subsample_country_map!$E:$E,MATCH($CF2370,subsample_country_map!$A:$A,0)),INDEX(lookup!$AD:$AD,MATCH($A2370,lookup!$A:$A,0)))</f>
        <v>2_civil law</v>
      </c>
      <c r="AO2370" s="0" t="str">
        <f aca="false">INDEX(lookup!$Y:$Y,MATCH($A2370,lookup!$A:$A,0))</f>
        <v>0_published</v>
      </c>
      <c r="AP2370" s="0" t="str">
        <f aca="false">INDEX(lookup!$Z:$Z,MATCH($A2370,lookup!$A:$A,0))</f>
        <v>1_VHB high</v>
      </c>
      <c r="AQ2370" s="0" t="str">
        <f aca="false">INDEX(lookup!$W:$W,MATCH($A2370,lookup!$A:$A,0))</f>
        <v>2_sust</v>
      </c>
      <c r="AS2370" s="0" t="s">
        <v>91</v>
      </c>
      <c r="AT2370" s="0" t="s">
        <v>92</v>
      </c>
      <c r="AU2370" s="0" t="s">
        <v>93</v>
      </c>
      <c r="AV2370" s="0" t="s">
        <v>7873</v>
      </c>
      <c r="AW2370" s="0" t="s">
        <v>7834</v>
      </c>
      <c r="BA2370" s="0" t="n">
        <v>382</v>
      </c>
      <c r="BB2370" s="0" t="s">
        <v>96</v>
      </c>
      <c r="BC2370" s="0" t="s">
        <v>358</v>
      </c>
      <c r="BD2370" s="0" t="s">
        <v>142</v>
      </c>
      <c r="BE2370" s="0" t="s">
        <v>98</v>
      </c>
      <c r="BI2370" s="0" t="s">
        <v>316</v>
      </c>
      <c r="BJ2370" s="0" t="s">
        <v>490</v>
      </c>
      <c r="BK2370" s="0" t="s">
        <v>7874</v>
      </c>
      <c r="BL2370" s="0" t="s">
        <v>7875</v>
      </c>
      <c r="BM2370" s="0" t="s">
        <v>7831</v>
      </c>
      <c r="BN2370" s="0" t="s">
        <v>7837</v>
      </c>
      <c r="BO2370" s="0" t="s">
        <v>105</v>
      </c>
      <c r="BP2370" s="0" t="s">
        <v>7826</v>
      </c>
      <c r="BQ2370" s="0" t="s">
        <v>127</v>
      </c>
      <c r="BT2370" s="0" t="n">
        <v>0</v>
      </c>
      <c r="BU2370" s="0" t="s">
        <v>7832</v>
      </c>
      <c r="BW2370" s="0" t="n">
        <v>2018</v>
      </c>
      <c r="BX2370" s="0" t="n">
        <v>2022</v>
      </c>
      <c r="BY2370" s="0" t="s">
        <v>2985</v>
      </c>
      <c r="BZ2370" s="0" t="n">
        <v>2020</v>
      </c>
      <c r="CA2370" s="0" t="n">
        <v>1</v>
      </c>
      <c r="CB2370" s="0" t="n">
        <v>1</v>
      </c>
      <c r="CC2370" s="0" t="n">
        <v>1</v>
      </c>
      <c r="CD2370" s="0" t="n">
        <v>-0.172762935245319</v>
      </c>
      <c r="CE2370" s="0" t="n">
        <v>1</v>
      </c>
    </row>
    <row r="2371" customFormat="false" ht="15" hidden="false" customHeight="false" outlineLevel="0" collapsed="false">
      <c r="A2371" s="0" t="s">
        <v>7826</v>
      </c>
      <c r="B2371" s="0" t="n">
        <v>3676</v>
      </c>
      <c r="C2371" s="0" t="n">
        <v>-0.214613077090678</v>
      </c>
      <c r="D2371" s="0" t="n">
        <v>382</v>
      </c>
      <c r="E2371" s="0" t="n">
        <f aca="false">IF(ISNUMBER($BA2371),$BA2371,IF(AND(ISNUMBER($D2371),ISNUMBER($BW2371),ISNUMBER($BX2371)),$D2371*($BX2371-$BW2371+1),""))</f>
        <v>382</v>
      </c>
      <c r="H2371" s="0" t="s">
        <v>118</v>
      </c>
      <c r="I2371" s="0" t="s">
        <v>344</v>
      </c>
      <c r="J2371" s="0" t="n">
        <f aca="false">IF($BW2371&lt;&gt;"",$BW2371,"")</f>
        <v>2018</v>
      </c>
      <c r="K2371" s="0" t="n">
        <f aca="false">IF($BX2371&lt;&gt;"",$BX2371,"")</f>
        <v>2022</v>
      </c>
      <c r="L2371" s="0" t="n">
        <f aca="false">IF(AND(ISNUMBER($BW2371),ISNUMBER($BX2371)),($BW2371+$BX2371)/2,"")</f>
        <v>2020</v>
      </c>
      <c r="M2371" s="0" t="n">
        <f aca="false">IF($L2371&lt;&gt;"",$L2371,"")</f>
        <v>2020</v>
      </c>
      <c r="N2371" s="0" t="n">
        <f aca="false">IF(AND(ISNUMBER($BW2371),ISNUMBER($BX2371)),MIN(1,MAX(0,($BX2371-2016+1)/($BX2371-$BW2371+1))),"")</f>
        <v>1</v>
      </c>
      <c r="O2371" s="0" t="n">
        <f aca="false">IF(AND(ISNUMBER($BW2371),ISNUMBER($BX2371)),MIN(1,MAX(0,($BX2371-2017+1)/($BX2371-$BW2371+1))),"")</f>
        <v>1</v>
      </c>
      <c r="P2371" s="0" t="n">
        <f aca="false">IF(AND(ISNUMBER($BW2371),ISNUMBER($BX2371)),MIN(1,MAX(0,($BX2371-2018+1)/($BX2371-$BW2371+1))),"")</f>
        <v>1</v>
      </c>
      <c r="Q2371" s="0" t="n">
        <f aca="false">IF(AND(ISNUMBER($BW2371),ISNUMBER($BX2371)),MIN(1,MAX(0,($BX2371-2019+1)/($BX2371-$BW2371+1))),"")</f>
        <v>0.8</v>
      </c>
      <c r="R2371" s="0" t="n">
        <f aca="false">IF(AND(ISNUMBER($BW2371),ISNUMBER($BX2371)),MIN(1,MAX(0,($BX2371-2016+1)/($BX2371-$BW2371+1))),"")</f>
        <v>1</v>
      </c>
      <c r="S2371" s="0" t="n">
        <f aca="false">IF($L2371&lt;&gt;"",IF($L2371&gt;=2015.5,1,0),"")</f>
        <v>1</v>
      </c>
      <c r="T2371" s="0" t="n">
        <f aca="false">IF($L2371&lt;&gt;"",IF($L2371&gt;=2016,1,0),"")</f>
        <v>1</v>
      </c>
      <c r="U2371" s="0" t="n">
        <f aca="false">IF(ISNUMBER($BX2371),IF($BX2371&gt;=2016,1,0),"")</f>
        <v>1</v>
      </c>
      <c r="V2371" s="0" t="n">
        <f aca="false">IF(ISNUMBER($BW2371),IF($BW2371&gt;=2016,1,0),"")</f>
        <v>1</v>
      </c>
      <c r="W2371" s="0" t="str">
        <f aca="false">IF(AND(ISNUMBER($BW2371),ISNUMBER($BX2371)),IF($BW2371&gt;=2016,"post-only",IF($BX2371&lt;2016,"pre-only","mixed")),"")</f>
        <v>post-only</v>
      </c>
      <c r="X2371" s="0" t="n">
        <f aca="false">IF(AND(ISNUMBER($BW2371),ISNUMBER($BX2371)),MIN(1,MAX(0,($BX2371-2017+1)/($BX2371-$BW2371+1))),"")</f>
        <v>1</v>
      </c>
      <c r="Y2371" s="0" t="n">
        <f aca="false">IF(AND(ISNUMBER($BW2371),ISNUMBER($BX2371)),MIN(1,MAX(0,($BX2371-2018+1)/($BX2371-$BW2371+1))),"")</f>
        <v>1</v>
      </c>
      <c r="Z2371" s="0" t="n">
        <f aca="false">IF(AND(ISNUMBER($BW2371),ISNUMBER($BX2371)),MIN(1,MAX(0,($BX2371-2019+1)/($BX2371-$BW2371+1))),"")</f>
        <v>0.8</v>
      </c>
      <c r="AA2371" s="0" t="n">
        <f aca="false">IF(ISNUMBER($BX2371),IF($BX2371&gt;=2017,1,0),"")</f>
        <v>1</v>
      </c>
      <c r="AB2371" s="0" t="n">
        <f aca="false">IF(ISNUMBER($BX2371),IF($BX2371&gt;=2018,1,0),"")</f>
        <v>1</v>
      </c>
      <c r="AC2371" s="0" t="n">
        <f aca="false">IF(ISNUMBER($BX2371),IF($BX2371&gt;=2019,1,0),"")</f>
        <v>1</v>
      </c>
      <c r="AD2371" s="0" t="n">
        <f aca="false">IF($L2371&lt;&gt;"",IF($L2371&gt;2013,1,0),"")</f>
        <v>1</v>
      </c>
      <c r="AE2371" s="0" t="n">
        <f aca="false">IF($L2371&lt;&gt;"",1+IF($L2371&gt;2011,1,0)+IF($L2371&gt;2014,1,0),"")</f>
        <v>3</v>
      </c>
      <c r="AF2371" s="0" t="s">
        <v>87</v>
      </c>
      <c r="AG2371" s="0" t="s">
        <v>88</v>
      </c>
      <c r="AH2371" s="0" t="s">
        <v>90</v>
      </c>
      <c r="AI2371" s="0" t="s">
        <v>497</v>
      </c>
      <c r="AJ2371" s="0" t="s">
        <v>497</v>
      </c>
      <c r="AK2371" s="0" t="str">
        <f aca="false">IF(AND($CF2371&lt;&gt;"",IFERROR(INDEX(subsample_country_map!$B:$B,MATCH($CF2371,subsample_country_map!$A:$A,0)),"")&lt;&gt;""),INDEX(subsample_country_map!$B:$B,MATCH($CF2371,subsample_country_map!$A:$A,0)),INDEX(lookup!$AA:$AA,MATCH($A2371,lookup!$A:$A,0)))</f>
        <v>3_AsiaPac</v>
      </c>
      <c r="AL2371" s="0" t="str">
        <f aca="false">IF(AND($CF2371&lt;&gt;"",IFERROR(INDEX(subsample_country_map!$C:$C,MATCH($CF2371,subsample_country_map!$A:$A,0)),"")&lt;&gt;""),INDEX(subsample_country_map!$C:$C,MATCH($CF2371,subsample_country_map!$A:$A,0)),INDEX(lookup!$AB:$AB,MATCH($A2371,lookup!$A:$A,0)))</f>
        <v>2_developing</v>
      </c>
      <c r="AM2371" s="0" t="str">
        <f aca="false">IF(AND($CF2371&lt;&gt;"",IFERROR(INDEX(subsample_country_map!$D:$D,MATCH($CF2371,subsample_country_map!$A:$A,0)),"")&lt;&gt;""),INDEX(subsample_country_map!$D:$D,MATCH($CF2371,subsample_country_map!$A:$A,0)),INDEX(lookup!$AC:$AC,MATCH($A2371,lookup!$A:$A,0)))</f>
        <v>2_non_western</v>
      </c>
      <c r="AN2371" s="0" t="str">
        <f aca="false">IF(AND($CF2371&lt;&gt;"",IFERROR(INDEX(subsample_country_map!$E:$E,MATCH($CF2371,subsample_country_map!$A:$A,0)),"")&lt;&gt;""),INDEX(subsample_country_map!$E:$E,MATCH($CF2371,subsample_country_map!$A:$A,0)),INDEX(lookup!$AD:$AD,MATCH($A2371,lookup!$A:$A,0)))</f>
        <v>2_civil law</v>
      </c>
      <c r="AO2371" s="0" t="str">
        <f aca="false">INDEX(lookup!$Y:$Y,MATCH($A2371,lookup!$A:$A,0))</f>
        <v>0_published</v>
      </c>
      <c r="AP2371" s="0" t="str">
        <f aca="false">INDEX(lookup!$Z:$Z,MATCH($A2371,lookup!$A:$A,0))</f>
        <v>1_VHB high</v>
      </c>
      <c r="AQ2371" s="0" t="str">
        <f aca="false">INDEX(lookup!$W:$W,MATCH($A2371,lookup!$A:$A,0))</f>
        <v>2_sust</v>
      </c>
      <c r="AS2371" s="0" t="s">
        <v>91</v>
      </c>
      <c r="AT2371" s="0" t="s">
        <v>92</v>
      </c>
      <c r="AU2371" s="0" t="s">
        <v>93</v>
      </c>
      <c r="AV2371" s="0" t="s">
        <v>7876</v>
      </c>
      <c r="AW2371" s="0" t="s">
        <v>7839</v>
      </c>
      <c r="BA2371" s="0" t="n">
        <v>382</v>
      </c>
      <c r="BB2371" s="0" t="s">
        <v>96</v>
      </c>
      <c r="BC2371" s="0" t="s">
        <v>358</v>
      </c>
      <c r="BD2371" s="0" t="s">
        <v>142</v>
      </c>
      <c r="BE2371" s="0" t="s">
        <v>98</v>
      </c>
      <c r="BI2371" s="0" t="s">
        <v>316</v>
      </c>
      <c r="BJ2371" s="0" t="s">
        <v>494</v>
      </c>
      <c r="BK2371" s="0" t="s">
        <v>7874</v>
      </c>
      <c r="BL2371" s="0" t="s">
        <v>7877</v>
      </c>
      <c r="BM2371" s="0" t="s">
        <v>7831</v>
      </c>
      <c r="BN2371" s="0" t="s">
        <v>7837</v>
      </c>
      <c r="BO2371" s="0" t="s">
        <v>105</v>
      </c>
      <c r="BP2371" s="0" t="s">
        <v>7826</v>
      </c>
      <c r="BQ2371" s="0" t="s">
        <v>127</v>
      </c>
      <c r="BT2371" s="0" t="n">
        <v>0</v>
      </c>
      <c r="BU2371" s="0" t="s">
        <v>7832</v>
      </c>
      <c r="BW2371" s="0" t="n">
        <v>2018</v>
      </c>
      <c r="BX2371" s="0" t="n">
        <v>2022</v>
      </c>
      <c r="BY2371" s="0" t="s">
        <v>2985</v>
      </c>
      <c r="BZ2371" s="0" t="n">
        <v>2020</v>
      </c>
      <c r="CA2371" s="0" t="n">
        <v>1</v>
      </c>
      <c r="CB2371" s="0" t="n">
        <v>1</v>
      </c>
      <c r="CC2371" s="0" t="n">
        <v>1</v>
      </c>
      <c r="CD2371" s="0" t="n">
        <v>-0.218002179106208</v>
      </c>
      <c r="CE2371" s="0" t="n">
        <v>1</v>
      </c>
    </row>
    <row r="2372" customFormat="false" ht="15" hidden="false" customHeight="false" outlineLevel="0" collapsed="false">
      <c r="A2372" s="0" t="s">
        <v>7826</v>
      </c>
      <c r="B2372" s="0" t="n">
        <v>3677</v>
      </c>
      <c r="C2372" s="0" t="n">
        <v>-0.215579248383239</v>
      </c>
      <c r="D2372" s="0" t="n">
        <v>382</v>
      </c>
      <c r="E2372" s="0" t="n">
        <f aca="false">IF(ISNUMBER($BA2372),$BA2372,IF(AND(ISNUMBER($D2372),ISNUMBER($BW2372),ISNUMBER($BX2372)),$D2372*($BX2372-$BW2372+1),""))</f>
        <v>382</v>
      </c>
      <c r="H2372" s="0" t="s">
        <v>118</v>
      </c>
      <c r="I2372" s="0" t="s">
        <v>344</v>
      </c>
      <c r="J2372" s="0" t="n">
        <f aca="false">IF($BW2372&lt;&gt;"",$BW2372,"")</f>
        <v>2018</v>
      </c>
      <c r="K2372" s="0" t="n">
        <f aca="false">IF($BX2372&lt;&gt;"",$BX2372,"")</f>
        <v>2022</v>
      </c>
      <c r="L2372" s="0" t="n">
        <f aca="false">IF(AND(ISNUMBER($BW2372),ISNUMBER($BX2372)),($BW2372+$BX2372)/2,"")</f>
        <v>2020</v>
      </c>
      <c r="M2372" s="0" t="n">
        <f aca="false">IF($L2372&lt;&gt;"",$L2372,"")</f>
        <v>2020</v>
      </c>
      <c r="N2372" s="0" t="n">
        <f aca="false">IF(AND(ISNUMBER($BW2372),ISNUMBER($BX2372)),MIN(1,MAX(0,($BX2372-2016+1)/($BX2372-$BW2372+1))),"")</f>
        <v>1</v>
      </c>
      <c r="O2372" s="0" t="n">
        <f aca="false">IF(AND(ISNUMBER($BW2372),ISNUMBER($BX2372)),MIN(1,MAX(0,($BX2372-2017+1)/($BX2372-$BW2372+1))),"")</f>
        <v>1</v>
      </c>
      <c r="P2372" s="0" t="n">
        <f aca="false">IF(AND(ISNUMBER($BW2372),ISNUMBER($BX2372)),MIN(1,MAX(0,($BX2372-2018+1)/($BX2372-$BW2372+1))),"")</f>
        <v>1</v>
      </c>
      <c r="Q2372" s="0" t="n">
        <f aca="false">IF(AND(ISNUMBER($BW2372),ISNUMBER($BX2372)),MIN(1,MAX(0,($BX2372-2019+1)/($BX2372-$BW2372+1))),"")</f>
        <v>0.8</v>
      </c>
      <c r="R2372" s="0" t="n">
        <f aca="false">IF(AND(ISNUMBER($BW2372),ISNUMBER($BX2372)),MIN(1,MAX(0,($BX2372-2016+1)/($BX2372-$BW2372+1))),"")</f>
        <v>1</v>
      </c>
      <c r="S2372" s="0" t="n">
        <f aca="false">IF($L2372&lt;&gt;"",IF($L2372&gt;=2015.5,1,0),"")</f>
        <v>1</v>
      </c>
      <c r="T2372" s="0" t="n">
        <f aca="false">IF($L2372&lt;&gt;"",IF($L2372&gt;=2016,1,0),"")</f>
        <v>1</v>
      </c>
      <c r="U2372" s="0" t="n">
        <f aca="false">IF(ISNUMBER($BX2372),IF($BX2372&gt;=2016,1,0),"")</f>
        <v>1</v>
      </c>
      <c r="V2372" s="0" t="n">
        <f aca="false">IF(ISNUMBER($BW2372),IF($BW2372&gt;=2016,1,0),"")</f>
        <v>1</v>
      </c>
      <c r="W2372" s="0" t="str">
        <f aca="false">IF(AND(ISNUMBER($BW2372),ISNUMBER($BX2372)),IF($BW2372&gt;=2016,"post-only",IF($BX2372&lt;2016,"pre-only","mixed")),"")</f>
        <v>post-only</v>
      </c>
      <c r="X2372" s="0" t="n">
        <f aca="false">IF(AND(ISNUMBER($BW2372),ISNUMBER($BX2372)),MIN(1,MAX(0,($BX2372-2017+1)/($BX2372-$BW2372+1))),"")</f>
        <v>1</v>
      </c>
      <c r="Y2372" s="0" t="n">
        <f aca="false">IF(AND(ISNUMBER($BW2372),ISNUMBER($BX2372)),MIN(1,MAX(0,($BX2372-2018+1)/($BX2372-$BW2372+1))),"")</f>
        <v>1</v>
      </c>
      <c r="Z2372" s="0" t="n">
        <f aca="false">IF(AND(ISNUMBER($BW2372),ISNUMBER($BX2372)),MIN(1,MAX(0,($BX2372-2019+1)/($BX2372-$BW2372+1))),"")</f>
        <v>0.8</v>
      </c>
      <c r="AA2372" s="0" t="n">
        <f aca="false">IF(ISNUMBER($BX2372),IF($BX2372&gt;=2017,1,0),"")</f>
        <v>1</v>
      </c>
      <c r="AB2372" s="0" t="n">
        <f aca="false">IF(ISNUMBER($BX2372),IF($BX2372&gt;=2018,1,0),"")</f>
        <v>1</v>
      </c>
      <c r="AC2372" s="0" t="n">
        <f aca="false">IF(ISNUMBER($BX2372),IF($BX2372&gt;=2019,1,0),"")</f>
        <v>1</v>
      </c>
      <c r="AD2372" s="0" t="n">
        <f aca="false">IF($L2372&lt;&gt;"",IF($L2372&gt;2013,1,0),"")</f>
        <v>1</v>
      </c>
      <c r="AE2372" s="0" t="n">
        <f aca="false">IF($L2372&lt;&gt;"",1+IF($L2372&gt;2011,1,0)+IF($L2372&gt;2014,1,0),"")</f>
        <v>3</v>
      </c>
      <c r="AF2372" s="0" t="s">
        <v>87</v>
      </c>
      <c r="AG2372" s="0" t="s">
        <v>88</v>
      </c>
      <c r="AH2372" s="0" t="s">
        <v>90</v>
      </c>
      <c r="AI2372" s="0" t="s">
        <v>497</v>
      </c>
      <c r="AJ2372" s="0" t="s">
        <v>497</v>
      </c>
      <c r="AK2372" s="0" t="str">
        <f aca="false">IF(AND($CF2372&lt;&gt;"",IFERROR(INDEX(subsample_country_map!$B:$B,MATCH($CF2372,subsample_country_map!$A:$A,0)),"")&lt;&gt;""),INDEX(subsample_country_map!$B:$B,MATCH($CF2372,subsample_country_map!$A:$A,0)),INDEX(lookup!$AA:$AA,MATCH($A2372,lookup!$A:$A,0)))</f>
        <v>3_AsiaPac</v>
      </c>
      <c r="AL2372" s="0" t="str">
        <f aca="false">IF(AND($CF2372&lt;&gt;"",IFERROR(INDEX(subsample_country_map!$C:$C,MATCH($CF2372,subsample_country_map!$A:$A,0)),"")&lt;&gt;""),INDEX(subsample_country_map!$C:$C,MATCH($CF2372,subsample_country_map!$A:$A,0)),INDEX(lookup!$AB:$AB,MATCH($A2372,lookup!$A:$A,0)))</f>
        <v>2_developing</v>
      </c>
      <c r="AM2372" s="0" t="str">
        <f aca="false">IF(AND($CF2372&lt;&gt;"",IFERROR(INDEX(subsample_country_map!$D:$D,MATCH($CF2372,subsample_country_map!$A:$A,0)),"")&lt;&gt;""),INDEX(subsample_country_map!$D:$D,MATCH($CF2372,subsample_country_map!$A:$A,0)),INDEX(lookup!$AC:$AC,MATCH($A2372,lookup!$A:$A,0)))</f>
        <v>2_non_western</v>
      </c>
      <c r="AN2372" s="0" t="str">
        <f aca="false">IF(AND($CF2372&lt;&gt;"",IFERROR(INDEX(subsample_country_map!$E:$E,MATCH($CF2372,subsample_country_map!$A:$A,0)),"")&lt;&gt;""),INDEX(subsample_country_map!$E:$E,MATCH($CF2372,subsample_country_map!$A:$A,0)),INDEX(lookup!$AD:$AD,MATCH($A2372,lookup!$A:$A,0)))</f>
        <v>2_civil law</v>
      </c>
      <c r="AO2372" s="0" t="str">
        <f aca="false">INDEX(lookup!$Y:$Y,MATCH($A2372,lookup!$A:$A,0))</f>
        <v>0_published</v>
      </c>
      <c r="AP2372" s="0" t="str">
        <f aca="false">INDEX(lookup!$Z:$Z,MATCH($A2372,lookup!$A:$A,0))</f>
        <v>1_VHB high</v>
      </c>
      <c r="AQ2372" s="0" t="str">
        <f aca="false">INDEX(lookup!$W:$W,MATCH($A2372,lookup!$A:$A,0))</f>
        <v>2_sust</v>
      </c>
      <c r="AS2372" s="0" t="s">
        <v>91</v>
      </c>
      <c r="AT2372" s="0" t="s">
        <v>92</v>
      </c>
      <c r="AU2372" s="0" t="s">
        <v>93</v>
      </c>
      <c r="AV2372" s="0" t="s">
        <v>7878</v>
      </c>
      <c r="AW2372" s="0" t="s">
        <v>4190</v>
      </c>
      <c r="BA2372" s="0" t="n">
        <v>382</v>
      </c>
      <c r="BB2372" s="0" t="s">
        <v>96</v>
      </c>
      <c r="BC2372" s="0" t="s">
        <v>358</v>
      </c>
      <c r="BD2372" s="0" t="s">
        <v>142</v>
      </c>
      <c r="BE2372" s="0" t="s">
        <v>98</v>
      </c>
      <c r="BI2372" s="0" t="s">
        <v>316</v>
      </c>
      <c r="BJ2372" s="0" t="s">
        <v>3591</v>
      </c>
      <c r="BK2372" s="0" t="s">
        <v>7874</v>
      </c>
      <c r="BL2372" s="0" t="s">
        <v>7879</v>
      </c>
      <c r="BM2372" s="0" t="s">
        <v>7831</v>
      </c>
      <c r="BN2372" s="0" t="s">
        <v>7837</v>
      </c>
      <c r="BO2372" s="0" t="s">
        <v>105</v>
      </c>
      <c r="BP2372" s="0" t="s">
        <v>7826</v>
      </c>
      <c r="BQ2372" s="0" t="s">
        <v>127</v>
      </c>
      <c r="BT2372" s="0" t="n">
        <v>0</v>
      </c>
      <c r="BU2372" s="0" t="s">
        <v>7832</v>
      </c>
      <c r="BW2372" s="0" t="n">
        <v>2018</v>
      </c>
      <c r="BX2372" s="0" t="n">
        <v>2022</v>
      </c>
      <c r="BY2372" s="0" t="s">
        <v>2985</v>
      </c>
      <c r="BZ2372" s="0" t="n">
        <v>2020</v>
      </c>
      <c r="CA2372" s="0" t="n">
        <v>1</v>
      </c>
      <c r="CB2372" s="0" t="n">
        <v>1</v>
      </c>
      <c r="CC2372" s="0" t="n">
        <v>1</v>
      </c>
      <c r="CD2372" s="0" t="n">
        <v>-0.219015220216798</v>
      </c>
      <c r="CE2372" s="0" t="n">
        <v>1</v>
      </c>
    </row>
    <row r="2373" customFormat="false" ht="15" hidden="false" customHeight="false" outlineLevel="0" collapsed="false">
      <c r="A2373" s="0" t="s">
        <v>7880</v>
      </c>
      <c r="B2373" s="0" t="n">
        <v>3678</v>
      </c>
      <c r="C2373" s="0" t="n">
        <v>-0.0976818544578572</v>
      </c>
      <c r="D2373" s="0" t="n">
        <v>513</v>
      </c>
      <c r="E2373" s="0" t="n">
        <f aca="false">IF(ISNUMBER($BA2373),$BA2373,IF(AND(ISNUMBER($D2373),ISNUMBER($BW2373),ISNUMBER($BX2373)),$D2373*($BX2373-$BW2373+1),""))</f>
        <v>513</v>
      </c>
      <c r="H2373" s="0" t="s">
        <v>118</v>
      </c>
      <c r="I2373" s="0" t="s">
        <v>344</v>
      </c>
      <c r="J2373" s="0" t="n">
        <f aca="false">IF($BW2373&lt;&gt;"",$BW2373,"")</f>
        <v>2008</v>
      </c>
      <c r="K2373" s="0" t="n">
        <f aca="false">IF($BX2373&lt;&gt;"",$BX2373,"")</f>
        <v>2016</v>
      </c>
      <c r="L2373" s="0" t="n">
        <f aca="false">IF(AND(ISNUMBER($BW2373),ISNUMBER($BX2373)),($BW2373+$BX2373)/2,"")</f>
        <v>2012</v>
      </c>
      <c r="M2373" s="0" t="n">
        <f aca="false">IF($L2373&lt;&gt;"",$L2373,"")</f>
        <v>2012</v>
      </c>
      <c r="N2373" s="0" t="n">
        <f aca="false">IF(AND(ISNUMBER($BW2373),ISNUMBER($BX2373)),MIN(1,MAX(0,($BX2373-2016+1)/($BX2373-$BW2373+1))),"")</f>
        <v>0.111111111111111</v>
      </c>
      <c r="O2373" s="0" t="n">
        <f aca="false">IF(AND(ISNUMBER($BW2373),ISNUMBER($BX2373)),MIN(1,MAX(0,($BX2373-2017+1)/($BX2373-$BW2373+1))),"")</f>
        <v>0</v>
      </c>
      <c r="P2373" s="0" t="n">
        <f aca="false">IF(AND(ISNUMBER($BW2373),ISNUMBER($BX2373)),MIN(1,MAX(0,($BX2373-2018+1)/($BX2373-$BW2373+1))),"")</f>
        <v>0</v>
      </c>
      <c r="Q2373" s="0" t="n">
        <f aca="false">IF(AND(ISNUMBER($BW2373),ISNUMBER($BX2373)),MIN(1,MAX(0,($BX2373-2019+1)/($BX2373-$BW2373+1))),"")</f>
        <v>0</v>
      </c>
      <c r="R2373" s="0" t="n">
        <f aca="false">IF(AND(ISNUMBER($BW2373),ISNUMBER($BX2373)),MIN(1,MAX(0,($BX2373-2016+1)/($BX2373-$BW2373+1))),"")</f>
        <v>0.111111111111111</v>
      </c>
      <c r="S2373" s="0" t="n">
        <f aca="false">IF($L2373&lt;&gt;"",IF($L2373&gt;=2015.5,1,0),"")</f>
        <v>0</v>
      </c>
      <c r="T2373" s="0" t="n">
        <f aca="false">IF($L2373&lt;&gt;"",IF($L2373&gt;=2016,1,0),"")</f>
        <v>0</v>
      </c>
      <c r="U2373" s="0" t="n">
        <f aca="false">IF(ISNUMBER($BX2373),IF($BX2373&gt;=2016,1,0),"")</f>
        <v>1</v>
      </c>
      <c r="V2373" s="0" t="n">
        <f aca="false">IF(ISNUMBER($BW2373),IF($BW2373&gt;=2016,1,0),"")</f>
        <v>0</v>
      </c>
      <c r="W2373" s="0" t="str">
        <f aca="false">IF(AND(ISNUMBER($BW2373),ISNUMBER($BX2373)),IF($BW2373&gt;=2016,"post-only",IF($BX2373&lt;2016,"pre-only","mixed")),"")</f>
        <v>mixed</v>
      </c>
      <c r="X2373" s="0" t="n">
        <f aca="false">IF(AND(ISNUMBER($BW2373),ISNUMBER($BX2373)),MIN(1,MAX(0,($BX2373-2017+1)/($BX2373-$BW2373+1))),"")</f>
        <v>0</v>
      </c>
      <c r="Y2373" s="0" t="n">
        <f aca="false">IF(AND(ISNUMBER($BW2373),ISNUMBER($BX2373)),MIN(1,MAX(0,($BX2373-2018+1)/($BX2373-$BW2373+1))),"")</f>
        <v>0</v>
      </c>
      <c r="Z2373" s="0" t="n">
        <f aca="false">IF(AND(ISNUMBER($BW2373),ISNUMBER($BX2373)),MIN(1,MAX(0,($BX2373-2019+1)/($BX2373-$BW2373+1))),"")</f>
        <v>0</v>
      </c>
      <c r="AA2373" s="0" t="n">
        <f aca="false">IF(ISNUMBER($BX2373),IF($BX2373&gt;=2017,1,0),"")</f>
        <v>0</v>
      </c>
      <c r="AB2373" s="0" t="n">
        <f aca="false">IF(ISNUMBER($BX2373),IF($BX2373&gt;=2018,1,0),"")</f>
        <v>0</v>
      </c>
      <c r="AC2373" s="0" t="n">
        <f aca="false">IF(ISNUMBER($BX2373),IF($BX2373&gt;=2019,1,0),"")</f>
        <v>0</v>
      </c>
      <c r="AD2373" s="0" t="n">
        <f aca="false">IF($L2373&lt;&gt;"",IF($L2373&gt;2013,1,0),"")</f>
        <v>0</v>
      </c>
      <c r="AE2373" s="0" t="n">
        <f aca="false">IF($L2373&lt;&gt;"",1+IF($L2373&gt;2011,1,0)+IF($L2373&gt;2014,1,0),"")</f>
        <v>2</v>
      </c>
      <c r="AF2373" s="0" t="s">
        <v>87</v>
      </c>
      <c r="AG2373" s="0" t="s">
        <v>88</v>
      </c>
      <c r="AH2373" s="0" t="s">
        <v>2080</v>
      </c>
      <c r="AI2373" s="0" t="s">
        <v>334</v>
      </c>
      <c r="AJ2373" s="0" t="s">
        <v>334</v>
      </c>
      <c r="AK2373" s="0" t="str">
        <f aca="false">IF(AND($CF2373&lt;&gt;"",IFERROR(INDEX(subsample_country_map!$B:$B,MATCH($CF2373,subsample_country_map!$A:$A,0)),"")&lt;&gt;""),INDEX(subsample_country_map!$B:$B,MATCH($CF2373,subsample_country_map!$A:$A,0)),INDEX(lookup!$AA:$AA,MATCH($A2373,lookup!$A:$A,0)))</f>
        <v>3_AsiaPac</v>
      </c>
      <c r="AL2373" s="0" t="str">
        <f aca="false">IF(AND($CF2373&lt;&gt;"",IFERROR(INDEX(subsample_country_map!$C:$C,MATCH($CF2373,subsample_country_map!$A:$A,0)),"")&lt;&gt;""),INDEX(subsample_country_map!$C:$C,MATCH($CF2373,subsample_country_map!$A:$A,0)),INDEX(lookup!$AB:$AB,MATCH($A2373,lookup!$A:$A,0)))</f>
        <v>2_developing</v>
      </c>
      <c r="AM2373" s="0" t="str">
        <f aca="false">IF(AND($CF2373&lt;&gt;"",IFERROR(INDEX(subsample_country_map!$D:$D,MATCH($CF2373,subsample_country_map!$A:$A,0)),"")&lt;&gt;""),INDEX(subsample_country_map!$D:$D,MATCH($CF2373,subsample_country_map!$A:$A,0)),INDEX(lookup!$AC:$AC,MATCH($A2373,lookup!$A:$A,0)))</f>
        <v>2_non_western</v>
      </c>
      <c r="AN2373" s="0" t="str">
        <f aca="false">IF(AND($CF2373&lt;&gt;"",IFERROR(INDEX(subsample_country_map!$E:$E,MATCH($CF2373,subsample_country_map!$A:$A,0)),"")&lt;&gt;""),INDEX(subsample_country_map!$E:$E,MATCH($CF2373,subsample_country_map!$A:$A,0)),INDEX(lookup!$AD:$AD,MATCH($A2373,lookup!$A:$A,0)))</f>
        <v>2_civil law</v>
      </c>
      <c r="AO2373" s="0" t="str">
        <f aca="false">INDEX(lookup!$Y:$Y,MATCH($A2373,lookup!$A:$A,0))</f>
        <v>0_published</v>
      </c>
      <c r="AP2373" s="0" t="str">
        <f aca="false">INDEX(lookup!$Z:$Z,MATCH($A2373,lookup!$A:$A,0))</f>
        <v>1_VHB high</v>
      </c>
      <c r="AQ2373" s="0" t="str">
        <f aca="false">INDEX(lookup!$W:$W,MATCH($A2373,lookup!$A:$A,0))</f>
        <v>2_sust</v>
      </c>
      <c r="AS2373" s="0" t="s">
        <v>91</v>
      </c>
      <c r="AT2373" s="0" t="s">
        <v>111</v>
      </c>
      <c r="AU2373" s="0" t="s">
        <v>93</v>
      </c>
      <c r="AV2373" s="0" t="s">
        <v>7881</v>
      </c>
      <c r="AW2373" s="0" t="s">
        <v>7882</v>
      </c>
      <c r="BA2373" s="0" t="n">
        <v>513</v>
      </c>
      <c r="BB2373" s="0" t="s">
        <v>96</v>
      </c>
      <c r="BC2373" s="0" t="s">
        <v>122</v>
      </c>
      <c r="BD2373" s="0" t="s">
        <v>142</v>
      </c>
      <c r="BE2373" s="0" t="s">
        <v>98</v>
      </c>
      <c r="BI2373" s="0" t="s">
        <v>189</v>
      </c>
      <c r="BJ2373" s="0" t="s">
        <v>7883</v>
      </c>
      <c r="BK2373" s="0" t="s">
        <v>875</v>
      </c>
      <c r="BL2373" s="0" t="s">
        <v>7884</v>
      </c>
      <c r="BM2373" s="0" t="s">
        <v>7885</v>
      </c>
      <c r="BN2373" s="0" t="s">
        <v>7886</v>
      </c>
      <c r="BO2373" s="0" t="s">
        <v>754</v>
      </c>
      <c r="BP2373" s="0" t="s">
        <v>7880</v>
      </c>
      <c r="BQ2373" s="0" t="s">
        <v>127</v>
      </c>
      <c r="BT2373" s="0" t="n">
        <v>0</v>
      </c>
      <c r="BU2373" s="0" t="s">
        <v>7887</v>
      </c>
      <c r="BW2373" s="0" t="n">
        <v>2008</v>
      </c>
      <c r="BX2373" s="0" t="n">
        <v>2016</v>
      </c>
      <c r="BY2373" s="0" t="s">
        <v>2985</v>
      </c>
      <c r="BZ2373" s="0" t="n">
        <v>2012</v>
      </c>
      <c r="CA2373" s="0" t="n">
        <v>0.111111111111111</v>
      </c>
      <c r="CB2373" s="0" t="n">
        <v>0</v>
      </c>
      <c r="CC2373" s="0" t="n">
        <v>1</v>
      </c>
      <c r="CD2373" s="0" t="n">
        <v>-0.0979943304633728</v>
      </c>
      <c r="CE2373" s="0" t="n">
        <v>1</v>
      </c>
    </row>
    <row r="2374" customFormat="false" ht="15" hidden="false" customHeight="false" outlineLevel="0" collapsed="false">
      <c r="A2374" s="0" t="s">
        <v>7880</v>
      </c>
      <c r="B2374" s="0" t="n">
        <v>3679</v>
      </c>
      <c r="C2374" s="0" t="n">
        <v>-0.0906407017277228</v>
      </c>
      <c r="D2374" s="0" t="n">
        <v>513</v>
      </c>
      <c r="E2374" s="0" t="n">
        <f aca="false">IF(ISNUMBER($BA2374),$BA2374,IF(AND(ISNUMBER($D2374),ISNUMBER($BW2374),ISNUMBER($BX2374)),$D2374*($BX2374-$BW2374+1),""))</f>
        <v>513</v>
      </c>
      <c r="H2374" s="0" t="s">
        <v>118</v>
      </c>
      <c r="I2374" s="0" t="s">
        <v>344</v>
      </c>
      <c r="J2374" s="0" t="n">
        <f aca="false">IF($BW2374&lt;&gt;"",$BW2374,"")</f>
        <v>2008</v>
      </c>
      <c r="K2374" s="0" t="n">
        <f aca="false">IF($BX2374&lt;&gt;"",$BX2374,"")</f>
        <v>2016</v>
      </c>
      <c r="L2374" s="0" t="n">
        <f aca="false">IF(AND(ISNUMBER($BW2374),ISNUMBER($BX2374)),($BW2374+$BX2374)/2,"")</f>
        <v>2012</v>
      </c>
      <c r="M2374" s="0" t="n">
        <f aca="false">IF($L2374&lt;&gt;"",$L2374,"")</f>
        <v>2012</v>
      </c>
      <c r="N2374" s="0" t="n">
        <f aca="false">IF(AND(ISNUMBER($BW2374),ISNUMBER($BX2374)),MIN(1,MAX(0,($BX2374-2016+1)/($BX2374-$BW2374+1))),"")</f>
        <v>0.111111111111111</v>
      </c>
      <c r="O2374" s="0" t="n">
        <f aca="false">IF(AND(ISNUMBER($BW2374),ISNUMBER($BX2374)),MIN(1,MAX(0,($BX2374-2017+1)/($BX2374-$BW2374+1))),"")</f>
        <v>0</v>
      </c>
      <c r="P2374" s="0" t="n">
        <f aca="false">IF(AND(ISNUMBER($BW2374),ISNUMBER($BX2374)),MIN(1,MAX(0,($BX2374-2018+1)/($BX2374-$BW2374+1))),"")</f>
        <v>0</v>
      </c>
      <c r="Q2374" s="0" t="n">
        <f aca="false">IF(AND(ISNUMBER($BW2374),ISNUMBER($BX2374)),MIN(1,MAX(0,($BX2374-2019+1)/($BX2374-$BW2374+1))),"")</f>
        <v>0</v>
      </c>
      <c r="R2374" s="0" t="n">
        <f aca="false">IF(AND(ISNUMBER($BW2374),ISNUMBER($BX2374)),MIN(1,MAX(0,($BX2374-2016+1)/($BX2374-$BW2374+1))),"")</f>
        <v>0.111111111111111</v>
      </c>
      <c r="S2374" s="0" t="n">
        <f aca="false">IF($L2374&lt;&gt;"",IF($L2374&gt;=2015.5,1,0),"")</f>
        <v>0</v>
      </c>
      <c r="T2374" s="0" t="n">
        <f aca="false">IF($L2374&lt;&gt;"",IF($L2374&gt;=2016,1,0),"")</f>
        <v>0</v>
      </c>
      <c r="U2374" s="0" t="n">
        <f aca="false">IF(ISNUMBER($BX2374),IF($BX2374&gt;=2016,1,0),"")</f>
        <v>1</v>
      </c>
      <c r="V2374" s="0" t="n">
        <f aca="false">IF(ISNUMBER($BW2374),IF($BW2374&gt;=2016,1,0),"")</f>
        <v>0</v>
      </c>
      <c r="W2374" s="0" t="str">
        <f aca="false">IF(AND(ISNUMBER($BW2374),ISNUMBER($BX2374)),IF($BW2374&gt;=2016,"post-only",IF($BX2374&lt;2016,"pre-only","mixed")),"")</f>
        <v>mixed</v>
      </c>
      <c r="X2374" s="0" t="n">
        <f aca="false">IF(AND(ISNUMBER($BW2374),ISNUMBER($BX2374)),MIN(1,MAX(0,($BX2374-2017+1)/($BX2374-$BW2374+1))),"")</f>
        <v>0</v>
      </c>
      <c r="Y2374" s="0" t="n">
        <f aca="false">IF(AND(ISNUMBER($BW2374),ISNUMBER($BX2374)),MIN(1,MAX(0,($BX2374-2018+1)/($BX2374-$BW2374+1))),"")</f>
        <v>0</v>
      </c>
      <c r="Z2374" s="0" t="n">
        <f aca="false">IF(AND(ISNUMBER($BW2374),ISNUMBER($BX2374)),MIN(1,MAX(0,($BX2374-2019+1)/($BX2374-$BW2374+1))),"")</f>
        <v>0</v>
      </c>
      <c r="AA2374" s="0" t="n">
        <f aca="false">IF(ISNUMBER($BX2374),IF($BX2374&gt;=2017,1,0),"")</f>
        <v>0</v>
      </c>
      <c r="AB2374" s="0" t="n">
        <f aca="false">IF(ISNUMBER($BX2374),IF($BX2374&gt;=2018,1,0),"")</f>
        <v>0</v>
      </c>
      <c r="AC2374" s="0" t="n">
        <f aca="false">IF(ISNUMBER($BX2374),IF($BX2374&gt;=2019,1,0),"")</f>
        <v>0</v>
      </c>
      <c r="AD2374" s="0" t="n">
        <f aca="false">IF($L2374&lt;&gt;"",IF($L2374&gt;2013,1,0),"")</f>
        <v>0</v>
      </c>
      <c r="AE2374" s="0" t="n">
        <f aca="false">IF($L2374&lt;&gt;"",1+IF($L2374&gt;2011,1,0)+IF($L2374&gt;2014,1,0),"")</f>
        <v>2</v>
      </c>
      <c r="AF2374" s="0" t="s">
        <v>87</v>
      </c>
      <c r="AG2374" s="0" t="s">
        <v>88</v>
      </c>
      <c r="AH2374" s="0" t="s">
        <v>2080</v>
      </c>
      <c r="AI2374" s="0" t="s">
        <v>334</v>
      </c>
      <c r="AJ2374" s="0" t="s">
        <v>334</v>
      </c>
      <c r="AK2374" s="0" t="str">
        <f aca="false">IF(AND($CF2374&lt;&gt;"",IFERROR(INDEX(subsample_country_map!$B:$B,MATCH($CF2374,subsample_country_map!$A:$A,0)),"")&lt;&gt;""),INDEX(subsample_country_map!$B:$B,MATCH($CF2374,subsample_country_map!$A:$A,0)),INDEX(lookup!$AA:$AA,MATCH($A2374,lookup!$A:$A,0)))</f>
        <v>3_AsiaPac</v>
      </c>
      <c r="AL2374" s="0" t="str">
        <f aca="false">IF(AND($CF2374&lt;&gt;"",IFERROR(INDEX(subsample_country_map!$C:$C,MATCH($CF2374,subsample_country_map!$A:$A,0)),"")&lt;&gt;""),INDEX(subsample_country_map!$C:$C,MATCH($CF2374,subsample_country_map!$A:$A,0)),INDEX(lookup!$AB:$AB,MATCH($A2374,lookup!$A:$A,0)))</f>
        <v>2_developing</v>
      </c>
      <c r="AM2374" s="0" t="str">
        <f aca="false">IF(AND($CF2374&lt;&gt;"",IFERROR(INDEX(subsample_country_map!$D:$D,MATCH($CF2374,subsample_country_map!$A:$A,0)),"")&lt;&gt;""),INDEX(subsample_country_map!$D:$D,MATCH($CF2374,subsample_country_map!$A:$A,0)),INDEX(lookup!$AC:$AC,MATCH($A2374,lookup!$A:$A,0)))</f>
        <v>2_non_western</v>
      </c>
      <c r="AN2374" s="0" t="str">
        <f aca="false">IF(AND($CF2374&lt;&gt;"",IFERROR(INDEX(subsample_country_map!$E:$E,MATCH($CF2374,subsample_country_map!$A:$A,0)),"")&lt;&gt;""),INDEX(subsample_country_map!$E:$E,MATCH($CF2374,subsample_country_map!$A:$A,0)),INDEX(lookup!$AD:$AD,MATCH($A2374,lookup!$A:$A,0)))</f>
        <v>2_civil law</v>
      </c>
      <c r="AO2374" s="0" t="str">
        <f aca="false">INDEX(lookup!$Y:$Y,MATCH($A2374,lookup!$A:$A,0))</f>
        <v>0_published</v>
      </c>
      <c r="AP2374" s="0" t="str">
        <f aca="false">INDEX(lookup!$Z:$Z,MATCH($A2374,lookup!$A:$A,0))</f>
        <v>1_VHB high</v>
      </c>
      <c r="AQ2374" s="0" t="str">
        <f aca="false">INDEX(lookup!$W:$W,MATCH($A2374,lookup!$A:$A,0))</f>
        <v>2_sust</v>
      </c>
      <c r="AS2374" s="0" t="s">
        <v>91</v>
      </c>
      <c r="AT2374" s="0" t="s">
        <v>111</v>
      </c>
      <c r="AU2374" s="0" t="s">
        <v>93</v>
      </c>
      <c r="AV2374" s="0" t="s">
        <v>7888</v>
      </c>
      <c r="AW2374" s="0" t="s">
        <v>5126</v>
      </c>
      <c r="BA2374" s="0" t="n">
        <v>513</v>
      </c>
      <c r="BB2374" s="0" t="s">
        <v>96</v>
      </c>
      <c r="BC2374" s="0" t="s">
        <v>7889</v>
      </c>
      <c r="BD2374" s="0" t="s">
        <v>142</v>
      </c>
      <c r="BE2374" s="0" t="s">
        <v>98</v>
      </c>
      <c r="BI2374" s="0" t="s">
        <v>189</v>
      </c>
      <c r="BJ2374" s="0" t="s">
        <v>7890</v>
      </c>
      <c r="BK2374" s="0" t="s">
        <v>875</v>
      </c>
      <c r="BL2374" s="0" t="s">
        <v>7891</v>
      </c>
      <c r="BM2374" s="0" t="s">
        <v>7885</v>
      </c>
      <c r="BN2374" s="0" t="s">
        <v>7886</v>
      </c>
      <c r="BO2374" s="0" t="s">
        <v>754</v>
      </c>
      <c r="BP2374" s="0" t="s">
        <v>7880</v>
      </c>
      <c r="BQ2374" s="0" t="s">
        <v>127</v>
      </c>
      <c r="BT2374" s="0" t="n">
        <v>0</v>
      </c>
      <c r="BU2374" s="0" t="s">
        <v>7887</v>
      </c>
      <c r="BW2374" s="0" t="n">
        <v>2008</v>
      </c>
      <c r="BX2374" s="0" t="n">
        <v>2016</v>
      </c>
      <c r="BY2374" s="0" t="s">
        <v>2985</v>
      </c>
      <c r="BZ2374" s="0" t="n">
        <v>2012</v>
      </c>
      <c r="CA2374" s="0" t="n">
        <v>0.111111111111111</v>
      </c>
      <c r="CB2374" s="0" t="n">
        <v>0</v>
      </c>
      <c r="CC2374" s="0" t="n">
        <v>1</v>
      </c>
      <c r="CD2374" s="0" t="n">
        <v>-0.0908901592903551</v>
      </c>
      <c r="CE2374" s="0" t="n">
        <v>1</v>
      </c>
    </row>
    <row r="2375" customFormat="false" ht="15" hidden="false" customHeight="false" outlineLevel="0" collapsed="false">
      <c r="A2375" s="0" t="s">
        <v>7880</v>
      </c>
      <c r="B2375" s="0" t="n">
        <v>3680</v>
      </c>
      <c r="C2375" s="0" t="n">
        <v>-0.131306432859723</v>
      </c>
      <c r="D2375" s="0" t="n">
        <v>228</v>
      </c>
      <c r="E2375" s="0" t="n">
        <f aca="false">IF(ISNUMBER($BA2375),$BA2375,IF(AND(ISNUMBER($D2375),ISNUMBER($BW2375),ISNUMBER($BX2375)),$D2375*($BX2375-$BW2375+1),""))</f>
        <v>228</v>
      </c>
      <c r="H2375" s="0" t="s">
        <v>118</v>
      </c>
      <c r="I2375" s="0" t="s">
        <v>119</v>
      </c>
      <c r="J2375" s="0" t="n">
        <f aca="false">IF($BW2375&lt;&gt;"",$BW2375,"")</f>
        <v>2008</v>
      </c>
      <c r="K2375" s="0" t="n">
        <f aca="false">IF($BX2375&lt;&gt;"",$BX2375,"")</f>
        <v>2016</v>
      </c>
      <c r="L2375" s="0" t="n">
        <f aca="false">IF(AND(ISNUMBER($BW2375),ISNUMBER($BX2375)),($BW2375+$BX2375)/2,"")</f>
        <v>2012</v>
      </c>
      <c r="M2375" s="0" t="n">
        <f aca="false">IF($L2375&lt;&gt;"",$L2375,"")</f>
        <v>2012</v>
      </c>
      <c r="N2375" s="0" t="n">
        <f aca="false">IF(AND(ISNUMBER($BW2375),ISNUMBER($BX2375)),MIN(1,MAX(0,($BX2375-2016+1)/($BX2375-$BW2375+1))),"")</f>
        <v>0.111111111111111</v>
      </c>
      <c r="O2375" s="0" t="n">
        <f aca="false">IF(AND(ISNUMBER($BW2375),ISNUMBER($BX2375)),MIN(1,MAX(0,($BX2375-2017+1)/($BX2375-$BW2375+1))),"")</f>
        <v>0</v>
      </c>
      <c r="P2375" s="0" t="n">
        <f aca="false">IF(AND(ISNUMBER($BW2375),ISNUMBER($BX2375)),MIN(1,MAX(0,($BX2375-2018+1)/($BX2375-$BW2375+1))),"")</f>
        <v>0</v>
      </c>
      <c r="Q2375" s="0" t="n">
        <f aca="false">IF(AND(ISNUMBER($BW2375),ISNUMBER($BX2375)),MIN(1,MAX(0,($BX2375-2019+1)/($BX2375-$BW2375+1))),"")</f>
        <v>0</v>
      </c>
      <c r="R2375" s="0" t="n">
        <f aca="false">IF(AND(ISNUMBER($BW2375),ISNUMBER($BX2375)),MIN(1,MAX(0,($BX2375-2016+1)/($BX2375-$BW2375+1))),"")</f>
        <v>0.111111111111111</v>
      </c>
      <c r="S2375" s="0" t="n">
        <f aca="false">IF($L2375&lt;&gt;"",IF($L2375&gt;=2015.5,1,0),"")</f>
        <v>0</v>
      </c>
      <c r="T2375" s="0" t="n">
        <f aca="false">IF($L2375&lt;&gt;"",IF($L2375&gt;=2016,1,0),"")</f>
        <v>0</v>
      </c>
      <c r="U2375" s="0" t="n">
        <f aca="false">IF(ISNUMBER($BX2375),IF($BX2375&gt;=2016,1,0),"")</f>
        <v>1</v>
      </c>
      <c r="V2375" s="0" t="n">
        <f aca="false">IF(ISNUMBER($BW2375),IF($BW2375&gt;=2016,1,0),"")</f>
        <v>0</v>
      </c>
      <c r="W2375" s="0" t="str">
        <f aca="false">IF(AND(ISNUMBER($BW2375),ISNUMBER($BX2375)),IF($BW2375&gt;=2016,"post-only",IF($BX2375&lt;2016,"pre-only","mixed")),"")</f>
        <v>mixed</v>
      </c>
      <c r="X2375" s="0" t="n">
        <f aca="false">IF(AND(ISNUMBER($BW2375),ISNUMBER($BX2375)),MIN(1,MAX(0,($BX2375-2017+1)/($BX2375-$BW2375+1))),"")</f>
        <v>0</v>
      </c>
      <c r="Y2375" s="0" t="n">
        <f aca="false">IF(AND(ISNUMBER($BW2375),ISNUMBER($BX2375)),MIN(1,MAX(0,($BX2375-2018+1)/($BX2375-$BW2375+1))),"")</f>
        <v>0</v>
      </c>
      <c r="Z2375" s="0" t="n">
        <f aca="false">IF(AND(ISNUMBER($BW2375),ISNUMBER($BX2375)),MIN(1,MAX(0,($BX2375-2019+1)/($BX2375-$BW2375+1))),"")</f>
        <v>0</v>
      </c>
      <c r="AA2375" s="0" t="n">
        <f aca="false">IF(ISNUMBER($BX2375),IF($BX2375&gt;=2017,1,0),"")</f>
        <v>0</v>
      </c>
      <c r="AB2375" s="0" t="n">
        <f aca="false">IF(ISNUMBER($BX2375),IF($BX2375&gt;=2018,1,0),"")</f>
        <v>0</v>
      </c>
      <c r="AC2375" s="0" t="n">
        <f aca="false">IF(ISNUMBER($BX2375),IF($BX2375&gt;=2019,1,0),"")</f>
        <v>0</v>
      </c>
      <c r="AD2375" s="0" t="n">
        <f aca="false">IF($L2375&lt;&gt;"",IF($L2375&gt;2013,1,0),"")</f>
        <v>0</v>
      </c>
      <c r="AE2375" s="0" t="n">
        <f aca="false">IF($L2375&lt;&gt;"",1+IF($L2375&gt;2011,1,0)+IF($L2375&gt;2014,1,0),"")</f>
        <v>2</v>
      </c>
      <c r="AF2375" s="0" t="s">
        <v>87</v>
      </c>
      <c r="AG2375" s="0" t="s">
        <v>88</v>
      </c>
      <c r="AH2375" s="0" t="s">
        <v>2080</v>
      </c>
      <c r="AI2375" s="0" t="s">
        <v>334</v>
      </c>
      <c r="AJ2375" s="0" t="s">
        <v>334</v>
      </c>
      <c r="AK2375" s="0" t="str">
        <f aca="false">IF(AND($CF2375&lt;&gt;"",IFERROR(INDEX(subsample_country_map!$B:$B,MATCH($CF2375,subsample_country_map!$A:$A,0)),"")&lt;&gt;""),INDEX(subsample_country_map!$B:$B,MATCH($CF2375,subsample_country_map!$A:$A,0)),INDEX(lookup!$AA:$AA,MATCH($A2375,lookup!$A:$A,0)))</f>
        <v>3_AsiaPac</v>
      </c>
      <c r="AL2375" s="0" t="str">
        <f aca="false">IF(AND($CF2375&lt;&gt;"",IFERROR(INDEX(subsample_country_map!$C:$C,MATCH($CF2375,subsample_country_map!$A:$A,0)),"")&lt;&gt;""),INDEX(subsample_country_map!$C:$C,MATCH($CF2375,subsample_country_map!$A:$A,0)),INDEX(lookup!$AB:$AB,MATCH($A2375,lookup!$A:$A,0)))</f>
        <v>2_developing</v>
      </c>
      <c r="AM2375" s="0" t="str">
        <f aca="false">IF(AND($CF2375&lt;&gt;"",IFERROR(INDEX(subsample_country_map!$D:$D,MATCH($CF2375,subsample_country_map!$A:$A,0)),"")&lt;&gt;""),INDEX(subsample_country_map!$D:$D,MATCH($CF2375,subsample_country_map!$A:$A,0)),INDEX(lookup!$AC:$AC,MATCH($A2375,lookup!$A:$A,0)))</f>
        <v>2_non_western</v>
      </c>
      <c r="AN2375" s="0" t="str">
        <f aca="false">IF(AND($CF2375&lt;&gt;"",IFERROR(INDEX(subsample_country_map!$E:$E,MATCH($CF2375,subsample_country_map!$A:$A,0)),"")&lt;&gt;""),INDEX(subsample_country_map!$E:$E,MATCH($CF2375,subsample_country_map!$A:$A,0)),INDEX(lookup!$AD:$AD,MATCH($A2375,lookup!$A:$A,0)))</f>
        <v>2_civil law</v>
      </c>
      <c r="AO2375" s="0" t="str">
        <f aca="false">INDEX(lookup!$Y:$Y,MATCH($A2375,lookup!$A:$A,0))</f>
        <v>0_published</v>
      </c>
      <c r="AP2375" s="0" t="str">
        <f aca="false">INDEX(lookup!$Z:$Z,MATCH($A2375,lookup!$A:$A,0))</f>
        <v>1_VHB high</v>
      </c>
      <c r="AQ2375" s="0" t="str">
        <f aca="false">INDEX(lookup!$W:$W,MATCH($A2375,lookup!$A:$A,0))</f>
        <v>2_sust</v>
      </c>
      <c r="AS2375" s="0" t="s">
        <v>91</v>
      </c>
      <c r="AT2375" s="0" t="s">
        <v>111</v>
      </c>
      <c r="AU2375" s="0" t="s">
        <v>93</v>
      </c>
      <c r="AV2375" s="0" t="s">
        <v>7892</v>
      </c>
      <c r="AX2375" s="0" t="s">
        <v>959</v>
      </c>
      <c r="BA2375" s="0" t="n">
        <v>228</v>
      </c>
      <c r="BB2375" s="0" t="s">
        <v>96</v>
      </c>
      <c r="BC2375" s="0" t="s">
        <v>122</v>
      </c>
      <c r="BD2375" s="0" t="s">
        <v>142</v>
      </c>
      <c r="BE2375" s="0" t="s">
        <v>7893</v>
      </c>
      <c r="BF2375" s="0" t="s">
        <v>7774</v>
      </c>
      <c r="BI2375" s="0" t="s">
        <v>189</v>
      </c>
      <c r="BJ2375" s="0" t="s">
        <v>7894</v>
      </c>
      <c r="BK2375" s="0" t="s">
        <v>875</v>
      </c>
      <c r="BL2375" s="0" t="s">
        <v>7895</v>
      </c>
      <c r="BM2375" s="0" t="s">
        <v>7885</v>
      </c>
      <c r="BN2375" s="0" t="s">
        <v>7886</v>
      </c>
      <c r="BO2375" s="0" t="s">
        <v>754</v>
      </c>
      <c r="BP2375" s="0" t="s">
        <v>7880</v>
      </c>
      <c r="BQ2375" s="0" t="s">
        <v>127</v>
      </c>
      <c r="BT2375" s="0" t="n">
        <v>0</v>
      </c>
      <c r="BU2375" s="0" t="s">
        <v>7887</v>
      </c>
      <c r="BW2375" s="0" t="n">
        <v>2008</v>
      </c>
      <c r="BX2375" s="0" t="n">
        <v>2016</v>
      </c>
      <c r="BY2375" s="0" t="s">
        <v>2985</v>
      </c>
      <c r="BZ2375" s="0" t="n">
        <v>2012</v>
      </c>
      <c r="CA2375" s="0" t="n">
        <v>0.111111111111111</v>
      </c>
      <c r="CB2375" s="0" t="n">
        <v>0</v>
      </c>
      <c r="CC2375" s="0" t="n">
        <v>1</v>
      </c>
      <c r="CD2375" s="0" t="n">
        <v>-0.132068971544558</v>
      </c>
      <c r="CE2375" s="0" t="n">
        <v>1</v>
      </c>
    </row>
    <row r="2376" customFormat="false" ht="15" hidden="false" customHeight="false" outlineLevel="0" collapsed="false">
      <c r="A2376" s="0" t="s">
        <v>7880</v>
      </c>
      <c r="B2376" s="0" t="n">
        <v>3681</v>
      </c>
      <c r="C2376" s="0" t="n">
        <v>-0.110578400987403</v>
      </c>
      <c r="D2376" s="0" t="n">
        <v>228</v>
      </c>
      <c r="E2376" s="0" t="n">
        <f aca="false">IF(ISNUMBER($BA2376),$BA2376,IF(AND(ISNUMBER($D2376),ISNUMBER($BW2376),ISNUMBER($BX2376)),$D2376*($BX2376-$BW2376+1),""))</f>
        <v>228</v>
      </c>
      <c r="H2376" s="0" t="s">
        <v>118</v>
      </c>
      <c r="I2376" s="0" t="s">
        <v>119</v>
      </c>
      <c r="J2376" s="0" t="n">
        <f aca="false">IF($BW2376&lt;&gt;"",$BW2376,"")</f>
        <v>2008</v>
      </c>
      <c r="K2376" s="0" t="n">
        <f aca="false">IF($BX2376&lt;&gt;"",$BX2376,"")</f>
        <v>2016</v>
      </c>
      <c r="L2376" s="0" t="n">
        <f aca="false">IF(AND(ISNUMBER($BW2376),ISNUMBER($BX2376)),($BW2376+$BX2376)/2,"")</f>
        <v>2012</v>
      </c>
      <c r="M2376" s="0" t="n">
        <f aca="false">IF($L2376&lt;&gt;"",$L2376,"")</f>
        <v>2012</v>
      </c>
      <c r="N2376" s="0" t="n">
        <f aca="false">IF(AND(ISNUMBER($BW2376),ISNUMBER($BX2376)),MIN(1,MAX(0,($BX2376-2016+1)/($BX2376-$BW2376+1))),"")</f>
        <v>0.111111111111111</v>
      </c>
      <c r="O2376" s="0" t="n">
        <f aca="false">IF(AND(ISNUMBER($BW2376),ISNUMBER($BX2376)),MIN(1,MAX(0,($BX2376-2017+1)/($BX2376-$BW2376+1))),"")</f>
        <v>0</v>
      </c>
      <c r="P2376" s="0" t="n">
        <f aca="false">IF(AND(ISNUMBER($BW2376),ISNUMBER($BX2376)),MIN(1,MAX(0,($BX2376-2018+1)/($BX2376-$BW2376+1))),"")</f>
        <v>0</v>
      </c>
      <c r="Q2376" s="0" t="n">
        <f aca="false">IF(AND(ISNUMBER($BW2376),ISNUMBER($BX2376)),MIN(1,MAX(0,($BX2376-2019+1)/($BX2376-$BW2376+1))),"")</f>
        <v>0</v>
      </c>
      <c r="R2376" s="0" t="n">
        <f aca="false">IF(AND(ISNUMBER($BW2376),ISNUMBER($BX2376)),MIN(1,MAX(0,($BX2376-2016+1)/($BX2376-$BW2376+1))),"")</f>
        <v>0.111111111111111</v>
      </c>
      <c r="S2376" s="0" t="n">
        <f aca="false">IF($L2376&lt;&gt;"",IF($L2376&gt;=2015.5,1,0),"")</f>
        <v>0</v>
      </c>
      <c r="T2376" s="0" t="n">
        <f aca="false">IF($L2376&lt;&gt;"",IF($L2376&gt;=2016,1,0),"")</f>
        <v>0</v>
      </c>
      <c r="U2376" s="0" t="n">
        <f aca="false">IF(ISNUMBER($BX2376),IF($BX2376&gt;=2016,1,0),"")</f>
        <v>1</v>
      </c>
      <c r="V2376" s="0" t="n">
        <f aca="false">IF(ISNUMBER($BW2376),IF($BW2376&gt;=2016,1,0),"")</f>
        <v>0</v>
      </c>
      <c r="W2376" s="0" t="str">
        <f aca="false">IF(AND(ISNUMBER($BW2376),ISNUMBER($BX2376)),IF($BW2376&gt;=2016,"post-only",IF($BX2376&lt;2016,"pre-only","mixed")),"")</f>
        <v>mixed</v>
      </c>
      <c r="X2376" s="0" t="n">
        <f aca="false">IF(AND(ISNUMBER($BW2376),ISNUMBER($BX2376)),MIN(1,MAX(0,($BX2376-2017+1)/($BX2376-$BW2376+1))),"")</f>
        <v>0</v>
      </c>
      <c r="Y2376" s="0" t="n">
        <f aca="false">IF(AND(ISNUMBER($BW2376),ISNUMBER($BX2376)),MIN(1,MAX(0,($BX2376-2018+1)/($BX2376-$BW2376+1))),"")</f>
        <v>0</v>
      </c>
      <c r="Z2376" s="0" t="n">
        <f aca="false">IF(AND(ISNUMBER($BW2376),ISNUMBER($BX2376)),MIN(1,MAX(0,($BX2376-2019+1)/($BX2376-$BW2376+1))),"")</f>
        <v>0</v>
      </c>
      <c r="AA2376" s="0" t="n">
        <f aca="false">IF(ISNUMBER($BX2376),IF($BX2376&gt;=2017,1,0),"")</f>
        <v>0</v>
      </c>
      <c r="AB2376" s="0" t="n">
        <f aca="false">IF(ISNUMBER($BX2376),IF($BX2376&gt;=2018,1,0),"")</f>
        <v>0</v>
      </c>
      <c r="AC2376" s="0" t="n">
        <f aca="false">IF(ISNUMBER($BX2376),IF($BX2376&gt;=2019,1,0),"")</f>
        <v>0</v>
      </c>
      <c r="AD2376" s="0" t="n">
        <f aca="false">IF($L2376&lt;&gt;"",IF($L2376&gt;2013,1,0),"")</f>
        <v>0</v>
      </c>
      <c r="AE2376" s="0" t="n">
        <f aca="false">IF($L2376&lt;&gt;"",1+IF($L2376&gt;2011,1,0)+IF($L2376&gt;2014,1,0),"")</f>
        <v>2</v>
      </c>
      <c r="AF2376" s="0" t="s">
        <v>87</v>
      </c>
      <c r="AG2376" s="0" t="s">
        <v>88</v>
      </c>
      <c r="AH2376" s="0" t="s">
        <v>2080</v>
      </c>
      <c r="AI2376" s="0" t="s">
        <v>334</v>
      </c>
      <c r="AJ2376" s="0" t="s">
        <v>334</v>
      </c>
      <c r="AK2376" s="0" t="str">
        <f aca="false">IF(AND($CF2376&lt;&gt;"",IFERROR(INDEX(subsample_country_map!$B:$B,MATCH($CF2376,subsample_country_map!$A:$A,0)),"")&lt;&gt;""),INDEX(subsample_country_map!$B:$B,MATCH($CF2376,subsample_country_map!$A:$A,0)),INDEX(lookup!$AA:$AA,MATCH($A2376,lookup!$A:$A,0)))</f>
        <v>3_AsiaPac</v>
      </c>
      <c r="AL2376" s="0" t="str">
        <f aca="false">IF(AND($CF2376&lt;&gt;"",IFERROR(INDEX(subsample_country_map!$C:$C,MATCH($CF2376,subsample_country_map!$A:$A,0)),"")&lt;&gt;""),INDEX(subsample_country_map!$C:$C,MATCH($CF2376,subsample_country_map!$A:$A,0)),INDEX(lookup!$AB:$AB,MATCH($A2376,lookup!$A:$A,0)))</f>
        <v>2_developing</v>
      </c>
      <c r="AM2376" s="0" t="str">
        <f aca="false">IF(AND($CF2376&lt;&gt;"",IFERROR(INDEX(subsample_country_map!$D:$D,MATCH($CF2376,subsample_country_map!$A:$A,0)),"")&lt;&gt;""),INDEX(subsample_country_map!$D:$D,MATCH($CF2376,subsample_country_map!$A:$A,0)),INDEX(lookup!$AC:$AC,MATCH($A2376,lookup!$A:$A,0)))</f>
        <v>2_non_western</v>
      </c>
      <c r="AN2376" s="0" t="str">
        <f aca="false">IF(AND($CF2376&lt;&gt;"",IFERROR(INDEX(subsample_country_map!$E:$E,MATCH($CF2376,subsample_country_map!$A:$A,0)),"")&lt;&gt;""),INDEX(subsample_country_map!$E:$E,MATCH($CF2376,subsample_country_map!$A:$A,0)),INDEX(lookup!$AD:$AD,MATCH($A2376,lookup!$A:$A,0)))</f>
        <v>2_civil law</v>
      </c>
      <c r="AO2376" s="0" t="str">
        <f aca="false">INDEX(lookup!$Y:$Y,MATCH($A2376,lookup!$A:$A,0))</f>
        <v>0_published</v>
      </c>
      <c r="AP2376" s="0" t="str">
        <f aca="false">INDEX(lookup!$Z:$Z,MATCH($A2376,lookup!$A:$A,0))</f>
        <v>1_VHB high</v>
      </c>
      <c r="AQ2376" s="0" t="str">
        <f aca="false">INDEX(lookup!$W:$W,MATCH($A2376,lookup!$A:$A,0))</f>
        <v>2_sust</v>
      </c>
      <c r="AS2376" s="0" t="s">
        <v>91</v>
      </c>
      <c r="AT2376" s="0" t="s">
        <v>111</v>
      </c>
      <c r="AU2376" s="0" t="s">
        <v>93</v>
      </c>
      <c r="AV2376" s="0" t="s">
        <v>7896</v>
      </c>
      <c r="AX2376" s="0" t="s">
        <v>4728</v>
      </c>
      <c r="BA2376" s="0" t="n">
        <v>228</v>
      </c>
      <c r="BB2376" s="0" t="s">
        <v>96</v>
      </c>
      <c r="BC2376" s="0" t="s">
        <v>7889</v>
      </c>
      <c r="BD2376" s="0" t="s">
        <v>142</v>
      </c>
      <c r="BE2376" s="0" t="s">
        <v>7893</v>
      </c>
      <c r="BF2376" s="0" t="s">
        <v>7774</v>
      </c>
      <c r="BI2376" s="0" t="s">
        <v>189</v>
      </c>
      <c r="BJ2376" s="0" t="s">
        <v>7897</v>
      </c>
      <c r="BK2376" s="0" t="s">
        <v>875</v>
      </c>
      <c r="BL2376" s="0" t="s">
        <v>7898</v>
      </c>
      <c r="BM2376" s="0" t="s">
        <v>7885</v>
      </c>
      <c r="BN2376" s="0" t="s">
        <v>7886</v>
      </c>
      <c r="BO2376" s="0" t="s">
        <v>754</v>
      </c>
      <c r="BP2376" s="0" t="s">
        <v>7880</v>
      </c>
      <c r="BQ2376" s="0" t="s">
        <v>127</v>
      </c>
      <c r="BT2376" s="0" t="n">
        <v>0</v>
      </c>
      <c r="BU2376" s="0" t="s">
        <v>7887</v>
      </c>
      <c r="BW2376" s="0" t="n">
        <v>2008</v>
      </c>
      <c r="BX2376" s="0" t="n">
        <v>2016</v>
      </c>
      <c r="BY2376" s="0" t="s">
        <v>2985</v>
      </c>
      <c r="BZ2376" s="0" t="n">
        <v>2012</v>
      </c>
      <c r="CA2376" s="0" t="n">
        <v>0.111111111111111</v>
      </c>
      <c r="CB2376" s="0" t="n">
        <v>0</v>
      </c>
      <c r="CC2376" s="0" t="n">
        <v>1</v>
      </c>
      <c r="CD2376" s="0" t="n">
        <v>-0.111032438926943</v>
      </c>
      <c r="CE2376" s="0" t="n">
        <v>1</v>
      </c>
    </row>
    <row r="2377" customFormat="false" ht="15" hidden="false" customHeight="false" outlineLevel="0" collapsed="false">
      <c r="A2377" s="0" t="s">
        <v>7880</v>
      </c>
      <c r="B2377" s="0" t="n">
        <v>3682</v>
      </c>
      <c r="C2377" s="0" t="n">
        <v>-0.05431641036878</v>
      </c>
      <c r="D2377" s="0" t="n">
        <v>283</v>
      </c>
      <c r="E2377" s="0" t="n">
        <f aca="false">IF(ISNUMBER($BA2377),$BA2377,IF(AND(ISNUMBER($D2377),ISNUMBER($BW2377),ISNUMBER($BX2377)),$D2377*($BX2377-$BW2377+1),""))</f>
        <v>283</v>
      </c>
      <c r="H2377" s="0" t="s">
        <v>118</v>
      </c>
      <c r="I2377" s="0" t="s">
        <v>344</v>
      </c>
      <c r="J2377" s="0" t="n">
        <f aca="false">IF($BW2377&lt;&gt;"",$BW2377,"")</f>
        <v>2008</v>
      </c>
      <c r="K2377" s="0" t="n">
        <f aca="false">IF($BX2377&lt;&gt;"",$BX2377,"")</f>
        <v>2016</v>
      </c>
      <c r="L2377" s="0" t="n">
        <f aca="false">IF(AND(ISNUMBER($BW2377),ISNUMBER($BX2377)),($BW2377+$BX2377)/2,"")</f>
        <v>2012</v>
      </c>
      <c r="M2377" s="0" t="n">
        <f aca="false">IF($L2377&lt;&gt;"",$L2377,"")</f>
        <v>2012</v>
      </c>
      <c r="N2377" s="0" t="n">
        <f aca="false">IF(AND(ISNUMBER($BW2377),ISNUMBER($BX2377)),MIN(1,MAX(0,($BX2377-2016+1)/($BX2377-$BW2377+1))),"")</f>
        <v>0.111111111111111</v>
      </c>
      <c r="O2377" s="0" t="n">
        <f aca="false">IF(AND(ISNUMBER($BW2377),ISNUMBER($BX2377)),MIN(1,MAX(0,($BX2377-2017+1)/($BX2377-$BW2377+1))),"")</f>
        <v>0</v>
      </c>
      <c r="P2377" s="0" t="n">
        <f aca="false">IF(AND(ISNUMBER($BW2377),ISNUMBER($BX2377)),MIN(1,MAX(0,($BX2377-2018+1)/($BX2377-$BW2377+1))),"")</f>
        <v>0</v>
      </c>
      <c r="Q2377" s="0" t="n">
        <f aca="false">IF(AND(ISNUMBER($BW2377),ISNUMBER($BX2377)),MIN(1,MAX(0,($BX2377-2019+1)/($BX2377-$BW2377+1))),"")</f>
        <v>0</v>
      </c>
      <c r="R2377" s="0" t="n">
        <f aca="false">IF(AND(ISNUMBER($BW2377),ISNUMBER($BX2377)),MIN(1,MAX(0,($BX2377-2016+1)/($BX2377-$BW2377+1))),"")</f>
        <v>0.111111111111111</v>
      </c>
      <c r="S2377" s="0" t="n">
        <f aca="false">IF($L2377&lt;&gt;"",IF($L2377&gt;=2015.5,1,0),"")</f>
        <v>0</v>
      </c>
      <c r="T2377" s="0" t="n">
        <f aca="false">IF($L2377&lt;&gt;"",IF($L2377&gt;=2016,1,0),"")</f>
        <v>0</v>
      </c>
      <c r="U2377" s="0" t="n">
        <f aca="false">IF(ISNUMBER($BX2377),IF($BX2377&gt;=2016,1,0),"")</f>
        <v>1</v>
      </c>
      <c r="V2377" s="0" t="n">
        <f aca="false">IF(ISNUMBER($BW2377),IF($BW2377&gt;=2016,1,0),"")</f>
        <v>0</v>
      </c>
      <c r="W2377" s="0" t="str">
        <f aca="false">IF(AND(ISNUMBER($BW2377),ISNUMBER($BX2377)),IF($BW2377&gt;=2016,"post-only",IF($BX2377&lt;2016,"pre-only","mixed")),"")</f>
        <v>mixed</v>
      </c>
      <c r="X2377" s="0" t="n">
        <f aca="false">IF(AND(ISNUMBER($BW2377),ISNUMBER($BX2377)),MIN(1,MAX(0,($BX2377-2017+1)/($BX2377-$BW2377+1))),"")</f>
        <v>0</v>
      </c>
      <c r="Y2377" s="0" t="n">
        <f aca="false">IF(AND(ISNUMBER($BW2377),ISNUMBER($BX2377)),MIN(1,MAX(0,($BX2377-2018+1)/($BX2377-$BW2377+1))),"")</f>
        <v>0</v>
      </c>
      <c r="Z2377" s="0" t="n">
        <f aca="false">IF(AND(ISNUMBER($BW2377),ISNUMBER($BX2377)),MIN(1,MAX(0,($BX2377-2019+1)/($BX2377-$BW2377+1))),"")</f>
        <v>0</v>
      </c>
      <c r="AA2377" s="0" t="n">
        <f aca="false">IF(ISNUMBER($BX2377),IF($BX2377&gt;=2017,1,0),"")</f>
        <v>0</v>
      </c>
      <c r="AB2377" s="0" t="n">
        <f aca="false">IF(ISNUMBER($BX2377),IF($BX2377&gt;=2018,1,0),"")</f>
        <v>0</v>
      </c>
      <c r="AC2377" s="0" t="n">
        <f aca="false">IF(ISNUMBER($BX2377),IF($BX2377&gt;=2019,1,0),"")</f>
        <v>0</v>
      </c>
      <c r="AD2377" s="0" t="n">
        <f aca="false">IF($L2377&lt;&gt;"",IF($L2377&gt;2013,1,0),"")</f>
        <v>0</v>
      </c>
      <c r="AE2377" s="0" t="n">
        <f aca="false">IF($L2377&lt;&gt;"",1+IF($L2377&gt;2011,1,0)+IF($L2377&gt;2014,1,0),"")</f>
        <v>2</v>
      </c>
      <c r="AF2377" s="0" t="s">
        <v>87</v>
      </c>
      <c r="AG2377" s="0" t="s">
        <v>88</v>
      </c>
      <c r="AH2377" s="0" t="s">
        <v>2080</v>
      </c>
      <c r="AI2377" s="0" t="s">
        <v>334</v>
      </c>
      <c r="AJ2377" s="0" t="s">
        <v>334</v>
      </c>
      <c r="AK2377" s="0" t="str">
        <f aca="false">IF(AND($CF2377&lt;&gt;"",IFERROR(INDEX(subsample_country_map!$B:$B,MATCH($CF2377,subsample_country_map!$A:$A,0)),"")&lt;&gt;""),INDEX(subsample_country_map!$B:$B,MATCH($CF2377,subsample_country_map!$A:$A,0)),INDEX(lookup!$AA:$AA,MATCH($A2377,lookup!$A:$A,0)))</f>
        <v>3_AsiaPac</v>
      </c>
      <c r="AL2377" s="0" t="str">
        <f aca="false">IF(AND($CF2377&lt;&gt;"",IFERROR(INDEX(subsample_country_map!$C:$C,MATCH($CF2377,subsample_country_map!$A:$A,0)),"")&lt;&gt;""),INDEX(subsample_country_map!$C:$C,MATCH($CF2377,subsample_country_map!$A:$A,0)),INDEX(lookup!$AB:$AB,MATCH($A2377,lookup!$A:$A,0)))</f>
        <v>2_developing</v>
      </c>
      <c r="AM2377" s="0" t="str">
        <f aca="false">IF(AND($CF2377&lt;&gt;"",IFERROR(INDEX(subsample_country_map!$D:$D,MATCH($CF2377,subsample_country_map!$A:$A,0)),"")&lt;&gt;""),INDEX(subsample_country_map!$D:$D,MATCH($CF2377,subsample_country_map!$A:$A,0)),INDEX(lookup!$AC:$AC,MATCH($A2377,lookup!$A:$A,0)))</f>
        <v>2_non_western</v>
      </c>
      <c r="AN2377" s="0" t="str">
        <f aca="false">IF(AND($CF2377&lt;&gt;"",IFERROR(INDEX(subsample_country_map!$E:$E,MATCH($CF2377,subsample_country_map!$A:$A,0)),"")&lt;&gt;""),INDEX(subsample_country_map!$E:$E,MATCH($CF2377,subsample_country_map!$A:$A,0)),INDEX(lookup!$AD:$AD,MATCH($A2377,lookup!$A:$A,0)))</f>
        <v>2_civil law</v>
      </c>
      <c r="AO2377" s="0" t="str">
        <f aca="false">INDEX(lookup!$Y:$Y,MATCH($A2377,lookup!$A:$A,0))</f>
        <v>0_published</v>
      </c>
      <c r="AP2377" s="0" t="str">
        <f aca="false">INDEX(lookup!$Z:$Z,MATCH($A2377,lookup!$A:$A,0))</f>
        <v>1_VHB high</v>
      </c>
      <c r="AQ2377" s="0" t="str">
        <f aca="false">INDEX(lookup!$W:$W,MATCH($A2377,lookup!$A:$A,0))</f>
        <v>2_sust</v>
      </c>
      <c r="AS2377" s="0" t="s">
        <v>91</v>
      </c>
      <c r="AT2377" s="0" t="s">
        <v>111</v>
      </c>
      <c r="AU2377" s="0" t="s">
        <v>93</v>
      </c>
      <c r="AV2377" s="0" t="s">
        <v>7899</v>
      </c>
      <c r="AW2377" s="0" t="s">
        <v>7900</v>
      </c>
      <c r="BA2377" s="0" t="n">
        <v>283</v>
      </c>
      <c r="BB2377" s="0" t="s">
        <v>96</v>
      </c>
      <c r="BC2377" s="0" t="s">
        <v>122</v>
      </c>
      <c r="BD2377" s="0" t="s">
        <v>142</v>
      </c>
      <c r="BE2377" s="0" t="s">
        <v>7084</v>
      </c>
      <c r="BF2377" s="0" t="s">
        <v>7901</v>
      </c>
      <c r="BI2377" s="0" t="s">
        <v>208</v>
      </c>
      <c r="BJ2377" s="0" t="s">
        <v>7902</v>
      </c>
      <c r="BK2377" s="0" t="s">
        <v>750</v>
      </c>
      <c r="BL2377" s="0" t="s">
        <v>7903</v>
      </c>
      <c r="BM2377" s="0" t="s">
        <v>7885</v>
      </c>
      <c r="BN2377" s="0" t="s">
        <v>7886</v>
      </c>
      <c r="BO2377" s="0" t="s">
        <v>754</v>
      </c>
      <c r="BP2377" s="0" t="s">
        <v>7880</v>
      </c>
      <c r="BQ2377" s="0" t="s">
        <v>127</v>
      </c>
      <c r="BT2377" s="0" t="n">
        <v>0</v>
      </c>
      <c r="BU2377" s="0" t="s">
        <v>7887</v>
      </c>
      <c r="BW2377" s="0" t="n">
        <v>2008</v>
      </c>
      <c r="BX2377" s="0" t="n">
        <v>2016</v>
      </c>
      <c r="BY2377" s="0" t="s">
        <v>2985</v>
      </c>
      <c r="BZ2377" s="0" t="n">
        <v>2012</v>
      </c>
      <c r="CA2377" s="0" t="n">
        <v>0.111111111111111</v>
      </c>
      <c r="CB2377" s="0" t="n">
        <v>0</v>
      </c>
      <c r="CC2377" s="0" t="n">
        <v>1</v>
      </c>
      <c r="CD2377" s="0" t="n">
        <v>-0.0543699211931051</v>
      </c>
      <c r="CE2377" s="0" t="n">
        <v>1</v>
      </c>
    </row>
    <row r="2378" customFormat="false" ht="15" hidden="false" customHeight="false" outlineLevel="0" collapsed="false">
      <c r="A2378" s="0" t="s">
        <v>7880</v>
      </c>
      <c r="B2378" s="0" t="n">
        <v>3683</v>
      </c>
      <c r="C2378" s="0" t="n">
        <v>0.00806711439520017</v>
      </c>
      <c r="D2378" s="0" t="n">
        <v>283</v>
      </c>
      <c r="E2378" s="0" t="n">
        <f aca="false">IF(ISNUMBER($BA2378),$BA2378,IF(AND(ISNUMBER($D2378),ISNUMBER($BW2378),ISNUMBER($BX2378)),$D2378*($BX2378-$BW2378+1),""))</f>
        <v>283</v>
      </c>
      <c r="H2378" s="0" t="s">
        <v>118</v>
      </c>
      <c r="I2378" s="0" t="s">
        <v>344</v>
      </c>
      <c r="J2378" s="0" t="n">
        <f aca="false">IF($BW2378&lt;&gt;"",$BW2378,"")</f>
        <v>2008</v>
      </c>
      <c r="K2378" s="0" t="n">
        <f aca="false">IF($BX2378&lt;&gt;"",$BX2378,"")</f>
        <v>2016</v>
      </c>
      <c r="L2378" s="0" t="n">
        <f aca="false">IF(AND(ISNUMBER($BW2378),ISNUMBER($BX2378)),($BW2378+$BX2378)/2,"")</f>
        <v>2012</v>
      </c>
      <c r="M2378" s="0" t="n">
        <f aca="false">IF($L2378&lt;&gt;"",$L2378,"")</f>
        <v>2012</v>
      </c>
      <c r="N2378" s="0" t="n">
        <f aca="false">IF(AND(ISNUMBER($BW2378),ISNUMBER($BX2378)),MIN(1,MAX(0,($BX2378-2016+1)/($BX2378-$BW2378+1))),"")</f>
        <v>0.111111111111111</v>
      </c>
      <c r="O2378" s="0" t="n">
        <f aca="false">IF(AND(ISNUMBER($BW2378),ISNUMBER($BX2378)),MIN(1,MAX(0,($BX2378-2017+1)/($BX2378-$BW2378+1))),"")</f>
        <v>0</v>
      </c>
      <c r="P2378" s="0" t="n">
        <f aca="false">IF(AND(ISNUMBER($BW2378),ISNUMBER($BX2378)),MIN(1,MAX(0,($BX2378-2018+1)/($BX2378-$BW2378+1))),"")</f>
        <v>0</v>
      </c>
      <c r="Q2378" s="0" t="n">
        <f aca="false">IF(AND(ISNUMBER($BW2378),ISNUMBER($BX2378)),MIN(1,MAX(0,($BX2378-2019+1)/($BX2378-$BW2378+1))),"")</f>
        <v>0</v>
      </c>
      <c r="R2378" s="0" t="n">
        <f aca="false">IF(AND(ISNUMBER($BW2378),ISNUMBER($BX2378)),MIN(1,MAX(0,($BX2378-2016+1)/($BX2378-$BW2378+1))),"")</f>
        <v>0.111111111111111</v>
      </c>
      <c r="S2378" s="0" t="n">
        <f aca="false">IF($L2378&lt;&gt;"",IF($L2378&gt;=2015.5,1,0),"")</f>
        <v>0</v>
      </c>
      <c r="T2378" s="0" t="n">
        <f aca="false">IF($L2378&lt;&gt;"",IF($L2378&gt;=2016,1,0),"")</f>
        <v>0</v>
      </c>
      <c r="U2378" s="0" t="n">
        <f aca="false">IF(ISNUMBER($BX2378),IF($BX2378&gt;=2016,1,0),"")</f>
        <v>1</v>
      </c>
      <c r="V2378" s="0" t="n">
        <f aca="false">IF(ISNUMBER($BW2378),IF($BW2378&gt;=2016,1,0),"")</f>
        <v>0</v>
      </c>
      <c r="W2378" s="0" t="str">
        <f aca="false">IF(AND(ISNUMBER($BW2378),ISNUMBER($BX2378)),IF($BW2378&gt;=2016,"post-only",IF($BX2378&lt;2016,"pre-only","mixed")),"")</f>
        <v>mixed</v>
      </c>
      <c r="X2378" s="0" t="n">
        <f aca="false">IF(AND(ISNUMBER($BW2378),ISNUMBER($BX2378)),MIN(1,MAX(0,($BX2378-2017+1)/($BX2378-$BW2378+1))),"")</f>
        <v>0</v>
      </c>
      <c r="Y2378" s="0" t="n">
        <f aca="false">IF(AND(ISNUMBER($BW2378),ISNUMBER($BX2378)),MIN(1,MAX(0,($BX2378-2018+1)/($BX2378-$BW2378+1))),"")</f>
        <v>0</v>
      </c>
      <c r="Z2378" s="0" t="n">
        <f aca="false">IF(AND(ISNUMBER($BW2378),ISNUMBER($BX2378)),MIN(1,MAX(0,($BX2378-2019+1)/($BX2378-$BW2378+1))),"")</f>
        <v>0</v>
      </c>
      <c r="AA2378" s="0" t="n">
        <f aca="false">IF(ISNUMBER($BX2378),IF($BX2378&gt;=2017,1,0),"")</f>
        <v>0</v>
      </c>
      <c r="AB2378" s="0" t="n">
        <f aca="false">IF(ISNUMBER($BX2378),IF($BX2378&gt;=2018,1,0),"")</f>
        <v>0</v>
      </c>
      <c r="AC2378" s="0" t="n">
        <f aca="false">IF(ISNUMBER($BX2378),IF($BX2378&gt;=2019,1,0),"")</f>
        <v>0</v>
      </c>
      <c r="AD2378" s="0" t="n">
        <f aca="false">IF($L2378&lt;&gt;"",IF($L2378&gt;2013,1,0),"")</f>
        <v>0</v>
      </c>
      <c r="AE2378" s="0" t="n">
        <f aca="false">IF($L2378&lt;&gt;"",1+IF($L2378&gt;2011,1,0)+IF($L2378&gt;2014,1,0),"")</f>
        <v>2</v>
      </c>
      <c r="AF2378" s="0" t="s">
        <v>87</v>
      </c>
      <c r="AG2378" s="0" t="s">
        <v>88</v>
      </c>
      <c r="AH2378" s="0" t="s">
        <v>2080</v>
      </c>
      <c r="AI2378" s="0" t="s">
        <v>334</v>
      </c>
      <c r="AJ2378" s="0" t="s">
        <v>334</v>
      </c>
      <c r="AK2378" s="0" t="str">
        <f aca="false">IF(AND($CF2378&lt;&gt;"",IFERROR(INDEX(subsample_country_map!$B:$B,MATCH($CF2378,subsample_country_map!$A:$A,0)),"")&lt;&gt;""),INDEX(subsample_country_map!$B:$B,MATCH($CF2378,subsample_country_map!$A:$A,0)),INDEX(lookup!$AA:$AA,MATCH($A2378,lookup!$A:$A,0)))</f>
        <v>3_AsiaPac</v>
      </c>
      <c r="AL2378" s="0" t="str">
        <f aca="false">IF(AND($CF2378&lt;&gt;"",IFERROR(INDEX(subsample_country_map!$C:$C,MATCH($CF2378,subsample_country_map!$A:$A,0)),"")&lt;&gt;""),INDEX(subsample_country_map!$C:$C,MATCH($CF2378,subsample_country_map!$A:$A,0)),INDEX(lookup!$AB:$AB,MATCH($A2378,lookup!$A:$A,0)))</f>
        <v>2_developing</v>
      </c>
      <c r="AM2378" s="0" t="str">
        <f aca="false">IF(AND($CF2378&lt;&gt;"",IFERROR(INDEX(subsample_country_map!$D:$D,MATCH($CF2378,subsample_country_map!$A:$A,0)),"")&lt;&gt;""),INDEX(subsample_country_map!$D:$D,MATCH($CF2378,subsample_country_map!$A:$A,0)),INDEX(lookup!$AC:$AC,MATCH($A2378,lookup!$A:$A,0)))</f>
        <v>2_non_western</v>
      </c>
      <c r="AN2378" s="0" t="str">
        <f aca="false">IF(AND($CF2378&lt;&gt;"",IFERROR(INDEX(subsample_country_map!$E:$E,MATCH($CF2378,subsample_country_map!$A:$A,0)),"")&lt;&gt;""),INDEX(subsample_country_map!$E:$E,MATCH($CF2378,subsample_country_map!$A:$A,0)),INDEX(lookup!$AD:$AD,MATCH($A2378,lookup!$A:$A,0)))</f>
        <v>2_civil law</v>
      </c>
      <c r="AO2378" s="0" t="str">
        <f aca="false">INDEX(lookup!$Y:$Y,MATCH($A2378,lookup!$A:$A,0))</f>
        <v>0_published</v>
      </c>
      <c r="AP2378" s="0" t="str">
        <f aca="false">INDEX(lookup!$Z:$Z,MATCH($A2378,lookup!$A:$A,0))</f>
        <v>1_VHB high</v>
      </c>
      <c r="AQ2378" s="0" t="str">
        <f aca="false">INDEX(lookup!$W:$W,MATCH($A2378,lookup!$A:$A,0))</f>
        <v>2_sust</v>
      </c>
      <c r="AS2378" s="0" t="s">
        <v>91</v>
      </c>
      <c r="AT2378" s="0" t="s">
        <v>111</v>
      </c>
      <c r="AU2378" s="0" t="s">
        <v>93</v>
      </c>
      <c r="AV2378" s="0" t="s">
        <v>7904</v>
      </c>
      <c r="AW2378" s="0" t="s">
        <v>862</v>
      </c>
      <c r="BA2378" s="0" t="n">
        <v>283</v>
      </c>
      <c r="BB2378" s="0" t="s">
        <v>96</v>
      </c>
      <c r="BC2378" s="0" t="s">
        <v>7889</v>
      </c>
      <c r="BD2378" s="0" t="s">
        <v>142</v>
      </c>
      <c r="BE2378" s="0" t="s">
        <v>7084</v>
      </c>
      <c r="BF2378" s="0" t="s">
        <v>7901</v>
      </c>
      <c r="BI2378" s="0" t="s">
        <v>208</v>
      </c>
      <c r="BJ2378" s="0" t="s">
        <v>7905</v>
      </c>
      <c r="BK2378" s="0" t="s">
        <v>750</v>
      </c>
      <c r="BL2378" s="0" t="s">
        <v>7906</v>
      </c>
      <c r="BM2378" s="0" t="s">
        <v>7885</v>
      </c>
      <c r="BN2378" s="0" t="s">
        <v>7886</v>
      </c>
      <c r="BO2378" s="0" t="s">
        <v>754</v>
      </c>
      <c r="BP2378" s="0" t="s">
        <v>7880</v>
      </c>
      <c r="BQ2378" s="0" t="s">
        <v>127</v>
      </c>
      <c r="BT2378" s="0" t="n">
        <v>0</v>
      </c>
      <c r="BU2378" s="0" t="s">
        <v>7887</v>
      </c>
      <c r="BW2378" s="0" t="n">
        <v>2008</v>
      </c>
      <c r="BX2378" s="0" t="n">
        <v>2016</v>
      </c>
      <c r="BY2378" s="0" t="s">
        <v>2985</v>
      </c>
      <c r="BZ2378" s="0" t="n">
        <v>2012</v>
      </c>
      <c r="CA2378" s="0" t="n">
        <v>0.111111111111111</v>
      </c>
      <c r="CB2378" s="0" t="n">
        <v>0</v>
      </c>
      <c r="CC2378" s="0" t="n">
        <v>1</v>
      </c>
      <c r="CD2378" s="0" t="n">
        <v>0.00806728940015711</v>
      </c>
      <c r="CE2378" s="0" t="n">
        <v>1</v>
      </c>
    </row>
    <row r="2379" customFormat="false" ht="15" hidden="false" customHeight="false" outlineLevel="0" collapsed="false">
      <c r="A2379" s="0" t="s">
        <v>7880</v>
      </c>
      <c r="B2379" s="0" t="n">
        <v>3684</v>
      </c>
      <c r="C2379" s="0" t="n">
        <v>-0.120203010041035</v>
      </c>
      <c r="D2379" s="0" t="n">
        <v>230</v>
      </c>
      <c r="E2379" s="0" t="n">
        <f aca="false">IF(ISNUMBER($BA2379),$BA2379,IF(AND(ISNUMBER($D2379),ISNUMBER($BW2379),ISNUMBER($BX2379)),$D2379*($BX2379-$BW2379+1),""))</f>
        <v>230</v>
      </c>
      <c r="H2379" s="0" t="s">
        <v>118</v>
      </c>
      <c r="I2379" s="0" t="s">
        <v>344</v>
      </c>
      <c r="J2379" s="0" t="n">
        <f aca="false">IF($BW2379&lt;&gt;"",$BW2379,"")</f>
        <v>2008</v>
      </c>
      <c r="K2379" s="0" t="n">
        <f aca="false">IF($BX2379&lt;&gt;"",$BX2379,"")</f>
        <v>2016</v>
      </c>
      <c r="L2379" s="0" t="n">
        <f aca="false">IF(AND(ISNUMBER($BW2379),ISNUMBER($BX2379)),($BW2379+$BX2379)/2,"")</f>
        <v>2012</v>
      </c>
      <c r="M2379" s="0" t="n">
        <f aca="false">IF($L2379&lt;&gt;"",$L2379,"")</f>
        <v>2012</v>
      </c>
      <c r="N2379" s="0" t="n">
        <f aca="false">IF(AND(ISNUMBER($BW2379),ISNUMBER($BX2379)),MIN(1,MAX(0,($BX2379-2016+1)/($BX2379-$BW2379+1))),"")</f>
        <v>0.111111111111111</v>
      </c>
      <c r="O2379" s="0" t="n">
        <f aca="false">IF(AND(ISNUMBER($BW2379),ISNUMBER($BX2379)),MIN(1,MAX(0,($BX2379-2017+1)/($BX2379-$BW2379+1))),"")</f>
        <v>0</v>
      </c>
      <c r="P2379" s="0" t="n">
        <f aca="false">IF(AND(ISNUMBER($BW2379),ISNUMBER($BX2379)),MIN(1,MAX(0,($BX2379-2018+1)/($BX2379-$BW2379+1))),"")</f>
        <v>0</v>
      </c>
      <c r="Q2379" s="0" t="n">
        <f aca="false">IF(AND(ISNUMBER($BW2379),ISNUMBER($BX2379)),MIN(1,MAX(0,($BX2379-2019+1)/($BX2379-$BW2379+1))),"")</f>
        <v>0</v>
      </c>
      <c r="R2379" s="0" t="n">
        <f aca="false">IF(AND(ISNUMBER($BW2379),ISNUMBER($BX2379)),MIN(1,MAX(0,($BX2379-2016+1)/($BX2379-$BW2379+1))),"")</f>
        <v>0.111111111111111</v>
      </c>
      <c r="S2379" s="0" t="n">
        <f aca="false">IF($L2379&lt;&gt;"",IF($L2379&gt;=2015.5,1,0),"")</f>
        <v>0</v>
      </c>
      <c r="T2379" s="0" t="n">
        <f aca="false">IF($L2379&lt;&gt;"",IF($L2379&gt;=2016,1,0),"")</f>
        <v>0</v>
      </c>
      <c r="U2379" s="0" t="n">
        <f aca="false">IF(ISNUMBER($BX2379),IF($BX2379&gt;=2016,1,0),"")</f>
        <v>1</v>
      </c>
      <c r="V2379" s="0" t="n">
        <f aca="false">IF(ISNUMBER($BW2379),IF($BW2379&gt;=2016,1,0),"")</f>
        <v>0</v>
      </c>
      <c r="W2379" s="0" t="str">
        <f aca="false">IF(AND(ISNUMBER($BW2379),ISNUMBER($BX2379)),IF($BW2379&gt;=2016,"post-only",IF($BX2379&lt;2016,"pre-only","mixed")),"")</f>
        <v>mixed</v>
      </c>
      <c r="X2379" s="0" t="n">
        <f aca="false">IF(AND(ISNUMBER($BW2379),ISNUMBER($BX2379)),MIN(1,MAX(0,($BX2379-2017+1)/($BX2379-$BW2379+1))),"")</f>
        <v>0</v>
      </c>
      <c r="Y2379" s="0" t="n">
        <f aca="false">IF(AND(ISNUMBER($BW2379),ISNUMBER($BX2379)),MIN(1,MAX(0,($BX2379-2018+1)/($BX2379-$BW2379+1))),"")</f>
        <v>0</v>
      </c>
      <c r="Z2379" s="0" t="n">
        <f aca="false">IF(AND(ISNUMBER($BW2379),ISNUMBER($BX2379)),MIN(1,MAX(0,($BX2379-2019+1)/($BX2379-$BW2379+1))),"")</f>
        <v>0</v>
      </c>
      <c r="AA2379" s="0" t="n">
        <f aca="false">IF(ISNUMBER($BX2379),IF($BX2379&gt;=2017,1,0),"")</f>
        <v>0</v>
      </c>
      <c r="AB2379" s="0" t="n">
        <f aca="false">IF(ISNUMBER($BX2379),IF($BX2379&gt;=2018,1,0),"")</f>
        <v>0</v>
      </c>
      <c r="AC2379" s="0" t="n">
        <f aca="false">IF(ISNUMBER($BX2379),IF($BX2379&gt;=2019,1,0),"")</f>
        <v>0</v>
      </c>
      <c r="AD2379" s="0" t="n">
        <f aca="false">IF($L2379&lt;&gt;"",IF($L2379&gt;2013,1,0),"")</f>
        <v>0</v>
      </c>
      <c r="AE2379" s="0" t="n">
        <f aca="false">IF($L2379&lt;&gt;"",1+IF($L2379&gt;2011,1,0)+IF($L2379&gt;2014,1,0),"")</f>
        <v>2</v>
      </c>
      <c r="AF2379" s="0" t="s">
        <v>87</v>
      </c>
      <c r="AG2379" s="0" t="s">
        <v>88</v>
      </c>
      <c r="AH2379" s="0" t="s">
        <v>2080</v>
      </c>
      <c r="AI2379" s="0" t="s">
        <v>334</v>
      </c>
      <c r="AJ2379" s="0" t="s">
        <v>334</v>
      </c>
      <c r="AK2379" s="0" t="str">
        <f aca="false">IF(AND($CF2379&lt;&gt;"",IFERROR(INDEX(subsample_country_map!$B:$B,MATCH($CF2379,subsample_country_map!$A:$A,0)),"")&lt;&gt;""),INDEX(subsample_country_map!$B:$B,MATCH($CF2379,subsample_country_map!$A:$A,0)),INDEX(lookup!$AA:$AA,MATCH($A2379,lookup!$A:$A,0)))</f>
        <v>3_AsiaPac</v>
      </c>
      <c r="AL2379" s="0" t="str">
        <f aca="false">IF(AND($CF2379&lt;&gt;"",IFERROR(INDEX(subsample_country_map!$C:$C,MATCH($CF2379,subsample_country_map!$A:$A,0)),"")&lt;&gt;""),INDEX(subsample_country_map!$C:$C,MATCH($CF2379,subsample_country_map!$A:$A,0)),INDEX(lookup!$AB:$AB,MATCH($A2379,lookup!$A:$A,0)))</f>
        <v>2_developing</v>
      </c>
      <c r="AM2379" s="0" t="str">
        <f aca="false">IF(AND($CF2379&lt;&gt;"",IFERROR(INDEX(subsample_country_map!$D:$D,MATCH($CF2379,subsample_country_map!$A:$A,0)),"")&lt;&gt;""),INDEX(subsample_country_map!$D:$D,MATCH($CF2379,subsample_country_map!$A:$A,0)),INDEX(lookup!$AC:$AC,MATCH($A2379,lookup!$A:$A,0)))</f>
        <v>2_non_western</v>
      </c>
      <c r="AN2379" s="0" t="str">
        <f aca="false">IF(AND($CF2379&lt;&gt;"",IFERROR(INDEX(subsample_country_map!$E:$E,MATCH($CF2379,subsample_country_map!$A:$A,0)),"")&lt;&gt;""),INDEX(subsample_country_map!$E:$E,MATCH($CF2379,subsample_country_map!$A:$A,0)),INDEX(lookup!$AD:$AD,MATCH($A2379,lookup!$A:$A,0)))</f>
        <v>2_civil law</v>
      </c>
      <c r="AO2379" s="0" t="str">
        <f aca="false">INDEX(lookup!$Y:$Y,MATCH($A2379,lookup!$A:$A,0))</f>
        <v>0_published</v>
      </c>
      <c r="AP2379" s="0" t="str">
        <f aca="false">INDEX(lookup!$Z:$Z,MATCH($A2379,lookup!$A:$A,0))</f>
        <v>1_VHB high</v>
      </c>
      <c r="AQ2379" s="0" t="str">
        <f aca="false">INDEX(lookup!$W:$W,MATCH($A2379,lookup!$A:$A,0))</f>
        <v>2_sust</v>
      </c>
      <c r="AS2379" s="0" t="s">
        <v>91</v>
      </c>
      <c r="AT2379" s="0" t="s">
        <v>111</v>
      </c>
      <c r="AU2379" s="0" t="s">
        <v>93</v>
      </c>
      <c r="AV2379" s="0" t="s">
        <v>7907</v>
      </c>
      <c r="AW2379" s="0" t="s">
        <v>719</v>
      </c>
      <c r="BA2379" s="0" t="n">
        <v>230</v>
      </c>
      <c r="BB2379" s="0" t="s">
        <v>96</v>
      </c>
      <c r="BC2379" s="0" t="s">
        <v>122</v>
      </c>
      <c r="BD2379" s="0" t="s">
        <v>142</v>
      </c>
      <c r="BE2379" s="0" t="s">
        <v>7084</v>
      </c>
      <c r="BF2379" s="0" t="s">
        <v>7908</v>
      </c>
      <c r="BI2379" s="0" t="s">
        <v>208</v>
      </c>
      <c r="BJ2379" s="0" t="s">
        <v>7909</v>
      </c>
      <c r="BK2379" s="0" t="s">
        <v>750</v>
      </c>
      <c r="BL2379" s="0" t="s">
        <v>7910</v>
      </c>
      <c r="BM2379" s="0" t="s">
        <v>7885</v>
      </c>
      <c r="BN2379" s="0" t="s">
        <v>7886</v>
      </c>
      <c r="BO2379" s="0" t="s">
        <v>754</v>
      </c>
      <c r="BP2379" s="0" t="s">
        <v>7880</v>
      </c>
      <c r="BQ2379" s="0" t="s">
        <v>127</v>
      </c>
      <c r="BT2379" s="0" t="n">
        <v>0</v>
      </c>
      <c r="BU2379" s="0" t="s">
        <v>7887</v>
      </c>
      <c r="BW2379" s="0" t="n">
        <v>2008</v>
      </c>
      <c r="BX2379" s="0" t="n">
        <v>2016</v>
      </c>
      <c r="BY2379" s="0" t="s">
        <v>2985</v>
      </c>
      <c r="BZ2379" s="0" t="n">
        <v>2012</v>
      </c>
      <c r="CA2379" s="0" t="n">
        <v>0.111111111111111</v>
      </c>
      <c r="CB2379" s="0" t="n">
        <v>0</v>
      </c>
      <c r="CC2379" s="0" t="n">
        <v>1</v>
      </c>
      <c r="CD2379" s="0" t="n">
        <v>-0.120787009599451</v>
      </c>
      <c r="CE2379" s="0" t="n">
        <v>1</v>
      </c>
    </row>
    <row r="2380" customFormat="false" ht="15" hidden="false" customHeight="false" outlineLevel="0" collapsed="false">
      <c r="A2380" s="0" t="s">
        <v>7880</v>
      </c>
      <c r="B2380" s="0" t="n">
        <v>3685</v>
      </c>
      <c r="C2380" s="0" t="n">
        <v>-0.124597708325269</v>
      </c>
      <c r="D2380" s="0" t="n">
        <v>230</v>
      </c>
      <c r="E2380" s="0" t="n">
        <f aca="false">IF(ISNUMBER($BA2380),$BA2380,IF(AND(ISNUMBER($D2380),ISNUMBER($BW2380),ISNUMBER($BX2380)),$D2380*($BX2380-$BW2380+1),""))</f>
        <v>230</v>
      </c>
      <c r="H2380" s="0" t="s">
        <v>118</v>
      </c>
      <c r="I2380" s="0" t="s">
        <v>344</v>
      </c>
      <c r="J2380" s="0" t="n">
        <f aca="false">IF($BW2380&lt;&gt;"",$BW2380,"")</f>
        <v>2008</v>
      </c>
      <c r="K2380" s="0" t="n">
        <f aca="false">IF($BX2380&lt;&gt;"",$BX2380,"")</f>
        <v>2016</v>
      </c>
      <c r="L2380" s="0" t="n">
        <f aca="false">IF(AND(ISNUMBER($BW2380),ISNUMBER($BX2380)),($BW2380+$BX2380)/2,"")</f>
        <v>2012</v>
      </c>
      <c r="M2380" s="0" t="n">
        <f aca="false">IF($L2380&lt;&gt;"",$L2380,"")</f>
        <v>2012</v>
      </c>
      <c r="N2380" s="0" t="n">
        <f aca="false">IF(AND(ISNUMBER($BW2380),ISNUMBER($BX2380)),MIN(1,MAX(0,($BX2380-2016+1)/($BX2380-$BW2380+1))),"")</f>
        <v>0.111111111111111</v>
      </c>
      <c r="O2380" s="0" t="n">
        <f aca="false">IF(AND(ISNUMBER($BW2380),ISNUMBER($BX2380)),MIN(1,MAX(0,($BX2380-2017+1)/($BX2380-$BW2380+1))),"")</f>
        <v>0</v>
      </c>
      <c r="P2380" s="0" t="n">
        <f aca="false">IF(AND(ISNUMBER($BW2380),ISNUMBER($BX2380)),MIN(1,MAX(0,($BX2380-2018+1)/($BX2380-$BW2380+1))),"")</f>
        <v>0</v>
      </c>
      <c r="Q2380" s="0" t="n">
        <f aca="false">IF(AND(ISNUMBER($BW2380),ISNUMBER($BX2380)),MIN(1,MAX(0,($BX2380-2019+1)/($BX2380-$BW2380+1))),"")</f>
        <v>0</v>
      </c>
      <c r="R2380" s="0" t="n">
        <f aca="false">IF(AND(ISNUMBER($BW2380),ISNUMBER($BX2380)),MIN(1,MAX(0,($BX2380-2016+1)/($BX2380-$BW2380+1))),"")</f>
        <v>0.111111111111111</v>
      </c>
      <c r="S2380" s="0" t="n">
        <f aca="false">IF($L2380&lt;&gt;"",IF($L2380&gt;=2015.5,1,0),"")</f>
        <v>0</v>
      </c>
      <c r="T2380" s="0" t="n">
        <f aca="false">IF($L2380&lt;&gt;"",IF($L2380&gt;=2016,1,0),"")</f>
        <v>0</v>
      </c>
      <c r="U2380" s="0" t="n">
        <f aca="false">IF(ISNUMBER($BX2380),IF($BX2380&gt;=2016,1,0),"")</f>
        <v>1</v>
      </c>
      <c r="V2380" s="0" t="n">
        <f aca="false">IF(ISNUMBER($BW2380),IF($BW2380&gt;=2016,1,0),"")</f>
        <v>0</v>
      </c>
      <c r="W2380" s="0" t="str">
        <f aca="false">IF(AND(ISNUMBER($BW2380),ISNUMBER($BX2380)),IF($BW2380&gt;=2016,"post-only",IF($BX2380&lt;2016,"pre-only","mixed")),"")</f>
        <v>mixed</v>
      </c>
      <c r="X2380" s="0" t="n">
        <f aca="false">IF(AND(ISNUMBER($BW2380),ISNUMBER($BX2380)),MIN(1,MAX(0,($BX2380-2017+1)/($BX2380-$BW2380+1))),"")</f>
        <v>0</v>
      </c>
      <c r="Y2380" s="0" t="n">
        <f aca="false">IF(AND(ISNUMBER($BW2380),ISNUMBER($BX2380)),MIN(1,MAX(0,($BX2380-2018+1)/($BX2380-$BW2380+1))),"")</f>
        <v>0</v>
      </c>
      <c r="Z2380" s="0" t="n">
        <f aca="false">IF(AND(ISNUMBER($BW2380),ISNUMBER($BX2380)),MIN(1,MAX(0,($BX2380-2019+1)/($BX2380-$BW2380+1))),"")</f>
        <v>0</v>
      </c>
      <c r="AA2380" s="0" t="n">
        <f aca="false">IF(ISNUMBER($BX2380),IF($BX2380&gt;=2017,1,0),"")</f>
        <v>0</v>
      </c>
      <c r="AB2380" s="0" t="n">
        <f aca="false">IF(ISNUMBER($BX2380),IF($BX2380&gt;=2018,1,0),"")</f>
        <v>0</v>
      </c>
      <c r="AC2380" s="0" t="n">
        <f aca="false">IF(ISNUMBER($BX2380),IF($BX2380&gt;=2019,1,0),"")</f>
        <v>0</v>
      </c>
      <c r="AD2380" s="0" t="n">
        <f aca="false">IF($L2380&lt;&gt;"",IF($L2380&gt;2013,1,0),"")</f>
        <v>0</v>
      </c>
      <c r="AE2380" s="0" t="n">
        <f aca="false">IF($L2380&lt;&gt;"",1+IF($L2380&gt;2011,1,0)+IF($L2380&gt;2014,1,0),"")</f>
        <v>2</v>
      </c>
      <c r="AF2380" s="0" t="s">
        <v>87</v>
      </c>
      <c r="AG2380" s="0" t="s">
        <v>88</v>
      </c>
      <c r="AH2380" s="0" t="s">
        <v>2080</v>
      </c>
      <c r="AI2380" s="0" t="s">
        <v>334</v>
      </c>
      <c r="AJ2380" s="0" t="s">
        <v>334</v>
      </c>
      <c r="AK2380" s="0" t="str">
        <f aca="false">IF(AND($CF2380&lt;&gt;"",IFERROR(INDEX(subsample_country_map!$B:$B,MATCH($CF2380,subsample_country_map!$A:$A,0)),"")&lt;&gt;""),INDEX(subsample_country_map!$B:$B,MATCH($CF2380,subsample_country_map!$A:$A,0)),INDEX(lookup!$AA:$AA,MATCH($A2380,lookup!$A:$A,0)))</f>
        <v>3_AsiaPac</v>
      </c>
      <c r="AL2380" s="0" t="str">
        <f aca="false">IF(AND($CF2380&lt;&gt;"",IFERROR(INDEX(subsample_country_map!$C:$C,MATCH($CF2380,subsample_country_map!$A:$A,0)),"")&lt;&gt;""),INDEX(subsample_country_map!$C:$C,MATCH($CF2380,subsample_country_map!$A:$A,0)),INDEX(lookup!$AB:$AB,MATCH($A2380,lookup!$A:$A,0)))</f>
        <v>2_developing</v>
      </c>
      <c r="AM2380" s="0" t="str">
        <f aca="false">IF(AND($CF2380&lt;&gt;"",IFERROR(INDEX(subsample_country_map!$D:$D,MATCH($CF2380,subsample_country_map!$A:$A,0)),"")&lt;&gt;""),INDEX(subsample_country_map!$D:$D,MATCH($CF2380,subsample_country_map!$A:$A,0)),INDEX(lookup!$AC:$AC,MATCH($A2380,lookup!$A:$A,0)))</f>
        <v>2_non_western</v>
      </c>
      <c r="AN2380" s="0" t="str">
        <f aca="false">IF(AND($CF2380&lt;&gt;"",IFERROR(INDEX(subsample_country_map!$E:$E,MATCH($CF2380,subsample_country_map!$A:$A,0)),"")&lt;&gt;""),INDEX(subsample_country_map!$E:$E,MATCH($CF2380,subsample_country_map!$A:$A,0)),INDEX(lookup!$AD:$AD,MATCH($A2380,lookup!$A:$A,0)))</f>
        <v>2_civil law</v>
      </c>
      <c r="AO2380" s="0" t="str">
        <f aca="false">INDEX(lookup!$Y:$Y,MATCH($A2380,lookup!$A:$A,0))</f>
        <v>0_published</v>
      </c>
      <c r="AP2380" s="0" t="str">
        <f aca="false">INDEX(lookup!$Z:$Z,MATCH($A2380,lookup!$A:$A,0))</f>
        <v>1_VHB high</v>
      </c>
      <c r="AQ2380" s="0" t="str">
        <f aca="false">INDEX(lookup!$W:$W,MATCH($A2380,lookup!$A:$A,0))</f>
        <v>2_sust</v>
      </c>
      <c r="AS2380" s="0" t="s">
        <v>91</v>
      </c>
      <c r="AT2380" s="0" t="s">
        <v>111</v>
      </c>
      <c r="AU2380" s="0" t="s">
        <v>93</v>
      </c>
      <c r="AV2380" s="0" t="s">
        <v>7911</v>
      </c>
      <c r="AW2380" s="0" t="s">
        <v>7912</v>
      </c>
      <c r="BA2380" s="0" t="n">
        <v>230</v>
      </c>
      <c r="BB2380" s="0" t="s">
        <v>96</v>
      </c>
      <c r="BC2380" s="0" t="s">
        <v>7889</v>
      </c>
      <c r="BD2380" s="0" t="s">
        <v>142</v>
      </c>
      <c r="BE2380" s="0" t="s">
        <v>7084</v>
      </c>
      <c r="BF2380" s="0" t="s">
        <v>7908</v>
      </c>
      <c r="BI2380" s="0" t="s">
        <v>208</v>
      </c>
      <c r="BJ2380" s="0" t="s">
        <v>7913</v>
      </c>
      <c r="BK2380" s="0" t="s">
        <v>750</v>
      </c>
      <c r="BL2380" s="0" t="s">
        <v>7914</v>
      </c>
      <c r="BM2380" s="0" t="s">
        <v>7885</v>
      </c>
      <c r="BN2380" s="0" t="s">
        <v>7886</v>
      </c>
      <c r="BO2380" s="0" t="s">
        <v>754</v>
      </c>
      <c r="BP2380" s="0" t="s">
        <v>7880</v>
      </c>
      <c r="BQ2380" s="0" t="s">
        <v>127</v>
      </c>
      <c r="BT2380" s="0" t="n">
        <v>0</v>
      </c>
      <c r="BU2380" s="0" t="s">
        <v>7887</v>
      </c>
      <c r="BW2380" s="0" t="n">
        <v>2008</v>
      </c>
      <c r="BX2380" s="0" t="n">
        <v>2016</v>
      </c>
      <c r="BY2380" s="0" t="s">
        <v>2985</v>
      </c>
      <c r="BZ2380" s="0" t="n">
        <v>2012</v>
      </c>
      <c r="CA2380" s="0" t="n">
        <v>0.111111111111111</v>
      </c>
      <c r="CB2380" s="0" t="n">
        <v>0</v>
      </c>
      <c r="CC2380" s="0" t="n">
        <v>1</v>
      </c>
      <c r="CD2380" s="0" t="n">
        <v>-0.125248557736906</v>
      </c>
      <c r="CE2380" s="0" t="n">
        <v>1</v>
      </c>
    </row>
    <row r="2381" customFormat="false" ht="15" hidden="false" customHeight="false" outlineLevel="0" collapsed="false">
      <c r="A2381" s="0" t="s">
        <v>7880</v>
      </c>
      <c r="B2381" s="0" t="n">
        <v>3686</v>
      </c>
      <c r="C2381" s="0" t="n">
        <v>-0.165723272230625</v>
      </c>
      <c r="D2381" s="0" t="n">
        <v>291</v>
      </c>
      <c r="E2381" s="0" t="n">
        <f aca="false">IF(ISNUMBER($BA2381),$BA2381,IF(AND(ISNUMBER($D2381),ISNUMBER($BW2381),ISNUMBER($BX2381)),$D2381*($BX2381-$BW2381+1),""))</f>
        <v>291</v>
      </c>
      <c r="H2381" s="0" t="s">
        <v>118</v>
      </c>
      <c r="I2381" s="0" t="s">
        <v>344</v>
      </c>
      <c r="J2381" s="0" t="n">
        <f aca="false">IF($BW2381&lt;&gt;"",$BW2381,"")</f>
        <v>2008</v>
      </c>
      <c r="K2381" s="0" t="n">
        <f aca="false">IF($BX2381&lt;&gt;"",$BX2381,"")</f>
        <v>2016</v>
      </c>
      <c r="L2381" s="0" t="n">
        <f aca="false">IF(AND(ISNUMBER($BW2381),ISNUMBER($BX2381)),($BW2381+$BX2381)/2,"")</f>
        <v>2012</v>
      </c>
      <c r="M2381" s="0" t="n">
        <f aca="false">IF($L2381&lt;&gt;"",$L2381,"")</f>
        <v>2012</v>
      </c>
      <c r="N2381" s="0" t="n">
        <f aca="false">IF(AND(ISNUMBER($BW2381),ISNUMBER($BX2381)),MIN(1,MAX(0,($BX2381-2016+1)/($BX2381-$BW2381+1))),"")</f>
        <v>0.111111111111111</v>
      </c>
      <c r="O2381" s="0" t="n">
        <f aca="false">IF(AND(ISNUMBER($BW2381),ISNUMBER($BX2381)),MIN(1,MAX(0,($BX2381-2017+1)/($BX2381-$BW2381+1))),"")</f>
        <v>0</v>
      </c>
      <c r="P2381" s="0" t="n">
        <f aca="false">IF(AND(ISNUMBER($BW2381),ISNUMBER($BX2381)),MIN(1,MAX(0,($BX2381-2018+1)/($BX2381-$BW2381+1))),"")</f>
        <v>0</v>
      </c>
      <c r="Q2381" s="0" t="n">
        <f aca="false">IF(AND(ISNUMBER($BW2381),ISNUMBER($BX2381)),MIN(1,MAX(0,($BX2381-2019+1)/($BX2381-$BW2381+1))),"")</f>
        <v>0</v>
      </c>
      <c r="R2381" s="0" t="n">
        <f aca="false">IF(AND(ISNUMBER($BW2381),ISNUMBER($BX2381)),MIN(1,MAX(0,($BX2381-2016+1)/($BX2381-$BW2381+1))),"")</f>
        <v>0.111111111111111</v>
      </c>
      <c r="S2381" s="0" t="n">
        <f aca="false">IF($L2381&lt;&gt;"",IF($L2381&gt;=2015.5,1,0),"")</f>
        <v>0</v>
      </c>
      <c r="T2381" s="0" t="n">
        <f aca="false">IF($L2381&lt;&gt;"",IF($L2381&gt;=2016,1,0),"")</f>
        <v>0</v>
      </c>
      <c r="U2381" s="0" t="n">
        <f aca="false">IF(ISNUMBER($BX2381),IF($BX2381&gt;=2016,1,0),"")</f>
        <v>1</v>
      </c>
      <c r="V2381" s="0" t="n">
        <f aca="false">IF(ISNUMBER($BW2381),IF($BW2381&gt;=2016,1,0),"")</f>
        <v>0</v>
      </c>
      <c r="W2381" s="0" t="str">
        <f aca="false">IF(AND(ISNUMBER($BW2381),ISNUMBER($BX2381)),IF($BW2381&gt;=2016,"post-only",IF($BX2381&lt;2016,"pre-only","mixed")),"")</f>
        <v>mixed</v>
      </c>
      <c r="X2381" s="0" t="n">
        <f aca="false">IF(AND(ISNUMBER($BW2381),ISNUMBER($BX2381)),MIN(1,MAX(0,($BX2381-2017+1)/($BX2381-$BW2381+1))),"")</f>
        <v>0</v>
      </c>
      <c r="Y2381" s="0" t="n">
        <f aca="false">IF(AND(ISNUMBER($BW2381),ISNUMBER($BX2381)),MIN(1,MAX(0,($BX2381-2018+1)/($BX2381-$BW2381+1))),"")</f>
        <v>0</v>
      </c>
      <c r="Z2381" s="0" t="n">
        <f aca="false">IF(AND(ISNUMBER($BW2381),ISNUMBER($BX2381)),MIN(1,MAX(0,($BX2381-2019+1)/($BX2381-$BW2381+1))),"")</f>
        <v>0</v>
      </c>
      <c r="AA2381" s="0" t="n">
        <f aca="false">IF(ISNUMBER($BX2381),IF($BX2381&gt;=2017,1,0),"")</f>
        <v>0</v>
      </c>
      <c r="AB2381" s="0" t="n">
        <f aca="false">IF(ISNUMBER($BX2381),IF($BX2381&gt;=2018,1,0),"")</f>
        <v>0</v>
      </c>
      <c r="AC2381" s="0" t="n">
        <f aca="false">IF(ISNUMBER($BX2381),IF($BX2381&gt;=2019,1,0),"")</f>
        <v>0</v>
      </c>
      <c r="AD2381" s="0" t="n">
        <f aca="false">IF($L2381&lt;&gt;"",IF($L2381&gt;2013,1,0),"")</f>
        <v>0</v>
      </c>
      <c r="AE2381" s="0" t="n">
        <f aca="false">IF($L2381&lt;&gt;"",1+IF($L2381&gt;2011,1,0)+IF($L2381&gt;2014,1,0),"")</f>
        <v>2</v>
      </c>
      <c r="AF2381" s="0" t="s">
        <v>87</v>
      </c>
      <c r="AG2381" s="0" t="s">
        <v>88</v>
      </c>
      <c r="AH2381" s="0" t="s">
        <v>2080</v>
      </c>
      <c r="AI2381" s="0" t="s">
        <v>334</v>
      </c>
      <c r="AJ2381" s="0" t="s">
        <v>334</v>
      </c>
      <c r="AK2381" s="0" t="str">
        <f aca="false">IF(AND($CF2381&lt;&gt;"",IFERROR(INDEX(subsample_country_map!$B:$B,MATCH($CF2381,subsample_country_map!$A:$A,0)),"")&lt;&gt;""),INDEX(subsample_country_map!$B:$B,MATCH($CF2381,subsample_country_map!$A:$A,0)),INDEX(lookup!$AA:$AA,MATCH($A2381,lookup!$A:$A,0)))</f>
        <v>3_AsiaPac</v>
      </c>
      <c r="AL2381" s="0" t="str">
        <f aca="false">IF(AND($CF2381&lt;&gt;"",IFERROR(INDEX(subsample_country_map!$C:$C,MATCH($CF2381,subsample_country_map!$A:$A,0)),"")&lt;&gt;""),INDEX(subsample_country_map!$C:$C,MATCH($CF2381,subsample_country_map!$A:$A,0)),INDEX(lookup!$AB:$AB,MATCH($A2381,lookup!$A:$A,0)))</f>
        <v>2_developing</v>
      </c>
      <c r="AM2381" s="0" t="str">
        <f aca="false">IF(AND($CF2381&lt;&gt;"",IFERROR(INDEX(subsample_country_map!$D:$D,MATCH($CF2381,subsample_country_map!$A:$A,0)),"")&lt;&gt;""),INDEX(subsample_country_map!$D:$D,MATCH($CF2381,subsample_country_map!$A:$A,0)),INDEX(lookup!$AC:$AC,MATCH($A2381,lookup!$A:$A,0)))</f>
        <v>2_non_western</v>
      </c>
      <c r="AN2381" s="0" t="str">
        <f aca="false">IF(AND($CF2381&lt;&gt;"",IFERROR(INDEX(subsample_country_map!$E:$E,MATCH($CF2381,subsample_country_map!$A:$A,0)),"")&lt;&gt;""),INDEX(subsample_country_map!$E:$E,MATCH($CF2381,subsample_country_map!$A:$A,0)),INDEX(lookup!$AD:$AD,MATCH($A2381,lookup!$A:$A,0)))</f>
        <v>2_civil law</v>
      </c>
      <c r="AO2381" s="0" t="str">
        <f aca="false">INDEX(lookup!$Y:$Y,MATCH($A2381,lookup!$A:$A,0))</f>
        <v>0_published</v>
      </c>
      <c r="AP2381" s="0" t="str">
        <f aca="false">INDEX(lookup!$Z:$Z,MATCH($A2381,lookup!$A:$A,0))</f>
        <v>1_VHB high</v>
      </c>
      <c r="AQ2381" s="0" t="str">
        <f aca="false">INDEX(lookup!$W:$W,MATCH($A2381,lookup!$A:$A,0))</f>
        <v>2_sust</v>
      </c>
      <c r="AS2381" s="0" t="s">
        <v>91</v>
      </c>
      <c r="AT2381" s="0" t="s">
        <v>111</v>
      </c>
      <c r="AU2381" s="0" t="s">
        <v>93</v>
      </c>
      <c r="AV2381" s="0" t="s">
        <v>254</v>
      </c>
      <c r="AW2381" s="0" t="s">
        <v>239</v>
      </c>
      <c r="BA2381" s="0" t="n">
        <v>291</v>
      </c>
      <c r="BB2381" s="0" t="s">
        <v>96</v>
      </c>
      <c r="BC2381" s="0" t="s">
        <v>122</v>
      </c>
      <c r="BD2381" s="0" t="s">
        <v>142</v>
      </c>
      <c r="BE2381" s="0" t="s">
        <v>7915</v>
      </c>
      <c r="BF2381" s="0" t="s">
        <v>7916</v>
      </c>
      <c r="BI2381" s="0" t="s">
        <v>316</v>
      </c>
      <c r="BJ2381" s="0" t="s">
        <v>7902</v>
      </c>
      <c r="BK2381" s="0" t="s">
        <v>750</v>
      </c>
      <c r="BL2381" s="0" t="s">
        <v>7917</v>
      </c>
      <c r="BM2381" s="0" t="s">
        <v>7885</v>
      </c>
      <c r="BN2381" s="0" t="s">
        <v>7886</v>
      </c>
      <c r="BO2381" s="0" t="s">
        <v>754</v>
      </c>
      <c r="BP2381" s="0" t="s">
        <v>7880</v>
      </c>
      <c r="BQ2381" s="0" t="s">
        <v>127</v>
      </c>
      <c r="BT2381" s="0" t="n">
        <v>0</v>
      </c>
      <c r="BU2381" s="0" t="s">
        <v>7887</v>
      </c>
      <c r="BW2381" s="0" t="n">
        <v>2008</v>
      </c>
      <c r="BX2381" s="0" t="n">
        <v>2016</v>
      </c>
      <c r="BY2381" s="0" t="s">
        <v>2985</v>
      </c>
      <c r="BZ2381" s="0" t="n">
        <v>2012</v>
      </c>
      <c r="CA2381" s="0" t="n">
        <v>0.111111111111111</v>
      </c>
      <c r="CB2381" s="0" t="n">
        <v>0</v>
      </c>
      <c r="CC2381" s="0" t="n">
        <v>1</v>
      </c>
      <c r="CD2381" s="0" t="n">
        <v>-0.16726592634743</v>
      </c>
      <c r="CE2381" s="0" t="n">
        <v>1</v>
      </c>
    </row>
    <row r="2382" customFormat="false" ht="15" hidden="false" customHeight="false" outlineLevel="0" collapsed="false">
      <c r="A2382" s="0" t="s">
        <v>7880</v>
      </c>
      <c r="B2382" s="0" t="n">
        <v>3687</v>
      </c>
      <c r="C2382" s="0" t="n">
        <v>-0.0980091969611592</v>
      </c>
      <c r="D2382" s="0" t="n">
        <v>291</v>
      </c>
      <c r="E2382" s="0" t="n">
        <f aca="false">IF(ISNUMBER($BA2382),$BA2382,IF(AND(ISNUMBER($D2382),ISNUMBER($BW2382),ISNUMBER($BX2382)),$D2382*($BX2382-$BW2382+1),""))</f>
        <v>291</v>
      </c>
      <c r="H2382" s="0" t="s">
        <v>118</v>
      </c>
      <c r="I2382" s="0" t="s">
        <v>344</v>
      </c>
      <c r="J2382" s="0" t="n">
        <f aca="false">IF($BW2382&lt;&gt;"",$BW2382,"")</f>
        <v>2008</v>
      </c>
      <c r="K2382" s="0" t="n">
        <f aca="false">IF($BX2382&lt;&gt;"",$BX2382,"")</f>
        <v>2016</v>
      </c>
      <c r="L2382" s="0" t="n">
        <f aca="false">IF(AND(ISNUMBER($BW2382),ISNUMBER($BX2382)),($BW2382+$BX2382)/2,"")</f>
        <v>2012</v>
      </c>
      <c r="M2382" s="0" t="n">
        <f aca="false">IF($L2382&lt;&gt;"",$L2382,"")</f>
        <v>2012</v>
      </c>
      <c r="N2382" s="0" t="n">
        <f aca="false">IF(AND(ISNUMBER($BW2382),ISNUMBER($BX2382)),MIN(1,MAX(0,($BX2382-2016+1)/($BX2382-$BW2382+1))),"")</f>
        <v>0.111111111111111</v>
      </c>
      <c r="O2382" s="0" t="n">
        <f aca="false">IF(AND(ISNUMBER($BW2382),ISNUMBER($BX2382)),MIN(1,MAX(0,($BX2382-2017+1)/($BX2382-$BW2382+1))),"")</f>
        <v>0</v>
      </c>
      <c r="P2382" s="0" t="n">
        <f aca="false">IF(AND(ISNUMBER($BW2382),ISNUMBER($BX2382)),MIN(1,MAX(0,($BX2382-2018+1)/($BX2382-$BW2382+1))),"")</f>
        <v>0</v>
      </c>
      <c r="Q2382" s="0" t="n">
        <f aca="false">IF(AND(ISNUMBER($BW2382),ISNUMBER($BX2382)),MIN(1,MAX(0,($BX2382-2019+1)/($BX2382-$BW2382+1))),"")</f>
        <v>0</v>
      </c>
      <c r="R2382" s="0" t="n">
        <f aca="false">IF(AND(ISNUMBER($BW2382),ISNUMBER($BX2382)),MIN(1,MAX(0,($BX2382-2016+1)/($BX2382-$BW2382+1))),"")</f>
        <v>0.111111111111111</v>
      </c>
      <c r="S2382" s="0" t="n">
        <f aca="false">IF($L2382&lt;&gt;"",IF($L2382&gt;=2015.5,1,0),"")</f>
        <v>0</v>
      </c>
      <c r="T2382" s="0" t="n">
        <f aca="false">IF($L2382&lt;&gt;"",IF($L2382&gt;=2016,1,0),"")</f>
        <v>0</v>
      </c>
      <c r="U2382" s="0" t="n">
        <f aca="false">IF(ISNUMBER($BX2382),IF($BX2382&gt;=2016,1,0),"")</f>
        <v>1</v>
      </c>
      <c r="V2382" s="0" t="n">
        <f aca="false">IF(ISNUMBER($BW2382),IF($BW2382&gt;=2016,1,0),"")</f>
        <v>0</v>
      </c>
      <c r="W2382" s="0" t="str">
        <f aca="false">IF(AND(ISNUMBER($BW2382),ISNUMBER($BX2382)),IF($BW2382&gt;=2016,"post-only",IF($BX2382&lt;2016,"pre-only","mixed")),"")</f>
        <v>mixed</v>
      </c>
      <c r="X2382" s="0" t="n">
        <f aca="false">IF(AND(ISNUMBER($BW2382),ISNUMBER($BX2382)),MIN(1,MAX(0,($BX2382-2017+1)/($BX2382-$BW2382+1))),"")</f>
        <v>0</v>
      </c>
      <c r="Y2382" s="0" t="n">
        <f aca="false">IF(AND(ISNUMBER($BW2382),ISNUMBER($BX2382)),MIN(1,MAX(0,($BX2382-2018+1)/($BX2382-$BW2382+1))),"")</f>
        <v>0</v>
      </c>
      <c r="Z2382" s="0" t="n">
        <f aca="false">IF(AND(ISNUMBER($BW2382),ISNUMBER($BX2382)),MIN(1,MAX(0,($BX2382-2019+1)/($BX2382-$BW2382+1))),"")</f>
        <v>0</v>
      </c>
      <c r="AA2382" s="0" t="n">
        <f aca="false">IF(ISNUMBER($BX2382),IF($BX2382&gt;=2017,1,0),"")</f>
        <v>0</v>
      </c>
      <c r="AB2382" s="0" t="n">
        <f aca="false">IF(ISNUMBER($BX2382),IF($BX2382&gt;=2018,1,0),"")</f>
        <v>0</v>
      </c>
      <c r="AC2382" s="0" t="n">
        <f aca="false">IF(ISNUMBER($BX2382),IF($BX2382&gt;=2019,1,0),"")</f>
        <v>0</v>
      </c>
      <c r="AD2382" s="0" t="n">
        <f aca="false">IF($L2382&lt;&gt;"",IF($L2382&gt;2013,1,0),"")</f>
        <v>0</v>
      </c>
      <c r="AE2382" s="0" t="n">
        <f aca="false">IF($L2382&lt;&gt;"",1+IF($L2382&gt;2011,1,0)+IF($L2382&gt;2014,1,0),"")</f>
        <v>2</v>
      </c>
      <c r="AF2382" s="0" t="s">
        <v>87</v>
      </c>
      <c r="AG2382" s="0" t="s">
        <v>88</v>
      </c>
      <c r="AH2382" s="0" t="s">
        <v>2080</v>
      </c>
      <c r="AI2382" s="0" t="s">
        <v>334</v>
      </c>
      <c r="AJ2382" s="0" t="s">
        <v>334</v>
      </c>
      <c r="AK2382" s="0" t="str">
        <f aca="false">IF(AND($CF2382&lt;&gt;"",IFERROR(INDEX(subsample_country_map!$B:$B,MATCH($CF2382,subsample_country_map!$A:$A,0)),"")&lt;&gt;""),INDEX(subsample_country_map!$B:$B,MATCH($CF2382,subsample_country_map!$A:$A,0)),INDEX(lookup!$AA:$AA,MATCH($A2382,lookup!$A:$A,0)))</f>
        <v>3_AsiaPac</v>
      </c>
      <c r="AL2382" s="0" t="str">
        <f aca="false">IF(AND($CF2382&lt;&gt;"",IFERROR(INDEX(subsample_country_map!$C:$C,MATCH($CF2382,subsample_country_map!$A:$A,0)),"")&lt;&gt;""),INDEX(subsample_country_map!$C:$C,MATCH($CF2382,subsample_country_map!$A:$A,0)),INDEX(lookup!$AB:$AB,MATCH($A2382,lookup!$A:$A,0)))</f>
        <v>2_developing</v>
      </c>
      <c r="AM2382" s="0" t="str">
        <f aca="false">IF(AND($CF2382&lt;&gt;"",IFERROR(INDEX(subsample_country_map!$D:$D,MATCH($CF2382,subsample_country_map!$A:$A,0)),"")&lt;&gt;""),INDEX(subsample_country_map!$D:$D,MATCH($CF2382,subsample_country_map!$A:$A,0)),INDEX(lookup!$AC:$AC,MATCH($A2382,lookup!$A:$A,0)))</f>
        <v>2_non_western</v>
      </c>
      <c r="AN2382" s="0" t="str">
        <f aca="false">IF(AND($CF2382&lt;&gt;"",IFERROR(INDEX(subsample_country_map!$E:$E,MATCH($CF2382,subsample_country_map!$A:$A,0)),"")&lt;&gt;""),INDEX(subsample_country_map!$E:$E,MATCH($CF2382,subsample_country_map!$A:$A,0)),INDEX(lookup!$AD:$AD,MATCH($A2382,lookup!$A:$A,0)))</f>
        <v>2_civil law</v>
      </c>
      <c r="AO2382" s="0" t="str">
        <f aca="false">INDEX(lookup!$Y:$Y,MATCH($A2382,lookup!$A:$A,0))</f>
        <v>0_published</v>
      </c>
      <c r="AP2382" s="0" t="str">
        <f aca="false">INDEX(lookup!$Z:$Z,MATCH($A2382,lookup!$A:$A,0))</f>
        <v>1_VHB high</v>
      </c>
      <c r="AQ2382" s="0" t="str">
        <f aca="false">INDEX(lookup!$W:$W,MATCH($A2382,lookup!$A:$A,0))</f>
        <v>2_sust</v>
      </c>
      <c r="AS2382" s="0" t="s">
        <v>91</v>
      </c>
      <c r="AT2382" s="0" t="s">
        <v>111</v>
      </c>
      <c r="AU2382" s="0" t="s">
        <v>93</v>
      </c>
      <c r="AV2382" s="0" t="s">
        <v>2301</v>
      </c>
      <c r="AW2382" s="0" t="s">
        <v>3182</v>
      </c>
      <c r="BA2382" s="0" t="n">
        <v>291</v>
      </c>
      <c r="BB2382" s="0" t="s">
        <v>96</v>
      </c>
      <c r="BC2382" s="0" t="s">
        <v>7889</v>
      </c>
      <c r="BD2382" s="0" t="s">
        <v>142</v>
      </c>
      <c r="BE2382" s="0" t="s">
        <v>7915</v>
      </c>
      <c r="BF2382" s="0" t="s">
        <v>7916</v>
      </c>
      <c r="BI2382" s="0" t="s">
        <v>316</v>
      </c>
      <c r="BJ2382" s="0" t="s">
        <v>7905</v>
      </c>
      <c r="BK2382" s="0" t="s">
        <v>750</v>
      </c>
      <c r="BL2382" s="0" t="s">
        <v>7918</v>
      </c>
      <c r="BM2382" s="0" t="s">
        <v>7885</v>
      </c>
      <c r="BN2382" s="0" t="s">
        <v>7886</v>
      </c>
      <c r="BO2382" s="0" t="s">
        <v>754</v>
      </c>
      <c r="BP2382" s="0" t="s">
        <v>7880</v>
      </c>
      <c r="BQ2382" s="0" t="s">
        <v>127</v>
      </c>
      <c r="BT2382" s="0" t="n">
        <v>0</v>
      </c>
      <c r="BU2382" s="0" t="s">
        <v>7887</v>
      </c>
      <c r="BW2382" s="0" t="n">
        <v>2008</v>
      </c>
      <c r="BX2382" s="0" t="n">
        <v>2016</v>
      </c>
      <c r="BY2382" s="0" t="s">
        <v>2985</v>
      </c>
      <c r="BZ2382" s="0" t="n">
        <v>2012</v>
      </c>
      <c r="CA2382" s="0" t="n">
        <v>0.111111111111111</v>
      </c>
      <c r="CB2382" s="0" t="n">
        <v>0</v>
      </c>
      <c r="CC2382" s="0" t="n">
        <v>1</v>
      </c>
      <c r="CD2382" s="0" t="n">
        <v>-0.0983248371571758</v>
      </c>
      <c r="CE2382" s="0" t="n">
        <v>1</v>
      </c>
    </row>
    <row r="2383" customFormat="false" ht="15" hidden="false" customHeight="false" outlineLevel="0" collapsed="false">
      <c r="A2383" s="0" t="s">
        <v>7880</v>
      </c>
      <c r="B2383" s="0" t="n">
        <v>3688</v>
      </c>
      <c r="C2383" s="0" t="n">
        <v>-0.0319435022975549</v>
      </c>
      <c r="D2383" s="0" t="n">
        <v>222</v>
      </c>
      <c r="E2383" s="0" t="n">
        <f aca="false">IF(ISNUMBER($BA2383),$BA2383,IF(AND(ISNUMBER($D2383),ISNUMBER($BW2383),ISNUMBER($BX2383)),$D2383*($BX2383-$BW2383+1),""))</f>
        <v>222</v>
      </c>
      <c r="H2383" s="0" t="s">
        <v>118</v>
      </c>
      <c r="I2383" s="0" t="s">
        <v>344</v>
      </c>
      <c r="J2383" s="0" t="n">
        <f aca="false">IF($BW2383&lt;&gt;"",$BW2383,"")</f>
        <v>2008</v>
      </c>
      <c r="K2383" s="0" t="n">
        <f aca="false">IF($BX2383&lt;&gt;"",$BX2383,"")</f>
        <v>2016</v>
      </c>
      <c r="L2383" s="0" t="n">
        <f aca="false">IF(AND(ISNUMBER($BW2383),ISNUMBER($BX2383)),($BW2383+$BX2383)/2,"")</f>
        <v>2012</v>
      </c>
      <c r="M2383" s="0" t="n">
        <f aca="false">IF($L2383&lt;&gt;"",$L2383,"")</f>
        <v>2012</v>
      </c>
      <c r="N2383" s="0" t="n">
        <f aca="false">IF(AND(ISNUMBER($BW2383),ISNUMBER($BX2383)),MIN(1,MAX(0,($BX2383-2016+1)/($BX2383-$BW2383+1))),"")</f>
        <v>0.111111111111111</v>
      </c>
      <c r="O2383" s="0" t="n">
        <f aca="false">IF(AND(ISNUMBER($BW2383),ISNUMBER($BX2383)),MIN(1,MAX(0,($BX2383-2017+1)/($BX2383-$BW2383+1))),"")</f>
        <v>0</v>
      </c>
      <c r="P2383" s="0" t="n">
        <f aca="false">IF(AND(ISNUMBER($BW2383),ISNUMBER($BX2383)),MIN(1,MAX(0,($BX2383-2018+1)/($BX2383-$BW2383+1))),"")</f>
        <v>0</v>
      </c>
      <c r="Q2383" s="0" t="n">
        <f aca="false">IF(AND(ISNUMBER($BW2383),ISNUMBER($BX2383)),MIN(1,MAX(0,($BX2383-2019+1)/($BX2383-$BW2383+1))),"")</f>
        <v>0</v>
      </c>
      <c r="R2383" s="0" t="n">
        <f aca="false">IF(AND(ISNUMBER($BW2383),ISNUMBER($BX2383)),MIN(1,MAX(0,($BX2383-2016+1)/($BX2383-$BW2383+1))),"")</f>
        <v>0.111111111111111</v>
      </c>
      <c r="S2383" s="0" t="n">
        <f aca="false">IF($L2383&lt;&gt;"",IF($L2383&gt;=2015.5,1,0),"")</f>
        <v>0</v>
      </c>
      <c r="T2383" s="0" t="n">
        <f aca="false">IF($L2383&lt;&gt;"",IF($L2383&gt;=2016,1,0),"")</f>
        <v>0</v>
      </c>
      <c r="U2383" s="0" t="n">
        <f aca="false">IF(ISNUMBER($BX2383),IF($BX2383&gt;=2016,1,0),"")</f>
        <v>1</v>
      </c>
      <c r="V2383" s="0" t="n">
        <f aca="false">IF(ISNUMBER($BW2383),IF($BW2383&gt;=2016,1,0),"")</f>
        <v>0</v>
      </c>
      <c r="W2383" s="0" t="str">
        <f aca="false">IF(AND(ISNUMBER($BW2383),ISNUMBER($BX2383)),IF($BW2383&gt;=2016,"post-only",IF($BX2383&lt;2016,"pre-only","mixed")),"")</f>
        <v>mixed</v>
      </c>
      <c r="X2383" s="0" t="n">
        <f aca="false">IF(AND(ISNUMBER($BW2383),ISNUMBER($BX2383)),MIN(1,MAX(0,($BX2383-2017+1)/($BX2383-$BW2383+1))),"")</f>
        <v>0</v>
      </c>
      <c r="Y2383" s="0" t="n">
        <f aca="false">IF(AND(ISNUMBER($BW2383),ISNUMBER($BX2383)),MIN(1,MAX(0,($BX2383-2018+1)/($BX2383-$BW2383+1))),"")</f>
        <v>0</v>
      </c>
      <c r="Z2383" s="0" t="n">
        <f aca="false">IF(AND(ISNUMBER($BW2383),ISNUMBER($BX2383)),MIN(1,MAX(0,($BX2383-2019+1)/($BX2383-$BW2383+1))),"")</f>
        <v>0</v>
      </c>
      <c r="AA2383" s="0" t="n">
        <f aca="false">IF(ISNUMBER($BX2383),IF($BX2383&gt;=2017,1,0),"")</f>
        <v>0</v>
      </c>
      <c r="AB2383" s="0" t="n">
        <f aca="false">IF(ISNUMBER($BX2383),IF($BX2383&gt;=2018,1,0),"")</f>
        <v>0</v>
      </c>
      <c r="AC2383" s="0" t="n">
        <f aca="false">IF(ISNUMBER($BX2383),IF($BX2383&gt;=2019,1,0),"")</f>
        <v>0</v>
      </c>
      <c r="AD2383" s="0" t="n">
        <f aca="false">IF($L2383&lt;&gt;"",IF($L2383&gt;2013,1,0),"")</f>
        <v>0</v>
      </c>
      <c r="AE2383" s="0" t="n">
        <f aca="false">IF($L2383&lt;&gt;"",1+IF($L2383&gt;2011,1,0)+IF($L2383&gt;2014,1,0),"")</f>
        <v>2</v>
      </c>
      <c r="AF2383" s="0" t="s">
        <v>87</v>
      </c>
      <c r="AG2383" s="0" t="s">
        <v>88</v>
      </c>
      <c r="AH2383" s="0" t="s">
        <v>2080</v>
      </c>
      <c r="AI2383" s="0" t="s">
        <v>334</v>
      </c>
      <c r="AJ2383" s="0" t="s">
        <v>334</v>
      </c>
      <c r="AK2383" s="0" t="str">
        <f aca="false">IF(AND($CF2383&lt;&gt;"",IFERROR(INDEX(subsample_country_map!$B:$B,MATCH($CF2383,subsample_country_map!$A:$A,0)),"")&lt;&gt;""),INDEX(subsample_country_map!$B:$B,MATCH($CF2383,subsample_country_map!$A:$A,0)),INDEX(lookup!$AA:$AA,MATCH($A2383,lookup!$A:$A,0)))</f>
        <v>3_AsiaPac</v>
      </c>
      <c r="AL2383" s="0" t="str">
        <f aca="false">IF(AND($CF2383&lt;&gt;"",IFERROR(INDEX(subsample_country_map!$C:$C,MATCH($CF2383,subsample_country_map!$A:$A,0)),"")&lt;&gt;""),INDEX(subsample_country_map!$C:$C,MATCH($CF2383,subsample_country_map!$A:$A,0)),INDEX(lookup!$AB:$AB,MATCH($A2383,lookup!$A:$A,0)))</f>
        <v>2_developing</v>
      </c>
      <c r="AM2383" s="0" t="str">
        <f aca="false">IF(AND($CF2383&lt;&gt;"",IFERROR(INDEX(subsample_country_map!$D:$D,MATCH($CF2383,subsample_country_map!$A:$A,0)),"")&lt;&gt;""),INDEX(subsample_country_map!$D:$D,MATCH($CF2383,subsample_country_map!$A:$A,0)),INDEX(lookup!$AC:$AC,MATCH($A2383,lookup!$A:$A,0)))</f>
        <v>2_non_western</v>
      </c>
      <c r="AN2383" s="0" t="str">
        <f aca="false">IF(AND($CF2383&lt;&gt;"",IFERROR(INDEX(subsample_country_map!$E:$E,MATCH($CF2383,subsample_country_map!$A:$A,0)),"")&lt;&gt;""),INDEX(subsample_country_map!$E:$E,MATCH($CF2383,subsample_country_map!$A:$A,0)),INDEX(lookup!$AD:$AD,MATCH($A2383,lookup!$A:$A,0)))</f>
        <v>2_civil law</v>
      </c>
      <c r="AO2383" s="0" t="str">
        <f aca="false">INDEX(lookup!$Y:$Y,MATCH($A2383,lookup!$A:$A,0))</f>
        <v>0_published</v>
      </c>
      <c r="AP2383" s="0" t="str">
        <f aca="false">INDEX(lookup!$Z:$Z,MATCH($A2383,lookup!$A:$A,0))</f>
        <v>1_VHB high</v>
      </c>
      <c r="AQ2383" s="0" t="str">
        <f aca="false">INDEX(lookup!$W:$W,MATCH($A2383,lookup!$A:$A,0))</f>
        <v>2_sust</v>
      </c>
      <c r="AS2383" s="0" t="s">
        <v>91</v>
      </c>
      <c r="AT2383" s="0" t="s">
        <v>111</v>
      </c>
      <c r="AU2383" s="0" t="s">
        <v>93</v>
      </c>
      <c r="AV2383" s="0" t="s">
        <v>1703</v>
      </c>
      <c r="AW2383" s="0" t="s">
        <v>2665</v>
      </c>
      <c r="BA2383" s="0" t="n">
        <v>222</v>
      </c>
      <c r="BB2383" s="0" t="s">
        <v>96</v>
      </c>
      <c r="BC2383" s="0" t="s">
        <v>122</v>
      </c>
      <c r="BD2383" s="0" t="s">
        <v>142</v>
      </c>
      <c r="BE2383" s="0" t="s">
        <v>7915</v>
      </c>
      <c r="BF2383" s="0" t="s">
        <v>7919</v>
      </c>
      <c r="BI2383" s="0" t="s">
        <v>316</v>
      </c>
      <c r="BJ2383" s="0" t="s">
        <v>7909</v>
      </c>
      <c r="BK2383" s="0" t="s">
        <v>750</v>
      </c>
      <c r="BL2383" s="0" t="s">
        <v>7920</v>
      </c>
      <c r="BM2383" s="0" t="s">
        <v>7885</v>
      </c>
      <c r="BN2383" s="0" t="s">
        <v>7886</v>
      </c>
      <c r="BO2383" s="0" t="s">
        <v>754</v>
      </c>
      <c r="BP2383" s="0" t="s">
        <v>7880</v>
      </c>
      <c r="BQ2383" s="0" t="s">
        <v>127</v>
      </c>
      <c r="BT2383" s="0" t="n">
        <v>0</v>
      </c>
      <c r="BU2383" s="0" t="s">
        <v>7887</v>
      </c>
      <c r="BW2383" s="0" t="n">
        <v>2008</v>
      </c>
      <c r="BX2383" s="0" t="n">
        <v>2016</v>
      </c>
      <c r="BY2383" s="0" t="s">
        <v>2985</v>
      </c>
      <c r="BZ2383" s="0" t="n">
        <v>2012</v>
      </c>
      <c r="CA2383" s="0" t="n">
        <v>0.111111111111111</v>
      </c>
      <c r="CB2383" s="0" t="n">
        <v>0</v>
      </c>
      <c r="CC2383" s="0" t="n">
        <v>1</v>
      </c>
      <c r="CD2383" s="0" t="n">
        <v>-0.031954373869363</v>
      </c>
      <c r="CE2383" s="0" t="n">
        <v>1</v>
      </c>
    </row>
    <row r="2384" customFormat="false" ht="15" hidden="false" customHeight="false" outlineLevel="0" collapsed="false">
      <c r="A2384" s="0" t="s">
        <v>7880</v>
      </c>
      <c r="B2384" s="0" t="n">
        <v>3689</v>
      </c>
      <c r="C2384" s="0" t="n">
        <v>-0.0964923923172641</v>
      </c>
      <c r="D2384" s="0" t="n">
        <v>222</v>
      </c>
      <c r="E2384" s="0" t="n">
        <f aca="false">IF(ISNUMBER($BA2384),$BA2384,IF(AND(ISNUMBER($D2384),ISNUMBER($BW2384),ISNUMBER($BX2384)),$D2384*($BX2384-$BW2384+1),""))</f>
        <v>222</v>
      </c>
      <c r="H2384" s="0" t="s">
        <v>118</v>
      </c>
      <c r="I2384" s="0" t="s">
        <v>344</v>
      </c>
      <c r="J2384" s="0" t="n">
        <f aca="false">IF($BW2384&lt;&gt;"",$BW2384,"")</f>
        <v>2008</v>
      </c>
      <c r="K2384" s="0" t="n">
        <f aca="false">IF($BX2384&lt;&gt;"",$BX2384,"")</f>
        <v>2016</v>
      </c>
      <c r="L2384" s="0" t="n">
        <f aca="false">IF(AND(ISNUMBER($BW2384),ISNUMBER($BX2384)),($BW2384+$BX2384)/2,"")</f>
        <v>2012</v>
      </c>
      <c r="M2384" s="0" t="n">
        <f aca="false">IF($L2384&lt;&gt;"",$L2384,"")</f>
        <v>2012</v>
      </c>
      <c r="N2384" s="0" t="n">
        <f aca="false">IF(AND(ISNUMBER($BW2384),ISNUMBER($BX2384)),MIN(1,MAX(0,($BX2384-2016+1)/($BX2384-$BW2384+1))),"")</f>
        <v>0.111111111111111</v>
      </c>
      <c r="O2384" s="0" t="n">
        <f aca="false">IF(AND(ISNUMBER($BW2384),ISNUMBER($BX2384)),MIN(1,MAX(0,($BX2384-2017+1)/($BX2384-$BW2384+1))),"")</f>
        <v>0</v>
      </c>
      <c r="P2384" s="0" t="n">
        <f aca="false">IF(AND(ISNUMBER($BW2384),ISNUMBER($BX2384)),MIN(1,MAX(0,($BX2384-2018+1)/($BX2384-$BW2384+1))),"")</f>
        <v>0</v>
      </c>
      <c r="Q2384" s="0" t="n">
        <f aca="false">IF(AND(ISNUMBER($BW2384),ISNUMBER($BX2384)),MIN(1,MAX(0,($BX2384-2019+1)/($BX2384-$BW2384+1))),"")</f>
        <v>0</v>
      </c>
      <c r="R2384" s="0" t="n">
        <f aca="false">IF(AND(ISNUMBER($BW2384),ISNUMBER($BX2384)),MIN(1,MAX(0,($BX2384-2016+1)/($BX2384-$BW2384+1))),"")</f>
        <v>0.111111111111111</v>
      </c>
      <c r="S2384" s="0" t="n">
        <f aca="false">IF($L2384&lt;&gt;"",IF($L2384&gt;=2015.5,1,0),"")</f>
        <v>0</v>
      </c>
      <c r="T2384" s="0" t="n">
        <f aca="false">IF($L2384&lt;&gt;"",IF($L2384&gt;=2016,1,0),"")</f>
        <v>0</v>
      </c>
      <c r="U2384" s="0" t="n">
        <f aca="false">IF(ISNUMBER($BX2384),IF($BX2384&gt;=2016,1,0),"")</f>
        <v>1</v>
      </c>
      <c r="V2384" s="0" t="n">
        <f aca="false">IF(ISNUMBER($BW2384),IF($BW2384&gt;=2016,1,0),"")</f>
        <v>0</v>
      </c>
      <c r="W2384" s="0" t="str">
        <f aca="false">IF(AND(ISNUMBER($BW2384),ISNUMBER($BX2384)),IF($BW2384&gt;=2016,"post-only",IF($BX2384&lt;2016,"pre-only","mixed")),"")</f>
        <v>mixed</v>
      </c>
      <c r="X2384" s="0" t="n">
        <f aca="false">IF(AND(ISNUMBER($BW2384),ISNUMBER($BX2384)),MIN(1,MAX(0,($BX2384-2017+1)/($BX2384-$BW2384+1))),"")</f>
        <v>0</v>
      </c>
      <c r="Y2384" s="0" t="n">
        <f aca="false">IF(AND(ISNUMBER($BW2384),ISNUMBER($BX2384)),MIN(1,MAX(0,($BX2384-2018+1)/($BX2384-$BW2384+1))),"")</f>
        <v>0</v>
      </c>
      <c r="Z2384" s="0" t="n">
        <f aca="false">IF(AND(ISNUMBER($BW2384),ISNUMBER($BX2384)),MIN(1,MAX(0,($BX2384-2019+1)/($BX2384-$BW2384+1))),"")</f>
        <v>0</v>
      </c>
      <c r="AA2384" s="0" t="n">
        <f aca="false">IF(ISNUMBER($BX2384),IF($BX2384&gt;=2017,1,0),"")</f>
        <v>0</v>
      </c>
      <c r="AB2384" s="0" t="n">
        <f aca="false">IF(ISNUMBER($BX2384),IF($BX2384&gt;=2018,1,0),"")</f>
        <v>0</v>
      </c>
      <c r="AC2384" s="0" t="n">
        <f aca="false">IF(ISNUMBER($BX2384),IF($BX2384&gt;=2019,1,0),"")</f>
        <v>0</v>
      </c>
      <c r="AD2384" s="0" t="n">
        <f aca="false">IF($L2384&lt;&gt;"",IF($L2384&gt;2013,1,0),"")</f>
        <v>0</v>
      </c>
      <c r="AE2384" s="0" t="n">
        <f aca="false">IF($L2384&lt;&gt;"",1+IF($L2384&gt;2011,1,0)+IF($L2384&gt;2014,1,0),"")</f>
        <v>2</v>
      </c>
      <c r="AF2384" s="0" t="s">
        <v>87</v>
      </c>
      <c r="AG2384" s="0" t="s">
        <v>88</v>
      </c>
      <c r="AH2384" s="0" t="s">
        <v>2080</v>
      </c>
      <c r="AI2384" s="0" t="s">
        <v>334</v>
      </c>
      <c r="AJ2384" s="0" t="s">
        <v>334</v>
      </c>
      <c r="AK2384" s="0" t="str">
        <f aca="false">IF(AND($CF2384&lt;&gt;"",IFERROR(INDEX(subsample_country_map!$B:$B,MATCH($CF2384,subsample_country_map!$A:$A,0)),"")&lt;&gt;""),INDEX(subsample_country_map!$B:$B,MATCH($CF2384,subsample_country_map!$A:$A,0)),INDEX(lookup!$AA:$AA,MATCH($A2384,lookup!$A:$A,0)))</f>
        <v>3_AsiaPac</v>
      </c>
      <c r="AL2384" s="0" t="str">
        <f aca="false">IF(AND($CF2384&lt;&gt;"",IFERROR(INDEX(subsample_country_map!$C:$C,MATCH($CF2384,subsample_country_map!$A:$A,0)),"")&lt;&gt;""),INDEX(subsample_country_map!$C:$C,MATCH($CF2384,subsample_country_map!$A:$A,0)),INDEX(lookup!$AB:$AB,MATCH($A2384,lookup!$A:$A,0)))</f>
        <v>2_developing</v>
      </c>
      <c r="AM2384" s="0" t="str">
        <f aca="false">IF(AND($CF2384&lt;&gt;"",IFERROR(INDEX(subsample_country_map!$D:$D,MATCH($CF2384,subsample_country_map!$A:$A,0)),"")&lt;&gt;""),INDEX(subsample_country_map!$D:$D,MATCH($CF2384,subsample_country_map!$A:$A,0)),INDEX(lookup!$AC:$AC,MATCH($A2384,lookup!$A:$A,0)))</f>
        <v>2_non_western</v>
      </c>
      <c r="AN2384" s="0" t="str">
        <f aca="false">IF(AND($CF2384&lt;&gt;"",IFERROR(INDEX(subsample_country_map!$E:$E,MATCH($CF2384,subsample_country_map!$A:$A,0)),"")&lt;&gt;""),INDEX(subsample_country_map!$E:$E,MATCH($CF2384,subsample_country_map!$A:$A,0)),INDEX(lookup!$AD:$AD,MATCH($A2384,lookup!$A:$A,0)))</f>
        <v>2_civil law</v>
      </c>
      <c r="AO2384" s="0" t="str">
        <f aca="false">INDEX(lookup!$Y:$Y,MATCH($A2384,lookup!$A:$A,0))</f>
        <v>0_published</v>
      </c>
      <c r="AP2384" s="0" t="str">
        <f aca="false">INDEX(lookup!$Z:$Z,MATCH($A2384,lookup!$A:$A,0))</f>
        <v>1_VHB high</v>
      </c>
      <c r="AQ2384" s="0" t="str">
        <f aca="false">INDEX(lookup!$W:$W,MATCH($A2384,lookup!$A:$A,0))</f>
        <v>2_sust</v>
      </c>
      <c r="AS2384" s="0" t="s">
        <v>91</v>
      </c>
      <c r="AT2384" s="0" t="s">
        <v>111</v>
      </c>
      <c r="AU2384" s="0" t="s">
        <v>93</v>
      </c>
      <c r="AV2384" s="0" t="s">
        <v>7921</v>
      </c>
      <c r="AW2384" s="0" t="s">
        <v>1650</v>
      </c>
      <c r="BA2384" s="0" t="n">
        <v>222</v>
      </c>
      <c r="BB2384" s="0" t="s">
        <v>96</v>
      </c>
      <c r="BC2384" s="0" t="s">
        <v>7889</v>
      </c>
      <c r="BD2384" s="0" t="s">
        <v>142</v>
      </c>
      <c r="BE2384" s="0" t="s">
        <v>7915</v>
      </c>
      <c r="BF2384" s="0" t="s">
        <v>7919</v>
      </c>
      <c r="BI2384" s="0" t="s">
        <v>316</v>
      </c>
      <c r="BJ2384" s="0" t="s">
        <v>7913</v>
      </c>
      <c r="BK2384" s="0" t="s">
        <v>750</v>
      </c>
      <c r="BL2384" s="0" t="s">
        <v>7922</v>
      </c>
      <c r="BM2384" s="0" t="s">
        <v>7885</v>
      </c>
      <c r="BN2384" s="0" t="s">
        <v>7886</v>
      </c>
      <c r="BO2384" s="0" t="s">
        <v>754</v>
      </c>
      <c r="BP2384" s="0" t="s">
        <v>7880</v>
      </c>
      <c r="BQ2384" s="0" t="s">
        <v>127</v>
      </c>
      <c r="BT2384" s="0" t="n">
        <v>0</v>
      </c>
      <c r="BU2384" s="0" t="s">
        <v>7887</v>
      </c>
      <c r="BW2384" s="0" t="n">
        <v>2008</v>
      </c>
      <c r="BX2384" s="0" t="n">
        <v>2016</v>
      </c>
      <c r="BY2384" s="0" t="s">
        <v>2985</v>
      </c>
      <c r="BZ2384" s="0" t="n">
        <v>2012</v>
      </c>
      <c r="CA2384" s="0" t="n">
        <v>0.111111111111111</v>
      </c>
      <c r="CB2384" s="0" t="n">
        <v>0</v>
      </c>
      <c r="CC2384" s="0" t="n">
        <v>1</v>
      </c>
      <c r="CD2384" s="0" t="n">
        <v>-0.0967935497252166</v>
      </c>
      <c r="CE2384" s="0" t="n">
        <v>1</v>
      </c>
    </row>
    <row r="2385" customFormat="false" ht="15" hidden="false" customHeight="false" outlineLevel="0" collapsed="false">
      <c r="A2385" s="0" t="s">
        <v>7923</v>
      </c>
      <c r="B2385" s="0" t="n">
        <v>3690</v>
      </c>
      <c r="C2385" s="0" t="n">
        <v>-0.363937135073918</v>
      </c>
      <c r="D2385" s="0" t="n">
        <v>3645</v>
      </c>
      <c r="E2385" s="0" t="n">
        <f aca="false">IF(ISNUMBER($BA2385),$BA2385,IF(AND(ISNUMBER($D2385),ISNUMBER($BW2385),ISNUMBER($BX2385)),$D2385*($BX2385-$BW2385+1),""))</f>
        <v>3645</v>
      </c>
      <c r="H2385" s="0" t="s">
        <v>118</v>
      </c>
      <c r="I2385" s="0" t="s">
        <v>119</v>
      </c>
      <c r="J2385" s="0" t="n">
        <f aca="false">IF($BW2385&lt;&gt;"",$BW2385,"")</f>
        <v>2008</v>
      </c>
      <c r="K2385" s="0" t="n">
        <f aca="false">IF($BX2385&lt;&gt;"",$BX2385,"")</f>
        <v>2023</v>
      </c>
      <c r="L2385" s="0" t="n">
        <f aca="false">IF(AND(ISNUMBER($BW2385),ISNUMBER($BX2385)),($BW2385+$BX2385)/2,"")</f>
        <v>2015.5</v>
      </c>
      <c r="M2385" s="0" t="n">
        <f aca="false">IF($L2385&lt;&gt;"",$L2385,"")</f>
        <v>2015.5</v>
      </c>
      <c r="N2385" s="0" t="n">
        <f aca="false">IF(AND(ISNUMBER($BW2385),ISNUMBER($BX2385)),MIN(1,MAX(0,($BX2385-2016+1)/($BX2385-$BW2385+1))),"")</f>
        <v>0.5</v>
      </c>
      <c r="O2385" s="0" t="n">
        <f aca="false">IF(AND(ISNUMBER($BW2385),ISNUMBER($BX2385)),MIN(1,MAX(0,($BX2385-2017+1)/($BX2385-$BW2385+1))),"")</f>
        <v>0.4375</v>
      </c>
      <c r="P2385" s="0" t="n">
        <f aca="false">IF(AND(ISNUMBER($BW2385),ISNUMBER($BX2385)),MIN(1,MAX(0,($BX2385-2018+1)/($BX2385-$BW2385+1))),"")</f>
        <v>0.375</v>
      </c>
      <c r="Q2385" s="0" t="n">
        <f aca="false">IF(AND(ISNUMBER($BW2385),ISNUMBER($BX2385)),MIN(1,MAX(0,($BX2385-2019+1)/($BX2385-$BW2385+1))),"")</f>
        <v>0.3125</v>
      </c>
      <c r="R2385" s="0" t="n">
        <f aca="false">IF(AND(ISNUMBER($BW2385),ISNUMBER($BX2385)),MIN(1,MAX(0,($BX2385-2016+1)/($BX2385-$BW2385+1))),"")</f>
        <v>0.5</v>
      </c>
      <c r="S2385" s="0" t="n">
        <f aca="false">IF($L2385&lt;&gt;"",IF($L2385&gt;=2015.5,1,0),"")</f>
        <v>1</v>
      </c>
      <c r="T2385" s="0" t="n">
        <f aca="false">IF($L2385&lt;&gt;"",IF($L2385&gt;=2016,1,0),"")</f>
        <v>0</v>
      </c>
      <c r="U2385" s="0" t="n">
        <f aca="false">IF(ISNUMBER($BX2385),IF($BX2385&gt;=2016,1,0),"")</f>
        <v>1</v>
      </c>
      <c r="V2385" s="0" t="n">
        <f aca="false">IF(ISNUMBER($BW2385),IF($BW2385&gt;=2016,1,0),"")</f>
        <v>0</v>
      </c>
      <c r="W2385" s="0" t="str">
        <f aca="false">IF(AND(ISNUMBER($BW2385),ISNUMBER($BX2385)),IF($BW2385&gt;=2016,"post-only",IF($BX2385&lt;2016,"pre-only","mixed")),"")</f>
        <v>mixed</v>
      </c>
      <c r="X2385" s="0" t="n">
        <f aca="false">IF(AND(ISNUMBER($BW2385),ISNUMBER($BX2385)),MIN(1,MAX(0,($BX2385-2017+1)/($BX2385-$BW2385+1))),"")</f>
        <v>0.4375</v>
      </c>
      <c r="Y2385" s="0" t="n">
        <f aca="false">IF(AND(ISNUMBER($BW2385),ISNUMBER($BX2385)),MIN(1,MAX(0,($BX2385-2018+1)/($BX2385-$BW2385+1))),"")</f>
        <v>0.375</v>
      </c>
      <c r="Z2385" s="0" t="n">
        <f aca="false">IF(AND(ISNUMBER($BW2385),ISNUMBER($BX2385)),MIN(1,MAX(0,($BX2385-2019+1)/($BX2385-$BW2385+1))),"")</f>
        <v>0.3125</v>
      </c>
      <c r="AA2385" s="0" t="n">
        <f aca="false">IF(ISNUMBER($BX2385),IF($BX2385&gt;=2017,1,0),"")</f>
        <v>1</v>
      </c>
      <c r="AB2385" s="0" t="n">
        <f aca="false">IF(ISNUMBER($BX2385),IF($BX2385&gt;=2018,1,0),"")</f>
        <v>1</v>
      </c>
      <c r="AC2385" s="0" t="n">
        <f aca="false">IF(ISNUMBER($BX2385),IF($BX2385&gt;=2019,1,0),"")</f>
        <v>1</v>
      </c>
      <c r="AD2385" s="0" t="n">
        <f aca="false">IF($L2385&lt;&gt;"",IF($L2385&gt;2013,1,0),"")</f>
        <v>1</v>
      </c>
      <c r="AE2385" s="0" t="n">
        <f aca="false">IF($L2385&lt;&gt;"",1+IF($L2385&gt;2011,1,0)+IF($L2385&gt;2014,1,0),"")</f>
        <v>3</v>
      </c>
      <c r="AF2385" s="0" t="s">
        <v>747</v>
      </c>
      <c r="AG2385" s="0" t="s">
        <v>436</v>
      </c>
      <c r="AH2385" s="0" t="s">
        <v>90</v>
      </c>
      <c r="AI2385" s="0" t="s">
        <v>334</v>
      </c>
      <c r="AJ2385" s="0" t="s">
        <v>497</v>
      </c>
      <c r="AK2385" s="0" t="str">
        <f aca="false">IF(AND($CF2385&lt;&gt;"",IFERROR(INDEX(subsample_country_map!$B:$B,MATCH($CF2385,subsample_country_map!$A:$A,0)),"")&lt;&gt;""),INDEX(subsample_country_map!$B:$B,MATCH($CF2385,subsample_country_map!$A:$A,0)),INDEX(lookup!$AA:$AA,MATCH($A2385,lookup!$A:$A,0)))</f>
        <v>3_AsiaPac</v>
      </c>
      <c r="AL2385" s="0" t="str">
        <f aca="false">IF(AND($CF2385&lt;&gt;"",IFERROR(INDEX(subsample_country_map!$C:$C,MATCH($CF2385,subsample_country_map!$A:$A,0)),"")&lt;&gt;""),INDEX(subsample_country_map!$C:$C,MATCH($CF2385,subsample_country_map!$A:$A,0)),INDEX(lookup!$AB:$AB,MATCH($A2385,lookup!$A:$A,0)))</f>
        <v>2_developing</v>
      </c>
      <c r="AM2385" s="0" t="str">
        <f aca="false">IF(AND($CF2385&lt;&gt;"",IFERROR(INDEX(subsample_country_map!$D:$D,MATCH($CF2385,subsample_country_map!$A:$A,0)),"")&lt;&gt;""),INDEX(subsample_country_map!$D:$D,MATCH($CF2385,subsample_country_map!$A:$A,0)),INDEX(lookup!$AC:$AC,MATCH($A2385,lookup!$A:$A,0)))</f>
        <v>2_non_western</v>
      </c>
      <c r="AN2385" s="0" t="str">
        <f aca="false">IF(AND($CF2385&lt;&gt;"",IFERROR(INDEX(subsample_country_map!$E:$E,MATCH($CF2385,subsample_country_map!$A:$A,0)),"")&lt;&gt;""),INDEX(subsample_country_map!$E:$E,MATCH($CF2385,subsample_country_map!$A:$A,0)),INDEX(lookup!$AD:$AD,MATCH($A2385,lookup!$A:$A,0)))</f>
        <v>2_civil law</v>
      </c>
      <c r="AO2385" s="0" t="str">
        <f aca="false">INDEX(lookup!$Y:$Y,MATCH($A2385,lookup!$A:$A,0))</f>
        <v>0_published</v>
      </c>
      <c r="AP2385" s="0" t="str">
        <f aca="false">INDEX(lookup!$Z:$Z,MATCH($A2385,lookup!$A:$A,0))</f>
        <v>1_VHB high</v>
      </c>
      <c r="AQ2385" s="0" t="str">
        <f aca="false">INDEX(lookup!$W:$W,MATCH($A2385,lookup!$A:$A,0))</f>
        <v>1_fin/acc/econ</v>
      </c>
      <c r="AS2385" s="0" t="s">
        <v>91</v>
      </c>
      <c r="AT2385" s="0" t="s">
        <v>111</v>
      </c>
      <c r="AU2385" s="0" t="s">
        <v>93</v>
      </c>
      <c r="AV2385" s="0" t="s">
        <v>7924</v>
      </c>
      <c r="AX2385" s="0" t="s">
        <v>7925</v>
      </c>
      <c r="BA2385" s="0" t="n">
        <v>3645</v>
      </c>
      <c r="BB2385" s="0" t="s">
        <v>347</v>
      </c>
      <c r="BC2385" s="0" t="s">
        <v>122</v>
      </c>
      <c r="BD2385" s="0" t="s">
        <v>123</v>
      </c>
      <c r="BE2385" s="0" t="s">
        <v>98</v>
      </c>
      <c r="BI2385" s="0" t="s">
        <v>4381</v>
      </c>
      <c r="BJ2385" s="0" t="s">
        <v>4149</v>
      </c>
      <c r="BK2385" s="0" t="s">
        <v>855</v>
      </c>
      <c r="BL2385" s="0" t="s">
        <v>7926</v>
      </c>
      <c r="BM2385" s="0" t="s">
        <v>7927</v>
      </c>
      <c r="BN2385" s="0" t="s">
        <v>1160</v>
      </c>
      <c r="BO2385" s="0" t="s">
        <v>105</v>
      </c>
      <c r="BP2385" s="0" t="s">
        <v>7923</v>
      </c>
      <c r="BQ2385" s="0" t="s">
        <v>127</v>
      </c>
      <c r="BT2385" s="0" t="n">
        <v>0</v>
      </c>
      <c r="BU2385" s="0" t="s">
        <v>7928</v>
      </c>
      <c r="BW2385" s="0" t="n">
        <v>2008</v>
      </c>
      <c r="BX2385" s="0" t="n">
        <v>2023</v>
      </c>
      <c r="BY2385" s="0" t="s">
        <v>2985</v>
      </c>
      <c r="BZ2385" s="0" t="n">
        <v>2015.5</v>
      </c>
      <c r="CA2385" s="0" t="n">
        <v>0.5</v>
      </c>
      <c r="CB2385" s="0" t="n">
        <v>1</v>
      </c>
      <c r="CC2385" s="0" t="n">
        <v>1</v>
      </c>
      <c r="CD2385" s="0" t="n">
        <v>-0.381416673003527</v>
      </c>
      <c r="CE2385" s="0" t="n">
        <v>1</v>
      </c>
    </row>
    <row r="2386" customFormat="false" ht="15" hidden="false" customHeight="false" outlineLevel="0" collapsed="false">
      <c r="A2386" s="0" t="s">
        <v>7923</v>
      </c>
      <c r="B2386" s="0" t="n">
        <v>3691</v>
      </c>
      <c r="C2386" s="0" t="n">
        <v>-0.147661667553997</v>
      </c>
      <c r="D2386" s="0" t="n">
        <v>3642</v>
      </c>
      <c r="E2386" s="0" t="n">
        <f aca="false">IF(ISNUMBER($BA2386),$BA2386,IF(AND(ISNUMBER($D2386),ISNUMBER($BW2386),ISNUMBER($BX2386)),$D2386*($BX2386-$BW2386+1),""))</f>
        <v>3642</v>
      </c>
      <c r="H2386" s="0" t="s">
        <v>118</v>
      </c>
      <c r="I2386" s="0" t="s">
        <v>119</v>
      </c>
      <c r="J2386" s="0" t="n">
        <f aca="false">IF($BW2386&lt;&gt;"",$BW2386,"")</f>
        <v>2008</v>
      </c>
      <c r="K2386" s="0" t="n">
        <f aca="false">IF($BX2386&lt;&gt;"",$BX2386,"")</f>
        <v>2023</v>
      </c>
      <c r="L2386" s="0" t="n">
        <f aca="false">IF(AND(ISNUMBER($BW2386),ISNUMBER($BX2386)),($BW2386+$BX2386)/2,"")</f>
        <v>2015.5</v>
      </c>
      <c r="M2386" s="0" t="n">
        <f aca="false">IF($L2386&lt;&gt;"",$L2386,"")</f>
        <v>2015.5</v>
      </c>
      <c r="N2386" s="0" t="n">
        <f aca="false">IF(AND(ISNUMBER($BW2386),ISNUMBER($BX2386)),MIN(1,MAX(0,($BX2386-2016+1)/($BX2386-$BW2386+1))),"")</f>
        <v>0.5</v>
      </c>
      <c r="O2386" s="0" t="n">
        <f aca="false">IF(AND(ISNUMBER($BW2386),ISNUMBER($BX2386)),MIN(1,MAX(0,($BX2386-2017+1)/($BX2386-$BW2386+1))),"")</f>
        <v>0.4375</v>
      </c>
      <c r="P2386" s="0" t="n">
        <f aca="false">IF(AND(ISNUMBER($BW2386),ISNUMBER($BX2386)),MIN(1,MAX(0,($BX2386-2018+1)/($BX2386-$BW2386+1))),"")</f>
        <v>0.375</v>
      </c>
      <c r="Q2386" s="0" t="n">
        <f aca="false">IF(AND(ISNUMBER($BW2386),ISNUMBER($BX2386)),MIN(1,MAX(0,($BX2386-2019+1)/($BX2386-$BW2386+1))),"")</f>
        <v>0.3125</v>
      </c>
      <c r="R2386" s="0" t="n">
        <f aca="false">IF(AND(ISNUMBER($BW2386),ISNUMBER($BX2386)),MIN(1,MAX(0,($BX2386-2016+1)/($BX2386-$BW2386+1))),"")</f>
        <v>0.5</v>
      </c>
      <c r="S2386" s="0" t="n">
        <f aca="false">IF($L2386&lt;&gt;"",IF($L2386&gt;=2015.5,1,0),"")</f>
        <v>1</v>
      </c>
      <c r="T2386" s="0" t="n">
        <f aca="false">IF($L2386&lt;&gt;"",IF($L2386&gt;=2016,1,0),"")</f>
        <v>0</v>
      </c>
      <c r="U2386" s="0" t="n">
        <f aca="false">IF(ISNUMBER($BX2386),IF($BX2386&gt;=2016,1,0),"")</f>
        <v>1</v>
      </c>
      <c r="V2386" s="0" t="n">
        <f aca="false">IF(ISNUMBER($BW2386),IF($BW2386&gt;=2016,1,0),"")</f>
        <v>0</v>
      </c>
      <c r="W2386" s="0" t="str">
        <f aca="false">IF(AND(ISNUMBER($BW2386),ISNUMBER($BX2386)),IF($BW2386&gt;=2016,"post-only",IF($BX2386&lt;2016,"pre-only","mixed")),"")</f>
        <v>mixed</v>
      </c>
      <c r="X2386" s="0" t="n">
        <f aca="false">IF(AND(ISNUMBER($BW2386),ISNUMBER($BX2386)),MIN(1,MAX(0,($BX2386-2017+1)/($BX2386-$BW2386+1))),"")</f>
        <v>0.4375</v>
      </c>
      <c r="Y2386" s="0" t="n">
        <f aca="false">IF(AND(ISNUMBER($BW2386),ISNUMBER($BX2386)),MIN(1,MAX(0,($BX2386-2018+1)/($BX2386-$BW2386+1))),"")</f>
        <v>0.375</v>
      </c>
      <c r="Z2386" s="0" t="n">
        <f aca="false">IF(AND(ISNUMBER($BW2386),ISNUMBER($BX2386)),MIN(1,MAX(0,($BX2386-2019+1)/($BX2386-$BW2386+1))),"")</f>
        <v>0.3125</v>
      </c>
      <c r="AA2386" s="0" t="n">
        <f aca="false">IF(ISNUMBER($BX2386),IF($BX2386&gt;=2017,1,0),"")</f>
        <v>1</v>
      </c>
      <c r="AB2386" s="0" t="n">
        <f aca="false">IF(ISNUMBER($BX2386),IF($BX2386&gt;=2018,1,0),"")</f>
        <v>1</v>
      </c>
      <c r="AC2386" s="0" t="n">
        <f aca="false">IF(ISNUMBER($BX2386),IF($BX2386&gt;=2019,1,0),"")</f>
        <v>1</v>
      </c>
      <c r="AD2386" s="0" t="n">
        <f aca="false">IF($L2386&lt;&gt;"",IF($L2386&gt;2013,1,0),"")</f>
        <v>1</v>
      </c>
      <c r="AE2386" s="0" t="n">
        <f aca="false">IF($L2386&lt;&gt;"",1+IF($L2386&gt;2011,1,0)+IF($L2386&gt;2014,1,0),"")</f>
        <v>3</v>
      </c>
      <c r="AF2386" s="0" t="s">
        <v>747</v>
      </c>
      <c r="AG2386" s="0" t="s">
        <v>436</v>
      </c>
      <c r="AH2386" s="0" t="s">
        <v>90</v>
      </c>
      <c r="AI2386" s="0" t="s">
        <v>334</v>
      </c>
      <c r="AJ2386" s="0" t="s">
        <v>497</v>
      </c>
      <c r="AK2386" s="0" t="str">
        <f aca="false">IF(AND($CF2386&lt;&gt;"",IFERROR(INDEX(subsample_country_map!$B:$B,MATCH($CF2386,subsample_country_map!$A:$A,0)),"")&lt;&gt;""),INDEX(subsample_country_map!$B:$B,MATCH($CF2386,subsample_country_map!$A:$A,0)),INDEX(lookup!$AA:$AA,MATCH($A2386,lookup!$A:$A,0)))</f>
        <v>3_AsiaPac</v>
      </c>
      <c r="AL2386" s="0" t="str">
        <f aca="false">IF(AND($CF2386&lt;&gt;"",IFERROR(INDEX(subsample_country_map!$C:$C,MATCH($CF2386,subsample_country_map!$A:$A,0)),"")&lt;&gt;""),INDEX(subsample_country_map!$C:$C,MATCH($CF2386,subsample_country_map!$A:$A,0)),INDEX(lookup!$AB:$AB,MATCH($A2386,lookup!$A:$A,0)))</f>
        <v>2_developing</v>
      </c>
      <c r="AM2386" s="0" t="str">
        <f aca="false">IF(AND($CF2386&lt;&gt;"",IFERROR(INDEX(subsample_country_map!$D:$D,MATCH($CF2386,subsample_country_map!$A:$A,0)),"")&lt;&gt;""),INDEX(subsample_country_map!$D:$D,MATCH($CF2386,subsample_country_map!$A:$A,0)),INDEX(lookup!$AC:$AC,MATCH($A2386,lookup!$A:$A,0)))</f>
        <v>2_non_western</v>
      </c>
      <c r="AN2386" s="0" t="str">
        <f aca="false">IF(AND($CF2386&lt;&gt;"",IFERROR(INDEX(subsample_country_map!$E:$E,MATCH($CF2386,subsample_country_map!$A:$A,0)),"")&lt;&gt;""),INDEX(subsample_country_map!$E:$E,MATCH($CF2386,subsample_country_map!$A:$A,0)),INDEX(lookup!$AD:$AD,MATCH($A2386,lookup!$A:$A,0)))</f>
        <v>2_civil law</v>
      </c>
      <c r="AO2386" s="0" t="str">
        <f aca="false">INDEX(lookup!$Y:$Y,MATCH($A2386,lookup!$A:$A,0))</f>
        <v>0_published</v>
      </c>
      <c r="AP2386" s="0" t="str">
        <f aca="false">INDEX(lookup!$Z:$Z,MATCH($A2386,lookup!$A:$A,0))</f>
        <v>1_VHB high</v>
      </c>
      <c r="AQ2386" s="0" t="str">
        <f aca="false">INDEX(lookup!$W:$W,MATCH($A2386,lookup!$A:$A,0))</f>
        <v>1_fin/acc/econ</v>
      </c>
      <c r="AS2386" s="0" t="s">
        <v>91</v>
      </c>
      <c r="AT2386" s="0" t="s">
        <v>111</v>
      </c>
      <c r="AU2386" s="0" t="s">
        <v>93</v>
      </c>
      <c r="AV2386" s="0" t="s">
        <v>7929</v>
      </c>
      <c r="AX2386" s="0" t="s">
        <v>7930</v>
      </c>
      <c r="BA2386" s="0" t="n">
        <v>3642</v>
      </c>
      <c r="BB2386" s="0" t="s">
        <v>347</v>
      </c>
      <c r="BC2386" s="0" t="s">
        <v>358</v>
      </c>
      <c r="BD2386" s="0" t="s">
        <v>123</v>
      </c>
      <c r="BE2386" s="0" t="s">
        <v>98</v>
      </c>
      <c r="BI2386" s="0" t="s">
        <v>4381</v>
      </c>
      <c r="BJ2386" s="0" t="s">
        <v>4153</v>
      </c>
      <c r="BK2386" s="0" t="s">
        <v>855</v>
      </c>
      <c r="BL2386" s="0" t="s">
        <v>7931</v>
      </c>
      <c r="BM2386" s="0" t="s">
        <v>7927</v>
      </c>
      <c r="BN2386" s="0" t="s">
        <v>1160</v>
      </c>
      <c r="BO2386" s="0" t="s">
        <v>105</v>
      </c>
      <c r="BP2386" s="0" t="s">
        <v>7923</v>
      </c>
      <c r="BQ2386" s="0" t="s">
        <v>127</v>
      </c>
      <c r="BT2386" s="0" t="n">
        <v>0</v>
      </c>
      <c r="BU2386" s="0" t="s">
        <v>7928</v>
      </c>
      <c r="BW2386" s="0" t="n">
        <v>2008</v>
      </c>
      <c r="BX2386" s="0" t="n">
        <v>2023</v>
      </c>
      <c r="BY2386" s="0" t="s">
        <v>2985</v>
      </c>
      <c r="BZ2386" s="0" t="n">
        <v>2015.5</v>
      </c>
      <c r="CA2386" s="0" t="n">
        <v>0.5</v>
      </c>
      <c r="CB2386" s="0" t="n">
        <v>1</v>
      </c>
      <c r="CC2386" s="0" t="n">
        <v>1</v>
      </c>
      <c r="CD2386" s="0" t="n">
        <v>-0.148749133477031</v>
      </c>
      <c r="CE2386" s="0" t="n">
        <v>1</v>
      </c>
    </row>
    <row r="2387" customFormat="false" ht="15" hidden="false" customHeight="false" outlineLevel="0" collapsed="false">
      <c r="A2387" s="0" t="s">
        <v>7923</v>
      </c>
      <c r="B2387" s="0" t="n">
        <v>3692</v>
      </c>
      <c r="C2387" s="0" t="n">
        <v>-0.0953399756432668</v>
      </c>
      <c r="D2387" s="0" t="n">
        <v>3642</v>
      </c>
      <c r="E2387" s="0" t="n">
        <f aca="false">IF(ISNUMBER($BA2387),$BA2387,IF(AND(ISNUMBER($D2387),ISNUMBER($BW2387),ISNUMBER($BX2387)),$D2387*($BX2387-$BW2387+1),""))</f>
        <v>3642</v>
      </c>
      <c r="H2387" s="0" t="s">
        <v>118</v>
      </c>
      <c r="I2387" s="0" t="s">
        <v>119</v>
      </c>
      <c r="J2387" s="0" t="n">
        <f aca="false">IF($BW2387&lt;&gt;"",$BW2387,"")</f>
        <v>2008</v>
      </c>
      <c r="K2387" s="0" t="n">
        <f aca="false">IF($BX2387&lt;&gt;"",$BX2387,"")</f>
        <v>2023</v>
      </c>
      <c r="L2387" s="0" t="n">
        <f aca="false">IF(AND(ISNUMBER($BW2387),ISNUMBER($BX2387)),($BW2387+$BX2387)/2,"")</f>
        <v>2015.5</v>
      </c>
      <c r="M2387" s="0" t="n">
        <f aca="false">IF($L2387&lt;&gt;"",$L2387,"")</f>
        <v>2015.5</v>
      </c>
      <c r="N2387" s="0" t="n">
        <f aca="false">IF(AND(ISNUMBER($BW2387),ISNUMBER($BX2387)),MIN(1,MAX(0,($BX2387-2016+1)/($BX2387-$BW2387+1))),"")</f>
        <v>0.5</v>
      </c>
      <c r="O2387" s="0" t="n">
        <f aca="false">IF(AND(ISNUMBER($BW2387),ISNUMBER($BX2387)),MIN(1,MAX(0,($BX2387-2017+1)/($BX2387-$BW2387+1))),"")</f>
        <v>0.4375</v>
      </c>
      <c r="P2387" s="0" t="n">
        <f aca="false">IF(AND(ISNUMBER($BW2387),ISNUMBER($BX2387)),MIN(1,MAX(0,($BX2387-2018+1)/($BX2387-$BW2387+1))),"")</f>
        <v>0.375</v>
      </c>
      <c r="Q2387" s="0" t="n">
        <f aca="false">IF(AND(ISNUMBER($BW2387),ISNUMBER($BX2387)),MIN(1,MAX(0,($BX2387-2019+1)/($BX2387-$BW2387+1))),"")</f>
        <v>0.3125</v>
      </c>
      <c r="R2387" s="0" t="n">
        <f aca="false">IF(AND(ISNUMBER($BW2387),ISNUMBER($BX2387)),MIN(1,MAX(0,($BX2387-2016+1)/($BX2387-$BW2387+1))),"")</f>
        <v>0.5</v>
      </c>
      <c r="S2387" s="0" t="n">
        <f aca="false">IF($L2387&lt;&gt;"",IF($L2387&gt;=2015.5,1,0),"")</f>
        <v>1</v>
      </c>
      <c r="T2387" s="0" t="n">
        <f aca="false">IF($L2387&lt;&gt;"",IF($L2387&gt;=2016,1,0),"")</f>
        <v>0</v>
      </c>
      <c r="U2387" s="0" t="n">
        <f aca="false">IF(ISNUMBER($BX2387),IF($BX2387&gt;=2016,1,0),"")</f>
        <v>1</v>
      </c>
      <c r="V2387" s="0" t="n">
        <f aca="false">IF(ISNUMBER($BW2387),IF($BW2387&gt;=2016,1,0),"")</f>
        <v>0</v>
      </c>
      <c r="W2387" s="0" t="str">
        <f aca="false">IF(AND(ISNUMBER($BW2387),ISNUMBER($BX2387)),IF($BW2387&gt;=2016,"post-only",IF($BX2387&lt;2016,"pre-only","mixed")),"")</f>
        <v>mixed</v>
      </c>
      <c r="X2387" s="0" t="n">
        <f aca="false">IF(AND(ISNUMBER($BW2387),ISNUMBER($BX2387)),MIN(1,MAX(0,($BX2387-2017+1)/($BX2387-$BW2387+1))),"")</f>
        <v>0.4375</v>
      </c>
      <c r="Y2387" s="0" t="n">
        <f aca="false">IF(AND(ISNUMBER($BW2387),ISNUMBER($BX2387)),MIN(1,MAX(0,($BX2387-2018+1)/($BX2387-$BW2387+1))),"")</f>
        <v>0.375</v>
      </c>
      <c r="Z2387" s="0" t="n">
        <f aca="false">IF(AND(ISNUMBER($BW2387),ISNUMBER($BX2387)),MIN(1,MAX(0,($BX2387-2019+1)/($BX2387-$BW2387+1))),"")</f>
        <v>0.3125</v>
      </c>
      <c r="AA2387" s="0" t="n">
        <f aca="false">IF(ISNUMBER($BX2387),IF($BX2387&gt;=2017,1,0),"")</f>
        <v>1</v>
      </c>
      <c r="AB2387" s="0" t="n">
        <f aca="false">IF(ISNUMBER($BX2387),IF($BX2387&gt;=2018,1,0),"")</f>
        <v>1</v>
      </c>
      <c r="AC2387" s="0" t="n">
        <f aca="false">IF(ISNUMBER($BX2387),IF($BX2387&gt;=2019,1,0),"")</f>
        <v>1</v>
      </c>
      <c r="AD2387" s="0" t="n">
        <f aca="false">IF($L2387&lt;&gt;"",IF($L2387&gt;2013,1,0),"")</f>
        <v>1</v>
      </c>
      <c r="AE2387" s="0" t="n">
        <f aca="false">IF($L2387&lt;&gt;"",1+IF($L2387&gt;2011,1,0)+IF($L2387&gt;2014,1,0),"")</f>
        <v>3</v>
      </c>
      <c r="AF2387" s="0" t="s">
        <v>747</v>
      </c>
      <c r="AG2387" s="0" t="s">
        <v>436</v>
      </c>
      <c r="AH2387" s="0" t="s">
        <v>90</v>
      </c>
      <c r="AI2387" s="0" t="s">
        <v>334</v>
      </c>
      <c r="AJ2387" s="0" t="s">
        <v>497</v>
      </c>
      <c r="AK2387" s="0" t="str">
        <f aca="false">IF(AND($CF2387&lt;&gt;"",IFERROR(INDEX(subsample_country_map!$B:$B,MATCH($CF2387,subsample_country_map!$A:$A,0)),"")&lt;&gt;""),INDEX(subsample_country_map!$B:$B,MATCH($CF2387,subsample_country_map!$A:$A,0)),INDEX(lookup!$AA:$AA,MATCH($A2387,lookup!$A:$A,0)))</f>
        <v>3_AsiaPac</v>
      </c>
      <c r="AL2387" s="0" t="str">
        <f aca="false">IF(AND($CF2387&lt;&gt;"",IFERROR(INDEX(subsample_country_map!$C:$C,MATCH($CF2387,subsample_country_map!$A:$A,0)),"")&lt;&gt;""),INDEX(subsample_country_map!$C:$C,MATCH($CF2387,subsample_country_map!$A:$A,0)),INDEX(lookup!$AB:$AB,MATCH($A2387,lookup!$A:$A,0)))</f>
        <v>2_developing</v>
      </c>
      <c r="AM2387" s="0" t="str">
        <f aca="false">IF(AND($CF2387&lt;&gt;"",IFERROR(INDEX(subsample_country_map!$D:$D,MATCH($CF2387,subsample_country_map!$A:$A,0)),"")&lt;&gt;""),INDEX(subsample_country_map!$D:$D,MATCH($CF2387,subsample_country_map!$A:$A,0)),INDEX(lookup!$AC:$AC,MATCH($A2387,lookup!$A:$A,0)))</f>
        <v>2_non_western</v>
      </c>
      <c r="AN2387" s="0" t="str">
        <f aca="false">IF(AND($CF2387&lt;&gt;"",IFERROR(INDEX(subsample_country_map!$E:$E,MATCH($CF2387,subsample_country_map!$A:$A,0)),"")&lt;&gt;""),INDEX(subsample_country_map!$E:$E,MATCH($CF2387,subsample_country_map!$A:$A,0)),INDEX(lookup!$AD:$AD,MATCH($A2387,lookup!$A:$A,0)))</f>
        <v>2_civil law</v>
      </c>
      <c r="AO2387" s="0" t="str">
        <f aca="false">INDEX(lookup!$Y:$Y,MATCH($A2387,lookup!$A:$A,0))</f>
        <v>0_published</v>
      </c>
      <c r="AP2387" s="0" t="str">
        <f aca="false">INDEX(lookup!$Z:$Z,MATCH($A2387,lookup!$A:$A,0))</f>
        <v>1_VHB high</v>
      </c>
      <c r="AQ2387" s="0" t="str">
        <f aca="false">INDEX(lookup!$W:$W,MATCH($A2387,lookup!$A:$A,0))</f>
        <v>1_fin/acc/econ</v>
      </c>
      <c r="AS2387" s="0" t="s">
        <v>91</v>
      </c>
      <c r="AT2387" s="0" t="s">
        <v>111</v>
      </c>
      <c r="AU2387" s="0" t="s">
        <v>93</v>
      </c>
      <c r="AV2387" s="0" t="s">
        <v>7932</v>
      </c>
      <c r="AX2387" s="0" t="s">
        <v>7933</v>
      </c>
      <c r="BA2387" s="0" t="n">
        <v>3642</v>
      </c>
      <c r="BB2387" s="0" t="s">
        <v>347</v>
      </c>
      <c r="BC2387" s="0" t="s">
        <v>358</v>
      </c>
      <c r="BD2387" s="0" t="s">
        <v>123</v>
      </c>
      <c r="BE2387" s="0" t="s">
        <v>98</v>
      </c>
      <c r="BI2387" s="0" t="s">
        <v>4381</v>
      </c>
      <c r="BJ2387" s="0" t="s">
        <v>4157</v>
      </c>
      <c r="BK2387" s="0" t="s">
        <v>855</v>
      </c>
      <c r="BL2387" s="0" t="s">
        <v>7934</v>
      </c>
      <c r="BM2387" s="0" t="s">
        <v>7927</v>
      </c>
      <c r="BN2387" s="0" t="s">
        <v>1160</v>
      </c>
      <c r="BO2387" s="0" t="s">
        <v>105</v>
      </c>
      <c r="BP2387" s="0" t="s">
        <v>7923</v>
      </c>
      <c r="BQ2387" s="0" t="s">
        <v>127</v>
      </c>
      <c r="BT2387" s="0" t="n">
        <v>0</v>
      </c>
      <c r="BU2387" s="0" t="s">
        <v>7928</v>
      </c>
      <c r="BW2387" s="0" t="n">
        <v>2008</v>
      </c>
      <c r="BX2387" s="0" t="n">
        <v>2023</v>
      </c>
      <c r="BY2387" s="0" t="s">
        <v>2985</v>
      </c>
      <c r="BZ2387" s="0" t="n">
        <v>2015.5</v>
      </c>
      <c r="CA2387" s="0" t="n">
        <v>0.5</v>
      </c>
      <c r="CB2387" s="0" t="n">
        <v>1</v>
      </c>
      <c r="CC2387" s="0" t="n">
        <v>1</v>
      </c>
      <c r="CD2387" s="0" t="n">
        <v>-0.0956304323373672</v>
      </c>
      <c r="CE2387" s="0" t="n">
        <v>1</v>
      </c>
    </row>
    <row r="2388" customFormat="false" ht="15" hidden="false" customHeight="false" outlineLevel="0" collapsed="false">
      <c r="A2388" s="0" t="s">
        <v>7923</v>
      </c>
      <c r="B2388" s="0" t="n">
        <v>3693</v>
      </c>
      <c r="C2388" s="0" t="n">
        <v>-0.0651482348522203</v>
      </c>
      <c r="D2388" s="0" t="n">
        <v>3642</v>
      </c>
      <c r="E2388" s="0" t="n">
        <f aca="false">IF(ISNUMBER($BA2388),$BA2388,IF(AND(ISNUMBER($D2388),ISNUMBER($BW2388),ISNUMBER($BX2388)),$D2388*($BX2388-$BW2388+1),""))</f>
        <v>3642</v>
      </c>
      <c r="H2388" s="0" t="s">
        <v>118</v>
      </c>
      <c r="I2388" s="0" t="s">
        <v>119</v>
      </c>
      <c r="J2388" s="0" t="n">
        <f aca="false">IF($BW2388&lt;&gt;"",$BW2388,"")</f>
        <v>2008</v>
      </c>
      <c r="K2388" s="0" t="n">
        <f aca="false">IF($BX2388&lt;&gt;"",$BX2388,"")</f>
        <v>2023</v>
      </c>
      <c r="L2388" s="0" t="n">
        <f aca="false">IF(AND(ISNUMBER($BW2388),ISNUMBER($BX2388)),($BW2388+$BX2388)/2,"")</f>
        <v>2015.5</v>
      </c>
      <c r="M2388" s="0" t="n">
        <f aca="false">IF($L2388&lt;&gt;"",$L2388,"")</f>
        <v>2015.5</v>
      </c>
      <c r="N2388" s="0" t="n">
        <f aca="false">IF(AND(ISNUMBER($BW2388),ISNUMBER($BX2388)),MIN(1,MAX(0,($BX2388-2016+1)/($BX2388-$BW2388+1))),"")</f>
        <v>0.5</v>
      </c>
      <c r="O2388" s="0" t="n">
        <f aca="false">IF(AND(ISNUMBER($BW2388),ISNUMBER($BX2388)),MIN(1,MAX(0,($BX2388-2017+1)/($BX2388-$BW2388+1))),"")</f>
        <v>0.4375</v>
      </c>
      <c r="P2388" s="0" t="n">
        <f aca="false">IF(AND(ISNUMBER($BW2388),ISNUMBER($BX2388)),MIN(1,MAX(0,($BX2388-2018+1)/($BX2388-$BW2388+1))),"")</f>
        <v>0.375</v>
      </c>
      <c r="Q2388" s="0" t="n">
        <f aca="false">IF(AND(ISNUMBER($BW2388),ISNUMBER($BX2388)),MIN(1,MAX(0,($BX2388-2019+1)/($BX2388-$BW2388+1))),"")</f>
        <v>0.3125</v>
      </c>
      <c r="R2388" s="0" t="n">
        <f aca="false">IF(AND(ISNUMBER($BW2388),ISNUMBER($BX2388)),MIN(1,MAX(0,($BX2388-2016+1)/($BX2388-$BW2388+1))),"")</f>
        <v>0.5</v>
      </c>
      <c r="S2388" s="0" t="n">
        <f aca="false">IF($L2388&lt;&gt;"",IF($L2388&gt;=2015.5,1,0),"")</f>
        <v>1</v>
      </c>
      <c r="T2388" s="0" t="n">
        <f aca="false">IF($L2388&lt;&gt;"",IF($L2388&gt;=2016,1,0),"")</f>
        <v>0</v>
      </c>
      <c r="U2388" s="0" t="n">
        <f aca="false">IF(ISNUMBER($BX2388),IF($BX2388&gt;=2016,1,0),"")</f>
        <v>1</v>
      </c>
      <c r="V2388" s="0" t="n">
        <f aca="false">IF(ISNUMBER($BW2388),IF($BW2388&gt;=2016,1,0),"")</f>
        <v>0</v>
      </c>
      <c r="W2388" s="0" t="str">
        <f aca="false">IF(AND(ISNUMBER($BW2388),ISNUMBER($BX2388)),IF($BW2388&gt;=2016,"post-only",IF($BX2388&lt;2016,"pre-only","mixed")),"")</f>
        <v>mixed</v>
      </c>
      <c r="X2388" s="0" t="n">
        <f aca="false">IF(AND(ISNUMBER($BW2388),ISNUMBER($BX2388)),MIN(1,MAX(0,($BX2388-2017+1)/($BX2388-$BW2388+1))),"")</f>
        <v>0.4375</v>
      </c>
      <c r="Y2388" s="0" t="n">
        <f aca="false">IF(AND(ISNUMBER($BW2388),ISNUMBER($BX2388)),MIN(1,MAX(0,($BX2388-2018+1)/($BX2388-$BW2388+1))),"")</f>
        <v>0.375</v>
      </c>
      <c r="Z2388" s="0" t="n">
        <f aca="false">IF(AND(ISNUMBER($BW2388),ISNUMBER($BX2388)),MIN(1,MAX(0,($BX2388-2019+1)/($BX2388-$BW2388+1))),"")</f>
        <v>0.3125</v>
      </c>
      <c r="AA2388" s="0" t="n">
        <f aca="false">IF(ISNUMBER($BX2388),IF($BX2388&gt;=2017,1,0),"")</f>
        <v>1</v>
      </c>
      <c r="AB2388" s="0" t="n">
        <f aca="false">IF(ISNUMBER($BX2388),IF($BX2388&gt;=2018,1,0),"")</f>
        <v>1</v>
      </c>
      <c r="AC2388" s="0" t="n">
        <f aca="false">IF(ISNUMBER($BX2388),IF($BX2388&gt;=2019,1,0),"")</f>
        <v>1</v>
      </c>
      <c r="AD2388" s="0" t="n">
        <f aca="false">IF($L2388&lt;&gt;"",IF($L2388&gt;2013,1,0),"")</f>
        <v>1</v>
      </c>
      <c r="AE2388" s="0" t="n">
        <f aca="false">IF($L2388&lt;&gt;"",1+IF($L2388&gt;2011,1,0)+IF($L2388&gt;2014,1,0),"")</f>
        <v>3</v>
      </c>
      <c r="AF2388" s="0" t="s">
        <v>747</v>
      </c>
      <c r="AG2388" s="0" t="s">
        <v>436</v>
      </c>
      <c r="AH2388" s="0" t="s">
        <v>90</v>
      </c>
      <c r="AI2388" s="0" t="s">
        <v>334</v>
      </c>
      <c r="AJ2388" s="0" t="s">
        <v>497</v>
      </c>
      <c r="AK2388" s="0" t="str">
        <f aca="false">IF(AND($CF2388&lt;&gt;"",IFERROR(INDEX(subsample_country_map!$B:$B,MATCH($CF2388,subsample_country_map!$A:$A,0)),"")&lt;&gt;""),INDEX(subsample_country_map!$B:$B,MATCH($CF2388,subsample_country_map!$A:$A,0)),INDEX(lookup!$AA:$AA,MATCH($A2388,lookup!$A:$A,0)))</f>
        <v>3_AsiaPac</v>
      </c>
      <c r="AL2388" s="0" t="str">
        <f aca="false">IF(AND($CF2388&lt;&gt;"",IFERROR(INDEX(subsample_country_map!$C:$C,MATCH($CF2388,subsample_country_map!$A:$A,0)),"")&lt;&gt;""),INDEX(subsample_country_map!$C:$C,MATCH($CF2388,subsample_country_map!$A:$A,0)),INDEX(lookup!$AB:$AB,MATCH($A2388,lookup!$A:$A,0)))</f>
        <v>2_developing</v>
      </c>
      <c r="AM2388" s="0" t="str">
        <f aca="false">IF(AND($CF2388&lt;&gt;"",IFERROR(INDEX(subsample_country_map!$D:$D,MATCH($CF2388,subsample_country_map!$A:$A,0)),"")&lt;&gt;""),INDEX(subsample_country_map!$D:$D,MATCH($CF2388,subsample_country_map!$A:$A,0)),INDEX(lookup!$AC:$AC,MATCH($A2388,lookup!$A:$A,0)))</f>
        <v>2_non_western</v>
      </c>
      <c r="AN2388" s="0" t="str">
        <f aca="false">IF(AND($CF2388&lt;&gt;"",IFERROR(INDEX(subsample_country_map!$E:$E,MATCH($CF2388,subsample_country_map!$A:$A,0)),"")&lt;&gt;""),INDEX(subsample_country_map!$E:$E,MATCH($CF2388,subsample_country_map!$A:$A,0)),INDEX(lookup!$AD:$AD,MATCH($A2388,lookup!$A:$A,0)))</f>
        <v>2_civil law</v>
      </c>
      <c r="AO2388" s="0" t="str">
        <f aca="false">INDEX(lookup!$Y:$Y,MATCH($A2388,lookup!$A:$A,0))</f>
        <v>0_published</v>
      </c>
      <c r="AP2388" s="0" t="str">
        <f aca="false">INDEX(lookup!$Z:$Z,MATCH($A2388,lookup!$A:$A,0))</f>
        <v>1_VHB high</v>
      </c>
      <c r="AQ2388" s="0" t="str">
        <f aca="false">INDEX(lookup!$W:$W,MATCH($A2388,lookup!$A:$A,0))</f>
        <v>1_fin/acc/econ</v>
      </c>
      <c r="AS2388" s="0" t="s">
        <v>91</v>
      </c>
      <c r="AT2388" s="0" t="s">
        <v>111</v>
      </c>
      <c r="AU2388" s="0" t="s">
        <v>93</v>
      </c>
      <c r="AV2388" s="0" t="s">
        <v>7935</v>
      </c>
      <c r="AX2388" s="0" t="s">
        <v>7936</v>
      </c>
      <c r="BA2388" s="0" t="n">
        <v>3642</v>
      </c>
      <c r="BB2388" s="0" t="s">
        <v>347</v>
      </c>
      <c r="BC2388" s="0" t="s">
        <v>358</v>
      </c>
      <c r="BD2388" s="0" t="s">
        <v>123</v>
      </c>
      <c r="BE2388" s="0" t="s">
        <v>98</v>
      </c>
      <c r="BI2388" s="0" t="s">
        <v>502</v>
      </c>
      <c r="BJ2388" s="0" t="s">
        <v>4149</v>
      </c>
      <c r="BK2388" s="0" t="s">
        <v>1712</v>
      </c>
      <c r="BL2388" s="0" t="s">
        <v>7937</v>
      </c>
      <c r="BM2388" s="0" t="s">
        <v>7938</v>
      </c>
      <c r="BN2388" s="0" t="s">
        <v>1160</v>
      </c>
      <c r="BO2388" s="0" t="s">
        <v>105</v>
      </c>
      <c r="BP2388" s="0" t="s">
        <v>7923</v>
      </c>
      <c r="BQ2388" s="0" t="s">
        <v>127</v>
      </c>
      <c r="BT2388" s="0" t="n">
        <v>0</v>
      </c>
      <c r="BU2388" s="0" t="s">
        <v>7928</v>
      </c>
      <c r="BW2388" s="0" t="n">
        <v>2008</v>
      </c>
      <c r="BX2388" s="0" t="n">
        <v>2023</v>
      </c>
      <c r="BY2388" s="0" t="s">
        <v>2985</v>
      </c>
      <c r="BZ2388" s="0" t="n">
        <v>2015.5</v>
      </c>
      <c r="CA2388" s="0" t="n">
        <v>0.5</v>
      </c>
      <c r="CB2388" s="0" t="n">
        <v>1</v>
      </c>
      <c r="CC2388" s="0" t="n">
        <v>1</v>
      </c>
      <c r="CD2388" s="0" t="n">
        <v>-0.0652406396707437</v>
      </c>
      <c r="CE2388" s="0" t="n">
        <v>1</v>
      </c>
    </row>
    <row r="2389" customFormat="false" ht="15" hidden="false" customHeight="false" outlineLevel="0" collapsed="false">
      <c r="A2389" s="0" t="s">
        <v>7923</v>
      </c>
      <c r="B2389" s="0" t="n">
        <v>3694</v>
      </c>
      <c r="C2389" s="0" t="n">
        <v>-0.0430428182112148</v>
      </c>
      <c r="D2389" s="0" t="n">
        <v>3642</v>
      </c>
      <c r="E2389" s="0" t="n">
        <f aca="false">IF(ISNUMBER($BA2389),$BA2389,IF(AND(ISNUMBER($D2389),ISNUMBER($BW2389),ISNUMBER($BX2389)),$D2389*($BX2389-$BW2389+1),""))</f>
        <v>3642</v>
      </c>
      <c r="H2389" s="0" t="s">
        <v>118</v>
      </c>
      <c r="I2389" s="0" t="s">
        <v>119</v>
      </c>
      <c r="J2389" s="0" t="n">
        <f aca="false">IF($BW2389&lt;&gt;"",$BW2389,"")</f>
        <v>2008</v>
      </c>
      <c r="K2389" s="0" t="n">
        <f aca="false">IF($BX2389&lt;&gt;"",$BX2389,"")</f>
        <v>2023</v>
      </c>
      <c r="L2389" s="0" t="n">
        <f aca="false">IF(AND(ISNUMBER($BW2389),ISNUMBER($BX2389)),($BW2389+$BX2389)/2,"")</f>
        <v>2015.5</v>
      </c>
      <c r="M2389" s="0" t="n">
        <f aca="false">IF($L2389&lt;&gt;"",$L2389,"")</f>
        <v>2015.5</v>
      </c>
      <c r="N2389" s="0" t="n">
        <f aca="false">IF(AND(ISNUMBER($BW2389),ISNUMBER($BX2389)),MIN(1,MAX(0,($BX2389-2016+1)/($BX2389-$BW2389+1))),"")</f>
        <v>0.5</v>
      </c>
      <c r="O2389" s="0" t="n">
        <f aca="false">IF(AND(ISNUMBER($BW2389),ISNUMBER($BX2389)),MIN(1,MAX(0,($BX2389-2017+1)/($BX2389-$BW2389+1))),"")</f>
        <v>0.4375</v>
      </c>
      <c r="P2389" s="0" t="n">
        <f aca="false">IF(AND(ISNUMBER($BW2389),ISNUMBER($BX2389)),MIN(1,MAX(0,($BX2389-2018+1)/($BX2389-$BW2389+1))),"")</f>
        <v>0.375</v>
      </c>
      <c r="Q2389" s="0" t="n">
        <f aca="false">IF(AND(ISNUMBER($BW2389),ISNUMBER($BX2389)),MIN(1,MAX(0,($BX2389-2019+1)/($BX2389-$BW2389+1))),"")</f>
        <v>0.3125</v>
      </c>
      <c r="R2389" s="0" t="n">
        <f aca="false">IF(AND(ISNUMBER($BW2389),ISNUMBER($BX2389)),MIN(1,MAX(0,($BX2389-2016+1)/($BX2389-$BW2389+1))),"")</f>
        <v>0.5</v>
      </c>
      <c r="S2389" s="0" t="n">
        <f aca="false">IF($L2389&lt;&gt;"",IF($L2389&gt;=2015.5,1,0),"")</f>
        <v>1</v>
      </c>
      <c r="T2389" s="0" t="n">
        <f aca="false">IF($L2389&lt;&gt;"",IF($L2389&gt;=2016,1,0),"")</f>
        <v>0</v>
      </c>
      <c r="U2389" s="0" t="n">
        <f aca="false">IF(ISNUMBER($BX2389),IF($BX2389&gt;=2016,1,0),"")</f>
        <v>1</v>
      </c>
      <c r="V2389" s="0" t="n">
        <f aca="false">IF(ISNUMBER($BW2389),IF($BW2389&gt;=2016,1,0),"")</f>
        <v>0</v>
      </c>
      <c r="W2389" s="0" t="str">
        <f aca="false">IF(AND(ISNUMBER($BW2389),ISNUMBER($BX2389)),IF($BW2389&gt;=2016,"post-only",IF($BX2389&lt;2016,"pre-only","mixed")),"")</f>
        <v>mixed</v>
      </c>
      <c r="X2389" s="0" t="n">
        <f aca="false">IF(AND(ISNUMBER($BW2389),ISNUMBER($BX2389)),MIN(1,MAX(0,($BX2389-2017+1)/($BX2389-$BW2389+1))),"")</f>
        <v>0.4375</v>
      </c>
      <c r="Y2389" s="0" t="n">
        <f aca="false">IF(AND(ISNUMBER($BW2389),ISNUMBER($BX2389)),MIN(1,MAX(0,($BX2389-2018+1)/($BX2389-$BW2389+1))),"")</f>
        <v>0.375</v>
      </c>
      <c r="Z2389" s="0" t="n">
        <f aca="false">IF(AND(ISNUMBER($BW2389),ISNUMBER($BX2389)),MIN(1,MAX(0,($BX2389-2019+1)/($BX2389-$BW2389+1))),"")</f>
        <v>0.3125</v>
      </c>
      <c r="AA2389" s="0" t="n">
        <f aca="false">IF(ISNUMBER($BX2389),IF($BX2389&gt;=2017,1,0),"")</f>
        <v>1</v>
      </c>
      <c r="AB2389" s="0" t="n">
        <f aca="false">IF(ISNUMBER($BX2389),IF($BX2389&gt;=2018,1,0),"")</f>
        <v>1</v>
      </c>
      <c r="AC2389" s="0" t="n">
        <f aca="false">IF(ISNUMBER($BX2389),IF($BX2389&gt;=2019,1,0),"")</f>
        <v>1</v>
      </c>
      <c r="AD2389" s="0" t="n">
        <f aca="false">IF($L2389&lt;&gt;"",IF($L2389&gt;2013,1,0),"")</f>
        <v>1</v>
      </c>
      <c r="AE2389" s="0" t="n">
        <f aca="false">IF($L2389&lt;&gt;"",1+IF($L2389&gt;2011,1,0)+IF($L2389&gt;2014,1,0),"")</f>
        <v>3</v>
      </c>
      <c r="AF2389" s="0" t="s">
        <v>747</v>
      </c>
      <c r="AG2389" s="0" t="s">
        <v>436</v>
      </c>
      <c r="AH2389" s="0" t="s">
        <v>90</v>
      </c>
      <c r="AI2389" s="0" t="s">
        <v>334</v>
      </c>
      <c r="AJ2389" s="0" t="s">
        <v>497</v>
      </c>
      <c r="AK2389" s="0" t="str">
        <f aca="false">IF(AND($CF2389&lt;&gt;"",IFERROR(INDEX(subsample_country_map!$B:$B,MATCH($CF2389,subsample_country_map!$A:$A,0)),"")&lt;&gt;""),INDEX(subsample_country_map!$B:$B,MATCH($CF2389,subsample_country_map!$A:$A,0)),INDEX(lookup!$AA:$AA,MATCH($A2389,lookup!$A:$A,0)))</f>
        <v>3_AsiaPac</v>
      </c>
      <c r="AL2389" s="0" t="str">
        <f aca="false">IF(AND($CF2389&lt;&gt;"",IFERROR(INDEX(subsample_country_map!$C:$C,MATCH($CF2389,subsample_country_map!$A:$A,0)),"")&lt;&gt;""),INDEX(subsample_country_map!$C:$C,MATCH($CF2389,subsample_country_map!$A:$A,0)),INDEX(lookup!$AB:$AB,MATCH($A2389,lookup!$A:$A,0)))</f>
        <v>2_developing</v>
      </c>
      <c r="AM2389" s="0" t="str">
        <f aca="false">IF(AND($CF2389&lt;&gt;"",IFERROR(INDEX(subsample_country_map!$D:$D,MATCH($CF2389,subsample_country_map!$A:$A,0)),"")&lt;&gt;""),INDEX(subsample_country_map!$D:$D,MATCH($CF2389,subsample_country_map!$A:$A,0)),INDEX(lookup!$AC:$AC,MATCH($A2389,lookup!$A:$A,0)))</f>
        <v>2_non_western</v>
      </c>
      <c r="AN2389" s="0" t="str">
        <f aca="false">IF(AND($CF2389&lt;&gt;"",IFERROR(INDEX(subsample_country_map!$E:$E,MATCH($CF2389,subsample_country_map!$A:$A,0)),"")&lt;&gt;""),INDEX(subsample_country_map!$E:$E,MATCH($CF2389,subsample_country_map!$A:$A,0)),INDEX(lookup!$AD:$AD,MATCH($A2389,lookup!$A:$A,0)))</f>
        <v>2_civil law</v>
      </c>
      <c r="AO2389" s="0" t="str">
        <f aca="false">INDEX(lookup!$Y:$Y,MATCH($A2389,lookup!$A:$A,0))</f>
        <v>0_published</v>
      </c>
      <c r="AP2389" s="0" t="str">
        <f aca="false">INDEX(lookup!$Z:$Z,MATCH($A2389,lookup!$A:$A,0))</f>
        <v>1_VHB high</v>
      </c>
      <c r="AQ2389" s="0" t="str">
        <f aca="false">INDEX(lookup!$W:$W,MATCH($A2389,lookup!$A:$A,0))</f>
        <v>1_fin/acc/econ</v>
      </c>
      <c r="AS2389" s="0" t="s">
        <v>91</v>
      </c>
      <c r="AT2389" s="0" t="s">
        <v>111</v>
      </c>
      <c r="AU2389" s="0" t="s">
        <v>93</v>
      </c>
      <c r="AV2389" s="0" t="s">
        <v>7939</v>
      </c>
      <c r="AX2389" s="0" t="s">
        <v>5619</v>
      </c>
      <c r="BA2389" s="0" t="n">
        <v>3642</v>
      </c>
      <c r="BB2389" s="0" t="s">
        <v>347</v>
      </c>
      <c r="BC2389" s="0" t="s">
        <v>358</v>
      </c>
      <c r="BD2389" s="0" t="s">
        <v>123</v>
      </c>
      <c r="BE2389" s="0" t="s">
        <v>98</v>
      </c>
      <c r="BI2389" s="0" t="s">
        <v>502</v>
      </c>
      <c r="BJ2389" s="0" t="s">
        <v>4153</v>
      </c>
      <c r="BK2389" s="0" t="s">
        <v>1712</v>
      </c>
      <c r="BL2389" s="0" t="s">
        <v>7940</v>
      </c>
      <c r="BM2389" s="0" t="s">
        <v>7941</v>
      </c>
      <c r="BN2389" s="0" t="s">
        <v>1160</v>
      </c>
      <c r="BO2389" s="0" t="s">
        <v>105</v>
      </c>
      <c r="BP2389" s="0" t="s">
        <v>7923</v>
      </c>
      <c r="BQ2389" s="0" t="s">
        <v>127</v>
      </c>
      <c r="BT2389" s="0" t="n">
        <v>0</v>
      </c>
      <c r="BU2389" s="0" t="s">
        <v>7928</v>
      </c>
      <c r="BW2389" s="0" t="n">
        <v>2008</v>
      </c>
      <c r="BX2389" s="0" t="n">
        <v>2023</v>
      </c>
      <c r="BY2389" s="0" t="s">
        <v>2985</v>
      </c>
      <c r="BZ2389" s="0" t="n">
        <v>2015.5</v>
      </c>
      <c r="CA2389" s="0" t="n">
        <v>0.5</v>
      </c>
      <c r="CB2389" s="0" t="n">
        <v>1</v>
      </c>
      <c r="CC2389" s="0" t="n">
        <v>1</v>
      </c>
      <c r="CD2389" s="0" t="n">
        <v>-0.0430694293818096</v>
      </c>
      <c r="CE2389" s="0" t="n">
        <v>1</v>
      </c>
    </row>
    <row r="2390" customFormat="false" ht="15" hidden="false" customHeight="false" outlineLevel="0" collapsed="false">
      <c r="A2390" s="0" t="s">
        <v>7923</v>
      </c>
      <c r="B2390" s="0" t="n">
        <v>3695</v>
      </c>
      <c r="C2390" s="0" t="n">
        <v>-0.0329569581577456</v>
      </c>
      <c r="D2390" s="0" t="n">
        <v>3642</v>
      </c>
      <c r="E2390" s="0" t="n">
        <f aca="false">IF(ISNUMBER($BA2390),$BA2390,IF(AND(ISNUMBER($D2390),ISNUMBER($BW2390),ISNUMBER($BX2390)),$D2390*($BX2390-$BW2390+1),""))</f>
        <v>3642</v>
      </c>
      <c r="H2390" s="0" t="s">
        <v>118</v>
      </c>
      <c r="I2390" s="0" t="s">
        <v>119</v>
      </c>
      <c r="J2390" s="0" t="n">
        <f aca="false">IF($BW2390&lt;&gt;"",$BW2390,"")</f>
        <v>2008</v>
      </c>
      <c r="K2390" s="0" t="n">
        <f aca="false">IF($BX2390&lt;&gt;"",$BX2390,"")</f>
        <v>2023</v>
      </c>
      <c r="L2390" s="0" t="n">
        <f aca="false">IF(AND(ISNUMBER($BW2390),ISNUMBER($BX2390)),($BW2390+$BX2390)/2,"")</f>
        <v>2015.5</v>
      </c>
      <c r="M2390" s="0" t="n">
        <f aca="false">IF($L2390&lt;&gt;"",$L2390,"")</f>
        <v>2015.5</v>
      </c>
      <c r="N2390" s="0" t="n">
        <f aca="false">IF(AND(ISNUMBER($BW2390),ISNUMBER($BX2390)),MIN(1,MAX(0,($BX2390-2016+1)/($BX2390-$BW2390+1))),"")</f>
        <v>0.5</v>
      </c>
      <c r="O2390" s="0" t="n">
        <f aca="false">IF(AND(ISNUMBER($BW2390),ISNUMBER($BX2390)),MIN(1,MAX(0,($BX2390-2017+1)/($BX2390-$BW2390+1))),"")</f>
        <v>0.4375</v>
      </c>
      <c r="P2390" s="0" t="n">
        <f aca="false">IF(AND(ISNUMBER($BW2390),ISNUMBER($BX2390)),MIN(1,MAX(0,($BX2390-2018+1)/($BX2390-$BW2390+1))),"")</f>
        <v>0.375</v>
      </c>
      <c r="Q2390" s="0" t="n">
        <f aca="false">IF(AND(ISNUMBER($BW2390),ISNUMBER($BX2390)),MIN(1,MAX(0,($BX2390-2019+1)/($BX2390-$BW2390+1))),"")</f>
        <v>0.3125</v>
      </c>
      <c r="R2390" s="0" t="n">
        <f aca="false">IF(AND(ISNUMBER($BW2390),ISNUMBER($BX2390)),MIN(1,MAX(0,($BX2390-2016+1)/($BX2390-$BW2390+1))),"")</f>
        <v>0.5</v>
      </c>
      <c r="S2390" s="0" t="n">
        <f aca="false">IF($L2390&lt;&gt;"",IF($L2390&gt;=2015.5,1,0),"")</f>
        <v>1</v>
      </c>
      <c r="T2390" s="0" t="n">
        <f aca="false">IF($L2390&lt;&gt;"",IF($L2390&gt;=2016,1,0),"")</f>
        <v>0</v>
      </c>
      <c r="U2390" s="0" t="n">
        <f aca="false">IF(ISNUMBER($BX2390),IF($BX2390&gt;=2016,1,0),"")</f>
        <v>1</v>
      </c>
      <c r="V2390" s="0" t="n">
        <f aca="false">IF(ISNUMBER($BW2390),IF($BW2390&gt;=2016,1,0),"")</f>
        <v>0</v>
      </c>
      <c r="W2390" s="0" t="str">
        <f aca="false">IF(AND(ISNUMBER($BW2390),ISNUMBER($BX2390)),IF($BW2390&gt;=2016,"post-only",IF($BX2390&lt;2016,"pre-only","mixed")),"")</f>
        <v>mixed</v>
      </c>
      <c r="X2390" s="0" t="n">
        <f aca="false">IF(AND(ISNUMBER($BW2390),ISNUMBER($BX2390)),MIN(1,MAX(0,($BX2390-2017+1)/($BX2390-$BW2390+1))),"")</f>
        <v>0.4375</v>
      </c>
      <c r="Y2390" s="0" t="n">
        <f aca="false">IF(AND(ISNUMBER($BW2390),ISNUMBER($BX2390)),MIN(1,MAX(0,($BX2390-2018+1)/($BX2390-$BW2390+1))),"")</f>
        <v>0.375</v>
      </c>
      <c r="Z2390" s="0" t="n">
        <f aca="false">IF(AND(ISNUMBER($BW2390),ISNUMBER($BX2390)),MIN(1,MAX(0,($BX2390-2019+1)/($BX2390-$BW2390+1))),"")</f>
        <v>0.3125</v>
      </c>
      <c r="AA2390" s="0" t="n">
        <f aca="false">IF(ISNUMBER($BX2390),IF($BX2390&gt;=2017,1,0),"")</f>
        <v>1</v>
      </c>
      <c r="AB2390" s="0" t="n">
        <f aca="false">IF(ISNUMBER($BX2390),IF($BX2390&gt;=2018,1,0),"")</f>
        <v>1</v>
      </c>
      <c r="AC2390" s="0" t="n">
        <f aca="false">IF(ISNUMBER($BX2390),IF($BX2390&gt;=2019,1,0),"")</f>
        <v>1</v>
      </c>
      <c r="AD2390" s="0" t="n">
        <f aca="false">IF($L2390&lt;&gt;"",IF($L2390&gt;2013,1,0),"")</f>
        <v>1</v>
      </c>
      <c r="AE2390" s="0" t="n">
        <f aca="false">IF($L2390&lt;&gt;"",1+IF($L2390&gt;2011,1,0)+IF($L2390&gt;2014,1,0),"")</f>
        <v>3</v>
      </c>
      <c r="AF2390" s="0" t="s">
        <v>747</v>
      </c>
      <c r="AG2390" s="0" t="s">
        <v>436</v>
      </c>
      <c r="AH2390" s="0" t="s">
        <v>90</v>
      </c>
      <c r="AI2390" s="0" t="s">
        <v>334</v>
      </c>
      <c r="AJ2390" s="0" t="s">
        <v>497</v>
      </c>
      <c r="AK2390" s="0" t="str">
        <f aca="false">IF(AND($CF2390&lt;&gt;"",IFERROR(INDEX(subsample_country_map!$B:$B,MATCH($CF2390,subsample_country_map!$A:$A,0)),"")&lt;&gt;""),INDEX(subsample_country_map!$B:$B,MATCH($CF2390,subsample_country_map!$A:$A,0)),INDEX(lookup!$AA:$AA,MATCH($A2390,lookup!$A:$A,0)))</f>
        <v>3_AsiaPac</v>
      </c>
      <c r="AL2390" s="0" t="str">
        <f aca="false">IF(AND($CF2390&lt;&gt;"",IFERROR(INDEX(subsample_country_map!$C:$C,MATCH($CF2390,subsample_country_map!$A:$A,0)),"")&lt;&gt;""),INDEX(subsample_country_map!$C:$C,MATCH($CF2390,subsample_country_map!$A:$A,0)),INDEX(lookup!$AB:$AB,MATCH($A2390,lookup!$A:$A,0)))</f>
        <v>2_developing</v>
      </c>
      <c r="AM2390" s="0" t="str">
        <f aca="false">IF(AND($CF2390&lt;&gt;"",IFERROR(INDEX(subsample_country_map!$D:$D,MATCH($CF2390,subsample_country_map!$A:$A,0)),"")&lt;&gt;""),INDEX(subsample_country_map!$D:$D,MATCH($CF2390,subsample_country_map!$A:$A,0)),INDEX(lookup!$AC:$AC,MATCH($A2390,lookup!$A:$A,0)))</f>
        <v>2_non_western</v>
      </c>
      <c r="AN2390" s="0" t="str">
        <f aca="false">IF(AND($CF2390&lt;&gt;"",IFERROR(INDEX(subsample_country_map!$E:$E,MATCH($CF2390,subsample_country_map!$A:$A,0)),"")&lt;&gt;""),INDEX(subsample_country_map!$E:$E,MATCH($CF2390,subsample_country_map!$A:$A,0)),INDEX(lookup!$AD:$AD,MATCH($A2390,lookup!$A:$A,0)))</f>
        <v>2_civil law</v>
      </c>
      <c r="AO2390" s="0" t="str">
        <f aca="false">INDEX(lookup!$Y:$Y,MATCH($A2390,lookup!$A:$A,0))</f>
        <v>0_published</v>
      </c>
      <c r="AP2390" s="0" t="str">
        <f aca="false">INDEX(lookup!$Z:$Z,MATCH($A2390,lookup!$A:$A,0))</f>
        <v>1_VHB high</v>
      </c>
      <c r="AQ2390" s="0" t="str">
        <f aca="false">INDEX(lookup!$W:$W,MATCH($A2390,lookup!$A:$A,0))</f>
        <v>1_fin/acc/econ</v>
      </c>
      <c r="AS2390" s="0" t="s">
        <v>91</v>
      </c>
      <c r="AT2390" s="0" t="s">
        <v>111</v>
      </c>
      <c r="AU2390" s="0" t="s">
        <v>93</v>
      </c>
      <c r="AV2390" s="0" t="s">
        <v>7942</v>
      </c>
      <c r="AX2390" s="0" t="s">
        <v>1268</v>
      </c>
      <c r="BA2390" s="0" t="n">
        <v>3642</v>
      </c>
      <c r="BB2390" s="0" t="s">
        <v>347</v>
      </c>
      <c r="BC2390" s="0" t="s">
        <v>358</v>
      </c>
      <c r="BD2390" s="0" t="s">
        <v>123</v>
      </c>
      <c r="BE2390" s="0" t="s">
        <v>98</v>
      </c>
      <c r="BI2390" s="0" t="s">
        <v>502</v>
      </c>
      <c r="BJ2390" s="0" t="s">
        <v>4157</v>
      </c>
      <c r="BK2390" s="0" t="s">
        <v>1712</v>
      </c>
      <c r="BL2390" s="0" t="s">
        <v>7943</v>
      </c>
      <c r="BM2390" s="0" t="s">
        <v>7944</v>
      </c>
      <c r="BN2390" s="0" t="s">
        <v>1160</v>
      </c>
      <c r="BO2390" s="0" t="s">
        <v>105</v>
      </c>
      <c r="BP2390" s="0" t="s">
        <v>7923</v>
      </c>
      <c r="BQ2390" s="0" t="s">
        <v>127</v>
      </c>
      <c r="BT2390" s="0" t="n">
        <v>0</v>
      </c>
      <c r="BU2390" s="0" t="s">
        <v>7928</v>
      </c>
      <c r="BW2390" s="0" t="n">
        <v>2008</v>
      </c>
      <c r="BX2390" s="0" t="n">
        <v>2023</v>
      </c>
      <c r="BY2390" s="0" t="s">
        <v>2985</v>
      </c>
      <c r="BZ2390" s="0" t="n">
        <v>2015.5</v>
      </c>
      <c r="CA2390" s="0" t="n">
        <v>0.5</v>
      </c>
      <c r="CB2390" s="0" t="n">
        <v>1</v>
      </c>
      <c r="CC2390" s="0" t="n">
        <v>1</v>
      </c>
      <c r="CD2390" s="0" t="n">
        <v>-0.032968898128494</v>
      </c>
      <c r="CE2390" s="0" t="n">
        <v>1</v>
      </c>
    </row>
    <row r="2391" customFormat="false" ht="15" hidden="false" customHeight="false" outlineLevel="0" collapsed="false">
      <c r="A2391" s="0" t="s">
        <v>7923</v>
      </c>
      <c r="B2391" s="0" t="n">
        <v>3696</v>
      </c>
      <c r="C2391" s="0" t="n">
        <v>-0.0692627639792336</v>
      </c>
      <c r="D2391" s="0" t="n">
        <v>3642</v>
      </c>
      <c r="E2391" s="0" t="n">
        <f aca="false">IF(ISNUMBER($BA2391),$BA2391,IF(AND(ISNUMBER($D2391),ISNUMBER($BW2391),ISNUMBER($BX2391)),$D2391*($BX2391-$BW2391+1),""))</f>
        <v>3642</v>
      </c>
      <c r="H2391" s="0" t="s">
        <v>118</v>
      </c>
      <c r="I2391" s="0" t="s">
        <v>119</v>
      </c>
      <c r="J2391" s="0" t="n">
        <f aca="false">IF($BW2391&lt;&gt;"",$BW2391,"")</f>
        <v>2008</v>
      </c>
      <c r="K2391" s="0" t="n">
        <f aca="false">IF($BX2391&lt;&gt;"",$BX2391,"")</f>
        <v>2023</v>
      </c>
      <c r="L2391" s="0" t="n">
        <f aca="false">IF(AND(ISNUMBER($BW2391),ISNUMBER($BX2391)),($BW2391+$BX2391)/2,"")</f>
        <v>2015.5</v>
      </c>
      <c r="M2391" s="0" t="n">
        <f aca="false">IF($L2391&lt;&gt;"",$L2391,"")</f>
        <v>2015.5</v>
      </c>
      <c r="N2391" s="0" t="n">
        <f aca="false">IF(AND(ISNUMBER($BW2391),ISNUMBER($BX2391)),MIN(1,MAX(0,($BX2391-2016+1)/($BX2391-$BW2391+1))),"")</f>
        <v>0.5</v>
      </c>
      <c r="O2391" s="0" t="n">
        <f aca="false">IF(AND(ISNUMBER($BW2391),ISNUMBER($BX2391)),MIN(1,MAX(0,($BX2391-2017+1)/($BX2391-$BW2391+1))),"")</f>
        <v>0.4375</v>
      </c>
      <c r="P2391" s="0" t="n">
        <f aca="false">IF(AND(ISNUMBER($BW2391),ISNUMBER($BX2391)),MIN(1,MAX(0,($BX2391-2018+1)/($BX2391-$BW2391+1))),"")</f>
        <v>0.375</v>
      </c>
      <c r="Q2391" s="0" t="n">
        <f aca="false">IF(AND(ISNUMBER($BW2391),ISNUMBER($BX2391)),MIN(1,MAX(0,($BX2391-2019+1)/($BX2391-$BW2391+1))),"")</f>
        <v>0.3125</v>
      </c>
      <c r="R2391" s="0" t="n">
        <f aca="false">IF(AND(ISNUMBER($BW2391),ISNUMBER($BX2391)),MIN(1,MAX(0,($BX2391-2016+1)/($BX2391-$BW2391+1))),"")</f>
        <v>0.5</v>
      </c>
      <c r="S2391" s="0" t="n">
        <f aca="false">IF($L2391&lt;&gt;"",IF($L2391&gt;=2015.5,1,0),"")</f>
        <v>1</v>
      </c>
      <c r="T2391" s="0" t="n">
        <f aca="false">IF($L2391&lt;&gt;"",IF($L2391&gt;=2016,1,0),"")</f>
        <v>0</v>
      </c>
      <c r="U2391" s="0" t="n">
        <f aca="false">IF(ISNUMBER($BX2391),IF($BX2391&gt;=2016,1,0),"")</f>
        <v>1</v>
      </c>
      <c r="V2391" s="0" t="n">
        <f aca="false">IF(ISNUMBER($BW2391),IF($BW2391&gt;=2016,1,0),"")</f>
        <v>0</v>
      </c>
      <c r="W2391" s="0" t="str">
        <f aca="false">IF(AND(ISNUMBER($BW2391),ISNUMBER($BX2391)),IF($BW2391&gt;=2016,"post-only",IF($BX2391&lt;2016,"pre-only","mixed")),"")</f>
        <v>mixed</v>
      </c>
      <c r="X2391" s="0" t="n">
        <f aca="false">IF(AND(ISNUMBER($BW2391),ISNUMBER($BX2391)),MIN(1,MAX(0,($BX2391-2017+1)/($BX2391-$BW2391+1))),"")</f>
        <v>0.4375</v>
      </c>
      <c r="Y2391" s="0" t="n">
        <f aca="false">IF(AND(ISNUMBER($BW2391),ISNUMBER($BX2391)),MIN(1,MAX(0,($BX2391-2018+1)/($BX2391-$BW2391+1))),"")</f>
        <v>0.375</v>
      </c>
      <c r="Z2391" s="0" t="n">
        <f aca="false">IF(AND(ISNUMBER($BW2391),ISNUMBER($BX2391)),MIN(1,MAX(0,($BX2391-2019+1)/($BX2391-$BW2391+1))),"")</f>
        <v>0.3125</v>
      </c>
      <c r="AA2391" s="0" t="n">
        <f aca="false">IF(ISNUMBER($BX2391),IF($BX2391&gt;=2017,1,0),"")</f>
        <v>1</v>
      </c>
      <c r="AB2391" s="0" t="n">
        <f aca="false">IF(ISNUMBER($BX2391),IF($BX2391&gt;=2018,1,0),"")</f>
        <v>1</v>
      </c>
      <c r="AC2391" s="0" t="n">
        <f aca="false">IF(ISNUMBER($BX2391),IF($BX2391&gt;=2019,1,0),"")</f>
        <v>1</v>
      </c>
      <c r="AD2391" s="0" t="n">
        <f aca="false">IF($L2391&lt;&gt;"",IF($L2391&gt;2013,1,0),"")</f>
        <v>1</v>
      </c>
      <c r="AE2391" s="0" t="n">
        <f aca="false">IF($L2391&lt;&gt;"",1+IF($L2391&gt;2011,1,0)+IF($L2391&gt;2014,1,0),"")</f>
        <v>3</v>
      </c>
      <c r="AF2391" s="0" t="s">
        <v>747</v>
      </c>
      <c r="AG2391" s="0" t="s">
        <v>436</v>
      </c>
      <c r="AH2391" s="0" t="s">
        <v>90</v>
      </c>
      <c r="AI2391" s="0" t="s">
        <v>334</v>
      </c>
      <c r="AJ2391" s="0" t="s">
        <v>497</v>
      </c>
      <c r="AK2391" s="0" t="str">
        <f aca="false">IF(AND($CF2391&lt;&gt;"",IFERROR(INDEX(subsample_country_map!$B:$B,MATCH($CF2391,subsample_country_map!$A:$A,0)),"")&lt;&gt;""),INDEX(subsample_country_map!$B:$B,MATCH($CF2391,subsample_country_map!$A:$A,0)),INDEX(lookup!$AA:$AA,MATCH($A2391,lookup!$A:$A,0)))</f>
        <v>3_AsiaPac</v>
      </c>
      <c r="AL2391" s="0" t="str">
        <f aca="false">IF(AND($CF2391&lt;&gt;"",IFERROR(INDEX(subsample_country_map!$C:$C,MATCH($CF2391,subsample_country_map!$A:$A,0)),"")&lt;&gt;""),INDEX(subsample_country_map!$C:$C,MATCH($CF2391,subsample_country_map!$A:$A,0)),INDEX(lookup!$AB:$AB,MATCH($A2391,lookup!$A:$A,0)))</f>
        <v>2_developing</v>
      </c>
      <c r="AM2391" s="0" t="str">
        <f aca="false">IF(AND($CF2391&lt;&gt;"",IFERROR(INDEX(subsample_country_map!$D:$D,MATCH($CF2391,subsample_country_map!$A:$A,0)),"")&lt;&gt;""),INDEX(subsample_country_map!$D:$D,MATCH($CF2391,subsample_country_map!$A:$A,0)),INDEX(lookup!$AC:$AC,MATCH($A2391,lookup!$A:$A,0)))</f>
        <v>2_non_western</v>
      </c>
      <c r="AN2391" s="0" t="str">
        <f aca="false">IF(AND($CF2391&lt;&gt;"",IFERROR(INDEX(subsample_country_map!$E:$E,MATCH($CF2391,subsample_country_map!$A:$A,0)),"")&lt;&gt;""),INDEX(subsample_country_map!$E:$E,MATCH($CF2391,subsample_country_map!$A:$A,0)),INDEX(lookup!$AD:$AD,MATCH($A2391,lookup!$A:$A,0)))</f>
        <v>2_civil law</v>
      </c>
      <c r="AO2391" s="0" t="str">
        <f aca="false">INDEX(lookup!$Y:$Y,MATCH($A2391,lookup!$A:$A,0))</f>
        <v>0_published</v>
      </c>
      <c r="AP2391" s="0" t="str">
        <f aca="false">INDEX(lookup!$Z:$Z,MATCH($A2391,lookup!$A:$A,0))</f>
        <v>1_VHB high</v>
      </c>
      <c r="AQ2391" s="0" t="str">
        <f aca="false">INDEX(lookup!$W:$W,MATCH($A2391,lookup!$A:$A,0))</f>
        <v>1_fin/acc/econ</v>
      </c>
      <c r="AS2391" s="0" t="s">
        <v>91</v>
      </c>
      <c r="AT2391" s="0" t="s">
        <v>111</v>
      </c>
      <c r="AU2391" s="0" t="s">
        <v>93</v>
      </c>
      <c r="AV2391" s="0" t="s">
        <v>7945</v>
      </c>
      <c r="AX2391" s="0" t="s">
        <v>7946</v>
      </c>
      <c r="BA2391" s="0" t="n">
        <v>3642</v>
      </c>
      <c r="BB2391" s="0" t="s">
        <v>347</v>
      </c>
      <c r="BC2391" s="0" t="s">
        <v>358</v>
      </c>
      <c r="BD2391" s="0" t="s">
        <v>123</v>
      </c>
      <c r="BE2391" s="0" t="s">
        <v>98</v>
      </c>
      <c r="BI2391" s="0" t="s">
        <v>502</v>
      </c>
      <c r="BJ2391" s="0" t="s">
        <v>6427</v>
      </c>
      <c r="BK2391" s="0" t="s">
        <v>1712</v>
      </c>
      <c r="BL2391" s="0" t="s">
        <v>7947</v>
      </c>
      <c r="BM2391" s="0" t="s">
        <v>7948</v>
      </c>
      <c r="BN2391" s="0" t="s">
        <v>1160</v>
      </c>
      <c r="BO2391" s="0" t="s">
        <v>105</v>
      </c>
      <c r="BP2391" s="0" t="s">
        <v>7923</v>
      </c>
      <c r="BQ2391" s="0" t="s">
        <v>127</v>
      </c>
      <c r="BT2391" s="0" t="n">
        <v>0</v>
      </c>
      <c r="BU2391" s="0" t="s">
        <v>7928</v>
      </c>
      <c r="BW2391" s="0" t="n">
        <v>2008</v>
      </c>
      <c r="BX2391" s="0" t="n">
        <v>2023</v>
      </c>
      <c r="BY2391" s="0" t="s">
        <v>2985</v>
      </c>
      <c r="BZ2391" s="0" t="n">
        <v>2015.5</v>
      </c>
      <c r="CA2391" s="0" t="n">
        <v>0.5</v>
      </c>
      <c r="CB2391" s="0" t="n">
        <v>1</v>
      </c>
      <c r="CC2391" s="0" t="n">
        <v>1</v>
      </c>
      <c r="CD2391" s="0" t="n">
        <v>-0.0693738426731345</v>
      </c>
      <c r="CE2391" s="0" t="n">
        <v>1</v>
      </c>
    </row>
    <row r="2392" customFormat="false" ht="15" hidden="false" customHeight="false" outlineLevel="0" collapsed="false">
      <c r="A2392" s="0" t="s">
        <v>7923</v>
      </c>
      <c r="B2392" s="0" t="n">
        <v>3697</v>
      </c>
      <c r="C2392" s="0" t="n">
        <v>-0.091174674041681</v>
      </c>
      <c r="D2392" s="0" t="n">
        <v>3635</v>
      </c>
      <c r="E2392" s="0" t="n">
        <f aca="false">IF(ISNUMBER($BA2392),$BA2392,IF(AND(ISNUMBER($D2392),ISNUMBER($BW2392),ISNUMBER($BX2392)),$D2392*($BX2392-$BW2392+1),""))</f>
        <v>3635</v>
      </c>
      <c r="H2392" s="0" t="s">
        <v>118</v>
      </c>
      <c r="I2392" s="0" t="s">
        <v>119</v>
      </c>
      <c r="J2392" s="0" t="n">
        <f aca="false">IF($BW2392&lt;&gt;"",$BW2392,"")</f>
        <v>2008</v>
      </c>
      <c r="K2392" s="0" t="n">
        <f aca="false">IF($BX2392&lt;&gt;"",$BX2392,"")</f>
        <v>2023</v>
      </c>
      <c r="L2392" s="0" t="n">
        <f aca="false">IF(AND(ISNUMBER($BW2392),ISNUMBER($BX2392)),($BW2392+$BX2392)/2,"")</f>
        <v>2015.5</v>
      </c>
      <c r="M2392" s="0" t="n">
        <f aca="false">IF($L2392&lt;&gt;"",$L2392,"")</f>
        <v>2015.5</v>
      </c>
      <c r="N2392" s="0" t="n">
        <f aca="false">IF(AND(ISNUMBER($BW2392),ISNUMBER($BX2392)),MIN(1,MAX(0,($BX2392-2016+1)/($BX2392-$BW2392+1))),"")</f>
        <v>0.5</v>
      </c>
      <c r="O2392" s="0" t="n">
        <f aca="false">IF(AND(ISNUMBER($BW2392),ISNUMBER($BX2392)),MIN(1,MAX(0,($BX2392-2017+1)/($BX2392-$BW2392+1))),"")</f>
        <v>0.4375</v>
      </c>
      <c r="P2392" s="0" t="n">
        <f aca="false">IF(AND(ISNUMBER($BW2392),ISNUMBER($BX2392)),MIN(1,MAX(0,($BX2392-2018+1)/($BX2392-$BW2392+1))),"")</f>
        <v>0.375</v>
      </c>
      <c r="Q2392" s="0" t="n">
        <f aca="false">IF(AND(ISNUMBER($BW2392),ISNUMBER($BX2392)),MIN(1,MAX(0,($BX2392-2019+1)/($BX2392-$BW2392+1))),"")</f>
        <v>0.3125</v>
      </c>
      <c r="R2392" s="0" t="n">
        <f aca="false">IF(AND(ISNUMBER($BW2392),ISNUMBER($BX2392)),MIN(1,MAX(0,($BX2392-2016+1)/($BX2392-$BW2392+1))),"")</f>
        <v>0.5</v>
      </c>
      <c r="S2392" s="0" t="n">
        <f aca="false">IF($L2392&lt;&gt;"",IF($L2392&gt;=2015.5,1,0),"")</f>
        <v>1</v>
      </c>
      <c r="T2392" s="0" t="n">
        <f aca="false">IF($L2392&lt;&gt;"",IF($L2392&gt;=2016,1,0),"")</f>
        <v>0</v>
      </c>
      <c r="U2392" s="0" t="n">
        <f aca="false">IF(ISNUMBER($BX2392),IF($BX2392&gt;=2016,1,0),"")</f>
        <v>1</v>
      </c>
      <c r="V2392" s="0" t="n">
        <f aca="false">IF(ISNUMBER($BW2392),IF($BW2392&gt;=2016,1,0),"")</f>
        <v>0</v>
      </c>
      <c r="W2392" s="0" t="str">
        <f aca="false">IF(AND(ISNUMBER($BW2392),ISNUMBER($BX2392)),IF($BW2392&gt;=2016,"post-only",IF($BX2392&lt;2016,"pre-only","mixed")),"")</f>
        <v>mixed</v>
      </c>
      <c r="X2392" s="0" t="n">
        <f aca="false">IF(AND(ISNUMBER($BW2392),ISNUMBER($BX2392)),MIN(1,MAX(0,($BX2392-2017+1)/($BX2392-$BW2392+1))),"")</f>
        <v>0.4375</v>
      </c>
      <c r="Y2392" s="0" t="n">
        <f aca="false">IF(AND(ISNUMBER($BW2392),ISNUMBER($BX2392)),MIN(1,MAX(0,($BX2392-2018+1)/($BX2392-$BW2392+1))),"")</f>
        <v>0.375</v>
      </c>
      <c r="Z2392" s="0" t="n">
        <f aca="false">IF(AND(ISNUMBER($BW2392),ISNUMBER($BX2392)),MIN(1,MAX(0,($BX2392-2019+1)/($BX2392-$BW2392+1))),"")</f>
        <v>0.3125</v>
      </c>
      <c r="AA2392" s="0" t="n">
        <f aca="false">IF(ISNUMBER($BX2392),IF($BX2392&gt;=2017,1,0),"")</f>
        <v>1</v>
      </c>
      <c r="AB2392" s="0" t="n">
        <f aca="false">IF(ISNUMBER($BX2392),IF($BX2392&gt;=2018,1,0),"")</f>
        <v>1</v>
      </c>
      <c r="AC2392" s="0" t="n">
        <f aca="false">IF(ISNUMBER($BX2392),IF($BX2392&gt;=2019,1,0),"")</f>
        <v>1</v>
      </c>
      <c r="AD2392" s="0" t="n">
        <f aca="false">IF($L2392&lt;&gt;"",IF($L2392&gt;2013,1,0),"")</f>
        <v>1</v>
      </c>
      <c r="AE2392" s="0" t="n">
        <f aca="false">IF($L2392&lt;&gt;"",1+IF($L2392&gt;2011,1,0)+IF($L2392&gt;2014,1,0),"")</f>
        <v>3</v>
      </c>
      <c r="AF2392" s="0" t="s">
        <v>747</v>
      </c>
      <c r="AG2392" s="0" t="s">
        <v>436</v>
      </c>
      <c r="AH2392" s="0" t="s">
        <v>90</v>
      </c>
      <c r="AI2392" s="0" t="s">
        <v>334</v>
      </c>
      <c r="AJ2392" s="0" t="s">
        <v>497</v>
      </c>
      <c r="AK2392" s="0" t="str">
        <f aca="false">IF(AND($CF2392&lt;&gt;"",IFERROR(INDEX(subsample_country_map!$B:$B,MATCH($CF2392,subsample_country_map!$A:$A,0)),"")&lt;&gt;""),INDEX(subsample_country_map!$B:$B,MATCH($CF2392,subsample_country_map!$A:$A,0)),INDEX(lookup!$AA:$AA,MATCH($A2392,lookup!$A:$A,0)))</f>
        <v>3_AsiaPac</v>
      </c>
      <c r="AL2392" s="0" t="str">
        <f aca="false">IF(AND($CF2392&lt;&gt;"",IFERROR(INDEX(subsample_country_map!$C:$C,MATCH($CF2392,subsample_country_map!$A:$A,0)),"")&lt;&gt;""),INDEX(subsample_country_map!$C:$C,MATCH($CF2392,subsample_country_map!$A:$A,0)),INDEX(lookup!$AB:$AB,MATCH($A2392,lookup!$A:$A,0)))</f>
        <v>2_developing</v>
      </c>
      <c r="AM2392" s="0" t="str">
        <f aca="false">IF(AND($CF2392&lt;&gt;"",IFERROR(INDEX(subsample_country_map!$D:$D,MATCH($CF2392,subsample_country_map!$A:$A,0)),"")&lt;&gt;""),INDEX(subsample_country_map!$D:$D,MATCH($CF2392,subsample_country_map!$A:$A,0)),INDEX(lookup!$AC:$AC,MATCH($A2392,lookup!$A:$A,0)))</f>
        <v>2_non_western</v>
      </c>
      <c r="AN2392" s="0" t="str">
        <f aca="false">IF(AND($CF2392&lt;&gt;"",IFERROR(INDEX(subsample_country_map!$E:$E,MATCH($CF2392,subsample_country_map!$A:$A,0)),"")&lt;&gt;""),INDEX(subsample_country_map!$E:$E,MATCH($CF2392,subsample_country_map!$A:$A,0)),INDEX(lookup!$AD:$AD,MATCH($A2392,lookup!$A:$A,0)))</f>
        <v>2_civil law</v>
      </c>
      <c r="AO2392" s="0" t="str">
        <f aca="false">INDEX(lookup!$Y:$Y,MATCH($A2392,lookup!$A:$A,0))</f>
        <v>0_published</v>
      </c>
      <c r="AP2392" s="0" t="str">
        <f aca="false">INDEX(lookup!$Z:$Z,MATCH($A2392,lookup!$A:$A,0))</f>
        <v>1_VHB high</v>
      </c>
      <c r="AQ2392" s="0" t="str">
        <f aca="false">INDEX(lookup!$W:$W,MATCH($A2392,lookup!$A:$A,0))</f>
        <v>1_fin/acc/econ</v>
      </c>
      <c r="AS2392" s="0" t="s">
        <v>91</v>
      </c>
      <c r="AT2392" s="0" t="s">
        <v>111</v>
      </c>
      <c r="AU2392" s="0" t="s">
        <v>93</v>
      </c>
      <c r="AV2392" s="0" t="s">
        <v>7949</v>
      </c>
      <c r="AX2392" s="0" t="s">
        <v>7950</v>
      </c>
      <c r="BA2392" s="0" t="n">
        <v>3635</v>
      </c>
      <c r="BB2392" s="0" t="s">
        <v>347</v>
      </c>
      <c r="BC2392" s="0" t="s">
        <v>1697</v>
      </c>
      <c r="BD2392" s="0" t="s">
        <v>142</v>
      </c>
      <c r="BE2392" s="0" t="s">
        <v>98</v>
      </c>
      <c r="BI2392" s="0" t="s">
        <v>336</v>
      </c>
      <c r="BJ2392" s="0" t="s">
        <v>4157</v>
      </c>
      <c r="BK2392" s="0" t="s">
        <v>750</v>
      </c>
      <c r="BL2392" s="0" t="s">
        <v>7951</v>
      </c>
      <c r="BM2392" s="0" t="s">
        <v>7927</v>
      </c>
      <c r="BN2392" s="0" t="s">
        <v>1160</v>
      </c>
      <c r="BO2392" s="0" t="s">
        <v>105</v>
      </c>
      <c r="BP2392" s="0" t="s">
        <v>7923</v>
      </c>
      <c r="BQ2392" s="0" t="s">
        <v>127</v>
      </c>
      <c r="BT2392" s="0" t="n">
        <v>0</v>
      </c>
      <c r="BU2392" s="0" t="s">
        <v>7928</v>
      </c>
      <c r="BW2392" s="0" t="n">
        <v>2008</v>
      </c>
      <c r="BX2392" s="0" t="n">
        <v>2023</v>
      </c>
      <c r="BY2392" s="0" t="s">
        <v>2985</v>
      </c>
      <c r="BZ2392" s="0" t="n">
        <v>2015.5</v>
      </c>
      <c r="CA2392" s="0" t="n">
        <v>0.5</v>
      </c>
      <c r="CB2392" s="0" t="n">
        <v>1</v>
      </c>
      <c r="CC2392" s="0" t="n">
        <v>1</v>
      </c>
      <c r="CD2392" s="0" t="n">
        <v>-0.0914285812484336</v>
      </c>
      <c r="CE2392" s="0" t="n">
        <v>1</v>
      </c>
    </row>
    <row r="2393" customFormat="false" ht="15" hidden="false" customHeight="false" outlineLevel="0" collapsed="false">
      <c r="A2393" s="0" t="s">
        <v>7923</v>
      </c>
      <c r="B2393" s="0" t="n">
        <v>3698</v>
      </c>
      <c r="C2393" s="0" t="n">
        <v>-0.0815843417011983</v>
      </c>
      <c r="D2393" s="0" t="n">
        <v>3642</v>
      </c>
      <c r="E2393" s="0" t="n">
        <f aca="false">IF(ISNUMBER($BA2393),$BA2393,IF(AND(ISNUMBER($D2393),ISNUMBER($BW2393),ISNUMBER($BX2393)),$D2393*($BX2393-$BW2393+1),""))</f>
        <v>3642</v>
      </c>
      <c r="H2393" s="0" t="s">
        <v>118</v>
      </c>
      <c r="I2393" s="0" t="s">
        <v>119</v>
      </c>
      <c r="J2393" s="0" t="n">
        <f aca="false">IF($BW2393&lt;&gt;"",$BW2393,"")</f>
        <v>2008</v>
      </c>
      <c r="K2393" s="0" t="n">
        <f aca="false">IF($BX2393&lt;&gt;"",$BX2393,"")</f>
        <v>2023</v>
      </c>
      <c r="L2393" s="0" t="n">
        <f aca="false">IF(AND(ISNUMBER($BW2393),ISNUMBER($BX2393)),($BW2393+$BX2393)/2,"")</f>
        <v>2015.5</v>
      </c>
      <c r="M2393" s="0" t="n">
        <f aca="false">IF($L2393&lt;&gt;"",$L2393,"")</f>
        <v>2015.5</v>
      </c>
      <c r="N2393" s="0" t="n">
        <f aca="false">IF(AND(ISNUMBER($BW2393),ISNUMBER($BX2393)),MIN(1,MAX(0,($BX2393-2016+1)/($BX2393-$BW2393+1))),"")</f>
        <v>0.5</v>
      </c>
      <c r="O2393" s="0" t="n">
        <f aca="false">IF(AND(ISNUMBER($BW2393),ISNUMBER($BX2393)),MIN(1,MAX(0,($BX2393-2017+1)/($BX2393-$BW2393+1))),"")</f>
        <v>0.4375</v>
      </c>
      <c r="P2393" s="0" t="n">
        <f aca="false">IF(AND(ISNUMBER($BW2393),ISNUMBER($BX2393)),MIN(1,MAX(0,($BX2393-2018+1)/($BX2393-$BW2393+1))),"")</f>
        <v>0.375</v>
      </c>
      <c r="Q2393" s="0" t="n">
        <f aca="false">IF(AND(ISNUMBER($BW2393),ISNUMBER($BX2393)),MIN(1,MAX(0,($BX2393-2019+1)/($BX2393-$BW2393+1))),"")</f>
        <v>0.3125</v>
      </c>
      <c r="R2393" s="0" t="n">
        <f aca="false">IF(AND(ISNUMBER($BW2393),ISNUMBER($BX2393)),MIN(1,MAX(0,($BX2393-2016+1)/($BX2393-$BW2393+1))),"")</f>
        <v>0.5</v>
      </c>
      <c r="S2393" s="0" t="n">
        <f aca="false">IF($L2393&lt;&gt;"",IF($L2393&gt;=2015.5,1,0),"")</f>
        <v>1</v>
      </c>
      <c r="T2393" s="0" t="n">
        <f aca="false">IF($L2393&lt;&gt;"",IF($L2393&gt;=2016,1,0),"")</f>
        <v>0</v>
      </c>
      <c r="U2393" s="0" t="n">
        <f aca="false">IF(ISNUMBER($BX2393),IF($BX2393&gt;=2016,1,0),"")</f>
        <v>1</v>
      </c>
      <c r="V2393" s="0" t="n">
        <f aca="false">IF(ISNUMBER($BW2393),IF($BW2393&gt;=2016,1,0),"")</f>
        <v>0</v>
      </c>
      <c r="W2393" s="0" t="str">
        <f aca="false">IF(AND(ISNUMBER($BW2393),ISNUMBER($BX2393)),IF($BW2393&gt;=2016,"post-only",IF($BX2393&lt;2016,"pre-only","mixed")),"")</f>
        <v>mixed</v>
      </c>
      <c r="X2393" s="0" t="n">
        <f aca="false">IF(AND(ISNUMBER($BW2393),ISNUMBER($BX2393)),MIN(1,MAX(0,($BX2393-2017+1)/($BX2393-$BW2393+1))),"")</f>
        <v>0.4375</v>
      </c>
      <c r="Y2393" s="0" t="n">
        <f aca="false">IF(AND(ISNUMBER($BW2393),ISNUMBER($BX2393)),MIN(1,MAX(0,($BX2393-2018+1)/($BX2393-$BW2393+1))),"")</f>
        <v>0.375</v>
      </c>
      <c r="Z2393" s="0" t="n">
        <f aca="false">IF(AND(ISNUMBER($BW2393),ISNUMBER($BX2393)),MIN(1,MAX(0,($BX2393-2019+1)/($BX2393-$BW2393+1))),"")</f>
        <v>0.3125</v>
      </c>
      <c r="AA2393" s="0" t="n">
        <f aca="false">IF(ISNUMBER($BX2393),IF($BX2393&gt;=2017,1,0),"")</f>
        <v>1</v>
      </c>
      <c r="AB2393" s="0" t="n">
        <f aca="false">IF(ISNUMBER($BX2393),IF($BX2393&gt;=2018,1,0),"")</f>
        <v>1</v>
      </c>
      <c r="AC2393" s="0" t="n">
        <f aca="false">IF(ISNUMBER($BX2393),IF($BX2393&gt;=2019,1,0),"")</f>
        <v>1</v>
      </c>
      <c r="AD2393" s="0" t="n">
        <f aca="false">IF($L2393&lt;&gt;"",IF($L2393&gt;2013,1,0),"")</f>
        <v>1</v>
      </c>
      <c r="AE2393" s="0" t="n">
        <f aca="false">IF($L2393&lt;&gt;"",1+IF($L2393&gt;2011,1,0)+IF($L2393&gt;2014,1,0),"")</f>
        <v>3</v>
      </c>
      <c r="AF2393" s="0" t="s">
        <v>747</v>
      </c>
      <c r="AG2393" s="0" t="s">
        <v>436</v>
      </c>
      <c r="AH2393" s="0" t="s">
        <v>90</v>
      </c>
      <c r="AI2393" s="0" t="s">
        <v>334</v>
      </c>
      <c r="AJ2393" s="0" t="s">
        <v>497</v>
      </c>
      <c r="AK2393" s="0" t="str">
        <f aca="false">IF(AND($CF2393&lt;&gt;"",IFERROR(INDEX(subsample_country_map!$B:$B,MATCH($CF2393,subsample_country_map!$A:$A,0)),"")&lt;&gt;""),INDEX(subsample_country_map!$B:$B,MATCH($CF2393,subsample_country_map!$A:$A,0)),INDEX(lookup!$AA:$AA,MATCH($A2393,lookup!$A:$A,0)))</f>
        <v>3_AsiaPac</v>
      </c>
      <c r="AL2393" s="0" t="str">
        <f aca="false">IF(AND($CF2393&lt;&gt;"",IFERROR(INDEX(subsample_country_map!$C:$C,MATCH($CF2393,subsample_country_map!$A:$A,0)),"")&lt;&gt;""),INDEX(subsample_country_map!$C:$C,MATCH($CF2393,subsample_country_map!$A:$A,0)),INDEX(lookup!$AB:$AB,MATCH($A2393,lookup!$A:$A,0)))</f>
        <v>2_developing</v>
      </c>
      <c r="AM2393" s="0" t="str">
        <f aca="false">IF(AND($CF2393&lt;&gt;"",IFERROR(INDEX(subsample_country_map!$D:$D,MATCH($CF2393,subsample_country_map!$A:$A,0)),"")&lt;&gt;""),INDEX(subsample_country_map!$D:$D,MATCH($CF2393,subsample_country_map!$A:$A,0)),INDEX(lookup!$AC:$AC,MATCH($A2393,lookup!$A:$A,0)))</f>
        <v>2_non_western</v>
      </c>
      <c r="AN2393" s="0" t="str">
        <f aca="false">IF(AND($CF2393&lt;&gt;"",IFERROR(INDEX(subsample_country_map!$E:$E,MATCH($CF2393,subsample_country_map!$A:$A,0)),"")&lt;&gt;""),INDEX(subsample_country_map!$E:$E,MATCH($CF2393,subsample_country_map!$A:$A,0)),INDEX(lookup!$AD:$AD,MATCH($A2393,lookup!$A:$A,0)))</f>
        <v>2_civil law</v>
      </c>
      <c r="AO2393" s="0" t="str">
        <f aca="false">INDEX(lookup!$Y:$Y,MATCH($A2393,lookup!$A:$A,0))</f>
        <v>0_published</v>
      </c>
      <c r="AP2393" s="0" t="str">
        <f aca="false">INDEX(lookup!$Z:$Z,MATCH($A2393,lookup!$A:$A,0))</f>
        <v>1_VHB high</v>
      </c>
      <c r="AQ2393" s="0" t="str">
        <f aca="false">INDEX(lookup!$W:$W,MATCH($A2393,lookup!$A:$A,0))</f>
        <v>1_fin/acc/econ</v>
      </c>
      <c r="AS2393" s="0" t="s">
        <v>91</v>
      </c>
      <c r="AT2393" s="0" t="s">
        <v>111</v>
      </c>
      <c r="AU2393" s="0" t="s">
        <v>93</v>
      </c>
      <c r="AV2393" s="0" t="s">
        <v>7952</v>
      </c>
      <c r="AX2393" s="0" t="s">
        <v>7953</v>
      </c>
      <c r="BA2393" s="0" t="n">
        <v>3642</v>
      </c>
      <c r="BB2393" s="0" t="s">
        <v>347</v>
      </c>
      <c r="BC2393" s="0" t="s">
        <v>358</v>
      </c>
      <c r="BD2393" s="0" t="s">
        <v>123</v>
      </c>
      <c r="BE2393" s="0" t="s">
        <v>98</v>
      </c>
      <c r="BI2393" s="0" t="s">
        <v>124</v>
      </c>
      <c r="BJ2393" s="0" t="s">
        <v>4149</v>
      </c>
      <c r="BK2393" s="0" t="s">
        <v>750</v>
      </c>
      <c r="BL2393" s="0" t="s">
        <v>7954</v>
      </c>
      <c r="BM2393" s="0" t="s">
        <v>7927</v>
      </c>
      <c r="BN2393" s="0" t="s">
        <v>1160</v>
      </c>
      <c r="BO2393" s="0" t="s">
        <v>105</v>
      </c>
      <c r="BP2393" s="0" t="s">
        <v>7923</v>
      </c>
      <c r="BQ2393" s="0" t="s">
        <v>127</v>
      </c>
      <c r="BT2393" s="0" t="n">
        <v>0</v>
      </c>
      <c r="BU2393" s="0" t="s">
        <v>7928</v>
      </c>
      <c r="BW2393" s="0" t="n">
        <v>2008</v>
      </c>
      <c r="BX2393" s="0" t="n">
        <v>2023</v>
      </c>
      <c r="BY2393" s="0" t="s">
        <v>2985</v>
      </c>
      <c r="BZ2393" s="0" t="n">
        <v>2015.5</v>
      </c>
      <c r="CA2393" s="0" t="n">
        <v>0.5</v>
      </c>
      <c r="CB2393" s="0" t="n">
        <v>1</v>
      </c>
      <c r="CC2393" s="0" t="n">
        <v>1</v>
      </c>
      <c r="CD2393" s="0" t="n">
        <v>-0.0817660766225632</v>
      </c>
      <c r="CE2393" s="0" t="n">
        <v>1</v>
      </c>
    </row>
    <row r="2394" customFormat="false" ht="15" hidden="false" customHeight="false" outlineLevel="0" collapsed="false">
      <c r="A2394" s="0" t="s">
        <v>7923</v>
      </c>
      <c r="B2394" s="0" t="n">
        <v>3699</v>
      </c>
      <c r="C2394" s="0" t="n">
        <v>-0.069889170199762</v>
      </c>
      <c r="D2394" s="0" t="n">
        <v>2774</v>
      </c>
      <c r="E2394" s="0" t="n">
        <f aca="false">IF(ISNUMBER($BA2394),$BA2394,IF(AND(ISNUMBER($D2394),ISNUMBER($BW2394),ISNUMBER($BX2394)),$D2394*($BX2394-$BW2394+1),""))</f>
        <v>2774</v>
      </c>
      <c r="H2394" s="0" t="s">
        <v>118</v>
      </c>
      <c r="I2394" s="0" t="s">
        <v>119</v>
      </c>
      <c r="J2394" s="0" t="n">
        <f aca="false">IF($BW2394&lt;&gt;"",$BW2394,"")</f>
        <v>2008</v>
      </c>
      <c r="K2394" s="0" t="n">
        <f aca="false">IF($BX2394&lt;&gt;"",$BX2394,"")</f>
        <v>2023</v>
      </c>
      <c r="L2394" s="0" t="n">
        <f aca="false">IF(AND(ISNUMBER($BW2394),ISNUMBER($BX2394)),($BW2394+$BX2394)/2,"")</f>
        <v>2015.5</v>
      </c>
      <c r="M2394" s="0" t="n">
        <f aca="false">IF($L2394&lt;&gt;"",$L2394,"")</f>
        <v>2015.5</v>
      </c>
      <c r="N2394" s="0" t="n">
        <f aca="false">IF(AND(ISNUMBER($BW2394),ISNUMBER($BX2394)),MIN(1,MAX(0,($BX2394-2016+1)/($BX2394-$BW2394+1))),"")</f>
        <v>0.5</v>
      </c>
      <c r="O2394" s="0" t="n">
        <f aca="false">IF(AND(ISNUMBER($BW2394),ISNUMBER($BX2394)),MIN(1,MAX(0,($BX2394-2017+1)/($BX2394-$BW2394+1))),"")</f>
        <v>0.4375</v>
      </c>
      <c r="P2394" s="0" t="n">
        <f aca="false">IF(AND(ISNUMBER($BW2394),ISNUMBER($BX2394)),MIN(1,MAX(0,($BX2394-2018+1)/($BX2394-$BW2394+1))),"")</f>
        <v>0.375</v>
      </c>
      <c r="Q2394" s="0" t="n">
        <f aca="false">IF(AND(ISNUMBER($BW2394),ISNUMBER($BX2394)),MIN(1,MAX(0,($BX2394-2019+1)/($BX2394-$BW2394+1))),"")</f>
        <v>0.3125</v>
      </c>
      <c r="R2394" s="0" t="n">
        <f aca="false">IF(AND(ISNUMBER($BW2394),ISNUMBER($BX2394)),MIN(1,MAX(0,($BX2394-2016+1)/($BX2394-$BW2394+1))),"")</f>
        <v>0.5</v>
      </c>
      <c r="S2394" s="0" t="n">
        <f aca="false">IF($L2394&lt;&gt;"",IF($L2394&gt;=2015.5,1,0),"")</f>
        <v>1</v>
      </c>
      <c r="T2394" s="0" t="n">
        <f aca="false">IF($L2394&lt;&gt;"",IF($L2394&gt;=2016,1,0),"")</f>
        <v>0</v>
      </c>
      <c r="U2394" s="0" t="n">
        <f aca="false">IF(ISNUMBER($BX2394),IF($BX2394&gt;=2016,1,0),"")</f>
        <v>1</v>
      </c>
      <c r="V2394" s="0" t="n">
        <f aca="false">IF(ISNUMBER($BW2394),IF($BW2394&gt;=2016,1,0),"")</f>
        <v>0</v>
      </c>
      <c r="W2394" s="0" t="str">
        <f aca="false">IF(AND(ISNUMBER($BW2394),ISNUMBER($BX2394)),IF($BW2394&gt;=2016,"post-only",IF($BX2394&lt;2016,"pre-only","mixed")),"")</f>
        <v>mixed</v>
      </c>
      <c r="X2394" s="0" t="n">
        <f aca="false">IF(AND(ISNUMBER($BW2394),ISNUMBER($BX2394)),MIN(1,MAX(0,($BX2394-2017+1)/($BX2394-$BW2394+1))),"")</f>
        <v>0.4375</v>
      </c>
      <c r="Y2394" s="0" t="n">
        <f aca="false">IF(AND(ISNUMBER($BW2394),ISNUMBER($BX2394)),MIN(1,MAX(0,($BX2394-2018+1)/($BX2394-$BW2394+1))),"")</f>
        <v>0.375</v>
      </c>
      <c r="Z2394" s="0" t="n">
        <f aca="false">IF(AND(ISNUMBER($BW2394),ISNUMBER($BX2394)),MIN(1,MAX(0,($BX2394-2019+1)/($BX2394-$BW2394+1))),"")</f>
        <v>0.3125</v>
      </c>
      <c r="AA2394" s="0" t="n">
        <f aca="false">IF(ISNUMBER($BX2394),IF($BX2394&gt;=2017,1,0),"")</f>
        <v>1</v>
      </c>
      <c r="AB2394" s="0" t="n">
        <f aca="false">IF(ISNUMBER($BX2394),IF($BX2394&gt;=2018,1,0),"")</f>
        <v>1</v>
      </c>
      <c r="AC2394" s="0" t="n">
        <f aca="false">IF(ISNUMBER($BX2394),IF($BX2394&gt;=2019,1,0),"")</f>
        <v>1</v>
      </c>
      <c r="AD2394" s="0" t="n">
        <f aca="false">IF($L2394&lt;&gt;"",IF($L2394&gt;2013,1,0),"")</f>
        <v>1</v>
      </c>
      <c r="AE2394" s="0" t="n">
        <f aca="false">IF($L2394&lt;&gt;"",1+IF($L2394&gt;2011,1,0)+IF($L2394&gt;2014,1,0),"")</f>
        <v>3</v>
      </c>
      <c r="AF2394" s="0" t="s">
        <v>747</v>
      </c>
      <c r="AG2394" s="0" t="s">
        <v>436</v>
      </c>
      <c r="AH2394" s="0" t="s">
        <v>90</v>
      </c>
      <c r="AI2394" s="0" t="s">
        <v>334</v>
      </c>
      <c r="AJ2394" s="0" t="s">
        <v>497</v>
      </c>
      <c r="AK2394" s="0" t="str">
        <f aca="false">IF(AND($CF2394&lt;&gt;"",IFERROR(INDEX(subsample_country_map!$B:$B,MATCH($CF2394,subsample_country_map!$A:$A,0)),"")&lt;&gt;""),INDEX(subsample_country_map!$B:$B,MATCH($CF2394,subsample_country_map!$A:$A,0)),INDEX(lookup!$AA:$AA,MATCH($A2394,lookup!$A:$A,0)))</f>
        <v>3_AsiaPac</v>
      </c>
      <c r="AL2394" s="0" t="str">
        <f aca="false">IF(AND($CF2394&lt;&gt;"",IFERROR(INDEX(subsample_country_map!$C:$C,MATCH($CF2394,subsample_country_map!$A:$A,0)),"")&lt;&gt;""),INDEX(subsample_country_map!$C:$C,MATCH($CF2394,subsample_country_map!$A:$A,0)),INDEX(lookup!$AB:$AB,MATCH($A2394,lookup!$A:$A,0)))</f>
        <v>2_developing</v>
      </c>
      <c r="AM2394" s="0" t="str">
        <f aca="false">IF(AND($CF2394&lt;&gt;"",IFERROR(INDEX(subsample_country_map!$D:$D,MATCH($CF2394,subsample_country_map!$A:$A,0)),"")&lt;&gt;""),INDEX(subsample_country_map!$D:$D,MATCH($CF2394,subsample_country_map!$A:$A,0)),INDEX(lookup!$AC:$AC,MATCH($A2394,lookup!$A:$A,0)))</f>
        <v>2_non_western</v>
      </c>
      <c r="AN2394" s="0" t="str">
        <f aca="false">IF(AND($CF2394&lt;&gt;"",IFERROR(INDEX(subsample_country_map!$E:$E,MATCH($CF2394,subsample_country_map!$A:$A,0)),"")&lt;&gt;""),INDEX(subsample_country_map!$E:$E,MATCH($CF2394,subsample_country_map!$A:$A,0)),INDEX(lookup!$AD:$AD,MATCH($A2394,lookup!$A:$A,0)))</f>
        <v>2_civil law</v>
      </c>
      <c r="AO2394" s="0" t="str">
        <f aca="false">INDEX(lookup!$Y:$Y,MATCH($A2394,lookup!$A:$A,0))</f>
        <v>0_published</v>
      </c>
      <c r="AP2394" s="0" t="str">
        <f aca="false">INDEX(lookup!$Z:$Z,MATCH($A2394,lookup!$A:$A,0))</f>
        <v>1_VHB high</v>
      </c>
      <c r="AQ2394" s="0" t="str">
        <f aca="false">INDEX(lookup!$W:$W,MATCH($A2394,lookup!$A:$A,0))</f>
        <v>1_fin/acc/econ</v>
      </c>
      <c r="AS2394" s="0" t="s">
        <v>91</v>
      </c>
      <c r="AT2394" s="0" t="s">
        <v>111</v>
      </c>
      <c r="AU2394" s="0" t="s">
        <v>93</v>
      </c>
      <c r="AV2394" s="0" t="s">
        <v>7955</v>
      </c>
      <c r="AX2394" s="0" t="s">
        <v>1899</v>
      </c>
      <c r="BA2394" s="0" t="n">
        <v>2774</v>
      </c>
      <c r="BB2394" s="0" t="s">
        <v>347</v>
      </c>
      <c r="BC2394" s="0" t="s">
        <v>358</v>
      </c>
      <c r="BD2394" s="0" t="s">
        <v>123</v>
      </c>
      <c r="BE2394" s="0" t="s">
        <v>98</v>
      </c>
      <c r="BI2394" s="0" t="s">
        <v>124</v>
      </c>
      <c r="BJ2394" s="0" t="s">
        <v>4153</v>
      </c>
      <c r="BK2394" s="0" t="s">
        <v>750</v>
      </c>
      <c r="BL2394" s="0" t="s">
        <v>7956</v>
      </c>
      <c r="BM2394" s="0" t="s">
        <v>7927</v>
      </c>
      <c r="BN2394" s="0" t="s">
        <v>1160</v>
      </c>
      <c r="BO2394" s="0" t="s">
        <v>105</v>
      </c>
      <c r="BP2394" s="0" t="s">
        <v>7923</v>
      </c>
      <c r="BQ2394" s="0" t="s">
        <v>127</v>
      </c>
      <c r="BT2394" s="0" t="n">
        <v>0</v>
      </c>
      <c r="BU2394" s="0" t="s">
        <v>7928</v>
      </c>
      <c r="BW2394" s="0" t="n">
        <v>2008</v>
      </c>
      <c r="BX2394" s="0" t="n">
        <v>2023</v>
      </c>
      <c r="BY2394" s="0" t="s">
        <v>2985</v>
      </c>
      <c r="BZ2394" s="0" t="n">
        <v>2015.5</v>
      </c>
      <c r="CA2394" s="0" t="n">
        <v>0.5</v>
      </c>
      <c r="CB2394" s="0" t="n">
        <v>1</v>
      </c>
      <c r="CC2394" s="0" t="n">
        <v>1</v>
      </c>
      <c r="CD2394" s="0" t="n">
        <v>-0.0700032959817877</v>
      </c>
      <c r="CE2394" s="0" t="n">
        <v>1</v>
      </c>
    </row>
    <row r="2395" customFormat="false" ht="15" hidden="false" customHeight="false" outlineLevel="0" collapsed="false">
      <c r="A2395" s="0" t="s">
        <v>7923</v>
      </c>
      <c r="B2395" s="0" t="n">
        <v>3700</v>
      </c>
      <c r="C2395" s="0" t="n">
        <v>-0.049765548287622</v>
      </c>
      <c r="D2395" s="0" t="n">
        <v>3625</v>
      </c>
      <c r="E2395" s="0" t="n">
        <f aca="false">IF(ISNUMBER($BA2395),$BA2395,IF(AND(ISNUMBER($D2395),ISNUMBER($BW2395),ISNUMBER($BX2395)),$D2395*($BX2395-$BW2395+1),""))</f>
        <v>3625</v>
      </c>
      <c r="H2395" s="0" t="s">
        <v>118</v>
      </c>
      <c r="I2395" s="0" t="s">
        <v>119</v>
      </c>
      <c r="J2395" s="0" t="n">
        <f aca="false">IF($BW2395&lt;&gt;"",$BW2395,"")</f>
        <v>2008</v>
      </c>
      <c r="K2395" s="0" t="n">
        <f aca="false">IF($BX2395&lt;&gt;"",$BX2395,"")</f>
        <v>2023</v>
      </c>
      <c r="L2395" s="0" t="n">
        <f aca="false">IF(AND(ISNUMBER($BW2395),ISNUMBER($BX2395)),($BW2395+$BX2395)/2,"")</f>
        <v>2015.5</v>
      </c>
      <c r="M2395" s="0" t="n">
        <f aca="false">IF($L2395&lt;&gt;"",$L2395,"")</f>
        <v>2015.5</v>
      </c>
      <c r="N2395" s="0" t="n">
        <f aca="false">IF(AND(ISNUMBER($BW2395),ISNUMBER($BX2395)),MIN(1,MAX(0,($BX2395-2016+1)/($BX2395-$BW2395+1))),"")</f>
        <v>0.5</v>
      </c>
      <c r="O2395" s="0" t="n">
        <f aca="false">IF(AND(ISNUMBER($BW2395),ISNUMBER($BX2395)),MIN(1,MAX(0,($BX2395-2017+1)/($BX2395-$BW2395+1))),"")</f>
        <v>0.4375</v>
      </c>
      <c r="P2395" s="0" t="n">
        <f aca="false">IF(AND(ISNUMBER($BW2395),ISNUMBER($BX2395)),MIN(1,MAX(0,($BX2395-2018+1)/($BX2395-$BW2395+1))),"")</f>
        <v>0.375</v>
      </c>
      <c r="Q2395" s="0" t="n">
        <f aca="false">IF(AND(ISNUMBER($BW2395),ISNUMBER($BX2395)),MIN(1,MAX(0,($BX2395-2019+1)/($BX2395-$BW2395+1))),"")</f>
        <v>0.3125</v>
      </c>
      <c r="R2395" s="0" t="n">
        <f aca="false">IF(AND(ISNUMBER($BW2395),ISNUMBER($BX2395)),MIN(1,MAX(0,($BX2395-2016+1)/($BX2395-$BW2395+1))),"")</f>
        <v>0.5</v>
      </c>
      <c r="S2395" s="0" t="n">
        <f aca="false">IF($L2395&lt;&gt;"",IF($L2395&gt;=2015.5,1,0),"")</f>
        <v>1</v>
      </c>
      <c r="T2395" s="0" t="n">
        <f aca="false">IF($L2395&lt;&gt;"",IF($L2395&gt;=2016,1,0),"")</f>
        <v>0</v>
      </c>
      <c r="U2395" s="0" t="n">
        <f aca="false">IF(ISNUMBER($BX2395),IF($BX2395&gt;=2016,1,0),"")</f>
        <v>1</v>
      </c>
      <c r="V2395" s="0" t="n">
        <f aca="false">IF(ISNUMBER($BW2395),IF($BW2395&gt;=2016,1,0),"")</f>
        <v>0</v>
      </c>
      <c r="W2395" s="0" t="str">
        <f aca="false">IF(AND(ISNUMBER($BW2395),ISNUMBER($BX2395)),IF($BW2395&gt;=2016,"post-only",IF($BX2395&lt;2016,"pre-only","mixed")),"")</f>
        <v>mixed</v>
      </c>
      <c r="X2395" s="0" t="n">
        <f aca="false">IF(AND(ISNUMBER($BW2395),ISNUMBER($BX2395)),MIN(1,MAX(0,($BX2395-2017+1)/($BX2395-$BW2395+1))),"")</f>
        <v>0.4375</v>
      </c>
      <c r="Y2395" s="0" t="n">
        <f aca="false">IF(AND(ISNUMBER($BW2395),ISNUMBER($BX2395)),MIN(1,MAX(0,($BX2395-2018+1)/($BX2395-$BW2395+1))),"")</f>
        <v>0.375</v>
      </c>
      <c r="Z2395" s="0" t="n">
        <f aca="false">IF(AND(ISNUMBER($BW2395),ISNUMBER($BX2395)),MIN(1,MAX(0,($BX2395-2019+1)/($BX2395-$BW2395+1))),"")</f>
        <v>0.3125</v>
      </c>
      <c r="AA2395" s="0" t="n">
        <f aca="false">IF(ISNUMBER($BX2395),IF($BX2395&gt;=2017,1,0),"")</f>
        <v>1</v>
      </c>
      <c r="AB2395" s="0" t="n">
        <f aca="false">IF(ISNUMBER($BX2395),IF($BX2395&gt;=2018,1,0),"")</f>
        <v>1</v>
      </c>
      <c r="AC2395" s="0" t="n">
        <f aca="false">IF(ISNUMBER($BX2395),IF($BX2395&gt;=2019,1,0),"")</f>
        <v>1</v>
      </c>
      <c r="AD2395" s="0" t="n">
        <f aca="false">IF($L2395&lt;&gt;"",IF($L2395&gt;2013,1,0),"")</f>
        <v>1</v>
      </c>
      <c r="AE2395" s="0" t="n">
        <f aca="false">IF($L2395&lt;&gt;"",1+IF($L2395&gt;2011,1,0)+IF($L2395&gt;2014,1,0),"")</f>
        <v>3</v>
      </c>
      <c r="AF2395" s="0" t="s">
        <v>747</v>
      </c>
      <c r="AG2395" s="0" t="s">
        <v>436</v>
      </c>
      <c r="AH2395" s="0" t="s">
        <v>90</v>
      </c>
      <c r="AI2395" s="0" t="s">
        <v>334</v>
      </c>
      <c r="AJ2395" s="0" t="s">
        <v>497</v>
      </c>
      <c r="AK2395" s="0" t="str">
        <f aca="false">IF(AND($CF2395&lt;&gt;"",IFERROR(INDEX(subsample_country_map!$B:$B,MATCH($CF2395,subsample_country_map!$A:$A,0)),"")&lt;&gt;""),INDEX(subsample_country_map!$B:$B,MATCH($CF2395,subsample_country_map!$A:$A,0)),INDEX(lookup!$AA:$AA,MATCH($A2395,lookup!$A:$A,0)))</f>
        <v>3_AsiaPac</v>
      </c>
      <c r="AL2395" s="0" t="str">
        <f aca="false">IF(AND($CF2395&lt;&gt;"",IFERROR(INDEX(subsample_country_map!$C:$C,MATCH($CF2395,subsample_country_map!$A:$A,0)),"")&lt;&gt;""),INDEX(subsample_country_map!$C:$C,MATCH($CF2395,subsample_country_map!$A:$A,0)),INDEX(lookup!$AB:$AB,MATCH($A2395,lookup!$A:$A,0)))</f>
        <v>2_developing</v>
      </c>
      <c r="AM2395" s="0" t="str">
        <f aca="false">IF(AND($CF2395&lt;&gt;"",IFERROR(INDEX(subsample_country_map!$D:$D,MATCH($CF2395,subsample_country_map!$A:$A,0)),"")&lt;&gt;""),INDEX(subsample_country_map!$D:$D,MATCH($CF2395,subsample_country_map!$A:$A,0)),INDEX(lookup!$AC:$AC,MATCH($A2395,lookup!$A:$A,0)))</f>
        <v>2_non_western</v>
      </c>
      <c r="AN2395" s="0" t="str">
        <f aca="false">IF(AND($CF2395&lt;&gt;"",IFERROR(INDEX(subsample_country_map!$E:$E,MATCH($CF2395,subsample_country_map!$A:$A,0)),"")&lt;&gt;""),INDEX(subsample_country_map!$E:$E,MATCH($CF2395,subsample_country_map!$A:$A,0)),INDEX(lookup!$AD:$AD,MATCH($A2395,lookup!$A:$A,0)))</f>
        <v>2_civil law</v>
      </c>
      <c r="AO2395" s="0" t="str">
        <f aca="false">INDEX(lookup!$Y:$Y,MATCH($A2395,lookup!$A:$A,0))</f>
        <v>0_published</v>
      </c>
      <c r="AP2395" s="0" t="str">
        <f aca="false">INDEX(lookup!$Z:$Z,MATCH($A2395,lookup!$A:$A,0))</f>
        <v>1_VHB high</v>
      </c>
      <c r="AQ2395" s="0" t="str">
        <f aca="false">INDEX(lookup!$W:$W,MATCH($A2395,lookup!$A:$A,0))</f>
        <v>1_fin/acc/econ</v>
      </c>
      <c r="AS2395" s="0" t="s">
        <v>91</v>
      </c>
      <c r="AT2395" s="0" t="s">
        <v>111</v>
      </c>
      <c r="AU2395" s="0" t="s">
        <v>93</v>
      </c>
      <c r="AV2395" s="0" t="s">
        <v>7957</v>
      </c>
      <c r="AX2395" s="0" t="s">
        <v>172</v>
      </c>
      <c r="BA2395" s="0" t="n">
        <v>3625</v>
      </c>
      <c r="BB2395" s="0" t="s">
        <v>347</v>
      </c>
      <c r="BC2395" s="0" t="s">
        <v>358</v>
      </c>
      <c r="BD2395" s="0" t="s">
        <v>123</v>
      </c>
      <c r="BE2395" s="0" t="s">
        <v>98</v>
      </c>
      <c r="BI2395" s="0" t="s">
        <v>143</v>
      </c>
      <c r="BJ2395" s="0" t="s">
        <v>4149</v>
      </c>
      <c r="BK2395" s="0" t="s">
        <v>101</v>
      </c>
      <c r="BL2395" s="0" t="s">
        <v>7958</v>
      </c>
      <c r="BM2395" s="0" t="s">
        <v>7927</v>
      </c>
      <c r="BN2395" s="0" t="s">
        <v>1160</v>
      </c>
      <c r="BO2395" s="0" t="s">
        <v>105</v>
      </c>
      <c r="BP2395" s="0" t="s">
        <v>7923</v>
      </c>
      <c r="BQ2395" s="0" t="s">
        <v>127</v>
      </c>
      <c r="BT2395" s="0" t="n">
        <v>0</v>
      </c>
      <c r="BU2395" s="0" t="s">
        <v>7928</v>
      </c>
      <c r="BW2395" s="0" t="n">
        <v>2008</v>
      </c>
      <c r="BX2395" s="0" t="n">
        <v>2023</v>
      </c>
      <c r="BY2395" s="0" t="s">
        <v>2985</v>
      </c>
      <c r="BZ2395" s="0" t="n">
        <v>2015.5</v>
      </c>
      <c r="CA2395" s="0" t="n">
        <v>0.5</v>
      </c>
      <c r="CB2395" s="0" t="n">
        <v>1</v>
      </c>
      <c r="CC2395" s="0" t="n">
        <v>1</v>
      </c>
      <c r="CD2395" s="0" t="n">
        <v>-0.0498066927256501</v>
      </c>
      <c r="CE2395" s="0" t="n">
        <v>1</v>
      </c>
    </row>
    <row r="2396" customFormat="false" ht="15" hidden="false" customHeight="false" outlineLevel="0" collapsed="false">
      <c r="A2396" s="0" t="s">
        <v>7923</v>
      </c>
      <c r="B2396" s="0" t="n">
        <v>3701</v>
      </c>
      <c r="C2396" s="0" t="n">
        <v>-0.102687167727406</v>
      </c>
      <c r="D2396" s="0" t="n">
        <v>3642</v>
      </c>
      <c r="E2396" s="0" t="n">
        <f aca="false">IF(ISNUMBER($BA2396),$BA2396,IF(AND(ISNUMBER($D2396),ISNUMBER($BW2396),ISNUMBER($BX2396)),$D2396*($BX2396-$BW2396+1),""))</f>
        <v>3642</v>
      </c>
      <c r="H2396" s="0" t="s">
        <v>118</v>
      </c>
      <c r="I2396" s="0" t="s">
        <v>119</v>
      </c>
      <c r="J2396" s="0" t="n">
        <f aca="false">IF($BW2396&lt;&gt;"",$BW2396,"")</f>
        <v>2008</v>
      </c>
      <c r="K2396" s="0" t="n">
        <f aca="false">IF($BX2396&lt;&gt;"",$BX2396,"")</f>
        <v>2023</v>
      </c>
      <c r="L2396" s="0" t="n">
        <f aca="false">IF(AND(ISNUMBER($BW2396),ISNUMBER($BX2396)),($BW2396+$BX2396)/2,"")</f>
        <v>2015.5</v>
      </c>
      <c r="M2396" s="0" t="n">
        <f aca="false">IF($L2396&lt;&gt;"",$L2396,"")</f>
        <v>2015.5</v>
      </c>
      <c r="N2396" s="0" t="n">
        <f aca="false">IF(AND(ISNUMBER($BW2396),ISNUMBER($BX2396)),MIN(1,MAX(0,($BX2396-2016+1)/($BX2396-$BW2396+1))),"")</f>
        <v>0.5</v>
      </c>
      <c r="O2396" s="0" t="n">
        <f aca="false">IF(AND(ISNUMBER($BW2396),ISNUMBER($BX2396)),MIN(1,MAX(0,($BX2396-2017+1)/($BX2396-$BW2396+1))),"")</f>
        <v>0.4375</v>
      </c>
      <c r="P2396" s="0" t="n">
        <f aca="false">IF(AND(ISNUMBER($BW2396),ISNUMBER($BX2396)),MIN(1,MAX(0,($BX2396-2018+1)/($BX2396-$BW2396+1))),"")</f>
        <v>0.375</v>
      </c>
      <c r="Q2396" s="0" t="n">
        <f aca="false">IF(AND(ISNUMBER($BW2396),ISNUMBER($BX2396)),MIN(1,MAX(0,($BX2396-2019+1)/($BX2396-$BW2396+1))),"")</f>
        <v>0.3125</v>
      </c>
      <c r="R2396" s="0" t="n">
        <f aca="false">IF(AND(ISNUMBER($BW2396),ISNUMBER($BX2396)),MIN(1,MAX(0,($BX2396-2016+1)/($BX2396-$BW2396+1))),"")</f>
        <v>0.5</v>
      </c>
      <c r="S2396" s="0" t="n">
        <f aca="false">IF($L2396&lt;&gt;"",IF($L2396&gt;=2015.5,1,0),"")</f>
        <v>1</v>
      </c>
      <c r="T2396" s="0" t="n">
        <f aca="false">IF($L2396&lt;&gt;"",IF($L2396&gt;=2016,1,0),"")</f>
        <v>0</v>
      </c>
      <c r="U2396" s="0" t="n">
        <f aca="false">IF(ISNUMBER($BX2396),IF($BX2396&gt;=2016,1,0),"")</f>
        <v>1</v>
      </c>
      <c r="V2396" s="0" t="n">
        <f aca="false">IF(ISNUMBER($BW2396),IF($BW2396&gt;=2016,1,0),"")</f>
        <v>0</v>
      </c>
      <c r="W2396" s="0" t="str">
        <f aca="false">IF(AND(ISNUMBER($BW2396),ISNUMBER($BX2396)),IF($BW2396&gt;=2016,"post-only",IF($BX2396&lt;2016,"pre-only","mixed")),"")</f>
        <v>mixed</v>
      </c>
      <c r="X2396" s="0" t="n">
        <f aca="false">IF(AND(ISNUMBER($BW2396),ISNUMBER($BX2396)),MIN(1,MAX(0,($BX2396-2017+1)/($BX2396-$BW2396+1))),"")</f>
        <v>0.4375</v>
      </c>
      <c r="Y2396" s="0" t="n">
        <f aca="false">IF(AND(ISNUMBER($BW2396),ISNUMBER($BX2396)),MIN(1,MAX(0,($BX2396-2018+1)/($BX2396-$BW2396+1))),"")</f>
        <v>0.375</v>
      </c>
      <c r="Z2396" s="0" t="n">
        <f aca="false">IF(AND(ISNUMBER($BW2396),ISNUMBER($BX2396)),MIN(1,MAX(0,($BX2396-2019+1)/($BX2396-$BW2396+1))),"")</f>
        <v>0.3125</v>
      </c>
      <c r="AA2396" s="0" t="n">
        <f aca="false">IF(ISNUMBER($BX2396),IF($BX2396&gt;=2017,1,0),"")</f>
        <v>1</v>
      </c>
      <c r="AB2396" s="0" t="n">
        <f aca="false">IF(ISNUMBER($BX2396),IF($BX2396&gt;=2018,1,0),"")</f>
        <v>1</v>
      </c>
      <c r="AC2396" s="0" t="n">
        <f aca="false">IF(ISNUMBER($BX2396),IF($BX2396&gt;=2019,1,0),"")</f>
        <v>1</v>
      </c>
      <c r="AD2396" s="0" t="n">
        <f aca="false">IF($L2396&lt;&gt;"",IF($L2396&gt;2013,1,0),"")</f>
        <v>1</v>
      </c>
      <c r="AE2396" s="0" t="n">
        <f aca="false">IF($L2396&lt;&gt;"",1+IF($L2396&gt;2011,1,0)+IF($L2396&gt;2014,1,0),"")</f>
        <v>3</v>
      </c>
      <c r="AF2396" s="0" t="s">
        <v>747</v>
      </c>
      <c r="AG2396" s="0" t="s">
        <v>436</v>
      </c>
      <c r="AH2396" s="0" t="s">
        <v>90</v>
      </c>
      <c r="AI2396" s="0" t="s">
        <v>334</v>
      </c>
      <c r="AJ2396" s="0" t="s">
        <v>497</v>
      </c>
      <c r="AK2396" s="0" t="str">
        <f aca="false">IF(AND($CF2396&lt;&gt;"",IFERROR(INDEX(subsample_country_map!$B:$B,MATCH($CF2396,subsample_country_map!$A:$A,0)),"")&lt;&gt;""),INDEX(subsample_country_map!$B:$B,MATCH($CF2396,subsample_country_map!$A:$A,0)),INDEX(lookup!$AA:$AA,MATCH($A2396,lookup!$A:$A,0)))</f>
        <v>3_AsiaPac</v>
      </c>
      <c r="AL2396" s="0" t="str">
        <f aca="false">IF(AND($CF2396&lt;&gt;"",IFERROR(INDEX(subsample_country_map!$C:$C,MATCH($CF2396,subsample_country_map!$A:$A,0)),"")&lt;&gt;""),INDEX(subsample_country_map!$C:$C,MATCH($CF2396,subsample_country_map!$A:$A,0)),INDEX(lookup!$AB:$AB,MATCH($A2396,lookup!$A:$A,0)))</f>
        <v>2_developing</v>
      </c>
      <c r="AM2396" s="0" t="str">
        <f aca="false">IF(AND($CF2396&lt;&gt;"",IFERROR(INDEX(subsample_country_map!$D:$D,MATCH($CF2396,subsample_country_map!$A:$A,0)),"")&lt;&gt;""),INDEX(subsample_country_map!$D:$D,MATCH($CF2396,subsample_country_map!$A:$A,0)),INDEX(lookup!$AC:$AC,MATCH($A2396,lookup!$A:$A,0)))</f>
        <v>2_non_western</v>
      </c>
      <c r="AN2396" s="0" t="str">
        <f aca="false">IF(AND($CF2396&lt;&gt;"",IFERROR(INDEX(subsample_country_map!$E:$E,MATCH($CF2396,subsample_country_map!$A:$A,0)),"")&lt;&gt;""),INDEX(subsample_country_map!$E:$E,MATCH($CF2396,subsample_country_map!$A:$A,0)),INDEX(lookup!$AD:$AD,MATCH($A2396,lookup!$A:$A,0)))</f>
        <v>2_civil law</v>
      </c>
      <c r="AO2396" s="0" t="str">
        <f aca="false">INDEX(lookup!$Y:$Y,MATCH($A2396,lookup!$A:$A,0))</f>
        <v>0_published</v>
      </c>
      <c r="AP2396" s="0" t="str">
        <f aca="false">INDEX(lookup!$Z:$Z,MATCH($A2396,lookup!$A:$A,0))</f>
        <v>1_VHB high</v>
      </c>
      <c r="AQ2396" s="0" t="str">
        <f aca="false">INDEX(lookup!$W:$W,MATCH($A2396,lookup!$A:$A,0))</f>
        <v>1_fin/acc/econ</v>
      </c>
      <c r="AS2396" s="0" t="s">
        <v>91</v>
      </c>
      <c r="AT2396" s="0" t="s">
        <v>111</v>
      </c>
      <c r="AU2396" s="0" t="s">
        <v>93</v>
      </c>
      <c r="AV2396" s="0" t="s">
        <v>7959</v>
      </c>
      <c r="AX2396" s="0" t="s">
        <v>7960</v>
      </c>
      <c r="BA2396" s="0" t="n">
        <v>3642</v>
      </c>
      <c r="BB2396" s="0" t="s">
        <v>347</v>
      </c>
      <c r="BC2396" s="0" t="s">
        <v>358</v>
      </c>
      <c r="BD2396" s="0" t="s">
        <v>123</v>
      </c>
      <c r="BE2396" s="0" t="s">
        <v>98</v>
      </c>
      <c r="BI2396" s="0" t="s">
        <v>143</v>
      </c>
      <c r="BJ2396" s="0" t="s">
        <v>4153</v>
      </c>
      <c r="BK2396" s="0" t="s">
        <v>101</v>
      </c>
      <c r="BL2396" s="0" t="s">
        <v>7961</v>
      </c>
      <c r="BM2396" s="0" t="s">
        <v>7927</v>
      </c>
      <c r="BN2396" s="0" t="s">
        <v>1160</v>
      </c>
      <c r="BO2396" s="0" t="s">
        <v>105</v>
      </c>
      <c r="BP2396" s="0" t="s">
        <v>7923</v>
      </c>
      <c r="BQ2396" s="0" t="s">
        <v>127</v>
      </c>
      <c r="BT2396" s="0" t="n">
        <v>0</v>
      </c>
      <c r="BU2396" s="0" t="s">
        <v>7928</v>
      </c>
      <c r="BW2396" s="0" t="n">
        <v>2008</v>
      </c>
      <c r="BX2396" s="0" t="n">
        <v>2023</v>
      </c>
      <c r="BY2396" s="0" t="s">
        <v>2985</v>
      </c>
      <c r="BZ2396" s="0" t="n">
        <v>2015.5</v>
      </c>
      <c r="CA2396" s="0" t="n">
        <v>0.5</v>
      </c>
      <c r="CB2396" s="0" t="n">
        <v>1</v>
      </c>
      <c r="CC2396" s="0" t="n">
        <v>1</v>
      </c>
      <c r="CD2396" s="0" t="n">
        <v>-0.103050402186542</v>
      </c>
      <c r="CE2396" s="0" t="n">
        <v>1</v>
      </c>
    </row>
    <row r="2397" customFormat="false" ht="15" hidden="false" customHeight="false" outlineLevel="0" collapsed="false">
      <c r="A2397" s="0" t="s">
        <v>7962</v>
      </c>
      <c r="B2397" s="0" t="n">
        <v>3702</v>
      </c>
      <c r="C2397" s="0" t="n">
        <v>-0.039107893249815</v>
      </c>
      <c r="D2397" s="0" t="n">
        <v>3305</v>
      </c>
      <c r="E2397" s="0" t="n">
        <f aca="false">IF(ISNUMBER($BA2397),$BA2397,IF(AND(ISNUMBER($D2397),ISNUMBER($BW2397),ISNUMBER($BX2397)),$D2397*($BX2397-$BW2397+1),""))</f>
        <v>3305</v>
      </c>
      <c r="H2397" s="0" t="s">
        <v>118</v>
      </c>
      <c r="I2397" s="0" t="s">
        <v>344</v>
      </c>
      <c r="J2397" s="0" t="n">
        <f aca="false">IF($BW2397&lt;&gt;"",$BW2397,"")</f>
        <v>2007</v>
      </c>
      <c r="K2397" s="0" t="n">
        <f aca="false">IF($BX2397&lt;&gt;"",$BX2397,"")</f>
        <v>2016</v>
      </c>
      <c r="L2397" s="0" t="n">
        <f aca="false">IF(AND(ISNUMBER($BW2397),ISNUMBER($BX2397)),($BW2397+$BX2397)/2,"")</f>
        <v>2011.5</v>
      </c>
      <c r="M2397" s="0" t="n">
        <f aca="false">IF($L2397&lt;&gt;"",$L2397,"")</f>
        <v>2011.5</v>
      </c>
      <c r="N2397" s="0" t="n">
        <f aca="false">IF(AND(ISNUMBER($BW2397),ISNUMBER($BX2397)),MIN(1,MAX(0,($BX2397-2016+1)/($BX2397-$BW2397+1))),"")</f>
        <v>0.1</v>
      </c>
      <c r="O2397" s="0" t="n">
        <f aca="false">IF(AND(ISNUMBER($BW2397),ISNUMBER($BX2397)),MIN(1,MAX(0,($BX2397-2017+1)/($BX2397-$BW2397+1))),"")</f>
        <v>0</v>
      </c>
      <c r="P2397" s="0" t="n">
        <f aca="false">IF(AND(ISNUMBER($BW2397),ISNUMBER($BX2397)),MIN(1,MAX(0,($BX2397-2018+1)/($BX2397-$BW2397+1))),"")</f>
        <v>0</v>
      </c>
      <c r="Q2397" s="0" t="n">
        <f aca="false">IF(AND(ISNUMBER($BW2397),ISNUMBER($BX2397)),MIN(1,MAX(0,($BX2397-2019+1)/($BX2397-$BW2397+1))),"")</f>
        <v>0</v>
      </c>
      <c r="R2397" s="0" t="n">
        <f aca="false">IF(AND(ISNUMBER($BW2397),ISNUMBER($BX2397)),MIN(1,MAX(0,($BX2397-2016+1)/($BX2397-$BW2397+1))),"")</f>
        <v>0.1</v>
      </c>
      <c r="S2397" s="0" t="n">
        <f aca="false">IF($L2397&lt;&gt;"",IF($L2397&gt;=2015.5,1,0),"")</f>
        <v>0</v>
      </c>
      <c r="T2397" s="0" t="n">
        <f aca="false">IF($L2397&lt;&gt;"",IF($L2397&gt;=2016,1,0),"")</f>
        <v>0</v>
      </c>
      <c r="U2397" s="0" t="n">
        <f aca="false">IF(ISNUMBER($BX2397),IF($BX2397&gt;=2016,1,0),"")</f>
        <v>1</v>
      </c>
      <c r="V2397" s="0" t="n">
        <f aca="false">IF(ISNUMBER($BW2397),IF($BW2397&gt;=2016,1,0),"")</f>
        <v>0</v>
      </c>
      <c r="W2397" s="0" t="str">
        <f aca="false">IF(AND(ISNUMBER($BW2397),ISNUMBER($BX2397)),IF($BW2397&gt;=2016,"post-only",IF($BX2397&lt;2016,"pre-only","mixed")),"")</f>
        <v>mixed</v>
      </c>
      <c r="X2397" s="0" t="n">
        <f aca="false">IF(AND(ISNUMBER($BW2397),ISNUMBER($BX2397)),MIN(1,MAX(0,($BX2397-2017+1)/($BX2397-$BW2397+1))),"")</f>
        <v>0</v>
      </c>
      <c r="Y2397" s="0" t="n">
        <f aca="false">IF(AND(ISNUMBER($BW2397),ISNUMBER($BX2397)),MIN(1,MAX(0,($BX2397-2018+1)/($BX2397-$BW2397+1))),"")</f>
        <v>0</v>
      </c>
      <c r="Z2397" s="0" t="n">
        <f aca="false">IF(AND(ISNUMBER($BW2397),ISNUMBER($BX2397)),MIN(1,MAX(0,($BX2397-2019+1)/($BX2397-$BW2397+1))),"")</f>
        <v>0</v>
      </c>
      <c r="AA2397" s="0" t="n">
        <f aca="false">IF(ISNUMBER($BX2397),IF($BX2397&gt;=2017,1,0),"")</f>
        <v>0</v>
      </c>
      <c r="AB2397" s="0" t="n">
        <f aca="false">IF(ISNUMBER($BX2397),IF($BX2397&gt;=2018,1,0),"")</f>
        <v>0</v>
      </c>
      <c r="AC2397" s="0" t="n">
        <f aca="false">IF(ISNUMBER($BX2397),IF($BX2397&gt;=2019,1,0),"")</f>
        <v>0</v>
      </c>
      <c r="AD2397" s="0" t="n">
        <f aca="false">IF($L2397&lt;&gt;"",IF($L2397&gt;2013,1,0),"")</f>
        <v>0</v>
      </c>
      <c r="AE2397" s="0" t="n">
        <f aca="false">IF($L2397&lt;&gt;"",1+IF($L2397&gt;2011,1,0)+IF($L2397&gt;2014,1,0),"")</f>
        <v>2</v>
      </c>
      <c r="AF2397" s="0" t="s">
        <v>87</v>
      </c>
      <c r="AG2397" s="0" t="s">
        <v>436</v>
      </c>
      <c r="AH2397" s="0" t="s">
        <v>89</v>
      </c>
      <c r="AI2397" s="0" t="s">
        <v>334</v>
      </c>
      <c r="AJ2397" s="0" t="s">
        <v>334</v>
      </c>
      <c r="AK2397" s="0" t="str">
        <f aca="false">IF(AND($CF2397&lt;&gt;"",IFERROR(INDEX(subsample_country_map!$B:$B,MATCH($CF2397,subsample_country_map!$A:$A,0)),"")&lt;&gt;""),INDEX(subsample_country_map!$B:$B,MATCH($CF2397,subsample_country_map!$A:$A,0)),INDEX(lookup!$AA:$AA,MATCH($A2397,lookup!$A:$A,0)))</f>
        <v>3_AsiaPac</v>
      </c>
      <c r="AL2397" s="0" t="str">
        <f aca="false">IF(AND($CF2397&lt;&gt;"",IFERROR(INDEX(subsample_country_map!$C:$C,MATCH($CF2397,subsample_country_map!$A:$A,0)),"")&lt;&gt;""),INDEX(subsample_country_map!$C:$C,MATCH($CF2397,subsample_country_map!$A:$A,0)),INDEX(lookup!$AB:$AB,MATCH($A2397,lookup!$A:$A,0)))</f>
        <v>2_developing</v>
      </c>
      <c r="AM2397" s="0" t="str">
        <f aca="false">IF(AND($CF2397&lt;&gt;"",IFERROR(INDEX(subsample_country_map!$D:$D,MATCH($CF2397,subsample_country_map!$A:$A,0)),"")&lt;&gt;""),INDEX(subsample_country_map!$D:$D,MATCH($CF2397,subsample_country_map!$A:$A,0)),INDEX(lookup!$AC:$AC,MATCH($A2397,lookup!$A:$A,0)))</f>
        <v>2_non_western</v>
      </c>
      <c r="AN2397" s="0" t="str">
        <f aca="false">IF(AND($CF2397&lt;&gt;"",IFERROR(INDEX(subsample_country_map!$E:$E,MATCH($CF2397,subsample_country_map!$A:$A,0)),"")&lt;&gt;""),INDEX(subsample_country_map!$E:$E,MATCH($CF2397,subsample_country_map!$A:$A,0)),INDEX(lookup!$AD:$AD,MATCH($A2397,lookup!$A:$A,0)))</f>
        <v>2_civil law</v>
      </c>
      <c r="AO2397" s="0" t="str">
        <f aca="false">INDEX(lookup!$Y:$Y,MATCH($A2397,lookup!$A:$A,0))</f>
        <v>0_published</v>
      </c>
      <c r="AP2397" s="0" t="str">
        <f aca="false">INDEX(lookup!$Z:$Z,MATCH($A2397,lookup!$A:$A,0))</f>
        <v>0_VHB low</v>
      </c>
      <c r="AQ2397" s="0" t="str">
        <f aca="false">INDEX(lookup!$W:$W,MATCH($A2397,lookup!$A:$A,0))</f>
        <v>1_fin/acc/econ</v>
      </c>
      <c r="AS2397" s="0" t="s">
        <v>91</v>
      </c>
      <c r="AT2397" s="0" t="s">
        <v>111</v>
      </c>
      <c r="AU2397" s="0" t="s">
        <v>93</v>
      </c>
      <c r="AV2397" s="0" t="s">
        <v>3232</v>
      </c>
      <c r="AW2397" s="0" t="s">
        <v>417</v>
      </c>
      <c r="BA2397" s="0" t="n">
        <v>3305</v>
      </c>
      <c r="BB2397" s="0" t="s">
        <v>96</v>
      </c>
      <c r="BC2397" s="0" t="s">
        <v>358</v>
      </c>
      <c r="BD2397" s="0" t="s">
        <v>348</v>
      </c>
      <c r="BE2397" s="0" t="s">
        <v>98</v>
      </c>
      <c r="BI2397" s="0" t="s">
        <v>336</v>
      </c>
      <c r="BJ2397" s="0" t="s">
        <v>464</v>
      </c>
      <c r="BK2397" s="0" t="s">
        <v>101</v>
      </c>
      <c r="BL2397" s="0" t="s">
        <v>7963</v>
      </c>
      <c r="BM2397" s="0" t="s">
        <v>3055</v>
      </c>
      <c r="BN2397" s="0" t="s">
        <v>104</v>
      </c>
      <c r="BO2397" s="0" t="s">
        <v>105</v>
      </c>
      <c r="BP2397" s="0" t="s">
        <v>7962</v>
      </c>
      <c r="BQ2397" s="0" t="s">
        <v>127</v>
      </c>
      <c r="BT2397" s="0" t="n">
        <v>0</v>
      </c>
      <c r="BU2397" s="0" t="s">
        <v>7964</v>
      </c>
      <c r="BW2397" s="0" t="n">
        <v>2007</v>
      </c>
      <c r="BX2397" s="0" t="n">
        <v>2016</v>
      </c>
      <c r="BY2397" s="0" t="s">
        <v>2985</v>
      </c>
      <c r="BZ2397" s="0" t="n">
        <v>2011.5</v>
      </c>
      <c r="CA2397" s="0" t="n">
        <v>0.1</v>
      </c>
      <c r="CB2397" s="0" t="n">
        <v>0</v>
      </c>
      <c r="CC2397" s="0" t="n">
        <v>1</v>
      </c>
      <c r="CD2397" s="0" t="n">
        <v>-0.0391278491257042</v>
      </c>
      <c r="CE2397" s="0" t="n">
        <v>1</v>
      </c>
    </row>
    <row r="2398" customFormat="false" ht="15" hidden="false" customHeight="false" outlineLevel="0" collapsed="false">
      <c r="A2398" s="0" t="s">
        <v>7962</v>
      </c>
      <c r="B2398" s="0" t="n">
        <v>3703</v>
      </c>
      <c r="C2398" s="0" t="n">
        <v>-0.0564423063321249</v>
      </c>
      <c r="D2398" s="0" t="n">
        <v>3305</v>
      </c>
      <c r="E2398" s="0" t="n">
        <f aca="false">IF(ISNUMBER($BA2398),$BA2398,IF(AND(ISNUMBER($D2398),ISNUMBER($BW2398),ISNUMBER($BX2398)),$D2398*($BX2398-$BW2398+1),""))</f>
        <v>3305</v>
      </c>
      <c r="H2398" s="0" t="s">
        <v>118</v>
      </c>
      <c r="I2398" s="0" t="s">
        <v>344</v>
      </c>
      <c r="J2398" s="0" t="n">
        <f aca="false">IF($BW2398&lt;&gt;"",$BW2398,"")</f>
        <v>2007</v>
      </c>
      <c r="K2398" s="0" t="n">
        <f aca="false">IF($BX2398&lt;&gt;"",$BX2398,"")</f>
        <v>2016</v>
      </c>
      <c r="L2398" s="0" t="n">
        <f aca="false">IF(AND(ISNUMBER($BW2398),ISNUMBER($BX2398)),($BW2398+$BX2398)/2,"")</f>
        <v>2011.5</v>
      </c>
      <c r="M2398" s="0" t="n">
        <f aca="false">IF($L2398&lt;&gt;"",$L2398,"")</f>
        <v>2011.5</v>
      </c>
      <c r="N2398" s="0" t="n">
        <f aca="false">IF(AND(ISNUMBER($BW2398),ISNUMBER($BX2398)),MIN(1,MAX(0,($BX2398-2016+1)/($BX2398-$BW2398+1))),"")</f>
        <v>0.1</v>
      </c>
      <c r="O2398" s="0" t="n">
        <f aca="false">IF(AND(ISNUMBER($BW2398),ISNUMBER($BX2398)),MIN(1,MAX(0,($BX2398-2017+1)/($BX2398-$BW2398+1))),"")</f>
        <v>0</v>
      </c>
      <c r="P2398" s="0" t="n">
        <f aca="false">IF(AND(ISNUMBER($BW2398),ISNUMBER($BX2398)),MIN(1,MAX(0,($BX2398-2018+1)/($BX2398-$BW2398+1))),"")</f>
        <v>0</v>
      </c>
      <c r="Q2398" s="0" t="n">
        <f aca="false">IF(AND(ISNUMBER($BW2398),ISNUMBER($BX2398)),MIN(1,MAX(0,($BX2398-2019+1)/($BX2398-$BW2398+1))),"")</f>
        <v>0</v>
      </c>
      <c r="R2398" s="0" t="n">
        <f aca="false">IF(AND(ISNUMBER($BW2398),ISNUMBER($BX2398)),MIN(1,MAX(0,($BX2398-2016+1)/($BX2398-$BW2398+1))),"")</f>
        <v>0.1</v>
      </c>
      <c r="S2398" s="0" t="n">
        <f aca="false">IF($L2398&lt;&gt;"",IF($L2398&gt;=2015.5,1,0),"")</f>
        <v>0</v>
      </c>
      <c r="T2398" s="0" t="n">
        <f aca="false">IF($L2398&lt;&gt;"",IF($L2398&gt;=2016,1,0),"")</f>
        <v>0</v>
      </c>
      <c r="U2398" s="0" t="n">
        <f aca="false">IF(ISNUMBER($BX2398),IF($BX2398&gt;=2016,1,0),"")</f>
        <v>1</v>
      </c>
      <c r="V2398" s="0" t="n">
        <f aca="false">IF(ISNUMBER($BW2398),IF($BW2398&gt;=2016,1,0),"")</f>
        <v>0</v>
      </c>
      <c r="W2398" s="0" t="str">
        <f aca="false">IF(AND(ISNUMBER($BW2398),ISNUMBER($BX2398)),IF($BW2398&gt;=2016,"post-only",IF($BX2398&lt;2016,"pre-only","mixed")),"")</f>
        <v>mixed</v>
      </c>
      <c r="X2398" s="0" t="n">
        <f aca="false">IF(AND(ISNUMBER($BW2398),ISNUMBER($BX2398)),MIN(1,MAX(0,($BX2398-2017+1)/($BX2398-$BW2398+1))),"")</f>
        <v>0</v>
      </c>
      <c r="Y2398" s="0" t="n">
        <f aca="false">IF(AND(ISNUMBER($BW2398),ISNUMBER($BX2398)),MIN(1,MAX(0,($BX2398-2018+1)/($BX2398-$BW2398+1))),"")</f>
        <v>0</v>
      </c>
      <c r="Z2398" s="0" t="n">
        <f aca="false">IF(AND(ISNUMBER($BW2398),ISNUMBER($BX2398)),MIN(1,MAX(0,($BX2398-2019+1)/($BX2398-$BW2398+1))),"")</f>
        <v>0</v>
      </c>
      <c r="AA2398" s="0" t="n">
        <f aca="false">IF(ISNUMBER($BX2398),IF($BX2398&gt;=2017,1,0),"")</f>
        <v>0</v>
      </c>
      <c r="AB2398" s="0" t="n">
        <f aca="false">IF(ISNUMBER($BX2398),IF($BX2398&gt;=2018,1,0),"")</f>
        <v>0</v>
      </c>
      <c r="AC2398" s="0" t="n">
        <f aca="false">IF(ISNUMBER($BX2398),IF($BX2398&gt;=2019,1,0),"")</f>
        <v>0</v>
      </c>
      <c r="AD2398" s="0" t="n">
        <f aca="false">IF($L2398&lt;&gt;"",IF($L2398&gt;2013,1,0),"")</f>
        <v>0</v>
      </c>
      <c r="AE2398" s="0" t="n">
        <f aca="false">IF($L2398&lt;&gt;"",1+IF($L2398&gt;2011,1,0)+IF($L2398&gt;2014,1,0),"")</f>
        <v>2</v>
      </c>
      <c r="AF2398" s="0" t="s">
        <v>87</v>
      </c>
      <c r="AG2398" s="0" t="s">
        <v>436</v>
      </c>
      <c r="AH2398" s="0" t="s">
        <v>89</v>
      </c>
      <c r="AI2398" s="0" t="s">
        <v>334</v>
      </c>
      <c r="AJ2398" s="0" t="s">
        <v>334</v>
      </c>
      <c r="AK2398" s="0" t="str">
        <f aca="false">IF(AND($CF2398&lt;&gt;"",IFERROR(INDEX(subsample_country_map!$B:$B,MATCH($CF2398,subsample_country_map!$A:$A,0)),"")&lt;&gt;""),INDEX(subsample_country_map!$B:$B,MATCH($CF2398,subsample_country_map!$A:$A,0)),INDEX(lookup!$AA:$AA,MATCH($A2398,lookup!$A:$A,0)))</f>
        <v>3_AsiaPac</v>
      </c>
      <c r="AL2398" s="0" t="str">
        <f aca="false">IF(AND($CF2398&lt;&gt;"",IFERROR(INDEX(subsample_country_map!$C:$C,MATCH($CF2398,subsample_country_map!$A:$A,0)),"")&lt;&gt;""),INDEX(subsample_country_map!$C:$C,MATCH($CF2398,subsample_country_map!$A:$A,0)),INDEX(lookup!$AB:$AB,MATCH($A2398,lookup!$A:$A,0)))</f>
        <v>2_developing</v>
      </c>
      <c r="AM2398" s="0" t="str">
        <f aca="false">IF(AND($CF2398&lt;&gt;"",IFERROR(INDEX(subsample_country_map!$D:$D,MATCH($CF2398,subsample_country_map!$A:$A,0)),"")&lt;&gt;""),INDEX(subsample_country_map!$D:$D,MATCH($CF2398,subsample_country_map!$A:$A,0)),INDEX(lookup!$AC:$AC,MATCH($A2398,lookup!$A:$A,0)))</f>
        <v>2_non_western</v>
      </c>
      <c r="AN2398" s="0" t="str">
        <f aca="false">IF(AND($CF2398&lt;&gt;"",IFERROR(INDEX(subsample_country_map!$E:$E,MATCH($CF2398,subsample_country_map!$A:$A,0)),"")&lt;&gt;""),INDEX(subsample_country_map!$E:$E,MATCH($CF2398,subsample_country_map!$A:$A,0)),INDEX(lookup!$AD:$AD,MATCH($A2398,lookup!$A:$A,0)))</f>
        <v>2_civil law</v>
      </c>
      <c r="AO2398" s="0" t="str">
        <f aca="false">INDEX(lookup!$Y:$Y,MATCH($A2398,lookup!$A:$A,0))</f>
        <v>0_published</v>
      </c>
      <c r="AP2398" s="0" t="str">
        <f aca="false">INDEX(lookup!$Z:$Z,MATCH($A2398,lookup!$A:$A,0))</f>
        <v>0_VHB low</v>
      </c>
      <c r="AQ2398" s="0" t="str">
        <f aca="false">INDEX(lookup!$W:$W,MATCH($A2398,lookup!$A:$A,0))</f>
        <v>1_fin/acc/econ</v>
      </c>
      <c r="AS2398" s="0" t="s">
        <v>91</v>
      </c>
      <c r="AT2398" s="0" t="s">
        <v>111</v>
      </c>
      <c r="AU2398" s="0" t="s">
        <v>93</v>
      </c>
      <c r="AV2398" s="0" t="s">
        <v>479</v>
      </c>
      <c r="AW2398" s="0" t="s">
        <v>417</v>
      </c>
      <c r="BA2398" s="0" t="n">
        <v>3305</v>
      </c>
      <c r="BB2398" s="0" t="s">
        <v>96</v>
      </c>
      <c r="BC2398" s="0" t="s">
        <v>3442</v>
      </c>
      <c r="BD2398" s="0" t="s">
        <v>348</v>
      </c>
      <c r="BE2398" s="0" t="s">
        <v>98</v>
      </c>
      <c r="BI2398" s="0" t="s">
        <v>336</v>
      </c>
      <c r="BJ2398" s="0" t="s">
        <v>7965</v>
      </c>
      <c r="BK2398" s="0" t="s">
        <v>101</v>
      </c>
      <c r="BL2398" s="0" t="s">
        <v>7966</v>
      </c>
      <c r="BM2398" s="0" t="s">
        <v>3055</v>
      </c>
      <c r="BN2398" s="0" t="s">
        <v>104</v>
      </c>
      <c r="BO2398" s="0" t="s">
        <v>105</v>
      </c>
      <c r="BP2398" s="0" t="s">
        <v>7962</v>
      </c>
      <c r="BQ2398" s="0" t="s">
        <v>127</v>
      </c>
      <c r="BT2398" s="0" t="n">
        <v>0</v>
      </c>
      <c r="BU2398" s="0" t="s">
        <v>7964</v>
      </c>
      <c r="BW2398" s="0" t="n">
        <v>2007</v>
      </c>
      <c r="BX2398" s="0" t="n">
        <v>2016</v>
      </c>
      <c r="BY2398" s="0" t="s">
        <v>2985</v>
      </c>
      <c r="BZ2398" s="0" t="n">
        <v>2011.5</v>
      </c>
      <c r="CA2398" s="0" t="n">
        <v>0.1</v>
      </c>
      <c r="CB2398" s="0" t="n">
        <v>0</v>
      </c>
      <c r="CC2398" s="0" t="n">
        <v>1</v>
      </c>
      <c r="CD2398" s="0" t="n">
        <v>-0.0565023578826639</v>
      </c>
      <c r="CE2398" s="0" t="n">
        <v>1</v>
      </c>
    </row>
    <row r="2399" customFormat="false" ht="15" hidden="false" customHeight="false" outlineLevel="0" collapsed="false">
      <c r="A2399" s="0" t="s">
        <v>7962</v>
      </c>
      <c r="B2399" s="0" t="n">
        <v>3704</v>
      </c>
      <c r="C2399" s="0" t="n">
        <v>-0.0549995029499514</v>
      </c>
      <c r="D2399" s="0" t="n">
        <v>3305</v>
      </c>
      <c r="E2399" s="0" t="n">
        <f aca="false">IF(ISNUMBER($BA2399),$BA2399,IF(AND(ISNUMBER($D2399),ISNUMBER($BW2399),ISNUMBER($BX2399)),$D2399*($BX2399-$BW2399+1),""))</f>
        <v>3305</v>
      </c>
      <c r="H2399" s="0" t="s">
        <v>118</v>
      </c>
      <c r="I2399" s="0" t="s">
        <v>344</v>
      </c>
      <c r="J2399" s="0" t="n">
        <f aca="false">IF($BW2399&lt;&gt;"",$BW2399,"")</f>
        <v>2007</v>
      </c>
      <c r="K2399" s="0" t="n">
        <f aca="false">IF($BX2399&lt;&gt;"",$BX2399,"")</f>
        <v>2016</v>
      </c>
      <c r="L2399" s="0" t="n">
        <f aca="false">IF(AND(ISNUMBER($BW2399),ISNUMBER($BX2399)),($BW2399+$BX2399)/2,"")</f>
        <v>2011.5</v>
      </c>
      <c r="M2399" s="0" t="n">
        <f aca="false">IF($L2399&lt;&gt;"",$L2399,"")</f>
        <v>2011.5</v>
      </c>
      <c r="N2399" s="0" t="n">
        <f aca="false">IF(AND(ISNUMBER($BW2399),ISNUMBER($BX2399)),MIN(1,MAX(0,($BX2399-2016+1)/($BX2399-$BW2399+1))),"")</f>
        <v>0.1</v>
      </c>
      <c r="O2399" s="0" t="n">
        <f aca="false">IF(AND(ISNUMBER($BW2399),ISNUMBER($BX2399)),MIN(1,MAX(0,($BX2399-2017+1)/($BX2399-$BW2399+1))),"")</f>
        <v>0</v>
      </c>
      <c r="P2399" s="0" t="n">
        <f aca="false">IF(AND(ISNUMBER($BW2399),ISNUMBER($BX2399)),MIN(1,MAX(0,($BX2399-2018+1)/($BX2399-$BW2399+1))),"")</f>
        <v>0</v>
      </c>
      <c r="Q2399" s="0" t="n">
        <f aca="false">IF(AND(ISNUMBER($BW2399),ISNUMBER($BX2399)),MIN(1,MAX(0,($BX2399-2019+1)/($BX2399-$BW2399+1))),"")</f>
        <v>0</v>
      </c>
      <c r="R2399" s="0" t="n">
        <f aca="false">IF(AND(ISNUMBER($BW2399),ISNUMBER($BX2399)),MIN(1,MAX(0,($BX2399-2016+1)/($BX2399-$BW2399+1))),"")</f>
        <v>0.1</v>
      </c>
      <c r="S2399" s="0" t="n">
        <f aca="false">IF($L2399&lt;&gt;"",IF($L2399&gt;=2015.5,1,0),"")</f>
        <v>0</v>
      </c>
      <c r="T2399" s="0" t="n">
        <f aca="false">IF($L2399&lt;&gt;"",IF($L2399&gt;=2016,1,0),"")</f>
        <v>0</v>
      </c>
      <c r="U2399" s="0" t="n">
        <f aca="false">IF(ISNUMBER($BX2399),IF($BX2399&gt;=2016,1,0),"")</f>
        <v>1</v>
      </c>
      <c r="V2399" s="0" t="n">
        <f aca="false">IF(ISNUMBER($BW2399),IF($BW2399&gt;=2016,1,0),"")</f>
        <v>0</v>
      </c>
      <c r="W2399" s="0" t="str">
        <f aca="false">IF(AND(ISNUMBER($BW2399),ISNUMBER($BX2399)),IF($BW2399&gt;=2016,"post-only",IF($BX2399&lt;2016,"pre-only","mixed")),"")</f>
        <v>mixed</v>
      </c>
      <c r="X2399" s="0" t="n">
        <f aca="false">IF(AND(ISNUMBER($BW2399),ISNUMBER($BX2399)),MIN(1,MAX(0,($BX2399-2017+1)/($BX2399-$BW2399+1))),"")</f>
        <v>0</v>
      </c>
      <c r="Y2399" s="0" t="n">
        <f aca="false">IF(AND(ISNUMBER($BW2399),ISNUMBER($BX2399)),MIN(1,MAX(0,($BX2399-2018+1)/($BX2399-$BW2399+1))),"")</f>
        <v>0</v>
      </c>
      <c r="Z2399" s="0" t="n">
        <f aca="false">IF(AND(ISNUMBER($BW2399),ISNUMBER($BX2399)),MIN(1,MAX(0,($BX2399-2019+1)/($BX2399-$BW2399+1))),"")</f>
        <v>0</v>
      </c>
      <c r="AA2399" s="0" t="n">
        <f aca="false">IF(ISNUMBER($BX2399),IF($BX2399&gt;=2017,1,0),"")</f>
        <v>0</v>
      </c>
      <c r="AB2399" s="0" t="n">
        <f aca="false">IF(ISNUMBER($BX2399),IF($BX2399&gt;=2018,1,0),"")</f>
        <v>0</v>
      </c>
      <c r="AC2399" s="0" t="n">
        <f aca="false">IF(ISNUMBER($BX2399),IF($BX2399&gt;=2019,1,0),"")</f>
        <v>0</v>
      </c>
      <c r="AD2399" s="0" t="n">
        <f aca="false">IF($L2399&lt;&gt;"",IF($L2399&gt;2013,1,0),"")</f>
        <v>0</v>
      </c>
      <c r="AE2399" s="0" t="n">
        <f aca="false">IF($L2399&lt;&gt;"",1+IF($L2399&gt;2011,1,0)+IF($L2399&gt;2014,1,0),"")</f>
        <v>2</v>
      </c>
      <c r="AF2399" s="0" t="s">
        <v>87</v>
      </c>
      <c r="AG2399" s="0" t="s">
        <v>436</v>
      </c>
      <c r="AH2399" s="0" t="s">
        <v>89</v>
      </c>
      <c r="AI2399" s="0" t="s">
        <v>334</v>
      </c>
      <c r="AJ2399" s="0" t="s">
        <v>334</v>
      </c>
      <c r="AK2399" s="0" t="str">
        <f aca="false">IF(AND($CF2399&lt;&gt;"",IFERROR(INDEX(subsample_country_map!$B:$B,MATCH($CF2399,subsample_country_map!$A:$A,0)),"")&lt;&gt;""),INDEX(subsample_country_map!$B:$B,MATCH($CF2399,subsample_country_map!$A:$A,0)),INDEX(lookup!$AA:$AA,MATCH($A2399,lookup!$A:$A,0)))</f>
        <v>3_AsiaPac</v>
      </c>
      <c r="AL2399" s="0" t="str">
        <f aca="false">IF(AND($CF2399&lt;&gt;"",IFERROR(INDEX(subsample_country_map!$C:$C,MATCH($CF2399,subsample_country_map!$A:$A,0)),"")&lt;&gt;""),INDEX(subsample_country_map!$C:$C,MATCH($CF2399,subsample_country_map!$A:$A,0)),INDEX(lookup!$AB:$AB,MATCH($A2399,lookup!$A:$A,0)))</f>
        <v>2_developing</v>
      </c>
      <c r="AM2399" s="0" t="str">
        <f aca="false">IF(AND($CF2399&lt;&gt;"",IFERROR(INDEX(subsample_country_map!$D:$D,MATCH($CF2399,subsample_country_map!$A:$A,0)),"")&lt;&gt;""),INDEX(subsample_country_map!$D:$D,MATCH($CF2399,subsample_country_map!$A:$A,0)),INDEX(lookup!$AC:$AC,MATCH($A2399,lookup!$A:$A,0)))</f>
        <v>2_non_western</v>
      </c>
      <c r="AN2399" s="0" t="str">
        <f aca="false">IF(AND($CF2399&lt;&gt;"",IFERROR(INDEX(subsample_country_map!$E:$E,MATCH($CF2399,subsample_country_map!$A:$A,0)),"")&lt;&gt;""),INDEX(subsample_country_map!$E:$E,MATCH($CF2399,subsample_country_map!$A:$A,0)),INDEX(lookup!$AD:$AD,MATCH($A2399,lookup!$A:$A,0)))</f>
        <v>2_civil law</v>
      </c>
      <c r="AO2399" s="0" t="str">
        <f aca="false">INDEX(lookup!$Y:$Y,MATCH($A2399,lookup!$A:$A,0))</f>
        <v>0_published</v>
      </c>
      <c r="AP2399" s="0" t="str">
        <f aca="false">INDEX(lookup!$Z:$Z,MATCH($A2399,lookup!$A:$A,0))</f>
        <v>0_VHB low</v>
      </c>
      <c r="AQ2399" s="0" t="str">
        <f aca="false">INDEX(lookup!$W:$W,MATCH($A2399,lookup!$A:$A,0))</f>
        <v>1_fin/acc/econ</v>
      </c>
      <c r="AS2399" s="0" t="s">
        <v>91</v>
      </c>
      <c r="AT2399" s="0" t="s">
        <v>111</v>
      </c>
      <c r="AU2399" s="0" t="s">
        <v>93</v>
      </c>
      <c r="AV2399" s="0" t="s">
        <v>454</v>
      </c>
      <c r="AW2399" s="0" t="s">
        <v>432</v>
      </c>
      <c r="BA2399" s="0" t="n">
        <v>3305</v>
      </c>
      <c r="BB2399" s="0" t="s">
        <v>96</v>
      </c>
      <c r="BC2399" s="0" t="s">
        <v>122</v>
      </c>
      <c r="BD2399" s="0" t="s">
        <v>348</v>
      </c>
      <c r="BE2399" s="0" t="s">
        <v>98</v>
      </c>
      <c r="BI2399" s="0" t="s">
        <v>336</v>
      </c>
      <c r="BJ2399" s="0" t="s">
        <v>7967</v>
      </c>
      <c r="BK2399" s="0" t="s">
        <v>101</v>
      </c>
      <c r="BL2399" s="0" t="s">
        <v>7968</v>
      </c>
      <c r="BM2399" s="0" t="s">
        <v>3055</v>
      </c>
      <c r="BN2399" s="0" t="s">
        <v>104</v>
      </c>
      <c r="BO2399" s="0" t="s">
        <v>105</v>
      </c>
      <c r="BP2399" s="0" t="s">
        <v>7962</v>
      </c>
      <c r="BQ2399" s="0" t="s">
        <v>127</v>
      </c>
      <c r="BT2399" s="0" t="n">
        <v>0</v>
      </c>
      <c r="BU2399" s="0" t="s">
        <v>7964</v>
      </c>
      <c r="BW2399" s="0" t="n">
        <v>2007</v>
      </c>
      <c r="BX2399" s="0" t="n">
        <v>2016</v>
      </c>
      <c r="BY2399" s="0" t="s">
        <v>2985</v>
      </c>
      <c r="BZ2399" s="0" t="n">
        <v>2011.5</v>
      </c>
      <c r="CA2399" s="0" t="n">
        <v>0.1</v>
      </c>
      <c r="CB2399" s="0" t="n">
        <v>0</v>
      </c>
      <c r="CC2399" s="0" t="n">
        <v>1</v>
      </c>
      <c r="CD2399" s="0" t="n">
        <v>-0.0550550606500386</v>
      </c>
      <c r="CE2399" s="0" t="n">
        <v>1</v>
      </c>
    </row>
    <row r="2400" customFormat="false" ht="15" hidden="false" customHeight="false" outlineLevel="0" collapsed="false">
      <c r="A2400" s="0" t="s">
        <v>7962</v>
      </c>
      <c r="B2400" s="0" t="n">
        <v>3705</v>
      </c>
      <c r="C2400" s="0" t="n">
        <v>-0.0463357592266759</v>
      </c>
      <c r="D2400" s="0" t="n">
        <v>3305</v>
      </c>
      <c r="E2400" s="0" t="n">
        <f aca="false">IF(ISNUMBER($BA2400),$BA2400,IF(AND(ISNUMBER($D2400),ISNUMBER($BW2400),ISNUMBER($BX2400)),$D2400*($BX2400-$BW2400+1),""))</f>
        <v>3305</v>
      </c>
      <c r="H2400" s="0" t="s">
        <v>118</v>
      </c>
      <c r="I2400" s="0" t="s">
        <v>344</v>
      </c>
      <c r="J2400" s="0" t="n">
        <f aca="false">IF($BW2400&lt;&gt;"",$BW2400,"")</f>
        <v>2007</v>
      </c>
      <c r="K2400" s="0" t="n">
        <f aca="false">IF($BX2400&lt;&gt;"",$BX2400,"")</f>
        <v>2016</v>
      </c>
      <c r="L2400" s="0" t="n">
        <f aca="false">IF(AND(ISNUMBER($BW2400),ISNUMBER($BX2400)),($BW2400+$BX2400)/2,"")</f>
        <v>2011.5</v>
      </c>
      <c r="M2400" s="0" t="n">
        <f aca="false">IF($L2400&lt;&gt;"",$L2400,"")</f>
        <v>2011.5</v>
      </c>
      <c r="N2400" s="0" t="n">
        <f aca="false">IF(AND(ISNUMBER($BW2400),ISNUMBER($BX2400)),MIN(1,MAX(0,($BX2400-2016+1)/($BX2400-$BW2400+1))),"")</f>
        <v>0.1</v>
      </c>
      <c r="O2400" s="0" t="n">
        <f aca="false">IF(AND(ISNUMBER($BW2400),ISNUMBER($BX2400)),MIN(1,MAX(0,($BX2400-2017+1)/($BX2400-$BW2400+1))),"")</f>
        <v>0</v>
      </c>
      <c r="P2400" s="0" t="n">
        <f aca="false">IF(AND(ISNUMBER($BW2400),ISNUMBER($BX2400)),MIN(1,MAX(0,($BX2400-2018+1)/($BX2400-$BW2400+1))),"")</f>
        <v>0</v>
      </c>
      <c r="Q2400" s="0" t="n">
        <f aca="false">IF(AND(ISNUMBER($BW2400),ISNUMBER($BX2400)),MIN(1,MAX(0,($BX2400-2019+1)/($BX2400-$BW2400+1))),"")</f>
        <v>0</v>
      </c>
      <c r="R2400" s="0" t="n">
        <f aca="false">IF(AND(ISNUMBER($BW2400),ISNUMBER($BX2400)),MIN(1,MAX(0,($BX2400-2016+1)/($BX2400-$BW2400+1))),"")</f>
        <v>0.1</v>
      </c>
      <c r="S2400" s="0" t="n">
        <f aca="false">IF($L2400&lt;&gt;"",IF($L2400&gt;=2015.5,1,0),"")</f>
        <v>0</v>
      </c>
      <c r="T2400" s="0" t="n">
        <f aca="false">IF($L2400&lt;&gt;"",IF($L2400&gt;=2016,1,0),"")</f>
        <v>0</v>
      </c>
      <c r="U2400" s="0" t="n">
        <f aca="false">IF(ISNUMBER($BX2400),IF($BX2400&gt;=2016,1,0),"")</f>
        <v>1</v>
      </c>
      <c r="V2400" s="0" t="n">
        <f aca="false">IF(ISNUMBER($BW2400),IF($BW2400&gt;=2016,1,0),"")</f>
        <v>0</v>
      </c>
      <c r="W2400" s="0" t="str">
        <f aca="false">IF(AND(ISNUMBER($BW2400),ISNUMBER($BX2400)),IF($BW2400&gt;=2016,"post-only",IF($BX2400&lt;2016,"pre-only","mixed")),"")</f>
        <v>mixed</v>
      </c>
      <c r="X2400" s="0" t="n">
        <f aca="false">IF(AND(ISNUMBER($BW2400),ISNUMBER($BX2400)),MIN(1,MAX(0,($BX2400-2017+1)/($BX2400-$BW2400+1))),"")</f>
        <v>0</v>
      </c>
      <c r="Y2400" s="0" t="n">
        <f aca="false">IF(AND(ISNUMBER($BW2400),ISNUMBER($BX2400)),MIN(1,MAX(0,($BX2400-2018+1)/($BX2400-$BW2400+1))),"")</f>
        <v>0</v>
      </c>
      <c r="Z2400" s="0" t="n">
        <f aca="false">IF(AND(ISNUMBER($BW2400),ISNUMBER($BX2400)),MIN(1,MAX(0,($BX2400-2019+1)/($BX2400-$BW2400+1))),"")</f>
        <v>0</v>
      </c>
      <c r="AA2400" s="0" t="n">
        <f aca="false">IF(ISNUMBER($BX2400),IF($BX2400&gt;=2017,1,0),"")</f>
        <v>0</v>
      </c>
      <c r="AB2400" s="0" t="n">
        <f aca="false">IF(ISNUMBER($BX2400),IF($BX2400&gt;=2018,1,0),"")</f>
        <v>0</v>
      </c>
      <c r="AC2400" s="0" t="n">
        <f aca="false">IF(ISNUMBER($BX2400),IF($BX2400&gt;=2019,1,0),"")</f>
        <v>0</v>
      </c>
      <c r="AD2400" s="0" t="n">
        <f aca="false">IF($L2400&lt;&gt;"",IF($L2400&gt;2013,1,0),"")</f>
        <v>0</v>
      </c>
      <c r="AE2400" s="0" t="n">
        <f aca="false">IF($L2400&lt;&gt;"",1+IF($L2400&gt;2011,1,0)+IF($L2400&gt;2014,1,0),"")</f>
        <v>2</v>
      </c>
      <c r="AF2400" s="0" t="s">
        <v>87</v>
      </c>
      <c r="AG2400" s="0" t="s">
        <v>436</v>
      </c>
      <c r="AH2400" s="0" t="s">
        <v>89</v>
      </c>
      <c r="AI2400" s="0" t="s">
        <v>334</v>
      </c>
      <c r="AJ2400" s="0" t="s">
        <v>334</v>
      </c>
      <c r="AK2400" s="0" t="str">
        <f aca="false">IF(AND($CF2400&lt;&gt;"",IFERROR(INDEX(subsample_country_map!$B:$B,MATCH($CF2400,subsample_country_map!$A:$A,0)),"")&lt;&gt;""),INDEX(subsample_country_map!$B:$B,MATCH($CF2400,subsample_country_map!$A:$A,0)),INDEX(lookup!$AA:$AA,MATCH($A2400,lookup!$A:$A,0)))</f>
        <v>3_AsiaPac</v>
      </c>
      <c r="AL2400" s="0" t="str">
        <f aca="false">IF(AND($CF2400&lt;&gt;"",IFERROR(INDEX(subsample_country_map!$C:$C,MATCH($CF2400,subsample_country_map!$A:$A,0)),"")&lt;&gt;""),INDEX(subsample_country_map!$C:$C,MATCH($CF2400,subsample_country_map!$A:$A,0)),INDEX(lookup!$AB:$AB,MATCH($A2400,lookup!$A:$A,0)))</f>
        <v>2_developing</v>
      </c>
      <c r="AM2400" s="0" t="str">
        <f aca="false">IF(AND($CF2400&lt;&gt;"",IFERROR(INDEX(subsample_country_map!$D:$D,MATCH($CF2400,subsample_country_map!$A:$A,0)),"")&lt;&gt;""),INDEX(subsample_country_map!$D:$D,MATCH($CF2400,subsample_country_map!$A:$A,0)),INDEX(lookup!$AC:$AC,MATCH($A2400,lookup!$A:$A,0)))</f>
        <v>2_non_western</v>
      </c>
      <c r="AN2400" s="0" t="str">
        <f aca="false">IF(AND($CF2400&lt;&gt;"",IFERROR(INDEX(subsample_country_map!$E:$E,MATCH($CF2400,subsample_country_map!$A:$A,0)),"")&lt;&gt;""),INDEX(subsample_country_map!$E:$E,MATCH($CF2400,subsample_country_map!$A:$A,0)),INDEX(lookup!$AD:$AD,MATCH($A2400,lookup!$A:$A,0)))</f>
        <v>2_civil law</v>
      </c>
      <c r="AO2400" s="0" t="str">
        <f aca="false">INDEX(lookup!$Y:$Y,MATCH($A2400,lookup!$A:$A,0))</f>
        <v>0_published</v>
      </c>
      <c r="AP2400" s="0" t="str">
        <f aca="false">INDEX(lookup!$Z:$Z,MATCH($A2400,lookup!$A:$A,0))</f>
        <v>0_VHB low</v>
      </c>
      <c r="AQ2400" s="0" t="str">
        <f aca="false">INDEX(lookup!$W:$W,MATCH($A2400,lookup!$A:$A,0))</f>
        <v>1_fin/acc/econ</v>
      </c>
      <c r="AS2400" s="0" t="s">
        <v>91</v>
      </c>
      <c r="AT2400" s="0" t="s">
        <v>111</v>
      </c>
      <c r="AU2400" s="0" t="s">
        <v>93</v>
      </c>
      <c r="AV2400" s="0" t="s">
        <v>2765</v>
      </c>
      <c r="AW2400" s="0" t="s">
        <v>432</v>
      </c>
      <c r="BA2400" s="0" t="n">
        <v>3305</v>
      </c>
      <c r="BB2400" s="0" t="s">
        <v>96</v>
      </c>
      <c r="BC2400" s="0" t="s">
        <v>122</v>
      </c>
      <c r="BD2400" s="0" t="s">
        <v>348</v>
      </c>
      <c r="BE2400" s="0" t="s">
        <v>98</v>
      </c>
      <c r="BI2400" s="0" t="s">
        <v>336</v>
      </c>
      <c r="BJ2400" s="0" t="s">
        <v>7969</v>
      </c>
      <c r="BK2400" s="0" t="s">
        <v>101</v>
      </c>
      <c r="BL2400" s="0" t="s">
        <v>7970</v>
      </c>
      <c r="BM2400" s="0" t="s">
        <v>3055</v>
      </c>
      <c r="BN2400" s="0" t="s">
        <v>104</v>
      </c>
      <c r="BO2400" s="0" t="s">
        <v>105</v>
      </c>
      <c r="BP2400" s="0" t="s">
        <v>7962</v>
      </c>
      <c r="BQ2400" s="0" t="s">
        <v>127</v>
      </c>
      <c r="BT2400" s="0" t="n">
        <v>0</v>
      </c>
      <c r="BU2400" s="0" t="s">
        <v>7964</v>
      </c>
      <c r="BW2400" s="0" t="n">
        <v>2007</v>
      </c>
      <c r="BX2400" s="0" t="n">
        <v>2016</v>
      </c>
      <c r="BY2400" s="0" t="s">
        <v>2985</v>
      </c>
      <c r="BZ2400" s="0" t="n">
        <v>2011.5</v>
      </c>
      <c r="CA2400" s="0" t="n">
        <v>0.1</v>
      </c>
      <c r="CB2400" s="0" t="n">
        <v>0</v>
      </c>
      <c r="CC2400" s="0" t="n">
        <v>1</v>
      </c>
      <c r="CD2400" s="0" t="n">
        <v>-0.0463689630085962</v>
      </c>
      <c r="CE2400" s="0" t="n">
        <v>1</v>
      </c>
    </row>
    <row r="2401" customFormat="false" ht="15" hidden="false" customHeight="false" outlineLevel="0" collapsed="false">
      <c r="A2401" s="0" t="s">
        <v>7962</v>
      </c>
      <c r="B2401" s="0" t="n">
        <v>3706</v>
      </c>
      <c r="C2401" s="0" t="n">
        <v>-0.0387129002715309</v>
      </c>
      <c r="D2401" s="0" t="n">
        <v>2665</v>
      </c>
      <c r="E2401" s="0" t="n">
        <f aca="false">IF(ISNUMBER($BA2401),$BA2401,IF(AND(ISNUMBER($D2401),ISNUMBER($BW2401),ISNUMBER($BX2401)),$D2401*($BX2401-$BW2401+1),""))</f>
        <v>2665</v>
      </c>
      <c r="H2401" s="0" t="s">
        <v>118</v>
      </c>
      <c r="I2401" s="0" t="s">
        <v>344</v>
      </c>
      <c r="J2401" s="0" t="n">
        <f aca="false">IF($BW2401&lt;&gt;"",$BW2401,"")</f>
        <v>2007</v>
      </c>
      <c r="K2401" s="0" t="n">
        <f aca="false">IF($BX2401&lt;&gt;"",$BX2401,"")</f>
        <v>2016</v>
      </c>
      <c r="L2401" s="0" t="n">
        <f aca="false">IF(AND(ISNUMBER($BW2401),ISNUMBER($BX2401)),($BW2401+$BX2401)/2,"")</f>
        <v>2011.5</v>
      </c>
      <c r="M2401" s="0" t="n">
        <f aca="false">IF($L2401&lt;&gt;"",$L2401,"")</f>
        <v>2011.5</v>
      </c>
      <c r="N2401" s="0" t="n">
        <f aca="false">IF(AND(ISNUMBER($BW2401),ISNUMBER($BX2401)),MIN(1,MAX(0,($BX2401-2016+1)/($BX2401-$BW2401+1))),"")</f>
        <v>0.1</v>
      </c>
      <c r="O2401" s="0" t="n">
        <f aca="false">IF(AND(ISNUMBER($BW2401),ISNUMBER($BX2401)),MIN(1,MAX(0,($BX2401-2017+1)/($BX2401-$BW2401+1))),"")</f>
        <v>0</v>
      </c>
      <c r="P2401" s="0" t="n">
        <f aca="false">IF(AND(ISNUMBER($BW2401),ISNUMBER($BX2401)),MIN(1,MAX(0,($BX2401-2018+1)/($BX2401-$BW2401+1))),"")</f>
        <v>0</v>
      </c>
      <c r="Q2401" s="0" t="n">
        <f aca="false">IF(AND(ISNUMBER($BW2401),ISNUMBER($BX2401)),MIN(1,MAX(0,($BX2401-2019+1)/($BX2401-$BW2401+1))),"")</f>
        <v>0</v>
      </c>
      <c r="R2401" s="0" t="n">
        <f aca="false">IF(AND(ISNUMBER($BW2401),ISNUMBER($BX2401)),MIN(1,MAX(0,($BX2401-2016+1)/($BX2401-$BW2401+1))),"")</f>
        <v>0.1</v>
      </c>
      <c r="S2401" s="0" t="n">
        <f aca="false">IF($L2401&lt;&gt;"",IF($L2401&gt;=2015.5,1,0),"")</f>
        <v>0</v>
      </c>
      <c r="T2401" s="0" t="n">
        <f aca="false">IF($L2401&lt;&gt;"",IF($L2401&gt;=2016,1,0),"")</f>
        <v>0</v>
      </c>
      <c r="U2401" s="0" t="n">
        <f aca="false">IF(ISNUMBER($BX2401),IF($BX2401&gt;=2016,1,0),"")</f>
        <v>1</v>
      </c>
      <c r="V2401" s="0" t="n">
        <f aca="false">IF(ISNUMBER($BW2401),IF($BW2401&gt;=2016,1,0),"")</f>
        <v>0</v>
      </c>
      <c r="W2401" s="0" t="str">
        <f aca="false">IF(AND(ISNUMBER($BW2401),ISNUMBER($BX2401)),IF($BW2401&gt;=2016,"post-only",IF($BX2401&lt;2016,"pre-only","mixed")),"")</f>
        <v>mixed</v>
      </c>
      <c r="X2401" s="0" t="n">
        <f aca="false">IF(AND(ISNUMBER($BW2401),ISNUMBER($BX2401)),MIN(1,MAX(0,($BX2401-2017+1)/($BX2401-$BW2401+1))),"")</f>
        <v>0</v>
      </c>
      <c r="Y2401" s="0" t="n">
        <f aca="false">IF(AND(ISNUMBER($BW2401),ISNUMBER($BX2401)),MIN(1,MAX(0,($BX2401-2018+1)/($BX2401-$BW2401+1))),"")</f>
        <v>0</v>
      </c>
      <c r="Z2401" s="0" t="n">
        <f aca="false">IF(AND(ISNUMBER($BW2401),ISNUMBER($BX2401)),MIN(1,MAX(0,($BX2401-2019+1)/($BX2401-$BW2401+1))),"")</f>
        <v>0</v>
      </c>
      <c r="AA2401" s="0" t="n">
        <f aca="false">IF(ISNUMBER($BX2401),IF($BX2401&gt;=2017,1,0),"")</f>
        <v>0</v>
      </c>
      <c r="AB2401" s="0" t="n">
        <f aca="false">IF(ISNUMBER($BX2401),IF($BX2401&gt;=2018,1,0),"")</f>
        <v>0</v>
      </c>
      <c r="AC2401" s="0" t="n">
        <f aca="false">IF(ISNUMBER($BX2401),IF($BX2401&gt;=2019,1,0),"")</f>
        <v>0</v>
      </c>
      <c r="AD2401" s="0" t="n">
        <f aca="false">IF($L2401&lt;&gt;"",IF($L2401&gt;2013,1,0),"")</f>
        <v>0</v>
      </c>
      <c r="AE2401" s="0" t="n">
        <f aca="false">IF($L2401&lt;&gt;"",1+IF($L2401&gt;2011,1,0)+IF($L2401&gt;2014,1,0),"")</f>
        <v>2</v>
      </c>
      <c r="AF2401" s="0" t="s">
        <v>87</v>
      </c>
      <c r="AG2401" s="0" t="s">
        <v>436</v>
      </c>
      <c r="AH2401" s="0" t="s">
        <v>89</v>
      </c>
      <c r="AI2401" s="0" t="s">
        <v>334</v>
      </c>
      <c r="AJ2401" s="0" t="s">
        <v>334</v>
      </c>
      <c r="AK2401" s="0" t="str">
        <f aca="false">IF(AND($CF2401&lt;&gt;"",IFERROR(INDEX(subsample_country_map!$B:$B,MATCH($CF2401,subsample_country_map!$A:$A,0)),"")&lt;&gt;""),INDEX(subsample_country_map!$B:$B,MATCH($CF2401,subsample_country_map!$A:$A,0)),INDEX(lookup!$AA:$AA,MATCH($A2401,lookup!$A:$A,0)))</f>
        <v>3_AsiaPac</v>
      </c>
      <c r="AL2401" s="0" t="str">
        <f aca="false">IF(AND($CF2401&lt;&gt;"",IFERROR(INDEX(subsample_country_map!$C:$C,MATCH($CF2401,subsample_country_map!$A:$A,0)),"")&lt;&gt;""),INDEX(subsample_country_map!$C:$C,MATCH($CF2401,subsample_country_map!$A:$A,0)),INDEX(lookup!$AB:$AB,MATCH($A2401,lookup!$A:$A,0)))</f>
        <v>2_developing</v>
      </c>
      <c r="AM2401" s="0" t="str">
        <f aca="false">IF(AND($CF2401&lt;&gt;"",IFERROR(INDEX(subsample_country_map!$D:$D,MATCH($CF2401,subsample_country_map!$A:$A,0)),"")&lt;&gt;""),INDEX(subsample_country_map!$D:$D,MATCH($CF2401,subsample_country_map!$A:$A,0)),INDEX(lookup!$AC:$AC,MATCH($A2401,lookup!$A:$A,0)))</f>
        <v>2_non_western</v>
      </c>
      <c r="AN2401" s="0" t="str">
        <f aca="false">IF(AND($CF2401&lt;&gt;"",IFERROR(INDEX(subsample_country_map!$E:$E,MATCH($CF2401,subsample_country_map!$A:$A,0)),"")&lt;&gt;""),INDEX(subsample_country_map!$E:$E,MATCH($CF2401,subsample_country_map!$A:$A,0)),INDEX(lookup!$AD:$AD,MATCH($A2401,lookup!$A:$A,0)))</f>
        <v>2_civil law</v>
      </c>
      <c r="AO2401" s="0" t="str">
        <f aca="false">INDEX(lookup!$Y:$Y,MATCH($A2401,lookup!$A:$A,0))</f>
        <v>0_published</v>
      </c>
      <c r="AP2401" s="0" t="str">
        <f aca="false">INDEX(lookup!$Z:$Z,MATCH($A2401,lookup!$A:$A,0))</f>
        <v>0_VHB low</v>
      </c>
      <c r="AQ2401" s="0" t="str">
        <f aca="false">INDEX(lookup!$W:$W,MATCH($A2401,lookup!$A:$A,0))</f>
        <v>1_fin/acc/econ</v>
      </c>
      <c r="AS2401" s="0" t="s">
        <v>91</v>
      </c>
      <c r="AT2401" s="0" t="s">
        <v>111</v>
      </c>
      <c r="AU2401" s="0" t="s">
        <v>93</v>
      </c>
      <c r="AV2401" s="0" t="s">
        <v>1703</v>
      </c>
      <c r="AW2401" s="0" t="s">
        <v>3074</v>
      </c>
      <c r="BA2401" s="0" t="n">
        <v>2665</v>
      </c>
      <c r="BB2401" s="0" t="s">
        <v>96</v>
      </c>
      <c r="BC2401" s="0" t="s">
        <v>7971</v>
      </c>
      <c r="BD2401" s="0" t="s">
        <v>348</v>
      </c>
      <c r="BE2401" s="0" t="s">
        <v>98</v>
      </c>
      <c r="BI2401" s="0" t="s">
        <v>336</v>
      </c>
      <c r="BJ2401" s="0" t="s">
        <v>7972</v>
      </c>
      <c r="BK2401" s="0" t="s">
        <v>101</v>
      </c>
      <c r="BL2401" s="0" t="s">
        <v>7973</v>
      </c>
      <c r="BM2401" s="0" t="s">
        <v>3055</v>
      </c>
      <c r="BN2401" s="0" t="s">
        <v>104</v>
      </c>
      <c r="BO2401" s="0" t="s">
        <v>105</v>
      </c>
      <c r="BP2401" s="0" t="s">
        <v>7962</v>
      </c>
      <c r="BQ2401" s="0" t="s">
        <v>127</v>
      </c>
      <c r="BT2401" s="0" t="n">
        <v>0</v>
      </c>
      <c r="BU2401" s="0" t="s">
        <v>7964</v>
      </c>
      <c r="BW2401" s="0" t="n">
        <v>2007</v>
      </c>
      <c r="BX2401" s="0" t="n">
        <v>2016</v>
      </c>
      <c r="BY2401" s="0" t="s">
        <v>2985</v>
      </c>
      <c r="BZ2401" s="0" t="n">
        <v>2011.5</v>
      </c>
      <c r="CA2401" s="0" t="n">
        <v>0.1</v>
      </c>
      <c r="CB2401" s="0" t="n">
        <v>0</v>
      </c>
      <c r="CC2401" s="0" t="n">
        <v>1</v>
      </c>
      <c r="CD2401" s="0" t="n">
        <v>-0.0387322572085763</v>
      </c>
      <c r="CE2401" s="0" t="n">
        <v>1</v>
      </c>
    </row>
    <row r="2402" customFormat="false" ht="15" hidden="false" customHeight="false" outlineLevel="0" collapsed="false">
      <c r="A2402" s="0" t="s">
        <v>7962</v>
      </c>
      <c r="B2402" s="0" t="n">
        <v>3707</v>
      </c>
      <c r="C2402" s="0" t="n">
        <v>-0.0503007691820276</v>
      </c>
      <c r="D2402" s="0" t="n">
        <v>2665</v>
      </c>
      <c r="E2402" s="0" t="n">
        <f aca="false">IF(ISNUMBER($BA2402),$BA2402,IF(AND(ISNUMBER($D2402),ISNUMBER($BW2402),ISNUMBER($BX2402)),$D2402*($BX2402-$BW2402+1),""))</f>
        <v>2665</v>
      </c>
      <c r="H2402" s="0" t="s">
        <v>118</v>
      </c>
      <c r="I2402" s="0" t="s">
        <v>344</v>
      </c>
      <c r="J2402" s="0" t="n">
        <f aca="false">IF($BW2402&lt;&gt;"",$BW2402,"")</f>
        <v>2007</v>
      </c>
      <c r="K2402" s="0" t="n">
        <f aca="false">IF($BX2402&lt;&gt;"",$BX2402,"")</f>
        <v>2016</v>
      </c>
      <c r="L2402" s="0" t="n">
        <f aca="false">IF(AND(ISNUMBER($BW2402),ISNUMBER($BX2402)),($BW2402+$BX2402)/2,"")</f>
        <v>2011.5</v>
      </c>
      <c r="M2402" s="0" t="n">
        <f aca="false">IF($L2402&lt;&gt;"",$L2402,"")</f>
        <v>2011.5</v>
      </c>
      <c r="N2402" s="0" t="n">
        <f aca="false">IF(AND(ISNUMBER($BW2402),ISNUMBER($BX2402)),MIN(1,MAX(0,($BX2402-2016+1)/($BX2402-$BW2402+1))),"")</f>
        <v>0.1</v>
      </c>
      <c r="O2402" s="0" t="n">
        <f aca="false">IF(AND(ISNUMBER($BW2402),ISNUMBER($BX2402)),MIN(1,MAX(0,($BX2402-2017+1)/($BX2402-$BW2402+1))),"")</f>
        <v>0</v>
      </c>
      <c r="P2402" s="0" t="n">
        <f aca="false">IF(AND(ISNUMBER($BW2402),ISNUMBER($BX2402)),MIN(1,MAX(0,($BX2402-2018+1)/($BX2402-$BW2402+1))),"")</f>
        <v>0</v>
      </c>
      <c r="Q2402" s="0" t="n">
        <f aca="false">IF(AND(ISNUMBER($BW2402),ISNUMBER($BX2402)),MIN(1,MAX(0,($BX2402-2019+1)/($BX2402-$BW2402+1))),"")</f>
        <v>0</v>
      </c>
      <c r="R2402" s="0" t="n">
        <f aca="false">IF(AND(ISNUMBER($BW2402),ISNUMBER($BX2402)),MIN(1,MAX(0,($BX2402-2016+1)/($BX2402-$BW2402+1))),"")</f>
        <v>0.1</v>
      </c>
      <c r="S2402" s="0" t="n">
        <f aca="false">IF($L2402&lt;&gt;"",IF($L2402&gt;=2015.5,1,0),"")</f>
        <v>0</v>
      </c>
      <c r="T2402" s="0" t="n">
        <f aca="false">IF($L2402&lt;&gt;"",IF($L2402&gt;=2016,1,0),"")</f>
        <v>0</v>
      </c>
      <c r="U2402" s="0" t="n">
        <f aca="false">IF(ISNUMBER($BX2402),IF($BX2402&gt;=2016,1,0),"")</f>
        <v>1</v>
      </c>
      <c r="V2402" s="0" t="n">
        <f aca="false">IF(ISNUMBER($BW2402),IF($BW2402&gt;=2016,1,0),"")</f>
        <v>0</v>
      </c>
      <c r="W2402" s="0" t="str">
        <f aca="false">IF(AND(ISNUMBER($BW2402),ISNUMBER($BX2402)),IF($BW2402&gt;=2016,"post-only",IF($BX2402&lt;2016,"pre-only","mixed")),"")</f>
        <v>mixed</v>
      </c>
      <c r="X2402" s="0" t="n">
        <f aca="false">IF(AND(ISNUMBER($BW2402),ISNUMBER($BX2402)),MIN(1,MAX(0,($BX2402-2017+1)/($BX2402-$BW2402+1))),"")</f>
        <v>0</v>
      </c>
      <c r="Y2402" s="0" t="n">
        <f aca="false">IF(AND(ISNUMBER($BW2402),ISNUMBER($BX2402)),MIN(1,MAX(0,($BX2402-2018+1)/($BX2402-$BW2402+1))),"")</f>
        <v>0</v>
      </c>
      <c r="Z2402" s="0" t="n">
        <f aca="false">IF(AND(ISNUMBER($BW2402),ISNUMBER($BX2402)),MIN(1,MAX(0,($BX2402-2019+1)/($BX2402-$BW2402+1))),"")</f>
        <v>0</v>
      </c>
      <c r="AA2402" s="0" t="n">
        <f aca="false">IF(ISNUMBER($BX2402),IF($BX2402&gt;=2017,1,0),"")</f>
        <v>0</v>
      </c>
      <c r="AB2402" s="0" t="n">
        <f aca="false">IF(ISNUMBER($BX2402),IF($BX2402&gt;=2018,1,0),"")</f>
        <v>0</v>
      </c>
      <c r="AC2402" s="0" t="n">
        <f aca="false">IF(ISNUMBER($BX2402),IF($BX2402&gt;=2019,1,0),"")</f>
        <v>0</v>
      </c>
      <c r="AD2402" s="0" t="n">
        <f aca="false">IF($L2402&lt;&gt;"",IF($L2402&gt;2013,1,0),"")</f>
        <v>0</v>
      </c>
      <c r="AE2402" s="0" t="n">
        <f aca="false">IF($L2402&lt;&gt;"",1+IF($L2402&gt;2011,1,0)+IF($L2402&gt;2014,1,0),"")</f>
        <v>2</v>
      </c>
      <c r="AF2402" s="0" t="s">
        <v>87</v>
      </c>
      <c r="AG2402" s="0" t="s">
        <v>436</v>
      </c>
      <c r="AH2402" s="0" t="s">
        <v>89</v>
      </c>
      <c r="AI2402" s="0" t="s">
        <v>334</v>
      </c>
      <c r="AJ2402" s="0" t="s">
        <v>334</v>
      </c>
      <c r="AK2402" s="0" t="str">
        <f aca="false">IF(AND($CF2402&lt;&gt;"",IFERROR(INDEX(subsample_country_map!$B:$B,MATCH($CF2402,subsample_country_map!$A:$A,0)),"")&lt;&gt;""),INDEX(subsample_country_map!$B:$B,MATCH($CF2402,subsample_country_map!$A:$A,0)),INDEX(lookup!$AA:$AA,MATCH($A2402,lookup!$A:$A,0)))</f>
        <v>3_AsiaPac</v>
      </c>
      <c r="AL2402" s="0" t="str">
        <f aca="false">IF(AND($CF2402&lt;&gt;"",IFERROR(INDEX(subsample_country_map!$C:$C,MATCH($CF2402,subsample_country_map!$A:$A,0)),"")&lt;&gt;""),INDEX(subsample_country_map!$C:$C,MATCH($CF2402,subsample_country_map!$A:$A,0)),INDEX(lookup!$AB:$AB,MATCH($A2402,lookup!$A:$A,0)))</f>
        <v>2_developing</v>
      </c>
      <c r="AM2402" s="0" t="str">
        <f aca="false">IF(AND($CF2402&lt;&gt;"",IFERROR(INDEX(subsample_country_map!$D:$D,MATCH($CF2402,subsample_country_map!$A:$A,0)),"")&lt;&gt;""),INDEX(subsample_country_map!$D:$D,MATCH($CF2402,subsample_country_map!$A:$A,0)),INDEX(lookup!$AC:$AC,MATCH($A2402,lookup!$A:$A,0)))</f>
        <v>2_non_western</v>
      </c>
      <c r="AN2402" s="0" t="str">
        <f aca="false">IF(AND($CF2402&lt;&gt;"",IFERROR(INDEX(subsample_country_map!$E:$E,MATCH($CF2402,subsample_country_map!$A:$A,0)),"")&lt;&gt;""),INDEX(subsample_country_map!$E:$E,MATCH($CF2402,subsample_country_map!$A:$A,0)),INDEX(lookup!$AD:$AD,MATCH($A2402,lookup!$A:$A,0)))</f>
        <v>2_civil law</v>
      </c>
      <c r="AO2402" s="0" t="str">
        <f aca="false">INDEX(lookup!$Y:$Y,MATCH($A2402,lookup!$A:$A,0))</f>
        <v>0_published</v>
      </c>
      <c r="AP2402" s="0" t="str">
        <f aca="false">INDEX(lookup!$Z:$Z,MATCH($A2402,lookup!$A:$A,0))</f>
        <v>0_VHB low</v>
      </c>
      <c r="AQ2402" s="0" t="str">
        <f aca="false">INDEX(lookup!$W:$W,MATCH($A2402,lookup!$A:$A,0))</f>
        <v>1_fin/acc/econ</v>
      </c>
      <c r="AS2402" s="0" t="s">
        <v>91</v>
      </c>
      <c r="AT2402" s="0" t="s">
        <v>111</v>
      </c>
      <c r="AU2402" s="0" t="s">
        <v>93</v>
      </c>
      <c r="AV2402" s="0" t="s">
        <v>479</v>
      </c>
      <c r="AW2402" s="0" t="s">
        <v>3074</v>
      </c>
      <c r="BA2402" s="0" t="n">
        <v>2665</v>
      </c>
      <c r="BB2402" s="0" t="s">
        <v>96</v>
      </c>
      <c r="BC2402" s="0" t="s">
        <v>7971</v>
      </c>
      <c r="BD2402" s="0" t="s">
        <v>348</v>
      </c>
      <c r="BE2402" s="0" t="s">
        <v>98</v>
      </c>
      <c r="BI2402" s="0" t="s">
        <v>336</v>
      </c>
      <c r="BJ2402" s="0" t="s">
        <v>7974</v>
      </c>
      <c r="BK2402" s="0" t="s">
        <v>101</v>
      </c>
      <c r="BL2402" s="0" t="s">
        <v>7975</v>
      </c>
      <c r="BM2402" s="0" t="s">
        <v>3055</v>
      </c>
      <c r="BN2402" s="0" t="s">
        <v>104</v>
      </c>
      <c r="BO2402" s="0" t="s">
        <v>105</v>
      </c>
      <c r="BP2402" s="0" t="s">
        <v>7962</v>
      </c>
      <c r="BQ2402" s="0" t="s">
        <v>127</v>
      </c>
      <c r="BT2402" s="0" t="n">
        <v>0</v>
      </c>
      <c r="BU2402" s="0" t="s">
        <v>7964</v>
      </c>
      <c r="BW2402" s="0" t="n">
        <v>2007</v>
      </c>
      <c r="BX2402" s="0" t="n">
        <v>2016</v>
      </c>
      <c r="BY2402" s="0" t="s">
        <v>2985</v>
      </c>
      <c r="BZ2402" s="0" t="n">
        <v>2011.5</v>
      </c>
      <c r="CA2402" s="0" t="n">
        <v>0.1</v>
      </c>
      <c r="CB2402" s="0" t="n">
        <v>0</v>
      </c>
      <c r="CC2402" s="0" t="n">
        <v>1</v>
      </c>
      <c r="CD2402" s="0" t="n">
        <v>-0.050343256823005</v>
      </c>
      <c r="CE2402" s="0" t="n">
        <v>1</v>
      </c>
    </row>
    <row r="2403" customFormat="false" ht="15" hidden="false" customHeight="false" outlineLevel="0" collapsed="false">
      <c r="A2403" s="0" t="s">
        <v>7962</v>
      </c>
      <c r="B2403" s="0" t="n">
        <v>3708</v>
      </c>
      <c r="C2403" s="0" t="n">
        <v>-0.0155054807562945</v>
      </c>
      <c r="D2403" s="0" t="n">
        <v>518</v>
      </c>
      <c r="E2403" s="0" t="n">
        <f aca="false">IF(ISNUMBER($BA2403),$BA2403,IF(AND(ISNUMBER($D2403),ISNUMBER($BW2403),ISNUMBER($BX2403)),$D2403*($BX2403-$BW2403+1),""))</f>
        <v>518</v>
      </c>
      <c r="H2403" s="0" t="s">
        <v>118</v>
      </c>
      <c r="I2403" s="0" t="s">
        <v>344</v>
      </c>
      <c r="J2403" s="0" t="n">
        <f aca="false">IF($BW2403&lt;&gt;"",$BW2403,"")</f>
        <v>2007</v>
      </c>
      <c r="K2403" s="0" t="n">
        <f aca="false">IF($BX2403&lt;&gt;"",$BX2403,"")</f>
        <v>2016</v>
      </c>
      <c r="L2403" s="0" t="n">
        <f aca="false">IF(AND(ISNUMBER($BW2403),ISNUMBER($BX2403)),($BW2403+$BX2403)/2,"")</f>
        <v>2011.5</v>
      </c>
      <c r="M2403" s="0" t="n">
        <f aca="false">IF($L2403&lt;&gt;"",$L2403,"")</f>
        <v>2011.5</v>
      </c>
      <c r="N2403" s="0" t="n">
        <f aca="false">IF(AND(ISNUMBER($BW2403),ISNUMBER($BX2403)),MIN(1,MAX(0,($BX2403-2016+1)/($BX2403-$BW2403+1))),"")</f>
        <v>0.1</v>
      </c>
      <c r="O2403" s="0" t="n">
        <f aca="false">IF(AND(ISNUMBER($BW2403),ISNUMBER($BX2403)),MIN(1,MAX(0,($BX2403-2017+1)/($BX2403-$BW2403+1))),"")</f>
        <v>0</v>
      </c>
      <c r="P2403" s="0" t="n">
        <f aca="false">IF(AND(ISNUMBER($BW2403),ISNUMBER($BX2403)),MIN(1,MAX(0,($BX2403-2018+1)/($BX2403-$BW2403+1))),"")</f>
        <v>0</v>
      </c>
      <c r="Q2403" s="0" t="n">
        <f aca="false">IF(AND(ISNUMBER($BW2403),ISNUMBER($BX2403)),MIN(1,MAX(0,($BX2403-2019+1)/($BX2403-$BW2403+1))),"")</f>
        <v>0</v>
      </c>
      <c r="R2403" s="0" t="n">
        <f aca="false">IF(AND(ISNUMBER($BW2403),ISNUMBER($BX2403)),MIN(1,MAX(0,($BX2403-2016+1)/($BX2403-$BW2403+1))),"")</f>
        <v>0.1</v>
      </c>
      <c r="S2403" s="0" t="n">
        <f aca="false">IF($L2403&lt;&gt;"",IF($L2403&gt;=2015.5,1,0),"")</f>
        <v>0</v>
      </c>
      <c r="T2403" s="0" t="n">
        <f aca="false">IF($L2403&lt;&gt;"",IF($L2403&gt;=2016,1,0),"")</f>
        <v>0</v>
      </c>
      <c r="U2403" s="0" t="n">
        <f aca="false">IF(ISNUMBER($BX2403),IF($BX2403&gt;=2016,1,0),"")</f>
        <v>1</v>
      </c>
      <c r="V2403" s="0" t="n">
        <f aca="false">IF(ISNUMBER($BW2403),IF($BW2403&gt;=2016,1,0),"")</f>
        <v>0</v>
      </c>
      <c r="W2403" s="0" t="str">
        <f aca="false">IF(AND(ISNUMBER($BW2403),ISNUMBER($BX2403)),IF($BW2403&gt;=2016,"post-only",IF($BX2403&lt;2016,"pre-only","mixed")),"")</f>
        <v>mixed</v>
      </c>
      <c r="X2403" s="0" t="n">
        <f aca="false">IF(AND(ISNUMBER($BW2403),ISNUMBER($BX2403)),MIN(1,MAX(0,($BX2403-2017+1)/($BX2403-$BW2403+1))),"")</f>
        <v>0</v>
      </c>
      <c r="Y2403" s="0" t="n">
        <f aca="false">IF(AND(ISNUMBER($BW2403),ISNUMBER($BX2403)),MIN(1,MAX(0,($BX2403-2018+1)/($BX2403-$BW2403+1))),"")</f>
        <v>0</v>
      </c>
      <c r="Z2403" s="0" t="n">
        <f aca="false">IF(AND(ISNUMBER($BW2403),ISNUMBER($BX2403)),MIN(1,MAX(0,($BX2403-2019+1)/($BX2403-$BW2403+1))),"")</f>
        <v>0</v>
      </c>
      <c r="AA2403" s="0" t="n">
        <f aca="false">IF(ISNUMBER($BX2403),IF($BX2403&gt;=2017,1,0),"")</f>
        <v>0</v>
      </c>
      <c r="AB2403" s="0" t="n">
        <f aca="false">IF(ISNUMBER($BX2403),IF($BX2403&gt;=2018,1,0),"")</f>
        <v>0</v>
      </c>
      <c r="AC2403" s="0" t="n">
        <f aca="false">IF(ISNUMBER($BX2403),IF($BX2403&gt;=2019,1,0),"")</f>
        <v>0</v>
      </c>
      <c r="AD2403" s="0" t="n">
        <f aca="false">IF($L2403&lt;&gt;"",IF($L2403&gt;2013,1,0),"")</f>
        <v>0</v>
      </c>
      <c r="AE2403" s="0" t="n">
        <f aca="false">IF($L2403&lt;&gt;"",1+IF($L2403&gt;2011,1,0)+IF($L2403&gt;2014,1,0),"")</f>
        <v>2</v>
      </c>
      <c r="AF2403" s="0" t="s">
        <v>87</v>
      </c>
      <c r="AG2403" s="0" t="s">
        <v>436</v>
      </c>
      <c r="AH2403" s="0" t="s">
        <v>89</v>
      </c>
      <c r="AI2403" s="0" t="s">
        <v>334</v>
      </c>
      <c r="AJ2403" s="0" t="s">
        <v>334</v>
      </c>
      <c r="AK2403" s="0" t="str">
        <f aca="false">IF(AND($CF2403&lt;&gt;"",IFERROR(INDEX(subsample_country_map!$B:$B,MATCH($CF2403,subsample_country_map!$A:$A,0)),"")&lt;&gt;""),INDEX(subsample_country_map!$B:$B,MATCH($CF2403,subsample_country_map!$A:$A,0)),INDEX(lookup!$AA:$AA,MATCH($A2403,lookup!$A:$A,0)))</f>
        <v>3_AsiaPac</v>
      </c>
      <c r="AL2403" s="0" t="str">
        <f aca="false">IF(AND($CF2403&lt;&gt;"",IFERROR(INDEX(subsample_country_map!$C:$C,MATCH($CF2403,subsample_country_map!$A:$A,0)),"")&lt;&gt;""),INDEX(subsample_country_map!$C:$C,MATCH($CF2403,subsample_country_map!$A:$A,0)),INDEX(lookup!$AB:$AB,MATCH($A2403,lookup!$A:$A,0)))</f>
        <v>2_developing</v>
      </c>
      <c r="AM2403" s="0" t="str">
        <f aca="false">IF(AND($CF2403&lt;&gt;"",IFERROR(INDEX(subsample_country_map!$D:$D,MATCH($CF2403,subsample_country_map!$A:$A,0)),"")&lt;&gt;""),INDEX(subsample_country_map!$D:$D,MATCH($CF2403,subsample_country_map!$A:$A,0)),INDEX(lookup!$AC:$AC,MATCH($A2403,lookup!$A:$A,0)))</f>
        <v>2_non_western</v>
      </c>
      <c r="AN2403" s="0" t="str">
        <f aca="false">IF(AND($CF2403&lt;&gt;"",IFERROR(INDEX(subsample_country_map!$E:$E,MATCH($CF2403,subsample_country_map!$A:$A,0)),"")&lt;&gt;""),INDEX(subsample_country_map!$E:$E,MATCH($CF2403,subsample_country_map!$A:$A,0)),INDEX(lookup!$AD:$AD,MATCH($A2403,lookup!$A:$A,0)))</f>
        <v>2_civil law</v>
      </c>
      <c r="AO2403" s="0" t="str">
        <f aca="false">INDEX(lookup!$Y:$Y,MATCH($A2403,lookup!$A:$A,0))</f>
        <v>0_published</v>
      </c>
      <c r="AP2403" s="0" t="str">
        <f aca="false">INDEX(lookup!$Z:$Z,MATCH($A2403,lookup!$A:$A,0))</f>
        <v>0_VHB low</v>
      </c>
      <c r="AQ2403" s="0" t="str">
        <f aca="false">INDEX(lookup!$W:$W,MATCH($A2403,lookup!$A:$A,0))</f>
        <v>1_fin/acc/econ</v>
      </c>
      <c r="AS2403" s="0" t="s">
        <v>91</v>
      </c>
      <c r="AT2403" s="0" t="s">
        <v>111</v>
      </c>
      <c r="AU2403" s="0" t="s">
        <v>93</v>
      </c>
      <c r="AV2403" s="0" t="s">
        <v>3176</v>
      </c>
      <c r="AW2403" s="0" t="s">
        <v>2666</v>
      </c>
      <c r="BA2403" s="0" t="n">
        <v>518</v>
      </c>
      <c r="BB2403" s="0" t="s">
        <v>96</v>
      </c>
      <c r="BC2403" s="0" t="s">
        <v>1697</v>
      </c>
      <c r="BD2403" s="0" t="s">
        <v>348</v>
      </c>
      <c r="BE2403" s="0" t="s">
        <v>7976</v>
      </c>
      <c r="BF2403" s="0" t="s">
        <v>7977</v>
      </c>
      <c r="BI2403" s="0" t="s">
        <v>99</v>
      </c>
      <c r="BJ2403" s="0" t="s">
        <v>7978</v>
      </c>
      <c r="BK2403" s="0" t="s">
        <v>399</v>
      </c>
      <c r="BL2403" s="0" t="s">
        <v>7979</v>
      </c>
      <c r="BM2403" s="0" t="s">
        <v>3055</v>
      </c>
      <c r="BN2403" s="0" t="s">
        <v>104</v>
      </c>
      <c r="BO2403" s="0" t="s">
        <v>105</v>
      </c>
      <c r="BP2403" s="0" t="s">
        <v>7962</v>
      </c>
      <c r="BQ2403" s="0" t="s">
        <v>127</v>
      </c>
      <c r="BT2403" s="0" t="n">
        <v>0</v>
      </c>
      <c r="BU2403" s="0" t="s">
        <v>7964</v>
      </c>
      <c r="BW2403" s="0" t="n">
        <v>2007</v>
      </c>
      <c r="BX2403" s="0" t="n">
        <v>2016</v>
      </c>
      <c r="BY2403" s="0" t="s">
        <v>2985</v>
      </c>
      <c r="BZ2403" s="0" t="n">
        <v>2011.5</v>
      </c>
      <c r="CA2403" s="0" t="n">
        <v>0.1</v>
      </c>
      <c r="CB2403" s="0" t="n">
        <v>0</v>
      </c>
      <c r="CC2403" s="0" t="n">
        <v>1</v>
      </c>
      <c r="CD2403" s="0" t="n">
        <v>-0.0155067235444581</v>
      </c>
      <c r="CE2403" s="0" t="n">
        <v>1</v>
      </c>
    </row>
    <row r="2404" customFormat="false" ht="15" hidden="false" customHeight="false" outlineLevel="0" collapsed="false">
      <c r="A2404" s="0" t="s">
        <v>7962</v>
      </c>
      <c r="B2404" s="0" t="n">
        <v>3709</v>
      </c>
      <c r="C2404" s="0" t="n">
        <v>-0.0340762444414196</v>
      </c>
      <c r="D2404" s="0" t="n">
        <v>2787</v>
      </c>
      <c r="E2404" s="0" t="n">
        <f aca="false">IF(ISNUMBER($BA2404),$BA2404,IF(AND(ISNUMBER($D2404),ISNUMBER($BW2404),ISNUMBER($BX2404)),$D2404*($BX2404-$BW2404+1),""))</f>
        <v>2787</v>
      </c>
      <c r="H2404" s="0" t="s">
        <v>118</v>
      </c>
      <c r="I2404" s="0" t="s">
        <v>344</v>
      </c>
      <c r="J2404" s="0" t="n">
        <f aca="false">IF($BW2404&lt;&gt;"",$BW2404,"")</f>
        <v>2007</v>
      </c>
      <c r="K2404" s="0" t="n">
        <f aca="false">IF($BX2404&lt;&gt;"",$BX2404,"")</f>
        <v>2016</v>
      </c>
      <c r="L2404" s="0" t="n">
        <f aca="false">IF(AND(ISNUMBER($BW2404),ISNUMBER($BX2404)),($BW2404+$BX2404)/2,"")</f>
        <v>2011.5</v>
      </c>
      <c r="M2404" s="0" t="n">
        <f aca="false">IF($L2404&lt;&gt;"",$L2404,"")</f>
        <v>2011.5</v>
      </c>
      <c r="N2404" s="0" t="n">
        <f aca="false">IF(AND(ISNUMBER($BW2404),ISNUMBER($BX2404)),MIN(1,MAX(0,($BX2404-2016+1)/($BX2404-$BW2404+1))),"")</f>
        <v>0.1</v>
      </c>
      <c r="O2404" s="0" t="n">
        <f aca="false">IF(AND(ISNUMBER($BW2404),ISNUMBER($BX2404)),MIN(1,MAX(0,($BX2404-2017+1)/($BX2404-$BW2404+1))),"")</f>
        <v>0</v>
      </c>
      <c r="P2404" s="0" t="n">
        <f aca="false">IF(AND(ISNUMBER($BW2404),ISNUMBER($BX2404)),MIN(1,MAX(0,($BX2404-2018+1)/($BX2404-$BW2404+1))),"")</f>
        <v>0</v>
      </c>
      <c r="Q2404" s="0" t="n">
        <f aca="false">IF(AND(ISNUMBER($BW2404),ISNUMBER($BX2404)),MIN(1,MAX(0,($BX2404-2019+1)/($BX2404-$BW2404+1))),"")</f>
        <v>0</v>
      </c>
      <c r="R2404" s="0" t="n">
        <f aca="false">IF(AND(ISNUMBER($BW2404),ISNUMBER($BX2404)),MIN(1,MAX(0,($BX2404-2016+1)/($BX2404-$BW2404+1))),"")</f>
        <v>0.1</v>
      </c>
      <c r="S2404" s="0" t="n">
        <f aca="false">IF($L2404&lt;&gt;"",IF($L2404&gt;=2015.5,1,0),"")</f>
        <v>0</v>
      </c>
      <c r="T2404" s="0" t="n">
        <f aca="false">IF($L2404&lt;&gt;"",IF($L2404&gt;=2016,1,0),"")</f>
        <v>0</v>
      </c>
      <c r="U2404" s="0" t="n">
        <f aca="false">IF(ISNUMBER($BX2404),IF($BX2404&gt;=2016,1,0),"")</f>
        <v>1</v>
      </c>
      <c r="V2404" s="0" t="n">
        <f aca="false">IF(ISNUMBER($BW2404),IF($BW2404&gt;=2016,1,0),"")</f>
        <v>0</v>
      </c>
      <c r="W2404" s="0" t="str">
        <f aca="false">IF(AND(ISNUMBER($BW2404),ISNUMBER($BX2404)),IF($BW2404&gt;=2016,"post-only",IF($BX2404&lt;2016,"pre-only","mixed")),"")</f>
        <v>mixed</v>
      </c>
      <c r="X2404" s="0" t="n">
        <f aca="false">IF(AND(ISNUMBER($BW2404),ISNUMBER($BX2404)),MIN(1,MAX(0,($BX2404-2017+1)/($BX2404-$BW2404+1))),"")</f>
        <v>0</v>
      </c>
      <c r="Y2404" s="0" t="n">
        <f aca="false">IF(AND(ISNUMBER($BW2404),ISNUMBER($BX2404)),MIN(1,MAX(0,($BX2404-2018+1)/($BX2404-$BW2404+1))),"")</f>
        <v>0</v>
      </c>
      <c r="Z2404" s="0" t="n">
        <f aca="false">IF(AND(ISNUMBER($BW2404),ISNUMBER($BX2404)),MIN(1,MAX(0,($BX2404-2019+1)/($BX2404-$BW2404+1))),"")</f>
        <v>0</v>
      </c>
      <c r="AA2404" s="0" t="n">
        <f aca="false">IF(ISNUMBER($BX2404),IF($BX2404&gt;=2017,1,0),"")</f>
        <v>0</v>
      </c>
      <c r="AB2404" s="0" t="n">
        <f aca="false">IF(ISNUMBER($BX2404),IF($BX2404&gt;=2018,1,0),"")</f>
        <v>0</v>
      </c>
      <c r="AC2404" s="0" t="n">
        <f aca="false">IF(ISNUMBER($BX2404),IF($BX2404&gt;=2019,1,0),"")</f>
        <v>0</v>
      </c>
      <c r="AD2404" s="0" t="n">
        <f aca="false">IF($L2404&lt;&gt;"",IF($L2404&gt;2013,1,0),"")</f>
        <v>0</v>
      </c>
      <c r="AE2404" s="0" t="n">
        <f aca="false">IF($L2404&lt;&gt;"",1+IF($L2404&gt;2011,1,0)+IF($L2404&gt;2014,1,0),"")</f>
        <v>2</v>
      </c>
      <c r="AF2404" s="0" t="s">
        <v>87</v>
      </c>
      <c r="AG2404" s="0" t="s">
        <v>436</v>
      </c>
      <c r="AH2404" s="0" t="s">
        <v>89</v>
      </c>
      <c r="AI2404" s="0" t="s">
        <v>334</v>
      </c>
      <c r="AJ2404" s="0" t="s">
        <v>334</v>
      </c>
      <c r="AK2404" s="0" t="str">
        <f aca="false">IF(AND($CF2404&lt;&gt;"",IFERROR(INDEX(subsample_country_map!$B:$B,MATCH($CF2404,subsample_country_map!$A:$A,0)),"")&lt;&gt;""),INDEX(subsample_country_map!$B:$B,MATCH($CF2404,subsample_country_map!$A:$A,0)),INDEX(lookup!$AA:$AA,MATCH($A2404,lookup!$A:$A,0)))</f>
        <v>3_AsiaPac</v>
      </c>
      <c r="AL2404" s="0" t="str">
        <f aca="false">IF(AND($CF2404&lt;&gt;"",IFERROR(INDEX(subsample_country_map!$C:$C,MATCH($CF2404,subsample_country_map!$A:$A,0)),"")&lt;&gt;""),INDEX(subsample_country_map!$C:$C,MATCH($CF2404,subsample_country_map!$A:$A,0)),INDEX(lookup!$AB:$AB,MATCH($A2404,lookup!$A:$A,0)))</f>
        <v>2_developing</v>
      </c>
      <c r="AM2404" s="0" t="str">
        <f aca="false">IF(AND($CF2404&lt;&gt;"",IFERROR(INDEX(subsample_country_map!$D:$D,MATCH($CF2404,subsample_country_map!$A:$A,0)),"")&lt;&gt;""),INDEX(subsample_country_map!$D:$D,MATCH($CF2404,subsample_country_map!$A:$A,0)),INDEX(lookup!$AC:$AC,MATCH($A2404,lookup!$A:$A,0)))</f>
        <v>2_non_western</v>
      </c>
      <c r="AN2404" s="0" t="str">
        <f aca="false">IF(AND($CF2404&lt;&gt;"",IFERROR(INDEX(subsample_country_map!$E:$E,MATCH($CF2404,subsample_country_map!$A:$A,0)),"")&lt;&gt;""),INDEX(subsample_country_map!$E:$E,MATCH($CF2404,subsample_country_map!$A:$A,0)),INDEX(lookup!$AD:$AD,MATCH($A2404,lookup!$A:$A,0)))</f>
        <v>2_civil law</v>
      </c>
      <c r="AO2404" s="0" t="str">
        <f aca="false">INDEX(lookup!$Y:$Y,MATCH($A2404,lookup!$A:$A,0))</f>
        <v>0_published</v>
      </c>
      <c r="AP2404" s="0" t="str">
        <f aca="false">INDEX(lookup!$Z:$Z,MATCH($A2404,lookup!$A:$A,0))</f>
        <v>0_VHB low</v>
      </c>
      <c r="AQ2404" s="0" t="str">
        <f aca="false">INDEX(lookup!$W:$W,MATCH($A2404,lookup!$A:$A,0))</f>
        <v>1_fin/acc/econ</v>
      </c>
      <c r="AS2404" s="0" t="s">
        <v>91</v>
      </c>
      <c r="AT2404" s="0" t="s">
        <v>111</v>
      </c>
      <c r="AU2404" s="0" t="s">
        <v>93</v>
      </c>
      <c r="AV2404" s="0" t="s">
        <v>3232</v>
      </c>
      <c r="AW2404" s="0" t="s">
        <v>3074</v>
      </c>
      <c r="BA2404" s="0" t="n">
        <v>2787</v>
      </c>
      <c r="BB2404" s="0" t="s">
        <v>96</v>
      </c>
      <c r="BC2404" s="0" t="s">
        <v>1697</v>
      </c>
      <c r="BD2404" s="0" t="s">
        <v>348</v>
      </c>
      <c r="BE2404" s="0" t="s">
        <v>7976</v>
      </c>
      <c r="BF2404" s="0" t="s">
        <v>7980</v>
      </c>
      <c r="BI2404" s="0" t="s">
        <v>99</v>
      </c>
      <c r="BJ2404" s="0" t="s">
        <v>7981</v>
      </c>
      <c r="BK2404" s="0" t="s">
        <v>399</v>
      </c>
      <c r="BL2404" s="0" t="s">
        <v>7982</v>
      </c>
      <c r="BM2404" s="0" t="s">
        <v>3055</v>
      </c>
      <c r="BN2404" s="0" t="s">
        <v>104</v>
      </c>
      <c r="BO2404" s="0" t="s">
        <v>105</v>
      </c>
      <c r="BP2404" s="0" t="s">
        <v>7962</v>
      </c>
      <c r="BQ2404" s="0" t="s">
        <v>127</v>
      </c>
      <c r="BT2404" s="0" t="n">
        <v>0</v>
      </c>
      <c r="BU2404" s="0" t="s">
        <v>7964</v>
      </c>
      <c r="BW2404" s="0" t="n">
        <v>2007</v>
      </c>
      <c r="BX2404" s="0" t="n">
        <v>2016</v>
      </c>
      <c r="BY2404" s="0" t="s">
        <v>2985</v>
      </c>
      <c r="BZ2404" s="0" t="n">
        <v>2011.5</v>
      </c>
      <c r="CA2404" s="0" t="n">
        <v>0.1</v>
      </c>
      <c r="CB2404" s="0" t="n">
        <v>0</v>
      </c>
      <c r="CC2404" s="0" t="n">
        <v>1</v>
      </c>
      <c r="CD2404" s="0" t="n">
        <v>-0.034089443308184</v>
      </c>
      <c r="CE2404" s="0" t="n">
        <v>1</v>
      </c>
    </row>
    <row r="2405" customFormat="false" ht="15" hidden="false" customHeight="false" outlineLevel="0" collapsed="false">
      <c r="A2405" s="0" t="s">
        <v>7962</v>
      </c>
      <c r="B2405" s="0" t="n">
        <v>3710</v>
      </c>
      <c r="C2405" s="0" t="n">
        <v>-0.0490437727098104</v>
      </c>
      <c r="D2405" s="0" t="n">
        <v>1659</v>
      </c>
      <c r="E2405" s="0" t="n">
        <f aca="false">IF(ISNUMBER($BA2405),$BA2405,IF(AND(ISNUMBER($D2405),ISNUMBER($BW2405),ISNUMBER($BX2405)),$D2405*($BX2405-$BW2405+1),""))</f>
        <v>1659</v>
      </c>
      <c r="H2405" s="0" t="s">
        <v>118</v>
      </c>
      <c r="I2405" s="0" t="s">
        <v>344</v>
      </c>
      <c r="J2405" s="0" t="n">
        <f aca="false">IF($BW2405&lt;&gt;"",$BW2405,"")</f>
        <v>2007</v>
      </c>
      <c r="K2405" s="0" t="n">
        <f aca="false">IF($BX2405&lt;&gt;"",$BX2405,"")</f>
        <v>2016</v>
      </c>
      <c r="L2405" s="0" t="n">
        <f aca="false">IF(AND(ISNUMBER($BW2405),ISNUMBER($BX2405)),($BW2405+$BX2405)/2,"")</f>
        <v>2011.5</v>
      </c>
      <c r="M2405" s="0" t="n">
        <f aca="false">IF($L2405&lt;&gt;"",$L2405,"")</f>
        <v>2011.5</v>
      </c>
      <c r="N2405" s="0" t="n">
        <f aca="false">IF(AND(ISNUMBER($BW2405),ISNUMBER($BX2405)),MIN(1,MAX(0,($BX2405-2016+1)/($BX2405-$BW2405+1))),"")</f>
        <v>0.1</v>
      </c>
      <c r="O2405" s="0" t="n">
        <f aca="false">IF(AND(ISNUMBER($BW2405),ISNUMBER($BX2405)),MIN(1,MAX(0,($BX2405-2017+1)/($BX2405-$BW2405+1))),"")</f>
        <v>0</v>
      </c>
      <c r="P2405" s="0" t="n">
        <f aca="false">IF(AND(ISNUMBER($BW2405),ISNUMBER($BX2405)),MIN(1,MAX(0,($BX2405-2018+1)/($BX2405-$BW2405+1))),"")</f>
        <v>0</v>
      </c>
      <c r="Q2405" s="0" t="n">
        <f aca="false">IF(AND(ISNUMBER($BW2405),ISNUMBER($BX2405)),MIN(1,MAX(0,($BX2405-2019+1)/($BX2405-$BW2405+1))),"")</f>
        <v>0</v>
      </c>
      <c r="R2405" s="0" t="n">
        <f aca="false">IF(AND(ISNUMBER($BW2405),ISNUMBER($BX2405)),MIN(1,MAX(0,($BX2405-2016+1)/($BX2405-$BW2405+1))),"")</f>
        <v>0.1</v>
      </c>
      <c r="S2405" s="0" t="n">
        <f aca="false">IF($L2405&lt;&gt;"",IF($L2405&gt;=2015.5,1,0),"")</f>
        <v>0</v>
      </c>
      <c r="T2405" s="0" t="n">
        <f aca="false">IF($L2405&lt;&gt;"",IF($L2405&gt;=2016,1,0),"")</f>
        <v>0</v>
      </c>
      <c r="U2405" s="0" t="n">
        <f aca="false">IF(ISNUMBER($BX2405),IF($BX2405&gt;=2016,1,0),"")</f>
        <v>1</v>
      </c>
      <c r="V2405" s="0" t="n">
        <f aca="false">IF(ISNUMBER($BW2405),IF($BW2405&gt;=2016,1,0),"")</f>
        <v>0</v>
      </c>
      <c r="W2405" s="0" t="str">
        <f aca="false">IF(AND(ISNUMBER($BW2405),ISNUMBER($BX2405)),IF($BW2405&gt;=2016,"post-only",IF($BX2405&lt;2016,"pre-only","mixed")),"")</f>
        <v>mixed</v>
      </c>
      <c r="X2405" s="0" t="n">
        <f aca="false">IF(AND(ISNUMBER($BW2405),ISNUMBER($BX2405)),MIN(1,MAX(0,($BX2405-2017+1)/($BX2405-$BW2405+1))),"")</f>
        <v>0</v>
      </c>
      <c r="Y2405" s="0" t="n">
        <f aca="false">IF(AND(ISNUMBER($BW2405),ISNUMBER($BX2405)),MIN(1,MAX(0,($BX2405-2018+1)/($BX2405-$BW2405+1))),"")</f>
        <v>0</v>
      </c>
      <c r="Z2405" s="0" t="n">
        <f aca="false">IF(AND(ISNUMBER($BW2405),ISNUMBER($BX2405)),MIN(1,MAX(0,($BX2405-2019+1)/($BX2405-$BW2405+1))),"")</f>
        <v>0</v>
      </c>
      <c r="AA2405" s="0" t="n">
        <f aca="false">IF(ISNUMBER($BX2405),IF($BX2405&gt;=2017,1,0),"")</f>
        <v>0</v>
      </c>
      <c r="AB2405" s="0" t="n">
        <f aca="false">IF(ISNUMBER($BX2405),IF($BX2405&gt;=2018,1,0),"")</f>
        <v>0</v>
      </c>
      <c r="AC2405" s="0" t="n">
        <f aca="false">IF(ISNUMBER($BX2405),IF($BX2405&gt;=2019,1,0),"")</f>
        <v>0</v>
      </c>
      <c r="AD2405" s="0" t="n">
        <f aca="false">IF($L2405&lt;&gt;"",IF($L2405&gt;2013,1,0),"")</f>
        <v>0</v>
      </c>
      <c r="AE2405" s="0" t="n">
        <f aca="false">IF($L2405&lt;&gt;"",1+IF($L2405&gt;2011,1,0)+IF($L2405&gt;2014,1,0),"")</f>
        <v>2</v>
      </c>
      <c r="AF2405" s="0" t="s">
        <v>87</v>
      </c>
      <c r="AG2405" s="0" t="s">
        <v>436</v>
      </c>
      <c r="AH2405" s="0" t="s">
        <v>89</v>
      </c>
      <c r="AI2405" s="0" t="s">
        <v>334</v>
      </c>
      <c r="AJ2405" s="0" t="s">
        <v>334</v>
      </c>
      <c r="AK2405" s="0" t="str">
        <f aca="false">IF(AND($CF2405&lt;&gt;"",IFERROR(INDEX(subsample_country_map!$B:$B,MATCH($CF2405,subsample_country_map!$A:$A,0)),"")&lt;&gt;""),INDEX(subsample_country_map!$B:$B,MATCH($CF2405,subsample_country_map!$A:$A,0)),INDEX(lookup!$AA:$AA,MATCH($A2405,lookup!$A:$A,0)))</f>
        <v>3_AsiaPac</v>
      </c>
      <c r="AL2405" s="0" t="str">
        <f aca="false">IF(AND($CF2405&lt;&gt;"",IFERROR(INDEX(subsample_country_map!$C:$C,MATCH($CF2405,subsample_country_map!$A:$A,0)),"")&lt;&gt;""),INDEX(subsample_country_map!$C:$C,MATCH($CF2405,subsample_country_map!$A:$A,0)),INDEX(lookup!$AB:$AB,MATCH($A2405,lookup!$A:$A,0)))</f>
        <v>2_developing</v>
      </c>
      <c r="AM2405" s="0" t="str">
        <f aca="false">IF(AND($CF2405&lt;&gt;"",IFERROR(INDEX(subsample_country_map!$D:$D,MATCH($CF2405,subsample_country_map!$A:$A,0)),"")&lt;&gt;""),INDEX(subsample_country_map!$D:$D,MATCH($CF2405,subsample_country_map!$A:$A,0)),INDEX(lookup!$AC:$AC,MATCH($A2405,lookup!$A:$A,0)))</f>
        <v>2_non_western</v>
      </c>
      <c r="AN2405" s="0" t="str">
        <f aca="false">IF(AND($CF2405&lt;&gt;"",IFERROR(INDEX(subsample_country_map!$E:$E,MATCH($CF2405,subsample_country_map!$A:$A,0)),"")&lt;&gt;""),INDEX(subsample_country_map!$E:$E,MATCH($CF2405,subsample_country_map!$A:$A,0)),INDEX(lookup!$AD:$AD,MATCH($A2405,lookup!$A:$A,0)))</f>
        <v>2_civil law</v>
      </c>
      <c r="AO2405" s="0" t="str">
        <f aca="false">INDEX(lookup!$Y:$Y,MATCH($A2405,lookup!$A:$A,0))</f>
        <v>0_published</v>
      </c>
      <c r="AP2405" s="0" t="str">
        <f aca="false">INDEX(lookup!$Z:$Z,MATCH($A2405,lookup!$A:$A,0))</f>
        <v>0_VHB low</v>
      </c>
      <c r="AQ2405" s="0" t="str">
        <f aca="false">INDEX(lookup!$W:$W,MATCH($A2405,lookup!$A:$A,0))</f>
        <v>1_fin/acc/econ</v>
      </c>
      <c r="AS2405" s="0" t="s">
        <v>91</v>
      </c>
      <c r="AT2405" s="0" t="s">
        <v>111</v>
      </c>
      <c r="AU2405" s="0" t="s">
        <v>93</v>
      </c>
      <c r="AV2405" s="0" t="s">
        <v>197</v>
      </c>
      <c r="AW2405" s="0" t="s">
        <v>432</v>
      </c>
      <c r="BA2405" s="0" t="n">
        <v>1659</v>
      </c>
      <c r="BB2405" s="0" t="s">
        <v>96</v>
      </c>
      <c r="BC2405" s="0" t="s">
        <v>1697</v>
      </c>
      <c r="BD2405" s="0" t="s">
        <v>348</v>
      </c>
      <c r="BE2405" s="0" t="s">
        <v>7983</v>
      </c>
      <c r="BF2405" s="0" t="s">
        <v>7984</v>
      </c>
      <c r="BI2405" s="0" t="s">
        <v>99</v>
      </c>
      <c r="BJ2405" s="0" t="s">
        <v>7985</v>
      </c>
      <c r="BK2405" s="0" t="s">
        <v>399</v>
      </c>
      <c r="BL2405" s="0" t="s">
        <v>7986</v>
      </c>
      <c r="BM2405" s="0" t="s">
        <v>3055</v>
      </c>
      <c r="BN2405" s="0" t="s">
        <v>104</v>
      </c>
      <c r="BO2405" s="0" t="s">
        <v>105</v>
      </c>
      <c r="BP2405" s="0" t="s">
        <v>7962</v>
      </c>
      <c r="BQ2405" s="0" t="s">
        <v>127</v>
      </c>
      <c r="BT2405" s="0" t="n">
        <v>0</v>
      </c>
      <c r="BU2405" s="0" t="s">
        <v>7964</v>
      </c>
      <c r="BW2405" s="0" t="n">
        <v>2007</v>
      </c>
      <c r="BX2405" s="0" t="n">
        <v>2016</v>
      </c>
      <c r="BY2405" s="0" t="s">
        <v>2985</v>
      </c>
      <c r="BZ2405" s="0" t="n">
        <v>2011.5</v>
      </c>
      <c r="CA2405" s="0" t="n">
        <v>0.1</v>
      </c>
      <c r="CB2405" s="0" t="n">
        <v>0</v>
      </c>
      <c r="CC2405" s="0" t="n">
        <v>1</v>
      </c>
      <c r="CD2405" s="0" t="n">
        <v>-0.0490831510808557</v>
      </c>
      <c r="CE2405" s="0" t="n">
        <v>1</v>
      </c>
    </row>
    <row r="2406" customFormat="false" ht="15" hidden="false" customHeight="false" outlineLevel="0" collapsed="false">
      <c r="A2406" s="0" t="s">
        <v>7962</v>
      </c>
      <c r="B2406" s="0" t="n">
        <v>3711</v>
      </c>
      <c r="C2406" s="0" t="n">
        <v>-0.0287443428890644</v>
      </c>
      <c r="D2406" s="0" t="n">
        <v>1646</v>
      </c>
      <c r="E2406" s="0" t="n">
        <f aca="false">IF(ISNUMBER($BA2406),$BA2406,IF(AND(ISNUMBER($D2406),ISNUMBER($BW2406),ISNUMBER($BX2406)),$D2406*($BX2406-$BW2406+1),""))</f>
        <v>1646</v>
      </c>
      <c r="H2406" s="0" t="s">
        <v>118</v>
      </c>
      <c r="I2406" s="0" t="s">
        <v>344</v>
      </c>
      <c r="J2406" s="0" t="n">
        <f aca="false">IF($BW2406&lt;&gt;"",$BW2406,"")</f>
        <v>2007</v>
      </c>
      <c r="K2406" s="0" t="n">
        <f aca="false">IF($BX2406&lt;&gt;"",$BX2406,"")</f>
        <v>2016</v>
      </c>
      <c r="L2406" s="0" t="n">
        <f aca="false">IF(AND(ISNUMBER($BW2406),ISNUMBER($BX2406)),($BW2406+$BX2406)/2,"")</f>
        <v>2011.5</v>
      </c>
      <c r="M2406" s="0" t="n">
        <f aca="false">IF($L2406&lt;&gt;"",$L2406,"")</f>
        <v>2011.5</v>
      </c>
      <c r="N2406" s="0" t="n">
        <f aca="false">IF(AND(ISNUMBER($BW2406),ISNUMBER($BX2406)),MIN(1,MAX(0,($BX2406-2016+1)/($BX2406-$BW2406+1))),"")</f>
        <v>0.1</v>
      </c>
      <c r="O2406" s="0" t="n">
        <f aca="false">IF(AND(ISNUMBER($BW2406),ISNUMBER($BX2406)),MIN(1,MAX(0,($BX2406-2017+1)/($BX2406-$BW2406+1))),"")</f>
        <v>0</v>
      </c>
      <c r="P2406" s="0" t="n">
        <f aca="false">IF(AND(ISNUMBER($BW2406),ISNUMBER($BX2406)),MIN(1,MAX(0,($BX2406-2018+1)/($BX2406-$BW2406+1))),"")</f>
        <v>0</v>
      </c>
      <c r="Q2406" s="0" t="n">
        <f aca="false">IF(AND(ISNUMBER($BW2406),ISNUMBER($BX2406)),MIN(1,MAX(0,($BX2406-2019+1)/($BX2406-$BW2406+1))),"")</f>
        <v>0</v>
      </c>
      <c r="R2406" s="0" t="n">
        <f aca="false">IF(AND(ISNUMBER($BW2406),ISNUMBER($BX2406)),MIN(1,MAX(0,($BX2406-2016+1)/($BX2406-$BW2406+1))),"")</f>
        <v>0.1</v>
      </c>
      <c r="S2406" s="0" t="n">
        <f aca="false">IF($L2406&lt;&gt;"",IF($L2406&gt;=2015.5,1,0),"")</f>
        <v>0</v>
      </c>
      <c r="T2406" s="0" t="n">
        <f aca="false">IF($L2406&lt;&gt;"",IF($L2406&gt;=2016,1,0),"")</f>
        <v>0</v>
      </c>
      <c r="U2406" s="0" t="n">
        <f aca="false">IF(ISNUMBER($BX2406),IF($BX2406&gt;=2016,1,0),"")</f>
        <v>1</v>
      </c>
      <c r="V2406" s="0" t="n">
        <f aca="false">IF(ISNUMBER($BW2406),IF($BW2406&gt;=2016,1,0),"")</f>
        <v>0</v>
      </c>
      <c r="W2406" s="0" t="str">
        <f aca="false">IF(AND(ISNUMBER($BW2406),ISNUMBER($BX2406)),IF($BW2406&gt;=2016,"post-only",IF($BX2406&lt;2016,"pre-only","mixed")),"")</f>
        <v>mixed</v>
      </c>
      <c r="X2406" s="0" t="n">
        <f aca="false">IF(AND(ISNUMBER($BW2406),ISNUMBER($BX2406)),MIN(1,MAX(0,($BX2406-2017+1)/($BX2406-$BW2406+1))),"")</f>
        <v>0</v>
      </c>
      <c r="Y2406" s="0" t="n">
        <f aca="false">IF(AND(ISNUMBER($BW2406),ISNUMBER($BX2406)),MIN(1,MAX(0,($BX2406-2018+1)/($BX2406-$BW2406+1))),"")</f>
        <v>0</v>
      </c>
      <c r="Z2406" s="0" t="n">
        <f aca="false">IF(AND(ISNUMBER($BW2406),ISNUMBER($BX2406)),MIN(1,MAX(0,($BX2406-2019+1)/($BX2406-$BW2406+1))),"")</f>
        <v>0</v>
      </c>
      <c r="AA2406" s="0" t="n">
        <f aca="false">IF(ISNUMBER($BX2406),IF($BX2406&gt;=2017,1,0),"")</f>
        <v>0</v>
      </c>
      <c r="AB2406" s="0" t="n">
        <f aca="false">IF(ISNUMBER($BX2406),IF($BX2406&gt;=2018,1,0),"")</f>
        <v>0</v>
      </c>
      <c r="AC2406" s="0" t="n">
        <f aca="false">IF(ISNUMBER($BX2406),IF($BX2406&gt;=2019,1,0),"")</f>
        <v>0</v>
      </c>
      <c r="AD2406" s="0" t="n">
        <f aca="false">IF($L2406&lt;&gt;"",IF($L2406&gt;2013,1,0),"")</f>
        <v>0</v>
      </c>
      <c r="AE2406" s="0" t="n">
        <f aca="false">IF($L2406&lt;&gt;"",1+IF($L2406&gt;2011,1,0)+IF($L2406&gt;2014,1,0),"")</f>
        <v>2</v>
      </c>
      <c r="AF2406" s="0" t="s">
        <v>87</v>
      </c>
      <c r="AG2406" s="0" t="s">
        <v>436</v>
      </c>
      <c r="AH2406" s="0" t="s">
        <v>89</v>
      </c>
      <c r="AI2406" s="0" t="s">
        <v>334</v>
      </c>
      <c r="AJ2406" s="0" t="s">
        <v>334</v>
      </c>
      <c r="AK2406" s="0" t="str">
        <f aca="false">IF(AND($CF2406&lt;&gt;"",IFERROR(INDEX(subsample_country_map!$B:$B,MATCH($CF2406,subsample_country_map!$A:$A,0)),"")&lt;&gt;""),INDEX(subsample_country_map!$B:$B,MATCH($CF2406,subsample_country_map!$A:$A,0)),INDEX(lookup!$AA:$AA,MATCH($A2406,lookup!$A:$A,0)))</f>
        <v>3_AsiaPac</v>
      </c>
      <c r="AL2406" s="0" t="str">
        <f aca="false">IF(AND($CF2406&lt;&gt;"",IFERROR(INDEX(subsample_country_map!$C:$C,MATCH($CF2406,subsample_country_map!$A:$A,0)),"")&lt;&gt;""),INDEX(subsample_country_map!$C:$C,MATCH($CF2406,subsample_country_map!$A:$A,0)),INDEX(lookup!$AB:$AB,MATCH($A2406,lookup!$A:$A,0)))</f>
        <v>2_developing</v>
      </c>
      <c r="AM2406" s="0" t="str">
        <f aca="false">IF(AND($CF2406&lt;&gt;"",IFERROR(INDEX(subsample_country_map!$D:$D,MATCH($CF2406,subsample_country_map!$A:$A,0)),"")&lt;&gt;""),INDEX(subsample_country_map!$D:$D,MATCH($CF2406,subsample_country_map!$A:$A,0)),INDEX(lookup!$AC:$AC,MATCH($A2406,lookup!$A:$A,0)))</f>
        <v>2_non_western</v>
      </c>
      <c r="AN2406" s="0" t="str">
        <f aca="false">IF(AND($CF2406&lt;&gt;"",IFERROR(INDEX(subsample_country_map!$E:$E,MATCH($CF2406,subsample_country_map!$A:$A,0)),"")&lt;&gt;""),INDEX(subsample_country_map!$E:$E,MATCH($CF2406,subsample_country_map!$A:$A,0)),INDEX(lookup!$AD:$AD,MATCH($A2406,lookup!$A:$A,0)))</f>
        <v>2_civil law</v>
      </c>
      <c r="AO2406" s="0" t="str">
        <f aca="false">INDEX(lookup!$Y:$Y,MATCH($A2406,lookup!$A:$A,0))</f>
        <v>0_published</v>
      </c>
      <c r="AP2406" s="0" t="str">
        <f aca="false">INDEX(lookup!$Z:$Z,MATCH($A2406,lookup!$A:$A,0))</f>
        <v>0_VHB low</v>
      </c>
      <c r="AQ2406" s="0" t="str">
        <f aca="false">INDEX(lookup!$W:$W,MATCH($A2406,lookup!$A:$A,0))</f>
        <v>1_fin/acc/econ</v>
      </c>
      <c r="AS2406" s="0" t="s">
        <v>91</v>
      </c>
      <c r="AT2406" s="0" t="s">
        <v>111</v>
      </c>
      <c r="AU2406" s="0" t="s">
        <v>93</v>
      </c>
      <c r="AV2406" s="0" t="s">
        <v>772</v>
      </c>
      <c r="AW2406" s="0" t="s">
        <v>432</v>
      </c>
      <c r="BA2406" s="0" t="n">
        <v>1646</v>
      </c>
      <c r="BB2406" s="0" t="s">
        <v>96</v>
      </c>
      <c r="BC2406" s="0" t="s">
        <v>1697</v>
      </c>
      <c r="BD2406" s="0" t="s">
        <v>348</v>
      </c>
      <c r="BE2406" s="0" t="s">
        <v>7983</v>
      </c>
      <c r="BF2406" s="0" t="s">
        <v>7987</v>
      </c>
      <c r="BI2406" s="0" t="s">
        <v>99</v>
      </c>
      <c r="BJ2406" s="0" t="s">
        <v>7988</v>
      </c>
      <c r="BK2406" s="0" t="s">
        <v>399</v>
      </c>
      <c r="BL2406" s="0" t="s">
        <v>7989</v>
      </c>
      <c r="BM2406" s="0" t="s">
        <v>3055</v>
      </c>
      <c r="BN2406" s="0" t="s">
        <v>104</v>
      </c>
      <c r="BO2406" s="0" t="s">
        <v>105</v>
      </c>
      <c r="BP2406" s="0" t="s">
        <v>7962</v>
      </c>
      <c r="BQ2406" s="0" t="s">
        <v>127</v>
      </c>
      <c r="BT2406" s="0" t="n">
        <v>0</v>
      </c>
      <c r="BU2406" s="0" t="s">
        <v>7964</v>
      </c>
      <c r="BW2406" s="0" t="n">
        <v>2007</v>
      </c>
      <c r="BX2406" s="0" t="n">
        <v>2016</v>
      </c>
      <c r="BY2406" s="0" t="s">
        <v>2985</v>
      </c>
      <c r="BZ2406" s="0" t="n">
        <v>2011.5</v>
      </c>
      <c r="CA2406" s="0" t="n">
        <v>0.1</v>
      </c>
      <c r="CB2406" s="0" t="n">
        <v>0</v>
      </c>
      <c r="CC2406" s="0" t="n">
        <v>1</v>
      </c>
      <c r="CD2406" s="0" t="n">
        <v>-0.0287522633648732</v>
      </c>
      <c r="CE2406" s="0" t="n">
        <v>1</v>
      </c>
    </row>
    <row r="2407" customFormat="false" ht="15" hidden="false" customHeight="false" outlineLevel="0" collapsed="false">
      <c r="A2407" s="0" t="s">
        <v>7962</v>
      </c>
      <c r="B2407" s="0" t="n">
        <v>3712</v>
      </c>
      <c r="C2407" s="0" t="n">
        <v>-0.044312641243009</v>
      </c>
      <c r="D2407" s="0" t="n">
        <v>3305</v>
      </c>
      <c r="E2407" s="0" t="n">
        <f aca="false">IF(ISNUMBER($BA2407),$BA2407,IF(AND(ISNUMBER($D2407),ISNUMBER($BW2407),ISNUMBER($BX2407)),$D2407*($BX2407-$BW2407+1),""))</f>
        <v>3305</v>
      </c>
      <c r="H2407" s="0" t="s">
        <v>118</v>
      </c>
      <c r="I2407" s="0" t="s">
        <v>344</v>
      </c>
      <c r="J2407" s="0" t="n">
        <f aca="false">IF($BW2407&lt;&gt;"",$BW2407,"")</f>
        <v>2007</v>
      </c>
      <c r="K2407" s="0" t="n">
        <f aca="false">IF($BX2407&lt;&gt;"",$BX2407,"")</f>
        <v>2016</v>
      </c>
      <c r="L2407" s="0" t="n">
        <f aca="false">IF(AND(ISNUMBER($BW2407),ISNUMBER($BX2407)),($BW2407+$BX2407)/2,"")</f>
        <v>2011.5</v>
      </c>
      <c r="M2407" s="0" t="n">
        <f aca="false">IF($L2407&lt;&gt;"",$L2407,"")</f>
        <v>2011.5</v>
      </c>
      <c r="N2407" s="0" t="n">
        <f aca="false">IF(AND(ISNUMBER($BW2407),ISNUMBER($BX2407)),MIN(1,MAX(0,($BX2407-2016+1)/($BX2407-$BW2407+1))),"")</f>
        <v>0.1</v>
      </c>
      <c r="O2407" s="0" t="n">
        <f aca="false">IF(AND(ISNUMBER($BW2407),ISNUMBER($BX2407)),MIN(1,MAX(0,($BX2407-2017+1)/($BX2407-$BW2407+1))),"")</f>
        <v>0</v>
      </c>
      <c r="P2407" s="0" t="n">
        <f aca="false">IF(AND(ISNUMBER($BW2407),ISNUMBER($BX2407)),MIN(1,MAX(0,($BX2407-2018+1)/($BX2407-$BW2407+1))),"")</f>
        <v>0</v>
      </c>
      <c r="Q2407" s="0" t="n">
        <f aca="false">IF(AND(ISNUMBER($BW2407),ISNUMBER($BX2407)),MIN(1,MAX(0,($BX2407-2019+1)/($BX2407-$BW2407+1))),"")</f>
        <v>0</v>
      </c>
      <c r="R2407" s="0" t="n">
        <f aca="false">IF(AND(ISNUMBER($BW2407),ISNUMBER($BX2407)),MIN(1,MAX(0,($BX2407-2016+1)/($BX2407-$BW2407+1))),"")</f>
        <v>0.1</v>
      </c>
      <c r="S2407" s="0" t="n">
        <f aca="false">IF($L2407&lt;&gt;"",IF($L2407&gt;=2015.5,1,0),"")</f>
        <v>0</v>
      </c>
      <c r="T2407" s="0" t="n">
        <f aca="false">IF($L2407&lt;&gt;"",IF($L2407&gt;=2016,1,0),"")</f>
        <v>0</v>
      </c>
      <c r="U2407" s="0" t="n">
        <f aca="false">IF(ISNUMBER($BX2407),IF($BX2407&gt;=2016,1,0),"")</f>
        <v>1</v>
      </c>
      <c r="V2407" s="0" t="n">
        <f aca="false">IF(ISNUMBER($BW2407),IF($BW2407&gt;=2016,1,0),"")</f>
        <v>0</v>
      </c>
      <c r="W2407" s="0" t="str">
        <f aca="false">IF(AND(ISNUMBER($BW2407),ISNUMBER($BX2407)),IF($BW2407&gt;=2016,"post-only",IF($BX2407&lt;2016,"pre-only","mixed")),"")</f>
        <v>mixed</v>
      </c>
      <c r="X2407" s="0" t="n">
        <f aca="false">IF(AND(ISNUMBER($BW2407),ISNUMBER($BX2407)),MIN(1,MAX(0,($BX2407-2017+1)/($BX2407-$BW2407+1))),"")</f>
        <v>0</v>
      </c>
      <c r="Y2407" s="0" t="n">
        <f aca="false">IF(AND(ISNUMBER($BW2407),ISNUMBER($BX2407)),MIN(1,MAX(0,($BX2407-2018+1)/($BX2407-$BW2407+1))),"")</f>
        <v>0</v>
      </c>
      <c r="Z2407" s="0" t="n">
        <f aca="false">IF(AND(ISNUMBER($BW2407),ISNUMBER($BX2407)),MIN(1,MAX(0,($BX2407-2019+1)/($BX2407-$BW2407+1))),"")</f>
        <v>0</v>
      </c>
      <c r="AA2407" s="0" t="n">
        <f aca="false">IF(ISNUMBER($BX2407),IF($BX2407&gt;=2017,1,0),"")</f>
        <v>0</v>
      </c>
      <c r="AB2407" s="0" t="n">
        <f aca="false">IF(ISNUMBER($BX2407),IF($BX2407&gt;=2018,1,0),"")</f>
        <v>0</v>
      </c>
      <c r="AC2407" s="0" t="n">
        <f aca="false">IF(ISNUMBER($BX2407),IF($BX2407&gt;=2019,1,0),"")</f>
        <v>0</v>
      </c>
      <c r="AD2407" s="0" t="n">
        <f aca="false">IF($L2407&lt;&gt;"",IF($L2407&gt;2013,1,0),"")</f>
        <v>0</v>
      </c>
      <c r="AE2407" s="0" t="n">
        <f aca="false">IF($L2407&lt;&gt;"",1+IF($L2407&gt;2011,1,0)+IF($L2407&gt;2014,1,0),"")</f>
        <v>2</v>
      </c>
      <c r="AF2407" s="0" t="s">
        <v>87</v>
      </c>
      <c r="AG2407" s="0" t="s">
        <v>436</v>
      </c>
      <c r="AH2407" s="0" t="s">
        <v>89</v>
      </c>
      <c r="AI2407" s="0" t="s">
        <v>334</v>
      </c>
      <c r="AJ2407" s="0" t="s">
        <v>334</v>
      </c>
      <c r="AK2407" s="0" t="str">
        <f aca="false">IF(AND($CF2407&lt;&gt;"",IFERROR(INDEX(subsample_country_map!$B:$B,MATCH($CF2407,subsample_country_map!$A:$A,0)),"")&lt;&gt;""),INDEX(subsample_country_map!$B:$B,MATCH($CF2407,subsample_country_map!$A:$A,0)),INDEX(lookup!$AA:$AA,MATCH($A2407,lookup!$A:$A,0)))</f>
        <v>3_AsiaPac</v>
      </c>
      <c r="AL2407" s="0" t="str">
        <f aca="false">IF(AND($CF2407&lt;&gt;"",IFERROR(INDEX(subsample_country_map!$C:$C,MATCH($CF2407,subsample_country_map!$A:$A,0)),"")&lt;&gt;""),INDEX(subsample_country_map!$C:$C,MATCH($CF2407,subsample_country_map!$A:$A,0)),INDEX(lookup!$AB:$AB,MATCH($A2407,lookup!$A:$A,0)))</f>
        <v>2_developing</v>
      </c>
      <c r="AM2407" s="0" t="str">
        <f aca="false">IF(AND($CF2407&lt;&gt;"",IFERROR(INDEX(subsample_country_map!$D:$D,MATCH($CF2407,subsample_country_map!$A:$A,0)),"")&lt;&gt;""),INDEX(subsample_country_map!$D:$D,MATCH($CF2407,subsample_country_map!$A:$A,0)),INDEX(lookup!$AC:$AC,MATCH($A2407,lookup!$A:$A,0)))</f>
        <v>2_non_western</v>
      </c>
      <c r="AN2407" s="0" t="str">
        <f aca="false">IF(AND($CF2407&lt;&gt;"",IFERROR(INDEX(subsample_country_map!$E:$E,MATCH($CF2407,subsample_country_map!$A:$A,0)),"")&lt;&gt;""),INDEX(subsample_country_map!$E:$E,MATCH($CF2407,subsample_country_map!$A:$A,0)),INDEX(lookup!$AD:$AD,MATCH($A2407,lookup!$A:$A,0)))</f>
        <v>2_civil law</v>
      </c>
      <c r="AO2407" s="0" t="str">
        <f aca="false">INDEX(lookup!$Y:$Y,MATCH($A2407,lookup!$A:$A,0))</f>
        <v>0_published</v>
      </c>
      <c r="AP2407" s="0" t="str">
        <f aca="false">INDEX(lookup!$Z:$Z,MATCH($A2407,lookup!$A:$A,0))</f>
        <v>0_VHB low</v>
      </c>
      <c r="AQ2407" s="0" t="str">
        <f aca="false">INDEX(lookup!$W:$W,MATCH($A2407,lookup!$A:$A,0))</f>
        <v>1_fin/acc/econ</v>
      </c>
      <c r="AS2407" s="0" t="s">
        <v>91</v>
      </c>
      <c r="AT2407" s="0" t="s">
        <v>111</v>
      </c>
      <c r="AU2407" s="0" t="s">
        <v>93</v>
      </c>
      <c r="AV2407" s="0" t="s">
        <v>3091</v>
      </c>
      <c r="AW2407" s="0" t="s">
        <v>2781</v>
      </c>
      <c r="BA2407" s="0" t="n">
        <v>3305</v>
      </c>
      <c r="BB2407" s="0" t="s">
        <v>96</v>
      </c>
      <c r="BC2407" s="0" t="s">
        <v>358</v>
      </c>
      <c r="BD2407" s="0" t="s">
        <v>348</v>
      </c>
      <c r="BE2407" s="0" t="s">
        <v>98</v>
      </c>
      <c r="BI2407" s="0" t="s">
        <v>143</v>
      </c>
      <c r="BJ2407" s="0" t="s">
        <v>464</v>
      </c>
      <c r="BK2407" s="0" t="s">
        <v>209</v>
      </c>
      <c r="BL2407" s="0" t="s">
        <v>7990</v>
      </c>
      <c r="BM2407" s="0" t="s">
        <v>7991</v>
      </c>
      <c r="BN2407" s="0" t="s">
        <v>104</v>
      </c>
      <c r="BO2407" s="0" t="s">
        <v>105</v>
      </c>
      <c r="BP2407" s="0" t="s">
        <v>7962</v>
      </c>
      <c r="BQ2407" s="0" t="s">
        <v>127</v>
      </c>
      <c r="BT2407" s="0" t="n">
        <v>0</v>
      </c>
      <c r="BU2407" s="0" t="s">
        <v>7964</v>
      </c>
      <c r="BW2407" s="0" t="n">
        <v>2007</v>
      </c>
      <c r="BX2407" s="0" t="n">
        <v>2016</v>
      </c>
      <c r="BY2407" s="0" t="s">
        <v>2985</v>
      </c>
      <c r="BZ2407" s="0" t="n">
        <v>2011.5</v>
      </c>
      <c r="CA2407" s="0" t="n">
        <v>0.1</v>
      </c>
      <c r="CB2407" s="0" t="n">
        <v>0</v>
      </c>
      <c r="CC2407" s="0" t="n">
        <v>1</v>
      </c>
      <c r="CD2407" s="0" t="n">
        <v>-0.044341679713896</v>
      </c>
      <c r="CE2407" s="0" t="n">
        <v>1</v>
      </c>
    </row>
    <row r="2408" customFormat="false" ht="15" hidden="false" customHeight="false" outlineLevel="0" collapsed="false">
      <c r="A2408" s="0" t="s">
        <v>7962</v>
      </c>
      <c r="B2408" s="0" t="n">
        <v>3713</v>
      </c>
      <c r="C2408" s="0" t="n">
        <v>-0.0512010285449517</v>
      </c>
      <c r="D2408" s="0" t="n">
        <v>3305</v>
      </c>
      <c r="E2408" s="0" t="n">
        <f aca="false">IF(ISNUMBER($BA2408),$BA2408,IF(AND(ISNUMBER($D2408),ISNUMBER($BW2408),ISNUMBER($BX2408)),$D2408*($BX2408-$BW2408+1),""))</f>
        <v>3305</v>
      </c>
      <c r="H2408" s="0" t="s">
        <v>118</v>
      </c>
      <c r="I2408" s="0" t="s">
        <v>344</v>
      </c>
      <c r="J2408" s="0" t="n">
        <f aca="false">IF($BW2408&lt;&gt;"",$BW2408,"")</f>
        <v>2007</v>
      </c>
      <c r="K2408" s="0" t="n">
        <f aca="false">IF($BX2408&lt;&gt;"",$BX2408,"")</f>
        <v>2016</v>
      </c>
      <c r="L2408" s="0" t="n">
        <f aca="false">IF(AND(ISNUMBER($BW2408),ISNUMBER($BX2408)),($BW2408+$BX2408)/2,"")</f>
        <v>2011.5</v>
      </c>
      <c r="M2408" s="0" t="n">
        <f aca="false">IF($L2408&lt;&gt;"",$L2408,"")</f>
        <v>2011.5</v>
      </c>
      <c r="N2408" s="0" t="n">
        <f aca="false">IF(AND(ISNUMBER($BW2408),ISNUMBER($BX2408)),MIN(1,MAX(0,($BX2408-2016+1)/($BX2408-$BW2408+1))),"")</f>
        <v>0.1</v>
      </c>
      <c r="O2408" s="0" t="n">
        <f aca="false">IF(AND(ISNUMBER($BW2408),ISNUMBER($BX2408)),MIN(1,MAX(0,($BX2408-2017+1)/($BX2408-$BW2408+1))),"")</f>
        <v>0</v>
      </c>
      <c r="P2408" s="0" t="n">
        <f aca="false">IF(AND(ISNUMBER($BW2408),ISNUMBER($BX2408)),MIN(1,MAX(0,($BX2408-2018+1)/($BX2408-$BW2408+1))),"")</f>
        <v>0</v>
      </c>
      <c r="Q2408" s="0" t="n">
        <f aca="false">IF(AND(ISNUMBER($BW2408),ISNUMBER($BX2408)),MIN(1,MAX(0,($BX2408-2019+1)/($BX2408-$BW2408+1))),"")</f>
        <v>0</v>
      </c>
      <c r="R2408" s="0" t="n">
        <f aca="false">IF(AND(ISNUMBER($BW2408),ISNUMBER($BX2408)),MIN(1,MAX(0,($BX2408-2016+1)/($BX2408-$BW2408+1))),"")</f>
        <v>0.1</v>
      </c>
      <c r="S2408" s="0" t="n">
        <f aca="false">IF($L2408&lt;&gt;"",IF($L2408&gt;=2015.5,1,0),"")</f>
        <v>0</v>
      </c>
      <c r="T2408" s="0" t="n">
        <f aca="false">IF($L2408&lt;&gt;"",IF($L2408&gt;=2016,1,0),"")</f>
        <v>0</v>
      </c>
      <c r="U2408" s="0" t="n">
        <f aca="false">IF(ISNUMBER($BX2408),IF($BX2408&gt;=2016,1,0),"")</f>
        <v>1</v>
      </c>
      <c r="V2408" s="0" t="n">
        <f aca="false">IF(ISNUMBER($BW2408),IF($BW2408&gt;=2016,1,0),"")</f>
        <v>0</v>
      </c>
      <c r="W2408" s="0" t="str">
        <f aca="false">IF(AND(ISNUMBER($BW2408),ISNUMBER($BX2408)),IF($BW2408&gt;=2016,"post-only",IF($BX2408&lt;2016,"pre-only","mixed")),"")</f>
        <v>mixed</v>
      </c>
      <c r="X2408" s="0" t="n">
        <f aca="false">IF(AND(ISNUMBER($BW2408),ISNUMBER($BX2408)),MIN(1,MAX(0,($BX2408-2017+1)/($BX2408-$BW2408+1))),"")</f>
        <v>0</v>
      </c>
      <c r="Y2408" s="0" t="n">
        <f aca="false">IF(AND(ISNUMBER($BW2408),ISNUMBER($BX2408)),MIN(1,MAX(0,($BX2408-2018+1)/($BX2408-$BW2408+1))),"")</f>
        <v>0</v>
      </c>
      <c r="Z2408" s="0" t="n">
        <f aca="false">IF(AND(ISNUMBER($BW2408),ISNUMBER($BX2408)),MIN(1,MAX(0,($BX2408-2019+1)/($BX2408-$BW2408+1))),"")</f>
        <v>0</v>
      </c>
      <c r="AA2408" s="0" t="n">
        <f aca="false">IF(ISNUMBER($BX2408),IF($BX2408&gt;=2017,1,0),"")</f>
        <v>0</v>
      </c>
      <c r="AB2408" s="0" t="n">
        <f aca="false">IF(ISNUMBER($BX2408),IF($BX2408&gt;=2018,1,0),"")</f>
        <v>0</v>
      </c>
      <c r="AC2408" s="0" t="n">
        <f aca="false">IF(ISNUMBER($BX2408),IF($BX2408&gt;=2019,1,0),"")</f>
        <v>0</v>
      </c>
      <c r="AD2408" s="0" t="n">
        <f aca="false">IF($L2408&lt;&gt;"",IF($L2408&gt;2013,1,0),"")</f>
        <v>0</v>
      </c>
      <c r="AE2408" s="0" t="n">
        <f aca="false">IF($L2408&lt;&gt;"",1+IF($L2408&gt;2011,1,0)+IF($L2408&gt;2014,1,0),"")</f>
        <v>2</v>
      </c>
      <c r="AF2408" s="0" t="s">
        <v>87</v>
      </c>
      <c r="AG2408" s="0" t="s">
        <v>436</v>
      </c>
      <c r="AH2408" s="0" t="s">
        <v>89</v>
      </c>
      <c r="AI2408" s="0" t="s">
        <v>334</v>
      </c>
      <c r="AJ2408" s="0" t="s">
        <v>334</v>
      </c>
      <c r="AK2408" s="0" t="str">
        <f aca="false">IF(AND($CF2408&lt;&gt;"",IFERROR(INDEX(subsample_country_map!$B:$B,MATCH($CF2408,subsample_country_map!$A:$A,0)),"")&lt;&gt;""),INDEX(subsample_country_map!$B:$B,MATCH($CF2408,subsample_country_map!$A:$A,0)),INDEX(lookup!$AA:$AA,MATCH($A2408,lookup!$A:$A,0)))</f>
        <v>3_AsiaPac</v>
      </c>
      <c r="AL2408" s="0" t="str">
        <f aca="false">IF(AND($CF2408&lt;&gt;"",IFERROR(INDEX(subsample_country_map!$C:$C,MATCH($CF2408,subsample_country_map!$A:$A,0)),"")&lt;&gt;""),INDEX(subsample_country_map!$C:$C,MATCH($CF2408,subsample_country_map!$A:$A,0)),INDEX(lookup!$AB:$AB,MATCH($A2408,lookup!$A:$A,0)))</f>
        <v>2_developing</v>
      </c>
      <c r="AM2408" s="0" t="str">
        <f aca="false">IF(AND($CF2408&lt;&gt;"",IFERROR(INDEX(subsample_country_map!$D:$D,MATCH($CF2408,subsample_country_map!$A:$A,0)),"")&lt;&gt;""),INDEX(subsample_country_map!$D:$D,MATCH($CF2408,subsample_country_map!$A:$A,0)),INDEX(lookup!$AC:$AC,MATCH($A2408,lookup!$A:$A,0)))</f>
        <v>2_non_western</v>
      </c>
      <c r="AN2408" s="0" t="str">
        <f aca="false">IF(AND($CF2408&lt;&gt;"",IFERROR(INDEX(subsample_country_map!$E:$E,MATCH($CF2408,subsample_country_map!$A:$A,0)),"")&lt;&gt;""),INDEX(subsample_country_map!$E:$E,MATCH($CF2408,subsample_country_map!$A:$A,0)),INDEX(lookup!$AD:$AD,MATCH($A2408,lookup!$A:$A,0)))</f>
        <v>2_civil law</v>
      </c>
      <c r="AO2408" s="0" t="str">
        <f aca="false">INDEX(lookup!$Y:$Y,MATCH($A2408,lookup!$A:$A,0))</f>
        <v>0_published</v>
      </c>
      <c r="AP2408" s="0" t="str">
        <f aca="false">INDEX(lookup!$Z:$Z,MATCH($A2408,lookup!$A:$A,0))</f>
        <v>0_VHB low</v>
      </c>
      <c r="AQ2408" s="0" t="str">
        <f aca="false">INDEX(lookup!$W:$W,MATCH($A2408,lookup!$A:$A,0))</f>
        <v>1_fin/acc/econ</v>
      </c>
      <c r="AS2408" s="0" t="s">
        <v>91</v>
      </c>
      <c r="AT2408" s="0" t="s">
        <v>111</v>
      </c>
      <c r="AU2408" s="0" t="s">
        <v>93</v>
      </c>
      <c r="AV2408" s="0" t="s">
        <v>2559</v>
      </c>
      <c r="AW2408" s="0" t="s">
        <v>1522</v>
      </c>
      <c r="BA2408" s="0" t="n">
        <v>3305</v>
      </c>
      <c r="BB2408" s="0" t="s">
        <v>96</v>
      </c>
      <c r="BC2408" s="0" t="s">
        <v>3442</v>
      </c>
      <c r="BD2408" s="0" t="s">
        <v>348</v>
      </c>
      <c r="BE2408" s="0" t="s">
        <v>98</v>
      </c>
      <c r="BI2408" s="0" t="s">
        <v>143</v>
      </c>
      <c r="BJ2408" s="0" t="s">
        <v>7965</v>
      </c>
      <c r="BK2408" s="0" t="s">
        <v>209</v>
      </c>
      <c r="BL2408" s="0" t="s">
        <v>7992</v>
      </c>
      <c r="BM2408" s="0" t="s">
        <v>7991</v>
      </c>
      <c r="BN2408" s="0" t="s">
        <v>104</v>
      </c>
      <c r="BO2408" s="0" t="s">
        <v>105</v>
      </c>
      <c r="BP2408" s="0" t="s">
        <v>7962</v>
      </c>
      <c r="BQ2408" s="0" t="s">
        <v>127</v>
      </c>
      <c r="BT2408" s="0" t="n">
        <v>0</v>
      </c>
      <c r="BU2408" s="0" t="s">
        <v>7964</v>
      </c>
      <c r="BW2408" s="0" t="n">
        <v>2007</v>
      </c>
      <c r="BX2408" s="0" t="n">
        <v>2016</v>
      </c>
      <c r="BY2408" s="0" t="s">
        <v>2985</v>
      </c>
      <c r="BZ2408" s="0" t="n">
        <v>2011.5</v>
      </c>
      <c r="CA2408" s="0" t="n">
        <v>0.1</v>
      </c>
      <c r="CB2408" s="0" t="n">
        <v>0</v>
      </c>
      <c r="CC2408" s="0" t="n">
        <v>1</v>
      </c>
      <c r="CD2408" s="0" t="n">
        <v>-0.0512458409918042</v>
      </c>
      <c r="CE2408" s="0" t="n">
        <v>1</v>
      </c>
    </row>
    <row r="2409" customFormat="false" ht="15" hidden="false" customHeight="false" outlineLevel="0" collapsed="false">
      <c r="A2409" s="0" t="s">
        <v>7962</v>
      </c>
      <c r="B2409" s="0" t="n">
        <v>3714</v>
      </c>
      <c r="C2409" s="0" t="n">
        <v>-0.0320965489815295</v>
      </c>
      <c r="D2409" s="0" t="n">
        <v>3305</v>
      </c>
      <c r="E2409" s="0" t="n">
        <f aca="false">IF(ISNUMBER($BA2409),$BA2409,IF(AND(ISNUMBER($D2409),ISNUMBER($BW2409),ISNUMBER($BX2409)),$D2409*($BX2409-$BW2409+1),""))</f>
        <v>3305</v>
      </c>
      <c r="H2409" s="0" t="s">
        <v>118</v>
      </c>
      <c r="I2409" s="0" t="s">
        <v>344</v>
      </c>
      <c r="J2409" s="0" t="n">
        <f aca="false">IF($BW2409&lt;&gt;"",$BW2409,"")</f>
        <v>2007</v>
      </c>
      <c r="K2409" s="0" t="n">
        <f aca="false">IF($BX2409&lt;&gt;"",$BX2409,"")</f>
        <v>2016</v>
      </c>
      <c r="L2409" s="0" t="n">
        <f aca="false">IF(AND(ISNUMBER($BW2409),ISNUMBER($BX2409)),($BW2409+$BX2409)/2,"")</f>
        <v>2011.5</v>
      </c>
      <c r="M2409" s="0" t="n">
        <f aca="false">IF($L2409&lt;&gt;"",$L2409,"")</f>
        <v>2011.5</v>
      </c>
      <c r="N2409" s="0" t="n">
        <f aca="false">IF(AND(ISNUMBER($BW2409),ISNUMBER($BX2409)),MIN(1,MAX(0,($BX2409-2016+1)/($BX2409-$BW2409+1))),"")</f>
        <v>0.1</v>
      </c>
      <c r="O2409" s="0" t="n">
        <f aca="false">IF(AND(ISNUMBER($BW2409),ISNUMBER($BX2409)),MIN(1,MAX(0,($BX2409-2017+1)/($BX2409-$BW2409+1))),"")</f>
        <v>0</v>
      </c>
      <c r="P2409" s="0" t="n">
        <f aca="false">IF(AND(ISNUMBER($BW2409),ISNUMBER($BX2409)),MIN(1,MAX(0,($BX2409-2018+1)/($BX2409-$BW2409+1))),"")</f>
        <v>0</v>
      </c>
      <c r="Q2409" s="0" t="n">
        <f aca="false">IF(AND(ISNUMBER($BW2409),ISNUMBER($BX2409)),MIN(1,MAX(0,($BX2409-2019+1)/($BX2409-$BW2409+1))),"")</f>
        <v>0</v>
      </c>
      <c r="R2409" s="0" t="n">
        <f aca="false">IF(AND(ISNUMBER($BW2409),ISNUMBER($BX2409)),MIN(1,MAX(0,($BX2409-2016+1)/($BX2409-$BW2409+1))),"")</f>
        <v>0.1</v>
      </c>
      <c r="S2409" s="0" t="n">
        <f aca="false">IF($L2409&lt;&gt;"",IF($L2409&gt;=2015.5,1,0),"")</f>
        <v>0</v>
      </c>
      <c r="T2409" s="0" t="n">
        <f aca="false">IF($L2409&lt;&gt;"",IF($L2409&gt;=2016,1,0),"")</f>
        <v>0</v>
      </c>
      <c r="U2409" s="0" t="n">
        <f aca="false">IF(ISNUMBER($BX2409),IF($BX2409&gt;=2016,1,0),"")</f>
        <v>1</v>
      </c>
      <c r="V2409" s="0" t="n">
        <f aca="false">IF(ISNUMBER($BW2409),IF($BW2409&gt;=2016,1,0),"")</f>
        <v>0</v>
      </c>
      <c r="W2409" s="0" t="str">
        <f aca="false">IF(AND(ISNUMBER($BW2409),ISNUMBER($BX2409)),IF($BW2409&gt;=2016,"post-only",IF($BX2409&lt;2016,"pre-only","mixed")),"")</f>
        <v>mixed</v>
      </c>
      <c r="X2409" s="0" t="n">
        <f aca="false">IF(AND(ISNUMBER($BW2409),ISNUMBER($BX2409)),MIN(1,MAX(0,($BX2409-2017+1)/($BX2409-$BW2409+1))),"")</f>
        <v>0</v>
      </c>
      <c r="Y2409" s="0" t="n">
        <f aca="false">IF(AND(ISNUMBER($BW2409),ISNUMBER($BX2409)),MIN(1,MAX(0,($BX2409-2018+1)/($BX2409-$BW2409+1))),"")</f>
        <v>0</v>
      </c>
      <c r="Z2409" s="0" t="n">
        <f aca="false">IF(AND(ISNUMBER($BW2409),ISNUMBER($BX2409)),MIN(1,MAX(0,($BX2409-2019+1)/($BX2409-$BW2409+1))),"")</f>
        <v>0</v>
      </c>
      <c r="AA2409" s="0" t="n">
        <f aca="false">IF(ISNUMBER($BX2409),IF($BX2409&gt;=2017,1,0),"")</f>
        <v>0</v>
      </c>
      <c r="AB2409" s="0" t="n">
        <f aca="false">IF(ISNUMBER($BX2409),IF($BX2409&gt;=2018,1,0),"")</f>
        <v>0</v>
      </c>
      <c r="AC2409" s="0" t="n">
        <f aca="false">IF(ISNUMBER($BX2409),IF($BX2409&gt;=2019,1,0),"")</f>
        <v>0</v>
      </c>
      <c r="AD2409" s="0" t="n">
        <f aca="false">IF($L2409&lt;&gt;"",IF($L2409&gt;2013,1,0),"")</f>
        <v>0</v>
      </c>
      <c r="AE2409" s="0" t="n">
        <f aca="false">IF($L2409&lt;&gt;"",1+IF($L2409&gt;2011,1,0)+IF($L2409&gt;2014,1,0),"")</f>
        <v>2</v>
      </c>
      <c r="AF2409" s="0" t="s">
        <v>87</v>
      </c>
      <c r="AG2409" s="0" t="s">
        <v>436</v>
      </c>
      <c r="AH2409" s="0" t="s">
        <v>89</v>
      </c>
      <c r="AI2409" s="0" t="s">
        <v>334</v>
      </c>
      <c r="AJ2409" s="0" t="s">
        <v>334</v>
      </c>
      <c r="AK2409" s="0" t="str">
        <f aca="false">IF(AND($CF2409&lt;&gt;"",IFERROR(INDEX(subsample_country_map!$B:$B,MATCH($CF2409,subsample_country_map!$A:$A,0)),"")&lt;&gt;""),INDEX(subsample_country_map!$B:$B,MATCH($CF2409,subsample_country_map!$A:$A,0)),INDEX(lookup!$AA:$AA,MATCH($A2409,lookup!$A:$A,0)))</f>
        <v>3_AsiaPac</v>
      </c>
      <c r="AL2409" s="0" t="str">
        <f aca="false">IF(AND($CF2409&lt;&gt;"",IFERROR(INDEX(subsample_country_map!$C:$C,MATCH($CF2409,subsample_country_map!$A:$A,0)),"")&lt;&gt;""),INDEX(subsample_country_map!$C:$C,MATCH($CF2409,subsample_country_map!$A:$A,0)),INDEX(lookup!$AB:$AB,MATCH($A2409,lookup!$A:$A,0)))</f>
        <v>2_developing</v>
      </c>
      <c r="AM2409" s="0" t="str">
        <f aca="false">IF(AND($CF2409&lt;&gt;"",IFERROR(INDEX(subsample_country_map!$D:$D,MATCH($CF2409,subsample_country_map!$A:$A,0)),"")&lt;&gt;""),INDEX(subsample_country_map!$D:$D,MATCH($CF2409,subsample_country_map!$A:$A,0)),INDEX(lookup!$AC:$AC,MATCH($A2409,lookup!$A:$A,0)))</f>
        <v>2_non_western</v>
      </c>
      <c r="AN2409" s="0" t="str">
        <f aca="false">IF(AND($CF2409&lt;&gt;"",IFERROR(INDEX(subsample_country_map!$E:$E,MATCH($CF2409,subsample_country_map!$A:$A,0)),"")&lt;&gt;""),INDEX(subsample_country_map!$E:$E,MATCH($CF2409,subsample_country_map!$A:$A,0)),INDEX(lookup!$AD:$AD,MATCH($A2409,lookup!$A:$A,0)))</f>
        <v>2_civil law</v>
      </c>
      <c r="AO2409" s="0" t="str">
        <f aca="false">INDEX(lookup!$Y:$Y,MATCH($A2409,lookup!$A:$A,0))</f>
        <v>0_published</v>
      </c>
      <c r="AP2409" s="0" t="str">
        <f aca="false">INDEX(lookup!$Z:$Z,MATCH($A2409,lookup!$A:$A,0))</f>
        <v>0_VHB low</v>
      </c>
      <c r="AQ2409" s="0" t="str">
        <f aca="false">INDEX(lookup!$W:$W,MATCH($A2409,lookup!$A:$A,0))</f>
        <v>1_fin/acc/econ</v>
      </c>
      <c r="AS2409" s="0" t="s">
        <v>91</v>
      </c>
      <c r="AT2409" s="0" t="s">
        <v>111</v>
      </c>
      <c r="AU2409" s="0" t="s">
        <v>93</v>
      </c>
      <c r="AV2409" s="0" t="s">
        <v>3070</v>
      </c>
      <c r="AW2409" s="0" t="s">
        <v>2717</v>
      </c>
      <c r="BA2409" s="0" t="n">
        <v>3305</v>
      </c>
      <c r="BB2409" s="0" t="s">
        <v>96</v>
      </c>
      <c r="BC2409" s="0" t="s">
        <v>122</v>
      </c>
      <c r="BD2409" s="0" t="s">
        <v>348</v>
      </c>
      <c r="BE2409" s="0" t="s">
        <v>98</v>
      </c>
      <c r="BI2409" s="0" t="s">
        <v>143</v>
      </c>
      <c r="BJ2409" s="0" t="s">
        <v>7967</v>
      </c>
      <c r="BK2409" s="0" t="s">
        <v>209</v>
      </c>
      <c r="BL2409" s="0" t="s">
        <v>7993</v>
      </c>
      <c r="BM2409" s="0" t="s">
        <v>7991</v>
      </c>
      <c r="BN2409" s="0" t="s">
        <v>104</v>
      </c>
      <c r="BO2409" s="0" t="s">
        <v>105</v>
      </c>
      <c r="BP2409" s="0" t="s">
        <v>7962</v>
      </c>
      <c r="BQ2409" s="0" t="s">
        <v>127</v>
      </c>
      <c r="BT2409" s="0" t="n">
        <v>0</v>
      </c>
      <c r="BU2409" s="0" t="s">
        <v>7964</v>
      </c>
      <c r="BW2409" s="0" t="n">
        <v>2007</v>
      </c>
      <c r="BX2409" s="0" t="n">
        <v>2016</v>
      </c>
      <c r="BY2409" s="0" t="s">
        <v>2985</v>
      </c>
      <c r="BZ2409" s="0" t="n">
        <v>2011.5</v>
      </c>
      <c r="CA2409" s="0" t="n">
        <v>0.1</v>
      </c>
      <c r="CB2409" s="0" t="n">
        <v>0</v>
      </c>
      <c r="CC2409" s="0" t="n">
        <v>1</v>
      </c>
      <c r="CD2409" s="0" t="n">
        <v>-0.0321075776307031</v>
      </c>
      <c r="CE2409" s="0" t="n">
        <v>1</v>
      </c>
    </row>
    <row r="2410" customFormat="false" ht="15" hidden="false" customHeight="false" outlineLevel="0" collapsed="false">
      <c r="A2410" s="0" t="s">
        <v>7962</v>
      </c>
      <c r="B2410" s="0" t="n">
        <v>3715</v>
      </c>
      <c r="C2410" s="0" t="n">
        <v>-0.021564279508216</v>
      </c>
      <c r="D2410" s="0" t="n">
        <v>3305</v>
      </c>
      <c r="E2410" s="0" t="n">
        <f aca="false">IF(ISNUMBER($BA2410),$BA2410,IF(AND(ISNUMBER($D2410),ISNUMBER($BW2410),ISNUMBER($BX2410)),$D2410*($BX2410-$BW2410+1),""))</f>
        <v>3305</v>
      </c>
      <c r="H2410" s="0" t="s">
        <v>118</v>
      </c>
      <c r="I2410" s="0" t="s">
        <v>344</v>
      </c>
      <c r="J2410" s="0" t="n">
        <f aca="false">IF($BW2410&lt;&gt;"",$BW2410,"")</f>
        <v>2007</v>
      </c>
      <c r="K2410" s="0" t="n">
        <f aca="false">IF($BX2410&lt;&gt;"",$BX2410,"")</f>
        <v>2016</v>
      </c>
      <c r="L2410" s="0" t="n">
        <f aca="false">IF(AND(ISNUMBER($BW2410),ISNUMBER($BX2410)),($BW2410+$BX2410)/2,"")</f>
        <v>2011.5</v>
      </c>
      <c r="M2410" s="0" t="n">
        <f aca="false">IF($L2410&lt;&gt;"",$L2410,"")</f>
        <v>2011.5</v>
      </c>
      <c r="N2410" s="0" t="n">
        <f aca="false">IF(AND(ISNUMBER($BW2410),ISNUMBER($BX2410)),MIN(1,MAX(0,($BX2410-2016+1)/($BX2410-$BW2410+1))),"")</f>
        <v>0.1</v>
      </c>
      <c r="O2410" s="0" t="n">
        <f aca="false">IF(AND(ISNUMBER($BW2410),ISNUMBER($BX2410)),MIN(1,MAX(0,($BX2410-2017+1)/($BX2410-$BW2410+1))),"")</f>
        <v>0</v>
      </c>
      <c r="P2410" s="0" t="n">
        <f aca="false">IF(AND(ISNUMBER($BW2410),ISNUMBER($BX2410)),MIN(1,MAX(0,($BX2410-2018+1)/($BX2410-$BW2410+1))),"")</f>
        <v>0</v>
      </c>
      <c r="Q2410" s="0" t="n">
        <f aca="false">IF(AND(ISNUMBER($BW2410),ISNUMBER($BX2410)),MIN(1,MAX(0,($BX2410-2019+1)/($BX2410-$BW2410+1))),"")</f>
        <v>0</v>
      </c>
      <c r="R2410" s="0" t="n">
        <f aca="false">IF(AND(ISNUMBER($BW2410),ISNUMBER($BX2410)),MIN(1,MAX(0,($BX2410-2016+1)/($BX2410-$BW2410+1))),"")</f>
        <v>0.1</v>
      </c>
      <c r="S2410" s="0" t="n">
        <f aca="false">IF($L2410&lt;&gt;"",IF($L2410&gt;=2015.5,1,0),"")</f>
        <v>0</v>
      </c>
      <c r="T2410" s="0" t="n">
        <f aca="false">IF($L2410&lt;&gt;"",IF($L2410&gt;=2016,1,0),"")</f>
        <v>0</v>
      </c>
      <c r="U2410" s="0" t="n">
        <f aca="false">IF(ISNUMBER($BX2410),IF($BX2410&gt;=2016,1,0),"")</f>
        <v>1</v>
      </c>
      <c r="V2410" s="0" t="n">
        <f aca="false">IF(ISNUMBER($BW2410),IF($BW2410&gt;=2016,1,0),"")</f>
        <v>0</v>
      </c>
      <c r="W2410" s="0" t="str">
        <f aca="false">IF(AND(ISNUMBER($BW2410),ISNUMBER($BX2410)),IF($BW2410&gt;=2016,"post-only",IF($BX2410&lt;2016,"pre-only","mixed")),"")</f>
        <v>mixed</v>
      </c>
      <c r="X2410" s="0" t="n">
        <f aca="false">IF(AND(ISNUMBER($BW2410),ISNUMBER($BX2410)),MIN(1,MAX(0,($BX2410-2017+1)/($BX2410-$BW2410+1))),"")</f>
        <v>0</v>
      </c>
      <c r="Y2410" s="0" t="n">
        <f aca="false">IF(AND(ISNUMBER($BW2410),ISNUMBER($BX2410)),MIN(1,MAX(0,($BX2410-2018+1)/($BX2410-$BW2410+1))),"")</f>
        <v>0</v>
      </c>
      <c r="Z2410" s="0" t="n">
        <f aca="false">IF(AND(ISNUMBER($BW2410),ISNUMBER($BX2410)),MIN(1,MAX(0,($BX2410-2019+1)/($BX2410-$BW2410+1))),"")</f>
        <v>0</v>
      </c>
      <c r="AA2410" s="0" t="n">
        <f aca="false">IF(ISNUMBER($BX2410),IF($BX2410&gt;=2017,1,0),"")</f>
        <v>0</v>
      </c>
      <c r="AB2410" s="0" t="n">
        <f aca="false">IF(ISNUMBER($BX2410),IF($BX2410&gt;=2018,1,0),"")</f>
        <v>0</v>
      </c>
      <c r="AC2410" s="0" t="n">
        <f aca="false">IF(ISNUMBER($BX2410),IF($BX2410&gt;=2019,1,0),"")</f>
        <v>0</v>
      </c>
      <c r="AD2410" s="0" t="n">
        <f aca="false">IF($L2410&lt;&gt;"",IF($L2410&gt;2013,1,0),"")</f>
        <v>0</v>
      </c>
      <c r="AE2410" s="0" t="n">
        <f aca="false">IF($L2410&lt;&gt;"",1+IF($L2410&gt;2011,1,0)+IF($L2410&gt;2014,1,0),"")</f>
        <v>2</v>
      </c>
      <c r="AF2410" s="0" t="s">
        <v>87</v>
      </c>
      <c r="AG2410" s="0" t="s">
        <v>436</v>
      </c>
      <c r="AH2410" s="0" t="s">
        <v>89</v>
      </c>
      <c r="AI2410" s="0" t="s">
        <v>334</v>
      </c>
      <c r="AJ2410" s="0" t="s">
        <v>334</v>
      </c>
      <c r="AK2410" s="0" t="str">
        <f aca="false">IF(AND($CF2410&lt;&gt;"",IFERROR(INDEX(subsample_country_map!$B:$B,MATCH($CF2410,subsample_country_map!$A:$A,0)),"")&lt;&gt;""),INDEX(subsample_country_map!$B:$B,MATCH($CF2410,subsample_country_map!$A:$A,0)),INDEX(lookup!$AA:$AA,MATCH($A2410,lookup!$A:$A,0)))</f>
        <v>3_AsiaPac</v>
      </c>
      <c r="AL2410" s="0" t="str">
        <f aca="false">IF(AND($CF2410&lt;&gt;"",IFERROR(INDEX(subsample_country_map!$C:$C,MATCH($CF2410,subsample_country_map!$A:$A,0)),"")&lt;&gt;""),INDEX(subsample_country_map!$C:$C,MATCH($CF2410,subsample_country_map!$A:$A,0)),INDEX(lookup!$AB:$AB,MATCH($A2410,lookup!$A:$A,0)))</f>
        <v>2_developing</v>
      </c>
      <c r="AM2410" s="0" t="str">
        <f aca="false">IF(AND($CF2410&lt;&gt;"",IFERROR(INDEX(subsample_country_map!$D:$D,MATCH($CF2410,subsample_country_map!$A:$A,0)),"")&lt;&gt;""),INDEX(subsample_country_map!$D:$D,MATCH($CF2410,subsample_country_map!$A:$A,0)),INDEX(lookup!$AC:$AC,MATCH($A2410,lookup!$A:$A,0)))</f>
        <v>2_non_western</v>
      </c>
      <c r="AN2410" s="0" t="str">
        <f aca="false">IF(AND($CF2410&lt;&gt;"",IFERROR(INDEX(subsample_country_map!$E:$E,MATCH($CF2410,subsample_country_map!$A:$A,0)),"")&lt;&gt;""),INDEX(subsample_country_map!$E:$E,MATCH($CF2410,subsample_country_map!$A:$A,0)),INDEX(lookup!$AD:$AD,MATCH($A2410,lookup!$A:$A,0)))</f>
        <v>2_civil law</v>
      </c>
      <c r="AO2410" s="0" t="str">
        <f aca="false">INDEX(lookup!$Y:$Y,MATCH($A2410,lookup!$A:$A,0))</f>
        <v>0_published</v>
      </c>
      <c r="AP2410" s="0" t="str">
        <f aca="false">INDEX(lookup!$Z:$Z,MATCH($A2410,lookup!$A:$A,0))</f>
        <v>0_VHB low</v>
      </c>
      <c r="AQ2410" s="0" t="str">
        <f aca="false">INDEX(lookup!$W:$W,MATCH($A2410,lookup!$A:$A,0))</f>
        <v>1_fin/acc/econ</v>
      </c>
      <c r="AS2410" s="0" t="s">
        <v>91</v>
      </c>
      <c r="AT2410" s="0" t="s">
        <v>111</v>
      </c>
      <c r="AU2410" s="0" t="s">
        <v>93</v>
      </c>
      <c r="AV2410" s="0" t="s">
        <v>4025</v>
      </c>
      <c r="AW2410" s="0" t="s">
        <v>3182</v>
      </c>
      <c r="BA2410" s="0" t="n">
        <v>3305</v>
      </c>
      <c r="BB2410" s="0" t="s">
        <v>96</v>
      </c>
      <c r="BC2410" s="0" t="s">
        <v>122</v>
      </c>
      <c r="BD2410" s="0" t="s">
        <v>348</v>
      </c>
      <c r="BE2410" s="0" t="s">
        <v>98</v>
      </c>
      <c r="BI2410" s="0" t="s">
        <v>143</v>
      </c>
      <c r="BJ2410" s="0" t="s">
        <v>7969</v>
      </c>
      <c r="BK2410" s="0" t="s">
        <v>209</v>
      </c>
      <c r="BL2410" s="0" t="s">
        <v>7994</v>
      </c>
      <c r="BM2410" s="0" t="s">
        <v>7991</v>
      </c>
      <c r="BN2410" s="0" t="s">
        <v>104</v>
      </c>
      <c r="BO2410" s="0" t="s">
        <v>105</v>
      </c>
      <c r="BP2410" s="0" t="s">
        <v>7962</v>
      </c>
      <c r="BQ2410" s="0" t="s">
        <v>127</v>
      </c>
      <c r="BT2410" s="0" t="n">
        <v>0</v>
      </c>
      <c r="BU2410" s="0" t="s">
        <v>7964</v>
      </c>
      <c r="BW2410" s="0" t="n">
        <v>2007</v>
      </c>
      <c r="BX2410" s="0" t="n">
        <v>2016</v>
      </c>
      <c r="BY2410" s="0" t="s">
        <v>2985</v>
      </c>
      <c r="BZ2410" s="0" t="n">
        <v>2011.5</v>
      </c>
      <c r="CA2410" s="0" t="n">
        <v>0.1</v>
      </c>
      <c r="CB2410" s="0" t="n">
        <v>0</v>
      </c>
      <c r="CC2410" s="0" t="n">
        <v>1</v>
      </c>
      <c r="CD2410" s="0" t="n">
        <v>-0.0215676230349387</v>
      </c>
      <c r="CE2410" s="0" t="n">
        <v>1</v>
      </c>
    </row>
    <row r="2411" customFormat="false" ht="15" hidden="false" customHeight="false" outlineLevel="0" collapsed="false">
      <c r="A2411" s="0" t="s">
        <v>7962</v>
      </c>
      <c r="B2411" s="0" t="n">
        <v>3716</v>
      </c>
      <c r="C2411" s="0" t="n">
        <v>-0.0382401142133418</v>
      </c>
      <c r="D2411" s="0" t="n">
        <v>3305</v>
      </c>
      <c r="E2411" s="0" t="n">
        <f aca="false">IF(ISNUMBER($BA2411),$BA2411,IF(AND(ISNUMBER($D2411),ISNUMBER($BW2411),ISNUMBER($BX2411)),$D2411*($BX2411-$BW2411+1),""))</f>
        <v>3305</v>
      </c>
      <c r="H2411" s="0" t="s">
        <v>118</v>
      </c>
      <c r="I2411" s="0" t="s">
        <v>344</v>
      </c>
      <c r="J2411" s="0" t="n">
        <f aca="false">IF($BW2411&lt;&gt;"",$BW2411,"")</f>
        <v>2007</v>
      </c>
      <c r="K2411" s="0" t="n">
        <f aca="false">IF($BX2411&lt;&gt;"",$BX2411,"")</f>
        <v>2016</v>
      </c>
      <c r="L2411" s="0" t="n">
        <f aca="false">IF(AND(ISNUMBER($BW2411),ISNUMBER($BX2411)),($BW2411+$BX2411)/2,"")</f>
        <v>2011.5</v>
      </c>
      <c r="M2411" s="0" t="n">
        <f aca="false">IF($L2411&lt;&gt;"",$L2411,"")</f>
        <v>2011.5</v>
      </c>
      <c r="N2411" s="0" t="n">
        <f aca="false">IF(AND(ISNUMBER($BW2411),ISNUMBER($BX2411)),MIN(1,MAX(0,($BX2411-2016+1)/($BX2411-$BW2411+1))),"")</f>
        <v>0.1</v>
      </c>
      <c r="O2411" s="0" t="n">
        <f aca="false">IF(AND(ISNUMBER($BW2411),ISNUMBER($BX2411)),MIN(1,MAX(0,($BX2411-2017+1)/($BX2411-$BW2411+1))),"")</f>
        <v>0</v>
      </c>
      <c r="P2411" s="0" t="n">
        <f aca="false">IF(AND(ISNUMBER($BW2411),ISNUMBER($BX2411)),MIN(1,MAX(0,($BX2411-2018+1)/($BX2411-$BW2411+1))),"")</f>
        <v>0</v>
      </c>
      <c r="Q2411" s="0" t="n">
        <f aca="false">IF(AND(ISNUMBER($BW2411),ISNUMBER($BX2411)),MIN(1,MAX(0,($BX2411-2019+1)/($BX2411-$BW2411+1))),"")</f>
        <v>0</v>
      </c>
      <c r="R2411" s="0" t="n">
        <f aca="false">IF(AND(ISNUMBER($BW2411),ISNUMBER($BX2411)),MIN(1,MAX(0,($BX2411-2016+1)/($BX2411-$BW2411+1))),"")</f>
        <v>0.1</v>
      </c>
      <c r="S2411" s="0" t="n">
        <f aca="false">IF($L2411&lt;&gt;"",IF($L2411&gt;=2015.5,1,0),"")</f>
        <v>0</v>
      </c>
      <c r="T2411" s="0" t="n">
        <f aca="false">IF($L2411&lt;&gt;"",IF($L2411&gt;=2016,1,0),"")</f>
        <v>0</v>
      </c>
      <c r="U2411" s="0" t="n">
        <f aca="false">IF(ISNUMBER($BX2411),IF($BX2411&gt;=2016,1,0),"")</f>
        <v>1</v>
      </c>
      <c r="V2411" s="0" t="n">
        <f aca="false">IF(ISNUMBER($BW2411),IF($BW2411&gt;=2016,1,0),"")</f>
        <v>0</v>
      </c>
      <c r="W2411" s="0" t="str">
        <f aca="false">IF(AND(ISNUMBER($BW2411),ISNUMBER($BX2411)),IF($BW2411&gt;=2016,"post-only",IF($BX2411&lt;2016,"pre-only","mixed")),"")</f>
        <v>mixed</v>
      </c>
      <c r="X2411" s="0" t="n">
        <f aca="false">IF(AND(ISNUMBER($BW2411),ISNUMBER($BX2411)),MIN(1,MAX(0,($BX2411-2017+1)/($BX2411-$BW2411+1))),"")</f>
        <v>0</v>
      </c>
      <c r="Y2411" s="0" t="n">
        <f aca="false">IF(AND(ISNUMBER($BW2411),ISNUMBER($BX2411)),MIN(1,MAX(0,($BX2411-2018+1)/($BX2411-$BW2411+1))),"")</f>
        <v>0</v>
      </c>
      <c r="Z2411" s="0" t="n">
        <f aca="false">IF(AND(ISNUMBER($BW2411),ISNUMBER($BX2411)),MIN(1,MAX(0,($BX2411-2019+1)/($BX2411-$BW2411+1))),"")</f>
        <v>0</v>
      </c>
      <c r="AA2411" s="0" t="n">
        <f aca="false">IF(ISNUMBER($BX2411),IF($BX2411&gt;=2017,1,0),"")</f>
        <v>0</v>
      </c>
      <c r="AB2411" s="0" t="n">
        <f aca="false">IF(ISNUMBER($BX2411),IF($BX2411&gt;=2018,1,0),"")</f>
        <v>0</v>
      </c>
      <c r="AC2411" s="0" t="n">
        <f aca="false">IF(ISNUMBER($BX2411),IF($BX2411&gt;=2019,1,0),"")</f>
        <v>0</v>
      </c>
      <c r="AD2411" s="0" t="n">
        <f aca="false">IF($L2411&lt;&gt;"",IF($L2411&gt;2013,1,0),"")</f>
        <v>0</v>
      </c>
      <c r="AE2411" s="0" t="n">
        <f aca="false">IF($L2411&lt;&gt;"",1+IF($L2411&gt;2011,1,0)+IF($L2411&gt;2014,1,0),"")</f>
        <v>2</v>
      </c>
      <c r="AF2411" s="0" t="s">
        <v>87</v>
      </c>
      <c r="AG2411" s="0" t="s">
        <v>436</v>
      </c>
      <c r="AH2411" s="0" t="s">
        <v>89</v>
      </c>
      <c r="AI2411" s="0" t="s">
        <v>334</v>
      </c>
      <c r="AJ2411" s="0" t="s">
        <v>334</v>
      </c>
      <c r="AK2411" s="0" t="str">
        <f aca="false">IF(AND($CF2411&lt;&gt;"",IFERROR(INDEX(subsample_country_map!$B:$B,MATCH($CF2411,subsample_country_map!$A:$A,0)),"")&lt;&gt;""),INDEX(subsample_country_map!$B:$B,MATCH($CF2411,subsample_country_map!$A:$A,0)),INDEX(lookup!$AA:$AA,MATCH($A2411,lookup!$A:$A,0)))</f>
        <v>3_AsiaPac</v>
      </c>
      <c r="AL2411" s="0" t="str">
        <f aca="false">IF(AND($CF2411&lt;&gt;"",IFERROR(INDEX(subsample_country_map!$C:$C,MATCH($CF2411,subsample_country_map!$A:$A,0)),"")&lt;&gt;""),INDEX(subsample_country_map!$C:$C,MATCH($CF2411,subsample_country_map!$A:$A,0)),INDEX(lookup!$AB:$AB,MATCH($A2411,lookup!$A:$A,0)))</f>
        <v>2_developing</v>
      </c>
      <c r="AM2411" s="0" t="str">
        <f aca="false">IF(AND($CF2411&lt;&gt;"",IFERROR(INDEX(subsample_country_map!$D:$D,MATCH($CF2411,subsample_country_map!$A:$A,0)),"")&lt;&gt;""),INDEX(subsample_country_map!$D:$D,MATCH($CF2411,subsample_country_map!$A:$A,0)),INDEX(lookup!$AC:$AC,MATCH($A2411,lookup!$A:$A,0)))</f>
        <v>2_non_western</v>
      </c>
      <c r="AN2411" s="0" t="str">
        <f aca="false">IF(AND($CF2411&lt;&gt;"",IFERROR(INDEX(subsample_country_map!$E:$E,MATCH($CF2411,subsample_country_map!$A:$A,0)),"")&lt;&gt;""),INDEX(subsample_country_map!$E:$E,MATCH($CF2411,subsample_country_map!$A:$A,0)),INDEX(lookup!$AD:$AD,MATCH($A2411,lookup!$A:$A,0)))</f>
        <v>2_civil law</v>
      </c>
      <c r="AO2411" s="0" t="str">
        <f aca="false">INDEX(lookup!$Y:$Y,MATCH($A2411,lookup!$A:$A,0))</f>
        <v>0_published</v>
      </c>
      <c r="AP2411" s="0" t="str">
        <f aca="false">INDEX(lookup!$Z:$Z,MATCH($A2411,lookup!$A:$A,0))</f>
        <v>0_VHB low</v>
      </c>
      <c r="AQ2411" s="0" t="str">
        <f aca="false">INDEX(lookup!$W:$W,MATCH($A2411,lookup!$A:$A,0))</f>
        <v>1_fin/acc/econ</v>
      </c>
      <c r="AS2411" s="0" t="s">
        <v>91</v>
      </c>
      <c r="AT2411" s="0" t="s">
        <v>111</v>
      </c>
      <c r="AU2411" s="0" t="s">
        <v>93</v>
      </c>
      <c r="AV2411" s="0" t="s">
        <v>3122</v>
      </c>
      <c r="AW2411" s="0" t="s">
        <v>3074</v>
      </c>
      <c r="BA2411" s="0" t="n">
        <v>3305</v>
      </c>
      <c r="BB2411" s="0" t="s">
        <v>96</v>
      </c>
      <c r="BC2411" s="0" t="s">
        <v>358</v>
      </c>
      <c r="BD2411" s="0" t="s">
        <v>348</v>
      </c>
      <c r="BE2411" s="0" t="s">
        <v>98</v>
      </c>
      <c r="BI2411" s="0" t="s">
        <v>189</v>
      </c>
      <c r="BJ2411" s="0" t="s">
        <v>464</v>
      </c>
      <c r="BK2411" s="0" t="s">
        <v>318</v>
      </c>
      <c r="BL2411" s="0" t="s">
        <v>7995</v>
      </c>
      <c r="BM2411" s="0" t="s">
        <v>3055</v>
      </c>
      <c r="BN2411" s="0" t="s">
        <v>104</v>
      </c>
      <c r="BO2411" s="0" t="s">
        <v>105</v>
      </c>
      <c r="BP2411" s="0" t="s">
        <v>7962</v>
      </c>
      <c r="BQ2411" s="0" t="s">
        <v>127</v>
      </c>
      <c r="BT2411" s="0" t="n">
        <v>0</v>
      </c>
      <c r="BU2411" s="0" t="s">
        <v>7964</v>
      </c>
      <c r="BW2411" s="0" t="n">
        <v>2007</v>
      </c>
      <c r="BX2411" s="0" t="n">
        <v>2016</v>
      </c>
      <c r="BY2411" s="0" t="s">
        <v>2985</v>
      </c>
      <c r="BZ2411" s="0" t="n">
        <v>2011.5</v>
      </c>
      <c r="CA2411" s="0" t="n">
        <v>0.1</v>
      </c>
      <c r="CB2411" s="0" t="n">
        <v>0</v>
      </c>
      <c r="CC2411" s="0" t="n">
        <v>1</v>
      </c>
      <c r="CD2411" s="0" t="n">
        <v>-0.038258770171604</v>
      </c>
      <c r="CE2411" s="0" t="n">
        <v>1</v>
      </c>
    </row>
    <row r="2412" customFormat="false" ht="15" hidden="false" customHeight="false" outlineLevel="0" collapsed="false">
      <c r="A2412" s="0" t="s">
        <v>7962</v>
      </c>
      <c r="B2412" s="0" t="n">
        <v>3717</v>
      </c>
      <c r="C2412" s="0" t="n">
        <v>-0.0650913909961189</v>
      </c>
      <c r="D2412" s="0" t="n">
        <v>3305</v>
      </c>
      <c r="E2412" s="0" t="n">
        <f aca="false">IF(ISNUMBER($BA2412),$BA2412,IF(AND(ISNUMBER($D2412),ISNUMBER($BW2412),ISNUMBER($BX2412)),$D2412*($BX2412-$BW2412+1),""))</f>
        <v>3305</v>
      </c>
      <c r="H2412" s="0" t="s">
        <v>118</v>
      </c>
      <c r="I2412" s="0" t="s">
        <v>344</v>
      </c>
      <c r="J2412" s="0" t="n">
        <f aca="false">IF($BW2412&lt;&gt;"",$BW2412,"")</f>
        <v>2007</v>
      </c>
      <c r="K2412" s="0" t="n">
        <f aca="false">IF($BX2412&lt;&gt;"",$BX2412,"")</f>
        <v>2016</v>
      </c>
      <c r="L2412" s="0" t="n">
        <f aca="false">IF(AND(ISNUMBER($BW2412),ISNUMBER($BX2412)),($BW2412+$BX2412)/2,"")</f>
        <v>2011.5</v>
      </c>
      <c r="M2412" s="0" t="n">
        <f aca="false">IF($L2412&lt;&gt;"",$L2412,"")</f>
        <v>2011.5</v>
      </c>
      <c r="N2412" s="0" t="n">
        <f aca="false">IF(AND(ISNUMBER($BW2412),ISNUMBER($BX2412)),MIN(1,MAX(0,($BX2412-2016+1)/($BX2412-$BW2412+1))),"")</f>
        <v>0.1</v>
      </c>
      <c r="O2412" s="0" t="n">
        <f aca="false">IF(AND(ISNUMBER($BW2412),ISNUMBER($BX2412)),MIN(1,MAX(0,($BX2412-2017+1)/($BX2412-$BW2412+1))),"")</f>
        <v>0</v>
      </c>
      <c r="P2412" s="0" t="n">
        <f aca="false">IF(AND(ISNUMBER($BW2412),ISNUMBER($BX2412)),MIN(1,MAX(0,($BX2412-2018+1)/($BX2412-$BW2412+1))),"")</f>
        <v>0</v>
      </c>
      <c r="Q2412" s="0" t="n">
        <f aca="false">IF(AND(ISNUMBER($BW2412),ISNUMBER($BX2412)),MIN(1,MAX(0,($BX2412-2019+1)/($BX2412-$BW2412+1))),"")</f>
        <v>0</v>
      </c>
      <c r="R2412" s="0" t="n">
        <f aca="false">IF(AND(ISNUMBER($BW2412),ISNUMBER($BX2412)),MIN(1,MAX(0,($BX2412-2016+1)/($BX2412-$BW2412+1))),"")</f>
        <v>0.1</v>
      </c>
      <c r="S2412" s="0" t="n">
        <f aca="false">IF($L2412&lt;&gt;"",IF($L2412&gt;=2015.5,1,0),"")</f>
        <v>0</v>
      </c>
      <c r="T2412" s="0" t="n">
        <f aca="false">IF($L2412&lt;&gt;"",IF($L2412&gt;=2016,1,0),"")</f>
        <v>0</v>
      </c>
      <c r="U2412" s="0" t="n">
        <f aca="false">IF(ISNUMBER($BX2412),IF($BX2412&gt;=2016,1,0),"")</f>
        <v>1</v>
      </c>
      <c r="V2412" s="0" t="n">
        <f aca="false">IF(ISNUMBER($BW2412),IF($BW2412&gt;=2016,1,0),"")</f>
        <v>0</v>
      </c>
      <c r="W2412" s="0" t="str">
        <f aca="false">IF(AND(ISNUMBER($BW2412),ISNUMBER($BX2412)),IF($BW2412&gt;=2016,"post-only",IF($BX2412&lt;2016,"pre-only","mixed")),"")</f>
        <v>mixed</v>
      </c>
      <c r="X2412" s="0" t="n">
        <f aca="false">IF(AND(ISNUMBER($BW2412),ISNUMBER($BX2412)),MIN(1,MAX(0,($BX2412-2017+1)/($BX2412-$BW2412+1))),"")</f>
        <v>0</v>
      </c>
      <c r="Y2412" s="0" t="n">
        <f aca="false">IF(AND(ISNUMBER($BW2412),ISNUMBER($BX2412)),MIN(1,MAX(0,($BX2412-2018+1)/($BX2412-$BW2412+1))),"")</f>
        <v>0</v>
      </c>
      <c r="Z2412" s="0" t="n">
        <f aca="false">IF(AND(ISNUMBER($BW2412),ISNUMBER($BX2412)),MIN(1,MAX(0,($BX2412-2019+1)/($BX2412-$BW2412+1))),"")</f>
        <v>0</v>
      </c>
      <c r="AA2412" s="0" t="n">
        <f aca="false">IF(ISNUMBER($BX2412),IF($BX2412&gt;=2017,1,0),"")</f>
        <v>0</v>
      </c>
      <c r="AB2412" s="0" t="n">
        <f aca="false">IF(ISNUMBER($BX2412),IF($BX2412&gt;=2018,1,0),"")</f>
        <v>0</v>
      </c>
      <c r="AC2412" s="0" t="n">
        <f aca="false">IF(ISNUMBER($BX2412),IF($BX2412&gt;=2019,1,0),"")</f>
        <v>0</v>
      </c>
      <c r="AD2412" s="0" t="n">
        <f aca="false">IF($L2412&lt;&gt;"",IF($L2412&gt;2013,1,0),"")</f>
        <v>0</v>
      </c>
      <c r="AE2412" s="0" t="n">
        <f aca="false">IF($L2412&lt;&gt;"",1+IF($L2412&gt;2011,1,0)+IF($L2412&gt;2014,1,0),"")</f>
        <v>2</v>
      </c>
      <c r="AF2412" s="0" t="s">
        <v>87</v>
      </c>
      <c r="AG2412" s="0" t="s">
        <v>436</v>
      </c>
      <c r="AH2412" s="0" t="s">
        <v>89</v>
      </c>
      <c r="AI2412" s="0" t="s">
        <v>334</v>
      </c>
      <c r="AJ2412" s="0" t="s">
        <v>334</v>
      </c>
      <c r="AK2412" s="0" t="str">
        <f aca="false">IF(AND($CF2412&lt;&gt;"",IFERROR(INDEX(subsample_country_map!$B:$B,MATCH($CF2412,subsample_country_map!$A:$A,0)),"")&lt;&gt;""),INDEX(subsample_country_map!$B:$B,MATCH($CF2412,subsample_country_map!$A:$A,0)),INDEX(lookup!$AA:$AA,MATCH($A2412,lookup!$A:$A,0)))</f>
        <v>3_AsiaPac</v>
      </c>
      <c r="AL2412" s="0" t="str">
        <f aca="false">IF(AND($CF2412&lt;&gt;"",IFERROR(INDEX(subsample_country_map!$C:$C,MATCH($CF2412,subsample_country_map!$A:$A,0)),"")&lt;&gt;""),INDEX(subsample_country_map!$C:$C,MATCH($CF2412,subsample_country_map!$A:$A,0)),INDEX(lookup!$AB:$AB,MATCH($A2412,lookup!$A:$A,0)))</f>
        <v>2_developing</v>
      </c>
      <c r="AM2412" s="0" t="str">
        <f aca="false">IF(AND($CF2412&lt;&gt;"",IFERROR(INDEX(subsample_country_map!$D:$D,MATCH($CF2412,subsample_country_map!$A:$A,0)),"")&lt;&gt;""),INDEX(subsample_country_map!$D:$D,MATCH($CF2412,subsample_country_map!$A:$A,0)),INDEX(lookup!$AC:$AC,MATCH($A2412,lookup!$A:$A,0)))</f>
        <v>2_non_western</v>
      </c>
      <c r="AN2412" s="0" t="str">
        <f aca="false">IF(AND($CF2412&lt;&gt;"",IFERROR(INDEX(subsample_country_map!$E:$E,MATCH($CF2412,subsample_country_map!$A:$A,0)),"")&lt;&gt;""),INDEX(subsample_country_map!$E:$E,MATCH($CF2412,subsample_country_map!$A:$A,0)),INDEX(lookup!$AD:$AD,MATCH($A2412,lookup!$A:$A,0)))</f>
        <v>2_civil law</v>
      </c>
      <c r="AO2412" s="0" t="str">
        <f aca="false">INDEX(lookup!$Y:$Y,MATCH($A2412,lookup!$A:$A,0))</f>
        <v>0_published</v>
      </c>
      <c r="AP2412" s="0" t="str">
        <f aca="false">INDEX(lookup!$Z:$Z,MATCH($A2412,lookup!$A:$A,0))</f>
        <v>0_VHB low</v>
      </c>
      <c r="AQ2412" s="0" t="str">
        <f aca="false">INDEX(lookup!$W:$W,MATCH($A2412,lookup!$A:$A,0))</f>
        <v>1_fin/acc/econ</v>
      </c>
      <c r="AS2412" s="0" t="s">
        <v>91</v>
      </c>
      <c r="AT2412" s="0" t="s">
        <v>111</v>
      </c>
      <c r="AU2412" s="0" t="s">
        <v>93</v>
      </c>
      <c r="AV2412" s="0" t="s">
        <v>211</v>
      </c>
      <c r="AW2412" s="0" t="s">
        <v>417</v>
      </c>
      <c r="BA2412" s="0" t="n">
        <v>3305</v>
      </c>
      <c r="BB2412" s="0" t="s">
        <v>96</v>
      </c>
      <c r="BC2412" s="0" t="s">
        <v>3442</v>
      </c>
      <c r="BD2412" s="0" t="s">
        <v>348</v>
      </c>
      <c r="BE2412" s="0" t="s">
        <v>98</v>
      </c>
      <c r="BI2412" s="0" t="s">
        <v>189</v>
      </c>
      <c r="BJ2412" s="0" t="s">
        <v>7965</v>
      </c>
      <c r="BK2412" s="0" t="s">
        <v>318</v>
      </c>
      <c r="BL2412" s="0" t="s">
        <v>7996</v>
      </c>
      <c r="BM2412" s="0" t="s">
        <v>3055</v>
      </c>
      <c r="BN2412" s="0" t="s">
        <v>104</v>
      </c>
      <c r="BO2412" s="0" t="s">
        <v>105</v>
      </c>
      <c r="BP2412" s="0" t="s">
        <v>7962</v>
      </c>
      <c r="BQ2412" s="0" t="s">
        <v>127</v>
      </c>
      <c r="BT2412" s="0" t="n">
        <v>0</v>
      </c>
      <c r="BU2412" s="0" t="s">
        <v>7964</v>
      </c>
      <c r="BW2412" s="0" t="n">
        <v>2007</v>
      </c>
      <c r="BX2412" s="0" t="n">
        <v>2016</v>
      </c>
      <c r="BY2412" s="0" t="s">
        <v>2985</v>
      </c>
      <c r="BZ2412" s="0" t="n">
        <v>2011.5</v>
      </c>
      <c r="CA2412" s="0" t="n">
        <v>0.1</v>
      </c>
      <c r="CB2412" s="0" t="n">
        <v>0</v>
      </c>
      <c r="CC2412" s="0" t="n">
        <v>1</v>
      </c>
      <c r="CD2412" s="0" t="n">
        <v>-0.0651835537365831</v>
      </c>
      <c r="CE2412" s="0" t="n">
        <v>1</v>
      </c>
    </row>
    <row r="2413" customFormat="false" ht="15" hidden="false" customHeight="false" outlineLevel="0" collapsed="false">
      <c r="A2413" s="0" t="s">
        <v>7962</v>
      </c>
      <c r="B2413" s="0" t="n">
        <v>3718</v>
      </c>
      <c r="C2413" s="0" t="n">
        <v>-0.0545872097279533</v>
      </c>
      <c r="D2413" s="0" t="n">
        <v>3305</v>
      </c>
      <c r="E2413" s="0" t="n">
        <f aca="false">IF(ISNUMBER($BA2413),$BA2413,IF(AND(ISNUMBER($D2413),ISNUMBER($BW2413),ISNUMBER($BX2413)),$D2413*($BX2413-$BW2413+1),""))</f>
        <v>3305</v>
      </c>
      <c r="H2413" s="0" t="s">
        <v>118</v>
      </c>
      <c r="I2413" s="0" t="s">
        <v>344</v>
      </c>
      <c r="J2413" s="0" t="n">
        <f aca="false">IF($BW2413&lt;&gt;"",$BW2413,"")</f>
        <v>2007</v>
      </c>
      <c r="K2413" s="0" t="n">
        <f aca="false">IF($BX2413&lt;&gt;"",$BX2413,"")</f>
        <v>2016</v>
      </c>
      <c r="L2413" s="0" t="n">
        <f aca="false">IF(AND(ISNUMBER($BW2413),ISNUMBER($BX2413)),($BW2413+$BX2413)/2,"")</f>
        <v>2011.5</v>
      </c>
      <c r="M2413" s="0" t="n">
        <f aca="false">IF($L2413&lt;&gt;"",$L2413,"")</f>
        <v>2011.5</v>
      </c>
      <c r="N2413" s="0" t="n">
        <f aca="false">IF(AND(ISNUMBER($BW2413),ISNUMBER($BX2413)),MIN(1,MAX(0,($BX2413-2016+1)/($BX2413-$BW2413+1))),"")</f>
        <v>0.1</v>
      </c>
      <c r="O2413" s="0" t="n">
        <f aca="false">IF(AND(ISNUMBER($BW2413),ISNUMBER($BX2413)),MIN(1,MAX(0,($BX2413-2017+1)/($BX2413-$BW2413+1))),"")</f>
        <v>0</v>
      </c>
      <c r="P2413" s="0" t="n">
        <f aca="false">IF(AND(ISNUMBER($BW2413),ISNUMBER($BX2413)),MIN(1,MAX(0,($BX2413-2018+1)/($BX2413-$BW2413+1))),"")</f>
        <v>0</v>
      </c>
      <c r="Q2413" s="0" t="n">
        <f aca="false">IF(AND(ISNUMBER($BW2413),ISNUMBER($BX2413)),MIN(1,MAX(0,($BX2413-2019+1)/($BX2413-$BW2413+1))),"")</f>
        <v>0</v>
      </c>
      <c r="R2413" s="0" t="n">
        <f aca="false">IF(AND(ISNUMBER($BW2413),ISNUMBER($BX2413)),MIN(1,MAX(0,($BX2413-2016+1)/($BX2413-$BW2413+1))),"")</f>
        <v>0.1</v>
      </c>
      <c r="S2413" s="0" t="n">
        <f aca="false">IF($L2413&lt;&gt;"",IF($L2413&gt;=2015.5,1,0),"")</f>
        <v>0</v>
      </c>
      <c r="T2413" s="0" t="n">
        <f aca="false">IF($L2413&lt;&gt;"",IF($L2413&gt;=2016,1,0),"")</f>
        <v>0</v>
      </c>
      <c r="U2413" s="0" t="n">
        <f aca="false">IF(ISNUMBER($BX2413),IF($BX2413&gt;=2016,1,0),"")</f>
        <v>1</v>
      </c>
      <c r="V2413" s="0" t="n">
        <f aca="false">IF(ISNUMBER($BW2413),IF($BW2413&gt;=2016,1,0),"")</f>
        <v>0</v>
      </c>
      <c r="W2413" s="0" t="str">
        <f aca="false">IF(AND(ISNUMBER($BW2413),ISNUMBER($BX2413)),IF($BW2413&gt;=2016,"post-only",IF($BX2413&lt;2016,"pre-only","mixed")),"")</f>
        <v>mixed</v>
      </c>
      <c r="X2413" s="0" t="n">
        <f aca="false">IF(AND(ISNUMBER($BW2413),ISNUMBER($BX2413)),MIN(1,MAX(0,($BX2413-2017+1)/($BX2413-$BW2413+1))),"")</f>
        <v>0</v>
      </c>
      <c r="Y2413" s="0" t="n">
        <f aca="false">IF(AND(ISNUMBER($BW2413),ISNUMBER($BX2413)),MIN(1,MAX(0,($BX2413-2018+1)/($BX2413-$BW2413+1))),"")</f>
        <v>0</v>
      </c>
      <c r="Z2413" s="0" t="n">
        <f aca="false">IF(AND(ISNUMBER($BW2413),ISNUMBER($BX2413)),MIN(1,MAX(0,($BX2413-2019+1)/($BX2413-$BW2413+1))),"")</f>
        <v>0</v>
      </c>
      <c r="AA2413" s="0" t="n">
        <f aca="false">IF(ISNUMBER($BX2413),IF($BX2413&gt;=2017,1,0),"")</f>
        <v>0</v>
      </c>
      <c r="AB2413" s="0" t="n">
        <f aca="false">IF(ISNUMBER($BX2413),IF($BX2413&gt;=2018,1,0),"")</f>
        <v>0</v>
      </c>
      <c r="AC2413" s="0" t="n">
        <f aca="false">IF(ISNUMBER($BX2413),IF($BX2413&gt;=2019,1,0),"")</f>
        <v>0</v>
      </c>
      <c r="AD2413" s="0" t="n">
        <f aca="false">IF($L2413&lt;&gt;"",IF($L2413&gt;2013,1,0),"")</f>
        <v>0</v>
      </c>
      <c r="AE2413" s="0" t="n">
        <f aca="false">IF($L2413&lt;&gt;"",1+IF($L2413&gt;2011,1,0)+IF($L2413&gt;2014,1,0),"")</f>
        <v>2</v>
      </c>
      <c r="AF2413" s="0" t="s">
        <v>87</v>
      </c>
      <c r="AG2413" s="0" t="s">
        <v>436</v>
      </c>
      <c r="AH2413" s="0" t="s">
        <v>89</v>
      </c>
      <c r="AI2413" s="0" t="s">
        <v>334</v>
      </c>
      <c r="AJ2413" s="0" t="s">
        <v>334</v>
      </c>
      <c r="AK2413" s="0" t="str">
        <f aca="false">IF(AND($CF2413&lt;&gt;"",IFERROR(INDEX(subsample_country_map!$B:$B,MATCH($CF2413,subsample_country_map!$A:$A,0)),"")&lt;&gt;""),INDEX(subsample_country_map!$B:$B,MATCH($CF2413,subsample_country_map!$A:$A,0)),INDEX(lookup!$AA:$AA,MATCH($A2413,lookup!$A:$A,0)))</f>
        <v>3_AsiaPac</v>
      </c>
      <c r="AL2413" s="0" t="str">
        <f aca="false">IF(AND($CF2413&lt;&gt;"",IFERROR(INDEX(subsample_country_map!$C:$C,MATCH($CF2413,subsample_country_map!$A:$A,0)),"")&lt;&gt;""),INDEX(subsample_country_map!$C:$C,MATCH($CF2413,subsample_country_map!$A:$A,0)),INDEX(lookup!$AB:$AB,MATCH($A2413,lookup!$A:$A,0)))</f>
        <v>2_developing</v>
      </c>
      <c r="AM2413" s="0" t="str">
        <f aca="false">IF(AND($CF2413&lt;&gt;"",IFERROR(INDEX(subsample_country_map!$D:$D,MATCH($CF2413,subsample_country_map!$A:$A,0)),"")&lt;&gt;""),INDEX(subsample_country_map!$D:$D,MATCH($CF2413,subsample_country_map!$A:$A,0)),INDEX(lookup!$AC:$AC,MATCH($A2413,lookup!$A:$A,0)))</f>
        <v>2_non_western</v>
      </c>
      <c r="AN2413" s="0" t="str">
        <f aca="false">IF(AND($CF2413&lt;&gt;"",IFERROR(INDEX(subsample_country_map!$E:$E,MATCH($CF2413,subsample_country_map!$A:$A,0)),"")&lt;&gt;""),INDEX(subsample_country_map!$E:$E,MATCH($CF2413,subsample_country_map!$A:$A,0)),INDEX(lookup!$AD:$AD,MATCH($A2413,lookup!$A:$A,0)))</f>
        <v>2_civil law</v>
      </c>
      <c r="AO2413" s="0" t="str">
        <f aca="false">INDEX(lookup!$Y:$Y,MATCH($A2413,lookup!$A:$A,0))</f>
        <v>0_published</v>
      </c>
      <c r="AP2413" s="0" t="str">
        <f aca="false">INDEX(lookup!$Z:$Z,MATCH($A2413,lookup!$A:$A,0))</f>
        <v>0_VHB low</v>
      </c>
      <c r="AQ2413" s="0" t="str">
        <f aca="false">INDEX(lookup!$W:$W,MATCH($A2413,lookup!$A:$A,0))</f>
        <v>1_fin/acc/econ</v>
      </c>
      <c r="AS2413" s="0" t="s">
        <v>91</v>
      </c>
      <c r="AT2413" s="0" t="s">
        <v>111</v>
      </c>
      <c r="AU2413" s="0" t="s">
        <v>93</v>
      </c>
      <c r="AV2413" s="0" t="s">
        <v>132</v>
      </c>
      <c r="AW2413" s="0" t="s">
        <v>229</v>
      </c>
      <c r="BA2413" s="0" t="n">
        <v>3305</v>
      </c>
      <c r="BB2413" s="0" t="s">
        <v>96</v>
      </c>
      <c r="BC2413" s="0" t="s">
        <v>122</v>
      </c>
      <c r="BD2413" s="0" t="s">
        <v>348</v>
      </c>
      <c r="BE2413" s="0" t="s">
        <v>98</v>
      </c>
      <c r="BI2413" s="0" t="s">
        <v>189</v>
      </c>
      <c r="BJ2413" s="0" t="s">
        <v>7967</v>
      </c>
      <c r="BK2413" s="0" t="s">
        <v>318</v>
      </c>
      <c r="BL2413" s="0" t="s">
        <v>7997</v>
      </c>
      <c r="BM2413" s="0" t="s">
        <v>3055</v>
      </c>
      <c r="BN2413" s="0" t="s">
        <v>104</v>
      </c>
      <c r="BO2413" s="0" t="s">
        <v>105</v>
      </c>
      <c r="BP2413" s="0" t="s">
        <v>7962</v>
      </c>
      <c r="BQ2413" s="0" t="s">
        <v>127</v>
      </c>
      <c r="BT2413" s="0" t="n">
        <v>0</v>
      </c>
      <c r="BU2413" s="0" t="s">
        <v>7964</v>
      </c>
      <c r="BW2413" s="0" t="n">
        <v>2007</v>
      </c>
      <c r="BX2413" s="0" t="n">
        <v>2016</v>
      </c>
      <c r="BY2413" s="0" t="s">
        <v>2985</v>
      </c>
      <c r="BZ2413" s="0" t="n">
        <v>2011.5</v>
      </c>
      <c r="CA2413" s="0" t="n">
        <v>0.1</v>
      </c>
      <c r="CB2413" s="0" t="n">
        <v>0</v>
      </c>
      <c r="CC2413" s="0" t="n">
        <v>1</v>
      </c>
      <c r="CD2413" s="0" t="n">
        <v>-0.0546415258616964</v>
      </c>
      <c r="CE2413" s="0" t="n">
        <v>1</v>
      </c>
    </row>
    <row r="2414" customFormat="false" ht="15" hidden="false" customHeight="false" outlineLevel="0" collapsed="false">
      <c r="A2414" s="0" t="s">
        <v>7962</v>
      </c>
      <c r="B2414" s="0" t="n">
        <v>3719</v>
      </c>
      <c r="C2414" s="0" t="n">
        <v>-0.0549995029499514</v>
      </c>
      <c r="D2414" s="0" t="n">
        <v>3305</v>
      </c>
      <c r="E2414" s="0" t="n">
        <f aca="false">IF(ISNUMBER($BA2414),$BA2414,IF(AND(ISNUMBER($D2414),ISNUMBER($BW2414),ISNUMBER($BX2414)),$D2414*($BX2414-$BW2414+1),""))</f>
        <v>3305</v>
      </c>
      <c r="H2414" s="0" t="s">
        <v>118</v>
      </c>
      <c r="I2414" s="0" t="s">
        <v>344</v>
      </c>
      <c r="J2414" s="0" t="n">
        <f aca="false">IF($BW2414&lt;&gt;"",$BW2414,"")</f>
        <v>2007</v>
      </c>
      <c r="K2414" s="0" t="n">
        <f aca="false">IF($BX2414&lt;&gt;"",$BX2414,"")</f>
        <v>2016</v>
      </c>
      <c r="L2414" s="0" t="n">
        <f aca="false">IF(AND(ISNUMBER($BW2414),ISNUMBER($BX2414)),($BW2414+$BX2414)/2,"")</f>
        <v>2011.5</v>
      </c>
      <c r="M2414" s="0" t="n">
        <f aca="false">IF($L2414&lt;&gt;"",$L2414,"")</f>
        <v>2011.5</v>
      </c>
      <c r="N2414" s="0" t="n">
        <f aca="false">IF(AND(ISNUMBER($BW2414),ISNUMBER($BX2414)),MIN(1,MAX(0,($BX2414-2016+1)/($BX2414-$BW2414+1))),"")</f>
        <v>0.1</v>
      </c>
      <c r="O2414" s="0" t="n">
        <f aca="false">IF(AND(ISNUMBER($BW2414),ISNUMBER($BX2414)),MIN(1,MAX(0,($BX2414-2017+1)/($BX2414-$BW2414+1))),"")</f>
        <v>0</v>
      </c>
      <c r="P2414" s="0" t="n">
        <f aca="false">IF(AND(ISNUMBER($BW2414),ISNUMBER($BX2414)),MIN(1,MAX(0,($BX2414-2018+1)/($BX2414-$BW2414+1))),"")</f>
        <v>0</v>
      </c>
      <c r="Q2414" s="0" t="n">
        <f aca="false">IF(AND(ISNUMBER($BW2414),ISNUMBER($BX2414)),MIN(1,MAX(0,($BX2414-2019+1)/($BX2414-$BW2414+1))),"")</f>
        <v>0</v>
      </c>
      <c r="R2414" s="0" t="n">
        <f aca="false">IF(AND(ISNUMBER($BW2414),ISNUMBER($BX2414)),MIN(1,MAX(0,($BX2414-2016+1)/($BX2414-$BW2414+1))),"")</f>
        <v>0.1</v>
      </c>
      <c r="S2414" s="0" t="n">
        <f aca="false">IF($L2414&lt;&gt;"",IF($L2414&gt;=2015.5,1,0),"")</f>
        <v>0</v>
      </c>
      <c r="T2414" s="0" t="n">
        <f aca="false">IF($L2414&lt;&gt;"",IF($L2414&gt;=2016,1,0),"")</f>
        <v>0</v>
      </c>
      <c r="U2414" s="0" t="n">
        <f aca="false">IF(ISNUMBER($BX2414),IF($BX2414&gt;=2016,1,0),"")</f>
        <v>1</v>
      </c>
      <c r="V2414" s="0" t="n">
        <f aca="false">IF(ISNUMBER($BW2414),IF($BW2414&gt;=2016,1,0),"")</f>
        <v>0</v>
      </c>
      <c r="W2414" s="0" t="str">
        <f aca="false">IF(AND(ISNUMBER($BW2414),ISNUMBER($BX2414)),IF($BW2414&gt;=2016,"post-only",IF($BX2414&lt;2016,"pre-only","mixed")),"")</f>
        <v>mixed</v>
      </c>
      <c r="X2414" s="0" t="n">
        <f aca="false">IF(AND(ISNUMBER($BW2414),ISNUMBER($BX2414)),MIN(1,MAX(0,($BX2414-2017+1)/($BX2414-$BW2414+1))),"")</f>
        <v>0</v>
      </c>
      <c r="Y2414" s="0" t="n">
        <f aca="false">IF(AND(ISNUMBER($BW2414),ISNUMBER($BX2414)),MIN(1,MAX(0,($BX2414-2018+1)/($BX2414-$BW2414+1))),"")</f>
        <v>0</v>
      </c>
      <c r="Z2414" s="0" t="n">
        <f aca="false">IF(AND(ISNUMBER($BW2414),ISNUMBER($BX2414)),MIN(1,MAX(0,($BX2414-2019+1)/($BX2414-$BW2414+1))),"")</f>
        <v>0</v>
      </c>
      <c r="AA2414" s="0" t="n">
        <f aca="false">IF(ISNUMBER($BX2414),IF($BX2414&gt;=2017,1,0),"")</f>
        <v>0</v>
      </c>
      <c r="AB2414" s="0" t="n">
        <f aca="false">IF(ISNUMBER($BX2414),IF($BX2414&gt;=2018,1,0),"")</f>
        <v>0</v>
      </c>
      <c r="AC2414" s="0" t="n">
        <f aca="false">IF(ISNUMBER($BX2414),IF($BX2414&gt;=2019,1,0),"")</f>
        <v>0</v>
      </c>
      <c r="AD2414" s="0" t="n">
        <f aca="false">IF($L2414&lt;&gt;"",IF($L2414&gt;2013,1,0),"")</f>
        <v>0</v>
      </c>
      <c r="AE2414" s="0" t="n">
        <f aca="false">IF($L2414&lt;&gt;"",1+IF($L2414&gt;2011,1,0)+IF($L2414&gt;2014,1,0),"")</f>
        <v>2</v>
      </c>
      <c r="AF2414" s="0" t="s">
        <v>87</v>
      </c>
      <c r="AG2414" s="0" t="s">
        <v>436</v>
      </c>
      <c r="AH2414" s="0" t="s">
        <v>89</v>
      </c>
      <c r="AI2414" s="0" t="s">
        <v>334</v>
      </c>
      <c r="AJ2414" s="0" t="s">
        <v>334</v>
      </c>
      <c r="AK2414" s="0" t="str">
        <f aca="false">IF(AND($CF2414&lt;&gt;"",IFERROR(INDEX(subsample_country_map!$B:$B,MATCH($CF2414,subsample_country_map!$A:$A,0)),"")&lt;&gt;""),INDEX(subsample_country_map!$B:$B,MATCH($CF2414,subsample_country_map!$A:$A,0)),INDEX(lookup!$AA:$AA,MATCH($A2414,lookup!$A:$A,0)))</f>
        <v>3_AsiaPac</v>
      </c>
      <c r="AL2414" s="0" t="str">
        <f aca="false">IF(AND($CF2414&lt;&gt;"",IFERROR(INDEX(subsample_country_map!$C:$C,MATCH($CF2414,subsample_country_map!$A:$A,0)),"")&lt;&gt;""),INDEX(subsample_country_map!$C:$C,MATCH($CF2414,subsample_country_map!$A:$A,0)),INDEX(lookup!$AB:$AB,MATCH($A2414,lookup!$A:$A,0)))</f>
        <v>2_developing</v>
      </c>
      <c r="AM2414" s="0" t="str">
        <f aca="false">IF(AND($CF2414&lt;&gt;"",IFERROR(INDEX(subsample_country_map!$D:$D,MATCH($CF2414,subsample_country_map!$A:$A,0)),"")&lt;&gt;""),INDEX(subsample_country_map!$D:$D,MATCH($CF2414,subsample_country_map!$A:$A,0)),INDEX(lookup!$AC:$AC,MATCH($A2414,lookup!$A:$A,0)))</f>
        <v>2_non_western</v>
      </c>
      <c r="AN2414" s="0" t="str">
        <f aca="false">IF(AND($CF2414&lt;&gt;"",IFERROR(INDEX(subsample_country_map!$E:$E,MATCH($CF2414,subsample_country_map!$A:$A,0)),"")&lt;&gt;""),INDEX(subsample_country_map!$E:$E,MATCH($CF2414,subsample_country_map!$A:$A,0)),INDEX(lookup!$AD:$AD,MATCH($A2414,lookup!$A:$A,0)))</f>
        <v>2_civil law</v>
      </c>
      <c r="AO2414" s="0" t="str">
        <f aca="false">INDEX(lookup!$Y:$Y,MATCH($A2414,lookup!$A:$A,0))</f>
        <v>0_published</v>
      </c>
      <c r="AP2414" s="0" t="str">
        <f aca="false">INDEX(lookup!$Z:$Z,MATCH($A2414,lookup!$A:$A,0))</f>
        <v>0_VHB low</v>
      </c>
      <c r="AQ2414" s="0" t="str">
        <f aca="false">INDEX(lookup!$W:$W,MATCH($A2414,lookup!$A:$A,0))</f>
        <v>1_fin/acc/econ</v>
      </c>
      <c r="AS2414" s="0" t="s">
        <v>91</v>
      </c>
      <c r="AT2414" s="0" t="s">
        <v>111</v>
      </c>
      <c r="AU2414" s="0" t="s">
        <v>93</v>
      </c>
      <c r="AV2414" s="0" t="s">
        <v>454</v>
      </c>
      <c r="AW2414" s="0" t="s">
        <v>432</v>
      </c>
      <c r="BA2414" s="0" t="n">
        <v>3305</v>
      </c>
      <c r="BB2414" s="0" t="s">
        <v>96</v>
      </c>
      <c r="BC2414" s="0" t="s">
        <v>122</v>
      </c>
      <c r="BD2414" s="0" t="s">
        <v>348</v>
      </c>
      <c r="BE2414" s="0" t="s">
        <v>98</v>
      </c>
      <c r="BI2414" s="0" t="s">
        <v>189</v>
      </c>
      <c r="BJ2414" s="0" t="s">
        <v>7969</v>
      </c>
      <c r="BK2414" s="0" t="s">
        <v>318</v>
      </c>
      <c r="BL2414" s="0" t="s">
        <v>7968</v>
      </c>
      <c r="BM2414" s="0" t="s">
        <v>3055</v>
      </c>
      <c r="BN2414" s="0" t="s">
        <v>104</v>
      </c>
      <c r="BO2414" s="0" t="s">
        <v>105</v>
      </c>
      <c r="BP2414" s="0" t="s">
        <v>7962</v>
      </c>
      <c r="BQ2414" s="0" t="s">
        <v>127</v>
      </c>
      <c r="BT2414" s="0" t="n">
        <v>0</v>
      </c>
      <c r="BU2414" s="0" t="s">
        <v>7964</v>
      </c>
      <c r="BW2414" s="0" t="n">
        <v>2007</v>
      </c>
      <c r="BX2414" s="0" t="n">
        <v>2016</v>
      </c>
      <c r="BY2414" s="0" t="s">
        <v>2985</v>
      </c>
      <c r="BZ2414" s="0" t="n">
        <v>2011.5</v>
      </c>
      <c r="CA2414" s="0" t="n">
        <v>0.1</v>
      </c>
      <c r="CB2414" s="0" t="n">
        <v>0</v>
      </c>
      <c r="CC2414" s="0" t="n">
        <v>1</v>
      </c>
      <c r="CD2414" s="0" t="n">
        <v>-0.0550550606500386</v>
      </c>
      <c r="CE2414" s="0" t="n">
        <v>1</v>
      </c>
    </row>
    <row r="2415" customFormat="false" ht="15" hidden="false" customHeight="false" outlineLevel="0" collapsed="false">
      <c r="A2415" s="0" t="s">
        <v>7962</v>
      </c>
      <c r="B2415" s="0" t="n">
        <v>3720</v>
      </c>
      <c r="C2415" s="0" t="n">
        <v>-0.0552410314834279</v>
      </c>
      <c r="D2415" s="0" t="n">
        <v>1470</v>
      </c>
      <c r="E2415" s="0" t="n">
        <f aca="false">IF(ISNUMBER($BA2415),$BA2415,IF(AND(ISNUMBER($D2415),ISNUMBER($BW2415),ISNUMBER($BX2415)),$D2415*($BX2415-$BW2415+1),""))</f>
        <v>1470</v>
      </c>
      <c r="H2415" s="0" t="s">
        <v>118</v>
      </c>
      <c r="I2415" s="0" t="s">
        <v>344</v>
      </c>
      <c r="J2415" s="0" t="n">
        <f aca="false">IF($BW2415&lt;&gt;"",$BW2415,"")</f>
        <v>2007</v>
      </c>
      <c r="K2415" s="0" t="n">
        <f aca="false">IF($BX2415&lt;&gt;"",$BX2415,"")</f>
        <v>2016</v>
      </c>
      <c r="L2415" s="0" t="n">
        <f aca="false">IF(AND(ISNUMBER($BW2415),ISNUMBER($BX2415)),($BW2415+$BX2415)/2,"")</f>
        <v>2011.5</v>
      </c>
      <c r="M2415" s="0" t="n">
        <f aca="false">IF($L2415&lt;&gt;"",$L2415,"")</f>
        <v>2011.5</v>
      </c>
      <c r="N2415" s="0" t="n">
        <f aca="false">IF(AND(ISNUMBER($BW2415),ISNUMBER($BX2415)),MIN(1,MAX(0,($BX2415-2016+1)/($BX2415-$BW2415+1))),"")</f>
        <v>0.1</v>
      </c>
      <c r="O2415" s="0" t="n">
        <f aca="false">IF(AND(ISNUMBER($BW2415),ISNUMBER($BX2415)),MIN(1,MAX(0,($BX2415-2017+1)/($BX2415-$BW2415+1))),"")</f>
        <v>0</v>
      </c>
      <c r="P2415" s="0" t="n">
        <f aca="false">IF(AND(ISNUMBER($BW2415),ISNUMBER($BX2415)),MIN(1,MAX(0,($BX2415-2018+1)/($BX2415-$BW2415+1))),"")</f>
        <v>0</v>
      </c>
      <c r="Q2415" s="0" t="n">
        <f aca="false">IF(AND(ISNUMBER($BW2415),ISNUMBER($BX2415)),MIN(1,MAX(0,($BX2415-2019+1)/($BX2415-$BW2415+1))),"")</f>
        <v>0</v>
      </c>
      <c r="R2415" s="0" t="n">
        <f aca="false">IF(AND(ISNUMBER($BW2415),ISNUMBER($BX2415)),MIN(1,MAX(0,($BX2415-2016+1)/($BX2415-$BW2415+1))),"")</f>
        <v>0.1</v>
      </c>
      <c r="S2415" s="0" t="n">
        <f aca="false">IF($L2415&lt;&gt;"",IF($L2415&gt;=2015.5,1,0),"")</f>
        <v>0</v>
      </c>
      <c r="T2415" s="0" t="n">
        <f aca="false">IF($L2415&lt;&gt;"",IF($L2415&gt;=2016,1,0),"")</f>
        <v>0</v>
      </c>
      <c r="U2415" s="0" t="n">
        <f aca="false">IF(ISNUMBER($BX2415),IF($BX2415&gt;=2016,1,0),"")</f>
        <v>1</v>
      </c>
      <c r="V2415" s="0" t="n">
        <f aca="false">IF(ISNUMBER($BW2415),IF($BW2415&gt;=2016,1,0),"")</f>
        <v>0</v>
      </c>
      <c r="W2415" s="0" t="str">
        <f aca="false">IF(AND(ISNUMBER($BW2415),ISNUMBER($BX2415)),IF($BW2415&gt;=2016,"post-only",IF($BX2415&lt;2016,"pre-only","mixed")),"")</f>
        <v>mixed</v>
      </c>
      <c r="X2415" s="0" t="n">
        <f aca="false">IF(AND(ISNUMBER($BW2415),ISNUMBER($BX2415)),MIN(1,MAX(0,($BX2415-2017+1)/($BX2415-$BW2415+1))),"")</f>
        <v>0</v>
      </c>
      <c r="Y2415" s="0" t="n">
        <f aca="false">IF(AND(ISNUMBER($BW2415),ISNUMBER($BX2415)),MIN(1,MAX(0,($BX2415-2018+1)/($BX2415-$BW2415+1))),"")</f>
        <v>0</v>
      </c>
      <c r="Z2415" s="0" t="n">
        <f aca="false">IF(AND(ISNUMBER($BW2415),ISNUMBER($BX2415)),MIN(1,MAX(0,($BX2415-2019+1)/($BX2415-$BW2415+1))),"")</f>
        <v>0</v>
      </c>
      <c r="AA2415" s="0" t="n">
        <f aca="false">IF(ISNUMBER($BX2415),IF($BX2415&gt;=2017,1,0),"")</f>
        <v>0</v>
      </c>
      <c r="AB2415" s="0" t="n">
        <f aca="false">IF(ISNUMBER($BX2415),IF($BX2415&gt;=2018,1,0),"")</f>
        <v>0</v>
      </c>
      <c r="AC2415" s="0" t="n">
        <f aca="false">IF(ISNUMBER($BX2415),IF($BX2415&gt;=2019,1,0),"")</f>
        <v>0</v>
      </c>
      <c r="AD2415" s="0" t="n">
        <f aca="false">IF($L2415&lt;&gt;"",IF($L2415&gt;2013,1,0),"")</f>
        <v>0</v>
      </c>
      <c r="AE2415" s="0" t="n">
        <f aca="false">IF($L2415&lt;&gt;"",1+IF($L2415&gt;2011,1,0)+IF($L2415&gt;2014,1,0),"")</f>
        <v>2</v>
      </c>
      <c r="AF2415" s="0" t="s">
        <v>87</v>
      </c>
      <c r="AG2415" s="0" t="s">
        <v>436</v>
      </c>
      <c r="AH2415" s="0" t="s">
        <v>89</v>
      </c>
      <c r="AI2415" s="0" t="s">
        <v>334</v>
      </c>
      <c r="AJ2415" s="0" t="s">
        <v>334</v>
      </c>
      <c r="AK2415" s="0" t="str">
        <f aca="false">IF(AND($CF2415&lt;&gt;"",IFERROR(INDEX(subsample_country_map!$B:$B,MATCH($CF2415,subsample_country_map!$A:$A,0)),"")&lt;&gt;""),INDEX(subsample_country_map!$B:$B,MATCH($CF2415,subsample_country_map!$A:$A,0)),INDEX(lookup!$AA:$AA,MATCH($A2415,lookup!$A:$A,0)))</f>
        <v>3_AsiaPac</v>
      </c>
      <c r="AL2415" s="0" t="str">
        <f aca="false">IF(AND($CF2415&lt;&gt;"",IFERROR(INDEX(subsample_country_map!$C:$C,MATCH($CF2415,subsample_country_map!$A:$A,0)),"")&lt;&gt;""),INDEX(subsample_country_map!$C:$C,MATCH($CF2415,subsample_country_map!$A:$A,0)),INDEX(lookup!$AB:$AB,MATCH($A2415,lookup!$A:$A,0)))</f>
        <v>2_developing</v>
      </c>
      <c r="AM2415" s="0" t="str">
        <f aca="false">IF(AND($CF2415&lt;&gt;"",IFERROR(INDEX(subsample_country_map!$D:$D,MATCH($CF2415,subsample_country_map!$A:$A,0)),"")&lt;&gt;""),INDEX(subsample_country_map!$D:$D,MATCH($CF2415,subsample_country_map!$A:$A,0)),INDEX(lookup!$AC:$AC,MATCH($A2415,lookup!$A:$A,0)))</f>
        <v>2_non_western</v>
      </c>
      <c r="AN2415" s="0" t="str">
        <f aca="false">IF(AND($CF2415&lt;&gt;"",IFERROR(INDEX(subsample_country_map!$E:$E,MATCH($CF2415,subsample_country_map!$A:$A,0)),"")&lt;&gt;""),INDEX(subsample_country_map!$E:$E,MATCH($CF2415,subsample_country_map!$A:$A,0)),INDEX(lookup!$AD:$AD,MATCH($A2415,lookup!$A:$A,0)))</f>
        <v>2_civil law</v>
      </c>
      <c r="AO2415" s="0" t="str">
        <f aca="false">INDEX(lookup!$Y:$Y,MATCH($A2415,lookup!$A:$A,0))</f>
        <v>0_published</v>
      </c>
      <c r="AP2415" s="0" t="str">
        <f aca="false">INDEX(lookup!$Z:$Z,MATCH($A2415,lookup!$A:$A,0))</f>
        <v>0_VHB low</v>
      </c>
      <c r="AQ2415" s="0" t="str">
        <f aca="false">INDEX(lookup!$W:$W,MATCH($A2415,lookup!$A:$A,0))</f>
        <v>1_fin/acc/econ</v>
      </c>
      <c r="AS2415" s="0" t="s">
        <v>91</v>
      </c>
      <c r="AT2415" s="0" t="s">
        <v>111</v>
      </c>
      <c r="AU2415" s="0" t="s">
        <v>93</v>
      </c>
      <c r="AV2415" s="0" t="s">
        <v>5773</v>
      </c>
      <c r="AW2415" s="0" t="s">
        <v>2669</v>
      </c>
      <c r="BA2415" s="0" t="n">
        <v>1470</v>
      </c>
      <c r="BB2415" s="0" t="s">
        <v>95</v>
      </c>
      <c r="BC2415" s="0" t="s">
        <v>426</v>
      </c>
      <c r="BD2415" s="0" t="s">
        <v>348</v>
      </c>
      <c r="BE2415" s="0" t="s">
        <v>98</v>
      </c>
      <c r="BI2415" s="0" t="s">
        <v>208</v>
      </c>
      <c r="BJ2415" s="0" t="s">
        <v>7998</v>
      </c>
      <c r="BK2415" s="0" t="s">
        <v>318</v>
      </c>
      <c r="BL2415" s="0" t="s">
        <v>7999</v>
      </c>
      <c r="BM2415" s="0" t="s">
        <v>3055</v>
      </c>
      <c r="BN2415" s="0" t="s">
        <v>104</v>
      </c>
      <c r="BO2415" s="0" t="s">
        <v>105</v>
      </c>
      <c r="BP2415" s="0" t="s">
        <v>7962</v>
      </c>
      <c r="BQ2415" s="0" t="s">
        <v>127</v>
      </c>
      <c r="BT2415" s="0" t="n">
        <v>0</v>
      </c>
      <c r="BU2415" s="0" t="s">
        <v>7964</v>
      </c>
      <c r="BW2415" s="0" t="n">
        <v>2007</v>
      </c>
      <c r="BX2415" s="0" t="n">
        <v>2016</v>
      </c>
      <c r="BY2415" s="0" t="s">
        <v>2985</v>
      </c>
      <c r="BZ2415" s="0" t="n">
        <v>2011.5</v>
      </c>
      <c r="CA2415" s="0" t="n">
        <v>0.1</v>
      </c>
      <c r="CB2415" s="0" t="n">
        <v>0</v>
      </c>
      <c r="CC2415" s="0" t="n">
        <v>1</v>
      </c>
      <c r="CD2415" s="0" t="n">
        <v>-0.0552973252436206</v>
      </c>
      <c r="CE2415" s="0" t="n">
        <v>1</v>
      </c>
    </row>
    <row r="2416" customFormat="false" ht="15" hidden="false" customHeight="false" outlineLevel="0" collapsed="false">
      <c r="A2416" s="0" t="s">
        <v>7962</v>
      </c>
      <c r="B2416" s="0" t="n">
        <v>3721</v>
      </c>
      <c r="C2416" s="0" t="n">
        <v>-0.0692555199421338</v>
      </c>
      <c r="D2416" s="0" t="n">
        <v>1464</v>
      </c>
      <c r="E2416" s="0" t="n">
        <f aca="false">IF(ISNUMBER($BA2416),$BA2416,IF(AND(ISNUMBER($D2416),ISNUMBER($BW2416),ISNUMBER($BX2416)),$D2416*($BX2416-$BW2416+1),""))</f>
        <v>1464</v>
      </c>
      <c r="H2416" s="0" t="s">
        <v>118</v>
      </c>
      <c r="I2416" s="0" t="s">
        <v>344</v>
      </c>
      <c r="J2416" s="0" t="n">
        <f aca="false">IF($BW2416&lt;&gt;"",$BW2416,"")</f>
        <v>2007</v>
      </c>
      <c r="K2416" s="0" t="n">
        <f aca="false">IF($BX2416&lt;&gt;"",$BX2416,"")</f>
        <v>2016</v>
      </c>
      <c r="L2416" s="0" t="n">
        <f aca="false">IF(AND(ISNUMBER($BW2416),ISNUMBER($BX2416)),($BW2416+$BX2416)/2,"")</f>
        <v>2011.5</v>
      </c>
      <c r="M2416" s="0" t="n">
        <f aca="false">IF($L2416&lt;&gt;"",$L2416,"")</f>
        <v>2011.5</v>
      </c>
      <c r="N2416" s="0" t="n">
        <f aca="false">IF(AND(ISNUMBER($BW2416),ISNUMBER($BX2416)),MIN(1,MAX(0,($BX2416-2016+1)/($BX2416-$BW2416+1))),"")</f>
        <v>0.1</v>
      </c>
      <c r="O2416" s="0" t="n">
        <f aca="false">IF(AND(ISNUMBER($BW2416),ISNUMBER($BX2416)),MIN(1,MAX(0,($BX2416-2017+1)/($BX2416-$BW2416+1))),"")</f>
        <v>0</v>
      </c>
      <c r="P2416" s="0" t="n">
        <f aca="false">IF(AND(ISNUMBER($BW2416),ISNUMBER($BX2416)),MIN(1,MAX(0,($BX2416-2018+1)/($BX2416-$BW2416+1))),"")</f>
        <v>0</v>
      </c>
      <c r="Q2416" s="0" t="n">
        <f aca="false">IF(AND(ISNUMBER($BW2416),ISNUMBER($BX2416)),MIN(1,MAX(0,($BX2416-2019+1)/($BX2416-$BW2416+1))),"")</f>
        <v>0</v>
      </c>
      <c r="R2416" s="0" t="n">
        <f aca="false">IF(AND(ISNUMBER($BW2416),ISNUMBER($BX2416)),MIN(1,MAX(0,($BX2416-2016+1)/($BX2416-$BW2416+1))),"")</f>
        <v>0.1</v>
      </c>
      <c r="S2416" s="0" t="n">
        <f aca="false">IF($L2416&lt;&gt;"",IF($L2416&gt;=2015.5,1,0),"")</f>
        <v>0</v>
      </c>
      <c r="T2416" s="0" t="n">
        <f aca="false">IF($L2416&lt;&gt;"",IF($L2416&gt;=2016,1,0),"")</f>
        <v>0</v>
      </c>
      <c r="U2416" s="0" t="n">
        <f aca="false">IF(ISNUMBER($BX2416),IF($BX2416&gt;=2016,1,0),"")</f>
        <v>1</v>
      </c>
      <c r="V2416" s="0" t="n">
        <f aca="false">IF(ISNUMBER($BW2416),IF($BW2416&gt;=2016,1,0),"")</f>
        <v>0</v>
      </c>
      <c r="W2416" s="0" t="str">
        <f aca="false">IF(AND(ISNUMBER($BW2416),ISNUMBER($BX2416)),IF($BW2416&gt;=2016,"post-only",IF($BX2416&lt;2016,"pre-only","mixed")),"")</f>
        <v>mixed</v>
      </c>
      <c r="X2416" s="0" t="n">
        <f aca="false">IF(AND(ISNUMBER($BW2416),ISNUMBER($BX2416)),MIN(1,MAX(0,($BX2416-2017+1)/($BX2416-$BW2416+1))),"")</f>
        <v>0</v>
      </c>
      <c r="Y2416" s="0" t="n">
        <f aca="false">IF(AND(ISNUMBER($BW2416),ISNUMBER($BX2416)),MIN(1,MAX(0,($BX2416-2018+1)/($BX2416-$BW2416+1))),"")</f>
        <v>0</v>
      </c>
      <c r="Z2416" s="0" t="n">
        <f aca="false">IF(AND(ISNUMBER($BW2416),ISNUMBER($BX2416)),MIN(1,MAX(0,($BX2416-2019+1)/($BX2416-$BW2416+1))),"")</f>
        <v>0</v>
      </c>
      <c r="AA2416" s="0" t="n">
        <f aca="false">IF(ISNUMBER($BX2416),IF($BX2416&gt;=2017,1,0),"")</f>
        <v>0</v>
      </c>
      <c r="AB2416" s="0" t="n">
        <f aca="false">IF(ISNUMBER($BX2416),IF($BX2416&gt;=2018,1,0),"")</f>
        <v>0</v>
      </c>
      <c r="AC2416" s="0" t="n">
        <f aca="false">IF(ISNUMBER($BX2416),IF($BX2416&gt;=2019,1,0),"")</f>
        <v>0</v>
      </c>
      <c r="AD2416" s="0" t="n">
        <f aca="false">IF($L2416&lt;&gt;"",IF($L2416&gt;2013,1,0),"")</f>
        <v>0</v>
      </c>
      <c r="AE2416" s="0" t="n">
        <f aca="false">IF($L2416&lt;&gt;"",1+IF($L2416&gt;2011,1,0)+IF($L2416&gt;2014,1,0),"")</f>
        <v>2</v>
      </c>
      <c r="AF2416" s="0" t="s">
        <v>87</v>
      </c>
      <c r="AG2416" s="0" t="s">
        <v>436</v>
      </c>
      <c r="AH2416" s="0" t="s">
        <v>89</v>
      </c>
      <c r="AI2416" s="0" t="s">
        <v>334</v>
      </c>
      <c r="AJ2416" s="0" t="s">
        <v>334</v>
      </c>
      <c r="AK2416" s="0" t="str">
        <f aca="false">IF(AND($CF2416&lt;&gt;"",IFERROR(INDEX(subsample_country_map!$B:$B,MATCH($CF2416,subsample_country_map!$A:$A,0)),"")&lt;&gt;""),INDEX(subsample_country_map!$B:$B,MATCH($CF2416,subsample_country_map!$A:$A,0)),INDEX(lookup!$AA:$AA,MATCH($A2416,lookup!$A:$A,0)))</f>
        <v>3_AsiaPac</v>
      </c>
      <c r="AL2416" s="0" t="str">
        <f aca="false">IF(AND($CF2416&lt;&gt;"",IFERROR(INDEX(subsample_country_map!$C:$C,MATCH($CF2416,subsample_country_map!$A:$A,0)),"")&lt;&gt;""),INDEX(subsample_country_map!$C:$C,MATCH($CF2416,subsample_country_map!$A:$A,0)),INDEX(lookup!$AB:$AB,MATCH($A2416,lookup!$A:$A,0)))</f>
        <v>2_developing</v>
      </c>
      <c r="AM2416" s="0" t="str">
        <f aca="false">IF(AND($CF2416&lt;&gt;"",IFERROR(INDEX(subsample_country_map!$D:$D,MATCH($CF2416,subsample_country_map!$A:$A,0)),"")&lt;&gt;""),INDEX(subsample_country_map!$D:$D,MATCH($CF2416,subsample_country_map!$A:$A,0)),INDEX(lookup!$AC:$AC,MATCH($A2416,lookup!$A:$A,0)))</f>
        <v>2_non_western</v>
      </c>
      <c r="AN2416" s="0" t="str">
        <f aca="false">IF(AND($CF2416&lt;&gt;"",IFERROR(INDEX(subsample_country_map!$E:$E,MATCH($CF2416,subsample_country_map!$A:$A,0)),"")&lt;&gt;""),INDEX(subsample_country_map!$E:$E,MATCH($CF2416,subsample_country_map!$A:$A,0)),INDEX(lookup!$AD:$AD,MATCH($A2416,lookup!$A:$A,0)))</f>
        <v>2_civil law</v>
      </c>
      <c r="AO2416" s="0" t="str">
        <f aca="false">INDEX(lookup!$Y:$Y,MATCH($A2416,lookup!$A:$A,0))</f>
        <v>0_published</v>
      </c>
      <c r="AP2416" s="0" t="str">
        <f aca="false">INDEX(lookup!$Z:$Z,MATCH($A2416,lookup!$A:$A,0))</f>
        <v>0_VHB low</v>
      </c>
      <c r="AQ2416" s="0" t="str">
        <f aca="false">INDEX(lookup!$W:$W,MATCH($A2416,lookup!$A:$A,0))</f>
        <v>1_fin/acc/econ</v>
      </c>
      <c r="AS2416" s="0" t="s">
        <v>91</v>
      </c>
      <c r="AT2416" s="0" t="s">
        <v>111</v>
      </c>
      <c r="AU2416" s="0" t="s">
        <v>93</v>
      </c>
      <c r="AV2416" s="0" t="s">
        <v>300</v>
      </c>
      <c r="AW2416" s="0" t="s">
        <v>1681</v>
      </c>
      <c r="BA2416" s="0" t="n">
        <v>1464</v>
      </c>
      <c r="BB2416" s="0" t="s">
        <v>95</v>
      </c>
      <c r="BC2416" s="0" t="s">
        <v>426</v>
      </c>
      <c r="BD2416" s="0" t="s">
        <v>348</v>
      </c>
      <c r="BE2416" s="0" t="s">
        <v>98</v>
      </c>
      <c r="BI2416" s="0" t="s">
        <v>208</v>
      </c>
      <c r="BJ2416" s="0" t="s">
        <v>8000</v>
      </c>
      <c r="BK2416" s="0" t="s">
        <v>318</v>
      </c>
      <c r="BL2416" s="0" t="s">
        <v>8001</v>
      </c>
      <c r="BM2416" s="0" t="s">
        <v>3055</v>
      </c>
      <c r="BN2416" s="0" t="s">
        <v>104</v>
      </c>
      <c r="BO2416" s="0" t="s">
        <v>105</v>
      </c>
      <c r="BP2416" s="0" t="s">
        <v>7962</v>
      </c>
      <c r="BQ2416" s="0" t="s">
        <v>127</v>
      </c>
      <c r="BT2416" s="0" t="n">
        <v>0</v>
      </c>
      <c r="BU2416" s="0" t="s">
        <v>7964</v>
      </c>
      <c r="BW2416" s="0" t="n">
        <v>2007</v>
      </c>
      <c r="BX2416" s="0" t="n">
        <v>2016</v>
      </c>
      <c r="BY2416" s="0" t="s">
        <v>2985</v>
      </c>
      <c r="BZ2416" s="0" t="n">
        <v>2011.5</v>
      </c>
      <c r="CA2416" s="0" t="n">
        <v>0.1</v>
      </c>
      <c r="CB2416" s="0" t="n">
        <v>0</v>
      </c>
      <c r="CC2416" s="0" t="n">
        <v>1</v>
      </c>
      <c r="CD2416" s="0" t="n">
        <v>-0.0693665637201438</v>
      </c>
      <c r="CE2416" s="0" t="n">
        <v>1</v>
      </c>
    </row>
    <row r="2417" customFormat="false" ht="15" hidden="false" customHeight="false" outlineLevel="0" collapsed="false">
      <c r="A2417" s="0" t="s">
        <v>7962</v>
      </c>
      <c r="B2417" s="0" t="n">
        <v>3722</v>
      </c>
      <c r="C2417" s="0" t="n">
        <v>-0.0532938662349491</v>
      </c>
      <c r="D2417" s="0" t="n">
        <v>1450</v>
      </c>
      <c r="E2417" s="0" t="n">
        <f aca="false">IF(ISNUMBER($BA2417),$BA2417,IF(AND(ISNUMBER($D2417),ISNUMBER($BW2417),ISNUMBER($BX2417)),$D2417*($BX2417-$BW2417+1),""))</f>
        <v>1450</v>
      </c>
      <c r="H2417" s="0" t="s">
        <v>118</v>
      </c>
      <c r="I2417" s="0" t="s">
        <v>344</v>
      </c>
      <c r="J2417" s="0" t="n">
        <f aca="false">IF($BW2417&lt;&gt;"",$BW2417,"")</f>
        <v>2007</v>
      </c>
      <c r="K2417" s="0" t="n">
        <f aca="false">IF($BX2417&lt;&gt;"",$BX2417,"")</f>
        <v>2016</v>
      </c>
      <c r="L2417" s="0" t="n">
        <f aca="false">IF(AND(ISNUMBER($BW2417),ISNUMBER($BX2417)),($BW2417+$BX2417)/2,"")</f>
        <v>2011.5</v>
      </c>
      <c r="M2417" s="0" t="n">
        <f aca="false">IF($L2417&lt;&gt;"",$L2417,"")</f>
        <v>2011.5</v>
      </c>
      <c r="N2417" s="0" t="n">
        <f aca="false">IF(AND(ISNUMBER($BW2417),ISNUMBER($BX2417)),MIN(1,MAX(0,($BX2417-2016+1)/($BX2417-$BW2417+1))),"")</f>
        <v>0.1</v>
      </c>
      <c r="O2417" s="0" t="n">
        <f aca="false">IF(AND(ISNUMBER($BW2417),ISNUMBER($BX2417)),MIN(1,MAX(0,($BX2417-2017+1)/($BX2417-$BW2417+1))),"")</f>
        <v>0</v>
      </c>
      <c r="P2417" s="0" t="n">
        <f aca="false">IF(AND(ISNUMBER($BW2417),ISNUMBER($BX2417)),MIN(1,MAX(0,($BX2417-2018+1)/($BX2417-$BW2417+1))),"")</f>
        <v>0</v>
      </c>
      <c r="Q2417" s="0" t="n">
        <f aca="false">IF(AND(ISNUMBER($BW2417),ISNUMBER($BX2417)),MIN(1,MAX(0,($BX2417-2019+1)/($BX2417-$BW2417+1))),"")</f>
        <v>0</v>
      </c>
      <c r="R2417" s="0" t="n">
        <f aca="false">IF(AND(ISNUMBER($BW2417),ISNUMBER($BX2417)),MIN(1,MAX(0,($BX2417-2016+1)/($BX2417-$BW2417+1))),"")</f>
        <v>0.1</v>
      </c>
      <c r="S2417" s="0" t="n">
        <f aca="false">IF($L2417&lt;&gt;"",IF($L2417&gt;=2015.5,1,0),"")</f>
        <v>0</v>
      </c>
      <c r="T2417" s="0" t="n">
        <f aca="false">IF($L2417&lt;&gt;"",IF($L2417&gt;=2016,1,0),"")</f>
        <v>0</v>
      </c>
      <c r="U2417" s="0" t="n">
        <f aca="false">IF(ISNUMBER($BX2417),IF($BX2417&gt;=2016,1,0),"")</f>
        <v>1</v>
      </c>
      <c r="V2417" s="0" t="n">
        <f aca="false">IF(ISNUMBER($BW2417),IF($BW2417&gt;=2016,1,0),"")</f>
        <v>0</v>
      </c>
      <c r="W2417" s="0" t="str">
        <f aca="false">IF(AND(ISNUMBER($BW2417),ISNUMBER($BX2417)),IF($BW2417&gt;=2016,"post-only",IF($BX2417&lt;2016,"pre-only","mixed")),"")</f>
        <v>mixed</v>
      </c>
      <c r="X2417" s="0" t="n">
        <f aca="false">IF(AND(ISNUMBER($BW2417),ISNUMBER($BX2417)),MIN(1,MAX(0,($BX2417-2017+1)/($BX2417-$BW2417+1))),"")</f>
        <v>0</v>
      </c>
      <c r="Y2417" s="0" t="n">
        <f aca="false">IF(AND(ISNUMBER($BW2417),ISNUMBER($BX2417)),MIN(1,MAX(0,($BX2417-2018+1)/($BX2417-$BW2417+1))),"")</f>
        <v>0</v>
      </c>
      <c r="Z2417" s="0" t="n">
        <f aca="false">IF(AND(ISNUMBER($BW2417),ISNUMBER($BX2417)),MIN(1,MAX(0,($BX2417-2019+1)/($BX2417-$BW2417+1))),"")</f>
        <v>0</v>
      </c>
      <c r="AA2417" s="0" t="n">
        <f aca="false">IF(ISNUMBER($BX2417),IF($BX2417&gt;=2017,1,0),"")</f>
        <v>0</v>
      </c>
      <c r="AB2417" s="0" t="n">
        <f aca="false">IF(ISNUMBER($BX2417),IF($BX2417&gt;=2018,1,0),"")</f>
        <v>0</v>
      </c>
      <c r="AC2417" s="0" t="n">
        <f aca="false">IF(ISNUMBER($BX2417),IF($BX2417&gt;=2019,1,0),"")</f>
        <v>0</v>
      </c>
      <c r="AD2417" s="0" t="n">
        <f aca="false">IF($L2417&lt;&gt;"",IF($L2417&gt;2013,1,0),"")</f>
        <v>0</v>
      </c>
      <c r="AE2417" s="0" t="n">
        <f aca="false">IF($L2417&lt;&gt;"",1+IF($L2417&gt;2011,1,0)+IF($L2417&gt;2014,1,0),"")</f>
        <v>2</v>
      </c>
      <c r="AF2417" s="0" t="s">
        <v>87</v>
      </c>
      <c r="AG2417" s="0" t="s">
        <v>436</v>
      </c>
      <c r="AH2417" s="0" t="s">
        <v>89</v>
      </c>
      <c r="AI2417" s="0" t="s">
        <v>334</v>
      </c>
      <c r="AJ2417" s="0" t="s">
        <v>334</v>
      </c>
      <c r="AK2417" s="0" t="str">
        <f aca="false">IF(AND($CF2417&lt;&gt;"",IFERROR(INDEX(subsample_country_map!$B:$B,MATCH($CF2417,subsample_country_map!$A:$A,0)),"")&lt;&gt;""),INDEX(subsample_country_map!$B:$B,MATCH($CF2417,subsample_country_map!$A:$A,0)),INDEX(lookup!$AA:$AA,MATCH($A2417,lookup!$A:$A,0)))</f>
        <v>3_AsiaPac</v>
      </c>
      <c r="AL2417" s="0" t="str">
        <f aca="false">IF(AND($CF2417&lt;&gt;"",IFERROR(INDEX(subsample_country_map!$C:$C,MATCH($CF2417,subsample_country_map!$A:$A,0)),"")&lt;&gt;""),INDEX(subsample_country_map!$C:$C,MATCH($CF2417,subsample_country_map!$A:$A,0)),INDEX(lookup!$AB:$AB,MATCH($A2417,lookup!$A:$A,0)))</f>
        <v>2_developing</v>
      </c>
      <c r="AM2417" s="0" t="str">
        <f aca="false">IF(AND($CF2417&lt;&gt;"",IFERROR(INDEX(subsample_country_map!$D:$D,MATCH($CF2417,subsample_country_map!$A:$A,0)),"")&lt;&gt;""),INDEX(subsample_country_map!$D:$D,MATCH($CF2417,subsample_country_map!$A:$A,0)),INDEX(lookup!$AC:$AC,MATCH($A2417,lookup!$A:$A,0)))</f>
        <v>2_non_western</v>
      </c>
      <c r="AN2417" s="0" t="str">
        <f aca="false">IF(AND($CF2417&lt;&gt;"",IFERROR(INDEX(subsample_country_map!$E:$E,MATCH($CF2417,subsample_country_map!$A:$A,0)),"")&lt;&gt;""),INDEX(subsample_country_map!$E:$E,MATCH($CF2417,subsample_country_map!$A:$A,0)),INDEX(lookup!$AD:$AD,MATCH($A2417,lookup!$A:$A,0)))</f>
        <v>2_civil law</v>
      </c>
      <c r="AO2417" s="0" t="str">
        <f aca="false">INDEX(lookup!$Y:$Y,MATCH($A2417,lookup!$A:$A,0))</f>
        <v>0_published</v>
      </c>
      <c r="AP2417" s="0" t="str">
        <f aca="false">INDEX(lookup!$Z:$Z,MATCH($A2417,lookup!$A:$A,0))</f>
        <v>0_VHB low</v>
      </c>
      <c r="AQ2417" s="0" t="str">
        <f aca="false">INDEX(lookup!$W:$W,MATCH($A2417,lookup!$A:$A,0))</f>
        <v>1_fin/acc/econ</v>
      </c>
      <c r="AS2417" s="0" t="s">
        <v>91</v>
      </c>
      <c r="AT2417" s="0" t="s">
        <v>111</v>
      </c>
      <c r="AU2417" s="0" t="s">
        <v>93</v>
      </c>
      <c r="AV2417" s="0" t="s">
        <v>2608</v>
      </c>
      <c r="AW2417" s="0" t="s">
        <v>1704</v>
      </c>
      <c r="BA2417" s="0" t="n">
        <v>1450</v>
      </c>
      <c r="BB2417" s="0" t="s">
        <v>95</v>
      </c>
      <c r="BC2417" s="0" t="s">
        <v>426</v>
      </c>
      <c r="BD2417" s="0" t="s">
        <v>348</v>
      </c>
      <c r="BE2417" s="0" t="s">
        <v>98</v>
      </c>
      <c r="BI2417" s="0" t="s">
        <v>208</v>
      </c>
      <c r="BJ2417" s="0" t="s">
        <v>8002</v>
      </c>
      <c r="BK2417" s="0" t="s">
        <v>318</v>
      </c>
      <c r="BL2417" s="0" t="s">
        <v>8003</v>
      </c>
      <c r="BM2417" s="0" t="s">
        <v>3055</v>
      </c>
      <c r="BN2417" s="0" t="s">
        <v>104</v>
      </c>
      <c r="BO2417" s="0" t="s">
        <v>105</v>
      </c>
      <c r="BP2417" s="0" t="s">
        <v>7962</v>
      </c>
      <c r="BQ2417" s="0" t="s">
        <v>127</v>
      </c>
      <c r="BT2417" s="0" t="n">
        <v>0</v>
      </c>
      <c r="BU2417" s="0" t="s">
        <v>7964</v>
      </c>
      <c r="BW2417" s="0" t="n">
        <v>2007</v>
      </c>
      <c r="BX2417" s="0" t="n">
        <v>2016</v>
      </c>
      <c r="BY2417" s="0" t="s">
        <v>2985</v>
      </c>
      <c r="BZ2417" s="0" t="n">
        <v>2011.5</v>
      </c>
      <c r="CA2417" s="0" t="n">
        <v>0.1</v>
      </c>
      <c r="CB2417" s="0" t="n">
        <v>0</v>
      </c>
      <c r="CC2417" s="0" t="n">
        <v>1</v>
      </c>
      <c r="CD2417" s="0" t="n">
        <v>-0.0533444081157948</v>
      </c>
      <c r="CE2417" s="0" t="n">
        <v>1</v>
      </c>
    </row>
    <row r="2418" customFormat="false" ht="15" hidden="false" customHeight="false" outlineLevel="0" collapsed="false">
      <c r="A2418" s="0" t="s">
        <v>7962</v>
      </c>
      <c r="B2418" s="0" t="n">
        <v>3723</v>
      </c>
      <c r="C2418" s="0" t="n">
        <v>-0.0849381344819396</v>
      </c>
      <c r="D2418" s="0" t="n">
        <v>1529</v>
      </c>
      <c r="E2418" s="0" t="n">
        <f aca="false">IF(ISNUMBER($BA2418),$BA2418,IF(AND(ISNUMBER($D2418),ISNUMBER($BW2418),ISNUMBER($BX2418)),$D2418*($BX2418-$BW2418+1),""))</f>
        <v>1529</v>
      </c>
      <c r="H2418" s="0" t="s">
        <v>118</v>
      </c>
      <c r="I2418" s="0" t="s">
        <v>344</v>
      </c>
      <c r="J2418" s="0" t="n">
        <f aca="false">IF($BW2418&lt;&gt;"",$BW2418,"")</f>
        <v>2007</v>
      </c>
      <c r="K2418" s="0" t="n">
        <f aca="false">IF($BX2418&lt;&gt;"",$BX2418,"")</f>
        <v>2016</v>
      </c>
      <c r="L2418" s="0" t="n">
        <f aca="false">IF(AND(ISNUMBER($BW2418),ISNUMBER($BX2418)),($BW2418+$BX2418)/2,"")</f>
        <v>2011.5</v>
      </c>
      <c r="M2418" s="0" t="n">
        <f aca="false">IF($L2418&lt;&gt;"",$L2418,"")</f>
        <v>2011.5</v>
      </c>
      <c r="N2418" s="0" t="n">
        <f aca="false">IF(AND(ISNUMBER($BW2418),ISNUMBER($BX2418)),MIN(1,MAX(0,($BX2418-2016+1)/($BX2418-$BW2418+1))),"")</f>
        <v>0.1</v>
      </c>
      <c r="O2418" s="0" t="n">
        <f aca="false">IF(AND(ISNUMBER($BW2418),ISNUMBER($BX2418)),MIN(1,MAX(0,($BX2418-2017+1)/($BX2418-$BW2418+1))),"")</f>
        <v>0</v>
      </c>
      <c r="P2418" s="0" t="n">
        <f aca="false">IF(AND(ISNUMBER($BW2418),ISNUMBER($BX2418)),MIN(1,MAX(0,($BX2418-2018+1)/($BX2418-$BW2418+1))),"")</f>
        <v>0</v>
      </c>
      <c r="Q2418" s="0" t="n">
        <f aca="false">IF(AND(ISNUMBER($BW2418),ISNUMBER($BX2418)),MIN(1,MAX(0,($BX2418-2019+1)/($BX2418-$BW2418+1))),"")</f>
        <v>0</v>
      </c>
      <c r="R2418" s="0" t="n">
        <f aca="false">IF(AND(ISNUMBER($BW2418),ISNUMBER($BX2418)),MIN(1,MAX(0,($BX2418-2016+1)/($BX2418-$BW2418+1))),"")</f>
        <v>0.1</v>
      </c>
      <c r="S2418" s="0" t="n">
        <f aca="false">IF($L2418&lt;&gt;"",IF($L2418&gt;=2015.5,1,0),"")</f>
        <v>0</v>
      </c>
      <c r="T2418" s="0" t="n">
        <f aca="false">IF($L2418&lt;&gt;"",IF($L2418&gt;=2016,1,0),"")</f>
        <v>0</v>
      </c>
      <c r="U2418" s="0" t="n">
        <f aca="false">IF(ISNUMBER($BX2418),IF($BX2418&gt;=2016,1,0),"")</f>
        <v>1</v>
      </c>
      <c r="V2418" s="0" t="n">
        <f aca="false">IF(ISNUMBER($BW2418),IF($BW2418&gt;=2016,1,0),"")</f>
        <v>0</v>
      </c>
      <c r="W2418" s="0" t="str">
        <f aca="false">IF(AND(ISNUMBER($BW2418),ISNUMBER($BX2418)),IF($BW2418&gt;=2016,"post-only",IF($BX2418&lt;2016,"pre-only","mixed")),"")</f>
        <v>mixed</v>
      </c>
      <c r="X2418" s="0" t="n">
        <f aca="false">IF(AND(ISNUMBER($BW2418),ISNUMBER($BX2418)),MIN(1,MAX(0,($BX2418-2017+1)/($BX2418-$BW2418+1))),"")</f>
        <v>0</v>
      </c>
      <c r="Y2418" s="0" t="n">
        <f aca="false">IF(AND(ISNUMBER($BW2418),ISNUMBER($BX2418)),MIN(1,MAX(0,($BX2418-2018+1)/($BX2418-$BW2418+1))),"")</f>
        <v>0</v>
      </c>
      <c r="Z2418" s="0" t="n">
        <f aca="false">IF(AND(ISNUMBER($BW2418),ISNUMBER($BX2418)),MIN(1,MAX(0,($BX2418-2019+1)/($BX2418-$BW2418+1))),"")</f>
        <v>0</v>
      </c>
      <c r="AA2418" s="0" t="n">
        <f aca="false">IF(ISNUMBER($BX2418),IF($BX2418&gt;=2017,1,0),"")</f>
        <v>0</v>
      </c>
      <c r="AB2418" s="0" t="n">
        <f aca="false">IF(ISNUMBER($BX2418),IF($BX2418&gt;=2018,1,0),"")</f>
        <v>0</v>
      </c>
      <c r="AC2418" s="0" t="n">
        <f aca="false">IF(ISNUMBER($BX2418),IF($BX2418&gt;=2019,1,0),"")</f>
        <v>0</v>
      </c>
      <c r="AD2418" s="0" t="n">
        <f aca="false">IF($L2418&lt;&gt;"",IF($L2418&gt;2013,1,0),"")</f>
        <v>0</v>
      </c>
      <c r="AE2418" s="0" t="n">
        <f aca="false">IF($L2418&lt;&gt;"",1+IF($L2418&gt;2011,1,0)+IF($L2418&gt;2014,1,0),"")</f>
        <v>2</v>
      </c>
      <c r="AF2418" s="0" t="s">
        <v>87</v>
      </c>
      <c r="AG2418" s="0" t="s">
        <v>436</v>
      </c>
      <c r="AH2418" s="0" t="s">
        <v>89</v>
      </c>
      <c r="AI2418" s="0" t="s">
        <v>334</v>
      </c>
      <c r="AJ2418" s="0" t="s">
        <v>334</v>
      </c>
      <c r="AK2418" s="0" t="str">
        <f aca="false">IF(AND($CF2418&lt;&gt;"",IFERROR(INDEX(subsample_country_map!$B:$B,MATCH($CF2418,subsample_country_map!$A:$A,0)),"")&lt;&gt;""),INDEX(subsample_country_map!$B:$B,MATCH($CF2418,subsample_country_map!$A:$A,0)),INDEX(lookup!$AA:$AA,MATCH($A2418,lookup!$A:$A,0)))</f>
        <v>3_AsiaPac</v>
      </c>
      <c r="AL2418" s="0" t="str">
        <f aca="false">IF(AND($CF2418&lt;&gt;"",IFERROR(INDEX(subsample_country_map!$C:$C,MATCH($CF2418,subsample_country_map!$A:$A,0)),"")&lt;&gt;""),INDEX(subsample_country_map!$C:$C,MATCH($CF2418,subsample_country_map!$A:$A,0)),INDEX(lookup!$AB:$AB,MATCH($A2418,lookup!$A:$A,0)))</f>
        <v>2_developing</v>
      </c>
      <c r="AM2418" s="0" t="str">
        <f aca="false">IF(AND($CF2418&lt;&gt;"",IFERROR(INDEX(subsample_country_map!$D:$D,MATCH($CF2418,subsample_country_map!$A:$A,0)),"")&lt;&gt;""),INDEX(subsample_country_map!$D:$D,MATCH($CF2418,subsample_country_map!$A:$A,0)),INDEX(lookup!$AC:$AC,MATCH($A2418,lookup!$A:$A,0)))</f>
        <v>2_non_western</v>
      </c>
      <c r="AN2418" s="0" t="str">
        <f aca="false">IF(AND($CF2418&lt;&gt;"",IFERROR(INDEX(subsample_country_map!$E:$E,MATCH($CF2418,subsample_country_map!$A:$A,0)),"")&lt;&gt;""),INDEX(subsample_country_map!$E:$E,MATCH($CF2418,subsample_country_map!$A:$A,0)),INDEX(lookup!$AD:$AD,MATCH($A2418,lookup!$A:$A,0)))</f>
        <v>2_civil law</v>
      </c>
      <c r="AO2418" s="0" t="str">
        <f aca="false">INDEX(lookup!$Y:$Y,MATCH($A2418,lookup!$A:$A,0))</f>
        <v>0_published</v>
      </c>
      <c r="AP2418" s="0" t="str">
        <f aca="false">INDEX(lookup!$Z:$Z,MATCH($A2418,lookup!$A:$A,0))</f>
        <v>0_VHB low</v>
      </c>
      <c r="AQ2418" s="0" t="str">
        <f aca="false">INDEX(lookup!$W:$W,MATCH($A2418,lookup!$A:$A,0))</f>
        <v>1_fin/acc/econ</v>
      </c>
      <c r="AS2418" s="0" t="s">
        <v>91</v>
      </c>
      <c r="AT2418" s="0" t="s">
        <v>111</v>
      </c>
      <c r="AU2418" s="0" t="s">
        <v>93</v>
      </c>
      <c r="AV2418" s="0" t="s">
        <v>8004</v>
      </c>
      <c r="AW2418" s="0" t="s">
        <v>1650</v>
      </c>
      <c r="BA2418" s="0" t="n">
        <v>1529</v>
      </c>
      <c r="BB2418" s="0" t="s">
        <v>95</v>
      </c>
      <c r="BC2418" s="0" t="s">
        <v>426</v>
      </c>
      <c r="BD2418" s="0" t="s">
        <v>348</v>
      </c>
      <c r="BE2418" s="0" t="s">
        <v>98</v>
      </c>
      <c r="BI2418" s="0" t="s">
        <v>208</v>
      </c>
      <c r="BJ2418" s="0" t="s">
        <v>8005</v>
      </c>
      <c r="BK2418" s="0" t="s">
        <v>318</v>
      </c>
      <c r="BL2418" s="0" t="s">
        <v>8006</v>
      </c>
      <c r="BM2418" s="0" t="s">
        <v>3055</v>
      </c>
      <c r="BN2418" s="0" t="s">
        <v>104</v>
      </c>
      <c r="BO2418" s="0" t="s">
        <v>105</v>
      </c>
      <c r="BP2418" s="0" t="s">
        <v>7962</v>
      </c>
      <c r="BQ2418" s="0" t="s">
        <v>127</v>
      </c>
      <c r="BT2418" s="0" t="n">
        <v>0</v>
      </c>
      <c r="BU2418" s="0" t="s">
        <v>7964</v>
      </c>
      <c r="BW2418" s="0" t="n">
        <v>2007</v>
      </c>
      <c r="BX2418" s="0" t="n">
        <v>2016</v>
      </c>
      <c r="BY2418" s="0" t="s">
        <v>2985</v>
      </c>
      <c r="BZ2418" s="0" t="n">
        <v>2011.5</v>
      </c>
      <c r="CA2418" s="0" t="n">
        <v>0.1</v>
      </c>
      <c r="CB2418" s="0" t="n">
        <v>0</v>
      </c>
      <c r="CC2418" s="0" t="n">
        <v>1</v>
      </c>
      <c r="CD2418" s="0" t="n">
        <v>-0.0851432849301639</v>
      </c>
      <c r="CE2418" s="0" t="n">
        <v>1</v>
      </c>
    </row>
    <row r="2419" customFormat="false" ht="15" hidden="false" customHeight="false" outlineLevel="0" collapsed="false">
      <c r="A2419" s="0" t="s">
        <v>7962</v>
      </c>
      <c r="B2419" s="0" t="n">
        <v>3724</v>
      </c>
      <c r="C2419" s="0" t="n">
        <v>-0.0444287812283993</v>
      </c>
      <c r="D2419" s="0" t="n">
        <v>2076</v>
      </c>
      <c r="E2419" s="0" t="n">
        <f aca="false">IF(ISNUMBER($BA2419),$BA2419,IF(AND(ISNUMBER($D2419),ISNUMBER($BW2419),ISNUMBER($BX2419)),$D2419*($BX2419-$BW2419+1),""))</f>
        <v>2076</v>
      </c>
      <c r="H2419" s="0" t="s">
        <v>118</v>
      </c>
      <c r="I2419" s="0" t="s">
        <v>344</v>
      </c>
      <c r="J2419" s="0" t="n">
        <f aca="false">IF($BW2419&lt;&gt;"",$BW2419,"")</f>
        <v>2007</v>
      </c>
      <c r="K2419" s="0" t="n">
        <f aca="false">IF($BX2419&lt;&gt;"",$BX2419,"")</f>
        <v>2016</v>
      </c>
      <c r="L2419" s="0" t="n">
        <f aca="false">IF(AND(ISNUMBER($BW2419),ISNUMBER($BX2419)),($BW2419+$BX2419)/2,"")</f>
        <v>2011.5</v>
      </c>
      <c r="M2419" s="0" t="n">
        <f aca="false">IF($L2419&lt;&gt;"",$L2419,"")</f>
        <v>2011.5</v>
      </c>
      <c r="N2419" s="0" t="n">
        <f aca="false">IF(AND(ISNUMBER($BW2419),ISNUMBER($BX2419)),MIN(1,MAX(0,($BX2419-2016+1)/($BX2419-$BW2419+1))),"")</f>
        <v>0.1</v>
      </c>
      <c r="O2419" s="0" t="n">
        <f aca="false">IF(AND(ISNUMBER($BW2419),ISNUMBER($BX2419)),MIN(1,MAX(0,($BX2419-2017+1)/($BX2419-$BW2419+1))),"")</f>
        <v>0</v>
      </c>
      <c r="P2419" s="0" t="n">
        <f aca="false">IF(AND(ISNUMBER($BW2419),ISNUMBER($BX2419)),MIN(1,MAX(0,($BX2419-2018+1)/($BX2419-$BW2419+1))),"")</f>
        <v>0</v>
      </c>
      <c r="Q2419" s="0" t="n">
        <f aca="false">IF(AND(ISNUMBER($BW2419),ISNUMBER($BX2419)),MIN(1,MAX(0,($BX2419-2019+1)/($BX2419-$BW2419+1))),"")</f>
        <v>0</v>
      </c>
      <c r="R2419" s="0" t="n">
        <f aca="false">IF(AND(ISNUMBER($BW2419),ISNUMBER($BX2419)),MIN(1,MAX(0,($BX2419-2016+1)/($BX2419-$BW2419+1))),"")</f>
        <v>0.1</v>
      </c>
      <c r="S2419" s="0" t="n">
        <f aca="false">IF($L2419&lt;&gt;"",IF($L2419&gt;=2015.5,1,0),"")</f>
        <v>0</v>
      </c>
      <c r="T2419" s="0" t="n">
        <f aca="false">IF($L2419&lt;&gt;"",IF($L2419&gt;=2016,1,0),"")</f>
        <v>0</v>
      </c>
      <c r="U2419" s="0" t="n">
        <f aca="false">IF(ISNUMBER($BX2419),IF($BX2419&gt;=2016,1,0),"")</f>
        <v>1</v>
      </c>
      <c r="V2419" s="0" t="n">
        <f aca="false">IF(ISNUMBER($BW2419),IF($BW2419&gt;=2016,1,0),"")</f>
        <v>0</v>
      </c>
      <c r="W2419" s="0" t="str">
        <f aca="false">IF(AND(ISNUMBER($BW2419),ISNUMBER($BX2419)),IF($BW2419&gt;=2016,"post-only",IF($BX2419&lt;2016,"pre-only","mixed")),"")</f>
        <v>mixed</v>
      </c>
      <c r="X2419" s="0" t="n">
        <f aca="false">IF(AND(ISNUMBER($BW2419),ISNUMBER($BX2419)),MIN(1,MAX(0,($BX2419-2017+1)/($BX2419-$BW2419+1))),"")</f>
        <v>0</v>
      </c>
      <c r="Y2419" s="0" t="n">
        <f aca="false">IF(AND(ISNUMBER($BW2419),ISNUMBER($BX2419)),MIN(1,MAX(0,($BX2419-2018+1)/($BX2419-$BW2419+1))),"")</f>
        <v>0</v>
      </c>
      <c r="Z2419" s="0" t="n">
        <f aca="false">IF(AND(ISNUMBER($BW2419),ISNUMBER($BX2419)),MIN(1,MAX(0,($BX2419-2019+1)/($BX2419-$BW2419+1))),"")</f>
        <v>0</v>
      </c>
      <c r="AA2419" s="0" t="n">
        <f aca="false">IF(ISNUMBER($BX2419),IF($BX2419&gt;=2017,1,0),"")</f>
        <v>0</v>
      </c>
      <c r="AB2419" s="0" t="n">
        <f aca="false">IF(ISNUMBER($BX2419),IF($BX2419&gt;=2018,1,0),"")</f>
        <v>0</v>
      </c>
      <c r="AC2419" s="0" t="n">
        <f aca="false">IF(ISNUMBER($BX2419),IF($BX2419&gt;=2019,1,0),"")</f>
        <v>0</v>
      </c>
      <c r="AD2419" s="0" t="n">
        <f aca="false">IF($L2419&lt;&gt;"",IF($L2419&gt;2013,1,0),"")</f>
        <v>0</v>
      </c>
      <c r="AE2419" s="0" t="n">
        <f aca="false">IF($L2419&lt;&gt;"",1+IF($L2419&gt;2011,1,0)+IF($L2419&gt;2014,1,0),"")</f>
        <v>2</v>
      </c>
      <c r="AF2419" s="0" t="s">
        <v>87</v>
      </c>
      <c r="AG2419" s="0" t="s">
        <v>436</v>
      </c>
      <c r="AH2419" s="0" t="s">
        <v>89</v>
      </c>
      <c r="AI2419" s="0" t="s">
        <v>334</v>
      </c>
      <c r="AJ2419" s="0" t="s">
        <v>334</v>
      </c>
      <c r="AK2419" s="0" t="str">
        <f aca="false">IF(AND($CF2419&lt;&gt;"",IFERROR(INDEX(subsample_country_map!$B:$B,MATCH($CF2419,subsample_country_map!$A:$A,0)),"")&lt;&gt;""),INDEX(subsample_country_map!$B:$B,MATCH($CF2419,subsample_country_map!$A:$A,0)),INDEX(lookup!$AA:$AA,MATCH($A2419,lookup!$A:$A,0)))</f>
        <v>3_AsiaPac</v>
      </c>
      <c r="AL2419" s="0" t="str">
        <f aca="false">IF(AND($CF2419&lt;&gt;"",IFERROR(INDEX(subsample_country_map!$C:$C,MATCH($CF2419,subsample_country_map!$A:$A,0)),"")&lt;&gt;""),INDEX(subsample_country_map!$C:$C,MATCH($CF2419,subsample_country_map!$A:$A,0)),INDEX(lookup!$AB:$AB,MATCH($A2419,lookup!$A:$A,0)))</f>
        <v>2_developing</v>
      </c>
      <c r="AM2419" s="0" t="str">
        <f aca="false">IF(AND($CF2419&lt;&gt;"",IFERROR(INDEX(subsample_country_map!$D:$D,MATCH($CF2419,subsample_country_map!$A:$A,0)),"")&lt;&gt;""),INDEX(subsample_country_map!$D:$D,MATCH($CF2419,subsample_country_map!$A:$A,0)),INDEX(lookup!$AC:$AC,MATCH($A2419,lookup!$A:$A,0)))</f>
        <v>2_non_western</v>
      </c>
      <c r="AN2419" s="0" t="str">
        <f aca="false">IF(AND($CF2419&lt;&gt;"",IFERROR(INDEX(subsample_country_map!$E:$E,MATCH($CF2419,subsample_country_map!$A:$A,0)),"")&lt;&gt;""),INDEX(subsample_country_map!$E:$E,MATCH($CF2419,subsample_country_map!$A:$A,0)),INDEX(lookup!$AD:$AD,MATCH($A2419,lookup!$A:$A,0)))</f>
        <v>2_civil law</v>
      </c>
      <c r="AO2419" s="0" t="str">
        <f aca="false">INDEX(lookup!$Y:$Y,MATCH($A2419,lookup!$A:$A,0))</f>
        <v>0_published</v>
      </c>
      <c r="AP2419" s="0" t="str">
        <f aca="false">INDEX(lookup!$Z:$Z,MATCH($A2419,lookup!$A:$A,0))</f>
        <v>0_VHB low</v>
      </c>
      <c r="AQ2419" s="0" t="str">
        <f aca="false">INDEX(lookup!$W:$W,MATCH($A2419,lookup!$A:$A,0))</f>
        <v>1_fin/acc/econ</v>
      </c>
      <c r="AS2419" s="0" t="s">
        <v>91</v>
      </c>
      <c r="AT2419" s="0" t="s">
        <v>111</v>
      </c>
      <c r="AU2419" s="0" t="s">
        <v>93</v>
      </c>
      <c r="AV2419" s="0" t="s">
        <v>287</v>
      </c>
      <c r="AW2419" s="0" t="s">
        <v>1549</v>
      </c>
      <c r="BA2419" s="0" t="n">
        <v>2076</v>
      </c>
      <c r="BB2419" s="0" t="s">
        <v>95</v>
      </c>
      <c r="BC2419" s="0" t="s">
        <v>426</v>
      </c>
      <c r="BD2419" s="0" t="s">
        <v>348</v>
      </c>
      <c r="BE2419" s="0" t="s">
        <v>98</v>
      </c>
      <c r="BI2419" s="0" t="s">
        <v>208</v>
      </c>
      <c r="BJ2419" s="0" t="s">
        <v>8007</v>
      </c>
      <c r="BK2419" s="0" t="s">
        <v>318</v>
      </c>
      <c r="BL2419" s="0" t="s">
        <v>8008</v>
      </c>
      <c r="BM2419" s="0" t="s">
        <v>3055</v>
      </c>
      <c r="BN2419" s="0" t="s">
        <v>104</v>
      </c>
      <c r="BO2419" s="0" t="s">
        <v>105</v>
      </c>
      <c r="BP2419" s="0" t="s">
        <v>7962</v>
      </c>
      <c r="BQ2419" s="0" t="s">
        <v>127</v>
      </c>
      <c r="BT2419" s="0" t="n">
        <v>0</v>
      </c>
      <c r="BU2419" s="0" t="s">
        <v>7964</v>
      </c>
      <c r="BW2419" s="0" t="n">
        <v>2007</v>
      </c>
      <c r="BX2419" s="0" t="n">
        <v>2016</v>
      </c>
      <c r="BY2419" s="0" t="s">
        <v>2985</v>
      </c>
      <c r="BZ2419" s="0" t="n">
        <v>2011.5</v>
      </c>
      <c r="CA2419" s="0" t="n">
        <v>0.1</v>
      </c>
      <c r="CB2419" s="0" t="n">
        <v>0</v>
      </c>
      <c r="CC2419" s="0" t="n">
        <v>1</v>
      </c>
      <c r="CD2419" s="0" t="n">
        <v>-0.0444580488022263</v>
      </c>
      <c r="CE2419" s="0" t="n">
        <v>1</v>
      </c>
    </row>
    <row r="2420" customFormat="false" ht="15" hidden="false" customHeight="false" outlineLevel="0" collapsed="false">
      <c r="A2420" s="0" t="s">
        <v>7962</v>
      </c>
      <c r="B2420" s="0" t="n">
        <v>3725</v>
      </c>
      <c r="C2420" s="0" t="n">
        <v>-0.0482654508258771</v>
      </c>
      <c r="D2420" s="0" t="n">
        <v>2127</v>
      </c>
      <c r="E2420" s="0" t="n">
        <f aca="false">IF(ISNUMBER($BA2420),$BA2420,IF(AND(ISNUMBER($D2420),ISNUMBER($BW2420),ISNUMBER($BX2420)),$D2420*($BX2420-$BW2420+1),""))</f>
        <v>2127</v>
      </c>
      <c r="H2420" s="0" t="s">
        <v>118</v>
      </c>
      <c r="I2420" s="0" t="s">
        <v>344</v>
      </c>
      <c r="J2420" s="0" t="n">
        <f aca="false">IF($BW2420&lt;&gt;"",$BW2420,"")</f>
        <v>2007</v>
      </c>
      <c r="K2420" s="0" t="n">
        <f aca="false">IF($BX2420&lt;&gt;"",$BX2420,"")</f>
        <v>2016</v>
      </c>
      <c r="L2420" s="0" t="n">
        <f aca="false">IF(AND(ISNUMBER($BW2420),ISNUMBER($BX2420)),($BW2420+$BX2420)/2,"")</f>
        <v>2011.5</v>
      </c>
      <c r="M2420" s="0" t="n">
        <f aca="false">IF($L2420&lt;&gt;"",$L2420,"")</f>
        <v>2011.5</v>
      </c>
      <c r="N2420" s="0" t="n">
        <f aca="false">IF(AND(ISNUMBER($BW2420),ISNUMBER($BX2420)),MIN(1,MAX(0,($BX2420-2016+1)/($BX2420-$BW2420+1))),"")</f>
        <v>0.1</v>
      </c>
      <c r="O2420" s="0" t="n">
        <f aca="false">IF(AND(ISNUMBER($BW2420),ISNUMBER($BX2420)),MIN(1,MAX(0,($BX2420-2017+1)/($BX2420-$BW2420+1))),"")</f>
        <v>0</v>
      </c>
      <c r="P2420" s="0" t="n">
        <f aca="false">IF(AND(ISNUMBER($BW2420),ISNUMBER($BX2420)),MIN(1,MAX(0,($BX2420-2018+1)/($BX2420-$BW2420+1))),"")</f>
        <v>0</v>
      </c>
      <c r="Q2420" s="0" t="n">
        <f aca="false">IF(AND(ISNUMBER($BW2420),ISNUMBER($BX2420)),MIN(1,MAX(0,($BX2420-2019+1)/($BX2420-$BW2420+1))),"")</f>
        <v>0</v>
      </c>
      <c r="R2420" s="0" t="n">
        <f aca="false">IF(AND(ISNUMBER($BW2420),ISNUMBER($BX2420)),MIN(1,MAX(0,($BX2420-2016+1)/($BX2420-$BW2420+1))),"")</f>
        <v>0.1</v>
      </c>
      <c r="S2420" s="0" t="n">
        <f aca="false">IF($L2420&lt;&gt;"",IF($L2420&gt;=2015.5,1,0),"")</f>
        <v>0</v>
      </c>
      <c r="T2420" s="0" t="n">
        <f aca="false">IF($L2420&lt;&gt;"",IF($L2420&gt;=2016,1,0),"")</f>
        <v>0</v>
      </c>
      <c r="U2420" s="0" t="n">
        <f aca="false">IF(ISNUMBER($BX2420),IF($BX2420&gt;=2016,1,0),"")</f>
        <v>1</v>
      </c>
      <c r="V2420" s="0" t="n">
        <f aca="false">IF(ISNUMBER($BW2420),IF($BW2420&gt;=2016,1,0),"")</f>
        <v>0</v>
      </c>
      <c r="W2420" s="0" t="str">
        <f aca="false">IF(AND(ISNUMBER($BW2420),ISNUMBER($BX2420)),IF($BW2420&gt;=2016,"post-only",IF($BX2420&lt;2016,"pre-only","mixed")),"")</f>
        <v>mixed</v>
      </c>
      <c r="X2420" s="0" t="n">
        <f aca="false">IF(AND(ISNUMBER($BW2420),ISNUMBER($BX2420)),MIN(1,MAX(0,($BX2420-2017+1)/($BX2420-$BW2420+1))),"")</f>
        <v>0</v>
      </c>
      <c r="Y2420" s="0" t="n">
        <f aca="false">IF(AND(ISNUMBER($BW2420),ISNUMBER($BX2420)),MIN(1,MAX(0,($BX2420-2018+1)/($BX2420-$BW2420+1))),"")</f>
        <v>0</v>
      </c>
      <c r="Z2420" s="0" t="n">
        <f aca="false">IF(AND(ISNUMBER($BW2420),ISNUMBER($BX2420)),MIN(1,MAX(0,($BX2420-2019+1)/($BX2420-$BW2420+1))),"")</f>
        <v>0</v>
      </c>
      <c r="AA2420" s="0" t="n">
        <f aca="false">IF(ISNUMBER($BX2420),IF($BX2420&gt;=2017,1,0),"")</f>
        <v>0</v>
      </c>
      <c r="AB2420" s="0" t="n">
        <f aca="false">IF(ISNUMBER($BX2420),IF($BX2420&gt;=2018,1,0),"")</f>
        <v>0</v>
      </c>
      <c r="AC2420" s="0" t="n">
        <f aca="false">IF(ISNUMBER($BX2420),IF($BX2420&gt;=2019,1,0),"")</f>
        <v>0</v>
      </c>
      <c r="AD2420" s="0" t="n">
        <f aca="false">IF($L2420&lt;&gt;"",IF($L2420&gt;2013,1,0),"")</f>
        <v>0</v>
      </c>
      <c r="AE2420" s="0" t="n">
        <f aca="false">IF($L2420&lt;&gt;"",1+IF($L2420&gt;2011,1,0)+IF($L2420&gt;2014,1,0),"")</f>
        <v>2</v>
      </c>
      <c r="AF2420" s="0" t="s">
        <v>87</v>
      </c>
      <c r="AG2420" s="0" t="s">
        <v>436</v>
      </c>
      <c r="AH2420" s="0" t="s">
        <v>89</v>
      </c>
      <c r="AI2420" s="0" t="s">
        <v>334</v>
      </c>
      <c r="AJ2420" s="0" t="s">
        <v>334</v>
      </c>
      <c r="AK2420" s="0" t="str">
        <f aca="false">IF(AND($CF2420&lt;&gt;"",IFERROR(INDEX(subsample_country_map!$B:$B,MATCH($CF2420,subsample_country_map!$A:$A,0)),"")&lt;&gt;""),INDEX(subsample_country_map!$B:$B,MATCH($CF2420,subsample_country_map!$A:$A,0)),INDEX(lookup!$AA:$AA,MATCH($A2420,lookup!$A:$A,0)))</f>
        <v>3_AsiaPac</v>
      </c>
      <c r="AL2420" s="0" t="str">
        <f aca="false">IF(AND($CF2420&lt;&gt;"",IFERROR(INDEX(subsample_country_map!$C:$C,MATCH($CF2420,subsample_country_map!$A:$A,0)),"")&lt;&gt;""),INDEX(subsample_country_map!$C:$C,MATCH($CF2420,subsample_country_map!$A:$A,0)),INDEX(lookup!$AB:$AB,MATCH($A2420,lookup!$A:$A,0)))</f>
        <v>2_developing</v>
      </c>
      <c r="AM2420" s="0" t="str">
        <f aca="false">IF(AND($CF2420&lt;&gt;"",IFERROR(INDEX(subsample_country_map!$D:$D,MATCH($CF2420,subsample_country_map!$A:$A,0)),"")&lt;&gt;""),INDEX(subsample_country_map!$D:$D,MATCH($CF2420,subsample_country_map!$A:$A,0)),INDEX(lookup!$AC:$AC,MATCH($A2420,lookup!$A:$A,0)))</f>
        <v>2_non_western</v>
      </c>
      <c r="AN2420" s="0" t="str">
        <f aca="false">IF(AND($CF2420&lt;&gt;"",IFERROR(INDEX(subsample_country_map!$E:$E,MATCH($CF2420,subsample_country_map!$A:$A,0)),"")&lt;&gt;""),INDEX(subsample_country_map!$E:$E,MATCH($CF2420,subsample_country_map!$A:$A,0)),INDEX(lookup!$AD:$AD,MATCH($A2420,lookup!$A:$A,0)))</f>
        <v>2_civil law</v>
      </c>
      <c r="AO2420" s="0" t="str">
        <f aca="false">INDEX(lookup!$Y:$Y,MATCH($A2420,lookup!$A:$A,0))</f>
        <v>0_published</v>
      </c>
      <c r="AP2420" s="0" t="str">
        <f aca="false">INDEX(lookup!$Z:$Z,MATCH($A2420,lookup!$A:$A,0))</f>
        <v>0_VHB low</v>
      </c>
      <c r="AQ2420" s="0" t="str">
        <f aca="false">INDEX(lookup!$W:$W,MATCH($A2420,lookup!$A:$A,0))</f>
        <v>1_fin/acc/econ</v>
      </c>
      <c r="AS2420" s="0" t="s">
        <v>91</v>
      </c>
      <c r="AT2420" s="0" t="s">
        <v>111</v>
      </c>
      <c r="AU2420" s="0" t="s">
        <v>93</v>
      </c>
      <c r="AV2420" s="0" t="s">
        <v>8009</v>
      </c>
      <c r="AW2420" s="0" t="s">
        <v>6523</v>
      </c>
      <c r="BA2420" s="0" t="n">
        <v>2127</v>
      </c>
      <c r="BB2420" s="0" t="s">
        <v>95</v>
      </c>
      <c r="BC2420" s="0" t="s">
        <v>426</v>
      </c>
      <c r="BD2420" s="0" t="s">
        <v>348</v>
      </c>
      <c r="BE2420" s="0" t="s">
        <v>98</v>
      </c>
      <c r="BI2420" s="0" t="s">
        <v>208</v>
      </c>
      <c r="BJ2420" s="0" t="s">
        <v>8010</v>
      </c>
      <c r="BK2420" s="0" t="s">
        <v>318</v>
      </c>
      <c r="BL2420" s="0" t="s">
        <v>8011</v>
      </c>
      <c r="BM2420" s="0" t="s">
        <v>3055</v>
      </c>
      <c r="BN2420" s="0" t="s">
        <v>104</v>
      </c>
      <c r="BO2420" s="0" t="s">
        <v>105</v>
      </c>
      <c r="BP2420" s="0" t="s">
        <v>7962</v>
      </c>
      <c r="BQ2420" s="0" t="s">
        <v>127</v>
      </c>
      <c r="BT2420" s="0" t="n">
        <v>0</v>
      </c>
      <c r="BU2420" s="0" t="s">
        <v>7964</v>
      </c>
      <c r="BW2420" s="0" t="n">
        <v>2007</v>
      </c>
      <c r="BX2420" s="0" t="n">
        <v>2016</v>
      </c>
      <c r="BY2420" s="0" t="s">
        <v>2985</v>
      </c>
      <c r="BZ2420" s="0" t="n">
        <v>2011.5</v>
      </c>
      <c r="CA2420" s="0" t="n">
        <v>0.1</v>
      </c>
      <c r="CB2420" s="0" t="n">
        <v>0</v>
      </c>
      <c r="CC2420" s="0" t="n">
        <v>1</v>
      </c>
      <c r="CD2420" s="0" t="n">
        <v>-0.0483029822860087</v>
      </c>
      <c r="CE2420" s="0" t="n">
        <v>1</v>
      </c>
    </row>
    <row r="2421" customFormat="false" ht="15" hidden="false" customHeight="false" outlineLevel="0" collapsed="false">
      <c r="A2421" s="0" t="s">
        <v>8012</v>
      </c>
      <c r="B2421" s="0" t="n">
        <v>3726</v>
      </c>
      <c r="C2421" s="0" t="n">
        <v>-0.215</v>
      </c>
      <c r="D2421" s="0" t="n">
        <v>1375</v>
      </c>
      <c r="E2421" s="0" t="n">
        <f aca="false">IF(ISNUMBER($BA2421),$BA2421,IF(AND(ISNUMBER($D2421),ISNUMBER($BW2421),ISNUMBER($BX2421)),$D2421*($BX2421-$BW2421+1),""))</f>
        <v>15125</v>
      </c>
      <c r="H2421" s="0" t="s">
        <v>85</v>
      </c>
      <c r="I2421" s="0" t="s">
        <v>86</v>
      </c>
      <c r="J2421" s="0" t="n">
        <f aca="false">IF($BW2421&lt;&gt;"",$BW2421,"")</f>
        <v>2009</v>
      </c>
      <c r="K2421" s="0" t="n">
        <f aca="false">IF($BX2421&lt;&gt;"",$BX2421,"")</f>
        <v>2019</v>
      </c>
      <c r="L2421" s="0" t="n">
        <f aca="false">IF(AND(ISNUMBER($BW2421),ISNUMBER($BX2421)),($BW2421+$BX2421)/2,"")</f>
        <v>2014</v>
      </c>
      <c r="M2421" s="0" t="n">
        <f aca="false">IF($L2421&lt;&gt;"",$L2421,"")</f>
        <v>2014</v>
      </c>
      <c r="N2421" s="0" t="n">
        <f aca="false">IF(AND(ISNUMBER($BW2421),ISNUMBER($BX2421)),MIN(1,MAX(0,($BX2421-2016+1)/($BX2421-$BW2421+1))),"")</f>
        <v>0.363636363636364</v>
      </c>
      <c r="O2421" s="0" t="n">
        <f aca="false">IF(AND(ISNUMBER($BW2421),ISNUMBER($BX2421)),MIN(1,MAX(0,($BX2421-2017+1)/($BX2421-$BW2421+1))),"")</f>
        <v>0.272727272727273</v>
      </c>
      <c r="P2421" s="0" t="n">
        <f aca="false">IF(AND(ISNUMBER($BW2421),ISNUMBER($BX2421)),MIN(1,MAX(0,($BX2421-2018+1)/($BX2421-$BW2421+1))),"")</f>
        <v>0.181818181818182</v>
      </c>
      <c r="Q2421" s="0" t="n">
        <f aca="false">IF(AND(ISNUMBER($BW2421),ISNUMBER($BX2421)),MIN(1,MAX(0,($BX2421-2019+1)/($BX2421-$BW2421+1))),"")</f>
        <v>0.0909090909090909</v>
      </c>
      <c r="R2421" s="0" t="n">
        <f aca="false">IF(AND(ISNUMBER($BW2421),ISNUMBER($BX2421)),MIN(1,MAX(0,($BX2421-2016+1)/($BX2421-$BW2421+1))),"")</f>
        <v>0.363636363636364</v>
      </c>
      <c r="S2421" s="0" t="n">
        <f aca="false">IF($L2421&lt;&gt;"",IF($L2421&gt;=2015.5,1,0),"")</f>
        <v>0</v>
      </c>
      <c r="T2421" s="0" t="n">
        <f aca="false">IF($L2421&lt;&gt;"",IF($L2421&gt;=2016,1,0),"")</f>
        <v>0</v>
      </c>
      <c r="U2421" s="0" t="n">
        <f aca="false">IF(ISNUMBER($BX2421),IF($BX2421&gt;=2016,1,0),"")</f>
        <v>1</v>
      </c>
      <c r="V2421" s="0" t="n">
        <f aca="false">IF(ISNUMBER($BW2421),IF($BW2421&gt;=2016,1,0),"")</f>
        <v>0</v>
      </c>
      <c r="W2421" s="0" t="str">
        <f aca="false">IF(AND(ISNUMBER($BW2421),ISNUMBER($BX2421)),IF($BW2421&gt;=2016,"post-only",IF($BX2421&lt;2016,"pre-only","mixed")),"")</f>
        <v>mixed</v>
      </c>
      <c r="X2421" s="0" t="n">
        <f aca="false">IF(AND(ISNUMBER($BW2421),ISNUMBER($BX2421)),MIN(1,MAX(0,($BX2421-2017+1)/($BX2421-$BW2421+1))),"")</f>
        <v>0.272727272727273</v>
      </c>
      <c r="Y2421" s="0" t="n">
        <f aca="false">IF(AND(ISNUMBER($BW2421),ISNUMBER($BX2421)),MIN(1,MAX(0,($BX2421-2018+1)/($BX2421-$BW2421+1))),"")</f>
        <v>0.181818181818182</v>
      </c>
      <c r="Z2421" s="0" t="n">
        <f aca="false">IF(AND(ISNUMBER($BW2421),ISNUMBER($BX2421)),MIN(1,MAX(0,($BX2421-2019+1)/($BX2421-$BW2421+1))),"")</f>
        <v>0.0909090909090909</v>
      </c>
      <c r="AA2421" s="0" t="n">
        <f aca="false">IF(ISNUMBER($BX2421),IF($BX2421&gt;=2017,1,0),"")</f>
        <v>1</v>
      </c>
      <c r="AB2421" s="0" t="n">
        <f aca="false">IF(ISNUMBER($BX2421),IF($BX2421&gt;=2018,1,0),"")</f>
        <v>1</v>
      </c>
      <c r="AC2421" s="0" t="n">
        <f aca="false">IF(ISNUMBER($BX2421),IF($BX2421&gt;=2019,1,0),"")</f>
        <v>1</v>
      </c>
      <c r="AD2421" s="0" t="n">
        <f aca="false">IF($L2421&lt;&gt;"",IF($L2421&gt;2013,1,0),"")</f>
        <v>1</v>
      </c>
      <c r="AE2421" s="0" t="n">
        <f aca="false">IF($L2421&lt;&gt;"",1+IF($L2421&gt;2011,1,0)+IF($L2421&gt;2014,1,0),"")</f>
        <v>2</v>
      </c>
      <c r="AF2421" s="0" t="s">
        <v>87</v>
      </c>
      <c r="AG2421" s="0" t="s">
        <v>88</v>
      </c>
      <c r="AH2421" s="0" t="s">
        <v>2080</v>
      </c>
      <c r="AI2421" s="0" t="s">
        <v>90</v>
      </c>
      <c r="AJ2421" s="0" t="s">
        <v>90</v>
      </c>
      <c r="AK2421" s="0" t="str">
        <f aca="false">IF(AND($CF2421&lt;&gt;"",IFERROR(INDEX(subsample_country_map!$B:$B,MATCH($CF2421,subsample_country_map!$A:$A,0)),"")&lt;&gt;""),INDEX(subsample_country_map!$B:$B,MATCH($CF2421,subsample_country_map!$A:$A,0)),INDEX(lookup!$AA:$AA,MATCH($A2421,lookup!$A:$A,0)))</f>
        <v>99_NCE</v>
      </c>
      <c r="AL2421" s="0" t="str">
        <f aca="false">IF(AND($CF2421&lt;&gt;"",IFERROR(INDEX(subsample_country_map!$C:$C,MATCH($CF2421,subsample_country_map!$A:$A,0)),"")&lt;&gt;""),INDEX(subsample_country_map!$C:$C,MATCH($CF2421,subsample_country_map!$A:$A,0)),INDEX(lookup!$AB:$AB,MATCH($A2421,lookup!$A:$A,0)))</f>
        <v>99_NCE</v>
      </c>
      <c r="AM2421" s="0" t="str">
        <f aca="false">IF(AND($CF2421&lt;&gt;"",IFERROR(INDEX(subsample_country_map!$D:$D,MATCH($CF2421,subsample_country_map!$A:$A,0)),"")&lt;&gt;""),INDEX(subsample_country_map!$D:$D,MATCH($CF2421,subsample_country_map!$A:$A,0)),INDEX(lookup!$AC:$AC,MATCH($A2421,lookup!$A:$A,0)))</f>
        <v>99_NCE</v>
      </c>
      <c r="AN2421" s="0" t="str">
        <f aca="false">IF(AND($CF2421&lt;&gt;"",IFERROR(INDEX(subsample_country_map!$E:$E,MATCH($CF2421,subsample_country_map!$A:$A,0)),"")&lt;&gt;""),INDEX(subsample_country_map!$E:$E,MATCH($CF2421,subsample_country_map!$A:$A,0)),INDEX(lookup!$AD:$AD,MATCH($A2421,lookup!$A:$A,0)))</f>
        <v>99_NCE</v>
      </c>
      <c r="AO2421" s="0" t="str">
        <f aca="false">INDEX(lookup!$Y:$Y,MATCH($A2421,lookup!$A:$A,0))</f>
        <v>0_published</v>
      </c>
      <c r="AP2421" s="0" t="str">
        <f aca="false">INDEX(lookup!$Z:$Z,MATCH($A2421,lookup!$A:$A,0))</f>
        <v>0_VHB low</v>
      </c>
      <c r="AQ2421" s="0" t="str">
        <f aca="false">INDEX(lookup!$W:$W,MATCH($A2421,lookup!$A:$A,0))</f>
        <v>1_fin/acc/econ</v>
      </c>
      <c r="AS2421" s="0" t="s">
        <v>91</v>
      </c>
      <c r="AT2421" s="0" t="s">
        <v>111</v>
      </c>
      <c r="AU2421" s="0" t="s">
        <v>93</v>
      </c>
      <c r="AZ2421" s="0" t="s">
        <v>8013</v>
      </c>
      <c r="BA2421" s="0" t="s">
        <v>95</v>
      </c>
      <c r="BB2421" s="0" t="s">
        <v>96</v>
      </c>
      <c r="BC2421" s="0" t="s">
        <v>97</v>
      </c>
      <c r="BD2421" s="0" t="s">
        <v>97</v>
      </c>
      <c r="BE2421" s="0" t="s">
        <v>98</v>
      </c>
      <c r="BI2421" s="0" t="s">
        <v>124</v>
      </c>
      <c r="BJ2421" s="0" t="s">
        <v>8014</v>
      </c>
      <c r="BK2421" s="0" t="s">
        <v>3430</v>
      </c>
      <c r="BL2421" s="0" t="s">
        <v>8015</v>
      </c>
      <c r="BM2421" s="0" t="s">
        <v>6108</v>
      </c>
      <c r="BN2421" s="0" t="s">
        <v>8016</v>
      </c>
      <c r="BO2421" s="0" t="s">
        <v>769</v>
      </c>
      <c r="BP2421" s="0" t="s">
        <v>8012</v>
      </c>
      <c r="BQ2421" s="0" t="s">
        <v>85</v>
      </c>
      <c r="BT2421" s="0" t="n">
        <v>0</v>
      </c>
      <c r="BU2421" s="0" t="s">
        <v>8017</v>
      </c>
      <c r="BW2421" s="0" t="n">
        <v>2009</v>
      </c>
      <c r="BX2421" s="0" t="n">
        <v>2019</v>
      </c>
      <c r="BY2421" s="0" t="s">
        <v>8018</v>
      </c>
      <c r="BZ2421" s="0" t="n">
        <v>2014</v>
      </c>
      <c r="CA2421" s="0" t="n">
        <v>0.363636363636364</v>
      </c>
      <c r="CB2421" s="0" t="n">
        <v>0</v>
      </c>
      <c r="CC2421" s="0" t="n">
        <v>1</v>
      </c>
      <c r="CD2421" s="0" t="n">
        <v>-0.21840781899612</v>
      </c>
      <c r="CE2421" s="0" t="n">
        <v>1</v>
      </c>
    </row>
    <row r="2422" customFormat="false" ht="15" hidden="false" customHeight="false" outlineLevel="0" collapsed="false">
      <c r="A2422" s="0" t="s">
        <v>8012</v>
      </c>
      <c r="B2422" s="0" t="n">
        <v>3727</v>
      </c>
      <c r="C2422" s="0" t="n">
        <v>-0.0704804351945298</v>
      </c>
      <c r="D2422" s="0" t="n">
        <v>1375</v>
      </c>
      <c r="E2422" s="0" t="n">
        <f aca="false">IF(ISNUMBER($BA2422),$BA2422,IF(AND(ISNUMBER($D2422),ISNUMBER($BW2422),ISNUMBER($BX2422)),$D2422*($BX2422-$BW2422+1),""))</f>
        <v>15125</v>
      </c>
      <c r="H2422" s="0" t="s">
        <v>118</v>
      </c>
      <c r="I2422" s="0" t="s">
        <v>119</v>
      </c>
      <c r="J2422" s="0" t="n">
        <f aca="false">IF($BW2422&lt;&gt;"",$BW2422,"")</f>
        <v>2009</v>
      </c>
      <c r="K2422" s="0" t="n">
        <f aca="false">IF($BX2422&lt;&gt;"",$BX2422,"")</f>
        <v>2019</v>
      </c>
      <c r="L2422" s="0" t="n">
        <f aca="false">IF(AND(ISNUMBER($BW2422),ISNUMBER($BX2422)),($BW2422+$BX2422)/2,"")</f>
        <v>2014</v>
      </c>
      <c r="M2422" s="0" t="n">
        <f aca="false">IF($L2422&lt;&gt;"",$L2422,"")</f>
        <v>2014</v>
      </c>
      <c r="N2422" s="0" t="n">
        <f aca="false">IF(AND(ISNUMBER($BW2422),ISNUMBER($BX2422)),MIN(1,MAX(0,($BX2422-2016+1)/($BX2422-$BW2422+1))),"")</f>
        <v>0.363636363636364</v>
      </c>
      <c r="O2422" s="0" t="n">
        <f aca="false">IF(AND(ISNUMBER($BW2422),ISNUMBER($BX2422)),MIN(1,MAX(0,($BX2422-2017+1)/($BX2422-$BW2422+1))),"")</f>
        <v>0.272727272727273</v>
      </c>
      <c r="P2422" s="0" t="n">
        <f aca="false">IF(AND(ISNUMBER($BW2422),ISNUMBER($BX2422)),MIN(1,MAX(0,($BX2422-2018+1)/($BX2422-$BW2422+1))),"")</f>
        <v>0.181818181818182</v>
      </c>
      <c r="Q2422" s="0" t="n">
        <f aca="false">IF(AND(ISNUMBER($BW2422),ISNUMBER($BX2422)),MIN(1,MAX(0,($BX2422-2019+1)/($BX2422-$BW2422+1))),"")</f>
        <v>0.0909090909090909</v>
      </c>
      <c r="R2422" s="0" t="n">
        <f aca="false">IF(AND(ISNUMBER($BW2422),ISNUMBER($BX2422)),MIN(1,MAX(0,($BX2422-2016+1)/($BX2422-$BW2422+1))),"")</f>
        <v>0.363636363636364</v>
      </c>
      <c r="S2422" s="0" t="n">
        <f aca="false">IF($L2422&lt;&gt;"",IF($L2422&gt;=2015.5,1,0),"")</f>
        <v>0</v>
      </c>
      <c r="T2422" s="0" t="n">
        <f aca="false">IF($L2422&lt;&gt;"",IF($L2422&gt;=2016,1,0),"")</f>
        <v>0</v>
      </c>
      <c r="U2422" s="0" t="n">
        <f aca="false">IF(ISNUMBER($BX2422),IF($BX2422&gt;=2016,1,0),"")</f>
        <v>1</v>
      </c>
      <c r="V2422" s="0" t="n">
        <f aca="false">IF(ISNUMBER($BW2422),IF($BW2422&gt;=2016,1,0),"")</f>
        <v>0</v>
      </c>
      <c r="W2422" s="0" t="str">
        <f aca="false">IF(AND(ISNUMBER($BW2422),ISNUMBER($BX2422)),IF($BW2422&gt;=2016,"post-only",IF($BX2422&lt;2016,"pre-only","mixed")),"")</f>
        <v>mixed</v>
      </c>
      <c r="X2422" s="0" t="n">
        <f aca="false">IF(AND(ISNUMBER($BW2422),ISNUMBER($BX2422)),MIN(1,MAX(0,($BX2422-2017+1)/($BX2422-$BW2422+1))),"")</f>
        <v>0.272727272727273</v>
      </c>
      <c r="Y2422" s="0" t="n">
        <f aca="false">IF(AND(ISNUMBER($BW2422),ISNUMBER($BX2422)),MIN(1,MAX(0,($BX2422-2018+1)/($BX2422-$BW2422+1))),"")</f>
        <v>0.181818181818182</v>
      </c>
      <c r="Z2422" s="0" t="n">
        <f aca="false">IF(AND(ISNUMBER($BW2422),ISNUMBER($BX2422)),MIN(1,MAX(0,($BX2422-2019+1)/($BX2422-$BW2422+1))),"")</f>
        <v>0.0909090909090909</v>
      </c>
      <c r="AA2422" s="0" t="n">
        <f aca="false">IF(ISNUMBER($BX2422),IF($BX2422&gt;=2017,1,0),"")</f>
        <v>1</v>
      </c>
      <c r="AB2422" s="0" t="n">
        <f aca="false">IF(ISNUMBER($BX2422),IF($BX2422&gt;=2018,1,0),"")</f>
        <v>1</v>
      </c>
      <c r="AC2422" s="0" t="n">
        <f aca="false">IF(ISNUMBER($BX2422),IF($BX2422&gt;=2019,1,0),"")</f>
        <v>1</v>
      </c>
      <c r="AD2422" s="0" t="n">
        <f aca="false">IF($L2422&lt;&gt;"",IF($L2422&gt;2013,1,0),"")</f>
        <v>1</v>
      </c>
      <c r="AE2422" s="0" t="n">
        <f aca="false">IF($L2422&lt;&gt;"",1+IF($L2422&gt;2011,1,0)+IF($L2422&gt;2014,1,0),"")</f>
        <v>2</v>
      </c>
      <c r="AF2422" s="0" t="s">
        <v>87</v>
      </c>
      <c r="AG2422" s="0" t="s">
        <v>88</v>
      </c>
      <c r="AH2422" s="0" t="s">
        <v>2080</v>
      </c>
      <c r="AI2422" s="0" t="s">
        <v>90</v>
      </c>
      <c r="AJ2422" s="0" t="s">
        <v>90</v>
      </c>
      <c r="AK2422" s="0" t="str">
        <f aca="false">IF(AND($CF2422&lt;&gt;"",IFERROR(INDEX(subsample_country_map!$B:$B,MATCH($CF2422,subsample_country_map!$A:$A,0)),"")&lt;&gt;""),INDEX(subsample_country_map!$B:$B,MATCH($CF2422,subsample_country_map!$A:$A,0)),INDEX(lookup!$AA:$AA,MATCH($A2422,lookup!$A:$A,0)))</f>
        <v>99_NCE</v>
      </c>
      <c r="AL2422" s="0" t="str">
        <f aca="false">IF(AND($CF2422&lt;&gt;"",IFERROR(INDEX(subsample_country_map!$C:$C,MATCH($CF2422,subsample_country_map!$A:$A,0)),"")&lt;&gt;""),INDEX(subsample_country_map!$C:$C,MATCH($CF2422,subsample_country_map!$A:$A,0)),INDEX(lookup!$AB:$AB,MATCH($A2422,lookup!$A:$A,0)))</f>
        <v>99_NCE</v>
      </c>
      <c r="AM2422" s="0" t="str">
        <f aca="false">IF(AND($CF2422&lt;&gt;"",IFERROR(INDEX(subsample_country_map!$D:$D,MATCH($CF2422,subsample_country_map!$A:$A,0)),"")&lt;&gt;""),INDEX(subsample_country_map!$D:$D,MATCH($CF2422,subsample_country_map!$A:$A,0)),INDEX(lookup!$AC:$AC,MATCH($A2422,lookup!$A:$A,0)))</f>
        <v>99_NCE</v>
      </c>
      <c r="AN2422" s="0" t="str">
        <f aca="false">IF(AND($CF2422&lt;&gt;"",IFERROR(INDEX(subsample_country_map!$E:$E,MATCH($CF2422,subsample_country_map!$A:$A,0)),"")&lt;&gt;""),INDEX(subsample_country_map!$E:$E,MATCH($CF2422,subsample_country_map!$A:$A,0)),INDEX(lookup!$AD:$AD,MATCH($A2422,lookup!$A:$A,0)))</f>
        <v>99_NCE</v>
      </c>
      <c r="AO2422" s="0" t="str">
        <f aca="false">INDEX(lookup!$Y:$Y,MATCH($A2422,lookup!$A:$A,0))</f>
        <v>0_published</v>
      </c>
      <c r="AP2422" s="0" t="str">
        <f aca="false">INDEX(lookup!$Z:$Z,MATCH($A2422,lookup!$A:$A,0))</f>
        <v>0_VHB low</v>
      </c>
      <c r="AQ2422" s="0" t="str">
        <f aca="false">INDEX(lookup!$W:$W,MATCH($A2422,lookup!$A:$A,0))</f>
        <v>1_fin/acc/econ</v>
      </c>
      <c r="AS2422" s="0" t="s">
        <v>91</v>
      </c>
      <c r="AT2422" s="0" t="s">
        <v>111</v>
      </c>
      <c r="AU2422" s="0" t="s">
        <v>93</v>
      </c>
      <c r="AV2422" s="0" t="s">
        <v>8019</v>
      </c>
      <c r="AX2422" s="0" t="s">
        <v>955</v>
      </c>
      <c r="BA2422" s="0" t="s">
        <v>95</v>
      </c>
      <c r="BB2422" s="0" t="s">
        <v>96</v>
      </c>
      <c r="BC2422" s="0" t="s">
        <v>122</v>
      </c>
      <c r="BD2422" s="0" t="s">
        <v>142</v>
      </c>
      <c r="BE2422" s="0" t="s">
        <v>98</v>
      </c>
      <c r="BI2422" s="0" t="s">
        <v>189</v>
      </c>
      <c r="BJ2422" s="0" t="s">
        <v>8020</v>
      </c>
      <c r="BK2422" s="0" t="s">
        <v>1446</v>
      </c>
      <c r="BL2422" s="0" t="s">
        <v>8021</v>
      </c>
      <c r="BM2422" s="0" t="s">
        <v>6108</v>
      </c>
      <c r="BN2422" s="0" t="s">
        <v>8016</v>
      </c>
      <c r="BO2422" s="0" t="s">
        <v>769</v>
      </c>
      <c r="BP2422" s="0" t="s">
        <v>8012</v>
      </c>
      <c r="BQ2422" s="0" t="s">
        <v>127</v>
      </c>
      <c r="BT2422" s="0" t="n">
        <v>0</v>
      </c>
      <c r="BU2422" s="0" t="s">
        <v>8017</v>
      </c>
      <c r="BW2422" s="0" t="n">
        <v>2009</v>
      </c>
      <c r="BX2422" s="0" t="n">
        <v>2019</v>
      </c>
      <c r="BY2422" s="0" t="s">
        <v>8018</v>
      </c>
      <c r="BZ2422" s="0" t="n">
        <v>2014</v>
      </c>
      <c r="CA2422" s="0" t="n">
        <v>0.363636363636364</v>
      </c>
      <c r="CB2422" s="0" t="n">
        <v>0</v>
      </c>
      <c r="CC2422" s="0" t="n">
        <v>1</v>
      </c>
      <c r="CD2422" s="0" t="n">
        <v>-0.0705974879281975</v>
      </c>
      <c r="CE2422" s="0" t="n">
        <v>1</v>
      </c>
    </row>
    <row r="2423" customFormat="false" ht="15" hidden="false" customHeight="false" outlineLevel="0" collapsed="false">
      <c r="A2423" s="0" t="s">
        <v>8012</v>
      </c>
      <c r="B2423" s="0" t="n">
        <v>3728</v>
      </c>
      <c r="C2423" s="0" t="n">
        <v>0.0167178199051276</v>
      </c>
      <c r="D2423" s="0" t="n">
        <v>1375</v>
      </c>
      <c r="E2423" s="0" t="n">
        <f aca="false">IF(ISNUMBER($BA2423),$BA2423,IF(AND(ISNUMBER($D2423),ISNUMBER($BW2423),ISNUMBER($BX2423)),$D2423*($BX2423-$BW2423+1),""))</f>
        <v>15125</v>
      </c>
      <c r="H2423" s="0" t="s">
        <v>118</v>
      </c>
      <c r="I2423" s="0" t="s">
        <v>119</v>
      </c>
      <c r="J2423" s="0" t="n">
        <f aca="false">IF($BW2423&lt;&gt;"",$BW2423,"")</f>
        <v>2009</v>
      </c>
      <c r="K2423" s="0" t="n">
        <f aca="false">IF($BX2423&lt;&gt;"",$BX2423,"")</f>
        <v>2019</v>
      </c>
      <c r="L2423" s="0" t="n">
        <f aca="false">IF(AND(ISNUMBER($BW2423),ISNUMBER($BX2423)),($BW2423+$BX2423)/2,"")</f>
        <v>2014</v>
      </c>
      <c r="M2423" s="0" t="n">
        <f aca="false">IF($L2423&lt;&gt;"",$L2423,"")</f>
        <v>2014</v>
      </c>
      <c r="N2423" s="0" t="n">
        <f aca="false">IF(AND(ISNUMBER($BW2423),ISNUMBER($BX2423)),MIN(1,MAX(0,($BX2423-2016+1)/($BX2423-$BW2423+1))),"")</f>
        <v>0.363636363636364</v>
      </c>
      <c r="O2423" s="0" t="n">
        <f aca="false">IF(AND(ISNUMBER($BW2423),ISNUMBER($BX2423)),MIN(1,MAX(0,($BX2423-2017+1)/($BX2423-$BW2423+1))),"")</f>
        <v>0.272727272727273</v>
      </c>
      <c r="P2423" s="0" t="n">
        <f aca="false">IF(AND(ISNUMBER($BW2423),ISNUMBER($BX2423)),MIN(1,MAX(0,($BX2423-2018+1)/($BX2423-$BW2423+1))),"")</f>
        <v>0.181818181818182</v>
      </c>
      <c r="Q2423" s="0" t="n">
        <f aca="false">IF(AND(ISNUMBER($BW2423),ISNUMBER($BX2423)),MIN(1,MAX(0,($BX2423-2019+1)/($BX2423-$BW2423+1))),"")</f>
        <v>0.0909090909090909</v>
      </c>
      <c r="R2423" s="0" t="n">
        <f aca="false">IF(AND(ISNUMBER($BW2423),ISNUMBER($BX2423)),MIN(1,MAX(0,($BX2423-2016+1)/($BX2423-$BW2423+1))),"")</f>
        <v>0.363636363636364</v>
      </c>
      <c r="S2423" s="0" t="n">
        <f aca="false">IF($L2423&lt;&gt;"",IF($L2423&gt;=2015.5,1,0),"")</f>
        <v>0</v>
      </c>
      <c r="T2423" s="0" t="n">
        <f aca="false">IF($L2423&lt;&gt;"",IF($L2423&gt;=2016,1,0),"")</f>
        <v>0</v>
      </c>
      <c r="U2423" s="0" t="n">
        <f aca="false">IF(ISNUMBER($BX2423),IF($BX2423&gt;=2016,1,0),"")</f>
        <v>1</v>
      </c>
      <c r="V2423" s="0" t="n">
        <f aca="false">IF(ISNUMBER($BW2423),IF($BW2423&gt;=2016,1,0),"")</f>
        <v>0</v>
      </c>
      <c r="W2423" s="0" t="str">
        <f aca="false">IF(AND(ISNUMBER($BW2423),ISNUMBER($BX2423)),IF($BW2423&gt;=2016,"post-only",IF($BX2423&lt;2016,"pre-only","mixed")),"")</f>
        <v>mixed</v>
      </c>
      <c r="X2423" s="0" t="n">
        <f aca="false">IF(AND(ISNUMBER($BW2423),ISNUMBER($BX2423)),MIN(1,MAX(0,($BX2423-2017+1)/($BX2423-$BW2423+1))),"")</f>
        <v>0.272727272727273</v>
      </c>
      <c r="Y2423" s="0" t="n">
        <f aca="false">IF(AND(ISNUMBER($BW2423),ISNUMBER($BX2423)),MIN(1,MAX(0,($BX2423-2018+1)/($BX2423-$BW2423+1))),"")</f>
        <v>0.181818181818182</v>
      </c>
      <c r="Z2423" s="0" t="n">
        <f aca="false">IF(AND(ISNUMBER($BW2423),ISNUMBER($BX2423)),MIN(1,MAX(0,($BX2423-2019+1)/($BX2423-$BW2423+1))),"")</f>
        <v>0.0909090909090909</v>
      </c>
      <c r="AA2423" s="0" t="n">
        <f aca="false">IF(ISNUMBER($BX2423),IF($BX2423&gt;=2017,1,0),"")</f>
        <v>1</v>
      </c>
      <c r="AB2423" s="0" t="n">
        <f aca="false">IF(ISNUMBER($BX2423),IF($BX2423&gt;=2018,1,0),"")</f>
        <v>1</v>
      </c>
      <c r="AC2423" s="0" t="n">
        <f aca="false">IF(ISNUMBER($BX2423),IF($BX2423&gt;=2019,1,0),"")</f>
        <v>1</v>
      </c>
      <c r="AD2423" s="0" t="n">
        <f aca="false">IF($L2423&lt;&gt;"",IF($L2423&gt;2013,1,0),"")</f>
        <v>1</v>
      </c>
      <c r="AE2423" s="0" t="n">
        <f aca="false">IF($L2423&lt;&gt;"",1+IF($L2423&gt;2011,1,0)+IF($L2423&gt;2014,1,0),"")</f>
        <v>2</v>
      </c>
      <c r="AF2423" s="0" t="s">
        <v>87</v>
      </c>
      <c r="AG2423" s="0" t="s">
        <v>88</v>
      </c>
      <c r="AH2423" s="0" t="s">
        <v>2080</v>
      </c>
      <c r="AI2423" s="0" t="s">
        <v>90</v>
      </c>
      <c r="AJ2423" s="0" t="s">
        <v>90</v>
      </c>
      <c r="AK2423" s="0" t="str">
        <f aca="false">IF(AND($CF2423&lt;&gt;"",IFERROR(INDEX(subsample_country_map!$B:$B,MATCH($CF2423,subsample_country_map!$A:$A,0)),"")&lt;&gt;""),INDEX(subsample_country_map!$B:$B,MATCH($CF2423,subsample_country_map!$A:$A,0)),INDEX(lookup!$AA:$AA,MATCH($A2423,lookup!$A:$A,0)))</f>
        <v>99_NCE</v>
      </c>
      <c r="AL2423" s="0" t="str">
        <f aca="false">IF(AND($CF2423&lt;&gt;"",IFERROR(INDEX(subsample_country_map!$C:$C,MATCH($CF2423,subsample_country_map!$A:$A,0)),"")&lt;&gt;""),INDEX(subsample_country_map!$C:$C,MATCH($CF2423,subsample_country_map!$A:$A,0)),INDEX(lookup!$AB:$AB,MATCH($A2423,lookup!$A:$A,0)))</f>
        <v>99_NCE</v>
      </c>
      <c r="AM2423" s="0" t="str">
        <f aca="false">IF(AND($CF2423&lt;&gt;"",IFERROR(INDEX(subsample_country_map!$D:$D,MATCH($CF2423,subsample_country_map!$A:$A,0)),"")&lt;&gt;""),INDEX(subsample_country_map!$D:$D,MATCH($CF2423,subsample_country_map!$A:$A,0)),INDEX(lookup!$AC:$AC,MATCH($A2423,lookup!$A:$A,0)))</f>
        <v>99_NCE</v>
      </c>
      <c r="AN2423" s="0" t="str">
        <f aca="false">IF(AND($CF2423&lt;&gt;"",IFERROR(INDEX(subsample_country_map!$E:$E,MATCH($CF2423,subsample_country_map!$A:$A,0)),"")&lt;&gt;""),INDEX(subsample_country_map!$E:$E,MATCH($CF2423,subsample_country_map!$A:$A,0)),INDEX(lookup!$AD:$AD,MATCH($A2423,lookup!$A:$A,0)))</f>
        <v>99_NCE</v>
      </c>
      <c r="AO2423" s="0" t="str">
        <f aca="false">INDEX(lookup!$Y:$Y,MATCH($A2423,lookup!$A:$A,0))</f>
        <v>0_published</v>
      </c>
      <c r="AP2423" s="0" t="str">
        <f aca="false">INDEX(lookup!$Z:$Z,MATCH($A2423,lookup!$A:$A,0))</f>
        <v>0_VHB low</v>
      </c>
      <c r="AQ2423" s="0" t="str">
        <f aca="false">INDEX(lookup!$W:$W,MATCH($A2423,lookup!$A:$A,0))</f>
        <v>1_fin/acc/econ</v>
      </c>
      <c r="AS2423" s="0" t="s">
        <v>91</v>
      </c>
      <c r="AT2423" s="0" t="s">
        <v>111</v>
      </c>
      <c r="AU2423" s="0" t="s">
        <v>93</v>
      </c>
      <c r="AV2423" s="0" t="s">
        <v>8022</v>
      </c>
      <c r="AX2423" s="0" t="s">
        <v>2039</v>
      </c>
      <c r="BA2423" s="0" t="s">
        <v>95</v>
      </c>
      <c r="BB2423" s="0" t="s">
        <v>96</v>
      </c>
      <c r="BC2423" s="0" t="s">
        <v>3442</v>
      </c>
      <c r="BD2423" s="0" t="s">
        <v>142</v>
      </c>
      <c r="BE2423" s="0" t="s">
        <v>98</v>
      </c>
      <c r="BI2423" s="0" t="s">
        <v>189</v>
      </c>
      <c r="BJ2423" s="0" t="s">
        <v>8023</v>
      </c>
      <c r="BK2423" s="0" t="s">
        <v>1446</v>
      </c>
      <c r="BL2423" s="0" t="s">
        <v>8024</v>
      </c>
      <c r="BM2423" s="0" t="s">
        <v>6108</v>
      </c>
      <c r="BN2423" s="0" t="s">
        <v>8016</v>
      </c>
      <c r="BO2423" s="0" t="s">
        <v>769</v>
      </c>
      <c r="BP2423" s="0" t="s">
        <v>8012</v>
      </c>
      <c r="BQ2423" s="0" t="s">
        <v>127</v>
      </c>
      <c r="BT2423" s="0" t="n">
        <v>0</v>
      </c>
      <c r="BU2423" s="0" t="s">
        <v>8017</v>
      </c>
      <c r="BW2423" s="0" t="n">
        <v>2009</v>
      </c>
      <c r="BX2423" s="0" t="n">
        <v>2019</v>
      </c>
      <c r="BY2423" s="0" t="s">
        <v>8018</v>
      </c>
      <c r="BZ2423" s="0" t="n">
        <v>2014</v>
      </c>
      <c r="CA2423" s="0" t="n">
        <v>0.363636363636364</v>
      </c>
      <c r="CB2423" s="0" t="n">
        <v>0</v>
      </c>
      <c r="CC2423" s="0" t="n">
        <v>1</v>
      </c>
      <c r="CD2423" s="0" t="n">
        <v>0.0167193776291177</v>
      </c>
      <c r="CE2423" s="0" t="n">
        <v>1</v>
      </c>
    </row>
    <row r="2424" customFormat="false" ht="15" hidden="false" customHeight="false" outlineLevel="0" collapsed="false">
      <c r="A2424" s="0" t="s">
        <v>8012</v>
      </c>
      <c r="B2424" s="0" t="n">
        <v>3729</v>
      </c>
      <c r="C2424" s="0" t="n">
        <v>0.370258836293027</v>
      </c>
      <c r="D2424" s="0" t="n">
        <v>1375</v>
      </c>
      <c r="E2424" s="0" t="n">
        <f aca="false">IF(ISNUMBER($BA2424),$BA2424,IF(AND(ISNUMBER($D2424),ISNUMBER($BW2424),ISNUMBER($BX2424)),$D2424*($BX2424-$BW2424+1),""))</f>
        <v>15125</v>
      </c>
      <c r="H2424" s="0" t="s">
        <v>118</v>
      </c>
      <c r="I2424" s="0" t="s">
        <v>119</v>
      </c>
      <c r="J2424" s="0" t="n">
        <f aca="false">IF($BW2424&lt;&gt;"",$BW2424,"")</f>
        <v>2009</v>
      </c>
      <c r="K2424" s="0" t="n">
        <f aca="false">IF($BX2424&lt;&gt;"",$BX2424,"")</f>
        <v>2019</v>
      </c>
      <c r="L2424" s="0" t="n">
        <f aca="false">IF(AND(ISNUMBER($BW2424),ISNUMBER($BX2424)),($BW2424+$BX2424)/2,"")</f>
        <v>2014</v>
      </c>
      <c r="M2424" s="0" t="n">
        <f aca="false">IF($L2424&lt;&gt;"",$L2424,"")</f>
        <v>2014</v>
      </c>
      <c r="N2424" s="0" t="n">
        <f aca="false">IF(AND(ISNUMBER($BW2424),ISNUMBER($BX2424)),MIN(1,MAX(0,($BX2424-2016+1)/($BX2424-$BW2424+1))),"")</f>
        <v>0.363636363636364</v>
      </c>
      <c r="O2424" s="0" t="n">
        <f aca="false">IF(AND(ISNUMBER($BW2424),ISNUMBER($BX2424)),MIN(1,MAX(0,($BX2424-2017+1)/($BX2424-$BW2424+1))),"")</f>
        <v>0.272727272727273</v>
      </c>
      <c r="P2424" s="0" t="n">
        <f aca="false">IF(AND(ISNUMBER($BW2424),ISNUMBER($BX2424)),MIN(1,MAX(0,($BX2424-2018+1)/($BX2424-$BW2424+1))),"")</f>
        <v>0.181818181818182</v>
      </c>
      <c r="Q2424" s="0" t="n">
        <f aca="false">IF(AND(ISNUMBER($BW2424),ISNUMBER($BX2424)),MIN(1,MAX(0,($BX2424-2019+1)/($BX2424-$BW2424+1))),"")</f>
        <v>0.0909090909090909</v>
      </c>
      <c r="R2424" s="0" t="n">
        <f aca="false">IF(AND(ISNUMBER($BW2424),ISNUMBER($BX2424)),MIN(1,MAX(0,($BX2424-2016+1)/($BX2424-$BW2424+1))),"")</f>
        <v>0.363636363636364</v>
      </c>
      <c r="S2424" s="0" t="n">
        <f aca="false">IF($L2424&lt;&gt;"",IF($L2424&gt;=2015.5,1,0),"")</f>
        <v>0</v>
      </c>
      <c r="T2424" s="0" t="n">
        <f aca="false">IF($L2424&lt;&gt;"",IF($L2424&gt;=2016,1,0),"")</f>
        <v>0</v>
      </c>
      <c r="U2424" s="0" t="n">
        <f aca="false">IF(ISNUMBER($BX2424),IF($BX2424&gt;=2016,1,0),"")</f>
        <v>1</v>
      </c>
      <c r="V2424" s="0" t="n">
        <f aca="false">IF(ISNUMBER($BW2424),IF($BW2424&gt;=2016,1,0),"")</f>
        <v>0</v>
      </c>
      <c r="W2424" s="0" t="str">
        <f aca="false">IF(AND(ISNUMBER($BW2424),ISNUMBER($BX2424)),IF($BW2424&gt;=2016,"post-only",IF($BX2424&lt;2016,"pre-only","mixed")),"")</f>
        <v>mixed</v>
      </c>
      <c r="X2424" s="0" t="n">
        <f aca="false">IF(AND(ISNUMBER($BW2424),ISNUMBER($BX2424)),MIN(1,MAX(0,($BX2424-2017+1)/($BX2424-$BW2424+1))),"")</f>
        <v>0.272727272727273</v>
      </c>
      <c r="Y2424" s="0" t="n">
        <f aca="false">IF(AND(ISNUMBER($BW2424),ISNUMBER($BX2424)),MIN(1,MAX(0,($BX2424-2018+1)/($BX2424-$BW2424+1))),"")</f>
        <v>0.181818181818182</v>
      </c>
      <c r="Z2424" s="0" t="n">
        <f aca="false">IF(AND(ISNUMBER($BW2424),ISNUMBER($BX2424)),MIN(1,MAX(0,($BX2424-2019+1)/($BX2424-$BW2424+1))),"")</f>
        <v>0.0909090909090909</v>
      </c>
      <c r="AA2424" s="0" t="n">
        <f aca="false">IF(ISNUMBER($BX2424),IF($BX2424&gt;=2017,1,0),"")</f>
        <v>1</v>
      </c>
      <c r="AB2424" s="0" t="n">
        <f aca="false">IF(ISNUMBER($BX2424),IF($BX2424&gt;=2018,1,0),"")</f>
        <v>1</v>
      </c>
      <c r="AC2424" s="0" t="n">
        <f aca="false">IF(ISNUMBER($BX2424),IF($BX2424&gt;=2019,1,0),"")</f>
        <v>1</v>
      </c>
      <c r="AD2424" s="0" t="n">
        <f aca="false">IF($L2424&lt;&gt;"",IF($L2424&gt;2013,1,0),"")</f>
        <v>1</v>
      </c>
      <c r="AE2424" s="0" t="n">
        <f aca="false">IF($L2424&lt;&gt;"",1+IF($L2424&gt;2011,1,0)+IF($L2424&gt;2014,1,0),"")</f>
        <v>2</v>
      </c>
      <c r="AF2424" s="0" t="s">
        <v>87</v>
      </c>
      <c r="AG2424" s="0" t="s">
        <v>88</v>
      </c>
      <c r="AH2424" s="0" t="s">
        <v>2080</v>
      </c>
      <c r="AI2424" s="0" t="s">
        <v>90</v>
      </c>
      <c r="AJ2424" s="0" t="s">
        <v>90</v>
      </c>
      <c r="AK2424" s="0" t="str">
        <f aca="false">IF(AND($CF2424&lt;&gt;"",IFERROR(INDEX(subsample_country_map!$B:$B,MATCH($CF2424,subsample_country_map!$A:$A,0)),"")&lt;&gt;""),INDEX(subsample_country_map!$B:$B,MATCH($CF2424,subsample_country_map!$A:$A,0)),INDEX(lookup!$AA:$AA,MATCH($A2424,lookup!$A:$A,0)))</f>
        <v>99_NCE</v>
      </c>
      <c r="AL2424" s="0" t="str">
        <f aca="false">IF(AND($CF2424&lt;&gt;"",IFERROR(INDEX(subsample_country_map!$C:$C,MATCH($CF2424,subsample_country_map!$A:$A,0)),"")&lt;&gt;""),INDEX(subsample_country_map!$C:$C,MATCH($CF2424,subsample_country_map!$A:$A,0)),INDEX(lookup!$AB:$AB,MATCH($A2424,lookup!$A:$A,0)))</f>
        <v>99_NCE</v>
      </c>
      <c r="AM2424" s="0" t="str">
        <f aca="false">IF(AND($CF2424&lt;&gt;"",IFERROR(INDEX(subsample_country_map!$D:$D,MATCH($CF2424,subsample_country_map!$A:$A,0)),"")&lt;&gt;""),INDEX(subsample_country_map!$D:$D,MATCH($CF2424,subsample_country_map!$A:$A,0)),INDEX(lookup!$AC:$AC,MATCH($A2424,lookup!$A:$A,0)))</f>
        <v>99_NCE</v>
      </c>
      <c r="AN2424" s="0" t="str">
        <f aca="false">IF(AND($CF2424&lt;&gt;"",IFERROR(INDEX(subsample_country_map!$E:$E,MATCH($CF2424,subsample_country_map!$A:$A,0)),"")&lt;&gt;""),INDEX(subsample_country_map!$E:$E,MATCH($CF2424,subsample_country_map!$A:$A,0)),INDEX(lookup!$AD:$AD,MATCH($A2424,lookup!$A:$A,0)))</f>
        <v>99_NCE</v>
      </c>
      <c r="AO2424" s="0" t="str">
        <f aca="false">INDEX(lookup!$Y:$Y,MATCH($A2424,lookup!$A:$A,0))</f>
        <v>0_published</v>
      </c>
      <c r="AP2424" s="0" t="str">
        <f aca="false">INDEX(lookup!$Z:$Z,MATCH($A2424,lookup!$A:$A,0))</f>
        <v>0_VHB low</v>
      </c>
      <c r="AQ2424" s="0" t="str">
        <f aca="false">INDEX(lookup!$W:$W,MATCH($A2424,lookup!$A:$A,0))</f>
        <v>1_fin/acc/econ</v>
      </c>
      <c r="AS2424" s="0" t="s">
        <v>91</v>
      </c>
      <c r="AT2424" s="0" t="s">
        <v>111</v>
      </c>
      <c r="AU2424" s="0" t="s">
        <v>93</v>
      </c>
      <c r="AV2424" s="0" t="s">
        <v>1784</v>
      </c>
      <c r="AX2424" s="0" t="s">
        <v>8025</v>
      </c>
      <c r="BA2424" s="0" t="s">
        <v>95</v>
      </c>
      <c r="BB2424" s="0" t="s">
        <v>96</v>
      </c>
      <c r="BC2424" s="0" t="s">
        <v>426</v>
      </c>
      <c r="BD2424" s="0" t="s">
        <v>142</v>
      </c>
      <c r="BE2424" s="0" t="s">
        <v>98</v>
      </c>
      <c r="BI2424" s="0" t="s">
        <v>208</v>
      </c>
      <c r="BJ2424" s="0" t="s">
        <v>8026</v>
      </c>
      <c r="BK2424" s="0" t="s">
        <v>8027</v>
      </c>
      <c r="BL2424" s="0" t="s">
        <v>8028</v>
      </c>
      <c r="BM2424" s="0" t="s">
        <v>6108</v>
      </c>
      <c r="BN2424" s="0" t="s">
        <v>8016</v>
      </c>
      <c r="BO2424" s="0" t="s">
        <v>769</v>
      </c>
      <c r="BP2424" s="0" t="s">
        <v>8012</v>
      </c>
      <c r="BQ2424" s="0" t="s">
        <v>127</v>
      </c>
      <c r="BT2424" s="0" t="n">
        <v>0</v>
      </c>
      <c r="BU2424" s="0" t="s">
        <v>8017</v>
      </c>
      <c r="BW2424" s="0" t="n">
        <v>2009</v>
      </c>
      <c r="BX2424" s="0" t="n">
        <v>2019</v>
      </c>
      <c r="BY2424" s="0" t="s">
        <v>8018</v>
      </c>
      <c r="BZ2424" s="0" t="n">
        <v>2014</v>
      </c>
      <c r="CA2424" s="0" t="n">
        <v>0.363636363636364</v>
      </c>
      <c r="CB2424" s="0" t="n">
        <v>0</v>
      </c>
      <c r="CC2424" s="0" t="n">
        <v>1</v>
      </c>
      <c r="CD2424" s="0" t="n">
        <v>0.388723024436646</v>
      </c>
      <c r="CE2424" s="0" t="n">
        <v>1</v>
      </c>
    </row>
    <row r="2425" customFormat="false" ht="15" hidden="false" customHeight="false" outlineLevel="0" collapsed="false">
      <c r="A2425" s="0" t="s">
        <v>8029</v>
      </c>
      <c r="B2425" s="0" t="n">
        <v>3730</v>
      </c>
      <c r="C2425" s="0" t="n">
        <v>-0.00677205240821832</v>
      </c>
      <c r="D2425" s="0" t="n">
        <v>31418</v>
      </c>
      <c r="E2425" s="0" t="n">
        <f aca="false">IF(ISNUMBER($BA2425),$BA2425,IF(AND(ISNUMBER($D2425),ISNUMBER($BW2425),ISNUMBER($BX2425)),$D2425*($BX2425-$BW2425+1),""))</f>
        <v>31418</v>
      </c>
      <c r="H2425" s="0" t="s">
        <v>118</v>
      </c>
      <c r="I2425" s="0" t="s">
        <v>842</v>
      </c>
      <c r="J2425" s="0" t="n">
        <f aca="false">IF($BW2425&lt;&gt;"",$BW2425,"")</f>
        <v>2007</v>
      </c>
      <c r="K2425" s="0" t="n">
        <f aca="false">IF($BX2425&lt;&gt;"",$BX2425,"")</f>
        <v>2020</v>
      </c>
      <c r="L2425" s="0" t="n">
        <f aca="false">IF(AND(ISNUMBER($BW2425),ISNUMBER($BX2425)),($BW2425+$BX2425)/2,"")</f>
        <v>2013.5</v>
      </c>
      <c r="M2425" s="0" t="n">
        <f aca="false">IF($L2425&lt;&gt;"",$L2425,"")</f>
        <v>2013.5</v>
      </c>
      <c r="N2425" s="0" t="n">
        <f aca="false">IF(AND(ISNUMBER($BW2425),ISNUMBER($BX2425)),MIN(1,MAX(0,($BX2425-2016+1)/($BX2425-$BW2425+1))),"")</f>
        <v>0.357142857142857</v>
      </c>
      <c r="O2425" s="0" t="n">
        <f aca="false">IF(AND(ISNUMBER($BW2425),ISNUMBER($BX2425)),MIN(1,MAX(0,($BX2425-2017+1)/($BX2425-$BW2425+1))),"")</f>
        <v>0.285714285714286</v>
      </c>
      <c r="P2425" s="0" t="n">
        <f aca="false">IF(AND(ISNUMBER($BW2425),ISNUMBER($BX2425)),MIN(1,MAX(0,($BX2425-2018+1)/($BX2425-$BW2425+1))),"")</f>
        <v>0.214285714285714</v>
      </c>
      <c r="Q2425" s="0" t="n">
        <f aca="false">IF(AND(ISNUMBER($BW2425),ISNUMBER($BX2425)),MIN(1,MAX(0,($BX2425-2019+1)/($BX2425-$BW2425+1))),"")</f>
        <v>0.142857142857143</v>
      </c>
      <c r="R2425" s="0" t="n">
        <f aca="false">IF(AND(ISNUMBER($BW2425),ISNUMBER($BX2425)),MIN(1,MAX(0,($BX2425-2016+1)/($BX2425-$BW2425+1))),"")</f>
        <v>0.357142857142857</v>
      </c>
      <c r="S2425" s="0" t="n">
        <f aca="false">IF($L2425&lt;&gt;"",IF($L2425&gt;=2015.5,1,0),"")</f>
        <v>0</v>
      </c>
      <c r="T2425" s="0" t="n">
        <f aca="false">IF($L2425&lt;&gt;"",IF($L2425&gt;=2016,1,0),"")</f>
        <v>0</v>
      </c>
      <c r="U2425" s="0" t="n">
        <f aca="false">IF(ISNUMBER($BX2425),IF($BX2425&gt;=2016,1,0),"")</f>
        <v>1</v>
      </c>
      <c r="V2425" s="0" t="n">
        <f aca="false">IF(ISNUMBER($BW2425),IF($BW2425&gt;=2016,1,0),"")</f>
        <v>0</v>
      </c>
      <c r="W2425" s="0" t="str">
        <f aca="false">IF(AND(ISNUMBER($BW2425),ISNUMBER($BX2425)),IF($BW2425&gt;=2016,"post-only",IF($BX2425&lt;2016,"pre-only","mixed")),"")</f>
        <v>mixed</v>
      </c>
      <c r="X2425" s="0" t="n">
        <f aca="false">IF(AND(ISNUMBER($BW2425),ISNUMBER($BX2425)),MIN(1,MAX(0,($BX2425-2017+1)/($BX2425-$BW2425+1))),"")</f>
        <v>0.285714285714286</v>
      </c>
      <c r="Y2425" s="0" t="n">
        <f aca="false">IF(AND(ISNUMBER($BW2425),ISNUMBER($BX2425)),MIN(1,MAX(0,($BX2425-2018+1)/($BX2425-$BW2425+1))),"")</f>
        <v>0.214285714285714</v>
      </c>
      <c r="Z2425" s="0" t="n">
        <f aca="false">IF(AND(ISNUMBER($BW2425),ISNUMBER($BX2425)),MIN(1,MAX(0,($BX2425-2019+1)/($BX2425-$BW2425+1))),"")</f>
        <v>0.142857142857143</v>
      </c>
      <c r="AA2425" s="0" t="n">
        <f aca="false">IF(ISNUMBER($BX2425),IF($BX2425&gt;=2017,1,0),"")</f>
        <v>1</v>
      </c>
      <c r="AB2425" s="0" t="n">
        <f aca="false">IF(ISNUMBER($BX2425),IF($BX2425&gt;=2018,1,0),"")</f>
        <v>1</v>
      </c>
      <c r="AC2425" s="0" t="n">
        <f aca="false">IF(ISNUMBER($BX2425),IF($BX2425&gt;=2019,1,0),"")</f>
        <v>1</v>
      </c>
      <c r="AD2425" s="0" t="n">
        <f aca="false">IF($L2425&lt;&gt;"",IF($L2425&gt;2013,1,0),"")</f>
        <v>1</v>
      </c>
      <c r="AE2425" s="0" t="n">
        <f aca="false">IF($L2425&lt;&gt;"",1+IF($L2425&gt;2011,1,0)+IF($L2425&gt;2014,1,0),"")</f>
        <v>2</v>
      </c>
      <c r="AF2425" s="0" t="s">
        <v>761</v>
      </c>
      <c r="AG2425" s="0" t="s">
        <v>88</v>
      </c>
      <c r="AH2425" s="0" t="s">
        <v>89</v>
      </c>
      <c r="AI2425" s="0" t="s">
        <v>334</v>
      </c>
      <c r="AJ2425" s="0" t="s">
        <v>334</v>
      </c>
      <c r="AK2425" s="0" t="str">
        <f aca="false">IF(AND($CF2425&lt;&gt;"",IFERROR(INDEX(subsample_country_map!$B:$B,MATCH($CF2425,subsample_country_map!$A:$A,0)),"")&lt;&gt;""),INDEX(subsample_country_map!$B:$B,MATCH($CF2425,subsample_country_map!$A:$A,0)),INDEX(lookup!$AA:$AA,MATCH($A2425,lookup!$A:$A,0)))</f>
        <v>1_US</v>
      </c>
      <c r="AL2425" s="0" t="str">
        <f aca="false">IF(AND($CF2425&lt;&gt;"",IFERROR(INDEX(subsample_country_map!$C:$C,MATCH($CF2425,subsample_country_map!$A:$A,0)),"")&lt;&gt;""),INDEX(subsample_country_map!$C:$C,MATCH($CF2425,subsample_country_map!$A:$A,0)),INDEX(lookup!$AB:$AB,MATCH($A2425,lookup!$A:$A,0)))</f>
        <v>1_developed</v>
      </c>
      <c r="AM2425" s="0" t="str">
        <f aca="false">IF(AND($CF2425&lt;&gt;"",IFERROR(INDEX(subsample_country_map!$D:$D,MATCH($CF2425,subsample_country_map!$A:$A,0)),"")&lt;&gt;""),INDEX(subsample_country_map!$D:$D,MATCH($CF2425,subsample_country_map!$A:$A,0)),INDEX(lookup!$AC:$AC,MATCH($A2425,lookup!$A:$A,0)))</f>
        <v>1_western</v>
      </c>
      <c r="AN2425" s="0" t="str">
        <f aca="false">IF(AND($CF2425&lt;&gt;"",IFERROR(INDEX(subsample_country_map!$E:$E,MATCH($CF2425,subsample_country_map!$A:$A,0)),"")&lt;&gt;""),INDEX(subsample_country_map!$E:$E,MATCH($CF2425,subsample_country_map!$A:$A,0)),INDEX(lookup!$AD:$AD,MATCH($A2425,lookup!$A:$A,0)))</f>
        <v>1_common law</v>
      </c>
      <c r="AO2425" s="0" t="str">
        <f aca="false">INDEX(lookup!$Y:$Y,MATCH($A2425,lookup!$A:$A,0))</f>
        <v>0_published</v>
      </c>
      <c r="AP2425" s="0" t="str">
        <f aca="false">INDEX(lookup!$Z:$Z,MATCH($A2425,lookup!$A:$A,0))</f>
        <v>0_VHB low</v>
      </c>
      <c r="AQ2425" s="0" t="str">
        <f aca="false">INDEX(lookup!$W:$W,MATCH($A2425,lookup!$A:$A,0))</f>
        <v>2_sust</v>
      </c>
      <c r="AS2425" s="0" t="s">
        <v>91</v>
      </c>
      <c r="AT2425" s="0" t="s">
        <v>397</v>
      </c>
      <c r="AU2425" s="0" t="s">
        <v>93</v>
      </c>
      <c r="AV2425" s="0" t="s">
        <v>1704</v>
      </c>
      <c r="AY2425" s="0" t="s">
        <v>230</v>
      </c>
      <c r="BA2425" s="0" t="n">
        <v>31418</v>
      </c>
      <c r="BB2425" s="0" t="s">
        <v>8030</v>
      </c>
      <c r="BC2425" s="0" t="s">
        <v>122</v>
      </c>
      <c r="BD2425" s="0" t="s">
        <v>8031</v>
      </c>
      <c r="BE2425" s="0" t="s">
        <v>98</v>
      </c>
      <c r="BI2425" s="0" t="s">
        <v>336</v>
      </c>
      <c r="BJ2425" s="0" t="s">
        <v>3594</v>
      </c>
      <c r="BK2425" s="0" t="s">
        <v>8032</v>
      </c>
      <c r="BL2425" s="0" t="s">
        <v>8033</v>
      </c>
      <c r="BM2425" s="0" t="s">
        <v>8034</v>
      </c>
      <c r="BN2425" s="0" t="s">
        <v>8035</v>
      </c>
      <c r="BO2425" s="0" t="s">
        <v>105</v>
      </c>
      <c r="BP2425" s="0" t="s">
        <v>8029</v>
      </c>
      <c r="BQ2425" s="0" t="s">
        <v>127</v>
      </c>
      <c r="BT2425" s="0" t="n">
        <v>0</v>
      </c>
      <c r="BU2425" s="0" t="s">
        <v>8036</v>
      </c>
      <c r="BW2425" s="0" t="n">
        <v>2007</v>
      </c>
      <c r="BX2425" s="0" t="n">
        <v>2020</v>
      </c>
      <c r="BY2425" s="0" t="s">
        <v>1526</v>
      </c>
      <c r="BZ2425" s="0" t="n">
        <v>2013.5</v>
      </c>
      <c r="CA2425" s="0" t="n">
        <v>0.357142857142857</v>
      </c>
      <c r="CB2425" s="0" t="n">
        <v>0</v>
      </c>
      <c r="CC2425" s="0" t="n">
        <v>1</v>
      </c>
      <c r="CD2425" s="0" t="n">
        <v>-0.00677215593474103</v>
      </c>
      <c r="CE2425" s="0" t="n">
        <v>1</v>
      </c>
    </row>
    <row r="2426" customFormat="false" ht="15" hidden="false" customHeight="false" outlineLevel="0" collapsed="false">
      <c r="A2426" s="0" t="s">
        <v>8029</v>
      </c>
      <c r="B2426" s="0" t="n">
        <v>3731</v>
      </c>
      <c r="C2426" s="0" t="n">
        <v>-0.0122426584901046</v>
      </c>
      <c r="D2426" s="0" t="n">
        <v>31418</v>
      </c>
      <c r="E2426" s="0" t="n">
        <f aca="false">IF(ISNUMBER($BA2426),$BA2426,IF(AND(ISNUMBER($D2426),ISNUMBER($BW2426),ISNUMBER($BX2426)),$D2426*($BX2426-$BW2426+1),""))</f>
        <v>31418</v>
      </c>
      <c r="H2426" s="0" t="s">
        <v>118</v>
      </c>
      <c r="I2426" s="0" t="s">
        <v>842</v>
      </c>
      <c r="J2426" s="0" t="n">
        <f aca="false">IF($BW2426&lt;&gt;"",$BW2426,"")</f>
        <v>2007</v>
      </c>
      <c r="K2426" s="0" t="n">
        <f aca="false">IF($BX2426&lt;&gt;"",$BX2426,"")</f>
        <v>2020</v>
      </c>
      <c r="L2426" s="0" t="n">
        <f aca="false">IF(AND(ISNUMBER($BW2426),ISNUMBER($BX2426)),($BW2426+$BX2426)/2,"")</f>
        <v>2013.5</v>
      </c>
      <c r="M2426" s="0" t="n">
        <f aca="false">IF($L2426&lt;&gt;"",$L2426,"")</f>
        <v>2013.5</v>
      </c>
      <c r="N2426" s="0" t="n">
        <f aca="false">IF(AND(ISNUMBER($BW2426),ISNUMBER($BX2426)),MIN(1,MAX(0,($BX2426-2016+1)/($BX2426-$BW2426+1))),"")</f>
        <v>0.357142857142857</v>
      </c>
      <c r="O2426" s="0" t="n">
        <f aca="false">IF(AND(ISNUMBER($BW2426),ISNUMBER($BX2426)),MIN(1,MAX(0,($BX2426-2017+1)/($BX2426-$BW2426+1))),"")</f>
        <v>0.285714285714286</v>
      </c>
      <c r="P2426" s="0" t="n">
        <f aca="false">IF(AND(ISNUMBER($BW2426),ISNUMBER($BX2426)),MIN(1,MAX(0,($BX2426-2018+1)/($BX2426-$BW2426+1))),"")</f>
        <v>0.214285714285714</v>
      </c>
      <c r="Q2426" s="0" t="n">
        <f aca="false">IF(AND(ISNUMBER($BW2426),ISNUMBER($BX2426)),MIN(1,MAX(0,($BX2426-2019+1)/($BX2426-$BW2426+1))),"")</f>
        <v>0.142857142857143</v>
      </c>
      <c r="R2426" s="0" t="n">
        <f aca="false">IF(AND(ISNUMBER($BW2426),ISNUMBER($BX2426)),MIN(1,MAX(0,($BX2426-2016+1)/($BX2426-$BW2426+1))),"")</f>
        <v>0.357142857142857</v>
      </c>
      <c r="S2426" s="0" t="n">
        <f aca="false">IF($L2426&lt;&gt;"",IF($L2426&gt;=2015.5,1,0),"")</f>
        <v>0</v>
      </c>
      <c r="T2426" s="0" t="n">
        <f aca="false">IF($L2426&lt;&gt;"",IF($L2426&gt;=2016,1,0),"")</f>
        <v>0</v>
      </c>
      <c r="U2426" s="0" t="n">
        <f aca="false">IF(ISNUMBER($BX2426),IF($BX2426&gt;=2016,1,0),"")</f>
        <v>1</v>
      </c>
      <c r="V2426" s="0" t="n">
        <f aca="false">IF(ISNUMBER($BW2426),IF($BW2426&gt;=2016,1,0),"")</f>
        <v>0</v>
      </c>
      <c r="W2426" s="0" t="str">
        <f aca="false">IF(AND(ISNUMBER($BW2426),ISNUMBER($BX2426)),IF($BW2426&gt;=2016,"post-only",IF($BX2426&lt;2016,"pre-only","mixed")),"")</f>
        <v>mixed</v>
      </c>
      <c r="X2426" s="0" t="n">
        <f aca="false">IF(AND(ISNUMBER($BW2426),ISNUMBER($BX2426)),MIN(1,MAX(0,($BX2426-2017+1)/($BX2426-$BW2426+1))),"")</f>
        <v>0.285714285714286</v>
      </c>
      <c r="Y2426" s="0" t="n">
        <f aca="false">IF(AND(ISNUMBER($BW2426),ISNUMBER($BX2426)),MIN(1,MAX(0,($BX2426-2018+1)/($BX2426-$BW2426+1))),"")</f>
        <v>0.214285714285714</v>
      </c>
      <c r="Z2426" s="0" t="n">
        <f aca="false">IF(AND(ISNUMBER($BW2426),ISNUMBER($BX2426)),MIN(1,MAX(0,($BX2426-2019+1)/($BX2426-$BW2426+1))),"")</f>
        <v>0.142857142857143</v>
      </c>
      <c r="AA2426" s="0" t="n">
        <f aca="false">IF(ISNUMBER($BX2426),IF($BX2426&gt;=2017,1,0),"")</f>
        <v>1</v>
      </c>
      <c r="AB2426" s="0" t="n">
        <f aca="false">IF(ISNUMBER($BX2426),IF($BX2426&gt;=2018,1,0),"")</f>
        <v>1</v>
      </c>
      <c r="AC2426" s="0" t="n">
        <f aca="false">IF(ISNUMBER($BX2426),IF($BX2426&gt;=2019,1,0),"")</f>
        <v>1</v>
      </c>
      <c r="AD2426" s="0" t="n">
        <f aca="false">IF($L2426&lt;&gt;"",IF($L2426&gt;2013,1,0),"")</f>
        <v>1</v>
      </c>
      <c r="AE2426" s="0" t="n">
        <f aca="false">IF($L2426&lt;&gt;"",1+IF($L2426&gt;2011,1,0)+IF($L2426&gt;2014,1,0),"")</f>
        <v>2</v>
      </c>
      <c r="AF2426" s="0" t="s">
        <v>761</v>
      </c>
      <c r="AG2426" s="0" t="s">
        <v>88</v>
      </c>
      <c r="AH2426" s="0" t="s">
        <v>89</v>
      </c>
      <c r="AI2426" s="0" t="s">
        <v>334</v>
      </c>
      <c r="AJ2426" s="0" t="s">
        <v>334</v>
      </c>
      <c r="AK2426" s="0" t="str">
        <f aca="false">IF(AND($CF2426&lt;&gt;"",IFERROR(INDEX(subsample_country_map!$B:$B,MATCH($CF2426,subsample_country_map!$A:$A,0)),"")&lt;&gt;""),INDEX(subsample_country_map!$B:$B,MATCH($CF2426,subsample_country_map!$A:$A,0)),INDEX(lookup!$AA:$AA,MATCH($A2426,lookup!$A:$A,0)))</f>
        <v>1_US</v>
      </c>
      <c r="AL2426" s="0" t="str">
        <f aca="false">IF(AND($CF2426&lt;&gt;"",IFERROR(INDEX(subsample_country_map!$C:$C,MATCH($CF2426,subsample_country_map!$A:$A,0)),"")&lt;&gt;""),INDEX(subsample_country_map!$C:$C,MATCH($CF2426,subsample_country_map!$A:$A,0)),INDEX(lookup!$AB:$AB,MATCH($A2426,lookup!$A:$A,0)))</f>
        <v>1_developed</v>
      </c>
      <c r="AM2426" s="0" t="str">
        <f aca="false">IF(AND($CF2426&lt;&gt;"",IFERROR(INDEX(subsample_country_map!$D:$D,MATCH($CF2426,subsample_country_map!$A:$A,0)),"")&lt;&gt;""),INDEX(subsample_country_map!$D:$D,MATCH($CF2426,subsample_country_map!$A:$A,0)),INDEX(lookup!$AC:$AC,MATCH($A2426,lookup!$A:$A,0)))</f>
        <v>1_western</v>
      </c>
      <c r="AN2426" s="0" t="str">
        <f aca="false">IF(AND($CF2426&lt;&gt;"",IFERROR(INDEX(subsample_country_map!$E:$E,MATCH($CF2426,subsample_country_map!$A:$A,0)),"")&lt;&gt;""),INDEX(subsample_country_map!$E:$E,MATCH($CF2426,subsample_country_map!$A:$A,0)),INDEX(lookup!$AD:$AD,MATCH($A2426,lookup!$A:$A,0)))</f>
        <v>1_common law</v>
      </c>
      <c r="AO2426" s="0" t="str">
        <f aca="false">INDEX(lookup!$Y:$Y,MATCH($A2426,lookup!$A:$A,0))</f>
        <v>0_published</v>
      </c>
      <c r="AP2426" s="0" t="str">
        <f aca="false">INDEX(lookup!$Z:$Z,MATCH($A2426,lookup!$A:$A,0))</f>
        <v>0_VHB low</v>
      </c>
      <c r="AQ2426" s="0" t="str">
        <f aca="false">INDEX(lookup!$W:$W,MATCH($A2426,lookup!$A:$A,0))</f>
        <v>2_sust</v>
      </c>
      <c r="AS2426" s="0" t="s">
        <v>91</v>
      </c>
      <c r="AT2426" s="0" t="s">
        <v>397</v>
      </c>
      <c r="AU2426" s="0" t="s">
        <v>93</v>
      </c>
      <c r="AV2426" s="0" t="s">
        <v>2659</v>
      </c>
      <c r="AY2426" s="0" t="s">
        <v>947</v>
      </c>
      <c r="BA2426" s="0" t="n">
        <v>31418</v>
      </c>
      <c r="BB2426" s="0" t="s">
        <v>8030</v>
      </c>
      <c r="BC2426" s="0" t="s">
        <v>122</v>
      </c>
      <c r="BD2426" s="0" t="s">
        <v>8031</v>
      </c>
      <c r="BE2426" s="0" t="s">
        <v>98</v>
      </c>
      <c r="BI2426" s="0" t="s">
        <v>336</v>
      </c>
      <c r="BJ2426" s="0" t="s">
        <v>3694</v>
      </c>
      <c r="BK2426" s="0" t="s">
        <v>8032</v>
      </c>
      <c r="BL2426" s="0" t="s">
        <v>8037</v>
      </c>
      <c r="BM2426" s="0" t="s">
        <v>8034</v>
      </c>
      <c r="BN2426" s="0" t="s">
        <v>8038</v>
      </c>
      <c r="BO2426" s="0" t="s">
        <v>105</v>
      </c>
      <c r="BP2426" s="0" t="s">
        <v>8029</v>
      </c>
      <c r="BQ2426" s="0" t="s">
        <v>127</v>
      </c>
      <c r="BT2426" s="0" t="n">
        <v>0</v>
      </c>
      <c r="BU2426" s="0" t="s">
        <v>8036</v>
      </c>
      <c r="BW2426" s="0" t="n">
        <v>2007</v>
      </c>
      <c r="BX2426" s="0" t="n">
        <v>2020</v>
      </c>
      <c r="BY2426" s="0" t="s">
        <v>1526</v>
      </c>
      <c r="BZ2426" s="0" t="n">
        <v>2013.5</v>
      </c>
      <c r="CA2426" s="0" t="n">
        <v>0.357142857142857</v>
      </c>
      <c r="CB2426" s="0" t="n">
        <v>0</v>
      </c>
      <c r="CC2426" s="0" t="n">
        <v>1</v>
      </c>
      <c r="CD2426" s="0" t="n">
        <v>-0.0122432701992994</v>
      </c>
      <c r="CE2426" s="0" t="n">
        <v>1</v>
      </c>
    </row>
    <row r="2427" customFormat="false" ht="15" hidden="false" customHeight="false" outlineLevel="0" collapsed="false">
      <c r="A2427" s="0" t="s">
        <v>8029</v>
      </c>
      <c r="B2427" s="0" t="n">
        <v>3732</v>
      </c>
      <c r="C2427" s="0" t="n">
        <v>-0.0145314294894618</v>
      </c>
      <c r="D2427" s="0" t="n">
        <v>31418</v>
      </c>
      <c r="E2427" s="0" t="n">
        <f aca="false">IF(ISNUMBER($BA2427),$BA2427,IF(AND(ISNUMBER($D2427),ISNUMBER($BW2427),ISNUMBER($BX2427)),$D2427*($BX2427-$BW2427+1),""))</f>
        <v>31418</v>
      </c>
      <c r="H2427" s="0" t="s">
        <v>118</v>
      </c>
      <c r="I2427" s="0" t="s">
        <v>842</v>
      </c>
      <c r="J2427" s="0" t="n">
        <f aca="false">IF($BW2427&lt;&gt;"",$BW2427,"")</f>
        <v>2007</v>
      </c>
      <c r="K2427" s="0" t="n">
        <f aca="false">IF($BX2427&lt;&gt;"",$BX2427,"")</f>
        <v>2020</v>
      </c>
      <c r="L2427" s="0" t="n">
        <f aca="false">IF(AND(ISNUMBER($BW2427),ISNUMBER($BX2427)),($BW2427+$BX2427)/2,"")</f>
        <v>2013.5</v>
      </c>
      <c r="M2427" s="0" t="n">
        <f aca="false">IF($L2427&lt;&gt;"",$L2427,"")</f>
        <v>2013.5</v>
      </c>
      <c r="N2427" s="0" t="n">
        <f aca="false">IF(AND(ISNUMBER($BW2427),ISNUMBER($BX2427)),MIN(1,MAX(0,($BX2427-2016+1)/($BX2427-$BW2427+1))),"")</f>
        <v>0.357142857142857</v>
      </c>
      <c r="O2427" s="0" t="n">
        <f aca="false">IF(AND(ISNUMBER($BW2427),ISNUMBER($BX2427)),MIN(1,MAX(0,($BX2427-2017+1)/($BX2427-$BW2427+1))),"")</f>
        <v>0.285714285714286</v>
      </c>
      <c r="P2427" s="0" t="n">
        <f aca="false">IF(AND(ISNUMBER($BW2427),ISNUMBER($BX2427)),MIN(1,MAX(0,($BX2427-2018+1)/($BX2427-$BW2427+1))),"")</f>
        <v>0.214285714285714</v>
      </c>
      <c r="Q2427" s="0" t="n">
        <f aca="false">IF(AND(ISNUMBER($BW2427),ISNUMBER($BX2427)),MIN(1,MAX(0,($BX2427-2019+1)/($BX2427-$BW2427+1))),"")</f>
        <v>0.142857142857143</v>
      </c>
      <c r="R2427" s="0" t="n">
        <f aca="false">IF(AND(ISNUMBER($BW2427),ISNUMBER($BX2427)),MIN(1,MAX(0,($BX2427-2016+1)/($BX2427-$BW2427+1))),"")</f>
        <v>0.357142857142857</v>
      </c>
      <c r="S2427" s="0" t="n">
        <f aca="false">IF($L2427&lt;&gt;"",IF($L2427&gt;=2015.5,1,0),"")</f>
        <v>0</v>
      </c>
      <c r="T2427" s="0" t="n">
        <f aca="false">IF($L2427&lt;&gt;"",IF($L2427&gt;=2016,1,0),"")</f>
        <v>0</v>
      </c>
      <c r="U2427" s="0" t="n">
        <f aca="false">IF(ISNUMBER($BX2427),IF($BX2427&gt;=2016,1,0),"")</f>
        <v>1</v>
      </c>
      <c r="V2427" s="0" t="n">
        <f aca="false">IF(ISNUMBER($BW2427),IF($BW2427&gt;=2016,1,0),"")</f>
        <v>0</v>
      </c>
      <c r="W2427" s="0" t="str">
        <f aca="false">IF(AND(ISNUMBER($BW2427),ISNUMBER($BX2427)),IF($BW2427&gt;=2016,"post-only",IF($BX2427&lt;2016,"pre-only","mixed")),"")</f>
        <v>mixed</v>
      </c>
      <c r="X2427" s="0" t="n">
        <f aca="false">IF(AND(ISNUMBER($BW2427),ISNUMBER($BX2427)),MIN(1,MAX(0,($BX2427-2017+1)/($BX2427-$BW2427+1))),"")</f>
        <v>0.285714285714286</v>
      </c>
      <c r="Y2427" s="0" t="n">
        <f aca="false">IF(AND(ISNUMBER($BW2427),ISNUMBER($BX2427)),MIN(1,MAX(0,($BX2427-2018+1)/($BX2427-$BW2427+1))),"")</f>
        <v>0.214285714285714</v>
      </c>
      <c r="Z2427" s="0" t="n">
        <f aca="false">IF(AND(ISNUMBER($BW2427),ISNUMBER($BX2427)),MIN(1,MAX(0,($BX2427-2019+1)/($BX2427-$BW2427+1))),"")</f>
        <v>0.142857142857143</v>
      </c>
      <c r="AA2427" s="0" t="n">
        <f aca="false">IF(ISNUMBER($BX2427),IF($BX2427&gt;=2017,1,0),"")</f>
        <v>1</v>
      </c>
      <c r="AB2427" s="0" t="n">
        <f aca="false">IF(ISNUMBER($BX2427),IF($BX2427&gt;=2018,1,0),"")</f>
        <v>1</v>
      </c>
      <c r="AC2427" s="0" t="n">
        <f aca="false">IF(ISNUMBER($BX2427),IF($BX2427&gt;=2019,1,0),"")</f>
        <v>1</v>
      </c>
      <c r="AD2427" s="0" t="n">
        <f aca="false">IF($L2427&lt;&gt;"",IF($L2427&gt;2013,1,0),"")</f>
        <v>1</v>
      </c>
      <c r="AE2427" s="0" t="n">
        <f aca="false">IF($L2427&lt;&gt;"",1+IF($L2427&gt;2011,1,0)+IF($L2427&gt;2014,1,0),"")</f>
        <v>2</v>
      </c>
      <c r="AF2427" s="0" t="s">
        <v>761</v>
      </c>
      <c r="AG2427" s="0" t="s">
        <v>88</v>
      </c>
      <c r="AH2427" s="0" t="s">
        <v>89</v>
      </c>
      <c r="AI2427" s="0" t="s">
        <v>334</v>
      </c>
      <c r="AJ2427" s="0" t="s">
        <v>334</v>
      </c>
      <c r="AK2427" s="0" t="str">
        <f aca="false">IF(AND($CF2427&lt;&gt;"",IFERROR(INDEX(subsample_country_map!$B:$B,MATCH($CF2427,subsample_country_map!$A:$A,0)),"")&lt;&gt;""),INDEX(subsample_country_map!$B:$B,MATCH($CF2427,subsample_country_map!$A:$A,0)),INDEX(lookup!$AA:$AA,MATCH($A2427,lookup!$A:$A,0)))</f>
        <v>1_US</v>
      </c>
      <c r="AL2427" s="0" t="str">
        <f aca="false">IF(AND($CF2427&lt;&gt;"",IFERROR(INDEX(subsample_country_map!$C:$C,MATCH($CF2427,subsample_country_map!$A:$A,0)),"")&lt;&gt;""),INDEX(subsample_country_map!$C:$C,MATCH($CF2427,subsample_country_map!$A:$A,0)),INDEX(lookup!$AB:$AB,MATCH($A2427,lookup!$A:$A,0)))</f>
        <v>1_developed</v>
      </c>
      <c r="AM2427" s="0" t="str">
        <f aca="false">IF(AND($CF2427&lt;&gt;"",IFERROR(INDEX(subsample_country_map!$D:$D,MATCH($CF2427,subsample_country_map!$A:$A,0)),"")&lt;&gt;""),INDEX(subsample_country_map!$D:$D,MATCH($CF2427,subsample_country_map!$A:$A,0)),INDEX(lookup!$AC:$AC,MATCH($A2427,lookup!$A:$A,0)))</f>
        <v>1_western</v>
      </c>
      <c r="AN2427" s="0" t="str">
        <f aca="false">IF(AND($CF2427&lt;&gt;"",IFERROR(INDEX(subsample_country_map!$E:$E,MATCH($CF2427,subsample_country_map!$A:$A,0)),"")&lt;&gt;""),INDEX(subsample_country_map!$E:$E,MATCH($CF2427,subsample_country_map!$A:$A,0)),INDEX(lookup!$AD:$AD,MATCH($A2427,lookup!$A:$A,0)))</f>
        <v>1_common law</v>
      </c>
      <c r="AO2427" s="0" t="str">
        <f aca="false">INDEX(lookup!$Y:$Y,MATCH($A2427,lookup!$A:$A,0))</f>
        <v>0_published</v>
      </c>
      <c r="AP2427" s="0" t="str">
        <f aca="false">INDEX(lookup!$Z:$Z,MATCH($A2427,lookup!$A:$A,0))</f>
        <v>0_VHB low</v>
      </c>
      <c r="AQ2427" s="0" t="str">
        <f aca="false">INDEX(lookup!$W:$W,MATCH($A2427,lookup!$A:$A,0))</f>
        <v>2_sust</v>
      </c>
      <c r="AS2427" s="0" t="s">
        <v>91</v>
      </c>
      <c r="AT2427" s="0" t="s">
        <v>397</v>
      </c>
      <c r="AU2427" s="0" t="s">
        <v>93</v>
      </c>
      <c r="AV2427" s="0" t="s">
        <v>2702</v>
      </c>
      <c r="AY2427" s="0" t="s">
        <v>1042</v>
      </c>
      <c r="BA2427" s="0" t="n">
        <v>31418</v>
      </c>
      <c r="BB2427" s="0" t="s">
        <v>8030</v>
      </c>
      <c r="BC2427" s="0" t="s">
        <v>122</v>
      </c>
      <c r="BD2427" s="0" t="s">
        <v>8031</v>
      </c>
      <c r="BE2427" s="0" t="s">
        <v>98</v>
      </c>
      <c r="BI2427" s="0" t="s">
        <v>336</v>
      </c>
      <c r="BJ2427" s="0" t="s">
        <v>3780</v>
      </c>
      <c r="BK2427" s="0" t="s">
        <v>8032</v>
      </c>
      <c r="BL2427" s="0" t="s">
        <v>8039</v>
      </c>
      <c r="BM2427" s="0" t="s">
        <v>8034</v>
      </c>
      <c r="BN2427" s="0" t="s">
        <v>8040</v>
      </c>
      <c r="BO2427" s="0" t="s">
        <v>105</v>
      </c>
      <c r="BP2427" s="0" t="s">
        <v>8029</v>
      </c>
      <c r="BQ2427" s="0" t="s">
        <v>127</v>
      </c>
      <c r="BT2427" s="0" t="n">
        <v>0</v>
      </c>
      <c r="BU2427" s="0" t="s">
        <v>8036</v>
      </c>
      <c r="BW2427" s="0" t="n">
        <v>2007</v>
      </c>
      <c r="BX2427" s="0" t="n">
        <v>2020</v>
      </c>
      <c r="BY2427" s="0" t="s">
        <v>1526</v>
      </c>
      <c r="BZ2427" s="0" t="n">
        <v>2013.5</v>
      </c>
      <c r="CA2427" s="0" t="n">
        <v>0.357142857142857</v>
      </c>
      <c r="CB2427" s="0" t="n">
        <v>0</v>
      </c>
      <c r="CC2427" s="0" t="n">
        <v>1</v>
      </c>
      <c r="CD2427" s="0" t="n">
        <v>-0.0145324524497886</v>
      </c>
      <c r="CE2427" s="0" t="n">
        <v>1</v>
      </c>
    </row>
    <row r="2428" customFormat="false" ht="15" hidden="false" customHeight="false" outlineLevel="0" collapsed="false">
      <c r="A2428" s="0" t="s">
        <v>8029</v>
      </c>
      <c r="B2428" s="0" t="n">
        <v>3733</v>
      </c>
      <c r="C2428" s="0" t="n">
        <v>-0.0145314294894618</v>
      </c>
      <c r="D2428" s="0" t="n">
        <v>31418</v>
      </c>
      <c r="E2428" s="0" t="n">
        <f aca="false">IF(ISNUMBER($BA2428),$BA2428,IF(AND(ISNUMBER($D2428),ISNUMBER($BW2428),ISNUMBER($BX2428)),$D2428*($BX2428-$BW2428+1),""))</f>
        <v>31418</v>
      </c>
      <c r="H2428" s="0" t="s">
        <v>118</v>
      </c>
      <c r="I2428" s="0" t="s">
        <v>842</v>
      </c>
      <c r="J2428" s="0" t="n">
        <f aca="false">IF($BW2428&lt;&gt;"",$BW2428,"")</f>
        <v>2007</v>
      </c>
      <c r="K2428" s="0" t="n">
        <f aca="false">IF($BX2428&lt;&gt;"",$BX2428,"")</f>
        <v>2020</v>
      </c>
      <c r="L2428" s="0" t="n">
        <f aca="false">IF(AND(ISNUMBER($BW2428),ISNUMBER($BX2428)),($BW2428+$BX2428)/2,"")</f>
        <v>2013.5</v>
      </c>
      <c r="M2428" s="0" t="n">
        <f aca="false">IF($L2428&lt;&gt;"",$L2428,"")</f>
        <v>2013.5</v>
      </c>
      <c r="N2428" s="0" t="n">
        <f aca="false">IF(AND(ISNUMBER($BW2428),ISNUMBER($BX2428)),MIN(1,MAX(0,($BX2428-2016+1)/($BX2428-$BW2428+1))),"")</f>
        <v>0.357142857142857</v>
      </c>
      <c r="O2428" s="0" t="n">
        <f aca="false">IF(AND(ISNUMBER($BW2428),ISNUMBER($BX2428)),MIN(1,MAX(0,($BX2428-2017+1)/($BX2428-$BW2428+1))),"")</f>
        <v>0.285714285714286</v>
      </c>
      <c r="P2428" s="0" t="n">
        <f aca="false">IF(AND(ISNUMBER($BW2428),ISNUMBER($BX2428)),MIN(1,MAX(0,($BX2428-2018+1)/($BX2428-$BW2428+1))),"")</f>
        <v>0.214285714285714</v>
      </c>
      <c r="Q2428" s="0" t="n">
        <f aca="false">IF(AND(ISNUMBER($BW2428),ISNUMBER($BX2428)),MIN(1,MAX(0,($BX2428-2019+1)/($BX2428-$BW2428+1))),"")</f>
        <v>0.142857142857143</v>
      </c>
      <c r="R2428" s="0" t="n">
        <f aca="false">IF(AND(ISNUMBER($BW2428),ISNUMBER($BX2428)),MIN(1,MAX(0,($BX2428-2016+1)/($BX2428-$BW2428+1))),"")</f>
        <v>0.357142857142857</v>
      </c>
      <c r="S2428" s="0" t="n">
        <f aca="false">IF($L2428&lt;&gt;"",IF($L2428&gt;=2015.5,1,0),"")</f>
        <v>0</v>
      </c>
      <c r="T2428" s="0" t="n">
        <f aca="false">IF($L2428&lt;&gt;"",IF($L2428&gt;=2016,1,0),"")</f>
        <v>0</v>
      </c>
      <c r="U2428" s="0" t="n">
        <f aca="false">IF(ISNUMBER($BX2428),IF($BX2428&gt;=2016,1,0),"")</f>
        <v>1</v>
      </c>
      <c r="V2428" s="0" t="n">
        <f aca="false">IF(ISNUMBER($BW2428),IF($BW2428&gt;=2016,1,0),"")</f>
        <v>0</v>
      </c>
      <c r="W2428" s="0" t="str">
        <f aca="false">IF(AND(ISNUMBER($BW2428),ISNUMBER($BX2428)),IF($BW2428&gt;=2016,"post-only",IF($BX2428&lt;2016,"pre-only","mixed")),"")</f>
        <v>mixed</v>
      </c>
      <c r="X2428" s="0" t="n">
        <f aca="false">IF(AND(ISNUMBER($BW2428),ISNUMBER($BX2428)),MIN(1,MAX(0,($BX2428-2017+1)/($BX2428-$BW2428+1))),"")</f>
        <v>0.285714285714286</v>
      </c>
      <c r="Y2428" s="0" t="n">
        <f aca="false">IF(AND(ISNUMBER($BW2428),ISNUMBER($BX2428)),MIN(1,MAX(0,($BX2428-2018+1)/($BX2428-$BW2428+1))),"")</f>
        <v>0.214285714285714</v>
      </c>
      <c r="Z2428" s="0" t="n">
        <f aca="false">IF(AND(ISNUMBER($BW2428),ISNUMBER($BX2428)),MIN(1,MAX(0,($BX2428-2019+1)/($BX2428-$BW2428+1))),"")</f>
        <v>0.142857142857143</v>
      </c>
      <c r="AA2428" s="0" t="n">
        <f aca="false">IF(ISNUMBER($BX2428),IF($BX2428&gt;=2017,1,0),"")</f>
        <v>1</v>
      </c>
      <c r="AB2428" s="0" t="n">
        <f aca="false">IF(ISNUMBER($BX2428),IF($BX2428&gt;=2018,1,0),"")</f>
        <v>1</v>
      </c>
      <c r="AC2428" s="0" t="n">
        <f aca="false">IF(ISNUMBER($BX2428),IF($BX2428&gt;=2019,1,0),"")</f>
        <v>1</v>
      </c>
      <c r="AD2428" s="0" t="n">
        <f aca="false">IF($L2428&lt;&gt;"",IF($L2428&gt;2013,1,0),"")</f>
        <v>1</v>
      </c>
      <c r="AE2428" s="0" t="n">
        <f aca="false">IF($L2428&lt;&gt;"",1+IF($L2428&gt;2011,1,0)+IF($L2428&gt;2014,1,0),"")</f>
        <v>2</v>
      </c>
      <c r="AF2428" s="0" t="s">
        <v>761</v>
      </c>
      <c r="AG2428" s="0" t="s">
        <v>88</v>
      </c>
      <c r="AH2428" s="0" t="s">
        <v>89</v>
      </c>
      <c r="AI2428" s="0" t="s">
        <v>334</v>
      </c>
      <c r="AJ2428" s="0" t="s">
        <v>334</v>
      </c>
      <c r="AK2428" s="0" t="str">
        <f aca="false">IF(AND($CF2428&lt;&gt;"",IFERROR(INDEX(subsample_country_map!$B:$B,MATCH($CF2428,subsample_country_map!$A:$A,0)),"")&lt;&gt;""),INDEX(subsample_country_map!$B:$B,MATCH($CF2428,subsample_country_map!$A:$A,0)),INDEX(lookup!$AA:$AA,MATCH($A2428,lookup!$A:$A,0)))</f>
        <v>1_US</v>
      </c>
      <c r="AL2428" s="0" t="str">
        <f aca="false">IF(AND($CF2428&lt;&gt;"",IFERROR(INDEX(subsample_country_map!$C:$C,MATCH($CF2428,subsample_country_map!$A:$A,0)),"")&lt;&gt;""),INDEX(subsample_country_map!$C:$C,MATCH($CF2428,subsample_country_map!$A:$A,0)),INDEX(lookup!$AB:$AB,MATCH($A2428,lookup!$A:$A,0)))</f>
        <v>1_developed</v>
      </c>
      <c r="AM2428" s="0" t="str">
        <f aca="false">IF(AND($CF2428&lt;&gt;"",IFERROR(INDEX(subsample_country_map!$D:$D,MATCH($CF2428,subsample_country_map!$A:$A,0)),"")&lt;&gt;""),INDEX(subsample_country_map!$D:$D,MATCH($CF2428,subsample_country_map!$A:$A,0)),INDEX(lookup!$AC:$AC,MATCH($A2428,lookup!$A:$A,0)))</f>
        <v>1_western</v>
      </c>
      <c r="AN2428" s="0" t="str">
        <f aca="false">IF(AND($CF2428&lt;&gt;"",IFERROR(INDEX(subsample_country_map!$E:$E,MATCH($CF2428,subsample_country_map!$A:$A,0)),"")&lt;&gt;""),INDEX(subsample_country_map!$E:$E,MATCH($CF2428,subsample_country_map!$A:$A,0)),INDEX(lookup!$AD:$AD,MATCH($A2428,lookup!$A:$A,0)))</f>
        <v>1_common law</v>
      </c>
      <c r="AO2428" s="0" t="str">
        <f aca="false">INDEX(lookup!$Y:$Y,MATCH($A2428,lookup!$A:$A,0))</f>
        <v>0_published</v>
      </c>
      <c r="AP2428" s="0" t="str">
        <f aca="false">INDEX(lookup!$Z:$Z,MATCH($A2428,lookup!$A:$A,0))</f>
        <v>0_VHB low</v>
      </c>
      <c r="AQ2428" s="0" t="str">
        <f aca="false">INDEX(lookup!$W:$W,MATCH($A2428,lookup!$A:$A,0))</f>
        <v>2_sust</v>
      </c>
      <c r="AS2428" s="0" t="s">
        <v>91</v>
      </c>
      <c r="AT2428" s="0" t="s">
        <v>397</v>
      </c>
      <c r="AU2428" s="0" t="s">
        <v>93</v>
      </c>
      <c r="AV2428" s="0" t="s">
        <v>2659</v>
      </c>
      <c r="AY2428" s="0" t="s">
        <v>1042</v>
      </c>
      <c r="BA2428" s="0" t="n">
        <v>31418</v>
      </c>
      <c r="BB2428" s="0" t="s">
        <v>8030</v>
      </c>
      <c r="BC2428" s="0" t="s">
        <v>122</v>
      </c>
      <c r="BD2428" s="0" t="s">
        <v>8031</v>
      </c>
      <c r="BE2428" s="0" t="s">
        <v>98</v>
      </c>
      <c r="BI2428" s="0" t="s">
        <v>336</v>
      </c>
      <c r="BJ2428" s="0" t="s">
        <v>8041</v>
      </c>
      <c r="BK2428" s="0" t="s">
        <v>8032</v>
      </c>
      <c r="BL2428" s="0" t="s">
        <v>8042</v>
      </c>
      <c r="BM2428" s="0" t="s">
        <v>8034</v>
      </c>
      <c r="BN2428" s="0" t="s">
        <v>8043</v>
      </c>
      <c r="BO2428" s="0" t="s">
        <v>105</v>
      </c>
      <c r="BP2428" s="0" t="s">
        <v>8029</v>
      </c>
      <c r="BQ2428" s="0" t="s">
        <v>127</v>
      </c>
      <c r="BT2428" s="0" t="n">
        <v>0</v>
      </c>
      <c r="BU2428" s="0" t="s">
        <v>8036</v>
      </c>
      <c r="BW2428" s="0" t="n">
        <v>2007</v>
      </c>
      <c r="BX2428" s="0" t="n">
        <v>2020</v>
      </c>
      <c r="BY2428" s="0" t="s">
        <v>1526</v>
      </c>
      <c r="BZ2428" s="0" t="n">
        <v>2013.5</v>
      </c>
      <c r="CA2428" s="0" t="n">
        <v>0.357142857142857</v>
      </c>
      <c r="CB2428" s="0" t="n">
        <v>0</v>
      </c>
      <c r="CC2428" s="0" t="n">
        <v>1</v>
      </c>
      <c r="CD2428" s="0" t="n">
        <v>-0.0145324524497886</v>
      </c>
      <c r="CE2428" s="0" t="n">
        <v>1</v>
      </c>
    </row>
    <row r="2429" customFormat="false" ht="15" hidden="false" customHeight="false" outlineLevel="0" collapsed="false">
      <c r="A2429" s="0" t="s">
        <v>8029</v>
      </c>
      <c r="B2429" s="0" t="n">
        <v>3734</v>
      </c>
      <c r="C2429" s="0" t="n">
        <v>-0.00328823983898954</v>
      </c>
      <c r="D2429" s="0" t="n">
        <v>31418</v>
      </c>
      <c r="E2429" s="0" t="n">
        <f aca="false">IF(ISNUMBER($BA2429),$BA2429,IF(AND(ISNUMBER($D2429),ISNUMBER($BW2429),ISNUMBER($BX2429)),$D2429*($BX2429-$BW2429+1),""))</f>
        <v>31418</v>
      </c>
      <c r="H2429" s="0" t="s">
        <v>118</v>
      </c>
      <c r="I2429" s="0" t="s">
        <v>842</v>
      </c>
      <c r="J2429" s="0" t="n">
        <f aca="false">IF($BW2429&lt;&gt;"",$BW2429,"")</f>
        <v>2007</v>
      </c>
      <c r="K2429" s="0" t="n">
        <f aca="false">IF($BX2429&lt;&gt;"",$BX2429,"")</f>
        <v>2020</v>
      </c>
      <c r="L2429" s="0" t="n">
        <f aca="false">IF(AND(ISNUMBER($BW2429),ISNUMBER($BX2429)),($BW2429+$BX2429)/2,"")</f>
        <v>2013.5</v>
      </c>
      <c r="M2429" s="0" t="n">
        <f aca="false">IF($L2429&lt;&gt;"",$L2429,"")</f>
        <v>2013.5</v>
      </c>
      <c r="N2429" s="0" t="n">
        <f aca="false">IF(AND(ISNUMBER($BW2429),ISNUMBER($BX2429)),MIN(1,MAX(0,($BX2429-2016+1)/($BX2429-$BW2429+1))),"")</f>
        <v>0.357142857142857</v>
      </c>
      <c r="O2429" s="0" t="n">
        <f aca="false">IF(AND(ISNUMBER($BW2429),ISNUMBER($BX2429)),MIN(1,MAX(0,($BX2429-2017+1)/($BX2429-$BW2429+1))),"")</f>
        <v>0.285714285714286</v>
      </c>
      <c r="P2429" s="0" t="n">
        <f aca="false">IF(AND(ISNUMBER($BW2429),ISNUMBER($BX2429)),MIN(1,MAX(0,($BX2429-2018+1)/($BX2429-$BW2429+1))),"")</f>
        <v>0.214285714285714</v>
      </c>
      <c r="Q2429" s="0" t="n">
        <f aca="false">IF(AND(ISNUMBER($BW2429),ISNUMBER($BX2429)),MIN(1,MAX(0,($BX2429-2019+1)/($BX2429-$BW2429+1))),"")</f>
        <v>0.142857142857143</v>
      </c>
      <c r="R2429" s="0" t="n">
        <f aca="false">IF(AND(ISNUMBER($BW2429),ISNUMBER($BX2429)),MIN(1,MAX(0,($BX2429-2016+1)/($BX2429-$BW2429+1))),"")</f>
        <v>0.357142857142857</v>
      </c>
      <c r="S2429" s="0" t="n">
        <f aca="false">IF($L2429&lt;&gt;"",IF($L2429&gt;=2015.5,1,0),"")</f>
        <v>0</v>
      </c>
      <c r="T2429" s="0" t="n">
        <f aca="false">IF($L2429&lt;&gt;"",IF($L2429&gt;=2016,1,0),"")</f>
        <v>0</v>
      </c>
      <c r="U2429" s="0" t="n">
        <f aca="false">IF(ISNUMBER($BX2429),IF($BX2429&gt;=2016,1,0),"")</f>
        <v>1</v>
      </c>
      <c r="V2429" s="0" t="n">
        <f aca="false">IF(ISNUMBER($BW2429),IF($BW2429&gt;=2016,1,0),"")</f>
        <v>0</v>
      </c>
      <c r="W2429" s="0" t="str">
        <f aca="false">IF(AND(ISNUMBER($BW2429),ISNUMBER($BX2429)),IF($BW2429&gt;=2016,"post-only",IF($BX2429&lt;2016,"pre-only","mixed")),"")</f>
        <v>mixed</v>
      </c>
      <c r="X2429" s="0" t="n">
        <f aca="false">IF(AND(ISNUMBER($BW2429),ISNUMBER($BX2429)),MIN(1,MAX(0,($BX2429-2017+1)/($BX2429-$BW2429+1))),"")</f>
        <v>0.285714285714286</v>
      </c>
      <c r="Y2429" s="0" t="n">
        <f aca="false">IF(AND(ISNUMBER($BW2429),ISNUMBER($BX2429)),MIN(1,MAX(0,($BX2429-2018+1)/($BX2429-$BW2429+1))),"")</f>
        <v>0.214285714285714</v>
      </c>
      <c r="Z2429" s="0" t="n">
        <f aca="false">IF(AND(ISNUMBER($BW2429),ISNUMBER($BX2429)),MIN(1,MAX(0,($BX2429-2019+1)/($BX2429-$BW2429+1))),"")</f>
        <v>0.142857142857143</v>
      </c>
      <c r="AA2429" s="0" t="n">
        <f aca="false">IF(ISNUMBER($BX2429),IF($BX2429&gt;=2017,1,0),"")</f>
        <v>1</v>
      </c>
      <c r="AB2429" s="0" t="n">
        <f aca="false">IF(ISNUMBER($BX2429),IF($BX2429&gt;=2018,1,0),"")</f>
        <v>1</v>
      </c>
      <c r="AC2429" s="0" t="n">
        <f aca="false">IF(ISNUMBER($BX2429),IF($BX2429&gt;=2019,1,0),"")</f>
        <v>1</v>
      </c>
      <c r="AD2429" s="0" t="n">
        <f aca="false">IF($L2429&lt;&gt;"",IF($L2429&gt;2013,1,0),"")</f>
        <v>1</v>
      </c>
      <c r="AE2429" s="0" t="n">
        <f aca="false">IF($L2429&lt;&gt;"",1+IF($L2429&gt;2011,1,0)+IF($L2429&gt;2014,1,0),"")</f>
        <v>2</v>
      </c>
      <c r="AF2429" s="0" t="s">
        <v>761</v>
      </c>
      <c r="AG2429" s="0" t="s">
        <v>88</v>
      </c>
      <c r="AH2429" s="0" t="s">
        <v>89</v>
      </c>
      <c r="AI2429" s="0" t="s">
        <v>334</v>
      </c>
      <c r="AJ2429" s="0" t="s">
        <v>334</v>
      </c>
      <c r="AK2429" s="0" t="str">
        <f aca="false">IF(AND($CF2429&lt;&gt;"",IFERROR(INDEX(subsample_country_map!$B:$B,MATCH($CF2429,subsample_country_map!$A:$A,0)),"")&lt;&gt;""),INDEX(subsample_country_map!$B:$B,MATCH($CF2429,subsample_country_map!$A:$A,0)),INDEX(lookup!$AA:$AA,MATCH($A2429,lookup!$A:$A,0)))</f>
        <v>1_US</v>
      </c>
      <c r="AL2429" s="0" t="str">
        <f aca="false">IF(AND($CF2429&lt;&gt;"",IFERROR(INDEX(subsample_country_map!$C:$C,MATCH($CF2429,subsample_country_map!$A:$A,0)),"")&lt;&gt;""),INDEX(subsample_country_map!$C:$C,MATCH($CF2429,subsample_country_map!$A:$A,0)),INDEX(lookup!$AB:$AB,MATCH($A2429,lookup!$A:$A,0)))</f>
        <v>1_developed</v>
      </c>
      <c r="AM2429" s="0" t="str">
        <f aca="false">IF(AND($CF2429&lt;&gt;"",IFERROR(INDEX(subsample_country_map!$D:$D,MATCH($CF2429,subsample_country_map!$A:$A,0)),"")&lt;&gt;""),INDEX(subsample_country_map!$D:$D,MATCH($CF2429,subsample_country_map!$A:$A,0)),INDEX(lookup!$AC:$AC,MATCH($A2429,lookup!$A:$A,0)))</f>
        <v>1_western</v>
      </c>
      <c r="AN2429" s="0" t="str">
        <f aca="false">IF(AND($CF2429&lt;&gt;"",IFERROR(INDEX(subsample_country_map!$E:$E,MATCH($CF2429,subsample_country_map!$A:$A,0)),"")&lt;&gt;""),INDEX(subsample_country_map!$E:$E,MATCH($CF2429,subsample_country_map!$A:$A,0)),INDEX(lookup!$AD:$AD,MATCH($A2429,lookup!$A:$A,0)))</f>
        <v>1_common law</v>
      </c>
      <c r="AO2429" s="0" t="str">
        <f aca="false">INDEX(lookup!$Y:$Y,MATCH($A2429,lookup!$A:$A,0))</f>
        <v>0_published</v>
      </c>
      <c r="AP2429" s="0" t="str">
        <f aca="false">INDEX(lookup!$Z:$Z,MATCH($A2429,lookup!$A:$A,0))</f>
        <v>0_VHB low</v>
      </c>
      <c r="AQ2429" s="0" t="str">
        <f aca="false">INDEX(lookup!$W:$W,MATCH($A2429,lookup!$A:$A,0))</f>
        <v>2_sust</v>
      </c>
      <c r="AS2429" s="0" t="s">
        <v>91</v>
      </c>
      <c r="AT2429" s="0" t="s">
        <v>397</v>
      </c>
      <c r="AU2429" s="0" t="s">
        <v>93</v>
      </c>
      <c r="AV2429" s="0" t="s">
        <v>1575</v>
      </c>
      <c r="AY2429" s="0" t="s">
        <v>8044</v>
      </c>
      <c r="BA2429" s="0" t="n">
        <v>31418</v>
      </c>
      <c r="BB2429" s="0" t="s">
        <v>8030</v>
      </c>
      <c r="BC2429" s="0" t="s">
        <v>122</v>
      </c>
      <c r="BD2429" s="0" t="s">
        <v>8031</v>
      </c>
      <c r="BE2429" s="0" t="s">
        <v>98</v>
      </c>
      <c r="BI2429" s="0" t="s">
        <v>336</v>
      </c>
      <c r="BJ2429" s="0" t="s">
        <v>3686</v>
      </c>
      <c r="BK2429" s="0" t="s">
        <v>8032</v>
      </c>
      <c r="BL2429" s="0" t="s">
        <v>8045</v>
      </c>
      <c r="BM2429" s="0" t="s">
        <v>8046</v>
      </c>
      <c r="BN2429" s="0" t="s">
        <v>8035</v>
      </c>
      <c r="BO2429" s="0" t="s">
        <v>105</v>
      </c>
      <c r="BP2429" s="0" t="s">
        <v>8029</v>
      </c>
      <c r="BQ2429" s="0" t="s">
        <v>127</v>
      </c>
      <c r="BT2429" s="0" t="n">
        <v>0</v>
      </c>
      <c r="BU2429" s="0" t="s">
        <v>8036</v>
      </c>
      <c r="BW2429" s="0" t="n">
        <v>2007</v>
      </c>
      <c r="BX2429" s="0" t="n">
        <v>2020</v>
      </c>
      <c r="BY2429" s="0" t="s">
        <v>1526</v>
      </c>
      <c r="BZ2429" s="0" t="n">
        <v>2013.5</v>
      </c>
      <c r="CA2429" s="0" t="n">
        <v>0.357142857142857</v>
      </c>
      <c r="CB2429" s="0" t="n">
        <v>0</v>
      </c>
      <c r="CC2429" s="0" t="n">
        <v>1</v>
      </c>
      <c r="CD2429" s="0" t="n">
        <v>-0.00328825169045413</v>
      </c>
      <c r="CE2429" s="0" t="n">
        <v>1</v>
      </c>
    </row>
    <row r="2430" customFormat="false" ht="15" hidden="false" customHeight="false" outlineLevel="0" collapsed="false">
      <c r="A2430" s="0" t="s">
        <v>8029</v>
      </c>
      <c r="B2430" s="0" t="n">
        <v>3735</v>
      </c>
      <c r="C2430" s="0" t="n">
        <v>-0.00756410261652703</v>
      </c>
      <c r="D2430" s="0" t="n">
        <v>31418</v>
      </c>
      <c r="E2430" s="0" t="n">
        <f aca="false">IF(ISNUMBER($BA2430),$BA2430,IF(AND(ISNUMBER($D2430),ISNUMBER($BW2430),ISNUMBER($BX2430)),$D2430*($BX2430-$BW2430+1),""))</f>
        <v>31418</v>
      </c>
      <c r="H2430" s="0" t="s">
        <v>118</v>
      </c>
      <c r="I2430" s="0" t="s">
        <v>842</v>
      </c>
      <c r="J2430" s="0" t="n">
        <f aca="false">IF($BW2430&lt;&gt;"",$BW2430,"")</f>
        <v>2007</v>
      </c>
      <c r="K2430" s="0" t="n">
        <f aca="false">IF($BX2430&lt;&gt;"",$BX2430,"")</f>
        <v>2020</v>
      </c>
      <c r="L2430" s="0" t="n">
        <f aca="false">IF(AND(ISNUMBER($BW2430),ISNUMBER($BX2430)),($BW2430+$BX2430)/2,"")</f>
        <v>2013.5</v>
      </c>
      <c r="M2430" s="0" t="n">
        <f aca="false">IF($L2430&lt;&gt;"",$L2430,"")</f>
        <v>2013.5</v>
      </c>
      <c r="N2430" s="0" t="n">
        <f aca="false">IF(AND(ISNUMBER($BW2430),ISNUMBER($BX2430)),MIN(1,MAX(0,($BX2430-2016+1)/($BX2430-$BW2430+1))),"")</f>
        <v>0.357142857142857</v>
      </c>
      <c r="O2430" s="0" t="n">
        <f aca="false">IF(AND(ISNUMBER($BW2430),ISNUMBER($BX2430)),MIN(1,MAX(0,($BX2430-2017+1)/($BX2430-$BW2430+1))),"")</f>
        <v>0.285714285714286</v>
      </c>
      <c r="P2430" s="0" t="n">
        <f aca="false">IF(AND(ISNUMBER($BW2430),ISNUMBER($BX2430)),MIN(1,MAX(0,($BX2430-2018+1)/($BX2430-$BW2430+1))),"")</f>
        <v>0.214285714285714</v>
      </c>
      <c r="Q2430" s="0" t="n">
        <f aca="false">IF(AND(ISNUMBER($BW2430),ISNUMBER($BX2430)),MIN(1,MAX(0,($BX2430-2019+1)/($BX2430-$BW2430+1))),"")</f>
        <v>0.142857142857143</v>
      </c>
      <c r="R2430" s="0" t="n">
        <f aca="false">IF(AND(ISNUMBER($BW2430),ISNUMBER($BX2430)),MIN(1,MAX(0,($BX2430-2016+1)/($BX2430-$BW2430+1))),"")</f>
        <v>0.357142857142857</v>
      </c>
      <c r="S2430" s="0" t="n">
        <f aca="false">IF($L2430&lt;&gt;"",IF($L2430&gt;=2015.5,1,0),"")</f>
        <v>0</v>
      </c>
      <c r="T2430" s="0" t="n">
        <f aca="false">IF($L2430&lt;&gt;"",IF($L2430&gt;=2016,1,0),"")</f>
        <v>0</v>
      </c>
      <c r="U2430" s="0" t="n">
        <f aca="false">IF(ISNUMBER($BX2430),IF($BX2430&gt;=2016,1,0),"")</f>
        <v>1</v>
      </c>
      <c r="V2430" s="0" t="n">
        <f aca="false">IF(ISNUMBER($BW2430),IF($BW2430&gt;=2016,1,0),"")</f>
        <v>0</v>
      </c>
      <c r="W2430" s="0" t="str">
        <f aca="false">IF(AND(ISNUMBER($BW2430),ISNUMBER($BX2430)),IF($BW2430&gt;=2016,"post-only",IF($BX2430&lt;2016,"pre-only","mixed")),"")</f>
        <v>mixed</v>
      </c>
      <c r="X2430" s="0" t="n">
        <f aca="false">IF(AND(ISNUMBER($BW2430),ISNUMBER($BX2430)),MIN(1,MAX(0,($BX2430-2017+1)/($BX2430-$BW2430+1))),"")</f>
        <v>0.285714285714286</v>
      </c>
      <c r="Y2430" s="0" t="n">
        <f aca="false">IF(AND(ISNUMBER($BW2430),ISNUMBER($BX2430)),MIN(1,MAX(0,($BX2430-2018+1)/($BX2430-$BW2430+1))),"")</f>
        <v>0.214285714285714</v>
      </c>
      <c r="Z2430" s="0" t="n">
        <f aca="false">IF(AND(ISNUMBER($BW2430),ISNUMBER($BX2430)),MIN(1,MAX(0,($BX2430-2019+1)/($BX2430-$BW2430+1))),"")</f>
        <v>0.142857142857143</v>
      </c>
      <c r="AA2430" s="0" t="n">
        <f aca="false">IF(ISNUMBER($BX2430),IF($BX2430&gt;=2017,1,0),"")</f>
        <v>1</v>
      </c>
      <c r="AB2430" s="0" t="n">
        <f aca="false">IF(ISNUMBER($BX2430),IF($BX2430&gt;=2018,1,0),"")</f>
        <v>1</v>
      </c>
      <c r="AC2430" s="0" t="n">
        <f aca="false">IF(ISNUMBER($BX2430),IF($BX2430&gt;=2019,1,0),"")</f>
        <v>1</v>
      </c>
      <c r="AD2430" s="0" t="n">
        <f aca="false">IF($L2430&lt;&gt;"",IF($L2430&gt;2013,1,0),"")</f>
        <v>1</v>
      </c>
      <c r="AE2430" s="0" t="n">
        <f aca="false">IF($L2430&lt;&gt;"",1+IF($L2430&gt;2011,1,0)+IF($L2430&gt;2014,1,0),"")</f>
        <v>2</v>
      </c>
      <c r="AF2430" s="0" t="s">
        <v>761</v>
      </c>
      <c r="AG2430" s="0" t="s">
        <v>88</v>
      </c>
      <c r="AH2430" s="0" t="s">
        <v>89</v>
      </c>
      <c r="AI2430" s="0" t="s">
        <v>334</v>
      </c>
      <c r="AJ2430" s="0" t="s">
        <v>334</v>
      </c>
      <c r="AK2430" s="0" t="str">
        <f aca="false">IF(AND($CF2430&lt;&gt;"",IFERROR(INDEX(subsample_country_map!$B:$B,MATCH($CF2430,subsample_country_map!$A:$A,0)),"")&lt;&gt;""),INDEX(subsample_country_map!$B:$B,MATCH($CF2430,subsample_country_map!$A:$A,0)),INDEX(lookup!$AA:$AA,MATCH($A2430,lookup!$A:$A,0)))</f>
        <v>1_US</v>
      </c>
      <c r="AL2430" s="0" t="str">
        <f aca="false">IF(AND($CF2430&lt;&gt;"",IFERROR(INDEX(subsample_country_map!$C:$C,MATCH($CF2430,subsample_country_map!$A:$A,0)),"")&lt;&gt;""),INDEX(subsample_country_map!$C:$C,MATCH($CF2430,subsample_country_map!$A:$A,0)),INDEX(lookup!$AB:$AB,MATCH($A2430,lookup!$A:$A,0)))</f>
        <v>1_developed</v>
      </c>
      <c r="AM2430" s="0" t="str">
        <f aca="false">IF(AND($CF2430&lt;&gt;"",IFERROR(INDEX(subsample_country_map!$D:$D,MATCH($CF2430,subsample_country_map!$A:$A,0)),"")&lt;&gt;""),INDEX(subsample_country_map!$D:$D,MATCH($CF2430,subsample_country_map!$A:$A,0)),INDEX(lookup!$AC:$AC,MATCH($A2430,lookup!$A:$A,0)))</f>
        <v>1_western</v>
      </c>
      <c r="AN2430" s="0" t="str">
        <f aca="false">IF(AND($CF2430&lt;&gt;"",IFERROR(INDEX(subsample_country_map!$E:$E,MATCH($CF2430,subsample_country_map!$A:$A,0)),"")&lt;&gt;""),INDEX(subsample_country_map!$E:$E,MATCH($CF2430,subsample_country_map!$A:$A,0)),INDEX(lookup!$AD:$AD,MATCH($A2430,lookup!$A:$A,0)))</f>
        <v>1_common law</v>
      </c>
      <c r="AO2430" s="0" t="str">
        <f aca="false">INDEX(lookup!$Y:$Y,MATCH($A2430,lookup!$A:$A,0))</f>
        <v>0_published</v>
      </c>
      <c r="AP2430" s="0" t="str">
        <f aca="false">INDEX(lookup!$Z:$Z,MATCH($A2430,lookup!$A:$A,0))</f>
        <v>0_VHB low</v>
      </c>
      <c r="AQ2430" s="0" t="str">
        <f aca="false">INDEX(lookup!$W:$W,MATCH($A2430,lookup!$A:$A,0))</f>
        <v>2_sust</v>
      </c>
      <c r="AS2430" s="0" t="s">
        <v>91</v>
      </c>
      <c r="AT2430" s="0" t="s">
        <v>397</v>
      </c>
      <c r="AU2430" s="0" t="s">
        <v>93</v>
      </c>
      <c r="AV2430" s="0" t="s">
        <v>242</v>
      </c>
      <c r="AY2430" s="0" t="s">
        <v>4339</v>
      </c>
      <c r="BA2430" s="0" t="n">
        <v>31418</v>
      </c>
      <c r="BB2430" s="0" t="s">
        <v>8030</v>
      </c>
      <c r="BC2430" s="0" t="s">
        <v>122</v>
      </c>
      <c r="BD2430" s="0" t="s">
        <v>8031</v>
      </c>
      <c r="BE2430" s="0" t="s">
        <v>98</v>
      </c>
      <c r="BI2430" s="0" t="s">
        <v>336</v>
      </c>
      <c r="BJ2430" s="0" t="s">
        <v>3771</v>
      </c>
      <c r="BK2430" s="0" t="s">
        <v>8032</v>
      </c>
      <c r="BL2430" s="0" t="s">
        <v>8047</v>
      </c>
      <c r="BM2430" s="0" t="s">
        <v>8046</v>
      </c>
      <c r="BN2430" s="0" t="s">
        <v>8038</v>
      </c>
      <c r="BO2430" s="0" t="s">
        <v>105</v>
      </c>
      <c r="BP2430" s="0" t="s">
        <v>8029</v>
      </c>
      <c r="BQ2430" s="0" t="s">
        <v>127</v>
      </c>
      <c r="BT2430" s="0" t="n">
        <v>0</v>
      </c>
      <c r="BU2430" s="0" t="s">
        <v>8036</v>
      </c>
      <c r="BW2430" s="0" t="n">
        <v>2007</v>
      </c>
      <c r="BX2430" s="0" t="n">
        <v>2020</v>
      </c>
      <c r="BY2430" s="0" t="s">
        <v>1526</v>
      </c>
      <c r="BZ2430" s="0" t="n">
        <v>2013.5</v>
      </c>
      <c r="CA2430" s="0" t="n">
        <v>0.357142857142857</v>
      </c>
      <c r="CB2430" s="0" t="n">
        <v>0</v>
      </c>
      <c r="CC2430" s="0" t="n">
        <v>1</v>
      </c>
      <c r="CD2430" s="0" t="n">
        <v>-0.00756424688315822</v>
      </c>
      <c r="CE2430" s="0" t="n">
        <v>1</v>
      </c>
    </row>
    <row r="2431" customFormat="false" ht="15" hidden="false" customHeight="false" outlineLevel="0" collapsed="false">
      <c r="A2431" s="0" t="s">
        <v>8029</v>
      </c>
      <c r="B2431" s="0" t="n">
        <v>3736</v>
      </c>
      <c r="C2431" s="0" t="n">
        <v>-0.00854203539201443</v>
      </c>
      <c r="D2431" s="0" t="n">
        <v>31418</v>
      </c>
      <c r="E2431" s="0" t="n">
        <f aca="false">IF(ISNUMBER($BA2431),$BA2431,IF(AND(ISNUMBER($D2431),ISNUMBER($BW2431),ISNUMBER($BX2431)),$D2431*($BX2431-$BW2431+1),""))</f>
        <v>31418</v>
      </c>
      <c r="H2431" s="0" t="s">
        <v>118</v>
      </c>
      <c r="I2431" s="0" t="s">
        <v>842</v>
      </c>
      <c r="J2431" s="0" t="n">
        <f aca="false">IF($BW2431&lt;&gt;"",$BW2431,"")</f>
        <v>2007</v>
      </c>
      <c r="K2431" s="0" t="n">
        <f aca="false">IF($BX2431&lt;&gt;"",$BX2431,"")</f>
        <v>2020</v>
      </c>
      <c r="L2431" s="0" t="n">
        <f aca="false">IF(AND(ISNUMBER($BW2431),ISNUMBER($BX2431)),($BW2431+$BX2431)/2,"")</f>
        <v>2013.5</v>
      </c>
      <c r="M2431" s="0" t="n">
        <f aca="false">IF($L2431&lt;&gt;"",$L2431,"")</f>
        <v>2013.5</v>
      </c>
      <c r="N2431" s="0" t="n">
        <f aca="false">IF(AND(ISNUMBER($BW2431),ISNUMBER($BX2431)),MIN(1,MAX(0,($BX2431-2016+1)/($BX2431-$BW2431+1))),"")</f>
        <v>0.357142857142857</v>
      </c>
      <c r="O2431" s="0" t="n">
        <f aca="false">IF(AND(ISNUMBER($BW2431),ISNUMBER($BX2431)),MIN(1,MAX(0,($BX2431-2017+1)/($BX2431-$BW2431+1))),"")</f>
        <v>0.285714285714286</v>
      </c>
      <c r="P2431" s="0" t="n">
        <f aca="false">IF(AND(ISNUMBER($BW2431),ISNUMBER($BX2431)),MIN(1,MAX(0,($BX2431-2018+1)/($BX2431-$BW2431+1))),"")</f>
        <v>0.214285714285714</v>
      </c>
      <c r="Q2431" s="0" t="n">
        <f aca="false">IF(AND(ISNUMBER($BW2431),ISNUMBER($BX2431)),MIN(1,MAX(0,($BX2431-2019+1)/($BX2431-$BW2431+1))),"")</f>
        <v>0.142857142857143</v>
      </c>
      <c r="R2431" s="0" t="n">
        <f aca="false">IF(AND(ISNUMBER($BW2431),ISNUMBER($BX2431)),MIN(1,MAX(0,($BX2431-2016+1)/($BX2431-$BW2431+1))),"")</f>
        <v>0.357142857142857</v>
      </c>
      <c r="S2431" s="0" t="n">
        <f aca="false">IF($L2431&lt;&gt;"",IF($L2431&gt;=2015.5,1,0),"")</f>
        <v>0</v>
      </c>
      <c r="T2431" s="0" t="n">
        <f aca="false">IF($L2431&lt;&gt;"",IF($L2431&gt;=2016,1,0),"")</f>
        <v>0</v>
      </c>
      <c r="U2431" s="0" t="n">
        <f aca="false">IF(ISNUMBER($BX2431),IF($BX2431&gt;=2016,1,0),"")</f>
        <v>1</v>
      </c>
      <c r="V2431" s="0" t="n">
        <f aca="false">IF(ISNUMBER($BW2431),IF($BW2431&gt;=2016,1,0),"")</f>
        <v>0</v>
      </c>
      <c r="W2431" s="0" t="str">
        <f aca="false">IF(AND(ISNUMBER($BW2431),ISNUMBER($BX2431)),IF($BW2431&gt;=2016,"post-only",IF($BX2431&lt;2016,"pre-only","mixed")),"")</f>
        <v>mixed</v>
      </c>
      <c r="X2431" s="0" t="n">
        <f aca="false">IF(AND(ISNUMBER($BW2431),ISNUMBER($BX2431)),MIN(1,MAX(0,($BX2431-2017+1)/($BX2431-$BW2431+1))),"")</f>
        <v>0.285714285714286</v>
      </c>
      <c r="Y2431" s="0" t="n">
        <f aca="false">IF(AND(ISNUMBER($BW2431),ISNUMBER($BX2431)),MIN(1,MAX(0,($BX2431-2018+1)/($BX2431-$BW2431+1))),"")</f>
        <v>0.214285714285714</v>
      </c>
      <c r="Z2431" s="0" t="n">
        <f aca="false">IF(AND(ISNUMBER($BW2431),ISNUMBER($BX2431)),MIN(1,MAX(0,($BX2431-2019+1)/($BX2431-$BW2431+1))),"")</f>
        <v>0.142857142857143</v>
      </c>
      <c r="AA2431" s="0" t="n">
        <f aca="false">IF(ISNUMBER($BX2431),IF($BX2431&gt;=2017,1,0),"")</f>
        <v>1</v>
      </c>
      <c r="AB2431" s="0" t="n">
        <f aca="false">IF(ISNUMBER($BX2431),IF($BX2431&gt;=2018,1,0),"")</f>
        <v>1</v>
      </c>
      <c r="AC2431" s="0" t="n">
        <f aca="false">IF(ISNUMBER($BX2431),IF($BX2431&gt;=2019,1,0),"")</f>
        <v>1</v>
      </c>
      <c r="AD2431" s="0" t="n">
        <f aca="false">IF($L2431&lt;&gt;"",IF($L2431&gt;2013,1,0),"")</f>
        <v>1</v>
      </c>
      <c r="AE2431" s="0" t="n">
        <f aca="false">IF($L2431&lt;&gt;"",1+IF($L2431&gt;2011,1,0)+IF($L2431&gt;2014,1,0),"")</f>
        <v>2</v>
      </c>
      <c r="AF2431" s="0" t="s">
        <v>761</v>
      </c>
      <c r="AG2431" s="0" t="s">
        <v>88</v>
      </c>
      <c r="AH2431" s="0" t="s">
        <v>89</v>
      </c>
      <c r="AI2431" s="0" t="s">
        <v>334</v>
      </c>
      <c r="AJ2431" s="0" t="s">
        <v>334</v>
      </c>
      <c r="AK2431" s="0" t="str">
        <f aca="false">IF(AND($CF2431&lt;&gt;"",IFERROR(INDEX(subsample_country_map!$B:$B,MATCH($CF2431,subsample_country_map!$A:$A,0)),"")&lt;&gt;""),INDEX(subsample_country_map!$B:$B,MATCH($CF2431,subsample_country_map!$A:$A,0)),INDEX(lookup!$AA:$AA,MATCH($A2431,lookup!$A:$A,0)))</f>
        <v>1_US</v>
      </c>
      <c r="AL2431" s="0" t="str">
        <f aca="false">IF(AND($CF2431&lt;&gt;"",IFERROR(INDEX(subsample_country_map!$C:$C,MATCH($CF2431,subsample_country_map!$A:$A,0)),"")&lt;&gt;""),INDEX(subsample_country_map!$C:$C,MATCH($CF2431,subsample_country_map!$A:$A,0)),INDEX(lookup!$AB:$AB,MATCH($A2431,lookup!$A:$A,0)))</f>
        <v>1_developed</v>
      </c>
      <c r="AM2431" s="0" t="str">
        <f aca="false">IF(AND($CF2431&lt;&gt;"",IFERROR(INDEX(subsample_country_map!$D:$D,MATCH($CF2431,subsample_country_map!$A:$A,0)),"")&lt;&gt;""),INDEX(subsample_country_map!$D:$D,MATCH($CF2431,subsample_country_map!$A:$A,0)),INDEX(lookup!$AC:$AC,MATCH($A2431,lookup!$A:$A,0)))</f>
        <v>1_western</v>
      </c>
      <c r="AN2431" s="0" t="str">
        <f aca="false">IF(AND($CF2431&lt;&gt;"",IFERROR(INDEX(subsample_country_map!$E:$E,MATCH($CF2431,subsample_country_map!$A:$A,0)),"")&lt;&gt;""),INDEX(subsample_country_map!$E:$E,MATCH($CF2431,subsample_country_map!$A:$A,0)),INDEX(lookup!$AD:$AD,MATCH($A2431,lookup!$A:$A,0)))</f>
        <v>1_common law</v>
      </c>
      <c r="AO2431" s="0" t="str">
        <f aca="false">INDEX(lookup!$Y:$Y,MATCH($A2431,lookup!$A:$A,0))</f>
        <v>0_published</v>
      </c>
      <c r="AP2431" s="0" t="str">
        <f aca="false">INDEX(lookup!$Z:$Z,MATCH($A2431,lookup!$A:$A,0))</f>
        <v>0_VHB low</v>
      </c>
      <c r="AQ2431" s="0" t="str">
        <f aca="false">INDEX(lookup!$W:$W,MATCH($A2431,lookup!$A:$A,0))</f>
        <v>2_sust</v>
      </c>
      <c r="AS2431" s="0" t="s">
        <v>91</v>
      </c>
      <c r="AT2431" s="0" t="s">
        <v>397</v>
      </c>
      <c r="AU2431" s="0" t="s">
        <v>93</v>
      </c>
      <c r="AV2431" s="0" t="s">
        <v>2646</v>
      </c>
      <c r="AY2431" s="0" t="s">
        <v>4741</v>
      </c>
      <c r="BA2431" s="0" t="n">
        <v>31418</v>
      </c>
      <c r="BB2431" s="0" t="s">
        <v>8030</v>
      </c>
      <c r="BC2431" s="0" t="s">
        <v>122</v>
      </c>
      <c r="BD2431" s="0" t="s">
        <v>8031</v>
      </c>
      <c r="BE2431" s="0" t="s">
        <v>98</v>
      </c>
      <c r="BI2431" s="0" t="s">
        <v>336</v>
      </c>
      <c r="BJ2431" s="0" t="s">
        <v>3784</v>
      </c>
      <c r="BK2431" s="0" t="s">
        <v>8032</v>
      </c>
      <c r="BL2431" s="0" t="s">
        <v>8048</v>
      </c>
      <c r="BM2431" s="0" t="s">
        <v>8046</v>
      </c>
      <c r="BN2431" s="0" t="s">
        <v>8040</v>
      </c>
      <c r="BO2431" s="0" t="s">
        <v>105</v>
      </c>
      <c r="BP2431" s="0" t="s">
        <v>8029</v>
      </c>
      <c r="BQ2431" s="0" t="s">
        <v>127</v>
      </c>
      <c r="BT2431" s="0" t="n">
        <v>0</v>
      </c>
      <c r="BU2431" s="0" t="s">
        <v>8036</v>
      </c>
      <c r="BW2431" s="0" t="n">
        <v>2007</v>
      </c>
      <c r="BX2431" s="0" t="n">
        <v>2020</v>
      </c>
      <c r="BY2431" s="0" t="s">
        <v>1526</v>
      </c>
      <c r="BZ2431" s="0" t="n">
        <v>2013.5</v>
      </c>
      <c r="CA2431" s="0" t="n">
        <v>0.357142857142857</v>
      </c>
      <c r="CB2431" s="0" t="n">
        <v>0</v>
      </c>
      <c r="CC2431" s="0" t="n">
        <v>1</v>
      </c>
      <c r="CD2431" s="0" t="n">
        <v>-0.00854224316154507</v>
      </c>
      <c r="CE2431" s="0" t="n">
        <v>1</v>
      </c>
    </row>
    <row r="2432" customFormat="false" ht="15" hidden="false" customHeight="false" outlineLevel="0" collapsed="false">
      <c r="A2432" s="0" t="s">
        <v>8029</v>
      </c>
      <c r="B2432" s="0" t="n">
        <v>3737</v>
      </c>
      <c r="C2432" s="0" t="n">
        <v>-0.00956479898065377</v>
      </c>
      <c r="D2432" s="0" t="n">
        <v>31418</v>
      </c>
      <c r="E2432" s="0" t="n">
        <f aca="false">IF(ISNUMBER($BA2432),$BA2432,IF(AND(ISNUMBER($D2432),ISNUMBER($BW2432),ISNUMBER($BX2432)),$D2432*($BX2432-$BW2432+1),""))</f>
        <v>31418</v>
      </c>
      <c r="H2432" s="0" t="s">
        <v>118</v>
      </c>
      <c r="I2432" s="0" t="s">
        <v>842</v>
      </c>
      <c r="J2432" s="0" t="n">
        <f aca="false">IF($BW2432&lt;&gt;"",$BW2432,"")</f>
        <v>2007</v>
      </c>
      <c r="K2432" s="0" t="n">
        <f aca="false">IF($BX2432&lt;&gt;"",$BX2432,"")</f>
        <v>2020</v>
      </c>
      <c r="L2432" s="0" t="n">
        <f aca="false">IF(AND(ISNUMBER($BW2432),ISNUMBER($BX2432)),($BW2432+$BX2432)/2,"")</f>
        <v>2013.5</v>
      </c>
      <c r="M2432" s="0" t="n">
        <f aca="false">IF($L2432&lt;&gt;"",$L2432,"")</f>
        <v>2013.5</v>
      </c>
      <c r="N2432" s="0" t="n">
        <f aca="false">IF(AND(ISNUMBER($BW2432),ISNUMBER($BX2432)),MIN(1,MAX(0,($BX2432-2016+1)/($BX2432-$BW2432+1))),"")</f>
        <v>0.357142857142857</v>
      </c>
      <c r="O2432" s="0" t="n">
        <f aca="false">IF(AND(ISNUMBER($BW2432),ISNUMBER($BX2432)),MIN(1,MAX(0,($BX2432-2017+1)/($BX2432-$BW2432+1))),"")</f>
        <v>0.285714285714286</v>
      </c>
      <c r="P2432" s="0" t="n">
        <f aca="false">IF(AND(ISNUMBER($BW2432),ISNUMBER($BX2432)),MIN(1,MAX(0,($BX2432-2018+1)/($BX2432-$BW2432+1))),"")</f>
        <v>0.214285714285714</v>
      </c>
      <c r="Q2432" s="0" t="n">
        <f aca="false">IF(AND(ISNUMBER($BW2432),ISNUMBER($BX2432)),MIN(1,MAX(0,($BX2432-2019+1)/($BX2432-$BW2432+1))),"")</f>
        <v>0.142857142857143</v>
      </c>
      <c r="R2432" s="0" t="n">
        <f aca="false">IF(AND(ISNUMBER($BW2432),ISNUMBER($BX2432)),MIN(1,MAX(0,($BX2432-2016+1)/($BX2432-$BW2432+1))),"")</f>
        <v>0.357142857142857</v>
      </c>
      <c r="S2432" s="0" t="n">
        <f aca="false">IF($L2432&lt;&gt;"",IF($L2432&gt;=2015.5,1,0),"")</f>
        <v>0</v>
      </c>
      <c r="T2432" s="0" t="n">
        <f aca="false">IF($L2432&lt;&gt;"",IF($L2432&gt;=2016,1,0),"")</f>
        <v>0</v>
      </c>
      <c r="U2432" s="0" t="n">
        <f aca="false">IF(ISNUMBER($BX2432),IF($BX2432&gt;=2016,1,0),"")</f>
        <v>1</v>
      </c>
      <c r="V2432" s="0" t="n">
        <f aca="false">IF(ISNUMBER($BW2432),IF($BW2432&gt;=2016,1,0),"")</f>
        <v>0</v>
      </c>
      <c r="W2432" s="0" t="str">
        <f aca="false">IF(AND(ISNUMBER($BW2432),ISNUMBER($BX2432)),IF($BW2432&gt;=2016,"post-only",IF($BX2432&lt;2016,"pre-only","mixed")),"")</f>
        <v>mixed</v>
      </c>
      <c r="X2432" s="0" t="n">
        <f aca="false">IF(AND(ISNUMBER($BW2432),ISNUMBER($BX2432)),MIN(1,MAX(0,($BX2432-2017+1)/($BX2432-$BW2432+1))),"")</f>
        <v>0.285714285714286</v>
      </c>
      <c r="Y2432" s="0" t="n">
        <f aca="false">IF(AND(ISNUMBER($BW2432),ISNUMBER($BX2432)),MIN(1,MAX(0,($BX2432-2018+1)/($BX2432-$BW2432+1))),"")</f>
        <v>0.214285714285714</v>
      </c>
      <c r="Z2432" s="0" t="n">
        <f aca="false">IF(AND(ISNUMBER($BW2432),ISNUMBER($BX2432)),MIN(1,MAX(0,($BX2432-2019+1)/($BX2432-$BW2432+1))),"")</f>
        <v>0.142857142857143</v>
      </c>
      <c r="AA2432" s="0" t="n">
        <f aca="false">IF(ISNUMBER($BX2432),IF($BX2432&gt;=2017,1,0),"")</f>
        <v>1</v>
      </c>
      <c r="AB2432" s="0" t="n">
        <f aca="false">IF(ISNUMBER($BX2432),IF($BX2432&gt;=2018,1,0),"")</f>
        <v>1</v>
      </c>
      <c r="AC2432" s="0" t="n">
        <f aca="false">IF(ISNUMBER($BX2432),IF($BX2432&gt;=2019,1,0),"")</f>
        <v>1</v>
      </c>
      <c r="AD2432" s="0" t="n">
        <f aca="false">IF($L2432&lt;&gt;"",IF($L2432&gt;2013,1,0),"")</f>
        <v>1</v>
      </c>
      <c r="AE2432" s="0" t="n">
        <f aca="false">IF($L2432&lt;&gt;"",1+IF($L2432&gt;2011,1,0)+IF($L2432&gt;2014,1,0),"")</f>
        <v>2</v>
      </c>
      <c r="AF2432" s="0" t="s">
        <v>761</v>
      </c>
      <c r="AG2432" s="0" t="s">
        <v>88</v>
      </c>
      <c r="AH2432" s="0" t="s">
        <v>89</v>
      </c>
      <c r="AI2432" s="0" t="s">
        <v>334</v>
      </c>
      <c r="AJ2432" s="0" t="s">
        <v>334</v>
      </c>
      <c r="AK2432" s="0" t="str">
        <f aca="false">IF(AND($CF2432&lt;&gt;"",IFERROR(INDEX(subsample_country_map!$B:$B,MATCH($CF2432,subsample_country_map!$A:$A,0)),"")&lt;&gt;""),INDEX(subsample_country_map!$B:$B,MATCH($CF2432,subsample_country_map!$A:$A,0)),INDEX(lookup!$AA:$AA,MATCH($A2432,lookup!$A:$A,0)))</f>
        <v>1_US</v>
      </c>
      <c r="AL2432" s="0" t="str">
        <f aca="false">IF(AND($CF2432&lt;&gt;"",IFERROR(INDEX(subsample_country_map!$C:$C,MATCH($CF2432,subsample_country_map!$A:$A,0)),"")&lt;&gt;""),INDEX(subsample_country_map!$C:$C,MATCH($CF2432,subsample_country_map!$A:$A,0)),INDEX(lookup!$AB:$AB,MATCH($A2432,lookup!$A:$A,0)))</f>
        <v>1_developed</v>
      </c>
      <c r="AM2432" s="0" t="str">
        <f aca="false">IF(AND($CF2432&lt;&gt;"",IFERROR(INDEX(subsample_country_map!$D:$D,MATCH($CF2432,subsample_country_map!$A:$A,0)),"")&lt;&gt;""),INDEX(subsample_country_map!$D:$D,MATCH($CF2432,subsample_country_map!$A:$A,0)),INDEX(lookup!$AC:$AC,MATCH($A2432,lookup!$A:$A,0)))</f>
        <v>1_western</v>
      </c>
      <c r="AN2432" s="0" t="str">
        <f aca="false">IF(AND($CF2432&lt;&gt;"",IFERROR(INDEX(subsample_country_map!$E:$E,MATCH($CF2432,subsample_country_map!$A:$A,0)),"")&lt;&gt;""),INDEX(subsample_country_map!$E:$E,MATCH($CF2432,subsample_country_map!$A:$A,0)),INDEX(lookup!$AD:$AD,MATCH($A2432,lookup!$A:$A,0)))</f>
        <v>1_common law</v>
      </c>
      <c r="AO2432" s="0" t="str">
        <f aca="false">INDEX(lookup!$Y:$Y,MATCH($A2432,lookup!$A:$A,0))</f>
        <v>0_published</v>
      </c>
      <c r="AP2432" s="0" t="str">
        <f aca="false">INDEX(lookup!$Z:$Z,MATCH($A2432,lookup!$A:$A,0))</f>
        <v>0_VHB low</v>
      </c>
      <c r="AQ2432" s="0" t="str">
        <f aca="false">INDEX(lookup!$W:$W,MATCH($A2432,lookup!$A:$A,0))</f>
        <v>2_sust</v>
      </c>
      <c r="AS2432" s="0" t="s">
        <v>91</v>
      </c>
      <c r="AT2432" s="0" t="s">
        <v>397</v>
      </c>
      <c r="AU2432" s="0" t="s">
        <v>93</v>
      </c>
      <c r="AV2432" s="0" t="s">
        <v>2717</v>
      </c>
      <c r="AY2432" s="0" t="s">
        <v>6291</v>
      </c>
      <c r="BA2432" s="0" t="n">
        <v>31418</v>
      </c>
      <c r="BB2432" s="0" t="s">
        <v>8030</v>
      </c>
      <c r="BC2432" s="0" t="s">
        <v>122</v>
      </c>
      <c r="BD2432" s="0" t="s">
        <v>8031</v>
      </c>
      <c r="BE2432" s="0" t="s">
        <v>98</v>
      </c>
      <c r="BI2432" s="0" t="s">
        <v>336</v>
      </c>
      <c r="BJ2432" s="0" t="s">
        <v>8049</v>
      </c>
      <c r="BK2432" s="0" t="s">
        <v>8032</v>
      </c>
      <c r="BL2432" s="0" t="s">
        <v>8050</v>
      </c>
      <c r="BM2432" s="0" t="s">
        <v>8046</v>
      </c>
      <c r="BN2432" s="0" t="s">
        <v>8043</v>
      </c>
      <c r="BO2432" s="0" t="s">
        <v>105</v>
      </c>
      <c r="BP2432" s="0" t="s">
        <v>8029</v>
      </c>
      <c r="BQ2432" s="0" t="s">
        <v>127</v>
      </c>
      <c r="BT2432" s="0" t="n">
        <v>0</v>
      </c>
      <c r="BU2432" s="0" t="s">
        <v>8036</v>
      </c>
      <c r="BW2432" s="0" t="n">
        <v>2007</v>
      </c>
      <c r="BX2432" s="0" t="n">
        <v>2020</v>
      </c>
      <c r="BY2432" s="0" t="s">
        <v>1526</v>
      </c>
      <c r="BZ2432" s="0" t="n">
        <v>2013.5</v>
      </c>
      <c r="CA2432" s="0" t="n">
        <v>0.357142857142857</v>
      </c>
      <c r="CB2432" s="0" t="n">
        <v>0</v>
      </c>
      <c r="CC2432" s="0" t="n">
        <v>1</v>
      </c>
      <c r="CD2432" s="0" t="n">
        <v>-0.00956509067642047</v>
      </c>
      <c r="CE2432" s="0" t="n">
        <v>1</v>
      </c>
    </row>
    <row r="2433" customFormat="false" ht="15" hidden="false" customHeight="false" outlineLevel="0" collapsed="false">
      <c r="A2433" s="0" t="s">
        <v>8029</v>
      </c>
      <c r="B2433" s="0" t="n">
        <v>3738</v>
      </c>
      <c r="C2433" s="0" t="n">
        <v>-0.0145314294894618</v>
      </c>
      <c r="D2433" s="0" t="n">
        <v>31418</v>
      </c>
      <c r="E2433" s="0" t="n">
        <f aca="false">IF(ISNUMBER($BA2433),$BA2433,IF(AND(ISNUMBER($D2433),ISNUMBER($BW2433),ISNUMBER($BX2433)),$D2433*($BX2433-$BW2433+1),""))</f>
        <v>31418</v>
      </c>
      <c r="H2433" s="0" t="s">
        <v>118</v>
      </c>
      <c r="I2433" s="0" t="s">
        <v>842</v>
      </c>
      <c r="J2433" s="0" t="n">
        <f aca="false">IF($BW2433&lt;&gt;"",$BW2433,"")</f>
        <v>2007</v>
      </c>
      <c r="K2433" s="0" t="n">
        <f aca="false">IF($BX2433&lt;&gt;"",$BX2433,"")</f>
        <v>2020</v>
      </c>
      <c r="L2433" s="0" t="n">
        <f aca="false">IF(AND(ISNUMBER($BW2433),ISNUMBER($BX2433)),($BW2433+$BX2433)/2,"")</f>
        <v>2013.5</v>
      </c>
      <c r="M2433" s="0" t="n">
        <f aca="false">IF($L2433&lt;&gt;"",$L2433,"")</f>
        <v>2013.5</v>
      </c>
      <c r="N2433" s="0" t="n">
        <f aca="false">IF(AND(ISNUMBER($BW2433),ISNUMBER($BX2433)),MIN(1,MAX(0,($BX2433-2016+1)/($BX2433-$BW2433+1))),"")</f>
        <v>0.357142857142857</v>
      </c>
      <c r="O2433" s="0" t="n">
        <f aca="false">IF(AND(ISNUMBER($BW2433),ISNUMBER($BX2433)),MIN(1,MAX(0,($BX2433-2017+1)/($BX2433-$BW2433+1))),"")</f>
        <v>0.285714285714286</v>
      </c>
      <c r="P2433" s="0" t="n">
        <f aca="false">IF(AND(ISNUMBER($BW2433),ISNUMBER($BX2433)),MIN(1,MAX(0,($BX2433-2018+1)/($BX2433-$BW2433+1))),"")</f>
        <v>0.214285714285714</v>
      </c>
      <c r="Q2433" s="0" t="n">
        <f aca="false">IF(AND(ISNUMBER($BW2433),ISNUMBER($BX2433)),MIN(1,MAX(0,($BX2433-2019+1)/($BX2433-$BW2433+1))),"")</f>
        <v>0.142857142857143</v>
      </c>
      <c r="R2433" s="0" t="n">
        <f aca="false">IF(AND(ISNUMBER($BW2433),ISNUMBER($BX2433)),MIN(1,MAX(0,($BX2433-2016+1)/($BX2433-$BW2433+1))),"")</f>
        <v>0.357142857142857</v>
      </c>
      <c r="S2433" s="0" t="n">
        <f aca="false">IF($L2433&lt;&gt;"",IF($L2433&gt;=2015.5,1,0),"")</f>
        <v>0</v>
      </c>
      <c r="T2433" s="0" t="n">
        <f aca="false">IF($L2433&lt;&gt;"",IF($L2433&gt;=2016,1,0),"")</f>
        <v>0</v>
      </c>
      <c r="U2433" s="0" t="n">
        <f aca="false">IF(ISNUMBER($BX2433),IF($BX2433&gt;=2016,1,0),"")</f>
        <v>1</v>
      </c>
      <c r="V2433" s="0" t="n">
        <f aca="false">IF(ISNUMBER($BW2433),IF($BW2433&gt;=2016,1,0),"")</f>
        <v>0</v>
      </c>
      <c r="W2433" s="0" t="str">
        <f aca="false">IF(AND(ISNUMBER($BW2433),ISNUMBER($BX2433)),IF($BW2433&gt;=2016,"post-only",IF($BX2433&lt;2016,"pre-only","mixed")),"")</f>
        <v>mixed</v>
      </c>
      <c r="X2433" s="0" t="n">
        <f aca="false">IF(AND(ISNUMBER($BW2433),ISNUMBER($BX2433)),MIN(1,MAX(0,($BX2433-2017+1)/($BX2433-$BW2433+1))),"")</f>
        <v>0.285714285714286</v>
      </c>
      <c r="Y2433" s="0" t="n">
        <f aca="false">IF(AND(ISNUMBER($BW2433),ISNUMBER($BX2433)),MIN(1,MAX(0,($BX2433-2018+1)/($BX2433-$BW2433+1))),"")</f>
        <v>0.214285714285714</v>
      </c>
      <c r="Z2433" s="0" t="n">
        <f aca="false">IF(AND(ISNUMBER($BW2433),ISNUMBER($BX2433)),MIN(1,MAX(0,($BX2433-2019+1)/($BX2433-$BW2433+1))),"")</f>
        <v>0.142857142857143</v>
      </c>
      <c r="AA2433" s="0" t="n">
        <f aca="false">IF(ISNUMBER($BX2433),IF($BX2433&gt;=2017,1,0),"")</f>
        <v>1</v>
      </c>
      <c r="AB2433" s="0" t="n">
        <f aca="false">IF(ISNUMBER($BX2433),IF($BX2433&gt;=2018,1,0),"")</f>
        <v>1</v>
      </c>
      <c r="AC2433" s="0" t="n">
        <f aca="false">IF(ISNUMBER($BX2433),IF($BX2433&gt;=2019,1,0),"")</f>
        <v>1</v>
      </c>
      <c r="AD2433" s="0" t="n">
        <f aca="false">IF($L2433&lt;&gt;"",IF($L2433&gt;2013,1,0),"")</f>
        <v>1</v>
      </c>
      <c r="AE2433" s="0" t="n">
        <f aca="false">IF($L2433&lt;&gt;"",1+IF($L2433&gt;2011,1,0)+IF($L2433&gt;2014,1,0),"")</f>
        <v>2</v>
      </c>
      <c r="AF2433" s="0" t="s">
        <v>761</v>
      </c>
      <c r="AG2433" s="0" t="s">
        <v>88</v>
      </c>
      <c r="AH2433" s="0" t="s">
        <v>89</v>
      </c>
      <c r="AI2433" s="0" t="s">
        <v>334</v>
      </c>
      <c r="AJ2433" s="0" t="s">
        <v>334</v>
      </c>
      <c r="AK2433" s="0" t="str">
        <f aca="false">IF(AND($CF2433&lt;&gt;"",IFERROR(INDEX(subsample_country_map!$B:$B,MATCH($CF2433,subsample_country_map!$A:$A,0)),"")&lt;&gt;""),INDEX(subsample_country_map!$B:$B,MATCH($CF2433,subsample_country_map!$A:$A,0)),INDEX(lookup!$AA:$AA,MATCH($A2433,lookup!$A:$A,0)))</f>
        <v>1_US</v>
      </c>
      <c r="AL2433" s="0" t="str">
        <f aca="false">IF(AND($CF2433&lt;&gt;"",IFERROR(INDEX(subsample_country_map!$C:$C,MATCH($CF2433,subsample_country_map!$A:$A,0)),"")&lt;&gt;""),INDEX(subsample_country_map!$C:$C,MATCH($CF2433,subsample_country_map!$A:$A,0)),INDEX(lookup!$AB:$AB,MATCH($A2433,lookup!$A:$A,0)))</f>
        <v>1_developed</v>
      </c>
      <c r="AM2433" s="0" t="str">
        <f aca="false">IF(AND($CF2433&lt;&gt;"",IFERROR(INDEX(subsample_country_map!$D:$D,MATCH($CF2433,subsample_country_map!$A:$A,0)),"")&lt;&gt;""),INDEX(subsample_country_map!$D:$D,MATCH($CF2433,subsample_country_map!$A:$A,0)),INDEX(lookup!$AC:$AC,MATCH($A2433,lookup!$A:$A,0)))</f>
        <v>1_western</v>
      </c>
      <c r="AN2433" s="0" t="str">
        <f aca="false">IF(AND($CF2433&lt;&gt;"",IFERROR(INDEX(subsample_country_map!$E:$E,MATCH($CF2433,subsample_country_map!$A:$A,0)),"")&lt;&gt;""),INDEX(subsample_country_map!$E:$E,MATCH($CF2433,subsample_country_map!$A:$A,0)),INDEX(lookup!$AD:$AD,MATCH($A2433,lookup!$A:$A,0)))</f>
        <v>1_common law</v>
      </c>
      <c r="AO2433" s="0" t="str">
        <f aca="false">INDEX(lookup!$Y:$Y,MATCH($A2433,lookup!$A:$A,0))</f>
        <v>0_published</v>
      </c>
      <c r="AP2433" s="0" t="str">
        <f aca="false">INDEX(lookup!$Z:$Z,MATCH($A2433,lookup!$A:$A,0))</f>
        <v>0_VHB low</v>
      </c>
      <c r="AQ2433" s="0" t="str">
        <f aca="false">INDEX(lookup!$W:$W,MATCH($A2433,lookup!$A:$A,0))</f>
        <v>2_sust</v>
      </c>
      <c r="AS2433" s="0" t="s">
        <v>91</v>
      </c>
      <c r="AT2433" s="0" t="s">
        <v>397</v>
      </c>
      <c r="AU2433" s="0" t="s">
        <v>93</v>
      </c>
      <c r="AV2433" s="0" t="s">
        <v>8051</v>
      </c>
      <c r="AY2433" s="0" t="s">
        <v>1042</v>
      </c>
      <c r="BA2433" s="0" t="n">
        <v>31418</v>
      </c>
      <c r="BB2433" s="0" t="s">
        <v>8030</v>
      </c>
      <c r="BC2433" s="0" t="s">
        <v>122</v>
      </c>
      <c r="BD2433" s="0" t="s">
        <v>8031</v>
      </c>
      <c r="BE2433" s="0" t="s">
        <v>98</v>
      </c>
      <c r="BI2433" s="0" t="s">
        <v>336</v>
      </c>
      <c r="BJ2433" s="0" t="s">
        <v>3690</v>
      </c>
      <c r="BK2433" s="0" t="s">
        <v>8032</v>
      </c>
      <c r="BL2433" s="0" t="s">
        <v>8052</v>
      </c>
      <c r="BM2433" s="0" t="s">
        <v>8053</v>
      </c>
      <c r="BN2433" s="0" t="s">
        <v>8035</v>
      </c>
      <c r="BO2433" s="0" t="s">
        <v>105</v>
      </c>
      <c r="BP2433" s="0" t="s">
        <v>8029</v>
      </c>
      <c r="BQ2433" s="0" t="s">
        <v>127</v>
      </c>
      <c r="BT2433" s="0" t="n">
        <v>0</v>
      </c>
      <c r="BU2433" s="0" t="s">
        <v>8036</v>
      </c>
      <c r="BW2433" s="0" t="n">
        <v>2007</v>
      </c>
      <c r="BX2433" s="0" t="n">
        <v>2020</v>
      </c>
      <c r="BY2433" s="0" t="s">
        <v>1526</v>
      </c>
      <c r="BZ2433" s="0" t="n">
        <v>2013.5</v>
      </c>
      <c r="CA2433" s="0" t="n">
        <v>0.357142857142857</v>
      </c>
      <c r="CB2433" s="0" t="n">
        <v>0</v>
      </c>
      <c r="CC2433" s="0" t="n">
        <v>1</v>
      </c>
      <c r="CD2433" s="0" t="n">
        <v>-0.0145324524497886</v>
      </c>
      <c r="CE2433" s="0" t="n">
        <v>1</v>
      </c>
    </row>
    <row r="2434" customFormat="false" ht="15" hidden="false" customHeight="false" outlineLevel="0" collapsed="false">
      <c r="A2434" s="0" t="s">
        <v>8029</v>
      </c>
      <c r="B2434" s="0" t="n">
        <v>3739</v>
      </c>
      <c r="C2434" s="0" t="n">
        <v>-0.0402122301249186</v>
      </c>
      <c r="D2434" s="0" t="n">
        <v>31418</v>
      </c>
      <c r="E2434" s="0" t="n">
        <f aca="false">IF(ISNUMBER($BA2434),$BA2434,IF(AND(ISNUMBER($D2434),ISNUMBER($BW2434),ISNUMBER($BX2434)),$D2434*($BX2434-$BW2434+1),""))</f>
        <v>31418</v>
      </c>
      <c r="H2434" s="0" t="s">
        <v>118</v>
      </c>
      <c r="I2434" s="0" t="s">
        <v>842</v>
      </c>
      <c r="J2434" s="0" t="n">
        <f aca="false">IF($BW2434&lt;&gt;"",$BW2434,"")</f>
        <v>2007</v>
      </c>
      <c r="K2434" s="0" t="n">
        <f aca="false">IF($BX2434&lt;&gt;"",$BX2434,"")</f>
        <v>2020</v>
      </c>
      <c r="L2434" s="0" t="n">
        <f aca="false">IF(AND(ISNUMBER($BW2434),ISNUMBER($BX2434)),($BW2434+$BX2434)/2,"")</f>
        <v>2013.5</v>
      </c>
      <c r="M2434" s="0" t="n">
        <f aca="false">IF($L2434&lt;&gt;"",$L2434,"")</f>
        <v>2013.5</v>
      </c>
      <c r="N2434" s="0" t="n">
        <f aca="false">IF(AND(ISNUMBER($BW2434),ISNUMBER($BX2434)),MIN(1,MAX(0,($BX2434-2016+1)/($BX2434-$BW2434+1))),"")</f>
        <v>0.357142857142857</v>
      </c>
      <c r="O2434" s="0" t="n">
        <f aca="false">IF(AND(ISNUMBER($BW2434),ISNUMBER($BX2434)),MIN(1,MAX(0,($BX2434-2017+1)/($BX2434-$BW2434+1))),"")</f>
        <v>0.285714285714286</v>
      </c>
      <c r="P2434" s="0" t="n">
        <f aca="false">IF(AND(ISNUMBER($BW2434),ISNUMBER($BX2434)),MIN(1,MAX(0,($BX2434-2018+1)/($BX2434-$BW2434+1))),"")</f>
        <v>0.214285714285714</v>
      </c>
      <c r="Q2434" s="0" t="n">
        <f aca="false">IF(AND(ISNUMBER($BW2434),ISNUMBER($BX2434)),MIN(1,MAX(0,($BX2434-2019+1)/($BX2434-$BW2434+1))),"")</f>
        <v>0.142857142857143</v>
      </c>
      <c r="R2434" s="0" t="n">
        <f aca="false">IF(AND(ISNUMBER($BW2434),ISNUMBER($BX2434)),MIN(1,MAX(0,($BX2434-2016+1)/($BX2434-$BW2434+1))),"")</f>
        <v>0.357142857142857</v>
      </c>
      <c r="S2434" s="0" t="n">
        <f aca="false">IF($L2434&lt;&gt;"",IF($L2434&gt;=2015.5,1,0),"")</f>
        <v>0</v>
      </c>
      <c r="T2434" s="0" t="n">
        <f aca="false">IF($L2434&lt;&gt;"",IF($L2434&gt;=2016,1,0),"")</f>
        <v>0</v>
      </c>
      <c r="U2434" s="0" t="n">
        <f aca="false">IF(ISNUMBER($BX2434),IF($BX2434&gt;=2016,1,0),"")</f>
        <v>1</v>
      </c>
      <c r="V2434" s="0" t="n">
        <f aca="false">IF(ISNUMBER($BW2434),IF($BW2434&gt;=2016,1,0),"")</f>
        <v>0</v>
      </c>
      <c r="W2434" s="0" t="str">
        <f aca="false">IF(AND(ISNUMBER($BW2434),ISNUMBER($BX2434)),IF($BW2434&gt;=2016,"post-only",IF($BX2434&lt;2016,"pre-only","mixed")),"")</f>
        <v>mixed</v>
      </c>
      <c r="X2434" s="0" t="n">
        <f aca="false">IF(AND(ISNUMBER($BW2434),ISNUMBER($BX2434)),MIN(1,MAX(0,($BX2434-2017+1)/($BX2434-$BW2434+1))),"")</f>
        <v>0.285714285714286</v>
      </c>
      <c r="Y2434" s="0" t="n">
        <f aca="false">IF(AND(ISNUMBER($BW2434),ISNUMBER($BX2434)),MIN(1,MAX(0,($BX2434-2018+1)/($BX2434-$BW2434+1))),"")</f>
        <v>0.214285714285714</v>
      </c>
      <c r="Z2434" s="0" t="n">
        <f aca="false">IF(AND(ISNUMBER($BW2434),ISNUMBER($BX2434)),MIN(1,MAX(0,($BX2434-2019+1)/($BX2434-$BW2434+1))),"")</f>
        <v>0.142857142857143</v>
      </c>
      <c r="AA2434" s="0" t="n">
        <f aca="false">IF(ISNUMBER($BX2434),IF($BX2434&gt;=2017,1,0),"")</f>
        <v>1</v>
      </c>
      <c r="AB2434" s="0" t="n">
        <f aca="false">IF(ISNUMBER($BX2434),IF($BX2434&gt;=2018,1,0),"")</f>
        <v>1</v>
      </c>
      <c r="AC2434" s="0" t="n">
        <f aca="false">IF(ISNUMBER($BX2434),IF($BX2434&gt;=2019,1,0),"")</f>
        <v>1</v>
      </c>
      <c r="AD2434" s="0" t="n">
        <f aca="false">IF($L2434&lt;&gt;"",IF($L2434&gt;2013,1,0),"")</f>
        <v>1</v>
      </c>
      <c r="AE2434" s="0" t="n">
        <f aca="false">IF($L2434&lt;&gt;"",1+IF($L2434&gt;2011,1,0)+IF($L2434&gt;2014,1,0),"")</f>
        <v>2</v>
      </c>
      <c r="AF2434" s="0" t="s">
        <v>761</v>
      </c>
      <c r="AG2434" s="0" t="s">
        <v>88</v>
      </c>
      <c r="AH2434" s="0" t="s">
        <v>89</v>
      </c>
      <c r="AI2434" s="0" t="s">
        <v>334</v>
      </c>
      <c r="AJ2434" s="0" t="s">
        <v>334</v>
      </c>
      <c r="AK2434" s="0" t="str">
        <f aca="false">IF(AND($CF2434&lt;&gt;"",IFERROR(INDEX(subsample_country_map!$B:$B,MATCH($CF2434,subsample_country_map!$A:$A,0)),"")&lt;&gt;""),INDEX(subsample_country_map!$B:$B,MATCH($CF2434,subsample_country_map!$A:$A,0)),INDEX(lookup!$AA:$AA,MATCH($A2434,lookup!$A:$A,0)))</f>
        <v>1_US</v>
      </c>
      <c r="AL2434" s="0" t="str">
        <f aca="false">IF(AND($CF2434&lt;&gt;"",IFERROR(INDEX(subsample_country_map!$C:$C,MATCH($CF2434,subsample_country_map!$A:$A,0)),"")&lt;&gt;""),INDEX(subsample_country_map!$C:$C,MATCH($CF2434,subsample_country_map!$A:$A,0)),INDEX(lookup!$AB:$AB,MATCH($A2434,lookup!$A:$A,0)))</f>
        <v>1_developed</v>
      </c>
      <c r="AM2434" s="0" t="str">
        <f aca="false">IF(AND($CF2434&lt;&gt;"",IFERROR(INDEX(subsample_country_map!$D:$D,MATCH($CF2434,subsample_country_map!$A:$A,0)),"")&lt;&gt;""),INDEX(subsample_country_map!$D:$D,MATCH($CF2434,subsample_country_map!$A:$A,0)),INDEX(lookup!$AC:$AC,MATCH($A2434,lookup!$A:$A,0)))</f>
        <v>1_western</v>
      </c>
      <c r="AN2434" s="0" t="str">
        <f aca="false">IF(AND($CF2434&lt;&gt;"",IFERROR(INDEX(subsample_country_map!$E:$E,MATCH($CF2434,subsample_country_map!$A:$A,0)),"")&lt;&gt;""),INDEX(subsample_country_map!$E:$E,MATCH($CF2434,subsample_country_map!$A:$A,0)),INDEX(lookup!$AD:$AD,MATCH($A2434,lookup!$A:$A,0)))</f>
        <v>1_common law</v>
      </c>
      <c r="AO2434" s="0" t="str">
        <f aca="false">INDEX(lookup!$Y:$Y,MATCH($A2434,lookup!$A:$A,0))</f>
        <v>0_published</v>
      </c>
      <c r="AP2434" s="0" t="str">
        <f aca="false">INDEX(lookup!$Z:$Z,MATCH($A2434,lookup!$A:$A,0))</f>
        <v>0_VHB low</v>
      </c>
      <c r="AQ2434" s="0" t="str">
        <f aca="false">INDEX(lookup!$W:$W,MATCH($A2434,lookup!$A:$A,0))</f>
        <v>2_sust</v>
      </c>
      <c r="AS2434" s="0" t="s">
        <v>91</v>
      </c>
      <c r="AT2434" s="0" t="s">
        <v>397</v>
      </c>
      <c r="AU2434" s="0" t="s">
        <v>93</v>
      </c>
      <c r="AV2434" s="0" t="s">
        <v>1710</v>
      </c>
      <c r="AY2434" s="0" t="s">
        <v>1317</v>
      </c>
      <c r="BA2434" s="0" t="n">
        <v>31418</v>
      </c>
      <c r="BB2434" s="0" t="s">
        <v>8030</v>
      </c>
      <c r="BC2434" s="0" t="s">
        <v>122</v>
      </c>
      <c r="BD2434" s="0" t="s">
        <v>8031</v>
      </c>
      <c r="BE2434" s="0" t="s">
        <v>98</v>
      </c>
      <c r="BI2434" s="0" t="s">
        <v>336</v>
      </c>
      <c r="BJ2434" s="0" t="s">
        <v>3776</v>
      </c>
      <c r="BK2434" s="0" t="s">
        <v>8032</v>
      </c>
      <c r="BL2434" s="0" t="s">
        <v>8054</v>
      </c>
      <c r="BM2434" s="0" t="s">
        <v>8053</v>
      </c>
      <c r="BN2434" s="0" t="s">
        <v>8038</v>
      </c>
      <c r="BO2434" s="0" t="s">
        <v>105</v>
      </c>
      <c r="BP2434" s="0" t="s">
        <v>8029</v>
      </c>
      <c r="BQ2434" s="0" t="s">
        <v>127</v>
      </c>
      <c r="BT2434" s="0" t="n">
        <v>0</v>
      </c>
      <c r="BU2434" s="0" t="s">
        <v>8036</v>
      </c>
      <c r="BW2434" s="0" t="n">
        <v>2007</v>
      </c>
      <c r="BX2434" s="0" t="n">
        <v>2020</v>
      </c>
      <c r="BY2434" s="0" t="s">
        <v>1526</v>
      </c>
      <c r="BZ2434" s="0" t="n">
        <v>2013.5</v>
      </c>
      <c r="CA2434" s="0" t="n">
        <v>0.357142857142857</v>
      </c>
      <c r="CB2434" s="0" t="n">
        <v>0</v>
      </c>
      <c r="CC2434" s="0" t="n">
        <v>1</v>
      </c>
      <c r="CD2434" s="0" t="n">
        <v>-0.0402339258847279</v>
      </c>
      <c r="CE2434" s="0" t="n">
        <v>1</v>
      </c>
    </row>
    <row r="2435" customFormat="false" ht="15" hidden="false" customHeight="false" outlineLevel="0" collapsed="false">
      <c r="A2435" s="0" t="s">
        <v>8029</v>
      </c>
      <c r="B2435" s="0" t="n">
        <v>3740</v>
      </c>
      <c r="C2435" s="0" t="n">
        <v>-0.0402122301249186</v>
      </c>
      <c r="D2435" s="0" t="n">
        <v>31418</v>
      </c>
      <c r="E2435" s="0" t="n">
        <f aca="false">IF(ISNUMBER($BA2435),$BA2435,IF(AND(ISNUMBER($D2435),ISNUMBER($BW2435),ISNUMBER($BX2435)),$D2435*($BX2435-$BW2435+1),""))</f>
        <v>31418</v>
      </c>
      <c r="H2435" s="0" t="s">
        <v>118</v>
      </c>
      <c r="I2435" s="0" t="s">
        <v>842</v>
      </c>
      <c r="J2435" s="0" t="n">
        <f aca="false">IF($BW2435&lt;&gt;"",$BW2435,"")</f>
        <v>2007</v>
      </c>
      <c r="K2435" s="0" t="n">
        <f aca="false">IF($BX2435&lt;&gt;"",$BX2435,"")</f>
        <v>2020</v>
      </c>
      <c r="L2435" s="0" t="n">
        <f aca="false">IF(AND(ISNUMBER($BW2435),ISNUMBER($BX2435)),($BW2435+$BX2435)/2,"")</f>
        <v>2013.5</v>
      </c>
      <c r="M2435" s="0" t="n">
        <f aca="false">IF($L2435&lt;&gt;"",$L2435,"")</f>
        <v>2013.5</v>
      </c>
      <c r="N2435" s="0" t="n">
        <f aca="false">IF(AND(ISNUMBER($BW2435),ISNUMBER($BX2435)),MIN(1,MAX(0,($BX2435-2016+1)/($BX2435-$BW2435+1))),"")</f>
        <v>0.357142857142857</v>
      </c>
      <c r="O2435" s="0" t="n">
        <f aca="false">IF(AND(ISNUMBER($BW2435),ISNUMBER($BX2435)),MIN(1,MAX(0,($BX2435-2017+1)/($BX2435-$BW2435+1))),"")</f>
        <v>0.285714285714286</v>
      </c>
      <c r="P2435" s="0" t="n">
        <f aca="false">IF(AND(ISNUMBER($BW2435),ISNUMBER($BX2435)),MIN(1,MAX(0,($BX2435-2018+1)/($BX2435-$BW2435+1))),"")</f>
        <v>0.214285714285714</v>
      </c>
      <c r="Q2435" s="0" t="n">
        <f aca="false">IF(AND(ISNUMBER($BW2435),ISNUMBER($BX2435)),MIN(1,MAX(0,($BX2435-2019+1)/($BX2435-$BW2435+1))),"")</f>
        <v>0.142857142857143</v>
      </c>
      <c r="R2435" s="0" t="n">
        <f aca="false">IF(AND(ISNUMBER($BW2435),ISNUMBER($BX2435)),MIN(1,MAX(0,($BX2435-2016+1)/($BX2435-$BW2435+1))),"")</f>
        <v>0.357142857142857</v>
      </c>
      <c r="S2435" s="0" t="n">
        <f aca="false">IF($L2435&lt;&gt;"",IF($L2435&gt;=2015.5,1,0),"")</f>
        <v>0</v>
      </c>
      <c r="T2435" s="0" t="n">
        <f aca="false">IF($L2435&lt;&gt;"",IF($L2435&gt;=2016,1,0),"")</f>
        <v>0</v>
      </c>
      <c r="U2435" s="0" t="n">
        <f aca="false">IF(ISNUMBER($BX2435),IF($BX2435&gt;=2016,1,0),"")</f>
        <v>1</v>
      </c>
      <c r="V2435" s="0" t="n">
        <f aca="false">IF(ISNUMBER($BW2435),IF($BW2435&gt;=2016,1,0),"")</f>
        <v>0</v>
      </c>
      <c r="W2435" s="0" t="str">
        <f aca="false">IF(AND(ISNUMBER($BW2435),ISNUMBER($BX2435)),IF($BW2435&gt;=2016,"post-only",IF($BX2435&lt;2016,"pre-only","mixed")),"")</f>
        <v>mixed</v>
      </c>
      <c r="X2435" s="0" t="n">
        <f aca="false">IF(AND(ISNUMBER($BW2435),ISNUMBER($BX2435)),MIN(1,MAX(0,($BX2435-2017+1)/($BX2435-$BW2435+1))),"")</f>
        <v>0.285714285714286</v>
      </c>
      <c r="Y2435" s="0" t="n">
        <f aca="false">IF(AND(ISNUMBER($BW2435),ISNUMBER($BX2435)),MIN(1,MAX(0,($BX2435-2018+1)/($BX2435-$BW2435+1))),"")</f>
        <v>0.214285714285714</v>
      </c>
      <c r="Z2435" s="0" t="n">
        <f aca="false">IF(AND(ISNUMBER($BW2435),ISNUMBER($BX2435)),MIN(1,MAX(0,($BX2435-2019+1)/($BX2435-$BW2435+1))),"")</f>
        <v>0.142857142857143</v>
      </c>
      <c r="AA2435" s="0" t="n">
        <f aca="false">IF(ISNUMBER($BX2435),IF($BX2435&gt;=2017,1,0),"")</f>
        <v>1</v>
      </c>
      <c r="AB2435" s="0" t="n">
        <f aca="false">IF(ISNUMBER($BX2435),IF($BX2435&gt;=2018,1,0),"")</f>
        <v>1</v>
      </c>
      <c r="AC2435" s="0" t="n">
        <f aca="false">IF(ISNUMBER($BX2435),IF($BX2435&gt;=2019,1,0),"")</f>
        <v>1</v>
      </c>
      <c r="AD2435" s="0" t="n">
        <f aca="false">IF($L2435&lt;&gt;"",IF($L2435&gt;2013,1,0),"")</f>
        <v>1</v>
      </c>
      <c r="AE2435" s="0" t="n">
        <f aca="false">IF($L2435&lt;&gt;"",1+IF($L2435&gt;2011,1,0)+IF($L2435&gt;2014,1,0),"")</f>
        <v>2</v>
      </c>
      <c r="AF2435" s="0" t="s">
        <v>761</v>
      </c>
      <c r="AG2435" s="0" t="s">
        <v>88</v>
      </c>
      <c r="AH2435" s="0" t="s">
        <v>89</v>
      </c>
      <c r="AI2435" s="0" t="s">
        <v>334</v>
      </c>
      <c r="AJ2435" s="0" t="s">
        <v>334</v>
      </c>
      <c r="AK2435" s="0" t="str">
        <f aca="false">IF(AND($CF2435&lt;&gt;"",IFERROR(INDEX(subsample_country_map!$B:$B,MATCH($CF2435,subsample_country_map!$A:$A,0)),"")&lt;&gt;""),INDEX(subsample_country_map!$B:$B,MATCH($CF2435,subsample_country_map!$A:$A,0)),INDEX(lookup!$AA:$AA,MATCH($A2435,lookup!$A:$A,0)))</f>
        <v>1_US</v>
      </c>
      <c r="AL2435" s="0" t="str">
        <f aca="false">IF(AND($CF2435&lt;&gt;"",IFERROR(INDEX(subsample_country_map!$C:$C,MATCH($CF2435,subsample_country_map!$A:$A,0)),"")&lt;&gt;""),INDEX(subsample_country_map!$C:$C,MATCH($CF2435,subsample_country_map!$A:$A,0)),INDEX(lookup!$AB:$AB,MATCH($A2435,lookup!$A:$A,0)))</f>
        <v>1_developed</v>
      </c>
      <c r="AM2435" s="0" t="str">
        <f aca="false">IF(AND($CF2435&lt;&gt;"",IFERROR(INDEX(subsample_country_map!$D:$D,MATCH($CF2435,subsample_country_map!$A:$A,0)),"")&lt;&gt;""),INDEX(subsample_country_map!$D:$D,MATCH($CF2435,subsample_country_map!$A:$A,0)),INDEX(lookup!$AC:$AC,MATCH($A2435,lookup!$A:$A,0)))</f>
        <v>1_western</v>
      </c>
      <c r="AN2435" s="0" t="str">
        <f aca="false">IF(AND($CF2435&lt;&gt;"",IFERROR(INDEX(subsample_country_map!$E:$E,MATCH($CF2435,subsample_country_map!$A:$A,0)),"")&lt;&gt;""),INDEX(subsample_country_map!$E:$E,MATCH($CF2435,subsample_country_map!$A:$A,0)),INDEX(lookup!$AD:$AD,MATCH($A2435,lookup!$A:$A,0)))</f>
        <v>1_common law</v>
      </c>
      <c r="AO2435" s="0" t="str">
        <f aca="false">INDEX(lookup!$Y:$Y,MATCH($A2435,lookup!$A:$A,0))</f>
        <v>0_published</v>
      </c>
      <c r="AP2435" s="0" t="str">
        <f aca="false">INDEX(lookup!$Z:$Z,MATCH($A2435,lookup!$A:$A,0))</f>
        <v>0_VHB low</v>
      </c>
      <c r="AQ2435" s="0" t="str">
        <f aca="false">INDEX(lookup!$W:$W,MATCH($A2435,lookup!$A:$A,0))</f>
        <v>2_sust</v>
      </c>
      <c r="AS2435" s="0" t="s">
        <v>91</v>
      </c>
      <c r="AT2435" s="0" t="s">
        <v>397</v>
      </c>
      <c r="AU2435" s="0" t="s">
        <v>93</v>
      </c>
      <c r="AV2435" s="0" t="s">
        <v>8055</v>
      </c>
      <c r="AY2435" s="0" t="s">
        <v>1317</v>
      </c>
      <c r="BA2435" s="0" t="n">
        <v>31418</v>
      </c>
      <c r="BB2435" s="0" t="s">
        <v>8030</v>
      </c>
      <c r="BC2435" s="0" t="s">
        <v>122</v>
      </c>
      <c r="BD2435" s="0" t="s">
        <v>8031</v>
      </c>
      <c r="BE2435" s="0" t="s">
        <v>98</v>
      </c>
      <c r="BI2435" s="0" t="s">
        <v>336</v>
      </c>
      <c r="BJ2435" s="0" t="s">
        <v>8056</v>
      </c>
      <c r="BK2435" s="0" t="s">
        <v>8032</v>
      </c>
      <c r="BL2435" s="0" t="s">
        <v>8057</v>
      </c>
      <c r="BM2435" s="0" t="s">
        <v>8053</v>
      </c>
      <c r="BN2435" s="0" t="s">
        <v>8040</v>
      </c>
      <c r="BO2435" s="0" t="s">
        <v>105</v>
      </c>
      <c r="BP2435" s="0" t="s">
        <v>8029</v>
      </c>
      <c r="BQ2435" s="0" t="s">
        <v>127</v>
      </c>
      <c r="BT2435" s="0" t="n">
        <v>0</v>
      </c>
      <c r="BU2435" s="0" t="s">
        <v>8036</v>
      </c>
      <c r="BW2435" s="0" t="n">
        <v>2007</v>
      </c>
      <c r="BX2435" s="0" t="n">
        <v>2020</v>
      </c>
      <c r="BY2435" s="0" t="s">
        <v>1526</v>
      </c>
      <c r="BZ2435" s="0" t="n">
        <v>2013.5</v>
      </c>
      <c r="CA2435" s="0" t="n">
        <v>0.357142857142857</v>
      </c>
      <c r="CB2435" s="0" t="n">
        <v>0</v>
      </c>
      <c r="CC2435" s="0" t="n">
        <v>1</v>
      </c>
      <c r="CD2435" s="0" t="n">
        <v>-0.0402339258847279</v>
      </c>
      <c r="CE2435" s="0" t="n">
        <v>1</v>
      </c>
    </row>
    <row r="2436" customFormat="false" ht="15" hidden="false" customHeight="false" outlineLevel="0" collapsed="false">
      <c r="A2436" s="0" t="s">
        <v>8029</v>
      </c>
      <c r="B2436" s="0" t="n">
        <v>3741</v>
      </c>
      <c r="C2436" s="0" t="n">
        <v>-0.0402122301249186</v>
      </c>
      <c r="D2436" s="0" t="n">
        <v>31418</v>
      </c>
      <c r="E2436" s="0" t="n">
        <f aca="false">IF(ISNUMBER($BA2436),$BA2436,IF(AND(ISNUMBER($D2436),ISNUMBER($BW2436),ISNUMBER($BX2436)),$D2436*($BX2436-$BW2436+1),""))</f>
        <v>31418</v>
      </c>
      <c r="H2436" s="0" t="s">
        <v>118</v>
      </c>
      <c r="I2436" s="0" t="s">
        <v>842</v>
      </c>
      <c r="J2436" s="0" t="n">
        <f aca="false">IF($BW2436&lt;&gt;"",$BW2436,"")</f>
        <v>2007</v>
      </c>
      <c r="K2436" s="0" t="n">
        <f aca="false">IF($BX2436&lt;&gt;"",$BX2436,"")</f>
        <v>2020</v>
      </c>
      <c r="L2436" s="0" t="n">
        <f aca="false">IF(AND(ISNUMBER($BW2436),ISNUMBER($BX2436)),($BW2436+$BX2436)/2,"")</f>
        <v>2013.5</v>
      </c>
      <c r="M2436" s="0" t="n">
        <f aca="false">IF($L2436&lt;&gt;"",$L2436,"")</f>
        <v>2013.5</v>
      </c>
      <c r="N2436" s="0" t="n">
        <f aca="false">IF(AND(ISNUMBER($BW2436),ISNUMBER($BX2436)),MIN(1,MAX(0,($BX2436-2016+1)/($BX2436-$BW2436+1))),"")</f>
        <v>0.357142857142857</v>
      </c>
      <c r="O2436" s="0" t="n">
        <f aca="false">IF(AND(ISNUMBER($BW2436),ISNUMBER($BX2436)),MIN(1,MAX(0,($BX2436-2017+1)/($BX2436-$BW2436+1))),"")</f>
        <v>0.285714285714286</v>
      </c>
      <c r="P2436" s="0" t="n">
        <f aca="false">IF(AND(ISNUMBER($BW2436),ISNUMBER($BX2436)),MIN(1,MAX(0,($BX2436-2018+1)/($BX2436-$BW2436+1))),"")</f>
        <v>0.214285714285714</v>
      </c>
      <c r="Q2436" s="0" t="n">
        <f aca="false">IF(AND(ISNUMBER($BW2436),ISNUMBER($BX2436)),MIN(1,MAX(0,($BX2436-2019+1)/($BX2436-$BW2436+1))),"")</f>
        <v>0.142857142857143</v>
      </c>
      <c r="R2436" s="0" t="n">
        <f aca="false">IF(AND(ISNUMBER($BW2436),ISNUMBER($BX2436)),MIN(1,MAX(0,($BX2436-2016+1)/($BX2436-$BW2436+1))),"")</f>
        <v>0.357142857142857</v>
      </c>
      <c r="S2436" s="0" t="n">
        <f aca="false">IF($L2436&lt;&gt;"",IF($L2436&gt;=2015.5,1,0),"")</f>
        <v>0</v>
      </c>
      <c r="T2436" s="0" t="n">
        <f aca="false">IF($L2436&lt;&gt;"",IF($L2436&gt;=2016,1,0),"")</f>
        <v>0</v>
      </c>
      <c r="U2436" s="0" t="n">
        <f aca="false">IF(ISNUMBER($BX2436),IF($BX2436&gt;=2016,1,0),"")</f>
        <v>1</v>
      </c>
      <c r="V2436" s="0" t="n">
        <f aca="false">IF(ISNUMBER($BW2436),IF($BW2436&gt;=2016,1,0),"")</f>
        <v>0</v>
      </c>
      <c r="W2436" s="0" t="str">
        <f aca="false">IF(AND(ISNUMBER($BW2436),ISNUMBER($BX2436)),IF($BW2436&gt;=2016,"post-only",IF($BX2436&lt;2016,"pre-only","mixed")),"")</f>
        <v>mixed</v>
      </c>
      <c r="X2436" s="0" t="n">
        <f aca="false">IF(AND(ISNUMBER($BW2436),ISNUMBER($BX2436)),MIN(1,MAX(0,($BX2436-2017+1)/($BX2436-$BW2436+1))),"")</f>
        <v>0.285714285714286</v>
      </c>
      <c r="Y2436" s="0" t="n">
        <f aca="false">IF(AND(ISNUMBER($BW2436),ISNUMBER($BX2436)),MIN(1,MAX(0,($BX2436-2018+1)/($BX2436-$BW2436+1))),"")</f>
        <v>0.214285714285714</v>
      </c>
      <c r="Z2436" s="0" t="n">
        <f aca="false">IF(AND(ISNUMBER($BW2436),ISNUMBER($BX2436)),MIN(1,MAX(0,($BX2436-2019+1)/($BX2436-$BW2436+1))),"")</f>
        <v>0.142857142857143</v>
      </c>
      <c r="AA2436" s="0" t="n">
        <f aca="false">IF(ISNUMBER($BX2436),IF($BX2436&gt;=2017,1,0),"")</f>
        <v>1</v>
      </c>
      <c r="AB2436" s="0" t="n">
        <f aca="false">IF(ISNUMBER($BX2436),IF($BX2436&gt;=2018,1,0),"")</f>
        <v>1</v>
      </c>
      <c r="AC2436" s="0" t="n">
        <f aca="false">IF(ISNUMBER($BX2436),IF($BX2436&gt;=2019,1,0),"")</f>
        <v>1</v>
      </c>
      <c r="AD2436" s="0" t="n">
        <f aca="false">IF($L2436&lt;&gt;"",IF($L2436&gt;2013,1,0),"")</f>
        <v>1</v>
      </c>
      <c r="AE2436" s="0" t="n">
        <f aca="false">IF($L2436&lt;&gt;"",1+IF($L2436&gt;2011,1,0)+IF($L2436&gt;2014,1,0),"")</f>
        <v>2</v>
      </c>
      <c r="AF2436" s="0" t="s">
        <v>761</v>
      </c>
      <c r="AG2436" s="0" t="s">
        <v>88</v>
      </c>
      <c r="AH2436" s="0" t="s">
        <v>89</v>
      </c>
      <c r="AI2436" s="0" t="s">
        <v>334</v>
      </c>
      <c r="AJ2436" s="0" t="s">
        <v>334</v>
      </c>
      <c r="AK2436" s="0" t="str">
        <f aca="false">IF(AND($CF2436&lt;&gt;"",IFERROR(INDEX(subsample_country_map!$B:$B,MATCH($CF2436,subsample_country_map!$A:$A,0)),"")&lt;&gt;""),INDEX(subsample_country_map!$B:$B,MATCH($CF2436,subsample_country_map!$A:$A,0)),INDEX(lookup!$AA:$AA,MATCH($A2436,lookup!$A:$A,0)))</f>
        <v>1_US</v>
      </c>
      <c r="AL2436" s="0" t="str">
        <f aca="false">IF(AND($CF2436&lt;&gt;"",IFERROR(INDEX(subsample_country_map!$C:$C,MATCH($CF2436,subsample_country_map!$A:$A,0)),"")&lt;&gt;""),INDEX(subsample_country_map!$C:$C,MATCH($CF2436,subsample_country_map!$A:$A,0)),INDEX(lookup!$AB:$AB,MATCH($A2436,lookup!$A:$A,0)))</f>
        <v>1_developed</v>
      </c>
      <c r="AM2436" s="0" t="str">
        <f aca="false">IF(AND($CF2436&lt;&gt;"",IFERROR(INDEX(subsample_country_map!$D:$D,MATCH($CF2436,subsample_country_map!$A:$A,0)),"")&lt;&gt;""),INDEX(subsample_country_map!$D:$D,MATCH($CF2436,subsample_country_map!$A:$A,0)),INDEX(lookup!$AC:$AC,MATCH($A2436,lookup!$A:$A,0)))</f>
        <v>1_western</v>
      </c>
      <c r="AN2436" s="0" t="str">
        <f aca="false">IF(AND($CF2436&lt;&gt;"",IFERROR(INDEX(subsample_country_map!$E:$E,MATCH($CF2436,subsample_country_map!$A:$A,0)),"")&lt;&gt;""),INDEX(subsample_country_map!$E:$E,MATCH($CF2436,subsample_country_map!$A:$A,0)),INDEX(lookup!$AD:$AD,MATCH($A2436,lookup!$A:$A,0)))</f>
        <v>1_common law</v>
      </c>
      <c r="AO2436" s="0" t="str">
        <f aca="false">INDEX(lookup!$Y:$Y,MATCH($A2436,lookup!$A:$A,0))</f>
        <v>0_published</v>
      </c>
      <c r="AP2436" s="0" t="str">
        <f aca="false">INDEX(lookup!$Z:$Z,MATCH($A2436,lookup!$A:$A,0))</f>
        <v>0_VHB low</v>
      </c>
      <c r="AQ2436" s="0" t="str">
        <f aca="false">INDEX(lookup!$W:$W,MATCH($A2436,lookup!$A:$A,0))</f>
        <v>2_sust</v>
      </c>
      <c r="AS2436" s="0" t="s">
        <v>91</v>
      </c>
      <c r="AT2436" s="0" t="s">
        <v>397</v>
      </c>
      <c r="AU2436" s="0" t="s">
        <v>93</v>
      </c>
      <c r="AV2436" s="0" t="s">
        <v>5019</v>
      </c>
      <c r="AY2436" s="0" t="s">
        <v>1317</v>
      </c>
      <c r="BA2436" s="0" t="n">
        <v>31418</v>
      </c>
      <c r="BB2436" s="0" t="s">
        <v>8030</v>
      </c>
      <c r="BC2436" s="0" t="s">
        <v>122</v>
      </c>
      <c r="BD2436" s="0" t="s">
        <v>8031</v>
      </c>
      <c r="BE2436" s="0" t="s">
        <v>98</v>
      </c>
      <c r="BI2436" s="0" t="s">
        <v>336</v>
      </c>
      <c r="BJ2436" s="0" t="s">
        <v>8058</v>
      </c>
      <c r="BK2436" s="0" t="s">
        <v>8032</v>
      </c>
      <c r="BL2436" s="0" t="s">
        <v>8059</v>
      </c>
      <c r="BM2436" s="0" t="s">
        <v>8053</v>
      </c>
      <c r="BN2436" s="0" t="s">
        <v>8043</v>
      </c>
      <c r="BO2436" s="0" t="s">
        <v>105</v>
      </c>
      <c r="BP2436" s="0" t="s">
        <v>8029</v>
      </c>
      <c r="BQ2436" s="0" t="s">
        <v>127</v>
      </c>
      <c r="BT2436" s="0" t="n">
        <v>0</v>
      </c>
      <c r="BU2436" s="0" t="s">
        <v>8036</v>
      </c>
      <c r="BW2436" s="0" t="n">
        <v>2007</v>
      </c>
      <c r="BX2436" s="0" t="n">
        <v>2020</v>
      </c>
      <c r="BY2436" s="0" t="s">
        <v>1526</v>
      </c>
      <c r="BZ2436" s="0" t="n">
        <v>2013.5</v>
      </c>
      <c r="CA2436" s="0" t="n">
        <v>0.357142857142857</v>
      </c>
      <c r="CB2436" s="0" t="n">
        <v>0</v>
      </c>
      <c r="CC2436" s="0" t="n">
        <v>1</v>
      </c>
      <c r="CD2436" s="0" t="n">
        <v>-0.0402339258847279</v>
      </c>
      <c r="CE2436" s="0" t="n">
        <v>1</v>
      </c>
    </row>
    <row r="2437" customFormat="false" ht="15" hidden="false" customHeight="false" outlineLevel="0" collapsed="false">
      <c r="A2437" s="0" t="s">
        <v>8029</v>
      </c>
      <c r="B2437" s="0" t="n">
        <v>3742</v>
      </c>
      <c r="C2437" s="0" t="n">
        <v>-0.00056662235453857</v>
      </c>
      <c r="D2437" s="0" t="n">
        <v>31418</v>
      </c>
      <c r="E2437" s="0" t="n">
        <f aca="false">IF(ISNUMBER($BA2437),$BA2437,IF(AND(ISNUMBER($D2437),ISNUMBER($BW2437),ISNUMBER($BX2437)),$D2437*($BX2437-$BW2437+1),""))</f>
        <v>31418</v>
      </c>
      <c r="H2437" s="0" t="s">
        <v>118</v>
      </c>
      <c r="I2437" s="0" t="s">
        <v>842</v>
      </c>
      <c r="J2437" s="0" t="n">
        <f aca="false">IF($BW2437&lt;&gt;"",$BW2437,"")</f>
        <v>2007</v>
      </c>
      <c r="K2437" s="0" t="n">
        <f aca="false">IF($BX2437&lt;&gt;"",$BX2437,"")</f>
        <v>2020</v>
      </c>
      <c r="L2437" s="0" t="n">
        <f aca="false">IF(AND(ISNUMBER($BW2437),ISNUMBER($BX2437)),($BW2437+$BX2437)/2,"")</f>
        <v>2013.5</v>
      </c>
      <c r="M2437" s="0" t="n">
        <f aca="false">IF($L2437&lt;&gt;"",$L2437,"")</f>
        <v>2013.5</v>
      </c>
      <c r="N2437" s="0" t="n">
        <f aca="false">IF(AND(ISNUMBER($BW2437),ISNUMBER($BX2437)),MIN(1,MAX(0,($BX2437-2016+1)/($BX2437-$BW2437+1))),"")</f>
        <v>0.357142857142857</v>
      </c>
      <c r="O2437" s="0" t="n">
        <f aca="false">IF(AND(ISNUMBER($BW2437),ISNUMBER($BX2437)),MIN(1,MAX(0,($BX2437-2017+1)/($BX2437-$BW2437+1))),"")</f>
        <v>0.285714285714286</v>
      </c>
      <c r="P2437" s="0" t="n">
        <f aca="false">IF(AND(ISNUMBER($BW2437),ISNUMBER($BX2437)),MIN(1,MAX(0,($BX2437-2018+1)/($BX2437-$BW2437+1))),"")</f>
        <v>0.214285714285714</v>
      </c>
      <c r="Q2437" s="0" t="n">
        <f aca="false">IF(AND(ISNUMBER($BW2437),ISNUMBER($BX2437)),MIN(1,MAX(0,($BX2437-2019+1)/($BX2437-$BW2437+1))),"")</f>
        <v>0.142857142857143</v>
      </c>
      <c r="R2437" s="0" t="n">
        <f aca="false">IF(AND(ISNUMBER($BW2437),ISNUMBER($BX2437)),MIN(1,MAX(0,($BX2437-2016+1)/($BX2437-$BW2437+1))),"")</f>
        <v>0.357142857142857</v>
      </c>
      <c r="S2437" s="0" t="n">
        <f aca="false">IF($L2437&lt;&gt;"",IF($L2437&gt;=2015.5,1,0),"")</f>
        <v>0</v>
      </c>
      <c r="T2437" s="0" t="n">
        <f aca="false">IF($L2437&lt;&gt;"",IF($L2437&gt;=2016,1,0),"")</f>
        <v>0</v>
      </c>
      <c r="U2437" s="0" t="n">
        <f aca="false">IF(ISNUMBER($BX2437),IF($BX2437&gt;=2016,1,0),"")</f>
        <v>1</v>
      </c>
      <c r="V2437" s="0" t="n">
        <f aca="false">IF(ISNUMBER($BW2437),IF($BW2437&gt;=2016,1,0),"")</f>
        <v>0</v>
      </c>
      <c r="W2437" s="0" t="str">
        <f aca="false">IF(AND(ISNUMBER($BW2437),ISNUMBER($BX2437)),IF($BW2437&gt;=2016,"post-only",IF($BX2437&lt;2016,"pre-only","mixed")),"")</f>
        <v>mixed</v>
      </c>
      <c r="X2437" s="0" t="n">
        <f aca="false">IF(AND(ISNUMBER($BW2437),ISNUMBER($BX2437)),MIN(1,MAX(0,($BX2437-2017+1)/($BX2437-$BW2437+1))),"")</f>
        <v>0.285714285714286</v>
      </c>
      <c r="Y2437" s="0" t="n">
        <f aca="false">IF(AND(ISNUMBER($BW2437),ISNUMBER($BX2437)),MIN(1,MAX(0,($BX2437-2018+1)/($BX2437-$BW2437+1))),"")</f>
        <v>0.214285714285714</v>
      </c>
      <c r="Z2437" s="0" t="n">
        <f aca="false">IF(AND(ISNUMBER($BW2437),ISNUMBER($BX2437)),MIN(1,MAX(0,($BX2437-2019+1)/($BX2437-$BW2437+1))),"")</f>
        <v>0.142857142857143</v>
      </c>
      <c r="AA2437" s="0" t="n">
        <f aca="false">IF(ISNUMBER($BX2437),IF($BX2437&gt;=2017,1,0),"")</f>
        <v>1</v>
      </c>
      <c r="AB2437" s="0" t="n">
        <f aca="false">IF(ISNUMBER($BX2437),IF($BX2437&gt;=2018,1,0),"")</f>
        <v>1</v>
      </c>
      <c r="AC2437" s="0" t="n">
        <f aca="false">IF(ISNUMBER($BX2437),IF($BX2437&gt;=2019,1,0),"")</f>
        <v>1</v>
      </c>
      <c r="AD2437" s="0" t="n">
        <f aca="false">IF($L2437&lt;&gt;"",IF($L2437&gt;2013,1,0),"")</f>
        <v>1</v>
      </c>
      <c r="AE2437" s="0" t="n">
        <f aca="false">IF($L2437&lt;&gt;"",1+IF($L2437&gt;2011,1,0)+IF($L2437&gt;2014,1,0),"")</f>
        <v>2</v>
      </c>
      <c r="AF2437" s="0" t="s">
        <v>761</v>
      </c>
      <c r="AG2437" s="0" t="s">
        <v>88</v>
      </c>
      <c r="AH2437" s="0" t="s">
        <v>89</v>
      </c>
      <c r="AI2437" s="0" t="s">
        <v>334</v>
      </c>
      <c r="AJ2437" s="0" t="s">
        <v>334</v>
      </c>
      <c r="AK2437" s="0" t="str">
        <f aca="false">IF(AND($CF2437&lt;&gt;"",IFERROR(INDEX(subsample_country_map!$B:$B,MATCH($CF2437,subsample_country_map!$A:$A,0)),"")&lt;&gt;""),INDEX(subsample_country_map!$B:$B,MATCH($CF2437,subsample_country_map!$A:$A,0)),INDEX(lookup!$AA:$AA,MATCH($A2437,lookup!$A:$A,0)))</f>
        <v>1_US</v>
      </c>
      <c r="AL2437" s="0" t="str">
        <f aca="false">IF(AND($CF2437&lt;&gt;"",IFERROR(INDEX(subsample_country_map!$C:$C,MATCH($CF2437,subsample_country_map!$A:$A,0)),"")&lt;&gt;""),INDEX(subsample_country_map!$C:$C,MATCH($CF2437,subsample_country_map!$A:$A,0)),INDEX(lookup!$AB:$AB,MATCH($A2437,lookup!$A:$A,0)))</f>
        <v>1_developed</v>
      </c>
      <c r="AM2437" s="0" t="str">
        <f aca="false">IF(AND($CF2437&lt;&gt;"",IFERROR(INDEX(subsample_country_map!$D:$D,MATCH($CF2437,subsample_country_map!$A:$A,0)),"")&lt;&gt;""),INDEX(subsample_country_map!$D:$D,MATCH($CF2437,subsample_country_map!$A:$A,0)),INDEX(lookup!$AC:$AC,MATCH($A2437,lookup!$A:$A,0)))</f>
        <v>1_western</v>
      </c>
      <c r="AN2437" s="0" t="str">
        <f aca="false">IF(AND($CF2437&lt;&gt;"",IFERROR(INDEX(subsample_country_map!$E:$E,MATCH($CF2437,subsample_country_map!$A:$A,0)),"")&lt;&gt;""),INDEX(subsample_country_map!$E:$E,MATCH($CF2437,subsample_country_map!$A:$A,0)),INDEX(lookup!$AD:$AD,MATCH($A2437,lookup!$A:$A,0)))</f>
        <v>1_common law</v>
      </c>
      <c r="AO2437" s="0" t="str">
        <f aca="false">INDEX(lookup!$Y:$Y,MATCH($A2437,lookup!$A:$A,0))</f>
        <v>0_published</v>
      </c>
      <c r="AP2437" s="0" t="str">
        <f aca="false">INDEX(lookup!$Z:$Z,MATCH($A2437,lookup!$A:$A,0))</f>
        <v>0_VHB low</v>
      </c>
      <c r="AQ2437" s="0" t="str">
        <f aca="false">INDEX(lookup!$W:$W,MATCH($A2437,lookup!$A:$A,0))</f>
        <v>2_sust</v>
      </c>
      <c r="AS2437" s="0" t="s">
        <v>91</v>
      </c>
      <c r="AT2437" s="0" t="s">
        <v>397</v>
      </c>
      <c r="AU2437" s="0" t="s">
        <v>93</v>
      </c>
      <c r="AV2437" s="0" t="s">
        <v>406</v>
      </c>
      <c r="AY2437" s="0" t="s">
        <v>5122</v>
      </c>
      <c r="BA2437" s="0" t="n">
        <v>31418</v>
      </c>
      <c r="BB2437" s="0" t="s">
        <v>8030</v>
      </c>
      <c r="BC2437" s="0" t="s">
        <v>122</v>
      </c>
      <c r="BD2437" s="0" t="s">
        <v>8031</v>
      </c>
      <c r="BE2437" s="0" t="s">
        <v>98</v>
      </c>
      <c r="BI2437" s="0" t="s">
        <v>336</v>
      </c>
      <c r="BJ2437" s="0" t="s">
        <v>3600</v>
      </c>
      <c r="BK2437" s="0" t="s">
        <v>8060</v>
      </c>
      <c r="BL2437" s="0" t="s">
        <v>8061</v>
      </c>
      <c r="BM2437" s="0" t="s">
        <v>8062</v>
      </c>
      <c r="BN2437" s="0" t="s">
        <v>8035</v>
      </c>
      <c r="BO2437" s="0" t="s">
        <v>105</v>
      </c>
      <c r="BP2437" s="0" t="s">
        <v>8029</v>
      </c>
      <c r="BQ2437" s="0" t="s">
        <v>127</v>
      </c>
      <c r="BT2437" s="0" t="n">
        <v>0</v>
      </c>
      <c r="BU2437" s="0" t="s">
        <v>8036</v>
      </c>
      <c r="BW2437" s="0" t="n">
        <v>2007</v>
      </c>
      <c r="BX2437" s="0" t="n">
        <v>2020</v>
      </c>
      <c r="BY2437" s="0" t="s">
        <v>1526</v>
      </c>
      <c r="BZ2437" s="0" t="n">
        <v>2013.5</v>
      </c>
      <c r="CA2437" s="0" t="n">
        <v>0.357142857142857</v>
      </c>
      <c r="CB2437" s="0" t="n">
        <v>0</v>
      </c>
      <c r="CC2437" s="0" t="n">
        <v>1</v>
      </c>
      <c r="CD2437" s="0" t="n">
        <v>-0.000566622415178674</v>
      </c>
      <c r="CE2437" s="0" t="n">
        <v>1</v>
      </c>
    </row>
    <row r="2438" customFormat="false" ht="15" hidden="false" customHeight="false" outlineLevel="0" collapsed="false">
      <c r="A2438" s="0" t="s">
        <v>8029</v>
      </c>
      <c r="B2438" s="0" t="n">
        <v>3743</v>
      </c>
      <c r="C2438" s="0" t="n">
        <v>-0.00217388092758253</v>
      </c>
      <c r="D2438" s="0" t="n">
        <v>31418</v>
      </c>
      <c r="E2438" s="0" t="n">
        <f aca="false">IF(ISNUMBER($BA2438),$BA2438,IF(AND(ISNUMBER($D2438),ISNUMBER($BW2438),ISNUMBER($BX2438)),$D2438*($BX2438-$BW2438+1),""))</f>
        <v>31418</v>
      </c>
      <c r="H2438" s="0" t="s">
        <v>118</v>
      </c>
      <c r="I2438" s="0" t="s">
        <v>842</v>
      </c>
      <c r="J2438" s="0" t="n">
        <f aca="false">IF($BW2438&lt;&gt;"",$BW2438,"")</f>
        <v>2007</v>
      </c>
      <c r="K2438" s="0" t="n">
        <f aca="false">IF($BX2438&lt;&gt;"",$BX2438,"")</f>
        <v>2020</v>
      </c>
      <c r="L2438" s="0" t="n">
        <f aca="false">IF(AND(ISNUMBER($BW2438),ISNUMBER($BX2438)),($BW2438+$BX2438)/2,"")</f>
        <v>2013.5</v>
      </c>
      <c r="M2438" s="0" t="n">
        <f aca="false">IF($L2438&lt;&gt;"",$L2438,"")</f>
        <v>2013.5</v>
      </c>
      <c r="N2438" s="0" t="n">
        <f aca="false">IF(AND(ISNUMBER($BW2438),ISNUMBER($BX2438)),MIN(1,MAX(0,($BX2438-2016+1)/($BX2438-$BW2438+1))),"")</f>
        <v>0.357142857142857</v>
      </c>
      <c r="O2438" s="0" t="n">
        <f aca="false">IF(AND(ISNUMBER($BW2438),ISNUMBER($BX2438)),MIN(1,MAX(0,($BX2438-2017+1)/($BX2438-$BW2438+1))),"")</f>
        <v>0.285714285714286</v>
      </c>
      <c r="P2438" s="0" t="n">
        <f aca="false">IF(AND(ISNUMBER($BW2438),ISNUMBER($BX2438)),MIN(1,MAX(0,($BX2438-2018+1)/($BX2438-$BW2438+1))),"")</f>
        <v>0.214285714285714</v>
      </c>
      <c r="Q2438" s="0" t="n">
        <f aca="false">IF(AND(ISNUMBER($BW2438),ISNUMBER($BX2438)),MIN(1,MAX(0,($BX2438-2019+1)/($BX2438-$BW2438+1))),"")</f>
        <v>0.142857142857143</v>
      </c>
      <c r="R2438" s="0" t="n">
        <f aca="false">IF(AND(ISNUMBER($BW2438),ISNUMBER($BX2438)),MIN(1,MAX(0,($BX2438-2016+1)/($BX2438-$BW2438+1))),"")</f>
        <v>0.357142857142857</v>
      </c>
      <c r="S2438" s="0" t="n">
        <f aca="false">IF($L2438&lt;&gt;"",IF($L2438&gt;=2015.5,1,0),"")</f>
        <v>0</v>
      </c>
      <c r="T2438" s="0" t="n">
        <f aca="false">IF($L2438&lt;&gt;"",IF($L2438&gt;=2016,1,0),"")</f>
        <v>0</v>
      </c>
      <c r="U2438" s="0" t="n">
        <f aca="false">IF(ISNUMBER($BX2438),IF($BX2438&gt;=2016,1,0),"")</f>
        <v>1</v>
      </c>
      <c r="V2438" s="0" t="n">
        <f aca="false">IF(ISNUMBER($BW2438),IF($BW2438&gt;=2016,1,0),"")</f>
        <v>0</v>
      </c>
      <c r="W2438" s="0" t="str">
        <f aca="false">IF(AND(ISNUMBER($BW2438),ISNUMBER($BX2438)),IF($BW2438&gt;=2016,"post-only",IF($BX2438&lt;2016,"pre-only","mixed")),"")</f>
        <v>mixed</v>
      </c>
      <c r="X2438" s="0" t="n">
        <f aca="false">IF(AND(ISNUMBER($BW2438),ISNUMBER($BX2438)),MIN(1,MAX(0,($BX2438-2017+1)/($BX2438-$BW2438+1))),"")</f>
        <v>0.285714285714286</v>
      </c>
      <c r="Y2438" s="0" t="n">
        <f aca="false">IF(AND(ISNUMBER($BW2438),ISNUMBER($BX2438)),MIN(1,MAX(0,($BX2438-2018+1)/($BX2438-$BW2438+1))),"")</f>
        <v>0.214285714285714</v>
      </c>
      <c r="Z2438" s="0" t="n">
        <f aca="false">IF(AND(ISNUMBER($BW2438),ISNUMBER($BX2438)),MIN(1,MAX(0,($BX2438-2019+1)/($BX2438-$BW2438+1))),"")</f>
        <v>0.142857142857143</v>
      </c>
      <c r="AA2438" s="0" t="n">
        <f aca="false">IF(ISNUMBER($BX2438),IF($BX2438&gt;=2017,1,0),"")</f>
        <v>1</v>
      </c>
      <c r="AB2438" s="0" t="n">
        <f aca="false">IF(ISNUMBER($BX2438),IF($BX2438&gt;=2018,1,0),"")</f>
        <v>1</v>
      </c>
      <c r="AC2438" s="0" t="n">
        <f aca="false">IF(ISNUMBER($BX2438),IF($BX2438&gt;=2019,1,0),"")</f>
        <v>1</v>
      </c>
      <c r="AD2438" s="0" t="n">
        <f aca="false">IF($L2438&lt;&gt;"",IF($L2438&gt;2013,1,0),"")</f>
        <v>1</v>
      </c>
      <c r="AE2438" s="0" t="n">
        <f aca="false">IF($L2438&lt;&gt;"",1+IF($L2438&gt;2011,1,0)+IF($L2438&gt;2014,1,0),"")</f>
        <v>2</v>
      </c>
      <c r="AF2438" s="0" t="s">
        <v>761</v>
      </c>
      <c r="AG2438" s="0" t="s">
        <v>88</v>
      </c>
      <c r="AH2438" s="0" t="s">
        <v>89</v>
      </c>
      <c r="AI2438" s="0" t="s">
        <v>334</v>
      </c>
      <c r="AJ2438" s="0" t="s">
        <v>334</v>
      </c>
      <c r="AK2438" s="0" t="str">
        <f aca="false">IF(AND($CF2438&lt;&gt;"",IFERROR(INDEX(subsample_country_map!$B:$B,MATCH($CF2438,subsample_country_map!$A:$A,0)),"")&lt;&gt;""),INDEX(subsample_country_map!$B:$B,MATCH($CF2438,subsample_country_map!$A:$A,0)),INDEX(lookup!$AA:$AA,MATCH($A2438,lookup!$A:$A,0)))</f>
        <v>1_US</v>
      </c>
      <c r="AL2438" s="0" t="str">
        <f aca="false">IF(AND($CF2438&lt;&gt;"",IFERROR(INDEX(subsample_country_map!$C:$C,MATCH($CF2438,subsample_country_map!$A:$A,0)),"")&lt;&gt;""),INDEX(subsample_country_map!$C:$C,MATCH($CF2438,subsample_country_map!$A:$A,0)),INDEX(lookup!$AB:$AB,MATCH($A2438,lookup!$A:$A,0)))</f>
        <v>1_developed</v>
      </c>
      <c r="AM2438" s="0" t="str">
        <f aca="false">IF(AND($CF2438&lt;&gt;"",IFERROR(INDEX(subsample_country_map!$D:$D,MATCH($CF2438,subsample_country_map!$A:$A,0)),"")&lt;&gt;""),INDEX(subsample_country_map!$D:$D,MATCH($CF2438,subsample_country_map!$A:$A,0)),INDEX(lookup!$AC:$AC,MATCH($A2438,lookup!$A:$A,0)))</f>
        <v>1_western</v>
      </c>
      <c r="AN2438" s="0" t="str">
        <f aca="false">IF(AND($CF2438&lt;&gt;"",IFERROR(INDEX(subsample_country_map!$E:$E,MATCH($CF2438,subsample_country_map!$A:$A,0)),"")&lt;&gt;""),INDEX(subsample_country_map!$E:$E,MATCH($CF2438,subsample_country_map!$A:$A,0)),INDEX(lookup!$AD:$AD,MATCH($A2438,lookup!$A:$A,0)))</f>
        <v>1_common law</v>
      </c>
      <c r="AO2438" s="0" t="str">
        <f aca="false">INDEX(lookup!$Y:$Y,MATCH($A2438,lookup!$A:$A,0))</f>
        <v>0_published</v>
      </c>
      <c r="AP2438" s="0" t="str">
        <f aca="false">INDEX(lookup!$Z:$Z,MATCH($A2438,lookup!$A:$A,0))</f>
        <v>0_VHB low</v>
      </c>
      <c r="AQ2438" s="0" t="str">
        <f aca="false">INDEX(lookup!$W:$W,MATCH($A2438,lookup!$A:$A,0))</f>
        <v>2_sust</v>
      </c>
      <c r="AS2438" s="0" t="s">
        <v>91</v>
      </c>
      <c r="AT2438" s="0" t="s">
        <v>397</v>
      </c>
      <c r="AU2438" s="0" t="s">
        <v>93</v>
      </c>
      <c r="AV2438" s="0" t="s">
        <v>425</v>
      </c>
      <c r="AY2438" s="0" t="s">
        <v>4369</v>
      </c>
      <c r="BA2438" s="0" t="n">
        <v>31418</v>
      </c>
      <c r="BB2438" s="0" t="s">
        <v>8030</v>
      </c>
      <c r="BC2438" s="0" t="s">
        <v>122</v>
      </c>
      <c r="BD2438" s="0" t="s">
        <v>8031</v>
      </c>
      <c r="BE2438" s="0" t="s">
        <v>98</v>
      </c>
      <c r="BI2438" s="0" t="s">
        <v>336</v>
      </c>
      <c r="BJ2438" s="0" t="s">
        <v>8063</v>
      </c>
      <c r="BK2438" s="0" t="s">
        <v>8060</v>
      </c>
      <c r="BL2438" s="0" t="s">
        <v>8064</v>
      </c>
      <c r="BM2438" s="0" t="s">
        <v>8062</v>
      </c>
      <c r="BN2438" s="0" t="s">
        <v>8038</v>
      </c>
      <c r="BO2438" s="0" t="s">
        <v>105</v>
      </c>
      <c r="BP2438" s="0" t="s">
        <v>8029</v>
      </c>
      <c r="BQ2438" s="0" t="s">
        <v>127</v>
      </c>
      <c r="BT2438" s="0" t="n">
        <v>0</v>
      </c>
      <c r="BU2438" s="0" t="s">
        <v>8036</v>
      </c>
      <c r="BW2438" s="0" t="n">
        <v>2007</v>
      </c>
      <c r="BX2438" s="0" t="n">
        <v>2020</v>
      </c>
      <c r="BY2438" s="0" t="s">
        <v>1526</v>
      </c>
      <c r="BZ2438" s="0" t="n">
        <v>2013.5</v>
      </c>
      <c r="CA2438" s="0" t="n">
        <v>0.357142857142857</v>
      </c>
      <c r="CB2438" s="0" t="n">
        <v>0</v>
      </c>
      <c r="CC2438" s="0" t="n">
        <v>1</v>
      </c>
      <c r="CD2438" s="0" t="n">
        <v>-0.00217388435200418</v>
      </c>
      <c r="CE2438" s="0" t="n">
        <v>1</v>
      </c>
    </row>
    <row r="2439" customFormat="false" ht="15" hidden="false" customHeight="false" outlineLevel="0" collapsed="false">
      <c r="A2439" s="0" t="s">
        <v>8029</v>
      </c>
      <c r="B2439" s="0" t="n">
        <v>3744</v>
      </c>
      <c r="C2439" s="0" t="n">
        <v>-0.00271777962854436</v>
      </c>
      <c r="D2439" s="0" t="n">
        <v>31418</v>
      </c>
      <c r="E2439" s="0" t="n">
        <f aca="false">IF(ISNUMBER($BA2439),$BA2439,IF(AND(ISNUMBER($D2439),ISNUMBER($BW2439),ISNUMBER($BX2439)),$D2439*($BX2439-$BW2439+1),""))</f>
        <v>31418</v>
      </c>
      <c r="H2439" s="0" t="s">
        <v>118</v>
      </c>
      <c r="I2439" s="0" t="s">
        <v>842</v>
      </c>
      <c r="J2439" s="0" t="n">
        <f aca="false">IF($BW2439&lt;&gt;"",$BW2439,"")</f>
        <v>2007</v>
      </c>
      <c r="K2439" s="0" t="n">
        <f aca="false">IF($BX2439&lt;&gt;"",$BX2439,"")</f>
        <v>2020</v>
      </c>
      <c r="L2439" s="0" t="n">
        <f aca="false">IF(AND(ISNUMBER($BW2439),ISNUMBER($BX2439)),($BW2439+$BX2439)/2,"")</f>
        <v>2013.5</v>
      </c>
      <c r="M2439" s="0" t="n">
        <f aca="false">IF($L2439&lt;&gt;"",$L2439,"")</f>
        <v>2013.5</v>
      </c>
      <c r="N2439" s="0" t="n">
        <f aca="false">IF(AND(ISNUMBER($BW2439),ISNUMBER($BX2439)),MIN(1,MAX(0,($BX2439-2016+1)/($BX2439-$BW2439+1))),"")</f>
        <v>0.357142857142857</v>
      </c>
      <c r="O2439" s="0" t="n">
        <f aca="false">IF(AND(ISNUMBER($BW2439),ISNUMBER($BX2439)),MIN(1,MAX(0,($BX2439-2017+1)/($BX2439-$BW2439+1))),"")</f>
        <v>0.285714285714286</v>
      </c>
      <c r="P2439" s="0" t="n">
        <f aca="false">IF(AND(ISNUMBER($BW2439),ISNUMBER($BX2439)),MIN(1,MAX(0,($BX2439-2018+1)/($BX2439-$BW2439+1))),"")</f>
        <v>0.214285714285714</v>
      </c>
      <c r="Q2439" s="0" t="n">
        <f aca="false">IF(AND(ISNUMBER($BW2439),ISNUMBER($BX2439)),MIN(1,MAX(0,($BX2439-2019+1)/($BX2439-$BW2439+1))),"")</f>
        <v>0.142857142857143</v>
      </c>
      <c r="R2439" s="0" t="n">
        <f aca="false">IF(AND(ISNUMBER($BW2439),ISNUMBER($BX2439)),MIN(1,MAX(0,($BX2439-2016+1)/($BX2439-$BW2439+1))),"")</f>
        <v>0.357142857142857</v>
      </c>
      <c r="S2439" s="0" t="n">
        <f aca="false">IF($L2439&lt;&gt;"",IF($L2439&gt;=2015.5,1,0),"")</f>
        <v>0</v>
      </c>
      <c r="T2439" s="0" t="n">
        <f aca="false">IF($L2439&lt;&gt;"",IF($L2439&gt;=2016,1,0),"")</f>
        <v>0</v>
      </c>
      <c r="U2439" s="0" t="n">
        <f aca="false">IF(ISNUMBER($BX2439),IF($BX2439&gt;=2016,1,0),"")</f>
        <v>1</v>
      </c>
      <c r="V2439" s="0" t="n">
        <f aca="false">IF(ISNUMBER($BW2439),IF($BW2439&gt;=2016,1,0),"")</f>
        <v>0</v>
      </c>
      <c r="W2439" s="0" t="str">
        <f aca="false">IF(AND(ISNUMBER($BW2439),ISNUMBER($BX2439)),IF($BW2439&gt;=2016,"post-only",IF($BX2439&lt;2016,"pre-only","mixed")),"")</f>
        <v>mixed</v>
      </c>
      <c r="X2439" s="0" t="n">
        <f aca="false">IF(AND(ISNUMBER($BW2439),ISNUMBER($BX2439)),MIN(1,MAX(0,($BX2439-2017+1)/($BX2439-$BW2439+1))),"")</f>
        <v>0.285714285714286</v>
      </c>
      <c r="Y2439" s="0" t="n">
        <f aca="false">IF(AND(ISNUMBER($BW2439),ISNUMBER($BX2439)),MIN(1,MAX(0,($BX2439-2018+1)/($BX2439-$BW2439+1))),"")</f>
        <v>0.214285714285714</v>
      </c>
      <c r="Z2439" s="0" t="n">
        <f aca="false">IF(AND(ISNUMBER($BW2439),ISNUMBER($BX2439)),MIN(1,MAX(0,($BX2439-2019+1)/($BX2439-$BW2439+1))),"")</f>
        <v>0.142857142857143</v>
      </c>
      <c r="AA2439" s="0" t="n">
        <f aca="false">IF(ISNUMBER($BX2439),IF($BX2439&gt;=2017,1,0),"")</f>
        <v>1</v>
      </c>
      <c r="AB2439" s="0" t="n">
        <f aca="false">IF(ISNUMBER($BX2439),IF($BX2439&gt;=2018,1,0),"")</f>
        <v>1</v>
      </c>
      <c r="AC2439" s="0" t="n">
        <f aca="false">IF(ISNUMBER($BX2439),IF($BX2439&gt;=2019,1,0),"")</f>
        <v>1</v>
      </c>
      <c r="AD2439" s="0" t="n">
        <f aca="false">IF($L2439&lt;&gt;"",IF($L2439&gt;2013,1,0),"")</f>
        <v>1</v>
      </c>
      <c r="AE2439" s="0" t="n">
        <f aca="false">IF($L2439&lt;&gt;"",1+IF($L2439&gt;2011,1,0)+IF($L2439&gt;2014,1,0),"")</f>
        <v>2</v>
      </c>
      <c r="AF2439" s="0" t="s">
        <v>761</v>
      </c>
      <c r="AG2439" s="0" t="s">
        <v>88</v>
      </c>
      <c r="AH2439" s="0" t="s">
        <v>89</v>
      </c>
      <c r="AI2439" s="0" t="s">
        <v>334</v>
      </c>
      <c r="AJ2439" s="0" t="s">
        <v>334</v>
      </c>
      <c r="AK2439" s="0" t="str">
        <f aca="false">IF(AND($CF2439&lt;&gt;"",IFERROR(INDEX(subsample_country_map!$B:$B,MATCH($CF2439,subsample_country_map!$A:$A,0)),"")&lt;&gt;""),INDEX(subsample_country_map!$B:$B,MATCH($CF2439,subsample_country_map!$A:$A,0)),INDEX(lookup!$AA:$AA,MATCH($A2439,lookup!$A:$A,0)))</f>
        <v>1_US</v>
      </c>
      <c r="AL2439" s="0" t="str">
        <f aca="false">IF(AND($CF2439&lt;&gt;"",IFERROR(INDEX(subsample_country_map!$C:$C,MATCH($CF2439,subsample_country_map!$A:$A,0)),"")&lt;&gt;""),INDEX(subsample_country_map!$C:$C,MATCH($CF2439,subsample_country_map!$A:$A,0)),INDEX(lookup!$AB:$AB,MATCH($A2439,lookup!$A:$A,0)))</f>
        <v>1_developed</v>
      </c>
      <c r="AM2439" s="0" t="str">
        <f aca="false">IF(AND($CF2439&lt;&gt;"",IFERROR(INDEX(subsample_country_map!$D:$D,MATCH($CF2439,subsample_country_map!$A:$A,0)),"")&lt;&gt;""),INDEX(subsample_country_map!$D:$D,MATCH($CF2439,subsample_country_map!$A:$A,0)),INDEX(lookup!$AC:$AC,MATCH($A2439,lookup!$A:$A,0)))</f>
        <v>1_western</v>
      </c>
      <c r="AN2439" s="0" t="str">
        <f aca="false">IF(AND($CF2439&lt;&gt;"",IFERROR(INDEX(subsample_country_map!$E:$E,MATCH($CF2439,subsample_country_map!$A:$A,0)),"")&lt;&gt;""),INDEX(subsample_country_map!$E:$E,MATCH($CF2439,subsample_country_map!$A:$A,0)),INDEX(lookup!$AD:$AD,MATCH($A2439,lookup!$A:$A,0)))</f>
        <v>1_common law</v>
      </c>
      <c r="AO2439" s="0" t="str">
        <f aca="false">INDEX(lookup!$Y:$Y,MATCH($A2439,lookup!$A:$A,0))</f>
        <v>0_published</v>
      </c>
      <c r="AP2439" s="0" t="str">
        <f aca="false">INDEX(lookup!$Z:$Z,MATCH($A2439,lookup!$A:$A,0))</f>
        <v>0_VHB low</v>
      </c>
      <c r="AQ2439" s="0" t="str">
        <f aca="false">INDEX(lookup!$W:$W,MATCH($A2439,lookup!$A:$A,0))</f>
        <v>2_sust</v>
      </c>
      <c r="AS2439" s="0" t="s">
        <v>91</v>
      </c>
      <c r="AT2439" s="0" t="s">
        <v>397</v>
      </c>
      <c r="AU2439" s="0" t="s">
        <v>93</v>
      </c>
      <c r="AV2439" s="0" t="s">
        <v>425</v>
      </c>
      <c r="AY2439" s="0" t="s">
        <v>1368</v>
      </c>
      <c r="BA2439" s="0" t="n">
        <v>31418</v>
      </c>
      <c r="BB2439" s="0" t="s">
        <v>8030</v>
      </c>
      <c r="BC2439" s="0" t="s">
        <v>122</v>
      </c>
      <c r="BD2439" s="0" t="s">
        <v>8031</v>
      </c>
      <c r="BE2439" s="0" t="s">
        <v>98</v>
      </c>
      <c r="BI2439" s="0" t="s">
        <v>336</v>
      </c>
      <c r="BJ2439" s="0" t="s">
        <v>8065</v>
      </c>
      <c r="BK2439" s="0" t="s">
        <v>8060</v>
      </c>
      <c r="BL2439" s="0" t="s">
        <v>8066</v>
      </c>
      <c r="BM2439" s="0" t="s">
        <v>8062</v>
      </c>
      <c r="BN2439" s="0" t="s">
        <v>8040</v>
      </c>
      <c r="BO2439" s="0" t="s">
        <v>105</v>
      </c>
      <c r="BP2439" s="0" t="s">
        <v>8029</v>
      </c>
      <c r="BQ2439" s="0" t="s">
        <v>127</v>
      </c>
      <c r="BT2439" s="0" t="n">
        <v>0</v>
      </c>
      <c r="BU2439" s="0" t="s">
        <v>8036</v>
      </c>
      <c r="BW2439" s="0" t="n">
        <v>2007</v>
      </c>
      <c r="BX2439" s="0" t="n">
        <v>2020</v>
      </c>
      <c r="BY2439" s="0" t="s">
        <v>1526</v>
      </c>
      <c r="BZ2439" s="0" t="n">
        <v>2013.5</v>
      </c>
      <c r="CA2439" s="0" t="n">
        <v>0.357142857142857</v>
      </c>
      <c r="CB2439" s="0" t="n">
        <v>0</v>
      </c>
      <c r="CC2439" s="0" t="n">
        <v>1</v>
      </c>
      <c r="CD2439" s="0" t="n">
        <v>-0.00271778632004289</v>
      </c>
      <c r="CE2439" s="0" t="n">
        <v>1</v>
      </c>
    </row>
    <row r="2440" customFormat="false" ht="15" hidden="false" customHeight="false" outlineLevel="0" collapsed="false">
      <c r="A2440" s="0" t="s">
        <v>8029</v>
      </c>
      <c r="B2440" s="0" t="n">
        <v>3745</v>
      </c>
      <c r="C2440" s="0" t="n">
        <v>-0.00287770329072855</v>
      </c>
      <c r="D2440" s="0" t="n">
        <v>31418</v>
      </c>
      <c r="E2440" s="0" t="n">
        <f aca="false">IF(ISNUMBER($BA2440),$BA2440,IF(AND(ISNUMBER($D2440),ISNUMBER($BW2440),ISNUMBER($BX2440)),$D2440*($BX2440-$BW2440+1),""))</f>
        <v>31418</v>
      </c>
      <c r="H2440" s="0" t="s">
        <v>118</v>
      </c>
      <c r="I2440" s="0" t="s">
        <v>842</v>
      </c>
      <c r="J2440" s="0" t="n">
        <f aca="false">IF($BW2440&lt;&gt;"",$BW2440,"")</f>
        <v>2007</v>
      </c>
      <c r="K2440" s="0" t="n">
        <f aca="false">IF($BX2440&lt;&gt;"",$BX2440,"")</f>
        <v>2020</v>
      </c>
      <c r="L2440" s="0" t="n">
        <f aca="false">IF(AND(ISNUMBER($BW2440),ISNUMBER($BX2440)),($BW2440+$BX2440)/2,"")</f>
        <v>2013.5</v>
      </c>
      <c r="M2440" s="0" t="n">
        <f aca="false">IF($L2440&lt;&gt;"",$L2440,"")</f>
        <v>2013.5</v>
      </c>
      <c r="N2440" s="0" t="n">
        <f aca="false">IF(AND(ISNUMBER($BW2440),ISNUMBER($BX2440)),MIN(1,MAX(0,($BX2440-2016+1)/($BX2440-$BW2440+1))),"")</f>
        <v>0.357142857142857</v>
      </c>
      <c r="O2440" s="0" t="n">
        <f aca="false">IF(AND(ISNUMBER($BW2440),ISNUMBER($BX2440)),MIN(1,MAX(0,($BX2440-2017+1)/($BX2440-$BW2440+1))),"")</f>
        <v>0.285714285714286</v>
      </c>
      <c r="P2440" s="0" t="n">
        <f aca="false">IF(AND(ISNUMBER($BW2440),ISNUMBER($BX2440)),MIN(1,MAX(0,($BX2440-2018+1)/($BX2440-$BW2440+1))),"")</f>
        <v>0.214285714285714</v>
      </c>
      <c r="Q2440" s="0" t="n">
        <f aca="false">IF(AND(ISNUMBER($BW2440),ISNUMBER($BX2440)),MIN(1,MAX(0,($BX2440-2019+1)/($BX2440-$BW2440+1))),"")</f>
        <v>0.142857142857143</v>
      </c>
      <c r="R2440" s="0" t="n">
        <f aca="false">IF(AND(ISNUMBER($BW2440),ISNUMBER($BX2440)),MIN(1,MAX(0,($BX2440-2016+1)/($BX2440-$BW2440+1))),"")</f>
        <v>0.357142857142857</v>
      </c>
      <c r="S2440" s="0" t="n">
        <f aca="false">IF($L2440&lt;&gt;"",IF($L2440&gt;=2015.5,1,0),"")</f>
        <v>0</v>
      </c>
      <c r="T2440" s="0" t="n">
        <f aca="false">IF($L2440&lt;&gt;"",IF($L2440&gt;=2016,1,0),"")</f>
        <v>0</v>
      </c>
      <c r="U2440" s="0" t="n">
        <f aca="false">IF(ISNUMBER($BX2440),IF($BX2440&gt;=2016,1,0),"")</f>
        <v>1</v>
      </c>
      <c r="V2440" s="0" t="n">
        <f aca="false">IF(ISNUMBER($BW2440),IF($BW2440&gt;=2016,1,0),"")</f>
        <v>0</v>
      </c>
      <c r="W2440" s="0" t="str">
        <f aca="false">IF(AND(ISNUMBER($BW2440),ISNUMBER($BX2440)),IF($BW2440&gt;=2016,"post-only",IF($BX2440&lt;2016,"pre-only","mixed")),"")</f>
        <v>mixed</v>
      </c>
      <c r="X2440" s="0" t="n">
        <f aca="false">IF(AND(ISNUMBER($BW2440),ISNUMBER($BX2440)),MIN(1,MAX(0,($BX2440-2017+1)/($BX2440-$BW2440+1))),"")</f>
        <v>0.285714285714286</v>
      </c>
      <c r="Y2440" s="0" t="n">
        <f aca="false">IF(AND(ISNUMBER($BW2440),ISNUMBER($BX2440)),MIN(1,MAX(0,($BX2440-2018+1)/($BX2440-$BW2440+1))),"")</f>
        <v>0.214285714285714</v>
      </c>
      <c r="Z2440" s="0" t="n">
        <f aca="false">IF(AND(ISNUMBER($BW2440),ISNUMBER($BX2440)),MIN(1,MAX(0,($BX2440-2019+1)/($BX2440-$BW2440+1))),"")</f>
        <v>0.142857142857143</v>
      </c>
      <c r="AA2440" s="0" t="n">
        <f aca="false">IF(ISNUMBER($BX2440),IF($BX2440&gt;=2017,1,0),"")</f>
        <v>1</v>
      </c>
      <c r="AB2440" s="0" t="n">
        <f aca="false">IF(ISNUMBER($BX2440),IF($BX2440&gt;=2018,1,0),"")</f>
        <v>1</v>
      </c>
      <c r="AC2440" s="0" t="n">
        <f aca="false">IF(ISNUMBER($BX2440),IF($BX2440&gt;=2019,1,0),"")</f>
        <v>1</v>
      </c>
      <c r="AD2440" s="0" t="n">
        <f aca="false">IF($L2440&lt;&gt;"",IF($L2440&gt;2013,1,0),"")</f>
        <v>1</v>
      </c>
      <c r="AE2440" s="0" t="n">
        <f aca="false">IF($L2440&lt;&gt;"",1+IF($L2440&gt;2011,1,0)+IF($L2440&gt;2014,1,0),"")</f>
        <v>2</v>
      </c>
      <c r="AF2440" s="0" t="s">
        <v>761</v>
      </c>
      <c r="AG2440" s="0" t="s">
        <v>88</v>
      </c>
      <c r="AH2440" s="0" t="s">
        <v>89</v>
      </c>
      <c r="AI2440" s="0" t="s">
        <v>334</v>
      </c>
      <c r="AJ2440" s="0" t="s">
        <v>334</v>
      </c>
      <c r="AK2440" s="0" t="str">
        <f aca="false">IF(AND($CF2440&lt;&gt;"",IFERROR(INDEX(subsample_country_map!$B:$B,MATCH($CF2440,subsample_country_map!$A:$A,0)),"")&lt;&gt;""),INDEX(subsample_country_map!$B:$B,MATCH($CF2440,subsample_country_map!$A:$A,0)),INDEX(lookup!$AA:$AA,MATCH($A2440,lookup!$A:$A,0)))</f>
        <v>1_US</v>
      </c>
      <c r="AL2440" s="0" t="str">
        <f aca="false">IF(AND($CF2440&lt;&gt;"",IFERROR(INDEX(subsample_country_map!$C:$C,MATCH($CF2440,subsample_country_map!$A:$A,0)),"")&lt;&gt;""),INDEX(subsample_country_map!$C:$C,MATCH($CF2440,subsample_country_map!$A:$A,0)),INDEX(lookup!$AB:$AB,MATCH($A2440,lookup!$A:$A,0)))</f>
        <v>1_developed</v>
      </c>
      <c r="AM2440" s="0" t="str">
        <f aca="false">IF(AND($CF2440&lt;&gt;"",IFERROR(INDEX(subsample_country_map!$D:$D,MATCH($CF2440,subsample_country_map!$A:$A,0)),"")&lt;&gt;""),INDEX(subsample_country_map!$D:$D,MATCH($CF2440,subsample_country_map!$A:$A,0)),INDEX(lookup!$AC:$AC,MATCH($A2440,lookup!$A:$A,0)))</f>
        <v>1_western</v>
      </c>
      <c r="AN2440" s="0" t="str">
        <f aca="false">IF(AND($CF2440&lt;&gt;"",IFERROR(INDEX(subsample_country_map!$E:$E,MATCH($CF2440,subsample_country_map!$A:$A,0)),"")&lt;&gt;""),INDEX(subsample_country_map!$E:$E,MATCH($CF2440,subsample_country_map!$A:$A,0)),INDEX(lookup!$AD:$AD,MATCH($A2440,lookup!$A:$A,0)))</f>
        <v>1_common law</v>
      </c>
      <c r="AO2440" s="0" t="str">
        <f aca="false">INDEX(lookup!$Y:$Y,MATCH($A2440,lookup!$A:$A,0))</f>
        <v>0_published</v>
      </c>
      <c r="AP2440" s="0" t="str">
        <f aca="false">INDEX(lookup!$Z:$Z,MATCH($A2440,lookup!$A:$A,0))</f>
        <v>0_VHB low</v>
      </c>
      <c r="AQ2440" s="0" t="str">
        <f aca="false">INDEX(lookup!$W:$W,MATCH($A2440,lookup!$A:$A,0))</f>
        <v>2_sust</v>
      </c>
      <c r="AS2440" s="0" t="s">
        <v>91</v>
      </c>
      <c r="AT2440" s="0" t="s">
        <v>397</v>
      </c>
      <c r="AU2440" s="0" t="s">
        <v>93</v>
      </c>
      <c r="AV2440" s="0" t="s">
        <v>425</v>
      </c>
      <c r="AY2440" s="0" t="s">
        <v>8067</v>
      </c>
      <c r="BA2440" s="0" t="n">
        <v>31418</v>
      </c>
      <c r="BB2440" s="0" t="s">
        <v>8030</v>
      </c>
      <c r="BC2440" s="0" t="s">
        <v>122</v>
      </c>
      <c r="BD2440" s="0" t="s">
        <v>8031</v>
      </c>
      <c r="BE2440" s="0" t="s">
        <v>98</v>
      </c>
      <c r="BI2440" s="0" t="s">
        <v>336</v>
      </c>
      <c r="BJ2440" s="0" t="s">
        <v>8068</v>
      </c>
      <c r="BK2440" s="0" t="s">
        <v>8060</v>
      </c>
      <c r="BL2440" s="0" t="s">
        <v>8069</v>
      </c>
      <c r="BM2440" s="0" t="s">
        <v>8062</v>
      </c>
      <c r="BN2440" s="0" t="s">
        <v>8043</v>
      </c>
      <c r="BO2440" s="0" t="s">
        <v>105</v>
      </c>
      <c r="BP2440" s="0" t="s">
        <v>8029</v>
      </c>
      <c r="BQ2440" s="0" t="s">
        <v>127</v>
      </c>
      <c r="BT2440" s="0" t="n">
        <v>0</v>
      </c>
      <c r="BU2440" s="0" t="s">
        <v>8036</v>
      </c>
      <c r="BW2440" s="0" t="n">
        <v>2007</v>
      </c>
      <c r="BX2440" s="0" t="n">
        <v>2020</v>
      </c>
      <c r="BY2440" s="0" t="s">
        <v>1526</v>
      </c>
      <c r="BZ2440" s="0" t="n">
        <v>2013.5</v>
      </c>
      <c r="CA2440" s="0" t="n">
        <v>0.357142857142857</v>
      </c>
      <c r="CB2440" s="0" t="n">
        <v>0</v>
      </c>
      <c r="CC2440" s="0" t="n">
        <v>1</v>
      </c>
      <c r="CD2440" s="0" t="n">
        <v>-0.00287771123435738</v>
      </c>
      <c r="CE2440" s="0" t="n">
        <v>1</v>
      </c>
    </row>
    <row r="2441" customFormat="false" ht="15" hidden="false" customHeight="false" outlineLevel="0" collapsed="false">
      <c r="A2441" s="0" t="s">
        <v>8029</v>
      </c>
      <c r="B2441" s="0" t="n">
        <v>3746</v>
      </c>
      <c r="C2441" s="0" t="n">
        <v>0.00209791847714461</v>
      </c>
      <c r="D2441" s="0" t="n">
        <v>31418</v>
      </c>
      <c r="E2441" s="0" t="n">
        <f aca="false">IF(ISNUMBER($BA2441),$BA2441,IF(AND(ISNUMBER($D2441),ISNUMBER($BW2441),ISNUMBER($BX2441)),$D2441*($BX2441-$BW2441+1),""))</f>
        <v>31418</v>
      </c>
      <c r="H2441" s="0" t="s">
        <v>118</v>
      </c>
      <c r="I2441" s="0" t="s">
        <v>842</v>
      </c>
      <c r="J2441" s="0" t="n">
        <f aca="false">IF($BW2441&lt;&gt;"",$BW2441,"")</f>
        <v>2007</v>
      </c>
      <c r="K2441" s="0" t="n">
        <f aca="false">IF($BX2441&lt;&gt;"",$BX2441,"")</f>
        <v>2020</v>
      </c>
      <c r="L2441" s="0" t="n">
        <f aca="false">IF(AND(ISNUMBER($BW2441),ISNUMBER($BX2441)),($BW2441+$BX2441)/2,"")</f>
        <v>2013.5</v>
      </c>
      <c r="M2441" s="0" t="n">
        <f aca="false">IF($L2441&lt;&gt;"",$L2441,"")</f>
        <v>2013.5</v>
      </c>
      <c r="N2441" s="0" t="n">
        <f aca="false">IF(AND(ISNUMBER($BW2441),ISNUMBER($BX2441)),MIN(1,MAX(0,($BX2441-2016+1)/($BX2441-$BW2441+1))),"")</f>
        <v>0.357142857142857</v>
      </c>
      <c r="O2441" s="0" t="n">
        <f aca="false">IF(AND(ISNUMBER($BW2441),ISNUMBER($BX2441)),MIN(1,MAX(0,($BX2441-2017+1)/($BX2441-$BW2441+1))),"")</f>
        <v>0.285714285714286</v>
      </c>
      <c r="P2441" s="0" t="n">
        <f aca="false">IF(AND(ISNUMBER($BW2441),ISNUMBER($BX2441)),MIN(1,MAX(0,($BX2441-2018+1)/($BX2441-$BW2441+1))),"")</f>
        <v>0.214285714285714</v>
      </c>
      <c r="Q2441" s="0" t="n">
        <f aca="false">IF(AND(ISNUMBER($BW2441),ISNUMBER($BX2441)),MIN(1,MAX(0,($BX2441-2019+1)/($BX2441-$BW2441+1))),"")</f>
        <v>0.142857142857143</v>
      </c>
      <c r="R2441" s="0" t="n">
        <f aca="false">IF(AND(ISNUMBER($BW2441),ISNUMBER($BX2441)),MIN(1,MAX(0,($BX2441-2016+1)/($BX2441-$BW2441+1))),"")</f>
        <v>0.357142857142857</v>
      </c>
      <c r="S2441" s="0" t="n">
        <f aca="false">IF($L2441&lt;&gt;"",IF($L2441&gt;=2015.5,1,0),"")</f>
        <v>0</v>
      </c>
      <c r="T2441" s="0" t="n">
        <f aca="false">IF($L2441&lt;&gt;"",IF($L2441&gt;=2016,1,0),"")</f>
        <v>0</v>
      </c>
      <c r="U2441" s="0" t="n">
        <f aca="false">IF(ISNUMBER($BX2441),IF($BX2441&gt;=2016,1,0),"")</f>
        <v>1</v>
      </c>
      <c r="V2441" s="0" t="n">
        <f aca="false">IF(ISNUMBER($BW2441),IF($BW2441&gt;=2016,1,0),"")</f>
        <v>0</v>
      </c>
      <c r="W2441" s="0" t="str">
        <f aca="false">IF(AND(ISNUMBER($BW2441),ISNUMBER($BX2441)),IF($BW2441&gt;=2016,"post-only",IF($BX2441&lt;2016,"pre-only","mixed")),"")</f>
        <v>mixed</v>
      </c>
      <c r="X2441" s="0" t="n">
        <f aca="false">IF(AND(ISNUMBER($BW2441),ISNUMBER($BX2441)),MIN(1,MAX(0,($BX2441-2017+1)/($BX2441-$BW2441+1))),"")</f>
        <v>0.285714285714286</v>
      </c>
      <c r="Y2441" s="0" t="n">
        <f aca="false">IF(AND(ISNUMBER($BW2441),ISNUMBER($BX2441)),MIN(1,MAX(0,($BX2441-2018+1)/($BX2441-$BW2441+1))),"")</f>
        <v>0.214285714285714</v>
      </c>
      <c r="Z2441" s="0" t="n">
        <f aca="false">IF(AND(ISNUMBER($BW2441),ISNUMBER($BX2441)),MIN(1,MAX(0,($BX2441-2019+1)/($BX2441-$BW2441+1))),"")</f>
        <v>0.142857142857143</v>
      </c>
      <c r="AA2441" s="0" t="n">
        <f aca="false">IF(ISNUMBER($BX2441),IF($BX2441&gt;=2017,1,0),"")</f>
        <v>1</v>
      </c>
      <c r="AB2441" s="0" t="n">
        <f aca="false">IF(ISNUMBER($BX2441),IF($BX2441&gt;=2018,1,0),"")</f>
        <v>1</v>
      </c>
      <c r="AC2441" s="0" t="n">
        <f aca="false">IF(ISNUMBER($BX2441),IF($BX2441&gt;=2019,1,0),"")</f>
        <v>1</v>
      </c>
      <c r="AD2441" s="0" t="n">
        <f aca="false">IF($L2441&lt;&gt;"",IF($L2441&gt;2013,1,0),"")</f>
        <v>1</v>
      </c>
      <c r="AE2441" s="0" t="n">
        <f aca="false">IF($L2441&lt;&gt;"",1+IF($L2441&gt;2011,1,0)+IF($L2441&gt;2014,1,0),"")</f>
        <v>2</v>
      </c>
      <c r="AF2441" s="0" t="s">
        <v>761</v>
      </c>
      <c r="AG2441" s="0" t="s">
        <v>88</v>
      </c>
      <c r="AH2441" s="0" t="s">
        <v>89</v>
      </c>
      <c r="AI2441" s="0" t="s">
        <v>334</v>
      </c>
      <c r="AJ2441" s="0" t="s">
        <v>334</v>
      </c>
      <c r="AK2441" s="0" t="str">
        <f aca="false">IF(AND($CF2441&lt;&gt;"",IFERROR(INDEX(subsample_country_map!$B:$B,MATCH($CF2441,subsample_country_map!$A:$A,0)),"")&lt;&gt;""),INDEX(subsample_country_map!$B:$B,MATCH($CF2441,subsample_country_map!$A:$A,0)),INDEX(lookup!$AA:$AA,MATCH($A2441,lookup!$A:$A,0)))</f>
        <v>1_US</v>
      </c>
      <c r="AL2441" s="0" t="str">
        <f aca="false">IF(AND($CF2441&lt;&gt;"",IFERROR(INDEX(subsample_country_map!$C:$C,MATCH($CF2441,subsample_country_map!$A:$A,0)),"")&lt;&gt;""),INDEX(subsample_country_map!$C:$C,MATCH($CF2441,subsample_country_map!$A:$A,0)),INDEX(lookup!$AB:$AB,MATCH($A2441,lookup!$A:$A,0)))</f>
        <v>1_developed</v>
      </c>
      <c r="AM2441" s="0" t="str">
        <f aca="false">IF(AND($CF2441&lt;&gt;"",IFERROR(INDEX(subsample_country_map!$D:$D,MATCH($CF2441,subsample_country_map!$A:$A,0)),"")&lt;&gt;""),INDEX(subsample_country_map!$D:$D,MATCH($CF2441,subsample_country_map!$A:$A,0)),INDEX(lookup!$AC:$AC,MATCH($A2441,lookup!$A:$A,0)))</f>
        <v>1_western</v>
      </c>
      <c r="AN2441" s="0" t="str">
        <f aca="false">IF(AND($CF2441&lt;&gt;"",IFERROR(INDEX(subsample_country_map!$E:$E,MATCH($CF2441,subsample_country_map!$A:$A,0)),"")&lt;&gt;""),INDEX(subsample_country_map!$E:$E,MATCH($CF2441,subsample_country_map!$A:$A,0)),INDEX(lookup!$AD:$AD,MATCH($A2441,lookup!$A:$A,0)))</f>
        <v>1_common law</v>
      </c>
      <c r="AO2441" s="0" t="str">
        <f aca="false">INDEX(lookup!$Y:$Y,MATCH($A2441,lookup!$A:$A,0))</f>
        <v>0_published</v>
      </c>
      <c r="AP2441" s="0" t="str">
        <f aca="false">INDEX(lookup!$Z:$Z,MATCH($A2441,lookup!$A:$A,0))</f>
        <v>0_VHB low</v>
      </c>
      <c r="AQ2441" s="0" t="str">
        <f aca="false">INDEX(lookup!$W:$W,MATCH($A2441,lookup!$A:$A,0))</f>
        <v>2_sust</v>
      </c>
      <c r="AS2441" s="0" t="s">
        <v>91</v>
      </c>
      <c r="AT2441" s="0" t="s">
        <v>397</v>
      </c>
      <c r="AU2441" s="0" t="s">
        <v>93</v>
      </c>
      <c r="AV2441" s="0" t="s">
        <v>2765</v>
      </c>
      <c r="AY2441" s="0" t="s">
        <v>1116</v>
      </c>
      <c r="BA2441" s="0" t="n">
        <v>31418</v>
      </c>
      <c r="BB2441" s="0" t="s">
        <v>8030</v>
      </c>
      <c r="BC2441" s="0" t="s">
        <v>122</v>
      </c>
      <c r="BD2441" s="0" t="s">
        <v>8031</v>
      </c>
      <c r="BE2441" s="0" t="s">
        <v>98</v>
      </c>
      <c r="BI2441" s="0" t="s">
        <v>336</v>
      </c>
      <c r="BJ2441" s="0" t="s">
        <v>6737</v>
      </c>
      <c r="BK2441" s="0" t="s">
        <v>8060</v>
      </c>
      <c r="BL2441" s="0" t="s">
        <v>8070</v>
      </c>
      <c r="BM2441" s="0" t="s">
        <v>8071</v>
      </c>
      <c r="BN2441" s="0" t="s">
        <v>8035</v>
      </c>
      <c r="BO2441" s="0" t="s">
        <v>105</v>
      </c>
      <c r="BP2441" s="0" t="s">
        <v>8029</v>
      </c>
      <c r="BQ2441" s="0" t="s">
        <v>127</v>
      </c>
      <c r="BT2441" s="0" t="n">
        <v>0</v>
      </c>
      <c r="BU2441" s="0" t="s">
        <v>8036</v>
      </c>
      <c r="BW2441" s="0" t="n">
        <v>2007</v>
      </c>
      <c r="BX2441" s="0" t="n">
        <v>2020</v>
      </c>
      <c r="BY2441" s="0" t="s">
        <v>1526</v>
      </c>
      <c r="BZ2441" s="0" t="n">
        <v>2013.5</v>
      </c>
      <c r="CA2441" s="0" t="n">
        <v>0.357142857142857</v>
      </c>
      <c r="CB2441" s="0" t="n">
        <v>0</v>
      </c>
      <c r="CC2441" s="0" t="n">
        <v>1</v>
      </c>
      <c r="CD2441" s="0" t="n">
        <v>0.00209792155498232</v>
      </c>
      <c r="CE2441" s="0" t="n">
        <v>1</v>
      </c>
    </row>
    <row r="2442" customFormat="false" ht="15" hidden="false" customHeight="false" outlineLevel="0" collapsed="false">
      <c r="A2442" s="0" t="s">
        <v>8029</v>
      </c>
      <c r="B2442" s="0" t="n">
        <v>3747</v>
      </c>
      <c r="C2442" s="0" t="n">
        <v>-0.00303997360391702</v>
      </c>
      <c r="D2442" s="0" t="n">
        <v>31418</v>
      </c>
      <c r="E2442" s="0" t="n">
        <f aca="false">IF(ISNUMBER($BA2442),$BA2442,IF(AND(ISNUMBER($D2442),ISNUMBER($BW2442),ISNUMBER($BX2442)),$D2442*($BX2442-$BW2442+1),""))</f>
        <v>31418</v>
      </c>
      <c r="H2442" s="0" t="s">
        <v>118</v>
      </c>
      <c r="I2442" s="0" t="s">
        <v>842</v>
      </c>
      <c r="J2442" s="0" t="n">
        <f aca="false">IF($BW2442&lt;&gt;"",$BW2442,"")</f>
        <v>2007</v>
      </c>
      <c r="K2442" s="0" t="n">
        <f aca="false">IF($BX2442&lt;&gt;"",$BX2442,"")</f>
        <v>2020</v>
      </c>
      <c r="L2442" s="0" t="n">
        <f aca="false">IF(AND(ISNUMBER($BW2442),ISNUMBER($BX2442)),($BW2442+$BX2442)/2,"")</f>
        <v>2013.5</v>
      </c>
      <c r="M2442" s="0" t="n">
        <f aca="false">IF($L2442&lt;&gt;"",$L2442,"")</f>
        <v>2013.5</v>
      </c>
      <c r="N2442" s="0" t="n">
        <f aca="false">IF(AND(ISNUMBER($BW2442),ISNUMBER($BX2442)),MIN(1,MAX(0,($BX2442-2016+1)/($BX2442-$BW2442+1))),"")</f>
        <v>0.357142857142857</v>
      </c>
      <c r="O2442" s="0" t="n">
        <f aca="false">IF(AND(ISNUMBER($BW2442),ISNUMBER($BX2442)),MIN(1,MAX(0,($BX2442-2017+1)/($BX2442-$BW2442+1))),"")</f>
        <v>0.285714285714286</v>
      </c>
      <c r="P2442" s="0" t="n">
        <f aca="false">IF(AND(ISNUMBER($BW2442),ISNUMBER($BX2442)),MIN(1,MAX(0,($BX2442-2018+1)/($BX2442-$BW2442+1))),"")</f>
        <v>0.214285714285714</v>
      </c>
      <c r="Q2442" s="0" t="n">
        <f aca="false">IF(AND(ISNUMBER($BW2442),ISNUMBER($BX2442)),MIN(1,MAX(0,($BX2442-2019+1)/($BX2442-$BW2442+1))),"")</f>
        <v>0.142857142857143</v>
      </c>
      <c r="R2442" s="0" t="n">
        <f aca="false">IF(AND(ISNUMBER($BW2442),ISNUMBER($BX2442)),MIN(1,MAX(0,($BX2442-2016+1)/($BX2442-$BW2442+1))),"")</f>
        <v>0.357142857142857</v>
      </c>
      <c r="S2442" s="0" t="n">
        <f aca="false">IF($L2442&lt;&gt;"",IF($L2442&gt;=2015.5,1,0),"")</f>
        <v>0</v>
      </c>
      <c r="T2442" s="0" t="n">
        <f aca="false">IF($L2442&lt;&gt;"",IF($L2442&gt;=2016,1,0),"")</f>
        <v>0</v>
      </c>
      <c r="U2442" s="0" t="n">
        <f aca="false">IF(ISNUMBER($BX2442),IF($BX2442&gt;=2016,1,0),"")</f>
        <v>1</v>
      </c>
      <c r="V2442" s="0" t="n">
        <f aca="false">IF(ISNUMBER($BW2442),IF($BW2442&gt;=2016,1,0),"")</f>
        <v>0</v>
      </c>
      <c r="W2442" s="0" t="str">
        <f aca="false">IF(AND(ISNUMBER($BW2442),ISNUMBER($BX2442)),IF($BW2442&gt;=2016,"post-only",IF($BX2442&lt;2016,"pre-only","mixed")),"")</f>
        <v>mixed</v>
      </c>
      <c r="X2442" s="0" t="n">
        <f aca="false">IF(AND(ISNUMBER($BW2442),ISNUMBER($BX2442)),MIN(1,MAX(0,($BX2442-2017+1)/($BX2442-$BW2442+1))),"")</f>
        <v>0.285714285714286</v>
      </c>
      <c r="Y2442" s="0" t="n">
        <f aca="false">IF(AND(ISNUMBER($BW2442),ISNUMBER($BX2442)),MIN(1,MAX(0,($BX2442-2018+1)/($BX2442-$BW2442+1))),"")</f>
        <v>0.214285714285714</v>
      </c>
      <c r="Z2442" s="0" t="n">
        <f aca="false">IF(AND(ISNUMBER($BW2442),ISNUMBER($BX2442)),MIN(1,MAX(0,($BX2442-2019+1)/($BX2442-$BW2442+1))),"")</f>
        <v>0.142857142857143</v>
      </c>
      <c r="AA2442" s="0" t="n">
        <f aca="false">IF(ISNUMBER($BX2442),IF($BX2442&gt;=2017,1,0),"")</f>
        <v>1</v>
      </c>
      <c r="AB2442" s="0" t="n">
        <f aca="false">IF(ISNUMBER($BX2442),IF($BX2442&gt;=2018,1,0),"")</f>
        <v>1</v>
      </c>
      <c r="AC2442" s="0" t="n">
        <f aca="false">IF(ISNUMBER($BX2442),IF($BX2442&gt;=2019,1,0),"")</f>
        <v>1</v>
      </c>
      <c r="AD2442" s="0" t="n">
        <f aca="false">IF($L2442&lt;&gt;"",IF($L2442&gt;2013,1,0),"")</f>
        <v>1</v>
      </c>
      <c r="AE2442" s="0" t="n">
        <f aca="false">IF($L2442&lt;&gt;"",1+IF($L2442&gt;2011,1,0)+IF($L2442&gt;2014,1,0),"")</f>
        <v>2</v>
      </c>
      <c r="AF2442" s="0" t="s">
        <v>761</v>
      </c>
      <c r="AG2442" s="0" t="s">
        <v>88</v>
      </c>
      <c r="AH2442" s="0" t="s">
        <v>89</v>
      </c>
      <c r="AI2442" s="0" t="s">
        <v>334</v>
      </c>
      <c r="AJ2442" s="0" t="s">
        <v>334</v>
      </c>
      <c r="AK2442" s="0" t="str">
        <f aca="false">IF(AND($CF2442&lt;&gt;"",IFERROR(INDEX(subsample_country_map!$B:$B,MATCH($CF2442,subsample_country_map!$A:$A,0)),"")&lt;&gt;""),INDEX(subsample_country_map!$B:$B,MATCH($CF2442,subsample_country_map!$A:$A,0)),INDEX(lookup!$AA:$AA,MATCH($A2442,lookup!$A:$A,0)))</f>
        <v>1_US</v>
      </c>
      <c r="AL2442" s="0" t="str">
        <f aca="false">IF(AND($CF2442&lt;&gt;"",IFERROR(INDEX(subsample_country_map!$C:$C,MATCH($CF2442,subsample_country_map!$A:$A,0)),"")&lt;&gt;""),INDEX(subsample_country_map!$C:$C,MATCH($CF2442,subsample_country_map!$A:$A,0)),INDEX(lookup!$AB:$AB,MATCH($A2442,lookup!$A:$A,0)))</f>
        <v>1_developed</v>
      </c>
      <c r="AM2442" s="0" t="str">
        <f aca="false">IF(AND($CF2442&lt;&gt;"",IFERROR(INDEX(subsample_country_map!$D:$D,MATCH($CF2442,subsample_country_map!$A:$A,0)),"")&lt;&gt;""),INDEX(subsample_country_map!$D:$D,MATCH($CF2442,subsample_country_map!$A:$A,0)),INDEX(lookup!$AC:$AC,MATCH($A2442,lookup!$A:$A,0)))</f>
        <v>1_western</v>
      </c>
      <c r="AN2442" s="0" t="str">
        <f aca="false">IF(AND($CF2442&lt;&gt;"",IFERROR(INDEX(subsample_country_map!$E:$E,MATCH($CF2442,subsample_country_map!$A:$A,0)),"")&lt;&gt;""),INDEX(subsample_country_map!$E:$E,MATCH($CF2442,subsample_country_map!$A:$A,0)),INDEX(lookup!$AD:$AD,MATCH($A2442,lookup!$A:$A,0)))</f>
        <v>1_common law</v>
      </c>
      <c r="AO2442" s="0" t="str">
        <f aca="false">INDEX(lookup!$Y:$Y,MATCH($A2442,lookup!$A:$A,0))</f>
        <v>0_published</v>
      </c>
      <c r="AP2442" s="0" t="str">
        <f aca="false">INDEX(lookup!$Z:$Z,MATCH($A2442,lookup!$A:$A,0))</f>
        <v>0_VHB low</v>
      </c>
      <c r="AQ2442" s="0" t="str">
        <f aca="false">INDEX(lookup!$W:$W,MATCH($A2442,lookup!$A:$A,0))</f>
        <v>2_sust</v>
      </c>
      <c r="AS2442" s="0" t="s">
        <v>91</v>
      </c>
      <c r="AT2442" s="0" t="s">
        <v>397</v>
      </c>
      <c r="AU2442" s="0" t="s">
        <v>93</v>
      </c>
      <c r="AV2442" s="0" t="s">
        <v>2665</v>
      </c>
      <c r="AY2442" s="0" t="s">
        <v>1048</v>
      </c>
      <c r="BA2442" s="0" t="n">
        <v>31418</v>
      </c>
      <c r="BB2442" s="0" t="s">
        <v>8030</v>
      </c>
      <c r="BC2442" s="0" t="s">
        <v>122</v>
      </c>
      <c r="BD2442" s="0" t="s">
        <v>8031</v>
      </c>
      <c r="BE2442" s="0" t="s">
        <v>98</v>
      </c>
      <c r="BI2442" s="0" t="s">
        <v>336</v>
      </c>
      <c r="BJ2442" s="0" t="s">
        <v>8072</v>
      </c>
      <c r="BK2442" s="0" t="s">
        <v>8060</v>
      </c>
      <c r="BL2442" s="0" t="s">
        <v>8073</v>
      </c>
      <c r="BM2442" s="0" t="s">
        <v>8071</v>
      </c>
      <c r="BN2442" s="0" t="s">
        <v>8038</v>
      </c>
      <c r="BO2442" s="0" t="s">
        <v>105</v>
      </c>
      <c r="BP2442" s="0" t="s">
        <v>8029</v>
      </c>
      <c r="BQ2442" s="0" t="s">
        <v>127</v>
      </c>
      <c r="BT2442" s="0" t="n">
        <v>0</v>
      </c>
      <c r="BU2442" s="0" t="s">
        <v>8036</v>
      </c>
      <c r="BW2442" s="0" t="n">
        <v>2007</v>
      </c>
      <c r="BX2442" s="0" t="n">
        <v>2020</v>
      </c>
      <c r="BY2442" s="0" t="s">
        <v>1526</v>
      </c>
      <c r="BZ2442" s="0" t="n">
        <v>2013.5</v>
      </c>
      <c r="CA2442" s="0" t="n">
        <v>0.357142857142857</v>
      </c>
      <c r="CB2442" s="0" t="n">
        <v>0</v>
      </c>
      <c r="CC2442" s="0" t="n">
        <v>1</v>
      </c>
      <c r="CD2442" s="0" t="n">
        <v>-0.00303998296854634</v>
      </c>
      <c r="CE2442" s="0" t="n">
        <v>1</v>
      </c>
    </row>
    <row r="2443" customFormat="false" ht="15" hidden="false" customHeight="false" outlineLevel="0" collapsed="false">
      <c r="A2443" s="0" t="s">
        <v>8029</v>
      </c>
      <c r="B2443" s="0" t="n">
        <v>3748</v>
      </c>
      <c r="C2443" s="0" t="n">
        <v>-0.00389453818304127</v>
      </c>
      <c r="D2443" s="0" t="n">
        <v>31418</v>
      </c>
      <c r="E2443" s="0" t="n">
        <f aca="false">IF(ISNUMBER($BA2443),$BA2443,IF(AND(ISNUMBER($D2443),ISNUMBER($BW2443),ISNUMBER($BX2443)),$D2443*($BX2443-$BW2443+1),""))</f>
        <v>31418</v>
      </c>
      <c r="H2443" s="0" t="s">
        <v>118</v>
      </c>
      <c r="I2443" s="0" t="s">
        <v>842</v>
      </c>
      <c r="J2443" s="0" t="n">
        <f aca="false">IF($BW2443&lt;&gt;"",$BW2443,"")</f>
        <v>2007</v>
      </c>
      <c r="K2443" s="0" t="n">
        <f aca="false">IF($BX2443&lt;&gt;"",$BX2443,"")</f>
        <v>2020</v>
      </c>
      <c r="L2443" s="0" t="n">
        <f aca="false">IF(AND(ISNUMBER($BW2443),ISNUMBER($BX2443)),($BW2443+$BX2443)/2,"")</f>
        <v>2013.5</v>
      </c>
      <c r="M2443" s="0" t="n">
        <f aca="false">IF($L2443&lt;&gt;"",$L2443,"")</f>
        <v>2013.5</v>
      </c>
      <c r="N2443" s="0" t="n">
        <f aca="false">IF(AND(ISNUMBER($BW2443),ISNUMBER($BX2443)),MIN(1,MAX(0,($BX2443-2016+1)/($BX2443-$BW2443+1))),"")</f>
        <v>0.357142857142857</v>
      </c>
      <c r="O2443" s="0" t="n">
        <f aca="false">IF(AND(ISNUMBER($BW2443),ISNUMBER($BX2443)),MIN(1,MAX(0,($BX2443-2017+1)/($BX2443-$BW2443+1))),"")</f>
        <v>0.285714285714286</v>
      </c>
      <c r="P2443" s="0" t="n">
        <f aca="false">IF(AND(ISNUMBER($BW2443),ISNUMBER($BX2443)),MIN(1,MAX(0,($BX2443-2018+1)/($BX2443-$BW2443+1))),"")</f>
        <v>0.214285714285714</v>
      </c>
      <c r="Q2443" s="0" t="n">
        <f aca="false">IF(AND(ISNUMBER($BW2443),ISNUMBER($BX2443)),MIN(1,MAX(0,($BX2443-2019+1)/($BX2443-$BW2443+1))),"")</f>
        <v>0.142857142857143</v>
      </c>
      <c r="R2443" s="0" t="n">
        <f aca="false">IF(AND(ISNUMBER($BW2443),ISNUMBER($BX2443)),MIN(1,MAX(0,($BX2443-2016+1)/($BX2443-$BW2443+1))),"")</f>
        <v>0.357142857142857</v>
      </c>
      <c r="S2443" s="0" t="n">
        <f aca="false">IF($L2443&lt;&gt;"",IF($L2443&gt;=2015.5,1,0),"")</f>
        <v>0</v>
      </c>
      <c r="T2443" s="0" t="n">
        <f aca="false">IF($L2443&lt;&gt;"",IF($L2443&gt;=2016,1,0),"")</f>
        <v>0</v>
      </c>
      <c r="U2443" s="0" t="n">
        <f aca="false">IF(ISNUMBER($BX2443),IF($BX2443&gt;=2016,1,0),"")</f>
        <v>1</v>
      </c>
      <c r="V2443" s="0" t="n">
        <f aca="false">IF(ISNUMBER($BW2443),IF($BW2443&gt;=2016,1,0),"")</f>
        <v>0</v>
      </c>
      <c r="W2443" s="0" t="str">
        <f aca="false">IF(AND(ISNUMBER($BW2443),ISNUMBER($BX2443)),IF($BW2443&gt;=2016,"post-only",IF($BX2443&lt;2016,"pre-only","mixed")),"")</f>
        <v>mixed</v>
      </c>
      <c r="X2443" s="0" t="n">
        <f aca="false">IF(AND(ISNUMBER($BW2443),ISNUMBER($BX2443)),MIN(1,MAX(0,($BX2443-2017+1)/($BX2443-$BW2443+1))),"")</f>
        <v>0.285714285714286</v>
      </c>
      <c r="Y2443" s="0" t="n">
        <f aca="false">IF(AND(ISNUMBER($BW2443),ISNUMBER($BX2443)),MIN(1,MAX(0,($BX2443-2018+1)/($BX2443-$BW2443+1))),"")</f>
        <v>0.214285714285714</v>
      </c>
      <c r="Z2443" s="0" t="n">
        <f aca="false">IF(AND(ISNUMBER($BW2443),ISNUMBER($BX2443)),MIN(1,MAX(0,($BX2443-2019+1)/($BX2443-$BW2443+1))),"")</f>
        <v>0.142857142857143</v>
      </c>
      <c r="AA2443" s="0" t="n">
        <f aca="false">IF(ISNUMBER($BX2443),IF($BX2443&gt;=2017,1,0),"")</f>
        <v>1</v>
      </c>
      <c r="AB2443" s="0" t="n">
        <f aca="false">IF(ISNUMBER($BX2443),IF($BX2443&gt;=2018,1,0),"")</f>
        <v>1</v>
      </c>
      <c r="AC2443" s="0" t="n">
        <f aca="false">IF(ISNUMBER($BX2443),IF($BX2443&gt;=2019,1,0),"")</f>
        <v>1</v>
      </c>
      <c r="AD2443" s="0" t="n">
        <f aca="false">IF($L2443&lt;&gt;"",IF($L2443&gt;2013,1,0),"")</f>
        <v>1</v>
      </c>
      <c r="AE2443" s="0" t="n">
        <f aca="false">IF($L2443&lt;&gt;"",1+IF($L2443&gt;2011,1,0)+IF($L2443&gt;2014,1,0),"")</f>
        <v>2</v>
      </c>
      <c r="AF2443" s="0" t="s">
        <v>761</v>
      </c>
      <c r="AG2443" s="0" t="s">
        <v>88</v>
      </c>
      <c r="AH2443" s="0" t="s">
        <v>89</v>
      </c>
      <c r="AI2443" s="0" t="s">
        <v>334</v>
      </c>
      <c r="AJ2443" s="0" t="s">
        <v>334</v>
      </c>
      <c r="AK2443" s="0" t="str">
        <f aca="false">IF(AND($CF2443&lt;&gt;"",IFERROR(INDEX(subsample_country_map!$B:$B,MATCH($CF2443,subsample_country_map!$A:$A,0)),"")&lt;&gt;""),INDEX(subsample_country_map!$B:$B,MATCH($CF2443,subsample_country_map!$A:$A,0)),INDEX(lookup!$AA:$AA,MATCH($A2443,lookup!$A:$A,0)))</f>
        <v>1_US</v>
      </c>
      <c r="AL2443" s="0" t="str">
        <f aca="false">IF(AND($CF2443&lt;&gt;"",IFERROR(INDEX(subsample_country_map!$C:$C,MATCH($CF2443,subsample_country_map!$A:$A,0)),"")&lt;&gt;""),INDEX(subsample_country_map!$C:$C,MATCH($CF2443,subsample_country_map!$A:$A,0)),INDEX(lookup!$AB:$AB,MATCH($A2443,lookup!$A:$A,0)))</f>
        <v>1_developed</v>
      </c>
      <c r="AM2443" s="0" t="str">
        <f aca="false">IF(AND($CF2443&lt;&gt;"",IFERROR(INDEX(subsample_country_map!$D:$D,MATCH($CF2443,subsample_country_map!$A:$A,0)),"")&lt;&gt;""),INDEX(subsample_country_map!$D:$D,MATCH($CF2443,subsample_country_map!$A:$A,0)),INDEX(lookup!$AC:$AC,MATCH($A2443,lookup!$A:$A,0)))</f>
        <v>1_western</v>
      </c>
      <c r="AN2443" s="0" t="str">
        <f aca="false">IF(AND($CF2443&lt;&gt;"",IFERROR(INDEX(subsample_country_map!$E:$E,MATCH($CF2443,subsample_country_map!$A:$A,0)),"")&lt;&gt;""),INDEX(subsample_country_map!$E:$E,MATCH($CF2443,subsample_country_map!$A:$A,0)),INDEX(lookup!$AD:$AD,MATCH($A2443,lookup!$A:$A,0)))</f>
        <v>1_common law</v>
      </c>
      <c r="AO2443" s="0" t="str">
        <f aca="false">INDEX(lookup!$Y:$Y,MATCH($A2443,lookup!$A:$A,0))</f>
        <v>0_published</v>
      </c>
      <c r="AP2443" s="0" t="str">
        <f aca="false">INDEX(lookup!$Z:$Z,MATCH($A2443,lookup!$A:$A,0))</f>
        <v>0_VHB low</v>
      </c>
      <c r="AQ2443" s="0" t="str">
        <f aca="false">INDEX(lookup!$W:$W,MATCH($A2443,lookup!$A:$A,0))</f>
        <v>2_sust</v>
      </c>
      <c r="AS2443" s="0" t="s">
        <v>91</v>
      </c>
      <c r="AT2443" s="0" t="s">
        <v>397</v>
      </c>
      <c r="AU2443" s="0" t="s">
        <v>93</v>
      </c>
      <c r="AV2443" s="0" t="s">
        <v>2646</v>
      </c>
      <c r="AY2443" s="0" t="s">
        <v>8074</v>
      </c>
      <c r="BA2443" s="0" t="n">
        <v>31418</v>
      </c>
      <c r="BB2443" s="0" t="s">
        <v>8030</v>
      </c>
      <c r="BC2443" s="0" t="s">
        <v>122</v>
      </c>
      <c r="BD2443" s="0" t="s">
        <v>8031</v>
      </c>
      <c r="BE2443" s="0" t="s">
        <v>98</v>
      </c>
      <c r="BI2443" s="0" t="s">
        <v>336</v>
      </c>
      <c r="BJ2443" s="0" t="s">
        <v>8075</v>
      </c>
      <c r="BK2443" s="0" t="s">
        <v>8060</v>
      </c>
      <c r="BL2443" s="0" t="s">
        <v>8076</v>
      </c>
      <c r="BM2443" s="0" t="s">
        <v>8071</v>
      </c>
      <c r="BN2443" s="0" t="s">
        <v>8040</v>
      </c>
      <c r="BO2443" s="0" t="s">
        <v>105</v>
      </c>
      <c r="BP2443" s="0" t="s">
        <v>8029</v>
      </c>
      <c r="BQ2443" s="0" t="s">
        <v>127</v>
      </c>
      <c r="BT2443" s="0" t="n">
        <v>0</v>
      </c>
      <c r="BU2443" s="0" t="s">
        <v>8036</v>
      </c>
      <c r="BW2443" s="0" t="n">
        <v>2007</v>
      </c>
      <c r="BX2443" s="0" t="n">
        <v>2020</v>
      </c>
      <c r="BY2443" s="0" t="s">
        <v>1526</v>
      </c>
      <c r="BZ2443" s="0" t="n">
        <v>2013.5</v>
      </c>
      <c r="CA2443" s="0" t="n">
        <v>0.357142857142857</v>
      </c>
      <c r="CB2443" s="0" t="n">
        <v>0</v>
      </c>
      <c r="CC2443" s="0" t="n">
        <v>1</v>
      </c>
      <c r="CD2443" s="0" t="n">
        <v>-0.00389455787326251</v>
      </c>
      <c r="CE2443" s="0" t="n">
        <v>1</v>
      </c>
    </row>
    <row r="2444" customFormat="false" ht="15" hidden="false" customHeight="false" outlineLevel="0" collapsed="false">
      <c r="A2444" s="0" t="s">
        <v>8029</v>
      </c>
      <c r="B2444" s="0" t="n">
        <v>3749</v>
      </c>
      <c r="C2444" s="0" t="n">
        <v>-0.0042618468121552</v>
      </c>
      <c r="D2444" s="0" t="n">
        <v>31418</v>
      </c>
      <c r="E2444" s="0" t="n">
        <f aca="false">IF(ISNUMBER($BA2444),$BA2444,IF(AND(ISNUMBER($D2444),ISNUMBER($BW2444),ISNUMBER($BX2444)),$D2444*($BX2444-$BW2444+1),""))</f>
        <v>31418</v>
      </c>
      <c r="H2444" s="0" t="s">
        <v>118</v>
      </c>
      <c r="I2444" s="0" t="s">
        <v>842</v>
      </c>
      <c r="J2444" s="0" t="n">
        <f aca="false">IF($BW2444&lt;&gt;"",$BW2444,"")</f>
        <v>2007</v>
      </c>
      <c r="K2444" s="0" t="n">
        <f aca="false">IF($BX2444&lt;&gt;"",$BX2444,"")</f>
        <v>2020</v>
      </c>
      <c r="L2444" s="0" t="n">
        <f aca="false">IF(AND(ISNUMBER($BW2444),ISNUMBER($BX2444)),($BW2444+$BX2444)/2,"")</f>
        <v>2013.5</v>
      </c>
      <c r="M2444" s="0" t="n">
        <f aca="false">IF($L2444&lt;&gt;"",$L2444,"")</f>
        <v>2013.5</v>
      </c>
      <c r="N2444" s="0" t="n">
        <f aca="false">IF(AND(ISNUMBER($BW2444),ISNUMBER($BX2444)),MIN(1,MAX(0,($BX2444-2016+1)/($BX2444-$BW2444+1))),"")</f>
        <v>0.357142857142857</v>
      </c>
      <c r="O2444" s="0" t="n">
        <f aca="false">IF(AND(ISNUMBER($BW2444),ISNUMBER($BX2444)),MIN(1,MAX(0,($BX2444-2017+1)/($BX2444-$BW2444+1))),"")</f>
        <v>0.285714285714286</v>
      </c>
      <c r="P2444" s="0" t="n">
        <f aca="false">IF(AND(ISNUMBER($BW2444),ISNUMBER($BX2444)),MIN(1,MAX(0,($BX2444-2018+1)/($BX2444-$BW2444+1))),"")</f>
        <v>0.214285714285714</v>
      </c>
      <c r="Q2444" s="0" t="n">
        <f aca="false">IF(AND(ISNUMBER($BW2444),ISNUMBER($BX2444)),MIN(1,MAX(0,($BX2444-2019+1)/($BX2444-$BW2444+1))),"")</f>
        <v>0.142857142857143</v>
      </c>
      <c r="R2444" s="0" t="n">
        <f aca="false">IF(AND(ISNUMBER($BW2444),ISNUMBER($BX2444)),MIN(1,MAX(0,($BX2444-2016+1)/($BX2444-$BW2444+1))),"")</f>
        <v>0.357142857142857</v>
      </c>
      <c r="S2444" s="0" t="n">
        <f aca="false">IF($L2444&lt;&gt;"",IF($L2444&gt;=2015.5,1,0),"")</f>
        <v>0</v>
      </c>
      <c r="T2444" s="0" t="n">
        <f aca="false">IF($L2444&lt;&gt;"",IF($L2444&gt;=2016,1,0),"")</f>
        <v>0</v>
      </c>
      <c r="U2444" s="0" t="n">
        <f aca="false">IF(ISNUMBER($BX2444),IF($BX2444&gt;=2016,1,0),"")</f>
        <v>1</v>
      </c>
      <c r="V2444" s="0" t="n">
        <f aca="false">IF(ISNUMBER($BW2444),IF($BW2444&gt;=2016,1,0),"")</f>
        <v>0</v>
      </c>
      <c r="W2444" s="0" t="str">
        <f aca="false">IF(AND(ISNUMBER($BW2444),ISNUMBER($BX2444)),IF($BW2444&gt;=2016,"post-only",IF($BX2444&lt;2016,"pre-only","mixed")),"")</f>
        <v>mixed</v>
      </c>
      <c r="X2444" s="0" t="n">
        <f aca="false">IF(AND(ISNUMBER($BW2444),ISNUMBER($BX2444)),MIN(1,MAX(0,($BX2444-2017+1)/($BX2444-$BW2444+1))),"")</f>
        <v>0.285714285714286</v>
      </c>
      <c r="Y2444" s="0" t="n">
        <f aca="false">IF(AND(ISNUMBER($BW2444),ISNUMBER($BX2444)),MIN(1,MAX(0,($BX2444-2018+1)/($BX2444-$BW2444+1))),"")</f>
        <v>0.214285714285714</v>
      </c>
      <c r="Z2444" s="0" t="n">
        <f aca="false">IF(AND(ISNUMBER($BW2444),ISNUMBER($BX2444)),MIN(1,MAX(0,($BX2444-2019+1)/($BX2444-$BW2444+1))),"")</f>
        <v>0.142857142857143</v>
      </c>
      <c r="AA2444" s="0" t="n">
        <f aca="false">IF(ISNUMBER($BX2444),IF($BX2444&gt;=2017,1,0),"")</f>
        <v>1</v>
      </c>
      <c r="AB2444" s="0" t="n">
        <f aca="false">IF(ISNUMBER($BX2444),IF($BX2444&gt;=2018,1,0),"")</f>
        <v>1</v>
      </c>
      <c r="AC2444" s="0" t="n">
        <f aca="false">IF(ISNUMBER($BX2444),IF($BX2444&gt;=2019,1,0),"")</f>
        <v>1</v>
      </c>
      <c r="AD2444" s="0" t="n">
        <f aca="false">IF($L2444&lt;&gt;"",IF($L2444&gt;2013,1,0),"")</f>
        <v>1</v>
      </c>
      <c r="AE2444" s="0" t="n">
        <f aca="false">IF($L2444&lt;&gt;"",1+IF($L2444&gt;2011,1,0)+IF($L2444&gt;2014,1,0),"")</f>
        <v>2</v>
      </c>
      <c r="AF2444" s="0" t="s">
        <v>761</v>
      </c>
      <c r="AG2444" s="0" t="s">
        <v>88</v>
      </c>
      <c r="AH2444" s="0" t="s">
        <v>89</v>
      </c>
      <c r="AI2444" s="0" t="s">
        <v>334</v>
      </c>
      <c r="AJ2444" s="0" t="s">
        <v>334</v>
      </c>
      <c r="AK2444" s="0" t="str">
        <f aca="false">IF(AND($CF2444&lt;&gt;"",IFERROR(INDEX(subsample_country_map!$B:$B,MATCH($CF2444,subsample_country_map!$A:$A,0)),"")&lt;&gt;""),INDEX(subsample_country_map!$B:$B,MATCH($CF2444,subsample_country_map!$A:$A,0)),INDEX(lookup!$AA:$AA,MATCH($A2444,lookup!$A:$A,0)))</f>
        <v>1_US</v>
      </c>
      <c r="AL2444" s="0" t="str">
        <f aca="false">IF(AND($CF2444&lt;&gt;"",IFERROR(INDEX(subsample_country_map!$C:$C,MATCH($CF2444,subsample_country_map!$A:$A,0)),"")&lt;&gt;""),INDEX(subsample_country_map!$C:$C,MATCH($CF2444,subsample_country_map!$A:$A,0)),INDEX(lookup!$AB:$AB,MATCH($A2444,lookup!$A:$A,0)))</f>
        <v>1_developed</v>
      </c>
      <c r="AM2444" s="0" t="str">
        <f aca="false">IF(AND($CF2444&lt;&gt;"",IFERROR(INDEX(subsample_country_map!$D:$D,MATCH($CF2444,subsample_country_map!$A:$A,0)),"")&lt;&gt;""),INDEX(subsample_country_map!$D:$D,MATCH($CF2444,subsample_country_map!$A:$A,0)),INDEX(lookup!$AC:$AC,MATCH($A2444,lookup!$A:$A,0)))</f>
        <v>1_western</v>
      </c>
      <c r="AN2444" s="0" t="str">
        <f aca="false">IF(AND($CF2444&lt;&gt;"",IFERROR(INDEX(subsample_country_map!$E:$E,MATCH($CF2444,subsample_country_map!$A:$A,0)),"")&lt;&gt;""),INDEX(subsample_country_map!$E:$E,MATCH($CF2444,subsample_country_map!$A:$A,0)),INDEX(lookup!$AD:$AD,MATCH($A2444,lookup!$A:$A,0)))</f>
        <v>1_common law</v>
      </c>
      <c r="AO2444" s="0" t="str">
        <f aca="false">INDEX(lookup!$Y:$Y,MATCH($A2444,lookup!$A:$A,0))</f>
        <v>0_published</v>
      </c>
      <c r="AP2444" s="0" t="str">
        <f aca="false">INDEX(lookup!$Z:$Z,MATCH($A2444,lookup!$A:$A,0))</f>
        <v>0_VHB low</v>
      </c>
      <c r="AQ2444" s="0" t="str">
        <f aca="false">INDEX(lookup!$W:$W,MATCH($A2444,lookup!$A:$A,0))</f>
        <v>2_sust</v>
      </c>
      <c r="AS2444" s="0" t="s">
        <v>91</v>
      </c>
      <c r="AT2444" s="0" t="s">
        <v>397</v>
      </c>
      <c r="AU2444" s="0" t="s">
        <v>93</v>
      </c>
      <c r="AV2444" s="0" t="s">
        <v>2646</v>
      </c>
      <c r="AY2444" s="0" t="s">
        <v>1991</v>
      </c>
      <c r="BA2444" s="0" t="n">
        <v>31418</v>
      </c>
      <c r="BB2444" s="0" t="s">
        <v>8030</v>
      </c>
      <c r="BC2444" s="0" t="s">
        <v>122</v>
      </c>
      <c r="BD2444" s="0" t="s">
        <v>8031</v>
      </c>
      <c r="BE2444" s="0" t="s">
        <v>98</v>
      </c>
      <c r="BI2444" s="0" t="s">
        <v>336</v>
      </c>
      <c r="BJ2444" s="0" t="s">
        <v>8077</v>
      </c>
      <c r="BK2444" s="0" t="s">
        <v>8060</v>
      </c>
      <c r="BL2444" s="0" t="s">
        <v>8078</v>
      </c>
      <c r="BM2444" s="0" t="s">
        <v>8071</v>
      </c>
      <c r="BN2444" s="0" t="s">
        <v>8043</v>
      </c>
      <c r="BO2444" s="0" t="s">
        <v>105</v>
      </c>
      <c r="BP2444" s="0" t="s">
        <v>8029</v>
      </c>
      <c r="BQ2444" s="0" t="s">
        <v>127</v>
      </c>
      <c r="BT2444" s="0" t="n">
        <v>0</v>
      </c>
      <c r="BU2444" s="0" t="s">
        <v>8036</v>
      </c>
      <c r="BW2444" s="0" t="n">
        <v>2007</v>
      </c>
      <c r="BX2444" s="0" t="n">
        <v>2020</v>
      </c>
      <c r="BY2444" s="0" t="s">
        <v>1526</v>
      </c>
      <c r="BZ2444" s="0" t="n">
        <v>2013.5</v>
      </c>
      <c r="CA2444" s="0" t="n">
        <v>0.357142857142857</v>
      </c>
      <c r="CB2444" s="0" t="n">
        <v>0</v>
      </c>
      <c r="CC2444" s="0" t="n">
        <v>1</v>
      </c>
      <c r="CD2444" s="0" t="n">
        <v>-0.00426187261555815</v>
      </c>
      <c r="CE2444" s="0" t="n">
        <v>1</v>
      </c>
    </row>
    <row r="2445" customFormat="false" ht="15" hidden="false" customHeight="false" outlineLevel="0" collapsed="false">
      <c r="A2445" s="0" t="s">
        <v>8029</v>
      </c>
      <c r="B2445" s="0" t="n">
        <v>3750</v>
      </c>
      <c r="C2445" s="0" t="n">
        <v>0.00337240632420671</v>
      </c>
      <c r="D2445" s="0" t="n">
        <v>31418</v>
      </c>
      <c r="E2445" s="0" t="n">
        <f aca="false">IF(ISNUMBER($BA2445),$BA2445,IF(AND(ISNUMBER($D2445),ISNUMBER($BW2445),ISNUMBER($BX2445)),$D2445*($BX2445-$BW2445+1),""))</f>
        <v>31418</v>
      </c>
      <c r="H2445" s="0" t="s">
        <v>118</v>
      </c>
      <c r="I2445" s="0" t="s">
        <v>842</v>
      </c>
      <c r="J2445" s="0" t="n">
        <f aca="false">IF($BW2445&lt;&gt;"",$BW2445,"")</f>
        <v>2007</v>
      </c>
      <c r="K2445" s="0" t="n">
        <f aca="false">IF($BX2445&lt;&gt;"",$BX2445,"")</f>
        <v>2020</v>
      </c>
      <c r="L2445" s="0" t="n">
        <f aca="false">IF(AND(ISNUMBER($BW2445),ISNUMBER($BX2445)),($BW2445+$BX2445)/2,"")</f>
        <v>2013.5</v>
      </c>
      <c r="M2445" s="0" t="n">
        <f aca="false">IF($L2445&lt;&gt;"",$L2445,"")</f>
        <v>2013.5</v>
      </c>
      <c r="N2445" s="0" t="n">
        <f aca="false">IF(AND(ISNUMBER($BW2445),ISNUMBER($BX2445)),MIN(1,MAX(0,($BX2445-2016+1)/($BX2445-$BW2445+1))),"")</f>
        <v>0.357142857142857</v>
      </c>
      <c r="O2445" s="0" t="n">
        <f aca="false">IF(AND(ISNUMBER($BW2445),ISNUMBER($BX2445)),MIN(1,MAX(0,($BX2445-2017+1)/($BX2445-$BW2445+1))),"")</f>
        <v>0.285714285714286</v>
      </c>
      <c r="P2445" s="0" t="n">
        <f aca="false">IF(AND(ISNUMBER($BW2445),ISNUMBER($BX2445)),MIN(1,MAX(0,($BX2445-2018+1)/($BX2445-$BW2445+1))),"")</f>
        <v>0.214285714285714</v>
      </c>
      <c r="Q2445" s="0" t="n">
        <f aca="false">IF(AND(ISNUMBER($BW2445),ISNUMBER($BX2445)),MIN(1,MAX(0,($BX2445-2019+1)/($BX2445-$BW2445+1))),"")</f>
        <v>0.142857142857143</v>
      </c>
      <c r="R2445" s="0" t="n">
        <f aca="false">IF(AND(ISNUMBER($BW2445),ISNUMBER($BX2445)),MIN(1,MAX(0,($BX2445-2016+1)/($BX2445-$BW2445+1))),"")</f>
        <v>0.357142857142857</v>
      </c>
      <c r="S2445" s="0" t="n">
        <f aca="false">IF($L2445&lt;&gt;"",IF($L2445&gt;=2015.5,1,0),"")</f>
        <v>0</v>
      </c>
      <c r="T2445" s="0" t="n">
        <f aca="false">IF($L2445&lt;&gt;"",IF($L2445&gt;=2016,1,0),"")</f>
        <v>0</v>
      </c>
      <c r="U2445" s="0" t="n">
        <f aca="false">IF(ISNUMBER($BX2445),IF($BX2445&gt;=2016,1,0),"")</f>
        <v>1</v>
      </c>
      <c r="V2445" s="0" t="n">
        <f aca="false">IF(ISNUMBER($BW2445),IF($BW2445&gt;=2016,1,0),"")</f>
        <v>0</v>
      </c>
      <c r="W2445" s="0" t="str">
        <f aca="false">IF(AND(ISNUMBER($BW2445),ISNUMBER($BX2445)),IF($BW2445&gt;=2016,"post-only",IF($BX2445&lt;2016,"pre-only","mixed")),"")</f>
        <v>mixed</v>
      </c>
      <c r="X2445" s="0" t="n">
        <f aca="false">IF(AND(ISNUMBER($BW2445),ISNUMBER($BX2445)),MIN(1,MAX(0,($BX2445-2017+1)/($BX2445-$BW2445+1))),"")</f>
        <v>0.285714285714286</v>
      </c>
      <c r="Y2445" s="0" t="n">
        <f aca="false">IF(AND(ISNUMBER($BW2445),ISNUMBER($BX2445)),MIN(1,MAX(0,($BX2445-2018+1)/($BX2445-$BW2445+1))),"")</f>
        <v>0.214285714285714</v>
      </c>
      <c r="Z2445" s="0" t="n">
        <f aca="false">IF(AND(ISNUMBER($BW2445),ISNUMBER($BX2445)),MIN(1,MAX(0,($BX2445-2019+1)/($BX2445-$BW2445+1))),"")</f>
        <v>0.142857142857143</v>
      </c>
      <c r="AA2445" s="0" t="n">
        <f aca="false">IF(ISNUMBER($BX2445),IF($BX2445&gt;=2017,1,0),"")</f>
        <v>1</v>
      </c>
      <c r="AB2445" s="0" t="n">
        <f aca="false">IF(ISNUMBER($BX2445),IF($BX2445&gt;=2018,1,0),"")</f>
        <v>1</v>
      </c>
      <c r="AC2445" s="0" t="n">
        <f aca="false">IF(ISNUMBER($BX2445),IF($BX2445&gt;=2019,1,0),"")</f>
        <v>1</v>
      </c>
      <c r="AD2445" s="0" t="n">
        <f aca="false">IF($L2445&lt;&gt;"",IF($L2445&gt;2013,1,0),"")</f>
        <v>1</v>
      </c>
      <c r="AE2445" s="0" t="n">
        <f aca="false">IF($L2445&lt;&gt;"",1+IF($L2445&gt;2011,1,0)+IF($L2445&gt;2014,1,0),"")</f>
        <v>2</v>
      </c>
      <c r="AF2445" s="0" t="s">
        <v>761</v>
      </c>
      <c r="AG2445" s="0" t="s">
        <v>88</v>
      </c>
      <c r="AH2445" s="0" t="s">
        <v>89</v>
      </c>
      <c r="AI2445" s="0" t="s">
        <v>334</v>
      </c>
      <c r="AJ2445" s="0" t="s">
        <v>334</v>
      </c>
      <c r="AK2445" s="0" t="str">
        <f aca="false">IF(AND($CF2445&lt;&gt;"",IFERROR(INDEX(subsample_country_map!$B:$B,MATCH($CF2445,subsample_country_map!$A:$A,0)),"")&lt;&gt;""),INDEX(subsample_country_map!$B:$B,MATCH($CF2445,subsample_country_map!$A:$A,0)),INDEX(lookup!$AA:$AA,MATCH($A2445,lookup!$A:$A,0)))</f>
        <v>1_US</v>
      </c>
      <c r="AL2445" s="0" t="str">
        <f aca="false">IF(AND($CF2445&lt;&gt;"",IFERROR(INDEX(subsample_country_map!$C:$C,MATCH($CF2445,subsample_country_map!$A:$A,0)),"")&lt;&gt;""),INDEX(subsample_country_map!$C:$C,MATCH($CF2445,subsample_country_map!$A:$A,0)),INDEX(lookup!$AB:$AB,MATCH($A2445,lookup!$A:$A,0)))</f>
        <v>1_developed</v>
      </c>
      <c r="AM2445" s="0" t="str">
        <f aca="false">IF(AND($CF2445&lt;&gt;"",IFERROR(INDEX(subsample_country_map!$D:$D,MATCH($CF2445,subsample_country_map!$A:$A,0)),"")&lt;&gt;""),INDEX(subsample_country_map!$D:$D,MATCH($CF2445,subsample_country_map!$A:$A,0)),INDEX(lookup!$AC:$AC,MATCH($A2445,lookup!$A:$A,0)))</f>
        <v>1_western</v>
      </c>
      <c r="AN2445" s="0" t="str">
        <f aca="false">IF(AND($CF2445&lt;&gt;"",IFERROR(INDEX(subsample_country_map!$E:$E,MATCH($CF2445,subsample_country_map!$A:$A,0)),"")&lt;&gt;""),INDEX(subsample_country_map!$E:$E,MATCH($CF2445,subsample_country_map!$A:$A,0)),INDEX(lookup!$AD:$AD,MATCH($A2445,lookup!$A:$A,0)))</f>
        <v>1_common law</v>
      </c>
      <c r="AO2445" s="0" t="str">
        <f aca="false">INDEX(lookup!$Y:$Y,MATCH($A2445,lookup!$A:$A,0))</f>
        <v>0_published</v>
      </c>
      <c r="AP2445" s="0" t="str">
        <f aca="false">INDEX(lookup!$Z:$Z,MATCH($A2445,lookup!$A:$A,0))</f>
        <v>0_VHB low</v>
      </c>
      <c r="AQ2445" s="0" t="str">
        <f aca="false">INDEX(lookup!$W:$W,MATCH($A2445,lookup!$A:$A,0))</f>
        <v>2_sust</v>
      </c>
      <c r="AS2445" s="0" t="s">
        <v>91</v>
      </c>
      <c r="AT2445" s="0" t="s">
        <v>397</v>
      </c>
      <c r="AU2445" s="0" t="s">
        <v>93</v>
      </c>
      <c r="AV2445" s="0" t="s">
        <v>454</v>
      </c>
      <c r="AY2445" s="0" t="s">
        <v>1241</v>
      </c>
      <c r="BA2445" s="0" t="n">
        <v>31418</v>
      </c>
      <c r="BB2445" s="0" t="s">
        <v>8030</v>
      </c>
      <c r="BC2445" s="0" t="s">
        <v>122</v>
      </c>
      <c r="BD2445" s="0" t="s">
        <v>8031</v>
      </c>
      <c r="BE2445" s="0" t="s">
        <v>98</v>
      </c>
      <c r="BI2445" s="0" t="s">
        <v>336</v>
      </c>
      <c r="BJ2445" s="0" t="s">
        <v>6740</v>
      </c>
      <c r="BK2445" s="0" t="s">
        <v>8060</v>
      </c>
      <c r="BL2445" s="0" t="s">
        <v>8079</v>
      </c>
      <c r="BM2445" s="0" t="s">
        <v>8080</v>
      </c>
      <c r="BN2445" s="0" t="s">
        <v>8035</v>
      </c>
      <c r="BO2445" s="0" t="s">
        <v>105</v>
      </c>
      <c r="BP2445" s="0" t="s">
        <v>8029</v>
      </c>
      <c r="BQ2445" s="0" t="s">
        <v>127</v>
      </c>
      <c r="BT2445" s="0" t="n">
        <v>0</v>
      </c>
      <c r="BU2445" s="0" t="s">
        <v>8036</v>
      </c>
      <c r="BW2445" s="0" t="n">
        <v>2007</v>
      </c>
      <c r="BX2445" s="0" t="n">
        <v>2020</v>
      </c>
      <c r="BY2445" s="0" t="s">
        <v>1526</v>
      </c>
      <c r="BZ2445" s="0" t="n">
        <v>2013.5</v>
      </c>
      <c r="CA2445" s="0" t="n">
        <v>0.357142857142857</v>
      </c>
      <c r="CB2445" s="0" t="n">
        <v>0</v>
      </c>
      <c r="CC2445" s="0" t="n">
        <v>1</v>
      </c>
      <c r="CD2445" s="0" t="n">
        <v>0.00337241910922619</v>
      </c>
      <c r="CE2445" s="0" t="n">
        <v>1</v>
      </c>
    </row>
    <row r="2446" customFormat="false" ht="15" hidden="false" customHeight="false" outlineLevel="0" collapsed="false">
      <c r="A2446" s="0" t="s">
        <v>8029</v>
      </c>
      <c r="B2446" s="0" t="n">
        <v>3751</v>
      </c>
      <c r="C2446" s="0" t="n">
        <v>0.0043565039113904</v>
      </c>
      <c r="D2446" s="0" t="n">
        <v>31418</v>
      </c>
      <c r="E2446" s="0" t="n">
        <f aca="false">IF(ISNUMBER($BA2446),$BA2446,IF(AND(ISNUMBER($D2446),ISNUMBER($BW2446),ISNUMBER($BX2446)),$D2446*($BX2446-$BW2446+1),""))</f>
        <v>31418</v>
      </c>
      <c r="H2446" s="0" t="s">
        <v>118</v>
      </c>
      <c r="I2446" s="0" t="s">
        <v>842</v>
      </c>
      <c r="J2446" s="0" t="n">
        <f aca="false">IF($BW2446&lt;&gt;"",$BW2446,"")</f>
        <v>2007</v>
      </c>
      <c r="K2446" s="0" t="n">
        <f aca="false">IF($BX2446&lt;&gt;"",$BX2446,"")</f>
        <v>2020</v>
      </c>
      <c r="L2446" s="0" t="n">
        <f aca="false">IF(AND(ISNUMBER($BW2446),ISNUMBER($BX2446)),($BW2446+$BX2446)/2,"")</f>
        <v>2013.5</v>
      </c>
      <c r="M2446" s="0" t="n">
        <f aca="false">IF($L2446&lt;&gt;"",$L2446,"")</f>
        <v>2013.5</v>
      </c>
      <c r="N2446" s="0" t="n">
        <f aca="false">IF(AND(ISNUMBER($BW2446),ISNUMBER($BX2446)),MIN(1,MAX(0,($BX2446-2016+1)/($BX2446-$BW2446+1))),"")</f>
        <v>0.357142857142857</v>
      </c>
      <c r="O2446" s="0" t="n">
        <f aca="false">IF(AND(ISNUMBER($BW2446),ISNUMBER($BX2446)),MIN(1,MAX(0,($BX2446-2017+1)/($BX2446-$BW2446+1))),"")</f>
        <v>0.285714285714286</v>
      </c>
      <c r="P2446" s="0" t="n">
        <f aca="false">IF(AND(ISNUMBER($BW2446),ISNUMBER($BX2446)),MIN(1,MAX(0,($BX2446-2018+1)/($BX2446-$BW2446+1))),"")</f>
        <v>0.214285714285714</v>
      </c>
      <c r="Q2446" s="0" t="n">
        <f aca="false">IF(AND(ISNUMBER($BW2446),ISNUMBER($BX2446)),MIN(1,MAX(0,($BX2446-2019+1)/($BX2446-$BW2446+1))),"")</f>
        <v>0.142857142857143</v>
      </c>
      <c r="R2446" s="0" t="n">
        <f aca="false">IF(AND(ISNUMBER($BW2446),ISNUMBER($BX2446)),MIN(1,MAX(0,($BX2446-2016+1)/($BX2446-$BW2446+1))),"")</f>
        <v>0.357142857142857</v>
      </c>
      <c r="S2446" s="0" t="n">
        <f aca="false">IF($L2446&lt;&gt;"",IF($L2446&gt;=2015.5,1,0),"")</f>
        <v>0</v>
      </c>
      <c r="T2446" s="0" t="n">
        <f aca="false">IF($L2446&lt;&gt;"",IF($L2446&gt;=2016,1,0),"")</f>
        <v>0</v>
      </c>
      <c r="U2446" s="0" t="n">
        <f aca="false">IF(ISNUMBER($BX2446),IF($BX2446&gt;=2016,1,0),"")</f>
        <v>1</v>
      </c>
      <c r="V2446" s="0" t="n">
        <f aca="false">IF(ISNUMBER($BW2446),IF($BW2446&gt;=2016,1,0),"")</f>
        <v>0</v>
      </c>
      <c r="W2446" s="0" t="str">
        <f aca="false">IF(AND(ISNUMBER($BW2446),ISNUMBER($BX2446)),IF($BW2446&gt;=2016,"post-only",IF($BX2446&lt;2016,"pre-only","mixed")),"")</f>
        <v>mixed</v>
      </c>
      <c r="X2446" s="0" t="n">
        <f aca="false">IF(AND(ISNUMBER($BW2446),ISNUMBER($BX2446)),MIN(1,MAX(0,($BX2446-2017+1)/($BX2446-$BW2446+1))),"")</f>
        <v>0.285714285714286</v>
      </c>
      <c r="Y2446" s="0" t="n">
        <f aca="false">IF(AND(ISNUMBER($BW2446),ISNUMBER($BX2446)),MIN(1,MAX(0,($BX2446-2018+1)/($BX2446-$BW2446+1))),"")</f>
        <v>0.214285714285714</v>
      </c>
      <c r="Z2446" s="0" t="n">
        <f aca="false">IF(AND(ISNUMBER($BW2446),ISNUMBER($BX2446)),MIN(1,MAX(0,($BX2446-2019+1)/($BX2446-$BW2446+1))),"")</f>
        <v>0.142857142857143</v>
      </c>
      <c r="AA2446" s="0" t="n">
        <f aca="false">IF(ISNUMBER($BX2446),IF($BX2446&gt;=2017,1,0),"")</f>
        <v>1</v>
      </c>
      <c r="AB2446" s="0" t="n">
        <f aca="false">IF(ISNUMBER($BX2446),IF($BX2446&gt;=2018,1,0),"")</f>
        <v>1</v>
      </c>
      <c r="AC2446" s="0" t="n">
        <f aca="false">IF(ISNUMBER($BX2446),IF($BX2446&gt;=2019,1,0),"")</f>
        <v>1</v>
      </c>
      <c r="AD2446" s="0" t="n">
        <f aca="false">IF($L2446&lt;&gt;"",IF($L2446&gt;2013,1,0),"")</f>
        <v>1</v>
      </c>
      <c r="AE2446" s="0" t="n">
        <f aca="false">IF($L2446&lt;&gt;"",1+IF($L2446&gt;2011,1,0)+IF($L2446&gt;2014,1,0),"")</f>
        <v>2</v>
      </c>
      <c r="AF2446" s="0" t="s">
        <v>761</v>
      </c>
      <c r="AG2446" s="0" t="s">
        <v>88</v>
      </c>
      <c r="AH2446" s="0" t="s">
        <v>89</v>
      </c>
      <c r="AI2446" s="0" t="s">
        <v>334</v>
      </c>
      <c r="AJ2446" s="0" t="s">
        <v>334</v>
      </c>
      <c r="AK2446" s="0" t="str">
        <f aca="false">IF(AND($CF2446&lt;&gt;"",IFERROR(INDEX(subsample_country_map!$B:$B,MATCH($CF2446,subsample_country_map!$A:$A,0)),"")&lt;&gt;""),INDEX(subsample_country_map!$B:$B,MATCH($CF2446,subsample_country_map!$A:$A,0)),INDEX(lookup!$AA:$AA,MATCH($A2446,lookup!$A:$A,0)))</f>
        <v>1_US</v>
      </c>
      <c r="AL2446" s="0" t="str">
        <f aca="false">IF(AND($CF2446&lt;&gt;"",IFERROR(INDEX(subsample_country_map!$C:$C,MATCH($CF2446,subsample_country_map!$A:$A,0)),"")&lt;&gt;""),INDEX(subsample_country_map!$C:$C,MATCH($CF2446,subsample_country_map!$A:$A,0)),INDEX(lookup!$AB:$AB,MATCH($A2446,lookup!$A:$A,0)))</f>
        <v>1_developed</v>
      </c>
      <c r="AM2446" s="0" t="str">
        <f aca="false">IF(AND($CF2446&lt;&gt;"",IFERROR(INDEX(subsample_country_map!$D:$D,MATCH($CF2446,subsample_country_map!$A:$A,0)),"")&lt;&gt;""),INDEX(subsample_country_map!$D:$D,MATCH($CF2446,subsample_country_map!$A:$A,0)),INDEX(lookup!$AC:$AC,MATCH($A2446,lookup!$A:$A,0)))</f>
        <v>1_western</v>
      </c>
      <c r="AN2446" s="0" t="str">
        <f aca="false">IF(AND($CF2446&lt;&gt;"",IFERROR(INDEX(subsample_country_map!$E:$E,MATCH($CF2446,subsample_country_map!$A:$A,0)),"")&lt;&gt;""),INDEX(subsample_country_map!$E:$E,MATCH($CF2446,subsample_country_map!$A:$A,0)),INDEX(lookup!$AD:$AD,MATCH($A2446,lookup!$A:$A,0)))</f>
        <v>1_common law</v>
      </c>
      <c r="AO2446" s="0" t="str">
        <f aca="false">INDEX(lookup!$Y:$Y,MATCH($A2446,lookup!$A:$A,0))</f>
        <v>0_published</v>
      </c>
      <c r="AP2446" s="0" t="str">
        <f aca="false">INDEX(lookup!$Z:$Z,MATCH($A2446,lookup!$A:$A,0))</f>
        <v>0_VHB low</v>
      </c>
      <c r="AQ2446" s="0" t="str">
        <f aca="false">INDEX(lookup!$W:$W,MATCH($A2446,lookup!$A:$A,0))</f>
        <v>2_sust</v>
      </c>
      <c r="AS2446" s="0" t="s">
        <v>91</v>
      </c>
      <c r="AT2446" s="0" t="s">
        <v>397</v>
      </c>
      <c r="AU2446" s="0" t="s">
        <v>93</v>
      </c>
      <c r="AV2446" s="0" t="s">
        <v>470</v>
      </c>
      <c r="AY2446" s="0" t="s">
        <v>8081</v>
      </c>
      <c r="BA2446" s="0" t="n">
        <v>31418</v>
      </c>
      <c r="BB2446" s="0" t="s">
        <v>8030</v>
      </c>
      <c r="BC2446" s="0" t="s">
        <v>122</v>
      </c>
      <c r="BD2446" s="0" t="s">
        <v>8031</v>
      </c>
      <c r="BE2446" s="0" t="s">
        <v>98</v>
      </c>
      <c r="BI2446" s="0" t="s">
        <v>336</v>
      </c>
      <c r="BJ2446" s="0" t="s">
        <v>8082</v>
      </c>
      <c r="BK2446" s="0" t="s">
        <v>8060</v>
      </c>
      <c r="BL2446" s="0" t="s">
        <v>8083</v>
      </c>
      <c r="BM2446" s="0" t="s">
        <v>8080</v>
      </c>
      <c r="BN2446" s="0" t="s">
        <v>8038</v>
      </c>
      <c r="BO2446" s="0" t="s">
        <v>105</v>
      </c>
      <c r="BP2446" s="0" t="s">
        <v>8029</v>
      </c>
      <c r="BQ2446" s="0" t="s">
        <v>127</v>
      </c>
      <c r="BT2446" s="0" t="n">
        <v>0</v>
      </c>
      <c r="BU2446" s="0" t="s">
        <v>8036</v>
      </c>
      <c r="BW2446" s="0" t="n">
        <v>2007</v>
      </c>
      <c r="BX2446" s="0" t="n">
        <v>2020</v>
      </c>
      <c r="BY2446" s="0" t="s">
        <v>1526</v>
      </c>
      <c r="BZ2446" s="0" t="n">
        <v>2013.5</v>
      </c>
      <c r="CA2446" s="0" t="n">
        <v>0.357142857142857</v>
      </c>
      <c r="CB2446" s="0" t="n">
        <v>0</v>
      </c>
      <c r="CC2446" s="0" t="n">
        <v>1</v>
      </c>
      <c r="CD2446" s="0" t="n">
        <v>0.00435653147258362</v>
      </c>
      <c r="CE2446" s="0" t="n">
        <v>1</v>
      </c>
    </row>
    <row r="2447" customFormat="false" ht="15" hidden="false" customHeight="false" outlineLevel="0" collapsed="false">
      <c r="A2447" s="0" t="s">
        <v>8029</v>
      </c>
      <c r="B2447" s="0" t="n">
        <v>3752</v>
      </c>
      <c r="C2447" s="0" t="n">
        <v>0.00464818053352558</v>
      </c>
      <c r="D2447" s="0" t="n">
        <v>31418</v>
      </c>
      <c r="E2447" s="0" t="n">
        <f aca="false">IF(ISNUMBER($BA2447),$BA2447,IF(AND(ISNUMBER($D2447),ISNUMBER($BW2447),ISNUMBER($BX2447)),$D2447*($BX2447-$BW2447+1),""))</f>
        <v>31418</v>
      </c>
      <c r="H2447" s="0" t="s">
        <v>118</v>
      </c>
      <c r="I2447" s="0" t="s">
        <v>842</v>
      </c>
      <c r="J2447" s="0" t="n">
        <f aca="false">IF($BW2447&lt;&gt;"",$BW2447,"")</f>
        <v>2007</v>
      </c>
      <c r="K2447" s="0" t="n">
        <f aca="false">IF($BX2447&lt;&gt;"",$BX2447,"")</f>
        <v>2020</v>
      </c>
      <c r="L2447" s="0" t="n">
        <f aca="false">IF(AND(ISNUMBER($BW2447),ISNUMBER($BX2447)),($BW2447+$BX2447)/2,"")</f>
        <v>2013.5</v>
      </c>
      <c r="M2447" s="0" t="n">
        <f aca="false">IF($L2447&lt;&gt;"",$L2447,"")</f>
        <v>2013.5</v>
      </c>
      <c r="N2447" s="0" t="n">
        <f aca="false">IF(AND(ISNUMBER($BW2447),ISNUMBER($BX2447)),MIN(1,MAX(0,($BX2447-2016+1)/($BX2447-$BW2447+1))),"")</f>
        <v>0.357142857142857</v>
      </c>
      <c r="O2447" s="0" t="n">
        <f aca="false">IF(AND(ISNUMBER($BW2447),ISNUMBER($BX2447)),MIN(1,MAX(0,($BX2447-2017+1)/($BX2447-$BW2447+1))),"")</f>
        <v>0.285714285714286</v>
      </c>
      <c r="P2447" s="0" t="n">
        <f aca="false">IF(AND(ISNUMBER($BW2447),ISNUMBER($BX2447)),MIN(1,MAX(0,($BX2447-2018+1)/($BX2447-$BW2447+1))),"")</f>
        <v>0.214285714285714</v>
      </c>
      <c r="Q2447" s="0" t="n">
        <f aca="false">IF(AND(ISNUMBER($BW2447),ISNUMBER($BX2447)),MIN(1,MAX(0,($BX2447-2019+1)/($BX2447-$BW2447+1))),"")</f>
        <v>0.142857142857143</v>
      </c>
      <c r="R2447" s="0" t="n">
        <f aca="false">IF(AND(ISNUMBER($BW2447),ISNUMBER($BX2447)),MIN(1,MAX(0,($BX2447-2016+1)/($BX2447-$BW2447+1))),"")</f>
        <v>0.357142857142857</v>
      </c>
      <c r="S2447" s="0" t="n">
        <f aca="false">IF($L2447&lt;&gt;"",IF($L2447&gt;=2015.5,1,0),"")</f>
        <v>0</v>
      </c>
      <c r="T2447" s="0" t="n">
        <f aca="false">IF($L2447&lt;&gt;"",IF($L2447&gt;=2016,1,0),"")</f>
        <v>0</v>
      </c>
      <c r="U2447" s="0" t="n">
        <f aca="false">IF(ISNUMBER($BX2447),IF($BX2447&gt;=2016,1,0),"")</f>
        <v>1</v>
      </c>
      <c r="V2447" s="0" t="n">
        <f aca="false">IF(ISNUMBER($BW2447),IF($BW2447&gt;=2016,1,0),"")</f>
        <v>0</v>
      </c>
      <c r="W2447" s="0" t="str">
        <f aca="false">IF(AND(ISNUMBER($BW2447),ISNUMBER($BX2447)),IF($BW2447&gt;=2016,"post-only",IF($BX2447&lt;2016,"pre-only","mixed")),"")</f>
        <v>mixed</v>
      </c>
      <c r="X2447" s="0" t="n">
        <f aca="false">IF(AND(ISNUMBER($BW2447),ISNUMBER($BX2447)),MIN(1,MAX(0,($BX2447-2017+1)/($BX2447-$BW2447+1))),"")</f>
        <v>0.285714285714286</v>
      </c>
      <c r="Y2447" s="0" t="n">
        <f aca="false">IF(AND(ISNUMBER($BW2447),ISNUMBER($BX2447)),MIN(1,MAX(0,($BX2447-2018+1)/($BX2447-$BW2447+1))),"")</f>
        <v>0.214285714285714</v>
      </c>
      <c r="Z2447" s="0" t="n">
        <f aca="false">IF(AND(ISNUMBER($BW2447),ISNUMBER($BX2447)),MIN(1,MAX(0,($BX2447-2019+1)/($BX2447-$BW2447+1))),"")</f>
        <v>0.142857142857143</v>
      </c>
      <c r="AA2447" s="0" t="n">
        <f aca="false">IF(ISNUMBER($BX2447),IF($BX2447&gt;=2017,1,0),"")</f>
        <v>1</v>
      </c>
      <c r="AB2447" s="0" t="n">
        <f aca="false">IF(ISNUMBER($BX2447),IF($BX2447&gt;=2018,1,0),"")</f>
        <v>1</v>
      </c>
      <c r="AC2447" s="0" t="n">
        <f aca="false">IF(ISNUMBER($BX2447),IF($BX2447&gt;=2019,1,0),"")</f>
        <v>1</v>
      </c>
      <c r="AD2447" s="0" t="n">
        <f aca="false">IF($L2447&lt;&gt;"",IF($L2447&gt;2013,1,0),"")</f>
        <v>1</v>
      </c>
      <c r="AE2447" s="0" t="n">
        <f aca="false">IF($L2447&lt;&gt;"",1+IF($L2447&gt;2011,1,0)+IF($L2447&gt;2014,1,0),"")</f>
        <v>2</v>
      </c>
      <c r="AF2447" s="0" t="s">
        <v>761</v>
      </c>
      <c r="AG2447" s="0" t="s">
        <v>88</v>
      </c>
      <c r="AH2447" s="0" t="s">
        <v>89</v>
      </c>
      <c r="AI2447" s="0" t="s">
        <v>334</v>
      </c>
      <c r="AJ2447" s="0" t="s">
        <v>334</v>
      </c>
      <c r="AK2447" s="0" t="str">
        <f aca="false">IF(AND($CF2447&lt;&gt;"",IFERROR(INDEX(subsample_country_map!$B:$B,MATCH($CF2447,subsample_country_map!$A:$A,0)),"")&lt;&gt;""),INDEX(subsample_country_map!$B:$B,MATCH($CF2447,subsample_country_map!$A:$A,0)),INDEX(lookup!$AA:$AA,MATCH($A2447,lookup!$A:$A,0)))</f>
        <v>1_US</v>
      </c>
      <c r="AL2447" s="0" t="str">
        <f aca="false">IF(AND($CF2447&lt;&gt;"",IFERROR(INDEX(subsample_country_map!$C:$C,MATCH($CF2447,subsample_country_map!$A:$A,0)),"")&lt;&gt;""),INDEX(subsample_country_map!$C:$C,MATCH($CF2447,subsample_country_map!$A:$A,0)),INDEX(lookup!$AB:$AB,MATCH($A2447,lookup!$A:$A,0)))</f>
        <v>1_developed</v>
      </c>
      <c r="AM2447" s="0" t="str">
        <f aca="false">IF(AND($CF2447&lt;&gt;"",IFERROR(INDEX(subsample_country_map!$D:$D,MATCH($CF2447,subsample_country_map!$A:$A,0)),"")&lt;&gt;""),INDEX(subsample_country_map!$D:$D,MATCH($CF2447,subsample_country_map!$A:$A,0)),INDEX(lookup!$AC:$AC,MATCH($A2447,lookup!$A:$A,0)))</f>
        <v>1_western</v>
      </c>
      <c r="AN2447" s="0" t="str">
        <f aca="false">IF(AND($CF2447&lt;&gt;"",IFERROR(INDEX(subsample_country_map!$E:$E,MATCH($CF2447,subsample_country_map!$A:$A,0)),"")&lt;&gt;""),INDEX(subsample_country_map!$E:$E,MATCH($CF2447,subsample_country_map!$A:$A,0)),INDEX(lookup!$AD:$AD,MATCH($A2447,lookup!$A:$A,0)))</f>
        <v>1_common law</v>
      </c>
      <c r="AO2447" s="0" t="str">
        <f aca="false">INDEX(lookup!$Y:$Y,MATCH($A2447,lookup!$A:$A,0))</f>
        <v>0_published</v>
      </c>
      <c r="AP2447" s="0" t="str">
        <f aca="false">INDEX(lookup!$Z:$Z,MATCH($A2447,lookup!$A:$A,0))</f>
        <v>0_VHB low</v>
      </c>
      <c r="AQ2447" s="0" t="str">
        <f aca="false">INDEX(lookup!$W:$W,MATCH($A2447,lookup!$A:$A,0))</f>
        <v>2_sust</v>
      </c>
      <c r="AS2447" s="0" t="s">
        <v>91</v>
      </c>
      <c r="AT2447" s="0" t="s">
        <v>397</v>
      </c>
      <c r="AU2447" s="0" t="s">
        <v>93</v>
      </c>
      <c r="AV2447" s="0" t="s">
        <v>454</v>
      </c>
      <c r="AY2447" s="0" t="s">
        <v>8084</v>
      </c>
      <c r="BA2447" s="0" t="n">
        <v>31418</v>
      </c>
      <c r="BB2447" s="0" t="s">
        <v>8030</v>
      </c>
      <c r="BC2447" s="0" t="s">
        <v>122</v>
      </c>
      <c r="BD2447" s="0" t="s">
        <v>8031</v>
      </c>
      <c r="BE2447" s="0" t="s">
        <v>98</v>
      </c>
      <c r="BI2447" s="0" t="s">
        <v>336</v>
      </c>
      <c r="BJ2447" s="0" t="s">
        <v>8085</v>
      </c>
      <c r="BK2447" s="0" t="s">
        <v>8060</v>
      </c>
      <c r="BL2447" s="0" t="s">
        <v>8086</v>
      </c>
      <c r="BM2447" s="0" t="s">
        <v>8080</v>
      </c>
      <c r="BN2447" s="0" t="s">
        <v>8040</v>
      </c>
      <c r="BO2447" s="0" t="s">
        <v>105</v>
      </c>
      <c r="BP2447" s="0" t="s">
        <v>8029</v>
      </c>
      <c r="BQ2447" s="0" t="s">
        <v>127</v>
      </c>
      <c r="BT2447" s="0" t="n">
        <v>0</v>
      </c>
      <c r="BU2447" s="0" t="s">
        <v>8036</v>
      </c>
      <c r="BW2447" s="0" t="n">
        <v>2007</v>
      </c>
      <c r="BX2447" s="0" t="n">
        <v>2020</v>
      </c>
      <c r="BY2447" s="0" t="s">
        <v>1526</v>
      </c>
      <c r="BZ2447" s="0" t="n">
        <v>2013.5</v>
      </c>
      <c r="CA2447" s="0" t="n">
        <v>0.357142857142857</v>
      </c>
      <c r="CB2447" s="0" t="n">
        <v>0</v>
      </c>
      <c r="CC2447" s="0" t="n">
        <v>1</v>
      </c>
      <c r="CD2447" s="0" t="n">
        <v>0.00464821400950852</v>
      </c>
      <c r="CE2447" s="0" t="n">
        <v>1</v>
      </c>
    </row>
    <row r="2448" customFormat="false" ht="15" hidden="false" customHeight="false" outlineLevel="0" collapsed="false">
      <c r="A2448" s="0" t="s">
        <v>8029</v>
      </c>
      <c r="B2448" s="0" t="n">
        <v>3753</v>
      </c>
      <c r="C2448" s="0" t="n">
        <v>0.00464818053352558</v>
      </c>
      <c r="D2448" s="0" t="n">
        <v>31418</v>
      </c>
      <c r="E2448" s="0" t="n">
        <f aca="false">IF(ISNUMBER($BA2448),$BA2448,IF(AND(ISNUMBER($D2448),ISNUMBER($BW2448),ISNUMBER($BX2448)),$D2448*($BX2448-$BW2448+1),""))</f>
        <v>31418</v>
      </c>
      <c r="H2448" s="0" t="s">
        <v>118</v>
      </c>
      <c r="I2448" s="0" t="s">
        <v>842</v>
      </c>
      <c r="J2448" s="0" t="n">
        <f aca="false">IF($BW2448&lt;&gt;"",$BW2448,"")</f>
        <v>2007</v>
      </c>
      <c r="K2448" s="0" t="n">
        <f aca="false">IF($BX2448&lt;&gt;"",$BX2448,"")</f>
        <v>2020</v>
      </c>
      <c r="L2448" s="0" t="n">
        <f aca="false">IF(AND(ISNUMBER($BW2448),ISNUMBER($BX2448)),($BW2448+$BX2448)/2,"")</f>
        <v>2013.5</v>
      </c>
      <c r="M2448" s="0" t="n">
        <f aca="false">IF($L2448&lt;&gt;"",$L2448,"")</f>
        <v>2013.5</v>
      </c>
      <c r="N2448" s="0" t="n">
        <f aca="false">IF(AND(ISNUMBER($BW2448),ISNUMBER($BX2448)),MIN(1,MAX(0,($BX2448-2016+1)/($BX2448-$BW2448+1))),"")</f>
        <v>0.357142857142857</v>
      </c>
      <c r="O2448" s="0" t="n">
        <f aca="false">IF(AND(ISNUMBER($BW2448),ISNUMBER($BX2448)),MIN(1,MAX(0,($BX2448-2017+1)/($BX2448-$BW2448+1))),"")</f>
        <v>0.285714285714286</v>
      </c>
      <c r="P2448" s="0" t="n">
        <f aca="false">IF(AND(ISNUMBER($BW2448),ISNUMBER($BX2448)),MIN(1,MAX(0,($BX2448-2018+1)/($BX2448-$BW2448+1))),"")</f>
        <v>0.214285714285714</v>
      </c>
      <c r="Q2448" s="0" t="n">
        <f aca="false">IF(AND(ISNUMBER($BW2448),ISNUMBER($BX2448)),MIN(1,MAX(0,($BX2448-2019+1)/($BX2448-$BW2448+1))),"")</f>
        <v>0.142857142857143</v>
      </c>
      <c r="R2448" s="0" t="n">
        <f aca="false">IF(AND(ISNUMBER($BW2448),ISNUMBER($BX2448)),MIN(1,MAX(0,($BX2448-2016+1)/($BX2448-$BW2448+1))),"")</f>
        <v>0.357142857142857</v>
      </c>
      <c r="S2448" s="0" t="n">
        <f aca="false">IF($L2448&lt;&gt;"",IF($L2448&gt;=2015.5,1,0),"")</f>
        <v>0</v>
      </c>
      <c r="T2448" s="0" t="n">
        <f aca="false">IF($L2448&lt;&gt;"",IF($L2448&gt;=2016,1,0),"")</f>
        <v>0</v>
      </c>
      <c r="U2448" s="0" t="n">
        <f aca="false">IF(ISNUMBER($BX2448),IF($BX2448&gt;=2016,1,0),"")</f>
        <v>1</v>
      </c>
      <c r="V2448" s="0" t="n">
        <f aca="false">IF(ISNUMBER($BW2448),IF($BW2448&gt;=2016,1,0),"")</f>
        <v>0</v>
      </c>
      <c r="W2448" s="0" t="str">
        <f aca="false">IF(AND(ISNUMBER($BW2448),ISNUMBER($BX2448)),IF($BW2448&gt;=2016,"post-only",IF($BX2448&lt;2016,"pre-only","mixed")),"")</f>
        <v>mixed</v>
      </c>
      <c r="X2448" s="0" t="n">
        <f aca="false">IF(AND(ISNUMBER($BW2448),ISNUMBER($BX2448)),MIN(1,MAX(0,($BX2448-2017+1)/($BX2448-$BW2448+1))),"")</f>
        <v>0.285714285714286</v>
      </c>
      <c r="Y2448" s="0" t="n">
        <f aca="false">IF(AND(ISNUMBER($BW2448),ISNUMBER($BX2448)),MIN(1,MAX(0,($BX2448-2018+1)/($BX2448-$BW2448+1))),"")</f>
        <v>0.214285714285714</v>
      </c>
      <c r="Z2448" s="0" t="n">
        <f aca="false">IF(AND(ISNUMBER($BW2448),ISNUMBER($BX2448)),MIN(1,MAX(0,($BX2448-2019+1)/($BX2448-$BW2448+1))),"")</f>
        <v>0.142857142857143</v>
      </c>
      <c r="AA2448" s="0" t="n">
        <f aca="false">IF(ISNUMBER($BX2448),IF($BX2448&gt;=2017,1,0),"")</f>
        <v>1</v>
      </c>
      <c r="AB2448" s="0" t="n">
        <f aca="false">IF(ISNUMBER($BX2448),IF($BX2448&gt;=2018,1,0),"")</f>
        <v>1</v>
      </c>
      <c r="AC2448" s="0" t="n">
        <f aca="false">IF(ISNUMBER($BX2448),IF($BX2448&gt;=2019,1,0),"")</f>
        <v>1</v>
      </c>
      <c r="AD2448" s="0" t="n">
        <f aca="false">IF($L2448&lt;&gt;"",IF($L2448&gt;2013,1,0),"")</f>
        <v>1</v>
      </c>
      <c r="AE2448" s="0" t="n">
        <f aca="false">IF($L2448&lt;&gt;"",1+IF($L2448&gt;2011,1,0)+IF($L2448&gt;2014,1,0),"")</f>
        <v>2</v>
      </c>
      <c r="AF2448" s="0" t="s">
        <v>761</v>
      </c>
      <c r="AG2448" s="0" t="s">
        <v>88</v>
      </c>
      <c r="AH2448" s="0" t="s">
        <v>89</v>
      </c>
      <c r="AI2448" s="0" t="s">
        <v>334</v>
      </c>
      <c r="AJ2448" s="0" t="s">
        <v>334</v>
      </c>
      <c r="AK2448" s="0" t="str">
        <f aca="false">IF(AND($CF2448&lt;&gt;"",IFERROR(INDEX(subsample_country_map!$B:$B,MATCH($CF2448,subsample_country_map!$A:$A,0)),"")&lt;&gt;""),INDEX(subsample_country_map!$B:$B,MATCH($CF2448,subsample_country_map!$A:$A,0)),INDEX(lookup!$AA:$AA,MATCH($A2448,lookup!$A:$A,0)))</f>
        <v>1_US</v>
      </c>
      <c r="AL2448" s="0" t="str">
        <f aca="false">IF(AND($CF2448&lt;&gt;"",IFERROR(INDEX(subsample_country_map!$C:$C,MATCH($CF2448,subsample_country_map!$A:$A,0)),"")&lt;&gt;""),INDEX(subsample_country_map!$C:$C,MATCH($CF2448,subsample_country_map!$A:$A,0)),INDEX(lookup!$AB:$AB,MATCH($A2448,lookup!$A:$A,0)))</f>
        <v>1_developed</v>
      </c>
      <c r="AM2448" s="0" t="str">
        <f aca="false">IF(AND($CF2448&lt;&gt;"",IFERROR(INDEX(subsample_country_map!$D:$D,MATCH($CF2448,subsample_country_map!$A:$A,0)),"")&lt;&gt;""),INDEX(subsample_country_map!$D:$D,MATCH($CF2448,subsample_country_map!$A:$A,0)),INDEX(lookup!$AC:$AC,MATCH($A2448,lookup!$A:$A,0)))</f>
        <v>1_western</v>
      </c>
      <c r="AN2448" s="0" t="str">
        <f aca="false">IF(AND($CF2448&lt;&gt;"",IFERROR(INDEX(subsample_country_map!$E:$E,MATCH($CF2448,subsample_country_map!$A:$A,0)),"")&lt;&gt;""),INDEX(subsample_country_map!$E:$E,MATCH($CF2448,subsample_country_map!$A:$A,0)),INDEX(lookup!$AD:$AD,MATCH($A2448,lookup!$A:$A,0)))</f>
        <v>1_common law</v>
      </c>
      <c r="AO2448" s="0" t="str">
        <f aca="false">INDEX(lookup!$Y:$Y,MATCH($A2448,lookup!$A:$A,0))</f>
        <v>0_published</v>
      </c>
      <c r="AP2448" s="0" t="str">
        <f aca="false">INDEX(lookup!$Z:$Z,MATCH($A2448,lookup!$A:$A,0))</f>
        <v>0_VHB low</v>
      </c>
      <c r="AQ2448" s="0" t="str">
        <f aca="false">INDEX(lookup!$W:$W,MATCH($A2448,lookup!$A:$A,0))</f>
        <v>2_sust</v>
      </c>
      <c r="AS2448" s="0" t="s">
        <v>91</v>
      </c>
      <c r="AT2448" s="0" t="s">
        <v>397</v>
      </c>
      <c r="AU2448" s="0" t="s">
        <v>93</v>
      </c>
      <c r="AV2448" s="0" t="s">
        <v>201</v>
      </c>
      <c r="AY2448" s="0" t="s">
        <v>8084</v>
      </c>
      <c r="BA2448" s="0" t="n">
        <v>31418</v>
      </c>
      <c r="BB2448" s="0" t="s">
        <v>8030</v>
      </c>
      <c r="BC2448" s="0" t="s">
        <v>122</v>
      </c>
      <c r="BD2448" s="0" t="s">
        <v>8031</v>
      </c>
      <c r="BE2448" s="0" t="s">
        <v>98</v>
      </c>
      <c r="BI2448" s="0" t="s">
        <v>336</v>
      </c>
      <c r="BJ2448" s="0" t="s">
        <v>8087</v>
      </c>
      <c r="BK2448" s="0" t="s">
        <v>8060</v>
      </c>
      <c r="BL2448" s="0" t="s">
        <v>8088</v>
      </c>
      <c r="BM2448" s="0" t="s">
        <v>8080</v>
      </c>
      <c r="BN2448" s="0" t="s">
        <v>8043</v>
      </c>
      <c r="BO2448" s="0" t="s">
        <v>105</v>
      </c>
      <c r="BP2448" s="0" t="s">
        <v>8029</v>
      </c>
      <c r="BQ2448" s="0" t="s">
        <v>127</v>
      </c>
      <c r="BT2448" s="0" t="n">
        <v>0</v>
      </c>
      <c r="BU2448" s="0" t="s">
        <v>8036</v>
      </c>
      <c r="BW2448" s="0" t="n">
        <v>2007</v>
      </c>
      <c r="BX2448" s="0" t="n">
        <v>2020</v>
      </c>
      <c r="BY2448" s="0" t="s">
        <v>1526</v>
      </c>
      <c r="BZ2448" s="0" t="n">
        <v>2013.5</v>
      </c>
      <c r="CA2448" s="0" t="n">
        <v>0.357142857142857</v>
      </c>
      <c r="CB2448" s="0" t="n">
        <v>0</v>
      </c>
      <c r="CC2448" s="0" t="n">
        <v>1</v>
      </c>
      <c r="CD2448" s="0" t="n">
        <v>0.00464821400950852</v>
      </c>
      <c r="CE2448" s="0" t="n">
        <v>1</v>
      </c>
    </row>
    <row r="2449" customFormat="false" ht="15" hidden="false" customHeight="false" outlineLevel="0" collapsed="false">
      <c r="A2449" s="0" t="s">
        <v>8029</v>
      </c>
      <c r="B2449" s="0" t="n">
        <v>3754</v>
      </c>
      <c r="C2449" s="0" t="n">
        <v>-0.0402122301249186</v>
      </c>
      <c r="D2449" s="0" t="n">
        <v>31418</v>
      </c>
      <c r="E2449" s="0" t="n">
        <f aca="false">IF(ISNUMBER($BA2449),$BA2449,IF(AND(ISNUMBER($D2449),ISNUMBER($BW2449),ISNUMBER($BX2449)),$D2449*($BX2449-$BW2449+1),""))</f>
        <v>31418</v>
      </c>
      <c r="H2449" s="0" t="s">
        <v>118</v>
      </c>
      <c r="I2449" s="0" t="s">
        <v>842</v>
      </c>
      <c r="J2449" s="0" t="n">
        <f aca="false">IF($BW2449&lt;&gt;"",$BW2449,"")</f>
        <v>2007</v>
      </c>
      <c r="K2449" s="0" t="n">
        <f aca="false">IF($BX2449&lt;&gt;"",$BX2449,"")</f>
        <v>2020</v>
      </c>
      <c r="L2449" s="0" t="n">
        <f aca="false">IF(AND(ISNUMBER($BW2449),ISNUMBER($BX2449)),($BW2449+$BX2449)/2,"")</f>
        <v>2013.5</v>
      </c>
      <c r="M2449" s="0" t="n">
        <f aca="false">IF($L2449&lt;&gt;"",$L2449,"")</f>
        <v>2013.5</v>
      </c>
      <c r="N2449" s="0" t="n">
        <f aca="false">IF(AND(ISNUMBER($BW2449),ISNUMBER($BX2449)),MIN(1,MAX(0,($BX2449-2016+1)/($BX2449-$BW2449+1))),"")</f>
        <v>0.357142857142857</v>
      </c>
      <c r="O2449" s="0" t="n">
        <f aca="false">IF(AND(ISNUMBER($BW2449),ISNUMBER($BX2449)),MIN(1,MAX(0,($BX2449-2017+1)/($BX2449-$BW2449+1))),"")</f>
        <v>0.285714285714286</v>
      </c>
      <c r="P2449" s="0" t="n">
        <f aca="false">IF(AND(ISNUMBER($BW2449),ISNUMBER($BX2449)),MIN(1,MAX(0,($BX2449-2018+1)/($BX2449-$BW2449+1))),"")</f>
        <v>0.214285714285714</v>
      </c>
      <c r="Q2449" s="0" t="n">
        <f aca="false">IF(AND(ISNUMBER($BW2449),ISNUMBER($BX2449)),MIN(1,MAX(0,($BX2449-2019+1)/($BX2449-$BW2449+1))),"")</f>
        <v>0.142857142857143</v>
      </c>
      <c r="R2449" s="0" t="n">
        <f aca="false">IF(AND(ISNUMBER($BW2449),ISNUMBER($BX2449)),MIN(1,MAX(0,($BX2449-2016+1)/($BX2449-$BW2449+1))),"")</f>
        <v>0.357142857142857</v>
      </c>
      <c r="S2449" s="0" t="n">
        <f aca="false">IF($L2449&lt;&gt;"",IF($L2449&gt;=2015.5,1,0),"")</f>
        <v>0</v>
      </c>
      <c r="T2449" s="0" t="n">
        <f aca="false">IF($L2449&lt;&gt;"",IF($L2449&gt;=2016,1,0),"")</f>
        <v>0</v>
      </c>
      <c r="U2449" s="0" t="n">
        <f aca="false">IF(ISNUMBER($BX2449),IF($BX2449&gt;=2016,1,0),"")</f>
        <v>1</v>
      </c>
      <c r="V2449" s="0" t="n">
        <f aca="false">IF(ISNUMBER($BW2449),IF($BW2449&gt;=2016,1,0),"")</f>
        <v>0</v>
      </c>
      <c r="W2449" s="0" t="str">
        <f aca="false">IF(AND(ISNUMBER($BW2449),ISNUMBER($BX2449)),IF($BW2449&gt;=2016,"post-only",IF($BX2449&lt;2016,"pre-only","mixed")),"")</f>
        <v>mixed</v>
      </c>
      <c r="X2449" s="0" t="n">
        <f aca="false">IF(AND(ISNUMBER($BW2449),ISNUMBER($BX2449)),MIN(1,MAX(0,($BX2449-2017+1)/($BX2449-$BW2449+1))),"")</f>
        <v>0.285714285714286</v>
      </c>
      <c r="Y2449" s="0" t="n">
        <f aca="false">IF(AND(ISNUMBER($BW2449),ISNUMBER($BX2449)),MIN(1,MAX(0,($BX2449-2018+1)/($BX2449-$BW2449+1))),"")</f>
        <v>0.214285714285714</v>
      </c>
      <c r="Z2449" s="0" t="n">
        <f aca="false">IF(AND(ISNUMBER($BW2449),ISNUMBER($BX2449)),MIN(1,MAX(0,($BX2449-2019+1)/($BX2449-$BW2449+1))),"")</f>
        <v>0.142857142857143</v>
      </c>
      <c r="AA2449" s="0" t="n">
        <f aca="false">IF(ISNUMBER($BX2449),IF($BX2449&gt;=2017,1,0),"")</f>
        <v>1</v>
      </c>
      <c r="AB2449" s="0" t="n">
        <f aca="false">IF(ISNUMBER($BX2449),IF($BX2449&gt;=2018,1,0),"")</f>
        <v>1</v>
      </c>
      <c r="AC2449" s="0" t="n">
        <f aca="false">IF(ISNUMBER($BX2449),IF($BX2449&gt;=2019,1,0),"")</f>
        <v>1</v>
      </c>
      <c r="AD2449" s="0" t="n">
        <f aca="false">IF($L2449&lt;&gt;"",IF($L2449&gt;2013,1,0),"")</f>
        <v>1</v>
      </c>
      <c r="AE2449" s="0" t="n">
        <f aca="false">IF($L2449&lt;&gt;"",1+IF($L2449&gt;2011,1,0)+IF($L2449&gt;2014,1,0),"")</f>
        <v>2</v>
      </c>
      <c r="AF2449" s="0" t="s">
        <v>761</v>
      </c>
      <c r="AG2449" s="0" t="s">
        <v>88</v>
      </c>
      <c r="AH2449" s="0" t="s">
        <v>89</v>
      </c>
      <c r="AI2449" s="0" t="s">
        <v>334</v>
      </c>
      <c r="AJ2449" s="0" t="s">
        <v>334</v>
      </c>
      <c r="AK2449" s="0" t="str">
        <f aca="false">IF(AND($CF2449&lt;&gt;"",IFERROR(INDEX(subsample_country_map!$B:$B,MATCH($CF2449,subsample_country_map!$A:$A,0)),"")&lt;&gt;""),INDEX(subsample_country_map!$B:$B,MATCH($CF2449,subsample_country_map!$A:$A,0)),INDEX(lookup!$AA:$AA,MATCH($A2449,lookup!$A:$A,0)))</f>
        <v>1_US</v>
      </c>
      <c r="AL2449" s="0" t="str">
        <f aca="false">IF(AND($CF2449&lt;&gt;"",IFERROR(INDEX(subsample_country_map!$C:$C,MATCH($CF2449,subsample_country_map!$A:$A,0)),"")&lt;&gt;""),INDEX(subsample_country_map!$C:$C,MATCH($CF2449,subsample_country_map!$A:$A,0)),INDEX(lookup!$AB:$AB,MATCH($A2449,lookup!$A:$A,0)))</f>
        <v>1_developed</v>
      </c>
      <c r="AM2449" s="0" t="str">
        <f aca="false">IF(AND($CF2449&lt;&gt;"",IFERROR(INDEX(subsample_country_map!$D:$D,MATCH($CF2449,subsample_country_map!$A:$A,0)),"")&lt;&gt;""),INDEX(subsample_country_map!$D:$D,MATCH($CF2449,subsample_country_map!$A:$A,0)),INDEX(lookup!$AC:$AC,MATCH($A2449,lookup!$A:$A,0)))</f>
        <v>1_western</v>
      </c>
      <c r="AN2449" s="0" t="str">
        <f aca="false">IF(AND($CF2449&lt;&gt;"",IFERROR(INDEX(subsample_country_map!$E:$E,MATCH($CF2449,subsample_country_map!$A:$A,0)),"")&lt;&gt;""),INDEX(subsample_country_map!$E:$E,MATCH($CF2449,subsample_country_map!$A:$A,0)),INDEX(lookup!$AD:$AD,MATCH($A2449,lookup!$A:$A,0)))</f>
        <v>1_common law</v>
      </c>
      <c r="AO2449" s="0" t="str">
        <f aca="false">INDEX(lookup!$Y:$Y,MATCH($A2449,lookup!$A:$A,0))</f>
        <v>0_published</v>
      </c>
      <c r="AP2449" s="0" t="str">
        <f aca="false">INDEX(lookup!$Z:$Z,MATCH($A2449,lookup!$A:$A,0))</f>
        <v>0_VHB low</v>
      </c>
      <c r="AQ2449" s="0" t="str">
        <f aca="false">INDEX(lookup!$W:$W,MATCH($A2449,lookup!$A:$A,0))</f>
        <v>2_sust</v>
      </c>
      <c r="AS2449" s="0" t="s">
        <v>91</v>
      </c>
      <c r="AT2449" s="0" t="s">
        <v>397</v>
      </c>
      <c r="AU2449" s="0" t="s">
        <v>93</v>
      </c>
      <c r="AV2449" s="0" t="s">
        <v>8089</v>
      </c>
      <c r="AY2449" s="0" t="s">
        <v>1317</v>
      </c>
      <c r="BA2449" s="0" t="n">
        <v>31418</v>
      </c>
      <c r="BB2449" s="0" t="s">
        <v>8030</v>
      </c>
      <c r="BC2449" s="0" t="s">
        <v>122</v>
      </c>
      <c r="BD2449" s="0" t="s">
        <v>8031</v>
      </c>
      <c r="BE2449" s="0" t="s">
        <v>98</v>
      </c>
      <c r="BI2449" s="0" t="s">
        <v>99</v>
      </c>
      <c r="BJ2449" s="0" t="s">
        <v>3594</v>
      </c>
      <c r="BK2449" s="0" t="s">
        <v>8090</v>
      </c>
      <c r="BL2449" s="0" t="s">
        <v>8091</v>
      </c>
      <c r="BM2449" s="0" t="s">
        <v>8034</v>
      </c>
      <c r="BN2449" s="0" t="s">
        <v>8092</v>
      </c>
      <c r="BO2449" s="0" t="s">
        <v>105</v>
      </c>
      <c r="BP2449" s="0" t="s">
        <v>8029</v>
      </c>
      <c r="BQ2449" s="0" t="s">
        <v>127</v>
      </c>
      <c r="BT2449" s="0" t="n">
        <v>0</v>
      </c>
      <c r="BU2449" s="0" t="s">
        <v>8036</v>
      </c>
      <c r="BW2449" s="0" t="n">
        <v>2007</v>
      </c>
      <c r="BX2449" s="0" t="n">
        <v>2020</v>
      </c>
      <c r="BY2449" s="0" t="s">
        <v>1526</v>
      </c>
      <c r="BZ2449" s="0" t="n">
        <v>2013.5</v>
      </c>
      <c r="CA2449" s="0" t="n">
        <v>0.357142857142857</v>
      </c>
      <c r="CB2449" s="0" t="n">
        <v>0</v>
      </c>
      <c r="CC2449" s="0" t="n">
        <v>1</v>
      </c>
      <c r="CD2449" s="0" t="n">
        <v>-0.0402339258847279</v>
      </c>
      <c r="CE2449" s="0" t="n">
        <v>1</v>
      </c>
    </row>
    <row r="2450" customFormat="false" ht="15" hidden="false" customHeight="false" outlineLevel="0" collapsed="false">
      <c r="A2450" s="0" t="s">
        <v>8029</v>
      </c>
      <c r="B2450" s="0" t="n">
        <v>3755</v>
      </c>
      <c r="C2450" s="0" t="n">
        <v>-0.0402122301249186</v>
      </c>
      <c r="D2450" s="0" t="n">
        <v>31418</v>
      </c>
      <c r="E2450" s="0" t="n">
        <f aca="false">IF(ISNUMBER($BA2450),$BA2450,IF(AND(ISNUMBER($D2450),ISNUMBER($BW2450),ISNUMBER($BX2450)),$D2450*($BX2450-$BW2450+1),""))</f>
        <v>31418</v>
      </c>
      <c r="H2450" s="0" t="s">
        <v>118</v>
      </c>
      <c r="I2450" s="0" t="s">
        <v>842</v>
      </c>
      <c r="J2450" s="0" t="n">
        <f aca="false">IF($BW2450&lt;&gt;"",$BW2450,"")</f>
        <v>2007</v>
      </c>
      <c r="K2450" s="0" t="n">
        <f aca="false">IF($BX2450&lt;&gt;"",$BX2450,"")</f>
        <v>2020</v>
      </c>
      <c r="L2450" s="0" t="n">
        <f aca="false">IF(AND(ISNUMBER($BW2450),ISNUMBER($BX2450)),($BW2450+$BX2450)/2,"")</f>
        <v>2013.5</v>
      </c>
      <c r="M2450" s="0" t="n">
        <f aca="false">IF($L2450&lt;&gt;"",$L2450,"")</f>
        <v>2013.5</v>
      </c>
      <c r="N2450" s="0" t="n">
        <f aca="false">IF(AND(ISNUMBER($BW2450),ISNUMBER($BX2450)),MIN(1,MAX(0,($BX2450-2016+1)/($BX2450-$BW2450+1))),"")</f>
        <v>0.357142857142857</v>
      </c>
      <c r="O2450" s="0" t="n">
        <f aca="false">IF(AND(ISNUMBER($BW2450),ISNUMBER($BX2450)),MIN(1,MAX(0,($BX2450-2017+1)/($BX2450-$BW2450+1))),"")</f>
        <v>0.285714285714286</v>
      </c>
      <c r="P2450" s="0" t="n">
        <f aca="false">IF(AND(ISNUMBER($BW2450),ISNUMBER($BX2450)),MIN(1,MAX(0,($BX2450-2018+1)/($BX2450-$BW2450+1))),"")</f>
        <v>0.214285714285714</v>
      </c>
      <c r="Q2450" s="0" t="n">
        <f aca="false">IF(AND(ISNUMBER($BW2450),ISNUMBER($BX2450)),MIN(1,MAX(0,($BX2450-2019+1)/($BX2450-$BW2450+1))),"")</f>
        <v>0.142857142857143</v>
      </c>
      <c r="R2450" s="0" t="n">
        <f aca="false">IF(AND(ISNUMBER($BW2450),ISNUMBER($BX2450)),MIN(1,MAX(0,($BX2450-2016+1)/($BX2450-$BW2450+1))),"")</f>
        <v>0.357142857142857</v>
      </c>
      <c r="S2450" s="0" t="n">
        <f aca="false">IF($L2450&lt;&gt;"",IF($L2450&gt;=2015.5,1,0),"")</f>
        <v>0</v>
      </c>
      <c r="T2450" s="0" t="n">
        <f aca="false">IF($L2450&lt;&gt;"",IF($L2450&gt;=2016,1,0),"")</f>
        <v>0</v>
      </c>
      <c r="U2450" s="0" t="n">
        <f aca="false">IF(ISNUMBER($BX2450),IF($BX2450&gt;=2016,1,0),"")</f>
        <v>1</v>
      </c>
      <c r="V2450" s="0" t="n">
        <f aca="false">IF(ISNUMBER($BW2450),IF($BW2450&gt;=2016,1,0),"")</f>
        <v>0</v>
      </c>
      <c r="W2450" s="0" t="str">
        <f aca="false">IF(AND(ISNUMBER($BW2450),ISNUMBER($BX2450)),IF($BW2450&gt;=2016,"post-only",IF($BX2450&lt;2016,"pre-only","mixed")),"")</f>
        <v>mixed</v>
      </c>
      <c r="X2450" s="0" t="n">
        <f aca="false">IF(AND(ISNUMBER($BW2450),ISNUMBER($BX2450)),MIN(1,MAX(0,($BX2450-2017+1)/($BX2450-$BW2450+1))),"")</f>
        <v>0.285714285714286</v>
      </c>
      <c r="Y2450" s="0" t="n">
        <f aca="false">IF(AND(ISNUMBER($BW2450),ISNUMBER($BX2450)),MIN(1,MAX(0,($BX2450-2018+1)/($BX2450-$BW2450+1))),"")</f>
        <v>0.214285714285714</v>
      </c>
      <c r="Z2450" s="0" t="n">
        <f aca="false">IF(AND(ISNUMBER($BW2450),ISNUMBER($BX2450)),MIN(1,MAX(0,($BX2450-2019+1)/($BX2450-$BW2450+1))),"")</f>
        <v>0.142857142857143</v>
      </c>
      <c r="AA2450" s="0" t="n">
        <f aca="false">IF(ISNUMBER($BX2450),IF($BX2450&gt;=2017,1,0),"")</f>
        <v>1</v>
      </c>
      <c r="AB2450" s="0" t="n">
        <f aca="false">IF(ISNUMBER($BX2450),IF($BX2450&gt;=2018,1,0),"")</f>
        <v>1</v>
      </c>
      <c r="AC2450" s="0" t="n">
        <f aca="false">IF(ISNUMBER($BX2450),IF($BX2450&gt;=2019,1,0),"")</f>
        <v>1</v>
      </c>
      <c r="AD2450" s="0" t="n">
        <f aca="false">IF($L2450&lt;&gt;"",IF($L2450&gt;2013,1,0),"")</f>
        <v>1</v>
      </c>
      <c r="AE2450" s="0" t="n">
        <f aca="false">IF($L2450&lt;&gt;"",1+IF($L2450&gt;2011,1,0)+IF($L2450&gt;2014,1,0),"")</f>
        <v>2</v>
      </c>
      <c r="AF2450" s="0" t="s">
        <v>761</v>
      </c>
      <c r="AG2450" s="0" t="s">
        <v>88</v>
      </c>
      <c r="AH2450" s="0" t="s">
        <v>89</v>
      </c>
      <c r="AI2450" s="0" t="s">
        <v>334</v>
      </c>
      <c r="AJ2450" s="0" t="s">
        <v>334</v>
      </c>
      <c r="AK2450" s="0" t="str">
        <f aca="false">IF(AND($CF2450&lt;&gt;"",IFERROR(INDEX(subsample_country_map!$B:$B,MATCH($CF2450,subsample_country_map!$A:$A,0)),"")&lt;&gt;""),INDEX(subsample_country_map!$B:$B,MATCH($CF2450,subsample_country_map!$A:$A,0)),INDEX(lookup!$AA:$AA,MATCH($A2450,lookup!$A:$A,0)))</f>
        <v>1_US</v>
      </c>
      <c r="AL2450" s="0" t="str">
        <f aca="false">IF(AND($CF2450&lt;&gt;"",IFERROR(INDEX(subsample_country_map!$C:$C,MATCH($CF2450,subsample_country_map!$A:$A,0)),"")&lt;&gt;""),INDEX(subsample_country_map!$C:$C,MATCH($CF2450,subsample_country_map!$A:$A,0)),INDEX(lookup!$AB:$AB,MATCH($A2450,lookup!$A:$A,0)))</f>
        <v>1_developed</v>
      </c>
      <c r="AM2450" s="0" t="str">
        <f aca="false">IF(AND($CF2450&lt;&gt;"",IFERROR(INDEX(subsample_country_map!$D:$D,MATCH($CF2450,subsample_country_map!$A:$A,0)),"")&lt;&gt;""),INDEX(subsample_country_map!$D:$D,MATCH($CF2450,subsample_country_map!$A:$A,0)),INDEX(lookup!$AC:$AC,MATCH($A2450,lookup!$A:$A,0)))</f>
        <v>1_western</v>
      </c>
      <c r="AN2450" s="0" t="str">
        <f aca="false">IF(AND($CF2450&lt;&gt;"",IFERROR(INDEX(subsample_country_map!$E:$E,MATCH($CF2450,subsample_country_map!$A:$A,0)),"")&lt;&gt;""),INDEX(subsample_country_map!$E:$E,MATCH($CF2450,subsample_country_map!$A:$A,0)),INDEX(lookup!$AD:$AD,MATCH($A2450,lookup!$A:$A,0)))</f>
        <v>1_common law</v>
      </c>
      <c r="AO2450" s="0" t="str">
        <f aca="false">INDEX(lookup!$Y:$Y,MATCH($A2450,lookup!$A:$A,0))</f>
        <v>0_published</v>
      </c>
      <c r="AP2450" s="0" t="str">
        <f aca="false">INDEX(lookup!$Z:$Z,MATCH($A2450,lookup!$A:$A,0))</f>
        <v>0_VHB low</v>
      </c>
      <c r="AQ2450" s="0" t="str">
        <f aca="false">INDEX(lookup!$W:$W,MATCH($A2450,lookup!$A:$A,0))</f>
        <v>2_sust</v>
      </c>
      <c r="AS2450" s="0" t="s">
        <v>91</v>
      </c>
      <c r="AT2450" s="0" t="s">
        <v>397</v>
      </c>
      <c r="AU2450" s="0" t="s">
        <v>93</v>
      </c>
      <c r="AV2450" s="0" t="s">
        <v>8093</v>
      </c>
      <c r="AY2450" s="0" t="s">
        <v>1317</v>
      </c>
      <c r="BA2450" s="0" t="n">
        <v>31418</v>
      </c>
      <c r="BB2450" s="0" t="s">
        <v>8030</v>
      </c>
      <c r="BC2450" s="0" t="s">
        <v>122</v>
      </c>
      <c r="BD2450" s="0" t="s">
        <v>8031</v>
      </c>
      <c r="BE2450" s="0" t="s">
        <v>98</v>
      </c>
      <c r="BI2450" s="0" t="s">
        <v>99</v>
      </c>
      <c r="BJ2450" s="0" t="s">
        <v>3694</v>
      </c>
      <c r="BK2450" s="0" t="s">
        <v>8090</v>
      </c>
      <c r="BL2450" s="0" t="s">
        <v>8094</v>
      </c>
      <c r="BM2450" s="0" t="s">
        <v>8034</v>
      </c>
      <c r="BN2450" s="0" t="s">
        <v>8095</v>
      </c>
      <c r="BO2450" s="0" t="s">
        <v>105</v>
      </c>
      <c r="BP2450" s="0" t="s">
        <v>8029</v>
      </c>
      <c r="BQ2450" s="0" t="s">
        <v>127</v>
      </c>
      <c r="BT2450" s="0" t="n">
        <v>0</v>
      </c>
      <c r="BU2450" s="0" t="s">
        <v>8036</v>
      </c>
      <c r="BW2450" s="0" t="n">
        <v>2007</v>
      </c>
      <c r="BX2450" s="0" t="n">
        <v>2020</v>
      </c>
      <c r="BY2450" s="0" t="s">
        <v>1526</v>
      </c>
      <c r="BZ2450" s="0" t="n">
        <v>2013.5</v>
      </c>
      <c r="CA2450" s="0" t="n">
        <v>0.357142857142857</v>
      </c>
      <c r="CB2450" s="0" t="n">
        <v>0</v>
      </c>
      <c r="CC2450" s="0" t="n">
        <v>1</v>
      </c>
      <c r="CD2450" s="0" t="n">
        <v>-0.0402339258847279</v>
      </c>
      <c r="CE2450" s="0" t="n">
        <v>1</v>
      </c>
    </row>
    <row r="2451" customFormat="false" ht="15" hidden="false" customHeight="false" outlineLevel="0" collapsed="false">
      <c r="A2451" s="0" t="s">
        <v>8029</v>
      </c>
      <c r="B2451" s="0" t="n">
        <v>3756</v>
      </c>
      <c r="C2451" s="0" t="n">
        <v>-0.0131241185244193</v>
      </c>
      <c r="D2451" s="0" t="n">
        <v>31418</v>
      </c>
      <c r="E2451" s="0" t="n">
        <f aca="false">IF(ISNUMBER($BA2451),$BA2451,IF(AND(ISNUMBER($D2451),ISNUMBER($BW2451),ISNUMBER($BX2451)),$D2451*($BX2451-$BW2451+1),""))</f>
        <v>31418</v>
      </c>
      <c r="H2451" s="0" t="s">
        <v>118</v>
      </c>
      <c r="I2451" s="0" t="s">
        <v>842</v>
      </c>
      <c r="J2451" s="0" t="n">
        <f aca="false">IF($BW2451&lt;&gt;"",$BW2451,"")</f>
        <v>2007</v>
      </c>
      <c r="K2451" s="0" t="n">
        <f aca="false">IF($BX2451&lt;&gt;"",$BX2451,"")</f>
        <v>2020</v>
      </c>
      <c r="L2451" s="0" t="n">
        <f aca="false">IF(AND(ISNUMBER($BW2451),ISNUMBER($BX2451)),($BW2451+$BX2451)/2,"")</f>
        <v>2013.5</v>
      </c>
      <c r="M2451" s="0" t="n">
        <f aca="false">IF($L2451&lt;&gt;"",$L2451,"")</f>
        <v>2013.5</v>
      </c>
      <c r="N2451" s="0" t="n">
        <f aca="false">IF(AND(ISNUMBER($BW2451),ISNUMBER($BX2451)),MIN(1,MAX(0,($BX2451-2016+1)/($BX2451-$BW2451+1))),"")</f>
        <v>0.357142857142857</v>
      </c>
      <c r="O2451" s="0" t="n">
        <f aca="false">IF(AND(ISNUMBER($BW2451),ISNUMBER($BX2451)),MIN(1,MAX(0,($BX2451-2017+1)/($BX2451-$BW2451+1))),"")</f>
        <v>0.285714285714286</v>
      </c>
      <c r="P2451" s="0" t="n">
        <f aca="false">IF(AND(ISNUMBER($BW2451),ISNUMBER($BX2451)),MIN(1,MAX(0,($BX2451-2018+1)/($BX2451-$BW2451+1))),"")</f>
        <v>0.214285714285714</v>
      </c>
      <c r="Q2451" s="0" t="n">
        <f aca="false">IF(AND(ISNUMBER($BW2451),ISNUMBER($BX2451)),MIN(1,MAX(0,($BX2451-2019+1)/($BX2451-$BW2451+1))),"")</f>
        <v>0.142857142857143</v>
      </c>
      <c r="R2451" s="0" t="n">
        <f aca="false">IF(AND(ISNUMBER($BW2451),ISNUMBER($BX2451)),MIN(1,MAX(0,($BX2451-2016+1)/($BX2451-$BW2451+1))),"")</f>
        <v>0.357142857142857</v>
      </c>
      <c r="S2451" s="0" t="n">
        <f aca="false">IF($L2451&lt;&gt;"",IF($L2451&gt;=2015.5,1,0),"")</f>
        <v>0</v>
      </c>
      <c r="T2451" s="0" t="n">
        <f aca="false">IF($L2451&lt;&gt;"",IF($L2451&gt;=2016,1,0),"")</f>
        <v>0</v>
      </c>
      <c r="U2451" s="0" t="n">
        <f aca="false">IF(ISNUMBER($BX2451),IF($BX2451&gt;=2016,1,0),"")</f>
        <v>1</v>
      </c>
      <c r="V2451" s="0" t="n">
        <f aca="false">IF(ISNUMBER($BW2451),IF($BW2451&gt;=2016,1,0),"")</f>
        <v>0</v>
      </c>
      <c r="W2451" s="0" t="str">
        <f aca="false">IF(AND(ISNUMBER($BW2451),ISNUMBER($BX2451)),IF($BW2451&gt;=2016,"post-only",IF($BX2451&lt;2016,"pre-only","mixed")),"")</f>
        <v>mixed</v>
      </c>
      <c r="X2451" s="0" t="n">
        <f aca="false">IF(AND(ISNUMBER($BW2451),ISNUMBER($BX2451)),MIN(1,MAX(0,($BX2451-2017+1)/($BX2451-$BW2451+1))),"")</f>
        <v>0.285714285714286</v>
      </c>
      <c r="Y2451" s="0" t="n">
        <f aca="false">IF(AND(ISNUMBER($BW2451),ISNUMBER($BX2451)),MIN(1,MAX(0,($BX2451-2018+1)/($BX2451-$BW2451+1))),"")</f>
        <v>0.214285714285714</v>
      </c>
      <c r="Z2451" s="0" t="n">
        <f aca="false">IF(AND(ISNUMBER($BW2451),ISNUMBER($BX2451)),MIN(1,MAX(0,($BX2451-2019+1)/($BX2451-$BW2451+1))),"")</f>
        <v>0.142857142857143</v>
      </c>
      <c r="AA2451" s="0" t="n">
        <f aca="false">IF(ISNUMBER($BX2451),IF($BX2451&gt;=2017,1,0),"")</f>
        <v>1</v>
      </c>
      <c r="AB2451" s="0" t="n">
        <f aca="false">IF(ISNUMBER($BX2451),IF($BX2451&gt;=2018,1,0),"")</f>
        <v>1</v>
      </c>
      <c r="AC2451" s="0" t="n">
        <f aca="false">IF(ISNUMBER($BX2451),IF($BX2451&gt;=2019,1,0),"")</f>
        <v>1</v>
      </c>
      <c r="AD2451" s="0" t="n">
        <f aca="false">IF($L2451&lt;&gt;"",IF($L2451&gt;2013,1,0),"")</f>
        <v>1</v>
      </c>
      <c r="AE2451" s="0" t="n">
        <f aca="false">IF($L2451&lt;&gt;"",1+IF($L2451&gt;2011,1,0)+IF($L2451&gt;2014,1,0),"")</f>
        <v>2</v>
      </c>
      <c r="AF2451" s="0" t="s">
        <v>761</v>
      </c>
      <c r="AG2451" s="0" t="s">
        <v>88</v>
      </c>
      <c r="AH2451" s="0" t="s">
        <v>89</v>
      </c>
      <c r="AI2451" s="0" t="s">
        <v>334</v>
      </c>
      <c r="AJ2451" s="0" t="s">
        <v>334</v>
      </c>
      <c r="AK2451" s="0" t="str">
        <f aca="false">IF(AND($CF2451&lt;&gt;"",IFERROR(INDEX(subsample_country_map!$B:$B,MATCH($CF2451,subsample_country_map!$A:$A,0)),"")&lt;&gt;""),INDEX(subsample_country_map!$B:$B,MATCH($CF2451,subsample_country_map!$A:$A,0)),INDEX(lookup!$AA:$AA,MATCH($A2451,lookup!$A:$A,0)))</f>
        <v>1_US</v>
      </c>
      <c r="AL2451" s="0" t="str">
        <f aca="false">IF(AND($CF2451&lt;&gt;"",IFERROR(INDEX(subsample_country_map!$C:$C,MATCH($CF2451,subsample_country_map!$A:$A,0)),"")&lt;&gt;""),INDEX(subsample_country_map!$C:$C,MATCH($CF2451,subsample_country_map!$A:$A,0)),INDEX(lookup!$AB:$AB,MATCH($A2451,lookup!$A:$A,0)))</f>
        <v>1_developed</v>
      </c>
      <c r="AM2451" s="0" t="str">
        <f aca="false">IF(AND($CF2451&lt;&gt;"",IFERROR(INDEX(subsample_country_map!$D:$D,MATCH($CF2451,subsample_country_map!$A:$A,0)),"")&lt;&gt;""),INDEX(subsample_country_map!$D:$D,MATCH($CF2451,subsample_country_map!$A:$A,0)),INDEX(lookup!$AC:$AC,MATCH($A2451,lookup!$A:$A,0)))</f>
        <v>1_western</v>
      </c>
      <c r="AN2451" s="0" t="str">
        <f aca="false">IF(AND($CF2451&lt;&gt;"",IFERROR(INDEX(subsample_country_map!$E:$E,MATCH($CF2451,subsample_country_map!$A:$A,0)),"")&lt;&gt;""),INDEX(subsample_country_map!$E:$E,MATCH($CF2451,subsample_country_map!$A:$A,0)),INDEX(lookup!$AD:$AD,MATCH($A2451,lookup!$A:$A,0)))</f>
        <v>1_common law</v>
      </c>
      <c r="AO2451" s="0" t="str">
        <f aca="false">INDEX(lookup!$Y:$Y,MATCH($A2451,lookup!$A:$A,0))</f>
        <v>0_published</v>
      </c>
      <c r="AP2451" s="0" t="str">
        <f aca="false">INDEX(lookup!$Z:$Z,MATCH($A2451,lookup!$A:$A,0))</f>
        <v>0_VHB low</v>
      </c>
      <c r="AQ2451" s="0" t="str">
        <f aca="false">INDEX(lookup!$W:$W,MATCH($A2451,lookup!$A:$A,0))</f>
        <v>2_sust</v>
      </c>
      <c r="AS2451" s="0" t="s">
        <v>91</v>
      </c>
      <c r="AT2451" s="0" t="s">
        <v>397</v>
      </c>
      <c r="AU2451" s="0" t="s">
        <v>93</v>
      </c>
      <c r="AV2451" s="0" t="s">
        <v>8096</v>
      </c>
      <c r="AY2451" s="0" t="s">
        <v>1457</v>
      </c>
      <c r="BA2451" s="0" t="n">
        <v>31418</v>
      </c>
      <c r="BB2451" s="0" t="s">
        <v>8030</v>
      </c>
      <c r="BC2451" s="0" t="s">
        <v>122</v>
      </c>
      <c r="BD2451" s="0" t="s">
        <v>8031</v>
      </c>
      <c r="BE2451" s="0" t="s">
        <v>98</v>
      </c>
      <c r="BI2451" s="0" t="s">
        <v>99</v>
      </c>
      <c r="BJ2451" s="0" t="s">
        <v>3780</v>
      </c>
      <c r="BK2451" s="0" t="s">
        <v>8090</v>
      </c>
      <c r="BL2451" s="0" t="s">
        <v>8097</v>
      </c>
      <c r="BM2451" s="0" t="s">
        <v>8034</v>
      </c>
      <c r="BN2451" s="0" t="s">
        <v>8098</v>
      </c>
      <c r="BO2451" s="0" t="s">
        <v>105</v>
      </c>
      <c r="BP2451" s="0" t="s">
        <v>8029</v>
      </c>
      <c r="BQ2451" s="0" t="s">
        <v>127</v>
      </c>
      <c r="BT2451" s="0" t="n">
        <v>0</v>
      </c>
      <c r="BU2451" s="0" t="s">
        <v>8036</v>
      </c>
      <c r="BW2451" s="0" t="n">
        <v>2007</v>
      </c>
      <c r="BX2451" s="0" t="n">
        <v>2020</v>
      </c>
      <c r="BY2451" s="0" t="s">
        <v>1526</v>
      </c>
      <c r="BZ2451" s="0" t="n">
        <v>2013.5</v>
      </c>
      <c r="CA2451" s="0" t="n">
        <v>0.357142857142857</v>
      </c>
      <c r="CB2451" s="0" t="n">
        <v>0</v>
      </c>
      <c r="CC2451" s="0" t="n">
        <v>1</v>
      </c>
      <c r="CD2451" s="0" t="n">
        <v>-0.0131248721125724</v>
      </c>
      <c r="CE2451" s="0" t="n">
        <v>1</v>
      </c>
    </row>
    <row r="2452" customFormat="false" ht="15" hidden="false" customHeight="false" outlineLevel="0" collapsed="false">
      <c r="A2452" s="0" t="s">
        <v>8029</v>
      </c>
      <c r="B2452" s="0" t="n">
        <v>3757</v>
      </c>
      <c r="C2452" s="0" t="n">
        <v>-0.0402122301249186</v>
      </c>
      <c r="D2452" s="0" t="n">
        <v>31418</v>
      </c>
      <c r="E2452" s="0" t="n">
        <f aca="false">IF(ISNUMBER($BA2452),$BA2452,IF(AND(ISNUMBER($D2452),ISNUMBER($BW2452),ISNUMBER($BX2452)),$D2452*($BX2452-$BW2452+1),""))</f>
        <v>31418</v>
      </c>
      <c r="H2452" s="0" t="s">
        <v>118</v>
      </c>
      <c r="I2452" s="0" t="s">
        <v>842</v>
      </c>
      <c r="J2452" s="0" t="n">
        <f aca="false">IF($BW2452&lt;&gt;"",$BW2452,"")</f>
        <v>2007</v>
      </c>
      <c r="K2452" s="0" t="n">
        <f aca="false">IF($BX2452&lt;&gt;"",$BX2452,"")</f>
        <v>2020</v>
      </c>
      <c r="L2452" s="0" t="n">
        <f aca="false">IF(AND(ISNUMBER($BW2452),ISNUMBER($BX2452)),($BW2452+$BX2452)/2,"")</f>
        <v>2013.5</v>
      </c>
      <c r="M2452" s="0" t="n">
        <f aca="false">IF($L2452&lt;&gt;"",$L2452,"")</f>
        <v>2013.5</v>
      </c>
      <c r="N2452" s="0" t="n">
        <f aca="false">IF(AND(ISNUMBER($BW2452),ISNUMBER($BX2452)),MIN(1,MAX(0,($BX2452-2016+1)/($BX2452-$BW2452+1))),"")</f>
        <v>0.357142857142857</v>
      </c>
      <c r="O2452" s="0" t="n">
        <f aca="false">IF(AND(ISNUMBER($BW2452),ISNUMBER($BX2452)),MIN(1,MAX(0,($BX2452-2017+1)/($BX2452-$BW2452+1))),"")</f>
        <v>0.285714285714286</v>
      </c>
      <c r="P2452" s="0" t="n">
        <f aca="false">IF(AND(ISNUMBER($BW2452),ISNUMBER($BX2452)),MIN(1,MAX(0,($BX2452-2018+1)/($BX2452-$BW2452+1))),"")</f>
        <v>0.214285714285714</v>
      </c>
      <c r="Q2452" s="0" t="n">
        <f aca="false">IF(AND(ISNUMBER($BW2452),ISNUMBER($BX2452)),MIN(1,MAX(0,($BX2452-2019+1)/($BX2452-$BW2452+1))),"")</f>
        <v>0.142857142857143</v>
      </c>
      <c r="R2452" s="0" t="n">
        <f aca="false">IF(AND(ISNUMBER($BW2452),ISNUMBER($BX2452)),MIN(1,MAX(0,($BX2452-2016+1)/($BX2452-$BW2452+1))),"")</f>
        <v>0.357142857142857</v>
      </c>
      <c r="S2452" s="0" t="n">
        <f aca="false">IF($L2452&lt;&gt;"",IF($L2452&gt;=2015.5,1,0),"")</f>
        <v>0</v>
      </c>
      <c r="T2452" s="0" t="n">
        <f aca="false">IF($L2452&lt;&gt;"",IF($L2452&gt;=2016,1,0),"")</f>
        <v>0</v>
      </c>
      <c r="U2452" s="0" t="n">
        <f aca="false">IF(ISNUMBER($BX2452),IF($BX2452&gt;=2016,1,0),"")</f>
        <v>1</v>
      </c>
      <c r="V2452" s="0" t="n">
        <f aca="false">IF(ISNUMBER($BW2452),IF($BW2452&gt;=2016,1,0),"")</f>
        <v>0</v>
      </c>
      <c r="W2452" s="0" t="str">
        <f aca="false">IF(AND(ISNUMBER($BW2452),ISNUMBER($BX2452)),IF($BW2452&gt;=2016,"post-only",IF($BX2452&lt;2016,"pre-only","mixed")),"")</f>
        <v>mixed</v>
      </c>
      <c r="X2452" s="0" t="n">
        <f aca="false">IF(AND(ISNUMBER($BW2452),ISNUMBER($BX2452)),MIN(1,MAX(0,($BX2452-2017+1)/($BX2452-$BW2452+1))),"")</f>
        <v>0.285714285714286</v>
      </c>
      <c r="Y2452" s="0" t="n">
        <f aca="false">IF(AND(ISNUMBER($BW2452),ISNUMBER($BX2452)),MIN(1,MAX(0,($BX2452-2018+1)/($BX2452-$BW2452+1))),"")</f>
        <v>0.214285714285714</v>
      </c>
      <c r="Z2452" s="0" t="n">
        <f aca="false">IF(AND(ISNUMBER($BW2452),ISNUMBER($BX2452)),MIN(1,MAX(0,($BX2452-2019+1)/($BX2452-$BW2452+1))),"")</f>
        <v>0.142857142857143</v>
      </c>
      <c r="AA2452" s="0" t="n">
        <f aca="false">IF(ISNUMBER($BX2452),IF($BX2452&gt;=2017,1,0),"")</f>
        <v>1</v>
      </c>
      <c r="AB2452" s="0" t="n">
        <f aca="false">IF(ISNUMBER($BX2452),IF($BX2452&gt;=2018,1,0),"")</f>
        <v>1</v>
      </c>
      <c r="AC2452" s="0" t="n">
        <f aca="false">IF(ISNUMBER($BX2452),IF($BX2452&gt;=2019,1,0),"")</f>
        <v>1</v>
      </c>
      <c r="AD2452" s="0" t="n">
        <f aca="false">IF($L2452&lt;&gt;"",IF($L2452&gt;2013,1,0),"")</f>
        <v>1</v>
      </c>
      <c r="AE2452" s="0" t="n">
        <f aca="false">IF($L2452&lt;&gt;"",1+IF($L2452&gt;2011,1,0)+IF($L2452&gt;2014,1,0),"")</f>
        <v>2</v>
      </c>
      <c r="AF2452" s="0" t="s">
        <v>761</v>
      </c>
      <c r="AG2452" s="0" t="s">
        <v>88</v>
      </c>
      <c r="AH2452" s="0" t="s">
        <v>89</v>
      </c>
      <c r="AI2452" s="0" t="s">
        <v>334</v>
      </c>
      <c r="AJ2452" s="0" t="s">
        <v>334</v>
      </c>
      <c r="AK2452" s="0" t="str">
        <f aca="false">IF(AND($CF2452&lt;&gt;"",IFERROR(INDEX(subsample_country_map!$B:$B,MATCH($CF2452,subsample_country_map!$A:$A,0)),"")&lt;&gt;""),INDEX(subsample_country_map!$B:$B,MATCH($CF2452,subsample_country_map!$A:$A,0)),INDEX(lookup!$AA:$AA,MATCH($A2452,lookup!$A:$A,0)))</f>
        <v>1_US</v>
      </c>
      <c r="AL2452" s="0" t="str">
        <f aca="false">IF(AND($CF2452&lt;&gt;"",IFERROR(INDEX(subsample_country_map!$C:$C,MATCH($CF2452,subsample_country_map!$A:$A,0)),"")&lt;&gt;""),INDEX(subsample_country_map!$C:$C,MATCH($CF2452,subsample_country_map!$A:$A,0)),INDEX(lookup!$AB:$AB,MATCH($A2452,lookup!$A:$A,0)))</f>
        <v>1_developed</v>
      </c>
      <c r="AM2452" s="0" t="str">
        <f aca="false">IF(AND($CF2452&lt;&gt;"",IFERROR(INDEX(subsample_country_map!$D:$D,MATCH($CF2452,subsample_country_map!$A:$A,0)),"")&lt;&gt;""),INDEX(subsample_country_map!$D:$D,MATCH($CF2452,subsample_country_map!$A:$A,0)),INDEX(lookup!$AC:$AC,MATCH($A2452,lookup!$A:$A,0)))</f>
        <v>1_western</v>
      </c>
      <c r="AN2452" s="0" t="str">
        <f aca="false">IF(AND($CF2452&lt;&gt;"",IFERROR(INDEX(subsample_country_map!$E:$E,MATCH($CF2452,subsample_country_map!$A:$A,0)),"")&lt;&gt;""),INDEX(subsample_country_map!$E:$E,MATCH($CF2452,subsample_country_map!$A:$A,0)),INDEX(lookup!$AD:$AD,MATCH($A2452,lookup!$A:$A,0)))</f>
        <v>1_common law</v>
      </c>
      <c r="AO2452" s="0" t="str">
        <f aca="false">INDEX(lookup!$Y:$Y,MATCH($A2452,lookup!$A:$A,0))</f>
        <v>0_published</v>
      </c>
      <c r="AP2452" s="0" t="str">
        <f aca="false">INDEX(lookup!$Z:$Z,MATCH($A2452,lookup!$A:$A,0))</f>
        <v>0_VHB low</v>
      </c>
      <c r="AQ2452" s="0" t="str">
        <f aca="false">INDEX(lookup!$W:$W,MATCH($A2452,lookup!$A:$A,0))</f>
        <v>2_sust</v>
      </c>
      <c r="AS2452" s="0" t="s">
        <v>91</v>
      </c>
      <c r="AT2452" s="0" t="s">
        <v>397</v>
      </c>
      <c r="AU2452" s="0" t="s">
        <v>93</v>
      </c>
      <c r="AV2452" s="0" t="s">
        <v>8099</v>
      </c>
      <c r="AY2452" s="0" t="s">
        <v>1317</v>
      </c>
      <c r="BA2452" s="0" t="n">
        <v>31418</v>
      </c>
      <c r="BB2452" s="0" t="s">
        <v>8030</v>
      </c>
      <c r="BC2452" s="0" t="s">
        <v>122</v>
      </c>
      <c r="BD2452" s="0" t="s">
        <v>8031</v>
      </c>
      <c r="BE2452" s="0" t="s">
        <v>98</v>
      </c>
      <c r="BI2452" s="0" t="s">
        <v>99</v>
      </c>
      <c r="BJ2452" s="0" t="s">
        <v>3686</v>
      </c>
      <c r="BK2452" s="0" t="s">
        <v>8090</v>
      </c>
      <c r="BL2452" s="0" t="s">
        <v>8100</v>
      </c>
      <c r="BM2452" s="0" t="s">
        <v>8046</v>
      </c>
      <c r="BN2452" s="0" t="s">
        <v>8092</v>
      </c>
      <c r="BO2452" s="0" t="s">
        <v>105</v>
      </c>
      <c r="BP2452" s="0" t="s">
        <v>8029</v>
      </c>
      <c r="BQ2452" s="0" t="s">
        <v>127</v>
      </c>
      <c r="BT2452" s="0" t="n">
        <v>0</v>
      </c>
      <c r="BU2452" s="0" t="s">
        <v>8036</v>
      </c>
      <c r="BW2452" s="0" t="n">
        <v>2007</v>
      </c>
      <c r="BX2452" s="0" t="n">
        <v>2020</v>
      </c>
      <c r="BY2452" s="0" t="s">
        <v>1526</v>
      </c>
      <c r="BZ2452" s="0" t="n">
        <v>2013.5</v>
      </c>
      <c r="CA2452" s="0" t="n">
        <v>0.357142857142857</v>
      </c>
      <c r="CB2452" s="0" t="n">
        <v>0</v>
      </c>
      <c r="CC2452" s="0" t="n">
        <v>1</v>
      </c>
      <c r="CD2452" s="0" t="n">
        <v>-0.0402339258847279</v>
      </c>
      <c r="CE2452" s="0" t="n">
        <v>1</v>
      </c>
    </row>
    <row r="2453" customFormat="false" ht="15" hidden="false" customHeight="false" outlineLevel="0" collapsed="false">
      <c r="A2453" s="0" t="s">
        <v>8029</v>
      </c>
      <c r="B2453" s="0" t="n">
        <v>3758</v>
      </c>
      <c r="C2453" s="0" t="n">
        <v>-0.0131241185244193</v>
      </c>
      <c r="D2453" s="0" t="n">
        <v>31418</v>
      </c>
      <c r="E2453" s="0" t="n">
        <f aca="false">IF(ISNUMBER($BA2453),$BA2453,IF(AND(ISNUMBER($D2453),ISNUMBER($BW2453),ISNUMBER($BX2453)),$D2453*($BX2453-$BW2453+1),""))</f>
        <v>31418</v>
      </c>
      <c r="H2453" s="0" t="s">
        <v>118</v>
      </c>
      <c r="I2453" s="0" t="s">
        <v>842</v>
      </c>
      <c r="J2453" s="0" t="n">
        <f aca="false">IF($BW2453&lt;&gt;"",$BW2453,"")</f>
        <v>2007</v>
      </c>
      <c r="K2453" s="0" t="n">
        <f aca="false">IF($BX2453&lt;&gt;"",$BX2453,"")</f>
        <v>2020</v>
      </c>
      <c r="L2453" s="0" t="n">
        <f aca="false">IF(AND(ISNUMBER($BW2453),ISNUMBER($BX2453)),($BW2453+$BX2453)/2,"")</f>
        <v>2013.5</v>
      </c>
      <c r="M2453" s="0" t="n">
        <f aca="false">IF($L2453&lt;&gt;"",$L2453,"")</f>
        <v>2013.5</v>
      </c>
      <c r="N2453" s="0" t="n">
        <f aca="false">IF(AND(ISNUMBER($BW2453),ISNUMBER($BX2453)),MIN(1,MAX(0,($BX2453-2016+1)/($BX2453-$BW2453+1))),"")</f>
        <v>0.357142857142857</v>
      </c>
      <c r="O2453" s="0" t="n">
        <f aca="false">IF(AND(ISNUMBER($BW2453),ISNUMBER($BX2453)),MIN(1,MAX(0,($BX2453-2017+1)/($BX2453-$BW2453+1))),"")</f>
        <v>0.285714285714286</v>
      </c>
      <c r="P2453" s="0" t="n">
        <f aca="false">IF(AND(ISNUMBER($BW2453),ISNUMBER($BX2453)),MIN(1,MAX(0,($BX2453-2018+1)/($BX2453-$BW2453+1))),"")</f>
        <v>0.214285714285714</v>
      </c>
      <c r="Q2453" s="0" t="n">
        <f aca="false">IF(AND(ISNUMBER($BW2453),ISNUMBER($BX2453)),MIN(1,MAX(0,($BX2453-2019+1)/($BX2453-$BW2453+1))),"")</f>
        <v>0.142857142857143</v>
      </c>
      <c r="R2453" s="0" t="n">
        <f aca="false">IF(AND(ISNUMBER($BW2453),ISNUMBER($BX2453)),MIN(1,MAX(0,($BX2453-2016+1)/($BX2453-$BW2453+1))),"")</f>
        <v>0.357142857142857</v>
      </c>
      <c r="S2453" s="0" t="n">
        <f aca="false">IF($L2453&lt;&gt;"",IF($L2453&gt;=2015.5,1,0),"")</f>
        <v>0</v>
      </c>
      <c r="T2453" s="0" t="n">
        <f aca="false">IF($L2453&lt;&gt;"",IF($L2453&gt;=2016,1,0),"")</f>
        <v>0</v>
      </c>
      <c r="U2453" s="0" t="n">
        <f aca="false">IF(ISNUMBER($BX2453),IF($BX2453&gt;=2016,1,0),"")</f>
        <v>1</v>
      </c>
      <c r="V2453" s="0" t="n">
        <f aca="false">IF(ISNUMBER($BW2453),IF($BW2453&gt;=2016,1,0),"")</f>
        <v>0</v>
      </c>
      <c r="W2453" s="0" t="str">
        <f aca="false">IF(AND(ISNUMBER($BW2453),ISNUMBER($BX2453)),IF($BW2453&gt;=2016,"post-only",IF($BX2453&lt;2016,"pre-only","mixed")),"")</f>
        <v>mixed</v>
      </c>
      <c r="X2453" s="0" t="n">
        <f aca="false">IF(AND(ISNUMBER($BW2453),ISNUMBER($BX2453)),MIN(1,MAX(0,($BX2453-2017+1)/($BX2453-$BW2453+1))),"")</f>
        <v>0.285714285714286</v>
      </c>
      <c r="Y2453" s="0" t="n">
        <f aca="false">IF(AND(ISNUMBER($BW2453),ISNUMBER($BX2453)),MIN(1,MAX(0,($BX2453-2018+1)/($BX2453-$BW2453+1))),"")</f>
        <v>0.214285714285714</v>
      </c>
      <c r="Z2453" s="0" t="n">
        <f aca="false">IF(AND(ISNUMBER($BW2453),ISNUMBER($BX2453)),MIN(1,MAX(0,($BX2453-2019+1)/($BX2453-$BW2453+1))),"")</f>
        <v>0.142857142857143</v>
      </c>
      <c r="AA2453" s="0" t="n">
        <f aca="false">IF(ISNUMBER($BX2453),IF($BX2453&gt;=2017,1,0),"")</f>
        <v>1</v>
      </c>
      <c r="AB2453" s="0" t="n">
        <f aca="false">IF(ISNUMBER($BX2453),IF($BX2453&gt;=2018,1,0),"")</f>
        <v>1</v>
      </c>
      <c r="AC2453" s="0" t="n">
        <f aca="false">IF(ISNUMBER($BX2453),IF($BX2453&gt;=2019,1,0),"")</f>
        <v>1</v>
      </c>
      <c r="AD2453" s="0" t="n">
        <f aca="false">IF($L2453&lt;&gt;"",IF($L2453&gt;2013,1,0),"")</f>
        <v>1</v>
      </c>
      <c r="AE2453" s="0" t="n">
        <f aca="false">IF($L2453&lt;&gt;"",1+IF($L2453&gt;2011,1,0)+IF($L2453&gt;2014,1,0),"")</f>
        <v>2</v>
      </c>
      <c r="AF2453" s="0" t="s">
        <v>761</v>
      </c>
      <c r="AG2453" s="0" t="s">
        <v>88</v>
      </c>
      <c r="AH2453" s="0" t="s">
        <v>89</v>
      </c>
      <c r="AI2453" s="0" t="s">
        <v>334</v>
      </c>
      <c r="AJ2453" s="0" t="s">
        <v>334</v>
      </c>
      <c r="AK2453" s="0" t="str">
        <f aca="false">IF(AND($CF2453&lt;&gt;"",IFERROR(INDEX(subsample_country_map!$B:$B,MATCH($CF2453,subsample_country_map!$A:$A,0)),"")&lt;&gt;""),INDEX(subsample_country_map!$B:$B,MATCH($CF2453,subsample_country_map!$A:$A,0)),INDEX(lookup!$AA:$AA,MATCH($A2453,lookup!$A:$A,0)))</f>
        <v>1_US</v>
      </c>
      <c r="AL2453" s="0" t="str">
        <f aca="false">IF(AND($CF2453&lt;&gt;"",IFERROR(INDEX(subsample_country_map!$C:$C,MATCH($CF2453,subsample_country_map!$A:$A,0)),"")&lt;&gt;""),INDEX(subsample_country_map!$C:$C,MATCH($CF2453,subsample_country_map!$A:$A,0)),INDEX(lookup!$AB:$AB,MATCH($A2453,lookup!$A:$A,0)))</f>
        <v>1_developed</v>
      </c>
      <c r="AM2453" s="0" t="str">
        <f aca="false">IF(AND($CF2453&lt;&gt;"",IFERROR(INDEX(subsample_country_map!$D:$D,MATCH($CF2453,subsample_country_map!$A:$A,0)),"")&lt;&gt;""),INDEX(subsample_country_map!$D:$D,MATCH($CF2453,subsample_country_map!$A:$A,0)),INDEX(lookup!$AC:$AC,MATCH($A2453,lookup!$A:$A,0)))</f>
        <v>1_western</v>
      </c>
      <c r="AN2453" s="0" t="str">
        <f aca="false">IF(AND($CF2453&lt;&gt;"",IFERROR(INDEX(subsample_country_map!$E:$E,MATCH($CF2453,subsample_country_map!$A:$A,0)),"")&lt;&gt;""),INDEX(subsample_country_map!$E:$E,MATCH($CF2453,subsample_country_map!$A:$A,0)),INDEX(lookup!$AD:$AD,MATCH($A2453,lookup!$A:$A,0)))</f>
        <v>1_common law</v>
      </c>
      <c r="AO2453" s="0" t="str">
        <f aca="false">INDEX(lookup!$Y:$Y,MATCH($A2453,lookup!$A:$A,0))</f>
        <v>0_published</v>
      </c>
      <c r="AP2453" s="0" t="str">
        <f aca="false">INDEX(lookup!$Z:$Z,MATCH($A2453,lookup!$A:$A,0))</f>
        <v>0_VHB low</v>
      </c>
      <c r="AQ2453" s="0" t="str">
        <f aca="false">INDEX(lookup!$W:$W,MATCH($A2453,lookup!$A:$A,0))</f>
        <v>2_sust</v>
      </c>
      <c r="AS2453" s="0" t="s">
        <v>91</v>
      </c>
      <c r="AT2453" s="0" t="s">
        <v>397</v>
      </c>
      <c r="AU2453" s="0" t="s">
        <v>93</v>
      </c>
      <c r="AV2453" s="0" t="s">
        <v>8101</v>
      </c>
      <c r="AY2453" s="0" t="s">
        <v>1457</v>
      </c>
      <c r="BA2453" s="0" t="n">
        <v>31418</v>
      </c>
      <c r="BB2453" s="0" t="s">
        <v>8030</v>
      </c>
      <c r="BC2453" s="0" t="s">
        <v>122</v>
      </c>
      <c r="BD2453" s="0" t="s">
        <v>8031</v>
      </c>
      <c r="BE2453" s="0" t="s">
        <v>98</v>
      </c>
      <c r="BI2453" s="0" t="s">
        <v>99</v>
      </c>
      <c r="BJ2453" s="0" t="s">
        <v>3771</v>
      </c>
      <c r="BK2453" s="0" t="s">
        <v>8090</v>
      </c>
      <c r="BL2453" s="0" t="s">
        <v>8102</v>
      </c>
      <c r="BM2453" s="0" t="s">
        <v>8046</v>
      </c>
      <c r="BN2453" s="0" t="s">
        <v>8095</v>
      </c>
      <c r="BO2453" s="0" t="s">
        <v>105</v>
      </c>
      <c r="BP2453" s="0" t="s">
        <v>8029</v>
      </c>
      <c r="BQ2453" s="0" t="s">
        <v>127</v>
      </c>
      <c r="BT2453" s="0" t="n">
        <v>0</v>
      </c>
      <c r="BU2453" s="0" t="s">
        <v>8036</v>
      </c>
      <c r="BW2453" s="0" t="n">
        <v>2007</v>
      </c>
      <c r="BX2453" s="0" t="n">
        <v>2020</v>
      </c>
      <c r="BY2453" s="0" t="s">
        <v>1526</v>
      </c>
      <c r="BZ2453" s="0" t="n">
        <v>2013.5</v>
      </c>
      <c r="CA2453" s="0" t="n">
        <v>0.357142857142857</v>
      </c>
      <c r="CB2453" s="0" t="n">
        <v>0</v>
      </c>
      <c r="CC2453" s="0" t="n">
        <v>1</v>
      </c>
      <c r="CD2453" s="0" t="n">
        <v>-0.0131248721125724</v>
      </c>
      <c r="CE2453" s="0" t="n">
        <v>1</v>
      </c>
    </row>
    <row r="2454" customFormat="false" ht="15" hidden="false" customHeight="false" outlineLevel="0" collapsed="false">
      <c r="A2454" s="0" t="s">
        <v>8029</v>
      </c>
      <c r="B2454" s="0" t="n">
        <v>3759</v>
      </c>
      <c r="C2454" s="0" t="n">
        <v>-0.0110572977342577</v>
      </c>
      <c r="D2454" s="0" t="n">
        <v>31418</v>
      </c>
      <c r="E2454" s="0" t="n">
        <f aca="false">IF(ISNUMBER($BA2454),$BA2454,IF(AND(ISNUMBER($D2454),ISNUMBER($BW2454),ISNUMBER($BX2454)),$D2454*($BX2454-$BW2454+1),""))</f>
        <v>31418</v>
      </c>
      <c r="H2454" s="0" t="s">
        <v>118</v>
      </c>
      <c r="I2454" s="0" t="s">
        <v>842</v>
      </c>
      <c r="J2454" s="0" t="n">
        <f aca="false">IF($BW2454&lt;&gt;"",$BW2454,"")</f>
        <v>2007</v>
      </c>
      <c r="K2454" s="0" t="n">
        <f aca="false">IF($BX2454&lt;&gt;"",$BX2454,"")</f>
        <v>2020</v>
      </c>
      <c r="L2454" s="0" t="n">
        <f aca="false">IF(AND(ISNUMBER($BW2454),ISNUMBER($BX2454)),($BW2454+$BX2454)/2,"")</f>
        <v>2013.5</v>
      </c>
      <c r="M2454" s="0" t="n">
        <f aca="false">IF($L2454&lt;&gt;"",$L2454,"")</f>
        <v>2013.5</v>
      </c>
      <c r="N2454" s="0" t="n">
        <f aca="false">IF(AND(ISNUMBER($BW2454),ISNUMBER($BX2454)),MIN(1,MAX(0,($BX2454-2016+1)/($BX2454-$BW2454+1))),"")</f>
        <v>0.357142857142857</v>
      </c>
      <c r="O2454" s="0" t="n">
        <f aca="false">IF(AND(ISNUMBER($BW2454),ISNUMBER($BX2454)),MIN(1,MAX(0,($BX2454-2017+1)/($BX2454-$BW2454+1))),"")</f>
        <v>0.285714285714286</v>
      </c>
      <c r="P2454" s="0" t="n">
        <f aca="false">IF(AND(ISNUMBER($BW2454),ISNUMBER($BX2454)),MIN(1,MAX(0,($BX2454-2018+1)/($BX2454-$BW2454+1))),"")</f>
        <v>0.214285714285714</v>
      </c>
      <c r="Q2454" s="0" t="n">
        <f aca="false">IF(AND(ISNUMBER($BW2454),ISNUMBER($BX2454)),MIN(1,MAX(0,($BX2454-2019+1)/($BX2454-$BW2454+1))),"")</f>
        <v>0.142857142857143</v>
      </c>
      <c r="R2454" s="0" t="n">
        <f aca="false">IF(AND(ISNUMBER($BW2454),ISNUMBER($BX2454)),MIN(1,MAX(0,($BX2454-2016+1)/($BX2454-$BW2454+1))),"")</f>
        <v>0.357142857142857</v>
      </c>
      <c r="S2454" s="0" t="n">
        <f aca="false">IF($L2454&lt;&gt;"",IF($L2454&gt;=2015.5,1,0),"")</f>
        <v>0</v>
      </c>
      <c r="T2454" s="0" t="n">
        <f aca="false">IF($L2454&lt;&gt;"",IF($L2454&gt;=2016,1,0),"")</f>
        <v>0</v>
      </c>
      <c r="U2454" s="0" t="n">
        <f aca="false">IF(ISNUMBER($BX2454),IF($BX2454&gt;=2016,1,0),"")</f>
        <v>1</v>
      </c>
      <c r="V2454" s="0" t="n">
        <f aca="false">IF(ISNUMBER($BW2454),IF($BW2454&gt;=2016,1,0),"")</f>
        <v>0</v>
      </c>
      <c r="W2454" s="0" t="str">
        <f aca="false">IF(AND(ISNUMBER($BW2454),ISNUMBER($BX2454)),IF($BW2454&gt;=2016,"post-only",IF($BX2454&lt;2016,"pre-only","mixed")),"")</f>
        <v>mixed</v>
      </c>
      <c r="X2454" s="0" t="n">
        <f aca="false">IF(AND(ISNUMBER($BW2454),ISNUMBER($BX2454)),MIN(1,MAX(0,($BX2454-2017+1)/($BX2454-$BW2454+1))),"")</f>
        <v>0.285714285714286</v>
      </c>
      <c r="Y2454" s="0" t="n">
        <f aca="false">IF(AND(ISNUMBER($BW2454),ISNUMBER($BX2454)),MIN(1,MAX(0,($BX2454-2018+1)/($BX2454-$BW2454+1))),"")</f>
        <v>0.214285714285714</v>
      </c>
      <c r="Z2454" s="0" t="n">
        <f aca="false">IF(AND(ISNUMBER($BW2454),ISNUMBER($BX2454)),MIN(1,MAX(0,($BX2454-2019+1)/($BX2454-$BW2454+1))),"")</f>
        <v>0.142857142857143</v>
      </c>
      <c r="AA2454" s="0" t="n">
        <f aca="false">IF(ISNUMBER($BX2454),IF($BX2454&gt;=2017,1,0),"")</f>
        <v>1</v>
      </c>
      <c r="AB2454" s="0" t="n">
        <f aca="false">IF(ISNUMBER($BX2454),IF($BX2454&gt;=2018,1,0),"")</f>
        <v>1</v>
      </c>
      <c r="AC2454" s="0" t="n">
        <f aca="false">IF(ISNUMBER($BX2454),IF($BX2454&gt;=2019,1,0),"")</f>
        <v>1</v>
      </c>
      <c r="AD2454" s="0" t="n">
        <f aca="false">IF($L2454&lt;&gt;"",IF($L2454&gt;2013,1,0),"")</f>
        <v>1</v>
      </c>
      <c r="AE2454" s="0" t="n">
        <f aca="false">IF($L2454&lt;&gt;"",1+IF($L2454&gt;2011,1,0)+IF($L2454&gt;2014,1,0),"")</f>
        <v>2</v>
      </c>
      <c r="AF2454" s="0" t="s">
        <v>761</v>
      </c>
      <c r="AG2454" s="0" t="s">
        <v>88</v>
      </c>
      <c r="AH2454" s="0" t="s">
        <v>89</v>
      </c>
      <c r="AI2454" s="0" t="s">
        <v>334</v>
      </c>
      <c r="AJ2454" s="0" t="s">
        <v>334</v>
      </c>
      <c r="AK2454" s="0" t="str">
        <f aca="false">IF(AND($CF2454&lt;&gt;"",IFERROR(INDEX(subsample_country_map!$B:$B,MATCH($CF2454,subsample_country_map!$A:$A,0)),"")&lt;&gt;""),INDEX(subsample_country_map!$B:$B,MATCH($CF2454,subsample_country_map!$A:$A,0)),INDEX(lookup!$AA:$AA,MATCH($A2454,lookup!$A:$A,0)))</f>
        <v>1_US</v>
      </c>
      <c r="AL2454" s="0" t="str">
        <f aca="false">IF(AND($CF2454&lt;&gt;"",IFERROR(INDEX(subsample_country_map!$C:$C,MATCH($CF2454,subsample_country_map!$A:$A,0)),"")&lt;&gt;""),INDEX(subsample_country_map!$C:$C,MATCH($CF2454,subsample_country_map!$A:$A,0)),INDEX(lookup!$AB:$AB,MATCH($A2454,lookup!$A:$A,0)))</f>
        <v>1_developed</v>
      </c>
      <c r="AM2454" s="0" t="str">
        <f aca="false">IF(AND($CF2454&lt;&gt;"",IFERROR(INDEX(subsample_country_map!$D:$D,MATCH($CF2454,subsample_country_map!$A:$A,0)),"")&lt;&gt;""),INDEX(subsample_country_map!$D:$D,MATCH($CF2454,subsample_country_map!$A:$A,0)),INDEX(lookup!$AC:$AC,MATCH($A2454,lookup!$A:$A,0)))</f>
        <v>1_western</v>
      </c>
      <c r="AN2454" s="0" t="str">
        <f aca="false">IF(AND($CF2454&lt;&gt;"",IFERROR(INDEX(subsample_country_map!$E:$E,MATCH($CF2454,subsample_country_map!$A:$A,0)),"")&lt;&gt;""),INDEX(subsample_country_map!$E:$E,MATCH($CF2454,subsample_country_map!$A:$A,0)),INDEX(lookup!$AD:$AD,MATCH($A2454,lookup!$A:$A,0)))</f>
        <v>1_common law</v>
      </c>
      <c r="AO2454" s="0" t="str">
        <f aca="false">INDEX(lookup!$Y:$Y,MATCH($A2454,lookup!$A:$A,0))</f>
        <v>0_published</v>
      </c>
      <c r="AP2454" s="0" t="str">
        <f aca="false">INDEX(lookup!$Z:$Z,MATCH($A2454,lookup!$A:$A,0))</f>
        <v>0_VHB low</v>
      </c>
      <c r="AQ2454" s="0" t="str">
        <f aca="false">INDEX(lookup!$W:$W,MATCH($A2454,lookup!$A:$A,0))</f>
        <v>2_sust</v>
      </c>
      <c r="AS2454" s="0" t="s">
        <v>91</v>
      </c>
      <c r="AT2454" s="0" t="s">
        <v>397</v>
      </c>
      <c r="AU2454" s="0" t="s">
        <v>93</v>
      </c>
      <c r="AV2454" s="0" t="s">
        <v>8103</v>
      </c>
      <c r="AY2454" s="0" t="s">
        <v>6295</v>
      </c>
      <c r="BA2454" s="0" t="n">
        <v>31418</v>
      </c>
      <c r="BB2454" s="0" t="s">
        <v>8030</v>
      </c>
      <c r="BC2454" s="0" t="s">
        <v>122</v>
      </c>
      <c r="BD2454" s="0" t="s">
        <v>8031</v>
      </c>
      <c r="BE2454" s="0" t="s">
        <v>98</v>
      </c>
      <c r="BI2454" s="0" t="s">
        <v>99</v>
      </c>
      <c r="BJ2454" s="0" t="s">
        <v>3784</v>
      </c>
      <c r="BK2454" s="0" t="s">
        <v>8090</v>
      </c>
      <c r="BL2454" s="0" t="s">
        <v>8104</v>
      </c>
      <c r="BM2454" s="0" t="s">
        <v>8046</v>
      </c>
      <c r="BN2454" s="0" t="s">
        <v>8098</v>
      </c>
      <c r="BO2454" s="0" t="s">
        <v>105</v>
      </c>
      <c r="BP2454" s="0" t="s">
        <v>8029</v>
      </c>
      <c r="BQ2454" s="0" t="s">
        <v>127</v>
      </c>
      <c r="BT2454" s="0" t="n">
        <v>0</v>
      </c>
      <c r="BU2454" s="0" t="s">
        <v>8036</v>
      </c>
      <c r="BW2454" s="0" t="n">
        <v>2007</v>
      </c>
      <c r="BX2454" s="0" t="n">
        <v>2020</v>
      </c>
      <c r="BY2454" s="0" t="s">
        <v>1526</v>
      </c>
      <c r="BZ2454" s="0" t="n">
        <v>2013.5</v>
      </c>
      <c r="CA2454" s="0" t="n">
        <v>0.357142857142857</v>
      </c>
      <c r="CB2454" s="0" t="n">
        <v>0</v>
      </c>
      <c r="CC2454" s="0" t="n">
        <v>1</v>
      </c>
      <c r="CD2454" s="0" t="n">
        <v>-0.011057748403187</v>
      </c>
      <c r="CE2454" s="0" t="n">
        <v>1</v>
      </c>
    </row>
    <row r="2455" customFormat="false" ht="15" hidden="false" customHeight="false" outlineLevel="0" collapsed="false">
      <c r="A2455" s="0" t="s">
        <v>8029</v>
      </c>
      <c r="B2455" s="0" t="n">
        <v>3760</v>
      </c>
      <c r="C2455" s="0" t="n">
        <v>-0.0402122301249186</v>
      </c>
      <c r="D2455" s="0" t="n">
        <v>31418</v>
      </c>
      <c r="E2455" s="0" t="n">
        <f aca="false">IF(ISNUMBER($BA2455),$BA2455,IF(AND(ISNUMBER($D2455),ISNUMBER($BW2455),ISNUMBER($BX2455)),$D2455*($BX2455-$BW2455+1),""))</f>
        <v>31418</v>
      </c>
      <c r="H2455" s="0" t="s">
        <v>118</v>
      </c>
      <c r="I2455" s="0" t="s">
        <v>842</v>
      </c>
      <c r="J2455" s="0" t="n">
        <f aca="false">IF($BW2455&lt;&gt;"",$BW2455,"")</f>
        <v>2007</v>
      </c>
      <c r="K2455" s="0" t="n">
        <f aca="false">IF($BX2455&lt;&gt;"",$BX2455,"")</f>
        <v>2020</v>
      </c>
      <c r="L2455" s="0" t="n">
        <f aca="false">IF(AND(ISNUMBER($BW2455),ISNUMBER($BX2455)),($BW2455+$BX2455)/2,"")</f>
        <v>2013.5</v>
      </c>
      <c r="M2455" s="0" t="n">
        <f aca="false">IF($L2455&lt;&gt;"",$L2455,"")</f>
        <v>2013.5</v>
      </c>
      <c r="N2455" s="0" t="n">
        <f aca="false">IF(AND(ISNUMBER($BW2455),ISNUMBER($BX2455)),MIN(1,MAX(0,($BX2455-2016+1)/($BX2455-$BW2455+1))),"")</f>
        <v>0.357142857142857</v>
      </c>
      <c r="O2455" s="0" t="n">
        <f aca="false">IF(AND(ISNUMBER($BW2455),ISNUMBER($BX2455)),MIN(1,MAX(0,($BX2455-2017+1)/($BX2455-$BW2455+1))),"")</f>
        <v>0.285714285714286</v>
      </c>
      <c r="P2455" s="0" t="n">
        <f aca="false">IF(AND(ISNUMBER($BW2455),ISNUMBER($BX2455)),MIN(1,MAX(0,($BX2455-2018+1)/($BX2455-$BW2455+1))),"")</f>
        <v>0.214285714285714</v>
      </c>
      <c r="Q2455" s="0" t="n">
        <f aca="false">IF(AND(ISNUMBER($BW2455),ISNUMBER($BX2455)),MIN(1,MAX(0,($BX2455-2019+1)/($BX2455-$BW2455+1))),"")</f>
        <v>0.142857142857143</v>
      </c>
      <c r="R2455" s="0" t="n">
        <f aca="false">IF(AND(ISNUMBER($BW2455),ISNUMBER($BX2455)),MIN(1,MAX(0,($BX2455-2016+1)/($BX2455-$BW2455+1))),"")</f>
        <v>0.357142857142857</v>
      </c>
      <c r="S2455" s="0" t="n">
        <f aca="false">IF($L2455&lt;&gt;"",IF($L2455&gt;=2015.5,1,0),"")</f>
        <v>0</v>
      </c>
      <c r="T2455" s="0" t="n">
        <f aca="false">IF($L2455&lt;&gt;"",IF($L2455&gt;=2016,1,0),"")</f>
        <v>0</v>
      </c>
      <c r="U2455" s="0" t="n">
        <f aca="false">IF(ISNUMBER($BX2455),IF($BX2455&gt;=2016,1,0),"")</f>
        <v>1</v>
      </c>
      <c r="V2455" s="0" t="n">
        <f aca="false">IF(ISNUMBER($BW2455),IF($BW2455&gt;=2016,1,0),"")</f>
        <v>0</v>
      </c>
      <c r="W2455" s="0" t="str">
        <f aca="false">IF(AND(ISNUMBER($BW2455),ISNUMBER($BX2455)),IF($BW2455&gt;=2016,"post-only",IF($BX2455&lt;2016,"pre-only","mixed")),"")</f>
        <v>mixed</v>
      </c>
      <c r="X2455" s="0" t="n">
        <f aca="false">IF(AND(ISNUMBER($BW2455),ISNUMBER($BX2455)),MIN(1,MAX(0,($BX2455-2017+1)/($BX2455-$BW2455+1))),"")</f>
        <v>0.285714285714286</v>
      </c>
      <c r="Y2455" s="0" t="n">
        <f aca="false">IF(AND(ISNUMBER($BW2455),ISNUMBER($BX2455)),MIN(1,MAX(0,($BX2455-2018+1)/($BX2455-$BW2455+1))),"")</f>
        <v>0.214285714285714</v>
      </c>
      <c r="Z2455" s="0" t="n">
        <f aca="false">IF(AND(ISNUMBER($BW2455),ISNUMBER($BX2455)),MIN(1,MAX(0,($BX2455-2019+1)/($BX2455-$BW2455+1))),"")</f>
        <v>0.142857142857143</v>
      </c>
      <c r="AA2455" s="0" t="n">
        <f aca="false">IF(ISNUMBER($BX2455),IF($BX2455&gt;=2017,1,0),"")</f>
        <v>1</v>
      </c>
      <c r="AB2455" s="0" t="n">
        <f aca="false">IF(ISNUMBER($BX2455),IF($BX2455&gt;=2018,1,0),"")</f>
        <v>1</v>
      </c>
      <c r="AC2455" s="0" t="n">
        <f aca="false">IF(ISNUMBER($BX2455),IF($BX2455&gt;=2019,1,0),"")</f>
        <v>1</v>
      </c>
      <c r="AD2455" s="0" t="n">
        <f aca="false">IF($L2455&lt;&gt;"",IF($L2455&gt;2013,1,0),"")</f>
        <v>1</v>
      </c>
      <c r="AE2455" s="0" t="n">
        <f aca="false">IF($L2455&lt;&gt;"",1+IF($L2455&gt;2011,1,0)+IF($L2455&gt;2014,1,0),"")</f>
        <v>2</v>
      </c>
      <c r="AF2455" s="0" t="s">
        <v>761</v>
      </c>
      <c r="AG2455" s="0" t="s">
        <v>88</v>
      </c>
      <c r="AH2455" s="0" t="s">
        <v>89</v>
      </c>
      <c r="AI2455" s="0" t="s">
        <v>334</v>
      </c>
      <c r="AJ2455" s="0" t="s">
        <v>334</v>
      </c>
      <c r="AK2455" s="0" t="str">
        <f aca="false">IF(AND($CF2455&lt;&gt;"",IFERROR(INDEX(subsample_country_map!$B:$B,MATCH($CF2455,subsample_country_map!$A:$A,0)),"")&lt;&gt;""),INDEX(subsample_country_map!$B:$B,MATCH($CF2455,subsample_country_map!$A:$A,0)),INDEX(lookup!$AA:$AA,MATCH($A2455,lookup!$A:$A,0)))</f>
        <v>1_US</v>
      </c>
      <c r="AL2455" s="0" t="str">
        <f aca="false">IF(AND($CF2455&lt;&gt;"",IFERROR(INDEX(subsample_country_map!$C:$C,MATCH($CF2455,subsample_country_map!$A:$A,0)),"")&lt;&gt;""),INDEX(subsample_country_map!$C:$C,MATCH($CF2455,subsample_country_map!$A:$A,0)),INDEX(lookup!$AB:$AB,MATCH($A2455,lookup!$A:$A,0)))</f>
        <v>1_developed</v>
      </c>
      <c r="AM2455" s="0" t="str">
        <f aca="false">IF(AND($CF2455&lt;&gt;"",IFERROR(INDEX(subsample_country_map!$D:$D,MATCH($CF2455,subsample_country_map!$A:$A,0)),"")&lt;&gt;""),INDEX(subsample_country_map!$D:$D,MATCH($CF2455,subsample_country_map!$A:$A,0)),INDEX(lookup!$AC:$AC,MATCH($A2455,lookup!$A:$A,0)))</f>
        <v>1_western</v>
      </c>
      <c r="AN2455" s="0" t="str">
        <f aca="false">IF(AND($CF2455&lt;&gt;"",IFERROR(INDEX(subsample_country_map!$E:$E,MATCH($CF2455,subsample_country_map!$A:$A,0)),"")&lt;&gt;""),INDEX(subsample_country_map!$E:$E,MATCH($CF2455,subsample_country_map!$A:$A,0)),INDEX(lookup!$AD:$AD,MATCH($A2455,lookup!$A:$A,0)))</f>
        <v>1_common law</v>
      </c>
      <c r="AO2455" s="0" t="str">
        <f aca="false">INDEX(lookup!$Y:$Y,MATCH($A2455,lookup!$A:$A,0))</f>
        <v>0_published</v>
      </c>
      <c r="AP2455" s="0" t="str">
        <f aca="false">INDEX(lookup!$Z:$Z,MATCH($A2455,lookup!$A:$A,0))</f>
        <v>0_VHB low</v>
      </c>
      <c r="AQ2455" s="0" t="str">
        <f aca="false">INDEX(lookup!$W:$W,MATCH($A2455,lookup!$A:$A,0))</f>
        <v>2_sust</v>
      </c>
      <c r="AS2455" s="0" t="s">
        <v>91</v>
      </c>
      <c r="AT2455" s="0" t="s">
        <v>397</v>
      </c>
      <c r="AU2455" s="0" t="s">
        <v>93</v>
      </c>
      <c r="AV2455" s="0" t="s">
        <v>8105</v>
      </c>
      <c r="AY2455" s="0" t="s">
        <v>1317</v>
      </c>
      <c r="BA2455" s="0" t="n">
        <v>31418</v>
      </c>
      <c r="BB2455" s="0" t="s">
        <v>8030</v>
      </c>
      <c r="BC2455" s="0" t="s">
        <v>122</v>
      </c>
      <c r="BD2455" s="0" t="s">
        <v>8031</v>
      </c>
      <c r="BE2455" s="0" t="s">
        <v>98</v>
      </c>
      <c r="BI2455" s="0" t="s">
        <v>99</v>
      </c>
      <c r="BJ2455" s="0" t="s">
        <v>3690</v>
      </c>
      <c r="BK2455" s="0" t="s">
        <v>8090</v>
      </c>
      <c r="BL2455" s="0" t="s">
        <v>8106</v>
      </c>
      <c r="BM2455" s="0" t="s">
        <v>8053</v>
      </c>
      <c r="BN2455" s="0" t="s">
        <v>8092</v>
      </c>
      <c r="BO2455" s="0" t="s">
        <v>105</v>
      </c>
      <c r="BP2455" s="0" t="s">
        <v>8029</v>
      </c>
      <c r="BQ2455" s="0" t="s">
        <v>127</v>
      </c>
      <c r="BT2455" s="0" t="n">
        <v>0</v>
      </c>
      <c r="BU2455" s="0" t="s">
        <v>8036</v>
      </c>
      <c r="BW2455" s="0" t="n">
        <v>2007</v>
      </c>
      <c r="BX2455" s="0" t="n">
        <v>2020</v>
      </c>
      <c r="BY2455" s="0" t="s">
        <v>1526</v>
      </c>
      <c r="BZ2455" s="0" t="n">
        <v>2013.5</v>
      </c>
      <c r="CA2455" s="0" t="n">
        <v>0.357142857142857</v>
      </c>
      <c r="CB2455" s="0" t="n">
        <v>0</v>
      </c>
      <c r="CC2455" s="0" t="n">
        <v>1</v>
      </c>
      <c r="CD2455" s="0" t="n">
        <v>-0.0402339258847279</v>
      </c>
      <c r="CE2455" s="0" t="n">
        <v>1</v>
      </c>
    </row>
    <row r="2456" customFormat="false" ht="15" hidden="false" customHeight="false" outlineLevel="0" collapsed="false">
      <c r="A2456" s="0" t="s">
        <v>8029</v>
      </c>
      <c r="B2456" s="0" t="n">
        <v>3761</v>
      </c>
      <c r="C2456" s="0" t="n">
        <v>-0.0402122301249186</v>
      </c>
      <c r="D2456" s="0" t="n">
        <v>31418</v>
      </c>
      <c r="E2456" s="0" t="n">
        <f aca="false">IF(ISNUMBER($BA2456),$BA2456,IF(AND(ISNUMBER($D2456),ISNUMBER($BW2456),ISNUMBER($BX2456)),$D2456*($BX2456-$BW2456+1),""))</f>
        <v>31418</v>
      </c>
      <c r="H2456" s="0" t="s">
        <v>118</v>
      </c>
      <c r="I2456" s="0" t="s">
        <v>842</v>
      </c>
      <c r="J2456" s="0" t="n">
        <f aca="false">IF($BW2456&lt;&gt;"",$BW2456,"")</f>
        <v>2007</v>
      </c>
      <c r="K2456" s="0" t="n">
        <f aca="false">IF($BX2456&lt;&gt;"",$BX2456,"")</f>
        <v>2020</v>
      </c>
      <c r="L2456" s="0" t="n">
        <f aca="false">IF(AND(ISNUMBER($BW2456),ISNUMBER($BX2456)),($BW2456+$BX2456)/2,"")</f>
        <v>2013.5</v>
      </c>
      <c r="M2456" s="0" t="n">
        <f aca="false">IF($L2456&lt;&gt;"",$L2456,"")</f>
        <v>2013.5</v>
      </c>
      <c r="N2456" s="0" t="n">
        <f aca="false">IF(AND(ISNUMBER($BW2456),ISNUMBER($BX2456)),MIN(1,MAX(0,($BX2456-2016+1)/($BX2456-$BW2456+1))),"")</f>
        <v>0.357142857142857</v>
      </c>
      <c r="O2456" s="0" t="n">
        <f aca="false">IF(AND(ISNUMBER($BW2456),ISNUMBER($BX2456)),MIN(1,MAX(0,($BX2456-2017+1)/($BX2456-$BW2456+1))),"")</f>
        <v>0.285714285714286</v>
      </c>
      <c r="P2456" s="0" t="n">
        <f aca="false">IF(AND(ISNUMBER($BW2456),ISNUMBER($BX2456)),MIN(1,MAX(0,($BX2456-2018+1)/($BX2456-$BW2456+1))),"")</f>
        <v>0.214285714285714</v>
      </c>
      <c r="Q2456" s="0" t="n">
        <f aca="false">IF(AND(ISNUMBER($BW2456),ISNUMBER($BX2456)),MIN(1,MAX(0,($BX2456-2019+1)/($BX2456-$BW2456+1))),"")</f>
        <v>0.142857142857143</v>
      </c>
      <c r="R2456" s="0" t="n">
        <f aca="false">IF(AND(ISNUMBER($BW2456),ISNUMBER($BX2456)),MIN(1,MAX(0,($BX2456-2016+1)/($BX2456-$BW2456+1))),"")</f>
        <v>0.357142857142857</v>
      </c>
      <c r="S2456" s="0" t="n">
        <f aca="false">IF($L2456&lt;&gt;"",IF($L2456&gt;=2015.5,1,0),"")</f>
        <v>0</v>
      </c>
      <c r="T2456" s="0" t="n">
        <f aca="false">IF($L2456&lt;&gt;"",IF($L2456&gt;=2016,1,0),"")</f>
        <v>0</v>
      </c>
      <c r="U2456" s="0" t="n">
        <f aca="false">IF(ISNUMBER($BX2456),IF($BX2456&gt;=2016,1,0),"")</f>
        <v>1</v>
      </c>
      <c r="V2456" s="0" t="n">
        <f aca="false">IF(ISNUMBER($BW2456),IF($BW2456&gt;=2016,1,0),"")</f>
        <v>0</v>
      </c>
      <c r="W2456" s="0" t="str">
        <f aca="false">IF(AND(ISNUMBER($BW2456),ISNUMBER($BX2456)),IF($BW2456&gt;=2016,"post-only",IF($BX2456&lt;2016,"pre-only","mixed")),"")</f>
        <v>mixed</v>
      </c>
      <c r="X2456" s="0" t="n">
        <f aca="false">IF(AND(ISNUMBER($BW2456),ISNUMBER($BX2456)),MIN(1,MAX(0,($BX2456-2017+1)/($BX2456-$BW2456+1))),"")</f>
        <v>0.285714285714286</v>
      </c>
      <c r="Y2456" s="0" t="n">
        <f aca="false">IF(AND(ISNUMBER($BW2456),ISNUMBER($BX2456)),MIN(1,MAX(0,($BX2456-2018+1)/($BX2456-$BW2456+1))),"")</f>
        <v>0.214285714285714</v>
      </c>
      <c r="Z2456" s="0" t="n">
        <f aca="false">IF(AND(ISNUMBER($BW2456),ISNUMBER($BX2456)),MIN(1,MAX(0,($BX2456-2019+1)/($BX2456-$BW2456+1))),"")</f>
        <v>0.142857142857143</v>
      </c>
      <c r="AA2456" s="0" t="n">
        <f aca="false">IF(ISNUMBER($BX2456),IF($BX2456&gt;=2017,1,0),"")</f>
        <v>1</v>
      </c>
      <c r="AB2456" s="0" t="n">
        <f aca="false">IF(ISNUMBER($BX2456),IF($BX2456&gt;=2018,1,0),"")</f>
        <v>1</v>
      </c>
      <c r="AC2456" s="0" t="n">
        <f aca="false">IF(ISNUMBER($BX2456),IF($BX2456&gt;=2019,1,0),"")</f>
        <v>1</v>
      </c>
      <c r="AD2456" s="0" t="n">
        <f aca="false">IF($L2456&lt;&gt;"",IF($L2456&gt;2013,1,0),"")</f>
        <v>1</v>
      </c>
      <c r="AE2456" s="0" t="n">
        <f aca="false">IF($L2456&lt;&gt;"",1+IF($L2456&gt;2011,1,0)+IF($L2456&gt;2014,1,0),"")</f>
        <v>2</v>
      </c>
      <c r="AF2456" s="0" t="s">
        <v>761</v>
      </c>
      <c r="AG2456" s="0" t="s">
        <v>88</v>
      </c>
      <c r="AH2456" s="0" t="s">
        <v>89</v>
      </c>
      <c r="AI2456" s="0" t="s">
        <v>334</v>
      </c>
      <c r="AJ2456" s="0" t="s">
        <v>334</v>
      </c>
      <c r="AK2456" s="0" t="str">
        <f aca="false">IF(AND($CF2456&lt;&gt;"",IFERROR(INDEX(subsample_country_map!$B:$B,MATCH($CF2456,subsample_country_map!$A:$A,0)),"")&lt;&gt;""),INDEX(subsample_country_map!$B:$B,MATCH($CF2456,subsample_country_map!$A:$A,0)),INDEX(lookup!$AA:$AA,MATCH($A2456,lookup!$A:$A,0)))</f>
        <v>1_US</v>
      </c>
      <c r="AL2456" s="0" t="str">
        <f aca="false">IF(AND($CF2456&lt;&gt;"",IFERROR(INDEX(subsample_country_map!$C:$C,MATCH($CF2456,subsample_country_map!$A:$A,0)),"")&lt;&gt;""),INDEX(subsample_country_map!$C:$C,MATCH($CF2456,subsample_country_map!$A:$A,0)),INDEX(lookup!$AB:$AB,MATCH($A2456,lookup!$A:$A,0)))</f>
        <v>1_developed</v>
      </c>
      <c r="AM2456" s="0" t="str">
        <f aca="false">IF(AND($CF2456&lt;&gt;"",IFERROR(INDEX(subsample_country_map!$D:$D,MATCH($CF2456,subsample_country_map!$A:$A,0)),"")&lt;&gt;""),INDEX(subsample_country_map!$D:$D,MATCH($CF2456,subsample_country_map!$A:$A,0)),INDEX(lookup!$AC:$AC,MATCH($A2456,lookup!$A:$A,0)))</f>
        <v>1_western</v>
      </c>
      <c r="AN2456" s="0" t="str">
        <f aca="false">IF(AND($CF2456&lt;&gt;"",IFERROR(INDEX(subsample_country_map!$E:$E,MATCH($CF2456,subsample_country_map!$A:$A,0)),"")&lt;&gt;""),INDEX(subsample_country_map!$E:$E,MATCH($CF2456,subsample_country_map!$A:$A,0)),INDEX(lookup!$AD:$AD,MATCH($A2456,lookup!$A:$A,0)))</f>
        <v>1_common law</v>
      </c>
      <c r="AO2456" s="0" t="str">
        <f aca="false">INDEX(lookup!$Y:$Y,MATCH($A2456,lookup!$A:$A,0))</f>
        <v>0_published</v>
      </c>
      <c r="AP2456" s="0" t="str">
        <f aca="false">INDEX(lookup!$Z:$Z,MATCH($A2456,lookup!$A:$A,0))</f>
        <v>0_VHB low</v>
      </c>
      <c r="AQ2456" s="0" t="str">
        <f aca="false">INDEX(lookup!$W:$W,MATCH($A2456,lookup!$A:$A,0))</f>
        <v>2_sust</v>
      </c>
      <c r="AS2456" s="0" t="s">
        <v>91</v>
      </c>
      <c r="AT2456" s="0" t="s">
        <v>397</v>
      </c>
      <c r="AU2456" s="0" t="s">
        <v>93</v>
      </c>
      <c r="AV2456" s="0" t="s">
        <v>8107</v>
      </c>
      <c r="AY2456" s="0" t="s">
        <v>1317</v>
      </c>
      <c r="BA2456" s="0" t="n">
        <v>31418</v>
      </c>
      <c r="BB2456" s="0" t="s">
        <v>8030</v>
      </c>
      <c r="BC2456" s="0" t="s">
        <v>122</v>
      </c>
      <c r="BD2456" s="0" t="s">
        <v>8031</v>
      </c>
      <c r="BE2456" s="0" t="s">
        <v>98</v>
      </c>
      <c r="BI2456" s="0" t="s">
        <v>99</v>
      </c>
      <c r="BJ2456" s="0" t="s">
        <v>3776</v>
      </c>
      <c r="BK2456" s="0" t="s">
        <v>8090</v>
      </c>
      <c r="BL2456" s="0" t="s">
        <v>8108</v>
      </c>
      <c r="BM2456" s="0" t="s">
        <v>8053</v>
      </c>
      <c r="BN2456" s="0" t="s">
        <v>8095</v>
      </c>
      <c r="BO2456" s="0" t="s">
        <v>105</v>
      </c>
      <c r="BP2456" s="0" t="s">
        <v>8029</v>
      </c>
      <c r="BQ2456" s="0" t="s">
        <v>127</v>
      </c>
      <c r="BT2456" s="0" t="n">
        <v>0</v>
      </c>
      <c r="BU2456" s="0" t="s">
        <v>8036</v>
      </c>
      <c r="BW2456" s="0" t="n">
        <v>2007</v>
      </c>
      <c r="BX2456" s="0" t="n">
        <v>2020</v>
      </c>
      <c r="BY2456" s="0" t="s">
        <v>1526</v>
      </c>
      <c r="BZ2456" s="0" t="n">
        <v>2013.5</v>
      </c>
      <c r="CA2456" s="0" t="n">
        <v>0.357142857142857</v>
      </c>
      <c r="CB2456" s="0" t="n">
        <v>0</v>
      </c>
      <c r="CC2456" s="0" t="n">
        <v>1</v>
      </c>
      <c r="CD2456" s="0" t="n">
        <v>-0.0402339258847279</v>
      </c>
      <c r="CE2456" s="0" t="n">
        <v>1</v>
      </c>
    </row>
    <row r="2457" customFormat="false" ht="15" hidden="false" customHeight="false" outlineLevel="0" collapsed="false">
      <c r="A2457" s="0" t="s">
        <v>8029</v>
      </c>
      <c r="B2457" s="0" t="n">
        <v>3762</v>
      </c>
      <c r="C2457" s="0" t="n">
        <v>-0.0402122301249186</v>
      </c>
      <c r="D2457" s="0" t="n">
        <v>31418</v>
      </c>
      <c r="E2457" s="0" t="n">
        <f aca="false">IF(ISNUMBER($BA2457),$BA2457,IF(AND(ISNUMBER($D2457),ISNUMBER($BW2457),ISNUMBER($BX2457)),$D2457*($BX2457-$BW2457+1),""))</f>
        <v>31418</v>
      </c>
      <c r="H2457" s="0" t="s">
        <v>118</v>
      </c>
      <c r="I2457" s="0" t="s">
        <v>842</v>
      </c>
      <c r="J2457" s="0" t="n">
        <f aca="false">IF($BW2457&lt;&gt;"",$BW2457,"")</f>
        <v>2007</v>
      </c>
      <c r="K2457" s="0" t="n">
        <f aca="false">IF($BX2457&lt;&gt;"",$BX2457,"")</f>
        <v>2020</v>
      </c>
      <c r="L2457" s="0" t="n">
        <f aca="false">IF(AND(ISNUMBER($BW2457),ISNUMBER($BX2457)),($BW2457+$BX2457)/2,"")</f>
        <v>2013.5</v>
      </c>
      <c r="M2457" s="0" t="n">
        <f aca="false">IF($L2457&lt;&gt;"",$L2457,"")</f>
        <v>2013.5</v>
      </c>
      <c r="N2457" s="0" t="n">
        <f aca="false">IF(AND(ISNUMBER($BW2457),ISNUMBER($BX2457)),MIN(1,MAX(0,($BX2457-2016+1)/($BX2457-$BW2457+1))),"")</f>
        <v>0.357142857142857</v>
      </c>
      <c r="O2457" s="0" t="n">
        <f aca="false">IF(AND(ISNUMBER($BW2457),ISNUMBER($BX2457)),MIN(1,MAX(0,($BX2457-2017+1)/($BX2457-$BW2457+1))),"")</f>
        <v>0.285714285714286</v>
      </c>
      <c r="P2457" s="0" t="n">
        <f aca="false">IF(AND(ISNUMBER($BW2457),ISNUMBER($BX2457)),MIN(1,MAX(0,($BX2457-2018+1)/($BX2457-$BW2457+1))),"")</f>
        <v>0.214285714285714</v>
      </c>
      <c r="Q2457" s="0" t="n">
        <f aca="false">IF(AND(ISNUMBER($BW2457),ISNUMBER($BX2457)),MIN(1,MAX(0,($BX2457-2019+1)/($BX2457-$BW2457+1))),"")</f>
        <v>0.142857142857143</v>
      </c>
      <c r="R2457" s="0" t="n">
        <f aca="false">IF(AND(ISNUMBER($BW2457),ISNUMBER($BX2457)),MIN(1,MAX(0,($BX2457-2016+1)/($BX2457-$BW2457+1))),"")</f>
        <v>0.357142857142857</v>
      </c>
      <c r="S2457" s="0" t="n">
        <f aca="false">IF($L2457&lt;&gt;"",IF($L2457&gt;=2015.5,1,0),"")</f>
        <v>0</v>
      </c>
      <c r="T2457" s="0" t="n">
        <f aca="false">IF($L2457&lt;&gt;"",IF($L2457&gt;=2016,1,0),"")</f>
        <v>0</v>
      </c>
      <c r="U2457" s="0" t="n">
        <f aca="false">IF(ISNUMBER($BX2457),IF($BX2457&gt;=2016,1,0),"")</f>
        <v>1</v>
      </c>
      <c r="V2457" s="0" t="n">
        <f aca="false">IF(ISNUMBER($BW2457),IF($BW2457&gt;=2016,1,0),"")</f>
        <v>0</v>
      </c>
      <c r="W2457" s="0" t="str">
        <f aca="false">IF(AND(ISNUMBER($BW2457),ISNUMBER($BX2457)),IF($BW2457&gt;=2016,"post-only",IF($BX2457&lt;2016,"pre-only","mixed")),"")</f>
        <v>mixed</v>
      </c>
      <c r="X2457" s="0" t="n">
        <f aca="false">IF(AND(ISNUMBER($BW2457),ISNUMBER($BX2457)),MIN(1,MAX(0,($BX2457-2017+1)/($BX2457-$BW2457+1))),"")</f>
        <v>0.285714285714286</v>
      </c>
      <c r="Y2457" s="0" t="n">
        <f aca="false">IF(AND(ISNUMBER($BW2457),ISNUMBER($BX2457)),MIN(1,MAX(0,($BX2457-2018+1)/($BX2457-$BW2457+1))),"")</f>
        <v>0.214285714285714</v>
      </c>
      <c r="Z2457" s="0" t="n">
        <f aca="false">IF(AND(ISNUMBER($BW2457),ISNUMBER($BX2457)),MIN(1,MAX(0,($BX2457-2019+1)/($BX2457-$BW2457+1))),"")</f>
        <v>0.142857142857143</v>
      </c>
      <c r="AA2457" s="0" t="n">
        <f aca="false">IF(ISNUMBER($BX2457),IF($BX2457&gt;=2017,1,0),"")</f>
        <v>1</v>
      </c>
      <c r="AB2457" s="0" t="n">
        <f aca="false">IF(ISNUMBER($BX2457),IF($BX2457&gt;=2018,1,0),"")</f>
        <v>1</v>
      </c>
      <c r="AC2457" s="0" t="n">
        <f aca="false">IF(ISNUMBER($BX2457),IF($BX2457&gt;=2019,1,0),"")</f>
        <v>1</v>
      </c>
      <c r="AD2457" s="0" t="n">
        <f aca="false">IF($L2457&lt;&gt;"",IF($L2457&gt;2013,1,0),"")</f>
        <v>1</v>
      </c>
      <c r="AE2457" s="0" t="n">
        <f aca="false">IF($L2457&lt;&gt;"",1+IF($L2457&gt;2011,1,0)+IF($L2457&gt;2014,1,0),"")</f>
        <v>2</v>
      </c>
      <c r="AF2457" s="0" t="s">
        <v>761</v>
      </c>
      <c r="AG2457" s="0" t="s">
        <v>88</v>
      </c>
      <c r="AH2457" s="0" t="s">
        <v>89</v>
      </c>
      <c r="AI2457" s="0" t="s">
        <v>334</v>
      </c>
      <c r="AJ2457" s="0" t="s">
        <v>334</v>
      </c>
      <c r="AK2457" s="0" t="str">
        <f aca="false">IF(AND($CF2457&lt;&gt;"",IFERROR(INDEX(subsample_country_map!$B:$B,MATCH($CF2457,subsample_country_map!$A:$A,0)),"")&lt;&gt;""),INDEX(subsample_country_map!$B:$B,MATCH($CF2457,subsample_country_map!$A:$A,0)),INDEX(lookup!$AA:$AA,MATCH($A2457,lookup!$A:$A,0)))</f>
        <v>1_US</v>
      </c>
      <c r="AL2457" s="0" t="str">
        <f aca="false">IF(AND($CF2457&lt;&gt;"",IFERROR(INDEX(subsample_country_map!$C:$C,MATCH($CF2457,subsample_country_map!$A:$A,0)),"")&lt;&gt;""),INDEX(subsample_country_map!$C:$C,MATCH($CF2457,subsample_country_map!$A:$A,0)),INDEX(lookup!$AB:$AB,MATCH($A2457,lookup!$A:$A,0)))</f>
        <v>1_developed</v>
      </c>
      <c r="AM2457" s="0" t="str">
        <f aca="false">IF(AND($CF2457&lt;&gt;"",IFERROR(INDEX(subsample_country_map!$D:$D,MATCH($CF2457,subsample_country_map!$A:$A,0)),"")&lt;&gt;""),INDEX(subsample_country_map!$D:$D,MATCH($CF2457,subsample_country_map!$A:$A,0)),INDEX(lookup!$AC:$AC,MATCH($A2457,lookup!$A:$A,0)))</f>
        <v>1_western</v>
      </c>
      <c r="AN2457" s="0" t="str">
        <f aca="false">IF(AND($CF2457&lt;&gt;"",IFERROR(INDEX(subsample_country_map!$E:$E,MATCH($CF2457,subsample_country_map!$A:$A,0)),"")&lt;&gt;""),INDEX(subsample_country_map!$E:$E,MATCH($CF2457,subsample_country_map!$A:$A,0)),INDEX(lookup!$AD:$AD,MATCH($A2457,lookup!$A:$A,0)))</f>
        <v>1_common law</v>
      </c>
      <c r="AO2457" s="0" t="str">
        <f aca="false">INDEX(lookup!$Y:$Y,MATCH($A2457,lookup!$A:$A,0))</f>
        <v>0_published</v>
      </c>
      <c r="AP2457" s="0" t="str">
        <f aca="false">INDEX(lookup!$Z:$Z,MATCH($A2457,lookup!$A:$A,0))</f>
        <v>0_VHB low</v>
      </c>
      <c r="AQ2457" s="0" t="str">
        <f aca="false">INDEX(lookup!$W:$W,MATCH($A2457,lookup!$A:$A,0))</f>
        <v>2_sust</v>
      </c>
      <c r="AS2457" s="0" t="s">
        <v>91</v>
      </c>
      <c r="AT2457" s="0" t="s">
        <v>397</v>
      </c>
      <c r="AU2457" s="0" t="s">
        <v>93</v>
      </c>
      <c r="AV2457" s="0" t="s">
        <v>8109</v>
      </c>
      <c r="AY2457" s="0" t="s">
        <v>1317</v>
      </c>
      <c r="BA2457" s="0" t="n">
        <v>31418</v>
      </c>
      <c r="BB2457" s="0" t="s">
        <v>8030</v>
      </c>
      <c r="BC2457" s="0" t="s">
        <v>122</v>
      </c>
      <c r="BD2457" s="0" t="s">
        <v>8031</v>
      </c>
      <c r="BE2457" s="0" t="s">
        <v>98</v>
      </c>
      <c r="BI2457" s="0" t="s">
        <v>99</v>
      </c>
      <c r="BJ2457" s="0" t="s">
        <v>8056</v>
      </c>
      <c r="BK2457" s="0" t="s">
        <v>8090</v>
      </c>
      <c r="BL2457" s="0" t="s">
        <v>8110</v>
      </c>
      <c r="BM2457" s="0" t="s">
        <v>8053</v>
      </c>
      <c r="BN2457" s="0" t="s">
        <v>8098</v>
      </c>
      <c r="BO2457" s="0" t="s">
        <v>105</v>
      </c>
      <c r="BP2457" s="0" t="s">
        <v>8029</v>
      </c>
      <c r="BQ2457" s="0" t="s">
        <v>127</v>
      </c>
      <c r="BT2457" s="0" t="n">
        <v>0</v>
      </c>
      <c r="BU2457" s="0" t="s">
        <v>8036</v>
      </c>
      <c r="BW2457" s="0" t="n">
        <v>2007</v>
      </c>
      <c r="BX2457" s="0" t="n">
        <v>2020</v>
      </c>
      <c r="BY2457" s="0" t="s">
        <v>1526</v>
      </c>
      <c r="BZ2457" s="0" t="n">
        <v>2013.5</v>
      </c>
      <c r="CA2457" s="0" t="n">
        <v>0.357142857142857</v>
      </c>
      <c r="CB2457" s="0" t="n">
        <v>0</v>
      </c>
      <c r="CC2457" s="0" t="n">
        <v>1</v>
      </c>
      <c r="CD2457" s="0" t="n">
        <v>-0.0402339258847279</v>
      </c>
      <c r="CE2457" s="0" t="n">
        <v>1</v>
      </c>
    </row>
    <row r="2458" customFormat="false" ht="15" hidden="false" customHeight="false" outlineLevel="0" collapsed="false">
      <c r="A2458" s="0" t="s">
        <v>8029</v>
      </c>
      <c r="B2458" s="0" t="n">
        <v>3763</v>
      </c>
      <c r="C2458" s="0" t="n">
        <v>-0.00901643016599209</v>
      </c>
      <c r="D2458" s="0" t="n">
        <v>31418</v>
      </c>
      <c r="E2458" s="0" t="n">
        <f aca="false">IF(ISNUMBER($BA2458),$BA2458,IF(AND(ISNUMBER($D2458),ISNUMBER($BW2458),ISNUMBER($BX2458)),$D2458*($BX2458-$BW2458+1),""))</f>
        <v>31418</v>
      </c>
      <c r="H2458" s="0" t="s">
        <v>118</v>
      </c>
      <c r="I2458" s="0" t="s">
        <v>842</v>
      </c>
      <c r="J2458" s="0" t="n">
        <f aca="false">IF($BW2458&lt;&gt;"",$BW2458,"")</f>
        <v>2007</v>
      </c>
      <c r="K2458" s="0" t="n">
        <f aca="false">IF($BX2458&lt;&gt;"",$BX2458,"")</f>
        <v>2020</v>
      </c>
      <c r="L2458" s="0" t="n">
        <f aca="false">IF(AND(ISNUMBER($BW2458),ISNUMBER($BX2458)),($BW2458+$BX2458)/2,"")</f>
        <v>2013.5</v>
      </c>
      <c r="M2458" s="0" t="n">
        <f aca="false">IF($L2458&lt;&gt;"",$L2458,"")</f>
        <v>2013.5</v>
      </c>
      <c r="N2458" s="0" t="n">
        <f aca="false">IF(AND(ISNUMBER($BW2458),ISNUMBER($BX2458)),MIN(1,MAX(0,($BX2458-2016+1)/($BX2458-$BW2458+1))),"")</f>
        <v>0.357142857142857</v>
      </c>
      <c r="O2458" s="0" t="n">
        <f aca="false">IF(AND(ISNUMBER($BW2458),ISNUMBER($BX2458)),MIN(1,MAX(0,($BX2458-2017+1)/($BX2458-$BW2458+1))),"")</f>
        <v>0.285714285714286</v>
      </c>
      <c r="P2458" s="0" t="n">
        <f aca="false">IF(AND(ISNUMBER($BW2458),ISNUMBER($BX2458)),MIN(1,MAX(0,($BX2458-2018+1)/($BX2458-$BW2458+1))),"")</f>
        <v>0.214285714285714</v>
      </c>
      <c r="Q2458" s="0" t="n">
        <f aca="false">IF(AND(ISNUMBER($BW2458),ISNUMBER($BX2458)),MIN(1,MAX(0,($BX2458-2019+1)/($BX2458-$BW2458+1))),"")</f>
        <v>0.142857142857143</v>
      </c>
      <c r="R2458" s="0" t="n">
        <f aca="false">IF(AND(ISNUMBER($BW2458),ISNUMBER($BX2458)),MIN(1,MAX(0,($BX2458-2016+1)/($BX2458-$BW2458+1))),"")</f>
        <v>0.357142857142857</v>
      </c>
      <c r="S2458" s="0" t="n">
        <f aca="false">IF($L2458&lt;&gt;"",IF($L2458&gt;=2015.5,1,0),"")</f>
        <v>0</v>
      </c>
      <c r="T2458" s="0" t="n">
        <f aca="false">IF($L2458&lt;&gt;"",IF($L2458&gt;=2016,1,0),"")</f>
        <v>0</v>
      </c>
      <c r="U2458" s="0" t="n">
        <f aca="false">IF(ISNUMBER($BX2458),IF($BX2458&gt;=2016,1,0),"")</f>
        <v>1</v>
      </c>
      <c r="V2458" s="0" t="n">
        <f aca="false">IF(ISNUMBER($BW2458),IF($BW2458&gt;=2016,1,0),"")</f>
        <v>0</v>
      </c>
      <c r="W2458" s="0" t="str">
        <f aca="false">IF(AND(ISNUMBER($BW2458),ISNUMBER($BX2458)),IF($BW2458&gt;=2016,"post-only",IF($BX2458&lt;2016,"pre-only","mixed")),"")</f>
        <v>mixed</v>
      </c>
      <c r="X2458" s="0" t="n">
        <f aca="false">IF(AND(ISNUMBER($BW2458),ISNUMBER($BX2458)),MIN(1,MAX(0,($BX2458-2017+1)/($BX2458-$BW2458+1))),"")</f>
        <v>0.285714285714286</v>
      </c>
      <c r="Y2458" s="0" t="n">
        <f aca="false">IF(AND(ISNUMBER($BW2458),ISNUMBER($BX2458)),MIN(1,MAX(0,($BX2458-2018+1)/($BX2458-$BW2458+1))),"")</f>
        <v>0.214285714285714</v>
      </c>
      <c r="Z2458" s="0" t="n">
        <f aca="false">IF(AND(ISNUMBER($BW2458),ISNUMBER($BX2458)),MIN(1,MAX(0,($BX2458-2019+1)/($BX2458-$BW2458+1))),"")</f>
        <v>0.142857142857143</v>
      </c>
      <c r="AA2458" s="0" t="n">
        <f aca="false">IF(ISNUMBER($BX2458),IF($BX2458&gt;=2017,1,0),"")</f>
        <v>1</v>
      </c>
      <c r="AB2458" s="0" t="n">
        <f aca="false">IF(ISNUMBER($BX2458),IF($BX2458&gt;=2018,1,0),"")</f>
        <v>1</v>
      </c>
      <c r="AC2458" s="0" t="n">
        <f aca="false">IF(ISNUMBER($BX2458),IF($BX2458&gt;=2019,1,0),"")</f>
        <v>1</v>
      </c>
      <c r="AD2458" s="0" t="n">
        <f aca="false">IF($L2458&lt;&gt;"",IF($L2458&gt;2013,1,0),"")</f>
        <v>1</v>
      </c>
      <c r="AE2458" s="0" t="n">
        <f aca="false">IF($L2458&lt;&gt;"",1+IF($L2458&gt;2011,1,0)+IF($L2458&gt;2014,1,0),"")</f>
        <v>2</v>
      </c>
      <c r="AF2458" s="0" t="s">
        <v>761</v>
      </c>
      <c r="AG2458" s="0" t="s">
        <v>88</v>
      </c>
      <c r="AH2458" s="0" t="s">
        <v>89</v>
      </c>
      <c r="AI2458" s="0" t="s">
        <v>334</v>
      </c>
      <c r="AJ2458" s="0" t="s">
        <v>334</v>
      </c>
      <c r="AK2458" s="0" t="str">
        <f aca="false">IF(AND($CF2458&lt;&gt;"",IFERROR(INDEX(subsample_country_map!$B:$B,MATCH($CF2458,subsample_country_map!$A:$A,0)),"")&lt;&gt;""),INDEX(subsample_country_map!$B:$B,MATCH($CF2458,subsample_country_map!$A:$A,0)),INDEX(lookup!$AA:$AA,MATCH($A2458,lookup!$A:$A,0)))</f>
        <v>1_US</v>
      </c>
      <c r="AL2458" s="0" t="str">
        <f aca="false">IF(AND($CF2458&lt;&gt;"",IFERROR(INDEX(subsample_country_map!$C:$C,MATCH($CF2458,subsample_country_map!$A:$A,0)),"")&lt;&gt;""),INDEX(subsample_country_map!$C:$C,MATCH($CF2458,subsample_country_map!$A:$A,0)),INDEX(lookup!$AB:$AB,MATCH($A2458,lookup!$A:$A,0)))</f>
        <v>1_developed</v>
      </c>
      <c r="AM2458" s="0" t="str">
        <f aca="false">IF(AND($CF2458&lt;&gt;"",IFERROR(INDEX(subsample_country_map!$D:$D,MATCH($CF2458,subsample_country_map!$A:$A,0)),"")&lt;&gt;""),INDEX(subsample_country_map!$D:$D,MATCH($CF2458,subsample_country_map!$A:$A,0)),INDEX(lookup!$AC:$AC,MATCH($A2458,lookup!$A:$A,0)))</f>
        <v>1_western</v>
      </c>
      <c r="AN2458" s="0" t="str">
        <f aca="false">IF(AND($CF2458&lt;&gt;"",IFERROR(INDEX(subsample_country_map!$E:$E,MATCH($CF2458,subsample_country_map!$A:$A,0)),"")&lt;&gt;""),INDEX(subsample_country_map!$E:$E,MATCH($CF2458,subsample_country_map!$A:$A,0)),INDEX(lookup!$AD:$AD,MATCH($A2458,lookup!$A:$A,0)))</f>
        <v>1_common law</v>
      </c>
      <c r="AO2458" s="0" t="str">
        <f aca="false">INDEX(lookup!$Y:$Y,MATCH($A2458,lookup!$A:$A,0))</f>
        <v>0_published</v>
      </c>
      <c r="AP2458" s="0" t="str">
        <f aca="false">INDEX(lookup!$Z:$Z,MATCH($A2458,lookup!$A:$A,0))</f>
        <v>0_VHB low</v>
      </c>
      <c r="AQ2458" s="0" t="str">
        <f aca="false">INDEX(lookup!$W:$W,MATCH($A2458,lookup!$A:$A,0))</f>
        <v>2_sust</v>
      </c>
      <c r="AS2458" s="0" t="s">
        <v>91</v>
      </c>
      <c r="AT2458" s="0" t="s">
        <v>397</v>
      </c>
      <c r="AU2458" s="0" t="s">
        <v>93</v>
      </c>
      <c r="AV2458" s="0" t="s">
        <v>8111</v>
      </c>
      <c r="AY2458" s="0" t="s">
        <v>1418</v>
      </c>
      <c r="BA2458" s="0" t="n">
        <v>31418</v>
      </c>
      <c r="BB2458" s="0" t="s">
        <v>8030</v>
      </c>
      <c r="BC2458" s="0" t="s">
        <v>122</v>
      </c>
      <c r="BD2458" s="0" t="s">
        <v>8031</v>
      </c>
      <c r="BE2458" s="0" t="s">
        <v>98</v>
      </c>
      <c r="BI2458" s="0" t="s">
        <v>99</v>
      </c>
      <c r="BJ2458" s="0" t="s">
        <v>3600</v>
      </c>
      <c r="BK2458" s="0" t="s">
        <v>8090</v>
      </c>
      <c r="BL2458" s="0" t="s">
        <v>8112</v>
      </c>
      <c r="BM2458" s="0" t="s">
        <v>8062</v>
      </c>
      <c r="BN2458" s="0" t="s">
        <v>8092</v>
      </c>
      <c r="BO2458" s="0" t="s">
        <v>105</v>
      </c>
      <c r="BP2458" s="0" t="s">
        <v>8029</v>
      </c>
      <c r="BQ2458" s="0" t="s">
        <v>127</v>
      </c>
      <c r="BT2458" s="0" t="n">
        <v>0</v>
      </c>
      <c r="BU2458" s="0" t="s">
        <v>8036</v>
      </c>
      <c r="BW2458" s="0" t="n">
        <v>2007</v>
      </c>
      <c r="BX2458" s="0" t="n">
        <v>2020</v>
      </c>
      <c r="BY2458" s="0" t="s">
        <v>1526</v>
      </c>
      <c r="BZ2458" s="0" t="n">
        <v>2013.5</v>
      </c>
      <c r="CA2458" s="0" t="n">
        <v>0.357142857142857</v>
      </c>
      <c r="CB2458" s="0" t="n">
        <v>0</v>
      </c>
      <c r="CC2458" s="0" t="n">
        <v>1</v>
      </c>
      <c r="CD2458" s="0" t="n">
        <v>-0.00901667451118525</v>
      </c>
      <c r="CE2458" s="0" t="n">
        <v>1</v>
      </c>
    </row>
    <row r="2459" customFormat="false" ht="15" hidden="false" customHeight="false" outlineLevel="0" collapsed="false">
      <c r="A2459" s="0" t="s">
        <v>8029</v>
      </c>
      <c r="B2459" s="0" t="n">
        <v>3764</v>
      </c>
      <c r="C2459" s="0" t="n">
        <v>-0.00901643016599209</v>
      </c>
      <c r="D2459" s="0" t="n">
        <v>31418</v>
      </c>
      <c r="E2459" s="0" t="n">
        <f aca="false">IF(ISNUMBER($BA2459),$BA2459,IF(AND(ISNUMBER($D2459),ISNUMBER($BW2459),ISNUMBER($BX2459)),$D2459*($BX2459-$BW2459+1),""))</f>
        <v>31418</v>
      </c>
      <c r="H2459" s="0" t="s">
        <v>118</v>
      </c>
      <c r="I2459" s="0" t="s">
        <v>842</v>
      </c>
      <c r="J2459" s="0" t="n">
        <f aca="false">IF($BW2459&lt;&gt;"",$BW2459,"")</f>
        <v>2007</v>
      </c>
      <c r="K2459" s="0" t="n">
        <f aca="false">IF($BX2459&lt;&gt;"",$BX2459,"")</f>
        <v>2020</v>
      </c>
      <c r="L2459" s="0" t="n">
        <f aca="false">IF(AND(ISNUMBER($BW2459),ISNUMBER($BX2459)),($BW2459+$BX2459)/2,"")</f>
        <v>2013.5</v>
      </c>
      <c r="M2459" s="0" t="n">
        <f aca="false">IF($L2459&lt;&gt;"",$L2459,"")</f>
        <v>2013.5</v>
      </c>
      <c r="N2459" s="0" t="n">
        <f aca="false">IF(AND(ISNUMBER($BW2459),ISNUMBER($BX2459)),MIN(1,MAX(0,($BX2459-2016+1)/($BX2459-$BW2459+1))),"")</f>
        <v>0.357142857142857</v>
      </c>
      <c r="O2459" s="0" t="n">
        <f aca="false">IF(AND(ISNUMBER($BW2459),ISNUMBER($BX2459)),MIN(1,MAX(0,($BX2459-2017+1)/($BX2459-$BW2459+1))),"")</f>
        <v>0.285714285714286</v>
      </c>
      <c r="P2459" s="0" t="n">
        <f aca="false">IF(AND(ISNUMBER($BW2459),ISNUMBER($BX2459)),MIN(1,MAX(0,($BX2459-2018+1)/($BX2459-$BW2459+1))),"")</f>
        <v>0.214285714285714</v>
      </c>
      <c r="Q2459" s="0" t="n">
        <f aca="false">IF(AND(ISNUMBER($BW2459),ISNUMBER($BX2459)),MIN(1,MAX(0,($BX2459-2019+1)/($BX2459-$BW2459+1))),"")</f>
        <v>0.142857142857143</v>
      </c>
      <c r="R2459" s="0" t="n">
        <f aca="false">IF(AND(ISNUMBER($BW2459),ISNUMBER($BX2459)),MIN(1,MAX(0,($BX2459-2016+1)/($BX2459-$BW2459+1))),"")</f>
        <v>0.357142857142857</v>
      </c>
      <c r="S2459" s="0" t="n">
        <f aca="false">IF($L2459&lt;&gt;"",IF($L2459&gt;=2015.5,1,0),"")</f>
        <v>0</v>
      </c>
      <c r="T2459" s="0" t="n">
        <f aca="false">IF($L2459&lt;&gt;"",IF($L2459&gt;=2016,1,0),"")</f>
        <v>0</v>
      </c>
      <c r="U2459" s="0" t="n">
        <f aca="false">IF(ISNUMBER($BX2459),IF($BX2459&gt;=2016,1,0),"")</f>
        <v>1</v>
      </c>
      <c r="V2459" s="0" t="n">
        <f aca="false">IF(ISNUMBER($BW2459),IF($BW2459&gt;=2016,1,0),"")</f>
        <v>0</v>
      </c>
      <c r="W2459" s="0" t="str">
        <f aca="false">IF(AND(ISNUMBER($BW2459),ISNUMBER($BX2459)),IF($BW2459&gt;=2016,"post-only",IF($BX2459&lt;2016,"pre-only","mixed")),"")</f>
        <v>mixed</v>
      </c>
      <c r="X2459" s="0" t="n">
        <f aca="false">IF(AND(ISNUMBER($BW2459),ISNUMBER($BX2459)),MIN(1,MAX(0,($BX2459-2017+1)/($BX2459-$BW2459+1))),"")</f>
        <v>0.285714285714286</v>
      </c>
      <c r="Y2459" s="0" t="n">
        <f aca="false">IF(AND(ISNUMBER($BW2459),ISNUMBER($BX2459)),MIN(1,MAX(0,($BX2459-2018+1)/($BX2459-$BW2459+1))),"")</f>
        <v>0.214285714285714</v>
      </c>
      <c r="Z2459" s="0" t="n">
        <f aca="false">IF(AND(ISNUMBER($BW2459),ISNUMBER($BX2459)),MIN(1,MAX(0,($BX2459-2019+1)/($BX2459-$BW2459+1))),"")</f>
        <v>0.142857142857143</v>
      </c>
      <c r="AA2459" s="0" t="n">
        <f aca="false">IF(ISNUMBER($BX2459),IF($BX2459&gt;=2017,1,0),"")</f>
        <v>1</v>
      </c>
      <c r="AB2459" s="0" t="n">
        <f aca="false">IF(ISNUMBER($BX2459),IF($BX2459&gt;=2018,1,0),"")</f>
        <v>1</v>
      </c>
      <c r="AC2459" s="0" t="n">
        <f aca="false">IF(ISNUMBER($BX2459),IF($BX2459&gt;=2019,1,0),"")</f>
        <v>1</v>
      </c>
      <c r="AD2459" s="0" t="n">
        <f aca="false">IF($L2459&lt;&gt;"",IF($L2459&gt;2013,1,0),"")</f>
        <v>1</v>
      </c>
      <c r="AE2459" s="0" t="n">
        <f aca="false">IF($L2459&lt;&gt;"",1+IF($L2459&gt;2011,1,0)+IF($L2459&gt;2014,1,0),"")</f>
        <v>2</v>
      </c>
      <c r="AF2459" s="0" t="s">
        <v>761</v>
      </c>
      <c r="AG2459" s="0" t="s">
        <v>88</v>
      </c>
      <c r="AH2459" s="0" t="s">
        <v>89</v>
      </c>
      <c r="AI2459" s="0" t="s">
        <v>334</v>
      </c>
      <c r="AJ2459" s="0" t="s">
        <v>334</v>
      </c>
      <c r="AK2459" s="0" t="str">
        <f aca="false">IF(AND($CF2459&lt;&gt;"",IFERROR(INDEX(subsample_country_map!$B:$B,MATCH($CF2459,subsample_country_map!$A:$A,0)),"")&lt;&gt;""),INDEX(subsample_country_map!$B:$B,MATCH($CF2459,subsample_country_map!$A:$A,0)),INDEX(lookup!$AA:$AA,MATCH($A2459,lookup!$A:$A,0)))</f>
        <v>1_US</v>
      </c>
      <c r="AL2459" s="0" t="str">
        <f aca="false">IF(AND($CF2459&lt;&gt;"",IFERROR(INDEX(subsample_country_map!$C:$C,MATCH($CF2459,subsample_country_map!$A:$A,0)),"")&lt;&gt;""),INDEX(subsample_country_map!$C:$C,MATCH($CF2459,subsample_country_map!$A:$A,0)),INDEX(lookup!$AB:$AB,MATCH($A2459,lookup!$A:$A,0)))</f>
        <v>1_developed</v>
      </c>
      <c r="AM2459" s="0" t="str">
        <f aca="false">IF(AND($CF2459&lt;&gt;"",IFERROR(INDEX(subsample_country_map!$D:$D,MATCH($CF2459,subsample_country_map!$A:$A,0)),"")&lt;&gt;""),INDEX(subsample_country_map!$D:$D,MATCH($CF2459,subsample_country_map!$A:$A,0)),INDEX(lookup!$AC:$AC,MATCH($A2459,lookup!$A:$A,0)))</f>
        <v>1_western</v>
      </c>
      <c r="AN2459" s="0" t="str">
        <f aca="false">IF(AND($CF2459&lt;&gt;"",IFERROR(INDEX(subsample_country_map!$E:$E,MATCH($CF2459,subsample_country_map!$A:$A,0)),"")&lt;&gt;""),INDEX(subsample_country_map!$E:$E,MATCH($CF2459,subsample_country_map!$A:$A,0)),INDEX(lookup!$AD:$AD,MATCH($A2459,lookup!$A:$A,0)))</f>
        <v>1_common law</v>
      </c>
      <c r="AO2459" s="0" t="str">
        <f aca="false">INDEX(lookup!$Y:$Y,MATCH($A2459,lookup!$A:$A,0))</f>
        <v>0_published</v>
      </c>
      <c r="AP2459" s="0" t="str">
        <f aca="false">INDEX(lookup!$Z:$Z,MATCH($A2459,lookup!$A:$A,0))</f>
        <v>0_VHB low</v>
      </c>
      <c r="AQ2459" s="0" t="str">
        <f aca="false">INDEX(lookup!$W:$W,MATCH($A2459,lookup!$A:$A,0))</f>
        <v>2_sust</v>
      </c>
      <c r="AS2459" s="0" t="s">
        <v>91</v>
      </c>
      <c r="AT2459" s="0" t="s">
        <v>397</v>
      </c>
      <c r="AU2459" s="0" t="s">
        <v>93</v>
      </c>
      <c r="AV2459" s="0" t="s">
        <v>8113</v>
      </c>
      <c r="AY2459" s="0" t="s">
        <v>1418</v>
      </c>
      <c r="BA2459" s="0" t="n">
        <v>31418</v>
      </c>
      <c r="BB2459" s="0" t="s">
        <v>8030</v>
      </c>
      <c r="BC2459" s="0" t="s">
        <v>122</v>
      </c>
      <c r="BD2459" s="0" t="s">
        <v>8031</v>
      </c>
      <c r="BE2459" s="0" t="s">
        <v>98</v>
      </c>
      <c r="BI2459" s="0" t="s">
        <v>99</v>
      </c>
      <c r="BJ2459" s="0" t="s">
        <v>8063</v>
      </c>
      <c r="BK2459" s="0" t="s">
        <v>8090</v>
      </c>
      <c r="BL2459" s="0" t="s">
        <v>8114</v>
      </c>
      <c r="BM2459" s="0" t="s">
        <v>8062</v>
      </c>
      <c r="BN2459" s="0" t="s">
        <v>8095</v>
      </c>
      <c r="BO2459" s="0" t="s">
        <v>105</v>
      </c>
      <c r="BP2459" s="0" t="s">
        <v>8029</v>
      </c>
      <c r="BQ2459" s="0" t="s">
        <v>127</v>
      </c>
      <c r="BT2459" s="0" t="n">
        <v>0</v>
      </c>
      <c r="BU2459" s="0" t="s">
        <v>8036</v>
      </c>
      <c r="BW2459" s="0" t="n">
        <v>2007</v>
      </c>
      <c r="BX2459" s="0" t="n">
        <v>2020</v>
      </c>
      <c r="BY2459" s="0" t="s">
        <v>1526</v>
      </c>
      <c r="BZ2459" s="0" t="n">
        <v>2013.5</v>
      </c>
      <c r="CA2459" s="0" t="n">
        <v>0.357142857142857</v>
      </c>
      <c r="CB2459" s="0" t="n">
        <v>0</v>
      </c>
      <c r="CC2459" s="0" t="n">
        <v>1</v>
      </c>
      <c r="CD2459" s="0" t="n">
        <v>-0.00901667451118525</v>
      </c>
      <c r="CE2459" s="0" t="n">
        <v>1</v>
      </c>
    </row>
    <row r="2460" customFormat="false" ht="15" hidden="false" customHeight="false" outlineLevel="0" collapsed="false">
      <c r="A2460" s="0" t="s">
        <v>8029</v>
      </c>
      <c r="B2460" s="0" t="n">
        <v>3765</v>
      </c>
      <c r="C2460" s="0" t="n">
        <v>-0.00854203539201443</v>
      </c>
      <c r="D2460" s="0" t="n">
        <v>31418</v>
      </c>
      <c r="E2460" s="0" t="n">
        <f aca="false">IF(ISNUMBER($BA2460),$BA2460,IF(AND(ISNUMBER($D2460),ISNUMBER($BW2460),ISNUMBER($BX2460)),$D2460*($BX2460-$BW2460+1),""))</f>
        <v>31418</v>
      </c>
      <c r="H2460" s="0" t="s">
        <v>118</v>
      </c>
      <c r="I2460" s="0" t="s">
        <v>842</v>
      </c>
      <c r="J2460" s="0" t="n">
        <f aca="false">IF($BW2460&lt;&gt;"",$BW2460,"")</f>
        <v>2007</v>
      </c>
      <c r="K2460" s="0" t="n">
        <f aca="false">IF($BX2460&lt;&gt;"",$BX2460,"")</f>
        <v>2020</v>
      </c>
      <c r="L2460" s="0" t="n">
        <f aca="false">IF(AND(ISNUMBER($BW2460),ISNUMBER($BX2460)),($BW2460+$BX2460)/2,"")</f>
        <v>2013.5</v>
      </c>
      <c r="M2460" s="0" t="n">
        <f aca="false">IF($L2460&lt;&gt;"",$L2460,"")</f>
        <v>2013.5</v>
      </c>
      <c r="N2460" s="0" t="n">
        <f aca="false">IF(AND(ISNUMBER($BW2460),ISNUMBER($BX2460)),MIN(1,MAX(0,($BX2460-2016+1)/($BX2460-$BW2460+1))),"")</f>
        <v>0.357142857142857</v>
      </c>
      <c r="O2460" s="0" t="n">
        <f aca="false">IF(AND(ISNUMBER($BW2460),ISNUMBER($BX2460)),MIN(1,MAX(0,($BX2460-2017+1)/($BX2460-$BW2460+1))),"")</f>
        <v>0.285714285714286</v>
      </c>
      <c r="P2460" s="0" t="n">
        <f aca="false">IF(AND(ISNUMBER($BW2460),ISNUMBER($BX2460)),MIN(1,MAX(0,($BX2460-2018+1)/($BX2460-$BW2460+1))),"")</f>
        <v>0.214285714285714</v>
      </c>
      <c r="Q2460" s="0" t="n">
        <f aca="false">IF(AND(ISNUMBER($BW2460),ISNUMBER($BX2460)),MIN(1,MAX(0,($BX2460-2019+1)/($BX2460-$BW2460+1))),"")</f>
        <v>0.142857142857143</v>
      </c>
      <c r="R2460" s="0" t="n">
        <f aca="false">IF(AND(ISNUMBER($BW2460),ISNUMBER($BX2460)),MIN(1,MAX(0,($BX2460-2016+1)/($BX2460-$BW2460+1))),"")</f>
        <v>0.357142857142857</v>
      </c>
      <c r="S2460" s="0" t="n">
        <f aca="false">IF($L2460&lt;&gt;"",IF($L2460&gt;=2015.5,1,0),"")</f>
        <v>0</v>
      </c>
      <c r="T2460" s="0" t="n">
        <f aca="false">IF($L2460&lt;&gt;"",IF($L2460&gt;=2016,1,0),"")</f>
        <v>0</v>
      </c>
      <c r="U2460" s="0" t="n">
        <f aca="false">IF(ISNUMBER($BX2460),IF($BX2460&gt;=2016,1,0),"")</f>
        <v>1</v>
      </c>
      <c r="V2460" s="0" t="n">
        <f aca="false">IF(ISNUMBER($BW2460),IF($BW2460&gt;=2016,1,0),"")</f>
        <v>0</v>
      </c>
      <c r="W2460" s="0" t="str">
        <f aca="false">IF(AND(ISNUMBER($BW2460),ISNUMBER($BX2460)),IF($BW2460&gt;=2016,"post-only",IF($BX2460&lt;2016,"pre-only","mixed")),"")</f>
        <v>mixed</v>
      </c>
      <c r="X2460" s="0" t="n">
        <f aca="false">IF(AND(ISNUMBER($BW2460),ISNUMBER($BX2460)),MIN(1,MAX(0,($BX2460-2017+1)/($BX2460-$BW2460+1))),"")</f>
        <v>0.285714285714286</v>
      </c>
      <c r="Y2460" s="0" t="n">
        <f aca="false">IF(AND(ISNUMBER($BW2460),ISNUMBER($BX2460)),MIN(1,MAX(0,($BX2460-2018+1)/($BX2460-$BW2460+1))),"")</f>
        <v>0.214285714285714</v>
      </c>
      <c r="Z2460" s="0" t="n">
        <f aca="false">IF(AND(ISNUMBER($BW2460),ISNUMBER($BX2460)),MIN(1,MAX(0,($BX2460-2019+1)/($BX2460-$BW2460+1))),"")</f>
        <v>0.142857142857143</v>
      </c>
      <c r="AA2460" s="0" t="n">
        <f aca="false">IF(ISNUMBER($BX2460),IF($BX2460&gt;=2017,1,0),"")</f>
        <v>1</v>
      </c>
      <c r="AB2460" s="0" t="n">
        <f aca="false">IF(ISNUMBER($BX2460),IF($BX2460&gt;=2018,1,0),"")</f>
        <v>1</v>
      </c>
      <c r="AC2460" s="0" t="n">
        <f aca="false">IF(ISNUMBER($BX2460),IF($BX2460&gt;=2019,1,0),"")</f>
        <v>1</v>
      </c>
      <c r="AD2460" s="0" t="n">
        <f aca="false">IF($L2460&lt;&gt;"",IF($L2460&gt;2013,1,0),"")</f>
        <v>1</v>
      </c>
      <c r="AE2460" s="0" t="n">
        <f aca="false">IF($L2460&lt;&gt;"",1+IF($L2460&gt;2011,1,0)+IF($L2460&gt;2014,1,0),"")</f>
        <v>2</v>
      </c>
      <c r="AF2460" s="0" t="s">
        <v>761</v>
      </c>
      <c r="AG2460" s="0" t="s">
        <v>88</v>
      </c>
      <c r="AH2460" s="0" t="s">
        <v>89</v>
      </c>
      <c r="AI2460" s="0" t="s">
        <v>334</v>
      </c>
      <c r="AJ2460" s="0" t="s">
        <v>334</v>
      </c>
      <c r="AK2460" s="0" t="str">
        <f aca="false">IF(AND($CF2460&lt;&gt;"",IFERROR(INDEX(subsample_country_map!$B:$B,MATCH($CF2460,subsample_country_map!$A:$A,0)),"")&lt;&gt;""),INDEX(subsample_country_map!$B:$B,MATCH($CF2460,subsample_country_map!$A:$A,0)),INDEX(lookup!$AA:$AA,MATCH($A2460,lookup!$A:$A,0)))</f>
        <v>1_US</v>
      </c>
      <c r="AL2460" s="0" t="str">
        <f aca="false">IF(AND($CF2460&lt;&gt;"",IFERROR(INDEX(subsample_country_map!$C:$C,MATCH($CF2460,subsample_country_map!$A:$A,0)),"")&lt;&gt;""),INDEX(subsample_country_map!$C:$C,MATCH($CF2460,subsample_country_map!$A:$A,0)),INDEX(lookup!$AB:$AB,MATCH($A2460,lookup!$A:$A,0)))</f>
        <v>1_developed</v>
      </c>
      <c r="AM2460" s="0" t="str">
        <f aca="false">IF(AND($CF2460&lt;&gt;"",IFERROR(INDEX(subsample_country_map!$D:$D,MATCH($CF2460,subsample_country_map!$A:$A,0)),"")&lt;&gt;""),INDEX(subsample_country_map!$D:$D,MATCH($CF2460,subsample_country_map!$A:$A,0)),INDEX(lookup!$AC:$AC,MATCH($A2460,lookup!$A:$A,0)))</f>
        <v>1_western</v>
      </c>
      <c r="AN2460" s="0" t="str">
        <f aca="false">IF(AND($CF2460&lt;&gt;"",IFERROR(INDEX(subsample_country_map!$E:$E,MATCH($CF2460,subsample_country_map!$A:$A,0)),"")&lt;&gt;""),INDEX(subsample_country_map!$E:$E,MATCH($CF2460,subsample_country_map!$A:$A,0)),INDEX(lookup!$AD:$AD,MATCH($A2460,lookup!$A:$A,0)))</f>
        <v>1_common law</v>
      </c>
      <c r="AO2460" s="0" t="str">
        <f aca="false">INDEX(lookup!$Y:$Y,MATCH($A2460,lookup!$A:$A,0))</f>
        <v>0_published</v>
      </c>
      <c r="AP2460" s="0" t="str">
        <f aca="false">INDEX(lookup!$Z:$Z,MATCH($A2460,lookup!$A:$A,0))</f>
        <v>0_VHB low</v>
      </c>
      <c r="AQ2460" s="0" t="str">
        <f aca="false">INDEX(lookup!$W:$W,MATCH($A2460,lookup!$A:$A,0))</f>
        <v>2_sust</v>
      </c>
      <c r="AS2460" s="0" t="s">
        <v>91</v>
      </c>
      <c r="AT2460" s="0" t="s">
        <v>397</v>
      </c>
      <c r="AU2460" s="0" t="s">
        <v>93</v>
      </c>
      <c r="AV2460" s="0" t="s">
        <v>2892</v>
      </c>
      <c r="AY2460" s="0" t="s">
        <v>4741</v>
      </c>
      <c r="BA2460" s="0" t="n">
        <v>31418</v>
      </c>
      <c r="BB2460" s="0" t="s">
        <v>8030</v>
      </c>
      <c r="BC2460" s="0" t="s">
        <v>122</v>
      </c>
      <c r="BD2460" s="0" t="s">
        <v>8031</v>
      </c>
      <c r="BE2460" s="0" t="s">
        <v>98</v>
      </c>
      <c r="BI2460" s="0" t="s">
        <v>99</v>
      </c>
      <c r="BJ2460" s="0" t="s">
        <v>8065</v>
      </c>
      <c r="BK2460" s="0" t="s">
        <v>8090</v>
      </c>
      <c r="BL2460" s="0" t="s">
        <v>8115</v>
      </c>
      <c r="BM2460" s="0" t="s">
        <v>8062</v>
      </c>
      <c r="BN2460" s="0" t="s">
        <v>8098</v>
      </c>
      <c r="BO2460" s="0" t="s">
        <v>105</v>
      </c>
      <c r="BP2460" s="0" t="s">
        <v>8029</v>
      </c>
      <c r="BQ2460" s="0" t="s">
        <v>127</v>
      </c>
      <c r="BT2460" s="0" t="n">
        <v>0</v>
      </c>
      <c r="BU2460" s="0" t="s">
        <v>8036</v>
      </c>
      <c r="BW2460" s="0" t="n">
        <v>2007</v>
      </c>
      <c r="BX2460" s="0" t="n">
        <v>2020</v>
      </c>
      <c r="BY2460" s="0" t="s">
        <v>1526</v>
      </c>
      <c r="BZ2460" s="0" t="n">
        <v>2013.5</v>
      </c>
      <c r="CA2460" s="0" t="n">
        <v>0.357142857142857</v>
      </c>
      <c r="CB2460" s="0" t="n">
        <v>0</v>
      </c>
      <c r="CC2460" s="0" t="n">
        <v>1</v>
      </c>
      <c r="CD2460" s="0" t="n">
        <v>-0.00854224316154507</v>
      </c>
      <c r="CE2460" s="0" t="n">
        <v>1</v>
      </c>
    </row>
    <row r="2461" customFormat="false" ht="15" hidden="false" customHeight="false" outlineLevel="0" collapsed="false">
      <c r="A2461" s="0" t="s">
        <v>8029</v>
      </c>
      <c r="B2461" s="0" t="n">
        <v>3766</v>
      </c>
      <c r="C2461" s="0" t="n">
        <v>-0.00691968777156378</v>
      </c>
      <c r="D2461" s="0" t="n">
        <v>31418</v>
      </c>
      <c r="E2461" s="0" t="n">
        <f aca="false">IF(ISNUMBER($BA2461),$BA2461,IF(AND(ISNUMBER($D2461),ISNUMBER($BW2461),ISNUMBER($BX2461)),$D2461*($BX2461-$BW2461+1),""))</f>
        <v>31418</v>
      </c>
      <c r="H2461" s="0" t="s">
        <v>118</v>
      </c>
      <c r="I2461" s="0" t="s">
        <v>842</v>
      </c>
      <c r="J2461" s="0" t="n">
        <f aca="false">IF($BW2461&lt;&gt;"",$BW2461,"")</f>
        <v>2007</v>
      </c>
      <c r="K2461" s="0" t="n">
        <f aca="false">IF($BX2461&lt;&gt;"",$BX2461,"")</f>
        <v>2020</v>
      </c>
      <c r="L2461" s="0" t="n">
        <f aca="false">IF(AND(ISNUMBER($BW2461),ISNUMBER($BX2461)),($BW2461+$BX2461)/2,"")</f>
        <v>2013.5</v>
      </c>
      <c r="M2461" s="0" t="n">
        <f aca="false">IF($L2461&lt;&gt;"",$L2461,"")</f>
        <v>2013.5</v>
      </c>
      <c r="N2461" s="0" t="n">
        <f aca="false">IF(AND(ISNUMBER($BW2461),ISNUMBER($BX2461)),MIN(1,MAX(0,($BX2461-2016+1)/($BX2461-$BW2461+1))),"")</f>
        <v>0.357142857142857</v>
      </c>
      <c r="O2461" s="0" t="n">
        <f aca="false">IF(AND(ISNUMBER($BW2461),ISNUMBER($BX2461)),MIN(1,MAX(0,($BX2461-2017+1)/($BX2461-$BW2461+1))),"")</f>
        <v>0.285714285714286</v>
      </c>
      <c r="P2461" s="0" t="n">
        <f aca="false">IF(AND(ISNUMBER($BW2461),ISNUMBER($BX2461)),MIN(1,MAX(0,($BX2461-2018+1)/($BX2461-$BW2461+1))),"")</f>
        <v>0.214285714285714</v>
      </c>
      <c r="Q2461" s="0" t="n">
        <f aca="false">IF(AND(ISNUMBER($BW2461),ISNUMBER($BX2461)),MIN(1,MAX(0,($BX2461-2019+1)/($BX2461-$BW2461+1))),"")</f>
        <v>0.142857142857143</v>
      </c>
      <c r="R2461" s="0" t="n">
        <f aca="false">IF(AND(ISNUMBER($BW2461),ISNUMBER($BX2461)),MIN(1,MAX(0,($BX2461-2016+1)/($BX2461-$BW2461+1))),"")</f>
        <v>0.357142857142857</v>
      </c>
      <c r="S2461" s="0" t="n">
        <f aca="false">IF($L2461&lt;&gt;"",IF($L2461&gt;=2015.5,1,0),"")</f>
        <v>0</v>
      </c>
      <c r="T2461" s="0" t="n">
        <f aca="false">IF($L2461&lt;&gt;"",IF($L2461&gt;=2016,1,0),"")</f>
        <v>0</v>
      </c>
      <c r="U2461" s="0" t="n">
        <f aca="false">IF(ISNUMBER($BX2461),IF($BX2461&gt;=2016,1,0),"")</f>
        <v>1</v>
      </c>
      <c r="V2461" s="0" t="n">
        <f aca="false">IF(ISNUMBER($BW2461),IF($BW2461&gt;=2016,1,0),"")</f>
        <v>0</v>
      </c>
      <c r="W2461" s="0" t="str">
        <f aca="false">IF(AND(ISNUMBER($BW2461),ISNUMBER($BX2461)),IF($BW2461&gt;=2016,"post-only",IF($BX2461&lt;2016,"pre-only","mixed")),"")</f>
        <v>mixed</v>
      </c>
      <c r="X2461" s="0" t="n">
        <f aca="false">IF(AND(ISNUMBER($BW2461),ISNUMBER($BX2461)),MIN(1,MAX(0,($BX2461-2017+1)/($BX2461-$BW2461+1))),"")</f>
        <v>0.285714285714286</v>
      </c>
      <c r="Y2461" s="0" t="n">
        <f aca="false">IF(AND(ISNUMBER($BW2461),ISNUMBER($BX2461)),MIN(1,MAX(0,($BX2461-2018+1)/($BX2461-$BW2461+1))),"")</f>
        <v>0.214285714285714</v>
      </c>
      <c r="Z2461" s="0" t="n">
        <f aca="false">IF(AND(ISNUMBER($BW2461),ISNUMBER($BX2461)),MIN(1,MAX(0,($BX2461-2019+1)/($BX2461-$BW2461+1))),"")</f>
        <v>0.142857142857143</v>
      </c>
      <c r="AA2461" s="0" t="n">
        <f aca="false">IF(ISNUMBER($BX2461),IF($BX2461&gt;=2017,1,0),"")</f>
        <v>1</v>
      </c>
      <c r="AB2461" s="0" t="n">
        <f aca="false">IF(ISNUMBER($BX2461),IF($BX2461&gt;=2018,1,0),"")</f>
        <v>1</v>
      </c>
      <c r="AC2461" s="0" t="n">
        <f aca="false">IF(ISNUMBER($BX2461),IF($BX2461&gt;=2019,1,0),"")</f>
        <v>1</v>
      </c>
      <c r="AD2461" s="0" t="n">
        <f aca="false">IF($L2461&lt;&gt;"",IF($L2461&gt;2013,1,0),"")</f>
        <v>1</v>
      </c>
      <c r="AE2461" s="0" t="n">
        <f aca="false">IF($L2461&lt;&gt;"",1+IF($L2461&gt;2011,1,0)+IF($L2461&gt;2014,1,0),"")</f>
        <v>2</v>
      </c>
      <c r="AF2461" s="0" t="s">
        <v>761</v>
      </c>
      <c r="AG2461" s="0" t="s">
        <v>88</v>
      </c>
      <c r="AH2461" s="0" t="s">
        <v>89</v>
      </c>
      <c r="AI2461" s="0" t="s">
        <v>334</v>
      </c>
      <c r="AJ2461" s="0" t="s">
        <v>334</v>
      </c>
      <c r="AK2461" s="0" t="str">
        <f aca="false">IF(AND($CF2461&lt;&gt;"",IFERROR(INDEX(subsample_country_map!$B:$B,MATCH($CF2461,subsample_country_map!$A:$A,0)),"")&lt;&gt;""),INDEX(subsample_country_map!$B:$B,MATCH($CF2461,subsample_country_map!$A:$A,0)),INDEX(lookup!$AA:$AA,MATCH($A2461,lookup!$A:$A,0)))</f>
        <v>1_US</v>
      </c>
      <c r="AL2461" s="0" t="str">
        <f aca="false">IF(AND($CF2461&lt;&gt;"",IFERROR(INDEX(subsample_country_map!$C:$C,MATCH($CF2461,subsample_country_map!$A:$A,0)),"")&lt;&gt;""),INDEX(subsample_country_map!$C:$C,MATCH($CF2461,subsample_country_map!$A:$A,0)),INDEX(lookup!$AB:$AB,MATCH($A2461,lookup!$A:$A,0)))</f>
        <v>1_developed</v>
      </c>
      <c r="AM2461" s="0" t="str">
        <f aca="false">IF(AND($CF2461&lt;&gt;"",IFERROR(INDEX(subsample_country_map!$D:$D,MATCH($CF2461,subsample_country_map!$A:$A,0)),"")&lt;&gt;""),INDEX(subsample_country_map!$D:$D,MATCH($CF2461,subsample_country_map!$A:$A,0)),INDEX(lookup!$AC:$AC,MATCH($A2461,lookup!$A:$A,0)))</f>
        <v>1_western</v>
      </c>
      <c r="AN2461" s="0" t="str">
        <f aca="false">IF(AND($CF2461&lt;&gt;"",IFERROR(INDEX(subsample_country_map!$E:$E,MATCH($CF2461,subsample_country_map!$A:$A,0)),"")&lt;&gt;""),INDEX(subsample_country_map!$E:$E,MATCH($CF2461,subsample_country_map!$A:$A,0)),INDEX(lookup!$AD:$AD,MATCH($A2461,lookup!$A:$A,0)))</f>
        <v>1_common law</v>
      </c>
      <c r="AO2461" s="0" t="str">
        <f aca="false">INDEX(lookup!$Y:$Y,MATCH($A2461,lookup!$A:$A,0))</f>
        <v>0_published</v>
      </c>
      <c r="AP2461" s="0" t="str">
        <f aca="false">INDEX(lookup!$Z:$Z,MATCH($A2461,lookup!$A:$A,0))</f>
        <v>0_VHB low</v>
      </c>
      <c r="AQ2461" s="0" t="str">
        <f aca="false">INDEX(lookup!$W:$W,MATCH($A2461,lookup!$A:$A,0))</f>
        <v>2_sust</v>
      </c>
      <c r="AS2461" s="0" t="s">
        <v>91</v>
      </c>
      <c r="AT2461" s="0" t="s">
        <v>397</v>
      </c>
      <c r="AU2461" s="0" t="s">
        <v>93</v>
      </c>
      <c r="AV2461" s="0" t="s">
        <v>8116</v>
      </c>
      <c r="AY2461" s="0" t="s">
        <v>1348</v>
      </c>
      <c r="BA2461" s="0" t="n">
        <v>31418</v>
      </c>
      <c r="BB2461" s="0" t="s">
        <v>8030</v>
      </c>
      <c r="BC2461" s="0" t="s">
        <v>122</v>
      </c>
      <c r="BD2461" s="0" t="s">
        <v>8031</v>
      </c>
      <c r="BE2461" s="0" t="s">
        <v>98</v>
      </c>
      <c r="BI2461" s="0" t="s">
        <v>99</v>
      </c>
      <c r="BJ2461" s="0" t="s">
        <v>6737</v>
      </c>
      <c r="BK2461" s="0" t="s">
        <v>8090</v>
      </c>
      <c r="BL2461" s="0" t="s">
        <v>8117</v>
      </c>
      <c r="BM2461" s="0" t="s">
        <v>8071</v>
      </c>
      <c r="BN2461" s="0" t="s">
        <v>8092</v>
      </c>
      <c r="BO2461" s="0" t="s">
        <v>105</v>
      </c>
      <c r="BP2461" s="0" t="s">
        <v>8029</v>
      </c>
      <c r="BQ2461" s="0" t="s">
        <v>127</v>
      </c>
      <c r="BT2461" s="0" t="n">
        <v>0</v>
      </c>
      <c r="BU2461" s="0" t="s">
        <v>8036</v>
      </c>
      <c r="BW2461" s="0" t="n">
        <v>2007</v>
      </c>
      <c r="BX2461" s="0" t="n">
        <v>2020</v>
      </c>
      <c r="BY2461" s="0" t="s">
        <v>1526</v>
      </c>
      <c r="BZ2461" s="0" t="n">
        <v>2013.5</v>
      </c>
      <c r="CA2461" s="0" t="n">
        <v>0.357142857142857</v>
      </c>
      <c r="CB2461" s="0" t="n">
        <v>0</v>
      </c>
      <c r="CC2461" s="0" t="n">
        <v>1</v>
      </c>
      <c r="CD2461" s="0" t="n">
        <v>-0.00691979821774868</v>
      </c>
      <c r="CE2461" s="0" t="n">
        <v>1</v>
      </c>
    </row>
    <row r="2462" customFormat="false" ht="15" hidden="false" customHeight="false" outlineLevel="0" collapsed="false">
      <c r="A2462" s="0" t="s">
        <v>8029</v>
      </c>
      <c r="B2462" s="0" t="n">
        <v>3767</v>
      </c>
      <c r="C2462" s="0" t="n">
        <v>-0.00812134931234098</v>
      </c>
      <c r="D2462" s="0" t="n">
        <v>31418</v>
      </c>
      <c r="E2462" s="0" t="n">
        <f aca="false">IF(ISNUMBER($BA2462),$BA2462,IF(AND(ISNUMBER($D2462),ISNUMBER($BW2462),ISNUMBER($BX2462)),$D2462*($BX2462-$BW2462+1),""))</f>
        <v>31418</v>
      </c>
      <c r="H2462" s="0" t="s">
        <v>118</v>
      </c>
      <c r="I2462" s="0" t="s">
        <v>842</v>
      </c>
      <c r="J2462" s="0" t="n">
        <f aca="false">IF($BW2462&lt;&gt;"",$BW2462,"")</f>
        <v>2007</v>
      </c>
      <c r="K2462" s="0" t="n">
        <f aca="false">IF($BX2462&lt;&gt;"",$BX2462,"")</f>
        <v>2020</v>
      </c>
      <c r="L2462" s="0" t="n">
        <f aca="false">IF(AND(ISNUMBER($BW2462),ISNUMBER($BX2462)),($BW2462+$BX2462)/2,"")</f>
        <v>2013.5</v>
      </c>
      <c r="M2462" s="0" t="n">
        <f aca="false">IF($L2462&lt;&gt;"",$L2462,"")</f>
        <v>2013.5</v>
      </c>
      <c r="N2462" s="0" t="n">
        <f aca="false">IF(AND(ISNUMBER($BW2462),ISNUMBER($BX2462)),MIN(1,MAX(0,($BX2462-2016+1)/($BX2462-$BW2462+1))),"")</f>
        <v>0.357142857142857</v>
      </c>
      <c r="O2462" s="0" t="n">
        <f aca="false">IF(AND(ISNUMBER($BW2462),ISNUMBER($BX2462)),MIN(1,MAX(0,($BX2462-2017+1)/($BX2462-$BW2462+1))),"")</f>
        <v>0.285714285714286</v>
      </c>
      <c r="P2462" s="0" t="n">
        <f aca="false">IF(AND(ISNUMBER($BW2462),ISNUMBER($BX2462)),MIN(1,MAX(0,($BX2462-2018+1)/($BX2462-$BW2462+1))),"")</f>
        <v>0.214285714285714</v>
      </c>
      <c r="Q2462" s="0" t="n">
        <f aca="false">IF(AND(ISNUMBER($BW2462),ISNUMBER($BX2462)),MIN(1,MAX(0,($BX2462-2019+1)/($BX2462-$BW2462+1))),"")</f>
        <v>0.142857142857143</v>
      </c>
      <c r="R2462" s="0" t="n">
        <f aca="false">IF(AND(ISNUMBER($BW2462),ISNUMBER($BX2462)),MIN(1,MAX(0,($BX2462-2016+1)/($BX2462-$BW2462+1))),"")</f>
        <v>0.357142857142857</v>
      </c>
      <c r="S2462" s="0" t="n">
        <f aca="false">IF($L2462&lt;&gt;"",IF($L2462&gt;=2015.5,1,0),"")</f>
        <v>0</v>
      </c>
      <c r="T2462" s="0" t="n">
        <f aca="false">IF($L2462&lt;&gt;"",IF($L2462&gt;=2016,1,0),"")</f>
        <v>0</v>
      </c>
      <c r="U2462" s="0" t="n">
        <f aca="false">IF(ISNUMBER($BX2462),IF($BX2462&gt;=2016,1,0),"")</f>
        <v>1</v>
      </c>
      <c r="V2462" s="0" t="n">
        <f aca="false">IF(ISNUMBER($BW2462),IF($BW2462&gt;=2016,1,0),"")</f>
        <v>0</v>
      </c>
      <c r="W2462" s="0" t="str">
        <f aca="false">IF(AND(ISNUMBER($BW2462),ISNUMBER($BX2462)),IF($BW2462&gt;=2016,"post-only",IF($BX2462&lt;2016,"pre-only","mixed")),"")</f>
        <v>mixed</v>
      </c>
      <c r="X2462" s="0" t="n">
        <f aca="false">IF(AND(ISNUMBER($BW2462),ISNUMBER($BX2462)),MIN(1,MAX(0,($BX2462-2017+1)/($BX2462-$BW2462+1))),"")</f>
        <v>0.285714285714286</v>
      </c>
      <c r="Y2462" s="0" t="n">
        <f aca="false">IF(AND(ISNUMBER($BW2462),ISNUMBER($BX2462)),MIN(1,MAX(0,($BX2462-2018+1)/($BX2462-$BW2462+1))),"")</f>
        <v>0.214285714285714</v>
      </c>
      <c r="Z2462" s="0" t="n">
        <f aca="false">IF(AND(ISNUMBER($BW2462),ISNUMBER($BX2462)),MIN(1,MAX(0,($BX2462-2019+1)/($BX2462-$BW2462+1))),"")</f>
        <v>0.142857142857143</v>
      </c>
      <c r="AA2462" s="0" t="n">
        <f aca="false">IF(ISNUMBER($BX2462),IF($BX2462&gt;=2017,1,0),"")</f>
        <v>1</v>
      </c>
      <c r="AB2462" s="0" t="n">
        <f aca="false">IF(ISNUMBER($BX2462),IF($BX2462&gt;=2018,1,0),"")</f>
        <v>1</v>
      </c>
      <c r="AC2462" s="0" t="n">
        <f aca="false">IF(ISNUMBER($BX2462),IF($BX2462&gt;=2019,1,0),"")</f>
        <v>1</v>
      </c>
      <c r="AD2462" s="0" t="n">
        <f aca="false">IF($L2462&lt;&gt;"",IF($L2462&gt;2013,1,0),"")</f>
        <v>1</v>
      </c>
      <c r="AE2462" s="0" t="n">
        <f aca="false">IF($L2462&lt;&gt;"",1+IF($L2462&gt;2011,1,0)+IF($L2462&gt;2014,1,0),"")</f>
        <v>2</v>
      </c>
      <c r="AF2462" s="0" t="s">
        <v>761</v>
      </c>
      <c r="AG2462" s="0" t="s">
        <v>88</v>
      </c>
      <c r="AH2462" s="0" t="s">
        <v>89</v>
      </c>
      <c r="AI2462" s="0" t="s">
        <v>334</v>
      </c>
      <c r="AJ2462" s="0" t="s">
        <v>334</v>
      </c>
      <c r="AK2462" s="0" t="str">
        <f aca="false">IF(AND($CF2462&lt;&gt;"",IFERROR(INDEX(subsample_country_map!$B:$B,MATCH($CF2462,subsample_country_map!$A:$A,0)),"")&lt;&gt;""),INDEX(subsample_country_map!$B:$B,MATCH($CF2462,subsample_country_map!$A:$A,0)),INDEX(lookup!$AA:$AA,MATCH($A2462,lookup!$A:$A,0)))</f>
        <v>1_US</v>
      </c>
      <c r="AL2462" s="0" t="str">
        <f aca="false">IF(AND($CF2462&lt;&gt;"",IFERROR(INDEX(subsample_country_map!$C:$C,MATCH($CF2462,subsample_country_map!$A:$A,0)),"")&lt;&gt;""),INDEX(subsample_country_map!$C:$C,MATCH($CF2462,subsample_country_map!$A:$A,0)),INDEX(lookup!$AB:$AB,MATCH($A2462,lookup!$A:$A,0)))</f>
        <v>1_developed</v>
      </c>
      <c r="AM2462" s="0" t="str">
        <f aca="false">IF(AND($CF2462&lt;&gt;"",IFERROR(INDEX(subsample_country_map!$D:$D,MATCH($CF2462,subsample_country_map!$A:$A,0)),"")&lt;&gt;""),INDEX(subsample_country_map!$D:$D,MATCH($CF2462,subsample_country_map!$A:$A,0)),INDEX(lookup!$AC:$AC,MATCH($A2462,lookup!$A:$A,0)))</f>
        <v>1_western</v>
      </c>
      <c r="AN2462" s="0" t="str">
        <f aca="false">IF(AND($CF2462&lt;&gt;"",IFERROR(INDEX(subsample_country_map!$E:$E,MATCH($CF2462,subsample_country_map!$A:$A,0)),"")&lt;&gt;""),INDEX(subsample_country_map!$E:$E,MATCH($CF2462,subsample_country_map!$A:$A,0)),INDEX(lookup!$AD:$AD,MATCH($A2462,lookup!$A:$A,0)))</f>
        <v>1_common law</v>
      </c>
      <c r="AO2462" s="0" t="str">
        <f aca="false">INDEX(lookup!$Y:$Y,MATCH($A2462,lookup!$A:$A,0))</f>
        <v>0_published</v>
      </c>
      <c r="AP2462" s="0" t="str">
        <f aca="false">INDEX(lookup!$Z:$Z,MATCH($A2462,lookup!$A:$A,0))</f>
        <v>0_VHB low</v>
      </c>
      <c r="AQ2462" s="0" t="str">
        <f aca="false">INDEX(lookup!$W:$W,MATCH($A2462,lookup!$A:$A,0))</f>
        <v>2_sust</v>
      </c>
      <c r="AS2462" s="0" t="s">
        <v>91</v>
      </c>
      <c r="AT2462" s="0" t="s">
        <v>397</v>
      </c>
      <c r="AU2462" s="0" t="s">
        <v>93</v>
      </c>
      <c r="AV2462" s="0" t="s">
        <v>8118</v>
      </c>
      <c r="AY2462" s="0" t="s">
        <v>986</v>
      </c>
      <c r="BA2462" s="0" t="n">
        <v>31418</v>
      </c>
      <c r="BB2462" s="0" t="s">
        <v>8030</v>
      </c>
      <c r="BC2462" s="0" t="s">
        <v>122</v>
      </c>
      <c r="BD2462" s="0" t="s">
        <v>8031</v>
      </c>
      <c r="BE2462" s="0" t="s">
        <v>98</v>
      </c>
      <c r="BI2462" s="0" t="s">
        <v>99</v>
      </c>
      <c r="BJ2462" s="0" t="s">
        <v>8072</v>
      </c>
      <c r="BK2462" s="0" t="s">
        <v>8090</v>
      </c>
      <c r="BL2462" s="0" t="s">
        <v>8119</v>
      </c>
      <c r="BM2462" s="0" t="s">
        <v>8071</v>
      </c>
      <c r="BN2462" s="0" t="s">
        <v>8095</v>
      </c>
      <c r="BO2462" s="0" t="s">
        <v>105</v>
      </c>
      <c r="BP2462" s="0" t="s">
        <v>8029</v>
      </c>
      <c r="BQ2462" s="0" t="s">
        <v>127</v>
      </c>
      <c r="BT2462" s="0" t="n">
        <v>0</v>
      </c>
      <c r="BU2462" s="0" t="s">
        <v>8036</v>
      </c>
      <c r="BW2462" s="0" t="n">
        <v>2007</v>
      </c>
      <c r="BX2462" s="0" t="n">
        <v>2020</v>
      </c>
      <c r="BY2462" s="0" t="s">
        <v>1526</v>
      </c>
      <c r="BZ2462" s="0" t="n">
        <v>2013.5</v>
      </c>
      <c r="CA2462" s="0" t="n">
        <v>0.357142857142857</v>
      </c>
      <c r="CB2462" s="0" t="n">
        <v>0</v>
      </c>
      <c r="CC2462" s="0" t="n">
        <v>1</v>
      </c>
      <c r="CD2462" s="0" t="n">
        <v>-0.00812152787083082</v>
      </c>
      <c r="CE2462" s="0" t="n">
        <v>1</v>
      </c>
    </row>
    <row r="2463" customFormat="false" ht="15" hidden="false" customHeight="false" outlineLevel="0" collapsed="false">
      <c r="A2463" s="0" t="s">
        <v>8029</v>
      </c>
      <c r="B2463" s="0" t="n">
        <v>3768</v>
      </c>
      <c r="C2463" s="0" t="n">
        <v>-0.00812134931234098</v>
      </c>
      <c r="D2463" s="0" t="n">
        <v>31418</v>
      </c>
      <c r="E2463" s="0" t="n">
        <f aca="false">IF(ISNUMBER($BA2463),$BA2463,IF(AND(ISNUMBER($D2463),ISNUMBER($BW2463),ISNUMBER($BX2463)),$D2463*($BX2463-$BW2463+1),""))</f>
        <v>31418</v>
      </c>
      <c r="H2463" s="0" t="s">
        <v>118</v>
      </c>
      <c r="I2463" s="0" t="s">
        <v>842</v>
      </c>
      <c r="J2463" s="0" t="n">
        <f aca="false">IF($BW2463&lt;&gt;"",$BW2463,"")</f>
        <v>2007</v>
      </c>
      <c r="K2463" s="0" t="n">
        <f aca="false">IF($BX2463&lt;&gt;"",$BX2463,"")</f>
        <v>2020</v>
      </c>
      <c r="L2463" s="0" t="n">
        <f aca="false">IF(AND(ISNUMBER($BW2463),ISNUMBER($BX2463)),($BW2463+$BX2463)/2,"")</f>
        <v>2013.5</v>
      </c>
      <c r="M2463" s="0" t="n">
        <f aca="false">IF($L2463&lt;&gt;"",$L2463,"")</f>
        <v>2013.5</v>
      </c>
      <c r="N2463" s="0" t="n">
        <f aca="false">IF(AND(ISNUMBER($BW2463),ISNUMBER($BX2463)),MIN(1,MAX(0,($BX2463-2016+1)/($BX2463-$BW2463+1))),"")</f>
        <v>0.357142857142857</v>
      </c>
      <c r="O2463" s="0" t="n">
        <f aca="false">IF(AND(ISNUMBER($BW2463),ISNUMBER($BX2463)),MIN(1,MAX(0,($BX2463-2017+1)/($BX2463-$BW2463+1))),"")</f>
        <v>0.285714285714286</v>
      </c>
      <c r="P2463" s="0" t="n">
        <f aca="false">IF(AND(ISNUMBER($BW2463),ISNUMBER($BX2463)),MIN(1,MAX(0,($BX2463-2018+1)/($BX2463-$BW2463+1))),"")</f>
        <v>0.214285714285714</v>
      </c>
      <c r="Q2463" s="0" t="n">
        <f aca="false">IF(AND(ISNUMBER($BW2463),ISNUMBER($BX2463)),MIN(1,MAX(0,($BX2463-2019+1)/($BX2463-$BW2463+1))),"")</f>
        <v>0.142857142857143</v>
      </c>
      <c r="R2463" s="0" t="n">
        <f aca="false">IF(AND(ISNUMBER($BW2463),ISNUMBER($BX2463)),MIN(1,MAX(0,($BX2463-2016+1)/($BX2463-$BW2463+1))),"")</f>
        <v>0.357142857142857</v>
      </c>
      <c r="S2463" s="0" t="n">
        <f aca="false">IF($L2463&lt;&gt;"",IF($L2463&gt;=2015.5,1,0),"")</f>
        <v>0</v>
      </c>
      <c r="T2463" s="0" t="n">
        <f aca="false">IF($L2463&lt;&gt;"",IF($L2463&gt;=2016,1,0),"")</f>
        <v>0</v>
      </c>
      <c r="U2463" s="0" t="n">
        <f aca="false">IF(ISNUMBER($BX2463),IF($BX2463&gt;=2016,1,0),"")</f>
        <v>1</v>
      </c>
      <c r="V2463" s="0" t="n">
        <f aca="false">IF(ISNUMBER($BW2463),IF($BW2463&gt;=2016,1,0),"")</f>
        <v>0</v>
      </c>
      <c r="W2463" s="0" t="str">
        <f aca="false">IF(AND(ISNUMBER($BW2463),ISNUMBER($BX2463)),IF($BW2463&gt;=2016,"post-only",IF($BX2463&lt;2016,"pre-only","mixed")),"")</f>
        <v>mixed</v>
      </c>
      <c r="X2463" s="0" t="n">
        <f aca="false">IF(AND(ISNUMBER($BW2463),ISNUMBER($BX2463)),MIN(1,MAX(0,($BX2463-2017+1)/($BX2463-$BW2463+1))),"")</f>
        <v>0.285714285714286</v>
      </c>
      <c r="Y2463" s="0" t="n">
        <f aca="false">IF(AND(ISNUMBER($BW2463),ISNUMBER($BX2463)),MIN(1,MAX(0,($BX2463-2018+1)/($BX2463-$BW2463+1))),"")</f>
        <v>0.214285714285714</v>
      </c>
      <c r="Z2463" s="0" t="n">
        <f aca="false">IF(AND(ISNUMBER($BW2463),ISNUMBER($BX2463)),MIN(1,MAX(0,($BX2463-2019+1)/($BX2463-$BW2463+1))),"")</f>
        <v>0.142857142857143</v>
      </c>
      <c r="AA2463" s="0" t="n">
        <f aca="false">IF(ISNUMBER($BX2463),IF($BX2463&gt;=2017,1,0),"")</f>
        <v>1</v>
      </c>
      <c r="AB2463" s="0" t="n">
        <f aca="false">IF(ISNUMBER($BX2463),IF($BX2463&gt;=2018,1,0),"")</f>
        <v>1</v>
      </c>
      <c r="AC2463" s="0" t="n">
        <f aca="false">IF(ISNUMBER($BX2463),IF($BX2463&gt;=2019,1,0),"")</f>
        <v>1</v>
      </c>
      <c r="AD2463" s="0" t="n">
        <f aca="false">IF($L2463&lt;&gt;"",IF($L2463&gt;2013,1,0),"")</f>
        <v>1</v>
      </c>
      <c r="AE2463" s="0" t="n">
        <f aca="false">IF($L2463&lt;&gt;"",1+IF($L2463&gt;2011,1,0)+IF($L2463&gt;2014,1,0),"")</f>
        <v>2</v>
      </c>
      <c r="AF2463" s="0" t="s">
        <v>761</v>
      </c>
      <c r="AG2463" s="0" t="s">
        <v>88</v>
      </c>
      <c r="AH2463" s="0" t="s">
        <v>89</v>
      </c>
      <c r="AI2463" s="0" t="s">
        <v>334</v>
      </c>
      <c r="AJ2463" s="0" t="s">
        <v>334</v>
      </c>
      <c r="AK2463" s="0" t="str">
        <f aca="false">IF(AND($CF2463&lt;&gt;"",IFERROR(INDEX(subsample_country_map!$B:$B,MATCH($CF2463,subsample_country_map!$A:$A,0)),"")&lt;&gt;""),INDEX(subsample_country_map!$B:$B,MATCH($CF2463,subsample_country_map!$A:$A,0)),INDEX(lookup!$AA:$AA,MATCH($A2463,lookup!$A:$A,0)))</f>
        <v>1_US</v>
      </c>
      <c r="AL2463" s="0" t="str">
        <f aca="false">IF(AND($CF2463&lt;&gt;"",IFERROR(INDEX(subsample_country_map!$C:$C,MATCH($CF2463,subsample_country_map!$A:$A,0)),"")&lt;&gt;""),INDEX(subsample_country_map!$C:$C,MATCH($CF2463,subsample_country_map!$A:$A,0)),INDEX(lookup!$AB:$AB,MATCH($A2463,lookup!$A:$A,0)))</f>
        <v>1_developed</v>
      </c>
      <c r="AM2463" s="0" t="str">
        <f aca="false">IF(AND($CF2463&lt;&gt;"",IFERROR(INDEX(subsample_country_map!$D:$D,MATCH($CF2463,subsample_country_map!$A:$A,0)),"")&lt;&gt;""),INDEX(subsample_country_map!$D:$D,MATCH($CF2463,subsample_country_map!$A:$A,0)),INDEX(lookup!$AC:$AC,MATCH($A2463,lookup!$A:$A,0)))</f>
        <v>1_western</v>
      </c>
      <c r="AN2463" s="0" t="str">
        <f aca="false">IF(AND($CF2463&lt;&gt;"",IFERROR(INDEX(subsample_country_map!$E:$E,MATCH($CF2463,subsample_country_map!$A:$A,0)),"")&lt;&gt;""),INDEX(subsample_country_map!$E:$E,MATCH($CF2463,subsample_country_map!$A:$A,0)),INDEX(lookup!$AD:$AD,MATCH($A2463,lookup!$A:$A,0)))</f>
        <v>1_common law</v>
      </c>
      <c r="AO2463" s="0" t="str">
        <f aca="false">INDEX(lookup!$Y:$Y,MATCH($A2463,lookup!$A:$A,0))</f>
        <v>0_published</v>
      </c>
      <c r="AP2463" s="0" t="str">
        <f aca="false">INDEX(lookup!$Z:$Z,MATCH($A2463,lookup!$A:$A,0))</f>
        <v>0_VHB low</v>
      </c>
      <c r="AQ2463" s="0" t="str">
        <f aca="false">INDEX(lookup!$W:$W,MATCH($A2463,lookup!$A:$A,0))</f>
        <v>2_sust</v>
      </c>
      <c r="AS2463" s="0" t="s">
        <v>91</v>
      </c>
      <c r="AT2463" s="0" t="s">
        <v>397</v>
      </c>
      <c r="AU2463" s="0" t="s">
        <v>93</v>
      </c>
      <c r="AV2463" s="0" t="s">
        <v>8120</v>
      </c>
      <c r="AY2463" s="0" t="s">
        <v>986</v>
      </c>
      <c r="BA2463" s="0" t="n">
        <v>31418</v>
      </c>
      <c r="BB2463" s="0" t="s">
        <v>8030</v>
      </c>
      <c r="BC2463" s="0" t="s">
        <v>122</v>
      </c>
      <c r="BD2463" s="0" t="s">
        <v>8031</v>
      </c>
      <c r="BE2463" s="0" t="s">
        <v>98</v>
      </c>
      <c r="BI2463" s="0" t="s">
        <v>99</v>
      </c>
      <c r="BJ2463" s="0" t="s">
        <v>8075</v>
      </c>
      <c r="BK2463" s="0" t="s">
        <v>8090</v>
      </c>
      <c r="BL2463" s="0" t="s">
        <v>8121</v>
      </c>
      <c r="BM2463" s="0" t="s">
        <v>8071</v>
      </c>
      <c r="BN2463" s="0" t="s">
        <v>8098</v>
      </c>
      <c r="BO2463" s="0" t="s">
        <v>105</v>
      </c>
      <c r="BP2463" s="0" t="s">
        <v>8029</v>
      </c>
      <c r="BQ2463" s="0" t="s">
        <v>127</v>
      </c>
      <c r="BT2463" s="0" t="n">
        <v>0</v>
      </c>
      <c r="BU2463" s="0" t="s">
        <v>8036</v>
      </c>
      <c r="BW2463" s="0" t="n">
        <v>2007</v>
      </c>
      <c r="BX2463" s="0" t="n">
        <v>2020</v>
      </c>
      <c r="BY2463" s="0" t="s">
        <v>1526</v>
      </c>
      <c r="BZ2463" s="0" t="n">
        <v>2013.5</v>
      </c>
      <c r="CA2463" s="0" t="n">
        <v>0.357142857142857</v>
      </c>
      <c r="CB2463" s="0" t="n">
        <v>0</v>
      </c>
      <c r="CC2463" s="0" t="n">
        <v>1</v>
      </c>
      <c r="CD2463" s="0" t="n">
        <v>-0.00812152787083082</v>
      </c>
      <c r="CE2463" s="0" t="n">
        <v>1</v>
      </c>
    </row>
    <row r="2464" customFormat="false" ht="15" hidden="false" customHeight="false" outlineLevel="0" collapsed="false">
      <c r="A2464" s="0" t="s">
        <v>8029</v>
      </c>
      <c r="B2464" s="0" t="n">
        <v>3769</v>
      </c>
      <c r="C2464" s="0" t="n">
        <v>0.00328823983898954</v>
      </c>
      <c r="D2464" s="0" t="n">
        <v>31418</v>
      </c>
      <c r="E2464" s="0" t="n">
        <f aca="false">IF(ISNUMBER($BA2464),$BA2464,IF(AND(ISNUMBER($D2464),ISNUMBER($BW2464),ISNUMBER($BX2464)),$D2464*($BX2464-$BW2464+1),""))</f>
        <v>31418</v>
      </c>
      <c r="H2464" s="0" t="s">
        <v>118</v>
      </c>
      <c r="I2464" s="0" t="s">
        <v>842</v>
      </c>
      <c r="J2464" s="0" t="n">
        <f aca="false">IF($BW2464&lt;&gt;"",$BW2464,"")</f>
        <v>2007</v>
      </c>
      <c r="K2464" s="0" t="n">
        <f aca="false">IF($BX2464&lt;&gt;"",$BX2464,"")</f>
        <v>2020</v>
      </c>
      <c r="L2464" s="0" t="n">
        <f aca="false">IF(AND(ISNUMBER($BW2464),ISNUMBER($BX2464)),($BW2464+$BX2464)/2,"")</f>
        <v>2013.5</v>
      </c>
      <c r="M2464" s="0" t="n">
        <f aca="false">IF($L2464&lt;&gt;"",$L2464,"")</f>
        <v>2013.5</v>
      </c>
      <c r="N2464" s="0" t="n">
        <f aca="false">IF(AND(ISNUMBER($BW2464),ISNUMBER($BX2464)),MIN(1,MAX(0,($BX2464-2016+1)/($BX2464-$BW2464+1))),"")</f>
        <v>0.357142857142857</v>
      </c>
      <c r="O2464" s="0" t="n">
        <f aca="false">IF(AND(ISNUMBER($BW2464),ISNUMBER($BX2464)),MIN(1,MAX(0,($BX2464-2017+1)/($BX2464-$BW2464+1))),"")</f>
        <v>0.285714285714286</v>
      </c>
      <c r="P2464" s="0" t="n">
        <f aca="false">IF(AND(ISNUMBER($BW2464),ISNUMBER($BX2464)),MIN(1,MAX(0,($BX2464-2018+1)/($BX2464-$BW2464+1))),"")</f>
        <v>0.214285714285714</v>
      </c>
      <c r="Q2464" s="0" t="n">
        <f aca="false">IF(AND(ISNUMBER($BW2464),ISNUMBER($BX2464)),MIN(1,MAX(0,($BX2464-2019+1)/($BX2464-$BW2464+1))),"")</f>
        <v>0.142857142857143</v>
      </c>
      <c r="R2464" s="0" t="n">
        <f aca="false">IF(AND(ISNUMBER($BW2464),ISNUMBER($BX2464)),MIN(1,MAX(0,($BX2464-2016+1)/($BX2464-$BW2464+1))),"")</f>
        <v>0.357142857142857</v>
      </c>
      <c r="S2464" s="0" t="n">
        <f aca="false">IF($L2464&lt;&gt;"",IF($L2464&gt;=2015.5,1,0),"")</f>
        <v>0</v>
      </c>
      <c r="T2464" s="0" t="n">
        <f aca="false">IF($L2464&lt;&gt;"",IF($L2464&gt;=2016,1,0),"")</f>
        <v>0</v>
      </c>
      <c r="U2464" s="0" t="n">
        <f aca="false">IF(ISNUMBER($BX2464),IF($BX2464&gt;=2016,1,0),"")</f>
        <v>1</v>
      </c>
      <c r="V2464" s="0" t="n">
        <f aca="false">IF(ISNUMBER($BW2464),IF($BW2464&gt;=2016,1,0),"")</f>
        <v>0</v>
      </c>
      <c r="W2464" s="0" t="str">
        <f aca="false">IF(AND(ISNUMBER($BW2464),ISNUMBER($BX2464)),IF($BW2464&gt;=2016,"post-only",IF($BX2464&lt;2016,"pre-only","mixed")),"")</f>
        <v>mixed</v>
      </c>
      <c r="X2464" s="0" t="n">
        <f aca="false">IF(AND(ISNUMBER($BW2464),ISNUMBER($BX2464)),MIN(1,MAX(0,($BX2464-2017+1)/($BX2464-$BW2464+1))),"")</f>
        <v>0.285714285714286</v>
      </c>
      <c r="Y2464" s="0" t="n">
        <f aca="false">IF(AND(ISNUMBER($BW2464),ISNUMBER($BX2464)),MIN(1,MAX(0,($BX2464-2018+1)/($BX2464-$BW2464+1))),"")</f>
        <v>0.214285714285714</v>
      </c>
      <c r="Z2464" s="0" t="n">
        <f aca="false">IF(AND(ISNUMBER($BW2464),ISNUMBER($BX2464)),MIN(1,MAX(0,($BX2464-2019+1)/($BX2464-$BW2464+1))),"")</f>
        <v>0.142857142857143</v>
      </c>
      <c r="AA2464" s="0" t="n">
        <f aca="false">IF(ISNUMBER($BX2464),IF($BX2464&gt;=2017,1,0),"")</f>
        <v>1</v>
      </c>
      <c r="AB2464" s="0" t="n">
        <f aca="false">IF(ISNUMBER($BX2464),IF($BX2464&gt;=2018,1,0),"")</f>
        <v>1</v>
      </c>
      <c r="AC2464" s="0" t="n">
        <f aca="false">IF(ISNUMBER($BX2464),IF($BX2464&gt;=2019,1,0),"")</f>
        <v>1</v>
      </c>
      <c r="AD2464" s="0" t="n">
        <f aca="false">IF($L2464&lt;&gt;"",IF($L2464&gt;2013,1,0),"")</f>
        <v>1</v>
      </c>
      <c r="AE2464" s="0" t="n">
        <f aca="false">IF($L2464&lt;&gt;"",1+IF($L2464&gt;2011,1,0)+IF($L2464&gt;2014,1,0),"")</f>
        <v>2</v>
      </c>
      <c r="AF2464" s="0" t="s">
        <v>761</v>
      </c>
      <c r="AG2464" s="0" t="s">
        <v>88</v>
      </c>
      <c r="AH2464" s="0" t="s">
        <v>89</v>
      </c>
      <c r="AI2464" s="0" t="s">
        <v>334</v>
      </c>
      <c r="AJ2464" s="0" t="s">
        <v>334</v>
      </c>
      <c r="AK2464" s="0" t="str">
        <f aca="false">IF(AND($CF2464&lt;&gt;"",IFERROR(INDEX(subsample_country_map!$B:$B,MATCH($CF2464,subsample_country_map!$A:$A,0)),"")&lt;&gt;""),INDEX(subsample_country_map!$B:$B,MATCH($CF2464,subsample_country_map!$A:$A,0)),INDEX(lookup!$AA:$AA,MATCH($A2464,lookup!$A:$A,0)))</f>
        <v>1_US</v>
      </c>
      <c r="AL2464" s="0" t="str">
        <f aca="false">IF(AND($CF2464&lt;&gt;"",IFERROR(INDEX(subsample_country_map!$C:$C,MATCH($CF2464,subsample_country_map!$A:$A,0)),"")&lt;&gt;""),INDEX(subsample_country_map!$C:$C,MATCH($CF2464,subsample_country_map!$A:$A,0)),INDEX(lookup!$AB:$AB,MATCH($A2464,lookup!$A:$A,0)))</f>
        <v>1_developed</v>
      </c>
      <c r="AM2464" s="0" t="str">
        <f aca="false">IF(AND($CF2464&lt;&gt;"",IFERROR(INDEX(subsample_country_map!$D:$D,MATCH($CF2464,subsample_country_map!$A:$A,0)),"")&lt;&gt;""),INDEX(subsample_country_map!$D:$D,MATCH($CF2464,subsample_country_map!$A:$A,0)),INDEX(lookup!$AC:$AC,MATCH($A2464,lookup!$A:$A,0)))</f>
        <v>1_western</v>
      </c>
      <c r="AN2464" s="0" t="str">
        <f aca="false">IF(AND($CF2464&lt;&gt;"",IFERROR(INDEX(subsample_country_map!$E:$E,MATCH($CF2464,subsample_country_map!$A:$A,0)),"")&lt;&gt;""),INDEX(subsample_country_map!$E:$E,MATCH($CF2464,subsample_country_map!$A:$A,0)),INDEX(lookup!$AD:$AD,MATCH($A2464,lookup!$A:$A,0)))</f>
        <v>1_common law</v>
      </c>
      <c r="AO2464" s="0" t="str">
        <f aca="false">INDEX(lookup!$Y:$Y,MATCH($A2464,lookup!$A:$A,0))</f>
        <v>0_published</v>
      </c>
      <c r="AP2464" s="0" t="str">
        <f aca="false">INDEX(lookup!$Z:$Z,MATCH($A2464,lookup!$A:$A,0))</f>
        <v>0_VHB low</v>
      </c>
      <c r="AQ2464" s="0" t="str">
        <f aca="false">INDEX(lookup!$W:$W,MATCH($A2464,lookup!$A:$A,0))</f>
        <v>2_sust</v>
      </c>
      <c r="AS2464" s="0" t="s">
        <v>91</v>
      </c>
      <c r="AT2464" s="0" t="s">
        <v>397</v>
      </c>
      <c r="AU2464" s="0" t="s">
        <v>93</v>
      </c>
      <c r="AV2464" s="0" t="s">
        <v>8122</v>
      </c>
      <c r="AY2464" s="0" t="s">
        <v>8044</v>
      </c>
      <c r="BA2464" s="0" t="n">
        <v>31418</v>
      </c>
      <c r="BB2464" s="0" t="s">
        <v>8030</v>
      </c>
      <c r="BC2464" s="0" t="s">
        <v>122</v>
      </c>
      <c r="BD2464" s="0" t="s">
        <v>8031</v>
      </c>
      <c r="BE2464" s="0" t="s">
        <v>98</v>
      </c>
      <c r="BI2464" s="0" t="s">
        <v>99</v>
      </c>
      <c r="BJ2464" s="0" t="s">
        <v>6740</v>
      </c>
      <c r="BK2464" s="0" t="s">
        <v>8090</v>
      </c>
      <c r="BL2464" s="0" t="s">
        <v>8123</v>
      </c>
      <c r="BM2464" s="0" t="s">
        <v>8080</v>
      </c>
      <c r="BN2464" s="0" t="s">
        <v>8092</v>
      </c>
      <c r="BO2464" s="0" t="s">
        <v>105</v>
      </c>
      <c r="BP2464" s="0" t="s">
        <v>8029</v>
      </c>
      <c r="BQ2464" s="0" t="s">
        <v>127</v>
      </c>
      <c r="BT2464" s="0" t="n">
        <v>0</v>
      </c>
      <c r="BU2464" s="0" t="s">
        <v>8036</v>
      </c>
      <c r="BW2464" s="0" t="n">
        <v>2007</v>
      </c>
      <c r="BX2464" s="0" t="n">
        <v>2020</v>
      </c>
      <c r="BY2464" s="0" t="s">
        <v>1526</v>
      </c>
      <c r="BZ2464" s="0" t="n">
        <v>2013.5</v>
      </c>
      <c r="CA2464" s="0" t="n">
        <v>0.357142857142857</v>
      </c>
      <c r="CB2464" s="0" t="n">
        <v>0</v>
      </c>
      <c r="CC2464" s="0" t="n">
        <v>1</v>
      </c>
      <c r="CD2464" s="0" t="n">
        <v>0.00328825169045413</v>
      </c>
      <c r="CE2464" s="0" t="n">
        <v>1</v>
      </c>
    </row>
    <row r="2465" customFormat="false" ht="15" hidden="false" customHeight="false" outlineLevel="0" collapsed="false">
      <c r="A2465" s="0" t="s">
        <v>8029</v>
      </c>
      <c r="B2465" s="0" t="n">
        <v>3770</v>
      </c>
      <c r="C2465" s="0" t="n">
        <v>0.00303997360391702</v>
      </c>
      <c r="D2465" s="0" t="n">
        <v>31418</v>
      </c>
      <c r="E2465" s="0" t="n">
        <f aca="false">IF(ISNUMBER($BA2465),$BA2465,IF(AND(ISNUMBER($D2465),ISNUMBER($BW2465),ISNUMBER($BX2465)),$D2465*($BX2465-$BW2465+1),""))</f>
        <v>31418</v>
      </c>
      <c r="H2465" s="0" t="s">
        <v>118</v>
      </c>
      <c r="I2465" s="0" t="s">
        <v>842</v>
      </c>
      <c r="J2465" s="0" t="n">
        <f aca="false">IF($BW2465&lt;&gt;"",$BW2465,"")</f>
        <v>2007</v>
      </c>
      <c r="K2465" s="0" t="n">
        <f aca="false">IF($BX2465&lt;&gt;"",$BX2465,"")</f>
        <v>2020</v>
      </c>
      <c r="L2465" s="0" t="n">
        <f aca="false">IF(AND(ISNUMBER($BW2465),ISNUMBER($BX2465)),($BW2465+$BX2465)/2,"")</f>
        <v>2013.5</v>
      </c>
      <c r="M2465" s="0" t="n">
        <f aca="false">IF($L2465&lt;&gt;"",$L2465,"")</f>
        <v>2013.5</v>
      </c>
      <c r="N2465" s="0" t="n">
        <f aca="false">IF(AND(ISNUMBER($BW2465),ISNUMBER($BX2465)),MIN(1,MAX(0,($BX2465-2016+1)/($BX2465-$BW2465+1))),"")</f>
        <v>0.357142857142857</v>
      </c>
      <c r="O2465" s="0" t="n">
        <f aca="false">IF(AND(ISNUMBER($BW2465),ISNUMBER($BX2465)),MIN(1,MAX(0,($BX2465-2017+1)/($BX2465-$BW2465+1))),"")</f>
        <v>0.285714285714286</v>
      </c>
      <c r="P2465" s="0" t="n">
        <f aca="false">IF(AND(ISNUMBER($BW2465),ISNUMBER($BX2465)),MIN(1,MAX(0,($BX2465-2018+1)/($BX2465-$BW2465+1))),"")</f>
        <v>0.214285714285714</v>
      </c>
      <c r="Q2465" s="0" t="n">
        <f aca="false">IF(AND(ISNUMBER($BW2465),ISNUMBER($BX2465)),MIN(1,MAX(0,($BX2465-2019+1)/($BX2465-$BW2465+1))),"")</f>
        <v>0.142857142857143</v>
      </c>
      <c r="R2465" s="0" t="n">
        <f aca="false">IF(AND(ISNUMBER($BW2465),ISNUMBER($BX2465)),MIN(1,MAX(0,($BX2465-2016+1)/($BX2465-$BW2465+1))),"")</f>
        <v>0.357142857142857</v>
      </c>
      <c r="S2465" s="0" t="n">
        <f aca="false">IF($L2465&lt;&gt;"",IF($L2465&gt;=2015.5,1,0),"")</f>
        <v>0</v>
      </c>
      <c r="T2465" s="0" t="n">
        <f aca="false">IF($L2465&lt;&gt;"",IF($L2465&gt;=2016,1,0),"")</f>
        <v>0</v>
      </c>
      <c r="U2465" s="0" t="n">
        <f aca="false">IF(ISNUMBER($BX2465),IF($BX2465&gt;=2016,1,0),"")</f>
        <v>1</v>
      </c>
      <c r="V2465" s="0" t="n">
        <f aca="false">IF(ISNUMBER($BW2465),IF($BW2465&gt;=2016,1,0),"")</f>
        <v>0</v>
      </c>
      <c r="W2465" s="0" t="str">
        <f aca="false">IF(AND(ISNUMBER($BW2465),ISNUMBER($BX2465)),IF($BW2465&gt;=2016,"post-only",IF($BX2465&lt;2016,"pre-only","mixed")),"")</f>
        <v>mixed</v>
      </c>
      <c r="X2465" s="0" t="n">
        <f aca="false">IF(AND(ISNUMBER($BW2465),ISNUMBER($BX2465)),MIN(1,MAX(0,($BX2465-2017+1)/($BX2465-$BW2465+1))),"")</f>
        <v>0.285714285714286</v>
      </c>
      <c r="Y2465" s="0" t="n">
        <f aca="false">IF(AND(ISNUMBER($BW2465),ISNUMBER($BX2465)),MIN(1,MAX(0,($BX2465-2018+1)/($BX2465-$BW2465+1))),"")</f>
        <v>0.214285714285714</v>
      </c>
      <c r="Z2465" s="0" t="n">
        <f aca="false">IF(AND(ISNUMBER($BW2465),ISNUMBER($BX2465)),MIN(1,MAX(0,($BX2465-2019+1)/($BX2465-$BW2465+1))),"")</f>
        <v>0.142857142857143</v>
      </c>
      <c r="AA2465" s="0" t="n">
        <f aca="false">IF(ISNUMBER($BX2465),IF($BX2465&gt;=2017,1,0),"")</f>
        <v>1</v>
      </c>
      <c r="AB2465" s="0" t="n">
        <f aca="false">IF(ISNUMBER($BX2465),IF($BX2465&gt;=2018,1,0),"")</f>
        <v>1</v>
      </c>
      <c r="AC2465" s="0" t="n">
        <f aca="false">IF(ISNUMBER($BX2465),IF($BX2465&gt;=2019,1,0),"")</f>
        <v>1</v>
      </c>
      <c r="AD2465" s="0" t="n">
        <f aca="false">IF($L2465&lt;&gt;"",IF($L2465&gt;2013,1,0),"")</f>
        <v>1</v>
      </c>
      <c r="AE2465" s="0" t="n">
        <f aca="false">IF($L2465&lt;&gt;"",1+IF($L2465&gt;2011,1,0)+IF($L2465&gt;2014,1,0),"")</f>
        <v>2</v>
      </c>
      <c r="AF2465" s="0" t="s">
        <v>761</v>
      </c>
      <c r="AG2465" s="0" t="s">
        <v>88</v>
      </c>
      <c r="AH2465" s="0" t="s">
        <v>89</v>
      </c>
      <c r="AI2465" s="0" t="s">
        <v>334</v>
      </c>
      <c r="AJ2465" s="0" t="s">
        <v>334</v>
      </c>
      <c r="AK2465" s="0" t="str">
        <f aca="false">IF(AND($CF2465&lt;&gt;"",IFERROR(INDEX(subsample_country_map!$B:$B,MATCH($CF2465,subsample_country_map!$A:$A,0)),"")&lt;&gt;""),INDEX(subsample_country_map!$B:$B,MATCH($CF2465,subsample_country_map!$A:$A,0)),INDEX(lookup!$AA:$AA,MATCH($A2465,lookup!$A:$A,0)))</f>
        <v>1_US</v>
      </c>
      <c r="AL2465" s="0" t="str">
        <f aca="false">IF(AND($CF2465&lt;&gt;"",IFERROR(INDEX(subsample_country_map!$C:$C,MATCH($CF2465,subsample_country_map!$A:$A,0)),"")&lt;&gt;""),INDEX(subsample_country_map!$C:$C,MATCH($CF2465,subsample_country_map!$A:$A,0)),INDEX(lookup!$AB:$AB,MATCH($A2465,lookup!$A:$A,0)))</f>
        <v>1_developed</v>
      </c>
      <c r="AM2465" s="0" t="str">
        <f aca="false">IF(AND($CF2465&lt;&gt;"",IFERROR(INDEX(subsample_country_map!$D:$D,MATCH($CF2465,subsample_country_map!$A:$A,0)),"")&lt;&gt;""),INDEX(subsample_country_map!$D:$D,MATCH($CF2465,subsample_country_map!$A:$A,0)),INDEX(lookup!$AC:$AC,MATCH($A2465,lookup!$A:$A,0)))</f>
        <v>1_western</v>
      </c>
      <c r="AN2465" s="0" t="str">
        <f aca="false">IF(AND($CF2465&lt;&gt;"",IFERROR(INDEX(subsample_country_map!$E:$E,MATCH($CF2465,subsample_country_map!$A:$A,0)),"")&lt;&gt;""),INDEX(subsample_country_map!$E:$E,MATCH($CF2465,subsample_country_map!$A:$A,0)),INDEX(lookup!$AD:$AD,MATCH($A2465,lookup!$A:$A,0)))</f>
        <v>1_common law</v>
      </c>
      <c r="AO2465" s="0" t="str">
        <f aca="false">INDEX(lookup!$Y:$Y,MATCH($A2465,lookup!$A:$A,0))</f>
        <v>0_published</v>
      </c>
      <c r="AP2465" s="0" t="str">
        <f aca="false">INDEX(lookup!$Z:$Z,MATCH($A2465,lookup!$A:$A,0))</f>
        <v>0_VHB low</v>
      </c>
      <c r="AQ2465" s="0" t="str">
        <f aca="false">INDEX(lookup!$W:$W,MATCH($A2465,lookup!$A:$A,0))</f>
        <v>2_sust</v>
      </c>
      <c r="AS2465" s="0" t="s">
        <v>91</v>
      </c>
      <c r="AT2465" s="0" t="s">
        <v>397</v>
      </c>
      <c r="AU2465" s="0" t="s">
        <v>93</v>
      </c>
      <c r="AV2465" s="0" t="s">
        <v>8124</v>
      </c>
      <c r="AY2465" s="0" t="s">
        <v>1048</v>
      </c>
      <c r="BA2465" s="0" t="n">
        <v>31418</v>
      </c>
      <c r="BB2465" s="0" t="s">
        <v>8030</v>
      </c>
      <c r="BC2465" s="0" t="s">
        <v>122</v>
      </c>
      <c r="BD2465" s="0" t="s">
        <v>8031</v>
      </c>
      <c r="BE2465" s="0" t="s">
        <v>98</v>
      </c>
      <c r="BI2465" s="0" t="s">
        <v>99</v>
      </c>
      <c r="BJ2465" s="0" t="s">
        <v>8082</v>
      </c>
      <c r="BK2465" s="0" t="s">
        <v>8090</v>
      </c>
      <c r="BL2465" s="0" t="s">
        <v>8125</v>
      </c>
      <c r="BM2465" s="0" t="s">
        <v>8080</v>
      </c>
      <c r="BN2465" s="0" t="s">
        <v>8095</v>
      </c>
      <c r="BO2465" s="0" t="s">
        <v>105</v>
      </c>
      <c r="BP2465" s="0" t="s">
        <v>8029</v>
      </c>
      <c r="BQ2465" s="0" t="s">
        <v>127</v>
      </c>
      <c r="BT2465" s="0" t="n">
        <v>0</v>
      </c>
      <c r="BU2465" s="0" t="s">
        <v>8036</v>
      </c>
      <c r="BW2465" s="0" t="n">
        <v>2007</v>
      </c>
      <c r="BX2465" s="0" t="n">
        <v>2020</v>
      </c>
      <c r="BY2465" s="0" t="s">
        <v>1526</v>
      </c>
      <c r="BZ2465" s="0" t="n">
        <v>2013.5</v>
      </c>
      <c r="CA2465" s="0" t="n">
        <v>0.357142857142857</v>
      </c>
      <c r="CB2465" s="0" t="n">
        <v>0</v>
      </c>
      <c r="CC2465" s="0" t="n">
        <v>1</v>
      </c>
      <c r="CD2465" s="0" t="n">
        <v>0.00303998296854634</v>
      </c>
      <c r="CE2465" s="0" t="n">
        <v>1</v>
      </c>
    </row>
    <row r="2466" customFormat="false" ht="15" hidden="false" customHeight="false" outlineLevel="0" collapsed="false">
      <c r="A2466" s="0" t="s">
        <v>8029</v>
      </c>
      <c r="B2466" s="0" t="n">
        <v>3771</v>
      </c>
      <c r="C2466" s="0" t="n">
        <v>0.00303997360391702</v>
      </c>
      <c r="D2466" s="0" t="n">
        <v>31418</v>
      </c>
      <c r="E2466" s="0" t="n">
        <f aca="false">IF(ISNUMBER($BA2466),$BA2466,IF(AND(ISNUMBER($D2466),ISNUMBER($BW2466),ISNUMBER($BX2466)),$D2466*($BX2466-$BW2466+1),""))</f>
        <v>31418</v>
      </c>
      <c r="H2466" s="0" t="s">
        <v>118</v>
      </c>
      <c r="I2466" s="0" t="s">
        <v>842</v>
      </c>
      <c r="J2466" s="0" t="n">
        <f aca="false">IF($BW2466&lt;&gt;"",$BW2466,"")</f>
        <v>2007</v>
      </c>
      <c r="K2466" s="0" t="n">
        <f aca="false">IF($BX2466&lt;&gt;"",$BX2466,"")</f>
        <v>2020</v>
      </c>
      <c r="L2466" s="0" t="n">
        <f aca="false">IF(AND(ISNUMBER($BW2466),ISNUMBER($BX2466)),($BW2466+$BX2466)/2,"")</f>
        <v>2013.5</v>
      </c>
      <c r="M2466" s="0" t="n">
        <f aca="false">IF($L2466&lt;&gt;"",$L2466,"")</f>
        <v>2013.5</v>
      </c>
      <c r="N2466" s="0" t="n">
        <f aca="false">IF(AND(ISNUMBER($BW2466),ISNUMBER($BX2466)),MIN(1,MAX(0,($BX2466-2016+1)/($BX2466-$BW2466+1))),"")</f>
        <v>0.357142857142857</v>
      </c>
      <c r="O2466" s="0" t="n">
        <f aca="false">IF(AND(ISNUMBER($BW2466),ISNUMBER($BX2466)),MIN(1,MAX(0,($BX2466-2017+1)/($BX2466-$BW2466+1))),"")</f>
        <v>0.285714285714286</v>
      </c>
      <c r="P2466" s="0" t="n">
        <f aca="false">IF(AND(ISNUMBER($BW2466),ISNUMBER($BX2466)),MIN(1,MAX(0,($BX2466-2018+1)/($BX2466-$BW2466+1))),"")</f>
        <v>0.214285714285714</v>
      </c>
      <c r="Q2466" s="0" t="n">
        <f aca="false">IF(AND(ISNUMBER($BW2466),ISNUMBER($BX2466)),MIN(1,MAX(0,($BX2466-2019+1)/($BX2466-$BW2466+1))),"")</f>
        <v>0.142857142857143</v>
      </c>
      <c r="R2466" s="0" t="n">
        <f aca="false">IF(AND(ISNUMBER($BW2466),ISNUMBER($BX2466)),MIN(1,MAX(0,($BX2466-2016+1)/($BX2466-$BW2466+1))),"")</f>
        <v>0.357142857142857</v>
      </c>
      <c r="S2466" s="0" t="n">
        <f aca="false">IF($L2466&lt;&gt;"",IF($L2466&gt;=2015.5,1,0),"")</f>
        <v>0</v>
      </c>
      <c r="T2466" s="0" t="n">
        <f aca="false">IF($L2466&lt;&gt;"",IF($L2466&gt;=2016,1,0),"")</f>
        <v>0</v>
      </c>
      <c r="U2466" s="0" t="n">
        <f aca="false">IF(ISNUMBER($BX2466),IF($BX2466&gt;=2016,1,0),"")</f>
        <v>1</v>
      </c>
      <c r="V2466" s="0" t="n">
        <f aca="false">IF(ISNUMBER($BW2466),IF($BW2466&gt;=2016,1,0),"")</f>
        <v>0</v>
      </c>
      <c r="W2466" s="0" t="str">
        <f aca="false">IF(AND(ISNUMBER($BW2466),ISNUMBER($BX2466)),IF($BW2466&gt;=2016,"post-only",IF($BX2466&lt;2016,"pre-only","mixed")),"")</f>
        <v>mixed</v>
      </c>
      <c r="X2466" s="0" t="n">
        <f aca="false">IF(AND(ISNUMBER($BW2466),ISNUMBER($BX2466)),MIN(1,MAX(0,($BX2466-2017+1)/($BX2466-$BW2466+1))),"")</f>
        <v>0.285714285714286</v>
      </c>
      <c r="Y2466" s="0" t="n">
        <f aca="false">IF(AND(ISNUMBER($BW2466),ISNUMBER($BX2466)),MIN(1,MAX(0,($BX2466-2018+1)/($BX2466-$BW2466+1))),"")</f>
        <v>0.214285714285714</v>
      </c>
      <c r="Z2466" s="0" t="n">
        <f aca="false">IF(AND(ISNUMBER($BW2466),ISNUMBER($BX2466)),MIN(1,MAX(0,($BX2466-2019+1)/($BX2466-$BW2466+1))),"")</f>
        <v>0.142857142857143</v>
      </c>
      <c r="AA2466" s="0" t="n">
        <f aca="false">IF(ISNUMBER($BX2466),IF($BX2466&gt;=2017,1,0),"")</f>
        <v>1</v>
      </c>
      <c r="AB2466" s="0" t="n">
        <f aca="false">IF(ISNUMBER($BX2466),IF($BX2466&gt;=2018,1,0),"")</f>
        <v>1</v>
      </c>
      <c r="AC2466" s="0" t="n">
        <f aca="false">IF(ISNUMBER($BX2466),IF($BX2466&gt;=2019,1,0),"")</f>
        <v>1</v>
      </c>
      <c r="AD2466" s="0" t="n">
        <f aca="false">IF($L2466&lt;&gt;"",IF($L2466&gt;2013,1,0),"")</f>
        <v>1</v>
      </c>
      <c r="AE2466" s="0" t="n">
        <f aca="false">IF($L2466&lt;&gt;"",1+IF($L2466&gt;2011,1,0)+IF($L2466&gt;2014,1,0),"")</f>
        <v>2</v>
      </c>
      <c r="AF2466" s="0" t="s">
        <v>761</v>
      </c>
      <c r="AG2466" s="0" t="s">
        <v>88</v>
      </c>
      <c r="AH2466" s="0" t="s">
        <v>89</v>
      </c>
      <c r="AI2466" s="0" t="s">
        <v>334</v>
      </c>
      <c r="AJ2466" s="0" t="s">
        <v>334</v>
      </c>
      <c r="AK2466" s="0" t="str">
        <f aca="false">IF(AND($CF2466&lt;&gt;"",IFERROR(INDEX(subsample_country_map!$B:$B,MATCH($CF2466,subsample_country_map!$A:$A,0)),"")&lt;&gt;""),INDEX(subsample_country_map!$B:$B,MATCH($CF2466,subsample_country_map!$A:$A,0)),INDEX(lookup!$AA:$AA,MATCH($A2466,lookup!$A:$A,0)))</f>
        <v>1_US</v>
      </c>
      <c r="AL2466" s="0" t="str">
        <f aca="false">IF(AND($CF2466&lt;&gt;"",IFERROR(INDEX(subsample_country_map!$C:$C,MATCH($CF2466,subsample_country_map!$A:$A,0)),"")&lt;&gt;""),INDEX(subsample_country_map!$C:$C,MATCH($CF2466,subsample_country_map!$A:$A,0)),INDEX(lookup!$AB:$AB,MATCH($A2466,lookup!$A:$A,0)))</f>
        <v>1_developed</v>
      </c>
      <c r="AM2466" s="0" t="str">
        <f aca="false">IF(AND($CF2466&lt;&gt;"",IFERROR(INDEX(subsample_country_map!$D:$D,MATCH($CF2466,subsample_country_map!$A:$A,0)),"")&lt;&gt;""),INDEX(subsample_country_map!$D:$D,MATCH($CF2466,subsample_country_map!$A:$A,0)),INDEX(lookup!$AC:$AC,MATCH($A2466,lookup!$A:$A,0)))</f>
        <v>1_western</v>
      </c>
      <c r="AN2466" s="0" t="str">
        <f aca="false">IF(AND($CF2466&lt;&gt;"",IFERROR(INDEX(subsample_country_map!$E:$E,MATCH($CF2466,subsample_country_map!$A:$A,0)),"")&lt;&gt;""),INDEX(subsample_country_map!$E:$E,MATCH($CF2466,subsample_country_map!$A:$A,0)),INDEX(lookup!$AD:$AD,MATCH($A2466,lookup!$A:$A,0)))</f>
        <v>1_common law</v>
      </c>
      <c r="AO2466" s="0" t="str">
        <f aca="false">INDEX(lookup!$Y:$Y,MATCH($A2466,lookup!$A:$A,0))</f>
        <v>0_published</v>
      </c>
      <c r="AP2466" s="0" t="str">
        <f aca="false">INDEX(lookup!$Z:$Z,MATCH($A2466,lookup!$A:$A,0))</f>
        <v>0_VHB low</v>
      </c>
      <c r="AQ2466" s="0" t="str">
        <f aca="false">INDEX(lookup!$W:$W,MATCH($A2466,lookup!$A:$A,0))</f>
        <v>2_sust</v>
      </c>
      <c r="AS2466" s="0" t="s">
        <v>91</v>
      </c>
      <c r="AT2466" s="0" t="s">
        <v>397</v>
      </c>
      <c r="AU2466" s="0" t="s">
        <v>93</v>
      </c>
      <c r="AV2466" s="0" t="s">
        <v>8126</v>
      </c>
      <c r="AY2466" s="0" t="s">
        <v>1048</v>
      </c>
      <c r="BA2466" s="0" t="n">
        <v>31418</v>
      </c>
      <c r="BB2466" s="0" t="s">
        <v>8030</v>
      </c>
      <c r="BC2466" s="0" t="s">
        <v>122</v>
      </c>
      <c r="BD2466" s="0" t="s">
        <v>8031</v>
      </c>
      <c r="BE2466" s="0" t="s">
        <v>98</v>
      </c>
      <c r="BI2466" s="0" t="s">
        <v>99</v>
      </c>
      <c r="BJ2466" s="0" t="s">
        <v>8085</v>
      </c>
      <c r="BK2466" s="0" t="s">
        <v>8090</v>
      </c>
      <c r="BL2466" s="0" t="s">
        <v>8127</v>
      </c>
      <c r="BM2466" s="0" t="s">
        <v>8080</v>
      </c>
      <c r="BN2466" s="0" t="s">
        <v>8098</v>
      </c>
      <c r="BO2466" s="0" t="s">
        <v>105</v>
      </c>
      <c r="BP2466" s="0" t="s">
        <v>8029</v>
      </c>
      <c r="BQ2466" s="0" t="s">
        <v>127</v>
      </c>
      <c r="BT2466" s="0" t="n">
        <v>0</v>
      </c>
      <c r="BU2466" s="0" t="s">
        <v>8036</v>
      </c>
      <c r="BW2466" s="0" t="n">
        <v>2007</v>
      </c>
      <c r="BX2466" s="0" t="n">
        <v>2020</v>
      </c>
      <c r="BY2466" s="0" t="s">
        <v>1526</v>
      </c>
      <c r="BZ2466" s="0" t="n">
        <v>2013.5</v>
      </c>
      <c r="CA2466" s="0" t="n">
        <v>0.357142857142857</v>
      </c>
      <c r="CB2466" s="0" t="n">
        <v>0</v>
      </c>
      <c r="CC2466" s="0" t="n">
        <v>1</v>
      </c>
      <c r="CD2466" s="0" t="n">
        <v>0.00303998296854634</v>
      </c>
      <c r="CE2466" s="0" t="n">
        <v>1</v>
      </c>
    </row>
    <row r="2467" customFormat="false" ht="15" hidden="false" customHeight="false" outlineLevel="0" collapsed="false">
      <c r="A2467" s="0" t="s">
        <v>8029</v>
      </c>
      <c r="B2467" s="0" t="n">
        <v>3772</v>
      </c>
      <c r="C2467" s="0" t="n">
        <v>-0.0192853149380767</v>
      </c>
      <c r="D2467" s="0" t="n">
        <v>8826</v>
      </c>
      <c r="E2467" s="0" t="n">
        <f aca="false">IF(ISNUMBER($BA2467),$BA2467,IF(AND(ISNUMBER($D2467),ISNUMBER($BW2467),ISNUMBER($BX2467)),$D2467*($BX2467-$BW2467+1),""))</f>
        <v>8826</v>
      </c>
      <c r="H2467" s="0" t="s">
        <v>118</v>
      </c>
      <c r="I2467" s="0" t="s">
        <v>842</v>
      </c>
      <c r="J2467" s="0" t="n">
        <f aca="false">IF($BW2467&lt;&gt;"",$BW2467,"")</f>
        <v>2007</v>
      </c>
      <c r="K2467" s="0" t="n">
        <f aca="false">IF($BX2467&lt;&gt;"",$BX2467,"")</f>
        <v>2020</v>
      </c>
      <c r="L2467" s="0" t="n">
        <f aca="false">IF(AND(ISNUMBER($BW2467),ISNUMBER($BX2467)),($BW2467+$BX2467)/2,"")</f>
        <v>2013.5</v>
      </c>
      <c r="M2467" s="0" t="n">
        <f aca="false">IF($L2467&lt;&gt;"",$L2467,"")</f>
        <v>2013.5</v>
      </c>
      <c r="N2467" s="0" t="n">
        <f aca="false">IF(AND(ISNUMBER($BW2467),ISNUMBER($BX2467)),MIN(1,MAX(0,($BX2467-2016+1)/($BX2467-$BW2467+1))),"")</f>
        <v>0.357142857142857</v>
      </c>
      <c r="O2467" s="0" t="n">
        <f aca="false">IF(AND(ISNUMBER($BW2467),ISNUMBER($BX2467)),MIN(1,MAX(0,($BX2467-2017+1)/($BX2467-$BW2467+1))),"")</f>
        <v>0.285714285714286</v>
      </c>
      <c r="P2467" s="0" t="n">
        <f aca="false">IF(AND(ISNUMBER($BW2467),ISNUMBER($BX2467)),MIN(1,MAX(0,($BX2467-2018+1)/($BX2467-$BW2467+1))),"")</f>
        <v>0.214285714285714</v>
      </c>
      <c r="Q2467" s="0" t="n">
        <f aca="false">IF(AND(ISNUMBER($BW2467),ISNUMBER($BX2467)),MIN(1,MAX(0,($BX2467-2019+1)/($BX2467-$BW2467+1))),"")</f>
        <v>0.142857142857143</v>
      </c>
      <c r="R2467" s="0" t="n">
        <f aca="false">IF(AND(ISNUMBER($BW2467),ISNUMBER($BX2467)),MIN(1,MAX(0,($BX2467-2016+1)/($BX2467-$BW2467+1))),"")</f>
        <v>0.357142857142857</v>
      </c>
      <c r="S2467" s="0" t="n">
        <f aca="false">IF($L2467&lt;&gt;"",IF($L2467&gt;=2015.5,1,0),"")</f>
        <v>0</v>
      </c>
      <c r="T2467" s="0" t="n">
        <f aca="false">IF($L2467&lt;&gt;"",IF($L2467&gt;=2016,1,0),"")</f>
        <v>0</v>
      </c>
      <c r="U2467" s="0" t="n">
        <f aca="false">IF(ISNUMBER($BX2467),IF($BX2467&gt;=2016,1,0),"")</f>
        <v>1</v>
      </c>
      <c r="V2467" s="0" t="n">
        <f aca="false">IF(ISNUMBER($BW2467),IF($BW2467&gt;=2016,1,0),"")</f>
        <v>0</v>
      </c>
      <c r="W2467" s="0" t="str">
        <f aca="false">IF(AND(ISNUMBER($BW2467),ISNUMBER($BX2467)),IF($BW2467&gt;=2016,"post-only",IF($BX2467&lt;2016,"pre-only","mixed")),"")</f>
        <v>mixed</v>
      </c>
      <c r="X2467" s="0" t="n">
        <f aca="false">IF(AND(ISNUMBER($BW2467),ISNUMBER($BX2467)),MIN(1,MAX(0,($BX2467-2017+1)/($BX2467-$BW2467+1))),"")</f>
        <v>0.285714285714286</v>
      </c>
      <c r="Y2467" s="0" t="n">
        <f aca="false">IF(AND(ISNUMBER($BW2467),ISNUMBER($BX2467)),MIN(1,MAX(0,($BX2467-2018+1)/($BX2467-$BW2467+1))),"")</f>
        <v>0.214285714285714</v>
      </c>
      <c r="Z2467" s="0" t="n">
        <f aca="false">IF(AND(ISNUMBER($BW2467),ISNUMBER($BX2467)),MIN(1,MAX(0,($BX2467-2019+1)/($BX2467-$BW2467+1))),"")</f>
        <v>0.142857142857143</v>
      </c>
      <c r="AA2467" s="0" t="n">
        <f aca="false">IF(ISNUMBER($BX2467),IF($BX2467&gt;=2017,1,0),"")</f>
        <v>1</v>
      </c>
      <c r="AB2467" s="0" t="n">
        <f aca="false">IF(ISNUMBER($BX2467),IF($BX2467&gt;=2018,1,0),"")</f>
        <v>1</v>
      </c>
      <c r="AC2467" s="0" t="n">
        <f aca="false">IF(ISNUMBER($BX2467),IF($BX2467&gt;=2019,1,0),"")</f>
        <v>1</v>
      </c>
      <c r="AD2467" s="0" t="n">
        <f aca="false">IF($L2467&lt;&gt;"",IF($L2467&gt;2013,1,0),"")</f>
        <v>1</v>
      </c>
      <c r="AE2467" s="0" t="n">
        <f aca="false">IF($L2467&lt;&gt;"",1+IF($L2467&gt;2011,1,0)+IF($L2467&gt;2014,1,0),"")</f>
        <v>2</v>
      </c>
      <c r="AF2467" s="0" t="s">
        <v>761</v>
      </c>
      <c r="AG2467" s="0" t="s">
        <v>88</v>
      </c>
      <c r="AH2467" s="0" t="s">
        <v>89</v>
      </c>
      <c r="AI2467" s="0" t="s">
        <v>334</v>
      </c>
      <c r="AJ2467" s="0" t="s">
        <v>334</v>
      </c>
      <c r="AK2467" s="0" t="str">
        <f aca="false">IF(AND($CF2467&lt;&gt;"",IFERROR(INDEX(subsample_country_map!$B:$B,MATCH($CF2467,subsample_country_map!$A:$A,0)),"")&lt;&gt;""),INDEX(subsample_country_map!$B:$B,MATCH($CF2467,subsample_country_map!$A:$A,0)),INDEX(lookup!$AA:$AA,MATCH($A2467,lookup!$A:$A,0)))</f>
        <v>1_US</v>
      </c>
      <c r="AL2467" s="0" t="str">
        <f aca="false">IF(AND($CF2467&lt;&gt;"",IFERROR(INDEX(subsample_country_map!$C:$C,MATCH($CF2467,subsample_country_map!$A:$A,0)),"")&lt;&gt;""),INDEX(subsample_country_map!$C:$C,MATCH($CF2467,subsample_country_map!$A:$A,0)),INDEX(lookup!$AB:$AB,MATCH($A2467,lookup!$A:$A,0)))</f>
        <v>1_developed</v>
      </c>
      <c r="AM2467" s="0" t="str">
        <f aca="false">IF(AND($CF2467&lt;&gt;"",IFERROR(INDEX(subsample_country_map!$D:$D,MATCH($CF2467,subsample_country_map!$A:$A,0)),"")&lt;&gt;""),INDEX(subsample_country_map!$D:$D,MATCH($CF2467,subsample_country_map!$A:$A,0)),INDEX(lookup!$AC:$AC,MATCH($A2467,lookup!$A:$A,0)))</f>
        <v>1_western</v>
      </c>
      <c r="AN2467" s="0" t="str">
        <f aca="false">IF(AND($CF2467&lt;&gt;"",IFERROR(INDEX(subsample_country_map!$E:$E,MATCH($CF2467,subsample_country_map!$A:$A,0)),"")&lt;&gt;""),INDEX(subsample_country_map!$E:$E,MATCH($CF2467,subsample_country_map!$A:$A,0)),INDEX(lookup!$AD:$AD,MATCH($A2467,lookup!$A:$A,0)))</f>
        <v>1_common law</v>
      </c>
      <c r="AO2467" s="0" t="str">
        <f aca="false">INDEX(lookup!$Y:$Y,MATCH($A2467,lookup!$A:$A,0))</f>
        <v>0_published</v>
      </c>
      <c r="AP2467" s="0" t="str">
        <f aca="false">INDEX(lookup!$Z:$Z,MATCH($A2467,lookup!$A:$A,0))</f>
        <v>0_VHB low</v>
      </c>
      <c r="AQ2467" s="0" t="str">
        <f aca="false">INDEX(lookup!$W:$W,MATCH($A2467,lookup!$A:$A,0))</f>
        <v>2_sust</v>
      </c>
      <c r="AS2467" s="0" t="s">
        <v>91</v>
      </c>
      <c r="AT2467" s="0" t="s">
        <v>397</v>
      </c>
      <c r="AU2467" s="0" t="s">
        <v>93</v>
      </c>
      <c r="AV2467" s="0" t="s">
        <v>1833</v>
      </c>
      <c r="AY2467" s="0" t="s">
        <v>4748</v>
      </c>
      <c r="BA2467" s="0" t="n">
        <v>8826</v>
      </c>
      <c r="BB2467" s="0" t="s">
        <v>8030</v>
      </c>
      <c r="BC2467" s="0" t="s">
        <v>122</v>
      </c>
      <c r="BD2467" s="0" t="s">
        <v>8031</v>
      </c>
      <c r="BE2467" s="0" t="s">
        <v>389</v>
      </c>
      <c r="BF2467" s="0" t="s">
        <v>8128</v>
      </c>
      <c r="BG2467" s="0" t="s">
        <v>95</v>
      </c>
      <c r="BH2467" s="0" t="s">
        <v>4148</v>
      </c>
      <c r="BI2467" s="0" t="s">
        <v>124</v>
      </c>
      <c r="BJ2467" s="0" t="s">
        <v>4149</v>
      </c>
      <c r="BK2467" s="0" t="s">
        <v>8129</v>
      </c>
      <c r="BL2467" s="0" t="s">
        <v>8130</v>
      </c>
      <c r="BM2467" s="0" t="s">
        <v>8034</v>
      </c>
      <c r="BN2467" s="0" t="s">
        <v>8035</v>
      </c>
      <c r="BO2467" s="0" t="s">
        <v>105</v>
      </c>
      <c r="BP2467" s="0" t="s">
        <v>8029</v>
      </c>
      <c r="BQ2467" s="0" t="s">
        <v>127</v>
      </c>
      <c r="BT2467" s="0" t="n">
        <v>0</v>
      </c>
      <c r="BU2467" s="0" t="s">
        <v>8036</v>
      </c>
      <c r="BW2467" s="0" t="n">
        <v>2007</v>
      </c>
      <c r="BX2467" s="0" t="n">
        <v>2020</v>
      </c>
      <c r="BY2467" s="0" t="s">
        <v>1526</v>
      </c>
      <c r="BZ2467" s="0" t="n">
        <v>2013.5</v>
      </c>
      <c r="CA2467" s="0" t="n">
        <v>0.357142857142857</v>
      </c>
      <c r="CB2467" s="0" t="n">
        <v>0</v>
      </c>
      <c r="CC2467" s="0" t="n">
        <v>1</v>
      </c>
      <c r="CD2467" s="0" t="n">
        <v>-0.0192877063582101</v>
      </c>
      <c r="CE2467" s="0" t="n">
        <v>1</v>
      </c>
    </row>
    <row r="2468" customFormat="false" ht="15" hidden="false" customHeight="false" outlineLevel="0" collapsed="false">
      <c r="A2468" s="0" t="s">
        <v>8029</v>
      </c>
      <c r="B2468" s="0" t="n">
        <v>3773</v>
      </c>
      <c r="C2468" s="0" t="n">
        <v>-0.0757922491188977</v>
      </c>
      <c r="D2468" s="0" t="n">
        <v>8826</v>
      </c>
      <c r="E2468" s="0" t="n">
        <f aca="false">IF(ISNUMBER($BA2468),$BA2468,IF(AND(ISNUMBER($D2468),ISNUMBER($BW2468),ISNUMBER($BX2468)),$D2468*($BX2468-$BW2468+1),""))</f>
        <v>8826</v>
      </c>
      <c r="H2468" s="0" t="s">
        <v>118</v>
      </c>
      <c r="I2468" s="0" t="s">
        <v>842</v>
      </c>
      <c r="J2468" s="0" t="n">
        <f aca="false">IF($BW2468&lt;&gt;"",$BW2468,"")</f>
        <v>2007</v>
      </c>
      <c r="K2468" s="0" t="n">
        <f aca="false">IF($BX2468&lt;&gt;"",$BX2468,"")</f>
        <v>2020</v>
      </c>
      <c r="L2468" s="0" t="n">
        <f aca="false">IF(AND(ISNUMBER($BW2468),ISNUMBER($BX2468)),($BW2468+$BX2468)/2,"")</f>
        <v>2013.5</v>
      </c>
      <c r="M2468" s="0" t="n">
        <f aca="false">IF($L2468&lt;&gt;"",$L2468,"")</f>
        <v>2013.5</v>
      </c>
      <c r="N2468" s="0" t="n">
        <f aca="false">IF(AND(ISNUMBER($BW2468),ISNUMBER($BX2468)),MIN(1,MAX(0,($BX2468-2016+1)/($BX2468-$BW2468+1))),"")</f>
        <v>0.357142857142857</v>
      </c>
      <c r="O2468" s="0" t="n">
        <f aca="false">IF(AND(ISNUMBER($BW2468),ISNUMBER($BX2468)),MIN(1,MAX(0,($BX2468-2017+1)/($BX2468-$BW2468+1))),"")</f>
        <v>0.285714285714286</v>
      </c>
      <c r="P2468" s="0" t="n">
        <f aca="false">IF(AND(ISNUMBER($BW2468),ISNUMBER($BX2468)),MIN(1,MAX(0,($BX2468-2018+1)/($BX2468-$BW2468+1))),"")</f>
        <v>0.214285714285714</v>
      </c>
      <c r="Q2468" s="0" t="n">
        <f aca="false">IF(AND(ISNUMBER($BW2468),ISNUMBER($BX2468)),MIN(1,MAX(0,($BX2468-2019+1)/($BX2468-$BW2468+1))),"")</f>
        <v>0.142857142857143</v>
      </c>
      <c r="R2468" s="0" t="n">
        <f aca="false">IF(AND(ISNUMBER($BW2468),ISNUMBER($BX2468)),MIN(1,MAX(0,($BX2468-2016+1)/($BX2468-$BW2468+1))),"")</f>
        <v>0.357142857142857</v>
      </c>
      <c r="S2468" s="0" t="n">
        <f aca="false">IF($L2468&lt;&gt;"",IF($L2468&gt;=2015.5,1,0),"")</f>
        <v>0</v>
      </c>
      <c r="T2468" s="0" t="n">
        <f aca="false">IF($L2468&lt;&gt;"",IF($L2468&gt;=2016,1,0),"")</f>
        <v>0</v>
      </c>
      <c r="U2468" s="0" t="n">
        <f aca="false">IF(ISNUMBER($BX2468),IF($BX2468&gt;=2016,1,0),"")</f>
        <v>1</v>
      </c>
      <c r="V2468" s="0" t="n">
        <f aca="false">IF(ISNUMBER($BW2468),IF($BW2468&gt;=2016,1,0),"")</f>
        <v>0</v>
      </c>
      <c r="W2468" s="0" t="str">
        <f aca="false">IF(AND(ISNUMBER($BW2468),ISNUMBER($BX2468)),IF($BW2468&gt;=2016,"post-only",IF($BX2468&lt;2016,"pre-only","mixed")),"")</f>
        <v>mixed</v>
      </c>
      <c r="X2468" s="0" t="n">
        <f aca="false">IF(AND(ISNUMBER($BW2468),ISNUMBER($BX2468)),MIN(1,MAX(0,($BX2468-2017+1)/($BX2468-$BW2468+1))),"")</f>
        <v>0.285714285714286</v>
      </c>
      <c r="Y2468" s="0" t="n">
        <f aca="false">IF(AND(ISNUMBER($BW2468),ISNUMBER($BX2468)),MIN(1,MAX(0,($BX2468-2018+1)/($BX2468-$BW2468+1))),"")</f>
        <v>0.214285714285714</v>
      </c>
      <c r="Z2468" s="0" t="n">
        <f aca="false">IF(AND(ISNUMBER($BW2468),ISNUMBER($BX2468)),MIN(1,MAX(0,($BX2468-2019+1)/($BX2468-$BW2468+1))),"")</f>
        <v>0.142857142857143</v>
      </c>
      <c r="AA2468" s="0" t="n">
        <f aca="false">IF(ISNUMBER($BX2468),IF($BX2468&gt;=2017,1,0),"")</f>
        <v>1</v>
      </c>
      <c r="AB2468" s="0" t="n">
        <f aca="false">IF(ISNUMBER($BX2468),IF($BX2468&gt;=2018,1,0),"")</f>
        <v>1</v>
      </c>
      <c r="AC2468" s="0" t="n">
        <f aca="false">IF(ISNUMBER($BX2468),IF($BX2468&gt;=2019,1,0),"")</f>
        <v>1</v>
      </c>
      <c r="AD2468" s="0" t="n">
        <f aca="false">IF($L2468&lt;&gt;"",IF($L2468&gt;2013,1,0),"")</f>
        <v>1</v>
      </c>
      <c r="AE2468" s="0" t="n">
        <f aca="false">IF($L2468&lt;&gt;"",1+IF($L2468&gt;2011,1,0)+IF($L2468&gt;2014,1,0),"")</f>
        <v>2</v>
      </c>
      <c r="AF2468" s="0" t="s">
        <v>761</v>
      </c>
      <c r="AG2468" s="0" t="s">
        <v>88</v>
      </c>
      <c r="AH2468" s="0" t="s">
        <v>89</v>
      </c>
      <c r="AI2468" s="0" t="s">
        <v>334</v>
      </c>
      <c r="AJ2468" s="0" t="s">
        <v>334</v>
      </c>
      <c r="AK2468" s="0" t="str">
        <f aca="false">IF(AND($CF2468&lt;&gt;"",IFERROR(INDEX(subsample_country_map!$B:$B,MATCH($CF2468,subsample_country_map!$A:$A,0)),"")&lt;&gt;""),INDEX(subsample_country_map!$B:$B,MATCH($CF2468,subsample_country_map!$A:$A,0)),INDEX(lookup!$AA:$AA,MATCH($A2468,lookup!$A:$A,0)))</f>
        <v>1_US</v>
      </c>
      <c r="AL2468" s="0" t="str">
        <f aca="false">IF(AND($CF2468&lt;&gt;"",IFERROR(INDEX(subsample_country_map!$C:$C,MATCH($CF2468,subsample_country_map!$A:$A,0)),"")&lt;&gt;""),INDEX(subsample_country_map!$C:$C,MATCH($CF2468,subsample_country_map!$A:$A,0)),INDEX(lookup!$AB:$AB,MATCH($A2468,lookup!$A:$A,0)))</f>
        <v>1_developed</v>
      </c>
      <c r="AM2468" s="0" t="str">
        <f aca="false">IF(AND($CF2468&lt;&gt;"",IFERROR(INDEX(subsample_country_map!$D:$D,MATCH($CF2468,subsample_country_map!$A:$A,0)),"")&lt;&gt;""),INDEX(subsample_country_map!$D:$D,MATCH($CF2468,subsample_country_map!$A:$A,0)),INDEX(lookup!$AC:$AC,MATCH($A2468,lookup!$A:$A,0)))</f>
        <v>1_western</v>
      </c>
      <c r="AN2468" s="0" t="str">
        <f aca="false">IF(AND($CF2468&lt;&gt;"",IFERROR(INDEX(subsample_country_map!$E:$E,MATCH($CF2468,subsample_country_map!$A:$A,0)),"")&lt;&gt;""),INDEX(subsample_country_map!$E:$E,MATCH($CF2468,subsample_country_map!$A:$A,0)),INDEX(lookup!$AD:$AD,MATCH($A2468,lookup!$A:$A,0)))</f>
        <v>1_common law</v>
      </c>
      <c r="AO2468" s="0" t="str">
        <f aca="false">INDEX(lookup!$Y:$Y,MATCH($A2468,lookup!$A:$A,0))</f>
        <v>0_published</v>
      </c>
      <c r="AP2468" s="0" t="str">
        <f aca="false">INDEX(lookup!$Z:$Z,MATCH($A2468,lookup!$A:$A,0))</f>
        <v>0_VHB low</v>
      </c>
      <c r="AQ2468" s="0" t="str">
        <f aca="false">INDEX(lookup!$W:$W,MATCH($A2468,lookup!$A:$A,0))</f>
        <v>2_sust</v>
      </c>
      <c r="AS2468" s="0" t="s">
        <v>91</v>
      </c>
      <c r="AT2468" s="0" t="s">
        <v>397</v>
      </c>
      <c r="AU2468" s="0" t="s">
        <v>93</v>
      </c>
      <c r="AV2468" s="0" t="s">
        <v>1501</v>
      </c>
      <c r="AY2468" s="0" t="s">
        <v>1317</v>
      </c>
      <c r="BA2468" s="0" t="n">
        <v>8826</v>
      </c>
      <c r="BB2468" s="0" t="s">
        <v>8030</v>
      </c>
      <c r="BC2468" s="0" t="s">
        <v>122</v>
      </c>
      <c r="BD2468" s="0" t="s">
        <v>8031</v>
      </c>
      <c r="BE2468" s="0" t="s">
        <v>389</v>
      </c>
      <c r="BF2468" s="0" t="s">
        <v>8128</v>
      </c>
      <c r="BG2468" s="0" t="s">
        <v>95</v>
      </c>
      <c r="BH2468" s="0" t="s">
        <v>4148</v>
      </c>
      <c r="BI2468" s="0" t="s">
        <v>124</v>
      </c>
      <c r="BJ2468" s="0" t="s">
        <v>6427</v>
      </c>
      <c r="BK2468" s="0" t="s">
        <v>8129</v>
      </c>
      <c r="BL2468" s="0" t="s">
        <v>8131</v>
      </c>
      <c r="BM2468" s="0" t="s">
        <v>8034</v>
      </c>
      <c r="BN2468" s="0" t="s">
        <v>8038</v>
      </c>
      <c r="BO2468" s="0" t="s">
        <v>105</v>
      </c>
      <c r="BP2468" s="0" t="s">
        <v>8029</v>
      </c>
      <c r="BQ2468" s="0" t="s">
        <v>127</v>
      </c>
      <c r="BT2468" s="0" t="n">
        <v>0</v>
      </c>
      <c r="BU2468" s="0" t="s">
        <v>8036</v>
      </c>
      <c r="BW2468" s="0" t="n">
        <v>2007</v>
      </c>
      <c r="BX2468" s="0" t="n">
        <v>2020</v>
      </c>
      <c r="BY2468" s="0" t="s">
        <v>1526</v>
      </c>
      <c r="BZ2468" s="0" t="n">
        <v>2013.5</v>
      </c>
      <c r="CA2468" s="0" t="n">
        <v>0.357142857142857</v>
      </c>
      <c r="CB2468" s="0" t="n">
        <v>0</v>
      </c>
      <c r="CC2468" s="0" t="n">
        <v>1</v>
      </c>
      <c r="CD2468" s="0" t="n">
        <v>-0.075937880033866</v>
      </c>
      <c r="CE2468" s="0" t="n">
        <v>1</v>
      </c>
    </row>
    <row r="2469" customFormat="false" ht="15" hidden="false" customHeight="false" outlineLevel="0" collapsed="false">
      <c r="A2469" s="0" t="s">
        <v>8029</v>
      </c>
      <c r="B2469" s="0" t="n">
        <v>3774</v>
      </c>
      <c r="C2469" s="0" t="n">
        <v>-0.0757922491188977</v>
      </c>
      <c r="D2469" s="0" t="n">
        <v>8826</v>
      </c>
      <c r="E2469" s="0" t="n">
        <f aca="false">IF(ISNUMBER($BA2469),$BA2469,IF(AND(ISNUMBER($D2469),ISNUMBER($BW2469),ISNUMBER($BX2469)),$D2469*($BX2469-$BW2469+1),""))</f>
        <v>8826</v>
      </c>
      <c r="H2469" s="0" t="s">
        <v>118</v>
      </c>
      <c r="I2469" s="0" t="s">
        <v>842</v>
      </c>
      <c r="J2469" s="0" t="n">
        <f aca="false">IF($BW2469&lt;&gt;"",$BW2469,"")</f>
        <v>2007</v>
      </c>
      <c r="K2469" s="0" t="n">
        <f aca="false">IF($BX2469&lt;&gt;"",$BX2469,"")</f>
        <v>2020</v>
      </c>
      <c r="L2469" s="0" t="n">
        <f aca="false">IF(AND(ISNUMBER($BW2469),ISNUMBER($BX2469)),($BW2469+$BX2469)/2,"")</f>
        <v>2013.5</v>
      </c>
      <c r="M2469" s="0" t="n">
        <f aca="false">IF($L2469&lt;&gt;"",$L2469,"")</f>
        <v>2013.5</v>
      </c>
      <c r="N2469" s="0" t="n">
        <f aca="false">IF(AND(ISNUMBER($BW2469),ISNUMBER($BX2469)),MIN(1,MAX(0,($BX2469-2016+1)/($BX2469-$BW2469+1))),"")</f>
        <v>0.357142857142857</v>
      </c>
      <c r="O2469" s="0" t="n">
        <f aca="false">IF(AND(ISNUMBER($BW2469),ISNUMBER($BX2469)),MIN(1,MAX(0,($BX2469-2017+1)/($BX2469-$BW2469+1))),"")</f>
        <v>0.285714285714286</v>
      </c>
      <c r="P2469" s="0" t="n">
        <f aca="false">IF(AND(ISNUMBER($BW2469),ISNUMBER($BX2469)),MIN(1,MAX(0,($BX2469-2018+1)/($BX2469-$BW2469+1))),"")</f>
        <v>0.214285714285714</v>
      </c>
      <c r="Q2469" s="0" t="n">
        <f aca="false">IF(AND(ISNUMBER($BW2469),ISNUMBER($BX2469)),MIN(1,MAX(0,($BX2469-2019+1)/($BX2469-$BW2469+1))),"")</f>
        <v>0.142857142857143</v>
      </c>
      <c r="R2469" s="0" t="n">
        <f aca="false">IF(AND(ISNUMBER($BW2469),ISNUMBER($BX2469)),MIN(1,MAX(0,($BX2469-2016+1)/($BX2469-$BW2469+1))),"")</f>
        <v>0.357142857142857</v>
      </c>
      <c r="S2469" s="0" t="n">
        <f aca="false">IF($L2469&lt;&gt;"",IF($L2469&gt;=2015.5,1,0),"")</f>
        <v>0</v>
      </c>
      <c r="T2469" s="0" t="n">
        <f aca="false">IF($L2469&lt;&gt;"",IF($L2469&gt;=2016,1,0),"")</f>
        <v>0</v>
      </c>
      <c r="U2469" s="0" t="n">
        <f aca="false">IF(ISNUMBER($BX2469),IF($BX2469&gt;=2016,1,0),"")</f>
        <v>1</v>
      </c>
      <c r="V2469" s="0" t="n">
        <f aca="false">IF(ISNUMBER($BW2469),IF($BW2469&gt;=2016,1,0),"")</f>
        <v>0</v>
      </c>
      <c r="W2469" s="0" t="str">
        <f aca="false">IF(AND(ISNUMBER($BW2469),ISNUMBER($BX2469)),IF($BW2469&gt;=2016,"post-only",IF($BX2469&lt;2016,"pre-only","mixed")),"")</f>
        <v>mixed</v>
      </c>
      <c r="X2469" s="0" t="n">
        <f aca="false">IF(AND(ISNUMBER($BW2469),ISNUMBER($BX2469)),MIN(1,MAX(0,($BX2469-2017+1)/($BX2469-$BW2469+1))),"")</f>
        <v>0.285714285714286</v>
      </c>
      <c r="Y2469" s="0" t="n">
        <f aca="false">IF(AND(ISNUMBER($BW2469),ISNUMBER($BX2469)),MIN(1,MAX(0,($BX2469-2018+1)/($BX2469-$BW2469+1))),"")</f>
        <v>0.214285714285714</v>
      </c>
      <c r="Z2469" s="0" t="n">
        <f aca="false">IF(AND(ISNUMBER($BW2469),ISNUMBER($BX2469)),MIN(1,MAX(0,($BX2469-2019+1)/($BX2469-$BW2469+1))),"")</f>
        <v>0.142857142857143</v>
      </c>
      <c r="AA2469" s="0" t="n">
        <f aca="false">IF(ISNUMBER($BX2469),IF($BX2469&gt;=2017,1,0),"")</f>
        <v>1</v>
      </c>
      <c r="AB2469" s="0" t="n">
        <f aca="false">IF(ISNUMBER($BX2469),IF($BX2469&gt;=2018,1,0),"")</f>
        <v>1</v>
      </c>
      <c r="AC2469" s="0" t="n">
        <f aca="false">IF(ISNUMBER($BX2469),IF($BX2469&gt;=2019,1,0),"")</f>
        <v>1</v>
      </c>
      <c r="AD2469" s="0" t="n">
        <f aca="false">IF($L2469&lt;&gt;"",IF($L2469&gt;2013,1,0),"")</f>
        <v>1</v>
      </c>
      <c r="AE2469" s="0" t="n">
        <f aca="false">IF($L2469&lt;&gt;"",1+IF($L2469&gt;2011,1,0)+IF($L2469&gt;2014,1,0),"")</f>
        <v>2</v>
      </c>
      <c r="AF2469" s="0" t="s">
        <v>761</v>
      </c>
      <c r="AG2469" s="0" t="s">
        <v>88</v>
      </c>
      <c r="AH2469" s="0" t="s">
        <v>89</v>
      </c>
      <c r="AI2469" s="0" t="s">
        <v>334</v>
      </c>
      <c r="AJ2469" s="0" t="s">
        <v>334</v>
      </c>
      <c r="AK2469" s="0" t="str">
        <f aca="false">IF(AND($CF2469&lt;&gt;"",IFERROR(INDEX(subsample_country_map!$B:$B,MATCH($CF2469,subsample_country_map!$A:$A,0)),"")&lt;&gt;""),INDEX(subsample_country_map!$B:$B,MATCH($CF2469,subsample_country_map!$A:$A,0)),INDEX(lookup!$AA:$AA,MATCH($A2469,lookup!$A:$A,0)))</f>
        <v>1_US</v>
      </c>
      <c r="AL2469" s="0" t="str">
        <f aca="false">IF(AND($CF2469&lt;&gt;"",IFERROR(INDEX(subsample_country_map!$C:$C,MATCH($CF2469,subsample_country_map!$A:$A,0)),"")&lt;&gt;""),INDEX(subsample_country_map!$C:$C,MATCH($CF2469,subsample_country_map!$A:$A,0)),INDEX(lookup!$AB:$AB,MATCH($A2469,lookup!$A:$A,0)))</f>
        <v>1_developed</v>
      </c>
      <c r="AM2469" s="0" t="str">
        <f aca="false">IF(AND($CF2469&lt;&gt;"",IFERROR(INDEX(subsample_country_map!$D:$D,MATCH($CF2469,subsample_country_map!$A:$A,0)),"")&lt;&gt;""),INDEX(subsample_country_map!$D:$D,MATCH($CF2469,subsample_country_map!$A:$A,0)),INDEX(lookup!$AC:$AC,MATCH($A2469,lookup!$A:$A,0)))</f>
        <v>1_western</v>
      </c>
      <c r="AN2469" s="0" t="str">
        <f aca="false">IF(AND($CF2469&lt;&gt;"",IFERROR(INDEX(subsample_country_map!$E:$E,MATCH($CF2469,subsample_country_map!$A:$A,0)),"")&lt;&gt;""),INDEX(subsample_country_map!$E:$E,MATCH($CF2469,subsample_country_map!$A:$A,0)),INDEX(lookup!$AD:$AD,MATCH($A2469,lookup!$A:$A,0)))</f>
        <v>1_common law</v>
      </c>
      <c r="AO2469" s="0" t="str">
        <f aca="false">INDEX(lookup!$Y:$Y,MATCH($A2469,lookup!$A:$A,0))</f>
        <v>0_published</v>
      </c>
      <c r="AP2469" s="0" t="str">
        <f aca="false">INDEX(lookup!$Z:$Z,MATCH($A2469,lookup!$A:$A,0))</f>
        <v>0_VHB low</v>
      </c>
      <c r="AQ2469" s="0" t="str">
        <f aca="false">INDEX(lookup!$W:$W,MATCH($A2469,lookup!$A:$A,0))</f>
        <v>2_sust</v>
      </c>
      <c r="AS2469" s="0" t="s">
        <v>91</v>
      </c>
      <c r="AT2469" s="0" t="s">
        <v>397</v>
      </c>
      <c r="AU2469" s="0" t="s">
        <v>93</v>
      </c>
      <c r="AV2469" s="0" t="s">
        <v>1833</v>
      </c>
      <c r="AY2469" s="0" t="s">
        <v>1317</v>
      </c>
      <c r="BA2469" s="0" t="n">
        <v>8826</v>
      </c>
      <c r="BB2469" s="0" t="s">
        <v>8030</v>
      </c>
      <c r="BC2469" s="0" t="s">
        <v>122</v>
      </c>
      <c r="BD2469" s="0" t="s">
        <v>8031</v>
      </c>
      <c r="BE2469" s="0" t="s">
        <v>389</v>
      </c>
      <c r="BF2469" s="0" t="s">
        <v>8128</v>
      </c>
      <c r="BG2469" s="0" t="s">
        <v>95</v>
      </c>
      <c r="BH2469" s="0" t="s">
        <v>4148</v>
      </c>
      <c r="BI2469" s="0" t="s">
        <v>124</v>
      </c>
      <c r="BJ2469" s="0" t="s">
        <v>6435</v>
      </c>
      <c r="BK2469" s="0" t="s">
        <v>8129</v>
      </c>
      <c r="BL2469" s="0" t="s">
        <v>8132</v>
      </c>
      <c r="BM2469" s="0" t="s">
        <v>8034</v>
      </c>
      <c r="BN2469" s="0" t="s">
        <v>8040</v>
      </c>
      <c r="BO2469" s="0" t="s">
        <v>105</v>
      </c>
      <c r="BP2469" s="0" t="s">
        <v>8029</v>
      </c>
      <c r="BQ2469" s="0" t="s">
        <v>127</v>
      </c>
      <c r="BT2469" s="0" t="n">
        <v>0</v>
      </c>
      <c r="BU2469" s="0" t="s">
        <v>8036</v>
      </c>
      <c r="BW2469" s="0" t="n">
        <v>2007</v>
      </c>
      <c r="BX2469" s="0" t="n">
        <v>2020</v>
      </c>
      <c r="BY2469" s="0" t="s">
        <v>1526</v>
      </c>
      <c r="BZ2469" s="0" t="n">
        <v>2013.5</v>
      </c>
      <c r="CA2469" s="0" t="n">
        <v>0.357142857142857</v>
      </c>
      <c r="CB2469" s="0" t="n">
        <v>0</v>
      </c>
      <c r="CC2469" s="0" t="n">
        <v>1</v>
      </c>
      <c r="CD2469" s="0" t="n">
        <v>-0.075937880033866</v>
      </c>
      <c r="CE2469" s="0" t="n">
        <v>1</v>
      </c>
    </row>
    <row r="2470" customFormat="false" ht="15" hidden="false" customHeight="false" outlineLevel="0" collapsed="false">
      <c r="A2470" s="0" t="s">
        <v>8029</v>
      </c>
      <c r="B2470" s="0" t="n">
        <v>3775</v>
      </c>
      <c r="C2470" s="0" t="n">
        <v>-0.0757922491188977</v>
      </c>
      <c r="D2470" s="0" t="n">
        <v>8826</v>
      </c>
      <c r="E2470" s="0" t="n">
        <f aca="false">IF(ISNUMBER($BA2470),$BA2470,IF(AND(ISNUMBER($D2470),ISNUMBER($BW2470),ISNUMBER($BX2470)),$D2470*($BX2470-$BW2470+1),""))</f>
        <v>8826</v>
      </c>
      <c r="H2470" s="0" t="s">
        <v>118</v>
      </c>
      <c r="I2470" s="0" t="s">
        <v>842</v>
      </c>
      <c r="J2470" s="0" t="n">
        <f aca="false">IF($BW2470&lt;&gt;"",$BW2470,"")</f>
        <v>2007</v>
      </c>
      <c r="K2470" s="0" t="n">
        <f aca="false">IF($BX2470&lt;&gt;"",$BX2470,"")</f>
        <v>2020</v>
      </c>
      <c r="L2470" s="0" t="n">
        <f aca="false">IF(AND(ISNUMBER($BW2470),ISNUMBER($BX2470)),($BW2470+$BX2470)/2,"")</f>
        <v>2013.5</v>
      </c>
      <c r="M2470" s="0" t="n">
        <f aca="false">IF($L2470&lt;&gt;"",$L2470,"")</f>
        <v>2013.5</v>
      </c>
      <c r="N2470" s="0" t="n">
        <f aca="false">IF(AND(ISNUMBER($BW2470),ISNUMBER($BX2470)),MIN(1,MAX(0,($BX2470-2016+1)/($BX2470-$BW2470+1))),"")</f>
        <v>0.357142857142857</v>
      </c>
      <c r="O2470" s="0" t="n">
        <f aca="false">IF(AND(ISNUMBER($BW2470),ISNUMBER($BX2470)),MIN(1,MAX(0,($BX2470-2017+1)/($BX2470-$BW2470+1))),"")</f>
        <v>0.285714285714286</v>
      </c>
      <c r="P2470" s="0" t="n">
        <f aca="false">IF(AND(ISNUMBER($BW2470),ISNUMBER($BX2470)),MIN(1,MAX(0,($BX2470-2018+1)/($BX2470-$BW2470+1))),"")</f>
        <v>0.214285714285714</v>
      </c>
      <c r="Q2470" s="0" t="n">
        <f aca="false">IF(AND(ISNUMBER($BW2470),ISNUMBER($BX2470)),MIN(1,MAX(0,($BX2470-2019+1)/($BX2470-$BW2470+1))),"")</f>
        <v>0.142857142857143</v>
      </c>
      <c r="R2470" s="0" t="n">
        <f aca="false">IF(AND(ISNUMBER($BW2470),ISNUMBER($BX2470)),MIN(1,MAX(0,($BX2470-2016+1)/($BX2470-$BW2470+1))),"")</f>
        <v>0.357142857142857</v>
      </c>
      <c r="S2470" s="0" t="n">
        <f aca="false">IF($L2470&lt;&gt;"",IF($L2470&gt;=2015.5,1,0),"")</f>
        <v>0</v>
      </c>
      <c r="T2470" s="0" t="n">
        <f aca="false">IF($L2470&lt;&gt;"",IF($L2470&gt;=2016,1,0),"")</f>
        <v>0</v>
      </c>
      <c r="U2470" s="0" t="n">
        <f aca="false">IF(ISNUMBER($BX2470),IF($BX2470&gt;=2016,1,0),"")</f>
        <v>1</v>
      </c>
      <c r="V2470" s="0" t="n">
        <f aca="false">IF(ISNUMBER($BW2470),IF($BW2470&gt;=2016,1,0),"")</f>
        <v>0</v>
      </c>
      <c r="W2470" s="0" t="str">
        <f aca="false">IF(AND(ISNUMBER($BW2470),ISNUMBER($BX2470)),IF($BW2470&gt;=2016,"post-only",IF($BX2470&lt;2016,"pre-only","mixed")),"")</f>
        <v>mixed</v>
      </c>
      <c r="X2470" s="0" t="n">
        <f aca="false">IF(AND(ISNUMBER($BW2470),ISNUMBER($BX2470)),MIN(1,MAX(0,($BX2470-2017+1)/($BX2470-$BW2470+1))),"")</f>
        <v>0.285714285714286</v>
      </c>
      <c r="Y2470" s="0" t="n">
        <f aca="false">IF(AND(ISNUMBER($BW2470),ISNUMBER($BX2470)),MIN(1,MAX(0,($BX2470-2018+1)/($BX2470-$BW2470+1))),"")</f>
        <v>0.214285714285714</v>
      </c>
      <c r="Z2470" s="0" t="n">
        <f aca="false">IF(AND(ISNUMBER($BW2470),ISNUMBER($BX2470)),MIN(1,MAX(0,($BX2470-2019+1)/($BX2470-$BW2470+1))),"")</f>
        <v>0.142857142857143</v>
      </c>
      <c r="AA2470" s="0" t="n">
        <f aca="false">IF(ISNUMBER($BX2470),IF($BX2470&gt;=2017,1,0),"")</f>
        <v>1</v>
      </c>
      <c r="AB2470" s="0" t="n">
        <f aca="false">IF(ISNUMBER($BX2470),IF($BX2470&gt;=2018,1,0),"")</f>
        <v>1</v>
      </c>
      <c r="AC2470" s="0" t="n">
        <f aca="false">IF(ISNUMBER($BX2470),IF($BX2470&gt;=2019,1,0),"")</f>
        <v>1</v>
      </c>
      <c r="AD2470" s="0" t="n">
        <f aca="false">IF($L2470&lt;&gt;"",IF($L2470&gt;2013,1,0),"")</f>
        <v>1</v>
      </c>
      <c r="AE2470" s="0" t="n">
        <f aca="false">IF($L2470&lt;&gt;"",1+IF($L2470&gt;2011,1,0)+IF($L2470&gt;2014,1,0),"")</f>
        <v>2</v>
      </c>
      <c r="AF2470" s="0" t="s">
        <v>761</v>
      </c>
      <c r="AG2470" s="0" t="s">
        <v>88</v>
      </c>
      <c r="AH2470" s="0" t="s">
        <v>89</v>
      </c>
      <c r="AI2470" s="0" t="s">
        <v>334</v>
      </c>
      <c r="AJ2470" s="0" t="s">
        <v>334</v>
      </c>
      <c r="AK2470" s="0" t="str">
        <f aca="false">IF(AND($CF2470&lt;&gt;"",IFERROR(INDEX(subsample_country_map!$B:$B,MATCH($CF2470,subsample_country_map!$A:$A,0)),"")&lt;&gt;""),INDEX(subsample_country_map!$B:$B,MATCH($CF2470,subsample_country_map!$A:$A,0)),INDEX(lookup!$AA:$AA,MATCH($A2470,lookup!$A:$A,0)))</f>
        <v>1_US</v>
      </c>
      <c r="AL2470" s="0" t="str">
        <f aca="false">IF(AND($CF2470&lt;&gt;"",IFERROR(INDEX(subsample_country_map!$C:$C,MATCH($CF2470,subsample_country_map!$A:$A,0)),"")&lt;&gt;""),INDEX(subsample_country_map!$C:$C,MATCH($CF2470,subsample_country_map!$A:$A,0)),INDEX(lookup!$AB:$AB,MATCH($A2470,lookup!$A:$A,0)))</f>
        <v>1_developed</v>
      </c>
      <c r="AM2470" s="0" t="str">
        <f aca="false">IF(AND($CF2470&lt;&gt;"",IFERROR(INDEX(subsample_country_map!$D:$D,MATCH($CF2470,subsample_country_map!$A:$A,0)),"")&lt;&gt;""),INDEX(subsample_country_map!$D:$D,MATCH($CF2470,subsample_country_map!$A:$A,0)),INDEX(lookup!$AC:$AC,MATCH($A2470,lookup!$A:$A,0)))</f>
        <v>1_western</v>
      </c>
      <c r="AN2470" s="0" t="str">
        <f aca="false">IF(AND($CF2470&lt;&gt;"",IFERROR(INDEX(subsample_country_map!$E:$E,MATCH($CF2470,subsample_country_map!$A:$A,0)),"")&lt;&gt;""),INDEX(subsample_country_map!$E:$E,MATCH($CF2470,subsample_country_map!$A:$A,0)),INDEX(lookup!$AD:$AD,MATCH($A2470,lookup!$A:$A,0)))</f>
        <v>1_common law</v>
      </c>
      <c r="AO2470" s="0" t="str">
        <f aca="false">INDEX(lookup!$Y:$Y,MATCH($A2470,lookup!$A:$A,0))</f>
        <v>0_published</v>
      </c>
      <c r="AP2470" s="0" t="str">
        <f aca="false">INDEX(lookup!$Z:$Z,MATCH($A2470,lookup!$A:$A,0))</f>
        <v>0_VHB low</v>
      </c>
      <c r="AQ2470" s="0" t="str">
        <f aca="false">INDEX(lookup!$W:$W,MATCH($A2470,lookup!$A:$A,0))</f>
        <v>2_sust</v>
      </c>
      <c r="AS2470" s="0" t="s">
        <v>91</v>
      </c>
      <c r="AT2470" s="0" t="s">
        <v>397</v>
      </c>
      <c r="AU2470" s="0" t="s">
        <v>93</v>
      </c>
      <c r="AV2470" s="0" t="s">
        <v>6661</v>
      </c>
      <c r="AY2470" s="0" t="s">
        <v>1317</v>
      </c>
      <c r="BA2470" s="0" t="n">
        <v>8826</v>
      </c>
      <c r="BB2470" s="0" t="s">
        <v>8030</v>
      </c>
      <c r="BC2470" s="0" t="s">
        <v>122</v>
      </c>
      <c r="BD2470" s="0" t="s">
        <v>8031</v>
      </c>
      <c r="BE2470" s="0" t="s">
        <v>389</v>
      </c>
      <c r="BF2470" s="0" t="s">
        <v>8128</v>
      </c>
      <c r="BG2470" s="0" t="s">
        <v>95</v>
      </c>
      <c r="BH2470" s="0" t="s">
        <v>4148</v>
      </c>
      <c r="BI2470" s="0" t="s">
        <v>124</v>
      </c>
      <c r="BJ2470" s="0" t="s">
        <v>6442</v>
      </c>
      <c r="BK2470" s="0" t="s">
        <v>8129</v>
      </c>
      <c r="BL2470" s="0" t="s">
        <v>8133</v>
      </c>
      <c r="BM2470" s="0" t="s">
        <v>8034</v>
      </c>
      <c r="BN2470" s="0" t="s">
        <v>8043</v>
      </c>
      <c r="BO2470" s="0" t="s">
        <v>105</v>
      </c>
      <c r="BP2470" s="0" t="s">
        <v>8029</v>
      </c>
      <c r="BQ2470" s="0" t="s">
        <v>127</v>
      </c>
      <c r="BT2470" s="0" t="n">
        <v>0</v>
      </c>
      <c r="BU2470" s="0" t="s">
        <v>8036</v>
      </c>
      <c r="BW2470" s="0" t="n">
        <v>2007</v>
      </c>
      <c r="BX2470" s="0" t="n">
        <v>2020</v>
      </c>
      <c r="BY2470" s="0" t="s">
        <v>1526</v>
      </c>
      <c r="BZ2470" s="0" t="n">
        <v>2013.5</v>
      </c>
      <c r="CA2470" s="0" t="n">
        <v>0.357142857142857</v>
      </c>
      <c r="CB2470" s="0" t="n">
        <v>0</v>
      </c>
      <c r="CC2470" s="0" t="n">
        <v>1</v>
      </c>
      <c r="CD2470" s="0" t="n">
        <v>-0.075937880033866</v>
      </c>
      <c r="CE2470" s="0" t="n">
        <v>1</v>
      </c>
    </row>
    <row r="2471" customFormat="false" ht="15" hidden="false" customHeight="false" outlineLevel="0" collapsed="false">
      <c r="A2471" s="0" t="s">
        <v>8029</v>
      </c>
      <c r="B2471" s="0" t="n">
        <v>3776</v>
      </c>
      <c r="C2471" s="0" t="n">
        <v>-0.00636286759312422</v>
      </c>
      <c r="D2471" s="0" t="n">
        <v>8826</v>
      </c>
      <c r="E2471" s="0" t="n">
        <f aca="false">IF(ISNUMBER($BA2471),$BA2471,IF(AND(ISNUMBER($D2471),ISNUMBER($BW2471),ISNUMBER($BX2471)),$D2471*($BX2471-$BW2471+1),""))</f>
        <v>8826</v>
      </c>
      <c r="H2471" s="0" t="s">
        <v>118</v>
      </c>
      <c r="I2471" s="0" t="s">
        <v>842</v>
      </c>
      <c r="J2471" s="0" t="n">
        <f aca="false">IF($BW2471&lt;&gt;"",$BW2471,"")</f>
        <v>2007</v>
      </c>
      <c r="K2471" s="0" t="n">
        <f aca="false">IF($BX2471&lt;&gt;"",$BX2471,"")</f>
        <v>2020</v>
      </c>
      <c r="L2471" s="0" t="n">
        <f aca="false">IF(AND(ISNUMBER($BW2471),ISNUMBER($BX2471)),($BW2471+$BX2471)/2,"")</f>
        <v>2013.5</v>
      </c>
      <c r="M2471" s="0" t="n">
        <f aca="false">IF($L2471&lt;&gt;"",$L2471,"")</f>
        <v>2013.5</v>
      </c>
      <c r="N2471" s="0" t="n">
        <f aca="false">IF(AND(ISNUMBER($BW2471),ISNUMBER($BX2471)),MIN(1,MAX(0,($BX2471-2016+1)/($BX2471-$BW2471+1))),"")</f>
        <v>0.357142857142857</v>
      </c>
      <c r="O2471" s="0" t="n">
        <f aca="false">IF(AND(ISNUMBER($BW2471),ISNUMBER($BX2471)),MIN(1,MAX(0,($BX2471-2017+1)/($BX2471-$BW2471+1))),"")</f>
        <v>0.285714285714286</v>
      </c>
      <c r="P2471" s="0" t="n">
        <f aca="false">IF(AND(ISNUMBER($BW2471),ISNUMBER($BX2471)),MIN(1,MAX(0,($BX2471-2018+1)/($BX2471-$BW2471+1))),"")</f>
        <v>0.214285714285714</v>
      </c>
      <c r="Q2471" s="0" t="n">
        <f aca="false">IF(AND(ISNUMBER($BW2471),ISNUMBER($BX2471)),MIN(1,MAX(0,($BX2471-2019+1)/($BX2471-$BW2471+1))),"")</f>
        <v>0.142857142857143</v>
      </c>
      <c r="R2471" s="0" t="n">
        <f aca="false">IF(AND(ISNUMBER($BW2471),ISNUMBER($BX2471)),MIN(1,MAX(0,($BX2471-2016+1)/($BX2471-$BW2471+1))),"")</f>
        <v>0.357142857142857</v>
      </c>
      <c r="S2471" s="0" t="n">
        <f aca="false">IF($L2471&lt;&gt;"",IF($L2471&gt;=2015.5,1,0),"")</f>
        <v>0</v>
      </c>
      <c r="T2471" s="0" t="n">
        <f aca="false">IF($L2471&lt;&gt;"",IF($L2471&gt;=2016,1,0),"")</f>
        <v>0</v>
      </c>
      <c r="U2471" s="0" t="n">
        <f aca="false">IF(ISNUMBER($BX2471),IF($BX2471&gt;=2016,1,0),"")</f>
        <v>1</v>
      </c>
      <c r="V2471" s="0" t="n">
        <f aca="false">IF(ISNUMBER($BW2471),IF($BW2471&gt;=2016,1,0),"")</f>
        <v>0</v>
      </c>
      <c r="W2471" s="0" t="str">
        <f aca="false">IF(AND(ISNUMBER($BW2471),ISNUMBER($BX2471)),IF($BW2471&gt;=2016,"post-only",IF($BX2471&lt;2016,"pre-only","mixed")),"")</f>
        <v>mixed</v>
      </c>
      <c r="X2471" s="0" t="n">
        <f aca="false">IF(AND(ISNUMBER($BW2471),ISNUMBER($BX2471)),MIN(1,MAX(0,($BX2471-2017+1)/($BX2471-$BW2471+1))),"")</f>
        <v>0.285714285714286</v>
      </c>
      <c r="Y2471" s="0" t="n">
        <f aca="false">IF(AND(ISNUMBER($BW2471),ISNUMBER($BX2471)),MIN(1,MAX(0,($BX2471-2018+1)/($BX2471-$BW2471+1))),"")</f>
        <v>0.214285714285714</v>
      </c>
      <c r="Z2471" s="0" t="n">
        <f aca="false">IF(AND(ISNUMBER($BW2471),ISNUMBER($BX2471)),MIN(1,MAX(0,($BX2471-2019+1)/($BX2471-$BW2471+1))),"")</f>
        <v>0.142857142857143</v>
      </c>
      <c r="AA2471" s="0" t="n">
        <f aca="false">IF(ISNUMBER($BX2471),IF($BX2471&gt;=2017,1,0),"")</f>
        <v>1</v>
      </c>
      <c r="AB2471" s="0" t="n">
        <f aca="false">IF(ISNUMBER($BX2471),IF($BX2471&gt;=2018,1,0),"")</f>
        <v>1</v>
      </c>
      <c r="AC2471" s="0" t="n">
        <f aca="false">IF(ISNUMBER($BX2471),IF($BX2471&gt;=2019,1,0),"")</f>
        <v>1</v>
      </c>
      <c r="AD2471" s="0" t="n">
        <f aca="false">IF($L2471&lt;&gt;"",IF($L2471&gt;2013,1,0),"")</f>
        <v>1</v>
      </c>
      <c r="AE2471" s="0" t="n">
        <f aca="false">IF($L2471&lt;&gt;"",1+IF($L2471&gt;2011,1,0)+IF($L2471&gt;2014,1,0),"")</f>
        <v>2</v>
      </c>
      <c r="AF2471" s="0" t="s">
        <v>761</v>
      </c>
      <c r="AG2471" s="0" t="s">
        <v>88</v>
      </c>
      <c r="AH2471" s="0" t="s">
        <v>89</v>
      </c>
      <c r="AI2471" s="0" t="s">
        <v>334</v>
      </c>
      <c r="AJ2471" s="0" t="s">
        <v>334</v>
      </c>
      <c r="AK2471" s="0" t="str">
        <f aca="false">IF(AND($CF2471&lt;&gt;"",IFERROR(INDEX(subsample_country_map!$B:$B,MATCH($CF2471,subsample_country_map!$A:$A,0)),"")&lt;&gt;""),INDEX(subsample_country_map!$B:$B,MATCH($CF2471,subsample_country_map!$A:$A,0)),INDEX(lookup!$AA:$AA,MATCH($A2471,lookup!$A:$A,0)))</f>
        <v>1_US</v>
      </c>
      <c r="AL2471" s="0" t="str">
        <f aca="false">IF(AND($CF2471&lt;&gt;"",IFERROR(INDEX(subsample_country_map!$C:$C,MATCH($CF2471,subsample_country_map!$A:$A,0)),"")&lt;&gt;""),INDEX(subsample_country_map!$C:$C,MATCH($CF2471,subsample_country_map!$A:$A,0)),INDEX(lookup!$AB:$AB,MATCH($A2471,lookup!$A:$A,0)))</f>
        <v>1_developed</v>
      </c>
      <c r="AM2471" s="0" t="str">
        <f aca="false">IF(AND($CF2471&lt;&gt;"",IFERROR(INDEX(subsample_country_map!$D:$D,MATCH($CF2471,subsample_country_map!$A:$A,0)),"")&lt;&gt;""),INDEX(subsample_country_map!$D:$D,MATCH($CF2471,subsample_country_map!$A:$A,0)),INDEX(lookup!$AC:$AC,MATCH($A2471,lookup!$A:$A,0)))</f>
        <v>1_western</v>
      </c>
      <c r="AN2471" s="0" t="str">
        <f aca="false">IF(AND($CF2471&lt;&gt;"",IFERROR(INDEX(subsample_country_map!$E:$E,MATCH($CF2471,subsample_country_map!$A:$A,0)),"")&lt;&gt;""),INDEX(subsample_country_map!$E:$E,MATCH($CF2471,subsample_country_map!$A:$A,0)),INDEX(lookup!$AD:$AD,MATCH($A2471,lookup!$A:$A,0)))</f>
        <v>1_common law</v>
      </c>
      <c r="AO2471" s="0" t="str">
        <f aca="false">INDEX(lookup!$Y:$Y,MATCH($A2471,lookup!$A:$A,0))</f>
        <v>0_published</v>
      </c>
      <c r="AP2471" s="0" t="str">
        <f aca="false">INDEX(lookup!$Z:$Z,MATCH($A2471,lookup!$A:$A,0))</f>
        <v>0_VHB low</v>
      </c>
      <c r="AQ2471" s="0" t="str">
        <f aca="false">INDEX(lookup!$W:$W,MATCH($A2471,lookup!$A:$A,0))</f>
        <v>2_sust</v>
      </c>
      <c r="AS2471" s="0" t="s">
        <v>91</v>
      </c>
      <c r="AT2471" s="0" t="s">
        <v>397</v>
      </c>
      <c r="AU2471" s="0" t="s">
        <v>93</v>
      </c>
      <c r="AV2471" s="0" t="s">
        <v>2781</v>
      </c>
      <c r="AY2471" s="0" t="s">
        <v>1241</v>
      </c>
      <c r="BA2471" s="0" t="n">
        <v>8826</v>
      </c>
      <c r="BB2471" s="0" t="s">
        <v>8030</v>
      </c>
      <c r="BC2471" s="0" t="s">
        <v>122</v>
      </c>
      <c r="BD2471" s="0" t="s">
        <v>8031</v>
      </c>
      <c r="BE2471" s="0" t="s">
        <v>389</v>
      </c>
      <c r="BF2471" s="0" t="s">
        <v>8128</v>
      </c>
      <c r="BG2471" s="0" t="s">
        <v>95</v>
      </c>
      <c r="BH2471" s="0" t="s">
        <v>4148</v>
      </c>
      <c r="BI2471" s="0" t="s">
        <v>124</v>
      </c>
      <c r="BJ2471" s="0" t="s">
        <v>4153</v>
      </c>
      <c r="BK2471" s="0" t="s">
        <v>8129</v>
      </c>
      <c r="BL2471" s="0" t="s">
        <v>8134</v>
      </c>
      <c r="BM2471" s="0" t="s">
        <v>8046</v>
      </c>
      <c r="BN2471" s="0" t="s">
        <v>8035</v>
      </c>
      <c r="BO2471" s="0" t="s">
        <v>105</v>
      </c>
      <c r="BP2471" s="0" t="s">
        <v>8029</v>
      </c>
      <c r="BQ2471" s="0" t="s">
        <v>127</v>
      </c>
      <c r="BT2471" s="0" t="n">
        <v>0</v>
      </c>
      <c r="BU2471" s="0" t="s">
        <v>8036</v>
      </c>
      <c r="BW2471" s="0" t="n">
        <v>2007</v>
      </c>
      <c r="BX2471" s="0" t="n">
        <v>2020</v>
      </c>
      <c r="BY2471" s="0" t="s">
        <v>1526</v>
      </c>
      <c r="BZ2471" s="0" t="n">
        <v>2013.5</v>
      </c>
      <c r="CA2471" s="0" t="n">
        <v>0.357142857142857</v>
      </c>
      <c r="CB2471" s="0" t="n">
        <v>0</v>
      </c>
      <c r="CC2471" s="0" t="n">
        <v>1</v>
      </c>
      <c r="CD2471" s="0" t="n">
        <v>-0.00636295346440749</v>
      </c>
      <c r="CE2471" s="0" t="n">
        <v>1</v>
      </c>
    </row>
    <row r="2472" customFormat="false" ht="15" hidden="false" customHeight="false" outlineLevel="0" collapsed="false">
      <c r="A2472" s="0" t="s">
        <v>8029</v>
      </c>
      <c r="B2472" s="0" t="n">
        <v>3777</v>
      </c>
      <c r="C2472" s="0" t="n">
        <v>-0.0208608102937555</v>
      </c>
      <c r="D2472" s="0" t="n">
        <v>8826</v>
      </c>
      <c r="E2472" s="0" t="n">
        <f aca="false">IF(ISNUMBER($BA2472),$BA2472,IF(AND(ISNUMBER($D2472),ISNUMBER($BW2472),ISNUMBER($BX2472)),$D2472*($BX2472-$BW2472+1),""))</f>
        <v>8826</v>
      </c>
      <c r="H2472" s="0" t="s">
        <v>118</v>
      </c>
      <c r="I2472" s="0" t="s">
        <v>842</v>
      </c>
      <c r="J2472" s="0" t="n">
        <f aca="false">IF($BW2472&lt;&gt;"",$BW2472,"")</f>
        <v>2007</v>
      </c>
      <c r="K2472" s="0" t="n">
        <f aca="false">IF($BX2472&lt;&gt;"",$BX2472,"")</f>
        <v>2020</v>
      </c>
      <c r="L2472" s="0" t="n">
        <f aca="false">IF(AND(ISNUMBER($BW2472),ISNUMBER($BX2472)),($BW2472+$BX2472)/2,"")</f>
        <v>2013.5</v>
      </c>
      <c r="M2472" s="0" t="n">
        <f aca="false">IF($L2472&lt;&gt;"",$L2472,"")</f>
        <v>2013.5</v>
      </c>
      <c r="N2472" s="0" t="n">
        <f aca="false">IF(AND(ISNUMBER($BW2472),ISNUMBER($BX2472)),MIN(1,MAX(0,($BX2472-2016+1)/($BX2472-$BW2472+1))),"")</f>
        <v>0.357142857142857</v>
      </c>
      <c r="O2472" s="0" t="n">
        <f aca="false">IF(AND(ISNUMBER($BW2472),ISNUMBER($BX2472)),MIN(1,MAX(0,($BX2472-2017+1)/($BX2472-$BW2472+1))),"")</f>
        <v>0.285714285714286</v>
      </c>
      <c r="P2472" s="0" t="n">
        <f aca="false">IF(AND(ISNUMBER($BW2472),ISNUMBER($BX2472)),MIN(1,MAX(0,($BX2472-2018+1)/($BX2472-$BW2472+1))),"")</f>
        <v>0.214285714285714</v>
      </c>
      <c r="Q2472" s="0" t="n">
        <f aca="false">IF(AND(ISNUMBER($BW2472),ISNUMBER($BX2472)),MIN(1,MAX(0,($BX2472-2019+1)/($BX2472-$BW2472+1))),"")</f>
        <v>0.142857142857143</v>
      </c>
      <c r="R2472" s="0" t="n">
        <f aca="false">IF(AND(ISNUMBER($BW2472),ISNUMBER($BX2472)),MIN(1,MAX(0,($BX2472-2016+1)/($BX2472-$BW2472+1))),"")</f>
        <v>0.357142857142857</v>
      </c>
      <c r="S2472" s="0" t="n">
        <f aca="false">IF($L2472&lt;&gt;"",IF($L2472&gt;=2015.5,1,0),"")</f>
        <v>0</v>
      </c>
      <c r="T2472" s="0" t="n">
        <f aca="false">IF($L2472&lt;&gt;"",IF($L2472&gt;=2016,1,0),"")</f>
        <v>0</v>
      </c>
      <c r="U2472" s="0" t="n">
        <f aca="false">IF(ISNUMBER($BX2472),IF($BX2472&gt;=2016,1,0),"")</f>
        <v>1</v>
      </c>
      <c r="V2472" s="0" t="n">
        <f aca="false">IF(ISNUMBER($BW2472),IF($BW2472&gt;=2016,1,0),"")</f>
        <v>0</v>
      </c>
      <c r="W2472" s="0" t="str">
        <f aca="false">IF(AND(ISNUMBER($BW2472),ISNUMBER($BX2472)),IF($BW2472&gt;=2016,"post-only",IF($BX2472&lt;2016,"pre-only","mixed")),"")</f>
        <v>mixed</v>
      </c>
      <c r="X2472" s="0" t="n">
        <f aca="false">IF(AND(ISNUMBER($BW2472),ISNUMBER($BX2472)),MIN(1,MAX(0,($BX2472-2017+1)/($BX2472-$BW2472+1))),"")</f>
        <v>0.285714285714286</v>
      </c>
      <c r="Y2472" s="0" t="n">
        <f aca="false">IF(AND(ISNUMBER($BW2472),ISNUMBER($BX2472)),MIN(1,MAX(0,($BX2472-2018+1)/($BX2472-$BW2472+1))),"")</f>
        <v>0.214285714285714</v>
      </c>
      <c r="Z2472" s="0" t="n">
        <f aca="false">IF(AND(ISNUMBER($BW2472),ISNUMBER($BX2472)),MIN(1,MAX(0,($BX2472-2019+1)/($BX2472-$BW2472+1))),"")</f>
        <v>0.142857142857143</v>
      </c>
      <c r="AA2472" s="0" t="n">
        <f aca="false">IF(ISNUMBER($BX2472),IF($BX2472&gt;=2017,1,0),"")</f>
        <v>1</v>
      </c>
      <c r="AB2472" s="0" t="n">
        <f aca="false">IF(ISNUMBER($BX2472),IF($BX2472&gt;=2018,1,0),"")</f>
        <v>1</v>
      </c>
      <c r="AC2472" s="0" t="n">
        <f aca="false">IF(ISNUMBER($BX2472),IF($BX2472&gt;=2019,1,0),"")</f>
        <v>1</v>
      </c>
      <c r="AD2472" s="0" t="n">
        <f aca="false">IF($L2472&lt;&gt;"",IF($L2472&gt;2013,1,0),"")</f>
        <v>1</v>
      </c>
      <c r="AE2472" s="0" t="n">
        <f aca="false">IF($L2472&lt;&gt;"",1+IF($L2472&gt;2011,1,0)+IF($L2472&gt;2014,1,0),"")</f>
        <v>2</v>
      </c>
      <c r="AF2472" s="0" t="s">
        <v>761</v>
      </c>
      <c r="AG2472" s="0" t="s">
        <v>88</v>
      </c>
      <c r="AH2472" s="0" t="s">
        <v>89</v>
      </c>
      <c r="AI2472" s="0" t="s">
        <v>334</v>
      </c>
      <c r="AJ2472" s="0" t="s">
        <v>334</v>
      </c>
      <c r="AK2472" s="0" t="str">
        <f aca="false">IF(AND($CF2472&lt;&gt;"",IFERROR(INDEX(subsample_country_map!$B:$B,MATCH($CF2472,subsample_country_map!$A:$A,0)),"")&lt;&gt;""),INDEX(subsample_country_map!$B:$B,MATCH($CF2472,subsample_country_map!$A:$A,0)),INDEX(lookup!$AA:$AA,MATCH($A2472,lookup!$A:$A,0)))</f>
        <v>1_US</v>
      </c>
      <c r="AL2472" s="0" t="str">
        <f aca="false">IF(AND($CF2472&lt;&gt;"",IFERROR(INDEX(subsample_country_map!$C:$C,MATCH($CF2472,subsample_country_map!$A:$A,0)),"")&lt;&gt;""),INDEX(subsample_country_map!$C:$C,MATCH($CF2472,subsample_country_map!$A:$A,0)),INDEX(lookup!$AB:$AB,MATCH($A2472,lookup!$A:$A,0)))</f>
        <v>1_developed</v>
      </c>
      <c r="AM2472" s="0" t="str">
        <f aca="false">IF(AND($CF2472&lt;&gt;"",IFERROR(INDEX(subsample_country_map!$D:$D,MATCH($CF2472,subsample_country_map!$A:$A,0)),"")&lt;&gt;""),INDEX(subsample_country_map!$D:$D,MATCH($CF2472,subsample_country_map!$A:$A,0)),INDEX(lookup!$AC:$AC,MATCH($A2472,lookup!$A:$A,0)))</f>
        <v>1_western</v>
      </c>
      <c r="AN2472" s="0" t="str">
        <f aca="false">IF(AND($CF2472&lt;&gt;"",IFERROR(INDEX(subsample_country_map!$E:$E,MATCH($CF2472,subsample_country_map!$A:$A,0)),"")&lt;&gt;""),INDEX(subsample_country_map!$E:$E,MATCH($CF2472,subsample_country_map!$A:$A,0)),INDEX(lookup!$AD:$AD,MATCH($A2472,lookup!$A:$A,0)))</f>
        <v>1_common law</v>
      </c>
      <c r="AO2472" s="0" t="str">
        <f aca="false">INDEX(lookup!$Y:$Y,MATCH($A2472,lookup!$A:$A,0))</f>
        <v>0_published</v>
      </c>
      <c r="AP2472" s="0" t="str">
        <f aca="false">INDEX(lookup!$Z:$Z,MATCH($A2472,lookup!$A:$A,0))</f>
        <v>0_VHB low</v>
      </c>
      <c r="AQ2472" s="0" t="str">
        <f aca="false">INDEX(lookup!$W:$W,MATCH($A2472,lookup!$A:$A,0))</f>
        <v>2_sust</v>
      </c>
      <c r="AS2472" s="0" t="s">
        <v>91</v>
      </c>
      <c r="AT2472" s="0" t="s">
        <v>397</v>
      </c>
      <c r="AU2472" s="0" t="s">
        <v>93</v>
      </c>
      <c r="AV2472" s="0" t="s">
        <v>1561</v>
      </c>
      <c r="AY2472" s="0" t="s">
        <v>6295</v>
      </c>
      <c r="BA2472" s="0" t="n">
        <v>8826</v>
      </c>
      <c r="BB2472" s="0" t="s">
        <v>8030</v>
      </c>
      <c r="BC2472" s="0" t="s">
        <v>122</v>
      </c>
      <c r="BD2472" s="0" t="s">
        <v>8031</v>
      </c>
      <c r="BE2472" s="0" t="s">
        <v>389</v>
      </c>
      <c r="BF2472" s="0" t="s">
        <v>8128</v>
      </c>
      <c r="BG2472" s="0" t="s">
        <v>95</v>
      </c>
      <c r="BH2472" s="0" t="s">
        <v>4148</v>
      </c>
      <c r="BI2472" s="0" t="s">
        <v>124</v>
      </c>
      <c r="BJ2472" s="0" t="s">
        <v>6430</v>
      </c>
      <c r="BK2472" s="0" t="s">
        <v>8129</v>
      </c>
      <c r="BL2472" s="0" t="s">
        <v>8135</v>
      </c>
      <c r="BM2472" s="0" t="s">
        <v>8046</v>
      </c>
      <c r="BN2472" s="0" t="s">
        <v>8038</v>
      </c>
      <c r="BO2472" s="0" t="s">
        <v>105</v>
      </c>
      <c r="BP2472" s="0" t="s">
        <v>8029</v>
      </c>
      <c r="BQ2472" s="0" t="s">
        <v>127</v>
      </c>
      <c r="BT2472" s="0" t="n">
        <v>0</v>
      </c>
      <c r="BU2472" s="0" t="s">
        <v>8036</v>
      </c>
      <c r="BW2472" s="0" t="n">
        <v>2007</v>
      </c>
      <c r="BX2472" s="0" t="n">
        <v>2020</v>
      </c>
      <c r="BY2472" s="0" t="s">
        <v>1526</v>
      </c>
      <c r="BZ2472" s="0" t="n">
        <v>2013.5</v>
      </c>
      <c r="CA2472" s="0" t="n">
        <v>0.357142857142857</v>
      </c>
      <c r="CB2472" s="0" t="n">
        <v>0</v>
      </c>
      <c r="CC2472" s="0" t="n">
        <v>1</v>
      </c>
      <c r="CD2472" s="0" t="n">
        <v>-0.020863837107398</v>
      </c>
      <c r="CE2472" s="0" t="n">
        <v>1</v>
      </c>
    </row>
    <row r="2473" customFormat="false" ht="15" hidden="false" customHeight="false" outlineLevel="0" collapsed="false">
      <c r="A2473" s="0" t="s">
        <v>8029</v>
      </c>
      <c r="B2473" s="0" t="n">
        <v>3778</v>
      </c>
      <c r="C2473" s="0" t="n">
        <v>-0.0247593034391836</v>
      </c>
      <c r="D2473" s="0" t="n">
        <v>8826</v>
      </c>
      <c r="E2473" s="0" t="n">
        <f aca="false">IF(ISNUMBER($BA2473),$BA2473,IF(AND(ISNUMBER($D2473),ISNUMBER($BW2473),ISNUMBER($BX2473)),$D2473*($BX2473-$BW2473+1),""))</f>
        <v>8826</v>
      </c>
      <c r="H2473" s="0" t="s">
        <v>118</v>
      </c>
      <c r="I2473" s="0" t="s">
        <v>842</v>
      </c>
      <c r="J2473" s="0" t="n">
        <f aca="false">IF($BW2473&lt;&gt;"",$BW2473,"")</f>
        <v>2007</v>
      </c>
      <c r="K2473" s="0" t="n">
        <f aca="false">IF($BX2473&lt;&gt;"",$BX2473,"")</f>
        <v>2020</v>
      </c>
      <c r="L2473" s="0" t="n">
        <f aca="false">IF(AND(ISNUMBER($BW2473),ISNUMBER($BX2473)),($BW2473+$BX2473)/2,"")</f>
        <v>2013.5</v>
      </c>
      <c r="M2473" s="0" t="n">
        <f aca="false">IF($L2473&lt;&gt;"",$L2473,"")</f>
        <v>2013.5</v>
      </c>
      <c r="N2473" s="0" t="n">
        <f aca="false">IF(AND(ISNUMBER($BW2473),ISNUMBER($BX2473)),MIN(1,MAX(0,($BX2473-2016+1)/($BX2473-$BW2473+1))),"")</f>
        <v>0.357142857142857</v>
      </c>
      <c r="O2473" s="0" t="n">
        <f aca="false">IF(AND(ISNUMBER($BW2473),ISNUMBER($BX2473)),MIN(1,MAX(0,($BX2473-2017+1)/($BX2473-$BW2473+1))),"")</f>
        <v>0.285714285714286</v>
      </c>
      <c r="P2473" s="0" t="n">
        <f aca="false">IF(AND(ISNUMBER($BW2473),ISNUMBER($BX2473)),MIN(1,MAX(0,($BX2473-2018+1)/($BX2473-$BW2473+1))),"")</f>
        <v>0.214285714285714</v>
      </c>
      <c r="Q2473" s="0" t="n">
        <f aca="false">IF(AND(ISNUMBER($BW2473),ISNUMBER($BX2473)),MIN(1,MAX(0,($BX2473-2019+1)/($BX2473-$BW2473+1))),"")</f>
        <v>0.142857142857143</v>
      </c>
      <c r="R2473" s="0" t="n">
        <f aca="false">IF(AND(ISNUMBER($BW2473),ISNUMBER($BX2473)),MIN(1,MAX(0,($BX2473-2016+1)/($BX2473-$BW2473+1))),"")</f>
        <v>0.357142857142857</v>
      </c>
      <c r="S2473" s="0" t="n">
        <f aca="false">IF($L2473&lt;&gt;"",IF($L2473&gt;=2015.5,1,0),"")</f>
        <v>0</v>
      </c>
      <c r="T2473" s="0" t="n">
        <f aca="false">IF($L2473&lt;&gt;"",IF($L2473&gt;=2016,1,0),"")</f>
        <v>0</v>
      </c>
      <c r="U2473" s="0" t="n">
        <f aca="false">IF(ISNUMBER($BX2473),IF($BX2473&gt;=2016,1,0),"")</f>
        <v>1</v>
      </c>
      <c r="V2473" s="0" t="n">
        <f aca="false">IF(ISNUMBER($BW2473),IF($BW2473&gt;=2016,1,0),"")</f>
        <v>0</v>
      </c>
      <c r="W2473" s="0" t="str">
        <f aca="false">IF(AND(ISNUMBER($BW2473),ISNUMBER($BX2473)),IF($BW2473&gt;=2016,"post-only",IF($BX2473&lt;2016,"pre-only","mixed")),"")</f>
        <v>mixed</v>
      </c>
      <c r="X2473" s="0" t="n">
        <f aca="false">IF(AND(ISNUMBER($BW2473),ISNUMBER($BX2473)),MIN(1,MAX(0,($BX2473-2017+1)/($BX2473-$BW2473+1))),"")</f>
        <v>0.285714285714286</v>
      </c>
      <c r="Y2473" s="0" t="n">
        <f aca="false">IF(AND(ISNUMBER($BW2473),ISNUMBER($BX2473)),MIN(1,MAX(0,($BX2473-2018+1)/($BX2473-$BW2473+1))),"")</f>
        <v>0.214285714285714</v>
      </c>
      <c r="Z2473" s="0" t="n">
        <f aca="false">IF(AND(ISNUMBER($BW2473),ISNUMBER($BX2473)),MIN(1,MAX(0,($BX2473-2019+1)/($BX2473-$BW2473+1))),"")</f>
        <v>0.142857142857143</v>
      </c>
      <c r="AA2473" s="0" t="n">
        <f aca="false">IF(ISNUMBER($BX2473),IF($BX2473&gt;=2017,1,0),"")</f>
        <v>1</v>
      </c>
      <c r="AB2473" s="0" t="n">
        <f aca="false">IF(ISNUMBER($BX2473),IF($BX2473&gt;=2018,1,0),"")</f>
        <v>1</v>
      </c>
      <c r="AC2473" s="0" t="n">
        <f aca="false">IF(ISNUMBER($BX2473),IF($BX2473&gt;=2019,1,0),"")</f>
        <v>1</v>
      </c>
      <c r="AD2473" s="0" t="n">
        <f aca="false">IF($L2473&lt;&gt;"",IF($L2473&gt;2013,1,0),"")</f>
        <v>1</v>
      </c>
      <c r="AE2473" s="0" t="n">
        <f aca="false">IF($L2473&lt;&gt;"",1+IF($L2473&gt;2011,1,0)+IF($L2473&gt;2014,1,0),"")</f>
        <v>2</v>
      </c>
      <c r="AF2473" s="0" t="s">
        <v>761</v>
      </c>
      <c r="AG2473" s="0" t="s">
        <v>88</v>
      </c>
      <c r="AH2473" s="0" t="s">
        <v>89</v>
      </c>
      <c r="AI2473" s="0" t="s">
        <v>334</v>
      </c>
      <c r="AJ2473" s="0" t="s">
        <v>334</v>
      </c>
      <c r="AK2473" s="0" t="str">
        <f aca="false">IF(AND($CF2473&lt;&gt;"",IFERROR(INDEX(subsample_country_map!$B:$B,MATCH($CF2473,subsample_country_map!$A:$A,0)),"")&lt;&gt;""),INDEX(subsample_country_map!$B:$B,MATCH($CF2473,subsample_country_map!$A:$A,0)),INDEX(lookup!$AA:$AA,MATCH($A2473,lookup!$A:$A,0)))</f>
        <v>1_US</v>
      </c>
      <c r="AL2473" s="0" t="str">
        <f aca="false">IF(AND($CF2473&lt;&gt;"",IFERROR(INDEX(subsample_country_map!$C:$C,MATCH($CF2473,subsample_country_map!$A:$A,0)),"")&lt;&gt;""),INDEX(subsample_country_map!$C:$C,MATCH($CF2473,subsample_country_map!$A:$A,0)),INDEX(lookup!$AB:$AB,MATCH($A2473,lookup!$A:$A,0)))</f>
        <v>1_developed</v>
      </c>
      <c r="AM2473" s="0" t="str">
        <f aca="false">IF(AND($CF2473&lt;&gt;"",IFERROR(INDEX(subsample_country_map!$D:$D,MATCH($CF2473,subsample_country_map!$A:$A,0)),"")&lt;&gt;""),INDEX(subsample_country_map!$D:$D,MATCH($CF2473,subsample_country_map!$A:$A,0)),INDEX(lookup!$AC:$AC,MATCH($A2473,lookup!$A:$A,0)))</f>
        <v>1_western</v>
      </c>
      <c r="AN2473" s="0" t="str">
        <f aca="false">IF(AND($CF2473&lt;&gt;"",IFERROR(INDEX(subsample_country_map!$E:$E,MATCH($CF2473,subsample_country_map!$A:$A,0)),"")&lt;&gt;""),INDEX(subsample_country_map!$E:$E,MATCH($CF2473,subsample_country_map!$A:$A,0)),INDEX(lookup!$AD:$AD,MATCH($A2473,lookup!$A:$A,0)))</f>
        <v>1_common law</v>
      </c>
      <c r="AO2473" s="0" t="str">
        <f aca="false">INDEX(lookup!$Y:$Y,MATCH($A2473,lookup!$A:$A,0))</f>
        <v>0_published</v>
      </c>
      <c r="AP2473" s="0" t="str">
        <f aca="false">INDEX(lookup!$Z:$Z,MATCH($A2473,lookup!$A:$A,0))</f>
        <v>0_VHB low</v>
      </c>
      <c r="AQ2473" s="0" t="str">
        <f aca="false">INDEX(lookup!$W:$W,MATCH($A2473,lookup!$A:$A,0))</f>
        <v>2_sust</v>
      </c>
      <c r="AS2473" s="0" t="s">
        <v>91</v>
      </c>
      <c r="AT2473" s="0" t="s">
        <v>397</v>
      </c>
      <c r="AU2473" s="0" t="s">
        <v>93</v>
      </c>
      <c r="AV2473" s="0" t="s">
        <v>1539</v>
      </c>
      <c r="AY2473" s="0" t="s">
        <v>1457</v>
      </c>
      <c r="BA2473" s="0" t="n">
        <v>8826</v>
      </c>
      <c r="BB2473" s="0" t="s">
        <v>8030</v>
      </c>
      <c r="BC2473" s="0" t="s">
        <v>122</v>
      </c>
      <c r="BD2473" s="0" t="s">
        <v>8031</v>
      </c>
      <c r="BE2473" s="0" t="s">
        <v>389</v>
      </c>
      <c r="BF2473" s="0" t="s">
        <v>8128</v>
      </c>
      <c r="BG2473" s="0" t="s">
        <v>95</v>
      </c>
      <c r="BH2473" s="0" t="s">
        <v>4148</v>
      </c>
      <c r="BI2473" s="0" t="s">
        <v>124</v>
      </c>
      <c r="BJ2473" s="0" t="s">
        <v>6437</v>
      </c>
      <c r="BK2473" s="0" t="s">
        <v>8129</v>
      </c>
      <c r="BL2473" s="0" t="s">
        <v>8136</v>
      </c>
      <c r="BM2473" s="0" t="s">
        <v>8046</v>
      </c>
      <c r="BN2473" s="0" t="s">
        <v>8040</v>
      </c>
      <c r="BO2473" s="0" t="s">
        <v>105</v>
      </c>
      <c r="BP2473" s="0" t="s">
        <v>8029</v>
      </c>
      <c r="BQ2473" s="0" t="s">
        <v>127</v>
      </c>
      <c r="BT2473" s="0" t="n">
        <v>0</v>
      </c>
      <c r="BU2473" s="0" t="s">
        <v>8036</v>
      </c>
      <c r="BW2473" s="0" t="n">
        <v>2007</v>
      </c>
      <c r="BX2473" s="0" t="n">
        <v>2020</v>
      </c>
      <c r="BY2473" s="0" t="s">
        <v>1526</v>
      </c>
      <c r="BZ2473" s="0" t="n">
        <v>2013.5</v>
      </c>
      <c r="CA2473" s="0" t="n">
        <v>0.357142857142857</v>
      </c>
      <c r="CB2473" s="0" t="n">
        <v>0</v>
      </c>
      <c r="CC2473" s="0" t="n">
        <v>1</v>
      </c>
      <c r="CD2473" s="0" t="n">
        <v>-0.0247643646426003</v>
      </c>
      <c r="CE2473" s="0" t="n">
        <v>1</v>
      </c>
    </row>
    <row r="2474" customFormat="false" ht="15" hidden="false" customHeight="false" outlineLevel="0" collapsed="false">
      <c r="A2474" s="0" t="s">
        <v>8029</v>
      </c>
      <c r="B2474" s="0" t="n">
        <v>3779</v>
      </c>
      <c r="C2474" s="0" t="n">
        <v>-0.0274135828387258</v>
      </c>
      <c r="D2474" s="0" t="n">
        <v>8826</v>
      </c>
      <c r="E2474" s="0" t="n">
        <f aca="false">IF(ISNUMBER($BA2474),$BA2474,IF(AND(ISNUMBER($D2474),ISNUMBER($BW2474),ISNUMBER($BX2474)),$D2474*($BX2474-$BW2474+1),""))</f>
        <v>8826</v>
      </c>
      <c r="H2474" s="0" t="s">
        <v>118</v>
      </c>
      <c r="I2474" s="0" t="s">
        <v>842</v>
      </c>
      <c r="J2474" s="0" t="n">
        <f aca="false">IF($BW2474&lt;&gt;"",$BW2474,"")</f>
        <v>2007</v>
      </c>
      <c r="K2474" s="0" t="n">
        <f aca="false">IF($BX2474&lt;&gt;"",$BX2474,"")</f>
        <v>2020</v>
      </c>
      <c r="L2474" s="0" t="n">
        <f aca="false">IF(AND(ISNUMBER($BW2474),ISNUMBER($BX2474)),($BW2474+$BX2474)/2,"")</f>
        <v>2013.5</v>
      </c>
      <c r="M2474" s="0" t="n">
        <f aca="false">IF($L2474&lt;&gt;"",$L2474,"")</f>
        <v>2013.5</v>
      </c>
      <c r="N2474" s="0" t="n">
        <f aca="false">IF(AND(ISNUMBER($BW2474),ISNUMBER($BX2474)),MIN(1,MAX(0,($BX2474-2016+1)/($BX2474-$BW2474+1))),"")</f>
        <v>0.357142857142857</v>
      </c>
      <c r="O2474" s="0" t="n">
        <f aca="false">IF(AND(ISNUMBER($BW2474),ISNUMBER($BX2474)),MIN(1,MAX(0,($BX2474-2017+1)/($BX2474-$BW2474+1))),"")</f>
        <v>0.285714285714286</v>
      </c>
      <c r="P2474" s="0" t="n">
        <f aca="false">IF(AND(ISNUMBER($BW2474),ISNUMBER($BX2474)),MIN(1,MAX(0,($BX2474-2018+1)/($BX2474-$BW2474+1))),"")</f>
        <v>0.214285714285714</v>
      </c>
      <c r="Q2474" s="0" t="n">
        <f aca="false">IF(AND(ISNUMBER($BW2474),ISNUMBER($BX2474)),MIN(1,MAX(0,($BX2474-2019+1)/($BX2474-$BW2474+1))),"")</f>
        <v>0.142857142857143</v>
      </c>
      <c r="R2474" s="0" t="n">
        <f aca="false">IF(AND(ISNUMBER($BW2474),ISNUMBER($BX2474)),MIN(1,MAX(0,($BX2474-2016+1)/($BX2474-$BW2474+1))),"")</f>
        <v>0.357142857142857</v>
      </c>
      <c r="S2474" s="0" t="n">
        <f aca="false">IF($L2474&lt;&gt;"",IF($L2474&gt;=2015.5,1,0),"")</f>
        <v>0</v>
      </c>
      <c r="T2474" s="0" t="n">
        <f aca="false">IF($L2474&lt;&gt;"",IF($L2474&gt;=2016,1,0),"")</f>
        <v>0</v>
      </c>
      <c r="U2474" s="0" t="n">
        <f aca="false">IF(ISNUMBER($BX2474),IF($BX2474&gt;=2016,1,0),"")</f>
        <v>1</v>
      </c>
      <c r="V2474" s="0" t="n">
        <f aca="false">IF(ISNUMBER($BW2474),IF($BW2474&gt;=2016,1,0),"")</f>
        <v>0</v>
      </c>
      <c r="W2474" s="0" t="str">
        <f aca="false">IF(AND(ISNUMBER($BW2474),ISNUMBER($BX2474)),IF($BW2474&gt;=2016,"post-only",IF($BX2474&lt;2016,"pre-only","mixed")),"")</f>
        <v>mixed</v>
      </c>
      <c r="X2474" s="0" t="n">
        <f aca="false">IF(AND(ISNUMBER($BW2474),ISNUMBER($BX2474)),MIN(1,MAX(0,($BX2474-2017+1)/($BX2474-$BW2474+1))),"")</f>
        <v>0.285714285714286</v>
      </c>
      <c r="Y2474" s="0" t="n">
        <f aca="false">IF(AND(ISNUMBER($BW2474),ISNUMBER($BX2474)),MIN(1,MAX(0,($BX2474-2018+1)/($BX2474-$BW2474+1))),"")</f>
        <v>0.214285714285714</v>
      </c>
      <c r="Z2474" s="0" t="n">
        <f aca="false">IF(AND(ISNUMBER($BW2474),ISNUMBER($BX2474)),MIN(1,MAX(0,($BX2474-2019+1)/($BX2474-$BW2474+1))),"")</f>
        <v>0.142857142857143</v>
      </c>
      <c r="AA2474" s="0" t="n">
        <f aca="false">IF(ISNUMBER($BX2474),IF($BX2474&gt;=2017,1,0),"")</f>
        <v>1</v>
      </c>
      <c r="AB2474" s="0" t="n">
        <f aca="false">IF(ISNUMBER($BX2474),IF($BX2474&gt;=2018,1,0),"")</f>
        <v>1</v>
      </c>
      <c r="AC2474" s="0" t="n">
        <f aca="false">IF(ISNUMBER($BX2474),IF($BX2474&gt;=2019,1,0),"")</f>
        <v>1</v>
      </c>
      <c r="AD2474" s="0" t="n">
        <f aca="false">IF($L2474&lt;&gt;"",IF($L2474&gt;2013,1,0),"")</f>
        <v>1</v>
      </c>
      <c r="AE2474" s="0" t="n">
        <f aca="false">IF($L2474&lt;&gt;"",1+IF($L2474&gt;2011,1,0)+IF($L2474&gt;2014,1,0),"")</f>
        <v>2</v>
      </c>
      <c r="AF2474" s="0" t="s">
        <v>761</v>
      </c>
      <c r="AG2474" s="0" t="s">
        <v>88</v>
      </c>
      <c r="AH2474" s="0" t="s">
        <v>89</v>
      </c>
      <c r="AI2474" s="0" t="s">
        <v>334</v>
      </c>
      <c r="AJ2474" s="0" t="s">
        <v>334</v>
      </c>
      <c r="AK2474" s="0" t="str">
        <f aca="false">IF(AND($CF2474&lt;&gt;"",IFERROR(INDEX(subsample_country_map!$B:$B,MATCH($CF2474,subsample_country_map!$A:$A,0)),"")&lt;&gt;""),INDEX(subsample_country_map!$B:$B,MATCH($CF2474,subsample_country_map!$A:$A,0)),INDEX(lookup!$AA:$AA,MATCH($A2474,lookup!$A:$A,0)))</f>
        <v>1_US</v>
      </c>
      <c r="AL2474" s="0" t="str">
        <f aca="false">IF(AND($CF2474&lt;&gt;"",IFERROR(INDEX(subsample_country_map!$C:$C,MATCH($CF2474,subsample_country_map!$A:$A,0)),"")&lt;&gt;""),INDEX(subsample_country_map!$C:$C,MATCH($CF2474,subsample_country_map!$A:$A,0)),INDEX(lookup!$AB:$AB,MATCH($A2474,lookup!$A:$A,0)))</f>
        <v>1_developed</v>
      </c>
      <c r="AM2474" s="0" t="str">
        <f aca="false">IF(AND($CF2474&lt;&gt;"",IFERROR(INDEX(subsample_country_map!$D:$D,MATCH($CF2474,subsample_country_map!$A:$A,0)),"")&lt;&gt;""),INDEX(subsample_country_map!$D:$D,MATCH($CF2474,subsample_country_map!$A:$A,0)),INDEX(lookup!$AC:$AC,MATCH($A2474,lookup!$A:$A,0)))</f>
        <v>1_western</v>
      </c>
      <c r="AN2474" s="0" t="str">
        <f aca="false">IF(AND($CF2474&lt;&gt;"",IFERROR(INDEX(subsample_country_map!$E:$E,MATCH($CF2474,subsample_country_map!$A:$A,0)),"")&lt;&gt;""),INDEX(subsample_country_map!$E:$E,MATCH($CF2474,subsample_country_map!$A:$A,0)),INDEX(lookup!$AD:$AD,MATCH($A2474,lookup!$A:$A,0)))</f>
        <v>1_common law</v>
      </c>
      <c r="AO2474" s="0" t="str">
        <f aca="false">INDEX(lookup!$Y:$Y,MATCH($A2474,lookup!$A:$A,0))</f>
        <v>0_published</v>
      </c>
      <c r="AP2474" s="0" t="str">
        <f aca="false">INDEX(lookup!$Z:$Z,MATCH($A2474,lookup!$A:$A,0))</f>
        <v>0_VHB low</v>
      </c>
      <c r="AQ2474" s="0" t="str">
        <f aca="false">INDEX(lookup!$W:$W,MATCH($A2474,lookup!$A:$A,0))</f>
        <v>2_sust</v>
      </c>
      <c r="AS2474" s="0" t="s">
        <v>91</v>
      </c>
      <c r="AT2474" s="0" t="s">
        <v>397</v>
      </c>
      <c r="AU2474" s="0" t="s">
        <v>93</v>
      </c>
      <c r="AV2474" s="0" t="s">
        <v>1539</v>
      </c>
      <c r="AY2474" s="0" t="s">
        <v>1042</v>
      </c>
      <c r="BA2474" s="0" t="n">
        <v>8826</v>
      </c>
      <c r="BB2474" s="0" t="s">
        <v>8030</v>
      </c>
      <c r="BC2474" s="0" t="s">
        <v>122</v>
      </c>
      <c r="BD2474" s="0" t="s">
        <v>8031</v>
      </c>
      <c r="BE2474" s="0" t="s">
        <v>389</v>
      </c>
      <c r="BF2474" s="0" t="s">
        <v>8128</v>
      </c>
      <c r="BG2474" s="0" t="s">
        <v>95</v>
      </c>
      <c r="BH2474" s="0" t="s">
        <v>4148</v>
      </c>
      <c r="BI2474" s="0" t="s">
        <v>124</v>
      </c>
      <c r="BJ2474" s="0" t="s">
        <v>6589</v>
      </c>
      <c r="BK2474" s="0" t="s">
        <v>8129</v>
      </c>
      <c r="BL2474" s="0" t="s">
        <v>8137</v>
      </c>
      <c r="BM2474" s="0" t="s">
        <v>8046</v>
      </c>
      <c r="BN2474" s="0" t="s">
        <v>8043</v>
      </c>
      <c r="BO2474" s="0" t="s">
        <v>105</v>
      </c>
      <c r="BP2474" s="0" t="s">
        <v>8029</v>
      </c>
      <c r="BQ2474" s="0" t="s">
        <v>127</v>
      </c>
      <c r="BT2474" s="0" t="n">
        <v>0</v>
      </c>
      <c r="BU2474" s="0" t="s">
        <v>8036</v>
      </c>
      <c r="BW2474" s="0" t="n">
        <v>2007</v>
      </c>
      <c r="BX2474" s="0" t="n">
        <v>2020</v>
      </c>
      <c r="BY2474" s="0" t="s">
        <v>1526</v>
      </c>
      <c r="BZ2474" s="0" t="n">
        <v>2013.5</v>
      </c>
      <c r="CA2474" s="0" t="n">
        <v>0.357142857142857</v>
      </c>
      <c r="CB2474" s="0" t="n">
        <v>0</v>
      </c>
      <c r="CC2474" s="0" t="n">
        <v>1</v>
      </c>
      <c r="CD2474" s="0" t="n">
        <v>-0.027420453080644</v>
      </c>
      <c r="CE2474" s="0" t="n">
        <v>1</v>
      </c>
    </row>
    <row r="2475" customFormat="false" ht="15" hidden="false" customHeight="false" outlineLevel="0" collapsed="false">
      <c r="A2475" s="0" t="s">
        <v>8029</v>
      </c>
      <c r="B2475" s="0" t="n">
        <v>3780</v>
      </c>
      <c r="C2475" s="0" t="n">
        <v>-0.0103687975904835</v>
      </c>
      <c r="D2475" s="0" t="n">
        <v>8826</v>
      </c>
      <c r="E2475" s="0" t="n">
        <f aca="false">IF(ISNUMBER($BA2475),$BA2475,IF(AND(ISNUMBER($D2475),ISNUMBER($BW2475),ISNUMBER($BX2475)),$D2475*($BX2475-$BW2475+1),""))</f>
        <v>8826</v>
      </c>
      <c r="H2475" s="0" t="s">
        <v>118</v>
      </c>
      <c r="I2475" s="0" t="s">
        <v>842</v>
      </c>
      <c r="J2475" s="0" t="n">
        <f aca="false">IF($BW2475&lt;&gt;"",$BW2475,"")</f>
        <v>2007</v>
      </c>
      <c r="K2475" s="0" t="n">
        <f aca="false">IF($BX2475&lt;&gt;"",$BX2475,"")</f>
        <v>2020</v>
      </c>
      <c r="L2475" s="0" t="n">
        <f aca="false">IF(AND(ISNUMBER($BW2475),ISNUMBER($BX2475)),($BW2475+$BX2475)/2,"")</f>
        <v>2013.5</v>
      </c>
      <c r="M2475" s="0" t="n">
        <f aca="false">IF($L2475&lt;&gt;"",$L2475,"")</f>
        <v>2013.5</v>
      </c>
      <c r="N2475" s="0" t="n">
        <f aca="false">IF(AND(ISNUMBER($BW2475),ISNUMBER($BX2475)),MIN(1,MAX(0,($BX2475-2016+1)/($BX2475-$BW2475+1))),"")</f>
        <v>0.357142857142857</v>
      </c>
      <c r="O2475" s="0" t="n">
        <f aca="false">IF(AND(ISNUMBER($BW2475),ISNUMBER($BX2475)),MIN(1,MAX(0,($BX2475-2017+1)/($BX2475-$BW2475+1))),"")</f>
        <v>0.285714285714286</v>
      </c>
      <c r="P2475" s="0" t="n">
        <f aca="false">IF(AND(ISNUMBER($BW2475),ISNUMBER($BX2475)),MIN(1,MAX(0,($BX2475-2018+1)/($BX2475-$BW2475+1))),"")</f>
        <v>0.214285714285714</v>
      </c>
      <c r="Q2475" s="0" t="n">
        <f aca="false">IF(AND(ISNUMBER($BW2475),ISNUMBER($BX2475)),MIN(1,MAX(0,($BX2475-2019+1)/($BX2475-$BW2475+1))),"")</f>
        <v>0.142857142857143</v>
      </c>
      <c r="R2475" s="0" t="n">
        <f aca="false">IF(AND(ISNUMBER($BW2475),ISNUMBER($BX2475)),MIN(1,MAX(0,($BX2475-2016+1)/($BX2475-$BW2475+1))),"")</f>
        <v>0.357142857142857</v>
      </c>
      <c r="S2475" s="0" t="n">
        <f aca="false">IF($L2475&lt;&gt;"",IF($L2475&gt;=2015.5,1,0),"")</f>
        <v>0</v>
      </c>
      <c r="T2475" s="0" t="n">
        <f aca="false">IF($L2475&lt;&gt;"",IF($L2475&gt;=2016,1,0),"")</f>
        <v>0</v>
      </c>
      <c r="U2475" s="0" t="n">
        <f aca="false">IF(ISNUMBER($BX2475),IF($BX2475&gt;=2016,1,0),"")</f>
        <v>1</v>
      </c>
      <c r="V2475" s="0" t="n">
        <f aca="false">IF(ISNUMBER($BW2475),IF($BW2475&gt;=2016,1,0),"")</f>
        <v>0</v>
      </c>
      <c r="W2475" s="0" t="str">
        <f aca="false">IF(AND(ISNUMBER($BW2475),ISNUMBER($BX2475)),IF($BW2475&gt;=2016,"post-only",IF($BX2475&lt;2016,"pre-only","mixed")),"")</f>
        <v>mixed</v>
      </c>
      <c r="X2475" s="0" t="n">
        <f aca="false">IF(AND(ISNUMBER($BW2475),ISNUMBER($BX2475)),MIN(1,MAX(0,($BX2475-2017+1)/($BX2475-$BW2475+1))),"")</f>
        <v>0.285714285714286</v>
      </c>
      <c r="Y2475" s="0" t="n">
        <f aca="false">IF(AND(ISNUMBER($BW2475),ISNUMBER($BX2475)),MIN(1,MAX(0,($BX2475-2018+1)/($BX2475-$BW2475+1))),"")</f>
        <v>0.214285714285714</v>
      </c>
      <c r="Z2475" s="0" t="n">
        <f aca="false">IF(AND(ISNUMBER($BW2475),ISNUMBER($BX2475)),MIN(1,MAX(0,($BX2475-2019+1)/($BX2475-$BW2475+1))),"")</f>
        <v>0.142857142857143</v>
      </c>
      <c r="AA2475" s="0" t="n">
        <f aca="false">IF(ISNUMBER($BX2475),IF($BX2475&gt;=2017,1,0),"")</f>
        <v>1</v>
      </c>
      <c r="AB2475" s="0" t="n">
        <f aca="false">IF(ISNUMBER($BX2475),IF($BX2475&gt;=2018,1,0),"")</f>
        <v>1</v>
      </c>
      <c r="AC2475" s="0" t="n">
        <f aca="false">IF(ISNUMBER($BX2475),IF($BX2475&gt;=2019,1,0),"")</f>
        <v>1</v>
      </c>
      <c r="AD2475" s="0" t="n">
        <f aca="false">IF($L2475&lt;&gt;"",IF($L2475&gt;2013,1,0),"")</f>
        <v>1</v>
      </c>
      <c r="AE2475" s="0" t="n">
        <f aca="false">IF($L2475&lt;&gt;"",1+IF($L2475&gt;2011,1,0)+IF($L2475&gt;2014,1,0),"")</f>
        <v>2</v>
      </c>
      <c r="AF2475" s="0" t="s">
        <v>761</v>
      </c>
      <c r="AG2475" s="0" t="s">
        <v>88</v>
      </c>
      <c r="AH2475" s="0" t="s">
        <v>89</v>
      </c>
      <c r="AI2475" s="0" t="s">
        <v>334</v>
      </c>
      <c r="AJ2475" s="0" t="s">
        <v>334</v>
      </c>
      <c r="AK2475" s="0" t="str">
        <f aca="false">IF(AND($CF2475&lt;&gt;"",IFERROR(INDEX(subsample_country_map!$B:$B,MATCH($CF2475,subsample_country_map!$A:$A,0)),"")&lt;&gt;""),INDEX(subsample_country_map!$B:$B,MATCH($CF2475,subsample_country_map!$A:$A,0)),INDEX(lookup!$AA:$AA,MATCH($A2475,lookup!$A:$A,0)))</f>
        <v>1_US</v>
      </c>
      <c r="AL2475" s="0" t="str">
        <f aca="false">IF(AND($CF2475&lt;&gt;"",IFERROR(INDEX(subsample_country_map!$C:$C,MATCH($CF2475,subsample_country_map!$A:$A,0)),"")&lt;&gt;""),INDEX(subsample_country_map!$C:$C,MATCH($CF2475,subsample_country_map!$A:$A,0)),INDEX(lookup!$AB:$AB,MATCH($A2475,lookup!$A:$A,0)))</f>
        <v>1_developed</v>
      </c>
      <c r="AM2475" s="0" t="str">
        <f aca="false">IF(AND($CF2475&lt;&gt;"",IFERROR(INDEX(subsample_country_map!$D:$D,MATCH($CF2475,subsample_country_map!$A:$A,0)),"")&lt;&gt;""),INDEX(subsample_country_map!$D:$D,MATCH($CF2475,subsample_country_map!$A:$A,0)),INDEX(lookup!$AC:$AC,MATCH($A2475,lookup!$A:$A,0)))</f>
        <v>1_western</v>
      </c>
      <c r="AN2475" s="0" t="str">
        <f aca="false">IF(AND($CF2475&lt;&gt;"",IFERROR(INDEX(subsample_country_map!$E:$E,MATCH($CF2475,subsample_country_map!$A:$A,0)),"")&lt;&gt;""),INDEX(subsample_country_map!$E:$E,MATCH($CF2475,subsample_country_map!$A:$A,0)),INDEX(lookup!$AD:$AD,MATCH($A2475,lookup!$A:$A,0)))</f>
        <v>1_common law</v>
      </c>
      <c r="AO2475" s="0" t="str">
        <f aca="false">INDEX(lookup!$Y:$Y,MATCH($A2475,lookup!$A:$A,0))</f>
        <v>0_published</v>
      </c>
      <c r="AP2475" s="0" t="str">
        <f aca="false">INDEX(lookup!$Z:$Z,MATCH($A2475,lookup!$A:$A,0))</f>
        <v>0_VHB low</v>
      </c>
      <c r="AQ2475" s="0" t="str">
        <f aca="false">INDEX(lookup!$W:$W,MATCH($A2475,lookup!$A:$A,0))</f>
        <v>2_sust</v>
      </c>
      <c r="AS2475" s="0" t="s">
        <v>91</v>
      </c>
      <c r="AT2475" s="0" t="s">
        <v>397</v>
      </c>
      <c r="AU2475" s="0" t="s">
        <v>93</v>
      </c>
      <c r="AV2475" s="0" t="s">
        <v>2786</v>
      </c>
      <c r="AY2475" s="0" t="s">
        <v>8138</v>
      </c>
      <c r="BA2475" s="0" t="n">
        <v>8826</v>
      </c>
      <c r="BB2475" s="0" t="s">
        <v>8030</v>
      </c>
      <c r="BC2475" s="0" t="s">
        <v>122</v>
      </c>
      <c r="BD2475" s="0" t="s">
        <v>8031</v>
      </c>
      <c r="BE2475" s="0" t="s">
        <v>389</v>
      </c>
      <c r="BF2475" s="0" t="s">
        <v>8128</v>
      </c>
      <c r="BG2475" s="0" t="s">
        <v>95</v>
      </c>
      <c r="BH2475" s="0" t="s">
        <v>4148</v>
      </c>
      <c r="BI2475" s="0" t="s">
        <v>124</v>
      </c>
      <c r="BJ2475" s="0" t="s">
        <v>4157</v>
      </c>
      <c r="BK2475" s="0" t="s">
        <v>8129</v>
      </c>
      <c r="BL2475" s="0" t="s">
        <v>8139</v>
      </c>
      <c r="BM2475" s="0" t="s">
        <v>8053</v>
      </c>
      <c r="BN2475" s="0" t="s">
        <v>8035</v>
      </c>
      <c r="BO2475" s="0" t="s">
        <v>105</v>
      </c>
      <c r="BP2475" s="0" t="s">
        <v>8029</v>
      </c>
      <c r="BQ2475" s="0" t="s">
        <v>127</v>
      </c>
      <c r="BT2475" s="0" t="n">
        <v>0</v>
      </c>
      <c r="BU2475" s="0" t="s">
        <v>8036</v>
      </c>
      <c r="BW2475" s="0" t="n">
        <v>2007</v>
      </c>
      <c r="BX2475" s="0" t="n">
        <v>2020</v>
      </c>
      <c r="BY2475" s="0" t="s">
        <v>1526</v>
      </c>
      <c r="BZ2475" s="0" t="n">
        <v>2013.5</v>
      </c>
      <c r="CA2475" s="0" t="n">
        <v>0.357142857142857</v>
      </c>
      <c r="CB2475" s="0" t="n">
        <v>0</v>
      </c>
      <c r="CC2475" s="0" t="n">
        <v>1</v>
      </c>
      <c r="CD2475" s="0" t="n">
        <v>-0.0103691692043849</v>
      </c>
      <c r="CE2475" s="0" t="n">
        <v>1</v>
      </c>
    </row>
    <row r="2476" customFormat="false" ht="15" hidden="false" customHeight="false" outlineLevel="0" collapsed="false">
      <c r="A2476" s="0" t="s">
        <v>8029</v>
      </c>
      <c r="B2476" s="0" t="n">
        <v>3781</v>
      </c>
      <c r="C2476" s="0" t="n">
        <v>-0.0274135828387258</v>
      </c>
      <c r="D2476" s="0" t="n">
        <v>8826</v>
      </c>
      <c r="E2476" s="0" t="n">
        <f aca="false">IF(ISNUMBER($BA2476),$BA2476,IF(AND(ISNUMBER($D2476),ISNUMBER($BW2476),ISNUMBER($BX2476)),$D2476*($BX2476-$BW2476+1),""))</f>
        <v>8826</v>
      </c>
      <c r="H2476" s="0" t="s">
        <v>118</v>
      </c>
      <c r="I2476" s="0" t="s">
        <v>842</v>
      </c>
      <c r="J2476" s="0" t="n">
        <f aca="false">IF($BW2476&lt;&gt;"",$BW2476,"")</f>
        <v>2007</v>
      </c>
      <c r="K2476" s="0" t="n">
        <f aca="false">IF($BX2476&lt;&gt;"",$BX2476,"")</f>
        <v>2020</v>
      </c>
      <c r="L2476" s="0" t="n">
        <f aca="false">IF(AND(ISNUMBER($BW2476),ISNUMBER($BX2476)),($BW2476+$BX2476)/2,"")</f>
        <v>2013.5</v>
      </c>
      <c r="M2476" s="0" t="n">
        <f aca="false">IF($L2476&lt;&gt;"",$L2476,"")</f>
        <v>2013.5</v>
      </c>
      <c r="N2476" s="0" t="n">
        <f aca="false">IF(AND(ISNUMBER($BW2476),ISNUMBER($BX2476)),MIN(1,MAX(0,($BX2476-2016+1)/($BX2476-$BW2476+1))),"")</f>
        <v>0.357142857142857</v>
      </c>
      <c r="O2476" s="0" t="n">
        <f aca="false">IF(AND(ISNUMBER($BW2476),ISNUMBER($BX2476)),MIN(1,MAX(0,($BX2476-2017+1)/($BX2476-$BW2476+1))),"")</f>
        <v>0.285714285714286</v>
      </c>
      <c r="P2476" s="0" t="n">
        <f aca="false">IF(AND(ISNUMBER($BW2476),ISNUMBER($BX2476)),MIN(1,MAX(0,($BX2476-2018+1)/($BX2476-$BW2476+1))),"")</f>
        <v>0.214285714285714</v>
      </c>
      <c r="Q2476" s="0" t="n">
        <f aca="false">IF(AND(ISNUMBER($BW2476),ISNUMBER($BX2476)),MIN(1,MAX(0,($BX2476-2019+1)/($BX2476-$BW2476+1))),"")</f>
        <v>0.142857142857143</v>
      </c>
      <c r="R2476" s="0" t="n">
        <f aca="false">IF(AND(ISNUMBER($BW2476),ISNUMBER($BX2476)),MIN(1,MAX(0,($BX2476-2016+1)/($BX2476-$BW2476+1))),"")</f>
        <v>0.357142857142857</v>
      </c>
      <c r="S2476" s="0" t="n">
        <f aca="false">IF($L2476&lt;&gt;"",IF($L2476&gt;=2015.5,1,0),"")</f>
        <v>0</v>
      </c>
      <c r="T2476" s="0" t="n">
        <f aca="false">IF($L2476&lt;&gt;"",IF($L2476&gt;=2016,1,0),"")</f>
        <v>0</v>
      </c>
      <c r="U2476" s="0" t="n">
        <f aca="false">IF(ISNUMBER($BX2476),IF($BX2476&gt;=2016,1,0),"")</f>
        <v>1</v>
      </c>
      <c r="V2476" s="0" t="n">
        <f aca="false">IF(ISNUMBER($BW2476),IF($BW2476&gt;=2016,1,0),"")</f>
        <v>0</v>
      </c>
      <c r="W2476" s="0" t="str">
        <f aca="false">IF(AND(ISNUMBER($BW2476),ISNUMBER($BX2476)),IF($BW2476&gt;=2016,"post-only",IF($BX2476&lt;2016,"pre-only","mixed")),"")</f>
        <v>mixed</v>
      </c>
      <c r="X2476" s="0" t="n">
        <f aca="false">IF(AND(ISNUMBER($BW2476),ISNUMBER($BX2476)),MIN(1,MAX(0,($BX2476-2017+1)/($BX2476-$BW2476+1))),"")</f>
        <v>0.285714285714286</v>
      </c>
      <c r="Y2476" s="0" t="n">
        <f aca="false">IF(AND(ISNUMBER($BW2476),ISNUMBER($BX2476)),MIN(1,MAX(0,($BX2476-2018+1)/($BX2476-$BW2476+1))),"")</f>
        <v>0.214285714285714</v>
      </c>
      <c r="Z2476" s="0" t="n">
        <f aca="false">IF(AND(ISNUMBER($BW2476),ISNUMBER($BX2476)),MIN(1,MAX(0,($BX2476-2019+1)/($BX2476-$BW2476+1))),"")</f>
        <v>0.142857142857143</v>
      </c>
      <c r="AA2476" s="0" t="n">
        <f aca="false">IF(ISNUMBER($BX2476),IF($BX2476&gt;=2017,1,0),"")</f>
        <v>1</v>
      </c>
      <c r="AB2476" s="0" t="n">
        <f aca="false">IF(ISNUMBER($BX2476),IF($BX2476&gt;=2018,1,0),"")</f>
        <v>1</v>
      </c>
      <c r="AC2476" s="0" t="n">
        <f aca="false">IF(ISNUMBER($BX2476),IF($BX2476&gt;=2019,1,0),"")</f>
        <v>1</v>
      </c>
      <c r="AD2476" s="0" t="n">
        <f aca="false">IF($L2476&lt;&gt;"",IF($L2476&gt;2013,1,0),"")</f>
        <v>1</v>
      </c>
      <c r="AE2476" s="0" t="n">
        <f aca="false">IF($L2476&lt;&gt;"",1+IF($L2476&gt;2011,1,0)+IF($L2476&gt;2014,1,0),"")</f>
        <v>2</v>
      </c>
      <c r="AF2476" s="0" t="s">
        <v>761</v>
      </c>
      <c r="AG2476" s="0" t="s">
        <v>88</v>
      </c>
      <c r="AH2476" s="0" t="s">
        <v>89</v>
      </c>
      <c r="AI2476" s="0" t="s">
        <v>334</v>
      </c>
      <c r="AJ2476" s="0" t="s">
        <v>334</v>
      </c>
      <c r="AK2476" s="0" t="str">
        <f aca="false">IF(AND($CF2476&lt;&gt;"",IFERROR(INDEX(subsample_country_map!$B:$B,MATCH($CF2476,subsample_country_map!$A:$A,0)),"")&lt;&gt;""),INDEX(subsample_country_map!$B:$B,MATCH($CF2476,subsample_country_map!$A:$A,0)),INDEX(lookup!$AA:$AA,MATCH($A2476,lookup!$A:$A,0)))</f>
        <v>1_US</v>
      </c>
      <c r="AL2476" s="0" t="str">
        <f aca="false">IF(AND($CF2476&lt;&gt;"",IFERROR(INDEX(subsample_country_map!$C:$C,MATCH($CF2476,subsample_country_map!$A:$A,0)),"")&lt;&gt;""),INDEX(subsample_country_map!$C:$C,MATCH($CF2476,subsample_country_map!$A:$A,0)),INDEX(lookup!$AB:$AB,MATCH($A2476,lookup!$A:$A,0)))</f>
        <v>1_developed</v>
      </c>
      <c r="AM2476" s="0" t="str">
        <f aca="false">IF(AND($CF2476&lt;&gt;"",IFERROR(INDEX(subsample_country_map!$D:$D,MATCH($CF2476,subsample_country_map!$A:$A,0)),"")&lt;&gt;""),INDEX(subsample_country_map!$D:$D,MATCH($CF2476,subsample_country_map!$A:$A,0)),INDEX(lookup!$AC:$AC,MATCH($A2476,lookup!$A:$A,0)))</f>
        <v>1_western</v>
      </c>
      <c r="AN2476" s="0" t="str">
        <f aca="false">IF(AND($CF2476&lt;&gt;"",IFERROR(INDEX(subsample_country_map!$E:$E,MATCH($CF2476,subsample_country_map!$A:$A,0)),"")&lt;&gt;""),INDEX(subsample_country_map!$E:$E,MATCH($CF2476,subsample_country_map!$A:$A,0)),INDEX(lookup!$AD:$AD,MATCH($A2476,lookup!$A:$A,0)))</f>
        <v>1_common law</v>
      </c>
      <c r="AO2476" s="0" t="str">
        <f aca="false">INDEX(lookup!$Y:$Y,MATCH($A2476,lookup!$A:$A,0))</f>
        <v>0_published</v>
      </c>
      <c r="AP2476" s="0" t="str">
        <f aca="false">INDEX(lookup!$Z:$Z,MATCH($A2476,lookup!$A:$A,0))</f>
        <v>0_VHB low</v>
      </c>
      <c r="AQ2476" s="0" t="str">
        <f aca="false">INDEX(lookup!$W:$W,MATCH($A2476,lookup!$A:$A,0))</f>
        <v>2_sust</v>
      </c>
      <c r="AS2476" s="0" t="s">
        <v>91</v>
      </c>
      <c r="AT2476" s="0" t="s">
        <v>397</v>
      </c>
      <c r="AU2476" s="0" t="s">
        <v>93</v>
      </c>
      <c r="AV2476" s="0" t="s">
        <v>1604</v>
      </c>
      <c r="AY2476" s="0" t="s">
        <v>1042</v>
      </c>
      <c r="BA2476" s="0" t="n">
        <v>8826</v>
      </c>
      <c r="BB2476" s="0" t="s">
        <v>8030</v>
      </c>
      <c r="BC2476" s="0" t="s">
        <v>122</v>
      </c>
      <c r="BD2476" s="0" t="s">
        <v>8031</v>
      </c>
      <c r="BE2476" s="0" t="s">
        <v>389</v>
      </c>
      <c r="BF2476" s="0" t="s">
        <v>8128</v>
      </c>
      <c r="BG2476" s="0" t="s">
        <v>95</v>
      </c>
      <c r="BH2476" s="0" t="s">
        <v>4148</v>
      </c>
      <c r="BI2476" s="0" t="s">
        <v>124</v>
      </c>
      <c r="BJ2476" s="0" t="s">
        <v>6432</v>
      </c>
      <c r="BK2476" s="0" t="s">
        <v>8129</v>
      </c>
      <c r="BL2476" s="0" t="s">
        <v>8140</v>
      </c>
      <c r="BM2476" s="0" t="s">
        <v>8053</v>
      </c>
      <c r="BN2476" s="0" t="s">
        <v>8038</v>
      </c>
      <c r="BO2476" s="0" t="s">
        <v>105</v>
      </c>
      <c r="BP2476" s="0" t="s">
        <v>8029</v>
      </c>
      <c r="BQ2476" s="0" t="s">
        <v>127</v>
      </c>
      <c r="BT2476" s="0" t="n">
        <v>0</v>
      </c>
      <c r="BU2476" s="0" t="s">
        <v>8036</v>
      </c>
      <c r="BW2476" s="0" t="n">
        <v>2007</v>
      </c>
      <c r="BX2476" s="0" t="n">
        <v>2020</v>
      </c>
      <c r="BY2476" s="0" t="s">
        <v>1526</v>
      </c>
      <c r="BZ2476" s="0" t="n">
        <v>2013.5</v>
      </c>
      <c r="CA2476" s="0" t="n">
        <v>0.357142857142857</v>
      </c>
      <c r="CB2476" s="0" t="n">
        <v>0</v>
      </c>
      <c r="CC2476" s="0" t="n">
        <v>1</v>
      </c>
      <c r="CD2476" s="0" t="n">
        <v>-0.027420453080644</v>
      </c>
      <c r="CE2476" s="0" t="n">
        <v>1</v>
      </c>
    </row>
    <row r="2477" customFormat="false" ht="15" hidden="false" customHeight="false" outlineLevel="0" collapsed="false">
      <c r="A2477" s="0" t="s">
        <v>8029</v>
      </c>
      <c r="B2477" s="0" t="n">
        <v>3782</v>
      </c>
      <c r="C2477" s="0" t="n">
        <v>-0.0274135828387258</v>
      </c>
      <c r="D2477" s="0" t="n">
        <v>8826</v>
      </c>
      <c r="E2477" s="0" t="n">
        <f aca="false">IF(ISNUMBER($BA2477),$BA2477,IF(AND(ISNUMBER($D2477),ISNUMBER($BW2477),ISNUMBER($BX2477)),$D2477*($BX2477-$BW2477+1),""))</f>
        <v>8826</v>
      </c>
      <c r="H2477" s="0" t="s">
        <v>118</v>
      </c>
      <c r="I2477" s="0" t="s">
        <v>842</v>
      </c>
      <c r="J2477" s="0" t="n">
        <f aca="false">IF($BW2477&lt;&gt;"",$BW2477,"")</f>
        <v>2007</v>
      </c>
      <c r="K2477" s="0" t="n">
        <f aca="false">IF($BX2477&lt;&gt;"",$BX2477,"")</f>
        <v>2020</v>
      </c>
      <c r="L2477" s="0" t="n">
        <f aca="false">IF(AND(ISNUMBER($BW2477),ISNUMBER($BX2477)),($BW2477+$BX2477)/2,"")</f>
        <v>2013.5</v>
      </c>
      <c r="M2477" s="0" t="n">
        <f aca="false">IF($L2477&lt;&gt;"",$L2477,"")</f>
        <v>2013.5</v>
      </c>
      <c r="N2477" s="0" t="n">
        <f aca="false">IF(AND(ISNUMBER($BW2477),ISNUMBER($BX2477)),MIN(1,MAX(0,($BX2477-2016+1)/($BX2477-$BW2477+1))),"")</f>
        <v>0.357142857142857</v>
      </c>
      <c r="O2477" s="0" t="n">
        <f aca="false">IF(AND(ISNUMBER($BW2477),ISNUMBER($BX2477)),MIN(1,MAX(0,($BX2477-2017+1)/($BX2477-$BW2477+1))),"")</f>
        <v>0.285714285714286</v>
      </c>
      <c r="P2477" s="0" t="n">
        <f aca="false">IF(AND(ISNUMBER($BW2477),ISNUMBER($BX2477)),MIN(1,MAX(0,($BX2477-2018+1)/($BX2477-$BW2477+1))),"")</f>
        <v>0.214285714285714</v>
      </c>
      <c r="Q2477" s="0" t="n">
        <f aca="false">IF(AND(ISNUMBER($BW2477),ISNUMBER($BX2477)),MIN(1,MAX(0,($BX2477-2019+1)/($BX2477-$BW2477+1))),"")</f>
        <v>0.142857142857143</v>
      </c>
      <c r="R2477" s="0" t="n">
        <f aca="false">IF(AND(ISNUMBER($BW2477),ISNUMBER($BX2477)),MIN(1,MAX(0,($BX2477-2016+1)/($BX2477-$BW2477+1))),"")</f>
        <v>0.357142857142857</v>
      </c>
      <c r="S2477" s="0" t="n">
        <f aca="false">IF($L2477&lt;&gt;"",IF($L2477&gt;=2015.5,1,0),"")</f>
        <v>0</v>
      </c>
      <c r="T2477" s="0" t="n">
        <f aca="false">IF($L2477&lt;&gt;"",IF($L2477&gt;=2016,1,0),"")</f>
        <v>0</v>
      </c>
      <c r="U2477" s="0" t="n">
        <f aca="false">IF(ISNUMBER($BX2477),IF($BX2477&gt;=2016,1,0),"")</f>
        <v>1</v>
      </c>
      <c r="V2477" s="0" t="n">
        <f aca="false">IF(ISNUMBER($BW2477),IF($BW2477&gt;=2016,1,0),"")</f>
        <v>0</v>
      </c>
      <c r="W2477" s="0" t="str">
        <f aca="false">IF(AND(ISNUMBER($BW2477),ISNUMBER($BX2477)),IF($BW2477&gt;=2016,"post-only",IF($BX2477&lt;2016,"pre-only","mixed")),"")</f>
        <v>mixed</v>
      </c>
      <c r="X2477" s="0" t="n">
        <f aca="false">IF(AND(ISNUMBER($BW2477),ISNUMBER($BX2477)),MIN(1,MAX(0,($BX2477-2017+1)/($BX2477-$BW2477+1))),"")</f>
        <v>0.285714285714286</v>
      </c>
      <c r="Y2477" s="0" t="n">
        <f aca="false">IF(AND(ISNUMBER($BW2477),ISNUMBER($BX2477)),MIN(1,MAX(0,($BX2477-2018+1)/($BX2477-$BW2477+1))),"")</f>
        <v>0.214285714285714</v>
      </c>
      <c r="Z2477" s="0" t="n">
        <f aca="false">IF(AND(ISNUMBER($BW2477),ISNUMBER($BX2477)),MIN(1,MAX(0,($BX2477-2019+1)/($BX2477-$BW2477+1))),"")</f>
        <v>0.142857142857143</v>
      </c>
      <c r="AA2477" s="0" t="n">
        <f aca="false">IF(ISNUMBER($BX2477),IF($BX2477&gt;=2017,1,0),"")</f>
        <v>1</v>
      </c>
      <c r="AB2477" s="0" t="n">
        <f aca="false">IF(ISNUMBER($BX2477),IF($BX2477&gt;=2018,1,0),"")</f>
        <v>1</v>
      </c>
      <c r="AC2477" s="0" t="n">
        <f aca="false">IF(ISNUMBER($BX2477),IF($BX2477&gt;=2019,1,0),"")</f>
        <v>1</v>
      </c>
      <c r="AD2477" s="0" t="n">
        <f aca="false">IF($L2477&lt;&gt;"",IF($L2477&gt;2013,1,0),"")</f>
        <v>1</v>
      </c>
      <c r="AE2477" s="0" t="n">
        <f aca="false">IF($L2477&lt;&gt;"",1+IF($L2477&gt;2011,1,0)+IF($L2477&gt;2014,1,0),"")</f>
        <v>2</v>
      </c>
      <c r="AF2477" s="0" t="s">
        <v>761</v>
      </c>
      <c r="AG2477" s="0" t="s">
        <v>88</v>
      </c>
      <c r="AH2477" s="0" t="s">
        <v>89</v>
      </c>
      <c r="AI2477" s="0" t="s">
        <v>334</v>
      </c>
      <c r="AJ2477" s="0" t="s">
        <v>334</v>
      </c>
      <c r="AK2477" s="0" t="str">
        <f aca="false">IF(AND($CF2477&lt;&gt;"",IFERROR(INDEX(subsample_country_map!$B:$B,MATCH($CF2477,subsample_country_map!$A:$A,0)),"")&lt;&gt;""),INDEX(subsample_country_map!$B:$B,MATCH($CF2477,subsample_country_map!$A:$A,0)),INDEX(lookup!$AA:$AA,MATCH($A2477,lookup!$A:$A,0)))</f>
        <v>1_US</v>
      </c>
      <c r="AL2477" s="0" t="str">
        <f aca="false">IF(AND($CF2477&lt;&gt;"",IFERROR(INDEX(subsample_country_map!$C:$C,MATCH($CF2477,subsample_country_map!$A:$A,0)),"")&lt;&gt;""),INDEX(subsample_country_map!$C:$C,MATCH($CF2477,subsample_country_map!$A:$A,0)),INDEX(lookup!$AB:$AB,MATCH($A2477,lookup!$A:$A,0)))</f>
        <v>1_developed</v>
      </c>
      <c r="AM2477" s="0" t="str">
        <f aca="false">IF(AND($CF2477&lt;&gt;"",IFERROR(INDEX(subsample_country_map!$D:$D,MATCH($CF2477,subsample_country_map!$A:$A,0)),"")&lt;&gt;""),INDEX(subsample_country_map!$D:$D,MATCH($CF2477,subsample_country_map!$A:$A,0)),INDEX(lookup!$AC:$AC,MATCH($A2477,lookup!$A:$A,0)))</f>
        <v>1_western</v>
      </c>
      <c r="AN2477" s="0" t="str">
        <f aca="false">IF(AND($CF2477&lt;&gt;"",IFERROR(INDEX(subsample_country_map!$E:$E,MATCH($CF2477,subsample_country_map!$A:$A,0)),"")&lt;&gt;""),INDEX(subsample_country_map!$E:$E,MATCH($CF2477,subsample_country_map!$A:$A,0)),INDEX(lookup!$AD:$AD,MATCH($A2477,lookup!$A:$A,0)))</f>
        <v>1_common law</v>
      </c>
      <c r="AO2477" s="0" t="str">
        <f aca="false">INDEX(lookup!$Y:$Y,MATCH($A2477,lookup!$A:$A,0))</f>
        <v>0_published</v>
      </c>
      <c r="AP2477" s="0" t="str">
        <f aca="false">INDEX(lookup!$Z:$Z,MATCH($A2477,lookup!$A:$A,0))</f>
        <v>0_VHB low</v>
      </c>
      <c r="AQ2477" s="0" t="str">
        <f aca="false">INDEX(lookup!$W:$W,MATCH($A2477,lookup!$A:$A,0))</f>
        <v>2_sust</v>
      </c>
      <c r="AS2477" s="0" t="s">
        <v>91</v>
      </c>
      <c r="AT2477" s="0" t="s">
        <v>397</v>
      </c>
      <c r="AU2477" s="0" t="s">
        <v>93</v>
      </c>
      <c r="AV2477" s="0" t="s">
        <v>1600</v>
      </c>
      <c r="AY2477" s="0" t="s">
        <v>1042</v>
      </c>
      <c r="BA2477" s="0" t="n">
        <v>8826</v>
      </c>
      <c r="BB2477" s="0" t="s">
        <v>8030</v>
      </c>
      <c r="BC2477" s="0" t="s">
        <v>122</v>
      </c>
      <c r="BD2477" s="0" t="s">
        <v>8031</v>
      </c>
      <c r="BE2477" s="0" t="s">
        <v>389</v>
      </c>
      <c r="BF2477" s="0" t="s">
        <v>8128</v>
      </c>
      <c r="BG2477" s="0" t="s">
        <v>95</v>
      </c>
      <c r="BH2477" s="0" t="s">
        <v>4148</v>
      </c>
      <c r="BI2477" s="0" t="s">
        <v>124</v>
      </c>
      <c r="BJ2477" s="0" t="s">
        <v>6439</v>
      </c>
      <c r="BK2477" s="0" t="s">
        <v>8129</v>
      </c>
      <c r="BL2477" s="0" t="s">
        <v>8141</v>
      </c>
      <c r="BM2477" s="0" t="s">
        <v>8053</v>
      </c>
      <c r="BN2477" s="0" t="s">
        <v>8040</v>
      </c>
      <c r="BO2477" s="0" t="s">
        <v>105</v>
      </c>
      <c r="BP2477" s="0" t="s">
        <v>8029</v>
      </c>
      <c r="BQ2477" s="0" t="s">
        <v>127</v>
      </c>
      <c r="BT2477" s="0" t="n">
        <v>0</v>
      </c>
      <c r="BU2477" s="0" t="s">
        <v>8036</v>
      </c>
      <c r="BW2477" s="0" t="n">
        <v>2007</v>
      </c>
      <c r="BX2477" s="0" t="n">
        <v>2020</v>
      </c>
      <c r="BY2477" s="0" t="s">
        <v>1526</v>
      </c>
      <c r="BZ2477" s="0" t="n">
        <v>2013.5</v>
      </c>
      <c r="CA2477" s="0" t="n">
        <v>0.357142857142857</v>
      </c>
      <c r="CB2477" s="0" t="n">
        <v>0</v>
      </c>
      <c r="CC2477" s="0" t="n">
        <v>1</v>
      </c>
      <c r="CD2477" s="0" t="n">
        <v>-0.027420453080644</v>
      </c>
      <c r="CE2477" s="0" t="n">
        <v>1</v>
      </c>
    </row>
    <row r="2478" customFormat="false" ht="15" hidden="false" customHeight="false" outlineLevel="0" collapsed="false">
      <c r="A2478" s="0" t="s">
        <v>8029</v>
      </c>
      <c r="B2478" s="0" t="n">
        <v>3783</v>
      </c>
      <c r="C2478" s="0" t="n">
        <v>-0.0757922491188977</v>
      </c>
      <c r="D2478" s="0" t="n">
        <v>8826</v>
      </c>
      <c r="E2478" s="0" t="n">
        <f aca="false">IF(ISNUMBER($BA2478),$BA2478,IF(AND(ISNUMBER($D2478),ISNUMBER($BW2478),ISNUMBER($BX2478)),$D2478*($BX2478-$BW2478+1),""))</f>
        <v>8826</v>
      </c>
      <c r="H2478" s="0" t="s">
        <v>118</v>
      </c>
      <c r="I2478" s="0" t="s">
        <v>842</v>
      </c>
      <c r="J2478" s="0" t="n">
        <f aca="false">IF($BW2478&lt;&gt;"",$BW2478,"")</f>
        <v>2007</v>
      </c>
      <c r="K2478" s="0" t="n">
        <f aca="false">IF($BX2478&lt;&gt;"",$BX2478,"")</f>
        <v>2020</v>
      </c>
      <c r="L2478" s="0" t="n">
        <f aca="false">IF(AND(ISNUMBER($BW2478),ISNUMBER($BX2478)),($BW2478+$BX2478)/2,"")</f>
        <v>2013.5</v>
      </c>
      <c r="M2478" s="0" t="n">
        <f aca="false">IF($L2478&lt;&gt;"",$L2478,"")</f>
        <v>2013.5</v>
      </c>
      <c r="N2478" s="0" t="n">
        <f aca="false">IF(AND(ISNUMBER($BW2478),ISNUMBER($BX2478)),MIN(1,MAX(0,($BX2478-2016+1)/($BX2478-$BW2478+1))),"")</f>
        <v>0.357142857142857</v>
      </c>
      <c r="O2478" s="0" t="n">
        <f aca="false">IF(AND(ISNUMBER($BW2478),ISNUMBER($BX2478)),MIN(1,MAX(0,($BX2478-2017+1)/($BX2478-$BW2478+1))),"")</f>
        <v>0.285714285714286</v>
      </c>
      <c r="P2478" s="0" t="n">
        <f aca="false">IF(AND(ISNUMBER($BW2478),ISNUMBER($BX2478)),MIN(1,MAX(0,($BX2478-2018+1)/($BX2478-$BW2478+1))),"")</f>
        <v>0.214285714285714</v>
      </c>
      <c r="Q2478" s="0" t="n">
        <f aca="false">IF(AND(ISNUMBER($BW2478),ISNUMBER($BX2478)),MIN(1,MAX(0,($BX2478-2019+1)/($BX2478-$BW2478+1))),"")</f>
        <v>0.142857142857143</v>
      </c>
      <c r="R2478" s="0" t="n">
        <f aca="false">IF(AND(ISNUMBER($BW2478),ISNUMBER($BX2478)),MIN(1,MAX(0,($BX2478-2016+1)/($BX2478-$BW2478+1))),"")</f>
        <v>0.357142857142857</v>
      </c>
      <c r="S2478" s="0" t="n">
        <f aca="false">IF($L2478&lt;&gt;"",IF($L2478&gt;=2015.5,1,0),"")</f>
        <v>0</v>
      </c>
      <c r="T2478" s="0" t="n">
        <f aca="false">IF($L2478&lt;&gt;"",IF($L2478&gt;=2016,1,0),"")</f>
        <v>0</v>
      </c>
      <c r="U2478" s="0" t="n">
        <f aca="false">IF(ISNUMBER($BX2478),IF($BX2478&gt;=2016,1,0),"")</f>
        <v>1</v>
      </c>
      <c r="V2478" s="0" t="n">
        <f aca="false">IF(ISNUMBER($BW2478),IF($BW2478&gt;=2016,1,0),"")</f>
        <v>0</v>
      </c>
      <c r="W2478" s="0" t="str">
        <f aca="false">IF(AND(ISNUMBER($BW2478),ISNUMBER($BX2478)),IF($BW2478&gt;=2016,"post-only",IF($BX2478&lt;2016,"pre-only","mixed")),"")</f>
        <v>mixed</v>
      </c>
      <c r="X2478" s="0" t="n">
        <f aca="false">IF(AND(ISNUMBER($BW2478),ISNUMBER($BX2478)),MIN(1,MAX(0,($BX2478-2017+1)/($BX2478-$BW2478+1))),"")</f>
        <v>0.285714285714286</v>
      </c>
      <c r="Y2478" s="0" t="n">
        <f aca="false">IF(AND(ISNUMBER($BW2478),ISNUMBER($BX2478)),MIN(1,MAX(0,($BX2478-2018+1)/($BX2478-$BW2478+1))),"")</f>
        <v>0.214285714285714</v>
      </c>
      <c r="Z2478" s="0" t="n">
        <f aca="false">IF(AND(ISNUMBER($BW2478),ISNUMBER($BX2478)),MIN(1,MAX(0,($BX2478-2019+1)/($BX2478-$BW2478+1))),"")</f>
        <v>0.142857142857143</v>
      </c>
      <c r="AA2478" s="0" t="n">
        <f aca="false">IF(ISNUMBER($BX2478),IF($BX2478&gt;=2017,1,0),"")</f>
        <v>1</v>
      </c>
      <c r="AB2478" s="0" t="n">
        <f aca="false">IF(ISNUMBER($BX2478),IF($BX2478&gt;=2018,1,0),"")</f>
        <v>1</v>
      </c>
      <c r="AC2478" s="0" t="n">
        <f aca="false">IF(ISNUMBER($BX2478),IF($BX2478&gt;=2019,1,0),"")</f>
        <v>1</v>
      </c>
      <c r="AD2478" s="0" t="n">
        <f aca="false">IF($L2478&lt;&gt;"",IF($L2478&gt;2013,1,0),"")</f>
        <v>1</v>
      </c>
      <c r="AE2478" s="0" t="n">
        <f aca="false">IF($L2478&lt;&gt;"",1+IF($L2478&gt;2011,1,0)+IF($L2478&gt;2014,1,0),"")</f>
        <v>2</v>
      </c>
      <c r="AF2478" s="0" t="s">
        <v>761</v>
      </c>
      <c r="AG2478" s="0" t="s">
        <v>88</v>
      </c>
      <c r="AH2478" s="0" t="s">
        <v>89</v>
      </c>
      <c r="AI2478" s="0" t="s">
        <v>334</v>
      </c>
      <c r="AJ2478" s="0" t="s">
        <v>334</v>
      </c>
      <c r="AK2478" s="0" t="str">
        <f aca="false">IF(AND($CF2478&lt;&gt;"",IFERROR(INDEX(subsample_country_map!$B:$B,MATCH($CF2478,subsample_country_map!$A:$A,0)),"")&lt;&gt;""),INDEX(subsample_country_map!$B:$B,MATCH($CF2478,subsample_country_map!$A:$A,0)),INDEX(lookup!$AA:$AA,MATCH($A2478,lookup!$A:$A,0)))</f>
        <v>1_US</v>
      </c>
      <c r="AL2478" s="0" t="str">
        <f aca="false">IF(AND($CF2478&lt;&gt;"",IFERROR(INDEX(subsample_country_map!$C:$C,MATCH($CF2478,subsample_country_map!$A:$A,0)),"")&lt;&gt;""),INDEX(subsample_country_map!$C:$C,MATCH($CF2478,subsample_country_map!$A:$A,0)),INDEX(lookup!$AB:$AB,MATCH($A2478,lookup!$A:$A,0)))</f>
        <v>1_developed</v>
      </c>
      <c r="AM2478" s="0" t="str">
        <f aca="false">IF(AND($CF2478&lt;&gt;"",IFERROR(INDEX(subsample_country_map!$D:$D,MATCH($CF2478,subsample_country_map!$A:$A,0)),"")&lt;&gt;""),INDEX(subsample_country_map!$D:$D,MATCH($CF2478,subsample_country_map!$A:$A,0)),INDEX(lookup!$AC:$AC,MATCH($A2478,lookup!$A:$A,0)))</f>
        <v>1_western</v>
      </c>
      <c r="AN2478" s="0" t="str">
        <f aca="false">IF(AND($CF2478&lt;&gt;"",IFERROR(INDEX(subsample_country_map!$E:$E,MATCH($CF2478,subsample_country_map!$A:$A,0)),"")&lt;&gt;""),INDEX(subsample_country_map!$E:$E,MATCH($CF2478,subsample_country_map!$A:$A,0)),INDEX(lookup!$AD:$AD,MATCH($A2478,lookup!$A:$A,0)))</f>
        <v>1_common law</v>
      </c>
      <c r="AO2478" s="0" t="str">
        <f aca="false">INDEX(lookup!$Y:$Y,MATCH($A2478,lookup!$A:$A,0))</f>
        <v>0_published</v>
      </c>
      <c r="AP2478" s="0" t="str">
        <f aca="false">INDEX(lookup!$Z:$Z,MATCH($A2478,lookup!$A:$A,0))</f>
        <v>0_VHB low</v>
      </c>
      <c r="AQ2478" s="0" t="str">
        <f aca="false">INDEX(lookup!$W:$W,MATCH($A2478,lookup!$A:$A,0))</f>
        <v>2_sust</v>
      </c>
      <c r="AS2478" s="0" t="s">
        <v>91</v>
      </c>
      <c r="AT2478" s="0" t="s">
        <v>397</v>
      </c>
      <c r="AU2478" s="0" t="s">
        <v>93</v>
      </c>
      <c r="AV2478" s="0" t="s">
        <v>8142</v>
      </c>
      <c r="AY2478" s="0" t="s">
        <v>1317</v>
      </c>
      <c r="BA2478" s="0" t="n">
        <v>8826</v>
      </c>
      <c r="BB2478" s="0" t="s">
        <v>8030</v>
      </c>
      <c r="BC2478" s="0" t="s">
        <v>122</v>
      </c>
      <c r="BD2478" s="0" t="s">
        <v>8031</v>
      </c>
      <c r="BE2478" s="0" t="s">
        <v>389</v>
      </c>
      <c r="BF2478" s="0" t="s">
        <v>8128</v>
      </c>
      <c r="BG2478" s="0" t="s">
        <v>95</v>
      </c>
      <c r="BH2478" s="0" t="s">
        <v>4148</v>
      </c>
      <c r="BI2478" s="0" t="s">
        <v>124</v>
      </c>
      <c r="BJ2478" s="0" t="s">
        <v>6593</v>
      </c>
      <c r="BK2478" s="0" t="s">
        <v>8129</v>
      </c>
      <c r="BL2478" s="0" t="s">
        <v>8143</v>
      </c>
      <c r="BM2478" s="0" t="s">
        <v>8053</v>
      </c>
      <c r="BN2478" s="0" t="s">
        <v>8043</v>
      </c>
      <c r="BO2478" s="0" t="s">
        <v>105</v>
      </c>
      <c r="BP2478" s="0" t="s">
        <v>8029</v>
      </c>
      <c r="BQ2478" s="0" t="s">
        <v>127</v>
      </c>
      <c r="BT2478" s="0" t="n">
        <v>0</v>
      </c>
      <c r="BU2478" s="0" t="s">
        <v>8036</v>
      </c>
      <c r="BW2478" s="0" t="n">
        <v>2007</v>
      </c>
      <c r="BX2478" s="0" t="n">
        <v>2020</v>
      </c>
      <c r="BY2478" s="0" t="s">
        <v>1526</v>
      </c>
      <c r="BZ2478" s="0" t="n">
        <v>2013.5</v>
      </c>
      <c r="CA2478" s="0" t="n">
        <v>0.357142857142857</v>
      </c>
      <c r="CB2478" s="0" t="n">
        <v>0</v>
      </c>
      <c r="CC2478" s="0" t="n">
        <v>1</v>
      </c>
      <c r="CD2478" s="0" t="n">
        <v>-0.075937880033866</v>
      </c>
      <c r="CE2478" s="0" t="n">
        <v>1</v>
      </c>
    </row>
    <row r="2479" customFormat="false" ht="15" hidden="false" customHeight="false" outlineLevel="0" collapsed="false">
      <c r="A2479" s="0" t="s">
        <v>8029</v>
      </c>
      <c r="B2479" s="0" t="n">
        <v>3784</v>
      </c>
      <c r="C2479" s="0" t="n">
        <v>-0.00792694434352288</v>
      </c>
      <c r="D2479" s="0" t="n">
        <v>31418</v>
      </c>
      <c r="E2479" s="0" t="n">
        <f aca="false">IF(ISNUMBER($BA2479),$BA2479,IF(AND(ISNUMBER($D2479),ISNUMBER($BW2479),ISNUMBER($BX2479)),$D2479*($BX2479-$BW2479+1),""))</f>
        <v>31418</v>
      </c>
      <c r="H2479" s="0" t="s">
        <v>118</v>
      </c>
      <c r="I2479" s="0" t="s">
        <v>842</v>
      </c>
      <c r="J2479" s="0" t="n">
        <f aca="false">IF($BW2479&lt;&gt;"",$BW2479,"")</f>
        <v>2007</v>
      </c>
      <c r="K2479" s="0" t="n">
        <f aca="false">IF($BX2479&lt;&gt;"",$BX2479,"")</f>
        <v>2020</v>
      </c>
      <c r="L2479" s="0" t="n">
        <f aca="false">IF(AND(ISNUMBER($BW2479),ISNUMBER($BX2479)),($BW2479+$BX2479)/2,"")</f>
        <v>2013.5</v>
      </c>
      <c r="M2479" s="0" t="n">
        <f aca="false">IF($L2479&lt;&gt;"",$L2479,"")</f>
        <v>2013.5</v>
      </c>
      <c r="N2479" s="0" t="n">
        <f aca="false">IF(AND(ISNUMBER($BW2479),ISNUMBER($BX2479)),MIN(1,MAX(0,($BX2479-2016+1)/($BX2479-$BW2479+1))),"")</f>
        <v>0.357142857142857</v>
      </c>
      <c r="O2479" s="0" t="n">
        <f aca="false">IF(AND(ISNUMBER($BW2479),ISNUMBER($BX2479)),MIN(1,MAX(0,($BX2479-2017+1)/($BX2479-$BW2479+1))),"")</f>
        <v>0.285714285714286</v>
      </c>
      <c r="P2479" s="0" t="n">
        <f aca="false">IF(AND(ISNUMBER($BW2479),ISNUMBER($BX2479)),MIN(1,MAX(0,($BX2479-2018+1)/($BX2479-$BW2479+1))),"")</f>
        <v>0.214285714285714</v>
      </c>
      <c r="Q2479" s="0" t="n">
        <f aca="false">IF(AND(ISNUMBER($BW2479),ISNUMBER($BX2479)),MIN(1,MAX(0,($BX2479-2019+1)/($BX2479-$BW2479+1))),"")</f>
        <v>0.142857142857143</v>
      </c>
      <c r="R2479" s="0" t="n">
        <f aca="false">IF(AND(ISNUMBER($BW2479),ISNUMBER($BX2479)),MIN(1,MAX(0,($BX2479-2016+1)/($BX2479-$BW2479+1))),"")</f>
        <v>0.357142857142857</v>
      </c>
      <c r="S2479" s="0" t="n">
        <f aca="false">IF($L2479&lt;&gt;"",IF($L2479&gt;=2015.5,1,0),"")</f>
        <v>0</v>
      </c>
      <c r="T2479" s="0" t="n">
        <f aca="false">IF($L2479&lt;&gt;"",IF($L2479&gt;=2016,1,0),"")</f>
        <v>0</v>
      </c>
      <c r="U2479" s="0" t="n">
        <f aca="false">IF(ISNUMBER($BX2479),IF($BX2479&gt;=2016,1,0),"")</f>
        <v>1</v>
      </c>
      <c r="V2479" s="0" t="n">
        <f aca="false">IF(ISNUMBER($BW2479),IF($BW2479&gt;=2016,1,0),"")</f>
        <v>0</v>
      </c>
      <c r="W2479" s="0" t="str">
        <f aca="false">IF(AND(ISNUMBER($BW2479),ISNUMBER($BX2479)),IF($BW2479&gt;=2016,"post-only",IF($BX2479&lt;2016,"pre-only","mixed")),"")</f>
        <v>mixed</v>
      </c>
      <c r="X2479" s="0" t="n">
        <f aca="false">IF(AND(ISNUMBER($BW2479),ISNUMBER($BX2479)),MIN(1,MAX(0,($BX2479-2017+1)/($BX2479-$BW2479+1))),"")</f>
        <v>0.285714285714286</v>
      </c>
      <c r="Y2479" s="0" t="n">
        <f aca="false">IF(AND(ISNUMBER($BW2479),ISNUMBER($BX2479)),MIN(1,MAX(0,($BX2479-2018+1)/($BX2479-$BW2479+1))),"")</f>
        <v>0.214285714285714</v>
      </c>
      <c r="Z2479" s="0" t="n">
        <f aca="false">IF(AND(ISNUMBER($BW2479),ISNUMBER($BX2479)),MIN(1,MAX(0,($BX2479-2019+1)/($BX2479-$BW2479+1))),"")</f>
        <v>0.142857142857143</v>
      </c>
      <c r="AA2479" s="0" t="n">
        <f aca="false">IF(ISNUMBER($BX2479),IF($BX2479&gt;=2017,1,0),"")</f>
        <v>1</v>
      </c>
      <c r="AB2479" s="0" t="n">
        <f aca="false">IF(ISNUMBER($BX2479),IF($BX2479&gt;=2018,1,0),"")</f>
        <v>1</v>
      </c>
      <c r="AC2479" s="0" t="n">
        <f aca="false">IF(ISNUMBER($BX2479),IF($BX2479&gt;=2019,1,0),"")</f>
        <v>1</v>
      </c>
      <c r="AD2479" s="0" t="n">
        <f aca="false">IF($L2479&lt;&gt;"",IF($L2479&gt;2013,1,0),"")</f>
        <v>1</v>
      </c>
      <c r="AE2479" s="0" t="n">
        <f aca="false">IF($L2479&lt;&gt;"",1+IF($L2479&gt;2011,1,0)+IF($L2479&gt;2014,1,0),"")</f>
        <v>2</v>
      </c>
      <c r="AF2479" s="0" t="s">
        <v>761</v>
      </c>
      <c r="AG2479" s="0" t="s">
        <v>88</v>
      </c>
      <c r="AH2479" s="0" t="s">
        <v>89</v>
      </c>
      <c r="AI2479" s="0" t="s">
        <v>334</v>
      </c>
      <c r="AJ2479" s="0" t="s">
        <v>334</v>
      </c>
      <c r="AK2479" s="0" t="str">
        <f aca="false">IF(AND($CF2479&lt;&gt;"",IFERROR(INDEX(subsample_country_map!$B:$B,MATCH($CF2479,subsample_country_map!$A:$A,0)),"")&lt;&gt;""),INDEX(subsample_country_map!$B:$B,MATCH($CF2479,subsample_country_map!$A:$A,0)),INDEX(lookup!$AA:$AA,MATCH($A2479,lookup!$A:$A,0)))</f>
        <v>1_US</v>
      </c>
      <c r="AL2479" s="0" t="str">
        <f aca="false">IF(AND($CF2479&lt;&gt;"",IFERROR(INDEX(subsample_country_map!$C:$C,MATCH($CF2479,subsample_country_map!$A:$A,0)),"")&lt;&gt;""),INDEX(subsample_country_map!$C:$C,MATCH($CF2479,subsample_country_map!$A:$A,0)),INDEX(lookup!$AB:$AB,MATCH($A2479,lookup!$A:$A,0)))</f>
        <v>1_developed</v>
      </c>
      <c r="AM2479" s="0" t="str">
        <f aca="false">IF(AND($CF2479&lt;&gt;"",IFERROR(INDEX(subsample_country_map!$D:$D,MATCH($CF2479,subsample_country_map!$A:$A,0)),"")&lt;&gt;""),INDEX(subsample_country_map!$D:$D,MATCH($CF2479,subsample_country_map!$A:$A,0)),INDEX(lookup!$AC:$AC,MATCH($A2479,lookup!$A:$A,0)))</f>
        <v>1_western</v>
      </c>
      <c r="AN2479" s="0" t="str">
        <f aca="false">IF(AND($CF2479&lt;&gt;"",IFERROR(INDEX(subsample_country_map!$E:$E,MATCH($CF2479,subsample_country_map!$A:$A,0)),"")&lt;&gt;""),INDEX(subsample_country_map!$E:$E,MATCH($CF2479,subsample_country_map!$A:$A,0)),INDEX(lookup!$AD:$AD,MATCH($A2479,lookup!$A:$A,0)))</f>
        <v>1_common law</v>
      </c>
      <c r="AO2479" s="0" t="str">
        <f aca="false">INDEX(lookup!$Y:$Y,MATCH($A2479,lookup!$A:$A,0))</f>
        <v>0_published</v>
      </c>
      <c r="AP2479" s="0" t="str">
        <f aca="false">INDEX(lookup!$Z:$Z,MATCH($A2479,lookup!$A:$A,0))</f>
        <v>0_VHB low</v>
      </c>
      <c r="AQ2479" s="0" t="str">
        <f aca="false">INDEX(lookup!$W:$W,MATCH($A2479,lookup!$A:$A,0))</f>
        <v>2_sust</v>
      </c>
      <c r="AS2479" s="0" t="s">
        <v>91</v>
      </c>
      <c r="AT2479" s="0" t="s">
        <v>397</v>
      </c>
      <c r="AU2479" s="0" t="s">
        <v>93</v>
      </c>
      <c r="AV2479" s="0" t="s">
        <v>1489</v>
      </c>
      <c r="AY2479" s="0" t="s">
        <v>5987</v>
      </c>
      <c r="BA2479" s="0" t="n">
        <v>31418</v>
      </c>
      <c r="BB2479" s="0" t="s">
        <v>8030</v>
      </c>
      <c r="BC2479" s="0" t="s">
        <v>122</v>
      </c>
      <c r="BD2479" s="0" t="s">
        <v>8031</v>
      </c>
      <c r="BE2479" s="0" t="s">
        <v>98</v>
      </c>
      <c r="BI2479" s="0" t="s">
        <v>143</v>
      </c>
      <c r="BJ2479" s="0" t="s">
        <v>4149</v>
      </c>
      <c r="BK2479" s="0" t="s">
        <v>8144</v>
      </c>
      <c r="BL2479" s="0" t="s">
        <v>8145</v>
      </c>
      <c r="BM2479" s="0" t="s">
        <v>8034</v>
      </c>
      <c r="BN2479" s="0" t="s">
        <v>8035</v>
      </c>
      <c r="BO2479" s="0" t="s">
        <v>105</v>
      </c>
      <c r="BP2479" s="0" t="s">
        <v>8029</v>
      </c>
      <c r="BQ2479" s="0" t="s">
        <v>127</v>
      </c>
      <c r="BT2479" s="0" t="n">
        <v>0</v>
      </c>
      <c r="BU2479" s="0" t="s">
        <v>8036</v>
      </c>
      <c r="BW2479" s="0" t="n">
        <v>2007</v>
      </c>
      <c r="BX2479" s="0" t="n">
        <v>2020</v>
      </c>
      <c r="BY2479" s="0" t="s">
        <v>1526</v>
      </c>
      <c r="BZ2479" s="0" t="n">
        <v>2013.5</v>
      </c>
      <c r="CA2479" s="0" t="n">
        <v>0.357142857142857</v>
      </c>
      <c r="CB2479" s="0" t="n">
        <v>0</v>
      </c>
      <c r="CC2479" s="0" t="n">
        <v>1</v>
      </c>
      <c r="CD2479" s="0" t="n">
        <v>-0.00792711038345465</v>
      </c>
      <c r="CE2479" s="0" t="n">
        <v>1</v>
      </c>
    </row>
    <row r="2480" customFormat="false" ht="15" hidden="false" customHeight="false" outlineLevel="0" collapsed="false">
      <c r="A2480" s="0" t="s">
        <v>8029</v>
      </c>
      <c r="B2480" s="0" t="n">
        <v>3785</v>
      </c>
      <c r="C2480" s="0" t="n">
        <v>-0.0145314294894618</v>
      </c>
      <c r="D2480" s="0" t="n">
        <v>31418</v>
      </c>
      <c r="E2480" s="0" t="n">
        <f aca="false">IF(ISNUMBER($BA2480),$BA2480,IF(AND(ISNUMBER($D2480),ISNUMBER($BW2480),ISNUMBER($BX2480)),$D2480*($BX2480-$BW2480+1),""))</f>
        <v>31418</v>
      </c>
      <c r="H2480" s="0" t="s">
        <v>118</v>
      </c>
      <c r="I2480" s="0" t="s">
        <v>842</v>
      </c>
      <c r="J2480" s="0" t="n">
        <f aca="false">IF($BW2480&lt;&gt;"",$BW2480,"")</f>
        <v>2007</v>
      </c>
      <c r="K2480" s="0" t="n">
        <f aca="false">IF($BX2480&lt;&gt;"",$BX2480,"")</f>
        <v>2020</v>
      </c>
      <c r="L2480" s="0" t="n">
        <f aca="false">IF(AND(ISNUMBER($BW2480),ISNUMBER($BX2480)),($BW2480+$BX2480)/2,"")</f>
        <v>2013.5</v>
      </c>
      <c r="M2480" s="0" t="n">
        <f aca="false">IF($L2480&lt;&gt;"",$L2480,"")</f>
        <v>2013.5</v>
      </c>
      <c r="N2480" s="0" t="n">
        <f aca="false">IF(AND(ISNUMBER($BW2480),ISNUMBER($BX2480)),MIN(1,MAX(0,($BX2480-2016+1)/($BX2480-$BW2480+1))),"")</f>
        <v>0.357142857142857</v>
      </c>
      <c r="O2480" s="0" t="n">
        <f aca="false">IF(AND(ISNUMBER($BW2480),ISNUMBER($BX2480)),MIN(1,MAX(0,($BX2480-2017+1)/($BX2480-$BW2480+1))),"")</f>
        <v>0.285714285714286</v>
      </c>
      <c r="P2480" s="0" t="n">
        <f aca="false">IF(AND(ISNUMBER($BW2480),ISNUMBER($BX2480)),MIN(1,MAX(0,($BX2480-2018+1)/($BX2480-$BW2480+1))),"")</f>
        <v>0.214285714285714</v>
      </c>
      <c r="Q2480" s="0" t="n">
        <f aca="false">IF(AND(ISNUMBER($BW2480),ISNUMBER($BX2480)),MIN(1,MAX(0,($BX2480-2019+1)/($BX2480-$BW2480+1))),"")</f>
        <v>0.142857142857143</v>
      </c>
      <c r="R2480" s="0" t="n">
        <f aca="false">IF(AND(ISNUMBER($BW2480),ISNUMBER($BX2480)),MIN(1,MAX(0,($BX2480-2016+1)/($BX2480-$BW2480+1))),"")</f>
        <v>0.357142857142857</v>
      </c>
      <c r="S2480" s="0" t="n">
        <f aca="false">IF($L2480&lt;&gt;"",IF($L2480&gt;=2015.5,1,0),"")</f>
        <v>0</v>
      </c>
      <c r="T2480" s="0" t="n">
        <f aca="false">IF($L2480&lt;&gt;"",IF($L2480&gt;=2016,1,0),"")</f>
        <v>0</v>
      </c>
      <c r="U2480" s="0" t="n">
        <f aca="false">IF(ISNUMBER($BX2480),IF($BX2480&gt;=2016,1,0),"")</f>
        <v>1</v>
      </c>
      <c r="V2480" s="0" t="n">
        <f aca="false">IF(ISNUMBER($BW2480),IF($BW2480&gt;=2016,1,0),"")</f>
        <v>0</v>
      </c>
      <c r="W2480" s="0" t="str">
        <f aca="false">IF(AND(ISNUMBER($BW2480),ISNUMBER($BX2480)),IF($BW2480&gt;=2016,"post-only",IF($BX2480&lt;2016,"pre-only","mixed")),"")</f>
        <v>mixed</v>
      </c>
      <c r="X2480" s="0" t="n">
        <f aca="false">IF(AND(ISNUMBER($BW2480),ISNUMBER($BX2480)),MIN(1,MAX(0,($BX2480-2017+1)/($BX2480-$BW2480+1))),"")</f>
        <v>0.285714285714286</v>
      </c>
      <c r="Y2480" s="0" t="n">
        <f aca="false">IF(AND(ISNUMBER($BW2480),ISNUMBER($BX2480)),MIN(1,MAX(0,($BX2480-2018+1)/($BX2480-$BW2480+1))),"")</f>
        <v>0.214285714285714</v>
      </c>
      <c r="Z2480" s="0" t="n">
        <f aca="false">IF(AND(ISNUMBER($BW2480),ISNUMBER($BX2480)),MIN(1,MAX(0,($BX2480-2019+1)/($BX2480-$BW2480+1))),"")</f>
        <v>0.142857142857143</v>
      </c>
      <c r="AA2480" s="0" t="n">
        <f aca="false">IF(ISNUMBER($BX2480),IF($BX2480&gt;=2017,1,0),"")</f>
        <v>1</v>
      </c>
      <c r="AB2480" s="0" t="n">
        <f aca="false">IF(ISNUMBER($BX2480),IF($BX2480&gt;=2018,1,0),"")</f>
        <v>1</v>
      </c>
      <c r="AC2480" s="0" t="n">
        <f aca="false">IF(ISNUMBER($BX2480),IF($BX2480&gt;=2019,1,0),"")</f>
        <v>1</v>
      </c>
      <c r="AD2480" s="0" t="n">
        <f aca="false">IF($L2480&lt;&gt;"",IF($L2480&gt;2013,1,0),"")</f>
        <v>1</v>
      </c>
      <c r="AE2480" s="0" t="n">
        <f aca="false">IF($L2480&lt;&gt;"",1+IF($L2480&gt;2011,1,0)+IF($L2480&gt;2014,1,0),"")</f>
        <v>2</v>
      </c>
      <c r="AF2480" s="0" t="s">
        <v>761</v>
      </c>
      <c r="AG2480" s="0" t="s">
        <v>88</v>
      </c>
      <c r="AH2480" s="0" t="s">
        <v>89</v>
      </c>
      <c r="AI2480" s="0" t="s">
        <v>334</v>
      </c>
      <c r="AJ2480" s="0" t="s">
        <v>334</v>
      </c>
      <c r="AK2480" s="0" t="str">
        <f aca="false">IF(AND($CF2480&lt;&gt;"",IFERROR(INDEX(subsample_country_map!$B:$B,MATCH($CF2480,subsample_country_map!$A:$A,0)),"")&lt;&gt;""),INDEX(subsample_country_map!$B:$B,MATCH($CF2480,subsample_country_map!$A:$A,0)),INDEX(lookup!$AA:$AA,MATCH($A2480,lookup!$A:$A,0)))</f>
        <v>1_US</v>
      </c>
      <c r="AL2480" s="0" t="str">
        <f aca="false">IF(AND($CF2480&lt;&gt;"",IFERROR(INDEX(subsample_country_map!$C:$C,MATCH($CF2480,subsample_country_map!$A:$A,0)),"")&lt;&gt;""),INDEX(subsample_country_map!$C:$C,MATCH($CF2480,subsample_country_map!$A:$A,0)),INDEX(lookup!$AB:$AB,MATCH($A2480,lookup!$A:$A,0)))</f>
        <v>1_developed</v>
      </c>
      <c r="AM2480" s="0" t="str">
        <f aca="false">IF(AND($CF2480&lt;&gt;"",IFERROR(INDEX(subsample_country_map!$D:$D,MATCH($CF2480,subsample_country_map!$A:$A,0)),"")&lt;&gt;""),INDEX(subsample_country_map!$D:$D,MATCH($CF2480,subsample_country_map!$A:$A,0)),INDEX(lookup!$AC:$AC,MATCH($A2480,lookup!$A:$A,0)))</f>
        <v>1_western</v>
      </c>
      <c r="AN2480" s="0" t="str">
        <f aca="false">IF(AND($CF2480&lt;&gt;"",IFERROR(INDEX(subsample_country_map!$E:$E,MATCH($CF2480,subsample_country_map!$A:$A,0)),"")&lt;&gt;""),INDEX(subsample_country_map!$E:$E,MATCH($CF2480,subsample_country_map!$A:$A,0)),INDEX(lookup!$AD:$AD,MATCH($A2480,lookup!$A:$A,0)))</f>
        <v>1_common law</v>
      </c>
      <c r="AO2480" s="0" t="str">
        <f aca="false">INDEX(lookup!$Y:$Y,MATCH($A2480,lookup!$A:$A,0))</f>
        <v>0_published</v>
      </c>
      <c r="AP2480" s="0" t="str">
        <f aca="false">INDEX(lookup!$Z:$Z,MATCH($A2480,lookup!$A:$A,0))</f>
        <v>0_VHB low</v>
      </c>
      <c r="AQ2480" s="0" t="str">
        <f aca="false">INDEX(lookup!$W:$W,MATCH($A2480,lookup!$A:$A,0))</f>
        <v>2_sust</v>
      </c>
      <c r="AS2480" s="0" t="s">
        <v>91</v>
      </c>
      <c r="AT2480" s="0" t="s">
        <v>397</v>
      </c>
      <c r="AU2480" s="0" t="s">
        <v>93</v>
      </c>
      <c r="AV2480" s="0" t="s">
        <v>1514</v>
      </c>
      <c r="AY2480" s="0" t="s">
        <v>1042</v>
      </c>
      <c r="BA2480" s="0" t="n">
        <v>31418</v>
      </c>
      <c r="BB2480" s="0" t="s">
        <v>8030</v>
      </c>
      <c r="BC2480" s="0" t="s">
        <v>122</v>
      </c>
      <c r="BD2480" s="0" t="s">
        <v>8031</v>
      </c>
      <c r="BE2480" s="0" t="s">
        <v>98</v>
      </c>
      <c r="BI2480" s="0" t="s">
        <v>143</v>
      </c>
      <c r="BJ2480" s="0" t="s">
        <v>6427</v>
      </c>
      <c r="BK2480" s="0" t="s">
        <v>8144</v>
      </c>
      <c r="BL2480" s="0" t="s">
        <v>8146</v>
      </c>
      <c r="BM2480" s="0" t="s">
        <v>8034</v>
      </c>
      <c r="BN2480" s="0" t="s">
        <v>8038</v>
      </c>
      <c r="BO2480" s="0" t="s">
        <v>105</v>
      </c>
      <c r="BP2480" s="0" t="s">
        <v>8029</v>
      </c>
      <c r="BQ2480" s="0" t="s">
        <v>127</v>
      </c>
      <c r="BT2480" s="0" t="n">
        <v>0</v>
      </c>
      <c r="BU2480" s="0" t="s">
        <v>8036</v>
      </c>
      <c r="BW2480" s="0" t="n">
        <v>2007</v>
      </c>
      <c r="BX2480" s="0" t="n">
        <v>2020</v>
      </c>
      <c r="BY2480" s="0" t="s">
        <v>1526</v>
      </c>
      <c r="BZ2480" s="0" t="n">
        <v>2013.5</v>
      </c>
      <c r="CA2480" s="0" t="n">
        <v>0.357142857142857</v>
      </c>
      <c r="CB2480" s="0" t="n">
        <v>0</v>
      </c>
      <c r="CC2480" s="0" t="n">
        <v>1</v>
      </c>
      <c r="CD2480" s="0" t="n">
        <v>-0.0145324524497886</v>
      </c>
      <c r="CE2480" s="0" t="n">
        <v>1</v>
      </c>
    </row>
    <row r="2481" customFormat="false" ht="15" hidden="false" customHeight="false" outlineLevel="0" collapsed="false">
      <c r="A2481" s="0" t="s">
        <v>8029</v>
      </c>
      <c r="B2481" s="0" t="n">
        <v>3786</v>
      </c>
      <c r="C2481" s="0" t="n">
        <v>-0.0402122301249186</v>
      </c>
      <c r="D2481" s="0" t="n">
        <v>31418</v>
      </c>
      <c r="E2481" s="0" t="n">
        <f aca="false">IF(ISNUMBER($BA2481),$BA2481,IF(AND(ISNUMBER($D2481),ISNUMBER($BW2481),ISNUMBER($BX2481)),$D2481*($BX2481-$BW2481+1),""))</f>
        <v>31418</v>
      </c>
      <c r="H2481" s="0" t="s">
        <v>118</v>
      </c>
      <c r="I2481" s="0" t="s">
        <v>842</v>
      </c>
      <c r="J2481" s="0" t="n">
        <f aca="false">IF($BW2481&lt;&gt;"",$BW2481,"")</f>
        <v>2007</v>
      </c>
      <c r="K2481" s="0" t="n">
        <f aca="false">IF($BX2481&lt;&gt;"",$BX2481,"")</f>
        <v>2020</v>
      </c>
      <c r="L2481" s="0" t="n">
        <f aca="false">IF(AND(ISNUMBER($BW2481),ISNUMBER($BX2481)),($BW2481+$BX2481)/2,"")</f>
        <v>2013.5</v>
      </c>
      <c r="M2481" s="0" t="n">
        <f aca="false">IF($L2481&lt;&gt;"",$L2481,"")</f>
        <v>2013.5</v>
      </c>
      <c r="N2481" s="0" t="n">
        <f aca="false">IF(AND(ISNUMBER($BW2481),ISNUMBER($BX2481)),MIN(1,MAX(0,($BX2481-2016+1)/($BX2481-$BW2481+1))),"")</f>
        <v>0.357142857142857</v>
      </c>
      <c r="O2481" s="0" t="n">
        <f aca="false">IF(AND(ISNUMBER($BW2481),ISNUMBER($BX2481)),MIN(1,MAX(0,($BX2481-2017+1)/($BX2481-$BW2481+1))),"")</f>
        <v>0.285714285714286</v>
      </c>
      <c r="P2481" s="0" t="n">
        <f aca="false">IF(AND(ISNUMBER($BW2481),ISNUMBER($BX2481)),MIN(1,MAX(0,($BX2481-2018+1)/($BX2481-$BW2481+1))),"")</f>
        <v>0.214285714285714</v>
      </c>
      <c r="Q2481" s="0" t="n">
        <f aca="false">IF(AND(ISNUMBER($BW2481),ISNUMBER($BX2481)),MIN(1,MAX(0,($BX2481-2019+1)/($BX2481-$BW2481+1))),"")</f>
        <v>0.142857142857143</v>
      </c>
      <c r="R2481" s="0" t="n">
        <f aca="false">IF(AND(ISNUMBER($BW2481),ISNUMBER($BX2481)),MIN(1,MAX(0,($BX2481-2016+1)/($BX2481-$BW2481+1))),"")</f>
        <v>0.357142857142857</v>
      </c>
      <c r="S2481" s="0" t="n">
        <f aca="false">IF($L2481&lt;&gt;"",IF($L2481&gt;=2015.5,1,0),"")</f>
        <v>0</v>
      </c>
      <c r="T2481" s="0" t="n">
        <f aca="false">IF($L2481&lt;&gt;"",IF($L2481&gt;=2016,1,0),"")</f>
        <v>0</v>
      </c>
      <c r="U2481" s="0" t="n">
        <f aca="false">IF(ISNUMBER($BX2481),IF($BX2481&gt;=2016,1,0),"")</f>
        <v>1</v>
      </c>
      <c r="V2481" s="0" t="n">
        <f aca="false">IF(ISNUMBER($BW2481),IF($BW2481&gt;=2016,1,0),"")</f>
        <v>0</v>
      </c>
      <c r="W2481" s="0" t="str">
        <f aca="false">IF(AND(ISNUMBER($BW2481),ISNUMBER($BX2481)),IF($BW2481&gt;=2016,"post-only",IF($BX2481&lt;2016,"pre-only","mixed")),"")</f>
        <v>mixed</v>
      </c>
      <c r="X2481" s="0" t="n">
        <f aca="false">IF(AND(ISNUMBER($BW2481),ISNUMBER($BX2481)),MIN(1,MAX(0,($BX2481-2017+1)/($BX2481-$BW2481+1))),"")</f>
        <v>0.285714285714286</v>
      </c>
      <c r="Y2481" s="0" t="n">
        <f aca="false">IF(AND(ISNUMBER($BW2481),ISNUMBER($BX2481)),MIN(1,MAX(0,($BX2481-2018+1)/($BX2481-$BW2481+1))),"")</f>
        <v>0.214285714285714</v>
      </c>
      <c r="Z2481" s="0" t="n">
        <f aca="false">IF(AND(ISNUMBER($BW2481),ISNUMBER($BX2481)),MIN(1,MAX(0,($BX2481-2019+1)/($BX2481-$BW2481+1))),"")</f>
        <v>0.142857142857143</v>
      </c>
      <c r="AA2481" s="0" t="n">
        <f aca="false">IF(ISNUMBER($BX2481),IF($BX2481&gt;=2017,1,0),"")</f>
        <v>1</v>
      </c>
      <c r="AB2481" s="0" t="n">
        <f aca="false">IF(ISNUMBER($BX2481),IF($BX2481&gt;=2018,1,0),"")</f>
        <v>1</v>
      </c>
      <c r="AC2481" s="0" t="n">
        <f aca="false">IF(ISNUMBER($BX2481),IF($BX2481&gt;=2019,1,0),"")</f>
        <v>1</v>
      </c>
      <c r="AD2481" s="0" t="n">
        <f aca="false">IF($L2481&lt;&gt;"",IF($L2481&gt;2013,1,0),"")</f>
        <v>1</v>
      </c>
      <c r="AE2481" s="0" t="n">
        <f aca="false">IF($L2481&lt;&gt;"",1+IF($L2481&gt;2011,1,0)+IF($L2481&gt;2014,1,0),"")</f>
        <v>2</v>
      </c>
      <c r="AF2481" s="0" t="s">
        <v>761</v>
      </c>
      <c r="AG2481" s="0" t="s">
        <v>88</v>
      </c>
      <c r="AH2481" s="0" t="s">
        <v>89</v>
      </c>
      <c r="AI2481" s="0" t="s">
        <v>334</v>
      </c>
      <c r="AJ2481" s="0" t="s">
        <v>334</v>
      </c>
      <c r="AK2481" s="0" t="str">
        <f aca="false">IF(AND($CF2481&lt;&gt;"",IFERROR(INDEX(subsample_country_map!$B:$B,MATCH($CF2481,subsample_country_map!$A:$A,0)),"")&lt;&gt;""),INDEX(subsample_country_map!$B:$B,MATCH($CF2481,subsample_country_map!$A:$A,0)),INDEX(lookup!$AA:$AA,MATCH($A2481,lookup!$A:$A,0)))</f>
        <v>1_US</v>
      </c>
      <c r="AL2481" s="0" t="str">
        <f aca="false">IF(AND($CF2481&lt;&gt;"",IFERROR(INDEX(subsample_country_map!$C:$C,MATCH($CF2481,subsample_country_map!$A:$A,0)),"")&lt;&gt;""),INDEX(subsample_country_map!$C:$C,MATCH($CF2481,subsample_country_map!$A:$A,0)),INDEX(lookup!$AB:$AB,MATCH($A2481,lookup!$A:$A,0)))</f>
        <v>1_developed</v>
      </c>
      <c r="AM2481" s="0" t="str">
        <f aca="false">IF(AND($CF2481&lt;&gt;"",IFERROR(INDEX(subsample_country_map!$D:$D,MATCH($CF2481,subsample_country_map!$A:$A,0)),"")&lt;&gt;""),INDEX(subsample_country_map!$D:$D,MATCH($CF2481,subsample_country_map!$A:$A,0)),INDEX(lookup!$AC:$AC,MATCH($A2481,lookup!$A:$A,0)))</f>
        <v>1_western</v>
      </c>
      <c r="AN2481" s="0" t="str">
        <f aca="false">IF(AND($CF2481&lt;&gt;"",IFERROR(INDEX(subsample_country_map!$E:$E,MATCH($CF2481,subsample_country_map!$A:$A,0)),"")&lt;&gt;""),INDEX(subsample_country_map!$E:$E,MATCH($CF2481,subsample_country_map!$A:$A,0)),INDEX(lookup!$AD:$AD,MATCH($A2481,lookup!$A:$A,0)))</f>
        <v>1_common law</v>
      </c>
      <c r="AO2481" s="0" t="str">
        <f aca="false">INDEX(lookup!$Y:$Y,MATCH($A2481,lookup!$A:$A,0))</f>
        <v>0_published</v>
      </c>
      <c r="AP2481" s="0" t="str">
        <f aca="false">INDEX(lookup!$Z:$Z,MATCH($A2481,lookup!$A:$A,0))</f>
        <v>0_VHB low</v>
      </c>
      <c r="AQ2481" s="0" t="str">
        <f aca="false">INDEX(lookup!$W:$W,MATCH($A2481,lookup!$A:$A,0))</f>
        <v>2_sust</v>
      </c>
      <c r="AS2481" s="0" t="s">
        <v>91</v>
      </c>
      <c r="AT2481" s="0" t="s">
        <v>397</v>
      </c>
      <c r="AU2481" s="0" t="s">
        <v>93</v>
      </c>
      <c r="AV2481" s="0" t="s">
        <v>1636</v>
      </c>
      <c r="AY2481" s="0" t="s">
        <v>1317</v>
      </c>
      <c r="BA2481" s="0" t="n">
        <v>31418</v>
      </c>
      <c r="BB2481" s="0" t="s">
        <v>8030</v>
      </c>
      <c r="BC2481" s="0" t="s">
        <v>122</v>
      </c>
      <c r="BD2481" s="0" t="s">
        <v>8031</v>
      </c>
      <c r="BE2481" s="0" t="s">
        <v>98</v>
      </c>
      <c r="BI2481" s="0" t="s">
        <v>143</v>
      </c>
      <c r="BJ2481" s="0" t="s">
        <v>6435</v>
      </c>
      <c r="BK2481" s="0" t="s">
        <v>8144</v>
      </c>
      <c r="BL2481" s="0" t="s">
        <v>8147</v>
      </c>
      <c r="BM2481" s="0" t="s">
        <v>8034</v>
      </c>
      <c r="BN2481" s="0" t="s">
        <v>8040</v>
      </c>
      <c r="BO2481" s="0" t="s">
        <v>105</v>
      </c>
      <c r="BP2481" s="0" t="s">
        <v>8029</v>
      </c>
      <c r="BQ2481" s="0" t="s">
        <v>127</v>
      </c>
      <c r="BT2481" s="0" t="n">
        <v>0</v>
      </c>
      <c r="BU2481" s="0" t="s">
        <v>8036</v>
      </c>
      <c r="BW2481" s="0" t="n">
        <v>2007</v>
      </c>
      <c r="BX2481" s="0" t="n">
        <v>2020</v>
      </c>
      <c r="BY2481" s="0" t="s">
        <v>1526</v>
      </c>
      <c r="BZ2481" s="0" t="n">
        <v>2013.5</v>
      </c>
      <c r="CA2481" s="0" t="n">
        <v>0.357142857142857</v>
      </c>
      <c r="CB2481" s="0" t="n">
        <v>0</v>
      </c>
      <c r="CC2481" s="0" t="n">
        <v>1</v>
      </c>
      <c r="CD2481" s="0" t="n">
        <v>-0.0402339258847279</v>
      </c>
      <c r="CE2481" s="0" t="n">
        <v>1</v>
      </c>
    </row>
    <row r="2482" customFormat="false" ht="15" hidden="false" customHeight="false" outlineLevel="0" collapsed="false">
      <c r="A2482" s="0" t="s">
        <v>8029</v>
      </c>
      <c r="B2482" s="0" t="n">
        <v>3787</v>
      </c>
      <c r="C2482" s="0" t="n">
        <v>-0.0402122301249186</v>
      </c>
      <c r="D2482" s="0" t="n">
        <v>31418</v>
      </c>
      <c r="E2482" s="0" t="n">
        <f aca="false">IF(ISNUMBER($BA2482),$BA2482,IF(AND(ISNUMBER($D2482),ISNUMBER($BW2482),ISNUMBER($BX2482)),$D2482*($BX2482-$BW2482+1),""))</f>
        <v>31418</v>
      </c>
      <c r="H2482" s="0" t="s">
        <v>118</v>
      </c>
      <c r="I2482" s="0" t="s">
        <v>842</v>
      </c>
      <c r="J2482" s="0" t="n">
        <f aca="false">IF($BW2482&lt;&gt;"",$BW2482,"")</f>
        <v>2007</v>
      </c>
      <c r="K2482" s="0" t="n">
        <f aca="false">IF($BX2482&lt;&gt;"",$BX2482,"")</f>
        <v>2020</v>
      </c>
      <c r="L2482" s="0" t="n">
        <f aca="false">IF(AND(ISNUMBER($BW2482),ISNUMBER($BX2482)),($BW2482+$BX2482)/2,"")</f>
        <v>2013.5</v>
      </c>
      <c r="M2482" s="0" t="n">
        <f aca="false">IF($L2482&lt;&gt;"",$L2482,"")</f>
        <v>2013.5</v>
      </c>
      <c r="N2482" s="0" t="n">
        <f aca="false">IF(AND(ISNUMBER($BW2482),ISNUMBER($BX2482)),MIN(1,MAX(0,($BX2482-2016+1)/($BX2482-$BW2482+1))),"")</f>
        <v>0.357142857142857</v>
      </c>
      <c r="O2482" s="0" t="n">
        <f aca="false">IF(AND(ISNUMBER($BW2482),ISNUMBER($BX2482)),MIN(1,MAX(0,($BX2482-2017+1)/($BX2482-$BW2482+1))),"")</f>
        <v>0.285714285714286</v>
      </c>
      <c r="P2482" s="0" t="n">
        <f aca="false">IF(AND(ISNUMBER($BW2482),ISNUMBER($BX2482)),MIN(1,MAX(0,($BX2482-2018+1)/($BX2482-$BW2482+1))),"")</f>
        <v>0.214285714285714</v>
      </c>
      <c r="Q2482" s="0" t="n">
        <f aca="false">IF(AND(ISNUMBER($BW2482),ISNUMBER($BX2482)),MIN(1,MAX(0,($BX2482-2019+1)/($BX2482-$BW2482+1))),"")</f>
        <v>0.142857142857143</v>
      </c>
      <c r="R2482" s="0" t="n">
        <f aca="false">IF(AND(ISNUMBER($BW2482),ISNUMBER($BX2482)),MIN(1,MAX(0,($BX2482-2016+1)/($BX2482-$BW2482+1))),"")</f>
        <v>0.357142857142857</v>
      </c>
      <c r="S2482" s="0" t="n">
        <f aca="false">IF($L2482&lt;&gt;"",IF($L2482&gt;=2015.5,1,0),"")</f>
        <v>0</v>
      </c>
      <c r="T2482" s="0" t="n">
        <f aca="false">IF($L2482&lt;&gt;"",IF($L2482&gt;=2016,1,0),"")</f>
        <v>0</v>
      </c>
      <c r="U2482" s="0" t="n">
        <f aca="false">IF(ISNUMBER($BX2482),IF($BX2482&gt;=2016,1,0),"")</f>
        <v>1</v>
      </c>
      <c r="V2482" s="0" t="n">
        <f aca="false">IF(ISNUMBER($BW2482),IF($BW2482&gt;=2016,1,0),"")</f>
        <v>0</v>
      </c>
      <c r="W2482" s="0" t="str">
        <f aca="false">IF(AND(ISNUMBER($BW2482),ISNUMBER($BX2482)),IF($BW2482&gt;=2016,"post-only",IF($BX2482&lt;2016,"pre-only","mixed")),"")</f>
        <v>mixed</v>
      </c>
      <c r="X2482" s="0" t="n">
        <f aca="false">IF(AND(ISNUMBER($BW2482),ISNUMBER($BX2482)),MIN(1,MAX(0,($BX2482-2017+1)/($BX2482-$BW2482+1))),"")</f>
        <v>0.285714285714286</v>
      </c>
      <c r="Y2482" s="0" t="n">
        <f aca="false">IF(AND(ISNUMBER($BW2482),ISNUMBER($BX2482)),MIN(1,MAX(0,($BX2482-2018+1)/($BX2482-$BW2482+1))),"")</f>
        <v>0.214285714285714</v>
      </c>
      <c r="Z2482" s="0" t="n">
        <f aca="false">IF(AND(ISNUMBER($BW2482),ISNUMBER($BX2482)),MIN(1,MAX(0,($BX2482-2019+1)/($BX2482-$BW2482+1))),"")</f>
        <v>0.142857142857143</v>
      </c>
      <c r="AA2482" s="0" t="n">
        <f aca="false">IF(ISNUMBER($BX2482),IF($BX2482&gt;=2017,1,0),"")</f>
        <v>1</v>
      </c>
      <c r="AB2482" s="0" t="n">
        <f aca="false">IF(ISNUMBER($BX2482),IF($BX2482&gt;=2018,1,0),"")</f>
        <v>1</v>
      </c>
      <c r="AC2482" s="0" t="n">
        <f aca="false">IF(ISNUMBER($BX2482),IF($BX2482&gt;=2019,1,0),"")</f>
        <v>1</v>
      </c>
      <c r="AD2482" s="0" t="n">
        <f aca="false">IF($L2482&lt;&gt;"",IF($L2482&gt;2013,1,0),"")</f>
        <v>1</v>
      </c>
      <c r="AE2482" s="0" t="n">
        <f aca="false">IF($L2482&lt;&gt;"",1+IF($L2482&gt;2011,1,0)+IF($L2482&gt;2014,1,0),"")</f>
        <v>2</v>
      </c>
      <c r="AF2482" s="0" t="s">
        <v>761</v>
      </c>
      <c r="AG2482" s="0" t="s">
        <v>88</v>
      </c>
      <c r="AH2482" s="0" t="s">
        <v>89</v>
      </c>
      <c r="AI2482" s="0" t="s">
        <v>334</v>
      </c>
      <c r="AJ2482" s="0" t="s">
        <v>334</v>
      </c>
      <c r="AK2482" s="0" t="str">
        <f aca="false">IF(AND($CF2482&lt;&gt;"",IFERROR(INDEX(subsample_country_map!$B:$B,MATCH($CF2482,subsample_country_map!$A:$A,0)),"")&lt;&gt;""),INDEX(subsample_country_map!$B:$B,MATCH($CF2482,subsample_country_map!$A:$A,0)),INDEX(lookup!$AA:$AA,MATCH($A2482,lookup!$A:$A,0)))</f>
        <v>1_US</v>
      </c>
      <c r="AL2482" s="0" t="str">
        <f aca="false">IF(AND($CF2482&lt;&gt;"",IFERROR(INDEX(subsample_country_map!$C:$C,MATCH($CF2482,subsample_country_map!$A:$A,0)),"")&lt;&gt;""),INDEX(subsample_country_map!$C:$C,MATCH($CF2482,subsample_country_map!$A:$A,0)),INDEX(lookup!$AB:$AB,MATCH($A2482,lookup!$A:$A,0)))</f>
        <v>1_developed</v>
      </c>
      <c r="AM2482" s="0" t="str">
        <f aca="false">IF(AND($CF2482&lt;&gt;"",IFERROR(INDEX(subsample_country_map!$D:$D,MATCH($CF2482,subsample_country_map!$A:$A,0)),"")&lt;&gt;""),INDEX(subsample_country_map!$D:$D,MATCH($CF2482,subsample_country_map!$A:$A,0)),INDEX(lookup!$AC:$AC,MATCH($A2482,lookup!$A:$A,0)))</f>
        <v>1_western</v>
      </c>
      <c r="AN2482" s="0" t="str">
        <f aca="false">IF(AND($CF2482&lt;&gt;"",IFERROR(INDEX(subsample_country_map!$E:$E,MATCH($CF2482,subsample_country_map!$A:$A,0)),"")&lt;&gt;""),INDEX(subsample_country_map!$E:$E,MATCH($CF2482,subsample_country_map!$A:$A,0)),INDEX(lookup!$AD:$AD,MATCH($A2482,lookup!$A:$A,0)))</f>
        <v>1_common law</v>
      </c>
      <c r="AO2482" s="0" t="str">
        <f aca="false">INDEX(lookup!$Y:$Y,MATCH($A2482,lookup!$A:$A,0))</f>
        <v>0_published</v>
      </c>
      <c r="AP2482" s="0" t="str">
        <f aca="false">INDEX(lookup!$Z:$Z,MATCH($A2482,lookup!$A:$A,0))</f>
        <v>0_VHB low</v>
      </c>
      <c r="AQ2482" s="0" t="str">
        <f aca="false">INDEX(lookup!$W:$W,MATCH($A2482,lookup!$A:$A,0))</f>
        <v>2_sust</v>
      </c>
      <c r="AS2482" s="0" t="s">
        <v>91</v>
      </c>
      <c r="AT2482" s="0" t="s">
        <v>397</v>
      </c>
      <c r="AU2482" s="0" t="s">
        <v>93</v>
      </c>
      <c r="AV2482" s="0" t="s">
        <v>1667</v>
      </c>
      <c r="AY2482" s="0" t="s">
        <v>1317</v>
      </c>
      <c r="BA2482" s="0" t="n">
        <v>31418</v>
      </c>
      <c r="BB2482" s="0" t="s">
        <v>8030</v>
      </c>
      <c r="BC2482" s="0" t="s">
        <v>122</v>
      </c>
      <c r="BD2482" s="0" t="s">
        <v>8031</v>
      </c>
      <c r="BE2482" s="0" t="s">
        <v>98</v>
      </c>
      <c r="BI2482" s="0" t="s">
        <v>143</v>
      </c>
      <c r="BJ2482" s="0" t="s">
        <v>6442</v>
      </c>
      <c r="BK2482" s="0" t="s">
        <v>8144</v>
      </c>
      <c r="BL2482" s="0" t="s">
        <v>8148</v>
      </c>
      <c r="BM2482" s="0" t="s">
        <v>8034</v>
      </c>
      <c r="BN2482" s="0" t="s">
        <v>8043</v>
      </c>
      <c r="BO2482" s="0" t="s">
        <v>105</v>
      </c>
      <c r="BP2482" s="0" t="s">
        <v>8029</v>
      </c>
      <c r="BQ2482" s="0" t="s">
        <v>127</v>
      </c>
      <c r="BT2482" s="0" t="n">
        <v>0</v>
      </c>
      <c r="BU2482" s="0" t="s">
        <v>8036</v>
      </c>
      <c r="BW2482" s="0" t="n">
        <v>2007</v>
      </c>
      <c r="BX2482" s="0" t="n">
        <v>2020</v>
      </c>
      <c r="BY2482" s="0" t="s">
        <v>1526</v>
      </c>
      <c r="BZ2482" s="0" t="n">
        <v>2013.5</v>
      </c>
      <c r="CA2482" s="0" t="n">
        <v>0.357142857142857</v>
      </c>
      <c r="CB2482" s="0" t="n">
        <v>0</v>
      </c>
      <c r="CC2482" s="0" t="n">
        <v>1</v>
      </c>
      <c r="CD2482" s="0" t="n">
        <v>-0.0402339258847279</v>
      </c>
      <c r="CE2482" s="0" t="n">
        <v>1</v>
      </c>
    </row>
    <row r="2483" customFormat="false" ht="15" hidden="false" customHeight="false" outlineLevel="0" collapsed="false">
      <c r="A2483" s="0" t="s">
        <v>8029</v>
      </c>
      <c r="B2483" s="0" t="n">
        <v>3788</v>
      </c>
      <c r="C2483" s="0" t="n">
        <v>-0.00217388092758253</v>
      </c>
      <c r="D2483" s="0" t="n">
        <v>31418</v>
      </c>
      <c r="E2483" s="0" t="n">
        <f aca="false">IF(ISNUMBER($BA2483),$BA2483,IF(AND(ISNUMBER($D2483),ISNUMBER($BW2483),ISNUMBER($BX2483)),$D2483*($BX2483-$BW2483+1),""))</f>
        <v>31418</v>
      </c>
      <c r="H2483" s="0" t="s">
        <v>118</v>
      </c>
      <c r="I2483" s="0" t="s">
        <v>842</v>
      </c>
      <c r="J2483" s="0" t="n">
        <f aca="false">IF($BW2483&lt;&gt;"",$BW2483,"")</f>
        <v>2007</v>
      </c>
      <c r="K2483" s="0" t="n">
        <f aca="false">IF($BX2483&lt;&gt;"",$BX2483,"")</f>
        <v>2020</v>
      </c>
      <c r="L2483" s="0" t="n">
        <f aca="false">IF(AND(ISNUMBER($BW2483),ISNUMBER($BX2483)),($BW2483+$BX2483)/2,"")</f>
        <v>2013.5</v>
      </c>
      <c r="M2483" s="0" t="n">
        <f aca="false">IF($L2483&lt;&gt;"",$L2483,"")</f>
        <v>2013.5</v>
      </c>
      <c r="N2483" s="0" t="n">
        <f aca="false">IF(AND(ISNUMBER($BW2483),ISNUMBER($BX2483)),MIN(1,MAX(0,($BX2483-2016+1)/($BX2483-$BW2483+1))),"")</f>
        <v>0.357142857142857</v>
      </c>
      <c r="O2483" s="0" t="n">
        <f aca="false">IF(AND(ISNUMBER($BW2483),ISNUMBER($BX2483)),MIN(1,MAX(0,($BX2483-2017+1)/($BX2483-$BW2483+1))),"")</f>
        <v>0.285714285714286</v>
      </c>
      <c r="P2483" s="0" t="n">
        <f aca="false">IF(AND(ISNUMBER($BW2483),ISNUMBER($BX2483)),MIN(1,MAX(0,($BX2483-2018+1)/($BX2483-$BW2483+1))),"")</f>
        <v>0.214285714285714</v>
      </c>
      <c r="Q2483" s="0" t="n">
        <f aca="false">IF(AND(ISNUMBER($BW2483),ISNUMBER($BX2483)),MIN(1,MAX(0,($BX2483-2019+1)/($BX2483-$BW2483+1))),"")</f>
        <v>0.142857142857143</v>
      </c>
      <c r="R2483" s="0" t="n">
        <f aca="false">IF(AND(ISNUMBER($BW2483),ISNUMBER($BX2483)),MIN(1,MAX(0,($BX2483-2016+1)/($BX2483-$BW2483+1))),"")</f>
        <v>0.357142857142857</v>
      </c>
      <c r="S2483" s="0" t="n">
        <f aca="false">IF($L2483&lt;&gt;"",IF($L2483&gt;=2015.5,1,0),"")</f>
        <v>0</v>
      </c>
      <c r="T2483" s="0" t="n">
        <f aca="false">IF($L2483&lt;&gt;"",IF($L2483&gt;=2016,1,0),"")</f>
        <v>0</v>
      </c>
      <c r="U2483" s="0" t="n">
        <f aca="false">IF(ISNUMBER($BX2483),IF($BX2483&gt;=2016,1,0),"")</f>
        <v>1</v>
      </c>
      <c r="V2483" s="0" t="n">
        <f aca="false">IF(ISNUMBER($BW2483),IF($BW2483&gt;=2016,1,0),"")</f>
        <v>0</v>
      </c>
      <c r="W2483" s="0" t="str">
        <f aca="false">IF(AND(ISNUMBER($BW2483),ISNUMBER($BX2483)),IF($BW2483&gt;=2016,"post-only",IF($BX2483&lt;2016,"pre-only","mixed")),"")</f>
        <v>mixed</v>
      </c>
      <c r="X2483" s="0" t="n">
        <f aca="false">IF(AND(ISNUMBER($BW2483),ISNUMBER($BX2483)),MIN(1,MAX(0,($BX2483-2017+1)/($BX2483-$BW2483+1))),"")</f>
        <v>0.285714285714286</v>
      </c>
      <c r="Y2483" s="0" t="n">
        <f aca="false">IF(AND(ISNUMBER($BW2483),ISNUMBER($BX2483)),MIN(1,MAX(0,($BX2483-2018+1)/($BX2483-$BW2483+1))),"")</f>
        <v>0.214285714285714</v>
      </c>
      <c r="Z2483" s="0" t="n">
        <f aca="false">IF(AND(ISNUMBER($BW2483),ISNUMBER($BX2483)),MIN(1,MAX(0,($BX2483-2019+1)/($BX2483-$BW2483+1))),"")</f>
        <v>0.142857142857143</v>
      </c>
      <c r="AA2483" s="0" t="n">
        <f aca="false">IF(ISNUMBER($BX2483),IF($BX2483&gt;=2017,1,0),"")</f>
        <v>1</v>
      </c>
      <c r="AB2483" s="0" t="n">
        <f aca="false">IF(ISNUMBER($BX2483),IF($BX2483&gt;=2018,1,0),"")</f>
        <v>1</v>
      </c>
      <c r="AC2483" s="0" t="n">
        <f aca="false">IF(ISNUMBER($BX2483),IF($BX2483&gt;=2019,1,0),"")</f>
        <v>1</v>
      </c>
      <c r="AD2483" s="0" t="n">
        <f aca="false">IF($L2483&lt;&gt;"",IF($L2483&gt;2013,1,0),"")</f>
        <v>1</v>
      </c>
      <c r="AE2483" s="0" t="n">
        <f aca="false">IF($L2483&lt;&gt;"",1+IF($L2483&gt;2011,1,0)+IF($L2483&gt;2014,1,0),"")</f>
        <v>2</v>
      </c>
      <c r="AF2483" s="0" t="s">
        <v>761</v>
      </c>
      <c r="AG2483" s="0" t="s">
        <v>88</v>
      </c>
      <c r="AH2483" s="0" t="s">
        <v>89</v>
      </c>
      <c r="AI2483" s="0" t="s">
        <v>334</v>
      </c>
      <c r="AJ2483" s="0" t="s">
        <v>334</v>
      </c>
      <c r="AK2483" s="0" t="str">
        <f aca="false">IF(AND($CF2483&lt;&gt;"",IFERROR(INDEX(subsample_country_map!$B:$B,MATCH($CF2483,subsample_country_map!$A:$A,0)),"")&lt;&gt;""),INDEX(subsample_country_map!$B:$B,MATCH($CF2483,subsample_country_map!$A:$A,0)),INDEX(lookup!$AA:$AA,MATCH($A2483,lookup!$A:$A,0)))</f>
        <v>1_US</v>
      </c>
      <c r="AL2483" s="0" t="str">
        <f aca="false">IF(AND($CF2483&lt;&gt;"",IFERROR(INDEX(subsample_country_map!$C:$C,MATCH($CF2483,subsample_country_map!$A:$A,0)),"")&lt;&gt;""),INDEX(subsample_country_map!$C:$C,MATCH($CF2483,subsample_country_map!$A:$A,0)),INDEX(lookup!$AB:$AB,MATCH($A2483,lookup!$A:$A,0)))</f>
        <v>1_developed</v>
      </c>
      <c r="AM2483" s="0" t="str">
        <f aca="false">IF(AND($CF2483&lt;&gt;"",IFERROR(INDEX(subsample_country_map!$D:$D,MATCH($CF2483,subsample_country_map!$A:$A,0)),"")&lt;&gt;""),INDEX(subsample_country_map!$D:$D,MATCH($CF2483,subsample_country_map!$A:$A,0)),INDEX(lookup!$AC:$AC,MATCH($A2483,lookup!$A:$A,0)))</f>
        <v>1_western</v>
      </c>
      <c r="AN2483" s="0" t="str">
        <f aca="false">IF(AND($CF2483&lt;&gt;"",IFERROR(INDEX(subsample_country_map!$E:$E,MATCH($CF2483,subsample_country_map!$A:$A,0)),"")&lt;&gt;""),INDEX(subsample_country_map!$E:$E,MATCH($CF2483,subsample_country_map!$A:$A,0)),INDEX(lookup!$AD:$AD,MATCH($A2483,lookup!$A:$A,0)))</f>
        <v>1_common law</v>
      </c>
      <c r="AO2483" s="0" t="str">
        <f aca="false">INDEX(lookup!$Y:$Y,MATCH($A2483,lookup!$A:$A,0))</f>
        <v>0_published</v>
      </c>
      <c r="AP2483" s="0" t="str">
        <f aca="false">INDEX(lookup!$Z:$Z,MATCH($A2483,lookup!$A:$A,0))</f>
        <v>0_VHB low</v>
      </c>
      <c r="AQ2483" s="0" t="str">
        <f aca="false">INDEX(lookup!$W:$W,MATCH($A2483,lookup!$A:$A,0))</f>
        <v>2_sust</v>
      </c>
      <c r="AS2483" s="0" t="s">
        <v>91</v>
      </c>
      <c r="AT2483" s="0" t="s">
        <v>397</v>
      </c>
      <c r="AU2483" s="0" t="s">
        <v>93</v>
      </c>
      <c r="AV2483" s="0" t="s">
        <v>1689</v>
      </c>
      <c r="AY2483" s="0" t="s">
        <v>4369</v>
      </c>
      <c r="BA2483" s="0" t="n">
        <v>31418</v>
      </c>
      <c r="BB2483" s="0" t="s">
        <v>8030</v>
      </c>
      <c r="BC2483" s="0" t="s">
        <v>122</v>
      </c>
      <c r="BD2483" s="0" t="s">
        <v>8031</v>
      </c>
      <c r="BE2483" s="0" t="s">
        <v>98</v>
      </c>
      <c r="BI2483" s="0" t="s">
        <v>143</v>
      </c>
      <c r="BJ2483" s="0" t="s">
        <v>4153</v>
      </c>
      <c r="BK2483" s="0" t="s">
        <v>8144</v>
      </c>
      <c r="BL2483" s="0" t="s">
        <v>8149</v>
      </c>
      <c r="BM2483" s="0" t="s">
        <v>8046</v>
      </c>
      <c r="BN2483" s="0" t="s">
        <v>8035</v>
      </c>
      <c r="BO2483" s="0" t="s">
        <v>105</v>
      </c>
      <c r="BP2483" s="0" t="s">
        <v>8029</v>
      </c>
      <c r="BQ2483" s="0" t="s">
        <v>127</v>
      </c>
      <c r="BT2483" s="0" t="n">
        <v>0</v>
      </c>
      <c r="BU2483" s="0" t="s">
        <v>8036</v>
      </c>
      <c r="BW2483" s="0" t="n">
        <v>2007</v>
      </c>
      <c r="BX2483" s="0" t="n">
        <v>2020</v>
      </c>
      <c r="BY2483" s="0" t="s">
        <v>1526</v>
      </c>
      <c r="BZ2483" s="0" t="n">
        <v>2013.5</v>
      </c>
      <c r="CA2483" s="0" t="n">
        <v>0.357142857142857</v>
      </c>
      <c r="CB2483" s="0" t="n">
        <v>0</v>
      </c>
      <c r="CC2483" s="0" t="n">
        <v>1</v>
      </c>
      <c r="CD2483" s="0" t="n">
        <v>-0.00217388435200418</v>
      </c>
      <c r="CE2483" s="0" t="n">
        <v>1</v>
      </c>
    </row>
    <row r="2484" customFormat="false" ht="15" hidden="false" customHeight="false" outlineLevel="0" collapsed="false">
      <c r="A2484" s="0" t="s">
        <v>8029</v>
      </c>
      <c r="B2484" s="0" t="n">
        <v>3789</v>
      </c>
      <c r="C2484" s="0" t="n">
        <v>-0.00380529184391088</v>
      </c>
      <c r="D2484" s="0" t="n">
        <v>31418</v>
      </c>
      <c r="E2484" s="0" t="n">
        <f aca="false">IF(ISNUMBER($BA2484),$BA2484,IF(AND(ISNUMBER($D2484),ISNUMBER($BW2484),ISNUMBER($BX2484)),$D2484*($BX2484-$BW2484+1),""))</f>
        <v>31418</v>
      </c>
      <c r="H2484" s="0" t="s">
        <v>118</v>
      </c>
      <c r="I2484" s="0" t="s">
        <v>842</v>
      </c>
      <c r="J2484" s="0" t="n">
        <f aca="false">IF($BW2484&lt;&gt;"",$BW2484,"")</f>
        <v>2007</v>
      </c>
      <c r="K2484" s="0" t="n">
        <f aca="false">IF($BX2484&lt;&gt;"",$BX2484,"")</f>
        <v>2020</v>
      </c>
      <c r="L2484" s="0" t="n">
        <f aca="false">IF(AND(ISNUMBER($BW2484),ISNUMBER($BX2484)),($BW2484+$BX2484)/2,"")</f>
        <v>2013.5</v>
      </c>
      <c r="M2484" s="0" t="n">
        <f aca="false">IF($L2484&lt;&gt;"",$L2484,"")</f>
        <v>2013.5</v>
      </c>
      <c r="N2484" s="0" t="n">
        <f aca="false">IF(AND(ISNUMBER($BW2484),ISNUMBER($BX2484)),MIN(1,MAX(0,($BX2484-2016+1)/($BX2484-$BW2484+1))),"")</f>
        <v>0.357142857142857</v>
      </c>
      <c r="O2484" s="0" t="n">
        <f aca="false">IF(AND(ISNUMBER($BW2484),ISNUMBER($BX2484)),MIN(1,MAX(0,($BX2484-2017+1)/($BX2484-$BW2484+1))),"")</f>
        <v>0.285714285714286</v>
      </c>
      <c r="P2484" s="0" t="n">
        <f aca="false">IF(AND(ISNUMBER($BW2484),ISNUMBER($BX2484)),MIN(1,MAX(0,($BX2484-2018+1)/($BX2484-$BW2484+1))),"")</f>
        <v>0.214285714285714</v>
      </c>
      <c r="Q2484" s="0" t="n">
        <f aca="false">IF(AND(ISNUMBER($BW2484),ISNUMBER($BX2484)),MIN(1,MAX(0,($BX2484-2019+1)/($BX2484-$BW2484+1))),"")</f>
        <v>0.142857142857143</v>
      </c>
      <c r="R2484" s="0" t="n">
        <f aca="false">IF(AND(ISNUMBER($BW2484),ISNUMBER($BX2484)),MIN(1,MAX(0,($BX2484-2016+1)/($BX2484-$BW2484+1))),"")</f>
        <v>0.357142857142857</v>
      </c>
      <c r="S2484" s="0" t="n">
        <f aca="false">IF($L2484&lt;&gt;"",IF($L2484&gt;=2015.5,1,0),"")</f>
        <v>0</v>
      </c>
      <c r="T2484" s="0" t="n">
        <f aca="false">IF($L2484&lt;&gt;"",IF($L2484&gt;=2016,1,0),"")</f>
        <v>0</v>
      </c>
      <c r="U2484" s="0" t="n">
        <f aca="false">IF(ISNUMBER($BX2484),IF($BX2484&gt;=2016,1,0),"")</f>
        <v>1</v>
      </c>
      <c r="V2484" s="0" t="n">
        <f aca="false">IF(ISNUMBER($BW2484),IF($BW2484&gt;=2016,1,0),"")</f>
        <v>0</v>
      </c>
      <c r="W2484" s="0" t="str">
        <f aca="false">IF(AND(ISNUMBER($BW2484),ISNUMBER($BX2484)),IF($BW2484&gt;=2016,"post-only",IF($BX2484&lt;2016,"pre-only","mixed")),"")</f>
        <v>mixed</v>
      </c>
      <c r="X2484" s="0" t="n">
        <f aca="false">IF(AND(ISNUMBER($BW2484),ISNUMBER($BX2484)),MIN(1,MAX(0,($BX2484-2017+1)/($BX2484-$BW2484+1))),"")</f>
        <v>0.285714285714286</v>
      </c>
      <c r="Y2484" s="0" t="n">
        <f aca="false">IF(AND(ISNUMBER($BW2484),ISNUMBER($BX2484)),MIN(1,MAX(0,($BX2484-2018+1)/($BX2484-$BW2484+1))),"")</f>
        <v>0.214285714285714</v>
      </c>
      <c r="Z2484" s="0" t="n">
        <f aca="false">IF(AND(ISNUMBER($BW2484),ISNUMBER($BX2484)),MIN(1,MAX(0,($BX2484-2019+1)/($BX2484-$BW2484+1))),"")</f>
        <v>0.142857142857143</v>
      </c>
      <c r="AA2484" s="0" t="n">
        <f aca="false">IF(ISNUMBER($BX2484),IF($BX2484&gt;=2017,1,0),"")</f>
        <v>1</v>
      </c>
      <c r="AB2484" s="0" t="n">
        <f aca="false">IF(ISNUMBER($BX2484),IF($BX2484&gt;=2018,1,0),"")</f>
        <v>1</v>
      </c>
      <c r="AC2484" s="0" t="n">
        <f aca="false">IF(ISNUMBER($BX2484),IF($BX2484&gt;=2019,1,0),"")</f>
        <v>1</v>
      </c>
      <c r="AD2484" s="0" t="n">
        <f aca="false">IF($L2484&lt;&gt;"",IF($L2484&gt;2013,1,0),"")</f>
        <v>1</v>
      </c>
      <c r="AE2484" s="0" t="n">
        <f aca="false">IF($L2484&lt;&gt;"",1+IF($L2484&gt;2011,1,0)+IF($L2484&gt;2014,1,0),"")</f>
        <v>2</v>
      </c>
      <c r="AF2484" s="0" t="s">
        <v>761</v>
      </c>
      <c r="AG2484" s="0" t="s">
        <v>88</v>
      </c>
      <c r="AH2484" s="0" t="s">
        <v>89</v>
      </c>
      <c r="AI2484" s="0" t="s">
        <v>334</v>
      </c>
      <c r="AJ2484" s="0" t="s">
        <v>334</v>
      </c>
      <c r="AK2484" s="0" t="str">
        <f aca="false">IF(AND($CF2484&lt;&gt;"",IFERROR(INDEX(subsample_country_map!$B:$B,MATCH($CF2484,subsample_country_map!$A:$A,0)),"")&lt;&gt;""),INDEX(subsample_country_map!$B:$B,MATCH($CF2484,subsample_country_map!$A:$A,0)),INDEX(lookup!$AA:$AA,MATCH($A2484,lookup!$A:$A,0)))</f>
        <v>1_US</v>
      </c>
      <c r="AL2484" s="0" t="str">
        <f aca="false">IF(AND($CF2484&lt;&gt;"",IFERROR(INDEX(subsample_country_map!$C:$C,MATCH($CF2484,subsample_country_map!$A:$A,0)),"")&lt;&gt;""),INDEX(subsample_country_map!$C:$C,MATCH($CF2484,subsample_country_map!$A:$A,0)),INDEX(lookup!$AB:$AB,MATCH($A2484,lookup!$A:$A,0)))</f>
        <v>1_developed</v>
      </c>
      <c r="AM2484" s="0" t="str">
        <f aca="false">IF(AND($CF2484&lt;&gt;"",IFERROR(INDEX(subsample_country_map!$D:$D,MATCH($CF2484,subsample_country_map!$A:$A,0)),"")&lt;&gt;""),INDEX(subsample_country_map!$D:$D,MATCH($CF2484,subsample_country_map!$A:$A,0)),INDEX(lookup!$AC:$AC,MATCH($A2484,lookup!$A:$A,0)))</f>
        <v>1_western</v>
      </c>
      <c r="AN2484" s="0" t="str">
        <f aca="false">IF(AND($CF2484&lt;&gt;"",IFERROR(INDEX(subsample_country_map!$E:$E,MATCH($CF2484,subsample_country_map!$A:$A,0)),"")&lt;&gt;""),INDEX(subsample_country_map!$E:$E,MATCH($CF2484,subsample_country_map!$A:$A,0)),INDEX(lookup!$AD:$AD,MATCH($A2484,lookup!$A:$A,0)))</f>
        <v>1_common law</v>
      </c>
      <c r="AO2484" s="0" t="str">
        <f aca="false">INDEX(lookup!$Y:$Y,MATCH($A2484,lookup!$A:$A,0))</f>
        <v>0_published</v>
      </c>
      <c r="AP2484" s="0" t="str">
        <f aca="false">INDEX(lookup!$Z:$Z,MATCH($A2484,lookup!$A:$A,0))</f>
        <v>0_VHB low</v>
      </c>
      <c r="AQ2484" s="0" t="str">
        <f aca="false">INDEX(lookup!$W:$W,MATCH($A2484,lookup!$A:$A,0))</f>
        <v>2_sust</v>
      </c>
      <c r="AS2484" s="0" t="s">
        <v>91</v>
      </c>
      <c r="AT2484" s="0" t="s">
        <v>397</v>
      </c>
      <c r="AU2484" s="0" t="s">
        <v>93</v>
      </c>
      <c r="AV2484" s="0" t="s">
        <v>239</v>
      </c>
      <c r="AY2484" s="0" t="s">
        <v>8150</v>
      </c>
      <c r="BA2484" s="0" t="n">
        <v>31418</v>
      </c>
      <c r="BB2484" s="0" t="s">
        <v>8030</v>
      </c>
      <c r="BC2484" s="0" t="s">
        <v>122</v>
      </c>
      <c r="BD2484" s="0" t="s">
        <v>8031</v>
      </c>
      <c r="BE2484" s="0" t="s">
        <v>98</v>
      </c>
      <c r="BI2484" s="0" t="s">
        <v>143</v>
      </c>
      <c r="BJ2484" s="0" t="s">
        <v>6430</v>
      </c>
      <c r="BK2484" s="0" t="s">
        <v>8144</v>
      </c>
      <c r="BL2484" s="0" t="s">
        <v>8151</v>
      </c>
      <c r="BM2484" s="0" t="s">
        <v>8046</v>
      </c>
      <c r="BN2484" s="0" t="s">
        <v>8038</v>
      </c>
      <c r="BO2484" s="0" t="s">
        <v>105</v>
      </c>
      <c r="BP2484" s="0" t="s">
        <v>8029</v>
      </c>
      <c r="BQ2484" s="0" t="s">
        <v>127</v>
      </c>
      <c r="BT2484" s="0" t="n">
        <v>0</v>
      </c>
      <c r="BU2484" s="0" t="s">
        <v>8036</v>
      </c>
      <c r="BW2484" s="0" t="n">
        <v>2007</v>
      </c>
      <c r="BX2484" s="0" t="n">
        <v>2020</v>
      </c>
      <c r="BY2484" s="0" t="s">
        <v>1526</v>
      </c>
      <c r="BZ2484" s="0" t="n">
        <v>2013.5</v>
      </c>
      <c r="CA2484" s="0" t="n">
        <v>0.357142857142857</v>
      </c>
      <c r="CB2484" s="0" t="n">
        <v>0</v>
      </c>
      <c r="CC2484" s="0" t="n">
        <v>1</v>
      </c>
      <c r="CD2484" s="0" t="n">
        <v>-0.00380531021125781</v>
      </c>
      <c r="CE2484" s="0" t="n">
        <v>1</v>
      </c>
    </row>
    <row r="2485" customFormat="false" ht="15" hidden="false" customHeight="false" outlineLevel="0" collapsed="false">
      <c r="A2485" s="0" t="s">
        <v>8029</v>
      </c>
      <c r="B2485" s="0" t="n">
        <v>3790</v>
      </c>
      <c r="C2485" s="0" t="n">
        <v>-0.00398476988192781</v>
      </c>
      <c r="D2485" s="0" t="n">
        <v>31418</v>
      </c>
      <c r="E2485" s="0" t="n">
        <f aca="false">IF(ISNUMBER($BA2485),$BA2485,IF(AND(ISNUMBER($D2485),ISNUMBER($BW2485),ISNUMBER($BX2485)),$D2485*($BX2485-$BW2485+1),""))</f>
        <v>31418</v>
      </c>
      <c r="H2485" s="0" t="s">
        <v>118</v>
      </c>
      <c r="I2485" s="0" t="s">
        <v>842</v>
      </c>
      <c r="J2485" s="0" t="n">
        <f aca="false">IF($BW2485&lt;&gt;"",$BW2485,"")</f>
        <v>2007</v>
      </c>
      <c r="K2485" s="0" t="n">
        <f aca="false">IF($BX2485&lt;&gt;"",$BX2485,"")</f>
        <v>2020</v>
      </c>
      <c r="L2485" s="0" t="n">
        <f aca="false">IF(AND(ISNUMBER($BW2485),ISNUMBER($BX2485)),($BW2485+$BX2485)/2,"")</f>
        <v>2013.5</v>
      </c>
      <c r="M2485" s="0" t="n">
        <f aca="false">IF($L2485&lt;&gt;"",$L2485,"")</f>
        <v>2013.5</v>
      </c>
      <c r="N2485" s="0" t="n">
        <f aca="false">IF(AND(ISNUMBER($BW2485),ISNUMBER($BX2485)),MIN(1,MAX(0,($BX2485-2016+1)/($BX2485-$BW2485+1))),"")</f>
        <v>0.357142857142857</v>
      </c>
      <c r="O2485" s="0" t="n">
        <f aca="false">IF(AND(ISNUMBER($BW2485),ISNUMBER($BX2485)),MIN(1,MAX(0,($BX2485-2017+1)/($BX2485-$BW2485+1))),"")</f>
        <v>0.285714285714286</v>
      </c>
      <c r="P2485" s="0" t="n">
        <f aca="false">IF(AND(ISNUMBER($BW2485),ISNUMBER($BX2485)),MIN(1,MAX(0,($BX2485-2018+1)/($BX2485-$BW2485+1))),"")</f>
        <v>0.214285714285714</v>
      </c>
      <c r="Q2485" s="0" t="n">
        <f aca="false">IF(AND(ISNUMBER($BW2485),ISNUMBER($BX2485)),MIN(1,MAX(0,($BX2485-2019+1)/($BX2485-$BW2485+1))),"")</f>
        <v>0.142857142857143</v>
      </c>
      <c r="R2485" s="0" t="n">
        <f aca="false">IF(AND(ISNUMBER($BW2485),ISNUMBER($BX2485)),MIN(1,MAX(0,($BX2485-2016+1)/($BX2485-$BW2485+1))),"")</f>
        <v>0.357142857142857</v>
      </c>
      <c r="S2485" s="0" t="n">
        <f aca="false">IF($L2485&lt;&gt;"",IF($L2485&gt;=2015.5,1,0),"")</f>
        <v>0</v>
      </c>
      <c r="T2485" s="0" t="n">
        <f aca="false">IF($L2485&lt;&gt;"",IF($L2485&gt;=2016,1,0),"")</f>
        <v>0</v>
      </c>
      <c r="U2485" s="0" t="n">
        <f aca="false">IF(ISNUMBER($BX2485),IF($BX2485&gt;=2016,1,0),"")</f>
        <v>1</v>
      </c>
      <c r="V2485" s="0" t="n">
        <f aca="false">IF(ISNUMBER($BW2485),IF($BW2485&gt;=2016,1,0),"")</f>
        <v>0</v>
      </c>
      <c r="W2485" s="0" t="str">
        <f aca="false">IF(AND(ISNUMBER($BW2485),ISNUMBER($BX2485)),IF($BW2485&gt;=2016,"post-only",IF($BX2485&lt;2016,"pre-only","mixed")),"")</f>
        <v>mixed</v>
      </c>
      <c r="X2485" s="0" t="n">
        <f aca="false">IF(AND(ISNUMBER($BW2485),ISNUMBER($BX2485)),MIN(1,MAX(0,($BX2485-2017+1)/($BX2485-$BW2485+1))),"")</f>
        <v>0.285714285714286</v>
      </c>
      <c r="Y2485" s="0" t="n">
        <f aca="false">IF(AND(ISNUMBER($BW2485),ISNUMBER($BX2485)),MIN(1,MAX(0,($BX2485-2018+1)/($BX2485-$BW2485+1))),"")</f>
        <v>0.214285714285714</v>
      </c>
      <c r="Z2485" s="0" t="n">
        <f aca="false">IF(AND(ISNUMBER($BW2485),ISNUMBER($BX2485)),MIN(1,MAX(0,($BX2485-2019+1)/($BX2485-$BW2485+1))),"")</f>
        <v>0.142857142857143</v>
      </c>
      <c r="AA2485" s="0" t="n">
        <f aca="false">IF(ISNUMBER($BX2485),IF($BX2485&gt;=2017,1,0),"")</f>
        <v>1</v>
      </c>
      <c r="AB2485" s="0" t="n">
        <f aca="false">IF(ISNUMBER($BX2485),IF($BX2485&gt;=2018,1,0),"")</f>
        <v>1</v>
      </c>
      <c r="AC2485" s="0" t="n">
        <f aca="false">IF(ISNUMBER($BX2485),IF($BX2485&gt;=2019,1,0),"")</f>
        <v>1</v>
      </c>
      <c r="AD2485" s="0" t="n">
        <f aca="false">IF($L2485&lt;&gt;"",IF($L2485&gt;2013,1,0),"")</f>
        <v>1</v>
      </c>
      <c r="AE2485" s="0" t="n">
        <f aca="false">IF($L2485&lt;&gt;"",1+IF($L2485&gt;2011,1,0)+IF($L2485&gt;2014,1,0),"")</f>
        <v>2</v>
      </c>
      <c r="AF2485" s="0" t="s">
        <v>761</v>
      </c>
      <c r="AG2485" s="0" t="s">
        <v>88</v>
      </c>
      <c r="AH2485" s="0" t="s">
        <v>89</v>
      </c>
      <c r="AI2485" s="0" t="s">
        <v>334</v>
      </c>
      <c r="AJ2485" s="0" t="s">
        <v>334</v>
      </c>
      <c r="AK2485" s="0" t="str">
        <f aca="false">IF(AND($CF2485&lt;&gt;"",IFERROR(INDEX(subsample_country_map!$B:$B,MATCH($CF2485,subsample_country_map!$A:$A,0)),"")&lt;&gt;""),INDEX(subsample_country_map!$B:$B,MATCH($CF2485,subsample_country_map!$A:$A,0)),INDEX(lookup!$AA:$AA,MATCH($A2485,lookup!$A:$A,0)))</f>
        <v>1_US</v>
      </c>
      <c r="AL2485" s="0" t="str">
        <f aca="false">IF(AND($CF2485&lt;&gt;"",IFERROR(INDEX(subsample_country_map!$C:$C,MATCH($CF2485,subsample_country_map!$A:$A,0)),"")&lt;&gt;""),INDEX(subsample_country_map!$C:$C,MATCH($CF2485,subsample_country_map!$A:$A,0)),INDEX(lookup!$AB:$AB,MATCH($A2485,lookup!$A:$A,0)))</f>
        <v>1_developed</v>
      </c>
      <c r="AM2485" s="0" t="str">
        <f aca="false">IF(AND($CF2485&lt;&gt;"",IFERROR(INDEX(subsample_country_map!$D:$D,MATCH($CF2485,subsample_country_map!$A:$A,0)),"")&lt;&gt;""),INDEX(subsample_country_map!$D:$D,MATCH($CF2485,subsample_country_map!$A:$A,0)),INDEX(lookup!$AC:$AC,MATCH($A2485,lookup!$A:$A,0)))</f>
        <v>1_western</v>
      </c>
      <c r="AN2485" s="0" t="str">
        <f aca="false">IF(AND($CF2485&lt;&gt;"",IFERROR(INDEX(subsample_country_map!$E:$E,MATCH($CF2485,subsample_country_map!$A:$A,0)),"")&lt;&gt;""),INDEX(subsample_country_map!$E:$E,MATCH($CF2485,subsample_country_map!$A:$A,0)),INDEX(lookup!$AD:$AD,MATCH($A2485,lookup!$A:$A,0)))</f>
        <v>1_common law</v>
      </c>
      <c r="AO2485" s="0" t="str">
        <f aca="false">INDEX(lookup!$Y:$Y,MATCH($A2485,lookup!$A:$A,0))</f>
        <v>0_published</v>
      </c>
      <c r="AP2485" s="0" t="str">
        <f aca="false">INDEX(lookup!$Z:$Z,MATCH($A2485,lookup!$A:$A,0))</f>
        <v>0_VHB low</v>
      </c>
      <c r="AQ2485" s="0" t="str">
        <f aca="false">INDEX(lookup!$W:$W,MATCH($A2485,lookup!$A:$A,0))</f>
        <v>2_sust</v>
      </c>
      <c r="AS2485" s="0" t="s">
        <v>91</v>
      </c>
      <c r="AT2485" s="0" t="s">
        <v>397</v>
      </c>
      <c r="AU2485" s="0" t="s">
        <v>93</v>
      </c>
      <c r="AV2485" s="0" t="s">
        <v>239</v>
      </c>
      <c r="AY2485" s="0" t="s">
        <v>8152</v>
      </c>
      <c r="BA2485" s="0" t="n">
        <v>31418</v>
      </c>
      <c r="BB2485" s="0" t="s">
        <v>8030</v>
      </c>
      <c r="BC2485" s="0" t="s">
        <v>122</v>
      </c>
      <c r="BD2485" s="0" t="s">
        <v>8031</v>
      </c>
      <c r="BE2485" s="0" t="s">
        <v>98</v>
      </c>
      <c r="BI2485" s="0" t="s">
        <v>143</v>
      </c>
      <c r="BJ2485" s="0" t="s">
        <v>6437</v>
      </c>
      <c r="BK2485" s="0" t="s">
        <v>8144</v>
      </c>
      <c r="BL2485" s="0" t="s">
        <v>8153</v>
      </c>
      <c r="BM2485" s="0" t="s">
        <v>8046</v>
      </c>
      <c r="BN2485" s="0" t="s">
        <v>8040</v>
      </c>
      <c r="BO2485" s="0" t="s">
        <v>105</v>
      </c>
      <c r="BP2485" s="0" t="s">
        <v>8029</v>
      </c>
      <c r="BQ2485" s="0" t="s">
        <v>127</v>
      </c>
      <c r="BT2485" s="0" t="n">
        <v>0</v>
      </c>
      <c r="BU2485" s="0" t="s">
        <v>8036</v>
      </c>
      <c r="BW2485" s="0" t="n">
        <v>2007</v>
      </c>
      <c r="BX2485" s="0" t="n">
        <v>2020</v>
      </c>
      <c r="BY2485" s="0" t="s">
        <v>1526</v>
      </c>
      <c r="BZ2485" s="0" t="n">
        <v>2013.5</v>
      </c>
      <c r="CA2485" s="0" t="n">
        <v>0.357142857142857</v>
      </c>
      <c r="CB2485" s="0" t="n">
        <v>0</v>
      </c>
      <c r="CC2485" s="0" t="n">
        <v>1</v>
      </c>
      <c r="CD2485" s="0" t="n">
        <v>-0.00398479097270684</v>
      </c>
      <c r="CE2485" s="0" t="n">
        <v>1</v>
      </c>
    </row>
    <row r="2486" customFormat="false" ht="15" hidden="false" customHeight="false" outlineLevel="0" collapsed="false">
      <c r="A2486" s="0" t="s">
        <v>8029</v>
      </c>
      <c r="B2486" s="0" t="n">
        <v>3791</v>
      </c>
      <c r="C2486" s="0" t="n">
        <v>-0.0042618468121552</v>
      </c>
      <c r="D2486" s="0" t="n">
        <v>31418</v>
      </c>
      <c r="E2486" s="0" t="n">
        <f aca="false">IF(ISNUMBER($BA2486),$BA2486,IF(AND(ISNUMBER($D2486),ISNUMBER($BW2486),ISNUMBER($BX2486)),$D2486*($BX2486-$BW2486+1),""))</f>
        <v>31418</v>
      </c>
      <c r="H2486" s="0" t="s">
        <v>118</v>
      </c>
      <c r="I2486" s="0" t="s">
        <v>842</v>
      </c>
      <c r="J2486" s="0" t="n">
        <f aca="false">IF($BW2486&lt;&gt;"",$BW2486,"")</f>
        <v>2007</v>
      </c>
      <c r="K2486" s="0" t="n">
        <f aca="false">IF($BX2486&lt;&gt;"",$BX2486,"")</f>
        <v>2020</v>
      </c>
      <c r="L2486" s="0" t="n">
        <f aca="false">IF(AND(ISNUMBER($BW2486),ISNUMBER($BX2486)),($BW2486+$BX2486)/2,"")</f>
        <v>2013.5</v>
      </c>
      <c r="M2486" s="0" t="n">
        <f aca="false">IF($L2486&lt;&gt;"",$L2486,"")</f>
        <v>2013.5</v>
      </c>
      <c r="N2486" s="0" t="n">
        <f aca="false">IF(AND(ISNUMBER($BW2486),ISNUMBER($BX2486)),MIN(1,MAX(0,($BX2486-2016+1)/($BX2486-$BW2486+1))),"")</f>
        <v>0.357142857142857</v>
      </c>
      <c r="O2486" s="0" t="n">
        <f aca="false">IF(AND(ISNUMBER($BW2486),ISNUMBER($BX2486)),MIN(1,MAX(0,($BX2486-2017+1)/($BX2486-$BW2486+1))),"")</f>
        <v>0.285714285714286</v>
      </c>
      <c r="P2486" s="0" t="n">
        <f aca="false">IF(AND(ISNUMBER($BW2486),ISNUMBER($BX2486)),MIN(1,MAX(0,($BX2486-2018+1)/($BX2486-$BW2486+1))),"")</f>
        <v>0.214285714285714</v>
      </c>
      <c r="Q2486" s="0" t="n">
        <f aca="false">IF(AND(ISNUMBER($BW2486),ISNUMBER($BX2486)),MIN(1,MAX(0,($BX2486-2019+1)/($BX2486-$BW2486+1))),"")</f>
        <v>0.142857142857143</v>
      </c>
      <c r="R2486" s="0" t="n">
        <f aca="false">IF(AND(ISNUMBER($BW2486),ISNUMBER($BX2486)),MIN(1,MAX(0,($BX2486-2016+1)/($BX2486-$BW2486+1))),"")</f>
        <v>0.357142857142857</v>
      </c>
      <c r="S2486" s="0" t="n">
        <f aca="false">IF($L2486&lt;&gt;"",IF($L2486&gt;=2015.5,1,0),"")</f>
        <v>0</v>
      </c>
      <c r="T2486" s="0" t="n">
        <f aca="false">IF($L2486&lt;&gt;"",IF($L2486&gt;=2016,1,0),"")</f>
        <v>0</v>
      </c>
      <c r="U2486" s="0" t="n">
        <f aca="false">IF(ISNUMBER($BX2486),IF($BX2486&gt;=2016,1,0),"")</f>
        <v>1</v>
      </c>
      <c r="V2486" s="0" t="n">
        <f aca="false">IF(ISNUMBER($BW2486),IF($BW2486&gt;=2016,1,0),"")</f>
        <v>0</v>
      </c>
      <c r="W2486" s="0" t="str">
        <f aca="false">IF(AND(ISNUMBER($BW2486),ISNUMBER($BX2486)),IF($BW2486&gt;=2016,"post-only",IF($BX2486&lt;2016,"pre-only","mixed")),"")</f>
        <v>mixed</v>
      </c>
      <c r="X2486" s="0" t="n">
        <f aca="false">IF(AND(ISNUMBER($BW2486),ISNUMBER($BX2486)),MIN(1,MAX(0,($BX2486-2017+1)/($BX2486-$BW2486+1))),"")</f>
        <v>0.285714285714286</v>
      </c>
      <c r="Y2486" s="0" t="n">
        <f aca="false">IF(AND(ISNUMBER($BW2486),ISNUMBER($BX2486)),MIN(1,MAX(0,($BX2486-2018+1)/($BX2486-$BW2486+1))),"")</f>
        <v>0.214285714285714</v>
      </c>
      <c r="Z2486" s="0" t="n">
        <f aca="false">IF(AND(ISNUMBER($BW2486),ISNUMBER($BX2486)),MIN(1,MAX(0,($BX2486-2019+1)/($BX2486-$BW2486+1))),"")</f>
        <v>0.142857142857143</v>
      </c>
      <c r="AA2486" s="0" t="n">
        <f aca="false">IF(ISNUMBER($BX2486),IF($BX2486&gt;=2017,1,0),"")</f>
        <v>1</v>
      </c>
      <c r="AB2486" s="0" t="n">
        <f aca="false">IF(ISNUMBER($BX2486),IF($BX2486&gt;=2018,1,0),"")</f>
        <v>1</v>
      </c>
      <c r="AC2486" s="0" t="n">
        <f aca="false">IF(ISNUMBER($BX2486),IF($BX2486&gt;=2019,1,0),"")</f>
        <v>1</v>
      </c>
      <c r="AD2486" s="0" t="n">
        <f aca="false">IF($L2486&lt;&gt;"",IF($L2486&gt;2013,1,0),"")</f>
        <v>1</v>
      </c>
      <c r="AE2486" s="0" t="n">
        <f aca="false">IF($L2486&lt;&gt;"",1+IF($L2486&gt;2011,1,0)+IF($L2486&gt;2014,1,0),"")</f>
        <v>2</v>
      </c>
      <c r="AF2486" s="0" t="s">
        <v>761</v>
      </c>
      <c r="AG2486" s="0" t="s">
        <v>88</v>
      </c>
      <c r="AH2486" s="0" t="s">
        <v>89</v>
      </c>
      <c r="AI2486" s="0" t="s">
        <v>334</v>
      </c>
      <c r="AJ2486" s="0" t="s">
        <v>334</v>
      </c>
      <c r="AK2486" s="0" t="str">
        <f aca="false">IF(AND($CF2486&lt;&gt;"",IFERROR(INDEX(subsample_country_map!$B:$B,MATCH($CF2486,subsample_country_map!$A:$A,0)),"")&lt;&gt;""),INDEX(subsample_country_map!$B:$B,MATCH($CF2486,subsample_country_map!$A:$A,0)),INDEX(lookup!$AA:$AA,MATCH($A2486,lookup!$A:$A,0)))</f>
        <v>1_US</v>
      </c>
      <c r="AL2486" s="0" t="str">
        <f aca="false">IF(AND($CF2486&lt;&gt;"",IFERROR(INDEX(subsample_country_map!$C:$C,MATCH($CF2486,subsample_country_map!$A:$A,0)),"")&lt;&gt;""),INDEX(subsample_country_map!$C:$C,MATCH($CF2486,subsample_country_map!$A:$A,0)),INDEX(lookup!$AB:$AB,MATCH($A2486,lookup!$A:$A,0)))</f>
        <v>1_developed</v>
      </c>
      <c r="AM2486" s="0" t="str">
        <f aca="false">IF(AND($CF2486&lt;&gt;"",IFERROR(INDEX(subsample_country_map!$D:$D,MATCH($CF2486,subsample_country_map!$A:$A,0)),"")&lt;&gt;""),INDEX(subsample_country_map!$D:$D,MATCH($CF2486,subsample_country_map!$A:$A,0)),INDEX(lookup!$AC:$AC,MATCH($A2486,lookup!$A:$A,0)))</f>
        <v>1_western</v>
      </c>
      <c r="AN2486" s="0" t="str">
        <f aca="false">IF(AND($CF2486&lt;&gt;"",IFERROR(INDEX(subsample_country_map!$E:$E,MATCH($CF2486,subsample_country_map!$A:$A,0)),"")&lt;&gt;""),INDEX(subsample_country_map!$E:$E,MATCH($CF2486,subsample_country_map!$A:$A,0)),INDEX(lookup!$AD:$AD,MATCH($A2486,lookup!$A:$A,0)))</f>
        <v>1_common law</v>
      </c>
      <c r="AO2486" s="0" t="str">
        <f aca="false">INDEX(lookup!$Y:$Y,MATCH($A2486,lookup!$A:$A,0))</f>
        <v>0_published</v>
      </c>
      <c r="AP2486" s="0" t="str">
        <f aca="false">INDEX(lookup!$Z:$Z,MATCH($A2486,lookup!$A:$A,0))</f>
        <v>0_VHB low</v>
      </c>
      <c r="AQ2486" s="0" t="str">
        <f aca="false">INDEX(lookup!$W:$W,MATCH($A2486,lookup!$A:$A,0))</f>
        <v>2_sust</v>
      </c>
      <c r="AS2486" s="0" t="s">
        <v>91</v>
      </c>
      <c r="AT2486" s="0" t="s">
        <v>397</v>
      </c>
      <c r="AU2486" s="0" t="s">
        <v>93</v>
      </c>
      <c r="AV2486" s="0" t="s">
        <v>239</v>
      </c>
      <c r="AY2486" s="0" t="s">
        <v>1991</v>
      </c>
      <c r="BA2486" s="0" t="n">
        <v>31418</v>
      </c>
      <c r="BB2486" s="0" t="s">
        <v>8030</v>
      </c>
      <c r="BC2486" s="0" t="s">
        <v>122</v>
      </c>
      <c r="BD2486" s="0" t="s">
        <v>8031</v>
      </c>
      <c r="BE2486" s="0" t="s">
        <v>98</v>
      </c>
      <c r="BI2486" s="0" t="s">
        <v>143</v>
      </c>
      <c r="BJ2486" s="0" t="s">
        <v>6589</v>
      </c>
      <c r="BK2486" s="0" t="s">
        <v>8144</v>
      </c>
      <c r="BL2486" s="0" t="s">
        <v>8154</v>
      </c>
      <c r="BM2486" s="0" t="s">
        <v>8046</v>
      </c>
      <c r="BN2486" s="0" t="s">
        <v>8043</v>
      </c>
      <c r="BO2486" s="0" t="s">
        <v>105</v>
      </c>
      <c r="BP2486" s="0" t="s">
        <v>8029</v>
      </c>
      <c r="BQ2486" s="0" t="s">
        <v>127</v>
      </c>
      <c r="BT2486" s="0" t="n">
        <v>0</v>
      </c>
      <c r="BU2486" s="0" t="s">
        <v>8036</v>
      </c>
      <c r="BW2486" s="0" t="n">
        <v>2007</v>
      </c>
      <c r="BX2486" s="0" t="n">
        <v>2020</v>
      </c>
      <c r="BY2486" s="0" t="s">
        <v>1526</v>
      </c>
      <c r="BZ2486" s="0" t="n">
        <v>2013.5</v>
      </c>
      <c r="CA2486" s="0" t="n">
        <v>0.357142857142857</v>
      </c>
      <c r="CB2486" s="0" t="n">
        <v>0</v>
      </c>
      <c r="CC2486" s="0" t="n">
        <v>1</v>
      </c>
      <c r="CD2486" s="0" t="n">
        <v>-0.00426187261555815</v>
      </c>
      <c r="CE2486" s="0" t="n">
        <v>1</v>
      </c>
    </row>
    <row r="2487" customFormat="false" ht="15" hidden="false" customHeight="false" outlineLevel="0" collapsed="false">
      <c r="A2487" s="0" t="s">
        <v>8029</v>
      </c>
      <c r="B2487" s="0" t="n">
        <v>3792</v>
      </c>
      <c r="C2487" s="0" t="n">
        <v>-0.0131241185244193</v>
      </c>
      <c r="D2487" s="0" t="n">
        <v>31418</v>
      </c>
      <c r="E2487" s="0" t="n">
        <f aca="false">IF(ISNUMBER($BA2487),$BA2487,IF(AND(ISNUMBER($D2487),ISNUMBER($BW2487),ISNUMBER($BX2487)),$D2487*($BX2487-$BW2487+1),""))</f>
        <v>31418</v>
      </c>
      <c r="H2487" s="0" t="s">
        <v>118</v>
      </c>
      <c r="I2487" s="0" t="s">
        <v>842</v>
      </c>
      <c r="J2487" s="0" t="n">
        <f aca="false">IF($BW2487&lt;&gt;"",$BW2487,"")</f>
        <v>2007</v>
      </c>
      <c r="K2487" s="0" t="n">
        <f aca="false">IF($BX2487&lt;&gt;"",$BX2487,"")</f>
        <v>2020</v>
      </c>
      <c r="L2487" s="0" t="n">
        <f aca="false">IF(AND(ISNUMBER($BW2487),ISNUMBER($BX2487)),($BW2487+$BX2487)/2,"")</f>
        <v>2013.5</v>
      </c>
      <c r="M2487" s="0" t="n">
        <f aca="false">IF($L2487&lt;&gt;"",$L2487,"")</f>
        <v>2013.5</v>
      </c>
      <c r="N2487" s="0" t="n">
        <f aca="false">IF(AND(ISNUMBER($BW2487),ISNUMBER($BX2487)),MIN(1,MAX(0,($BX2487-2016+1)/($BX2487-$BW2487+1))),"")</f>
        <v>0.357142857142857</v>
      </c>
      <c r="O2487" s="0" t="n">
        <f aca="false">IF(AND(ISNUMBER($BW2487),ISNUMBER($BX2487)),MIN(1,MAX(0,($BX2487-2017+1)/($BX2487-$BW2487+1))),"")</f>
        <v>0.285714285714286</v>
      </c>
      <c r="P2487" s="0" t="n">
        <f aca="false">IF(AND(ISNUMBER($BW2487),ISNUMBER($BX2487)),MIN(1,MAX(0,($BX2487-2018+1)/($BX2487-$BW2487+1))),"")</f>
        <v>0.214285714285714</v>
      </c>
      <c r="Q2487" s="0" t="n">
        <f aca="false">IF(AND(ISNUMBER($BW2487),ISNUMBER($BX2487)),MIN(1,MAX(0,($BX2487-2019+1)/($BX2487-$BW2487+1))),"")</f>
        <v>0.142857142857143</v>
      </c>
      <c r="R2487" s="0" t="n">
        <f aca="false">IF(AND(ISNUMBER($BW2487),ISNUMBER($BX2487)),MIN(1,MAX(0,($BX2487-2016+1)/($BX2487-$BW2487+1))),"")</f>
        <v>0.357142857142857</v>
      </c>
      <c r="S2487" s="0" t="n">
        <f aca="false">IF($L2487&lt;&gt;"",IF($L2487&gt;=2015.5,1,0),"")</f>
        <v>0</v>
      </c>
      <c r="T2487" s="0" t="n">
        <f aca="false">IF($L2487&lt;&gt;"",IF($L2487&gt;=2016,1,0),"")</f>
        <v>0</v>
      </c>
      <c r="U2487" s="0" t="n">
        <f aca="false">IF(ISNUMBER($BX2487),IF($BX2487&gt;=2016,1,0),"")</f>
        <v>1</v>
      </c>
      <c r="V2487" s="0" t="n">
        <f aca="false">IF(ISNUMBER($BW2487),IF($BW2487&gt;=2016,1,0),"")</f>
        <v>0</v>
      </c>
      <c r="W2487" s="0" t="str">
        <f aca="false">IF(AND(ISNUMBER($BW2487),ISNUMBER($BX2487)),IF($BW2487&gt;=2016,"post-only",IF($BX2487&lt;2016,"pre-only","mixed")),"")</f>
        <v>mixed</v>
      </c>
      <c r="X2487" s="0" t="n">
        <f aca="false">IF(AND(ISNUMBER($BW2487),ISNUMBER($BX2487)),MIN(1,MAX(0,($BX2487-2017+1)/($BX2487-$BW2487+1))),"")</f>
        <v>0.285714285714286</v>
      </c>
      <c r="Y2487" s="0" t="n">
        <f aca="false">IF(AND(ISNUMBER($BW2487),ISNUMBER($BX2487)),MIN(1,MAX(0,($BX2487-2018+1)/($BX2487-$BW2487+1))),"")</f>
        <v>0.214285714285714</v>
      </c>
      <c r="Z2487" s="0" t="n">
        <f aca="false">IF(AND(ISNUMBER($BW2487),ISNUMBER($BX2487)),MIN(1,MAX(0,($BX2487-2019+1)/($BX2487-$BW2487+1))),"")</f>
        <v>0.142857142857143</v>
      </c>
      <c r="AA2487" s="0" t="n">
        <f aca="false">IF(ISNUMBER($BX2487),IF($BX2487&gt;=2017,1,0),"")</f>
        <v>1</v>
      </c>
      <c r="AB2487" s="0" t="n">
        <f aca="false">IF(ISNUMBER($BX2487),IF($BX2487&gt;=2018,1,0),"")</f>
        <v>1</v>
      </c>
      <c r="AC2487" s="0" t="n">
        <f aca="false">IF(ISNUMBER($BX2487),IF($BX2487&gt;=2019,1,0),"")</f>
        <v>1</v>
      </c>
      <c r="AD2487" s="0" t="n">
        <f aca="false">IF($L2487&lt;&gt;"",IF($L2487&gt;2013,1,0),"")</f>
        <v>1</v>
      </c>
      <c r="AE2487" s="0" t="n">
        <f aca="false">IF($L2487&lt;&gt;"",1+IF($L2487&gt;2011,1,0)+IF($L2487&gt;2014,1,0),"")</f>
        <v>2</v>
      </c>
      <c r="AF2487" s="0" t="s">
        <v>761</v>
      </c>
      <c r="AG2487" s="0" t="s">
        <v>88</v>
      </c>
      <c r="AH2487" s="0" t="s">
        <v>89</v>
      </c>
      <c r="AI2487" s="0" t="s">
        <v>334</v>
      </c>
      <c r="AJ2487" s="0" t="s">
        <v>334</v>
      </c>
      <c r="AK2487" s="0" t="str">
        <f aca="false">IF(AND($CF2487&lt;&gt;"",IFERROR(INDEX(subsample_country_map!$B:$B,MATCH($CF2487,subsample_country_map!$A:$A,0)),"")&lt;&gt;""),INDEX(subsample_country_map!$B:$B,MATCH($CF2487,subsample_country_map!$A:$A,0)),INDEX(lookup!$AA:$AA,MATCH($A2487,lookup!$A:$A,0)))</f>
        <v>1_US</v>
      </c>
      <c r="AL2487" s="0" t="str">
        <f aca="false">IF(AND($CF2487&lt;&gt;"",IFERROR(INDEX(subsample_country_map!$C:$C,MATCH($CF2487,subsample_country_map!$A:$A,0)),"")&lt;&gt;""),INDEX(subsample_country_map!$C:$C,MATCH($CF2487,subsample_country_map!$A:$A,0)),INDEX(lookup!$AB:$AB,MATCH($A2487,lookup!$A:$A,0)))</f>
        <v>1_developed</v>
      </c>
      <c r="AM2487" s="0" t="str">
        <f aca="false">IF(AND($CF2487&lt;&gt;"",IFERROR(INDEX(subsample_country_map!$D:$D,MATCH($CF2487,subsample_country_map!$A:$A,0)),"")&lt;&gt;""),INDEX(subsample_country_map!$D:$D,MATCH($CF2487,subsample_country_map!$A:$A,0)),INDEX(lookup!$AC:$AC,MATCH($A2487,lookup!$A:$A,0)))</f>
        <v>1_western</v>
      </c>
      <c r="AN2487" s="0" t="str">
        <f aca="false">IF(AND($CF2487&lt;&gt;"",IFERROR(INDEX(subsample_country_map!$E:$E,MATCH($CF2487,subsample_country_map!$A:$A,0)),"")&lt;&gt;""),INDEX(subsample_country_map!$E:$E,MATCH($CF2487,subsample_country_map!$A:$A,0)),INDEX(lookup!$AD:$AD,MATCH($A2487,lookup!$A:$A,0)))</f>
        <v>1_common law</v>
      </c>
      <c r="AO2487" s="0" t="str">
        <f aca="false">INDEX(lookup!$Y:$Y,MATCH($A2487,lookup!$A:$A,0))</f>
        <v>0_published</v>
      </c>
      <c r="AP2487" s="0" t="str">
        <f aca="false">INDEX(lookup!$Z:$Z,MATCH($A2487,lookup!$A:$A,0))</f>
        <v>0_VHB low</v>
      </c>
      <c r="AQ2487" s="0" t="str">
        <f aca="false">INDEX(lookup!$W:$W,MATCH($A2487,lookup!$A:$A,0))</f>
        <v>2_sust</v>
      </c>
      <c r="AS2487" s="0" t="s">
        <v>91</v>
      </c>
      <c r="AT2487" s="0" t="s">
        <v>397</v>
      </c>
      <c r="AU2487" s="0" t="s">
        <v>93</v>
      </c>
      <c r="AV2487" s="0" t="s">
        <v>2417</v>
      </c>
      <c r="AY2487" s="0" t="s">
        <v>1457</v>
      </c>
      <c r="BA2487" s="0" t="n">
        <v>31418</v>
      </c>
      <c r="BB2487" s="0" t="s">
        <v>8030</v>
      </c>
      <c r="BC2487" s="0" t="s">
        <v>122</v>
      </c>
      <c r="BD2487" s="0" t="s">
        <v>8031</v>
      </c>
      <c r="BE2487" s="0" t="s">
        <v>98</v>
      </c>
      <c r="BI2487" s="0" t="s">
        <v>143</v>
      </c>
      <c r="BJ2487" s="0" t="s">
        <v>4157</v>
      </c>
      <c r="BK2487" s="0" t="s">
        <v>8144</v>
      </c>
      <c r="BL2487" s="0" t="s">
        <v>8155</v>
      </c>
      <c r="BM2487" s="0" t="s">
        <v>8053</v>
      </c>
      <c r="BN2487" s="0" t="s">
        <v>8035</v>
      </c>
      <c r="BO2487" s="0" t="s">
        <v>105</v>
      </c>
      <c r="BP2487" s="0" t="s">
        <v>8029</v>
      </c>
      <c r="BQ2487" s="0" t="s">
        <v>127</v>
      </c>
      <c r="BT2487" s="0" t="n">
        <v>0</v>
      </c>
      <c r="BU2487" s="0" t="s">
        <v>8036</v>
      </c>
      <c r="BW2487" s="0" t="n">
        <v>2007</v>
      </c>
      <c r="BX2487" s="0" t="n">
        <v>2020</v>
      </c>
      <c r="BY2487" s="0" t="s">
        <v>1526</v>
      </c>
      <c r="BZ2487" s="0" t="n">
        <v>2013.5</v>
      </c>
      <c r="CA2487" s="0" t="n">
        <v>0.357142857142857</v>
      </c>
      <c r="CB2487" s="0" t="n">
        <v>0</v>
      </c>
      <c r="CC2487" s="0" t="n">
        <v>1</v>
      </c>
      <c r="CD2487" s="0" t="n">
        <v>-0.0131248721125724</v>
      </c>
      <c r="CE2487" s="0" t="n">
        <v>1</v>
      </c>
    </row>
    <row r="2488" customFormat="false" ht="15" hidden="false" customHeight="false" outlineLevel="0" collapsed="false">
      <c r="A2488" s="0" t="s">
        <v>8029</v>
      </c>
      <c r="B2488" s="0" t="n">
        <v>3793</v>
      </c>
      <c r="C2488" s="0" t="n">
        <v>-0.0402122301249186</v>
      </c>
      <c r="D2488" s="0" t="n">
        <v>31418</v>
      </c>
      <c r="E2488" s="0" t="n">
        <f aca="false">IF(ISNUMBER($BA2488),$BA2488,IF(AND(ISNUMBER($D2488),ISNUMBER($BW2488),ISNUMBER($BX2488)),$D2488*($BX2488-$BW2488+1),""))</f>
        <v>31418</v>
      </c>
      <c r="H2488" s="0" t="s">
        <v>118</v>
      </c>
      <c r="I2488" s="0" t="s">
        <v>842</v>
      </c>
      <c r="J2488" s="0" t="n">
        <f aca="false">IF($BW2488&lt;&gt;"",$BW2488,"")</f>
        <v>2007</v>
      </c>
      <c r="K2488" s="0" t="n">
        <f aca="false">IF($BX2488&lt;&gt;"",$BX2488,"")</f>
        <v>2020</v>
      </c>
      <c r="L2488" s="0" t="n">
        <f aca="false">IF(AND(ISNUMBER($BW2488),ISNUMBER($BX2488)),($BW2488+$BX2488)/2,"")</f>
        <v>2013.5</v>
      </c>
      <c r="M2488" s="0" t="n">
        <f aca="false">IF($L2488&lt;&gt;"",$L2488,"")</f>
        <v>2013.5</v>
      </c>
      <c r="N2488" s="0" t="n">
        <f aca="false">IF(AND(ISNUMBER($BW2488),ISNUMBER($BX2488)),MIN(1,MAX(0,($BX2488-2016+1)/($BX2488-$BW2488+1))),"")</f>
        <v>0.357142857142857</v>
      </c>
      <c r="O2488" s="0" t="n">
        <f aca="false">IF(AND(ISNUMBER($BW2488),ISNUMBER($BX2488)),MIN(1,MAX(0,($BX2488-2017+1)/($BX2488-$BW2488+1))),"")</f>
        <v>0.285714285714286</v>
      </c>
      <c r="P2488" s="0" t="n">
        <f aca="false">IF(AND(ISNUMBER($BW2488),ISNUMBER($BX2488)),MIN(1,MAX(0,($BX2488-2018+1)/($BX2488-$BW2488+1))),"")</f>
        <v>0.214285714285714</v>
      </c>
      <c r="Q2488" s="0" t="n">
        <f aca="false">IF(AND(ISNUMBER($BW2488),ISNUMBER($BX2488)),MIN(1,MAX(0,($BX2488-2019+1)/($BX2488-$BW2488+1))),"")</f>
        <v>0.142857142857143</v>
      </c>
      <c r="R2488" s="0" t="n">
        <f aca="false">IF(AND(ISNUMBER($BW2488),ISNUMBER($BX2488)),MIN(1,MAX(0,($BX2488-2016+1)/($BX2488-$BW2488+1))),"")</f>
        <v>0.357142857142857</v>
      </c>
      <c r="S2488" s="0" t="n">
        <f aca="false">IF($L2488&lt;&gt;"",IF($L2488&gt;=2015.5,1,0),"")</f>
        <v>0</v>
      </c>
      <c r="T2488" s="0" t="n">
        <f aca="false">IF($L2488&lt;&gt;"",IF($L2488&gt;=2016,1,0),"")</f>
        <v>0</v>
      </c>
      <c r="U2488" s="0" t="n">
        <f aca="false">IF(ISNUMBER($BX2488),IF($BX2488&gt;=2016,1,0),"")</f>
        <v>1</v>
      </c>
      <c r="V2488" s="0" t="n">
        <f aca="false">IF(ISNUMBER($BW2488),IF($BW2488&gt;=2016,1,0),"")</f>
        <v>0</v>
      </c>
      <c r="W2488" s="0" t="str">
        <f aca="false">IF(AND(ISNUMBER($BW2488),ISNUMBER($BX2488)),IF($BW2488&gt;=2016,"post-only",IF($BX2488&lt;2016,"pre-only","mixed")),"")</f>
        <v>mixed</v>
      </c>
      <c r="X2488" s="0" t="n">
        <f aca="false">IF(AND(ISNUMBER($BW2488),ISNUMBER($BX2488)),MIN(1,MAX(0,($BX2488-2017+1)/($BX2488-$BW2488+1))),"")</f>
        <v>0.285714285714286</v>
      </c>
      <c r="Y2488" s="0" t="n">
        <f aca="false">IF(AND(ISNUMBER($BW2488),ISNUMBER($BX2488)),MIN(1,MAX(0,($BX2488-2018+1)/($BX2488-$BW2488+1))),"")</f>
        <v>0.214285714285714</v>
      </c>
      <c r="Z2488" s="0" t="n">
        <f aca="false">IF(AND(ISNUMBER($BW2488),ISNUMBER($BX2488)),MIN(1,MAX(0,($BX2488-2019+1)/($BX2488-$BW2488+1))),"")</f>
        <v>0.142857142857143</v>
      </c>
      <c r="AA2488" s="0" t="n">
        <f aca="false">IF(ISNUMBER($BX2488),IF($BX2488&gt;=2017,1,0),"")</f>
        <v>1</v>
      </c>
      <c r="AB2488" s="0" t="n">
        <f aca="false">IF(ISNUMBER($BX2488),IF($BX2488&gt;=2018,1,0),"")</f>
        <v>1</v>
      </c>
      <c r="AC2488" s="0" t="n">
        <f aca="false">IF(ISNUMBER($BX2488),IF($BX2488&gt;=2019,1,0),"")</f>
        <v>1</v>
      </c>
      <c r="AD2488" s="0" t="n">
        <f aca="false">IF($L2488&lt;&gt;"",IF($L2488&gt;2013,1,0),"")</f>
        <v>1</v>
      </c>
      <c r="AE2488" s="0" t="n">
        <f aca="false">IF($L2488&lt;&gt;"",1+IF($L2488&gt;2011,1,0)+IF($L2488&gt;2014,1,0),"")</f>
        <v>2</v>
      </c>
      <c r="AF2488" s="0" t="s">
        <v>761</v>
      </c>
      <c r="AG2488" s="0" t="s">
        <v>88</v>
      </c>
      <c r="AH2488" s="0" t="s">
        <v>89</v>
      </c>
      <c r="AI2488" s="0" t="s">
        <v>334</v>
      </c>
      <c r="AJ2488" s="0" t="s">
        <v>334</v>
      </c>
      <c r="AK2488" s="0" t="str">
        <f aca="false">IF(AND($CF2488&lt;&gt;"",IFERROR(INDEX(subsample_country_map!$B:$B,MATCH($CF2488,subsample_country_map!$A:$A,0)),"")&lt;&gt;""),INDEX(subsample_country_map!$B:$B,MATCH($CF2488,subsample_country_map!$A:$A,0)),INDEX(lookup!$AA:$AA,MATCH($A2488,lookup!$A:$A,0)))</f>
        <v>1_US</v>
      </c>
      <c r="AL2488" s="0" t="str">
        <f aca="false">IF(AND($CF2488&lt;&gt;"",IFERROR(INDEX(subsample_country_map!$C:$C,MATCH($CF2488,subsample_country_map!$A:$A,0)),"")&lt;&gt;""),INDEX(subsample_country_map!$C:$C,MATCH($CF2488,subsample_country_map!$A:$A,0)),INDEX(lookup!$AB:$AB,MATCH($A2488,lookup!$A:$A,0)))</f>
        <v>1_developed</v>
      </c>
      <c r="AM2488" s="0" t="str">
        <f aca="false">IF(AND($CF2488&lt;&gt;"",IFERROR(INDEX(subsample_country_map!$D:$D,MATCH($CF2488,subsample_country_map!$A:$A,0)),"")&lt;&gt;""),INDEX(subsample_country_map!$D:$D,MATCH($CF2488,subsample_country_map!$A:$A,0)),INDEX(lookup!$AC:$AC,MATCH($A2488,lookup!$A:$A,0)))</f>
        <v>1_western</v>
      </c>
      <c r="AN2488" s="0" t="str">
        <f aca="false">IF(AND($CF2488&lt;&gt;"",IFERROR(INDEX(subsample_country_map!$E:$E,MATCH($CF2488,subsample_country_map!$A:$A,0)),"")&lt;&gt;""),INDEX(subsample_country_map!$E:$E,MATCH($CF2488,subsample_country_map!$A:$A,0)),INDEX(lookup!$AD:$AD,MATCH($A2488,lookup!$A:$A,0)))</f>
        <v>1_common law</v>
      </c>
      <c r="AO2488" s="0" t="str">
        <f aca="false">INDEX(lookup!$Y:$Y,MATCH($A2488,lookup!$A:$A,0))</f>
        <v>0_published</v>
      </c>
      <c r="AP2488" s="0" t="str">
        <f aca="false">INDEX(lookup!$Z:$Z,MATCH($A2488,lookup!$A:$A,0))</f>
        <v>0_VHB low</v>
      </c>
      <c r="AQ2488" s="0" t="str">
        <f aca="false">INDEX(lookup!$W:$W,MATCH($A2488,lookup!$A:$A,0))</f>
        <v>2_sust</v>
      </c>
      <c r="AS2488" s="0" t="s">
        <v>91</v>
      </c>
      <c r="AT2488" s="0" t="s">
        <v>397</v>
      </c>
      <c r="AU2488" s="0" t="s">
        <v>93</v>
      </c>
      <c r="AV2488" s="0" t="s">
        <v>2662</v>
      </c>
      <c r="AY2488" s="0" t="s">
        <v>1317</v>
      </c>
      <c r="BA2488" s="0" t="n">
        <v>31418</v>
      </c>
      <c r="BB2488" s="0" t="s">
        <v>8030</v>
      </c>
      <c r="BC2488" s="0" t="s">
        <v>122</v>
      </c>
      <c r="BD2488" s="0" t="s">
        <v>8031</v>
      </c>
      <c r="BE2488" s="0" t="s">
        <v>98</v>
      </c>
      <c r="BI2488" s="0" t="s">
        <v>143</v>
      </c>
      <c r="BJ2488" s="0" t="s">
        <v>6432</v>
      </c>
      <c r="BK2488" s="0" t="s">
        <v>8144</v>
      </c>
      <c r="BL2488" s="0" t="s">
        <v>8156</v>
      </c>
      <c r="BM2488" s="0" t="s">
        <v>8053</v>
      </c>
      <c r="BN2488" s="0" t="s">
        <v>8038</v>
      </c>
      <c r="BO2488" s="0" t="s">
        <v>105</v>
      </c>
      <c r="BP2488" s="0" t="s">
        <v>8029</v>
      </c>
      <c r="BQ2488" s="0" t="s">
        <v>127</v>
      </c>
      <c r="BT2488" s="0" t="n">
        <v>0</v>
      </c>
      <c r="BU2488" s="0" t="s">
        <v>8036</v>
      </c>
      <c r="BW2488" s="0" t="n">
        <v>2007</v>
      </c>
      <c r="BX2488" s="0" t="n">
        <v>2020</v>
      </c>
      <c r="BY2488" s="0" t="s">
        <v>1526</v>
      </c>
      <c r="BZ2488" s="0" t="n">
        <v>2013.5</v>
      </c>
      <c r="CA2488" s="0" t="n">
        <v>0.357142857142857</v>
      </c>
      <c r="CB2488" s="0" t="n">
        <v>0</v>
      </c>
      <c r="CC2488" s="0" t="n">
        <v>1</v>
      </c>
      <c r="CD2488" s="0" t="n">
        <v>-0.0402339258847279</v>
      </c>
      <c r="CE2488" s="0" t="n">
        <v>1</v>
      </c>
    </row>
    <row r="2489" customFormat="false" ht="15" hidden="false" customHeight="false" outlineLevel="0" collapsed="false">
      <c r="A2489" s="0" t="s">
        <v>8029</v>
      </c>
      <c r="B2489" s="0" t="n">
        <v>3794</v>
      </c>
      <c r="C2489" s="0" t="n">
        <v>-0.0402122301249186</v>
      </c>
      <c r="D2489" s="0" t="n">
        <v>31418</v>
      </c>
      <c r="E2489" s="0" t="n">
        <f aca="false">IF(ISNUMBER($BA2489),$BA2489,IF(AND(ISNUMBER($D2489),ISNUMBER($BW2489),ISNUMBER($BX2489)),$D2489*($BX2489-$BW2489+1),""))</f>
        <v>31418</v>
      </c>
      <c r="H2489" s="0" t="s">
        <v>118</v>
      </c>
      <c r="I2489" s="0" t="s">
        <v>842</v>
      </c>
      <c r="J2489" s="0" t="n">
        <f aca="false">IF($BW2489&lt;&gt;"",$BW2489,"")</f>
        <v>2007</v>
      </c>
      <c r="K2489" s="0" t="n">
        <f aca="false">IF($BX2489&lt;&gt;"",$BX2489,"")</f>
        <v>2020</v>
      </c>
      <c r="L2489" s="0" t="n">
        <f aca="false">IF(AND(ISNUMBER($BW2489),ISNUMBER($BX2489)),($BW2489+$BX2489)/2,"")</f>
        <v>2013.5</v>
      </c>
      <c r="M2489" s="0" t="n">
        <f aca="false">IF($L2489&lt;&gt;"",$L2489,"")</f>
        <v>2013.5</v>
      </c>
      <c r="N2489" s="0" t="n">
        <f aca="false">IF(AND(ISNUMBER($BW2489),ISNUMBER($BX2489)),MIN(1,MAX(0,($BX2489-2016+1)/($BX2489-$BW2489+1))),"")</f>
        <v>0.357142857142857</v>
      </c>
      <c r="O2489" s="0" t="n">
        <f aca="false">IF(AND(ISNUMBER($BW2489),ISNUMBER($BX2489)),MIN(1,MAX(0,($BX2489-2017+1)/($BX2489-$BW2489+1))),"")</f>
        <v>0.285714285714286</v>
      </c>
      <c r="P2489" s="0" t="n">
        <f aca="false">IF(AND(ISNUMBER($BW2489),ISNUMBER($BX2489)),MIN(1,MAX(0,($BX2489-2018+1)/($BX2489-$BW2489+1))),"")</f>
        <v>0.214285714285714</v>
      </c>
      <c r="Q2489" s="0" t="n">
        <f aca="false">IF(AND(ISNUMBER($BW2489),ISNUMBER($BX2489)),MIN(1,MAX(0,($BX2489-2019+1)/($BX2489-$BW2489+1))),"")</f>
        <v>0.142857142857143</v>
      </c>
      <c r="R2489" s="0" t="n">
        <f aca="false">IF(AND(ISNUMBER($BW2489),ISNUMBER($BX2489)),MIN(1,MAX(0,($BX2489-2016+1)/($BX2489-$BW2489+1))),"")</f>
        <v>0.357142857142857</v>
      </c>
      <c r="S2489" s="0" t="n">
        <f aca="false">IF($L2489&lt;&gt;"",IF($L2489&gt;=2015.5,1,0),"")</f>
        <v>0</v>
      </c>
      <c r="T2489" s="0" t="n">
        <f aca="false">IF($L2489&lt;&gt;"",IF($L2489&gt;=2016,1,0),"")</f>
        <v>0</v>
      </c>
      <c r="U2489" s="0" t="n">
        <f aca="false">IF(ISNUMBER($BX2489),IF($BX2489&gt;=2016,1,0),"")</f>
        <v>1</v>
      </c>
      <c r="V2489" s="0" t="n">
        <f aca="false">IF(ISNUMBER($BW2489),IF($BW2489&gt;=2016,1,0),"")</f>
        <v>0</v>
      </c>
      <c r="W2489" s="0" t="str">
        <f aca="false">IF(AND(ISNUMBER($BW2489),ISNUMBER($BX2489)),IF($BW2489&gt;=2016,"post-only",IF($BX2489&lt;2016,"pre-only","mixed")),"")</f>
        <v>mixed</v>
      </c>
      <c r="X2489" s="0" t="n">
        <f aca="false">IF(AND(ISNUMBER($BW2489),ISNUMBER($BX2489)),MIN(1,MAX(0,($BX2489-2017+1)/($BX2489-$BW2489+1))),"")</f>
        <v>0.285714285714286</v>
      </c>
      <c r="Y2489" s="0" t="n">
        <f aca="false">IF(AND(ISNUMBER($BW2489),ISNUMBER($BX2489)),MIN(1,MAX(0,($BX2489-2018+1)/($BX2489-$BW2489+1))),"")</f>
        <v>0.214285714285714</v>
      </c>
      <c r="Z2489" s="0" t="n">
        <f aca="false">IF(AND(ISNUMBER($BW2489),ISNUMBER($BX2489)),MIN(1,MAX(0,($BX2489-2019+1)/($BX2489-$BW2489+1))),"")</f>
        <v>0.142857142857143</v>
      </c>
      <c r="AA2489" s="0" t="n">
        <f aca="false">IF(ISNUMBER($BX2489),IF($BX2489&gt;=2017,1,0),"")</f>
        <v>1</v>
      </c>
      <c r="AB2489" s="0" t="n">
        <f aca="false">IF(ISNUMBER($BX2489),IF($BX2489&gt;=2018,1,0),"")</f>
        <v>1</v>
      </c>
      <c r="AC2489" s="0" t="n">
        <f aca="false">IF(ISNUMBER($BX2489),IF($BX2489&gt;=2019,1,0),"")</f>
        <v>1</v>
      </c>
      <c r="AD2489" s="0" t="n">
        <f aca="false">IF($L2489&lt;&gt;"",IF($L2489&gt;2013,1,0),"")</f>
        <v>1</v>
      </c>
      <c r="AE2489" s="0" t="n">
        <f aca="false">IF($L2489&lt;&gt;"",1+IF($L2489&gt;2011,1,0)+IF($L2489&gt;2014,1,0),"")</f>
        <v>2</v>
      </c>
      <c r="AF2489" s="0" t="s">
        <v>761</v>
      </c>
      <c r="AG2489" s="0" t="s">
        <v>88</v>
      </c>
      <c r="AH2489" s="0" t="s">
        <v>89</v>
      </c>
      <c r="AI2489" s="0" t="s">
        <v>334</v>
      </c>
      <c r="AJ2489" s="0" t="s">
        <v>334</v>
      </c>
      <c r="AK2489" s="0" t="str">
        <f aca="false">IF(AND($CF2489&lt;&gt;"",IFERROR(INDEX(subsample_country_map!$B:$B,MATCH($CF2489,subsample_country_map!$A:$A,0)),"")&lt;&gt;""),INDEX(subsample_country_map!$B:$B,MATCH($CF2489,subsample_country_map!$A:$A,0)),INDEX(lookup!$AA:$AA,MATCH($A2489,lookup!$A:$A,0)))</f>
        <v>1_US</v>
      </c>
      <c r="AL2489" s="0" t="str">
        <f aca="false">IF(AND($CF2489&lt;&gt;"",IFERROR(INDEX(subsample_country_map!$C:$C,MATCH($CF2489,subsample_country_map!$A:$A,0)),"")&lt;&gt;""),INDEX(subsample_country_map!$C:$C,MATCH($CF2489,subsample_country_map!$A:$A,0)),INDEX(lookup!$AB:$AB,MATCH($A2489,lookup!$A:$A,0)))</f>
        <v>1_developed</v>
      </c>
      <c r="AM2489" s="0" t="str">
        <f aca="false">IF(AND($CF2489&lt;&gt;"",IFERROR(INDEX(subsample_country_map!$D:$D,MATCH($CF2489,subsample_country_map!$A:$A,0)),"")&lt;&gt;""),INDEX(subsample_country_map!$D:$D,MATCH($CF2489,subsample_country_map!$A:$A,0)),INDEX(lookup!$AC:$AC,MATCH($A2489,lookup!$A:$A,0)))</f>
        <v>1_western</v>
      </c>
      <c r="AN2489" s="0" t="str">
        <f aca="false">IF(AND($CF2489&lt;&gt;"",IFERROR(INDEX(subsample_country_map!$E:$E,MATCH($CF2489,subsample_country_map!$A:$A,0)),"")&lt;&gt;""),INDEX(subsample_country_map!$E:$E,MATCH($CF2489,subsample_country_map!$A:$A,0)),INDEX(lookup!$AD:$AD,MATCH($A2489,lookup!$A:$A,0)))</f>
        <v>1_common law</v>
      </c>
      <c r="AO2489" s="0" t="str">
        <f aca="false">INDEX(lookup!$Y:$Y,MATCH($A2489,lookup!$A:$A,0))</f>
        <v>0_published</v>
      </c>
      <c r="AP2489" s="0" t="str">
        <f aca="false">INDEX(lookup!$Z:$Z,MATCH($A2489,lookup!$A:$A,0))</f>
        <v>0_VHB low</v>
      </c>
      <c r="AQ2489" s="0" t="str">
        <f aca="false">INDEX(lookup!$W:$W,MATCH($A2489,lookup!$A:$A,0))</f>
        <v>2_sust</v>
      </c>
      <c r="AS2489" s="0" t="s">
        <v>91</v>
      </c>
      <c r="AT2489" s="0" t="s">
        <v>397</v>
      </c>
      <c r="AU2489" s="0" t="s">
        <v>93</v>
      </c>
      <c r="AV2489" s="0" t="s">
        <v>1533</v>
      </c>
      <c r="AY2489" s="0" t="s">
        <v>1317</v>
      </c>
      <c r="BA2489" s="0" t="n">
        <v>31418</v>
      </c>
      <c r="BB2489" s="0" t="s">
        <v>8030</v>
      </c>
      <c r="BC2489" s="0" t="s">
        <v>122</v>
      </c>
      <c r="BD2489" s="0" t="s">
        <v>8031</v>
      </c>
      <c r="BE2489" s="0" t="s">
        <v>98</v>
      </c>
      <c r="BI2489" s="0" t="s">
        <v>143</v>
      </c>
      <c r="BJ2489" s="0" t="s">
        <v>6439</v>
      </c>
      <c r="BK2489" s="0" t="s">
        <v>8144</v>
      </c>
      <c r="BL2489" s="0" t="s">
        <v>8157</v>
      </c>
      <c r="BM2489" s="0" t="s">
        <v>8053</v>
      </c>
      <c r="BN2489" s="0" t="s">
        <v>8040</v>
      </c>
      <c r="BO2489" s="0" t="s">
        <v>105</v>
      </c>
      <c r="BP2489" s="0" t="s">
        <v>8029</v>
      </c>
      <c r="BQ2489" s="0" t="s">
        <v>127</v>
      </c>
      <c r="BT2489" s="0" t="n">
        <v>0</v>
      </c>
      <c r="BU2489" s="0" t="s">
        <v>8036</v>
      </c>
      <c r="BW2489" s="0" t="n">
        <v>2007</v>
      </c>
      <c r="BX2489" s="0" t="n">
        <v>2020</v>
      </c>
      <c r="BY2489" s="0" t="s">
        <v>1526</v>
      </c>
      <c r="BZ2489" s="0" t="n">
        <v>2013.5</v>
      </c>
      <c r="CA2489" s="0" t="n">
        <v>0.357142857142857</v>
      </c>
      <c r="CB2489" s="0" t="n">
        <v>0</v>
      </c>
      <c r="CC2489" s="0" t="n">
        <v>1</v>
      </c>
      <c r="CD2489" s="0" t="n">
        <v>-0.0402339258847279</v>
      </c>
      <c r="CE2489" s="0" t="n">
        <v>1</v>
      </c>
    </row>
    <row r="2490" customFormat="false" ht="15" hidden="false" customHeight="false" outlineLevel="0" collapsed="false">
      <c r="A2490" s="0" t="s">
        <v>8029</v>
      </c>
      <c r="B2490" s="0" t="n">
        <v>3795</v>
      </c>
      <c r="C2490" s="0" t="n">
        <v>-0.0402122301249186</v>
      </c>
      <c r="D2490" s="0" t="n">
        <v>31418</v>
      </c>
      <c r="E2490" s="0" t="n">
        <f aca="false">IF(ISNUMBER($BA2490),$BA2490,IF(AND(ISNUMBER($D2490),ISNUMBER($BW2490),ISNUMBER($BX2490)),$D2490*($BX2490-$BW2490+1),""))</f>
        <v>31418</v>
      </c>
      <c r="H2490" s="0" t="s">
        <v>118</v>
      </c>
      <c r="I2490" s="0" t="s">
        <v>842</v>
      </c>
      <c r="J2490" s="0" t="n">
        <f aca="false">IF($BW2490&lt;&gt;"",$BW2490,"")</f>
        <v>2007</v>
      </c>
      <c r="K2490" s="0" t="n">
        <f aca="false">IF($BX2490&lt;&gt;"",$BX2490,"")</f>
        <v>2020</v>
      </c>
      <c r="L2490" s="0" t="n">
        <f aca="false">IF(AND(ISNUMBER($BW2490),ISNUMBER($BX2490)),($BW2490+$BX2490)/2,"")</f>
        <v>2013.5</v>
      </c>
      <c r="M2490" s="0" t="n">
        <f aca="false">IF($L2490&lt;&gt;"",$L2490,"")</f>
        <v>2013.5</v>
      </c>
      <c r="N2490" s="0" t="n">
        <f aca="false">IF(AND(ISNUMBER($BW2490),ISNUMBER($BX2490)),MIN(1,MAX(0,($BX2490-2016+1)/($BX2490-$BW2490+1))),"")</f>
        <v>0.357142857142857</v>
      </c>
      <c r="O2490" s="0" t="n">
        <f aca="false">IF(AND(ISNUMBER($BW2490),ISNUMBER($BX2490)),MIN(1,MAX(0,($BX2490-2017+1)/($BX2490-$BW2490+1))),"")</f>
        <v>0.285714285714286</v>
      </c>
      <c r="P2490" s="0" t="n">
        <f aca="false">IF(AND(ISNUMBER($BW2490),ISNUMBER($BX2490)),MIN(1,MAX(0,($BX2490-2018+1)/($BX2490-$BW2490+1))),"")</f>
        <v>0.214285714285714</v>
      </c>
      <c r="Q2490" s="0" t="n">
        <f aca="false">IF(AND(ISNUMBER($BW2490),ISNUMBER($BX2490)),MIN(1,MAX(0,($BX2490-2019+1)/($BX2490-$BW2490+1))),"")</f>
        <v>0.142857142857143</v>
      </c>
      <c r="R2490" s="0" t="n">
        <f aca="false">IF(AND(ISNUMBER($BW2490),ISNUMBER($BX2490)),MIN(1,MAX(0,($BX2490-2016+1)/($BX2490-$BW2490+1))),"")</f>
        <v>0.357142857142857</v>
      </c>
      <c r="S2490" s="0" t="n">
        <f aca="false">IF($L2490&lt;&gt;"",IF($L2490&gt;=2015.5,1,0),"")</f>
        <v>0</v>
      </c>
      <c r="T2490" s="0" t="n">
        <f aca="false">IF($L2490&lt;&gt;"",IF($L2490&gt;=2016,1,0),"")</f>
        <v>0</v>
      </c>
      <c r="U2490" s="0" t="n">
        <f aca="false">IF(ISNUMBER($BX2490),IF($BX2490&gt;=2016,1,0),"")</f>
        <v>1</v>
      </c>
      <c r="V2490" s="0" t="n">
        <f aca="false">IF(ISNUMBER($BW2490),IF($BW2490&gt;=2016,1,0),"")</f>
        <v>0</v>
      </c>
      <c r="W2490" s="0" t="str">
        <f aca="false">IF(AND(ISNUMBER($BW2490),ISNUMBER($BX2490)),IF($BW2490&gt;=2016,"post-only",IF($BX2490&lt;2016,"pre-only","mixed")),"")</f>
        <v>mixed</v>
      </c>
      <c r="X2490" s="0" t="n">
        <f aca="false">IF(AND(ISNUMBER($BW2490),ISNUMBER($BX2490)),MIN(1,MAX(0,($BX2490-2017+1)/($BX2490-$BW2490+1))),"")</f>
        <v>0.285714285714286</v>
      </c>
      <c r="Y2490" s="0" t="n">
        <f aca="false">IF(AND(ISNUMBER($BW2490),ISNUMBER($BX2490)),MIN(1,MAX(0,($BX2490-2018+1)/($BX2490-$BW2490+1))),"")</f>
        <v>0.214285714285714</v>
      </c>
      <c r="Z2490" s="0" t="n">
        <f aca="false">IF(AND(ISNUMBER($BW2490),ISNUMBER($BX2490)),MIN(1,MAX(0,($BX2490-2019+1)/($BX2490-$BW2490+1))),"")</f>
        <v>0.142857142857143</v>
      </c>
      <c r="AA2490" s="0" t="n">
        <f aca="false">IF(ISNUMBER($BX2490),IF($BX2490&gt;=2017,1,0),"")</f>
        <v>1</v>
      </c>
      <c r="AB2490" s="0" t="n">
        <f aca="false">IF(ISNUMBER($BX2490),IF($BX2490&gt;=2018,1,0),"")</f>
        <v>1</v>
      </c>
      <c r="AC2490" s="0" t="n">
        <f aca="false">IF(ISNUMBER($BX2490),IF($BX2490&gt;=2019,1,0),"")</f>
        <v>1</v>
      </c>
      <c r="AD2490" s="0" t="n">
        <f aca="false">IF($L2490&lt;&gt;"",IF($L2490&gt;2013,1,0),"")</f>
        <v>1</v>
      </c>
      <c r="AE2490" s="0" t="n">
        <f aca="false">IF($L2490&lt;&gt;"",1+IF($L2490&gt;2011,1,0)+IF($L2490&gt;2014,1,0),"")</f>
        <v>2</v>
      </c>
      <c r="AF2490" s="0" t="s">
        <v>761</v>
      </c>
      <c r="AG2490" s="0" t="s">
        <v>88</v>
      </c>
      <c r="AH2490" s="0" t="s">
        <v>89</v>
      </c>
      <c r="AI2490" s="0" t="s">
        <v>334</v>
      </c>
      <c r="AJ2490" s="0" t="s">
        <v>334</v>
      </c>
      <c r="AK2490" s="0" t="str">
        <f aca="false">IF(AND($CF2490&lt;&gt;"",IFERROR(INDEX(subsample_country_map!$B:$B,MATCH($CF2490,subsample_country_map!$A:$A,0)),"")&lt;&gt;""),INDEX(subsample_country_map!$B:$B,MATCH($CF2490,subsample_country_map!$A:$A,0)),INDEX(lookup!$AA:$AA,MATCH($A2490,lookup!$A:$A,0)))</f>
        <v>1_US</v>
      </c>
      <c r="AL2490" s="0" t="str">
        <f aca="false">IF(AND($CF2490&lt;&gt;"",IFERROR(INDEX(subsample_country_map!$C:$C,MATCH($CF2490,subsample_country_map!$A:$A,0)),"")&lt;&gt;""),INDEX(subsample_country_map!$C:$C,MATCH($CF2490,subsample_country_map!$A:$A,0)),INDEX(lookup!$AB:$AB,MATCH($A2490,lookup!$A:$A,0)))</f>
        <v>1_developed</v>
      </c>
      <c r="AM2490" s="0" t="str">
        <f aca="false">IF(AND($CF2490&lt;&gt;"",IFERROR(INDEX(subsample_country_map!$D:$D,MATCH($CF2490,subsample_country_map!$A:$A,0)),"")&lt;&gt;""),INDEX(subsample_country_map!$D:$D,MATCH($CF2490,subsample_country_map!$A:$A,0)),INDEX(lookup!$AC:$AC,MATCH($A2490,lookup!$A:$A,0)))</f>
        <v>1_western</v>
      </c>
      <c r="AN2490" s="0" t="str">
        <f aca="false">IF(AND($CF2490&lt;&gt;"",IFERROR(INDEX(subsample_country_map!$E:$E,MATCH($CF2490,subsample_country_map!$A:$A,0)),"")&lt;&gt;""),INDEX(subsample_country_map!$E:$E,MATCH($CF2490,subsample_country_map!$A:$A,0)),INDEX(lookup!$AD:$AD,MATCH($A2490,lookup!$A:$A,0)))</f>
        <v>1_common law</v>
      </c>
      <c r="AO2490" s="0" t="str">
        <f aca="false">INDEX(lookup!$Y:$Y,MATCH($A2490,lookup!$A:$A,0))</f>
        <v>0_published</v>
      </c>
      <c r="AP2490" s="0" t="str">
        <f aca="false">INDEX(lookup!$Z:$Z,MATCH($A2490,lookup!$A:$A,0))</f>
        <v>0_VHB low</v>
      </c>
      <c r="AQ2490" s="0" t="str">
        <f aca="false">INDEX(lookup!$W:$W,MATCH($A2490,lookup!$A:$A,0))</f>
        <v>2_sust</v>
      </c>
      <c r="AS2490" s="0" t="s">
        <v>91</v>
      </c>
      <c r="AT2490" s="0" t="s">
        <v>397</v>
      </c>
      <c r="AU2490" s="0" t="s">
        <v>93</v>
      </c>
      <c r="AV2490" s="0" t="s">
        <v>2565</v>
      </c>
      <c r="AY2490" s="0" t="s">
        <v>1317</v>
      </c>
      <c r="BA2490" s="0" t="n">
        <v>31418</v>
      </c>
      <c r="BB2490" s="0" t="s">
        <v>8030</v>
      </c>
      <c r="BC2490" s="0" t="s">
        <v>122</v>
      </c>
      <c r="BD2490" s="0" t="s">
        <v>8031</v>
      </c>
      <c r="BE2490" s="0" t="s">
        <v>98</v>
      </c>
      <c r="BI2490" s="0" t="s">
        <v>143</v>
      </c>
      <c r="BJ2490" s="0" t="s">
        <v>6593</v>
      </c>
      <c r="BK2490" s="0" t="s">
        <v>8144</v>
      </c>
      <c r="BL2490" s="0" t="s">
        <v>8158</v>
      </c>
      <c r="BM2490" s="0" t="s">
        <v>8053</v>
      </c>
      <c r="BN2490" s="0" t="s">
        <v>8043</v>
      </c>
      <c r="BO2490" s="0" t="s">
        <v>105</v>
      </c>
      <c r="BP2490" s="0" t="s">
        <v>8029</v>
      </c>
      <c r="BQ2490" s="0" t="s">
        <v>127</v>
      </c>
      <c r="BT2490" s="0" t="n">
        <v>0</v>
      </c>
      <c r="BU2490" s="0" t="s">
        <v>8036</v>
      </c>
      <c r="BW2490" s="0" t="n">
        <v>2007</v>
      </c>
      <c r="BX2490" s="0" t="n">
        <v>2020</v>
      </c>
      <c r="BY2490" s="0" t="s">
        <v>1526</v>
      </c>
      <c r="BZ2490" s="0" t="n">
        <v>2013.5</v>
      </c>
      <c r="CA2490" s="0" t="n">
        <v>0.357142857142857</v>
      </c>
      <c r="CB2490" s="0" t="n">
        <v>0</v>
      </c>
      <c r="CC2490" s="0" t="n">
        <v>1</v>
      </c>
      <c r="CD2490" s="0" t="n">
        <v>-0.0402339258847279</v>
      </c>
      <c r="CE2490" s="0" t="n">
        <v>1</v>
      </c>
    </row>
    <row r="2491" customFormat="false" ht="15" hidden="false" customHeight="false" outlineLevel="0" collapsed="false">
      <c r="A2491" s="0" t="s">
        <v>8029</v>
      </c>
      <c r="B2491" s="0" t="n">
        <v>3796</v>
      </c>
      <c r="C2491" s="0" t="n">
        <v>-0.027624017074091</v>
      </c>
      <c r="D2491" s="0" t="n">
        <v>8692</v>
      </c>
      <c r="E2491" s="0" t="n">
        <f aca="false">IF(ISNUMBER($BA2491),$BA2491,IF(AND(ISNUMBER($D2491),ISNUMBER($BW2491),ISNUMBER($BX2491)),$D2491*($BX2491-$BW2491+1),""))</f>
        <v>8692</v>
      </c>
      <c r="H2491" s="0" t="s">
        <v>118</v>
      </c>
      <c r="I2491" s="0" t="s">
        <v>842</v>
      </c>
      <c r="J2491" s="0" t="n">
        <f aca="false">IF($BW2491&lt;&gt;"",$BW2491,"")</f>
        <v>2007</v>
      </c>
      <c r="K2491" s="0" t="n">
        <f aca="false">IF($BX2491&lt;&gt;"",$BX2491,"")</f>
        <v>2020</v>
      </c>
      <c r="L2491" s="0" t="n">
        <f aca="false">IF(AND(ISNUMBER($BW2491),ISNUMBER($BX2491)),($BW2491+$BX2491)/2,"")</f>
        <v>2013.5</v>
      </c>
      <c r="M2491" s="0" t="n">
        <f aca="false">IF($L2491&lt;&gt;"",$L2491,"")</f>
        <v>2013.5</v>
      </c>
      <c r="N2491" s="0" t="n">
        <f aca="false">IF(AND(ISNUMBER($BW2491),ISNUMBER($BX2491)),MIN(1,MAX(0,($BX2491-2016+1)/($BX2491-$BW2491+1))),"")</f>
        <v>0.357142857142857</v>
      </c>
      <c r="O2491" s="0" t="n">
        <f aca="false">IF(AND(ISNUMBER($BW2491),ISNUMBER($BX2491)),MIN(1,MAX(0,($BX2491-2017+1)/($BX2491-$BW2491+1))),"")</f>
        <v>0.285714285714286</v>
      </c>
      <c r="P2491" s="0" t="n">
        <f aca="false">IF(AND(ISNUMBER($BW2491),ISNUMBER($BX2491)),MIN(1,MAX(0,($BX2491-2018+1)/($BX2491-$BW2491+1))),"")</f>
        <v>0.214285714285714</v>
      </c>
      <c r="Q2491" s="0" t="n">
        <f aca="false">IF(AND(ISNUMBER($BW2491),ISNUMBER($BX2491)),MIN(1,MAX(0,($BX2491-2019+1)/($BX2491-$BW2491+1))),"")</f>
        <v>0.142857142857143</v>
      </c>
      <c r="R2491" s="0" t="n">
        <f aca="false">IF(AND(ISNUMBER($BW2491),ISNUMBER($BX2491)),MIN(1,MAX(0,($BX2491-2016+1)/($BX2491-$BW2491+1))),"")</f>
        <v>0.357142857142857</v>
      </c>
      <c r="S2491" s="0" t="n">
        <f aca="false">IF($L2491&lt;&gt;"",IF($L2491&gt;=2015.5,1,0),"")</f>
        <v>0</v>
      </c>
      <c r="T2491" s="0" t="n">
        <f aca="false">IF($L2491&lt;&gt;"",IF($L2491&gt;=2016,1,0),"")</f>
        <v>0</v>
      </c>
      <c r="U2491" s="0" t="n">
        <f aca="false">IF(ISNUMBER($BX2491),IF($BX2491&gt;=2016,1,0),"")</f>
        <v>1</v>
      </c>
      <c r="V2491" s="0" t="n">
        <f aca="false">IF(ISNUMBER($BW2491),IF($BW2491&gt;=2016,1,0),"")</f>
        <v>0</v>
      </c>
      <c r="W2491" s="0" t="str">
        <f aca="false">IF(AND(ISNUMBER($BW2491),ISNUMBER($BX2491)),IF($BW2491&gt;=2016,"post-only",IF($BX2491&lt;2016,"pre-only","mixed")),"")</f>
        <v>mixed</v>
      </c>
      <c r="X2491" s="0" t="n">
        <f aca="false">IF(AND(ISNUMBER($BW2491),ISNUMBER($BX2491)),MIN(1,MAX(0,($BX2491-2017+1)/($BX2491-$BW2491+1))),"")</f>
        <v>0.285714285714286</v>
      </c>
      <c r="Y2491" s="0" t="n">
        <f aca="false">IF(AND(ISNUMBER($BW2491),ISNUMBER($BX2491)),MIN(1,MAX(0,($BX2491-2018+1)/($BX2491-$BW2491+1))),"")</f>
        <v>0.214285714285714</v>
      </c>
      <c r="Z2491" s="0" t="n">
        <f aca="false">IF(AND(ISNUMBER($BW2491),ISNUMBER($BX2491)),MIN(1,MAX(0,($BX2491-2019+1)/($BX2491-$BW2491+1))),"")</f>
        <v>0.142857142857143</v>
      </c>
      <c r="AA2491" s="0" t="n">
        <f aca="false">IF(ISNUMBER($BX2491),IF($BX2491&gt;=2017,1,0),"")</f>
        <v>1</v>
      </c>
      <c r="AB2491" s="0" t="n">
        <f aca="false">IF(ISNUMBER($BX2491),IF($BX2491&gt;=2018,1,0),"")</f>
        <v>1</v>
      </c>
      <c r="AC2491" s="0" t="n">
        <f aca="false">IF(ISNUMBER($BX2491),IF($BX2491&gt;=2019,1,0),"")</f>
        <v>1</v>
      </c>
      <c r="AD2491" s="0" t="n">
        <f aca="false">IF($L2491&lt;&gt;"",IF($L2491&gt;2013,1,0),"")</f>
        <v>1</v>
      </c>
      <c r="AE2491" s="0" t="n">
        <f aca="false">IF($L2491&lt;&gt;"",1+IF($L2491&gt;2011,1,0)+IF($L2491&gt;2014,1,0),"")</f>
        <v>2</v>
      </c>
      <c r="AF2491" s="0" t="s">
        <v>761</v>
      </c>
      <c r="AG2491" s="0" t="s">
        <v>88</v>
      </c>
      <c r="AH2491" s="0" t="s">
        <v>89</v>
      </c>
      <c r="AI2491" s="0" t="s">
        <v>334</v>
      </c>
      <c r="AJ2491" s="0" t="s">
        <v>334</v>
      </c>
      <c r="AK2491" s="0" t="str">
        <f aca="false">IF(AND($CF2491&lt;&gt;"",IFERROR(INDEX(subsample_country_map!$B:$B,MATCH($CF2491,subsample_country_map!$A:$A,0)),"")&lt;&gt;""),INDEX(subsample_country_map!$B:$B,MATCH($CF2491,subsample_country_map!$A:$A,0)),INDEX(lookup!$AA:$AA,MATCH($A2491,lookup!$A:$A,0)))</f>
        <v>1_US</v>
      </c>
      <c r="AL2491" s="0" t="str">
        <f aca="false">IF(AND($CF2491&lt;&gt;"",IFERROR(INDEX(subsample_country_map!$C:$C,MATCH($CF2491,subsample_country_map!$A:$A,0)),"")&lt;&gt;""),INDEX(subsample_country_map!$C:$C,MATCH($CF2491,subsample_country_map!$A:$A,0)),INDEX(lookup!$AB:$AB,MATCH($A2491,lookup!$A:$A,0)))</f>
        <v>1_developed</v>
      </c>
      <c r="AM2491" s="0" t="str">
        <f aca="false">IF(AND($CF2491&lt;&gt;"",IFERROR(INDEX(subsample_country_map!$D:$D,MATCH($CF2491,subsample_country_map!$A:$A,0)),"")&lt;&gt;""),INDEX(subsample_country_map!$D:$D,MATCH($CF2491,subsample_country_map!$A:$A,0)),INDEX(lookup!$AC:$AC,MATCH($A2491,lookup!$A:$A,0)))</f>
        <v>1_western</v>
      </c>
      <c r="AN2491" s="0" t="str">
        <f aca="false">IF(AND($CF2491&lt;&gt;"",IFERROR(INDEX(subsample_country_map!$E:$E,MATCH($CF2491,subsample_country_map!$A:$A,0)),"")&lt;&gt;""),INDEX(subsample_country_map!$E:$E,MATCH($CF2491,subsample_country_map!$A:$A,0)),INDEX(lookup!$AD:$AD,MATCH($A2491,lookup!$A:$A,0)))</f>
        <v>1_common law</v>
      </c>
      <c r="AO2491" s="0" t="str">
        <f aca="false">INDEX(lookup!$Y:$Y,MATCH($A2491,lookup!$A:$A,0))</f>
        <v>0_published</v>
      </c>
      <c r="AP2491" s="0" t="str">
        <f aca="false">INDEX(lookup!$Z:$Z,MATCH($A2491,lookup!$A:$A,0))</f>
        <v>0_VHB low</v>
      </c>
      <c r="AQ2491" s="0" t="str">
        <f aca="false">INDEX(lookup!$W:$W,MATCH($A2491,lookup!$A:$A,0))</f>
        <v>2_sust</v>
      </c>
      <c r="AS2491" s="0" t="s">
        <v>91</v>
      </c>
      <c r="AT2491" s="0" t="s">
        <v>397</v>
      </c>
      <c r="AU2491" s="0" t="s">
        <v>93</v>
      </c>
      <c r="AV2491" s="0" t="s">
        <v>3346</v>
      </c>
      <c r="AY2491" s="0" t="s">
        <v>1042</v>
      </c>
      <c r="BA2491" s="0" t="n">
        <v>8692</v>
      </c>
      <c r="BB2491" s="0" t="s">
        <v>8030</v>
      </c>
      <c r="BC2491" s="0" t="s">
        <v>122</v>
      </c>
      <c r="BD2491" s="0" t="s">
        <v>8031</v>
      </c>
      <c r="BE2491" s="0" t="s">
        <v>8159</v>
      </c>
      <c r="BF2491" s="0" t="s">
        <v>8160</v>
      </c>
      <c r="BI2491" s="0" t="s">
        <v>189</v>
      </c>
      <c r="BJ2491" s="0" t="s">
        <v>8161</v>
      </c>
      <c r="BK2491" s="0" t="s">
        <v>8162</v>
      </c>
      <c r="BL2491" s="0" t="s">
        <v>8163</v>
      </c>
      <c r="BM2491" s="0" t="s">
        <v>8034</v>
      </c>
      <c r="BN2491" s="0" t="s">
        <v>8035</v>
      </c>
      <c r="BO2491" s="0" t="s">
        <v>105</v>
      </c>
      <c r="BP2491" s="0" t="s">
        <v>8029</v>
      </c>
      <c r="BQ2491" s="0" t="s">
        <v>127</v>
      </c>
      <c r="BT2491" s="0" t="n">
        <v>0</v>
      </c>
      <c r="BU2491" s="0" t="s">
        <v>8036</v>
      </c>
      <c r="BW2491" s="0" t="n">
        <v>2007</v>
      </c>
      <c r="BX2491" s="0" t="n">
        <v>2020</v>
      </c>
      <c r="BY2491" s="0" t="s">
        <v>1526</v>
      </c>
      <c r="BZ2491" s="0" t="n">
        <v>2013.5</v>
      </c>
      <c r="CA2491" s="0" t="n">
        <v>0.357142857142857</v>
      </c>
      <c r="CB2491" s="0" t="n">
        <v>0</v>
      </c>
      <c r="CC2491" s="0" t="n">
        <v>1</v>
      </c>
      <c r="CD2491" s="0" t="n">
        <v>-0.0276310467961138</v>
      </c>
      <c r="CE2491" s="0" t="n">
        <v>1</v>
      </c>
    </row>
    <row r="2492" customFormat="false" ht="15" hidden="false" customHeight="false" outlineLevel="0" collapsed="false">
      <c r="A2492" s="0" t="s">
        <v>8029</v>
      </c>
      <c r="B2492" s="0" t="n">
        <v>3797</v>
      </c>
      <c r="C2492" s="0" t="n">
        <v>-0.0763725783830636</v>
      </c>
      <c r="D2492" s="0" t="n">
        <v>8692</v>
      </c>
      <c r="E2492" s="0" t="n">
        <f aca="false">IF(ISNUMBER($BA2492),$BA2492,IF(AND(ISNUMBER($D2492),ISNUMBER($BW2492),ISNUMBER($BX2492)),$D2492*($BX2492-$BW2492+1),""))</f>
        <v>8692</v>
      </c>
      <c r="H2492" s="0" t="s">
        <v>118</v>
      </c>
      <c r="I2492" s="0" t="s">
        <v>842</v>
      </c>
      <c r="J2492" s="0" t="n">
        <f aca="false">IF($BW2492&lt;&gt;"",$BW2492,"")</f>
        <v>2007</v>
      </c>
      <c r="K2492" s="0" t="n">
        <f aca="false">IF($BX2492&lt;&gt;"",$BX2492,"")</f>
        <v>2020</v>
      </c>
      <c r="L2492" s="0" t="n">
        <f aca="false">IF(AND(ISNUMBER($BW2492),ISNUMBER($BX2492)),($BW2492+$BX2492)/2,"")</f>
        <v>2013.5</v>
      </c>
      <c r="M2492" s="0" t="n">
        <f aca="false">IF($L2492&lt;&gt;"",$L2492,"")</f>
        <v>2013.5</v>
      </c>
      <c r="N2492" s="0" t="n">
        <f aca="false">IF(AND(ISNUMBER($BW2492),ISNUMBER($BX2492)),MIN(1,MAX(0,($BX2492-2016+1)/($BX2492-$BW2492+1))),"")</f>
        <v>0.357142857142857</v>
      </c>
      <c r="O2492" s="0" t="n">
        <f aca="false">IF(AND(ISNUMBER($BW2492),ISNUMBER($BX2492)),MIN(1,MAX(0,($BX2492-2017+1)/($BX2492-$BW2492+1))),"")</f>
        <v>0.285714285714286</v>
      </c>
      <c r="P2492" s="0" t="n">
        <f aca="false">IF(AND(ISNUMBER($BW2492),ISNUMBER($BX2492)),MIN(1,MAX(0,($BX2492-2018+1)/($BX2492-$BW2492+1))),"")</f>
        <v>0.214285714285714</v>
      </c>
      <c r="Q2492" s="0" t="n">
        <f aca="false">IF(AND(ISNUMBER($BW2492),ISNUMBER($BX2492)),MIN(1,MAX(0,($BX2492-2019+1)/($BX2492-$BW2492+1))),"")</f>
        <v>0.142857142857143</v>
      </c>
      <c r="R2492" s="0" t="n">
        <f aca="false">IF(AND(ISNUMBER($BW2492),ISNUMBER($BX2492)),MIN(1,MAX(0,($BX2492-2016+1)/($BX2492-$BW2492+1))),"")</f>
        <v>0.357142857142857</v>
      </c>
      <c r="S2492" s="0" t="n">
        <f aca="false">IF($L2492&lt;&gt;"",IF($L2492&gt;=2015.5,1,0),"")</f>
        <v>0</v>
      </c>
      <c r="T2492" s="0" t="n">
        <f aca="false">IF($L2492&lt;&gt;"",IF($L2492&gt;=2016,1,0),"")</f>
        <v>0</v>
      </c>
      <c r="U2492" s="0" t="n">
        <f aca="false">IF(ISNUMBER($BX2492),IF($BX2492&gt;=2016,1,0),"")</f>
        <v>1</v>
      </c>
      <c r="V2492" s="0" t="n">
        <f aca="false">IF(ISNUMBER($BW2492),IF($BW2492&gt;=2016,1,0),"")</f>
        <v>0</v>
      </c>
      <c r="W2492" s="0" t="str">
        <f aca="false">IF(AND(ISNUMBER($BW2492),ISNUMBER($BX2492)),IF($BW2492&gt;=2016,"post-only",IF($BX2492&lt;2016,"pre-only","mixed")),"")</f>
        <v>mixed</v>
      </c>
      <c r="X2492" s="0" t="n">
        <f aca="false">IF(AND(ISNUMBER($BW2492),ISNUMBER($BX2492)),MIN(1,MAX(0,($BX2492-2017+1)/($BX2492-$BW2492+1))),"")</f>
        <v>0.285714285714286</v>
      </c>
      <c r="Y2492" s="0" t="n">
        <f aca="false">IF(AND(ISNUMBER($BW2492),ISNUMBER($BX2492)),MIN(1,MAX(0,($BX2492-2018+1)/($BX2492-$BW2492+1))),"")</f>
        <v>0.214285714285714</v>
      </c>
      <c r="Z2492" s="0" t="n">
        <f aca="false">IF(AND(ISNUMBER($BW2492),ISNUMBER($BX2492)),MIN(1,MAX(0,($BX2492-2019+1)/($BX2492-$BW2492+1))),"")</f>
        <v>0.142857142857143</v>
      </c>
      <c r="AA2492" s="0" t="n">
        <f aca="false">IF(ISNUMBER($BX2492),IF($BX2492&gt;=2017,1,0),"")</f>
        <v>1</v>
      </c>
      <c r="AB2492" s="0" t="n">
        <f aca="false">IF(ISNUMBER($BX2492),IF($BX2492&gt;=2018,1,0),"")</f>
        <v>1</v>
      </c>
      <c r="AC2492" s="0" t="n">
        <f aca="false">IF(ISNUMBER($BX2492),IF($BX2492&gt;=2019,1,0),"")</f>
        <v>1</v>
      </c>
      <c r="AD2492" s="0" t="n">
        <f aca="false">IF($L2492&lt;&gt;"",IF($L2492&gt;2013,1,0),"")</f>
        <v>1</v>
      </c>
      <c r="AE2492" s="0" t="n">
        <f aca="false">IF($L2492&lt;&gt;"",1+IF($L2492&gt;2011,1,0)+IF($L2492&gt;2014,1,0),"")</f>
        <v>2</v>
      </c>
      <c r="AF2492" s="0" t="s">
        <v>761</v>
      </c>
      <c r="AG2492" s="0" t="s">
        <v>88</v>
      </c>
      <c r="AH2492" s="0" t="s">
        <v>89</v>
      </c>
      <c r="AI2492" s="0" t="s">
        <v>334</v>
      </c>
      <c r="AJ2492" s="0" t="s">
        <v>334</v>
      </c>
      <c r="AK2492" s="0" t="str">
        <f aca="false">IF(AND($CF2492&lt;&gt;"",IFERROR(INDEX(subsample_country_map!$B:$B,MATCH($CF2492,subsample_country_map!$A:$A,0)),"")&lt;&gt;""),INDEX(subsample_country_map!$B:$B,MATCH($CF2492,subsample_country_map!$A:$A,0)),INDEX(lookup!$AA:$AA,MATCH($A2492,lookup!$A:$A,0)))</f>
        <v>1_US</v>
      </c>
      <c r="AL2492" s="0" t="str">
        <f aca="false">IF(AND($CF2492&lt;&gt;"",IFERROR(INDEX(subsample_country_map!$C:$C,MATCH($CF2492,subsample_country_map!$A:$A,0)),"")&lt;&gt;""),INDEX(subsample_country_map!$C:$C,MATCH($CF2492,subsample_country_map!$A:$A,0)),INDEX(lookup!$AB:$AB,MATCH($A2492,lookup!$A:$A,0)))</f>
        <v>1_developed</v>
      </c>
      <c r="AM2492" s="0" t="str">
        <f aca="false">IF(AND($CF2492&lt;&gt;"",IFERROR(INDEX(subsample_country_map!$D:$D,MATCH($CF2492,subsample_country_map!$A:$A,0)),"")&lt;&gt;""),INDEX(subsample_country_map!$D:$D,MATCH($CF2492,subsample_country_map!$A:$A,0)),INDEX(lookup!$AC:$AC,MATCH($A2492,lookup!$A:$A,0)))</f>
        <v>1_western</v>
      </c>
      <c r="AN2492" s="0" t="str">
        <f aca="false">IF(AND($CF2492&lt;&gt;"",IFERROR(INDEX(subsample_country_map!$E:$E,MATCH($CF2492,subsample_country_map!$A:$A,0)),"")&lt;&gt;""),INDEX(subsample_country_map!$E:$E,MATCH($CF2492,subsample_country_map!$A:$A,0)),INDEX(lookup!$AD:$AD,MATCH($A2492,lookup!$A:$A,0)))</f>
        <v>1_common law</v>
      </c>
      <c r="AO2492" s="0" t="str">
        <f aca="false">INDEX(lookup!$Y:$Y,MATCH($A2492,lookup!$A:$A,0))</f>
        <v>0_published</v>
      </c>
      <c r="AP2492" s="0" t="str">
        <f aca="false">INDEX(lookup!$Z:$Z,MATCH($A2492,lookup!$A:$A,0))</f>
        <v>0_VHB low</v>
      </c>
      <c r="AQ2492" s="0" t="str">
        <f aca="false">INDEX(lookup!$W:$W,MATCH($A2492,lookup!$A:$A,0))</f>
        <v>2_sust</v>
      </c>
      <c r="AS2492" s="0" t="s">
        <v>91</v>
      </c>
      <c r="AT2492" s="0" t="s">
        <v>397</v>
      </c>
      <c r="AU2492" s="0" t="s">
        <v>93</v>
      </c>
      <c r="AV2492" s="0" t="s">
        <v>2695</v>
      </c>
      <c r="AY2492" s="0" t="s">
        <v>1317</v>
      </c>
      <c r="BA2492" s="0" t="n">
        <v>8692</v>
      </c>
      <c r="BB2492" s="0" t="s">
        <v>8030</v>
      </c>
      <c r="BC2492" s="0" t="s">
        <v>122</v>
      </c>
      <c r="BD2492" s="0" t="s">
        <v>8031</v>
      </c>
      <c r="BE2492" s="0" t="s">
        <v>8159</v>
      </c>
      <c r="BF2492" s="0" t="s">
        <v>8160</v>
      </c>
      <c r="BI2492" s="0" t="s">
        <v>189</v>
      </c>
      <c r="BJ2492" s="0" t="s">
        <v>8164</v>
      </c>
      <c r="BK2492" s="0" t="s">
        <v>8162</v>
      </c>
      <c r="BL2492" s="0" t="s">
        <v>8165</v>
      </c>
      <c r="BM2492" s="0" t="s">
        <v>8034</v>
      </c>
      <c r="BN2492" s="0" t="s">
        <v>8038</v>
      </c>
      <c r="BO2492" s="0" t="s">
        <v>105</v>
      </c>
      <c r="BP2492" s="0" t="s">
        <v>8029</v>
      </c>
      <c r="BQ2492" s="0" t="s">
        <v>127</v>
      </c>
      <c r="BT2492" s="0" t="n">
        <v>0</v>
      </c>
      <c r="BU2492" s="0" t="s">
        <v>8036</v>
      </c>
      <c r="BW2492" s="0" t="n">
        <v>2007</v>
      </c>
      <c r="BX2492" s="0" t="n">
        <v>2020</v>
      </c>
      <c r="BY2492" s="0" t="s">
        <v>1526</v>
      </c>
      <c r="BZ2492" s="0" t="n">
        <v>2013.5</v>
      </c>
      <c r="CA2492" s="0" t="n">
        <v>0.357142857142857</v>
      </c>
      <c r="CB2492" s="0" t="n">
        <v>0</v>
      </c>
      <c r="CC2492" s="0" t="n">
        <v>1</v>
      </c>
      <c r="CD2492" s="0" t="n">
        <v>-0.0765215881287632</v>
      </c>
      <c r="CE2492" s="0" t="n">
        <v>1</v>
      </c>
    </row>
    <row r="2493" customFormat="false" ht="15" hidden="false" customHeight="false" outlineLevel="0" collapsed="false">
      <c r="A2493" s="0" t="s">
        <v>8029</v>
      </c>
      <c r="B2493" s="0" t="n">
        <v>3798</v>
      </c>
      <c r="C2493" s="0" t="n">
        <v>-0.0763725783830636</v>
      </c>
      <c r="D2493" s="0" t="n">
        <v>8692</v>
      </c>
      <c r="E2493" s="0" t="n">
        <f aca="false">IF(ISNUMBER($BA2493),$BA2493,IF(AND(ISNUMBER($D2493),ISNUMBER($BW2493),ISNUMBER($BX2493)),$D2493*($BX2493-$BW2493+1),""))</f>
        <v>8692</v>
      </c>
      <c r="H2493" s="0" t="s">
        <v>118</v>
      </c>
      <c r="I2493" s="0" t="s">
        <v>842</v>
      </c>
      <c r="J2493" s="0" t="n">
        <f aca="false">IF($BW2493&lt;&gt;"",$BW2493,"")</f>
        <v>2007</v>
      </c>
      <c r="K2493" s="0" t="n">
        <f aca="false">IF($BX2493&lt;&gt;"",$BX2493,"")</f>
        <v>2020</v>
      </c>
      <c r="L2493" s="0" t="n">
        <f aca="false">IF(AND(ISNUMBER($BW2493),ISNUMBER($BX2493)),($BW2493+$BX2493)/2,"")</f>
        <v>2013.5</v>
      </c>
      <c r="M2493" s="0" t="n">
        <f aca="false">IF($L2493&lt;&gt;"",$L2493,"")</f>
        <v>2013.5</v>
      </c>
      <c r="N2493" s="0" t="n">
        <f aca="false">IF(AND(ISNUMBER($BW2493),ISNUMBER($BX2493)),MIN(1,MAX(0,($BX2493-2016+1)/($BX2493-$BW2493+1))),"")</f>
        <v>0.357142857142857</v>
      </c>
      <c r="O2493" s="0" t="n">
        <f aca="false">IF(AND(ISNUMBER($BW2493),ISNUMBER($BX2493)),MIN(1,MAX(0,($BX2493-2017+1)/($BX2493-$BW2493+1))),"")</f>
        <v>0.285714285714286</v>
      </c>
      <c r="P2493" s="0" t="n">
        <f aca="false">IF(AND(ISNUMBER($BW2493),ISNUMBER($BX2493)),MIN(1,MAX(0,($BX2493-2018+1)/($BX2493-$BW2493+1))),"")</f>
        <v>0.214285714285714</v>
      </c>
      <c r="Q2493" s="0" t="n">
        <f aca="false">IF(AND(ISNUMBER($BW2493),ISNUMBER($BX2493)),MIN(1,MAX(0,($BX2493-2019+1)/($BX2493-$BW2493+1))),"")</f>
        <v>0.142857142857143</v>
      </c>
      <c r="R2493" s="0" t="n">
        <f aca="false">IF(AND(ISNUMBER($BW2493),ISNUMBER($BX2493)),MIN(1,MAX(0,($BX2493-2016+1)/($BX2493-$BW2493+1))),"")</f>
        <v>0.357142857142857</v>
      </c>
      <c r="S2493" s="0" t="n">
        <f aca="false">IF($L2493&lt;&gt;"",IF($L2493&gt;=2015.5,1,0),"")</f>
        <v>0</v>
      </c>
      <c r="T2493" s="0" t="n">
        <f aca="false">IF($L2493&lt;&gt;"",IF($L2493&gt;=2016,1,0),"")</f>
        <v>0</v>
      </c>
      <c r="U2493" s="0" t="n">
        <f aca="false">IF(ISNUMBER($BX2493),IF($BX2493&gt;=2016,1,0),"")</f>
        <v>1</v>
      </c>
      <c r="V2493" s="0" t="n">
        <f aca="false">IF(ISNUMBER($BW2493),IF($BW2493&gt;=2016,1,0),"")</f>
        <v>0</v>
      </c>
      <c r="W2493" s="0" t="str">
        <f aca="false">IF(AND(ISNUMBER($BW2493),ISNUMBER($BX2493)),IF($BW2493&gt;=2016,"post-only",IF($BX2493&lt;2016,"pre-only","mixed")),"")</f>
        <v>mixed</v>
      </c>
      <c r="X2493" s="0" t="n">
        <f aca="false">IF(AND(ISNUMBER($BW2493),ISNUMBER($BX2493)),MIN(1,MAX(0,($BX2493-2017+1)/($BX2493-$BW2493+1))),"")</f>
        <v>0.285714285714286</v>
      </c>
      <c r="Y2493" s="0" t="n">
        <f aca="false">IF(AND(ISNUMBER($BW2493),ISNUMBER($BX2493)),MIN(1,MAX(0,($BX2493-2018+1)/($BX2493-$BW2493+1))),"")</f>
        <v>0.214285714285714</v>
      </c>
      <c r="Z2493" s="0" t="n">
        <f aca="false">IF(AND(ISNUMBER($BW2493),ISNUMBER($BX2493)),MIN(1,MAX(0,($BX2493-2019+1)/($BX2493-$BW2493+1))),"")</f>
        <v>0.142857142857143</v>
      </c>
      <c r="AA2493" s="0" t="n">
        <f aca="false">IF(ISNUMBER($BX2493),IF($BX2493&gt;=2017,1,0),"")</f>
        <v>1</v>
      </c>
      <c r="AB2493" s="0" t="n">
        <f aca="false">IF(ISNUMBER($BX2493),IF($BX2493&gt;=2018,1,0),"")</f>
        <v>1</v>
      </c>
      <c r="AC2493" s="0" t="n">
        <f aca="false">IF(ISNUMBER($BX2493),IF($BX2493&gt;=2019,1,0),"")</f>
        <v>1</v>
      </c>
      <c r="AD2493" s="0" t="n">
        <f aca="false">IF($L2493&lt;&gt;"",IF($L2493&gt;2013,1,0),"")</f>
        <v>1</v>
      </c>
      <c r="AE2493" s="0" t="n">
        <f aca="false">IF($L2493&lt;&gt;"",1+IF($L2493&gt;2011,1,0)+IF($L2493&gt;2014,1,0),"")</f>
        <v>2</v>
      </c>
      <c r="AF2493" s="0" t="s">
        <v>761</v>
      </c>
      <c r="AG2493" s="0" t="s">
        <v>88</v>
      </c>
      <c r="AH2493" s="0" t="s">
        <v>89</v>
      </c>
      <c r="AI2493" s="0" t="s">
        <v>334</v>
      </c>
      <c r="AJ2493" s="0" t="s">
        <v>334</v>
      </c>
      <c r="AK2493" s="0" t="str">
        <f aca="false">IF(AND($CF2493&lt;&gt;"",IFERROR(INDEX(subsample_country_map!$B:$B,MATCH($CF2493,subsample_country_map!$A:$A,0)),"")&lt;&gt;""),INDEX(subsample_country_map!$B:$B,MATCH($CF2493,subsample_country_map!$A:$A,0)),INDEX(lookup!$AA:$AA,MATCH($A2493,lookup!$A:$A,0)))</f>
        <v>1_US</v>
      </c>
      <c r="AL2493" s="0" t="str">
        <f aca="false">IF(AND($CF2493&lt;&gt;"",IFERROR(INDEX(subsample_country_map!$C:$C,MATCH($CF2493,subsample_country_map!$A:$A,0)),"")&lt;&gt;""),INDEX(subsample_country_map!$C:$C,MATCH($CF2493,subsample_country_map!$A:$A,0)),INDEX(lookup!$AB:$AB,MATCH($A2493,lookup!$A:$A,0)))</f>
        <v>1_developed</v>
      </c>
      <c r="AM2493" s="0" t="str">
        <f aca="false">IF(AND($CF2493&lt;&gt;"",IFERROR(INDEX(subsample_country_map!$D:$D,MATCH($CF2493,subsample_country_map!$A:$A,0)),"")&lt;&gt;""),INDEX(subsample_country_map!$D:$D,MATCH($CF2493,subsample_country_map!$A:$A,0)),INDEX(lookup!$AC:$AC,MATCH($A2493,lookup!$A:$A,0)))</f>
        <v>1_western</v>
      </c>
      <c r="AN2493" s="0" t="str">
        <f aca="false">IF(AND($CF2493&lt;&gt;"",IFERROR(INDEX(subsample_country_map!$E:$E,MATCH($CF2493,subsample_country_map!$A:$A,0)),"")&lt;&gt;""),INDEX(subsample_country_map!$E:$E,MATCH($CF2493,subsample_country_map!$A:$A,0)),INDEX(lookup!$AD:$AD,MATCH($A2493,lookup!$A:$A,0)))</f>
        <v>1_common law</v>
      </c>
      <c r="AO2493" s="0" t="str">
        <f aca="false">INDEX(lookup!$Y:$Y,MATCH($A2493,lookup!$A:$A,0))</f>
        <v>0_published</v>
      </c>
      <c r="AP2493" s="0" t="str">
        <f aca="false">INDEX(lookup!$Z:$Z,MATCH($A2493,lookup!$A:$A,0))</f>
        <v>0_VHB low</v>
      </c>
      <c r="AQ2493" s="0" t="str">
        <f aca="false">INDEX(lookup!$W:$W,MATCH($A2493,lookup!$A:$A,0))</f>
        <v>2_sust</v>
      </c>
      <c r="AS2493" s="0" t="s">
        <v>91</v>
      </c>
      <c r="AT2493" s="0" t="s">
        <v>397</v>
      </c>
      <c r="AU2493" s="0" t="s">
        <v>93</v>
      </c>
      <c r="AV2493" s="0" t="s">
        <v>2775</v>
      </c>
      <c r="AY2493" s="0" t="s">
        <v>1317</v>
      </c>
      <c r="BA2493" s="0" t="n">
        <v>8692</v>
      </c>
      <c r="BB2493" s="0" t="s">
        <v>8030</v>
      </c>
      <c r="BC2493" s="0" t="s">
        <v>122</v>
      </c>
      <c r="BD2493" s="0" t="s">
        <v>8031</v>
      </c>
      <c r="BE2493" s="0" t="s">
        <v>8159</v>
      </c>
      <c r="BF2493" s="0" t="s">
        <v>8160</v>
      </c>
      <c r="BI2493" s="0" t="s">
        <v>189</v>
      </c>
      <c r="BJ2493" s="0" t="s">
        <v>8166</v>
      </c>
      <c r="BK2493" s="0" t="s">
        <v>8162</v>
      </c>
      <c r="BL2493" s="0" t="s">
        <v>8167</v>
      </c>
      <c r="BM2493" s="0" t="s">
        <v>8034</v>
      </c>
      <c r="BN2493" s="0" t="s">
        <v>8040</v>
      </c>
      <c r="BO2493" s="0" t="s">
        <v>105</v>
      </c>
      <c r="BP2493" s="0" t="s">
        <v>8029</v>
      </c>
      <c r="BQ2493" s="0" t="s">
        <v>127</v>
      </c>
      <c r="BT2493" s="0" t="n">
        <v>0</v>
      </c>
      <c r="BU2493" s="0" t="s">
        <v>8036</v>
      </c>
      <c r="BW2493" s="0" t="n">
        <v>2007</v>
      </c>
      <c r="BX2493" s="0" t="n">
        <v>2020</v>
      </c>
      <c r="BY2493" s="0" t="s">
        <v>1526</v>
      </c>
      <c r="BZ2493" s="0" t="n">
        <v>2013.5</v>
      </c>
      <c r="CA2493" s="0" t="n">
        <v>0.357142857142857</v>
      </c>
      <c r="CB2493" s="0" t="n">
        <v>0</v>
      </c>
      <c r="CC2493" s="0" t="n">
        <v>1</v>
      </c>
      <c r="CD2493" s="0" t="n">
        <v>-0.0765215881287632</v>
      </c>
      <c r="CE2493" s="0" t="n">
        <v>1</v>
      </c>
    </row>
    <row r="2494" customFormat="false" ht="15" hidden="false" customHeight="false" outlineLevel="0" collapsed="false">
      <c r="A2494" s="0" t="s">
        <v>8029</v>
      </c>
      <c r="B2494" s="0" t="n">
        <v>3799</v>
      </c>
      <c r="C2494" s="0" t="n">
        <v>-0.027624017074091</v>
      </c>
      <c r="D2494" s="0" t="n">
        <v>8692</v>
      </c>
      <c r="E2494" s="0" t="n">
        <f aca="false">IF(ISNUMBER($BA2494),$BA2494,IF(AND(ISNUMBER($D2494),ISNUMBER($BW2494),ISNUMBER($BX2494)),$D2494*($BX2494-$BW2494+1),""))</f>
        <v>8692</v>
      </c>
      <c r="H2494" s="0" t="s">
        <v>118</v>
      </c>
      <c r="I2494" s="0" t="s">
        <v>842</v>
      </c>
      <c r="J2494" s="0" t="n">
        <f aca="false">IF($BW2494&lt;&gt;"",$BW2494,"")</f>
        <v>2007</v>
      </c>
      <c r="K2494" s="0" t="n">
        <f aca="false">IF($BX2494&lt;&gt;"",$BX2494,"")</f>
        <v>2020</v>
      </c>
      <c r="L2494" s="0" t="n">
        <f aca="false">IF(AND(ISNUMBER($BW2494),ISNUMBER($BX2494)),($BW2494+$BX2494)/2,"")</f>
        <v>2013.5</v>
      </c>
      <c r="M2494" s="0" t="n">
        <f aca="false">IF($L2494&lt;&gt;"",$L2494,"")</f>
        <v>2013.5</v>
      </c>
      <c r="N2494" s="0" t="n">
        <f aca="false">IF(AND(ISNUMBER($BW2494),ISNUMBER($BX2494)),MIN(1,MAX(0,($BX2494-2016+1)/($BX2494-$BW2494+1))),"")</f>
        <v>0.357142857142857</v>
      </c>
      <c r="O2494" s="0" t="n">
        <f aca="false">IF(AND(ISNUMBER($BW2494),ISNUMBER($BX2494)),MIN(1,MAX(0,($BX2494-2017+1)/($BX2494-$BW2494+1))),"")</f>
        <v>0.285714285714286</v>
      </c>
      <c r="P2494" s="0" t="n">
        <f aca="false">IF(AND(ISNUMBER($BW2494),ISNUMBER($BX2494)),MIN(1,MAX(0,($BX2494-2018+1)/($BX2494-$BW2494+1))),"")</f>
        <v>0.214285714285714</v>
      </c>
      <c r="Q2494" s="0" t="n">
        <f aca="false">IF(AND(ISNUMBER($BW2494),ISNUMBER($BX2494)),MIN(1,MAX(0,($BX2494-2019+1)/($BX2494-$BW2494+1))),"")</f>
        <v>0.142857142857143</v>
      </c>
      <c r="R2494" s="0" t="n">
        <f aca="false">IF(AND(ISNUMBER($BW2494),ISNUMBER($BX2494)),MIN(1,MAX(0,($BX2494-2016+1)/($BX2494-$BW2494+1))),"")</f>
        <v>0.357142857142857</v>
      </c>
      <c r="S2494" s="0" t="n">
        <f aca="false">IF($L2494&lt;&gt;"",IF($L2494&gt;=2015.5,1,0),"")</f>
        <v>0</v>
      </c>
      <c r="T2494" s="0" t="n">
        <f aca="false">IF($L2494&lt;&gt;"",IF($L2494&gt;=2016,1,0),"")</f>
        <v>0</v>
      </c>
      <c r="U2494" s="0" t="n">
        <f aca="false">IF(ISNUMBER($BX2494),IF($BX2494&gt;=2016,1,0),"")</f>
        <v>1</v>
      </c>
      <c r="V2494" s="0" t="n">
        <f aca="false">IF(ISNUMBER($BW2494),IF($BW2494&gt;=2016,1,0),"")</f>
        <v>0</v>
      </c>
      <c r="W2494" s="0" t="str">
        <f aca="false">IF(AND(ISNUMBER($BW2494),ISNUMBER($BX2494)),IF($BW2494&gt;=2016,"post-only",IF($BX2494&lt;2016,"pre-only","mixed")),"")</f>
        <v>mixed</v>
      </c>
      <c r="X2494" s="0" t="n">
        <f aca="false">IF(AND(ISNUMBER($BW2494),ISNUMBER($BX2494)),MIN(1,MAX(0,($BX2494-2017+1)/($BX2494-$BW2494+1))),"")</f>
        <v>0.285714285714286</v>
      </c>
      <c r="Y2494" s="0" t="n">
        <f aca="false">IF(AND(ISNUMBER($BW2494),ISNUMBER($BX2494)),MIN(1,MAX(0,($BX2494-2018+1)/($BX2494-$BW2494+1))),"")</f>
        <v>0.214285714285714</v>
      </c>
      <c r="Z2494" s="0" t="n">
        <f aca="false">IF(AND(ISNUMBER($BW2494),ISNUMBER($BX2494)),MIN(1,MAX(0,($BX2494-2019+1)/($BX2494-$BW2494+1))),"")</f>
        <v>0.142857142857143</v>
      </c>
      <c r="AA2494" s="0" t="n">
        <f aca="false">IF(ISNUMBER($BX2494),IF($BX2494&gt;=2017,1,0),"")</f>
        <v>1</v>
      </c>
      <c r="AB2494" s="0" t="n">
        <f aca="false">IF(ISNUMBER($BX2494),IF($BX2494&gt;=2018,1,0),"")</f>
        <v>1</v>
      </c>
      <c r="AC2494" s="0" t="n">
        <f aca="false">IF(ISNUMBER($BX2494),IF($BX2494&gt;=2019,1,0),"")</f>
        <v>1</v>
      </c>
      <c r="AD2494" s="0" t="n">
        <f aca="false">IF($L2494&lt;&gt;"",IF($L2494&gt;2013,1,0),"")</f>
        <v>1</v>
      </c>
      <c r="AE2494" s="0" t="n">
        <f aca="false">IF($L2494&lt;&gt;"",1+IF($L2494&gt;2011,1,0)+IF($L2494&gt;2014,1,0),"")</f>
        <v>2</v>
      </c>
      <c r="AF2494" s="0" t="s">
        <v>761</v>
      </c>
      <c r="AG2494" s="0" t="s">
        <v>88</v>
      </c>
      <c r="AH2494" s="0" t="s">
        <v>89</v>
      </c>
      <c r="AI2494" s="0" t="s">
        <v>334</v>
      </c>
      <c r="AJ2494" s="0" t="s">
        <v>334</v>
      </c>
      <c r="AK2494" s="0" t="str">
        <f aca="false">IF(AND($CF2494&lt;&gt;"",IFERROR(INDEX(subsample_country_map!$B:$B,MATCH($CF2494,subsample_country_map!$A:$A,0)),"")&lt;&gt;""),INDEX(subsample_country_map!$B:$B,MATCH($CF2494,subsample_country_map!$A:$A,0)),INDEX(lookup!$AA:$AA,MATCH($A2494,lookup!$A:$A,0)))</f>
        <v>1_US</v>
      </c>
      <c r="AL2494" s="0" t="str">
        <f aca="false">IF(AND($CF2494&lt;&gt;"",IFERROR(INDEX(subsample_country_map!$C:$C,MATCH($CF2494,subsample_country_map!$A:$A,0)),"")&lt;&gt;""),INDEX(subsample_country_map!$C:$C,MATCH($CF2494,subsample_country_map!$A:$A,0)),INDEX(lookup!$AB:$AB,MATCH($A2494,lookup!$A:$A,0)))</f>
        <v>1_developed</v>
      </c>
      <c r="AM2494" s="0" t="str">
        <f aca="false">IF(AND($CF2494&lt;&gt;"",IFERROR(INDEX(subsample_country_map!$D:$D,MATCH($CF2494,subsample_country_map!$A:$A,0)),"")&lt;&gt;""),INDEX(subsample_country_map!$D:$D,MATCH($CF2494,subsample_country_map!$A:$A,0)),INDEX(lookup!$AC:$AC,MATCH($A2494,lookup!$A:$A,0)))</f>
        <v>1_western</v>
      </c>
      <c r="AN2494" s="0" t="str">
        <f aca="false">IF(AND($CF2494&lt;&gt;"",IFERROR(INDEX(subsample_country_map!$E:$E,MATCH($CF2494,subsample_country_map!$A:$A,0)),"")&lt;&gt;""),INDEX(subsample_country_map!$E:$E,MATCH($CF2494,subsample_country_map!$A:$A,0)),INDEX(lookup!$AD:$AD,MATCH($A2494,lookup!$A:$A,0)))</f>
        <v>1_common law</v>
      </c>
      <c r="AO2494" s="0" t="str">
        <f aca="false">INDEX(lookup!$Y:$Y,MATCH($A2494,lookup!$A:$A,0))</f>
        <v>0_published</v>
      </c>
      <c r="AP2494" s="0" t="str">
        <f aca="false">INDEX(lookup!$Z:$Z,MATCH($A2494,lookup!$A:$A,0))</f>
        <v>0_VHB low</v>
      </c>
      <c r="AQ2494" s="0" t="str">
        <f aca="false">INDEX(lookup!$W:$W,MATCH($A2494,lookup!$A:$A,0))</f>
        <v>2_sust</v>
      </c>
      <c r="AS2494" s="0" t="s">
        <v>91</v>
      </c>
      <c r="AT2494" s="0" t="s">
        <v>397</v>
      </c>
      <c r="AU2494" s="0" t="s">
        <v>93</v>
      </c>
      <c r="AV2494" s="0" t="s">
        <v>5790</v>
      </c>
      <c r="AY2494" s="0" t="s">
        <v>1042</v>
      </c>
      <c r="BA2494" s="0" t="n">
        <v>8692</v>
      </c>
      <c r="BB2494" s="0" t="s">
        <v>8030</v>
      </c>
      <c r="BC2494" s="0" t="s">
        <v>122</v>
      </c>
      <c r="BD2494" s="0" t="s">
        <v>8031</v>
      </c>
      <c r="BE2494" s="0" t="s">
        <v>8159</v>
      </c>
      <c r="BF2494" s="0" t="s">
        <v>8160</v>
      </c>
      <c r="BI2494" s="0" t="s">
        <v>189</v>
      </c>
      <c r="BJ2494" s="0" t="s">
        <v>8168</v>
      </c>
      <c r="BK2494" s="0" t="s">
        <v>8162</v>
      </c>
      <c r="BL2494" s="0" t="s">
        <v>8169</v>
      </c>
      <c r="BM2494" s="0" t="s">
        <v>8034</v>
      </c>
      <c r="BN2494" s="0" t="s">
        <v>8043</v>
      </c>
      <c r="BO2494" s="0" t="s">
        <v>105</v>
      </c>
      <c r="BP2494" s="0" t="s">
        <v>8029</v>
      </c>
      <c r="BQ2494" s="0" t="s">
        <v>127</v>
      </c>
      <c r="BT2494" s="0" t="n">
        <v>0</v>
      </c>
      <c r="BU2494" s="0" t="s">
        <v>8036</v>
      </c>
      <c r="BW2494" s="0" t="n">
        <v>2007</v>
      </c>
      <c r="BX2494" s="0" t="n">
        <v>2020</v>
      </c>
      <c r="BY2494" s="0" t="s">
        <v>1526</v>
      </c>
      <c r="BZ2494" s="0" t="n">
        <v>2013.5</v>
      </c>
      <c r="CA2494" s="0" t="n">
        <v>0.357142857142857</v>
      </c>
      <c r="CB2494" s="0" t="n">
        <v>0</v>
      </c>
      <c r="CC2494" s="0" t="n">
        <v>1</v>
      </c>
      <c r="CD2494" s="0" t="n">
        <v>-0.0276310467961138</v>
      </c>
      <c r="CE2494" s="0" t="n">
        <v>1</v>
      </c>
    </row>
    <row r="2495" customFormat="false" ht="15" hidden="false" customHeight="false" outlineLevel="0" collapsed="false">
      <c r="A2495" s="0" t="s">
        <v>8029</v>
      </c>
      <c r="B2495" s="0" t="n">
        <v>3800</v>
      </c>
      <c r="C2495" s="0" t="n">
        <v>-0.000749841991253504</v>
      </c>
      <c r="D2495" s="0" t="n">
        <v>22726</v>
      </c>
      <c r="E2495" s="0" t="n">
        <f aca="false">IF(ISNUMBER($BA2495),$BA2495,IF(AND(ISNUMBER($D2495),ISNUMBER($BW2495),ISNUMBER($BX2495)),$D2495*($BX2495-$BW2495+1),""))</f>
        <v>22726</v>
      </c>
      <c r="H2495" s="0" t="s">
        <v>118</v>
      </c>
      <c r="I2495" s="0" t="s">
        <v>842</v>
      </c>
      <c r="J2495" s="0" t="n">
        <f aca="false">IF($BW2495&lt;&gt;"",$BW2495,"")</f>
        <v>2007</v>
      </c>
      <c r="K2495" s="0" t="n">
        <f aca="false">IF($BX2495&lt;&gt;"",$BX2495,"")</f>
        <v>2020</v>
      </c>
      <c r="L2495" s="0" t="n">
        <f aca="false">IF(AND(ISNUMBER($BW2495),ISNUMBER($BX2495)),($BW2495+$BX2495)/2,"")</f>
        <v>2013.5</v>
      </c>
      <c r="M2495" s="0" t="n">
        <f aca="false">IF($L2495&lt;&gt;"",$L2495,"")</f>
        <v>2013.5</v>
      </c>
      <c r="N2495" s="0" t="n">
        <f aca="false">IF(AND(ISNUMBER($BW2495),ISNUMBER($BX2495)),MIN(1,MAX(0,($BX2495-2016+1)/($BX2495-$BW2495+1))),"")</f>
        <v>0.357142857142857</v>
      </c>
      <c r="O2495" s="0" t="n">
        <f aca="false">IF(AND(ISNUMBER($BW2495),ISNUMBER($BX2495)),MIN(1,MAX(0,($BX2495-2017+1)/($BX2495-$BW2495+1))),"")</f>
        <v>0.285714285714286</v>
      </c>
      <c r="P2495" s="0" t="n">
        <f aca="false">IF(AND(ISNUMBER($BW2495),ISNUMBER($BX2495)),MIN(1,MAX(0,($BX2495-2018+1)/($BX2495-$BW2495+1))),"")</f>
        <v>0.214285714285714</v>
      </c>
      <c r="Q2495" s="0" t="n">
        <f aca="false">IF(AND(ISNUMBER($BW2495),ISNUMBER($BX2495)),MIN(1,MAX(0,($BX2495-2019+1)/($BX2495-$BW2495+1))),"")</f>
        <v>0.142857142857143</v>
      </c>
      <c r="R2495" s="0" t="n">
        <f aca="false">IF(AND(ISNUMBER($BW2495),ISNUMBER($BX2495)),MIN(1,MAX(0,($BX2495-2016+1)/($BX2495-$BW2495+1))),"")</f>
        <v>0.357142857142857</v>
      </c>
      <c r="S2495" s="0" t="n">
        <f aca="false">IF($L2495&lt;&gt;"",IF($L2495&gt;=2015.5,1,0),"")</f>
        <v>0</v>
      </c>
      <c r="T2495" s="0" t="n">
        <f aca="false">IF($L2495&lt;&gt;"",IF($L2495&gt;=2016,1,0),"")</f>
        <v>0</v>
      </c>
      <c r="U2495" s="0" t="n">
        <f aca="false">IF(ISNUMBER($BX2495),IF($BX2495&gt;=2016,1,0),"")</f>
        <v>1</v>
      </c>
      <c r="V2495" s="0" t="n">
        <f aca="false">IF(ISNUMBER($BW2495),IF($BW2495&gt;=2016,1,0),"")</f>
        <v>0</v>
      </c>
      <c r="W2495" s="0" t="str">
        <f aca="false">IF(AND(ISNUMBER($BW2495),ISNUMBER($BX2495)),IF($BW2495&gt;=2016,"post-only",IF($BX2495&lt;2016,"pre-only","mixed")),"")</f>
        <v>mixed</v>
      </c>
      <c r="X2495" s="0" t="n">
        <f aca="false">IF(AND(ISNUMBER($BW2495),ISNUMBER($BX2495)),MIN(1,MAX(0,($BX2495-2017+1)/($BX2495-$BW2495+1))),"")</f>
        <v>0.285714285714286</v>
      </c>
      <c r="Y2495" s="0" t="n">
        <f aca="false">IF(AND(ISNUMBER($BW2495),ISNUMBER($BX2495)),MIN(1,MAX(0,($BX2495-2018+1)/($BX2495-$BW2495+1))),"")</f>
        <v>0.214285714285714</v>
      </c>
      <c r="Z2495" s="0" t="n">
        <f aca="false">IF(AND(ISNUMBER($BW2495),ISNUMBER($BX2495)),MIN(1,MAX(0,($BX2495-2019+1)/($BX2495-$BW2495+1))),"")</f>
        <v>0.142857142857143</v>
      </c>
      <c r="AA2495" s="0" t="n">
        <f aca="false">IF(ISNUMBER($BX2495),IF($BX2495&gt;=2017,1,0),"")</f>
        <v>1</v>
      </c>
      <c r="AB2495" s="0" t="n">
        <f aca="false">IF(ISNUMBER($BX2495),IF($BX2495&gt;=2018,1,0),"")</f>
        <v>1</v>
      </c>
      <c r="AC2495" s="0" t="n">
        <f aca="false">IF(ISNUMBER($BX2495),IF($BX2495&gt;=2019,1,0),"")</f>
        <v>1</v>
      </c>
      <c r="AD2495" s="0" t="n">
        <f aca="false">IF($L2495&lt;&gt;"",IF($L2495&gt;2013,1,0),"")</f>
        <v>1</v>
      </c>
      <c r="AE2495" s="0" t="n">
        <f aca="false">IF($L2495&lt;&gt;"",1+IF($L2495&gt;2011,1,0)+IF($L2495&gt;2014,1,0),"")</f>
        <v>2</v>
      </c>
      <c r="AF2495" s="0" t="s">
        <v>761</v>
      </c>
      <c r="AG2495" s="0" t="s">
        <v>88</v>
      </c>
      <c r="AH2495" s="0" t="s">
        <v>89</v>
      </c>
      <c r="AI2495" s="0" t="s">
        <v>334</v>
      </c>
      <c r="AJ2495" s="0" t="s">
        <v>334</v>
      </c>
      <c r="AK2495" s="0" t="str">
        <f aca="false">IF(AND($CF2495&lt;&gt;"",IFERROR(INDEX(subsample_country_map!$B:$B,MATCH($CF2495,subsample_country_map!$A:$A,0)),"")&lt;&gt;""),INDEX(subsample_country_map!$B:$B,MATCH($CF2495,subsample_country_map!$A:$A,0)),INDEX(lookup!$AA:$AA,MATCH($A2495,lookup!$A:$A,0)))</f>
        <v>1_US</v>
      </c>
      <c r="AL2495" s="0" t="str">
        <f aca="false">IF(AND($CF2495&lt;&gt;"",IFERROR(INDEX(subsample_country_map!$C:$C,MATCH($CF2495,subsample_country_map!$A:$A,0)),"")&lt;&gt;""),INDEX(subsample_country_map!$C:$C,MATCH($CF2495,subsample_country_map!$A:$A,0)),INDEX(lookup!$AB:$AB,MATCH($A2495,lookup!$A:$A,0)))</f>
        <v>1_developed</v>
      </c>
      <c r="AM2495" s="0" t="str">
        <f aca="false">IF(AND($CF2495&lt;&gt;"",IFERROR(INDEX(subsample_country_map!$D:$D,MATCH($CF2495,subsample_country_map!$A:$A,0)),"")&lt;&gt;""),INDEX(subsample_country_map!$D:$D,MATCH($CF2495,subsample_country_map!$A:$A,0)),INDEX(lookup!$AC:$AC,MATCH($A2495,lookup!$A:$A,0)))</f>
        <v>1_western</v>
      </c>
      <c r="AN2495" s="0" t="str">
        <f aca="false">IF(AND($CF2495&lt;&gt;"",IFERROR(INDEX(subsample_country_map!$E:$E,MATCH($CF2495,subsample_country_map!$A:$A,0)),"")&lt;&gt;""),INDEX(subsample_country_map!$E:$E,MATCH($CF2495,subsample_country_map!$A:$A,0)),INDEX(lookup!$AD:$AD,MATCH($A2495,lookup!$A:$A,0)))</f>
        <v>1_common law</v>
      </c>
      <c r="AO2495" s="0" t="str">
        <f aca="false">INDEX(lookup!$Y:$Y,MATCH($A2495,lookup!$A:$A,0))</f>
        <v>0_published</v>
      </c>
      <c r="AP2495" s="0" t="str">
        <f aca="false">INDEX(lookup!$Z:$Z,MATCH($A2495,lookup!$A:$A,0))</f>
        <v>0_VHB low</v>
      </c>
      <c r="AQ2495" s="0" t="str">
        <f aca="false">INDEX(lookup!$W:$W,MATCH($A2495,lookup!$A:$A,0))</f>
        <v>2_sust</v>
      </c>
      <c r="AS2495" s="0" t="s">
        <v>91</v>
      </c>
      <c r="AT2495" s="0" t="s">
        <v>397</v>
      </c>
      <c r="AU2495" s="0" t="s">
        <v>93</v>
      </c>
      <c r="AV2495" s="0" t="s">
        <v>417</v>
      </c>
      <c r="AY2495" s="0" t="s">
        <v>8170</v>
      </c>
      <c r="BA2495" s="0" t="n">
        <v>22726</v>
      </c>
      <c r="BB2495" s="0" t="s">
        <v>8030</v>
      </c>
      <c r="BC2495" s="0" t="s">
        <v>122</v>
      </c>
      <c r="BD2495" s="0" t="s">
        <v>8031</v>
      </c>
      <c r="BE2495" s="0" t="s">
        <v>8159</v>
      </c>
      <c r="BF2495" s="0" t="s">
        <v>8171</v>
      </c>
      <c r="BI2495" s="0" t="s">
        <v>189</v>
      </c>
      <c r="BJ2495" s="0" t="s">
        <v>8172</v>
      </c>
      <c r="BK2495" s="0" t="s">
        <v>8162</v>
      </c>
      <c r="BL2495" s="0" t="s">
        <v>8173</v>
      </c>
      <c r="BM2495" s="0" t="s">
        <v>8034</v>
      </c>
      <c r="BN2495" s="0" t="s">
        <v>8035</v>
      </c>
      <c r="BO2495" s="0" t="s">
        <v>105</v>
      </c>
      <c r="BP2495" s="0" t="s">
        <v>8029</v>
      </c>
      <c r="BQ2495" s="0" t="s">
        <v>127</v>
      </c>
      <c r="BT2495" s="0" t="n">
        <v>0</v>
      </c>
      <c r="BU2495" s="0" t="s">
        <v>8036</v>
      </c>
      <c r="BW2495" s="0" t="n">
        <v>2007</v>
      </c>
      <c r="BX2495" s="0" t="n">
        <v>2020</v>
      </c>
      <c r="BY2495" s="0" t="s">
        <v>1526</v>
      </c>
      <c r="BZ2495" s="0" t="n">
        <v>2013.5</v>
      </c>
      <c r="CA2495" s="0" t="n">
        <v>0.357142857142857</v>
      </c>
      <c r="CB2495" s="0" t="n">
        <v>0</v>
      </c>
      <c r="CC2495" s="0" t="n">
        <v>1</v>
      </c>
      <c r="CD2495" s="0" t="n">
        <v>-0.00074984213178969</v>
      </c>
      <c r="CE2495" s="0" t="n">
        <v>1</v>
      </c>
    </row>
    <row r="2496" customFormat="false" ht="15" hidden="false" customHeight="false" outlineLevel="0" collapsed="false">
      <c r="A2496" s="0" t="s">
        <v>8029</v>
      </c>
      <c r="B2496" s="0" t="n">
        <v>3801</v>
      </c>
      <c r="C2496" s="0" t="n">
        <v>-0.00932035142329905</v>
      </c>
      <c r="D2496" s="0" t="n">
        <v>22726</v>
      </c>
      <c r="E2496" s="0" t="n">
        <f aca="false">IF(ISNUMBER($BA2496),$BA2496,IF(AND(ISNUMBER($D2496),ISNUMBER($BW2496),ISNUMBER($BX2496)),$D2496*($BX2496-$BW2496+1),""))</f>
        <v>22726</v>
      </c>
      <c r="H2496" s="0" t="s">
        <v>118</v>
      </c>
      <c r="I2496" s="0" t="s">
        <v>842</v>
      </c>
      <c r="J2496" s="0" t="n">
        <f aca="false">IF($BW2496&lt;&gt;"",$BW2496,"")</f>
        <v>2007</v>
      </c>
      <c r="K2496" s="0" t="n">
        <f aca="false">IF($BX2496&lt;&gt;"",$BX2496,"")</f>
        <v>2020</v>
      </c>
      <c r="L2496" s="0" t="n">
        <f aca="false">IF(AND(ISNUMBER($BW2496),ISNUMBER($BX2496)),($BW2496+$BX2496)/2,"")</f>
        <v>2013.5</v>
      </c>
      <c r="M2496" s="0" t="n">
        <f aca="false">IF($L2496&lt;&gt;"",$L2496,"")</f>
        <v>2013.5</v>
      </c>
      <c r="N2496" s="0" t="n">
        <f aca="false">IF(AND(ISNUMBER($BW2496),ISNUMBER($BX2496)),MIN(1,MAX(0,($BX2496-2016+1)/($BX2496-$BW2496+1))),"")</f>
        <v>0.357142857142857</v>
      </c>
      <c r="O2496" s="0" t="n">
        <f aca="false">IF(AND(ISNUMBER($BW2496),ISNUMBER($BX2496)),MIN(1,MAX(0,($BX2496-2017+1)/($BX2496-$BW2496+1))),"")</f>
        <v>0.285714285714286</v>
      </c>
      <c r="P2496" s="0" t="n">
        <f aca="false">IF(AND(ISNUMBER($BW2496),ISNUMBER($BX2496)),MIN(1,MAX(0,($BX2496-2018+1)/($BX2496-$BW2496+1))),"")</f>
        <v>0.214285714285714</v>
      </c>
      <c r="Q2496" s="0" t="n">
        <f aca="false">IF(AND(ISNUMBER($BW2496),ISNUMBER($BX2496)),MIN(1,MAX(0,($BX2496-2019+1)/($BX2496-$BW2496+1))),"")</f>
        <v>0.142857142857143</v>
      </c>
      <c r="R2496" s="0" t="n">
        <f aca="false">IF(AND(ISNUMBER($BW2496),ISNUMBER($BX2496)),MIN(1,MAX(0,($BX2496-2016+1)/($BX2496-$BW2496+1))),"")</f>
        <v>0.357142857142857</v>
      </c>
      <c r="S2496" s="0" t="n">
        <f aca="false">IF($L2496&lt;&gt;"",IF($L2496&gt;=2015.5,1,0),"")</f>
        <v>0</v>
      </c>
      <c r="T2496" s="0" t="n">
        <f aca="false">IF($L2496&lt;&gt;"",IF($L2496&gt;=2016,1,0),"")</f>
        <v>0</v>
      </c>
      <c r="U2496" s="0" t="n">
        <f aca="false">IF(ISNUMBER($BX2496),IF($BX2496&gt;=2016,1,0),"")</f>
        <v>1</v>
      </c>
      <c r="V2496" s="0" t="n">
        <f aca="false">IF(ISNUMBER($BW2496),IF($BW2496&gt;=2016,1,0),"")</f>
        <v>0</v>
      </c>
      <c r="W2496" s="0" t="str">
        <f aca="false">IF(AND(ISNUMBER($BW2496),ISNUMBER($BX2496)),IF($BW2496&gt;=2016,"post-only",IF($BX2496&lt;2016,"pre-only","mixed")),"")</f>
        <v>mixed</v>
      </c>
      <c r="X2496" s="0" t="n">
        <f aca="false">IF(AND(ISNUMBER($BW2496),ISNUMBER($BX2496)),MIN(1,MAX(0,($BX2496-2017+1)/($BX2496-$BW2496+1))),"")</f>
        <v>0.285714285714286</v>
      </c>
      <c r="Y2496" s="0" t="n">
        <f aca="false">IF(AND(ISNUMBER($BW2496),ISNUMBER($BX2496)),MIN(1,MAX(0,($BX2496-2018+1)/($BX2496-$BW2496+1))),"")</f>
        <v>0.214285714285714</v>
      </c>
      <c r="Z2496" s="0" t="n">
        <f aca="false">IF(AND(ISNUMBER($BW2496),ISNUMBER($BX2496)),MIN(1,MAX(0,($BX2496-2019+1)/($BX2496-$BW2496+1))),"")</f>
        <v>0.142857142857143</v>
      </c>
      <c r="AA2496" s="0" t="n">
        <f aca="false">IF(ISNUMBER($BX2496),IF($BX2496&gt;=2017,1,0),"")</f>
        <v>1</v>
      </c>
      <c r="AB2496" s="0" t="n">
        <f aca="false">IF(ISNUMBER($BX2496),IF($BX2496&gt;=2018,1,0),"")</f>
        <v>1</v>
      </c>
      <c r="AC2496" s="0" t="n">
        <f aca="false">IF(ISNUMBER($BX2496),IF($BX2496&gt;=2019,1,0),"")</f>
        <v>1</v>
      </c>
      <c r="AD2496" s="0" t="n">
        <f aca="false">IF($L2496&lt;&gt;"",IF($L2496&gt;2013,1,0),"")</f>
        <v>1</v>
      </c>
      <c r="AE2496" s="0" t="n">
        <f aca="false">IF($L2496&lt;&gt;"",1+IF($L2496&gt;2011,1,0)+IF($L2496&gt;2014,1,0),"")</f>
        <v>2</v>
      </c>
      <c r="AF2496" s="0" t="s">
        <v>761</v>
      </c>
      <c r="AG2496" s="0" t="s">
        <v>88</v>
      </c>
      <c r="AH2496" s="0" t="s">
        <v>89</v>
      </c>
      <c r="AI2496" s="0" t="s">
        <v>334</v>
      </c>
      <c r="AJ2496" s="0" t="s">
        <v>334</v>
      </c>
      <c r="AK2496" s="0" t="str">
        <f aca="false">IF(AND($CF2496&lt;&gt;"",IFERROR(INDEX(subsample_country_map!$B:$B,MATCH($CF2496,subsample_country_map!$A:$A,0)),"")&lt;&gt;""),INDEX(subsample_country_map!$B:$B,MATCH($CF2496,subsample_country_map!$A:$A,0)),INDEX(lookup!$AA:$AA,MATCH($A2496,lookup!$A:$A,0)))</f>
        <v>1_US</v>
      </c>
      <c r="AL2496" s="0" t="str">
        <f aca="false">IF(AND($CF2496&lt;&gt;"",IFERROR(INDEX(subsample_country_map!$C:$C,MATCH($CF2496,subsample_country_map!$A:$A,0)),"")&lt;&gt;""),INDEX(subsample_country_map!$C:$C,MATCH($CF2496,subsample_country_map!$A:$A,0)),INDEX(lookup!$AB:$AB,MATCH($A2496,lookup!$A:$A,0)))</f>
        <v>1_developed</v>
      </c>
      <c r="AM2496" s="0" t="str">
        <f aca="false">IF(AND($CF2496&lt;&gt;"",IFERROR(INDEX(subsample_country_map!$D:$D,MATCH($CF2496,subsample_country_map!$A:$A,0)),"")&lt;&gt;""),INDEX(subsample_country_map!$D:$D,MATCH($CF2496,subsample_country_map!$A:$A,0)),INDEX(lookup!$AC:$AC,MATCH($A2496,lookup!$A:$A,0)))</f>
        <v>1_western</v>
      </c>
      <c r="AN2496" s="0" t="str">
        <f aca="false">IF(AND($CF2496&lt;&gt;"",IFERROR(INDEX(subsample_country_map!$E:$E,MATCH($CF2496,subsample_country_map!$A:$A,0)),"")&lt;&gt;""),INDEX(subsample_country_map!$E:$E,MATCH($CF2496,subsample_country_map!$A:$A,0)),INDEX(lookup!$AD:$AD,MATCH($A2496,lookup!$A:$A,0)))</f>
        <v>1_common law</v>
      </c>
      <c r="AO2496" s="0" t="str">
        <f aca="false">INDEX(lookup!$Y:$Y,MATCH($A2496,lookup!$A:$A,0))</f>
        <v>0_published</v>
      </c>
      <c r="AP2496" s="0" t="str">
        <f aca="false">INDEX(lookup!$Z:$Z,MATCH($A2496,lookup!$A:$A,0))</f>
        <v>0_VHB low</v>
      </c>
      <c r="AQ2496" s="0" t="str">
        <f aca="false">INDEX(lookup!$W:$W,MATCH($A2496,lookup!$A:$A,0))</f>
        <v>2_sust</v>
      </c>
      <c r="AS2496" s="0" t="s">
        <v>91</v>
      </c>
      <c r="AT2496" s="0" t="s">
        <v>397</v>
      </c>
      <c r="AU2496" s="0" t="s">
        <v>93</v>
      </c>
      <c r="AV2496" s="0" t="s">
        <v>3184</v>
      </c>
      <c r="AY2496" s="0" t="s">
        <v>5987</v>
      </c>
      <c r="BA2496" s="0" t="n">
        <v>22726</v>
      </c>
      <c r="BB2496" s="0" t="s">
        <v>8030</v>
      </c>
      <c r="BC2496" s="0" t="s">
        <v>122</v>
      </c>
      <c r="BD2496" s="0" t="s">
        <v>8031</v>
      </c>
      <c r="BE2496" s="0" t="s">
        <v>8159</v>
      </c>
      <c r="BF2496" s="0" t="s">
        <v>8171</v>
      </c>
      <c r="BI2496" s="0" t="s">
        <v>189</v>
      </c>
      <c r="BJ2496" s="0" t="s">
        <v>8174</v>
      </c>
      <c r="BK2496" s="0" t="s">
        <v>8162</v>
      </c>
      <c r="BL2496" s="0" t="s">
        <v>8175</v>
      </c>
      <c r="BM2496" s="0" t="s">
        <v>8034</v>
      </c>
      <c r="BN2496" s="0" t="s">
        <v>8038</v>
      </c>
      <c r="BO2496" s="0" t="s">
        <v>105</v>
      </c>
      <c r="BP2496" s="0" t="s">
        <v>8029</v>
      </c>
      <c r="BQ2496" s="0" t="s">
        <v>127</v>
      </c>
      <c r="BT2496" s="0" t="n">
        <v>0</v>
      </c>
      <c r="BU2496" s="0" t="s">
        <v>8036</v>
      </c>
      <c r="BW2496" s="0" t="n">
        <v>2007</v>
      </c>
      <c r="BX2496" s="0" t="n">
        <v>2020</v>
      </c>
      <c r="BY2496" s="0" t="s">
        <v>1526</v>
      </c>
      <c r="BZ2496" s="0" t="n">
        <v>2013.5</v>
      </c>
      <c r="CA2496" s="0" t="n">
        <v>0.357142857142857</v>
      </c>
      <c r="CB2496" s="0" t="n">
        <v>0</v>
      </c>
      <c r="CC2496" s="0" t="n">
        <v>1</v>
      </c>
      <c r="CD2496" s="0" t="n">
        <v>-0.00932062132041589</v>
      </c>
      <c r="CE2496" s="0" t="n">
        <v>1</v>
      </c>
    </row>
    <row r="2497" customFormat="false" ht="15" hidden="false" customHeight="false" outlineLevel="0" collapsed="false">
      <c r="A2497" s="0" t="s">
        <v>8029</v>
      </c>
      <c r="B2497" s="0" t="n">
        <v>3802</v>
      </c>
      <c r="C2497" s="0" t="n">
        <v>-0.0136229283120597</v>
      </c>
      <c r="D2497" s="0" t="n">
        <v>22726</v>
      </c>
      <c r="E2497" s="0" t="n">
        <f aca="false">IF(ISNUMBER($BA2497),$BA2497,IF(AND(ISNUMBER($D2497),ISNUMBER($BW2497),ISNUMBER($BX2497)),$D2497*($BX2497-$BW2497+1),""))</f>
        <v>22726</v>
      </c>
      <c r="H2497" s="0" t="s">
        <v>118</v>
      </c>
      <c r="I2497" s="0" t="s">
        <v>842</v>
      </c>
      <c r="J2497" s="0" t="n">
        <f aca="false">IF($BW2497&lt;&gt;"",$BW2497,"")</f>
        <v>2007</v>
      </c>
      <c r="K2497" s="0" t="n">
        <f aca="false">IF($BX2497&lt;&gt;"",$BX2497,"")</f>
        <v>2020</v>
      </c>
      <c r="L2497" s="0" t="n">
        <f aca="false">IF(AND(ISNUMBER($BW2497),ISNUMBER($BX2497)),($BW2497+$BX2497)/2,"")</f>
        <v>2013.5</v>
      </c>
      <c r="M2497" s="0" t="n">
        <f aca="false">IF($L2497&lt;&gt;"",$L2497,"")</f>
        <v>2013.5</v>
      </c>
      <c r="N2497" s="0" t="n">
        <f aca="false">IF(AND(ISNUMBER($BW2497),ISNUMBER($BX2497)),MIN(1,MAX(0,($BX2497-2016+1)/($BX2497-$BW2497+1))),"")</f>
        <v>0.357142857142857</v>
      </c>
      <c r="O2497" s="0" t="n">
        <f aca="false">IF(AND(ISNUMBER($BW2497),ISNUMBER($BX2497)),MIN(1,MAX(0,($BX2497-2017+1)/($BX2497-$BW2497+1))),"")</f>
        <v>0.285714285714286</v>
      </c>
      <c r="P2497" s="0" t="n">
        <f aca="false">IF(AND(ISNUMBER($BW2497),ISNUMBER($BX2497)),MIN(1,MAX(0,($BX2497-2018+1)/($BX2497-$BW2497+1))),"")</f>
        <v>0.214285714285714</v>
      </c>
      <c r="Q2497" s="0" t="n">
        <f aca="false">IF(AND(ISNUMBER($BW2497),ISNUMBER($BX2497)),MIN(1,MAX(0,($BX2497-2019+1)/($BX2497-$BW2497+1))),"")</f>
        <v>0.142857142857143</v>
      </c>
      <c r="R2497" s="0" t="n">
        <f aca="false">IF(AND(ISNUMBER($BW2497),ISNUMBER($BX2497)),MIN(1,MAX(0,($BX2497-2016+1)/($BX2497-$BW2497+1))),"")</f>
        <v>0.357142857142857</v>
      </c>
      <c r="S2497" s="0" t="n">
        <f aca="false">IF($L2497&lt;&gt;"",IF($L2497&gt;=2015.5,1,0),"")</f>
        <v>0</v>
      </c>
      <c r="T2497" s="0" t="n">
        <f aca="false">IF($L2497&lt;&gt;"",IF($L2497&gt;=2016,1,0),"")</f>
        <v>0</v>
      </c>
      <c r="U2497" s="0" t="n">
        <f aca="false">IF(ISNUMBER($BX2497),IF($BX2497&gt;=2016,1,0),"")</f>
        <v>1</v>
      </c>
      <c r="V2497" s="0" t="n">
        <f aca="false">IF(ISNUMBER($BW2497),IF($BW2497&gt;=2016,1,0),"")</f>
        <v>0</v>
      </c>
      <c r="W2497" s="0" t="str">
        <f aca="false">IF(AND(ISNUMBER($BW2497),ISNUMBER($BX2497)),IF($BW2497&gt;=2016,"post-only",IF($BX2497&lt;2016,"pre-only","mixed")),"")</f>
        <v>mixed</v>
      </c>
      <c r="X2497" s="0" t="n">
        <f aca="false">IF(AND(ISNUMBER($BW2497),ISNUMBER($BX2497)),MIN(1,MAX(0,($BX2497-2017+1)/($BX2497-$BW2497+1))),"")</f>
        <v>0.285714285714286</v>
      </c>
      <c r="Y2497" s="0" t="n">
        <f aca="false">IF(AND(ISNUMBER($BW2497),ISNUMBER($BX2497)),MIN(1,MAX(0,($BX2497-2018+1)/($BX2497-$BW2497+1))),"")</f>
        <v>0.214285714285714</v>
      </c>
      <c r="Z2497" s="0" t="n">
        <f aca="false">IF(AND(ISNUMBER($BW2497),ISNUMBER($BX2497)),MIN(1,MAX(0,($BX2497-2019+1)/($BX2497-$BW2497+1))),"")</f>
        <v>0.142857142857143</v>
      </c>
      <c r="AA2497" s="0" t="n">
        <f aca="false">IF(ISNUMBER($BX2497),IF($BX2497&gt;=2017,1,0),"")</f>
        <v>1</v>
      </c>
      <c r="AB2497" s="0" t="n">
        <f aca="false">IF(ISNUMBER($BX2497),IF($BX2497&gt;=2018,1,0),"")</f>
        <v>1</v>
      </c>
      <c r="AC2497" s="0" t="n">
        <f aca="false">IF(ISNUMBER($BX2497),IF($BX2497&gt;=2019,1,0),"")</f>
        <v>1</v>
      </c>
      <c r="AD2497" s="0" t="n">
        <f aca="false">IF($L2497&lt;&gt;"",IF($L2497&gt;2013,1,0),"")</f>
        <v>1</v>
      </c>
      <c r="AE2497" s="0" t="n">
        <f aca="false">IF($L2497&lt;&gt;"",1+IF($L2497&gt;2011,1,0)+IF($L2497&gt;2014,1,0),"")</f>
        <v>2</v>
      </c>
      <c r="AF2497" s="0" t="s">
        <v>761</v>
      </c>
      <c r="AG2497" s="0" t="s">
        <v>88</v>
      </c>
      <c r="AH2497" s="0" t="s">
        <v>89</v>
      </c>
      <c r="AI2497" s="0" t="s">
        <v>334</v>
      </c>
      <c r="AJ2497" s="0" t="s">
        <v>334</v>
      </c>
      <c r="AK2497" s="0" t="str">
        <f aca="false">IF(AND($CF2497&lt;&gt;"",IFERROR(INDEX(subsample_country_map!$B:$B,MATCH($CF2497,subsample_country_map!$A:$A,0)),"")&lt;&gt;""),INDEX(subsample_country_map!$B:$B,MATCH($CF2497,subsample_country_map!$A:$A,0)),INDEX(lookup!$AA:$AA,MATCH($A2497,lookup!$A:$A,0)))</f>
        <v>1_US</v>
      </c>
      <c r="AL2497" s="0" t="str">
        <f aca="false">IF(AND($CF2497&lt;&gt;"",IFERROR(INDEX(subsample_country_map!$C:$C,MATCH($CF2497,subsample_country_map!$A:$A,0)),"")&lt;&gt;""),INDEX(subsample_country_map!$C:$C,MATCH($CF2497,subsample_country_map!$A:$A,0)),INDEX(lookup!$AB:$AB,MATCH($A2497,lookup!$A:$A,0)))</f>
        <v>1_developed</v>
      </c>
      <c r="AM2497" s="0" t="str">
        <f aca="false">IF(AND($CF2497&lt;&gt;"",IFERROR(INDEX(subsample_country_map!$D:$D,MATCH($CF2497,subsample_country_map!$A:$A,0)),"")&lt;&gt;""),INDEX(subsample_country_map!$D:$D,MATCH($CF2497,subsample_country_map!$A:$A,0)),INDEX(lookup!$AC:$AC,MATCH($A2497,lookup!$A:$A,0)))</f>
        <v>1_western</v>
      </c>
      <c r="AN2497" s="0" t="str">
        <f aca="false">IF(AND($CF2497&lt;&gt;"",IFERROR(INDEX(subsample_country_map!$E:$E,MATCH($CF2497,subsample_country_map!$A:$A,0)),"")&lt;&gt;""),INDEX(subsample_country_map!$E:$E,MATCH($CF2497,subsample_country_map!$A:$A,0)),INDEX(lookup!$AD:$AD,MATCH($A2497,lookup!$A:$A,0)))</f>
        <v>1_common law</v>
      </c>
      <c r="AO2497" s="0" t="str">
        <f aca="false">INDEX(lookup!$Y:$Y,MATCH($A2497,lookup!$A:$A,0))</f>
        <v>0_published</v>
      </c>
      <c r="AP2497" s="0" t="str">
        <f aca="false">INDEX(lookup!$Z:$Z,MATCH($A2497,lookup!$A:$A,0))</f>
        <v>0_VHB low</v>
      </c>
      <c r="AQ2497" s="0" t="str">
        <f aca="false">INDEX(lookup!$W:$W,MATCH($A2497,lookup!$A:$A,0))</f>
        <v>2_sust</v>
      </c>
      <c r="AS2497" s="0" t="s">
        <v>91</v>
      </c>
      <c r="AT2497" s="0" t="s">
        <v>397</v>
      </c>
      <c r="AU2497" s="0" t="s">
        <v>93</v>
      </c>
      <c r="AV2497" s="0" t="s">
        <v>2754</v>
      </c>
      <c r="AY2497" s="0" t="s">
        <v>4363</v>
      </c>
      <c r="BA2497" s="0" t="n">
        <v>22726</v>
      </c>
      <c r="BB2497" s="0" t="s">
        <v>8030</v>
      </c>
      <c r="BC2497" s="0" t="s">
        <v>122</v>
      </c>
      <c r="BD2497" s="0" t="s">
        <v>8031</v>
      </c>
      <c r="BE2497" s="0" t="s">
        <v>8159</v>
      </c>
      <c r="BF2497" s="0" t="s">
        <v>8171</v>
      </c>
      <c r="BI2497" s="0" t="s">
        <v>189</v>
      </c>
      <c r="BJ2497" s="0" t="s">
        <v>8176</v>
      </c>
      <c r="BK2497" s="0" t="s">
        <v>8162</v>
      </c>
      <c r="BL2497" s="0" t="s">
        <v>8177</v>
      </c>
      <c r="BM2497" s="0" t="s">
        <v>8034</v>
      </c>
      <c r="BN2497" s="0" t="s">
        <v>8040</v>
      </c>
      <c r="BO2497" s="0" t="s">
        <v>105</v>
      </c>
      <c r="BP2497" s="0" t="s">
        <v>8029</v>
      </c>
      <c r="BQ2497" s="0" t="s">
        <v>127</v>
      </c>
      <c r="BT2497" s="0" t="n">
        <v>0</v>
      </c>
      <c r="BU2497" s="0" t="s">
        <v>8036</v>
      </c>
      <c r="BW2497" s="0" t="n">
        <v>2007</v>
      </c>
      <c r="BX2497" s="0" t="n">
        <v>2020</v>
      </c>
      <c r="BY2497" s="0" t="s">
        <v>1526</v>
      </c>
      <c r="BZ2497" s="0" t="n">
        <v>2013.5</v>
      </c>
      <c r="CA2497" s="0" t="n">
        <v>0.357142857142857</v>
      </c>
      <c r="CB2497" s="0" t="n">
        <v>0</v>
      </c>
      <c r="CC2497" s="0" t="n">
        <v>1</v>
      </c>
      <c r="CD2497" s="0" t="n">
        <v>-0.0136237711392185</v>
      </c>
      <c r="CE2497" s="0" t="n">
        <v>1</v>
      </c>
    </row>
    <row r="2498" customFormat="false" ht="15" hidden="false" customHeight="false" outlineLevel="0" collapsed="false">
      <c r="A2498" s="0" t="s">
        <v>8029</v>
      </c>
      <c r="B2498" s="0" t="n">
        <v>3803</v>
      </c>
      <c r="C2498" s="0" t="n">
        <v>-0.0154309292117066</v>
      </c>
      <c r="D2498" s="0" t="n">
        <v>22726</v>
      </c>
      <c r="E2498" s="0" t="n">
        <f aca="false">IF(ISNUMBER($BA2498),$BA2498,IF(AND(ISNUMBER($D2498),ISNUMBER($BW2498),ISNUMBER($BX2498)),$D2498*($BX2498-$BW2498+1),""))</f>
        <v>22726</v>
      </c>
      <c r="H2498" s="0" t="s">
        <v>118</v>
      </c>
      <c r="I2498" s="0" t="s">
        <v>842</v>
      </c>
      <c r="J2498" s="0" t="n">
        <f aca="false">IF($BW2498&lt;&gt;"",$BW2498,"")</f>
        <v>2007</v>
      </c>
      <c r="K2498" s="0" t="n">
        <f aca="false">IF($BX2498&lt;&gt;"",$BX2498,"")</f>
        <v>2020</v>
      </c>
      <c r="L2498" s="0" t="n">
        <f aca="false">IF(AND(ISNUMBER($BW2498),ISNUMBER($BX2498)),($BW2498+$BX2498)/2,"")</f>
        <v>2013.5</v>
      </c>
      <c r="M2498" s="0" t="n">
        <f aca="false">IF($L2498&lt;&gt;"",$L2498,"")</f>
        <v>2013.5</v>
      </c>
      <c r="N2498" s="0" t="n">
        <f aca="false">IF(AND(ISNUMBER($BW2498),ISNUMBER($BX2498)),MIN(1,MAX(0,($BX2498-2016+1)/($BX2498-$BW2498+1))),"")</f>
        <v>0.357142857142857</v>
      </c>
      <c r="O2498" s="0" t="n">
        <f aca="false">IF(AND(ISNUMBER($BW2498),ISNUMBER($BX2498)),MIN(1,MAX(0,($BX2498-2017+1)/($BX2498-$BW2498+1))),"")</f>
        <v>0.285714285714286</v>
      </c>
      <c r="P2498" s="0" t="n">
        <f aca="false">IF(AND(ISNUMBER($BW2498),ISNUMBER($BX2498)),MIN(1,MAX(0,($BX2498-2018+1)/($BX2498-$BW2498+1))),"")</f>
        <v>0.214285714285714</v>
      </c>
      <c r="Q2498" s="0" t="n">
        <f aca="false">IF(AND(ISNUMBER($BW2498),ISNUMBER($BX2498)),MIN(1,MAX(0,($BX2498-2019+1)/($BX2498-$BW2498+1))),"")</f>
        <v>0.142857142857143</v>
      </c>
      <c r="R2498" s="0" t="n">
        <f aca="false">IF(AND(ISNUMBER($BW2498),ISNUMBER($BX2498)),MIN(1,MAX(0,($BX2498-2016+1)/($BX2498-$BW2498+1))),"")</f>
        <v>0.357142857142857</v>
      </c>
      <c r="S2498" s="0" t="n">
        <f aca="false">IF($L2498&lt;&gt;"",IF($L2498&gt;=2015.5,1,0),"")</f>
        <v>0</v>
      </c>
      <c r="T2498" s="0" t="n">
        <f aca="false">IF($L2498&lt;&gt;"",IF($L2498&gt;=2016,1,0),"")</f>
        <v>0</v>
      </c>
      <c r="U2498" s="0" t="n">
        <f aca="false">IF(ISNUMBER($BX2498),IF($BX2498&gt;=2016,1,0),"")</f>
        <v>1</v>
      </c>
      <c r="V2498" s="0" t="n">
        <f aca="false">IF(ISNUMBER($BW2498),IF($BW2498&gt;=2016,1,0),"")</f>
        <v>0</v>
      </c>
      <c r="W2498" s="0" t="str">
        <f aca="false">IF(AND(ISNUMBER($BW2498),ISNUMBER($BX2498)),IF($BW2498&gt;=2016,"post-only",IF($BX2498&lt;2016,"pre-only","mixed")),"")</f>
        <v>mixed</v>
      </c>
      <c r="X2498" s="0" t="n">
        <f aca="false">IF(AND(ISNUMBER($BW2498),ISNUMBER($BX2498)),MIN(1,MAX(0,($BX2498-2017+1)/($BX2498-$BW2498+1))),"")</f>
        <v>0.285714285714286</v>
      </c>
      <c r="Y2498" s="0" t="n">
        <f aca="false">IF(AND(ISNUMBER($BW2498),ISNUMBER($BX2498)),MIN(1,MAX(0,($BX2498-2018+1)/($BX2498-$BW2498+1))),"")</f>
        <v>0.214285714285714</v>
      </c>
      <c r="Z2498" s="0" t="n">
        <f aca="false">IF(AND(ISNUMBER($BW2498),ISNUMBER($BX2498)),MIN(1,MAX(0,($BX2498-2019+1)/($BX2498-$BW2498+1))),"")</f>
        <v>0.142857142857143</v>
      </c>
      <c r="AA2498" s="0" t="n">
        <f aca="false">IF(ISNUMBER($BX2498),IF($BX2498&gt;=2017,1,0),"")</f>
        <v>1</v>
      </c>
      <c r="AB2498" s="0" t="n">
        <f aca="false">IF(ISNUMBER($BX2498),IF($BX2498&gt;=2018,1,0),"")</f>
        <v>1</v>
      </c>
      <c r="AC2498" s="0" t="n">
        <f aca="false">IF(ISNUMBER($BX2498),IF($BX2498&gt;=2019,1,0),"")</f>
        <v>1</v>
      </c>
      <c r="AD2498" s="0" t="n">
        <f aca="false">IF($L2498&lt;&gt;"",IF($L2498&gt;2013,1,0),"")</f>
        <v>1</v>
      </c>
      <c r="AE2498" s="0" t="n">
        <f aca="false">IF($L2498&lt;&gt;"",1+IF($L2498&gt;2011,1,0)+IF($L2498&gt;2014,1,0),"")</f>
        <v>2</v>
      </c>
      <c r="AF2498" s="0" t="s">
        <v>761</v>
      </c>
      <c r="AG2498" s="0" t="s">
        <v>88</v>
      </c>
      <c r="AH2498" s="0" t="s">
        <v>89</v>
      </c>
      <c r="AI2498" s="0" t="s">
        <v>334</v>
      </c>
      <c r="AJ2498" s="0" t="s">
        <v>334</v>
      </c>
      <c r="AK2498" s="0" t="str">
        <f aca="false">IF(AND($CF2498&lt;&gt;"",IFERROR(INDEX(subsample_country_map!$B:$B,MATCH($CF2498,subsample_country_map!$A:$A,0)),"")&lt;&gt;""),INDEX(subsample_country_map!$B:$B,MATCH($CF2498,subsample_country_map!$A:$A,0)),INDEX(lookup!$AA:$AA,MATCH($A2498,lookup!$A:$A,0)))</f>
        <v>1_US</v>
      </c>
      <c r="AL2498" s="0" t="str">
        <f aca="false">IF(AND($CF2498&lt;&gt;"",IFERROR(INDEX(subsample_country_map!$C:$C,MATCH($CF2498,subsample_country_map!$A:$A,0)),"")&lt;&gt;""),INDEX(subsample_country_map!$C:$C,MATCH($CF2498,subsample_country_map!$A:$A,0)),INDEX(lookup!$AB:$AB,MATCH($A2498,lookup!$A:$A,0)))</f>
        <v>1_developed</v>
      </c>
      <c r="AM2498" s="0" t="str">
        <f aca="false">IF(AND($CF2498&lt;&gt;"",IFERROR(INDEX(subsample_country_map!$D:$D,MATCH($CF2498,subsample_country_map!$A:$A,0)),"")&lt;&gt;""),INDEX(subsample_country_map!$D:$D,MATCH($CF2498,subsample_country_map!$A:$A,0)),INDEX(lookup!$AC:$AC,MATCH($A2498,lookup!$A:$A,0)))</f>
        <v>1_western</v>
      </c>
      <c r="AN2498" s="0" t="str">
        <f aca="false">IF(AND($CF2498&lt;&gt;"",IFERROR(INDEX(subsample_country_map!$E:$E,MATCH($CF2498,subsample_country_map!$A:$A,0)),"")&lt;&gt;""),INDEX(subsample_country_map!$E:$E,MATCH($CF2498,subsample_country_map!$A:$A,0)),INDEX(lookup!$AD:$AD,MATCH($A2498,lookup!$A:$A,0)))</f>
        <v>1_common law</v>
      </c>
      <c r="AO2498" s="0" t="str">
        <f aca="false">INDEX(lookup!$Y:$Y,MATCH($A2498,lookup!$A:$A,0))</f>
        <v>0_published</v>
      </c>
      <c r="AP2498" s="0" t="str">
        <f aca="false">INDEX(lookup!$Z:$Z,MATCH($A2498,lookup!$A:$A,0))</f>
        <v>0_VHB low</v>
      </c>
      <c r="AQ2498" s="0" t="str">
        <f aca="false">INDEX(lookup!$W:$W,MATCH($A2498,lookup!$A:$A,0))</f>
        <v>2_sust</v>
      </c>
      <c r="AS2498" s="0" t="s">
        <v>91</v>
      </c>
      <c r="AT2498" s="0" t="s">
        <v>397</v>
      </c>
      <c r="AU2498" s="0" t="s">
        <v>93</v>
      </c>
      <c r="AV2498" s="0" t="s">
        <v>2754</v>
      </c>
      <c r="AY2498" s="0" t="s">
        <v>1457</v>
      </c>
      <c r="BA2498" s="0" t="n">
        <v>22726</v>
      </c>
      <c r="BB2498" s="0" t="s">
        <v>8030</v>
      </c>
      <c r="BC2498" s="0" t="s">
        <v>122</v>
      </c>
      <c r="BD2498" s="0" t="s">
        <v>8031</v>
      </c>
      <c r="BE2498" s="0" t="s">
        <v>8159</v>
      </c>
      <c r="BF2498" s="0" t="s">
        <v>8171</v>
      </c>
      <c r="BI2498" s="0" t="s">
        <v>189</v>
      </c>
      <c r="BJ2498" s="0" t="s">
        <v>8178</v>
      </c>
      <c r="BK2498" s="0" t="s">
        <v>8162</v>
      </c>
      <c r="BL2498" s="0" t="s">
        <v>8179</v>
      </c>
      <c r="BM2498" s="0" t="s">
        <v>8034</v>
      </c>
      <c r="BN2498" s="0" t="s">
        <v>8043</v>
      </c>
      <c r="BO2498" s="0" t="s">
        <v>105</v>
      </c>
      <c r="BP2498" s="0" t="s">
        <v>8029</v>
      </c>
      <c r="BQ2498" s="0" t="s">
        <v>127</v>
      </c>
      <c r="BT2498" s="0" t="n">
        <v>0</v>
      </c>
      <c r="BU2498" s="0" t="s">
        <v>8036</v>
      </c>
      <c r="BW2498" s="0" t="n">
        <v>2007</v>
      </c>
      <c r="BX2498" s="0" t="n">
        <v>2020</v>
      </c>
      <c r="BY2498" s="0" t="s">
        <v>1526</v>
      </c>
      <c r="BZ2498" s="0" t="n">
        <v>2013.5</v>
      </c>
      <c r="CA2498" s="0" t="n">
        <v>0.357142857142857</v>
      </c>
      <c r="CB2498" s="0" t="n">
        <v>0</v>
      </c>
      <c r="CC2498" s="0" t="n">
        <v>1</v>
      </c>
      <c r="CD2498" s="0" t="n">
        <v>-0.0154321541579641</v>
      </c>
      <c r="CE2498" s="0" t="n">
        <v>1</v>
      </c>
    </row>
    <row r="2499" customFormat="false" ht="15" hidden="false" customHeight="false" outlineLevel="0" collapsed="false">
      <c r="A2499" s="0" t="s">
        <v>8029</v>
      </c>
      <c r="B2499" s="0" t="n">
        <v>3804</v>
      </c>
      <c r="C2499" s="0" t="n">
        <v>-0.00689059292962151</v>
      </c>
      <c r="D2499" s="0" t="n">
        <v>10507</v>
      </c>
      <c r="E2499" s="0" t="n">
        <f aca="false">IF(ISNUMBER($BA2499),$BA2499,IF(AND(ISNUMBER($D2499),ISNUMBER($BW2499),ISNUMBER($BX2499)),$D2499*($BX2499-$BW2499+1),""))</f>
        <v>10507</v>
      </c>
      <c r="H2499" s="0" t="s">
        <v>118</v>
      </c>
      <c r="I2499" s="0" t="s">
        <v>842</v>
      </c>
      <c r="J2499" s="0" t="n">
        <f aca="false">IF($BW2499&lt;&gt;"",$BW2499,"")</f>
        <v>2007</v>
      </c>
      <c r="K2499" s="0" t="n">
        <f aca="false">IF($BX2499&lt;&gt;"",$BX2499,"")</f>
        <v>2020</v>
      </c>
      <c r="L2499" s="0" t="n">
        <f aca="false">IF(AND(ISNUMBER($BW2499),ISNUMBER($BX2499)),($BW2499+$BX2499)/2,"")</f>
        <v>2013.5</v>
      </c>
      <c r="M2499" s="0" t="n">
        <f aca="false">IF($L2499&lt;&gt;"",$L2499,"")</f>
        <v>2013.5</v>
      </c>
      <c r="N2499" s="0" t="n">
        <f aca="false">IF(AND(ISNUMBER($BW2499),ISNUMBER($BX2499)),MIN(1,MAX(0,($BX2499-2016+1)/($BX2499-$BW2499+1))),"")</f>
        <v>0.357142857142857</v>
      </c>
      <c r="O2499" s="0" t="n">
        <f aca="false">IF(AND(ISNUMBER($BW2499),ISNUMBER($BX2499)),MIN(1,MAX(0,($BX2499-2017+1)/($BX2499-$BW2499+1))),"")</f>
        <v>0.285714285714286</v>
      </c>
      <c r="P2499" s="0" t="n">
        <f aca="false">IF(AND(ISNUMBER($BW2499),ISNUMBER($BX2499)),MIN(1,MAX(0,($BX2499-2018+1)/($BX2499-$BW2499+1))),"")</f>
        <v>0.214285714285714</v>
      </c>
      <c r="Q2499" s="0" t="n">
        <f aca="false">IF(AND(ISNUMBER($BW2499),ISNUMBER($BX2499)),MIN(1,MAX(0,($BX2499-2019+1)/($BX2499-$BW2499+1))),"")</f>
        <v>0.142857142857143</v>
      </c>
      <c r="R2499" s="0" t="n">
        <f aca="false">IF(AND(ISNUMBER($BW2499),ISNUMBER($BX2499)),MIN(1,MAX(0,($BX2499-2016+1)/($BX2499-$BW2499+1))),"")</f>
        <v>0.357142857142857</v>
      </c>
      <c r="S2499" s="0" t="n">
        <f aca="false">IF($L2499&lt;&gt;"",IF($L2499&gt;=2015.5,1,0),"")</f>
        <v>0</v>
      </c>
      <c r="T2499" s="0" t="n">
        <f aca="false">IF($L2499&lt;&gt;"",IF($L2499&gt;=2016,1,0),"")</f>
        <v>0</v>
      </c>
      <c r="U2499" s="0" t="n">
        <f aca="false">IF(ISNUMBER($BX2499),IF($BX2499&gt;=2016,1,0),"")</f>
        <v>1</v>
      </c>
      <c r="V2499" s="0" t="n">
        <f aca="false">IF(ISNUMBER($BW2499),IF($BW2499&gt;=2016,1,0),"")</f>
        <v>0</v>
      </c>
      <c r="W2499" s="0" t="str">
        <f aca="false">IF(AND(ISNUMBER($BW2499),ISNUMBER($BX2499)),IF($BW2499&gt;=2016,"post-only",IF($BX2499&lt;2016,"pre-only","mixed")),"")</f>
        <v>mixed</v>
      </c>
      <c r="X2499" s="0" t="n">
        <f aca="false">IF(AND(ISNUMBER($BW2499),ISNUMBER($BX2499)),MIN(1,MAX(0,($BX2499-2017+1)/($BX2499-$BW2499+1))),"")</f>
        <v>0.285714285714286</v>
      </c>
      <c r="Y2499" s="0" t="n">
        <f aca="false">IF(AND(ISNUMBER($BW2499),ISNUMBER($BX2499)),MIN(1,MAX(0,($BX2499-2018+1)/($BX2499-$BW2499+1))),"")</f>
        <v>0.214285714285714</v>
      </c>
      <c r="Z2499" s="0" t="n">
        <f aca="false">IF(AND(ISNUMBER($BW2499),ISNUMBER($BX2499)),MIN(1,MAX(0,($BX2499-2019+1)/($BX2499-$BW2499+1))),"")</f>
        <v>0.142857142857143</v>
      </c>
      <c r="AA2499" s="0" t="n">
        <f aca="false">IF(ISNUMBER($BX2499),IF($BX2499&gt;=2017,1,0),"")</f>
        <v>1</v>
      </c>
      <c r="AB2499" s="0" t="n">
        <f aca="false">IF(ISNUMBER($BX2499),IF($BX2499&gt;=2018,1,0),"")</f>
        <v>1</v>
      </c>
      <c r="AC2499" s="0" t="n">
        <f aca="false">IF(ISNUMBER($BX2499),IF($BX2499&gt;=2019,1,0),"")</f>
        <v>1</v>
      </c>
      <c r="AD2499" s="0" t="n">
        <f aca="false">IF($L2499&lt;&gt;"",IF($L2499&gt;2013,1,0),"")</f>
        <v>1</v>
      </c>
      <c r="AE2499" s="0" t="n">
        <f aca="false">IF($L2499&lt;&gt;"",1+IF($L2499&gt;2011,1,0)+IF($L2499&gt;2014,1,0),"")</f>
        <v>2</v>
      </c>
      <c r="AF2499" s="0" t="s">
        <v>761</v>
      </c>
      <c r="AG2499" s="0" t="s">
        <v>88</v>
      </c>
      <c r="AH2499" s="0" t="s">
        <v>89</v>
      </c>
      <c r="AI2499" s="0" t="s">
        <v>334</v>
      </c>
      <c r="AJ2499" s="0" t="s">
        <v>334</v>
      </c>
      <c r="AK2499" s="0" t="str">
        <f aca="false">IF(AND($CF2499&lt;&gt;"",IFERROR(INDEX(subsample_country_map!$B:$B,MATCH($CF2499,subsample_country_map!$A:$A,0)),"")&lt;&gt;""),INDEX(subsample_country_map!$B:$B,MATCH($CF2499,subsample_country_map!$A:$A,0)),INDEX(lookup!$AA:$AA,MATCH($A2499,lookup!$A:$A,0)))</f>
        <v>1_US</v>
      </c>
      <c r="AL2499" s="0" t="str">
        <f aca="false">IF(AND($CF2499&lt;&gt;"",IFERROR(INDEX(subsample_country_map!$C:$C,MATCH($CF2499,subsample_country_map!$A:$A,0)),"")&lt;&gt;""),INDEX(subsample_country_map!$C:$C,MATCH($CF2499,subsample_country_map!$A:$A,0)),INDEX(lookup!$AB:$AB,MATCH($A2499,lookup!$A:$A,0)))</f>
        <v>1_developed</v>
      </c>
      <c r="AM2499" s="0" t="str">
        <f aca="false">IF(AND($CF2499&lt;&gt;"",IFERROR(INDEX(subsample_country_map!$D:$D,MATCH($CF2499,subsample_country_map!$A:$A,0)),"")&lt;&gt;""),INDEX(subsample_country_map!$D:$D,MATCH($CF2499,subsample_country_map!$A:$A,0)),INDEX(lookup!$AC:$AC,MATCH($A2499,lookup!$A:$A,0)))</f>
        <v>1_western</v>
      </c>
      <c r="AN2499" s="0" t="str">
        <f aca="false">IF(AND($CF2499&lt;&gt;"",IFERROR(INDEX(subsample_country_map!$E:$E,MATCH($CF2499,subsample_country_map!$A:$A,0)),"")&lt;&gt;""),INDEX(subsample_country_map!$E:$E,MATCH($CF2499,subsample_country_map!$A:$A,0)),INDEX(lookup!$AD:$AD,MATCH($A2499,lookup!$A:$A,0)))</f>
        <v>1_common law</v>
      </c>
      <c r="AO2499" s="0" t="str">
        <f aca="false">INDEX(lookup!$Y:$Y,MATCH($A2499,lookup!$A:$A,0))</f>
        <v>0_published</v>
      </c>
      <c r="AP2499" s="0" t="str">
        <f aca="false">INDEX(lookup!$Z:$Z,MATCH($A2499,lookup!$A:$A,0))</f>
        <v>0_VHB low</v>
      </c>
      <c r="AQ2499" s="0" t="str">
        <f aca="false">INDEX(lookup!$W:$W,MATCH($A2499,lookup!$A:$A,0))</f>
        <v>2_sust</v>
      </c>
      <c r="AS2499" s="0" t="s">
        <v>91</v>
      </c>
      <c r="AT2499" s="0" t="s">
        <v>397</v>
      </c>
      <c r="AU2499" s="0" t="s">
        <v>93</v>
      </c>
      <c r="AV2499" s="0" t="s">
        <v>1489</v>
      </c>
      <c r="AY2499" s="0" t="s">
        <v>8152</v>
      </c>
      <c r="BA2499" s="0" t="n">
        <v>10507</v>
      </c>
      <c r="BB2499" s="0" t="s">
        <v>8030</v>
      </c>
      <c r="BC2499" s="0" t="s">
        <v>122</v>
      </c>
      <c r="BD2499" s="0" t="s">
        <v>8031</v>
      </c>
      <c r="BE2499" s="0" t="s">
        <v>8159</v>
      </c>
      <c r="BF2499" s="0" t="s">
        <v>8160</v>
      </c>
      <c r="BI2499" s="0" t="s">
        <v>189</v>
      </c>
      <c r="BJ2499" s="0" t="s">
        <v>8180</v>
      </c>
      <c r="BK2499" s="0" t="s">
        <v>8162</v>
      </c>
      <c r="BL2499" s="0" t="s">
        <v>8181</v>
      </c>
      <c r="BM2499" s="0" t="s">
        <v>8046</v>
      </c>
      <c r="BN2499" s="0" t="s">
        <v>8035</v>
      </c>
      <c r="BO2499" s="0" t="s">
        <v>105</v>
      </c>
      <c r="BP2499" s="0" t="s">
        <v>8029</v>
      </c>
      <c r="BQ2499" s="0" t="s">
        <v>127</v>
      </c>
      <c r="BT2499" s="0" t="n">
        <v>0</v>
      </c>
      <c r="BU2499" s="0" t="s">
        <v>8036</v>
      </c>
      <c r="BW2499" s="0" t="n">
        <v>2007</v>
      </c>
      <c r="BX2499" s="0" t="n">
        <v>2020</v>
      </c>
      <c r="BY2499" s="0" t="s">
        <v>1526</v>
      </c>
      <c r="BZ2499" s="0" t="n">
        <v>2013.5</v>
      </c>
      <c r="CA2499" s="0" t="n">
        <v>0.357142857142857</v>
      </c>
      <c r="CB2499" s="0" t="n">
        <v>0</v>
      </c>
      <c r="CC2499" s="0" t="n">
        <v>1</v>
      </c>
      <c r="CD2499" s="0" t="n">
        <v>-0.00689070198846812</v>
      </c>
      <c r="CE2499" s="0" t="n">
        <v>1</v>
      </c>
    </row>
    <row r="2500" customFormat="false" ht="15" hidden="false" customHeight="false" outlineLevel="0" collapsed="false">
      <c r="A2500" s="0" t="s">
        <v>8029</v>
      </c>
      <c r="B2500" s="0" t="n">
        <v>3805</v>
      </c>
      <c r="C2500" s="0" t="n">
        <v>-0.00469969227305003</v>
      </c>
      <c r="D2500" s="0" t="n">
        <v>10507</v>
      </c>
      <c r="E2500" s="0" t="n">
        <f aca="false">IF(ISNUMBER($BA2500),$BA2500,IF(AND(ISNUMBER($D2500),ISNUMBER($BW2500),ISNUMBER($BX2500)),$D2500*($BX2500-$BW2500+1),""))</f>
        <v>10507</v>
      </c>
      <c r="H2500" s="0" t="s">
        <v>118</v>
      </c>
      <c r="I2500" s="0" t="s">
        <v>842</v>
      </c>
      <c r="J2500" s="0" t="n">
        <f aca="false">IF($BW2500&lt;&gt;"",$BW2500,"")</f>
        <v>2007</v>
      </c>
      <c r="K2500" s="0" t="n">
        <f aca="false">IF($BX2500&lt;&gt;"",$BX2500,"")</f>
        <v>2020</v>
      </c>
      <c r="L2500" s="0" t="n">
        <f aca="false">IF(AND(ISNUMBER($BW2500),ISNUMBER($BX2500)),($BW2500+$BX2500)/2,"")</f>
        <v>2013.5</v>
      </c>
      <c r="M2500" s="0" t="n">
        <f aca="false">IF($L2500&lt;&gt;"",$L2500,"")</f>
        <v>2013.5</v>
      </c>
      <c r="N2500" s="0" t="n">
        <f aca="false">IF(AND(ISNUMBER($BW2500),ISNUMBER($BX2500)),MIN(1,MAX(0,($BX2500-2016+1)/($BX2500-$BW2500+1))),"")</f>
        <v>0.357142857142857</v>
      </c>
      <c r="O2500" s="0" t="n">
        <f aca="false">IF(AND(ISNUMBER($BW2500),ISNUMBER($BX2500)),MIN(1,MAX(0,($BX2500-2017+1)/($BX2500-$BW2500+1))),"")</f>
        <v>0.285714285714286</v>
      </c>
      <c r="P2500" s="0" t="n">
        <f aca="false">IF(AND(ISNUMBER($BW2500),ISNUMBER($BX2500)),MIN(1,MAX(0,($BX2500-2018+1)/($BX2500-$BW2500+1))),"")</f>
        <v>0.214285714285714</v>
      </c>
      <c r="Q2500" s="0" t="n">
        <f aca="false">IF(AND(ISNUMBER($BW2500),ISNUMBER($BX2500)),MIN(1,MAX(0,($BX2500-2019+1)/($BX2500-$BW2500+1))),"")</f>
        <v>0.142857142857143</v>
      </c>
      <c r="R2500" s="0" t="n">
        <f aca="false">IF(AND(ISNUMBER($BW2500),ISNUMBER($BX2500)),MIN(1,MAX(0,($BX2500-2016+1)/($BX2500-$BW2500+1))),"")</f>
        <v>0.357142857142857</v>
      </c>
      <c r="S2500" s="0" t="n">
        <f aca="false">IF($L2500&lt;&gt;"",IF($L2500&gt;=2015.5,1,0),"")</f>
        <v>0</v>
      </c>
      <c r="T2500" s="0" t="n">
        <f aca="false">IF($L2500&lt;&gt;"",IF($L2500&gt;=2016,1,0),"")</f>
        <v>0</v>
      </c>
      <c r="U2500" s="0" t="n">
        <f aca="false">IF(ISNUMBER($BX2500),IF($BX2500&gt;=2016,1,0),"")</f>
        <v>1</v>
      </c>
      <c r="V2500" s="0" t="n">
        <f aca="false">IF(ISNUMBER($BW2500),IF($BW2500&gt;=2016,1,0),"")</f>
        <v>0</v>
      </c>
      <c r="W2500" s="0" t="str">
        <f aca="false">IF(AND(ISNUMBER($BW2500),ISNUMBER($BX2500)),IF($BW2500&gt;=2016,"post-only",IF($BX2500&lt;2016,"pre-only","mixed")),"")</f>
        <v>mixed</v>
      </c>
      <c r="X2500" s="0" t="n">
        <f aca="false">IF(AND(ISNUMBER($BW2500),ISNUMBER($BX2500)),MIN(1,MAX(0,($BX2500-2017+1)/($BX2500-$BW2500+1))),"")</f>
        <v>0.285714285714286</v>
      </c>
      <c r="Y2500" s="0" t="n">
        <f aca="false">IF(AND(ISNUMBER($BW2500),ISNUMBER($BX2500)),MIN(1,MAX(0,($BX2500-2018+1)/($BX2500-$BW2500+1))),"")</f>
        <v>0.214285714285714</v>
      </c>
      <c r="Z2500" s="0" t="n">
        <f aca="false">IF(AND(ISNUMBER($BW2500),ISNUMBER($BX2500)),MIN(1,MAX(0,($BX2500-2019+1)/($BX2500-$BW2500+1))),"")</f>
        <v>0.142857142857143</v>
      </c>
      <c r="AA2500" s="0" t="n">
        <f aca="false">IF(ISNUMBER($BX2500),IF($BX2500&gt;=2017,1,0),"")</f>
        <v>1</v>
      </c>
      <c r="AB2500" s="0" t="n">
        <f aca="false">IF(ISNUMBER($BX2500),IF($BX2500&gt;=2018,1,0),"")</f>
        <v>1</v>
      </c>
      <c r="AC2500" s="0" t="n">
        <f aca="false">IF(ISNUMBER($BX2500),IF($BX2500&gt;=2019,1,0),"")</f>
        <v>1</v>
      </c>
      <c r="AD2500" s="0" t="n">
        <f aca="false">IF($L2500&lt;&gt;"",IF($L2500&gt;2013,1,0),"")</f>
        <v>1</v>
      </c>
      <c r="AE2500" s="0" t="n">
        <f aca="false">IF($L2500&lt;&gt;"",1+IF($L2500&gt;2011,1,0)+IF($L2500&gt;2014,1,0),"")</f>
        <v>2</v>
      </c>
      <c r="AF2500" s="0" t="s">
        <v>761</v>
      </c>
      <c r="AG2500" s="0" t="s">
        <v>88</v>
      </c>
      <c r="AH2500" s="0" t="s">
        <v>89</v>
      </c>
      <c r="AI2500" s="0" t="s">
        <v>334</v>
      </c>
      <c r="AJ2500" s="0" t="s">
        <v>334</v>
      </c>
      <c r="AK2500" s="0" t="str">
        <f aca="false">IF(AND($CF2500&lt;&gt;"",IFERROR(INDEX(subsample_country_map!$B:$B,MATCH($CF2500,subsample_country_map!$A:$A,0)),"")&lt;&gt;""),INDEX(subsample_country_map!$B:$B,MATCH($CF2500,subsample_country_map!$A:$A,0)),INDEX(lookup!$AA:$AA,MATCH($A2500,lookup!$A:$A,0)))</f>
        <v>1_US</v>
      </c>
      <c r="AL2500" s="0" t="str">
        <f aca="false">IF(AND($CF2500&lt;&gt;"",IFERROR(INDEX(subsample_country_map!$C:$C,MATCH($CF2500,subsample_country_map!$A:$A,0)),"")&lt;&gt;""),INDEX(subsample_country_map!$C:$C,MATCH($CF2500,subsample_country_map!$A:$A,0)),INDEX(lookup!$AB:$AB,MATCH($A2500,lookup!$A:$A,0)))</f>
        <v>1_developed</v>
      </c>
      <c r="AM2500" s="0" t="str">
        <f aca="false">IF(AND($CF2500&lt;&gt;"",IFERROR(INDEX(subsample_country_map!$D:$D,MATCH($CF2500,subsample_country_map!$A:$A,0)),"")&lt;&gt;""),INDEX(subsample_country_map!$D:$D,MATCH($CF2500,subsample_country_map!$A:$A,0)),INDEX(lookup!$AC:$AC,MATCH($A2500,lookup!$A:$A,0)))</f>
        <v>1_western</v>
      </c>
      <c r="AN2500" s="0" t="str">
        <f aca="false">IF(AND($CF2500&lt;&gt;"",IFERROR(INDEX(subsample_country_map!$E:$E,MATCH($CF2500,subsample_country_map!$A:$A,0)),"")&lt;&gt;""),INDEX(subsample_country_map!$E:$E,MATCH($CF2500,subsample_country_map!$A:$A,0)),INDEX(lookup!$AD:$AD,MATCH($A2500,lookup!$A:$A,0)))</f>
        <v>1_common law</v>
      </c>
      <c r="AO2500" s="0" t="str">
        <f aca="false">INDEX(lookup!$Y:$Y,MATCH($A2500,lookup!$A:$A,0))</f>
        <v>0_published</v>
      </c>
      <c r="AP2500" s="0" t="str">
        <f aca="false">INDEX(lookup!$Z:$Z,MATCH($A2500,lookup!$A:$A,0))</f>
        <v>0_VHB low</v>
      </c>
      <c r="AQ2500" s="0" t="str">
        <f aca="false">INDEX(lookup!$W:$W,MATCH($A2500,lookup!$A:$A,0))</f>
        <v>2_sust</v>
      </c>
      <c r="AS2500" s="0" t="s">
        <v>91</v>
      </c>
      <c r="AT2500" s="0" t="s">
        <v>397</v>
      </c>
      <c r="AU2500" s="0" t="s">
        <v>93</v>
      </c>
      <c r="AV2500" s="0" t="s">
        <v>1817</v>
      </c>
      <c r="AY2500" s="0" t="s">
        <v>1368</v>
      </c>
      <c r="BA2500" s="0" t="n">
        <v>10507</v>
      </c>
      <c r="BB2500" s="0" t="s">
        <v>8030</v>
      </c>
      <c r="BC2500" s="0" t="s">
        <v>122</v>
      </c>
      <c r="BD2500" s="0" t="s">
        <v>8031</v>
      </c>
      <c r="BE2500" s="0" t="s">
        <v>8159</v>
      </c>
      <c r="BF2500" s="0" t="s">
        <v>8160</v>
      </c>
      <c r="BI2500" s="0" t="s">
        <v>189</v>
      </c>
      <c r="BJ2500" s="0" t="s">
        <v>8182</v>
      </c>
      <c r="BK2500" s="0" t="s">
        <v>8162</v>
      </c>
      <c r="BL2500" s="0" t="s">
        <v>8183</v>
      </c>
      <c r="BM2500" s="0" t="s">
        <v>8046</v>
      </c>
      <c r="BN2500" s="0" t="s">
        <v>8038</v>
      </c>
      <c r="BO2500" s="0" t="s">
        <v>105</v>
      </c>
      <c r="BP2500" s="0" t="s">
        <v>8029</v>
      </c>
      <c r="BQ2500" s="0" t="s">
        <v>127</v>
      </c>
      <c r="BT2500" s="0" t="n">
        <v>0</v>
      </c>
      <c r="BU2500" s="0" t="s">
        <v>8036</v>
      </c>
      <c r="BW2500" s="0" t="n">
        <v>2007</v>
      </c>
      <c r="BX2500" s="0" t="n">
        <v>2020</v>
      </c>
      <c r="BY2500" s="0" t="s">
        <v>1526</v>
      </c>
      <c r="BZ2500" s="0" t="n">
        <v>2013.5</v>
      </c>
      <c r="CA2500" s="0" t="n">
        <v>0.357142857142857</v>
      </c>
      <c r="CB2500" s="0" t="n">
        <v>0</v>
      </c>
      <c r="CC2500" s="0" t="n">
        <v>1</v>
      </c>
      <c r="CD2500" s="0" t="n">
        <v>-0.004699726874378</v>
      </c>
      <c r="CE2500" s="0" t="n">
        <v>1</v>
      </c>
    </row>
    <row r="2501" customFormat="false" ht="15" hidden="false" customHeight="false" outlineLevel="0" collapsed="false">
      <c r="A2501" s="0" t="s">
        <v>8029</v>
      </c>
      <c r="B2501" s="0" t="n">
        <v>3806</v>
      </c>
      <c r="C2501" s="0" t="n">
        <v>-0.00415747410797457</v>
      </c>
      <c r="D2501" s="0" t="n">
        <v>10507</v>
      </c>
      <c r="E2501" s="0" t="n">
        <f aca="false">IF(ISNUMBER($BA2501),$BA2501,IF(AND(ISNUMBER($D2501),ISNUMBER($BW2501),ISNUMBER($BX2501)),$D2501*($BX2501-$BW2501+1),""))</f>
        <v>10507</v>
      </c>
      <c r="H2501" s="0" t="s">
        <v>118</v>
      </c>
      <c r="I2501" s="0" t="s">
        <v>842</v>
      </c>
      <c r="J2501" s="0" t="n">
        <f aca="false">IF($BW2501&lt;&gt;"",$BW2501,"")</f>
        <v>2007</v>
      </c>
      <c r="K2501" s="0" t="n">
        <f aca="false">IF($BX2501&lt;&gt;"",$BX2501,"")</f>
        <v>2020</v>
      </c>
      <c r="L2501" s="0" t="n">
        <f aca="false">IF(AND(ISNUMBER($BW2501),ISNUMBER($BX2501)),($BW2501+$BX2501)/2,"")</f>
        <v>2013.5</v>
      </c>
      <c r="M2501" s="0" t="n">
        <f aca="false">IF($L2501&lt;&gt;"",$L2501,"")</f>
        <v>2013.5</v>
      </c>
      <c r="N2501" s="0" t="n">
        <f aca="false">IF(AND(ISNUMBER($BW2501),ISNUMBER($BX2501)),MIN(1,MAX(0,($BX2501-2016+1)/($BX2501-$BW2501+1))),"")</f>
        <v>0.357142857142857</v>
      </c>
      <c r="O2501" s="0" t="n">
        <f aca="false">IF(AND(ISNUMBER($BW2501),ISNUMBER($BX2501)),MIN(1,MAX(0,($BX2501-2017+1)/($BX2501-$BW2501+1))),"")</f>
        <v>0.285714285714286</v>
      </c>
      <c r="P2501" s="0" t="n">
        <f aca="false">IF(AND(ISNUMBER($BW2501),ISNUMBER($BX2501)),MIN(1,MAX(0,($BX2501-2018+1)/($BX2501-$BW2501+1))),"")</f>
        <v>0.214285714285714</v>
      </c>
      <c r="Q2501" s="0" t="n">
        <f aca="false">IF(AND(ISNUMBER($BW2501),ISNUMBER($BX2501)),MIN(1,MAX(0,($BX2501-2019+1)/($BX2501-$BW2501+1))),"")</f>
        <v>0.142857142857143</v>
      </c>
      <c r="R2501" s="0" t="n">
        <f aca="false">IF(AND(ISNUMBER($BW2501),ISNUMBER($BX2501)),MIN(1,MAX(0,($BX2501-2016+1)/($BX2501-$BW2501+1))),"")</f>
        <v>0.357142857142857</v>
      </c>
      <c r="S2501" s="0" t="n">
        <f aca="false">IF($L2501&lt;&gt;"",IF($L2501&gt;=2015.5,1,0),"")</f>
        <v>0</v>
      </c>
      <c r="T2501" s="0" t="n">
        <f aca="false">IF($L2501&lt;&gt;"",IF($L2501&gt;=2016,1,0),"")</f>
        <v>0</v>
      </c>
      <c r="U2501" s="0" t="n">
        <f aca="false">IF(ISNUMBER($BX2501),IF($BX2501&gt;=2016,1,0),"")</f>
        <v>1</v>
      </c>
      <c r="V2501" s="0" t="n">
        <f aca="false">IF(ISNUMBER($BW2501),IF($BW2501&gt;=2016,1,0),"")</f>
        <v>0</v>
      </c>
      <c r="W2501" s="0" t="str">
        <f aca="false">IF(AND(ISNUMBER($BW2501),ISNUMBER($BX2501)),IF($BW2501&gt;=2016,"post-only",IF($BX2501&lt;2016,"pre-only","mixed")),"")</f>
        <v>mixed</v>
      </c>
      <c r="X2501" s="0" t="n">
        <f aca="false">IF(AND(ISNUMBER($BW2501),ISNUMBER($BX2501)),MIN(1,MAX(0,($BX2501-2017+1)/($BX2501-$BW2501+1))),"")</f>
        <v>0.285714285714286</v>
      </c>
      <c r="Y2501" s="0" t="n">
        <f aca="false">IF(AND(ISNUMBER($BW2501),ISNUMBER($BX2501)),MIN(1,MAX(0,($BX2501-2018+1)/($BX2501-$BW2501+1))),"")</f>
        <v>0.214285714285714</v>
      </c>
      <c r="Z2501" s="0" t="n">
        <f aca="false">IF(AND(ISNUMBER($BW2501),ISNUMBER($BX2501)),MIN(1,MAX(0,($BX2501-2019+1)/($BX2501-$BW2501+1))),"")</f>
        <v>0.142857142857143</v>
      </c>
      <c r="AA2501" s="0" t="n">
        <f aca="false">IF(ISNUMBER($BX2501),IF($BX2501&gt;=2017,1,0),"")</f>
        <v>1</v>
      </c>
      <c r="AB2501" s="0" t="n">
        <f aca="false">IF(ISNUMBER($BX2501),IF($BX2501&gt;=2018,1,0),"")</f>
        <v>1</v>
      </c>
      <c r="AC2501" s="0" t="n">
        <f aca="false">IF(ISNUMBER($BX2501),IF($BX2501&gt;=2019,1,0),"")</f>
        <v>1</v>
      </c>
      <c r="AD2501" s="0" t="n">
        <f aca="false">IF($L2501&lt;&gt;"",IF($L2501&gt;2013,1,0),"")</f>
        <v>1</v>
      </c>
      <c r="AE2501" s="0" t="n">
        <f aca="false">IF($L2501&lt;&gt;"",1+IF($L2501&gt;2011,1,0)+IF($L2501&gt;2014,1,0),"")</f>
        <v>2</v>
      </c>
      <c r="AF2501" s="0" t="s">
        <v>761</v>
      </c>
      <c r="AG2501" s="0" t="s">
        <v>88</v>
      </c>
      <c r="AH2501" s="0" t="s">
        <v>89</v>
      </c>
      <c r="AI2501" s="0" t="s">
        <v>334</v>
      </c>
      <c r="AJ2501" s="0" t="s">
        <v>334</v>
      </c>
      <c r="AK2501" s="0" t="str">
        <f aca="false">IF(AND($CF2501&lt;&gt;"",IFERROR(INDEX(subsample_country_map!$B:$B,MATCH($CF2501,subsample_country_map!$A:$A,0)),"")&lt;&gt;""),INDEX(subsample_country_map!$B:$B,MATCH($CF2501,subsample_country_map!$A:$A,0)),INDEX(lookup!$AA:$AA,MATCH($A2501,lookup!$A:$A,0)))</f>
        <v>1_US</v>
      </c>
      <c r="AL2501" s="0" t="str">
        <f aca="false">IF(AND($CF2501&lt;&gt;"",IFERROR(INDEX(subsample_country_map!$C:$C,MATCH($CF2501,subsample_country_map!$A:$A,0)),"")&lt;&gt;""),INDEX(subsample_country_map!$C:$C,MATCH($CF2501,subsample_country_map!$A:$A,0)),INDEX(lookup!$AB:$AB,MATCH($A2501,lookup!$A:$A,0)))</f>
        <v>1_developed</v>
      </c>
      <c r="AM2501" s="0" t="str">
        <f aca="false">IF(AND($CF2501&lt;&gt;"",IFERROR(INDEX(subsample_country_map!$D:$D,MATCH($CF2501,subsample_country_map!$A:$A,0)),"")&lt;&gt;""),INDEX(subsample_country_map!$D:$D,MATCH($CF2501,subsample_country_map!$A:$A,0)),INDEX(lookup!$AC:$AC,MATCH($A2501,lookup!$A:$A,0)))</f>
        <v>1_western</v>
      </c>
      <c r="AN2501" s="0" t="str">
        <f aca="false">IF(AND($CF2501&lt;&gt;"",IFERROR(INDEX(subsample_country_map!$E:$E,MATCH($CF2501,subsample_country_map!$A:$A,0)),"")&lt;&gt;""),INDEX(subsample_country_map!$E:$E,MATCH($CF2501,subsample_country_map!$A:$A,0)),INDEX(lookup!$AD:$AD,MATCH($A2501,lookup!$A:$A,0)))</f>
        <v>1_common law</v>
      </c>
      <c r="AO2501" s="0" t="str">
        <f aca="false">INDEX(lookup!$Y:$Y,MATCH($A2501,lookup!$A:$A,0))</f>
        <v>0_published</v>
      </c>
      <c r="AP2501" s="0" t="str">
        <f aca="false">INDEX(lookup!$Z:$Z,MATCH($A2501,lookup!$A:$A,0))</f>
        <v>0_VHB low</v>
      </c>
      <c r="AQ2501" s="0" t="str">
        <f aca="false">INDEX(lookup!$W:$W,MATCH($A2501,lookup!$A:$A,0))</f>
        <v>2_sust</v>
      </c>
      <c r="AS2501" s="0" t="s">
        <v>91</v>
      </c>
      <c r="AT2501" s="0" t="s">
        <v>397</v>
      </c>
      <c r="AU2501" s="0" t="s">
        <v>93</v>
      </c>
      <c r="AV2501" s="0" t="s">
        <v>2665</v>
      </c>
      <c r="AY2501" s="0" t="s">
        <v>1250</v>
      </c>
      <c r="BA2501" s="0" t="n">
        <v>10507</v>
      </c>
      <c r="BB2501" s="0" t="s">
        <v>8030</v>
      </c>
      <c r="BC2501" s="0" t="s">
        <v>122</v>
      </c>
      <c r="BD2501" s="0" t="s">
        <v>8031</v>
      </c>
      <c r="BE2501" s="0" t="s">
        <v>8159</v>
      </c>
      <c r="BF2501" s="0" t="s">
        <v>8160</v>
      </c>
      <c r="BI2501" s="0" t="s">
        <v>189</v>
      </c>
      <c r="BJ2501" s="0" t="s">
        <v>8184</v>
      </c>
      <c r="BK2501" s="0" t="s">
        <v>8162</v>
      </c>
      <c r="BL2501" s="0" t="s">
        <v>8185</v>
      </c>
      <c r="BM2501" s="0" t="s">
        <v>8046</v>
      </c>
      <c r="BN2501" s="0" t="s">
        <v>8040</v>
      </c>
      <c r="BO2501" s="0" t="s">
        <v>105</v>
      </c>
      <c r="BP2501" s="0" t="s">
        <v>8029</v>
      </c>
      <c r="BQ2501" s="0" t="s">
        <v>127</v>
      </c>
      <c r="BT2501" s="0" t="n">
        <v>0</v>
      </c>
      <c r="BU2501" s="0" t="s">
        <v>8036</v>
      </c>
      <c r="BW2501" s="0" t="n">
        <v>2007</v>
      </c>
      <c r="BX2501" s="0" t="n">
        <v>2020</v>
      </c>
      <c r="BY2501" s="0" t="s">
        <v>1526</v>
      </c>
      <c r="BZ2501" s="0" t="n">
        <v>2013.5</v>
      </c>
      <c r="CA2501" s="0" t="n">
        <v>0.357142857142857</v>
      </c>
      <c r="CB2501" s="0" t="n">
        <v>0</v>
      </c>
      <c r="CC2501" s="0" t="n">
        <v>1</v>
      </c>
      <c r="CD2501" s="0" t="n">
        <v>-0.00415749806163611</v>
      </c>
      <c r="CE2501" s="0" t="n">
        <v>1</v>
      </c>
    </row>
    <row r="2502" customFormat="false" ht="15" hidden="false" customHeight="false" outlineLevel="0" collapsed="false">
      <c r="A2502" s="0" t="s">
        <v>8029</v>
      </c>
      <c r="B2502" s="0" t="n">
        <v>3807</v>
      </c>
      <c r="C2502" s="0" t="n">
        <v>-0.00554185734727715</v>
      </c>
      <c r="D2502" s="0" t="n">
        <v>10507</v>
      </c>
      <c r="E2502" s="0" t="n">
        <f aca="false">IF(ISNUMBER($BA2502),$BA2502,IF(AND(ISNUMBER($D2502),ISNUMBER($BW2502),ISNUMBER($BX2502)),$D2502*($BX2502-$BW2502+1),""))</f>
        <v>10507</v>
      </c>
      <c r="H2502" s="0" t="s">
        <v>118</v>
      </c>
      <c r="I2502" s="0" t="s">
        <v>842</v>
      </c>
      <c r="J2502" s="0" t="n">
        <f aca="false">IF($BW2502&lt;&gt;"",$BW2502,"")</f>
        <v>2007</v>
      </c>
      <c r="K2502" s="0" t="n">
        <f aca="false">IF($BX2502&lt;&gt;"",$BX2502,"")</f>
        <v>2020</v>
      </c>
      <c r="L2502" s="0" t="n">
        <f aca="false">IF(AND(ISNUMBER($BW2502),ISNUMBER($BX2502)),($BW2502+$BX2502)/2,"")</f>
        <v>2013.5</v>
      </c>
      <c r="M2502" s="0" t="n">
        <f aca="false">IF($L2502&lt;&gt;"",$L2502,"")</f>
        <v>2013.5</v>
      </c>
      <c r="N2502" s="0" t="n">
        <f aca="false">IF(AND(ISNUMBER($BW2502),ISNUMBER($BX2502)),MIN(1,MAX(0,($BX2502-2016+1)/($BX2502-$BW2502+1))),"")</f>
        <v>0.357142857142857</v>
      </c>
      <c r="O2502" s="0" t="n">
        <f aca="false">IF(AND(ISNUMBER($BW2502),ISNUMBER($BX2502)),MIN(1,MAX(0,($BX2502-2017+1)/($BX2502-$BW2502+1))),"")</f>
        <v>0.285714285714286</v>
      </c>
      <c r="P2502" s="0" t="n">
        <f aca="false">IF(AND(ISNUMBER($BW2502),ISNUMBER($BX2502)),MIN(1,MAX(0,($BX2502-2018+1)/($BX2502-$BW2502+1))),"")</f>
        <v>0.214285714285714</v>
      </c>
      <c r="Q2502" s="0" t="n">
        <f aca="false">IF(AND(ISNUMBER($BW2502),ISNUMBER($BX2502)),MIN(1,MAX(0,($BX2502-2019+1)/($BX2502-$BW2502+1))),"")</f>
        <v>0.142857142857143</v>
      </c>
      <c r="R2502" s="0" t="n">
        <f aca="false">IF(AND(ISNUMBER($BW2502),ISNUMBER($BX2502)),MIN(1,MAX(0,($BX2502-2016+1)/($BX2502-$BW2502+1))),"")</f>
        <v>0.357142857142857</v>
      </c>
      <c r="S2502" s="0" t="n">
        <f aca="false">IF($L2502&lt;&gt;"",IF($L2502&gt;=2015.5,1,0),"")</f>
        <v>0</v>
      </c>
      <c r="T2502" s="0" t="n">
        <f aca="false">IF($L2502&lt;&gt;"",IF($L2502&gt;=2016,1,0),"")</f>
        <v>0</v>
      </c>
      <c r="U2502" s="0" t="n">
        <f aca="false">IF(ISNUMBER($BX2502),IF($BX2502&gt;=2016,1,0),"")</f>
        <v>1</v>
      </c>
      <c r="V2502" s="0" t="n">
        <f aca="false">IF(ISNUMBER($BW2502),IF($BW2502&gt;=2016,1,0),"")</f>
        <v>0</v>
      </c>
      <c r="W2502" s="0" t="str">
        <f aca="false">IF(AND(ISNUMBER($BW2502),ISNUMBER($BX2502)),IF($BW2502&gt;=2016,"post-only",IF($BX2502&lt;2016,"pre-only","mixed")),"")</f>
        <v>mixed</v>
      </c>
      <c r="X2502" s="0" t="n">
        <f aca="false">IF(AND(ISNUMBER($BW2502),ISNUMBER($BX2502)),MIN(1,MAX(0,($BX2502-2017+1)/($BX2502-$BW2502+1))),"")</f>
        <v>0.285714285714286</v>
      </c>
      <c r="Y2502" s="0" t="n">
        <f aca="false">IF(AND(ISNUMBER($BW2502),ISNUMBER($BX2502)),MIN(1,MAX(0,($BX2502-2018+1)/($BX2502-$BW2502+1))),"")</f>
        <v>0.214285714285714</v>
      </c>
      <c r="Z2502" s="0" t="n">
        <f aca="false">IF(AND(ISNUMBER($BW2502),ISNUMBER($BX2502)),MIN(1,MAX(0,($BX2502-2019+1)/($BX2502-$BW2502+1))),"")</f>
        <v>0.142857142857143</v>
      </c>
      <c r="AA2502" s="0" t="n">
        <f aca="false">IF(ISNUMBER($BX2502),IF($BX2502&gt;=2017,1,0),"")</f>
        <v>1</v>
      </c>
      <c r="AB2502" s="0" t="n">
        <f aca="false">IF(ISNUMBER($BX2502),IF($BX2502&gt;=2018,1,0),"")</f>
        <v>1</v>
      </c>
      <c r="AC2502" s="0" t="n">
        <f aca="false">IF(ISNUMBER($BX2502),IF($BX2502&gt;=2019,1,0),"")</f>
        <v>1</v>
      </c>
      <c r="AD2502" s="0" t="n">
        <f aca="false">IF($L2502&lt;&gt;"",IF($L2502&gt;2013,1,0),"")</f>
        <v>1</v>
      </c>
      <c r="AE2502" s="0" t="n">
        <f aca="false">IF($L2502&lt;&gt;"",1+IF($L2502&gt;2011,1,0)+IF($L2502&gt;2014,1,0),"")</f>
        <v>2</v>
      </c>
      <c r="AF2502" s="0" t="s">
        <v>761</v>
      </c>
      <c r="AG2502" s="0" t="s">
        <v>88</v>
      </c>
      <c r="AH2502" s="0" t="s">
        <v>89</v>
      </c>
      <c r="AI2502" s="0" t="s">
        <v>334</v>
      </c>
      <c r="AJ2502" s="0" t="s">
        <v>334</v>
      </c>
      <c r="AK2502" s="0" t="str">
        <f aca="false">IF(AND($CF2502&lt;&gt;"",IFERROR(INDEX(subsample_country_map!$B:$B,MATCH($CF2502,subsample_country_map!$A:$A,0)),"")&lt;&gt;""),INDEX(subsample_country_map!$B:$B,MATCH($CF2502,subsample_country_map!$A:$A,0)),INDEX(lookup!$AA:$AA,MATCH($A2502,lookup!$A:$A,0)))</f>
        <v>1_US</v>
      </c>
      <c r="AL2502" s="0" t="str">
        <f aca="false">IF(AND($CF2502&lt;&gt;"",IFERROR(INDEX(subsample_country_map!$C:$C,MATCH($CF2502,subsample_country_map!$A:$A,0)),"")&lt;&gt;""),INDEX(subsample_country_map!$C:$C,MATCH($CF2502,subsample_country_map!$A:$A,0)),INDEX(lookup!$AB:$AB,MATCH($A2502,lookup!$A:$A,0)))</f>
        <v>1_developed</v>
      </c>
      <c r="AM2502" s="0" t="str">
        <f aca="false">IF(AND($CF2502&lt;&gt;"",IFERROR(INDEX(subsample_country_map!$D:$D,MATCH($CF2502,subsample_country_map!$A:$A,0)),"")&lt;&gt;""),INDEX(subsample_country_map!$D:$D,MATCH($CF2502,subsample_country_map!$A:$A,0)),INDEX(lookup!$AC:$AC,MATCH($A2502,lookup!$A:$A,0)))</f>
        <v>1_western</v>
      </c>
      <c r="AN2502" s="0" t="str">
        <f aca="false">IF(AND($CF2502&lt;&gt;"",IFERROR(INDEX(subsample_country_map!$E:$E,MATCH($CF2502,subsample_country_map!$A:$A,0)),"")&lt;&gt;""),INDEX(subsample_country_map!$E:$E,MATCH($CF2502,subsample_country_map!$A:$A,0)),INDEX(lookup!$AD:$AD,MATCH($A2502,lookup!$A:$A,0)))</f>
        <v>1_common law</v>
      </c>
      <c r="AO2502" s="0" t="str">
        <f aca="false">INDEX(lookup!$Y:$Y,MATCH($A2502,lookup!$A:$A,0))</f>
        <v>0_published</v>
      </c>
      <c r="AP2502" s="0" t="str">
        <f aca="false">INDEX(lookup!$Z:$Z,MATCH($A2502,lookup!$A:$A,0))</f>
        <v>0_VHB low</v>
      </c>
      <c r="AQ2502" s="0" t="str">
        <f aca="false">INDEX(lookup!$W:$W,MATCH($A2502,lookup!$A:$A,0))</f>
        <v>2_sust</v>
      </c>
      <c r="AS2502" s="0" t="s">
        <v>91</v>
      </c>
      <c r="AT2502" s="0" t="s">
        <v>397</v>
      </c>
      <c r="AU2502" s="0" t="s">
        <v>93</v>
      </c>
      <c r="AV2502" s="0" t="s">
        <v>2717</v>
      </c>
      <c r="AY2502" s="0" t="s">
        <v>1969</v>
      </c>
      <c r="BA2502" s="0" t="n">
        <v>10507</v>
      </c>
      <c r="BB2502" s="0" t="s">
        <v>8030</v>
      </c>
      <c r="BC2502" s="0" t="s">
        <v>122</v>
      </c>
      <c r="BD2502" s="0" t="s">
        <v>8031</v>
      </c>
      <c r="BE2502" s="0" t="s">
        <v>8159</v>
      </c>
      <c r="BF2502" s="0" t="s">
        <v>8160</v>
      </c>
      <c r="BI2502" s="0" t="s">
        <v>189</v>
      </c>
      <c r="BJ2502" s="0" t="s">
        <v>8186</v>
      </c>
      <c r="BK2502" s="0" t="s">
        <v>8162</v>
      </c>
      <c r="BL2502" s="0" t="s">
        <v>8187</v>
      </c>
      <c r="BM2502" s="0" t="s">
        <v>8046</v>
      </c>
      <c r="BN2502" s="0" t="s">
        <v>8043</v>
      </c>
      <c r="BO2502" s="0" t="s">
        <v>105</v>
      </c>
      <c r="BP2502" s="0" t="s">
        <v>8029</v>
      </c>
      <c r="BQ2502" s="0" t="s">
        <v>127</v>
      </c>
      <c r="BT2502" s="0" t="n">
        <v>0</v>
      </c>
      <c r="BU2502" s="0" t="s">
        <v>8036</v>
      </c>
      <c r="BW2502" s="0" t="n">
        <v>2007</v>
      </c>
      <c r="BX2502" s="0" t="n">
        <v>2020</v>
      </c>
      <c r="BY2502" s="0" t="s">
        <v>1526</v>
      </c>
      <c r="BZ2502" s="0" t="n">
        <v>2013.5</v>
      </c>
      <c r="CA2502" s="0" t="n">
        <v>0.357142857142857</v>
      </c>
      <c r="CB2502" s="0" t="n">
        <v>0</v>
      </c>
      <c r="CC2502" s="0" t="n">
        <v>1</v>
      </c>
      <c r="CD2502" s="0" t="n">
        <v>-0.00554191408250137</v>
      </c>
      <c r="CE2502" s="0" t="n">
        <v>1</v>
      </c>
    </row>
    <row r="2503" customFormat="false" ht="15" hidden="false" customHeight="false" outlineLevel="0" collapsed="false">
      <c r="A2503" s="0" t="s">
        <v>8029</v>
      </c>
      <c r="B2503" s="0" t="n">
        <v>3808</v>
      </c>
      <c r="C2503" s="0" t="n">
        <v>0.000956429770356575</v>
      </c>
      <c r="D2503" s="0" t="n">
        <v>20911</v>
      </c>
      <c r="E2503" s="0" t="n">
        <f aca="false">IF(ISNUMBER($BA2503),$BA2503,IF(AND(ISNUMBER($D2503),ISNUMBER($BW2503),ISNUMBER($BX2503)),$D2503*($BX2503-$BW2503+1),""))</f>
        <v>20911</v>
      </c>
      <c r="H2503" s="0" t="s">
        <v>118</v>
      </c>
      <c r="I2503" s="0" t="s">
        <v>842</v>
      </c>
      <c r="J2503" s="0" t="n">
        <f aca="false">IF($BW2503&lt;&gt;"",$BW2503,"")</f>
        <v>2007</v>
      </c>
      <c r="K2503" s="0" t="n">
        <f aca="false">IF($BX2503&lt;&gt;"",$BX2503,"")</f>
        <v>2020</v>
      </c>
      <c r="L2503" s="0" t="n">
        <f aca="false">IF(AND(ISNUMBER($BW2503),ISNUMBER($BX2503)),($BW2503+$BX2503)/2,"")</f>
        <v>2013.5</v>
      </c>
      <c r="M2503" s="0" t="n">
        <f aca="false">IF($L2503&lt;&gt;"",$L2503,"")</f>
        <v>2013.5</v>
      </c>
      <c r="N2503" s="0" t="n">
        <f aca="false">IF(AND(ISNUMBER($BW2503),ISNUMBER($BX2503)),MIN(1,MAX(0,($BX2503-2016+1)/($BX2503-$BW2503+1))),"")</f>
        <v>0.357142857142857</v>
      </c>
      <c r="O2503" s="0" t="n">
        <f aca="false">IF(AND(ISNUMBER($BW2503),ISNUMBER($BX2503)),MIN(1,MAX(0,($BX2503-2017+1)/($BX2503-$BW2503+1))),"")</f>
        <v>0.285714285714286</v>
      </c>
      <c r="P2503" s="0" t="n">
        <f aca="false">IF(AND(ISNUMBER($BW2503),ISNUMBER($BX2503)),MIN(1,MAX(0,($BX2503-2018+1)/($BX2503-$BW2503+1))),"")</f>
        <v>0.214285714285714</v>
      </c>
      <c r="Q2503" s="0" t="n">
        <f aca="false">IF(AND(ISNUMBER($BW2503),ISNUMBER($BX2503)),MIN(1,MAX(0,($BX2503-2019+1)/($BX2503-$BW2503+1))),"")</f>
        <v>0.142857142857143</v>
      </c>
      <c r="R2503" s="0" t="n">
        <f aca="false">IF(AND(ISNUMBER($BW2503),ISNUMBER($BX2503)),MIN(1,MAX(0,($BX2503-2016+1)/($BX2503-$BW2503+1))),"")</f>
        <v>0.357142857142857</v>
      </c>
      <c r="S2503" s="0" t="n">
        <f aca="false">IF($L2503&lt;&gt;"",IF($L2503&gt;=2015.5,1,0),"")</f>
        <v>0</v>
      </c>
      <c r="T2503" s="0" t="n">
        <f aca="false">IF($L2503&lt;&gt;"",IF($L2503&gt;=2016,1,0),"")</f>
        <v>0</v>
      </c>
      <c r="U2503" s="0" t="n">
        <f aca="false">IF(ISNUMBER($BX2503),IF($BX2503&gt;=2016,1,0),"")</f>
        <v>1</v>
      </c>
      <c r="V2503" s="0" t="n">
        <f aca="false">IF(ISNUMBER($BW2503),IF($BW2503&gt;=2016,1,0),"")</f>
        <v>0</v>
      </c>
      <c r="W2503" s="0" t="str">
        <f aca="false">IF(AND(ISNUMBER($BW2503),ISNUMBER($BX2503)),IF($BW2503&gt;=2016,"post-only",IF($BX2503&lt;2016,"pre-only","mixed")),"")</f>
        <v>mixed</v>
      </c>
      <c r="X2503" s="0" t="n">
        <f aca="false">IF(AND(ISNUMBER($BW2503),ISNUMBER($BX2503)),MIN(1,MAX(0,($BX2503-2017+1)/($BX2503-$BW2503+1))),"")</f>
        <v>0.285714285714286</v>
      </c>
      <c r="Y2503" s="0" t="n">
        <f aca="false">IF(AND(ISNUMBER($BW2503),ISNUMBER($BX2503)),MIN(1,MAX(0,($BX2503-2018+1)/($BX2503-$BW2503+1))),"")</f>
        <v>0.214285714285714</v>
      </c>
      <c r="Z2503" s="0" t="n">
        <f aca="false">IF(AND(ISNUMBER($BW2503),ISNUMBER($BX2503)),MIN(1,MAX(0,($BX2503-2019+1)/($BX2503-$BW2503+1))),"")</f>
        <v>0.142857142857143</v>
      </c>
      <c r="AA2503" s="0" t="n">
        <f aca="false">IF(ISNUMBER($BX2503),IF($BX2503&gt;=2017,1,0),"")</f>
        <v>1</v>
      </c>
      <c r="AB2503" s="0" t="n">
        <f aca="false">IF(ISNUMBER($BX2503),IF($BX2503&gt;=2018,1,0),"")</f>
        <v>1</v>
      </c>
      <c r="AC2503" s="0" t="n">
        <f aca="false">IF(ISNUMBER($BX2503),IF($BX2503&gt;=2019,1,0),"")</f>
        <v>1</v>
      </c>
      <c r="AD2503" s="0" t="n">
        <f aca="false">IF($L2503&lt;&gt;"",IF($L2503&gt;2013,1,0),"")</f>
        <v>1</v>
      </c>
      <c r="AE2503" s="0" t="n">
        <f aca="false">IF($L2503&lt;&gt;"",1+IF($L2503&gt;2011,1,0)+IF($L2503&gt;2014,1,0),"")</f>
        <v>2</v>
      </c>
      <c r="AF2503" s="0" t="s">
        <v>761</v>
      </c>
      <c r="AG2503" s="0" t="s">
        <v>88</v>
      </c>
      <c r="AH2503" s="0" t="s">
        <v>89</v>
      </c>
      <c r="AI2503" s="0" t="s">
        <v>334</v>
      </c>
      <c r="AJ2503" s="0" t="s">
        <v>334</v>
      </c>
      <c r="AK2503" s="0" t="str">
        <f aca="false">IF(AND($CF2503&lt;&gt;"",IFERROR(INDEX(subsample_country_map!$B:$B,MATCH($CF2503,subsample_country_map!$A:$A,0)),"")&lt;&gt;""),INDEX(subsample_country_map!$B:$B,MATCH($CF2503,subsample_country_map!$A:$A,0)),INDEX(lookup!$AA:$AA,MATCH($A2503,lookup!$A:$A,0)))</f>
        <v>1_US</v>
      </c>
      <c r="AL2503" s="0" t="str">
        <f aca="false">IF(AND($CF2503&lt;&gt;"",IFERROR(INDEX(subsample_country_map!$C:$C,MATCH($CF2503,subsample_country_map!$A:$A,0)),"")&lt;&gt;""),INDEX(subsample_country_map!$C:$C,MATCH($CF2503,subsample_country_map!$A:$A,0)),INDEX(lookup!$AB:$AB,MATCH($A2503,lookup!$A:$A,0)))</f>
        <v>1_developed</v>
      </c>
      <c r="AM2503" s="0" t="str">
        <f aca="false">IF(AND($CF2503&lt;&gt;"",IFERROR(INDEX(subsample_country_map!$D:$D,MATCH($CF2503,subsample_country_map!$A:$A,0)),"")&lt;&gt;""),INDEX(subsample_country_map!$D:$D,MATCH($CF2503,subsample_country_map!$A:$A,0)),INDEX(lookup!$AC:$AC,MATCH($A2503,lookup!$A:$A,0)))</f>
        <v>1_western</v>
      </c>
      <c r="AN2503" s="0" t="str">
        <f aca="false">IF(AND($CF2503&lt;&gt;"",IFERROR(INDEX(subsample_country_map!$E:$E,MATCH($CF2503,subsample_country_map!$A:$A,0)),"")&lt;&gt;""),INDEX(subsample_country_map!$E:$E,MATCH($CF2503,subsample_country_map!$A:$A,0)),INDEX(lookup!$AD:$AD,MATCH($A2503,lookup!$A:$A,0)))</f>
        <v>1_common law</v>
      </c>
      <c r="AO2503" s="0" t="str">
        <f aca="false">INDEX(lookup!$Y:$Y,MATCH($A2503,lookup!$A:$A,0))</f>
        <v>0_published</v>
      </c>
      <c r="AP2503" s="0" t="str">
        <f aca="false">INDEX(lookup!$Z:$Z,MATCH($A2503,lookup!$A:$A,0))</f>
        <v>0_VHB low</v>
      </c>
      <c r="AQ2503" s="0" t="str">
        <f aca="false">INDEX(lookup!$W:$W,MATCH($A2503,lookup!$A:$A,0))</f>
        <v>2_sust</v>
      </c>
      <c r="AS2503" s="0" t="s">
        <v>91</v>
      </c>
      <c r="AT2503" s="0" t="s">
        <v>397</v>
      </c>
      <c r="AU2503" s="0" t="s">
        <v>93</v>
      </c>
      <c r="AV2503" s="0" t="s">
        <v>3176</v>
      </c>
      <c r="AY2503" s="0" t="s">
        <v>8188</v>
      </c>
      <c r="BA2503" s="0" t="n">
        <v>20911</v>
      </c>
      <c r="BB2503" s="0" t="s">
        <v>8030</v>
      </c>
      <c r="BC2503" s="0" t="s">
        <v>122</v>
      </c>
      <c r="BD2503" s="0" t="s">
        <v>8031</v>
      </c>
      <c r="BE2503" s="0" t="s">
        <v>8159</v>
      </c>
      <c r="BF2503" s="0" t="s">
        <v>8171</v>
      </c>
      <c r="BI2503" s="0" t="s">
        <v>189</v>
      </c>
      <c r="BJ2503" s="0" t="s">
        <v>8189</v>
      </c>
      <c r="BK2503" s="0" t="s">
        <v>8162</v>
      </c>
      <c r="BL2503" s="0" t="s">
        <v>8190</v>
      </c>
      <c r="BM2503" s="0" t="s">
        <v>8046</v>
      </c>
      <c r="BN2503" s="0" t="s">
        <v>8035</v>
      </c>
      <c r="BO2503" s="0" t="s">
        <v>105</v>
      </c>
      <c r="BP2503" s="0" t="s">
        <v>8029</v>
      </c>
      <c r="BQ2503" s="0" t="s">
        <v>127</v>
      </c>
      <c r="BT2503" s="0" t="n">
        <v>0</v>
      </c>
      <c r="BU2503" s="0" t="s">
        <v>8036</v>
      </c>
      <c r="BW2503" s="0" t="n">
        <v>2007</v>
      </c>
      <c r="BX2503" s="0" t="n">
        <v>2020</v>
      </c>
      <c r="BY2503" s="0" t="s">
        <v>1526</v>
      </c>
      <c r="BZ2503" s="0" t="n">
        <v>2013.5</v>
      </c>
      <c r="CA2503" s="0" t="n">
        <v>0.357142857142857</v>
      </c>
      <c r="CB2503" s="0" t="n">
        <v>0</v>
      </c>
      <c r="CC2503" s="0" t="n">
        <v>1</v>
      </c>
      <c r="CD2503" s="0" t="n">
        <v>0.000956430061990633</v>
      </c>
      <c r="CE2503" s="0" t="n">
        <v>1</v>
      </c>
    </row>
    <row r="2504" customFormat="false" ht="15" hidden="false" customHeight="false" outlineLevel="0" collapsed="false">
      <c r="A2504" s="0" t="s">
        <v>8029</v>
      </c>
      <c r="B2504" s="0" t="n">
        <v>3809</v>
      </c>
      <c r="C2504" s="0" t="n">
        <v>-0.00812537862835294</v>
      </c>
      <c r="D2504" s="0" t="n">
        <v>20911</v>
      </c>
      <c r="E2504" s="0" t="n">
        <f aca="false">IF(ISNUMBER($BA2504),$BA2504,IF(AND(ISNUMBER($D2504),ISNUMBER($BW2504),ISNUMBER($BX2504)),$D2504*($BX2504-$BW2504+1),""))</f>
        <v>20911</v>
      </c>
      <c r="H2504" s="0" t="s">
        <v>118</v>
      </c>
      <c r="I2504" s="0" t="s">
        <v>842</v>
      </c>
      <c r="J2504" s="0" t="n">
        <f aca="false">IF($BW2504&lt;&gt;"",$BW2504,"")</f>
        <v>2007</v>
      </c>
      <c r="K2504" s="0" t="n">
        <f aca="false">IF($BX2504&lt;&gt;"",$BX2504,"")</f>
        <v>2020</v>
      </c>
      <c r="L2504" s="0" t="n">
        <f aca="false">IF(AND(ISNUMBER($BW2504),ISNUMBER($BX2504)),($BW2504+$BX2504)/2,"")</f>
        <v>2013.5</v>
      </c>
      <c r="M2504" s="0" t="n">
        <f aca="false">IF($L2504&lt;&gt;"",$L2504,"")</f>
        <v>2013.5</v>
      </c>
      <c r="N2504" s="0" t="n">
        <f aca="false">IF(AND(ISNUMBER($BW2504),ISNUMBER($BX2504)),MIN(1,MAX(0,($BX2504-2016+1)/($BX2504-$BW2504+1))),"")</f>
        <v>0.357142857142857</v>
      </c>
      <c r="O2504" s="0" t="n">
        <f aca="false">IF(AND(ISNUMBER($BW2504),ISNUMBER($BX2504)),MIN(1,MAX(0,($BX2504-2017+1)/($BX2504-$BW2504+1))),"")</f>
        <v>0.285714285714286</v>
      </c>
      <c r="P2504" s="0" t="n">
        <f aca="false">IF(AND(ISNUMBER($BW2504),ISNUMBER($BX2504)),MIN(1,MAX(0,($BX2504-2018+1)/($BX2504-$BW2504+1))),"")</f>
        <v>0.214285714285714</v>
      </c>
      <c r="Q2504" s="0" t="n">
        <f aca="false">IF(AND(ISNUMBER($BW2504),ISNUMBER($BX2504)),MIN(1,MAX(0,($BX2504-2019+1)/($BX2504-$BW2504+1))),"")</f>
        <v>0.142857142857143</v>
      </c>
      <c r="R2504" s="0" t="n">
        <f aca="false">IF(AND(ISNUMBER($BW2504),ISNUMBER($BX2504)),MIN(1,MAX(0,($BX2504-2016+1)/($BX2504-$BW2504+1))),"")</f>
        <v>0.357142857142857</v>
      </c>
      <c r="S2504" s="0" t="n">
        <f aca="false">IF($L2504&lt;&gt;"",IF($L2504&gt;=2015.5,1,0),"")</f>
        <v>0</v>
      </c>
      <c r="T2504" s="0" t="n">
        <f aca="false">IF($L2504&lt;&gt;"",IF($L2504&gt;=2016,1,0),"")</f>
        <v>0</v>
      </c>
      <c r="U2504" s="0" t="n">
        <f aca="false">IF(ISNUMBER($BX2504),IF($BX2504&gt;=2016,1,0),"")</f>
        <v>1</v>
      </c>
      <c r="V2504" s="0" t="n">
        <f aca="false">IF(ISNUMBER($BW2504),IF($BW2504&gt;=2016,1,0),"")</f>
        <v>0</v>
      </c>
      <c r="W2504" s="0" t="str">
        <f aca="false">IF(AND(ISNUMBER($BW2504),ISNUMBER($BX2504)),IF($BW2504&gt;=2016,"post-only",IF($BX2504&lt;2016,"pre-only","mixed")),"")</f>
        <v>mixed</v>
      </c>
      <c r="X2504" s="0" t="n">
        <f aca="false">IF(AND(ISNUMBER($BW2504),ISNUMBER($BX2504)),MIN(1,MAX(0,($BX2504-2017+1)/($BX2504-$BW2504+1))),"")</f>
        <v>0.285714285714286</v>
      </c>
      <c r="Y2504" s="0" t="n">
        <f aca="false">IF(AND(ISNUMBER($BW2504),ISNUMBER($BX2504)),MIN(1,MAX(0,($BX2504-2018+1)/($BX2504-$BW2504+1))),"")</f>
        <v>0.214285714285714</v>
      </c>
      <c r="Z2504" s="0" t="n">
        <f aca="false">IF(AND(ISNUMBER($BW2504),ISNUMBER($BX2504)),MIN(1,MAX(0,($BX2504-2019+1)/($BX2504-$BW2504+1))),"")</f>
        <v>0.142857142857143</v>
      </c>
      <c r="AA2504" s="0" t="n">
        <f aca="false">IF(ISNUMBER($BX2504),IF($BX2504&gt;=2017,1,0),"")</f>
        <v>1</v>
      </c>
      <c r="AB2504" s="0" t="n">
        <f aca="false">IF(ISNUMBER($BX2504),IF($BX2504&gt;=2018,1,0),"")</f>
        <v>1</v>
      </c>
      <c r="AC2504" s="0" t="n">
        <f aca="false">IF(ISNUMBER($BX2504),IF($BX2504&gt;=2019,1,0),"")</f>
        <v>1</v>
      </c>
      <c r="AD2504" s="0" t="n">
        <f aca="false">IF($L2504&lt;&gt;"",IF($L2504&gt;2013,1,0),"")</f>
        <v>1</v>
      </c>
      <c r="AE2504" s="0" t="n">
        <f aca="false">IF($L2504&lt;&gt;"",1+IF($L2504&gt;2011,1,0)+IF($L2504&gt;2014,1,0),"")</f>
        <v>2</v>
      </c>
      <c r="AF2504" s="0" t="s">
        <v>761</v>
      </c>
      <c r="AG2504" s="0" t="s">
        <v>88</v>
      </c>
      <c r="AH2504" s="0" t="s">
        <v>89</v>
      </c>
      <c r="AI2504" s="0" t="s">
        <v>334</v>
      </c>
      <c r="AJ2504" s="0" t="s">
        <v>334</v>
      </c>
      <c r="AK2504" s="0" t="str">
        <f aca="false">IF(AND($CF2504&lt;&gt;"",IFERROR(INDEX(subsample_country_map!$B:$B,MATCH($CF2504,subsample_country_map!$A:$A,0)),"")&lt;&gt;""),INDEX(subsample_country_map!$B:$B,MATCH($CF2504,subsample_country_map!$A:$A,0)),INDEX(lookup!$AA:$AA,MATCH($A2504,lookup!$A:$A,0)))</f>
        <v>1_US</v>
      </c>
      <c r="AL2504" s="0" t="str">
        <f aca="false">IF(AND($CF2504&lt;&gt;"",IFERROR(INDEX(subsample_country_map!$C:$C,MATCH($CF2504,subsample_country_map!$A:$A,0)),"")&lt;&gt;""),INDEX(subsample_country_map!$C:$C,MATCH($CF2504,subsample_country_map!$A:$A,0)),INDEX(lookup!$AB:$AB,MATCH($A2504,lookup!$A:$A,0)))</f>
        <v>1_developed</v>
      </c>
      <c r="AM2504" s="0" t="str">
        <f aca="false">IF(AND($CF2504&lt;&gt;"",IFERROR(INDEX(subsample_country_map!$D:$D,MATCH($CF2504,subsample_country_map!$A:$A,0)),"")&lt;&gt;""),INDEX(subsample_country_map!$D:$D,MATCH($CF2504,subsample_country_map!$A:$A,0)),INDEX(lookup!$AC:$AC,MATCH($A2504,lookup!$A:$A,0)))</f>
        <v>1_western</v>
      </c>
      <c r="AN2504" s="0" t="str">
        <f aca="false">IF(AND($CF2504&lt;&gt;"",IFERROR(INDEX(subsample_country_map!$E:$E,MATCH($CF2504,subsample_country_map!$A:$A,0)),"")&lt;&gt;""),INDEX(subsample_country_map!$E:$E,MATCH($CF2504,subsample_country_map!$A:$A,0)),INDEX(lookup!$AD:$AD,MATCH($A2504,lookup!$A:$A,0)))</f>
        <v>1_common law</v>
      </c>
      <c r="AO2504" s="0" t="str">
        <f aca="false">INDEX(lookup!$Y:$Y,MATCH($A2504,lookup!$A:$A,0))</f>
        <v>0_published</v>
      </c>
      <c r="AP2504" s="0" t="str">
        <f aca="false">INDEX(lookup!$Z:$Z,MATCH($A2504,lookup!$A:$A,0))</f>
        <v>0_VHB low</v>
      </c>
      <c r="AQ2504" s="0" t="str">
        <f aca="false">INDEX(lookup!$W:$W,MATCH($A2504,lookup!$A:$A,0))</f>
        <v>2_sust</v>
      </c>
      <c r="AS2504" s="0" t="s">
        <v>91</v>
      </c>
      <c r="AT2504" s="0" t="s">
        <v>397</v>
      </c>
      <c r="AU2504" s="0" t="s">
        <v>93</v>
      </c>
      <c r="AV2504" s="0" t="s">
        <v>1704</v>
      </c>
      <c r="AY2504" s="0" t="s">
        <v>7160</v>
      </c>
      <c r="BA2504" s="0" t="n">
        <v>20911</v>
      </c>
      <c r="BB2504" s="0" t="s">
        <v>8030</v>
      </c>
      <c r="BC2504" s="0" t="s">
        <v>122</v>
      </c>
      <c r="BD2504" s="0" t="s">
        <v>8031</v>
      </c>
      <c r="BE2504" s="0" t="s">
        <v>8159</v>
      </c>
      <c r="BF2504" s="0" t="s">
        <v>8171</v>
      </c>
      <c r="BI2504" s="0" t="s">
        <v>189</v>
      </c>
      <c r="BJ2504" s="0" t="s">
        <v>8191</v>
      </c>
      <c r="BK2504" s="0" t="s">
        <v>8162</v>
      </c>
      <c r="BL2504" s="0" t="s">
        <v>8192</v>
      </c>
      <c r="BM2504" s="0" t="s">
        <v>8046</v>
      </c>
      <c r="BN2504" s="0" t="s">
        <v>8038</v>
      </c>
      <c r="BO2504" s="0" t="s">
        <v>105</v>
      </c>
      <c r="BP2504" s="0" t="s">
        <v>8029</v>
      </c>
      <c r="BQ2504" s="0" t="s">
        <v>127</v>
      </c>
      <c r="BT2504" s="0" t="n">
        <v>0</v>
      </c>
      <c r="BU2504" s="0" t="s">
        <v>8036</v>
      </c>
      <c r="BW2504" s="0" t="n">
        <v>2007</v>
      </c>
      <c r="BX2504" s="0" t="n">
        <v>2020</v>
      </c>
      <c r="BY2504" s="0" t="s">
        <v>1526</v>
      </c>
      <c r="BZ2504" s="0" t="n">
        <v>2013.5</v>
      </c>
      <c r="CA2504" s="0" t="n">
        <v>0.357142857142857</v>
      </c>
      <c r="CB2504" s="0" t="n">
        <v>0</v>
      </c>
      <c r="CC2504" s="0" t="n">
        <v>1</v>
      </c>
      <c r="CD2504" s="0" t="n">
        <v>-0.00812555745275103</v>
      </c>
      <c r="CE2504" s="0" t="n">
        <v>1</v>
      </c>
    </row>
    <row r="2505" customFormat="false" ht="15" hidden="false" customHeight="false" outlineLevel="0" collapsed="false">
      <c r="A2505" s="0" t="s">
        <v>8029</v>
      </c>
      <c r="B2505" s="0" t="n">
        <v>3810</v>
      </c>
      <c r="C2505" s="0" t="n">
        <v>-0.0135533276166069</v>
      </c>
      <c r="D2505" s="0" t="n">
        <v>20911</v>
      </c>
      <c r="E2505" s="0" t="n">
        <f aca="false">IF(ISNUMBER($BA2505),$BA2505,IF(AND(ISNUMBER($D2505),ISNUMBER($BW2505),ISNUMBER($BX2505)),$D2505*($BX2505-$BW2505+1),""))</f>
        <v>20911</v>
      </c>
      <c r="H2505" s="0" t="s">
        <v>118</v>
      </c>
      <c r="I2505" s="0" t="s">
        <v>842</v>
      </c>
      <c r="J2505" s="0" t="n">
        <f aca="false">IF($BW2505&lt;&gt;"",$BW2505,"")</f>
        <v>2007</v>
      </c>
      <c r="K2505" s="0" t="n">
        <f aca="false">IF($BX2505&lt;&gt;"",$BX2505,"")</f>
        <v>2020</v>
      </c>
      <c r="L2505" s="0" t="n">
        <f aca="false">IF(AND(ISNUMBER($BW2505),ISNUMBER($BX2505)),($BW2505+$BX2505)/2,"")</f>
        <v>2013.5</v>
      </c>
      <c r="M2505" s="0" t="n">
        <f aca="false">IF($L2505&lt;&gt;"",$L2505,"")</f>
        <v>2013.5</v>
      </c>
      <c r="N2505" s="0" t="n">
        <f aca="false">IF(AND(ISNUMBER($BW2505),ISNUMBER($BX2505)),MIN(1,MAX(0,($BX2505-2016+1)/($BX2505-$BW2505+1))),"")</f>
        <v>0.357142857142857</v>
      </c>
      <c r="O2505" s="0" t="n">
        <f aca="false">IF(AND(ISNUMBER($BW2505),ISNUMBER($BX2505)),MIN(1,MAX(0,($BX2505-2017+1)/($BX2505-$BW2505+1))),"")</f>
        <v>0.285714285714286</v>
      </c>
      <c r="P2505" s="0" t="n">
        <f aca="false">IF(AND(ISNUMBER($BW2505),ISNUMBER($BX2505)),MIN(1,MAX(0,($BX2505-2018+1)/($BX2505-$BW2505+1))),"")</f>
        <v>0.214285714285714</v>
      </c>
      <c r="Q2505" s="0" t="n">
        <f aca="false">IF(AND(ISNUMBER($BW2505),ISNUMBER($BX2505)),MIN(1,MAX(0,($BX2505-2019+1)/($BX2505-$BW2505+1))),"")</f>
        <v>0.142857142857143</v>
      </c>
      <c r="R2505" s="0" t="n">
        <f aca="false">IF(AND(ISNUMBER($BW2505),ISNUMBER($BX2505)),MIN(1,MAX(0,($BX2505-2016+1)/($BX2505-$BW2505+1))),"")</f>
        <v>0.357142857142857</v>
      </c>
      <c r="S2505" s="0" t="n">
        <f aca="false">IF($L2505&lt;&gt;"",IF($L2505&gt;=2015.5,1,0),"")</f>
        <v>0</v>
      </c>
      <c r="T2505" s="0" t="n">
        <f aca="false">IF($L2505&lt;&gt;"",IF($L2505&gt;=2016,1,0),"")</f>
        <v>0</v>
      </c>
      <c r="U2505" s="0" t="n">
        <f aca="false">IF(ISNUMBER($BX2505),IF($BX2505&gt;=2016,1,0),"")</f>
        <v>1</v>
      </c>
      <c r="V2505" s="0" t="n">
        <f aca="false">IF(ISNUMBER($BW2505),IF($BW2505&gt;=2016,1,0),"")</f>
        <v>0</v>
      </c>
      <c r="W2505" s="0" t="str">
        <f aca="false">IF(AND(ISNUMBER($BW2505),ISNUMBER($BX2505)),IF($BW2505&gt;=2016,"post-only",IF($BX2505&lt;2016,"pre-only","mixed")),"")</f>
        <v>mixed</v>
      </c>
      <c r="X2505" s="0" t="n">
        <f aca="false">IF(AND(ISNUMBER($BW2505),ISNUMBER($BX2505)),MIN(1,MAX(0,($BX2505-2017+1)/($BX2505-$BW2505+1))),"")</f>
        <v>0.285714285714286</v>
      </c>
      <c r="Y2505" s="0" t="n">
        <f aca="false">IF(AND(ISNUMBER($BW2505),ISNUMBER($BX2505)),MIN(1,MAX(0,($BX2505-2018+1)/($BX2505-$BW2505+1))),"")</f>
        <v>0.214285714285714</v>
      </c>
      <c r="Z2505" s="0" t="n">
        <f aca="false">IF(AND(ISNUMBER($BW2505),ISNUMBER($BX2505)),MIN(1,MAX(0,($BX2505-2019+1)/($BX2505-$BW2505+1))),"")</f>
        <v>0.142857142857143</v>
      </c>
      <c r="AA2505" s="0" t="n">
        <f aca="false">IF(ISNUMBER($BX2505),IF($BX2505&gt;=2017,1,0),"")</f>
        <v>1</v>
      </c>
      <c r="AB2505" s="0" t="n">
        <f aca="false">IF(ISNUMBER($BX2505),IF($BX2505&gt;=2018,1,0),"")</f>
        <v>1</v>
      </c>
      <c r="AC2505" s="0" t="n">
        <f aca="false">IF(ISNUMBER($BX2505),IF($BX2505&gt;=2019,1,0),"")</f>
        <v>1</v>
      </c>
      <c r="AD2505" s="0" t="n">
        <f aca="false">IF($L2505&lt;&gt;"",IF($L2505&gt;2013,1,0),"")</f>
        <v>1</v>
      </c>
      <c r="AE2505" s="0" t="n">
        <f aca="false">IF($L2505&lt;&gt;"",1+IF($L2505&gt;2011,1,0)+IF($L2505&gt;2014,1,0),"")</f>
        <v>2</v>
      </c>
      <c r="AF2505" s="0" t="s">
        <v>761</v>
      </c>
      <c r="AG2505" s="0" t="s">
        <v>88</v>
      </c>
      <c r="AH2505" s="0" t="s">
        <v>89</v>
      </c>
      <c r="AI2505" s="0" t="s">
        <v>334</v>
      </c>
      <c r="AJ2505" s="0" t="s">
        <v>334</v>
      </c>
      <c r="AK2505" s="0" t="str">
        <f aca="false">IF(AND($CF2505&lt;&gt;"",IFERROR(INDEX(subsample_country_map!$B:$B,MATCH($CF2505,subsample_country_map!$A:$A,0)),"")&lt;&gt;""),INDEX(subsample_country_map!$B:$B,MATCH($CF2505,subsample_country_map!$A:$A,0)),INDEX(lookup!$AA:$AA,MATCH($A2505,lookup!$A:$A,0)))</f>
        <v>1_US</v>
      </c>
      <c r="AL2505" s="0" t="str">
        <f aca="false">IF(AND($CF2505&lt;&gt;"",IFERROR(INDEX(subsample_country_map!$C:$C,MATCH($CF2505,subsample_country_map!$A:$A,0)),"")&lt;&gt;""),INDEX(subsample_country_map!$C:$C,MATCH($CF2505,subsample_country_map!$A:$A,0)),INDEX(lookup!$AB:$AB,MATCH($A2505,lookup!$A:$A,0)))</f>
        <v>1_developed</v>
      </c>
      <c r="AM2505" s="0" t="str">
        <f aca="false">IF(AND($CF2505&lt;&gt;"",IFERROR(INDEX(subsample_country_map!$D:$D,MATCH($CF2505,subsample_country_map!$A:$A,0)),"")&lt;&gt;""),INDEX(subsample_country_map!$D:$D,MATCH($CF2505,subsample_country_map!$A:$A,0)),INDEX(lookup!$AC:$AC,MATCH($A2505,lookup!$A:$A,0)))</f>
        <v>1_western</v>
      </c>
      <c r="AN2505" s="0" t="str">
        <f aca="false">IF(AND($CF2505&lt;&gt;"",IFERROR(INDEX(subsample_country_map!$E:$E,MATCH($CF2505,subsample_country_map!$A:$A,0)),"")&lt;&gt;""),INDEX(subsample_country_map!$E:$E,MATCH($CF2505,subsample_country_map!$A:$A,0)),INDEX(lookup!$AD:$AD,MATCH($A2505,lookup!$A:$A,0)))</f>
        <v>1_common law</v>
      </c>
      <c r="AO2505" s="0" t="str">
        <f aca="false">INDEX(lookup!$Y:$Y,MATCH($A2505,lookup!$A:$A,0))</f>
        <v>0_published</v>
      </c>
      <c r="AP2505" s="0" t="str">
        <f aca="false">INDEX(lookup!$Z:$Z,MATCH($A2505,lookup!$A:$A,0))</f>
        <v>0_VHB low</v>
      </c>
      <c r="AQ2505" s="0" t="str">
        <f aca="false">INDEX(lookup!$W:$W,MATCH($A2505,lookup!$A:$A,0))</f>
        <v>2_sust</v>
      </c>
      <c r="AS2505" s="0" t="s">
        <v>91</v>
      </c>
      <c r="AT2505" s="0" t="s">
        <v>397</v>
      </c>
      <c r="AU2505" s="0" t="s">
        <v>93</v>
      </c>
      <c r="AV2505" s="0" t="s">
        <v>1521</v>
      </c>
      <c r="AY2505" s="0" t="s">
        <v>6295</v>
      </c>
      <c r="BA2505" s="0" t="n">
        <v>20911</v>
      </c>
      <c r="BB2505" s="0" t="s">
        <v>8030</v>
      </c>
      <c r="BC2505" s="0" t="s">
        <v>122</v>
      </c>
      <c r="BD2505" s="0" t="s">
        <v>8031</v>
      </c>
      <c r="BE2505" s="0" t="s">
        <v>8159</v>
      </c>
      <c r="BF2505" s="0" t="s">
        <v>8171</v>
      </c>
      <c r="BI2505" s="0" t="s">
        <v>189</v>
      </c>
      <c r="BJ2505" s="0" t="s">
        <v>8193</v>
      </c>
      <c r="BK2505" s="0" t="s">
        <v>8162</v>
      </c>
      <c r="BL2505" s="0" t="s">
        <v>8194</v>
      </c>
      <c r="BM2505" s="0" t="s">
        <v>8046</v>
      </c>
      <c r="BN2505" s="0" t="s">
        <v>8040</v>
      </c>
      <c r="BO2505" s="0" t="s">
        <v>105</v>
      </c>
      <c r="BP2505" s="0" t="s">
        <v>8029</v>
      </c>
      <c r="BQ2505" s="0" t="s">
        <v>127</v>
      </c>
      <c r="BT2505" s="0" t="n">
        <v>0</v>
      </c>
      <c r="BU2505" s="0" t="s">
        <v>8036</v>
      </c>
      <c r="BW2505" s="0" t="n">
        <v>2007</v>
      </c>
      <c r="BX2505" s="0" t="n">
        <v>2020</v>
      </c>
      <c r="BY2505" s="0" t="s">
        <v>1526</v>
      </c>
      <c r="BZ2505" s="0" t="n">
        <v>2013.5</v>
      </c>
      <c r="CA2505" s="0" t="n">
        <v>0.357142857142857</v>
      </c>
      <c r="CB2505" s="0" t="n">
        <v>0</v>
      </c>
      <c r="CC2505" s="0" t="n">
        <v>1</v>
      </c>
      <c r="CD2505" s="0" t="n">
        <v>-0.0135541575904854</v>
      </c>
      <c r="CE2505" s="0" t="n">
        <v>1</v>
      </c>
    </row>
    <row r="2506" customFormat="false" ht="15" hidden="false" customHeight="false" outlineLevel="0" collapsed="false">
      <c r="A2506" s="0" t="s">
        <v>8029</v>
      </c>
      <c r="B2506" s="0" t="n">
        <v>3811</v>
      </c>
      <c r="C2506" s="0" t="n">
        <v>-0.0150062148703284</v>
      </c>
      <c r="D2506" s="0" t="n">
        <v>20911</v>
      </c>
      <c r="E2506" s="0" t="n">
        <f aca="false">IF(ISNUMBER($BA2506),$BA2506,IF(AND(ISNUMBER($D2506),ISNUMBER($BW2506),ISNUMBER($BX2506)),$D2506*($BX2506-$BW2506+1),""))</f>
        <v>20911</v>
      </c>
      <c r="H2506" s="0" t="s">
        <v>118</v>
      </c>
      <c r="I2506" s="0" t="s">
        <v>842</v>
      </c>
      <c r="J2506" s="0" t="n">
        <f aca="false">IF($BW2506&lt;&gt;"",$BW2506,"")</f>
        <v>2007</v>
      </c>
      <c r="K2506" s="0" t="n">
        <f aca="false">IF($BX2506&lt;&gt;"",$BX2506,"")</f>
        <v>2020</v>
      </c>
      <c r="L2506" s="0" t="n">
        <f aca="false">IF(AND(ISNUMBER($BW2506),ISNUMBER($BX2506)),($BW2506+$BX2506)/2,"")</f>
        <v>2013.5</v>
      </c>
      <c r="M2506" s="0" t="n">
        <f aca="false">IF($L2506&lt;&gt;"",$L2506,"")</f>
        <v>2013.5</v>
      </c>
      <c r="N2506" s="0" t="n">
        <f aca="false">IF(AND(ISNUMBER($BW2506),ISNUMBER($BX2506)),MIN(1,MAX(0,($BX2506-2016+1)/($BX2506-$BW2506+1))),"")</f>
        <v>0.357142857142857</v>
      </c>
      <c r="O2506" s="0" t="n">
        <f aca="false">IF(AND(ISNUMBER($BW2506),ISNUMBER($BX2506)),MIN(1,MAX(0,($BX2506-2017+1)/($BX2506-$BW2506+1))),"")</f>
        <v>0.285714285714286</v>
      </c>
      <c r="P2506" s="0" t="n">
        <f aca="false">IF(AND(ISNUMBER($BW2506),ISNUMBER($BX2506)),MIN(1,MAX(0,($BX2506-2018+1)/($BX2506-$BW2506+1))),"")</f>
        <v>0.214285714285714</v>
      </c>
      <c r="Q2506" s="0" t="n">
        <f aca="false">IF(AND(ISNUMBER($BW2506),ISNUMBER($BX2506)),MIN(1,MAX(0,($BX2506-2019+1)/($BX2506-$BW2506+1))),"")</f>
        <v>0.142857142857143</v>
      </c>
      <c r="R2506" s="0" t="n">
        <f aca="false">IF(AND(ISNUMBER($BW2506),ISNUMBER($BX2506)),MIN(1,MAX(0,($BX2506-2016+1)/($BX2506-$BW2506+1))),"")</f>
        <v>0.357142857142857</v>
      </c>
      <c r="S2506" s="0" t="n">
        <f aca="false">IF($L2506&lt;&gt;"",IF($L2506&gt;=2015.5,1,0),"")</f>
        <v>0</v>
      </c>
      <c r="T2506" s="0" t="n">
        <f aca="false">IF($L2506&lt;&gt;"",IF($L2506&gt;=2016,1,0),"")</f>
        <v>0</v>
      </c>
      <c r="U2506" s="0" t="n">
        <f aca="false">IF(ISNUMBER($BX2506),IF($BX2506&gt;=2016,1,0),"")</f>
        <v>1</v>
      </c>
      <c r="V2506" s="0" t="n">
        <f aca="false">IF(ISNUMBER($BW2506),IF($BW2506&gt;=2016,1,0),"")</f>
        <v>0</v>
      </c>
      <c r="W2506" s="0" t="str">
        <f aca="false">IF(AND(ISNUMBER($BW2506),ISNUMBER($BX2506)),IF($BW2506&gt;=2016,"post-only",IF($BX2506&lt;2016,"pre-only","mixed")),"")</f>
        <v>mixed</v>
      </c>
      <c r="X2506" s="0" t="n">
        <f aca="false">IF(AND(ISNUMBER($BW2506),ISNUMBER($BX2506)),MIN(1,MAX(0,($BX2506-2017+1)/($BX2506-$BW2506+1))),"")</f>
        <v>0.285714285714286</v>
      </c>
      <c r="Y2506" s="0" t="n">
        <f aca="false">IF(AND(ISNUMBER($BW2506),ISNUMBER($BX2506)),MIN(1,MAX(0,($BX2506-2018+1)/($BX2506-$BW2506+1))),"")</f>
        <v>0.214285714285714</v>
      </c>
      <c r="Z2506" s="0" t="n">
        <f aca="false">IF(AND(ISNUMBER($BW2506),ISNUMBER($BX2506)),MIN(1,MAX(0,($BX2506-2019+1)/($BX2506-$BW2506+1))),"")</f>
        <v>0.142857142857143</v>
      </c>
      <c r="AA2506" s="0" t="n">
        <f aca="false">IF(ISNUMBER($BX2506),IF($BX2506&gt;=2017,1,0),"")</f>
        <v>1</v>
      </c>
      <c r="AB2506" s="0" t="n">
        <f aca="false">IF(ISNUMBER($BX2506),IF($BX2506&gt;=2018,1,0),"")</f>
        <v>1</v>
      </c>
      <c r="AC2506" s="0" t="n">
        <f aca="false">IF(ISNUMBER($BX2506),IF($BX2506&gt;=2019,1,0),"")</f>
        <v>1</v>
      </c>
      <c r="AD2506" s="0" t="n">
        <f aca="false">IF($L2506&lt;&gt;"",IF($L2506&gt;2013,1,0),"")</f>
        <v>1</v>
      </c>
      <c r="AE2506" s="0" t="n">
        <f aca="false">IF($L2506&lt;&gt;"",1+IF($L2506&gt;2011,1,0)+IF($L2506&gt;2014,1,0),"")</f>
        <v>2</v>
      </c>
      <c r="AF2506" s="0" t="s">
        <v>761</v>
      </c>
      <c r="AG2506" s="0" t="s">
        <v>88</v>
      </c>
      <c r="AH2506" s="0" t="s">
        <v>89</v>
      </c>
      <c r="AI2506" s="0" t="s">
        <v>334</v>
      </c>
      <c r="AJ2506" s="0" t="s">
        <v>334</v>
      </c>
      <c r="AK2506" s="0" t="str">
        <f aca="false">IF(AND($CF2506&lt;&gt;"",IFERROR(INDEX(subsample_country_map!$B:$B,MATCH($CF2506,subsample_country_map!$A:$A,0)),"")&lt;&gt;""),INDEX(subsample_country_map!$B:$B,MATCH($CF2506,subsample_country_map!$A:$A,0)),INDEX(lookup!$AA:$AA,MATCH($A2506,lookup!$A:$A,0)))</f>
        <v>1_US</v>
      </c>
      <c r="AL2506" s="0" t="str">
        <f aca="false">IF(AND($CF2506&lt;&gt;"",IFERROR(INDEX(subsample_country_map!$C:$C,MATCH($CF2506,subsample_country_map!$A:$A,0)),"")&lt;&gt;""),INDEX(subsample_country_map!$C:$C,MATCH($CF2506,subsample_country_map!$A:$A,0)),INDEX(lookup!$AB:$AB,MATCH($A2506,lookup!$A:$A,0)))</f>
        <v>1_developed</v>
      </c>
      <c r="AM2506" s="0" t="str">
        <f aca="false">IF(AND($CF2506&lt;&gt;"",IFERROR(INDEX(subsample_country_map!$D:$D,MATCH($CF2506,subsample_country_map!$A:$A,0)),"")&lt;&gt;""),INDEX(subsample_country_map!$D:$D,MATCH($CF2506,subsample_country_map!$A:$A,0)),INDEX(lookup!$AC:$AC,MATCH($A2506,lookup!$A:$A,0)))</f>
        <v>1_western</v>
      </c>
      <c r="AN2506" s="0" t="str">
        <f aca="false">IF(AND($CF2506&lt;&gt;"",IFERROR(INDEX(subsample_country_map!$E:$E,MATCH($CF2506,subsample_country_map!$A:$A,0)),"")&lt;&gt;""),INDEX(subsample_country_map!$E:$E,MATCH($CF2506,subsample_country_map!$A:$A,0)),INDEX(lookup!$AD:$AD,MATCH($A2506,lookup!$A:$A,0)))</f>
        <v>1_common law</v>
      </c>
      <c r="AO2506" s="0" t="str">
        <f aca="false">INDEX(lookup!$Y:$Y,MATCH($A2506,lookup!$A:$A,0))</f>
        <v>0_published</v>
      </c>
      <c r="AP2506" s="0" t="str">
        <f aca="false">INDEX(lookup!$Z:$Z,MATCH($A2506,lookup!$A:$A,0))</f>
        <v>0_VHB low</v>
      </c>
      <c r="AQ2506" s="0" t="str">
        <f aca="false">INDEX(lookup!$W:$W,MATCH($A2506,lookup!$A:$A,0))</f>
        <v>2_sust</v>
      </c>
      <c r="AS2506" s="0" t="s">
        <v>91</v>
      </c>
      <c r="AT2506" s="0" t="s">
        <v>397</v>
      </c>
      <c r="AU2506" s="0" t="s">
        <v>93</v>
      </c>
      <c r="AV2506" s="0" t="s">
        <v>1521</v>
      </c>
      <c r="AY2506" s="0" t="s">
        <v>947</v>
      </c>
      <c r="BA2506" s="0" t="n">
        <v>20911</v>
      </c>
      <c r="BB2506" s="0" t="s">
        <v>8030</v>
      </c>
      <c r="BC2506" s="0" t="s">
        <v>122</v>
      </c>
      <c r="BD2506" s="0" t="s">
        <v>8031</v>
      </c>
      <c r="BE2506" s="0" t="s">
        <v>8159</v>
      </c>
      <c r="BF2506" s="0" t="s">
        <v>8171</v>
      </c>
      <c r="BI2506" s="0" t="s">
        <v>189</v>
      </c>
      <c r="BJ2506" s="0" t="s">
        <v>8195</v>
      </c>
      <c r="BK2506" s="0" t="s">
        <v>8162</v>
      </c>
      <c r="BL2506" s="0" t="s">
        <v>8196</v>
      </c>
      <c r="BM2506" s="0" t="s">
        <v>8046</v>
      </c>
      <c r="BN2506" s="0" t="s">
        <v>8043</v>
      </c>
      <c r="BO2506" s="0" t="s">
        <v>105</v>
      </c>
      <c r="BP2506" s="0" t="s">
        <v>8029</v>
      </c>
      <c r="BQ2506" s="0" t="s">
        <v>127</v>
      </c>
      <c r="BT2506" s="0" t="n">
        <v>0</v>
      </c>
      <c r="BU2506" s="0" t="s">
        <v>8036</v>
      </c>
      <c r="BW2506" s="0" t="n">
        <v>2007</v>
      </c>
      <c r="BX2506" s="0" t="n">
        <v>2020</v>
      </c>
      <c r="BY2506" s="0" t="s">
        <v>1526</v>
      </c>
      <c r="BZ2506" s="0" t="n">
        <v>2013.5</v>
      </c>
      <c r="CA2506" s="0" t="n">
        <v>0.357142857142857</v>
      </c>
      <c r="CB2506" s="0" t="n">
        <v>0</v>
      </c>
      <c r="CC2506" s="0" t="n">
        <v>1</v>
      </c>
      <c r="CD2506" s="0" t="n">
        <v>-0.015007341421468</v>
      </c>
      <c r="CE2506" s="0" t="n">
        <v>1</v>
      </c>
    </row>
    <row r="2507" customFormat="false" ht="15" hidden="false" customHeight="false" outlineLevel="0" collapsed="false">
      <c r="A2507" s="0" t="s">
        <v>8029</v>
      </c>
      <c r="B2507" s="0" t="n">
        <v>3812</v>
      </c>
      <c r="C2507" s="0" t="n">
        <v>-0.0505658824576421</v>
      </c>
      <c r="D2507" s="0" t="n">
        <v>19860</v>
      </c>
      <c r="E2507" s="0" t="n">
        <f aca="false">IF(ISNUMBER($BA2507),$BA2507,IF(AND(ISNUMBER($D2507),ISNUMBER($BW2507),ISNUMBER($BX2507)),$D2507*($BX2507-$BW2507+1),""))</f>
        <v>19860</v>
      </c>
      <c r="H2507" s="0" t="s">
        <v>118</v>
      </c>
      <c r="I2507" s="0" t="s">
        <v>842</v>
      </c>
      <c r="J2507" s="0" t="n">
        <f aca="false">IF($BW2507&lt;&gt;"",$BW2507,"")</f>
        <v>2007</v>
      </c>
      <c r="K2507" s="0" t="n">
        <f aca="false">IF($BX2507&lt;&gt;"",$BX2507,"")</f>
        <v>2020</v>
      </c>
      <c r="L2507" s="0" t="n">
        <f aca="false">IF(AND(ISNUMBER($BW2507),ISNUMBER($BX2507)),($BW2507+$BX2507)/2,"")</f>
        <v>2013.5</v>
      </c>
      <c r="M2507" s="0" t="n">
        <f aca="false">IF($L2507&lt;&gt;"",$L2507,"")</f>
        <v>2013.5</v>
      </c>
      <c r="N2507" s="0" t="n">
        <f aca="false">IF(AND(ISNUMBER($BW2507),ISNUMBER($BX2507)),MIN(1,MAX(0,($BX2507-2016+1)/($BX2507-$BW2507+1))),"")</f>
        <v>0.357142857142857</v>
      </c>
      <c r="O2507" s="0" t="n">
        <f aca="false">IF(AND(ISNUMBER($BW2507),ISNUMBER($BX2507)),MIN(1,MAX(0,($BX2507-2017+1)/($BX2507-$BW2507+1))),"")</f>
        <v>0.285714285714286</v>
      </c>
      <c r="P2507" s="0" t="n">
        <f aca="false">IF(AND(ISNUMBER($BW2507),ISNUMBER($BX2507)),MIN(1,MAX(0,($BX2507-2018+1)/($BX2507-$BW2507+1))),"")</f>
        <v>0.214285714285714</v>
      </c>
      <c r="Q2507" s="0" t="n">
        <f aca="false">IF(AND(ISNUMBER($BW2507),ISNUMBER($BX2507)),MIN(1,MAX(0,($BX2507-2019+1)/($BX2507-$BW2507+1))),"")</f>
        <v>0.142857142857143</v>
      </c>
      <c r="R2507" s="0" t="n">
        <f aca="false">IF(AND(ISNUMBER($BW2507),ISNUMBER($BX2507)),MIN(1,MAX(0,($BX2507-2016+1)/($BX2507-$BW2507+1))),"")</f>
        <v>0.357142857142857</v>
      </c>
      <c r="S2507" s="0" t="n">
        <f aca="false">IF($L2507&lt;&gt;"",IF($L2507&gt;=2015.5,1,0),"")</f>
        <v>0</v>
      </c>
      <c r="T2507" s="0" t="n">
        <f aca="false">IF($L2507&lt;&gt;"",IF($L2507&gt;=2016,1,0),"")</f>
        <v>0</v>
      </c>
      <c r="U2507" s="0" t="n">
        <f aca="false">IF(ISNUMBER($BX2507),IF($BX2507&gt;=2016,1,0),"")</f>
        <v>1</v>
      </c>
      <c r="V2507" s="0" t="n">
        <f aca="false">IF(ISNUMBER($BW2507),IF($BW2507&gt;=2016,1,0),"")</f>
        <v>0</v>
      </c>
      <c r="W2507" s="0" t="str">
        <f aca="false">IF(AND(ISNUMBER($BW2507),ISNUMBER($BX2507)),IF($BW2507&gt;=2016,"post-only",IF($BX2507&lt;2016,"pre-only","mixed")),"")</f>
        <v>mixed</v>
      </c>
      <c r="X2507" s="0" t="n">
        <f aca="false">IF(AND(ISNUMBER($BW2507),ISNUMBER($BX2507)),MIN(1,MAX(0,($BX2507-2017+1)/($BX2507-$BW2507+1))),"")</f>
        <v>0.285714285714286</v>
      </c>
      <c r="Y2507" s="0" t="n">
        <f aca="false">IF(AND(ISNUMBER($BW2507),ISNUMBER($BX2507)),MIN(1,MAX(0,($BX2507-2018+1)/($BX2507-$BW2507+1))),"")</f>
        <v>0.214285714285714</v>
      </c>
      <c r="Z2507" s="0" t="n">
        <f aca="false">IF(AND(ISNUMBER($BW2507),ISNUMBER($BX2507)),MIN(1,MAX(0,($BX2507-2019+1)/($BX2507-$BW2507+1))),"")</f>
        <v>0.142857142857143</v>
      </c>
      <c r="AA2507" s="0" t="n">
        <f aca="false">IF(ISNUMBER($BX2507),IF($BX2507&gt;=2017,1,0),"")</f>
        <v>1</v>
      </c>
      <c r="AB2507" s="0" t="n">
        <f aca="false">IF(ISNUMBER($BX2507),IF($BX2507&gt;=2018,1,0),"")</f>
        <v>1</v>
      </c>
      <c r="AC2507" s="0" t="n">
        <f aca="false">IF(ISNUMBER($BX2507),IF($BX2507&gt;=2019,1,0),"")</f>
        <v>1</v>
      </c>
      <c r="AD2507" s="0" t="n">
        <f aca="false">IF($L2507&lt;&gt;"",IF($L2507&gt;2013,1,0),"")</f>
        <v>1</v>
      </c>
      <c r="AE2507" s="0" t="n">
        <f aca="false">IF($L2507&lt;&gt;"",1+IF($L2507&gt;2011,1,0)+IF($L2507&gt;2014,1,0),"")</f>
        <v>2</v>
      </c>
      <c r="AF2507" s="0" t="s">
        <v>761</v>
      </c>
      <c r="AG2507" s="0" t="s">
        <v>88</v>
      </c>
      <c r="AH2507" s="0" t="s">
        <v>89</v>
      </c>
      <c r="AI2507" s="0" t="s">
        <v>334</v>
      </c>
      <c r="AJ2507" s="0" t="s">
        <v>334</v>
      </c>
      <c r="AK2507" s="0" t="str">
        <f aca="false">IF(AND($CF2507&lt;&gt;"",IFERROR(INDEX(subsample_country_map!$B:$B,MATCH($CF2507,subsample_country_map!$A:$A,0)),"")&lt;&gt;""),INDEX(subsample_country_map!$B:$B,MATCH($CF2507,subsample_country_map!$A:$A,0)),INDEX(lookup!$AA:$AA,MATCH($A2507,lookup!$A:$A,0)))</f>
        <v>1_US</v>
      </c>
      <c r="AL2507" s="0" t="str">
        <f aca="false">IF(AND($CF2507&lt;&gt;"",IFERROR(INDEX(subsample_country_map!$C:$C,MATCH($CF2507,subsample_country_map!$A:$A,0)),"")&lt;&gt;""),INDEX(subsample_country_map!$C:$C,MATCH($CF2507,subsample_country_map!$A:$A,0)),INDEX(lookup!$AB:$AB,MATCH($A2507,lookup!$A:$A,0)))</f>
        <v>1_developed</v>
      </c>
      <c r="AM2507" s="0" t="str">
        <f aca="false">IF(AND($CF2507&lt;&gt;"",IFERROR(INDEX(subsample_country_map!$D:$D,MATCH($CF2507,subsample_country_map!$A:$A,0)),"")&lt;&gt;""),INDEX(subsample_country_map!$D:$D,MATCH($CF2507,subsample_country_map!$A:$A,0)),INDEX(lookup!$AC:$AC,MATCH($A2507,lookup!$A:$A,0)))</f>
        <v>1_western</v>
      </c>
      <c r="AN2507" s="0" t="str">
        <f aca="false">IF(AND($CF2507&lt;&gt;"",IFERROR(INDEX(subsample_country_map!$E:$E,MATCH($CF2507,subsample_country_map!$A:$A,0)),"")&lt;&gt;""),INDEX(subsample_country_map!$E:$E,MATCH($CF2507,subsample_country_map!$A:$A,0)),INDEX(lookup!$AD:$AD,MATCH($A2507,lookup!$A:$A,0)))</f>
        <v>1_common law</v>
      </c>
      <c r="AO2507" s="0" t="str">
        <f aca="false">INDEX(lookup!$Y:$Y,MATCH($A2507,lookup!$A:$A,0))</f>
        <v>0_published</v>
      </c>
      <c r="AP2507" s="0" t="str">
        <f aca="false">INDEX(lookup!$Z:$Z,MATCH($A2507,lookup!$A:$A,0))</f>
        <v>0_VHB low</v>
      </c>
      <c r="AQ2507" s="0" t="str">
        <f aca="false">INDEX(lookup!$W:$W,MATCH($A2507,lookup!$A:$A,0))</f>
        <v>2_sust</v>
      </c>
      <c r="AS2507" s="0" t="s">
        <v>91</v>
      </c>
      <c r="AT2507" s="0" t="s">
        <v>397</v>
      </c>
      <c r="AU2507" s="0" t="s">
        <v>93</v>
      </c>
      <c r="AV2507" s="0" t="s">
        <v>1600</v>
      </c>
      <c r="AY2507" s="0" t="s">
        <v>1317</v>
      </c>
      <c r="BA2507" s="0" t="n">
        <v>19860</v>
      </c>
      <c r="BB2507" s="0" t="s">
        <v>8030</v>
      </c>
      <c r="BC2507" s="0" t="s">
        <v>122</v>
      </c>
      <c r="BD2507" s="0" t="s">
        <v>8031</v>
      </c>
      <c r="BE2507" s="0" t="s">
        <v>8197</v>
      </c>
      <c r="BF2507" s="0" t="s">
        <v>8198</v>
      </c>
      <c r="BI2507" s="0" t="s">
        <v>208</v>
      </c>
      <c r="BJ2507" s="0" t="s">
        <v>4149</v>
      </c>
      <c r="BK2507" s="0" t="s">
        <v>8199</v>
      </c>
      <c r="BL2507" s="0" t="s">
        <v>8200</v>
      </c>
      <c r="BM2507" s="0" t="s">
        <v>8034</v>
      </c>
      <c r="BN2507" s="0" t="s">
        <v>8035</v>
      </c>
      <c r="BO2507" s="0" t="s">
        <v>105</v>
      </c>
      <c r="BP2507" s="0" t="s">
        <v>8029</v>
      </c>
      <c r="BQ2507" s="0" t="s">
        <v>127</v>
      </c>
      <c r="BT2507" s="0" t="n">
        <v>0</v>
      </c>
      <c r="BU2507" s="0" t="s">
        <v>8036</v>
      </c>
      <c r="BW2507" s="0" t="n">
        <v>2007</v>
      </c>
      <c r="BX2507" s="0" t="n">
        <v>2020</v>
      </c>
      <c r="BY2507" s="0" t="s">
        <v>1526</v>
      </c>
      <c r="BZ2507" s="0" t="n">
        <v>2013.5</v>
      </c>
      <c r="CA2507" s="0" t="n">
        <v>0.357142857142857</v>
      </c>
      <c r="CB2507" s="0" t="n">
        <v>0</v>
      </c>
      <c r="CC2507" s="0" t="n">
        <v>1</v>
      </c>
      <c r="CD2507" s="0" t="n">
        <v>-0.0506090461407314</v>
      </c>
      <c r="CE2507" s="0" t="n">
        <v>1</v>
      </c>
    </row>
    <row r="2508" customFormat="false" ht="15" hidden="false" customHeight="false" outlineLevel="0" collapsed="false">
      <c r="A2508" s="0" t="s">
        <v>8029</v>
      </c>
      <c r="B2508" s="0" t="n">
        <v>3813</v>
      </c>
      <c r="C2508" s="0" t="n">
        <v>-0.0505658824576421</v>
      </c>
      <c r="D2508" s="0" t="n">
        <v>19860</v>
      </c>
      <c r="E2508" s="0" t="n">
        <f aca="false">IF(ISNUMBER($BA2508),$BA2508,IF(AND(ISNUMBER($D2508),ISNUMBER($BW2508),ISNUMBER($BX2508)),$D2508*($BX2508-$BW2508+1),""))</f>
        <v>19860</v>
      </c>
      <c r="H2508" s="0" t="s">
        <v>118</v>
      </c>
      <c r="I2508" s="0" t="s">
        <v>842</v>
      </c>
      <c r="J2508" s="0" t="n">
        <f aca="false">IF($BW2508&lt;&gt;"",$BW2508,"")</f>
        <v>2007</v>
      </c>
      <c r="K2508" s="0" t="n">
        <f aca="false">IF($BX2508&lt;&gt;"",$BX2508,"")</f>
        <v>2020</v>
      </c>
      <c r="L2508" s="0" t="n">
        <f aca="false">IF(AND(ISNUMBER($BW2508),ISNUMBER($BX2508)),($BW2508+$BX2508)/2,"")</f>
        <v>2013.5</v>
      </c>
      <c r="M2508" s="0" t="n">
        <f aca="false">IF($L2508&lt;&gt;"",$L2508,"")</f>
        <v>2013.5</v>
      </c>
      <c r="N2508" s="0" t="n">
        <f aca="false">IF(AND(ISNUMBER($BW2508),ISNUMBER($BX2508)),MIN(1,MAX(0,($BX2508-2016+1)/($BX2508-$BW2508+1))),"")</f>
        <v>0.357142857142857</v>
      </c>
      <c r="O2508" s="0" t="n">
        <f aca="false">IF(AND(ISNUMBER($BW2508),ISNUMBER($BX2508)),MIN(1,MAX(0,($BX2508-2017+1)/($BX2508-$BW2508+1))),"")</f>
        <v>0.285714285714286</v>
      </c>
      <c r="P2508" s="0" t="n">
        <f aca="false">IF(AND(ISNUMBER($BW2508),ISNUMBER($BX2508)),MIN(1,MAX(0,($BX2508-2018+1)/($BX2508-$BW2508+1))),"")</f>
        <v>0.214285714285714</v>
      </c>
      <c r="Q2508" s="0" t="n">
        <f aca="false">IF(AND(ISNUMBER($BW2508),ISNUMBER($BX2508)),MIN(1,MAX(0,($BX2508-2019+1)/($BX2508-$BW2508+1))),"")</f>
        <v>0.142857142857143</v>
      </c>
      <c r="R2508" s="0" t="n">
        <f aca="false">IF(AND(ISNUMBER($BW2508),ISNUMBER($BX2508)),MIN(1,MAX(0,($BX2508-2016+1)/($BX2508-$BW2508+1))),"")</f>
        <v>0.357142857142857</v>
      </c>
      <c r="S2508" s="0" t="n">
        <f aca="false">IF($L2508&lt;&gt;"",IF($L2508&gt;=2015.5,1,0),"")</f>
        <v>0</v>
      </c>
      <c r="T2508" s="0" t="n">
        <f aca="false">IF($L2508&lt;&gt;"",IF($L2508&gt;=2016,1,0),"")</f>
        <v>0</v>
      </c>
      <c r="U2508" s="0" t="n">
        <f aca="false">IF(ISNUMBER($BX2508),IF($BX2508&gt;=2016,1,0),"")</f>
        <v>1</v>
      </c>
      <c r="V2508" s="0" t="n">
        <f aca="false">IF(ISNUMBER($BW2508),IF($BW2508&gt;=2016,1,0),"")</f>
        <v>0</v>
      </c>
      <c r="W2508" s="0" t="str">
        <f aca="false">IF(AND(ISNUMBER($BW2508),ISNUMBER($BX2508)),IF($BW2508&gt;=2016,"post-only",IF($BX2508&lt;2016,"pre-only","mixed")),"")</f>
        <v>mixed</v>
      </c>
      <c r="X2508" s="0" t="n">
        <f aca="false">IF(AND(ISNUMBER($BW2508),ISNUMBER($BX2508)),MIN(1,MAX(0,($BX2508-2017+1)/($BX2508-$BW2508+1))),"")</f>
        <v>0.285714285714286</v>
      </c>
      <c r="Y2508" s="0" t="n">
        <f aca="false">IF(AND(ISNUMBER($BW2508),ISNUMBER($BX2508)),MIN(1,MAX(0,($BX2508-2018+1)/($BX2508-$BW2508+1))),"")</f>
        <v>0.214285714285714</v>
      </c>
      <c r="Z2508" s="0" t="n">
        <f aca="false">IF(AND(ISNUMBER($BW2508),ISNUMBER($BX2508)),MIN(1,MAX(0,($BX2508-2019+1)/($BX2508-$BW2508+1))),"")</f>
        <v>0.142857142857143</v>
      </c>
      <c r="AA2508" s="0" t="n">
        <f aca="false">IF(ISNUMBER($BX2508),IF($BX2508&gt;=2017,1,0),"")</f>
        <v>1</v>
      </c>
      <c r="AB2508" s="0" t="n">
        <f aca="false">IF(ISNUMBER($BX2508),IF($BX2508&gt;=2018,1,0),"")</f>
        <v>1</v>
      </c>
      <c r="AC2508" s="0" t="n">
        <f aca="false">IF(ISNUMBER($BX2508),IF($BX2508&gt;=2019,1,0),"")</f>
        <v>1</v>
      </c>
      <c r="AD2508" s="0" t="n">
        <f aca="false">IF($L2508&lt;&gt;"",IF($L2508&gt;2013,1,0),"")</f>
        <v>1</v>
      </c>
      <c r="AE2508" s="0" t="n">
        <f aca="false">IF($L2508&lt;&gt;"",1+IF($L2508&gt;2011,1,0)+IF($L2508&gt;2014,1,0),"")</f>
        <v>2</v>
      </c>
      <c r="AF2508" s="0" t="s">
        <v>761</v>
      </c>
      <c r="AG2508" s="0" t="s">
        <v>88</v>
      </c>
      <c r="AH2508" s="0" t="s">
        <v>89</v>
      </c>
      <c r="AI2508" s="0" t="s">
        <v>334</v>
      </c>
      <c r="AJ2508" s="0" t="s">
        <v>334</v>
      </c>
      <c r="AK2508" s="0" t="str">
        <f aca="false">IF(AND($CF2508&lt;&gt;"",IFERROR(INDEX(subsample_country_map!$B:$B,MATCH($CF2508,subsample_country_map!$A:$A,0)),"")&lt;&gt;""),INDEX(subsample_country_map!$B:$B,MATCH($CF2508,subsample_country_map!$A:$A,0)),INDEX(lookup!$AA:$AA,MATCH($A2508,lookup!$A:$A,0)))</f>
        <v>1_US</v>
      </c>
      <c r="AL2508" s="0" t="str">
        <f aca="false">IF(AND($CF2508&lt;&gt;"",IFERROR(INDEX(subsample_country_map!$C:$C,MATCH($CF2508,subsample_country_map!$A:$A,0)),"")&lt;&gt;""),INDEX(subsample_country_map!$C:$C,MATCH($CF2508,subsample_country_map!$A:$A,0)),INDEX(lookup!$AB:$AB,MATCH($A2508,lookup!$A:$A,0)))</f>
        <v>1_developed</v>
      </c>
      <c r="AM2508" s="0" t="str">
        <f aca="false">IF(AND($CF2508&lt;&gt;"",IFERROR(INDEX(subsample_country_map!$D:$D,MATCH($CF2508,subsample_country_map!$A:$A,0)),"")&lt;&gt;""),INDEX(subsample_country_map!$D:$D,MATCH($CF2508,subsample_country_map!$A:$A,0)),INDEX(lookup!$AC:$AC,MATCH($A2508,lookup!$A:$A,0)))</f>
        <v>1_western</v>
      </c>
      <c r="AN2508" s="0" t="str">
        <f aca="false">IF(AND($CF2508&lt;&gt;"",IFERROR(INDEX(subsample_country_map!$E:$E,MATCH($CF2508,subsample_country_map!$A:$A,0)),"")&lt;&gt;""),INDEX(subsample_country_map!$E:$E,MATCH($CF2508,subsample_country_map!$A:$A,0)),INDEX(lookup!$AD:$AD,MATCH($A2508,lookup!$A:$A,0)))</f>
        <v>1_common law</v>
      </c>
      <c r="AO2508" s="0" t="str">
        <f aca="false">INDEX(lookup!$Y:$Y,MATCH($A2508,lookup!$A:$A,0))</f>
        <v>0_published</v>
      </c>
      <c r="AP2508" s="0" t="str">
        <f aca="false">INDEX(lookup!$Z:$Z,MATCH($A2508,lookup!$A:$A,0))</f>
        <v>0_VHB low</v>
      </c>
      <c r="AQ2508" s="0" t="str">
        <f aca="false">INDEX(lookup!$W:$W,MATCH($A2508,lookup!$A:$A,0))</f>
        <v>2_sust</v>
      </c>
      <c r="AS2508" s="0" t="s">
        <v>91</v>
      </c>
      <c r="AT2508" s="0" t="s">
        <v>397</v>
      </c>
      <c r="AU2508" s="0" t="s">
        <v>93</v>
      </c>
      <c r="AV2508" s="0" t="s">
        <v>8201</v>
      </c>
      <c r="AY2508" s="0" t="s">
        <v>1317</v>
      </c>
      <c r="BA2508" s="0" t="n">
        <v>19860</v>
      </c>
      <c r="BB2508" s="0" t="s">
        <v>8030</v>
      </c>
      <c r="BC2508" s="0" t="s">
        <v>122</v>
      </c>
      <c r="BD2508" s="0" t="s">
        <v>8031</v>
      </c>
      <c r="BE2508" s="0" t="s">
        <v>8197</v>
      </c>
      <c r="BF2508" s="0" t="s">
        <v>8198</v>
      </c>
      <c r="BI2508" s="0" t="s">
        <v>208</v>
      </c>
      <c r="BJ2508" s="0" t="s">
        <v>6427</v>
      </c>
      <c r="BK2508" s="0" t="s">
        <v>8199</v>
      </c>
      <c r="BL2508" s="0" t="s">
        <v>8202</v>
      </c>
      <c r="BM2508" s="0" t="s">
        <v>8034</v>
      </c>
      <c r="BN2508" s="0" t="s">
        <v>8038</v>
      </c>
      <c r="BO2508" s="0" t="s">
        <v>105</v>
      </c>
      <c r="BP2508" s="0" t="s">
        <v>8029</v>
      </c>
      <c r="BQ2508" s="0" t="s">
        <v>127</v>
      </c>
      <c r="BT2508" s="0" t="n">
        <v>0</v>
      </c>
      <c r="BU2508" s="0" t="s">
        <v>8036</v>
      </c>
      <c r="BW2508" s="0" t="n">
        <v>2007</v>
      </c>
      <c r="BX2508" s="0" t="n">
        <v>2020</v>
      </c>
      <c r="BY2508" s="0" t="s">
        <v>1526</v>
      </c>
      <c r="BZ2508" s="0" t="n">
        <v>2013.5</v>
      </c>
      <c r="CA2508" s="0" t="n">
        <v>0.357142857142857</v>
      </c>
      <c r="CB2508" s="0" t="n">
        <v>0</v>
      </c>
      <c r="CC2508" s="0" t="n">
        <v>1</v>
      </c>
      <c r="CD2508" s="0" t="n">
        <v>-0.0506090461407314</v>
      </c>
      <c r="CE2508" s="0" t="n">
        <v>1</v>
      </c>
    </row>
    <row r="2509" customFormat="false" ht="15" hidden="false" customHeight="false" outlineLevel="0" collapsed="false">
      <c r="A2509" s="0" t="s">
        <v>8029</v>
      </c>
      <c r="B2509" s="0" t="n">
        <v>3814</v>
      </c>
      <c r="C2509" s="0" t="n">
        <v>-0.0505658824576421</v>
      </c>
      <c r="D2509" s="0" t="n">
        <v>19860</v>
      </c>
      <c r="E2509" s="0" t="n">
        <f aca="false">IF(ISNUMBER($BA2509),$BA2509,IF(AND(ISNUMBER($D2509),ISNUMBER($BW2509),ISNUMBER($BX2509)),$D2509*($BX2509-$BW2509+1),""))</f>
        <v>19860</v>
      </c>
      <c r="H2509" s="0" t="s">
        <v>118</v>
      </c>
      <c r="I2509" s="0" t="s">
        <v>842</v>
      </c>
      <c r="J2509" s="0" t="n">
        <f aca="false">IF($BW2509&lt;&gt;"",$BW2509,"")</f>
        <v>2007</v>
      </c>
      <c r="K2509" s="0" t="n">
        <f aca="false">IF($BX2509&lt;&gt;"",$BX2509,"")</f>
        <v>2020</v>
      </c>
      <c r="L2509" s="0" t="n">
        <f aca="false">IF(AND(ISNUMBER($BW2509),ISNUMBER($BX2509)),($BW2509+$BX2509)/2,"")</f>
        <v>2013.5</v>
      </c>
      <c r="M2509" s="0" t="n">
        <f aca="false">IF($L2509&lt;&gt;"",$L2509,"")</f>
        <v>2013.5</v>
      </c>
      <c r="N2509" s="0" t="n">
        <f aca="false">IF(AND(ISNUMBER($BW2509),ISNUMBER($BX2509)),MIN(1,MAX(0,($BX2509-2016+1)/($BX2509-$BW2509+1))),"")</f>
        <v>0.357142857142857</v>
      </c>
      <c r="O2509" s="0" t="n">
        <f aca="false">IF(AND(ISNUMBER($BW2509),ISNUMBER($BX2509)),MIN(1,MAX(0,($BX2509-2017+1)/($BX2509-$BW2509+1))),"")</f>
        <v>0.285714285714286</v>
      </c>
      <c r="P2509" s="0" t="n">
        <f aca="false">IF(AND(ISNUMBER($BW2509),ISNUMBER($BX2509)),MIN(1,MAX(0,($BX2509-2018+1)/($BX2509-$BW2509+1))),"")</f>
        <v>0.214285714285714</v>
      </c>
      <c r="Q2509" s="0" t="n">
        <f aca="false">IF(AND(ISNUMBER($BW2509),ISNUMBER($BX2509)),MIN(1,MAX(0,($BX2509-2019+1)/($BX2509-$BW2509+1))),"")</f>
        <v>0.142857142857143</v>
      </c>
      <c r="R2509" s="0" t="n">
        <f aca="false">IF(AND(ISNUMBER($BW2509),ISNUMBER($BX2509)),MIN(1,MAX(0,($BX2509-2016+1)/($BX2509-$BW2509+1))),"")</f>
        <v>0.357142857142857</v>
      </c>
      <c r="S2509" s="0" t="n">
        <f aca="false">IF($L2509&lt;&gt;"",IF($L2509&gt;=2015.5,1,0),"")</f>
        <v>0</v>
      </c>
      <c r="T2509" s="0" t="n">
        <f aca="false">IF($L2509&lt;&gt;"",IF($L2509&gt;=2016,1,0),"")</f>
        <v>0</v>
      </c>
      <c r="U2509" s="0" t="n">
        <f aca="false">IF(ISNUMBER($BX2509),IF($BX2509&gt;=2016,1,0),"")</f>
        <v>1</v>
      </c>
      <c r="V2509" s="0" t="n">
        <f aca="false">IF(ISNUMBER($BW2509),IF($BW2509&gt;=2016,1,0),"")</f>
        <v>0</v>
      </c>
      <c r="W2509" s="0" t="str">
        <f aca="false">IF(AND(ISNUMBER($BW2509),ISNUMBER($BX2509)),IF($BW2509&gt;=2016,"post-only",IF($BX2509&lt;2016,"pre-only","mixed")),"")</f>
        <v>mixed</v>
      </c>
      <c r="X2509" s="0" t="n">
        <f aca="false">IF(AND(ISNUMBER($BW2509),ISNUMBER($BX2509)),MIN(1,MAX(0,($BX2509-2017+1)/($BX2509-$BW2509+1))),"")</f>
        <v>0.285714285714286</v>
      </c>
      <c r="Y2509" s="0" t="n">
        <f aca="false">IF(AND(ISNUMBER($BW2509),ISNUMBER($BX2509)),MIN(1,MAX(0,($BX2509-2018+1)/($BX2509-$BW2509+1))),"")</f>
        <v>0.214285714285714</v>
      </c>
      <c r="Z2509" s="0" t="n">
        <f aca="false">IF(AND(ISNUMBER($BW2509),ISNUMBER($BX2509)),MIN(1,MAX(0,($BX2509-2019+1)/($BX2509-$BW2509+1))),"")</f>
        <v>0.142857142857143</v>
      </c>
      <c r="AA2509" s="0" t="n">
        <f aca="false">IF(ISNUMBER($BX2509),IF($BX2509&gt;=2017,1,0),"")</f>
        <v>1</v>
      </c>
      <c r="AB2509" s="0" t="n">
        <f aca="false">IF(ISNUMBER($BX2509),IF($BX2509&gt;=2018,1,0),"")</f>
        <v>1</v>
      </c>
      <c r="AC2509" s="0" t="n">
        <f aca="false">IF(ISNUMBER($BX2509),IF($BX2509&gt;=2019,1,0),"")</f>
        <v>1</v>
      </c>
      <c r="AD2509" s="0" t="n">
        <f aca="false">IF($L2509&lt;&gt;"",IF($L2509&gt;2013,1,0),"")</f>
        <v>1</v>
      </c>
      <c r="AE2509" s="0" t="n">
        <f aca="false">IF($L2509&lt;&gt;"",1+IF($L2509&gt;2011,1,0)+IF($L2509&gt;2014,1,0),"")</f>
        <v>2</v>
      </c>
      <c r="AF2509" s="0" t="s">
        <v>761</v>
      </c>
      <c r="AG2509" s="0" t="s">
        <v>88</v>
      </c>
      <c r="AH2509" s="0" t="s">
        <v>89</v>
      </c>
      <c r="AI2509" s="0" t="s">
        <v>334</v>
      </c>
      <c r="AJ2509" s="0" t="s">
        <v>334</v>
      </c>
      <c r="AK2509" s="0" t="str">
        <f aca="false">IF(AND($CF2509&lt;&gt;"",IFERROR(INDEX(subsample_country_map!$B:$B,MATCH($CF2509,subsample_country_map!$A:$A,0)),"")&lt;&gt;""),INDEX(subsample_country_map!$B:$B,MATCH($CF2509,subsample_country_map!$A:$A,0)),INDEX(lookup!$AA:$AA,MATCH($A2509,lookup!$A:$A,0)))</f>
        <v>1_US</v>
      </c>
      <c r="AL2509" s="0" t="str">
        <f aca="false">IF(AND($CF2509&lt;&gt;"",IFERROR(INDEX(subsample_country_map!$C:$C,MATCH($CF2509,subsample_country_map!$A:$A,0)),"")&lt;&gt;""),INDEX(subsample_country_map!$C:$C,MATCH($CF2509,subsample_country_map!$A:$A,0)),INDEX(lookup!$AB:$AB,MATCH($A2509,lookup!$A:$A,0)))</f>
        <v>1_developed</v>
      </c>
      <c r="AM2509" s="0" t="str">
        <f aca="false">IF(AND($CF2509&lt;&gt;"",IFERROR(INDEX(subsample_country_map!$D:$D,MATCH($CF2509,subsample_country_map!$A:$A,0)),"")&lt;&gt;""),INDEX(subsample_country_map!$D:$D,MATCH($CF2509,subsample_country_map!$A:$A,0)),INDEX(lookup!$AC:$AC,MATCH($A2509,lookup!$A:$A,0)))</f>
        <v>1_western</v>
      </c>
      <c r="AN2509" s="0" t="str">
        <f aca="false">IF(AND($CF2509&lt;&gt;"",IFERROR(INDEX(subsample_country_map!$E:$E,MATCH($CF2509,subsample_country_map!$A:$A,0)),"")&lt;&gt;""),INDEX(subsample_country_map!$E:$E,MATCH($CF2509,subsample_country_map!$A:$A,0)),INDEX(lookup!$AD:$AD,MATCH($A2509,lookup!$A:$A,0)))</f>
        <v>1_common law</v>
      </c>
      <c r="AO2509" s="0" t="str">
        <f aca="false">INDEX(lookup!$Y:$Y,MATCH($A2509,lookup!$A:$A,0))</f>
        <v>0_published</v>
      </c>
      <c r="AP2509" s="0" t="str">
        <f aca="false">INDEX(lookup!$Z:$Z,MATCH($A2509,lookup!$A:$A,0))</f>
        <v>0_VHB low</v>
      </c>
      <c r="AQ2509" s="0" t="str">
        <f aca="false">INDEX(lookup!$W:$W,MATCH($A2509,lookup!$A:$A,0))</f>
        <v>2_sust</v>
      </c>
      <c r="AS2509" s="0" t="s">
        <v>91</v>
      </c>
      <c r="AT2509" s="0" t="s">
        <v>397</v>
      </c>
      <c r="AU2509" s="0" t="s">
        <v>93</v>
      </c>
      <c r="AV2509" s="0" t="s">
        <v>1658</v>
      </c>
      <c r="AY2509" s="0" t="s">
        <v>1317</v>
      </c>
      <c r="BA2509" s="0" t="n">
        <v>19860</v>
      </c>
      <c r="BB2509" s="0" t="s">
        <v>8030</v>
      </c>
      <c r="BC2509" s="0" t="s">
        <v>122</v>
      </c>
      <c r="BD2509" s="0" t="s">
        <v>8031</v>
      </c>
      <c r="BE2509" s="0" t="s">
        <v>8197</v>
      </c>
      <c r="BF2509" s="0" t="s">
        <v>8198</v>
      </c>
      <c r="BI2509" s="0" t="s">
        <v>208</v>
      </c>
      <c r="BJ2509" s="0" t="s">
        <v>6435</v>
      </c>
      <c r="BK2509" s="0" t="s">
        <v>8199</v>
      </c>
      <c r="BL2509" s="0" t="s">
        <v>8203</v>
      </c>
      <c r="BM2509" s="0" t="s">
        <v>8034</v>
      </c>
      <c r="BN2509" s="0" t="s">
        <v>8040</v>
      </c>
      <c r="BO2509" s="0" t="s">
        <v>105</v>
      </c>
      <c r="BP2509" s="0" t="s">
        <v>8029</v>
      </c>
      <c r="BQ2509" s="0" t="s">
        <v>127</v>
      </c>
      <c r="BT2509" s="0" t="n">
        <v>0</v>
      </c>
      <c r="BU2509" s="0" t="s">
        <v>8036</v>
      </c>
      <c r="BW2509" s="0" t="n">
        <v>2007</v>
      </c>
      <c r="BX2509" s="0" t="n">
        <v>2020</v>
      </c>
      <c r="BY2509" s="0" t="s">
        <v>1526</v>
      </c>
      <c r="BZ2509" s="0" t="n">
        <v>2013.5</v>
      </c>
      <c r="CA2509" s="0" t="n">
        <v>0.357142857142857</v>
      </c>
      <c r="CB2509" s="0" t="n">
        <v>0</v>
      </c>
      <c r="CC2509" s="0" t="n">
        <v>1</v>
      </c>
      <c r="CD2509" s="0" t="n">
        <v>-0.0506090461407314</v>
      </c>
      <c r="CE2509" s="0" t="n">
        <v>1</v>
      </c>
    </row>
    <row r="2510" customFormat="false" ht="15" hidden="false" customHeight="false" outlineLevel="0" collapsed="false">
      <c r="A2510" s="0" t="s">
        <v>8029</v>
      </c>
      <c r="B2510" s="0" t="n">
        <v>3815</v>
      </c>
      <c r="C2510" s="0" t="n">
        <v>-0.0505658824576421</v>
      </c>
      <c r="D2510" s="0" t="n">
        <v>19860</v>
      </c>
      <c r="E2510" s="0" t="n">
        <f aca="false">IF(ISNUMBER($BA2510),$BA2510,IF(AND(ISNUMBER($D2510),ISNUMBER($BW2510),ISNUMBER($BX2510)),$D2510*($BX2510-$BW2510+1),""))</f>
        <v>19860</v>
      </c>
      <c r="H2510" s="0" t="s">
        <v>118</v>
      </c>
      <c r="I2510" s="0" t="s">
        <v>842</v>
      </c>
      <c r="J2510" s="0" t="n">
        <f aca="false">IF($BW2510&lt;&gt;"",$BW2510,"")</f>
        <v>2007</v>
      </c>
      <c r="K2510" s="0" t="n">
        <f aca="false">IF($BX2510&lt;&gt;"",$BX2510,"")</f>
        <v>2020</v>
      </c>
      <c r="L2510" s="0" t="n">
        <f aca="false">IF(AND(ISNUMBER($BW2510),ISNUMBER($BX2510)),($BW2510+$BX2510)/2,"")</f>
        <v>2013.5</v>
      </c>
      <c r="M2510" s="0" t="n">
        <f aca="false">IF($L2510&lt;&gt;"",$L2510,"")</f>
        <v>2013.5</v>
      </c>
      <c r="N2510" s="0" t="n">
        <f aca="false">IF(AND(ISNUMBER($BW2510),ISNUMBER($BX2510)),MIN(1,MAX(0,($BX2510-2016+1)/($BX2510-$BW2510+1))),"")</f>
        <v>0.357142857142857</v>
      </c>
      <c r="O2510" s="0" t="n">
        <f aca="false">IF(AND(ISNUMBER($BW2510),ISNUMBER($BX2510)),MIN(1,MAX(0,($BX2510-2017+1)/($BX2510-$BW2510+1))),"")</f>
        <v>0.285714285714286</v>
      </c>
      <c r="P2510" s="0" t="n">
        <f aca="false">IF(AND(ISNUMBER($BW2510),ISNUMBER($BX2510)),MIN(1,MAX(0,($BX2510-2018+1)/($BX2510-$BW2510+1))),"")</f>
        <v>0.214285714285714</v>
      </c>
      <c r="Q2510" s="0" t="n">
        <f aca="false">IF(AND(ISNUMBER($BW2510),ISNUMBER($BX2510)),MIN(1,MAX(0,($BX2510-2019+1)/($BX2510-$BW2510+1))),"")</f>
        <v>0.142857142857143</v>
      </c>
      <c r="R2510" s="0" t="n">
        <f aca="false">IF(AND(ISNUMBER($BW2510),ISNUMBER($BX2510)),MIN(1,MAX(0,($BX2510-2016+1)/($BX2510-$BW2510+1))),"")</f>
        <v>0.357142857142857</v>
      </c>
      <c r="S2510" s="0" t="n">
        <f aca="false">IF($L2510&lt;&gt;"",IF($L2510&gt;=2015.5,1,0),"")</f>
        <v>0</v>
      </c>
      <c r="T2510" s="0" t="n">
        <f aca="false">IF($L2510&lt;&gt;"",IF($L2510&gt;=2016,1,0),"")</f>
        <v>0</v>
      </c>
      <c r="U2510" s="0" t="n">
        <f aca="false">IF(ISNUMBER($BX2510),IF($BX2510&gt;=2016,1,0),"")</f>
        <v>1</v>
      </c>
      <c r="V2510" s="0" t="n">
        <f aca="false">IF(ISNUMBER($BW2510),IF($BW2510&gt;=2016,1,0),"")</f>
        <v>0</v>
      </c>
      <c r="W2510" s="0" t="str">
        <f aca="false">IF(AND(ISNUMBER($BW2510),ISNUMBER($BX2510)),IF($BW2510&gt;=2016,"post-only",IF($BX2510&lt;2016,"pre-only","mixed")),"")</f>
        <v>mixed</v>
      </c>
      <c r="X2510" s="0" t="n">
        <f aca="false">IF(AND(ISNUMBER($BW2510),ISNUMBER($BX2510)),MIN(1,MAX(0,($BX2510-2017+1)/($BX2510-$BW2510+1))),"")</f>
        <v>0.285714285714286</v>
      </c>
      <c r="Y2510" s="0" t="n">
        <f aca="false">IF(AND(ISNUMBER($BW2510),ISNUMBER($BX2510)),MIN(1,MAX(0,($BX2510-2018+1)/($BX2510-$BW2510+1))),"")</f>
        <v>0.214285714285714</v>
      </c>
      <c r="Z2510" s="0" t="n">
        <f aca="false">IF(AND(ISNUMBER($BW2510),ISNUMBER($BX2510)),MIN(1,MAX(0,($BX2510-2019+1)/($BX2510-$BW2510+1))),"")</f>
        <v>0.142857142857143</v>
      </c>
      <c r="AA2510" s="0" t="n">
        <f aca="false">IF(ISNUMBER($BX2510),IF($BX2510&gt;=2017,1,0),"")</f>
        <v>1</v>
      </c>
      <c r="AB2510" s="0" t="n">
        <f aca="false">IF(ISNUMBER($BX2510),IF($BX2510&gt;=2018,1,0),"")</f>
        <v>1</v>
      </c>
      <c r="AC2510" s="0" t="n">
        <f aca="false">IF(ISNUMBER($BX2510),IF($BX2510&gt;=2019,1,0),"")</f>
        <v>1</v>
      </c>
      <c r="AD2510" s="0" t="n">
        <f aca="false">IF($L2510&lt;&gt;"",IF($L2510&gt;2013,1,0),"")</f>
        <v>1</v>
      </c>
      <c r="AE2510" s="0" t="n">
        <f aca="false">IF($L2510&lt;&gt;"",1+IF($L2510&gt;2011,1,0)+IF($L2510&gt;2014,1,0),"")</f>
        <v>2</v>
      </c>
      <c r="AF2510" s="0" t="s">
        <v>761</v>
      </c>
      <c r="AG2510" s="0" t="s">
        <v>88</v>
      </c>
      <c r="AH2510" s="0" t="s">
        <v>89</v>
      </c>
      <c r="AI2510" s="0" t="s">
        <v>334</v>
      </c>
      <c r="AJ2510" s="0" t="s">
        <v>334</v>
      </c>
      <c r="AK2510" s="0" t="str">
        <f aca="false">IF(AND($CF2510&lt;&gt;"",IFERROR(INDEX(subsample_country_map!$B:$B,MATCH($CF2510,subsample_country_map!$A:$A,0)),"")&lt;&gt;""),INDEX(subsample_country_map!$B:$B,MATCH($CF2510,subsample_country_map!$A:$A,0)),INDEX(lookup!$AA:$AA,MATCH($A2510,lookup!$A:$A,0)))</f>
        <v>1_US</v>
      </c>
      <c r="AL2510" s="0" t="str">
        <f aca="false">IF(AND($CF2510&lt;&gt;"",IFERROR(INDEX(subsample_country_map!$C:$C,MATCH($CF2510,subsample_country_map!$A:$A,0)),"")&lt;&gt;""),INDEX(subsample_country_map!$C:$C,MATCH($CF2510,subsample_country_map!$A:$A,0)),INDEX(lookup!$AB:$AB,MATCH($A2510,lookup!$A:$A,0)))</f>
        <v>1_developed</v>
      </c>
      <c r="AM2510" s="0" t="str">
        <f aca="false">IF(AND($CF2510&lt;&gt;"",IFERROR(INDEX(subsample_country_map!$D:$D,MATCH($CF2510,subsample_country_map!$A:$A,0)),"")&lt;&gt;""),INDEX(subsample_country_map!$D:$D,MATCH($CF2510,subsample_country_map!$A:$A,0)),INDEX(lookup!$AC:$AC,MATCH($A2510,lookup!$A:$A,0)))</f>
        <v>1_western</v>
      </c>
      <c r="AN2510" s="0" t="str">
        <f aca="false">IF(AND($CF2510&lt;&gt;"",IFERROR(INDEX(subsample_country_map!$E:$E,MATCH($CF2510,subsample_country_map!$A:$A,0)),"")&lt;&gt;""),INDEX(subsample_country_map!$E:$E,MATCH($CF2510,subsample_country_map!$A:$A,0)),INDEX(lookup!$AD:$AD,MATCH($A2510,lookup!$A:$A,0)))</f>
        <v>1_common law</v>
      </c>
      <c r="AO2510" s="0" t="str">
        <f aca="false">INDEX(lookup!$Y:$Y,MATCH($A2510,lookup!$A:$A,0))</f>
        <v>0_published</v>
      </c>
      <c r="AP2510" s="0" t="str">
        <f aca="false">INDEX(lookup!$Z:$Z,MATCH($A2510,lookup!$A:$A,0))</f>
        <v>0_VHB low</v>
      </c>
      <c r="AQ2510" s="0" t="str">
        <f aca="false">INDEX(lookup!$W:$W,MATCH($A2510,lookup!$A:$A,0))</f>
        <v>2_sust</v>
      </c>
      <c r="AS2510" s="0" t="s">
        <v>91</v>
      </c>
      <c r="AT2510" s="0" t="s">
        <v>397</v>
      </c>
      <c r="AU2510" s="0" t="s">
        <v>93</v>
      </c>
      <c r="AV2510" s="0" t="s">
        <v>2532</v>
      </c>
      <c r="AY2510" s="0" t="s">
        <v>1317</v>
      </c>
      <c r="BA2510" s="0" t="n">
        <v>19860</v>
      </c>
      <c r="BB2510" s="0" t="s">
        <v>8030</v>
      </c>
      <c r="BC2510" s="0" t="s">
        <v>122</v>
      </c>
      <c r="BD2510" s="0" t="s">
        <v>8031</v>
      </c>
      <c r="BE2510" s="0" t="s">
        <v>8197</v>
      </c>
      <c r="BF2510" s="0" t="s">
        <v>8198</v>
      </c>
      <c r="BI2510" s="0" t="s">
        <v>208</v>
      </c>
      <c r="BJ2510" s="0" t="s">
        <v>6442</v>
      </c>
      <c r="BK2510" s="0" t="s">
        <v>8199</v>
      </c>
      <c r="BL2510" s="0" t="s">
        <v>8204</v>
      </c>
      <c r="BM2510" s="0" t="s">
        <v>8034</v>
      </c>
      <c r="BN2510" s="0" t="s">
        <v>8043</v>
      </c>
      <c r="BO2510" s="0" t="s">
        <v>105</v>
      </c>
      <c r="BP2510" s="0" t="s">
        <v>8029</v>
      </c>
      <c r="BQ2510" s="0" t="s">
        <v>127</v>
      </c>
      <c r="BT2510" s="0" t="n">
        <v>0</v>
      </c>
      <c r="BU2510" s="0" t="s">
        <v>8036</v>
      </c>
      <c r="BW2510" s="0" t="n">
        <v>2007</v>
      </c>
      <c r="BX2510" s="0" t="n">
        <v>2020</v>
      </c>
      <c r="BY2510" s="0" t="s">
        <v>1526</v>
      </c>
      <c r="BZ2510" s="0" t="n">
        <v>2013.5</v>
      </c>
      <c r="CA2510" s="0" t="n">
        <v>0.357142857142857</v>
      </c>
      <c r="CB2510" s="0" t="n">
        <v>0</v>
      </c>
      <c r="CC2510" s="0" t="n">
        <v>1</v>
      </c>
      <c r="CD2510" s="0" t="n">
        <v>-0.0506090461407314</v>
      </c>
      <c r="CE2510" s="0" t="n">
        <v>1</v>
      </c>
    </row>
    <row r="2511" customFormat="false" ht="15" hidden="false" customHeight="false" outlineLevel="0" collapsed="false">
      <c r="A2511" s="0" t="s">
        <v>8029</v>
      </c>
      <c r="B2511" s="0" t="n">
        <v>3816</v>
      </c>
      <c r="C2511" s="0" t="n">
        <v>-0.00434852283595155</v>
      </c>
      <c r="D2511" s="0" t="n">
        <v>19860</v>
      </c>
      <c r="E2511" s="0" t="n">
        <f aca="false">IF(ISNUMBER($BA2511),$BA2511,IF(AND(ISNUMBER($D2511),ISNUMBER($BW2511),ISNUMBER($BX2511)),$D2511*($BX2511-$BW2511+1),""))</f>
        <v>19860</v>
      </c>
      <c r="H2511" s="0" t="s">
        <v>118</v>
      </c>
      <c r="I2511" s="0" t="s">
        <v>842</v>
      </c>
      <c r="J2511" s="0" t="n">
        <f aca="false">IF($BW2511&lt;&gt;"",$BW2511,"")</f>
        <v>2007</v>
      </c>
      <c r="K2511" s="0" t="n">
        <f aca="false">IF($BX2511&lt;&gt;"",$BX2511,"")</f>
        <v>2020</v>
      </c>
      <c r="L2511" s="0" t="n">
        <f aca="false">IF(AND(ISNUMBER($BW2511),ISNUMBER($BX2511)),($BW2511+$BX2511)/2,"")</f>
        <v>2013.5</v>
      </c>
      <c r="M2511" s="0" t="n">
        <f aca="false">IF($L2511&lt;&gt;"",$L2511,"")</f>
        <v>2013.5</v>
      </c>
      <c r="N2511" s="0" t="n">
        <f aca="false">IF(AND(ISNUMBER($BW2511),ISNUMBER($BX2511)),MIN(1,MAX(0,($BX2511-2016+1)/($BX2511-$BW2511+1))),"")</f>
        <v>0.357142857142857</v>
      </c>
      <c r="O2511" s="0" t="n">
        <f aca="false">IF(AND(ISNUMBER($BW2511),ISNUMBER($BX2511)),MIN(1,MAX(0,($BX2511-2017+1)/($BX2511-$BW2511+1))),"")</f>
        <v>0.285714285714286</v>
      </c>
      <c r="P2511" s="0" t="n">
        <f aca="false">IF(AND(ISNUMBER($BW2511),ISNUMBER($BX2511)),MIN(1,MAX(0,($BX2511-2018+1)/($BX2511-$BW2511+1))),"")</f>
        <v>0.214285714285714</v>
      </c>
      <c r="Q2511" s="0" t="n">
        <f aca="false">IF(AND(ISNUMBER($BW2511),ISNUMBER($BX2511)),MIN(1,MAX(0,($BX2511-2019+1)/($BX2511-$BW2511+1))),"")</f>
        <v>0.142857142857143</v>
      </c>
      <c r="R2511" s="0" t="n">
        <f aca="false">IF(AND(ISNUMBER($BW2511),ISNUMBER($BX2511)),MIN(1,MAX(0,($BX2511-2016+1)/($BX2511-$BW2511+1))),"")</f>
        <v>0.357142857142857</v>
      </c>
      <c r="S2511" s="0" t="n">
        <f aca="false">IF($L2511&lt;&gt;"",IF($L2511&gt;=2015.5,1,0),"")</f>
        <v>0</v>
      </c>
      <c r="T2511" s="0" t="n">
        <f aca="false">IF($L2511&lt;&gt;"",IF($L2511&gt;=2016,1,0),"")</f>
        <v>0</v>
      </c>
      <c r="U2511" s="0" t="n">
        <f aca="false">IF(ISNUMBER($BX2511),IF($BX2511&gt;=2016,1,0),"")</f>
        <v>1</v>
      </c>
      <c r="V2511" s="0" t="n">
        <f aca="false">IF(ISNUMBER($BW2511),IF($BW2511&gt;=2016,1,0),"")</f>
        <v>0</v>
      </c>
      <c r="W2511" s="0" t="str">
        <f aca="false">IF(AND(ISNUMBER($BW2511),ISNUMBER($BX2511)),IF($BW2511&gt;=2016,"post-only",IF($BX2511&lt;2016,"pre-only","mixed")),"")</f>
        <v>mixed</v>
      </c>
      <c r="X2511" s="0" t="n">
        <f aca="false">IF(AND(ISNUMBER($BW2511),ISNUMBER($BX2511)),MIN(1,MAX(0,($BX2511-2017+1)/($BX2511-$BW2511+1))),"")</f>
        <v>0.285714285714286</v>
      </c>
      <c r="Y2511" s="0" t="n">
        <f aca="false">IF(AND(ISNUMBER($BW2511),ISNUMBER($BX2511)),MIN(1,MAX(0,($BX2511-2018+1)/($BX2511-$BW2511+1))),"")</f>
        <v>0.214285714285714</v>
      </c>
      <c r="Z2511" s="0" t="n">
        <f aca="false">IF(AND(ISNUMBER($BW2511),ISNUMBER($BX2511)),MIN(1,MAX(0,($BX2511-2019+1)/($BX2511-$BW2511+1))),"")</f>
        <v>0.142857142857143</v>
      </c>
      <c r="AA2511" s="0" t="n">
        <f aca="false">IF(ISNUMBER($BX2511),IF($BX2511&gt;=2017,1,0),"")</f>
        <v>1</v>
      </c>
      <c r="AB2511" s="0" t="n">
        <f aca="false">IF(ISNUMBER($BX2511),IF($BX2511&gt;=2018,1,0),"")</f>
        <v>1</v>
      </c>
      <c r="AC2511" s="0" t="n">
        <f aca="false">IF(ISNUMBER($BX2511),IF($BX2511&gt;=2019,1,0),"")</f>
        <v>1</v>
      </c>
      <c r="AD2511" s="0" t="n">
        <f aca="false">IF($L2511&lt;&gt;"",IF($L2511&gt;2013,1,0),"")</f>
        <v>1</v>
      </c>
      <c r="AE2511" s="0" t="n">
        <f aca="false">IF($L2511&lt;&gt;"",1+IF($L2511&gt;2011,1,0)+IF($L2511&gt;2014,1,0),"")</f>
        <v>2</v>
      </c>
      <c r="AF2511" s="0" t="s">
        <v>761</v>
      </c>
      <c r="AG2511" s="0" t="s">
        <v>88</v>
      </c>
      <c r="AH2511" s="0" t="s">
        <v>89</v>
      </c>
      <c r="AI2511" s="0" t="s">
        <v>334</v>
      </c>
      <c r="AJ2511" s="0" t="s">
        <v>334</v>
      </c>
      <c r="AK2511" s="0" t="str">
        <f aca="false">IF(AND($CF2511&lt;&gt;"",IFERROR(INDEX(subsample_country_map!$B:$B,MATCH($CF2511,subsample_country_map!$A:$A,0)),"")&lt;&gt;""),INDEX(subsample_country_map!$B:$B,MATCH($CF2511,subsample_country_map!$A:$A,0)),INDEX(lookup!$AA:$AA,MATCH($A2511,lookup!$A:$A,0)))</f>
        <v>1_US</v>
      </c>
      <c r="AL2511" s="0" t="str">
        <f aca="false">IF(AND($CF2511&lt;&gt;"",IFERROR(INDEX(subsample_country_map!$C:$C,MATCH($CF2511,subsample_country_map!$A:$A,0)),"")&lt;&gt;""),INDEX(subsample_country_map!$C:$C,MATCH($CF2511,subsample_country_map!$A:$A,0)),INDEX(lookup!$AB:$AB,MATCH($A2511,lookup!$A:$A,0)))</f>
        <v>1_developed</v>
      </c>
      <c r="AM2511" s="0" t="str">
        <f aca="false">IF(AND($CF2511&lt;&gt;"",IFERROR(INDEX(subsample_country_map!$D:$D,MATCH($CF2511,subsample_country_map!$A:$A,0)),"")&lt;&gt;""),INDEX(subsample_country_map!$D:$D,MATCH($CF2511,subsample_country_map!$A:$A,0)),INDEX(lookup!$AC:$AC,MATCH($A2511,lookup!$A:$A,0)))</f>
        <v>1_western</v>
      </c>
      <c r="AN2511" s="0" t="str">
        <f aca="false">IF(AND($CF2511&lt;&gt;"",IFERROR(INDEX(subsample_country_map!$E:$E,MATCH($CF2511,subsample_country_map!$A:$A,0)),"")&lt;&gt;""),INDEX(subsample_country_map!$E:$E,MATCH($CF2511,subsample_country_map!$A:$A,0)),INDEX(lookup!$AD:$AD,MATCH($A2511,lookup!$A:$A,0)))</f>
        <v>1_common law</v>
      </c>
      <c r="AO2511" s="0" t="str">
        <f aca="false">INDEX(lookup!$Y:$Y,MATCH($A2511,lookup!$A:$A,0))</f>
        <v>0_published</v>
      </c>
      <c r="AP2511" s="0" t="str">
        <f aca="false">INDEX(lookup!$Z:$Z,MATCH($A2511,lookup!$A:$A,0))</f>
        <v>0_VHB low</v>
      </c>
      <c r="AQ2511" s="0" t="str">
        <f aca="false">INDEX(lookup!$W:$W,MATCH($A2511,lookup!$A:$A,0))</f>
        <v>2_sust</v>
      </c>
      <c r="AS2511" s="0" t="s">
        <v>91</v>
      </c>
      <c r="AT2511" s="0" t="s">
        <v>397</v>
      </c>
      <c r="AU2511" s="0" t="s">
        <v>93</v>
      </c>
      <c r="AV2511" s="0" t="s">
        <v>2318</v>
      </c>
      <c r="AY2511" s="0" t="s">
        <v>8205</v>
      </c>
      <c r="BA2511" s="0" t="n">
        <v>19860</v>
      </c>
      <c r="BB2511" s="0" t="s">
        <v>8030</v>
      </c>
      <c r="BC2511" s="0" t="s">
        <v>122</v>
      </c>
      <c r="BD2511" s="0" t="s">
        <v>8031</v>
      </c>
      <c r="BE2511" s="0" t="s">
        <v>8197</v>
      </c>
      <c r="BF2511" s="0" t="s">
        <v>8198</v>
      </c>
      <c r="BI2511" s="0" t="s">
        <v>208</v>
      </c>
      <c r="BJ2511" s="0" t="s">
        <v>4153</v>
      </c>
      <c r="BK2511" s="0" t="s">
        <v>8199</v>
      </c>
      <c r="BL2511" s="0" t="s">
        <v>8206</v>
      </c>
      <c r="BM2511" s="0" t="s">
        <v>8046</v>
      </c>
      <c r="BN2511" s="0" t="s">
        <v>8035</v>
      </c>
      <c r="BO2511" s="0" t="s">
        <v>105</v>
      </c>
      <c r="BP2511" s="0" t="s">
        <v>8029</v>
      </c>
      <c r="BQ2511" s="0" t="s">
        <v>127</v>
      </c>
      <c r="BT2511" s="0" t="n">
        <v>0</v>
      </c>
      <c r="BU2511" s="0" t="s">
        <v>8036</v>
      </c>
      <c r="BW2511" s="0" t="n">
        <v>2007</v>
      </c>
      <c r="BX2511" s="0" t="n">
        <v>2020</v>
      </c>
      <c r="BY2511" s="0" t="s">
        <v>1526</v>
      </c>
      <c r="BZ2511" s="0" t="n">
        <v>2013.5</v>
      </c>
      <c r="CA2511" s="0" t="n">
        <v>0.357142857142857</v>
      </c>
      <c r="CB2511" s="0" t="n">
        <v>0</v>
      </c>
      <c r="CC2511" s="0" t="n">
        <v>1</v>
      </c>
      <c r="CD2511" s="0" t="n">
        <v>-0.00434855024594539</v>
      </c>
      <c r="CE2511" s="0" t="n">
        <v>1</v>
      </c>
    </row>
    <row r="2512" customFormat="false" ht="15" hidden="false" customHeight="false" outlineLevel="0" collapsed="false">
      <c r="A2512" s="0" t="s">
        <v>8029</v>
      </c>
      <c r="B2512" s="0" t="n">
        <v>3817</v>
      </c>
      <c r="C2512" s="0" t="n">
        <v>-0.00536041414361171</v>
      </c>
      <c r="D2512" s="0" t="n">
        <v>19860</v>
      </c>
      <c r="E2512" s="0" t="n">
        <f aca="false">IF(ISNUMBER($BA2512),$BA2512,IF(AND(ISNUMBER($D2512),ISNUMBER($BW2512),ISNUMBER($BX2512)),$D2512*($BX2512-$BW2512+1),""))</f>
        <v>19860</v>
      </c>
      <c r="H2512" s="0" t="s">
        <v>118</v>
      </c>
      <c r="I2512" s="0" t="s">
        <v>842</v>
      </c>
      <c r="J2512" s="0" t="n">
        <f aca="false">IF($BW2512&lt;&gt;"",$BW2512,"")</f>
        <v>2007</v>
      </c>
      <c r="K2512" s="0" t="n">
        <f aca="false">IF($BX2512&lt;&gt;"",$BX2512,"")</f>
        <v>2020</v>
      </c>
      <c r="L2512" s="0" t="n">
        <f aca="false">IF(AND(ISNUMBER($BW2512),ISNUMBER($BX2512)),($BW2512+$BX2512)/2,"")</f>
        <v>2013.5</v>
      </c>
      <c r="M2512" s="0" t="n">
        <f aca="false">IF($L2512&lt;&gt;"",$L2512,"")</f>
        <v>2013.5</v>
      </c>
      <c r="N2512" s="0" t="n">
        <f aca="false">IF(AND(ISNUMBER($BW2512),ISNUMBER($BX2512)),MIN(1,MAX(0,($BX2512-2016+1)/($BX2512-$BW2512+1))),"")</f>
        <v>0.357142857142857</v>
      </c>
      <c r="O2512" s="0" t="n">
        <f aca="false">IF(AND(ISNUMBER($BW2512),ISNUMBER($BX2512)),MIN(1,MAX(0,($BX2512-2017+1)/($BX2512-$BW2512+1))),"")</f>
        <v>0.285714285714286</v>
      </c>
      <c r="P2512" s="0" t="n">
        <f aca="false">IF(AND(ISNUMBER($BW2512),ISNUMBER($BX2512)),MIN(1,MAX(0,($BX2512-2018+1)/($BX2512-$BW2512+1))),"")</f>
        <v>0.214285714285714</v>
      </c>
      <c r="Q2512" s="0" t="n">
        <f aca="false">IF(AND(ISNUMBER($BW2512),ISNUMBER($BX2512)),MIN(1,MAX(0,($BX2512-2019+1)/($BX2512-$BW2512+1))),"")</f>
        <v>0.142857142857143</v>
      </c>
      <c r="R2512" s="0" t="n">
        <f aca="false">IF(AND(ISNUMBER($BW2512),ISNUMBER($BX2512)),MIN(1,MAX(0,($BX2512-2016+1)/($BX2512-$BW2512+1))),"")</f>
        <v>0.357142857142857</v>
      </c>
      <c r="S2512" s="0" t="n">
        <f aca="false">IF($L2512&lt;&gt;"",IF($L2512&gt;=2015.5,1,0),"")</f>
        <v>0</v>
      </c>
      <c r="T2512" s="0" t="n">
        <f aca="false">IF($L2512&lt;&gt;"",IF($L2512&gt;=2016,1,0),"")</f>
        <v>0</v>
      </c>
      <c r="U2512" s="0" t="n">
        <f aca="false">IF(ISNUMBER($BX2512),IF($BX2512&gt;=2016,1,0),"")</f>
        <v>1</v>
      </c>
      <c r="V2512" s="0" t="n">
        <f aca="false">IF(ISNUMBER($BW2512),IF($BW2512&gt;=2016,1,0),"")</f>
        <v>0</v>
      </c>
      <c r="W2512" s="0" t="str">
        <f aca="false">IF(AND(ISNUMBER($BW2512),ISNUMBER($BX2512)),IF($BW2512&gt;=2016,"post-only",IF($BX2512&lt;2016,"pre-only","mixed")),"")</f>
        <v>mixed</v>
      </c>
      <c r="X2512" s="0" t="n">
        <f aca="false">IF(AND(ISNUMBER($BW2512),ISNUMBER($BX2512)),MIN(1,MAX(0,($BX2512-2017+1)/($BX2512-$BW2512+1))),"")</f>
        <v>0.285714285714286</v>
      </c>
      <c r="Y2512" s="0" t="n">
        <f aca="false">IF(AND(ISNUMBER($BW2512),ISNUMBER($BX2512)),MIN(1,MAX(0,($BX2512-2018+1)/($BX2512-$BW2512+1))),"")</f>
        <v>0.214285714285714</v>
      </c>
      <c r="Z2512" s="0" t="n">
        <f aca="false">IF(AND(ISNUMBER($BW2512),ISNUMBER($BX2512)),MIN(1,MAX(0,($BX2512-2019+1)/($BX2512-$BW2512+1))),"")</f>
        <v>0.142857142857143</v>
      </c>
      <c r="AA2512" s="0" t="n">
        <f aca="false">IF(ISNUMBER($BX2512),IF($BX2512&gt;=2017,1,0),"")</f>
        <v>1</v>
      </c>
      <c r="AB2512" s="0" t="n">
        <f aca="false">IF(ISNUMBER($BX2512),IF($BX2512&gt;=2018,1,0),"")</f>
        <v>1</v>
      </c>
      <c r="AC2512" s="0" t="n">
        <f aca="false">IF(ISNUMBER($BX2512),IF($BX2512&gt;=2019,1,0),"")</f>
        <v>1</v>
      </c>
      <c r="AD2512" s="0" t="n">
        <f aca="false">IF($L2512&lt;&gt;"",IF($L2512&gt;2013,1,0),"")</f>
        <v>1</v>
      </c>
      <c r="AE2512" s="0" t="n">
        <f aca="false">IF($L2512&lt;&gt;"",1+IF($L2512&gt;2011,1,0)+IF($L2512&gt;2014,1,0),"")</f>
        <v>2</v>
      </c>
      <c r="AF2512" s="0" t="s">
        <v>761</v>
      </c>
      <c r="AG2512" s="0" t="s">
        <v>88</v>
      </c>
      <c r="AH2512" s="0" t="s">
        <v>89</v>
      </c>
      <c r="AI2512" s="0" t="s">
        <v>334</v>
      </c>
      <c r="AJ2512" s="0" t="s">
        <v>334</v>
      </c>
      <c r="AK2512" s="0" t="str">
        <f aca="false">IF(AND($CF2512&lt;&gt;"",IFERROR(INDEX(subsample_country_map!$B:$B,MATCH($CF2512,subsample_country_map!$A:$A,0)),"")&lt;&gt;""),INDEX(subsample_country_map!$B:$B,MATCH($CF2512,subsample_country_map!$A:$A,0)),INDEX(lookup!$AA:$AA,MATCH($A2512,lookup!$A:$A,0)))</f>
        <v>1_US</v>
      </c>
      <c r="AL2512" s="0" t="str">
        <f aca="false">IF(AND($CF2512&lt;&gt;"",IFERROR(INDEX(subsample_country_map!$C:$C,MATCH($CF2512,subsample_country_map!$A:$A,0)),"")&lt;&gt;""),INDEX(subsample_country_map!$C:$C,MATCH($CF2512,subsample_country_map!$A:$A,0)),INDEX(lookup!$AB:$AB,MATCH($A2512,lookup!$A:$A,0)))</f>
        <v>1_developed</v>
      </c>
      <c r="AM2512" s="0" t="str">
        <f aca="false">IF(AND($CF2512&lt;&gt;"",IFERROR(INDEX(subsample_country_map!$D:$D,MATCH($CF2512,subsample_country_map!$A:$A,0)),"")&lt;&gt;""),INDEX(subsample_country_map!$D:$D,MATCH($CF2512,subsample_country_map!$A:$A,0)),INDEX(lookup!$AC:$AC,MATCH($A2512,lookup!$A:$A,0)))</f>
        <v>1_western</v>
      </c>
      <c r="AN2512" s="0" t="str">
        <f aca="false">IF(AND($CF2512&lt;&gt;"",IFERROR(INDEX(subsample_country_map!$E:$E,MATCH($CF2512,subsample_country_map!$A:$A,0)),"")&lt;&gt;""),INDEX(subsample_country_map!$E:$E,MATCH($CF2512,subsample_country_map!$A:$A,0)),INDEX(lookup!$AD:$AD,MATCH($A2512,lookup!$A:$A,0)))</f>
        <v>1_common law</v>
      </c>
      <c r="AO2512" s="0" t="str">
        <f aca="false">INDEX(lookup!$Y:$Y,MATCH($A2512,lookup!$A:$A,0))</f>
        <v>0_published</v>
      </c>
      <c r="AP2512" s="0" t="str">
        <f aca="false">INDEX(lookup!$Z:$Z,MATCH($A2512,lookup!$A:$A,0))</f>
        <v>0_VHB low</v>
      </c>
      <c r="AQ2512" s="0" t="str">
        <f aca="false">INDEX(lookup!$W:$W,MATCH($A2512,lookup!$A:$A,0))</f>
        <v>2_sust</v>
      </c>
      <c r="AS2512" s="0" t="s">
        <v>91</v>
      </c>
      <c r="AT2512" s="0" t="s">
        <v>397</v>
      </c>
      <c r="AU2512" s="0" t="s">
        <v>93</v>
      </c>
      <c r="AV2512" s="0" t="s">
        <v>1704</v>
      </c>
      <c r="AY2512" s="0" t="s">
        <v>1991</v>
      </c>
      <c r="BA2512" s="0" t="n">
        <v>19860</v>
      </c>
      <c r="BB2512" s="0" t="s">
        <v>8030</v>
      </c>
      <c r="BC2512" s="0" t="s">
        <v>122</v>
      </c>
      <c r="BD2512" s="0" t="s">
        <v>8031</v>
      </c>
      <c r="BE2512" s="0" t="s">
        <v>8197</v>
      </c>
      <c r="BF2512" s="0" t="s">
        <v>8198</v>
      </c>
      <c r="BI2512" s="0" t="s">
        <v>208</v>
      </c>
      <c r="BJ2512" s="0" t="s">
        <v>6430</v>
      </c>
      <c r="BK2512" s="0" t="s">
        <v>8199</v>
      </c>
      <c r="BL2512" s="0" t="s">
        <v>8207</v>
      </c>
      <c r="BM2512" s="0" t="s">
        <v>8046</v>
      </c>
      <c r="BN2512" s="0" t="s">
        <v>8038</v>
      </c>
      <c r="BO2512" s="0" t="s">
        <v>105</v>
      </c>
      <c r="BP2512" s="0" t="s">
        <v>8029</v>
      </c>
      <c r="BQ2512" s="0" t="s">
        <v>127</v>
      </c>
      <c r="BT2512" s="0" t="n">
        <v>0</v>
      </c>
      <c r="BU2512" s="0" t="s">
        <v>8036</v>
      </c>
      <c r="BW2512" s="0" t="n">
        <v>2007</v>
      </c>
      <c r="BX2512" s="0" t="n">
        <v>2020</v>
      </c>
      <c r="BY2512" s="0" t="s">
        <v>1526</v>
      </c>
      <c r="BZ2512" s="0" t="n">
        <v>2013.5</v>
      </c>
      <c r="CA2512" s="0" t="n">
        <v>0.357142857142857</v>
      </c>
      <c r="CB2512" s="0" t="n">
        <v>0</v>
      </c>
      <c r="CC2512" s="0" t="n">
        <v>1</v>
      </c>
      <c r="CD2512" s="0" t="n">
        <v>-0.00536046548661465</v>
      </c>
      <c r="CE2512" s="0" t="n">
        <v>1</v>
      </c>
    </row>
    <row r="2513" customFormat="false" ht="15" hidden="false" customHeight="false" outlineLevel="0" collapsed="false">
      <c r="A2513" s="0" t="s">
        <v>8029</v>
      </c>
      <c r="B2513" s="0" t="n">
        <v>3818</v>
      </c>
      <c r="C2513" s="0" t="n">
        <v>-0.00478617652176202</v>
      </c>
      <c r="D2513" s="0" t="n">
        <v>19860</v>
      </c>
      <c r="E2513" s="0" t="n">
        <f aca="false">IF(ISNUMBER($BA2513),$BA2513,IF(AND(ISNUMBER($D2513),ISNUMBER($BW2513),ISNUMBER($BX2513)),$D2513*($BX2513-$BW2513+1),""))</f>
        <v>19860</v>
      </c>
      <c r="H2513" s="0" t="s">
        <v>118</v>
      </c>
      <c r="I2513" s="0" t="s">
        <v>842</v>
      </c>
      <c r="J2513" s="0" t="n">
        <f aca="false">IF($BW2513&lt;&gt;"",$BW2513,"")</f>
        <v>2007</v>
      </c>
      <c r="K2513" s="0" t="n">
        <f aca="false">IF($BX2513&lt;&gt;"",$BX2513,"")</f>
        <v>2020</v>
      </c>
      <c r="L2513" s="0" t="n">
        <f aca="false">IF(AND(ISNUMBER($BW2513),ISNUMBER($BX2513)),($BW2513+$BX2513)/2,"")</f>
        <v>2013.5</v>
      </c>
      <c r="M2513" s="0" t="n">
        <f aca="false">IF($L2513&lt;&gt;"",$L2513,"")</f>
        <v>2013.5</v>
      </c>
      <c r="N2513" s="0" t="n">
        <f aca="false">IF(AND(ISNUMBER($BW2513),ISNUMBER($BX2513)),MIN(1,MAX(0,($BX2513-2016+1)/($BX2513-$BW2513+1))),"")</f>
        <v>0.357142857142857</v>
      </c>
      <c r="O2513" s="0" t="n">
        <f aca="false">IF(AND(ISNUMBER($BW2513),ISNUMBER($BX2513)),MIN(1,MAX(0,($BX2513-2017+1)/($BX2513-$BW2513+1))),"")</f>
        <v>0.285714285714286</v>
      </c>
      <c r="P2513" s="0" t="n">
        <f aca="false">IF(AND(ISNUMBER($BW2513),ISNUMBER($BX2513)),MIN(1,MAX(0,($BX2513-2018+1)/($BX2513-$BW2513+1))),"")</f>
        <v>0.214285714285714</v>
      </c>
      <c r="Q2513" s="0" t="n">
        <f aca="false">IF(AND(ISNUMBER($BW2513),ISNUMBER($BX2513)),MIN(1,MAX(0,($BX2513-2019+1)/($BX2513-$BW2513+1))),"")</f>
        <v>0.142857142857143</v>
      </c>
      <c r="R2513" s="0" t="n">
        <f aca="false">IF(AND(ISNUMBER($BW2513),ISNUMBER($BX2513)),MIN(1,MAX(0,($BX2513-2016+1)/($BX2513-$BW2513+1))),"")</f>
        <v>0.357142857142857</v>
      </c>
      <c r="S2513" s="0" t="n">
        <f aca="false">IF($L2513&lt;&gt;"",IF($L2513&gt;=2015.5,1,0),"")</f>
        <v>0</v>
      </c>
      <c r="T2513" s="0" t="n">
        <f aca="false">IF($L2513&lt;&gt;"",IF($L2513&gt;=2016,1,0),"")</f>
        <v>0</v>
      </c>
      <c r="U2513" s="0" t="n">
        <f aca="false">IF(ISNUMBER($BX2513),IF($BX2513&gt;=2016,1,0),"")</f>
        <v>1</v>
      </c>
      <c r="V2513" s="0" t="n">
        <f aca="false">IF(ISNUMBER($BW2513),IF($BW2513&gt;=2016,1,0),"")</f>
        <v>0</v>
      </c>
      <c r="W2513" s="0" t="str">
        <f aca="false">IF(AND(ISNUMBER($BW2513),ISNUMBER($BX2513)),IF($BW2513&gt;=2016,"post-only",IF($BX2513&lt;2016,"pre-only","mixed")),"")</f>
        <v>mixed</v>
      </c>
      <c r="X2513" s="0" t="n">
        <f aca="false">IF(AND(ISNUMBER($BW2513),ISNUMBER($BX2513)),MIN(1,MAX(0,($BX2513-2017+1)/($BX2513-$BW2513+1))),"")</f>
        <v>0.285714285714286</v>
      </c>
      <c r="Y2513" s="0" t="n">
        <f aca="false">IF(AND(ISNUMBER($BW2513),ISNUMBER($BX2513)),MIN(1,MAX(0,($BX2513-2018+1)/($BX2513-$BW2513+1))),"")</f>
        <v>0.214285714285714</v>
      </c>
      <c r="Z2513" s="0" t="n">
        <f aca="false">IF(AND(ISNUMBER($BW2513),ISNUMBER($BX2513)),MIN(1,MAX(0,($BX2513-2019+1)/($BX2513-$BW2513+1))),"")</f>
        <v>0.142857142857143</v>
      </c>
      <c r="AA2513" s="0" t="n">
        <f aca="false">IF(ISNUMBER($BX2513),IF($BX2513&gt;=2017,1,0),"")</f>
        <v>1</v>
      </c>
      <c r="AB2513" s="0" t="n">
        <f aca="false">IF(ISNUMBER($BX2513),IF($BX2513&gt;=2018,1,0),"")</f>
        <v>1</v>
      </c>
      <c r="AC2513" s="0" t="n">
        <f aca="false">IF(ISNUMBER($BX2513),IF($BX2513&gt;=2019,1,0),"")</f>
        <v>1</v>
      </c>
      <c r="AD2513" s="0" t="n">
        <f aca="false">IF($L2513&lt;&gt;"",IF($L2513&gt;2013,1,0),"")</f>
        <v>1</v>
      </c>
      <c r="AE2513" s="0" t="n">
        <f aca="false">IF($L2513&lt;&gt;"",1+IF($L2513&gt;2011,1,0)+IF($L2513&gt;2014,1,0),"")</f>
        <v>2</v>
      </c>
      <c r="AF2513" s="0" t="s">
        <v>761</v>
      </c>
      <c r="AG2513" s="0" t="s">
        <v>88</v>
      </c>
      <c r="AH2513" s="0" t="s">
        <v>89</v>
      </c>
      <c r="AI2513" s="0" t="s">
        <v>334</v>
      </c>
      <c r="AJ2513" s="0" t="s">
        <v>334</v>
      </c>
      <c r="AK2513" s="0" t="str">
        <f aca="false">IF(AND($CF2513&lt;&gt;"",IFERROR(INDEX(subsample_country_map!$B:$B,MATCH($CF2513,subsample_country_map!$A:$A,0)),"")&lt;&gt;""),INDEX(subsample_country_map!$B:$B,MATCH($CF2513,subsample_country_map!$A:$A,0)),INDEX(lookup!$AA:$AA,MATCH($A2513,lookup!$A:$A,0)))</f>
        <v>1_US</v>
      </c>
      <c r="AL2513" s="0" t="str">
        <f aca="false">IF(AND($CF2513&lt;&gt;"",IFERROR(INDEX(subsample_country_map!$C:$C,MATCH($CF2513,subsample_country_map!$A:$A,0)),"")&lt;&gt;""),INDEX(subsample_country_map!$C:$C,MATCH($CF2513,subsample_country_map!$A:$A,0)),INDEX(lookup!$AB:$AB,MATCH($A2513,lookup!$A:$A,0)))</f>
        <v>1_developed</v>
      </c>
      <c r="AM2513" s="0" t="str">
        <f aca="false">IF(AND($CF2513&lt;&gt;"",IFERROR(INDEX(subsample_country_map!$D:$D,MATCH($CF2513,subsample_country_map!$A:$A,0)),"")&lt;&gt;""),INDEX(subsample_country_map!$D:$D,MATCH($CF2513,subsample_country_map!$A:$A,0)),INDEX(lookup!$AC:$AC,MATCH($A2513,lookup!$A:$A,0)))</f>
        <v>1_western</v>
      </c>
      <c r="AN2513" s="0" t="str">
        <f aca="false">IF(AND($CF2513&lt;&gt;"",IFERROR(INDEX(subsample_country_map!$E:$E,MATCH($CF2513,subsample_country_map!$A:$A,0)),"")&lt;&gt;""),INDEX(subsample_country_map!$E:$E,MATCH($CF2513,subsample_country_map!$A:$A,0)),INDEX(lookup!$AD:$AD,MATCH($A2513,lookup!$A:$A,0)))</f>
        <v>1_common law</v>
      </c>
      <c r="AO2513" s="0" t="str">
        <f aca="false">INDEX(lookup!$Y:$Y,MATCH($A2513,lookup!$A:$A,0))</f>
        <v>0_published</v>
      </c>
      <c r="AP2513" s="0" t="str">
        <f aca="false">INDEX(lookup!$Z:$Z,MATCH($A2513,lookup!$A:$A,0))</f>
        <v>0_VHB low</v>
      </c>
      <c r="AQ2513" s="0" t="str">
        <f aca="false">INDEX(lookup!$W:$W,MATCH($A2513,lookup!$A:$A,0))</f>
        <v>2_sust</v>
      </c>
      <c r="AS2513" s="0" t="s">
        <v>91</v>
      </c>
      <c r="AT2513" s="0" t="s">
        <v>397</v>
      </c>
      <c r="AU2513" s="0" t="s">
        <v>93</v>
      </c>
      <c r="AV2513" s="0" t="s">
        <v>2646</v>
      </c>
      <c r="AY2513" s="0" t="s">
        <v>8150</v>
      </c>
      <c r="BA2513" s="0" t="n">
        <v>19860</v>
      </c>
      <c r="BB2513" s="0" t="s">
        <v>8030</v>
      </c>
      <c r="BC2513" s="0" t="s">
        <v>122</v>
      </c>
      <c r="BD2513" s="0" t="s">
        <v>8031</v>
      </c>
      <c r="BE2513" s="0" t="s">
        <v>8197</v>
      </c>
      <c r="BF2513" s="0" t="s">
        <v>8198</v>
      </c>
      <c r="BI2513" s="0" t="s">
        <v>208</v>
      </c>
      <c r="BJ2513" s="0" t="s">
        <v>6437</v>
      </c>
      <c r="BK2513" s="0" t="s">
        <v>8199</v>
      </c>
      <c r="BL2513" s="0" t="s">
        <v>8208</v>
      </c>
      <c r="BM2513" s="0" t="s">
        <v>8046</v>
      </c>
      <c r="BN2513" s="0" t="s">
        <v>8040</v>
      </c>
      <c r="BO2513" s="0" t="s">
        <v>105</v>
      </c>
      <c r="BP2513" s="0" t="s">
        <v>8029</v>
      </c>
      <c r="BQ2513" s="0" t="s">
        <v>127</v>
      </c>
      <c r="BT2513" s="0" t="n">
        <v>0</v>
      </c>
      <c r="BU2513" s="0" t="s">
        <v>8036</v>
      </c>
      <c r="BW2513" s="0" t="n">
        <v>2007</v>
      </c>
      <c r="BX2513" s="0" t="n">
        <v>2020</v>
      </c>
      <c r="BY2513" s="0" t="s">
        <v>1526</v>
      </c>
      <c r="BZ2513" s="0" t="n">
        <v>2013.5</v>
      </c>
      <c r="CA2513" s="0" t="n">
        <v>0.357142857142857</v>
      </c>
      <c r="CB2513" s="0" t="n">
        <v>0</v>
      </c>
      <c r="CC2513" s="0" t="n">
        <v>1</v>
      </c>
      <c r="CD2513" s="0" t="n">
        <v>-0.00478621306868775</v>
      </c>
      <c r="CE2513" s="0" t="n">
        <v>1</v>
      </c>
    </row>
    <row r="2514" customFormat="false" ht="15" hidden="false" customHeight="false" outlineLevel="0" collapsed="false">
      <c r="A2514" s="0" t="s">
        <v>8029</v>
      </c>
      <c r="B2514" s="0" t="n">
        <v>3819</v>
      </c>
      <c r="C2514" s="0" t="n">
        <v>-0.00524284823103295</v>
      </c>
      <c r="D2514" s="0" t="n">
        <v>19860</v>
      </c>
      <c r="E2514" s="0" t="n">
        <f aca="false">IF(ISNUMBER($BA2514),$BA2514,IF(AND(ISNUMBER($D2514),ISNUMBER($BW2514),ISNUMBER($BX2514)),$D2514*($BX2514-$BW2514+1),""))</f>
        <v>19860</v>
      </c>
      <c r="H2514" s="0" t="s">
        <v>118</v>
      </c>
      <c r="I2514" s="0" t="s">
        <v>842</v>
      </c>
      <c r="J2514" s="0" t="n">
        <f aca="false">IF($BW2514&lt;&gt;"",$BW2514,"")</f>
        <v>2007</v>
      </c>
      <c r="K2514" s="0" t="n">
        <f aca="false">IF($BX2514&lt;&gt;"",$BX2514,"")</f>
        <v>2020</v>
      </c>
      <c r="L2514" s="0" t="n">
        <f aca="false">IF(AND(ISNUMBER($BW2514),ISNUMBER($BX2514)),($BW2514+$BX2514)/2,"")</f>
        <v>2013.5</v>
      </c>
      <c r="M2514" s="0" t="n">
        <f aca="false">IF($L2514&lt;&gt;"",$L2514,"")</f>
        <v>2013.5</v>
      </c>
      <c r="N2514" s="0" t="n">
        <f aca="false">IF(AND(ISNUMBER($BW2514),ISNUMBER($BX2514)),MIN(1,MAX(0,($BX2514-2016+1)/($BX2514-$BW2514+1))),"")</f>
        <v>0.357142857142857</v>
      </c>
      <c r="O2514" s="0" t="n">
        <f aca="false">IF(AND(ISNUMBER($BW2514),ISNUMBER($BX2514)),MIN(1,MAX(0,($BX2514-2017+1)/($BX2514-$BW2514+1))),"")</f>
        <v>0.285714285714286</v>
      </c>
      <c r="P2514" s="0" t="n">
        <f aca="false">IF(AND(ISNUMBER($BW2514),ISNUMBER($BX2514)),MIN(1,MAX(0,($BX2514-2018+1)/($BX2514-$BW2514+1))),"")</f>
        <v>0.214285714285714</v>
      </c>
      <c r="Q2514" s="0" t="n">
        <f aca="false">IF(AND(ISNUMBER($BW2514),ISNUMBER($BX2514)),MIN(1,MAX(0,($BX2514-2019+1)/($BX2514-$BW2514+1))),"")</f>
        <v>0.142857142857143</v>
      </c>
      <c r="R2514" s="0" t="n">
        <f aca="false">IF(AND(ISNUMBER($BW2514),ISNUMBER($BX2514)),MIN(1,MAX(0,($BX2514-2016+1)/($BX2514-$BW2514+1))),"")</f>
        <v>0.357142857142857</v>
      </c>
      <c r="S2514" s="0" t="n">
        <f aca="false">IF($L2514&lt;&gt;"",IF($L2514&gt;=2015.5,1,0),"")</f>
        <v>0</v>
      </c>
      <c r="T2514" s="0" t="n">
        <f aca="false">IF($L2514&lt;&gt;"",IF($L2514&gt;=2016,1,0),"")</f>
        <v>0</v>
      </c>
      <c r="U2514" s="0" t="n">
        <f aca="false">IF(ISNUMBER($BX2514),IF($BX2514&gt;=2016,1,0),"")</f>
        <v>1</v>
      </c>
      <c r="V2514" s="0" t="n">
        <f aca="false">IF(ISNUMBER($BW2514),IF($BW2514&gt;=2016,1,0),"")</f>
        <v>0</v>
      </c>
      <c r="W2514" s="0" t="str">
        <f aca="false">IF(AND(ISNUMBER($BW2514),ISNUMBER($BX2514)),IF($BW2514&gt;=2016,"post-only",IF($BX2514&lt;2016,"pre-only","mixed")),"")</f>
        <v>mixed</v>
      </c>
      <c r="X2514" s="0" t="n">
        <f aca="false">IF(AND(ISNUMBER($BW2514),ISNUMBER($BX2514)),MIN(1,MAX(0,($BX2514-2017+1)/($BX2514-$BW2514+1))),"")</f>
        <v>0.285714285714286</v>
      </c>
      <c r="Y2514" s="0" t="n">
        <f aca="false">IF(AND(ISNUMBER($BW2514),ISNUMBER($BX2514)),MIN(1,MAX(0,($BX2514-2018+1)/($BX2514-$BW2514+1))),"")</f>
        <v>0.214285714285714</v>
      </c>
      <c r="Z2514" s="0" t="n">
        <f aca="false">IF(AND(ISNUMBER($BW2514),ISNUMBER($BX2514)),MIN(1,MAX(0,($BX2514-2019+1)/($BX2514-$BW2514+1))),"")</f>
        <v>0.142857142857143</v>
      </c>
      <c r="AA2514" s="0" t="n">
        <f aca="false">IF(ISNUMBER($BX2514),IF($BX2514&gt;=2017,1,0),"")</f>
        <v>1</v>
      </c>
      <c r="AB2514" s="0" t="n">
        <f aca="false">IF(ISNUMBER($BX2514),IF($BX2514&gt;=2018,1,0),"")</f>
        <v>1</v>
      </c>
      <c r="AC2514" s="0" t="n">
        <f aca="false">IF(ISNUMBER($BX2514),IF($BX2514&gt;=2019,1,0),"")</f>
        <v>1</v>
      </c>
      <c r="AD2514" s="0" t="n">
        <f aca="false">IF($L2514&lt;&gt;"",IF($L2514&gt;2013,1,0),"")</f>
        <v>1</v>
      </c>
      <c r="AE2514" s="0" t="n">
        <f aca="false">IF($L2514&lt;&gt;"",1+IF($L2514&gt;2011,1,0)+IF($L2514&gt;2014,1,0),"")</f>
        <v>2</v>
      </c>
      <c r="AF2514" s="0" t="s">
        <v>761</v>
      </c>
      <c r="AG2514" s="0" t="s">
        <v>88</v>
      </c>
      <c r="AH2514" s="0" t="s">
        <v>89</v>
      </c>
      <c r="AI2514" s="0" t="s">
        <v>334</v>
      </c>
      <c r="AJ2514" s="0" t="s">
        <v>334</v>
      </c>
      <c r="AK2514" s="0" t="str">
        <f aca="false">IF(AND($CF2514&lt;&gt;"",IFERROR(INDEX(subsample_country_map!$B:$B,MATCH($CF2514,subsample_country_map!$A:$A,0)),"")&lt;&gt;""),INDEX(subsample_country_map!$B:$B,MATCH($CF2514,subsample_country_map!$A:$A,0)),INDEX(lookup!$AA:$AA,MATCH($A2514,lookup!$A:$A,0)))</f>
        <v>1_US</v>
      </c>
      <c r="AL2514" s="0" t="str">
        <f aca="false">IF(AND($CF2514&lt;&gt;"",IFERROR(INDEX(subsample_country_map!$C:$C,MATCH($CF2514,subsample_country_map!$A:$A,0)),"")&lt;&gt;""),INDEX(subsample_country_map!$C:$C,MATCH($CF2514,subsample_country_map!$A:$A,0)),INDEX(lookup!$AB:$AB,MATCH($A2514,lookup!$A:$A,0)))</f>
        <v>1_developed</v>
      </c>
      <c r="AM2514" s="0" t="str">
        <f aca="false">IF(AND($CF2514&lt;&gt;"",IFERROR(INDEX(subsample_country_map!$D:$D,MATCH($CF2514,subsample_country_map!$A:$A,0)),"")&lt;&gt;""),INDEX(subsample_country_map!$D:$D,MATCH($CF2514,subsample_country_map!$A:$A,0)),INDEX(lookup!$AC:$AC,MATCH($A2514,lookup!$A:$A,0)))</f>
        <v>1_western</v>
      </c>
      <c r="AN2514" s="0" t="str">
        <f aca="false">IF(AND($CF2514&lt;&gt;"",IFERROR(INDEX(subsample_country_map!$E:$E,MATCH($CF2514,subsample_country_map!$A:$A,0)),"")&lt;&gt;""),INDEX(subsample_country_map!$E:$E,MATCH($CF2514,subsample_country_map!$A:$A,0)),INDEX(lookup!$AD:$AD,MATCH($A2514,lookup!$A:$A,0)))</f>
        <v>1_common law</v>
      </c>
      <c r="AO2514" s="0" t="str">
        <f aca="false">INDEX(lookup!$Y:$Y,MATCH($A2514,lookup!$A:$A,0))</f>
        <v>0_published</v>
      </c>
      <c r="AP2514" s="0" t="str">
        <f aca="false">INDEX(lookup!$Z:$Z,MATCH($A2514,lookup!$A:$A,0))</f>
        <v>0_VHB low</v>
      </c>
      <c r="AQ2514" s="0" t="str">
        <f aca="false">INDEX(lookup!$W:$W,MATCH($A2514,lookup!$A:$A,0))</f>
        <v>2_sust</v>
      </c>
      <c r="AS2514" s="0" t="s">
        <v>91</v>
      </c>
      <c r="AT2514" s="0" t="s">
        <v>397</v>
      </c>
      <c r="AU2514" s="0" t="s">
        <v>93</v>
      </c>
      <c r="AV2514" s="0" t="s">
        <v>3182</v>
      </c>
      <c r="AY2514" s="0" t="s">
        <v>1281</v>
      </c>
      <c r="BA2514" s="0" t="n">
        <v>19860</v>
      </c>
      <c r="BB2514" s="0" t="s">
        <v>8030</v>
      </c>
      <c r="BC2514" s="0" t="s">
        <v>122</v>
      </c>
      <c r="BD2514" s="0" t="s">
        <v>8031</v>
      </c>
      <c r="BE2514" s="0" t="s">
        <v>8197</v>
      </c>
      <c r="BF2514" s="0" t="s">
        <v>8198</v>
      </c>
      <c r="BI2514" s="0" t="s">
        <v>208</v>
      </c>
      <c r="BJ2514" s="0" t="s">
        <v>6589</v>
      </c>
      <c r="BK2514" s="0" t="s">
        <v>8199</v>
      </c>
      <c r="BL2514" s="0" t="s">
        <v>8209</v>
      </c>
      <c r="BM2514" s="0" t="s">
        <v>8046</v>
      </c>
      <c r="BN2514" s="0" t="s">
        <v>8043</v>
      </c>
      <c r="BO2514" s="0" t="s">
        <v>105</v>
      </c>
      <c r="BP2514" s="0" t="s">
        <v>8029</v>
      </c>
      <c r="BQ2514" s="0" t="s">
        <v>127</v>
      </c>
      <c r="BT2514" s="0" t="n">
        <v>0</v>
      </c>
      <c r="BU2514" s="0" t="s">
        <v>8036</v>
      </c>
      <c r="BW2514" s="0" t="n">
        <v>2007</v>
      </c>
      <c r="BX2514" s="0" t="n">
        <v>2020</v>
      </c>
      <c r="BY2514" s="0" t="s">
        <v>1526</v>
      </c>
      <c r="BZ2514" s="0" t="n">
        <v>2013.5</v>
      </c>
      <c r="CA2514" s="0" t="n">
        <v>0.357142857142857</v>
      </c>
      <c r="CB2514" s="0" t="n">
        <v>0</v>
      </c>
      <c r="CC2514" s="0" t="n">
        <v>1</v>
      </c>
      <c r="CD2514" s="0" t="n">
        <v>-0.00524289626934799</v>
      </c>
      <c r="CE2514" s="0" t="n">
        <v>1</v>
      </c>
    </row>
    <row r="2515" customFormat="false" ht="15" hidden="false" customHeight="false" outlineLevel="0" collapsed="false">
      <c r="A2515" s="0" t="s">
        <v>8029</v>
      </c>
      <c r="B2515" s="0" t="n">
        <v>3820</v>
      </c>
      <c r="C2515" s="0" t="n">
        <v>-0.0182766523828446</v>
      </c>
      <c r="D2515" s="0" t="n">
        <v>19860</v>
      </c>
      <c r="E2515" s="0" t="n">
        <f aca="false">IF(ISNUMBER($BA2515),$BA2515,IF(AND(ISNUMBER($D2515),ISNUMBER($BW2515),ISNUMBER($BX2515)),$D2515*($BX2515-$BW2515+1),""))</f>
        <v>19860</v>
      </c>
      <c r="H2515" s="0" t="s">
        <v>118</v>
      </c>
      <c r="I2515" s="0" t="s">
        <v>842</v>
      </c>
      <c r="J2515" s="0" t="n">
        <f aca="false">IF($BW2515&lt;&gt;"",$BW2515,"")</f>
        <v>2007</v>
      </c>
      <c r="K2515" s="0" t="n">
        <f aca="false">IF($BX2515&lt;&gt;"",$BX2515,"")</f>
        <v>2020</v>
      </c>
      <c r="L2515" s="0" t="n">
        <f aca="false">IF(AND(ISNUMBER($BW2515),ISNUMBER($BX2515)),($BW2515+$BX2515)/2,"")</f>
        <v>2013.5</v>
      </c>
      <c r="M2515" s="0" t="n">
        <f aca="false">IF($L2515&lt;&gt;"",$L2515,"")</f>
        <v>2013.5</v>
      </c>
      <c r="N2515" s="0" t="n">
        <f aca="false">IF(AND(ISNUMBER($BW2515),ISNUMBER($BX2515)),MIN(1,MAX(0,($BX2515-2016+1)/($BX2515-$BW2515+1))),"")</f>
        <v>0.357142857142857</v>
      </c>
      <c r="O2515" s="0" t="n">
        <f aca="false">IF(AND(ISNUMBER($BW2515),ISNUMBER($BX2515)),MIN(1,MAX(0,($BX2515-2017+1)/($BX2515-$BW2515+1))),"")</f>
        <v>0.285714285714286</v>
      </c>
      <c r="P2515" s="0" t="n">
        <f aca="false">IF(AND(ISNUMBER($BW2515),ISNUMBER($BX2515)),MIN(1,MAX(0,($BX2515-2018+1)/($BX2515-$BW2515+1))),"")</f>
        <v>0.214285714285714</v>
      </c>
      <c r="Q2515" s="0" t="n">
        <f aca="false">IF(AND(ISNUMBER($BW2515),ISNUMBER($BX2515)),MIN(1,MAX(0,($BX2515-2019+1)/($BX2515-$BW2515+1))),"")</f>
        <v>0.142857142857143</v>
      </c>
      <c r="R2515" s="0" t="n">
        <f aca="false">IF(AND(ISNUMBER($BW2515),ISNUMBER($BX2515)),MIN(1,MAX(0,($BX2515-2016+1)/($BX2515-$BW2515+1))),"")</f>
        <v>0.357142857142857</v>
      </c>
      <c r="S2515" s="0" t="n">
        <f aca="false">IF($L2515&lt;&gt;"",IF($L2515&gt;=2015.5,1,0),"")</f>
        <v>0</v>
      </c>
      <c r="T2515" s="0" t="n">
        <f aca="false">IF($L2515&lt;&gt;"",IF($L2515&gt;=2016,1,0),"")</f>
        <v>0</v>
      </c>
      <c r="U2515" s="0" t="n">
        <f aca="false">IF(ISNUMBER($BX2515),IF($BX2515&gt;=2016,1,0),"")</f>
        <v>1</v>
      </c>
      <c r="V2515" s="0" t="n">
        <f aca="false">IF(ISNUMBER($BW2515),IF($BW2515&gt;=2016,1,0),"")</f>
        <v>0</v>
      </c>
      <c r="W2515" s="0" t="str">
        <f aca="false">IF(AND(ISNUMBER($BW2515),ISNUMBER($BX2515)),IF($BW2515&gt;=2016,"post-only",IF($BX2515&lt;2016,"pre-only","mixed")),"")</f>
        <v>mixed</v>
      </c>
      <c r="X2515" s="0" t="n">
        <f aca="false">IF(AND(ISNUMBER($BW2515),ISNUMBER($BX2515)),MIN(1,MAX(0,($BX2515-2017+1)/($BX2515-$BW2515+1))),"")</f>
        <v>0.285714285714286</v>
      </c>
      <c r="Y2515" s="0" t="n">
        <f aca="false">IF(AND(ISNUMBER($BW2515),ISNUMBER($BX2515)),MIN(1,MAX(0,($BX2515-2018+1)/($BX2515-$BW2515+1))),"")</f>
        <v>0.214285714285714</v>
      </c>
      <c r="Z2515" s="0" t="n">
        <f aca="false">IF(AND(ISNUMBER($BW2515),ISNUMBER($BX2515)),MIN(1,MAX(0,($BX2515-2019+1)/($BX2515-$BW2515+1))),"")</f>
        <v>0.142857142857143</v>
      </c>
      <c r="AA2515" s="0" t="n">
        <f aca="false">IF(ISNUMBER($BX2515),IF($BX2515&gt;=2017,1,0),"")</f>
        <v>1</v>
      </c>
      <c r="AB2515" s="0" t="n">
        <f aca="false">IF(ISNUMBER($BX2515),IF($BX2515&gt;=2018,1,0),"")</f>
        <v>1</v>
      </c>
      <c r="AC2515" s="0" t="n">
        <f aca="false">IF(ISNUMBER($BX2515),IF($BX2515&gt;=2019,1,0),"")</f>
        <v>1</v>
      </c>
      <c r="AD2515" s="0" t="n">
        <f aca="false">IF($L2515&lt;&gt;"",IF($L2515&gt;2013,1,0),"")</f>
        <v>1</v>
      </c>
      <c r="AE2515" s="0" t="n">
        <f aca="false">IF($L2515&lt;&gt;"",1+IF($L2515&gt;2011,1,0)+IF($L2515&gt;2014,1,0),"")</f>
        <v>2</v>
      </c>
      <c r="AF2515" s="0" t="s">
        <v>761</v>
      </c>
      <c r="AG2515" s="0" t="s">
        <v>88</v>
      </c>
      <c r="AH2515" s="0" t="s">
        <v>89</v>
      </c>
      <c r="AI2515" s="0" t="s">
        <v>334</v>
      </c>
      <c r="AJ2515" s="0" t="s">
        <v>334</v>
      </c>
      <c r="AK2515" s="0" t="str">
        <f aca="false">IF(AND($CF2515&lt;&gt;"",IFERROR(INDEX(subsample_country_map!$B:$B,MATCH($CF2515,subsample_country_map!$A:$A,0)),"")&lt;&gt;""),INDEX(subsample_country_map!$B:$B,MATCH($CF2515,subsample_country_map!$A:$A,0)),INDEX(lookup!$AA:$AA,MATCH($A2515,lookup!$A:$A,0)))</f>
        <v>1_US</v>
      </c>
      <c r="AL2515" s="0" t="str">
        <f aca="false">IF(AND($CF2515&lt;&gt;"",IFERROR(INDEX(subsample_country_map!$C:$C,MATCH($CF2515,subsample_country_map!$A:$A,0)),"")&lt;&gt;""),INDEX(subsample_country_map!$C:$C,MATCH($CF2515,subsample_country_map!$A:$A,0)),INDEX(lookup!$AB:$AB,MATCH($A2515,lookup!$A:$A,0)))</f>
        <v>1_developed</v>
      </c>
      <c r="AM2515" s="0" t="str">
        <f aca="false">IF(AND($CF2515&lt;&gt;"",IFERROR(INDEX(subsample_country_map!$D:$D,MATCH($CF2515,subsample_country_map!$A:$A,0)),"")&lt;&gt;""),INDEX(subsample_country_map!$D:$D,MATCH($CF2515,subsample_country_map!$A:$A,0)),INDEX(lookup!$AC:$AC,MATCH($A2515,lookup!$A:$A,0)))</f>
        <v>1_western</v>
      </c>
      <c r="AN2515" s="0" t="str">
        <f aca="false">IF(AND($CF2515&lt;&gt;"",IFERROR(INDEX(subsample_country_map!$E:$E,MATCH($CF2515,subsample_country_map!$A:$A,0)),"")&lt;&gt;""),INDEX(subsample_country_map!$E:$E,MATCH($CF2515,subsample_country_map!$A:$A,0)),INDEX(lookup!$AD:$AD,MATCH($A2515,lookup!$A:$A,0)))</f>
        <v>1_common law</v>
      </c>
      <c r="AO2515" s="0" t="str">
        <f aca="false">INDEX(lookup!$Y:$Y,MATCH($A2515,lookup!$A:$A,0))</f>
        <v>0_published</v>
      </c>
      <c r="AP2515" s="0" t="str">
        <f aca="false">INDEX(lookup!$Z:$Z,MATCH($A2515,lookup!$A:$A,0))</f>
        <v>0_VHB low</v>
      </c>
      <c r="AQ2515" s="0" t="str">
        <f aca="false">INDEX(lookup!$W:$W,MATCH($A2515,lookup!$A:$A,0))</f>
        <v>2_sust</v>
      </c>
      <c r="AS2515" s="0" t="s">
        <v>91</v>
      </c>
      <c r="AT2515" s="0" t="s">
        <v>397</v>
      </c>
      <c r="AU2515" s="0" t="s">
        <v>93</v>
      </c>
      <c r="AV2515" s="0" t="s">
        <v>2662</v>
      </c>
      <c r="AY2515" s="0" t="s">
        <v>1042</v>
      </c>
      <c r="BA2515" s="0" t="n">
        <v>19860</v>
      </c>
      <c r="BB2515" s="0" t="s">
        <v>8030</v>
      </c>
      <c r="BC2515" s="0" t="s">
        <v>122</v>
      </c>
      <c r="BD2515" s="0" t="s">
        <v>8031</v>
      </c>
      <c r="BE2515" s="0" t="s">
        <v>8197</v>
      </c>
      <c r="BF2515" s="0" t="s">
        <v>8198</v>
      </c>
      <c r="BI2515" s="0" t="s">
        <v>208</v>
      </c>
      <c r="BJ2515" s="0" t="s">
        <v>4157</v>
      </c>
      <c r="BK2515" s="0" t="s">
        <v>8199</v>
      </c>
      <c r="BL2515" s="0" t="s">
        <v>8210</v>
      </c>
      <c r="BM2515" s="0" t="s">
        <v>8053</v>
      </c>
      <c r="BN2515" s="0" t="s">
        <v>8035</v>
      </c>
      <c r="BO2515" s="0" t="s">
        <v>105</v>
      </c>
      <c r="BP2515" s="0" t="s">
        <v>8029</v>
      </c>
      <c r="BQ2515" s="0" t="s">
        <v>127</v>
      </c>
      <c r="BT2515" s="0" t="n">
        <v>0</v>
      </c>
      <c r="BU2515" s="0" t="s">
        <v>8036</v>
      </c>
      <c r="BW2515" s="0" t="n">
        <v>2007</v>
      </c>
      <c r="BX2515" s="0" t="n">
        <v>2020</v>
      </c>
      <c r="BY2515" s="0" t="s">
        <v>1526</v>
      </c>
      <c r="BZ2515" s="0" t="n">
        <v>2013.5</v>
      </c>
      <c r="CA2515" s="0" t="n">
        <v>0.357142857142857</v>
      </c>
      <c r="CB2515" s="0" t="n">
        <v>0</v>
      </c>
      <c r="CC2515" s="0" t="n">
        <v>1</v>
      </c>
      <c r="CD2515" s="0" t="n">
        <v>-0.0182786878108918</v>
      </c>
      <c r="CE2515" s="0" t="n">
        <v>1</v>
      </c>
    </row>
    <row r="2516" customFormat="false" ht="15" hidden="false" customHeight="false" outlineLevel="0" collapsed="false">
      <c r="A2516" s="0" t="s">
        <v>8029</v>
      </c>
      <c r="B2516" s="0" t="n">
        <v>3821</v>
      </c>
      <c r="C2516" s="0" t="n">
        <v>-0.0505658824576421</v>
      </c>
      <c r="D2516" s="0" t="n">
        <v>19860</v>
      </c>
      <c r="E2516" s="0" t="n">
        <f aca="false">IF(ISNUMBER($BA2516),$BA2516,IF(AND(ISNUMBER($D2516),ISNUMBER($BW2516),ISNUMBER($BX2516)),$D2516*($BX2516-$BW2516+1),""))</f>
        <v>19860</v>
      </c>
      <c r="H2516" s="0" t="s">
        <v>118</v>
      </c>
      <c r="I2516" s="0" t="s">
        <v>842</v>
      </c>
      <c r="J2516" s="0" t="n">
        <f aca="false">IF($BW2516&lt;&gt;"",$BW2516,"")</f>
        <v>2007</v>
      </c>
      <c r="K2516" s="0" t="n">
        <f aca="false">IF($BX2516&lt;&gt;"",$BX2516,"")</f>
        <v>2020</v>
      </c>
      <c r="L2516" s="0" t="n">
        <f aca="false">IF(AND(ISNUMBER($BW2516),ISNUMBER($BX2516)),($BW2516+$BX2516)/2,"")</f>
        <v>2013.5</v>
      </c>
      <c r="M2516" s="0" t="n">
        <f aca="false">IF($L2516&lt;&gt;"",$L2516,"")</f>
        <v>2013.5</v>
      </c>
      <c r="N2516" s="0" t="n">
        <f aca="false">IF(AND(ISNUMBER($BW2516),ISNUMBER($BX2516)),MIN(1,MAX(0,($BX2516-2016+1)/($BX2516-$BW2516+1))),"")</f>
        <v>0.357142857142857</v>
      </c>
      <c r="O2516" s="0" t="n">
        <f aca="false">IF(AND(ISNUMBER($BW2516),ISNUMBER($BX2516)),MIN(1,MAX(0,($BX2516-2017+1)/($BX2516-$BW2516+1))),"")</f>
        <v>0.285714285714286</v>
      </c>
      <c r="P2516" s="0" t="n">
        <f aca="false">IF(AND(ISNUMBER($BW2516),ISNUMBER($BX2516)),MIN(1,MAX(0,($BX2516-2018+1)/($BX2516-$BW2516+1))),"")</f>
        <v>0.214285714285714</v>
      </c>
      <c r="Q2516" s="0" t="n">
        <f aca="false">IF(AND(ISNUMBER($BW2516),ISNUMBER($BX2516)),MIN(1,MAX(0,($BX2516-2019+1)/($BX2516-$BW2516+1))),"")</f>
        <v>0.142857142857143</v>
      </c>
      <c r="R2516" s="0" t="n">
        <f aca="false">IF(AND(ISNUMBER($BW2516),ISNUMBER($BX2516)),MIN(1,MAX(0,($BX2516-2016+1)/($BX2516-$BW2516+1))),"")</f>
        <v>0.357142857142857</v>
      </c>
      <c r="S2516" s="0" t="n">
        <f aca="false">IF($L2516&lt;&gt;"",IF($L2516&gt;=2015.5,1,0),"")</f>
        <v>0</v>
      </c>
      <c r="T2516" s="0" t="n">
        <f aca="false">IF($L2516&lt;&gt;"",IF($L2516&gt;=2016,1,0),"")</f>
        <v>0</v>
      </c>
      <c r="U2516" s="0" t="n">
        <f aca="false">IF(ISNUMBER($BX2516),IF($BX2516&gt;=2016,1,0),"")</f>
        <v>1</v>
      </c>
      <c r="V2516" s="0" t="n">
        <f aca="false">IF(ISNUMBER($BW2516),IF($BW2516&gt;=2016,1,0),"")</f>
        <v>0</v>
      </c>
      <c r="W2516" s="0" t="str">
        <f aca="false">IF(AND(ISNUMBER($BW2516),ISNUMBER($BX2516)),IF($BW2516&gt;=2016,"post-only",IF($BX2516&lt;2016,"pre-only","mixed")),"")</f>
        <v>mixed</v>
      </c>
      <c r="X2516" s="0" t="n">
        <f aca="false">IF(AND(ISNUMBER($BW2516),ISNUMBER($BX2516)),MIN(1,MAX(0,($BX2516-2017+1)/($BX2516-$BW2516+1))),"")</f>
        <v>0.285714285714286</v>
      </c>
      <c r="Y2516" s="0" t="n">
        <f aca="false">IF(AND(ISNUMBER($BW2516),ISNUMBER($BX2516)),MIN(1,MAX(0,($BX2516-2018+1)/($BX2516-$BW2516+1))),"")</f>
        <v>0.214285714285714</v>
      </c>
      <c r="Z2516" s="0" t="n">
        <f aca="false">IF(AND(ISNUMBER($BW2516),ISNUMBER($BX2516)),MIN(1,MAX(0,($BX2516-2019+1)/($BX2516-$BW2516+1))),"")</f>
        <v>0.142857142857143</v>
      </c>
      <c r="AA2516" s="0" t="n">
        <f aca="false">IF(ISNUMBER($BX2516),IF($BX2516&gt;=2017,1,0),"")</f>
        <v>1</v>
      </c>
      <c r="AB2516" s="0" t="n">
        <f aca="false">IF(ISNUMBER($BX2516),IF($BX2516&gt;=2018,1,0),"")</f>
        <v>1</v>
      </c>
      <c r="AC2516" s="0" t="n">
        <f aca="false">IF(ISNUMBER($BX2516),IF($BX2516&gt;=2019,1,0),"")</f>
        <v>1</v>
      </c>
      <c r="AD2516" s="0" t="n">
        <f aca="false">IF($L2516&lt;&gt;"",IF($L2516&gt;2013,1,0),"")</f>
        <v>1</v>
      </c>
      <c r="AE2516" s="0" t="n">
        <f aca="false">IF($L2516&lt;&gt;"",1+IF($L2516&gt;2011,1,0)+IF($L2516&gt;2014,1,0),"")</f>
        <v>2</v>
      </c>
      <c r="AF2516" s="0" t="s">
        <v>761</v>
      </c>
      <c r="AG2516" s="0" t="s">
        <v>88</v>
      </c>
      <c r="AH2516" s="0" t="s">
        <v>89</v>
      </c>
      <c r="AI2516" s="0" t="s">
        <v>334</v>
      </c>
      <c r="AJ2516" s="0" t="s">
        <v>334</v>
      </c>
      <c r="AK2516" s="0" t="str">
        <f aca="false">IF(AND($CF2516&lt;&gt;"",IFERROR(INDEX(subsample_country_map!$B:$B,MATCH($CF2516,subsample_country_map!$A:$A,0)),"")&lt;&gt;""),INDEX(subsample_country_map!$B:$B,MATCH($CF2516,subsample_country_map!$A:$A,0)),INDEX(lookup!$AA:$AA,MATCH($A2516,lookup!$A:$A,0)))</f>
        <v>1_US</v>
      </c>
      <c r="AL2516" s="0" t="str">
        <f aca="false">IF(AND($CF2516&lt;&gt;"",IFERROR(INDEX(subsample_country_map!$C:$C,MATCH($CF2516,subsample_country_map!$A:$A,0)),"")&lt;&gt;""),INDEX(subsample_country_map!$C:$C,MATCH($CF2516,subsample_country_map!$A:$A,0)),INDEX(lookup!$AB:$AB,MATCH($A2516,lookup!$A:$A,0)))</f>
        <v>1_developed</v>
      </c>
      <c r="AM2516" s="0" t="str">
        <f aca="false">IF(AND($CF2516&lt;&gt;"",IFERROR(INDEX(subsample_country_map!$D:$D,MATCH($CF2516,subsample_country_map!$A:$A,0)),"")&lt;&gt;""),INDEX(subsample_country_map!$D:$D,MATCH($CF2516,subsample_country_map!$A:$A,0)),INDEX(lookup!$AC:$AC,MATCH($A2516,lookup!$A:$A,0)))</f>
        <v>1_western</v>
      </c>
      <c r="AN2516" s="0" t="str">
        <f aca="false">IF(AND($CF2516&lt;&gt;"",IFERROR(INDEX(subsample_country_map!$E:$E,MATCH($CF2516,subsample_country_map!$A:$A,0)),"")&lt;&gt;""),INDEX(subsample_country_map!$E:$E,MATCH($CF2516,subsample_country_map!$A:$A,0)),INDEX(lookup!$AD:$AD,MATCH($A2516,lookup!$A:$A,0)))</f>
        <v>1_common law</v>
      </c>
      <c r="AO2516" s="0" t="str">
        <f aca="false">INDEX(lookup!$Y:$Y,MATCH($A2516,lookup!$A:$A,0))</f>
        <v>0_published</v>
      </c>
      <c r="AP2516" s="0" t="str">
        <f aca="false">INDEX(lookup!$Z:$Z,MATCH($A2516,lookup!$A:$A,0))</f>
        <v>0_VHB low</v>
      </c>
      <c r="AQ2516" s="0" t="str">
        <f aca="false">INDEX(lookup!$W:$W,MATCH($A2516,lookup!$A:$A,0))</f>
        <v>2_sust</v>
      </c>
      <c r="AS2516" s="0" t="s">
        <v>91</v>
      </c>
      <c r="AT2516" s="0" t="s">
        <v>397</v>
      </c>
      <c r="AU2516" s="0" t="s">
        <v>93</v>
      </c>
      <c r="AV2516" s="0" t="s">
        <v>3291</v>
      </c>
      <c r="AY2516" s="0" t="s">
        <v>1317</v>
      </c>
      <c r="BA2516" s="0" t="n">
        <v>19860</v>
      </c>
      <c r="BB2516" s="0" t="s">
        <v>8030</v>
      </c>
      <c r="BC2516" s="0" t="s">
        <v>122</v>
      </c>
      <c r="BD2516" s="0" t="s">
        <v>8031</v>
      </c>
      <c r="BE2516" s="0" t="s">
        <v>8197</v>
      </c>
      <c r="BF2516" s="0" t="s">
        <v>8198</v>
      </c>
      <c r="BI2516" s="0" t="s">
        <v>208</v>
      </c>
      <c r="BJ2516" s="0" t="s">
        <v>6432</v>
      </c>
      <c r="BK2516" s="0" t="s">
        <v>8199</v>
      </c>
      <c r="BL2516" s="0" t="s">
        <v>8211</v>
      </c>
      <c r="BM2516" s="0" t="s">
        <v>8053</v>
      </c>
      <c r="BN2516" s="0" t="s">
        <v>8038</v>
      </c>
      <c r="BO2516" s="0" t="s">
        <v>105</v>
      </c>
      <c r="BP2516" s="0" t="s">
        <v>8029</v>
      </c>
      <c r="BQ2516" s="0" t="s">
        <v>127</v>
      </c>
      <c r="BT2516" s="0" t="n">
        <v>0</v>
      </c>
      <c r="BU2516" s="0" t="s">
        <v>8036</v>
      </c>
      <c r="BW2516" s="0" t="n">
        <v>2007</v>
      </c>
      <c r="BX2516" s="0" t="n">
        <v>2020</v>
      </c>
      <c r="BY2516" s="0" t="s">
        <v>1526</v>
      </c>
      <c r="BZ2516" s="0" t="n">
        <v>2013.5</v>
      </c>
      <c r="CA2516" s="0" t="n">
        <v>0.357142857142857</v>
      </c>
      <c r="CB2516" s="0" t="n">
        <v>0</v>
      </c>
      <c r="CC2516" s="0" t="n">
        <v>1</v>
      </c>
      <c r="CD2516" s="0" t="n">
        <v>-0.0506090461407314</v>
      </c>
      <c r="CE2516" s="0" t="n">
        <v>1</v>
      </c>
    </row>
    <row r="2517" customFormat="false" ht="15" hidden="false" customHeight="false" outlineLevel="0" collapsed="false">
      <c r="A2517" s="0" t="s">
        <v>8029</v>
      </c>
      <c r="B2517" s="0" t="n">
        <v>3822</v>
      </c>
      <c r="C2517" s="0" t="n">
        <v>-0.0505658824576421</v>
      </c>
      <c r="D2517" s="0" t="n">
        <v>19860</v>
      </c>
      <c r="E2517" s="0" t="n">
        <f aca="false">IF(ISNUMBER($BA2517),$BA2517,IF(AND(ISNUMBER($D2517),ISNUMBER($BW2517),ISNUMBER($BX2517)),$D2517*($BX2517-$BW2517+1),""))</f>
        <v>19860</v>
      </c>
      <c r="H2517" s="0" t="s">
        <v>118</v>
      </c>
      <c r="I2517" s="0" t="s">
        <v>842</v>
      </c>
      <c r="J2517" s="0" t="n">
        <f aca="false">IF($BW2517&lt;&gt;"",$BW2517,"")</f>
        <v>2007</v>
      </c>
      <c r="K2517" s="0" t="n">
        <f aca="false">IF($BX2517&lt;&gt;"",$BX2517,"")</f>
        <v>2020</v>
      </c>
      <c r="L2517" s="0" t="n">
        <f aca="false">IF(AND(ISNUMBER($BW2517),ISNUMBER($BX2517)),($BW2517+$BX2517)/2,"")</f>
        <v>2013.5</v>
      </c>
      <c r="M2517" s="0" t="n">
        <f aca="false">IF($L2517&lt;&gt;"",$L2517,"")</f>
        <v>2013.5</v>
      </c>
      <c r="N2517" s="0" t="n">
        <f aca="false">IF(AND(ISNUMBER($BW2517),ISNUMBER($BX2517)),MIN(1,MAX(0,($BX2517-2016+1)/($BX2517-$BW2517+1))),"")</f>
        <v>0.357142857142857</v>
      </c>
      <c r="O2517" s="0" t="n">
        <f aca="false">IF(AND(ISNUMBER($BW2517),ISNUMBER($BX2517)),MIN(1,MAX(0,($BX2517-2017+1)/($BX2517-$BW2517+1))),"")</f>
        <v>0.285714285714286</v>
      </c>
      <c r="P2517" s="0" t="n">
        <f aca="false">IF(AND(ISNUMBER($BW2517),ISNUMBER($BX2517)),MIN(1,MAX(0,($BX2517-2018+1)/($BX2517-$BW2517+1))),"")</f>
        <v>0.214285714285714</v>
      </c>
      <c r="Q2517" s="0" t="n">
        <f aca="false">IF(AND(ISNUMBER($BW2517),ISNUMBER($BX2517)),MIN(1,MAX(0,($BX2517-2019+1)/($BX2517-$BW2517+1))),"")</f>
        <v>0.142857142857143</v>
      </c>
      <c r="R2517" s="0" t="n">
        <f aca="false">IF(AND(ISNUMBER($BW2517),ISNUMBER($BX2517)),MIN(1,MAX(0,($BX2517-2016+1)/($BX2517-$BW2517+1))),"")</f>
        <v>0.357142857142857</v>
      </c>
      <c r="S2517" s="0" t="n">
        <f aca="false">IF($L2517&lt;&gt;"",IF($L2517&gt;=2015.5,1,0),"")</f>
        <v>0</v>
      </c>
      <c r="T2517" s="0" t="n">
        <f aca="false">IF($L2517&lt;&gt;"",IF($L2517&gt;=2016,1,0),"")</f>
        <v>0</v>
      </c>
      <c r="U2517" s="0" t="n">
        <f aca="false">IF(ISNUMBER($BX2517),IF($BX2517&gt;=2016,1,0),"")</f>
        <v>1</v>
      </c>
      <c r="V2517" s="0" t="n">
        <f aca="false">IF(ISNUMBER($BW2517),IF($BW2517&gt;=2016,1,0),"")</f>
        <v>0</v>
      </c>
      <c r="W2517" s="0" t="str">
        <f aca="false">IF(AND(ISNUMBER($BW2517),ISNUMBER($BX2517)),IF($BW2517&gt;=2016,"post-only",IF($BX2517&lt;2016,"pre-only","mixed")),"")</f>
        <v>mixed</v>
      </c>
      <c r="X2517" s="0" t="n">
        <f aca="false">IF(AND(ISNUMBER($BW2517),ISNUMBER($BX2517)),MIN(1,MAX(0,($BX2517-2017+1)/($BX2517-$BW2517+1))),"")</f>
        <v>0.285714285714286</v>
      </c>
      <c r="Y2517" s="0" t="n">
        <f aca="false">IF(AND(ISNUMBER($BW2517),ISNUMBER($BX2517)),MIN(1,MAX(0,($BX2517-2018+1)/($BX2517-$BW2517+1))),"")</f>
        <v>0.214285714285714</v>
      </c>
      <c r="Z2517" s="0" t="n">
        <f aca="false">IF(AND(ISNUMBER($BW2517),ISNUMBER($BX2517)),MIN(1,MAX(0,($BX2517-2019+1)/($BX2517-$BW2517+1))),"")</f>
        <v>0.142857142857143</v>
      </c>
      <c r="AA2517" s="0" t="n">
        <f aca="false">IF(ISNUMBER($BX2517),IF($BX2517&gt;=2017,1,0),"")</f>
        <v>1</v>
      </c>
      <c r="AB2517" s="0" t="n">
        <f aca="false">IF(ISNUMBER($BX2517),IF($BX2517&gt;=2018,1,0),"")</f>
        <v>1</v>
      </c>
      <c r="AC2517" s="0" t="n">
        <f aca="false">IF(ISNUMBER($BX2517),IF($BX2517&gt;=2019,1,0),"")</f>
        <v>1</v>
      </c>
      <c r="AD2517" s="0" t="n">
        <f aca="false">IF($L2517&lt;&gt;"",IF($L2517&gt;2013,1,0),"")</f>
        <v>1</v>
      </c>
      <c r="AE2517" s="0" t="n">
        <f aca="false">IF($L2517&lt;&gt;"",1+IF($L2517&gt;2011,1,0)+IF($L2517&gt;2014,1,0),"")</f>
        <v>2</v>
      </c>
      <c r="AF2517" s="0" t="s">
        <v>761</v>
      </c>
      <c r="AG2517" s="0" t="s">
        <v>88</v>
      </c>
      <c r="AH2517" s="0" t="s">
        <v>89</v>
      </c>
      <c r="AI2517" s="0" t="s">
        <v>334</v>
      </c>
      <c r="AJ2517" s="0" t="s">
        <v>334</v>
      </c>
      <c r="AK2517" s="0" t="str">
        <f aca="false">IF(AND($CF2517&lt;&gt;"",IFERROR(INDEX(subsample_country_map!$B:$B,MATCH($CF2517,subsample_country_map!$A:$A,0)),"")&lt;&gt;""),INDEX(subsample_country_map!$B:$B,MATCH($CF2517,subsample_country_map!$A:$A,0)),INDEX(lookup!$AA:$AA,MATCH($A2517,lookup!$A:$A,0)))</f>
        <v>1_US</v>
      </c>
      <c r="AL2517" s="0" t="str">
        <f aca="false">IF(AND($CF2517&lt;&gt;"",IFERROR(INDEX(subsample_country_map!$C:$C,MATCH($CF2517,subsample_country_map!$A:$A,0)),"")&lt;&gt;""),INDEX(subsample_country_map!$C:$C,MATCH($CF2517,subsample_country_map!$A:$A,0)),INDEX(lookup!$AB:$AB,MATCH($A2517,lookup!$A:$A,0)))</f>
        <v>1_developed</v>
      </c>
      <c r="AM2517" s="0" t="str">
        <f aca="false">IF(AND($CF2517&lt;&gt;"",IFERROR(INDEX(subsample_country_map!$D:$D,MATCH($CF2517,subsample_country_map!$A:$A,0)),"")&lt;&gt;""),INDEX(subsample_country_map!$D:$D,MATCH($CF2517,subsample_country_map!$A:$A,0)),INDEX(lookup!$AC:$AC,MATCH($A2517,lookup!$A:$A,0)))</f>
        <v>1_western</v>
      </c>
      <c r="AN2517" s="0" t="str">
        <f aca="false">IF(AND($CF2517&lt;&gt;"",IFERROR(INDEX(subsample_country_map!$E:$E,MATCH($CF2517,subsample_country_map!$A:$A,0)),"")&lt;&gt;""),INDEX(subsample_country_map!$E:$E,MATCH($CF2517,subsample_country_map!$A:$A,0)),INDEX(lookup!$AD:$AD,MATCH($A2517,lookup!$A:$A,0)))</f>
        <v>1_common law</v>
      </c>
      <c r="AO2517" s="0" t="str">
        <f aca="false">INDEX(lookup!$Y:$Y,MATCH($A2517,lookup!$A:$A,0))</f>
        <v>0_published</v>
      </c>
      <c r="AP2517" s="0" t="str">
        <f aca="false">INDEX(lookup!$Z:$Z,MATCH($A2517,lookup!$A:$A,0))</f>
        <v>0_VHB low</v>
      </c>
      <c r="AQ2517" s="0" t="str">
        <f aca="false">INDEX(lookup!$W:$W,MATCH($A2517,lookup!$A:$A,0))</f>
        <v>2_sust</v>
      </c>
      <c r="AS2517" s="0" t="s">
        <v>91</v>
      </c>
      <c r="AT2517" s="0" t="s">
        <v>397</v>
      </c>
      <c r="AU2517" s="0" t="s">
        <v>93</v>
      </c>
      <c r="AV2517" s="0" t="s">
        <v>1750</v>
      </c>
      <c r="AY2517" s="0" t="s">
        <v>1317</v>
      </c>
      <c r="BA2517" s="0" t="n">
        <v>19860</v>
      </c>
      <c r="BB2517" s="0" t="s">
        <v>8030</v>
      </c>
      <c r="BC2517" s="0" t="s">
        <v>122</v>
      </c>
      <c r="BD2517" s="0" t="s">
        <v>8031</v>
      </c>
      <c r="BE2517" s="0" t="s">
        <v>8197</v>
      </c>
      <c r="BF2517" s="0" t="s">
        <v>8198</v>
      </c>
      <c r="BI2517" s="0" t="s">
        <v>208</v>
      </c>
      <c r="BJ2517" s="0" t="s">
        <v>6439</v>
      </c>
      <c r="BK2517" s="0" t="s">
        <v>8199</v>
      </c>
      <c r="BL2517" s="0" t="s">
        <v>8212</v>
      </c>
      <c r="BM2517" s="0" t="s">
        <v>8053</v>
      </c>
      <c r="BN2517" s="0" t="s">
        <v>8040</v>
      </c>
      <c r="BO2517" s="0" t="s">
        <v>105</v>
      </c>
      <c r="BP2517" s="0" t="s">
        <v>8029</v>
      </c>
      <c r="BQ2517" s="0" t="s">
        <v>127</v>
      </c>
      <c r="BT2517" s="0" t="n">
        <v>0</v>
      </c>
      <c r="BU2517" s="0" t="s">
        <v>8036</v>
      </c>
      <c r="BW2517" s="0" t="n">
        <v>2007</v>
      </c>
      <c r="BX2517" s="0" t="n">
        <v>2020</v>
      </c>
      <c r="BY2517" s="0" t="s">
        <v>1526</v>
      </c>
      <c r="BZ2517" s="0" t="n">
        <v>2013.5</v>
      </c>
      <c r="CA2517" s="0" t="n">
        <v>0.357142857142857</v>
      </c>
      <c r="CB2517" s="0" t="n">
        <v>0</v>
      </c>
      <c r="CC2517" s="0" t="n">
        <v>1</v>
      </c>
      <c r="CD2517" s="0" t="n">
        <v>-0.0506090461407314</v>
      </c>
      <c r="CE2517" s="0" t="n">
        <v>1</v>
      </c>
    </row>
    <row r="2518" customFormat="false" ht="15" hidden="false" customHeight="false" outlineLevel="0" collapsed="false">
      <c r="A2518" s="0" t="s">
        <v>8029</v>
      </c>
      <c r="B2518" s="0" t="n">
        <v>3823</v>
      </c>
      <c r="C2518" s="0" t="n">
        <v>-0.0505658824576421</v>
      </c>
      <c r="D2518" s="0" t="n">
        <v>19860</v>
      </c>
      <c r="E2518" s="0" t="n">
        <f aca="false">IF(ISNUMBER($BA2518),$BA2518,IF(AND(ISNUMBER($D2518),ISNUMBER($BW2518),ISNUMBER($BX2518)),$D2518*($BX2518-$BW2518+1),""))</f>
        <v>19860</v>
      </c>
      <c r="H2518" s="0" t="s">
        <v>118</v>
      </c>
      <c r="I2518" s="0" t="s">
        <v>842</v>
      </c>
      <c r="J2518" s="0" t="n">
        <f aca="false">IF($BW2518&lt;&gt;"",$BW2518,"")</f>
        <v>2007</v>
      </c>
      <c r="K2518" s="0" t="n">
        <f aca="false">IF($BX2518&lt;&gt;"",$BX2518,"")</f>
        <v>2020</v>
      </c>
      <c r="L2518" s="0" t="n">
        <f aca="false">IF(AND(ISNUMBER($BW2518),ISNUMBER($BX2518)),($BW2518+$BX2518)/2,"")</f>
        <v>2013.5</v>
      </c>
      <c r="M2518" s="0" t="n">
        <f aca="false">IF($L2518&lt;&gt;"",$L2518,"")</f>
        <v>2013.5</v>
      </c>
      <c r="N2518" s="0" t="n">
        <f aca="false">IF(AND(ISNUMBER($BW2518),ISNUMBER($BX2518)),MIN(1,MAX(0,($BX2518-2016+1)/($BX2518-$BW2518+1))),"")</f>
        <v>0.357142857142857</v>
      </c>
      <c r="O2518" s="0" t="n">
        <f aca="false">IF(AND(ISNUMBER($BW2518),ISNUMBER($BX2518)),MIN(1,MAX(0,($BX2518-2017+1)/($BX2518-$BW2518+1))),"")</f>
        <v>0.285714285714286</v>
      </c>
      <c r="P2518" s="0" t="n">
        <f aca="false">IF(AND(ISNUMBER($BW2518),ISNUMBER($BX2518)),MIN(1,MAX(0,($BX2518-2018+1)/($BX2518-$BW2518+1))),"")</f>
        <v>0.214285714285714</v>
      </c>
      <c r="Q2518" s="0" t="n">
        <f aca="false">IF(AND(ISNUMBER($BW2518),ISNUMBER($BX2518)),MIN(1,MAX(0,($BX2518-2019+1)/($BX2518-$BW2518+1))),"")</f>
        <v>0.142857142857143</v>
      </c>
      <c r="R2518" s="0" t="n">
        <f aca="false">IF(AND(ISNUMBER($BW2518),ISNUMBER($BX2518)),MIN(1,MAX(0,($BX2518-2016+1)/($BX2518-$BW2518+1))),"")</f>
        <v>0.357142857142857</v>
      </c>
      <c r="S2518" s="0" t="n">
        <f aca="false">IF($L2518&lt;&gt;"",IF($L2518&gt;=2015.5,1,0),"")</f>
        <v>0</v>
      </c>
      <c r="T2518" s="0" t="n">
        <f aca="false">IF($L2518&lt;&gt;"",IF($L2518&gt;=2016,1,0),"")</f>
        <v>0</v>
      </c>
      <c r="U2518" s="0" t="n">
        <f aca="false">IF(ISNUMBER($BX2518),IF($BX2518&gt;=2016,1,0),"")</f>
        <v>1</v>
      </c>
      <c r="V2518" s="0" t="n">
        <f aca="false">IF(ISNUMBER($BW2518),IF($BW2518&gt;=2016,1,0),"")</f>
        <v>0</v>
      </c>
      <c r="W2518" s="0" t="str">
        <f aca="false">IF(AND(ISNUMBER($BW2518),ISNUMBER($BX2518)),IF($BW2518&gt;=2016,"post-only",IF($BX2518&lt;2016,"pre-only","mixed")),"")</f>
        <v>mixed</v>
      </c>
      <c r="X2518" s="0" t="n">
        <f aca="false">IF(AND(ISNUMBER($BW2518),ISNUMBER($BX2518)),MIN(1,MAX(0,($BX2518-2017+1)/($BX2518-$BW2518+1))),"")</f>
        <v>0.285714285714286</v>
      </c>
      <c r="Y2518" s="0" t="n">
        <f aca="false">IF(AND(ISNUMBER($BW2518),ISNUMBER($BX2518)),MIN(1,MAX(0,($BX2518-2018+1)/($BX2518-$BW2518+1))),"")</f>
        <v>0.214285714285714</v>
      </c>
      <c r="Z2518" s="0" t="n">
        <f aca="false">IF(AND(ISNUMBER($BW2518),ISNUMBER($BX2518)),MIN(1,MAX(0,($BX2518-2019+1)/($BX2518-$BW2518+1))),"")</f>
        <v>0.142857142857143</v>
      </c>
      <c r="AA2518" s="0" t="n">
        <f aca="false">IF(ISNUMBER($BX2518),IF($BX2518&gt;=2017,1,0),"")</f>
        <v>1</v>
      </c>
      <c r="AB2518" s="0" t="n">
        <f aca="false">IF(ISNUMBER($BX2518),IF($BX2518&gt;=2018,1,0),"")</f>
        <v>1</v>
      </c>
      <c r="AC2518" s="0" t="n">
        <f aca="false">IF(ISNUMBER($BX2518),IF($BX2518&gt;=2019,1,0),"")</f>
        <v>1</v>
      </c>
      <c r="AD2518" s="0" t="n">
        <f aca="false">IF($L2518&lt;&gt;"",IF($L2518&gt;2013,1,0),"")</f>
        <v>1</v>
      </c>
      <c r="AE2518" s="0" t="n">
        <f aca="false">IF($L2518&lt;&gt;"",1+IF($L2518&gt;2011,1,0)+IF($L2518&gt;2014,1,0),"")</f>
        <v>2</v>
      </c>
      <c r="AF2518" s="0" t="s">
        <v>761</v>
      </c>
      <c r="AG2518" s="0" t="s">
        <v>88</v>
      </c>
      <c r="AH2518" s="0" t="s">
        <v>89</v>
      </c>
      <c r="AI2518" s="0" t="s">
        <v>334</v>
      </c>
      <c r="AJ2518" s="0" t="s">
        <v>334</v>
      </c>
      <c r="AK2518" s="0" t="str">
        <f aca="false">IF(AND($CF2518&lt;&gt;"",IFERROR(INDEX(subsample_country_map!$B:$B,MATCH($CF2518,subsample_country_map!$A:$A,0)),"")&lt;&gt;""),INDEX(subsample_country_map!$B:$B,MATCH($CF2518,subsample_country_map!$A:$A,0)),INDEX(lookup!$AA:$AA,MATCH($A2518,lookup!$A:$A,0)))</f>
        <v>1_US</v>
      </c>
      <c r="AL2518" s="0" t="str">
        <f aca="false">IF(AND($CF2518&lt;&gt;"",IFERROR(INDEX(subsample_country_map!$C:$C,MATCH($CF2518,subsample_country_map!$A:$A,0)),"")&lt;&gt;""),INDEX(subsample_country_map!$C:$C,MATCH($CF2518,subsample_country_map!$A:$A,0)),INDEX(lookup!$AB:$AB,MATCH($A2518,lookup!$A:$A,0)))</f>
        <v>1_developed</v>
      </c>
      <c r="AM2518" s="0" t="str">
        <f aca="false">IF(AND($CF2518&lt;&gt;"",IFERROR(INDEX(subsample_country_map!$D:$D,MATCH($CF2518,subsample_country_map!$A:$A,0)),"")&lt;&gt;""),INDEX(subsample_country_map!$D:$D,MATCH($CF2518,subsample_country_map!$A:$A,0)),INDEX(lookup!$AC:$AC,MATCH($A2518,lookup!$A:$A,0)))</f>
        <v>1_western</v>
      </c>
      <c r="AN2518" s="0" t="str">
        <f aca="false">IF(AND($CF2518&lt;&gt;"",IFERROR(INDEX(subsample_country_map!$E:$E,MATCH($CF2518,subsample_country_map!$A:$A,0)),"")&lt;&gt;""),INDEX(subsample_country_map!$E:$E,MATCH($CF2518,subsample_country_map!$A:$A,0)),INDEX(lookup!$AD:$AD,MATCH($A2518,lookup!$A:$A,0)))</f>
        <v>1_common law</v>
      </c>
      <c r="AO2518" s="0" t="str">
        <f aca="false">INDEX(lookup!$Y:$Y,MATCH($A2518,lookup!$A:$A,0))</f>
        <v>0_published</v>
      </c>
      <c r="AP2518" s="0" t="str">
        <f aca="false">INDEX(lookup!$Z:$Z,MATCH($A2518,lookup!$A:$A,0))</f>
        <v>0_VHB low</v>
      </c>
      <c r="AQ2518" s="0" t="str">
        <f aca="false">INDEX(lookup!$W:$W,MATCH($A2518,lookup!$A:$A,0))</f>
        <v>2_sust</v>
      </c>
      <c r="AS2518" s="0" t="s">
        <v>91</v>
      </c>
      <c r="AT2518" s="0" t="s">
        <v>397</v>
      </c>
      <c r="AU2518" s="0" t="s">
        <v>93</v>
      </c>
      <c r="AV2518" s="0" t="s">
        <v>1578</v>
      </c>
      <c r="AY2518" s="0" t="s">
        <v>1317</v>
      </c>
      <c r="BA2518" s="0" t="n">
        <v>19860</v>
      </c>
      <c r="BB2518" s="0" t="s">
        <v>8030</v>
      </c>
      <c r="BC2518" s="0" t="s">
        <v>122</v>
      </c>
      <c r="BD2518" s="0" t="s">
        <v>8031</v>
      </c>
      <c r="BE2518" s="0" t="s">
        <v>8197</v>
      </c>
      <c r="BF2518" s="0" t="s">
        <v>8198</v>
      </c>
      <c r="BI2518" s="0" t="s">
        <v>208</v>
      </c>
      <c r="BJ2518" s="0" t="s">
        <v>6593</v>
      </c>
      <c r="BK2518" s="0" t="s">
        <v>8199</v>
      </c>
      <c r="BL2518" s="0" t="s">
        <v>8213</v>
      </c>
      <c r="BM2518" s="0" t="s">
        <v>8053</v>
      </c>
      <c r="BN2518" s="0" t="s">
        <v>8043</v>
      </c>
      <c r="BO2518" s="0" t="s">
        <v>105</v>
      </c>
      <c r="BP2518" s="0" t="s">
        <v>8029</v>
      </c>
      <c r="BQ2518" s="0" t="s">
        <v>127</v>
      </c>
      <c r="BT2518" s="0" t="n">
        <v>0</v>
      </c>
      <c r="BU2518" s="0" t="s">
        <v>8036</v>
      </c>
      <c r="BW2518" s="0" t="n">
        <v>2007</v>
      </c>
      <c r="BX2518" s="0" t="n">
        <v>2020</v>
      </c>
      <c r="BY2518" s="0" t="s">
        <v>1526</v>
      </c>
      <c r="BZ2518" s="0" t="n">
        <v>2013.5</v>
      </c>
      <c r="CA2518" s="0" t="n">
        <v>0.357142857142857</v>
      </c>
      <c r="CB2518" s="0" t="n">
        <v>0</v>
      </c>
      <c r="CC2518" s="0" t="n">
        <v>1</v>
      </c>
      <c r="CD2518" s="0" t="n">
        <v>-0.0506090461407314</v>
      </c>
      <c r="CE2518" s="0" t="n">
        <v>1</v>
      </c>
    </row>
    <row r="2519" customFormat="false" ht="15" hidden="false" customHeight="false" outlineLevel="0" collapsed="false">
      <c r="A2519" s="0" t="s">
        <v>8029</v>
      </c>
      <c r="B2519" s="0" t="n">
        <v>3824</v>
      </c>
      <c r="D2519" s="0" t="n">
        <v>2566</v>
      </c>
      <c r="E2519" s="0" t="n">
        <f aca="false">IF(ISNUMBER($BA2519),$BA2519,IF(AND(ISNUMBER($D2519),ISNUMBER($BW2519),ISNUMBER($BX2519)),$D2519*($BX2519-$BW2519+1),""))</f>
        <v>2566</v>
      </c>
      <c r="H2519" s="0" t="s">
        <v>118</v>
      </c>
      <c r="I2519" s="0" t="s">
        <v>746</v>
      </c>
      <c r="J2519" s="0" t="n">
        <f aca="false">IF($BW2519&lt;&gt;"",$BW2519,"")</f>
        <v>2007</v>
      </c>
      <c r="K2519" s="0" t="n">
        <f aca="false">IF($BX2519&lt;&gt;"",$BX2519,"")</f>
        <v>2020</v>
      </c>
      <c r="L2519" s="0" t="n">
        <f aca="false">IF(AND(ISNUMBER($BW2519),ISNUMBER($BX2519)),($BW2519+$BX2519)/2,"")</f>
        <v>2013.5</v>
      </c>
      <c r="M2519" s="0" t="n">
        <f aca="false">IF($L2519&lt;&gt;"",$L2519,"")</f>
        <v>2013.5</v>
      </c>
      <c r="N2519" s="0" t="n">
        <f aca="false">IF(AND(ISNUMBER($BW2519),ISNUMBER($BX2519)),MIN(1,MAX(0,($BX2519-2016+1)/($BX2519-$BW2519+1))),"")</f>
        <v>0.357142857142857</v>
      </c>
      <c r="O2519" s="0" t="n">
        <f aca="false">IF(AND(ISNUMBER($BW2519),ISNUMBER($BX2519)),MIN(1,MAX(0,($BX2519-2017+1)/($BX2519-$BW2519+1))),"")</f>
        <v>0.285714285714286</v>
      </c>
      <c r="P2519" s="0" t="n">
        <f aca="false">IF(AND(ISNUMBER($BW2519),ISNUMBER($BX2519)),MIN(1,MAX(0,($BX2519-2018+1)/($BX2519-$BW2519+1))),"")</f>
        <v>0.214285714285714</v>
      </c>
      <c r="Q2519" s="0" t="n">
        <f aca="false">IF(AND(ISNUMBER($BW2519),ISNUMBER($BX2519)),MIN(1,MAX(0,($BX2519-2019+1)/($BX2519-$BW2519+1))),"")</f>
        <v>0.142857142857143</v>
      </c>
      <c r="R2519" s="0" t="n">
        <f aca="false">IF(AND(ISNUMBER($BW2519),ISNUMBER($BX2519)),MIN(1,MAX(0,($BX2519-2016+1)/($BX2519-$BW2519+1))),"")</f>
        <v>0.357142857142857</v>
      </c>
      <c r="S2519" s="0" t="n">
        <f aca="false">IF($L2519&lt;&gt;"",IF($L2519&gt;=2015.5,1,0),"")</f>
        <v>0</v>
      </c>
      <c r="T2519" s="0" t="n">
        <f aca="false">IF($L2519&lt;&gt;"",IF($L2519&gt;=2016,1,0),"")</f>
        <v>0</v>
      </c>
      <c r="U2519" s="0" t="n">
        <f aca="false">IF(ISNUMBER($BX2519),IF($BX2519&gt;=2016,1,0),"")</f>
        <v>1</v>
      </c>
      <c r="V2519" s="0" t="n">
        <f aca="false">IF(ISNUMBER($BW2519),IF($BW2519&gt;=2016,1,0),"")</f>
        <v>0</v>
      </c>
      <c r="W2519" s="0" t="str">
        <f aca="false">IF(AND(ISNUMBER($BW2519),ISNUMBER($BX2519)),IF($BW2519&gt;=2016,"post-only",IF($BX2519&lt;2016,"pre-only","mixed")),"")</f>
        <v>mixed</v>
      </c>
      <c r="X2519" s="0" t="n">
        <f aca="false">IF(AND(ISNUMBER($BW2519),ISNUMBER($BX2519)),MIN(1,MAX(0,($BX2519-2017+1)/($BX2519-$BW2519+1))),"")</f>
        <v>0.285714285714286</v>
      </c>
      <c r="Y2519" s="0" t="n">
        <f aca="false">IF(AND(ISNUMBER($BW2519),ISNUMBER($BX2519)),MIN(1,MAX(0,($BX2519-2018+1)/($BX2519-$BW2519+1))),"")</f>
        <v>0.214285714285714</v>
      </c>
      <c r="Z2519" s="0" t="n">
        <f aca="false">IF(AND(ISNUMBER($BW2519),ISNUMBER($BX2519)),MIN(1,MAX(0,($BX2519-2019+1)/($BX2519-$BW2519+1))),"")</f>
        <v>0.142857142857143</v>
      </c>
      <c r="AA2519" s="0" t="n">
        <f aca="false">IF(ISNUMBER($BX2519),IF($BX2519&gt;=2017,1,0),"")</f>
        <v>1</v>
      </c>
      <c r="AB2519" s="0" t="n">
        <f aca="false">IF(ISNUMBER($BX2519),IF($BX2519&gt;=2018,1,0),"")</f>
        <v>1</v>
      </c>
      <c r="AC2519" s="0" t="n">
        <f aca="false">IF(ISNUMBER($BX2519),IF($BX2519&gt;=2019,1,0),"")</f>
        <v>1</v>
      </c>
      <c r="AD2519" s="0" t="n">
        <f aca="false">IF($L2519&lt;&gt;"",IF($L2519&gt;2013,1,0),"")</f>
        <v>1</v>
      </c>
      <c r="AE2519" s="0" t="n">
        <f aca="false">IF($L2519&lt;&gt;"",1+IF($L2519&gt;2011,1,0)+IF($L2519&gt;2014,1,0),"")</f>
        <v>2</v>
      </c>
      <c r="AF2519" s="0" t="s">
        <v>761</v>
      </c>
      <c r="AG2519" s="0" t="s">
        <v>88</v>
      </c>
      <c r="AH2519" s="0" t="s">
        <v>89</v>
      </c>
      <c r="AI2519" s="0" t="s">
        <v>334</v>
      </c>
      <c r="AJ2519" s="0" t="s">
        <v>334</v>
      </c>
      <c r="AK2519" s="0" t="str">
        <f aca="false">IF(AND($CF2519&lt;&gt;"",IFERROR(INDEX(subsample_country_map!$B:$B,MATCH($CF2519,subsample_country_map!$A:$A,0)),"")&lt;&gt;""),INDEX(subsample_country_map!$B:$B,MATCH($CF2519,subsample_country_map!$A:$A,0)),INDEX(lookup!$AA:$AA,MATCH($A2519,lookup!$A:$A,0)))</f>
        <v>1_US</v>
      </c>
      <c r="AL2519" s="0" t="str">
        <f aca="false">IF(AND($CF2519&lt;&gt;"",IFERROR(INDEX(subsample_country_map!$C:$C,MATCH($CF2519,subsample_country_map!$A:$A,0)),"")&lt;&gt;""),INDEX(subsample_country_map!$C:$C,MATCH($CF2519,subsample_country_map!$A:$A,0)),INDEX(lookup!$AB:$AB,MATCH($A2519,lookup!$A:$A,0)))</f>
        <v>1_developed</v>
      </c>
      <c r="AM2519" s="0" t="str">
        <f aca="false">IF(AND($CF2519&lt;&gt;"",IFERROR(INDEX(subsample_country_map!$D:$D,MATCH($CF2519,subsample_country_map!$A:$A,0)),"")&lt;&gt;""),INDEX(subsample_country_map!$D:$D,MATCH($CF2519,subsample_country_map!$A:$A,0)),INDEX(lookup!$AC:$AC,MATCH($A2519,lookup!$A:$A,0)))</f>
        <v>1_western</v>
      </c>
      <c r="AN2519" s="0" t="str">
        <f aca="false">IF(AND($CF2519&lt;&gt;"",IFERROR(INDEX(subsample_country_map!$E:$E,MATCH($CF2519,subsample_country_map!$A:$A,0)),"")&lt;&gt;""),INDEX(subsample_country_map!$E:$E,MATCH($CF2519,subsample_country_map!$A:$A,0)),INDEX(lookup!$AD:$AD,MATCH($A2519,lookup!$A:$A,0)))</f>
        <v>1_common law</v>
      </c>
      <c r="AO2519" s="0" t="str">
        <f aca="false">INDEX(lookup!$Y:$Y,MATCH($A2519,lookup!$A:$A,0))</f>
        <v>0_published</v>
      </c>
      <c r="AP2519" s="0" t="str">
        <f aca="false">INDEX(lookup!$Z:$Z,MATCH($A2519,lookup!$A:$A,0))</f>
        <v>0_VHB low</v>
      </c>
      <c r="AQ2519" s="0" t="str">
        <f aca="false">INDEX(lookup!$W:$W,MATCH($A2519,lookup!$A:$A,0))</f>
        <v>2_sust</v>
      </c>
      <c r="AS2519" s="0" t="s">
        <v>91</v>
      </c>
      <c r="AT2519" s="0" t="s">
        <v>397</v>
      </c>
      <c r="AU2519" s="0" t="s">
        <v>93</v>
      </c>
      <c r="AV2519" s="0" t="s">
        <v>1604</v>
      </c>
      <c r="BA2519" s="0" t="n">
        <v>2566</v>
      </c>
      <c r="BB2519" s="0" t="s">
        <v>8030</v>
      </c>
      <c r="BC2519" s="0" t="s">
        <v>122</v>
      </c>
      <c r="BD2519" s="0" t="s">
        <v>8031</v>
      </c>
      <c r="BE2519" s="0" t="s">
        <v>33</v>
      </c>
      <c r="BF2519" s="0" t="s">
        <v>2614</v>
      </c>
      <c r="BI2519" s="0" t="s">
        <v>316</v>
      </c>
      <c r="BJ2519" s="0" t="s">
        <v>8214</v>
      </c>
      <c r="BK2519" s="0" t="s">
        <v>8215</v>
      </c>
      <c r="BL2519" s="0" t="s">
        <v>8216</v>
      </c>
      <c r="BM2519" s="0" t="s">
        <v>8034</v>
      </c>
      <c r="BN2519" s="0" t="s">
        <v>8035</v>
      </c>
      <c r="BO2519" s="0" t="s">
        <v>105</v>
      </c>
      <c r="BP2519" s="0" t="s">
        <v>8029</v>
      </c>
      <c r="BQ2519" s="0" t="s">
        <v>2442</v>
      </c>
      <c r="BT2519" s="0" t="n">
        <v>0</v>
      </c>
      <c r="BU2519" s="0" t="s">
        <v>8036</v>
      </c>
      <c r="BW2519" s="0" t="n">
        <v>2007</v>
      </c>
      <c r="BX2519" s="0" t="n">
        <v>2020</v>
      </c>
      <c r="BY2519" s="0" t="s">
        <v>1526</v>
      </c>
      <c r="BZ2519" s="0" t="n">
        <v>2013.5</v>
      </c>
      <c r="CA2519" s="0" t="n">
        <v>0.357142857142857</v>
      </c>
      <c r="CB2519" s="0" t="n">
        <v>0</v>
      </c>
      <c r="CC2519" s="0" t="n">
        <v>1</v>
      </c>
      <c r="CE2519" s="0" t="n">
        <v>0</v>
      </c>
    </row>
    <row r="2520" customFormat="false" ht="15" hidden="false" customHeight="false" outlineLevel="0" collapsed="false">
      <c r="A2520" s="0" t="s">
        <v>8029</v>
      </c>
      <c r="B2520" s="0" t="n">
        <v>3825</v>
      </c>
      <c r="D2520" s="0" t="n">
        <v>2354</v>
      </c>
      <c r="E2520" s="0" t="n">
        <f aca="false">IF(ISNUMBER($BA2520),$BA2520,IF(AND(ISNUMBER($D2520),ISNUMBER($BW2520),ISNUMBER($BX2520)),$D2520*($BX2520-$BW2520+1),""))</f>
        <v>2354</v>
      </c>
      <c r="H2520" s="0" t="s">
        <v>118</v>
      </c>
      <c r="I2520" s="0" t="s">
        <v>746</v>
      </c>
      <c r="J2520" s="0" t="n">
        <f aca="false">IF($BW2520&lt;&gt;"",$BW2520,"")</f>
        <v>2007</v>
      </c>
      <c r="K2520" s="0" t="n">
        <f aca="false">IF($BX2520&lt;&gt;"",$BX2520,"")</f>
        <v>2020</v>
      </c>
      <c r="L2520" s="0" t="n">
        <f aca="false">IF(AND(ISNUMBER($BW2520),ISNUMBER($BX2520)),($BW2520+$BX2520)/2,"")</f>
        <v>2013.5</v>
      </c>
      <c r="M2520" s="0" t="n">
        <f aca="false">IF($L2520&lt;&gt;"",$L2520,"")</f>
        <v>2013.5</v>
      </c>
      <c r="N2520" s="0" t="n">
        <f aca="false">IF(AND(ISNUMBER($BW2520),ISNUMBER($BX2520)),MIN(1,MAX(0,($BX2520-2016+1)/($BX2520-$BW2520+1))),"")</f>
        <v>0.357142857142857</v>
      </c>
      <c r="O2520" s="0" t="n">
        <f aca="false">IF(AND(ISNUMBER($BW2520),ISNUMBER($BX2520)),MIN(1,MAX(0,($BX2520-2017+1)/($BX2520-$BW2520+1))),"")</f>
        <v>0.285714285714286</v>
      </c>
      <c r="P2520" s="0" t="n">
        <f aca="false">IF(AND(ISNUMBER($BW2520),ISNUMBER($BX2520)),MIN(1,MAX(0,($BX2520-2018+1)/($BX2520-$BW2520+1))),"")</f>
        <v>0.214285714285714</v>
      </c>
      <c r="Q2520" s="0" t="n">
        <f aca="false">IF(AND(ISNUMBER($BW2520),ISNUMBER($BX2520)),MIN(1,MAX(0,($BX2520-2019+1)/($BX2520-$BW2520+1))),"")</f>
        <v>0.142857142857143</v>
      </c>
      <c r="R2520" s="0" t="n">
        <f aca="false">IF(AND(ISNUMBER($BW2520),ISNUMBER($BX2520)),MIN(1,MAX(0,($BX2520-2016+1)/($BX2520-$BW2520+1))),"")</f>
        <v>0.357142857142857</v>
      </c>
      <c r="S2520" s="0" t="n">
        <f aca="false">IF($L2520&lt;&gt;"",IF($L2520&gt;=2015.5,1,0),"")</f>
        <v>0</v>
      </c>
      <c r="T2520" s="0" t="n">
        <f aca="false">IF($L2520&lt;&gt;"",IF($L2520&gt;=2016,1,0),"")</f>
        <v>0</v>
      </c>
      <c r="U2520" s="0" t="n">
        <f aca="false">IF(ISNUMBER($BX2520),IF($BX2520&gt;=2016,1,0),"")</f>
        <v>1</v>
      </c>
      <c r="V2520" s="0" t="n">
        <f aca="false">IF(ISNUMBER($BW2520),IF($BW2520&gt;=2016,1,0),"")</f>
        <v>0</v>
      </c>
      <c r="W2520" s="0" t="str">
        <f aca="false">IF(AND(ISNUMBER($BW2520),ISNUMBER($BX2520)),IF($BW2520&gt;=2016,"post-only",IF($BX2520&lt;2016,"pre-only","mixed")),"")</f>
        <v>mixed</v>
      </c>
      <c r="X2520" s="0" t="n">
        <f aca="false">IF(AND(ISNUMBER($BW2520),ISNUMBER($BX2520)),MIN(1,MAX(0,($BX2520-2017+1)/($BX2520-$BW2520+1))),"")</f>
        <v>0.285714285714286</v>
      </c>
      <c r="Y2520" s="0" t="n">
        <f aca="false">IF(AND(ISNUMBER($BW2520),ISNUMBER($BX2520)),MIN(1,MAX(0,($BX2520-2018+1)/($BX2520-$BW2520+1))),"")</f>
        <v>0.214285714285714</v>
      </c>
      <c r="Z2520" s="0" t="n">
        <f aca="false">IF(AND(ISNUMBER($BW2520),ISNUMBER($BX2520)),MIN(1,MAX(0,($BX2520-2019+1)/($BX2520-$BW2520+1))),"")</f>
        <v>0.142857142857143</v>
      </c>
      <c r="AA2520" s="0" t="n">
        <f aca="false">IF(ISNUMBER($BX2520),IF($BX2520&gt;=2017,1,0),"")</f>
        <v>1</v>
      </c>
      <c r="AB2520" s="0" t="n">
        <f aca="false">IF(ISNUMBER($BX2520),IF($BX2520&gt;=2018,1,0),"")</f>
        <v>1</v>
      </c>
      <c r="AC2520" s="0" t="n">
        <f aca="false">IF(ISNUMBER($BX2520),IF($BX2520&gt;=2019,1,0),"")</f>
        <v>1</v>
      </c>
      <c r="AD2520" s="0" t="n">
        <f aca="false">IF($L2520&lt;&gt;"",IF($L2520&gt;2013,1,0),"")</f>
        <v>1</v>
      </c>
      <c r="AE2520" s="0" t="n">
        <f aca="false">IF($L2520&lt;&gt;"",1+IF($L2520&gt;2011,1,0)+IF($L2520&gt;2014,1,0),"")</f>
        <v>2</v>
      </c>
      <c r="AF2520" s="0" t="s">
        <v>761</v>
      </c>
      <c r="AG2520" s="0" t="s">
        <v>88</v>
      </c>
      <c r="AH2520" s="0" t="s">
        <v>89</v>
      </c>
      <c r="AI2520" s="0" t="s">
        <v>334</v>
      </c>
      <c r="AJ2520" s="0" t="s">
        <v>334</v>
      </c>
      <c r="AK2520" s="0" t="str">
        <f aca="false">IF(AND($CF2520&lt;&gt;"",IFERROR(INDEX(subsample_country_map!$B:$B,MATCH($CF2520,subsample_country_map!$A:$A,0)),"")&lt;&gt;""),INDEX(subsample_country_map!$B:$B,MATCH($CF2520,subsample_country_map!$A:$A,0)),INDEX(lookup!$AA:$AA,MATCH($A2520,lookup!$A:$A,0)))</f>
        <v>1_US</v>
      </c>
      <c r="AL2520" s="0" t="str">
        <f aca="false">IF(AND($CF2520&lt;&gt;"",IFERROR(INDEX(subsample_country_map!$C:$C,MATCH($CF2520,subsample_country_map!$A:$A,0)),"")&lt;&gt;""),INDEX(subsample_country_map!$C:$C,MATCH($CF2520,subsample_country_map!$A:$A,0)),INDEX(lookup!$AB:$AB,MATCH($A2520,lookup!$A:$A,0)))</f>
        <v>1_developed</v>
      </c>
      <c r="AM2520" s="0" t="str">
        <f aca="false">IF(AND($CF2520&lt;&gt;"",IFERROR(INDEX(subsample_country_map!$D:$D,MATCH($CF2520,subsample_country_map!$A:$A,0)),"")&lt;&gt;""),INDEX(subsample_country_map!$D:$D,MATCH($CF2520,subsample_country_map!$A:$A,0)),INDEX(lookup!$AC:$AC,MATCH($A2520,lookup!$A:$A,0)))</f>
        <v>1_western</v>
      </c>
      <c r="AN2520" s="0" t="str">
        <f aca="false">IF(AND($CF2520&lt;&gt;"",IFERROR(INDEX(subsample_country_map!$E:$E,MATCH($CF2520,subsample_country_map!$A:$A,0)),"")&lt;&gt;""),INDEX(subsample_country_map!$E:$E,MATCH($CF2520,subsample_country_map!$A:$A,0)),INDEX(lookup!$AD:$AD,MATCH($A2520,lookup!$A:$A,0)))</f>
        <v>1_common law</v>
      </c>
      <c r="AO2520" s="0" t="str">
        <f aca="false">INDEX(lookup!$Y:$Y,MATCH($A2520,lookup!$A:$A,0))</f>
        <v>0_published</v>
      </c>
      <c r="AP2520" s="0" t="str">
        <f aca="false">INDEX(lookup!$Z:$Z,MATCH($A2520,lookup!$A:$A,0))</f>
        <v>0_VHB low</v>
      </c>
      <c r="AQ2520" s="0" t="str">
        <f aca="false">INDEX(lookup!$W:$W,MATCH($A2520,lookup!$A:$A,0))</f>
        <v>2_sust</v>
      </c>
      <c r="AS2520" s="0" t="s">
        <v>91</v>
      </c>
      <c r="AT2520" s="0" t="s">
        <v>397</v>
      </c>
      <c r="AU2520" s="0" t="s">
        <v>93</v>
      </c>
      <c r="AV2520" s="0" t="s">
        <v>8217</v>
      </c>
      <c r="BA2520" s="0" t="n">
        <v>2354</v>
      </c>
      <c r="BB2520" s="0" t="s">
        <v>8030</v>
      </c>
      <c r="BC2520" s="0" t="s">
        <v>122</v>
      </c>
      <c r="BD2520" s="0" t="s">
        <v>8031</v>
      </c>
      <c r="BE2520" s="0" t="s">
        <v>33</v>
      </c>
      <c r="BF2520" s="0" t="s">
        <v>2619</v>
      </c>
      <c r="BI2520" s="0" t="s">
        <v>316</v>
      </c>
      <c r="BJ2520" s="0" t="s">
        <v>8218</v>
      </c>
      <c r="BK2520" s="0" t="s">
        <v>8215</v>
      </c>
      <c r="BL2520" s="0" t="s">
        <v>8219</v>
      </c>
      <c r="BM2520" s="0" t="s">
        <v>8034</v>
      </c>
      <c r="BN2520" s="0" t="s">
        <v>8035</v>
      </c>
      <c r="BO2520" s="0" t="s">
        <v>105</v>
      </c>
      <c r="BP2520" s="0" t="s">
        <v>8029</v>
      </c>
      <c r="BQ2520" s="0" t="s">
        <v>2442</v>
      </c>
      <c r="BT2520" s="0" t="n">
        <v>0</v>
      </c>
      <c r="BU2520" s="0" t="s">
        <v>8036</v>
      </c>
      <c r="BW2520" s="0" t="n">
        <v>2007</v>
      </c>
      <c r="BX2520" s="0" t="n">
        <v>2020</v>
      </c>
      <c r="BY2520" s="0" t="s">
        <v>1526</v>
      </c>
      <c r="BZ2520" s="0" t="n">
        <v>2013.5</v>
      </c>
      <c r="CA2520" s="0" t="n">
        <v>0.357142857142857</v>
      </c>
      <c r="CB2520" s="0" t="n">
        <v>0</v>
      </c>
      <c r="CC2520" s="0" t="n">
        <v>1</v>
      </c>
      <c r="CE2520" s="0" t="n">
        <v>0</v>
      </c>
    </row>
    <row r="2521" customFormat="false" ht="15" hidden="false" customHeight="false" outlineLevel="0" collapsed="false">
      <c r="A2521" s="0" t="s">
        <v>8029</v>
      </c>
      <c r="B2521" s="0" t="n">
        <v>3826</v>
      </c>
      <c r="D2521" s="0" t="n">
        <v>2643</v>
      </c>
      <c r="E2521" s="0" t="n">
        <f aca="false">IF(ISNUMBER($BA2521),$BA2521,IF(AND(ISNUMBER($D2521),ISNUMBER($BW2521),ISNUMBER($BX2521)),$D2521*($BX2521-$BW2521+1),""))</f>
        <v>2643</v>
      </c>
      <c r="H2521" s="0" t="s">
        <v>118</v>
      </c>
      <c r="I2521" s="0" t="s">
        <v>746</v>
      </c>
      <c r="J2521" s="0" t="n">
        <f aca="false">IF($BW2521&lt;&gt;"",$BW2521,"")</f>
        <v>2007</v>
      </c>
      <c r="K2521" s="0" t="n">
        <f aca="false">IF($BX2521&lt;&gt;"",$BX2521,"")</f>
        <v>2020</v>
      </c>
      <c r="L2521" s="0" t="n">
        <f aca="false">IF(AND(ISNUMBER($BW2521),ISNUMBER($BX2521)),($BW2521+$BX2521)/2,"")</f>
        <v>2013.5</v>
      </c>
      <c r="M2521" s="0" t="n">
        <f aca="false">IF($L2521&lt;&gt;"",$L2521,"")</f>
        <v>2013.5</v>
      </c>
      <c r="N2521" s="0" t="n">
        <f aca="false">IF(AND(ISNUMBER($BW2521),ISNUMBER($BX2521)),MIN(1,MAX(0,($BX2521-2016+1)/($BX2521-$BW2521+1))),"")</f>
        <v>0.357142857142857</v>
      </c>
      <c r="O2521" s="0" t="n">
        <f aca="false">IF(AND(ISNUMBER($BW2521),ISNUMBER($BX2521)),MIN(1,MAX(0,($BX2521-2017+1)/($BX2521-$BW2521+1))),"")</f>
        <v>0.285714285714286</v>
      </c>
      <c r="P2521" s="0" t="n">
        <f aca="false">IF(AND(ISNUMBER($BW2521),ISNUMBER($BX2521)),MIN(1,MAX(0,($BX2521-2018+1)/($BX2521-$BW2521+1))),"")</f>
        <v>0.214285714285714</v>
      </c>
      <c r="Q2521" s="0" t="n">
        <f aca="false">IF(AND(ISNUMBER($BW2521),ISNUMBER($BX2521)),MIN(1,MAX(0,($BX2521-2019+1)/($BX2521-$BW2521+1))),"")</f>
        <v>0.142857142857143</v>
      </c>
      <c r="R2521" s="0" t="n">
        <f aca="false">IF(AND(ISNUMBER($BW2521),ISNUMBER($BX2521)),MIN(1,MAX(0,($BX2521-2016+1)/($BX2521-$BW2521+1))),"")</f>
        <v>0.357142857142857</v>
      </c>
      <c r="S2521" s="0" t="n">
        <f aca="false">IF($L2521&lt;&gt;"",IF($L2521&gt;=2015.5,1,0),"")</f>
        <v>0</v>
      </c>
      <c r="T2521" s="0" t="n">
        <f aca="false">IF($L2521&lt;&gt;"",IF($L2521&gt;=2016,1,0),"")</f>
        <v>0</v>
      </c>
      <c r="U2521" s="0" t="n">
        <f aca="false">IF(ISNUMBER($BX2521),IF($BX2521&gt;=2016,1,0),"")</f>
        <v>1</v>
      </c>
      <c r="V2521" s="0" t="n">
        <f aca="false">IF(ISNUMBER($BW2521),IF($BW2521&gt;=2016,1,0),"")</f>
        <v>0</v>
      </c>
      <c r="W2521" s="0" t="str">
        <f aca="false">IF(AND(ISNUMBER($BW2521),ISNUMBER($BX2521)),IF($BW2521&gt;=2016,"post-only",IF($BX2521&lt;2016,"pre-only","mixed")),"")</f>
        <v>mixed</v>
      </c>
      <c r="X2521" s="0" t="n">
        <f aca="false">IF(AND(ISNUMBER($BW2521),ISNUMBER($BX2521)),MIN(1,MAX(0,($BX2521-2017+1)/($BX2521-$BW2521+1))),"")</f>
        <v>0.285714285714286</v>
      </c>
      <c r="Y2521" s="0" t="n">
        <f aca="false">IF(AND(ISNUMBER($BW2521),ISNUMBER($BX2521)),MIN(1,MAX(0,($BX2521-2018+1)/($BX2521-$BW2521+1))),"")</f>
        <v>0.214285714285714</v>
      </c>
      <c r="Z2521" s="0" t="n">
        <f aca="false">IF(AND(ISNUMBER($BW2521),ISNUMBER($BX2521)),MIN(1,MAX(0,($BX2521-2019+1)/($BX2521-$BW2521+1))),"")</f>
        <v>0.142857142857143</v>
      </c>
      <c r="AA2521" s="0" t="n">
        <f aca="false">IF(ISNUMBER($BX2521),IF($BX2521&gt;=2017,1,0),"")</f>
        <v>1</v>
      </c>
      <c r="AB2521" s="0" t="n">
        <f aca="false">IF(ISNUMBER($BX2521),IF($BX2521&gt;=2018,1,0),"")</f>
        <v>1</v>
      </c>
      <c r="AC2521" s="0" t="n">
        <f aca="false">IF(ISNUMBER($BX2521),IF($BX2521&gt;=2019,1,0),"")</f>
        <v>1</v>
      </c>
      <c r="AD2521" s="0" t="n">
        <f aca="false">IF($L2521&lt;&gt;"",IF($L2521&gt;2013,1,0),"")</f>
        <v>1</v>
      </c>
      <c r="AE2521" s="0" t="n">
        <f aca="false">IF($L2521&lt;&gt;"",1+IF($L2521&gt;2011,1,0)+IF($L2521&gt;2014,1,0),"")</f>
        <v>2</v>
      </c>
      <c r="AF2521" s="0" t="s">
        <v>761</v>
      </c>
      <c r="AG2521" s="0" t="s">
        <v>88</v>
      </c>
      <c r="AH2521" s="0" t="s">
        <v>89</v>
      </c>
      <c r="AI2521" s="0" t="s">
        <v>334</v>
      </c>
      <c r="AJ2521" s="0" t="s">
        <v>334</v>
      </c>
      <c r="AK2521" s="0" t="str">
        <f aca="false">IF(AND($CF2521&lt;&gt;"",IFERROR(INDEX(subsample_country_map!$B:$B,MATCH($CF2521,subsample_country_map!$A:$A,0)),"")&lt;&gt;""),INDEX(subsample_country_map!$B:$B,MATCH($CF2521,subsample_country_map!$A:$A,0)),INDEX(lookup!$AA:$AA,MATCH($A2521,lookup!$A:$A,0)))</f>
        <v>1_US</v>
      </c>
      <c r="AL2521" s="0" t="str">
        <f aca="false">IF(AND($CF2521&lt;&gt;"",IFERROR(INDEX(subsample_country_map!$C:$C,MATCH($CF2521,subsample_country_map!$A:$A,0)),"")&lt;&gt;""),INDEX(subsample_country_map!$C:$C,MATCH($CF2521,subsample_country_map!$A:$A,0)),INDEX(lookup!$AB:$AB,MATCH($A2521,lookup!$A:$A,0)))</f>
        <v>1_developed</v>
      </c>
      <c r="AM2521" s="0" t="str">
        <f aca="false">IF(AND($CF2521&lt;&gt;"",IFERROR(INDEX(subsample_country_map!$D:$D,MATCH($CF2521,subsample_country_map!$A:$A,0)),"")&lt;&gt;""),INDEX(subsample_country_map!$D:$D,MATCH($CF2521,subsample_country_map!$A:$A,0)),INDEX(lookup!$AC:$AC,MATCH($A2521,lookup!$A:$A,0)))</f>
        <v>1_western</v>
      </c>
      <c r="AN2521" s="0" t="str">
        <f aca="false">IF(AND($CF2521&lt;&gt;"",IFERROR(INDEX(subsample_country_map!$E:$E,MATCH($CF2521,subsample_country_map!$A:$A,0)),"")&lt;&gt;""),INDEX(subsample_country_map!$E:$E,MATCH($CF2521,subsample_country_map!$A:$A,0)),INDEX(lookup!$AD:$AD,MATCH($A2521,lookup!$A:$A,0)))</f>
        <v>1_common law</v>
      </c>
      <c r="AO2521" s="0" t="str">
        <f aca="false">INDEX(lookup!$Y:$Y,MATCH($A2521,lookup!$A:$A,0))</f>
        <v>0_published</v>
      </c>
      <c r="AP2521" s="0" t="str">
        <f aca="false">INDEX(lookup!$Z:$Z,MATCH($A2521,lookup!$A:$A,0))</f>
        <v>0_VHB low</v>
      </c>
      <c r="AQ2521" s="0" t="str">
        <f aca="false">INDEX(lookup!$W:$W,MATCH($A2521,lookup!$A:$A,0))</f>
        <v>2_sust</v>
      </c>
      <c r="AS2521" s="0" t="s">
        <v>91</v>
      </c>
      <c r="AT2521" s="0" t="s">
        <v>397</v>
      </c>
      <c r="AU2521" s="0" t="s">
        <v>93</v>
      </c>
      <c r="AV2521" s="0" t="s">
        <v>3184</v>
      </c>
      <c r="BA2521" s="0" t="n">
        <v>2643</v>
      </c>
      <c r="BB2521" s="0" t="s">
        <v>8030</v>
      </c>
      <c r="BC2521" s="0" t="s">
        <v>122</v>
      </c>
      <c r="BD2521" s="0" t="s">
        <v>8031</v>
      </c>
      <c r="BE2521" s="0" t="s">
        <v>33</v>
      </c>
      <c r="BF2521" s="0" t="s">
        <v>8220</v>
      </c>
      <c r="BI2521" s="0" t="s">
        <v>316</v>
      </c>
      <c r="BJ2521" s="0" t="s">
        <v>8221</v>
      </c>
      <c r="BK2521" s="0" t="s">
        <v>8215</v>
      </c>
      <c r="BL2521" s="0" t="s">
        <v>8222</v>
      </c>
      <c r="BM2521" s="0" t="s">
        <v>8034</v>
      </c>
      <c r="BN2521" s="0" t="s">
        <v>8035</v>
      </c>
      <c r="BO2521" s="0" t="s">
        <v>105</v>
      </c>
      <c r="BP2521" s="0" t="s">
        <v>8029</v>
      </c>
      <c r="BQ2521" s="0" t="s">
        <v>2442</v>
      </c>
      <c r="BT2521" s="0" t="n">
        <v>0</v>
      </c>
      <c r="BU2521" s="0" t="s">
        <v>8036</v>
      </c>
      <c r="BW2521" s="0" t="n">
        <v>2007</v>
      </c>
      <c r="BX2521" s="0" t="n">
        <v>2020</v>
      </c>
      <c r="BY2521" s="0" t="s">
        <v>1526</v>
      </c>
      <c r="BZ2521" s="0" t="n">
        <v>2013.5</v>
      </c>
      <c r="CA2521" s="0" t="n">
        <v>0.357142857142857</v>
      </c>
      <c r="CB2521" s="0" t="n">
        <v>0</v>
      </c>
      <c r="CC2521" s="0" t="n">
        <v>1</v>
      </c>
      <c r="CE2521" s="0" t="n">
        <v>0</v>
      </c>
    </row>
    <row r="2522" customFormat="false" ht="15" hidden="false" customHeight="false" outlineLevel="0" collapsed="false">
      <c r="A2522" s="0" t="s">
        <v>8029</v>
      </c>
      <c r="B2522" s="0" t="n">
        <v>3827</v>
      </c>
      <c r="D2522" s="0" t="n">
        <v>2970</v>
      </c>
      <c r="E2522" s="0" t="n">
        <f aca="false">IF(ISNUMBER($BA2522),$BA2522,IF(AND(ISNUMBER($D2522),ISNUMBER($BW2522),ISNUMBER($BX2522)),$D2522*($BX2522-$BW2522+1),""))</f>
        <v>2970</v>
      </c>
      <c r="H2522" s="0" t="s">
        <v>118</v>
      </c>
      <c r="I2522" s="0" t="s">
        <v>746</v>
      </c>
      <c r="J2522" s="0" t="n">
        <f aca="false">IF($BW2522&lt;&gt;"",$BW2522,"")</f>
        <v>2007</v>
      </c>
      <c r="K2522" s="0" t="n">
        <f aca="false">IF($BX2522&lt;&gt;"",$BX2522,"")</f>
        <v>2020</v>
      </c>
      <c r="L2522" s="0" t="n">
        <f aca="false">IF(AND(ISNUMBER($BW2522),ISNUMBER($BX2522)),($BW2522+$BX2522)/2,"")</f>
        <v>2013.5</v>
      </c>
      <c r="M2522" s="0" t="n">
        <f aca="false">IF($L2522&lt;&gt;"",$L2522,"")</f>
        <v>2013.5</v>
      </c>
      <c r="N2522" s="0" t="n">
        <f aca="false">IF(AND(ISNUMBER($BW2522),ISNUMBER($BX2522)),MIN(1,MAX(0,($BX2522-2016+1)/($BX2522-$BW2522+1))),"")</f>
        <v>0.357142857142857</v>
      </c>
      <c r="O2522" s="0" t="n">
        <f aca="false">IF(AND(ISNUMBER($BW2522),ISNUMBER($BX2522)),MIN(1,MAX(0,($BX2522-2017+1)/($BX2522-$BW2522+1))),"")</f>
        <v>0.285714285714286</v>
      </c>
      <c r="P2522" s="0" t="n">
        <f aca="false">IF(AND(ISNUMBER($BW2522),ISNUMBER($BX2522)),MIN(1,MAX(0,($BX2522-2018+1)/($BX2522-$BW2522+1))),"")</f>
        <v>0.214285714285714</v>
      </c>
      <c r="Q2522" s="0" t="n">
        <f aca="false">IF(AND(ISNUMBER($BW2522),ISNUMBER($BX2522)),MIN(1,MAX(0,($BX2522-2019+1)/($BX2522-$BW2522+1))),"")</f>
        <v>0.142857142857143</v>
      </c>
      <c r="R2522" s="0" t="n">
        <f aca="false">IF(AND(ISNUMBER($BW2522),ISNUMBER($BX2522)),MIN(1,MAX(0,($BX2522-2016+1)/($BX2522-$BW2522+1))),"")</f>
        <v>0.357142857142857</v>
      </c>
      <c r="S2522" s="0" t="n">
        <f aca="false">IF($L2522&lt;&gt;"",IF($L2522&gt;=2015.5,1,0),"")</f>
        <v>0</v>
      </c>
      <c r="T2522" s="0" t="n">
        <f aca="false">IF($L2522&lt;&gt;"",IF($L2522&gt;=2016,1,0),"")</f>
        <v>0</v>
      </c>
      <c r="U2522" s="0" t="n">
        <f aca="false">IF(ISNUMBER($BX2522),IF($BX2522&gt;=2016,1,0),"")</f>
        <v>1</v>
      </c>
      <c r="V2522" s="0" t="n">
        <f aca="false">IF(ISNUMBER($BW2522),IF($BW2522&gt;=2016,1,0),"")</f>
        <v>0</v>
      </c>
      <c r="W2522" s="0" t="str">
        <f aca="false">IF(AND(ISNUMBER($BW2522),ISNUMBER($BX2522)),IF($BW2522&gt;=2016,"post-only",IF($BX2522&lt;2016,"pre-only","mixed")),"")</f>
        <v>mixed</v>
      </c>
      <c r="X2522" s="0" t="n">
        <f aca="false">IF(AND(ISNUMBER($BW2522),ISNUMBER($BX2522)),MIN(1,MAX(0,($BX2522-2017+1)/($BX2522-$BW2522+1))),"")</f>
        <v>0.285714285714286</v>
      </c>
      <c r="Y2522" s="0" t="n">
        <f aca="false">IF(AND(ISNUMBER($BW2522),ISNUMBER($BX2522)),MIN(1,MAX(0,($BX2522-2018+1)/($BX2522-$BW2522+1))),"")</f>
        <v>0.214285714285714</v>
      </c>
      <c r="Z2522" s="0" t="n">
        <f aca="false">IF(AND(ISNUMBER($BW2522),ISNUMBER($BX2522)),MIN(1,MAX(0,($BX2522-2019+1)/($BX2522-$BW2522+1))),"")</f>
        <v>0.142857142857143</v>
      </c>
      <c r="AA2522" s="0" t="n">
        <f aca="false">IF(ISNUMBER($BX2522),IF($BX2522&gt;=2017,1,0),"")</f>
        <v>1</v>
      </c>
      <c r="AB2522" s="0" t="n">
        <f aca="false">IF(ISNUMBER($BX2522),IF($BX2522&gt;=2018,1,0),"")</f>
        <v>1</v>
      </c>
      <c r="AC2522" s="0" t="n">
        <f aca="false">IF(ISNUMBER($BX2522),IF($BX2522&gt;=2019,1,0),"")</f>
        <v>1</v>
      </c>
      <c r="AD2522" s="0" t="n">
        <f aca="false">IF($L2522&lt;&gt;"",IF($L2522&gt;2013,1,0),"")</f>
        <v>1</v>
      </c>
      <c r="AE2522" s="0" t="n">
        <f aca="false">IF($L2522&lt;&gt;"",1+IF($L2522&gt;2011,1,0)+IF($L2522&gt;2014,1,0),"")</f>
        <v>2</v>
      </c>
      <c r="AF2522" s="0" t="s">
        <v>761</v>
      </c>
      <c r="AG2522" s="0" t="s">
        <v>88</v>
      </c>
      <c r="AH2522" s="0" t="s">
        <v>89</v>
      </c>
      <c r="AI2522" s="0" t="s">
        <v>334</v>
      </c>
      <c r="AJ2522" s="0" t="s">
        <v>334</v>
      </c>
      <c r="AK2522" s="0" t="str">
        <f aca="false">IF(AND($CF2522&lt;&gt;"",IFERROR(INDEX(subsample_country_map!$B:$B,MATCH($CF2522,subsample_country_map!$A:$A,0)),"")&lt;&gt;""),INDEX(subsample_country_map!$B:$B,MATCH($CF2522,subsample_country_map!$A:$A,0)),INDEX(lookup!$AA:$AA,MATCH($A2522,lookup!$A:$A,0)))</f>
        <v>1_US</v>
      </c>
      <c r="AL2522" s="0" t="str">
        <f aca="false">IF(AND($CF2522&lt;&gt;"",IFERROR(INDEX(subsample_country_map!$C:$C,MATCH($CF2522,subsample_country_map!$A:$A,0)),"")&lt;&gt;""),INDEX(subsample_country_map!$C:$C,MATCH($CF2522,subsample_country_map!$A:$A,0)),INDEX(lookup!$AB:$AB,MATCH($A2522,lookup!$A:$A,0)))</f>
        <v>1_developed</v>
      </c>
      <c r="AM2522" s="0" t="str">
        <f aca="false">IF(AND($CF2522&lt;&gt;"",IFERROR(INDEX(subsample_country_map!$D:$D,MATCH($CF2522,subsample_country_map!$A:$A,0)),"")&lt;&gt;""),INDEX(subsample_country_map!$D:$D,MATCH($CF2522,subsample_country_map!$A:$A,0)),INDEX(lookup!$AC:$AC,MATCH($A2522,lookup!$A:$A,0)))</f>
        <v>1_western</v>
      </c>
      <c r="AN2522" s="0" t="str">
        <f aca="false">IF(AND($CF2522&lt;&gt;"",IFERROR(INDEX(subsample_country_map!$E:$E,MATCH($CF2522,subsample_country_map!$A:$A,0)),"")&lt;&gt;""),INDEX(subsample_country_map!$E:$E,MATCH($CF2522,subsample_country_map!$A:$A,0)),INDEX(lookup!$AD:$AD,MATCH($A2522,lookup!$A:$A,0)))</f>
        <v>1_common law</v>
      </c>
      <c r="AO2522" s="0" t="str">
        <f aca="false">INDEX(lookup!$Y:$Y,MATCH($A2522,lookup!$A:$A,0))</f>
        <v>0_published</v>
      </c>
      <c r="AP2522" s="0" t="str">
        <f aca="false">INDEX(lookup!$Z:$Z,MATCH($A2522,lookup!$A:$A,0))</f>
        <v>0_VHB low</v>
      </c>
      <c r="AQ2522" s="0" t="str">
        <f aca="false">INDEX(lookup!$W:$W,MATCH($A2522,lookup!$A:$A,0))</f>
        <v>2_sust</v>
      </c>
      <c r="AS2522" s="0" t="s">
        <v>91</v>
      </c>
      <c r="AT2522" s="0" t="s">
        <v>397</v>
      </c>
      <c r="AU2522" s="0" t="s">
        <v>93</v>
      </c>
      <c r="AV2522" s="0" t="s">
        <v>1690</v>
      </c>
      <c r="BA2522" s="0" t="n">
        <v>2970</v>
      </c>
      <c r="BB2522" s="0" t="s">
        <v>8030</v>
      </c>
      <c r="BC2522" s="0" t="s">
        <v>122</v>
      </c>
      <c r="BD2522" s="0" t="s">
        <v>8031</v>
      </c>
      <c r="BE2522" s="0" t="s">
        <v>33</v>
      </c>
      <c r="BF2522" s="0" t="s">
        <v>8223</v>
      </c>
      <c r="BI2522" s="0" t="s">
        <v>316</v>
      </c>
      <c r="BJ2522" s="0" t="s">
        <v>8224</v>
      </c>
      <c r="BK2522" s="0" t="s">
        <v>8215</v>
      </c>
      <c r="BL2522" s="0" t="s">
        <v>8225</v>
      </c>
      <c r="BM2522" s="0" t="s">
        <v>8034</v>
      </c>
      <c r="BN2522" s="0" t="s">
        <v>8035</v>
      </c>
      <c r="BO2522" s="0" t="s">
        <v>105</v>
      </c>
      <c r="BP2522" s="0" t="s">
        <v>8029</v>
      </c>
      <c r="BQ2522" s="0" t="s">
        <v>2442</v>
      </c>
      <c r="BT2522" s="0" t="n">
        <v>0</v>
      </c>
      <c r="BU2522" s="0" t="s">
        <v>8036</v>
      </c>
      <c r="BW2522" s="0" t="n">
        <v>2007</v>
      </c>
      <c r="BX2522" s="0" t="n">
        <v>2020</v>
      </c>
      <c r="BY2522" s="0" t="s">
        <v>1526</v>
      </c>
      <c r="BZ2522" s="0" t="n">
        <v>2013.5</v>
      </c>
      <c r="CA2522" s="0" t="n">
        <v>0.357142857142857</v>
      </c>
      <c r="CB2522" s="0" t="n">
        <v>0</v>
      </c>
      <c r="CC2522" s="0" t="n">
        <v>1</v>
      </c>
      <c r="CE2522" s="0" t="n">
        <v>0</v>
      </c>
    </row>
    <row r="2523" customFormat="false" ht="15" hidden="false" customHeight="false" outlineLevel="0" collapsed="false">
      <c r="A2523" s="0" t="s">
        <v>8029</v>
      </c>
      <c r="B2523" s="0" t="n">
        <v>3828</v>
      </c>
      <c r="D2523" s="0" t="n">
        <v>6304</v>
      </c>
      <c r="E2523" s="0" t="n">
        <f aca="false">IF(ISNUMBER($BA2523),$BA2523,IF(AND(ISNUMBER($D2523),ISNUMBER($BW2523),ISNUMBER($BX2523)),$D2523*($BX2523-$BW2523+1),""))</f>
        <v>6304</v>
      </c>
      <c r="H2523" s="0" t="s">
        <v>118</v>
      </c>
      <c r="I2523" s="0" t="s">
        <v>746</v>
      </c>
      <c r="J2523" s="0" t="n">
        <f aca="false">IF($BW2523&lt;&gt;"",$BW2523,"")</f>
        <v>2007</v>
      </c>
      <c r="K2523" s="0" t="n">
        <f aca="false">IF($BX2523&lt;&gt;"",$BX2523,"")</f>
        <v>2020</v>
      </c>
      <c r="L2523" s="0" t="n">
        <f aca="false">IF(AND(ISNUMBER($BW2523),ISNUMBER($BX2523)),($BW2523+$BX2523)/2,"")</f>
        <v>2013.5</v>
      </c>
      <c r="M2523" s="0" t="n">
        <f aca="false">IF($L2523&lt;&gt;"",$L2523,"")</f>
        <v>2013.5</v>
      </c>
      <c r="N2523" s="0" t="n">
        <f aca="false">IF(AND(ISNUMBER($BW2523),ISNUMBER($BX2523)),MIN(1,MAX(0,($BX2523-2016+1)/($BX2523-$BW2523+1))),"")</f>
        <v>0.357142857142857</v>
      </c>
      <c r="O2523" s="0" t="n">
        <f aca="false">IF(AND(ISNUMBER($BW2523),ISNUMBER($BX2523)),MIN(1,MAX(0,($BX2523-2017+1)/($BX2523-$BW2523+1))),"")</f>
        <v>0.285714285714286</v>
      </c>
      <c r="P2523" s="0" t="n">
        <f aca="false">IF(AND(ISNUMBER($BW2523),ISNUMBER($BX2523)),MIN(1,MAX(0,($BX2523-2018+1)/($BX2523-$BW2523+1))),"")</f>
        <v>0.214285714285714</v>
      </c>
      <c r="Q2523" s="0" t="n">
        <f aca="false">IF(AND(ISNUMBER($BW2523),ISNUMBER($BX2523)),MIN(1,MAX(0,($BX2523-2019+1)/($BX2523-$BW2523+1))),"")</f>
        <v>0.142857142857143</v>
      </c>
      <c r="R2523" s="0" t="n">
        <f aca="false">IF(AND(ISNUMBER($BW2523),ISNUMBER($BX2523)),MIN(1,MAX(0,($BX2523-2016+1)/($BX2523-$BW2523+1))),"")</f>
        <v>0.357142857142857</v>
      </c>
      <c r="S2523" s="0" t="n">
        <f aca="false">IF($L2523&lt;&gt;"",IF($L2523&gt;=2015.5,1,0),"")</f>
        <v>0</v>
      </c>
      <c r="T2523" s="0" t="n">
        <f aca="false">IF($L2523&lt;&gt;"",IF($L2523&gt;=2016,1,0),"")</f>
        <v>0</v>
      </c>
      <c r="U2523" s="0" t="n">
        <f aca="false">IF(ISNUMBER($BX2523),IF($BX2523&gt;=2016,1,0),"")</f>
        <v>1</v>
      </c>
      <c r="V2523" s="0" t="n">
        <f aca="false">IF(ISNUMBER($BW2523),IF($BW2523&gt;=2016,1,0),"")</f>
        <v>0</v>
      </c>
      <c r="W2523" s="0" t="str">
        <f aca="false">IF(AND(ISNUMBER($BW2523),ISNUMBER($BX2523)),IF($BW2523&gt;=2016,"post-only",IF($BX2523&lt;2016,"pre-only","mixed")),"")</f>
        <v>mixed</v>
      </c>
      <c r="X2523" s="0" t="n">
        <f aca="false">IF(AND(ISNUMBER($BW2523),ISNUMBER($BX2523)),MIN(1,MAX(0,($BX2523-2017+1)/($BX2523-$BW2523+1))),"")</f>
        <v>0.285714285714286</v>
      </c>
      <c r="Y2523" s="0" t="n">
        <f aca="false">IF(AND(ISNUMBER($BW2523),ISNUMBER($BX2523)),MIN(1,MAX(0,($BX2523-2018+1)/($BX2523-$BW2523+1))),"")</f>
        <v>0.214285714285714</v>
      </c>
      <c r="Z2523" s="0" t="n">
        <f aca="false">IF(AND(ISNUMBER($BW2523),ISNUMBER($BX2523)),MIN(1,MAX(0,($BX2523-2019+1)/($BX2523-$BW2523+1))),"")</f>
        <v>0.142857142857143</v>
      </c>
      <c r="AA2523" s="0" t="n">
        <f aca="false">IF(ISNUMBER($BX2523),IF($BX2523&gt;=2017,1,0),"")</f>
        <v>1</v>
      </c>
      <c r="AB2523" s="0" t="n">
        <f aca="false">IF(ISNUMBER($BX2523),IF($BX2523&gt;=2018,1,0),"")</f>
        <v>1</v>
      </c>
      <c r="AC2523" s="0" t="n">
        <f aca="false">IF(ISNUMBER($BX2523),IF($BX2523&gt;=2019,1,0),"")</f>
        <v>1</v>
      </c>
      <c r="AD2523" s="0" t="n">
        <f aca="false">IF($L2523&lt;&gt;"",IF($L2523&gt;2013,1,0),"")</f>
        <v>1</v>
      </c>
      <c r="AE2523" s="0" t="n">
        <f aca="false">IF($L2523&lt;&gt;"",1+IF($L2523&gt;2011,1,0)+IF($L2523&gt;2014,1,0),"")</f>
        <v>2</v>
      </c>
      <c r="AF2523" s="0" t="s">
        <v>761</v>
      </c>
      <c r="AG2523" s="0" t="s">
        <v>88</v>
      </c>
      <c r="AH2523" s="0" t="s">
        <v>89</v>
      </c>
      <c r="AI2523" s="0" t="s">
        <v>334</v>
      </c>
      <c r="AJ2523" s="0" t="s">
        <v>334</v>
      </c>
      <c r="AK2523" s="0" t="str">
        <f aca="false">IF(AND($CF2523&lt;&gt;"",IFERROR(INDEX(subsample_country_map!$B:$B,MATCH($CF2523,subsample_country_map!$A:$A,0)),"")&lt;&gt;""),INDEX(subsample_country_map!$B:$B,MATCH($CF2523,subsample_country_map!$A:$A,0)),INDEX(lookup!$AA:$AA,MATCH($A2523,lookup!$A:$A,0)))</f>
        <v>1_US</v>
      </c>
      <c r="AL2523" s="0" t="str">
        <f aca="false">IF(AND($CF2523&lt;&gt;"",IFERROR(INDEX(subsample_country_map!$C:$C,MATCH($CF2523,subsample_country_map!$A:$A,0)),"")&lt;&gt;""),INDEX(subsample_country_map!$C:$C,MATCH($CF2523,subsample_country_map!$A:$A,0)),INDEX(lookup!$AB:$AB,MATCH($A2523,lookup!$A:$A,0)))</f>
        <v>1_developed</v>
      </c>
      <c r="AM2523" s="0" t="str">
        <f aca="false">IF(AND($CF2523&lt;&gt;"",IFERROR(INDEX(subsample_country_map!$D:$D,MATCH($CF2523,subsample_country_map!$A:$A,0)),"")&lt;&gt;""),INDEX(subsample_country_map!$D:$D,MATCH($CF2523,subsample_country_map!$A:$A,0)),INDEX(lookup!$AC:$AC,MATCH($A2523,lookup!$A:$A,0)))</f>
        <v>1_western</v>
      </c>
      <c r="AN2523" s="0" t="str">
        <f aca="false">IF(AND($CF2523&lt;&gt;"",IFERROR(INDEX(subsample_country_map!$E:$E,MATCH($CF2523,subsample_country_map!$A:$A,0)),"")&lt;&gt;""),INDEX(subsample_country_map!$E:$E,MATCH($CF2523,subsample_country_map!$A:$A,0)),INDEX(lookup!$AD:$AD,MATCH($A2523,lookup!$A:$A,0)))</f>
        <v>1_common law</v>
      </c>
      <c r="AO2523" s="0" t="str">
        <f aca="false">INDEX(lookup!$Y:$Y,MATCH($A2523,lookup!$A:$A,0))</f>
        <v>0_published</v>
      </c>
      <c r="AP2523" s="0" t="str">
        <f aca="false">INDEX(lookup!$Z:$Z,MATCH($A2523,lookup!$A:$A,0))</f>
        <v>0_VHB low</v>
      </c>
      <c r="AQ2523" s="0" t="str">
        <f aca="false">INDEX(lookup!$W:$W,MATCH($A2523,lookup!$A:$A,0))</f>
        <v>2_sust</v>
      </c>
      <c r="AS2523" s="0" t="s">
        <v>91</v>
      </c>
      <c r="AT2523" s="0" t="s">
        <v>397</v>
      </c>
      <c r="AU2523" s="0" t="s">
        <v>93</v>
      </c>
      <c r="AV2523" s="0" t="s">
        <v>1579</v>
      </c>
      <c r="BA2523" s="0" t="n">
        <v>6304</v>
      </c>
      <c r="BB2523" s="0" t="s">
        <v>8030</v>
      </c>
      <c r="BC2523" s="0" t="s">
        <v>122</v>
      </c>
      <c r="BD2523" s="0" t="s">
        <v>8031</v>
      </c>
      <c r="BE2523" s="0" t="s">
        <v>33</v>
      </c>
      <c r="BF2523" s="0" t="s">
        <v>8226</v>
      </c>
      <c r="BI2523" s="0" t="s">
        <v>316</v>
      </c>
      <c r="BJ2523" s="0" t="s">
        <v>8227</v>
      </c>
      <c r="BK2523" s="0" t="s">
        <v>8215</v>
      </c>
      <c r="BL2523" s="0" t="s">
        <v>8228</v>
      </c>
      <c r="BM2523" s="0" t="s">
        <v>8034</v>
      </c>
      <c r="BN2523" s="0" t="s">
        <v>8035</v>
      </c>
      <c r="BO2523" s="0" t="s">
        <v>105</v>
      </c>
      <c r="BP2523" s="0" t="s">
        <v>8029</v>
      </c>
      <c r="BQ2523" s="0" t="s">
        <v>2442</v>
      </c>
      <c r="BT2523" s="0" t="n">
        <v>0</v>
      </c>
      <c r="BU2523" s="0" t="s">
        <v>8036</v>
      </c>
      <c r="BW2523" s="0" t="n">
        <v>2007</v>
      </c>
      <c r="BX2523" s="0" t="n">
        <v>2020</v>
      </c>
      <c r="BY2523" s="0" t="s">
        <v>1526</v>
      </c>
      <c r="BZ2523" s="0" t="n">
        <v>2013.5</v>
      </c>
      <c r="CA2523" s="0" t="n">
        <v>0.357142857142857</v>
      </c>
      <c r="CB2523" s="0" t="n">
        <v>0</v>
      </c>
      <c r="CC2523" s="0" t="n">
        <v>1</v>
      </c>
      <c r="CE2523" s="0" t="n">
        <v>0</v>
      </c>
    </row>
    <row r="2524" customFormat="false" ht="15" hidden="false" customHeight="false" outlineLevel="0" collapsed="false">
      <c r="A2524" s="0" t="s">
        <v>8029</v>
      </c>
      <c r="B2524" s="0" t="n">
        <v>3829</v>
      </c>
      <c r="C2524" s="0" t="n">
        <v>-0.0616814075830032</v>
      </c>
      <c r="D2524" s="0" t="n">
        <v>2841</v>
      </c>
      <c r="E2524" s="0" t="n">
        <f aca="false">IF(ISNUMBER($BA2524),$BA2524,IF(AND(ISNUMBER($D2524),ISNUMBER($BW2524),ISNUMBER($BX2524)),$D2524*($BX2524-$BW2524+1),""))</f>
        <v>2841</v>
      </c>
      <c r="H2524" s="0" t="s">
        <v>118</v>
      </c>
      <c r="I2524" s="0" t="s">
        <v>746</v>
      </c>
      <c r="J2524" s="0" t="n">
        <f aca="false">IF($BW2524&lt;&gt;"",$BW2524,"")</f>
        <v>2007</v>
      </c>
      <c r="K2524" s="0" t="n">
        <f aca="false">IF($BX2524&lt;&gt;"",$BX2524,"")</f>
        <v>2020</v>
      </c>
      <c r="L2524" s="0" t="n">
        <f aca="false">IF(AND(ISNUMBER($BW2524),ISNUMBER($BX2524)),($BW2524+$BX2524)/2,"")</f>
        <v>2013.5</v>
      </c>
      <c r="M2524" s="0" t="n">
        <f aca="false">IF($L2524&lt;&gt;"",$L2524,"")</f>
        <v>2013.5</v>
      </c>
      <c r="N2524" s="0" t="n">
        <f aca="false">IF(AND(ISNUMBER($BW2524),ISNUMBER($BX2524)),MIN(1,MAX(0,($BX2524-2016+1)/($BX2524-$BW2524+1))),"")</f>
        <v>0.357142857142857</v>
      </c>
      <c r="O2524" s="0" t="n">
        <f aca="false">IF(AND(ISNUMBER($BW2524),ISNUMBER($BX2524)),MIN(1,MAX(0,($BX2524-2017+1)/($BX2524-$BW2524+1))),"")</f>
        <v>0.285714285714286</v>
      </c>
      <c r="P2524" s="0" t="n">
        <f aca="false">IF(AND(ISNUMBER($BW2524),ISNUMBER($BX2524)),MIN(1,MAX(0,($BX2524-2018+1)/($BX2524-$BW2524+1))),"")</f>
        <v>0.214285714285714</v>
      </c>
      <c r="Q2524" s="0" t="n">
        <f aca="false">IF(AND(ISNUMBER($BW2524),ISNUMBER($BX2524)),MIN(1,MAX(0,($BX2524-2019+1)/($BX2524-$BW2524+1))),"")</f>
        <v>0.142857142857143</v>
      </c>
      <c r="R2524" s="0" t="n">
        <f aca="false">IF(AND(ISNUMBER($BW2524),ISNUMBER($BX2524)),MIN(1,MAX(0,($BX2524-2016+1)/($BX2524-$BW2524+1))),"")</f>
        <v>0.357142857142857</v>
      </c>
      <c r="S2524" s="0" t="n">
        <f aca="false">IF($L2524&lt;&gt;"",IF($L2524&gt;=2015.5,1,0),"")</f>
        <v>0</v>
      </c>
      <c r="T2524" s="0" t="n">
        <f aca="false">IF($L2524&lt;&gt;"",IF($L2524&gt;=2016,1,0),"")</f>
        <v>0</v>
      </c>
      <c r="U2524" s="0" t="n">
        <f aca="false">IF(ISNUMBER($BX2524),IF($BX2524&gt;=2016,1,0),"")</f>
        <v>1</v>
      </c>
      <c r="V2524" s="0" t="n">
        <f aca="false">IF(ISNUMBER($BW2524),IF($BW2524&gt;=2016,1,0),"")</f>
        <v>0</v>
      </c>
      <c r="W2524" s="0" t="str">
        <f aca="false">IF(AND(ISNUMBER($BW2524),ISNUMBER($BX2524)),IF($BW2524&gt;=2016,"post-only",IF($BX2524&lt;2016,"pre-only","mixed")),"")</f>
        <v>mixed</v>
      </c>
      <c r="X2524" s="0" t="n">
        <f aca="false">IF(AND(ISNUMBER($BW2524),ISNUMBER($BX2524)),MIN(1,MAX(0,($BX2524-2017+1)/($BX2524-$BW2524+1))),"")</f>
        <v>0.285714285714286</v>
      </c>
      <c r="Y2524" s="0" t="n">
        <f aca="false">IF(AND(ISNUMBER($BW2524),ISNUMBER($BX2524)),MIN(1,MAX(0,($BX2524-2018+1)/($BX2524-$BW2524+1))),"")</f>
        <v>0.214285714285714</v>
      </c>
      <c r="Z2524" s="0" t="n">
        <f aca="false">IF(AND(ISNUMBER($BW2524),ISNUMBER($BX2524)),MIN(1,MAX(0,($BX2524-2019+1)/($BX2524-$BW2524+1))),"")</f>
        <v>0.142857142857143</v>
      </c>
      <c r="AA2524" s="0" t="n">
        <f aca="false">IF(ISNUMBER($BX2524),IF($BX2524&gt;=2017,1,0),"")</f>
        <v>1</v>
      </c>
      <c r="AB2524" s="0" t="n">
        <f aca="false">IF(ISNUMBER($BX2524),IF($BX2524&gt;=2018,1,0),"")</f>
        <v>1</v>
      </c>
      <c r="AC2524" s="0" t="n">
        <f aca="false">IF(ISNUMBER($BX2524),IF($BX2524&gt;=2019,1,0),"")</f>
        <v>1</v>
      </c>
      <c r="AD2524" s="0" t="n">
        <f aca="false">IF($L2524&lt;&gt;"",IF($L2524&gt;2013,1,0),"")</f>
        <v>1</v>
      </c>
      <c r="AE2524" s="0" t="n">
        <f aca="false">IF($L2524&lt;&gt;"",1+IF($L2524&gt;2011,1,0)+IF($L2524&gt;2014,1,0),"")</f>
        <v>2</v>
      </c>
      <c r="AF2524" s="0" t="s">
        <v>761</v>
      </c>
      <c r="AG2524" s="0" t="s">
        <v>88</v>
      </c>
      <c r="AH2524" s="0" t="s">
        <v>89</v>
      </c>
      <c r="AI2524" s="0" t="s">
        <v>334</v>
      </c>
      <c r="AJ2524" s="0" t="s">
        <v>334</v>
      </c>
      <c r="AK2524" s="0" t="str">
        <f aca="false">IF(AND($CF2524&lt;&gt;"",IFERROR(INDEX(subsample_country_map!$B:$B,MATCH($CF2524,subsample_country_map!$A:$A,0)),"")&lt;&gt;""),INDEX(subsample_country_map!$B:$B,MATCH($CF2524,subsample_country_map!$A:$A,0)),INDEX(lookup!$AA:$AA,MATCH($A2524,lookup!$A:$A,0)))</f>
        <v>1_US</v>
      </c>
      <c r="AL2524" s="0" t="str">
        <f aca="false">IF(AND($CF2524&lt;&gt;"",IFERROR(INDEX(subsample_country_map!$C:$C,MATCH($CF2524,subsample_country_map!$A:$A,0)),"")&lt;&gt;""),INDEX(subsample_country_map!$C:$C,MATCH($CF2524,subsample_country_map!$A:$A,0)),INDEX(lookup!$AB:$AB,MATCH($A2524,lookup!$A:$A,0)))</f>
        <v>1_developed</v>
      </c>
      <c r="AM2524" s="0" t="str">
        <f aca="false">IF(AND($CF2524&lt;&gt;"",IFERROR(INDEX(subsample_country_map!$D:$D,MATCH($CF2524,subsample_country_map!$A:$A,0)),"")&lt;&gt;""),INDEX(subsample_country_map!$D:$D,MATCH($CF2524,subsample_country_map!$A:$A,0)),INDEX(lookup!$AC:$AC,MATCH($A2524,lookup!$A:$A,0)))</f>
        <v>1_western</v>
      </c>
      <c r="AN2524" s="0" t="str">
        <f aca="false">IF(AND($CF2524&lt;&gt;"",IFERROR(INDEX(subsample_country_map!$E:$E,MATCH($CF2524,subsample_country_map!$A:$A,0)),"")&lt;&gt;""),INDEX(subsample_country_map!$E:$E,MATCH($CF2524,subsample_country_map!$A:$A,0)),INDEX(lookup!$AD:$AD,MATCH($A2524,lookup!$A:$A,0)))</f>
        <v>1_common law</v>
      </c>
      <c r="AO2524" s="0" t="str">
        <f aca="false">INDEX(lookup!$Y:$Y,MATCH($A2524,lookup!$A:$A,0))</f>
        <v>0_published</v>
      </c>
      <c r="AP2524" s="0" t="str">
        <f aca="false">INDEX(lookup!$Z:$Z,MATCH($A2524,lookup!$A:$A,0))</f>
        <v>0_VHB low</v>
      </c>
      <c r="AQ2524" s="0" t="str">
        <f aca="false">INDEX(lookup!$W:$W,MATCH($A2524,lookup!$A:$A,0))</f>
        <v>2_sust</v>
      </c>
      <c r="AS2524" s="0" t="s">
        <v>91</v>
      </c>
      <c r="AT2524" s="0" t="s">
        <v>397</v>
      </c>
      <c r="AU2524" s="0" t="s">
        <v>93</v>
      </c>
      <c r="AV2524" s="0" t="s">
        <v>1493</v>
      </c>
      <c r="BA2524" s="0" t="n">
        <v>2841</v>
      </c>
      <c r="BB2524" s="0" t="s">
        <v>8030</v>
      </c>
      <c r="BC2524" s="0" t="s">
        <v>122</v>
      </c>
      <c r="BD2524" s="0" t="s">
        <v>8031</v>
      </c>
      <c r="BE2524" s="0" t="s">
        <v>33</v>
      </c>
      <c r="BF2524" s="0" t="s">
        <v>2585</v>
      </c>
      <c r="BI2524" s="0" t="s">
        <v>316</v>
      </c>
      <c r="BJ2524" s="0" t="s">
        <v>8229</v>
      </c>
      <c r="BK2524" s="0" t="s">
        <v>8215</v>
      </c>
      <c r="BL2524" s="0" t="s">
        <v>8230</v>
      </c>
      <c r="BM2524" s="0" t="s">
        <v>8034</v>
      </c>
      <c r="BN2524" s="0" t="s">
        <v>8035</v>
      </c>
      <c r="BO2524" s="0" t="s">
        <v>105</v>
      </c>
      <c r="BP2524" s="0" t="s">
        <v>8029</v>
      </c>
      <c r="BQ2524" s="0" t="s">
        <v>755</v>
      </c>
      <c r="BT2524" s="0" t="n">
        <v>0</v>
      </c>
      <c r="BU2524" s="0" t="s">
        <v>8036</v>
      </c>
      <c r="BW2524" s="0" t="n">
        <v>2007</v>
      </c>
      <c r="BX2524" s="0" t="n">
        <v>2020</v>
      </c>
      <c r="BY2524" s="0" t="s">
        <v>1526</v>
      </c>
      <c r="BZ2524" s="0" t="n">
        <v>2013.5</v>
      </c>
      <c r="CA2524" s="0" t="n">
        <v>0.357142857142857</v>
      </c>
      <c r="CB2524" s="0" t="n">
        <v>0</v>
      </c>
      <c r="CC2524" s="0" t="n">
        <v>1</v>
      </c>
      <c r="CD2524" s="0" t="n">
        <v>-0.0617598109164893</v>
      </c>
      <c r="CE2524" s="0" t="n">
        <v>1</v>
      </c>
    </row>
    <row r="2525" customFormat="false" ht="15" hidden="false" customHeight="false" outlineLevel="0" collapsed="false">
      <c r="A2525" s="0" t="s">
        <v>8029</v>
      </c>
      <c r="B2525" s="0" t="n">
        <v>3830</v>
      </c>
      <c r="C2525" s="0" t="n">
        <v>-0.0336866082874537</v>
      </c>
      <c r="D2525" s="0" t="n">
        <v>5844</v>
      </c>
      <c r="E2525" s="0" t="n">
        <f aca="false">IF(ISNUMBER($BA2525),$BA2525,IF(AND(ISNUMBER($D2525),ISNUMBER($BW2525),ISNUMBER($BX2525)),$D2525*($BX2525-$BW2525+1),""))</f>
        <v>5844</v>
      </c>
      <c r="H2525" s="0" t="s">
        <v>118</v>
      </c>
      <c r="I2525" s="0" t="s">
        <v>746</v>
      </c>
      <c r="J2525" s="0" t="n">
        <f aca="false">IF($BW2525&lt;&gt;"",$BW2525,"")</f>
        <v>2007</v>
      </c>
      <c r="K2525" s="0" t="n">
        <f aca="false">IF($BX2525&lt;&gt;"",$BX2525,"")</f>
        <v>2020</v>
      </c>
      <c r="L2525" s="0" t="n">
        <f aca="false">IF(AND(ISNUMBER($BW2525),ISNUMBER($BX2525)),($BW2525+$BX2525)/2,"")</f>
        <v>2013.5</v>
      </c>
      <c r="M2525" s="0" t="n">
        <f aca="false">IF($L2525&lt;&gt;"",$L2525,"")</f>
        <v>2013.5</v>
      </c>
      <c r="N2525" s="0" t="n">
        <f aca="false">IF(AND(ISNUMBER($BW2525),ISNUMBER($BX2525)),MIN(1,MAX(0,($BX2525-2016+1)/($BX2525-$BW2525+1))),"")</f>
        <v>0.357142857142857</v>
      </c>
      <c r="O2525" s="0" t="n">
        <f aca="false">IF(AND(ISNUMBER($BW2525),ISNUMBER($BX2525)),MIN(1,MAX(0,($BX2525-2017+1)/($BX2525-$BW2525+1))),"")</f>
        <v>0.285714285714286</v>
      </c>
      <c r="P2525" s="0" t="n">
        <f aca="false">IF(AND(ISNUMBER($BW2525),ISNUMBER($BX2525)),MIN(1,MAX(0,($BX2525-2018+1)/($BX2525-$BW2525+1))),"")</f>
        <v>0.214285714285714</v>
      </c>
      <c r="Q2525" s="0" t="n">
        <f aca="false">IF(AND(ISNUMBER($BW2525),ISNUMBER($BX2525)),MIN(1,MAX(0,($BX2525-2019+1)/($BX2525-$BW2525+1))),"")</f>
        <v>0.142857142857143</v>
      </c>
      <c r="R2525" s="0" t="n">
        <f aca="false">IF(AND(ISNUMBER($BW2525),ISNUMBER($BX2525)),MIN(1,MAX(0,($BX2525-2016+1)/($BX2525-$BW2525+1))),"")</f>
        <v>0.357142857142857</v>
      </c>
      <c r="S2525" s="0" t="n">
        <f aca="false">IF($L2525&lt;&gt;"",IF($L2525&gt;=2015.5,1,0),"")</f>
        <v>0</v>
      </c>
      <c r="T2525" s="0" t="n">
        <f aca="false">IF($L2525&lt;&gt;"",IF($L2525&gt;=2016,1,0),"")</f>
        <v>0</v>
      </c>
      <c r="U2525" s="0" t="n">
        <f aca="false">IF(ISNUMBER($BX2525),IF($BX2525&gt;=2016,1,0),"")</f>
        <v>1</v>
      </c>
      <c r="V2525" s="0" t="n">
        <f aca="false">IF(ISNUMBER($BW2525),IF($BW2525&gt;=2016,1,0),"")</f>
        <v>0</v>
      </c>
      <c r="W2525" s="0" t="str">
        <f aca="false">IF(AND(ISNUMBER($BW2525),ISNUMBER($BX2525)),IF($BW2525&gt;=2016,"post-only",IF($BX2525&lt;2016,"pre-only","mixed")),"")</f>
        <v>mixed</v>
      </c>
      <c r="X2525" s="0" t="n">
        <f aca="false">IF(AND(ISNUMBER($BW2525),ISNUMBER($BX2525)),MIN(1,MAX(0,($BX2525-2017+1)/($BX2525-$BW2525+1))),"")</f>
        <v>0.285714285714286</v>
      </c>
      <c r="Y2525" s="0" t="n">
        <f aca="false">IF(AND(ISNUMBER($BW2525),ISNUMBER($BX2525)),MIN(1,MAX(0,($BX2525-2018+1)/($BX2525-$BW2525+1))),"")</f>
        <v>0.214285714285714</v>
      </c>
      <c r="Z2525" s="0" t="n">
        <f aca="false">IF(AND(ISNUMBER($BW2525),ISNUMBER($BX2525)),MIN(1,MAX(0,($BX2525-2019+1)/($BX2525-$BW2525+1))),"")</f>
        <v>0.142857142857143</v>
      </c>
      <c r="AA2525" s="0" t="n">
        <f aca="false">IF(ISNUMBER($BX2525),IF($BX2525&gt;=2017,1,0),"")</f>
        <v>1</v>
      </c>
      <c r="AB2525" s="0" t="n">
        <f aca="false">IF(ISNUMBER($BX2525),IF($BX2525&gt;=2018,1,0),"")</f>
        <v>1</v>
      </c>
      <c r="AC2525" s="0" t="n">
        <f aca="false">IF(ISNUMBER($BX2525),IF($BX2525&gt;=2019,1,0),"")</f>
        <v>1</v>
      </c>
      <c r="AD2525" s="0" t="n">
        <f aca="false">IF($L2525&lt;&gt;"",IF($L2525&gt;2013,1,0),"")</f>
        <v>1</v>
      </c>
      <c r="AE2525" s="0" t="n">
        <f aca="false">IF($L2525&lt;&gt;"",1+IF($L2525&gt;2011,1,0)+IF($L2525&gt;2014,1,0),"")</f>
        <v>2</v>
      </c>
      <c r="AF2525" s="0" t="s">
        <v>761</v>
      </c>
      <c r="AG2525" s="0" t="s">
        <v>88</v>
      </c>
      <c r="AH2525" s="0" t="s">
        <v>89</v>
      </c>
      <c r="AI2525" s="0" t="s">
        <v>334</v>
      </c>
      <c r="AJ2525" s="0" t="s">
        <v>334</v>
      </c>
      <c r="AK2525" s="0" t="str">
        <f aca="false">IF(AND($CF2525&lt;&gt;"",IFERROR(INDEX(subsample_country_map!$B:$B,MATCH($CF2525,subsample_country_map!$A:$A,0)),"")&lt;&gt;""),INDEX(subsample_country_map!$B:$B,MATCH($CF2525,subsample_country_map!$A:$A,0)),INDEX(lookup!$AA:$AA,MATCH($A2525,lookup!$A:$A,0)))</f>
        <v>1_US</v>
      </c>
      <c r="AL2525" s="0" t="str">
        <f aca="false">IF(AND($CF2525&lt;&gt;"",IFERROR(INDEX(subsample_country_map!$C:$C,MATCH($CF2525,subsample_country_map!$A:$A,0)),"")&lt;&gt;""),INDEX(subsample_country_map!$C:$C,MATCH($CF2525,subsample_country_map!$A:$A,0)),INDEX(lookup!$AB:$AB,MATCH($A2525,lookup!$A:$A,0)))</f>
        <v>1_developed</v>
      </c>
      <c r="AM2525" s="0" t="str">
        <f aca="false">IF(AND($CF2525&lt;&gt;"",IFERROR(INDEX(subsample_country_map!$D:$D,MATCH($CF2525,subsample_country_map!$A:$A,0)),"")&lt;&gt;""),INDEX(subsample_country_map!$D:$D,MATCH($CF2525,subsample_country_map!$A:$A,0)),INDEX(lookup!$AC:$AC,MATCH($A2525,lookup!$A:$A,0)))</f>
        <v>1_western</v>
      </c>
      <c r="AN2525" s="0" t="str">
        <f aca="false">IF(AND($CF2525&lt;&gt;"",IFERROR(INDEX(subsample_country_map!$E:$E,MATCH($CF2525,subsample_country_map!$A:$A,0)),"")&lt;&gt;""),INDEX(subsample_country_map!$E:$E,MATCH($CF2525,subsample_country_map!$A:$A,0)),INDEX(lookup!$AD:$AD,MATCH($A2525,lookup!$A:$A,0)))</f>
        <v>1_common law</v>
      </c>
      <c r="AO2525" s="0" t="str">
        <f aca="false">INDEX(lookup!$Y:$Y,MATCH($A2525,lookup!$A:$A,0))</f>
        <v>0_published</v>
      </c>
      <c r="AP2525" s="0" t="str">
        <f aca="false">INDEX(lookup!$Z:$Z,MATCH($A2525,lookup!$A:$A,0))</f>
        <v>0_VHB low</v>
      </c>
      <c r="AQ2525" s="0" t="str">
        <f aca="false">INDEX(lookup!$W:$W,MATCH($A2525,lookup!$A:$A,0))</f>
        <v>2_sust</v>
      </c>
      <c r="AS2525" s="0" t="s">
        <v>91</v>
      </c>
      <c r="AT2525" s="0" t="s">
        <v>397</v>
      </c>
      <c r="AU2525" s="0" t="s">
        <v>93</v>
      </c>
      <c r="AV2525" s="0" t="s">
        <v>325</v>
      </c>
      <c r="BA2525" s="0" t="n">
        <v>5844</v>
      </c>
      <c r="BB2525" s="0" t="s">
        <v>8030</v>
      </c>
      <c r="BC2525" s="0" t="s">
        <v>122</v>
      </c>
      <c r="BD2525" s="0" t="s">
        <v>8031</v>
      </c>
      <c r="BE2525" s="0" t="s">
        <v>33</v>
      </c>
      <c r="BF2525" s="0" t="s">
        <v>2595</v>
      </c>
      <c r="BI2525" s="0" t="s">
        <v>316</v>
      </c>
      <c r="BJ2525" s="0" t="s">
        <v>8231</v>
      </c>
      <c r="BK2525" s="0" t="s">
        <v>8215</v>
      </c>
      <c r="BL2525" s="0" t="s">
        <v>8232</v>
      </c>
      <c r="BM2525" s="0" t="s">
        <v>8034</v>
      </c>
      <c r="BN2525" s="0" t="s">
        <v>8035</v>
      </c>
      <c r="BO2525" s="0" t="s">
        <v>105</v>
      </c>
      <c r="BP2525" s="0" t="s">
        <v>8029</v>
      </c>
      <c r="BQ2525" s="0" t="s">
        <v>755</v>
      </c>
      <c r="BT2525" s="0" t="n">
        <v>0</v>
      </c>
      <c r="BU2525" s="0" t="s">
        <v>8036</v>
      </c>
      <c r="BW2525" s="0" t="n">
        <v>2007</v>
      </c>
      <c r="BX2525" s="0" t="n">
        <v>2020</v>
      </c>
      <c r="BY2525" s="0" t="s">
        <v>1526</v>
      </c>
      <c r="BZ2525" s="0" t="n">
        <v>2013.5</v>
      </c>
      <c r="CA2525" s="0" t="n">
        <v>0.357142857142857</v>
      </c>
      <c r="CB2525" s="0" t="n">
        <v>0</v>
      </c>
      <c r="CC2525" s="0" t="n">
        <v>1</v>
      </c>
      <c r="CD2525" s="0" t="n">
        <v>-0.0336993593519723</v>
      </c>
      <c r="CE2525" s="0" t="n">
        <v>1</v>
      </c>
    </row>
    <row r="2526" customFormat="false" ht="15" hidden="false" customHeight="false" outlineLevel="0" collapsed="false">
      <c r="A2526" s="0" t="s">
        <v>8029</v>
      </c>
      <c r="B2526" s="0" t="n">
        <v>3831</v>
      </c>
      <c r="C2526" s="0" t="n">
        <v>-0.144586659898561</v>
      </c>
      <c r="D2526" s="0" t="n">
        <v>513</v>
      </c>
      <c r="E2526" s="0" t="n">
        <f aca="false">IF(ISNUMBER($BA2526),$BA2526,IF(AND(ISNUMBER($D2526),ISNUMBER($BW2526),ISNUMBER($BX2526)),$D2526*($BX2526-$BW2526+1),""))</f>
        <v>513</v>
      </c>
      <c r="H2526" s="0" t="s">
        <v>118</v>
      </c>
      <c r="I2526" s="0" t="s">
        <v>746</v>
      </c>
      <c r="J2526" s="0" t="n">
        <f aca="false">IF($BW2526&lt;&gt;"",$BW2526,"")</f>
        <v>2007</v>
      </c>
      <c r="K2526" s="0" t="n">
        <f aca="false">IF($BX2526&lt;&gt;"",$BX2526,"")</f>
        <v>2020</v>
      </c>
      <c r="L2526" s="0" t="n">
        <f aca="false">IF(AND(ISNUMBER($BW2526),ISNUMBER($BX2526)),($BW2526+$BX2526)/2,"")</f>
        <v>2013.5</v>
      </c>
      <c r="M2526" s="0" t="n">
        <f aca="false">IF($L2526&lt;&gt;"",$L2526,"")</f>
        <v>2013.5</v>
      </c>
      <c r="N2526" s="0" t="n">
        <f aca="false">IF(AND(ISNUMBER($BW2526),ISNUMBER($BX2526)),MIN(1,MAX(0,($BX2526-2016+1)/($BX2526-$BW2526+1))),"")</f>
        <v>0.357142857142857</v>
      </c>
      <c r="O2526" s="0" t="n">
        <f aca="false">IF(AND(ISNUMBER($BW2526),ISNUMBER($BX2526)),MIN(1,MAX(0,($BX2526-2017+1)/($BX2526-$BW2526+1))),"")</f>
        <v>0.285714285714286</v>
      </c>
      <c r="P2526" s="0" t="n">
        <f aca="false">IF(AND(ISNUMBER($BW2526),ISNUMBER($BX2526)),MIN(1,MAX(0,($BX2526-2018+1)/($BX2526-$BW2526+1))),"")</f>
        <v>0.214285714285714</v>
      </c>
      <c r="Q2526" s="0" t="n">
        <f aca="false">IF(AND(ISNUMBER($BW2526),ISNUMBER($BX2526)),MIN(1,MAX(0,($BX2526-2019+1)/($BX2526-$BW2526+1))),"")</f>
        <v>0.142857142857143</v>
      </c>
      <c r="R2526" s="0" t="n">
        <f aca="false">IF(AND(ISNUMBER($BW2526),ISNUMBER($BX2526)),MIN(1,MAX(0,($BX2526-2016+1)/($BX2526-$BW2526+1))),"")</f>
        <v>0.357142857142857</v>
      </c>
      <c r="S2526" s="0" t="n">
        <f aca="false">IF($L2526&lt;&gt;"",IF($L2526&gt;=2015.5,1,0),"")</f>
        <v>0</v>
      </c>
      <c r="T2526" s="0" t="n">
        <f aca="false">IF($L2526&lt;&gt;"",IF($L2526&gt;=2016,1,0),"")</f>
        <v>0</v>
      </c>
      <c r="U2526" s="0" t="n">
        <f aca="false">IF(ISNUMBER($BX2526),IF($BX2526&gt;=2016,1,0),"")</f>
        <v>1</v>
      </c>
      <c r="V2526" s="0" t="n">
        <f aca="false">IF(ISNUMBER($BW2526),IF($BW2526&gt;=2016,1,0),"")</f>
        <v>0</v>
      </c>
      <c r="W2526" s="0" t="str">
        <f aca="false">IF(AND(ISNUMBER($BW2526),ISNUMBER($BX2526)),IF($BW2526&gt;=2016,"post-only",IF($BX2526&lt;2016,"pre-only","mixed")),"")</f>
        <v>mixed</v>
      </c>
      <c r="X2526" s="0" t="n">
        <f aca="false">IF(AND(ISNUMBER($BW2526),ISNUMBER($BX2526)),MIN(1,MAX(0,($BX2526-2017+1)/($BX2526-$BW2526+1))),"")</f>
        <v>0.285714285714286</v>
      </c>
      <c r="Y2526" s="0" t="n">
        <f aca="false">IF(AND(ISNUMBER($BW2526),ISNUMBER($BX2526)),MIN(1,MAX(0,($BX2526-2018+1)/($BX2526-$BW2526+1))),"")</f>
        <v>0.214285714285714</v>
      </c>
      <c r="Z2526" s="0" t="n">
        <f aca="false">IF(AND(ISNUMBER($BW2526),ISNUMBER($BX2526)),MIN(1,MAX(0,($BX2526-2019+1)/($BX2526-$BW2526+1))),"")</f>
        <v>0.142857142857143</v>
      </c>
      <c r="AA2526" s="0" t="n">
        <f aca="false">IF(ISNUMBER($BX2526),IF($BX2526&gt;=2017,1,0),"")</f>
        <v>1</v>
      </c>
      <c r="AB2526" s="0" t="n">
        <f aca="false">IF(ISNUMBER($BX2526),IF($BX2526&gt;=2018,1,0),"")</f>
        <v>1</v>
      </c>
      <c r="AC2526" s="0" t="n">
        <f aca="false">IF(ISNUMBER($BX2526),IF($BX2526&gt;=2019,1,0),"")</f>
        <v>1</v>
      </c>
      <c r="AD2526" s="0" t="n">
        <f aca="false">IF($L2526&lt;&gt;"",IF($L2526&gt;2013,1,0),"")</f>
        <v>1</v>
      </c>
      <c r="AE2526" s="0" t="n">
        <f aca="false">IF($L2526&lt;&gt;"",1+IF($L2526&gt;2011,1,0)+IF($L2526&gt;2014,1,0),"")</f>
        <v>2</v>
      </c>
      <c r="AF2526" s="0" t="s">
        <v>761</v>
      </c>
      <c r="AG2526" s="0" t="s">
        <v>88</v>
      </c>
      <c r="AH2526" s="0" t="s">
        <v>89</v>
      </c>
      <c r="AI2526" s="0" t="s">
        <v>334</v>
      </c>
      <c r="AJ2526" s="0" t="s">
        <v>334</v>
      </c>
      <c r="AK2526" s="0" t="str">
        <f aca="false">IF(AND($CF2526&lt;&gt;"",IFERROR(INDEX(subsample_country_map!$B:$B,MATCH($CF2526,subsample_country_map!$A:$A,0)),"")&lt;&gt;""),INDEX(subsample_country_map!$B:$B,MATCH($CF2526,subsample_country_map!$A:$A,0)),INDEX(lookup!$AA:$AA,MATCH($A2526,lookup!$A:$A,0)))</f>
        <v>1_US</v>
      </c>
      <c r="AL2526" s="0" t="str">
        <f aca="false">IF(AND($CF2526&lt;&gt;"",IFERROR(INDEX(subsample_country_map!$C:$C,MATCH($CF2526,subsample_country_map!$A:$A,0)),"")&lt;&gt;""),INDEX(subsample_country_map!$C:$C,MATCH($CF2526,subsample_country_map!$A:$A,0)),INDEX(lookup!$AB:$AB,MATCH($A2526,lookup!$A:$A,0)))</f>
        <v>1_developed</v>
      </c>
      <c r="AM2526" s="0" t="str">
        <f aca="false">IF(AND($CF2526&lt;&gt;"",IFERROR(INDEX(subsample_country_map!$D:$D,MATCH($CF2526,subsample_country_map!$A:$A,0)),"")&lt;&gt;""),INDEX(subsample_country_map!$D:$D,MATCH($CF2526,subsample_country_map!$A:$A,0)),INDEX(lookup!$AC:$AC,MATCH($A2526,lookup!$A:$A,0)))</f>
        <v>1_western</v>
      </c>
      <c r="AN2526" s="0" t="str">
        <f aca="false">IF(AND($CF2526&lt;&gt;"",IFERROR(INDEX(subsample_country_map!$E:$E,MATCH($CF2526,subsample_country_map!$A:$A,0)),"")&lt;&gt;""),INDEX(subsample_country_map!$E:$E,MATCH($CF2526,subsample_country_map!$A:$A,0)),INDEX(lookup!$AD:$AD,MATCH($A2526,lookup!$A:$A,0)))</f>
        <v>1_common law</v>
      </c>
      <c r="AO2526" s="0" t="str">
        <f aca="false">INDEX(lookup!$Y:$Y,MATCH($A2526,lookup!$A:$A,0))</f>
        <v>0_published</v>
      </c>
      <c r="AP2526" s="0" t="str">
        <f aca="false">INDEX(lookup!$Z:$Z,MATCH($A2526,lookup!$A:$A,0))</f>
        <v>0_VHB low</v>
      </c>
      <c r="AQ2526" s="0" t="str">
        <f aca="false">INDEX(lookup!$W:$W,MATCH($A2526,lookup!$A:$A,0))</f>
        <v>2_sust</v>
      </c>
      <c r="AS2526" s="0" t="s">
        <v>91</v>
      </c>
      <c r="AT2526" s="0" t="s">
        <v>397</v>
      </c>
      <c r="AU2526" s="0" t="s">
        <v>93</v>
      </c>
      <c r="AV2526" s="0" t="s">
        <v>4660</v>
      </c>
      <c r="BA2526" s="0" t="n">
        <v>513</v>
      </c>
      <c r="BB2526" s="0" t="s">
        <v>8030</v>
      </c>
      <c r="BC2526" s="0" t="s">
        <v>122</v>
      </c>
      <c r="BD2526" s="0" t="s">
        <v>8031</v>
      </c>
      <c r="BE2526" s="0" t="s">
        <v>33</v>
      </c>
      <c r="BF2526" s="0" t="s">
        <v>2629</v>
      </c>
      <c r="BI2526" s="0" t="s">
        <v>316</v>
      </c>
      <c r="BJ2526" s="0" t="s">
        <v>8233</v>
      </c>
      <c r="BK2526" s="0" t="s">
        <v>8215</v>
      </c>
      <c r="BL2526" s="0" t="s">
        <v>8234</v>
      </c>
      <c r="BM2526" s="0" t="s">
        <v>8034</v>
      </c>
      <c r="BN2526" s="0" t="s">
        <v>8035</v>
      </c>
      <c r="BO2526" s="0" t="s">
        <v>105</v>
      </c>
      <c r="BP2526" s="0" t="s">
        <v>8029</v>
      </c>
      <c r="BQ2526" s="0" t="s">
        <v>755</v>
      </c>
      <c r="BT2526" s="0" t="n">
        <v>0</v>
      </c>
      <c r="BU2526" s="0" t="s">
        <v>8036</v>
      </c>
      <c r="BW2526" s="0" t="n">
        <v>2007</v>
      </c>
      <c r="BX2526" s="0" t="n">
        <v>2020</v>
      </c>
      <c r="BY2526" s="0" t="s">
        <v>1526</v>
      </c>
      <c r="BZ2526" s="0" t="n">
        <v>2013.5</v>
      </c>
      <c r="CA2526" s="0" t="n">
        <v>0.357142857142857</v>
      </c>
      <c r="CB2526" s="0" t="n">
        <v>0</v>
      </c>
      <c r="CC2526" s="0" t="n">
        <v>1</v>
      </c>
      <c r="CD2526" s="0" t="n">
        <v>-0.145607032129436</v>
      </c>
      <c r="CE2526" s="0" t="n">
        <v>1</v>
      </c>
    </row>
    <row r="2527" customFormat="false" ht="15" hidden="false" customHeight="false" outlineLevel="0" collapsed="false">
      <c r="A2527" s="0" t="s">
        <v>8029</v>
      </c>
      <c r="B2527" s="0" t="n">
        <v>3832</v>
      </c>
      <c r="D2527" s="0" t="n">
        <v>5325</v>
      </c>
      <c r="E2527" s="0" t="n">
        <f aca="false">IF(ISNUMBER($BA2527),$BA2527,IF(AND(ISNUMBER($D2527),ISNUMBER($BW2527),ISNUMBER($BX2527)),$D2527*($BX2527-$BW2527+1),""))</f>
        <v>5325</v>
      </c>
      <c r="H2527" s="0" t="s">
        <v>118</v>
      </c>
      <c r="I2527" s="0" t="s">
        <v>746</v>
      </c>
      <c r="J2527" s="0" t="n">
        <f aca="false">IF($BW2527&lt;&gt;"",$BW2527,"")</f>
        <v>2007</v>
      </c>
      <c r="K2527" s="0" t="n">
        <f aca="false">IF($BX2527&lt;&gt;"",$BX2527,"")</f>
        <v>2020</v>
      </c>
      <c r="L2527" s="0" t="n">
        <f aca="false">IF(AND(ISNUMBER($BW2527),ISNUMBER($BX2527)),($BW2527+$BX2527)/2,"")</f>
        <v>2013.5</v>
      </c>
      <c r="M2527" s="0" t="n">
        <f aca="false">IF($L2527&lt;&gt;"",$L2527,"")</f>
        <v>2013.5</v>
      </c>
      <c r="N2527" s="0" t="n">
        <f aca="false">IF(AND(ISNUMBER($BW2527),ISNUMBER($BX2527)),MIN(1,MAX(0,($BX2527-2016+1)/($BX2527-$BW2527+1))),"")</f>
        <v>0.357142857142857</v>
      </c>
      <c r="O2527" s="0" t="n">
        <f aca="false">IF(AND(ISNUMBER($BW2527),ISNUMBER($BX2527)),MIN(1,MAX(0,($BX2527-2017+1)/($BX2527-$BW2527+1))),"")</f>
        <v>0.285714285714286</v>
      </c>
      <c r="P2527" s="0" t="n">
        <f aca="false">IF(AND(ISNUMBER($BW2527),ISNUMBER($BX2527)),MIN(1,MAX(0,($BX2527-2018+1)/($BX2527-$BW2527+1))),"")</f>
        <v>0.214285714285714</v>
      </c>
      <c r="Q2527" s="0" t="n">
        <f aca="false">IF(AND(ISNUMBER($BW2527),ISNUMBER($BX2527)),MIN(1,MAX(0,($BX2527-2019+1)/($BX2527-$BW2527+1))),"")</f>
        <v>0.142857142857143</v>
      </c>
      <c r="R2527" s="0" t="n">
        <f aca="false">IF(AND(ISNUMBER($BW2527),ISNUMBER($BX2527)),MIN(1,MAX(0,($BX2527-2016+1)/($BX2527-$BW2527+1))),"")</f>
        <v>0.357142857142857</v>
      </c>
      <c r="S2527" s="0" t="n">
        <f aca="false">IF($L2527&lt;&gt;"",IF($L2527&gt;=2015.5,1,0),"")</f>
        <v>0</v>
      </c>
      <c r="T2527" s="0" t="n">
        <f aca="false">IF($L2527&lt;&gt;"",IF($L2527&gt;=2016,1,0),"")</f>
        <v>0</v>
      </c>
      <c r="U2527" s="0" t="n">
        <f aca="false">IF(ISNUMBER($BX2527),IF($BX2527&gt;=2016,1,0),"")</f>
        <v>1</v>
      </c>
      <c r="V2527" s="0" t="n">
        <f aca="false">IF(ISNUMBER($BW2527),IF($BW2527&gt;=2016,1,0),"")</f>
        <v>0</v>
      </c>
      <c r="W2527" s="0" t="str">
        <f aca="false">IF(AND(ISNUMBER($BW2527),ISNUMBER($BX2527)),IF($BW2527&gt;=2016,"post-only",IF($BX2527&lt;2016,"pre-only","mixed")),"")</f>
        <v>mixed</v>
      </c>
      <c r="X2527" s="0" t="n">
        <f aca="false">IF(AND(ISNUMBER($BW2527),ISNUMBER($BX2527)),MIN(1,MAX(0,($BX2527-2017+1)/($BX2527-$BW2527+1))),"")</f>
        <v>0.285714285714286</v>
      </c>
      <c r="Y2527" s="0" t="n">
        <f aca="false">IF(AND(ISNUMBER($BW2527),ISNUMBER($BX2527)),MIN(1,MAX(0,($BX2527-2018+1)/($BX2527-$BW2527+1))),"")</f>
        <v>0.214285714285714</v>
      </c>
      <c r="Z2527" s="0" t="n">
        <f aca="false">IF(AND(ISNUMBER($BW2527),ISNUMBER($BX2527)),MIN(1,MAX(0,($BX2527-2019+1)/($BX2527-$BW2527+1))),"")</f>
        <v>0.142857142857143</v>
      </c>
      <c r="AA2527" s="0" t="n">
        <f aca="false">IF(ISNUMBER($BX2527),IF($BX2527&gt;=2017,1,0),"")</f>
        <v>1</v>
      </c>
      <c r="AB2527" s="0" t="n">
        <f aca="false">IF(ISNUMBER($BX2527),IF($BX2527&gt;=2018,1,0),"")</f>
        <v>1</v>
      </c>
      <c r="AC2527" s="0" t="n">
        <f aca="false">IF(ISNUMBER($BX2527),IF($BX2527&gt;=2019,1,0),"")</f>
        <v>1</v>
      </c>
      <c r="AD2527" s="0" t="n">
        <f aca="false">IF($L2527&lt;&gt;"",IF($L2527&gt;2013,1,0),"")</f>
        <v>1</v>
      </c>
      <c r="AE2527" s="0" t="n">
        <f aca="false">IF($L2527&lt;&gt;"",1+IF($L2527&gt;2011,1,0)+IF($L2527&gt;2014,1,0),"")</f>
        <v>2</v>
      </c>
      <c r="AF2527" s="0" t="s">
        <v>761</v>
      </c>
      <c r="AG2527" s="0" t="s">
        <v>88</v>
      </c>
      <c r="AH2527" s="0" t="s">
        <v>89</v>
      </c>
      <c r="AI2527" s="0" t="s">
        <v>334</v>
      </c>
      <c r="AJ2527" s="0" t="s">
        <v>334</v>
      </c>
      <c r="AK2527" s="0" t="str">
        <f aca="false">IF(AND($CF2527&lt;&gt;"",IFERROR(INDEX(subsample_country_map!$B:$B,MATCH($CF2527,subsample_country_map!$A:$A,0)),"")&lt;&gt;""),INDEX(subsample_country_map!$B:$B,MATCH($CF2527,subsample_country_map!$A:$A,0)),INDEX(lookup!$AA:$AA,MATCH($A2527,lookup!$A:$A,0)))</f>
        <v>1_US</v>
      </c>
      <c r="AL2527" s="0" t="str">
        <f aca="false">IF(AND($CF2527&lt;&gt;"",IFERROR(INDEX(subsample_country_map!$C:$C,MATCH($CF2527,subsample_country_map!$A:$A,0)),"")&lt;&gt;""),INDEX(subsample_country_map!$C:$C,MATCH($CF2527,subsample_country_map!$A:$A,0)),INDEX(lookup!$AB:$AB,MATCH($A2527,lookup!$A:$A,0)))</f>
        <v>1_developed</v>
      </c>
      <c r="AM2527" s="0" t="str">
        <f aca="false">IF(AND($CF2527&lt;&gt;"",IFERROR(INDEX(subsample_country_map!$D:$D,MATCH($CF2527,subsample_country_map!$A:$A,0)),"")&lt;&gt;""),INDEX(subsample_country_map!$D:$D,MATCH($CF2527,subsample_country_map!$A:$A,0)),INDEX(lookup!$AC:$AC,MATCH($A2527,lookup!$A:$A,0)))</f>
        <v>1_western</v>
      </c>
      <c r="AN2527" s="0" t="str">
        <f aca="false">IF(AND($CF2527&lt;&gt;"",IFERROR(INDEX(subsample_country_map!$E:$E,MATCH($CF2527,subsample_country_map!$A:$A,0)),"")&lt;&gt;""),INDEX(subsample_country_map!$E:$E,MATCH($CF2527,subsample_country_map!$A:$A,0)),INDEX(lookup!$AD:$AD,MATCH($A2527,lookup!$A:$A,0)))</f>
        <v>1_common law</v>
      </c>
      <c r="AO2527" s="0" t="str">
        <f aca="false">INDEX(lookup!$Y:$Y,MATCH($A2527,lookup!$A:$A,0))</f>
        <v>0_published</v>
      </c>
      <c r="AP2527" s="0" t="str">
        <f aca="false">INDEX(lookup!$Z:$Z,MATCH($A2527,lookup!$A:$A,0))</f>
        <v>0_VHB low</v>
      </c>
      <c r="AQ2527" s="0" t="str">
        <f aca="false">INDEX(lookup!$W:$W,MATCH($A2527,lookup!$A:$A,0))</f>
        <v>2_sust</v>
      </c>
      <c r="AS2527" s="0" t="s">
        <v>91</v>
      </c>
      <c r="AT2527" s="0" t="s">
        <v>397</v>
      </c>
      <c r="AU2527" s="0" t="s">
        <v>93</v>
      </c>
      <c r="AV2527" s="0" t="s">
        <v>1686</v>
      </c>
      <c r="BA2527" s="0" t="n">
        <v>5325</v>
      </c>
      <c r="BB2527" s="0" t="s">
        <v>8030</v>
      </c>
      <c r="BC2527" s="0" t="s">
        <v>122</v>
      </c>
      <c r="BD2527" s="0" t="s">
        <v>8031</v>
      </c>
      <c r="BE2527" s="0" t="s">
        <v>33</v>
      </c>
      <c r="BF2527" s="0" t="s">
        <v>8235</v>
      </c>
      <c r="BI2527" s="0" t="s">
        <v>316</v>
      </c>
      <c r="BJ2527" s="0" t="s">
        <v>8236</v>
      </c>
      <c r="BK2527" s="0" t="s">
        <v>8215</v>
      </c>
      <c r="BL2527" s="0" t="s">
        <v>8237</v>
      </c>
      <c r="BM2527" s="0" t="s">
        <v>8034</v>
      </c>
      <c r="BN2527" s="0" t="s">
        <v>8035</v>
      </c>
      <c r="BO2527" s="0" t="s">
        <v>105</v>
      </c>
      <c r="BP2527" s="0" t="s">
        <v>8029</v>
      </c>
      <c r="BQ2527" s="0" t="s">
        <v>2442</v>
      </c>
      <c r="BT2527" s="0" t="n">
        <v>0</v>
      </c>
      <c r="BU2527" s="0" t="s">
        <v>8036</v>
      </c>
      <c r="BW2527" s="0" t="n">
        <v>2007</v>
      </c>
      <c r="BX2527" s="0" t="n">
        <v>2020</v>
      </c>
      <c r="BY2527" s="0" t="s">
        <v>1526</v>
      </c>
      <c r="BZ2527" s="0" t="n">
        <v>2013.5</v>
      </c>
      <c r="CA2527" s="0" t="n">
        <v>0.357142857142857</v>
      </c>
      <c r="CB2527" s="0" t="n">
        <v>0</v>
      </c>
      <c r="CC2527" s="0" t="n">
        <v>1</v>
      </c>
      <c r="CE2527" s="0" t="n">
        <v>0</v>
      </c>
    </row>
    <row r="2528" customFormat="false" ht="15" hidden="false" customHeight="false" outlineLevel="0" collapsed="false">
      <c r="A2528" s="0" t="s">
        <v>8029</v>
      </c>
      <c r="B2528" s="0" t="n">
        <v>3833</v>
      </c>
      <c r="D2528" s="0" t="n">
        <v>2566</v>
      </c>
      <c r="E2528" s="0" t="n">
        <f aca="false">IF(ISNUMBER($BA2528),$BA2528,IF(AND(ISNUMBER($D2528),ISNUMBER($BW2528),ISNUMBER($BX2528)),$D2528*($BX2528-$BW2528+1),""))</f>
        <v>2566</v>
      </c>
      <c r="H2528" s="0" t="s">
        <v>118</v>
      </c>
      <c r="I2528" s="0" t="s">
        <v>746</v>
      </c>
      <c r="J2528" s="0" t="n">
        <f aca="false">IF($BW2528&lt;&gt;"",$BW2528,"")</f>
        <v>2007</v>
      </c>
      <c r="K2528" s="0" t="n">
        <f aca="false">IF($BX2528&lt;&gt;"",$BX2528,"")</f>
        <v>2020</v>
      </c>
      <c r="L2528" s="0" t="n">
        <f aca="false">IF(AND(ISNUMBER($BW2528),ISNUMBER($BX2528)),($BW2528+$BX2528)/2,"")</f>
        <v>2013.5</v>
      </c>
      <c r="M2528" s="0" t="n">
        <f aca="false">IF($L2528&lt;&gt;"",$L2528,"")</f>
        <v>2013.5</v>
      </c>
      <c r="N2528" s="0" t="n">
        <f aca="false">IF(AND(ISNUMBER($BW2528),ISNUMBER($BX2528)),MIN(1,MAX(0,($BX2528-2016+1)/($BX2528-$BW2528+1))),"")</f>
        <v>0.357142857142857</v>
      </c>
      <c r="O2528" s="0" t="n">
        <f aca="false">IF(AND(ISNUMBER($BW2528),ISNUMBER($BX2528)),MIN(1,MAX(0,($BX2528-2017+1)/($BX2528-$BW2528+1))),"")</f>
        <v>0.285714285714286</v>
      </c>
      <c r="P2528" s="0" t="n">
        <f aca="false">IF(AND(ISNUMBER($BW2528),ISNUMBER($BX2528)),MIN(1,MAX(0,($BX2528-2018+1)/($BX2528-$BW2528+1))),"")</f>
        <v>0.214285714285714</v>
      </c>
      <c r="Q2528" s="0" t="n">
        <f aca="false">IF(AND(ISNUMBER($BW2528),ISNUMBER($BX2528)),MIN(1,MAX(0,($BX2528-2019+1)/($BX2528-$BW2528+1))),"")</f>
        <v>0.142857142857143</v>
      </c>
      <c r="R2528" s="0" t="n">
        <f aca="false">IF(AND(ISNUMBER($BW2528),ISNUMBER($BX2528)),MIN(1,MAX(0,($BX2528-2016+1)/($BX2528-$BW2528+1))),"")</f>
        <v>0.357142857142857</v>
      </c>
      <c r="S2528" s="0" t="n">
        <f aca="false">IF($L2528&lt;&gt;"",IF($L2528&gt;=2015.5,1,0),"")</f>
        <v>0</v>
      </c>
      <c r="T2528" s="0" t="n">
        <f aca="false">IF($L2528&lt;&gt;"",IF($L2528&gt;=2016,1,0),"")</f>
        <v>0</v>
      </c>
      <c r="U2528" s="0" t="n">
        <f aca="false">IF(ISNUMBER($BX2528),IF($BX2528&gt;=2016,1,0),"")</f>
        <v>1</v>
      </c>
      <c r="V2528" s="0" t="n">
        <f aca="false">IF(ISNUMBER($BW2528),IF($BW2528&gt;=2016,1,0),"")</f>
        <v>0</v>
      </c>
      <c r="W2528" s="0" t="str">
        <f aca="false">IF(AND(ISNUMBER($BW2528),ISNUMBER($BX2528)),IF($BW2528&gt;=2016,"post-only",IF($BX2528&lt;2016,"pre-only","mixed")),"")</f>
        <v>mixed</v>
      </c>
      <c r="X2528" s="0" t="n">
        <f aca="false">IF(AND(ISNUMBER($BW2528),ISNUMBER($BX2528)),MIN(1,MAX(0,($BX2528-2017+1)/($BX2528-$BW2528+1))),"")</f>
        <v>0.285714285714286</v>
      </c>
      <c r="Y2528" s="0" t="n">
        <f aca="false">IF(AND(ISNUMBER($BW2528),ISNUMBER($BX2528)),MIN(1,MAX(0,($BX2528-2018+1)/($BX2528-$BW2528+1))),"")</f>
        <v>0.214285714285714</v>
      </c>
      <c r="Z2528" s="0" t="n">
        <f aca="false">IF(AND(ISNUMBER($BW2528),ISNUMBER($BX2528)),MIN(1,MAX(0,($BX2528-2019+1)/($BX2528-$BW2528+1))),"")</f>
        <v>0.142857142857143</v>
      </c>
      <c r="AA2528" s="0" t="n">
        <f aca="false">IF(ISNUMBER($BX2528),IF($BX2528&gt;=2017,1,0),"")</f>
        <v>1</v>
      </c>
      <c r="AB2528" s="0" t="n">
        <f aca="false">IF(ISNUMBER($BX2528),IF($BX2528&gt;=2018,1,0),"")</f>
        <v>1</v>
      </c>
      <c r="AC2528" s="0" t="n">
        <f aca="false">IF(ISNUMBER($BX2528),IF($BX2528&gt;=2019,1,0),"")</f>
        <v>1</v>
      </c>
      <c r="AD2528" s="0" t="n">
        <f aca="false">IF($L2528&lt;&gt;"",IF($L2528&gt;2013,1,0),"")</f>
        <v>1</v>
      </c>
      <c r="AE2528" s="0" t="n">
        <f aca="false">IF($L2528&lt;&gt;"",1+IF($L2528&gt;2011,1,0)+IF($L2528&gt;2014,1,0),"")</f>
        <v>2</v>
      </c>
      <c r="AF2528" s="0" t="s">
        <v>761</v>
      </c>
      <c r="AG2528" s="0" t="s">
        <v>88</v>
      </c>
      <c r="AH2528" s="0" t="s">
        <v>89</v>
      </c>
      <c r="AI2528" s="0" t="s">
        <v>334</v>
      </c>
      <c r="AJ2528" s="0" t="s">
        <v>334</v>
      </c>
      <c r="AK2528" s="0" t="str">
        <f aca="false">IF(AND($CF2528&lt;&gt;"",IFERROR(INDEX(subsample_country_map!$B:$B,MATCH($CF2528,subsample_country_map!$A:$A,0)),"")&lt;&gt;""),INDEX(subsample_country_map!$B:$B,MATCH($CF2528,subsample_country_map!$A:$A,0)),INDEX(lookup!$AA:$AA,MATCH($A2528,lookup!$A:$A,0)))</f>
        <v>1_US</v>
      </c>
      <c r="AL2528" s="0" t="str">
        <f aca="false">IF(AND($CF2528&lt;&gt;"",IFERROR(INDEX(subsample_country_map!$C:$C,MATCH($CF2528,subsample_country_map!$A:$A,0)),"")&lt;&gt;""),INDEX(subsample_country_map!$C:$C,MATCH($CF2528,subsample_country_map!$A:$A,0)),INDEX(lookup!$AB:$AB,MATCH($A2528,lookup!$A:$A,0)))</f>
        <v>1_developed</v>
      </c>
      <c r="AM2528" s="0" t="str">
        <f aca="false">IF(AND($CF2528&lt;&gt;"",IFERROR(INDEX(subsample_country_map!$D:$D,MATCH($CF2528,subsample_country_map!$A:$A,0)),"")&lt;&gt;""),INDEX(subsample_country_map!$D:$D,MATCH($CF2528,subsample_country_map!$A:$A,0)),INDEX(lookup!$AC:$AC,MATCH($A2528,lookup!$A:$A,0)))</f>
        <v>1_western</v>
      </c>
      <c r="AN2528" s="0" t="str">
        <f aca="false">IF(AND($CF2528&lt;&gt;"",IFERROR(INDEX(subsample_country_map!$E:$E,MATCH($CF2528,subsample_country_map!$A:$A,0)),"")&lt;&gt;""),INDEX(subsample_country_map!$E:$E,MATCH($CF2528,subsample_country_map!$A:$A,0)),INDEX(lookup!$AD:$AD,MATCH($A2528,lookup!$A:$A,0)))</f>
        <v>1_common law</v>
      </c>
      <c r="AO2528" s="0" t="str">
        <f aca="false">INDEX(lookup!$Y:$Y,MATCH($A2528,lookup!$A:$A,0))</f>
        <v>0_published</v>
      </c>
      <c r="AP2528" s="0" t="str">
        <f aca="false">INDEX(lookup!$Z:$Z,MATCH($A2528,lookup!$A:$A,0))</f>
        <v>0_VHB low</v>
      </c>
      <c r="AQ2528" s="0" t="str">
        <f aca="false">INDEX(lookup!$W:$W,MATCH($A2528,lookup!$A:$A,0))</f>
        <v>2_sust</v>
      </c>
      <c r="AS2528" s="0" t="s">
        <v>91</v>
      </c>
      <c r="AT2528" s="0" t="s">
        <v>397</v>
      </c>
      <c r="AU2528" s="0" t="s">
        <v>93</v>
      </c>
      <c r="AV2528" s="0" t="s">
        <v>7507</v>
      </c>
      <c r="BA2528" s="0" t="n">
        <v>2566</v>
      </c>
      <c r="BB2528" s="0" t="s">
        <v>8030</v>
      </c>
      <c r="BC2528" s="0" t="s">
        <v>122</v>
      </c>
      <c r="BD2528" s="0" t="s">
        <v>8031</v>
      </c>
      <c r="BE2528" s="0" t="s">
        <v>33</v>
      </c>
      <c r="BF2528" s="0" t="s">
        <v>2614</v>
      </c>
      <c r="BI2528" s="0" t="s">
        <v>316</v>
      </c>
      <c r="BJ2528" s="0" t="s">
        <v>8214</v>
      </c>
      <c r="BK2528" s="0" t="s">
        <v>8215</v>
      </c>
      <c r="BL2528" s="0" t="s">
        <v>8238</v>
      </c>
      <c r="BM2528" s="0" t="s">
        <v>8046</v>
      </c>
      <c r="BN2528" s="0" t="s">
        <v>8035</v>
      </c>
      <c r="BO2528" s="0" t="s">
        <v>105</v>
      </c>
      <c r="BP2528" s="0" t="s">
        <v>8029</v>
      </c>
      <c r="BQ2528" s="0" t="s">
        <v>2442</v>
      </c>
      <c r="BT2528" s="0" t="n">
        <v>0</v>
      </c>
      <c r="BU2528" s="0" t="s">
        <v>8036</v>
      </c>
      <c r="BW2528" s="0" t="n">
        <v>2007</v>
      </c>
      <c r="BX2528" s="0" t="n">
        <v>2020</v>
      </c>
      <c r="BY2528" s="0" t="s">
        <v>1526</v>
      </c>
      <c r="BZ2528" s="0" t="n">
        <v>2013.5</v>
      </c>
      <c r="CA2528" s="0" t="n">
        <v>0.357142857142857</v>
      </c>
      <c r="CB2528" s="0" t="n">
        <v>0</v>
      </c>
      <c r="CC2528" s="0" t="n">
        <v>1</v>
      </c>
      <c r="CE2528" s="0" t="n">
        <v>0</v>
      </c>
    </row>
    <row r="2529" customFormat="false" ht="15" hidden="false" customHeight="false" outlineLevel="0" collapsed="false">
      <c r="A2529" s="0" t="s">
        <v>8029</v>
      </c>
      <c r="B2529" s="0" t="n">
        <v>3834</v>
      </c>
      <c r="D2529" s="0" t="n">
        <v>2354</v>
      </c>
      <c r="E2529" s="0" t="n">
        <f aca="false">IF(ISNUMBER($BA2529),$BA2529,IF(AND(ISNUMBER($D2529),ISNUMBER($BW2529),ISNUMBER($BX2529)),$D2529*($BX2529-$BW2529+1),""))</f>
        <v>2354</v>
      </c>
      <c r="H2529" s="0" t="s">
        <v>118</v>
      </c>
      <c r="I2529" s="0" t="s">
        <v>746</v>
      </c>
      <c r="J2529" s="0" t="n">
        <f aca="false">IF($BW2529&lt;&gt;"",$BW2529,"")</f>
        <v>2007</v>
      </c>
      <c r="K2529" s="0" t="n">
        <f aca="false">IF($BX2529&lt;&gt;"",$BX2529,"")</f>
        <v>2020</v>
      </c>
      <c r="L2529" s="0" t="n">
        <f aca="false">IF(AND(ISNUMBER($BW2529),ISNUMBER($BX2529)),($BW2529+$BX2529)/2,"")</f>
        <v>2013.5</v>
      </c>
      <c r="M2529" s="0" t="n">
        <f aca="false">IF($L2529&lt;&gt;"",$L2529,"")</f>
        <v>2013.5</v>
      </c>
      <c r="N2529" s="0" t="n">
        <f aca="false">IF(AND(ISNUMBER($BW2529),ISNUMBER($BX2529)),MIN(1,MAX(0,($BX2529-2016+1)/($BX2529-$BW2529+1))),"")</f>
        <v>0.357142857142857</v>
      </c>
      <c r="O2529" s="0" t="n">
        <f aca="false">IF(AND(ISNUMBER($BW2529),ISNUMBER($BX2529)),MIN(1,MAX(0,($BX2529-2017+1)/($BX2529-$BW2529+1))),"")</f>
        <v>0.285714285714286</v>
      </c>
      <c r="P2529" s="0" t="n">
        <f aca="false">IF(AND(ISNUMBER($BW2529),ISNUMBER($BX2529)),MIN(1,MAX(0,($BX2529-2018+1)/($BX2529-$BW2529+1))),"")</f>
        <v>0.214285714285714</v>
      </c>
      <c r="Q2529" s="0" t="n">
        <f aca="false">IF(AND(ISNUMBER($BW2529),ISNUMBER($BX2529)),MIN(1,MAX(0,($BX2529-2019+1)/($BX2529-$BW2529+1))),"")</f>
        <v>0.142857142857143</v>
      </c>
      <c r="R2529" s="0" t="n">
        <f aca="false">IF(AND(ISNUMBER($BW2529),ISNUMBER($BX2529)),MIN(1,MAX(0,($BX2529-2016+1)/($BX2529-$BW2529+1))),"")</f>
        <v>0.357142857142857</v>
      </c>
      <c r="S2529" s="0" t="n">
        <f aca="false">IF($L2529&lt;&gt;"",IF($L2529&gt;=2015.5,1,0),"")</f>
        <v>0</v>
      </c>
      <c r="T2529" s="0" t="n">
        <f aca="false">IF($L2529&lt;&gt;"",IF($L2529&gt;=2016,1,0),"")</f>
        <v>0</v>
      </c>
      <c r="U2529" s="0" t="n">
        <f aca="false">IF(ISNUMBER($BX2529),IF($BX2529&gt;=2016,1,0),"")</f>
        <v>1</v>
      </c>
      <c r="V2529" s="0" t="n">
        <f aca="false">IF(ISNUMBER($BW2529),IF($BW2529&gt;=2016,1,0),"")</f>
        <v>0</v>
      </c>
      <c r="W2529" s="0" t="str">
        <f aca="false">IF(AND(ISNUMBER($BW2529),ISNUMBER($BX2529)),IF($BW2529&gt;=2016,"post-only",IF($BX2529&lt;2016,"pre-only","mixed")),"")</f>
        <v>mixed</v>
      </c>
      <c r="X2529" s="0" t="n">
        <f aca="false">IF(AND(ISNUMBER($BW2529),ISNUMBER($BX2529)),MIN(1,MAX(0,($BX2529-2017+1)/($BX2529-$BW2529+1))),"")</f>
        <v>0.285714285714286</v>
      </c>
      <c r="Y2529" s="0" t="n">
        <f aca="false">IF(AND(ISNUMBER($BW2529),ISNUMBER($BX2529)),MIN(1,MAX(0,($BX2529-2018+1)/($BX2529-$BW2529+1))),"")</f>
        <v>0.214285714285714</v>
      </c>
      <c r="Z2529" s="0" t="n">
        <f aca="false">IF(AND(ISNUMBER($BW2529),ISNUMBER($BX2529)),MIN(1,MAX(0,($BX2529-2019+1)/($BX2529-$BW2529+1))),"")</f>
        <v>0.142857142857143</v>
      </c>
      <c r="AA2529" s="0" t="n">
        <f aca="false">IF(ISNUMBER($BX2529),IF($BX2529&gt;=2017,1,0),"")</f>
        <v>1</v>
      </c>
      <c r="AB2529" s="0" t="n">
        <f aca="false">IF(ISNUMBER($BX2529),IF($BX2529&gt;=2018,1,0),"")</f>
        <v>1</v>
      </c>
      <c r="AC2529" s="0" t="n">
        <f aca="false">IF(ISNUMBER($BX2529),IF($BX2529&gt;=2019,1,0),"")</f>
        <v>1</v>
      </c>
      <c r="AD2529" s="0" t="n">
        <f aca="false">IF($L2529&lt;&gt;"",IF($L2529&gt;2013,1,0),"")</f>
        <v>1</v>
      </c>
      <c r="AE2529" s="0" t="n">
        <f aca="false">IF($L2529&lt;&gt;"",1+IF($L2529&gt;2011,1,0)+IF($L2529&gt;2014,1,0),"")</f>
        <v>2</v>
      </c>
      <c r="AF2529" s="0" t="s">
        <v>761</v>
      </c>
      <c r="AG2529" s="0" t="s">
        <v>88</v>
      </c>
      <c r="AH2529" s="0" t="s">
        <v>89</v>
      </c>
      <c r="AI2529" s="0" t="s">
        <v>334</v>
      </c>
      <c r="AJ2529" s="0" t="s">
        <v>334</v>
      </c>
      <c r="AK2529" s="0" t="str">
        <f aca="false">IF(AND($CF2529&lt;&gt;"",IFERROR(INDEX(subsample_country_map!$B:$B,MATCH($CF2529,subsample_country_map!$A:$A,0)),"")&lt;&gt;""),INDEX(subsample_country_map!$B:$B,MATCH($CF2529,subsample_country_map!$A:$A,0)),INDEX(lookup!$AA:$AA,MATCH($A2529,lookup!$A:$A,0)))</f>
        <v>1_US</v>
      </c>
      <c r="AL2529" s="0" t="str">
        <f aca="false">IF(AND($CF2529&lt;&gt;"",IFERROR(INDEX(subsample_country_map!$C:$C,MATCH($CF2529,subsample_country_map!$A:$A,0)),"")&lt;&gt;""),INDEX(subsample_country_map!$C:$C,MATCH($CF2529,subsample_country_map!$A:$A,0)),INDEX(lookup!$AB:$AB,MATCH($A2529,lookup!$A:$A,0)))</f>
        <v>1_developed</v>
      </c>
      <c r="AM2529" s="0" t="str">
        <f aca="false">IF(AND($CF2529&lt;&gt;"",IFERROR(INDEX(subsample_country_map!$D:$D,MATCH($CF2529,subsample_country_map!$A:$A,0)),"")&lt;&gt;""),INDEX(subsample_country_map!$D:$D,MATCH($CF2529,subsample_country_map!$A:$A,0)),INDEX(lookup!$AC:$AC,MATCH($A2529,lookup!$A:$A,0)))</f>
        <v>1_western</v>
      </c>
      <c r="AN2529" s="0" t="str">
        <f aca="false">IF(AND($CF2529&lt;&gt;"",IFERROR(INDEX(subsample_country_map!$E:$E,MATCH($CF2529,subsample_country_map!$A:$A,0)),"")&lt;&gt;""),INDEX(subsample_country_map!$E:$E,MATCH($CF2529,subsample_country_map!$A:$A,0)),INDEX(lookup!$AD:$AD,MATCH($A2529,lookup!$A:$A,0)))</f>
        <v>1_common law</v>
      </c>
      <c r="AO2529" s="0" t="str">
        <f aca="false">INDEX(lookup!$Y:$Y,MATCH($A2529,lookup!$A:$A,0))</f>
        <v>0_published</v>
      </c>
      <c r="AP2529" s="0" t="str">
        <f aca="false">INDEX(lookup!$Z:$Z,MATCH($A2529,lookup!$A:$A,0))</f>
        <v>0_VHB low</v>
      </c>
      <c r="AQ2529" s="0" t="str">
        <f aca="false">INDEX(lookup!$W:$W,MATCH($A2529,lookup!$A:$A,0))</f>
        <v>2_sust</v>
      </c>
      <c r="AS2529" s="0" t="s">
        <v>91</v>
      </c>
      <c r="AT2529" s="0" t="s">
        <v>397</v>
      </c>
      <c r="AU2529" s="0" t="s">
        <v>93</v>
      </c>
      <c r="AV2529" s="0" t="s">
        <v>5665</v>
      </c>
      <c r="BA2529" s="0" t="n">
        <v>2354</v>
      </c>
      <c r="BB2529" s="0" t="s">
        <v>8030</v>
      </c>
      <c r="BC2529" s="0" t="s">
        <v>122</v>
      </c>
      <c r="BD2529" s="0" t="s">
        <v>8031</v>
      </c>
      <c r="BE2529" s="0" t="s">
        <v>33</v>
      </c>
      <c r="BF2529" s="0" t="s">
        <v>2619</v>
      </c>
      <c r="BI2529" s="0" t="s">
        <v>316</v>
      </c>
      <c r="BJ2529" s="0" t="s">
        <v>8218</v>
      </c>
      <c r="BK2529" s="0" t="s">
        <v>8215</v>
      </c>
      <c r="BL2529" s="0" t="s">
        <v>8239</v>
      </c>
      <c r="BM2529" s="0" t="s">
        <v>8046</v>
      </c>
      <c r="BN2529" s="0" t="s">
        <v>8035</v>
      </c>
      <c r="BO2529" s="0" t="s">
        <v>105</v>
      </c>
      <c r="BP2529" s="0" t="s">
        <v>8029</v>
      </c>
      <c r="BQ2529" s="0" t="s">
        <v>2442</v>
      </c>
      <c r="BT2529" s="0" t="n">
        <v>0</v>
      </c>
      <c r="BU2529" s="0" t="s">
        <v>8036</v>
      </c>
      <c r="BW2529" s="0" t="n">
        <v>2007</v>
      </c>
      <c r="BX2529" s="0" t="n">
        <v>2020</v>
      </c>
      <c r="BY2529" s="0" t="s">
        <v>1526</v>
      </c>
      <c r="BZ2529" s="0" t="n">
        <v>2013.5</v>
      </c>
      <c r="CA2529" s="0" t="n">
        <v>0.357142857142857</v>
      </c>
      <c r="CB2529" s="0" t="n">
        <v>0</v>
      </c>
      <c r="CC2529" s="0" t="n">
        <v>1</v>
      </c>
      <c r="CE2529" s="0" t="n">
        <v>0</v>
      </c>
    </row>
    <row r="2530" customFormat="false" ht="15" hidden="false" customHeight="false" outlineLevel="0" collapsed="false">
      <c r="A2530" s="0" t="s">
        <v>8029</v>
      </c>
      <c r="B2530" s="0" t="n">
        <v>3835</v>
      </c>
      <c r="D2530" s="0" t="n">
        <v>2643</v>
      </c>
      <c r="E2530" s="0" t="n">
        <f aca="false">IF(ISNUMBER($BA2530),$BA2530,IF(AND(ISNUMBER($D2530),ISNUMBER($BW2530),ISNUMBER($BX2530)),$D2530*($BX2530-$BW2530+1),""))</f>
        <v>2643</v>
      </c>
      <c r="H2530" s="0" t="s">
        <v>118</v>
      </c>
      <c r="I2530" s="0" t="s">
        <v>746</v>
      </c>
      <c r="J2530" s="0" t="n">
        <f aca="false">IF($BW2530&lt;&gt;"",$BW2530,"")</f>
        <v>2007</v>
      </c>
      <c r="K2530" s="0" t="n">
        <f aca="false">IF($BX2530&lt;&gt;"",$BX2530,"")</f>
        <v>2020</v>
      </c>
      <c r="L2530" s="0" t="n">
        <f aca="false">IF(AND(ISNUMBER($BW2530),ISNUMBER($BX2530)),($BW2530+$BX2530)/2,"")</f>
        <v>2013.5</v>
      </c>
      <c r="M2530" s="0" t="n">
        <f aca="false">IF($L2530&lt;&gt;"",$L2530,"")</f>
        <v>2013.5</v>
      </c>
      <c r="N2530" s="0" t="n">
        <f aca="false">IF(AND(ISNUMBER($BW2530),ISNUMBER($BX2530)),MIN(1,MAX(0,($BX2530-2016+1)/($BX2530-$BW2530+1))),"")</f>
        <v>0.357142857142857</v>
      </c>
      <c r="O2530" s="0" t="n">
        <f aca="false">IF(AND(ISNUMBER($BW2530),ISNUMBER($BX2530)),MIN(1,MAX(0,($BX2530-2017+1)/($BX2530-$BW2530+1))),"")</f>
        <v>0.285714285714286</v>
      </c>
      <c r="P2530" s="0" t="n">
        <f aca="false">IF(AND(ISNUMBER($BW2530),ISNUMBER($BX2530)),MIN(1,MAX(0,($BX2530-2018+1)/($BX2530-$BW2530+1))),"")</f>
        <v>0.214285714285714</v>
      </c>
      <c r="Q2530" s="0" t="n">
        <f aca="false">IF(AND(ISNUMBER($BW2530),ISNUMBER($BX2530)),MIN(1,MAX(0,($BX2530-2019+1)/($BX2530-$BW2530+1))),"")</f>
        <v>0.142857142857143</v>
      </c>
      <c r="R2530" s="0" t="n">
        <f aca="false">IF(AND(ISNUMBER($BW2530),ISNUMBER($BX2530)),MIN(1,MAX(0,($BX2530-2016+1)/($BX2530-$BW2530+1))),"")</f>
        <v>0.357142857142857</v>
      </c>
      <c r="S2530" s="0" t="n">
        <f aca="false">IF($L2530&lt;&gt;"",IF($L2530&gt;=2015.5,1,0),"")</f>
        <v>0</v>
      </c>
      <c r="T2530" s="0" t="n">
        <f aca="false">IF($L2530&lt;&gt;"",IF($L2530&gt;=2016,1,0),"")</f>
        <v>0</v>
      </c>
      <c r="U2530" s="0" t="n">
        <f aca="false">IF(ISNUMBER($BX2530),IF($BX2530&gt;=2016,1,0),"")</f>
        <v>1</v>
      </c>
      <c r="V2530" s="0" t="n">
        <f aca="false">IF(ISNUMBER($BW2530),IF($BW2530&gt;=2016,1,0),"")</f>
        <v>0</v>
      </c>
      <c r="W2530" s="0" t="str">
        <f aca="false">IF(AND(ISNUMBER($BW2530),ISNUMBER($BX2530)),IF($BW2530&gt;=2016,"post-only",IF($BX2530&lt;2016,"pre-only","mixed")),"")</f>
        <v>mixed</v>
      </c>
      <c r="X2530" s="0" t="n">
        <f aca="false">IF(AND(ISNUMBER($BW2530),ISNUMBER($BX2530)),MIN(1,MAX(0,($BX2530-2017+1)/($BX2530-$BW2530+1))),"")</f>
        <v>0.285714285714286</v>
      </c>
      <c r="Y2530" s="0" t="n">
        <f aca="false">IF(AND(ISNUMBER($BW2530),ISNUMBER($BX2530)),MIN(1,MAX(0,($BX2530-2018+1)/($BX2530-$BW2530+1))),"")</f>
        <v>0.214285714285714</v>
      </c>
      <c r="Z2530" s="0" t="n">
        <f aca="false">IF(AND(ISNUMBER($BW2530),ISNUMBER($BX2530)),MIN(1,MAX(0,($BX2530-2019+1)/($BX2530-$BW2530+1))),"")</f>
        <v>0.142857142857143</v>
      </c>
      <c r="AA2530" s="0" t="n">
        <f aca="false">IF(ISNUMBER($BX2530),IF($BX2530&gt;=2017,1,0),"")</f>
        <v>1</v>
      </c>
      <c r="AB2530" s="0" t="n">
        <f aca="false">IF(ISNUMBER($BX2530),IF($BX2530&gt;=2018,1,0),"")</f>
        <v>1</v>
      </c>
      <c r="AC2530" s="0" t="n">
        <f aca="false">IF(ISNUMBER($BX2530),IF($BX2530&gt;=2019,1,0),"")</f>
        <v>1</v>
      </c>
      <c r="AD2530" s="0" t="n">
        <f aca="false">IF($L2530&lt;&gt;"",IF($L2530&gt;2013,1,0),"")</f>
        <v>1</v>
      </c>
      <c r="AE2530" s="0" t="n">
        <f aca="false">IF($L2530&lt;&gt;"",1+IF($L2530&gt;2011,1,0)+IF($L2530&gt;2014,1,0),"")</f>
        <v>2</v>
      </c>
      <c r="AF2530" s="0" t="s">
        <v>761</v>
      </c>
      <c r="AG2530" s="0" t="s">
        <v>88</v>
      </c>
      <c r="AH2530" s="0" t="s">
        <v>89</v>
      </c>
      <c r="AI2530" s="0" t="s">
        <v>334</v>
      </c>
      <c r="AJ2530" s="0" t="s">
        <v>334</v>
      </c>
      <c r="AK2530" s="0" t="str">
        <f aca="false">IF(AND($CF2530&lt;&gt;"",IFERROR(INDEX(subsample_country_map!$B:$B,MATCH($CF2530,subsample_country_map!$A:$A,0)),"")&lt;&gt;""),INDEX(subsample_country_map!$B:$B,MATCH($CF2530,subsample_country_map!$A:$A,0)),INDEX(lookup!$AA:$AA,MATCH($A2530,lookup!$A:$A,0)))</f>
        <v>1_US</v>
      </c>
      <c r="AL2530" s="0" t="str">
        <f aca="false">IF(AND($CF2530&lt;&gt;"",IFERROR(INDEX(subsample_country_map!$C:$C,MATCH($CF2530,subsample_country_map!$A:$A,0)),"")&lt;&gt;""),INDEX(subsample_country_map!$C:$C,MATCH($CF2530,subsample_country_map!$A:$A,0)),INDEX(lookup!$AB:$AB,MATCH($A2530,lookup!$A:$A,0)))</f>
        <v>1_developed</v>
      </c>
      <c r="AM2530" s="0" t="str">
        <f aca="false">IF(AND($CF2530&lt;&gt;"",IFERROR(INDEX(subsample_country_map!$D:$D,MATCH($CF2530,subsample_country_map!$A:$A,0)),"")&lt;&gt;""),INDEX(subsample_country_map!$D:$D,MATCH($CF2530,subsample_country_map!$A:$A,0)),INDEX(lookup!$AC:$AC,MATCH($A2530,lookup!$A:$A,0)))</f>
        <v>1_western</v>
      </c>
      <c r="AN2530" s="0" t="str">
        <f aca="false">IF(AND($CF2530&lt;&gt;"",IFERROR(INDEX(subsample_country_map!$E:$E,MATCH($CF2530,subsample_country_map!$A:$A,0)),"")&lt;&gt;""),INDEX(subsample_country_map!$E:$E,MATCH($CF2530,subsample_country_map!$A:$A,0)),INDEX(lookup!$AD:$AD,MATCH($A2530,lookup!$A:$A,0)))</f>
        <v>1_common law</v>
      </c>
      <c r="AO2530" s="0" t="str">
        <f aca="false">INDEX(lookup!$Y:$Y,MATCH($A2530,lookup!$A:$A,0))</f>
        <v>0_published</v>
      </c>
      <c r="AP2530" s="0" t="str">
        <f aca="false">INDEX(lookup!$Z:$Z,MATCH($A2530,lookup!$A:$A,0))</f>
        <v>0_VHB low</v>
      </c>
      <c r="AQ2530" s="0" t="str">
        <f aca="false">INDEX(lookup!$W:$W,MATCH($A2530,lookup!$A:$A,0))</f>
        <v>2_sust</v>
      </c>
      <c r="AS2530" s="0" t="s">
        <v>91</v>
      </c>
      <c r="AT2530" s="0" t="s">
        <v>397</v>
      </c>
      <c r="AU2530" s="0" t="s">
        <v>93</v>
      </c>
      <c r="AV2530" s="0" t="s">
        <v>8240</v>
      </c>
      <c r="BA2530" s="0" t="n">
        <v>2643</v>
      </c>
      <c r="BB2530" s="0" t="s">
        <v>8030</v>
      </c>
      <c r="BC2530" s="0" t="s">
        <v>122</v>
      </c>
      <c r="BD2530" s="0" t="s">
        <v>8031</v>
      </c>
      <c r="BE2530" s="0" t="s">
        <v>33</v>
      </c>
      <c r="BF2530" s="0" t="s">
        <v>8220</v>
      </c>
      <c r="BI2530" s="0" t="s">
        <v>316</v>
      </c>
      <c r="BJ2530" s="0" t="s">
        <v>8221</v>
      </c>
      <c r="BK2530" s="0" t="s">
        <v>8215</v>
      </c>
      <c r="BL2530" s="0" t="s">
        <v>8241</v>
      </c>
      <c r="BM2530" s="0" t="s">
        <v>8046</v>
      </c>
      <c r="BN2530" s="0" t="s">
        <v>8035</v>
      </c>
      <c r="BO2530" s="0" t="s">
        <v>105</v>
      </c>
      <c r="BP2530" s="0" t="s">
        <v>8029</v>
      </c>
      <c r="BQ2530" s="0" t="s">
        <v>2442</v>
      </c>
      <c r="BT2530" s="0" t="n">
        <v>0</v>
      </c>
      <c r="BU2530" s="0" t="s">
        <v>8036</v>
      </c>
      <c r="BW2530" s="0" t="n">
        <v>2007</v>
      </c>
      <c r="BX2530" s="0" t="n">
        <v>2020</v>
      </c>
      <c r="BY2530" s="0" t="s">
        <v>1526</v>
      </c>
      <c r="BZ2530" s="0" t="n">
        <v>2013.5</v>
      </c>
      <c r="CA2530" s="0" t="n">
        <v>0.357142857142857</v>
      </c>
      <c r="CB2530" s="0" t="n">
        <v>0</v>
      </c>
      <c r="CC2530" s="0" t="n">
        <v>1</v>
      </c>
      <c r="CE2530" s="0" t="n">
        <v>0</v>
      </c>
    </row>
    <row r="2531" customFormat="false" ht="15" hidden="false" customHeight="false" outlineLevel="0" collapsed="false">
      <c r="A2531" s="0" t="s">
        <v>8029</v>
      </c>
      <c r="B2531" s="0" t="n">
        <v>3836</v>
      </c>
      <c r="D2531" s="0" t="n">
        <v>2970</v>
      </c>
      <c r="E2531" s="0" t="n">
        <f aca="false">IF(ISNUMBER($BA2531),$BA2531,IF(AND(ISNUMBER($D2531),ISNUMBER($BW2531),ISNUMBER($BX2531)),$D2531*($BX2531-$BW2531+1),""))</f>
        <v>2970</v>
      </c>
      <c r="H2531" s="0" t="s">
        <v>118</v>
      </c>
      <c r="I2531" s="0" t="s">
        <v>746</v>
      </c>
      <c r="J2531" s="0" t="n">
        <f aca="false">IF($BW2531&lt;&gt;"",$BW2531,"")</f>
        <v>2007</v>
      </c>
      <c r="K2531" s="0" t="n">
        <f aca="false">IF($BX2531&lt;&gt;"",$BX2531,"")</f>
        <v>2020</v>
      </c>
      <c r="L2531" s="0" t="n">
        <f aca="false">IF(AND(ISNUMBER($BW2531),ISNUMBER($BX2531)),($BW2531+$BX2531)/2,"")</f>
        <v>2013.5</v>
      </c>
      <c r="M2531" s="0" t="n">
        <f aca="false">IF($L2531&lt;&gt;"",$L2531,"")</f>
        <v>2013.5</v>
      </c>
      <c r="N2531" s="0" t="n">
        <f aca="false">IF(AND(ISNUMBER($BW2531),ISNUMBER($BX2531)),MIN(1,MAX(0,($BX2531-2016+1)/($BX2531-$BW2531+1))),"")</f>
        <v>0.357142857142857</v>
      </c>
      <c r="O2531" s="0" t="n">
        <f aca="false">IF(AND(ISNUMBER($BW2531),ISNUMBER($BX2531)),MIN(1,MAX(0,($BX2531-2017+1)/($BX2531-$BW2531+1))),"")</f>
        <v>0.285714285714286</v>
      </c>
      <c r="P2531" s="0" t="n">
        <f aca="false">IF(AND(ISNUMBER($BW2531),ISNUMBER($BX2531)),MIN(1,MAX(0,($BX2531-2018+1)/($BX2531-$BW2531+1))),"")</f>
        <v>0.214285714285714</v>
      </c>
      <c r="Q2531" s="0" t="n">
        <f aca="false">IF(AND(ISNUMBER($BW2531),ISNUMBER($BX2531)),MIN(1,MAX(0,($BX2531-2019+1)/($BX2531-$BW2531+1))),"")</f>
        <v>0.142857142857143</v>
      </c>
      <c r="R2531" s="0" t="n">
        <f aca="false">IF(AND(ISNUMBER($BW2531),ISNUMBER($BX2531)),MIN(1,MAX(0,($BX2531-2016+1)/($BX2531-$BW2531+1))),"")</f>
        <v>0.357142857142857</v>
      </c>
      <c r="S2531" s="0" t="n">
        <f aca="false">IF($L2531&lt;&gt;"",IF($L2531&gt;=2015.5,1,0),"")</f>
        <v>0</v>
      </c>
      <c r="T2531" s="0" t="n">
        <f aca="false">IF($L2531&lt;&gt;"",IF($L2531&gt;=2016,1,0),"")</f>
        <v>0</v>
      </c>
      <c r="U2531" s="0" t="n">
        <f aca="false">IF(ISNUMBER($BX2531),IF($BX2531&gt;=2016,1,0),"")</f>
        <v>1</v>
      </c>
      <c r="V2531" s="0" t="n">
        <f aca="false">IF(ISNUMBER($BW2531),IF($BW2531&gt;=2016,1,0),"")</f>
        <v>0</v>
      </c>
      <c r="W2531" s="0" t="str">
        <f aca="false">IF(AND(ISNUMBER($BW2531),ISNUMBER($BX2531)),IF($BW2531&gt;=2016,"post-only",IF($BX2531&lt;2016,"pre-only","mixed")),"")</f>
        <v>mixed</v>
      </c>
      <c r="X2531" s="0" t="n">
        <f aca="false">IF(AND(ISNUMBER($BW2531),ISNUMBER($BX2531)),MIN(1,MAX(0,($BX2531-2017+1)/($BX2531-$BW2531+1))),"")</f>
        <v>0.285714285714286</v>
      </c>
      <c r="Y2531" s="0" t="n">
        <f aca="false">IF(AND(ISNUMBER($BW2531),ISNUMBER($BX2531)),MIN(1,MAX(0,($BX2531-2018+1)/($BX2531-$BW2531+1))),"")</f>
        <v>0.214285714285714</v>
      </c>
      <c r="Z2531" s="0" t="n">
        <f aca="false">IF(AND(ISNUMBER($BW2531),ISNUMBER($BX2531)),MIN(1,MAX(0,($BX2531-2019+1)/($BX2531-$BW2531+1))),"")</f>
        <v>0.142857142857143</v>
      </c>
      <c r="AA2531" s="0" t="n">
        <f aca="false">IF(ISNUMBER($BX2531),IF($BX2531&gt;=2017,1,0),"")</f>
        <v>1</v>
      </c>
      <c r="AB2531" s="0" t="n">
        <f aca="false">IF(ISNUMBER($BX2531),IF($BX2531&gt;=2018,1,0),"")</f>
        <v>1</v>
      </c>
      <c r="AC2531" s="0" t="n">
        <f aca="false">IF(ISNUMBER($BX2531),IF($BX2531&gt;=2019,1,0),"")</f>
        <v>1</v>
      </c>
      <c r="AD2531" s="0" t="n">
        <f aca="false">IF($L2531&lt;&gt;"",IF($L2531&gt;2013,1,0),"")</f>
        <v>1</v>
      </c>
      <c r="AE2531" s="0" t="n">
        <f aca="false">IF($L2531&lt;&gt;"",1+IF($L2531&gt;2011,1,0)+IF($L2531&gt;2014,1,0),"")</f>
        <v>2</v>
      </c>
      <c r="AF2531" s="0" t="s">
        <v>761</v>
      </c>
      <c r="AG2531" s="0" t="s">
        <v>88</v>
      </c>
      <c r="AH2531" s="0" t="s">
        <v>89</v>
      </c>
      <c r="AI2531" s="0" t="s">
        <v>334</v>
      </c>
      <c r="AJ2531" s="0" t="s">
        <v>334</v>
      </c>
      <c r="AK2531" s="0" t="str">
        <f aca="false">IF(AND($CF2531&lt;&gt;"",IFERROR(INDEX(subsample_country_map!$B:$B,MATCH($CF2531,subsample_country_map!$A:$A,0)),"")&lt;&gt;""),INDEX(subsample_country_map!$B:$B,MATCH($CF2531,subsample_country_map!$A:$A,0)),INDEX(lookup!$AA:$AA,MATCH($A2531,lookup!$A:$A,0)))</f>
        <v>1_US</v>
      </c>
      <c r="AL2531" s="0" t="str">
        <f aca="false">IF(AND($CF2531&lt;&gt;"",IFERROR(INDEX(subsample_country_map!$C:$C,MATCH($CF2531,subsample_country_map!$A:$A,0)),"")&lt;&gt;""),INDEX(subsample_country_map!$C:$C,MATCH($CF2531,subsample_country_map!$A:$A,0)),INDEX(lookup!$AB:$AB,MATCH($A2531,lookup!$A:$A,0)))</f>
        <v>1_developed</v>
      </c>
      <c r="AM2531" s="0" t="str">
        <f aca="false">IF(AND($CF2531&lt;&gt;"",IFERROR(INDEX(subsample_country_map!$D:$D,MATCH($CF2531,subsample_country_map!$A:$A,0)),"")&lt;&gt;""),INDEX(subsample_country_map!$D:$D,MATCH($CF2531,subsample_country_map!$A:$A,0)),INDEX(lookup!$AC:$AC,MATCH($A2531,lookup!$A:$A,0)))</f>
        <v>1_western</v>
      </c>
      <c r="AN2531" s="0" t="str">
        <f aca="false">IF(AND($CF2531&lt;&gt;"",IFERROR(INDEX(subsample_country_map!$E:$E,MATCH($CF2531,subsample_country_map!$A:$A,0)),"")&lt;&gt;""),INDEX(subsample_country_map!$E:$E,MATCH($CF2531,subsample_country_map!$A:$A,0)),INDEX(lookup!$AD:$AD,MATCH($A2531,lookup!$A:$A,0)))</f>
        <v>1_common law</v>
      </c>
      <c r="AO2531" s="0" t="str">
        <f aca="false">INDEX(lookup!$Y:$Y,MATCH($A2531,lookup!$A:$A,0))</f>
        <v>0_published</v>
      </c>
      <c r="AP2531" s="0" t="str">
        <f aca="false">INDEX(lookup!$Z:$Z,MATCH($A2531,lookup!$A:$A,0))</f>
        <v>0_VHB low</v>
      </c>
      <c r="AQ2531" s="0" t="str">
        <f aca="false">INDEX(lookup!$W:$W,MATCH($A2531,lookup!$A:$A,0))</f>
        <v>2_sust</v>
      </c>
      <c r="AS2531" s="0" t="s">
        <v>91</v>
      </c>
      <c r="AT2531" s="0" t="s">
        <v>397</v>
      </c>
      <c r="AU2531" s="0" t="s">
        <v>93</v>
      </c>
      <c r="AV2531" s="0" t="s">
        <v>1491</v>
      </c>
      <c r="BA2531" s="0" t="n">
        <v>2970</v>
      </c>
      <c r="BB2531" s="0" t="s">
        <v>8030</v>
      </c>
      <c r="BC2531" s="0" t="s">
        <v>122</v>
      </c>
      <c r="BD2531" s="0" t="s">
        <v>8031</v>
      </c>
      <c r="BE2531" s="0" t="s">
        <v>33</v>
      </c>
      <c r="BF2531" s="0" t="s">
        <v>8223</v>
      </c>
      <c r="BI2531" s="0" t="s">
        <v>316</v>
      </c>
      <c r="BJ2531" s="0" t="s">
        <v>8224</v>
      </c>
      <c r="BK2531" s="0" t="s">
        <v>8215</v>
      </c>
      <c r="BL2531" s="0" t="s">
        <v>8242</v>
      </c>
      <c r="BM2531" s="0" t="s">
        <v>8046</v>
      </c>
      <c r="BN2531" s="0" t="s">
        <v>8035</v>
      </c>
      <c r="BO2531" s="0" t="s">
        <v>105</v>
      </c>
      <c r="BP2531" s="0" t="s">
        <v>8029</v>
      </c>
      <c r="BQ2531" s="0" t="s">
        <v>2442</v>
      </c>
      <c r="BT2531" s="0" t="n">
        <v>0</v>
      </c>
      <c r="BU2531" s="0" t="s">
        <v>8036</v>
      </c>
      <c r="BW2531" s="0" t="n">
        <v>2007</v>
      </c>
      <c r="BX2531" s="0" t="n">
        <v>2020</v>
      </c>
      <c r="BY2531" s="0" t="s">
        <v>1526</v>
      </c>
      <c r="BZ2531" s="0" t="n">
        <v>2013.5</v>
      </c>
      <c r="CA2531" s="0" t="n">
        <v>0.357142857142857</v>
      </c>
      <c r="CB2531" s="0" t="n">
        <v>0</v>
      </c>
      <c r="CC2531" s="0" t="n">
        <v>1</v>
      </c>
      <c r="CE2531" s="0" t="n">
        <v>0</v>
      </c>
    </row>
    <row r="2532" customFormat="false" ht="15" hidden="false" customHeight="false" outlineLevel="0" collapsed="false">
      <c r="A2532" s="0" t="s">
        <v>8029</v>
      </c>
      <c r="B2532" s="0" t="n">
        <v>3837</v>
      </c>
      <c r="D2532" s="0" t="n">
        <v>6304</v>
      </c>
      <c r="E2532" s="0" t="n">
        <f aca="false">IF(ISNUMBER($BA2532),$BA2532,IF(AND(ISNUMBER($D2532),ISNUMBER($BW2532),ISNUMBER($BX2532)),$D2532*($BX2532-$BW2532+1),""))</f>
        <v>6304</v>
      </c>
      <c r="H2532" s="0" t="s">
        <v>118</v>
      </c>
      <c r="I2532" s="0" t="s">
        <v>746</v>
      </c>
      <c r="J2532" s="0" t="n">
        <f aca="false">IF($BW2532&lt;&gt;"",$BW2532,"")</f>
        <v>2007</v>
      </c>
      <c r="K2532" s="0" t="n">
        <f aca="false">IF($BX2532&lt;&gt;"",$BX2532,"")</f>
        <v>2020</v>
      </c>
      <c r="L2532" s="0" t="n">
        <f aca="false">IF(AND(ISNUMBER($BW2532),ISNUMBER($BX2532)),($BW2532+$BX2532)/2,"")</f>
        <v>2013.5</v>
      </c>
      <c r="M2532" s="0" t="n">
        <f aca="false">IF($L2532&lt;&gt;"",$L2532,"")</f>
        <v>2013.5</v>
      </c>
      <c r="N2532" s="0" t="n">
        <f aca="false">IF(AND(ISNUMBER($BW2532),ISNUMBER($BX2532)),MIN(1,MAX(0,($BX2532-2016+1)/($BX2532-$BW2532+1))),"")</f>
        <v>0.357142857142857</v>
      </c>
      <c r="O2532" s="0" t="n">
        <f aca="false">IF(AND(ISNUMBER($BW2532),ISNUMBER($BX2532)),MIN(1,MAX(0,($BX2532-2017+1)/($BX2532-$BW2532+1))),"")</f>
        <v>0.285714285714286</v>
      </c>
      <c r="P2532" s="0" t="n">
        <f aca="false">IF(AND(ISNUMBER($BW2532),ISNUMBER($BX2532)),MIN(1,MAX(0,($BX2532-2018+1)/($BX2532-$BW2532+1))),"")</f>
        <v>0.214285714285714</v>
      </c>
      <c r="Q2532" s="0" t="n">
        <f aca="false">IF(AND(ISNUMBER($BW2532),ISNUMBER($BX2532)),MIN(1,MAX(0,($BX2532-2019+1)/($BX2532-$BW2532+1))),"")</f>
        <v>0.142857142857143</v>
      </c>
      <c r="R2532" s="0" t="n">
        <f aca="false">IF(AND(ISNUMBER($BW2532),ISNUMBER($BX2532)),MIN(1,MAX(0,($BX2532-2016+1)/($BX2532-$BW2532+1))),"")</f>
        <v>0.357142857142857</v>
      </c>
      <c r="S2532" s="0" t="n">
        <f aca="false">IF($L2532&lt;&gt;"",IF($L2532&gt;=2015.5,1,0),"")</f>
        <v>0</v>
      </c>
      <c r="T2532" s="0" t="n">
        <f aca="false">IF($L2532&lt;&gt;"",IF($L2532&gt;=2016,1,0),"")</f>
        <v>0</v>
      </c>
      <c r="U2532" s="0" t="n">
        <f aca="false">IF(ISNUMBER($BX2532),IF($BX2532&gt;=2016,1,0),"")</f>
        <v>1</v>
      </c>
      <c r="V2532" s="0" t="n">
        <f aca="false">IF(ISNUMBER($BW2532),IF($BW2532&gt;=2016,1,0),"")</f>
        <v>0</v>
      </c>
      <c r="W2532" s="0" t="str">
        <f aca="false">IF(AND(ISNUMBER($BW2532),ISNUMBER($BX2532)),IF($BW2532&gt;=2016,"post-only",IF($BX2532&lt;2016,"pre-only","mixed")),"")</f>
        <v>mixed</v>
      </c>
      <c r="X2532" s="0" t="n">
        <f aca="false">IF(AND(ISNUMBER($BW2532),ISNUMBER($BX2532)),MIN(1,MAX(0,($BX2532-2017+1)/($BX2532-$BW2532+1))),"")</f>
        <v>0.285714285714286</v>
      </c>
      <c r="Y2532" s="0" t="n">
        <f aca="false">IF(AND(ISNUMBER($BW2532),ISNUMBER($BX2532)),MIN(1,MAX(0,($BX2532-2018+1)/($BX2532-$BW2532+1))),"")</f>
        <v>0.214285714285714</v>
      </c>
      <c r="Z2532" s="0" t="n">
        <f aca="false">IF(AND(ISNUMBER($BW2532),ISNUMBER($BX2532)),MIN(1,MAX(0,($BX2532-2019+1)/($BX2532-$BW2532+1))),"")</f>
        <v>0.142857142857143</v>
      </c>
      <c r="AA2532" s="0" t="n">
        <f aca="false">IF(ISNUMBER($BX2532),IF($BX2532&gt;=2017,1,0),"")</f>
        <v>1</v>
      </c>
      <c r="AB2532" s="0" t="n">
        <f aca="false">IF(ISNUMBER($BX2532),IF($BX2532&gt;=2018,1,0),"")</f>
        <v>1</v>
      </c>
      <c r="AC2532" s="0" t="n">
        <f aca="false">IF(ISNUMBER($BX2532),IF($BX2532&gt;=2019,1,0),"")</f>
        <v>1</v>
      </c>
      <c r="AD2532" s="0" t="n">
        <f aca="false">IF($L2532&lt;&gt;"",IF($L2532&gt;2013,1,0),"")</f>
        <v>1</v>
      </c>
      <c r="AE2532" s="0" t="n">
        <f aca="false">IF($L2532&lt;&gt;"",1+IF($L2532&gt;2011,1,0)+IF($L2532&gt;2014,1,0),"")</f>
        <v>2</v>
      </c>
      <c r="AF2532" s="0" t="s">
        <v>761</v>
      </c>
      <c r="AG2532" s="0" t="s">
        <v>88</v>
      </c>
      <c r="AH2532" s="0" t="s">
        <v>89</v>
      </c>
      <c r="AI2532" s="0" t="s">
        <v>334</v>
      </c>
      <c r="AJ2532" s="0" t="s">
        <v>334</v>
      </c>
      <c r="AK2532" s="0" t="str">
        <f aca="false">IF(AND($CF2532&lt;&gt;"",IFERROR(INDEX(subsample_country_map!$B:$B,MATCH($CF2532,subsample_country_map!$A:$A,0)),"")&lt;&gt;""),INDEX(subsample_country_map!$B:$B,MATCH($CF2532,subsample_country_map!$A:$A,0)),INDEX(lookup!$AA:$AA,MATCH($A2532,lookup!$A:$A,0)))</f>
        <v>1_US</v>
      </c>
      <c r="AL2532" s="0" t="str">
        <f aca="false">IF(AND($CF2532&lt;&gt;"",IFERROR(INDEX(subsample_country_map!$C:$C,MATCH($CF2532,subsample_country_map!$A:$A,0)),"")&lt;&gt;""),INDEX(subsample_country_map!$C:$C,MATCH($CF2532,subsample_country_map!$A:$A,0)),INDEX(lookup!$AB:$AB,MATCH($A2532,lookup!$A:$A,0)))</f>
        <v>1_developed</v>
      </c>
      <c r="AM2532" s="0" t="str">
        <f aca="false">IF(AND($CF2532&lt;&gt;"",IFERROR(INDEX(subsample_country_map!$D:$D,MATCH($CF2532,subsample_country_map!$A:$A,0)),"")&lt;&gt;""),INDEX(subsample_country_map!$D:$D,MATCH($CF2532,subsample_country_map!$A:$A,0)),INDEX(lookup!$AC:$AC,MATCH($A2532,lookup!$A:$A,0)))</f>
        <v>1_western</v>
      </c>
      <c r="AN2532" s="0" t="str">
        <f aca="false">IF(AND($CF2532&lt;&gt;"",IFERROR(INDEX(subsample_country_map!$E:$E,MATCH($CF2532,subsample_country_map!$A:$A,0)),"")&lt;&gt;""),INDEX(subsample_country_map!$E:$E,MATCH($CF2532,subsample_country_map!$A:$A,0)),INDEX(lookup!$AD:$AD,MATCH($A2532,lookup!$A:$A,0)))</f>
        <v>1_common law</v>
      </c>
      <c r="AO2532" s="0" t="str">
        <f aca="false">INDEX(lookup!$Y:$Y,MATCH($A2532,lookup!$A:$A,0))</f>
        <v>0_published</v>
      </c>
      <c r="AP2532" s="0" t="str">
        <f aca="false">INDEX(lookup!$Z:$Z,MATCH($A2532,lookup!$A:$A,0))</f>
        <v>0_VHB low</v>
      </c>
      <c r="AQ2532" s="0" t="str">
        <f aca="false">INDEX(lookup!$W:$W,MATCH($A2532,lookup!$A:$A,0))</f>
        <v>2_sust</v>
      </c>
      <c r="AS2532" s="0" t="s">
        <v>91</v>
      </c>
      <c r="AT2532" s="0" t="s">
        <v>397</v>
      </c>
      <c r="AU2532" s="0" t="s">
        <v>93</v>
      </c>
      <c r="AV2532" s="0" t="s">
        <v>2722</v>
      </c>
      <c r="BA2532" s="0" t="n">
        <v>6304</v>
      </c>
      <c r="BB2532" s="0" t="s">
        <v>8030</v>
      </c>
      <c r="BC2532" s="0" t="s">
        <v>122</v>
      </c>
      <c r="BD2532" s="0" t="s">
        <v>8031</v>
      </c>
      <c r="BE2532" s="0" t="s">
        <v>33</v>
      </c>
      <c r="BF2532" s="0" t="s">
        <v>8226</v>
      </c>
      <c r="BI2532" s="0" t="s">
        <v>316</v>
      </c>
      <c r="BJ2532" s="0" t="s">
        <v>8227</v>
      </c>
      <c r="BK2532" s="0" t="s">
        <v>8215</v>
      </c>
      <c r="BL2532" s="0" t="s">
        <v>8243</v>
      </c>
      <c r="BM2532" s="0" t="s">
        <v>8046</v>
      </c>
      <c r="BN2532" s="0" t="s">
        <v>8035</v>
      </c>
      <c r="BO2532" s="0" t="s">
        <v>105</v>
      </c>
      <c r="BP2532" s="0" t="s">
        <v>8029</v>
      </c>
      <c r="BQ2532" s="0" t="s">
        <v>2442</v>
      </c>
      <c r="BT2532" s="0" t="n">
        <v>0</v>
      </c>
      <c r="BU2532" s="0" t="s">
        <v>8036</v>
      </c>
      <c r="BW2532" s="0" t="n">
        <v>2007</v>
      </c>
      <c r="BX2532" s="0" t="n">
        <v>2020</v>
      </c>
      <c r="BY2532" s="0" t="s">
        <v>1526</v>
      </c>
      <c r="BZ2532" s="0" t="n">
        <v>2013.5</v>
      </c>
      <c r="CA2532" s="0" t="n">
        <v>0.357142857142857</v>
      </c>
      <c r="CB2532" s="0" t="n">
        <v>0</v>
      </c>
      <c r="CC2532" s="0" t="n">
        <v>1</v>
      </c>
      <c r="CE2532" s="0" t="n">
        <v>0</v>
      </c>
    </row>
    <row r="2533" customFormat="false" ht="15" hidden="false" customHeight="false" outlineLevel="0" collapsed="false">
      <c r="A2533" s="0" t="s">
        <v>8029</v>
      </c>
      <c r="B2533" s="0" t="n">
        <v>3838</v>
      </c>
      <c r="C2533" s="0" t="n">
        <v>-0.036762401121145</v>
      </c>
      <c r="D2533" s="0" t="n">
        <v>2841</v>
      </c>
      <c r="E2533" s="0" t="n">
        <f aca="false">IF(ISNUMBER($BA2533),$BA2533,IF(AND(ISNUMBER($D2533),ISNUMBER($BW2533),ISNUMBER($BX2533)),$D2533*($BX2533-$BW2533+1),""))</f>
        <v>2841</v>
      </c>
      <c r="H2533" s="0" t="s">
        <v>118</v>
      </c>
      <c r="I2533" s="0" t="s">
        <v>746</v>
      </c>
      <c r="J2533" s="0" t="n">
        <f aca="false">IF($BW2533&lt;&gt;"",$BW2533,"")</f>
        <v>2007</v>
      </c>
      <c r="K2533" s="0" t="n">
        <f aca="false">IF($BX2533&lt;&gt;"",$BX2533,"")</f>
        <v>2020</v>
      </c>
      <c r="L2533" s="0" t="n">
        <f aca="false">IF(AND(ISNUMBER($BW2533),ISNUMBER($BX2533)),($BW2533+$BX2533)/2,"")</f>
        <v>2013.5</v>
      </c>
      <c r="M2533" s="0" t="n">
        <f aca="false">IF($L2533&lt;&gt;"",$L2533,"")</f>
        <v>2013.5</v>
      </c>
      <c r="N2533" s="0" t="n">
        <f aca="false">IF(AND(ISNUMBER($BW2533),ISNUMBER($BX2533)),MIN(1,MAX(0,($BX2533-2016+1)/($BX2533-$BW2533+1))),"")</f>
        <v>0.357142857142857</v>
      </c>
      <c r="O2533" s="0" t="n">
        <f aca="false">IF(AND(ISNUMBER($BW2533),ISNUMBER($BX2533)),MIN(1,MAX(0,($BX2533-2017+1)/($BX2533-$BW2533+1))),"")</f>
        <v>0.285714285714286</v>
      </c>
      <c r="P2533" s="0" t="n">
        <f aca="false">IF(AND(ISNUMBER($BW2533),ISNUMBER($BX2533)),MIN(1,MAX(0,($BX2533-2018+1)/($BX2533-$BW2533+1))),"")</f>
        <v>0.214285714285714</v>
      </c>
      <c r="Q2533" s="0" t="n">
        <f aca="false">IF(AND(ISNUMBER($BW2533),ISNUMBER($BX2533)),MIN(1,MAX(0,($BX2533-2019+1)/($BX2533-$BW2533+1))),"")</f>
        <v>0.142857142857143</v>
      </c>
      <c r="R2533" s="0" t="n">
        <f aca="false">IF(AND(ISNUMBER($BW2533),ISNUMBER($BX2533)),MIN(1,MAX(0,($BX2533-2016+1)/($BX2533-$BW2533+1))),"")</f>
        <v>0.357142857142857</v>
      </c>
      <c r="S2533" s="0" t="n">
        <f aca="false">IF($L2533&lt;&gt;"",IF($L2533&gt;=2015.5,1,0),"")</f>
        <v>0</v>
      </c>
      <c r="T2533" s="0" t="n">
        <f aca="false">IF($L2533&lt;&gt;"",IF($L2533&gt;=2016,1,0),"")</f>
        <v>0</v>
      </c>
      <c r="U2533" s="0" t="n">
        <f aca="false">IF(ISNUMBER($BX2533),IF($BX2533&gt;=2016,1,0),"")</f>
        <v>1</v>
      </c>
      <c r="V2533" s="0" t="n">
        <f aca="false">IF(ISNUMBER($BW2533),IF($BW2533&gt;=2016,1,0),"")</f>
        <v>0</v>
      </c>
      <c r="W2533" s="0" t="str">
        <f aca="false">IF(AND(ISNUMBER($BW2533),ISNUMBER($BX2533)),IF($BW2533&gt;=2016,"post-only",IF($BX2533&lt;2016,"pre-only","mixed")),"")</f>
        <v>mixed</v>
      </c>
      <c r="X2533" s="0" t="n">
        <f aca="false">IF(AND(ISNUMBER($BW2533),ISNUMBER($BX2533)),MIN(1,MAX(0,($BX2533-2017+1)/($BX2533-$BW2533+1))),"")</f>
        <v>0.285714285714286</v>
      </c>
      <c r="Y2533" s="0" t="n">
        <f aca="false">IF(AND(ISNUMBER($BW2533),ISNUMBER($BX2533)),MIN(1,MAX(0,($BX2533-2018+1)/($BX2533-$BW2533+1))),"")</f>
        <v>0.214285714285714</v>
      </c>
      <c r="Z2533" s="0" t="n">
        <f aca="false">IF(AND(ISNUMBER($BW2533),ISNUMBER($BX2533)),MIN(1,MAX(0,($BX2533-2019+1)/($BX2533-$BW2533+1))),"")</f>
        <v>0.142857142857143</v>
      </c>
      <c r="AA2533" s="0" t="n">
        <f aca="false">IF(ISNUMBER($BX2533),IF($BX2533&gt;=2017,1,0),"")</f>
        <v>1</v>
      </c>
      <c r="AB2533" s="0" t="n">
        <f aca="false">IF(ISNUMBER($BX2533),IF($BX2533&gt;=2018,1,0),"")</f>
        <v>1</v>
      </c>
      <c r="AC2533" s="0" t="n">
        <f aca="false">IF(ISNUMBER($BX2533),IF($BX2533&gt;=2019,1,0),"")</f>
        <v>1</v>
      </c>
      <c r="AD2533" s="0" t="n">
        <f aca="false">IF($L2533&lt;&gt;"",IF($L2533&gt;2013,1,0),"")</f>
        <v>1</v>
      </c>
      <c r="AE2533" s="0" t="n">
        <f aca="false">IF($L2533&lt;&gt;"",1+IF($L2533&gt;2011,1,0)+IF($L2533&gt;2014,1,0),"")</f>
        <v>2</v>
      </c>
      <c r="AF2533" s="0" t="s">
        <v>761</v>
      </c>
      <c r="AG2533" s="0" t="s">
        <v>88</v>
      </c>
      <c r="AH2533" s="0" t="s">
        <v>89</v>
      </c>
      <c r="AI2533" s="0" t="s">
        <v>334</v>
      </c>
      <c r="AJ2533" s="0" t="s">
        <v>334</v>
      </c>
      <c r="AK2533" s="0" t="str">
        <f aca="false">IF(AND($CF2533&lt;&gt;"",IFERROR(INDEX(subsample_country_map!$B:$B,MATCH($CF2533,subsample_country_map!$A:$A,0)),"")&lt;&gt;""),INDEX(subsample_country_map!$B:$B,MATCH($CF2533,subsample_country_map!$A:$A,0)),INDEX(lookup!$AA:$AA,MATCH($A2533,lookup!$A:$A,0)))</f>
        <v>1_US</v>
      </c>
      <c r="AL2533" s="0" t="str">
        <f aca="false">IF(AND($CF2533&lt;&gt;"",IFERROR(INDEX(subsample_country_map!$C:$C,MATCH($CF2533,subsample_country_map!$A:$A,0)),"")&lt;&gt;""),INDEX(subsample_country_map!$C:$C,MATCH($CF2533,subsample_country_map!$A:$A,0)),INDEX(lookup!$AB:$AB,MATCH($A2533,lookup!$A:$A,0)))</f>
        <v>1_developed</v>
      </c>
      <c r="AM2533" s="0" t="str">
        <f aca="false">IF(AND($CF2533&lt;&gt;"",IFERROR(INDEX(subsample_country_map!$D:$D,MATCH($CF2533,subsample_country_map!$A:$A,0)),"")&lt;&gt;""),INDEX(subsample_country_map!$D:$D,MATCH($CF2533,subsample_country_map!$A:$A,0)),INDEX(lookup!$AC:$AC,MATCH($A2533,lookup!$A:$A,0)))</f>
        <v>1_western</v>
      </c>
      <c r="AN2533" s="0" t="str">
        <f aca="false">IF(AND($CF2533&lt;&gt;"",IFERROR(INDEX(subsample_country_map!$E:$E,MATCH($CF2533,subsample_country_map!$A:$A,0)),"")&lt;&gt;""),INDEX(subsample_country_map!$E:$E,MATCH($CF2533,subsample_country_map!$A:$A,0)),INDEX(lookup!$AD:$AD,MATCH($A2533,lookup!$A:$A,0)))</f>
        <v>1_common law</v>
      </c>
      <c r="AO2533" s="0" t="str">
        <f aca="false">INDEX(lookup!$Y:$Y,MATCH($A2533,lookup!$A:$A,0))</f>
        <v>0_published</v>
      </c>
      <c r="AP2533" s="0" t="str">
        <f aca="false">INDEX(lookup!$Z:$Z,MATCH($A2533,lookup!$A:$A,0))</f>
        <v>0_VHB low</v>
      </c>
      <c r="AQ2533" s="0" t="str">
        <f aca="false">INDEX(lookup!$W:$W,MATCH($A2533,lookup!$A:$A,0))</f>
        <v>2_sust</v>
      </c>
      <c r="AS2533" s="0" t="s">
        <v>91</v>
      </c>
      <c r="AT2533" s="0" t="s">
        <v>397</v>
      </c>
      <c r="AU2533" s="0" t="s">
        <v>93</v>
      </c>
      <c r="AV2533" s="0" t="s">
        <v>5804</v>
      </c>
      <c r="BA2533" s="0" t="n">
        <v>2841</v>
      </c>
      <c r="BB2533" s="0" t="s">
        <v>8030</v>
      </c>
      <c r="BC2533" s="0" t="s">
        <v>122</v>
      </c>
      <c r="BD2533" s="0" t="s">
        <v>8031</v>
      </c>
      <c r="BE2533" s="0" t="s">
        <v>33</v>
      </c>
      <c r="BF2533" s="0" t="s">
        <v>2585</v>
      </c>
      <c r="BI2533" s="0" t="s">
        <v>316</v>
      </c>
      <c r="BJ2533" s="0" t="s">
        <v>8229</v>
      </c>
      <c r="BK2533" s="0" t="s">
        <v>8215</v>
      </c>
      <c r="BL2533" s="0" t="s">
        <v>8244</v>
      </c>
      <c r="BM2533" s="0" t="s">
        <v>8046</v>
      </c>
      <c r="BN2533" s="0" t="s">
        <v>8035</v>
      </c>
      <c r="BO2533" s="0" t="s">
        <v>105</v>
      </c>
      <c r="BP2533" s="0" t="s">
        <v>8029</v>
      </c>
      <c r="BQ2533" s="0" t="s">
        <v>755</v>
      </c>
      <c r="BT2533" s="0" t="n">
        <v>0</v>
      </c>
      <c r="BU2533" s="0" t="s">
        <v>8036</v>
      </c>
      <c r="BW2533" s="0" t="n">
        <v>2007</v>
      </c>
      <c r="BX2533" s="0" t="n">
        <v>2020</v>
      </c>
      <c r="BY2533" s="0" t="s">
        <v>1526</v>
      </c>
      <c r="BZ2533" s="0" t="n">
        <v>2013.5</v>
      </c>
      <c r="CA2533" s="0" t="n">
        <v>0.357142857142857</v>
      </c>
      <c r="CB2533" s="0" t="n">
        <v>0</v>
      </c>
      <c r="CC2533" s="0" t="n">
        <v>1</v>
      </c>
      <c r="CD2533" s="0" t="n">
        <v>-0.0367789757080641</v>
      </c>
      <c r="CE2533" s="0" t="n">
        <v>1</v>
      </c>
    </row>
    <row r="2534" customFormat="false" ht="15" hidden="false" customHeight="false" outlineLevel="0" collapsed="false">
      <c r="A2534" s="0" t="s">
        <v>8029</v>
      </c>
      <c r="B2534" s="0" t="n">
        <v>3839</v>
      </c>
      <c r="C2534" s="0" t="n">
        <v>-0.0256354056313062</v>
      </c>
      <c r="D2534" s="0" t="n">
        <v>5844</v>
      </c>
      <c r="E2534" s="0" t="n">
        <f aca="false">IF(ISNUMBER($BA2534),$BA2534,IF(AND(ISNUMBER($D2534),ISNUMBER($BW2534),ISNUMBER($BX2534)),$D2534*($BX2534-$BW2534+1),""))</f>
        <v>5844</v>
      </c>
      <c r="H2534" s="0" t="s">
        <v>118</v>
      </c>
      <c r="I2534" s="0" t="s">
        <v>746</v>
      </c>
      <c r="J2534" s="0" t="n">
        <f aca="false">IF($BW2534&lt;&gt;"",$BW2534,"")</f>
        <v>2007</v>
      </c>
      <c r="K2534" s="0" t="n">
        <f aca="false">IF($BX2534&lt;&gt;"",$BX2534,"")</f>
        <v>2020</v>
      </c>
      <c r="L2534" s="0" t="n">
        <f aca="false">IF(AND(ISNUMBER($BW2534),ISNUMBER($BX2534)),($BW2534+$BX2534)/2,"")</f>
        <v>2013.5</v>
      </c>
      <c r="M2534" s="0" t="n">
        <f aca="false">IF($L2534&lt;&gt;"",$L2534,"")</f>
        <v>2013.5</v>
      </c>
      <c r="N2534" s="0" t="n">
        <f aca="false">IF(AND(ISNUMBER($BW2534),ISNUMBER($BX2534)),MIN(1,MAX(0,($BX2534-2016+1)/($BX2534-$BW2534+1))),"")</f>
        <v>0.357142857142857</v>
      </c>
      <c r="O2534" s="0" t="n">
        <f aca="false">IF(AND(ISNUMBER($BW2534),ISNUMBER($BX2534)),MIN(1,MAX(0,($BX2534-2017+1)/($BX2534-$BW2534+1))),"")</f>
        <v>0.285714285714286</v>
      </c>
      <c r="P2534" s="0" t="n">
        <f aca="false">IF(AND(ISNUMBER($BW2534),ISNUMBER($BX2534)),MIN(1,MAX(0,($BX2534-2018+1)/($BX2534-$BW2534+1))),"")</f>
        <v>0.214285714285714</v>
      </c>
      <c r="Q2534" s="0" t="n">
        <f aca="false">IF(AND(ISNUMBER($BW2534),ISNUMBER($BX2534)),MIN(1,MAX(0,($BX2534-2019+1)/($BX2534-$BW2534+1))),"")</f>
        <v>0.142857142857143</v>
      </c>
      <c r="R2534" s="0" t="n">
        <f aca="false">IF(AND(ISNUMBER($BW2534),ISNUMBER($BX2534)),MIN(1,MAX(0,($BX2534-2016+1)/($BX2534-$BW2534+1))),"")</f>
        <v>0.357142857142857</v>
      </c>
      <c r="S2534" s="0" t="n">
        <f aca="false">IF($L2534&lt;&gt;"",IF($L2534&gt;=2015.5,1,0),"")</f>
        <v>0</v>
      </c>
      <c r="T2534" s="0" t="n">
        <f aca="false">IF($L2534&lt;&gt;"",IF($L2534&gt;=2016,1,0),"")</f>
        <v>0</v>
      </c>
      <c r="U2534" s="0" t="n">
        <f aca="false">IF(ISNUMBER($BX2534),IF($BX2534&gt;=2016,1,0),"")</f>
        <v>1</v>
      </c>
      <c r="V2534" s="0" t="n">
        <f aca="false">IF(ISNUMBER($BW2534),IF($BW2534&gt;=2016,1,0),"")</f>
        <v>0</v>
      </c>
      <c r="W2534" s="0" t="str">
        <f aca="false">IF(AND(ISNUMBER($BW2534),ISNUMBER($BX2534)),IF($BW2534&gt;=2016,"post-only",IF($BX2534&lt;2016,"pre-only","mixed")),"")</f>
        <v>mixed</v>
      </c>
      <c r="X2534" s="0" t="n">
        <f aca="false">IF(AND(ISNUMBER($BW2534),ISNUMBER($BX2534)),MIN(1,MAX(0,($BX2534-2017+1)/($BX2534-$BW2534+1))),"")</f>
        <v>0.285714285714286</v>
      </c>
      <c r="Y2534" s="0" t="n">
        <f aca="false">IF(AND(ISNUMBER($BW2534),ISNUMBER($BX2534)),MIN(1,MAX(0,($BX2534-2018+1)/($BX2534-$BW2534+1))),"")</f>
        <v>0.214285714285714</v>
      </c>
      <c r="Z2534" s="0" t="n">
        <f aca="false">IF(AND(ISNUMBER($BW2534),ISNUMBER($BX2534)),MIN(1,MAX(0,($BX2534-2019+1)/($BX2534-$BW2534+1))),"")</f>
        <v>0.142857142857143</v>
      </c>
      <c r="AA2534" s="0" t="n">
        <f aca="false">IF(ISNUMBER($BX2534),IF($BX2534&gt;=2017,1,0),"")</f>
        <v>1</v>
      </c>
      <c r="AB2534" s="0" t="n">
        <f aca="false">IF(ISNUMBER($BX2534),IF($BX2534&gt;=2018,1,0),"")</f>
        <v>1</v>
      </c>
      <c r="AC2534" s="0" t="n">
        <f aca="false">IF(ISNUMBER($BX2534),IF($BX2534&gt;=2019,1,0),"")</f>
        <v>1</v>
      </c>
      <c r="AD2534" s="0" t="n">
        <f aca="false">IF($L2534&lt;&gt;"",IF($L2534&gt;2013,1,0),"")</f>
        <v>1</v>
      </c>
      <c r="AE2534" s="0" t="n">
        <f aca="false">IF($L2534&lt;&gt;"",1+IF($L2534&gt;2011,1,0)+IF($L2534&gt;2014,1,0),"")</f>
        <v>2</v>
      </c>
      <c r="AF2534" s="0" t="s">
        <v>761</v>
      </c>
      <c r="AG2534" s="0" t="s">
        <v>88</v>
      </c>
      <c r="AH2534" s="0" t="s">
        <v>89</v>
      </c>
      <c r="AI2534" s="0" t="s">
        <v>334</v>
      </c>
      <c r="AJ2534" s="0" t="s">
        <v>334</v>
      </c>
      <c r="AK2534" s="0" t="str">
        <f aca="false">IF(AND($CF2534&lt;&gt;"",IFERROR(INDEX(subsample_country_map!$B:$B,MATCH($CF2534,subsample_country_map!$A:$A,0)),"")&lt;&gt;""),INDEX(subsample_country_map!$B:$B,MATCH($CF2534,subsample_country_map!$A:$A,0)),INDEX(lookup!$AA:$AA,MATCH($A2534,lookup!$A:$A,0)))</f>
        <v>1_US</v>
      </c>
      <c r="AL2534" s="0" t="str">
        <f aca="false">IF(AND($CF2534&lt;&gt;"",IFERROR(INDEX(subsample_country_map!$C:$C,MATCH($CF2534,subsample_country_map!$A:$A,0)),"")&lt;&gt;""),INDEX(subsample_country_map!$C:$C,MATCH($CF2534,subsample_country_map!$A:$A,0)),INDEX(lookup!$AB:$AB,MATCH($A2534,lookup!$A:$A,0)))</f>
        <v>1_developed</v>
      </c>
      <c r="AM2534" s="0" t="str">
        <f aca="false">IF(AND($CF2534&lt;&gt;"",IFERROR(INDEX(subsample_country_map!$D:$D,MATCH($CF2534,subsample_country_map!$A:$A,0)),"")&lt;&gt;""),INDEX(subsample_country_map!$D:$D,MATCH($CF2534,subsample_country_map!$A:$A,0)),INDEX(lookup!$AC:$AC,MATCH($A2534,lookup!$A:$A,0)))</f>
        <v>1_western</v>
      </c>
      <c r="AN2534" s="0" t="str">
        <f aca="false">IF(AND($CF2534&lt;&gt;"",IFERROR(INDEX(subsample_country_map!$E:$E,MATCH($CF2534,subsample_country_map!$A:$A,0)),"")&lt;&gt;""),INDEX(subsample_country_map!$E:$E,MATCH($CF2534,subsample_country_map!$A:$A,0)),INDEX(lookup!$AD:$AD,MATCH($A2534,lookup!$A:$A,0)))</f>
        <v>1_common law</v>
      </c>
      <c r="AO2534" s="0" t="str">
        <f aca="false">INDEX(lookup!$Y:$Y,MATCH($A2534,lookup!$A:$A,0))</f>
        <v>0_published</v>
      </c>
      <c r="AP2534" s="0" t="str">
        <f aca="false">INDEX(lookup!$Z:$Z,MATCH($A2534,lookup!$A:$A,0))</f>
        <v>0_VHB low</v>
      </c>
      <c r="AQ2534" s="0" t="str">
        <f aca="false">INDEX(lookup!$W:$W,MATCH($A2534,lookup!$A:$A,0))</f>
        <v>2_sust</v>
      </c>
      <c r="AS2534" s="0" t="s">
        <v>91</v>
      </c>
      <c r="AT2534" s="0" t="s">
        <v>397</v>
      </c>
      <c r="AU2534" s="0" t="s">
        <v>93</v>
      </c>
      <c r="AV2534" s="0" t="s">
        <v>1636</v>
      </c>
      <c r="BA2534" s="0" t="n">
        <v>5844</v>
      </c>
      <c r="BB2534" s="0" t="s">
        <v>8030</v>
      </c>
      <c r="BC2534" s="0" t="s">
        <v>122</v>
      </c>
      <c r="BD2534" s="0" t="s">
        <v>8031</v>
      </c>
      <c r="BE2534" s="0" t="s">
        <v>33</v>
      </c>
      <c r="BF2534" s="0" t="s">
        <v>2595</v>
      </c>
      <c r="BI2534" s="0" t="s">
        <v>316</v>
      </c>
      <c r="BJ2534" s="0" t="s">
        <v>8231</v>
      </c>
      <c r="BK2534" s="0" t="s">
        <v>8215</v>
      </c>
      <c r="BL2534" s="0" t="s">
        <v>8245</v>
      </c>
      <c r="BM2534" s="0" t="s">
        <v>8046</v>
      </c>
      <c r="BN2534" s="0" t="s">
        <v>8035</v>
      </c>
      <c r="BO2534" s="0" t="s">
        <v>105</v>
      </c>
      <c r="BP2534" s="0" t="s">
        <v>8029</v>
      </c>
      <c r="BQ2534" s="0" t="s">
        <v>755</v>
      </c>
      <c r="BT2534" s="0" t="n">
        <v>0</v>
      </c>
      <c r="BU2534" s="0" t="s">
        <v>8036</v>
      </c>
      <c r="BW2534" s="0" t="n">
        <v>2007</v>
      </c>
      <c r="BX2534" s="0" t="n">
        <v>2020</v>
      </c>
      <c r="BY2534" s="0" t="s">
        <v>1526</v>
      </c>
      <c r="BZ2534" s="0" t="n">
        <v>2013.5</v>
      </c>
      <c r="CA2534" s="0" t="n">
        <v>0.357142857142857</v>
      </c>
      <c r="CB2534" s="0" t="n">
        <v>0</v>
      </c>
      <c r="CC2534" s="0" t="n">
        <v>1</v>
      </c>
      <c r="CD2534" s="0" t="n">
        <v>-0.0256410234874918</v>
      </c>
      <c r="CE2534" s="0" t="n">
        <v>1</v>
      </c>
    </row>
    <row r="2535" customFormat="false" ht="15" hidden="false" customHeight="false" outlineLevel="0" collapsed="false">
      <c r="A2535" s="0" t="s">
        <v>8029</v>
      </c>
      <c r="B2535" s="0" t="n">
        <v>3840</v>
      </c>
      <c r="C2535" s="0" t="n">
        <v>-0.0864146972863557</v>
      </c>
      <c r="D2535" s="0" t="n">
        <v>513</v>
      </c>
      <c r="E2535" s="0" t="n">
        <f aca="false">IF(ISNUMBER($BA2535),$BA2535,IF(AND(ISNUMBER($D2535),ISNUMBER($BW2535),ISNUMBER($BX2535)),$D2535*($BX2535-$BW2535+1),""))</f>
        <v>513</v>
      </c>
      <c r="H2535" s="0" t="s">
        <v>118</v>
      </c>
      <c r="I2535" s="0" t="s">
        <v>746</v>
      </c>
      <c r="J2535" s="0" t="n">
        <f aca="false">IF($BW2535&lt;&gt;"",$BW2535,"")</f>
        <v>2007</v>
      </c>
      <c r="K2535" s="0" t="n">
        <f aca="false">IF($BX2535&lt;&gt;"",$BX2535,"")</f>
        <v>2020</v>
      </c>
      <c r="L2535" s="0" t="n">
        <f aca="false">IF(AND(ISNUMBER($BW2535),ISNUMBER($BX2535)),($BW2535+$BX2535)/2,"")</f>
        <v>2013.5</v>
      </c>
      <c r="M2535" s="0" t="n">
        <f aca="false">IF($L2535&lt;&gt;"",$L2535,"")</f>
        <v>2013.5</v>
      </c>
      <c r="N2535" s="0" t="n">
        <f aca="false">IF(AND(ISNUMBER($BW2535),ISNUMBER($BX2535)),MIN(1,MAX(0,($BX2535-2016+1)/($BX2535-$BW2535+1))),"")</f>
        <v>0.357142857142857</v>
      </c>
      <c r="O2535" s="0" t="n">
        <f aca="false">IF(AND(ISNUMBER($BW2535),ISNUMBER($BX2535)),MIN(1,MAX(0,($BX2535-2017+1)/($BX2535-$BW2535+1))),"")</f>
        <v>0.285714285714286</v>
      </c>
      <c r="P2535" s="0" t="n">
        <f aca="false">IF(AND(ISNUMBER($BW2535),ISNUMBER($BX2535)),MIN(1,MAX(0,($BX2535-2018+1)/($BX2535-$BW2535+1))),"")</f>
        <v>0.214285714285714</v>
      </c>
      <c r="Q2535" s="0" t="n">
        <f aca="false">IF(AND(ISNUMBER($BW2535),ISNUMBER($BX2535)),MIN(1,MAX(0,($BX2535-2019+1)/($BX2535-$BW2535+1))),"")</f>
        <v>0.142857142857143</v>
      </c>
      <c r="R2535" s="0" t="n">
        <f aca="false">IF(AND(ISNUMBER($BW2535),ISNUMBER($BX2535)),MIN(1,MAX(0,($BX2535-2016+1)/($BX2535-$BW2535+1))),"")</f>
        <v>0.357142857142857</v>
      </c>
      <c r="S2535" s="0" t="n">
        <f aca="false">IF($L2535&lt;&gt;"",IF($L2535&gt;=2015.5,1,0),"")</f>
        <v>0</v>
      </c>
      <c r="T2535" s="0" t="n">
        <f aca="false">IF($L2535&lt;&gt;"",IF($L2535&gt;=2016,1,0),"")</f>
        <v>0</v>
      </c>
      <c r="U2535" s="0" t="n">
        <f aca="false">IF(ISNUMBER($BX2535),IF($BX2535&gt;=2016,1,0),"")</f>
        <v>1</v>
      </c>
      <c r="V2535" s="0" t="n">
        <f aca="false">IF(ISNUMBER($BW2535),IF($BW2535&gt;=2016,1,0),"")</f>
        <v>0</v>
      </c>
      <c r="W2535" s="0" t="str">
        <f aca="false">IF(AND(ISNUMBER($BW2535),ISNUMBER($BX2535)),IF($BW2535&gt;=2016,"post-only",IF($BX2535&lt;2016,"pre-only","mixed")),"")</f>
        <v>mixed</v>
      </c>
      <c r="X2535" s="0" t="n">
        <f aca="false">IF(AND(ISNUMBER($BW2535),ISNUMBER($BX2535)),MIN(1,MAX(0,($BX2535-2017+1)/($BX2535-$BW2535+1))),"")</f>
        <v>0.285714285714286</v>
      </c>
      <c r="Y2535" s="0" t="n">
        <f aca="false">IF(AND(ISNUMBER($BW2535),ISNUMBER($BX2535)),MIN(1,MAX(0,($BX2535-2018+1)/($BX2535-$BW2535+1))),"")</f>
        <v>0.214285714285714</v>
      </c>
      <c r="Z2535" s="0" t="n">
        <f aca="false">IF(AND(ISNUMBER($BW2535),ISNUMBER($BX2535)),MIN(1,MAX(0,($BX2535-2019+1)/($BX2535-$BW2535+1))),"")</f>
        <v>0.142857142857143</v>
      </c>
      <c r="AA2535" s="0" t="n">
        <f aca="false">IF(ISNUMBER($BX2535),IF($BX2535&gt;=2017,1,0),"")</f>
        <v>1</v>
      </c>
      <c r="AB2535" s="0" t="n">
        <f aca="false">IF(ISNUMBER($BX2535),IF($BX2535&gt;=2018,1,0),"")</f>
        <v>1</v>
      </c>
      <c r="AC2535" s="0" t="n">
        <f aca="false">IF(ISNUMBER($BX2535),IF($BX2535&gt;=2019,1,0),"")</f>
        <v>1</v>
      </c>
      <c r="AD2535" s="0" t="n">
        <f aca="false">IF($L2535&lt;&gt;"",IF($L2535&gt;2013,1,0),"")</f>
        <v>1</v>
      </c>
      <c r="AE2535" s="0" t="n">
        <f aca="false">IF($L2535&lt;&gt;"",1+IF($L2535&gt;2011,1,0)+IF($L2535&gt;2014,1,0),"")</f>
        <v>2</v>
      </c>
      <c r="AF2535" s="0" t="s">
        <v>761</v>
      </c>
      <c r="AG2535" s="0" t="s">
        <v>88</v>
      </c>
      <c r="AH2535" s="0" t="s">
        <v>89</v>
      </c>
      <c r="AI2535" s="0" t="s">
        <v>334</v>
      </c>
      <c r="AJ2535" s="0" t="s">
        <v>334</v>
      </c>
      <c r="AK2535" s="0" t="str">
        <f aca="false">IF(AND($CF2535&lt;&gt;"",IFERROR(INDEX(subsample_country_map!$B:$B,MATCH($CF2535,subsample_country_map!$A:$A,0)),"")&lt;&gt;""),INDEX(subsample_country_map!$B:$B,MATCH($CF2535,subsample_country_map!$A:$A,0)),INDEX(lookup!$AA:$AA,MATCH($A2535,lookup!$A:$A,0)))</f>
        <v>1_US</v>
      </c>
      <c r="AL2535" s="0" t="str">
        <f aca="false">IF(AND($CF2535&lt;&gt;"",IFERROR(INDEX(subsample_country_map!$C:$C,MATCH($CF2535,subsample_country_map!$A:$A,0)),"")&lt;&gt;""),INDEX(subsample_country_map!$C:$C,MATCH($CF2535,subsample_country_map!$A:$A,0)),INDEX(lookup!$AB:$AB,MATCH($A2535,lookup!$A:$A,0)))</f>
        <v>1_developed</v>
      </c>
      <c r="AM2535" s="0" t="str">
        <f aca="false">IF(AND($CF2535&lt;&gt;"",IFERROR(INDEX(subsample_country_map!$D:$D,MATCH($CF2535,subsample_country_map!$A:$A,0)),"")&lt;&gt;""),INDEX(subsample_country_map!$D:$D,MATCH($CF2535,subsample_country_map!$A:$A,0)),INDEX(lookup!$AC:$AC,MATCH($A2535,lookup!$A:$A,0)))</f>
        <v>1_western</v>
      </c>
      <c r="AN2535" s="0" t="str">
        <f aca="false">IF(AND($CF2535&lt;&gt;"",IFERROR(INDEX(subsample_country_map!$E:$E,MATCH($CF2535,subsample_country_map!$A:$A,0)),"")&lt;&gt;""),INDEX(subsample_country_map!$E:$E,MATCH($CF2535,subsample_country_map!$A:$A,0)),INDEX(lookup!$AD:$AD,MATCH($A2535,lookup!$A:$A,0)))</f>
        <v>1_common law</v>
      </c>
      <c r="AO2535" s="0" t="str">
        <f aca="false">INDEX(lookup!$Y:$Y,MATCH($A2535,lookup!$A:$A,0))</f>
        <v>0_published</v>
      </c>
      <c r="AP2535" s="0" t="str">
        <f aca="false">INDEX(lookup!$Z:$Z,MATCH($A2535,lookup!$A:$A,0))</f>
        <v>0_VHB low</v>
      </c>
      <c r="AQ2535" s="0" t="str">
        <f aca="false">INDEX(lookup!$W:$W,MATCH($A2535,lookup!$A:$A,0))</f>
        <v>2_sust</v>
      </c>
      <c r="AS2535" s="0" t="s">
        <v>91</v>
      </c>
      <c r="AT2535" s="0" t="s">
        <v>397</v>
      </c>
      <c r="AU2535" s="0" t="s">
        <v>93</v>
      </c>
      <c r="AV2535" s="0" t="s">
        <v>1541</v>
      </c>
      <c r="BA2535" s="0" t="n">
        <v>513</v>
      </c>
      <c r="BB2535" s="0" t="s">
        <v>8030</v>
      </c>
      <c r="BC2535" s="0" t="s">
        <v>122</v>
      </c>
      <c r="BD2535" s="0" t="s">
        <v>8031</v>
      </c>
      <c r="BE2535" s="0" t="s">
        <v>33</v>
      </c>
      <c r="BF2535" s="0" t="s">
        <v>2629</v>
      </c>
      <c r="BI2535" s="0" t="s">
        <v>316</v>
      </c>
      <c r="BJ2535" s="0" t="s">
        <v>8233</v>
      </c>
      <c r="BK2535" s="0" t="s">
        <v>8215</v>
      </c>
      <c r="BL2535" s="0" t="s">
        <v>8246</v>
      </c>
      <c r="BM2535" s="0" t="s">
        <v>8046</v>
      </c>
      <c r="BN2535" s="0" t="s">
        <v>8035</v>
      </c>
      <c r="BO2535" s="0" t="s">
        <v>105</v>
      </c>
      <c r="BP2535" s="0" t="s">
        <v>8029</v>
      </c>
      <c r="BQ2535" s="0" t="s">
        <v>755</v>
      </c>
      <c r="BT2535" s="0" t="n">
        <v>0</v>
      </c>
      <c r="BU2535" s="0" t="s">
        <v>8036</v>
      </c>
      <c r="BW2535" s="0" t="n">
        <v>2007</v>
      </c>
      <c r="BX2535" s="0" t="n">
        <v>2020</v>
      </c>
      <c r="BY2535" s="0" t="s">
        <v>1526</v>
      </c>
      <c r="BZ2535" s="0" t="n">
        <v>2013.5</v>
      </c>
      <c r="CA2535" s="0" t="n">
        <v>0.357142857142857</v>
      </c>
      <c r="CB2535" s="0" t="n">
        <v>0</v>
      </c>
      <c r="CC2535" s="0" t="n">
        <v>1</v>
      </c>
      <c r="CD2535" s="0" t="n">
        <v>-0.086630766796475</v>
      </c>
      <c r="CE2535" s="0" t="n">
        <v>1</v>
      </c>
    </row>
    <row r="2536" customFormat="false" ht="15" hidden="false" customHeight="false" outlineLevel="0" collapsed="false">
      <c r="A2536" s="0" t="s">
        <v>8029</v>
      </c>
      <c r="B2536" s="0" t="n">
        <v>3841</v>
      </c>
      <c r="D2536" s="0" t="n">
        <v>5325</v>
      </c>
      <c r="E2536" s="0" t="n">
        <f aca="false">IF(ISNUMBER($BA2536),$BA2536,IF(AND(ISNUMBER($D2536),ISNUMBER($BW2536),ISNUMBER($BX2536)),$D2536*($BX2536-$BW2536+1),""))</f>
        <v>5325</v>
      </c>
      <c r="H2536" s="0" t="s">
        <v>118</v>
      </c>
      <c r="I2536" s="0" t="s">
        <v>746</v>
      </c>
      <c r="J2536" s="0" t="n">
        <f aca="false">IF($BW2536&lt;&gt;"",$BW2536,"")</f>
        <v>2007</v>
      </c>
      <c r="K2536" s="0" t="n">
        <f aca="false">IF($BX2536&lt;&gt;"",$BX2536,"")</f>
        <v>2020</v>
      </c>
      <c r="L2536" s="0" t="n">
        <f aca="false">IF(AND(ISNUMBER($BW2536),ISNUMBER($BX2536)),($BW2536+$BX2536)/2,"")</f>
        <v>2013.5</v>
      </c>
      <c r="M2536" s="0" t="n">
        <f aca="false">IF($L2536&lt;&gt;"",$L2536,"")</f>
        <v>2013.5</v>
      </c>
      <c r="N2536" s="0" t="n">
        <f aca="false">IF(AND(ISNUMBER($BW2536),ISNUMBER($BX2536)),MIN(1,MAX(0,($BX2536-2016+1)/($BX2536-$BW2536+1))),"")</f>
        <v>0.357142857142857</v>
      </c>
      <c r="O2536" s="0" t="n">
        <f aca="false">IF(AND(ISNUMBER($BW2536),ISNUMBER($BX2536)),MIN(1,MAX(0,($BX2536-2017+1)/($BX2536-$BW2536+1))),"")</f>
        <v>0.285714285714286</v>
      </c>
      <c r="P2536" s="0" t="n">
        <f aca="false">IF(AND(ISNUMBER($BW2536),ISNUMBER($BX2536)),MIN(1,MAX(0,($BX2536-2018+1)/($BX2536-$BW2536+1))),"")</f>
        <v>0.214285714285714</v>
      </c>
      <c r="Q2536" s="0" t="n">
        <f aca="false">IF(AND(ISNUMBER($BW2536),ISNUMBER($BX2536)),MIN(1,MAX(0,($BX2536-2019+1)/($BX2536-$BW2536+1))),"")</f>
        <v>0.142857142857143</v>
      </c>
      <c r="R2536" s="0" t="n">
        <f aca="false">IF(AND(ISNUMBER($BW2536),ISNUMBER($BX2536)),MIN(1,MAX(0,($BX2536-2016+1)/($BX2536-$BW2536+1))),"")</f>
        <v>0.357142857142857</v>
      </c>
      <c r="S2536" s="0" t="n">
        <f aca="false">IF($L2536&lt;&gt;"",IF($L2536&gt;=2015.5,1,0),"")</f>
        <v>0</v>
      </c>
      <c r="T2536" s="0" t="n">
        <f aca="false">IF($L2536&lt;&gt;"",IF($L2536&gt;=2016,1,0),"")</f>
        <v>0</v>
      </c>
      <c r="U2536" s="0" t="n">
        <f aca="false">IF(ISNUMBER($BX2536),IF($BX2536&gt;=2016,1,0),"")</f>
        <v>1</v>
      </c>
      <c r="V2536" s="0" t="n">
        <f aca="false">IF(ISNUMBER($BW2536),IF($BW2536&gt;=2016,1,0),"")</f>
        <v>0</v>
      </c>
      <c r="W2536" s="0" t="str">
        <f aca="false">IF(AND(ISNUMBER($BW2536),ISNUMBER($BX2536)),IF($BW2536&gt;=2016,"post-only",IF($BX2536&lt;2016,"pre-only","mixed")),"")</f>
        <v>mixed</v>
      </c>
      <c r="X2536" s="0" t="n">
        <f aca="false">IF(AND(ISNUMBER($BW2536),ISNUMBER($BX2536)),MIN(1,MAX(0,($BX2536-2017+1)/($BX2536-$BW2536+1))),"")</f>
        <v>0.285714285714286</v>
      </c>
      <c r="Y2536" s="0" t="n">
        <f aca="false">IF(AND(ISNUMBER($BW2536),ISNUMBER($BX2536)),MIN(1,MAX(0,($BX2536-2018+1)/($BX2536-$BW2536+1))),"")</f>
        <v>0.214285714285714</v>
      </c>
      <c r="Z2536" s="0" t="n">
        <f aca="false">IF(AND(ISNUMBER($BW2536),ISNUMBER($BX2536)),MIN(1,MAX(0,($BX2536-2019+1)/($BX2536-$BW2536+1))),"")</f>
        <v>0.142857142857143</v>
      </c>
      <c r="AA2536" s="0" t="n">
        <f aca="false">IF(ISNUMBER($BX2536),IF($BX2536&gt;=2017,1,0),"")</f>
        <v>1</v>
      </c>
      <c r="AB2536" s="0" t="n">
        <f aca="false">IF(ISNUMBER($BX2536),IF($BX2536&gt;=2018,1,0),"")</f>
        <v>1</v>
      </c>
      <c r="AC2536" s="0" t="n">
        <f aca="false">IF(ISNUMBER($BX2536),IF($BX2536&gt;=2019,1,0),"")</f>
        <v>1</v>
      </c>
      <c r="AD2536" s="0" t="n">
        <f aca="false">IF($L2536&lt;&gt;"",IF($L2536&gt;2013,1,0),"")</f>
        <v>1</v>
      </c>
      <c r="AE2536" s="0" t="n">
        <f aca="false">IF($L2536&lt;&gt;"",1+IF($L2536&gt;2011,1,0)+IF($L2536&gt;2014,1,0),"")</f>
        <v>2</v>
      </c>
      <c r="AF2536" s="0" t="s">
        <v>761</v>
      </c>
      <c r="AG2536" s="0" t="s">
        <v>88</v>
      </c>
      <c r="AH2536" s="0" t="s">
        <v>89</v>
      </c>
      <c r="AI2536" s="0" t="s">
        <v>334</v>
      </c>
      <c r="AJ2536" s="0" t="s">
        <v>334</v>
      </c>
      <c r="AK2536" s="0" t="str">
        <f aca="false">IF(AND($CF2536&lt;&gt;"",IFERROR(INDEX(subsample_country_map!$B:$B,MATCH($CF2536,subsample_country_map!$A:$A,0)),"")&lt;&gt;""),INDEX(subsample_country_map!$B:$B,MATCH($CF2536,subsample_country_map!$A:$A,0)),INDEX(lookup!$AA:$AA,MATCH($A2536,lookup!$A:$A,0)))</f>
        <v>1_US</v>
      </c>
      <c r="AL2536" s="0" t="str">
        <f aca="false">IF(AND($CF2536&lt;&gt;"",IFERROR(INDEX(subsample_country_map!$C:$C,MATCH($CF2536,subsample_country_map!$A:$A,0)),"")&lt;&gt;""),INDEX(subsample_country_map!$C:$C,MATCH($CF2536,subsample_country_map!$A:$A,0)),INDEX(lookup!$AB:$AB,MATCH($A2536,lookup!$A:$A,0)))</f>
        <v>1_developed</v>
      </c>
      <c r="AM2536" s="0" t="str">
        <f aca="false">IF(AND($CF2536&lt;&gt;"",IFERROR(INDEX(subsample_country_map!$D:$D,MATCH($CF2536,subsample_country_map!$A:$A,0)),"")&lt;&gt;""),INDEX(subsample_country_map!$D:$D,MATCH($CF2536,subsample_country_map!$A:$A,0)),INDEX(lookup!$AC:$AC,MATCH($A2536,lookup!$A:$A,0)))</f>
        <v>1_western</v>
      </c>
      <c r="AN2536" s="0" t="str">
        <f aca="false">IF(AND($CF2536&lt;&gt;"",IFERROR(INDEX(subsample_country_map!$E:$E,MATCH($CF2536,subsample_country_map!$A:$A,0)),"")&lt;&gt;""),INDEX(subsample_country_map!$E:$E,MATCH($CF2536,subsample_country_map!$A:$A,0)),INDEX(lookup!$AD:$AD,MATCH($A2536,lookup!$A:$A,0)))</f>
        <v>1_common law</v>
      </c>
      <c r="AO2536" s="0" t="str">
        <f aca="false">INDEX(lookup!$Y:$Y,MATCH($A2536,lookup!$A:$A,0))</f>
        <v>0_published</v>
      </c>
      <c r="AP2536" s="0" t="str">
        <f aca="false">INDEX(lookup!$Z:$Z,MATCH($A2536,lookup!$A:$A,0))</f>
        <v>0_VHB low</v>
      </c>
      <c r="AQ2536" s="0" t="str">
        <f aca="false">INDEX(lookup!$W:$W,MATCH($A2536,lookup!$A:$A,0))</f>
        <v>2_sust</v>
      </c>
      <c r="AS2536" s="0" t="s">
        <v>91</v>
      </c>
      <c r="AT2536" s="0" t="s">
        <v>397</v>
      </c>
      <c r="AU2536" s="0" t="s">
        <v>93</v>
      </c>
      <c r="AV2536" s="0" t="s">
        <v>3070</v>
      </c>
      <c r="BA2536" s="0" t="n">
        <v>5325</v>
      </c>
      <c r="BB2536" s="0" t="s">
        <v>8030</v>
      </c>
      <c r="BC2536" s="0" t="s">
        <v>122</v>
      </c>
      <c r="BD2536" s="0" t="s">
        <v>8031</v>
      </c>
      <c r="BE2536" s="0" t="s">
        <v>33</v>
      </c>
      <c r="BF2536" s="0" t="s">
        <v>8235</v>
      </c>
      <c r="BI2536" s="0" t="s">
        <v>316</v>
      </c>
      <c r="BJ2536" s="0" t="s">
        <v>8236</v>
      </c>
      <c r="BK2536" s="0" t="s">
        <v>8215</v>
      </c>
      <c r="BL2536" s="0" t="s">
        <v>8247</v>
      </c>
      <c r="BM2536" s="0" t="s">
        <v>8046</v>
      </c>
      <c r="BN2536" s="0" t="s">
        <v>8035</v>
      </c>
      <c r="BO2536" s="0" t="s">
        <v>105</v>
      </c>
      <c r="BP2536" s="0" t="s">
        <v>8029</v>
      </c>
      <c r="BQ2536" s="0" t="s">
        <v>2442</v>
      </c>
      <c r="BT2536" s="0" t="n">
        <v>0</v>
      </c>
      <c r="BU2536" s="0" t="s">
        <v>8036</v>
      </c>
      <c r="BW2536" s="0" t="n">
        <v>2007</v>
      </c>
      <c r="BX2536" s="0" t="n">
        <v>2020</v>
      </c>
      <c r="BY2536" s="0" t="s">
        <v>1526</v>
      </c>
      <c r="BZ2536" s="0" t="n">
        <v>2013.5</v>
      </c>
      <c r="CA2536" s="0" t="n">
        <v>0.357142857142857</v>
      </c>
      <c r="CB2536" s="0" t="n">
        <v>0</v>
      </c>
      <c r="CC2536" s="0" t="n">
        <v>1</v>
      </c>
      <c r="CE2536" s="0" t="n">
        <v>0</v>
      </c>
    </row>
    <row r="2537" customFormat="false" ht="15" hidden="false" customHeight="false" outlineLevel="0" collapsed="false">
      <c r="A2537" s="0" t="s">
        <v>8029</v>
      </c>
      <c r="B2537" s="0" t="n">
        <v>3842</v>
      </c>
      <c r="D2537" s="0" t="n">
        <v>2566</v>
      </c>
      <c r="E2537" s="0" t="n">
        <f aca="false">IF(ISNUMBER($BA2537),$BA2537,IF(AND(ISNUMBER($D2537),ISNUMBER($BW2537),ISNUMBER($BX2537)),$D2537*($BX2537-$BW2537+1),""))</f>
        <v>2566</v>
      </c>
      <c r="H2537" s="0" t="s">
        <v>118</v>
      </c>
      <c r="I2537" s="0" t="s">
        <v>746</v>
      </c>
      <c r="J2537" s="0" t="n">
        <f aca="false">IF($BW2537&lt;&gt;"",$BW2537,"")</f>
        <v>2007</v>
      </c>
      <c r="K2537" s="0" t="n">
        <f aca="false">IF($BX2537&lt;&gt;"",$BX2537,"")</f>
        <v>2020</v>
      </c>
      <c r="L2537" s="0" t="n">
        <f aca="false">IF(AND(ISNUMBER($BW2537),ISNUMBER($BX2537)),($BW2537+$BX2537)/2,"")</f>
        <v>2013.5</v>
      </c>
      <c r="M2537" s="0" t="n">
        <f aca="false">IF($L2537&lt;&gt;"",$L2537,"")</f>
        <v>2013.5</v>
      </c>
      <c r="N2537" s="0" t="n">
        <f aca="false">IF(AND(ISNUMBER($BW2537),ISNUMBER($BX2537)),MIN(1,MAX(0,($BX2537-2016+1)/($BX2537-$BW2537+1))),"")</f>
        <v>0.357142857142857</v>
      </c>
      <c r="O2537" s="0" t="n">
        <f aca="false">IF(AND(ISNUMBER($BW2537),ISNUMBER($BX2537)),MIN(1,MAX(0,($BX2537-2017+1)/($BX2537-$BW2537+1))),"")</f>
        <v>0.285714285714286</v>
      </c>
      <c r="P2537" s="0" t="n">
        <f aca="false">IF(AND(ISNUMBER($BW2537),ISNUMBER($BX2537)),MIN(1,MAX(0,($BX2537-2018+1)/($BX2537-$BW2537+1))),"")</f>
        <v>0.214285714285714</v>
      </c>
      <c r="Q2537" s="0" t="n">
        <f aca="false">IF(AND(ISNUMBER($BW2537),ISNUMBER($BX2537)),MIN(1,MAX(0,($BX2537-2019+1)/($BX2537-$BW2537+1))),"")</f>
        <v>0.142857142857143</v>
      </c>
      <c r="R2537" s="0" t="n">
        <f aca="false">IF(AND(ISNUMBER($BW2537),ISNUMBER($BX2537)),MIN(1,MAX(0,($BX2537-2016+1)/($BX2537-$BW2537+1))),"")</f>
        <v>0.357142857142857</v>
      </c>
      <c r="S2537" s="0" t="n">
        <f aca="false">IF($L2537&lt;&gt;"",IF($L2537&gt;=2015.5,1,0),"")</f>
        <v>0</v>
      </c>
      <c r="T2537" s="0" t="n">
        <f aca="false">IF($L2537&lt;&gt;"",IF($L2537&gt;=2016,1,0),"")</f>
        <v>0</v>
      </c>
      <c r="U2537" s="0" t="n">
        <f aca="false">IF(ISNUMBER($BX2537),IF($BX2537&gt;=2016,1,0),"")</f>
        <v>1</v>
      </c>
      <c r="V2537" s="0" t="n">
        <f aca="false">IF(ISNUMBER($BW2537),IF($BW2537&gt;=2016,1,0),"")</f>
        <v>0</v>
      </c>
      <c r="W2537" s="0" t="str">
        <f aca="false">IF(AND(ISNUMBER($BW2537),ISNUMBER($BX2537)),IF($BW2537&gt;=2016,"post-only",IF($BX2537&lt;2016,"pre-only","mixed")),"")</f>
        <v>mixed</v>
      </c>
      <c r="X2537" s="0" t="n">
        <f aca="false">IF(AND(ISNUMBER($BW2537),ISNUMBER($BX2537)),MIN(1,MAX(0,($BX2537-2017+1)/($BX2537-$BW2537+1))),"")</f>
        <v>0.285714285714286</v>
      </c>
      <c r="Y2537" s="0" t="n">
        <f aca="false">IF(AND(ISNUMBER($BW2537),ISNUMBER($BX2537)),MIN(1,MAX(0,($BX2537-2018+1)/($BX2537-$BW2537+1))),"")</f>
        <v>0.214285714285714</v>
      </c>
      <c r="Z2537" s="0" t="n">
        <f aca="false">IF(AND(ISNUMBER($BW2537),ISNUMBER($BX2537)),MIN(1,MAX(0,($BX2537-2019+1)/($BX2537-$BW2537+1))),"")</f>
        <v>0.142857142857143</v>
      </c>
      <c r="AA2537" s="0" t="n">
        <f aca="false">IF(ISNUMBER($BX2537),IF($BX2537&gt;=2017,1,0),"")</f>
        <v>1</v>
      </c>
      <c r="AB2537" s="0" t="n">
        <f aca="false">IF(ISNUMBER($BX2537),IF($BX2537&gt;=2018,1,0),"")</f>
        <v>1</v>
      </c>
      <c r="AC2537" s="0" t="n">
        <f aca="false">IF(ISNUMBER($BX2537),IF($BX2537&gt;=2019,1,0),"")</f>
        <v>1</v>
      </c>
      <c r="AD2537" s="0" t="n">
        <f aca="false">IF($L2537&lt;&gt;"",IF($L2537&gt;2013,1,0),"")</f>
        <v>1</v>
      </c>
      <c r="AE2537" s="0" t="n">
        <f aca="false">IF($L2537&lt;&gt;"",1+IF($L2537&gt;2011,1,0)+IF($L2537&gt;2014,1,0),"")</f>
        <v>2</v>
      </c>
      <c r="AF2537" s="0" t="s">
        <v>761</v>
      </c>
      <c r="AG2537" s="0" t="s">
        <v>88</v>
      </c>
      <c r="AH2537" s="0" t="s">
        <v>89</v>
      </c>
      <c r="AI2537" s="0" t="s">
        <v>334</v>
      </c>
      <c r="AJ2537" s="0" t="s">
        <v>334</v>
      </c>
      <c r="AK2537" s="0" t="str">
        <f aca="false">IF(AND($CF2537&lt;&gt;"",IFERROR(INDEX(subsample_country_map!$B:$B,MATCH($CF2537,subsample_country_map!$A:$A,0)),"")&lt;&gt;""),INDEX(subsample_country_map!$B:$B,MATCH($CF2537,subsample_country_map!$A:$A,0)),INDEX(lookup!$AA:$AA,MATCH($A2537,lookup!$A:$A,0)))</f>
        <v>1_US</v>
      </c>
      <c r="AL2537" s="0" t="str">
        <f aca="false">IF(AND($CF2537&lt;&gt;"",IFERROR(INDEX(subsample_country_map!$C:$C,MATCH($CF2537,subsample_country_map!$A:$A,0)),"")&lt;&gt;""),INDEX(subsample_country_map!$C:$C,MATCH($CF2537,subsample_country_map!$A:$A,0)),INDEX(lookup!$AB:$AB,MATCH($A2537,lookup!$A:$A,0)))</f>
        <v>1_developed</v>
      </c>
      <c r="AM2537" s="0" t="str">
        <f aca="false">IF(AND($CF2537&lt;&gt;"",IFERROR(INDEX(subsample_country_map!$D:$D,MATCH($CF2537,subsample_country_map!$A:$A,0)),"")&lt;&gt;""),INDEX(subsample_country_map!$D:$D,MATCH($CF2537,subsample_country_map!$A:$A,0)),INDEX(lookup!$AC:$AC,MATCH($A2537,lookup!$A:$A,0)))</f>
        <v>1_western</v>
      </c>
      <c r="AN2537" s="0" t="str">
        <f aca="false">IF(AND($CF2537&lt;&gt;"",IFERROR(INDEX(subsample_country_map!$E:$E,MATCH($CF2537,subsample_country_map!$A:$A,0)),"")&lt;&gt;""),INDEX(subsample_country_map!$E:$E,MATCH($CF2537,subsample_country_map!$A:$A,0)),INDEX(lookup!$AD:$AD,MATCH($A2537,lookup!$A:$A,0)))</f>
        <v>1_common law</v>
      </c>
      <c r="AO2537" s="0" t="str">
        <f aca="false">INDEX(lookup!$Y:$Y,MATCH($A2537,lookup!$A:$A,0))</f>
        <v>0_published</v>
      </c>
      <c r="AP2537" s="0" t="str">
        <f aca="false">INDEX(lookup!$Z:$Z,MATCH($A2537,lookup!$A:$A,0))</f>
        <v>0_VHB low</v>
      </c>
      <c r="AQ2537" s="0" t="str">
        <f aca="false">INDEX(lookup!$W:$W,MATCH($A2537,lookup!$A:$A,0))</f>
        <v>2_sust</v>
      </c>
      <c r="AS2537" s="0" t="s">
        <v>91</v>
      </c>
      <c r="AT2537" s="0" t="s">
        <v>397</v>
      </c>
      <c r="AU2537" s="0" t="s">
        <v>93</v>
      </c>
      <c r="AV2537" s="0" t="s">
        <v>6661</v>
      </c>
      <c r="BA2537" s="0" t="n">
        <v>2566</v>
      </c>
      <c r="BB2537" s="0" t="s">
        <v>8030</v>
      </c>
      <c r="BC2537" s="0" t="s">
        <v>122</v>
      </c>
      <c r="BD2537" s="0" t="s">
        <v>8031</v>
      </c>
      <c r="BE2537" s="0" t="s">
        <v>33</v>
      </c>
      <c r="BF2537" s="0" t="s">
        <v>2614</v>
      </c>
      <c r="BI2537" s="0" t="s">
        <v>316</v>
      </c>
      <c r="BJ2537" s="0" t="s">
        <v>8248</v>
      </c>
      <c r="BK2537" s="0" t="s">
        <v>8215</v>
      </c>
      <c r="BL2537" s="0" t="s">
        <v>8249</v>
      </c>
      <c r="BM2537" s="0" t="s">
        <v>8034</v>
      </c>
      <c r="BN2537" s="0" t="s">
        <v>8038</v>
      </c>
      <c r="BO2537" s="0" t="s">
        <v>105</v>
      </c>
      <c r="BP2537" s="0" t="s">
        <v>8029</v>
      </c>
      <c r="BQ2537" s="0" t="s">
        <v>2442</v>
      </c>
      <c r="BT2537" s="0" t="n">
        <v>0</v>
      </c>
      <c r="BU2537" s="0" t="s">
        <v>8036</v>
      </c>
      <c r="BW2537" s="0" t="n">
        <v>2007</v>
      </c>
      <c r="BX2537" s="0" t="n">
        <v>2020</v>
      </c>
      <c r="BY2537" s="0" t="s">
        <v>1526</v>
      </c>
      <c r="BZ2537" s="0" t="n">
        <v>2013.5</v>
      </c>
      <c r="CA2537" s="0" t="n">
        <v>0.357142857142857</v>
      </c>
      <c r="CB2537" s="0" t="n">
        <v>0</v>
      </c>
      <c r="CC2537" s="0" t="n">
        <v>1</v>
      </c>
      <c r="CE2537" s="0" t="n">
        <v>0</v>
      </c>
    </row>
    <row r="2538" customFormat="false" ht="15" hidden="false" customHeight="false" outlineLevel="0" collapsed="false">
      <c r="A2538" s="0" t="s">
        <v>8029</v>
      </c>
      <c r="B2538" s="0" t="n">
        <v>3843</v>
      </c>
      <c r="D2538" s="0" t="n">
        <v>2354</v>
      </c>
      <c r="E2538" s="0" t="n">
        <f aca="false">IF(ISNUMBER($BA2538),$BA2538,IF(AND(ISNUMBER($D2538),ISNUMBER($BW2538),ISNUMBER($BX2538)),$D2538*($BX2538-$BW2538+1),""))</f>
        <v>2354</v>
      </c>
      <c r="H2538" s="0" t="s">
        <v>118</v>
      </c>
      <c r="I2538" s="0" t="s">
        <v>746</v>
      </c>
      <c r="J2538" s="0" t="n">
        <f aca="false">IF($BW2538&lt;&gt;"",$BW2538,"")</f>
        <v>2007</v>
      </c>
      <c r="K2538" s="0" t="n">
        <f aca="false">IF($BX2538&lt;&gt;"",$BX2538,"")</f>
        <v>2020</v>
      </c>
      <c r="L2538" s="0" t="n">
        <f aca="false">IF(AND(ISNUMBER($BW2538),ISNUMBER($BX2538)),($BW2538+$BX2538)/2,"")</f>
        <v>2013.5</v>
      </c>
      <c r="M2538" s="0" t="n">
        <f aca="false">IF($L2538&lt;&gt;"",$L2538,"")</f>
        <v>2013.5</v>
      </c>
      <c r="N2538" s="0" t="n">
        <f aca="false">IF(AND(ISNUMBER($BW2538),ISNUMBER($BX2538)),MIN(1,MAX(0,($BX2538-2016+1)/($BX2538-$BW2538+1))),"")</f>
        <v>0.357142857142857</v>
      </c>
      <c r="O2538" s="0" t="n">
        <f aca="false">IF(AND(ISNUMBER($BW2538),ISNUMBER($BX2538)),MIN(1,MAX(0,($BX2538-2017+1)/($BX2538-$BW2538+1))),"")</f>
        <v>0.285714285714286</v>
      </c>
      <c r="P2538" s="0" t="n">
        <f aca="false">IF(AND(ISNUMBER($BW2538),ISNUMBER($BX2538)),MIN(1,MAX(0,($BX2538-2018+1)/($BX2538-$BW2538+1))),"")</f>
        <v>0.214285714285714</v>
      </c>
      <c r="Q2538" s="0" t="n">
        <f aca="false">IF(AND(ISNUMBER($BW2538),ISNUMBER($BX2538)),MIN(1,MAX(0,($BX2538-2019+1)/($BX2538-$BW2538+1))),"")</f>
        <v>0.142857142857143</v>
      </c>
      <c r="R2538" s="0" t="n">
        <f aca="false">IF(AND(ISNUMBER($BW2538),ISNUMBER($BX2538)),MIN(1,MAX(0,($BX2538-2016+1)/($BX2538-$BW2538+1))),"")</f>
        <v>0.357142857142857</v>
      </c>
      <c r="S2538" s="0" t="n">
        <f aca="false">IF($L2538&lt;&gt;"",IF($L2538&gt;=2015.5,1,0),"")</f>
        <v>0</v>
      </c>
      <c r="T2538" s="0" t="n">
        <f aca="false">IF($L2538&lt;&gt;"",IF($L2538&gt;=2016,1,0),"")</f>
        <v>0</v>
      </c>
      <c r="U2538" s="0" t="n">
        <f aca="false">IF(ISNUMBER($BX2538),IF($BX2538&gt;=2016,1,0),"")</f>
        <v>1</v>
      </c>
      <c r="V2538" s="0" t="n">
        <f aca="false">IF(ISNUMBER($BW2538),IF($BW2538&gt;=2016,1,0),"")</f>
        <v>0</v>
      </c>
      <c r="W2538" s="0" t="str">
        <f aca="false">IF(AND(ISNUMBER($BW2538),ISNUMBER($BX2538)),IF($BW2538&gt;=2016,"post-only",IF($BX2538&lt;2016,"pre-only","mixed")),"")</f>
        <v>mixed</v>
      </c>
      <c r="X2538" s="0" t="n">
        <f aca="false">IF(AND(ISNUMBER($BW2538),ISNUMBER($BX2538)),MIN(1,MAX(0,($BX2538-2017+1)/($BX2538-$BW2538+1))),"")</f>
        <v>0.285714285714286</v>
      </c>
      <c r="Y2538" s="0" t="n">
        <f aca="false">IF(AND(ISNUMBER($BW2538),ISNUMBER($BX2538)),MIN(1,MAX(0,($BX2538-2018+1)/($BX2538-$BW2538+1))),"")</f>
        <v>0.214285714285714</v>
      </c>
      <c r="Z2538" s="0" t="n">
        <f aca="false">IF(AND(ISNUMBER($BW2538),ISNUMBER($BX2538)),MIN(1,MAX(0,($BX2538-2019+1)/($BX2538-$BW2538+1))),"")</f>
        <v>0.142857142857143</v>
      </c>
      <c r="AA2538" s="0" t="n">
        <f aca="false">IF(ISNUMBER($BX2538),IF($BX2538&gt;=2017,1,0),"")</f>
        <v>1</v>
      </c>
      <c r="AB2538" s="0" t="n">
        <f aca="false">IF(ISNUMBER($BX2538),IF($BX2538&gt;=2018,1,0),"")</f>
        <v>1</v>
      </c>
      <c r="AC2538" s="0" t="n">
        <f aca="false">IF(ISNUMBER($BX2538),IF($BX2538&gt;=2019,1,0),"")</f>
        <v>1</v>
      </c>
      <c r="AD2538" s="0" t="n">
        <f aca="false">IF($L2538&lt;&gt;"",IF($L2538&gt;2013,1,0),"")</f>
        <v>1</v>
      </c>
      <c r="AE2538" s="0" t="n">
        <f aca="false">IF($L2538&lt;&gt;"",1+IF($L2538&gt;2011,1,0)+IF($L2538&gt;2014,1,0),"")</f>
        <v>2</v>
      </c>
      <c r="AF2538" s="0" t="s">
        <v>761</v>
      </c>
      <c r="AG2538" s="0" t="s">
        <v>88</v>
      </c>
      <c r="AH2538" s="0" t="s">
        <v>89</v>
      </c>
      <c r="AI2538" s="0" t="s">
        <v>334</v>
      </c>
      <c r="AJ2538" s="0" t="s">
        <v>334</v>
      </c>
      <c r="AK2538" s="0" t="str">
        <f aca="false">IF(AND($CF2538&lt;&gt;"",IFERROR(INDEX(subsample_country_map!$B:$B,MATCH($CF2538,subsample_country_map!$A:$A,0)),"")&lt;&gt;""),INDEX(subsample_country_map!$B:$B,MATCH($CF2538,subsample_country_map!$A:$A,0)),INDEX(lookup!$AA:$AA,MATCH($A2538,lookup!$A:$A,0)))</f>
        <v>1_US</v>
      </c>
      <c r="AL2538" s="0" t="str">
        <f aca="false">IF(AND($CF2538&lt;&gt;"",IFERROR(INDEX(subsample_country_map!$C:$C,MATCH($CF2538,subsample_country_map!$A:$A,0)),"")&lt;&gt;""),INDEX(subsample_country_map!$C:$C,MATCH($CF2538,subsample_country_map!$A:$A,0)),INDEX(lookup!$AB:$AB,MATCH($A2538,lookup!$A:$A,0)))</f>
        <v>1_developed</v>
      </c>
      <c r="AM2538" s="0" t="str">
        <f aca="false">IF(AND($CF2538&lt;&gt;"",IFERROR(INDEX(subsample_country_map!$D:$D,MATCH($CF2538,subsample_country_map!$A:$A,0)),"")&lt;&gt;""),INDEX(subsample_country_map!$D:$D,MATCH($CF2538,subsample_country_map!$A:$A,0)),INDEX(lookup!$AC:$AC,MATCH($A2538,lookup!$A:$A,0)))</f>
        <v>1_western</v>
      </c>
      <c r="AN2538" s="0" t="str">
        <f aca="false">IF(AND($CF2538&lt;&gt;"",IFERROR(INDEX(subsample_country_map!$E:$E,MATCH($CF2538,subsample_country_map!$A:$A,0)),"")&lt;&gt;""),INDEX(subsample_country_map!$E:$E,MATCH($CF2538,subsample_country_map!$A:$A,0)),INDEX(lookup!$AD:$AD,MATCH($A2538,lookup!$A:$A,0)))</f>
        <v>1_common law</v>
      </c>
      <c r="AO2538" s="0" t="str">
        <f aca="false">INDEX(lookup!$Y:$Y,MATCH($A2538,lookup!$A:$A,0))</f>
        <v>0_published</v>
      </c>
      <c r="AP2538" s="0" t="str">
        <f aca="false">INDEX(lookup!$Z:$Z,MATCH($A2538,lookup!$A:$A,0))</f>
        <v>0_VHB low</v>
      </c>
      <c r="AQ2538" s="0" t="str">
        <f aca="false">INDEX(lookup!$W:$W,MATCH($A2538,lookup!$A:$A,0))</f>
        <v>2_sust</v>
      </c>
      <c r="AS2538" s="0" t="s">
        <v>91</v>
      </c>
      <c r="AT2538" s="0" t="s">
        <v>397</v>
      </c>
      <c r="AU2538" s="0" t="s">
        <v>93</v>
      </c>
      <c r="AV2538" s="0" t="s">
        <v>2465</v>
      </c>
      <c r="BA2538" s="0" t="n">
        <v>2354</v>
      </c>
      <c r="BB2538" s="0" t="s">
        <v>8030</v>
      </c>
      <c r="BC2538" s="0" t="s">
        <v>122</v>
      </c>
      <c r="BD2538" s="0" t="s">
        <v>8031</v>
      </c>
      <c r="BE2538" s="0" t="s">
        <v>33</v>
      </c>
      <c r="BF2538" s="0" t="s">
        <v>2619</v>
      </c>
      <c r="BI2538" s="0" t="s">
        <v>316</v>
      </c>
      <c r="BJ2538" s="0" t="s">
        <v>8250</v>
      </c>
      <c r="BK2538" s="0" t="s">
        <v>8215</v>
      </c>
      <c r="BL2538" s="0" t="s">
        <v>8251</v>
      </c>
      <c r="BM2538" s="0" t="s">
        <v>8034</v>
      </c>
      <c r="BN2538" s="0" t="s">
        <v>8038</v>
      </c>
      <c r="BO2538" s="0" t="s">
        <v>105</v>
      </c>
      <c r="BP2538" s="0" t="s">
        <v>8029</v>
      </c>
      <c r="BQ2538" s="0" t="s">
        <v>2442</v>
      </c>
      <c r="BT2538" s="0" t="n">
        <v>0</v>
      </c>
      <c r="BU2538" s="0" t="s">
        <v>8036</v>
      </c>
      <c r="BW2538" s="0" t="n">
        <v>2007</v>
      </c>
      <c r="BX2538" s="0" t="n">
        <v>2020</v>
      </c>
      <c r="BY2538" s="0" t="s">
        <v>1526</v>
      </c>
      <c r="BZ2538" s="0" t="n">
        <v>2013.5</v>
      </c>
      <c r="CA2538" s="0" t="n">
        <v>0.357142857142857</v>
      </c>
      <c r="CB2538" s="0" t="n">
        <v>0</v>
      </c>
      <c r="CC2538" s="0" t="n">
        <v>1</v>
      </c>
      <c r="CE2538" s="0" t="n">
        <v>0</v>
      </c>
    </row>
    <row r="2539" customFormat="false" ht="15" hidden="false" customHeight="false" outlineLevel="0" collapsed="false">
      <c r="A2539" s="0" t="s">
        <v>8029</v>
      </c>
      <c r="B2539" s="0" t="n">
        <v>3844</v>
      </c>
      <c r="D2539" s="0" t="n">
        <v>2643</v>
      </c>
      <c r="E2539" s="0" t="n">
        <f aca="false">IF(ISNUMBER($BA2539),$BA2539,IF(AND(ISNUMBER($D2539),ISNUMBER($BW2539),ISNUMBER($BX2539)),$D2539*($BX2539-$BW2539+1),""))</f>
        <v>2643</v>
      </c>
      <c r="H2539" s="0" t="s">
        <v>118</v>
      </c>
      <c r="I2539" s="0" t="s">
        <v>746</v>
      </c>
      <c r="J2539" s="0" t="n">
        <f aca="false">IF($BW2539&lt;&gt;"",$BW2539,"")</f>
        <v>2007</v>
      </c>
      <c r="K2539" s="0" t="n">
        <f aca="false">IF($BX2539&lt;&gt;"",$BX2539,"")</f>
        <v>2020</v>
      </c>
      <c r="L2539" s="0" t="n">
        <f aca="false">IF(AND(ISNUMBER($BW2539),ISNUMBER($BX2539)),($BW2539+$BX2539)/2,"")</f>
        <v>2013.5</v>
      </c>
      <c r="M2539" s="0" t="n">
        <f aca="false">IF($L2539&lt;&gt;"",$L2539,"")</f>
        <v>2013.5</v>
      </c>
      <c r="N2539" s="0" t="n">
        <f aca="false">IF(AND(ISNUMBER($BW2539),ISNUMBER($BX2539)),MIN(1,MAX(0,($BX2539-2016+1)/($BX2539-$BW2539+1))),"")</f>
        <v>0.357142857142857</v>
      </c>
      <c r="O2539" s="0" t="n">
        <f aca="false">IF(AND(ISNUMBER($BW2539),ISNUMBER($BX2539)),MIN(1,MAX(0,($BX2539-2017+1)/($BX2539-$BW2539+1))),"")</f>
        <v>0.285714285714286</v>
      </c>
      <c r="P2539" s="0" t="n">
        <f aca="false">IF(AND(ISNUMBER($BW2539),ISNUMBER($BX2539)),MIN(1,MAX(0,($BX2539-2018+1)/($BX2539-$BW2539+1))),"")</f>
        <v>0.214285714285714</v>
      </c>
      <c r="Q2539" s="0" t="n">
        <f aca="false">IF(AND(ISNUMBER($BW2539),ISNUMBER($BX2539)),MIN(1,MAX(0,($BX2539-2019+1)/($BX2539-$BW2539+1))),"")</f>
        <v>0.142857142857143</v>
      </c>
      <c r="R2539" s="0" t="n">
        <f aca="false">IF(AND(ISNUMBER($BW2539),ISNUMBER($BX2539)),MIN(1,MAX(0,($BX2539-2016+1)/($BX2539-$BW2539+1))),"")</f>
        <v>0.357142857142857</v>
      </c>
      <c r="S2539" s="0" t="n">
        <f aca="false">IF($L2539&lt;&gt;"",IF($L2539&gt;=2015.5,1,0),"")</f>
        <v>0</v>
      </c>
      <c r="T2539" s="0" t="n">
        <f aca="false">IF($L2539&lt;&gt;"",IF($L2539&gt;=2016,1,0),"")</f>
        <v>0</v>
      </c>
      <c r="U2539" s="0" t="n">
        <f aca="false">IF(ISNUMBER($BX2539),IF($BX2539&gt;=2016,1,0),"")</f>
        <v>1</v>
      </c>
      <c r="V2539" s="0" t="n">
        <f aca="false">IF(ISNUMBER($BW2539),IF($BW2539&gt;=2016,1,0),"")</f>
        <v>0</v>
      </c>
      <c r="W2539" s="0" t="str">
        <f aca="false">IF(AND(ISNUMBER($BW2539),ISNUMBER($BX2539)),IF($BW2539&gt;=2016,"post-only",IF($BX2539&lt;2016,"pre-only","mixed")),"")</f>
        <v>mixed</v>
      </c>
      <c r="X2539" s="0" t="n">
        <f aca="false">IF(AND(ISNUMBER($BW2539),ISNUMBER($BX2539)),MIN(1,MAX(0,($BX2539-2017+1)/($BX2539-$BW2539+1))),"")</f>
        <v>0.285714285714286</v>
      </c>
      <c r="Y2539" s="0" t="n">
        <f aca="false">IF(AND(ISNUMBER($BW2539),ISNUMBER($BX2539)),MIN(1,MAX(0,($BX2539-2018+1)/($BX2539-$BW2539+1))),"")</f>
        <v>0.214285714285714</v>
      </c>
      <c r="Z2539" s="0" t="n">
        <f aca="false">IF(AND(ISNUMBER($BW2539),ISNUMBER($BX2539)),MIN(1,MAX(0,($BX2539-2019+1)/($BX2539-$BW2539+1))),"")</f>
        <v>0.142857142857143</v>
      </c>
      <c r="AA2539" s="0" t="n">
        <f aca="false">IF(ISNUMBER($BX2539),IF($BX2539&gt;=2017,1,0),"")</f>
        <v>1</v>
      </c>
      <c r="AB2539" s="0" t="n">
        <f aca="false">IF(ISNUMBER($BX2539),IF($BX2539&gt;=2018,1,0),"")</f>
        <v>1</v>
      </c>
      <c r="AC2539" s="0" t="n">
        <f aca="false">IF(ISNUMBER($BX2539),IF($BX2539&gt;=2019,1,0),"")</f>
        <v>1</v>
      </c>
      <c r="AD2539" s="0" t="n">
        <f aca="false">IF($L2539&lt;&gt;"",IF($L2539&gt;2013,1,0),"")</f>
        <v>1</v>
      </c>
      <c r="AE2539" s="0" t="n">
        <f aca="false">IF($L2539&lt;&gt;"",1+IF($L2539&gt;2011,1,0)+IF($L2539&gt;2014,1,0),"")</f>
        <v>2</v>
      </c>
      <c r="AF2539" s="0" t="s">
        <v>761</v>
      </c>
      <c r="AG2539" s="0" t="s">
        <v>88</v>
      </c>
      <c r="AH2539" s="0" t="s">
        <v>89</v>
      </c>
      <c r="AI2539" s="0" t="s">
        <v>334</v>
      </c>
      <c r="AJ2539" s="0" t="s">
        <v>334</v>
      </c>
      <c r="AK2539" s="0" t="str">
        <f aca="false">IF(AND($CF2539&lt;&gt;"",IFERROR(INDEX(subsample_country_map!$B:$B,MATCH($CF2539,subsample_country_map!$A:$A,0)),"")&lt;&gt;""),INDEX(subsample_country_map!$B:$B,MATCH($CF2539,subsample_country_map!$A:$A,0)),INDEX(lookup!$AA:$AA,MATCH($A2539,lookup!$A:$A,0)))</f>
        <v>1_US</v>
      </c>
      <c r="AL2539" s="0" t="str">
        <f aca="false">IF(AND($CF2539&lt;&gt;"",IFERROR(INDEX(subsample_country_map!$C:$C,MATCH($CF2539,subsample_country_map!$A:$A,0)),"")&lt;&gt;""),INDEX(subsample_country_map!$C:$C,MATCH($CF2539,subsample_country_map!$A:$A,0)),INDEX(lookup!$AB:$AB,MATCH($A2539,lookup!$A:$A,0)))</f>
        <v>1_developed</v>
      </c>
      <c r="AM2539" s="0" t="str">
        <f aca="false">IF(AND($CF2539&lt;&gt;"",IFERROR(INDEX(subsample_country_map!$D:$D,MATCH($CF2539,subsample_country_map!$A:$A,0)),"")&lt;&gt;""),INDEX(subsample_country_map!$D:$D,MATCH($CF2539,subsample_country_map!$A:$A,0)),INDEX(lookup!$AC:$AC,MATCH($A2539,lookup!$A:$A,0)))</f>
        <v>1_western</v>
      </c>
      <c r="AN2539" s="0" t="str">
        <f aca="false">IF(AND($CF2539&lt;&gt;"",IFERROR(INDEX(subsample_country_map!$E:$E,MATCH($CF2539,subsample_country_map!$A:$A,0)),"")&lt;&gt;""),INDEX(subsample_country_map!$E:$E,MATCH($CF2539,subsample_country_map!$A:$A,0)),INDEX(lookup!$AD:$AD,MATCH($A2539,lookup!$A:$A,0)))</f>
        <v>1_common law</v>
      </c>
      <c r="AO2539" s="0" t="str">
        <f aca="false">INDEX(lookup!$Y:$Y,MATCH($A2539,lookup!$A:$A,0))</f>
        <v>0_published</v>
      </c>
      <c r="AP2539" s="0" t="str">
        <f aca="false">INDEX(lookup!$Z:$Z,MATCH($A2539,lookup!$A:$A,0))</f>
        <v>0_VHB low</v>
      </c>
      <c r="AQ2539" s="0" t="str">
        <f aca="false">INDEX(lookup!$W:$W,MATCH($A2539,lookup!$A:$A,0))</f>
        <v>2_sust</v>
      </c>
      <c r="AS2539" s="0" t="s">
        <v>91</v>
      </c>
      <c r="AT2539" s="0" t="s">
        <v>397</v>
      </c>
      <c r="AU2539" s="0" t="s">
        <v>93</v>
      </c>
      <c r="AV2539" s="0" t="s">
        <v>1557</v>
      </c>
      <c r="BA2539" s="0" t="n">
        <v>2643</v>
      </c>
      <c r="BB2539" s="0" t="s">
        <v>8030</v>
      </c>
      <c r="BC2539" s="0" t="s">
        <v>122</v>
      </c>
      <c r="BD2539" s="0" t="s">
        <v>8031</v>
      </c>
      <c r="BE2539" s="0" t="s">
        <v>33</v>
      </c>
      <c r="BF2539" s="0" t="s">
        <v>8220</v>
      </c>
      <c r="BI2539" s="0" t="s">
        <v>316</v>
      </c>
      <c r="BJ2539" s="0" t="s">
        <v>8252</v>
      </c>
      <c r="BK2539" s="0" t="s">
        <v>8215</v>
      </c>
      <c r="BL2539" s="0" t="s">
        <v>8253</v>
      </c>
      <c r="BM2539" s="0" t="s">
        <v>8034</v>
      </c>
      <c r="BN2539" s="0" t="s">
        <v>8038</v>
      </c>
      <c r="BO2539" s="0" t="s">
        <v>105</v>
      </c>
      <c r="BP2539" s="0" t="s">
        <v>8029</v>
      </c>
      <c r="BQ2539" s="0" t="s">
        <v>2442</v>
      </c>
      <c r="BT2539" s="0" t="n">
        <v>0</v>
      </c>
      <c r="BU2539" s="0" t="s">
        <v>8036</v>
      </c>
      <c r="BW2539" s="0" t="n">
        <v>2007</v>
      </c>
      <c r="BX2539" s="0" t="n">
        <v>2020</v>
      </c>
      <c r="BY2539" s="0" t="s">
        <v>1526</v>
      </c>
      <c r="BZ2539" s="0" t="n">
        <v>2013.5</v>
      </c>
      <c r="CA2539" s="0" t="n">
        <v>0.357142857142857</v>
      </c>
      <c r="CB2539" s="0" t="n">
        <v>0</v>
      </c>
      <c r="CC2539" s="0" t="n">
        <v>1</v>
      </c>
      <c r="CE2539" s="0" t="n">
        <v>0</v>
      </c>
    </row>
    <row r="2540" customFormat="false" ht="15" hidden="false" customHeight="false" outlineLevel="0" collapsed="false">
      <c r="A2540" s="0" t="s">
        <v>8029</v>
      </c>
      <c r="B2540" s="0" t="n">
        <v>3845</v>
      </c>
      <c r="D2540" s="0" t="n">
        <v>2970</v>
      </c>
      <c r="E2540" s="0" t="n">
        <f aca="false">IF(ISNUMBER($BA2540),$BA2540,IF(AND(ISNUMBER($D2540),ISNUMBER($BW2540),ISNUMBER($BX2540)),$D2540*($BX2540-$BW2540+1),""))</f>
        <v>2970</v>
      </c>
      <c r="H2540" s="0" t="s">
        <v>118</v>
      </c>
      <c r="I2540" s="0" t="s">
        <v>746</v>
      </c>
      <c r="J2540" s="0" t="n">
        <f aca="false">IF($BW2540&lt;&gt;"",$BW2540,"")</f>
        <v>2007</v>
      </c>
      <c r="K2540" s="0" t="n">
        <f aca="false">IF($BX2540&lt;&gt;"",$BX2540,"")</f>
        <v>2020</v>
      </c>
      <c r="L2540" s="0" t="n">
        <f aca="false">IF(AND(ISNUMBER($BW2540),ISNUMBER($BX2540)),($BW2540+$BX2540)/2,"")</f>
        <v>2013.5</v>
      </c>
      <c r="M2540" s="0" t="n">
        <f aca="false">IF($L2540&lt;&gt;"",$L2540,"")</f>
        <v>2013.5</v>
      </c>
      <c r="N2540" s="0" t="n">
        <f aca="false">IF(AND(ISNUMBER($BW2540),ISNUMBER($BX2540)),MIN(1,MAX(0,($BX2540-2016+1)/($BX2540-$BW2540+1))),"")</f>
        <v>0.357142857142857</v>
      </c>
      <c r="O2540" s="0" t="n">
        <f aca="false">IF(AND(ISNUMBER($BW2540),ISNUMBER($BX2540)),MIN(1,MAX(0,($BX2540-2017+1)/($BX2540-$BW2540+1))),"")</f>
        <v>0.285714285714286</v>
      </c>
      <c r="P2540" s="0" t="n">
        <f aca="false">IF(AND(ISNUMBER($BW2540),ISNUMBER($BX2540)),MIN(1,MAX(0,($BX2540-2018+1)/($BX2540-$BW2540+1))),"")</f>
        <v>0.214285714285714</v>
      </c>
      <c r="Q2540" s="0" t="n">
        <f aca="false">IF(AND(ISNUMBER($BW2540),ISNUMBER($BX2540)),MIN(1,MAX(0,($BX2540-2019+1)/($BX2540-$BW2540+1))),"")</f>
        <v>0.142857142857143</v>
      </c>
      <c r="R2540" s="0" t="n">
        <f aca="false">IF(AND(ISNUMBER($BW2540),ISNUMBER($BX2540)),MIN(1,MAX(0,($BX2540-2016+1)/($BX2540-$BW2540+1))),"")</f>
        <v>0.357142857142857</v>
      </c>
      <c r="S2540" s="0" t="n">
        <f aca="false">IF($L2540&lt;&gt;"",IF($L2540&gt;=2015.5,1,0),"")</f>
        <v>0</v>
      </c>
      <c r="T2540" s="0" t="n">
        <f aca="false">IF($L2540&lt;&gt;"",IF($L2540&gt;=2016,1,0),"")</f>
        <v>0</v>
      </c>
      <c r="U2540" s="0" t="n">
        <f aca="false">IF(ISNUMBER($BX2540),IF($BX2540&gt;=2016,1,0),"")</f>
        <v>1</v>
      </c>
      <c r="V2540" s="0" t="n">
        <f aca="false">IF(ISNUMBER($BW2540),IF($BW2540&gt;=2016,1,0),"")</f>
        <v>0</v>
      </c>
      <c r="W2540" s="0" t="str">
        <f aca="false">IF(AND(ISNUMBER($BW2540),ISNUMBER($BX2540)),IF($BW2540&gt;=2016,"post-only",IF($BX2540&lt;2016,"pre-only","mixed")),"")</f>
        <v>mixed</v>
      </c>
      <c r="X2540" s="0" t="n">
        <f aca="false">IF(AND(ISNUMBER($BW2540),ISNUMBER($BX2540)),MIN(1,MAX(0,($BX2540-2017+1)/($BX2540-$BW2540+1))),"")</f>
        <v>0.285714285714286</v>
      </c>
      <c r="Y2540" s="0" t="n">
        <f aca="false">IF(AND(ISNUMBER($BW2540),ISNUMBER($BX2540)),MIN(1,MAX(0,($BX2540-2018+1)/($BX2540-$BW2540+1))),"")</f>
        <v>0.214285714285714</v>
      </c>
      <c r="Z2540" s="0" t="n">
        <f aca="false">IF(AND(ISNUMBER($BW2540),ISNUMBER($BX2540)),MIN(1,MAX(0,($BX2540-2019+1)/($BX2540-$BW2540+1))),"")</f>
        <v>0.142857142857143</v>
      </c>
      <c r="AA2540" s="0" t="n">
        <f aca="false">IF(ISNUMBER($BX2540),IF($BX2540&gt;=2017,1,0),"")</f>
        <v>1</v>
      </c>
      <c r="AB2540" s="0" t="n">
        <f aca="false">IF(ISNUMBER($BX2540),IF($BX2540&gt;=2018,1,0),"")</f>
        <v>1</v>
      </c>
      <c r="AC2540" s="0" t="n">
        <f aca="false">IF(ISNUMBER($BX2540),IF($BX2540&gt;=2019,1,0),"")</f>
        <v>1</v>
      </c>
      <c r="AD2540" s="0" t="n">
        <f aca="false">IF($L2540&lt;&gt;"",IF($L2540&gt;2013,1,0),"")</f>
        <v>1</v>
      </c>
      <c r="AE2540" s="0" t="n">
        <f aca="false">IF($L2540&lt;&gt;"",1+IF($L2540&gt;2011,1,0)+IF($L2540&gt;2014,1,0),"")</f>
        <v>2</v>
      </c>
      <c r="AF2540" s="0" t="s">
        <v>761</v>
      </c>
      <c r="AG2540" s="0" t="s">
        <v>88</v>
      </c>
      <c r="AH2540" s="0" t="s">
        <v>89</v>
      </c>
      <c r="AI2540" s="0" t="s">
        <v>334</v>
      </c>
      <c r="AJ2540" s="0" t="s">
        <v>334</v>
      </c>
      <c r="AK2540" s="0" t="str">
        <f aca="false">IF(AND($CF2540&lt;&gt;"",IFERROR(INDEX(subsample_country_map!$B:$B,MATCH($CF2540,subsample_country_map!$A:$A,0)),"")&lt;&gt;""),INDEX(subsample_country_map!$B:$B,MATCH($CF2540,subsample_country_map!$A:$A,0)),INDEX(lookup!$AA:$AA,MATCH($A2540,lookup!$A:$A,0)))</f>
        <v>1_US</v>
      </c>
      <c r="AL2540" s="0" t="str">
        <f aca="false">IF(AND($CF2540&lt;&gt;"",IFERROR(INDEX(subsample_country_map!$C:$C,MATCH($CF2540,subsample_country_map!$A:$A,0)),"")&lt;&gt;""),INDEX(subsample_country_map!$C:$C,MATCH($CF2540,subsample_country_map!$A:$A,0)),INDEX(lookup!$AB:$AB,MATCH($A2540,lookup!$A:$A,0)))</f>
        <v>1_developed</v>
      </c>
      <c r="AM2540" s="0" t="str">
        <f aca="false">IF(AND($CF2540&lt;&gt;"",IFERROR(INDEX(subsample_country_map!$D:$D,MATCH($CF2540,subsample_country_map!$A:$A,0)),"")&lt;&gt;""),INDEX(subsample_country_map!$D:$D,MATCH($CF2540,subsample_country_map!$A:$A,0)),INDEX(lookup!$AC:$AC,MATCH($A2540,lookup!$A:$A,0)))</f>
        <v>1_western</v>
      </c>
      <c r="AN2540" s="0" t="str">
        <f aca="false">IF(AND($CF2540&lt;&gt;"",IFERROR(INDEX(subsample_country_map!$E:$E,MATCH($CF2540,subsample_country_map!$A:$A,0)),"")&lt;&gt;""),INDEX(subsample_country_map!$E:$E,MATCH($CF2540,subsample_country_map!$A:$A,0)),INDEX(lookup!$AD:$AD,MATCH($A2540,lookup!$A:$A,0)))</f>
        <v>1_common law</v>
      </c>
      <c r="AO2540" s="0" t="str">
        <f aca="false">INDEX(lookup!$Y:$Y,MATCH($A2540,lookup!$A:$A,0))</f>
        <v>0_published</v>
      </c>
      <c r="AP2540" s="0" t="str">
        <f aca="false">INDEX(lookup!$Z:$Z,MATCH($A2540,lookup!$A:$A,0))</f>
        <v>0_VHB low</v>
      </c>
      <c r="AQ2540" s="0" t="str">
        <f aca="false">INDEX(lookup!$W:$W,MATCH($A2540,lookup!$A:$A,0))</f>
        <v>2_sust</v>
      </c>
      <c r="AS2540" s="0" t="s">
        <v>91</v>
      </c>
      <c r="AT2540" s="0" t="s">
        <v>397</v>
      </c>
      <c r="AU2540" s="0" t="s">
        <v>93</v>
      </c>
      <c r="AV2540" s="0" t="s">
        <v>1579</v>
      </c>
      <c r="BA2540" s="0" t="n">
        <v>2970</v>
      </c>
      <c r="BB2540" s="0" t="s">
        <v>8030</v>
      </c>
      <c r="BC2540" s="0" t="s">
        <v>122</v>
      </c>
      <c r="BD2540" s="0" t="s">
        <v>8031</v>
      </c>
      <c r="BE2540" s="0" t="s">
        <v>33</v>
      </c>
      <c r="BF2540" s="0" t="s">
        <v>8223</v>
      </c>
      <c r="BI2540" s="0" t="s">
        <v>316</v>
      </c>
      <c r="BJ2540" s="0" t="s">
        <v>8254</v>
      </c>
      <c r="BK2540" s="0" t="s">
        <v>8215</v>
      </c>
      <c r="BL2540" s="0" t="s">
        <v>8228</v>
      </c>
      <c r="BM2540" s="0" t="s">
        <v>8034</v>
      </c>
      <c r="BN2540" s="0" t="s">
        <v>8038</v>
      </c>
      <c r="BO2540" s="0" t="s">
        <v>105</v>
      </c>
      <c r="BP2540" s="0" t="s">
        <v>8029</v>
      </c>
      <c r="BQ2540" s="0" t="s">
        <v>2442</v>
      </c>
      <c r="BT2540" s="0" t="n">
        <v>0</v>
      </c>
      <c r="BU2540" s="0" t="s">
        <v>8036</v>
      </c>
      <c r="BW2540" s="0" t="n">
        <v>2007</v>
      </c>
      <c r="BX2540" s="0" t="n">
        <v>2020</v>
      </c>
      <c r="BY2540" s="0" t="s">
        <v>1526</v>
      </c>
      <c r="BZ2540" s="0" t="n">
        <v>2013.5</v>
      </c>
      <c r="CA2540" s="0" t="n">
        <v>0.357142857142857</v>
      </c>
      <c r="CB2540" s="0" t="n">
        <v>0</v>
      </c>
      <c r="CC2540" s="0" t="n">
        <v>1</v>
      </c>
      <c r="CE2540" s="0" t="n">
        <v>0</v>
      </c>
    </row>
    <row r="2541" customFormat="false" ht="15" hidden="false" customHeight="false" outlineLevel="0" collapsed="false">
      <c r="A2541" s="0" t="s">
        <v>8029</v>
      </c>
      <c r="B2541" s="0" t="n">
        <v>3846</v>
      </c>
      <c r="C2541" s="0" t="n">
        <v>-0.0246826080955751</v>
      </c>
      <c r="D2541" s="0" t="n">
        <v>6304</v>
      </c>
      <c r="E2541" s="0" t="n">
        <f aca="false">IF(ISNUMBER($BA2541),$BA2541,IF(AND(ISNUMBER($D2541),ISNUMBER($BW2541),ISNUMBER($BX2541)),$D2541*($BX2541-$BW2541+1),""))</f>
        <v>6304</v>
      </c>
      <c r="H2541" s="0" t="s">
        <v>118</v>
      </c>
      <c r="I2541" s="0" t="s">
        <v>746</v>
      </c>
      <c r="J2541" s="0" t="n">
        <f aca="false">IF($BW2541&lt;&gt;"",$BW2541,"")</f>
        <v>2007</v>
      </c>
      <c r="K2541" s="0" t="n">
        <f aca="false">IF($BX2541&lt;&gt;"",$BX2541,"")</f>
        <v>2020</v>
      </c>
      <c r="L2541" s="0" t="n">
        <f aca="false">IF(AND(ISNUMBER($BW2541),ISNUMBER($BX2541)),($BW2541+$BX2541)/2,"")</f>
        <v>2013.5</v>
      </c>
      <c r="M2541" s="0" t="n">
        <f aca="false">IF($L2541&lt;&gt;"",$L2541,"")</f>
        <v>2013.5</v>
      </c>
      <c r="N2541" s="0" t="n">
        <f aca="false">IF(AND(ISNUMBER($BW2541),ISNUMBER($BX2541)),MIN(1,MAX(0,($BX2541-2016+1)/($BX2541-$BW2541+1))),"")</f>
        <v>0.357142857142857</v>
      </c>
      <c r="O2541" s="0" t="n">
        <f aca="false">IF(AND(ISNUMBER($BW2541),ISNUMBER($BX2541)),MIN(1,MAX(0,($BX2541-2017+1)/($BX2541-$BW2541+1))),"")</f>
        <v>0.285714285714286</v>
      </c>
      <c r="P2541" s="0" t="n">
        <f aca="false">IF(AND(ISNUMBER($BW2541),ISNUMBER($BX2541)),MIN(1,MAX(0,($BX2541-2018+1)/($BX2541-$BW2541+1))),"")</f>
        <v>0.214285714285714</v>
      </c>
      <c r="Q2541" s="0" t="n">
        <f aca="false">IF(AND(ISNUMBER($BW2541),ISNUMBER($BX2541)),MIN(1,MAX(0,($BX2541-2019+1)/($BX2541-$BW2541+1))),"")</f>
        <v>0.142857142857143</v>
      </c>
      <c r="R2541" s="0" t="n">
        <f aca="false">IF(AND(ISNUMBER($BW2541),ISNUMBER($BX2541)),MIN(1,MAX(0,($BX2541-2016+1)/($BX2541-$BW2541+1))),"")</f>
        <v>0.357142857142857</v>
      </c>
      <c r="S2541" s="0" t="n">
        <f aca="false">IF($L2541&lt;&gt;"",IF($L2541&gt;=2015.5,1,0),"")</f>
        <v>0</v>
      </c>
      <c r="T2541" s="0" t="n">
        <f aca="false">IF($L2541&lt;&gt;"",IF($L2541&gt;=2016,1,0),"")</f>
        <v>0</v>
      </c>
      <c r="U2541" s="0" t="n">
        <f aca="false">IF(ISNUMBER($BX2541),IF($BX2541&gt;=2016,1,0),"")</f>
        <v>1</v>
      </c>
      <c r="V2541" s="0" t="n">
        <f aca="false">IF(ISNUMBER($BW2541),IF($BW2541&gt;=2016,1,0),"")</f>
        <v>0</v>
      </c>
      <c r="W2541" s="0" t="str">
        <f aca="false">IF(AND(ISNUMBER($BW2541),ISNUMBER($BX2541)),IF($BW2541&gt;=2016,"post-only",IF($BX2541&lt;2016,"pre-only","mixed")),"")</f>
        <v>mixed</v>
      </c>
      <c r="X2541" s="0" t="n">
        <f aca="false">IF(AND(ISNUMBER($BW2541),ISNUMBER($BX2541)),MIN(1,MAX(0,($BX2541-2017+1)/($BX2541-$BW2541+1))),"")</f>
        <v>0.285714285714286</v>
      </c>
      <c r="Y2541" s="0" t="n">
        <f aca="false">IF(AND(ISNUMBER($BW2541),ISNUMBER($BX2541)),MIN(1,MAX(0,($BX2541-2018+1)/($BX2541-$BW2541+1))),"")</f>
        <v>0.214285714285714</v>
      </c>
      <c r="Z2541" s="0" t="n">
        <f aca="false">IF(AND(ISNUMBER($BW2541),ISNUMBER($BX2541)),MIN(1,MAX(0,($BX2541-2019+1)/($BX2541-$BW2541+1))),"")</f>
        <v>0.142857142857143</v>
      </c>
      <c r="AA2541" s="0" t="n">
        <f aca="false">IF(ISNUMBER($BX2541),IF($BX2541&gt;=2017,1,0),"")</f>
        <v>1</v>
      </c>
      <c r="AB2541" s="0" t="n">
        <f aca="false">IF(ISNUMBER($BX2541),IF($BX2541&gt;=2018,1,0),"")</f>
        <v>1</v>
      </c>
      <c r="AC2541" s="0" t="n">
        <f aca="false">IF(ISNUMBER($BX2541),IF($BX2541&gt;=2019,1,0),"")</f>
        <v>1</v>
      </c>
      <c r="AD2541" s="0" t="n">
        <f aca="false">IF($L2541&lt;&gt;"",IF($L2541&gt;2013,1,0),"")</f>
        <v>1</v>
      </c>
      <c r="AE2541" s="0" t="n">
        <f aca="false">IF($L2541&lt;&gt;"",1+IF($L2541&gt;2011,1,0)+IF($L2541&gt;2014,1,0),"")</f>
        <v>2</v>
      </c>
      <c r="AF2541" s="0" t="s">
        <v>761</v>
      </c>
      <c r="AG2541" s="0" t="s">
        <v>88</v>
      </c>
      <c r="AH2541" s="0" t="s">
        <v>89</v>
      </c>
      <c r="AI2541" s="0" t="s">
        <v>334</v>
      </c>
      <c r="AJ2541" s="0" t="s">
        <v>334</v>
      </c>
      <c r="AK2541" s="0" t="str">
        <f aca="false">IF(AND($CF2541&lt;&gt;"",IFERROR(INDEX(subsample_country_map!$B:$B,MATCH($CF2541,subsample_country_map!$A:$A,0)),"")&lt;&gt;""),INDEX(subsample_country_map!$B:$B,MATCH($CF2541,subsample_country_map!$A:$A,0)),INDEX(lookup!$AA:$AA,MATCH($A2541,lookup!$A:$A,0)))</f>
        <v>1_US</v>
      </c>
      <c r="AL2541" s="0" t="str">
        <f aca="false">IF(AND($CF2541&lt;&gt;"",IFERROR(INDEX(subsample_country_map!$C:$C,MATCH($CF2541,subsample_country_map!$A:$A,0)),"")&lt;&gt;""),INDEX(subsample_country_map!$C:$C,MATCH($CF2541,subsample_country_map!$A:$A,0)),INDEX(lookup!$AB:$AB,MATCH($A2541,lookup!$A:$A,0)))</f>
        <v>1_developed</v>
      </c>
      <c r="AM2541" s="0" t="str">
        <f aca="false">IF(AND($CF2541&lt;&gt;"",IFERROR(INDEX(subsample_country_map!$D:$D,MATCH($CF2541,subsample_country_map!$A:$A,0)),"")&lt;&gt;""),INDEX(subsample_country_map!$D:$D,MATCH($CF2541,subsample_country_map!$A:$A,0)),INDEX(lookup!$AC:$AC,MATCH($A2541,lookup!$A:$A,0)))</f>
        <v>1_western</v>
      </c>
      <c r="AN2541" s="0" t="str">
        <f aca="false">IF(AND($CF2541&lt;&gt;"",IFERROR(INDEX(subsample_country_map!$E:$E,MATCH($CF2541,subsample_country_map!$A:$A,0)),"")&lt;&gt;""),INDEX(subsample_country_map!$E:$E,MATCH($CF2541,subsample_country_map!$A:$A,0)),INDEX(lookup!$AD:$AD,MATCH($A2541,lookup!$A:$A,0)))</f>
        <v>1_common law</v>
      </c>
      <c r="AO2541" s="0" t="str">
        <f aca="false">INDEX(lookup!$Y:$Y,MATCH($A2541,lookup!$A:$A,0))</f>
        <v>0_published</v>
      </c>
      <c r="AP2541" s="0" t="str">
        <f aca="false">INDEX(lookup!$Z:$Z,MATCH($A2541,lookup!$A:$A,0))</f>
        <v>0_VHB low</v>
      </c>
      <c r="AQ2541" s="0" t="str">
        <f aca="false">INDEX(lookup!$W:$W,MATCH($A2541,lookup!$A:$A,0))</f>
        <v>2_sust</v>
      </c>
      <c r="AS2541" s="0" t="s">
        <v>91</v>
      </c>
      <c r="AT2541" s="0" t="s">
        <v>397</v>
      </c>
      <c r="AU2541" s="0" t="s">
        <v>93</v>
      </c>
      <c r="AV2541" s="0" t="s">
        <v>1672</v>
      </c>
      <c r="BA2541" s="0" t="n">
        <v>6304</v>
      </c>
      <c r="BB2541" s="0" t="s">
        <v>8030</v>
      </c>
      <c r="BC2541" s="0" t="s">
        <v>122</v>
      </c>
      <c r="BD2541" s="0" t="s">
        <v>8031</v>
      </c>
      <c r="BE2541" s="0" t="s">
        <v>33</v>
      </c>
      <c r="BF2541" s="0" t="s">
        <v>8226</v>
      </c>
      <c r="BI2541" s="0" t="s">
        <v>316</v>
      </c>
      <c r="BJ2541" s="0" t="s">
        <v>8255</v>
      </c>
      <c r="BK2541" s="0" t="s">
        <v>8215</v>
      </c>
      <c r="BL2541" s="0" t="s">
        <v>8256</v>
      </c>
      <c r="BM2541" s="0" t="s">
        <v>8034</v>
      </c>
      <c r="BN2541" s="0" t="s">
        <v>8038</v>
      </c>
      <c r="BO2541" s="0" t="s">
        <v>105</v>
      </c>
      <c r="BP2541" s="0" t="s">
        <v>8029</v>
      </c>
      <c r="BQ2541" s="0" t="s">
        <v>755</v>
      </c>
      <c r="BT2541" s="0" t="n">
        <v>0</v>
      </c>
      <c r="BU2541" s="0" t="s">
        <v>8036</v>
      </c>
      <c r="BW2541" s="0" t="n">
        <v>2007</v>
      </c>
      <c r="BX2541" s="0" t="n">
        <v>2020</v>
      </c>
      <c r="BY2541" s="0" t="s">
        <v>1526</v>
      </c>
      <c r="BZ2541" s="0" t="n">
        <v>2013.5</v>
      </c>
      <c r="CA2541" s="0" t="n">
        <v>0.357142857142857</v>
      </c>
      <c r="CB2541" s="0" t="n">
        <v>0</v>
      </c>
      <c r="CC2541" s="0" t="n">
        <v>1</v>
      </c>
      <c r="CD2541" s="0" t="n">
        <v>-0.0246876223998008</v>
      </c>
      <c r="CE2541" s="0" t="n">
        <v>1</v>
      </c>
    </row>
    <row r="2542" customFormat="false" ht="15" hidden="false" customHeight="false" outlineLevel="0" collapsed="false">
      <c r="A2542" s="0" t="s">
        <v>8029</v>
      </c>
      <c r="B2542" s="0" t="n">
        <v>3847</v>
      </c>
      <c r="C2542" s="0" t="n">
        <v>-0.0616814075830032</v>
      </c>
      <c r="D2542" s="0" t="n">
        <v>2841</v>
      </c>
      <c r="E2542" s="0" t="n">
        <f aca="false">IF(ISNUMBER($BA2542),$BA2542,IF(AND(ISNUMBER($D2542),ISNUMBER($BW2542),ISNUMBER($BX2542)),$D2542*($BX2542-$BW2542+1),""))</f>
        <v>2841</v>
      </c>
      <c r="H2542" s="0" t="s">
        <v>118</v>
      </c>
      <c r="I2542" s="0" t="s">
        <v>746</v>
      </c>
      <c r="J2542" s="0" t="n">
        <f aca="false">IF($BW2542&lt;&gt;"",$BW2542,"")</f>
        <v>2007</v>
      </c>
      <c r="K2542" s="0" t="n">
        <f aca="false">IF($BX2542&lt;&gt;"",$BX2542,"")</f>
        <v>2020</v>
      </c>
      <c r="L2542" s="0" t="n">
        <f aca="false">IF(AND(ISNUMBER($BW2542),ISNUMBER($BX2542)),($BW2542+$BX2542)/2,"")</f>
        <v>2013.5</v>
      </c>
      <c r="M2542" s="0" t="n">
        <f aca="false">IF($L2542&lt;&gt;"",$L2542,"")</f>
        <v>2013.5</v>
      </c>
      <c r="N2542" s="0" t="n">
        <f aca="false">IF(AND(ISNUMBER($BW2542),ISNUMBER($BX2542)),MIN(1,MAX(0,($BX2542-2016+1)/($BX2542-$BW2542+1))),"")</f>
        <v>0.357142857142857</v>
      </c>
      <c r="O2542" s="0" t="n">
        <f aca="false">IF(AND(ISNUMBER($BW2542),ISNUMBER($BX2542)),MIN(1,MAX(0,($BX2542-2017+1)/($BX2542-$BW2542+1))),"")</f>
        <v>0.285714285714286</v>
      </c>
      <c r="P2542" s="0" t="n">
        <f aca="false">IF(AND(ISNUMBER($BW2542),ISNUMBER($BX2542)),MIN(1,MAX(0,($BX2542-2018+1)/($BX2542-$BW2542+1))),"")</f>
        <v>0.214285714285714</v>
      </c>
      <c r="Q2542" s="0" t="n">
        <f aca="false">IF(AND(ISNUMBER($BW2542),ISNUMBER($BX2542)),MIN(1,MAX(0,($BX2542-2019+1)/($BX2542-$BW2542+1))),"")</f>
        <v>0.142857142857143</v>
      </c>
      <c r="R2542" s="0" t="n">
        <f aca="false">IF(AND(ISNUMBER($BW2542),ISNUMBER($BX2542)),MIN(1,MAX(0,($BX2542-2016+1)/($BX2542-$BW2542+1))),"")</f>
        <v>0.357142857142857</v>
      </c>
      <c r="S2542" s="0" t="n">
        <f aca="false">IF($L2542&lt;&gt;"",IF($L2542&gt;=2015.5,1,0),"")</f>
        <v>0</v>
      </c>
      <c r="T2542" s="0" t="n">
        <f aca="false">IF($L2542&lt;&gt;"",IF($L2542&gt;=2016,1,0),"")</f>
        <v>0</v>
      </c>
      <c r="U2542" s="0" t="n">
        <f aca="false">IF(ISNUMBER($BX2542),IF($BX2542&gt;=2016,1,0),"")</f>
        <v>1</v>
      </c>
      <c r="V2542" s="0" t="n">
        <f aca="false">IF(ISNUMBER($BW2542),IF($BW2542&gt;=2016,1,0),"")</f>
        <v>0</v>
      </c>
      <c r="W2542" s="0" t="str">
        <f aca="false">IF(AND(ISNUMBER($BW2542),ISNUMBER($BX2542)),IF($BW2542&gt;=2016,"post-only",IF($BX2542&lt;2016,"pre-only","mixed")),"")</f>
        <v>mixed</v>
      </c>
      <c r="X2542" s="0" t="n">
        <f aca="false">IF(AND(ISNUMBER($BW2542),ISNUMBER($BX2542)),MIN(1,MAX(0,($BX2542-2017+1)/($BX2542-$BW2542+1))),"")</f>
        <v>0.285714285714286</v>
      </c>
      <c r="Y2542" s="0" t="n">
        <f aca="false">IF(AND(ISNUMBER($BW2542),ISNUMBER($BX2542)),MIN(1,MAX(0,($BX2542-2018+1)/($BX2542-$BW2542+1))),"")</f>
        <v>0.214285714285714</v>
      </c>
      <c r="Z2542" s="0" t="n">
        <f aca="false">IF(AND(ISNUMBER($BW2542),ISNUMBER($BX2542)),MIN(1,MAX(0,($BX2542-2019+1)/($BX2542-$BW2542+1))),"")</f>
        <v>0.142857142857143</v>
      </c>
      <c r="AA2542" s="0" t="n">
        <f aca="false">IF(ISNUMBER($BX2542),IF($BX2542&gt;=2017,1,0),"")</f>
        <v>1</v>
      </c>
      <c r="AB2542" s="0" t="n">
        <f aca="false">IF(ISNUMBER($BX2542),IF($BX2542&gt;=2018,1,0),"")</f>
        <v>1</v>
      </c>
      <c r="AC2542" s="0" t="n">
        <f aca="false">IF(ISNUMBER($BX2542),IF($BX2542&gt;=2019,1,0),"")</f>
        <v>1</v>
      </c>
      <c r="AD2542" s="0" t="n">
        <f aca="false">IF($L2542&lt;&gt;"",IF($L2542&gt;2013,1,0),"")</f>
        <v>1</v>
      </c>
      <c r="AE2542" s="0" t="n">
        <f aca="false">IF($L2542&lt;&gt;"",1+IF($L2542&gt;2011,1,0)+IF($L2542&gt;2014,1,0),"")</f>
        <v>2</v>
      </c>
      <c r="AF2542" s="0" t="s">
        <v>761</v>
      </c>
      <c r="AG2542" s="0" t="s">
        <v>88</v>
      </c>
      <c r="AH2542" s="0" t="s">
        <v>89</v>
      </c>
      <c r="AI2542" s="0" t="s">
        <v>334</v>
      </c>
      <c r="AJ2542" s="0" t="s">
        <v>334</v>
      </c>
      <c r="AK2542" s="0" t="str">
        <f aca="false">IF(AND($CF2542&lt;&gt;"",IFERROR(INDEX(subsample_country_map!$B:$B,MATCH($CF2542,subsample_country_map!$A:$A,0)),"")&lt;&gt;""),INDEX(subsample_country_map!$B:$B,MATCH($CF2542,subsample_country_map!$A:$A,0)),INDEX(lookup!$AA:$AA,MATCH($A2542,lookup!$A:$A,0)))</f>
        <v>1_US</v>
      </c>
      <c r="AL2542" s="0" t="str">
        <f aca="false">IF(AND($CF2542&lt;&gt;"",IFERROR(INDEX(subsample_country_map!$C:$C,MATCH($CF2542,subsample_country_map!$A:$A,0)),"")&lt;&gt;""),INDEX(subsample_country_map!$C:$C,MATCH($CF2542,subsample_country_map!$A:$A,0)),INDEX(lookup!$AB:$AB,MATCH($A2542,lookup!$A:$A,0)))</f>
        <v>1_developed</v>
      </c>
      <c r="AM2542" s="0" t="str">
        <f aca="false">IF(AND($CF2542&lt;&gt;"",IFERROR(INDEX(subsample_country_map!$D:$D,MATCH($CF2542,subsample_country_map!$A:$A,0)),"")&lt;&gt;""),INDEX(subsample_country_map!$D:$D,MATCH($CF2542,subsample_country_map!$A:$A,0)),INDEX(lookup!$AC:$AC,MATCH($A2542,lookup!$A:$A,0)))</f>
        <v>1_western</v>
      </c>
      <c r="AN2542" s="0" t="str">
        <f aca="false">IF(AND($CF2542&lt;&gt;"",IFERROR(INDEX(subsample_country_map!$E:$E,MATCH($CF2542,subsample_country_map!$A:$A,0)),"")&lt;&gt;""),INDEX(subsample_country_map!$E:$E,MATCH($CF2542,subsample_country_map!$A:$A,0)),INDEX(lookup!$AD:$AD,MATCH($A2542,lookup!$A:$A,0)))</f>
        <v>1_common law</v>
      </c>
      <c r="AO2542" s="0" t="str">
        <f aca="false">INDEX(lookup!$Y:$Y,MATCH($A2542,lookup!$A:$A,0))</f>
        <v>0_published</v>
      </c>
      <c r="AP2542" s="0" t="str">
        <f aca="false">INDEX(lookup!$Z:$Z,MATCH($A2542,lookup!$A:$A,0))</f>
        <v>0_VHB low</v>
      </c>
      <c r="AQ2542" s="0" t="str">
        <f aca="false">INDEX(lookup!$W:$W,MATCH($A2542,lookup!$A:$A,0))</f>
        <v>2_sust</v>
      </c>
      <c r="AS2542" s="0" t="s">
        <v>91</v>
      </c>
      <c r="AT2542" s="0" t="s">
        <v>397</v>
      </c>
      <c r="AU2542" s="0" t="s">
        <v>93</v>
      </c>
      <c r="AV2542" s="0" t="s">
        <v>1595</v>
      </c>
      <c r="BA2542" s="0" t="n">
        <v>2841</v>
      </c>
      <c r="BB2542" s="0" t="s">
        <v>8030</v>
      </c>
      <c r="BC2542" s="0" t="s">
        <v>122</v>
      </c>
      <c r="BD2542" s="0" t="s">
        <v>8031</v>
      </c>
      <c r="BE2542" s="0" t="s">
        <v>33</v>
      </c>
      <c r="BF2542" s="0" t="s">
        <v>2585</v>
      </c>
      <c r="BI2542" s="0" t="s">
        <v>316</v>
      </c>
      <c r="BJ2542" s="0" t="s">
        <v>8257</v>
      </c>
      <c r="BK2542" s="0" t="s">
        <v>8215</v>
      </c>
      <c r="BL2542" s="0" t="s">
        <v>8258</v>
      </c>
      <c r="BM2542" s="0" t="s">
        <v>8034</v>
      </c>
      <c r="BN2542" s="0" t="s">
        <v>8038</v>
      </c>
      <c r="BO2542" s="0" t="s">
        <v>105</v>
      </c>
      <c r="BP2542" s="0" t="s">
        <v>8029</v>
      </c>
      <c r="BQ2542" s="0" t="s">
        <v>755</v>
      </c>
      <c r="BT2542" s="0" t="n">
        <v>0</v>
      </c>
      <c r="BU2542" s="0" t="s">
        <v>8036</v>
      </c>
      <c r="BW2542" s="0" t="n">
        <v>2007</v>
      </c>
      <c r="BX2542" s="0" t="n">
        <v>2020</v>
      </c>
      <c r="BY2542" s="0" t="s">
        <v>1526</v>
      </c>
      <c r="BZ2542" s="0" t="n">
        <v>2013.5</v>
      </c>
      <c r="CA2542" s="0" t="n">
        <v>0.357142857142857</v>
      </c>
      <c r="CB2542" s="0" t="n">
        <v>0</v>
      </c>
      <c r="CC2542" s="0" t="n">
        <v>1</v>
      </c>
      <c r="CD2542" s="0" t="n">
        <v>-0.0617598109164893</v>
      </c>
      <c r="CE2542" s="0" t="n">
        <v>1</v>
      </c>
    </row>
    <row r="2543" customFormat="false" ht="15" hidden="false" customHeight="false" outlineLevel="0" collapsed="false">
      <c r="A2543" s="0" t="s">
        <v>8029</v>
      </c>
      <c r="B2543" s="0" t="n">
        <v>3848</v>
      </c>
      <c r="C2543" s="0" t="n">
        <v>-0.0430256804807192</v>
      </c>
      <c r="D2543" s="0" t="n">
        <v>5844</v>
      </c>
      <c r="E2543" s="0" t="n">
        <f aca="false">IF(ISNUMBER($BA2543),$BA2543,IF(AND(ISNUMBER($D2543),ISNUMBER($BW2543),ISNUMBER($BX2543)),$D2543*($BX2543-$BW2543+1),""))</f>
        <v>5844</v>
      </c>
      <c r="H2543" s="0" t="s">
        <v>118</v>
      </c>
      <c r="I2543" s="0" t="s">
        <v>746</v>
      </c>
      <c r="J2543" s="0" t="n">
        <f aca="false">IF($BW2543&lt;&gt;"",$BW2543,"")</f>
        <v>2007</v>
      </c>
      <c r="K2543" s="0" t="n">
        <f aca="false">IF($BX2543&lt;&gt;"",$BX2543,"")</f>
        <v>2020</v>
      </c>
      <c r="L2543" s="0" t="n">
        <f aca="false">IF(AND(ISNUMBER($BW2543),ISNUMBER($BX2543)),($BW2543+$BX2543)/2,"")</f>
        <v>2013.5</v>
      </c>
      <c r="M2543" s="0" t="n">
        <f aca="false">IF($L2543&lt;&gt;"",$L2543,"")</f>
        <v>2013.5</v>
      </c>
      <c r="N2543" s="0" t="n">
        <f aca="false">IF(AND(ISNUMBER($BW2543),ISNUMBER($BX2543)),MIN(1,MAX(0,($BX2543-2016+1)/($BX2543-$BW2543+1))),"")</f>
        <v>0.357142857142857</v>
      </c>
      <c r="O2543" s="0" t="n">
        <f aca="false">IF(AND(ISNUMBER($BW2543),ISNUMBER($BX2543)),MIN(1,MAX(0,($BX2543-2017+1)/($BX2543-$BW2543+1))),"")</f>
        <v>0.285714285714286</v>
      </c>
      <c r="P2543" s="0" t="n">
        <f aca="false">IF(AND(ISNUMBER($BW2543),ISNUMBER($BX2543)),MIN(1,MAX(0,($BX2543-2018+1)/($BX2543-$BW2543+1))),"")</f>
        <v>0.214285714285714</v>
      </c>
      <c r="Q2543" s="0" t="n">
        <f aca="false">IF(AND(ISNUMBER($BW2543),ISNUMBER($BX2543)),MIN(1,MAX(0,($BX2543-2019+1)/($BX2543-$BW2543+1))),"")</f>
        <v>0.142857142857143</v>
      </c>
      <c r="R2543" s="0" t="n">
        <f aca="false">IF(AND(ISNUMBER($BW2543),ISNUMBER($BX2543)),MIN(1,MAX(0,($BX2543-2016+1)/($BX2543-$BW2543+1))),"")</f>
        <v>0.357142857142857</v>
      </c>
      <c r="S2543" s="0" t="n">
        <f aca="false">IF($L2543&lt;&gt;"",IF($L2543&gt;=2015.5,1,0),"")</f>
        <v>0</v>
      </c>
      <c r="T2543" s="0" t="n">
        <f aca="false">IF($L2543&lt;&gt;"",IF($L2543&gt;=2016,1,0),"")</f>
        <v>0</v>
      </c>
      <c r="U2543" s="0" t="n">
        <f aca="false">IF(ISNUMBER($BX2543),IF($BX2543&gt;=2016,1,0),"")</f>
        <v>1</v>
      </c>
      <c r="V2543" s="0" t="n">
        <f aca="false">IF(ISNUMBER($BW2543),IF($BW2543&gt;=2016,1,0),"")</f>
        <v>0</v>
      </c>
      <c r="W2543" s="0" t="str">
        <f aca="false">IF(AND(ISNUMBER($BW2543),ISNUMBER($BX2543)),IF($BW2543&gt;=2016,"post-only",IF($BX2543&lt;2016,"pre-only","mixed")),"")</f>
        <v>mixed</v>
      </c>
      <c r="X2543" s="0" t="n">
        <f aca="false">IF(AND(ISNUMBER($BW2543),ISNUMBER($BX2543)),MIN(1,MAX(0,($BX2543-2017+1)/($BX2543-$BW2543+1))),"")</f>
        <v>0.285714285714286</v>
      </c>
      <c r="Y2543" s="0" t="n">
        <f aca="false">IF(AND(ISNUMBER($BW2543),ISNUMBER($BX2543)),MIN(1,MAX(0,($BX2543-2018+1)/($BX2543-$BW2543+1))),"")</f>
        <v>0.214285714285714</v>
      </c>
      <c r="Z2543" s="0" t="n">
        <f aca="false">IF(AND(ISNUMBER($BW2543),ISNUMBER($BX2543)),MIN(1,MAX(0,($BX2543-2019+1)/($BX2543-$BW2543+1))),"")</f>
        <v>0.142857142857143</v>
      </c>
      <c r="AA2543" s="0" t="n">
        <f aca="false">IF(ISNUMBER($BX2543),IF($BX2543&gt;=2017,1,0),"")</f>
        <v>1</v>
      </c>
      <c r="AB2543" s="0" t="n">
        <f aca="false">IF(ISNUMBER($BX2543),IF($BX2543&gt;=2018,1,0),"")</f>
        <v>1</v>
      </c>
      <c r="AC2543" s="0" t="n">
        <f aca="false">IF(ISNUMBER($BX2543),IF($BX2543&gt;=2019,1,0),"")</f>
        <v>1</v>
      </c>
      <c r="AD2543" s="0" t="n">
        <f aca="false">IF($L2543&lt;&gt;"",IF($L2543&gt;2013,1,0),"")</f>
        <v>1</v>
      </c>
      <c r="AE2543" s="0" t="n">
        <f aca="false">IF($L2543&lt;&gt;"",1+IF($L2543&gt;2011,1,0)+IF($L2543&gt;2014,1,0),"")</f>
        <v>2</v>
      </c>
      <c r="AF2543" s="0" t="s">
        <v>761</v>
      </c>
      <c r="AG2543" s="0" t="s">
        <v>88</v>
      </c>
      <c r="AH2543" s="0" t="s">
        <v>89</v>
      </c>
      <c r="AI2543" s="0" t="s">
        <v>334</v>
      </c>
      <c r="AJ2543" s="0" t="s">
        <v>334</v>
      </c>
      <c r="AK2543" s="0" t="str">
        <f aca="false">IF(AND($CF2543&lt;&gt;"",IFERROR(INDEX(subsample_country_map!$B:$B,MATCH($CF2543,subsample_country_map!$A:$A,0)),"")&lt;&gt;""),INDEX(subsample_country_map!$B:$B,MATCH($CF2543,subsample_country_map!$A:$A,0)),INDEX(lookup!$AA:$AA,MATCH($A2543,lookup!$A:$A,0)))</f>
        <v>1_US</v>
      </c>
      <c r="AL2543" s="0" t="str">
        <f aca="false">IF(AND($CF2543&lt;&gt;"",IFERROR(INDEX(subsample_country_map!$C:$C,MATCH($CF2543,subsample_country_map!$A:$A,0)),"")&lt;&gt;""),INDEX(subsample_country_map!$C:$C,MATCH($CF2543,subsample_country_map!$A:$A,0)),INDEX(lookup!$AB:$AB,MATCH($A2543,lookup!$A:$A,0)))</f>
        <v>1_developed</v>
      </c>
      <c r="AM2543" s="0" t="str">
        <f aca="false">IF(AND($CF2543&lt;&gt;"",IFERROR(INDEX(subsample_country_map!$D:$D,MATCH($CF2543,subsample_country_map!$A:$A,0)),"")&lt;&gt;""),INDEX(subsample_country_map!$D:$D,MATCH($CF2543,subsample_country_map!$A:$A,0)),INDEX(lookup!$AC:$AC,MATCH($A2543,lookup!$A:$A,0)))</f>
        <v>1_western</v>
      </c>
      <c r="AN2543" s="0" t="str">
        <f aca="false">IF(AND($CF2543&lt;&gt;"",IFERROR(INDEX(subsample_country_map!$E:$E,MATCH($CF2543,subsample_country_map!$A:$A,0)),"")&lt;&gt;""),INDEX(subsample_country_map!$E:$E,MATCH($CF2543,subsample_country_map!$A:$A,0)),INDEX(lookup!$AD:$AD,MATCH($A2543,lookup!$A:$A,0)))</f>
        <v>1_common law</v>
      </c>
      <c r="AO2543" s="0" t="str">
        <f aca="false">INDEX(lookup!$Y:$Y,MATCH($A2543,lookup!$A:$A,0))</f>
        <v>0_published</v>
      </c>
      <c r="AP2543" s="0" t="str">
        <f aca="false">INDEX(lookup!$Z:$Z,MATCH($A2543,lookup!$A:$A,0))</f>
        <v>0_VHB low</v>
      </c>
      <c r="AQ2543" s="0" t="str">
        <f aca="false">INDEX(lookup!$W:$W,MATCH($A2543,lookup!$A:$A,0))</f>
        <v>2_sust</v>
      </c>
      <c r="AS2543" s="0" t="s">
        <v>91</v>
      </c>
      <c r="AT2543" s="0" t="s">
        <v>397</v>
      </c>
      <c r="AU2543" s="0" t="s">
        <v>93</v>
      </c>
      <c r="AV2543" s="0" t="s">
        <v>1506</v>
      </c>
      <c r="BA2543" s="0" t="n">
        <v>5844</v>
      </c>
      <c r="BB2543" s="0" t="s">
        <v>8030</v>
      </c>
      <c r="BC2543" s="0" t="s">
        <v>122</v>
      </c>
      <c r="BD2543" s="0" t="s">
        <v>8031</v>
      </c>
      <c r="BE2543" s="0" t="s">
        <v>33</v>
      </c>
      <c r="BF2543" s="0" t="s">
        <v>2595</v>
      </c>
      <c r="BI2543" s="0" t="s">
        <v>316</v>
      </c>
      <c r="BJ2543" s="0" t="s">
        <v>8259</v>
      </c>
      <c r="BK2543" s="0" t="s">
        <v>8215</v>
      </c>
      <c r="BL2543" s="0" t="s">
        <v>8260</v>
      </c>
      <c r="BM2543" s="0" t="s">
        <v>8034</v>
      </c>
      <c r="BN2543" s="0" t="s">
        <v>8038</v>
      </c>
      <c r="BO2543" s="0" t="s">
        <v>105</v>
      </c>
      <c r="BP2543" s="0" t="s">
        <v>8029</v>
      </c>
      <c r="BQ2543" s="0" t="s">
        <v>755</v>
      </c>
      <c r="BT2543" s="0" t="n">
        <v>0</v>
      </c>
      <c r="BU2543" s="0" t="s">
        <v>8036</v>
      </c>
      <c r="BW2543" s="0" t="n">
        <v>2007</v>
      </c>
      <c r="BX2543" s="0" t="n">
        <v>2020</v>
      </c>
      <c r="BY2543" s="0" t="s">
        <v>1526</v>
      </c>
      <c r="BZ2543" s="0" t="n">
        <v>2013.5</v>
      </c>
      <c r="CA2543" s="0" t="n">
        <v>0.357142857142857</v>
      </c>
      <c r="CB2543" s="0" t="n">
        <v>0</v>
      </c>
      <c r="CC2543" s="0" t="n">
        <v>1</v>
      </c>
      <c r="CD2543" s="0" t="n">
        <v>-0.043052259854265</v>
      </c>
      <c r="CE2543" s="0" t="n">
        <v>1</v>
      </c>
    </row>
    <row r="2544" customFormat="false" ht="15" hidden="false" customHeight="false" outlineLevel="0" collapsed="false">
      <c r="A2544" s="0" t="s">
        <v>8029</v>
      </c>
      <c r="B2544" s="0" t="n">
        <v>3849</v>
      </c>
      <c r="C2544" s="0" t="n">
        <v>-0.144586659898561</v>
      </c>
      <c r="D2544" s="0" t="n">
        <v>513</v>
      </c>
      <c r="E2544" s="0" t="n">
        <f aca="false">IF(ISNUMBER($BA2544),$BA2544,IF(AND(ISNUMBER($D2544),ISNUMBER($BW2544),ISNUMBER($BX2544)),$D2544*($BX2544-$BW2544+1),""))</f>
        <v>513</v>
      </c>
      <c r="H2544" s="0" t="s">
        <v>118</v>
      </c>
      <c r="I2544" s="0" t="s">
        <v>746</v>
      </c>
      <c r="J2544" s="0" t="n">
        <f aca="false">IF($BW2544&lt;&gt;"",$BW2544,"")</f>
        <v>2007</v>
      </c>
      <c r="K2544" s="0" t="n">
        <f aca="false">IF($BX2544&lt;&gt;"",$BX2544,"")</f>
        <v>2020</v>
      </c>
      <c r="L2544" s="0" t="n">
        <f aca="false">IF(AND(ISNUMBER($BW2544),ISNUMBER($BX2544)),($BW2544+$BX2544)/2,"")</f>
        <v>2013.5</v>
      </c>
      <c r="M2544" s="0" t="n">
        <f aca="false">IF($L2544&lt;&gt;"",$L2544,"")</f>
        <v>2013.5</v>
      </c>
      <c r="N2544" s="0" t="n">
        <f aca="false">IF(AND(ISNUMBER($BW2544),ISNUMBER($BX2544)),MIN(1,MAX(0,($BX2544-2016+1)/($BX2544-$BW2544+1))),"")</f>
        <v>0.357142857142857</v>
      </c>
      <c r="O2544" s="0" t="n">
        <f aca="false">IF(AND(ISNUMBER($BW2544),ISNUMBER($BX2544)),MIN(1,MAX(0,($BX2544-2017+1)/($BX2544-$BW2544+1))),"")</f>
        <v>0.285714285714286</v>
      </c>
      <c r="P2544" s="0" t="n">
        <f aca="false">IF(AND(ISNUMBER($BW2544),ISNUMBER($BX2544)),MIN(1,MAX(0,($BX2544-2018+1)/($BX2544-$BW2544+1))),"")</f>
        <v>0.214285714285714</v>
      </c>
      <c r="Q2544" s="0" t="n">
        <f aca="false">IF(AND(ISNUMBER($BW2544),ISNUMBER($BX2544)),MIN(1,MAX(0,($BX2544-2019+1)/($BX2544-$BW2544+1))),"")</f>
        <v>0.142857142857143</v>
      </c>
      <c r="R2544" s="0" t="n">
        <f aca="false">IF(AND(ISNUMBER($BW2544),ISNUMBER($BX2544)),MIN(1,MAX(0,($BX2544-2016+1)/($BX2544-$BW2544+1))),"")</f>
        <v>0.357142857142857</v>
      </c>
      <c r="S2544" s="0" t="n">
        <f aca="false">IF($L2544&lt;&gt;"",IF($L2544&gt;=2015.5,1,0),"")</f>
        <v>0</v>
      </c>
      <c r="T2544" s="0" t="n">
        <f aca="false">IF($L2544&lt;&gt;"",IF($L2544&gt;=2016,1,0),"")</f>
        <v>0</v>
      </c>
      <c r="U2544" s="0" t="n">
        <f aca="false">IF(ISNUMBER($BX2544),IF($BX2544&gt;=2016,1,0),"")</f>
        <v>1</v>
      </c>
      <c r="V2544" s="0" t="n">
        <f aca="false">IF(ISNUMBER($BW2544),IF($BW2544&gt;=2016,1,0),"")</f>
        <v>0</v>
      </c>
      <c r="W2544" s="0" t="str">
        <f aca="false">IF(AND(ISNUMBER($BW2544),ISNUMBER($BX2544)),IF($BW2544&gt;=2016,"post-only",IF($BX2544&lt;2016,"pre-only","mixed")),"")</f>
        <v>mixed</v>
      </c>
      <c r="X2544" s="0" t="n">
        <f aca="false">IF(AND(ISNUMBER($BW2544),ISNUMBER($BX2544)),MIN(1,MAX(0,($BX2544-2017+1)/($BX2544-$BW2544+1))),"")</f>
        <v>0.285714285714286</v>
      </c>
      <c r="Y2544" s="0" t="n">
        <f aca="false">IF(AND(ISNUMBER($BW2544),ISNUMBER($BX2544)),MIN(1,MAX(0,($BX2544-2018+1)/($BX2544-$BW2544+1))),"")</f>
        <v>0.214285714285714</v>
      </c>
      <c r="Z2544" s="0" t="n">
        <f aca="false">IF(AND(ISNUMBER($BW2544),ISNUMBER($BX2544)),MIN(1,MAX(0,($BX2544-2019+1)/($BX2544-$BW2544+1))),"")</f>
        <v>0.142857142857143</v>
      </c>
      <c r="AA2544" s="0" t="n">
        <f aca="false">IF(ISNUMBER($BX2544),IF($BX2544&gt;=2017,1,0),"")</f>
        <v>1</v>
      </c>
      <c r="AB2544" s="0" t="n">
        <f aca="false">IF(ISNUMBER($BX2544),IF($BX2544&gt;=2018,1,0),"")</f>
        <v>1</v>
      </c>
      <c r="AC2544" s="0" t="n">
        <f aca="false">IF(ISNUMBER($BX2544),IF($BX2544&gt;=2019,1,0),"")</f>
        <v>1</v>
      </c>
      <c r="AD2544" s="0" t="n">
        <f aca="false">IF($L2544&lt;&gt;"",IF($L2544&gt;2013,1,0),"")</f>
        <v>1</v>
      </c>
      <c r="AE2544" s="0" t="n">
        <f aca="false">IF($L2544&lt;&gt;"",1+IF($L2544&gt;2011,1,0)+IF($L2544&gt;2014,1,0),"")</f>
        <v>2</v>
      </c>
      <c r="AF2544" s="0" t="s">
        <v>761</v>
      </c>
      <c r="AG2544" s="0" t="s">
        <v>88</v>
      </c>
      <c r="AH2544" s="0" t="s">
        <v>89</v>
      </c>
      <c r="AI2544" s="0" t="s">
        <v>334</v>
      </c>
      <c r="AJ2544" s="0" t="s">
        <v>334</v>
      </c>
      <c r="AK2544" s="0" t="str">
        <f aca="false">IF(AND($CF2544&lt;&gt;"",IFERROR(INDEX(subsample_country_map!$B:$B,MATCH($CF2544,subsample_country_map!$A:$A,0)),"")&lt;&gt;""),INDEX(subsample_country_map!$B:$B,MATCH($CF2544,subsample_country_map!$A:$A,0)),INDEX(lookup!$AA:$AA,MATCH($A2544,lookup!$A:$A,0)))</f>
        <v>1_US</v>
      </c>
      <c r="AL2544" s="0" t="str">
        <f aca="false">IF(AND($CF2544&lt;&gt;"",IFERROR(INDEX(subsample_country_map!$C:$C,MATCH($CF2544,subsample_country_map!$A:$A,0)),"")&lt;&gt;""),INDEX(subsample_country_map!$C:$C,MATCH($CF2544,subsample_country_map!$A:$A,0)),INDEX(lookup!$AB:$AB,MATCH($A2544,lookup!$A:$A,0)))</f>
        <v>1_developed</v>
      </c>
      <c r="AM2544" s="0" t="str">
        <f aca="false">IF(AND($CF2544&lt;&gt;"",IFERROR(INDEX(subsample_country_map!$D:$D,MATCH($CF2544,subsample_country_map!$A:$A,0)),"")&lt;&gt;""),INDEX(subsample_country_map!$D:$D,MATCH($CF2544,subsample_country_map!$A:$A,0)),INDEX(lookup!$AC:$AC,MATCH($A2544,lookup!$A:$A,0)))</f>
        <v>1_western</v>
      </c>
      <c r="AN2544" s="0" t="str">
        <f aca="false">IF(AND($CF2544&lt;&gt;"",IFERROR(INDEX(subsample_country_map!$E:$E,MATCH($CF2544,subsample_country_map!$A:$A,0)),"")&lt;&gt;""),INDEX(subsample_country_map!$E:$E,MATCH($CF2544,subsample_country_map!$A:$A,0)),INDEX(lookup!$AD:$AD,MATCH($A2544,lookup!$A:$A,0)))</f>
        <v>1_common law</v>
      </c>
      <c r="AO2544" s="0" t="str">
        <f aca="false">INDEX(lookup!$Y:$Y,MATCH($A2544,lookup!$A:$A,0))</f>
        <v>0_published</v>
      </c>
      <c r="AP2544" s="0" t="str">
        <f aca="false">INDEX(lookup!$Z:$Z,MATCH($A2544,lookup!$A:$A,0))</f>
        <v>0_VHB low</v>
      </c>
      <c r="AQ2544" s="0" t="str">
        <f aca="false">INDEX(lookup!$W:$W,MATCH($A2544,lookup!$A:$A,0))</f>
        <v>2_sust</v>
      </c>
      <c r="AS2544" s="0" t="s">
        <v>91</v>
      </c>
      <c r="AT2544" s="0" t="s">
        <v>397</v>
      </c>
      <c r="AU2544" s="0" t="s">
        <v>93</v>
      </c>
      <c r="AV2544" s="0" t="s">
        <v>8261</v>
      </c>
      <c r="BA2544" s="0" t="n">
        <v>513</v>
      </c>
      <c r="BB2544" s="0" t="s">
        <v>8030</v>
      </c>
      <c r="BC2544" s="0" t="s">
        <v>122</v>
      </c>
      <c r="BD2544" s="0" t="s">
        <v>8031</v>
      </c>
      <c r="BE2544" s="0" t="s">
        <v>33</v>
      </c>
      <c r="BF2544" s="0" t="s">
        <v>2629</v>
      </c>
      <c r="BI2544" s="0" t="s">
        <v>316</v>
      </c>
      <c r="BJ2544" s="0" t="s">
        <v>8262</v>
      </c>
      <c r="BK2544" s="0" t="s">
        <v>8215</v>
      </c>
      <c r="BL2544" s="0" t="s">
        <v>8263</v>
      </c>
      <c r="BM2544" s="0" t="s">
        <v>8034</v>
      </c>
      <c r="BN2544" s="0" t="s">
        <v>8038</v>
      </c>
      <c r="BO2544" s="0" t="s">
        <v>105</v>
      </c>
      <c r="BP2544" s="0" t="s">
        <v>8029</v>
      </c>
      <c r="BQ2544" s="0" t="s">
        <v>755</v>
      </c>
      <c r="BT2544" s="0" t="n">
        <v>0</v>
      </c>
      <c r="BU2544" s="0" t="s">
        <v>8036</v>
      </c>
      <c r="BW2544" s="0" t="n">
        <v>2007</v>
      </c>
      <c r="BX2544" s="0" t="n">
        <v>2020</v>
      </c>
      <c r="BY2544" s="0" t="s">
        <v>1526</v>
      </c>
      <c r="BZ2544" s="0" t="n">
        <v>2013.5</v>
      </c>
      <c r="CA2544" s="0" t="n">
        <v>0.357142857142857</v>
      </c>
      <c r="CB2544" s="0" t="n">
        <v>0</v>
      </c>
      <c r="CC2544" s="0" t="n">
        <v>1</v>
      </c>
      <c r="CD2544" s="0" t="n">
        <v>-0.145607032129436</v>
      </c>
      <c r="CE2544" s="0" t="n">
        <v>1</v>
      </c>
    </row>
    <row r="2545" customFormat="false" ht="15" hidden="false" customHeight="false" outlineLevel="0" collapsed="false">
      <c r="A2545" s="0" t="s">
        <v>8029</v>
      </c>
      <c r="B2545" s="0" t="n">
        <v>3850</v>
      </c>
      <c r="C2545" s="0" t="n">
        <v>-0.026855320850394</v>
      </c>
      <c r="D2545" s="0" t="n">
        <v>5325</v>
      </c>
      <c r="E2545" s="0" t="n">
        <f aca="false">IF(ISNUMBER($BA2545),$BA2545,IF(AND(ISNUMBER($D2545),ISNUMBER($BW2545),ISNUMBER($BX2545)),$D2545*($BX2545-$BW2545+1),""))</f>
        <v>5325</v>
      </c>
      <c r="H2545" s="0" t="s">
        <v>118</v>
      </c>
      <c r="I2545" s="0" t="s">
        <v>746</v>
      </c>
      <c r="J2545" s="0" t="n">
        <f aca="false">IF($BW2545&lt;&gt;"",$BW2545,"")</f>
        <v>2007</v>
      </c>
      <c r="K2545" s="0" t="n">
        <f aca="false">IF($BX2545&lt;&gt;"",$BX2545,"")</f>
        <v>2020</v>
      </c>
      <c r="L2545" s="0" t="n">
        <f aca="false">IF(AND(ISNUMBER($BW2545),ISNUMBER($BX2545)),($BW2545+$BX2545)/2,"")</f>
        <v>2013.5</v>
      </c>
      <c r="M2545" s="0" t="n">
        <f aca="false">IF($L2545&lt;&gt;"",$L2545,"")</f>
        <v>2013.5</v>
      </c>
      <c r="N2545" s="0" t="n">
        <f aca="false">IF(AND(ISNUMBER($BW2545),ISNUMBER($BX2545)),MIN(1,MAX(0,($BX2545-2016+1)/($BX2545-$BW2545+1))),"")</f>
        <v>0.357142857142857</v>
      </c>
      <c r="O2545" s="0" t="n">
        <f aca="false">IF(AND(ISNUMBER($BW2545),ISNUMBER($BX2545)),MIN(1,MAX(0,($BX2545-2017+1)/($BX2545-$BW2545+1))),"")</f>
        <v>0.285714285714286</v>
      </c>
      <c r="P2545" s="0" t="n">
        <f aca="false">IF(AND(ISNUMBER($BW2545),ISNUMBER($BX2545)),MIN(1,MAX(0,($BX2545-2018+1)/($BX2545-$BW2545+1))),"")</f>
        <v>0.214285714285714</v>
      </c>
      <c r="Q2545" s="0" t="n">
        <f aca="false">IF(AND(ISNUMBER($BW2545),ISNUMBER($BX2545)),MIN(1,MAX(0,($BX2545-2019+1)/($BX2545-$BW2545+1))),"")</f>
        <v>0.142857142857143</v>
      </c>
      <c r="R2545" s="0" t="n">
        <f aca="false">IF(AND(ISNUMBER($BW2545),ISNUMBER($BX2545)),MIN(1,MAX(0,($BX2545-2016+1)/($BX2545-$BW2545+1))),"")</f>
        <v>0.357142857142857</v>
      </c>
      <c r="S2545" s="0" t="n">
        <f aca="false">IF($L2545&lt;&gt;"",IF($L2545&gt;=2015.5,1,0),"")</f>
        <v>0</v>
      </c>
      <c r="T2545" s="0" t="n">
        <f aca="false">IF($L2545&lt;&gt;"",IF($L2545&gt;=2016,1,0),"")</f>
        <v>0</v>
      </c>
      <c r="U2545" s="0" t="n">
        <f aca="false">IF(ISNUMBER($BX2545),IF($BX2545&gt;=2016,1,0),"")</f>
        <v>1</v>
      </c>
      <c r="V2545" s="0" t="n">
        <f aca="false">IF(ISNUMBER($BW2545),IF($BW2545&gt;=2016,1,0),"")</f>
        <v>0</v>
      </c>
      <c r="W2545" s="0" t="str">
        <f aca="false">IF(AND(ISNUMBER($BW2545),ISNUMBER($BX2545)),IF($BW2545&gt;=2016,"post-only",IF($BX2545&lt;2016,"pre-only","mixed")),"")</f>
        <v>mixed</v>
      </c>
      <c r="X2545" s="0" t="n">
        <f aca="false">IF(AND(ISNUMBER($BW2545),ISNUMBER($BX2545)),MIN(1,MAX(0,($BX2545-2017+1)/($BX2545-$BW2545+1))),"")</f>
        <v>0.285714285714286</v>
      </c>
      <c r="Y2545" s="0" t="n">
        <f aca="false">IF(AND(ISNUMBER($BW2545),ISNUMBER($BX2545)),MIN(1,MAX(0,($BX2545-2018+1)/($BX2545-$BW2545+1))),"")</f>
        <v>0.214285714285714</v>
      </c>
      <c r="Z2545" s="0" t="n">
        <f aca="false">IF(AND(ISNUMBER($BW2545),ISNUMBER($BX2545)),MIN(1,MAX(0,($BX2545-2019+1)/($BX2545-$BW2545+1))),"")</f>
        <v>0.142857142857143</v>
      </c>
      <c r="AA2545" s="0" t="n">
        <f aca="false">IF(ISNUMBER($BX2545),IF($BX2545&gt;=2017,1,0),"")</f>
        <v>1</v>
      </c>
      <c r="AB2545" s="0" t="n">
        <f aca="false">IF(ISNUMBER($BX2545),IF($BX2545&gt;=2018,1,0),"")</f>
        <v>1</v>
      </c>
      <c r="AC2545" s="0" t="n">
        <f aca="false">IF(ISNUMBER($BX2545),IF($BX2545&gt;=2019,1,0),"")</f>
        <v>1</v>
      </c>
      <c r="AD2545" s="0" t="n">
        <f aca="false">IF($L2545&lt;&gt;"",IF($L2545&gt;2013,1,0),"")</f>
        <v>1</v>
      </c>
      <c r="AE2545" s="0" t="n">
        <f aca="false">IF($L2545&lt;&gt;"",1+IF($L2545&gt;2011,1,0)+IF($L2545&gt;2014,1,0),"")</f>
        <v>2</v>
      </c>
      <c r="AF2545" s="0" t="s">
        <v>761</v>
      </c>
      <c r="AG2545" s="0" t="s">
        <v>88</v>
      </c>
      <c r="AH2545" s="0" t="s">
        <v>89</v>
      </c>
      <c r="AI2545" s="0" t="s">
        <v>334</v>
      </c>
      <c r="AJ2545" s="0" t="s">
        <v>334</v>
      </c>
      <c r="AK2545" s="0" t="str">
        <f aca="false">IF(AND($CF2545&lt;&gt;"",IFERROR(INDEX(subsample_country_map!$B:$B,MATCH($CF2545,subsample_country_map!$A:$A,0)),"")&lt;&gt;""),INDEX(subsample_country_map!$B:$B,MATCH($CF2545,subsample_country_map!$A:$A,0)),INDEX(lookup!$AA:$AA,MATCH($A2545,lookup!$A:$A,0)))</f>
        <v>1_US</v>
      </c>
      <c r="AL2545" s="0" t="str">
        <f aca="false">IF(AND($CF2545&lt;&gt;"",IFERROR(INDEX(subsample_country_map!$C:$C,MATCH($CF2545,subsample_country_map!$A:$A,0)),"")&lt;&gt;""),INDEX(subsample_country_map!$C:$C,MATCH($CF2545,subsample_country_map!$A:$A,0)),INDEX(lookup!$AB:$AB,MATCH($A2545,lookup!$A:$A,0)))</f>
        <v>1_developed</v>
      </c>
      <c r="AM2545" s="0" t="str">
        <f aca="false">IF(AND($CF2545&lt;&gt;"",IFERROR(INDEX(subsample_country_map!$D:$D,MATCH($CF2545,subsample_country_map!$A:$A,0)),"")&lt;&gt;""),INDEX(subsample_country_map!$D:$D,MATCH($CF2545,subsample_country_map!$A:$A,0)),INDEX(lookup!$AC:$AC,MATCH($A2545,lookup!$A:$A,0)))</f>
        <v>1_western</v>
      </c>
      <c r="AN2545" s="0" t="str">
        <f aca="false">IF(AND($CF2545&lt;&gt;"",IFERROR(INDEX(subsample_country_map!$E:$E,MATCH($CF2545,subsample_country_map!$A:$A,0)),"")&lt;&gt;""),INDEX(subsample_country_map!$E:$E,MATCH($CF2545,subsample_country_map!$A:$A,0)),INDEX(lookup!$AD:$AD,MATCH($A2545,lookup!$A:$A,0)))</f>
        <v>1_common law</v>
      </c>
      <c r="AO2545" s="0" t="str">
        <f aca="false">INDEX(lookup!$Y:$Y,MATCH($A2545,lookup!$A:$A,0))</f>
        <v>0_published</v>
      </c>
      <c r="AP2545" s="0" t="str">
        <f aca="false">INDEX(lookup!$Z:$Z,MATCH($A2545,lookup!$A:$A,0))</f>
        <v>0_VHB low</v>
      </c>
      <c r="AQ2545" s="0" t="str">
        <f aca="false">INDEX(lookup!$W:$W,MATCH($A2545,lookup!$A:$A,0))</f>
        <v>2_sust</v>
      </c>
      <c r="AS2545" s="0" t="s">
        <v>91</v>
      </c>
      <c r="AT2545" s="0" t="s">
        <v>397</v>
      </c>
      <c r="AU2545" s="0" t="s">
        <v>93</v>
      </c>
      <c r="AV2545" s="0" t="s">
        <v>1597</v>
      </c>
      <c r="BA2545" s="0" t="n">
        <v>5325</v>
      </c>
      <c r="BB2545" s="0" t="s">
        <v>8030</v>
      </c>
      <c r="BC2545" s="0" t="s">
        <v>122</v>
      </c>
      <c r="BD2545" s="0" t="s">
        <v>8031</v>
      </c>
      <c r="BE2545" s="0" t="s">
        <v>33</v>
      </c>
      <c r="BF2545" s="0" t="s">
        <v>8235</v>
      </c>
      <c r="BI2545" s="0" t="s">
        <v>316</v>
      </c>
      <c r="BJ2545" s="0" t="s">
        <v>8264</v>
      </c>
      <c r="BK2545" s="0" t="s">
        <v>8215</v>
      </c>
      <c r="BL2545" s="0" t="s">
        <v>8265</v>
      </c>
      <c r="BM2545" s="0" t="s">
        <v>8034</v>
      </c>
      <c r="BN2545" s="0" t="s">
        <v>8038</v>
      </c>
      <c r="BO2545" s="0" t="s">
        <v>105</v>
      </c>
      <c r="BP2545" s="0" t="s">
        <v>8029</v>
      </c>
      <c r="BQ2545" s="0" t="s">
        <v>755</v>
      </c>
      <c r="BT2545" s="0" t="n">
        <v>0</v>
      </c>
      <c r="BU2545" s="0" t="s">
        <v>8036</v>
      </c>
      <c r="BW2545" s="0" t="n">
        <v>2007</v>
      </c>
      <c r="BX2545" s="0" t="n">
        <v>2020</v>
      </c>
      <c r="BY2545" s="0" t="s">
        <v>1526</v>
      </c>
      <c r="BZ2545" s="0" t="n">
        <v>2013.5</v>
      </c>
      <c r="CA2545" s="0" t="n">
        <v>0.357142857142857</v>
      </c>
      <c r="CB2545" s="0" t="n">
        <v>0</v>
      </c>
      <c r="CC2545" s="0" t="n">
        <v>1</v>
      </c>
      <c r="CD2545" s="0" t="n">
        <v>-0.0268617797386026</v>
      </c>
      <c r="CE2545" s="0" t="n">
        <v>1</v>
      </c>
    </row>
    <row r="2546" customFormat="false" ht="15" hidden="false" customHeight="false" outlineLevel="0" collapsed="false">
      <c r="A2546" s="0" t="s">
        <v>8029</v>
      </c>
      <c r="B2546" s="0" t="n">
        <v>3851</v>
      </c>
      <c r="D2546" s="0" t="n">
        <v>2566</v>
      </c>
      <c r="E2546" s="0" t="n">
        <f aca="false">IF(ISNUMBER($BA2546),$BA2546,IF(AND(ISNUMBER($D2546),ISNUMBER($BW2546),ISNUMBER($BX2546)),$D2546*($BX2546-$BW2546+1),""))</f>
        <v>2566</v>
      </c>
      <c r="H2546" s="0" t="s">
        <v>118</v>
      </c>
      <c r="I2546" s="0" t="s">
        <v>746</v>
      </c>
      <c r="J2546" s="0" t="n">
        <f aca="false">IF($BW2546&lt;&gt;"",$BW2546,"")</f>
        <v>2007</v>
      </c>
      <c r="K2546" s="0" t="n">
        <f aca="false">IF($BX2546&lt;&gt;"",$BX2546,"")</f>
        <v>2020</v>
      </c>
      <c r="L2546" s="0" t="n">
        <f aca="false">IF(AND(ISNUMBER($BW2546),ISNUMBER($BX2546)),($BW2546+$BX2546)/2,"")</f>
        <v>2013.5</v>
      </c>
      <c r="M2546" s="0" t="n">
        <f aca="false">IF($L2546&lt;&gt;"",$L2546,"")</f>
        <v>2013.5</v>
      </c>
      <c r="N2546" s="0" t="n">
        <f aca="false">IF(AND(ISNUMBER($BW2546),ISNUMBER($BX2546)),MIN(1,MAX(0,($BX2546-2016+1)/($BX2546-$BW2546+1))),"")</f>
        <v>0.357142857142857</v>
      </c>
      <c r="O2546" s="0" t="n">
        <f aca="false">IF(AND(ISNUMBER($BW2546),ISNUMBER($BX2546)),MIN(1,MAX(0,($BX2546-2017+1)/($BX2546-$BW2546+1))),"")</f>
        <v>0.285714285714286</v>
      </c>
      <c r="P2546" s="0" t="n">
        <f aca="false">IF(AND(ISNUMBER($BW2546),ISNUMBER($BX2546)),MIN(1,MAX(0,($BX2546-2018+1)/($BX2546-$BW2546+1))),"")</f>
        <v>0.214285714285714</v>
      </c>
      <c r="Q2546" s="0" t="n">
        <f aca="false">IF(AND(ISNUMBER($BW2546),ISNUMBER($BX2546)),MIN(1,MAX(0,($BX2546-2019+1)/($BX2546-$BW2546+1))),"")</f>
        <v>0.142857142857143</v>
      </c>
      <c r="R2546" s="0" t="n">
        <f aca="false">IF(AND(ISNUMBER($BW2546),ISNUMBER($BX2546)),MIN(1,MAX(0,($BX2546-2016+1)/($BX2546-$BW2546+1))),"")</f>
        <v>0.357142857142857</v>
      </c>
      <c r="S2546" s="0" t="n">
        <f aca="false">IF($L2546&lt;&gt;"",IF($L2546&gt;=2015.5,1,0),"")</f>
        <v>0</v>
      </c>
      <c r="T2546" s="0" t="n">
        <f aca="false">IF($L2546&lt;&gt;"",IF($L2546&gt;=2016,1,0),"")</f>
        <v>0</v>
      </c>
      <c r="U2546" s="0" t="n">
        <f aca="false">IF(ISNUMBER($BX2546),IF($BX2546&gt;=2016,1,0),"")</f>
        <v>1</v>
      </c>
      <c r="V2546" s="0" t="n">
        <f aca="false">IF(ISNUMBER($BW2546),IF($BW2546&gt;=2016,1,0),"")</f>
        <v>0</v>
      </c>
      <c r="W2546" s="0" t="str">
        <f aca="false">IF(AND(ISNUMBER($BW2546),ISNUMBER($BX2546)),IF($BW2546&gt;=2016,"post-only",IF($BX2546&lt;2016,"pre-only","mixed")),"")</f>
        <v>mixed</v>
      </c>
      <c r="X2546" s="0" t="n">
        <f aca="false">IF(AND(ISNUMBER($BW2546),ISNUMBER($BX2546)),MIN(1,MAX(0,($BX2546-2017+1)/($BX2546-$BW2546+1))),"")</f>
        <v>0.285714285714286</v>
      </c>
      <c r="Y2546" s="0" t="n">
        <f aca="false">IF(AND(ISNUMBER($BW2546),ISNUMBER($BX2546)),MIN(1,MAX(0,($BX2546-2018+1)/($BX2546-$BW2546+1))),"")</f>
        <v>0.214285714285714</v>
      </c>
      <c r="Z2546" s="0" t="n">
        <f aca="false">IF(AND(ISNUMBER($BW2546),ISNUMBER($BX2546)),MIN(1,MAX(0,($BX2546-2019+1)/($BX2546-$BW2546+1))),"")</f>
        <v>0.142857142857143</v>
      </c>
      <c r="AA2546" s="0" t="n">
        <f aca="false">IF(ISNUMBER($BX2546),IF($BX2546&gt;=2017,1,0),"")</f>
        <v>1</v>
      </c>
      <c r="AB2546" s="0" t="n">
        <f aca="false">IF(ISNUMBER($BX2546),IF($BX2546&gt;=2018,1,0),"")</f>
        <v>1</v>
      </c>
      <c r="AC2546" s="0" t="n">
        <f aca="false">IF(ISNUMBER($BX2546),IF($BX2546&gt;=2019,1,0),"")</f>
        <v>1</v>
      </c>
      <c r="AD2546" s="0" t="n">
        <f aca="false">IF($L2546&lt;&gt;"",IF($L2546&gt;2013,1,0),"")</f>
        <v>1</v>
      </c>
      <c r="AE2546" s="0" t="n">
        <f aca="false">IF($L2546&lt;&gt;"",1+IF($L2546&gt;2011,1,0)+IF($L2546&gt;2014,1,0),"")</f>
        <v>2</v>
      </c>
      <c r="AF2546" s="0" t="s">
        <v>761</v>
      </c>
      <c r="AG2546" s="0" t="s">
        <v>88</v>
      </c>
      <c r="AH2546" s="0" t="s">
        <v>89</v>
      </c>
      <c r="AI2546" s="0" t="s">
        <v>334</v>
      </c>
      <c r="AJ2546" s="0" t="s">
        <v>334</v>
      </c>
      <c r="AK2546" s="0" t="str">
        <f aca="false">IF(AND($CF2546&lt;&gt;"",IFERROR(INDEX(subsample_country_map!$B:$B,MATCH($CF2546,subsample_country_map!$A:$A,0)),"")&lt;&gt;""),INDEX(subsample_country_map!$B:$B,MATCH($CF2546,subsample_country_map!$A:$A,0)),INDEX(lookup!$AA:$AA,MATCH($A2546,lookup!$A:$A,0)))</f>
        <v>1_US</v>
      </c>
      <c r="AL2546" s="0" t="str">
        <f aca="false">IF(AND($CF2546&lt;&gt;"",IFERROR(INDEX(subsample_country_map!$C:$C,MATCH($CF2546,subsample_country_map!$A:$A,0)),"")&lt;&gt;""),INDEX(subsample_country_map!$C:$C,MATCH($CF2546,subsample_country_map!$A:$A,0)),INDEX(lookup!$AB:$AB,MATCH($A2546,lookup!$A:$A,0)))</f>
        <v>1_developed</v>
      </c>
      <c r="AM2546" s="0" t="str">
        <f aca="false">IF(AND($CF2546&lt;&gt;"",IFERROR(INDEX(subsample_country_map!$D:$D,MATCH($CF2546,subsample_country_map!$A:$A,0)),"")&lt;&gt;""),INDEX(subsample_country_map!$D:$D,MATCH($CF2546,subsample_country_map!$A:$A,0)),INDEX(lookup!$AC:$AC,MATCH($A2546,lookup!$A:$A,0)))</f>
        <v>1_western</v>
      </c>
      <c r="AN2546" s="0" t="str">
        <f aca="false">IF(AND($CF2546&lt;&gt;"",IFERROR(INDEX(subsample_country_map!$E:$E,MATCH($CF2546,subsample_country_map!$A:$A,0)),"")&lt;&gt;""),INDEX(subsample_country_map!$E:$E,MATCH($CF2546,subsample_country_map!$A:$A,0)),INDEX(lookup!$AD:$AD,MATCH($A2546,lookup!$A:$A,0)))</f>
        <v>1_common law</v>
      </c>
      <c r="AO2546" s="0" t="str">
        <f aca="false">INDEX(lookup!$Y:$Y,MATCH($A2546,lookup!$A:$A,0))</f>
        <v>0_published</v>
      </c>
      <c r="AP2546" s="0" t="str">
        <f aca="false">INDEX(lookup!$Z:$Z,MATCH($A2546,lookup!$A:$A,0))</f>
        <v>0_VHB low</v>
      </c>
      <c r="AQ2546" s="0" t="str">
        <f aca="false">INDEX(lookup!$W:$W,MATCH($A2546,lookup!$A:$A,0))</f>
        <v>2_sust</v>
      </c>
      <c r="AS2546" s="0" t="s">
        <v>91</v>
      </c>
      <c r="AT2546" s="0" t="s">
        <v>397</v>
      </c>
      <c r="AU2546" s="0" t="s">
        <v>93</v>
      </c>
      <c r="AV2546" s="0" t="s">
        <v>479</v>
      </c>
      <c r="BA2546" s="0" t="n">
        <v>2566</v>
      </c>
      <c r="BB2546" s="0" t="s">
        <v>8030</v>
      </c>
      <c r="BC2546" s="0" t="s">
        <v>122</v>
      </c>
      <c r="BD2546" s="0" t="s">
        <v>8031</v>
      </c>
      <c r="BE2546" s="0" t="s">
        <v>33</v>
      </c>
      <c r="BF2546" s="0" t="s">
        <v>2614</v>
      </c>
      <c r="BI2546" s="0" t="s">
        <v>316</v>
      </c>
      <c r="BJ2546" s="0" t="s">
        <v>8248</v>
      </c>
      <c r="BK2546" s="0" t="s">
        <v>8215</v>
      </c>
      <c r="BL2546" s="0" t="s">
        <v>8266</v>
      </c>
      <c r="BM2546" s="0" t="s">
        <v>8046</v>
      </c>
      <c r="BN2546" s="0" t="s">
        <v>8038</v>
      </c>
      <c r="BO2546" s="0" t="s">
        <v>105</v>
      </c>
      <c r="BP2546" s="0" t="s">
        <v>8029</v>
      </c>
      <c r="BQ2546" s="0" t="s">
        <v>2442</v>
      </c>
      <c r="BT2546" s="0" t="n">
        <v>0</v>
      </c>
      <c r="BU2546" s="0" t="s">
        <v>8036</v>
      </c>
      <c r="BW2546" s="0" t="n">
        <v>2007</v>
      </c>
      <c r="BX2546" s="0" t="n">
        <v>2020</v>
      </c>
      <c r="BY2546" s="0" t="s">
        <v>1526</v>
      </c>
      <c r="BZ2546" s="0" t="n">
        <v>2013.5</v>
      </c>
      <c r="CA2546" s="0" t="n">
        <v>0.357142857142857</v>
      </c>
      <c r="CB2546" s="0" t="n">
        <v>0</v>
      </c>
      <c r="CC2546" s="0" t="n">
        <v>1</v>
      </c>
      <c r="CE2546" s="0" t="n">
        <v>0</v>
      </c>
    </row>
    <row r="2547" customFormat="false" ht="15" hidden="false" customHeight="false" outlineLevel="0" collapsed="false">
      <c r="A2547" s="0" t="s">
        <v>8029</v>
      </c>
      <c r="B2547" s="0" t="n">
        <v>3852</v>
      </c>
      <c r="D2547" s="0" t="n">
        <v>2354</v>
      </c>
      <c r="E2547" s="0" t="n">
        <f aca="false">IF(ISNUMBER($BA2547),$BA2547,IF(AND(ISNUMBER($D2547),ISNUMBER($BW2547),ISNUMBER($BX2547)),$D2547*($BX2547-$BW2547+1),""))</f>
        <v>2354</v>
      </c>
      <c r="H2547" s="0" t="s">
        <v>118</v>
      </c>
      <c r="I2547" s="0" t="s">
        <v>746</v>
      </c>
      <c r="J2547" s="0" t="n">
        <f aca="false">IF($BW2547&lt;&gt;"",$BW2547,"")</f>
        <v>2007</v>
      </c>
      <c r="K2547" s="0" t="n">
        <f aca="false">IF($BX2547&lt;&gt;"",$BX2547,"")</f>
        <v>2020</v>
      </c>
      <c r="L2547" s="0" t="n">
        <f aca="false">IF(AND(ISNUMBER($BW2547),ISNUMBER($BX2547)),($BW2547+$BX2547)/2,"")</f>
        <v>2013.5</v>
      </c>
      <c r="M2547" s="0" t="n">
        <f aca="false">IF($L2547&lt;&gt;"",$L2547,"")</f>
        <v>2013.5</v>
      </c>
      <c r="N2547" s="0" t="n">
        <f aca="false">IF(AND(ISNUMBER($BW2547),ISNUMBER($BX2547)),MIN(1,MAX(0,($BX2547-2016+1)/($BX2547-$BW2547+1))),"")</f>
        <v>0.357142857142857</v>
      </c>
      <c r="O2547" s="0" t="n">
        <f aca="false">IF(AND(ISNUMBER($BW2547),ISNUMBER($BX2547)),MIN(1,MAX(0,($BX2547-2017+1)/($BX2547-$BW2547+1))),"")</f>
        <v>0.285714285714286</v>
      </c>
      <c r="P2547" s="0" t="n">
        <f aca="false">IF(AND(ISNUMBER($BW2547),ISNUMBER($BX2547)),MIN(1,MAX(0,($BX2547-2018+1)/($BX2547-$BW2547+1))),"")</f>
        <v>0.214285714285714</v>
      </c>
      <c r="Q2547" s="0" t="n">
        <f aca="false">IF(AND(ISNUMBER($BW2547),ISNUMBER($BX2547)),MIN(1,MAX(0,($BX2547-2019+1)/($BX2547-$BW2547+1))),"")</f>
        <v>0.142857142857143</v>
      </c>
      <c r="R2547" s="0" t="n">
        <f aca="false">IF(AND(ISNUMBER($BW2547),ISNUMBER($BX2547)),MIN(1,MAX(0,($BX2547-2016+1)/($BX2547-$BW2547+1))),"")</f>
        <v>0.357142857142857</v>
      </c>
      <c r="S2547" s="0" t="n">
        <f aca="false">IF($L2547&lt;&gt;"",IF($L2547&gt;=2015.5,1,0),"")</f>
        <v>0</v>
      </c>
      <c r="T2547" s="0" t="n">
        <f aca="false">IF($L2547&lt;&gt;"",IF($L2547&gt;=2016,1,0),"")</f>
        <v>0</v>
      </c>
      <c r="U2547" s="0" t="n">
        <f aca="false">IF(ISNUMBER($BX2547),IF($BX2547&gt;=2016,1,0),"")</f>
        <v>1</v>
      </c>
      <c r="V2547" s="0" t="n">
        <f aca="false">IF(ISNUMBER($BW2547),IF($BW2547&gt;=2016,1,0),"")</f>
        <v>0</v>
      </c>
      <c r="W2547" s="0" t="str">
        <f aca="false">IF(AND(ISNUMBER($BW2547),ISNUMBER($BX2547)),IF($BW2547&gt;=2016,"post-only",IF($BX2547&lt;2016,"pre-only","mixed")),"")</f>
        <v>mixed</v>
      </c>
      <c r="X2547" s="0" t="n">
        <f aca="false">IF(AND(ISNUMBER($BW2547),ISNUMBER($BX2547)),MIN(1,MAX(0,($BX2547-2017+1)/($BX2547-$BW2547+1))),"")</f>
        <v>0.285714285714286</v>
      </c>
      <c r="Y2547" s="0" t="n">
        <f aca="false">IF(AND(ISNUMBER($BW2547),ISNUMBER($BX2547)),MIN(1,MAX(0,($BX2547-2018+1)/($BX2547-$BW2547+1))),"")</f>
        <v>0.214285714285714</v>
      </c>
      <c r="Z2547" s="0" t="n">
        <f aca="false">IF(AND(ISNUMBER($BW2547),ISNUMBER($BX2547)),MIN(1,MAX(0,($BX2547-2019+1)/($BX2547-$BW2547+1))),"")</f>
        <v>0.142857142857143</v>
      </c>
      <c r="AA2547" s="0" t="n">
        <f aca="false">IF(ISNUMBER($BX2547),IF($BX2547&gt;=2017,1,0),"")</f>
        <v>1</v>
      </c>
      <c r="AB2547" s="0" t="n">
        <f aca="false">IF(ISNUMBER($BX2547),IF($BX2547&gt;=2018,1,0),"")</f>
        <v>1</v>
      </c>
      <c r="AC2547" s="0" t="n">
        <f aca="false">IF(ISNUMBER($BX2547),IF($BX2547&gt;=2019,1,0),"")</f>
        <v>1</v>
      </c>
      <c r="AD2547" s="0" t="n">
        <f aca="false">IF($L2547&lt;&gt;"",IF($L2547&gt;2013,1,0),"")</f>
        <v>1</v>
      </c>
      <c r="AE2547" s="0" t="n">
        <f aca="false">IF($L2547&lt;&gt;"",1+IF($L2547&gt;2011,1,0)+IF($L2547&gt;2014,1,0),"")</f>
        <v>2</v>
      </c>
      <c r="AF2547" s="0" t="s">
        <v>761</v>
      </c>
      <c r="AG2547" s="0" t="s">
        <v>88</v>
      </c>
      <c r="AH2547" s="0" t="s">
        <v>89</v>
      </c>
      <c r="AI2547" s="0" t="s">
        <v>334</v>
      </c>
      <c r="AJ2547" s="0" t="s">
        <v>334</v>
      </c>
      <c r="AK2547" s="0" t="str">
        <f aca="false">IF(AND($CF2547&lt;&gt;"",IFERROR(INDEX(subsample_country_map!$B:$B,MATCH($CF2547,subsample_country_map!$A:$A,0)),"")&lt;&gt;""),INDEX(subsample_country_map!$B:$B,MATCH($CF2547,subsample_country_map!$A:$A,0)),INDEX(lookup!$AA:$AA,MATCH($A2547,lookup!$A:$A,0)))</f>
        <v>1_US</v>
      </c>
      <c r="AL2547" s="0" t="str">
        <f aca="false">IF(AND($CF2547&lt;&gt;"",IFERROR(INDEX(subsample_country_map!$C:$C,MATCH($CF2547,subsample_country_map!$A:$A,0)),"")&lt;&gt;""),INDEX(subsample_country_map!$C:$C,MATCH($CF2547,subsample_country_map!$A:$A,0)),INDEX(lookup!$AB:$AB,MATCH($A2547,lookup!$A:$A,0)))</f>
        <v>1_developed</v>
      </c>
      <c r="AM2547" s="0" t="str">
        <f aca="false">IF(AND($CF2547&lt;&gt;"",IFERROR(INDEX(subsample_country_map!$D:$D,MATCH($CF2547,subsample_country_map!$A:$A,0)),"")&lt;&gt;""),INDEX(subsample_country_map!$D:$D,MATCH($CF2547,subsample_country_map!$A:$A,0)),INDEX(lookup!$AC:$AC,MATCH($A2547,lookup!$A:$A,0)))</f>
        <v>1_western</v>
      </c>
      <c r="AN2547" s="0" t="str">
        <f aca="false">IF(AND($CF2547&lt;&gt;"",IFERROR(INDEX(subsample_country_map!$E:$E,MATCH($CF2547,subsample_country_map!$A:$A,0)),"")&lt;&gt;""),INDEX(subsample_country_map!$E:$E,MATCH($CF2547,subsample_country_map!$A:$A,0)),INDEX(lookup!$AD:$AD,MATCH($A2547,lookup!$A:$A,0)))</f>
        <v>1_common law</v>
      </c>
      <c r="AO2547" s="0" t="str">
        <f aca="false">INDEX(lookup!$Y:$Y,MATCH($A2547,lookup!$A:$A,0))</f>
        <v>0_published</v>
      </c>
      <c r="AP2547" s="0" t="str">
        <f aca="false">INDEX(lookup!$Z:$Z,MATCH($A2547,lookup!$A:$A,0))</f>
        <v>0_VHB low</v>
      </c>
      <c r="AQ2547" s="0" t="str">
        <f aca="false">INDEX(lookup!$W:$W,MATCH($A2547,lookup!$A:$A,0))</f>
        <v>2_sust</v>
      </c>
      <c r="AS2547" s="0" t="s">
        <v>91</v>
      </c>
      <c r="AT2547" s="0" t="s">
        <v>397</v>
      </c>
      <c r="AU2547" s="0" t="s">
        <v>93</v>
      </c>
      <c r="AV2547" s="0" t="s">
        <v>772</v>
      </c>
      <c r="BA2547" s="0" t="n">
        <v>2354</v>
      </c>
      <c r="BB2547" s="0" t="s">
        <v>8030</v>
      </c>
      <c r="BC2547" s="0" t="s">
        <v>122</v>
      </c>
      <c r="BD2547" s="0" t="s">
        <v>8031</v>
      </c>
      <c r="BE2547" s="0" t="s">
        <v>33</v>
      </c>
      <c r="BF2547" s="0" t="s">
        <v>2619</v>
      </c>
      <c r="BI2547" s="0" t="s">
        <v>316</v>
      </c>
      <c r="BJ2547" s="0" t="s">
        <v>8250</v>
      </c>
      <c r="BK2547" s="0" t="s">
        <v>8215</v>
      </c>
      <c r="BL2547" s="0" t="s">
        <v>8267</v>
      </c>
      <c r="BM2547" s="0" t="s">
        <v>8046</v>
      </c>
      <c r="BN2547" s="0" t="s">
        <v>8038</v>
      </c>
      <c r="BO2547" s="0" t="s">
        <v>105</v>
      </c>
      <c r="BP2547" s="0" t="s">
        <v>8029</v>
      </c>
      <c r="BQ2547" s="0" t="s">
        <v>2442</v>
      </c>
      <c r="BT2547" s="0" t="n">
        <v>0</v>
      </c>
      <c r="BU2547" s="0" t="s">
        <v>8036</v>
      </c>
      <c r="BW2547" s="0" t="n">
        <v>2007</v>
      </c>
      <c r="BX2547" s="0" t="n">
        <v>2020</v>
      </c>
      <c r="BY2547" s="0" t="s">
        <v>1526</v>
      </c>
      <c r="BZ2547" s="0" t="n">
        <v>2013.5</v>
      </c>
      <c r="CA2547" s="0" t="n">
        <v>0.357142857142857</v>
      </c>
      <c r="CB2547" s="0" t="n">
        <v>0</v>
      </c>
      <c r="CC2547" s="0" t="n">
        <v>1</v>
      </c>
      <c r="CE2547" s="0" t="n">
        <v>0</v>
      </c>
    </row>
    <row r="2548" customFormat="false" ht="15" hidden="false" customHeight="false" outlineLevel="0" collapsed="false">
      <c r="A2548" s="0" t="s">
        <v>8029</v>
      </c>
      <c r="B2548" s="0" t="n">
        <v>3853</v>
      </c>
      <c r="D2548" s="0" t="n">
        <v>2643</v>
      </c>
      <c r="E2548" s="0" t="n">
        <f aca="false">IF(ISNUMBER($BA2548),$BA2548,IF(AND(ISNUMBER($D2548),ISNUMBER($BW2548),ISNUMBER($BX2548)),$D2548*($BX2548-$BW2548+1),""))</f>
        <v>2643</v>
      </c>
      <c r="H2548" s="0" t="s">
        <v>118</v>
      </c>
      <c r="I2548" s="0" t="s">
        <v>746</v>
      </c>
      <c r="J2548" s="0" t="n">
        <f aca="false">IF($BW2548&lt;&gt;"",$BW2548,"")</f>
        <v>2007</v>
      </c>
      <c r="K2548" s="0" t="n">
        <f aca="false">IF($BX2548&lt;&gt;"",$BX2548,"")</f>
        <v>2020</v>
      </c>
      <c r="L2548" s="0" t="n">
        <f aca="false">IF(AND(ISNUMBER($BW2548),ISNUMBER($BX2548)),($BW2548+$BX2548)/2,"")</f>
        <v>2013.5</v>
      </c>
      <c r="M2548" s="0" t="n">
        <f aca="false">IF($L2548&lt;&gt;"",$L2548,"")</f>
        <v>2013.5</v>
      </c>
      <c r="N2548" s="0" t="n">
        <f aca="false">IF(AND(ISNUMBER($BW2548),ISNUMBER($BX2548)),MIN(1,MAX(0,($BX2548-2016+1)/($BX2548-$BW2548+1))),"")</f>
        <v>0.357142857142857</v>
      </c>
      <c r="O2548" s="0" t="n">
        <f aca="false">IF(AND(ISNUMBER($BW2548),ISNUMBER($BX2548)),MIN(1,MAX(0,($BX2548-2017+1)/($BX2548-$BW2548+1))),"")</f>
        <v>0.285714285714286</v>
      </c>
      <c r="P2548" s="0" t="n">
        <f aca="false">IF(AND(ISNUMBER($BW2548),ISNUMBER($BX2548)),MIN(1,MAX(0,($BX2548-2018+1)/($BX2548-$BW2548+1))),"")</f>
        <v>0.214285714285714</v>
      </c>
      <c r="Q2548" s="0" t="n">
        <f aca="false">IF(AND(ISNUMBER($BW2548),ISNUMBER($BX2548)),MIN(1,MAX(0,($BX2548-2019+1)/($BX2548-$BW2548+1))),"")</f>
        <v>0.142857142857143</v>
      </c>
      <c r="R2548" s="0" t="n">
        <f aca="false">IF(AND(ISNUMBER($BW2548),ISNUMBER($BX2548)),MIN(1,MAX(0,($BX2548-2016+1)/($BX2548-$BW2548+1))),"")</f>
        <v>0.357142857142857</v>
      </c>
      <c r="S2548" s="0" t="n">
        <f aca="false">IF($L2548&lt;&gt;"",IF($L2548&gt;=2015.5,1,0),"")</f>
        <v>0</v>
      </c>
      <c r="T2548" s="0" t="n">
        <f aca="false">IF($L2548&lt;&gt;"",IF($L2548&gt;=2016,1,0),"")</f>
        <v>0</v>
      </c>
      <c r="U2548" s="0" t="n">
        <f aca="false">IF(ISNUMBER($BX2548),IF($BX2548&gt;=2016,1,0),"")</f>
        <v>1</v>
      </c>
      <c r="V2548" s="0" t="n">
        <f aca="false">IF(ISNUMBER($BW2548),IF($BW2548&gt;=2016,1,0),"")</f>
        <v>0</v>
      </c>
      <c r="W2548" s="0" t="str">
        <f aca="false">IF(AND(ISNUMBER($BW2548),ISNUMBER($BX2548)),IF($BW2548&gt;=2016,"post-only",IF($BX2548&lt;2016,"pre-only","mixed")),"")</f>
        <v>mixed</v>
      </c>
      <c r="X2548" s="0" t="n">
        <f aca="false">IF(AND(ISNUMBER($BW2548),ISNUMBER($BX2548)),MIN(1,MAX(0,($BX2548-2017+1)/($BX2548-$BW2548+1))),"")</f>
        <v>0.285714285714286</v>
      </c>
      <c r="Y2548" s="0" t="n">
        <f aca="false">IF(AND(ISNUMBER($BW2548),ISNUMBER($BX2548)),MIN(1,MAX(0,($BX2548-2018+1)/($BX2548-$BW2548+1))),"")</f>
        <v>0.214285714285714</v>
      </c>
      <c r="Z2548" s="0" t="n">
        <f aca="false">IF(AND(ISNUMBER($BW2548),ISNUMBER($BX2548)),MIN(1,MAX(0,($BX2548-2019+1)/($BX2548-$BW2548+1))),"")</f>
        <v>0.142857142857143</v>
      </c>
      <c r="AA2548" s="0" t="n">
        <f aca="false">IF(ISNUMBER($BX2548),IF($BX2548&gt;=2017,1,0),"")</f>
        <v>1</v>
      </c>
      <c r="AB2548" s="0" t="n">
        <f aca="false">IF(ISNUMBER($BX2548),IF($BX2548&gt;=2018,1,0),"")</f>
        <v>1</v>
      </c>
      <c r="AC2548" s="0" t="n">
        <f aca="false">IF(ISNUMBER($BX2548),IF($BX2548&gt;=2019,1,0),"")</f>
        <v>1</v>
      </c>
      <c r="AD2548" s="0" t="n">
        <f aca="false">IF($L2548&lt;&gt;"",IF($L2548&gt;2013,1,0),"")</f>
        <v>1</v>
      </c>
      <c r="AE2548" s="0" t="n">
        <f aca="false">IF($L2548&lt;&gt;"",1+IF($L2548&gt;2011,1,0)+IF($L2548&gt;2014,1,0),"")</f>
        <v>2</v>
      </c>
      <c r="AF2548" s="0" t="s">
        <v>761</v>
      </c>
      <c r="AG2548" s="0" t="s">
        <v>88</v>
      </c>
      <c r="AH2548" s="0" t="s">
        <v>89</v>
      </c>
      <c r="AI2548" s="0" t="s">
        <v>334</v>
      </c>
      <c r="AJ2548" s="0" t="s">
        <v>334</v>
      </c>
      <c r="AK2548" s="0" t="str">
        <f aca="false">IF(AND($CF2548&lt;&gt;"",IFERROR(INDEX(subsample_country_map!$B:$B,MATCH($CF2548,subsample_country_map!$A:$A,0)),"")&lt;&gt;""),INDEX(subsample_country_map!$B:$B,MATCH($CF2548,subsample_country_map!$A:$A,0)),INDEX(lookup!$AA:$AA,MATCH($A2548,lookup!$A:$A,0)))</f>
        <v>1_US</v>
      </c>
      <c r="AL2548" s="0" t="str">
        <f aca="false">IF(AND($CF2548&lt;&gt;"",IFERROR(INDEX(subsample_country_map!$C:$C,MATCH($CF2548,subsample_country_map!$A:$A,0)),"")&lt;&gt;""),INDEX(subsample_country_map!$C:$C,MATCH($CF2548,subsample_country_map!$A:$A,0)),INDEX(lookup!$AB:$AB,MATCH($A2548,lookup!$A:$A,0)))</f>
        <v>1_developed</v>
      </c>
      <c r="AM2548" s="0" t="str">
        <f aca="false">IF(AND($CF2548&lt;&gt;"",IFERROR(INDEX(subsample_country_map!$D:$D,MATCH($CF2548,subsample_country_map!$A:$A,0)),"")&lt;&gt;""),INDEX(subsample_country_map!$D:$D,MATCH($CF2548,subsample_country_map!$A:$A,0)),INDEX(lookup!$AC:$AC,MATCH($A2548,lookup!$A:$A,0)))</f>
        <v>1_western</v>
      </c>
      <c r="AN2548" s="0" t="str">
        <f aca="false">IF(AND($CF2548&lt;&gt;"",IFERROR(INDEX(subsample_country_map!$E:$E,MATCH($CF2548,subsample_country_map!$A:$A,0)),"")&lt;&gt;""),INDEX(subsample_country_map!$E:$E,MATCH($CF2548,subsample_country_map!$A:$A,0)),INDEX(lookup!$AD:$AD,MATCH($A2548,lookup!$A:$A,0)))</f>
        <v>1_common law</v>
      </c>
      <c r="AO2548" s="0" t="str">
        <f aca="false">INDEX(lookup!$Y:$Y,MATCH($A2548,lookup!$A:$A,0))</f>
        <v>0_published</v>
      </c>
      <c r="AP2548" s="0" t="str">
        <f aca="false">INDEX(lookup!$Z:$Z,MATCH($A2548,lookup!$A:$A,0))</f>
        <v>0_VHB low</v>
      </c>
      <c r="AQ2548" s="0" t="str">
        <f aca="false">INDEX(lookup!$W:$W,MATCH($A2548,lookup!$A:$A,0))</f>
        <v>2_sust</v>
      </c>
      <c r="AS2548" s="0" t="s">
        <v>91</v>
      </c>
      <c r="AT2548" s="0" t="s">
        <v>397</v>
      </c>
      <c r="AU2548" s="0" t="s">
        <v>93</v>
      </c>
      <c r="AV2548" s="0" t="s">
        <v>686</v>
      </c>
      <c r="BA2548" s="0" t="n">
        <v>2643</v>
      </c>
      <c r="BB2548" s="0" t="s">
        <v>8030</v>
      </c>
      <c r="BC2548" s="0" t="s">
        <v>122</v>
      </c>
      <c r="BD2548" s="0" t="s">
        <v>8031</v>
      </c>
      <c r="BE2548" s="0" t="s">
        <v>33</v>
      </c>
      <c r="BF2548" s="0" t="s">
        <v>8220</v>
      </c>
      <c r="BI2548" s="0" t="s">
        <v>316</v>
      </c>
      <c r="BJ2548" s="0" t="s">
        <v>8252</v>
      </c>
      <c r="BK2548" s="0" t="s">
        <v>8215</v>
      </c>
      <c r="BL2548" s="0" t="s">
        <v>8268</v>
      </c>
      <c r="BM2548" s="0" t="s">
        <v>8046</v>
      </c>
      <c r="BN2548" s="0" t="s">
        <v>8038</v>
      </c>
      <c r="BO2548" s="0" t="s">
        <v>105</v>
      </c>
      <c r="BP2548" s="0" t="s">
        <v>8029</v>
      </c>
      <c r="BQ2548" s="0" t="s">
        <v>2442</v>
      </c>
      <c r="BT2548" s="0" t="n">
        <v>0</v>
      </c>
      <c r="BU2548" s="0" t="s">
        <v>8036</v>
      </c>
      <c r="BW2548" s="0" t="n">
        <v>2007</v>
      </c>
      <c r="BX2548" s="0" t="n">
        <v>2020</v>
      </c>
      <c r="BY2548" s="0" t="s">
        <v>1526</v>
      </c>
      <c r="BZ2548" s="0" t="n">
        <v>2013.5</v>
      </c>
      <c r="CA2548" s="0" t="n">
        <v>0.357142857142857</v>
      </c>
      <c r="CB2548" s="0" t="n">
        <v>0</v>
      </c>
      <c r="CC2548" s="0" t="n">
        <v>1</v>
      </c>
      <c r="CE2548" s="0" t="n">
        <v>0</v>
      </c>
    </row>
    <row r="2549" customFormat="false" ht="15" hidden="false" customHeight="false" outlineLevel="0" collapsed="false">
      <c r="A2549" s="0" t="s">
        <v>8029</v>
      </c>
      <c r="B2549" s="0" t="n">
        <v>3854</v>
      </c>
      <c r="D2549" s="0" t="n">
        <v>2970</v>
      </c>
      <c r="E2549" s="0" t="n">
        <f aca="false">IF(ISNUMBER($BA2549),$BA2549,IF(AND(ISNUMBER($D2549),ISNUMBER($BW2549),ISNUMBER($BX2549)),$D2549*($BX2549-$BW2549+1),""))</f>
        <v>2970</v>
      </c>
      <c r="H2549" s="0" t="s">
        <v>118</v>
      </c>
      <c r="I2549" s="0" t="s">
        <v>746</v>
      </c>
      <c r="J2549" s="0" t="n">
        <f aca="false">IF($BW2549&lt;&gt;"",$BW2549,"")</f>
        <v>2007</v>
      </c>
      <c r="K2549" s="0" t="n">
        <f aca="false">IF($BX2549&lt;&gt;"",$BX2549,"")</f>
        <v>2020</v>
      </c>
      <c r="L2549" s="0" t="n">
        <f aca="false">IF(AND(ISNUMBER($BW2549),ISNUMBER($BX2549)),($BW2549+$BX2549)/2,"")</f>
        <v>2013.5</v>
      </c>
      <c r="M2549" s="0" t="n">
        <f aca="false">IF($L2549&lt;&gt;"",$L2549,"")</f>
        <v>2013.5</v>
      </c>
      <c r="N2549" s="0" t="n">
        <f aca="false">IF(AND(ISNUMBER($BW2549),ISNUMBER($BX2549)),MIN(1,MAX(0,($BX2549-2016+1)/($BX2549-$BW2549+1))),"")</f>
        <v>0.357142857142857</v>
      </c>
      <c r="O2549" s="0" t="n">
        <f aca="false">IF(AND(ISNUMBER($BW2549),ISNUMBER($BX2549)),MIN(1,MAX(0,($BX2549-2017+1)/($BX2549-$BW2549+1))),"")</f>
        <v>0.285714285714286</v>
      </c>
      <c r="P2549" s="0" t="n">
        <f aca="false">IF(AND(ISNUMBER($BW2549),ISNUMBER($BX2549)),MIN(1,MAX(0,($BX2549-2018+1)/($BX2549-$BW2549+1))),"")</f>
        <v>0.214285714285714</v>
      </c>
      <c r="Q2549" s="0" t="n">
        <f aca="false">IF(AND(ISNUMBER($BW2549),ISNUMBER($BX2549)),MIN(1,MAX(0,($BX2549-2019+1)/($BX2549-$BW2549+1))),"")</f>
        <v>0.142857142857143</v>
      </c>
      <c r="R2549" s="0" t="n">
        <f aca="false">IF(AND(ISNUMBER($BW2549),ISNUMBER($BX2549)),MIN(1,MAX(0,($BX2549-2016+1)/($BX2549-$BW2549+1))),"")</f>
        <v>0.357142857142857</v>
      </c>
      <c r="S2549" s="0" t="n">
        <f aca="false">IF($L2549&lt;&gt;"",IF($L2549&gt;=2015.5,1,0),"")</f>
        <v>0</v>
      </c>
      <c r="T2549" s="0" t="n">
        <f aca="false">IF($L2549&lt;&gt;"",IF($L2549&gt;=2016,1,0),"")</f>
        <v>0</v>
      </c>
      <c r="U2549" s="0" t="n">
        <f aca="false">IF(ISNUMBER($BX2549),IF($BX2549&gt;=2016,1,0),"")</f>
        <v>1</v>
      </c>
      <c r="V2549" s="0" t="n">
        <f aca="false">IF(ISNUMBER($BW2549),IF($BW2549&gt;=2016,1,0),"")</f>
        <v>0</v>
      </c>
      <c r="W2549" s="0" t="str">
        <f aca="false">IF(AND(ISNUMBER($BW2549),ISNUMBER($BX2549)),IF($BW2549&gt;=2016,"post-only",IF($BX2549&lt;2016,"pre-only","mixed")),"")</f>
        <v>mixed</v>
      </c>
      <c r="X2549" s="0" t="n">
        <f aca="false">IF(AND(ISNUMBER($BW2549),ISNUMBER($BX2549)),MIN(1,MAX(0,($BX2549-2017+1)/($BX2549-$BW2549+1))),"")</f>
        <v>0.285714285714286</v>
      </c>
      <c r="Y2549" s="0" t="n">
        <f aca="false">IF(AND(ISNUMBER($BW2549),ISNUMBER($BX2549)),MIN(1,MAX(0,($BX2549-2018+1)/($BX2549-$BW2549+1))),"")</f>
        <v>0.214285714285714</v>
      </c>
      <c r="Z2549" s="0" t="n">
        <f aca="false">IF(AND(ISNUMBER($BW2549),ISNUMBER($BX2549)),MIN(1,MAX(0,($BX2549-2019+1)/($BX2549-$BW2549+1))),"")</f>
        <v>0.142857142857143</v>
      </c>
      <c r="AA2549" s="0" t="n">
        <f aca="false">IF(ISNUMBER($BX2549),IF($BX2549&gt;=2017,1,0),"")</f>
        <v>1</v>
      </c>
      <c r="AB2549" s="0" t="n">
        <f aca="false">IF(ISNUMBER($BX2549),IF($BX2549&gt;=2018,1,0),"")</f>
        <v>1</v>
      </c>
      <c r="AC2549" s="0" t="n">
        <f aca="false">IF(ISNUMBER($BX2549),IF($BX2549&gt;=2019,1,0),"")</f>
        <v>1</v>
      </c>
      <c r="AD2549" s="0" t="n">
        <f aca="false">IF($L2549&lt;&gt;"",IF($L2549&gt;2013,1,0),"")</f>
        <v>1</v>
      </c>
      <c r="AE2549" s="0" t="n">
        <f aca="false">IF($L2549&lt;&gt;"",1+IF($L2549&gt;2011,1,0)+IF($L2549&gt;2014,1,0),"")</f>
        <v>2</v>
      </c>
      <c r="AF2549" s="0" t="s">
        <v>761</v>
      </c>
      <c r="AG2549" s="0" t="s">
        <v>88</v>
      </c>
      <c r="AH2549" s="0" t="s">
        <v>89</v>
      </c>
      <c r="AI2549" s="0" t="s">
        <v>334</v>
      </c>
      <c r="AJ2549" s="0" t="s">
        <v>334</v>
      </c>
      <c r="AK2549" s="0" t="str">
        <f aca="false">IF(AND($CF2549&lt;&gt;"",IFERROR(INDEX(subsample_country_map!$B:$B,MATCH($CF2549,subsample_country_map!$A:$A,0)),"")&lt;&gt;""),INDEX(subsample_country_map!$B:$B,MATCH($CF2549,subsample_country_map!$A:$A,0)),INDEX(lookup!$AA:$AA,MATCH($A2549,lookup!$A:$A,0)))</f>
        <v>1_US</v>
      </c>
      <c r="AL2549" s="0" t="str">
        <f aca="false">IF(AND($CF2549&lt;&gt;"",IFERROR(INDEX(subsample_country_map!$C:$C,MATCH($CF2549,subsample_country_map!$A:$A,0)),"")&lt;&gt;""),INDEX(subsample_country_map!$C:$C,MATCH($CF2549,subsample_country_map!$A:$A,0)),INDEX(lookup!$AB:$AB,MATCH($A2549,lookup!$A:$A,0)))</f>
        <v>1_developed</v>
      </c>
      <c r="AM2549" s="0" t="str">
        <f aca="false">IF(AND($CF2549&lt;&gt;"",IFERROR(INDEX(subsample_country_map!$D:$D,MATCH($CF2549,subsample_country_map!$A:$A,0)),"")&lt;&gt;""),INDEX(subsample_country_map!$D:$D,MATCH($CF2549,subsample_country_map!$A:$A,0)),INDEX(lookup!$AC:$AC,MATCH($A2549,lookup!$A:$A,0)))</f>
        <v>1_western</v>
      </c>
      <c r="AN2549" s="0" t="str">
        <f aca="false">IF(AND($CF2549&lt;&gt;"",IFERROR(INDEX(subsample_country_map!$E:$E,MATCH($CF2549,subsample_country_map!$A:$A,0)),"")&lt;&gt;""),INDEX(subsample_country_map!$E:$E,MATCH($CF2549,subsample_country_map!$A:$A,0)),INDEX(lookup!$AD:$AD,MATCH($A2549,lookup!$A:$A,0)))</f>
        <v>1_common law</v>
      </c>
      <c r="AO2549" s="0" t="str">
        <f aca="false">INDEX(lookup!$Y:$Y,MATCH($A2549,lookup!$A:$A,0))</f>
        <v>0_published</v>
      </c>
      <c r="AP2549" s="0" t="str">
        <f aca="false">INDEX(lookup!$Z:$Z,MATCH($A2549,lookup!$A:$A,0))</f>
        <v>0_VHB low</v>
      </c>
      <c r="AQ2549" s="0" t="str">
        <f aca="false">INDEX(lookup!$W:$W,MATCH($A2549,lookup!$A:$A,0))</f>
        <v>2_sust</v>
      </c>
      <c r="AS2549" s="0" t="s">
        <v>91</v>
      </c>
      <c r="AT2549" s="0" t="s">
        <v>397</v>
      </c>
      <c r="AU2549" s="0" t="s">
        <v>93</v>
      </c>
      <c r="AV2549" s="0" t="s">
        <v>1549</v>
      </c>
      <c r="BA2549" s="0" t="n">
        <v>2970</v>
      </c>
      <c r="BB2549" s="0" t="s">
        <v>8030</v>
      </c>
      <c r="BC2549" s="0" t="s">
        <v>122</v>
      </c>
      <c r="BD2549" s="0" t="s">
        <v>8031</v>
      </c>
      <c r="BE2549" s="0" t="s">
        <v>33</v>
      </c>
      <c r="BF2549" s="0" t="s">
        <v>8223</v>
      </c>
      <c r="BI2549" s="0" t="s">
        <v>316</v>
      </c>
      <c r="BJ2549" s="0" t="s">
        <v>8254</v>
      </c>
      <c r="BK2549" s="0" t="s">
        <v>8215</v>
      </c>
      <c r="BL2549" s="0" t="s">
        <v>8269</v>
      </c>
      <c r="BM2549" s="0" t="s">
        <v>8046</v>
      </c>
      <c r="BN2549" s="0" t="s">
        <v>8038</v>
      </c>
      <c r="BO2549" s="0" t="s">
        <v>105</v>
      </c>
      <c r="BP2549" s="0" t="s">
        <v>8029</v>
      </c>
      <c r="BQ2549" s="0" t="s">
        <v>2442</v>
      </c>
      <c r="BT2549" s="0" t="n">
        <v>0</v>
      </c>
      <c r="BU2549" s="0" t="s">
        <v>8036</v>
      </c>
      <c r="BW2549" s="0" t="n">
        <v>2007</v>
      </c>
      <c r="BX2549" s="0" t="n">
        <v>2020</v>
      </c>
      <c r="BY2549" s="0" t="s">
        <v>1526</v>
      </c>
      <c r="BZ2549" s="0" t="n">
        <v>2013.5</v>
      </c>
      <c r="CA2549" s="0" t="n">
        <v>0.357142857142857</v>
      </c>
      <c r="CB2549" s="0" t="n">
        <v>0</v>
      </c>
      <c r="CC2549" s="0" t="n">
        <v>1</v>
      </c>
      <c r="CE2549" s="0" t="n">
        <v>0</v>
      </c>
    </row>
    <row r="2550" customFormat="false" ht="15" hidden="false" customHeight="false" outlineLevel="0" collapsed="false">
      <c r="A2550" s="0" t="s">
        <v>8029</v>
      </c>
      <c r="B2550" s="0" t="n">
        <v>3855</v>
      </c>
      <c r="D2550" s="0" t="n">
        <v>6304</v>
      </c>
      <c r="E2550" s="0" t="n">
        <f aca="false">IF(ISNUMBER($BA2550),$BA2550,IF(AND(ISNUMBER($D2550),ISNUMBER($BW2550),ISNUMBER($BX2550)),$D2550*($BX2550-$BW2550+1),""))</f>
        <v>6304</v>
      </c>
      <c r="H2550" s="0" t="s">
        <v>118</v>
      </c>
      <c r="I2550" s="0" t="s">
        <v>746</v>
      </c>
      <c r="J2550" s="0" t="n">
        <f aca="false">IF($BW2550&lt;&gt;"",$BW2550,"")</f>
        <v>2007</v>
      </c>
      <c r="K2550" s="0" t="n">
        <f aca="false">IF($BX2550&lt;&gt;"",$BX2550,"")</f>
        <v>2020</v>
      </c>
      <c r="L2550" s="0" t="n">
        <f aca="false">IF(AND(ISNUMBER($BW2550),ISNUMBER($BX2550)),($BW2550+$BX2550)/2,"")</f>
        <v>2013.5</v>
      </c>
      <c r="M2550" s="0" t="n">
        <f aca="false">IF($L2550&lt;&gt;"",$L2550,"")</f>
        <v>2013.5</v>
      </c>
      <c r="N2550" s="0" t="n">
        <f aca="false">IF(AND(ISNUMBER($BW2550),ISNUMBER($BX2550)),MIN(1,MAX(0,($BX2550-2016+1)/($BX2550-$BW2550+1))),"")</f>
        <v>0.357142857142857</v>
      </c>
      <c r="O2550" s="0" t="n">
        <f aca="false">IF(AND(ISNUMBER($BW2550),ISNUMBER($BX2550)),MIN(1,MAX(0,($BX2550-2017+1)/($BX2550-$BW2550+1))),"")</f>
        <v>0.285714285714286</v>
      </c>
      <c r="P2550" s="0" t="n">
        <f aca="false">IF(AND(ISNUMBER($BW2550),ISNUMBER($BX2550)),MIN(1,MAX(0,($BX2550-2018+1)/($BX2550-$BW2550+1))),"")</f>
        <v>0.214285714285714</v>
      </c>
      <c r="Q2550" s="0" t="n">
        <f aca="false">IF(AND(ISNUMBER($BW2550),ISNUMBER($BX2550)),MIN(1,MAX(0,($BX2550-2019+1)/($BX2550-$BW2550+1))),"")</f>
        <v>0.142857142857143</v>
      </c>
      <c r="R2550" s="0" t="n">
        <f aca="false">IF(AND(ISNUMBER($BW2550),ISNUMBER($BX2550)),MIN(1,MAX(0,($BX2550-2016+1)/($BX2550-$BW2550+1))),"")</f>
        <v>0.357142857142857</v>
      </c>
      <c r="S2550" s="0" t="n">
        <f aca="false">IF($L2550&lt;&gt;"",IF($L2550&gt;=2015.5,1,0),"")</f>
        <v>0</v>
      </c>
      <c r="T2550" s="0" t="n">
        <f aca="false">IF($L2550&lt;&gt;"",IF($L2550&gt;=2016,1,0),"")</f>
        <v>0</v>
      </c>
      <c r="U2550" s="0" t="n">
        <f aca="false">IF(ISNUMBER($BX2550),IF($BX2550&gt;=2016,1,0),"")</f>
        <v>1</v>
      </c>
      <c r="V2550" s="0" t="n">
        <f aca="false">IF(ISNUMBER($BW2550),IF($BW2550&gt;=2016,1,0),"")</f>
        <v>0</v>
      </c>
      <c r="W2550" s="0" t="str">
        <f aca="false">IF(AND(ISNUMBER($BW2550),ISNUMBER($BX2550)),IF($BW2550&gt;=2016,"post-only",IF($BX2550&lt;2016,"pre-only","mixed")),"")</f>
        <v>mixed</v>
      </c>
      <c r="X2550" s="0" t="n">
        <f aca="false">IF(AND(ISNUMBER($BW2550),ISNUMBER($BX2550)),MIN(1,MAX(0,($BX2550-2017+1)/($BX2550-$BW2550+1))),"")</f>
        <v>0.285714285714286</v>
      </c>
      <c r="Y2550" s="0" t="n">
        <f aca="false">IF(AND(ISNUMBER($BW2550),ISNUMBER($BX2550)),MIN(1,MAX(0,($BX2550-2018+1)/($BX2550-$BW2550+1))),"")</f>
        <v>0.214285714285714</v>
      </c>
      <c r="Z2550" s="0" t="n">
        <f aca="false">IF(AND(ISNUMBER($BW2550),ISNUMBER($BX2550)),MIN(1,MAX(0,($BX2550-2019+1)/($BX2550-$BW2550+1))),"")</f>
        <v>0.142857142857143</v>
      </c>
      <c r="AA2550" s="0" t="n">
        <f aca="false">IF(ISNUMBER($BX2550),IF($BX2550&gt;=2017,1,0),"")</f>
        <v>1</v>
      </c>
      <c r="AB2550" s="0" t="n">
        <f aca="false">IF(ISNUMBER($BX2550),IF($BX2550&gt;=2018,1,0),"")</f>
        <v>1</v>
      </c>
      <c r="AC2550" s="0" t="n">
        <f aca="false">IF(ISNUMBER($BX2550),IF($BX2550&gt;=2019,1,0),"")</f>
        <v>1</v>
      </c>
      <c r="AD2550" s="0" t="n">
        <f aca="false">IF($L2550&lt;&gt;"",IF($L2550&gt;2013,1,0),"")</f>
        <v>1</v>
      </c>
      <c r="AE2550" s="0" t="n">
        <f aca="false">IF($L2550&lt;&gt;"",1+IF($L2550&gt;2011,1,0)+IF($L2550&gt;2014,1,0),"")</f>
        <v>2</v>
      </c>
      <c r="AF2550" s="0" t="s">
        <v>761</v>
      </c>
      <c r="AG2550" s="0" t="s">
        <v>88</v>
      </c>
      <c r="AH2550" s="0" t="s">
        <v>89</v>
      </c>
      <c r="AI2550" s="0" t="s">
        <v>334</v>
      </c>
      <c r="AJ2550" s="0" t="s">
        <v>334</v>
      </c>
      <c r="AK2550" s="0" t="str">
        <f aca="false">IF(AND($CF2550&lt;&gt;"",IFERROR(INDEX(subsample_country_map!$B:$B,MATCH($CF2550,subsample_country_map!$A:$A,0)),"")&lt;&gt;""),INDEX(subsample_country_map!$B:$B,MATCH($CF2550,subsample_country_map!$A:$A,0)),INDEX(lookup!$AA:$AA,MATCH($A2550,lookup!$A:$A,0)))</f>
        <v>1_US</v>
      </c>
      <c r="AL2550" s="0" t="str">
        <f aca="false">IF(AND($CF2550&lt;&gt;"",IFERROR(INDEX(subsample_country_map!$C:$C,MATCH($CF2550,subsample_country_map!$A:$A,0)),"")&lt;&gt;""),INDEX(subsample_country_map!$C:$C,MATCH($CF2550,subsample_country_map!$A:$A,0)),INDEX(lookup!$AB:$AB,MATCH($A2550,lookup!$A:$A,0)))</f>
        <v>1_developed</v>
      </c>
      <c r="AM2550" s="0" t="str">
        <f aca="false">IF(AND($CF2550&lt;&gt;"",IFERROR(INDEX(subsample_country_map!$D:$D,MATCH($CF2550,subsample_country_map!$A:$A,0)),"")&lt;&gt;""),INDEX(subsample_country_map!$D:$D,MATCH($CF2550,subsample_country_map!$A:$A,0)),INDEX(lookup!$AC:$AC,MATCH($A2550,lookup!$A:$A,0)))</f>
        <v>1_western</v>
      </c>
      <c r="AN2550" s="0" t="str">
        <f aca="false">IF(AND($CF2550&lt;&gt;"",IFERROR(INDEX(subsample_country_map!$E:$E,MATCH($CF2550,subsample_country_map!$A:$A,0)),"")&lt;&gt;""),INDEX(subsample_country_map!$E:$E,MATCH($CF2550,subsample_country_map!$A:$A,0)),INDEX(lookup!$AD:$AD,MATCH($A2550,lookup!$A:$A,0)))</f>
        <v>1_common law</v>
      </c>
      <c r="AO2550" s="0" t="str">
        <f aca="false">INDEX(lookup!$Y:$Y,MATCH($A2550,lookup!$A:$A,0))</f>
        <v>0_published</v>
      </c>
      <c r="AP2550" s="0" t="str">
        <f aca="false">INDEX(lookup!$Z:$Z,MATCH($A2550,lookup!$A:$A,0))</f>
        <v>0_VHB low</v>
      </c>
      <c r="AQ2550" s="0" t="str">
        <f aca="false">INDEX(lookup!$W:$W,MATCH($A2550,lookup!$A:$A,0))</f>
        <v>2_sust</v>
      </c>
      <c r="AS2550" s="0" t="s">
        <v>91</v>
      </c>
      <c r="AT2550" s="0" t="s">
        <v>397</v>
      </c>
      <c r="AU2550" s="0" t="s">
        <v>93</v>
      </c>
      <c r="AV2550" s="0" t="s">
        <v>2669</v>
      </c>
      <c r="BA2550" s="0" t="n">
        <v>6304</v>
      </c>
      <c r="BB2550" s="0" t="s">
        <v>8030</v>
      </c>
      <c r="BC2550" s="0" t="s">
        <v>122</v>
      </c>
      <c r="BD2550" s="0" t="s">
        <v>8031</v>
      </c>
      <c r="BE2550" s="0" t="s">
        <v>33</v>
      </c>
      <c r="BF2550" s="0" t="s">
        <v>8226</v>
      </c>
      <c r="BI2550" s="0" t="s">
        <v>316</v>
      </c>
      <c r="BJ2550" s="0" t="s">
        <v>8255</v>
      </c>
      <c r="BK2550" s="0" t="s">
        <v>8215</v>
      </c>
      <c r="BL2550" s="0" t="s">
        <v>8270</v>
      </c>
      <c r="BM2550" s="0" t="s">
        <v>8046</v>
      </c>
      <c r="BN2550" s="0" t="s">
        <v>8038</v>
      </c>
      <c r="BO2550" s="0" t="s">
        <v>105</v>
      </c>
      <c r="BP2550" s="0" t="s">
        <v>8029</v>
      </c>
      <c r="BQ2550" s="0" t="s">
        <v>2442</v>
      </c>
      <c r="BT2550" s="0" t="n">
        <v>0</v>
      </c>
      <c r="BU2550" s="0" t="s">
        <v>8036</v>
      </c>
      <c r="BW2550" s="0" t="n">
        <v>2007</v>
      </c>
      <c r="BX2550" s="0" t="n">
        <v>2020</v>
      </c>
      <c r="BY2550" s="0" t="s">
        <v>1526</v>
      </c>
      <c r="BZ2550" s="0" t="n">
        <v>2013.5</v>
      </c>
      <c r="CA2550" s="0" t="n">
        <v>0.357142857142857</v>
      </c>
      <c r="CB2550" s="0" t="n">
        <v>0</v>
      </c>
      <c r="CC2550" s="0" t="n">
        <v>1</v>
      </c>
      <c r="CE2550" s="0" t="n">
        <v>0</v>
      </c>
    </row>
    <row r="2551" customFormat="false" ht="15" hidden="false" customHeight="false" outlineLevel="0" collapsed="false">
      <c r="A2551" s="0" t="s">
        <v>8029</v>
      </c>
      <c r="B2551" s="0" t="n">
        <v>3856</v>
      </c>
      <c r="C2551" s="0" t="n">
        <v>-0.0483021111449367</v>
      </c>
      <c r="D2551" s="0" t="n">
        <v>2841</v>
      </c>
      <c r="E2551" s="0" t="n">
        <f aca="false">IF(ISNUMBER($BA2551),$BA2551,IF(AND(ISNUMBER($D2551),ISNUMBER($BW2551),ISNUMBER($BX2551)),$D2551*($BX2551-$BW2551+1),""))</f>
        <v>2841</v>
      </c>
      <c r="H2551" s="0" t="s">
        <v>118</v>
      </c>
      <c r="I2551" s="0" t="s">
        <v>746</v>
      </c>
      <c r="J2551" s="0" t="n">
        <f aca="false">IF($BW2551&lt;&gt;"",$BW2551,"")</f>
        <v>2007</v>
      </c>
      <c r="K2551" s="0" t="n">
        <f aca="false">IF($BX2551&lt;&gt;"",$BX2551,"")</f>
        <v>2020</v>
      </c>
      <c r="L2551" s="0" t="n">
        <f aca="false">IF(AND(ISNUMBER($BW2551),ISNUMBER($BX2551)),($BW2551+$BX2551)/2,"")</f>
        <v>2013.5</v>
      </c>
      <c r="M2551" s="0" t="n">
        <f aca="false">IF($L2551&lt;&gt;"",$L2551,"")</f>
        <v>2013.5</v>
      </c>
      <c r="N2551" s="0" t="n">
        <f aca="false">IF(AND(ISNUMBER($BW2551),ISNUMBER($BX2551)),MIN(1,MAX(0,($BX2551-2016+1)/($BX2551-$BW2551+1))),"")</f>
        <v>0.357142857142857</v>
      </c>
      <c r="O2551" s="0" t="n">
        <f aca="false">IF(AND(ISNUMBER($BW2551),ISNUMBER($BX2551)),MIN(1,MAX(0,($BX2551-2017+1)/($BX2551-$BW2551+1))),"")</f>
        <v>0.285714285714286</v>
      </c>
      <c r="P2551" s="0" t="n">
        <f aca="false">IF(AND(ISNUMBER($BW2551),ISNUMBER($BX2551)),MIN(1,MAX(0,($BX2551-2018+1)/($BX2551-$BW2551+1))),"")</f>
        <v>0.214285714285714</v>
      </c>
      <c r="Q2551" s="0" t="n">
        <f aca="false">IF(AND(ISNUMBER($BW2551),ISNUMBER($BX2551)),MIN(1,MAX(0,($BX2551-2019+1)/($BX2551-$BW2551+1))),"")</f>
        <v>0.142857142857143</v>
      </c>
      <c r="R2551" s="0" t="n">
        <f aca="false">IF(AND(ISNUMBER($BW2551),ISNUMBER($BX2551)),MIN(1,MAX(0,($BX2551-2016+1)/($BX2551-$BW2551+1))),"")</f>
        <v>0.357142857142857</v>
      </c>
      <c r="S2551" s="0" t="n">
        <f aca="false">IF($L2551&lt;&gt;"",IF($L2551&gt;=2015.5,1,0),"")</f>
        <v>0</v>
      </c>
      <c r="T2551" s="0" t="n">
        <f aca="false">IF($L2551&lt;&gt;"",IF($L2551&gt;=2016,1,0),"")</f>
        <v>0</v>
      </c>
      <c r="U2551" s="0" t="n">
        <f aca="false">IF(ISNUMBER($BX2551),IF($BX2551&gt;=2016,1,0),"")</f>
        <v>1</v>
      </c>
      <c r="V2551" s="0" t="n">
        <f aca="false">IF(ISNUMBER($BW2551),IF($BW2551&gt;=2016,1,0),"")</f>
        <v>0</v>
      </c>
      <c r="W2551" s="0" t="str">
        <f aca="false">IF(AND(ISNUMBER($BW2551),ISNUMBER($BX2551)),IF($BW2551&gt;=2016,"post-only",IF($BX2551&lt;2016,"pre-only","mixed")),"")</f>
        <v>mixed</v>
      </c>
      <c r="X2551" s="0" t="n">
        <f aca="false">IF(AND(ISNUMBER($BW2551),ISNUMBER($BX2551)),MIN(1,MAX(0,($BX2551-2017+1)/($BX2551-$BW2551+1))),"")</f>
        <v>0.285714285714286</v>
      </c>
      <c r="Y2551" s="0" t="n">
        <f aca="false">IF(AND(ISNUMBER($BW2551),ISNUMBER($BX2551)),MIN(1,MAX(0,($BX2551-2018+1)/($BX2551-$BW2551+1))),"")</f>
        <v>0.214285714285714</v>
      </c>
      <c r="Z2551" s="0" t="n">
        <f aca="false">IF(AND(ISNUMBER($BW2551),ISNUMBER($BX2551)),MIN(1,MAX(0,($BX2551-2019+1)/($BX2551-$BW2551+1))),"")</f>
        <v>0.142857142857143</v>
      </c>
      <c r="AA2551" s="0" t="n">
        <f aca="false">IF(ISNUMBER($BX2551),IF($BX2551&gt;=2017,1,0),"")</f>
        <v>1</v>
      </c>
      <c r="AB2551" s="0" t="n">
        <f aca="false">IF(ISNUMBER($BX2551),IF($BX2551&gt;=2018,1,0),"")</f>
        <v>1</v>
      </c>
      <c r="AC2551" s="0" t="n">
        <f aca="false">IF(ISNUMBER($BX2551),IF($BX2551&gt;=2019,1,0),"")</f>
        <v>1</v>
      </c>
      <c r="AD2551" s="0" t="n">
        <f aca="false">IF($L2551&lt;&gt;"",IF($L2551&gt;2013,1,0),"")</f>
        <v>1</v>
      </c>
      <c r="AE2551" s="0" t="n">
        <f aca="false">IF($L2551&lt;&gt;"",1+IF($L2551&gt;2011,1,0)+IF($L2551&gt;2014,1,0),"")</f>
        <v>2</v>
      </c>
      <c r="AF2551" s="0" t="s">
        <v>761</v>
      </c>
      <c r="AG2551" s="0" t="s">
        <v>88</v>
      </c>
      <c r="AH2551" s="0" t="s">
        <v>89</v>
      </c>
      <c r="AI2551" s="0" t="s">
        <v>334</v>
      </c>
      <c r="AJ2551" s="0" t="s">
        <v>334</v>
      </c>
      <c r="AK2551" s="0" t="str">
        <f aca="false">IF(AND($CF2551&lt;&gt;"",IFERROR(INDEX(subsample_country_map!$B:$B,MATCH($CF2551,subsample_country_map!$A:$A,0)),"")&lt;&gt;""),INDEX(subsample_country_map!$B:$B,MATCH($CF2551,subsample_country_map!$A:$A,0)),INDEX(lookup!$AA:$AA,MATCH($A2551,lookup!$A:$A,0)))</f>
        <v>1_US</v>
      </c>
      <c r="AL2551" s="0" t="str">
        <f aca="false">IF(AND($CF2551&lt;&gt;"",IFERROR(INDEX(subsample_country_map!$C:$C,MATCH($CF2551,subsample_country_map!$A:$A,0)),"")&lt;&gt;""),INDEX(subsample_country_map!$C:$C,MATCH($CF2551,subsample_country_map!$A:$A,0)),INDEX(lookup!$AB:$AB,MATCH($A2551,lookup!$A:$A,0)))</f>
        <v>1_developed</v>
      </c>
      <c r="AM2551" s="0" t="str">
        <f aca="false">IF(AND($CF2551&lt;&gt;"",IFERROR(INDEX(subsample_country_map!$D:$D,MATCH($CF2551,subsample_country_map!$A:$A,0)),"")&lt;&gt;""),INDEX(subsample_country_map!$D:$D,MATCH($CF2551,subsample_country_map!$A:$A,0)),INDEX(lookup!$AC:$AC,MATCH($A2551,lookup!$A:$A,0)))</f>
        <v>1_western</v>
      </c>
      <c r="AN2551" s="0" t="str">
        <f aca="false">IF(AND($CF2551&lt;&gt;"",IFERROR(INDEX(subsample_country_map!$E:$E,MATCH($CF2551,subsample_country_map!$A:$A,0)),"")&lt;&gt;""),INDEX(subsample_country_map!$E:$E,MATCH($CF2551,subsample_country_map!$A:$A,0)),INDEX(lookup!$AD:$AD,MATCH($A2551,lookup!$A:$A,0)))</f>
        <v>1_common law</v>
      </c>
      <c r="AO2551" s="0" t="str">
        <f aca="false">INDEX(lookup!$Y:$Y,MATCH($A2551,lookup!$A:$A,0))</f>
        <v>0_published</v>
      </c>
      <c r="AP2551" s="0" t="str">
        <f aca="false">INDEX(lookup!$Z:$Z,MATCH($A2551,lookup!$A:$A,0))</f>
        <v>0_VHB low</v>
      </c>
      <c r="AQ2551" s="0" t="str">
        <f aca="false">INDEX(lookup!$W:$W,MATCH($A2551,lookup!$A:$A,0))</f>
        <v>2_sust</v>
      </c>
      <c r="AS2551" s="0" t="s">
        <v>91</v>
      </c>
      <c r="AT2551" s="0" t="s">
        <v>397</v>
      </c>
      <c r="AU2551" s="0" t="s">
        <v>93</v>
      </c>
      <c r="AV2551" s="0" t="s">
        <v>1639</v>
      </c>
      <c r="BA2551" s="0" t="n">
        <v>2841</v>
      </c>
      <c r="BB2551" s="0" t="s">
        <v>8030</v>
      </c>
      <c r="BC2551" s="0" t="s">
        <v>122</v>
      </c>
      <c r="BD2551" s="0" t="s">
        <v>8031</v>
      </c>
      <c r="BE2551" s="0" t="s">
        <v>33</v>
      </c>
      <c r="BF2551" s="0" t="s">
        <v>2585</v>
      </c>
      <c r="BI2551" s="0" t="s">
        <v>316</v>
      </c>
      <c r="BJ2551" s="0" t="s">
        <v>8257</v>
      </c>
      <c r="BK2551" s="0" t="s">
        <v>8215</v>
      </c>
      <c r="BL2551" s="0" t="s">
        <v>8271</v>
      </c>
      <c r="BM2551" s="0" t="s">
        <v>8046</v>
      </c>
      <c r="BN2551" s="0" t="s">
        <v>8038</v>
      </c>
      <c r="BO2551" s="0" t="s">
        <v>105</v>
      </c>
      <c r="BP2551" s="0" t="s">
        <v>8029</v>
      </c>
      <c r="BQ2551" s="0" t="s">
        <v>755</v>
      </c>
      <c r="BT2551" s="0" t="n">
        <v>0</v>
      </c>
      <c r="BU2551" s="0" t="s">
        <v>8036</v>
      </c>
      <c r="BW2551" s="0" t="n">
        <v>2007</v>
      </c>
      <c r="BX2551" s="0" t="n">
        <v>2020</v>
      </c>
      <c r="BY2551" s="0" t="s">
        <v>1526</v>
      </c>
      <c r="BZ2551" s="0" t="n">
        <v>2013.5</v>
      </c>
      <c r="CA2551" s="0" t="n">
        <v>0.357142857142857</v>
      </c>
      <c r="CB2551" s="0" t="n">
        <v>0</v>
      </c>
      <c r="CC2551" s="0" t="n">
        <v>1</v>
      </c>
      <c r="CD2551" s="0" t="n">
        <v>-0.048339728271853</v>
      </c>
      <c r="CE2551" s="0" t="n">
        <v>1</v>
      </c>
    </row>
    <row r="2552" customFormat="false" ht="15" hidden="false" customHeight="false" outlineLevel="0" collapsed="false">
      <c r="A2552" s="0" t="s">
        <v>8029</v>
      </c>
      <c r="B2552" s="0" t="n">
        <v>3857</v>
      </c>
      <c r="D2552" s="0" t="n">
        <v>5844</v>
      </c>
      <c r="E2552" s="0" t="n">
        <f aca="false">IF(ISNUMBER($BA2552),$BA2552,IF(AND(ISNUMBER($D2552),ISNUMBER($BW2552),ISNUMBER($BX2552)),$D2552*($BX2552-$BW2552+1),""))</f>
        <v>5844</v>
      </c>
      <c r="H2552" s="0" t="s">
        <v>118</v>
      </c>
      <c r="I2552" s="0" t="s">
        <v>746</v>
      </c>
      <c r="J2552" s="0" t="n">
        <f aca="false">IF($BW2552&lt;&gt;"",$BW2552,"")</f>
        <v>2007</v>
      </c>
      <c r="K2552" s="0" t="n">
        <f aca="false">IF($BX2552&lt;&gt;"",$BX2552,"")</f>
        <v>2020</v>
      </c>
      <c r="L2552" s="0" t="n">
        <f aca="false">IF(AND(ISNUMBER($BW2552),ISNUMBER($BX2552)),($BW2552+$BX2552)/2,"")</f>
        <v>2013.5</v>
      </c>
      <c r="M2552" s="0" t="n">
        <f aca="false">IF($L2552&lt;&gt;"",$L2552,"")</f>
        <v>2013.5</v>
      </c>
      <c r="N2552" s="0" t="n">
        <f aca="false">IF(AND(ISNUMBER($BW2552),ISNUMBER($BX2552)),MIN(1,MAX(0,($BX2552-2016+1)/($BX2552-$BW2552+1))),"")</f>
        <v>0.357142857142857</v>
      </c>
      <c r="O2552" s="0" t="n">
        <f aca="false">IF(AND(ISNUMBER($BW2552),ISNUMBER($BX2552)),MIN(1,MAX(0,($BX2552-2017+1)/($BX2552-$BW2552+1))),"")</f>
        <v>0.285714285714286</v>
      </c>
      <c r="P2552" s="0" t="n">
        <f aca="false">IF(AND(ISNUMBER($BW2552),ISNUMBER($BX2552)),MIN(1,MAX(0,($BX2552-2018+1)/($BX2552-$BW2552+1))),"")</f>
        <v>0.214285714285714</v>
      </c>
      <c r="Q2552" s="0" t="n">
        <f aca="false">IF(AND(ISNUMBER($BW2552),ISNUMBER($BX2552)),MIN(1,MAX(0,($BX2552-2019+1)/($BX2552-$BW2552+1))),"")</f>
        <v>0.142857142857143</v>
      </c>
      <c r="R2552" s="0" t="n">
        <f aca="false">IF(AND(ISNUMBER($BW2552),ISNUMBER($BX2552)),MIN(1,MAX(0,($BX2552-2016+1)/($BX2552-$BW2552+1))),"")</f>
        <v>0.357142857142857</v>
      </c>
      <c r="S2552" s="0" t="n">
        <f aca="false">IF($L2552&lt;&gt;"",IF($L2552&gt;=2015.5,1,0),"")</f>
        <v>0</v>
      </c>
      <c r="T2552" s="0" t="n">
        <f aca="false">IF($L2552&lt;&gt;"",IF($L2552&gt;=2016,1,0),"")</f>
        <v>0</v>
      </c>
      <c r="U2552" s="0" t="n">
        <f aca="false">IF(ISNUMBER($BX2552),IF($BX2552&gt;=2016,1,0),"")</f>
        <v>1</v>
      </c>
      <c r="V2552" s="0" t="n">
        <f aca="false">IF(ISNUMBER($BW2552),IF($BW2552&gt;=2016,1,0),"")</f>
        <v>0</v>
      </c>
      <c r="W2552" s="0" t="str">
        <f aca="false">IF(AND(ISNUMBER($BW2552),ISNUMBER($BX2552)),IF($BW2552&gt;=2016,"post-only",IF($BX2552&lt;2016,"pre-only","mixed")),"")</f>
        <v>mixed</v>
      </c>
      <c r="X2552" s="0" t="n">
        <f aca="false">IF(AND(ISNUMBER($BW2552),ISNUMBER($BX2552)),MIN(1,MAX(0,($BX2552-2017+1)/($BX2552-$BW2552+1))),"")</f>
        <v>0.285714285714286</v>
      </c>
      <c r="Y2552" s="0" t="n">
        <f aca="false">IF(AND(ISNUMBER($BW2552),ISNUMBER($BX2552)),MIN(1,MAX(0,($BX2552-2018+1)/($BX2552-$BW2552+1))),"")</f>
        <v>0.214285714285714</v>
      </c>
      <c r="Z2552" s="0" t="n">
        <f aca="false">IF(AND(ISNUMBER($BW2552),ISNUMBER($BX2552)),MIN(1,MAX(0,($BX2552-2019+1)/($BX2552-$BW2552+1))),"")</f>
        <v>0.142857142857143</v>
      </c>
      <c r="AA2552" s="0" t="n">
        <f aca="false">IF(ISNUMBER($BX2552),IF($BX2552&gt;=2017,1,0),"")</f>
        <v>1</v>
      </c>
      <c r="AB2552" s="0" t="n">
        <f aca="false">IF(ISNUMBER($BX2552),IF($BX2552&gt;=2018,1,0),"")</f>
        <v>1</v>
      </c>
      <c r="AC2552" s="0" t="n">
        <f aca="false">IF(ISNUMBER($BX2552),IF($BX2552&gt;=2019,1,0),"")</f>
        <v>1</v>
      </c>
      <c r="AD2552" s="0" t="n">
        <f aca="false">IF($L2552&lt;&gt;"",IF($L2552&gt;2013,1,0),"")</f>
        <v>1</v>
      </c>
      <c r="AE2552" s="0" t="n">
        <f aca="false">IF($L2552&lt;&gt;"",1+IF($L2552&gt;2011,1,0)+IF($L2552&gt;2014,1,0),"")</f>
        <v>2</v>
      </c>
      <c r="AF2552" s="0" t="s">
        <v>761</v>
      </c>
      <c r="AG2552" s="0" t="s">
        <v>88</v>
      </c>
      <c r="AH2552" s="0" t="s">
        <v>89</v>
      </c>
      <c r="AI2552" s="0" t="s">
        <v>334</v>
      </c>
      <c r="AJ2552" s="0" t="s">
        <v>334</v>
      </c>
      <c r="AK2552" s="0" t="str">
        <f aca="false">IF(AND($CF2552&lt;&gt;"",IFERROR(INDEX(subsample_country_map!$B:$B,MATCH($CF2552,subsample_country_map!$A:$A,0)),"")&lt;&gt;""),INDEX(subsample_country_map!$B:$B,MATCH($CF2552,subsample_country_map!$A:$A,0)),INDEX(lookup!$AA:$AA,MATCH($A2552,lookup!$A:$A,0)))</f>
        <v>1_US</v>
      </c>
      <c r="AL2552" s="0" t="str">
        <f aca="false">IF(AND($CF2552&lt;&gt;"",IFERROR(INDEX(subsample_country_map!$C:$C,MATCH($CF2552,subsample_country_map!$A:$A,0)),"")&lt;&gt;""),INDEX(subsample_country_map!$C:$C,MATCH($CF2552,subsample_country_map!$A:$A,0)),INDEX(lookup!$AB:$AB,MATCH($A2552,lookup!$A:$A,0)))</f>
        <v>1_developed</v>
      </c>
      <c r="AM2552" s="0" t="str">
        <f aca="false">IF(AND($CF2552&lt;&gt;"",IFERROR(INDEX(subsample_country_map!$D:$D,MATCH($CF2552,subsample_country_map!$A:$A,0)),"")&lt;&gt;""),INDEX(subsample_country_map!$D:$D,MATCH($CF2552,subsample_country_map!$A:$A,0)),INDEX(lookup!$AC:$AC,MATCH($A2552,lookup!$A:$A,0)))</f>
        <v>1_western</v>
      </c>
      <c r="AN2552" s="0" t="str">
        <f aca="false">IF(AND($CF2552&lt;&gt;"",IFERROR(INDEX(subsample_country_map!$E:$E,MATCH($CF2552,subsample_country_map!$A:$A,0)),"")&lt;&gt;""),INDEX(subsample_country_map!$E:$E,MATCH($CF2552,subsample_country_map!$A:$A,0)),INDEX(lookup!$AD:$AD,MATCH($A2552,lookup!$A:$A,0)))</f>
        <v>1_common law</v>
      </c>
      <c r="AO2552" s="0" t="str">
        <f aca="false">INDEX(lookup!$Y:$Y,MATCH($A2552,lookup!$A:$A,0))</f>
        <v>0_published</v>
      </c>
      <c r="AP2552" s="0" t="str">
        <f aca="false">INDEX(lookup!$Z:$Z,MATCH($A2552,lookup!$A:$A,0))</f>
        <v>0_VHB low</v>
      </c>
      <c r="AQ2552" s="0" t="str">
        <f aca="false">INDEX(lookup!$W:$W,MATCH($A2552,lookup!$A:$A,0))</f>
        <v>2_sust</v>
      </c>
      <c r="AS2552" s="0" t="s">
        <v>91</v>
      </c>
      <c r="AT2552" s="0" t="s">
        <v>397</v>
      </c>
      <c r="AU2552" s="0" t="s">
        <v>93</v>
      </c>
      <c r="AV2552" s="0" t="s">
        <v>2786</v>
      </c>
      <c r="BA2552" s="0" t="n">
        <v>5844</v>
      </c>
      <c r="BB2552" s="0" t="s">
        <v>8030</v>
      </c>
      <c r="BC2552" s="0" t="s">
        <v>122</v>
      </c>
      <c r="BD2552" s="0" t="s">
        <v>8031</v>
      </c>
      <c r="BE2552" s="0" t="s">
        <v>33</v>
      </c>
      <c r="BF2552" s="0" t="s">
        <v>2595</v>
      </c>
      <c r="BI2552" s="0" t="s">
        <v>316</v>
      </c>
      <c r="BJ2552" s="0" t="s">
        <v>8259</v>
      </c>
      <c r="BK2552" s="0" t="s">
        <v>8215</v>
      </c>
      <c r="BL2552" s="0" t="s">
        <v>8272</v>
      </c>
      <c r="BM2552" s="0" t="s">
        <v>8046</v>
      </c>
      <c r="BN2552" s="0" t="s">
        <v>8038</v>
      </c>
      <c r="BO2552" s="0" t="s">
        <v>105</v>
      </c>
      <c r="BP2552" s="0" t="s">
        <v>8029</v>
      </c>
      <c r="BQ2552" s="0" t="s">
        <v>2442</v>
      </c>
      <c r="BT2552" s="0" t="n">
        <v>0</v>
      </c>
      <c r="BU2552" s="0" t="s">
        <v>8036</v>
      </c>
      <c r="BW2552" s="0" t="n">
        <v>2007</v>
      </c>
      <c r="BX2552" s="0" t="n">
        <v>2020</v>
      </c>
      <c r="BY2552" s="0" t="s">
        <v>1526</v>
      </c>
      <c r="BZ2552" s="0" t="n">
        <v>2013.5</v>
      </c>
      <c r="CA2552" s="0" t="n">
        <v>0.357142857142857</v>
      </c>
      <c r="CB2552" s="0" t="n">
        <v>0</v>
      </c>
      <c r="CC2552" s="0" t="n">
        <v>1</v>
      </c>
      <c r="CE2552" s="0" t="n">
        <v>0</v>
      </c>
    </row>
    <row r="2553" customFormat="false" ht="15" hidden="false" customHeight="false" outlineLevel="0" collapsed="false">
      <c r="A2553" s="0" t="s">
        <v>8029</v>
      </c>
      <c r="B2553" s="0" t="n">
        <v>3858</v>
      </c>
      <c r="D2553" s="0" t="n">
        <v>513</v>
      </c>
      <c r="E2553" s="0" t="n">
        <f aca="false">IF(ISNUMBER($BA2553),$BA2553,IF(AND(ISNUMBER($D2553),ISNUMBER($BW2553),ISNUMBER($BX2553)),$D2553*($BX2553-$BW2553+1),""))</f>
        <v>513</v>
      </c>
      <c r="H2553" s="0" t="s">
        <v>118</v>
      </c>
      <c r="I2553" s="0" t="s">
        <v>746</v>
      </c>
      <c r="J2553" s="0" t="n">
        <f aca="false">IF($BW2553&lt;&gt;"",$BW2553,"")</f>
        <v>2007</v>
      </c>
      <c r="K2553" s="0" t="n">
        <f aca="false">IF($BX2553&lt;&gt;"",$BX2553,"")</f>
        <v>2020</v>
      </c>
      <c r="L2553" s="0" t="n">
        <f aca="false">IF(AND(ISNUMBER($BW2553),ISNUMBER($BX2553)),($BW2553+$BX2553)/2,"")</f>
        <v>2013.5</v>
      </c>
      <c r="M2553" s="0" t="n">
        <f aca="false">IF($L2553&lt;&gt;"",$L2553,"")</f>
        <v>2013.5</v>
      </c>
      <c r="N2553" s="0" t="n">
        <f aca="false">IF(AND(ISNUMBER($BW2553),ISNUMBER($BX2553)),MIN(1,MAX(0,($BX2553-2016+1)/($BX2553-$BW2553+1))),"")</f>
        <v>0.357142857142857</v>
      </c>
      <c r="O2553" s="0" t="n">
        <f aca="false">IF(AND(ISNUMBER($BW2553),ISNUMBER($BX2553)),MIN(1,MAX(0,($BX2553-2017+1)/($BX2553-$BW2553+1))),"")</f>
        <v>0.285714285714286</v>
      </c>
      <c r="P2553" s="0" t="n">
        <f aca="false">IF(AND(ISNUMBER($BW2553),ISNUMBER($BX2553)),MIN(1,MAX(0,($BX2553-2018+1)/($BX2553-$BW2553+1))),"")</f>
        <v>0.214285714285714</v>
      </c>
      <c r="Q2553" s="0" t="n">
        <f aca="false">IF(AND(ISNUMBER($BW2553),ISNUMBER($BX2553)),MIN(1,MAX(0,($BX2553-2019+1)/($BX2553-$BW2553+1))),"")</f>
        <v>0.142857142857143</v>
      </c>
      <c r="R2553" s="0" t="n">
        <f aca="false">IF(AND(ISNUMBER($BW2553),ISNUMBER($BX2553)),MIN(1,MAX(0,($BX2553-2016+1)/($BX2553-$BW2553+1))),"")</f>
        <v>0.357142857142857</v>
      </c>
      <c r="S2553" s="0" t="n">
        <f aca="false">IF($L2553&lt;&gt;"",IF($L2553&gt;=2015.5,1,0),"")</f>
        <v>0</v>
      </c>
      <c r="T2553" s="0" t="n">
        <f aca="false">IF($L2553&lt;&gt;"",IF($L2553&gt;=2016,1,0),"")</f>
        <v>0</v>
      </c>
      <c r="U2553" s="0" t="n">
        <f aca="false">IF(ISNUMBER($BX2553),IF($BX2553&gt;=2016,1,0),"")</f>
        <v>1</v>
      </c>
      <c r="V2553" s="0" t="n">
        <f aca="false">IF(ISNUMBER($BW2553),IF($BW2553&gt;=2016,1,0),"")</f>
        <v>0</v>
      </c>
      <c r="W2553" s="0" t="str">
        <f aca="false">IF(AND(ISNUMBER($BW2553),ISNUMBER($BX2553)),IF($BW2553&gt;=2016,"post-only",IF($BX2553&lt;2016,"pre-only","mixed")),"")</f>
        <v>mixed</v>
      </c>
      <c r="X2553" s="0" t="n">
        <f aca="false">IF(AND(ISNUMBER($BW2553),ISNUMBER($BX2553)),MIN(1,MAX(0,($BX2553-2017+1)/($BX2553-$BW2553+1))),"")</f>
        <v>0.285714285714286</v>
      </c>
      <c r="Y2553" s="0" t="n">
        <f aca="false">IF(AND(ISNUMBER($BW2553),ISNUMBER($BX2553)),MIN(1,MAX(0,($BX2553-2018+1)/($BX2553-$BW2553+1))),"")</f>
        <v>0.214285714285714</v>
      </c>
      <c r="Z2553" s="0" t="n">
        <f aca="false">IF(AND(ISNUMBER($BW2553),ISNUMBER($BX2553)),MIN(1,MAX(0,($BX2553-2019+1)/($BX2553-$BW2553+1))),"")</f>
        <v>0.142857142857143</v>
      </c>
      <c r="AA2553" s="0" t="n">
        <f aca="false">IF(ISNUMBER($BX2553),IF($BX2553&gt;=2017,1,0),"")</f>
        <v>1</v>
      </c>
      <c r="AB2553" s="0" t="n">
        <f aca="false">IF(ISNUMBER($BX2553),IF($BX2553&gt;=2018,1,0),"")</f>
        <v>1</v>
      </c>
      <c r="AC2553" s="0" t="n">
        <f aca="false">IF(ISNUMBER($BX2553),IF($BX2553&gt;=2019,1,0),"")</f>
        <v>1</v>
      </c>
      <c r="AD2553" s="0" t="n">
        <f aca="false">IF($L2553&lt;&gt;"",IF($L2553&gt;2013,1,0),"")</f>
        <v>1</v>
      </c>
      <c r="AE2553" s="0" t="n">
        <f aca="false">IF($L2553&lt;&gt;"",1+IF($L2553&gt;2011,1,0)+IF($L2553&gt;2014,1,0),"")</f>
        <v>2</v>
      </c>
      <c r="AF2553" s="0" t="s">
        <v>761</v>
      </c>
      <c r="AG2553" s="0" t="s">
        <v>88</v>
      </c>
      <c r="AH2553" s="0" t="s">
        <v>89</v>
      </c>
      <c r="AI2553" s="0" t="s">
        <v>334</v>
      </c>
      <c r="AJ2553" s="0" t="s">
        <v>334</v>
      </c>
      <c r="AK2553" s="0" t="str">
        <f aca="false">IF(AND($CF2553&lt;&gt;"",IFERROR(INDEX(subsample_country_map!$B:$B,MATCH($CF2553,subsample_country_map!$A:$A,0)),"")&lt;&gt;""),INDEX(subsample_country_map!$B:$B,MATCH($CF2553,subsample_country_map!$A:$A,0)),INDEX(lookup!$AA:$AA,MATCH($A2553,lookup!$A:$A,0)))</f>
        <v>1_US</v>
      </c>
      <c r="AL2553" s="0" t="str">
        <f aca="false">IF(AND($CF2553&lt;&gt;"",IFERROR(INDEX(subsample_country_map!$C:$C,MATCH($CF2553,subsample_country_map!$A:$A,0)),"")&lt;&gt;""),INDEX(subsample_country_map!$C:$C,MATCH($CF2553,subsample_country_map!$A:$A,0)),INDEX(lookup!$AB:$AB,MATCH($A2553,lookup!$A:$A,0)))</f>
        <v>1_developed</v>
      </c>
      <c r="AM2553" s="0" t="str">
        <f aca="false">IF(AND($CF2553&lt;&gt;"",IFERROR(INDEX(subsample_country_map!$D:$D,MATCH($CF2553,subsample_country_map!$A:$A,0)),"")&lt;&gt;""),INDEX(subsample_country_map!$D:$D,MATCH($CF2553,subsample_country_map!$A:$A,0)),INDEX(lookup!$AC:$AC,MATCH($A2553,lookup!$A:$A,0)))</f>
        <v>1_western</v>
      </c>
      <c r="AN2553" s="0" t="str">
        <f aca="false">IF(AND($CF2553&lt;&gt;"",IFERROR(INDEX(subsample_country_map!$E:$E,MATCH($CF2553,subsample_country_map!$A:$A,0)),"")&lt;&gt;""),INDEX(subsample_country_map!$E:$E,MATCH($CF2553,subsample_country_map!$A:$A,0)),INDEX(lookup!$AD:$AD,MATCH($A2553,lookup!$A:$A,0)))</f>
        <v>1_common law</v>
      </c>
      <c r="AO2553" s="0" t="str">
        <f aca="false">INDEX(lookup!$Y:$Y,MATCH($A2553,lookup!$A:$A,0))</f>
        <v>0_published</v>
      </c>
      <c r="AP2553" s="0" t="str">
        <f aca="false">INDEX(lookup!$Z:$Z,MATCH($A2553,lookup!$A:$A,0))</f>
        <v>0_VHB low</v>
      </c>
      <c r="AQ2553" s="0" t="str">
        <f aca="false">INDEX(lookup!$W:$W,MATCH($A2553,lookup!$A:$A,0))</f>
        <v>2_sust</v>
      </c>
      <c r="AS2553" s="0" t="s">
        <v>91</v>
      </c>
      <c r="AT2553" s="0" t="s">
        <v>397</v>
      </c>
      <c r="AU2553" s="0" t="s">
        <v>93</v>
      </c>
      <c r="AV2553" s="0" t="s">
        <v>1513</v>
      </c>
      <c r="BA2553" s="0" t="n">
        <v>513</v>
      </c>
      <c r="BB2553" s="0" t="s">
        <v>8030</v>
      </c>
      <c r="BC2553" s="0" t="s">
        <v>122</v>
      </c>
      <c r="BD2553" s="0" t="s">
        <v>8031</v>
      </c>
      <c r="BE2553" s="0" t="s">
        <v>33</v>
      </c>
      <c r="BF2553" s="0" t="s">
        <v>2629</v>
      </c>
      <c r="BI2553" s="0" t="s">
        <v>316</v>
      </c>
      <c r="BJ2553" s="0" t="s">
        <v>8262</v>
      </c>
      <c r="BK2553" s="0" t="s">
        <v>8215</v>
      </c>
      <c r="BL2553" s="0" t="s">
        <v>8273</v>
      </c>
      <c r="BM2553" s="0" t="s">
        <v>8046</v>
      </c>
      <c r="BN2553" s="0" t="s">
        <v>8038</v>
      </c>
      <c r="BO2553" s="0" t="s">
        <v>105</v>
      </c>
      <c r="BP2553" s="0" t="s">
        <v>8029</v>
      </c>
      <c r="BQ2553" s="0" t="s">
        <v>2442</v>
      </c>
      <c r="BT2553" s="0" t="n">
        <v>0</v>
      </c>
      <c r="BU2553" s="0" t="s">
        <v>8036</v>
      </c>
      <c r="BW2553" s="0" t="n">
        <v>2007</v>
      </c>
      <c r="BX2553" s="0" t="n">
        <v>2020</v>
      </c>
      <c r="BY2553" s="0" t="s">
        <v>1526</v>
      </c>
      <c r="BZ2553" s="0" t="n">
        <v>2013.5</v>
      </c>
      <c r="CA2553" s="0" t="n">
        <v>0.357142857142857</v>
      </c>
      <c r="CB2553" s="0" t="n">
        <v>0</v>
      </c>
      <c r="CC2553" s="0" t="n">
        <v>1</v>
      </c>
      <c r="CE2553" s="0" t="n">
        <v>0</v>
      </c>
    </row>
    <row r="2554" customFormat="false" ht="15" hidden="false" customHeight="false" outlineLevel="0" collapsed="false">
      <c r="A2554" s="0" t="s">
        <v>8029</v>
      </c>
      <c r="B2554" s="0" t="n">
        <v>3859</v>
      </c>
      <c r="D2554" s="0" t="n">
        <v>5325</v>
      </c>
      <c r="E2554" s="0" t="n">
        <f aca="false">IF(ISNUMBER($BA2554),$BA2554,IF(AND(ISNUMBER($D2554),ISNUMBER($BW2554),ISNUMBER($BX2554)),$D2554*($BX2554-$BW2554+1),""))</f>
        <v>5325</v>
      </c>
      <c r="H2554" s="0" t="s">
        <v>118</v>
      </c>
      <c r="I2554" s="0" t="s">
        <v>746</v>
      </c>
      <c r="J2554" s="0" t="n">
        <f aca="false">IF($BW2554&lt;&gt;"",$BW2554,"")</f>
        <v>2007</v>
      </c>
      <c r="K2554" s="0" t="n">
        <f aca="false">IF($BX2554&lt;&gt;"",$BX2554,"")</f>
        <v>2020</v>
      </c>
      <c r="L2554" s="0" t="n">
        <f aca="false">IF(AND(ISNUMBER($BW2554),ISNUMBER($BX2554)),($BW2554+$BX2554)/2,"")</f>
        <v>2013.5</v>
      </c>
      <c r="M2554" s="0" t="n">
        <f aca="false">IF($L2554&lt;&gt;"",$L2554,"")</f>
        <v>2013.5</v>
      </c>
      <c r="N2554" s="0" t="n">
        <f aca="false">IF(AND(ISNUMBER($BW2554),ISNUMBER($BX2554)),MIN(1,MAX(0,($BX2554-2016+1)/($BX2554-$BW2554+1))),"")</f>
        <v>0.357142857142857</v>
      </c>
      <c r="O2554" s="0" t="n">
        <f aca="false">IF(AND(ISNUMBER($BW2554),ISNUMBER($BX2554)),MIN(1,MAX(0,($BX2554-2017+1)/($BX2554-$BW2554+1))),"")</f>
        <v>0.285714285714286</v>
      </c>
      <c r="P2554" s="0" t="n">
        <f aca="false">IF(AND(ISNUMBER($BW2554),ISNUMBER($BX2554)),MIN(1,MAX(0,($BX2554-2018+1)/($BX2554-$BW2554+1))),"")</f>
        <v>0.214285714285714</v>
      </c>
      <c r="Q2554" s="0" t="n">
        <f aca="false">IF(AND(ISNUMBER($BW2554),ISNUMBER($BX2554)),MIN(1,MAX(0,($BX2554-2019+1)/($BX2554-$BW2554+1))),"")</f>
        <v>0.142857142857143</v>
      </c>
      <c r="R2554" s="0" t="n">
        <f aca="false">IF(AND(ISNUMBER($BW2554),ISNUMBER($BX2554)),MIN(1,MAX(0,($BX2554-2016+1)/($BX2554-$BW2554+1))),"")</f>
        <v>0.357142857142857</v>
      </c>
      <c r="S2554" s="0" t="n">
        <f aca="false">IF($L2554&lt;&gt;"",IF($L2554&gt;=2015.5,1,0),"")</f>
        <v>0</v>
      </c>
      <c r="T2554" s="0" t="n">
        <f aca="false">IF($L2554&lt;&gt;"",IF($L2554&gt;=2016,1,0),"")</f>
        <v>0</v>
      </c>
      <c r="U2554" s="0" t="n">
        <f aca="false">IF(ISNUMBER($BX2554),IF($BX2554&gt;=2016,1,0),"")</f>
        <v>1</v>
      </c>
      <c r="V2554" s="0" t="n">
        <f aca="false">IF(ISNUMBER($BW2554),IF($BW2554&gt;=2016,1,0),"")</f>
        <v>0</v>
      </c>
      <c r="W2554" s="0" t="str">
        <f aca="false">IF(AND(ISNUMBER($BW2554),ISNUMBER($BX2554)),IF($BW2554&gt;=2016,"post-only",IF($BX2554&lt;2016,"pre-only","mixed")),"")</f>
        <v>mixed</v>
      </c>
      <c r="X2554" s="0" t="n">
        <f aca="false">IF(AND(ISNUMBER($BW2554),ISNUMBER($BX2554)),MIN(1,MAX(0,($BX2554-2017+1)/($BX2554-$BW2554+1))),"")</f>
        <v>0.285714285714286</v>
      </c>
      <c r="Y2554" s="0" t="n">
        <f aca="false">IF(AND(ISNUMBER($BW2554),ISNUMBER($BX2554)),MIN(1,MAX(0,($BX2554-2018+1)/($BX2554-$BW2554+1))),"")</f>
        <v>0.214285714285714</v>
      </c>
      <c r="Z2554" s="0" t="n">
        <f aca="false">IF(AND(ISNUMBER($BW2554),ISNUMBER($BX2554)),MIN(1,MAX(0,($BX2554-2019+1)/($BX2554-$BW2554+1))),"")</f>
        <v>0.142857142857143</v>
      </c>
      <c r="AA2554" s="0" t="n">
        <f aca="false">IF(ISNUMBER($BX2554),IF($BX2554&gt;=2017,1,0),"")</f>
        <v>1</v>
      </c>
      <c r="AB2554" s="0" t="n">
        <f aca="false">IF(ISNUMBER($BX2554),IF($BX2554&gt;=2018,1,0),"")</f>
        <v>1</v>
      </c>
      <c r="AC2554" s="0" t="n">
        <f aca="false">IF(ISNUMBER($BX2554),IF($BX2554&gt;=2019,1,0),"")</f>
        <v>1</v>
      </c>
      <c r="AD2554" s="0" t="n">
        <f aca="false">IF($L2554&lt;&gt;"",IF($L2554&gt;2013,1,0),"")</f>
        <v>1</v>
      </c>
      <c r="AE2554" s="0" t="n">
        <f aca="false">IF($L2554&lt;&gt;"",1+IF($L2554&gt;2011,1,0)+IF($L2554&gt;2014,1,0),"")</f>
        <v>2</v>
      </c>
      <c r="AF2554" s="0" t="s">
        <v>761</v>
      </c>
      <c r="AG2554" s="0" t="s">
        <v>88</v>
      </c>
      <c r="AH2554" s="0" t="s">
        <v>89</v>
      </c>
      <c r="AI2554" s="0" t="s">
        <v>334</v>
      </c>
      <c r="AJ2554" s="0" t="s">
        <v>334</v>
      </c>
      <c r="AK2554" s="0" t="str">
        <f aca="false">IF(AND($CF2554&lt;&gt;"",IFERROR(INDEX(subsample_country_map!$B:$B,MATCH($CF2554,subsample_country_map!$A:$A,0)),"")&lt;&gt;""),INDEX(subsample_country_map!$B:$B,MATCH($CF2554,subsample_country_map!$A:$A,0)),INDEX(lookup!$AA:$AA,MATCH($A2554,lookup!$A:$A,0)))</f>
        <v>1_US</v>
      </c>
      <c r="AL2554" s="0" t="str">
        <f aca="false">IF(AND($CF2554&lt;&gt;"",IFERROR(INDEX(subsample_country_map!$C:$C,MATCH($CF2554,subsample_country_map!$A:$A,0)),"")&lt;&gt;""),INDEX(subsample_country_map!$C:$C,MATCH($CF2554,subsample_country_map!$A:$A,0)),INDEX(lookup!$AB:$AB,MATCH($A2554,lookup!$A:$A,0)))</f>
        <v>1_developed</v>
      </c>
      <c r="AM2554" s="0" t="str">
        <f aca="false">IF(AND($CF2554&lt;&gt;"",IFERROR(INDEX(subsample_country_map!$D:$D,MATCH($CF2554,subsample_country_map!$A:$A,0)),"")&lt;&gt;""),INDEX(subsample_country_map!$D:$D,MATCH($CF2554,subsample_country_map!$A:$A,0)),INDEX(lookup!$AC:$AC,MATCH($A2554,lookup!$A:$A,0)))</f>
        <v>1_western</v>
      </c>
      <c r="AN2554" s="0" t="str">
        <f aca="false">IF(AND($CF2554&lt;&gt;"",IFERROR(INDEX(subsample_country_map!$E:$E,MATCH($CF2554,subsample_country_map!$A:$A,0)),"")&lt;&gt;""),INDEX(subsample_country_map!$E:$E,MATCH($CF2554,subsample_country_map!$A:$A,0)),INDEX(lookup!$AD:$AD,MATCH($A2554,lookup!$A:$A,0)))</f>
        <v>1_common law</v>
      </c>
      <c r="AO2554" s="0" t="str">
        <f aca="false">INDEX(lookup!$Y:$Y,MATCH($A2554,lookup!$A:$A,0))</f>
        <v>0_published</v>
      </c>
      <c r="AP2554" s="0" t="str">
        <f aca="false">INDEX(lookup!$Z:$Z,MATCH($A2554,lookup!$A:$A,0))</f>
        <v>0_VHB low</v>
      </c>
      <c r="AQ2554" s="0" t="str">
        <f aca="false">INDEX(lookup!$W:$W,MATCH($A2554,lookup!$A:$A,0))</f>
        <v>2_sust</v>
      </c>
      <c r="AS2554" s="0" t="s">
        <v>91</v>
      </c>
      <c r="AT2554" s="0" t="s">
        <v>397</v>
      </c>
      <c r="AU2554" s="0" t="s">
        <v>93</v>
      </c>
      <c r="AV2554" s="0" t="s">
        <v>2637</v>
      </c>
      <c r="BA2554" s="0" t="n">
        <v>5325</v>
      </c>
      <c r="BB2554" s="0" t="s">
        <v>8030</v>
      </c>
      <c r="BC2554" s="0" t="s">
        <v>122</v>
      </c>
      <c r="BD2554" s="0" t="s">
        <v>8031</v>
      </c>
      <c r="BE2554" s="0" t="s">
        <v>33</v>
      </c>
      <c r="BF2554" s="0" t="s">
        <v>8235</v>
      </c>
      <c r="BI2554" s="0" t="s">
        <v>316</v>
      </c>
      <c r="BJ2554" s="0" t="s">
        <v>8264</v>
      </c>
      <c r="BK2554" s="0" t="s">
        <v>8215</v>
      </c>
      <c r="BL2554" s="0" t="s">
        <v>8274</v>
      </c>
      <c r="BM2554" s="0" t="s">
        <v>8046</v>
      </c>
      <c r="BN2554" s="0" t="s">
        <v>8038</v>
      </c>
      <c r="BO2554" s="0" t="s">
        <v>105</v>
      </c>
      <c r="BP2554" s="0" t="s">
        <v>8029</v>
      </c>
      <c r="BQ2554" s="0" t="s">
        <v>2442</v>
      </c>
      <c r="BT2554" s="0" t="n">
        <v>0</v>
      </c>
      <c r="BU2554" s="0" t="s">
        <v>8036</v>
      </c>
      <c r="BW2554" s="0" t="n">
        <v>2007</v>
      </c>
      <c r="BX2554" s="0" t="n">
        <v>2020</v>
      </c>
      <c r="BY2554" s="0" t="s">
        <v>1526</v>
      </c>
      <c r="BZ2554" s="0" t="n">
        <v>2013.5</v>
      </c>
      <c r="CA2554" s="0" t="n">
        <v>0.357142857142857</v>
      </c>
      <c r="CB2554" s="0" t="n">
        <v>0</v>
      </c>
      <c r="CC2554" s="0" t="n">
        <v>1</v>
      </c>
      <c r="CE2554" s="0" t="n">
        <v>0</v>
      </c>
    </row>
    <row r="2555" customFormat="false" ht="15" hidden="false" customHeight="false" outlineLevel="0" collapsed="false">
      <c r="A2555" s="0" t="s">
        <v>8029</v>
      </c>
      <c r="B2555" s="0" t="n">
        <v>3860</v>
      </c>
      <c r="D2555" s="0" t="n">
        <v>2566</v>
      </c>
      <c r="E2555" s="0" t="n">
        <f aca="false">IF(ISNUMBER($BA2555),$BA2555,IF(AND(ISNUMBER($D2555),ISNUMBER($BW2555),ISNUMBER($BX2555)),$D2555*($BX2555-$BW2555+1),""))</f>
        <v>2566</v>
      </c>
      <c r="H2555" s="0" t="s">
        <v>118</v>
      </c>
      <c r="I2555" s="0" t="s">
        <v>746</v>
      </c>
      <c r="J2555" s="0" t="n">
        <f aca="false">IF($BW2555&lt;&gt;"",$BW2555,"")</f>
        <v>2007</v>
      </c>
      <c r="K2555" s="0" t="n">
        <f aca="false">IF($BX2555&lt;&gt;"",$BX2555,"")</f>
        <v>2020</v>
      </c>
      <c r="L2555" s="0" t="n">
        <f aca="false">IF(AND(ISNUMBER($BW2555),ISNUMBER($BX2555)),($BW2555+$BX2555)/2,"")</f>
        <v>2013.5</v>
      </c>
      <c r="M2555" s="0" t="n">
        <f aca="false">IF($L2555&lt;&gt;"",$L2555,"")</f>
        <v>2013.5</v>
      </c>
      <c r="N2555" s="0" t="n">
        <f aca="false">IF(AND(ISNUMBER($BW2555),ISNUMBER($BX2555)),MIN(1,MAX(0,($BX2555-2016+1)/($BX2555-$BW2555+1))),"")</f>
        <v>0.357142857142857</v>
      </c>
      <c r="O2555" s="0" t="n">
        <f aca="false">IF(AND(ISNUMBER($BW2555),ISNUMBER($BX2555)),MIN(1,MAX(0,($BX2555-2017+1)/($BX2555-$BW2555+1))),"")</f>
        <v>0.285714285714286</v>
      </c>
      <c r="P2555" s="0" t="n">
        <f aca="false">IF(AND(ISNUMBER($BW2555),ISNUMBER($BX2555)),MIN(1,MAX(0,($BX2555-2018+1)/($BX2555-$BW2555+1))),"")</f>
        <v>0.214285714285714</v>
      </c>
      <c r="Q2555" s="0" t="n">
        <f aca="false">IF(AND(ISNUMBER($BW2555),ISNUMBER($BX2555)),MIN(1,MAX(0,($BX2555-2019+1)/($BX2555-$BW2555+1))),"")</f>
        <v>0.142857142857143</v>
      </c>
      <c r="R2555" s="0" t="n">
        <f aca="false">IF(AND(ISNUMBER($BW2555),ISNUMBER($BX2555)),MIN(1,MAX(0,($BX2555-2016+1)/($BX2555-$BW2555+1))),"")</f>
        <v>0.357142857142857</v>
      </c>
      <c r="S2555" s="0" t="n">
        <f aca="false">IF($L2555&lt;&gt;"",IF($L2555&gt;=2015.5,1,0),"")</f>
        <v>0</v>
      </c>
      <c r="T2555" s="0" t="n">
        <f aca="false">IF($L2555&lt;&gt;"",IF($L2555&gt;=2016,1,0),"")</f>
        <v>0</v>
      </c>
      <c r="U2555" s="0" t="n">
        <f aca="false">IF(ISNUMBER($BX2555),IF($BX2555&gt;=2016,1,0),"")</f>
        <v>1</v>
      </c>
      <c r="V2555" s="0" t="n">
        <f aca="false">IF(ISNUMBER($BW2555),IF($BW2555&gt;=2016,1,0),"")</f>
        <v>0</v>
      </c>
      <c r="W2555" s="0" t="str">
        <f aca="false">IF(AND(ISNUMBER($BW2555),ISNUMBER($BX2555)),IF($BW2555&gt;=2016,"post-only",IF($BX2555&lt;2016,"pre-only","mixed")),"")</f>
        <v>mixed</v>
      </c>
      <c r="X2555" s="0" t="n">
        <f aca="false">IF(AND(ISNUMBER($BW2555),ISNUMBER($BX2555)),MIN(1,MAX(0,($BX2555-2017+1)/($BX2555-$BW2555+1))),"")</f>
        <v>0.285714285714286</v>
      </c>
      <c r="Y2555" s="0" t="n">
        <f aca="false">IF(AND(ISNUMBER($BW2555),ISNUMBER($BX2555)),MIN(1,MAX(0,($BX2555-2018+1)/($BX2555-$BW2555+1))),"")</f>
        <v>0.214285714285714</v>
      </c>
      <c r="Z2555" s="0" t="n">
        <f aca="false">IF(AND(ISNUMBER($BW2555),ISNUMBER($BX2555)),MIN(1,MAX(0,($BX2555-2019+1)/($BX2555-$BW2555+1))),"")</f>
        <v>0.142857142857143</v>
      </c>
      <c r="AA2555" s="0" t="n">
        <f aca="false">IF(ISNUMBER($BX2555),IF($BX2555&gt;=2017,1,0),"")</f>
        <v>1</v>
      </c>
      <c r="AB2555" s="0" t="n">
        <f aca="false">IF(ISNUMBER($BX2555),IF($BX2555&gt;=2018,1,0),"")</f>
        <v>1</v>
      </c>
      <c r="AC2555" s="0" t="n">
        <f aca="false">IF(ISNUMBER($BX2555),IF($BX2555&gt;=2019,1,0),"")</f>
        <v>1</v>
      </c>
      <c r="AD2555" s="0" t="n">
        <f aca="false">IF($L2555&lt;&gt;"",IF($L2555&gt;2013,1,0),"")</f>
        <v>1</v>
      </c>
      <c r="AE2555" s="0" t="n">
        <f aca="false">IF($L2555&lt;&gt;"",1+IF($L2555&gt;2011,1,0)+IF($L2555&gt;2014,1,0),"")</f>
        <v>2</v>
      </c>
      <c r="AF2555" s="0" t="s">
        <v>761</v>
      </c>
      <c r="AG2555" s="0" t="s">
        <v>88</v>
      </c>
      <c r="AH2555" s="0" t="s">
        <v>89</v>
      </c>
      <c r="AI2555" s="0" t="s">
        <v>334</v>
      </c>
      <c r="AJ2555" s="0" t="s">
        <v>334</v>
      </c>
      <c r="AK2555" s="0" t="str">
        <f aca="false">IF(AND($CF2555&lt;&gt;"",IFERROR(INDEX(subsample_country_map!$B:$B,MATCH($CF2555,subsample_country_map!$A:$A,0)),"")&lt;&gt;""),INDEX(subsample_country_map!$B:$B,MATCH($CF2555,subsample_country_map!$A:$A,0)),INDEX(lookup!$AA:$AA,MATCH($A2555,lookup!$A:$A,0)))</f>
        <v>1_US</v>
      </c>
      <c r="AL2555" s="0" t="str">
        <f aca="false">IF(AND($CF2555&lt;&gt;"",IFERROR(INDEX(subsample_country_map!$C:$C,MATCH($CF2555,subsample_country_map!$A:$A,0)),"")&lt;&gt;""),INDEX(subsample_country_map!$C:$C,MATCH($CF2555,subsample_country_map!$A:$A,0)),INDEX(lookup!$AB:$AB,MATCH($A2555,lookup!$A:$A,0)))</f>
        <v>1_developed</v>
      </c>
      <c r="AM2555" s="0" t="str">
        <f aca="false">IF(AND($CF2555&lt;&gt;"",IFERROR(INDEX(subsample_country_map!$D:$D,MATCH($CF2555,subsample_country_map!$A:$A,0)),"")&lt;&gt;""),INDEX(subsample_country_map!$D:$D,MATCH($CF2555,subsample_country_map!$A:$A,0)),INDEX(lookup!$AC:$AC,MATCH($A2555,lookup!$A:$A,0)))</f>
        <v>1_western</v>
      </c>
      <c r="AN2555" s="0" t="str">
        <f aca="false">IF(AND($CF2555&lt;&gt;"",IFERROR(INDEX(subsample_country_map!$E:$E,MATCH($CF2555,subsample_country_map!$A:$A,0)),"")&lt;&gt;""),INDEX(subsample_country_map!$E:$E,MATCH($CF2555,subsample_country_map!$A:$A,0)),INDEX(lookup!$AD:$AD,MATCH($A2555,lookup!$A:$A,0)))</f>
        <v>1_common law</v>
      </c>
      <c r="AO2555" s="0" t="str">
        <f aca="false">INDEX(lookup!$Y:$Y,MATCH($A2555,lookup!$A:$A,0))</f>
        <v>0_published</v>
      </c>
      <c r="AP2555" s="0" t="str">
        <f aca="false">INDEX(lookup!$Z:$Z,MATCH($A2555,lookup!$A:$A,0))</f>
        <v>0_VHB low</v>
      </c>
      <c r="AQ2555" s="0" t="str">
        <f aca="false">INDEX(lookup!$W:$W,MATCH($A2555,lookup!$A:$A,0))</f>
        <v>2_sust</v>
      </c>
      <c r="AS2555" s="0" t="s">
        <v>91</v>
      </c>
      <c r="AT2555" s="0" t="s">
        <v>397</v>
      </c>
      <c r="AU2555" s="0" t="s">
        <v>93</v>
      </c>
      <c r="AV2555" s="0" t="s">
        <v>2702</v>
      </c>
      <c r="BA2555" s="0" t="n">
        <v>2566</v>
      </c>
      <c r="BB2555" s="0" t="s">
        <v>8030</v>
      </c>
      <c r="BC2555" s="0" t="s">
        <v>122</v>
      </c>
      <c r="BD2555" s="0" t="s">
        <v>8031</v>
      </c>
      <c r="BE2555" s="0" t="s">
        <v>33</v>
      </c>
      <c r="BF2555" s="0" t="s">
        <v>2614</v>
      </c>
      <c r="BI2555" s="0" t="s">
        <v>316</v>
      </c>
      <c r="BJ2555" s="0" t="s">
        <v>8275</v>
      </c>
      <c r="BK2555" s="0" t="s">
        <v>8215</v>
      </c>
      <c r="BL2555" s="0" t="s">
        <v>8276</v>
      </c>
      <c r="BM2555" s="0" t="s">
        <v>8034</v>
      </c>
      <c r="BN2555" s="0" t="s">
        <v>8040</v>
      </c>
      <c r="BO2555" s="0" t="s">
        <v>105</v>
      </c>
      <c r="BP2555" s="0" t="s">
        <v>8029</v>
      </c>
      <c r="BQ2555" s="0" t="s">
        <v>2442</v>
      </c>
      <c r="BT2555" s="0" t="n">
        <v>0</v>
      </c>
      <c r="BU2555" s="0" t="s">
        <v>8036</v>
      </c>
      <c r="BW2555" s="0" t="n">
        <v>2007</v>
      </c>
      <c r="BX2555" s="0" t="n">
        <v>2020</v>
      </c>
      <c r="BY2555" s="0" t="s">
        <v>1526</v>
      </c>
      <c r="BZ2555" s="0" t="n">
        <v>2013.5</v>
      </c>
      <c r="CA2555" s="0" t="n">
        <v>0.357142857142857</v>
      </c>
      <c r="CB2555" s="0" t="n">
        <v>0</v>
      </c>
      <c r="CC2555" s="0" t="n">
        <v>1</v>
      </c>
      <c r="CE2555" s="0" t="n">
        <v>0</v>
      </c>
    </row>
    <row r="2556" customFormat="false" ht="15" hidden="false" customHeight="false" outlineLevel="0" collapsed="false">
      <c r="A2556" s="0" t="s">
        <v>8029</v>
      </c>
      <c r="B2556" s="0" t="n">
        <v>3861</v>
      </c>
      <c r="D2556" s="0" t="n">
        <v>2354</v>
      </c>
      <c r="E2556" s="0" t="n">
        <f aca="false">IF(ISNUMBER($BA2556),$BA2556,IF(AND(ISNUMBER($D2556),ISNUMBER($BW2556),ISNUMBER($BX2556)),$D2556*($BX2556-$BW2556+1),""))</f>
        <v>2354</v>
      </c>
      <c r="H2556" s="0" t="s">
        <v>118</v>
      </c>
      <c r="I2556" s="0" t="s">
        <v>746</v>
      </c>
      <c r="J2556" s="0" t="n">
        <f aca="false">IF($BW2556&lt;&gt;"",$BW2556,"")</f>
        <v>2007</v>
      </c>
      <c r="K2556" s="0" t="n">
        <f aca="false">IF($BX2556&lt;&gt;"",$BX2556,"")</f>
        <v>2020</v>
      </c>
      <c r="L2556" s="0" t="n">
        <f aca="false">IF(AND(ISNUMBER($BW2556),ISNUMBER($BX2556)),($BW2556+$BX2556)/2,"")</f>
        <v>2013.5</v>
      </c>
      <c r="M2556" s="0" t="n">
        <f aca="false">IF($L2556&lt;&gt;"",$L2556,"")</f>
        <v>2013.5</v>
      </c>
      <c r="N2556" s="0" t="n">
        <f aca="false">IF(AND(ISNUMBER($BW2556),ISNUMBER($BX2556)),MIN(1,MAX(0,($BX2556-2016+1)/($BX2556-$BW2556+1))),"")</f>
        <v>0.357142857142857</v>
      </c>
      <c r="O2556" s="0" t="n">
        <f aca="false">IF(AND(ISNUMBER($BW2556),ISNUMBER($BX2556)),MIN(1,MAX(0,($BX2556-2017+1)/($BX2556-$BW2556+1))),"")</f>
        <v>0.285714285714286</v>
      </c>
      <c r="P2556" s="0" t="n">
        <f aca="false">IF(AND(ISNUMBER($BW2556),ISNUMBER($BX2556)),MIN(1,MAX(0,($BX2556-2018+1)/($BX2556-$BW2556+1))),"")</f>
        <v>0.214285714285714</v>
      </c>
      <c r="Q2556" s="0" t="n">
        <f aca="false">IF(AND(ISNUMBER($BW2556),ISNUMBER($BX2556)),MIN(1,MAX(0,($BX2556-2019+1)/($BX2556-$BW2556+1))),"")</f>
        <v>0.142857142857143</v>
      </c>
      <c r="R2556" s="0" t="n">
        <f aca="false">IF(AND(ISNUMBER($BW2556),ISNUMBER($BX2556)),MIN(1,MAX(0,($BX2556-2016+1)/($BX2556-$BW2556+1))),"")</f>
        <v>0.357142857142857</v>
      </c>
      <c r="S2556" s="0" t="n">
        <f aca="false">IF($L2556&lt;&gt;"",IF($L2556&gt;=2015.5,1,0),"")</f>
        <v>0</v>
      </c>
      <c r="T2556" s="0" t="n">
        <f aca="false">IF($L2556&lt;&gt;"",IF($L2556&gt;=2016,1,0),"")</f>
        <v>0</v>
      </c>
      <c r="U2556" s="0" t="n">
        <f aca="false">IF(ISNUMBER($BX2556),IF($BX2556&gt;=2016,1,0),"")</f>
        <v>1</v>
      </c>
      <c r="V2556" s="0" t="n">
        <f aca="false">IF(ISNUMBER($BW2556),IF($BW2556&gt;=2016,1,0),"")</f>
        <v>0</v>
      </c>
      <c r="W2556" s="0" t="str">
        <f aca="false">IF(AND(ISNUMBER($BW2556),ISNUMBER($BX2556)),IF($BW2556&gt;=2016,"post-only",IF($BX2556&lt;2016,"pre-only","mixed")),"")</f>
        <v>mixed</v>
      </c>
      <c r="X2556" s="0" t="n">
        <f aca="false">IF(AND(ISNUMBER($BW2556),ISNUMBER($BX2556)),MIN(1,MAX(0,($BX2556-2017+1)/($BX2556-$BW2556+1))),"")</f>
        <v>0.285714285714286</v>
      </c>
      <c r="Y2556" s="0" t="n">
        <f aca="false">IF(AND(ISNUMBER($BW2556),ISNUMBER($BX2556)),MIN(1,MAX(0,($BX2556-2018+1)/($BX2556-$BW2556+1))),"")</f>
        <v>0.214285714285714</v>
      </c>
      <c r="Z2556" s="0" t="n">
        <f aca="false">IF(AND(ISNUMBER($BW2556),ISNUMBER($BX2556)),MIN(1,MAX(0,($BX2556-2019+1)/($BX2556-$BW2556+1))),"")</f>
        <v>0.142857142857143</v>
      </c>
      <c r="AA2556" s="0" t="n">
        <f aca="false">IF(ISNUMBER($BX2556),IF($BX2556&gt;=2017,1,0),"")</f>
        <v>1</v>
      </c>
      <c r="AB2556" s="0" t="n">
        <f aca="false">IF(ISNUMBER($BX2556),IF($BX2556&gt;=2018,1,0),"")</f>
        <v>1</v>
      </c>
      <c r="AC2556" s="0" t="n">
        <f aca="false">IF(ISNUMBER($BX2556),IF($BX2556&gt;=2019,1,0),"")</f>
        <v>1</v>
      </c>
      <c r="AD2556" s="0" t="n">
        <f aca="false">IF($L2556&lt;&gt;"",IF($L2556&gt;2013,1,0),"")</f>
        <v>1</v>
      </c>
      <c r="AE2556" s="0" t="n">
        <f aca="false">IF($L2556&lt;&gt;"",1+IF($L2556&gt;2011,1,0)+IF($L2556&gt;2014,1,0),"")</f>
        <v>2</v>
      </c>
      <c r="AF2556" s="0" t="s">
        <v>761</v>
      </c>
      <c r="AG2556" s="0" t="s">
        <v>88</v>
      </c>
      <c r="AH2556" s="0" t="s">
        <v>89</v>
      </c>
      <c r="AI2556" s="0" t="s">
        <v>334</v>
      </c>
      <c r="AJ2556" s="0" t="s">
        <v>334</v>
      </c>
      <c r="AK2556" s="0" t="str">
        <f aca="false">IF(AND($CF2556&lt;&gt;"",IFERROR(INDEX(subsample_country_map!$B:$B,MATCH($CF2556,subsample_country_map!$A:$A,0)),"")&lt;&gt;""),INDEX(subsample_country_map!$B:$B,MATCH($CF2556,subsample_country_map!$A:$A,0)),INDEX(lookup!$AA:$AA,MATCH($A2556,lookup!$A:$A,0)))</f>
        <v>1_US</v>
      </c>
      <c r="AL2556" s="0" t="str">
        <f aca="false">IF(AND($CF2556&lt;&gt;"",IFERROR(INDEX(subsample_country_map!$C:$C,MATCH($CF2556,subsample_country_map!$A:$A,0)),"")&lt;&gt;""),INDEX(subsample_country_map!$C:$C,MATCH($CF2556,subsample_country_map!$A:$A,0)),INDEX(lookup!$AB:$AB,MATCH($A2556,lookup!$A:$A,0)))</f>
        <v>1_developed</v>
      </c>
      <c r="AM2556" s="0" t="str">
        <f aca="false">IF(AND($CF2556&lt;&gt;"",IFERROR(INDEX(subsample_country_map!$D:$D,MATCH($CF2556,subsample_country_map!$A:$A,0)),"")&lt;&gt;""),INDEX(subsample_country_map!$D:$D,MATCH($CF2556,subsample_country_map!$A:$A,0)),INDEX(lookup!$AC:$AC,MATCH($A2556,lookup!$A:$A,0)))</f>
        <v>1_western</v>
      </c>
      <c r="AN2556" s="0" t="str">
        <f aca="false">IF(AND($CF2556&lt;&gt;"",IFERROR(INDEX(subsample_country_map!$E:$E,MATCH($CF2556,subsample_country_map!$A:$A,0)),"")&lt;&gt;""),INDEX(subsample_country_map!$E:$E,MATCH($CF2556,subsample_country_map!$A:$A,0)),INDEX(lookup!$AD:$AD,MATCH($A2556,lookup!$A:$A,0)))</f>
        <v>1_common law</v>
      </c>
      <c r="AO2556" s="0" t="str">
        <f aca="false">INDEX(lookup!$Y:$Y,MATCH($A2556,lookup!$A:$A,0))</f>
        <v>0_published</v>
      </c>
      <c r="AP2556" s="0" t="str">
        <f aca="false">INDEX(lookup!$Z:$Z,MATCH($A2556,lookup!$A:$A,0))</f>
        <v>0_VHB low</v>
      </c>
      <c r="AQ2556" s="0" t="str">
        <f aca="false">INDEX(lookup!$W:$W,MATCH($A2556,lookup!$A:$A,0))</f>
        <v>2_sust</v>
      </c>
      <c r="AS2556" s="0" t="s">
        <v>91</v>
      </c>
      <c r="AT2556" s="0" t="s">
        <v>397</v>
      </c>
      <c r="AU2556" s="0" t="s">
        <v>93</v>
      </c>
      <c r="AV2556" s="0" t="s">
        <v>4804</v>
      </c>
      <c r="BA2556" s="0" t="n">
        <v>2354</v>
      </c>
      <c r="BB2556" s="0" t="s">
        <v>8030</v>
      </c>
      <c r="BC2556" s="0" t="s">
        <v>122</v>
      </c>
      <c r="BD2556" s="0" t="s">
        <v>8031</v>
      </c>
      <c r="BE2556" s="0" t="s">
        <v>33</v>
      </c>
      <c r="BF2556" s="0" t="s">
        <v>2619</v>
      </c>
      <c r="BI2556" s="0" t="s">
        <v>316</v>
      </c>
      <c r="BJ2556" s="0" t="s">
        <v>8277</v>
      </c>
      <c r="BK2556" s="0" t="s">
        <v>8215</v>
      </c>
      <c r="BL2556" s="0" t="s">
        <v>8278</v>
      </c>
      <c r="BM2556" s="0" t="s">
        <v>8034</v>
      </c>
      <c r="BN2556" s="0" t="s">
        <v>8040</v>
      </c>
      <c r="BO2556" s="0" t="s">
        <v>105</v>
      </c>
      <c r="BP2556" s="0" t="s">
        <v>8029</v>
      </c>
      <c r="BQ2556" s="0" t="s">
        <v>2442</v>
      </c>
      <c r="BT2556" s="0" t="n">
        <v>0</v>
      </c>
      <c r="BU2556" s="0" t="s">
        <v>8036</v>
      </c>
      <c r="BW2556" s="0" t="n">
        <v>2007</v>
      </c>
      <c r="BX2556" s="0" t="n">
        <v>2020</v>
      </c>
      <c r="BY2556" s="0" t="s">
        <v>1526</v>
      </c>
      <c r="BZ2556" s="0" t="n">
        <v>2013.5</v>
      </c>
      <c r="CA2556" s="0" t="n">
        <v>0.357142857142857</v>
      </c>
      <c r="CB2556" s="0" t="n">
        <v>0</v>
      </c>
      <c r="CC2556" s="0" t="n">
        <v>1</v>
      </c>
      <c r="CE2556" s="0" t="n">
        <v>0</v>
      </c>
    </row>
    <row r="2557" customFormat="false" ht="15" hidden="false" customHeight="false" outlineLevel="0" collapsed="false">
      <c r="A2557" s="0" t="s">
        <v>8029</v>
      </c>
      <c r="B2557" s="0" t="n">
        <v>3862</v>
      </c>
      <c r="D2557" s="0" t="n">
        <v>2643</v>
      </c>
      <c r="E2557" s="0" t="n">
        <f aca="false">IF(ISNUMBER($BA2557),$BA2557,IF(AND(ISNUMBER($D2557),ISNUMBER($BW2557),ISNUMBER($BX2557)),$D2557*($BX2557-$BW2557+1),""))</f>
        <v>2643</v>
      </c>
      <c r="H2557" s="0" t="s">
        <v>118</v>
      </c>
      <c r="I2557" s="0" t="s">
        <v>746</v>
      </c>
      <c r="J2557" s="0" t="n">
        <f aca="false">IF($BW2557&lt;&gt;"",$BW2557,"")</f>
        <v>2007</v>
      </c>
      <c r="K2557" s="0" t="n">
        <f aca="false">IF($BX2557&lt;&gt;"",$BX2557,"")</f>
        <v>2020</v>
      </c>
      <c r="L2557" s="0" t="n">
        <f aca="false">IF(AND(ISNUMBER($BW2557),ISNUMBER($BX2557)),($BW2557+$BX2557)/2,"")</f>
        <v>2013.5</v>
      </c>
      <c r="M2557" s="0" t="n">
        <f aca="false">IF($L2557&lt;&gt;"",$L2557,"")</f>
        <v>2013.5</v>
      </c>
      <c r="N2557" s="0" t="n">
        <f aca="false">IF(AND(ISNUMBER($BW2557),ISNUMBER($BX2557)),MIN(1,MAX(0,($BX2557-2016+1)/($BX2557-$BW2557+1))),"")</f>
        <v>0.357142857142857</v>
      </c>
      <c r="O2557" s="0" t="n">
        <f aca="false">IF(AND(ISNUMBER($BW2557),ISNUMBER($BX2557)),MIN(1,MAX(0,($BX2557-2017+1)/($BX2557-$BW2557+1))),"")</f>
        <v>0.285714285714286</v>
      </c>
      <c r="P2557" s="0" t="n">
        <f aca="false">IF(AND(ISNUMBER($BW2557),ISNUMBER($BX2557)),MIN(1,MAX(0,($BX2557-2018+1)/($BX2557-$BW2557+1))),"")</f>
        <v>0.214285714285714</v>
      </c>
      <c r="Q2557" s="0" t="n">
        <f aca="false">IF(AND(ISNUMBER($BW2557),ISNUMBER($BX2557)),MIN(1,MAX(0,($BX2557-2019+1)/($BX2557-$BW2557+1))),"")</f>
        <v>0.142857142857143</v>
      </c>
      <c r="R2557" s="0" t="n">
        <f aca="false">IF(AND(ISNUMBER($BW2557),ISNUMBER($BX2557)),MIN(1,MAX(0,($BX2557-2016+1)/($BX2557-$BW2557+1))),"")</f>
        <v>0.357142857142857</v>
      </c>
      <c r="S2557" s="0" t="n">
        <f aca="false">IF($L2557&lt;&gt;"",IF($L2557&gt;=2015.5,1,0),"")</f>
        <v>0</v>
      </c>
      <c r="T2557" s="0" t="n">
        <f aca="false">IF($L2557&lt;&gt;"",IF($L2557&gt;=2016,1,0),"")</f>
        <v>0</v>
      </c>
      <c r="U2557" s="0" t="n">
        <f aca="false">IF(ISNUMBER($BX2557),IF($BX2557&gt;=2016,1,0),"")</f>
        <v>1</v>
      </c>
      <c r="V2557" s="0" t="n">
        <f aca="false">IF(ISNUMBER($BW2557),IF($BW2557&gt;=2016,1,0),"")</f>
        <v>0</v>
      </c>
      <c r="W2557" s="0" t="str">
        <f aca="false">IF(AND(ISNUMBER($BW2557),ISNUMBER($BX2557)),IF($BW2557&gt;=2016,"post-only",IF($BX2557&lt;2016,"pre-only","mixed")),"")</f>
        <v>mixed</v>
      </c>
      <c r="X2557" s="0" t="n">
        <f aca="false">IF(AND(ISNUMBER($BW2557),ISNUMBER($BX2557)),MIN(1,MAX(0,($BX2557-2017+1)/($BX2557-$BW2557+1))),"")</f>
        <v>0.285714285714286</v>
      </c>
      <c r="Y2557" s="0" t="n">
        <f aca="false">IF(AND(ISNUMBER($BW2557),ISNUMBER($BX2557)),MIN(1,MAX(0,($BX2557-2018+1)/($BX2557-$BW2557+1))),"")</f>
        <v>0.214285714285714</v>
      </c>
      <c r="Z2557" s="0" t="n">
        <f aca="false">IF(AND(ISNUMBER($BW2557),ISNUMBER($BX2557)),MIN(1,MAX(0,($BX2557-2019+1)/($BX2557-$BW2557+1))),"")</f>
        <v>0.142857142857143</v>
      </c>
      <c r="AA2557" s="0" t="n">
        <f aca="false">IF(ISNUMBER($BX2557),IF($BX2557&gt;=2017,1,0),"")</f>
        <v>1</v>
      </c>
      <c r="AB2557" s="0" t="n">
        <f aca="false">IF(ISNUMBER($BX2557),IF($BX2557&gt;=2018,1,0),"")</f>
        <v>1</v>
      </c>
      <c r="AC2557" s="0" t="n">
        <f aca="false">IF(ISNUMBER($BX2557),IF($BX2557&gt;=2019,1,0),"")</f>
        <v>1</v>
      </c>
      <c r="AD2557" s="0" t="n">
        <f aca="false">IF($L2557&lt;&gt;"",IF($L2557&gt;2013,1,0),"")</f>
        <v>1</v>
      </c>
      <c r="AE2557" s="0" t="n">
        <f aca="false">IF($L2557&lt;&gt;"",1+IF($L2557&gt;2011,1,0)+IF($L2557&gt;2014,1,0),"")</f>
        <v>2</v>
      </c>
      <c r="AF2557" s="0" t="s">
        <v>761</v>
      </c>
      <c r="AG2557" s="0" t="s">
        <v>88</v>
      </c>
      <c r="AH2557" s="0" t="s">
        <v>89</v>
      </c>
      <c r="AI2557" s="0" t="s">
        <v>334</v>
      </c>
      <c r="AJ2557" s="0" t="s">
        <v>334</v>
      </c>
      <c r="AK2557" s="0" t="str">
        <f aca="false">IF(AND($CF2557&lt;&gt;"",IFERROR(INDEX(subsample_country_map!$B:$B,MATCH($CF2557,subsample_country_map!$A:$A,0)),"")&lt;&gt;""),INDEX(subsample_country_map!$B:$B,MATCH($CF2557,subsample_country_map!$A:$A,0)),INDEX(lookup!$AA:$AA,MATCH($A2557,lookup!$A:$A,0)))</f>
        <v>1_US</v>
      </c>
      <c r="AL2557" s="0" t="str">
        <f aca="false">IF(AND($CF2557&lt;&gt;"",IFERROR(INDEX(subsample_country_map!$C:$C,MATCH($CF2557,subsample_country_map!$A:$A,0)),"")&lt;&gt;""),INDEX(subsample_country_map!$C:$C,MATCH($CF2557,subsample_country_map!$A:$A,0)),INDEX(lookup!$AB:$AB,MATCH($A2557,lookup!$A:$A,0)))</f>
        <v>1_developed</v>
      </c>
      <c r="AM2557" s="0" t="str">
        <f aca="false">IF(AND($CF2557&lt;&gt;"",IFERROR(INDEX(subsample_country_map!$D:$D,MATCH($CF2557,subsample_country_map!$A:$A,0)),"")&lt;&gt;""),INDEX(subsample_country_map!$D:$D,MATCH($CF2557,subsample_country_map!$A:$A,0)),INDEX(lookup!$AC:$AC,MATCH($A2557,lookup!$A:$A,0)))</f>
        <v>1_western</v>
      </c>
      <c r="AN2557" s="0" t="str">
        <f aca="false">IF(AND($CF2557&lt;&gt;"",IFERROR(INDEX(subsample_country_map!$E:$E,MATCH($CF2557,subsample_country_map!$A:$A,0)),"")&lt;&gt;""),INDEX(subsample_country_map!$E:$E,MATCH($CF2557,subsample_country_map!$A:$A,0)),INDEX(lookup!$AD:$AD,MATCH($A2557,lookup!$A:$A,0)))</f>
        <v>1_common law</v>
      </c>
      <c r="AO2557" s="0" t="str">
        <f aca="false">INDEX(lookup!$Y:$Y,MATCH($A2557,lookup!$A:$A,0))</f>
        <v>0_published</v>
      </c>
      <c r="AP2557" s="0" t="str">
        <f aca="false">INDEX(lookup!$Z:$Z,MATCH($A2557,lookup!$A:$A,0))</f>
        <v>0_VHB low</v>
      </c>
      <c r="AQ2557" s="0" t="str">
        <f aca="false">INDEX(lookup!$W:$W,MATCH($A2557,lookup!$A:$A,0))</f>
        <v>2_sust</v>
      </c>
      <c r="AS2557" s="0" t="s">
        <v>91</v>
      </c>
      <c r="AT2557" s="0" t="s">
        <v>397</v>
      </c>
      <c r="AU2557" s="0" t="s">
        <v>93</v>
      </c>
      <c r="AV2557" s="0" t="s">
        <v>1499</v>
      </c>
      <c r="BA2557" s="0" t="n">
        <v>2643</v>
      </c>
      <c r="BB2557" s="0" t="s">
        <v>8030</v>
      </c>
      <c r="BC2557" s="0" t="s">
        <v>122</v>
      </c>
      <c r="BD2557" s="0" t="s">
        <v>8031</v>
      </c>
      <c r="BE2557" s="0" t="s">
        <v>33</v>
      </c>
      <c r="BF2557" s="0" t="s">
        <v>8220</v>
      </c>
      <c r="BI2557" s="0" t="s">
        <v>316</v>
      </c>
      <c r="BJ2557" s="0" t="s">
        <v>8279</v>
      </c>
      <c r="BK2557" s="0" t="s">
        <v>8215</v>
      </c>
      <c r="BL2557" s="0" t="s">
        <v>8280</v>
      </c>
      <c r="BM2557" s="0" t="s">
        <v>8034</v>
      </c>
      <c r="BN2557" s="0" t="s">
        <v>8040</v>
      </c>
      <c r="BO2557" s="0" t="s">
        <v>105</v>
      </c>
      <c r="BP2557" s="0" t="s">
        <v>8029</v>
      </c>
      <c r="BQ2557" s="0" t="s">
        <v>2442</v>
      </c>
      <c r="BT2557" s="0" t="n">
        <v>0</v>
      </c>
      <c r="BU2557" s="0" t="s">
        <v>8036</v>
      </c>
      <c r="BW2557" s="0" t="n">
        <v>2007</v>
      </c>
      <c r="BX2557" s="0" t="n">
        <v>2020</v>
      </c>
      <c r="BY2557" s="0" t="s">
        <v>1526</v>
      </c>
      <c r="BZ2557" s="0" t="n">
        <v>2013.5</v>
      </c>
      <c r="CA2557" s="0" t="n">
        <v>0.357142857142857</v>
      </c>
      <c r="CB2557" s="0" t="n">
        <v>0</v>
      </c>
      <c r="CC2557" s="0" t="n">
        <v>1</v>
      </c>
      <c r="CE2557" s="0" t="n">
        <v>0</v>
      </c>
    </row>
    <row r="2558" customFormat="false" ht="15" hidden="false" customHeight="false" outlineLevel="0" collapsed="false">
      <c r="A2558" s="0" t="s">
        <v>8029</v>
      </c>
      <c r="B2558" s="0" t="n">
        <v>3863</v>
      </c>
      <c r="D2558" s="0" t="n">
        <v>2970</v>
      </c>
      <c r="E2558" s="0" t="n">
        <f aca="false">IF(ISNUMBER($BA2558),$BA2558,IF(AND(ISNUMBER($D2558),ISNUMBER($BW2558),ISNUMBER($BX2558)),$D2558*($BX2558-$BW2558+1),""))</f>
        <v>2970</v>
      </c>
      <c r="H2558" s="0" t="s">
        <v>118</v>
      </c>
      <c r="I2558" s="0" t="s">
        <v>746</v>
      </c>
      <c r="J2558" s="0" t="n">
        <f aca="false">IF($BW2558&lt;&gt;"",$BW2558,"")</f>
        <v>2007</v>
      </c>
      <c r="K2558" s="0" t="n">
        <f aca="false">IF($BX2558&lt;&gt;"",$BX2558,"")</f>
        <v>2020</v>
      </c>
      <c r="L2558" s="0" t="n">
        <f aca="false">IF(AND(ISNUMBER($BW2558),ISNUMBER($BX2558)),($BW2558+$BX2558)/2,"")</f>
        <v>2013.5</v>
      </c>
      <c r="M2558" s="0" t="n">
        <f aca="false">IF($L2558&lt;&gt;"",$L2558,"")</f>
        <v>2013.5</v>
      </c>
      <c r="N2558" s="0" t="n">
        <f aca="false">IF(AND(ISNUMBER($BW2558),ISNUMBER($BX2558)),MIN(1,MAX(0,($BX2558-2016+1)/($BX2558-$BW2558+1))),"")</f>
        <v>0.357142857142857</v>
      </c>
      <c r="O2558" s="0" t="n">
        <f aca="false">IF(AND(ISNUMBER($BW2558),ISNUMBER($BX2558)),MIN(1,MAX(0,($BX2558-2017+1)/($BX2558-$BW2558+1))),"")</f>
        <v>0.285714285714286</v>
      </c>
      <c r="P2558" s="0" t="n">
        <f aca="false">IF(AND(ISNUMBER($BW2558),ISNUMBER($BX2558)),MIN(1,MAX(0,($BX2558-2018+1)/($BX2558-$BW2558+1))),"")</f>
        <v>0.214285714285714</v>
      </c>
      <c r="Q2558" s="0" t="n">
        <f aca="false">IF(AND(ISNUMBER($BW2558),ISNUMBER($BX2558)),MIN(1,MAX(0,($BX2558-2019+1)/($BX2558-$BW2558+1))),"")</f>
        <v>0.142857142857143</v>
      </c>
      <c r="R2558" s="0" t="n">
        <f aca="false">IF(AND(ISNUMBER($BW2558),ISNUMBER($BX2558)),MIN(1,MAX(0,($BX2558-2016+1)/($BX2558-$BW2558+1))),"")</f>
        <v>0.357142857142857</v>
      </c>
      <c r="S2558" s="0" t="n">
        <f aca="false">IF($L2558&lt;&gt;"",IF($L2558&gt;=2015.5,1,0),"")</f>
        <v>0</v>
      </c>
      <c r="T2558" s="0" t="n">
        <f aca="false">IF($L2558&lt;&gt;"",IF($L2558&gt;=2016,1,0),"")</f>
        <v>0</v>
      </c>
      <c r="U2558" s="0" t="n">
        <f aca="false">IF(ISNUMBER($BX2558),IF($BX2558&gt;=2016,1,0),"")</f>
        <v>1</v>
      </c>
      <c r="V2558" s="0" t="n">
        <f aca="false">IF(ISNUMBER($BW2558),IF($BW2558&gt;=2016,1,0),"")</f>
        <v>0</v>
      </c>
      <c r="W2558" s="0" t="str">
        <f aca="false">IF(AND(ISNUMBER($BW2558),ISNUMBER($BX2558)),IF($BW2558&gt;=2016,"post-only",IF($BX2558&lt;2016,"pre-only","mixed")),"")</f>
        <v>mixed</v>
      </c>
      <c r="X2558" s="0" t="n">
        <f aca="false">IF(AND(ISNUMBER($BW2558),ISNUMBER($BX2558)),MIN(1,MAX(0,($BX2558-2017+1)/($BX2558-$BW2558+1))),"")</f>
        <v>0.285714285714286</v>
      </c>
      <c r="Y2558" s="0" t="n">
        <f aca="false">IF(AND(ISNUMBER($BW2558),ISNUMBER($BX2558)),MIN(1,MAX(0,($BX2558-2018+1)/($BX2558-$BW2558+1))),"")</f>
        <v>0.214285714285714</v>
      </c>
      <c r="Z2558" s="0" t="n">
        <f aca="false">IF(AND(ISNUMBER($BW2558),ISNUMBER($BX2558)),MIN(1,MAX(0,($BX2558-2019+1)/($BX2558-$BW2558+1))),"")</f>
        <v>0.142857142857143</v>
      </c>
      <c r="AA2558" s="0" t="n">
        <f aca="false">IF(ISNUMBER($BX2558),IF($BX2558&gt;=2017,1,0),"")</f>
        <v>1</v>
      </c>
      <c r="AB2558" s="0" t="n">
        <f aca="false">IF(ISNUMBER($BX2558),IF($BX2558&gt;=2018,1,0),"")</f>
        <v>1</v>
      </c>
      <c r="AC2558" s="0" t="n">
        <f aca="false">IF(ISNUMBER($BX2558),IF($BX2558&gt;=2019,1,0),"")</f>
        <v>1</v>
      </c>
      <c r="AD2558" s="0" t="n">
        <f aca="false">IF($L2558&lt;&gt;"",IF($L2558&gt;2013,1,0),"")</f>
        <v>1</v>
      </c>
      <c r="AE2558" s="0" t="n">
        <f aca="false">IF($L2558&lt;&gt;"",1+IF($L2558&gt;2011,1,0)+IF($L2558&gt;2014,1,0),"")</f>
        <v>2</v>
      </c>
      <c r="AF2558" s="0" t="s">
        <v>761</v>
      </c>
      <c r="AG2558" s="0" t="s">
        <v>88</v>
      </c>
      <c r="AH2558" s="0" t="s">
        <v>89</v>
      </c>
      <c r="AI2558" s="0" t="s">
        <v>334</v>
      </c>
      <c r="AJ2558" s="0" t="s">
        <v>334</v>
      </c>
      <c r="AK2558" s="0" t="str">
        <f aca="false">IF(AND($CF2558&lt;&gt;"",IFERROR(INDEX(subsample_country_map!$B:$B,MATCH($CF2558,subsample_country_map!$A:$A,0)),"")&lt;&gt;""),INDEX(subsample_country_map!$B:$B,MATCH($CF2558,subsample_country_map!$A:$A,0)),INDEX(lookup!$AA:$AA,MATCH($A2558,lookup!$A:$A,0)))</f>
        <v>1_US</v>
      </c>
      <c r="AL2558" s="0" t="str">
        <f aca="false">IF(AND($CF2558&lt;&gt;"",IFERROR(INDEX(subsample_country_map!$C:$C,MATCH($CF2558,subsample_country_map!$A:$A,0)),"")&lt;&gt;""),INDEX(subsample_country_map!$C:$C,MATCH($CF2558,subsample_country_map!$A:$A,0)),INDEX(lookup!$AB:$AB,MATCH($A2558,lookup!$A:$A,0)))</f>
        <v>1_developed</v>
      </c>
      <c r="AM2558" s="0" t="str">
        <f aca="false">IF(AND($CF2558&lt;&gt;"",IFERROR(INDEX(subsample_country_map!$D:$D,MATCH($CF2558,subsample_country_map!$A:$A,0)),"")&lt;&gt;""),INDEX(subsample_country_map!$D:$D,MATCH($CF2558,subsample_country_map!$A:$A,0)),INDEX(lookup!$AC:$AC,MATCH($A2558,lookup!$A:$A,0)))</f>
        <v>1_western</v>
      </c>
      <c r="AN2558" s="0" t="str">
        <f aca="false">IF(AND($CF2558&lt;&gt;"",IFERROR(INDEX(subsample_country_map!$E:$E,MATCH($CF2558,subsample_country_map!$A:$A,0)),"")&lt;&gt;""),INDEX(subsample_country_map!$E:$E,MATCH($CF2558,subsample_country_map!$A:$A,0)),INDEX(lookup!$AD:$AD,MATCH($A2558,lookup!$A:$A,0)))</f>
        <v>1_common law</v>
      </c>
      <c r="AO2558" s="0" t="str">
        <f aca="false">INDEX(lookup!$Y:$Y,MATCH($A2558,lookup!$A:$A,0))</f>
        <v>0_published</v>
      </c>
      <c r="AP2558" s="0" t="str">
        <f aca="false">INDEX(lookup!$Z:$Z,MATCH($A2558,lookup!$A:$A,0))</f>
        <v>0_VHB low</v>
      </c>
      <c r="AQ2558" s="0" t="str">
        <f aca="false">INDEX(lookup!$W:$W,MATCH($A2558,lookup!$A:$A,0))</f>
        <v>2_sust</v>
      </c>
      <c r="AS2558" s="0" t="s">
        <v>91</v>
      </c>
      <c r="AT2558" s="0" t="s">
        <v>397</v>
      </c>
      <c r="AU2558" s="0" t="s">
        <v>93</v>
      </c>
      <c r="AV2558" s="0" t="s">
        <v>1502</v>
      </c>
      <c r="BA2558" s="0" t="n">
        <v>2970</v>
      </c>
      <c r="BB2558" s="0" t="s">
        <v>8030</v>
      </c>
      <c r="BC2558" s="0" t="s">
        <v>122</v>
      </c>
      <c r="BD2558" s="0" t="s">
        <v>8031</v>
      </c>
      <c r="BE2558" s="0" t="s">
        <v>33</v>
      </c>
      <c r="BF2558" s="0" t="s">
        <v>8223</v>
      </c>
      <c r="BI2558" s="0" t="s">
        <v>316</v>
      </c>
      <c r="BJ2558" s="0" t="s">
        <v>8281</v>
      </c>
      <c r="BK2558" s="0" t="s">
        <v>8215</v>
      </c>
      <c r="BL2558" s="0" t="s">
        <v>8282</v>
      </c>
      <c r="BM2558" s="0" t="s">
        <v>8034</v>
      </c>
      <c r="BN2558" s="0" t="s">
        <v>8040</v>
      </c>
      <c r="BO2558" s="0" t="s">
        <v>105</v>
      </c>
      <c r="BP2558" s="0" t="s">
        <v>8029</v>
      </c>
      <c r="BQ2558" s="0" t="s">
        <v>2442</v>
      </c>
      <c r="BT2558" s="0" t="n">
        <v>0</v>
      </c>
      <c r="BU2558" s="0" t="s">
        <v>8036</v>
      </c>
      <c r="BW2558" s="0" t="n">
        <v>2007</v>
      </c>
      <c r="BX2558" s="0" t="n">
        <v>2020</v>
      </c>
      <c r="BY2558" s="0" t="s">
        <v>1526</v>
      </c>
      <c r="BZ2558" s="0" t="n">
        <v>2013.5</v>
      </c>
      <c r="CA2558" s="0" t="n">
        <v>0.357142857142857</v>
      </c>
      <c r="CB2558" s="0" t="n">
        <v>0</v>
      </c>
      <c r="CC2558" s="0" t="n">
        <v>1</v>
      </c>
      <c r="CE2558" s="0" t="n">
        <v>0</v>
      </c>
    </row>
    <row r="2559" customFormat="false" ht="15" hidden="false" customHeight="false" outlineLevel="0" collapsed="false">
      <c r="A2559" s="0" t="s">
        <v>8029</v>
      </c>
      <c r="B2559" s="0" t="n">
        <v>3864</v>
      </c>
      <c r="C2559" s="0" t="n">
        <v>-0.0324348524876809</v>
      </c>
      <c r="D2559" s="0" t="n">
        <v>6304</v>
      </c>
      <c r="E2559" s="0" t="n">
        <f aca="false">IF(ISNUMBER($BA2559),$BA2559,IF(AND(ISNUMBER($D2559),ISNUMBER($BW2559),ISNUMBER($BX2559)),$D2559*($BX2559-$BW2559+1),""))</f>
        <v>6304</v>
      </c>
      <c r="H2559" s="0" t="s">
        <v>118</v>
      </c>
      <c r="I2559" s="0" t="s">
        <v>746</v>
      </c>
      <c r="J2559" s="0" t="n">
        <f aca="false">IF($BW2559&lt;&gt;"",$BW2559,"")</f>
        <v>2007</v>
      </c>
      <c r="K2559" s="0" t="n">
        <f aca="false">IF($BX2559&lt;&gt;"",$BX2559,"")</f>
        <v>2020</v>
      </c>
      <c r="L2559" s="0" t="n">
        <f aca="false">IF(AND(ISNUMBER($BW2559),ISNUMBER($BX2559)),($BW2559+$BX2559)/2,"")</f>
        <v>2013.5</v>
      </c>
      <c r="M2559" s="0" t="n">
        <f aca="false">IF($L2559&lt;&gt;"",$L2559,"")</f>
        <v>2013.5</v>
      </c>
      <c r="N2559" s="0" t="n">
        <f aca="false">IF(AND(ISNUMBER($BW2559),ISNUMBER($BX2559)),MIN(1,MAX(0,($BX2559-2016+1)/($BX2559-$BW2559+1))),"")</f>
        <v>0.357142857142857</v>
      </c>
      <c r="O2559" s="0" t="n">
        <f aca="false">IF(AND(ISNUMBER($BW2559),ISNUMBER($BX2559)),MIN(1,MAX(0,($BX2559-2017+1)/($BX2559-$BW2559+1))),"")</f>
        <v>0.285714285714286</v>
      </c>
      <c r="P2559" s="0" t="n">
        <f aca="false">IF(AND(ISNUMBER($BW2559),ISNUMBER($BX2559)),MIN(1,MAX(0,($BX2559-2018+1)/($BX2559-$BW2559+1))),"")</f>
        <v>0.214285714285714</v>
      </c>
      <c r="Q2559" s="0" t="n">
        <f aca="false">IF(AND(ISNUMBER($BW2559),ISNUMBER($BX2559)),MIN(1,MAX(0,($BX2559-2019+1)/($BX2559-$BW2559+1))),"")</f>
        <v>0.142857142857143</v>
      </c>
      <c r="R2559" s="0" t="n">
        <f aca="false">IF(AND(ISNUMBER($BW2559),ISNUMBER($BX2559)),MIN(1,MAX(0,($BX2559-2016+1)/($BX2559-$BW2559+1))),"")</f>
        <v>0.357142857142857</v>
      </c>
      <c r="S2559" s="0" t="n">
        <f aca="false">IF($L2559&lt;&gt;"",IF($L2559&gt;=2015.5,1,0),"")</f>
        <v>0</v>
      </c>
      <c r="T2559" s="0" t="n">
        <f aca="false">IF($L2559&lt;&gt;"",IF($L2559&gt;=2016,1,0),"")</f>
        <v>0</v>
      </c>
      <c r="U2559" s="0" t="n">
        <f aca="false">IF(ISNUMBER($BX2559),IF($BX2559&gt;=2016,1,0),"")</f>
        <v>1</v>
      </c>
      <c r="V2559" s="0" t="n">
        <f aca="false">IF(ISNUMBER($BW2559),IF($BW2559&gt;=2016,1,0),"")</f>
        <v>0</v>
      </c>
      <c r="W2559" s="0" t="str">
        <f aca="false">IF(AND(ISNUMBER($BW2559),ISNUMBER($BX2559)),IF($BW2559&gt;=2016,"post-only",IF($BX2559&lt;2016,"pre-only","mixed")),"")</f>
        <v>mixed</v>
      </c>
      <c r="X2559" s="0" t="n">
        <f aca="false">IF(AND(ISNUMBER($BW2559),ISNUMBER($BX2559)),MIN(1,MAX(0,($BX2559-2017+1)/($BX2559-$BW2559+1))),"")</f>
        <v>0.285714285714286</v>
      </c>
      <c r="Y2559" s="0" t="n">
        <f aca="false">IF(AND(ISNUMBER($BW2559),ISNUMBER($BX2559)),MIN(1,MAX(0,($BX2559-2018+1)/($BX2559-$BW2559+1))),"")</f>
        <v>0.214285714285714</v>
      </c>
      <c r="Z2559" s="0" t="n">
        <f aca="false">IF(AND(ISNUMBER($BW2559),ISNUMBER($BX2559)),MIN(1,MAX(0,($BX2559-2019+1)/($BX2559-$BW2559+1))),"")</f>
        <v>0.142857142857143</v>
      </c>
      <c r="AA2559" s="0" t="n">
        <f aca="false">IF(ISNUMBER($BX2559),IF($BX2559&gt;=2017,1,0),"")</f>
        <v>1</v>
      </c>
      <c r="AB2559" s="0" t="n">
        <f aca="false">IF(ISNUMBER($BX2559),IF($BX2559&gt;=2018,1,0),"")</f>
        <v>1</v>
      </c>
      <c r="AC2559" s="0" t="n">
        <f aca="false">IF(ISNUMBER($BX2559),IF($BX2559&gt;=2019,1,0),"")</f>
        <v>1</v>
      </c>
      <c r="AD2559" s="0" t="n">
        <f aca="false">IF($L2559&lt;&gt;"",IF($L2559&gt;2013,1,0),"")</f>
        <v>1</v>
      </c>
      <c r="AE2559" s="0" t="n">
        <f aca="false">IF($L2559&lt;&gt;"",1+IF($L2559&gt;2011,1,0)+IF($L2559&gt;2014,1,0),"")</f>
        <v>2</v>
      </c>
      <c r="AF2559" s="0" t="s">
        <v>761</v>
      </c>
      <c r="AG2559" s="0" t="s">
        <v>88</v>
      </c>
      <c r="AH2559" s="0" t="s">
        <v>89</v>
      </c>
      <c r="AI2559" s="0" t="s">
        <v>334</v>
      </c>
      <c r="AJ2559" s="0" t="s">
        <v>334</v>
      </c>
      <c r="AK2559" s="0" t="str">
        <f aca="false">IF(AND($CF2559&lt;&gt;"",IFERROR(INDEX(subsample_country_map!$B:$B,MATCH($CF2559,subsample_country_map!$A:$A,0)),"")&lt;&gt;""),INDEX(subsample_country_map!$B:$B,MATCH($CF2559,subsample_country_map!$A:$A,0)),INDEX(lookup!$AA:$AA,MATCH($A2559,lookup!$A:$A,0)))</f>
        <v>1_US</v>
      </c>
      <c r="AL2559" s="0" t="str">
        <f aca="false">IF(AND($CF2559&lt;&gt;"",IFERROR(INDEX(subsample_country_map!$C:$C,MATCH($CF2559,subsample_country_map!$A:$A,0)),"")&lt;&gt;""),INDEX(subsample_country_map!$C:$C,MATCH($CF2559,subsample_country_map!$A:$A,0)),INDEX(lookup!$AB:$AB,MATCH($A2559,lookup!$A:$A,0)))</f>
        <v>1_developed</v>
      </c>
      <c r="AM2559" s="0" t="str">
        <f aca="false">IF(AND($CF2559&lt;&gt;"",IFERROR(INDEX(subsample_country_map!$D:$D,MATCH($CF2559,subsample_country_map!$A:$A,0)),"")&lt;&gt;""),INDEX(subsample_country_map!$D:$D,MATCH($CF2559,subsample_country_map!$A:$A,0)),INDEX(lookup!$AC:$AC,MATCH($A2559,lookup!$A:$A,0)))</f>
        <v>1_western</v>
      </c>
      <c r="AN2559" s="0" t="str">
        <f aca="false">IF(AND($CF2559&lt;&gt;"",IFERROR(INDEX(subsample_country_map!$E:$E,MATCH($CF2559,subsample_country_map!$A:$A,0)),"")&lt;&gt;""),INDEX(subsample_country_map!$E:$E,MATCH($CF2559,subsample_country_map!$A:$A,0)),INDEX(lookup!$AD:$AD,MATCH($A2559,lookup!$A:$A,0)))</f>
        <v>1_common law</v>
      </c>
      <c r="AO2559" s="0" t="str">
        <f aca="false">INDEX(lookup!$Y:$Y,MATCH($A2559,lookup!$A:$A,0))</f>
        <v>0_published</v>
      </c>
      <c r="AP2559" s="0" t="str">
        <f aca="false">INDEX(lookup!$Z:$Z,MATCH($A2559,lookup!$A:$A,0))</f>
        <v>0_VHB low</v>
      </c>
      <c r="AQ2559" s="0" t="str">
        <f aca="false">INDEX(lookup!$W:$W,MATCH($A2559,lookup!$A:$A,0))</f>
        <v>2_sust</v>
      </c>
      <c r="AS2559" s="0" t="s">
        <v>91</v>
      </c>
      <c r="AT2559" s="0" t="s">
        <v>397</v>
      </c>
      <c r="AU2559" s="0" t="s">
        <v>93</v>
      </c>
      <c r="AV2559" s="0" t="s">
        <v>2786</v>
      </c>
      <c r="BA2559" s="0" t="n">
        <v>6304</v>
      </c>
      <c r="BB2559" s="0" t="s">
        <v>8030</v>
      </c>
      <c r="BC2559" s="0" t="s">
        <v>122</v>
      </c>
      <c r="BD2559" s="0" t="s">
        <v>8031</v>
      </c>
      <c r="BE2559" s="0" t="s">
        <v>33</v>
      </c>
      <c r="BF2559" s="0" t="s">
        <v>8226</v>
      </c>
      <c r="BI2559" s="0" t="s">
        <v>316</v>
      </c>
      <c r="BJ2559" s="0" t="s">
        <v>8283</v>
      </c>
      <c r="BK2559" s="0" t="s">
        <v>8215</v>
      </c>
      <c r="BL2559" s="0" t="s">
        <v>8284</v>
      </c>
      <c r="BM2559" s="0" t="s">
        <v>8034</v>
      </c>
      <c r="BN2559" s="0" t="s">
        <v>8040</v>
      </c>
      <c r="BO2559" s="0" t="s">
        <v>105</v>
      </c>
      <c r="BP2559" s="0" t="s">
        <v>8029</v>
      </c>
      <c r="BQ2559" s="0" t="s">
        <v>755</v>
      </c>
      <c r="BT2559" s="0" t="n">
        <v>0</v>
      </c>
      <c r="BU2559" s="0" t="s">
        <v>8036</v>
      </c>
      <c r="BW2559" s="0" t="n">
        <v>2007</v>
      </c>
      <c r="BX2559" s="0" t="n">
        <v>2020</v>
      </c>
      <c r="BY2559" s="0" t="s">
        <v>1526</v>
      </c>
      <c r="BZ2559" s="0" t="n">
        <v>2013.5</v>
      </c>
      <c r="CA2559" s="0" t="n">
        <v>0.357142857142857</v>
      </c>
      <c r="CB2559" s="0" t="n">
        <v>0</v>
      </c>
      <c r="CC2559" s="0" t="n">
        <v>1</v>
      </c>
      <c r="CD2559" s="0" t="n">
        <v>-0.0324462337066225</v>
      </c>
      <c r="CE2559" s="0" t="n">
        <v>1</v>
      </c>
    </row>
    <row r="2560" customFormat="false" ht="15" hidden="false" customHeight="false" outlineLevel="0" collapsed="false">
      <c r="A2560" s="0" t="s">
        <v>8029</v>
      </c>
      <c r="B2560" s="0" t="n">
        <v>3865</v>
      </c>
      <c r="C2560" s="0" t="n">
        <v>-0.0616814075830032</v>
      </c>
      <c r="D2560" s="0" t="n">
        <v>2841</v>
      </c>
      <c r="E2560" s="0" t="n">
        <f aca="false">IF(ISNUMBER($BA2560),$BA2560,IF(AND(ISNUMBER($D2560),ISNUMBER($BW2560),ISNUMBER($BX2560)),$D2560*($BX2560-$BW2560+1),""))</f>
        <v>2841</v>
      </c>
      <c r="H2560" s="0" t="s">
        <v>118</v>
      </c>
      <c r="I2560" s="0" t="s">
        <v>746</v>
      </c>
      <c r="J2560" s="0" t="n">
        <f aca="false">IF($BW2560&lt;&gt;"",$BW2560,"")</f>
        <v>2007</v>
      </c>
      <c r="K2560" s="0" t="n">
        <f aca="false">IF($BX2560&lt;&gt;"",$BX2560,"")</f>
        <v>2020</v>
      </c>
      <c r="L2560" s="0" t="n">
        <f aca="false">IF(AND(ISNUMBER($BW2560),ISNUMBER($BX2560)),($BW2560+$BX2560)/2,"")</f>
        <v>2013.5</v>
      </c>
      <c r="M2560" s="0" t="n">
        <f aca="false">IF($L2560&lt;&gt;"",$L2560,"")</f>
        <v>2013.5</v>
      </c>
      <c r="N2560" s="0" t="n">
        <f aca="false">IF(AND(ISNUMBER($BW2560),ISNUMBER($BX2560)),MIN(1,MAX(0,($BX2560-2016+1)/($BX2560-$BW2560+1))),"")</f>
        <v>0.357142857142857</v>
      </c>
      <c r="O2560" s="0" t="n">
        <f aca="false">IF(AND(ISNUMBER($BW2560),ISNUMBER($BX2560)),MIN(1,MAX(0,($BX2560-2017+1)/($BX2560-$BW2560+1))),"")</f>
        <v>0.285714285714286</v>
      </c>
      <c r="P2560" s="0" t="n">
        <f aca="false">IF(AND(ISNUMBER($BW2560),ISNUMBER($BX2560)),MIN(1,MAX(0,($BX2560-2018+1)/($BX2560-$BW2560+1))),"")</f>
        <v>0.214285714285714</v>
      </c>
      <c r="Q2560" s="0" t="n">
        <f aca="false">IF(AND(ISNUMBER($BW2560),ISNUMBER($BX2560)),MIN(1,MAX(0,($BX2560-2019+1)/($BX2560-$BW2560+1))),"")</f>
        <v>0.142857142857143</v>
      </c>
      <c r="R2560" s="0" t="n">
        <f aca="false">IF(AND(ISNUMBER($BW2560),ISNUMBER($BX2560)),MIN(1,MAX(0,($BX2560-2016+1)/($BX2560-$BW2560+1))),"")</f>
        <v>0.357142857142857</v>
      </c>
      <c r="S2560" s="0" t="n">
        <f aca="false">IF($L2560&lt;&gt;"",IF($L2560&gt;=2015.5,1,0),"")</f>
        <v>0</v>
      </c>
      <c r="T2560" s="0" t="n">
        <f aca="false">IF($L2560&lt;&gt;"",IF($L2560&gt;=2016,1,0),"")</f>
        <v>0</v>
      </c>
      <c r="U2560" s="0" t="n">
        <f aca="false">IF(ISNUMBER($BX2560),IF($BX2560&gt;=2016,1,0),"")</f>
        <v>1</v>
      </c>
      <c r="V2560" s="0" t="n">
        <f aca="false">IF(ISNUMBER($BW2560),IF($BW2560&gt;=2016,1,0),"")</f>
        <v>0</v>
      </c>
      <c r="W2560" s="0" t="str">
        <f aca="false">IF(AND(ISNUMBER($BW2560),ISNUMBER($BX2560)),IF($BW2560&gt;=2016,"post-only",IF($BX2560&lt;2016,"pre-only","mixed")),"")</f>
        <v>mixed</v>
      </c>
      <c r="X2560" s="0" t="n">
        <f aca="false">IF(AND(ISNUMBER($BW2560),ISNUMBER($BX2560)),MIN(1,MAX(0,($BX2560-2017+1)/($BX2560-$BW2560+1))),"")</f>
        <v>0.285714285714286</v>
      </c>
      <c r="Y2560" s="0" t="n">
        <f aca="false">IF(AND(ISNUMBER($BW2560),ISNUMBER($BX2560)),MIN(1,MAX(0,($BX2560-2018+1)/($BX2560-$BW2560+1))),"")</f>
        <v>0.214285714285714</v>
      </c>
      <c r="Z2560" s="0" t="n">
        <f aca="false">IF(AND(ISNUMBER($BW2560),ISNUMBER($BX2560)),MIN(1,MAX(0,($BX2560-2019+1)/($BX2560-$BW2560+1))),"")</f>
        <v>0.142857142857143</v>
      </c>
      <c r="AA2560" s="0" t="n">
        <f aca="false">IF(ISNUMBER($BX2560),IF($BX2560&gt;=2017,1,0),"")</f>
        <v>1</v>
      </c>
      <c r="AB2560" s="0" t="n">
        <f aca="false">IF(ISNUMBER($BX2560),IF($BX2560&gt;=2018,1,0),"")</f>
        <v>1</v>
      </c>
      <c r="AC2560" s="0" t="n">
        <f aca="false">IF(ISNUMBER($BX2560),IF($BX2560&gt;=2019,1,0),"")</f>
        <v>1</v>
      </c>
      <c r="AD2560" s="0" t="n">
        <f aca="false">IF($L2560&lt;&gt;"",IF($L2560&gt;2013,1,0),"")</f>
        <v>1</v>
      </c>
      <c r="AE2560" s="0" t="n">
        <f aca="false">IF($L2560&lt;&gt;"",1+IF($L2560&gt;2011,1,0)+IF($L2560&gt;2014,1,0),"")</f>
        <v>2</v>
      </c>
      <c r="AF2560" s="0" t="s">
        <v>761</v>
      </c>
      <c r="AG2560" s="0" t="s">
        <v>88</v>
      </c>
      <c r="AH2560" s="0" t="s">
        <v>89</v>
      </c>
      <c r="AI2560" s="0" t="s">
        <v>334</v>
      </c>
      <c r="AJ2560" s="0" t="s">
        <v>334</v>
      </c>
      <c r="AK2560" s="0" t="str">
        <f aca="false">IF(AND($CF2560&lt;&gt;"",IFERROR(INDEX(subsample_country_map!$B:$B,MATCH($CF2560,subsample_country_map!$A:$A,0)),"")&lt;&gt;""),INDEX(subsample_country_map!$B:$B,MATCH($CF2560,subsample_country_map!$A:$A,0)),INDEX(lookup!$AA:$AA,MATCH($A2560,lookup!$A:$A,0)))</f>
        <v>1_US</v>
      </c>
      <c r="AL2560" s="0" t="str">
        <f aca="false">IF(AND($CF2560&lt;&gt;"",IFERROR(INDEX(subsample_country_map!$C:$C,MATCH($CF2560,subsample_country_map!$A:$A,0)),"")&lt;&gt;""),INDEX(subsample_country_map!$C:$C,MATCH($CF2560,subsample_country_map!$A:$A,0)),INDEX(lookup!$AB:$AB,MATCH($A2560,lookup!$A:$A,0)))</f>
        <v>1_developed</v>
      </c>
      <c r="AM2560" s="0" t="str">
        <f aca="false">IF(AND($CF2560&lt;&gt;"",IFERROR(INDEX(subsample_country_map!$D:$D,MATCH($CF2560,subsample_country_map!$A:$A,0)),"")&lt;&gt;""),INDEX(subsample_country_map!$D:$D,MATCH($CF2560,subsample_country_map!$A:$A,0)),INDEX(lookup!$AC:$AC,MATCH($A2560,lookup!$A:$A,0)))</f>
        <v>1_western</v>
      </c>
      <c r="AN2560" s="0" t="str">
        <f aca="false">IF(AND($CF2560&lt;&gt;"",IFERROR(INDEX(subsample_country_map!$E:$E,MATCH($CF2560,subsample_country_map!$A:$A,0)),"")&lt;&gt;""),INDEX(subsample_country_map!$E:$E,MATCH($CF2560,subsample_country_map!$A:$A,0)),INDEX(lookup!$AD:$AD,MATCH($A2560,lookup!$A:$A,0)))</f>
        <v>1_common law</v>
      </c>
      <c r="AO2560" s="0" t="str">
        <f aca="false">INDEX(lookup!$Y:$Y,MATCH($A2560,lookup!$A:$A,0))</f>
        <v>0_published</v>
      </c>
      <c r="AP2560" s="0" t="str">
        <f aca="false">INDEX(lookup!$Z:$Z,MATCH($A2560,lookup!$A:$A,0))</f>
        <v>0_VHB low</v>
      </c>
      <c r="AQ2560" s="0" t="str">
        <f aca="false">INDEX(lookup!$W:$W,MATCH($A2560,lookup!$A:$A,0))</f>
        <v>2_sust</v>
      </c>
      <c r="AS2560" s="0" t="s">
        <v>91</v>
      </c>
      <c r="AT2560" s="0" t="s">
        <v>397</v>
      </c>
      <c r="AU2560" s="0" t="s">
        <v>93</v>
      </c>
      <c r="AV2560" s="0" t="s">
        <v>8051</v>
      </c>
      <c r="BA2560" s="0" t="n">
        <v>2841</v>
      </c>
      <c r="BB2560" s="0" t="s">
        <v>8030</v>
      </c>
      <c r="BC2560" s="0" t="s">
        <v>122</v>
      </c>
      <c r="BD2560" s="0" t="s">
        <v>8031</v>
      </c>
      <c r="BE2560" s="0" t="s">
        <v>33</v>
      </c>
      <c r="BF2560" s="0" t="s">
        <v>2585</v>
      </c>
      <c r="BI2560" s="0" t="s">
        <v>316</v>
      </c>
      <c r="BJ2560" s="0" t="s">
        <v>8285</v>
      </c>
      <c r="BK2560" s="0" t="s">
        <v>8215</v>
      </c>
      <c r="BL2560" s="0" t="s">
        <v>8286</v>
      </c>
      <c r="BM2560" s="0" t="s">
        <v>8034</v>
      </c>
      <c r="BN2560" s="0" t="s">
        <v>8040</v>
      </c>
      <c r="BO2560" s="0" t="s">
        <v>105</v>
      </c>
      <c r="BP2560" s="0" t="s">
        <v>8029</v>
      </c>
      <c r="BQ2560" s="0" t="s">
        <v>755</v>
      </c>
      <c r="BT2560" s="0" t="n">
        <v>0</v>
      </c>
      <c r="BU2560" s="0" t="s">
        <v>8036</v>
      </c>
      <c r="BW2560" s="0" t="n">
        <v>2007</v>
      </c>
      <c r="BX2560" s="0" t="n">
        <v>2020</v>
      </c>
      <c r="BY2560" s="0" t="s">
        <v>1526</v>
      </c>
      <c r="BZ2560" s="0" t="n">
        <v>2013.5</v>
      </c>
      <c r="CA2560" s="0" t="n">
        <v>0.357142857142857</v>
      </c>
      <c r="CB2560" s="0" t="n">
        <v>0</v>
      </c>
      <c r="CC2560" s="0" t="n">
        <v>1</v>
      </c>
      <c r="CD2560" s="0" t="n">
        <v>-0.0617598109164893</v>
      </c>
      <c r="CE2560" s="0" t="n">
        <v>1</v>
      </c>
    </row>
    <row r="2561" customFormat="false" ht="15" hidden="false" customHeight="false" outlineLevel="0" collapsed="false">
      <c r="A2561" s="0" t="s">
        <v>8029</v>
      </c>
      <c r="B2561" s="0" t="n">
        <v>3866</v>
      </c>
      <c r="C2561" s="0" t="n">
        <v>-0.0336866082874537</v>
      </c>
      <c r="D2561" s="0" t="n">
        <v>5844</v>
      </c>
      <c r="E2561" s="0" t="n">
        <f aca="false">IF(ISNUMBER($BA2561),$BA2561,IF(AND(ISNUMBER($D2561),ISNUMBER($BW2561),ISNUMBER($BX2561)),$D2561*($BX2561-$BW2561+1),""))</f>
        <v>5844</v>
      </c>
      <c r="H2561" s="0" t="s">
        <v>118</v>
      </c>
      <c r="I2561" s="0" t="s">
        <v>746</v>
      </c>
      <c r="J2561" s="0" t="n">
        <f aca="false">IF($BW2561&lt;&gt;"",$BW2561,"")</f>
        <v>2007</v>
      </c>
      <c r="K2561" s="0" t="n">
        <f aca="false">IF($BX2561&lt;&gt;"",$BX2561,"")</f>
        <v>2020</v>
      </c>
      <c r="L2561" s="0" t="n">
        <f aca="false">IF(AND(ISNUMBER($BW2561),ISNUMBER($BX2561)),($BW2561+$BX2561)/2,"")</f>
        <v>2013.5</v>
      </c>
      <c r="M2561" s="0" t="n">
        <f aca="false">IF($L2561&lt;&gt;"",$L2561,"")</f>
        <v>2013.5</v>
      </c>
      <c r="N2561" s="0" t="n">
        <f aca="false">IF(AND(ISNUMBER($BW2561),ISNUMBER($BX2561)),MIN(1,MAX(0,($BX2561-2016+1)/($BX2561-$BW2561+1))),"")</f>
        <v>0.357142857142857</v>
      </c>
      <c r="O2561" s="0" t="n">
        <f aca="false">IF(AND(ISNUMBER($BW2561),ISNUMBER($BX2561)),MIN(1,MAX(0,($BX2561-2017+1)/($BX2561-$BW2561+1))),"")</f>
        <v>0.285714285714286</v>
      </c>
      <c r="P2561" s="0" t="n">
        <f aca="false">IF(AND(ISNUMBER($BW2561),ISNUMBER($BX2561)),MIN(1,MAX(0,($BX2561-2018+1)/($BX2561-$BW2561+1))),"")</f>
        <v>0.214285714285714</v>
      </c>
      <c r="Q2561" s="0" t="n">
        <f aca="false">IF(AND(ISNUMBER($BW2561),ISNUMBER($BX2561)),MIN(1,MAX(0,($BX2561-2019+1)/($BX2561-$BW2561+1))),"")</f>
        <v>0.142857142857143</v>
      </c>
      <c r="R2561" s="0" t="n">
        <f aca="false">IF(AND(ISNUMBER($BW2561),ISNUMBER($BX2561)),MIN(1,MAX(0,($BX2561-2016+1)/($BX2561-$BW2561+1))),"")</f>
        <v>0.357142857142857</v>
      </c>
      <c r="S2561" s="0" t="n">
        <f aca="false">IF($L2561&lt;&gt;"",IF($L2561&gt;=2015.5,1,0),"")</f>
        <v>0</v>
      </c>
      <c r="T2561" s="0" t="n">
        <f aca="false">IF($L2561&lt;&gt;"",IF($L2561&gt;=2016,1,0),"")</f>
        <v>0</v>
      </c>
      <c r="U2561" s="0" t="n">
        <f aca="false">IF(ISNUMBER($BX2561),IF($BX2561&gt;=2016,1,0),"")</f>
        <v>1</v>
      </c>
      <c r="V2561" s="0" t="n">
        <f aca="false">IF(ISNUMBER($BW2561),IF($BW2561&gt;=2016,1,0),"")</f>
        <v>0</v>
      </c>
      <c r="W2561" s="0" t="str">
        <f aca="false">IF(AND(ISNUMBER($BW2561),ISNUMBER($BX2561)),IF($BW2561&gt;=2016,"post-only",IF($BX2561&lt;2016,"pre-only","mixed")),"")</f>
        <v>mixed</v>
      </c>
      <c r="X2561" s="0" t="n">
        <f aca="false">IF(AND(ISNUMBER($BW2561),ISNUMBER($BX2561)),MIN(1,MAX(0,($BX2561-2017+1)/($BX2561-$BW2561+1))),"")</f>
        <v>0.285714285714286</v>
      </c>
      <c r="Y2561" s="0" t="n">
        <f aca="false">IF(AND(ISNUMBER($BW2561),ISNUMBER($BX2561)),MIN(1,MAX(0,($BX2561-2018+1)/($BX2561-$BW2561+1))),"")</f>
        <v>0.214285714285714</v>
      </c>
      <c r="Z2561" s="0" t="n">
        <f aca="false">IF(AND(ISNUMBER($BW2561),ISNUMBER($BX2561)),MIN(1,MAX(0,($BX2561-2019+1)/($BX2561-$BW2561+1))),"")</f>
        <v>0.142857142857143</v>
      </c>
      <c r="AA2561" s="0" t="n">
        <f aca="false">IF(ISNUMBER($BX2561),IF($BX2561&gt;=2017,1,0),"")</f>
        <v>1</v>
      </c>
      <c r="AB2561" s="0" t="n">
        <f aca="false">IF(ISNUMBER($BX2561),IF($BX2561&gt;=2018,1,0),"")</f>
        <v>1</v>
      </c>
      <c r="AC2561" s="0" t="n">
        <f aca="false">IF(ISNUMBER($BX2561),IF($BX2561&gt;=2019,1,0),"")</f>
        <v>1</v>
      </c>
      <c r="AD2561" s="0" t="n">
        <f aca="false">IF($L2561&lt;&gt;"",IF($L2561&gt;2013,1,0),"")</f>
        <v>1</v>
      </c>
      <c r="AE2561" s="0" t="n">
        <f aca="false">IF($L2561&lt;&gt;"",1+IF($L2561&gt;2011,1,0)+IF($L2561&gt;2014,1,0),"")</f>
        <v>2</v>
      </c>
      <c r="AF2561" s="0" t="s">
        <v>761</v>
      </c>
      <c r="AG2561" s="0" t="s">
        <v>88</v>
      </c>
      <c r="AH2561" s="0" t="s">
        <v>89</v>
      </c>
      <c r="AI2561" s="0" t="s">
        <v>334</v>
      </c>
      <c r="AJ2561" s="0" t="s">
        <v>334</v>
      </c>
      <c r="AK2561" s="0" t="str">
        <f aca="false">IF(AND($CF2561&lt;&gt;"",IFERROR(INDEX(subsample_country_map!$B:$B,MATCH($CF2561,subsample_country_map!$A:$A,0)),"")&lt;&gt;""),INDEX(subsample_country_map!$B:$B,MATCH($CF2561,subsample_country_map!$A:$A,0)),INDEX(lookup!$AA:$AA,MATCH($A2561,lookup!$A:$A,0)))</f>
        <v>1_US</v>
      </c>
      <c r="AL2561" s="0" t="str">
        <f aca="false">IF(AND($CF2561&lt;&gt;"",IFERROR(INDEX(subsample_country_map!$C:$C,MATCH($CF2561,subsample_country_map!$A:$A,0)),"")&lt;&gt;""),INDEX(subsample_country_map!$C:$C,MATCH($CF2561,subsample_country_map!$A:$A,0)),INDEX(lookup!$AB:$AB,MATCH($A2561,lookup!$A:$A,0)))</f>
        <v>1_developed</v>
      </c>
      <c r="AM2561" s="0" t="str">
        <f aca="false">IF(AND($CF2561&lt;&gt;"",IFERROR(INDEX(subsample_country_map!$D:$D,MATCH($CF2561,subsample_country_map!$A:$A,0)),"")&lt;&gt;""),INDEX(subsample_country_map!$D:$D,MATCH($CF2561,subsample_country_map!$A:$A,0)),INDEX(lookup!$AC:$AC,MATCH($A2561,lookup!$A:$A,0)))</f>
        <v>1_western</v>
      </c>
      <c r="AN2561" s="0" t="str">
        <f aca="false">IF(AND($CF2561&lt;&gt;"",IFERROR(INDEX(subsample_country_map!$E:$E,MATCH($CF2561,subsample_country_map!$A:$A,0)),"")&lt;&gt;""),INDEX(subsample_country_map!$E:$E,MATCH($CF2561,subsample_country_map!$A:$A,0)),INDEX(lookup!$AD:$AD,MATCH($A2561,lookup!$A:$A,0)))</f>
        <v>1_common law</v>
      </c>
      <c r="AO2561" s="0" t="str">
        <f aca="false">INDEX(lookup!$Y:$Y,MATCH($A2561,lookup!$A:$A,0))</f>
        <v>0_published</v>
      </c>
      <c r="AP2561" s="0" t="str">
        <f aca="false">INDEX(lookup!$Z:$Z,MATCH($A2561,lookup!$A:$A,0))</f>
        <v>0_VHB low</v>
      </c>
      <c r="AQ2561" s="0" t="str">
        <f aca="false">INDEX(lookup!$W:$W,MATCH($A2561,lookup!$A:$A,0))</f>
        <v>2_sust</v>
      </c>
      <c r="AS2561" s="0" t="s">
        <v>91</v>
      </c>
      <c r="AT2561" s="0" t="s">
        <v>397</v>
      </c>
      <c r="AU2561" s="0" t="s">
        <v>93</v>
      </c>
      <c r="AV2561" s="0" t="s">
        <v>1672</v>
      </c>
      <c r="BA2561" s="0" t="n">
        <v>5844</v>
      </c>
      <c r="BB2561" s="0" t="s">
        <v>8030</v>
      </c>
      <c r="BC2561" s="0" t="s">
        <v>122</v>
      </c>
      <c r="BD2561" s="0" t="s">
        <v>8031</v>
      </c>
      <c r="BE2561" s="0" t="s">
        <v>33</v>
      </c>
      <c r="BF2561" s="0" t="s">
        <v>2595</v>
      </c>
      <c r="BI2561" s="0" t="s">
        <v>316</v>
      </c>
      <c r="BJ2561" s="0" t="s">
        <v>8287</v>
      </c>
      <c r="BK2561" s="0" t="s">
        <v>8215</v>
      </c>
      <c r="BL2561" s="0" t="s">
        <v>8288</v>
      </c>
      <c r="BM2561" s="0" t="s">
        <v>8034</v>
      </c>
      <c r="BN2561" s="0" t="s">
        <v>8040</v>
      </c>
      <c r="BO2561" s="0" t="s">
        <v>105</v>
      </c>
      <c r="BP2561" s="0" t="s">
        <v>8029</v>
      </c>
      <c r="BQ2561" s="0" t="s">
        <v>755</v>
      </c>
      <c r="BT2561" s="0" t="n">
        <v>0</v>
      </c>
      <c r="BU2561" s="0" t="s">
        <v>8036</v>
      </c>
      <c r="BW2561" s="0" t="n">
        <v>2007</v>
      </c>
      <c r="BX2561" s="0" t="n">
        <v>2020</v>
      </c>
      <c r="BY2561" s="0" t="s">
        <v>1526</v>
      </c>
      <c r="BZ2561" s="0" t="n">
        <v>2013.5</v>
      </c>
      <c r="CA2561" s="0" t="n">
        <v>0.357142857142857</v>
      </c>
      <c r="CB2561" s="0" t="n">
        <v>0</v>
      </c>
      <c r="CC2561" s="0" t="n">
        <v>1</v>
      </c>
      <c r="CD2561" s="0" t="n">
        <v>-0.0336993593519723</v>
      </c>
      <c r="CE2561" s="0" t="n">
        <v>1</v>
      </c>
    </row>
    <row r="2562" customFormat="false" ht="15" hidden="false" customHeight="false" outlineLevel="0" collapsed="false">
      <c r="A2562" s="0" t="s">
        <v>8029</v>
      </c>
      <c r="B2562" s="0" t="n">
        <v>3867</v>
      </c>
      <c r="C2562" s="0" t="n">
        <v>-0.144586659898561</v>
      </c>
      <c r="D2562" s="0" t="n">
        <v>513</v>
      </c>
      <c r="E2562" s="0" t="n">
        <f aca="false">IF(ISNUMBER($BA2562),$BA2562,IF(AND(ISNUMBER($D2562),ISNUMBER($BW2562),ISNUMBER($BX2562)),$D2562*($BX2562-$BW2562+1),""))</f>
        <v>513</v>
      </c>
      <c r="H2562" s="0" t="s">
        <v>118</v>
      </c>
      <c r="I2562" s="0" t="s">
        <v>746</v>
      </c>
      <c r="J2562" s="0" t="n">
        <f aca="false">IF($BW2562&lt;&gt;"",$BW2562,"")</f>
        <v>2007</v>
      </c>
      <c r="K2562" s="0" t="n">
        <f aca="false">IF($BX2562&lt;&gt;"",$BX2562,"")</f>
        <v>2020</v>
      </c>
      <c r="L2562" s="0" t="n">
        <f aca="false">IF(AND(ISNUMBER($BW2562),ISNUMBER($BX2562)),($BW2562+$BX2562)/2,"")</f>
        <v>2013.5</v>
      </c>
      <c r="M2562" s="0" t="n">
        <f aca="false">IF($L2562&lt;&gt;"",$L2562,"")</f>
        <v>2013.5</v>
      </c>
      <c r="N2562" s="0" t="n">
        <f aca="false">IF(AND(ISNUMBER($BW2562),ISNUMBER($BX2562)),MIN(1,MAX(0,($BX2562-2016+1)/($BX2562-$BW2562+1))),"")</f>
        <v>0.357142857142857</v>
      </c>
      <c r="O2562" s="0" t="n">
        <f aca="false">IF(AND(ISNUMBER($BW2562),ISNUMBER($BX2562)),MIN(1,MAX(0,($BX2562-2017+1)/($BX2562-$BW2562+1))),"")</f>
        <v>0.285714285714286</v>
      </c>
      <c r="P2562" s="0" t="n">
        <f aca="false">IF(AND(ISNUMBER($BW2562),ISNUMBER($BX2562)),MIN(1,MAX(0,($BX2562-2018+1)/($BX2562-$BW2562+1))),"")</f>
        <v>0.214285714285714</v>
      </c>
      <c r="Q2562" s="0" t="n">
        <f aca="false">IF(AND(ISNUMBER($BW2562),ISNUMBER($BX2562)),MIN(1,MAX(0,($BX2562-2019+1)/($BX2562-$BW2562+1))),"")</f>
        <v>0.142857142857143</v>
      </c>
      <c r="R2562" s="0" t="n">
        <f aca="false">IF(AND(ISNUMBER($BW2562),ISNUMBER($BX2562)),MIN(1,MAX(0,($BX2562-2016+1)/($BX2562-$BW2562+1))),"")</f>
        <v>0.357142857142857</v>
      </c>
      <c r="S2562" s="0" t="n">
        <f aca="false">IF($L2562&lt;&gt;"",IF($L2562&gt;=2015.5,1,0),"")</f>
        <v>0</v>
      </c>
      <c r="T2562" s="0" t="n">
        <f aca="false">IF($L2562&lt;&gt;"",IF($L2562&gt;=2016,1,0),"")</f>
        <v>0</v>
      </c>
      <c r="U2562" s="0" t="n">
        <f aca="false">IF(ISNUMBER($BX2562),IF($BX2562&gt;=2016,1,0),"")</f>
        <v>1</v>
      </c>
      <c r="V2562" s="0" t="n">
        <f aca="false">IF(ISNUMBER($BW2562),IF($BW2562&gt;=2016,1,0),"")</f>
        <v>0</v>
      </c>
      <c r="W2562" s="0" t="str">
        <f aca="false">IF(AND(ISNUMBER($BW2562),ISNUMBER($BX2562)),IF($BW2562&gt;=2016,"post-only",IF($BX2562&lt;2016,"pre-only","mixed")),"")</f>
        <v>mixed</v>
      </c>
      <c r="X2562" s="0" t="n">
        <f aca="false">IF(AND(ISNUMBER($BW2562),ISNUMBER($BX2562)),MIN(1,MAX(0,($BX2562-2017+1)/($BX2562-$BW2562+1))),"")</f>
        <v>0.285714285714286</v>
      </c>
      <c r="Y2562" s="0" t="n">
        <f aca="false">IF(AND(ISNUMBER($BW2562),ISNUMBER($BX2562)),MIN(1,MAX(0,($BX2562-2018+1)/($BX2562-$BW2562+1))),"")</f>
        <v>0.214285714285714</v>
      </c>
      <c r="Z2562" s="0" t="n">
        <f aca="false">IF(AND(ISNUMBER($BW2562),ISNUMBER($BX2562)),MIN(1,MAX(0,($BX2562-2019+1)/($BX2562-$BW2562+1))),"")</f>
        <v>0.142857142857143</v>
      </c>
      <c r="AA2562" s="0" t="n">
        <f aca="false">IF(ISNUMBER($BX2562),IF($BX2562&gt;=2017,1,0),"")</f>
        <v>1</v>
      </c>
      <c r="AB2562" s="0" t="n">
        <f aca="false">IF(ISNUMBER($BX2562),IF($BX2562&gt;=2018,1,0),"")</f>
        <v>1</v>
      </c>
      <c r="AC2562" s="0" t="n">
        <f aca="false">IF(ISNUMBER($BX2562),IF($BX2562&gt;=2019,1,0),"")</f>
        <v>1</v>
      </c>
      <c r="AD2562" s="0" t="n">
        <f aca="false">IF($L2562&lt;&gt;"",IF($L2562&gt;2013,1,0),"")</f>
        <v>1</v>
      </c>
      <c r="AE2562" s="0" t="n">
        <f aca="false">IF($L2562&lt;&gt;"",1+IF($L2562&gt;2011,1,0)+IF($L2562&gt;2014,1,0),"")</f>
        <v>2</v>
      </c>
      <c r="AF2562" s="0" t="s">
        <v>761</v>
      </c>
      <c r="AG2562" s="0" t="s">
        <v>88</v>
      </c>
      <c r="AH2562" s="0" t="s">
        <v>89</v>
      </c>
      <c r="AI2562" s="0" t="s">
        <v>334</v>
      </c>
      <c r="AJ2562" s="0" t="s">
        <v>334</v>
      </c>
      <c r="AK2562" s="0" t="str">
        <f aca="false">IF(AND($CF2562&lt;&gt;"",IFERROR(INDEX(subsample_country_map!$B:$B,MATCH($CF2562,subsample_country_map!$A:$A,0)),"")&lt;&gt;""),INDEX(subsample_country_map!$B:$B,MATCH($CF2562,subsample_country_map!$A:$A,0)),INDEX(lookup!$AA:$AA,MATCH($A2562,lookup!$A:$A,0)))</f>
        <v>1_US</v>
      </c>
      <c r="AL2562" s="0" t="str">
        <f aca="false">IF(AND($CF2562&lt;&gt;"",IFERROR(INDEX(subsample_country_map!$C:$C,MATCH($CF2562,subsample_country_map!$A:$A,0)),"")&lt;&gt;""),INDEX(subsample_country_map!$C:$C,MATCH($CF2562,subsample_country_map!$A:$A,0)),INDEX(lookup!$AB:$AB,MATCH($A2562,lookup!$A:$A,0)))</f>
        <v>1_developed</v>
      </c>
      <c r="AM2562" s="0" t="str">
        <f aca="false">IF(AND($CF2562&lt;&gt;"",IFERROR(INDEX(subsample_country_map!$D:$D,MATCH($CF2562,subsample_country_map!$A:$A,0)),"")&lt;&gt;""),INDEX(subsample_country_map!$D:$D,MATCH($CF2562,subsample_country_map!$A:$A,0)),INDEX(lookup!$AC:$AC,MATCH($A2562,lookup!$A:$A,0)))</f>
        <v>1_western</v>
      </c>
      <c r="AN2562" s="0" t="str">
        <f aca="false">IF(AND($CF2562&lt;&gt;"",IFERROR(INDEX(subsample_country_map!$E:$E,MATCH($CF2562,subsample_country_map!$A:$A,0)),"")&lt;&gt;""),INDEX(subsample_country_map!$E:$E,MATCH($CF2562,subsample_country_map!$A:$A,0)),INDEX(lookup!$AD:$AD,MATCH($A2562,lookup!$A:$A,0)))</f>
        <v>1_common law</v>
      </c>
      <c r="AO2562" s="0" t="str">
        <f aca="false">INDEX(lookup!$Y:$Y,MATCH($A2562,lookup!$A:$A,0))</f>
        <v>0_published</v>
      </c>
      <c r="AP2562" s="0" t="str">
        <f aca="false">INDEX(lookup!$Z:$Z,MATCH($A2562,lookup!$A:$A,0))</f>
        <v>0_VHB low</v>
      </c>
      <c r="AQ2562" s="0" t="str">
        <f aca="false">INDEX(lookup!$W:$W,MATCH($A2562,lookup!$A:$A,0))</f>
        <v>2_sust</v>
      </c>
      <c r="AS2562" s="0" t="s">
        <v>91</v>
      </c>
      <c r="AT2562" s="0" t="s">
        <v>397</v>
      </c>
      <c r="AU2562" s="0" t="s">
        <v>93</v>
      </c>
      <c r="AV2562" s="0" t="s">
        <v>8289</v>
      </c>
      <c r="BA2562" s="0" t="n">
        <v>513</v>
      </c>
      <c r="BB2562" s="0" t="s">
        <v>8030</v>
      </c>
      <c r="BC2562" s="0" t="s">
        <v>122</v>
      </c>
      <c r="BD2562" s="0" t="s">
        <v>8031</v>
      </c>
      <c r="BE2562" s="0" t="s">
        <v>33</v>
      </c>
      <c r="BF2562" s="0" t="s">
        <v>2629</v>
      </c>
      <c r="BI2562" s="0" t="s">
        <v>316</v>
      </c>
      <c r="BJ2562" s="0" t="s">
        <v>8290</v>
      </c>
      <c r="BK2562" s="0" t="s">
        <v>8215</v>
      </c>
      <c r="BL2562" s="0" t="s">
        <v>8291</v>
      </c>
      <c r="BM2562" s="0" t="s">
        <v>8034</v>
      </c>
      <c r="BN2562" s="0" t="s">
        <v>8040</v>
      </c>
      <c r="BO2562" s="0" t="s">
        <v>105</v>
      </c>
      <c r="BP2562" s="0" t="s">
        <v>8029</v>
      </c>
      <c r="BQ2562" s="0" t="s">
        <v>755</v>
      </c>
      <c r="BT2562" s="0" t="n">
        <v>0</v>
      </c>
      <c r="BU2562" s="0" t="s">
        <v>8036</v>
      </c>
      <c r="BW2562" s="0" t="n">
        <v>2007</v>
      </c>
      <c r="BX2562" s="0" t="n">
        <v>2020</v>
      </c>
      <c r="BY2562" s="0" t="s">
        <v>1526</v>
      </c>
      <c r="BZ2562" s="0" t="n">
        <v>2013.5</v>
      </c>
      <c r="CA2562" s="0" t="n">
        <v>0.357142857142857</v>
      </c>
      <c r="CB2562" s="0" t="n">
        <v>0</v>
      </c>
      <c r="CC2562" s="0" t="n">
        <v>1</v>
      </c>
      <c r="CD2562" s="0" t="n">
        <v>-0.145607032129436</v>
      </c>
      <c r="CE2562" s="0" t="n">
        <v>1</v>
      </c>
    </row>
    <row r="2563" customFormat="false" ht="15" hidden="false" customHeight="false" outlineLevel="0" collapsed="false">
      <c r="A2563" s="0" t="s">
        <v>8029</v>
      </c>
      <c r="B2563" s="0" t="n">
        <v>3868</v>
      </c>
      <c r="C2563" s="0" t="n">
        <v>-0.0352892461075347</v>
      </c>
      <c r="D2563" s="0" t="n">
        <v>5325</v>
      </c>
      <c r="E2563" s="0" t="n">
        <f aca="false">IF(ISNUMBER($BA2563),$BA2563,IF(AND(ISNUMBER($D2563),ISNUMBER($BW2563),ISNUMBER($BX2563)),$D2563*($BX2563-$BW2563+1),""))</f>
        <v>5325</v>
      </c>
      <c r="H2563" s="0" t="s">
        <v>118</v>
      </c>
      <c r="I2563" s="0" t="s">
        <v>746</v>
      </c>
      <c r="J2563" s="0" t="n">
        <f aca="false">IF($BW2563&lt;&gt;"",$BW2563,"")</f>
        <v>2007</v>
      </c>
      <c r="K2563" s="0" t="n">
        <f aca="false">IF($BX2563&lt;&gt;"",$BX2563,"")</f>
        <v>2020</v>
      </c>
      <c r="L2563" s="0" t="n">
        <f aca="false">IF(AND(ISNUMBER($BW2563),ISNUMBER($BX2563)),($BW2563+$BX2563)/2,"")</f>
        <v>2013.5</v>
      </c>
      <c r="M2563" s="0" t="n">
        <f aca="false">IF($L2563&lt;&gt;"",$L2563,"")</f>
        <v>2013.5</v>
      </c>
      <c r="N2563" s="0" t="n">
        <f aca="false">IF(AND(ISNUMBER($BW2563),ISNUMBER($BX2563)),MIN(1,MAX(0,($BX2563-2016+1)/($BX2563-$BW2563+1))),"")</f>
        <v>0.357142857142857</v>
      </c>
      <c r="O2563" s="0" t="n">
        <f aca="false">IF(AND(ISNUMBER($BW2563),ISNUMBER($BX2563)),MIN(1,MAX(0,($BX2563-2017+1)/($BX2563-$BW2563+1))),"")</f>
        <v>0.285714285714286</v>
      </c>
      <c r="P2563" s="0" t="n">
        <f aca="false">IF(AND(ISNUMBER($BW2563),ISNUMBER($BX2563)),MIN(1,MAX(0,($BX2563-2018+1)/($BX2563-$BW2563+1))),"")</f>
        <v>0.214285714285714</v>
      </c>
      <c r="Q2563" s="0" t="n">
        <f aca="false">IF(AND(ISNUMBER($BW2563),ISNUMBER($BX2563)),MIN(1,MAX(0,($BX2563-2019+1)/($BX2563-$BW2563+1))),"")</f>
        <v>0.142857142857143</v>
      </c>
      <c r="R2563" s="0" t="n">
        <f aca="false">IF(AND(ISNUMBER($BW2563),ISNUMBER($BX2563)),MIN(1,MAX(0,($BX2563-2016+1)/($BX2563-$BW2563+1))),"")</f>
        <v>0.357142857142857</v>
      </c>
      <c r="S2563" s="0" t="n">
        <f aca="false">IF($L2563&lt;&gt;"",IF($L2563&gt;=2015.5,1,0),"")</f>
        <v>0</v>
      </c>
      <c r="T2563" s="0" t="n">
        <f aca="false">IF($L2563&lt;&gt;"",IF($L2563&gt;=2016,1,0),"")</f>
        <v>0</v>
      </c>
      <c r="U2563" s="0" t="n">
        <f aca="false">IF(ISNUMBER($BX2563),IF($BX2563&gt;=2016,1,0),"")</f>
        <v>1</v>
      </c>
      <c r="V2563" s="0" t="n">
        <f aca="false">IF(ISNUMBER($BW2563),IF($BW2563&gt;=2016,1,0),"")</f>
        <v>0</v>
      </c>
      <c r="W2563" s="0" t="str">
        <f aca="false">IF(AND(ISNUMBER($BW2563),ISNUMBER($BX2563)),IF($BW2563&gt;=2016,"post-only",IF($BX2563&lt;2016,"pre-only","mixed")),"")</f>
        <v>mixed</v>
      </c>
      <c r="X2563" s="0" t="n">
        <f aca="false">IF(AND(ISNUMBER($BW2563),ISNUMBER($BX2563)),MIN(1,MAX(0,($BX2563-2017+1)/($BX2563-$BW2563+1))),"")</f>
        <v>0.285714285714286</v>
      </c>
      <c r="Y2563" s="0" t="n">
        <f aca="false">IF(AND(ISNUMBER($BW2563),ISNUMBER($BX2563)),MIN(1,MAX(0,($BX2563-2018+1)/($BX2563-$BW2563+1))),"")</f>
        <v>0.214285714285714</v>
      </c>
      <c r="Z2563" s="0" t="n">
        <f aca="false">IF(AND(ISNUMBER($BW2563),ISNUMBER($BX2563)),MIN(1,MAX(0,($BX2563-2019+1)/($BX2563-$BW2563+1))),"")</f>
        <v>0.142857142857143</v>
      </c>
      <c r="AA2563" s="0" t="n">
        <f aca="false">IF(ISNUMBER($BX2563),IF($BX2563&gt;=2017,1,0),"")</f>
        <v>1</v>
      </c>
      <c r="AB2563" s="0" t="n">
        <f aca="false">IF(ISNUMBER($BX2563),IF($BX2563&gt;=2018,1,0),"")</f>
        <v>1</v>
      </c>
      <c r="AC2563" s="0" t="n">
        <f aca="false">IF(ISNUMBER($BX2563),IF($BX2563&gt;=2019,1,0),"")</f>
        <v>1</v>
      </c>
      <c r="AD2563" s="0" t="n">
        <f aca="false">IF($L2563&lt;&gt;"",IF($L2563&gt;2013,1,0),"")</f>
        <v>1</v>
      </c>
      <c r="AE2563" s="0" t="n">
        <f aca="false">IF($L2563&lt;&gt;"",1+IF($L2563&gt;2011,1,0)+IF($L2563&gt;2014,1,0),"")</f>
        <v>2</v>
      </c>
      <c r="AF2563" s="0" t="s">
        <v>761</v>
      </c>
      <c r="AG2563" s="0" t="s">
        <v>88</v>
      </c>
      <c r="AH2563" s="0" t="s">
        <v>89</v>
      </c>
      <c r="AI2563" s="0" t="s">
        <v>334</v>
      </c>
      <c r="AJ2563" s="0" t="s">
        <v>334</v>
      </c>
      <c r="AK2563" s="0" t="str">
        <f aca="false">IF(AND($CF2563&lt;&gt;"",IFERROR(INDEX(subsample_country_map!$B:$B,MATCH($CF2563,subsample_country_map!$A:$A,0)),"")&lt;&gt;""),INDEX(subsample_country_map!$B:$B,MATCH($CF2563,subsample_country_map!$A:$A,0)),INDEX(lookup!$AA:$AA,MATCH($A2563,lookup!$A:$A,0)))</f>
        <v>1_US</v>
      </c>
      <c r="AL2563" s="0" t="str">
        <f aca="false">IF(AND($CF2563&lt;&gt;"",IFERROR(INDEX(subsample_country_map!$C:$C,MATCH($CF2563,subsample_country_map!$A:$A,0)),"")&lt;&gt;""),INDEX(subsample_country_map!$C:$C,MATCH($CF2563,subsample_country_map!$A:$A,0)),INDEX(lookup!$AB:$AB,MATCH($A2563,lookup!$A:$A,0)))</f>
        <v>1_developed</v>
      </c>
      <c r="AM2563" s="0" t="str">
        <f aca="false">IF(AND($CF2563&lt;&gt;"",IFERROR(INDEX(subsample_country_map!$D:$D,MATCH($CF2563,subsample_country_map!$A:$A,0)),"")&lt;&gt;""),INDEX(subsample_country_map!$D:$D,MATCH($CF2563,subsample_country_map!$A:$A,0)),INDEX(lookup!$AC:$AC,MATCH($A2563,lookup!$A:$A,0)))</f>
        <v>1_western</v>
      </c>
      <c r="AN2563" s="0" t="str">
        <f aca="false">IF(AND($CF2563&lt;&gt;"",IFERROR(INDEX(subsample_country_map!$E:$E,MATCH($CF2563,subsample_country_map!$A:$A,0)),"")&lt;&gt;""),INDEX(subsample_country_map!$E:$E,MATCH($CF2563,subsample_country_map!$A:$A,0)),INDEX(lookup!$AD:$AD,MATCH($A2563,lookup!$A:$A,0)))</f>
        <v>1_common law</v>
      </c>
      <c r="AO2563" s="0" t="str">
        <f aca="false">INDEX(lookup!$Y:$Y,MATCH($A2563,lookup!$A:$A,0))</f>
        <v>0_published</v>
      </c>
      <c r="AP2563" s="0" t="str">
        <f aca="false">INDEX(lookup!$Z:$Z,MATCH($A2563,lookup!$A:$A,0))</f>
        <v>0_VHB low</v>
      </c>
      <c r="AQ2563" s="0" t="str">
        <f aca="false">INDEX(lookup!$W:$W,MATCH($A2563,lookup!$A:$A,0))</f>
        <v>2_sust</v>
      </c>
      <c r="AS2563" s="0" t="s">
        <v>91</v>
      </c>
      <c r="AT2563" s="0" t="s">
        <v>397</v>
      </c>
      <c r="AU2563" s="0" t="s">
        <v>93</v>
      </c>
      <c r="AV2563" s="0" t="s">
        <v>8055</v>
      </c>
      <c r="BA2563" s="0" t="n">
        <v>5325</v>
      </c>
      <c r="BB2563" s="0" t="s">
        <v>8030</v>
      </c>
      <c r="BC2563" s="0" t="s">
        <v>122</v>
      </c>
      <c r="BD2563" s="0" t="s">
        <v>8031</v>
      </c>
      <c r="BE2563" s="0" t="s">
        <v>33</v>
      </c>
      <c r="BF2563" s="0" t="s">
        <v>8235</v>
      </c>
      <c r="BI2563" s="0" t="s">
        <v>316</v>
      </c>
      <c r="BJ2563" s="0" t="s">
        <v>8292</v>
      </c>
      <c r="BK2563" s="0" t="s">
        <v>8215</v>
      </c>
      <c r="BL2563" s="0" t="s">
        <v>8293</v>
      </c>
      <c r="BM2563" s="0" t="s">
        <v>8034</v>
      </c>
      <c r="BN2563" s="0" t="s">
        <v>8040</v>
      </c>
      <c r="BO2563" s="0" t="s">
        <v>105</v>
      </c>
      <c r="BP2563" s="0" t="s">
        <v>8029</v>
      </c>
      <c r="BQ2563" s="0" t="s">
        <v>755</v>
      </c>
      <c r="BT2563" s="0" t="n">
        <v>0</v>
      </c>
      <c r="BU2563" s="0" t="s">
        <v>8036</v>
      </c>
      <c r="BW2563" s="0" t="n">
        <v>2007</v>
      </c>
      <c r="BX2563" s="0" t="n">
        <v>2020</v>
      </c>
      <c r="BY2563" s="0" t="s">
        <v>1526</v>
      </c>
      <c r="BZ2563" s="0" t="n">
        <v>2013.5</v>
      </c>
      <c r="CA2563" s="0" t="n">
        <v>0.357142857142857</v>
      </c>
      <c r="CB2563" s="0" t="n">
        <v>0</v>
      </c>
      <c r="CC2563" s="0" t="n">
        <v>1</v>
      </c>
      <c r="CD2563" s="0" t="n">
        <v>-0.0353039059923698</v>
      </c>
      <c r="CE2563" s="0" t="n">
        <v>1</v>
      </c>
    </row>
    <row r="2564" customFormat="false" ht="15" hidden="false" customHeight="false" outlineLevel="0" collapsed="false">
      <c r="A2564" s="0" t="s">
        <v>8029</v>
      </c>
      <c r="B2564" s="0" t="n">
        <v>3869</v>
      </c>
      <c r="D2564" s="0" t="n">
        <v>2566</v>
      </c>
      <c r="E2564" s="0" t="n">
        <f aca="false">IF(ISNUMBER($BA2564),$BA2564,IF(AND(ISNUMBER($D2564),ISNUMBER($BW2564),ISNUMBER($BX2564)),$D2564*($BX2564-$BW2564+1),""))</f>
        <v>2566</v>
      </c>
      <c r="H2564" s="0" t="s">
        <v>118</v>
      </c>
      <c r="I2564" s="0" t="s">
        <v>746</v>
      </c>
      <c r="J2564" s="0" t="n">
        <f aca="false">IF($BW2564&lt;&gt;"",$BW2564,"")</f>
        <v>2007</v>
      </c>
      <c r="K2564" s="0" t="n">
        <f aca="false">IF($BX2564&lt;&gt;"",$BX2564,"")</f>
        <v>2020</v>
      </c>
      <c r="L2564" s="0" t="n">
        <f aca="false">IF(AND(ISNUMBER($BW2564),ISNUMBER($BX2564)),($BW2564+$BX2564)/2,"")</f>
        <v>2013.5</v>
      </c>
      <c r="M2564" s="0" t="n">
        <f aca="false">IF($L2564&lt;&gt;"",$L2564,"")</f>
        <v>2013.5</v>
      </c>
      <c r="N2564" s="0" t="n">
        <f aca="false">IF(AND(ISNUMBER($BW2564),ISNUMBER($BX2564)),MIN(1,MAX(0,($BX2564-2016+1)/($BX2564-$BW2564+1))),"")</f>
        <v>0.357142857142857</v>
      </c>
      <c r="O2564" s="0" t="n">
        <f aca="false">IF(AND(ISNUMBER($BW2564),ISNUMBER($BX2564)),MIN(1,MAX(0,($BX2564-2017+1)/($BX2564-$BW2564+1))),"")</f>
        <v>0.285714285714286</v>
      </c>
      <c r="P2564" s="0" t="n">
        <f aca="false">IF(AND(ISNUMBER($BW2564),ISNUMBER($BX2564)),MIN(1,MAX(0,($BX2564-2018+1)/($BX2564-$BW2564+1))),"")</f>
        <v>0.214285714285714</v>
      </c>
      <c r="Q2564" s="0" t="n">
        <f aca="false">IF(AND(ISNUMBER($BW2564),ISNUMBER($BX2564)),MIN(1,MAX(0,($BX2564-2019+1)/($BX2564-$BW2564+1))),"")</f>
        <v>0.142857142857143</v>
      </c>
      <c r="R2564" s="0" t="n">
        <f aca="false">IF(AND(ISNUMBER($BW2564),ISNUMBER($BX2564)),MIN(1,MAX(0,($BX2564-2016+1)/($BX2564-$BW2564+1))),"")</f>
        <v>0.357142857142857</v>
      </c>
      <c r="S2564" s="0" t="n">
        <f aca="false">IF($L2564&lt;&gt;"",IF($L2564&gt;=2015.5,1,0),"")</f>
        <v>0</v>
      </c>
      <c r="T2564" s="0" t="n">
        <f aca="false">IF($L2564&lt;&gt;"",IF($L2564&gt;=2016,1,0),"")</f>
        <v>0</v>
      </c>
      <c r="U2564" s="0" t="n">
        <f aca="false">IF(ISNUMBER($BX2564),IF($BX2564&gt;=2016,1,0),"")</f>
        <v>1</v>
      </c>
      <c r="V2564" s="0" t="n">
        <f aca="false">IF(ISNUMBER($BW2564),IF($BW2564&gt;=2016,1,0),"")</f>
        <v>0</v>
      </c>
      <c r="W2564" s="0" t="str">
        <f aca="false">IF(AND(ISNUMBER($BW2564),ISNUMBER($BX2564)),IF($BW2564&gt;=2016,"post-only",IF($BX2564&lt;2016,"pre-only","mixed")),"")</f>
        <v>mixed</v>
      </c>
      <c r="X2564" s="0" t="n">
        <f aca="false">IF(AND(ISNUMBER($BW2564),ISNUMBER($BX2564)),MIN(1,MAX(0,($BX2564-2017+1)/($BX2564-$BW2564+1))),"")</f>
        <v>0.285714285714286</v>
      </c>
      <c r="Y2564" s="0" t="n">
        <f aca="false">IF(AND(ISNUMBER($BW2564),ISNUMBER($BX2564)),MIN(1,MAX(0,($BX2564-2018+1)/($BX2564-$BW2564+1))),"")</f>
        <v>0.214285714285714</v>
      </c>
      <c r="Z2564" s="0" t="n">
        <f aca="false">IF(AND(ISNUMBER($BW2564),ISNUMBER($BX2564)),MIN(1,MAX(0,($BX2564-2019+1)/($BX2564-$BW2564+1))),"")</f>
        <v>0.142857142857143</v>
      </c>
      <c r="AA2564" s="0" t="n">
        <f aca="false">IF(ISNUMBER($BX2564),IF($BX2564&gt;=2017,1,0),"")</f>
        <v>1</v>
      </c>
      <c r="AB2564" s="0" t="n">
        <f aca="false">IF(ISNUMBER($BX2564),IF($BX2564&gt;=2018,1,0),"")</f>
        <v>1</v>
      </c>
      <c r="AC2564" s="0" t="n">
        <f aca="false">IF(ISNUMBER($BX2564),IF($BX2564&gt;=2019,1,0),"")</f>
        <v>1</v>
      </c>
      <c r="AD2564" s="0" t="n">
        <f aca="false">IF($L2564&lt;&gt;"",IF($L2564&gt;2013,1,0),"")</f>
        <v>1</v>
      </c>
      <c r="AE2564" s="0" t="n">
        <f aca="false">IF($L2564&lt;&gt;"",1+IF($L2564&gt;2011,1,0)+IF($L2564&gt;2014,1,0),"")</f>
        <v>2</v>
      </c>
      <c r="AF2564" s="0" t="s">
        <v>761</v>
      </c>
      <c r="AG2564" s="0" t="s">
        <v>88</v>
      </c>
      <c r="AH2564" s="0" t="s">
        <v>89</v>
      </c>
      <c r="AI2564" s="0" t="s">
        <v>334</v>
      </c>
      <c r="AJ2564" s="0" t="s">
        <v>334</v>
      </c>
      <c r="AK2564" s="0" t="str">
        <f aca="false">IF(AND($CF2564&lt;&gt;"",IFERROR(INDEX(subsample_country_map!$B:$B,MATCH($CF2564,subsample_country_map!$A:$A,0)),"")&lt;&gt;""),INDEX(subsample_country_map!$B:$B,MATCH($CF2564,subsample_country_map!$A:$A,0)),INDEX(lookup!$AA:$AA,MATCH($A2564,lookup!$A:$A,0)))</f>
        <v>1_US</v>
      </c>
      <c r="AL2564" s="0" t="str">
        <f aca="false">IF(AND($CF2564&lt;&gt;"",IFERROR(INDEX(subsample_country_map!$C:$C,MATCH($CF2564,subsample_country_map!$A:$A,0)),"")&lt;&gt;""),INDEX(subsample_country_map!$C:$C,MATCH($CF2564,subsample_country_map!$A:$A,0)),INDEX(lookup!$AB:$AB,MATCH($A2564,lookup!$A:$A,0)))</f>
        <v>1_developed</v>
      </c>
      <c r="AM2564" s="0" t="str">
        <f aca="false">IF(AND($CF2564&lt;&gt;"",IFERROR(INDEX(subsample_country_map!$D:$D,MATCH($CF2564,subsample_country_map!$A:$A,0)),"")&lt;&gt;""),INDEX(subsample_country_map!$D:$D,MATCH($CF2564,subsample_country_map!$A:$A,0)),INDEX(lookup!$AC:$AC,MATCH($A2564,lookup!$A:$A,0)))</f>
        <v>1_western</v>
      </c>
      <c r="AN2564" s="0" t="str">
        <f aca="false">IF(AND($CF2564&lt;&gt;"",IFERROR(INDEX(subsample_country_map!$E:$E,MATCH($CF2564,subsample_country_map!$A:$A,0)),"")&lt;&gt;""),INDEX(subsample_country_map!$E:$E,MATCH($CF2564,subsample_country_map!$A:$A,0)),INDEX(lookup!$AD:$AD,MATCH($A2564,lookup!$A:$A,0)))</f>
        <v>1_common law</v>
      </c>
      <c r="AO2564" s="0" t="str">
        <f aca="false">INDEX(lookup!$Y:$Y,MATCH($A2564,lookup!$A:$A,0))</f>
        <v>0_published</v>
      </c>
      <c r="AP2564" s="0" t="str">
        <f aca="false">INDEX(lookup!$Z:$Z,MATCH($A2564,lookup!$A:$A,0))</f>
        <v>0_VHB low</v>
      </c>
      <c r="AQ2564" s="0" t="str">
        <f aca="false">INDEX(lookup!$W:$W,MATCH($A2564,lookup!$A:$A,0))</f>
        <v>2_sust</v>
      </c>
      <c r="AS2564" s="0" t="s">
        <v>91</v>
      </c>
      <c r="AT2564" s="0" t="s">
        <v>397</v>
      </c>
      <c r="AU2564" s="0" t="s">
        <v>93</v>
      </c>
      <c r="AV2564" s="0" t="s">
        <v>239</v>
      </c>
      <c r="BA2564" s="0" t="n">
        <v>2566</v>
      </c>
      <c r="BB2564" s="0" t="s">
        <v>8030</v>
      </c>
      <c r="BC2564" s="0" t="s">
        <v>122</v>
      </c>
      <c r="BD2564" s="0" t="s">
        <v>8031</v>
      </c>
      <c r="BE2564" s="0" t="s">
        <v>33</v>
      </c>
      <c r="BF2564" s="0" t="s">
        <v>2614</v>
      </c>
      <c r="BI2564" s="0" t="s">
        <v>316</v>
      </c>
      <c r="BJ2564" s="0" t="s">
        <v>8275</v>
      </c>
      <c r="BK2564" s="0" t="s">
        <v>8215</v>
      </c>
      <c r="BL2564" s="0" t="s">
        <v>8294</v>
      </c>
      <c r="BM2564" s="0" t="s">
        <v>8046</v>
      </c>
      <c r="BN2564" s="0" t="s">
        <v>8040</v>
      </c>
      <c r="BO2564" s="0" t="s">
        <v>105</v>
      </c>
      <c r="BP2564" s="0" t="s">
        <v>8029</v>
      </c>
      <c r="BQ2564" s="0" t="s">
        <v>2442</v>
      </c>
      <c r="BT2564" s="0" t="n">
        <v>0</v>
      </c>
      <c r="BU2564" s="0" t="s">
        <v>8036</v>
      </c>
      <c r="BW2564" s="0" t="n">
        <v>2007</v>
      </c>
      <c r="BX2564" s="0" t="n">
        <v>2020</v>
      </c>
      <c r="BY2564" s="0" t="s">
        <v>1526</v>
      </c>
      <c r="BZ2564" s="0" t="n">
        <v>2013.5</v>
      </c>
      <c r="CA2564" s="0" t="n">
        <v>0.357142857142857</v>
      </c>
      <c r="CB2564" s="0" t="n">
        <v>0</v>
      </c>
      <c r="CC2564" s="0" t="n">
        <v>1</v>
      </c>
      <c r="CE2564" s="0" t="n">
        <v>0</v>
      </c>
    </row>
    <row r="2565" customFormat="false" ht="15" hidden="false" customHeight="false" outlineLevel="0" collapsed="false">
      <c r="A2565" s="0" t="s">
        <v>8029</v>
      </c>
      <c r="B2565" s="0" t="n">
        <v>3870</v>
      </c>
      <c r="D2565" s="0" t="n">
        <v>2354</v>
      </c>
      <c r="E2565" s="0" t="n">
        <f aca="false">IF(ISNUMBER($BA2565),$BA2565,IF(AND(ISNUMBER($D2565),ISNUMBER($BW2565),ISNUMBER($BX2565)),$D2565*($BX2565-$BW2565+1),""))</f>
        <v>2354</v>
      </c>
      <c r="H2565" s="0" t="s">
        <v>118</v>
      </c>
      <c r="I2565" s="0" t="s">
        <v>746</v>
      </c>
      <c r="J2565" s="0" t="n">
        <f aca="false">IF($BW2565&lt;&gt;"",$BW2565,"")</f>
        <v>2007</v>
      </c>
      <c r="K2565" s="0" t="n">
        <f aca="false">IF($BX2565&lt;&gt;"",$BX2565,"")</f>
        <v>2020</v>
      </c>
      <c r="L2565" s="0" t="n">
        <f aca="false">IF(AND(ISNUMBER($BW2565),ISNUMBER($BX2565)),($BW2565+$BX2565)/2,"")</f>
        <v>2013.5</v>
      </c>
      <c r="M2565" s="0" t="n">
        <f aca="false">IF($L2565&lt;&gt;"",$L2565,"")</f>
        <v>2013.5</v>
      </c>
      <c r="N2565" s="0" t="n">
        <f aca="false">IF(AND(ISNUMBER($BW2565),ISNUMBER($BX2565)),MIN(1,MAX(0,($BX2565-2016+1)/($BX2565-$BW2565+1))),"")</f>
        <v>0.357142857142857</v>
      </c>
      <c r="O2565" s="0" t="n">
        <f aca="false">IF(AND(ISNUMBER($BW2565),ISNUMBER($BX2565)),MIN(1,MAX(0,($BX2565-2017+1)/($BX2565-$BW2565+1))),"")</f>
        <v>0.285714285714286</v>
      </c>
      <c r="P2565" s="0" t="n">
        <f aca="false">IF(AND(ISNUMBER($BW2565),ISNUMBER($BX2565)),MIN(1,MAX(0,($BX2565-2018+1)/($BX2565-$BW2565+1))),"")</f>
        <v>0.214285714285714</v>
      </c>
      <c r="Q2565" s="0" t="n">
        <f aca="false">IF(AND(ISNUMBER($BW2565),ISNUMBER($BX2565)),MIN(1,MAX(0,($BX2565-2019+1)/($BX2565-$BW2565+1))),"")</f>
        <v>0.142857142857143</v>
      </c>
      <c r="R2565" s="0" t="n">
        <f aca="false">IF(AND(ISNUMBER($BW2565),ISNUMBER($BX2565)),MIN(1,MAX(0,($BX2565-2016+1)/($BX2565-$BW2565+1))),"")</f>
        <v>0.357142857142857</v>
      </c>
      <c r="S2565" s="0" t="n">
        <f aca="false">IF($L2565&lt;&gt;"",IF($L2565&gt;=2015.5,1,0),"")</f>
        <v>0</v>
      </c>
      <c r="T2565" s="0" t="n">
        <f aca="false">IF($L2565&lt;&gt;"",IF($L2565&gt;=2016,1,0),"")</f>
        <v>0</v>
      </c>
      <c r="U2565" s="0" t="n">
        <f aca="false">IF(ISNUMBER($BX2565),IF($BX2565&gt;=2016,1,0),"")</f>
        <v>1</v>
      </c>
      <c r="V2565" s="0" t="n">
        <f aca="false">IF(ISNUMBER($BW2565),IF($BW2565&gt;=2016,1,0),"")</f>
        <v>0</v>
      </c>
      <c r="W2565" s="0" t="str">
        <f aca="false">IF(AND(ISNUMBER($BW2565),ISNUMBER($BX2565)),IF($BW2565&gt;=2016,"post-only",IF($BX2565&lt;2016,"pre-only","mixed")),"")</f>
        <v>mixed</v>
      </c>
      <c r="X2565" s="0" t="n">
        <f aca="false">IF(AND(ISNUMBER($BW2565),ISNUMBER($BX2565)),MIN(1,MAX(0,($BX2565-2017+1)/($BX2565-$BW2565+1))),"")</f>
        <v>0.285714285714286</v>
      </c>
      <c r="Y2565" s="0" t="n">
        <f aca="false">IF(AND(ISNUMBER($BW2565),ISNUMBER($BX2565)),MIN(1,MAX(0,($BX2565-2018+1)/($BX2565-$BW2565+1))),"")</f>
        <v>0.214285714285714</v>
      </c>
      <c r="Z2565" s="0" t="n">
        <f aca="false">IF(AND(ISNUMBER($BW2565),ISNUMBER($BX2565)),MIN(1,MAX(0,($BX2565-2019+1)/($BX2565-$BW2565+1))),"")</f>
        <v>0.142857142857143</v>
      </c>
      <c r="AA2565" s="0" t="n">
        <f aca="false">IF(ISNUMBER($BX2565),IF($BX2565&gt;=2017,1,0),"")</f>
        <v>1</v>
      </c>
      <c r="AB2565" s="0" t="n">
        <f aca="false">IF(ISNUMBER($BX2565),IF($BX2565&gt;=2018,1,0),"")</f>
        <v>1</v>
      </c>
      <c r="AC2565" s="0" t="n">
        <f aca="false">IF(ISNUMBER($BX2565),IF($BX2565&gt;=2019,1,0),"")</f>
        <v>1</v>
      </c>
      <c r="AD2565" s="0" t="n">
        <f aca="false">IF($L2565&lt;&gt;"",IF($L2565&gt;2013,1,0),"")</f>
        <v>1</v>
      </c>
      <c r="AE2565" s="0" t="n">
        <f aca="false">IF($L2565&lt;&gt;"",1+IF($L2565&gt;2011,1,0)+IF($L2565&gt;2014,1,0),"")</f>
        <v>2</v>
      </c>
      <c r="AF2565" s="0" t="s">
        <v>761</v>
      </c>
      <c r="AG2565" s="0" t="s">
        <v>88</v>
      </c>
      <c r="AH2565" s="0" t="s">
        <v>89</v>
      </c>
      <c r="AI2565" s="0" t="s">
        <v>334</v>
      </c>
      <c r="AJ2565" s="0" t="s">
        <v>334</v>
      </c>
      <c r="AK2565" s="0" t="str">
        <f aca="false">IF(AND($CF2565&lt;&gt;"",IFERROR(INDEX(subsample_country_map!$B:$B,MATCH($CF2565,subsample_country_map!$A:$A,0)),"")&lt;&gt;""),INDEX(subsample_country_map!$B:$B,MATCH($CF2565,subsample_country_map!$A:$A,0)),INDEX(lookup!$AA:$AA,MATCH($A2565,lookup!$A:$A,0)))</f>
        <v>1_US</v>
      </c>
      <c r="AL2565" s="0" t="str">
        <f aca="false">IF(AND($CF2565&lt;&gt;"",IFERROR(INDEX(subsample_country_map!$C:$C,MATCH($CF2565,subsample_country_map!$A:$A,0)),"")&lt;&gt;""),INDEX(subsample_country_map!$C:$C,MATCH($CF2565,subsample_country_map!$A:$A,0)),INDEX(lookup!$AB:$AB,MATCH($A2565,lookup!$A:$A,0)))</f>
        <v>1_developed</v>
      </c>
      <c r="AM2565" s="0" t="str">
        <f aca="false">IF(AND($CF2565&lt;&gt;"",IFERROR(INDEX(subsample_country_map!$D:$D,MATCH($CF2565,subsample_country_map!$A:$A,0)),"")&lt;&gt;""),INDEX(subsample_country_map!$D:$D,MATCH($CF2565,subsample_country_map!$A:$A,0)),INDEX(lookup!$AC:$AC,MATCH($A2565,lookup!$A:$A,0)))</f>
        <v>1_western</v>
      </c>
      <c r="AN2565" s="0" t="str">
        <f aca="false">IF(AND($CF2565&lt;&gt;"",IFERROR(INDEX(subsample_country_map!$E:$E,MATCH($CF2565,subsample_country_map!$A:$A,0)),"")&lt;&gt;""),INDEX(subsample_country_map!$E:$E,MATCH($CF2565,subsample_country_map!$A:$A,0)),INDEX(lookup!$AD:$AD,MATCH($A2565,lookup!$A:$A,0)))</f>
        <v>1_common law</v>
      </c>
      <c r="AO2565" s="0" t="str">
        <f aca="false">INDEX(lookup!$Y:$Y,MATCH($A2565,lookup!$A:$A,0))</f>
        <v>0_published</v>
      </c>
      <c r="AP2565" s="0" t="str">
        <f aca="false">INDEX(lookup!$Z:$Z,MATCH($A2565,lookup!$A:$A,0))</f>
        <v>0_VHB low</v>
      </c>
      <c r="AQ2565" s="0" t="str">
        <f aca="false">INDEX(lookup!$W:$W,MATCH($A2565,lookup!$A:$A,0))</f>
        <v>2_sust</v>
      </c>
      <c r="AS2565" s="0" t="s">
        <v>91</v>
      </c>
      <c r="AT2565" s="0" t="s">
        <v>397</v>
      </c>
      <c r="AU2565" s="0" t="s">
        <v>93</v>
      </c>
      <c r="AV2565" s="0" t="s">
        <v>2471</v>
      </c>
      <c r="BA2565" s="0" t="n">
        <v>2354</v>
      </c>
      <c r="BB2565" s="0" t="s">
        <v>8030</v>
      </c>
      <c r="BC2565" s="0" t="s">
        <v>122</v>
      </c>
      <c r="BD2565" s="0" t="s">
        <v>8031</v>
      </c>
      <c r="BE2565" s="0" t="s">
        <v>33</v>
      </c>
      <c r="BF2565" s="0" t="s">
        <v>2619</v>
      </c>
      <c r="BI2565" s="0" t="s">
        <v>316</v>
      </c>
      <c r="BJ2565" s="0" t="s">
        <v>8277</v>
      </c>
      <c r="BK2565" s="0" t="s">
        <v>8215</v>
      </c>
      <c r="BL2565" s="0" t="s">
        <v>8295</v>
      </c>
      <c r="BM2565" s="0" t="s">
        <v>8046</v>
      </c>
      <c r="BN2565" s="0" t="s">
        <v>8040</v>
      </c>
      <c r="BO2565" s="0" t="s">
        <v>105</v>
      </c>
      <c r="BP2565" s="0" t="s">
        <v>8029</v>
      </c>
      <c r="BQ2565" s="0" t="s">
        <v>2442</v>
      </c>
      <c r="BT2565" s="0" t="n">
        <v>0</v>
      </c>
      <c r="BU2565" s="0" t="s">
        <v>8036</v>
      </c>
      <c r="BW2565" s="0" t="n">
        <v>2007</v>
      </c>
      <c r="BX2565" s="0" t="n">
        <v>2020</v>
      </c>
      <c r="BY2565" s="0" t="s">
        <v>1526</v>
      </c>
      <c r="BZ2565" s="0" t="n">
        <v>2013.5</v>
      </c>
      <c r="CA2565" s="0" t="n">
        <v>0.357142857142857</v>
      </c>
      <c r="CB2565" s="0" t="n">
        <v>0</v>
      </c>
      <c r="CC2565" s="0" t="n">
        <v>1</v>
      </c>
      <c r="CE2565" s="0" t="n">
        <v>0</v>
      </c>
    </row>
    <row r="2566" customFormat="false" ht="15" hidden="false" customHeight="false" outlineLevel="0" collapsed="false">
      <c r="A2566" s="0" t="s">
        <v>8029</v>
      </c>
      <c r="B2566" s="0" t="n">
        <v>3871</v>
      </c>
      <c r="D2566" s="0" t="n">
        <v>2643</v>
      </c>
      <c r="E2566" s="0" t="n">
        <f aca="false">IF(ISNUMBER($BA2566),$BA2566,IF(AND(ISNUMBER($D2566),ISNUMBER($BW2566),ISNUMBER($BX2566)),$D2566*($BX2566-$BW2566+1),""))</f>
        <v>2643</v>
      </c>
      <c r="H2566" s="0" t="s">
        <v>118</v>
      </c>
      <c r="I2566" s="0" t="s">
        <v>746</v>
      </c>
      <c r="J2566" s="0" t="n">
        <f aca="false">IF($BW2566&lt;&gt;"",$BW2566,"")</f>
        <v>2007</v>
      </c>
      <c r="K2566" s="0" t="n">
        <f aca="false">IF($BX2566&lt;&gt;"",$BX2566,"")</f>
        <v>2020</v>
      </c>
      <c r="L2566" s="0" t="n">
        <f aca="false">IF(AND(ISNUMBER($BW2566),ISNUMBER($BX2566)),($BW2566+$BX2566)/2,"")</f>
        <v>2013.5</v>
      </c>
      <c r="M2566" s="0" t="n">
        <f aca="false">IF($L2566&lt;&gt;"",$L2566,"")</f>
        <v>2013.5</v>
      </c>
      <c r="N2566" s="0" t="n">
        <f aca="false">IF(AND(ISNUMBER($BW2566),ISNUMBER($BX2566)),MIN(1,MAX(0,($BX2566-2016+1)/($BX2566-$BW2566+1))),"")</f>
        <v>0.357142857142857</v>
      </c>
      <c r="O2566" s="0" t="n">
        <f aca="false">IF(AND(ISNUMBER($BW2566),ISNUMBER($BX2566)),MIN(1,MAX(0,($BX2566-2017+1)/($BX2566-$BW2566+1))),"")</f>
        <v>0.285714285714286</v>
      </c>
      <c r="P2566" s="0" t="n">
        <f aca="false">IF(AND(ISNUMBER($BW2566),ISNUMBER($BX2566)),MIN(1,MAX(0,($BX2566-2018+1)/($BX2566-$BW2566+1))),"")</f>
        <v>0.214285714285714</v>
      </c>
      <c r="Q2566" s="0" t="n">
        <f aca="false">IF(AND(ISNUMBER($BW2566),ISNUMBER($BX2566)),MIN(1,MAX(0,($BX2566-2019+1)/($BX2566-$BW2566+1))),"")</f>
        <v>0.142857142857143</v>
      </c>
      <c r="R2566" s="0" t="n">
        <f aca="false">IF(AND(ISNUMBER($BW2566),ISNUMBER($BX2566)),MIN(1,MAX(0,($BX2566-2016+1)/($BX2566-$BW2566+1))),"")</f>
        <v>0.357142857142857</v>
      </c>
      <c r="S2566" s="0" t="n">
        <f aca="false">IF($L2566&lt;&gt;"",IF($L2566&gt;=2015.5,1,0),"")</f>
        <v>0</v>
      </c>
      <c r="T2566" s="0" t="n">
        <f aca="false">IF($L2566&lt;&gt;"",IF($L2566&gt;=2016,1,0),"")</f>
        <v>0</v>
      </c>
      <c r="U2566" s="0" t="n">
        <f aca="false">IF(ISNUMBER($BX2566),IF($BX2566&gt;=2016,1,0),"")</f>
        <v>1</v>
      </c>
      <c r="V2566" s="0" t="n">
        <f aca="false">IF(ISNUMBER($BW2566),IF($BW2566&gt;=2016,1,0),"")</f>
        <v>0</v>
      </c>
      <c r="W2566" s="0" t="str">
        <f aca="false">IF(AND(ISNUMBER($BW2566),ISNUMBER($BX2566)),IF($BW2566&gt;=2016,"post-only",IF($BX2566&lt;2016,"pre-only","mixed")),"")</f>
        <v>mixed</v>
      </c>
      <c r="X2566" s="0" t="n">
        <f aca="false">IF(AND(ISNUMBER($BW2566),ISNUMBER($BX2566)),MIN(1,MAX(0,($BX2566-2017+1)/($BX2566-$BW2566+1))),"")</f>
        <v>0.285714285714286</v>
      </c>
      <c r="Y2566" s="0" t="n">
        <f aca="false">IF(AND(ISNUMBER($BW2566),ISNUMBER($BX2566)),MIN(1,MAX(0,($BX2566-2018+1)/($BX2566-$BW2566+1))),"")</f>
        <v>0.214285714285714</v>
      </c>
      <c r="Z2566" s="0" t="n">
        <f aca="false">IF(AND(ISNUMBER($BW2566),ISNUMBER($BX2566)),MIN(1,MAX(0,($BX2566-2019+1)/($BX2566-$BW2566+1))),"")</f>
        <v>0.142857142857143</v>
      </c>
      <c r="AA2566" s="0" t="n">
        <f aca="false">IF(ISNUMBER($BX2566),IF($BX2566&gt;=2017,1,0),"")</f>
        <v>1</v>
      </c>
      <c r="AB2566" s="0" t="n">
        <f aca="false">IF(ISNUMBER($BX2566),IF($BX2566&gt;=2018,1,0),"")</f>
        <v>1</v>
      </c>
      <c r="AC2566" s="0" t="n">
        <f aca="false">IF(ISNUMBER($BX2566),IF($BX2566&gt;=2019,1,0),"")</f>
        <v>1</v>
      </c>
      <c r="AD2566" s="0" t="n">
        <f aca="false">IF($L2566&lt;&gt;"",IF($L2566&gt;2013,1,0),"")</f>
        <v>1</v>
      </c>
      <c r="AE2566" s="0" t="n">
        <f aca="false">IF($L2566&lt;&gt;"",1+IF($L2566&gt;2011,1,0)+IF($L2566&gt;2014,1,0),"")</f>
        <v>2</v>
      </c>
      <c r="AF2566" s="0" t="s">
        <v>761</v>
      </c>
      <c r="AG2566" s="0" t="s">
        <v>88</v>
      </c>
      <c r="AH2566" s="0" t="s">
        <v>89</v>
      </c>
      <c r="AI2566" s="0" t="s">
        <v>334</v>
      </c>
      <c r="AJ2566" s="0" t="s">
        <v>334</v>
      </c>
      <c r="AK2566" s="0" t="str">
        <f aca="false">IF(AND($CF2566&lt;&gt;"",IFERROR(INDEX(subsample_country_map!$B:$B,MATCH($CF2566,subsample_country_map!$A:$A,0)),"")&lt;&gt;""),INDEX(subsample_country_map!$B:$B,MATCH($CF2566,subsample_country_map!$A:$A,0)),INDEX(lookup!$AA:$AA,MATCH($A2566,lookup!$A:$A,0)))</f>
        <v>1_US</v>
      </c>
      <c r="AL2566" s="0" t="str">
        <f aca="false">IF(AND($CF2566&lt;&gt;"",IFERROR(INDEX(subsample_country_map!$C:$C,MATCH($CF2566,subsample_country_map!$A:$A,0)),"")&lt;&gt;""),INDEX(subsample_country_map!$C:$C,MATCH($CF2566,subsample_country_map!$A:$A,0)),INDEX(lookup!$AB:$AB,MATCH($A2566,lookup!$A:$A,0)))</f>
        <v>1_developed</v>
      </c>
      <c r="AM2566" s="0" t="str">
        <f aca="false">IF(AND($CF2566&lt;&gt;"",IFERROR(INDEX(subsample_country_map!$D:$D,MATCH($CF2566,subsample_country_map!$A:$A,0)),"")&lt;&gt;""),INDEX(subsample_country_map!$D:$D,MATCH($CF2566,subsample_country_map!$A:$A,0)),INDEX(lookup!$AC:$AC,MATCH($A2566,lookup!$A:$A,0)))</f>
        <v>1_western</v>
      </c>
      <c r="AN2566" s="0" t="str">
        <f aca="false">IF(AND($CF2566&lt;&gt;"",IFERROR(INDEX(subsample_country_map!$E:$E,MATCH($CF2566,subsample_country_map!$A:$A,0)),"")&lt;&gt;""),INDEX(subsample_country_map!$E:$E,MATCH($CF2566,subsample_country_map!$A:$A,0)),INDEX(lookup!$AD:$AD,MATCH($A2566,lookup!$A:$A,0)))</f>
        <v>1_common law</v>
      </c>
      <c r="AO2566" s="0" t="str">
        <f aca="false">INDEX(lookup!$Y:$Y,MATCH($A2566,lookup!$A:$A,0))</f>
        <v>0_published</v>
      </c>
      <c r="AP2566" s="0" t="str">
        <f aca="false">INDEX(lookup!$Z:$Z,MATCH($A2566,lookup!$A:$A,0))</f>
        <v>0_VHB low</v>
      </c>
      <c r="AQ2566" s="0" t="str">
        <f aca="false">INDEX(lookup!$W:$W,MATCH($A2566,lookup!$A:$A,0))</f>
        <v>2_sust</v>
      </c>
      <c r="AS2566" s="0" t="s">
        <v>91</v>
      </c>
      <c r="AT2566" s="0" t="s">
        <v>397</v>
      </c>
      <c r="AU2566" s="0" t="s">
        <v>93</v>
      </c>
      <c r="AV2566" s="0" t="s">
        <v>8296</v>
      </c>
      <c r="BA2566" s="0" t="n">
        <v>2643</v>
      </c>
      <c r="BB2566" s="0" t="s">
        <v>8030</v>
      </c>
      <c r="BC2566" s="0" t="s">
        <v>122</v>
      </c>
      <c r="BD2566" s="0" t="s">
        <v>8031</v>
      </c>
      <c r="BE2566" s="0" t="s">
        <v>33</v>
      </c>
      <c r="BF2566" s="0" t="s">
        <v>8220</v>
      </c>
      <c r="BI2566" s="0" t="s">
        <v>316</v>
      </c>
      <c r="BJ2566" s="0" t="s">
        <v>8279</v>
      </c>
      <c r="BK2566" s="0" t="s">
        <v>8215</v>
      </c>
      <c r="BL2566" s="0" t="s">
        <v>8297</v>
      </c>
      <c r="BM2566" s="0" t="s">
        <v>8046</v>
      </c>
      <c r="BN2566" s="0" t="s">
        <v>8040</v>
      </c>
      <c r="BO2566" s="0" t="s">
        <v>105</v>
      </c>
      <c r="BP2566" s="0" t="s">
        <v>8029</v>
      </c>
      <c r="BQ2566" s="0" t="s">
        <v>2442</v>
      </c>
      <c r="BT2566" s="0" t="n">
        <v>0</v>
      </c>
      <c r="BU2566" s="0" t="s">
        <v>8036</v>
      </c>
      <c r="BW2566" s="0" t="n">
        <v>2007</v>
      </c>
      <c r="BX2566" s="0" t="n">
        <v>2020</v>
      </c>
      <c r="BY2566" s="0" t="s">
        <v>1526</v>
      </c>
      <c r="BZ2566" s="0" t="n">
        <v>2013.5</v>
      </c>
      <c r="CA2566" s="0" t="n">
        <v>0.357142857142857</v>
      </c>
      <c r="CB2566" s="0" t="n">
        <v>0</v>
      </c>
      <c r="CC2566" s="0" t="n">
        <v>1</v>
      </c>
      <c r="CE2566" s="0" t="n">
        <v>0</v>
      </c>
    </row>
    <row r="2567" customFormat="false" ht="15" hidden="false" customHeight="false" outlineLevel="0" collapsed="false">
      <c r="A2567" s="0" t="s">
        <v>8029</v>
      </c>
      <c r="B2567" s="0" t="n">
        <v>3872</v>
      </c>
      <c r="D2567" s="0" t="n">
        <v>2970</v>
      </c>
      <c r="E2567" s="0" t="n">
        <f aca="false">IF(ISNUMBER($BA2567),$BA2567,IF(AND(ISNUMBER($D2567),ISNUMBER($BW2567),ISNUMBER($BX2567)),$D2567*($BX2567-$BW2567+1),""))</f>
        <v>2970</v>
      </c>
      <c r="H2567" s="0" t="s">
        <v>118</v>
      </c>
      <c r="I2567" s="0" t="s">
        <v>746</v>
      </c>
      <c r="J2567" s="0" t="n">
        <f aca="false">IF($BW2567&lt;&gt;"",$BW2567,"")</f>
        <v>2007</v>
      </c>
      <c r="K2567" s="0" t="n">
        <f aca="false">IF($BX2567&lt;&gt;"",$BX2567,"")</f>
        <v>2020</v>
      </c>
      <c r="L2567" s="0" t="n">
        <f aca="false">IF(AND(ISNUMBER($BW2567),ISNUMBER($BX2567)),($BW2567+$BX2567)/2,"")</f>
        <v>2013.5</v>
      </c>
      <c r="M2567" s="0" t="n">
        <f aca="false">IF($L2567&lt;&gt;"",$L2567,"")</f>
        <v>2013.5</v>
      </c>
      <c r="N2567" s="0" t="n">
        <f aca="false">IF(AND(ISNUMBER($BW2567),ISNUMBER($BX2567)),MIN(1,MAX(0,($BX2567-2016+1)/($BX2567-$BW2567+1))),"")</f>
        <v>0.357142857142857</v>
      </c>
      <c r="O2567" s="0" t="n">
        <f aca="false">IF(AND(ISNUMBER($BW2567),ISNUMBER($BX2567)),MIN(1,MAX(0,($BX2567-2017+1)/($BX2567-$BW2567+1))),"")</f>
        <v>0.285714285714286</v>
      </c>
      <c r="P2567" s="0" t="n">
        <f aca="false">IF(AND(ISNUMBER($BW2567),ISNUMBER($BX2567)),MIN(1,MAX(0,($BX2567-2018+1)/($BX2567-$BW2567+1))),"")</f>
        <v>0.214285714285714</v>
      </c>
      <c r="Q2567" s="0" t="n">
        <f aca="false">IF(AND(ISNUMBER($BW2567),ISNUMBER($BX2567)),MIN(1,MAX(0,($BX2567-2019+1)/($BX2567-$BW2567+1))),"")</f>
        <v>0.142857142857143</v>
      </c>
      <c r="R2567" s="0" t="n">
        <f aca="false">IF(AND(ISNUMBER($BW2567),ISNUMBER($BX2567)),MIN(1,MAX(0,($BX2567-2016+1)/($BX2567-$BW2567+1))),"")</f>
        <v>0.357142857142857</v>
      </c>
      <c r="S2567" s="0" t="n">
        <f aca="false">IF($L2567&lt;&gt;"",IF($L2567&gt;=2015.5,1,0),"")</f>
        <v>0</v>
      </c>
      <c r="T2567" s="0" t="n">
        <f aca="false">IF($L2567&lt;&gt;"",IF($L2567&gt;=2016,1,0),"")</f>
        <v>0</v>
      </c>
      <c r="U2567" s="0" t="n">
        <f aca="false">IF(ISNUMBER($BX2567),IF($BX2567&gt;=2016,1,0),"")</f>
        <v>1</v>
      </c>
      <c r="V2567" s="0" t="n">
        <f aca="false">IF(ISNUMBER($BW2567),IF($BW2567&gt;=2016,1,0),"")</f>
        <v>0</v>
      </c>
      <c r="W2567" s="0" t="str">
        <f aca="false">IF(AND(ISNUMBER($BW2567),ISNUMBER($BX2567)),IF($BW2567&gt;=2016,"post-only",IF($BX2567&lt;2016,"pre-only","mixed")),"")</f>
        <v>mixed</v>
      </c>
      <c r="X2567" s="0" t="n">
        <f aca="false">IF(AND(ISNUMBER($BW2567),ISNUMBER($BX2567)),MIN(1,MAX(0,($BX2567-2017+1)/($BX2567-$BW2567+1))),"")</f>
        <v>0.285714285714286</v>
      </c>
      <c r="Y2567" s="0" t="n">
        <f aca="false">IF(AND(ISNUMBER($BW2567),ISNUMBER($BX2567)),MIN(1,MAX(0,($BX2567-2018+1)/($BX2567-$BW2567+1))),"")</f>
        <v>0.214285714285714</v>
      </c>
      <c r="Z2567" s="0" t="n">
        <f aca="false">IF(AND(ISNUMBER($BW2567),ISNUMBER($BX2567)),MIN(1,MAX(0,($BX2567-2019+1)/($BX2567-$BW2567+1))),"")</f>
        <v>0.142857142857143</v>
      </c>
      <c r="AA2567" s="0" t="n">
        <f aca="false">IF(ISNUMBER($BX2567),IF($BX2567&gt;=2017,1,0),"")</f>
        <v>1</v>
      </c>
      <c r="AB2567" s="0" t="n">
        <f aca="false">IF(ISNUMBER($BX2567),IF($BX2567&gt;=2018,1,0),"")</f>
        <v>1</v>
      </c>
      <c r="AC2567" s="0" t="n">
        <f aca="false">IF(ISNUMBER($BX2567),IF($BX2567&gt;=2019,1,0),"")</f>
        <v>1</v>
      </c>
      <c r="AD2567" s="0" t="n">
        <f aca="false">IF($L2567&lt;&gt;"",IF($L2567&gt;2013,1,0),"")</f>
        <v>1</v>
      </c>
      <c r="AE2567" s="0" t="n">
        <f aca="false">IF($L2567&lt;&gt;"",1+IF($L2567&gt;2011,1,0)+IF($L2567&gt;2014,1,0),"")</f>
        <v>2</v>
      </c>
      <c r="AF2567" s="0" t="s">
        <v>761</v>
      </c>
      <c r="AG2567" s="0" t="s">
        <v>88</v>
      </c>
      <c r="AH2567" s="0" t="s">
        <v>89</v>
      </c>
      <c r="AI2567" s="0" t="s">
        <v>334</v>
      </c>
      <c r="AJ2567" s="0" t="s">
        <v>334</v>
      </c>
      <c r="AK2567" s="0" t="str">
        <f aca="false">IF(AND($CF2567&lt;&gt;"",IFERROR(INDEX(subsample_country_map!$B:$B,MATCH($CF2567,subsample_country_map!$A:$A,0)),"")&lt;&gt;""),INDEX(subsample_country_map!$B:$B,MATCH($CF2567,subsample_country_map!$A:$A,0)),INDEX(lookup!$AA:$AA,MATCH($A2567,lookup!$A:$A,0)))</f>
        <v>1_US</v>
      </c>
      <c r="AL2567" s="0" t="str">
        <f aca="false">IF(AND($CF2567&lt;&gt;"",IFERROR(INDEX(subsample_country_map!$C:$C,MATCH($CF2567,subsample_country_map!$A:$A,0)),"")&lt;&gt;""),INDEX(subsample_country_map!$C:$C,MATCH($CF2567,subsample_country_map!$A:$A,0)),INDEX(lookup!$AB:$AB,MATCH($A2567,lookup!$A:$A,0)))</f>
        <v>1_developed</v>
      </c>
      <c r="AM2567" s="0" t="str">
        <f aca="false">IF(AND($CF2567&lt;&gt;"",IFERROR(INDEX(subsample_country_map!$D:$D,MATCH($CF2567,subsample_country_map!$A:$A,0)),"")&lt;&gt;""),INDEX(subsample_country_map!$D:$D,MATCH($CF2567,subsample_country_map!$A:$A,0)),INDEX(lookup!$AC:$AC,MATCH($A2567,lookup!$A:$A,0)))</f>
        <v>1_western</v>
      </c>
      <c r="AN2567" s="0" t="str">
        <f aca="false">IF(AND($CF2567&lt;&gt;"",IFERROR(INDEX(subsample_country_map!$E:$E,MATCH($CF2567,subsample_country_map!$A:$A,0)),"")&lt;&gt;""),INDEX(subsample_country_map!$E:$E,MATCH($CF2567,subsample_country_map!$A:$A,0)),INDEX(lookup!$AD:$AD,MATCH($A2567,lookup!$A:$A,0)))</f>
        <v>1_common law</v>
      </c>
      <c r="AO2567" s="0" t="str">
        <f aca="false">INDEX(lookup!$Y:$Y,MATCH($A2567,lookup!$A:$A,0))</f>
        <v>0_published</v>
      </c>
      <c r="AP2567" s="0" t="str">
        <f aca="false">INDEX(lookup!$Z:$Z,MATCH($A2567,lookup!$A:$A,0))</f>
        <v>0_VHB low</v>
      </c>
      <c r="AQ2567" s="0" t="str">
        <f aca="false">INDEX(lookup!$W:$W,MATCH($A2567,lookup!$A:$A,0))</f>
        <v>2_sust</v>
      </c>
      <c r="AS2567" s="0" t="s">
        <v>91</v>
      </c>
      <c r="AT2567" s="0" t="s">
        <v>397</v>
      </c>
      <c r="AU2567" s="0" t="s">
        <v>93</v>
      </c>
      <c r="AV2567" s="0" t="s">
        <v>3206</v>
      </c>
      <c r="BA2567" s="0" t="n">
        <v>2970</v>
      </c>
      <c r="BB2567" s="0" t="s">
        <v>8030</v>
      </c>
      <c r="BC2567" s="0" t="s">
        <v>122</v>
      </c>
      <c r="BD2567" s="0" t="s">
        <v>8031</v>
      </c>
      <c r="BE2567" s="0" t="s">
        <v>33</v>
      </c>
      <c r="BF2567" s="0" t="s">
        <v>8223</v>
      </c>
      <c r="BI2567" s="0" t="s">
        <v>316</v>
      </c>
      <c r="BJ2567" s="0" t="s">
        <v>8281</v>
      </c>
      <c r="BK2567" s="0" t="s">
        <v>8215</v>
      </c>
      <c r="BL2567" s="0" t="s">
        <v>8298</v>
      </c>
      <c r="BM2567" s="0" t="s">
        <v>8046</v>
      </c>
      <c r="BN2567" s="0" t="s">
        <v>8040</v>
      </c>
      <c r="BO2567" s="0" t="s">
        <v>105</v>
      </c>
      <c r="BP2567" s="0" t="s">
        <v>8029</v>
      </c>
      <c r="BQ2567" s="0" t="s">
        <v>2442</v>
      </c>
      <c r="BT2567" s="0" t="n">
        <v>0</v>
      </c>
      <c r="BU2567" s="0" t="s">
        <v>8036</v>
      </c>
      <c r="BW2567" s="0" t="n">
        <v>2007</v>
      </c>
      <c r="BX2567" s="0" t="n">
        <v>2020</v>
      </c>
      <c r="BY2567" s="0" t="s">
        <v>1526</v>
      </c>
      <c r="BZ2567" s="0" t="n">
        <v>2013.5</v>
      </c>
      <c r="CA2567" s="0" t="n">
        <v>0.357142857142857</v>
      </c>
      <c r="CB2567" s="0" t="n">
        <v>0</v>
      </c>
      <c r="CC2567" s="0" t="n">
        <v>1</v>
      </c>
      <c r="CE2567" s="0" t="n">
        <v>0</v>
      </c>
    </row>
    <row r="2568" customFormat="false" ht="15" hidden="false" customHeight="false" outlineLevel="0" collapsed="false">
      <c r="A2568" s="0" t="s">
        <v>8029</v>
      </c>
      <c r="B2568" s="0" t="n">
        <v>3873</v>
      </c>
      <c r="D2568" s="0" t="n">
        <v>6304</v>
      </c>
      <c r="E2568" s="0" t="n">
        <f aca="false">IF(ISNUMBER($BA2568),$BA2568,IF(AND(ISNUMBER($D2568),ISNUMBER($BW2568),ISNUMBER($BX2568)),$D2568*($BX2568-$BW2568+1),""))</f>
        <v>6304</v>
      </c>
      <c r="H2568" s="0" t="s">
        <v>118</v>
      </c>
      <c r="I2568" s="0" t="s">
        <v>746</v>
      </c>
      <c r="J2568" s="0" t="n">
        <f aca="false">IF($BW2568&lt;&gt;"",$BW2568,"")</f>
        <v>2007</v>
      </c>
      <c r="K2568" s="0" t="n">
        <f aca="false">IF($BX2568&lt;&gt;"",$BX2568,"")</f>
        <v>2020</v>
      </c>
      <c r="L2568" s="0" t="n">
        <f aca="false">IF(AND(ISNUMBER($BW2568),ISNUMBER($BX2568)),($BW2568+$BX2568)/2,"")</f>
        <v>2013.5</v>
      </c>
      <c r="M2568" s="0" t="n">
        <f aca="false">IF($L2568&lt;&gt;"",$L2568,"")</f>
        <v>2013.5</v>
      </c>
      <c r="N2568" s="0" t="n">
        <f aca="false">IF(AND(ISNUMBER($BW2568),ISNUMBER($BX2568)),MIN(1,MAX(0,($BX2568-2016+1)/($BX2568-$BW2568+1))),"")</f>
        <v>0.357142857142857</v>
      </c>
      <c r="O2568" s="0" t="n">
        <f aca="false">IF(AND(ISNUMBER($BW2568),ISNUMBER($BX2568)),MIN(1,MAX(0,($BX2568-2017+1)/($BX2568-$BW2568+1))),"")</f>
        <v>0.285714285714286</v>
      </c>
      <c r="P2568" s="0" t="n">
        <f aca="false">IF(AND(ISNUMBER($BW2568),ISNUMBER($BX2568)),MIN(1,MAX(0,($BX2568-2018+1)/($BX2568-$BW2568+1))),"")</f>
        <v>0.214285714285714</v>
      </c>
      <c r="Q2568" s="0" t="n">
        <f aca="false">IF(AND(ISNUMBER($BW2568),ISNUMBER($BX2568)),MIN(1,MAX(0,($BX2568-2019+1)/($BX2568-$BW2568+1))),"")</f>
        <v>0.142857142857143</v>
      </c>
      <c r="R2568" s="0" t="n">
        <f aca="false">IF(AND(ISNUMBER($BW2568),ISNUMBER($BX2568)),MIN(1,MAX(0,($BX2568-2016+1)/($BX2568-$BW2568+1))),"")</f>
        <v>0.357142857142857</v>
      </c>
      <c r="S2568" s="0" t="n">
        <f aca="false">IF($L2568&lt;&gt;"",IF($L2568&gt;=2015.5,1,0),"")</f>
        <v>0</v>
      </c>
      <c r="T2568" s="0" t="n">
        <f aca="false">IF($L2568&lt;&gt;"",IF($L2568&gt;=2016,1,0),"")</f>
        <v>0</v>
      </c>
      <c r="U2568" s="0" t="n">
        <f aca="false">IF(ISNUMBER($BX2568),IF($BX2568&gt;=2016,1,0),"")</f>
        <v>1</v>
      </c>
      <c r="V2568" s="0" t="n">
        <f aca="false">IF(ISNUMBER($BW2568),IF($BW2568&gt;=2016,1,0),"")</f>
        <v>0</v>
      </c>
      <c r="W2568" s="0" t="str">
        <f aca="false">IF(AND(ISNUMBER($BW2568),ISNUMBER($BX2568)),IF($BW2568&gt;=2016,"post-only",IF($BX2568&lt;2016,"pre-only","mixed")),"")</f>
        <v>mixed</v>
      </c>
      <c r="X2568" s="0" t="n">
        <f aca="false">IF(AND(ISNUMBER($BW2568),ISNUMBER($BX2568)),MIN(1,MAX(0,($BX2568-2017+1)/($BX2568-$BW2568+1))),"")</f>
        <v>0.285714285714286</v>
      </c>
      <c r="Y2568" s="0" t="n">
        <f aca="false">IF(AND(ISNUMBER($BW2568),ISNUMBER($BX2568)),MIN(1,MAX(0,($BX2568-2018+1)/($BX2568-$BW2568+1))),"")</f>
        <v>0.214285714285714</v>
      </c>
      <c r="Z2568" s="0" t="n">
        <f aca="false">IF(AND(ISNUMBER($BW2568),ISNUMBER($BX2568)),MIN(1,MAX(0,($BX2568-2019+1)/($BX2568-$BW2568+1))),"")</f>
        <v>0.142857142857143</v>
      </c>
      <c r="AA2568" s="0" t="n">
        <f aca="false">IF(ISNUMBER($BX2568),IF($BX2568&gt;=2017,1,0),"")</f>
        <v>1</v>
      </c>
      <c r="AB2568" s="0" t="n">
        <f aca="false">IF(ISNUMBER($BX2568),IF($BX2568&gt;=2018,1,0),"")</f>
        <v>1</v>
      </c>
      <c r="AC2568" s="0" t="n">
        <f aca="false">IF(ISNUMBER($BX2568),IF($BX2568&gt;=2019,1,0),"")</f>
        <v>1</v>
      </c>
      <c r="AD2568" s="0" t="n">
        <f aca="false">IF($L2568&lt;&gt;"",IF($L2568&gt;2013,1,0),"")</f>
        <v>1</v>
      </c>
      <c r="AE2568" s="0" t="n">
        <f aca="false">IF($L2568&lt;&gt;"",1+IF($L2568&gt;2011,1,0)+IF($L2568&gt;2014,1,0),"")</f>
        <v>2</v>
      </c>
      <c r="AF2568" s="0" t="s">
        <v>761</v>
      </c>
      <c r="AG2568" s="0" t="s">
        <v>88</v>
      </c>
      <c r="AH2568" s="0" t="s">
        <v>89</v>
      </c>
      <c r="AI2568" s="0" t="s">
        <v>334</v>
      </c>
      <c r="AJ2568" s="0" t="s">
        <v>334</v>
      </c>
      <c r="AK2568" s="0" t="str">
        <f aca="false">IF(AND($CF2568&lt;&gt;"",IFERROR(INDEX(subsample_country_map!$B:$B,MATCH($CF2568,subsample_country_map!$A:$A,0)),"")&lt;&gt;""),INDEX(subsample_country_map!$B:$B,MATCH($CF2568,subsample_country_map!$A:$A,0)),INDEX(lookup!$AA:$AA,MATCH($A2568,lookup!$A:$A,0)))</f>
        <v>1_US</v>
      </c>
      <c r="AL2568" s="0" t="str">
        <f aca="false">IF(AND($CF2568&lt;&gt;"",IFERROR(INDEX(subsample_country_map!$C:$C,MATCH($CF2568,subsample_country_map!$A:$A,0)),"")&lt;&gt;""),INDEX(subsample_country_map!$C:$C,MATCH($CF2568,subsample_country_map!$A:$A,0)),INDEX(lookup!$AB:$AB,MATCH($A2568,lookup!$A:$A,0)))</f>
        <v>1_developed</v>
      </c>
      <c r="AM2568" s="0" t="str">
        <f aca="false">IF(AND($CF2568&lt;&gt;"",IFERROR(INDEX(subsample_country_map!$D:$D,MATCH($CF2568,subsample_country_map!$A:$A,0)),"")&lt;&gt;""),INDEX(subsample_country_map!$D:$D,MATCH($CF2568,subsample_country_map!$A:$A,0)),INDEX(lookup!$AC:$AC,MATCH($A2568,lookup!$A:$A,0)))</f>
        <v>1_western</v>
      </c>
      <c r="AN2568" s="0" t="str">
        <f aca="false">IF(AND($CF2568&lt;&gt;"",IFERROR(INDEX(subsample_country_map!$E:$E,MATCH($CF2568,subsample_country_map!$A:$A,0)),"")&lt;&gt;""),INDEX(subsample_country_map!$E:$E,MATCH($CF2568,subsample_country_map!$A:$A,0)),INDEX(lookup!$AD:$AD,MATCH($A2568,lookup!$A:$A,0)))</f>
        <v>1_common law</v>
      </c>
      <c r="AO2568" s="0" t="str">
        <f aca="false">INDEX(lookup!$Y:$Y,MATCH($A2568,lookup!$A:$A,0))</f>
        <v>0_published</v>
      </c>
      <c r="AP2568" s="0" t="str">
        <f aca="false">INDEX(lookup!$Z:$Z,MATCH($A2568,lookup!$A:$A,0))</f>
        <v>0_VHB low</v>
      </c>
      <c r="AQ2568" s="0" t="str">
        <f aca="false">INDEX(lookup!$W:$W,MATCH($A2568,lookup!$A:$A,0))</f>
        <v>2_sust</v>
      </c>
      <c r="AS2568" s="0" t="s">
        <v>91</v>
      </c>
      <c r="AT2568" s="0" t="s">
        <v>397</v>
      </c>
      <c r="AU2568" s="0" t="s">
        <v>93</v>
      </c>
      <c r="AV2568" s="0" t="s">
        <v>2465</v>
      </c>
      <c r="BA2568" s="0" t="n">
        <v>6304</v>
      </c>
      <c r="BB2568" s="0" t="s">
        <v>8030</v>
      </c>
      <c r="BC2568" s="0" t="s">
        <v>122</v>
      </c>
      <c r="BD2568" s="0" t="s">
        <v>8031</v>
      </c>
      <c r="BE2568" s="0" t="s">
        <v>33</v>
      </c>
      <c r="BF2568" s="0" t="s">
        <v>8226</v>
      </c>
      <c r="BI2568" s="0" t="s">
        <v>316</v>
      </c>
      <c r="BJ2568" s="0" t="s">
        <v>8283</v>
      </c>
      <c r="BK2568" s="0" t="s">
        <v>8215</v>
      </c>
      <c r="BL2568" s="0" t="s">
        <v>8299</v>
      </c>
      <c r="BM2568" s="0" t="s">
        <v>8046</v>
      </c>
      <c r="BN2568" s="0" t="s">
        <v>8040</v>
      </c>
      <c r="BO2568" s="0" t="s">
        <v>105</v>
      </c>
      <c r="BP2568" s="0" t="s">
        <v>8029</v>
      </c>
      <c r="BQ2568" s="0" t="s">
        <v>2442</v>
      </c>
      <c r="BT2568" s="0" t="n">
        <v>0</v>
      </c>
      <c r="BU2568" s="0" t="s">
        <v>8036</v>
      </c>
      <c r="BW2568" s="0" t="n">
        <v>2007</v>
      </c>
      <c r="BX2568" s="0" t="n">
        <v>2020</v>
      </c>
      <c r="BY2568" s="0" t="s">
        <v>1526</v>
      </c>
      <c r="BZ2568" s="0" t="n">
        <v>2013.5</v>
      </c>
      <c r="CA2568" s="0" t="n">
        <v>0.357142857142857</v>
      </c>
      <c r="CB2568" s="0" t="n">
        <v>0</v>
      </c>
      <c r="CC2568" s="0" t="n">
        <v>1</v>
      </c>
      <c r="CE2568" s="0" t="n">
        <v>0</v>
      </c>
    </row>
    <row r="2569" customFormat="false" ht="15" hidden="false" customHeight="false" outlineLevel="0" collapsed="false">
      <c r="A2569" s="0" t="s">
        <v>8029</v>
      </c>
      <c r="B2569" s="0" t="n">
        <v>3874</v>
      </c>
      <c r="C2569" s="0" t="n">
        <v>-0.0483021111449367</v>
      </c>
      <c r="D2569" s="0" t="n">
        <v>2841</v>
      </c>
      <c r="E2569" s="0" t="n">
        <f aca="false">IF(ISNUMBER($BA2569),$BA2569,IF(AND(ISNUMBER($D2569),ISNUMBER($BW2569),ISNUMBER($BX2569)),$D2569*($BX2569-$BW2569+1),""))</f>
        <v>2841</v>
      </c>
      <c r="H2569" s="0" t="s">
        <v>118</v>
      </c>
      <c r="I2569" s="0" t="s">
        <v>746</v>
      </c>
      <c r="J2569" s="0" t="n">
        <f aca="false">IF($BW2569&lt;&gt;"",$BW2569,"")</f>
        <v>2007</v>
      </c>
      <c r="K2569" s="0" t="n">
        <f aca="false">IF($BX2569&lt;&gt;"",$BX2569,"")</f>
        <v>2020</v>
      </c>
      <c r="L2569" s="0" t="n">
        <f aca="false">IF(AND(ISNUMBER($BW2569),ISNUMBER($BX2569)),($BW2569+$BX2569)/2,"")</f>
        <v>2013.5</v>
      </c>
      <c r="M2569" s="0" t="n">
        <f aca="false">IF($L2569&lt;&gt;"",$L2569,"")</f>
        <v>2013.5</v>
      </c>
      <c r="N2569" s="0" t="n">
        <f aca="false">IF(AND(ISNUMBER($BW2569),ISNUMBER($BX2569)),MIN(1,MAX(0,($BX2569-2016+1)/($BX2569-$BW2569+1))),"")</f>
        <v>0.357142857142857</v>
      </c>
      <c r="O2569" s="0" t="n">
        <f aca="false">IF(AND(ISNUMBER($BW2569),ISNUMBER($BX2569)),MIN(1,MAX(0,($BX2569-2017+1)/($BX2569-$BW2569+1))),"")</f>
        <v>0.285714285714286</v>
      </c>
      <c r="P2569" s="0" t="n">
        <f aca="false">IF(AND(ISNUMBER($BW2569),ISNUMBER($BX2569)),MIN(1,MAX(0,($BX2569-2018+1)/($BX2569-$BW2569+1))),"")</f>
        <v>0.214285714285714</v>
      </c>
      <c r="Q2569" s="0" t="n">
        <f aca="false">IF(AND(ISNUMBER($BW2569),ISNUMBER($BX2569)),MIN(1,MAX(0,($BX2569-2019+1)/($BX2569-$BW2569+1))),"")</f>
        <v>0.142857142857143</v>
      </c>
      <c r="R2569" s="0" t="n">
        <f aca="false">IF(AND(ISNUMBER($BW2569),ISNUMBER($BX2569)),MIN(1,MAX(0,($BX2569-2016+1)/($BX2569-$BW2569+1))),"")</f>
        <v>0.357142857142857</v>
      </c>
      <c r="S2569" s="0" t="n">
        <f aca="false">IF($L2569&lt;&gt;"",IF($L2569&gt;=2015.5,1,0),"")</f>
        <v>0</v>
      </c>
      <c r="T2569" s="0" t="n">
        <f aca="false">IF($L2569&lt;&gt;"",IF($L2569&gt;=2016,1,0),"")</f>
        <v>0</v>
      </c>
      <c r="U2569" s="0" t="n">
        <f aca="false">IF(ISNUMBER($BX2569),IF($BX2569&gt;=2016,1,0),"")</f>
        <v>1</v>
      </c>
      <c r="V2569" s="0" t="n">
        <f aca="false">IF(ISNUMBER($BW2569),IF($BW2569&gt;=2016,1,0),"")</f>
        <v>0</v>
      </c>
      <c r="W2569" s="0" t="str">
        <f aca="false">IF(AND(ISNUMBER($BW2569),ISNUMBER($BX2569)),IF($BW2569&gt;=2016,"post-only",IF($BX2569&lt;2016,"pre-only","mixed")),"")</f>
        <v>mixed</v>
      </c>
      <c r="X2569" s="0" t="n">
        <f aca="false">IF(AND(ISNUMBER($BW2569),ISNUMBER($BX2569)),MIN(1,MAX(0,($BX2569-2017+1)/($BX2569-$BW2569+1))),"")</f>
        <v>0.285714285714286</v>
      </c>
      <c r="Y2569" s="0" t="n">
        <f aca="false">IF(AND(ISNUMBER($BW2569),ISNUMBER($BX2569)),MIN(1,MAX(0,($BX2569-2018+1)/($BX2569-$BW2569+1))),"")</f>
        <v>0.214285714285714</v>
      </c>
      <c r="Z2569" s="0" t="n">
        <f aca="false">IF(AND(ISNUMBER($BW2569),ISNUMBER($BX2569)),MIN(1,MAX(0,($BX2569-2019+1)/($BX2569-$BW2569+1))),"")</f>
        <v>0.142857142857143</v>
      </c>
      <c r="AA2569" s="0" t="n">
        <f aca="false">IF(ISNUMBER($BX2569),IF($BX2569&gt;=2017,1,0),"")</f>
        <v>1</v>
      </c>
      <c r="AB2569" s="0" t="n">
        <f aca="false">IF(ISNUMBER($BX2569),IF($BX2569&gt;=2018,1,0),"")</f>
        <v>1</v>
      </c>
      <c r="AC2569" s="0" t="n">
        <f aca="false">IF(ISNUMBER($BX2569),IF($BX2569&gt;=2019,1,0),"")</f>
        <v>1</v>
      </c>
      <c r="AD2569" s="0" t="n">
        <f aca="false">IF($L2569&lt;&gt;"",IF($L2569&gt;2013,1,0),"")</f>
        <v>1</v>
      </c>
      <c r="AE2569" s="0" t="n">
        <f aca="false">IF($L2569&lt;&gt;"",1+IF($L2569&gt;2011,1,0)+IF($L2569&gt;2014,1,0),"")</f>
        <v>2</v>
      </c>
      <c r="AF2569" s="0" t="s">
        <v>761</v>
      </c>
      <c r="AG2569" s="0" t="s">
        <v>88</v>
      </c>
      <c r="AH2569" s="0" t="s">
        <v>89</v>
      </c>
      <c r="AI2569" s="0" t="s">
        <v>334</v>
      </c>
      <c r="AJ2569" s="0" t="s">
        <v>334</v>
      </c>
      <c r="AK2569" s="0" t="str">
        <f aca="false">IF(AND($CF2569&lt;&gt;"",IFERROR(INDEX(subsample_country_map!$B:$B,MATCH($CF2569,subsample_country_map!$A:$A,0)),"")&lt;&gt;""),INDEX(subsample_country_map!$B:$B,MATCH($CF2569,subsample_country_map!$A:$A,0)),INDEX(lookup!$AA:$AA,MATCH($A2569,lookup!$A:$A,0)))</f>
        <v>1_US</v>
      </c>
      <c r="AL2569" s="0" t="str">
        <f aca="false">IF(AND($CF2569&lt;&gt;"",IFERROR(INDEX(subsample_country_map!$C:$C,MATCH($CF2569,subsample_country_map!$A:$A,0)),"")&lt;&gt;""),INDEX(subsample_country_map!$C:$C,MATCH($CF2569,subsample_country_map!$A:$A,0)),INDEX(lookup!$AB:$AB,MATCH($A2569,lookup!$A:$A,0)))</f>
        <v>1_developed</v>
      </c>
      <c r="AM2569" s="0" t="str">
        <f aca="false">IF(AND($CF2569&lt;&gt;"",IFERROR(INDEX(subsample_country_map!$D:$D,MATCH($CF2569,subsample_country_map!$A:$A,0)),"")&lt;&gt;""),INDEX(subsample_country_map!$D:$D,MATCH($CF2569,subsample_country_map!$A:$A,0)),INDEX(lookup!$AC:$AC,MATCH($A2569,lookup!$A:$A,0)))</f>
        <v>1_western</v>
      </c>
      <c r="AN2569" s="0" t="str">
        <f aca="false">IF(AND($CF2569&lt;&gt;"",IFERROR(INDEX(subsample_country_map!$E:$E,MATCH($CF2569,subsample_country_map!$A:$A,0)),"")&lt;&gt;""),INDEX(subsample_country_map!$E:$E,MATCH($CF2569,subsample_country_map!$A:$A,0)),INDEX(lookup!$AD:$AD,MATCH($A2569,lookup!$A:$A,0)))</f>
        <v>1_common law</v>
      </c>
      <c r="AO2569" s="0" t="str">
        <f aca="false">INDEX(lookup!$Y:$Y,MATCH($A2569,lookup!$A:$A,0))</f>
        <v>0_published</v>
      </c>
      <c r="AP2569" s="0" t="str">
        <f aca="false">INDEX(lookup!$Z:$Z,MATCH($A2569,lookup!$A:$A,0))</f>
        <v>0_VHB low</v>
      </c>
      <c r="AQ2569" s="0" t="str">
        <f aca="false">INDEX(lookup!$W:$W,MATCH($A2569,lookup!$A:$A,0))</f>
        <v>2_sust</v>
      </c>
      <c r="AS2569" s="0" t="s">
        <v>91</v>
      </c>
      <c r="AT2569" s="0" t="s">
        <v>397</v>
      </c>
      <c r="AU2569" s="0" t="s">
        <v>93</v>
      </c>
      <c r="AV2569" s="0" t="s">
        <v>1538</v>
      </c>
      <c r="BA2569" s="0" t="n">
        <v>2841</v>
      </c>
      <c r="BB2569" s="0" t="s">
        <v>8030</v>
      </c>
      <c r="BC2569" s="0" t="s">
        <v>122</v>
      </c>
      <c r="BD2569" s="0" t="s">
        <v>8031</v>
      </c>
      <c r="BE2569" s="0" t="s">
        <v>33</v>
      </c>
      <c r="BF2569" s="0" t="s">
        <v>2585</v>
      </c>
      <c r="BI2569" s="0" t="s">
        <v>316</v>
      </c>
      <c r="BJ2569" s="0" t="s">
        <v>8285</v>
      </c>
      <c r="BK2569" s="0" t="s">
        <v>8215</v>
      </c>
      <c r="BL2569" s="0" t="s">
        <v>8300</v>
      </c>
      <c r="BM2569" s="0" t="s">
        <v>8046</v>
      </c>
      <c r="BN2569" s="0" t="s">
        <v>8040</v>
      </c>
      <c r="BO2569" s="0" t="s">
        <v>105</v>
      </c>
      <c r="BP2569" s="0" t="s">
        <v>8029</v>
      </c>
      <c r="BQ2569" s="0" t="s">
        <v>755</v>
      </c>
      <c r="BT2569" s="0" t="n">
        <v>0</v>
      </c>
      <c r="BU2569" s="0" t="s">
        <v>8036</v>
      </c>
      <c r="BW2569" s="0" t="n">
        <v>2007</v>
      </c>
      <c r="BX2569" s="0" t="n">
        <v>2020</v>
      </c>
      <c r="BY2569" s="0" t="s">
        <v>1526</v>
      </c>
      <c r="BZ2569" s="0" t="n">
        <v>2013.5</v>
      </c>
      <c r="CA2569" s="0" t="n">
        <v>0.357142857142857</v>
      </c>
      <c r="CB2569" s="0" t="n">
        <v>0</v>
      </c>
      <c r="CC2569" s="0" t="n">
        <v>1</v>
      </c>
      <c r="CD2569" s="0" t="n">
        <v>-0.048339728271853</v>
      </c>
      <c r="CE2569" s="0" t="n">
        <v>1</v>
      </c>
    </row>
    <row r="2570" customFormat="false" ht="15" hidden="false" customHeight="false" outlineLevel="0" collapsed="false">
      <c r="A2570" s="0" t="s">
        <v>8029</v>
      </c>
      <c r="B2570" s="0" t="n">
        <v>3875</v>
      </c>
      <c r="C2570" s="0" t="n">
        <v>-0.0256354056313062</v>
      </c>
      <c r="D2570" s="0" t="n">
        <v>5844</v>
      </c>
      <c r="E2570" s="0" t="n">
        <f aca="false">IF(ISNUMBER($BA2570),$BA2570,IF(AND(ISNUMBER($D2570),ISNUMBER($BW2570),ISNUMBER($BX2570)),$D2570*($BX2570-$BW2570+1),""))</f>
        <v>5844</v>
      </c>
      <c r="H2570" s="0" t="s">
        <v>118</v>
      </c>
      <c r="I2570" s="0" t="s">
        <v>746</v>
      </c>
      <c r="J2570" s="0" t="n">
        <f aca="false">IF($BW2570&lt;&gt;"",$BW2570,"")</f>
        <v>2007</v>
      </c>
      <c r="K2570" s="0" t="n">
        <f aca="false">IF($BX2570&lt;&gt;"",$BX2570,"")</f>
        <v>2020</v>
      </c>
      <c r="L2570" s="0" t="n">
        <f aca="false">IF(AND(ISNUMBER($BW2570),ISNUMBER($BX2570)),($BW2570+$BX2570)/2,"")</f>
        <v>2013.5</v>
      </c>
      <c r="M2570" s="0" t="n">
        <f aca="false">IF($L2570&lt;&gt;"",$L2570,"")</f>
        <v>2013.5</v>
      </c>
      <c r="N2570" s="0" t="n">
        <f aca="false">IF(AND(ISNUMBER($BW2570),ISNUMBER($BX2570)),MIN(1,MAX(0,($BX2570-2016+1)/($BX2570-$BW2570+1))),"")</f>
        <v>0.357142857142857</v>
      </c>
      <c r="O2570" s="0" t="n">
        <f aca="false">IF(AND(ISNUMBER($BW2570),ISNUMBER($BX2570)),MIN(1,MAX(0,($BX2570-2017+1)/($BX2570-$BW2570+1))),"")</f>
        <v>0.285714285714286</v>
      </c>
      <c r="P2570" s="0" t="n">
        <f aca="false">IF(AND(ISNUMBER($BW2570),ISNUMBER($BX2570)),MIN(1,MAX(0,($BX2570-2018+1)/($BX2570-$BW2570+1))),"")</f>
        <v>0.214285714285714</v>
      </c>
      <c r="Q2570" s="0" t="n">
        <f aca="false">IF(AND(ISNUMBER($BW2570),ISNUMBER($BX2570)),MIN(1,MAX(0,($BX2570-2019+1)/($BX2570-$BW2570+1))),"")</f>
        <v>0.142857142857143</v>
      </c>
      <c r="R2570" s="0" t="n">
        <f aca="false">IF(AND(ISNUMBER($BW2570),ISNUMBER($BX2570)),MIN(1,MAX(0,($BX2570-2016+1)/($BX2570-$BW2570+1))),"")</f>
        <v>0.357142857142857</v>
      </c>
      <c r="S2570" s="0" t="n">
        <f aca="false">IF($L2570&lt;&gt;"",IF($L2570&gt;=2015.5,1,0),"")</f>
        <v>0</v>
      </c>
      <c r="T2570" s="0" t="n">
        <f aca="false">IF($L2570&lt;&gt;"",IF($L2570&gt;=2016,1,0),"")</f>
        <v>0</v>
      </c>
      <c r="U2570" s="0" t="n">
        <f aca="false">IF(ISNUMBER($BX2570),IF($BX2570&gt;=2016,1,0),"")</f>
        <v>1</v>
      </c>
      <c r="V2570" s="0" t="n">
        <f aca="false">IF(ISNUMBER($BW2570),IF($BW2570&gt;=2016,1,0),"")</f>
        <v>0</v>
      </c>
      <c r="W2570" s="0" t="str">
        <f aca="false">IF(AND(ISNUMBER($BW2570),ISNUMBER($BX2570)),IF($BW2570&gt;=2016,"post-only",IF($BX2570&lt;2016,"pre-only","mixed")),"")</f>
        <v>mixed</v>
      </c>
      <c r="X2570" s="0" t="n">
        <f aca="false">IF(AND(ISNUMBER($BW2570),ISNUMBER($BX2570)),MIN(1,MAX(0,($BX2570-2017+1)/($BX2570-$BW2570+1))),"")</f>
        <v>0.285714285714286</v>
      </c>
      <c r="Y2570" s="0" t="n">
        <f aca="false">IF(AND(ISNUMBER($BW2570),ISNUMBER($BX2570)),MIN(1,MAX(0,($BX2570-2018+1)/($BX2570-$BW2570+1))),"")</f>
        <v>0.214285714285714</v>
      </c>
      <c r="Z2570" s="0" t="n">
        <f aca="false">IF(AND(ISNUMBER($BW2570),ISNUMBER($BX2570)),MIN(1,MAX(0,($BX2570-2019+1)/($BX2570-$BW2570+1))),"")</f>
        <v>0.142857142857143</v>
      </c>
      <c r="AA2570" s="0" t="n">
        <f aca="false">IF(ISNUMBER($BX2570),IF($BX2570&gt;=2017,1,0),"")</f>
        <v>1</v>
      </c>
      <c r="AB2570" s="0" t="n">
        <f aca="false">IF(ISNUMBER($BX2570),IF($BX2570&gt;=2018,1,0),"")</f>
        <v>1</v>
      </c>
      <c r="AC2570" s="0" t="n">
        <f aca="false">IF(ISNUMBER($BX2570),IF($BX2570&gt;=2019,1,0),"")</f>
        <v>1</v>
      </c>
      <c r="AD2570" s="0" t="n">
        <f aca="false">IF($L2570&lt;&gt;"",IF($L2570&gt;2013,1,0),"")</f>
        <v>1</v>
      </c>
      <c r="AE2570" s="0" t="n">
        <f aca="false">IF($L2570&lt;&gt;"",1+IF($L2570&gt;2011,1,0)+IF($L2570&gt;2014,1,0),"")</f>
        <v>2</v>
      </c>
      <c r="AF2570" s="0" t="s">
        <v>761</v>
      </c>
      <c r="AG2570" s="0" t="s">
        <v>88</v>
      </c>
      <c r="AH2570" s="0" t="s">
        <v>89</v>
      </c>
      <c r="AI2570" s="0" t="s">
        <v>334</v>
      </c>
      <c r="AJ2570" s="0" t="s">
        <v>334</v>
      </c>
      <c r="AK2570" s="0" t="str">
        <f aca="false">IF(AND($CF2570&lt;&gt;"",IFERROR(INDEX(subsample_country_map!$B:$B,MATCH($CF2570,subsample_country_map!$A:$A,0)),"")&lt;&gt;""),INDEX(subsample_country_map!$B:$B,MATCH($CF2570,subsample_country_map!$A:$A,0)),INDEX(lookup!$AA:$AA,MATCH($A2570,lookup!$A:$A,0)))</f>
        <v>1_US</v>
      </c>
      <c r="AL2570" s="0" t="str">
        <f aca="false">IF(AND($CF2570&lt;&gt;"",IFERROR(INDEX(subsample_country_map!$C:$C,MATCH($CF2570,subsample_country_map!$A:$A,0)),"")&lt;&gt;""),INDEX(subsample_country_map!$C:$C,MATCH($CF2570,subsample_country_map!$A:$A,0)),INDEX(lookup!$AB:$AB,MATCH($A2570,lookup!$A:$A,0)))</f>
        <v>1_developed</v>
      </c>
      <c r="AM2570" s="0" t="str">
        <f aca="false">IF(AND($CF2570&lt;&gt;"",IFERROR(INDEX(subsample_country_map!$D:$D,MATCH($CF2570,subsample_country_map!$A:$A,0)),"")&lt;&gt;""),INDEX(subsample_country_map!$D:$D,MATCH($CF2570,subsample_country_map!$A:$A,0)),INDEX(lookup!$AC:$AC,MATCH($A2570,lookup!$A:$A,0)))</f>
        <v>1_western</v>
      </c>
      <c r="AN2570" s="0" t="str">
        <f aca="false">IF(AND($CF2570&lt;&gt;"",IFERROR(INDEX(subsample_country_map!$E:$E,MATCH($CF2570,subsample_country_map!$A:$A,0)),"")&lt;&gt;""),INDEX(subsample_country_map!$E:$E,MATCH($CF2570,subsample_country_map!$A:$A,0)),INDEX(lookup!$AD:$AD,MATCH($A2570,lookup!$A:$A,0)))</f>
        <v>1_common law</v>
      </c>
      <c r="AO2570" s="0" t="str">
        <f aca="false">INDEX(lookup!$Y:$Y,MATCH($A2570,lookup!$A:$A,0))</f>
        <v>0_published</v>
      </c>
      <c r="AP2570" s="0" t="str">
        <f aca="false">INDEX(lookup!$Z:$Z,MATCH($A2570,lookup!$A:$A,0))</f>
        <v>0_VHB low</v>
      </c>
      <c r="AQ2570" s="0" t="str">
        <f aca="false">INDEX(lookup!$W:$W,MATCH($A2570,lookup!$A:$A,0))</f>
        <v>2_sust</v>
      </c>
      <c r="AS2570" s="0" t="s">
        <v>91</v>
      </c>
      <c r="AT2570" s="0" t="s">
        <v>397</v>
      </c>
      <c r="AU2570" s="0" t="s">
        <v>93</v>
      </c>
      <c r="AV2570" s="0" t="s">
        <v>1672</v>
      </c>
      <c r="BA2570" s="0" t="n">
        <v>5844</v>
      </c>
      <c r="BB2570" s="0" t="s">
        <v>8030</v>
      </c>
      <c r="BC2570" s="0" t="s">
        <v>122</v>
      </c>
      <c r="BD2570" s="0" t="s">
        <v>8031</v>
      </c>
      <c r="BE2570" s="0" t="s">
        <v>33</v>
      </c>
      <c r="BF2570" s="0" t="s">
        <v>2595</v>
      </c>
      <c r="BI2570" s="0" t="s">
        <v>316</v>
      </c>
      <c r="BJ2570" s="0" t="s">
        <v>8287</v>
      </c>
      <c r="BK2570" s="0" t="s">
        <v>8215</v>
      </c>
      <c r="BL2570" s="0" t="s">
        <v>8301</v>
      </c>
      <c r="BM2570" s="0" t="s">
        <v>8046</v>
      </c>
      <c r="BN2570" s="0" t="s">
        <v>8040</v>
      </c>
      <c r="BO2570" s="0" t="s">
        <v>105</v>
      </c>
      <c r="BP2570" s="0" t="s">
        <v>8029</v>
      </c>
      <c r="BQ2570" s="0" t="s">
        <v>755</v>
      </c>
      <c r="BT2570" s="0" t="n">
        <v>0</v>
      </c>
      <c r="BU2570" s="0" t="s">
        <v>8036</v>
      </c>
      <c r="BW2570" s="0" t="n">
        <v>2007</v>
      </c>
      <c r="BX2570" s="0" t="n">
        <v>2020</v>
      </c>
      <c r="BY2570" s="0" t="s">
        <v>1526</v>
      </c>
      <c r="BZ2570" s="0" t="n">
        <v>2013.5</v>
      </c>
      <c r="CA2570" s="0" t="n">
        <v>0.357142857142857</v>
      </c>
      <c r="CB2570" s="0" t="n">
        <v>0</v>
      </c>
      <c r="CC2570" s="0" t="n">
        <v>1</v>
      </c>
      <c r="CD2570" s="0" t="n">
        <v>-0.0256410234874918</v>
      </c>
      <c r="CE2570" s="0" t="n">
        <v>1</v>
      </c>
    </row>
    <row r="2571" customFormat="false" ht="15" hidden="false" customHeight="false" outlineLevel="0" collapsed="false">
      <c r="A2571" s="0" t="s">
        <v>8029</v>
      </c>
      <c r="B2571" s="0" t="n">
        <v>3876</v>
      </c>
      <c r="D2571" s="0" t="n">
        <v>513</v>
      </c>
      <c r="E2571" s="0" t="n">
        <f aca="false">IF(ISNUMBER($BA2571),$BA2571,IF(AND(ISNUMBER($D2571),ISNUMBER($BW2571),ISNUMBER($BX2571)),$D2571*($BX2571-$BW2571+1),""))</f>
        <v>513</v>
      </c>
      <c r="H2571" s="0" t="s">
        <v>118</v>
      </c>
      <c r="I2571" s="0" t="s">
        <v>746</v>
      </c>
      <c r="J2571" s="0" t="n">
        <f aca="false">IF($BW2571&lt;&gt;"",$BW2571,"")</f>
        <v>2007</v>
      </c>
      <c r="K2571" s="0" t="n">
        <f aca="false">IF($BX2571&lt;&gt;"",$BX2571,"")</f>
        <v>2020</v>
      </c>
      <c r="L2571" s="0" t="n">
        <f aca="false">IF(AND(ISNUMBER($BW2571),ISNUMBER($BX2571)),($BW2571+$BX2571)/2,"")</f>
        <v>2013.5</v>
      </c>
      <c r="M2571" s="0" t="n">
        <f aca="false">IF($L2571&lt;&gt;"",$L2571,"")</f>
        <v>2013.5</v>
      </c>
      <c r="N2571" s="0" t="n">
        <f aca="false">IF(AND(ISNUMBER($BW2571),ISNUMBER($BX2571)),MIN(1,MAX(0,($BX2571-2016+1)/($BX2571-$BW2571+1))),"")</f>
        <v>0.357142857142857</v>
      </c>
      <c r="O2571" s="0" t="n">
        <f aca="false">IF(AND(ISNUMBER($BW2571),ISNUMBER($BX2571)),MIN(1,MAX(0,($BX2571-2017+1)/($BX2571-$BW2571+1))),"")</f>
        <v>0.285714285714286</v>
      </c>
      <c r="P2571" s="0" t="n">
        <f aca="false">IF(AND(ISNUMBER($BW2571),ISNUMBER($BX2571)),MIN(1,MAX(0,($BX2571-2018+1)/($BX2571-$BW2571+1))),"")</f>
        <v>0.214285714285714</v>
      </c>
      <c r="Q2571" s="0" t="n">
        <f aca="false">IF(AND(ISNUMBER($BW2571),ISNUMBER($BX2571)),MIN(1,MAX(0,($BX2571-2019+1)/($BX2571-$BW2571+1))),"")</f>
        <v>0.142857142857143</v>
      </c>
      <c r="R2571" s="0" t="n">
        <f aca="false">IF(AND(ISNUMBER($BW2571),ISNUMBER($BX2571)),MIN(1,MAX(0,($BX2571-2016+1)/($BX2571-$BW2571+1))),"")</f>
        <v>0.357142857142857</v>
      </c>
      <c r="S2571" s="0" t="n">
        <f aca="false">IF($L2571&lt;&gt;"",IF($L2571&gt;=2015.5,1,0),"")</f>
        <v>0</v>
      </c>
      <c r="T2571" s="0" t="n">
        <f aca="false">IF($L2571&lt;&gt;"",IF($L2571&gt;=2016,1,0),"")</f>
        <v>0</v>
      </c>
      <c r="U2571" s="0" t="n">
        <f aca="false">IF(ISNUMBER($BX2571),IF($BX2571&gt;=2016,1,0),"")</f>
        <v>1</v>
      </c>
      <c r="V2571" s="0" t="n">
        <f aca="false">IF(ISNUMBER($BW2571),IF($BW2571&gt;=2016,1,0),"")</f>
        <v>0</v>
      </c>
      <c r="W2571" s="0" t="str">
        <f aca="false">IF(AND(ISNUMBER($BW2571),ISNUMBER($BX2571)),IF($BW2571&gt;=2016,"post-only",IF($BX2571&lt;2016,"pre-only","mixed")),"")</f>
        <v>mixed</v>
      </c>
      <c r="X2571" s="0" t="n">
        <f aca="false">IF(AND(ISNUMBER($BW2571),ISNUMBER($BX2571)),MIN(1,MAX(0,($BX2571-2017+1)/($BX2571-$BW2571+1))),"")</f>
        <v>0.285714285714286</v>
      </c>
      <c r="Y2571" s="0" t="n">
        <f aca="false">IF(AND(ISNUMBER($BW2571),ISNUMBER($BX2571)),MIN(1,MAX(0,($BX2571-2018+1)/($BX2571-$BW2571+1))),"")</f>
        <v>0.214285714285714</v>
      </c>
      <c r="Z2571" s="0" t="n">
        <f aca="false">IF(AND(ISNUMBER($BW2571),ISNUMBER($BX2571)),MIN(1,MAX(0,($BX2571-2019+1)/($BX2571-$BW2571+1))),"")</f>
        <v>0.142857142857143</v>
      </c>
      <c r="AA2571" s="0" t="n">
        <f aca="false">IF(ISNUMBER($BX2571),IF($BX2571&gt;=2017,1,0),"")</f>
        <v>1</v>
      </c>
      <c r="AB2571" s="0" t="n">
        <f aca="false">IF(ISNUMBER($BX2571),IF($BX2571&gt;=2018,1,0),"")</f>
        <v>1</v>
      </c>
      <c r="AC2571" s="0" t="n">
        <f aca="false">IF(ISNUMBER($BX2571),IF($BX2571&gt;=2019,1,0),"")</f>
        <v>1</v>
      </c>
      <c r="AD2571" s="0" t="n">
        <f aca="false">IF($L2571&lt;&gt;"",IF($L2571&gt;2013,1,0),"")</f>
        <v>1</v>
      </c>
      <c r="AE2571" s="0" t="n">
        <f aca="false">IF($L2571&lt;&gt;"",1+IF($L2571&gt;2011,1,0)+IF($L2571&gt;2014,1,0),"")</f>
        <v>2</v>
      </c>
      <c r="AF2571" s="0" t="s">
        <v>761</v>
      </c>
      <c r="AG2571" s="0" t="s">
        <v>88</v>
      </c>
      <c r="AH2571" s="0" t="s">
        <v>89</v>
      </c>
      <c r="AI2571" s="0" t="s">
        <v>334</v>
      </c>
      <c r="AJ2571" s="0" t="s">
        <v>334</v>
      </c>
      <c r="AK2571" s="0" t="str">
        <f aca="false">IF(AND($CF2571&lt;&gt;"",IFERROR(INDEX(subsample_country_map!$B:$B,MATCH($CF2571,subsample_country_map!$A:$A,0)),"")&lt;&gt;""),INDEX(subsample_country_map!$B:$B,MATCH($CF2571,subsample_country_map!$A:$A,0)),INDEX(lookup!$AA:$AA,MATCH($A2571,lookup!$A:$A,0)))</f>
        <v>1_US</v>
      </c>
      <c r="AL2571" s="0" t="str">
        <f aca="false">IF(AND($CF2571&lt;&gt;"",IFERROR(INDEX(subsample_country_map!$C:$C,MATCH($CF2571,subsample_country_map!$A:$A,0)),"")&lt;&gt;""),INDEX(subsample_country_map!$C:$C,MATCH($CF2571,subsample_country_map!$A:$A,0)),INDEX(lookup!$AB:$AB,MATCH($A2571,lookup!$A:$A,0)))</f>
        <v>1_developed</v>
      </c>
      <c r="AM2571" s="0" t="str">
        <f aca="false">IF(AND($CF2571&lt;&gt;"",IFERROR(INDEX(subsample_country_map!$D:$D,MATCH($CF2571,subsample_country_map!$A:$A,0)),"")&lt;&gt;""),INDEX(subsample_country_map!$D:$D,MATCH($CF2571,subsample_country_map!$A:$A,0)),INDEX(lookup!$AC:$AC,MATCH($A2571,lookup!$A:$A,0)))</f>
        <v>1_western</v>
      </c>
      <c r="AN2571" s="0" t="str">
        <f aca="false">IF(AND($CF2571&lt;&gt;"",IFERROR(INDEX(subsample_country_map!$E:$E,MATCH($CF2571,subsample_country_map!$A:$A,0)),"")&lt;&gt;""),INDEX(subsample_country_map!$E:$E,MATCH($CF2571,subsample_country_map!$A:$A,0)),INDEX(lookup!$AD:$AD,MATCH($A2571,lookup!$A:$A,0)))</f>
        <v>1_common law</v>
      </c>
      <c r="AO2571" s="0" t="str">
        <f aca="false">INDEX(lookup!$Y:$Y,MATCH($A2571,lookup!$A:$A,0))</f>
        <v>0_published</v>
      </c>
      <c r="AP2571" s="0" t="str">
        <f aca="false">INDEX(lookup!$Z:$Z,MATCH($A2571,lookup!$A:$A,0))</f>
        <v>0_VHB low</v>
      </c>
      <c r="AQ2571" s="0" t="str">
        <f aca="false">INDEX(lookup!$W:$W,MATCH($A2571,lookup!$A:$A,0))</f>
        <v>2_sust</v>
      </c>
      <c r="AS2571" s="0" t="s">
        <v>91</v>
      </c>
      <c r="AT2571" s="0" t="s">
        <v>397</v>
      </c>
      <c r="AU2571" s="0" t="s">
        <v>93</v>
      </c>
      <c r="AV2571" s="0" t="s">
        <v>1646</v>
      </c>
      <c r="BA2571" s="0" t="n">
        <v>513</v>
      </c>
      <c r="BB2571" s="0" t="s">
        <v>8030</v>
      </c>
      <c r="BC2571" s="0" t="s">
        <v>122</v>
      </c>
      <c r="BD2571" s="0" t="s">
        <v>8031</v>
      </c>
      <c r="BE2571" s="0" t="s">
        <v>33</v>
      </c>
      <c r="BF2571" s="0" t="s">
        <v>2629</v>
      </c>
      <c r="BI2571" s="0" t="s">
        <v>316</v>
      </c>
      <c r="BJ2571" s="0" t="s">
        <v>8290</v>
      </c>
      <c r="BK2571" s="0" t="s">
        <v>8215</v>
      </c>
      <c r="BL2571" s="0" t="s">
        <v>8302</v>
      </c>
      <c r="BM2571" s="0" t="s">
        <v>8046</v>
      </c>
      <c r="BN2571" s="0" t="s">
        <v>8040</v>
      </c>
      <c r="BO2571" s="0" t="s">
        <v>105</v>
      </c>
      <c r="BP2571" s="0" t="s">
        <v>8029</v>
      </c>
      <c r="BQ2571" s="0" t="s">
        <v>2442</v>
      </c>
      <c r="BT2571" s="0" t="n">
        <v>0</v>
      </c>
      <c r="BU2571" s="0" t="s">
        <v>8036</v>
      </c>
      <c r="BW2571" s="0" t="n">
        <v>2007</v>
      </c>
      <c r="BX2571" s="0" t="n">
        <v>2020</v>
      </c>
      <c r="BY2571" s="0" t="s">
        <v>1526</v>
      </c>
      <c r="BZ2571" s="0" t="n">
        <v>2013.5</v>
      </c>
      <c r="CA2571" s="0" t="n">
        <v>0.357142857142857</v>
      </c>
      <c r="CB2571" s="0" t="n">
        <v>0</v>
      </c>
      <c r="CC2571" s="0" t="n">
        <v>1</v>
      </c>
      <c r="CE2571" s="0" t="n">
        <v>0</v>
      </c>
    </row>
    <row r="2572" customFormat="false" ht="15" hidden="false" customHeight="false" outlineLevel="0" collapsed="false">
      <c r="A2572" s="0" t="s">
        <v>8029</v>
      </c>
      <c r="B2572" s="0" t="n">
        <v>3877</v>
      </c>
      <c r="D2572" s="0" t="n">
        <v>5325</v>
      </c>
      <c r="E2572" s="0" t="n">
        <f aca="false">IF(ISNUMBER($BA2572),$BA2572,IF(AND(ISNUMBER($D2572),ISNUMBER($BW2572),ISNUMBER($BX2572)),$D2572*($BX2572-$BW2572+1),""))</f>
        <v>5325</v>
      </c>
      <c r="H2572" s="0" t="s">
        <v>118</v>
      </c>
      <c r="I2572" s="0" t="s">
        <v>746</v>
      </c>
      <c r="J2572" s="0" t="n">
        <f aca="false">IF($BW2572&lt;&gt;"",$BW2572,"")</f>
        <v>2007</v>
      </c>
      <c r="K2572" s="0" t="n">
        <f aca="false">IF($BX2572&lt;&gt;"",$BX2572,"")</f>
        <v>2020</v>
      </c>
      <c r="L2572" s="0" t="n">
        <f aca="false">IF(AND(ISNUMBER($BW2572),ISNUMBER($BX2572)),($BW2572+$BX2572)/2,"")</f>
        <v>2013.5</v>
      </c>
      <c r="M2572" s="0" t="n">
        <f aca="false">IF($L2572&lt;&gt;"",$L2572,"")</f>
        <v>2013.5</v>
      </c>
      <c r="N2572" s="0" t="n">
        <f aca="false">IF(AND(ISNUMBER($BW2572),ISNUMBER($BX2572)),MIN(1,MAX(0,($BX2572-2016+1)/($BX2572-$BW2572+1))),"")</f>
        <v>0.357142857142857</v>
      </c>
      <c r="O2572" s="0" t="n">
        <f aca="false">IF(AND(ISNUMBER($BW2572),ISNUMBER($BX2572)),MIN(1,MAX(0,($BX2572-2017+1)/($BX2572-$BW2572+1))),"")</f>
        <v>0.285714285714286</v>
      </c>
      <c r="P2572" s="0" t="n">
        <f aca="false">IF(AND(ISNUMBER($BW2572),ISNUMBER($BX2572)),MIN(1,MAX(0,($BX2572-2018+1)/($BX2572-$BW2572+1))),"")</f>
        <v>0.214285714285714</v>
      </c>
      <c r="Q2572" s="0" t="n">
        <f aca="false">IF(AND(ISNUMBER($BW2572),ISNUMBER($BX2572)),MIN(1,MAX(0,($BX2572-2019+1)/($BX2572-$BW2572+1))),"")</f>
        <v>0.142857142857143</v>
      </c>
      <c r="R2572" s="0" t="n">
        <f aca="false">IF(AND(ISNUMBER($BW2572),ISNUMBER($BX2572)),MIN(1,MAX(0,($BX2572-2016+1)/($BX2572-$BW2572+1))),"")</f>
        <v>0.357142857142857</v>
      </c>
      <c r="S2572" s="0" t="n">
        <f aca="false">IF($L2572&lt;&gt;"",IF($L2572&gt;=2015.5,1,0),"")</f>
        <v>0</v>
      </c>
      <c r="T2572" s="0" t="n">
        <f aca="false">IF($L2572&lt;&gt;"",IF($L2572&gt;=2016,1,0),"")</f>
        <v>0</v>
      </c>
      <c r="U2572" s="0" t="n">
        <f aca="false">IF(ISNUMBER($BX2572),IF($BX2572&gt;=2016,1,0),"")</f>
        <v>1</v>
      </c>
      <c r="V2572" s="0" t="n">
        <f aca="false">IF(ISNUMBER($BW2572),IF($BW2572&gt;=2016,1,0),"")</f>
        <v>0</v>
      </c>
      <c r="W2572" s="0" t="str">
        <f aca="false">IF(AND(ISNUMBER($BW2572),ISNUMBER($BX2572)),IF($BW2572&gt;=2016,"post-only",IF($BX2572&lt;2016,"pre-only","mixed")),"")</f>
        <v>mixed</v>
      </c>
      <c r="X2572" s="0" t="n">
        <f aca="false">IF(AND(ISNUMBER($BW2572),ISNUMBER($BX2572)),MIN(1,MAX(0,($BX2572-2017+1)/($BX2572-$BW2572+1))),"")</f>
        <v>0.285714285714286</v>
      </c>
      <c r="Y2572" s="0" t="n">
        <f aca="false">IF(AND(ISNUMBER($BW2572),ISNUMBER($BX2572)),MIN(1,MAX(0,($BX2572-2018+1)/($BX2572-$BW2572+1))),"")</f>
        <v>0.214285714285714</v>
      </c>
      <c r="Z2572" s="0" t="n">
        <f aca="false">IF(AND(ISNUMBER($BW2572),ISNUMBER($BX2572)),MIN(1,MAX(0,($BX2572-2019+1)/($BX2572-$BW2572+1))),"")</f>
        <v>0.142857142857143</v>
      </c>
      <c r="AA2572" s="0" t="n">
        <f aca="false">IF(ISNUMBER($BX2572),IF($BX2572&gt;=2017,1,0),"")</f>
        <v>1</v>
      </c>
      <c r="AB2572" s="0" t="n">
        <f aca="false">IF(ISNUMBER($BX2572),IF($BX2572&gt;=2018,1,0),"")</f>
        <v>1</v>
      </c>
      <c r="AC2572" s="0" t="n">
        <f aca="false">IF(ISNUMBER($BX2572),IF($BX2572&gt;=2019,1,0),"")</f>
        <v>1</v>
      </c>
      <c r="AD2572" s="0" t="n">
        <f aca="false">IF($L2572&lt;&gt;"",IF($L2572&gt;2013,1,0),"")</f>
        <v>1</v>
      </c>
      <c r="AE2572" s="0" t="n">
        <f aca="false">IF($L2572&lt;&gt;"",1+IF($L2572&gt;2011,1,0)+IF($L2572&gt;2014,1,0),"")</f>
        <v>2</v>
      </c>
      <c r="AF2572" s="0" t="s">
        <v>761</v>
      </c>
      <c r="AG2572" s="0" t="s">
        <v>88</v>
      </c>
      <c r="AH2572" s="0" t="s">
        <v>89</v>
      </c>
      <c r="AI2572" s="0" t="s">
        <v>334</v>
      </c>
      <c r="AJ2572" s="0" t="s">
        <v>334</v>
      </c>
      <c r="AK2572" s="0" t="str">
        <f aca="false">IF(AND($CF2572&lt;&gt;"",IFERROR(INDEX(subsample_country_map!$B:$B,MATCH($CF2572,subsample_country_map!$A:$A,0)),"")&lt;&gt;""),INDEX(subsample_country_map!$B:$B,MATCH($CF2572,subsample_country_map!$A:$A,0)),INDEX(lookup!$AA:$AA,MATCH($A2572,lookup!$A:$A,0)))</f>
        <v>1_US</v>
      </c>
      <c r="AL2572" s="0" t="str">
        <f aca="false">IF(AND($CF2572&lt;&gt;"",IFERROR(INDEX(subsample_country_map!$C:$C,MATCH($CF2572,subsample_country_map!$A:$A,0)),"")&lt;&gt;""),INDEX(subsample_country_map!$C:$C,MATCH($CF2572,subsample_country_map!$A:$A,0)),INDEX(lookup!$AB:$AB,MATCH($A2572,lookup!$A:$A,0)))</f>
        <v>1_developed</v>
      </c>
      <c r="AM2572" s="0" t="str">
        <f aca="false">IF(AND($CF2572&lt;&gt;"",IFERROR(INDEX(subsample_country_map!$D:$D,MATCH($CF2572,subsample_country_map!$A:$A,0)),"")&lt;&gt;""),INDEX(subsample_country_map!$D:$D,MATCH($CF2572,subsample_country_map!$A:$A,0)),INDEX(lookup!$AC:$AC,MATCH($A2572,lookup!$A:$A,0)))</f>
        <v>1_western</v>
      </c>
      <c r="AN2572" s="0" t="str">
        <f aca="false">IF(AND($CF2572&lt;&gt;"",IFERROR(INDEX(subsample_country_map!$E:$E,MATCH($CF2572,subsample_country_map!$A:$A,0)),"")&lt;&gt;""),INDEX(subsample_country_map!$E:$E,MATCH($CF2572,subsample_country_map!$A:$A,0)),INDEX(lookup!$AD:$AD,MATCH($A2572,lookup!$A:$A,0)))</f>
        <v>1_common law</v>
      </c>
      <c r="AO2572" s="0" t="str">
        <f aca="false">INDEX(lookup!$Y:$Y,MATCH($A2572,lookup!$A:$A,0))</f>
        <v>0_published</v>
      </c>
      <c r="AP2572" s="0" t="str">
        <f aca="false">INDEX(lookup!$Z:$Z,MATCH($A2572,lookup!$A:$A,0))</f>
        <v>0_VHB low</v>
      </c>
      <c r="AQ2572" s="0" t="str">
        <f aca="false">INDEX(lookup!$W:$W,MATCH($A2572,lookup!$A:$A,0))</f>
        <v>2_sust</v>
      </c>
      <c r="AS2572" s="0" t="s">
        <v>91</v>
      </c>
      <c r="AT2572" s="0" t="s">
        <v>397</v>
      </c>
      <c r="AU2572" s="0" t="s">
        <v>93</v>
      </c>
      <c r="AV2572" s="0" t="s">
        <v>3086</v>
      </c>
      <c r="BA2572" s="0" t="n">
        <v>5325</v>
      </c>
      <c r="BB2572" s="0" t="s">
        <v>8030</v>
      </c>
      <c r="BC2572" s="0" t="s">
        <v>122</v>
      </c>
      <c r="BD2572" s="0" t="s">
        <v>8031</v>
      </c>
      <c r="BE2572" s="0" t="s">
        <v>33</v>
      </c>
      <c r="BF2572" s="0" t="s">
        <v>8235</v>
      </c>
      <c r="BI2572" s="0" t="s">
        <v>316</v>
      </c>
      <c r="BJ2572" s="0" t="s">
        <v>8292</v>
      </c>
      <c r="BK2572" s="0" t="s">
        <v>8215</v>
      </c>
      <c r="BL2572" s="0" t="s">
        <v>8303</v>
      </c>
      <c r="BM2572" s="0" t="s">
        <v>8046</v>
      </c>
      <c r="BN2572" s="0" t="s">
        <v>8040</v>
      </c>
      <c r="BO2572" s="0" t="s">
        <v>105</v>
      </c>
      <c r="BP2572" s="0" t="s">
        <v>8029</v>
      </c>
      <c r="BQ2572" s="0" t="s">
        <v>2442</v>
      </c>
      <c r="BT2572" s="0" t="n">
        <v>0</v>
      </c>
      <c r="BU2572" s="0" t="s">
        <v>8036</v>
      </c>
      <c r="BW2572" s="0" t="n">
        <v>2007</v>
      </c>
      <c r="BX2572" s="0" t="n">
        <v>2020</v>
      </c>
      <c r="BY2572" s="0" t="s">
        <v>1526</v>
      </c>
      <c r="BZ2572" s="0" t="n">
        <v>2013.5</v>
      </c>
      <c r="CA2572" s="0" t="n">
        <v>0.357142857142857</v>
      </c>
      <c r="CB2572" s="0" t="n">
        <v>0</v>
      </c>
      <c r="CC2572" s="0" t="n">
        <v>1</v>
      </c>
      <c r="CE2572" s="0" t="n">
        <v>0</v>
      </c>
    </row>
    <row r="2573" customFormat="false" ht="15" hidden="false" customHeight="false" outlineLevel="0" collapsed="false">
      <c r="A2573" s="0" t="s">
        <v>8029</v>
      </c>
      <c r="B2573" s="0" t="n">
        <v>3878</v>
      </c>
      <c r="D2573" s="0" t="n">
        <v>2566</v>
      </c>
      <c r="E2573" s="0" t="n">
        <f aca="false">IF(ISNUMBER($BA2573),$BA2573,IF(AND(ISNUMBER($D2573),ISNUMBER($BW2573),ISNUMBER($BX2573)),$D2573*($BX2573-$BW2573+1),""))</f>
        <v>2566</v>
      </c>
      <c r="H2573" s="0" t="s">
        <v>118</v>
      </c>
      <c r="I2573" s="0" t="s">
        <v>746</v>
      </c>
      <c r="J2573" s="0" t="n">
        <f aca="false">IF($BW2573&lt;&gt;"",$BW2573,"")</f>
        <v>2007</v>
      </c>
      <c r="K2573" s="0" t="n">
        <f aca="false">IF($BX2573&lt;&gt;"",$BX2573,"")</f>
        <v>2020</v>
      </c>
      <c r="L2573" s="0" t="n">
        <f aca="false">IF(AND(ISNUMBER($BW2573),ISNUMBER($BX2573)),($BW2573+$BX2573)/2,"")</f>
        <v>2013.5</v>
      </c>
      <c r="M2573" s="0" t="n">
        <f aca="false">IF($L2573&lt;&gt;"",$L2573,"")</f>
        <v>2013.5</v>
      </c>
      <c r="N2573" s="0" t="n">
        <f aca="false">IF(AND(ISNUMBER($BW2573),ISNUMBER($BX2573)),MIN(1,MAX(0,($BX2573-2016+1)/($BX2573-$BW2573+1))),"")</f>
        <v>0.357142857142857</v>
      </c>
      <c r="O2573" s="0" t="n">
        <f aca="false">IF(AND(ISNUMBER($BW2573),ISNUMBER($BX2573)),MIN(1,MAX(0,($BX2573-2017+1)/($BX2573-$BW2573+1))),"")</f>
        <v>0.285714285714286</v>
      </c>
      <c r="P2573" s="0" t="n">
        <f aca="false">IF(AND(ISNUMBER($BW2573),ISNUMBER($BX2573)),MIN(1,MAX(0,($BX2573-2018+1)/($BX2573-$BW2573+1))),"")</f>
        <v>0.214285714285714</v>
      </c>
      <c r="Q2573" s="0" t="n">
        <f aca="false">IF(AND(ISNUMBER($BW2573),ISNUMBER($BX2573)),MIN(1,MAX(0,($BX2573-2019+1)/($BX2573-$BW2573+1))),"")</f>
        <v>0.142857142857143</v>
      </c>
      <c r="R2573" s="0" t="n">
        <f aca="false">IF(AND(ISNUMBER($BW2573),ISNUMBER($BX2573)),MIN(1,MAX(0,($BX2573-2016+1)/($BX2573-$BW2573+1))),"")</f>
        <v>0.357142857142857</v>
      </c>
      <c r="S2573" s="0" t="n">
        <f aca="false">IF($L2573&lt;&gt;"",IF($L2573&gt;=2015.5,1,0),"")</f>
        <v>0</v>
      </c>
      <c r="T2573" s="0" t="n">
        <f aca="false">IF($L2573&lt;&gt;"",IF($L2573&gt;=2016,1,0),"")</f>
        <v>0</v>
      </c>
      <c r="U2573" s="0" t="n">
        <f aca="false">IF(ISNUMBER($BX2573),IF($BX2573&gt;=2016,1,0),"")</f>
        <v>1</v>
      </c>
      <c r="V2573" s="0" t="n">
        <f aca="false">IF(ISNUMBER($BW2573),IF($BW2573&gt;=2016,1,0),"")</f>
        <v>0</v>
      </c>
      <c r="W2573" s="0" t="str">
        <f aca="false">IF(AND(ISNUMBER($BW2573),ISNUMBER($BX2573)),IF($BW2573&gt;=2016,"post-only",IF($BX2573&lt;2016,"pre-only","mixed")),"")</f>
        <v>mixed</v>
      </c>
      <c r="X2573" s="0" t="n">
        <f aca="false">IF(AND(ISNUMBER($BW2573),ISNUMBER($BX2573)),MIN(1,MAX(0,($BX2573-2017+1)/($BX2573-$BW2573+1))),"")</f>
        <v>0.285714285714286</v>
      </c>
      <c r="Y2573" s="0" t="n">
        <f aca="false">IF(AND(ISNUMBER($BW2573),ISNUMBER($BX2573)),MIN(1,MAX(0,($BX2573-2018+1)/($BX2573-$BW2573+1))),"")</f>
        <v>0.214285714285714</v>
      </c>
      <c r="Z2573" s="0" t="n">
        <f aca="false">IF(AND(ISNUMBER($BW2573),ISNUMBER($BX2573)),MIN(1,MAX(0,($BX2573-2019+1)/($BX2573-$BW2573+1))),"")</f>
        <v>0.142857142857143</v>
      </c>
      <c r="AA2573" s="0" t="n">
        <f aca="false">IF(ISNUMBER($BX2573),IF($BX2573&gt;=2017,1,0),"")</f>
        <v>1</v>
      </c>
      <c r="AB2573" s="0" t="n">
        <f aca="false">IF(ISNUMBER($BX2573),IF($BX2573&gt;=2018,1,0),"")</f>
        <v>1</v>
      </c>
      <c r="AC2573" s="0" t="n">
        <f aca="false">IF(ISNUMBER($BX2573),IF($BX2573&gt;=2019,1,0),"")</f>
        <v>1</v>
      </c>
      <c r="AD2573" s="0" t="n">
        <f aca="false">IF($L2573&lt;&gt;"",IF($L2573&gt;2013,1,0),"")</f>
        <v>1</v>
      </c>
      <c r="AE2573" s="0" t="n">
        <f aca="false">IF($L2573&lt;&gt;"",1+IF($L2573&gt;2011,1,0)+IF($L2573&gt;2014,1,0),"")</f>
        <v>2</v>
      </c>
      <c r="AF2573" s="0" t="s">
        <v>761</v>
      </c>
      <c r="AG2573" s="0" t="s">
        <v>88</v>
      </c>
      <c r="AH2573" s="0" t="s">
        <v>89</v>
      </c>
      <c r="AI2573" s="0" t="s">
        <v>334</v>
      </c>
      <c r="AJ2573" s="0" t="s">
        <v>334</v>
      </c>
      <c r="AK2573" s="0" t="str">
        <f aca="false">IF(AND($CF2573&lt;&gt;"",IFERROR(INDEX(subsample_country_map!$B:$B,MATCH($CF2573,subsample_country_map!$A:$A,0)),"")&lt;&gt;""),INDEX(subsample_country_map!$B:$B,MATCH($CF2573,subsample_country_map!$A:$A,0)),INDEX(lookup!$AA:$AA,MATCH($A2573,lookup!$A:$A,0)))</f>
        <v>1_US</v>
      </c>
      <c r="AL2573" s="0" t="str">
        <f aca="false">IF(AND($CF2573&lt;&gt;"",IFERROR(INDEX(subsample_country_map!$C:$C,MATCH($CF2573,subsample_country_map!$A:$A,0)),"")&lt;&gt;""),INDEX(subsample_country_map!$C:$C,MATCH($CF2573,subsample_country_map!$A:$A,0)),INDEX(lookup!$AB:$AB,MATCH($A2573,lookup!$A:$A,0)))</f>
        <v>1_developed</v>
      </c>
      <c r="AM2573" s="0" t="str">
        <f aca="false">IF(AND($CF2573&lt;&gt;"",IFERROR(INDEX(subsample_country_map!$D:$D,MATCH($CF2573,subsample_country_map!$A:$A,0)),"")&lt;&gt;""),INDEX(subsample_country_map!$D:$D,MATCH($CF2573,subsample_country_map!$A:$A,0)),INDEX(lookup!$AC:$AC,MATCH($A2573,lookup!$A:$A,0)))</f>
        <v>1_western</v>
      </c>
      <c r="AN2573" s="0" t="str">
        <f aca="false">IF(AND($CF2573&lt;&gt;"",IFERROR(INDEX(subsample_country_map!$E:$E,MATCH($CF2573,subsample_country_map!$A:$A,0)),"")&lt;&gt;""),INDEX(subsample_country_map!$E:$E,MATCH($CF2573,subsample_country_map!$A:$A,0)),INDEX(lookup!$AD:$AD,MATCH($A2573,lookup!$A:$A,0)))</f>
        <v>1_common law</v>
      </c>
      <c r="AO2573" s="0" t="str">
        <f aca="false">INDEX(lookup!$Y:$Y,MATCH($A2573,lookup!$A:$A,0))</f>
        <v>0_published</v>
      </c>
      <c r="AP2573" s="0" t="str">
        <f aca="false">INDEX(lookup!$Z:$Z,MATCH($A2573,lookup!$A:$A,0))</f>
        <v>0_VHB low</v>
      </c>
      <c r="AQ2573" s="0" t="str">
        <f aca="false">INDEX(lookup!$W:$W,MATCH($A2573,lookup!$A:$A,0))</f>
        <v>2_sust</v>
      </c>
      <c r="AS2573" s="0" t="s">
        <v>91</v>
      </c>
      <c r="AT2573" s="0" t="s">
        <v>397</v>
      </c>
      <c r="AU2573" s="0" t="s">
        <v>93</v>
      </c>
      <c r="AV2573" s="0" t="s">
        <v>1681</v>
      </c>
      <c r="BA2573" s="0" t="n">
        <v>2566</v>
      </c>
      <c r="BB2573" s="0" t="s">
        <v>8030</v>
      </c>
      <c r="BC2573" s="0" t="s">
        <v>122</v>
      </c>
      <c r="BD2573" s="0" t="s">
        <v>8031</v>
      </c>
      <c r="BE2573" s="0" t="s">
        <v>33</v>
      </c>
      <c r="BF2573" s="0" t="s">
        <v>2614</v>
      </c>
      <c r="BI2573" s="0" t="s">
        <v>316</v>
      </c>
      <c r="BJ2573" s="0" t="s">
        <v>8304</v>
      </c>
      <c r="BK2573" s="0" t="s">
        <v>8215</v>
      </c>
      <c r="BL2573" s="0" t="s">
        <v>8305</v>
      </c>
      <c r="BM2573" s="0" t="s">
        <v>8034</v>
      </c>
      <c r="BN2573" s="0" t="s">
        <v>8043</v>
      </c>
      <c r="BO2573" s="0" t="s">
        <v>105</v>
      </c>
      <c r="BP2573" s="0" t="s">
        <v>8029</v>
      </c>
      <c r="BQ2573" s="0" t="s">
        <v>2442</v>
      </c>
      <c r="BT2573" s="0" t="n">
        <v>0</v>
      </c>
      <c r="BU2573" s="0" t="s">
        <v>8036</v>
      </c>
      <c r="BW2573" s="0" t="n">
        <v>2007</v>
      </c>
      <c r="BX2573" s="0" t="n">
        <v>2020</v>
      </c>
      <c r="BY2573" s="0" t="s">
        <v>1526</v>
      </c>
      <c r="BZ2573" s="0" t="n">
        <v>2013.5</v>
      </c>
      <c r="CA2573" s="0" t="n">
        <v>0.357142857142857</v>
      </c>
      <c r="CB2573" s="0" t="n">
        <v>0</v>
      </c>
      <c r="CC2573" s="0" t="n">
        <v>1</v>
      </c>
      <c r="CE2573" s="0" t="n">
        <v>0</v>
      </c>
    </row>
    <row r="2574" customFormat="false" ht="15" hidden="false" customHeight="false" outlineLevel="0" collapsed="false">
      <c r="A2574" s="0" t="s">
        <v>8029</v>
      </c>
      <c r="B2574" s="0" t="n">
        <v>3879</v>
      </c>
      <c r="D2574" s="0" t="n">
        <v>2354</v>
      </c>
      <c r="E2574" s="0" t="n">
        <f aca="false">IF(ISNUMBER($BA2574),$BA2574,IF(AND(ISNUMBER($D2574),ISNUMBER($BW2574),ISNUMBER($BX2574)),$D2574*($BX2574-$BW2574+1),""))</f>
        <v>2354</v>
      </c>
      <c r="H2574" s="0" t="s">
        <v>118</v>
      </c>
      <c r="I2574" s="0" t="s">
        <v>746</v>
      </c>
      <c r="J2574" s="0" t="n">
        <f aca="false">IF($BW2574&lt;&gt;"",$BW2574,"")</f>
        <v>2007</v>
      </c>
      <c r="K2574" s="0" t="n">
        <f aca="false">IF($BX2574&lt;&gt;"",$BX2574,"")</f>
        <v>2020</v>
      </c>
      <c r="L2574" s="0" t="n">
        <f aca="false">IF(AND(ISNUMBER($BW2574),ISNUMBER($BX2574)),($BW2574+$BX2574)/2,"")</f>
        <v>2013.5</v>
      </c>
      <c r="M2574" s="0" t="n">
        <f aca="false">IF($L2574&lt;&gt;"",$L2574,"")</f>
        <v>2013.5</v>
      </c>
      <c r="N2574" s="0" t="n">
        <f aca="false">IF(AND(ISNUMBER($BW2574),ISNUMBER($BX2574)),MIN(1,MAX(0,($BX2574-2016+1)/($BX2574-$BW2574+1))),"")</f>
        <v>0.357142857142857</v>
      </c>
      <c r="O2574" s="0" t="n">
        <f aca="false">IF(AND(ISNUMBER($BW2574),ISNUMBER($BX2574)),MIN(1,MAX(0,($BX2574-2017+1)/($BX2574-$BW2574+1))),"")</f>
        <v>0.285714285714286</v>
      </c>
      <c r="P2574" s="0" t="n">
        <f aca="false">IF(AND(ISNUMBER($BW2574),ISNUMBER($BX2574)),MIN(1,MAX(0,($BX2574-2018+1)/($BX2574-$BW2574+1))),"")</f>
        <v>0.214285714285714</v>
      </c>
      <c r="Q2574" s="0" t="n">
        <f aca="false">IF(AND(ISNUMBER($BW2574),ISNUMBER($BX2574)),MIN(1,MAX(0,($BX2574-2019+1)/($BX2574-$BW2574+1))),"")</f>
        <v>0.142857142857143</v>
      </c>
      <c r="R2574" s="0" t="n">
        <f aca="false">IF(AND(ISNUMBER($BW2574),ISNUMBER($BX2574)),MIN(1,MAX(0,($BX2574-2016+1)/($BX2574-$BW2574+1))),"")</f>
        <v>0.357142857142857</v>
      </c>
      <c r="S2574" s="0" t="n">
        <f aca="false">IF($L2574&lt;&gt;"",IF($L2574&gt;=2015.5,1,0),"")</f>
        <v>0</v>
      </c>
      <c r="T2574" s="0" t="n">
        <f aca="false">IF($L2574&lt;&gt;"",IF($L2574&gt;=2016,1,0),"")</f>
        <v>0</v>
      </c>
      <c r="U2574" s="0" t="n">
        <f aca="false">IF(ISNUMBER($BX2574),IF($BX2574&gt;=2016,1,0),"")</f>
        <v>1</v>
      </c>
      <c r="V2574" s="0" t="n">
        <f aca="false">IF(ISNUMBER($BW2574),IF($BW2574&gt;=2016,1,0),"")</f>
        <v>0</v>
      </c>
      <c r="W2574" s="0" t="str">
        <f aca="false">IF(AND(ISNUMBER($BW2574),ISNUMBER($BX2574)),IF($BW2574&gt;=2016,"post-only",IF($BX2574&lt;2016,"pre-only","mixed")),"")</f>
        <v>mixed</v>
      </c>
      <c r="X2574" s="0" t="n">
        <f aca="false">IF(AND(ISNUMBER($BW2574),ISNUMBER($BX2574)),MIN(1,MAX(0,($BX2574-2017+1)/($BX2574-$BW2574+1))),"")</f>
        <v>0.285714285714286</v>
      </c>
      <c r="Y2574" s="0" t="n">
        <f aca="false">IF(AND(ISNUMBER($BW2574),ISNUMBER($BX2574)),MIN(1,MAX(0,($BX2574-2018+1)/($BX2574-$BW2574+1))),"")</f>
        <v>0.214285714285714</v>
      </c>
      <c r="Z2574" s="0" t="n">
        <f aca="false">IF(AND(ISNUMBER($BW2574),ISNUMBER($BX2574)),MIN(1,MAX(0,($BX2574-2019+1)/($BX2574-$BW2574+1))),"")</f>
        <v>0.142857142857143</v>
      </c>
      <c r="AA2574" s="0" t="n">
        <f aca="false">IF(ISNUMBER($BX2574),IF($BX2574&gt;=2017,1,0),"")</f>
        <v>1</v>
      </c>
      <c r="AB2574" s="0" t="n">
        <f aca="false">IF(ISNUMBER($BX2574),IF($BX2574&gt;=2018,1,0),"")</f>
        <v>1</v>
      </c>
      <c r="AC2574" s="0" t="n">
        <f aca="false">IF(ISNUMBER($BX2574),IF($BX2574&gt;=2019,1,0),"")</f>
        <v>1</v>
      </c>
      <c r="AD2574" s="0" t="n">
        <f aca="false">IF($L2574&lt;&gt;"",IF($L2574&gt;2013,1,0),"")</f>
        <v>1</v>
      </c>
      <c r="AE2574" s="0" t="n">
        <f aca="false">IF($L2574&lt;&gt;"",1+IF($L2574&gt;2011,1,0)+IF($L2574&gt;2014,1,0),"")</f>
        <v>2</v>
      </c>
      <c r="AF2574" s="0" t="s">
        <v>761</v>
      </c>
      <c r="AG2574" s="0" t="s">
        <v>88</v>
      </c>
      <c r="AH2574" s="0" t="s">
        <v>89</v>
      </c>
      <c r="AI2574" s="0" t="s">
        <v>334</v>
      </c>
      <c r="AJ2574" s="0" t="s">
        <v>334</v>
      </c>
      <c r="AK2574" s="0" t="str">
        <f aca="false">IF(AND($CF2574&lt;&gt;"",IFERROR(INDEX(subsample_country_map!$B:$B,MATCH($CF2574,subsample_country_map!$A:$A,0)),"")&lt;&gt;""),INDEX(subsample_country_map!$B:$B,MATCH($CF2574,subsample_country_map!$A:$A,0)),INDEX(lookup!$AA:$AA,MATCH($A2574,lookup!$A:$A,0)))</f>
        <v>1_US</v>
      </c>
      <c r="AL2574" s="0" t="str">
        <f aca="false">IF(AND($CF2574&lt;&gt;"",IFERROR(INDEX(subsample_country_map!$C:$C,MATCH($CF2574,subsample_country_map!$A:$A,0)),"")&lt;&gt;""),INDEX(subsample_country_map!$C:$C,MATCH($CF2574,subsample_country_map!$A:$A,0)),INDEX(lookup!$AB:$AB,MATCH($A2574,lookup!$A:$A,0)))</f>
        <v>1_developed</v>
      </c>
      <c r="AM2574" s="0" t="str">
        <f aca="false">IF(AND($CF2574&lt;&gt;"",IFERROR(INDEX(subsample_country_map!$D:$D,MATCH($CF2574,subsample_country_map!$A:$A,0)),"")&lt;&gt;""),INDEX(subsample_country_map!$D:$D,MATCH($CF2574,subsample_country_map!$A:$A,0)),INDEX(lookup!$AC:$AC,MATCH($A2574,lookup!$A:$A,0)))</f>
        <v>1_western</v>
      </c>
      <c r="AN2574" s="0" t="str">
        <f aca="false">IF(AND($CF2574&lt;&gt;"",IFERROR(INDEX(subsample_country_map!$E:$E,MATCH($CF2574,subsample_country_map!$A:$A,0)),"")&lt;&gt;""),INDEX(subsample_country_map!$E:$E,MATCH($CF2574,subsample_country_map!$A:$A,0)),INDEX(lookup!$AD:$AD,MATCH($A2574,lookup!$A:$A,0)))</f>
        <v>1_common law</v>
      </c>
      <c r="AO2574" s="0" t="str">
        <f aca="false">INDEX(lookup!$Y:$Y,MATCH($A2574,lookup!$A:$A,0))</f>
        <v>0_published</v>
      </c>
      <c r="AP2574" s="0" t="str">
        <f aca="false">INDEX(lookup!$Z:$Z,MATCH($A2574,lookup!$A:$A,0))</f>
        <v>0_VHB low</v>
      </c>
      <c r="AQ2574" s="0" t="str">
        <f aca="false">INDEX(lookup!$W:$W,MATCH($A2574,lookup!$A:$A,0))</f>
        <v>2_sust</v>
      </c>
      <c r="AS2574" s="0" t="s">
        <v>91</v>
      </c>
      <c r="AT2574" s="0" t="s">
        <v>397</v>
      </c>
      <c r="AU2574" s="0" t="s">
        <v>93</v>
      </c>
      <c r="AV2574" s="0" t="s">
        <v>1762</v>
      </c>
      <c r="BA2574" s="0" t="n">
        <v>2354</v>
      </c>
      <c r="BB2574" s="0" t="s">
        <v>8030</v>
      </c>
      <c r="BC2574" s="0" t="s">
        <v>122</v>
      </c>
      <c r="BD2574" s="0" t="s">
        <v>8031</v>
      </c>
      <c r="BE2574" s="0" t="s">
        <v>33</v>
      </c>
      <c r="BF2574" s="0" t="s">
        <v>2619</v>
      </c>
      <c r="BI2574" s="0" t="s">
        <v>316</v>
      </c>
      <c r="BJ2574" s="0" t="s">
        <v>8306</v>
      </c>
      <c r="BK2574" s="0" t="s">
        <v>8215</v>
      </c>
      <c r="BL2574" s="0" t="s">
        <v>8307</v>
      </c>
      <c r="BM2574" s="0" t="s">
        <v>8034</v>
      </c>
      <c r="BN2574" s="0" t="s">
        <v>8043</v>
      </c>
      <c r="BO2574" s="0" t="s">
        <v>105</v>
      </c>
      <c r="BP2574" s="0" t="s">
        <v>8029</v>
      </c>
      <c r="BQ2574" s="0" t="s">
        <v>2442</v>
      </c>
      <c r="BT2574" s="0" t="n">
        <v>0</v>
      </c>
      <c r="BU2574" s="0" t="s">
        <v>8036</v>
      </c>
      <c r="BW2574" s="0" t="n">
        <v>2007</v>
      </c>
      <c r="BX2574" s="0" t="n">
        <v>2020</v>
      </c>
      <c r="BY2574" s="0" t="s">
        <v>1526</v>
      </c>
      <c r="BZ2574" s="0" t="n">
        <v>2013.5</v>
      </c>
      <c r="CA2574" s="0" t="n">
        <v>0.357142857142857</v>
      </c>
      <c r="CB2574" s="0" t="n">
        <v>0</v>
      </c>
      <c r="CC2574" s="0" t="n">
        <v>1</v>
      </c>
      <c r="CE2574" s="0" t="n">
        <v>0</v>
      </c>
    </row>
    <row r="2575" customFormat="false" ht="15" hidden="false" customHeight="false" outlineLevel="0" collapsed="false">
      <c r="A2575" s="0" t="s">
        <v>8029</v>
      </c>
      <c r="B2575" s="0" t="n">
        <v>3880</v>
      </c>
      <c r="D2575" s="0" t="n">
        <v>2643</v>
      </c>
      <c r="E2575" s="0" t="n">
        <f aca="false">IF(ISNUMBER($BA2575),$BA2575,IF(AND(ISNUMBER($D2575),ISNUMBER($BW2575),ISNUMBER($BX2575)),$D2575*($BX2575-$BW2575+1),""))</f>
        <v>2643</v>
      </c>
      <c r="H2575" s="0" t="s">
        <v>118</v>
      </c>
      <c r="I2575" s="0" t="s">
        <v>746</v>
      </c>
      <c r="J2575" s="0" t="n">
        <f aca="false">IF($BW2575&lt;&gt;"",$BW2575,"")</f>
        <v>2007</v>
      </c>
      <c r="K2575" s="0" t="n">
        <f aca="false">IF($BX2575&lt;&gt;"",$BX2575,"")</f>
        <v>2020</v>
      </c>
      <c r="L2575" s="0" t="n">
        <f aca="false">IF(AND(ISNUMBER($BW2575),ISNUMBER($BX2575)),($BW2575+$BX2575)/2,"")</f>
        <v>2013.5</v>
      </c>
      <c r="M2575" s="0" t="n">
        <f aca="false">IF($L2575&lt;&gt;"",$L2575,"")</f>
        <v>2013.5</v>
      </c>
      <c r="N2575" s="0" t="n">
        <f aca="false">IF(AND(ISNUMBER($BW2575),ISNUMBER($BX2575)),MIN(1,MAX(0,($BX2575-2016+1)/($BX2575-$BW2575+1))),"")</f>
        <v>0.357142857142857</v>
      </c>
      <c r="O2575" s="0" t="n">
        <f aca="false">IF(AND(ISNUMBER($BW2575),ISNUMBER($BX2575)),MIN(1,MAX(0,($BX2575-2017+1)/($BX2575-$BW2575+1))),"")</f>
        <v>0.285714285714286</v>
      </c>
      <c r="P2575" s="0" t="n">
        <f aca="false">IF(AND(ISNUMBER($BW2575),ISNUMBER($BX2575)),MIN(1,MAX(0,($BX2575-2018+1)/($BX2575-$BW2575+1))),"")</f>
        <v>0.214285714285714</v>
      </c>
      <c r="Q2575" s="0" t="n">
        <f aca="false">IF(AND(ISNUMBER($BW2575),ISNUMBER($BX2575)),MIN(1,MAX(0,($BX2575-2019+1)/($BX2575-$BW2575+1))),"")</f>
        <v>0.142857142857143</v>
      </c>
      <c r="R2575" s="0" t="n">
        <f aca="false">IF(AND(ISNUMBER($BW2575),ISNUMBER($BX2575)),MIN(1,MAX(0,($BX2575-2016+1)/($BX2575-$BW2575+1))),"")</f>
        <v>0.357142857142857</v>
      </c>
      <c r="S2575" s="0" t="n">
        <f aca="false">IF($L2575&lt;&gt;"",IF($L2575&gt;=2015.5,1,0),"")</f>
        <v>0</v>
      </c>
      <c r="T2575" s="0" t="n">
        <f aca="false">IF($L2575&lt;&gt;"",IF($L2575&gt;=2016,1,0),"")</f>
        <v>0</v>
      </c>
      <c r="U2575" s="0" t="n">
        <f aca="false">IF(ISNUMBER($BX2575),IF($BX2575&gt;=2016,1,0),"")</f>
        <v>1</v>
      </c>
      <c r="V2575" s="0" t="n">
        <f aca="false">IF(ISNUMBER($BW2575),IF($BW2575&gt;=2016,1,0),"")</f>
        <v>0</v>
      </c>
      <c r="W2575" s="0" t="str">
        <f aca="false">IF(AND(ISNUMBER($BW2575),ISNUMBER($BX2575)),IF($BW2575&gt;=2016,"post-only",IF($BX2575&lt;2016,"pre-only","mixed")),"")</f>
        <v>mixed</v>
      </c>
      <c r="X2575" s="0" t="n">
        <f aca="false">IF(AND(ISNUMBER($BW2575),ISNUMBER($BX2575)),MIN(1,MAX(0,($BX2575-2017+1)/($BX2575-$BW2575+1))),"")</f>
        <v>0.285714285714286</v>
      </c>
      <c r="Y2575" s="0" t="n">
        <f aca="false">IF(AND(ISNUMBER($BW2575),ISNUMBER($BX2575)),MIN(1,MAX(0,($BX2575-2018+1)/($BX2575-$BW2575+1))),"")</f>
        <v>0.214285714285714</v>
      </c>
      <c r="Z2575" s="0" t="n">
        <f aca="false">IF(AND(ISNUMBER($BW2575),ISNUMBER($BX2575)),MIN(1,MAX(0,($BX2575-2019+1)/($BX2575-$BW2575+1))),"")</f>
        <v>0.142857142857143</v>
      </c>
      <c r="AA2575" s="0" t="n">
        <f aca="false">IF(ISNUMBER($BX2575),IF($BX2575&gt;=2017,1,0),"")</f>
        <v>1</v>
      </c>
      <c r="AB2575" s="0" t="n">
        <f aca="false">IF(ISNUMBER($BX2575),IF($BX2575&gt;=2018,1,0),"")</f>
        <v>1</v>
      </c>
      <c r="AC2575" s="0" t="n">
        <f aca="false">IF(ISNUMBER($BX2575),IF($BX2575&gt;=2019,1,0),"")</f>
        <v>1</v>
      </c>
      <c r="AD2575" s="0" t="n">
        <f aca="false">IF($L2575&lt;&gt;"",IF($L2575&gt;2013,1,0),"")</f>
        <v>1</v>
      </c>
      <c r="AE2575" s="0" t="n">
        <f aca="false">IF($L2575&lt;&gt;"",1+IF($L2575&gt;2011,1,0)+IF($L2575&gt;2014,1,0),"")</f>
        <v>2</v>
      </c>
      <c r="AF2575" s="0" t="s">
        <v>761</v>
      </c>
      <c r="AG2575" s="0" t="s">
        <v>88</v>
      </c>
      <c r="AH2575" s="0" t="s">
        <v>89</v>
      </c>
      <c r="AI2575" s="0" t="s">
        <v>334</v>
      </c>
      <c r="AJ2575" s="0" t="s">
        <v>334</v>
      </c>
      <c r="AK2575" s="0" t="str">
        <f aca="false">IF(AND($CF2575&lt;&gt;"",IFERROR(INDEX(subsample_country_map!$B:$B,MATCH($CF2575,subsample_country_map!$A:$A,0)),"")&lt;&gt;""),INDEX(subsample_country_map!$B:$B,MATCH($CF2575,subsample_country_map!$A:$A,0)),INDEX(lookup!$AA:$AA,MATCH($A2575,lookup!$A:$A,0)))</f>
        <v>1_US</v>
      </c>
      <c r="AL2575" s="0" t="str">
        <f aca="false">IF(AND($CF2575&lt;&gt;"",IFERROR(INDEX(subsample_country_map!$C:$C,MATCH($CF2575,subsample_country_map!$A:$A,0)),"")&lt;&gt;""),INDEX(subsample_country_map!$C:$C,MATCH($CF2575,subsample_country_map!$A:$A,0)),INDEX(lookup!$AB:$AB,MATCH($A2575,lookup!$A:$A,0)))</f>
        <v>1_developed</v>
      </c>
      <c r="AM2575" s="0" t="str">
        <f aca="false">IF(AND($CF2575&lt;&gt;"",IFERROR(INDEX(subsample_country_map!$D:$D,MATCH($CF2575,subsample_country_map!$A:$A,0)),"")&lt;&gt;""),INDEX(subsample_country_map!$D:$D,MATCH($CF2575,subsample_country_map!$A:$A,0)),INDEX(lookup!$AC:$AC,MATCH($A2575,lookup!$A:$A,0)))</f>
        <v>1_western</v>
      </c>
      <c r="AN2575" s="0" t="str">
        <f aca="false">IF(AND($CF2575&lt;&gt;"",IFERROR(INDEX(subsample_country_map!$E:$E,MATCH($CF2575,subsample_country_map!$A:$A,0)),"")&lt;&gt;""),INDEX(subsample_country_map!$E:$E,MATCH($CF2575,subsample_country_map!$A:$A,0)),INDEX(lookup!$AD:$AD,MATCH($A2575,lookup!$A:$A,0)))</f>
        <v>1_common law</v>
      </c>
      <c r="AO2575" s="0" t="str">
        <f aca="false">INDEX(lookup!$Y:$Y,MATCH($A2575,lookup!$A:$A,0))</f>
        <v>0_published</v>
      </c>
      <c r="AP2575" s="0" t="str">
        <f aca="false">INDEX(lookup!$Z:$Z,MATCH($A2575,lookup!$A:$A,0))</f>
        <v>0_VHB low</v>
      </c>
      <c r="AQ2575" s="0" t="str">
        <f aca="false">INDEX(lookup!$W:$W,MATCH($A2575,lookup!$A:$A,0))</f>
        <v>2_sust</v>
      </c>
      <c r="AS2575" s="0" t="s">
        <v>91</v>
      </c>
      <c r="AT2575" s="0" t="s">
        <v>397</v>
      </c>
      <c r="AU2575" s="0" t="s">
        <v>93</v>
      </c>
      <c r="AV2575" s="0" t="s">
        <v>1567</v>
      </c>
      <c r="BA2575" s="0" t="n">
        <v>2643</v>
      </c>
      <c r="BB2575" s="0" t="s">
        <v>8030</v>
      </c>
      <c r="BC2575" s="0" t="s">
        <v>122</v>
      </c>
      <c r="BD2575" s="0" t="s">
        <v>8031</v>
      </c>
      <c r="BE2575" s="0" t="s">
        <v>33</v>
      </c>
      <c r="BF2575" s="0" t="s">
        <v>8220</v>
      </c>
      <c r="BI2575" s="0" t="s">
        <v>316</v>
      </c>
      <c r="BJ2575" s="0" t="s">
        <v>8308</v>
      </c>
      <c r="BK2575" s="0" t="s">
        <v>8215</v>
      </c>
      <c r="BL2575" s="0" t="s">
        <v>8309</v>
      </c>
      <c r="BM2575" s="0" t="s">
        <v>8034</v>
      </c>
      <c r="BN2575" s="0" t="s">
        <v>8043</v>
      </c>
      <c r="BO2575" s="0" t="s">
        <v>105</v>
      </c>
      <c r="BP2575" s="0" t="s">
        <v>8029</v>
      </c>
      <c r="BQ2575" s="0" t="s">
        <v>2442</v>
      </c>
      <c r="BT2575" s="0" t="n">
        <v>0</v>
      </c>
      <c r="BU2575" s="0" t="s">
        <v>8036</v>
      </c>
      <c r="BW2575" s="0" t="n">
        <v>2007</v>
      </c>
      <c r="BX2575" s="0" t="n">
        <v>2020</v>
      </c>
      <c r="BY2575" s="0" t="s">
        <v>1526</v>
      </c>
      <c r="BZ2575" s="0" t="n">
        <v>2013.5</v>
      </c>
      <c r="CA2575" s="0" t="n">
        <v>0.357142857142857</v>
      </c>
      <c r="CB2575" s="0" t="n">
        <v>0</v>
      </c>
      <c r="CC2575" s="0" t="n">
        <v>1</v>
      </c>
      <c r="CE2575" s="0" t="n">
        <v>0</v>
      </c>
    </row>
    <row r="2576" customFormat="false" ht="15" hidden="false" customHeight="false" outlineLevel="0" collapsed="false">
      <c r="A2576" s="0" t="s">
        <v>8029</v>
      </c>
      <c r="B2576" s="0" t="n">
        <v>3881</v>
      </c>
      <c r="D2576" s="0" t="n">
        <v>2970</v>
      </c>
      <c r="E2576" s="0" t="n">
        <f aca="false">IF(ISNUMBER($BA2576),$BA2576,IF(AND(ISNUMBER($D2576),ISNUMBER($BW2576),ISNUMBER($BX2576)),$D2576*($BX2576-$BW2576+1),""))</f>
        <v>2970</v>
      </c>
      <c r="H2576" s="0" t="s">
        <v>118</v>
      </c>
      <c r="I2576" s="0" t="s">
        <v>746</v>
      </c>
      <c r="J2576" s="0" t="n">
        <f aca="false">IF($BW2576&lt;&gt;"",$BW2576,"")</f>
        <v>2007</v>
      </c>
      <c r="K2576" s="0" t="n">
        <f aca="false">IF($BX2576&lt;&gt;"",$BX2576,"")</f>
        <v>2020</v>
      </c>
      <c r="L2576" s="0" t="n">
        <f aca="false">IF(AND(ISNUMBER($BW2576),ISNUMBER($BX2576)),($BW2576+$BX2576)/2,"")</f>
        <v>2013.5</v>
      </c>
      <c r="M2576" s="0" t="n">
        <f aca="false">IF($L2576&lt;&gt;"",$L2576,"")</f>
        <v>2013.5</v>
      </c>
      <c r="N2576" s="0" t="n">
        <f aca="false">IF(AND(ISNUMBER($BW2576),ISNUMBER($BX2576)),MIN(1,MAX(0,($BX2576-2016+1)/($BX2576-$BW2576+1))),"")</f>
        <v>0.357142857142857</v>
      </c>
      <c r="O2576" s="0" t="n">
        <f aca="false">IF(AND(ISNUMBER($BW2576),ISNUMBER($BX2576)),MIN(1,MAX(0,($BX2576-2017+1)/($BX2576-$BW2576+1))),"")</f>
        <v>0.285714285714286</v>
      </c>
      <c r="P2576" s="0" t="n">
        <f aca="false">IF(AND(ISNUMBER($BW2576),ISNUMBER($BX2576)),MIN(1,MAX(0,($BX2576-2018+1)/($BX2576-$BW2576+1))),"")</f>
        <v>0.214285714285714</v>
      </c>
      <c r="Q2576" s="0" t="n">
        <f aca="false">IF(AND(ISNUMBER($BW2576),ISNUMBER($BX2576)),MIN(1,MAX(0,($BX2576-2019+1)/($BX2576-$BW2576+1))),"")</f>
        <v>0.142857142857143</v>
      </c>
      <c r="R2576" s="0" t="n">
        <f aca="false">IF(AND(ISNUMBER($BW2576),ISNUMBER($BX2576)),MIN(1,MAX(0,($BX2576-2016+1)/($BX2576-$BW2576+1))),"")</f>
        <v>0.357142857142857</v>
      </c>
      <c r="S2576" s="0" t="n">
        <f aca="false">IF($L2576&lt;&gt;"",IF($L2576&gt;=2015.5,1,0),"")</f>
        <v>0</v>
      </c>
      <c r="T2576" s="0" t="n">
        <f aca="false">IF($L2576&lt;&gt;"",IF($L2576&gt;=2016,1,0),"")</f>
        <v>0</v>
      </c>
      <c r="U2576" s="0" t="n">
        <f aca="false">IF(ISNUMBER($BX2576),IF($BX2576&gt;=2016,1,0),"")</f>
        <v>1</v>
      </c>
      <c r="V2576" s="0" t="n">
        <f aca="false">IF(ISNUMBER($BW2576),IF($BW2576&gt;=2016,1,0),"")</f>
        <v>0</v>
      </c>
      <c r="W2576" s="0" t="str">
        <f aca="false">IF(AND(ISNUMBER($BW2576),ISNUMBER($BX2576)),IF($BW2576&gt;=2016,"post-only",IF($BX2576&lt;2016,"pre-only","mixed")),"")</f>
        <v>mixed</v>
      </c>
      <c r="X2576" s="0" t="n">
        <f aca="false">IF(AND(ISNUMBER($BW2576),ISNUMBER($BX2576)),MIN(1,MAX(0,($BX2576-2017+1)/($BX2576-$BW2576+1))),"")</f>
        <v>0.285714285714286</v>
      </c>
      <c r="Y2576" s="0" t="n">
        <f aca="false">IF(AND(ISNUMBER($BW2576),ISNUMBER($BX2576)),MIN(1,MAX(0,($BX2576-2018+1)/($BX2576-$BW2576+1))),"")</f>
        <v>0.214285714285714</v>
      </c>
      <c r="Z2576" s="0" t="n">
        <f aca="false">IF(AND(ISNUMBER($BW2576),ISNUMBER($BX2576)),MIN(1,MAX(0,($BX2576-2019+1)/($BX2576-$BW2576+1))),"")</f>
        <v>0.142857142857143</v>
      </c>
      <c r="AA2576" s="0" t="n">
        <f aca="false">IF(ISNUMBER($BX2576),IF($BX2576&gt;=2017,1,0),"")</f>
        <v>1</v>
      </c>
      <c r="AB2576" s="0" t="n">
        <f aca="false">IF(ISNUMBER($BX2576),IF($BX2576&gt;=2018,1,0),"")</f>
        <v>1</v>
      </c>
      <c r="AC2576" s="0" t="n">
        <f aca="false">IF(ISNUMBER($BX2576),IF($BX2576&gt;=2019,1,0),"")</f>
        <v>1</v>
      </c>
      <c r="AD2576" s="0" t="n">
        <f aca="false">IF($L2576&lt;&gt;"",IF($L2576&gt;2013,1,0),"")</f>
        <v>1</v>
      </c>
      <c r="AE2576" s="0" t="n">
        <f aca="false">IF($L2576&lt;&gt;"",1+IF($L2576&gt;2011,1,0)+IF($L2576&gt;2014,1,0),"")</f>
        <v>2</v>
      </c>
      <c r="AF2576" s="0" t="s">
        <v>761</v>
      </c>
      <c r="AG2576" s="0" t="s">
        <v>88</v>
      </c>
      <c r="AH2576" s="0" t="s">
        <v>89</v>
      </c>
      <c r="AI2576" s="0" t="s">
        <v>334</v>
      </c>
      <c r="AJ2576" s="0" t="s">
        <v>334</v>
      </c>
      <c r="AK2576" s="0" t="str">
        <f aca="false">IF(AND($CF2576&lt;&gt;"",IFERROR(INDEX(subsample_country_map!$B:$B,MATCH($CF2576,subsample_country_map!$A:$A,0)),"")&lt;&gt;""),INDEX(subsample_country_map!$B:$B,MATCH($CF2576,subsample_country_map!$A:$A,0)),INDEX(lookup!$AA:$AA,MATCH($A2576,lookup!$A:$A,0)))</f>
        <v>1_US</v>
      </c>
      <c r="AL2576" s="0" t="str">
        <f aca="false">IF(AND($CF2576&lt;&gt;"",IFERROR(INDEX(subsample_country_map!$C:$C,MATCH($CF2576,subsample_country_map!$A:$A,0)),"")&lt;&gt;""),INDEX(subsample_country_map!$C:$C,MATCH($CF2576,subsample_country_map!$A:$A,0)),INDEX(lookup!$AB:$AB,MATCH($A2576,lookup!$A:$A,0)))</f>
        <v>1_developed</v>
      </c>
      <c r="AM2576" s="0" t="str">
        <f aca="false">IF(AND($CF2576&lt;&gt;"",IFERROR(INDEX(subsample_country_map!$D:$D,MATCH($CF2576,subsample_country_map!$A:$A,0)),"")&lt;&gt;""),INDEX(subsample_country_map!$D:$D,MATCH($CF2576,subsample_country_map!$A:$A,0)),INDEX(lookup!$AC:$AC,MATCH($A2576,lookup!$A:$A,0)))</f>
        <v>1_western</v>
      </c>
      <c r="AN2576" s="0" t="str">
        <f aca="false">IF(AND($CF2576&lt;&gt;"",IFERROR(INDEX(subsample_country_map!$E:$E,MATCH($CF2576,subsample_country_map!$A:$A,0)),"")&lt;&gt;""),INDEX(subsample_country_map!$E:$E,MATCH($CF2576,subsample_country_map!$A:$A,0)),INDEX(lookup!$AD:$AD,MATCH($A2576,lookup!$A:$A,0)))</f>
        <v>1_common law</v>
      </c>
      <c r="AO2576" s="0" t="str">
        <f aca="false">INDEX(lookup!$Y:$Y,MATCH($A2576,lookup!$A:$A,0))</f>
        <v>0_published</v>
      </c>
      <c r="AP2576" s="0" t="str">
        <f aca="false">INDEX(lookup!$Z:$Z,MATCH($A2576,lookup!$A:$A,0))</f>
        <v>0_VHB low</v>
      </c>
      <c r="AQ2576" s="0" t="str">
        <f aca="false">INDEX(lookup!$W:$W,MATCH($A2576,lookup!$A:$A,0))</f>
        <v>2_sust</v>
      </c>
      <c r="AS2576" s="0" t="s">
        <v>91</v>
      </c>
      <c r="AT2576" s="0" t="s">
        <v>397</v>
      </c>
      <c r="AU2576" s="0" t="s">
        <v>93</v>
      </c>
      <c r="AV2576" s="0" t="s">
        <v>1542</v>
      </c>
      <c r="BA2576" s="0" t="n">
        <v>2970</v>
      </c>
      <c r="BB2576" s="0" t="s">
        <v>8030</v>
      </c>
      <c r="BC2576" s="0" t="s">
        <v>122</v>
      </c>
      <c r="BD2576" s="0" t="s">
        <v>8031</v>
      </c>
      <c r="BE2576" s="0" t="s">
        <v>33</v>
      </c>
      <c r="BF2576" s="0" t="s">
        <v>8223</v>
      </c>
      <c r="BI2576" s="0" t="s">
        <v>316</v>
      </c>
      <c r="BJ2576" s="0" t="s">
        <v>8310</v>
      </c>
      <c r="BK2576" s="0" t="s">
        <v>8215</v>
      </c>
      <c r="BL2576" s="0" t="s">
        <v>8311</v>
      </c>
      <c r="BM2576" s="0" t="s">
        <v>8034</v>
      </c>
      <c r="BN2576" s="0" t="s">
        <v>8043</v>
      </c>
      <c r="BO2576" s="0" t="s">
        <v>105</v>
      </c>
      <c r="BP2576" s="0" t="s">
        <v>8029</v>
      </c>
      <c r="BQ2576" s="0" t="s">
        <v>2442</v>
      </c>
      <c r="BT2576" s="0" t="n">
        <v>0</v>
      </c>
      <c r="BU2576" s="0" t="s">
        <v>8036</v>
      </c>
      <c r="BW2576" s="0" t="n">
        <v>2007</v>
      </c>
      <c r="BX2576" s="0" t="n">
        <v>2020</v>
      </c>
      <c r="BY2576" s="0" t="s">
        <v>1526</v>
      </c>
      <c r="BZ2576" s="0" t="n">
        <v>2013.5</v>
      </c>
      <c r="CA2576" s="0" t="n">
        <v>0.357142857142857</v>
      </c>
      <c r="CB2576" s="0" t="n">
        <v>0</v>
      </c>
      <c r="CC2576" s="0" t="n">
        <v>1</v>
      </c>
      <c r="CE2576" s="0" t="n">
        <v>0</v>
      </c>
    </row>
    <row r="2577" customFormat="false" ht="15" hidden="false" customHeight="false" outlineLevel="0" collapsed="false">
      <c r="A2577" s="0" t="s">
        <v>8029</v>
      </c>
      <c r="B2577" s="0" t="n">
        <v>3882</v>
      </c>
      <c r="C2577" s="0" t="n">
        <v>-0.0324348524876809</v>
      </c>
      <c r="D2577" s="0" t="n">
        <v>6304</v>
      </c>
      <c r="E2577" s="0" t="n">
        <f aca="false">IF(ISNUMBER($BA2577),$BA2577,IF(AND(ISNUMBER($D2577),ISNUMBER($BW2577),ISNUMBER($BX2577)),$D2577*($BX2577-$BW2577+1),""))</f>
        <v>6304</v>
      </c>
      <c r="H2577" s="0" t="s">
        <v>118</v>
      </c>
      <c r="I2577" s="0" t="s">
        <v>746</v>
      </c>
      <c r="J2577" s="0" t="n">
        <f aca="false">IF($BW2577&lt;&gt;"",$BW2577,"")</f>
        <v>2007</v>
      </c>
      <c r="K2577" s="0" t="n">
        <f aca="false">IF($BX2577&lt;&gt;"",$BX2577,"")</f>
        <v>2020</v>
      </c>
      <c r="L2577" s="0" t="n">
        <f aca="false">IF(AND(ISNUMBER($BW2577),ISNUMBER($BX2577)),($BW2577+$BX2577)/2,"")</f>
        <v>2013.5</v>
      </c>
      <c r="M2577" s="0" t="n">
        <f aca="false">IF($L2577&lt;&gt;"",$L2577,"")</f>
        <v>2013.5</v>
      </c>
      <c r="N2577" s="0" t="n">
        <f aca="false">IF(AND(ISNUMBER($BW2577),ISNUMBER($BX2577)),MIN(1,MAX(0,($BX2577-2016+1)/($BX2577-$BW2577+1))),"")</f>
        <v>0.357142857142857</v>
      </c>
      <c r="O2577" s="0" t="n">
        <f aca="false">IF(AND(ISNUMBER($BW2577),ISNUMBER($BX2577)),MIN(1,MAX(0,($BX2577-2017+1)/($BX2577-$BW2577+1))),"")</f>
        <v>0.285714285714286</v>
      </c>
      <c r="P2577" s="0" t="n">
        <f aca="false">IF(AND(ISNUMBER($BW2577),ISNUMBER($BX2577)),MIN(1,MAX(0,($BX2577-2018+1)/($BX2577-$BW2577+1))),"")</f>
        <v>0.214285714285714</v>
      </c>
      <c r="Q2577" s="0" t="n">
        <f aca="false">IF(AND(ISNUMBER($BW2577),ISNUMBER($BX2577)),MIN(1,MAX(0,($BX2577-2019+1)/($BX2577-$BW2577+1))),"")</f>
        <v>0.142857142857143</v>
      </c>
      <c r="R2577" s="0" t="n">
        <f aca="false">IF(AND(ISNUMBER($BW2577),ISNUMBER($BX2577)),MIN(1,MAX(0,($BX2577-2016+1)/($BX2577-$BW2577+1))),"")</f>
        <v>0.357142857142857</v>
      </c>
      <c r="S2577" s="0" t="n">
        <f aca="false">IF($L2577&lt;&gt;"",IF($L2577&gt;=2015.5,1,0),"")</f>
        <v>0</v>
      </c>
      <c r="T2577" s="0" t="n">
        <f aca="false">IF($L2577&lt;&gt;"",IF($L2577&gt;=2016,1,0),"")</f>
        <v>0</v>
      </c>
      <c r="U2577" s="0" t="n">
        <f aca="false">IF(ISNUMBER($BX2577),IF($BX2577&gt;=2016,1,0),"")</f>
        <v>1</v>
      </c>
      <c r="V2577" s="0" t="n">
        <f aca="false">IF(ISNUMBER($BW2577),IF($BW2577&gt;=2016,1,0),"")</f>
        <v>0</v>
      </c>
      <c r="W2577" s="0" t="str">
        <f aca="false">IF(AND(ISNUMBER($BW2577),ISNUMBER($BX2577)),IF($BW2577&gt;=2016,"post-only",IF($BX2577&lt;2016,"pre-only","mixed")),"")</f>
        <v>mixed</v>
      </c>
      <c r="X2577" s="0" t="n">
        <f aca="false">IF(AND(ISNUMBER($BW2577),ISNUMBER($BX2577)),MIN(1,MAX(0,($BX2577-2017+1)/($BX2577-$BW2577+1))),"")</f>
        <v>0.285714285714286</v>
      </c>
      <c r="Y2577" s="0" t="n">
        <f aca="false">IF(AND(ISNUMBER($BW2577),ISNUMBER($BX2577)),MIN(1,MAX(0,($BX2577-2018+1)/($BX2577-$BW2577+1))),"")</f>
        <v>0.214285714285714</v>
      </c>
      <c r="Z2577" s="0" t="n">
        <f aca="false">IF(AND(ISNUMBER($BW2577),ISNUMBER($BX2577)),MIN(1,MAX(0,($BX2577-2019+1)/($BX2577-$BW2577+1))),"")</f>
        <v>0.142857142857143</v>
      </c>
      <c r="AA2577" s="0" t="n">
        <f aca="false">IF(ISNUMBER($BX2577),IF($BX2577&gt;=2017,1,0),"")</f>
        <v>1</v>
      </c>
      <c r="AB2577" s="0" t="n">
        <f aca="false">IF(ISNUMBER($BX2577),IF($BX2577&gt;=2018,1,0),"")</f>
        <v>1</v>
      </c>
      <c r="AC2577" s="0" t="n">
        <f aca="false">IF(ISNUMBER($BX2577),IF($BX2577&gt;=2019,1,0),"")</f>
        <v>1</v>
      </c>
      <c r="AD2577" s="0" t="n">
        <f aca="false">IF($L2577&lt;&gt;"",IF($L2577&gt;2013,1,0),"")</f>
        <v>1</v>
      </c>
      <c r="AE2577" s="0" t="n">
        <f aca="false">IF($L2577&lt;&gt;"",1+IF($L2577&gt;2011,1,0)+IF($L2577&gt;2014,1,0),"")</f>
        <v>2</v>
      </c>
      <c r="AF2577" s="0" t="s">
        <v>761</v>
      </c>
      <c r="AG2577" s="0" t="s">
        <v>88</v>
      </c>
      <c r="AH2577" s="0" t="s">
        <v>89</v>
      </c>
      <c r="AI2577" s="0" t="s">
        <v>334</v>
      </c>
      <c r="AJ2577" s="0" t="s">
        <v>334</v>
      </c>
      <c r="AK2577" s="0" t="str">
        <f aca="false">IF(AND($CF2577&lt;&gt;"",IFERROR(INDEX(subsample_country_map!$B:$B,MATCH($CF2577,subsample_country_map!$A:$A,0)),"")&lt;&gt;""),INDEX(subsample_country_map!$B:$B,MATCH($CF2577,subsample_country_map!$A:$A,0)),INDEX(lookup!$AA:$AA,MATCH($A2577,lookup!$A:$A,0)))</f>
        <v>1_US</v>
      </c>
      <c r="AL2577" s="0" t="str">
        <f aca="false">IF(AND($CF2577&lt;&gt;"",IFERROR(INDEX(subsample_country_map!$C:$C,MATCH($CF2577,subsample_country_map!$A:$A,0)),"")&lt;&gt;""),INDEX(subsample_country_map!$C:$C,MATCH($CF2577,subsample_country_map!$A:$A,0)),INDEX(lookup!$AB:$AB,MATCH($A2577,lookup!$A:$A,0)))</f>
        <v>1_developed</v>
      </c>
      <c r="AM2577" s="0" t="str">
        <f aca="false">IF(AND($CF2577&lt;&gt;"",IFERROR(INDEX(subsample_country_map!$D:$D,MATCH($CF2577,subsample_country_map!$A:$A,0)),"")&lt;&gt;""),INDEX(subsample_country_map!$D:$D,MATCH($CF2577,subsample_country_map!$A:$A,0)),INDEX(lookup!$AC:$AC,MATCH($A2577,lookup!$A:$A,0)))</f>
        <v>1_western</v>
      </c>
      <c r="AN2577" s="0" t="str">
        <f aca="false">IF(AND($CF2577&lt;&gt;"",IFERROR(INDEX(subsample_country_map!$E:$E,MATCH($CF2577,subsample_country_map!$A:$A,0)),"")&lt;&gt;""),INDEX(subsample_country_map!$E:$E,MATCH($CF2577,subsample_country_map!$A:$A,0)),INDEX(lookup!$AD:$AD,MATCH($A2577,lookup!$A:$A,0)))</f>
        <v>1_common law</v>
      </c>
      <c r="AO2577" s="0" t="str">
        <f aca="false">INDEX(lookup!$Y:$Y,MATCH($A2577,lookup!$A:$A,0))</f>
        <v>0_published</v>
      </c>
      <c r="AP2577" s="0" t="str">
        <f aca="false">INDEX(lookup!$Z:$Z,MATCH($A2577,lookup!$A:$A,0))</f>
        <v>0_VHB low</v>
      </c>
      <c r="AQ2577" s="0" t="str">
        <f aca="false">INDEX(lookup!$W:$W,MATCH($A2577,lookup!$A:$A,0))</f>
        <v>2_sust</v>
      </c>
      <c r="AS2577" s="0" t="s">
        <v>91</v>
      </c>
      <c r="AT2577" s="0" t="s">
        <v>397</v>
      </c>
      <c r="AU2577" s="0" t="s">
        <v>93</v>
      </c>
      <c r="AV2577" s="0" t="s">
        <v>1579</v>
      </c>
      <c r="BA2577" s="0" t="n">
        <v>6304</v>
      </c>
      <c r="BB2577" s="0" t="s">
        <v>8030</v>
      </c>
      <c r="BC2577" s="0" t="s">
        <v>122</v>
      </c>
      <c r="BD2577" s="0" t="s">
        <v>8031</v>
      </c>
      <c r="BE2577" s="0" t="s">
        <v>33</v>
      </c>
      <c r="BF2577" s="0" t="s">
        <v>8226</v>
      </c>
      <c r="BI2577" s="0" t="s">
        <v>316</v>
      </c>
      <c r="BJ2577" s="0" t="s">
        <v>8312</v>
      </c>
      <c r="BK2577" s="0" t="s">
        <v>8215</v>
      </c>
      <c r="BL2577" s="0" t="s">
        <v>8313</v>
      </c>
      <c r="BM2577" s="0" t="s">
        <v>8034</v>
      </c>
      <c r="BN2577" s="0" t="s">
        <v>8043</v>
      </c>
      <c r="BO2577" s="0" t="s">
        <v>105</v>
      </c>
      <c r="BP2577" s="0" t="s">
        <v>8029</v>
      </c>
      <c r="BQ2577" s="0" t="s">
        <v>755</v>
      </c>
      <c r="BT2577" s="0" t="n">
        <v>0</v>
      </c>
      <c r="BU2577" s="0" t="s">
        <v>8036</v>
      </c>
      <c r="BW2577" s="0" t="n">
        <v>2007</v>
      </c>
      <c r="BX2577" s="0" t="n">
        <v>2020</v>
      </c>
      <c r="BY2577" s="0" t="s">
        <v>1526</v>
      </c>
      <c r="BZ2577" s="0" t="n">
        <v>2013.5</v>
      </c>
      <c r="CA2577" s="0" t="n">
        <v>0.357142857142857</v>
      </c>
      <c r="CB2577" s="0" t="n">
        <v>0</v>
      </c>
      <c r="CC2577" s="0" t="n">
        <v>1</v>
      </c>
      <c r="CD2577" s="0" t="n">
        <v>-0.0324462337066225</v>
      </c>
      <c r="CE2577" s="0" t="n">
        <v>1</v>
      </c>
    </row>
    <row r="2578" customFormat="false" ht="15" hidden="false" customHeight="false" outlineLevel="0" collapsed="false">
      <c r="A2578" s="0" t="s">
        <v>8029</v>
      </c>
      <c r="B2578" s="0" t="n">
        <v>3883</v>
      </c>
      <c r="C2578" s="0" t="n">
        <v>-0.0616814075830032</v>
      </c>
      <c r="D2578" s="0" t="n">
        <v>2841</v>
      </c>
      <c r="E2578" s="0" t="n">
        <f aca="false">IF(ISNUMBER($BA2578),$BA2578,IF(AND(ISNUMBER($D2578),ISNUMBER($BW2578),ISNUMBER($BX2578)),$D2578*($BX2578-$BW2578+1),""))</f>
        <v>2841</v>
      </c>
      <c r="H2578" s="0" t="s">
        <v>118</v>
      </c>
      <c r="I2578" s="0" t="s">
        <v>746</v>
      </c>
      <c r="J2578" s="0" t="n">
        <f aca="false">IF($BW2578&lt;&gt;"",$BW2578,"")</f>
        <v>2007</v>
      </c>
      <c r="K2578" s="0" t="n">
        <f aca="false">IF($BX2578&lt;&gt;"",$BX2578,"")</f>
        <v>2020</v>
      </c>
      <c r="L2578" s="0" t="n">
        <f aca="false">IF(AND(ISNUMBER($BW2578),ISNUMBER($BX2578)),($BW2578+$BX2578)/2,"")</f>
        <v>2013.5</v>
      </c>
      <c r="M2578" s="0" t="n">
        <f aca="false">IF($L2578&lt;&gt;"",$L2578,"")</f>
        <v>2013.5</v>
      </c>
      <c r="N2578" s="0" t="n">
        <f aca="false">IF(AND(ISNUMBER($BW2578),ISNUMBER($BX2578)),MIN(1,MAX(0,($BX2578-2016+1)/($BX2578-$BW2578+1))),"")</f>
        <v>0.357142857142857</v>
      </c>
      <c r="O2578" s="0" t="n">
        <f aca="false">IF(AND(ISNUMBER($BW2578),ISNUMBER($BX2578)),MIN(1,MAX(0,($BX2578-2017+1)/($BX2578-$BW2578+1))),"")</f>
        <v>0.285714285714286</v>
      </c>
      <c r="P2578" s="0" t="n">
        <f aca="false">IF(AND(ISNUMBER($BW2578),ISNUMBER($BX2578)),MIN(1,MAX(0,($BX2578-2018+1)/($BX2578-$BW2578+1))),"")</f>
        <v>0.214285714285714</v>
      </c>
      <c r="Q2578" s="0" t="n">
        <f aca="false">IF(AND(ISNUMBER($BW2578),ISNUMBER($BX2578)),MIN(1,MAX(0,($BX2578-2019+1)/($BX2578-$BW2578+1))),"")</f>
        <v>0.142857142857143</v>
      </c>
      <c r="R2578" s="0" t="n">
        <f aca="false">IF(AND(ISNUMBER($BW2578),ISNUMBER($BX2578)),MIN(1,MAX(0,($BX2578-2016+1)/($BX2578-$BW2578+1))),"")</f>
        <v>0.357142857142857</v>
      </c>
      <c r="S2578" s="0" t="n">
        <f aca="false">IF($L2578&lt;&gt;"",IF($L2578&gt;=2015.5,1,0),"")</f>
        <v>0</v>
      </c>
      <c r="T2578" s="0" t="n">
        <f aca="false">IF($L2578&lt;&gt;"",IF($L2578&gt;=2016,1,0),"")</f>
        <v>0</v>
      </c>
      <c r="U2578" s="0" t="n">
        <f aca="false">IF(ISNUMBER($BX2578),IF($BX2578&gt;=2016,1,0),"")</f>
        <v>1</v>
      </c>
      <c r="V2578" s="0" t="n">
        <f aca="false">IF(ISNUMBER($BW2578),IF($BW2578&gt;=2016,1,0),"")</f>
        <v>0</v>
      </c>
      <c r="W2578" s="0" t="str">
        <f aca="false">IF(AND(ISNUMBER($BW2578),ISNUMBER($BX2578)),IF($BW2578&gt;=2016,"post-only",IF($BX2578&lt;2016,"pre-only","mixed")),"")</f>
        <v>mixed</v>
      </c>
      <c r="X2578" s="0" t="n">
        <f aca="false">IF(AND(ISNUMBER($BW2578),ISNUMBER($BX2578)),MIN(1,MAX(0,($BX2578-2017+1)/($BX2578-$BW2578+1))),"")</f>
        <v>0.285714285714286</v>
      </c>
      <c r="Y2578" s="0" t="n">
        <f aca="false">IF(AND(ISNUMBER($BW2578),ISNUMBER($BX2578)),MIN(1,MAX(0,($BX2578-2018+1)/($BX2578-$BW2578+1))),"")</f>
        <v>0.214285714285714</v>
      </c>
      <c r="Z2578" s="0" t="n">
        <f aca="false">IF(AND(ISNUMBER($BW2578),ISNUMBER($BX2578)),MIN(1,MAX(0,($BX2578-2019+1)/($BX2578-$BW2578+1))),"")</f>
        <v>0.142857142857143</v>
      </c>
      <c r="AA2578" s="0" t="n">
        <f aca="false">IF(ISNUMBER($BX2578),IF($BX2578&gt;=2017,1,0),"")</f>
        <v>1</v>
      </c>
      <c r="AB2578" s="0" t="n">
        <f aca="false">IF(ISNUMBER($BX2578),IF($BX2578&gt;=2018,1,0),"")</f>
        <v>1</v>
      </c>
      <c r="AC2578" s="0" t="n">
        <f aca="false">IF(ISNUMBER($BX2578),IF($BX2578&gt;=2019,1,0),"")</f>
        <v>1</v>
      </c>
      <c r="AD2578" s="0" t="n">
        <f aca="false">IF($L2578&lt;&gt;"",IF($L2578&gt;2013,1,0),"")</f>
        <v>1</v>
      </c>
      <c r="AE2578" s="0" t="n">
        <f aca="false">IF($L2578&lt;&gt;"",1+IF($L2578&gt;2011,1,0)+IF($L2578&gt;2014,1,0),"")</f>
        <v>2</v>
      </c>
      <c r="AF2578" s="0" t="s">
        <v>761</v>
      </c>
      <c r="AG2578" s="0" t="s">
        <v>88</v>
      </c>
      <c r="AH2578" s="0" t="s">
        <v>89</v>
      </c>
      <c r="AI2578" s="0" t="s">
        <v>334</v>
      </c>
      <c r="AJ2578" s="0" t="s">
        <v>334</v>
      </c>
      <c r="AK2578" s="0" t="str">
        <f aca="false">IF(AND($CF2578&lt;&gt;"",IFERROR(INDEX(subsample_country_map!$B:$B,MATCH($CF2578,subsample_country_map!$A:$A,0)),"")&lt;&gt;""),INDEX(subsample_country_map!$B:$B,MATCH($CF2578,subsample_country_map!$A:$A,0)),INDEX(lookup!$AA:$AA,MATCH($A2578,lookup!$A:$A,0)))</f>
        <v>1_US</v>
      </c>
      <c r="AL2578" s="0" t="str">
        <f aca="false">IF(AND($CF2578&lt;&gt;"",IFERROR(INDEX(subsample_country_map!$C:$C,MATCH($CF2578,subsample_country_map!$A:$A,0)),"")&lt;&gt;""),INDEX(subsample_country_map!$C:$C,MATCH($CF2578,subsample_country_map!$A:$A,0)),INDEX(lookup!$AB:$AB,MATCH($A2578,lookup!$A:$A,0)))</f>
        <v>1_developed</v>
      </c>
      <c r="AM2578" s="0" t="str">
        <f aca="false">IF(AND($CF2578&lt;&gt;"",IFERROR(INDEX(subsample_country_map!$D:$D,MATCH($CF2578,subsample_country_map!$A:$A,0)),"")&lt;&gt;""),INDEX(subsample_country_map!$D:$D,MATCH($CF2578,subsample_country_map!$A:$A,0)),INDEX(lookup!$AC:$AC,MATCH($A2578,lookup!$A:$A,0)))</f>
        <v>1_western</v>
      </c>
      <c r="AN2578" s="0" t="str">
        <f aca="false">IF(AND($CF2578&lt;&gt;"",IFERROR(INDEX(subsample_country_map!$E:$E,MATCH($CF2578,subsample_country_map!$A:$A,0)),"")&lt;&gt;""),INDEX(subsample_country_map!$E:$E,MATCH($CF2578,subsample_country_map!$A:$A,0)),INDEX(lookup!$AD:$AD,MATCH($A2578,lookup!$A:$A,0)))</f>
        <v>1_common law</v>
      </c>
      <c r="AO2578" s="0" t="str">
        <f aca="false">INDEX(lookup!$Y:$Y,MATCH($A2578,lookup!$A:$A,0))</f>
        <v>0_published</v>
      </c>
      <c r="AP2578" s="0" t="str">
        <f aca="false">INDEX(lookup!$Z:$Z,MATCH($A2578,lookup!$A:$A,0))</f>
        <v>0_VHB low</v>
      </c>
      <c r="AQ2578" s="0" t="str">
        <f aca="false">INDEX(lookup!$W:$W,MATCH($A2578,lookup!$A:$A,0))</f>
        <v>2_sust</v>
      </c>
      <c r="AS2578" s="0" t="s">
        <v>91</v>
      </c>
      <c r="AT2578" s="0" t="s">
        <v>397</v>
      </c>
      <c r="AU2578" s="0" t="s">
        <v>93</v>
      </c>
      <c r="AV2578" s="0" t="s">
        <v>3218</v>
      </c>
      <c r="BA2578" s="0" t="n">
        <v>2841</v>
      </c>
      <c r="BB2578" s="0" t="s">
        <v>8030</v>
      </c>
      <c r="BC2578" s="0" t="s">
        <v>122</v>
      </c>
      <c r="BD2578" s="0" t="s">
        <v>8031</v>
      </c>
      <c r="BE2578" s="0" t="s">
        <v>33</v>
      </c>
      <c r="BF2578" s="0" t="s">
        <v>2585</v>
      </c>
      <c r="BI2578" s="0" t="s">
        <v>316</v>
      </c>
      <c r="BJ2578" s="0" t="s">
        <v>8314</v>
      </c>
      <c r="BK2578" s="0" t="s">
        <v>8215</v>
      </c>
      <c r="BL2578" s="0" t="s">
        <v>8315</v>
      </c>
      <c r="BM2578" s="0" t="s">
        <v>8034</v>
      </c>
      <c r="BN2578" s="0" t="s">
        <v>8043</v>
      </c>
      <c r="BO2578" s="0" t="s">
        <v>105</v>
      </c>
      <c r="BP2578" s="0" t="s">
        <v>8029</v>
      </c>
      <c r="BQ2578" s="0" t="s">
        <v>755</v>
      </c>
      <c r="BT2578" s="0" t="n">
        <v>0</v>
      </c>
      <c r="BU2578" s="0" t="s">
        <v>8036</v>
      </c>
      <c r="BW2578" s="0" t="n">
        <v>2007</v>
      </c>
      <c r="BX2578" s="0" t="n">
        <v>2020</v>
      </c>
      <c r="BY2578" s="0" t="s">
        <v>1526</v>
      </c>
      <c r="BZ2578" s="0" t="n">
        <v>2013.5</v>
      </c>
      <c r="CA2578" s="0" t="n">
        <v>0.357142857142857</v>
      </c>
      <c r="CB2578" s="0" t="n">
        <v>0</v>
      </c>
      <c r="CC2578" s="0" t="n">
        <v>1</v>
      </c>
      <c r="CD2578" s="0" t="n">
        <v>-0.0617598109164893</v>
      </c>
      <c r="CE2578" s="0" t="n">
        <v>1</v>
      </c>
    </row>
    <row r="2579" customFormat="false" ht="15" hidden="false" customHeight="false" outlineLevel="0" collapsed="false">
      <c r="A2579" s="0" t="s">
        <v>8029</v>
      </c>
      <c r="B2579" s="0" t="n">
        <v>3884</v>
      </c>
      <c r="C2579" s="0" t="n">
        <v>-0.0430256804807192</v>
      </c>
      <c r="D2579" s="0" t="n">
        <v>5844</v>
      </c>
      <c r="E2579" s="0" t="n">
        <f aca="false">IF(ISNUMBER($BA2579),$BA2579,IF(AND(ISNUMBER($D2579),ISNUMBER($BW2579),ISNUMBER($BX2579)),$D2579*($BX2579-$BW2579+1),""))</f>
        <v>5844</v>
      </c>
      <c r="H2579" s="0" t="s">
        <v>118</v>
      </c>
      <c r="I2579" s="0" t="s">
        <v>746</v>
      </c>
      <c r="J2579" s="0" t="n">
        <f aca="false">IF($BW2579&lt;&gt;"",$BW2579,"")</f>
        <v>2007</v>
      </c>
      <c r="K2579" s="0" t="n">
        <f aca="false">IF($BX2579&lt;&gt;"",$BX2579,"")</f>
        <v>2020</v>
      </c>
      <c r="L2579" s="0" t="n">
        <f aca="false">IF(AND(ISNUMBER($BW2579),ISNUMBER($BX2579)),($BW2579+$BX2579)/2,"")</f>
        <v>2013.5</v>
      </c>
      <c r="M2579" s="0" t="n">
        <f aca="false">IF($L2579&lt;&gt;"",$L2579,"")</f>
        <v>2013.5</v>
      </c>
      <c r="N2579" s="0" t="n">
        <f aca="false">IF(AND(ISNUMBER($BW2579),ISNUMBER($BX2579)),MIN(1,MAX(0,($BX2579-2016+1)/($BX2579-$BW2579+1))),"")</f>
        <v>0.357142857142857</v>
      </c>
      <c r="O2579" s="0" t="n">
        <f aca="false">IF(AND(ISNUMBER($BW2579),ISNUMBER($BX2579)),MIN(1,MAX(0,($BX2579-2017+1)/($BX2579-$BW2579+1))),"")</f>
        <v>0.285714285714286</v>
      </c>
      <c r="P2579" s="0" t="n">
        <f aca="false">IF(AND(ISNUMBER($BW2579),ISNUMBER($BX2579)),MIN(1,MAX(0,($BX2579-2018+1)/($BX2579-$BW2579+1))),"")</f>
        <v>0.214285714285714</v>
      </c>
      <c r="Q2579" s="0" t="n">
        <f aca="false">IF(AND(ISNUMBER($BW2579),ISNUMBER($BX2579)),MIN(1,MAX(0,($BX2579-2019+1)/($BX2579-$BW2579+1))),"")</f>
        <v>0.142857142857143</v>
      </c>
      <c r="R2579" s="0" t="n">
        <f aca="false">IF(AND(ISNUMBER($BW2579),ISNUMBER($BX2579)),MIN(1,MAX(0,($BX2579-2016+1)/($BX2579-$BW2579+1))),"")</f>
        <v>0.357142857142857</v>
      </c>
      <c r="S2579" s="0" t="n">
        <f aca="false">IF($L2579&lt;&gt;"",IF($L2579&gt;=2015.5,1,0),"")</f>
        <v>0</v>
      </c>
      <c r="T2579" s="0" t="n">
        <f aca="false">IF($L2579&lt;&gt;"",IF($L2579&gt;=2016,1,0),"")</f>
        <v>0</v>
      </c>
      <c r="U2579" s="0" t="n">
        <f aca="false">IF(ISNUMBER($BX2579),IF($BX2579&gt;=2016,1,0),"")</f>
        <v>1</v>
      </c>
      <c r="V2579" s="0" t="n">
        <f aca="false">IF(ISNUMBER($BW2579),IF($BW2579&gt;=2016,1,0),"")</f>
        <v>0</v>
      </c>
      <c r="W2579" s="0" t="str">
        <f aca="false">IF(AND(ISNUMBER($BW2579),ISNUMBER($BX2579)),IF($BW2579&gt;=2016,"post-only",IF($BX2579&lt;2016,"pre-only","mixed")),"")</f>
        <v>mixed</v>
      </c>
      <c r="X2579" s="0" t="n">
        <f aca="false">IF(AND(ISNUMBER($BW2579),ISNUMBER($BX2579)),MIN(1,MAX(0,($BX2579-2017+1)/($BX2579-$BW2579+1))),"")</f>
        <v>0.285714285714286</v>
      </c>
      <c r="Y2579" s="0" t="n">
        <f aca="false">IF(AND(ISNUMBER($BW2579),ISNUMBER($BX2579)),MIN(1,MAX(0,($BX2579-2018+1)/($BX2579-$BW2579+1))),"")</f>
        <v>0.214285714285714</v>
      </c>
      <c r="Z2579" s="0" t="n">
        <f aca="false">IF(AND(ISNUMBER($BW2579),ISNUMBER($BX2579)),MIN(1,MAX(0,($BX2579-2019+1)/($BX2579-$BW2579+1))),"")</f>
        <v>0.142857142857143</v>
      </c>
      <c r="AA2579" s="0" t="n">
        <f aca="false">IF(ISNUMBER($BX2579),IF($BX2579&gt;=2017,1,0),"")</f>
        <v>1</v>
      </c>
      <c r="AB2579" s="0" t="n">
        <f aca="false">IF(ISNUMBER($BX2579),IF($BX2579&gt;=2018,1,0),"")</f>
        <v>1</v>
      </c>
      <c r="AC2579" s="0" t="n">
        <f aca="false">IF(ISNUMBER($BX2579),IF($BX2579&gt;=2019,1,0),"")</f>
        <v>1</v>
      </c>
      <c r="AD2579" s="0" t="n">
        <f aca="false">IF($L2579&lt;&gt;"",IF($L2579&gt;2013,1,0),"")</f>
        <v>1</v>
      </c>
      <c r="AE2579" s="0" t="n">
        <f aca="false">IF($L2579&lt;&gt;"",1+IF($L2579&gt;2011,1,0)+IF($L2579&gt;2014,1,0),"")</f>
        <v>2</v>
      </c>
      <c r="AF2579" s="0" t="s">
        <v>761</v>
      </c>
      <c r="AG2579" s="0" t="s">
        <v>88</v>
      </c>
      <c r="AH2579" s="0" t="s">
        <v>89</v>
      </c>
      <c r="AI2579" s="0" t="s">
        <v>334</v>
      </c>
      <c r="AJ2579" s="0" t="s">
        <v>334</v>
      </c>
      <c r="AK2579" s="0" t="str">
        <f aca="false">IF(AND($CF2579&lt;&gt;"",IFERROR(INDEX(subsample_country_map!$B:$B,MATCH($CF2579,subsample_country_map!$A:$A,0)),"")&lt;&gt;""),INDEX(subsample_country_map!$B:$B,MATCH($CF2579,subsample_country_map!$A:$A,0)),INDEX(lookup!$AA:$AA,MATCH($A2579,lookup!$A:$A,0)))</f>
        <v>1_US</v>
      </c>
      <c r="AL2579" s="0" t="str">
        <f aca="false">IF(AND($CF2579&lt;&gt;"",IFERROR(INDEX(subsample_country_map!$C:$C,MATCH($CF2579,subsample_country_map!$A:$A,0)),"")&lt;&gt;""),INDEX(subsample_country_map!$C:$C,MATCH($CF2579,subsample_country_map!$A:$A,0)),INDEX(lookup!$AB:$AB,MATCH($A2579,lookup!$A:$A,0)))</f>
        <v>1_developed</v>
      </c>
      <c r="AM2579" s="0" t="str">
        <f aca="false">IF(AND($CF2579&lt;&gt;"",IFERROR(INDEX(subsample_country_map!$D:$D,MATCH($CF2579,subsample_country_map!$A:$A,0)),"")&lt;&gt;""),INDEX(subsample_country_map!$D:$D,MATCH($CF2579,subsample_country_map!$A:$A,0)),INDEX(lookup!$AC:$AC,MATCH($A2579,lookup!$A:$A,0)))</f>
        <v>1_western</v>
      </c>
      <c r="AN2579" s="0" t="str">
        <f aca="false">IF(AND($CF2579&lt;&gt;"",IFERROR(INDEX(subsample_country_map!$E:$E,MATCH($CF2579,subsample_country_map!$A:$A,0)),"")&lt;&gt;""),INDEX(subsample_country_map!$E:$E,MATCH($CF2579,subsample_country_map!$A:$A,0)),INDEX(lookup!$AD:$AD,MATCH($A2579,lookup!$A:$A,0)))</f>
        <v>1_common law</v>
      </c>
      <c r="AO2579" s="0" t="str">
        <f aca="false">INDEX(lookup!$Y:$Y,MATCH($A2579,lookup!$A:$A,0))</f>
        <v>0_published</v>
      </c>
      <c r="AP2579" s="0" t="str">
        <f aca="false">INDEX(lookup!$Z:$Z,MATCH($A2579,lookup!$A:$A,0))</f>
        <v>0_VHB low</v>
      </c>
      <c r="AQ2579" s="0" t="str">
        <f aca="false">INDEX(lookup!$W:$W,MATCH($A2579,lookup!$A:$A,0))</f>
        <v>2_sust</v>
      </c>
      <c r="AS2579" s="0" t="s">
        <v>91</v>
      </c>
      <c r="AT2579" s="0" t="s">
        <v>397</v>
      </c>
      <c r="AU2579" s="0" t="s">
        <v>93</v>
      </c>
      <c r="AV2579" s="0" t="s">
        <v>1499</v>
      </c>
      <c r="BA2579" s="0" t="n">
        <v>5844</v>
      </c>
      <c r="BB2579" s="0" t="s">
        <v>8030</v>
      </c>
      <c r="BC2579" s="0" t="s">
        <v>122</v>
      </c>
      <c r="BD2579" s="0" t="s">
        <v>8031</v>
      </c>
      <c r="BE2579" s="0" t="s">
        <v>33</v>
      </c>
      <c r="BF2579" s="0" t="s">
        <v>2595</v>
      </c>
      <c r="BI2579" s="0" t="s">
        <v>316</v>
      </c>
      <c r="BJ2579" s="0" t="s">
        <v>8316</v>
      </c>
      <c r="BK2579" s="0" t="s">
        <v>8215</v>
      </c>
      <c r="BL2579" s="0" t="s">
        <v>8317</v>
      </c>
      <c r="BM2579" s="0" t="s">
        <v>8034</v>
      </c>
      <c r="BN2579" s="0" t="s">
        <v>8043</v>
      </c>
      <c r="BO2579" s="0" t="s">
        <v>105</v>
      </c>
      <c r="BP2579" s="0" t="s">
        <v>8029</v>
      </c>
      <c r="BQ2579" s="0" t="s">
        <v>755</v>
      </c>
      <c r="BT2579" s="0" t="n">
        <v>0</v>
      </c>
      <c r="BU2579" s="0" t="s">
        <v>8036</v>
      </c>
      <c r="BW2579" s="0" t="n">
        <v>2007</v>
      </c>
      <c r="BX2579" s="0" t="n">
        <v>2020</v>
      </c>
      <c r="BY2579" s="0" t="s">
        <v>1526</v>
      </c>
      <c r="BZ2579" s="0" t="n">
        <v>2013.5</v>
      </c>
      <c r="CA2579" s="0" t="n">
        <v>0.357142857142857</v>
      </c>
      <c r="CB2579" s="0" t="n">
        <v>0</v>
      </c>
      <c r="CC2579" s="0" t="n">
        <v>1</v>
      </c>
      <c r="CD2579" s="0" t="n">
        <v>-0.043052259854265</v>
      </c>
      <c r="CE2579" s="0" t="n">
        <v>1</v>
      </c>
    </row>
    <row r="2580" customFormat="false" ht="15" hidden="false" customHeight="false" outlineLevel="0" collapsed="false">
      <c r="A2580" s="0" t="s">
        <v>8029</v>
      </c>
      <c r="B2580" s="0" t="n">
        <v>3885</v>
      </c>
      <c r="C2580" s="0" t="n">
        <v>-0.144586659898561</v>
      </c>
      <c r="D2580" s="0" t="n">
        <v>513</v>
      </c>
      <c r="E2580" s="0" t="n">
        <f aca="false">IF(ISNUMBER($BA2580),$BA2580,IF(AND(ISNUMBER($D2580),ISNUMBER($BW2580),ISNUMBER($BX2580)),$D2580*($BX2580-$BW2580+1),""))</f>
        <v>513</v>
      </c>
      <c r="H2580" s="0" t="s">
        <v>118</v>
      </c>
      <c r="I2580" s="0" t="s">
        <v>746</v>
      </c>
      <c r="J2580" s="0" t="n">
        <f aca="false">IF($BW2580&lt;&gt;"",$BW2580,"")</f>
        <v>2007</v>
      </c>
      <c r="K2580" s="0" t="n">
        <f aca="false">IF($BX2580&lt;&gt;"",$BX2580,"")</f>
        <v>2020</v>
      </c>
      <c r="L2580" s="0" t="n">
        <f aca="false">IF(AND(ISNUMBER($BW2580),ISNUMBER($BX2580)),($BW2580+$BX2580)/2,"")</f>
        <v>2013.5</v>
      </c>
      <c r="M2580" s="0" t="n">
        <f aca="false">IF($L2580&lt;&gt;"",$L2580,"")</f>
        <v>2013.5</v>
      </c>
      <c r="N2580" s="0" t="n">
        <f aca="false">IF(AND(ISNUMBER($BW2580),ISNUMBER($BX2580)),MIN(1,MAX(0,($BX2580-2016+1)/($BX2580-$BW2580+1))),"")</f>
        <v>0.357142857142857</v>
      </c>
      <c r="O2580" s="0" t="n">
        <f aca="false">IF(AND(ISNUMBER($BW2580),ISNUMBER($BX2580)),MIN(1,MAX(0,($BX2580-2017+1)/($BX2580-$BW2580+1))),"")</f>
        <v>0.285714285714286</v>
      </c>
      <c r="P2580" s="0" t="n">
        <f aca="false">IF(AND(ISNUMBER($BW2580),ISNUMBER($BX2580)),MIN(1,MAX(0,($BX2580-2018+1)/($BX2580-$BW2580+1))),"")</f>
        <v>0.214285714285714</v>
      </c>
      <c r="Q2580" s="0" t="n">
        <f aca="false">IF(AND(ISNUMBER($BW2580),ISNUMBER($BX2580)),MIN(1,MAX(0,($BX2580-2019+1)/($BX2580-$BW2580+1))),"")</f>
        <v>0.142857142857143</v>
      </c>
      <c r="R2580" s="0" t="n">
        <f aca="false">IF(AND(ISNUMBER($BW2580),ISNUMBER($BX2580)),MIN(1,MAX(0,($BX2580-2016+1)/($BX2580-$BW2580+1))),"")</f>
        <v>0.357142857142857</v>
      </c>
      <c r="S2580" s="0" t="n">
        <f aca="false">IF($L2580&lt;&gt;"",IF($L2580&gt;=2015.5,1,0),"")</f>
        <v>0</v>
      </c>
      <c r="T2580" s="0" t="n">
        <f aca="false">IF($L2580&lt;&gt;"",IF($L2580&gt;=2016,1,0),"")</f>
        <v>0</v>
      </c>
      <c r="U2580" s="0" t="n">
        <f aca="false">IF(ISNUMBER($BX2580),IF($BX2580&gt;=2016,1,0),"")</f>
        <v>1</v>
      </c>
      <c r="V2580" s="0" t="n">
        <f aca="false">IF(ISNUMBER($BW2580),IF($BW2580&gt;=2016,1,0),"")</f>
        <v>0</v>
      </c>
      <c r="W2580" s="0" t="str">
        <f aca="false">IF(AND(ISNUMBER($BW2580),ISNUMBER($BX2580)),IF($BW2580&gt;=2016,"post-only",IF($BX2580&lt;2016,"pre-only","mixed")),"")</f>
        <v>mixed</v>
      </c>
      <c r="X2580" s="0" t="n">
        <f aca="false">IF(AND(ISNUMBER($BW2580),ISNUMBER($BX2580)),MIN(1,MAX(0,($BX2580-2017+1)/($BX2580-$BW2580+1))),"")</f>
        <v>0.285714285714286</v>
      </c>
      <c r="Y2580" s="0" t="n">
        <f aca="false">IF(AND(ISNUMBER($BW2580),ISNUMBER($BX2580)),MIN(1,MAX(0,($BX2580-2018+1)/($BX2580-$BW2580+1))),"")</f>
        <v>0.214285714285714</v>
      </c>
      <c r="Z2580" s="0" t="n">
        <f aca="false">IF(AND(ISNUMBER($BW2580),ISNUMBER($BX2580)),MIN(1,MAX(0,($BX2580-2019+1)/($BX2580-$BW2580+1))),"")</f>
        <v>0.142857142857143</v>
      </c>
      <c r="AA2580" s="0" t="n">
        <f aca="false">IF(ISNUMBER($BX2580),IF($BX2580&gt;=2017,1,0),"")</f>
        <v>1</v>
      </c>
      <c r="AB2580" s="0" t="n">
        <f aca="false">IF(ISNUMBER($BX2580),IF($BX2580&gt;=2018,1,0),"")</f>
        <v>1</v>
      </c>
      <c r="AC2580" s="0" t="n">
        <f aca="false">IF(ISNUMBER($BX2580),IF($BX2580&gt;=2019,1,0),"")</f>
        <v>1</v>
      </c>
      <c r="AD2580" s="0" t="n">
        <f aca="false">IF($L2580&lt;&gt;"",IF($L2580&gt;2013,1,0),"")</f>
        <v>1</v>
      </c>
      <c r="AE2580" s="0" t="n">
        <f aca="false">IF($L2580&lt;&gt;"",1+IF($L2580&gt;2011,1,0)+IF($L2580&gt;2014,1,0),"")</f>
        <v>2</v>
      </c>
      <c r="AF2580" s="0" t="s">
        <v>761</v>
      </c>
      <c r="AG2580" s="0" t="s">
        <v>88</v>
      </c>
      <c r="AH2580" s="0" t="s">
        <v>89</v>
      </c>
      <c r="AI2580" s="0" t="s">
        <v>334</v>
      </c>
      <c r="AJ2580" s="0" t="s">
        <v>334</v>
      </c>
      <c r="AK2580" s="0" t="str">
        <f aca="false">IF(AND($CF2580&lt;&gt;"",IFERROR(INDEX(subsample_country_map!$B:$B,MATCH($CF2580,subsample_country_map!$A:$A,0)),"")&lt;&gt;""),INDEX(subsample_country_map!$B:$B,MATCH($CF2580,subsample_country_map!$A:$A,0)),INDEX(lookup!$AA:$AA,MATCH($A2580,lookup!$A:$A,0)))</f>
        <v>1_US</v>
      </c>
      <c r="AL2580" s="0" t="str">
        <f aca="false">IF(AND($CF2580&lt;&gt;"",IFERROR(INDEX(subsample_country_map!$C:$C,MATCH($CF2580,subsample_country_map!$A:$A,0)),"")&lt;&gt;""),INDEX(subsample_country_map!$C:$C,MATCH($CF2580,subsample_country_map!$A:$A,0)),INDEX(lookup!$AB:$AB,MATCH($A2580,lookup!$A:$A,0)))</f>
        <v>1_developed</v>
      </c>
      <c r="AM2580" s="0" t="str">
        <f aca="false">IF(AND($CF2580&lt;&gt;"",IFERROR(INDEX(subsample_country_map!$D:$D,MATCH($CF2580,subsample_country_map!$A:$A,0)),"")&lt;&gt;""),INDEX(subsample_country_map!$D:$D,MATCH($CF2580,subsample_country_map!$A:$A,0)),INDEX(lookup!$AC:$AC,MATCH($A2580,lookup!$A:$A,0)))</f>
        <v>1_western</v>
      </c>
      <c r="AN2580" s="0" t="str">
        <f aca="false">IF(AND($CF2580&lt;&gt;"",IFERROR(INDEX(subsample_country_map!$E:$E,MATCH($CF2580,subsample_country_map!$A:$A,0)),"")&lt;&gt;""),INDEX(subsample_country_map!$E:$E,MATCH($CF2580,subsample_country_map!$A:$A,0)),INDEX(lookup!$AD:$AD,MATCH($A2580,lookup!$A:$A,0)))</f>
        <v>1_common law</v>
      </c>
      <c r="AO2580" s="0" t="str">
        <f aca="false">INDEX(lookup!$Y:$Y,MATCH($A2580,lookup!$A:$A,0))</f>
        <v>0_published</v>
      </c>
      <c r="AP2580" s="0" t="str">
        <f aca="false">INDEX(lookup!$Z:$Z,MATCH($A2580,lookup!$A:$A,0))</f>
        <v>0_VHB low</v>
      </c>
      <c r="AQ2580" s="0" t="str">
        <f aca="false">INDEX(lookup!$W:$W,MATCH($A2580,lookup!$A:$A,0))</f>
        <v>2_sust</v>
      </c>
      <c r="AS2580" s="0" t="s">
        <v>91</v>
      </c>
      <c r="AT2580" s="0" t="s">
        <v>397</v>
      </c>
      <c r="AU2580" s="0" t="s">
        <v>93</v>
      </c>
      <c r="AV2580" s="0" t="s">
        <v>6176</v>
      </c>
      <c r="BA2580" s="0" t="n">
        <v>513</v>
      </c>
      <c r="BB2580" s="0" t="s">
        <v>8030</v>
      </c>
      <c r="BC2580" s="0" t="s">
        <v>122</v>
      </c>
      <c r="BD2580" s="0" t="s">
        <v>8031</v>
      </c>
      <c r="BE2580" s="0" t="s">
        <v>33</v>
      </c>
      <c r="BF2580" s="0" t="s">
        <v>2629</v>
      </c>
      <c r="BI2580" s="0" t="s">
        <v>316</v>
      </c>
      <c r="BJ2580" s="0" t="s">
        <v>8318</v>
      </c>
      <c r="BK2580" s="0" t="s">
        <v>8215</v>
      </c>
      <c r="BL2580" s="0" t="s">
        <v>8319</v>
      </c>
      <c r="BM2580" s="0" t="s">
        <v>8034</v>
      </c>
      <c r="BN2580" s="0" t="s">
        <v>8043</v>
      </c>
      <c r="BO2580" s="0" t="s">
        <v>105</v>
      </c>
      <c r="BP2580" s="0" t="s">
        <v>8029</v>
      </c>
      <c r="BQ2580" s="0" t="s">
        <v>755</v>
      </c>
      <c r="BT2580" s="0" t="n">
        <v>0</v>
      </c>
      <c r="BU2580" s="0" t="s">
        <v>8036</v>
      </c>
      <c r="BW2580" s="0" t="n">
        <v>2007</v>
      </c>
      <c r="BX2580" s="0" t="n">
        <v>2020</v>
      </c>
      <c r="BY2580" s="0" t="s">
        <v>1526</v>
      </c>
      <c r="BZ2580" s="0" t="n">
        <v>2013.5</v>
      </c>
      <c r="CA2580" s="0" t="n">
        <v>0.357142857142857</v>
      </c>
      <c r="CB2580" s="0" t="n">
        <v>0</v>
      </c>
      <c r="CC2580" s="0" t="n">
        <v>1</v>
      </c>
      <c r="CD2580" s="0" t="n">
        <v>-0.145607032129436</v>
      </c>
      <c r="CE2580" s="0" t="n">
        <v>1</v>
      </c>
    </row>
    <row r="2581" customFormat="false" ht="15" hidden="false" customHeight="false" outlineLevel="0" collapsed="false">
      <c r="A2581" s="0" t="s">
        <v>8029</v>
      </c>
      <c r="B2581" s="0" t="n">
        <v>3886</v>
      </c>
      <c r="C2581" s="0" t="n">
        <v>-0.0352892461075347</v>
      </c>
      <c r="D2581" s="0" t="n">
        <v>5325</v>
      </c>
      <c r="E2581" s="0" t="n">
        <f aca="false">IF(ISNUMBER($BA2581),$BA2581,IF(AND(ISNUMBER($D2581),ISNUMBER($BW2581),ISNUMBER($BX2581)),$D2581*($BX2581-$BW2581+1),""))</f>
        <v>5325</v>
      </c>
      <c r="H2581" s="0" t="s">
        <v>118</v>
      </c>
      <c r="I2581" s="0" t="s">
        <v>746</v>
      </c>
      <c r="J2581" s="0" t="n">
        <f aca="false">IF($BW2581&lt;&gt;"",$BW2581,"")</f>
        <v>2007</v>
      </c>
      <c r="K2581" s="0" t="n">
        <f aca="false">IF($BX2581&lt;&gt;"",$BX2581,"")</f>
        <v>2020</v>
      </c>
      <c r="L2581" s="0" t="n">
        <f aca="false">IF(AND(ISNUMBER($BW2581),ISNUMBER($BX2581)),($BW2581+$BX2581)/2,"")</f>
        <v>2013.5</v>
      </c>
      <c r="M2581" s="0" t="n">
        <f aca="false">IF($L2581&lt;&gt;"",$L2581,"")</f>
        <v>2013.5</v>
      </c>
      <c r="N2581" s="0" t="n">
        <f aca="false">IF(AND(ISNUMBER($BW2581),ISNUMBER($BX2581)),MIN(1,MAX(0,($BX2581-2016+1)/($BX2581-$BW2581+1))),"")</f>
        <v>0.357142857142857</v>
      </c>
      <c r="O2581" s="0" t="n">
        <f aca="false">IF(AND(ISNUMBER($BW2581),ISNUMBER($BX2581)),MIN(1,MAX(0,($BX2581-2017+1)/($BX2581-$BW2581+1))),"")</f>
        <v>0.285714285714286</v>
      </c>
      <c r="P2581" s="0" t="n">
        <f aca="false">IF(AND(ISNUMBER($BW2581),ISNUMBER($BX2581)),MIN(1,MAX(0,($BX2581-2018+1)/($BX2581-$BW2581+1))),"")</f>
        <v>0.214285714285714</v>
      </c>
      <c r="Q2581" s="0" t="n">
        <f aca="false">IF(AND(ISNUMBER($BW2581),ISNUMBER($BX2581)),MIN(1,MAX(0,($BX2581-2019+1)/($BX2581-$BW2581+1))),"")</f>
        <v>0.142857142857143</v>
      </c>
      <c r="R2581" s="0" t="n">
        <f aca="false">IF(AND(ISNUMBER($BW2581),ISNUMBER($BX2581)),MIN(1,MAX(0,($BX2581-2016+1)/($BX2581-$BW2581+1))),"")</f>
        <v>0.357142857142857</v>
      </c>
      <c r="S2581" s="0" t="n">
        <f aca="false">IF($L2581&lt;&gt;"",IF($L2581&gt;=2015.5,1,0),"")</f>
        <v>0</v>
      </c>
      <c r="T2581" s="0" t="n">
        <f aca="false">IF($L2581&lt;&gt;"",IF($L2581&gt;=2016,1,0),"")</f>
        <v>0</v>
      </c>
      <c r="U2581" s="0" t="n">
        <f aca="false">IF(ISNUMBER($BX2581),IF($BX2581&gt;=2016,1,0),"")</f>
        <v>1</v>
      </c>
      <c r="V2581" s="0" t="n">
        <f aca="false">IF(ISNUMBER($BW2581),IF($BW2581&gt;=2016,1,0),"")</f>
        <v>0</v>
      </c>
      <c r="W2581" s="0" t="str">
        <f aca="false">IF(AND(ISNUMBER($BW2581),ISNUMBER($BX2581)),IF($BW2581&gt;=2016,"post-only",IF($BX2581&lt;2016,"pre-only","mixed")),"")</f>
        <v>mixed</v>
      </c>
      <c r="X2581" s="0" t="n">
        <f aca="false">IF(AND(ISNUMBER($BW2581),ISNUMBER($BX2581)),MIN(1,MAX(0,($BX2581-2017+1)/($BX2581-$BW2581+1))),"")</f>
        <v>0.285714285714286</v>
      </c>
      <c r="Y2581" s="0" t="n">
        <f aca="false">IF(AND(ISNUMBER($BW2581),ISNUMBER($BX2581)),MIN(1,MAX(0,($BX2581-2018+1)/($BX2581-$BW2581+1))),"")</f>
        <v>0.214285714285714</v>
      </c>
      <c r="Z2581" s="0" t="n">
        <f aca="false">IF(AND(ISNUMBER($BW2581),ISNUMBER($BX2581)),MIN(1,MAX(0,($BX2581-2019+1)/($BX2581-$BW2581+1))),"")</f>
        <v>0.142857142857143</v>
      </c>
      <c r="AA2581" s="0" t="n">
        <f aca="false">IF(ISNUMBER($BX2581),IF($BX2581&gt;=2017,1,0),"")</f>
        <v>1</v>
      </c>
      <c r="AB2581" s="0" t="n">
        <f aca="false">IF(ISNUMBER($BX2581),IF($BX2581&gt;=2018,1,0),"")</f>
        <v>1</v>
      </c>
      <c r="AC2581" s="0" t="n">
        <f aca="false">IF(ISNUMBER($BX2581),IF($BX2581&gt;=2019,1,0),"")</f>
        <v>1</v>
      </c>
      <c r="AD2581" s="0" t="n">
        <f aca="false">IF($L2581&lt;&gt;"",IF($L2581&gt;2013,1,0),"")</f>
        <v>1</v>
      </c>
      <c r="AE2581" s="0" t="n">
        <f aca="false">IF($L2581&lt;&gt;"",1+IF($L2581&gt;2011,1,0)+IF($L2581&gt;2014,1,0),"")</f>
        <v>2</v>
      </c>
      <c r="AF2581" s="0" t="s">
        <v>761</v>
      </c>
      <c r="AG2581" s="0" t="s">
        <v>88</v>
      </c>
      <c r="AH2581" s="0" t="s">
        <v>89</v>
      </c>
      <c r="AI2581" s="0" t="s">
        <v>334</v>
      </c>
      <c r="AJ2581" s="0" t="s">
        <v>334</v>
      </c>
      <c r="AK2581" s="0" t="str">
        <f aca="false">IF(AND($CF2581&lt;&gt;"",IFERROR(INDEX(subsample_country_map!$B:$B,MATCH($CF2581,subsample_country_map!$A:$A,0)),"")&lt;&gt;""),INDEX(subsample_country_map!$B:$B,MATCH($CF2581,subsample_country_map!$A:$A,0)),INDEX(lookup!$AA:$AA,MATCH($A2581,lookup!$A:$A,0)))</f>
        <v>1_US</v>
      </c>
      <c r="AL2581" s="0" t="str">
        <f aca="false">IF(AND($CF2581&lt;&gt;"",IFERROR(INDEX(subsample_country_map!$C:$C,MATCH($CF2581,subsample_country_map!$A:$A,0)),"")&lt;&gt;""),INDEX(subsample_country_map!$C:$C,MATCH($CF2581,subsample_country_map!$A:$A,0)),INDEX(lookup!$AB:$AB,MATCH($A2581,lookup!$A:$A,0)))</f>
        <v>1_developed</v>
      </c>
      <c r="AM2581" s="0" t="str">
        <f aca="false">IF(AND($CF2581&lt;&gt;"",IFERROR(INDEX(subsample_country_map!$D:$D,MATCH($CF2581,subsample_country_map!$A:$A,0)),"")&lt;&gt;""),INDEX(subsample_country_map!$D:$D,MATCH($CF2581,subsample_country_map!$A:$A,0)),INDEX(lookup!$AC:$AC,MATCH($A2581,lookup!$A:$A,0)))</f>
        <v>1_western</v>
      </c>
      <c r="AN2581" s="0" t="str">
        <f aca="false">IF(AND($CF2581&lt;&gt;"",IFERROR(INDEX(subsample_country_map!$E:$E,MATCH($CF2581,subsample_country_map!$A:$A,0)),"")&lt;&gt;""),INDEX(subsample_country_map!$E:$E,MATCH($CF2581,subsample_country_map!$A:$A,0)),INDEX(lookup!$AD:$AD,MATCH($A2581,lookup!$A:$A,0)))</f>
        <v>1_common law</v>
      </c>
      <c r="AO2581" s="0" t="str">
        <f aca="false">INDEX(lookup!$Y:$Y,MATCH($A2581,lookup!$A:$A,0))</f>
        <v>0_published</v>
      </c>
      <c r="AP2581" s="0" t="str">
        <f aca="false">INDEX(lookup!$Z:$Z,MATCH($A2581,lookup!$A:$A,0))</f>
        <v>0_VHB low</v>
      </c>
      <c r="AQ2581" s="0" t="str">
        <f aca="false">INDEX(lookup!$W:$W,MATCH($A2581,lookup!$A:$A,0))</f>
        <v>2_sust</v>
      </c>
      <c r="AS2581" s="0" t="s">
        <v>91</v>
      </c>
      <c r="AT2581" s="0" t="s">
        <v>397</v>
      </c>
      <c r="AU2581" s="0" t="s">
        <v>93</v>
      </c>
      <c r="AV2581" s="0" t="s">
        <v>1595</v>
      </c>
      <c r="BA2581" s="0" t="n">
        <v>5325</v>
      </c>
      <c r="BB2581" s="0" t="s">
        <v>8030</v>
      </c>
      <c r="BC2581" s="0" t="s">
        <v>122</v>
      </c>
      <c r="BD2581" s="0" t="s">
        <v>8031</v>
      </c>
      <c r="BE2581" s="0" t="s">
        <v>33</v>
      </c>
      <c r="BF2581" s="0" t="s">
        <v>8235</v>
      </c>
      <c r="BI2581" s="0" t="s">
        <v>316</v>
      </c>
      <c r="BJ2581" s="0" t="s">
        <v>8320</v>
      </c>
      <c r="BK2581" s="0" t="s">
        <v>8215</v>
      </c>
      <c r="BL2581" s="0" t="s">
        <v>8321</v>
      </c>
      <c r="BM2581" s="0" t="s">
        <v>8034</v>
      </c>
      <c r="BN2581" s="0" t="s">
        <v>8043</v>
      </c>
      <c r="BO2581" s="0" t="s">
        <v>105</v>
      </c>
      <c r="BP2581" s="0" t="s">
        <v>8029</v>
      </c>
      <c r="BQ2581" s="0" t="s">
        <v>755</v>
      </c>
      <c r="BT2581" s="0" t="n">
        <v>0</v>
      </c>
      <c r="BU2581" s="0" t="s">
        <v>8036</v>
      </c>
      <c r="BW2581" s="0" t="n">
        <v>2007</v>
      </c>
      <c r="BX2581" s="0" t="n">
        <v>2020</v>
      </c>
      <c r="BY2581" s="0" t="s">
        <v>1526</v>
      </c>
      <c r="BZ2581" s="0" t="n">
        <v>2013.5</v>
      </c>
      <c r="CA2581" s="0" t="n">
        <v>0.357142857142857</v>
      </c>
      <c r="CB2581" s="0" t="n">
        <v>0</v>
      </c>
      <c r="CC2581" s="0" t="n">
        <v>1</v>
      </c>
      <c r="CD2581" s="0" t="n">
        <v>-0.0353039059923698</v>
      </c>
      <c r="CE2581" s="0" t="n">
        <v>1</v>
      </c>
    </row>
    <row r="2582" customFormat="false" ht="15" hidden="false" customHeight="false" outlineLevel="0" collapsed="false">
      <c r="A2582" s="0" t="s">
        <v>8029</v>
      </c>
      <c r="B2582" s="0" t="n">
        <v>3887</v>
      </c>
      <c r="D2582" s="0" t="n">
        <v>2566</v>
      </c>
      <c r="E2582" s="0" t="n">
        <f aca="false">IF(ISNUMBER($BA2582),$BA2582,IF(AND(ISNUMBER($D2582),ISNUMBER($BW2582),ISNUMBER($BX2582)),$D2582*($BX2582-$BW2582+1),""))</f>
        <v>2566</v>
      </c>
      <c r="H2582" s="0" t="s">
        <v>118</v>
      </c>
      <c r="I2582" s="0" t="s">
        <v>746</v>
      </c>
      <c r="J2582" s="0" t="n">
        <f aca="false">IF($BW2582&lt;&gt;"",$BW2582,"")</f>
        <v>2007</v>
      </c>
      <c r="K2582" s="0" t="n">
        <f aca="false">IF($BX2582&lt;&gt;"",$BX2582,"")</f>
        <v>2020</v>
      </c>
      <c r="L2582" s="0" t="n">
        <f aca="false">IF(AND(ISNUMBER($BW2582),ISNUMBER($BX2582)),($BW2582+$BX2582)/2,"")</f>
        <v>2013.5</v>
      </c>
      <c r="M2582" s="0" t="n">
        <f aca="false">IF($L2582&lt;&gt;"",$L2582,"")</f>
        <v>2013.5</v>
      </c>
      <c r="N2582" s="0" t="n">
        <f aca="false">IF(AND(ISNUMBER($BW2582),ISNUMBER($BX2582)),MIN(1,MAX(0,($BX2582-2016+1)/($BX2582-$BW2582+1))),"")</f>
        <v>0.357142857142857</v>
      </c>
      <c r="O2582" s="0" t="n">
        <f aca="false">IF(AND(ISNUMBER($BW2582),ISNUMBER($BX2582)),MIN(1,MAX(0,($BX2582-2017+1)/($BX2582-$BW2582+1))),"")</f>
        <v>0.285714285714286</v>
      </c>
      <c r="P2582" s="0" t="n">
        <f aca="false">IF(AND(ISNUMBER($BW2582),ISNUMBER($BX2582)),MIN(1,MAX(0,($BX2582-2018+1)/($BX2582-$BW2582+1))),"")</f>
        <v>0.214285714285714</v>
      </c>
      <c r="Q2582" s="0" t="n">
        <f aca="false">IF(AND(ISNUMBER($BW2582),ISNUMBER($BX2582)),MIN(1,MAX(0,($BX2582-2019+1)/($BX2582-$BW2582+1))),"")</f>
        <v>0.142857142857143</v>
      </c>
      <c r="R2582" s="0" t="n">
        <f aca="false">IF(AND(ISNUMBER($BW2582),ISNUMBER($BX2582)),MIN(1,MAX(0,($BX2582-2016+1)/($BX2582-$BW2582+1))),"")</f>
        <v>0.357142857142857</v>
      </c>
      <c r="S2582" s="0" t="n">
        <f aca="false">IF($L2582&lt;&gt;"",IF($L2582&gt;=2015.5,1,0),"")</f>
        <v>0</v>
      </c>
      <c r="T2582" s="0" t="n">
        <f aca="false">IF($L2582&lt;&gt;"",IF($L2582&gt;=2016,1,0),"")</f>
        <v>0</v>
      </c>
      <c r="U2582" s="0" t="n">
        <f aca="false">IF(ISNUMBER($BX2582),IF($BX2582&gt;=2016,1,0),"")</f>
        <v>1</v>
      </c>
      <c r="V2582" s="0" t="n">
        <f aca="false">IF(ISNUMBER($BW2582),IF($BW2582&gt;=2016,1,0),"")</f>
        <v>0</v>
      </c>
      <c r="W2582" s="0" t="str">
        <f aca="false">IF(AND(ISNUMBER($BW2582),ISNUMBER($BX2582)),IF($BW2582&gt;=2016,"post-only",IF($BX2582&lt;2016,"pre-only","mixed")),"")</f>
        <v>mixed</v>
      </c>
      <c r="X2582" s="0" t="n">
        <f aca="false">IF(AND(ISNUMBER($BW2582),ISNUMBER($BX2582)),MIN(1,MAX(0,($BX2582-2017+1)/($BX2582-$BW2582+1))),"")</f>
        <v>0.285714285714286</v>
      </c>
      <c r="Y2582" s="0" t="n">
        <f aca="false">IF(AND(ISNUMBER($BW2582),ISNUMBER($BX2582)),MIN(1,MAX(0,($BX2582-2018+1)/($BX2582-$BW2582+1))),"")</f>
        <v>0.214285714285714</v>
      </c>
      <c r="Z2582" s="0" t="n">
        <f aca="false">IF(AND(ISNUMBER($BW2582),ISNUMBER($BX2582)),MIN(1,MAX(0,($BX2582-2019+1)/($BX2582-$BW2582+1))),"")</f>
        <v>0.142857142857143</v>
      </c>
      <c r="AA2582" s="0" t="n">
        <f aca="false">IF(ISNUMBER($BX2582),IF($BX2582&gt;=2017,1,0),"")</f>
        <v>1</v>
      </c>
      <c r="AB2582" s="0" t="n">
        <f aca="false">IF(ISNUMBER($BX2582),IF($BX2582&gt;=2018,1,0),"")</f>
        <v>1</v>
      </c>
      <c r="AC2582" s="0" t="n">
        <f aca="false">IF(ISNUMBER($BX2582),IF($BX2582&gt;=2019,1,0),"")</f>
        <v>1</v>
      </c>
      <c r="AD2582" s="0" t="n">
        <f aca="false">IF($L2582&lt;&gt;"",IF($L2582&gt;2013,1,0),"")</f>
        <v>1</v>
      </c>
      <c r="AE2582" s="0" t="n">
        <f aca="false">IF($L2582&lt;&gt;"",1+IF($L2582&gt;2011,1,0)+IF($L2582&gt;2014,1,0),"")</f>
        <v>2</v>
      </c>
      <c r="AF2582" s="0" t="s">
        <v>761</v>
      </c>
      <c r="AG2582" s="0" t="s">
        <v>88</v>
      </c>
      <c r="AH2582" s="0" t="s">
        <v>89</v>
      </c>
      <c r="AI2582" s="0" t="s">
        <v>334</v>
      </c>
      <c r="AJ2582" s="0" t="s">
        <v>334</v>
      </c>
      <c r="AK2582" s="0" t="str">
        <f aca="false">IF(AND($CF2582&lt;&gt;"",IFERROR(INDEX(subsample_country_map!$B:$B,MATCH($CF2582,subsample_country_map!$A:$A,0)),"")&lt;&gt;""),INDEX(subsample_country_map!$B:$B,MATCH($CF2582,subsample_country_map!$A:$A,0)),INDEX(lookup!$AA:$AA,MATCH($A2582,lookup!$A:$A,0)))</f>
        <v>1_US</v>
      </c>
      <c r="AL2582" s="0" t="str">
        <f aca="false">IF(AND($CF2582&lt;&gt;"",IFERROR(INDEX(subsample_country_map!$C:$C,MATCH($CF2582,subsample_country_map!$A:$A,0)),"")&lt;&gt;""),INDEX(subsample_country_map!$C:$C,MATCH($CF2582,subsample_country_map!$A:$A,0)),INDEX(lookup!$AB:$AB,MATCH($A2582,lookup!$A:$A,0)))</f>
        <v>1_developed</v>
      </c>
      <c r="AM2582" s="0" t="str">
        <f aca="false">IF(AND($CF2582&lt;&gt;"",IFERROR(INDEX(subsample_country_map!$D:$D,MATCH($CF2582,subsample_country_map!$A:$A,0)),"")&lt;&gt;""),INDEX(subsample_country_map!$D:$D,MATCH($CF2582,subsample_country_map!$A:$A,0)),INDEX(lookup!$AC:$AC,MATCH($A2582,lookup!$A:$A,0)))</f>
        <v>1_western</v>
      </c>
      <c r="AN2582" s="0" t="str">
        <f aca="false">IF(AND($CF2582&lt;&gt;"",IFERROR(INDEX(subsample_country_map!$E:$E,MATCH($CF2582,subsample_country_map!$A:$A,0)),"")&lt;&gt;""),INDEX(subsample_country_map!$E:$E,MATCH($CF2582,subsample_country_map!$A:$A,0)),INDEX(lookup!$AD:$AD,MATCH($A2582,lookup!$A:$A,0)))</f>
        <v>1_common law</v>
      </c>
      <c r="AO2582" s="0" t="str">
        <f aca="false">INDEX(lookup!$Y:$Y,MATCH($A2582,lookup!$A:$A,0))</f>
        <v>0_published</v>
      </c>
      <c r="AP2582" s="0" t="str">
        <f aca="false">INDEX(lookup!$Z:$Z,MATCH($A2582,lookup!$A:$A,0))</f>
        <v>0_VHB low</v>
      </c>
      <c r="AQ2582" s="0" t="str">
        <f aca="false">INDEX(lookup!$W:$W,MATCH($A2582,lookup!$A:$A,0))</f>
        <v>2_sust</v>
      </c>
      <c r="AS2582" s="0" t="s">
        <v>91</v>
      </c>
      <c r="AT2582" s="0" t="s">
        <v>397</v>
      </c>
      <c r="AU2582" s="0" t="s">
        <v>93</v>
      </c>
      <c r="AV2582" s="0" t="s">
        <v>4817</v>
      </c>
      <c r="BA2582" s="0" t="n">
        <v>2566</v>
      </c>
      <c r="BB2582" s="0" t="s">
        <v>8030</v>
      </c>
      <c r="BC2582" s="0" t="s">
        <v>122</v>
      </c>
      <c r="BD2582" s="0" t="s">
        <v>8031</v>
      </c>
      <c r="BE2582" s="0" t="s">
        <v>33</v>
      </c>
      <c r="BF2582" s="0" t="s">
        <v>2614</v>
      </c>
      <c r="BI2582" s="0" t="s">
        <v>316</v>
      </c>
      <c r="BJ2582" s="0" t="s">
        <v>8304</v>
      </c>
      <c r="BK2582" s="0" t="s">
        <v>8215</v>
      </c>
      <c r="BL2582" s="0" t="s">
        <v>8322</v>
      </c>
      <c r="BM2582" s="0" t="s">
        <v>8046</v>
      </c>
      <c r="BN2582" s="0" t="s">
        <v>8043</v>
      </c>
      <c r="BO2582" s="0" t="s">
        <v>105</v>
      </c>
      <c r="BP2582" s="0" t="s">
        <v>8029</v>
      </c>
      <c r="BQ2582" s="0" t="s">
        <v>2442</v>
      </c>
      <c r="BT2582" s="0" t="n">
        <v>0</v>
      </c>
      <c r="BU2582" s="0" t="s">
        <v>8036</v>
      </c>
      <c r="BW2582" s="0" t="n">
        <v>2007</v>
      </c>
      <c r="BX2582" s="0" t="n">
        <v>2020</v>
      </c>
      <c r="BY2582" s="0" t="s">
        <v>1526</v>
      </c>
      <c r="BZ2582" s="0" t="n">
        <v>2013.5</v>
      </c>
      <c r="CA2582" s="0" t="n">
        <v>0.357142857142857</v>
      </c>
      <c r="CB2582" s="0" t="n">
        <v>0</v>
      </c>
      <c r="CC2582" s="0" t="n">
        <v>1</v>
      </c>
      <c r="CE2582" s="0" t="n">
        <v>0</v>
      </c>
    </row>
    <row r="2583" customFormat="false" ht="15" hidden="false" customHeight="false" outlineLevel="0" collapsed="false">
      <c r="A2583" s="0" t="s">
        <v>8029</v>
      </c>
      <c r="B2583" s="0" t="n">
        <v>3888</v>
      </c>
      <c r="D2583" s="0" t="n">
        <v>2354</v>
      </c>
      <c r="E2583" s="0" t="n">
        <f aca="false">IF(ISNUMBER($BA2583),$BA2583,IF(AND(ISNUMBER($D2583),ISNUMBER($BW2583),ISNUMBER($BX2583)),$D2583*($BX2583-$BW2583+1),""))</f>
        <v>2354</v>
      </c>
      <c r="H2583" s="0" t="s">
        <v>118</v>
      </c>
      <c r="I2583" s="0" t="s">
        <v>746</v>
      </c>
      <c r="J2583" s="0" t="n">
        <f aca="false">IF($BW2583&lt;&gt;"",$BW2583,"")</f>
        <v>2007</v>
      </c>
      <c r="K2583" s="0" t="n">
        <f aca="false">IF($BX2583&lt;&gt;"",$BX2583,"")</f>
        <v>2020</v>
      </c>
      <c r="L2583" s="0" t="n">
        <f aca="false">IF(AND(ISNUMBER($BW2583),ISNUMBER($BX2583)),($BW2583+$BX2583)/2,"")</f>
        <v>2013.5</v>
      </c>
      <c r="M2583" s="0" t="n">
        <f aca="false">IF($L2583&lt;&gt;"",$L2583,"")</f>
        <v>2013.5</v>
      </c>
      <c r="N2583" s="0" t="n">
        <f aca="false">IF(AND(ISNUMBER($BW2583),ISNUMBER($BX2583)),MIN(1,MAX(0,($BX2583-2016+1)/($BX2583-$BW2583+1))),"")</f>
        <v>0.357142857142857</v>
      </c>
      <c r="O2583" s="0" t="n">
        <f aca="false">IF(AND(ISNUMBER($BW2583),ISNUMBER($BX2583)),MIN(1,MAX(0,($BX2583-2017+1)/($BX2583-$BW2583+1))),"")</f>
        <v>0.285714285714286</v>
      </c>
      <c r="P2583" s="0" t="n">
        <f aca="false">IF(AND(ISNUMBER($BW2583),ISNUMBER($BX2583)),MIN(1,MAX(0,($BX2583-2018+1)/($BX2583-$BW2583+1))),"")</f>
        <v>0.214285714285714</v>
      </c>
      <c r="Q2583" s="0" t="n">
        <f aca="false">IF(AND(ISNUMBER($BW2583),ISNUMBER($BX2583)),MIN(1,MAX(0,($BX2583-2019+1)/($BX2583-$BW2583+1))),"")</f>
        <v>0.142857142857143</v>
      </c>
      <c r="R2583" s="0" t="n">
        <f aca="false">IF(AND(ISNUMBER($BW2583),ISNUMBER($BX2583)),MIN(1,MAX(0,($BX2583-2016+1)/($BX2583-$BW2583+1))),"")</f>
        <v>0.357142857142857</v>
      </c>
      <c r="S2583" s="0" t="n">
        <f aca="false">IF($L2583&lt;&gt;"",IF($L2583&gt;=2015.5,1,0),"")</f>
        <v>0</v>
      </c>
      <c r="T2583" s="0" t="n">
        <f aca="false">IF($L2583&lt;&gt;"",IF($L2583&gt;=2016,1,0),"")</f>
        <v>0</v>
      </c>
      <c r="U2583" s="0" t="n">
        <f aca="false">IF(ISNUMBER($BX2583),IF($BX2583&gt;=2016,1,0),"")</f>
        <v>1</v>
      </c>
      <c r="V2583" s="0" t="n">
        <f aca="false">IF(ISNUMBER($BW2583),IF($BW2583&gt;=2016,1,0),"")</f>
        <v>0</v>
      </c>
      <c r="W2583" s="0" t="str">
        <f aca="false">IF(AND(ISNUMBER($BW2583),ISNUMBER($BX2583)),IF($BW2583&gt;=2016,"post-only",IF($BX2583&lt;2016,"pre-only","mixed")),"")</f>
        <v>mixed</v>
      </c>
      <c r="X2583" s="0" t="n">
        <f aca="false">IF(AND(ISNUMBER($BW2583),ISNUMBER($BX2583)),MIN(1,MAX(0,($BX2583-2017+1)/($BX2583-$BW2583+1))),"")</f>
        <v>0.285714285714286</v>
      </c>
      <c r="Y2583" s="0" t="n">
        <f aca="false">IF(AND(ISNUMBER($BW2583),ISNUMBER($BX2583)),MIN(1,MAX(0,($BX2583-2018+1)/($BX2583-$BW2583+1))),"")</f>
        <v>0.214285714285714</v>
      </c>
      <c r="Z2583" s="0" t="n">
        <f aca="false">IF(AND(ISNUMBER($BW2583),ISNUMBER($BX2583)),MIN(1,MAX(0,($BX2583-2019+1)/($BX2583-$BW2583+1))),"")</f>
        <v>0.142857142857143</v>
      </c>
      <c r="AA2583" s="0" t="n">
        <f aca="false">IF(ISNUMBER($BX2583),IF($BX2583&gt;=2017,1,0),"")</f>
        <v>1</v>
      </c>
      <c r="AB2583" s="0" t="n">
        <f aca="false">IF(ISNUMBER($BX2583),IF($BX2583&gt;=2018,1,0),"")</f>
        <v>1</v>
      </c>
      <c r="AC2583" s="0" t="n">
        <f aca="false">IF(ISNUMBER($BX2583),IF($BX2583&gt;=2019,1,0),"")</f>
        <v>1</v>
      </c>
      <c r="AD2583" s="0" t="n">
        <f aca="false">IF($L2583&lt;&gt;"",IF($L2583&gt;2013,1,0),"")</f>
        <v>1</v>
      </c>
      <c r="AE2583" s="0" t="n">
        <f aca="false">IF($L2583&lt;&gt;"",1+IF($L2583&gt;2011,1,0)+IF($L2583&gt;2014,1,0),"")</f>
        <v>2</v>
      </c>
      <c r="AF2583" s="0" t="s">
        <v>761</v>
      </c>
      <c r="AG2583" s="0" t="s">
        <v>88</v>
      </c>
      <c r="AH2583" s="0" t="s">
        <v>89</v>
      </c>
      <c r="AI2583" s="0" t="s">
        <v>334</v>
      </c>
      <c r="AJ2583" s="0" t="s">
        <v>334</v>
      </c>
      <c r="AK2583" s="0" t="str">
        <f aca="false">IF(AND($CF2583&lt;&gt;"",IFERROR(INDEX(subsample_country_map!$B:$B,MATCH($CF2583,subsample_country_map!$A:$A,0)),"")&lt;&gt;""),INDEX(subsample_country_map!$B:$B,MATCH($CF2583,subsample_country_map!$A:$A,0)),INDEX(lookup!$AA:$AA,MATCH($A2583,lookup!$A:$A,0)))</f>
        <v>1_US</v>
      </c>
      <c r="AL2583" s="0" t="str">
        <f aca="false">IF(AND($CF2583&lt;&gt;"",IFERROR(INDEX(subsample_country_map!$C:$C,MATCH($CF2583,subsample_country_map!$A:$A,0)),"")&lt;&gt;""),INDEX(subsample_country_map!$C:$C,MATCH($CF2583,subsample_country_map!$A:$A,0)),INDEX(lookup!$AB:$AB,MATCH($A2583,lookup!$A:$A,0)))</f>
        <v>1_developed</v>
      </c>
      <c r="AM2583" s="0" t="str">
        <f aca="false">IF(AND($CF2583&lt;&gt;"",IFERROR(INDEX(subsample_country_map!$D:$D,MATCH($CF2583,subsample_country_map!$A:$A,0)),"")&lt;&gt;""),INDEX(subsample_country_map!$D:$D,MATCH($CF2583,subsample_country_map!$A:$A,0)),INDEX(lookup!$AC:$AC,MATCH($A2583,lookup!$A:$A,0)))</f>
        <v>1_western</v>
      </c>
      <c r="AN2583" s="0" t="str">
        <f aca="false">IF(AND($CF2583&lt;&gt;"",IFERROR(INDEX(subsample_country_map!$E:$E,MATCH($CF2583,subsample_country_map!$A:$A,0)),"")&lt;&gt;""),INDEX(subsample_country_map!$E:$E,MATCH($CF2583,subsample_country_map!$A:$A,0)),INDEX(lookup!$AD:$AD,MATCH($A2583,lookup!$A:$A,0)))</f>
        <v>1_common law</v>
      </c>
      <c r="AO2583" s="0" t="str">
        <f aca="false">INDEX(lookup!$Y:$Y,MATCH($A2583,lookup!$A:$A,0))</f>
        <v>0_published</v>
      </c>
      <c r="AP2583" s="0" t="str">
        <f aca="false">INDEX(lookup!$Z:$Z,MATCH($A2583,lookup!$A:$A,0))</f>
        <v>0_VHB low</v>
      </c>
      <c r="AQ2583" s="0" t="str">
        <f aca="false">INDEX(lookup!$W:$W,MATCH($A2583,lookup!$A:$A,0))</f>
        <v>2_sust</v>
      </c>
      <c r="AS2583" s="0" t="s">
        <v>91</v>
      </c>
      <c r="AT2583" s="0" t="s">
        <v>397</v>
      </c>
      <c r="AU2583" s="0" t="s">
        <v>93</v>
      </c>
      <c r="AV2583" s="0" t="s">
        <v>1689</v>
      </c>
      <c r="BA2583" s="0" t="n">
        <v>2354</v>
      </c>
      <c r="BB2583" s="0" t="s">
        <v>8030</v>
      </c>
      <c r="BC2583" s="0" t="s">
        <v>122</v>
      </c>
      <c r="BD2583" s="0" t="s">
        <v>8031</v>
      </c>
      <c r="BE2583" s="0" t="s">
        <v>33</v>
      </c>
      <c r="BF2583" s="0" t="s">
        <v>2619</v>
      </c>
      <c r="BI2583" s="0" t="s">
        <v>316</v>
      </c>
      <c r="BJ2583" s="0" t="s">
        <v>8306</v>
      </c>
      <c r="BK2583" s="0" t="s">
        <v>8215</v>
      </c>
      <c r="BL2583" s="0" t="s">
        <v>8323</v>
      </c>
      <c r="BM2583" s="0" t="s">
        <v>8046</v>
      </c>
      <c r="BN2583" s="0" t="s">
        <v>8043</v>
      </c>
      <c r="BO2583" s="0" t="s">
        <v>105</v>
      </c>
      <c r="BP2583" s="0" t="s">
        <v>8029</v>
      </c>
      <c r="BQ2583" s="0" t="s">
        <v>2442</v>
      </c>
      <c r="BT2583" s="0" t="n">
        <v>0</v>
      </c>
      <c r="BU2583" s="0" t="s">
        <v>8036</v>
      </c>
      <c r="BW2583" s="0" t="n">
        <v>2007</v>
      </c>
      <c r="BX2583" s="0" t="n">
        <v>2020</v>
      </c>
      <c r="BY2583" s="0" t="s">
        <v>1526</v>
      </c>
      <c r="BZ2583" s="0" t="n">
        <v>2013.5</v>
      </c>
      <c r="CA2583" s="0" t="n">
        <v>0.357142857142857</v>
      </c>
      <c r="CB2583" s="0" t="n">
        <v>0</v>
      </c>
      <c r="CC2583" s="0" t="n">
        <v>1</v>
      </c>
      <c r="CE2583" s="0" t="n">
        <v>0</v>
      </c>
    </row>
    <row r="2584" customFormat="false" ht="15" hidden="false" customHeight="false" outlineLevel="0" collapsed="false">
      <c r="A2584" s="0" t="s">
        <v>8029</v>
      </c>
      <c r="B2584" s="0" t="n">
        <v>3889</v>
      </c>
      <c r="D2584" s="0" t="n">
        <v>2643</v>
      </c>
      <c r="E2584" s="0" t="n">
        <f aca="false">IF(ISNUMBER($BA2584),$BA2584,IF(AND(ISNUMBER($D2584),ISNUMBER($BW2584),ISNUMBER($BX2584)),$D2584*($BX2584-$BW2584+1),""))</f>
        <v>2643</v>
      </c>
      <c r="H2584" s="0" t="s">
        <v>118</v>
      </c>
      <c r="I2584" s="0" t="s">
        <v>746</v>
      </c>
      <c r="J2584" s="0" t="n">
        <f aca="false">IF($BW2584&lt;&gt;"",$BW2584,"")</f>
        <v>2007</v>
      </c>
      <c r="K2584" s="0" t="n">
        <f aca="false">IF($BX2584&lt;&gt;"",$BX2584,"")</f>
        <v>2020</v>
      </c>
      <c r="L2584" s="0" t="n">
        <f aca="false">IF(AND(ISNUMBER($BW2584),ISNUMBER($BX2584)),($BW2584+$BX2584)/2,"")</f>
        <v>2013.5</v>
      </c>
      <c r="M2584" s="0" t="n">
        <f aca="false">IF($L2584&lt;&gt;"",$L2584,"")</f>
        <v>2013.5</v>
      </c>
      <c r="N2584" s="0" t="n">
        <f aca="false">IF(AND(ISNUMBER($BW2584),ISNUMBER($BX2584)),MIN(1,MAX(0,($BX2584-2016+1)/($BX2584-$BW2584+1))),"")</f>
        <v>0.357142857142857</v>
      </c>
      <c r="O2584" s="0" t="n">
        <f aca="false">IF(AND(ISNUMBER($BW2584),ISNUMBER($BX2584)),MIN(1,MAX(0,($BX2584-2017+1)/($BX2584-$BW2584+1))),"")</f>
        <v>0.285714285714286</v>
      </c>
      <c r="P2584" s="0" t="n">
        <f aca="false">IF(AND(ISNUMBER($BW2584),ISNUMBER($BX2584)),MIN(1,MAX(0,($BX2584-2018+1)/($BX2584-$BW2584+1))),"")</f>
        <v>0.214285714285714</v>
      </c>
      <c r="Q2584" s="0" t="n">
        <f aca="false">IF(AND(ISNUMBER($BW2584),ISNUMBER($BX2584)),MIN(1,MAX(0,($BX2584-2019+1)/($BX2584-$BW2584+1))),"")</f>
        <v>0.142857142857143</v>
      </c>
      <c r="R2584" s="0" t="n">
        <f aca="false">IF(AND(ISNUMBER($BW2584),ISNUMBER($BX2584)),MIN(1,MAX(0,($BX2584-2016+1)/($BX2584-$BW2584+1))),"")</f>
        <v>0.357142857142857</v>
      </c>
      <c r="S2584" s="0" t="n">
        <f aca="false">IF($L2584&lt;&gt;"",IF($L2584&gt;=2015.5,1,0),"")</f>
        <v>0</v>
      </c>
      <c r="T2584" s="0" t="n">
        <f aca="false">IF($L2584&lt;&gt;"",IF($L2584&gt;=2016,1,0),"")</f>
        <v>0</v>
      </c>
      <c r="U2584" s="0" t="n">
        <f aca="false">IF(ISNUMBER($BX2584),IF($BX2584&gt;=2016,1,0),"")</f>
        <v>1</v>
      </c>
      <c r="V2584" s="0" t="n">
        <f aca="false">IF(ISNUMBER($BW2584),IF($BW2584&gt;=2016,1,0),"")</f>
        <v>0</v>
      </c>
      <c r="W2584" s="0" t="str">
        <f aca="false">IF(AND(ISNUMBER($BW2584),ISNUMBER($BX2584)),IF($BW2584&gt;=2016,"post-only",IF($BX2584&lt;2016,"pre-only","mixed")),"")</f>
        <v>mixed</v>
      </c>
      <c r="X2584" s="0" t="n">
        <f aca="false">IF(AND(ISNUMBER($BW2584),ISNUMBER($BX2584)),MIN(1,MAX(0,($BX2584-2017+1)/($BX2584-$BW2584+1))),"")</f>
        <v>0.285714285714286</v>
      </c>
      <c r="Y2584" s="0" t="n">
        <f aca="false">IF(AND(ISNUMBER($BW2584),ISNUMBER($BX2584)),MIN(1,MAX(0,($BX2584-2018+1)/($BX2584-$BW2584+1))),"")</f>
        <v>0.214285714285714</v>
      </c>
      <c r="Z2584" s="0" t="n">
        <f aca="false">IF(AND(ISNUMBER($BW2584),ISNUMBER($BX2584)),MIN(1,MAX(0,($BX2584-2019+1)/($BX2584-$BW2584+1))),"")</f>
        <v>0.142857142857143</v>
      </c>
      <c r="AA2584" s="0" t="n">
        <f aca="false">IF(ISNUMBER($BX2584),IF($BX2584&gt;=2017,1,0),"")</f>
        <v>1</v>
      </c>
      <c r="AB2584" s="0" t="n">
        <f aca="false">IF(ISNUMBER($BX2584),IF($BX2584&gt;=2018,1,0),"")</f>
        <v>1</v>
      </c>
      <c r="AC2584" s="0" t="n">
        <f aca="false">IF(ISNUMBER($BX2584),IF($BX2584&gt;=2019,1,0),"")</f>
        <v>1</v>
      </c>
      <c r="AD2584" s="0" t="n">
        <f aca="false">IF($L2584&lt;&gt;"",IF($L2584&gt;2013,1,0),"")</f>
        <v>1</v>
      </c>
      <c r="AE2584" s="0" t="n">
        <f aca="false">IF($L2584&lt;&gt;"",1+IF($L2584&gt;2011,1,0)+IF($L2584&gt;2014,1,0),"")</f>
        <v>2</v>
      </c>
      <c r="AF2584" s="0" t="s">
        <v>761</v>
      </c>
      <c r="AG2584" s="0" t="s">
        <v>88</v>
      </c>
      <c r="AH2584" s="0" t="s">
        <v>89</v>
      </c>
      <c r="AI2584" s="0" t="s">
        <v>334</v>
      </c>
      <c r="AJ2584" s="0" t="s">
        <v>334</v>
      </c>
      <c r="AK2584" s="0" t="str">
        <f aca="false">IF(AND($CF2584&lt;&gt;"",IFERROR(INDEX(subsample_country_map!$B:$B,MATCH($CF2584,subsample_country_map!$A:$A,0)),"")&lt;&gt;""),INDEX(subsample_country_map!$B:$B,MATCH($CF2584,subsample_country_map!$A:$A,0)),INDEX(lookup!$AA:$AA,MATCH($A2584,lookup!$A:$A,0)))</f>
        <v>1_US</v>
      </c>
      <c r="AL2584" s="0" t="str">
        <f aca="false">IF(AND($CF2584&lt;&gt;"",IFERROR(INDEX(subsample_country_map!$C:$C,MATCH($CF2584,subsample_country_map!$A:$A,0)),"")&lt;&gt;""),INDEX(subsample_country_map!$C:$C,MATCH($CF2584,subsample_country_map!$A:$A,0)),INDEX(lookup!$AB:$AB,MATCH($A2584,lookup!$A:$A,0)))</f>
        <v>1_developed</v>
      </c>
      <c r="AM2584" s="0" t="str">
        <f aca="false">IF(AND($CF2584&lt;&gt;"",IFERROR(INDEX(subsample_country_map!$D:$D,MATCH($CF2584,subsample_country_map!$A:$A,0)),"")&lt;&gt;""),INDEX(subsample_country_map!$D:$D,MATCH($CF2584,subsample_country_map!$A:$A,0)),INDEX(lookup!$AC:$AC,MATCH($A2584,lookup!$A:$A,0)))</f>
        <v>1_western</v>
      </c>
      <c r="AN2584" s="0" t="str">
        <f aca="false">IF(AND($CF2584&lt;&gt;"",IFERROR(INDEX(subsample_country_map!$E:$E,MATCH($CF2584,subsample_country_map!$A:$A,0)),"")&lt;&gt;""),INDEX(subsample_country_map!$E:$E,MATCH($CF2584,subsample_country_map!$A:$A,0)),INDEX(lookup!$AD:$AD,MATCH($A2584,lookup!$A:$A,0)))</f>
        <v>1_common law</v>
      </c>
      <c r="AO2584" s="0" t="str">
        <f aca="false">INDEX(lookup!$Y:$Y,MATCH($A2584,lookup!$A:$A,0))</f>
        <v>0_published</v>
      </c>
      <c r="AP2584" s="0" t="str">
        <f aca="false">INDEX(lookup!$Z:$Z,MATCH($A2584,lookup!$A:$A,0))</f>
        <v>0_VHB low</v>
      </c>
      <c r="AQ2584" s="0" t="str">
        <f aca="false">INDEX(lookup!$W:$W,MATCH($A2584,lookup!$A:$A,0))</f>
        <v>2_sust</v>
      </c>
      <c r="AS2584" s="0" t="s">
        <v>91</v>
      </c>
      <c r="AT2584" s="0" t="s">
        <v>397</v>
      </c>
      <c r="AU2584" s="0" t="s">
        <v>93</v>
      </c>
      <c r="AV2584" s="0" t="s">
        <v>5015</v>
      </c>
      <c r="BA2584" s="0" t="n">
        <v>2643</v>
      </c>
      <c r="BB2584" s="0" t="s">
        <v>8030</v>
      </c>
      <c r="BC2584" s="0" t="s">
        <v>122</v>
      </c>
      <c r="BD2584" s="0" t="s">
        <v>8031</v>
      </c>
      <c r="BE2584" s="0" t="s">
        <v>33</v>
      </c>
      <c r="BF2584" s="0" t="s">
        <v>8220</v>
      </c>
      <c r="BI2584" s="0" t="s">
        <v>316</v>
      </c>
      <c r="BJ2584" s="0" t="s">
        <v>8308</v>
      </c>
      <c r="BK2584" s="0" t="s">
        <v>8215</v>
      </c>
      <c r="BL2584" s="0" t="s">
        <v>8324</v>
      </c>
      <c r="BM2584" s="0" t="s">
        <v>8046</v>
      </c>
      <c r="BN2584" s="0" t="s">
        <v>8043</v>
      </c>
      <c r="BO2584" s="0" t="s">
        <v>105</v>
      </c>
      <c r="BP2584" s="0" t="s">
        <v>8029</v>
      </c>
      <c r="BQ2584" s="0" t="s">
        <v>2442</v>
      </c>
      <c r="BT2584" s="0" t="n">
        <v>0</v>
      </c>
      <c r="BU2584" s="0" t="s">
        <v>8036</v>
      </c>
      <c r="BW2584" s="0" t="n">
        <v>2007</v>
      </c>
      <c r="BX2584" s="0" t="n">
        <v>2020</v>
      </c>
      <c r="BY2584" s="0" t="s">
        <v>1526</v>
      </c>
      <c r="BZ2584" s="0" t="n">
        <v>2013.5</v>
      </c>
      <c r="CA2584" s="0" t="n">
        <v>0.357142857142857</v>
      </c>
      <c r="CB2584" s="0" t="n">
        <v>0</v>
      </c>
      <c r="CC2584" s="0" t="n">
        <v>1</v>
      </c>
      <c r="CE2584" s="0" t="n">
        <v>0</v>
      </c>
    </row>
    <row r="2585" customFormat="false" ht="15" hidden="false" customHeight="false" outlineLevel="0" collapsed="false">
      <c r="A2585" s="0" t="s">
        <v>8029</v>
      </c>
      <c r="B2585" s="0" t="n">
        <v>3890</v>
      </c>
      <c r="D2585" s="0" t="n">
        <v>2970</v>
      </c>
      <c r="E2585" s="0" t="n">
        <f aca="false">IF(ISNUMBER($BA2585),$BA2585,IF(AND(ISNUMBER($D2585),ISNUMBER($BW2585),ISNUMBER($BX2585)),$D2585*($BX2585-$BW2585+1),""))</f>
        <v>2970</v>
      </c>
      <c r="H2585" s="0" t="s">
        <v>118</v>
      </c>
      <c r="I2585" s="0" t="s">
        <v>746</v>
      </c>
      <c r="J2585" s="0" t="n">
        <f aca="false">IF($BW2585&lt;&gt;"",$BW2585,"")</f>
        <v>2007</v>
      </c>
      <c r="K2585" s="0" t="n">
        <f aca="false">IF($BX2585&lt;&gt;"",$BX2585,"")</f>
        <v>2020</v>
      </c>
      <c r="L2585" s="0" t="n">
        <f aca="false">IF(AND(ISNUMBER($BW2585),ISNUMBER($BX2585)),($BW2585+$BX2585)/2,"")</f>
        <v>2013.5</v>
      </c>
      <c r="M2585" s="0" t="n">
        <f aca="false">IF($L2585&lt;&gt;"",$L2585,"")</f>
        <v>2013.5</v>
      </c>
      <c r="N2585" s="0" t="n">
        <f aca="false">IF(AND(ISNUMBER($BW2585),ISNUMBER($BX2585)),MIN(1,MAX(0,($BX2585-2016+1)/($BX2585-$BW2585+1))),"")</f>
        <v>0.357142857142857</v>
      </c>
      <c r="O2585" s="0" t="n">
        <f aca="false">IF(AND(ISNUMBER($BW2585),ISNUMBER($BX2585)),MIN(1,MAX(0,($BX2585-2017+1)/($BX2585-$BW2585+1))),"")</f>
        <v>0.285714285714286</v>
      </c>
      <c r="P2585" s="0" t="n">
        <f aca="false">IF(AND(ISNUMBER($BW2585),ISNUMBER($BX2585)),MIN(1,MAX(0,($BX2585-2018+1)/($BX2585-$BW2585+1))),"")</f>
        <v>0.214285714285714</v>
      </c>
      <c r="Q2585" s="0" t="n">
        <f aca="false">IF(AND(ISNUMBER($BW2585),ISNUMBER($BX2585)),MIN(1,MAX(0,($BX2585-2019+1)/($BX2585-$BW2585+1))),"")</f>
        <v>0.142857142857143</v>
      </c>
      <c r="R2585" s="0" t="n">
        <f aca="false">IF(AND(ISNUMBER($BW2585),ISNUMBER($BX2585)),MIN(1,MAX(0,($BX2585-2016+1)/($BX2585-$BW2585+1))),"")</f>
        <v>0.357142857142857</v>
      </c>
      <c r="S2585" s="0" t="n">
        <f aca="false">IF($L2585&lt;&gt;"",IF($L2585&gt;=2015.5,1,0),"")</f>
        <v>0</v>
      </c>
      <c r="T2585" s="0" t="n">
        <f aca="false">IF($L2585&lt;&gt;"",IF($L2585&gt;=2016,1,0),"")</f>
        <v>0</v>
      </c>
      <c r="U2585" s="0" t="n">
        <f aca="false">IF(ISNUMBER($BX2585),IF($BX2585&gt;=2016,1,0),"")</f>
        <v>1</v>
      </c>
      <c r="V2585" s="0" t="n">
        <f aca="false">IF(ISNUMBER($BW2585),IF($BW2585&gt;=2016,1,0),"")</f>
        <v>0</v>
      </c>
      <c r="W2585" s="0" t="str">
        <f aca="false">IF(AND(ISNUMBER($BW2585),ISNUMBER($BX2585)),IF($BW2585&gt;=2016,"post-only",IF($BX2585&lt;2016,"pre-only","mixed")),"")</f>
        <v>mixed</v>
      </c>
      <c r="X2585" s="0" t="n">
        <f aca="false">IF(AND(ISNUMBER($BW2585),ISNUMBER($BX2585)),MIN(1,MAX(0,($BX2585-2017+1)/($BX2585-$BW2585+1))),"")</f>
        <v>0.285714285714286</v>
      </c>
      <c r="Y2585" s="0" t="n">
        <f aca="false">IF(AND(ISNUMBER($BW2585),ISNUMBER($BX2585)),MIN(1,MAX(0,($BX2585-2018+1)/($BX2585-$BW2585+1))),"")</f>
        <v>0.214285714285714</v>
      </c>
      <c r="Z2585" s="0" t="n">
        <f aca="false">IF(AND(ISNUMBER($BW2585),ISNUMBER($BX2585)),MIN(1,MAX(0,($BX2585-2019+1)/($BX2585-$BW2585+1))),"")</f>
        <v>0.142857142857143</v>
      </c>
      <c r="AA2585" s="0" t="n">
        <f aca="false">IF(ISNUMBER($BX2585),IF($BX2585&gt;=2017,1,0),"")</f>
        <v>1</v>
      </c>
      <c r="AB2585" s="0" t="n">
        <f aca="false">IF(ISNUMBER($BX2585),IF($BX2585&gt;=2018,1,0),"")</f>
        <v>1</v>
      </c>
      <c r="AC2585" s="0" t="n">
        <f aca="false">IF(ISNUMBER($BX2585),IF($BX2585&gt;=2019,1,0),"")</f>
        <v>1</v>
      </c>
      <c r="AD2585" s="0" t="n">
        <f aca="false">IF($L2585&lt;&gt;"",IF($L2585&gt;2013,1,0),"")</f>
        <v>1</v>
      </c>
      <c r="AE2585" s="0" t="n">
        <f aca="false">IF($L2585&lt;&gt;"",1+IF($L2585&gt;2011,1,0)+IF($L2585&gt;2014,1,0),"")</f>
        <v>2</v>
      </c>
      <c r="AF2585" s="0" t="s">
        <v>761</v>
      </c>
      <c r="AG2585" s="0" t="s">
        <v>88</v>
      </c>
      <c r="AH2585" s="0" t="s">
        <v>89</v>
      </c>
      <c r="AI2585" s="0" t="s">
        <v>334</v>
      </c>
      <c r="AJ2585" s="0" t="s">
        <v>334</v>
      </c>
      <c r="AK2585" s="0" t="str">
        <f aca="false">IF(AND($CF2585&lt;&gt;"",IFERROR(INDEX(subsample_country_map!$B:$B,MATCH($CF2585,subsample_country_map!$A:$A,0)),"")&lt;&gt;""),INDEX(subsample_country_map!$B:$B,MATCH($CF2585,subsample_country_map!$A:$A,0)),INDEX(lookup!$AA:$AA,MATCH($A2585,lookup!$A:$A,0)))</f>
        <v>1_US</v>
      </c>
      <c r="AL2585" s="0" t="str">
        <f aca="false">IF(AND($CF2585&lt;&gt;"",IFERROR(INDEX(subsample_country_map!$C:$C,MATCH($CF2585,subsample_country_map!$A:$A,0)),"")&lt;&gt;""),INDEX(subsample_country_map!$C:$C,MATCH($CF2585,subsample_country_map!$A:$A,0)),INDEX(lookup!$AB:$AB,MATCH($A2585,lookup!$A:$A,0)))</f>
        <v>1_developed</v>
      </c>
      <c r="AM2585" s="0" t="str">
        <f aca="false">IF(AND($CF2585&lt;&gt;"",IFERROR(INDEX(subsample_country_map!$D:$D,MATCH($CF2585,subsample_country_map!$A:$A,0)),"")&lt;&gt;""),INDEX(subsample_country_map!$D:$D,MATCH($CF2585,subsample_country_map!$A:$A,0)),INDEX(lookup!$AC:$AC,MATCH($A2585,lookup!$A:$A,0)))</f>
        <v>1_western</v>
      </c>
      <c r="AN2585" s="0" t="str">
        <f aca="false">IF(AND($CF2585&lt;&gt;"",IFERROR(INDEX(subsample_country_map!$E:$E,MATCH($CF2585,subsample_country_map!$A:$A,0)),"")&lt;&gt;""),INDEX(subsample_country_map!$E:$E,MATCH($CF2585,subsample_country_map!$A:$A,0)),INDEX(lookup!$AD:$AD,MATCH($A2585,lookup!$A:$A,0)))</f>
        <v>1_common law</v>
      </c>
      <c r="AO2585" s="0" t="str">
        <f aca="false">INDEX(lookup!$Y:$Y,MATCH($A2585,lookup!$A:$A,0))</f>
        <v>0_published</v>
      </c>
      <c r="AP2585" s="0" t="str">
        <f aca="false">INDEX(lookup!$Z:$Z,MATCH($A2585,lookup!$A:$A,0))</f>
        <v>0_VHB low</v>
      </c>
      <c r="AQ2585" s="0" t="str">
        <f aca="false">INDEX(lookup!$W:$W,MATCH($A2585,lookup!$A:$A,0))</f>
        <v>2_sust</v>
      </c>
      <c r="AS2585" s="0" t="s">
        <v>91</v>
      </c>
      <c r="AT2585" s="0" t="s">
        <v>397</v>
      </c>
      <c r="AU2585" s="0" t="s">
        <v>93</v>
      </c>
      <c r="AV2585" s="0" t="s">
        <v>3578</v>
      </c>
      <c r="BA2585" s="0" t="n">
        <v>2970</v>
      </c>
      <c r="BB2585" s="0" t="s">
        <v>8030</v>
      </c>
      <c r="BC2585" s="0" t="s">
        <v>122</v>
      </c>
      <c r="BD2585" s="0" t="s">
        <v>8031</v>
      </c>
      <c r="BE2585" s="0" t="s">
        <v>33</v>
      </c>
      <c r="BF2585" s="0" t="s">
        <v>8223</v>
      </c>
      <c r="BI2585" s="0" t="s">
        <v>316</v>
      </c>
      <c r="BJ2585" s="0" t="s">
        <v>8310</v>
      </c>
      <c r="BK2585" s="0" t="s">
        <v>8215</v>
      </c>
      <c r="BL2585" s="0" t="s">
        <v>8325</v>
      </c>
      <c r="BM2585" s="0" t="s">
        <v>8046</v>
      </c>
      <c r="BN2585" s="0" t="s">
        <v>8043</v>
      </c>
      <c r="BO2585" s="0" t="s">
        <v>105</v>
      </c>
      <c r="BP2585" s="0" t="s">
        <v>8029</v>
      </c>
      <c r="BQ2585" s="0" t="s">
        <v>2442</v>
      </c>
      <c r="BT2585" s="0" t="n">
        <v>0</v>
      </c>
      <c r="BU2585" s="0" t="s">
        <v>8036</v>
      </c>
      <c r="BW2585" s="0" t="n">
        <v>2007</v>
      </c>
      <c r="BX2585" s="0" t="n">
        <v>2020</v>
      </c>
      <c r="BY2585" s="0" t="s">
        <v>1526</v>
      </c>
      <c r="BZ2585" s="0" t="n">
        <v>2013.5</v>
      </c>
      <c r="CA2585" s="0" t="n">
        <v>0.357142857142857</v>
      </c>
      <c r="CB2585" s="0" t="n">
        <v>0</v>
      </c>
      <c r="CC2585" s="0" t="n">
        <v>1</v>
      </c>
      <c r="CE2585" s="0" t="n">
        <v>0</v>
      </c>
    </row>
    <row r="2586" customFormat="false" ht="15" hidden="false" customHeight="false" outlineLevel="0" collapsed="false">
      <c r="A2586" s="0" t="s">
        <v>8029</v>
      </c>
      <c r="B2586" s="0" t="n">
        <v>3891</v>
      </c>
      <c r="D2586" s="0" t="n">
        <v>6304</v>
      </c>
      <c r="E2586" s="0" t="n">
        <f aca="false">IF(ISNUMBER($BA2586),$BA2586,IF(AND(ISNUMBER($D2586),ISNUMBER($BW2586),ISNUMBER($BX2586)),$D2586*($BX2586-$BW2586+1),""))</f>
        <v>6304</v>
      </c>
      <c r="H2586" s="0" t="s">
        <v>118</v>
      </c>
      <c r="I2586" s="0" t="s">
        <v>746</v>
      </c>
      <c r="J2586" s="0" t="n">
        <f aca="false">IF($BW2586&lt;&gt;"",$BW2586,"")</f>
        <v>2007</v>
      </c>
      <c r="K2586" s="0" t="n">
        <f aca="false">IF($BX2586&lt;&gt;"",$BX2586,"")</f>
        <v>2020</v>
      </c>
      <c r="L2586" s="0" t="n">
        <f aca="false">IF(AND(ISNUMBER($BW2586),ISNUMBER($BX2586)),($BW2586+$BX2586)/2,"")</f>
        <v>2013.5</v>
      </c>
      <c r="M2586" s="0" t="n">
        <f aca="false">IF($L2586&lt;&gt;"",$L2586,"")</f>
        <v>2013.5</v>
      </c>
      <c r="N2586" s="0" t="n">
        <f aca="false">IF(AND(ISNUMBER($BW2586),ISNUMBER($BX2586)),MIN(1,MAX(0,($BX2586-2016+1)/($BX2586-$BW2586+1))),"")</f>
        <v>0.357142857142857</v>
      </c>
      <c r="O2586" s="0" t="n">
        <f aca="false">IF(AND(ISNUMBER($BW2586),ISNUMBER($BX2586)),MIN(1,MAX(0,($BX2586-2017+1)/($BX2586-$BW2586+1))),"")</f>
        <v>0.285714285714286</v>
      </c>
      <c r="P2586" s="0" t="n">
        <f aca="false">IF(AND(ISNUMBER($BW2586),ISNUMBER($BX2586)),MIN(1,MAX(0,($BX2586-2018+1)/($BX2586-$BW2586+1))),"")</f>
        <v>0.214285714285714</v>
      </c>
      <c r="Q2586" s="0" t="n">
        <f aca="false">IF(AND(ISNUMBER($BW2586),ISNUMBER($BX2586)),MIN(1,MAX(0,($BX2586-2019+1)/($BX2586-$BW2586+1))),"")</f>
        <v>0.142857142857143</v>
      </c>
      <c r="R2586" s="0" t="n">
        <f aca="false">IF(AND(ISNUMBER($BW2586),ISNUMBER($BX2586)),MIN(1,MAX(0,($BX2586-2016+1)/($BX2586-$BW2586+1))),"")</f>
        <v>0.357142857142857</v>
      </c>
      <c r="S2586" s="0" t="n">
        <f aca="false">IF($L2586&lt;&gt;"",IF($L2586&gt;=2015.5,1,0),"")</f>
        <v>0</v>
      </c>
      <c r="T2586" s="0" t="n">
        <f aca="false">IF($L2586&lt;&gt;"",IF($L2586&gt;=2016,1,0),"")</f>
        <v>0</v>
      </c>
      <c r="U2586" s="0" t="n">
        <f aca="false">IF(ISNUMBER($BX2586),IF($BX2586&gt;=2016,1,0),"")</f>
        <v>1</v>
      </c>
      <c r="V2586" s="0" t="n">
        <f aca="false">IF(ISNUMBER($BW2586),IF($BW2586&gt;=2016,1,0),"")</f>
        <v>0</v>
      </c>
      <c r="W2586" s="0" t="str">
        <f aca="false">IF(AND(ISNUMBER($BW2586),ISNUMBER($BX2586)),IF($BW2586&gt;=2016,"post-only",IF($BX2586&lt;2016,"pre-only","mixed")),"")</f>
        <v>mixed</v>
      </c>
      <c r="X2586" s="0" t="n">
        <f aca="false">IF(AND(ISNUMBER($BW2586),ISNUMBER($BX2586)),MIN(1,MAX(0,($BX2586-2017+1)/($BX2586-$BW2586+1))),"")</f>
        <v>0.285714285714286</v>
      </c>
      <c r="Y2586" s="0" t="n">
        <f aca="false">IF(AND(ISNUMBER($BW2586),ISNUMBER($BX2586)),MIN(1,MAX(0,($BX2586-2018+1)/($BX2586-$BW2586+1))),"")</f>
        <v>0.214285714285714</v>
      </c>
      <c r="Z2586" s="0" t="n">
        <f aca="false">IF(AND(ISNUMBER($BW2586),ISNUMBER($BX2586)),MIN(1,MAX(0,($BX2586-2019+1)/($BX2586-$BW2586+1))),"")</f>
        <v>0.142857142857143</v>
      </c>
      <c r="AA2586" s="0" t="n">
        <f aca="false">IF(ISNUMBER($BX2586),IF($BX2586&gt;=2017,1,0),"")</f>
        <v>1</v>
      </c>
      <c r="AB2586" s="0" t="n">
        <f aca="false">IF(ISNUMBER($BX2586),IF($BX2586&gt;=2018,1,0),"")</f>
        <v>1</v>
      </c>
      <c r="AC2586" s="0" t="n">
        <f aca="false">IF(ISNUMBER($BX2586),IF($BX2586&gt;=2019,1,0),"")</f>
        <v>1</v>
      </c>
      <c r="AD2586" s="0" t="n">
        <f aca="false">IF($L2586&lt;&gt;"",IF($L2586&gt;2013,1,0),"")</f>
        <v>1</v>
      </c>
      <c r="AE2586" s="0" t="n">
        <f aca="false">IF($L2586&lt;&gt;"",1+IF($L2586&gt;2011,1,0)+IF($L2586&gt;2014,1,0),"")</f>
        <v>2</v>
      </c>
      <c r="AF2586" s="0" t="s">
        <v>761</v>
      </c>
      <c r="AG2586" s="0" t="s">
        <v>88</v>
      </c>
      <c r="AH2586" s="0" t="s">
        <v>89</v>
      </c>
      <c r="AI2586" s="0" t="s">
        <v>334</v>
      </c>
      <c r="AJ2586" s="0" t="s">
        <v>334</v>
      </c>
      <c r="AK2586" s="0" t="str">
        <f aca="false">IF(AND($CF2586&lt;&gt;"",IFERROR(INDEX(subsample_country_map!$B:$B,MATCH($CF2586,subsample_country_map!$A:$A,0)),"")&lt;&gt;""),INDEX(subsample_country_map!$B:$B,MATCH($CF2586,subsample_country_map!$A:$A,0)),INDEX(lookup!$AA:$AA,MATCH($A2586,lookup!$A:$A,0)))</f>
        <v>1_US</v>
      </c>
      <c r="AL2586" s="0" t="str">
        <f aca="false">IF(AND($CF2586&lt;&gt;"",IFERROR(INDEX(subsample_country_map!$C:$C,MATCH($CF2586,subsample_country_map!$A:$A,0)),"")&lt;&gt;""),INDEX(subsample_country_map!$C:$C,MATCH($CF2586,subsample_country_map!$A:$A,0)),INDEX(lookup!$AB:$AB,MATCH($A2586,lookup!$A:$A,0)))</f>
        <v>1_developed</v>
      </c>
      <c r="AM2586" s="0" t="str">
        <f aca="false">IF(AND($CF2586&lt;&gt;"",IFERROR(INDEX(subsample_country_map!$D:$D,MATCH($CF2586,subsample_country_map!$A:$A,0)),"")&lt;&gt;""),INDEX(subsample_country_map!$D:$D,MATCH($CF2586,subsample_country_map!$A:$A,0)),INDEX(lookup!$AC:$AC,MATCH($A2586,lookup!$A:$A,0)))</f>
        <v>1_western</v>
      </c>
      <c r="AN2586" s="0" t="str">
        <f aca="false">IF(AND($CF2586&lt;&gt;"",IFERROR(INDEX(subsample_country_map!$E:$E,MATCH($CF2586,subsample_country_map!$A:$A,0)),"")&lt;&gt;""),INDEX(subsample_country_map!$E:$E,MATCH($CF2586,subsample_country_map!$A:$A,0)),INDEX(lookup!$AD:$AD,MATCH($A2586,lookup!$A:$A,0)))</f>
        <v>1_common law</v>
      </c>
      <c r="AO2586" s="0" t="str">
        <f aca="false">INDEX(lookup!$Y:$Y,MATCH($A2586,lookup!$A:$A,0))</f>
        <v>0_published</v>
      </c>
      <c r="AP2586" s="0" t="str">
        <f aca="false">INDEX(lookup!$Z:$Z,MATCH($A2586,lookup!$A:$A,0))</f>
        <v>0_VHB low</v>
      </c>
      <c r="AQ2586" s="0" t="str">
        <f aca="false">INDEX(lookup!$W:$W,MATCH($A2586,lookup!$A:$A,0))</f>
        <v>2_sust</v>
      </c>
      <c r="AS2586" s="0" t="s">
        <v>91</v>
      </c>
      <c r="AT2586" s="0" t="s">
        <v>397</v>
      </c>
      <c r="AU2586" s="0" t="s">
        <v>93</v>
      </c>
      <c r="AV2586" s="0" t="s">
        <v>2753</v>
      </c>
      <c r="BA2586" s="0" t="n">
        <v>6304</v>
      </c>
      <c r="BB2586" s="0" t="s">
        <v>8030</v>
      </c>
      <c r="BC2586" s="0" t="s">
        <v>122</v>
      </c>
      <c r="BD2586" s="0" t="s">
        <v>8031</v>
      </c>
      <c r="BE2586" s="0" t="s">
        <v>33</v>
      </c>
      <c r="BF2586" s="0" t="s">
        <v>8226</v>
      </c>
      <c r="BI2586" s="0" t="s">
        <v>316</v>
      </c>
      <c r="BJ2586" s="0" t="s">
        <v>8312</v>
      </c>
      <c r="BK2586" s="0" t="s">
        <v>8215</v>
      </c>
      <c r="BL2586" s="0" t="s">
        <v>8326</v>
      </c>
      <c r="BM2586" s="0" t="s">
        <v>8046</v>
      </c>
      <c r="BN2586" s="0" t="s">
        <v>8043</v>
      </c>
      <c r="BO2586" s="0" t="s">
        <v>105</v>
      </c>
      <c r="BP2586" s="0" t="s">
        <v>8029</v>
      </c>
      <c r="BQ2586" s="0" t="s">
        <v>2442</v>
      </c>
      <c r="BT2586" s="0" t="n">
        <v>0</v>
      </c>
      <c r="BU2586" s="0" t="s">
        <v>8036</v>
      </c>
      <c r="BW2586" s="0" t="n">
        <v>2007</v>
      </c>
      <c r="BX2586" s="0" t="n">
        <v>2020</v>
      </c>
      <c r="BY2586" s="0" t="s">
        <v>1526</v>
      </c>
      <c r="BZ2586" s="0" t="n">
        <v>2013.5</v>
      </c>
      <c r="CA2586" s="0" t="n">
        <v>0.357142857142857</v>
      </c>
      <c r="CB2586" s="0" t="n">
        <v>0</v>
      </c>
      <c r="CC2586" s="0" t="n">
        <v>1</v>
      </c>
      <c r="CE2586" s="0" t="n">
        <v>0</v>
      </c>
    </row>
    <row r="2587" customFormat="false" ht="15" hidden="false" customHeight="false" outlineLevel="0" collapsed="false">
      <c r="A2587" s="0" t="s">
        <v>8029</v>
      </c>
      <c r="B2587" s="0" t="n">
        <v>3892</v>
      </c>
      <c r="C2587" s="0" t="n">
        <v>-0.0616814075830032</v>
      </c>
      <c r="D2587" s="0" t="n">
        <v>2841</v>
      </c>
      <c r="E2587" s="0" t="n">
        <f aca="false">IF(ISNUMBER($BA2587),$BA2587,IF(AND(ISNUMBER($D2587),ISNUMBER($BW2587),ISNUMBER($BX2587)),$D2587*($BX2587-$BW2587+1),""))</f>
        <v>2841</v>
      </c>
      <c r="H2587" s="0" t="s">
        <v>118</v>
      </c>
      <c r="I2587" s="0" t="s">
        <v>746</v>
      </c>
      <c r="J2587" s="0" t="n">
        <f aca="false">IF($BW2587&lt;&gt;"",$BW2587,"")</f>
        <v>2007</v>
      </c>
      <c r="K2587" s="0" t="n">
        <f aca="false">IF($BX2587&lt;&gt;"",$BX2587,"")</f>
        <v>2020</v>
      </c>
      <c r="L2587" s="0" t="n">
        <f aca="false">IF(AND(ISNUMBER($BW2587),ISNUMBER($BX2587)),($BW2587+$BX2587)/2,"")</f>
        <v>2013.5</v>
      </c>
      <c r="M2587" s="0" t="n">
        <f aca="false">IF($L2587&lt;&gt;"",$L2587,"")</f>
        <v>2013.5</v>
      </c>
      <c r="N2587" s="0" t="n">
        <f aca="false">IF(AND(ISNUMBER($BW2587),ISNUMBER($BX2587)),MIN(1,MAX(0,($BX2587-2016+1)/($BX2587-$BW2587+1))),"")</f>
        <v>0.357142857142857</v>
      </c>
      <c r="O2587" s="0" t="n">
        <f aca="false">IF(AND(ISNUMBER($BW2587),ISNUMBER($BX2587)),MIN(1,MAX(0,($BX2587-2017+1)/($BX2587-$BW2587+1))),"")</f>
        <v>0.285714285714286</v>
      </c>
      <c r="P2587" s="0" t="n">
        <f aca="false">IF(AND(ISNUMBER($BW2587),ISNUMBER($BX2587)),MIN(1,MAX(0,($BX2587-2018+1)/($BX2587-$BW2587+1))),"")</f>
        <v>0.214285714285714</v>
      </c>
      <c r="Q2587" s="0" t="n">
        <f aca="false">IF(AND(ISNUMBER($BW2587),ISNUMBER($BX2587)),MIN(1,MAX(0,($BX2587-2019+1)/($BX2587-$BW2587+1))),"")</f>
        <v>0.142857142857143</v>
      </c>
      <c r="R2587" s="0" t="n">
        <f aca="false">IF(AND(ISNUMBER($BW2587),ISNUMBER($BX2587)),MIN(1,MAX(0,($BX2587-2016+1)/($BX2587-$BW2587+1))),"")</f>
        <v>0.357142857142857</v>
      </c>
      <c r="S2587" s="0" t="n">
        <f aca="false">IF($L2587&lt;&gt;"",IF($L2587&gt;=2015.5,1,0),"")</f>
        <v>0</v>
      </c>
      <c r="T2587" s="0" t="n">
        <f aca="false">IF($L2587&lt;&gt;"",IF($L2587&gt;=2016,1,0),"")</f>
        <v>0</v>
      </c>
      <c r="U2587" s="0" t="n">
        <f aca="false">IF(ISNUMBER($BX2587),IF($BX2587&gt;=2016,1,0),"")</f>
        <v>1</v>
      </c>
      <c r="V2587" s="0" t="n">
        <f aca="false">IF(ISNUMBER($BW2587),IF($BW2587&gt;=2016,1,0),"")</f>
        <v>0</v>
      </c>
      <c r="W2587" s="0" t="str">
        <f aca="false">IF(AND(ISNUMBER($BW2587),ISNUMBER($BX2587)),IF($BW2587&gt;=2016,"post-only",IF($BX2587&lt;2016,"pre-only","mixed")),"")</f>
        <v>mixed</v>
      </c>
      <c r="X2587" s="0" t="n">
        <f aca="false">IF(AND(ISNUMBER($BW2587),ISNUMBER($BX2587)),MIN(1,MAX(0,($BX2587-2017+1)/($BX2587-$BW2587+1))),"")</f>
        <v>0.285714285714286</v>
      </c>
      <c r="Y2587" s="0" t="n">
        <f aca="false">IF(AND(ISNUMBER($BW2587),ISNUMBER($BX2587)),MIN(1,MAX(0,($BX2587-2018+1)/($BX2587-$BW2587+1))),"")</f>
        <v>0.214285714285714</v>
      </c>
      <c r="Z2587" s="0" t="n">
        <f aca="false">IF(AND(ISNUMBER($BW2587),ISNUMBER($BX2587)),MIN(1,MAX(0,($BX2587-2019+1)/($BX2587-$BW2587+1))),"")</f>
        <v>0.142857142857143</v>
      </c>
      <c r="AA2587" s="0" t="n">
        <f aca="false">IF(ISNUMBER($BX2587),IF($BX2587&gt;=2017,1,0),"")</f>
        <v>1</v>
      </c>
      <c r="AB2587" s="0" t="n">
        <f aca="false">IF(ISNUMBER($BX2587),IF($BX2587&gt;=2018,1,0),"")</f>
        <v>1</v>
      </c>
      <c r="AC2587" s="0" t="n">
        <f aca="false">IF(ISNUMBER($BX2587),IF($BX2587&gt;=2019,1,0),"")</f>
        <v>1</v>
      </c>
      <c r="AD2587" s="0" t="n">
        <f aca="false">IF($L2587&lt;&gt;"",IF($L2587&gt;2013,1,0),"")</f>
        <v>1</v>
      </c>
      <c r="AE2587" s="0" t="n">
        <f aca="false">IF($L2587&lt;&gt;"",1+IF($L2587&gt;2011,1,0)+IF($L2587&gt;2014,1,0),"")</f>
        <v>2</v>
      </c>
      <c r="AF2587" s="0" t="s">
        <v>761</v>
      </c>
      <c r="AG2587" s="0" t="s">
        <v>88</v>
      </c>
      <c r="AH2587" s="0" t="s">
        <v>89</v>
      </c>
      <c r="AI2587" s="0" t="s">
        <v>334</v>
      </c>
      <c r="AJ2587" s="0" t="s">
        <v>334</v>
      </c>
      <c r="AK2587" s="0" t="str">
        <f aca="false">IF(AND($CF2587&lt;&gt;"",IFERROR(INDEX(subsample_country_map!$B:$B,MATCH($CF2587,subsample_country_map!$A:$A,0)),"")&lt;&gt;""),INDEX(subsample_country_map!$B:$B,MATCH($CF2587,subsample_country_map!$A:$A,0)),INDEX(lookup!$AA:$AA,MATCH($A2587,lookup!$A:$A,0)))</f>
        <v>1_US</v>
      </c>
      <c r="AL2587" s="0" t="str">
        <f aca="false">IF(AND($CF2587&lt;&gt;"",IFERROR(INDEX(subsample_country_map!$C:$C,MATCH($CF2587,subsample_country_map!$A:$A,0)),"")&lt;&gt;""),INDEX(subsample_country_map!$C:$C,MATCH($CF2587,subsample_country_map!$A:$A,0)),INDEX(lookup!$AB:$AB,MATCH($A2587,lookup!$A:$A,0)))</f>
        <v>1_developed</v>
      </c>
      <c r="AM2587" s="0" t="str">
        <f aca="false">IF(AND($CF2587&lt;&gt;"",IFERROR(INDEX(subsample_country_map!$D:$D,MATCH($CF2587,subsample_country_map!$A:$A,0)),"")&lt;&gt;""),INDEX(subsample_country_map!$D:$D,MATCH($CF2587,subsample_country_map!$A:$A,0)),INDEX(lookup!$AC:$AC,MATCH($A2587,lookup!$A:$A,0)))</f>
        <v>1_western</v>
      </c>
      <c r="AN2587" s="0" t="str">
        <f aca="false">IF(AND($CF2587&lt;&gt;"",IFERROR(INDEX(subsample_country_map!$E:$E,MATCH($CF2587,subsample_country_map!$A:$A,0)),"")&lt;&gt;""),INDEX(subsample_country_map!$E:$E,MATCH($CF2587,subsample_country_map!$A:$A,0)),INDEX(lookup!$AD:$AD,MATCH($A2587,lookup!$A:$A,0)))</f>
        <v>1_common law</v>
      </c>
      <c r="AO2587" s="0" t="str">
        <f aca="false">INDEX(lookup!$Y:$Y,MATCH($A2587,lookup!$A:$A,0))</f>
        <v>0_published</v>
      </c>
      <c r="AP2587" s="0" t="str">
        <f aca="false">INDEX(lookup!$Z:$Z,MATCH($A2587,lookup!$A:$A,0))</f>
        <v>0_VHB low</v>
      </c>
      <c r="AQ2587" s="0" t="str">
        <f aca="false">INDEX(lookup!$W:$W,MATCH($A2587,lookup!$A:$A,0))</f>
        <v>2_sust</v>
      </c>
      <c r="AS2587" s="0" t="s">
        <v>91</v>
      </c>
      <c r="AT2587" s="0" t="s">
        <v>397</v>
      </c>
      <c r="AU2587" s="0" t="s">
        <v>93</v>
      </c>
      <c r="AV2587" s="0" t="s">
        <v>2383</v>
      </c>
      <c r="BA2587" s="0" t="n">
        <v>2841</v>
      </c>
      <c r="BB2587" s="0" t="s">
        <v>8030</v>
      </c>
      <c r="BC2587" s="0" t="s">
        <v>122</v>
      </c>
      <c r="BD2587" s="0" t="s">
        <v>8031</v>
      </c>
      <c r="BE2587" s="0" t="s">
        <v>33</v>
      </c>
      <c r="BF2587" s="0" t="s">
        <v>2585</v>
      </c>
      <c r="BI2587" s="0" t="s">
        <v>316</v>
      </c>
      <c r="BJ2587" s="0" t="s">
        <v>8314</v>
      </c>
      <c r="BK2587" s="0" t="s">
        <v>8215</v>
      </c>
      <c r="BL2587" s="0" t="s">
        <v>8327</v>
      </c>
      <c r="BM2587" s="0" t="s">
        <v>8046</v>
      </c>
      <c r="BN2587" s="0" t="s">
        <v>8043</v>
      </c>
      <c r="BO2587" s="0" t="s">
        <v>105</v>
      </c>
      <c r="BP2587" s="0" t="s">
        <v>8029</v>
      </c>
      <c r="BQ2587" s="0" t="s">
        <v>755</v>
      </c>
      <c r="BT2587" s="0" t="n">
        <v>0</v>
      </c>
      <c r="BU2587" s="0" t="s">
        <v>8036</v>
      </c>
      <c r="BW2587" s="0" t="n">
        <v>2007</v>
      </c>
      <c r="BX2587" s="0" t="n">
        <v>2020</v>
      </c>
      <c r="BY2587" s="0" t="s">
        <v>1526</v>
      </c>
      <c r="BZ2587" s="0" t="n">
        <v>2013.5</v>
      </c>
      <c r="CA2587" s="0" t="n">
        <v>0.357142857142857</v>
      </c>
      <c r="CB2587" s="0" t="n">
        <v>0</v>
      </c>
      <c r="CC2587" s="0" t="n">
        <v>1</v>
      </c>
      <c r="CD2587" s="0" t="n">
        <v>-0.0617598109164893</v>
      </c>
      <c r="CE2587" s="0" t="n">
        <v>1</v>
      </c>
    </row>
    <row r="2588" customFormat="false" ht="15" hidden="false" customHeight="false" outlineLevel="0" collapsed="false">
      <c r="A2588" s="0" t="s">
        <v>8029</v>
      </c>
      <c r="B2588" s="0" t="n">
        <v>3893</v>
      </c>
      <c r="C2588" s="0" t="n">
        <v>-0.0256354056313062</v>
      </c>
      <c r="D2588" s="0" t="n">
        <v>5844</v>
      </c>
      <c r="E2588" s="0" t="n">
        <f aca="false">IF(ISNUMBER($BA2588),$BA2588,IF(AND(ISNUMBER($D2588),ISNUMBER($BW2588),ISNUMBER($BX2588)),$D2588*($BX2588-$BW2588+1),""))</f>
        <v>5844</v>
      </c>
      <c r="H2588" s="0" t="s">
        <v>118</v>
      </c>
      <c r="I2588" s="0" t="s">
        <v>746</v>
      </c>
      <c r="J2588" s="0" t="n">
        <f aca="false">IF($BW2588&lt;&gt;"",$BW2588,"")</f>
        <v>2007</v>
      </c>
      <c r="K2588" s="0" t="n">
        <f aca="false">IF($BX2588&lt;&gt;"",$BX2588,"")</f>
        <v>2020</v>
      </c>
      <c r="L2588" s="0" t="n">
        <f aca="false">IF(AND(ISNUMBER($BW2588),ISNUMBER($BX2588)),($BW2588+$BX2588)/2,"")</f>
        <v>2013.5</v>
      </c>
      <c r="M2588" s="0" t="n">
        <f aca="false">IF($L2588&lt;&gt;"",$L2588,"")</f>
        <v>2013.5</v>
      </c>
      <c r="N2588" s="0" t="n">
        <f aca="false">IF(AND(ISNUMBER($BW2588),ISNUMBER($BX2588)),MIN(1,MAX(0,($BX2588-2016+1)/($BX2588-$BW2588+1))),"")</f>
        <v>0.357142857142857</v>
      </c>
      <c r="O2588" s="0" t="n">
        <f aca="false">IF(AND(ISNUMBER($BW2588),ISNUMBER($BX2588)),MIN(1,MAX(0,($BX2588-2017+1)/($BX2588-$BW2588+1))),"")</f>
        <v>0.285714285714286</v>
      </c>
      <c r="P2588" s="0" t="n">
        <f aca="false">IF(AND(ISNUMBER($BW2588),ISNUMBER($BX2588)),MIN(1,MAX(0,($BX2588-2018+1)/($BX2588-$BW2588+1))),"")</f>
        <v>0.214285714285714</v>
      </c>
      <c r="Q2588" s="0" t="n">
        <f aca="false">IF(AND(ISNUMBER($BW2588),ISNUMBER($BX2588)),MIN(1,MAX(0,($BX2588-2019+1)/($BX2588-$BW2588+1))),"")</f>
        <v>0.142857142857143</v>
      </c>
      <c r="R2588" s="0" t="n">
        <f aca="false">IF(AND(ISNUMBER($BW2588),ISNUMBER($BX2588)),MIN(1,MAX(0,($BX2588-2016+1)/($BX2588-$BW2588+1))),"")</f>
        <v>0.357142857142857</v>
      </c>
      <c r="S2588" s="0" t="n">
        <f aca="false">IF($L2588&lt;&gt;"",IF($L2588&gt;=2015.5,1,0),"")</f>
        <v>0</v>
      </c>
      <c r="T2588" s="0" t="n">
        <f aca="false">IF($L2588&lt;&gt;"",IF($L2588&gt;=2016,1,0),"")</f>
        <v>0</v>
      </c>
      <c r="U2588" s="0" t="n">
        <f aca="false">IF(ISNUMBER($BX2588),IF($BX2588&gt;=2016,1,0),"")</f>
        <v>1</v>
      </c>
      <c r="V2588" s="0" t="n">
        <f aca="false">IF(ISNUMBER($BW2588),IF($BW2588&gt;=2016,1,0),"")</f>
        <v>0</v>
      </c>
      <c r="W2588" s="0" t="str">
        <f aca="false">IF(AND(ISNUMBER($BW2588),ISNUMBER($BX2588)),IF($BW2588&gt;=2016,"post-only",IF($BX2588&lt;2016,"pre-only","mixed")),"")</f>
        <v>mixed</v>
      </c>
      <c r="X2588" s="0" t="n">
        <f aca="false">IF(AND(ISNUMBER($BW2588),ISNUMBER($BX2588)),MIN(1,MAX(0,($BX2588-2017+1)/($BX2588-$BW2588+1))),"")</f>
        <v>0.285714285714286</v>
      </c>
      <c r="Y2588" s="0" t="n">
        <f aca="false">IF(AND(ISNUMBER($BW2588),ISNUMBER($BX2588)),MIN(1,MAX(0,($BX2588-2018+1)/($BX2588-$BW2588+1))),"")</f>
        <v>0.214285714285714</v>
      </c>
      <c r="Z2588" s="0" t="n">
        <f aca="false">IF(AND(ISNUMBER($BW2588),ISNUMBER($BX2588)),MIN(1,MAX(0,($BX2588-2019+1)/($BX2588-$BW2588+1))),"")</f>
        <v>0.142857142857143</v>
      </c>
      <c r="AA2588" s="0" t="n">
        <f aca="false">IF(ISNUMBER($BX2588),IF($BX2588&gt;=2017,1,0),"")</f>
        <v>1</v>
      </c>
      <c r="AB2588" s="0" t="n">
        <f aca="false">IF(ISNUMBER($BX2588),IF($BX2588&gt;=2018,1,0),"")</f>
        <v>1</v>
      </c>
      <c r="AC2588" s="0" t="n">
        <f aca="false">IF(ISNUMBER($BX2588),IF($BX2588&gt;=2019,1,0),"")</f>
        <v>1</v>
      </c>
      <c r="AD2588" s="0" t="n">
        <f aca="false">IF($L2588&lt;&gt;"",IF($L2588&gt;2013,1,0),"")</f>
        <v>1</v>
      </c>
      <c r="AE2588" s="0" t="n">
        <f aca="false">IF($L2588&lt;&gt;"",1+IF($L2588&gt;2011,1,0)+IF($L2588&gt;2014,1,0),"")</f>
        <v>2</v>
      </c>
      <c r="AF2588" s="0" t="s">
        <v>761</v>
      </c>
      <c r="AG2588" s="0" t="s">
        <v>88</v>
      </c>
      <c r="AH2588" s="0" t="s">
        <v>89</v>
      </c>
      <c r="AI2588" s="0" t="s">
        <v>334</v>
      </c>
      <c r="AJ2588" s="0" t="s">
        <v>334</v>
      </c>
      <c r="AK2588" s="0" t="str">
        <f aca="false">IF(AND($CF2588&lt;&gt;"",IFERROR(INDEX(subsample_country_map!$B:$B,MATCH($CF2588,subsample_country_map!$A:$A,0)),"")&lt;&gt;""),INDEX(subsample_country_map!$B:$B,MATCH($CF2588,subsample_country_map!$A:$A,0)),INDEX(lookup!$AA:$AA,MATCH($A2588,lookup!$A:$A,0)))</f>
        <v>1_US</v>
      </c>
      <c r="AL2588" s="0" t="str">
        <f aca="false">IF(AND($CF2588&lt;&gt;"",IFERROR(INDEX(subsample_country_map!$C:$C,MATCH($CF2588,subsample_country_map!$A:$A,0)),"")&lt;&gt;""),INDEX(subsample_country_map!$C:$C,MATCH($CF2588,subsample_country_map!$A:$A,0)),INDEX(lookup!$AB:$AB,MATCH($A2588,lookup!$A:$A,0)))</f>
        <v>1_developed</v>
      </c>
      <c r="AM2588" s="0" t="str">
        <f aca="false">IF(AND($CF2588&lt;&gt;"",IFERROR(INDEX(subsample_country_map!$D:$D,MATCH($CF2588,subsample_country_map!$A:$A,0)),"")&lt;&gt;""),INDEX(subsample_country_map!$D:$D,MATCH($CF2588,subsample_country_map!$A:$A,0)),INDEX(lookup!$AC:$AC,MATCH($A2588,lookup!$A:$A,0)))</f>
        <v>1_western</v>
      </c>
      <c r="AN2588" s="0" t="str">
        <f aca="false">IF(AND($CF2588&lt;&gt;"",IFERROR(INDEX(subsample_country_map!$E:$E,MATCH($CF2588,subsample_country_map!$A:$A,0)),"")&lt;&gt;""),INDEX(subsample_country_map!$E:$E,MATCH($CF2588,subsample_country_map!$A:$A,0)),INDEX(lookup!$AD:$AD,MATCH($A2588,lookup!$A:$A,0)))</f>
        <v>1_common law</v>
      </c>
      <c r="AO2588" s="0" t="str">
        <f aca="false">INDEX(lookup!$Y:$Y,MATCH($A2588,lookup!$A:$A,0))</f>
        <v>0_published</v>
      </c>
      <c r="AP2588" s="0" t="str">
        <f aca="false">INDEX(lookup!$Z:$Z,MATCH($A2588,lookup!$A:$A,0))</f>
        <v>0_VHB low</v>
      </c>
      <c r="AQ2588" s="0" t="str">
        <f aca="false">INDEX(lookup!$W:$W,MATCH($A2588,lookup!$A:$A,0))</f>
        <v>2_sust</v>
      </c>
      <c r="AS2588" s="0" t="s">
        <v>91</v>
      </c>
      <c r="AT2588" s="0" t="s">
        <v>397</v>
      </c>
      <c r="AU2588" s="0" t="s">
        <v>93</v>
      </c>
      <c r="AV2588" s="0" t="s">
        <v>1499</v>
      </c>
      <c r="BA2588" s="0" t="n">
        <v>5844</v>
      </c>
      <c r="BB2588" s="0" t="s">
        <v>8030</v>
      </c>
      <c r="BC2588" s="0" t="s">
        <v>122</v>
      </c>
      <c r="BD2588" s="0" t="s">
        <v>8031</v>
      </c>
      <c r="BE2588" s="0" t="s">
        <v>33</v>
      </c>
      <c r="BF2588" s="0" t="s">
        <v>2595</v>
      </c>
      <c r="BI2588" s="0" t="s">
        <v>316</v>
      </c>
      <c r="BJ2588" s="0" t="s">
        <v>8316</v>
      </c>
      <c r="BK2588" s="0" t="s">
        <v>8215</v>
      </c>
      <c r="BL2588" s="0" t="s">
        <v>8328</v>
      </c>
      <c r="BM2588" s="0" t="s">
        <v>8046</v>
      </c>
      <c r="BN2588" s="0" t="s">
        <v>8043</v>
      </c>
      <c r="BO2588" s="0" t="s">
        <v>105</v>
      </c>
      <c r="BP2588" s="0" t="s">
        <v>8029</v>
      </c>
      <c r="BQ2588" s="0" t="s">
        <v>755</v>
      </c>
      <c r="BT2588" s="0" t="n">
        <v>0</v>
      </c>
      <c r="BU2588" s="0" t="s">
        <v>8036</v>
      </c>
      <c r="BW2588" s="0" t="n">
        <v>2007</v>
      </c>
      <c r="BX2588" s="0" t="n">
        <v>2020</v>
      </c>
      <c r="BY2588" s="0" t="s">
        <v>1526</v>
      </c>
      <c r="BZ2588" s="0" t="n">
        <v>2013.5</v>
      </c>
      <c r="CA2588" s="0" t="n">
        <v>0.357142857142857</v>
      </c>
      <c r="CB2588" s="0" t="n">
        <v>0</v>
      </c>
      <c r="CC2588" s="0" t="n">
        <v>1</v>
      </c>
      <c r="CD2588" s="0" t="n">
        <v>-0.0256410234874918</v>
      </c>
      <c r="CE2588" s="0" t="n">
        <v>1</v>
      </c>
    </row>
    <row r="2589" customFormat="false" ht="15" hidden="false" customHeight="false" outlineLevel="0" collapsed="false">
      <c r="A2589" s="0" t="s">
        <v>8029</v>
      </c>
      <c r="B2589" s="0" t="n">
        <v>3894</v>
      </c>
      <c r="D2589" s="0" t="n">
        <v>513</v>
      </c>
      <c r="E2589" s="0" t="n">
        <f aca="false">IF(ISNUMBER($BA2589),$BA2589,IF(AND(ISNUMBER($D2589),ISNUMBER($BW2589),ISNUMBER($BX2589)),$D2589*($BX2589-$BW2589+1),""))</f>
        <v>513</v>
      </c>
      <c r="H2589" s="0" t="s">
        <v>118</v>
      </c>
      <c r="I2589" s="0" t="s">
        <v>746</v>
      </c>
      <c r="J2589" s="0" t="n">
        <f aca="false">IF($BW2589&lt;&gt;"",$BW2589,"")</f>
        <v>2007</v>
      </c>
      <c r="K2589" s="0" t="n">
        <f aca="false">IF($BX2589&lt;&gt;"",$BX2589,"")</f>
        <v>2020</v>
      </c>
      <c r="L2589" s="0" t="n">
        <f aca="false">IF(AND(ISNUMBER($BW2589),ISNUMBER($BX2589)),($BW2589+$BX2589)/2,"")</f>
        <v>2013.5</v>
      </c>
      <c r="M2589" s="0" t="n">
        <f aca="false">IF($L2589&lt;&gt;"",$L2589,"")</f>
        <v>2013.5</v>
      </c>
      <c r="N2589" s="0" t="n">
        <f aca="false">IF(AND(ISNUMBER($BW2589),ISNUMBER($BX2589)),MIN(1,MAX(0,($BX2589-2016+1)/($BX2589-$BW2589+1))),"")</f>
        <v>0.357142857142857</v>
      </c>
      <c r="O2589" s="0" t="n">
        <f aca="false">IF(AND(ISNUMBER($BW2589),ISNUMBER($BX2589)),MIN(1,MAX(0,($BX2589-2017+1)/($BX2589-$BW2589+1))),"")</f>
        <v>0.285714285714286</v>
      </c>
      <c r="P2589" s="0" t="n">
        <f aca="false">IF(AND(ISNUMBER($BW2589),ISNUMBER($BX2589)),MIN(1,MAX(0,($BX2589-2018+1)/($BX2589-$BW2589+1))),"")</f>
        <v>0.214285714285714</v>
      </c>
      <c r="Q2589" s="0" t="n">
        <f aca="false">IF(AND(ISNUMBER($BW2589),ISNUMBER($BX2589)),MIN(1,MAX(0,($BX2589-2019+1)/($BX2589-$BW2589+1))),"")</f>
        <v>0.142857142857143</v>
      </c>
      <c r="R2589" s="0" t="n">
        <f aca="false">IF(AND(ISNUMBER($BW2589),ISNUMBER($BX2589)),MIN(1,MAX(0,($BX2589-2016+1)/($BX2589-$BW2589+1))),"")</f>
        <v>0.357142857142857</v>
      </c>
      <c r="S2589" s="0" t="n">
        <f aca="false">IF($L2589&lt;&gt;"",IF($L2589&gt;=2015.5,1,0),"")</f>
        <v>0</v>
      </c>
      <c r="T2589" s="0" t="n">
        <f aca="false">IF($L2589&lt;&gt;"",IF($L2589&gt;=2016,1,0),"")</f>
        <v>0</v>
      </c>
      <c r="U2589" s="0" t="n">
        <f aca="false">IF(ISNUMBER($BX2589),IF($BX2589&gt;=2016,1,0),"")</f>
        <v>1</v>
      </c>
      <c r="V2589" s="0" t="n">
        <f aca="false">IF(ISNUMBER($BW2589),IF($BW2589&gt;=2016,1,0),"")</f>
        <v>0</v>
      </c>
      <c r="W2589" s="0" t="str">
        <f aca="false">IF(AND(ISNUMBER($BW2589),ISNUMBER($BX2589)),IF($BW2589&gt;=2016,"post-only",IF($BX2589&lt;2016,"pre-only","mixed")),"")</f>
        <v>mixed</v>
      </c>
      <c r="X2589" s="0" t="n">
        <f aca="false">IF(AND(ISNUMBER($BW2589),ISNUMBER($BX2589)),MIN(1,MAX(0,($BX2589-2017+1)/($BX2589-$BW2589+1))),"")</f>
        <v>0.285714285714286</v>
      </c>
      <c r="Y2589" s="0" t="n">
        <f aca="false">IF(AND(ISNUMBER($BW2589),ISNUMBER($BX2589)),MIN(1,MAX(0,($BX2589-2018+1)/($BX2589-$BW2589+1))),"")</f>
        <v>0.214285714285714</v>
      </c>
      <c r="Z2589" s="0" t="n">
        <f aca="false">IF(AND(ISNUMBER($BW2589),ISNUMBER($BX2589)),MIN(1,MAX(0,($BX2589-2019+1)/($BX2589-$BW2589+1))),"")</f>
        <v>0.142857142857143</v>
      </c>
      <c r="AA2589" s="0" t="n">
        <f aca="false">IF(ISNUMBER($BX2589),IF($BX2589&gt;=2017,1,0),"")</f>
        <v>1</v>
      </c>
      <c r="AB2589" s="0" t="n">
        <f aca="false">IF(ISNUMBER($BX2589),IF($BX2589&gt;=2018,1,0),"")</f>
        <v>1</v>
      </c>
      <c r="AC2589" s="0" t="n">
        <f aca="false">IF(ISNUMBER($BX2589),IF($BX2589&gt;=2019,1,0),"")</f>
        <v>1</v>
      </c>
      <c r="AD2589" s="0" t="n">
        <f aca="false">IF($L2589&lt;&gt;"",IF($L2589&gt;2013,1,0),"")</f>
        <v>1</v>
      </c>
      <c r="AE2589" s="0" t="n">
        <f aca="false">IF($L2589&lt;&gt;"",1+IF($L2589&gt;2011,1,0)+IF($L2589&gt;2014,1,0),"")</f>
        <v>2</v>
      </c>
      <c r="AF2589" s="0" t="s">
        <v>761</v>
      </c>
      <c r="AG2589" s="0" t="s">
        <v>88</v>
      </c>
      <c r="AH2589" s="0" t="s">
        <v>89</v>
      </c>
      <c r="AI2589" s="0" t="s">
        <v>334</v>
      </c>
      <c r="AJ2589" s="0" t="s">
        <v>334</v>
      </c>
      <c r="AK2589" s="0" t="str">
        <f aca="false">IF(AND($CF2589&lt;&gt;"",IFERROR(INDEX(subsample_country_map!$B:$B,MATCH($CF2589,subsample_country_map!$A:$A,0)),"")&lt;&gt;""),INDEX(subsample_country_map!$B:$B,MATCH($CF2589,subsample_country_map!$A:$A,0)),INDEX(lookup!$AA:$AA,MATCH($A2589,lookup!$A:$A,0)))</f>
        <v>1_US</v>
      </c>
      <c r="AL2589" s="0" t="str">
        <f aca="false">IF(AND($CF2589&lt;&gt;"",IFERROR(INDEX(subsample_country_map!$C:$C,MATCH($CF2589,subsample_country_map!$A:$A,0)),"")&lt;&gt;""),INDEX(subsample_country_map!$C:$C,MATCH($CF2589,subsample_country_map!$A:$A,0)),INDEX(lookup!$AB:$AB,MATCH($A2589,lookup!$A:$A,0)))</f>
        <v>1_developed</v>
      </c>
      <c r="AM2589" s="0" t="str">
        <f aca="false">IF(AND($CF2589&lt;&gt;"",IFERROR(INDEX(subsample_country_map!$D:$D,MATCH($CF2589,subsample_country_map!$A:$A,0)),"")&lt;&gt;""),INDEX(subsample_country_map!$D:$D,MATCH($CF2589,subsample_country_map!$A:$A,0)),INDEX(lookup!$AC:$AC,MATCH($A2589,lookup!$A:$A,0)))</f>
        <v>1_western</v>
      </c>
      <c r="AN2589" s="0" t="str">
        <f aca="false">IF(AND($CF2589&lt;&gt;"",IFERROR(INDEX(subsample_country_map!$E:$E,MATCH($CF2589,subsample_country_map!$A:$A,0)),"")&lt;&gt;""),INDEX(subsample_country_map!$E:$E,MATCH($CF2589,subsample_country_map!$A:$A,0)),INDEX(lookup!$AD:$AD,MATCH($A2589,lookup!$A:$A,0)))</f>
        <v>1_common law</v>
      </c>
      <c r="AO2589" s="0" t="str">
        <f aca="false">INDEX(lookup!$Y:$Y,MATCH($A2589,lookup!$A:$A,0))</f>
        <v>0_published</v>
      </c>
      <c r="AP2589" s="0" t="str">
        <f aca="false">INDEX(lookup!$Z:$Z,MATCH($A2589,lookup!$A:$A,0))</f>
        <v>0_VHB low</v>
      </c>
      <c r="AQ2589" s="0" t="str">
        <f aca="false">INDEX(lookup!$W:$W,MATCH($A2589,lookup!$A:$A,0))</f>
        <v>2_sust</v>
      </c>
      <c r="AS2589" s="0" t="s">
        <v>91</v>
      </c>
      <c r="AT2589" s="0" t="s">
        <v>397</v>
      </c>
      <c r="AU2589" s="0" t="s">
        <v>93</v>
      </c>
      <c r="AV2589" s="0" t="s">
        <v>1639</v>
      </c>
      <c r="BA2589" s="0" t="n">
        <v>513</v>
      </c>
      <c r="BB2589" s="0" t="s">
        <v>8030</v>
      </c>
      <c r="BC2589" s="0" t="s">
        <v>122</v>
      </c>
      <c r="BD2589" s="0" t="s">
        <v>8031</v>
      </c>
      <c r="BE2589" s="0" t="s">
        <v>33</v>
      </c>
      <c r="BF2589" s="0" t="s">
        <v>2629</v>
      </c>
      <c r="BI2589" s="0" t="s">
        <v>316</v>
      </c>
      <c r="BJ2589" s="0" t="s">
        <v>8318</v>
      </c>
      <c r="BK2589" s="0" t="s">
        <v>8215</v>
      </c>
      <c r="BL2589" s="0" t="s">
        <v>8329</v>
      </c>
      <c r="BM2589" s="0" t="s">
        <v>8046</v>
      </c>
      <c r="BN2589" s="0" t="s">
        <v>8043</v>
      </c>
      <c r="BO2589" s="0" t="s">
        <v>105</v>
      </c>
      <c r="BP2589" s="0" t="s">
        <v>8029</v>
      </c>
      <c r="BQ2589" s="0" t="s">
        <v>2442</v>
      </c>
      <c r="BT2589" s="0" t="n">
        <v>0</v>
      </c>
      <c r="BU2589" s="0" t="s">
        <v>8036</v>
      </c>
      <c r="BW2589" s="0" t="n">
        <v>2007</v>
      </c>
      <c r="BX2589" s="0" t="n">
        <v>2020</v>
      </c>
      <c r="BY2589" s="0" t="s">
        <v>1526</v>
      </c>
      <c r="BZ2589" s="0" t="n">
        <v>2013.5</v>
      </c>
      <c r="CA2589" s="0" t="n">
        <v>0.357142857142857</v>
      </c>
      <c r="CB2589" s="0" t="n">
        <v>0</v>
      </c>
      <c r="CC2589" s="0" t="n">
        <v>1</v>
      </c>
      <c r="CE2589" s="0" t="n">
        <v>0</v>
      </c>
    </row>
    <row r="2590" customFormat="false" ht="15" hidden="false" customHeight="false" outlineLevel="0" collapsed="false">
      <c r="A2590" s="0" t="s">
        <v>8029</v>
      </c>
      <c r="B2590" s="0" t="n">
        <v>3895</v>
      </c>
      <c r="D2590" s="0" t="n">
        <v>5325</v>
      </c>
      <c r="E2590" s="0" t="n">
        <f aca="false">IF(ISNUMBER($BA2590),$BA2590,IF(AND(ISNUMBER($D2590),ISNUMBER($BW2590),ISNUMBER($BX2590)),$D2590*($BX2590-$BW2590+1),""))</f>
        <v>5325</v>
      </c>
      <c r="H2590" s="0" t="s">
        <v>118</v>
      </c>
      <c r="I2590" s="0" t="s">
        <v>746</v>
      </c>
      <c r="J2590" s="0" t="n">
        <f aca="false">IF($BW2590&lt;&gt;"",$BW2590,"")</f>
        <v>2007</v>
      </c>
      <c r="K2590" s="0" t="n">
        <f aca="false">IF($BX2590&lt;&gt;"",$BX2590,"")</f>
        <v>2020</v>
      </c>
      <c r="L2590" s="0" t="n">
        <f aca="false">IF(AND(ISNUMBER($BW2590),ISNUMBER($BX2590)),($BW2590+$BX2590)/2,"")</f>
        <v>2013.5</v>
      </c>
      <c r="M2590" s="0" t="n">
        <f aca="false">IF($L2590&lt;&gt;"",$L2590,"")</f>
        <v>2013.5</v>
      </c>
      <c r="N2590" s="0" t="n">
        <f aca="false">IF(AND(ISNUMBER($BW2590),ISNUMBER($BX2590)),MIN(1,MAX(0,($BX2590-2016+1)/($BX2590-$BW2590+1))),"")</f>
        <v>0.357142857142857</v>
      </c>
      <c r="O2590" s="0" t="n">
        <f aca="false">IF(AND(ISNUMBER($BW2590),ISNUMBER($BX2590)),MIN(1,MAX(0,($BX2590-2017+1)/($BX2590-$BW2590+1))),"")</f>
        <v>0.285714285714286</v>
      </c>
      <c r="P2590" s="0" t="n">
        <f aca="false">IF(AND(ISNUMBER($BW2590),ISNUMBER($BX2590)),MIN(1,MAX(0,($BX2590-2018+1)/($BX2590-$BW2590+1))),"")</f>
        <v>0.214285714285714</v>
      </c>
      <c r="Q2590" s="0" t="n">
        <f aca="false">IF(AND(ISNUMBER($BW2590),ISNUMBER($BX2590)),MIN(1,MAX(0,($BX2590-2019+1)/($BX2590-$BW2590+1))),"")</f>
        <v>0.142857142857143</v>
      </c>
      <c r="R2590" s="0" t="n">
        <f aca="false">IF(AND(ISNUMBER($BW2590),ISNUMBER($BX2590)),MIN(1,MAX(0,($BX2590-2016+1)/($BX2590-$BW2590+1))),"")</f>
        <v>0.357142857142857</v>
      </c>
      <c r="S2590" s="0" t="n">
        <f aca="false">IF($L2590&lt;&gt;"",IF($L2590&gt;=2015.5,1,0),"")</f>
        <v>0</v>
      </c>
      <c r="T2590" s="0" t="n">
        <f aca="false">IF($L2590&lt;&gt;"",IF($L2590&gt;=2016,1,0),"")</f>
        <v>0</v>
      </c>
      <c r="U2590" s="0" t="n">
        <f aca="false">IF(ISNUMBER($BX2590),IF($BX2590&gt;=2016,1,0),"")</f>
        <v>1</v>
      </c>
      <c r="V2590" s="0" t="n">
        <f aca="false">IF(ISNUMBER($BW2590),IF($BW2590&gt;=2016,1,0),"")</f>
        <v>0</v>
      </c>
      <c r="W2590" s="0" t="str">
        <f aca="false">IF(AND(ISNUMBER($BW2590),ISNUMBER($BX2590)),IF($BW2590&gt;=2016,"post-only",IF($BX2590&lt;2016,"pre-only","mixed")),"")</f>
        <v>mixed</v>
      </c>
      <c r="X2590" s="0" t="n">
        <f aca="false">IF(AND(ISNUMBER($BW2590),ISNUMBER($BX2590)),MIN(1,MAX(0,($BX2590-2017+1)/($BX2590-$BW2590+1))),"")</f>
        <v>0.285714285714286</v>
      </c>
      <c r="Y2590" s="0" t="n">
        <f aca="false">IF(AND(ISNUMBER($BW2590),ISNUMBER($BX2590)),MIN(1,MAX(0,($BX2590-2018+1)/($BX2590-$BW2590+1))),"")</f>
        <v>0.214285714285714</v>
      </c>
      <c r="Z2590" s="0" t="n">
        <f aca="false">IF(AND(ISNUMBER($BW2590),ISNUMBER($BX2590)),MIN(1,MAX(0,($BX2590-2019+1)/($BX2590-$BW2590+1))),"")</f>
        <v>0.142857142857143</v>
      </c>
      <c r="AA2590" s="0" t="n">
        <f aca="false">IF(ISNUMBER($BX2590),IF($BX2590&gt;=2017,1,0),"")</f>
        <v>1</v>
      </c>
      <c r="AB2590" s="0" t="n">
        <f aca="false">IF(ISNUMBER($BX2590),IF($BX2590&gt;=2018,1,0),"")</f>
        <v>1</v>
      </c>
      <c r="AC2590" s="0" t="n">
        <f aca="false">IF(ISNUMBER($BX2590),IF($BX2590&gt;=2019,1,0),"")</f>
        <v>1</v>
      </c>
      <c r="AD2590" s="0" t="n">
        <f aca="false">IF($L2590&lt;&gt;"",IF($L2590&gt;2013,1,0),"")</f>
        <v>1</v>
      </c>
      <c r="AE2590" s="0" t="n">
        <f aca="false">IF($L2590&lt;&gt;"",1+IF($L2590&gt;2011,1,0)+IF($L2590&gt;2014,1,0),"")</f>
        <v>2</v>
      </c>
      <c r="AF2590" s="0" t="s">
        <v>761</v>
      </c>
      <c r="AG2590" s="0" t="s">
        <v>88</v>
      </c>
      <c r="AH2590" s="0" t="s">
        <v>89</v>
      </c>
      <c r="AI2590" s="0" t="s">
        <v>334</v>
      </c>
      <c r="AJ2590" s="0" t="s">
        <v>334</v>
      </c>
      <c r="AK2590" s="0" t="str">
        <f aca="false">IF(AND($CF2590&lt;&gt;"",IFERROR(INDEX(subsample_country_map!$B:$B,MATCH($CF2590,subsample_country_map!$A:$A,0)),"")&lt;&gt;""),INDEX(subsample_country_map!$B:$B,MATCH($CF2590,subsample_country_map!$A:$A,0)),INDEX(lookup!$AA:$AA,MATCH($A2590,lookup!$A:$A,0)))</f>
        <v>1_US</v>
      </c>
      <c r="AL2590" s="0" t="str">
        <f aca="false">IF(AND($CF2590&lt;&gt;"",IFERROR(INDEX(subsample_country_map!$C:$C,MATCH($CF2590,subsample_country_map!$A:$A,0)),"")&lt;&gt;""),INDEX(subsample_country_map!$C:$C,MATCH($CF2590,subsample_country_map!$A:$A,0)),INDEX(lookup!$AB:$AB,MATCH($A2590,lookup!$A:$A,0)))</f>
        <v>1_developed</v>
      </c>
      <c r="AM2590" s="0" t="str">
        <f aca="false">IF(AND($CF2590&lt;&gt;"",IFERROR(INDEX(subsample_country_map!$D:$D,MATCH($CF2590,subsample_country_map!$A:$A,0)),"")&lt;&gt;""),INDEX(subsample_country_map!$D:$D,MATCH($CF2590,subsample_country_map!$A:$A,0)),INDEX(lookup!$AC:$AC,MATCH($A2590,lookup!$A:$A,0)))</f>
        <v>1_western</v>
      </c>
      <c r="AN2590" s="0" t="str">
        <f aca="false">IF(AND($CF2590&lt;&gt;"",IFERROR(INDEX(subsample_country_map!$E:$E,MATCH($CF2590,subsample_country_map!$A:$A,0)),"")&lt;&gt;""),INDEX(subsample_country_map!$E:$E,MATCH($CF2590,subsample_country_map!$A:$A,0)),INDEX(lookup!$AD:$AD,MATCH($A2590,lookup!$A:$A,0)))</f>
        <v>1_common law</v>
      </c>
      <c r="AO2590" s="0" t="str">
        <f aca="false">INDEX(lookup!$Y:$Y,MATCH($A2590,lookup!$A:$A,0))</f>
        <v>0_published</v>
      </c>
      <c r="AP2590" s="0" t="str">
        <f aca="false">INDEX(lookup!$Z:$Z,MATCH($A2590,lookup!$A:$A,0))</f>
        <v>0_VHB low</v>
      </c>
      <c r="AQ2590" s="0" t="str">
        <f aca="false">INDEX(lookup!$W:$W,MATCH($A2590,lookup!$A:$A,0))</f>
        <v>2_sust</v>
      </c>
      <c r="AS2590" s="0" t="s">
        <v>91</v>
      </c>
      <c r="AT2590" s="0" t="s">
        <v>397</v>
      </c>
      <c r="AU2590" s="0" t="s">
        <v>93</v>
      </c>
      <c r="AV2590" s="0" t="s">
        <v>3063</v>
      </c>
      <c r="BA2590" s="0" t="n">
        <v>5325</v>
      </c>
      <c r="BB2590" s="0" t="s">
        <v>8030</v>
      </c>
      <c r="BC2590" s="0" t="s">
        <v>122</v>
      </c>
      <c r="BD2590" s="0" t="s">
        <v>8031</v>
      </c>
      <c r="BE2590" s="0" t="s">
        <v>33</v>
      </c>
      <c r="BF2590" s="0" t="s">
        <v>8235</v>
      </c>
      <c r="BI2590" s="0" t="s">
        <v>316</v>
      </c>
      <c r="BJ2590" s="0" t="s">
        <v>8320</v>
      </c>
      <c r="BK2590" s="0" t="s">
        <v>8215</v>
      </c>
      <c r="BL2590" s="0" t="s">
        <v>8330</v>
      </c>
      <c r="BM2590" s="0" t="s">
        <v>8046</v>
      </c>
      <c r="BN2590" s="0" t="s">
        <v>8043</v>
      </c>
      <c r="BO2590" s="0" t="s">
        <v>105</v>
      </c>
      <c r="BP2590" s="0" t="s">
        <v>8029</v>
      </c>
      <c r="BQ2590" s="0" t="s">
        <v>2442</v>
      </c>
      <c r="BT2590" s="0" t="n">
        <v>0</v>
      </c>
      <c r="BU2590" s="0" t="s">
        <v>8036</v>
      </c>
      <c r="BW2590" s="0" t="n">
        <v>2007</v>
      </c>
      <c r="BX2590" s="0" t="n">
        <v>2020</v>
      </c>
      <c r="BY2590" s="0" t="s">
        <v>1526</v>
      </c>
      <c r="BZ2590" s="0" t="n">
        <v>2013.5</v>
      </c>
      <c r="CA2590" s="0" t="n">
        <v>0.357142857142857</v>
      </c>
      <c r="CB2590" s="0" t="n">
        <v>0</v>
      </c>
      <c r="CC2590" s="0" t="n">
        <v>1</v>
      </c>
      <c r="CE2590" s="0" t="n">
        <v>0</v>
      </c>
    </row>
    <row r="2591" customFormat="false" ht="15" hidden="false" customHeight="false" outlineLevel="0" collapsed="false">
      <c r="A2591" s="0" t="s">
        <v>8331</v>
      </c>
      <c r="B2591" s="0" t="n">
        <v>3896</v>
      </c>
      <c r="C2591" s="0" t="n">
        <v>-0.0735983076643822</v>
      </c>
      <c r="D2591" s="0" t="n">
        <v>1994</v>
      </c>
      <c r="E2591" s="0" t="n">
        <f aca="false">IF(ISNUMBER($BA2591),$BA2591,IF(AND(ISNUMBER($D2591),ISNUMBER($BW2591),ISNUMBER($BX2591)),$D2591*($BX2591-$BW2591+1),""))</f>
        <v>27916</v>
      </c>
      <c r="H2591" s="0" t="s">
        <v>118</v>
      </c>
      <c r="I2591" s="0" t="s">
        <v>746</v>
      </c>
      <c r="J2591" s="0" t="n">
        <f aca="false">IF($BW2591&lt;&gt;"",$BW2591,"")</f>
        <v>2000</v>
      </c>
      <c r="K2591" s="0" t="n">
        <f aca="false">IF($BX2591&lt;&gt;"",$BX2591,"")</f>
        <v>2013</v>
      </c>
      <c r="L2591" s="0" t="n">
        <f aca="false">IF(AND(ISNUMBER($BW2591),ISNUMBER($BX2591)),($BW2591+$BX2591)/2,"")</f>
        <v>2006.5</v>
      </c>
      <c r="M2591" s="0" t="n">
        <f aca="false">IF($L2591&lt;&gt;"",$L2591,"")</f>
        <v>2006.5</v>
      </c>
      <c r="N2591" s="0" t="n">
        <f aca="false">IF(AND(ISNUMBER($BW2591),ISNUMBER($BX2591)),MIN(1,MAX(0,($BX2591-2016+1)/($BX2591-$BW2591+1))),"")</f>
        <v>0</v>
      </c>
      <c r="O2591" s="0" t="n">
        <f aca="false">IF(AND(ISNUMBER($BW2591),ISNUMBER($BX2591)),MIN(1,MAX(0,($BX2591-2017+1)/($BX2591-$BW2591+1))),"")</f>
        <v>0</v>
      </c>
      <c r="P2591" s="0" t="n">
        <f aca="false">IF(AND(ISNUMBER($BW2591),ISNUMBER($BX2591)),MIN(1,MAX(0,($BX2591-2018+1)/($BX2591-$BW2591+1))),"")</f>
        <v>0</v>
      </c>
      <c r="Q2591" s="0" t="n">
        <f aca="false">IF(AND(ISNUMBER($BW2591),ISNUMBER($BX2591)),MIN(1,MAX(0,($BX2591-2019+1)/($BX2591-$BW2591+1))),"")</f>
        <v>0</v>
      </c>
      <c r="R2591" s="0" t="n">
        <f aca="false">IF(AND(ISNUMBER($BW2591),ISNUMBER($BX2591)),MIN(1,MAX(0,($BX2591-2016+1)/($BX2591-$BW2591+1))),"")</f>
        <v>0</v>
      </c>
      <c r="S2591" s="0" t="n">
        <f aca="false">IF($L2591&lt;&gt;"",IF($L2591&gt;=2015.5,1,0),"")</f>
        <v>0</v>
      </c>
      <c r="T2591" s="0" t="n">
        <f aca="false">IF($L2591&lt;&gt;"",IF($L2591&gt;=2016,1,0),"")</f>
        <v>0</v>
      </c>
      <c r="U2591" s="0" t="n">
        <f aca="false">IF(ISNUMBER($BX2591),IF($BX2591&gt;=2016,1,0),"")</f>
        <v>0</v>
      </c>
      <c r="V2591" s="0" t="n">
        <f aca="false">IF(ISNUMBER($BW2591),IF($BW2591&gt;=2016,1,0),"")</f>
        <v>0</v>
      </c>
      <c r="W2591" s="0" t="str">
        <f aca="false">IF(AND(ISNUMBER($BW2591),ISNUMBER($BX2591)),IF($BW2591&gt;=2016,"post-only",IF($BX2591&lt;2016,"pre-only","mixed")),"")</f>
        <v>pre-only</v>
      </c>
      <c r="X2591" s="0" t="n">
        <f aca="false">IF(AND(ISNUMBER($BW2591),ISNUMBER($BX2591)),MIN(1,MAX(0,($BX2591-2017+1)/($BX2591-$BW2591+1))),"")</f>
        <v>0</v>
      </c>
      <c r="Y2591" s="0" t="n">
        <f aca="false">IF(AND(ISNUMBER($BW2591),ISNUMBER($BX2591)),MIN(1,MAX(0,($BX2591-2018+1)/($BX2591-$BW2591+1))),"")</f>
        <v>0</v>
      </c>
      <c r="Z2591" s="0" t="n">
        <f aca="false">IF(AND(ISNUMBER($BW2591),ISNUMBER($BX2591)),MIN(1,MAX(0,($BX2591-2019+1)/($BX2591-$BW2591+1))),"")</f>
        <v>0</v>
      </c>
      <c r="AA2591" s="0" t="n">
        <f aca="false">IF(ISNUMBER($BX2591),IF($BX2591&gt;=2017,1,0),"")</f>
        <v>0</v>
      </c>
      <c r="AB2591" s="0" t="n">
        <f aca="false">IF(ISNUMBER($BX2591),IF($BX2591&gt;=2018,1,0),"")</f>
        <v>0</v>
      </c>
      <c r="AC2591" s="0" t="n">
        <f aca="false">IF(ISNUMBER($BX2591),IF($BX2591&gt;=2019,1,0),"")</f>
        <v>0</v>
      </c>
      <c r="AD2591" s="0" t="n">
        <f aca="false">IF($L2591&lt;&gt;"",IF($L2591&gt;2013,1,0),"")</f>
        <v>0</v>
      </c>
      <c r="AE2591" s="0" t="n">
        <f aca="false">IF($L2591&lt;&gt;"",1+IF($L2591&gt;2011,1,0)+IF($L2591&gt;2014,1,0),"")</f>
        <v>1</v>
      </c>
      <c r="AF2591" s="0" t="s">
        <v>87</v>
      </c>
      <c r="AG2591" s="0" t="s">
        <v>88</v>
      </c>
      <c r="AH2591" s="0" t="s">
        <v>89</v>
      </c>
      <c r="AI2591" s="0" t="s">
        <v>334</v>
      </c>
      <c r="AJ2591" s="0" t="s">
        <v>334</v>
      </c>
      <c r="AK2591" s="0" t="str">
        <f aca="false">IF(AND($CF2591&lt;&gt;"",IFERROR(INDEX(subsample_country_map!$B:$B,MATCH($CF2591,subsample_country_map!$A:$A,0)),"")&lt;&gt;""),INDEX(subsample_country_map!$B:$B,MATCH($CF2591,subsample_country_map!$A:$A,0)),INDEX(lookup!$AA:$AA,MATCH($A2591,lookup!$A:$A,0)))</f>
        <v>1_US</v>
      </c>
      <c r="AL2591" s="0" t="str">
        <f aca="false">IF(AND($CF2591&lt;&gt;"",IFERROR(INDEX(subsample_country_map!$C:$C,MATCH($CF2591,subsample_country_map!$A:$A,0)),"")&lt;&gt;""),INDEX(subsample_country_map!$C:$C,MATCH($CF2591,subsample_country_map!$A:$A,0)),INDEX(lookup!$AB:$AB,MATCH($A2591,lookup!$A:$A,0)))</f>
        <v>1_developed</v>
      </c>
      <c r="AM2591" s="0" t="str">
        <f aca="false">IF(AND($CF2591&lt;&gt;"",IFERROR(INDEX(subsample_country_map!$D:$D,MATCH($CF2591,subsample_country_map!$A:$A,0)),"")&lt;&gt;""),INDEX(subsample_country_map!$D:$D,MATCH($CF2591,subsample_country_map!$A:$A,0)),INDEX(lookup!$AC:$AC,MATCH($A2591,lookup!$A:$A,0)))</f>
        <v>1_western</v>
      </c>
      <c r="AN2591" s="0" t="str">
        <f aca="false">IF(AND($CF2591&lt;&gt;"",IFERROR(INDEX(subsample_country_map!$E:$E,MATCH($CF2591,subsample_country_map!$A:$A,0)),"")&lt;&gt;""),INDEX(subsample_country_map!$E:$E,MATCH($CF2591,subsample_country_map!$A:$A,0)),INDEX(lookup!$AD:$AD,MATCH($A2591,lookup!$A:$A,0)))</f>
        <v>1_common law</v>
      </c>
      <c r="AO2591" s="0" t="str">
        <f aca="false">INDEX(lookup!$Y:$Y,MATCH($A2591,lookup!$A:$A,0))</f>
        <v>1_not published</v>
      </c>
      <c r="AP2591" s="0" t="str">
        <f aca="false">INDEX(lookup!$Z:$Z,MATCH($A2591,lookup!$A:$A,0))</f>
        <v>99_NCE</v>
      </c>
      <c r="AQ2591" s="0" t="str">
        <f aca="false">INDEX(lookup!$W:$W,MATCH($A2591,lookup!$A:$A,0))</f>
        <v>1_fin/acc/econ</v>
      </c>
      <c r="AS2591" s="0" t="s">
        <v>91</v>
      </c>
      <c r="AT2591" s="0" t="s">
        <v>111</v>
      </c>
      <c r="AU2591" s="0" t="s">
        <v>93</v>
      </c>
      <c r="AV2591" s="0" t="s">
        <v>8332</v>
      </c>
      <c r="BA2591" s="0" t="s">
        <v>95</v>
      </c>
      <c r="BB2591" s="0" t="s">
        <v>96</v>
      </c>
      <c r="BC2591" s="0" t="s">
        <v>358</v>
      </c>
      <c r="BD2591" s="0" t="s">
        <v>142</v>
      </c>
      <c r="BE2591" s="0" t="s">
        <v>98</v>
      </c>
      <c r="BI2591" s="0" t="s">
        <v>143</v>
      </c>
      <c r="BJ2591" s="0" t="s">
        <v>8333</v>
      </c>
      <c r="BK2591" s="0" t="s">
        <v>1546</v>
      </c>
      <c r="BL2591" s="0" t="s">
        <v>8334</v>
      </c>
      <c r="BM2591" s="0" t="s">
        <v>8335</v>
      </c>
      <c r="BN2591" s="0" t="s">
        <v>104</v>
      </c>
      <c r="BO2591" s="0" t="s">
        <v>754</v>
      </c>
      <c r="BP2591" s="0" t="s">
        <v>8331</v>
      </c>
      <c r="BQ2591" s="0" t="s">
        <v>755</v>
      </c>
      <c r="BT2591" s="0" t="n">
        <v>0</v>
      </c>
      <c r="BU2591" s="0" t="s">
        <v>8336</v>
      </c>
      <c r="BW2591" s="0" t="n">
        <v>2000</v>
      </c>
      <c r="BX2591" s="0" t="n">
        <v>2013</v>
      </c>
      <c r="BY2591" s="0" t="s">
        <v>1526</v>
      </c>
      <c r="BZ2591" s="0" t="n">
        <v>2006.5</v>
      </c>
      <c r="CA2591" s="0" t="n">
        <v>0</v>
      </c>
      <c r="CB2591" s="0" t="n">
        <v>0</v>
      </c>
      <c r="CC2591" s="0" t="n">
        <v>0</v>
      </c>
      <c r="CD2591" s="0" t="n">
        <v>-0.0737316281466947</v>
      </c>
      <c r="CE2591" s="0" t="n">
        <v>1</v>
      </c>
    </row>
    <row r="2592" customFormat="false" ht="15" hidden="false" customHeight="false" outlineLevel="0" collapsed="false">
      <c r="A2592" s="0" t="s">
        <v>8331</v>
      </c>
      <c r="B2592" s="0" t="n">
        <v>3897</v>
      </c>
      <c r="C2592" s="0" t="n">
        <v>-0.0438763779212871</v>
      </c>
      <c r="D2592" s="0" t="n">
        <v>1994</v>
      </c>
      <c r="E2592" s="0" t="n">
        <f aca="false">IF(ISNUMBER($BA2592),$BA2592,IF(AND(ISNUMBER($D2592),ISNUMBER($BW2592),ISNUMBER($BX2592)),$D2592*($BX2592-$BW2592+1),""))</f>
        <v>27916</v>
      </c>
      <c r="H2592" s="0" t="s">
        <v>118</v>
      </c>
      <c r="I2592" s="0" t="s">
        <v>746</v>
      </c>
      <c r="J2592" s="0" t="n">
        <f aca="false">IF($BW2592&lt;&gt;"",$BW2592,"")</f>
        <v>2000</v>
      </c>
      <c r="K2592" s="0" t="n">
        <f aca="false">IF($BX2592&lt;&gt;"",$BX2592,"")</f>
        <v>2013</v>
      </c>
      <c r="L2592" s="0" t="n">
        <f aca="false">IF(AND(ISNUMBER($BW2592),ISNUMBER($BX2592)),($BW2592+$BX2592)/2,"")</f>
        <v>2006.5</v>
      </c>
      <c r="M2592" s="0" t="n">
        <f aca="false">IF($L2592&lt;&gt;"",$L2592,"")</f>
        <v>2006.5</v>
      </c>
      <c r="N2592" s="0" t="n">
        <f aca="false">IF(AND(ISNUMBER($BW2592),ISNUMBER($BX2592)),MIN(1,MAX(0,($BX2592-2016+1)/($BX2592-$BW2592+1))),"")</f>
        <v>0</v>
      </c>
      <c r="O2592" s="0" t="n">
        <f aca="false">IF(AND(ISNUMBER($BW2592),ISNUMBER($BX2592)),MIN(1,MAX(0,($BX2592-2017+1)/($BX2592-$BW2592+1))),"")</f>
        <v>0</v>
      </c>
      <c r="P2592" s="0" t="n">
        <f aca="false">IF(AND(ISNUMBER($BW2592),ISNUMBER($BX2592)),MIN(1,MAX(0,($BX2592-2018+1)/($BX2592-$BW2592+1))),"")</f>
        <v>0</v>
      </c>
      <c r="Q2592" s="0" t="n">
        <f aca="false">IF(AND(ISNUMBER($BW2592),ISNUMBER($BX2592)),MIN(1,MAX(0,($BX2592-2019+1)/($BX2592-$BW2592+1))),"")</f>
        <v>0</v>
      </c>
      <c r="R2592" s="0" t="n">
        <f aca="false">IF(AND(ISNUMBER($BW2592),ISNUMBER($BX2592)),MIN(1,MAX(0,($BX2592-2016+1)/($BX2592-$BW2592+1))),"")</f>
        <v>0</v>
      </c>
      <c r="S2592" s="0" t="n">
        <f aca="false">IF($L2592&lt;&gt;"",IF($L2592&gt;=2015.5,1,0),"")</f>
        <v>0</v>
      </c>
      <c r="T2592" s="0" t="n">
        <f aca="false">IF($L2592&lt;&gt;"",IF($L2592&gt;=2016,1,0),"")</f>
        <v>0</v>
      </c>
      <c r="U2592" s="0" t="n">
        <f aca="false">IF(ISNUMBER($BX2592),IF($BX2592&gt;=2016,1,0),"")</f>
        <v>0</v>
      </c>
      <c r="V2592" s="0" t="n">
        <f aca="false">IF(ISNUMBER($BW2592),IF($BW2592&gt;=2016,1,0),"")</f>
        <v>0</v>
      </c>
      <c r="W2592" s="0" t="str">
        <f aca="false">IF(AND(ISNUMBER($BW2592),ISNUMBER($BX2592)),IF($BW2592&gt;=2016,"post-only",IF($BX2592&lt;2016,"pre-only","mixed")),"")</f>
        <v>pre-only</v>
      </c>
      <c r="X2592" s="0" t="n">
        <f aca="false">IF(AND(ISNUMBER($BW2592),ISNUMBER($BX2592)),MIN(1,MAX(0,($BX2592-2017+1)/($BX2592-$BW2592+1))),"")</f>
        <v>0</v>
      </c>
      <c r="Y2592" s="0" t="n">
        <f aca="false">IF(AND(ISNUMBER($BW2592),ISNUMBER($BX2592)),MIN(1,MAX(0,($BX2592-2018+1)/($BX2592-$BW2592+1))),"")</f>
        <v>0</v>
      </c>
      <c r="Z2592" s="0" t="n">
        <f aca="false">IF(AND(ISNUMBER($BW2592),ISNUMBER($BX2592)),MIN(1,MAX(0,($BX2592-2019+1)/($BX2592-$BW2592+1))),"")</f>
        <v>0</v>
      </c>
      <c r="AA2592" s="0" t="n">
        <f aca="false">IF(ISNUMBER($BX2592),IF($BX2592&gt;=2017,1,0),"")</f>
        <v>0</v>
      </c>
      <c r="AB2592" s="0" t="n">
        <f aca="false">IF(ISNUMBER($BX2592),IF($BX2592&gt;=2018,1,0),"")</f>
        <v>0</v>
      </c>
      <c r="AC2592" s="0" t="n">
        <f aca="false">IF(ISNUMBER($BX2592),IF($BX2592&gt;=2019,1,0),"")</f>
        <v>0</v>
      </c>
      <c r="AD2592" s="0" t="n">
        <f aca="false">IF($L2592&lt;&gt;"",IF($L2592&gt;2013,1,0),"")</f>
        <v>0</v>
      </c>
      <c r="AE2592" s="0" t="n">
        <f aca="false">IF($L2592&lt;&gt;"",1+IF($L2592&gt;2011,1,0)+IF($L2592&gt;2014,1,0),"")</f>
        <v>1</v>
      </c>
      <c r="AF2592" s="0" t="s">
        <v>87</v>
      </c>
      <c r="AG2592" s="0" t="s">
        <v>88</v>
      </c>
      <c r="AH2592" s="0" t="s">
        <v>89</v>
      </c>
      <c r="AI2592" s="0" t="s">
        <v>334</v>
      </c>
      <c r="AJ2592" s="0" t="s">
        <v>334</v>
      </c>
      <c r="AK2592" s="0" t="str">
        <f aca="false">IF(AND($CF2592&lt;&gt;"",IFERROR(INDEX(subsample_country_map!$B:$B,MATCH($CF2592,subsample_country_map!$A:$A,0)),"")&lt;&gt;""),INDEX(subsample_country_map!$B:$B,MATCH($CF2592,subsample_country_map!$A:$A,0)),INDEX(lookup!$AA:$AA,MATCH($A2592,lookup!$A:$A,0)))</f>
        <v>1_US</v>
      </c>
      <c r="AL2592" s="0" t="str">
        <f aca="false">IF(AND($CF2592&lt;&gt;"",IFERROR(INDEX(subsample_country_map!$C:$C,MATCH($CF2592,subsample_country_map!$A:$A,0)),"")&lt;&gt;""),INDEX(subsample_country_map!$C:$C,MATCH($CF2592,subsample_country_map!$A:$A,0)),INDEX(lookup!$AB:$AB,MATCH($A2592,lookup!$A:$A,0)))</f>
        <v>1_developed</v>
      </c>
      <c r="AM2592" s="0" t="str">
        <f aca="false">IF(AND($CF2592&lt;&gt;"",IFERROR(INDEX(subsample_country_map!$D:$D,MATCH($CF2592,subsample_country_map!$A:$A,0)),"")&lt;&gt;""),INDEX(subsample_country_map!$D:$D,MATCH($CF2592,subsample_country_map!$A:$A,0)),INDEX(lookup!$AC:$AC,MATCH($A2592,lookup!$A:$A,0)))</f>
        <v>1_western</v>
      </c>
      <c r="AN2592" s="0" t="str">
        <f aca="false">IF(AND($CF2592&lt;&gt;"",IFERROR(INDEX(subsample_country_map!$E:$E,MATCH($CF2592,subsample_country_map!$A:$A,0)),"")&lt;&gt;""),INDEX(subsample_country_map!$E:$E,MATCH($CF2592,subsample_country_map!$A:$A,0)),INDEX(lookup!$AD:$AD,MATCH($A2592,lookup!$A:$A,0)))</f>
        <v>1_common law</v>
      </c>
      <c r="AO2592" s="0" t="str">
        <f aca="false">INDEX(lookup!$Y:$Y,MATCH($A2592,lookup!$A:$A,0))</f>
        <v>1_not published</v>
      </c>
      <c r="AP2592" s="0" t="str">
        <f aca="false">INDEX(lookup!$Z:$Z,MATCH($A2592,lookup!$A:$A,0))</f>
        <v>99_NCE</v>
      </c>
      <c r="AQ2592" s="0" t="str">
        <f aca="false">INDEX(lookup!$W:$W,MATCH($A2592,lookup!$A:$A,0))</f>
        <v>1_fin/acc/econ</v>
      </c>
      <c r="AS2592" s="0" t="s">
        <v>91</v>
      </c>
      <c r="AT2592" s="0" t="s">
        <v>111</v>
      </c>
      <c r="AU2592" s="0" t="s">
        <v>93</v>
      </c>
      <c r="AV2592" s="0" t="s">
        <v>8337</v>
      </c>
      <c r="BA2592" s="0" t="s">
        <v>95</v>
      </c>
      <c r="BB2592" s="0" t="s">
        <v>96</v>
      </c>
      <c r="BC2592" s="0" t="s">
        <v>358</v>
      </c>
      <c r="BD2592" s="0" t="s">
        <v>142</v>
      </c>
      <c r="BE2592" s="0" t="s">
        <v>98</v>
      </c>
      <c r="BI2592" s="0" t="s">
        <v>143</v>
      </c>
      <c r="BJ2592" s="0" t="s">
        <v>8338</v>
      </c>
      <c r="BK2592" s="0" t="s">
        <v>1546</v>
      </c>
      <c r="BL2592" s="0" t="s">
        <v>8339</v>
      </c>
      <c r="BM2592" s="0" t="s">
        <v>8335</v>
      </c>
      <c r="BN2592" s="0" t="s">
        <v>104</v>
      </c>
      <c r="BO2592" s="0" t="s">
        <v>754</v>
      </c>
      <c r="BP2592" s="0" t="s">
        <v>8331</v>
      </c>
      <c r="BQ2592" s="0" t="s">
        <v>755</v>
      </c>
      <c r="BT2592" s="0" t="n">
        <v>0</v>
      </c>
      <c r="BU2592" s="0" t="s">
        <v>8336</v>
      </c>
      <c r="BW2592" s="0" t="n">
        <v>2000</v>
      </c>
      <c r="BX2592" s="0" t="n">
        <v>2013</v>
      </c>
      <c r="BY2592" s="0" t="s">
        <v>1526</v>
      </c>
      <c r="BZ2592" s="0" t="n">
        <v>2006.5</v>
      </c>
      <c r="CA2592" s="0" t="n">
        <v>0</v>
      </c>
      <c r="CB2592" s="0" t="n">
        <v>0</v>
      </c>
      <c r="CC2592" s="0" t="n">
        <v>0</v>
      </c>
      <c r="CD2592" s="0" t="n">
        <v>-0.0439045664946884</v>
      </c>
      <c r="CE2592" s="0" t="n">
        <v>1</v>
      </c>
    </row>
    <row r="2593" customFormat="false" ht="15" hidden="false" customHeight="false" outlineLevel="0" collapsed="false">
      <c r="A2593" s="0" t="s">
        <v>8331</v>
      </c>
      <c r="B2593" s="0" t="n">
        <v>3898</v>
      </c>
      <c r="C2593" s="0" t="n">
        <v>-0.0735983076643822</v>
      </c>
      <c r="D2593" s="0" t="n">
        <v>1994</v>
      </c>
      <c r="E2593" s="0" t="n">
        <f aca="false">IF(ISNUMBER($BA2593),$BA2593,IF(AND(ISNUMBER($D2593),ISNUMBER($BW2593),ISNUMBER($BX2593)),$D2593*($BX2593-$BW2593+1),""))</f>
        <v>27916</v>
      </c>
      <c r="H2593" s="0" t="s">
        <v>118</v>
      </c>
      <c r="I2593" s="0" t="s">
        <v>746</v>
      </c>
      <c r="J2593" s="0" t="n">
        <f aca="false">IF($BW2593&lt;&gt;"",$BW2593,"")</f>
        <v>2000</v>
      </c>
      <c r="K2593" s="0" t="n">
        <f aca="false">IF($BX2593&lt;&gt;"",$BX2593,"")</f>
        <v>2013</v>
      </c>
      <c r="L2593" s="0" t="n">
        <f aca="false">IF(AND(ISNUMBER($BW2593),ISNUMBER($BX2593)),($BW2593+$BX2593)/2,"")</f>
        <v>2006.5</v>
      </c>
      <c r="M2593" s="0" t="n">
        <f aca="false">IF($L2593&lt;&gt;"",$L2593,"")</f>
        <v>2006.5</v>
      </c>
      <c r="N2593" s="0" t="n">
        <f aca="false">IF(AND(ISNUMBER($BW2593),ISNUMBER($BX2593)),MIN(1,MAX(0,($BX2593-2016+1)/($BX2593-$BW2593+1))),"")</f>
        <v>0</v>
      </c>
      <c r="O2593" s="0" t="n">
        <f aca="false">IF(AND(ISNUMBER($BW2593),ISNUMBER($BX2593)),MIN(1,MAX(0,($BX2593-2017+1)/($BX2593-$BW2593+1))),"")</f>
        <v>0</v>
      </c>
      <c r="P2593" s="0" t="n">
        <f aca="false">IF(AND(ISNUMBER($BW2593),ISNUMBER($BX2593)),MIN(1,MAX(0,($BX2593-2018+1)/($BX2593-$BW2593+1))),"")</f>
        <v>0</v>
      </c>
      <c r="Q2593" s="0" t="n">
        <f aca="false">IF(AND(ISNUMBER($BW2593),ISNUMBER($BX2593)),MIN(1,MAX(0,($BX2593-2019+1)/($BX2593-$BW2593+1))),"")</f>
        <v>0</v>
      </c>
      <c r="R2593" s="0" t="n">
        <f aca="false">IF(AND(ISNUMBER($BW2593),ISNUMBER($BX2593)),MIN(1,MAX(0,($BX2593-2016+1)/($BX2593-$BW2593+1))),"")</f>
        <v>0</v>
      </c>
      <c r="S2593" s="0" t="n">
        <f aca="false">IF($L2593&lt;&gt;"",IF($L2593&gt;=2015.5,1,0),"")</f>
        <v>0</v>
      </c>
      <c r="T2593" s="0" t="n">
        <f aca="false">IF($L2593&lt;&gt;"",IF($L2593&gt;=2016,1,0),"")</f>
        <v>0</v>
      </c>
      <c r="U2593" s="0" t="n">
        <f aca="false">IF(ISNUMBER($BX2593),IF($BX2593&gt;=2016,1,0),"")</f>
        <v>0</v>
      </c>
      <c r="V2593" s="0" t="n">
        <f aca="false">IF(ISNUMBER($BW2593),IF($BW2593&gt;=2016,1,0),"")</f>
        <v>0</v>
      </c>
      <c r="W2593" s="0" t="str">
        <f aca="false">IF(AND(ISNUMBER($BW2593),ISNUMBER($BX2593)),IF($BW2593&gt;=2016,"post-only",IF($BX2593&lt;2016,"pre-only","mixed")),"")</f>
        <v>pre-only</v>
      </c>
      <c r="X2593" s="0" t="n">
        <f aca="false">IF(AND(ISNUMBER($BW2593),ISNUMBER($BX2593)),MIN(1,MAX(0,($BX2593-2017+1)/($BX2593-$BW2593+1))),"")</f>
        <v>0</v>
      </c>
      <c r="Y2593" s="0" t="n">
        <f aca="false">IF(AND(ISNUMBER($BW2593),ISNUMBER($BX2593)),MIN(1,MAX(0,($BX2593-2018+1)/($BX2593-$BW2593+1))),"")</f>
        <v>0</v>
      </c>
      <c r="Z2593" s="0" t="n">
        <f aca="false">IF(AND(ISNUMBER($BW2593),ISNUMBER($BX2593)),MIN(1,MAX(0,($BX2593-2019+1)/($BX2593-$BW2593+1))),"")</f>
        <v>0</v>
      </c>
      <c r="AA2593" s="0" t="n">
        <f aca="false">IF(ISNUMBER($BX2593),IF($BX2593&gt;=2017,1,0),"")</f>
        <v>0</v>
      </c>
      <c r="AB2593" s="0" t="n">
        <f aca="false">IF(ISNUMBER($BX2593),IF($BX2593&gt;=2018,1,0),"")</f>
        <v>0</v>
      </c>
      <c r="AC2593" s="0" t="n">
        <f aca="false">IF(ISNUMBER($BX2593),IF($BX2593&gt;=2019,1,0),"")</f>
        <v>0</v>
      </c>
      <c r="AD2593" s="0" t="n">
        <f aca="false">IF($L2593&lt;&gt;"",IF($L2593&gt;2013,1,0),"")</f>
        <v>0</v>
      </c>
      <c r="AE2593" s="0" t="n">
        <f aca="false">IF($L2593&lt;&gt;"",1+IF($L2593&gt;2011,1,0)+IF($L2593&gt;2014,1,0),"")</f>
        <v>1</v>
      </c>
      <c r="AF2593" s="0" t="s">
        <v>87</v>
      </c>
      <c r="AG2593" s="0" t="s">
        <v>88</v>
      </c>
      <c r="AH2593" s="0" t="s">
        <v>89</v>
      </c>
      <c r="AI2593" s="0" t="s">
        <v>334</v>
      </c>
      <c r="AJ2593" s="0" t="s">
        <v>334</v>
      </c>
      <c r="AK2593" s="0" t="str">
        <f aca="false">IF(AND($CF2593&lt;&gt;"",IFERROR(INDEX(subsample_country_map!$B:$B,MATCH($CF2593,subsample_country_map!$A:$A,0)),"")&lt;&gt;""),INDEX(subsample_country_map!$B:$B,MATCH($CF2593,subsample_country_map!$A:$A,0)),INDEX(lookup!$AA:$AA,MATCH($A2593,lookup!$A:$A,0)))</f>
        <v>1_US</v>
      </c>
      <c r="AL2593" s="0" t="str">
        <f aca="false">IF(AND($CF2593&lt;&gt;"",IFERROR(INDEX(subsample_country_map!$C:$C,MATCH($CF2593,subsample_country_map!$A:$A,0)),"")&lt;&gt;""),INDEX(subsample_country_map!$C:$C,MATCH($CF2593,subsample_country_map!$A:$A,0)),INDEX(lookup!$AB:$AB,MATCH($A2593,lookup!$A:$A,0)))</f>
        <v>1_developed</v>
      </c>
      <c r="AM2593" s="0" t="str">
        <f aca="false">IF(AND($CF2593&lt;&gt;"",IFERROR(INDEX(subsample_country_map!$D:$D,MATCH($CF2593,subsample_country_map!$A:$A,0)),"")&lt;&gt;""),INDEX(subsample_country_map!$D:$D,MATCH($CF2593,subsample_country_map!$A:$A,0)),INDEX(lookup!$AC:$AC,MATCH($A2593,lookup!$A:$A,0)))</f>
        <v>1_western</v>
      </c>
      <c r="AN2593" s="0" t="str">
        <f aca="false">IF(AND($CF2593&lt;&gt;"",IFERROR(INDEX(subsample_country_map!$E:$E,MATCH($CF2593,subsample_country_map!$A:$A,0)),"")&lt;&gt;""),INDEX(subsample_country_map!$E:$E,MATCH($CF2593,subsample_country_map!$A:$A,0)),INDEX(lookup!$AD:$AD,MATCH($A2593,lookup!$A:$A,0)))</f>
        <v>1_common law</v>
      </c>
      <c r="AO2593" s="0" t="str">
        <f aca="false">INDEX(lookup!$Y:$Y,MATCH($A2593,lookup!$A:$A,0))</f>
        <v>1_not published</v>
      </c>
      <c r="AP2593" s="0" t="str">
        <f aca="false">INDEX(lookup!$Z:$Z,MATCH($A2593,lookup!$A:$A,0))</f>
        <v>99_NCE</v>
      </c>
      <c r="AQ2593" s="0" t="str">
        <f aca="false">INDEX(lookup!$W:$W,MATCH($A2593,lookup!$A:$A,0))</f>
        <v>1_fin/acc/econ</v>
      </c>
      <c r="AS2593" s="0" t="s">
        <v>91</v>
      </c>
      <c r="AT2593" s="0" t="s">
        <v>111</v>
      </c>
      <c r="AU2593" s="0" t="s">
        <v>93</v>
      </c>
      <c r="AV2593" s="0" t="s">
        <v>8340</v>
      </c>
      <c r="BA2593" s="0" t="s">
        <v>95</v>
      </c>
      <c r="BB2593" s="0" t="s">
        <v>347</v>
      </c>
      <c r="BC2593" s="0" t="s">
        <v>358</v>
      </c>
      <c r="BD2593" s="0" t="s">
        <v>142</v>
      </c>
      <c r="BE2593" s="0" t="s">
        <v>98</v>
      </c>
      <c r="BI2593" s="0" t="s">
        <v>189</v>
      </c>
      <c r="BJ2593" s="0" t="s">
        <v>8333</v>
      </c>
      <c r="BK2593" s="0" t="s">
        <v>1442</v>
      </c>
      <c r="BL2593" s="0" t="s">
        <v>8341</v>
      </c>
      <c r="BM2593" s="0" t="s">
        <v>8335</v>
      </c>
      <c r="BN2593" s="0" t="s">
        <v>8342</v>
      </c>
      <c r="BO2593" s="0" t="s">
        <v>754</v>
      </c>
      <c r="BP2593" s="0" t="s">
        <v>8331</v>
      </c>
      <c r="BQ2593" s="0" t="s">
        <v>755</v>
      </c>
      <c r="BT2593" s="0" t="n">
        <v>0</v>
      </c>
      <c r="BU2593" s="0" t="s">
        <v>8336</v>
      </c>
      <c r="BW2593" s="0" t="n">
        <v>2000</v>
      </c>
      <c r="BX2593" s="0" t="n">
        <v>2013</v>
      </c>
      <c r="BY2593" s="0" t="s">
        <v>1526</v>
      </c>
      <c r="BZ2593" s="0" t="n">
        <v>2006.5</v>
      </c>
      <c r="CA2593" s="0" t="n">
        <v>0</v>
      </c>
      <c r="CB2593" s="0" t="n">
        <v>0</v>
      </c>
      <c r="CC2593" s="0" t="n">
        <v>0</v>
      </c>
      <c r="CD2593" s="0" t="n">
        <v>-0.0737316281466947</v>
      </c>
      <c r="CE2593" s="0" t="n">
        <v>1</v>
      </c>
    </row>
    <row r="2594" customFormat="false" ht="15" hidden="false" customHeight="false" outlineLevel="0" collapsed="false">
      <c r="A2594" s="0" t="s">
        <v>8331</v>
      </c>
      <c r="B2594" s="0" t="n">
        <v>3899</v>
      </c>
      <c r="C2594" s="0" t="n">
        <v>-0.0735983076643822</v>
      </c>
      <c r="D2594" s="0" t="n">
        <v>1994</v>
      </c>
      <c r="E2594" s="0" t="n">
        <f aca="false">IF(ISNUMBER($BA2594),$BA2594,IF(AND(ISNUMBER($D2594),ISNUMBER($BW2594),ISNUMBER($BX2594)),$D2594*($BX2594-$BW2594+1),""))</f>
        <v>27916</v>
      </c>
      <c r="H2594" s="0" t="s">
        <v>118</v>
      </c>
      <c r="I2594" s="0" t="s">
        <v>746</v>
      </c>
      <c r="J2594" s="0" t="n">
        <f aca="false">IF($BW2594&lt;&gt;"",$BW2594,"")</f>
        <v>2000</v>
      </c>
      <c r="K2594" s="0" t="n">
        <f aca="false">IF($BX2594&lt;&gt;"",$BX2594,"")</f>
        <v>2013</v>
      </c>
      <c r="L2594" s="0" t="n">
        <f aca="false">IF(AND(ISNUMBER($BW2594),ISNUMBER($BX2594)),($BW2594+$BX2594)/2,"")</f>
        <v>2006.5</v>
      </c>
      <c r="M2594" s="0" t="n">
        <f aca="false">IF($L2594&lt;&gt;"",$L2594,"")</f>
        <v>2006.5</v>
      </c>
      <c r="N2594" s="0" t="n">
        <f aca="false">IF(AND(ISNUMBER($BW2594),ISNUMBER($BX2594)),MIN(1,MAX(0,($BX2594-2016+1)/($BX2594-$BW2594+1))),"")</f>
        <v>0</v>
      </c>
      <c r="O2594" s="0" t="n">
        <f aca="false">IF(AND(ISNUMBER($BW2594),ISNUMBER($BX2594)),MIN(1,MAX(0,($BX2594-2017+1)/($BX2594-$BW2594+1))),"")</f>
        <v>0</v>
      </c>
      <c r="P2594" s="0" t="n">
        <f aca="false">IF(AND(ISNUMBER($BW2594),ISNUMBER($BX2594)),MIN(1,MAX(0,($BX2594-2018+1)/($BX2594-$BW2594+1))),"")</f>
        <v>0</v>
      </c>
      <c r="Q2594" s="0" t="n">
        <f aca="false">IF(AND(ISNUMBER($BW2594),ISNUMBER($BX2594)),MIN(1,MAX(0,($BX2594-2019+1)/($BX2594-$BW2594+1))),"")</f>
        <v>0</v>
      </c>
      <c r="R2594" s="0" t="n">
        <f aca="false">IF(AND(ISNUMBER($BW2594),ISNUMBER($BX2594)),MIN(1,MAX(0,($BX2594-2016+1)/($BX2594-$BW2594+1))),"")</f>
        <v>0</v>
      </c>
      <c r="S2594" s="0" t="n">
        <f aca="false">IF($L2594&lt;&gt;"",IF($L2594&gt;=2015.5,1,0),"")</f>
        <v>0</v>
      </c>
      <c r="T2594" s="0" t="n">
        <f aca="false">IF($L2594&lt;&gt;"",IF($L2594&gt;=2016,1,0),"")</f>
        <v>0</v>
      </c>
      <c r="U2594" s="0" t="n">
        <f aca="false">IF(ISNUMBER($BX2594),IF($BX2594&gt;=2016,1,0),"")</f>
        <v>0</v>
      </c>
      <c r="V2594" s="0" t="n">
        <f aca="false">IF(ISNUMBER($BW2594),IF($BW2594&gt;=2016,1,0),"")</f>
        <v>0</v>
      </c>
      <c r="W2594" s="0" t="str">
        <f aca="false">IF(AND(ISNUMBER($BW2594),ISNUMBER($BX2594)),IF($BW2594&gt;=2016,"post-only",IF($BX2594&lt;2016,"pre-only","mixed")),"")</f>
        <v>pre-only</v>
      </c>
      <c r="X2594" s="0" t="n">
        <f aca="false">IF(AND(ISNUMBER($BW2594),ISNUMBER($BX2594)),MIN(1,MAX(0,($BX2594-2017+1)/($BX2594-$BW2594+1))),"")</f>
        <v>0</v>
      </c>
      <c r="Y2594" s="0" t="n">
        <f aca="false">IF(AND(ISNUMBER($BW2594),ISNUMBER($BX2594)),MIN(1,MAX(0,($BX2594-2018+1)/($BX2594-$BW2594+1))),"")</f>
        <v>0</v>
      </c>
      <c r="Z2594" s="0" t="n">
        <f aca="false">IF(AND(ISNUMBER($BW2594),ISNUMBER($BX2594)),MIN(1,MAX(0,($BX2594-2019+1)/($BX2594-$BW2594+1))),"")</f>
        <v>0</v>
      </c>
      <c r="AA2594" s="0" t="n">
        <f aca="false">IF(ISNUMBER($BX2594),IF($BX2594&gt;=2017,1,0),"")</f>
        <v>0</v>
      </c>
      <c r="AB2594" s="0" t="n">
        <f aca="false">IF(ISNUMBER($BX2594),IF($BX2594&gt;=2018,1,0),"")</f>
        <v>0</v>
      </c>
      <c r="AC2594" s="0" t="n">
        <f aca="false">IF(ISNUMBER($BX2594),IF($BX2594&gt;=2019,1,0),"")</f>
        <v>0</v>
      </c>
      <c r="AD2594" s="0" t="n">
        <f aca="false">IF($L2594&lt;&gt;"",IF($L2594&gt;2013,1,0),"")</f>
        <v>0</v>
      </c>
      <c r="AE2594" s="0" t="n">
        <f aca="false">IF($L2594&lt;&gt;"",1+IF($L2594&gt;2011,1,0)+IF($L2594&gt;2014,1,0),"")</f>
        <v>1</v>
      </c>
      <c r="AF2594" s="0" t="s">
        <v>87</v>
      </c>
      <c r="AG2594" s="0" t="s">
        <v>88</v>
      </c>
      <c r="AH2594" s="0" t="s">
        <v>89</v>
      </c>
      <c r="AI2594" s="0" t="s">
        <v>334</v>
      </c>
      <c r="AJ2594" s="0" t="s">
        <v>334</v>
      </c>
      <c r="AK2594" s="0" t="str">
        <f aca="false">IF(AND($CF2594&lt;&gt;"",IFERROR(INDEX(subsample_country_map!$B:$B,MATCH($CF2594,subsample_country_map!$A:$A,0)),"")&lt;&gt;""),INDEX(subsample_country_map!$B:$B,MATCH($CF2594,subsample_country_map!$A:$A,0)),INDEX(lookup!$AA:$AA,MATCH($A2594,lookup!$A:$A,0)))</f>
        <v>1_US</v>
      </c>
      <c r="AL2594" s="0" t="str">
        <f aca="false">IF(AND($CF2594&lt;&gt;"",IFERROR(INDEX(subsample_country_map!$C:$C,MATCH($CF2594,subsample_country_map!$A:$A,0)),"")&lt;&gt;""),INDEX(subsample_country_map!$C:$C,MATCH($CF2594,subsample_country_map!$A:$A,0)),INDEX(lookup!$AB:$AB,MATCH($A2594,lookup!$A:$A,0)))</f>
        <v>1_developed</v>
      </c>
      <c r="AM2594" s="0" t="str">
        <f aca="false">IF(AND($CF2594&lt;&gt;"",IFERROR(INDEX(subsample_country_map!$D:$D,MATCH($CF2594,subsample_country_map!$A:$A,0)),"")&lt;&gt;""),INDEX(subsample_country_map!$D:$D,MATCH($CF2594,subsample_country_map!$A:$A,0)),INDEX(lookup!$AC:$AC,MATCH($A2594,lookup!$A:$A,0)))</f>
        <v>1_western</v>
      </c>
      <c r="AN2594" s="0" t="str">
        <f aca="false">IF(AND($CF2594&lt;&gt;"",IFERROR(INDEX(subsample_country_map!$E:$E,MATCH($CF2594,subsample_country_map!$A:$A,0)),"")&lt;&gt;""),INDEX(subsample_country_map!$E:$E,MATCH($CF2594,subsample_country_map!$A:$A,0)),INDEX(lookup!$AD:$AD,MATCH($A2594,lookup!$A:$A,0)))</f>
        <v>1_common law</v>
      </c>
      <c r="AO2594" s="0" t="str">
        <f aca="false">INDEX(lookup!$Y:$Y,MATCH($A2594,lookup!$A:$A,0))</f>
        <v>1_not published</v>
      </c>
      <c r="AP2594" s="0" t="str">
        <f aca="false">INDEX(lookup!$Z:$Z,MATCH($A2594,lookup!$A:$A,0))</f>
        <v>99_NCE</v>
      </c>
      <c r="AQ2594" s="0" t="str">
        <f aca="false">INDEX(lookup!$W:$W,MATCH($A2594,lookup!$A:$A,0))</f>
        <v>1_fin/acc/econ</v>
      </c>
      <c r="AS2594" s="0" t="s">
        <v>91</v>
      </c>
      <c r="AT2594" s="0" t="s">
        <v>111</v>
      </c>
      <c r="AU2594" s="0" t="s">
        <v>93</v>
      </c>
      <c r="AV2594" s="0" t="s">
        <v>8343</v>
      </c>
      <c r="BA2594" s="0" t="s">
        <v>95</v>
      </c>
      <c r="BB2594" s="0" t="s">
        <v>347</v>
      </c>
      <c r="BC2594" s="0" t="s">
        <v>358</v>
      </c>
      <c r="BD2594" s="0" t="s">
        <v>142</v>
      </c>
      <c r="BE2594" s="0" t="s">
        <v>98</v>
      </c>
      <c r="BI2594" s="0" t="s">
        <v>189</v>
      </c>
      <c r="BJ2594" s="0" t="s">
        <v>8338</v>
      </c>
      <c r="BK2594" s="0" t="s">
        <v>1442</v>
      </c>
      <c r="BL2594" s="0" t="s">
        <v>8344</v>
      </c>
      <c r="BM2594" s="0" t="s">
        <v>8335</v>
      </c>
      <c r="BN2594" s="0" t="s">
        <v>8342</v>
      </c>
      <c r="BO2594" s="0" t="s">
        <v>754</v>
      </c>
      <c r="BP2594" s="0" t="s">
        <v>8331</v>
      </c>
      <c r="BQ2594" s="0" t="s">
        <v>755</v>
      </c>
      <c r="BT2594" s="0" t="n">
        <v>0</v>
      </c>
      <c r="BU2594" s="0" t="s">
        <v>8336</v>
      </c>
      <c r="BW2594" s="0" t="n">
        <v>2000</v>
      </c>
      <c r="BX2594" s="0" t="n">
        <v>2013</v>
      </c>
      <c r="BY2594" s="0" t="s">
        <v>1526</v>
      </c>
      <c r="BZ2594" s="0" t="n">
        <v>2006.5</v>
      </c>
      <c r="CA2594" s="0" t="n">
        <v>0</v>
      </c>
      <c r="CB2594" s="0" t="n">
        <v>0</v>
      </c>
      <c r="CC2594" s="0" t="n">
        <v>0</v>
      </c>
      <c r="CD2594" s="0" t="n">
        <v>-0.0737316281466947</v>
      </c>
      <c r="CE2594" s="0" t="n">
        <v>1</v>
      </c>
    </row>
    <row r="2595" customFormat="false" ht="15" hidden="false" customHeight="false" outlineLevel="0" collapsed="false">
      <c r="A2595" s="0" t="s">
        <v>8331</v>
      </c>
      <c r="B2595" s="0" t="n">
        <v>3900</v>
      </c>
      <c r="D2595" s="0" t="n">
        <v>1986</v>
      </c>
      <c r="E2595" s="0" t="n">
        <f aca="false">IF(ISNUMBER($BA2595),$BA2595,IF(AND(ISNUMBER($D2595),ISNUMBER($BW2595),ISNUMBER($BX2595)),$D2595*($BX2595-$BW2595+1),""))</f>
        <v>1986</v>
      </c>
      <c r="H2595" s="0" t="s">
        <v>118</v>
      </c>
      <c r="I2595" s="0" t="s">
        <v>746</v>
      </c>
      <c r="J2595" s="0" t="n">
        <f aca="false">IF($BW2595&lt;&gt;"",$BW2595,"")</f>
        <v>2000</v>
      </c>
      <c r="K2595" s="0" t="n">
        <f aca="false">IF($BX2595&lt;&gt;"",$BX2595,"")</f>
        <v>2013</v>
      </c>
      <c r="L2595" s="0" t="n">
        <f aca="false">IF(AND(ISNUMBER($BW2595),ISNUMBER($BX2595)),($BW2595+$BX2595)/2,"")</f>
        <v>2006.5</v>
      </c>
      <c r="M2595" s="0" t="n">
        <f aca="false">IF($L2595&lt;&gt;"",$L2595,"")</f>
        <v>2006.5</v>
      </c>
      <c r="N2595" s="0" t="n">
        <f aca="false">IF(AND(ISNUMBER($BW2595),ISNUMBER($BX2595)),MIN(1,MAX(0,($BX2595-2016+1)/($BX2595-$BW2595+1))),"")</f>
        <v>0</v>
      </c>
      <c r="O2595" s="0" t="n">
        <f aca="false">IF(AND(ISNUMBER($BW2595),ISNUMBER($BX2595)),MIN(1,MAX(0,($BX2595-2017+1)/($BX2595-$BW2595+1))),"")</f>
        <v>0</v>
      </c>
      <c r="P2595" s="0" t="n">
        <f aca="false">IF(AND(ISNUMBER($BW2595),ISNUMBER($BX2595)),MIN(1,MAX(0,($BX2595-2018+1)/($BX2595-$BW2595+1))),"")</f>
        <v>0</v>
      </c>
      <c r="Q2595" s="0" t="n">
        <f aca="false">IF(AND(ISNUMBER($BW2595),ISNUMBER($BX2595)),MIN(1,MAX(0,($BX2595-2019+1)/($BX2595-$BW2595+1))),"")</f>
        <v>0</v>
      </c>
      <c r="R2595" s="0" t="n">
        <f aca="false">IF(AND(ISNUMBER($BW2595),ISNUMBER($BX2595)),MIN(1,MAX(0,($BX2595-2016+1)/($BX2595-$BW2595+1))),"")</f>
        <v>0</v>
      </c>
      <c r="S2595" s="0" t="n">
        <f aca="false">IF($L2595&lt;&gt;"",IF($L2595&gt;=2015.5,1,0),"")</f>
        <v>0</v>
      </c>
      <c r="T2595" s="0" t="n">
        <f aca="false">IF($L2595&lt;&gt;"",IF($L2595&gt;=2016,1,0),"")</f>
        <v>0</v>
      </c>
      <c r="U2595" s="0" t="n">
        <f aca="false">IF(ISNUMBER($BX2595),IF($BX2595&gt;=2016,1,0),"")</f>
        <v>0</v>
      </c>
      <c r="V2595" s="0" t="n">
        <f aca="false">IF(ISNUMBER($BW2595),IF($BW2595&gt;=2016,1,0),"")</f>
        <v>0</v>
      </c>
      <c r="W2595" s="0" t="str">
        <f aca="false">IF(AND(ISNUMBER($BW2595),ISNUMBER($BX2595)),IF($BW2595&gt;=2016,"post-only",IF($BX2595&lt;2016,"pre-only","mixed")),"")</f>
        <v>pre-only</v>
      </c>
      <c r="X2595" s="0" t="n">
        <f aca="false">IF(AND(ISNUMBER($BW2595),ISNUMBER($BX2595)),MIN(1,MAX(0,($BX2595-2017+1)/($BX2595-$BW2595+1))),"")</f>
        <v>0</v>
      </c>
      <c r="Y2595" s="0" t="n">
        <f aca="false">IF(AND(ISNUMBER($BW2595),ISNUMBER($BX2595)),MIN(1,MAX(0,($BX2595-2018+1)/($BX2595-$BW2595+1))),"")</f>
        <v>0</v>
      </c>
      <c r="Z2595" s="0" t="n">
        <f aca="false">IF(AND(ISNUMBER($BW2595),ISNUMBER($BX2595)),MIN(1,MAX(0,($BX2595-2019+1)/($BX2595-$BW2595+1))),"")</f>
        <v>0</v>
      </c>
      <c r="AA2595" s="0" t="n">
        <f aca="false">IF(ISNUMBER($BX2595),IF($BX2595&gt;=2017,1,0),"")</f>
        <v>0</v>
      </c>
      <c r="AB2595" s="0" t="n">
        <f aca="false">IF(ISNUMBER($BX2595),IF($BX2595&gt;=2018,1,0),"")</f>
        <v>0</v>
      </c>
      <c r="AC2595" s="0" t="n">
        <f aca="false">IF(ISNUMBER($BX2595),IF($BX2595&gt;=2019,1,0),"")</f>
        <v>0</v>
      </c>
      <c r="AD2595" s="0" t="n">
        <f aca="false">IF($L2595&lt;&gt;"",IF($L2595&gt;2013,1,0),"")</f>
        <v>0</v>
      </c>
      <c r="AE2595" s="0" t="n">
        <f aca="false">IF($L2595&lt;&gt;"",1+IF($L2595&gt;2011,1,0)+IF($L2595&gt;2014,1,0),"")</f>
        <v>1</v>
      </c>
      <c r="AF2595" s="0" t="s">
        <v>87</v>
      </c>
      <c r="AG2595" s="0" t="s">
        <v>88</v>
      </c>
      <c r="AH2595" s="0" t="s">
        <v>89</v>
      </c>
      <c r="AI2595" s="0" t="s">
        <v>334</v>
      </c>
      <c r="AJ2595" s="0" t="s">
        <v>334</v>
      </c>
      <c r="AK2595" s="0" t="str">
        <f aca="false">IF(AND($CF2595&lt;&gt;"",IFERROR(INDEX(subsample_country_map!$B:$B,MATCH($CF2595,subsample_country_map!$A:$A,0)),"")&lt;&gt;""),INDEX(subsample_country_map!$B:$B,MATCH($CF2595,subsample_country_map!$A:$A,0)),INDEX(lookup!$AA:$AA,MATCH($A2595,lookup!$A:$A,0)))</f>
        <v>1_US</v>
      </c>
      <c r="AL2595" s="0" t="str">
        <f aca="false">IF(AND($CF2595&lt;&gt;"",IFERROR(INDEX(subsample_country_map!$C:$C,MATCH($CF2595,subsample_country_map!$A:$A,0)),"")&lt;&gt;""),INDEX(subsample_country_map!$C:$C,MATCH($CF2595,subsample_country_map!$A:$A,0)),INDEX(lookup!$AB:$AB,MATCH($A2595,lookup!$A:$A,0)))</f>
        <v>1_developed</v>
      </c>
      <c r="AM2595" s="0" t="str">
        <f aca="false">IF(AND($CF2595&lt;&gt;"",IFERROR(INDEX(subsample_country_map!$D:$D,MATCH($CF2595,subsample_country_map!$A:$A,0)),"")&lt;&gt;""),INDEX(subsample_country_map!$D:$D,MATCH($CF2595,subsample_country_map!$A:$A,0)),INDEX(lookup!$AC:$AC,MATCH($A2595,lookup!$A:$A,0)))</f>
        <v>1_western</v>
      </c>
      <c r="AN2595" s="0" t="str">
        <f aca="false">IF(AND($CF2595&lt;&gt;"",IFERROR(INDEX(subsample_country_map!$E:$E,MATCH($CF2595,subsample_country_map!$A:$A,0)),"")&lt;&gt;""),INDEX(subsample_country_map!$E:$E,MATCH($CF2595,subsample_country_map!$A:$A,0)),INDEX(lookup!$AD:$AD,MATCH($A2595,lookup!$A:$A,0)))</f>
        <v>1_common law</v>
      </c>
      <c r="AO2595" s="0" t="str">
        <f aca="false">INDEX(lookup!$Y:$Y,MATCH($A2595,lookup!$A:$A,0))</f>
        <v>1_not published</v>
      </c>
      <c r="AP2595" s="0" t="str">
        <f aca="false">INDEX(lookup!$Z:$Z,MATCH($A2595,lookup!$A:$A,0))</f>
        <v>99_NCE</v>
      </c>
      <c r="AQ2595" s="0" t="str">
        <f aca="false">INDEX(lookup!$W:$W,MATCH($A2595,lookup!$A:$A,0))</f>
        <v>1_fin/acc/econ</v>
      </c>
      <c r="AS2595" s="0" t="s">
        <v>91</v>
      </c>
      <c r="AT2595" s="0" t="s">
        <v>111</v>
      </c>
      <c r="AU2595" s="0" t="s">
        <v>93</v>
      </c>
      <c r="AV2595" s="0" t="s">
        <v>8345</v>
      </c>
      <c r="BA2595" s="0" t="n">
        <v>1986</v>
      </c>
      <c r="BB2595" s="0" t="s">
        <v>96</v>
      </c>
      <c r="BC2595" s="0" t="s">
        <v>358</v>
      </c>
      <c r="BD2595" s="0" t="s">
        <v>142</v>
      </c>
      <c r="BE2595" s="0" t="s">
        <v>8346</v>
      </c>
      <c r="BF2595" s="0" t="s">
        <v>8347</v>
      </c>
      <c r="BI2595" s="0" t="s">
        <v>208</v>
      </c>
      <c r="BJ2595" s="0" t="s">
        <v>8348</v>
      </c>
      <c r="BK2595" s="0" t="s">
        <v>3241</v>
      </c>
      <c r="BL2595" s="0" t="s">
        <v>8349</v>
      </c>
      <c r="BM2595" s="0" t="s">
        <v>8335</v>
      </c>
      <c r="BN2595" s="0" t="s">
        <v>104</v>
      </c>
      <c r="BO2595" s="0" t="s">
        <v>754</v>
      </c>
      <c r="BP2595" s="0" t="s">
        <v>8331</v>
      </c>
      <c r="BQ2595" s="0" t="s">
        <v>2442</v>
      </c>
      <c r="BT2595" s="0" t="n">
        <v>0</v>
      </c>
      <c r="BU2595" s="0" t="s">
        <v>8336</v>
      </c>
      <c r="BW2595" s="0" t="n">
        <v>2000</v>
      </c>
      <c r="BX2595" s="0" t="n">
        <v>2013</v>
      </c>
      <c r="BY2595" s="0" t="s">
        <v>1526</v>
      </c>
      <c r="BZ2595" s="0" t="n">
        <v>2006.5</v>
      </c>
      <c r="CA2595" s="0" t="n">
        <v>0</v>
      </c>
      <c r="CB2595" s="0" t="n">
        <v>0</v>
      </c>
      <c r="CC2595" s="0" t="n">
        <v>0</v>
      </c>
      <c r="CE2595" s="0" t="n">
        <v>0</v>
      </c>
    </row>
    <row r="2596" customFormat="false" ht="15" hidden="false" customHeight="false" outlineLevel="0" collapsed="false">
      <c r="A2596" s="0" t="s">
        <v>8331</v>
      </c>
      <c r="B2596" s="0" t="n">
        <v>3901</v>
      </c>
      <c r="D2596" s="0" t="n">
        <v>1994</v>
      </c>
      <c r="E2596" s="0" t="n">
        <f aca="false">IF(ISNUMBER($BA2596),$BA2596,IF(AND(ISNUMBER($D2596),ISNUMBER($BW2596),ISNUMBER($BX2596)),$D2596*($BX2596-$BW2596+1),""))</f>
        <v>1994</v>
      </c>
      <c r="H2596" s="0" t="s">
        <v>118</v>
      </c>
      <c r="I2596" s="0" t="s">
        <v>746</v>
      </c>
      <c r="J2596" s="0" t="n">
        <f aca="false">IF($BW2596&lt;&gt;"",$BW2596,"")</f>
        <v>2000</v>
      </c>
      <c r="K2596" s="0" t="n">
        <f aca="false">IF($BX2596&lt;&gt;"",$BX2596,"")</f>
        <v>2013</v>
      </c>
      <c r="L2596" s="0" t="n">
        <f aca="false">IF(AND(ISNUMBER($BW2596),ISNUMBER($BX2596)),($BW2596+$BX2596)/2,"")</f>
        <v>2006.5</v>
      </c>
      <c r="M2596" s="0" t="n">
        <f aca="false">IF($L2596&lt;&gt;"",$L2596,"")</f>
        <v>2006.5</v>
      </c>
      <c r="N2596" s="0" t="n">
        <f aca="false">IF(AND(ISNUMBER($BW2596),ISNUMBER($BX2596)),MIN(1,MAX(0,($BX2596-2016+1)/($BX2596-$BW2596+1))),"")</f>
        <v>0</v>
      </c>
      <c r="O2596" s="0" t="n">
        <f aca="false">IF(AND(ISNUMBER($BW2596),ISNUMBER($BX2596)),MIN(1,MAX(0,($BX2596-2017+1)/($BX2596-$BW2596+1))),"")</f>
        <v>0</v>
      </c>
      <c r="P2596" s="0" t="n">
        <f aca="false">IF(AND(ISNUMBER($BW2596),ISNUMBER($BX2596)),MIN(1,MAX(0,($BX2596-2018+1)/($BX2596-$BW2596+1))),"")</f>
        <v>0</v>
      </c>
      <c r="Q2596" s="0" t="n">
        <f aca="false">IF(AND(ISNUMBER($BW2596),ISNUMBER($BX2596)),MIN(1,MAX(0,($BX2596-2019+1)/($BX2596-$BW2596+1))),"")</f>
        <v>0</v>
      </c>
      <c r="R2596" s="0" t="n">
        <f aca="false">IF(AND(ISNUMBER($BW2596),ISNUMBER($BX2596)),MIN(1,MAX(0,($BX2596-2016+1)/($BX2596-$BW2596+1))),"")</f>
        <v>0</v>
      </c>
      <c r="S2596" s="0" t="n">
        <f aca="false">IF($L2596&lt;&gt;"",IF($L2596&gt;=2015.5,1,0),"")</f>
        <v>0</v>
      </c>
      <c r="T2596" s="0" t="n">
        <f aca="false">IF($L2596&lt;&gt;"",IF($L2596&gt;=2016,1,0),"")</f>
        <v>0</v>
      </c>
      <c r="U2596" s="0" t="n">
        <f aca="false">IF(ISNUMBER($BX2596),IF($BX2596&gt;=2016,1,0),"")</f>
        <v>0</v>
      </c>
      <c r="V2596" s="0" t="n">
        <f aca="false">IF(ISNUMBER($BW2596),IF($BW2596&gt;=2016,1,0),"")</f>
        <v>0</v>
      </c>
      <c r="W2596" s="0" t="str">
        <f aca="false">IF(AND(ISNUMBER($BW2596),ISNUMBER($BX2596)),IF($BW2596&gt;=2016,"post-only",IF($BX2596&lt;2016,"pre-only","mixed")),"")</f>
        <v>pre-only</v>
      </c>
      <c r="X2596" s="0" t="n">
        <f aca="false">IF(AND(ISNUMBER($BW2596),ISNUMBER($BX2596)),MIN(1,MAX(0,($BX2596-2017+1)/($BX2596-$BW2596+1))),"")</f>
        <v>0</v>
      </c>
      <c r="Y2596" s="0" t="n">
        <f aca="false">IF(AND(ISNUMBER($BW2596),ISNUMBER($BX2596)),MIN(1,MAX(0,($BX2596-2018+1)/($BX2596-$BW2596+1))),"")</f>
        <v>0</v>
      </c>
      <c r="Z2596" s="0" t="n">
        <f aca="false">IF(AND(ISNUMBER($BW2596),ISNUMBER($BX2596)),MIN(1,MAX(0,($BX2596-2019+1)/($BX2596-$BW2596+1))),"")</f>
        <v>0</v>
      </c>
      <c r="AA2596" s="0" t="n">
        <f aca="false">IF(ISNUMBER($BX2596),IF($BX2596&gt;=2017,1,0),"")</f>
        <v>0</v>
      </c>
      <c r="AB2596" s="0" t="n">
        <f aca="false">IF(ISNUMBER($BX2596),IF($BX2596&gt;=2018,1,0),"")</f>
        <v>0</v>
      </c>
      <c r="AC2596" s="0" t="n">
        <f aca="false">IF(ISNUMBER($BX2596),IF($BX2596&gt;=2019,1,0),"")</f>
        <v>0</v>
      </c>
      <c r="AD2596" s="0" t="n">
        <f aca="false">IF($L2596&lt;&gt;"",IF($L2596&gt;2013,1,0),"")</f>
        <v>0</v>
      </c>
      <c r="AE2596" s="0" t="n">
        <f aca="false">IF($L2596&lt;&gt;"",1+IF($L2596&gt;2011,1,0)+IF($L2596&gt;2014,1,0),"")</f>
        <v>1</v>
      </c>
      <c r="AF2596" s="0" t="s">
        <v>87</v>
      </c>
      <c r="AG2596" s="0" t="s">
        <v>88</v>
      </c>
      <c r="AH2596" s="0" t="s">
        <v>89</v>
      </c>
      <c r="AI2596" s="0" t="s">
        <v>334</v>
      </c>
      <c r="AJ2596" s="0" t="s">
        <v>334</v>
      </c>
      <c r="AK2596" s="0" t="str">
        <f aca="false">IF(AND($CF2596&lt;&gt;"",IFERROR(INDEX(subsample_country_map!$B:$B,MATCH($CF2596,subsample_country_map!$A:$A,0)),"")&lt;&gt;""),INDEX(subsample_country_map!$B:$B,MATCH($CF2596,subsample_country_map!$A:$A,0)),INDEX(lookup!$AA:$AA,MATCH($A2596,lookup!$A:$A,0)))</f>
        <v>1_US</v>
      </c>
      <c r="AL2596" s="0" t="str">
        <f aca="false">IF(AND($CF2596&lt;&gt;"",IFERROR(INDEX(subsample_country_map!$C:$C,MATCH($CF2596,subsample_country_map!$A:$A,0)),"")&lt;&gt;""),INDEX(subsample_country_map!$C:$C,MATCH($CF2596,subsample_country_map!$A:$A,0)),INDEX(lookup!$AB:$AB,MATCH($A2596,lookup!$A:$A,0)))</f>
        <v>1_developed</v>
      </c>
      <c r="AM2596" s="0" t="str">
        <f aca="false">IF(AND($CF2596&lt;&gt;"",IFERROR(INDEX(subsample_country_map!$D:$D,MATCH($CF2596,subsample_country_map!$A:$A,0)),"")&lt;&gt;""),INDEX(subsample_country_map!$D:$D,MATCH($CF2596,subsample_country_map!$A:$A,0)),INDEX(lookup!$AC:$AC,MATCH($A2596,lookup!$A:$A,0)))</f>
        <v>1_western</v>
      </c>
      <c r="AN2596" s="0" t="str">
        <f aca="false">IF(AND($CF2596&lt;&gt;"",IFERROR(INDEX(subsample_country_map!$E:$E,MATCH($CF2596,subsample_country_map!$A:$A,0)),"")&lt;&gt;""),INDEX(subsample_country_map!$E:$E,MATCH($CF2596,subsample_country_map!$A:$A,0)),INDEX(lookup!$AD:$AD,MATCH($A2596,lookup!$A:$A,0)))</f>
        <v>1_common law</v>
      </c>
      <c r="AO2596" s="0" t="str">
        <f aca="false">INDEX(lookup!$Y:$Y,MATCH($A2596,lookup!$A:$A,0))</f>
        <v>1_not published</v>
      </c>
      <c r="AP2596" s="0" t="str">
        <f aca="false">INDEX(lookup!$Z:$Z,MATCH($A2596,lookup!$A:$A,0))</f>
        <v>99_NCE</v>
      </c>
      <c r="AQ2596" s="0" t="str">
        <f aca="false">INDEX(lookup!$W:$W,MATCH($A2596,lookup!$A:$A,0))</f>
        <v>1_fin/acc/econ</v>
      </c>
      <c r="AS2596" s="0" t="s">
        <v>91</v>
      </c>
      <c r="AT2596" s="0" t="s">
        <v>111</v>
      </c>
      <c r="AU2596" s="0" t="s">
        <v>93</v>
      </c>
      <c r="AV2596" s="0" t="s">
        <v>866</v>
      </c>
      <c r="BA2596" s="0" t="n">
        <v>1994</v>
      </c>
      <c r="BB2596" s="0" t="s">
        <v>96</v>
      </c>
      <c r="BC2596" s="0" t="s">
        <v>358</v>
      </c>
      <c r="BD2596" s="0" t="s">
        <v>142</v>
      </c>
      <c r="BE2596" s="0" t="s">
        <v>8346</v>
      </c>
      <c r="BF2596" s="0" t="s">
        <v>8350</v>
      </c>
      <c r="BI2596" s="0" t="s">
        <v>208</v>
      </c>
      <c r="BJ2596" s="0" t="s">
        <v>8351</v>
      </c>
      <c r="BK2596" s="0" t="s">
        <v>3241</v>
      </c>
      <c r="BL2596" s="0" t="s">
        <v>8352</v>
      </c>
      <c r="BM2596" s="0" t="s">
        <v>8335</v>
      </c>
      <c r="BN2596" s="0" t="s">
        <v>104</v>
      </c>
      <c r="BO2596" s="0" t="s">
        <v>754</v>
      </c>
      <c r="BP2596" s="0" t="s">
        <v>8331</v>
      </c>
      <c r="BQ2596" s="0" t="s">
        <v>2442</v>
      </c>
      <c r="BT2596" s="0" t="n">
        <v>0</v>
      </c>
      <c r="BU2596" s="0" t="s">
        <v>8336</v>
      </c>
      <c r="BW2596" s="0" t="n">
        <v>2000</v>
      </c>
      <c r="BX2596" s="0" t="n">
        <v>2013</v>
      </c>
      <c r="BY2596" s="0" t="s">
        <v>1526</v>
      </c>
      <c r="BZ2596" s="0" t="n">
        <v>2006.5</v>
      </c>
      <c r="CA2596" s="0" t="n">
        <v>0</v>
      </c>
      <c r="CB2596" s="0" t="n">
        <v>0</v>
      </c>
      <c r="CC2596" s="0" t="n">
        <v>0</v>
      </c>
      <c r="CE2596" s="0" t="n">
        <v>0</v>
      </c>
    </row>
    <row r="2597" customFormat="false" ht="15" hidden="false" customHeight="false" outlineLevel="0" collapsed="false">
      <c r="A2597" s="0" t="s">
        <v>8331</v>
      </c>
      <c r="B2597" s="0" t="n">
        <v>3902</v>
      </c>
      <c r="D2597" s="0" t="n">
        <v>1952</v>
      </c>
      <c r="E2597" s="0" t="n">
        <f aca="false">IF(ISNUMBER($BA2597),$BA2597,IF(AND(ISNUMBER($D2597),ISNUMBER($BW2597),ISNUMBER($BX2597)),$D2597*($BX2597-$BW2597+1),""))</f>
        <v>1952</v>
      </c>
      <c r="H2597" s="0" t="s">
        <v>118</v>
      </c>
      <c r="I2597" s="0" t="s">
        <v>746</v>
      </c>
      <c r="J2597" s="0" t="n">
        <f aca="false">IF($BW2597&lt;&gt;"",$BW2597,"")</f>
        <v>2000</v>
      </c>
      <c r="K2597" s="0" t="n">
        <f aca="false">IF($BX2597&lt;&gt;"",$BX2597,"")</f>
        <v>2013</v>
      </c>
      <c r="L2597" s="0" t="n">
        <f aca="false">IF(AND(ISNUMBER($BW2597),ISNUMBER($BX2597)),($BW2597+$BX2597)/2,"")</f>
        <v>2006.5</v>
      </c>
      <c r="M2597" s="0" t="n">
        <f aca="false">IF($L2597&lt;&gt;"",$L2597,"")</f>
        <v>2006.5</v>
      </c>
      <c r="N2597" s="0" t="n">
        <f aca="false">IF(AND(ISNUMBER($BW2597),ISNUMBER($BX2597)),MIN(1,MAX(0,($BX2597-2016+1)/($BX2597-$BW2597+1))),"")</f>
        <v>0</v>
      </c>
      <c r="O2597" s="0" t="n">
        <f aca="false">IF(AND(ISNUMBER($BW2597),ISNUMBER($BX2597)),MIN(1,MAX(0,($BX2597-2017+1)/($BX2597-$BW2597+1))),"")</f>
        <v>0</v>
      </c>
      <c r="P2597" s="0" t="n">
        <f aca="false">IF(AND(ISNUMBER($BW2597),ISNUMBER($BX2597)),MIN(1,MAX(0,($BX2597-2018+1)/($BX2597-$BW2597+1))),"")</f>
        <v>0</v>
      </c>
      <c r="Q2597" s="0" t="n">
        <f aca="false">IF(AND(ISNUMBER($BW2597),ISNUMBER($BX2597)),MIN(1,MAX(0,($BX2597-2019+1)/($BX2597-$BW2597+1))),"")</f>
        <v>0</v>
      </c>
      <c r="R2597" s="0" t="n">
        <f aca="false">IF(AND(ISNUMBER($BW2597),ISNUMBER($BX2597)),MIN(1,MAX(0,($BX2597-2016+1)/($BX2597-$BW2597+1))),"")</f>
        <v>0</v>
      </c>
      <c r="S2597" s="0" t="n">
        <f aca="false">IF($L2597&lt;&gt;"",IF($L2597&gt;=2015.5,1,0),"")</f>
        <v>0</v>
      </c>
      <c r="T2597" s="0" t="n">
        <f aca="false">IF($L2597&lt;&gt;"",IF($L2597&gt;=2016,1,0),"")</f>
        <v>0</v>
      </c>
      <c r="U2597" s="0" t="n">
        <f aca="false">IF(ISNUMBER($BX2597),IF($BX2597&gt;=2016,1,0),"")</f>
        <v>0</v>
      </c>
      <c r="V2597" s="0" t="n">
        <f aca="false">IF(ISNUMBER($BW2597),IF($BW2597&gt;=2016,1,0),"")</f>
        <v>0</v>
      </c>
      <c r="W2597" s="0" t="str">
        <f aca="false">IF(AND(ISNUMBER($BW2597),ISNUMBER($BX2597)),IF($BW2597&gt;=2016,"post-only",IF($BX2597&lt;2016,"pre-only","mixed")),"")</f>
        <v>pre-only</v>
      </c>
      <c r="X2597" s="0" t="n">
        <f aca="false">IF(AND(ISNUMBER($BW2597),ISNUMBER($BX2597)),MIN(1,MAX(0,($BX2597-2017+1)/($BX2597-$BW2597+1))),"")</f>
        <v>0</v>
      </c>
      <c r="Y2597" s="0" t="n">
        <f aca="false">IF(AND(ISNUMBER($BW2597),ISNUMBER($BX2597)),MIN(1,MAX(0,($BX2597-2018+1)/($BX2597-$BW2597+1))),"")</f>
        <v>0</v>
      </c>
      <c r="Z2597" s="0" t="n">
        <f aca="false">IF(AND(ISNUMBER($BW2597),ISNUMBER($BX2597)),MIN(1,MAX(0,($BX2597-2019+1)/($BX2597-$BW2597+1))),"")</f>
        <v>0</v>
      </c>
      <c r="AA2597" s="0" t="n">
        <f aca="false">IF(ISNUMBER($BX2597),IF($BX2597&gt;=2017,1,0),"")</f>
        <v>0</v>
      </c>
      <c r="AB2597" s="0" t="n">
        <f aca="false">IF(ISNUMBER($BX2597),IF($BX2597&gt;=2018,1,0),"")</f>
        <v>0</v>
      </c>
      <c r="AC2597" s="0" t="n">
        <f aca="false">IF(ISNUMBER($BX2597),IF($BX2597&gt;=2019,1,0),"")</f>
        <v>0</v>
      </c>
      <c r="AD2597" s="0" t="n">
        <f aca="false">IF($L2597&lt;&gt;"",IF($L2597&gt;2013,1,0),"")</f>
        <v>0</v>
      </c>
      <c r="AE2597" s="0" t="n">
        <f aca="false">IF($L2597&lt;&gt;"",1+IF($L2597&gt;2011,1,0)+IF($L2597&gt;2014,1,0),"")</f>
        <v>1</v>
      </c>
      <c r="AF2597" s="0" t="s">
        <v>87</v>
      </c>
      <c r="AG2597" s="0" t="s">
        <v>88</v>
      </c>
      <c r="AH2597" s="0" t="s">
        <v>89</v>
      </c>
      <c r="AI2597" s="0" t="s">
        <v>334</v>
      </c>
      <c r="AJ2597" s="0" t="s">
        <v>334</v>
      </c>
      <c r="AK2597" s="0" t="str">
        <f aca="false">IF(AND($CF2597&lt;&gt;"",IFERROR(INDEX(subsample_country_map!$B:$B,MATCH($CF2597,subsample_country_map!$A:$A,0)),"")&lt;&gt;""),INDEX(subsample_country_map!$B:$B,MATCH($CF2597,subsample_country_map!$A:$A,0)),INDEX(lookup!$AA:$AA,MATCH($A2597,lookup!$A:$A,0)))</f>
        <v>1_US</v>
      </c>
      <c r="AL2597" s="0" t="str">
        <f aca="false">IF(AND($CF2597&lt;&gt;"",IFERROR(INDEX(subsample_country_map!$C:$C,MATCH($CF2597,subsample_country_map!$A:$A,0)),"")&lt;&gt;""),INDEX(subsample_country_map!$C:$C,MATCH($CF2597,subsample_country_map!$A:$A,0)),INDEX(lookup!$AB:$AB,MATCH($A2597,lookup!$A:$A,0)))</f>
        <v>1_developed</v>
      </c>
      <c r="AM2597" s="0" t="str">
        <f aca="false">IF(AND($CF2597&lt;&gt;"",IFERROR(INDEX(subsample_country_map!$D:$D,MATCH($CF2597,subsample_country_map!$A:$A,0)),"")&lt;&gt;""),INDEX(subsample_country_map!$D:$D,MATCH($CF2597,subsample_country_map!$A:$A,0)),INDEX(lookup!$AC:$AC,MATCH($A2597,lookup!$A:$A,0)))</f>
        <v>1_western</v>
      </c>
      <c r="AN2597" s="0" t="str">
        <f aca="false">IF(AND($CF2597&lt;&gt;"",IFERROR(INDEX(subsample_country_map!$E:$E,MATCH($CF2597,subsample_country_map!$A:$A,0)),"")&lt;&gt;""),INDEX(subsample_country_map!$E:$E,MATCH($CF2597,subsample_country_map!$A:$A,0)),INDEX(lookup!$AD:$AD,MATCH($A2597,lookup!$A:$A,0)))</f>
        <v>1_common law</v>
      </c>
      <c r="AO2597" s="0" t="str">
        <f aca="false">INDEX(lookup!$Y:$Y,MATCH($A2597,lookup!$A:$A,0))</f>
        <v>1_not published</v>
      </c>
      <c r="AP2597" s="0" t="str">
        <f aca="false">INDEX(lookup!$Z:$Z,MATCH($A2597,lookup!$A:$A,0))</f>
        <v>99_NCE</v>
      </c>
      <c r="AQ2597" s="0" t="str">
        <f aca="false">INDEX(lookup!$W:$W,MATCH($A2597,lookup!$A:$A,0))</f>
        <v>1_fin/acc/econ</v>
      </c>
      <c r="AS2597" s="0" t="s">
        <v>91</v>
      </c>
      <c r="AT2597" s="0" t="s">
        <v>111</v>
      </c>
      <c r="AU2597" s="0" t="s">
        <v>93</v>
      </c>
      <c r="AV2597" s="0" t="s">
        <v>8353</v>
      </c>
      <c r="BA2597" s="0" t="n">
        <v>1952</v>
      </c>
      <c r="BB2597" s="0" t="s">
        <v>96</v>
      </c>
      <c r="BC2597" s="0" t="s">
        <v>358</v>
      </c>
      <c r="BD2597" s="0" t="s">
        <v>142</v>
      </c>
      <c r="BE2597" s="0" t="s">
        <v>8346</v>
      </c>
      <c r="BF2597" s="0" t="s">
        <v>8354</v>
      </c>
      <c r="BI2597" s="0" t="s">
        <v>208</v>
      </c>
      <c r="BJ2597" s="0" t="s">
        <v>8355</v>
      </c>
      <c r="BK2597" s="0" t="s">
        <v>3241</v>
      </c>
      <c r="BL2597" s="0" t="s">
        <v>8356</v>
      </c>
      <c r="BM2597" s="0" t="s">
        <v>8335</v>
      </c>
      <c r="BN2597" s="0" t="s">
        <v>104</v>
      </c>
      <c r="BO2597" s="0" t="s">
        <v>754</v>
      </c>
      <c r="BP2597" s="0" t="s">
        <v>8331</v>
      </c>
      <c r="BQ2597" s="0" t="s">
        <v>2442</v>
      </c>
      <c r="BT2597" s="0" t="n">
        <v>0</v>
      </c>
      <c r="BU2597" s="0" t="s">
        <v>8336</v>
      </c>
      <c r="BW2597" s="0" t="n">
        <v>2000</v>
      </c>
      <c r="BX2597" s="0" t="n">
        <v>2013</v>
      </c>
      <c r="BY2597" s="0" t="s">
        <v>1526</v>
      </c>
      <c r="BZ2597" s="0" t="n">
        <v>2006.5</v>
      </c>
      <c r="CA2597" s="0" t="n">
        <v>0</v>
      </c>
      <c r="CB2597" s="0" t="n">
        <v>0</v>
      </c>
      <c r="CC2597" s="0" t="n">
        <v>0</v>
      </c>
      <c r="CE2597" s="0" t="n">
        <v>0</v>
      </c>
    </row>
    <row r="2598" customFormat="false" ht="15" hidden="false" customHeight="false" outlineLevel="0" collapsed="false">
      <c r="A2598" s="0" t="s">
        <v>8331</v>
      </c>
      <c r="B2598" s="0" t="n">
        <v>3903</v>
      </c>
      <c r="D2598" s="0" t="n">
        <v>1867</v>
      </c>
      <c r="E2598" s="0" t="n">
        <f aca="false">IF(ISNUMBER($BA2598),$BA2598,IF(AND(ISNUMBER($D2598),ISNUMBER($BW2598),ISNUMBER($BX2598)),$D2598*($BX2598-$BW2598+1),""))</f>
        <v>1867</v>
      </c>
      <c r="H2598" s="0" t="s">
        <v>118</v>
      </c>
      <c r="I2598" s="0" t="s">
        <v>746</v>
      </c>
      <c r="J2598" s="0" t="n">
        <f aca="false">IF($BW2598&lt;&gt;"",$BW2598,"")</f>
        <v>2000</v>
      </c>
      <c r="K2598" s="0" t="n">
        <f aca="false">IF($BX2598&lt;&gt;"",$BX2598,"")</f>
        <v>2013</v>
      </c>
      <c r="L2598" s="0" t="n">
        <f aca="false">IF(AND(ISNUMBER($BW2598),ISNUMBER($BX2598)),($BW2598+$BX2598)/2,"")</f>
        <v>2006.5</v>
      </c>
      <c r="M2598" s="0" t="n">
        <f aca="false">IF($L2598&lt;&gt;"",$L2598,"")</f>
        <v>2006.5</v>
      </c>
      <c r="N2598" s="0" t="n">
        <f aca="false">IF(AND(ISNUMBER($BW2598),ISNUMBER($BX2598)),MIN(1,MAX(0,($BX2598-2016+1)/($BX2598-$BW2598+1))),"")</f>
        <v>0</v>
      </c>
      <c r="O2598" s="0" t="n">
        <f aca="false">IF(AND(ISNUMBER($BW2598),ISNUMBER($BX2598)),MIN(1,MAX(0,($BX2598-2017+1)/($BX2598-$BW2598+1))),"")</f>
        <v>0</v>
      </c>
      <c r="P2598" s="0" t="n">
        <f aca="false">IF(AND(ISNUMBER($BW2598),ISNUMBER($BX2598)),MIN(1,MAX(0,($BX2598-2018+1)/($BX2598-$BW2598+1))),"")</f>
        <v>0</v>
      </c>
      <c r="Q2598" s="0" t="n">
        <f aca="false">IF(AND(ISNUMBER($BW2598),ISNUMBER($BX2598)),MIN(1,MAX(0,($BX2598-2019+1)/($BX2598-$BW2598+1))),"")</f>
        <v>0</v>
      </c>
      <c r="R2598" s="0" t="n">
        <f aca="false">IF(AND(ISNUMBER($BW2598),ISNUMBER($BX2598)),MIN(1,MAX(0,($BX2598-2016+1)/($BX2598-$BW2598+1))),"")</f>
        <v>0</v>
      </c>
      <c r="S2598" s="0" t="n">
        <f aca="false">IF($L2598&lt;&gt;"",IF($L2598&gt;=2015.5,1,0),"")</f>
        <v>0</v>
      </c>
      <c r="T2598" s="0" t="n">
        <f aca="false">IF($L2598&lt;&gt;"",IF($L2598&gt;=2016,1,0),"")</f>
        <v>0</v>
      </c>
      <c r="U2598" s="0" t="n">
        <f aca="false">IF(ISNUMBER($BX2598),IF($BX2598&gt;=2016,1,0),"")</f>
        <v>0</v>
      </c>
      <c r="V2598" s="0" t="n">
        <f aca="false">IF(ISNUMBER($BW2598),IF($BW2598&gt;=2016,1,0),"")</f>
        <v>0</v>
      </c>
      <c r="W2598" s="0" t="str">
        <f aca="false">IF(AND(ISNUMBER($BW2598),ISNUMBER($BX2598)),IF($BW2598&gt;=2016,"post-only",IF($BX2598&lt;2016,"pre-only","mixed")),"")</f>
        <v>pre-only</v>
      </c>
      <c r="X2598" s="0" t="n">
        <f aca="false">IF(AND(ISNUMBER($BW2598),ISNUMBER($BX2598)),MIN(1,MAX(0,($BX2598-2017+1)/($BX2598-$BW2598+1))),"")</f>
        <v>0</v>
      </c>
      <c r="Y2598" s="0" t="n">
        <f aca="false">IF(AND(ISNUMBER($BW2598),ISNUMBER($BX2598)),MIN(1,MAX(0,($BX2598-2018+1)/($BX2598-$BW2598+1))),"")</f>
        <v>0</v>
      </c>
      <c r="Z2598" s="0" t="n">
        <f aca="false">IF(AND(ISNUMBER($BW2598),ISNUMBER($BX2598)),MIN(1,MAX(0,($BX2598-2019+1)/($BX2598-$BW2598+1))),"")</f>
        <v>0</v>
      </c>
      <c r="AA2598" s="0" t="n">
        <f aca="false">IF(ISNUMBER($BX2598),IF($BX2598&gt;=2017,1,0),"")</f>
        <v>0</v>
      </c>
      <c r="AB2598" s="0" t="n">
        <f aca="false">IF(ISNUMBER($BX2598),IF($BX2598&gt;=2018,1,0),"")</f>
        <v>0</v>
      </c>
      <c r="AC2598" s="0" t="n">
        <f aca="false">IF(ISNUMBER($BX2598),IF($BX2598&gt;=2019,1,0),"")</f>
        <v>0</v>
      </c>
      <c r="AD2598" s="0" t="n">
        <f aca="false">IF($L2598&lt;&gt;"",IF($L2598&gt;2013,1,0),"")</f>
        <v>0</v>
      </c>
      <c r="AE2598" s="0" t="n">
        <f aca="false">IF($L2598&lt;&gt;"",1+IF($L2598&gt;2011,1,0)+IF($L2598&gt;2014,1,0),"")</f>
        <v>1</v>
      </c>
      <c r="AF2598" s="0" t="s">
        <v>87</v>
      </c>
      <c r="AG2598" s="0" t="s">
        <v>88</v>
      </c>
      <c r="AH2598" s="0" t="s">
        <v>89</v>
      </c>
      <c r="AI2598" s="0" t="s">
        <v>334</v>
      </c>
      <c r="AJ2598" s="0" t="s">
        <v>334</v>
      </c>
      <c r="AK2598" s="0" t="str">
        <f aca="false">IF(AND($CF2598&lt;&gt;"",IFERROR(INDEX(subsample_country_map!$B:$B,MATCH($CF2598,subsample_country_map!$A:$A,0)),"")&lt;&gt;""),INDEX(subsample_country_map!$B:$B,MATCH($CF2598,subsample_country_map!$A:$A,0)),INDEX(lookup!$AA:$AA,MATCH($A2598,lookup!$A:$A,0)))</f>
        <v>1_US</v>
      </c>
      <c r="AL2598" s="0" t="str">
        <f aca="false">IF(AND($CF2598&lt;&gt;"",IFERROR(INDEX(subsample_country_map!$C:$C,MATCH($CF2598,subsample_country_map!$A:$A,0)),"")&lt;&gt;""),INDEX(subsample_country_map!$C:$C,MATCH($CF2598,subsample_country_map!$A:$A,0)),INDEX(lookup!$AB:$AB,MATCH($A2598,lookup!$A:$A,0)))</f>
        <v>1_developed</v>
      </c>
      <c r="AM2598" s="0" t="str">
        <f aca="false">IF(AND($CF2598&lt;&gt;"",IFERROR(INDEX(subsample_country_map!$D:$D,MATCH($CF2598,subsample_country_map!$A:$A,0)),"")&lt;&gt;""),INDEX(subsample_country_map!$D:$D,MATCH($CF2598,subsample_country_map!$A:$A,0)),INDEX(lookup!$AC:$AC,MATCH($A2598,lookup!$A:$A,0)))</f>
        <v>1_western</v>
      </c>
      <c r="AN2598" s="0" t="str">
        <f aca="false">IF(AND($CF2598&lt;&gt;"",IFERROR(INDEX(subsample_country_map!$E:$E,MATCH($CF2598,subsample_country_map!$A:$A,0)),"")&lt;&gt;""),INDEX(subsample_country_map!$E:$E,MATCH($CF2598,subsample_country_map!$A:$A,0)),INDEX(lookup!$AD:$AD,MATCH($A2598,lookup!$A:$A,0)))</f>
        <v>1_common law</v>
      </c>
      <c r="AO2598" s="0" t="str">
        <f aca="false">INDEX(lookup!$Y:$Y,MATCH($A2598,lookup!$A:$A,0))</f>
        <v>1_not published</v>
      </c>
      <c r="AP2598" s="0" t="str">
        <f aca="false">INDEX(lookup!$Z:$Z,MATCH($A2598,lookup!$A:$A,0))</f>
        <v>99_NCE</v>
      </c>
      <c r="AQ2598" s="0" t="str">
        <f aca="false">INDEX(lookup!$W:$W,MATCH($A2598,lookup!$A:$A,0))</f>
        <v>1_fin/acc/econ</v>
      </c>
      <c r="AS2598" s="0" t="s">
        <v>91</v>
      </c>
      <c r="AT2598" s="0" t="s">
        <v>111</v>
      </c>
      <c r="AU2598" s="0" t="s">
        <v>93</v>
      </c>
      <c r="AV2598" s="0" t="s">
        <v>8357</v>
      </c>
      <c r="BA2598" s="0" t="n">
        <v>1867</v>
      </c>
      <c r="BB2598" s="0" t="s">
        <v>96</v>
      </c>
      <c r="BC2598" s="0" t="s">
        <v>358</v>
      </c>
      <c r="BD2598" s="0" t="s">
        <v>142</v>
      </c>
      <c r="BE2598" s="0" t="s">
        <v>8346</v>
      </c>
      <c r="BF2598" s="0" t="s">
        <v>8358</v>
      </c>
      <c r="BI2598" s="0" t="s">
        <v>208</v>
      </c>
      <c r="BJ2598" s="0" t="s">
        <v>8359</v>
      </c>
      <c r="BK2598" s="0" t="s">
        <v>3241</v>
      </c>
      <c r="BL2598" s="0" t="s">
        <v>8360</v>
      </c>
      <c r="BM2598" s="0" t="s">
        <v>8335</v>
      </c>
      <c r="BN2598" s="0" t="s">
        <v>104</v>
      </c>
      <c r="BO2598" s="0" t="s">
        <v>754</v>
      </c>
      <c r="BP2598" s="0" t="s">
        <v>8331</v>
      </c>
      <c r="BQ2598" s="0" t="s">
        <v>2442</v>
      </c>
      <c r="BT2598" s="0" t="n">
        <v>0</v>
      </c>
      <c r="BU2598" s="0" t="s">
        <v>8336</v>
      </c>
      <c r="BW2598" s="0" t="n">
        <v>2000</v>
      </c>
      <c r="BX2598" s="0" t="n">
        <v>2013</v>
      </c>
      <c r="BY2598" s="0" t="s">
        <v>1526</v>
      </c>
      <c r="BZ2598" s="0" t="n">
        <v>2006.5</v>
      </c>
      <c r="CA2598" s="0" t="n">
        <v>0</v>
      </c>
      <c r="CB2598" s="0" t="n">
        <v>0</v>
      </c>
      <c r="CC2598" s="0" t="n">
        <v>0</v>
      </c>
      <c r="CE2598" s="0" t="n">
        <v>0</v>
      </c>
    </row>
    <row r="2599" customFormat="false" ht="15" hidden="false" customHeight="false" outlineLevel="0" collapsed="false">
      <c r="A2599" s="0" t="s">
        <v>8331</v>
      </c>
      <c r="B2599" s="0" t="n">
        <v>3904</v>
      </c>
      <c r="C2599" s="0" t="n">
        <v>-0.0760946261125899</v>
      </c>
      <c r="D2599" s="0" t="n">
        <v>1865</v>
      </c>
      <c r="E2599" s="0" t="n">
        <f aca="false">IF(ISNUMBER($BA2599),$BA2599,IF(AND(ISNUMBER($D2599),ISNUMBER($BW2599),ISNUMBER($BX2599)),$D2599*($BX2599-$BW2599+1),""))</f>
        <v>1865</v>
      </c>
      <c r="H2599" s="0" t="s">
        <v>118</v>
      </c>
      <c r="I2599" s="0" t="s">
        <v>746</v>
      </c>
      <c r="J2599" s="0" t="n">
        <f aca="false">IF($BW2599&lt;&gt;"",$BW2599,"")</f>
        <v>2000</v>
      </c>
      <c r="K2599" s="0" t="n">
        <f aca="false">IF($BX2599&lt;&gt;"",$BX2599,"")</f>
        <v>2013</v>
      </c>
      <c r="L2599" s="0" t="n">
        <f aca="false">IF(AND(ISNUMBER($BW2599),ISNUMBER($BX2599)),($BW2599+$BX2599)/2,"")</f>
        <v>2006.5</v>
      </c>
      <c r="M2599" s="0" t="n">
        <f aca="false">IF($L2599&lt;&gt;"",$L2599,"")</f>
        <v>2006.5</v>
      </c>
      <c r="N2599" s="0" t="n">
        <f aca="false">IF(AND(ISNUMBER($BW2599),ISNUMBER($BX2599)),MIN(1,MAX(0,($BX2599-2016+1)/($BX2599-$BW2599+1))),"")</f>
        <v>0</v>
      </c>
      <c r="O2599" s="0" t="n">
        <f aca="false">IF(AND(ISNUMBER($BW2599),ISNUMBER($BX2599)),MIN(1,MAX(0,($BX2599-2017+1)/($BX2599-$BW2599+1))),"")</f>
        <v>0</v>
      </c>
      <c r="P2599" s="0" t="n">
        <f aca="false">IF(AND(ISNUMBER($BW2599),ISNUMBER($BX2599)),MIN(1,MAX(0,($BX2599-2018+1)/($BX2599-$BW2599+1))),"")</f>
        <v>0</v>
      </c>
      <c r="Q2599" s="0" t="n">
        <f aca="false">IF(AND(ISNUMBER($BW2599),ISNUMBER($BX2599)),MIN(1,MAX(0,($BX2599-2019+1)/($BX2599-$BW2599+1))),"")</f>
        <v>0</v>
      </c>
      <c r="R2599" s="0" t="n">
        <f aca="false">IF(AND(ISNUMBER($BW2599),ISNUMBER($BX2599)),MIN(1,MAX(0,($BX2599-2016+1)/($BX2599-$BW2599+1))),"")</f>
        <v>0</v>
      </c>
      <c r="S2599" s="0" t="n">
        <f aca="false">IF($L2599&lt;&gt;"",IF($L2599&gt;=2015.5,1,0),"")</f>
        <v>0</v>
      </c>
      <c r="T2599" s="0" t="n">
        <f aca="false">IF($L2599&lt;&gt;"",IF($L2599&gt;=2016,1,0),"")</f>
        <v>0</v>
      </c>
      <c r="U2599" s="0" t="n">
        <f aca="false">IF(ISNUMBER($BX2599),IF($BX2599&gt;=2016,1,0),"")</f>
        <v>0</v>
      </c>
      <c r="V2599" s="0" t="n">
        <f aca="false">IF(ISNUMBER($BW2599),IF($BW2599&gt;=2016,1,0),"")</f>
        <v>0</v>
      </c>
      <c r="W2599" s="0" t="str">
        <f aca="false">IF(AND(ISNUMBER($BW2599),ISNUMBER($BX2599)),IF($BW2599&gt;=2016,"post-only",IF($BX2599&lt;2016,"pre-only","mixed")),"")</f>
        <v>pre-only</v>
      </c>
      <c r="X2599" s="0" t="n">
        <f aca="false">IF(AND(ISNUMBER($BW2599),ISNUMBER($BX2599)),MIN(1,MAX(0,($BX2599-2017+1)/($BX2599-$BW2599+1))),"")</f>
        <v>0</v>
      </c>
      <c r="Y2599" s="0" t="n">
        <f aca="false">IF(AND(ISNUMBER($BW2599),ISNUMBER($BX2599)),MIN(1,MAX(0,($BX2599-2018+1)/($BX2599-$BW2599+1))),"")</f>
        <v>0</v>
      </c>
      <c r="Z2599" s="0" t="n">
        <f aca="false">IF(AND(ISNUMBER($BW2599),ISNUMBER($BX2599)),MIN(1,MAX(0,($BX2599-2019+1)/($BX2599-$BW2599+1))),"")</f>
        <v>0</v>
      </c>
      <c r="AA2599" s="0" t="n">
        <f aca="false">IF(ISNUMBER($BX2599),IF($BX2599&gt;=2017,1,0),"")</f>
        <v>0</v>
      </c>
      <c r="AB2599" s="0" t="n">
        <f aca="false">IF(ISNUMBER($BX2599),IF($BX2599&gt;=2018,1,0),"")</f>
        <v>0</v>
      </c>
      <c r="AC2599" s="0" t="n">
        <f aca="false">IF(ISNUMBER($BX2599),IF($BX2599&gt;=2019,1,0),"")</f>
        <v>0</v>
      </c>
      <c r="AD2599" s="0" t="n">
        <f aca="false">IF($L2599&lt;&gt;"",IF($L2599&gt;2013,1,0),"")</f>
        <v>0</v>
      </c>
      <c r="AE2599" s="0" t="n">
        <f aca="false">IF($L2599&lt;&gt;"",1+IF($L2599&gt;2011,1,0)+IF($L2599&gt;2014,1,0),"")</f>
        <v>1</v>
      </c>
      <c r="AF2599" s="0" t="s">
        <v>87</v>
      </c>
      <c r="AG2599" s="0" t="s">
        <v>88</v>
      </c>
      <c r="AH2599" s="0" t="s">
        <v>89</v>
      </c>
      <c r="AI2599" s="0" t="s">
        <v>334</v>
      </c>
      <c r="AJ2599" s="0" t="s">
        <v>334</v>
      </c>
      <c r="AK2599" s="0" t="str">
        <f aca="false">IF(AND($CF2599&lt;&gt;"",IFERROR(INDEX(subsample_country_map!$B:$B,MATCH($CF2599,subsample_country_map!$A:$A,0)),"")&lt;&gt;""),INDEX(subsample_country_map!$B:$B,MATCH($CF2599,subsample_country_map!$A:$A,0)),INDEX(lookup!$AA:$AA,MATCH($A2599,lookup!$A:$A,0)))</f>
        <v>1_US</v>
      </c>
      <c r="AL2599" s="0" t="str">
        <f aca="false">IF(AND($CF2599&lt;&gt;"",IFERROR(INDEX(subsample_country_map!$C:$C,MATCH($CF2599,subsample_country_map!$A:$A,0)),"")&lt;&gt;""),INDEX(subsample_country_map!$C:$C,MATCH($CF2599,subsample_country_map!$A:$A,0)),INDEX(lookup!$AB:$AB,MATCH($A2599,lookup!$A:$A,0)))</f>
        <v>1_developed</v>
      </c>
      <c r="AM2599" s="0" t="str">
        <f aca="false">IF(AND($CF2599&lt;&gt;"",IFERROR(INDEX(subsample_country_map!$D:$D,MATCH($CF2599,subsample_country_map!$A:$A,0)),"")&lt;&gt;""),INDEX(subsample_country_map!$D:$D,MATCH($CF2599,subsample_country_map!$A:$A,0)),INDEX(lookup!$AC:$AC,MATCH($A2599,lookup!$A:$A,0)))</f>
        <v>1_western</v>
      </c>
      <c r="AN2599" s="0" t="str">
        <f aca="false">IF(AND($CF2599&lt;&gt;"",IFERROR(INDEX(subsample_country_map!$E:$E,MATCH($CF2599,subsample_country_map!$A:$A,0)),"")&lt;&gt;""),INDEX(subsample_country_map!$E:$E,MATCH($CF2599,subsample_country_map!$A:$A,0)),INDEX(lookup!$AD:$AD,MATCH($A2599,lookup!$A:$A,0)))</f>
        <v>1_common law</v>
      </c>
      <c r="AO2599" s="0" t="str">
        <f aca="false">INDEX(lookup!$Y:$Y,MATCH($A2599,lookup!$A:$A,0))</f>
        <v>1_not published</v>
      </c>
      <c r="AP2599" s="0" t="str">
        <f aca="false">INDEX(lookup!$Z:$Z,MATCH($A2599,lookup!$A:$A,0))</f>
        <v>99_NCE</v>
      </c>
      <c r="AQ2599" s="0" t="str">
        <f aca="false">INDEX(lookup!$W:$W,MATCH($A2599,lookup!$A:$A,0))</f>
        <v>1_fin/acc/econ</v>
      </c>
      <c r="AS2599" s="0" t="s">
        <v>91</v>
      </c>
      <c r="AT2599" s="0" t="s">
        <v>111</v>
      </c>
      <c r="AU2599" s="0" t="s">
        <v>93</v>
      </c>
      <c r="AV2599" s="0" t="s">
        <v>8361</v>
      </c>
      <c r="BA2599" s="0" t="n">
        <v>1865</v>
      </c>
      <c r="BB2599" s="0" t="s">
        <v>96</v>
      </c>
      <c r="BC2599" s="0" t="s">
        <v>358</v>
      </c>
      <c r="BD2599" s="0" t="s">
        <v>142</v>
      </c>
      <c r="BE2599" s="0" t="s">
        <v>8346</v>
      </c>
      <c r="BF2599" s="0" t="s">
        <v>8362</v>
      </c>
      <c r="BI2599" s="0" t="s">
        <v>208</v>
      </c>
      <c r="BJ2599" s="0" t="s">
        <v>8363</v>
      </c>
      <c r="BK2599" s="0" t="s">
        <v>3241</v>
      </c>
      <c r="BL2599" s="0" t="s">
        <v>8364</v>
      </c>
      <c r="BM2599" s="0" t="s">
        <v>8335</v>
      </c>
      <c r="BN2599" s="0" t="s">
        <v>104</v>
      </c>
      <c r="BO2599" s="0" t="s">
        <v>754</v>
      </c>
      <c r="BP2599" s="0" t="s">
        <v>8331</v>
      </c>
      <c r="BQ2599" s="0" t="s">
        <v>755</v>
      </c>
      <c r="BT2599" s="0" t="n">
        <v>0</v>
      </c>
      <c r="BU2599" s="0" t="s">
        <v>8336</v>
      </c>
      <c r="BW2599" s="0" t="n">
        <v>2000</v>
      </c>
      <c r="BX2599" s="0" t="n">
        <v>2013</v>
      </c>
      <c r="BY2599" s="0" t="s">
        <v>1526</v>
      </c>
      <c r="BZ2599" s="0" t="n">
        <v>2006.5</v>
      </c>
      <c r="CA2599" s="0" t="n">
        <v>0</v>
      </c>
      <c r="CB2599" s="0" t="n">
        <v>0</v>
      </c>
      <c r="CC2599" s="0" t="n">
        <v>0</v>
      </c>
      <c r="CD2599" s="0" t="n">
        <v>-0.0762420110770464</v>
      </c>
      <c r="CE2599" s="0" t="n">
        <v>1</v>
      </c>
    </row>
    <row r="2600" customFormat="false" ht="15" hidden="false" customHeight="false" outlineLevel="0" collapsed="false">
      <c r="A2600" s="0" t="s">
        <v>8331</v>
      </c>
      <c r="B2600" s="0" t="n">
        <v>3905</v>
      </c>
      <c r="D2600" s="0" t="n">
        <v>1994</v>
      </c>
      <c r="E2600" s="0" t="n">
        <f aca="false">IF(ISNUMBER($BA2600),$BA2600,IF(AND(ISNUMBER($D2600),ISNUMBER($BW2600),ISNUMBER($BX2600)),$D2600*($BX2600-$BW2600+1),""))</f>
        <v>27916</v>
      </c>
      <c r="H2600" s="0" t="s">
        <v>118</v>
      </c>
      <c r="I2600" s="0" t="s">
        <v>746</v>
      </c>
      <c r="J2600" s="0" t="n">
        <f aca="false">IF($BW2600&lt;&gt;"",$BW2600,"")</f>
        <v>2000</v>
      </c>
      <c r="K2600" s="0" t="n">
        <f aca="false">IF($BX2600&lt;&gt;"",$BX2600,"")</f>
        <v>2013</v>
      </c>
      <c r="L2600" s="0" t="n">
        <f aca="false">IF(AND(ISNUMBER($BW2600),ISNUMBER($BX2600)),($BW2600+$BX2600)/2,"")</f>
        <v>2006.5</v>
      </c>
      <c r="M2600" s="0" t="n">
        <f aca="false">IF($L2600&lt;&gt;"",$L2600,"")</f>
        <v>2006.5</v>
      </c>
      <c r="N2600" s="0" t="n">
        <f aca="false">IF(AND(ISNUMBER($BW2600),ISNUMBER($BX2600)),MIN(1,MAX(0,($BX2600-2016+1)/($BX2600-$BW2600+1))),"")</f>
        <v>0</v>
      </c>
      <c r="O2600" s="0" t="n">
        <f aca="false">IF(AND(ISNUMBER($BW2600),ISNUMBER($BX2600)),MIN(1,MAX(0,($BX2600-2017+1)/($BX2600-$BW2600+1))),"")</f>
        <v>0</v>
      </c>
      <c r="P2600" s="0" t="n">
        <f aca="false">IF(AND(ISNUMBER($BW2600),ISNUMBER($BX2600)),MIN(1,MAX(0,($BX2600-2018+1)/($BX2600-$BW2600+1))),"")</f>
        <v>0</v>
      </c>
      <c r="Q2600" s="0" t="n">
        <f aca="false">IF(AND(ISNUMBER($BW2600),ISNUMBER($BX2600)),MIN(1,MAX(0,($BX2600-2019+1)/($BX2600-$BW2600+1))),"")</f>
        <v>0</v>
      </c>
      <c r="R2600" s="0" t="n">
        <f aca="false">IF(AND(ISNUMBER($BW2600),ISNUMBER($BX2600)),MIN(1,MAX(0,($BX2600-2016+1)/($BX2600-$BW2600+1))),"")</f>
        <v>0</v>
      </c>
      <c r="S2600" s="0" t="n">
        <f aca="false">IF($L2600&lt;&gt;"",IF($L2600&gt;=2015.5,1,0),"")</f>
        <v>0</v>
      </c>
      <c r="T2600" s="0" t="n">
        <f aca="false">IF($L2600&lt;&gt;"",IF($L2600&gt;=2016,1,0),"")</f>
        <v>0</v>
      </c>
      <c r="U2600" s="0" t="n">
        <f aca="false">IF(ISNUMBER($BX2600),IF($BX2600&gt;=2016,1,0),"")</f>
        <v>0</v>
      </c>
      <c r="V2600" s="0" t="n">
        <f aca="false">IF(ISNUMBER($BW2600),IF($BW2600&gt;=2016,1,0),"")</f>
        <v>0</v>
      </c>
      <c r="W2600" s="0" t="str">
        <f aca="false">IF(AND(ISNUMBER($BW2600),ISNUMBER($BX2600)),IF($BW2600&gt;=2016,"post-only",IF($BX2600&lt;2016,"pre-only","mixed")),"")</f>
        <v>pre-only</v>
      </c>
      <c r="X2600" s="0" t="n">
        <f aca="false">IF(AND(ISNUMBER($BW2600),ISNUMBER($BX2600)),MIN(1,MAX(0,($BX2600-2017+1)/($BX2600-$BW2600+1))),"")</f>
        <v>0</v>
      </c>
      <c r="Y2600" s="0" t="n">
        <f aca="false">IF(AND(ISNUMBER($BW2600),ISNUMBER($BX2600)),MIN(1,MAX(0,($BX2600-2018+1)/($BX2600-$BW2600+1))),"")</f>
        <v>0</v>
      </c>
      <c r="Z2600" s="0" t="n">
        <f aca="false">IF(AND(ISNUMBER($BW2600),ISNUMBER($BX2600)),MIN(1,MAX(0,($BX2600-2019+1)/($BX2600-$BW2600+1))),"")</f>
        <v>0</v>
      </c>
      <c r="AA2600" s="0" t="n">
        <f aca="false">IF(ISNUMBER($BX2600),IF($BX2600&gt;=2017,1,0),"")</f>
        <v>0</v>
      </c>
      <c r="AB2600" s="0" t="n">
        <f aca="false">IF(ISNUMBER($BX2600),IF($BX2600&gt;=2018,1,0),"")</f>
        <v>0</v>
      </c>
      <c r="AC2600" s="0" t="n">
        <f aca="false">IF(ISNUMBER($BX2600),IF($BX2600&gt;=2019,1,0),"")</f>
        <v>0</v>
      </c>
      <c r="AD2600" s="0" t="n">
        <f aca="false">IF($L2600&lt;&gt;"",IF($L2600&gt;2013,1,0),"")</f>
        <v>0</v>
      </c>
      <c r="AE2600" s="0" t="n">
        <f aca="false">IF($L2600&lt;&gt;"",1+IF($L2600&gt;2011,1,0)+IF($L2600&gt;2014,1,0),"")</f>
        <v>1</v>
      </c>
      <c r="AF2600" s="0" t="s">
        <v>87</v>
      </c>
      <c r="AG2600" s="0" t="s">
        <v>88</v>
      </c>
      <c r="AH2600" s="0" t="s">
        <v>89</v>
      </c>
      <c r="AI2600" s="0" t="s">
        <v>334</v>
      </c>
      <c r="AJ2600" s="0" t="s">
        <v>334</v>
      </c>
      <c r="AK2600" s="0" t="str">
        <f aca="false">IF(AND($CF2600&lt;&gt;"",IFERROR(INDEX(subsample_country_map!$B:$B,MATCH($CF2600,subsample_country_map!$A:$A,0)),"")&lt;&gt;""),INDEX(subsample_country_map!$B:$B,MATCH($CF2600,subsample_country_map!$A:$A,0)),INDEX(lookup!$AA:$AA,MATCH($A2600,lookup!$A:$A,0)))</f>
        <v>1_US</v>
      </c>
      <c r="AL2600" s="0" t="str">
        <f aca="false">IF(AND($CF2600&lt;&gt;"",IFERROR(INDEX(subsample_country_map!$C:$C,MATCH($CF2600,subsample_country_map!$A:$A,0)),"")&lt;&gt;""),INDEX(subsample_country_map!$C:$C,MATCH($CF2600,subsample_country_map!$A:$A,0)),INDEX(lookup!$AB:$AB,MATCH($A2600,lookup!$A:$A,0)))</f>
        <v>1_developed</v>
      </c>
      <c r="AM2600" s="0" t="str">
        <f aca="false">IF(AND($CF2600&lt;&gt;"",IFERROR(INDEX(subsample_country_map!$D:$D,MATCH($CF2600,subsample_country_map!$A:$A,0)),"")&lt;&gt;""),INDEX(subsample_country_map!$D:$D,MATCH($CF2600,subsample_country_map!$A:$A,0)),INDEX(lookup!$AC:$AC,MATCH($A2600,lookup!$A:$A,0)))</f>
        <v>1_western</v>
      </c>
      <c r="AN2600" s="0" t="str">
        <f aca="false">IF(AND($CF2600&lt;&gt;"",IFERROR(INDEX(subsample_country_map!$E:$E,MATCH($CF2600,subsample_country_map!$A:$A,0)),"")&lt;&gt;""),INDEX(subsample_country_map!$E:$E,MATCH($CF2600,subsample_country_map!$A:$A,0)),INDEX(lookup!$AD:$AD,MATCH($A2600,lookup!$A:$A,0)))</f>
        <v>1_common law</v>
      </c>
      <c r="AO2600" s="0" t="str">
        <f aca="false">INDEX(lookup!$Y:$Y,MATCH($A2600,lookup!$A:$A,0))</f>
        <v>1_not published</v>
      </c>
      <c r="AP2600" s="0" t="str">
        <f aca="false">INDEX(lookup!$Z:$Z,MATCH($A2600,lookup!$A:$A,0))</f>
        <v>99_NCE</v>
      </c>
      <c r="AQ2600" s="0" t="str">
        <f aca="false">INDEX(lookup!$W:$W,MATCH($A2600,lookup!$A:$A,0))</f>
        <v>1_fin/acc/econ</v>
      </c>
      <c r="AS2600" s="0" t="s">
        <v>91</v>
      </c>
      <c r="AT2600" s="0" t="s">
        <v>111</v>
      </c>
      <c r="AU2600" s="0" t="s">
        <v>93</v>
      </c>
      <c r="AV2600" s="0" t="s">
        <v>866</v>
      </c>
      <c r="BA2600" s="0" t="s">
        <v>95</v>
      </c>
      <c r="BB2600" s="0" t="s">
        <v>96</v>
      </c>
      <c r="BC2600" s="0" t="s">
        <v>358</v>
      </c>
      <c r="BD2600" s="0" t="s">
        <v>142</v>
      </c>
      <c r="BE2600" s="0" t="s">
        <v>33</v>
      </c>
      <c r="BF2600" s="0" t="s">
        <v>2585</v>
      </c>
      <c r="BI2600" s="0" t="s">
        <v>316</v>
      </c>
      <c r="BJ2600" s="0" t="s">
        <v>8365</v>
      </c>
      <c r="BK2600" s="0" t="s">
        <v>2090</v>
      </c>
      <c r="BL2600" s="0" t="s">
        <v>8352</v>
      </c>
      <c r="BM2600" s="0" t="s">
        <v>8335</v>
      </c>
      <c r="BN2600" s="0" t="s">
        <v>8366</v>
      </c>
      <c r="BO2600" s="0" t="s">
        <v>754</v>
      </c>
      <c r="BP2600" s="0" t="s">
        <v>8331</v>
      </c>
      <c r="BQ2600" s="0" t="s">
        <v>2442</v>
      </c>
      <c r="BT2600" s="0" t="n">
        <v>0</v>
      </c>
      <c r="BU2600" s="0" t="s">
        <v>8336</v>
      </c>
      <c r="BW2600" s="0" t="n">
        <v>2000</v>
      </c>
      <c r="BX2600" s="0" t="n">
        <v>2013</v>
      </c>
      <c r="BY2600" s="0" t="s">
        <v>1526</v>
      </c>
      <c r="BZ2600" s="0" t="n">
        <v>2006.5</v>
      </c>
      <c r="CA2600" s="0" t="n">
        <v>0</v>
      </c>
      <c r="CB2600" s="0" t="n">
        <v>0</v>
      </c>
      <c r="CC2600" s="0" t="n">
        <v>0</v>
      </c>
      <c r="CE2600" s="0" t="n">
        <v>0</v>
      </c>
    </row>
    <row r="2601" customFormat="false" ht="15" hidden="false" customHeight="false" outlineLevel="0" collapsed="false">
      <c r="A2601" s="0" t="s">
        <v>8331</v>
      </c>
      <c r="B2601" s="0" t="n">
        <v>3906</v>
      </c>
      <c r="C2601" s="0" t="n">
        <v>-0.0576431461000199</v>
      </c>
      <c r="D2601" s="0" t="n">
        <v>1994</v>
      </c>
      <c r="E2601" s="0" t="n">
        <f aca="false">IF(ISNUMBER($BA2601),$BA2601,IF(AND(ISNUMBER($D2601),ISNUMBER($BW2601),ISNUMBER($BX2601)),$D2601*($BX2601-$BW2601+1),""))</f>
        <v>27916</v>
      </c>
      <c r="H2601" s="0" t="s">
        <v>118</v>
      </c>
      <c r="I2601" s="0" t="s">
        <v>746</v>
      </c>
      <c r="J2601" s="0" t="n">
        <f aca="false">IF($BW2601&lt;&gt;"",$BW2601,"")</f>
        <v>2000</v>
      </c>
      <c r="K2601" s="0" t="n">
        <f aca="false">IF($BX2601&lt;&gt;"",$BX2601,"")</f>
        <v>2013</v>
      </c>
      <c r="L2601" s="0" t="n">
        <f aca="false">IF(AND(ISNUMBER($BW2601),ISNUMBER($BX2601)),($BW2601+$BX2601)/2,"")</f>
        <v>2006.5</v>
      </c>
      <c r="M2601" s="0" t="n">
        <f aca="false">IF($L2601&lt;&gt;"",$L2601,"")</f>
        <v>2006.5</v>
      </c>
      <c r="N2601" s="0" t="n">
        <f aca="false">IF(AND(ISNUMBER($BW2601),ISNUMBER($BX2601)),MIN(1,MAX(0,($BX2601-2016+1)/($BX2601-$BW2601+1))),"")</f>
        <v>0</v>
      </c>
      <c r="O2601" s="0" t="n">
        <f aca="false">IF(AND(ISNUMBER($BW2601),ISNUMBER($BX2601)),MIN(1,MAX(0,($BX2601-2017+1)/($BX2601-$BW2601+1))),"")</f>
        <v>0</v>
      </c>
      <c r="P2601" s="0" t="n">
        <f aca="false">IF(AND(ISNUMBER($BW2601),ISNUMBER($BX2601)),MIN(1,MAX(0,($BX2601-2018+1)/($BX2601-$BW2601+1))),"")</f>
        <v>0</v>
      </c>
      <c r="Q2601" s="0" t="n">
        <f aca="false">IF(AND(ISNUMBER($BW2601),ISNUMBER($BX2601)),MIN(1,MAX(0,($BX2601-2019+1)/($BX2601-$BW2601+1))),"")</f>
        <v>0</v>
      </c>
      <c r="R2601" s="0" t="n">
        <f aca="false">IF(AND(ISNUMBER($BW2601),ISNUMBER($BX2601)),MIN(1,MAX(0,($BX2601-2016+1)/($BX2601-$BW2601+1))),"")</f>
        <v>0</v>
      </c>
      <c r="S2601" s="0" t="n">
        <f aca="false">IF($L2601&lt;&gt;"",IF($L2601&gt;=2015.5,1,0),"")</f>
        <v>0</v>
      </c>
      <c r="T2601" s="0" t="n">
        <f aca="false">IF($L2601&lt;&gt;"",IF($L2601&gt;=2016,1,0),"")</f>
        <v>0</v>
      </c>
      <c r="U2601" s="0" t="n">
        <f aca="false">IF(ISNUMBER($BX2601),IF($BX2601&gt;=2016,1,0),"")</f>
        <v>0</v>
      </c>
      <c r="V2601" s="0" t="n">
        <f aca="false">IF(ISNUMBER($BW2601),IF($BW2601&gt;=2016,1,0),"")</f>
        <v>0</v>
      </c>
      <c r="W2601" s="0" t="str">
        <f aca="false">IF(AND(ISNUMBER($BW2601),ISNUMBER($BX2601)),IF($BW2601&gt;=2016,"post-only",IF($BX2601&lt;2016,"pre-only","mixed")),"")</f>
        <v>pre-only</v>
      </c>
      <c r="X2601" s="0" t="n">
        <f aca="false">IF(AND(ISNUMBER($BW2601),ISNUMBER($BX2601)),MIN(1,MAX(0,($BX2601-2017+1)/($BX2601-$BW2601+1))),"")</f>
        <v>0</v>
      </c>
      <c r="Y2601" s="0" t="n">
        <f aca="false">IF(AND(ISNUMBER($BW2601),ISNUMBER($BX2601)),MIN(1,MAX(0,($BX2601-2018+1)/($BX2601-$BW2601+1))),"")</f>
        <v>0</v>
      </c>
      <c r="Z2601" s="0" t="n">
        <f aca="false">IF(AND(ISNUMBER($BW2601),ISNUMBER($BX2601)),MIN(1,MAX(0,($BX2601-2019+1)/($BX2601-$BW2601+1))),"")</f>
        <v>0</v>
      </c>
      <c r="AA2601" s="0" t="n">
        <f aca="false">IF(ISNUMBER($BX2601),IF($BX2601&gt;=2017,1,0),"")</f>
        <v>0</v>
      </c>
      <c r="AB2601" s="0" t="n">
        <f aca="false">IF(ISNUMBER($BX2601),IF($BX2601&gt;=2018,1,0),"")</f>
        <v>0</v>
      </c>
      <c r="AC2601" s="0" t="n">
        <f aca="false">IF(ISNUMBER($BX2601),IF($BX2601&gt;=2019,1,0),"")</f>
        <v>0</v>
      </c>
      <c r="AD2601" s="0" t="n">
        <f aca="false">IF($L2601&lt;&gt;"",IF($L2601&gt;2013,1,0),"")</f>
        <v>0</v>
      </c>
      <c r="AE2601" s="0" t="n">
        <f aca="false">IF($L2601&lt;&gt;"",1+IF($L2601&gt;2011,1,0)+IF($L2601&gt;2014,1,0),"")</f>
        <v>1</v>
      </c>
      <c r="AF2601" s="0" t="s">
        <v>87</v>
      </c>
      <c r="AG2601" s="0" t="s">
        <v>88</v>
      </c>
      <c r="AH2601" s="0" t="s">
        <v>89</v>
      </c>
      <c r="AI2601" s="0" t="s">
        <v>334</v>
      </c>
      <c r="AJ2601" s="0" t="s">
        <v>334</v>
      </c>
      <c r="AK2601" s="0" t="str">
        <f aca="false">IF(AND($CF2601&lt;&gt;"",IFERROR(INDEX(subsample_country_map!$B:$B,MATCH($CF2601,subsample_country_map!$A:$A,0)),"")&lt;&gt;""),INDEX(subsample_country_map!$B:$B,MATCH($CF2601,subsample_country_map!$A:$A,0)),INDEX(lookup!$AA:$AA,MATCH($A2601,lookup!$A:$A,0)))</f>
        <v>1_US</v>
      </c>
      <c r="AL2601" s="0" t="str">
        <f aca="false">IF(AND($CF2601&lt;&gt;"",IFERROR(INDEX(subsample_country_map!$C:$C,MATCH($CF2601,subsample_country_map!$A:$A,0)),"")&lt;&gt;""),INDEX(subsample_country_map!$C:$C,MATCH($CF2601,subsample_country_map!$A:$A,0)),INDEX(lookup!$AB:$AB,MATCH($A2601,lookup!$A:$A,0)))</f>
        <v>1_developed</v>
      </c>
      <c r="AM2601" s="0" t="str">
        <f aca="false">IF(AND($CF2601&lt;&gt;"",IFERROR(INDEX(subsample_country_map!$D:$D,MATCH($CF2601,subsample_country_map!$A:$A,0)),"")&lt;&gt;""),INDEX(subsample_country_map!$D:$D,MATCH($CF2601,subsample_country_map!$A:$A,0)),INDEX(lookup!$AC:$AC,MATCH($A2601,lookup!$A:$A,0)))</f>
        <v>1_western</v>
      </c>
      <c r="AN2601" s="0" t="str">
        <f aca="false">IF(AND($CF2601&lt;&gt;"",IFERROR(INDEX(subsample_country_map!$E:$E,MATCH($CF2601,subsample_country_map!$A:$A,0)),"")&lt;&gt;""),INDEX(subsample_country_map!$E:$E,MATCH($CF2601,subsample_country_map!$A:$A,0)),INDEX(lookup!$AD:$AD,MATCH($A2601,lookup!$A:$A,0)))</f>
        <v>1_common law</v>
      </c>
      <c r="AO2601" s="0" t="str">
        <f aca="false">INDEX(lookup!$Y:$Y,MATCH($A2601,lookup!$A:$A,0))</f>
        <v>1_not published</v>
      </c>
      <c r="AP2601" s="0" t="str">
        <f aca="false">INDEX(lookup!$Z:$Z,MATCH($A2601,lookup!$A:$A,0))</f>
        <v>99_NCE</v>
      </c>
      <c r="AQ2601" s="0" t="str">
        <f aca="false">INDEX(lookup!$W:$W,MATCH($A2601,lookup!$A:$A,0))</f>
        <v>1_fin/acc/econ</v>
      </c>
      <c r="AS2601" s="0" t="s">
        <v>91</v>
      </c>
      <c r="AT2601" s="0" t="s">
        <v>111</v>
      </c>
      <c r="AU2601" s="0" t="s">
        <v>93</v>
      </c>
      <c r="AV2601" s="0" t="s">
        <v>1185</v>
      </c>
      <c r="BA2601" s="0" t="s">
        <v>95</v>
      </c>
      <c r="BB2601" s="0" t="s">
        <v>96</v>
      </c>
      <c r="BC2601" s="0" t="s">
        <v>358</v>
      </c>
      <c r="BD2601" s="0" t="s">
        <v>142</v>
      </c>
      <c r="BE2601" s="0" t="s">
        <v>33</v>
      </c>
      <c r="BF2601" s="0" t="s">
        <v>6311</v>
      </c>
      <c r="BI2601" s="0" t="s">
        <v>316</v>
      </c>
      <c r="BJ2601" s="0" t="s">
        <v>8367</v>
      </c>
      <c r="BK2601" s="0" t="s">
        <v>2090</v>
      </c>
      <c r="BL2601" s="0" t="s">
        <v>8368</v>
      </c>
      <c r="BM2601" s="0" t="s">
        <v>8335</v>
      </c>
      <c r="BN2601" s="0" t="s">
        <v>8366</v>
      </c>
      <c r="BO2601" s="0" t="s">
        <v>754</v>
      </c>
      <c r="BP2601" s="0" t="s">
        <v>8331</v>
      </c>
      <c r="BQ2601" s="0" t="s">
        <v>755</v>
      </c>
      <c r="BT2601" s="0" t="n">
        <v>0</v>
      </c>
      <c r="BU2601" s="0" t="s">
        <v>8336</v>
      </c>
      <c r="BW2601" s="0" t="n">
        <v>2000</v>
      </c>
      <c r="BX2601" s="0" t="n">
        <v>2013</v>
      </c>
      <c r="BY2601" s="0" t="s">
        <v>1526</v>
      </c>
      <c r="BZ2601" s="0" t="n">
        <v>2006.5</v>
      </c>
      <c r="CA2601" s="0" t="n">
        <v>0</v>
      </c>
      <c r="CB2601" s="0" t="n">
        <v>0</v>
      </c>
      <c r="CC2601" s="0" t="n">
        <v>0</v>
      </c>
      <c r="CD2601" s="0" t="n">
        <v>-0.0577071179329572</v>
      </c>
      <c r="CE2601" s="0" t="n">
        <v>1</v>
      </c>
    </row>
    <row r="2602" customFormat="false" ht="15" hidden="false" customHeight="false" outlineLevel="0" collapsed="false">
      <c r="A2602" s="0" t="s">
        <v>8331</v>
      </c>
      <c r="B2602" s="0" t="n">
        <v>3907</v>
      </c>
      <c r="C2602" s="0" t="n">
        <v>-0.0438763779212871</v>
      </c>
      <c r="D2602" s="0" t="n">
        <v>1994</v>
      </c>
      <c r="E2602" s="0" t="n">
        <f aca="false">IF(ISNUMBER($BA2602),$BA2602,IF(AND(ISNUMBER($D2602),ISNUMBER($BW2602),ISNUMBER($BX2602)),$D2602*($BX2602-$BW2602+1),""))</f>
        <v>27916</v>
      </c>
      <c r="H2602" s="0" t="s">
        <v>118</v>
      </c>
      <c r="I2602" s="0" t="s">
        <v>746</v>
      </c>
      <c r="J2602" s="0" t="n">
        <f aca="false">IF($BW2602&lt;&gt;"",$BW2602,"")</f>
        <v>2000</v>
      </c>
      <c r="K2602" s="0" t="n">
        <f aca="false">IF($BX2602&lt;&gt;"",$BX2602,"")</f>
        <v>2013</v>
      </c>
      <c r="L2602" s="0" t="n">
        <f aca="false">IF(AND(ISNUMBER($BW2602),ISNUMBER($BX2602)),($BW2602+$BX2602)/2,"")</f>
        <v>2006.5</v>
      </c>
      <c r="M2602" s="0" t="n">
        <f aca="false">IF($L2602&lt;&gt;"",$L2602,"")</f>
        <v>2006.5</v>
      </c>
      <c r="N2602" s="0" t="n">
        <f aca="false">IF(AND(ISNUMBER($BW2602),ISNUMBER($BX2602)),MIN(1,MAX(0,($BX2602-2016+1)/($BX2602-$BW2602+1))),"")</f>
        <v>0</v>
      </c>
      <c r="O2602" s="0" t="n">
        <f aca="false">IF(AND(ISNUMBER($BW2602),ISNUMBER($BX2602)),MIN(1,MAX(0,($BX2602-2017+1)/($BX2602-$BW2602+1))),"")</f>
        <v>0</v>
      </c>
      <c r="P2602" s="0" t="n">
        <f aca="false">IF(AND(ISNUMBER($BW2602),ISNUMBER($BX2602)),MIN(1,MAX(0,($BX2602-2018+1)/($BX2602-$BW2602+1))),"")</f>
        <v>0</v>
      </c>
      <c r="Q2602" s="0" t="n">
        <f aca="false">IF(AND(ISNUMBER($BW2602),ISNUMBER($BX2602)),MIN(1,MAX(0,($BX2602-2019+1)/($BX2602-$BW2602+1))),"")</f>
        <v>0</v>
      </c>
      <c r="R2602" s="0" t="n">
        <f aca="false">IF(AND(ISNUMBER($BW2602),ISNUMBER($BX2602)),MIN(1,MAX(0,($BX2602-2016+1)/($BX2602-$BW2602+1))),"")</f>
        <v>0</v>
      </c>
      <c r="S2602" s="0" t="n">
        <f aca="false">IF($L2602&lt;&gt;"",IF($L2602&gt;=2015.5,1,0),"")</f>
        <v>0</v>
      </c>
      <c r="T2602" s="0" t="n">
        <f aca="false">IF($L2602&lt;&gt;"",IF($L2602&gt;=2016,1,0),"")</f>
        <v>0</v>
      </c>
      <c r="U2602" s="0" t="n">
        <f aca="false">IF(ISNUMBER($BX2602),IF($BX2602&gt;=2016,1,0),"")</f>
        <v>0</v>
      </c>
      <c r="V2602" s="0" t="n">
        <f aca="false">IF(ISNUMBER($BW2602),IF($BW2602&gt;=2016,1,0),"")</f>
        <v>0</v>
      </c>
      <c r="W2602" s="0" t="str">
        <f aca="false">IF(AND(ISNUMBER($BW2602),ISNUMBER($BX2602)),IF($BW2602&gt;=2016,"post-only",IF($BX2602&lt;2016,"pre-only","mixed")),"")</f>
        <v>pre-only</v>
      </c>
      <c r="X2602" s="0" t="n">
        <f aca="false">IF(AND(ISNUMBER($BW2602),ISNUMBER($BX2602)),MIN(1,MAX(0,($BX2602-2017+1)/($BX2602-$BW2602+1))),"")</f>
        <v>0</v>
      </c>
      <c r="Y2602" s="0" t="n">
        <f aca="false">IF(AND(ISNUMBER($BW2602),ISNUMBER($BX2602)),MIN(1,MAX(0,($BX2602-2018+1)/($BX2602-$BW2602+1))),"")</f>
        <v>0</v>
      </c>
      <c r="Z2602" s="0" t="n">
        <f aca="false">IF(AND(ISNUMBER($BW2602),ISNUMBER($BX2602)),MIN(1,MAX(0,($BX2602-2019+1)/($BX2602-$BW2602+1))),"")</f>
        <v>0</v>
      </c>
      <c r="AA2602" s="0" t="n">
        <f aca="false">IF(ISNUMBER($BX2602),IF($BX2602&gt;=2017,1,0),"")</f>
        <v>0</v>
      </c>
      <c r="AB2602" s="0" t="n">
        <f aca="false">IF(ISNUMBER($BX2602),IF($BX2602&gt;=2018,1,0),"")</f>
        <v>0</v>
      </c>
      <c r="AC2602" s="0" t="n">
        <f aca="false">IF(ISNUMBER($BX2602),IF($BX2602&gt;=2019,1,0),"")</f>
        <v>0</v>
      </c>
      <c r="AD2602" s="0" t="n">
        <f aca="false">IF($L2602&lt;&gt;"",IF($L2602&gt;2013,1,0),"")</f>
        <v>0</v>
      </c>
      <c r="AE2602" s="0" t="n">
        <f aca="false">IF($L2602&lt;&gt;"",1+IF($L2602&gt;2011,1,0)+IF($L2602&gt;2014,1,0),"")</f>
        <v>1</v>
      </c>
      <c r="AF2602" s="0" t="s">
        <v>87</v>
      </c>
      <c r="AG2602" s="0" t="s">
        <v>88</v>
      </c>
      <c r="AH2602" s="0" t="s">
        <v>89</v>
      </c>
      <c r="AI2602" s="0" t="s">
        <v>334</v>
      </c>
      <c r="AJ2602" s="0" t="s">
        <v>334</v>
      </c>
      <c r="AK2602" s="0" t="str">
        <f aca="false">IF(AND($CF2602&lt;&gt;"",IFERROR(INDEX(subsample_country_map!$B:$B,MATCH($CF2602,subsample_country_map!$A:$A,0)),"")&lt;&gt;""),INDEX(subsample_country_map!$B:$B,MATCH($CF2602,subsample_country_map!$A:$A,0)),INDEX(lookup!$AA:$AA,MATCH($A2602,lookup!$A:$A,0)))</f>
        <v>1_US</v>
      </c>
      <c r="AL2602" s="0" t="str">
        <f aca="false">IF(AND($CF2602&lt;&gt;"",IFERROR(INDEX(subsample_country_map!$C:$C,MATCH($CF2602,subsample_country_map!$A:$A,0)),"")&lt;&gt;""),INDEX(subsample_country_map!$C:$C,MATCH($CF2602,subsample_country_map!$A:$A,0)),INDEX(lookup!$AB:$AB,MATCH($A2602,lookup!$A:$A,0)))</f>
        <v>1_developed</v>
      </c>
      <c r="AM2602" s="0" t="str">
        <f aca="false">IF(AND($CF2602&lt;&gt;"",IFERROR(INDEX(subsample_country_map!$D:$D,MATCH($CF2602,subsample_country_map!$A:$A,0)),"")&lt;&gt;""),INDEX(subsample_country_map!$D:$D,MATCH($CF2602,subsample_country_map!$A:$A,0)),INDEX(lookup!$AC:$AC,MATCH($A2602,lookup!$A:$A,0)))</f>
        <v>1_western</v>
      </c>
      <c r="AN2602" s="0" t="str">
        <f aca="false">IF(AND($CF2602&lt;&gt;"",IFERROR(INDEX(subsample_country_map!$E:$E,MATCH($CF2602,subsample_country_map!$A:$A,0)),"")&lt;&gt;""),INDEX(subsample_country_map!$E:$E,MATCH($CF2602,subsample_country_map!$A:$A,0)),INDEX(lookup!$AD:$AD,MATCH($A2602,lookup!$A:$A,0)))</f>
        <v>1_common law</v>
      </c>
      <c r="AO2602" s="0" t="str">
        <f aca="false">INDEX(lookup!$Y:$Y,MATCH($A2602,lookup!$A:$A,0))</f>
        <v>1_not published</v>
      </c>
      <c r="AP2602" s="0" t="str">
        <f aca="false">INDEX(lookup!$Z:$Z,MATCH($A2602,lookup!$A:$A,0))</f>
        <v>99_NCE</v>
      </c>
      <c r="AQ2602" s="0" t="str">
        <f aca="false">INDEX(lookup!$W:$W,MATCH($A2602,lookup!$A:$A,0))</f>
        <v>1_fin/acc/econ</v>
      </c>
      <c r="AS2602" s="0" t="s">
        <v>91</v>
      </c>
      <c r="AT2602" s="0" t="s">
        <v>111</v>
      </c>
      <c r="AU2602" s="0" t="s">
        <v>93</v>
      </c>
      <c r="AV2602" s="0" t="s">
        <v>8369</v>
      </c>
      <c r="BA2602" s="0" t="s">
        <v>95</v>
      </c>
      <c r="BB2602" s="0" t="s">
        <v>96</v>
      </c>
      <c r="BC2602" s="0" t="s">
        <v>358</v>
      </c>
      <c r="BD2602" s="0" t="s">
        <v>142</v>
      </c>
      <c r="BE2602" s="0" t="s">
        <v>33</v>
      </c>
      <c r="BF2602" s="0" t="s">
        <v>2595</v>
      </c>
      <c r="BI2602" s="0" t="s">
        <v>316</v>
      </c>
      <c r="BJ2602" s="0" t="s">
        <v>8370</v>
      </c>
      <c r="BK2602" s="0" t="s">
        <v>2090</v>
      </c>
      <c r="BL2602" s="0" t="s">
        <v>8371</v>
      </c>
      <c r="BM2602" s="0" t="s">
        <v>8335</v>
      </c>
      <c r="BN2602" s="0" t="s">
        <v>8366</v>
      </c>
      <c r="BO2602" s="0" t="s">
        <v>754</v>
      </c>
      <c r="BP2602" s="0" t="s">
        <v>8331</v>
      </c>
      <c r="BQ2602" s="0" t="s">
        <v>755</v>
      </c>
      <c r="BT2602" s="0" t="n">
        <v>0</v>
      </c>
      <c r="BU2602" s="0" t="s">
        <v>8336</v>
      </c>
      <c r="BW2602" s="0" t="n">
        <v>2000</v>
      </c>
      <c r="BX2602" s="0" t="n">
        <v>2013</v>
      </c>
      <c r="BY2602" s="0" t="s">
        <v>1526</v>
      </c>
      <c r="BZ2602" s="0" t="n">
        <v>2006.5</v>
      </c>
      <c r="CA2602" s="0" t="n">
        <v>0</v>
      </c>
      <c r="CB2602" s="0" t="n">
        <v>0</v>
      </c>
      <c r="CC2602" s="0" t="n">
        <v>0</v>
      </c>
      <c r="CD2602" s="0" t="n">
        <v>-0.0439045664946884</v>
      </c>
      <c r="CE2602" s="0" t="n">
        <v>1</v>
      </c>
    </row>
    <row r="2603" customFormat="false" ht="15" hidden="false" customHeight="false" outlineLevel="0" collapsed="false">
      <c r="A2603" s="0" t="s">
        <v>8331</v>
      </c>
      <c r="B2603" s="0" t="n">
        <v>3908</v>
      </c>
      <c r="D2603" s="0" t="n">
        <v>1994</v>
      </c>
      <c r="E2603" s="0" t="n">
        <f aca="false">IF(ISNUMBER($BA2603),$BA2603,IF(AND(ISNUMBER($D2603),ISNUMBER($BW2603),ISNUMBER($BX2603)),$D2603*($BX2603-$BW2603+1),""))</f>
        <v>27916</v>
      </c>
      <c r="H2603" s="0" t="s">
        <v>118</v>
      </c>
      <c r="I2603" s="0" t="s">
        <v>746</v>
      </c>
      <c r="J2603" s="0" t="n">
        <f aca="false">IF($BW2603&lt;&gt;"",$BW2603,"")</f>
        <v>2000</v>
      </c>
      <c r="K2603" s="0" t="n">
        <f aca="false">IF($BX2603&lt;&gt;"",$BX2603,"")</f>
        <v>2013</v>
      </c>
      <c r="L2603" s="0" t="n">
        <f aca="false">IF(AND(ISNUMBER($BW2603),ISNUMBER($BX2603)),($BW2603+$BX2603)/2,"")</f>
        <v>2006.5</v>
      </c>
      <c r="M2603" s="0" t="n">
        <f aca="false">IF($L2603&lt;&gt;"",$L2603,"")</f>
        <v>2006.5</v>
      </c>
      <c r="N2603" s="0" t="n">
        <f aca="false">IF(AND(ISNUMBER($BW2603),ISNUMBER($BX2603)),MIN(1,MAX(0,($BX2603-2016+1)/($BX2603-$BW2603+1))),"")</f>
        <v>0</v>
      </c>
      <c r="O2603" s="0" t="n">
        <f aca="false">IF(AND(ISNUMBER($BW2603),ISNUMBER($BX2603)),MIN(1,MAX(0,($BX2603-2017+1)/($BX2603-$BW2603+1))),"")</f>
        <v>0</v>
      </c>
      <c r="P2603" s="0" t="n">
        <f aca="false">IF(AND(ISNUMBER($BW2603),ISNUMBER($BX2603)),MIN(1,MAX(0,($BX2603-2018+1)/($BX2603-$BW2603+1))),"")</f>
        <v>0</v>
      </c>
      <c r="Q2603" s="0" t="n">
        <f aca="false">IF(AND(ISNUMBER($BW2603),ISNUMBER($BX2603)),MIN(1,MAX(0,($BX2603-2019+1)/($BX2603-$BW2603+1))),"")</f>
        <v>0</v>
      </c>
      <c r="R2603" s="0" t="n">
        <f aca="false">IF(AND(ISNUMBER($BW2603),ISNUMBER($BX2603)),MIN(1,MAX(0,($BX2603-2016+1)/($BX2603-$BW2603+1))),"")</f>
        <v>0</v>
      </c>
      <c r="S2603" s="0" t="n">
        <f aca="false">IF($L2603&lt;&gt;"",IF($L2603&gt;=2015.5,1,0),"")</f>
        <v>0</v>
      </c>
      <c r="T2603" s="0" t="n">
        <f aca="false">IF($L2603&lt;&gt;"",IF($L2603&gt;=2016,1,0),"")</f>
        <v>0</v>
      </c>
      <c r="U2603" s="0" t="n">
        <f aca="false">IF(ISNUMBER($BX2603),IF($BX2603&gt;=2016,1,0),"")</f>
        <v>0</v>
      </c>
      <c r="V2603" s="0" t="n">
        <f aca="false">IF(ISNUMBER($BW2603),IF($BW2603&gt;=2016,1,0),"")</f>
        <v>0</v>
      </c>
      <c r="W2603" s="0" t="str">
        <f aca="false">IF(AND(ISNUMBER($BW2603),ISNUMBER($BX2603)),IF($BW2603&gt;=2016,"post-only",IF($BX2603&lt;2016,"pre-only","mixed")),"")</f>
        <v>pre-only</v>
      </c>
      <c r="X2603" s="0" t="n">
        <f aca="false">IF(AND(ISNUMBER($BW2603),ISNUMBER($BX2603)),MIN(1,MAX(0,($BX2603-2017+1)/($BX2603-$BW2603+1))),"")</f>
        <v>0</v>
      </c>
      <c r="Y2603" s="0" t="n">
        <f aca="false">IF(AND(ISNUMBER($BW2603),ISNUMBER($BX2603)),MIN(1,MAX(0,($BX2603-2018+1)/($BX2603-$BW2603+1))),"")</f>
        <v>0</v>
      </c>
      <c r="Z2603" s="0" t="n">
        <f aca="false">IF(AND(ISNUMBER($BW2603),ISNUMBER($BX2603)),MIN(1,MAX(0,($BX2603-2019+1)/($BX2603-$BW2603+1))),"")</f>
        <v>0</v>
      </c>
      <c r="AA2603" s="0" t="n">
        <f aca="false">IF(ISNUMBER($BX2603),IF($BX2603&gt;=2017,1,0),"")</f>
        <v>0</v>
      </c>
      <c r="AB2603" s="0" t="n">
        <f aca="false">IF(ISNUMBER($BX2603),IF($BX2603&gt;=2018,1,0),"")</f>
        <v>0</v>
      </c>
      <c r="AC2603" s="0" t="n">
        <f aca="false">IF(ISNUMBER($BX2603),IF($BX2603&gt;=2019,1,0),"")</f>
        <v>0</v>
      </c>
      <c r="AD2603" s="0" t="n">
        <f aca="false">IF($L2603&lt;&gt;"",IF($L2603&gt;2013,1,0),"")</f>
        <v>0</v>
      </c>
      <c r="AE2603" s="0" t="n">
        <f aca="false">IF($L2603&lt;&gt;"",1+IF($L2603&gt;2011,1,0)+IF($L2603&gt;2014,1,0),"")</f>
        <v>1</v>
      </c>
      <c r="AF2603" s="0" t="s">
        <v>87</v>
      </c>
      <c r="AG2603" s="0" t="s">
        <v>88</v>
      </c>
      <c r="AH2603" s="0" t="s">
        <v>89</v>
      </c>
      <c r="AI2603" s="0" t="s">
        <v>334</v>
      </c>
      <c r="AJ2603" s="0" t="s">
        <v>334</v>
      </c>
      <c r="AK2603" s="0" t="str">
        <f aca="false">IF(AND($CF2603&lt;&gt;"",IFERROR(INDEX(subsample_country_map!$B:$B,MATCH($CF2603,subsample_country_map!$A:$A,0)),"")&lt;&gt;""),INDEX(subsample_country_map!$B:$B,MATCH($CF2603,subsample_country_map!$A:$A,0)),INDEX(lookup!$AA:$AA,MATCH($A2603,lookup!$A:$A,0)))</f>
        <v>1_US</v>
      </c>
      <c r="AL2603" s="0" t="str">
        <f aca="false">IF(AND($CF2603&lt;&gt;"",IFERROR(INDEX(subsample_country_map!$C:$C,MATCH($CF2603,subsample_country_map!$A:$A,0)),"")&lt;&gt;""),INDEX(subsample_country_map!$C:$C,MATCH($CF2603,subsample_country_map!$A:$A,0)),INDEX(lookup!$AB:$AB,MATCH($A2603,lookup!$A:$A,0)))</f>
        <v>1_developed</v>
      </c>
      <c r="AM2603" s="0" t="str">
        <f aca="false">IF(AND($CF2603&lt;&gt;"",IFERROR(INDEX(subsample_country_map!$D:$D,MATCH($CF2603,subsample_country_map!$A:$A,0)),"")&lt;&gt;""),INDEX(subsample_country_map!$D:$D,MATCH($CF2603,subsample_country_map!$A:$A,0)),INDEX(lookup!$AC:$AC,MATCH($A2603,lookup!$A:$A,0)))</f>
        <v>1_western</v>
      </c>
      <c r="AN2603" s="0" t="str">
        <f aca="false">IF(AND($CF2603&lt;&gt;"",IFERROR(INDEX(subsample_country_map!$E:$E,MATCH($CF2603,subsample_country_map!$A:$A,0)),"")&lt;&gt;""),INDEX(subsample_country_map!$E:$E,MATCH($CF2603,subsample_country_map!$A:$A,0)),INDEX(lookup!$AD:$AD,MATCH($A2603,lookup!$A:$A,0)))</f>
        <v>1_common law</v>
      </c>
      <c r="AO2603" s="0" t="str">
        <f aca="false">INDEX(lookup!$Y:$Y,MATCH($A2603,lookup!$A:$A,0))</f>
        <v>1_not published</v>
      </c>
      <c r="AP2603" s="0" t="str">
        <f aca="false">INDEX(lookup!$Z:$Z,MATCH($A2603,lookup!$A:$A,0))</f>
        <v>99_NCE</v>
      </c>
      <c r="AQ2603" s="0" t="str">
        <f aca="false">INDEX(lookup!$W:$W,MATCH($A2603,lookup!$A:$A,0))</f>
        <v>1_fin/acc/econ</v>
      </c>
      <c r="AS2603" s="0" t="s">
        <v>91</v>
      </c>
      <c r="AT2603" s="0" t="s">
        <v>111</v>
      </c>
      <c r="AU2603" s="0" t="s">
        <v>93</v>
      </c>
      <c r="AV2603" s="0" t="s">
        <v>993</v>
      </c>
      <c r="BA2603" s="0" t="s">
        <v>95</v>
      </c>
      <c r="BB2603" s="0" t="s">
        <v>96</v>
      </c>
      <c r="BC2603" s="0" t="s">
        <v>358</v>
      </c>
      <c r="BD2603" s="0" t="s">
        <v>142</v>
      </c>
      <c r="BE2603" s="0" t="s">
        <v>33</v>
      </c>
      <c r="BF2603" s="0" t="s">
        <v>6289</v>
      </c>
      <c r="BI2603" s="0" t="s">
        <v>316</v>
      </c>
      <c r="BJ2603" s="0" t="s">
        <v>8372</v>
      </c>
      <c r="BK2603" s="0" t="s">
        <v>2090</v>
      </c>
      <c r="BL2603" s="0" t="s">
        <v>8373</v>
      </c>
      <c r="BM2603" s="0" t="s">
        <v>8335</v>
      </c>
      <c r="BN2603" s="0" t="s">
        <v>8366</v>
      </c>
      <c r="BO2603" s="0" t="s">
        <v>754</v>
      </c>
      <c r="BP2603" s="0" t="s">
        <v>8331</v>
      </c>
      <c r="BQ2603" s="0" t="s">
        <v>2442</v>
      </c>
      <c r="BT2603" s="0" t="n">
        <v>0</v>
      </c>
      <c r="BU2603" s="0" t="s">
        <v>8336</v>
      </c>
      <c r="BW2603" s="0" t="n">
        <v>2000</v>
      </c>
      <c r="BX2603" s="0" t="n">
        <v>2013</v>
      </c>
      <c r="BY2603" s="0" t="s">
        <v>1526</v>
      </c>
      <c r="BZ2603" s="0" t="n">
        <v>2006.5</v>
      </c>
      <c r="CA2603" s="0" t="n">
        <v>0</v>
      </c>
      <c r="CB2603" s="0" t="n">
        <v>0</v>
      </c>
      <c r="CC2603" s="0" t="n">
        <v>0</v>
      </c>
      <c r="CE2603" s="0" t="n">
        <v>0</v>
      </c>
    </row>
    <row r="2604" customFormat="false" ht="15" hidden="false" customHeight="false" outlineLevel="0" collapsed="false">
      <c r="A2604" s="0" t="s">
        <v>8331</v>
      </c>
      <c r="B2604" s="0" t="n">
        <v>3909</v>
      </c>
      <c r="D2604" s="0" t="n">
        <v>1994</v>
      </c>
      <c r="E2604" s="0" t="n">
        <f aca="false">IF(ISNUMBER($BA2604),$BA2604,IF(AND(ISNUMBER($D2604),ISNUMBER($BW2604),ISNUMBER($BX2604)),$D2604*($BX2604-$BW2604+1),""))</f>
        <v>27916</v>
      </c>
      <c r="H2604" s="0" t="s">
        <v>118</v>
      </c>
      <c r="I2604" s="0" t="s">
        <v>746</v>
      </c>
      <c r="J2604" s="0" t="n">
        <f aca="false">IF($BW2604&lt;&gt;"",$BW2604,"")</f>
        <v>2000</v>
      </c>
      <c r="K2604" s="0" t="n">
        <f aca="false">IF($BX2604&lt;&gt;"",$BX2604,"")</f>
        <v>2013</v>
      </c>
      <c r="L2604" s="0" t="n">
        <f aca="false">IF(AND(ISNUMBER($BW2604),ISNUMBER($BX2604)),($BW2604+$BX2604)/2,"")</f>
        <v>2006.5</v>
      </c>
      <c r="M2604" s="0" t="n">
        <f aca="false">IF($L2604&lt;&gt;"",$L2604,"")</f>
        <v>2006.5</v>
      </c>
      <c r="N2604" s="0" t="n">
        <f aca="false">IF(AND(ISNUMBER($BW2604),ISNUMBER($BX2604)),MIN(1,MAX(0,($BX2604-2016+1)/($BX2604-$BW2604+1))),"")</f>
        <v>0</v>
      </c>
      <c r="O2604" s="0" t="n">
        <f aca="false">IF(AND(ISNUMBER($BW2604),ISNUMBER($BX2604)),MIN(1,MAX(0,($BX2604-2017+1)/($BX2604-$BW2604+1))),"")</f>
        <v>0</v>
      </c>
      <c r="P2604" s="0" t="n">
        <f aca="false">IF(AND(ISNUMBER($BW2604),ISNUMBER($BX2604)),MIN(1,MAX(0,($BX2604-2018+1)/($BX2604-$BW2604+1))),"")</f>
        <v>0</v>
      </c>
      <c r="Q2604" s="0" t="n">
        <f aca="false">IF(AND(ISNUMBER($BW2604),ISNUMBER($BX2604)),MIN(1,MAX(0,($BX2604-2019+1)/($BX2604-$BW2604+1))),"")</f>
        <v>0</v>
      </c>
      <c r="R2604" s="0" t="n">
        <f aca="false">IF(AND(ISNUMBER($BW2604),ISNUMBER($BX2604)),MIN(1,MAX(0,($BX2604-2016+1)/($BX2604-$BW2604+1))),"")</f>
        <v>0</v>
      </c>
      <c r="S2604" s="0" t="n">
        <f aca="false">IF($L2604&lt;&gt;"",IF($L2604&gt;=2015.5,1,0),"")</f>
        <v>0</v>
      </c>
      <c r="T2604" s="0" t="n">
        <f aca="false">IF($L2604&lt;&gt;"",IF($L2604&gt;=2016,1,0),"")</f>
        <v>0</v>
      </c>
      <c r="U2604" s="0" t="n">
        <f aca="false">IF(ISNUMBER($BX2604),IF($BX2604&gt;=2016,1,0),"")</f>
        <v>0</v>
      </c>
      <c r="V2604" s="0" t="n">
        <f aca="false">IF(ISNUMBER($BW2604),IF($BW2604&gt;=2016,1,0),"")</f>
        <v>0</v>
      </c>
      <c r="W2604" s="0" t="str">
        <f aca="false">IF(AND(ISNUMBER($BW2604),ISNUMBER($BX2604)),IF($BW2604&gt;=2016,"post-only",IF($BX2604&lt;2016,"pre-only","mixed")),"")</f>
        <v>pre-only</v>
      </c>
      <c r="X2604" s="0" t="n">
        <f aca="false">IF(AND(ISNUMBER($BW2604),ISNUMBER($BX2604)),MIN(1,MAX(0,($BX2604-2017+1)/($BX2604-$BW2604+1))),"")</f>
        <v>0</v>
      </c>
      <c r="Y2604" s="0" t="n">
        <f aca="false">IF(AND(ISNUMBER($BW2604),ISNUMBER($BX2604)),MIN(1,MAX(0,($BX2604-2018+1)/($BX2604-$BW2604+1))),"")</f>
        <v>0</v>
      </c>
      <c r="Z2604" s="0" t="n">
        <f aca="false">IF(AND(ISNUMBER($BW2604),ISNUMBER($BX2604)),MIN(1,MAX(0,($BX2604-2019+1)/($BX2604-$BW2604+1))),"")</f>
        <v>0</v>
      </c>
      <c r="AA2604" s="0" t="n">
        <f aca="false">IF(ISNUMBER($BX2604),IF($BX2604&gt;=2017,1,0),"")</f>
        <v>0</v>
      </c>
      <c r="AB2604" s="0" t="n">
        <f aca="false">IF(ISNUMBER($BX2604),IF($BX2604&gt;=2018,1,0),"")</f>
        <v>0</v>
      </c>
      <c r="AC2604" s="0" t="n">
        <f aca="false">IF(ISNUMBER($BX2604),IF($BX2604&gt;=2019,1,0),"")</f>
        <v>0</v>
      </c>
      <c r="AD2604" s="0" t="n">
        <f aca="false">IF($L2604&lt;&gt;"",IF($L2604&gt;2013,1,0),"")</f>
        <v>0</v>
      </c>
      <c r="AE2604" s="0" t="n">
        <f aca="false">IF($L2604&lt;&gt;"",1+IF($L2604&gt;2011,1,0)+IF($L2604&gt;2014,1,0),"")</f>
        <v>1</v>
      </c>
      <c r="AF2604" s="0" t="s">
        <v>87</v>
      </c>
      <c r="AG2604" s="0" t="s">
        <v>88</v>
      </c>
      <c r="AH2604" s="0" t="s">
        <v>89</v>
      </c>
      <c r="AI2604" s="0" t="s">
        <v>334</v>
      </c>
      <c r="AJ2604" s="0" t="s">
        <v>334</v>
      </c>
      <c r="AK2604" s="0" t="str">
        <f aca="false">IF(AND($CF2604&lt;&gt;"",IFERROR(INDEX(subsample_country_map!$B:$B,MATCH($CF2604,subsample_country_map!$A:$A,0)),"")&lt;&gt;""),INDEX(subsample_country_map!$B:$B,MATCH($CF2604,subsample_country_map!$A:$A,0)),INDEX(lookup!$AA:$AA,MATCH($A2604,lookup!$A:$A,0)))</f>
        <v>1_US</v>
      </c>
      <c r="AL2604" s="0" t="str">
        <f aca="false">IF(AND($CF2604&lt;&gt;"",IFERROR(INDEX(subsample_country_map!$C:$C,MATCH($CF2604,subsample_country_map!$A:$A,0)),"")&lt;&gt;""),INDEX(subsample_country_map!$C:$C,MATCH($CF2604,subsample_country_map!$A:$A,0)),INDEX(lookup!$AB:$AB,MATCH($A2604,lookup!$A:$A,0)))</f>
        <v>1_developed</v>
      </c>
      <c r="AM2604" s="0" t="str">
        <f aca="false">IF(AND($CF2604&lt;&gt;"",IFERROR(INDEX(subsample_country_map!$D:$D,MATCH($CF2604,subsample_country_map!$A:$A,0)),"")&lt;&gt;""),INDEX(subsample_country_map!$D:$D,MATCH($CF2604,subsample_country_map!$A:$A,0)),INDEX(lookup!$AC:$AC,MATCH($A2604,lookup!$A:$A,0)))</f>
        <v>1_western</v>
      </c>
      <c r="AN2604" s="0" t="str">
        <f aca="false">IF(AND($CF2604&lt;&gt;"",IFERROR(INDEX(subsample_country_map!$E:$E,MATCH($CF2604,subsample_country_map!$A:$A,0)),"")&lt;&gt;""),INDEX(subsample_country_map!$E:$E,MATCH($CF2604,subsample_country_map!$A:$A,0)),INDEX(lookup!$AD:$AD,MATCH($A2604,lookup!$A:$A,0)))</f>
        <v>1_common law</v>
      </c>
      <c r="AO2604" s="0" t="str">
        <f aca="false">INDEX(lookup!$Y:$Y,MATCH($A2604,lookup!$A:$A,0))</f>
        <v>1_not published</v>
      </c>
      <c r="AP2604" s="0" t="str">
        <f aca="false">INDEX(lookup!$Z:$Z,MATCH($A2604,lookup!$A:$A,0))</f>
        <v>99_NCE</v>
      </c>
      <c r="AQ2604" s="0" t="str">
        <f aca="false">INDEX(lookup!$W:$W,MATCH($A2604,lookup!$A:$A,0))</f>
        <v>1_fin/acc/econ</v>
      </c>
      <c r="AS2604" s="0" t="s">
        <v>91</v>
      </c>
      <c r="AT2604" s="0" t="s">
        <v>111</v>
      </c>
      <c r="AU2604" s="0" t="s">
        <v>93</v>
      </c>
      <c r="AV2604" s="0" t="s">
        <v>8374</v>
      </c>
      <c r="BA2604" s="0" t="s">
        <v>95</v>
      </c>
      <c r="BB2604" s="0" t="s">
        <v>96</v>
      </c>
      <c r="BC2604" s="0" t="s">
        <v>358</v>
      </c>
      <c r="BD2604" s="0" t="s">
        <v>142</v>
      </c>
      <c r="BE2604" s="0" t="s">
        <v>33</v>
      </c>
      <c r="BF2604" s="0" t="s">
        <v>6293</v>
      </c>
      <c r="BI2604" s="0" t="s">
        <v>316</v>
      </c>
      <c r="BJ2604" s="0" t="s">
        <v>8375</v>
      </c>
      <c r="BK2604" s="0" t="s">
        <v>2090</v>
      </c>
      <c r="BL2604" s="0" t="s">
        <v>8376</v>
      </c>
      <c r="BM2604" s="0" t="s">
        <v>8335</v>
      </c>
      <c r="BN2604" s="0" t="s">
        <v>8366</v>
      </c>
      <c r="BO2604" s="0" t="s">
        <v>754</v>
      </c>
      <c r="BP2604" s="0" t="s">
        <v>8331</v>
      </c>
      <c r="BQ2604" s="0" t="s">
        <v>2442</v>
      </c>
      <c r="BT2604" s="0" t="n">
        <v>0</v>
      </c>
      <c r="BU2604" s="0" t="s">
        <v>8336</v>
      </c>
      <c r="BW2604" s="0" t="n">
        <v>2000</v>
      </c>
      <c r="BX2604" s="0" t="n">
        <v>2013</v>
      </c>
      <c r="BY2604" s="0" t="s">
        <v>1526</v>
      </c>
      <c r="BZ2604" s="0" t="n">
        <v>2006.5</v>
      </c>
      <c r="CA2604" s="0" t="n">
        <v>0</v>
      </c>
      <c r="CB2604" s="0" t="n">
        <v>0</v>
      </c>
      <c r="CC2604" s="0" t="n">
        <v>0</v>
      </c>
      <c r="CE2604" s="0" t="n">
        <v>0</v>
      </c>
    </row>
    <row r="2605" customFormat="false" ht="15" hidden="false" customHeight="false" outlineLevel="0" collapsed="false">
      <c r="A2605" s="0" t="s">
        <v>8331</v>
      </c>
      <c r="B2605" s="0" t="n">
        <v>3910</v>
      </c>
      <c r="D2605" s="0" t="n">
        <v>1994</v>
      </c>
      <c r="E2605" s="0" t="n">
        <f aca="false">IF(ISNUMBER($BA2605),$BA2605,IF(AND(ISNUMBER($D2605),ISNUMBER($BW2605),ISNUMBER($BX2605)),$D2605*($BX2605-$BW2605+1),""))</f>
        <v>27916</v>
      </c>
      <c r="H2605" s="0" t="s">
        <v>118</v>
      </c>
      <c r="I2605" s="0" t="s">
        <v>746</v>
      </c>
      <c r="J2605" s="0" t="n">
        <f aca="false">IF($BW2605&lt;&gt;"",$BW2605,"")</f>
        <v>2000</v>
      </c>
      <c r="K2605" s="0" t="n">
        <f aca="false">IF($BX2605&lt;&gt;"",$BX2605,"")</f>
        <v>2013</v>
      </c>
      <c r="L2605" s="0" t="n">
        <f aca="false">IF(AND(ISNUMBER($BW2605),ISNUMBER($BX2605)),($BW2605+$BX2605)/2,"")</f>
        <v>2006.5</v>
      </c>
      <c r="M2605" s="0" t="n">
        <f aca="false">IF($L2605&lt;&gt;"",$L2605,"")</f>
        <v>2006.5</v>
      </c>
      <c r="N2605" s="0" t="n">
        <f aca="false">IF(AND(ISNUMBER($BW2605),ISNUMBER($BX2605)),MIN(1,MAX(0,($BX2605-2016+1)/($BX2605-$BW2605+1))),"")</f>
        <v>0</v>
      </c>
      <c r="O2605" s="0" t="n">
        <f aca="false">IF(AND(ISNUMBER($BW2605),ISNUMBER($BX2605)),MIN(1,MAX(0,($BX2605-2017+1)/($BX2605-$BW2605+1))),"")</f>
        <v>0</v>
      </c>
      <c r="P2605" s="0" t="n">
        <f aca="false">IF(AND(ISNUMBER($BW2605),ISNUMBER($BX2605)),MIN(1,MAX(0,($BX2605-2018+1)/($BX2605-$BW2605+1))),"")</f>
        <v>0</v>
      </c>
      <c r="Q2605" s="0" t="n">
        <f aca="false">IF(AND(ISNUMBER($BW2605),ISNUMBER($BX2605)),MIN(1,MAX(0,($BX2605-2019+1)/($BX2605-$BW2605+1))),"")</f>
        <v>0</v>
      </c>
      <c r="R2605" s="0" t="n">
        <f aca="false">IF(AND(ISNUMBER($BW2605),ISNUMBER($BX2605)),MIN(1,MAX(0,($BX2605-2016+1)/($BX2605-$BW2605+1))),"")</f>
        <v>0</v>
      </c>
      <c r="S2605" s="0" t="n">
        <f aca="false">IF($L2605&lt;&gt;"",IF($L2605&gt;=2015.5,1,0),"")</f>
        <v>0</v>
      </c>
      <c r="T2605" s="0" t="n">
        <f aca="false">IF($L2605&lt;&gt;"",IF($L2605&gt;=2016,1,0),"")</f>
        <v>0</v>
      </c>
      <c r="U2605" s="0" t="n">
        <f aca="false">IF(ISNUMBER($BX2605),IF($BX2605&gt;=2016,1,0),"")</f>
        <v>0</v>
      </c>
      <c r="V2605" s="0" t="n">
        <f aca="false">IF(ISNUMBER($BW2605),IF($BW2605&gt;=2016,1,0),"")</f>
        <v>0</v>
      </c>
      <c r="W2605" s="0" t="str">
        <f aca="false">IF(AND(ISNUMBER($BW2605),ISNUMBER($BX2605)),IF($BW2605&gt;=2016,"post-only",IF($BX2605&lt;2016,"pre-only","mixed")),"")</f>
        <v>pre-only</v>
      </c>
      <c r="X2605" s="0" t="n">
        <f aca="false">IF(AND(ISNUMBER($BW2605),ISNUMBER($BX2605)),MIN(1,MAX(0,($BX2605-2017+1)/($BX2605-$BW2605+1))),"")</f>
        <v>0</v>
      </c>
      <c r="Y2605" s="0" t="n">
        <f aca="false">IF(AND(ISNUMBER($BW2605),ISNUMBER($BX2605)),MIN(1,MAX(0,($BX2605-2018+1)/($BX2605-$BW2605+1))),"")</f>
        <v>0</v>
      </c>
      <c r="Z2605" s="0" t="n">
        <f aca="false">IF(AND(ISNUMBER($BW2605),ISNUMBER($BX2605)),MIN(1,MAX(0,($BX2605-2019+1)/($BX2605-$BW2605+1))),"")</f>
        <v>0</v>
      </c>
      <c r="AA2605" s="0" t="n">
        <f aca="false">IF(ISNUMBER($BX2605),IF($BX2605&gt;=2017,1,0),"")</f>
        <v>0</v>
      </c>
      <c r="AB2605" s="0" t="n">
        <f aca="false">IF(ISNUMBER($BX2605),IF($BX2605&gt;=2018,1,0),"")</f>
        <v>0</v>
      </c>
      <c r="AC2605" s="0" t="n">
        <f aca="false">IF(ISNUMBER($BX2605),IF($BX2605&gt;=2019,1,0),"")</f>
        <v>0</v>
      </c>
      <c r="AD2605" s="0" t="n">
        <f aca="false">IF($L2605&lt;&gt;"",IF($L2605&gt;2013,1,0),"")</f>
        <v>0</v>
      </c>
      <c r="AE2605" s="0" t="n">
        <f aca="false">IF($L2605&lt;&gt;"",1+IF($L2605&gt;2011,1,0)+IF($L2605&gt;2014,1,0),"")</f>
        <v>1</v>
      </c>
      <c r="AF2605" s="0" t="s">
        <v>87</v>
      </c>
      <c r="AG2605" s="0" t="s">
        <v>88</v>
      </c>
      <c r="AH2605" s="0" t="s">
        <v>89</v>
      </c>
      <c r="AI2605" s="0" t="s">
        <v>334</v>
      </c>
      <c r="AJ2605" s="0" t="s">
        <v>334</v>
      </c>
      <c r="AK2605" s="0" t="str">
        <f aca="false">IF(AND($CF2605&lt;&gt;"",IFERROR(INDEX(subsample_country_map!$B:$B,MATCH($CF2605,subsample_country_map!$A:$A,0)),"")&lt;&gt;""),INDEX(subsample_country_map!$B:$B,MATCH($CF2605,subsample_country_map!$A:$A,0)),INDEX(lookup!$AA:$AA,MATCH($A2605,lookup!$A:$A,0)))</f>
        <v>1_US</v>
      </c>
      <c r="AL2605" s="0" t="str">
        <f aca="false">IF(AND($CF2605&lt;&gt;"",IFERROR(INDEX(subsample_country_map!$C:$C,MATCH($CF2605,subsample_country_map!$A:$A,0)),"")&lt;&gt;""),INDEX(subsample_country_map!$C:$C,MATCH($CF2605,subsample_country_map!$A:$A,0)),INDEX(lookup!$AB:$AB,MATCH($A2605,lookup!$A:$A,0)))</f>
        <v>1_developed</v>
      </c>
      <c r="AM2605" s="0" t="str">
        <f aca="false">IF(AND($CF2605&lt;&gt;"",IFERROR(INDEX(subsample_country_map!$D:$D,MATCH($CF2605,subsample_country_map!$A:$A,0)),"")&lt;&gt;""),INDEX(subsample_country_map!$D:$D,MATCH($CF2605,subsample_country_map!$A:$A,0)),INDEX(lookup!$AC:$AC,MATCH($A2605,lookup!$A:$A,0)))</f>
        <v>1_western</v>
      </c>
      <c r="AN2605" s="0" t="str">
        <f aca="false">IF(AND($CF2605&lt;&gt;"",IFERROR(INDEX(subsample_country_map!$E:$E,MATCH($CF2605,subsample_country_map!$A:$A,0)),"")&lt;&gt;""),INDEX(subsample_country_map!$E:$E,MATCH($CF2605,subsample_country_map!$A:$A,0)),INDEX(lookup!$AD:$AD,MATCH($A2605,lookup!$A:$A,0)))</f>
        <v>1_common law</v>
      </c>
      <c r="AO2605" s="0" t="str">
        <f aca="false">INDEX(lookup!$Y:$Y,MATCH($A2605,lookup!$A:$A,0))</f>
        <v>1_not published</v>
      </c>
      <c r="AP2605" s="0" t="str">
        <f aca="false">INDEX(lookup!$Z:$Z,MATCH($A2605,lookup!$A:$A,0))</f>
        <v>99_NCE</v>
      </c>
      <c r="AQ2605" s="0" t="str">
        <f aca="false">INDEX(lookup!$W:$W,MATCH($A2605,lookup!$A:$A,0))</f>
        <v>1_fin/acc/econ</v>
      </c>
      <c r="AS2605" s="0" t="s">
        <v>91</v>
      </c>
      <c r="AT2605" s="0" t="s">
        <v>111</v>
      </c>
      <c r="AU2605" s="0" t="s">
        <v>93</v>
      </c>
      <c r="AV2605" s="0" t="s">
        <v>8377</v>
      </c>
      <c r="BA2605" s="0" t="s">
        <v>95</v>
      </c>
      <c r="BB2605" s="0" t="s">
        <v>96</v>
      </c>
      <c r="BC2605" s="0" t="s">
        <v>358</v>
      </c>
      <c r="BD2605" s="0" t="s">
        <v>142</v>
      </c>
      <c r="BE2605" s="0" t="s">
        <v>33</v>
      </c>
      <c r="BF2605" s="0" t="s">
        <v>6301</v>
      </c>
      <c r="BI2605" s="0" t="s">
        <v>316</v>
      </c>
      <c r="BJ2605" s="0" t="s">
        <v>8378</v>
      </c>
      <c r="BK2605" s="0" t="s">
        <v>2090</v>
      </c>
      <c r="BL2605" s="0" t="s">
        <v>8379</v>
      </c>
      <c r="BM2605" s="0" t="s">
        <v>8335</v>
      </c>
      <c r="BN2605" s="0" t="s">
        <v>8366</v>
      </c>
      <c r="BO2605" s="0" t="s">
        <v>754</v>
      </c>
      <c r="BP2605" s="0" t="s">
        <v>8331</v>
      </c>
      <c r="BQ2605" s="0" t="s">
        <v>2442</v>
      </c>
      <c r="BT2605" s="0" t="n">
        <v>0</v>
      </c>
      <c r="BU2605" s="0" t="s">
        <v>8336</v>
      </c>
      <c r="BW2605" s="0" t="n">
        <v>2000</v>
      </c>
      <c r="BX2605" s="0" t="n">
        <v>2013</v>
      </c>
      <c r="BY2605" s="0" t="s">
        <v>1526</v>
      </c>
      <c r="BZ2605" s="0" t="n">
        <v>2006.5</v>
      </c>
      <c r="CA2605" s="0" t="n">
        <v>0</v>
      </c>
      <c r="CB2605" s="0" t="n">
        <v>0</v>
      </c>
      <c r="CC2605" s="0" t="n">
        <v>0</v>
      </c>
      <c r="CE2605" s="0" t="n">
        <v>0</v>
      </c>
    </row>
    <row r="2606" customFormat="false" ht="15" hidden="false" customHeight="false" outlineLevel="0" collapsed="false">
      <c r="A2606" s="0" t="s">
        <v>8331</v>
      </c>
      <c r="B2606" s="0" t="n">
        <v>3911</v>
      </c>
      <c r="C2606" s="0" t="n">
        <v>-0.0438763779212871</v>
      </c>
      <c r="D2606" s="0" t="n">
        <v>1994</v>
      </c>
      <c r="E2606" s="0" t="n">
        <f aca="false">IF(ISNUMBER($BA2606),$BA2606,IF(AND(ISNUMBER($D2606),ISNUMBER($BW2606),ISNUMBER($BX2606)),$D2606*($BX2606-$BW2606+1),""))</f>
        <v>27916</v>
      </c>
      <c r="H2606" s="0" t="s">
        <v>118</v>
      </c>
      <c r="I2606" s="0" t="s">
        <v>746</v>
      </c>
      <c r="J2606" s="0" t="n">
        <f aca="false">IF($BW2606&lt;&gt;"",$BW2606,"")</f>
        <v>2000</v>
      </c>
      <c r="K2606" s="0" t="n">
        <f aca="false">IF($BX2606&lt;&gt;"",$BX2606,"")</f>
        <v>2013</v>
      </c>
      <c r="L2606" s="0" t="n">
        <f aca="false">IF(AND(ISNUMBER($BW2606),ISNUMBER($BX2606)),($BW2606+$BX2606)/2,"")</f>
        <v>2006.5</v>
      </c>
      <c r="M2606" s="0" t="n">
        <f aca="false">IF($L2606&lt;&gt;"",$L2606,"")</f>
        <v>2006.5</v>
      </c>
      <c r="N2606" s="0" t="n">
        <f aca="false">IF(AND(ISNUMBER($BW2606),ISNUMBER($BX2606)),MIN(1,MAX(0,($BX2606-2016+1)/($BX2606-$BW2606+1))),"")</f>
        <v>0</v>
      </c>
      <c r="O2606" s="0" t="n">
        <f aca="false">IF(AND(ISNUMBER($BW2606),ISNUMBER($BX2606)),MIN(1,MAX(0,($BX2606-2017+1)/($BX2606-$BW2606+1))),"")</f>
        <v>0</v>
      </c>
      <c r="P2606" s="0" t="n">
        <f aca="false">IF(AND(ISNUMBER($BW2606),ISNUMBER($BX2606)),MIN(1,MAX(0,($BX2606-2018+1)/($BX2606-$BW2606+1))),"")</f>
        <v>0</v>
      </c>
      <c r="Q2606" s="0" t="n">
        <f aca="false">IF(AND(ISNUMBER($BW2606),ISNUMBER($BX2606)),MIN(1,MAX(0,($BX2606-2019+1)/($BX2606-$BW2606+1))),"")</f>
        <v>0</v>
      </c>
      <c r="R2606" s="0" t="n">
        <f aca="false">IF(AND(ISNUMBER($BW2606),ISNUMBER($BX2606)),MIN(1,MAX(0,($BX2606-2016+1)/($BX2606-$BW2606+1))),"")</f>
        <v>0</v>
      </c>
      <c r="S2606" s="0" t="n">
        <f aca="false">IF($L2606&lt;&gt;"",IF($L2606&gt;=2015.5,1,0),"")</f>
        <v>0</v>
      </c>
      <c r="T2606" s="0" t="n">
        <f aca="false">IF($L2606&lt;&gt;"",IF($L2606&gt;=2016,1,0),"")</f>
        <v>0</v>
      </c>
      <c r="U2606" s="0" t="n">
        <f aca="false">IF(ISNUMBER($BX2606),IF($BX2606&gt;=2016,1,0),"")</f>
        <v>0</v>
      </c>
      <c r="V2606" s="0" t="n">
        <f aca="false">IF(ISNUMBER($BW2606),IF($BW2606&gt;=2016,1,0),"")</f>
        <v>0</v>
      </c>
      <c r="W2606" s="0" t="str">
        <f aca="false">IF(AND(ISNUMBER($BW2606),ISNUMBER($BX2606)),IF($BW2606&gt;=2016,"post-only",IF($BX2606&lt;2016,"pre-only","mixed")),"")</f>
        <v>pre-only</v>
      </c>
      <c r="X2606" s="0" t="n">
        <f aca="false">IF(AND(ISNUMBER($BW2606),ISNUMBER($BX2606)),MIN(1,MAX(0,($BX2606-2017+1)/($BX2606-$BW2606+1))),"")</f>
        <v>0</v>
      </c>
      <c r="Y2606" s="0" t="n">
        <f aca="false">IF(AND(ISNUMBER($BW2606),ISNUMBER($BX2606)),MIN(1,MAX(0,($BX2606-2018+1)/($BX2606-$BW2606+1))),"")</f>
        <v>0</v>
      </c>
      <c r="Z2606" s="0" t="n">
        <f aca="false">IF(AND(ISNUMBER($BW2606),ISNUMBER($BX2606)),MIN(1,MAX(0,($BX2606-2019+1)/($BX2606-$BW2606+1))),"")</f>
        <v>0</v>
      </c>
      <c r="AA2606" s="0" t="n">
        <f aca="false">IF(ISNUMBER($BX2606),IF($BX2606&gt;=2017,1,0),"")</f>
        <v>0</v>
      </c>
      <c r="AB2606" s="0" t="n">
        <f aca="false">IF(ISNUMBER($BX2606),IF($BX2606&gt;=2018,1,0),"")</f>
        <v>0</v>
      </c>
      <c r="AC2606" s="0" t="n">
        <f aca="false">IF(ISNUMBER($BX2606),IF($BX2606&gt;=2019,1,0),"")</f>
        <v>0</v>
      </c>
      <c r="AD2606" s="0" t="n">
        <f aca="false">IF($L2606&lt;&gt;"",IF($L2606&gt;2013,1,0),"")</f>
        <v>0</v>
      </c>
      <c r="AE2606" s="0" t="n">
        <f aca="false">IF($L2606&lt;&gt;"",1+IF($L2606&gt;2011,1,0)+IF($L2606&gt;2014,1,0),"")</f>
        <v>1</v>
      </c>
      <c r="AF2606" s="0" t="s">
        <v>87</v>
      </c>
      <c r="AG2606" s="0" t="s">
        <v>88</v>
      </c>
      <c r="AH2606" s="0" t="s">
        <v>89</v>
      </c>
      <c r="AI2606" s="0" t="s">
        <v>334</v>
      </c>
      <c r="AJ2606" s="0" t="s">
        <v>334</v>
      </c>
      <c r="AK2606" s="0" t="str">
        <f aca="false">IF(AND($CF2606&lt;&gt;"",IFERROR(INDEX(subsample_country_map!$B:$B,MATCH($CF2606,subsample_country_map!$A:$A,0)),"")&lt;&gt;""),INDEX(subsample_country_map!$B:$B,MATCH($CF2606,subsample_country_map!$A:$A,0)),INDEX(lookup!$AA:$AA,MATCH($A2606,lookup!$A:$A,0)))</f>
        <v>1_US</v>
      </c>
      <c r="AL2606" s="0" t="str">
        <f aca="false">IF(AND($CF2606&lt;&gt;"",IFERROR(INDEX(subsample_country_map!$C:$C,MATCH($CF2606,subsample_country_map!$A:$A,0)),"")&lt;&gt;""),INDEX(subsample_country_map!$C:$C,MATCH($CF2606,subsample_country_map!$A:$A,0)),INDEX(lookup!$AB:$AB,MATCH($A2606,lookup!$A:$A,0)))</f>
        <v>1_developed</v>
      </c>
      <c r="AM2606" s="0" t="str">
        <f aca="false">IF(AND($CF2606&lt;&gt;"",IFERROR(INDEX(subsample_country_map!$D:$D,MATCH($CF2606,subsample_country_map!$A:$A,0)),"")&lt;&gt;""),INDEX(subsample_country_map!$D:$D,MATCH($CF2606,subsample_country_map!$A:$A,0)),INDEX(lookup!$AC:$AC,MATCH($A2606,lookup!$A:$A,0)))</f>
        <v>1_western</v>
      </c>
      <c r="AN2606" s="0" t="str">
        <f aca="false">IF(AND($CF2606&lt;&gt;"",IFERROR(INDEX(subsample_country_map!$E:$E,MATCH($CF2606,subsample_country_map!$A:$A,0)),"")&lt;&gt;""),INDEX(subsample_country_map!$E:$E,MATCH($CF2606,subsample_country_map!$A:$A,0)),INDEX(lookup!$AD:$AD,MATCH($A2606,lookup!$A:$A,0)))</f>
        <v>1_common law</v>
      </c>
      <c r="AO2606" s="0" t="str">
        <f aca="false">INDEX(lookup!$Y:$Y,MATCH($A2606,lookup!$A:$A,0))</f>
        <v>1_not published</v>
      </c>
      <c r="AP2606" s="0" t="str">
        <f aca="false">INDEX(lookup!$Z:$Z,MATCH($A2606,lookup!$A:$A,0))</f>
        <v>99_NCE</v>
      </c>
      <c r="AQ2606" s="0" t="str">
        <f aca="false">INDEX(lookup!$W:$W,MATCH($A2606,lookup!$A:$A,0))</f>
        <v>1_fin/acc/econ</v>
      </c>
      <c r="AS2606" s="0" t="s">
        <v>91</v>
      </c>
      <c r="AT2606" s="0" t="s">
        <v>111</v>
      </c>
      <c r="AU2606" s="0" t="s">
        <v>93</v>
      </c>
      <c r="AV2606" s="0" t="s">
        <v>8380</v>
      </c>
      <c r="BA2606" s="0" t="s">
        <v>95</v>
      </c>
      <c r="BB2606" s="0" t="s">
        <v>96</v>
      </c>
      <c r="BC2606" s="0" t="s">
        <v>358</v>
      </c>
      <c r="BD2606" s="0" t="s">
        <v>142</v>
      </c>
      <c r="BE2606" s="0" t="s">
        <v>33</v>
      </c>
      <c r="BF2606" s="0" t="s">
        <v>2610</v>
      </c>
      <c r="BI2606" s="0" t="s">
        <v>316</v>
      </c>
      <c r="BJ2606" s="0" t="s">
        <v>8381</v>
      </c>
      <c r="BK2606" s="0" t="s">
        <v>2090</v>
      </c>
      <c r="BL2606" s="0" t="s">
        <v>8382</v>
      </c>
      <c r="BM2606" s="0" t="s">
        <v>8335</v>
      </c>
      <c r="BN2606" s="0" t="s">
        <v>8366</v>
      </c>
      <c r="BO2606" s="0" t="s">
        <v>754</v>
      </c>
      <c r="BP2606" s="0" t="s">
        <v>8331</v>
      </c>
      <c r="BQ2606" s="0" t="s">
        <v>755</v>
      </c>
      <c r="BT2606" s="0" t="n">
        <v>0</v>
      </c>
      <c r="BU2606" s="0" t="s">
        <v>8336</v>
      </c>
      <c r="BW2606" s="0" t="n">
        <v>2000</v>
      </c>
      <c r="BX2606" s="0" t="n">
        <v>2013</v>
      </c>
      <c r="BY2606" s="0" t="s">
        <v>1526</v>
      </c>
      <c r="BZ2606" s="0" t="n">
        <v>2006.5</v>
      </c>
      <c r="CA2606" s="0" t="n">
        <v>0</v>
      </c>
      <c r="CB2606" s="0" t="n">
        <v>0</v>
      </c>
      <c r="CC2606" s="0" t="n">
        <v>0</v>
      </c>
      <c r="CD2606" s="0" t="n">
        <v>-0.0439045664946884</v>
      </c>
      <c r="CE2606" s="0" t="n">
        <v>1</v>
      </c>
    </row>
    <row r="2607" customFormat="false" ht="15" hidden="false" customHeight="false" outlineLevel="0" collapsed="false">
      <c r="A2607" s="0" t="s">
        <v>8331</v>
      </c>
      <c r="B2607" s="0" t="n">
        <v>3912</v>
      </c>
      <c r="D2607" s="0" t="n">
        <v>1994</v>
      </c>
      <c r="E2607" s="0" t="n">
        <f aca="false">IF(ISNUMBER($BA2607),$BA2607,IF(AND(ISNUMBER($D2607),ISNUMBER($BW2607),ISNUMBER($BX2607)),$D2607*($BX2607-$BW2607+1),""))</f>
        <v>27916</v>
      </c>
      <c r="H2607" s="0" t="s">
        <v>118</v>
      </c>
      <c r="I2607" s="0" t="s">
        <v>746</v>
      </c>
      <c r="J2607" s="0" t="n">
        <f aca="false">IF($BW2607&lt;&gt;"",$BW2607,"")</f>
        <v>2000</v>
      </c>
      <c r="K2607" s="0" t="n">
        <f aca="false">IF($BX2607&lt;&gt;"",$BX2607,"")</f>
        <v>2013</v>
      </c>
      <c r="L2607" s="0" t="n">
        <f aca="false">IF(AND(ISNUMBER($BW2607),ISNUMBER($BX2607)),($BW2607+$BX2607)/2,"")</f>
        <v>2006.5</v>
      </c>
      <c r="M2607" s="0" t="n">
        <f aca="false">IF($L2607&lt;&gt;"",$L2607,"")</f>
        <v>2006.5</v>
      </c>
      <c r="N2607" s="0" t="n">
        <f aca="false">IF(AND(ISNUMBER($BW2607),ISNUMBER($BX2607)),MIN(1,MAX(0,($BX2607-2016+1)/($BX2607-$BW2607+1))),"")</f>
        <v>0</v>
      </c>
      <c r="O2607" s="0" t="n">
        <f aca="false">IF(AND(ISNUMBER($BW2607),ISNUMBER($BX2607)),MIN(1,MAX(0,($BX2607-2017+1)/($BX2607-$BW2607+1))),"")</f>
        <v>0</v>
      </c>
      <c r="P2607" s="0" t="n">
        <f aca="false">IF(AND(ISNUMBER($BW2607),ISNUMBER($BX2607)),MIN(1,MAX(0,($BX2607-2018+1)/($BX2607-$BW2607+1))),"")</f>
        <v>0</v>
      </c>
      <c r="Q2607" s="0" t="n">
        <f aca="false">IF(AND(ISNUMBER($BW2607),ISNUMBER($BX2607)),MIN(1,MAX(0,($BX2607-2019+1)/($BX2607-$BW2607+1))),"")</f>
        <v>0</v>
      </c>
      <c r="R2607" s="0" t="n">
        <f aca="false">IF(AND(ISNUMBER($BW2607),ISNUMBER($BX2607)),MIN(1,MAX(0,($BX2607-2016+1)/($BX2607-$BW2607+1))),"")</f>
        <v>0</v>
      </c>
      <c r="S2607" s="0" t="n">
        <f aca="false">IF($L2607&lt;&gt;"",IF($L2607&gt;=2015.5,1,0),"")</f>
        <v>0</v>
      </c>
      <c r="T2607" s="0" t="n">
        <f aca="false">IF($L2607&lt;&gt;"",IF($L2607&gt;=2016,1,0),"")</f>
        <v>0</v>
      </c>
      <c r="U2607" s="0" t="n">
        <f aca="false">IF(ISNUMBER($BX2607),IF($BX2607&gt;=2016,1,0),"")</f>
        <v>0</v>
      </c>
      <c r="V2607" s="0" t="n">
        <f aca="false">IF(ISNUMBER($BW2607),IF($BW2607&gt;=2016,1,0),"")</f>
        <v>0</v>
      </c>
      <c r="W2607" s="0" t="str">
        <f aca="false">IF(AND(ISNUMBER($BW2607),ISNUMBER($BX2607)),IF($BW2607&gt;=2016,"post-only",IF($BX2607&lt;2016,"pre-only","mixed")),"")</f>
        <v>pre-only</v>
      </c>
      <c r="X2607" s="0" t="n">
        <f aca="false">IF(AND(ISNUMBER($BW2607),ISNUMBER($BX2607)),MIN(1,MAX(0,($BX2607-2017+1)/($BX2607-$BW2607+1))),"")</f>
        <v>0</v>
      </c>
      <c r="Y2607" s="0" t="n">
        <f aca="false">IF(AND(ISNUMBER($BW2607),ISNUMBER($BX2607)),MIN(1,MAX(0,($BX2607-2018+1)/($BX2607-$BW2607+1))),"")</f>
        <v>0</v>
      </c>
      <c r="Z2607" s="0" t="n">
        <f aca="false">IF(AND(ISNUMBER($BW2607),ISNUMBER($BX2607)),MIN(1,MAX(0,($BX2607-2019+1)/($BX2607-$BW2607+1))),"")</f>
        <v>0</v>
      </c>
      <c r="AA2607" s="0" t="n">
        <f aca="false">IF(ISNUMBER($BX2607),IF($BX2607&gt;=2017,1,0),"")</f>
        <v>0</v>
      </c>
      <c r="AB2607" s="0" t="n">
        <f aca="false">IF(ISNUMBER($BX2607),IF($BX2607&gt;=2018,1,0),"")</f>
        <v>0</v>
      </c>
      <c r="AC2607" s="0" t="n">
        <f aca="false">IF(ISNUMBER($BX2607),IF($BX2607&gt;=2019,1,0),"")</f>
        <v>0</v>
      </c>
      <c r="AD2607" s="0" t="n">
        <f aca="false">IF($L2607&lt;&gt;"",IF($L2607&gt;2013,1,0),"")</f>
        <v>0</v>
      </c>
      <c r="AE2607" s="0" t="n">
        <f aca="false">IF($L2607&lt;&gt;"",1+IF($L2607&gt;2011,1,0)+IF($L2607&gt;2014,1,0),"")</f>
        <v>1</v>
      </c>
      <c r="AF2607" s="0" t="s">
        <v>87</v>
      </c>
      <c r="AG2607" s="0" t="s">
        <v>88</v>
      </c>
      <c r="AH2607" s="0" t="s">
        <v>89</v>
      </c>
      <c r="AI2607" s="0" t="s">
        <v>334</v>
      </c>
      <c r="AJ2607" s="0" t="s">
        <v>334</v>
      </c>
      <c r="AK2607" s="0" t="str">
        <f aca="false">IF(AND($CF2607&lt;&gt;"",IFERROR(INDEX(subsample_country_map!$B:$B,MATCH($CF2607,subsample_country_map!$A:$A,0)),"")&lt;&gt;""),INDEX(subsample_country_map!$B:$B,MATCH($CF2607,subsample_country_map!$A:$A,0)),INDEX(lookup!$AA:$AA,MATCH($A2607,lookup!$A:$A,0)))</f>
        <v>1_US</v>
      </c>
      <c r="AL2607" s="0" t="str">
        <f aca="false">IF(AND($CF2607&lt;&gt;"",IFERROR(INDEX(subsample_country_map!$C:$C,MATCH($CF2607,subsample_country_map!$A:$A,0)),"")&lt;&gt;""),INDEX(subsample_country_map!$C:$C,MATCH($CF2607,subsample_country_map!$A:$A,0)),INDEX(lookup!$AB:$AB,MATCH($A2607,lookup!$A:$A,0)))</f>
        <v>1_developed</v>
      </c>
      <c r="AM2607" s="0" t="str">
        <f aca="false">IF(AND($CF2607&lt;&gt;"",IFERROR(INDEX(subsample_country_map!$D:$D,MATCH($CF2607,subsample_country_map!$A:$A,0)),"")&lt;&gt;""),INDEX(subsample_country_map!$D:$D,MATCH($CF2607,subsample_country_map!$A:$A,0)),INDEX(lookup!$AC:$AC,MATCH($A2607,lookup!$A:$A,0)))</f>
        <v>1_western</v>
      </c>
      <c r="AN2607" s="0" t="str">
        <f aca="false">IF(AND($CF2607&lt;&gt;"",IFERROR(INDEX(subsample_country_map!$E:$E,MATCH($CF2607,subsample_country_map!$A:$A,0)),"")&lt;&gt;""),INDEX(subsample_country_map!$E:$E,MATCH($CF2607,subsample_country_map!$A:$A,0)),INDEX(lookup!$AD:$AD,MATCH($A2607,lookup!$A:$A,0)))</f>
        <v>1_common law</v>
      </c>
      <c r="AO2607" s="0" t="str">
        <f aca="false">INDEX(lookup!$Y:$Y,MATCH($A2607,lookup!$A:$A,0))</f>
        <v>1_not published</v>
      </c>
      <c r="AP2607" s="0" t="str">
        <f aca="false">INDEX(lookup!$Z:$Z,MATCH($A2607,lookup!$A:$A,0))</f>
        <v>99_NCE</v>
      </c>
      <c r="AQ2607" s="0" t="str">
        <f aca="false">INDEX(lookup!$W:$W,MATCH($A2607,lookup!$A:$A,0))</f>
        <v>1_fin/acc/econ</v>
      </c>
      <c r="AS2607" s="0" t="s">
        <v>91</v>
      </c>
      <c r="AT2607" s="0" t="s">
        <v>111</v>
      </c>
      <c r="AU2607" s="0" t="s">
        <v>93</v>
      </c>
      <c r="AV2607" s="0" t="s">
        <v>8383</v>
      </c>
      <c r="BA2607" s="0" t="s">
        <v>95</v>
      </c>
      <c r="BB2607" s="0" t="s">
        <v>96</v>
      </c>
      <c r="BC2607" s="0" t="s">
        <v>358</v>
      </c>
      <c r="BD2607" s="0" t="s">
        <v>142</v>
      </c>
      <c r="BE2607" s="0" t="s">
        <v>33</v>
      </c>
      <c r="BF2607" s="0" t="s">
        <v>6307</v>
      </c>
      <c r="BI2607" s="0" t="s">
        <v>316</v>
      </c>
      <c r="BJ2607" s="0" t="s">
        <v>8384</v>
      </c>
      <c r="BK2607" s="0" t="s">
        <v>2090</v>
      </c>
      <c r="BL2607" s="0" t="s">
        <v>8385</v>
      </c>
      <c r="BM2607" s="0" t="s">
        <v>8335</v>
      </c>
      <c r="BN2607" s="0" t="s">
        <v>8366</v>
      </c>
      <c r="BO2607" s="0" t="s">
        <v>754</v>
      </c>
      <c r="BP2607" s="0" t="s">
        <v>8331</v>
      </c>
      <c r="BQ2607" s="0" t="s">
        <v>2442</v>
      </c>
      <c r="BT2607" s="0" t="n">
        <v>0</v>
      </c>
      <c r="BU2607" s="0" t="s">
        <v>8336</v>
      </c>
      <c r="BW2607" s="0" t="n">
        <v>2000</v>
      </c>
      <c r="BX2607" s="0" t="n">
        <v>2013</v>
      </c>
      <c r="BY2607" s="0" t="s">
        <v>1526</v>
      </c>
      <c r="BZ2607" s="0" t="n">
        <v>2006.5</v>
      </c>
      <c r="CA2607" s="0" t="n">
        <v>0</v>
      </c>
      <c r="CB2607" s="0" t="n">
        <v>0</v>
      </c>
      <c r="CC2607" s="0" t="n">
        <v>0</v>
      </c>
      <c r="CE2607" s="0" t="n">
        <v>0</v>
      </c>
    </row>
    <row r="2608" customFormat="false" ht="15" hidden="false" customHeight="false" outlineLevel="0" collapsed="false">
      <c r="A2608" s="0" t="s">
        <v>8331</v>
      </c>
      <c r="B2608" s="0" t="n">
        <v>3913</v>
      </c>
      <c r="D2608" s="0" t="n">
        <v>1994</v>
      </c>
      <c r="E2608" s="0" t="n">
        <f aca="false">IF(ISNUMBER($BA2608),$BA2608,IF(AND(ISNUMBER($D2608),ISNUMBER($BW2608),ISNUMBER($BX2608)),$D2608*($BX2608-$BW2608+1),""))</f>
        <v>27916</v>
      </c>
      <c r="H2608" s="0" t="s">
        <v>118</v>
      </c>
      <c r="I2608" s="0" t="s">
        <v>746</v>
      </c>
      <c r="J2608" s="0" t="n">
        <f aca="false">IF($BW2608&lt;&gt;"",$BW2608,"")</f>
        <v>2000</v>
      </c>
      <c r="K2608" s="0" t="n">
        <f aca="false">IF($BX2608&lt;&gt;"",$BX2608,"")</f>
        <v>2013</v>
      </c>
      <c r="L2608" s="0" t="n">
        <f aca="false">IF(AND(ISNUMBER($BW2608),ISNUMBER($BX2608)),($BW2608+$BX2608)/2,"")</f>
        <v>2006.5</v>
      </c>
      <c r="M2608" s="0" t="n">
        <f aca="false">IF($L2608&lt;&gt;"",$L2608,"")</f>
        <v>2006.5</v>
      </c>
      <c r="N2608" s="0" t="n">
        <f aca="false">IF(AND(ISNUMBER($BW2608),ISNUMBER($BX2608)),MIN(1,MAX(0,($BX2608-2016+1)/($BX2608-$BW2608+1))),"")</f>
        <v>0</v>
      </c>
      <c r="O2608" s="0" t="n">
        <f aca="false">IF(AND(ISNUMBER($BW2608),ISNUMBER($BX2608)),MIN(1,MAX(0,($BX2608-2017+1)/($BX2608-$BW2608+1))),"")</f>
        <v>0</v>
      </c>
      <c r="P2608" s="0" t="n">
        <f aca="false">IF(AND(ISNUMBER($BW2608),ISNUMBER($BX2608)),MIN(1,MAX(0,($BX2608-2018+1)/($BX2608-$BW2608+1))),"")</f>
        <v>0</v>
      </c>
      <c r="Q2608" s="0" t="n">
        <f aca="false">IF(AND(ISNUMBER($BW2608),ISNUMBER($BX2608)),MIN(1,MAX(0,($BX2608-2019+1)/($BX2608-$BW2608+1))),"")</f>
        <v>0</v>
      </c>
      <c r="R2608" s="0" t="n">
        <f aca="false">IF(AND(ISNUMBER($BW2608),ISNUMBER($BX2608)),MIN(1,MAX(0,($BX2608-2016+1)/($BX2608-$BW2608+1))),"")</f>
        <v>0</v>
      </c>
      <c r="S2608" s="0" t="n">
        <f aca="false">IF($L2608&lt;&gt;"",IF($L2608&gt;=2015.5,1,0),"")</f>
        <v>0</v>
      </c>
      <c r="T2608" s="0" t="n">
        <f aca="false">IF($L2608&lt;&gt;"",IF($L2608&gt;=2016,1,0),"")</f>
        <v>0</v>
      </c>
      <c r="U2608" s="0" t="n">
        <f aca="false">IF(ISNUMBER($BX2608),IF($BX2608&gt;=2016,1,0),"")</f>
        <v>0</v>
      </c>
      <c r="V2608" s="0" t="n">
        <f aca="false">IF(ISNUMBER($BW2608),IF($BW2608&gt;=2016,1,0),"")</f>
        <v>0</v>
      </c>
      <c r="W2608" s="0" t="str">
        <f aca="false">IF(AND(ISNUMBER($BW2608),ISNUMBER($BX2608)),IF($BW2608&gt;=2016,"post-only",IF($BX2608&lt;2016,"pre-only","mixed")),"")</f>
        <v>pre-only</v>
      </c>
      <c r="X2608" s="0" t="n">
        <f aca="false">IF(AND(ISNUMBER($BW2608),ISNUMBER($BX2608)),MIN(1,MAX(0,($BX2608-2017+1)/($BX2608-$BW2608+1))),"")</f>
        <v>0</v>
      </c>
      <c r="Y2608" s="0" t="n">
        <f aca="false">IF(AND(ISNUMBER($BW2608),ISNUMBER($BX2608)),MIN(1,MAX(0,($BX2608-2018+1)/($BX2608-$BW2608+1))),"")</f>
        <v>0</v>
      </c>
      <c r="Z2608" s="0" t="n">
        <f aca="false">IF(AND(ISNUMBER($BW2608),ISNUMBER($BX2608)),MIN(1,MAX(0,($BX2608-2019+1)/($BX2608-$BW2608+1))),"")</f>
        <v>0</v>
      </c>
      <c r="AA2608" s="0" t="n">
        <f aca="false">IF(ISNUMBER($BX2608),IF($BX2608&gt;=2017,1,0),"")</f>
        <v>0</v>
      </c>
      <c r="AB2608" s="0" t="n">
        <f aca="false">IF(ISNUMBER($BX2608),IF($BX2608&gt;=2018,1,0),"")</f>
        <v>0</v>
      </c>
      <c r="AC2608" s="0" t="n">
        <f aca="false">IF(ISNUMBER($BX2608),IF($BX2608&gt;=2019,1,0),"")</f>
        <v>0</v>
      </c>
      <c r="AD2608" s="0" t="n">
        <f aca="false">IF($L2608&lt;&gt;"",IF($L2608&gt;2013,1,0),"")</f>
        <v>0</v>
      </c>
      <c r="AE2608" s="0" t="n">
        <f aca="false">IF($L2608&lt;&gt;"",1+IF($L2608&gt;2011,1,0)+IF($L2608&gt;2014,1,0),"")</f>
        <v>1</v>
      </c>
      <c r="AF2608" s="0" t="s">
        <v>87</v>
      </c>
      <c r="AG2608" s="0" t="s">
        <v>88</v>
      </c>
      <c r="AH2608" s="0" t="s">
        <v>89</v>
      </c>
      <c r="AI2608" s="0" t="s">
        <v>334</v>
      </c>
      <c r="AJ2608" s="0" t="s">
        <v>334</v>
      </c>
      <c r="AK2608" s="0" t="str">
        <f aca="false">IF(AND($CF2608&lt;&gt;"",IFERROR(INDEX(subsample_country_map!$B:$B,MATCH($CF2608,subsample_country_map!$A:$A,0)),"")&lt;&gt;""),INDEX(subsample_country_map!$B:$B,MATCH($CF2608,subsample_country_map!$A:$A,0)),INDEX(lookup!$AA:$AA,MATCH($A2608,lookup!$A:$A,0)))</f>
        <v>1_US</v>
      </c>
      <c r="AL2608" s="0" t="str">
        <f aca="false">IF(AND($CF2608&lt;&gt;"",IFERROR(INDEX(subsample_country_map!$C:$C,MATCH($CF2608,subsample_country_map!$A:$A,0)),"")&lt;&gt;""),INDEX(subsample_country_map!$C:$C,MATCH($CF2608,subsample_country_map!$A:$A,0)),INDEX(lookup!$AB:$AB,MATCH($A2608,lookup!$A:$A,0)))</f>
        <v>1_developed</v>
      </c>
      <c r="AM2608" s="0" t="str">
        <f aca="false">IF(AND($CF2608&lt;&gt;"",IFERROR(INDEX(subsample_country_map!$D:$D,MATCH($CF2608,subsample_country_map!$A:$A,0)),"")&lt;&gt;""),INDEX(subsample_country_map!$D:$D,MATCH($CF2608,subsample_country_map!$A:$A,0)),INDEX(lookup!$AC:$AC,MATCH($A2608,lookup!$A:$A,0)))</f>
        <v>1_western</v>
      </c>
      <c r="AN2608" s="0" t="str">
        <f aca="false">IF(AND($CF2608&lt;&gt;"",IFERROR(INDEX(subsample_country_map!$E:$E,MATCH($CF2608,subsample_country_map!$A:$A,0)),"")&lt;&gt;""),INDEX(subsample_country_map!$E:$E,MATCH($CF2608,subsample_country_map!$A:$A,0)),INDEX(lookup!$AD:$AD,MATCH($A2608,lookup!$A:$A,0)))</f>
        <v>1_common law</v>
      </c>
      <c r="AO2608" s="0" t="str">
        <f aca="false">INDEX(lookup!$Y:$Y,MATCH($A2608,lookup!$A:$A,0))</f>
        <v>1_not published</v>
      </c>
      <c r="AP2608" s="0" t="str">
        <f aca="false">INDEX(lookup!$Z:$Z,MATCH($A2608,lookup!$A:$A,0))</f>
        <v>99_NCE</v>
      </c>
      <c r="AQ2608" s="0" t="str">
        <f aca="false">INDEX(lookup!$W:$W,MATCH($A2608,lookup!$A:$A,0))</f>
        <v>1_fin/acc/econ</v>
      </c>
      <c r="AS2608" s="0" t="s">
        <v>91</v>
      </c>
      <c r="AT2608" s="0" t="s">
        <v>111</v>
      </c>
      <c r="AU2608" s="0" t="s">
        <v>93</v>
      </c>
      <c r="AV2608" s="0" t="s">
        <v>8386</v>
      </c>
      <c r="BA2608" s="0" t="s">
        <v>95</v>
      </c>
      <c r="BB2608" s="0" t="s">
        <v>96</v>
      </c>
      <c r="BC2608" s="0" t="s">
        <v>358</v>
      </c>
      <c r="BD2608" s="0" t="s">
        <v>142</v>
      </c>
      <c r="BE2608" s="0" t="s">
        <v>33</v>
      </c>
      <c r="BF2608" s="0" t="s">
        <v>6286</v>
      </c>
      <c r="BI2608" s="0" t="s">
        <v>316</v>
      </c>
      <c r="BJ2608" s="0" t="s">
        <v>8387</v>
      </c>
      <c r="BK2608" s="0" t="s">
        <v>2090</v>
      </c>
      <c r="BL2608" s="0" t="s">
        <v>8388</v>
      </c>
      <c r="BM2608" s="0" t="s">
        <v>8335</v>
      </c>
      <c r="BN2608" s="0" t="s">
        <v>8366</v>
      </c>
      <c r="BO2608" s="0" t="s">
        <v>754</v>
      </c>
      <c r="BP2608" s="0" t="s">
        <v>8331</v>
      </c>
      <c r="BQ2608" s="0" t="s">
        <v>2442</v>
      </c>
      <c r="BT2608" s="0" t="n">
        <v>0</v>
      </c>
      <c r="BU2608" s="0" t="s">
        <v>8336</v>
      </c>
      <c r="BW2608" s="0" t="n">
        <v>2000</v>
      </c>
      <c r="BX2608" s="0" t="n">
        <v>2013</v>
      </c>
      <c r="BY2608" s="0" t="s">
        <v>1526</v>
      </c>
      <c r="BZ2608" s="0" t="n">
        <v>2006.5</v>
      </c>
      <c r="CA2608" s="0" t="n">
        <v>0</v>
      </c>
      <c r="CB2608" s="0" t="n">
        <v>0</v>
      </c>
      <c r="CC2608" s="0" t="n">
        <v>0</v>
      </c>
      <c r="CE2608" s="0" t="n">
        <v>0</v>
      </c>
    </row>
    <row r="2609" customFormat="false" ht="15" hidden="false" customHeight="false" outlineLevel="0" collapsed="false">
      <c r="A2609" s="0" t="s">
        <v>8331</v>
      </c>
      <c r="B2609" s="0" t="n">
        <v>3914</v>
      </c>
      <c r="D2609" s="0" t="n">
        <v>1994</v>
      </c>
      <c r="E2609" s="0" t="n">
        <f aca="false">IF(ISNUMBER($BA2609),$BA2609,IF(AND(ISNUMBER($D2609),ISNUMBER($BW2609),ISNUMBER($BX2609)),$D2609*($BX2609-$BW2609+1),""))</f>
        <v>27916</v>
      </c>
      <c r="H2609" s="0" t="s">
        <v>118</v>
      </c>
      <c r="I2609" s="0" t="s">
        <v>746</v>
      </c>
      <c r="J2609" s="0" t="n">
        <f aca="false">IF($BW2609&lt;&gt;"",$BW2609,"")</f>
        <v>2000</v>
      </c>
      <c r="K2609" s="0" t="n">
        <f aca="false">IF($BX2609&lt;&gt;"",$BX2609,"")</f>
        <v>2013</v>
      </c>
      <c r="L2609" s="0" t="n">
        <f aca="false">IF(AND(ISNUMBER($BW2609),ISNUMBER($BX2609)),($BW2609+$BX2609)/2,"")</f>
        <v>2006.5</v>
      </c>
      <c r="M2609" s="0" t="n">
        <f aca="false">IF($L2609&lt;&gt;"",$L2609,"")</f>
        <v>2006.5</v>
      </c>
      <c r="N2609" s="0" t="n">
        <f aca="false">IF(AND(ISNUMBER($BW2609),ISNUMBER($BX2609)),MIN(1,MAX(0,($BX2609-2016+1)/($BX2609-$BW2609+1))),"")</f>
        <v>0</v>
      </c>
      <c r="O2609" s="0" t="n">
        <f aca="false">IF(AND(ISNUMBER($BW2609),ISNUMBER($BX2609)),MIN(1,MAX(0,($BX2609-2017+1)/($BX2609-$BW2609+1))),"")</f>
        <v>0</v>
      </c>
      <c r="P2609" s="0" t="n">
        <f aca="false">IF(AND(ISNUMBER($BW2609),ISNUMBER($BX2609)),MIN(1,MAX(0,($BX2609-2018+1)/($BX2609-$BW2609+1))),"")</f>
        <v>0</v>
      </c>
      <c r="Q2609" s="0" t="n">
        <f aca="false">IF(AND(ISNUMBER($BW2609),ISNUMBER($BX2609)),MIN(1,MAX(0,($BX2609-2019+1)/($BX2609-$BW2609+1))),"")</f>
        <v>0</v>
      </c>
      <c r="R2609" s="0" t="n">
        <f aca="false">IF(AND(ISNUMBER($BW2609),ISNUMBER($BX2609)),MIN(1,MAX(0,($BX2609-2016+1)/($BX2609-$BW2609+1))),"")</f>
        <v>0</v>
      </c>
      <c r="S2609" s="0" t="n">
        <f aca="false">IF($L2609&lt;&gt;"",IF($L2609&gt;=2015.5,1,0),"")</f>
        <v>0</v>
      </c>
      <c r="T2609" s="0" t="n">
        <f aca="false">IF($L2609&lt;&gt;"",IF($L2609&gt;=2016,1,0),"")</f>
        <v>0</v>
      </c>
      <c r="U2609" s="0" t="n">
        <f aca="false">IF(ISNUMBER($BX2609),IF($BX2609&gt;=2016,1,0),"")</f>
        <v>0</v>
      </c>
      <c r="V2609" s="0" t="n">
        <f aca="false">IF(ISNUMBER($BW2609),IF($BW2609&gt;=2016,1,0),"")</f>
        <v>0</v>
      </c>
      <c r="W2609" s="0" t="str">
        <f aca="false">IF(AND(ISNUMBER($BW2609),ISNUMBER($BX2609)),IF($BW2609&gt;=2016,"post-only",IF($BX2609&lt;2016,"pre-only","mixed")),"")</f>
        <v>pre-only</v>
      </c>
      <c r="X2609" s="0" t="n">
        <f aca="false">IF(AND(ISNUMBER($BW2609),ISNUMBER($BX2609)),MIN(1,MAX(0,($BX2609-2017+1)/($BX2609-$BW2609+1))),"")</f>
        <v>0</v>
      </c>
      <c r="Y2609" s="0" t="n">
        <f aca="false">IF(AND(ISNUMBER($BW2609),ISNUMBER($BX2609)),MIN(1,MAX(0,($BX2609-2018+1)/($BX2609-$BW2609+1))),"")</f>
        <v>0</v>
      </c>
      <c r="Z2609" s="0" t="n">
        <f aca="false">IF(AND(ISNUMBER($BW2609),ISNUMBER($BX2609)),MIN(1,MAX(0,($BX2609-2019+1)/($BX2609-$BW2609+1))),"")</f>
        <v>0</v>
      </c>
      <c r="AA2609" s="0" t="n">
        <f aca="false">IF(ISNUMBER($BX2609),IF($BX2609&gt;=2017,1,0),"")</f>
        <v>0</v>
      </c>
      <c r="AB2609" s="0" t="n">
        <f aca="false">IF(ISNUMBER($BX2609),IF($BX2609&gt;=2018,1,0),"")</f>
        <v>0</v>
      </c>
      <c r="AC2609" s="0" t="n">
        <f aca="false">IF(ISNUMBER($BX2609),IF($BX2609&gt;=2019,1,0),"")</f>
        <v>0</v>
      </c>
      <c r="AD2609" s="0" t="n">
        <f aca="false">IF($L2609&lt;&gt;"",IF($L2609&gt;2013,1,0),"")</f>
        <v>0</v>
      </c>
      <c r="AE2609" s="0" t="n">
        <f aca="false">IF($L2609&lt;&gt;"",1+IF($L2609&gt;2011,1,0)+IF($L2609&gt;2014,1,0),"")</f>
        <v>1</v>
      </c>
      <c r="AF2609" s="0" t="s">
        <v>87</v>
      </c>
      <c r="AG2609" s="0" t="s">
        <v>88</v>
      </c>
      <c r="AH2609" s="0" t="s">
        <v>89</v>
      </c>
      <c r="AI2609" s="0" t="s">
        <v>334</v>
      </c>
      <c r="AJ2609" s="0" t="s">
        <v>334</v>
      </c>
      <c r="AK2609" s="0" t="str">
        <f aca="false">IF(AND($CF2609&lt;&gt;"",IFERROR(INDEX(subsample_country_map!$B:$B,MATCH($CF2609,subsample_country_map!$A:$A,0)),"")&lt;&gt;""),INDEX(subsample_country_map!$B:$B,MATCH($CF2609,subsample_country_map!$A:$A,0)),INDEX(lookup!$AA:$AA,MATCH($A2609,lookup!$A:$A,0)))</f>
        <v>1_US</v>
      </c>
      <c r="AL2609" s="0" t="str">
        <f aca="false">IF(AND($CF2609&lt;&gt;"",IFERROR(INDEX(subsample_country_map!$C:$C,MATCH($CF2609,subsample_country_map!$A:$A,0)),"")&lt;&gt;""),INDEX(subsample_country_map!$C:$C,MATCH($CF2609,subsample_country_map!$A:$A,0)),INDEX(lookup!$AB:$AB,MATCH($A2609,lookup!$A:$A,0)))</f>
        <v>1_developed</v>
      </c>
      <c r="AM2609" s="0" t="str">
        <f aca="false">IF(AND($CF2609&lt;&gt;"",IFERROR(INDEX(subsample_country_map!$D:$D,MATCH($CF2609,subsample_country_map!$A:$A,0)),"")&lt;&gt;""),INDEX(subsample_country_map!$D:$D,MATCH($CF2609,subsample_country_map!$A:$A,0)),INDEX(lookup!$AC:$AC,MATCH($A2609,lookup!$A:$A,0)))</f>
        <v>1_western</v>
      </c>
      <c r="AN2609" s="0" t="str">
        <f aca="false">IF(AND($CF2609&lt;&gt;"",IFERROR(INDEX(subsample_country_map!$E:$E,MATCH($CF2609,subsample_country_map!$A:$A,0)),"")&lt;&gt;""),INDEX(subsample_country_map!$E:$E,MATCH($CF2609,subsample_country_map!$A:$A,0)),INDEX(lookup!$AD:$AD,MATCH($A2609,lookup!$A:$A,0)))</f>
        <v>1_common law</v>
      </c>
      <c r="AO2609" s="0" t="str">
        <f aca="false">INDEX(lookup!$Y:$Y,MATCH($A2609,lookup!$A:$A,0))</f>
        <v>1_not published</v>
      </c>
      <c r="AP2609" s="0" t="str">
        <f aca="false">INDEX(lookup!$Z:$Z,MATCH($A2609,lookup!$A:$A,0))</f>
        <v>99_NCE</v>
      </c>
      <c r="AQ2609" s="0" t="str">
        <f aca="false">INDEX(lookup!$W:$W,MATCH($A2609,lookup!$A:$A,0))</f>
        <v>1_fin/acc/econ</v>
      </c>
      <c r="AS2609" s="0" t="s">
        <v>91</v>
      </c>
      <c r="AT2609" s="0" t="s">
        <v>111</v>
      </c>
      <c r="AU2609" s="0" t="s">
        <v>93</v>
      </c>
      <c r="AV2609" s="0" t="s">
        <v>3656</v>
      </c>
      <c r="BA2609" s="0" t="s">
        <v>95</v>
      </c>
      <c r="BB2609" s="0" t="s">
        <v>96</v>
      </c>
      <c r="BC2609" s="0" t="s">
        <v>358</v>
      </c>
      <c r="BD2609" s="0" t="s">
        <v>142</v>
      </c>
      <c r="BE2609" s="0" t="s">
        <v>33</v>
      </c>
      <c r="BF2609" s="0" t="s">
        <v>2629</v>
      </c>
      <c r="BI2609" s="0" t="s">
        <v>316</v>
      </c>
      <c r="BJ2609" s="0" t="s">
        <v>8389</v>
      </c>
      <c r="BK2609" s="0" t="s">
        <v>2090</v>
      </c>
      <c r="BL2609" s="0" t="s">
        <v>8390</v>
      </c>
      <c r="BM2609" s="0" t="s">
        <v>8335</v>
      </c>
      <c r="BN2609" s="0" t="s">
        <v>8366</v>
      </c>
      <c r="BO2609" s="0" t="s">
        <v>754</v>
      </c>
      <c r="BP2609" s="0" t="s">
        <v>8331</v>
      </c>
      <c r="BQ2609" s="0" t="s">
        <v>2442</v>
      </c>
      <c r="BT2609" s="0" t="n">
        <v>0</v>
      </c>
      <c r="BU2609" s="0" t="s">
        <v>8336</v>
      </c>
      <c r="BW2609" s="0" t="n">
        <v>2000</v>
      </c>
      <c r="BX2609" s="0" t="n">
        <v>2013</v>
      </c>
      <c r="BY2609" s="0" t="s">
        <v>1526</v>
      </c>
      <c r="BZ2609" s="0" t="n">
        <v>2006.5</v>
      </c>
      <c r="CA2609" s="0" t="n">
        <v>0</v>
      </c>
      <c r="CB2609" s="0" t="n">
        <v>0</v>
      </c>
      <c r="CC2609" s="0" t="n">
        <v>0</v>
      </c>
      <c r="CE2609" s="0" t="n">
        <v>0</v>
      </c>
    </row>
    <row r="2610" customFormat="false" ht="15" hidden="false" customHeight="false" outlineLevel="0" collapsed="false">
      <c r="A2610" s="0" t="s">
        <v>8331</v>
      </c>
      <c r="B2610" s="0" t="n">
        <v>3915</v>
      </c>
      <c r="D2610" s="0" t="n">
        <v>1994</v>
      </c>
      <c r="E2610" s="0" t="n">
        <f aca="false">IF(ISNUMBER($BA2610),$BA2610,IF(AND(ISNUMBER($D2610),ISNUMBER($BW2610),ISNUMBER($BX2610)),$D2610*($BX2610-$BW2610+1),""))</f>
        <v>27916</v>
      </c>
      <c r="H2610" s="0" t="s">
        <v>118</v>
      </c>
      <c r="I2610" s="0" t="s">
        <v>746</v>
      </c>
      <c r="J2610" s="0" t="n">
        <f aca="false">IF($BW2610&lt;&gt;"",$BW2610,"")</f>
        <v>2000</v>
      </c>
      <c r="K2610" s="0" t="n">
        <f aca="false">IF($BX2610&lt;&gt;"",$BX2610,"")</f>
        <v>2013</v>
      </c>
      <c r="L2610" s="0" t="n">
        <f aca="false">IF(AND(ISNUMBER($BW2610),ISNUMBER($BX2610)),($BW2610+$BX2610)/2,"")</f>
        <v>2006.5</v>
      </c>
      <c r="M2610" s="0" t="n">
        <f aca="false">IF($L2610&lt;&gt;"",$L2610,"")</f>
        <v>2006.5</v>
      </c>
      <c r="N2610" s="0" t="n">
        <f aca="false">IF(AND(ISNUMBER($BW2610),ISNUMBER($BX2610)),MIN(1,MAX(0,($BX2610-2016+1)/($BX2610-$BW2610+1))),"")</f>
        <v>0</v>
      </c>
      <c r="O2610" s="0" t="n">
        <f aca="false">IF(AND(ISNUMBER($BW2610),ISNUMBER($BX2610)),MIN(1,MAX(0,($BX2610-2017+1)/($BX2610-$BW2610+1))),"")</f>
        <v>0</v>
      </c>
      <c r="P2610" s="0" t="n">
        <f aca="false">IF(AND(ISNUMBER($BW2610),ISNUMBER($BX2610)),MIN(1,MAX(0,($BX2610-2018+1)/($BX2610-$BW2610+1))),"")</f>
        <v>0</v>
      </c>
      <c r="Q2610" s="0" t="n">
        <f aca="false">IF(AND(ISNUMBER($BW2610),ISNUMBER($BX2610)),MIN(1,MAX(0,($BX2610-2019+1)/($BX2610-$BW2610+1))),"")</f>
        <v>0</v>
      </c>
      <c r="R2610" s="0" t="n">
        <f aca="false">IF(AND(ISNUMBER($BW2610),ISNUMBER($BX2610)),MIN(1,MAX(0,($BX2610-2016+1)/($BX2610-$BW2610+1))),"")</f>
        <v>0</v>
      </c>
      <c r="S2610" s="0" t="n">
        <f aca="false">IF($L2610&lt;&gt;"",IF($L2610&gt;=2015.5,1,0),"")</f>
        <v>0</v>
      </c>
      <c r="T2610" s="0" t="n">
        <f aca="false">IF($L2610&lt;&gt;"",IF($L2610&gt;=2016,1,0),"")</f>
        <v>0</v>
      </c>
      <c r="U2610" s="0" t="n">
        <f aca="false">IF(ISNUMBER($BX2610),IF($BX2610&gt;=2016,1,0),"")</f>
        <v>0</v>
      </c>
      <c r="V2610" s="0" t="n">
        <f aca="false">IF(ISNUMBER($BW2610),IF($BW2610&gt;=2016,1,0),"")</f>
        <v>0</v>
      </c>
      <c r="W2610" s="0" t="str">
        <f aca="false">IF(AND(ISNUMBER($BW2610),ISNUMBER($BX2610)),IF($BW2610&gt;=2016,"post-only",IF($BX2610&lt;2016,"pre-only","mixed")),"")</f>
        <v>pre-only</v>
      </c>
      <c r="X2610" s="0" t="n">
        <f aca="false">IF(AND(ISNUMBER($BW2610),ISNUMBER($BX2610)),MIN(1,MAX(0,($BX2610-2017+1)/($BX2610-$BW2610+1))),"")</f>
        <v>0</v>
      </c>
      <c r="Y2610" s="0" t="n">
        <f aca="false">IF(AND(ISNUMBER($BW2610),ISNUMBER($BX2610)),MIN(1,MAX(0,($BX2610-2018+1)/($BX2610-$BW2610+1))),"")</f>
        <v>0</v>
      </c>
      <c r="Z2610" s="0" t="n">
        <f aca="false">IF(AND(ISNUMBER($BW2610),ISNUMBER($BX2610)),MIN(1,MAX(0,($BX2610-2019+1)/($BX2610-$BW2610+1))),"")</f>
        <v>0</v>
      </c>
      <c r="AA2610" s="0" t="n">
        <f aca="false">IF(ISNUMBER($BX2610),IF($BX2610&gt;=2017,1,0),"")</f>
        <v>0</v>
      </c>
      <c r="AB2610" s="0" t="n">
        <f aca="false">IF(ISNUMBER($BX2610),IF($BX2610&gt;=2018,1,0),"")</f>
        <v>0</v>
      </c>
      <c r="AC2610" s="0" t="n">
        <f aca="false">IF(ISNUMBER($BX2610),IF($BX2610&gt;=2019,1,0),"")</f>
        <v>0</v>
      </c>
      <c r="AD2610" s="0" t="n">
        <f aca="false">IF($L2610&lt;&gt;"",IF($L2610&gt;2013,1,0),"")</f>
        <v>0</v>
      </c>
      <c r="AE2610" s="0" t="n">
        <f aca="false">IF($L2610&lt;&gt;"",1+IF($L2610&gt;2011,1,0)+IF($L2610&gt;2014,1,0),"")</f>
        <v>1</v>
      </c>
      <c r="AF2610" s="0" t="s">
        <v>87</v>
      </c>
      <c r="AG2610" s="0" t="s">
        <v>88</v>
      </c>
      <c r="AH2610" s="0" t="s">
        <v>89</v>
      </c>
      <c r="AI2610" s="0" t="s">
        <v>334</v>
      </c>
      <c r="AJ2610" s="0" t="s">
        <v>334</v>
      </c>
      <c r="AK2610" s="0" t="str">
        <f aca="false">IF(AND($CF2610&lt;&gt;"",IFERROR(INDEX(subsample_country_map!$B:$B,MATCH($CF2610,subsample_country_map!$A:$A,0)),"")&lt;&gt;""),INDEX(subsample_country_map!$B:$B,MATCH($CF2610,subsample_country_map!$A:$A,0)),INDEX(lookup!$AA:$AA,MATCH($A2610,lookup!$A:$A,0)))</f>
        <v>1_US</v>
      </c>
      <c r="AL2610" s="0" t="str">
        <f aca="false">IF(AND($CF2610&lt;&gt;"",IFERROR(INDEX(subsample_country_map!$C:$C,MATCH($CF2610,subsample_country_map!$A:$A,0)),"")&lt;&gt;""),INDEX(subsample_country_map!$C:$C,MATCH($CF2610,subsample_country_map!$A:$A,0)),INDEX(lookup!$AB:$AB,MATCH($A2610,lookup!$A:$A,0)))</f>
        <v>1_developed</v>
      </c>
      <c r="AM2610" s="0" t="str">
        <f aca="false">IF(AND($CF2610&lt;&gt;"",IFERROR(INDEX(subsample_country_map!$D:$D,MATCH($CF2610,subsample_country_map!$A:$A,0)),"")&lt;&gt;""),INDEX(subsample_country_map!$D:$D,MATCH($CF2610,subsample_country_map!$A:$A,0)),INDEX(lookup!$AC:$AC,MATCH($A2610,lookup!$A:$A,0)))</f>
        <v>1_western</v>
      </c>
      <c r="AN2610" s="0" t="str">
        <f aca="false">IF(AND($CF2610&lt;&gt;"",IFERROR(INDEX(subsample_country_map!$E:$E,MATCH($CF2610,subsample_country_map!$A:$A,0)),"")&lt;&gt;""),INDEX(subsample_country_map!$E:$E,MATCH($CF2610,subsample_country_map!$A:$A,0)),INDEX(lookup!$AD:$AD,MATCH($A2610,lookup!$A:$A,0)))</f>
        <v>1_common law</v>
      </c>
      <c r="AO2610" s="0" t="str">
        <f aca="false">INDEX(lookup!$Y:$Y,MATCH($A2610,lookup!$A:$A,0))</f>
        <v>1_not published</v>
      </c>
      <c r="AP2610" s="0" t="str">
        <f aca="false">INDEX(lookup!$Z:$Z,MATCH($A2610,lookup!$A:$A,0))</f>
        <v>99_NCE</v>
      </c>
      <c r="AQ2610" s="0" t="str">
        <f aca="false">INDEX(lookup!$W:$W,MATCH($A2610,lookup!$A:$A,0))</f>
        <v>1_fin/acc/econ</v>
      </c>
      <c r="AS2610" s="0" t="s">
        <v>91</v>
      </c>
      <c r="AT2610" s="0" t="s">
        <v>111</v>
      </c>
      <c r="AU2610" s="0" t="s">
        <v>93</v>
      </c>
      <c r="AV2610" s="0" t="s">
        <v>8391</v>
      </c>
      <c r="BA2610" s="0" t="s">
        <v>95</v>
      </c>
      <c r="BB2610" s="0" t="s">
        <v>96</v>
      </c>
      <c r="BC2610" s="0" t="s">
        <v>358</v>
      </c>
      <c r="BD2610" s="0" t="s">
        <v>142</v>
      </c>
      <c r="BE2610" s="0" t="s">
        <v>33</v>
      </c>
      <c r="BF2610" s="0" t="s">
        <v>6314</v>
      </c>
      <c r="BI2610" s="0" t="s">
        <v>316</v>
      </c>
      <c r="BJ2610" s="0" t="s">
        <v>8392</v>
      </c>
      <c r="BK2610" s="0" t="s">
        <v>2090</v>
      </c>
      <c r="BL2610" s="0" t="s">
        <v>8393</v>
      </c>
      <c r="BM2610" s="0" t="s">
        <v>8335</v>
      </c>
      <c r="BN2610" s="0" t="s">
        <v>8366</v>
      </c>
      <c r="BO2610" s="0" t="s">
        <v>754</v>
      </c>
      <c r="BP2610" s="0" t="s">
        <v>8331</v>
      </c>
      <c r="BQ2610" s="0" t="s">
        <v>2442</v>
      </c>
      <c r="BT2610" s="0" t="n">
        <v>0</v>
      </c>
      <c r="BU2610" s="0" t="s">
        <v>8336</v>
      </c>
      <c r="BW2610" s="0" t="n">
        <v>2000</v>
      </c>
      <c r="BX2610" s="0" t="n">
        <v>2013</v>
      </c>
      <c r="BY2610" s="0" t="s">
        <v>1526</v>
      </c>
      <c r="BZ2610" s="0" t="n">
        <v>2006.5</v>
      </c>
      <c r="CA2610" s="0" t="n">
        <v>0</v>
      </c>
      <c r="CB2610" s="0" t="n">
        <v>0</v>
      </c>
      <c r="CC2610" s="0" t="n">
        <v>0</v>
      </c>
      <c r="CE2610" s="0" t="n">
        <v>0</v>
      </c>
    </row>
    <row r="2611" customFormat="false" ht="15" hidden="false" customHeight="false" outlineLevel="0" collapsed="false">
      <c r="A2611" s="0" t="s">
        <v>8394</v>
      </c>
      <c r="B2611" s="0" t="n">
        <v>3916</v>
      </c>
      <c r="C2611" s="0" t="n">
        <v>-0.0129426118813652</v>
      </c>
      <c r="D2611" s="0" t="n">
        <v>955</v>
      </c>
      <c r="E2611" s="0" t="n">
        <f aca="false">IF(ISNUMBER($BA2611),$BA2611,IF(AND(ISNUMBER($D2611),ISNUMBER($BW2611),ISNUMBER($BX2611)),$D2611*($BX2611-$BW2611+1),""))</f>
        <v>955</v>
      </c>
      <c r="H2611" s="0" t="s">
        <v>118</v>
      </c>
      <c r="I2611" s="0" t="s">
        <v>119</v>
      </c>
      <c r="J2611" s="0" t="n">
        <f aca="false">IF($BW2611&lt;&gt;"",$BW2611,"")</f>
        <v>2011</v>
      </c>
      <c r="K2611" s="0" t="n">
        <f aca="false">IF($BX2611&lt;&gt;"",$BX2611,"")</f>
        <v>2015</v>
      </c>
      <c r="L2611" s="0" t="n">
        <f aca="false">IF(AND(ISNUMBER($BW2611),ISNUMBER($BX2611)),($BW2611+$BX2611)/2,"")</f>
        <v>2013</v>
      </c>
      <c r="M2611" s="0" t="n">
        <f aca="false">IF($L2611&lt;&gt;"",$L2611,"")</f>
        <v>2013</v>
      </c>
      <c r="N2611" s="0" t="n">
        <f aca="false">IF(AND(ISNUMBER($BW2611),ISNUMBER($BX2611)),MIN(1,MAX(0,($BX2611-2016+1)/($BX2611-$BW2611+1))),"")</f>
        <v>0</v>
      </c>
      <c r="O2611" s="0" t="n">
        <f aca="false">IF(AND(ISNUMBER($BW2611),ISNUMBER($BX2611)),MIN(1,MAX(0,($BX2611-2017+1)/($BX2611-$BW2611+1))),"")</f>
        <v>0</v>
      </c>
      <c r="P2611" s="0" t="n">
        <f aca="false">IF(AND(ISNUMBER($BW2611),ISNUMBER($BX2611)),MIN(1,MAX(0,($BX2611-2018+1)/($BX2611-$BW2611+1))),"")</f>
        <v>0</v>
      </c>
      <c r="Q2611" s="0" t="n">
        <f aca="false">IF(AND(ISNUMBER($BW2611),ISNUMBER($BX2611)),MIN(1,MAX(0,($BX2611-2019+1)/($BX2611-$BW2611+1))),"")</f>
        <v>0</v>
      </c>
      <c r="R2611" s="0" t="n">
        <f aca="false">IF(AND(ISNUMBER($BW2611),ISNUMBER($BX2611)),MIN(1,MAX(0,($BX2611-2016+1)/($BX2611-$BW2611+1))),"")</f>
        <v>0</v>
      </c>
      <c r="S2611" s="0" t="n">
        <f aca="false">IF($L2611&lt;&gt;"",IF($L2611&gt;=2015.5,1,0),"")</f>
        <v>0</v>
      </c>
      <c r="T2611" s="0" t="n">
        <f aca="false">IF($L2611&lt;&gt;"",IF($L2611&gt;=2016,1,0),"")</f>
        <v>0</v>
      </c>
      <c r="U2611" s="0" t="n">
        <f aca="false">IF(ISNUMBER($BX2611),IF($BX2611&gt;=2016,1,0),"")</f>
        <v>0</v>
      </c>
      <c r="V2611" s="0" t="n">
        <f aca="false">IF(ISNUMBER($BW2611),IF($BW2611&gt;=2016,1,0),"")</f>
        <v>0</v>
      </c>
      <c r="W2611" s="0" t="str">
        <f aca="false">IF(AND(ISNUMBER($BW2611),ISNUMBER($BX2611)),IF($BW2611&gt;=2016,"post-only",IF($BX2611&lt;2016,"pre-only","mixed")),"")</f>
        <v>pre-only</v>
      </c>
      <c r="X2611" s="0" t="n">
        <f aca="false">IF(AND(ISNUMBER($BW2611),ISNUMBER($BX2611)),MIN(1,MAX(0,($BX2611-2017+1)/($BX2611-$BW2611+1))),"")</f>
        <v>0</v>
      </c>
      <c r="Y2611" s="0" t="n">
        <f aca="false">IF(AND(ISNUMBER($BW2611),ISNUMBER($BX2611)),MIN(1,MAX(0,($BX2611-2018+1)/($BX2611-$BW2611+1))),"")</f>
        <v>0</v>
      </c>
      <c r="Z2611" s="0" t="n">
        <f aca="false">IF(AND(ISNUMBER($BW2611),ISNUMBER($BX2611)),MIN(1,MAX(0,($BX2611-2019+1)/($BX2611-$BW2611+1))),"")</f>
        <v>0</v>
      </c>
      <c r="AA2611" s="0" t="n">
        <f aca="false">IF(ISNUMBER($BX2611),IF($BX2611&gt;=2017,1,0),"")</f>
        <v>0</v>
      </c>
      <c r="AB2611" s="0" t="n">
        <f aca="false">IF(ISNUMBER($BX2611),IF($BX2611&gt;=2018,1,0),"")</f>
        <v>0</v>
      </c>
      <c r="AC2611" s="0" t="n">
        <f aca="false">IF(ISNUMBER($BX2611),IF($BX2611&gt;=2019,1,0),"")</f>
        <v>0</v>
      </c>
      <c r="AD2611" s="0" t="n">
        <f aca="false">IF($L2611&lt;&gt;"",IF($L2611&gt;2013,1,0),"")</f>
        <v>0</v>
      </c>
      <c r="AE2611" s="0" t="n">
        <f aca="false">IF($L2611&lt;&gt;"",1+IF($L2611&gt;2011,1,0)+IF($L2611&gt;2014,1,0),"")</f>
        <v>2</v>
      </c>
      <c r="AF2611" s="0" t="s">
        <v>87</v>
      </c>
      <c r="AG2611" s="0" t="s">
        <v>88</v>
      </c>
      <c r="AH2611" s="0" t="s">
        <v>2080</v>
      </c>
      <c r="AI2611" s="0" t="s">
        <v>497</v>
      </c>
      <c r="AJ2611" s="0" t="s">
        <v>334</v>
      </c>
      <c r="AK2611" s="0" t="str">
        <f aca="false">IF(AND($CF2611&lt;&gt;"",IFERROR(INDEX(subsample_country_map!$B:$B,MATCH($CF2611,subsample_country_map!$A:$A,0)),"")&lt;&gt;""),INDEX(subsample_country_map!$B:$B,MATCH($CF2611,subsample_country_map!$A:$A,0)),INDEX(lookup!$AA:$AA,MATCH($A2611,lookup!$A:$A,0)))</f>
        <v>3_AsiaPac</v>
      </c>
      <c r="AL2611" s="0" t="str">
        <f aca="false">IF(AND($CF2611&lt;&gt;"",IFERROR(INDEX(subsample_country_map!$C:$C,MATCH($CF2611,subsample_country_map!$A:$A,0)),"")&lt;&gt;""),INDEX(subsample_country_map!$C:$C,MATCH($CF2611,subsample_country_map!$A:$A,0)),INDEX(lookup!$AB:$AB,MATCH($A2611,lookup!$A:$A,0)))</f>
        <v>2_developing</v>
      </c>
      <c r="AM2611" s="0" t="str">
        <f aca="false">IF(AND($CF2611&lt;&gt;"",IFERROR(INDEX(subsample_country_map!$D:$D,MATCH($CF2611,subsample_country_map!$A:$A,0)),"")&lt;&gt;""),INDEX(subsample_country_map!$D:$D,MATCH($CF2611,subsample_country_map!$A:$A,0)),INDEX(lookup!$AC:$AC,MATCH($A2611,lookup!$A:$A,0)))</f>
        <v>2_non_western</v>
      </c>
      <c r="AN2611" s="0" t="str">
        <f aca="false">IF(AND($CF2611&lt;&gt;"",IFERROR(INDEX(subsample_country_map!$E:$E,MATCH($CF2611,subsample_country_map!$A:$A,0)),"")&lt;&gt;""),INDEX(subsample_country_map!$E:$E,MATCH($CF2611,subsample_country_map!$A:$A,0)),INDEX(lookup!$AD:$AD,MATCH($A2611,lookup!$A:$A,0)))</f>
        <v>2_civil law</v>
      </c>
      <c r="AO2611" s="0" t="str">
        <f aca="false">INDEX(lookup!$Y:$Y,MATCH($A2611,lookup!$A:$A,0))</f>
        <v>0_published</v>
      </c>
      <c r="AP2611" s="0" t="str">
        <f aca="false">INDEX(lookup!$Z:$Z,MATCH($A2611,lookup!$A:$A,0))</f>
        <v>1_VHB high</v>
      </c>
      <c r="AQ2611" s="0" t="str">
        <f aca="false">INDEX(lookup!$W:$W,MATCH($A2611,lookup!$A:$A,0))</f>
        <v>2_sust</v>
      </c>
      <c r="AS2611" s="0" t="s">
        <v>91</v>
      </c>
      <c r="AT2611" s="0" t="s">
        <v>397</v>
      </c>
      <c r="AU2611" s="0" t="s">
        <v>93</v>
      </c>
      <c r="AV2611" s="0" t="s">
        <v>1530</v>
      </c>
      <c r="AX2611" s="0" t="s">
        <v>8395</v>
      </c>
      <c r="BA2611" s="0" t="n">
        <v>955</v>
      </c>
      <c r="BB2611" s="0" t="s">
        <v>96</v>
      </c>
      <c r="BC2611" s="0" t="s">
        <v>358</v>
      </c>
      <c r="BD2611" s="0" t="s">
        <v>123</v>
      </c>
      <c r="BE2611" s="0" t="s">
        <v>98</v>
      </c>
      <c r="BI2611" s="0" t="s">
        <v>124</v>
      </c>
      <c r="BJ2611" s="0" t="s">
        <v>8396</v>
      </c>
      <c r="BK2611" s="0" t="s">
        <v>8397</v>
      </c>
      <c r="BL2611" s="0" t="s">
        <v>8398</v>
      </c>
      <c r="BM2611" s="0" t="s">
        <v>8399</v>
      </c>
      <c r="BN2611" s="0" t="s">
        <v>8400</v>
      </c>
      <c r="BO2611" s="0" t="s">
        <v>769</v>
      </c>
      <c r="BP2611" s="0" t="s">
        <v>8394</v>
      </c>
      <c r="BQ2611" s="0" t="s">
        <v>127</v>
      </c>
      <c r="BT2611" s="0" t="n">
        <v>0</v>
      </c>
      <c r="BU2611" s="0" t="s">
        <v>8401</v>
      </c>
      <c r="BW2611" s="0" t="n">
        <v>2011</v>
      </c>
      <c r="BX2611" s="0" t="n">
        <v>2015</v>
      </c>
      <c r="BY2611" s="0" t="s">
        <v>2985</v>
      </c>
      <c r="BZ2611" s="0" t="n">
        <v>2013</v>
      </c>
      <c r="CA2611" s="0" t="n">
        <v>0</v>
      </c>
      <c r="CB2611" s="0" t="n">
        <v>0</v>
      </c>
      <c r="CC2611" s="0" t="n">
        <v>0</v>
      </c>
      <c r="CD2611" s="0" t="n">
        <v>-0.0129433346315002</v>
      </c>
      <c r="CE2611" s="0" t="n">
        <v>1</v>
      </c>
    </row>
    <row r="2612" customFormat="false" ht="15" hidden="false" customHeight="false" outlineLevel="0" collapsed="false">
      <c r="A2612" s="0" t="s">
        <v>8394</v>
      </c>
      <c r="B2612" s="0" t="n">
        <v>3917</v>
      </c>
      <c r="C2612" s="0" t="n">
        <v>-0.0389664043683254</v>
      </c>
      <c r="D2612" s="0" t="n">
        <v>725</v>
      </c>
      <c r="E2612" s="0" t="n">
        <f aca="false">IF(ISNUMBER($BA2612),$BA2612,IF(AND(ISNUMBER($D2612),ISNUMBER($BW2612),ISNUMBER($BX2612)),$D2612*($BX2612-$BW2612+1),""))</f>
        <v>725</v>
      </c>
      <c r="H2612" s="0" t="s">
        <v>118</v>
      </c>
      <c r="I2612" s="0" t="s">
        <v>119</v>
      </c>
      <c r="J2612" s="0" t="n">
        <f aca="false">IF($BW2612&lt;&gt;"",$BW2612,"")</f>
        <v>2011</v>
      </c>
      <c r="K2612" s="0" t="n">
        <f aca="false">IF($BX2612&lt;&gt;"",$BX2612,"")</f>
        <v>2015</v>
      </c>
      <c r="L2612" s="0" t="n">
        <f aca="false">IF(AND(ISNUMBER($BW2612),ISNUMBER($BX2612)),($BW2612+$BX2612)/2,"")</f>
        <v>2013</v>
      </c>
      <c r="M2612" s="0" t="n">
        <f aca="false">IF($L2612&lt;&gt;"",$L2612,"")</f>
        <v>2013</v>
      </c>
      <c r="N2612" s="0" t="n">
        <f aca="false">IF(AND(ISNUMBER($BW2612),ISNUMBER($BX2612)),MIN(1,MAX(0,($BX2612-2016+1)/($BX2612-$BW2612+1))),"")</f>
        <v>0</v>
      </c>
      <c r="O2612" s="0" t="n">
        <f aca="false">IF(AND(ISNUMBER($BW2612),ISNUMBER($BX2612)),MIN(1,MAX(0,($BX2612-2017+1)/($BX2612-$BW2612+1))),"")</f>
        <v>0</v>
      </c>
      <c r="P2612" s="0" t="n">
        <f aca="false">IF(AND(ISNUMBER($BW2612),ISNUMBER($BX2612)),MIN(1,MAX(0,($BX2612-2018+1)/($BX2612-$BW2612+1))),"")</f>
        <v>0</v>
      </c>
      <c r="Q2612" s="0" t="n">
        <f aca="false">IF(AND(ISNUMBER($BW2612),ISNUMBER($BX2612)),MIN(1,MAX(0,($BX2612-2019+1)/($BX2612-$BW2612+1))),"")</f>
        <v>0</v>
      </c>
      <c r="R2612" s="0" t="n">
        <f aca="false">IF(AND(ISNUMBER($BW2612),ISNUMBER($BX2612)),MIN(1,MAX(0,($BX2612-2016+1)/($BX2612-$BW2612+1))),"")</f>
        <v>0</v>
      </c>
      <c r="S2612" s="0" t="n">
        <f aca="false">IF($L2612&lt;&gt;"",IF($L2612&gt;=2015.5,1,0),"")</f>
        <v>0</v>
      </c>
      <c r="T2612" s="0" t="n">
        <f aca="false">IF($L2612&lt;&gt;"",IF($L2612&gt;=2016,1,0),"")</f>
        <v>0</v>
      </c>
      <c r="U2612" s="0" t="n">
        <f aca="false">IF(ISNUMBER($BX2612),IF($BX2612&gt;=2016,1,0),"")</f>
        <v>0</v>
      </c>
      <c r="V2612" s="0" t="n">
        <f aca="false">IF(ISNUMBER($BW2612),IF($BW2612&gt;=2016,1,0),"")</f>
        <v>0</v>
      </c>
      <c r="W2612" s="0" t="str">
        <f aca="false">IF(AND(ISNUMBER($BW2612),ISNUMBER($BX2612)),IF($BW2612&gt;=2016,"post-only",IF($BX2612&lt;2016,"pre-only","mixed")),"")</f>
        <v>pre-only</v>
      </c>
      <c r="X2612" s="0" t="n">
        <f aca="false">IF(AND(ISNUMBER($BW2612),ISNUMBER($BX2612)),MIN(1,MAX(0,($BX2612-2017+1)/($BX2612-$BW2612+1))),"")</f>
        <v>0</v>
      </c>
      <c r="Y2612" s="0" t="n">
        <f aca="false">IF(AND(ISNUMBER($BW2612),ISNUMBER($BX2612)),MIN(1,MAX(0,($BX2612-2018+1)/($BX2612-$BW2612+1))),"")</f>
        <v>0</v>
      </c>
      <c r="Z2612" s="0" t="n">
        <f aca="false">IF(AND(ISNUMBER($BW2612),ISNUMBER($BX2612)),MIN(1,MAX(0,($BX2612-2019+1)/($BX2612-$BW2612+1))),"")</f>
        <v>0</v>
      </c>
      <c r="AA2612" s="0" t="n">
        <f aca="false">IF(ISNUMBER($BX2612),IF($BX2612&gt;=2017,1,0),"")</f>
        <v>0</v>
      </c>
      <c r="AB2612" s="0" t="n">
        <f aca="false">IF(ISNUMBER($BX2612),IF($BX2612&gt;=2018,1,0),"")</f>
        <v>0</v>
      </c>
      <c r="AC2612" s="0" t="n">
        <f aca="false">IF(ISNUMBER($BX2612),IF($BX2612&gt;=2019,1,0),"")</f>
        <v>0</v>
      </c>
      <c r="AD2612" s="0" t="n">
        <f aca="false">IF($L2612&lt;&gt;"",IF($L2612&gt;2013,1,0),"")</f>
        <v>0</v>
      </c>
      <c r="AE2612" s="0" t="n">
        <f aca="false">IF($L2612&lt;&gt;"",1+IF($L2612&gt;2011,1,0)+IF($L2612&gt;2014,1,0),"")</f>
        <v>2</v>
      </c>
      <c r="AF2612" s="0" t="s">
        <v>87</v>
      </c>
      <c r="AG2612" s="0" t="s">
        <v>88</v>
      </c>
      <c r="AH2612" s="0" t="s">
        <v>2080</v>
      </c>
      <c r="AI2612" s="0" t="s">
        <v>497</v>
      </c>
      <c r="AJ2612" s="0" t="s">
        <v>334</v>
      </c>
      <c r="AK2612" s="0" t="str">
        <f aca="false">IF(AND($CF2612&lt;&gt;"",IFERROR(INDEX(subsample_country_map!$B:$B,MATCH($CF2612,subsample_country_map!$A:$A,0)),"")&lt;&gt;""),INDEX(subsample_country_map!$B:$B,MATCH($CF2612,subsample_country_map!$A:$A,0)),INDEX(lookup!$AA:$AA,MATCH($A2612,lookup!$A:$A,0)))</f>
        <v>3_AsiaPac</v>
      </c>
      <c r="AL2612" s="0" t="str">
        <f aca="false">IF(AND($CF2612&lt;&gt;"",IFERROR(INDEX(subsample_country_map!$C:$C,MATCH($CF2612,subsample_country_map!$A:$A,0)),"")&lt;&gt;""),INDEX(subsample_country_map!$C:$C,MATCH($CF2612,subsample_country_map!$A:$A,0)),INDEX(lookup!$AB:$AB,MATCH($A2612,lookup!$A:$A,0)))</f>
        <v>2_developing</v>
      </c>
      <c r="AM2612" s="0" t="str">
        <f aca="false">IF(AND($CF2612&lt;&gt;"",IFERROR(INDEX(subsample_country_map!$D:$D,MATCH($CF2612,subsample_country_map!$A:$A,0)),"")&lt;&gt;""),INDEX(subsample_country_map!$D:$D,MATCH($CF2612,subsample_country_map!$A:$A,0)),INDEX(lookup!$AC:$AC,MATCH($A2612,lookup!$A:$A,0)))</f>
        <v>2_non_western</v>
      </c>
      <c r="AN2612" s="0" t="str">
        <f aca="false">IF(AND($CF2612&lt;&gt;"",IFERROR(INDEX(subsample_country_map!$E:$E,MATCH($CF2612,subsample_country_map!$A:$A,0)),"")&lt;&gt;""),INDEX(subsample_country_map!$E:$E,MATCH($CF2612,subsample_country_map!$A:$A,0)),INDEX(lookup!$AD:$AD,MATCH($A2612,lookup!$A:$A,0)))</f>
        <v>2_civil law</v>
      </c>
      <c r="AO2612" s="0" t="str">
        <f aca="false">INDEX(lookup!$Y:$Y,MATCH($A2612,lookup!$A:$A,0))</f>
        <v>0_published</v>
      </c>
      <c r="AP2612" s="0" t="str">
        <f aca="false">INDEX(lookup!$Z:$Z,MATCH($A2612,lookup!$A:$A,0))</f>
        <v>1_VHB high</v>
      </c>
      <c r="AQ2612" s="0" t="str">
        <f aca="false">INDEX(lookup!$W:$W,MATCH($A2612,lookup!$A:$A,0))</f>
        <v>2_sust</v>
      </c>
      <c r="AS2612" s="0" t="s">
        <v>91</v>
      </c>
      <c r="AT2612" s="0" t="s">
        <v>397</v>
      </c>
      <c r="AU2612" s="0" t="s">
        <v>93</v>
      </c>
      <c r="AV2612" s="0" t="s">
        <v>1518</v>
      </c>
      <c r="AX2612" s="0" t="s">
        <v>8402</v>
      </c>
      <c r="BA2612" s="0" t="n">
        <v>725</v>
      </c>
      <c r="BB2612" s="0" t="s">
        <v>96</v>
      </c>
      <c r="BC2612" s="0" t="s">
        <v>358</v>
      </c>
      <c r="BD2612" s="0" t="s">
        <v>123</v>
      </c>
      <c r="BE2612" s="0" t="s">
        <v>7084</v>
      </c>
      <c r="BF2612" s="0" t="s">
        <v>8403</v>
      </c>
      <c r="BI2612" s="0" t="s">
        <v>124</v>
      </c>
      <c r="BJ2612" s="0" t="s">
        <v>8403</v>
      </c>
      <c r="BK2612" s="0" t="s">
        <v>8397</v>
      </c>
      <c r="BL2612" s="0" t="s">
        <v>8404</v>
      </c>
      <c r="BM2612" s="0" t="s">
        <v>8399</v>
      </c>
      <c r="BN2612" s="0" t="s">
        <v>8400</v>
      </c>
      <c r="BO2612" s="0" t="s">
        <v>769</v>
      </c>
      <c r="BP2612" s="0" t="s">
        <v>8394</v>
      </c>
      <c r="BQ2612" s="0" t="s">
        <v>127</v>
      </c>
      <c r="BT2612" s="0" t="n">
        <v>0</v>
      </c>
      <c r="BU2612" s="0" t="s">
        <v>8401</v>
      </c>
      <c r="BW2612" s="0" t="n">
        <v>2011</v>
      </c>
      <c r="BX2612" s="0" t="n">
        <v>2015</v>
      </c>
      <c r="BY2612" s="0" t="s">
        <v>2985</v>
      </c>
      <c r="BZ2612" s="0" t="n">
        <v>2013</v>
      </c>
      <c r="CA2612" s="0" t="n">
        <v>0</v>
      </c>
      <c r="CB2612" s="0" t="n">
        <v>0</v>
      </c>
      <c r="CC2612" s="0" t="n">
        <v>0</v>
      </c>
      <c r="CD2612" s="0" t="n">
        <v>-0.0389861443001366</v>
      </c>
      <c r="CE2612" s="0" t="n">
        <v>1</v>
      </c>
    </row>
    <row r="2613" customFormat="false" ht="15" hidden="false" customHeight="false" outlineLevel="0" collapsed="false">
      <c r="A2613" s="0" t="s">
        <v>8394</v>
      </c>
      <c r="B2613" s="0" t="n">
        <v>3918</v>
      </c>
      <c r="C2613" s="0" t="n">
        <v>0.0618630475645003</v>
      </c>
      <c r="D2613" s="0" t="n">
        <v>230</v>
      </c>
      <c r="E2613" s="0" t="n">
        <f aca="false">IF(ISNUMBER($BA2613),$BA2613,IF(AND(ISNUMBER($D2613),ISNUMBER($BW2613),ISNUMBER($BX2613)),$D2613*($BX2613-$BW2613+1),""))</f>
        <v>230</v>
      </c>
      <c r="H2613" s="0" t="s">
        <v>118</v>
      </c>
      <c r="I2613" s="0" t="s">
        <v>119</v>
      </c>
      <c r="J2613" s="0" t="n">
        <f aca="false">IF($BW2613&lt;&gt;"",$BW2613,"")</f>
        <v>2011</v>
      </c>
      <c r="K2613" s="0" t="n">
        <f aca="false">IF($BX2613&lt;&gt;"",$BX2613,"")</f>
        <v>2015</v>
      </c>
      <c r="L2613" s="0" t="n">
        <f aca="false">IF(AND(ISNUMBER($BW2613),ISNUMBER($BX2613)),($BW2613+$BX2613)/2,"")</f>
        <v>2013</v>
      </c>
      <c r="M2613" s="0" t="n">
        <f aca="false">IF($L2613&lt;&gt;"",$L2613,"")</f>
        <v>2013</v>
      </c>
      <c r="N2613" s="0" t="n">
        <f aca="false">IF(AND(ISNUMBER($BW2613),ISNUMBER($BX2613)),MIN(1,MAX(0,($BX2613-2016+1)/($BX2613-$BW2613+1))),"")</f>
        <v>0</v>
      </c>
      <c r="O2613" s="0" t="n">
        <f aca="false">IF(AND(ISNUMBER($BW2613),ISNUMBER($BX2613)),MIN(1,MAX(0,($BX2613-2017+1)/($BX2613-$BW2613+1))),"")</f>
        <v>0</v>
      </c>
      <c r="P2613" s="0" t="n">
        <f aca="false">IF(AND(ISNUMBER($BW2613),ISNUMBER($BX2613)),MIN(1,MAX(0,($BX2613-2018+1)/($BX2613-$BW2613+1))),"")</f>
        <v>0</v>
      </c>
      <c r="Q2613" s="0" t="n">
        <f aca="false">IF(AND(ISNUMBER($BW2613),ISNUMBER($BX2613)),MIN(1,MAX(0,($BX2613-2019+1)/($BX2613-$BW2613+1))),"")</f>
        <v>0</v>
      </c>
      <c r="R2613" s="0" t="n">
        <f aca="false">IF(AND(ISNUMBER($BW2613),ISNUMBER($BX2613)),MIN(1,MAX(0,($BX2613-2016+1)/($BX2613-$BW2613+1))),"")</f>
        <v>0</v>
      </c>
      <c r="S2613" s="0" t="n">
        <f aca="false">IF($L2613&lt;&gt;"",IF($L2613&gt;=2015.5,1,0),"")</f>
        <v>0</v>
      </c>
      <c r="T2613" s="0" t="n">
        <f aca="false">IF($L2613&lt;&gt;"",IF($L2613&gt;=2016,1,0),"")</f>
        <v>0</v>
      </c>
      <c r="U2613" s="0" t="n">
        <f aca="false">IF(ISNUMBER($BX2613),IF($BX2613&gt;=2016,1,0),"")</f>
        <v>0</v>
      </c>
      <c r="V2613" s="0" t="n">
        <f aca="false">IF(ISNUMBER($BW2613),IF($BW2613&gt;=2016,1,0),"")</f>
        <v>0</v>
      </c>
      <c r="W2613" s="0" t="str">
        <f aca="false">IF(AND(ISNUMBER($BW2613),ISNUMBER($BX2613)),IF($BW2613&gt;=2016,"post-only",IF($BX2613&lt;2016,"pre-only","mixed")),"")</f>
        <v>pre-only</v>
      </c>
      <c r="X2613" s="0" t="n">
        <f aca="false">IF(AND(ISNUMBER($BW2613),ISNUMBER($BX2613)),MIN(1,MAX(0,($BX2613-2017+1)/($BX2613-$BW2613+1))),"")</f>
        <v>0</v>
      </c>
      <c r="Y2613" s="0" t="n">
        <f aca="false">IF(AND(ISNUMBER($BW2613),ISNUMBER($BX2613)),MIN(1,MAX(0,($BX2613-2018+1)/($BX2613-$BW2613+1))),"")</f>
        <v>0</v>
      </c>
      <c r="Z2613" s="0" t="n">
        <f aca="false">IF(AND(ISNUMBER($BW2613),ISNUMBER($BX2613)),MIN(1,MAX(0,($BX2613-2019+1)/($BX2613-$BW2613+1))),"")</f>
        <v>0</v>
      </c>
      <c r="AA2613" s="0" t="n">
        <f aca="false">IF(ISNUMBER($BX2613),IF($BX2613&gt;=2017,1,0),"")</f>
        <v>0</v>
      </c>
      <c r="AB2613" s="0" t="n">
        <f aca="false">IF(ISNUMBER($BX2613),IF($BX2613&gt;=2018,1,0),"")</f>
        <v>0</v>
      </c>
      <c r="AC2613" s="0" t="n">
        <f aca="false">IF(ISNUMBER($BX2613),IF($BX2613&gt;=2019,1,0),"")</f>
        <v>0</v>
      </c>
      <c r="AD2613" s="0" t="n">
        <f aca="false">IF($L2613&lt;&gt;"",IF($L2613&gt;2013,1,0),"")</f>
        <v>0</v>
      </c>
      <c r="AE2613" s="0" t="n">
        <f aca="false">IF($L2613&lt;&gt;"",1+IF($L2613&gt;2011,1,0)+IF($L2613&gt;2014,1,0),"")</f>
        <v>2</v>
      </c>
      <c r="AF2613" s="0" t="s">
        <v>87</v>
      </c>
      <c r="AG2613" s="0" t="s">
        <v>88</v>
      </c>
      <c r="AH2613" s="0" t="s">
        <v>2080</v>
      </c>
      <c r="AI2613" s="0" t="s">
        <v>497</v>
      </c>
      <c r="AJ2613" s="0" t="s">
        <v>334</v>
      </c>
      <c r="AK2613" s="0" t="str">
        <f aca="false">IF(AND($CF2613&lt;&gt;"",IFERROR(INDEX(subsample_country_map!$B:$B,MATCH($CF2613,subsample_country_map!$A:$A,0)),"")&lt;&gt;""),INDEX(subsample_country_map!$B:$B,MATCH($CF2613,subsample_country_map!$A:$A,0)),INDEX(lookup!$AA:$AA,MATCH($A2613,lookup!$A:$A,0)))</f>
        <v>3_AsiaPac</v>
      </c>
      <c r="AL2613" s="0" t="str">
        <f aca="false">IF(AND($CF2613&lt;&gt;"",IFERROR(INDEX(subsample_country_map!$C:$C,MATCH($CF2613,subsample_country_map!$A:$A,0)),"")&lt;&gt;""),INDEX(subsample_country_map!$C:$C,MATCH($CF2613,subsample_country_map!$A:$A,0)),INDEX(lookup!$AB:$AB,MATCH($A2613,lookup!$A:$A,0)))</f>
        <v>2_developing</v>
      </c>
      <c r="AM2613" s="0" t="str">
        <f aca="false">IF(AND($CF2613&lt;&gt;"",IFERROR(INDEX(subsample_country_map!$D:$D,MATCH($CF2613,subsample_country_map!$A:$A,0)),"")&lt;&gt;""),INDEX(subsample_country_map!$D:$D,MATCH($CF2613,subsample_country_map!$A:$A,0)),INDEX(lookup!$AC:$AC,MATCH($A2613,lookup!$A:$A,0)))</f>
        <v>2_non_western</v>
      </c>
      <c r="AN2613" s="0" t="str">
        <f aca="false">IF(AND($CF2613&lt;&gt;"",IFERROR(INDEX(subsample_country_map!$E:$E,MATCH($CF2613,subsample_country_map!$A:$A,0)),"")&lt;&gt;""),INDEX(subsample_country_map!$E:$E,MATCH($CF2613,subsample_country_map!$A:$A,0)),INDEX(lookup!$AD:$AD,MATCH($A2613,lookup!$A:$A,0)))</f>
        <v>2_civil law</v>
      </c>
      <c r="AO2613" s="0" t="str">
        <f aca="false">INDEX(lookup!$Y:$Y,MATCH($A2613,lookup!$A:$A,0))</f>
        <v>0_published</v>
      </c>
      <c r="AP2613" s="0" t="str">
        <f aca="false">INDEX(lookup!$Z:$Z,MATCH($A2613,lookup!$A:$A,0))</f>
        <v>1_VHB high</v>
      </c>
      <c r="AQ2613" s="0" t="str">
        <f aca="false">INDEX(lookup!$W:$W,MATCH($A2613,lookup!$A:$A,0))</f>
        <v>2_sust</v>
      </c>
      <c r="AS2613" s="0" t="s">
        <v>91</v>
      </c>
      <c r="AT2613" s="0" t="s">
        <v>397</v>
      </c>
      <c r="AU2613" s="0" t="s">
        <v>93</v>
      </c>
      <c r="AV2613" s="0" t="s">
        <v>8405</v>
      </c>
      <c r="AX2613" s="0" t="s">
        <v>2509</v>
      </c>
      <c r="BA2613" s="0" t="n">
        <v>230</v>
      </c>
      <c r="BB2613" s="0" t="s">
        <v>96</v>
      </c>
      <c r="BC2613" s="0" t="s">
        <v>358</v>
      </c>
      <c r="BD2613" s="0" t="s">
        <v>123</v>
      </c>
      <c r="BE2613" s="0" t="s">
        <v>7084</v>
      </c>
      <c r="BF2613" s="0" t="s">
        <v>8406</v>
      </c>
      <c r="BI2613" s="0" t="s">
        <v>124</v>
      </c>
      <c r="BJ2613" s="0" t="s">
        <v>8406</v>
      </c>
      <c r="BK2613" s="0" t="s">
        <v>8397</v>
      </c>
      <c r="BL2613" s="0" t="s">
        <v>8407</v>
      </c>
      <c r="BM2613" s="0" t="s">
        <v>8399</v>
      </c>
      <c r="BN2613" s="0" t="s">
        <v>8400</v>
      </c>
      <c r="BO2613" s="0" t="s">
        <v>769</v>
      </c>
      <c r="BP2613" s="0" t="s">
        <v>8394</v>
      </c>
      <c r="BQ2613" s="0" t="s">
        <v>127</v>
      </c>
      <c r="BT2613" s="0" t="n">
        <v>0</v>
      </c>
      <c r="BU2613" s="0" t="s">
        <v>8401</v>
      </c>
      <c r="BW2613" s="0" t="n">
        <v>2011</v>
      </c>
      <c r="BX2613" s="0" t="n">
        <v>2015</v>
      </c>
      <c r="BY2613" s="0" t="s">
        <v>2985</v>
      </c>
      <c r="BZ2613" s="0" t="n">
        <v>2013</v>
      </c>
      <c r="CA2613" s="0" t="n">
        <v>0</v>
      </c>
      <c r="CB2613" s="0" t="n">
        <v>0</v>
      </c>
      <c r="CC2613" s="0" t="n">
        <v>0</v>
      </c>
      <c r="CD2613" s="0" t="n">
        <v>0.0619421466566898</v>
      </c>
      <c r="CE2613" s="0" t="n">
        <v>1</v>
      </c>
    </row>
    <row r="2614" customFormat="false" ht="15" hidden="false" customHeight="false" outlineLevel="0" collapsed="false">
      <c r="A2614" s="0" t="s">
        <v>8394</v>
      </c>
      <c r="B2614" s="0" t="n">
        <v>3919</v>
      </c>
      <c r="C2614" s="0" t="n">
        <v>0.0655479872490992</v>
      </c>
      <c r="D2614" s="0" t="n">
        <v>955</v>
      </c>
      <c r="E2614" s="0" t="n">
        <f aca="false">IF(ISNUMBER($BA2614),$BA2614,IF(AND(ISNUMBER($D2614),ISNUMBER($BW2614),ISNUMBER($BX2614)),$D2614*($BX2614-$BW2614+1),""))</f>
        <v>955</v>
      </c>
      <c r="H2614" s="0" t="s">
        <v>118</v>
      </c>
      <c r="I2614" s="0" t="s">
        <v>119</v>
      </c>
      <c r="J2614" s="0" t="n">
        <f aca="false">IF($BW2614&lt;&gt;"",$BW2614,"")</f>
        <v>2011</v>
      </c>
      <c r="K2614" s="0" t="n">
        <f aca="false">IF($BX2614&lt;&gt;"",$BX2614,"")</f>
        <v>2015</v>
      </c>
      <c r="L2614" s="0" t="n">
        <f aca="false">IF(AND(ISNUMBER($BW2614),ISNUMBER($BX2614)),($BW2614+$BX2614)/2,"")</f>
        <v>2013</v>
      </c>
      <c r="M2614" s="0" t="n">
        <f aca="false">IF($L2614&lt;&gt;"",$L2614,"")</f>
        <v>2013</v>
      </c>
      <c r="N2614" s="0" t="n">
        <f aca="false">IF(AND(ISNUMBER($BW2614),ISNUMBER($BX2614)),MIN(1,MAX(0,($BX2614-2016+1)/($BX2614-$BW2614+1))),"")</f>
        <v>0</v>
      </c>
      <c r="O2614" s="0" t="n">
        <f aca="false">IF(AND(ISNUMBER($BW2614),ISNUMBER($BX2614)),MIN(1,MAX(0,($BX2614-2017+1)/($BX2614-$BW2614+1))),"")</f>
        <v>0</v>
      </c>
      <c r="P2614" s="0" t="n">
        <f aca="false">IF(AND(ISNUMBER($BW2614),ISNUMBER($BX2614)),MIN(1,MAX(0,($BX2614-2018+1)/($BX2614-$BW2614+1))),"")</f>
        <v>0</v>
      </c>
      <c r="Q2614" s="0" t="n">
        <f aca="false">IF(AND(ISNUMBER($BW2614),ISNUMBER($BX2614)),MIN(1,MAX(0,($BX2614-2019+1)/($BX2614-$BW2614+1))),"")</f>
        <v>0</v>
      </c>
      <c r="R2614" s="0" t="n">
        <f aca="false">IF(AND(ISNUMBER($BW2614),ISNUMBER($BX2614)),MIN(1,MAX(0,($BX2614-2016+1)/($BX2614-$BW2614+1))),"")</f>
        <v>0</v>
      </c>
      <c r="S2614" s="0" t="n">
        <f aca="false">IF($L2614&lt;&gt;"",IF($L2614&gt;=2015.5,1,0),"")</f>
        <v>0</v>
      </c>
      <c r="T2614" s="0" t="n">
        <f aca="false">IF($L2614&lt;&gt;"",IF($L2614&gt;=2016,1,0),"")</f>
        <v>0</v>
      </c>
      <c r="U2614" s="0" t="n">
        <f aca="false">IF(ISNUMBER($BX2614),IF($BX2614&gt;=2016,1,0),"")</f>
        <v>0</v>
      </c>
      <c r="V2614" s="0" t="n">
        <f aca="false">IF(ISNUMBER($BW2614),IF($BW2614&gt;=2016,1,0),"")</f>
        <v>0</v>
      </c>
      <c r="W2614" s="0" t="str">
        <f aca="false">IF(AND(ISNUMBER($BW2614),ISNUMBER($BX2614)),IF($BW2614&gt;=2016,"post-only",IF($BX2614&lt;2016,"pre-only","mixed")),"")</f>
        <v>pre-only</v>
      </c>
      <c r="X2614" s="0" t="n">
        <f aca="false">IF(AND(ISNUMBER($BW2614),ISNUMBER($BX2614)),MIN(1,MAX(0,($BX2614-2017+1)/($BX2614-$BW2614+1))),"")</f>
        <v>0</v>
      </c>
      <c r="Y2614" s="0" t="n">
        <f aca="false">IF(AND(ISNUMBER($BW2614),ISNUMBER($BX2614)),MIN(1,MAX(0,($BX2614-2018+1)/($BX2614-$BW2614+1))),"")</f>
        <v>0</v>
      </c>
      <c r="Z2614" s="0" t="n">
        <f aca="false">IF(AND(ISNUMBER($BW2614),ISNUMBER($BX2614)),MIN(1,MAX(0,($BX2614-2019+1)/($BX2614-$BW2614+1))),"")</f>
        <v>0</v>
      </c>
      <c r="AA2614" s="0" t="n">
        <f aca="false">IF(ISNUMBER($BX2614),IF($BX2614&gt;=2017,1,0),"")</f>
        <v>0</v>
      </c>
      <c r="AB2614" s="0" t="n">
        <f aca="false">IF(ISNUMBER($BX2614),IF($BX2614&gt;=2018,1,0),"")</f>
        <v>0</v>
      </c>
      <c r="AC2614" s="0" t="n">
        <f aca="false">IF(ISNUMBER($BX2614),IF($BX2614&gt;=2019,1,0),"")</f>
        <v>0</v>
      </c>
      <c r="AD2614" s="0" t="n">
        <f aca="false">IF($L2614&lt;&gt;"",IF($L2614&gt;2013,1,0),"")</f>
        <v>0</v>
      </c>
      <c r="AE2614" s="0" t="n">
        <f aca="false">IF($L2614&lt;&gt;"",1+IF($L2614&gt;2011,1,0)+IF($L2614&gt;2014,1,0),"")</f>
        <v>2</v>
      </c>
      <c r="AF2614" s="0" t="s">
        <v>87</v>
      </c>
      <c r="AG2614" s="0" t="s">
        <v>88</v>
      </c>
      <c r="AH2614" s="0" t="s">
        <v>2080</v>
      </c>
      <c r="AI2614" s="0" t="s">
        <v>497</v>
      </c>
      <c r="AJ2614" s="0" t="s">
        <v>334</v>
      </c>
      <c r="AK2614" s="0" t="str">
        <f aca="false">IF(AND($CF2614&lt;&gt;"",IFERROR(INDEX(subsample_country_map!$B:$B,MATCH($CF2614,subsample_country_map!$A:$A,0)),"")&lt;&gt;""),INDEX(subsample_country_map!$B:$B,MATCH($CF2614,subsample_country_map!$A:$A,0)),INDEX(lookup!$AA:$AA,MATCH($A2614,lookup!$A:$A,0)))</f>
        <v>3_AsiaPac</v>
      </c>
      <c r="AL2614" s="0" t="str">
        <f aca="false">IF(AND($CF2614&lt;&gt;"",IFERROR(INDEX(subsample_country_map!$C:$C,MATCH($CF2614,subsample_country_map!$A:$A,0)),"")&lt;&gt;""),INDEX(subsample_country_map!$C:$C,MATCH($CF2614,subsample_country_map!$A:$A,0)),INDEX(lookup!$AB:$AB,MATCH($A2614,lookup!$A:$A,0)))</f>
        <v>2_developing</v>
      </c>
      <c r="AM2614" s="0" t="str">
        <f aca="false">IF(AND($CF2614&lt;&gt;"",IFERROR(INDEX(subsample_country_map!$D:$D,MATCH($CF2614,subsample_country_map!$A:$A,0)),"")&lt;&gt;""),INDEX(subsample_country_map!$D:$D,MATCH($CF2614,subsample_country_map!$A:$A,0)),INDEX(lookup!$AC:$AC,MATCH($A2614,lookup!$A:$A,0)))</f>
        <v>2_non_western</v>
      </c>
      <c r="AN2614" s="0" t="str">
        <f aca="false">IF(AND($CF2614&lt;&gt;"",IFERROR(INDEX(subsample_country_map!$E:$E,MATCH($CF2614,subsample_country_map!$A:$A,0)),"")&lt;&gt;""),INDEX(subsample_country_map!$E:$E,MATCH($CF2614,subsample_country_map!$A:$A,0)),INDEX(lookup!$AD:$AD,MATCH($A2614,lookup!$A:$A,0)))</f>
        <v>2_civil law</v>
      </c>
      <c r="AO2614" s="0" t="str">
        <f aca="false">INDEX(lookup!$Y:$Y,MATCH($A2614,lookup!$A:$A,0))</f>
        <v>0_published</v>
      </c>
      <c r="AP2614" s="0" t="str">
        <f aca="false">INDEX(lookup!$Z:$Z,MATCH($A2614,lookup!$A:$A,0))</f>
        <v>1_VHB high</v>
      </c>
      <c r="AQ2614" s="0" t="str">
        <f aca="false">INDEX(lookup!$W:$W,MATCH($A2614,lookup!$A:$A,0))</f>
        <v>2_sust</v>
      </c>
      <c r="AS2614" s="0" t="s">
        <v>91</v>
      </c>
      <c r="AT2614" s="0" t="s">
        <v>397</v>
      </c>
      <c r="AU2614" s="0" t="s">
        <v>93</v>
      </c>
      <c r="AV2614" s="0" t="s">
        <v>8408</v>
      </c>
      <c r="AX2614" s="0" t="s">
        <v>4688</v>
      </c>
      <c r="BA2614" s="0" t="n">
        <v>955</v>
      </c>
      <c r="BB2614" s="0" t="s">
        <v>96</v>
      </c>
      <c r="BC2614" s="0" t="s">
        <v>358</v>
      </c>
      <c r="BD2614" s="0" t="s">
        <v>123</v>
      </c>
      <c r="BE2614" s="0" t="s">
        <v>98</v>
      </c>
      <c r="BI2614" s="0" t="s">
        <v>143</v>
      </c>
      <c r="BJ2614" s="0" t="s">
        <v>8409</v>
      </c>
      <c r="BK2614" s="0" t="s">
        <v>8397</v>
      </c>
      <c r="BL2614" s="0" t="s">
        <v>8410</v>
      </c>
      <c r="BM2614" s="0" t="s">
        <v>8399</v>
      </c>
      <c r="BN2614" s="0" t="s">
        <v>8400</v>
      </c>
      <c r="BO2614" s="0" t="s">
        <v>769</v>
      </c>
      <c r="BP2614" s="0" t="s">
        <v>8394</v>
      </c>
      <c r="BQ2614" s="0" t="s">
        <v>127</v>
      </c>
      <c r="BT2614" s="0" t="n">
        <v>0</v>
      </c>
      <c r="BU2614" s="0" t="s">
        <v>8401</v>
      </c>
      <c r="BW2614" s="0" t="n">
        <v>2011</v>
      </c>
      <c r="BX2614" s="0" t="n">
        <v>2015</v>
      </c>
      <c r="BY2614" s="0" t="s">
        <v>2985</v>
      </c>
      <c r="BZ2614" s="0" t="n">
        <v>2013</v>
      </c>
      <c r="CA2614" s="0" t="n">
        <v>0</v>
      </c>
      <c r="CB2614" s="0" t="n">
        <v>0</v>
      </c>
      <c r="CC2614" s="0" t="n">
        <v>0</v>
      </c>
      <c r="CD2614" s="0" t="n">
        <v>0.0656421064871648</v>
      </c>
      <c r="CE2614" s="0" t="n">
        <v>1</v>
      </c>
    </row>
    <row r="2615" customFormat="false" ht="15" hidden="false" customHeight="false" outlineLevel="0" collapsed="false">
      <c r="A2615" s="0" t="s">
        <v>8394</v>
      </c>
      <c r="B2615" s="0" t="n">
        <v>3920</v>
      </c>
      <c r="C2615" s="0" t="n">
        <v>0.0404484546627883</v>
      </c>
      <c r="D2615" s="0" t="n">
        <v>725</v>
      </c>
      <c r="E2615" s="0" t="n">
        <f aca="false">IF(ISNUMBER($BA2615),$BA2615,IF(AND(ISNUMBER($D2615),ISNUMBER($BW2615),ISNUMBER($BX2615)),$D2615*($BX2615-$BW2615+1),""))</f>
        <v>725</v>
      </c>
      <c r="H2615" s="0" t="s">
        <v>118</v>
      </c>
      <c r="I2615" s="0" t="s">
        <v>119</v>
      </c>
      <c r="J2615" s="0" t="n">
        <f aca="false">IF($BW2615&lt;&gt;"",$BW2615,"")</f>
        <v>2011</v>
      </c>
      <c r="K2615" s="0" t="n">
        <f aca="false">IF($BX2615&lt;&gt;"",$BX2615,"")</f>
        <v>2015</v>
      </c>
      <c r="L2615" s="0" t="n">
        <f aca="false">IF(AND(ISNUMBER($BW2615),ISNUMBER($BX2615)),($BW2615+$BX2615)/2,"")</f>
        <v>2013</v>
      </c>
      <c r="M2615" s="0" t="n">
        <f aca="false">IF($L2615&lt;&gt;"",$L2615,"")</f>
        <v>2013</v>
      </c>
      <c r="N2615" s="0" t="n">
        <f aca="false">IF(AND(ISNUMBER($BW2615),ISNUMBER($BX2615)),MIN(1,MAX(0,($BX2615-2016+1)/($BX2615-$BW2615+1))),"")</f>
        <v>0</v>
      </c>
      <c r="O2615" s="0" t="n">
        <f aca="false">IF(AND(ISNUMBER($BW2615),ISNUMBER($BX2615)),MIN(1,MAX(0,($BX2615-2017+1)/($BX2615-$BW2615+1))),"")</f>
        <v>0</v>
      </c>
      <c r="P2615" s="0" t="n">
        <f aca="false">IF(AND(ISNUMBER($BW2615),ISNUMBER($BX2615)),MIN(1,MAX(0,($BX2615-2018+1)/($BX2615-$BW2615+1))),"")</f>
        <v>0</v>
      </c>
      <c r="Q2615" s="0" t="n">
        <f aca="false">IF(AND(ISNUMBER($BW2615),ISNUMBER($BX2615)),MIN(1,MAX(0,($BX2615-2019+1)/($BX2615-$BW2615+1))),"")</f>
        <v>0</v>
      </c>
      <c r="R2615" s="0" t="n">
        <f aca="false">IF(AND(ISNUMBER($BW2615),ISNUMBER($BX2615)),MIN(1,MAX(0,($BX2615-2016+1)/($BX2615-$BW2615+1))),"")</f>
        <v>0</v>
      </c>
      <c r="S2615" s="0" t="n">
        <f aca="false">IF($L2615&lt;&gt;"",IF($L2615&gt;=2015.5,1,0),"")</f>
        <v>0</v>
      </c>
      <c r="T2615" s="0" t="n">
        <f aca="false">IF($L2615&lt;&gt;"",IF($L2615&gt;=2016,1,0),"")</f>
        <v>0</v>
      </c>
      <c r="U2615" s="0" t="n">
        <f aca="false">IF(ISNUMBER($BX2615),IF($BX2615&gt;=2016,1,0),"")</f>
        <v>0</v>
      </c>
      <c r="V2615" s="0" t="n">
        <f aca="false">IF(ISNUMBER($BW2615),IF($BW2615&gt;=2016,1,0),"")</f>
        <v>0</v>
      </c>
      <c r="W2615" s="0" t="str">
        <f aca="false">IF(AND(ISNUMBER($BW2615),ISNUMBER($BX2615)),IF($BW2615&gt;=2016,"post-only",IF($BX2615&lt;2016,"pre-only","mixed")),"")</f>
        <v>pre-only</v>
      </c>
      <c r="X2615" s="0" t="n">
        <f aca="false">IF(AND(ISNUMBER($BW2615),ISNUMBER($BX2615)),MIN(1,MAX(0,($BX2615-2017+1)/($BX2615-$BW2615+1))),"")</f>
        <v>0</v>
      </c>
      <c r="Y2615" s="0" t="n">
        <f aca="false">IF(AND(ISNUMBER($BW2615),ISNUMBER($BX2615)),MIN(1,MAX(0,($BX2615-2018+1)/($BX2615-$BW2615+1))),"")</f>
        <v>0</v>
      </c>
      <c r="Z2615" s="0" t="n">
        <f aca="false">IF(AND(ISNUMBER($BW2615),ISNUMBER($BX2615)),MIN(1,MAX(0,($BX2615-2019+1)/($BX2615-$BW2615+1))),"")</f>
        <v>0</v>
      </c>
      <c r="AA2615" s="0" t="n">
        <f aca="false">IF(ISNUMBER($BX2615),IF($BX2615&gt;=2017,1,0),"")</f>
        <v>0</v>
      </c>
      <c r="AB2615" s="0" t="n">
        <f aca="false">IF(ISNUMBER($BX2615),IF($BX2615&gt;=2018,1,0),"")</f>
        <v>0</v>
      </c>
      <c r="AC2615" s="0" t="n">
        <f aca="false">IF(ISNUMBER($BX2615),IF($BX2615&gt;=2019,1,0),"")</f>
        <v>0</v>
      </c>
      <c r="AD2615" s="0" t="n">
        <f aca="false">IF($L2615&lt;&gt;"",IF($L2615&gt;2013,1,0),"")</f>
        <v>0</v>
      </c>
      <c r="AE2615" s="0" t="n">
        <f aca="false">IF($L2615&lt;&gt;"",1+IF($L2615&gt;2011,1,0)+IF($L2615&gt;2014,1,0),"")</f>
        <v>2</v>
      </c>
      <c r="AF2615" s="0" t="s">
        <v>87</v>
      </c>
      <c r="AG2615" s="0" t="s">
        <v>88</v>
      </c>
      <c r="AH2615" s="0" t="s">
        <v>2080</v>
      </c>
      <c r="AI2615" s="0" t="s">
        <v>497</v>
      </c>
      <c r="AJ2615" s="0" t="s">
        <v>334</v>
      </c>
      <c r="AK2615" s="0" t="str">
        <f aca="false">IF(AND($CF2615&lt;&gt;"",IFERROR(INDEX(subsample_country_map!$B:$B,MATCH($CF2615,subsample_country_map!$A:$A,0)),"")&lt;&gt;""),INDEX(subsample_country_map!$B:$B,MATCH($CF2615,subsample_country_map!$A:$A,0)),INDEX(lookup!$AA:$AA,MATCH($A2615,lookup!$A:$A,0)))</f>
        <v>3_AsiaPac</v>
      </c>
      <c r="AL2615" s="0" t="str">
        <f aca="false">IF(AND($CF2615&lt;&gt;"",IFERROR(INDEX(subsample_country_map!$C:$C,MATCH($CF2615,subsample_country_map!$A:$A,0)),"")&lt;&gt;""),INDEX(subsample_country_map!$C:$C,MATCH($CF2615,subsample_country_map!$A:$A,0)),INDEX(lookup!$AB:$AB,MATCH($A2615,lookup!$A:$A,0)))</f>
        <v>2_developing</v>
      </c>
      <c r="AM2615" s="0" t="str">
        <f aca="false">IF(AND($CF2615&lt;&gt;"",IFERROR(INDEX(subsample_country_map!$D:$D,MATCH($CF2615,subsample_country_map!$A:$A,0)),"")&lt;&gt;""),INDEX(subsample_country_map!$D:$D,MATCH($CF2615,subsample_country_map!$A:$A,0)),INDEX(lookup!$AC:$AC,MATCH($A2615,lookup!$A:$A,0)))</f>
        <v>2_non_western</v>
      </c>
      <c r="AN2615" s="0" t="str">
        <f aca="false">IF(AND($CF2615&lt;&gt;"",IFERROR(INDEX(subsample_country_map!$E:$E,MATCH($CF2615,subsample_country_map!$A:$A,0)),"")&lt;&gt;""),INDEX(subsample_country_map!$E:$E,MATCH($CF2615,subsample_country_map!$A:$A,0)),INDEX(lookup!$AD:$AD,MATCH($A2615,lookup!$A:$A,0)))</f>
        <v>2_civil law</v>
      </c>
      <c r="AO2615" s="0" t="str">
        <f aca="false">INDEX(lookup!$Y:$Y,MATCH($A2615,lookup!$A:$A,0))</f>
        <v>0_published</v>
      </c>
      <c r="AP2615" s="0" t="str">
        <f aca="false">INDEX(lookup!$Z:$Z,MATCH($A2615,lookup!$A:$A,0))</f>
        <v>1_VHB high</v>
      </c>
      <c r="AQ2615" s="0" t="str">
        <f aca="false">INDEX(lookup!$W:$W,MATCH($A2615,lookup!$A:$A,0))</f>
        <v>2_sust</v>
      </c>
      <c r="AS2615" s="0" t="s">
        <v>91</v>
      </c>
      <c r="AT2615" s="0" t="s">
        <v>397</v>
      </c>
      <c r="AU2615" s="0" t="s">
        <v>93</v>
      </c>
      <c r="AV2615" s="0" t="s">
        <v>5764</v>
      </c>
      <c r="AX2615" s="0" t="s">
        <v>1259</v>
      </c>
      <c r="BA2615" s="0" t="n">
        <v>725</v>
      </c>
      <c r="BB2615" s="0" t="s">
        <v>96</v>
      </c>
      <c r="BC2615" s="0" t="s">
        <v>358</v>
      </c>
      <c r="BD2615" s="0" t="s">
        <v>123</v>
      </c>
      <c r="BE2615" s="0" t="s">
        <v>7084</v>
      </c>
      <c r="BF2615" s="0" t="s">
        <v>8403</v>
      </c>
      <c r="BI2615" s="0" t="s">
        <v>143</v>
      </c>
      <c r="BJ2615" s="0" t="s">
        <v>8403</v>
      </c>
      <c r="BK2615" s="0" t="s">
        <v>8397</v>
      </c>
      <c r="BL2615" s="0" t="s">
        <v>8411</v>
      </c>
      <c r="BM2615" s="0" t="s">
        <v>8399</v>
      </c>
      <c r="BN2615" s="0" t="s">
        <v>8400</v>
      </c>
      <c r="BO2615" s="0" t="s">
        <v>769</v>
      </c>
      <c r="BP2615" s="0" t="s">
        <v>8394</v>
      </c>
      <c r="BQ2615" s="0" t="s">
        <v>127</v>
      </c>
      <c r="BT2615" s="0" t="n">
        <v>0</v>
      </c>
      <c r="BU2615" s="0" t="s">
        <v>8401</v>
      </c>
      <c r="BW2615" s="0" t="n">
        <v>2011</v>
      </c>
      <c r="BX2615" s="0" t="n">
        <v>2015</v>
      </c>
      <c r="BY2615" s="0" t="s">
        <v>2985</v>
      </c>
      <c r="BZ2615" s="0" t="n">
        <v>2013</v>
      </c>
      <c r="CA2615" s="0" t="n">
        <v>0</v>
      </c>
      <c r="CB2615" s="0" t="n">
        <v>0</v>
      </c>
      <c r="CC2615" s="0" t="n">
        <v>0</v>
      </c>
      <c r="CD2615" s="0" t="n">
        <v>0.0404705352775228</v>
      </c>
      <c r="CE2615" s="0" t="n">
        <v>1</v>
      </c>
    </row>
    <row r="2616" customFormat="false" ht="15" hidden="false" customHeight="false" outlineLevel="0" collapsed="false">
      <c r="A2616" s="0" t="s">
        <v>8394</v>
      </c>
      <c r="B2616" s="0" t="n">
        <v>3921</v>
      </c>
      <c r="C2616" s="0" t="n">
        <v>0.153763190122669</v>
      </c>
      <c r="D2616" s="0" t="n">
        <v>230</v>
      </c>
      <c r="E2616" s="0" t="n">
        <f aca="false">IF(ISNUMBER($BA2616),$BA2616,IF(AND(ISNUMBER($D2616),ISNUMBER($BW2616),ISNUMBER($BX2616)),$D2616*($BX2616-$BW2616+1),""))</f>
        <v>230</v>
      </c>
      <c r="H2616" s="0" t="s">
        <v>118</v>
      </c>
      <c r="I2616" s="0" t="s">
        <v>119</v>
      </c>
      <c r="J2616" s="0" t="n">
        <f aca="false">IF($BW2616&lt;&gt;"",$BW2616,"")</f>
        <v>2011</v>
      </c>
      <c r="K2616" s="0" t="n">
        <f aca="false">IF($BX2616&lt;&gt;"",$BX2616,"")</f>
        <v>2015</v>
      </c>
      <c r="L2616" s="0" t="n">
        <f aca="false">IF(AND(ISNUMBER($BW2616),ISNUMBER($BX2616)),($BW2616+$BX2616)/2,"")</f>
        <v>2013</v>
      </c>
      <c r="M2616" s="0" t="n">
        <f aca="false">IF($L2616&lt;&gt;"",$L2616,"")</f>
        <v>2013</v>
      </c>
      <c r="N2616" s="0" t="n">
        <f aca="false">IF(AND(ISNUMBER($BW2616),ISNUMBER($BX2616)),MIN(1,MAX(0,($BX2616-2016+1)/($BX2616-$BW2616+1))),"")</f>
        <v>0</v>
      </c>
      <c r="O2616" s="0" t="n">
        <f aca="false">IF(AND(ISNUMBER($BW2616),ISNUMBER($BX2616)),MIN(1,MAX(0,($BX2616-2017+1)/($BX2616-$BW2616+1))),"")</f>
        <v>0</v>
      </c>
      <c r="P2616" s="0" t="n">
        <f aca="false">IF(AND(ISNUMBER($BW2616),ISNUMBER($BX2616)),MIN(1,MAX(0,($BX2616-2018+1)/($BX2616-$BW2616+1))),"")</f>
        <v>0</v>
      </c>
      <c r="Q2616" s="0" t="n">
        <f aca="false">IF(AND(ISNUMBER($BW2616),ISNUMBER($BX2616)),MIN(1,MAX(0,($BX2616-2019+1)/($BX2616-$BW2616+1))),"")</f>
        <v>0</v>
      </c>
      <c r="R2616" s="0" t="n">
        <f aca="false">IF(AND(ISNUMBER($BW2616),ISNUMBER($BX2616)),MIN(1,MAX(0,($BX2616-2016+1)/($BX2616-$BW2616+1))),"")</f>
        <v>0</v>
      </c>
      <c r="S2616" s="0" t="n">
        <f aca="false">IF($L2616&lt;&gt;"",IF($L2616&gt;=2015.5,1,0),"")</f>
        <v>0</v>
      </c>
      <c r="T2616" s="0" t="n">
        <f aca="false">IF($L2616&lt;&gt;"",IF($L2616&gt;=2016,1,0),"")</f>
        <v>0</v>
      </c>
      <c r="U2616" s="0" t="n">
        <f aca="false">IF(ISNUMBER($BX2616),IF($BX2616&gt;=2016,1,0),"")</f>
        <v>0</v>
      </c>
      <c r="V2616" s="0" t="n">
        <f aca="false">IF(ISNUMBER($BW2616),IF($BW2616&gt;=2016,1,0),"")</f>
        <v>0</v>
      </c>
      <c r="W2616" s="0" t="str">
        <f aca="false">IF(AND(ISNUMBER($BW2616),ISNUMBER($BX2616)),IF($BW2616&gt;=2016,"post-only",IF($BX2616&lt;2016,"pre-only","mixed")),"")</f>
        <v>pre-only</v>
      </c>
      <c r="X2616" s="0" t="n">
        <f aca="false">IF(AND(ISNUMBER($BW2616),ISNUMBER($BX2616)),MIN(1,MAX(0,($BX2616-2017+1)/($BX2616-$BW2616+1))),"")</f>
        <v>0</v>
      </c>
      <c r="Y2616" s="0" t="n">
        <f aca="false">IF(AND(ISNUMBER($BW2616),ISNUMBER($BX2616)),MIN(1,MAX(0,($BX2616-2018+1)/($BX2616-$BW2616+1))),"")</f>
        <v>0</v>
      </c>
      <c r="Z2616" s="0" t="n">
        <f aca="false">IF(AND(ISNUMBER($BW2616),ISNUMBER($BX2616)),MIN(1,MAX(0,($BX2616-2019+1)/($BX2616-$BW2616+1))),"")</f>
        <v>0</v>
      </c>
      <c r="AA2616" s="0" t="n">
        <f aca="false">IF(ISNUMBER($BX2616),IF($BX2616&gt;=2017,1,0),"")</f>
        <v>0</v>
      </c>
      <c r="AB2616" s="0" t="n">
        <f aca="false">IF(ISNUMBER($BX2616),IF($BX2616&gt;=2018,1,0),"")</f>
        <v>0</v>
      </c>
      <c r="AC2616" s="0" t="n">
        <f aca="false">IF(ISNUMBER($BX2616),IF($BX2616&gt;=2019,1,0),"")</f>
        <v>0</v>
      </c>
      <c r="AD2616" s="0" t="n">
        <f aca="false">IF($L2616&lt;&gt;"",IF($L2616&gt;2013,1,0),"")</f>
        <v>0</v>
      </c>
      <c r="AE2616" s="0" t="n">
        <f aca="false">IF($L2616&lt;&gt;"",1+IF($L2616&gt;2011,1,0)+IF($L2616&gt;2014,1,0),"")</f>
        <v>2</v>
      </c>
      <c r="AF2616" s="0" t="s">
        <v>87</v>
      </c>
      <c r="AG2616" s="0" t="s">
        <v>88</v>
      </c>
      <c r="AH2616" s="0" t="s">
        <v>2080</v>
      </c>
      <c r="AI2616" s="0" t="s">
        <v>497</v>
      </c>
      <c r="AJ2616" s="0" t="s">
        <v>334</v>
      </c>
      <c r="AK2616" s="0" t="str">
        <f aca="false">IF(AND($CF2616&lt;&gt;"",IFERROR(INDEX(subsample_country_map!$B:$B,MATCH($CF2616,subsample_country_map!$A:$A,0)),"")&lt;&gt;""),INDEX(subsample_country_map!$B:$B,MATCH($CF2616,subsample_country_map!$A:$A,0)),INDEX(lookup!$AA:$AA,MATCH($A2616,lookup!$A:$A,0)))</f>
        <v>3_AsiaPac</v>
      </c>
      <c r="AL2616" s="0" t="str">
        <f aca="false">IF(AND($CF2616&lt;&gt;"",IFERROR(INDEX(subsample_country_map!$C:$C,MATCH($CF2616,subsample_country_map!$A:$A,0)),"")&lt;&gt;""),INDEX(subsample_country_map!$C:$C,MATCH($CF2616,subsample_country_map!$A:$A,0)),INDEX(lookup!$AB:$AB,MATCH($A2616,lookup!$A:$A,0)))</f>
        <v>2_developing</v>
      </c>
      <c r="AM2616" s="0" t="str">
        <f aca="false">IF(AND($CF2616&lt;&gt;"",IFERROR(INDEX(subsample_country_map!$D:$D,MATCH($CF2616,subsample_country_map!$A:$A,0)),"")&lt;&gt;""),INDEX(subsample_country_map!$D:$D,MATCH($CF2616,subsample_country_map!$A:$A,0)),INDEX(lookup!$AC:$AC,MATCH($A2616,lookup!$A:$A,0)))</f>
        <v>2_non_western</v>
      </c>
      <c r="AN2616" s="0" t="str">
        <f aca="false">IF(AND($CF2616&lt;&gt;"",IFERROR(INDEX(subsample_country_map!$E:$E,MATCH($CF2616,subsample_country_map!$A:$A,0)),"")&lt;&gt;""),INDEX(subsample_country_map!$E:$E,MATCH($CF2616,subsample_country_map!$A:$A,0)),INDEX(lookup!$AD:$AD,MATCH($A2616,lookup!$A:$A,0)))</f>
        <v>2_civil law</v>
      </c>
      <c r="AO2616" s="0" t="str">
        <f aca="false">INDEX(lookup!$Y:$Y,MATCH($A2616,lookup!$A:$A,0))</f>
        <v>0_published</v>
      </c>
      <c r="AP2616" s="0" t="str">
        <f aca="false">INDEX(lookup!$Z:$Z,MATCH($A2616,lookup!$A:$A,0))</f>
        <v>1_VHB high</v>
      </c>
      <c r="AQ2616" s="0" t="str">
        <f aca="false">INDEX(lookup!$W:$W,MATCH($A2616,lookup!$A:$A,0))</f>
        <v>2_sust</v>
      </c>
      <c r="AS2616" s="0" t="s">
        <v>91</v>
      </c>
      <c r="AT2616" s="0" t="s">
        <v>397</v>
      </c>
      <c r="AU2616" s="0" t="s">
        <v>93</v>
      </c>
      <c r="AV2616" s="0" t="s">
        <v>8412</v>
      </c>
      <c r="AX2616" s="0" t="s">
        <v>1299</v>
      </c>
      <c r="BA2616" s="0" t="n">
        <v>230</v>
      </c>
      <c r="BB2616" s="0" t="s">
        <v>96</v>
      </c>
      <c r="BC2616" s="0" t="s">
        <v>358</v>
      </c>
      <c r="BD2616" s="0" t="s">
        <v>123</v>
      </c>
      <c r="BE2616" s="0" t="s">
        <v>7084</v>
      </c>
      <c r="BF2616" s="0" t="s">
        <v>8406</v>
      </c>
      <c r="BI2616" s="0" t="s">
        <v>143</v>
      </c>
      <c r="BJ2616" s="0" t="s">
        <v>8406</v>
      </c>
      <c r="BK2616" s="0" t="s">
        <v>8397</v>
      </c>
      <c r="BL2616" s="0" t="s">
        <v>8413</v>
      </c>
      <c r="BM2616" s="0" t="s">
        <v>8399</v>
      </c>
      <c r="BN2616" s="0" t="s">
        <v>8400</v>
      </c>
      <c r="BO2616" s="0" t="s">
        <v>769</v>
      </c>
      <c r="BP2616" s="0" t="s">
        <v>8394</v>
      </c>
      <c r="BQ2616" s="0" t="s">
        <v>127</v>
      </c>
      <c r="BT2616" s="0" t="n">
        <v>0</v>
      </c>
      <c r="BU2616" s="0" t="s">
        <v>8401</v>
      </c>
      <c r="BW2616" s="0" t="n">
        <v>2011</v>
      </c>
      <c r="BX2616" s="0" t="n">
        <v>2015</v>
      </c>
      <c r="BY2616" s="0" t="s">
        <v>2985</v>
      </c>
      <c r="BZ2616" s="0" t="n">
        <v>2013</v>
      </c>
      <c r="CA2616" s="0" t="n">
        <v>0</v>
      </c>
      <c r="CB2616" s="0" t="n">
        <v>0</v>
      </c>
      <c r="CC2616" s="0" t="n">
        <v>0</v>
      </c>
      <c r="CD2616" s="0" t="n">
        <v>0.154992490297319</v>
      </c>
      <c r="CE2616" s="0" t="n">
        <v>1</v>
      </c>
    </row>
    <row r="2617" customFormat="false" ht="15" hidden="false" customHeight="false" outlineLevel="0" collapsed="false">
      <c r="A2617" s="0" t="s">
        <v>8394</v>
      </c>
      <c r="B2617" s="0" t="n">
        <v>3922</v>
      </c>
      <c r="C2617" s="0" t="n">
        <v>0.0636185684235221</v>
      </c>
      <c r="D2617" s="0" t="n">
        <v>955</v>
      </c>
      <c r="E2617" s="0" t="n">
        <f aca="false">IF(ISNUMBER($BA2617),$BA2617,IF(AND(ISNUMBER($D2617),ISNUMBER($BW2617),ISNUMBER($BX2617)),$D2617*($BX2617-$BW2617+1),""))</f>
        <v>955</v>
      </c>
      <c r="H2617" s="0" t="s">
        <v>118</v>
      </c>
      <c r="I2617" s="0" t="s">
        <v>119</v>
      </c>
      <c r="J2617" s="0" t="n">
        <f aca="false">IF($BW2617&lt;&gt;"",$BW2617,"")</f>
        <v>2011</v>
      </c>
      <c r="K2617" s="0" t="n">
        <f aca="false">IF($BX2617&lt;&gt;"",$BX2617,"")</f>
        <v>2015</v>
      </c>
      <c r="L2617" s="0" t="n">
        <f aca="false">IF(AND(ISNUMBER($BW2617),ISNUMBER($BX2617)),($BW2617+$BX2617)/2,"")</f>
        <v>2013</v>
      </c>
      <c r="M2617" s="0" t="n">
        <f aca="false">IF($L2617&lt;&gt;"",$L2617,"")</f>
        <v>2013</v>
      </c>
      <c r="N2617" s="0" t="n">
        <f aca="false">IF(AND(ISNUMBER($BW2617),ISNUMBER($BX2617)),MIN(1,MAX(0,($BX2617-2016+1)/($BX2617-$BW2617+1))),"")</f>
        <v>0</v>
      </c>
      <c r="O2617" s="0" t="n">
        <f aca="false">IF(AND(ISNUMBER($BW2617),ISNUMBER($BX2617)),MIN(1,MAX(0,($BX2617-2017+1)/($BX2617-$BW2617+1))),"")</f>
        <v>0</v>
      </c>
      <c r="P2617" s="0" t="n">
        <f aca="false">IF(AND(ISNUMBER($BW2617),ISNUMBER($BX2617)),MIN(1,MAX(0,($BX2617-2018+1)/($BX2617-$BW2617+1))),"")</f>
        <v>0</v>
      </c>
      <c r="Q2617" s="0" t="n">
        <f aca="false">IF(AND(ISNUMBER($BW2617),ISNUMBER($BX2617)),MIN(1,MAX(0,($BX2617-2019+1)/($BX2617-$BW2617+1))),"")</f>
        <v>0</v>
      </c>
      <c r="R2617" s="0" t="n">
        <f aca="false">IF(AND(ISNUMBER($BW2617),ISNUMBER($BX2617)),MIN(1,MAX(0,($BX2617-2016+1)/($BX2617-$BW2617+1))),"")</f>
        <v>0</v>
      </c>
      <c r="S2617" s="0" t="n">
        <f aca="false">IF($L2617&lt;&gt;"",IF($L2617&gt;=2015.5,1,0),"")</f>
        <v>0</v>
      </c>
      <c r="T2617" s="0" t="n">
        <f aca="false">IF($L2617&lt;&gt;"",IF($L2617&gt;=2016,1,0),"")</f>
        <v>0</v>
      </c>
      <c r="U2617" s="0" t="n">
        <f aca="false">IF(ISNUMBER($BX2617),IF($BX2617&gt;=2016,1,0),"")</f>
        <v>0</v>
      </c>
      <c r="V2617" s="0" t="n">
        <f aca="false">IF(ISNUMBER($BW2617),IF($BW2617&gt;=2016,1,0),"")</f>
        <v>0</v>
      </c>
      <c r="W2617" s="0" t="str">
        <f aca="false">IF(AND(ISNUMBER($BW2617),ISNUMBER($BX2617)),IF($BW2617&gt;=2016,"post-only",IF($BX2617&lt;2016,"pre-only","mixed")),"")</f>
        <v>pre-only</v>
      </c>
      <c r="X2617" s="0" t="n">
        <f aca="false">IF(AND(ISNUMBER($BW2617),ISNUMBER($BX2617)),MIN(1,MAX(0,($BX2617-2017+1)/($BX2617-$BW2617+1))),"")</f>
        <v>0</v>
      </c>
      <c r="Y2617" s="0" t="n">
        <f aca="false">IF(AND(ISNUMBER($BW2617),ISNUMBER($BX2617)),MIN(1,MAX(0,($BX2617-2018+1)/($BX2617-$BW2617+1))),"")</f>
        <v>0</v>
      </c>
      <c r="Z2617" s="0" t="n">
        <f aca="false">IF(AND(ISNUMBER($BW2617),ISNUMBER($BX2617)),MIN(1,MAX(0,($BX2617-2019+1)/($BX2617-$BW2617+1))),"")</f>
        <v>0</v>
      </c>
      <c r="AA2617" s="0" t="n">
        <f aca="false">IF(ISNUMBER($BX2617),IF($BX2617&gt;=2017,1,0),"")</f>
        <v>0</v>
      </c>
      <c r="AB2617" s="0" t="n">
        <f aca="false">IF(ISNUMBER($BX2617),IF($BX2617&gt;=2018,1,0),"")</f>
        <v>0</v>
      </c>
      <c r="AC2617" s="0" t="n">
        <f aca="false">IF(ISNUMBER($BX2617),IF($BX2617&gt;=2019,1,0),"")</f>
        <v>0</v>
      </c>
      <c r="AD2617" s="0" t="n">
        <f aca="false">IF($L2617&lt;&gt;"",IF($L2617&gt;2013,1,0),"")</f>
        <v>0</v>
      </c>
      <c r="AE2617" s="0" t="n">
        <f aca="false">IF($L2617&lt;&gt;"",1+IF($L2617&gt;2011,1,0)+IF($L2617&gt;2014,1,0),"")</f>
        <v>2</v>
      </c>
      <c r="AF2617" s="0" t="s">
        <v>87</v>
      </c>
      <c r="AG2617" s="0" t="s">
        <v>88</v>
      </c>
      <c r="AH2617" s="0" t="s">
        <v>2080</v>
      </c>
      <c r="AI2617" s="0" t="s">
        <v>497</v>
      </c>
      <c r="AJ2617" s="0" t="s">
        <v>334</v>
      </c>
      <c r="AK2617" s="0" t="str">
        <f aca="false">IF(AND($CF2617&lt;&gt;"",IFERROR(INDEX(subsample_country_map!$B:$B,MATCH($CF2617,subsample_country_map!$A:$A,0)),"")&lt;&gt;""),INDEX(subsample_country_map!$B:$B,MATCH($CF2617,subsample_country_map!$A:$A,0)),INDEX(lookup!$AA:$AA,MATCH($A2617,lookup!$A:$A,0)))</f>
        <v>3_AsiaPac</v>
      </c>
      <c r="AL2617" s="0" t="str">
        <f aca="false">IF(AND($CF2617&lt;&gt;"",IFERROR(INDEX(subsample_country_map!$C:$C,MATCH($CF2617,subsample_country_map!$A:$A,0)),"")&lt;&gt;""),INDEX(subsample_country_map!$C:$C,MATCH($CF2617,subsample_country_map!$A:$A,0)),INDEX(lookup!$AB:$AB,MATCH($A2617,lookup!$A:$A,0)))</f>
        <v>2_developing</v>
      </c>
      <c r="AM2617" s="0" t="str">
        <f aca="false">IF(AND($CF2617&lt;&gt;"",IFERROR(INDEX(subsample_country_map!$D:$D,MATCH($CF2617,subsample_country_map!$A:$A,0)),"")&lt;&gt;""),INDEX(subsample_country_map!$D:$D,MATCH($CF2617,subsample_country_map!$A:$A,0)),INDEX(lookup!$AC:$AC,MATCH($A2617,lookup!$A:$A,0)))</f>
        <v>2_non_western</v>
      </c>
      <c r="AN2617" s="0" t="str">
        <f aca="false">IF(AND($CF2617&lt;&gt;"",IFERROR(INDEX(subsample_country_map!$E:$E,MATCH($CF2617,subsample_country_map!$A:$A,0)),"")&lt;&gt;""),INDEX(subsample_country_map!$E:$E,MATCH($CF2617,subsample_country_map!$A:$A,0)),INDEX(lookup!$AD:$AD,MATCH($A2617,lookup!$A:$A,0)))</f>
        <v>2_civil law</v>
      </c>
      <c r="AO2617" s="0" t="str">
        <f aca="false">INDEX(lookup!$Y:$Y,MATCH($A2617,lookup!$A:$A,0))</f>
        <v>0_published</v>
      </c>
      <c r="AP2617" s="0" t="str">
        <f aca="false">INDEX(lookup!$Z:$Z,MATCH($A2617,lookup!$A:$A,0))</f>
        <v>1_VHB high</v>
      </c>
      <c r="AQ2617" s="0" t="str">
        <f aca="false">INDEX(lookup!$W:$W,MATCH($A2617,lookup!$A:$A,0))</f>
        <v>2_sust</v>
      </c>
      <c r="AS2617" s="0" t="s">
        <v>91</v>
      </c>
      <c r="AT2617" s="0" t="s">
        <v>397</v>
      </c>
      <c r="AU2617" s="0" t="s">
        <v>93</v>
      </c>
      <c r="AV2617" s="0" t="s">
        <v>8414</v>
      </c>
      <c r="AX2617" s="0" t="s">
        <v>8415</v>
      </c>
      <c r="BA2617" s="0" t="n">
        <v>955</v>
      </c>
      <c r="BB2617" s="0" t="s">
        <v>96</v>
      </c>
      <c r="BC2617" s="0" t="s">
        <v>358</v>
      </c>
      <c r="BD2617" s="0" t="s">
        <v>123</v>
      </c>
      <c r="BE2617" s="0" t="s">
        <v>98</v>
      </c>
      <c r="BI2617" s="0" t="s">
        <v>189</v>
      </c>
      <c r="BJ2617" s="0" t="s">
        <v>8416</v>
      </c>
      <c r="BK2617" s="0" t="s">
        <v>8417</v>
      </c>
      <c r="BL2617" s="0" t="s">
        <v>8418</v>
      </c>
      <c r="BM2617" s="0" t="s">
        <v>8399</v>
      </c>
      <c r="BN2617" s="0" t="s">
        <v>8400</v>
      </c>
      <c r="BO2617" s="0" t="s">
        <v>769</v>
      </c>
      <c r="BP2617" s="0" t="s">
        <v>8394</v>
      </c>
      <c r="BQ2617" s="0" t="s">
        <v>127</v>
      </c>
      <c r="BT2617" s="0" t="n">
        <v>0</v>
      </c>
      <c r="BU2617" s="0" t="s">
        <v>8401</v>
      </c>
      <c r="BW2617" s="0" t="n">
        <v>2011</v>
      </c>
      <c r="BX2617" s="0" t="n">
        <v>2015</v>
      </c>
      <c r="BY2617" s="0" t="s">
        <v>2985</v>
      </c>
      <c r="BZ2617" s="0" t="n">
        <v>2013</v>
      </c>
      <c r="CA2617" s="0" t="n">
        <v>0</v>
      </c>
      <c r="CB2617" s="0" t="n">
        <v>0</v>
      </c>
      <c r="CC2617" s="0" t="n">
        <v>0</v>
      </c>
      <c r="CD2617" s="0" t="n">
        <v>0.063704605735261</v>
      </c>
      <c r="CE2617" s="0" t="n">
        <v>1</v>
      </c>
    </row>
    <row r="2618" customFormat="false" ht="15" hidden="false" customHeight="false" outlineLevel="0" collapsed="false">
      <c r="A2618" s="0" t="s">
        <v>8394</v>
      </c>
      <c r="B2618" s="0" t="n">
        <v>3923</v>
      </c>
      <c r="C2618" s="0" t="n">
        <v>0.0382252821629477</v>
      </c>
      <c r="D2618" s="0" t="n">
        <v>725</v>
      </c>
      <c r="E2618" s="0" t="n">
        <f aca="false">IF(ISNUMBER($BA2618),$BA2618,IF(AND(ISNUMBER($D2618),ISNUMBER($BW2618),ISNUMBER($BX2618)),$D2618*($BX2618-$BW2618+1),""))</f>
        <v>725</v>
      </c>
      <c r="H2618" s="0" t="s">
        <v>118</v>
      </c>
      <c r="I2618" s="0" t="s">
        <v>119</v>
      </c>
      <c r="J2618" s="0" t="n">
        <f aca="false">IF($BW2618&lt;&gt;"",$BW2618,"")</f>
        <v>2011</v>
      </c>
      <c r="K2618" s="0" t="n">
        <f aca="false">IF($BX2618&lt;&gt;"",$BX2618,"")</f>
        <v>2015</v>
      </c>
      <c r="L2618" s="0" t="n">
        <f aca="false">IF(AND(ISNUMBER($BW2618),ISNUMBER($BX2618)),($BW2618+$BX2618)/2,"")</f>
        <v>2013</v>
      </c>
      <c r="M2618" s="0" t="n">
        <f aca="false">IF($L2618&lt;&gt;"",$L2618,"")</f>
        <v>2013</v>
      </c>
      <c r="N2618" s="0" t="n">
        <f aca="false">IF(AND(ISNUMBER($BW2618),ISNUMBER($BX2618)),MIN(1,MAX(0,($BX2618-2016+1)/($BX2618-$BW2618+1))),"")</f>
        <v>0</v>
      </c>
      <c r="O2618" s="0" t="n">
        <f aca="false">IF(AND(ISNUMBER($BW2618),ISNUMBER($BX2618)),MIN(1,MAX(0,($BX2618-2017+1)/($BX2618-$BW2618+1))),"")</f>
        <v>0</v>
      </c>
      <c r="P2618" s="0" t="n">
        <f aca="false">IF(AND(ISNUMBER($BW2618),ISNUMBER($BX2618)),MIN(1,MAX(0,($BX2618-2018+1)/($BX2618-$BW2618+1))),"")</f>
        <v>0</v>
      </c>
      <c r="Q2618" s="0" t="n">
        <f aca="false">IF(AND(ISNUMBER($BW2618),ISNUMBER($BX2618)),MIN(1,MAX(0,($BX2618-2019+1)/($BX2618-$BW2618+1))),"")</f>
        <v>0</v>
      </c>
      <c r="R2618" s="0" t="n">
        <f aca="false">IF(AND(ISNUMBER($BW2618),ISNUMBER($BX2618)),MIN(1,MAX(0,($BX2618-2016+1)/($BX2618-$BW2618+1))),"")</f>
        <v>0</v>
      </c>
      <c r="S2618" s="0" t="n">
        <f aca="false">IF($L2618&lt;&gt;"",IF($L2618&gt;=2015.5,1,0),"")</f>
        <v>0</v>
      </c>
      <c r="T2618" s="0" t="n">
        <f aca="false">IF($L2618&lt;&gt;"",IF($L2618&gt;=2016,1,0),"")</f>
        <v>0</v>
      </c>
      <c r="U2618" s="0" t="n">
        <f aca="false">IF(ISNUMBER($BX2618),IF($BX2618&gt;=2016,1,0),"")</f>
        <v>0</v>
      </c>
      <c r="V2618" s="0" t="n">
        <f aca="false">IF(ISNUMBER($BW2618),IF($BW2618&gt;=2016,1,0),"")</f>
        <v>0</v>
      </c>
      <c r="W2618" s="0" t="str">
        <f aca="false">IF(AND(ISNUMBER($BW2618),ISNUMBER($BX2618)),IF($BW2618&gt;=2016,"post-only",IF($BX2618&lt;2016,"pre-only","mixed")),"")</f>
        <v>pre-only</v>
      </c>
      <c r="X2618" s="0" t="n">
        <f aca="false">IF(AND(ISNUMBER($BW2618),ISNUMBER($BX2618)),MIN(1,MAX(0,($BX2618-2017+1)/($BX2618-$BW2618+1))),"")</f>
        <v>0</v>
      </c>
      <c r="Y2618" s="0" t="n">
        <f aca="false">IF(AND(ISNUMBER($BW2618),ISNUMBER($BX2618)),MIN(1,MAX(0,($BX2618-2018+1)/($BX2618-$BW2618+1))),"")</f>
        <v>0</v>
      </c>
      <c r="Z2618" s="0" t="n">
        <f aca="false">IF(AND(ISNUMBER($BW2618),ISNUMBER($BX2618)),MIN(1,MAX(0,($BX2618-2019+1)/($BX2618-$BW2618+1))),"")</f>
        <v>0</v>
      </c>
      <c r="AA2618" s="0" t="n">
        <f aca="false">IF(ISNUMBER($BX2618),IF($BX2618&gt;=2017,1,0),"")</f>
        <v>0</v>
      </c>
      <c r="AB2618" s="0" t="n">
        <f aca="false">IF(ISNUMBER($BX2618),IF($BX2618&gt;=2018,1,0),"")</f>
        <v>0</v>
      </c>
      <c r="AC2618" s="0" t="n">
        <f aca="false">IF(ISNUMBER($BX2618),IF($BX2618&gt;=2019,1,0),"")</f>
        <v>0</v>
      </c>
      <c r="AD2618" s="0" t="n">
        <f aca="false">IF($L2618&lt;&gt;"",IF($L2618&gt;2013,1,0),"")</f>
        <v>0</v>
      </c>
      <c r="AE2618" s="0" t="n">
        <f aca="false">IF($L2618&lt;&gt;"",1+IF($L2618&gt;2011,1,0)+IF($L2618&gt;2014,1,0),"")</f>
        <v>2</v>
      </c>
      <c r="AF2618" s="0" t="s">
        <v>87</v>
      </c>
      <c r="AG2618" s="0" t="s">
        <v>88</v>
      </c>
      <c r="AH2618" s="0" t="s">
        <v>2080</v>
      </c>
      <c r="AI2618" s="0" t="s">
        <v>497</v>
      </c>
      <c r="AJ2618" s="0" t="s">
        <v>334</v>
      </c>
      <c r="AK2618" s="0" t="str">
        <f aca="false">IF(AND($CF2618&lt;&gt;"",IFERROR(INDEX(subsample_country_map!$B:$B,MATCH($CF2618,subsample_country_map!$A:$A,0)),"")&lt;&gt;""),INDEX(subsample_country_map!$B:$B,MATCH($CF2618,subsample_country_map!$A:$A,0)),INDEX(lookup!$AA:$AA,MATCH($A2618,lookup!$A:$A,0)))</f>
        <v>3_AsiaPac</v>
      </c>
      <c r="AL2618" s="0" t="str">
        <f aca="false">IF(AND($CF2618&lt;&gt;"",IFERROR(INDEX(subsample_country_map!$C:$C,MATCH($CF2618,subsample_country_map!$A:$A,0)),"")&lt;&gt;""),INDEX(subsample_country_map!$C:$C,MATCH($CF2618,subsample_country_map!$A:$A,0)),INDEX(lookup!$AB:$AB,MATCH($A2618,lookup!$A:$A,0)))</f>
        <v>2_developing</v>
      </c>
      <c r="AM2618" s="0" t="str">
        <f aca="false">IF(AND($CF2618&lt;&gt;"",IFERROR(INDEX(subsample_country_map!$D:$D,MATCH($CF2618,subsample_country_map!$A:$A,0)),"")&lt;&gt;""),INDEX(subsample_country_map!$D:$D,MATCH($CF2618,subsample_country_map!$A:$A,0)),INDEX(lookup!$AC:$AC,MATCH($A2618,lookup!$A:$A,0)))</f>
        <v>2_non_western</v>
      </c>
      <c r="AN2618" s="0" t="str">
        <f aca="false">IF(AND($CF2618&lt;&gt;"",IFERROR(INDEX(subsample_country_map!$E:$E,MATCH($CF2618,subsample_country_map!$A:$A,0)),"")&lt;&gt;""),INDEX(subsample_country_map!$E:$E,MATCH($CF2618,subsample_country_map!$A:$A,0)),INDEX(lookup!$AD:$AD,MATCH($A2618,lookup!$A:$A,0)))</f>
        <v>2_civil law</v>
      </c>
      <c r="AO2618" s="0" t="str">
        <f aca="false">INDEX(lookup!$Y:$Y,MATCH($A2618,lookup!$A:$A,0))</f>
        <v>0_published</v>
      </c>
      <c r="AP2618" s="0" t="str">
        <f aca="false">INDEX(lookup!$Z:$Z,MATCH($A2618,lookup!$A:$A,0))</f>
        <v>1_VHB high</v>
      </c>
      <c r="AQ2618" s="0" t="str">
        <f aca="false">INDEX(lookup!$W:$W,MATCH($A2618,lookup!$A:$A,0))</f>
        <v>2_sust</v>
      </c>
      <c r="AS2618" s="0" t="s">
        <v>91</v>
      </c>
      <c r="AT2618" s="0" t="s">
        <v>397</v>
      </c>
      <c r="AU2618" s="0" t="s">
        <v>93</v>
      </c>
      <c r="AV2618" s="0" t="s">
        <v>8419</v>
      </c>
      <c r="AX2618" s="0" t="s">
        <v>1384</v>
      </c>
      <c r="BA2618" s="0" t="n">
        <v>725</v>
      </c>
      <c r="BB2618" s="0" t="s">
        <v>96</v>
      </c>
      <c r="BC2618" s="0" t="s">
        <v>358</v>
      </c>
      <c r="BD2618" s="0" t="s">
        <v>123</v>
      </c>
      <c r="BE2618" s="0" t="s">
        <v>7084</v>
      </c>
      <c r="BF2618" s="0" t="s">
        <v>8403</v>
      </c>
      <c r="BI2618" s="0" t="s">
        <v>189</v>
      </c>
      <c r="BJ2618" s="0" t="s">
        <v>8403</v>
      </c>
      <c r="BK2618" s="0" t="s">
        <v>8417</v>
      </c>
      <c r="BL2618" s="0" t="s">
        <v>8420</v>
      </c>
      <c r="BM2618" s="0" t="s">
        <v>8399</v>
      </c>
      <c r="BN2618" s="0" t="s">
        <v>8400</v>
      </c>
      <c r="BO2618" s="0" t="s">
        <v>769</v>
      </c>
      <c r="BP2618" s="0" t="s">
        <v>8394</v>
      </c>
      <c r="BQ2618" s="0" t="s">
        <v>127</v>
      </c>
      <c r="BT2618" s="0" t="n">
        <v>0</v>
      </c>
      <c r="BU2618" s="0" t="s">
        <v>8401</v>
      </c>
      <c r="BW2618" s="0" t="n">
        <v>2011</v>
      </c>
      <c r="BX2618" s="0" t="n">
        <v>2015</v>
      </c>
      <c r="BY2618" s="0" t="s">
        <v>2985</v>
      </c>
      <c r="BZ2618" s="0" t="n">
        <v>2013</v>
      </c>
      <c r="CA2618" s="0" t="n">
        <v>0</v>
      </c>
      <c r="CB2618" s="0" t="n">
        <v>0</v>
      </c>
      <c r="CC2618" s="0" t="n">
        <v>0</v>
      </c>
      <c r="CD2618" s="0" t="n">
        <v>0.0382439164088822</v>
      </c>
      <c r="CE2618" s="0" t="n">
        <v>1</v>
      </c>
    </row>
    <row r="2619" customFormat="false" ht="15" hidden="false" customHeight="false" outlineLevel="0" collapsed="false">
      <c r="A2619" s="0" t="s">
        <v>8394</v>
      </c>
      <c r="B2619" s="0" t="n">
        <v>3924</v>
      </c>
      <c r="C2619" s="0" t="n">
        <v>0.163283299911112</v>
      </c>
      <c r="D2619" s="0" t="n">
        <v>230</v>
      </c>
      <c r="E2619" s="0" t="n">
        <f aca="false">IF(ISNUMBER($BA2619),$BA2619,IF(AND(ISNUMBER($D2619),ISNUMBER($BW2619),ISNUMBER($BX2619)),$D2619*($BX2619-$BW2619+1),""))</f>
        <v>230</v>
      </c>
      <c r="H2619" s="0" t="s">
        <v>118</v>
      </c>
      <c r="I2619" s="0" t="s">
        <v>119</v>
      </c>
      <c r="J2619" s="0" t="n">
        <f aca="false">IF($BW2619&lt;&gt;"",$BW2619,"")</f>
        <v>2011</v>
      </c>
      <c r="K2619" s="0" t="n">
        <f aca="false">IF($BX2619&lt;&gt;"",$BX2619,"")</f>
        <v>2015</v>
      </c>
      <c r="L2619" s="0" t="n">
        <f aca="false">IF(AND(ISNUMBER($BW2619),ISNUMBER($BX2619)),($BW2619+$BX2619)/2,"")</f>
        <v>2013</v>
      </c>
      <c r="M2619" s="0" t="n">
        <f aca="false">IF($L2619&lt;&gt;"",$L2619,"")</f>
        <v>2013</v>
      </c>
      <c r="N2619" s="0" t="n">
        <f aca="false">IF(AND(ISNUMBER($BW2619),ISNUMBER($BX2619)),MIN(1,MAX(0,($BX2619-2016+1)/($BX2619-$BW2619+1))),"")</f>
        <v>0</v>
      </c>
      <c r="O2619" s="0" t="n">
        <f aca="false">IF(AND(ISNUMBER($BW2619),ISNUMBER($BX2619)),MIN(1,MAX(0,($BX2619-2017+1)/($BX2619-$BW2619+1))),"")</f>
        <v>0</v>
      </c>
      <c r="P2619" s="0" t="n">
        <f aca="false">IF(AND(ISNUMBER($BW2619),ISNUMBER($BX2619)),MIN(1,MAX(0,($BX2619-2018+1)/($BX2619-$BW2619+1))),"")</f>
        <v>0</v>
      </c>
      <c r="Q2619" s="0" t="n">
        <f aca="false">IF(AND(ISNUMBER($BW2619),ISNUMBER($BX2619)),MIN(1,MAX(0,($BX2619-2019+1)/($BX2619-$BW2619+1))),"")</f>
        <v>0</v>
      </c>
      <c r="R2619" s="0" t="n">
        <f aca="false">IF(AND(ISNUMBER($BW2619),ISNUMBER($BX2619)),MIN(1,MAX(0,($BX2619-2016+1)/($BX2619-$BW2619+1))),"")</f>
        <v>0</v>
      </c>
      <c r="S2619" s="0" t="n">
        <f aca="false">IF($L2619&lt;&gt;"",IF($L2619&gt;=2015.5,1,0),"")</f>
        <v>0</v>
      </c>
      <c r="T2619" s="0" t="n">
        <f aca="false">IF($L2619&lt;&gt;"",IF($L2619&gt;=2016,1,0),"")</f>
        <v>0</v>
      </c>
      <c r="U2619" s="0" t="n">
        <f aca="false">IF(ISNUMBER($BX2619),IF($BX2619&gt;=2016,1,0),"")</f>
        <v>0</v>
      </c>
      <c r="V2619" s="0" t="n">
        <f aca="false">IF(ISNUMBER($BW2619),IF($BW2619&gt;=2016,1,0),"")</f>
        <v>0</v>
      </c>
      <c r="W2619" s="0" t="str">
        <f aca="false">IF(AND(ISNUMBER($BW2619),ISNUMBER($BX2619)),IF($BW2619&gt;=2016,"post-only",IF($BX2619&lt;2016,"pre-only","mixed")),"")</f>
        <v>pre-only</v>
      </c>
      <c r="X2619" s="0" t="n">
        <f aca="false">IF(AND(ISNUMBER($BW2619),ISNUMBER($BX2619)),MIN(1,MAX(0,($BX2619-2017+1)/($BX2619-$BW2619+1))),"")</f>
        <v>0</v>
      </c>
      <c r="Y2619" s="0" t="n">
        <f aca="false">IF(AND(ISNUMBER($BW2619),ISNUMBER($BX2619)),MIN(1,MAX(0,($BX2619-2018+1)/($BX2619-$BW2619+1))),"")</f>
        <v>0</v>
      </c>
      <c r="Z2619" s="0" t="n">
        <f aca="false">IF(AND(ISNUMBER($BW2619),ISNUMBER($BX2619)),MIN(1,MAX(0,($BX2619-2019+1)/($BX2619-$BW2619+1))),"")</f>
        <v>0</v>
      </c>
      <c r="AA2619" s="0" t="n">
        <f aca="false">IF(ISNUMBER($BX2619),IF($BX2619&gt;=2017,1,0),"")</f>
        <v>0</v>
      </c>
      <c r="AB2619" s="0" t="n">
        <f aca="false">IF(ISNUMBER($BX2619),IF($BX2619&gt;=2018,1,0),"")</f>
        <v>0</v>
      </c>
      <c r="AC2619" s="0" t="n">
        <f aca="false">IF(ISNUMBER($BX2619),IF($BX2619&gt;=2019,1,0),"")</f>
        <v>0</v>
      </c>
      <c r="AD2619" s="0" t="n">
        <f aca="false">IF($L2619&lt;&gt;"",IF($L2619&gt;2013,1,0),"")</f>
        <v>0</v>
      </c>
      <c r="AE2619" s="0" t="n">
        <f aca="false">IF($L2619&lt;&gt;"",1+IF($L2619&gt;2011,1,0)+IF($L2619&gt;2014,1,0),"")</f>
        <v>2</v>
      </c>
      <c r="AF2619" s="0" t="s">
        <v>87</v>
      </c>
      <c r="AG2619" s="0" t="s">
        <v>88</v>
      </c>
      <c r="AH2619" s="0" t="s">
        <v>2080</v>
      </c>
      <c r="AI2619" s="0" t="s">
        <v>497</v>
      </c>
      <c r="AJ2619" s="0" t="s">
        <v>334</v>
      </c>
      <c r="AK2619" s="0" t="str">
        <f aca="false">IF(AND($CF2619&lt;&gt;"",IFERROR(INDEX(subsample_country_map!$B:$B,MATCH($CF2619,subsample_country_map!$A:$A,0)),"")&lt;&gt;""),INDEX(subsample_country_map!$B:$B,MATCH($CF2619,subsample_country_map!$A:$A,0)),INDEX(lookup!$AA:$AA,MATCH($A2619,lookup!$A:$A,0)))</f>
        <v>3_AsiaPac</v>
      </c>
      <c r="AL2619" s="0" t="str">
        <f aca="false">IF(AND($CF2619&lt;&gt;"",IFERROR(INDEX(subsample_country_map!$C:$C,MATCH($CF2619,subsample_country_map!$A:$A,0)),"")&lt;&gt;""),INDEX(subsample_country_map!$C:$C,MATCH($CF2619,subsample_country_map!$A:$A,0)),INDEX(lookup!$AB:$AB,MATCH($A2619,lookup!$A:$A,0)))</f>
        <v>2_developing</v>
      </c>
      <c r="AM2619" s="0" t="str">
        <f aca="false">IF(AND($CF2619&lt;&gt;"",IFERROR(INDEX(subsample_country_map!$D:$D,MATCH($CF2619,subsample_country_map!$A:$A,0)),"")&lt;&gt;""),INDEX(subsample_country_map!$D:$D,MATCH($CF2619,subsample_country_map!$A:$A,0)),INDEX(lookup!$AC:$AC,MATCH($A2619,lookup!$A:$A,0)))</f>
        <v>2_non_western</v>
      </c>
      <c r="AN2619" s="0" t="str">
        <f aca="false">IF(AND($CF2619&lt;&gt;"",IFERROR(INDEX(subsample_country_map!$E:$E,MATCH($CF2619,subsample_country_map!$A:$A,0)),"")&lt;&gt;""),INDEX(subsample_country_map!$E:$E,MATCH($CF2619,subsample_country_map!$A:$A,0)),INDEX(lookup!$AD:$AD,MATCH($A2619,lookup!$A:$A,0)))</f>
        <v>2_civil law</v>
      </c>
      <c r="AO2619" s="0" t="str">
        <f aca="false">INDEX(lookup!$Y:$Y,MATCH($A2619,lookup!$A:$A,0))</f>
        <v>0_published</v>
      </c>
      <c r="AP2619" s="0" t="str">
        <f aca="false">INDEX(lookup!$Z:$Z,MATCH($A2619,lookup!$A:$A,0))</f>
        <v>1_VHB high</v>
      </c>
      <c r="AQ2619" s="0" t="str">
        <f aca="false">INDEX(lookup!$W:$W,MATCH($A2619,lookup!$A:$A,0))</f>
        <v>2_sust</v>
      </c>
      <c r="AS2619" s="0" t="s">
        <v>91</v>
      </c>
      <c r="AT2619" s="0" t="s">
        <v>397</v>
      </c>
      <c r="AU2619" s="0" t="s">
        <v>93</v>
      </c>
      <c r="AV2619" s="0" t="s">
        <v>8421</v>
      </c>
      <c r="AX2619" s="0" t="s">
        <v>6117</v>
      </c>
      <c r="BA2619" s="0" t="n">
        <v>230</v>
      </c>
      <c r="BB2619" s="0" t="s">
        <v>96</v>
      </c>
      <c r="BC2619" s="0" t="s">
        <v>358</v>
      </c>
      <c r="BD2619" s="0" t="s">
        <v>123</v>
      </c>
      <c r="BE2619" s="0" t="s">
        <v>7084</v>
      </c>
      <c r="BF2619" s="0" t="s">
        <v>8406</v>
      </c>
      <c r="BI2619" s="0" t="s">
        <v>189</v>
      </c>
      <c r="BJ2619" s="0" t="s">
        <v>8406</v>
      </c>
      <c r="BK2619" s="0" t="s">
        <v>8417</v>
      </c>
      <c r="BL2619" s="0" t="s">
        <v>8422</v>
      </c>
      <c r="BM2619" s="0" t="s">
        <v>8399</v>
      </c>
      <c r="BN2619" s="0" t="s">
        <v>8400</v>
      </c>
      <c r="BO2619" s="0" t="s">
        <v>769</v>
      </c>
      <c r="BP2619" s="0" t="s">
        <v>8394</v>
      </c>
      <c r="BQ2619" s="0" t="s">
        <v>127</v>
      </c>
      <c r="BT2619" s="0" t="n">
        <v>0</v>
      </c>
      <c r="BU2619" s="0" t="s">
        <v>8401</v>
      </c>
      <c r="BW2619" s="0" t="n">
        <v>2011</v>
      </c>
      <c r="BX2619" s="0" t="n">
        <v>2015</v>
      </c>
      <c r="BY2619" s="0" t="s">
        <v>2985</v>
      </c>
      <c r="BZ2619" s="0" t="n">
        <v>2013</v>
      </c>
      <c r="CA2619" s="0" t="n">
        <v>0</v>
      </c>
      <c r="CB2619" s="0" t="n">
        <v>0</v>
      </c>
      <c r="CC2619" s="0" t="n">
        <v>0</v>
      </c>
      <c r="CD2619" s="0" t="n">
        <v>0.164758087179148</v>
      </c>
      <c r="CE2619" s="0" t="n">
        <v>1</v>
      </c>
    </row>
    <row r="2620" customFormat="false" ht="15" hidden="false" customHeight="false" outlineLevel="0" collapsed="false">
      <c r="A2620" s="0" t="s">
        <v>8394</v>
      </c>
      <c r="B2620" s="0" t="n">
        <v>3925</v>
      </c>
      <c r="C2620" s="0" t="n">
        <v>0.208644467955827</v>
      </c>
      <c r="D2620" s="0" t="n">
        <v>65</v>
      </c>
      <c r="E2620" s="0" t="n">
        <f aca="false">IF(ISNUMBER($BA2620),$BA2620,IF(AND(ISNUMBER($D2620),ISNUMBER($BW2620),ISNUMBER($BX2620)),$D2620*($BX2620-$BW2620+1),""))</f>
        <v>65</v>
      </c>
      <c r="H2620" s="0" t="s">
        <v>118</v>
      </c>
      <c r="I2620" s="0" t="s">
        <v>119</v>
      </c>
      <c r="J2620" s="0" t="n">
        <f aca="false">IF($BW2620&lt;&gt;"",$BW2620,"")</f>
        <v>2011</v>
      </c>
      <c r="K2620" s="0" t="n">
        <f aca="false">IF($BX2620&lt;&gt;"",$BX2620,"")</f>
        <v>2015</v>
      </c>
      <c r="L2620" s="0" t="n">
        <f aca="false">IF(AND(ISNUMBER($BW2620),ISNUMBER($BX2620)),($BW2620+$BX2620)/2,"")</f>
        <v>2013</v>
      </c>
      <c r="M2620" s="0" t="n">
        <f aca="false">IF($L2620&lt;&gt;"",$L2620,"")</f>
        <v>2013</v>
      </c>
      <c r="N2620" s="0" t="n">
        <f aca="false">IF(AND(ISNUMBER($BW2620),ISNUMBER($BX2620)),MIN(1,MAX(0,($BX2620-2016+1)/($BX2620-$BW2620+1))),"")</f>
        <v>0</v>
      </c>
      <c r="O2620" s="0" t="n">
        <f aca="false">IF(AND(ISNUMBER($BW2620),ISNUMBER($BX2620)),MIN(1,MAX(0,($BX2620-2017+1)/($BX2620-$BW2620+1))),"")</f>
        <v>0</v>
      </c>
      <c r="P2620" s="0" t="n">
        <f aca="false">IF(AND(ISNUMBER($BW2620),ISNUMBER($BX2620)),MIN(1,MAX(0,($BX2620-2018+1)/($BX2620-$BW2620+1))),"")</f>
        <v>0</v>
      </c>
      <c r="Q2620" s="0" t="n">
        <f aca="false">IF(AND(ISNUMBER($BW2620),ISNUMBER($BX2620)),MIN(1,MAX(0,($BX2620-2019+1)/($BX2620-$BW2620+1))),"")</f>
        <v>0</v>
      </c>
      <c r="R2620" s="0" t="n">
        <f aca="false">IF(AND(ISNUMBER($BW2620),ISNUMBER($BX2620)),MIN(1,MAX(0,($BX2620-2016+1)/($BX2620-$BW2620+1))),"")</f>
        <v>0</v>
      </c>
      <c r="S2620" s="0" t="n">
        <f aca="false">IF($L2620&lt;&gt;"",IF($L2620&gt;=2015.5,1,0),"")</f>
        <v>0</v>
      </c>
      <c r="T2620" s="0" t="n">
        <f aca="false">IF($L2620&lt;&gt;"",IF($L2620&gt;=2016,1,0),"")</f>
        <v>0</v>
      </c>
      <c r="U2620" s="0" t="n">
        <f aca="false">IF(ISNUMBER($BX2620),IF($BX2620&gt;=2016,1,0),"")</f>
        <v>0</v>
      </c>
      <c r="V2620" s="0" t="n">
        <f aca="false">IF(ISNUMBER($BW2620),IF($BW2620&gt;=2016,1,0),"")</f>
        <v>0</v>
      </c>
      <c r="W2620" s="0" t="str">
        <f aca="false">IF(AND(ISNUMBER($BW2620),ISNUMBER($BX2620)),IF($BW2620&gt;=2016,"post-only",IF($BX2620&lt;2016,"pre-only","mixed")),"")</f>
        <v>pre-only</v>
      </c>
      <c r="X2620" s="0" t="n">
        <f aca="false">IF(AND(ISNUMBER($BW2620),ISNUMBER($BX2620)),MIN(1,MAX(0,($BX2620-2017+1)/($BX2620-$BW2620+1))),"")</f>
        <v>0</v>
      </c>
      <c r="Y2620" s="0" t="n">
        <f aca="false">IF(AND(ISNUMBER($BW2620),ISNUMBER($BX2620)),MIN(1,MAX(0,($BX2620-2018+1)/($BX2620-$BW2620+1))),"")</f>
        <v>0</v>
      </c>
      <c r="Z2620" s="0" t="n">
        <f aca="false">IF(AND(ISNUMBER($BW2620),ISNUMBER($BX2620)),MIN(1,MAX(0,($BX2620-2019+1)/($BX2620-$BW2620+1))),"")</f>
        <v>0</v>
      </c>
      <c r="AA2620" s="0" t="n">
        <f aca="false">IF(ISNUMBER($BX2620),IF($BX2620&gt;=2017,1,0),"")</f>
        <v>0</v>
      </c>
      <c r="AB2620" s="0" t="n">
        <f aca="false">IF(ISNUMBER($BX2620),IF($BX2620&gt;=2018,1,0),"")</f>
        <v>0</v>
      </c>
      <c r="AC2620" s="0" t="n">
        <f aca="false">IF(ISNUMBER($BX2620),IF($BX2620&gt;=2019,1,0),"")</f>
        <v>0</v>
      </c>
      <c r="AD2620" s="0" t="n">
        <f aca="false">IF($L2620&lt;&gt;"",IF($L2620&gt;2013,1,0),"")</f>
        <v>0</v>
      </c>
      <c r="AE2620" s="0" t="n">
        <f aca="false">IF($L2620&lt;&gt;"",1+IF($L2620&gt;2011,1,0)+IF($L2620&gt;2014,1,0),"")</f>
        <v>2</v>
      </c>
      <c r="AF2620" s="0" t="s">
        <v>87</v>
      </c>
      <c r="AG2620" s="0" t="s">
        <v>88</v>
      </c>
      <c r="AH2620" s="0" t="s">
        <v>2080</v>
      </c>
      <c r="AI2620" s="0" t="s">
        <v>497</v>
      </c>
      <c r="AJ2620" s="0" t="s">
        <v>334</v>
      </c>
      <c r="AK2620" s="0" t="str">
        <f aca="false">IF(AND($CF2620&lt;&gt;"",IFERROR(INDEX(subsample_country_map!$B:$B,MATCH($CF2620,subsample_country_map!$A:$A,0)),"")&lt;&gt;""),INDEX(subsample_country_map!$B:$B,MATCH($CF2620,subsample_country_map!$A:$A,0)),INDEX(lookup!$AA:$AA,MATCH($A2620,lookup!$A:$A,0)))</f>
        <v>3_AsiaPac</v>
      </c>
      <c r="AL2620" s="0" t="str">
        <f aca="false">IF(AND($CF2620&lt;&gt;"",IFERROR(INDEX(subsample_country_map!$C:$C,MATCH($CF2620,subsample_country_map!$A:$A,0)),"")&lt;&gt;""),INDEX(subsample_country_map!$C:$C,MATCH($CF2620,subsample_country_map!$A:$A,0)),INDEX(lookup!$AB:$AB,MATCH($A2620,lookup!$A:$A,0)))</f>
        <v>2_developing</v>
      </c>
      <c r="AM2620" s="0" t="str">
        <f aca="false">IF(AND($CF2620&lt;&gt;"",IFERROR(INDEX(subsample_country_map!$D:$D,MATCH($CF2620,subsample_country_map!$A:$A,0)),"")&lt;&gt;""),INDEX(subsample_country_map!$D:$D,MATCH($CF2620,subsample_country_map!$A:$A,0)),INDEX(lookup!$AC:$AC,MATCH($A2620,lookup!$A:$A,0)))</f>
        <v>2_non_western</v>
      </c>
      <c r="AN2620" s="0" t="str">
        <f aca="false">IF(AND($CF2620&lt;&gt;"",IFERROR(INDEX(subsample_country_map!$E:$E,MATCH($CF2620,subsample_country_map!$A:$A,0)),"")&lt;&gt;""),INDEX(subsample_country_map!$E:$E,MATCH($CF2620,subsample_country_map!$A:$A,0)),INDEX(lookup!$AD:$AD,MATCH($A2620,lookup!$A:$A,0)))</f>
        <v>2_civil law</v>
      </c>
      <c r="AO2620" s="0" t="str">
        <f aca="false">INDEX(lookup!$Y:$Y,MATCH($A2620,lookup!$A:$A,0))</f>
        <v>0_published</v>
      </c>
      <c r="AP2620" s="0" t="str">
        <f aca="false">INDEX(lookup!$Z:$Z,MATCH($A2620,lookup!$A:$A,0))</f>
        <v>1_VHB high</v>
      </c>
      <c r="AQ2620" s="0" t="str">
        <f aca="false">INDEX(lookup!$W:$W,MATCH($A2620,lookup!$A:$A,0))</f>
        <v>2_sust</v>
      </c>
      <c r="AS2620" s="0" t="s">
        <v>91</v>
      </c>
      <c r="AT2620" s="0" t="s">
        <v>397</v>
      </c>
      <c r="AU2620" s="0" t="s">
        <v>93</v>
      </c>
      <c r="AV2620" s="0" t="s">
        <v>7777</v>
      </c>
      <c r="AX2620" s="0" t="s">
        <v>1026</v>
      </c>
      <c r="BA2620" s="0" t="n">
        <v>65</v>
      </c>
      <c r="BB2620" s="0" t="s">
        <v>96</v>
      </c>
      <c r="BC2620" s="0" t="s">
        <v>358</v>
      </c>
      <c r="BD2620" s="0" t="s">
        <v>123</v>
      </c>
      <c r="BE2620" s="0" t="s">
        <v>8423</v>
      </c>
      <c r="BF2620" s="0" t="s">
        <v>8424</v>
      </c>
      <c r="BI2620" s="0" t="s">
        <v>208</v>
      </c>
      <c r="BJ2620" s="0" t="s">
        <v>8424</v>
      </c>
      <c r="BK2620" s="0" t="s">
        <v>8417</v>
      </c>
      <c r="BL2620" s="0" t="s">
        <v>8425</v>
      </c>
      <c r="BM2620" s="0" t="s">
        <v>8399</v>
      </c>
      <c r="BN2620" s="0" t="s">
        <v>8400</v>
      </c>
      <c r="BO2620" s="0" t="s">
        <v>769</v>
      </c>
      <c r="BP2620" s="0" t="s">
        <v>8394</v>
      </c>
      <c r="BQ2620" s="0" t="s">
        <v>127</v>
      </c>
      <c r="BT2620" s="0" t="n">
        <v>0</v>
      </c>
      <c r="BU2620" s="0" t="s">
        <v>8401</v>
      </c>
      <c r="BW2620" s="0" t="n">
        <v>2011</v>
      </c>
      <c r="BX2620" s="0" t="n">
        <v>2015</v>
      </c>
      <c r="BY2620" s="0" t="s">
        <v>2985</v>
      </c>
      <c r="BZ2620" s="0" t="n">
        <v>2013</v>
      </c>
      <c r="CA2620" s="0" t="n">
        <v>0</v>
      </c>
      <c r="CB2620" s="0" t="n">
        <v>0</v>
      </c>
      <c r="CC2620" s="0" t="n">
        <v>0</v>
      </c>
      <c r="CD2620" s="0" t="n">
        <v>0.211753698900648</v>
      </c>
      <c r="CE2620" s="0" t="n">
        <v>1</v>
      </c>
    </row>
    <row r="2621" customFormat="false" ht="15" hidden="false" customHeight="false" outlineLevel="0" collapsed="false">
      <c r="A2621" s="0" t="s">
        <v>8394</v>
      </c>
      <c r="B2621" s="0" t="n">
        <v>3926</v>
      </c>
      <c r="C2621" s="0" t="n">
        <v>0.157597917088689</v>
      </c>
      <c r="D2621" s="0" t="n">
        <v>165</v>
      </c>
      <c r="E2621" s="0" t="n">
        <f aca="false">IF(ISNUMBER($BA2621),$BA2621,IF(AND(ISNUMBER($D2621),ISNUMBER($BW2621),ISNUMBER($BX2621)),$D2621*($BX2621-$BW2621+1),""))</f>
        <v>165</v>
      </c>
      <c r="H2621" s="0" t="s">
        <v>118</v>
      </c>
      <c r="I2621" s="0" t="s">
        <v>119</v>
      </c>
      <c r="J2621" s="0" t="n">
        <f aca="false">IF($BW2621&lt;&gt;"",$BW2621,"")</f>
        <v>2011</v>
      </c>
      <c r="K2621" s="0" t="n">
        <f aca="false">IF($BX2621&lt;&gt;"",$BX2621,"")</f>
        <v>2015</v>
      </c>
      <c r="L2621" s="0" t="n">
        <f aca="false">IF(AND(ISNUMBER($BW2621),ISNUMBER($BX2621)),($BW2621+$BX2621)/2,"")</f>
        <v>2013</v>
      </c>
      <c r="M2621" s="0" t="n">
        <f aca="false">IF($L2621&lt;&gt;"",$L2621,"")</f>
        <v>2013</v>
      </c>
      <c r="N2621" s="0" t="n">
        <f aca="false">IF(AND(ISNUMBER($BW2621),ISNUMBER($BX2621)),MIN(1,MAX(0,($BX2621-2016+1)/($BX2621-$BW2621+1))),"")</f>
        <v>0</v>
      </c>
      <c r="O2621" s="0" t="n">
        <f aca="false">IF(AND(ISNUMBER($BW2621),ISNUMBER($BX2621)),MIN(1,MAX(0,($BX2621-2017+1)/($BX2621-$BW2621+1))),"")</f>
        <v>0</v>
      </c>
      <c r="P2621" s="0" t="n">
        <f aca="false">IF(AND(ISNUMBER($BW2621),ISNUMBER($BX2621)),MIN(1,MAX(0,($BX2621-2018+1)/($BX2621-$BW2621+1))),"")</f>
        <v>0</v>
      </c>
      <c r="Q2621" s="0" t="n">
        <f aca="false">IF(AND(ISNUMBER($BW2621),ISNUMBER($BX2621)),MIN(1,MAX(0,($BX2621-2019+1)/($BX2621-$BW2621+1))),"")</f>
        <v>0</v>
      </c>
      <c r="R2621" s="0" t="n">
        <f aca="false">IF(AND(ISNUMBER($BW2621),ISNUMBER($BX2621)),MIN(1,MAX(0,($BX2621-2016+1)/($BX2621-$BW2621+1))),"")</f>
        <v>0</v>
      </c>
      <c r="S2621" s="0" t="n">
        <f aca="false">IF($L2621&lt;&gt;"",IF($L2621&gt;=2015.5,1,0),"")</f>
        <v>0</v>
      </c>
      <c r="T2621" s="0" t="n">
        <f aca="false">IF($L2621&lt;&gt;"",IF($L2621&gt;=2016,1,0),"")</f>
        <v>0</v>
      </c>
      <c r="U2621" s="0" t="n">
        <f aca="false">IF(ISNUMBER($BX2621),IF($BX2621&gt;=2016,1,0),"")</f>
        <v>0</v>
      </c>
      <c r="V2621" s="0" t="n">
        <f aca="false">IF(ISNUMBER($BW2621),IF($BW2621&gt;=2016,1,0),"")</f>
        <v>0</v>
      </c>
      <c r="W2621" s="0" t="str">
        <f aca="false">IF(AND(ISNUMBER($BW2621),ISNUMBER($BX2621)),IF($BW2621&gt;=2016,"post-only",IF($BX2621&lt;2016,"pre-only","mixed")),"")</f>
        <v>pre-only</v>
      </c>
      <c r="X2621" s="0" t="n">
        <f aca="false">IF(AND(ISNUMBER($BW2621),ISNUMBER($BX2621)),MIN(1,MAX(0,($BX2621-2017+1)/($BX2621-$BW2621+1))),"")</f>
        <v>0</v>
      </c>
      <c r="Y2621" s="0" t="n">
        <f aca="false">IF(AND(ISNUMBER($BW2621),ISNUMBER($BX2621)),MIN(1,MAX(0,($BX2621-2018+1)/($BX2621-$BW2621+1))),"")</f>
        <v>0</v>
      </c>
      <c r="Z2621" s="0" t="n">
        <f aca="false">IF(AND(ISNUMBER($BW2621),ISNUMBER($BX2621)),MIN(1,MAX(0,($BX2621-2019+1)/($BX2621-$BW2621+1))),"")</f>
        <v>0</v>
      </c>
      <c r="AA2621" s="0" t="n">
        <f aca="false">IF(ISNUMBER($BX2621),IF($BX2621&gt;=2017,1,0),"")</f>
        <v>0</v>
      </c>
      <c r="AB2621" s="0" t="n">
        <f aca="false">IF(ISNUMBER($BX2621),IF($BX2621&gt;=2018,1,0),"")</f>
        <v>0</v>
      </c>
      <c r="AC2621" s="0" t="n">
        <f aca="false">IF(ISNUMBER($BX2621),IF($BX2621&gt;=2019,1,0),"")</f>
        <v>0</v>
      </c>
      <c r="AD2621" s="0" t="n">
        <f aca="false">IF($L2621&lt;&gt;"",IF($L2621&gt;2013,1,0),"")</f>
        <v>0</v>
      </c>
      <c r="AE2621" s="0" t="n">
        <f aca="false">IF($L2621&lt;&gt;"",1+IF($L2621&gt;2011,1,0)+IF($L2621&gt;2014,1,0),"")</f>
        <v>2</v>
      </c>
      <c r="AF2621" s="0" t="s">
        <v>87</v>
      </c>
      <c r="AG2621" s="0" t="s">
        <v>88</v>
      </c>
      <c r="AH2621" s="0" t="s">
        <v>2080</v>
      </c>
      <c r="AI2621" s="0" t="s">
        <v>497</v>
      </c>
      <c r="AJ2621" s="0" t="s">
        <v>334</v>
      </c>
      <c r="AK2621" s="0" t="str">
        <f aca="false">IF(AND($CF2621&lt;&gt;"",IFERROR(INDEX(subsample_country_map!$B:$B,MATCH($CF2621,subsample_country_map!$A:$A,0)),"")&lt;&gt;""),INDEX(subsample_country_map!$B:$B,MATCH($CF2621,subsample_country_map!$A:$A,0)),INDEX(lookup!$AA:$AA,MATCH($A2621,lookup!$A:$A,0)))</f>
        <v>3_AsiaPac</v>
      </c>
      <c r="AL2621" s="0" t="str">
        <f aca="false">IF(AND($CF2621&lt;&gt;"",IFERROR(INDEX(subsample_country_map!$C:$C,MATCH($CF2621,subsample_country_map!$A:$A,0)),"")&lt;&gt;""),INDEX(subsample_country_map!$C:$C,MATCH($CF2621,subsample_country_map!$A:$A,0)),INDEX(lookup!$AB:$AB,MATCH($A2621,lookup!$A:$A,0)))</f>
        <v>2_developing</v>
      </c>
      <c r="AM2621" s="0" t="str">
        <f aca="false">IF(AND($CF2621&lt;&gt;"",IFERROR(INDEX(subsample_country_map!$D:$D,MATCH($CF2621,subsample_country_map!$A:$A,0)),"")&lt;&gt;""),INDEX(subsample_country_map!$D:$D,MATCH($CF2621,subsample_country_map!$A:$A,0)),INDEX(lookup!$AC:$AC,MATCH($A2621,lookup!$A:$A,0)))</f>
        <v>2_non_western</v>
      </c>
      <c r="AN2621" s="0" t="str">
        <f aca="false">IF(AND($CF2621&lt;&gt;"",IFERROR(INDEX(subsample_country_map!$E:$E,MATCH($CF2621,subsample_country_map!$A:$A,0)),"")&lt;&gt;""),INDEX(subsample_country_map!$E:$E,MATCH($CF2621,subsample_country_map!$A:$A,0)),INDEX(lookup!$AD:$AD,MATCH($A2621,lookup!$A:$A,0)))</f>
        <v>2_civil law</v>
      </c>
      <c r="AO2621" s="0" t="str">
        <f aca="false">INDEX(lookup!$Y:$Y,MATCH($A2621,lookup!$A:$A,0))</f>
        <v>0_published</v>
      </c>
      <c r="AP2621" s="0" t="str">
        <f aca="false">INDEX(lookup!$Z:$Z,MATCH($A2621,lookup!$A:$A,0))</f>
        <v>1_VHB high</v>
      </c>
      <c r="AQ2621" s="0" t="str">
        <f aca="false">INDEX(lookup!$W:$W,MATCH($A2621,lookup!$A:$A,0))</f>
        <v>2_sust</v>
      </c>
      <c r="AS2621" s="0" t="s">
        <v>91</v>
      </c>
      <c r="AT2621" s="0" t="s">
        <v>397</v>
      </c>
      <c r="AU2621" s="0" t="s">
        <v>93</v>
      </c>
      <c r="AV2621" s="0" t="s">
        <v>8426</v>
      </c>
      <c r="AX2621" s="0" t="s">
        <v>8427</v>
      </c>
      <c r="BA2621" s="0" t="n">
        <v>165</v>
      </c>
      <c r="BB2621" s="0" t="s">
        <v>96</v>
      </c>
      <c r="BC2621" s="0" t="s">
        <v>358</v>
      </c>
      <c r="BD2621" s="0" t="s">
        <v>123</v>
      </c>
      <c r="BE2621" s="0" t="s">
        <v>8423</v>
      </c>
      <c r="BF2621" s="0" t="s">
        <v>8428</v>
      </c>
      <c r="BI2621" s="0" t="s">
        <v>208</v>
      </c>
      <c r="BJ2621" s="0" t="s">
        <v>8428</v>
      </c>
      <c r="BK2621" s="0" t="s">
        <v>8417</v>
      </c>
      <c r="BL2621" s="0" t="s">
        <v>8429</v>
      </c>
      <c r="BM2621" s="0" t="s">
        <v>8399</v>
      </c>
      <c r="BN2621" s="0" t="s">
        <v>8400</v>
      </c>
      <c r="BO2621" s="0" t="s">
        <v>769</v>
      </c>
      <c r="BP2621" s="0" t="s">
        <v>8394</v>
      </c>
      <c r="BQ2621" s="0" t="s">
        <v>127</v>
      </c>
      <c r="BT2621" s="0" t="n">
        <v>0</v>
      </c>
      <c r="BU2621" s="0" t="s">
        <v>8401</v>
      </c>
      <c r="BW2621" s="0" t="n">
        <v>2011</v>
      </c>
      <c r="BX2621" s="0" t="n">
        <v>2015</v>
      </c>
      <c r="BY2621" s="0" t="s">
        <v>2985</v>
      </c>
      <c r="BZ2621" s="0" t="n">
        <v>2013</v>
      </c>
      <c r="CA2621" s="0" t="n">
        <v>0</v>
      </c>
      <c r="CB2621" s="0" t="n">
        <v>0</v>
      </c>
      <c r="CC2621" s="0" t="n">
        <v>0</v>
      </c>
      <c r="CD2621" s="0" t="n">
        <v>0.158922471285605</v>
      </c>
      <c r="CE2621" s="0" t="n">
        <v>1</v>
      </c>
    </row>
    <row r="2622" customFormat="false" ht="15" hidden="false" customHeight="false" outlineLevel="0" collapsed="false">
      <c r="A2622" s="0" t="s">
        <v>8394</v>
      </c>
      <c r="B2622" s="0" t="n">
        <v>3927</v>
      </c>
      <c r="C2622" s="0" t="n">
        <v>0.0645833683720627</v>
      </c>
      <c r="D2622" s="0" t="n">
        <v>955</v>
      </c>
      <c r="E2622" s="0" t="n">
        <f aca="false">IF(ISNUMBER($BA2622),$BA2622,IF(AND(ISNUMBER($D2622),ISNUMBER($BW2622),ISNUMBER($BX2622)),$D2622*($BX2622-$BW2622+1),""))</f>
        <v>955</v>
      </c>
      <c r="H2622" s="0" t="s">
        <v>118</v>
      </c>
      <c r="I2622" s="0" t="s">
        <v>119</v>
      </c>
      <c r="J2622" s="0" t="n">
        <f aca="false">IF($BW2622&lt;&gt;"",$BW2622,"")</f>
        <v>2011</v>
      </c>
      <c r="K2622" s="0" t="n">
        <f aca="false">IF($BX2622&lt;&gt;"",$BX2622,"")</f>
        <v>2015</v>
      </c>
      <c r="L2622" s="0" t="n">
        <f aca="false">IF(AND(ISNUMBER($BW2622),ISNUMBER($BX2622)),($BW2622+$BX2622)/2,"")</f>
        <v>2013</v>
      </c>
      <c r="M2622" s="0" t="n">
        <f aca="false">IF($L2622&lt;&gt;"",$L2622,"")</f>
        <v>2013</v>
      </c>
      <c r="N2622" s="0" t="n">
        <f aca="false">IF(AND(ISNUMBER($BW2622),ISNUMBER($BX2622)),MIN(1,MAX(0,($BX2622-2016+1)/($BX2622-$BW2622+1))),"")</f>
        <v>0</v>
      </c>
      <c r="O2622" s="0" t="n">
        <f aca="false">IF(AND(ISNUMBER($BW2622),ISNUMBER($BX2622)),MIN(1,MAX(0,($BX2622-2017+1)/($BX2622-$BW2622+1))),"")</f>
        <v>0</v>
      </c>
      <c r="P2622" s="0" t="n">
        <f aca="false">IF(AND(ISNUMBER($BW2622),ISNUMBER($BX2622)),MIN(1,MAX(0,($BX2622-2018+1)/($BX2622-$BW2622+1))),"")</f>
        <v>0</v>
      </c>
      <c r="Q2622" s="0" t="n">
        <f aca="false">IF(AND(ISNUMBER($BW2622),ISNUMBER($BX2622)),MIN(1,MAX(0,($BX2622-2019+1)/($BX2622-$BW2622+1))),"")</f>
        <v>0</v>
      </c>
      <c r="R2622" s="0" t="n">
        <f aca="false">IF(AND(ISNUMBER($BW2622),ISNUMBER($BX2622)),MIN(1,MAX(0,($BX2622-2016+1)/($BX2622-$BW2622+1))),"")</f>
        <v>0</v>
      </c>
      <c r="S2622" s="0" t="n">
        <f aca="false">IF($L2622&lt;&gt;"",IF($L2622&gt;=2015.5,1,0),"")</f>
        <v>0</v>
      </c>
      <c r="T2622" s="0" t="n">
        <f aca="false">IF($L2622&lt;&gt;"",IF($L2622&gt;=2016,1,0),"")</f>
        <v>0</v>
      </c>
      <c r="U2622" s="0" t="n">
        <f aca="false">IF(ISNUMBER($BX2622),IF($BX2622&gt;=2016,1,0),"")</f>
        <v>0</v>
      </c>
      <c r="V2622" s="0" t="n">
        <f aca="false">IF(ISNUMBER($BW2622),IF($BW2622&gt;=2016,1,0),"")</f>
        <v>0</v>
      </c>
      <c r="W2622" s="0" t="str">
        <f aca="false">IF(AND(ISNUMBER($BW2622),ISNUMBER($BX2622)),IF($BW2622&gt;=2016,"post-only",IF($BX2622&lt;2016,"pre-only","mixed")),"")</f>
        <v>pre-only</v>
      </c>
      <c r="X2622" s="0" t="n">
        <f aca="false">IF(AND(ISNUMBER($BW2622),ISNUMBER($BX2622)),MIN(1,MAX(0,($BX2622-2017+1)/($BX2622-$BW2622+1))),"")</f>
        <v>0</v>
      </c>
      <c r="Y2622" s="0" t="n">
        <f aca="false">IF(AND(ISNUMBER($BW2622),ISNUMBER($BX2622)),MIN(1,MAX(0,($BX2622-2018+1)/($BX2622-$BW2622+1))),"")</f>
        <v>0</v>
      </c>
      <c r="Z2622" s="0" t="n">
        <f aca="false">IF(AND(ISNUMBER($BW2622),ISNUMBER($BX2622)),MIN(1,MAX(0,($BX2622-2019+1)/($BX2622-$BW2622+1))),"")</f>
        <v>0</v>
      </c>
      <c r="AA2622" s="0" t="n">
        <f aca="false">IF(ISNUMBER($BX2622),IF($BX2622&gt;=2017,1,0),"")</f>
        <v>0</v>
      </c>
      <c r="AB2622" s="0" t="n">
        <f aca="false">IF(ISNUMBER($BX2622),IF($BX2622&gt;=2018,1,0),"")</f>
        <v>0</v>
      </c>
      <c r="AC2622" s="0" t="n">
        <f aca="false">IF(ISNUMBER($BX2622),IF($BX2622&gt;=2019,1,0),"")</f>
        <v>0</v>
      </c>
      <c r="AD2622" s="0" t="n">
        <f aca="false">IF($L2622&lt;&gt;"",IF($L2622&gt;2013,1,0),"")</f>
        <v>0</v>
      </c>
      <c r="AE2622" s="0" t="n">
        <f aca="false">IF($L2622&lt;&gt;"",1+IF($L2622&gt;2011,1,0)+IF($L2622&gt;2014,1,0),"")</f>
        <v>2</v>
      </c>
      <c r="AF2622" s="0" t="s">
        <v>87</v>
      </c>
      <c r="AG2622" s="0" t="s">
        <v>88</v>
      </c>
      <c r="AH2622" s="0" t="s">
        <v>2080</v>
      </c>
      <c r="AI2622" s="0" t="s">
        <v>497</v>
      </c>
      <c r="AJ2622" s="0" t="s">
        <v>334</v>
      </c>
      <c r="AK2622" s="0" t="str">
        <f aca="false">IF(AND($CF2622&lt;&gt;"",IFERROR(INDEX(subsample_country_map!$B:$B,MATCH($CF2622,subsample_country_map!$A:$A,0)),"")&lt;&gt;""),INDEX(subsample_country_map!$B:$B,MATCH($CF2622,subsample_country_map!$A:$A,0)),INDEX(lookup!$AA:$AA,MATCH($A2622,lookup!$A:$A,0)))</f>
        <v>3_AsiaPac</v>
      </c>
      <c r="AL2622" s="0" t="str">
        <f aca="false">IF(AND($CF2622&lt;&gt;"",IFERROR(INDEX(subsample_country_map!$C:$C,MATCH($CF2622,subsample_country_map!$A:$A,0)),"")&lt;&gt;""),INDEX(subsample_country_map!$C:$C,MATCH($CF2622,subsample_country_map!$A:$A,0)),INDEX(lookup!$AB:$AB,MATCH($A2622,lookup!$A:$A,0)))</f>
        <v>2_developing</v>
      </c>
      <c r="AM2622" s="0" t="str">
        <f aca="false">IF(AND($CF2622&lt;&gt;"",IFERROR(INDEX(subsample_country_map!$D:$D,MATCH($CF2622,subsample_country_map!$A:$A,0)),"")&lt;&gt;""),INDEX(subsample_country_map!$D:$D,MATCH($CF2622,subsample_country_map!$A:$A,0)),INDEX(lookup!$AC:$AC,MATCH($A2622,lookup!$A:$A,0)))</f>
        <v>2_non_western</v>
      </c>
      <c r="AN2622" s="0" t="str">
        <f aca="false">IF(AND($CF2622&lt;&gt;"",IFERROR(INDEX(subsample_country_map!$E:$E,MATCH($CF2622,subsample_country_map!$A:$A,0)),"")&lt;&gt;""),INDEX(subsample_country_map!$E:$E,MATCH($CF2622,subsample_country_map!$A:$A,0)),INDEX(lookup!$AD:$AD,MATCH($A2622,lookup!$A:$A,0)))</f>
        <v>2_civil law</v>
      </c>
      <c r="AO2622" s="0" t="str">
        <f aca="false">INDEX(lookup!$Y:$Y,MATCH($A2622,lookup!$A:$A,0))</f>
        <v>0_published</v>
      </c>
      <c r="AP2622" s="0" t="str">
        <f aca="false">INDEX(lookup!$Z:$Z,MATCH($A2622,lookup!$A:$A,0))</f>
        <v>1_VHB high</v>
      </c>
      <c r="AQ2622" s="0" t="str">
        <f aca="false">INDEX(lookup!$W:$W,MATCH($A2622,lookup!$A:$A,0))</f>
        <v>2_sust</v>
      </c>
      <c r="AS2622" s="0" t="s">
        <v>91</v>
      </c>
      <c r="AT2622" s="0" t="s">
        <v>397</v>
      </c>
      <c r="AU2622" s="0" t="s">
        <v>93</v>
      </c>
      <c r="AV2622" s="0" t="s">
        <v>8430</v>
      </c>
      <c r="AX2622" s="0" t="s">
        <v>959</v>
      </c>
      <c r="BA2622" s="0" t="n">
        <v>955</v>
      </c>
      <c r="BB2622" s="0" t="s">
        <v>96</v>
      </c>
      <c r="BC2622" s="0" t="s">
        <v>358</v>
      </c>
      <c r="BD2622" s="0" t="s">
        <v>123</v>
      </c>
      <c r="BE2622" s="0" t="s">
        <v>98</v>
      </c>
      <c r="BI2622" s="0" t="s">
        <v>316</v>
      </c>
      <c r="BJ2622" s="0" t="s">
        <v>8431</v>
      </c>
      <c r="BK2622" s="0" t="s">
        <v>8432</v>
      </c>
      <c r="BL2622" s="0" t="s">
        <v>8433</v>
      </c>
      <c r="BM2622" s="0" t="s">
        <v>8399</v>
      </c>
      <c r="BN2622" s="0" t="s">
        <v>8434</v>
      </c>
      <c r="BO2622" s="0" t="s">
        <v>769</v>
      </c>
      <c r="BP2622" s="0" t="s">
        <v>8394</v>
      </c>
      <c r="BQ2622" s="0" t="s">
        <v>127</v>
      </c>
      <c r="BT2622" s="0" t="n">
        <v>0</v>
      </c>
      <c r="BU2622" s="0" t="s">
        <v>8401</v>
      </c>
      <c r="BW2622" s="0" t="n">
        <v>2011</v>
      </c>
      <c r="BX2622" s="0" t="n">
        <v>2015</v>
      </c>
      <c r="BY2622" s="0" t="s">
        <v>2985</v>
      </c>
      <c r="BZ2622" s="0" t="n">
        <v>2013</v>
      </c>
      <c r="CA2622" s="0" t="n">
        <v>0</v>
      </c>
      <c r="CB2622" s="0" t="n">
        <v>0</v>
      </c>
      <c r="CC2622" s="0" t="n">
        <v>0</v>
      </c>
      <c r="CD2622" s="0" t="n">
        <v>0.0646733864162134</v>
      </c>
      <c r="CE2622" s="0" t="n">
        <v>1</v>
      </c>
    </row>
    <row r="2623" customFormat="false" ht="15" hidden="false" customHeight="false" outlineLevel="0" collapsed="false">
      <c r="A2623" s="0" t="s">
        <v>8394</v>
      </c>
      <c r="B2623" s="0" t="n">
        <v>3928</v>
      </c>
      <c r="C2623" s="0" t="n">
        <v>0.062975269176364</v>
      </c>
      <c r="D2623" s="0" t="n">
        <v>955</v>
      </c>
      <c r="E2623" s="0" t="n">
        <f aca="false">IF(ISNUMBER($BA2623),$BA2623,IF(AND(ISNUMBER($D2623),ISNUMBER($BW2623),ISNUMBER($BX2623)),$D2623*($BX2623-$BW2623+1),""))</f>
        <v>955</v>
      </c>
      <c r="H2623" s="0" t="s">
        <v>118</v>
      </c>
      <c r="I2623" s="0" t="s">
        <v>119</v>
      </c>
      <c r="J2623" s="0" t="n">
        <f aca="false">IF($BW2623&lt;&gt;"",$BW2623,"")</f>
        <v>2011</v>
      </c>
      <c r="K2623" s="0" t="n">
        <f aca="false">IF($BX2623&lt;&gt;"",$BX2623,"")</f>
        <v>2015</v>
      </c>
      <c r="L2623" s="0" t="n">
        <f aca="false">IF(AND(ISNUMBER($BW2623),ISNUMBER($BX2623)),($BW2623+$BX2623)/2,"")</f>
        <v>2013</v>
      </c>
      <c r="M2623" s="0" t="n">
        <f aca="false">IF($L2623&lt;&gt;"",$L2623,"")</f>
        <v>2013</v>
      </c>
      <c r="N2623" s="0" t="n">
        <f aca="false">IF(AND(ISNUMBER($BW2623),ISNUMBER($BX2623)),MIN(1,MAX(0,($BX2623-2016+1)/($BX2623-$BW2623+1))),"")</f>
        <v>0</v>
      </c>
      <c r="O2623" s="0" t="n">
        <f aca="false">IF(AND(ISNUMBER($BW2623),ISNUMBER($BX2623)),MIN(1,MAX(0,($BX2623-2017+1)/($BX2623-$BW2623+1))),"")</f>
        <v>0</v>
      </c>
      <c r="P2623" s="0" t="n">
        <f aca="false">IF(AND(ISNUMBER($BW2623),ISNUMBER($BX2623)),MIN(1,MAX(0,($BX2623-2018+1)/($BX2623-$BW2623+1))),"")</f>
        <v>0</v>
      </c>
      <c r="Q2623" s="0" t="n">
        <f aca="false">IF(AND(ISNUMBER($BW2623),ISNUMBER($BX2623)),MIN(1,MAX(0,($BX2623-2019+1)/($BX2623-$BW2623+1))),"")</f>
        <v>0</v>
      </c>
      <c r="R2623" s="0" t="n">
        <f aca="false">IF(AND(ISNUMBER($BW2623),ISNUMBER($BX2623)),MIN(1,MAX(0,($BX2623-2016+1)/($BX2623-$BW2623+1))),"")</f>
        <v>0</v>
      </c>
      <c r="S2623" s="0" t="n">
        <f aca="false">IF($L2623&lt;&gt;"",IF($L2623&gt;=2015.5,1,0),"")</f>
        <v>0</v>
      </c>
      <c r="T2623" s="0" t="n">
        <f aca="false">IF($L2623&lt;&gt;"",IF($L2623&gt;=2016,1,0),"")</f>
        <v>0</v>
      </c>
      <c r="U2623" s="0" t="n">
        <f aca="false">IF(ISNUMBER($BX2623),IF($BX2623&gt;=2016,1,0),"")</f>
        <v>0</v>
      </c>
      <c r="V2623" s="0" t="n">
        <f aca="false">IF(ISNUMBER($BW2623),IF($BW2623&gt;=2016,1,0),"")</f>
        <v>0</v>
      </c>
      <c r="W2623" s="0" t="str">
        <f aca="false">IF(AND(ISNUMBER($BW2623),ISNUMBER($BX2623)),IF($BW2623&gt;=2016,"post-only",IF($BX2623&lt;2016,"pre-only","mixed")),"")</f>
        <v>pre-only</v>
      </c>
      <c r="X2623" s="0" t="n">
        <f aca="false">IF(AND(ISNUMBER($BW2623),ISNUMBER($BX2623)),MIN(1,MAX(0,($BX2623-2017+1)/($BX2623-$BW2623+1))),"")</f>
        <v>0</v>
      </c>
      <c r="Y2623" s="0" t="n">
        <f aca="false">IF(AND(ISNUMBER($BW2623),ISNUMBER($BX2623)),MIN(1,MAX(0,($BX2623-2018+1)/($BX2623-$BW2623+1))),"")</f>
        <v>0</v>
      </c>
      <c r="Z2623" s="0" t="n">
        <f aca="false">IF(AND(ISNUMBER($BW2623),ISNUMBER($BX2623)),MIN(1,MAX(0,($BX2623-2019+1)/($BX2623-$BW2623+1))),"")</f>
        <v>0</v>
      </c>
      <c r="AA2623" s="0" t="n">
        <f aca="false">IF(ISNUMBER($BX2623),IF($BX2623&gt;=2017,1,0),"")</f>
        <v>0</v>
      </c>
      <c r="AB2623" s="0" t="n">
        <f aca="false">IF(ISNUMBER($BX2623),IF($BX2623&gt;=2018,1,0),"")</f>
        <v>0</v>
      </c>
      <c r="AC2623" s="0" t="n">
        <f aca="false">IF(ISNUMBER($BX2623),IF($BX2623&gt;=2019,1,0),"")</f>
        <v>0</v>
      </c>
      <c r="AD2623" s="0" t="n">
        <f aca="false">IF($L2623&lt;&gt;"",IF($L2623&gt;2013,1,0),"")</f>
        <v>0</v>
      </c>
      <c r="AE2623" s="0" t="n">
        <f aca="false">IF($L2623&lt;&gt;"",1+IF($L2623&gt;2011,1,0)+IF($L2623&gt;2014,1,0),"")</f>
        <v>2</v>
      </c>
      <c r="AF2623" s="0" t="s">
        <v>87</v>
      </c>
      <c r="AG2623" s="0" t="s">
        <v>88</v>
      </c>
      <c r="AH2623" s="0" t="s">
        <v>2080</v>
      </c>
      <c r="AI2623" s="0" t="s">
        <v>497</v>
      </c>
      <c r="AJ2623" s="0" t="s">
        <v>334</v>
      </c>
      <c r="AK2623" s="0" t="str">
        <f aca="false">IF(AND($CF2623&lt;&gt;"",IFERROR(INDEX(subsample_country_map!$B:$B,MATCH($CF2623,subsample_country_map!$A:$A,0)),"")&lt;&gt;""),INDEX(subsample_country_map!$B:$B,MATCH($CF2623,subsample_country_map!$A:$A,0)),INDEX(lookup!$AA:$AA,MATCH($A2623,lookup!$A:$A,0)))</f>
        <v>3_AsiaPac</v>
      </c>
      <c r="AL2623" s="0" t="str">
        <f aca="false">IF(AND($CF2623&lt;&gt;"",IFERROR(INDEX(subsample_country_map!$C:$C,MATCH($CF2623,subsample_country_map!$A:$A,0)),"")&lt;&gt;""),INDEX(subsample_country_map!$C:$C,MATCH($CF2623,subsample_country_map!$A:$A,0)),INDEX(lookup!$AB:$AB,MATCH($A2623,lookup!$A:$A,0)))</f>
        <v>2_developing</v>
      </c>
      <c r="AM2623" s="0" t="str">
        <f aca="false">IF(AND($CF2623&lt;&gt;"",IFERROR(INDEX(subsample_country_map!$D:$D,MATCH($CF2623,subsample_country_map!$A:$A,0)),"")&lt;&gt;""),INDEX(subsample_country_map!$D:$D,MATCH($CF2623,subsample_country_map!$A:$A,0)),INDEX(lookup!$AC:$AC,MATCH($A2623,lookup!$A:$A,0)))</f>
        <v>2_non_western</v>
      </c>
      <c r="AN2623" s="0" t="str">
        <f aca="false">IF(AND($CF2623&lt;&gt;"",IFERROR(INDEX(subsample_country_map!$E:$E,MATCH($CF2623,subsample_country_map!$A:$A,0)),"")&lt;&gt;""),INDEX(subsample_country_map!$E:$E,MATCH($CF2623,subsample_country_map!$A:$A,0)),INDEX(lookup!$AD:$AD,MATCH($A2623,lookup!$A:$A,0)))</f>
        <v>2_civil law</v>
      </c>
      <c r="AO2623" s="0" t="str">
        <f aca="false">INDEX(lookup!$Y:$Y,MATCH($A2623,lookup!$A:$A,0))</f>
        <v>0_published</v>
      </c>
      <c r="AP2623" s="0" t="str">
        <f aca="false">INDEX(lookup!$Z:$Z,MATCH($A2623,lookup!$A:$A,0))</f>
        <v>1_VHB high</v>
      </c>
      <c r="AQ2623" s="0" t="str">
        <f aca="false">INDEX(lookup!$W:$W,MATCH($A2623,lookup!$A:$A,0))</f>
        <v>2_sust</v>
      </c>
      <c r="AS2623" s="0" t="s">
        <v>91</v>
      </c>
      <c r="AT2623" s="0" t="s">
        <v>397</v>
      </c>
      <c r="AU2623" s="0" t="s">
        <v>93</v>
      </c>
      <c r="AV2623" s="0" t="s">
        <v>7743</v>
      </c>
      <c r="AX2623" s="0" t="s">
        <v>1004</v>
      </c>
      <c r="BA2623" s="0" t="n">
        <v>955</v>
      </c>
      <c r="BB2623" s="0" t="s">
        <v>96</v>
      </c>
      <c r="BC2623" s="0" t="s">
        <v>358</v>
      </c>
      <c r="BD2623" s="0" t="s">
        <v>123</v>
      </c>
      <c r="BE2623" s="0" t="s">
        <v>98</v>
      </c>
      <c r="BI2623" s="0" t="s">
        <v>316</v>
      </c>
      <c r="BJ2623" s="0" t="s">
        <v>8435</v>
      </c>
      <c r="BK2623" s="0" t="s">
        <v>8432</v>
      </c>
      <c r="BL2623" s="0" t="s">
        <v>8436</v>
      </c>
      <c r="BM2623" s="0" t="s">
        <v>8399</v>
      </c>
      <c r="BN2623" s="0" t="s">
        <v>8434</v>
      </c>
      <c r="BO2623" s="0" t="s">
        <v>769</v>
      </c>
      <c r="BP2623" s="0" t="s">
        <v>8394</v>
      </c>
      <c r="BQ2623" s="0" t="s">
        <v>127</v>
      </c>
      <c r="BT2623" s="0" t="n">
        <v>0</v>
      </c>
      <c r="BU2623" s="0" t="s">
        <v>8401</v>
      </c>
      <c r="BW2623" s="0" t="n">
        <v>2011</v>
      </c>
      <c r="BX2623" s="0" t="n">
        <v>2015</v>
      </c>
      <c r="BY2623" s="0" t="s">
        <v>2985</v>
      </c>
      <c r="BZ2623" s="0" t="n">
        <v>2013</v>
      </c>
      <c r="CA2623" s="0" t="n">
        <v>0</v>
      </c>
      <c r="CB2623" s="0" t="n">
        <v>0</v>
      </c>
      <c r="CC2623" s="0" t="n">
        <v>0</v>
      </c>
      <c r="CD2623" s="0" t="n">
        <v>0.0630587187191859</v>
      </c>
      <c r="CE2623" s="0" t="n">
        <v>1</v>
      </c>
    </row>
    <row r="2624" customFormat="false" ht="15" hidden="false" customHeight="false" outlineLevel="0" collapsed="false">
      <c r="A2624" s="0" t="s">
        <v>8394</v>
      </c>
      <c r="B2624" s="0" t="n">
        <v>3929</v>
      </c>
      <c r="C2624" s="0" t="n">
        <v>0.0445226874616204</v>
      </c>
      <c r="D2624" s="0" t="n">
        <v>725</v>
      </c>
      <c r="E2624" s="0" t="n">
        <f aca="false">IF(ISNUMBER($BA2624),$BA2624,IF(AND(ISNUMBER($D2624),ISNUMBER($BW2624),ISNUMBER($BX2624)),$D2624*($BX2624-$BW2624+1),""))</f>
        <v>725</v>
      </c>
      <c r="H2624" s="0" t="s">
        <v>118</v>
      </c>
      <c r="I2624" s="0" t="s">
        <v>119</v>
      </c>
      <c r="J2624" s="0" t="n">
        <f aca="false">IF($BW2624&lt;&gt;"",$BW2624,"")</f>
        <v>2011</v>
      </c>
      <c r="K2624" s="0" t="n">
        <f aca="false">IF($BX2624&lt;&gt;"",$BX2624,"")</f>
        <v>2015</v>
      </c>
      <c r="L2624" s="0" t="n">
        <f aca="false">IF(AND(ISNUMBER($BW2624),ISNUMBER($BX2624)),($BW2624+$BX2624)/2,"")</f>
        <v>2013</v>
      </c>
      <c r="M2624" s="0" t="n">
        <f aca="false">IF($L2624&lt;&gt;"",$L2624,"")</f>
        <v>2013</v>
      </c>
      <c r="N2624" s="0" t="n">
        <f aca="false">IF(AND(ISNUMBER($BW2624),ISNUMBER($BX2624)),MIN(1,MAX(0,($BX2624-2016+1)/($BX2624-$BW2624+1))),"")</f>
        <v>0</v>
      </c>
      <c r="O2624" s="0" t="n">
        <f aca="false">IF(AND(ISNUMBER($BW2624),ISNUMBER($BX2624)),MIN(1,MAX(0,($BX2624-2017+1)/($BX2624-$BW2624+1))),"")</f>
        <v>0</v>
      </c>
      <c r="P2624" s="0" t="n">
        <f aca="false">IF(AND(ISNUMBER($BW2624),ISNUMBER($BX2624)),MIN(1,MAX(0,($BX2624-2018+1)/($BX2624-$BW2624+1))),"")</f>
        <v>0</v>
      </c>
      <c r="Q2624" s="0" t="n">
        <f aca="false">IF(AND(ISNUMBER($BW2624),ISNUMBER($BX2624)),MIN(1,MAX(0,($BX2624-2019+1)/($BX2624-$BW2624+1))),"")</f>
        <v>0</v>
      </c>
      <c r="R2624" s="0" t="n">
        <f aca="false">IF(AND(ISNUMBER($BW2624),ISNUMBER($BX2624)),MIN(1,MAX(0,($BX2624-2016+1)/($BX2624-$BW2624+1))),"")</f>
        <v>0</v>
      </c>
      <c r="S2624" s="0" t="n">
        <f aca="false">IF($L2624&lt;&gt;"",IF($L2624&gt;=2015.5,1,0),"")</f>
        <v>0</v>
      </c>
      <c r="T2624" s="0" t="n">
        <f aca="false">IF($L2624&lt;&gt;"",IF($L2624&gt;=2016,1,0),"")</f>
        <v>0</v>
      </c>
      <c r="U2624" s="0" t="n">
        <f aca="false">IF(ISNUMBER($BX2624),IF($BX2624&gt;=2016,1,0),"")</f>
        <v>0</v>
      </c>
      <c r="V2624" s="0" t="n">
        <f aca="false">IF(ISNUMBER($BW2624),IF($BW2624&gt;=2016,1,0),"")</f>
        <v>0</v>
      </c>
      <c r="W2624" s="0" t="str">
        <f aca="false">IF(AND(ISNUMBER($BW2624),ISNUMBER($BX2624)),IF($BW2624&gt;=2016,"post-only",IF($BX2624&lt;2016,"pre-only","mixed")),"")</f>
        <v>pre-only</v>
      </c>
      <c r="X2624" s="0" t="n">
        <f aca="false">IF(AND(ISNUMBER($BW2624),ISNUMBER($BX2624)),MIN(1,MAX(0,($BX2624-2017+1)/($BX2624-$BW2624+1))),"")</f>
        <v>0</v>
      </c>
      <c r="Y2624" s="0" t="n">
        <f aca="false">IF(AND(ISNUMBER($BW2624),ISNUMBER($BX2624)),MIN(1,MAX(0,($BX2624-2018+1)/($BX2624-$BW2624+1))),"")</f>
        <v>0</v>
      </c>
      <c r="Z2624" s="0" t="n">
        <f aca="false">IF(AND(ISNUMBER($BW2624),ISNUMBER($BX2624)),MIN(1,MAX(0,($BX2624-2019+1)/($BX2624-$BW2624+1))),"")</f>
        <v>0</v>
      </c>
      <c r="AA2624" s="0" t="n">
        <f aca="false">IF(ISNUMBER($BX2624),IF($BX2624&gt;=2017,1,0),"")</f>
        <v>0</v>
      </c>
      <c r="AB2624" s="0" t="n">
        <f aca="false">IF(ISNUMBER($BX2624),IF($BX2624&gt;=2018,1,0),"")</f>
        <v>0</v>
      </c>
      <c r="AC2624" s="0" t="n">
        <f aca="false">IF(ISNUMBER($BX2624),IF($BX2624&gt;=2019,1,0),"")</f>
        <v>0</v>
      </c>
      <c r="AD2624" s="0" t="n">
        <f aca="false">IF($L2624&lt;&gt;"",IF($L2624&gt;2013,1,0),"")</f>
        <v>0</v>
      </c>
      <c r="AE2624" s="0" t="n">
        <f aca="false">IF($L2624&lt;&gt;"",1+IF($L2624&gt;2011,1,0)+IF($L2624&gt;2014,1,0),"")</f>
        <v>2</v>
      </c>
      <c r="AF2624" s="0" t="s">
        <v>87</v>
      </c>
      <c r="AG2624" s="0" t="s">
        <v>88</v>
      </c>
      <c r="AH2624" s="0" t="s">
        <v>2080</v>
      </c>
      <c r="AI2624" s="0" t="s">
        <v>497</v>
      </c>
      <c r="AJ2624" s="0" t="s">
        <v>334</v>
      </c>
      <c r="AK2624" s="0" t="str">
        <f aca="false">IF(AND($CF2624&lt;&gt;"",IFERROR(INDEX(subsample_country_map!$B:$B,MATCH($CF2624,subsample_country_map!$A:$A,0)),"")&lt;&gt;""),INDEX(subsample_country_map!$B:$B,MATCH($CF2624,subsample_country_map!$A:$A,0)),INDEX(lookup!$AA:$AA,MATCH($A2624,lookup!$A:$A,0)))</f>
        <v>3_AsiaPac</v>
      </c>
      <c r="AL2624" s="0" t="str">
        <f aca="false">IF(AND($CF2624&lt;&gt;"",IFERROR(INDEX(subsample_country_map!$C:$C,MATCH($CF2624,subsample_country_map!$A:$A,0)),"")&lt;&gt;""),INDEX(subsample_country_map!$C:$C,MATCH($CF2624,subsample_country_map!$A:$A,0)),INDEX(lookup!$AB:$AB,MATCH($A2624,lookup!$A:$A,0)))</f>
        <v>2_developing</v>
      </c>
      <c r="AM2624" s="0" t="str">
        <f aca="false">IF(AND($CF2624&lt;&gt;"",IFERROR(INDEX(subsample_country_map!$D:$D,MATCH($CF2624,subsample_country_map!$A:$A,0)),"")&lt;&gt;""),INDEX(subsample_country_map!$D:$D,MATCH($CF2624,subsample_country_map!$A:$A,0)),INDEX(lookup!$AC:$AC,MATCH($A2624,lookup!$A:$A,0)))</f>
        <v>2_non_western</v>
      </c>
      <c r="AN2624" s="0" t="str">
        <f aca="false">IF(AND($CF2624&lt;&gt;"",IFERROR(INDEX(subsample_country_map!$E:$E,MATCH($CF2624,subsample_country_map!$A:$A,0)),"")&lt;&gt;""),INDEX(subsample_country_map!$E:$E,MATCH($CF2624,subsample_country_map!$A:$A,0)),INDEX(lookup!$AD:$AD,MATCH($A2624,lookup!$A:$A,0)))</f>
        <v>2_civil law</v>
      </c>
      <c r="AO2624" s="0" t="str">
        <f aca="false">INDEX(lookup!$Y:$Y,MATCH($A2624,lookup!$A:$A,0))</f>
        <v>0_published</v>
      </c>
      <c r="AP2624" s="0" t="str">
        <f aca="false">INDEX(lookup!$Z:$Z,MATCH($A2624,lookup!$A:$A,0))</f>
        <v>1_VHB high</v>
      </c>
      <c r="AQ2624" s="0" t="str">
        <f aca="false">INDEX(lookup!$W:$W,MATCH($A2624,lookup!$A:$A,0))</f>
        <v>2_sust</v>
      </c>
      <c r="AS2624" s="0" t="s">
        <v>91</v>
      </c>
      <c r="AT2624" s="0" t="s">
        <v>397</v>
      </c>
      <c r="AU2624" s="0" t="s">
        <v>93</v>
      </c>
      <c r="AV2624" s="0" t="s">
        <v>8437</v>
      </c>
      <c r="AX2624" s="0" t="s">
        <v>8438</v>
      </c>
      <c r="BA2624" s="0" t="n">
        <v>725</v>
      </c>
      <c r="BB2624" s="0" t="s">
        <v>96</v>
      </c>
      <c r="BC2624" s="0" t="s">
        <v>358</v>
      </c>
      <c r="BD2624" s="0" t="s">
        <v>123</v>
      </c>
      <c r="BE2624" s="0" t="s">
        <v>7084</v>
      </c>
      <c r="BF2624" s="0" t="s">
        <v>8439</v>
      </c>
      <c r="BI2624" s="0" t="s">
        <v>316</v>
      </c>
      <c r="BJ2624" s="0" t="s">
        <v>8440</v>
      </c>
      <c r="BK2624" s="0" t="s">
        <v>8432</v>
      </c>
      <c r="BL2624" s="0" t="s">
        <v>8441</v>
      </c>
      <c r="BM2624" s="0" t="s">
        <v>8399</v>
      </c>
      <c r="BN2624" s="0" t="s">
        <v>8434</v>
      </c>
      <c r="BO2624" s="0" t="s">
        <v>769</v>
      </c>
      <c r="BP2624" s="0" t="s">
        <v>8394</v>
      </c>
      <c r="BQ2624" s="0" t="s">
        <v>127</v>
      </c>
      <c r="BT2624" s="0" t="n">
        <v>0</v>
      </c>
      <c r="BU2624" s="0" t="s">
        <v>8401</v>
      </c>
      <c r="BW2624" s="0" t="n">
        <v>2011</v>
      </c>
      <c r="BX2624" s="0" t="n">
        <v>2015</v>
      </c>
      <c r="BY2624" s="0" t="s">
        <v>2985</v>
      </c>
      <c r="BZ2624" s="0" t="n">
        <v>2013</v>
      </c>
      <c r="CA2624" s="0" t="n">
        <v>0</v>
      </c>
      <c r="CB2624" s="0" t="n">
        <v>0</v>
      </c>
      <c r="CC2624" s="0" t="n">
        <v>0</v>
      </c>
      <c r="CD2624" s="0" t="n">
        <v>0.0445521411587556</v>
      </c>
      <c r="CE2624" s="0" t="n">
        <v>1</v>
      </c>
    </row>
    <row r="2625" customFormat="false" ht="15" hidden="false" customHeight="false" outlineLevel="0" collapsed="false">
      <c r="A2625" s="0" t="s">
        <v>8394</v>
      </c>
      <c r="B2625" s="0" t="n">
        <v>3930</v>
      </c>
      <c r="C2625" s="0" t="n">
        <v>0.0415598177483429</v>
      </c>
      <c r="D2625" s="0" t="n">
        <v>725</v>
      </c>
      <c r="E2625" s="0" t="n">
        <f aca="false">IF(ISNUMBER($BA2625),$BA2625,IF(AND(ISNUMBER($D2625),ISNUMBER($BW2625),ISNUMBER($BX2625)),$D2625*($BX2625-$BW2625+1),""))</f>
        <v>725</v>
      </c>
      <c r="H2625" s="0" t="s">
        <v>118</v>
      </c>
      <c r="I2625" s="0" t="s">
        <v>119</v>
      </c>
      <c r="J2625" s="0" t="n">
        <f aca="false">IF($BW2625&lt;&gt;"",$BW2625,"")</f>
        <v>2011</v>
      </c>
      <c r="K2625" s="0" t="n">
        <f aca="false">IF($BX2625&lt;&gt;"",$BX2625,"")</f>
        <v>2015</v>
      </c>
      <c r="L2625" s="0" t="n">
        <f aca="false">IF(AND(ISNUMBER($BW2625),ISNUMBER($BX2625)),($BW2625+$BX2625)/2,"")</f>
        <v>2013</v>
      </c>
      <c r="M2625" s="0" t="n">
        <f aca="false">IF($L2625&lt;&gt;"",$L2625,"")</f>
        <v>2013</v>
      </c>
      <c r="N2625" s="0" t="n">
        <f aca="false">IF(AND(ISNUMBER($BW2625),ISNUMBER($BX2625)),MIN(1,MAX(0,($BX2625-2016+1)/($BX2625-$BW2625+1))),"")</f>
        <v>0</v>
      </c>
      <c r="O2625" s="0" t="n">
        <f aca="false">IF(AND(ISNUMBER($BW2625),ISNUMBER($BX2625)),MIN(1,MAX(0,($BX2625-2017+1)/($BX2625-$BW2625+1))),"")</f>
        <v>0</v>
      </c>
      <c r="P2625" s="0" t="n">
        <f aca="false">IF(AND(ISNUMBER($BW2625),ISNUMBER($BX2625)),MIN(1,MAX(0,($BX2625-2018+1)/($BX2625-$BW2625+1))),"")</f>
        <v>0</v>
      </c>
      <c r="Q2625" s="0" t="n">
        <f aca="false">IF(AND(ISNUMBER($BW2625),ISNUMBER($BX2625)),MIN(1,MAX(0,($BX2625-2019+1)/($BX2625-$BW2625+1))),"")</f>
        <v>0</v>
      </c>
      <c r="R2625" s="0" t="n">
        <f aca="false">IF(AND(ISNUMBER($BW2625),ISNUMBER($BX2625)),MIN(1,MAX(0,($BX2625-2016+1)/($BX2625-$BW2625+1))),"")</f>
        <v>0</v>
      </c>
      <c r="S2625" s="0" t="n">
        <f aca="false">IF($L2625&lt;&gt;"",IF($L2625&gt;=2015.5,1,0),"")</f>
        <v>0</v>
      </c>
      <c r="T2625" s="0" t="n">
        <f aca="false">IF($L2625&lt;&gt;"",IF($L2625&gt;=2016,1,0),"")</f>
        <v>0</v>
      </c>
      <c r="U2625" s="0" t="n">
        <f aca="false">IF(ISNUMBER($BX2625),IF($BX2625&gt;=2016,1,0),"")</f>
        <v>0</v>
      </c>
      <c r="V2625" s="0" t="n">
        <f aca="false">IF(ISNUMBER($BW2625),IF($BW2625&gt;=2016,1,0),"")</f>
        <v>0</v>
      </c>
      <c r="W2625" s="0" t="str">
        <f aca="false">IF(AND(ISNUMBER($BW2625),ISNUMBER($BX2625)),IF($BW2625&gt;=2016,"post-only",IF($BX2625&lt;2016,"pre-only","mixed")),"")</f>
        <v>pre-only</v>
      </c>
      <c r="X2625" s="0" t="n">
        <f aca="false">IF(AND(ISNUMBER($BW2625),ISNUMBER($BX2625)),MIN(1,MAX(0,($BX2625-2017+1)/($BX2625-$BW2625+1))),"")</f>
        <v>0</v>
      </c>
      <c r="Y2625" s="0" t="n">
        <f aca="false">IF(AND(ISNUMBER($BW2625),ISNUMBER($BX2625)),MIN(1,MAX(0,($BX2625-2018+1)/($BX2625-$BW2625+1))),"")</f>
        <v>0</v>
      </c>
      <c r="Z2625" s="0" t="n">
        <f aca="false">IF(AND(ISNUMBER($BW2625),ISNUMBER($BX2625)),MIN(1,MAX(0,($BX2625-2019+1)/($BX2625-$BW2625+1))),"")</f>
        <v>0</v>
      </c>
      <c r="AA2625" s="0" t="n">
        <f aca="false">IF(ISNUMBER($BX2625),IF($BX2625&gt;=2017,1,0),"")</f>
        <v>0</v>
      </c>
      <c r="AB2625" s="0" t="n">
        <f aca="false">IF(ISNUMBER($BX2625),IF($BX2625&gt;=2018,1,0),"")</f>
        <v>0</v>
      </c>
      <c r="AC2625" s="0" t="n">
        <f aca="false">IF(ISNUMBER($BX2625),IF($BX2625&gt;=2019,1,0),"")</f>
        <v>0</v>
      </c>
      <c r="AD2625" s="0" t="n">
        <f aca="false">IF($L2625&lt;&gt;"",IF($L2625&gt;2013,1,0),"")</f>
        <v>0</v>
      </c>
      <c r="AE2625" s="0" t="n">
        <f aca="false">IF($L2625&lt;&gt;"",1+IF($L2625&gt;2011,1,0)+IF($L2625&gt;2014,1,0),"")</f>
        <v>2</v>
      </c>
      <c r="AF2625" s="0" t="s">
        <v>87</v>
      </c>
      <c r="AG2625" s="0" t="s">
        <v>88</v>
      </c>
      <c r="AH2625" s="0" t="s">
        <v>2080</v>
      </c>
      <c r="AI2625" s="0" t="s">
        <v>497</v>
      </c>
      <c r="AJ2625" s="0" t="s">
        <v>334</v>
      </c>
      <c r="AK2625" s="0" t="str">
        <f aca="false">IF(AND($CF2625&lt;&gt;"",IFERROR(INDEX(subsample_country_map!$B:$B,MATCH($CF2625,subsample_country_map!$A:$A,0)),"")&lt;&gt;""),INDEX(subsample_country_map!$B:$B,MATCH($CF2625,subsample_country_map!$A:$A,0)),INDEX(lookup!$AA:$AA,MATCH($A2625,lookup!$A:$A,0)))</f>
        <v>3_AsiaPac</v>
      </c>
      <c r="AL2625" s="0" t="str">
        <f aca="false">IF(AND($CF2625&lt;&gt;"",IFERROR(INDEX(subsample_country_map!$C:$C,MATCH($CF2625,subsample_country_map!$A:$A,0)),"")&lt;&gt;""),INDEX(subsample_country_map!$C:$C,MATCH($CF2625,subsample_country_map!$A:$A,0)),INDEX(lookup!$AB:$AB,MATCH($A2625,lookup!$A:$A,0)))</f>
        <v>2_developing</v>
      </c>
      <c r="AM2625" s="0" t="str">
        <f aca="false">IF(AND($CF2625&lt;&gt;"",IFERROR(INDEX(subsample_country_map!$D:$D,MATCH($CF2625,subsample_country_map!$A:$A,0)),"")&lt;&gt;""),INDEX(subsample_country_map!$D:$D,MATCH($CF2625,subsample_country_map!$A:$A,0)),INDEX(lookup!$AC:$AC,MATCH($A2625,lookup!$A:$A,0)))</f>
        <v>2_non_western</v>
      </c>
      <c r="AN2625" s="0" t="str">
        <f aca="false">IF(AND($CF2625&lt;&gt;"",IFERROR(INDEX(subsample_country_map!$E:$E,MATCH($CF2625,subsample_country_map!$A:$A,0)),"")&lt;&gt;""),INDEX(subsample_country_map!$E:$E,MATCH($CF2625,subsample_country_map!$A:$A,0)),INDEX(lookup!$AD:$AD,MATCH($A2625,lookup!$A:$A,0)))</f>
        <v>2_civil law</v>
      </c>
      <c r="AO2625" s="0" t="str">
        <f aca="false">INDEX(lookup!$Y:$Y,MATCH($A2625,lookup!$A:$A,0))</f>
        <v>0_published</v>
      </c>
      <c r="AP2625" s="0" t="str">
        <f aca="false">INDEX(lookup!$Z:$Z,MATCH($A2625,lookup!$A:$A,0))</f>
        <v>1_VHB high</v>
      </c>
      <c r="AQ2625" s="0" t="str">
        <f aca="false">INDEX(lookup!$W:$W,MATCH($A2625,lookup!$A:$A,0))</f>
        <v>2_sust</v>
      </c>
      <c r="AS2625" s="0" t="s">
        <v>91</v>
      </c>
      <c r="AT2625" s="0" t="s">
        <v>397</v>
      </c>
      <c r="AU2625" s="0" t="s">
        <v>93</v>
      </c>
      <c r="AV2625" s="0" t="s">
        <v>7526</v>
      </c>
      <c r="AX2625" s="0" t="s">
        <v>8442</v>
      </c>
      <c r="BA2625" s="0" t="n">
        <v>725</v>
      </c>
      <c r="BB2625" s="0" t="s">
        <v>96</v>
      </c>
      <c r="BC2625" s="0" t="s">
        <v>358</v>
      </c>
      <c r="BD2625" s="0" t="s">
        <v>123</v>
      </c>
      <c r="BE2625" s="0" t="s">
        <v>7084</v>
      </c>
      <c r="BF2625" s="0" t="s">
        <v>8439</v>
      </c>
      <c r="BI2625" s="0" t="s">
        <v>316</v>
      </c>
      <c r="BJ2625" s="0" t="s">
        <v>8443</v>
      </c>
      <c r="BK2625" s="0" t="s">
        <v>8432</v>
      </c>
      <c r="BL2625" s="0" t="s">
        <v>8444</v>
      </c>
      <c r="BM2625" s="0" t="s">
        <v>8399</v>
      </c>
      <c r="BN2625" s="0" t="s">
        <v>8434</v>
      </c>
      <c r="BO2625" s="0" t="s">
        <v>769</v>
      </c>
      <c r="BP2625" s="0" t="s">
        <v>8394</v>
      </c>
      <c r="BQ2625" s="0" t="s">
        <v>127</v>
      </c>
      <c r="BT2625" s="0" t="n">
        <v>0</v>
      </c>
      <c r="BU2625" s="0" t="s">
        <v>8401</v>
      </c>
      <c r="BW2625" s="0" t="n">
        <v>2011</v>
      </c>
      <c r="BX2625" s="0" t="n">
        <v>2015</v>
      </c>
      <c r="BY2625" s="0" t="s">
        <v>2985</v>
      </c>
      <c r="BZ2625" s="0" t="n">
        <v>2013</v>
      </c>
      <c r="CA2625" s="0" t="n">
        <v>0</v>
      </c>
      <c r="CB2625" s="0" t="n">
        <v>0</v>
      </c>
      <c r="CC2625" s="0" t="n">
        <v>0</v>
      </c>
      <c r="CD2625" s="0" t="n">
        <v>0.0415837702039366</v>
      </c>
      <c r="CE2625" s="0" t="n">
        <v>1</v>
      </c>
    </row>
    <row r="2626" customFormat="false" ht="15" hidden="false" customHeight="false" outlineLevel="0" collapsed="false">
      <c r="A2626" s="0" t="s">
        <v>8394</v>
      </c>
      <c r="B2626" s="0" t="n">
        <v>3931</v>
      </c>
      <c r="C2626" s="0" t="n">
        <v>0.142921865216459</v>
      </c>
      <c r="D2626" s="0" t="n">
        <v>230</v>
      </c>
      <c r="E2626" s="0" t="n">
        <f aca="false">IF(ISNUMBER($BA2626),$BA2626,IF(AND(ISNUMBER($D2626),ISNUMBER($BW2626),ISNUMBER($BX2626)),$D2626*($BX2626-$BW2626+1),""))</f>
        <v>230</v>
      </c>
      <c r="H2626" s="0" t="s">
        <v>118</v>
      </c>
      <c r="I2626" s="0" t="s">
        <v>119</v>
      </c>
      <c r="J2626" s="0" t="n">
        <f aca="false">IF($BW2626&lt;&gt;"",$BW2626,"")</f>
        <v>2011</v>
      </c>
      <c r="K2626" s="0" t="n">
        <f aca="false">IF($BX2626&lt;&gt;"",$BX2626,"")</f>
        <v>2015</v>
      </c>
      <c r="L2626" s="0" t="n">
        <f aca="false">IF(AND(ISNUMBER($BW2626),ISNUMBER($BX2626)),($BW2626+$BX2626)/2,"")</f>
        <v>2013</v>
      </c>
      <c r="M2626" s="0" t="n">
        <f aca="false">IF($L2626&lt;&gt;"",$L2626,"")</f>
        <v>2013</v>
      </c>
      <c r="N2626" s="0" t="n">
        <f aca="false">IF(AND(ISNUMBER($BW2626),ISNUMBER($BX2626)),MIN(1,MAX(0,($BX2626-2016+1)/($BX2626-$BW2626+1))),"")</f>
        <v>0</v>
      </c>
      <c r="O2626" s="0" t="n">
        <f aca="false">IF(AND(ISNUMBER($BW2626),ISNUMBER($BX2626)),MIN(1,MAX(0,($BX2626-2017+1)/($BX2626-$BW2626+1))),"")</f>
        <v>0</v>
      </c>
      <c r="P2626" s="0" t="n">
        <f aca="false">IF(AND(ISNUMBER($BW2626),ISNUMBER($BX2626)),MIN(1,MAX(0,($BX2626-2018+1)/($BX2626-$BW2626+1))),"")</f>
        <v>0</v>
      </c>
      <c r="Q2626" s="0" t="n">
        <f aca="false">IF(AND(ISNUMBER($BW2626),ISNUMBER($BX2626)),MIN(1,MAX(0,($BX2626-2019+1)/($BX2626-$BW2626+1))),"")</f>
        <v>0</v>
      </c>
      <c r="R2626" s="0" t="n">
        <f aca="false">IF(AND(ISNUMBER($BW2626),ISNUMBER($BX2626)),MIN(1,MAX(0,($BX2626-2016+1)/($BX2626-$BW2626+1))),"")</f>
        <v>0</v>
      </c>
      <c r="S2626" s="0" t="n">
        <f aca="false">IF($L2626&lt;&gt;"",IF($L2626&gt;=2015.5,1,0),"")</f>
        <v>0</v>
      </c>
      <c r="T2626" s="0" t="n">
        <f aca="false">IF($L2626&lt;&gt;"",IF($L2626&gt;=2016,1,0),"")</f>
        <v>0</v>
      </c>
      <c r="U2626" s="0" t="n">
        <f aca="false">IF(ISNUMBER($BX2626),IF($BX2626&gt;=2016,1,0),"")</f>
        <v>0</v>
      </c>
      <c r="V2626" s="0" t="n">
        <f aca="false">IF(ISNUMBER($BW2626),IF($BW2626&gt;=2016,1,0),"")</f>
        <v>0</v>
      </c>
      <c r="W2626" s="0" t="str">
        <f aca="false">IF(AND(ISNUMBER($BW2626),ISNUMBER($BX2626)),IF($BW2626&gt;=2016,"post-only",IF($BX2626&lt;2016,"pre-only","mixed")),"")</f>
        <v>pre-only</v>
      </c>
      <c r="X2626" s="0" t="n">
        <f aca="false">IF(AND(ISNUMBER($BW2626),ISNUMBER($BX2626)),MIN(1,MAX(0,($BX2626-2017+1)/($BX2626-$BW2626+1))),"")</f>
        <v>0</v>
      </c>
      <c r="Y2626" s="0" t="n">
        <f aca="false">IF(AND(ISNUMBER($BW2626),ISNUMBER($BX2626)),MIN(1,MAX(0,($BX2626-2018+1)/($BX2626-$BW2626+1))),"")</f>
        <v>0</v>
      </c>
      <c r="Z2626" s="0" t="n">
        <f aca="false">IF(AND(ISNUMBER($BW2626),ISNUMBER($BX2626)),MIN(1,MAX(0,($BX2626-2019+1)/($BX2626-$BW2626+1))),"")</f>
        <v>0</v>
      </c>
      <c r="AA2626" s="0" t="n">
        <f aca="false">IF(ISNUMBER($BX2626),IF($BX2626&gt;=2017,1,0),"")</f>
        <v>0</v>
      </c>
      <c r="AB2626" s="0" t="n">
        <f aca="false">IF(ISNUMBER($BX2626),IF($BX2626&gt;=2018,1,0),"")</f>
        <v>0</v>
      </c>
      <c r="AC2626" s="0" t="n">
        <f aca="false">IF(ISNUMBER($BX2626),IF($BX2626&gt;=2019,1,0),"")</f>
        <v>0</v>
      </c>
      <c r="AD2626" s="0" t="n">
        <f aca="false">IF($L2626&lt;&gt;"",IF($L2626&gt;2013,1,0),"")</f>
        <v>0</v>
      </c>
      <c r="AE2626" s="0" t="n">
        <f aca="false">IF($L2626&lt;&gt;"",1+IF($L2626&gt;2011,1,0)+IF($L2626&gt;2014,1,0),"")</f>
        <v>2</v>
      </c>
      <c r="AF2626" s="0" t="s">
        <v>87</v>
      </c>
      <c r="AG2626" s="0" t="s">
        <v>88</v>
      </c>
      <c r="AH2626" s="0" t="s">
        <v>2080</v>
      </c>
      <c r="AI2626" s="0" t="s">
        <v>497</v>
      </c>
      <c r="AJ2626" s="0" t="s">
        <v>334</v>
      </c>
      <c r="AK2626" s="0" t="str">
        <f aca="false">IF(AND($CF2626&lt;&gt;"",IFERROR(INDEX(subsample_country_map!$B:$B,MATCH($CF2626,subsample_country_map!$A:$A,0)),"")&lt;&gt;""),INDEX(subsample_country_map!$B:$B,MATCH($CF2626,subsample_country_map!$A:$A,0)),INDEX(lookup!$AA:$AA,MATCH($A2626,lookup!$A:$A,0)))</f>
        <v>3_AsiaPac</v>
      </c>
      <c r="AL2626" s="0" t="str">
        <f aca="false">IF(AND($CF2626&lt;&gt;"",IFERROR(INDEX(subsample_country_map!$C:$C,MATCH($CF2626,subsample_country_map!$A:$A,0)),"")&lt;&gt;""),INDEX(subsample_country_map!$C:$C,MATCH($CF2626,subsample_country_map!$A:$A,0)),INDEX(lookup!$AB:$AB,MATCH($A2626,lookup!$A:$A,0)))</f>
        <v>2_developing</v>
      </c>
      <c r="AM2626" s="0" t="str">
        <f aca="false">IF(AND($CF2626&lt;&gt;"",IFERROR(INDEX(subsample_country_map!$D:$D,MATCH($CF2626,subsample_country_map!$A:$A,0)),"")&lt;&gt;""),INDEX(subsample_country_map!$D:$D,MATCH($CF2626,subsample_country_map!$A:$A,0)),INDEX(lookup!$AC:$AC,MATCH($A2626,lookup!$A:$A,0)))</f>
        <v>2_non_western</v>
      </c>
      <c r="AN2626" s="0" t="str">
        <f aca="false">IF(AND($CF2626&lt;&gt;"",IFERROR(INDEX(subsample_country_map!$E:$E,MATCH($CF2626,subsample_country_map!$A:$A,0)),"")&lt;&gt;""),INDEX(subsample_country_map!$E:$E,MATCH($CF2626,subsample_country_map!$A:$A,0)),INDEX(lookup!$AD:$AD,MATCH($A2626,lookup!$A:$A,0)))</f>
        <v>2_civil law</v>
      </c>
      <c r="AO2626" s="0" t="str">
        <f aca="false">INDEX(lookup!$Y:$Y,MATCH($A2626,lookup!$A:$A,0))</f>
        <v>0_published</v>
      </c>
      <c r="AP2626" s="0" t="str">
        <f aca="false">INDEX(lookup!$Z:$Z,MATCH($A2626,lookup!$A:$A,0))</f>
        <v>1_VHB high</v>
      </c>
      <c r="AQ2626" s="0" t="str">
        <f aca="false">INDEX(lookup!$W:$W,MATCH($A2626,lookup!$A:$A,0))</f>
        <v>2_sust</v>
      </c>
      <c r="AS2626" s="0" t="s">
        <v>91</v>
      </c>
      <c r="AT2626" s="0" t="s">
        <v>397</v>
      </c>
      <c r="AU2626" s="0" t="s">
        <v>93</v>
      </c>
      <c r="AV2626" s="0" t="s">
        <v>8445</v>
      </c>
      <c r="AX2626" s="0" t="s">
        <v>5900</v>
      </c>
      <c r="BA2626" s="0" t="n">
        <v>230</v>
      </c>
      <c r="BB2626" s="0" t="s">
        <v>96</v>
      </c>
      <c r="BC2626" s="0" t="s">
        <v>358</v>
      </c>
      <c r="BD2626" s="0" t="s">
        <v>123</v>
      </c>
      <c r="BE2626" s="0" t="s">
        <v>7084</v>
      </c>
      <c r="BF2626" s="0" t="s">
        <v>8406</v>
      </c>
      <c r="BI2626" s="0" t="s">
        <v>316</v>
      </c>
      <c r="BJ2626" s="0" t="s">
        <v>8446</v>
      </c>
      <c r="BK2626" s="0" t="s">
        <v>8432</v>
      </c>
      <c r="BL2626" s="0" t="s">
        <v>8447</v>
      </c>
      <c r="BM2626" s="0" t="s">
        <v>8399</v>
      </c>
      <c r="BN2626" s="0" t="s">
        <v>8434</v>
      </c>
      <c r="BO2626" s="0" t="s">
        <v>769</v>
      </c>
      <c r="BP2626" s="0" t="s">
        <v>8394</v>
      </c>
      <c r="BQ2626" s="0" t="s">
        <v>127</v>
      </c>
      <c r="BT2626" s="0" t="n">
        <v>0</v>
      </c>
      <c r="BU2626" s="0" t="s">
        <v>8401</v>
      </c>
      <c r="BW2626" s="0" t="n">
        <v>2011</v>
      </c>
      <c r="BX2626" s="0" t="n">
        <v>2015</v>
      </c>
      <c r="BY2626" s="0" t="s">
        <v>2985</v>
      </c>
      <c r="BZ2626" s="0" t="n">
        <v>2013</v>
      </c>
      <c r="CA2626" s="0" t="n">
        <v>0</v>
      </c>
      <c r="CB2626" s="0" t="n">
        <v>0</v>
      </c>
      <c r="CC2626" s="0" t="n">
        <v>0</v>
      </c>
      <c r="CD2626" s="0" t="n">
        <v>0.143907107591415</v>
      </c>
      <c r="CE2626" s="0" t="n">
        <v>1</v>
      </c>
    </row>
    <row r="2627" customFormat="false" ht="15" hidden="false" customHeight="false" outlineLevel="0" collapsed="false">
      <c r="A2627" s="0" t="s">
        <v>8394</v>
      </c>
      <c r="B2627" s="0" t="n">
        <v>3932</v>
      </c>
      <c r="C2627" s="0" t="n">
        <v>0.152490539640407</v>
      </c>
      <c r="D2627" s="0" t="n">
        <v>230</v>
      </c>
      <c r="E2627" s="0" t="n">
        <f aca="false">IF(ISNUMBER($BA2627),$BA2627,IF(AND(ISNUMBER($D2627),ISNUMBER($BW2627),ISNUMBER($BX2627)),$D2627*($BX2627-$BW2627+1),""))</f>
        <v>230</v>
      </c>
      <c r="H2627" s="0" t="s">
        <v>118</v>
      </c>
      <c r="I2627" s="0" t="s">
        <v>119</v>
      </c>
      <c r="J2627" s="0" t="n">
        <f aca="false">IF($BW2627&lt;&gt;"",$BW2627,"")</f>
        <v>2011</v>
      </c>
      <c r="K2627" s="0" t="n">
        <f aca="false">IF($BX2627&lt;&gt;"",$BX2627,"")</f>
        <v>2015</v>
      </c>
      <c r="L2627" s="0" t="n">
        <f aca="false">IF(AND(ISNUMBER($BW2627),ISNUMBER($BX2627)),($BW2627+$BX2627)/2,"")</f>
        <v>2013</v>
      </c>
      <c r="M2627" s="0" t="n">
        <f aca="false">IF($L2627&lt;&gt;"",$L2627,"")</f>
        <v>2013</v>
      </c>
      <c r="N2627" s="0" t="n">
        <f aca="false">IF(AND(ISNUMBER($BW2627),ISNUMBER($BX2627)),MIN(1,MAX(0,($BX2627-2016+1)/($BX2627-$BW2627+1))),"")</f>
        <v>0</v>
      </c>
      <c r="O2627" s="0" t="n">
        <f aca="false">IF(AND(ISNUMBER($BW2627),ISNUMBER($BX2627)),MIN(1,MAX(0,($BX2627-2017+1)/($BX2627-$BW2627+1))),"")</f>
        <v>0</v>
      </c>
      <c r="P2627" s="0" t="n">
        <f aca="false">IF(AND(ISNUMBER($BW2627),ISNUMBER($BX2627)),MIN(1,MAX(0,($BX2627-2018+1)/($BX2627-$BW2627+1))),"")</f>
        <v>0</v>
      </c>
      <c r="Q2627" s="0" t="n">
        <f aca="false">IF(AND(ISNUMBER($BW2627),ISNUMBER($BX2627)),MIN(1,MAX(0,($BX2627-2019+1)/($BX2627-$BW2627+1))),"")</f>
        <v>0</v>
      </c>
      <c r="R2627" s="0" t="n">
        <f aca="false">IF(AND(ISNUMBER($BW2627),ISNUMBER($BX2627)),MIN(1,MAX(0,($BX2627-2016+1)/($BX2627-$BW2627+1))),"")</f>
        <v>0</v>
      </c>
      <c r="S2627" s="0" t="n">
        <f aca="false">IF($L2627&lt;&gt;"",IF($L2627&gt;=2015.5,1,0),"")</f>
        <v>0</v>
      </c>
      <c r="T2627" s="0" t="n">
        <f aca="false">IF($L2627&lt;&gt;"",IF($L2627&gt;=2016,1,0),"")</f>
        <v>0</v>
      </c>
      <c r="U2627" s="0" t="n">
        <f aca="false">IF(ISNUMBER($BX2627),IF($BX2627&gt;=2016,1,0),"")</f>
        <v>0</v>
      </c>
      <c r="V2627" s="0" t="n">
        <f aca="false">IF(ISNUMBER($BW2627),IF($BW2627&gt;=2016,1,0),"")</f>
        <v>0</v>
      </c>
      <c r="W2627" s="0" t="str">
        <f aca="false">IF(AND(ISNUMBER($BW2627),ISNUMBER($BX2627)),IF($BW2627&gt;=2016,"post-only",IF($BX2627&lt;2016,"pre-only","mixed")),"")</f>
        <v>pre-only</v>
      </c>
      <c r="X2627" s="0" t="n">
        <f aca="false">IF(AND(ISNUMBER($BW2627),ISNUMBER($BX2627)),MIN(1,MAX(0,($BX2627-2017+1)/($BX2627-$BW2627+1))),"")</f>
        <v>0</v>
      </c>
      <c r="Y2627" s="0" t="n">
        <f aca="false">IF(AND(ISNUMBER($BW2627),ISNUMBER($BX2627)),MIN(1,MAX(0,($BX2627-2018+1)/($BX2627-$BW2627+1))),"")</f>
        <v>0</v>
      </c>
      <c r="Z2627" s="0" t="n">
        <f aca="false">IF(AND(ISNUMBER($BW2627),ISNUMBER($BX2627)),MIN(1,MAX(0,($BX2627-2019+1)/($BX2627-$BW2627+1))),"")</f>
        <v>0</v>
      </c>
      <c r="AA2627" s="0" t="n">
        <f aca="false">IF(ISNUMBER($BX2627),IF($BX2627&gt;=2017,1,0),"")</f>
        <v>0</v>
      </c>
      <c r="AB2627" s="0" t="n">
        <f aca="false">IF(ISNUMBER($BX2627),IF($BX2627&gt;=2018,1,0),"")</f>
        <v>0</v>
      </c>
      <c r="AC2627" s="0" t="n">
        <f aca="false">IF(ISNUMBER($BX2627),IF($BX2627&gt;=2019,1,0),"")</f>
        <v>0</v>
      </c>
      <c r="AD2627" s="0" t="n">
        <f aca="false">IF($L2627&lt;&gt;"",IF($L2627&gt;2013,1,0),"")</f>
        <v>0</v>
      </c>
      <c r="AE2627" s="0" t="n">
        <f aca="false">IF($L2627&lt;&gt;"",1+IF($L2627&gt;2011,1,0)+IF($L2627&gt;2014,1,0),"")</f>
        <v>2</v>
      </c>
      <c r="AF2627" s="0" t="s">
        <v>87</v>
      </c>
      <c r="AG2627" s="0" t="s">
        <v>88</v>
      </c>
      <c r="AH2627" s="0" t="s">
        <v>2080</v>
      </c>
      <c r="AI2627" s="0" t="s">
        <v>497</v>
      </c>
      <c r="AJ2627" s="0" t="s">
        <v>334</v>
      </c>
      <c r="AK2627" s="0" t="str">
        <f aca="false">IF(AND($CF2627&lt;&gt;"",IFERROR(INDEX(subsample_country_map!$B:$B,MATCH($CF2627,subsample_country_map!$A:$A,0)),"")&lt;&gt;""),INDEX(subsample_country_map!$B:$B,MATCH($CF2627,subsample_country_map!$A:$A,0)),INDEX(lookup!$AA:$AA,MATCH($A2627,lookup!$A:$A,0)))</f>
        <v>3_AsiaPac</v>
      </c>
      <c r="AL2627" s="0" t="str">
        <f aca="false">IF(AND($CF2627&lt;&gt;"",IFERROR(INDEX(subsample_country_map!$C:$C,MATCH($CF2627,subsample_country_map!$A:$A,0)),"")&lt;&gt;""),INDEX(subsample_country_map!$C:$C,MATCH($CF2627,subsample_country_map!$A:$A,0)),INDEX(lookup!$AB:$AB,MATCH($A2627,lookup!$A:$A,0)))</f>
        <v>2_developing</v>
      </c>
      <c r="AM2627" s="0" t="str">
        <f aca="false">IF(AND($CF2627&lt;&gt;"",IFERROR(INDEX(subsample_country_map!$D:$D,MATCH($CF2627,subsample_country_map!$A:$A,0)),"")&lt;&gt;""),INDEX(subsample_country_map!$D:$D,MATCH($CF2627,subsample_country_map!$A:$A,0)),INDEX(lookup!$AC:$AC,MATCH($A2627,lookup!$A:$A,0)))</f>
        <v>2_non_western</v>
      </c>
      <c r="AN2627" s="0" t="str">
        <f aca="false">IF(AND($CF2627&lt;&gt;"",IFERROR(INDEX(subsample_country_map!$E:$E,MATCH($CF2627,subsample_country_map!$A:$A,0)),"")&lt;&gt;""),INDEX(subsample_country_map!$E:$E,MATCH($CF2627,subsample_country_map!$A:$A,0)),INDEX(lookup!$AD:$AD,MATCH($A2627,lookup!$A:$A,0)))</f>
        <v>2_civil law</v>
      </c>
      <c r="AO2627" s="0" t="str">
        <f aca="false">INDEX(lookup!$Y:$Y,MATCH($A2627,lookup!$A:$A,0))</f>
        <v>0_published</v>
      </c>
      <c r="AP2627" s="0" t="str">
        <f aca="false">INDEX(lookup!$Z:$Z,MATCH($A2627,lookup!$A:$A,0))</f>
        <v>1_VHB high</v>
      </c>
      <c r="AQ2627" s="0" t="str">
        <f aca="false">INDEX(lookup!$W:$W,MATCH($A2627,lookup!$A:$A,0))</f>
        <v>2_sust</v>
      </c>
      <c r="AS2627" s="0" t="s">
        <v>91</v>
      </c>
      <c r="AT2627" s="0" t="s">
        <v>397</v>
      </c>
      <c r="AU2627" s="0" t="s">
        <v>93</v>
      </c>
      <c r="AV2627" s="0" t="s">
        <v>8448</v>
      </c>
      <c r="AX2627" s="0" t="s">
        <v>176</v>
      </c>
      <c r="BA2627" s="0" t="n">
        <v>230</v>
      </c>
      <c r="BB2627" s="0" t="s">
        <v>96</v>
      </c>
      <c r="BC2627" s="0" t="s">
        <v>358</v>
      </c>
      <c r="BD2627" s="0" t="s">
        <v>123</v>
      </c>
      <c r="BE2627" s="0" t="s">
        <v>7084</v>
      </c>
      <c r="BF2627" s="0" t="s">
        <v>8406</v>
      </c>
      <c r="BI2627" s="0" t="s">
        <v>316</v>
      </c>
      <c r="BJ2627" s="0" t="s">
        <v>8449</v>
      </c>
      <c r="BK2627" s="0" t="s">
        <v>8432</v>
      </c>
      <c r="BL2627" s="0" t="s">
        <v>8450</v>
      </c>
      <c r="BM2627" s="0" t="s">
        <v>8399</v>
      </c>
      <c r="BN2627" s="0" t="s">
        <v>8434</v>
      </c>
      <c r="BO2627" s="0" t="s">
        <v>769</v>
      </c>
      <c r="BP2627" s="0" t="s">
        <v>8394</v>
      </c>
      <c r="BQ2627" s="0" t="s">
        <v>127</v>
      </c>
      <c r="BT2627" s="0" t="n">
        <v>0</v>
      </c>
      <c r="BU2627" s="0" t="s">
        <v>8401</v>
      </c>
      <c r="BW2627" s="0" t="n">
        <v>2011</v>
      </c>
      <c r="BX2627" s="0" t="n">
        <v>2015</v>
      </c>
      <c r="BY2627" s="0" t="s">
        <v>2985</v>
      </c>
      <c r="BZ2627" s="0" t="n">
        <v>2013</v>
      </c>
      <c r="CA2627" s="0" t="n">
        <v>0</v>
      </c>
      <c r="CB2627" s="0" t="n">
        <v>0</v>
      </c>
      <c r="CC2627" s="0" t="n">
        <v>0</v>
      </c>
      <c r="CD2627" s="0" t="n">
        <v>0.153689282211831</v>
      </c>
      <c r="CE2627" s="0" t="n">
        <v>1</v>
      </c>
    </row>
    <row r="2628" customFormat="false" ht="15" hidden="false" customHeight="false" outlineLevel="0" collapsed="false">
      <c r="A2628" s="0" t="s">
        <v>8394</v>
      </c>
      <c r="B2628" s="0" t="n">
        <v>3933</v>
      </c>
      <c r="C2628" s="0" t="n">
        <v>0.0671552757778355</v>
      </c>
      <c r="D2628" s="0" t="n">
        <v>955</v>
      </c>
      <c r="E2628" s="0" t="n">
        <f aca="false">IF(ISNUMBER($BA2628),$BA2628,IF(AND(ISNUMBER($D2628),ISNUMBER($BW2628),ISNUMBER($BX2628)),$D2628*($BX2628-$BW2628+1),""))</f>
        <v>955</v>
      </c>
      <c r="H2628" s="0" t="s">
        <v>118</v>
      </c>
      <c r="I2628" s="0" t="s">
        <v>119</v>
      </c>
      <c r="J2628" s="0" t="n">
        <f aca="false">IF($BW2628&lt;&gt;"",$BW2628,"")</f>
        <v>2011</v>
      </c>
      <c r="K2628" s="0" t="n">
        <f aca="false">IF($BX2628&lt;&gt;"",$BX2628,"")</f>
        <v>2015</v>
      </c>
      <c r="L2628" s="0" t="n">
        <f aca="false">IF(AND(ISNUMBER($BW2628),ISNUMBER($BX2628)),($BW2628+$BX2628)/2,"")</f>
        <v>2013</v>
      </c>
      <c r="M2628" s="0" t="n">
        <f aca="false">IF($L2628&lt;&gt;"",$L2628,"")</f>
        <v>2013</v>
      </c>
      <c r="N2628" s="0" t="n">
        <f aca="false">IF(AND(ISNUMBER($BW2628),ISNUMBER($BX2628)),MIN(1,MAX(0,($BX2628-2016+1)/($BX2628-$BW2628+1))),"")</f>
        <v>0</v>
      </c>
      <c r="O2628" s="0" t="n">
        <f aca="false">IF(AND(ISNUMBER($BW2628),ISNUMBER($BX2628)),MIN(1,MAX(0,($BX2628-2017+1)/($BX2628-$BW2628+1))),"")</f>
        <v>0</v>
      </c>
      <c r="P2628" s="0" t="n">
        <f aca="false">IF(AND(ISNUMBER($BW2628),ISNUMBER($BX2628)),MIN(1,MAX(0,($BX2628-2018+1)/($BX2628-$BW2628+1))),"")</f>
        <v>0</v>
      </c>
      <c r="Q2628" s="0" t="n">
        <f aca="false">IF(AND(ISNUMBER($BW2628),ISNUMBER($BX2628)),MIN(1,MAX(0,($BX2628-2019+1)/($BX2628-$BW2628+1))),"")</f>
        <v>0</v>
      </c>
      <c r="R2628" s="0" t="n">
        <f aca="false">IF(AND(ISNUMBER($BW2628),ISNUMBER($BX2628)),MIN(1,MAX(0,($BX2628-2016+1)/($BX2628-$BW2628+1))),"")</f>
        <v>0</v>
      </c>
      <c r="S2628" s="0" t="n">
        <f aca="false">IF($L2628&lt;&gt;"",IF($L2628&gt;=2015.5,1,0),"")</f>
        <v>0</v>
      </c>
      <c r="T2628" s="0" t="n">
        <f aca="false">IF($L2628&lt;&gt;"",IF($L2628&gt;=2016,1,0),"")</f>
        <v>0</v>
      </c>
      <c r="U2628" s="0" t="n">
        <f aca="false">IF(ISNUMBER($BX2628),IF($BX2628&gt;=2016,1,0),"")</f>
        <v>0</v>
      </c>
      <c r="V2628" s="0" t="n">
        <f aca="false">IF(ISNUMBER($BW2628),IF($BW2628&gt;=2016,1,0),"")</f>
        <v>0</v>
      </c>
      <c r="W2628" s="0" t="str">
        <f aca="false">IF(AND(ISNUMBER($BW2628),ISNUMBER($BX2628)),IF($BW2628&gt;=2016,"post-only",IF($BX2628&lt;2016,"pre-only","mixed")),"")</f>
        <v>pre-only</v>
      </c>
      <c r="X2628" s="0" t="n">
        <f aca="false">IF(AND(ISNUMBER($BW2628),ISNUMBER($BX2628)),MIN(1,MAX(0,($BX2628-2017+1)/($BX2628-$BW2628+1))),"")</f>
        <v>0</v>
      </c>
      <c r="Y2628" s="0" t="n">
        <f aca="false">IF(AND(ISNUMBER($BW2628),ISNUMBER($BX2628)),MIN(1,MAX(0,($BX2628-2018+1)/($BX2628-$BW2628+1))),"")</f>
        <v>0</v>
      </c>
      <c r="Z2628" s="0" t="n">
        <f aca="false">IF(AND(ISNUMBER($BW2628),ISNUMBER($BX2628)),MIN(1,MAX(0,($BX2628-2019+1)/($BX2628-$BW2628+1))),"")</f>
        <v>0</v>
      </c>
      <c r="AA2628" s="0" t="n">
        <f aca="false">IF(ISNUMBER($BX2628),IF($BX2628&gt;=2017,1,0),"")</f>
        <v>0</v>
      </c>
      <c r="AB2628" s="0" t="n">
        <f aca="false">IF(ISNUMBER($BX2628),IF($BX2628&gt;=2018,1,0),"")</f>
        <v>0</v>
      </c>
      <c r="AC2628" s="0" t="n">
        <f aca="false">IF(ISNUMBER($BX2628),IF($BX2628&gt;=2019,1,0),"")</f>
        <v>0</v>
      </c>
      <c r="AD2628" s="0" t="n">
        <f aca="false">IF($L2628&lt;&gt;"",IF($L2628&gt;2013,1,0),"")</f>
        <v>0</v>
      </c>
      <c r="AE2628" s="0" t="n">
        <f aca="false">IF($L2628&lt;&gt;"",1+IF($L2628&gt;2011,1,0)+IF($L2628&gt;2014,1,0),"")</f>
        <v>2</v>
      </c>
      <c r="AF2628" s="0" t="s">
        <v>87</v>
      </c>
      <c r="AG2628" s="0" t="s">
        <v>88</v>
      </c>
      <c r="AH2628" s="0" t="s">
        <v>2080</v>
      </c>
      <c r="AI2628" s="0" t="s">
        <v>497</v>
      </c>
      <c r="AJ2628" s="0" t="s">
        <v>334</v>
      </c>
      <c r="AK2628" s="0" t="str">
        <f aca="false">IF(AND($CF2628&lt;&gt;"",IFERROR(INDEX(subsample_country_map!$B:$B,MATCH($CF2628,subsample_country_map!$A:$A,0)),"")&lt;&gt;""),INDEX(subsample_country_map!$B:$B,MATCH($CF2628,subsample_country_map!$A:$A,0)),INDEX(lookup!$AA:$AA,MATCH($A2628,lookup!$A:$A,0)))</f>
        <v>3_AsiaPac</v>
      </c>
      <c r="AL2628" s="0" t="str">
        <f aca="false">IF(AND($CF2628&lt;&gt;"",IFERROR(INDEX(subsample_country_map!$C:$C,MATCH($CF2628,subsample_country_map!$A:$A,0)),"")&lt;&gt;""),INDEX(subsample_country_map!$C:$C,MATCH($CF2628,subsample_country_map!$A:$A,0)),INDEX(lookup!$AB:$AB,MATCH($A2628,lookup!$A:$A,0)))</f>
        <v>2_developing</v>
      </c>
      <c r="AM2628" s="0" t="str">
        <f aca="false">IF(AND($CF2628&lt;&gt;"",IFERROR(INDEX(subsample_country_map!$D:$D,MATCH($CF2628,subsample_country_map!$A:$A,0)),"")&lt;&gt;""),INDEX(subsample_country_map!$D:$D,MATCH($CF2628,subsample_country_map!$A:$A,0)),INDEX(lookup!$AC:$AC,MATCH($A2628,lookup!$A:$A,0)))</f>
        <v>2_non_western</v>
      </c>
      <c r="AN2628" s="0" t="str">
        <f aca="false">IF(AND($CF2628&lt;&gt;"",IFERROR(INDEX(subsample_country_map!$E:$E,MATCH($CF2628,subsample_country_map!$A:$A,0)),"")&lt;&gt;""),INDEX(subsample_country_map!$E:$E,MATCH($CF2628,subsample_country_map!$A:$A,0)),INDEX(lookup!$AD:$AD,MATCH($A2628,lookup!$A:$A,0)))</f>
        <v>2_civil law</v>
      </c>
      <c r="AO2628" s="0" t="str">
        <f aca="false">INDEX(lookup!$Y:$Y,MATCH($A2628,lookup!$A:$A,0))</f>
        <v>0_published</v>
      </c>
      <c r="AP2628" s="0" t="str">
        <f aca="false">INDEX(lookup!$Z:$Z,MATCH($A2628,lookup!$A:$A,0))</f>
        <v>1_VHB high</v>
      </c>
      <c r="AQ2628" s="0" t="str">
        <f aca="false">INDEX(lookup!$W:$W,MATCH($A2628,lookup!$A:$A,0))</f>
        <v>2_sust</v>
      </c>
      <c r="AS2628" s="0" t="s">
        <v>91</v>
      </c>
      <c r="AT2628" s="0" t="s">
        <v>397</v>
      </c>
      <c r="AU2628" s="0" t="s">
        <v>93</v>
      </c>
      <c r="AV2628" s="0" t="s">
        <v>8451</v>
      </c>
      <c r="AX2628" s="0" t="s">
        <v>1335</v>
      </c>
      <c r="BA2628" s="0" t="n">
        <v>955</v>
      </c>
      <c r="BB2628" s="0" t="s">
        <v>96</v>
      </c>
      <c r="BC2628" s="0" t="s">
        <v>358</v>
      </c>
      <c r="BD2628" s="0" t="s">
        <v>123</v>
      </c>
      <c r="BE2628" s="0" t="s">
        <v>98</v>
      </c>
      <c r="BI2628" s="0" t="s">
        <v>427</v>
      </c>
      <c r="BJ2628" s="0" t="s">
        <v>8416</v>
      </c>
      <c r="BK2628" s="0" t="s">
        <v>8432</v>
      </c>
      <c r="BL2628" s="0" t="s">
        <v>8452</v>
      </c>
      <c r="BM2628" s="0" t="s">
        <v>8399</v>
      </c>
      <c r="BN2628" s="0" t="s">
        <v>8400</v>
      </c>
      <c r="BO2628" s="0" t="s">
        <v>769</v>
      </c>
      <c r="BP2628" s="0" t="s">
        <v>8394</v>
      </c>
      <c r="BQ2628" s="0" t="s">
        <v>127</v>
      </c>
      <c r="BT2628" s="0" t="n">
        <v>0</v>
      </c>
      <c r="BU2628" s="0" t="s">
        <v>8401</v>
      </c>
      <c r="BW2628" s="0" t="n">
        <v>2011</v>
      </c>
      <c r="BX2628" s="0" t="n">
        <v>2015</v>
      </c>
      <c r="BY2628" s="0" t="s">
        <v>2985</v>
      </c>
      <c r="BZ2628" s="0" t="n">
        <v>2013</v>
      </c>
      <c r="CA2628" s="0" t="n">
        <v>0</v>
      </c>
      <c r="CB2628" s="0" t="n">
        <v>0</v>
      </c>
      <c r="CC2628" s="0" t="n">
        <v>0</v>
      </c>
      <c r="CD2628" s="0" t="n">
        <v>0.0672565028123886</v>
      </c>
      <c r="CE2628" s="0" t="n">
        <v>1</v>
      </c>
    </row>
    <row r="2629" customFormat="false" ht="15" hidden="false" customHeight="false" outlineLevel="0" collapsed="false">
      <c r="A2629" s="0" t="s">
        <v>8394</v>
      </c>
      <c r="B2629" s="0" t="n">
        <v>3934</v>
      </c>
      <c r="C2629" s="0" t="n">
        <v>0.0389664043683254</v>
      </c>
      <c r="D2629" s="0" t="n">
        <v>725</v>
      </c>
      <c r="E2629" s="0" t="n">
        <f aca="false">IF(ISNUMBER($BA2629),$BA2629,IF(AND(ISNUMBER($D2629),ISNUMBER($BW2629),ISNUMBER($BX2629)),$D2629*($BX2629-$BW2629+1),""))</f>
        <v>725</v>
      </c>
      <c r="H2629" s="0" t="s">
        <v>118</v>
      </c>
      <c r="I2629" s="0" t="s">
        <v>119</v>
      </c>
      <c r="J2629" s="0" t="n">
        <f aca="false">IF($BW2629&lt;&gt;"",$BW2629,"")</f>
        <v>2011</v>
      </c>
      <c r="K2629" s="0" t="n">
        <f aca="false">IF($BX2629&lt;&gt;"",$BX2629,"")</f>
        <v>2015</v>
      </c>
      <c r="L2629" s="0" t="n">
        <f aca="false">IF(AND(ISNUMBER($BW2629),ISNUMBER($BX2629)),($BW2629+$BX2629)/2,"")</f>
        <v>2013</v>
      </c>
      <c r="M2629" s="0" t="n">
        <f aca="false">IF($L2629&lt;&gt;"",$L2629,"")</f>
        <v>2013</v>
      </c>
      <c r="N2629" s="0" t="n">
        <f aca="false">IF(AND(ISNUMBER($BW2629),ISNUMBER($BX2629)),MIN(1,MAX(0,($BX2629-2016+1)/($BX2629-$BW2629+1))),"")</f>
        <v>0</v>
      </c>
      <c r="O2629" s="0" t="n">
        <f aca="false">IF(AND(ISNUMBER($BW2629),ISNUMBER($BX2629)),MIN(1,MAX(0,($BX2629-2017+1)/($BX2629-$BW2629+1))),"")</f>
        <v>0</v>
      </c>
      <c r="P2629" s="0" t="n">
        <f aca="false">IF(AND(ISNUMBER($BW2629),ISNUMBER($BX2629)),MIN(1,MAX(0,($BX2629-2018+1)/($BX2629-$BW2629+1))),"")</f>
        <v>0</v>
      </c>
      <c r="Q2629" s="0" t="n">
        <f aca="false">IF(AND(ISNUMBER($BW2629),ISNUMBER($BX2629)),MIN(1,MAX(0,($BX2629-2019+1)/($BX2629-$BW2629+1))),"")</f>
        <v>0</v>
      </c>
      <c r="R2629" s="0" t="n">
        <f aca="false">IF(AND(ISNUMBER($BW2629),ISNUMBER($BX2629)),MIN(1,MAX(0,($BX2629-2016+1)/($BX2629-$BW2629+1))),"")</f>
        <v>0</v>
      </c>
      <c r="S2629" s="0" t="n">
        <f aca="false">IF($L2629&lt;&gt;"",IF($L2629&gt;=2015.5,1,0),"")</f>
        <v>0</v>
      </c>
      <c r="T2629" s="0" t="n">
        <f aca="false">IF($L2629&lt;&gt;"",IF($L2629&gt;=2016,1,0),"")</f>
        <v>0</v>
      </c>
      <c r="U2629" s="0" t="n">
        <f aca="false">IF(ISNUMBER($BX2629),IF($BX2629&gt;=2016,1,0),"")</f>
        <v>0</v>
      </c>
      <c r="V2629" s="0" t="n">
        <f aca="false">IF(ISNUMBER($BW2629),IF($BW2629&gt;=2016,1,0),"")</f>
        <v>0</v>
      </c>
      <c r="W2629" s="0" t="str">
        <f aca="false">IF(AND(ISNUMBER($BW2629),ISNUMBER($BX2629)),IF($BW2629&gt;=2016,"post-only",IF($BX2629&lt;2016,"pre-only","mixed")),"")</f>
        <v>pre-only</v>
      </c>
      <c r="X2629" s="0" t="n">
        <f aca="false">IF(AND(ISNUMBER($BW2629),ISNUMBER($BX2629)),MIN(1,MAX(0,($BX2629-2017+1)/($BX2629-$BW2629+1))),"")</f>
        <v>0</v>
      </c>
      <c r="Y2629" s="0" t="n">
        <f aca="false">IF(AND(ISNUMBER($BW2629),ISNUMBER($BX2629)),MIN(1,MAX(0,($BX2629-2018+1)/($BX2629-$BW2629+1))),"")</f>
        <v>0</v>
      </c>
      <c r="Z2629" s="0" t="n">
        <f aca="false">IF(AND(ISNUMBER($BW2629),ISNUMBER($BX2629)),MIN(1,MAX(0,($BX2629-2019+1)/($BX2629-$BW2629+1))),"")</f>
        <v>0</v>
      </c>
      <c r="AA2629" s="0" t="n">
        <f aca="false">IF(ISNUMBER($BX2629),IF($BX2629&gt;=2017,1,0),"")</f>
        <v>0</v>
      </c>
      <c r="AB2629" s="0" t="n">
        <f aca="false">IF(ISNUMBER($BX2629),IF($BX2629&gt;=2018,1,0),"")</f>
        <v>0</v>
      </c>
      <c r="AC2629" s="0" t="n">
        <f aca="false">IF(ISNUMBER($BX2629),IF($BX2629&gt;=2019,1,0),"")</f>
        <v>0</v>
      </c>
      <c r="AD2629" s="0" t="n">
        <f aca="false">IF($L2629&lt;&gt;"",IF($L2629&gt;2013,1,0),"")</f>
        <v>0</v>
      </c>
      <c r="AE2629" s="0" t="n">
        <f aca="false">IF($L2629&lt;&gt;"",1+IF($L2629&gt;2011,1,0)+IF($L2629&gt;2014,1,0),"")</f>
        <v>2</v>
      </c>
      <c r="AF2629" s="0" t="s">
        <v>87</v>
      </c>
      <c r="AG2629" s="0" t="s">
        <v>88</v>
      </c>
      <c r="AH2629" s="0" t="s">
        <v>2080</v>
      </c>
      <c r="AI2629" s="0" t="s">
        <v>497</v>
      </c>
      <c r="AJ2629" s="0" t="s">
        <v>334</v>
      </c>
      <c r="AK2629" s="0" t="str">
        <f aca="false">IF(AND($CF2629&lt;&gt;"",IFERROR(INDEX(subsample_country_map!$B:$B,MATCH($CF2629,subsample_country_map!$A:$A,0)),"")&lt;&gt;""),INDEX(subsample_country_map!$B:$B,MATCH($CF2629,subsample_country_map!$A:$A,0)),INDEX(lookup!$AA:$AA,MATCH($A2629,lookup!$A:$A,0)))</f>
        <v>3_AsiaPac</v>
      </c>
      <c r="AL2629" s="0" t="str">
        <f aca="false">IF(AND($CF2629&lt;&gt;"",IFERROR(INDEX(subsample_country_map!$C:$C,MATCH($CF2629,subsample_country_map!$A:$A,0)),"")&lt;&gt;""),INDEX(subsample_country_map!$C:$C,MATCH($CF2629,subsample_country_map!$A:$A,0)),INDEX(lookup!$AB:$AB,MATCH($A2629,lookup!$A:$A,0)))</f>
        <v>2_developing</v>
      </c>
      <c r="AM2629" s="0" t="str">
        <f aca="false">IF(AND($CF2629&lt;&gt;"",IFERROR(INDEX(subsample_country_map!$D:$D,MATCH($CF2629,subsample_country_map!$A:$A,0)),"")&lt;&gt;""),INDEX(subsample_country_map!$D:$D,MATCH($CF2629,subsample_country_map!$A:$A,0)),INDEX(lookup!$AC:$AC,MATCH($A2629,lookup!$A:$A,0)))</f>
        <v>2_non_western</v>
      </c>
      <c r="AN2629" s="0" t="str">
        <f aca="false">IF(AND($CF2629&lt;&gt;"",IFERROR(INDEX(subsample_country_map!$E:$E,MATCH($CF2629,subsample_country_map!$A:$A,0)),"")&lt;&gt;""),INDEX(subsample_country_map!$E:$E,MATCH($CF2629,subsample_country_map!$A:$A,0)),INDEX(lookup!$AD:$AD,MATCH($A2629,lookup!$A:$A,0)))</f>
        <v>2_civil law</v>
      </c>
      <c r="AO2629" s="0" t="str">
        <f aca="false">INDEX(lookup!$Y:$Y,MATCH($A2629,lookup!$A:$A,0))</f>
        <v>0_published</v>
      </c>
      <c r="AP2629" s="0" t="str">
        <f aca="false">INDEX(lookup!$Z:$Z,MATCH($A2629,lookup!$A:$A,0))</f>
        <v>1_VHB high</v>
      </c>
      <c r="AQ2629" s="0" t="str">
        <f aca="false">INDEX(lookup!$W:$W,MATCH($A2629,lookup!$A:$A,0))</f>
        <v>2_sust</v>
      </c>
      <c r="AS2629" s="0" t="s">
        <v>91</v>
      </c>
      <c r="AT2629" s="0" t="s">
        <v>397</v>
      </c>
      <c r="AU2629" s="0" t="s">
        <v>93</v>
      </c>
      <c r="AV2629" s="0" t="s">
        <v>8453</v>
      </c>
      <c r="AX2629" s="0" t="s">
        <v>1296</v>
      </c>
      <c r="BA2629" s="0" t="n">
        <v>725</v>
      </c>
      <c r="BB2629" s="0" t="s">
        <v>96</v>
      </c>
      <c r="BC2629" s="0" t="s">
        <v>358</v>
      </c>
      <c r="BD2629" s="0" t="s">
        <v>123</v>
      </c>
      <c r="BE2629" s="0" t="s">
        <v>7084</v>
      </c>
      <c r="BF2629" s="0" t="s">
        <v>8439</v>
      </c>
      <c r="BI2629" s="0" t="s">
        <v>427</v>
      </c>
      <c r="BJ2629" s="0" t="s">
        <v>8439</v>
      </c>
      <c r="BK2629" s="0" t="s">
        <v>8432</v>
      </c>
      <c r="BL2629" s="0" t="s">
        <v>8454</v>
      </c>
      <c r="BM2629" s="0" t="s">
        <v>8399</v>
      </c>
      <c r="BN2629" s="0" t="s">
        <v>8400</v>
      </c>
      <c r="BO2629" s="0" t="s">
        <v>769</v>
      </c>
      <c r="BP2629" s="0" t="s">
        <v>8394</v>
      </c>
      <c r="BQ2629" s="0" t="s">
        <v>127</v>
      </c>
      <c r="BT2629" s="0" t="n">
        <v>0</v>
      </c>
      <c r="BU2629" s="0" t="s">
        <v>8401</v>
      </c>
      <c r="BW2629" s="0" t="n">
        <v>2011</v>
      </c>
      <c r="BX2629" s="0" t="n">
        <v>2015</v>
      </c>
      <c r="BY2629" s="0" t="s">
        <v>2985</v>
      </c>
      <c r="BZ2629" s="0" t="n">
        <v>2013</v>
      </c>
      <c r="CA2629" s="0" t="n">
        <v>0</v>
      </c>
      <c r="CB2629" s="0" t="n">
        <v>0</v>
      </c>
      <c r="CC2629" s="0" t="n">
        <v>0</v>
      </c>
      <c r="CD2629" s="0" t="n">
        <v>0.0389861443001366</v>
      </c>
      <c r="CE2629" s="0" t="n">
        <v>1</v>
      </c>
    </row>
    <row r="2630" customFormat="false" ht="15" hidden="false" customHeight="false" outlineLevel="0" collapsed="false">
      <c r="A2630" s="0" t="s">
        <v>8394</v>
      </c>
      <c r="B2630" s="0" t="n">
        <v>3935</v>
      </c>
      <c r="C2630" s="0" t="n">
        <v>0.163916385891236</v>
      </c>
      <c r="D2630" s="0" t="n">
        <v>230</v>
      </c>
      <c r="E2630" s="0" t="n">
        <f aca="false">IF(ISNUMBER($BA2630),$BA2630,IF(AND(ISNUMBER($D2630),ISNUMBER($BW2630),ISNUMBER($BX2630)),$D2630*($BX2630-$BW2630+1),""))</f>
        <v>230</v>
      </c>
      <c r="H2630" s="0" t="s">
        <v>118</v>
      </c>
      <c r="I2630" s="0" t="s">
        <v>119</v>
      </c>
      <c r="J2630" s="0" t="n">
        <f aca="false">IF($BW2630&lt;&gt;"",$BW2630,"")</f>
        <v>2011</v>
      </c>
      <c r="K2630" s="0" t="n">
        <f aca="false">IF($BX2630&lt;&gt;"",$BX2630,"")</f>
        <v>2015</v>
      </c>
      <c r="L2630" s="0" t="n">
        <f aca="false">IF(AND(ISNUMBER($BW2630),ISNUMBER($BX2630)),($BW2630+$BX2630)/2,"")</f>
        <v>2013</v>
      </c>
      <c r="M2630" s="0" t="n">
        <f aca="false">IF($L2630&lt;&gt;"",$L2630,"")</f>
        <v>2013</v>
      </c>
      <c r="N2630" s="0" t="n">
        <f aca="false">IF(AND(ISNUMBER($BW2630),ISNUMBER($BX2630)),MIN(1,MAX(0,($BX2630-2016+1)/($BX2630-$BW2630+1))),"")</f>
        <v>0</v>
      </c>
      <c r="O2630" s="0" t="n">
        <f aca="false">IF(AND(ISNUMBER($BW2630),ISNUMBER($BX2630)),MIN(1,MAX(0,($BX2630-2017+1)/($BX2630-$BW2630+1))),"")</f>
        <v>0</v>
      </c>
      <c r="P2630" s="0" t="n">
        <f aca="false">IF(AND(ISNUMBER($BW2630),ISNUMBER($BX2630)),MIN(1,MAX(0,($BX2630-2018+1)/($BX2630-$BW2630+1))),"")</f>
        <v>0</v>
      </c>
      <c r="Q2630" s="0" t="n">
        <f aca="false">IF(AND(ISNUMBER($BW2630),ISNUMBER($BX2630)),MIN(1,MAX(0,($BX2630-2019+1)/($BX2630-$BW2630+1))),"")</f>
        <v>0</v>
      </c>
      <c r="R2630" s="0" t="n">
        <f aca="false">IF(AND(ISNUMBER($BW2630),ISNUMBER($BX2630)),MIN(1,MAX(0,($BX2630-2016+1)/($BX2630-$BW2630+1))),"")</f>
        <v>0</v>
      </c>
      <c r="S2630" s="0" t="n">
        <f aca="false">IF($L2630&lt;&gt;"",IF($L2630&gt;=2015.5,1,0),"")</f>
        <v>0</v>
      </c>
      <c r="T2630" s="0" t="n">
        <f aca="false">IF($L2630&lt;&gt;"",IF($L2630&gt;=2016,1,0),"")</f>
        <v>0</v>
      </c>
      <c r="U2630" s="0" t="n">
        <f aca="false">IF(ISNUMBER($BX2630),IF($BX2630&gt;=2016,1,0),"")</f>
        <v>0</v>
      </c>
      <c r="V2630" s="0" t="n">
        <f aca="false">IF(ISNUMBER($BW2630),IF($BW2630&gt;=2016,1,0),"")</f>
        <v>0</v>
      </c>
      <c r="W2630" s="0" t="str">
        <f aca="false">IF(AND(ISNUMBER($BW2630),ISNUMBER($BX2630)),IF($BW2630&gt;=2016,"post-only",IF($BX2630&lt;2016,"pre-only","mixed")),"")</f>
        <v>pre-only</v>
      </c>
      <c r="X2630" s="0" t="n">
        <f aca="false">IF(AND(ISNUMBER($BW2630),ISNUMBER($BX2630)),MIN(1,MAX(0,($BX2630-2017+1)/($BX2630-$BW2630+1))),"")</f>
        <v>0</v>
      </c>
      <c r="Y2630" s="0" t="n">
        <f aca="false">IF(AND(ISNUMBER($BW2630),ISNUMBER($BX2630)),MIN(1,MAX(0,($BX2630-2018+1)/($BX2630-$BW2630+1))),"")</f>
        <v>0</v>
      </c>
      <c r="Z2630" s="0" t="n">
        <f aca="false">IF(AND(ISNUMBER($BW2630),ISNUMBER($BX2630)),MIN(1,MAX(0,($BX2630-2019+1)/($BX2630-$BW2630+1))),"")</f>
        <v>0</v>
      </c>
      <c r="AA2630" s="0" t="n">
        <f aca="false">IF(ISNUMBER($BX2630),IF($BX2630&gt;=2017,1,0),"")</f>
        <v>0</v>
      </c>
      <c r="AB2630" s="0" t="n">
        <f aca="false">IF(ISNUMBER($BX2630),IF($BX2630&gt;=2018,1,0),"")</f>
        <v>0</v>
      </c>
      <c r="AC2630" s="0" t="n">
        <f aca="false">IF(ISNUMBER($BX2630),IF($BX2630&gt;=2019,1,0),"")</f>
        <v>0</v>
      </c>
      <c r="AD2630" s="0" t="n">
        <f aca="false">IF($L2630&lt;&gt;"",IF($L2630&gt;2013,1,0),"")</f>
        <v>0</v>
      </c>
      <c r="AE2630" s="0" t="n">
        <f aca="false">IF($L2630&lt;&gt;"",1+IF($L2630&gt;2011,1,0)+IF($L2630&gt;2014,1,0),"")</f>
        <v>2</v>
      </c>
      <c r="AF2630" s="0" t="s">
        <v>87</v>
      </c>
      <c r="AG2630" s="0" t="s">
        <v>88</v>
      </c>
      <c r="AH2630" s="0" t="s">
        <v>2080</v>
      </c>
      <c r="AI2630" s="0" t="s">
        <v>497</v>
      </c>
      <c r="AJ2630" s="0" t="s">
        <v>334</v>
      </c>
      <c r="AK2630" s="0" t="str">
        <f aca="false">IF(AND($CF2630&lt;&gt;"",IFERROR(INDEX(subsample_country_map!$B:$B,MATCH($CF2630,subsample_country_map!$A:$A,0)),"")&lt;&gt;""),INDEX(subsample_country_map!$B:$B,MATCH($CF2630,subsample_country_map!$A:$A,0)),INDEX(lookup!$AA:$AA,MATCH($A2630,lookup!$A:$A,0)))</f>
        <v>3_AsiaPac</v>
      </c>
      <c r="AL2630" s="0" t="str">
        <f aca="false">IF(AND($CF2630&lt;&gt;"",IFERROR(INDEX(subsample_country_map!$C:$C,MATCH($CF2630,subsample_country_map!$A:$A,0)),"")&lt;&gt;""),INDEX(subsample_country_map!$C:$C,MATCH($CF2630,subsample_country_map!$A:$A,0)),INDEX(lookup!$AB:$AB,MATCH($A2630,lookup!$A:$A,0)))</f>
        <v>2_developing</v>
      </c>
      <c r="AM2630" s="0" t="str">
        <f aca="false">IF(AND($CF2630&lt;&gt;"",IFERROR(INDEX(subsample_country_map!$D:$D,MATCH($CF2630,subsample_country_map!$A:$A,0)),"")&lt;&gt;""),INDEX(subsample_country_map!$D:$D,MATCH($CF2630,subsample_country_map!$A:$A,0)),INDEX(lookup!$AC:$AC,MATCH($A2630,lookup!$A:$A,0)))</f>
        <v>2_non_western</v>
      </c>
      <c r="AN2630" s="0" t="str">
        <f aca="false">IF(AND($CF2630&lt;&gt;"",IFERROR(INDEX(subsample_country_map!$E:$E,MATCH($CF2630,subsample_country_map!$A:$A,0)),"")&lt;&gt;""),INDEX(subsample_country_map!$E:$E,MATCH($CF2630,subsample_country_map!$A:$A,0)),INDEX(lookup!$AD:$AD,MATCH($A2630,lookup!$A:$A,0)))</f>
        <v>2_civil law</v>
      </c>
      <c r="AO2630" s="0" t="str">
        <f aca="false">INDEX(lookup!$Y:$Y,MATCH($A2630,lookup!$A:$A,0))</f>
        <v>0_published</v>
      </c>
      <c r="AP2630" s="0" t="str">
        <f aca="false">INDEX(lookup!$Z:$Z,MATCH($A2630,lookup!$A:$A,0))</f>
        <v>1_VHB high</v>
      </c>
      <c r="AQ2630" s="0" t="str">
        <f aca="false">INDEX(lookup!$W:$W,MATCH($A2630,lookup!$A:$A,0))</f>
        <v>2_sust</v>
      </c>
      <c r="AS2630" s="0" t="s">
        <v>91</v>
      </c>
      <c r="AT2630" s="0" t="s">
        <v>397</v>
      </c>
      <c r="AU2630" s="0" t="s">
        <v>93</v>
      </c>
      <c r="AV2630" s="0" t="s">
        <v>8455</v>
      </c>
      <c r="AX2630" s="0" t="s">
        <v>8456</v>
      </c>
      <c r="BA2630" s="0" t="n">
        <v>230</v>
      </c>
      <c r="BB2630" s="0" t="s">
        <v>96</v>
      </c>
      <c r="BC2630" s="0" t="s">
        <v>358</v>
      </c>
      <c r="BD2630" s="0" t="s">
        <v>123</v>
      </c>
      <c r="BE2630" s="0" t="s">
        <v>7084</v>
      </c>
      <c r="BF2630" s="0" t="s">
        <v>8406</v>
      </c>
      <c r="BI2630" s="0" t="s">
        <v>427</v>
      </c>
      <c r="BJ2630" s="0" t="s">
        <v>8406</v>
      </c>
      <c r="BK2630" s="0" t="s">
        <v>8432</v>
      </c>
      <c r="BL2630" s="0" t="s">
        <v>8457</v>
      </c>
      <c r="BM2630" s="0" t="s">
        <v>8399</v>
      </c>
      <c r="BN2630" s="0" t="s">
        <v>8400</v>
      </c>
      <c r="BO2630" s="0" t="s">
        <v>769</v>
      </c>
      <c r="BP2630" s="0" t="s">
        <v>8394</v>
      </c>
      <c r="BQ2630" s="0" t="s">
        <v>127</v>
      </c>
      <c r="BT2630" s="0" t="n">
        <v>0</v>
      </c>
      <c r="BU2630" s="0" t="s">
        <v>8401</v>
      </c>
      <c r="BW2630" s="0" t="n">
        <v>2011</v>
      </c>
      <c r="BX2630" s="0" t="n">
        <v>2015</v>
      </c>
      <c r="BY2630" s="0" t="s">
        <v>2985</v>
      </c>
      <c r="BZ2630" s="0" t="n">
        <v>2013</v>
      </c>
      <c r="CA2630" s="0" t="n">
        <v>0</v>
      </c>
      <c r="CB2630" s="0" t="n">
        <v>0</v>
      </c>
      <c r="CC2630" s="0" t="n">
        <v>0</v>
      </c>
      <c r="CD2630" s="0" t="n">
        <v>0.165408583662303</v>
      </c>
      <c r="CE2630" s="0" t="n">
        <v>1</v>
      </c>
    </row>
    <row r="2631" customFormat="false" ht="15" hidden="false" customHeight="false" outlineLevel="0" collapsed="false">
      <c r="A2631" s="0" t="s">
        <v>8394</v>
      </c>
      <c r="B2631" s="0" t="n">
        <v>3936</v>
      </c>
      <c r="C2631" s="0" t="n">
        <v>0.0639401883612367</v>
      </c>
      <c r="D2631" s="0" t="n">
        <v>955</v>
      </c>
      <c r="E2631" s="0" t="n">
        <f aca="false">IF(ISNUMBER($BA2631),$BA2631,IF(AND(ISNUMBER($D2631),ISNUMBER($BW2631),ISNUMBER($BX2631)),$D2631*($BX2631-$BW2631+1),""))</f>
        <v>955</v>
      </c>
      <c r="H2631" s="0" t="s">
        <v>118</v>
      </c>
      <c r="I2631" s="0" t="s">
        <v>119</v>
      </c>
      <c r="J2631" s="0" t="n">
        <f aca="false">IF($BW2631&lt;&gt;"",$BW2631,"")</f>
        <v>2011</v>
      </c>
      <c r="K2631" s="0" t="n">
        <f aca="false">IF($BX2631&lt;&gt;"",$BX2631,"")</f>
        <v>2015</v>
      </c>
      <c r="L2631" s="0" t="n">
        <f aca="false">IF(AND(ISNUMBER($BW2631),ISNUMBER($BX2631)),($BW2631+$BX2631)/2,"")</f>
        <v>2013</v>
      </c>
      <c r="M2631" s="0" t="n">
        <f aca="false">IF($L2631&lt;&gt;"",$L2631,"")</f>
        <v>2013</v>
      </c>
      <c r="N2631" s="0" t="n">
        <f aca="false">IF(AND(ISNUMBER($BW2631),ISNUMBER($BX2631)),MIN(1,MAX(0,($BX2631-2016+1)/($BX2631-$BW2631+1))),"")</f>
        <v>0</v>
      </c>
      <c r="O2631" s="0" t="n">
        <f aca="false">IF(AND(ISNUMBER($BW2631),ISNUMBER($BX2631)),MIN(1,MAX(0,($BX2631-2017+1)/($BX2631-$BW2631+1))),"")</f>
        <v>0</v>
      </c>
      <c r="P2631" s="0" t="n">
        <f aca="false">IF(AND(ISNUMBER($BW2631),ISNUMBER($BX2631)),MIN(1,MAX(0,($BX2631-2018+1)/($BX2631-$BW2631+1))),"")</f>
        <v>0</v>
      </c>
      <c r="Q2631" s="0" t="n">
        <f aca="false">IF(AND(ISNUMBER($BW2631),ISNUMBER($BX2631)),MIN(1,MAX(0,($BX2631-2019+1)/($BX2631-$BW2631+1))),"")</f>
        <v>0</v>
      </c>
      <c r="R2631" s="0" t="n">
        <f aca="false">IF(AND(ISNUMBER($BW2631),ISNUMBER($BX2631)),MIN(1,MAX(0,($BX2631-2016+1)/($BX2631-$BW2631+1))),"")</f>
        <v>0</v>
      </c>
      <c r="S2631" s="0" t="n">
        <f aca="false">IF($L2631&lt;&gt;"",IF($L2631&gt;=2015.5,1,0),"")</f>
        <v>0</v>
      </c>
      <c r="T2631" s="0" t="n">
        <f aca="false">IF($L2631&lt;&gt;"",IF($L2631&gt;=2016,1,0),"")</f>
        <v>0</v>
      </c>
      <c r="U2631" s="0" t="n">
        <f aca="false">IF(ISNUMBER($BX2631),IF($BX2631&gt;=2016,1,0),"")</f>
        <v>0</v>
      </c>
      <c r="V2631" s="0" t="n">
        <f aca="false">IF(ISNUMBER($BW2631),IF($BW2631&gt;=2016,1,0),"")</f>
        <v>0</v>
      </c>
      <c r="W2631" s="0" t="str">
        <f aca="false">IF(AND(ISNUMBER($BW2631),ISNUMBER($BX2631)),IF($BW2631&gt;=2016,"post-only",IF($BX2631&lt;2016,"pre-only","mixed")),"")</f>
        <v>pre-only</v>
      </c>
      <c r="X2631" s="0" t="n">
        <f aca="false">IF(AND(ISNUMBER($BW2631),ISNUMBER($BX2631)),MIN(1,MAX(0,($BX2631-2017+1)/($BX2631-$BW2631+1))),"")</f>
        <v>0</v>
      </c>
      <c r="Y2631" s="0" t="n">
        <f aca="false">IF(AND(ISNUMBER($BW2631),ISNUMBER($BX2631)),MIN(1,MAX(0,($BX2631-2018+1)/($BX2631-$BW2631+1))),"")</f>
        <v>0</v>
      </c>
      <c r="Z2631" s="0" t="n">
        <f aca="false">IF(AND(ISNUMBER($BW2631),ISNUMBER($BX2631)),MIN(1,MAX(0,($BX2631-2019+1)/($BX2631-$BW2631+1))),"")</f>
        <v>0</v>
      </c>
      <c r="AA2631" s="0" t="n">
        <f aca="false">IF(ISNUMBER($BX2631),IF($BX2631&gt;=2017,1,0),"")</f>
        <v>0</v>
      </c>
      <c r="AB2631" s="0" t="n">
        <f aca="false">IF(ISNUMBER($BX2631),IF($BX2631&gt;=2018,1,0),"")</f>
        <v>0</v>
      </c>
      <c r="AC2631" s="0" t="n">
        <f aca="false">IF(ISNUMBER($BX2631),IF($BX2631&gt;=2019,1,0),"")</f>
        <v>0</v>
      </c>
      <c r="AD2631" s="0" t="n">
        <f aca="false">IF($L2631&lt;&gt;"",IF($L2631&gt;2013,1,0),"")</f>
        <v>0</v>
      </c>
      <c r="AE2631" s="0" t="n">
        <f aca="false">IF($L2631&lt;&gt;"",1+IF($L2631&gt;2011,1,0)+IF($L2631&gt;2014,1,0),"")</f>
        <v>2</v>
      </c>
      <c r="AF2631" s="0" t="s">
        <v>87</v>
      </c>
      <c r="AG2631" s="0" t="s">
        <v>88</v>
      </c>
      <c r="AH2631" s="0" t="s">
        <v>2080</v>
      </c>
      <c r="AI2631" s="0" t="s">
        <v>497</v>
      </c>
      <c r="AJ2631" s="0" t="s">
        <v>334</v>
      </c>
      <c r="AK2631" s="0" t="str">
        <f aca="false">IF(AND($CF2631&lt;&gt;"",IFERROR(INDEX(subsample_country_map!$B:$B,MATCH($CF2631,subsample_country_map!$A:$A,0)),"")&lt;&gt;""),INDEX(subsample_country_map!$B:$B,MATCH($CF2631,subsample_country_map!$A:$A,0)),INDEX(lookup!$AA:$AA,MATCH($A2631,lookup!$A:$A,0)))</f>
        <v>3_AsiaPac</v>
      </c>
      <c r="AL2631" s="0" t="str">
        <f aca="false">IF(AND($CF2631&lt;&gt;"",IFERROR(INDEX(subsample_country_map!$C:$C,MATCH($CF2631,subsample_country_map!$A:$A,0)),"")&lt;&gt;""),INDEX(subsample_country_map!$C:$C,MATCH($CF2631,subsample_country_map!$A:$A,0)),INDEX(lookup!$AB:$AB,MATCH($A2631,lookup!$A:$A,0)))</f>
        <v>2_developing</v>
      </c>
      <c r="AM2631" s="0" t="str">
        <f aca="false">IF(AND($CF2631&lt;&gt;"",IFERROR(INDEX(subsample_country_map!$D:$D,MATCH($CF2631,subsample_country_map!$A:$A,0)),"")&lt;&gt;""),INDEX(subsample_country_map!$D:$D,MATCH($CF2631,subsample_country_map!$A:$A,0)),INDEX(lookup!$AC:$AC,MATCH($A2631,lookup!$A:$A,0)))</f>
        <v>2_non_western</v>
      </c>
      <c r="AN2631" s="0" t="str">
        <f aca="false">IF(AND($CF2631&lt;&gt;"",IFERROR(INDEX(subsample_country_map!$E:$E,MATCH($CF2631,subsample_country_map!$A:$A,0)),"")&lt;&gt;""),INDEX(subsample_country_map!$E:$E,MATCH($CF2631,subsample_country_map!$A:$A,0)),INDEX(lookup!$AD:$AD,MATCH($A2631,lookup!$A:$A,0)))</f>
        <v>2_civil law</v>
      </c>
      <c r="AO2631" s="0" t="str">
        <f aca="false">INDEX(lookup!$Y:$Y,MATCH($A2631,lookup!$A:$A,0))</f>
        <v>0_published</v>
      </c>
      <c r="AP2631" s="0" t="str">
        <f aca="false">INDEX(lookup!$Z:$Z,MATCH($A2631,lookup!$A:$A,0))</f>
        <v>1_VHB high</v>
      </c>
      <c r="AQ2631" s="0" t="str">
        <f aca="false">INDEX(lookup!$W:$W,MATCH($A2631,lookup!$A:$A,0))</f>
        <v>2_sust</v>
      </c>
      <c r="AS2631" s="0" t="s">
        <v>91</v>
      </c>
      <c r="AT2631" s="0" t="s">
        <v>397</v>
      </c>
      <c r="AU2631" s="0" t="s">
        <v>93</v>
      </c>
      <c r="AV2631" s="0" t="s">
        <v>8458</v>
      </c>
      <c r="AX2631" s="0" t="s">
        <v>467</v>
      </c>
      <c r="BA2631" s="0" t="n">
        <v>955</v>
      </c>
      <c r="BB2631" s="0" t="s">
        <v>96</v>
      </c>
      <c r="BC2631" s="0" t="s">
        <v>358</v>
      </c>
      <c r="BD2631" s="0" t="s">
        <v>123</v>
      </c>
      <c r="BE2631" s="0" t="s">
        <v>98</v>
      </c>
      <c r="BI2631" s="0" t="s">
        <v>763</v>
      </c>
      <c r="BJ2631" s="0" t="s">
        <v>8431</v>
      </c>
      <c r="BK2631" s="0" t="s">
        <v>8432</v>
      </c>
      <c r="BL2631" s="0" t="s">
        <v>8459</v>
      </c>
      <c r="BM2631" s="0" t="s">
        <v>8399</v>
      </c>
      <c r="BN2631" s="0" t="s">
        <v>8400</v>
      </c>
      <c r="BO2631" s="0" t="s">
        <v>769</v>
      </c>
      <c r="BP2631" s="0" t="s">
        <v>8394</v>
      </c>
      <c r="BQ2631" s="0" t="s">
        <v>127</v>
      </c>
      <c r="BT2631" s="0" t="n">
        <v>0</v>
      </c>
      <c r="BU2631" s="0" t="s">
        <v>8401</v>
      </c>
      <c r="BW2631" s="0" t="n">
        <v>2011</v>
      </c>
      <c r="BX2631" s="0" t="n">
        <v>2015</v>
      </c>
      <c r="BY2631" s="0" t="s">
        <v>2985</v>
      </c>
      <c r="BZ2631" s="0" t="n">
        <v>2013</v>
      </c>
      <c r="CA2631" s="0" t="n">
        <v>0</v>
      </c>
      <c r="CB2631" s="0" t="n">
        <v>0</v>
      </c>
      <c r="CC2631" s="0" t="n">
        <v>0</v>
      </c>
      <c r="CD2631" s="0" t="n">
        <v>0.064027539307933</v>
      </c>
      <c r="CE2631" s="0" t="n">
        <v>1</v>
      </c>
    </row>
    <row r="2632" customFormat="false" ht="15" hidden="false" customHeight="false" outlineLevel="0" collapsed="false">
      <c r="A2632" s="0" t="s">
        <v>8394</v>
      </c>
      <c r="B2632" s="0" t="n">
        <v>3937</v>
      </c>
      <c r="C2632" s="0" t="n">
        <v>0.062975269176364</v>
      </c>
      <c r="D2632" s="0" t="n">
        <v>955</v>
      </c>
      <c r="E2632" s="0" t="n">
        <f aca="false">IF(ISNUMBER($BA2632),$BA2632,IF(AND(ISNUMBER($D2632),ISNUMBER($BW2632),ISNUMBER($BX2632)),$D2632*($BX2632-$BW2632+1),""))</f>
        <v>955</v>
      </c>
      <c r="H2632" s="0" t="s">
        <v>118</v>
      </c>
      <c r="I2632" s="0" t="s">
        <v>119</v>
      </c>
      <c r="J2632" s="0" t="n">
        <f aca="false">IF($BW2632&lt;&gt;"",$BW2632,"")</f>
        <v>2011</v>
      </c>
      <c r="K2632" s="0" t="n">
        <f aca="false">IF($BX2632&lt;&gt;"",$BX2632,"")</f>
        <v>2015</v>
      </c>
      <c r="L2632" s="0" t="n">
        <f aca="false">IF(AND(ISNUMBER($BW2632),ISNUMBER($BX2632)),($BW2632+$BX2632)/2,"")</f>
        <v>2013</v>
      </c>
      <c r="M2632" s="0" t="n">
        <f aca="false">IF($L2632&lt;&gt;"",$L2632,"")</f>
        <v>2013</v>
      </c>
      <c r="N2632" s="0" t="n">
        <f aca="false">IF(AND(ISNUMBER($BW2632),ISNUMBER($BX2632)),MIN(1,MAX(0,($BX2632-2016+1)/($BX2632-$BW2632+1))),"")</f>
        <v>0</v>
      </c>
      <c r="O2632" s="0" t="n">
        <f aca="false">IF(AND(ISNUMBER($BW2632),ISNUMBER($BX2632)),MIN(1,MAX(0,($BX2632-2017+1)/($BX2632-$BW2632+1))),"")</f>
        <v>0</v>
      </c>
      <c r="P2632" s="0" t="n">
        <f aca="false">IF(AND(ISNUMBER($BW2632),ISNUMBER($BX2632)),MIN(1,MAX(0,($BX2632-2018+1)/($BX2632-$BW2632+1))),"")</f>
        <v>0</v>
      </c>
      <c r="Q2632" s="0" t="n">
        <f aca="false">IF(AND(ISNUMBER($BW2632),ISNUMBER($BX2632)),MIN(1,MAX(0,($BX2632-2019+1)/($BX2632-$BW2632+1))),"")</f>
        <v>0</v>
      </c>
      <c r="R2632" s="0" t="n">
        <f aca="false">IF(AND(ISNUMBER($BW2632),ISNUMBER($BX2632)),MIN(1,MAX(0,($BX2632-2016+1)/($BX2632-$BW2632+1))),"")</f>
        <v>0</v>
      </c>
      <c r="S2632" s="0" t="n">
        <f aca="false">IF($L2632&lt;&gt;"",IF($L2632&gt;=2015.5,1,0),"")</f>
        <v>0</v>
      </c>
      <c r="T2632" s="0" t="n">
        <f aca="false">IF($L2632&lt;&gt;"",IF($L2632&gt;=2016,1,0),"")</f>
        <v>0</v>
      </c>
      <c r="U2632" s="0" t="n">
        <f aca="false">IF(ISNUMBER($BX2632),IF($BX2632&gt;=2016,1,0),"")</f>
        <v>0</v>
      </c>
      <c r="V2632" s="0" t="n">
        <f aca="false">IF(ISNUMBER($BW2632),IF($BW2632&gt;=2016,1,0),"")</f>
        <v>0</v>
      </c>
      <c r="W2632" s="0" t="str">
        <f aca="false">IF(AND(ISNUMBER($BW2632),ISNUMBER($BX2632)),IF($BW2632&gt;=2016,"post-only",IF($BX2632&lt;2016,"pre-only","mixed")),"")</f>
        <v>pre-only</v>
      </c>
      <c r="X2632" s="0" t="n">
        <f aca="false">IF(AND(ISNUMBER($BW2632),ISNUMBER($BX2632)),MIN(1,MAX(0,($BX2632-2017+1)/($BX2632-$BW2632+1))),"")</f>
        <v>0</v>
      </c>
      <c r="Y2632" s="0" t="n">
        <f aca="false">IF(AND(ISNUMBER($BW2632),ISNUMBER($BX2632)),MIN(1,MAX(0,($BX2632-2018+1)/($BX2632-$BW2632+1))),"")</f>
        <v>0</v>
      </c>
      <c r="Z2632" s="0" t="n">
        <f aca="false">IF(AND(ISNUMBER($BW2632),ISNUMBER($BX2632)),MIN(1,MAX(0,($BX2632-2019+1)/($BX2632-$BW2632+1))),"")</f>
        <v>0</v>
      </c>
      <c r="AA2632" s="0" t="n">
        <f aca="false">IF(ISNUMBER($BX2632),IF($BX2632&gt;=2017,1,0),"")</f>
        <v>0</v>
      </c>
      <c r="AB2632" s="0" t="n">
        <f aca="false">IF(ISNUMBER($BX2632),IF($BX2632&gt;=2018,1,0),"")</f>
        <v>0</v>
      </c>
      <c r="AC2632" s="0" t="n">
        <f aca="false">IF(ISNUMBER($BX2632),IF($BX2632&gt;=2019,1,0),"")</f>
        <v>0</v>
      </c>
      <c r="AD2632" s="0" t="n">
        <f aca="false">IF($L2632&lt;&gt;"",IF($L2632&gt;2013,1,0),"")</f>
        <v>0</v>
      </c>
      <c r="AE2632" s="0" t="n">
        <f aca="false">IF($L2632&lt;&gt;"",1+IF($L2632&gt;2011,1,0)+IF($L2632&gt;2014,1,0),"")</f>
        <v>2</v>
      </c>
      <c r="AF2632" s="0" t="s">
        <v>87</v>
      </c>
      <c r="AG2632" s="0" t="s">
        <v>88</v>
      </c>
      <c r="AH2632" s="0" t="s">
        <v>2080</v>
      </c>
      <c r="AI2632" s="0" t="s">
        <v>497</v>
      </c>
      <c r="AJ2632" s="0" t="s">
        <v>334</v>
      </c>
      <c r="AK2632" s="0" t="str">
        <f aca="false">IF(AND($CF2632&lt;&gt;"",IFERROR(INDEX(subsample_country_map!$B:$B,MATCH($CF2632,subsample_country_map!$A:$A,0)),"")&lt;&gt;""),INDEX(subsample_country_map!$B:$B,MATCH($CF2632,subsample_country_map!$A:$A,0)),INDEX(lookup!$AA:$AA,MATCH($A2632,lookup!$A:$A,0)))</f>
        <v>3_AsiaPac</v>
      </c>
      <c r="AL2632" s="0" t="str">
        <f aca="false">IF(AND($CF2632&lt;&gt;"",IFERROR(INDEX(subsample_country_map!$C:$C,MATCH($CF2632,subsample_country_map!$A:$A,0)),"")&lt;&gt;""),INDEX(subsample_country_map!$C:$C,MATCH($CF2632,subsample_country_map!$A:$A,0)),INDEX(lookup!$AB:$AB,MATCH($A2632,lookup!$A:$A,0)))</f>
        <v>2_developing</v>
      </c>
      <c r="AM2632" s="0" t="str">
        <f aca="false">IF(AND($CF2632&lt;&gt;"",IFERROR(INDEX(subsample_country_map!$D:$D,MATCH($CF2632,subsample_country_map!$A:$A,0)),"")&lt;&gt;""),INDEX(subsample_country_map!$D:$D,MATCH($CF2632,subsample_country_map!$A:$A,0)),INDEX(lookup!$AC:$AC,MATCH($A2632,lookup!$A:$A,0)))</f>
        <v>2_non_western</v>
      </c>
      <c r="AN2632" s="0" t="str">
        <f aca="false">IF(AND($CF2632&lt;&gt;"",IFERROR(INDEX(subsample_country_map!$E:$E,MATCH($CF2632,subsample_country_map!$A:$A,0)),"")&lt;&gt;""),INDEX(subsample_country_map!$E:$E,MATCH($CF2632,subsample_country_map!$A:$A,0)),INDEX(lookup!$AD:$AD,MATCH($A2632,lookup!$A:$A,0)))</f>
        <v>2_civil law</v>
      </c>
      <c r="AO2632" s="0" t="str">
        <f aca="false">INDEX(lookup!$Y:$Y,MATCH($A2632,lookup!$A:$A,0))</f>
        <v>0_published</v>
      </c>
      <c r="AP2632" s="0" t="str">
        <f aca="false">INDEX(lookup!$Z:$Z,MATCH($A2632,lookup!$A:$A,0))</f>
        <v>1_VHB high</v>
      </c>
      <c r="AQ2632" s="0" t="str">
        <f aca="false">INDEX(lookup!$W:$W,MATCH($A2632,lookup!$A:$A,0))</f>
        <v>2_sust</v>
      </c>
      <c r="AS2632" s="0" t="s">
        <v>91</v>
      </c>
      <c r="AT2632" s="0" t="s">
        <v>397</v>
      </c>
      <c r="AU2632" s="0" t="s">
        <v>93</v>
      </c>
      <c r="AV2632" s="0" t="s">
        <v>8460</v>
      </c>
      <c r="AX2632" s="0" t="s">
        <v>1004</v>
      </c>
      <c r="BA2632" s="0" t="n">
        <v>955</v>
      </c>
      <c r="BB2632" s="0" t="s">
        <v>96</v>
      </c>
      <c r="BC2632" s="0" t="s">
        <v>358</v>
      </c>
      <c r="BD2632" s="0" t="s">
        <v>123</v>
      </c>
      <c r="BE2632" s="0" t="s">
        <v>98</v>
      </c>
      <c r="BI2632" s="0" t="s">
        <v>763</v>
      </c>
      <c r="BJ2632" s="0" t="s">
        <v>8435</v>
      </c>
      <c r="BK2632" s="0" t="s">
        <v>8432</v>
      </c>
      <c r="BL2632" s="0" t="s">
        <v>8461</v>
      </c>
      <c r="BM2632" s="0" t="s">
        <v>8399</v>
      </c>
      <c r="BN2632" s="0" t="s">
        <v>8400</v>
      </c>
      <c r="BO2632" s="0" t="s">
        <v>769</v>
      </c>
      <c r="BP2632" s="0" t="s">
        <v>8394</v>
      </c>
      <c r="BQ2632" s="0" t="s">
        <v>127</v>
      </c>
      <c r="BT2632" s="0" t="n">
        <v>0</v>
      </c>
      <c r="BU2632" s="0" t="s">
        <v>8401</v>
      </c>
      <c r="BW2632" s="0" t="n">
        <v>2011</v>
      </c>
      <c r="BX2632" s="0" t="n">
        <v>2015</v>
      </c>
      <c r="BY2632" s="0" t="s">
        <v>2985</v>
      </c>
      <c r="BZ2632" s="0" t="n">
        <v>2013</v>
      </c>
      <c r="CA2632" s="0" t="n">
        <v>0</v>
      </c>
      <c r="CB2632" s="0" t="n">
        <v>0</v>
      </c>
      <c r="CC2632" s="0" t="n">
        <v>0</v>
      </c>
      <c r="CD2632" s="0" t="n">
        <v>0.0630587187191859</v>
      </c>
      <c r="CE2632" s="0" t="n">
        <v>1</v>
      </c>
    </row>
    <row r="2633" customFormat="false" ht="15" hidden="false" customHeight="false" outlineLevel="0" collapsed="false">
      <c r="A2633" s="0" t="s">
        <v>8462</v>
      </c>
      <c r="B2633" s="0" t="n">
        <v>3938</v>
      </c>
      <c r="C2633" s="0" t="n">
        <v>-0.0750169798451406</v>
      </c>
      <c r="D2633" s="0" t="n">
        <v>40449</v>
      </c>
      <c r="E2633" s="0" t="n">
        <f aca="false">IF(ISNUMBER($BA2633),$BA2633,IF(AND(ISNUMBER($D2633),ISNUMBER($BW2633),ISNUMBER($BX2633)),$D2633*($BX2633-$BW2633+1),""))</f>
        <v>40449</v>
      </c>
      <c r="H2633" s="0" t="s">
        <v>118</v>
      </c>
      <c r="I2633" s="0" t="s">
        <v>119</v>
      </c>
      <c r="J2633" s="0" t="n">
        <f aca="false">IF($BW2633&lt;&gt;"",$BW2633,"")</f>
        <v>2002</v>
      </c>
      <c r="K2633" s="0" t="n">
        <f aca="false">IF($BX2633&lt;&gt;"",$BX2633,"")</f>
        <v>2022</v>
      </c>
      <c r="L2633" s="0" t="n">
        <f aca="false">IF(AND(ISNUMBER($BW2633),ISNUMBER($BX2633)),($BW2633+$BX2633)/2,"")</f>
        <v>2012</v>
      </c>
      <c r="M2633" s="0" t="n">
        <f aca="false">IF($L2633&lt;&gt;"",$L2633,"")</f>
        <v>2012</v>
      </c>
      <c r="N2633" s="0" t="n">
        <f aca="false">IF(AND(ISNUMBER($BW2633),ISNUMBER($BX2633)),MIN(1,MAX(0,($BX2633-2016+1)/($BX2633-$BW2633+1))),"")</f>
        <v>0.333333333333333</v>
      </c>
      <c r="O2633" s="0" t="n">
        <f aca="false">IF(AND(ISNUMBER($BW2633),ISNUMBER($BX2633)),MIN(1,MAX(0,($BX2633-2017+1)/($BX2633-$BW2633+1))),"")</f>
        <v>0.285714285714286</v>
      </c>
      <c r="P2633" s="0" t="n">
        <f aca="false">IF(AND(ISNUMBER($BW2633),ISNUMBER($BX2633)),MIN(1,MAX(0,($BX2633-2018+1)/($BX2633-$BW2633+1))),"")</f>
        <v>0.238095238095238</v>
      </c>
      <c r="Q2633" s="0" t="n">
        <f aca="false">IF(AND(ISNUMBER($BW2633),ISNUMBER($BX2633)),MIN(1,MAX(0,($BX2633-2019+1)/($BX2633-$BW2633+1))),"")</f>
        <v>0.19047619047619</v>
      </c>
      <c r="R2633" s="0" t="n">
        <f aca="false">IF(AND(ISNUMBER($BW2633),ISNUMBER($BX2633)),MIN(1,MAX(0,($BX2633-2016+1)/($BX2633-$BW2633+1))),"")</f>
        <v>0.333333333333333</v>
      </c>
      <c r="S2633" s="0" t="n">
        <f aca="false">IF($L2633&lt;&gt;"",IF($L2633&gt;=2015.5,1,0),"")</f>
        <v>0</v>
      </c>
      <c r="T2633" s="0" t="n">
        <f aca="false">IF($L2633&lt;&gt;"",IF($L2633&gt;=2016,1,0),"")</f>
        <v>0</v>
      </c>
      <c r="U2633" s="0" t="n">
        <f aca="false">IF(ISNUMBER($BX2633),IF($BX2633&gt;=2016,1,0),"")</f>
        <v>1</v>
      </c>
      <c r="V2633" s="0" t="n">
        <f aca="false">IF(ISNUMBER($BW2633),IF($BW2633&gt;=2016,1,0),"")</f>
        <v>0</v>
      </c>
      <c r="W2633" s="0" t="str">
        <f aca="false">IF(AND(ISNUMBER($BW2633),ISNUMBER($BX2633)),IF($BW2633&gt;=2016,"post-only",IF($BX2633&lt;2016,"pre-only","mixed")),"")</f>
        <v>mixed</v>
      </c>
      <c r="X2633" s="0" t="n">
        <f aca="false">IF(AND(ISNUMBER($BW2633),ISNUMBER($BX2633)),MIN(1,MAX(0,($BX2633-2017+1)/($BX2633-$BW2633+1))),"")</f>
        <v>0.285714285714286</v>
      </c>
      <c r="Y2633" s="0" t="n">
        <f aca="false">IF(AND(ISNUMBER($BW2633),ISNUMBER($BX2633)),MIN(1,MAX(0,($BX2633-2018+1)/($BX2633-$BW2633+1))),"")</f>
        <v>0.238095238095238</v>
      </c>
      <c r="Z2633" s="0" t="n">
        <f aca="false">IF(AND(ISNUMBER($BW2633),ISNUMBER($BX2633)),MIN(1,MAX(0,($BX2633-2019+1)/($BX2633-$BW2633+1))),"")</f>
        <v>0.19047619047619</v>
      </c>
      <c r="AA2633" s="0" t="n">
        <f aca="false">IF(ISNUMBER($BX2633),IF($BX2633&gt;=2017,1,0),"")</f>
        <v>1</v>
      </c>
      <c r="AB2633" s="0" t="n">
        <f aca="false">IF(ISNUMBER($BX2633),IF($BX2633&gt;=2018,1,0),"")</f>
        <v>1</v>
      </c>
      <c r="AC2633" s="0" t="n">
        <f aca="false">IF(ISNUMBER($BX2633),IF($BX2633&gt;=2019,1,0),"")</f>
        <v>1</v>
      </c>
      <c r="AD2633" s="0" t="n">
        <f aca="false">IF($L2633&lt;&gt;"",IF($L2633&gt;2013,1,0),"")</f>
        <v>0</v>
      </c>
      <c r="AE2633" s="0" t="n">
        <f aca="false">IF($L2633&lt;&gt;"",1+IF($L2633&gt;2011,1,0)+IF($L2633&gt;2014,1,0),"")</f>
        <v>2</v>
      </c>
      <c r="AF2633" s="0" t="s">
        <v>87</v>
      </c>
      <c r="AG2633" s="0" t="s">
        <v>436</v>
      </c>
      <c r="AH2633" s="0" t="s">
        <v>2080</v>
      </c>
      <c r="AI2633" s="0" t="s">
        <v>90</v>
      </c>
      <c r="AJ2633" s="0" t="s">
        <v>90</v>
      </c>
      <c r="AK2633" s="0" t="str">
        <f aca="false">IF(AND($CF2633&lt;&gt;"",IFERROR(INDEX(subsample_country_map!$B:$B,MATCH($CF2633,subsample_country_map!$A:$A,0)),"")&lt;&gt;""),INDEX(subsample_country_map!$B:$B,MATCH($CF2633,subsample_country_map!$A:$A,0)),INDEX(lookup!$AA:$AA,MATCH($A2633,lookup!$A:$A,0)))</f>
        <v>99_NCE</v>
      </c>
      <c r="AL2633" s="0" t="str">
        <f aca="false">IF(AND($CF2633&lt;&gt;"",IFERROR(INDEX(subsample_country_map!$C:$C,MATCH($CF2633,subsample_country_map!$A:$A,0)),"")&lt;&gt;""),INDEX(subsample_country_map!$C:$C,MATCH($CF2633,subsample_country_map!$A:$A,0)),INDEX(lookup!$AB:$AB,MATCH($A2633,lookup!$A:$A,0)))</f>
        <v>99_NCE</v>
      </c>
      <c r="AM2633" s="0" t="str">
        <f aca="false">IF(AND($CF2633&lt;&gt;"",IFERROR(INDEX(subsample_country_map!$D:$D,MATCH($CF2633,subsample_country_map!$A:$A,0)),"")&lt;&gt;""),INDEX(subsample_country_map!$D:$D,MATCH($CF2633,subsample_country_map!$A:$A,0)),INDEX(lookup!$AC:$AC,MATCH($A2633,lookup!$A:$A,0)))</f>
        <v>99_NCE</v>
      </c>
      <c r="AN2633" s="0" t="str">
        <f aca="false">IF(AND($CF2633&lt;&gt;"",IFERROR(INDEX(subsample_country_map!$E:$E,MATCH($CF2633,subsample_country_map!$A:$A,0)),"")&lt;&gt;""),INDEX(subsample_country_map!$E:$E,MATCH($CF2633,subsample_country_map!$A:$A,0)),INDEX(lookup!$AD:$AD,MATCH($A2633,lookup!$A:$A,0)))</f>
        <v>99_NCE</v>
      </c>
      <c r="AO2633" s="0" t="str">
        <f aca="false">INDEX(lookup!$Y:$Y,MATCH($A2633,lookup!$A:$A,0))</f>
        <v>1_not published</v>
      </c>
      <c r="AP2633" s="0" t="str">
        <f aca="false">INDEX(lookup!$Z:$Z,MATCH($A2633,lookup!$A:$A,0))</f>
        <v>99_NCE</v>
      </c>
      <c r="AQ2633" s="0" t="str">
        <f aca="false">INDEX(lookup!$W:$W,MATCH($A2633,lookup!$A:$A,0))</f>
        <v>1_fin/acc/econ</v>
      </c>
      <c r="AS2633" s="0" t="s">
        <v>91</v>
      </c>
      <c r="AT2633" s="0" t="s">
        <v>111</v>
      </c>
      <c r="AU2633" s="0" t="s">
        <v>93</v>
      </c>
      <c r="AV2633" s="0" t="s">
        <v>8463</v>
      </c>
      <c r="AX2633" s="0" t="s">
        <v>8464</v>
      </c>
      <c r="BA2633" s="0" t="n">
        <v>40449</v>
      </c>
      <c r="BB2633" s="0" t="s">
        <v>96</v>
      </c>
      <c r="BC2633" s="0" t="s">
        <v>358</v>
      </c>
      <c r="BD2633" s="0" t="s">
        <v>142</v>
      </c>
      <c r="BE2633" s="0" t="s">
        <v>98</v>
      </c>
      <c r="BI2633" s="0" t="s">
        <v>99</v>
      </c>
      <c r="BJ2633" s="0" t="s">
        <v>7051</v>
      </c>
      <c r="BK2633" s="0" t="s">
        <v>3241</v>
      </c>
      <c r="BL2633" s="0" t="s">
        <v>8465</v>
      </c>
      <c r="BM2633" s="0" t="s">
        <v>8466</v>
      </c>
      <c r="BN2633" s="0" t="s">
        <v>8467</v>
      </c>
      <c r="BO2633" s="0" t="s">
        <v>105</v>
      </c>
      <c r="BP2633" s="0" t="s">
        <v>8462</v>
      </c>
      <c r="BQ2633" s="0" t="s">
        <v>127</v>
      </c>
      <c r="BT2633" s="0" t="n">
        <v>0</v>
      </c>
      <c r="BU2633" s="0" t="s">
        <v>8468</v>
      </c>
      <c r="BW2633" s="0" t="n">
        <v>2002</v>
      </c>
      <c r="BX2633" s="0" t="n">
        <v>2022</v>
      </c>
      <c r="BY2633" s="0" t="s">
        <v>8469</v>
      </c>
      <c r="BZ2633" s="0" t="n">
        <v>2012</v>
      </c>
      <c r="CA2633" s="0" t="n">
        <v>0.333333333333333</v>
      </c>
      <c r="CB2633" s="0" t="n">
        <v>0</v>
      </c>
      <c r="CC2633" s="0" t="n">
        <v>1</v>
      </c>
      <c r="CD2633" s="0" t="n">
        <v>-0.0751581774436012</v>
      </c>
      <c r="CE2633" s="0" t="n">
        <v>1</v>
      </c>
    </row>
    <row r="2634" customFormat="false" ht="15" hidden="false" customHeight="false" outlineLevel="0" collapsed="false">
      <c r="A2634" s="0" t="s">
        <v>8462</v>
      </c>
      <c r="B2634" s="0" t="n">
        <v>3939</v>
      </c>
      <c r="C2634" s="0" t="n">
        <v>-0.0287769506608047</v>
      </c>
      <c r="D2634" s="0" t="n">
        <v>40449</v>
      </c>
      <c r="E2634" s="0" t="n">
        <f aca="false">IF(ISNUMBER($BA2634),$BA2634,IF(AND(ISNUMBER($D2634),ISNUMBER($BW2634),ISNUMBER($BX2634)),$D2634*($BX2634-$BW2634+1),""))</f>
        <v>40449</v>
      </c>
      <c r="H2634" s="0" t="s">
        <v>118</v>
      </c>
      <c r="I2634" s="0" t="s">
        <v>119</v>
      </c>
      <c r="J2634" s="0" t="n">
        <f aca="false">IF($BW2634&lt;&gt;"",$BW2634,"")</f>
        <v>2002</v>
      </c>
      <c r="K2634" s="0" t="n">
        <f aca="false">IF($BX2634&lt;&gt;"",$BX2634,"")</f>
        <v>2022</v>
      </c>
      <c r="L2634" s="0" t="n">
        <f aca="false">IF(AND(ISNUMBER($BW2634),ISNUMBER($BX2634)),($BW2634+$BX2634)/2,"")</f>
        <v>2012</v>
      </c>
      <c r="M2634" s="0" t="n">
        <f aca="false">IF($L2634&lt;&gt;"",$L2634,"")</f>
        <v>2012</v>
      </c>
      <c r="N2634" s="0" t="n">
        <f aca="false">IF(AND(ISNUMBER($BW2634),ISNUMBER($BX2634)),MIN(1,MAX(0,($BX2634-2016+1)/($BX2634-$BW2634+1))),"")</f>
        <v>0.333333333333333</v>
      </c>
      <c r="O2634" s="0" t="n">
        <f aca="false">IF(AND(ISNUMBER($BW2634),ISNUMBER($BX2634)),MIN(1,MAX(0,($BX2634-2017+1)/($BX2634-$BW2634+1))),"")</f>
        <v>0.285714285714286</v>
      </c>
      <c r="P2634" s="0" t="n">
        <f aca="false">IF(AND(ISNUMBER($BW2634),ISNUMBER($BX2634)),MIN(1,MAX(0,($BX2634-2018+1)/($BX2634-$BW2634+1))),"")</f>
        <v>0.238095238095238</v>
      </c>
      <c r="Q2634" s="0" t="n">
        <f aca="false">IF(AND(ISNUMBER($BW2634),ISNUMBER($BX2634)),MIN(1,MAX(0,($BX2634-2019+1)/($BX2634-$BW2634+1))),"")</f>
        <v>0.19047619047619</v>
      </c>
      <c r="R2634" s="0" t="n">
        <f aca="false">IF(AND(ISNUMBER($BW2634),ISNUMBER($BX2634)),MIN(1,MAX(0,($BX2634-2016+1)/($BX2634-$BW2634+1))),"")</f>
        <v>0.333333333333333</v>
      </c>
      <c r="S2634" s="0" t="n">
        <f aca="false">IF($L2634&lt;&gt;"",IF($L2634&gt;=2015.5,1,0),"")</f>
        <v>0</v>
      </c>
      <c r="T2634" s="0" t="n">
        <f aca="false">IF($L2634&lt;&gt;"",IF($L2634&gt;=2016,1,0),"")</f>
        <v>0</v>
      </c>
      <c r="U2634" s="0" t="n">
        <f aca="false">IF(ISNUMBER($BX2634),IF($BX2634&gt;=2016,1,0),"")</f>
        <v>1</v>
      </c>
      <c r="V2634" s="0" t="n">
        <f aca="false">IF(ISNUMBER($BW2634),IF($BW2634&gt;=2016,1,0),"")</f>
        <v>0</v>
      </c>
      <c r="W2634" s="0" t="str">
        <f aca="false">IF(AND(ISNUMBER($BW2634),ISNUMBER($BX2634)),IF($BW2634&gt;=2016,"post-only",IF($BX2634&lt;2016,"pre-only","mixed")),"")</f>
        <v>mixed</v>
      </c>
      <c r="X2634" s="0" t="n">
        <f aca="false">IF(AND(ISNUMBER($BW2634),ISNUMBER($BX2634)),MIN(1,MAX(0,($BX2634-2017+1)/($BX2634-$BW2634+1))),"")</f>
        <v>0.285714285714286</v>
      </c>
      <c r="Y2634" s="0" t="n">
        <f aca="false">IF(AND(ISNUMBER($BW2634),ISNUMBER($BX2634)),MIN(1,MAX(0,($BX2634-2018+1)/($BX2634-$BW2634+1))),"")</f>
        <v>0.238095238095238</v>
      </c>
      <c r="Z2634" s="0" t="n">
        <f aca="false">IF(AND(ISNUMBER($BW2634),ISNUMBER($BX2634)),MIN(1,MAX(0,($BX2634-2019+1)/($BX2634-$BW2634+1))),"")</f>
        <v>0.19047619047619</v>
      </c>
      <c r="AA2634" s="0" t="n">
        <f aca="false">IF(ISNUMBER($BX2634),IF($BX2634&gt;=2017,1,0),"")</f>
        <v>1</v>
      </c>
      <c r="AB2634" s="0" t="n">
        <f aca="false">IF(ISNUMBER($BX2634),IF($BX2634&gt;=2018,1,0),"")</f>
        <v>1</v>
      </c>
      <c r="AC2634" s="0" t="n">
        <f aca="false">IF(ISNUMBER($BX2634),IF($BX2634&gt;=2019,1,0),"")</f>
        <v>1</v>
      </c>
      <c r="AD2634" s="0" t="n">
        <f aca="false">IF($L2634&lt;&gt;"",IF($L2634&gt;2013,1,0),"")</f>
        <v>0</v>
      </c>
      <c r="AE2634" s="0" t="n">
        <f aca="false">IF($L2634&lt;&gt;"",1+IF($L2634&gt;2011,1,0)+IF($L2634&gt;2014,1,0),"")</f>
        <v>2</v>
      </c>
      <c r="AF2634" s="0" t="s">
        <v>87</v>
      </c>
      <c r="AG2634" s="0" t="s">
        <v>436</v>
      </c>
      <c r="AH2634" s="0" t="s">
        <v>2080</v>
      </c>
      <c r="AI2634" s="0" t="s">
        <v>90</v>
      </c>
      <c r="AJ2634" s="0" t="s">
        <v>90</v>
      </c>
      <c r="AK2634" s="0" t="str">
        <f aca="false">IF(AND($CF2634&lt;&gt;"",IFERROR(INDEX(subsample_country_map!$B:$B,MATCH($CF2634,subsample_country_map!$A:$A,0)),"")&lt;&gt;""),INDEX(subsample_country_map!$B:$B,MATCH($CF2634,subsample_country_map!$A:$A,0)),INDEX(lookup!$AA:$AA,MATCH($A2634,lookup!$A:$A,0)))</f>
        <v>99_NCE</v>
      </c>
      <c r="AL2634" s="0" t="str">
        <f aca="false">IF(AND($CF2634&lt;&gt;"",IFERROR(INDEX(subsample_country_map!$C:$C,MATCH($CF2634,subsample_country_map!$A:$A,0)),"")&lt;&gt;""),INDEX(subsample_country_map!$C:$C,MATCH($CF2634,subsample_country_map!$A:$A,0)),INDEX(lookup!$AB:$AB,MATCH($A2634,lookup!$A:$A,0)))</f>
        <v>99_NCE</v>
      </c>
      <c r="AM2634" s="0" t="str">
        <f aca="false">IF(AND($CF2634&lt;&gt;"",IFERROR(INDEX(subsample_country_map!$D:$D,MATCH($CF2634,subsample_country_map!$A:$A,0)),"")&lt;&gt;""),INDEX(subsample_country_map!$D:$D,MATCH($CF2634,subsample_country_map!$A:$A,0)),INDEX(lookup!$AC:$AC,MATCH($A2634,lookup!$A:$A,0)))</f>
        <v>99_NCE</v>
      </c>
      <c r="AN2634" s="0" t="str">
        <f aca="false">IF(AND($CF2634&lt;&gt;"",IFERROR(INDEX(subsample_country_map!$E:$E,MATCH($CF2634,subsample_country_map!$A:$A,0)),"")&lt;&gt;""),INDEX(subsample_country_map!$E:$E,MATCH($CF2634,subsample_country_map!$A:$A,0)),INDEX(lookup!$AD:$AD,MATCH($A2634,lookup!$A:$A,0)))</f>
        <v>99_NCE</v>
      </c>
      <c r="AO2634" s="0" t="str">
        <f aca="false">INDEX(lookup!$Y:$Y,MATCH($A2634,lookup!$A:$A,0))</f>
        <v>1_not published</v>
      </c>
      <c r="AP2634" s="0" t="str">
        <f aca="false">INDEX(lookup!$Z:$Z,MATCH($A2634,lookup!$A:$A,0))</f>
        <v>99_NCE</v>
      </c>
      <c r="AQ2634" s="0" t="str">
        <f aca="false">INDEX(lookup!$W:$W,MATCH($A2634,lookup!$A:$A,0))</f>
        <v>1_fin/acc/econ</v>
      </c>
      <c r="AS2634" s="0" t="s">
        <v>91</v>
      </c>
      <c r="AT2634" s="0" t="s">
        <v>111</v>
      </c>
      <c r="AU2634" s="0" t="s">
        <v>93</v>
      </c>
      <c r="AV2634" s="0" t="s">
        <v>8470</v>
      </c>
      <c r="AX2634" s="0" t="s">
        <v>8471</v>
      </c>
      <c r="BA2634" s="0" t="n">
        <v>40449</v>
      </c>
      <c r="BB2634" s="0" t="s">
        <v>96</v>
      </c>
      <c r="BC2634" s="0" t="s">
        <v>358</v>
      </c>
      <c r="BD2634" s="0" t="s">
        <v>142</v>
      </c>
      <c r="BE2634" s="0" t="s">
        <v>98</v>
      </c>
      <c r="BI2634" s="0" t="s">
        <v>99</v>
      </c>
      <c r="BJ2634" s="0" t="s">
        <v>7057</v>
      </c>
      <c r="BK2634" s="0" t="s">
        <v>3241</v>
      </c>
      <c r="BL2634" s="0" t="s">
        <v>8472</v>
      </c>
      <c r="BM2634" s="0" t="s">
        <v>8466</v>
      </c>
      <c r="BN2634" s="0" t="s">
        <v>8467</v>
      </c>
      <c r="BO2634" s="0" t="s">
        <v>105</v>
      </c>
      <c r="BP2634" s="0" t="s">
        <v>8462</v>
      </c>
      <c r="BQ2634" s="0" t="s">
        <v>127</v>
      </c>
      <c r="BT2634" s="0" t="n">
        <v>0</v>
      </c>
      <c r="BU2634" s="0" t="s">
        <v>8468</v>
      </c>
      <c r="BW2634" s="0" t="n">
        <v>2002</v>
      </c>
      <c r="BX2634" s="0" t="n">
        <v>2022</v>
      </c>
      <c r="BY2634" s="0" t="s">
        <v>8469</v>
      </c>
      <c r="BZ2634" s="0" t="n">
        <v>2012</v>
      </c>
      <c r="CA2634" s="0" t="n">
        <v>0.333333333333333</v>
      </c>
      <c r="CB2634" s="0" t="n">
        <v>0</v>
      </c>
      <c r="CC2634" s="0" t="n">
        <v>1</v>
      </c>
      <c r="CD2634" s="0" t="n">
        <v>-0.0287848981312729</v>
      </c>
      <c r="CE2634" s="0" t="n">
        <v>1</v>
      </c>
    </row>
    <row r="2635" customFormat="false" ht="15" hidden="false" customHeight="false" outlineLevel="0" collapsed="false">
      <c r="A2635" s="0" t="s">
        <v>8462</v>
      </c>
      <c r="B2635" s="0" t="n">
        <v>3940</v>
      </c>
      <c r="C2635" s="0" t="n">
        <v>-0.0162568523610833</v>
      </c>
      <c r="D2635" s="0" t="n">
        <v>40449</v>
      </c>
      <c r="E2635" s="0" t="n">
        <f aca="false">IF(ISNUMBER($BA2635),$BA2635,IF(AND(ISNUMBER($D2635),ISNUMBER($BW2635),ISNUMBER($BX2635)),$D2635*($BX2635-$BW2635+1),""))</f>
        <v>40449</v>
      </c>
      <c r="H2635" s="0" t="s">
        <v>118</v>
      </c>
      <c r="I2635" s="0" t="s">
        <v>119</v>
      </c>
      <c r="J2635" s="0" t="n">
        <f aca="false">IF($BW2635&lt;&gt;"",$BW2635,"")</f>
        <v>2002</v>
      </c>
      <c r="K2635" s="0" t="n">
        <f aca="false">IF($BX2635&lt;&gt;"",$BX2635,"")</f>
        <v>2022</v>
      </c>
      <c r="L2635" s="0" t="n">
        <f aca="false">IF(AND(ISNUMBER($BW2635),ISNUMBER($BX2635)),($BW2635+$BX2635)/2,"")</f>
        <v>2012</v>
      </c>
      <c r="M2635" s="0" t="n">
        <f aca="false">IF($L2635&lt;&gt;"",$L2635,"")</f>
        <v>2012</v>
      </c>
      <c r="N2635" s="0" t="n">
        <f aca="false">IF(AND(ISNUMBER($BW2635),ISNUMBER($BX2635)),MIN(1,MAX(0,($BX2635-2016+1)/($BX2635-$BW2635+1))),"")</f>
        <v>0.333333333333333</v>
      </c>
      <c r="O2635" s="0" t="n">
        <f aca="false">IF(AND(ISNUMBER($BW2635),ISNUMBER($BX2635)),MIN(1,MAX(0,($BX2635-2017+1)/($BX2635-$BW2635+1))),"")</f>
        <v>0.285714285714286</v>
      </c>
      <c r="P2635" s="0" t="n">
        <f aca="false">IF(AND(ISNUMBER($BW2635),ISNUMBER($BX2635)),MIN(1,MAX(0,($BX2635-2018+1)/($BX2635-$BW2635+1))),"")</f>
        <v>0.238095238095238</v>
      </c>
      <c r="Q2635" s="0" t="n">
        <f aca="false">IF(AND(ISNUMBER($BW2635),ISNUMBER($BX2635)),MIN(1,MAX(0,($BX2635-2019+1)/($BX2635-$BW2635+1))),"")</f>
        <v>0.19047619047619</v>
      </c>
      <c r="R2635" s="0" t="n">
        <f aca="false">IF(AND(ISNUMBER($BW2635),ISNUMBER($BX2635)),MIN(1,MAX(0,($BX2635-2016+1)/($BX2635-$BW2635+1))),"")</f>
        <v>0.333333333333333</v>
      </c>
      <c r="S2635" s="0" t="n">
        <f aca="false">IF($L2635&lt;&gt;"",IF($L2635&gt;=2015.5,1,0),"")</f>
        <v>0</v>
      </c>
      <c r="T2635" s="0" t="n">
        <f aca="false">IF($L2635&lt;&gt;"",IF($L2635&gt;=2016,1,0),"")</f>
        <v>0</v>
      </c>
      <c r="U2635" s="0" t="n">
        <f aca="false">IF(ISNUMBER($BX2635),IF($BX2635&gt;=2016,1,0),"")</f>
        <v>1</v>
      </c>
      <c r="V2635" s="0" t="n">
        <f aca="false">IF(ISNUMBER($BW2635),IF($BW2635&gt;=2016,1,0),"")</f>
        <v>0</v>
      </c>
      <c r="W2635" s="0" t="str">
        <f aca="false">IF(AND(ISNUMBER($BW2635),ISNUMBER($BX2635)),IF($BW2635&gt;=2016,"post-only",IF($BX2635&lt;2016,"pre-only","mixed")),"")</f>
        <v>mixed</v>
      </c>
      <c r="X2635" s="0" t="n">
        <f aca="false">IF(AND(ISNUMBER($BW2635),ISNUMBER($BX2635)),MIN(1,MAX(0,($BX2635-2017+1)/($BX2635-$BW2635+1))),"")</f>
        <v>0.285714285714286</v>
      </c>
      <c r="Y2635" s="0" t="n">
        <f aca="false">IF(AND(ISNUMBER($BW2635),ISNUMBER($BX2635)),MIN(1,MAX(0,($BX2635-2018+1)/($BX2635-$BW2635+1))),"")</f>
        <v>0.238095238095238</v>
      </c>
      <c r="Z2635" s="0" t="n">
        <f aca="false">IF(AND(ISNUMBER($BW2635),ISNUMBER($BX2635)),MIN(1,MAX(0,($BX2635-2019+1)/($BX2635-$BW2635+1))),"")</f>
        <v>0.19047619047619</v>
      </c>
      <c r="AA2635" s="0" t="n">
        <f aca="false">IF(ISNUMBER($BX2635),IF($BX2635&gt;=2017,1,0),"")</f>
        <v>1</v>
      </c>
      <c r="AB2635" s="0" t="n">
        <f aca="false">IF(ISNUMBER($BX2635),IF($BX2635&gt;=2018,1,0),"")</f>
        <v>1</v>
      </c>
      <c r="AC2635" s="0" t="n">
        <f aca="false">IF(ISNUMBER($BX2635),IF($BX2635&gt;=2019,1,0),"")</f>
        <v>1</v>
      </c>
      <c r="AD2635" s="0" t="n">
        <f aca="false">IF($L2635&lt;&gt;"",IF($L2635&gt;2013,1,0),"")</f>
        <v>0</v>
      </c>
      <c r="AE2635" s="0" t="n">
        <f aca="false">IF($L2635&lt;&gt;"",1+IF($L2635&gt;2011,1,0)+IF($L2635&gt;2014,1,0),"")</f>
        <v>2</v>
      </c>
      <c r="AF2635" s="0" t="s">
        <v>87</v>
      </c>
      <c r="AG2635" s="0" t="s">
        <v>436</v>
      </c>
      <c r="AH2635" s="0" t="s">
        <v>2080</v>
      </c>
      <c r="AI2635" s="0" t="s">
        <v>90</v>
      </c>
      <c r="AJ2635" s="0" t="s">
        <v>90</v>
      </c>
      <c r="AK2635" s="0" t="str">
        <f aca="false">IF(AND($CF2635&lt;&gt;"",IFERROR(INDEX(subsample_country_map!$B:$B,MATCH($CF2635,subsample_country_map!$A:$A,0)),"")&lt;&gt;""),INDEX(subsample_country_map!$B:$B,MATCH($CF2635,subsample_country_map!$A:$A,0)),INDEX(lookup!$AA:$AA,MATCH($A2635,lookup!$A:$A,0)))</f>
        <v>99_NCE</v>
      </c>
      <c r="AL2635" s="0" t="str">
        <f aca="false">IF(AND($CF2635&lt;&gt;"",IFERROR(INDEX(subsample_country_map!$C:$C,MATCH($CF2635,subsample_country_map!$A:$A,0)),"")&lt;&gt;""),INDEX(subsample_country_map!$C:$C,MATCH($CF2635,subsample_country_map!$A:$A,0)),INDEX(lookup!$AB:$AB,MATCH($A2635,lookup!$A:$A,0)))</f>
        <v>99_NCE</v>
      </c>
      <c r="AM2635" s="0" t="str">
        <f aca="false">IF(AND($CF2635&lt;&gt;"",IFERROR(INDEX(subsample_country_map!$D:$D,MATCH($CF2635,subsample_country_map!$A:$A,0)),"")&lt;&gt;""),INDEX(subsample_country_map!$D:$D,MATCH($CF2635,subsample_country_map!$A:$A,0)),INDEX(lookup!$AC:$AC,MATCH($A2635,lookup!$A:$A,0)))</f>
        <v>99_NCE</v>
      </c>
      <c r="AN2635" s="0" t="str">
        <f aca="false">IF(AND($CF2635&lt;&gt;"",IFERROR(INDEX(subsample_country_map!$E:$E,MATCH($CF2635,subsample_country_map!$A:$A,0)),"")&lt;&gt;""),INDEX(subsample_country_map!$E:$E,MATCH($CF2635,subsample_country_map!$A:$A,0)),INDEX(lookup!$AD:$AD,MATCH($A2635,lookup!$A:$A,0)))</f>
        <v>99_NCE</v>
      </c>
      <c r="AO2635" s="0" t="str">
        <f aca="false">INDEX(lookup!$Y:$Y,MATCH($A2635,lookup!$A:$A,0))</f>
        <v>1_not published</v>
      </c>
      <c r="AP2635" s="0" t="str">
        <f aca="false">INDEX(lookup!$Z:$Z,MATCH($A2635,lookup!$A:$A,0))</f>
        <v>99_NCE</v>
      </c>
      <c r="AQ2635" s="0" t="str">
        <f aca="false">INDEX(lookup!$W:$W,MATCH($A2635,lookup!$A:$A,0))</f>
        <v>1_fin/acc/econ</v>
      </c>
      <c r="AS2635" s="0" t="s">
        <v>91</v>
      </c>
      <c r="AT2635" s="0" t="s">
        <v>111</v>
      </c>
      <c r="AU2635" s="0" t="s">
        <v>93</v>
      </c>
      <c r="AV2635" s="0" t="s">
        <v>8473</v>
      </c>
      <c r="AX2635" s="0" t="s">
        <v>8474</v>
      </c>
      <c r="BA2635" s="0" t="n">
        <v>40449</v>
      </c>
      <c r="BB2635" s="0" t="s">
        <v>96</v>
      </c>
      <c r="BC2635" s="0" t="s">
        <v>358</v>
      </c>
      <c r="BD2635" s="0" t="s">
        <v>142</v>
      </c>
      <c r="BE2635" s="0" t="s">
        <v>98</v>
      </c>
      <c r="BI2635" s="0" t="s">
        <v>99</v>
      </c>
      <c r="BJ2635" s="0" t="s">
        <v>7061</v>
      </c>
      <c r="BK2635" s="0" t="s">
        <v>3241</v>
      </c>
      <c r="BL2635" s="0" t="s">
        <v>8475</v>
      </c>
      <c r="BM2635" s="0" t="s">
        <v>8466</v>
      </c>
      <c r="BN2635" s="0" t="s">
        <v>8467</v>
      </c>
      <c r="BO2635" s="0" t="s">
        <v>105</v>
      </c>
      <c r="BP2635" s="0" t="s">
        <v>8462</v>
      </c>
      <c r="BQ2635" s="0" t="s">
        <v>127</v>
      </c>
      <c r="BT2635" s="0" t="n">
        <v>0</v>
      </c>
      <c r="BU2635" s="0" t="s">
        <v>8468</v>
      </c>
      <c r="BW2635" s="0" t="n">
        <v>2002</v>
      </c>
      <c r="BX2635" s="0" t="n">
        <v>2022</v>
      </c>
      <c r="BY2635" s="0" t="s">
        <v>8469</v>
      </c>
      <c r="BZ2635" s="0" t="n">
        <v>2012</v>
      </c>
      <c r="CA2635" s="0" t="n">
        <v>0.333333333333333</v>
      </c>
      <c r="CB2635" s="0" t="n">
        <v>0</v>
      </c>
      <c r="CC2635" s="0" t="n">
        <v>1</v>
      </c>
      <c r="CD2635" s="0" t="n">
        <v>-0.0162582847369801</v>
      </c>
      <c r="CE2635" s="0" t="n">
        <v>1</v>
      </c>
    </row>
    <row r="2636" customFormat="false" ht="15" hidden="false" customHeight="false" outlineLevel="0" collapsed="false">
      <c r="A2636" s="0" t="s">
        <v>8462</v>
      </c>
      <c r="B2636" s="0" t="n">
        <v>3941</v>
      </c>
      <c r="C2636" s="0" t="n">
        <v>-0.0841903235284334</v>
      </c>
      <c r="D2636" s="0" t="n">
        <v>3336</v>
      </c>
      <c r="E2636" s="0" t="n">
        <f aca="false">IF(ISNUMBER($BA2636),$BA2636,IF(AND(ISNUMBER($D2636),ISNUMBER($BW2636),ISNUMBER($BX2636)),$D2636*($BX2636-$BW2636+1),""))</f>
        <v>3336</v>
      </c>
      <c r="H2636" s="0" t="s">
        <v>118</v>
      </c>
      <c r="I2636" s="0" t="s">
        <v>119</v>
      </c>
      <c r="J2636" s="0" t="n">
        <f aca="false">IF($BW2636&lt;&gt;"",$BW2636,"")</f>
        <v>2002</v>
      </c>
      <c r="K2636" s="0" t="n">
        <f aca="false">IF($BX2636&lt;&gt;"",$BX2636,"")</f>
        <v>2022</v>
      </c>
      <c r="L2636" s="0" t="n">
        <f aca="false">IF(AND(ISNUMBER($BW2636),ISNUMBER($BX2636)),($BW2636+$BX2636)/2,"")</f>
        <v>2012</v>
      </c>
      <c r="M2636" s="0" t="n">
        <f aca="false">IF($L2636&lt;&gt;"",$L2636,"")</f>
        <v>2012</v>
      </c>
      <c r="N2636" s="0" t="n">
        <f aca="false">IF(AND(ISNUMBER($BW2636),ISNUMBER($BX2636)),MIN(1,MAX(0,($BX2636-2016+1)/($BX2636-$BW2636+1))),"")</f>
        <v>0.333333333333333</v>
      </c>
      <c r="O2636" s="0" t="n">
        <f aca="false">IF(AND(ISNUMBER($BW2636),ISNUMBER($BX2636)),MIN(1,MAX(0,($BX2636-2017+1)/($BX2636-$BW2636+1))),"")</f>
        <v>0.285714285714286</v>
      </c>
      <c r="P2636" s="0" t="n">
        <f aca="false">IF(AND(ISNUMBER($BW2636),ISNUMBER($BX2636)),MIN(1,MAX(0,($BX2636-2018+1)/($BX2636-$BW2636+1))),"")</f>
        <v>0.238095238095238</v>
      </c>
      <c r="Q2636" s="0" t="n">
        <f aca="false">IF(AND(ISNUMBER($BW2636),ISNUMBER($BX2636)),MIN(1,MAX(0,($BX2636-2019+1)/($BX2636-$BW2636+1))),"")</f>
        <v>0.19047619047619</v>
      </c>
      <c r="R2636" s="0" t="n">
        <f aca="false">IF(AND(ISNUMBER($BW2636),ISNUMBER($BX2636)),MIN(1,MAX(0,($BX2636-2016+1)/($BX2636-$BW2636+1))),"")</f>
        <v>0.333333333333333</v>
      </c>
      <c r="S2636" s="0" t="n">
        <f aca="false">IF($L2636&lt;&gt;"",IF($L2636&gt;=2015.5,1,0),"")</f>
        <v>0</v>
      </c>
      <c r="T2636" s="0" t="n">
        <f aca="false">IF($L2636&lt;&gt;"",IF($L2636&gt;=2016,1,0),"")</f>
        <v>0</v>
      </c>
      <c r="U2636" s="0" t="n">
        <f aca="false">IF(ISNUMBER($BX2636),IF($BX2636&gt;=2016,1,0),"")</f>
        <v>1</v>
      </c>
      <c r="V2636" s="0" t="n">
        <f aca="false">IF(ISNUMBER($BW2636),IF($BW2636&gt;=2016,1,0),"")</f>
        <v>0</v>
      </c>
      <c r="W2636" s="0" t="str">
        <f aca="false">IF(AND(ISNUMBER($BW2636),ISNUMBER($BX2636)),IF($BW2636&gt;=2016,"post-only",IF($BX2636&lt;2016,"pre-only","mixed")),"")</f>
        <v>mixed</v>
      </c>
      <c r="X2636" s="0" t="n">
        <f aca="false">IF(AND(ISNUMBER($BW2636),ISNUMBER($BX2636)),MIN(1,MAX(0,($BX2636-2017+1)/($BX2636-$BW2636+1))),"")</f>
        <v>0.285714285714286</v>
      </c>
      <c r="Y2636" s="0" t="n">
        <f aca="false">IF(AND(ISNUMBER($BW2636),ISNUMBER($BX2636)),MIN(1,MAX(0,($BX2636-2018+1)/($BX2636-$BW2636+1))),"")</f>
        <v>0.238095238095238</v>
      </c>
      <c r="Z2636" s="0" t="n">
        <f aca="false">IF(AND(ISNUMBER($BW2636),ISNUMBER($BX2636)),MIN(1,MAX(0,($BX2636-2019+1)/($BX2636-$BW2636+1))),"")</f>
        <v>0.19047619047619</v>
      </c>
      <c r="AA2636" s="0" t="n">
        <f aca="false">IF(ISNUMBER($BX2636),IF($BX2636&gt;=2017,1,0),"")</f>
        <v>1</v>
      </c>
      <c r="AB2636" s="0" t="n">
        <f aca="false">IF(ISNUMBER($BX2636),IF($BX2636&gt;=2018,1,0),"")</f>
        <v>1</v>
      </c>
      <c r="AC2636" s="0" t="n">
        <f aca="false">IF(ISNUMBER($BX2636),IF($BX2636&gt;=2019,1,0),"")</f>
        <v>1</v>
      </c>
      <c r="AD2636" s="0" t="n">
        <f aca="false">IF($L2636&lt;&gt;"",IF($L2636&gt;2013,1,0),"")</f>
        <v>0</v>
      </c>
      <c r="AE2636" s="0" t="n">
        <f aca="false">IF($L2636&lt;&gt;"",1+IF($L2636&gt;2011,1,0)+IF($L2636&gt;2014,1,0),"")</f>
        <v>2</v>
      </c>
      <c r="AF2636" s="0" t="s">
        <v>87</v>
      </c>
      <c r="AG2636" s="0" t="s">
        <v>436</v>
      </c>
      <c r="AH2636" s="0" t="s">
        <v>2080</v>
      </c>
      <c r="AI2636" s="0" t="s">
        <v>90</v>
      </c>
      <c r="AJ2636" s="0" t="s">
        <v>90</v>
      </c>
      <c r="AK2636" s="0" t="str">
        <f aca="false">IF(AND($CF2636&lt;&gt;"",IFERROR(INDEX(subsample_country_map!$B:$B,MATCH($CF2636,subsample_country_map!$A:$A,0)),"")&lt;&gt;""),INDEX(subsample_country_map!$B:$B,MATCH($CF2636,subsample_country_map!$A:$A,0)),INDEX(lookup!$AA:$AA,MATCH($A2636,lookup!$A:$A,0)))</f>
        <v>2_Europe</v>
      </c>
      <c r="AL2636" s="0" t="str">
        <f aca="false">IF(AND($CF2636&lt;&gt;"",IFERROR(INDEX(subsample_country_map!$C:$C,MATCH($CF2636,subsample_country_map!$A:$A,0)),"")&lt;&gt;""),INDEX(subsample_country_map!$C:$C,MATCH($CF2636,subsample_country_map!$A:$A,0)),INDEX(lookup!$AB:$AB,MATCH($A2636,lookup!$A:$A,0)))</f>
        <v>99_NCE</v>
      </c>
      <c r="AM2636" s="0" t="str">
        <f aca="false">IF(AND($CF2636&lt;&gt;"",IFERROR(INDEX(subsample_country_map!$D:$D,MATCH($CF2636,subsample_country_map!$A:$A,0)),"")&lt;&gt;""),INDEX(subsample_country_map!$D:$D,MATCH($CF2636,subsample_country_map!$A:$A,0)),INDEX(lookup!$AC:$AC,MATCH($A2636,lookup!$A:$A,0)))</f>
        <v>1_western</v>
      </c>
      <c r="AN2636" s="0" t="str">
        <f aca="false">IF(AND($CF2636&lt;&gt;"",IFERROR(INDEX(subsample_country_map!$E:$E,MATCH($CF2636,subsample_country_map!$A:$A,0)),"")&lt;&gt;""),INDEX(subsample_country_map!$E:$E,MATCH($CF2636,subsample_country_map!$A:$A,0)),INDEX(lookup!$AD:$AD,MATCH($A2636,lookup!$A:$A,0)))</f>
        <v>99_NCE</v>
      </c>
      <c r="AO2636" s="0" t="str">
        <f aca="false">INDEX(lookup!$Y:$Y,MATCH($A2636,lookup!$A:$A,0))</f>
        <v>1_not published</v>
      </c>
      <c r="AP2636" s="0" t="str">
        <f aca="false">INDEX(lookup!$Z:$Z,MATCH($A2636,lookup!$A:$A,0))</f>
        <v>99_NCE</v>
      </c>
      <c r="AQ2636" s="0" t="str">
        <f aca="false">INDEX(lookup!$W:$W,MATCH($A2636,lookup!$A:$A,0))</f>
        <v>1_fin/acc/econ</v>
      </c>
      <c r="AS2636" s="0" t="s">
        <v>91</v>
      </c>
      <c r="AT2636" s="0" t="s">
        <v>111</v>
      </c>
      <c r="AU2636" s="0" t="s">
        <v>93</v>
      </c>
      <c r="AV2636" s="0" t="s">
        <v>8476</v>
      </c>
      <c r="AX2636" s="0" t="s">
        <v>8477</v>
      </c>
      <c r="BA2636" s="0" t="n">
        <v>3336</v>
      </c>
      <c r="BB2636" s="0" t="s">
        <v>96</v>
      </c>
      <c r="BC2636" s="0" t="s">
        <v>358</v>
      </c>
      <c r="BD2636" s="0" t="s">
        <v>8478</v>
      </c>
      <c r="BE2636" s="0" t="s">
        <v>206</v>
      </c>
      <c r="BF2636" s="0" t="s">
        <v>8479</v>
      </c>
      <c r="BI2636" s="0" t="s">
        <v>124</v>
      </c>
      <c r="BJ2636" s="0" t="s">
        <v>8480</v>
      </c>
      <c r="BK2636" s="0" t="s">
        <v>2090</v>
      </c>
      <c r="BL2636" s="0" t="s">
        <v>8481</v>
      </c>
      <c r="BM2636" s="0" t="s">
        <v>8482</v>
      </c>
      <c r="BN2636" s="0" t="s">
        <v>8467</v>
      </c>
      <c r="BO2636" s="0" t="s">
        <v>105</v>
      </c>
      <c r="BP2636" s="0" t="s">
        <v>8462</v>
      </c>
      <c r="BQ2636" s="0" t="s">
        <v>127</v>
      </c>
      <c r="BT2636" s="0" t="n">
        <v>0</v>
      </c>
      <c r="BU2636" s="0" t="s">
        <v>8468</v>
      </c>
      <c r="BW2636" s="0" t="n">
        <v>2002</v>
      </c>
      <c r="BX2636" s="0" t="n">
        <v>2022</v>
      </c>
      <c r="BY2636" s="0" t="s">
        <v>8469</v>
      </c>
      <c r="BZ2636" s="0" t="n">
        <v>2012</v>
      </c>
      <c r="CA2636" s="0" t="n">
        <v>0.333333333333333</v>
      </c>
      <c r="CB2636" s="0" t="n">
        <v>0</v>
      </c>
      <c r="CC2636" s="0" t="n">
        <v>1</v>
      </c>
      <c r="CD2636" s="0" t="n">
        <v>-0.0843900877455103</v>
      </c>
      <c r="CE2636" s="0" t="n">
        <v>1</v>
      </c>
      <c r="CF2636" s="0" t="s">
        <v>8479</v>
      </c>
    </row>
    <row r="2637" customFormat="false" ht="15" hidden="false" customHeight="false" outlineLevel="0" collapsed="false">
      <c r="A2637" s="0" t="s">
        <v>8462</v>
      </c>
      <c r="B2637" s="0" t="n">
        <v>3942</v>
      </c>
      <c r="C2637" s="0" t="n">
        <v>-0.00675729356089455</v>
      </c>
      <c r="D2637" s="0" t="n">
        <v>34218</v>
      </c>
      <c r="E2637" s="0" t="n">
        <f aca="false">IF(ISNUMBER($BA2637),$BA2637,IF(AND(ISNUMBER($D2637),ISNUMBER($BW2637),ISNUMBER($BX2637)),$D2637*($BX2637-$BW2637+1),""))</f>
        <v>34218</v>
      </c>
      <c r="H2637" s="0" t="s">
        <v>118</v>
      </c>
      <c r="I2637" s="0" t="s">
        <v>119</v>
      </c>
      <c r="J2637" s="0" t="n">
        <f aca="false">IF($BW2637&lt;&gt;"",$BW2637,"")</f>
        <v>2002</v>
      </c>
      <c r="K2637" s="0" t="n">
        <f aca="false">IF($BX2637&lt;&gt;"",$BX2637,"")</f>
        <v>2022</v>
      </c>
      <c r="L2637" s="0" t="n">
        <f aca="false">IF(AND(ISNUMBER($BW2637),ISNUMBER($BX2637)),($BW2637+$BX2637)/2,"")</f>
        <v>2012</v>
      </c>
      <c r="M2637" s="0" t="n">
        <f aca="false">IF($L2637&lt;&gt;"",$L2637,"")</f>
        <v>2012</v>
      </c>
      <c r="N2637" s="0" t="n">
        <f aca="false">IF(AND(ISNUMBER($BW2637),ISNUMBER($BX2637)),MIN(1,MAX(0,($BX2637-2016+1)/($BX2637-$BW2637+1))),"")</f>
        <v>0.333333333333333</v>
      </c>
      <c r="O2637" s="0" t="n">
        <f aca="false">IF(AND(ISNUMBER($BW2637),ISNUMBER($BX2637)),MIN(1,MAX(0,($BX2637-2017+1)/($BX2637-$BW2637+1))),"")</f>
        <v>0.285714285714286</v>
      </c>
      <c r="P2637" s="0" t="n">
        <f aca="false">IF(AND(ISNUMBER($BW2637),ISNUMBER($BX2637)),MIN(1,MAX(0,($BX2637-2018+1)/($BX2637-$BW2637+1))),"")</f>
        <v>0.238095238095238</v>
      </c>
      <c r="Q2637" s="0" t="n">
        <f aca="false">IF(AND(ISNUMBER($BW2637),ISNUMBER($BX2637)),MIN(1,MAX(0,($BX2637-2019+1)/($BX2637-$BW2637+1))),"")</f>
        <v>0.19047619047619</v>
      </c>
      <c r="R2637" s="0" t="n">
        <f aca="false">IF(AND(ISNUMBER($BW2637),ISNUMBER($BX2637)),MIN(1,MAX(0,($BX2637-2016+1)/($BX2637-$BW2637+1))),"")</f>
        <v>0.333333333333333</v>
      </c>
      <c r="S2637" s="0" t="n">
        <f aca="false">IF($L2637&lt;&gt;"",IF($L2637&gt;=2015.5,1,0),"")</f>
        <v>0</v>
      </c>
      <c r="T2637" s="0" t="n">
        <f aca="false">IF($L2637&lt;&gt;"",IF($L2637&gt;=2016,1,0),"")</f>
        <v>0</v>
      </c>
      <c r="U2637" s="0" t="n">
        <f aca="false">IF(ISNUMBER($BX2637),IF($BX2637&gt;=2016,1,0),"")</f>
        <v>1</v>
      </c>
      <c r="V2637" s="0" t="n">
        <f aca="false">IF(ISNUMBER($BW2637),IF($BW2637&gt;=2016,1,0),"")</f>
        <v>0</v>
      </c>
      <c r="W2637" s="0" t="str">
        <f aca="false">IF(AND(ISNUMBER($BW2637),ISNUMBER($BX2637)),IF($BW2637&gt;=2016,"post-only",IF($BX2637&lt;2016,"pre-only","mixed")),"")</f>
        <v>mixed</v>
      </c>
      <c r="X2637" s="0" t="n">
        <f aca="false">IF(AND(ISNUMBER($BW2637),ISNUMBER($BX2637)),MIN(1,MAX(0,($BX2637-2017+1)/($BX2637-$BW2637+1))),"")</f>
        <v>0.285714285714286</v>
      </c>
      <c r="Y2637" s="0" t="n">
        <f aca="false">IF(AND(ISNUMBER($BW2637),ISNUMBER($BX2637)),MIN(1,MAX(0,($BX2637-2018+1)/($BX2637-$BW2637+1))),"")</f>
        <v>0.238095238095238</v>
      </c>
      <c r="Z2637" s="0" t="n">
        <f aca="false">IF(AND(ISNUMBER($BW2637),ISNUMBER($BX2637)),MIN(1,MAX(0,($BX2637-2019+1)/($BX2637-$BW2637+1))),"")</f>
        <v>0.19047619047619</v>
      </c>
      <c r="AA2637" s="0" t="n">
        <f aca="false">IF(ISNUMBER($BX2637),IF($BX2637&gt;=2017,1,0),"")</f>
        <v>1</v>
      </c>
      <c r="AB2637" s="0" t="n">
        <f aca="false">IF(ISNUMBER($BX2637),IF($BX2637&gt;=2018,1,0),"")</f>
        <v>1</v>
      </c>
      <c r="AC2637" s="0" t="n">
        <f aca="false">IF(ISNUMBER($BX2637),IF($BX2637&gt;=2019,1,0),"")</f>
        <v>1</v>
      </c>
      <c r="AD2637" s="0" t="n">
        <f aca="false">IF($L2637&lt;&gt;"",IF($L2637&gt;2013,1,0),"")</f>
        <v>0</v>
      </c>
      <c r="AE2637" s="0" t="n">
        <f aca="false">IF($L2637&lt;&gt;"",1+IF($L2637&gt;2011,1,0)+IF($L2637&gt;2014,1,0),"")</f>
        <v>2</v>
      </c>
      <c r="AF2637" s="0" t="s">
        <v>87</v>
      </c>
      <c r="AG2637" s="0" t="s">
        <v>436</v>
      </c>
      <c r="AH2637" s="0" t="s">
        <v>2080</v>
      </c>
      <c r="AI2637" s="0" t="s">
        <v>90</v>
      </c>
      <c r="AJ2637" s="0" t="s">
        <v>90</v>
      </c>
      <c r="AK2637" s="0" t="str">
        <f aca="false">IF(AND($CF2637&lt;&gt;"",IFERROR(INDEX(subsample_country_map!$B:$B,MATCH($CF2637,subsample_country_map!$A:$A,0)),"")&lt;&gt;""),INDEX(subsample_country_map!$B:$B,MATCH($CF2637,subsample_country_map!$A:$A,0)),INDEX(lookup!$AA:$AA,MATCH($A2637,lookup!$A:$A,0)))</f>
        <v>99_NCE</v>
      </c>
      <c r="AL2637" s="0" t="str">
        <f aca="false">IF(AND($CF2637&lt;&gt;"",IFERROR(INDEX(subsample_country_map!$C:$C,MATCH($CF2637,subsample_country_map!$A:$A,0)),"")&lt;&gt;""),INDEX(subsample_country_map!$C:$C,MATCH($CF2637,subsample_country_map!$A:$A,0)),INDEX(lookup!$AB:$AB,MATCH($A2637,lookup!$A:$A,0)))</f>
        <v>99_NCE</v>
      </c>
      <c r="AM2637" s="0" t="str">
        <f aca="false">IF(AND($CF2637&lt;&gt;"",IFERROR(INDEX(subsample_country_map!$D:$D,MATCH($CF2637,subsample_country_map!$A:$A,0)),"")&lt;&gt;""),INDEX(subsample_country_map!$D:$D,MATCH($CF2637,subsample_country_map!$A:$A,0)),INDEX(lookup!$AC:$AC,MATCH($A2637,lookup!$A:$A,0)))</f>
        <v>1_western</v>
      </c>
      <c r="AN2637" s="0" t="str">
        <f aca="false">IF(AND($CF2637&lt;&gt;"",IFERROR(INDEX(subsample_country_map!$E:$E,MATCH($CF2637,subsample_country_map!$A:$A,0)),"")&lt;&gt;""),INDEX(subsample_country_map!$E:$E,MATCH($CF2637,subsample_country_map!$A:$A,0)),INDEX(lookup!$AD:$AD,MATCH($A2637,lookup!$A:$A,0)))</f>
        <v>99_NCE</v>
      </c>
      <c r="AO2637" s="0" t="str">
        <f aca="false">INDEX(lookup!$Y:$Y,MATCH($A2637,lookup!$A:$A,0))</f>
        <v>1_not published</v>
      </c>
      <c r="AP2637" s="0" t="str">
        <f aca="false">INDEX(lookup!$Z:$Z,MATCH($A2637,lookup!$A:$A,0))</f>
        <v>99_NCE</v>
      </c>
      <c r="AQ2637" s="0" t="str">
        <f aca="false">INDEX(lookup!$W:$W,MATCH($A2637,lookup!$A:$A,0))</f>
        <v>1_fin/acc/econ</v>
      </c>
      <c r="AS2637" s="0" t="s">
        <v>91</v>
      </c>
      <c r="AT2637" s="0" t="s">
        <v>111</v>
      </c>
      <c r="AU2637" s="0" t="s">
        <v>93</v>
      </c>
      <c r="AV2637" s="0" t="s">
        <v>8483</v>
      </c>
      <c r="AX2637" s="0" t="s">
        <v>8484</v>
      </c>
      <c r="BA2637" s="0" t="n">
        <v>34218</v>
      </c>
      <c r="BB2637" s="0" t="s">
        <v>96</v>
      </c>
      <c r="BC2637" s="0" t="s">
        <v>358</v>
      </c>
      <c r="BD2637" s="0" t="s">
        <v>8478</v>
      </c>
      <c r="BE2637" s="0" t="s">
        <v>206</v>
      </c>
      <c r="BF2637" s="0" t="s">
        <v>8485</v>
      </c>
      <c r="BI2637" s="0" t="s">
        <v>124</v>
      </c>
      <c r="BJ2637" s="0" t="s">
        <v>8486</v>
      </c>
      <c r="BK2637" s="0" t="s">
        <v>2090</v>
      </c>
      <c r="BL2637" s="0" t="s">
        <v>8487</v>
      </c>
      <c r="BM2637" s="0" t="s">
        <v>8482</v>
      </c>
      <c r="BN2637" s="0" t="s">
        <v>8467</v>
      </c>
      <c r="BO2637" s="0" t="s">
        <v>105</v>
      </c>
      <c r="BP2637" s="0" t="s">
        <v>8462</v>
      </c>
      <c r="BQ2637" s="0" t="s">
        <v>127</v>
      </c>
      <c r="BT2637" s="0" t="n">
        <v>0</v>
      </c>
      <c r="BU2637" s="0" t="s">
        <v>8468</v>
      </c>
      <c r="BW2637" s="0" t="n">
        <v>2002</v>
      </c>
      <c r="BX2637" s="0" t="n">
        <v>2022</v>
      </c>
      <c r="BY2637" s="0" t="s">
        <v>8469</v>
      </c>
      <c r="BZ2637" s="0" t="n">
        <v>2012</v>
      </c>
      <c r="CA2637" s="0" t="n">
        <v>0.333333333333333</v>
      </c>
      <c r="CB2637" s="0" t="n">
        <v>0</v>
      </c>
      <c r="CC2637" s="0" t="n">
        <v>1</v>
      </c>
      <c r="CD2637" s="0" t="n">
        <v>-0.0067573964120094</v>
      </c>
      <c r="CE2637" s="0" t="n">
        <v>1</v>
      </c>
      <c r="CF2637" s="0" t="s">
        <v>8485</v>
      </c>
    </row>
    <row r="2638" customFormat="false" ht="15" hidden="false" customHeight="false" outlineLevel="0" collapsed="false">
      <c r="A2638" s="0" t="s">
        <v>8462</v>
      </c>
      <c r="B2638" s="0" t="n">
        <v>3943</v>
      </c>
      <c r="C2638" s="0" t="n">
        <v>-0.0291363220160002</v>
      </c>
      <c r="D2638" s="0" t="n">
        <v>1839</v>
      </c>
      <c r="E2638" s="0" t="n">
        <f aca="false">IF(ISNUMBER($BA2638),$BA2638,IF(AND(ISNUMBER($D2638),ISNUMBER($BW2638),ISNUMBER($BX2638)),$D2638*($BX2638-$BW2638+1),""))</f>
        <v>1839</v>
      </c>
      <c r="H2638" s="0" t="s">
        <v>118</v>
      </c>
      <c r="I2638" s="0" t="s">
        <v>119</v>
      </c>
      <c r="J2638" s="0" t="n">
        <f aca="false">IF($BW2638&lt;&gt;"",$BW2638,"")</f>
        <v>2002</v>
      </c>
      <c r="K2638" s="0" t="n">
        <f aca="false">IF($BX2638&lt;&gt;"",$BX2638,"")</f>
        <v>2022</v>
      </c>
      <c r="L2638" s="0" t="n">
        <f aca="false">IF(AND(ISNUMBER($BW2638),ISNUMBER($BX2638)),($BW2638+$BX2638)/2,"")</f>
        <v>2012</v>
      </c>
      <c r="M2638" s="0" t="n">
        <f aca="false">IF($L2638&lt;&gt;"",$L2638,"")</f>
        <v>2012</v>
      </c>
      <c r="N2638" s="0" t="n">
        <f aca="false">IF(AND(ISNUMBER($BW2638),ISNUMBER($BX2638)),MIN(1,MAX(0,($BX2638-2016+1)/($BX2638-$BW2638+1))),"")</f>
        <v>0.333333333333333</v>
      </c>
      <c r="O2638" s="0" t="n">
        <f aca="false">IF(AND(ISNUMBER($BW2638),ISNUMBER($BX2638)),MIN(1,MAX(0,($BX2638-2017+1)/($BX2638-$BW2638+1))),"")</f>
        <v>0.285714285714286</v>
      </c>
      <c r="P2638" s="0" t="n">
        <f aca="false">IF(AND(ISNUMBER($BW2638),ISNUMBER($BX2638)),MIN(1,MAX(0,($BX2638-2018+1)/($BX2638-$BW2638+1))),"")</f>
        <v>0.238095238095238</v>
      </c>
      <c r="Q2638" s="0" t="n">
        <f aca="false">IF(AND(ISNUMBER($BW2638),ISNUMBER($BX2638)),MIN(1,MAX(0,($BX2638-2019+1)/($BX2638-$BW2638+1))),"")</f>
        <v>0.19047619047619</v>
      </c>
      <c r="R2638" s="0" t="n">
        <f aca="false">IF(AND(ISNUMBER($BW2638),ISNUMBER($BX2638)),MIN(1,MAX(0,($BX2638-2016+1)/($BX2638-$BW2638+1))),"")</f>
        <v>0.333333333333333</v>
      </c>
      <c r="S2638" s="0" t="n">
        <f aca="false">IF($L2638&lt;&gt;"",IF($L2638&gt;=2015.5,1,0),"")</f>
        <v>0</v>
      </c>
      <c r="T2638" s="0" t="n">
        <f aca="false">IF($L2638&lt;&gt;"",IF($L2638&gt;=2016,1,0),"")</f>
        <v>0</v>
      </c>
      <c r="U2638" s="0" t="n">
        <f aca="false">IF(ISNUMBER($BX2638),IF($BX2638&gt;=2016,1,0),"")</f>
        <v>1</v>
      </c>
      <c r="V2638" s="0" t="n">
        <f aca="false">IF(ISNUMBER($BW2638),IF($BW2638&gt;=2016,1,0),"")</f>
        <v>0</v>
      </c>
      <c r="W2638" s="0" t="str">
        <f aca="false">IF(AND(ISNUMBER($BW2638),ISNUMBER($BX2638)),IF($BW2638&gt;=2016,"post-only",IF($BX2638&lt;2016,"pre-only","mixed")),"")</f>
        <v>mixed</v>
      </c>
      <c r="X2638" s="0" t="n">
        <f aca="false">IF(AND(ISNUMBER($BW2638),ISNUMBER($BX2638)),MIN(1,MAX(0,($BX2638-2017+1)/($BX2638-$BW2638+1))),"")</f>
        <v>0.285714285714286</v>
      </c>
      <c r="Y2638" s="0" t="n">
        <f aca="false">IF(AND(ISNUMBER($BW2638),ISNUMBER($BX2638)),MIN(1,MAX(0,($BX2638-2018+1)/($BX2638-$BW2638+1))),"")</f>
        <v>0.238095238095238</v>
      </c>
      <c r="Z2638" s="0" t="n">
        <f aca="false">IF(AND(ISNUMBER($BW2638),ISNUMBER($BX2638)),MIN(1,MAX(0,($BX2638-2019+1)/($BX2638-$BW2638+1))),"")</f>
        <v>0.19047619047619</v>
      </c>
      <c r="AA2638" s="0" t="n">
        <f aca="false">IF(ISNUMBER($BX2638),IF($BX2638&gt;=2017,1,0),"")</f>
        <v>1</v>
      </c>
      <c r="AB2638" s="0" t="n">
        <f aca="false">IF(ISNUMBER($BX2638),IF($BX2638&gt;=2018,1,0),"")</f>
        <v>1</v>
      </c>
      <c r="AC2638" s="0" t="n">
        <f aca="false">IF(ISNUMBER($BX2638),IF($BX2638&gt;=2019,1,0),"")</f>
        <v>1</v>
      </c>
      <c r="AD2638" s="0" t="n">
        <f aca="false">IF($L2638&lt;&gt;"",IF($L2638&gt;2013,1,0),"")</f>
        <v>0</v>
      </c>
      <c r="AE2638" s="0" t="n">
        <f aca="false">IF($L2638&lt;&gt;"",1+IF($L2638&gt;2011,1,0)+IF($L2638&gt;2014,1,0),"")</f>
        <v>2</v>
      </c>
      <c r="AF2638" s="0" t="s">
        <v>87</v>
      </c>
      <c r="AG2638" s="0" t="s">
        <v>436</v>
      </c>
      <c r="AH2638" s="0" t="s">
        <v>2080</v>
      </c>
      <c r="AI2638" s="0" t="s">
        <v>90</v>
      </c>
      <c r="AJ2638" s="0" t="s">
        <v>90</v>
      </c>
      <c r="AK2638" s="0" t="str">
        <f aca="false">IF(AND($CF2638&lt;&gt;"",IFERROR(INDEX(subsample_country_map!$B:$B,MATCH($CF2638,subsample_country_map!$A:$A,0)),"")&lt;&gt;""),INDEX(subsample_country_map!$B:$B,MATCH($CF2638,subsample_country_map!$A:$A,0)),INDEX(lookup!$AA:$AA,MATCH($A2638,lookup!$A:$A,0)))</f>
        <v>99_NCE</v>
      </c>
      <c r="AL2638" s="0" t="str">
        <f aca="false">IF(AND($CF2638&lt;&gt;"",IFERROR(INDEX(subsample_country_map!$C:$C,MATCH($CF2638,subsample_country_map!$A:$A,0)),"")&lt;&gt;""),INDEX(subsample_country_map!$C:$C,MATCH($CF2638,subsample_country_map!$A:$A,0)),INDEX(lookup!$AB:$AB,MATCH($A2638,lookup!$A:$A,0)))</f>
        <v>2_developing</v>
      </c>
      <c r="AM2638" s="0" t="str">
        <f aca="false">IF(AND($CF2638&lt;&gt;"",IFERROR(INDEX(subsample_country_map!$D:$D,MATCH($CF2638,subsample_country_map!$A:$A,0)),"")&lt;&gt;""),INDEX(subsample_country_map!$D:$D,MATCH($CF2638,subsample_country_map!$A:$A,0)),INDEX(lookup!$AC:$AC,MATCH($A2638,lookup!$A:$A,0)))</f>
        <v>99_NCE</v>
      </c>
      <c r="AN2638" s="0" t="str">
        <f aca="false">IF(AND($CF2638&lt;&gt;"",IFERROR(INDEX(subsample_country_map!$E:$E,MATCH($CF2638,subsample_country_map!$A:$A,0)),"")&lt;&gt;""),INDEX(subsample_country_map!$E:$E,MATCH($CF2638,subsample_country_map!$A:$A,0)),INDEX(lookup!$AD:$AD,MATCH($A2638,lookup!$A:$A,0)))</f>
        <v>99_NCE</v>
      </c>
      <c r="AO2638" s="0" t="str">
        <f aca="false">INDEX(lookup!$Y:$Y,MATCH($A2638,lookup!$A:$A,0))</f>
        <v>1_not published</v>
      </c>
      <c r="AP2638" s="0" t="str">
        <f aca="false">INDEX(lookup!$Z:$Z,MATCH($A2638,lookup!$A:$A,0))</f>
        <v>99_NCE</v>
      </c>
      <c r="AQ2638" s="0" t="str">
        <f aca="false">INDEX(lookup!$W:$W,MATCH($A2638,lookup!$A:$A,0))</f>
        <v>1_fin/acc/econ</v>
      </c>
      <c r="AS2638" s="0" t="s">
        <v>91</v>
      </c>
      <c r="AT2638" s="0" t="s">
        <v>111</v>
      </c>
      <c r="AU2638" s="0" t="s">
        <v>93</v>
      </c>
      <c r="AV2638" s="0" t="s">
        <v>8488</v>
      </c>
      <c r="AX2638" s="0" t="s">
        <v>8484</v>
      </c>
      <c r="BA2638" s="0" t="n">
        <v>1839</v>
      </c>
      <c r="BB2638" s="0" t="s">
        <v>96</v>
      </c>
      <c r="BC2638" s="0" t="s">
        <v>358</v>
      </c>
      <c r="BD2638" s="0" t="s">
        <v>8478</v>
      </c>
      <c r="BE2638" s="0" t="s">
        <v>206</v>
      </c>
      <c r="BF2638" s="0" t="s">
        <v>8489</v>
      </c>
      <c r="BI2638" s="0" t="s">
        <v>124</v>
      </c>
      <c r="BJ2638" s="0" t="s">
        <v>8490</v>
      </c>
      <c r="BK2638" s="0" t="s">
        <v>2090</v>
      </c>
      <c r="BL2638" s="0" t="s">
        <v>8491</v>
      </c>
      <c r="BM2638" s="0" t="s">
        <v>8482</v>
      </c>
      <c r="BN2638" s="0" t="s">
        <v>8467</v>
      </c>
      <c r="BO2638" s="0" t="s">
        <v>105</v>
      </c>
      <c r="BP2638" s="0" t="s">
        <v>8462</v>
      </c>
      <c r="BQ2638" s="0" t="s">
        <v>127</v>
      </c>
      <c r="BT2638" s="0" t="n">
        <v>0</v>
      </c>
      <c r="BU2638" s="0" t="s">
        <v>8468</v>
      </c>
      <c r="BW2638" s="0" t="n">
        <v>2002</v>
      </c>
      <c r="BX2638" s="0" t="n">
        <v>2022</v>
      </c>
      <c r="BY2638" s="0" t="s">
        <v>8469</v>
      </c>
      <c r="BZ2638" s="0" t="n">
        <v>2012</v>
      </c>
      <c r="CA2638" s="0" t="n">
        <v>0.333333333333333</v>
      </c>
      <c r="CB2638" s="0" t="n">
        <v>0</v>
      </c>
      <c r="CC2638" s="0" t="n">
        <v>1</v>
      </c>
      <c r="CD2638" s="0" t="n">
        <v>-0.0291445710713605</v>
      </c>
      <c r="CE2638" s="0" t="n">
        <v>1</v>
      </c>
      <c r="CF2638" s="0" t="s">
        <v>8489</v>
      </c>
    </row>
    <row r="2639" customFormat="false" ht="15" hidden="false" customHeight="false" outlineLevel="0" collapsed="false">
      <c r="A2639" s="0" t="s">
        <v>8462</v>
      </c>
      <c r="B2639" s="0" t="n">
        <v>3944</v>
      </c>
      <c r="C2639" s="0" t="n">
        <v>0.0363332321986634</v>
      </c>
      <c r="D2639" s="0" t="n">
        <v>1547</v>
      </c>
      <c r="E2639" s="0" t="n">
        <f aca="false">IF(ISNUMBER($BA2639),$BA2639,IF(AND(ISNUMBER($D2639),ISNUMBER($BW2639),ISNUMBER($BX2639)),$D2639*($BX2639-$BW2639+1),""))</f>
        <v>1547</v>
      </c>
      <c r="H2639" s="0" t="s">
        <v>118</v>
      </c>
      <c r="I2639" s="0" t="s">
        <v>119</v>
      </c>
      <c r="J2639" s="0" t="n">
        <f aca="false">IF($BW2639&lt;&gt;"",$BW2639,"")</f>
        <v>2002</v>
      </c>
      <c r="K2639" s="0" t="n">
        <f aca="false">IF($BX2639&lt;&gt;"",$BX2639,"")</f>
        <v>2022</v>
      </c>
      <c r="L2639" s="0" t="n">
        <f aca="false">IF(AND(ISNUMBER($BW2639),ISNUMBER($BX2639)),($BW2639+$BX2639)/2,"")</f>
        <v>2012</v>
      </c>
      <c r="M2639" s="0" t="n">
        <f aca="false">IF($L2639&lt;&gt;"",$L2639,"")</f>
        <v>2012</v>
      </c>
      <c r="N2639" s="0" t="n">
        <f aca="false">IF(AND(ISNUMBER($BW2639),ISNUMBER($BX2639)),MIN(1,MAX(0,($BX2639-2016+1)/($BX2639-$BW2639+1))),"")</f>
        <v>0.333333333333333</v>
      </c>
      <c r="O2639" s="0" t="n">
        <f aca="false">IF(AND(ISNUMBER($BW2639),ISNUMBER($BX2639)),MIN(1,MAX(0,($BX2639-2017+1)/($BX2639-$BW2639+1))),"")</f>
        <v>0.285714285714286</v>
      </c>
      <c r="P2639" s="0" t="n">
        <f aca="false">IF(AND(ISNUMBER($BW2639),ISNUMBER($BX2639)),MIN(1,MAX(0,($BX2639-2018+1)/($BX2639-$BW2639+1))),"")</f>
        <v>0.238095238095238</v>
      </c>
      <c r="Q2639" s="0" t="n">
        <f aca="false">IF(AND(ISNUMBER($BW2639),ISNUMBER($BX2639)),MIN(1,MAX(0,($BX2639-2019+1)/($BX2639-$BW2639+1))),"")</f>
        <v>0.19047619047619</v>
      </c>
      <c r="R2639" s="0" t="n">
        <f aca="false">IF(AND(ISNUMBER($BW2639),ISNUMBER($BX2639)),MIN(1,MAX(0,($BX2639-2016+1)/($BX2639-$BW2639+1))),"")</f>
        <v>0.333333333333333</v>
      </c>
      <c r="S2639" s="0" t="n">
        <f aca="false">IF($L2639&lt;&gt;"",IF($L2639&gt;=2015.5,1,0),"")</f>
        <v>0</v>
      </c>
      <c r="T2639" s="0" t="n">
        <f aca="false">IF($L2639&lt;&gt;"",IF($L2639&gt;=2016,1,0),"")</f>
        <v>0</v>
      </c>
      <c r="U2639" s="0" t="n">
        <f aca="false">IF(ISNUMBER($BX2639),IF($BX2639&gt;=2016,1,0),"")</f>
        <v>1</v>
      </c>
      <c r="V2639" s="0" t="n">
        <f aca="false">IF(ISNUMBER($BW2639),IF($BW2639&gt;=2016,1,0),"")</f>
        <v>0</v>
      </c>
      <c r="W2639" s="0" t="str">
        <f aca="false">IF(AND(ISNUMBER($BW2639),ISNUMBER($BX2639)),IF($BW2639&gt;=2016,"post-only",IF($BX2639&lt;2016,"pre-only","mixed")),"")</f>
        <v>mixed</v>
      </c>
      <c r="X2639" s="0" t="n">
        <f aca="false">IF(AND(ISNUMBER($BW2639),ISNUMBER($BX2639)),MIN(1,MAX(0,($BX2639-2017+1)/($BX2639-$BW2639+1))),"")</f>
        <v>0.285714285714286</v>
      </c>
      <c r="Y2639" s="0" t="n">
        <f aca="false">IF(AND(ISNUMBER($BW2639),ISNUMBER($BX2639)),MIN(1,MAX(0,($BX2639-2018+1)/($BX2639-$BW2639+1))),"")</f>
        <v>0.238095238095238</v>
      </c>
      <c r="Z2639" s="0" t="n">
        <f aca="false">IF(AND(ISNUMBER($BW2639),ISNUMBER($BX2639)),MIN(1,MAX(0,($BX2639-2019+1)/($BX2639-$BW2639+1))),"")</f>
        <v>0.19047619047619</v>
      </c>
      <c r="AA2639" s="0" t="n">
        <f aca="false">IF(ISNUMBER($BX2639),IF($BX2639&gt;=2017,1,0),"")</f>
        <v>1</v>
      </c>
      <c r="AB2639" s="0" t="n">
        <f aca="false">IF(ISNUMBER($BX2639),IF($BX2639&gt;=2018,1,0),"")</f>
        <v>1</v>
      </c>
      <c r="AC2639" s="0" t="n">
        <f aca="false">IF(ISNUMBER($BX2639),IF($BX2639&gt;=2019,1,0),"")</f>
        <v>1</v>
      </c>
      <c r="AD2639" s="0" t="n">
        <f aca="false">IF($L2639&lt;&gt;"",IF($L2639&gt;2013,1,0),"")</f>
        <v>0</v>
      </c>
      <c r="AE2639" s="0" t="n">
        <f aca="false">IF($L2639&lt;&gt;"",1+IF($L2639&gt;2011,1,0)+IF($L2639&gt;2014,1,0),"")</f>
        <v>2</v>
      </c>
      <c r="AF2639" s="0" t="s">
        <v>87</v>
      </c>
      <c r="AG2639" s="0" t="s">
        <v>436</v>
      </c>
      <c r="AH2639" s="0" t="s">
        <v>2080</v>
      </c>
      <c r="AI2639" s="0" t="s">
        <v>90</v>
      </c>
      <c r="AJ2639" s="0" t="s">
        <v>90</v>
      </c>
      <c r="AK2639" s="0" t="str">
        <f aca="false">IF(AND($CF2639&lt;&gt;"",IFERROR(INDEX(subsample_country_map!$B:$B,MATCH($CF2639,subsample_country_map!$A:$A,0)),"")&lt;&gt;""),INDEX(subsample_country_map!$B:$B,MATCH($CF2639,subsample_country_map!$A:$A,0)),INDEX(lookup!$AA:$AA,MATCH($A2639,lookup!$A:$A,0)))</f>
        <v>99_NCE</v>
      </c>
      <c r="AL2639" s="0" t="str">
        <f aca="false">IF(AND($CF2639&lt;&gt;"",IFERROR(INDEX(subsample_country_map!$C:$C,MATCH($CF2639,subsample_country_map!$A:$A,0)),"")&lt;&gt;""),INDEX(subsample_country_map!$C:$C,MATCH($CF2639,subsample_country_map!$A:$A,0)),INDEX(lookup!$AB:$AB,MATCH($A2639,lookup!$A:$A,0)))</f>
        <v>99_NCE</v>
      </c>
      <c r="AM2639" s="0" t="str">
        <f aca="false">IF(AND($CF2639&lt;&gt;"",IFERROR(INDEX(subsample_country_map!$D:$D,MATCH($CF2639,subsample_country_map!$A:$A,0)),"")&lt;&gt;""),INDEX(subsample_country_map!$D:$D,MATCH($CF2639,subsample_country_map!$A:$A,0)),INDEX(lookup!$AC:$AC,MATCH($A2639,lookup!$A:$A,0)))</f>
        <v>99_NCE</v>
      </c>
      <c r="AN2639" s="0" t="str">
        <f aca="false">IF(AND($CF2639&lt;&gt;"",IFERROR(INDEX(subsample_country_map!$E:$E,MATCH($CF2639,subsample_country_map!$A:$A,0)),"")&lt;&gt;""),INDEX(subsample_country_map!$E:$E,MATCH($CF2639,subsample_country_map!$A:$A,0)),INDEX(lookup!$AD:$AD,MATCH($A2639,lookup!$A:$A,0)))</f>
        <v>99_NCE</v>
      </c>
      <c r="AO2639" s="0" t="str">
        <f aca="false">INDEX(lookup!$Y:$Y,MATCH($A2639,lookup!$A:$A,0))</f>
        <v>1_not published</v>
      </c>
      <c r="AP2639" s="0" t="str">
        <f aca="false">INDEX(lookup!$Z:$Z,MATCH($A2639,lookup!$A:$A,0))</f>
        <v>99_NCE</v>
      </c>
      <c r="AQ2639" s="0" t="str">
        <f aca="false">INDEX(lookup!$W:$W,MATCH($A2639,lookup!$A:$A,0))</f>
        <v>1_fin/acc/econ</v>
      </c>
      <c r="AS2639" s="0" t="s">
        <v>91</v>
      </c>
      <c r="AT2639" s="0" t="s">
        <v>111</v>
      </c>
      <c r="AU2639" s="0" t="s">
        <v>93</v>
      </c>
      <c r="AV2639" s="0" t="s">
        <v>8492</v>
      </c>
      <c r="AX2639" s="0" t="s">
        <v>8493</v>
      </c>
      <c r="BA2639" s="0" t="n">
        <v>1547</v>
      </c>
      <c r="BB2639" s="0" t="s">
        <v>96</v>
      </c>
      <c r="BC2639" s="0" t="s">
        <v>358</v>
      </c>
      <c r="BD2639" s="0" t="s">
        <v>8478</v>
      </c>
      <c r="BE2639" s="0" t="s">
        <v>389</v>
      </c>
      <c r="BF2639" s="0" t="s">
        <v>8494</v>
      </c>
      <c r="BG2639" s="0" t="s">
        <v>1124</v>
      </c>
      <c r="BH2639" s="0" t="s">
        <v>2035</v>
      </c>
      <c r="BI2639" s="0" t="s">
        <v>124</v>
      </c>
      <c r="BJ2639" s="0" t="s">
        <v>8495</v>
      </c>
      <c r="BK2639" s="0" t="s">
        <v>2090</v>
      </c>
      <c r="BL2639" s="0" t="s">
        <v>8496</v>
      </c>
      <c r="BM2639" s="0" t="s">
        <v>8482</v>
      </c>
      <c r="BN2639" s="0" t="s">
        <v>8467</v>
      </c>
      <c r="BO2639" s="0" t="s">
        <v>105</v>
      </c>
      <c r="BP2639" s="0" t="s">
        <v>8462</v>
      </c>
      <c r="BQ2639" s="0" t="s">
        <v>127</v>
      </c>
      <c r="BT2639" s="0" t="n">
        <v>0</v>
      </c>
      <c r="BU2639" s="0" t="s">
        <v>8468</v>
      </c>
      <c r="BW2639" s="0" t="n">
        <v>2002</v>
      </c>
      <c r="BX2639" s="0" t="n">
        <v>2022</v>
      </c>
      <c r="BY2639" s="0" t="s">
        <v>8469</v>
      </c>
      <c r="BZ2639" s="0" t="n">
        <v>2012</v>
      </c>
      <c r="CA2639" s="0" t="n">
        <v>0.333333333333333</v>
      </c>
      <c r="CB2639" s="0" t="n">
        <v>0</v>
      </c>
      <c r="CC2639" s="0" t="n">
        <v>1</v>
      </c>
      <c r="CD2639" s="0" t="n">
        <v>0.0363492327528489</v>
      </c>
      <c r="CE2639" s="0" t="n">
        <v>1</v>
      </c>
    </row>
    <row r="2640" customFormat="false" ht="15" hidden="false" customHeight="false" outlineLevel="0" collapsed="false">
      <c r="A2640" s="0" t="s">
        <v>8462</v>
      </c>
      <c r="B2640" s="0" t="n">
        <v>3945</v>
      </c>
      <c r="C2640" s="0" t="n">
        <v>-0.101439131463897</v>
      </c>
      <c r="D2640" s="0" t="n">
        <v>1795</v>
      </c>
      <c r="E2640" s="0" t="n">
        <f aca="false">IF(ISNUMBER($BA2640),$BA2640,IF(AND(ISNUMBER($D2640),ISNUMBER($BW2640),ISNUMBER($BX2640)),$D2640*($BX2640-$BW2640+1),""))</f>
        <v>1795</v>
      </c>
      <c r="H2640" s="0" t="s">
        <v>118</v>
      </c>
      <c r="I2640" s="0" t="s">
        <v>119</v>
      </c>
      <c r="J2640" s="0" t="n">
        <f aca="false">IF($BW2640&lt;&gt;"",$BW2640,"")</f>
        <v>2002</v>
      </c>
      <c r="K2640" s="0" t="n">
        <f aca="false">IF($BX2640&lt;&gt;"",$BX2640,"")</f>
        <v>2022</v>
      </c>
      <c r="L2640" s="0" t="n">
        <f aca="false">IF(AND(ISNUMBER($BW2640),ISNUMBER($BX2640)),($BW2640+$BX2640)/2,"")</f>
        <v>2012</v>
      </c>
      <c r="M2640" s="0" t="n">
        <f aca="false">IF($L2640&lt;&gt;"",$L2640,"")</f>
        <v>2012</v>
      </c>
      <c r="N2640" s="0" t="n">
        <f aca="false">IF(AND(ISNUMBER($BW2640),ISNUMBER($BX2640)),MIN(1,MAX(0,($BX2640-2016+1)/($BX2640-$BW2640+1))),"")</f>
        <v>0.333333333333333</v>
      </c>
      <c r="O2640" s="0" t="n">
        <f aca="false">IF(AND(ISNUMBER($BW2640),ISNUMBER($BX2640)),MIN(1,MAX(0,($BX2640-2017+1)/($BX2640-$BW2640+1))),"")</f>
        <v>0.285714285714286</v>
      </c>
      <c r="P2640" s="0" t="n">
        <f aca="false">IF(AND(ISNUMBER($BW2640),ISNUMBER($BX2640)),MIN(1,MAX(0,($BX2640-2018+1)/($BX2640-$BW2640+1))),"")</f>
        <v>0.238095238095238</v>
      </c>
      <c r="Q2640" s="0" t="n">
        <f aca="false">IF(AND(ISNUMBER($BW2640),ISNUMBER($BX2640)),MIN(1,MAX(0,($BX2640-2019+1)/($BX2640-$BW2640+1))),"")</f>
        <v>0.19047619047619</v>
      </c>
      <c r="R2640" s="0" t="n">
        <f aca="false">IF(AND(ISNUMBER($BW2640),ISNUMBER($BX2640)),MIN(1,MAX(0,($BX2640-2016+1)/($BX2640-$BW2640+1))),"")</f>
        <v>0.333333333333333</v>
      </c>
      <c r="S2640" s="0" t="n">
        <f aca="false">IF($L2640&lt;&gt;"",IF($L2640&gt;=2015.5,1,0),"")</f>
        <v>0</v>
      </c>
      <c r="T2640" s="0" t="n">
        <f aca="false">IF($L2640&lt;&gt;"",IF($L2640&gt;=2016,1,0),"")</f>
        <v>0</v>
      </c>
      <c r="U2640" s="0" t="n">
        <f aca="false">IF(ISNUMBER($BX2640),IF($BX2640&gt;=2016,1,0),"")</f>
        <v>1</v>
      </c>
      <c r="V2640" s="0" t="n">
        <f aca="false">IF(ISNUMBER($BW2640),IF($BW2640&gt;=2016,1,0),"")</f>
        <v>0</v>
      </c>
      <c r="W2640" s="0" t="str">
        <f aca="false">IF(AND(ISNUMBER($BW2640),ISNUMBER($BX2640)),IF($BW2640&gt;=2016,"post-only",IF($BX2640&lt;2016,"pre-only","mixed")),"")</f>
        <v>mixed</v>
      </c>
      <c r="X2640" s="0" t="n">
        <f aca="false">IF(AND(ISNUMBER($BW2640),ISNUMBER($BX2640)),MIN(1,MAX(0,($BX2640-2017+1)/($BX2640-$BW2640+1))),"")</f>
        <v>0.285714285714286</v>
      </c>
      <c r="Y2640" s="0" t="n">
        <f aca="false">IF(AND(ISNUMBER($BW2640),ISNUMBER($BX2640)),MIN(1,MAX(0,($BX2640-2018+1)/($BX2640-$BW2640+1))),"")</f>
        <v>0.238095238095238</v>
      </c>
      <c r="Z2640" s="0" t="n">
        <f aca="false">IF(AND(ISNUMBER($BW2640),ISNUMBER($BX2640)),MIN(1,MAX(0,($BX2640-2019+1)/($BX2640-$BW2640+1))),"")</f>
        <v>0.19047619047619</v>
      </c>
      <c r="AA2640" s="0" t="n">
        <f aca="false">IF(ISNUMBER($BX2640),IF($BX2640&gt;=2017,1,0),"")</f>
        <v>1</v>
      </c>
      <c r="AB2640" s="0" t="n">
        <f aca="false">IF(ISNUMBER($BX2640),IF($BX2640&gt;=2018,1,0),"")</f>
        <v>1</v>
      </c>
      <c r="AC2640" s="0" t="n">
        <f aca="false">IF(ISNUMBER($BX2640),IF($BX2640&gt;=2019,1,0),"")</f>
        <v>1</v>
      </c>
      <c r="AD2640" s="0" t="n">
        <f aca="false">IF($L2640&lt;&gt;"",IF($L2640&gt;2013,1,0),"")</f>
        <v>0</v>
      </c>
      <c r="AE2640" s="0" t="n">
        <f aca="false">IF($L2640&lt;&gt;"",1+IF($L2640&gt;2011,1,0)+IF($L2640&gt;2014,1,0),"")</f>
        <v>2</v>
      </c>
      <c r="AF2640" s="0" t="s">
        <v>87</v>
      </c>
      <c r="AG2640" s="0" t="s">
        <v>436</v>
      </c>
      <c r="AH2640" s="0" t="s">
        <v>2080</v>
      </c>
      <c r="AI2640" s="0" t="s">
        <v>90</v>
      </c>
      <c r="AJ2640" s="0" t="s">
        <v>90</v>
      </c>
      <c r="AK2640" s="0" t="str">
        <f aca="false">IF(AND($CF2640&lt;&gt;"",IFERROR(INDEX(subsample_country_map!$B:$B,MATCH($CF2640,subsample_country_map!$A:$A,0)),"")&lt;&gt;""),INDEX(subsample_country_map!$B:$B,MATCH($CF2640,subsample_country_map!$A:$A,0)),INDEX(lookup!$AA:$AA,MATCH($A2640,lookup!$A:$A,0)))</f>
        <v>99_NCE</v>
      </c>
      <c r="AL2640" s="0" t="str">
        <f aca="false">IF(AND($CF2640&lt;&gt;"",IFERROR(INDEX(subsample_country_map!$C:$C,MATCH($CF2640,subsample_country_map!$A:$A,0)),"")&lt;&gt;""),INDEX(subsample_country_map!$C:$C,MATCH($CF2640,subsample_country_map!$A:$A,0)),INDEX(lookup!$AB:$AB,MATCH($A2640,lookup!$A:$A,0)))</f>
        <v>99_NCE</v>
      </c>
      <c r="AM2640" s="0" t="str">
        <f aca="false">IF(AND($CF2640&lt;&gt;"",IFERROR(INDEX(subsample_country_map!$D:$D,MATCH($CF2640,subsample_country_map!$A:$A,0)),"")&lt;&gt;""),INDEX(subsample_country_map!$D:$D,MATCH($CF2640,subsample_country_map!$A:$A,0)),INDEX(lookup!$AC:$AC,MATCH($A2640,lookup!$A:$A,0)))</f>
        <v>99_NCE</v>
      </c>
      <c r="AN2640" s="0" t="str">
        <f aca="false">IF(AND($CF2640&lt;&gt;"",IFERROR(INDEX(subsample_country_map!$E:$E,MATCH($CF2640,subsample_country_map!$A:$A,0)),"")&lt;&gt;""),INDEX(subsample_country_map!$E:$E,MATCH($CF2640,subsample_country_map!$A:$A,0)),INDEX(lookup!$AD:$AD,MATCH($A2640,lookup!$A:$A,0)))</f>
        <v>99_NCE</v>
      </c>
      <c r="AO2640" s="0" t="str">
        <f aca="false">INDEX(lookup!$Y:$Y,MATCH($A2640,lookup!$A:$A,0))</f>
        <v>1_not published</v>
      </c>
      <c r="AP2640" s="0" t="str">
        <f aca="false">INDEX(lookup!$Z:$Z,MATCH($A2640,lookup!$A:$A,0))</f>
        <v>99_NCE</v>
      </c>
      <c r="AQ2640" s="0" t="str">
        <f aca="false">INDEX(lookup!$W:$W,MATCH($A2640,lookup!$A:$A,0))</f>
        <v>1_fin/acc/econ</v>
      </c>
      <c r="AS2640" s="0" t="s">
        <v>91</v>
      </c>
      <c r="AT2640" s="0" t="s">
        <v>111</v>
      </c>
      <c r="AU2640" s="0" t="s">
        <v>93</v>
      </c>
      <c r="AV2640" s="0" t="s">
        <v>8497</v>
      </c>
      <c r="AX2640" s="0" t="s">
        <v>8498</v>
      </c>
      <c r="BA2640" s="0" t="n">
        <v>1795</v>
      </c>
      <c r="BB2640" s="0" t="s">
        <v>96</v>
      </c>
      <c r="BC2640" s="0" t="s">
        <v>358</v>
      </c>
      <c r="BD2640" s="0" t="s">
        <v>8478</v>
      </c>
      <c r="BE2640" s="0" t="s">
        <v>389</v>
      </c>
      <c r="BF2640" s="0" t="s">
        <v>8499</v>
      </c>
      <c r="BG2640" s="0" t="s">
        <v>7152</v>
      </c>
      <c r="BH2640" s="0" t="s">
        <v>7756</v>
      </c>
      <c r="BI2640" s="0" t="s">
        <v>124</v>
      </c>
      <c r="BJ2640" s="0" t="s">
        <v>8500</v>
      </c>
      <c r="BK2640" s="0" t="s">
        <v>2090</v>
      </c>
      <c r="BL2640" s="0" t="s">
        <v>8501</v>
      </c>
      <c r="BM2640" s="0" t="s">
        <v>8482</v>
      </c>
      <c r="BN2640" s="0" t="s">
        <v>8467</v>
      </c>
      <c r="BO2640" s="0" t="s">
        <v>105</v>
      </c>
      <c r="BP2640" s="0" t="s">
        <v>8462</v>
      </c>
      <c r="BQ2640" s="0" t="s">
        <v>127</v>
      </c>
      <c r="BT2640" s="0" t="n">
        <v>0</v>
      </c>
      <c r="BU2640" s="0" t="s">
        <v>8468</v>
      </c>
      <c r="BW2640" s="0" t="n">
        <v>2002</v>
      </c>
      <c r="BX2640" s="0" t="n">
        <v>2022</v>
      </c>
      <c r="BY2640" s="0" t="s">
        <v>8469</v>
      </c>
      <c r="BZ2640" s="0" t="n">
        <v>2012</v>
      </c>
      <c r="CA2640" s="0" t="n">
        <v>0.333333333333333</v>
      </c>
      <c r="CB2640" s="0" t="n">
        <v>0</v>
      </c>
      <c r="CC2640" s="0" t="n">
        <v>1</v>
      </c>
      <c r="CD2640" s="0" t="n">
        <v>-0.101789228246644</v>
      </c>
      <c r="CE2640" s="0" t="n">
        <v>1</v>
      </c>
    </row>
    <row r="2641" customFormat="false" ht="15" hidden="false" customHeight="false" outlineLevel="0" collapsed="false">
      <c r="A2641" s="0" t="s">
        <v>8462</v>
      </c>
      <c r="B2641" s="0" t="n">
        <v>3946</v>
      </c>
      <c r="C2641" s="0" t="n">
        <v>-0.182780362840066</v>
      </c>
      <c r="D2641" s="0" t="n">
        <v>456</v>
      </c>
      <c r="E2641" s="0" t="n">
        <f aca="false">IF(ISNUMBER($BA2641),$BA2641,IF(AND(ISNUMBER($D2641),ISNUMBER($BW2641),ISNUMBER($BX2641)),$D2641*($BX2641-$BW2641+1),""))</f>
        <v>456</v>
      </c>
      <c r="H2641" s="0" t="s">
        <v>118</v>
      </c>
      <c r="I2641" s="0" t="s">
        <v>119</v>
      </c>
      <c r="J2641" s="0" t="n">
        <f aca="false">IF($BW2641&lt;&gt;"",$BW2641,"")</f>
        <v>2002</v>
      </c>
      <c r="K2641" s="0" t="n">
        <f aca="false">IF($BX2641&lt;&gt;"",$BX2641,"")</f>
        <v>2022</v>
      </c>
      <c r="L2641" s="0" t="n">
        <f aca="false">IF(AND(ISNUMBER($BW2641),ISNUMBER($BX2641)),($BW2641+$BX2641)/2,"")</f>
        <v>2012</v>
      </c>
      <c r="M2641" s="0" t="n">
        <f aca="false">IF($L2641&lt;&gt;"",$L2641,"")</f>
        <v>2012</v>
      </c>
      <c r="N2641" s="0" t="n">
        <f aca="false">IF(AND(ISNUMBER($BW2641),ISNUMBER($BX2641)),MIN(1,MAX(0,($BX2641-2016+1)/($BX2641-$BW2641+1))),"")</f>
        <v>0.333333333333333</v>
      </c>
      <c r="O2641" s="0" t="n">
        <f aca="false">IF(AND(ISNUMBER($BW2641),ISNUMBER($BX2641)),MIN(1,MAX(0,($BX2641-2017+1)/($BX2641-$BW2641+1))),"")</f>
        <v>0.285714285714286</v>
      </c>
      <c r="P2641" s="0" t="n">
        <f aca="false">IF(AND(ISNUMBER($BW2641),ISNUMBER($BX2641)),MIN(1,MAX(0,($BX2641-2018+1)/($BX2641-$BW2641+1))),"")</f>
        <v>0.238095238095238</v>
      </c>
      <c r="Q2641" s="0" t="n">
        <f aca="false">IF(AND(ISNUMBER($BW2641),ISNUMBER($BX2641)),MIN(1,MAX(0,($BX2641-2019+1)/($BX2641-$BW2641+1))),"")</f>
        <v>0.19047619047619</v>
      </c>
      <c r="R2641" s="0" t="n">
        <f aca="false">IF(AND(ISNUMBER($BW2641),ISNUMBER($BX2641)),MIN(1,MAX(0,($BX2641-2016+1)/($BX2641-$BW2641+1))),"")</f>
        <v>0.333333333333333</v>
      </c>
      <c r="S2641" s="0" t="n">
        <f aca="false">IF($L2641&lt;&gt;"",IF($L2641&gt;=2015.5,1,0),"")</f>
        <v>0</v>
      </c>
      <c r="T2641" s="0" t="n">
        <f aca="false">IF($L2641&lt;&gt;"",IF($L2641&gt;=2016,1,0),"")</f>
        <v>0</v>
      </c>
      <c r="U2641" s="0" t="n">
        <f aca="false">IF(ISNUMBER($BX2641),IF($BX2641&gt;=2016,1,0),"")</f>
        <v>1</v>
      </c>
      <c r="V2641" s="0" t="n">
        <f aca="false">IF(ISNUMBER($BW2641),IF($BW2641&gt;=2016,1,0),"")</f>
        <v>0</v>
      </c>
      <c r="W2641" s="0" t="str">
        <f aca="false">IF(AND(ISNUMBER($BW2641),ISNUMBER($BX2641)),IF($BW2641&gt;=2016,"post-only",IF($BX2641&lt;2016,"pre-only","mixed")),"")</f>
        <v>mixed</v>
      </c>
      <c r="X2641" s="0" t="n">
        <f aca="false">IF(AND(ISNUMBER($BW2641),ISNUMBER($BX2641)),MIN(1,MAX(0,($BX2641-2017+1)/($BX2641-$BW2641+1))),"")</f>
        <v>0.285714285714286</v>
      </c>
      <c r="Y2641" s="0" t="n">
        <f aca="false">IF(AND(ISNUMBER($BW2641),ISNUMBER($BX2641)),MIN(1,MAX(0,($BX2641-2018+1)/($BX2641-$BW2641+1))),"")</f>
        <v>0.238095238095238</v>
      </c>
      <c r="Z2641" s="0" t="n">
        <f aca="false">IF(AND(ISNUMBER($BW2641),ISNUMBER($BX2641)),MIN(1,MAX(0,($BX2641-2019+1)/($BX2641-$BW2641+1))),"")</f>
        <v>0.19047619047619</v>
      </c>
      <c r="AA2641" s="0" t="n">
        <f aca="false">IF(ISNUMBER($BX2641),IF($BX2641&gt;=2017,1,0),"")</f>
        <v>1</v>
      </c>
      <c r="AB2641" s="0" t="n">
        <f aca="false">IF(ISNUMBER($BX2641),IF($BX2641&gt;=2018,1,0),"")</f>
        <v>1</v>
      </c>
      <c r="AC2641" s="0" t="n">
        <f aca="false">IF(ISNUMBER($BX2641),IF($BX2641&gt;=2019,1,0),"")</f>
        <v>1</v>
      </c>
      <c r="AD2641" s="0" t="n">
        <f aca="false">IF($L2641&lt;&gt;"",IF($L2641&gt;2013,1,0),"")</f>
        <v>0</v>
      </c>
      <c r="AE2641" s="0" t="n">
        <f aca="false">IF($L2641&lt;&gt;"",1+IF($L2641&gt;2011,1,0)+IF($L2641&gt;2014,1,0),"")</f>
        <v>2</v>
      </c>
      <c r="AF2641" s="0" t="s">
        <v>87</v>
      </c>
      <c r="AG2641" s="0" t="s">
        <v>436</v>
      </c>
      <c r="AH2641" s="0" t="s">
        <v>2080</v>
      </c>
      <c r="AI2641" s="0" t="s">
        <v>90</v>
      </c>
      <c r="AJ2641" s="0" t="s">
        <v>90</v>
      </c>
      <c r="AK2641" s="0" t="str">
        <f aca="false">IF(AND($CF2641&lt;&gt;"",IFERROR(INDEX(subsample_country_map!$B:$B,MATCH($CF2641,subsample_country_map!$A:$A,0)),"")&lt;&gt;""),INDEX(subsample_country_map!$B:$B,MATCH($CF2641,subsample_country_map!$A:$A,0)),INDEX(lookup!$AA:$AA,MATCH($A2641,lookup!$A:$A,0)))</f>
        <v>99_NCE</v>
      </c>
      <c r="AL2641" s="0" t="str">
        <f aca="false">IF(AND($CF2641&lt;&gt;"",IFERROR(INDEX(subsample_country_map!$C:$C,MATCH($CF2641,subsample_country_map!$A:$A,0)),"")&lt;&gt;""),INDEX(subsample_country_map!$C:$C,MATCH($CF2641,subsample_country_map!$A:$A,0)),INDEX(lookup!$AB:$AB,MATCH($A2641,lookup!$A:$A,0)))</f>
        <v>99_NCE</v>
      </c>
      <c r="AM2641" s="0" t="str">
        <f aca="false">IF(AND($CF2641&lt;&gt;"",IFERROR(INDEX(subsample_country_map!$D:$D,MATCH($CF2641,subsample_country_map!$A:$A,0)),"")&lt;&gt;""),INDEX(subsample_country_map!$D:$D,MATCH($CF2641,subsample_country_map!$A:$A,0)),INDEX(lookup!$AC:$AC,MATCH($A2641,lookup!$A:$A,0)))</f>
        <v>99_NCE</v>
      </c>
      <c r="AN2641" s="0" t="str">
        <f aca="false">IF(AND($CF2641&lt;&gt;"",IFERROR(INDEX(subsample_country_map!$E:$E,MATCH($CF2641,subsample_country_map!$A:$A,0)),"")&lt;&gt;""),INDEX(subsample_country_map!$E:$E,MATCH($CF2641,subsample_country_map!$A:$A,0)),INDEX(lookup!$AD:$AD,MATCH($A2641,lookup!$A:$A,0)))</f>
        <v>99_NCE</v>
      </c>
      <c r="AO2641" s="0" t="str">
        <f aca="false">INDEX(lookup!$Y:$Y,MATCH($A2641,lookup!$A:$A,0))</f>
        <v>1_not published</v>
      </c>
      <c r="AP2641" s="0" t="str">
        <f aca="false">INDEX(lookup!$Z:$Z,MATCH($A2641,lookup!$A:$A,0))</f>
        <v>99_NCE</v>
      </c>
      <c r="AQ2641" s="0" t="str">
        <f aca="false">INDEX(lookup!$W:$W,MATCH($A2641,lookup!$A:$A,0))</f>
        <v>1_fin/acc/econ</v>
      </c>
      <c r="AS2641" s="0" t="s">
        <v>91</v>
      </c>
      <c r="AT2641" s="0" t="s">
        <v>111</v>
      </c>
      <c r="AU2641" s="0" t="s">
        <v>93</v>
      </c>
      <c r="AV2641" s="0" t="s">
        <v>8502</v>
      </c>
      <c r="AX2641" s="0" t="s">
        <v>8503</v>
      </c>
      <c r="BA2641" s="0" t="n">
        <v>456</v>
      </c>
      <c r="BB2641" s="0" t="s">
        <v>96</v>
      </c>
      <c r="BC2641" s="0" t="s">
        <v>358</v>
      </c>
      <c r="BD2641" s="0" t="s">
        <v>8478</v>
      </c>
      <c r="BE2641" s="0" t="s">
        <v>389</v>
      </c>
      <c r="BF2641" s="0" t="s">
        <v>8504</v>
      </c>
      <c r="BG2641" s="0" t="s">
        <v>2535</v>
      </c>
      <c r="BH2641" s="0" t="s">
        <v>7756</v>
      </c>
      <c r="BI2641" s="0" t="s">
        <v>124</v>
      </c>
      <c r="BJ2641" s="0" t="s">
        <v>8505</v>
      </c>
      <c r="BK2641" s="0" t="s">
        <v>2090</v>
      </c>
      <c r="BL2641" s="0" t="s">
        <v>8506</v>
      </c>
      <c r="BM2641" s="0" t="s">
        <v>8482</v>
      </c>
      <c r="BN2641" s="0" t="s">
        <v>8467</v>
      </c>
      <c r="BO2641" s="0" t="s">
        <v>105</v>
      </c>
      <c r="BP2641" s="0" t="s">
        <v>8462</v>
      </c>
      <c r="BQ2641" s="0" t="s">
        <v>127</v>
      </c>
      <c r="BT2641" s="0" t="n">
        <v>0</v>
      </c>
      <c r="BU2641" s="0" t="s">
        <v>8468</v>
      </c>
      <c r="BW2641" s="0" t="n">
        <v>2002</v>
      </c>
      <c r="BX2641" s="0" t="n">
        <v>2022</v>
      </c>
      <c r="BY2641" s="0" t="s">
        <v>8469</v>
      </c>
      <c r="BZ2641" s="0" t="n">
        <v>2012</v>
      </c>
      <c r="CA2641" s="0" t="n">
        <v>0.333333333333333</v>
      </c>
      <c r="CB2641" s="0" t="n">
        <v>0</v>
      </c>
      <c r="CC2641" s="0" t="n">
        <v>1</v>
      </c>
      <c r="CD2641" s="0" t="n">
        <v>-0.184857646555485</v>
      </c>
      <c r="CE2641" s="0" t="n">
        <v>1</v>
      </c>
    </row>
    <row r="2642" customFormat="false" ht="15" hidden="false" customHeight="false" outlineLevel="0" collapsed="false">
      <c r="A2642" s="0" t="s">
        <v>8462</v>
      </c>
      <c r="B2642" s="0" t="n">
        <v>3947</v>
      </c>
      <c r="C2642" s="0" t="n">
        <v>-0.0132248197220481</v>
      </c>
      <c r="D2642" s="0" t="n">
        <v>40449</v>
      </c>
      <c r="E2642" s="0" t="n">
        <f aca="false">IF(ISNUMBER($BA2642),$BA2642,IF(AND(ISNUMBER($D2642),ISNUMBER($BW2642),ISNUMBER($BX2642)),$D2642*($BX2642-$BW2642+1),""))</f>
        <v>40449</v>
      </c>
      <c r="H2642" s="0" t="s">
        <v>118</v>
      </c>
      <c r="I2642" s="0" t="s">
        <v>119</v>
      </c>
      <c r="J2642" s="0" t="n">
        <f aca="false">IF($BW2642&lt;&gt;"",$BW2642,"")</f>
        <v>2002</v>
      </c>
      <c r="K2642" s="0" t="n">
        <f aca="false">IF($BX2642&lt;&gt;"",$BX2642,"")</f>
        <v>2022</v>
      </c>
      <c r="L2642" s="0" t="n">
        <f aca="false">IF(AND(ISNUMBER($BW2642),ISNUMBER($BX2642)),($BW2642+$BX2642)/2,"")</f>
        <v>2012</v>
      </c>
      <c r="M2642" s="0" t="n">
        <f aca="false">IF($L2642&lt;&gt;"",$L2642,"")</f>
        <v>2012</v>
      </c>
      <c r="N2642" s="0" t="n">
        <f aca="false">IF(AND(ISNUMBER($BW2642),ISNUMBER($BX2642)),MIN(1,MAX(0,($BX2642-2016+1)/($BX2642-$BW2642+1))),"")</f>
        <v>0.333333333333333</v>
      </c>
      <c r="O2642" s="0" t="n">
        <f aca="false">IF(AND(ISNUMBER($BW2642),ISNUMBER($BX2642)),MIN(1,MAX(0,($BX2642-2017+1)/($BX2642-$BW2642+1))),"")</f>
        <v>0.285714285714286</v>
      </c>
      <c r="P2642" s="0" t="n">
        <f aca="false">IF(AND(ISNUMBER($BW2642),ISNUMBER($BX2642)),MIN(1,MAX(0,($BX2642-2018+1)/($BX2642-$BW2642+1))),"")</f>
        <v>0.238095238095238</v>
      </c>
      <c r="Q2642" s="0" t="n">
        <f aca="false">IF(AND(ISNUMBER($BW2642),ISNUMBER($BX2642)),MIN(1,MAX(0,($BX2642-2019+1)/($BX2642-$BW2642+1))),"")</f>
        <v>0.19047619047619</v>
      </c>
      <c r="R2642" s="0" t="n">
        <f aca="false">IF(AND(ISNUMBER($BW2642),ISNUMBER($BX2642)),MIN(1,MAX(0,($BX2642-2016+1)/($BX2642-$BW2642+1))),"")</f>
        <v>0.333333333333333</v>
      </c>
      <c r="S2642" s="0" t="n">
        <f aca="false">IF($L2642&lt;&gt;"",IF($L2642&gt;=2015.5,1,0),"")</f>
        <v>0</v>
      </c>
      <c r="T2642" s="0" t="n">
        <f aca="false">IF($L2642&lt;&gt;"",IF($L2642&gt;=2016,1,0),"")</f>
        <v>0</v>
      </c>
      <c r="U2642" s="0" t="n">
        <f aca="false">IF(ISNUMBER($BX2642),IF($BX2642&gt;=2016,1,0),"")</f>
        <v>1</v>
      </c>
      <c r="V2642" s="0" t="n">
        <f aca="false">IF(ISNUMBER($BW2642),IF($BW2642&gt;=2016,1,0),"")</f>
        <v>0</v>
      </c>
      <c r="W2642" s="0" t="str">
        <f aca="false">IF(AND(ISNUMBER($BW2642),ISNUMBER($BX2642)),IF($BW2642&gt;=2016,"post-only",IF($BX2642&lt;2016,"pre-only","mixed")),"")</f>
        <v>mixed</v>
      </c>
      <c r="X2642" s="0" t="n">
        <f aca="false">IF(AND(ISNUMBER($BW2642),ISNUMBER($BX2642)),MIN(1,MAX(0,($BX2642-2017+1)/($BX2642-$BW2642+1))),"")</f>
        <v>0.285714285714286</v>
      </c>
      <c r="Y2642" s="0" t="n">
        <f aca="false">IF(AND(ISNUMBER($BW2642),ISNUMBER($BX2642)),MIN(1,MAX(0,($BX2642-2018+1)/($BX2642-$BW2642+1))),"")</f>
        <v>0.238095238095238</v>
      </c>
      <c r="Z2642" s="0" t="n">
        <f aca="false">IF(AND(ISNUMBER($BW2642),ISNUMBER($BX2642)),MIN(1,MAX(0,($BX2642-2019+1)/($BX2642-$BW2642+1))),"")</f>
        <v>0.19047619047619</v>
      </c>
      <c r="AA2642" s="0" t="n">
        <f aca="false">IF(ISNUMBER($BX2642),IF($BX2642&gt;=2017,1,0),"")</f>
        <v>1</v>
      </c>
      <c r="AB2642" s="0" t="n">
        <f aca="false">IF(ISNUMBER($BX2642),IF($BX2642&gt;=2018,1,0),"")</f>
        <v>1</v>
      </c>
      <c r="AC2642" s="0" t="n">
        <f aca="false">IF(ISNUMBER($BX2642),IF($BX2642&gt;=2019,1,0),"")</f>
        <v>1</v>
      </c>
      <c r="AD2642" s="0" t="n">
        <f aca="false">IF($L2642&lt;&gt;"",IF($L2642&gt;2013,1,0),"")</f>
        <v>0</v>
      </c>
      <c r="AE2642" s="0" t="n">
        <f aca="false">IF($L2642&lt;&gt;"",1+IF($L2642&gt;2011,1,0)+IF($L2642&gt;2014,1,0),"")</f>
        <v>2</v>
      </c>
      <c r="AF2642" s="0" t="s">
        <v>87</v>
      </c>
      <c r="AG2642" s="0" t="s">
        <v>436</v>
      </c>
      <c r="AH2642" s="0" t="s">
        <v>2080</v>
      </c>
      <c r="AI2642" s="0" t="s">
        <v>90</v>
      </c>
      <c r="AJ2642" s="0" t="s">
        <v>90</v>
      </c>
      <c r="AK2642" s="0" t="str">
        <f aca="false">IF(AND($CF2642&lt;&gt;"",IFERROR(INDEX(subsample_country_map!$B:$B,MATCH($CF2642,subsample_country_map!$A:$A,0)),"")&lt;&gt;""),INDEX(subsample_country_map!$B:$B,MATCH($CF2642,subsample_country_map!$A:$A,0)),INDEX(lookup!$AA:$AA,MATCH($A2642,lookup!$A:$A,0)))</f>
        <v>99_NCE</v>
      </c>
      <c r="AL2642" s="0" t="str">
        <f aca="false">IF(AND($CF2642&lt;&gt;"",IFERROR(INDEX(subsample_country_map!$C:$C,MATCH($CF2642,subsample_country_map!$A:$A,0)),"")&lt;&gt;""),INDEX(subsample_country_map!$C:$C,MATCH($CF2642,subsample_country_map!$A:$A,0)),INDEX(lookup!$AB:$AB,MATCH($A2642,lookup!$A:$A,0)))</f>
        <v>99_NCE</v>
      </c>
      <c r="AM2642" s="0" t="str">
        <f aca="false">IF(AND($CF2642&lt;&gt;"",IFERROR(INDEX(subsample_country_map!$D:$D,MATCH($CF2642,subsample_country_map!$A:$A,0)),"")&lt;&gt;""),INDEX(subsample_country_map!$D:$D,MATCH($CF2642,subsample_country_map!$A:$A,0)),INDEX(lookup!$AC:$AC,MATCH($A2642,lookup!$A:$A,0)))</f>
        <v>99_NCE</v>
      </c>
      <c r="AN2642" s="0" t="str">
        <f aca="false">IF(AND($CF2642&lt;&gt;"",IFERROR(INDEX(subsample_country_map!$E:$E,MATCH($CF2642,subsample_country_map!$A:$A,0)),"")&lt;&gt;""),INDEX(subsample_country_map!$E:$E,MATCH($CF2642,subsample_country_map!$A:$A,0)),INDEX(lookup!$AD:$AD,MATCH($A2642,lookup!$A:$A,0)))</f>
        <v>99_NCE</v>
      </c>
      <c r="AO2642" s="0" t="str">
        <f aca="false">INDEX(lookup!$Y:$Y,MATCH($A2642,lookup!$A:$A,0))</f>
        <v>1_not published</v>
      </c>
      <c r="AP2642" s="0" t="str">
        <f aca="false">INDEX(lookup!$Z:$Z,MATCH($A2642,lookup!$A:$A,0))</f>
        <v>99_NCE</v>
      </c>
      <c r="AQ2642" s="0" t="str">
        <f aca="false">INDEX(lookup!$W:$W,MATCH($A2642,lookup!$A:$A,0))</f>
        <v>1_fin/acc/econ</v>
      </c>
      <c r="AS2642" s="0" t="s">
        <v>91</v>
      </c>
      <c r="AT2642" s="0" t="s">
        <v>111</v>
      </c>
      <c r="AU2642" s="0" t="s">
        <v>93</v>
      </c>
      <c r="AV2642" s="0" t="s">
        <v>8507</v>
      </c>
      <c r="AX2642" s="0" t="s">
        <v>8508</v>
      </c>
      <c r="BA2642" s="0" t="n">
        <v>40449</v>
      </c>
      <c r="BB2642" s="0" t="s">
        <v>96</v>
      </c>
      <c r="BC2642" s="0" t="s">
        <v>358</v>
      </c>
      <c r="BD2642" s="0" t="s">
        <v>142</v>
      </c>
      <c r="BE2642" s="0" t="s">
        <v>98</v>
      </c>
      <c r="BI2642" s="0" t="s">
        <v>143</v>
      </c>
      <c r="BJ2642" s="0" t="s">
        <v>7051</v>
      </c>
      <c r="BK2642" s="0" t="s">
        <v>1584</v>
      </c>
      <c r="BL2642" s="0" t="s">
        <v>8509</v>
      </c>
      <c r="BM2642" s="0" t="s">
        <v>8510</v>
      </c>
      <c r="BN2642" s="0" t="s">
        <v>8467</v>
      </c>
      <c r="BO2642" s="0" t="s">
        <v>105</v>
      </c>
      <c r="BP2642" s="0" t="s">
        <v>8462</v>
      </c>
      <c r="BQ2642" s="0" t="s">
        <v>127</v>
      </c>
      <c r="BT2642" s="0" t="n">
        <v>0</v>
      </c>
      <c r="BU2642" s="0" t="s">
        <v>8468</v>
      </c>
      <c r="BW2642" s="0" t="n">
        <v>2002</v>
      </c>
      <c r="BX2642" s="0" t="n">
        <v>2022</v>
      </c>
      <c r="BY2642" s="0" t="s">
        <v>8469</v>
      </c>
      <c r="BZ2642" s="0" t="n">
        <v>2012</v>
      </c>
      <c r="CA2642" s="0" t="n">
        <v>0.333333333333333</v>
      </c>
      <c r="CB2642" s="0" t="n">
        <v>0</v>
      </c>
      <c r="CC2642" s="0" t="n">
        <v>1</v>
      </c>
      <c r="CD2642" s="0" t="n">
        <v>-0.0132255907916887</v>
      </c>
      <c r="CE2642" s="0" t="n">
        <v>1</v>
      </c>
    </row>
    <row r="2643" customFormat="false" ht="15" hidden="false" customHeight="false" outlineLevel="0" collapsed="false">
      <c r="A2643" s="0" t="s">
        <v>8462</v>
      </c>
      <c r="B2643" s="0" t="n">
        <v>3948</v>
      </c>
      <c r="C2643" s="0" t="n">
        <v>-0.00308273172082497</v>
      </c>
      <c r="D2643" s="0" t="n">
        <v>40449</v>
      </c>
      <c r="E2643" s="0" t="n">
        <f aca="false">IF(ISNUMBER($BA2643),$BA2643,IF(AND(ISNUMBER($D2643),ISNUMBER($BW2643),ISNUMBER($BX2643)),$D2643*($BX2643-$BW2643+1),""))</f>
        <v>40449</v>
      </c>
      <c r="H2643" s="0" t="s">
        <v>118</v>
      </c>
      <c r="I2643" s="0" t="s">
        <v>119</v>
      </c>
      <c r="J2643" s="0" t="n">
        <f aca="false">IF($BW2643&lt;&gt;"",$BW2643,"")</f>
        <v>2002</v>
      </c>
      <c r="K2643" s="0" t="n">
        <f aca="false">IF($BX2643&lt;&gt;"",$BX2643,"")</f>
        <v>2022</v>
      </c>
      <c r="L2643" s="0" t="n">
        <f aca="false">IF(AND(ISNUMBER($BW2643),ISNUMBER($BX2643)),($BW2643+$BX2643)/2,"")</f>
        <v>2012</v>
      </c>
      <c r="M2643" s="0" t="n">
        <f aca="false">IF($L2643&lt;&gt;"",$L2643,"")</f>
        <v>2012</v>
      </c>
      <c r="N2643" s="0" t="n">
        <f aca="false">IF(AND(ISNUMBER($BW2643),ISNUMBER($BX2643)),MIN(1,MAX(0,($BX2643-2016+1)/($BX2643-$BW2643+1))),"")</f>
        <v>0.333333333333333</v>
      </c>
      <c r="O2643" s="0" t="n">
        <f aca="false">IF(AND(ISNUMBER($BW2643),ISNUMBER($BX2643)),MIN(1,MAX(0,($BX2643-2017+1)/($BX2643-$BW2643+1))),"")</f>
        <v>0.285714285714286</v>
      </c>
      <c r="P2643" s="0" t="n">
        <f aca="false">IF(AND(ISNUMBER($BW2643),ISNUMBER($BX2643)),MIN(1,MAX(0,($BX2643-2018+1)/($BX2643-$BW2643+1))),"")</f>
        <v>0.238095238095238</v>
      </c>
      <c r="Q2643" s="0" t="n">
        <f aca="false">IF(AND(ISNUMBER($BW2643),ISNUMBER($BX2643)),MIN(1,MAX(0,($BX2643-2019+1)/($BX2643-$BW2643+1))),"")</f>
        <v>0.19047619047619</v>
      </c>
      <c r="R2643" s="0" t="n">
        <f aca="false">IF(AND(ISNUMBER($BW2643),ISNUMBER($BX2643)),MIN(1,MAX(0,($BX2643-2016+1)/($BX2643-$BW2643+1))),"")</f>
        <v>0.333333333333333</v>
      </c>
      <c r="S2643" s="0" t="n">
        <f aca="false">IF($L2643&lt;&gt;"",IF($L2643&gt;=2015.5,1,0),"")</f>
        <v>0</v>
      </c>
      <c r="T2643" s="0" t="n">
        <f aca="false">IF($L2643&lt;&gt;"",IF($L2643&gt;=2016,1,0),"")</f>
        <v>0</v>
      </c>
      <c r="U2643" s="0" t="n">
        <f aca="false">IF(ISNUMBER($BX2643),IF($BX2643&gt;=2016,1,0),"")</f>
        <v>1</v>
      </c>
      <c r="V2643" s="0" t="n">
        <f aca="false">IF(ISNUMBER($BW2643),IF($BW2643&gt;=2016,1,0),"")</f>
        <v>0</v>
      </c>
      <c r="W2643" s="0" t="str">
        <f aca="false">IF(AND(ISNUMBER($BW2643),ISNUMBER($BX2643)),IF($BW2643&gt;=2016,"post-only",IF($BX2643&lt;2016,"pre-only","mixed")),"")</f>
        <v>mixed</v>
      </c>
      <c r="X2643" s="0" t="n">
        <f aca="false">IF(AND(ISNUMBER($BW2643),ISNUMBER($BX2643)),MIN(1,MAX(0,($BX2643-2017+1)/($BX2643-$BW2643+1))),"")</f>
        <v>0.285714285714286</v>
      </c>
      <c r="Y2643" s="0" t="n">
        <f aca="false">IF(AND(ISNUMBER($BW2643),ISNUMBER($BX2643)),MIN(1,MAX(0,($BX2643-2018+1)/($BX2643-$BW2643+1))),"")</f>
        <v>0.238095238095238</v>
      </c>
      <c r="Z2643" s="0" t="n">
        <f aca="false">IF(AND(ISNUMBER($BW2643),ISNUMBER($BX2643)),MIN(1,MAX(0,($BX2643-2019+1)/($BX2643-$BW2643+1))),"")</f>
        <v>0.19047619047619</v>
      </c>
      <c r="AA2643" s="0" t="n">
        <f aca="false">IF(ISNUMBER($BX2643),IF($BX2643&gt;=2017,1,0),"")</f>
        <v>1</v>
      </c>
      <c r="AB2643" s="0" t="n">
        <f aca="false">IF(ISNUMBER($BX2643),IF($BX2643&gt;=2018,1,0),"")</f>
        <v>1</v>
      </c>
      <c r="AC2643" s="0" t="n">
        <f aca="false">IF(ISNUMBER($BX2643),IF($BX2643&gt;=2019,1,0),"")</f>
        <v>1</v>
      </c>
      <c r="AD2643" s="0" t="n">
        <f aca="false">IF($L2643&lt;&gt;"",IF($L2643&gt;2013,1,0),"")</f>
        <v>0</v>
      </c>
      <c r="AE2643" s="0" t="n">
        <f aca="false">IF($L2643&lt;&gt;"",1+IF($L2643&gt;2011,1,0)+IF($L2643&gt;2014,1,0),"")</f>
        <v>2</v>
      </c>
      <c r="AF2643" s="0" t="s">
        <v>87</v>
      </c>
      <c r="AG2643" s="0" t="s">
        <v>436</v>
      </c>
      <c r="AH2643" s="0" t="s">
        <v>2080</v>
      </c>
      <c r="AI2643" s="0" t="s">
        <v>90</v>
      </c>
      <c r="AJ2643" s="0" t="s">
        <v>90</v>
      </c>
      <c r="AK2643" s="0" t="str">
        <f aca="false">IF(AND($CF2643&lt;&gt;"",IFERROR(INDEX(subsample_country_map!$B:$B,MATCH($CF2643,subsample_country_map!$A:$A,0)),"")&lt;&gt;""),INDEX(subsample_country_map!$B:$B,MATCH($CF2643,subsample_country_map!$A:$A,0)),INDEX(lookup!$AA:$AA,MATCH($A2643,lookup!$A:$A,0)))</f>
        <v>99_NCE</v>
      </c>
      <c r="AL2643" s="0" t="str">
        <f aca="false">IF(AND($CF2643&lt;&gt;"",IFERROR(INDEX(subsample_country_map!$C:$C,MATCH($CF2643,subsample_country_map!$A:$A,0)),"")&lt;&gt;""),INDEX(subsample_country_map!$C:$C,MATCH($CF2643,subsample_country_map!$A:$A,0)),INDEX(lookup!$AB:$AB,MATCH($A2643,lookup!$A:$A,0)))</f>
        <v>99_NCE</v>
      </c>
      <c r="AM2643" s="0" t="str">
        <f aca="false">IF(AND($CF2643&lt;&gt;"",IFERROR(INDEX(subsample_country_map!$D:$D,MATCH($CF2643,subsample_country_map!$A:$A,0)),"")&lt;&gt;""),INDEX(subsample_country_map!$D:$D,MATCH($CF2643,subsample_country_map!$A:$A,0)),INDEX(lookup!$AC:$AC,MATCH($A2643,lookup!$A:$A,0)))</f>
        <v>99_NCE</v>
      </c>
      <c r="AN2643" s="0" t="str">
        <f aca="false">IF(AND($CF2643&lt;&gt;"",IFERROR(INDEX(subsample_country_map!$E:$E,MATCH($CF2643,subsample_country_map!$A:$A,0)),"")&lt;&gt;""),INDEX(subsample_country_map!$E:$E,MATCH($CF2643,subsample_country_map!$A:$A,0)),INDEX(lookup!$AD:$AD,MATCH($A2643,lookup!$A:$A,0)))</f>
        <v>99_NCE</v>
      </c>
      <c r="AO2643" s="0" t="str">
        <f aca="false">INDEX(lookup!$Y:$Y,MATCH($A2643,lookup!$A:$A,0))</f>
        <v>1_not published</v>
      </c>
      <c r="AP2643" s="0" t="str">
        <f aca="false">INDEX(lookup!$Z:$Z,MATCH($A2643,lookup!$A:$A,0))</f>
        <v>99_NCE</v>
      </c>
      <c r="AQ2643" s="0" t="str">
        <f aca="false">INDEX(lookup!$W:$W,MATCH($A2643,lookup!$A:$A,0))</f>
        <v>1_fin/acc/econ</v>
      </c>
      <c r="AS2643" s="0" t="s">
        <v>91</v>
      </c>
      <c r="AT2643" s="0" t="s">
        <v>111</v>
      </c>
      <c r="AU2643" s="0" t="s">
        <v>93</v>
      </c>
      <c r="AV2643" s="0" t="s">
        <v>8511</v>
      </c>
      <c r="AX2643" s="0" t="s">
        <v>4342</v>
      </c>
      <c r="BA2643" s="0" t="n">
        <v>40449</v>
      </c>
      <c r="BB2643" s="0" t="s">
        <v>96</v>
      </c>
      <c r="BC2643" s="0" t="s">
        <v>358</v>
      </c>
      <c r="BD2643" s="0" t="s">
        <v>142</v>
      </c>
      <c r="BE2643" s="0" t="s">
        <v>98</v>
      </c>
      <c r="BI2643" s="0" t="s">
        <v>143</v>
      </c>
      <c r="BJ2643" s="0" t="s">
        <v>7057</v>
      </c>
      <c r="BK2643" s="0" t="s">
        <v>1584</v>
      </c>
      <c r="BL2643" s="0" t="s">
        <v>8512</v>
      </c>
      <c r="BM2643" s="0" t="s">
        <v>8513</v>
      </c>
      <c r="BN2643" s="0" t="s">
        <v>8467</v>
      </c>
      <c r="BO2643" s="0" t="s">
        <v>105</v>
      </c>
      <c r="BP2643" s="0" t="s">
        <v>8462</v>
      </c>
      <c r="BQ2643" s="0" t="s">
        <v>127</v>
      </c>
      <c r="BT2643" s="0" t="n">
        <v>0</v>
      </c>
      <c r="BU2643" s="0" t="s">
        <v>8468</v>
      </c>
      <c r="BW2643" s="0" t="n">
        <v>2002</v>
      </c>
      <c r="BX2643" s="0" t="n">
        <v>2022</v>
      </c>
      <c r="BY2643" s="0" t="s">
        <v>8469</v>
      </c>
      <c r="BZ2643" s="0" t="n">
        <v>2012</v>
      </c>
      <c r="CA2643" s="0" t="n">
        <v>0.333333333333333</v>
      </c>
      <c r="CB2643" s="0" t="n">
        <v>0</v>
      </c>
      <c r="CC2643" s="0" t="n">
        <v>1</v>
      </c>
      <c r="CD2643" s="0" t="n">
        <v>-0.00308274148618851</v>
      </c>
      <c r="CE2643" s="0" t="n">
        <v>1</v>
      </c>
    </row>
    <row r="2644" customFormat="false" ht="15" hidden="false" customHeight="false" outlineLevel="0" collapsed="false">
      <c r="A2644" s="0" t="s">
        <v>8462</v>
      </c>
      <c r="B2644" s="0" t="n">
        <v>3949</v>
      </c>
      <c r="C2644" s="0" t="n">
        <v>-0.00760720236881473</v>
      </c>
      <c r="D2644" s="0" t="n">
        <v>40449</v>
      </c>
      <c r="E2644" s="0" t="n">
        <f aca="false">IF(ISNUMBER($BA2644),$BA2644,IF(AND(ISNUMBER($D2644),ISNUMBER($BW2644),ISNUMBER($BX2644)),$D2644*($BX2644-$BW2644+1),""))</f>
        <v>40449</v>
      </c>
      <c r="H2644" s="0" t="s">
        <v>118</v>
      </c>
      <c r="I2644" s="0" t="s">
        <v>119</v>
      </c>
      <c r="J2644" s="0" t="n">
        <f aca="false">IF($BW2644&lt;&gt;"",$BW2644,"")</f>
        <v>2002</v>
      </c>
      <c r="K2644" s="0" t="n">
        <f aca="false">IF($BX2644&lt;&gt;"",$BX2644,"")</f>
        <v>2022</v>
      </c>
      <c r="L2644" s="0" t="n">
        <f aca="false">IF(AND(ISNUMBER($BW2644),ISNUMBER($BX2644)),($BW2644+$BX2644)/2,"")</f>
        <v>2012</v>
      </c>
      <c r="M2644" s="0" t="n">
        <f aca="false">IF($L2644&lt;&gt;"",$L2644,"")</f>
        <v>2012</v>
      </c>
      <c r="N2644" s="0" t="n">
        <f aca="false">IF(AND(ISNUMBER($BW2644),ISNUMBER($BX2644)),MIN(1,MAX(0,($BX2644-2016+1)/($BX2644-$BW2644+1))),"")</f>
        <v>0.333333333333333</v>
      </c>
      <c r="O2644" s="0" t="n">
        <f aca="false">IF(AND(ISNUMBER($BW2644),ISNUMBER($BX2644)),MIN(1,MAX(0,($BX2644-2017+1)/($BX2644-$BW2644+1))),"")</f>
        <v>0.285714285714286</v>
      </c>
      <c r="P2644" s="0" t="n">
        <f aca="false">IF(AND(ISNUMBER($BW2644),ISNUMBER($BX2644)),MIN(1,MAX(0,($BX2644-2018+1)/($BX2644-$BW2644+1))),"")</f>
        <v>0.238095238095238</v>
      </c>
      <c r="Q2644" s="0" t="n">
        <f aca="false">IF(AND(ISNUMBER($BW2644),ISNUMBER($BX2644)),MIN(1,MAX(0,($BX2644-2019+1)/($BX2644-$BW2644+1))),"")</f>
        <v>0.19047619047619</v>
      </c>
      <c r="R2644" s="0" t="n">
        <f aca="false">IF(AND(ISNUMBER($BW2644),ISNUMBER($BX2644)),MIN(1,MAX(0,($BX2644-2016+1)/($BX2644-$BW2644+1))),"")</f>
        <v>0.333333333333333</v>
      </c>
      <c r="S2644" s="0" t="n">
        <f aca="false">IF($L2644&lt;&gt;"",IF($L2644&gt;=2015.5,1,0),"")</f>
        <v>0</v>
      </c>
      <c r="T2644" s="0" t="n">
        <f aca="false">IF($L2644&lt;&gt;"",IF($L2644&gt;=2016,1,0),"")</f>
        <v>0</v>
      </c>
      <c r="U2644" s="0" t="n">
        <f aca="false">IF(ISNUMBER($BX2644),IF($BX2644&gt;=2016,1,0),"")</f>
        <v>1</v>
      </c>
      <c r="V2644" s="0" t="n">
        <f aca="false">IF(ISNUMBER($BW2644),IF($BW2644&gt;=2016,1,0),"")</f>
        <v>0</v>
      </c>
      <c r="W2644" s="0" t="str">
        <f aca="false">IF(AND(ISNUMBER($BW2644),ISNUMBER($BX2644)),IF($BW2644&gt;=2016,"post-only",IF($BX2644&lt;2016,"pre-only","mixed")),"")</f>
        <v>mixed</v>
      </c>
      <c r="X2644" s="0" t="n">
        <f aca="false">IF(AND(ISNUMBER($BW2644),ISNUMBER($BX2644)),MIN(1,MAX(0,($BX2644-2017+1)/($BX2644-$BW2644+1))),"")</f>
        <v>0.285714285714286</v>
      </c>
      <c r="Y2644" s="0" t="n">
        <f aca="false">IF(AND(ISNUMBER($BW2644),ISNUMBER($BX2644)),MIN(1,MAX(0,($BX2644-2018+1)/($BX2644-$BW2644+1))),"")</f>
        <v>0.238095238095238</v>
      </c>
      <c r="Z2644" s="0" t="n">
        <f aca="false">IF(AND(ISNUMBER($BW2644),ISNUMBER($BX2644)),MIN(1,MAX(0,($BX2644-2019+1)/($BX2644-$BW2644+1))),"")</f>
        <v>0.19047619047619</v>
      </c>
      <c r="AA2644" s="0" t="n">
        <f aca="false">IF(ISNUMBER($BX2644),IF($BX2644&gt;=2017,1,0),"")</f>
        <v>1</v>
      </c>
      <c r="AB2644" s="0" t="n">
        <f aca="false">IF(ISNUMBER($BX2644),IF($BX2644&gt;=2018,1,0),"")</f>
        <v>1</v>
      </c>
      <c r="AC2644" s="0" t="n">
        <f aca="false">IF(ISNUMBER($BX2644),IF($BX2644&gt;=2019,1,0),"")</f>
        <v>1</v>
      </c>
      <c r="AD2644" s="0" t="n">
        <f aca="false">IF($L2644&lt;&gt;"",IF($L2644&gt;2013,1,0),"")</f>
        <v>0</v>
      </c>
      <c r="AE2644" s="0" t="n">
        <f aca="false">IF($L2644&lt;&gt;"",1+IF($L2644&gt;2011,1,0)+IF($L2644&gt;2014,1,0),"")</f>
        <v>2</v>
      </c>
      <c r="AF2644" s="0" t="s">
        <v>87</v>
      </c>
      <c r="AG2644" s="0" t="s">
        <v>436</v>
      </c>
      <c r="AH2644" s="0" t="s">
        <v>2080</v>
      </c>
      <c r="AI2644" s="0" t="s">
        <v>90</v>
      </c>
      <c r="AJ2644" s="0" t="s">
        <v>90</v>
      </c>
      <c r="AK2644" s="0" t="str">
        <f aca="false">IF(AND($CF2644&lt;&gt;"",IFERROR(INDEX(subsample_country_map!$B:$B,MATCH($CF2644,subsample_country_map!$A:$A,0)),"")&lt;&gt;""),INDEX(subsample_country_map!$B:$B,MATCH($CF2644,subsample_country_map!$A:$A,0)),INDEX(lookup!$AA:$AA,MATCH($A2644,lookup!$A:$A,0)))</f>
        <v>99_NCE</v>
      </c>
      <c r="AL2644" s="0" t="str">
        <f aca="false">IF(AND($CF2644&lt;&gt;"",IFERROR(INDEX(subsample_country_map!$C:$C,MATCH($CF2644,subsample_country_map!$A:$A,0)),"")&lt;&gt;""),INDEX(subsample_country_map!$C:$C,MATCH($CF2644,subsample_country_map!$A:$A,0)),INDEX(lookup!$AB:$AB,MATCH($A2644,lookup!$A:$A,0)))</f>
        <v>99_NCE</v>
      </c>
      <c r="AM2644" s="0" t="str">
        <f aca="false">IF(AND($CF2644&lt;&gt;"",IFERROR(INDEX(subsample_country_map!$D:$D,MATCH($CF2644,subsample_country_map!$A:$A,0)),"")&lt;&gt;""),INDEX(subsample_country_map!$D:$D,MATCH($CF2644,subsample_country_map!$A:$A,0)),INDEX(lookup!$AC:$AC,MATCH($A2644,lookup!$A:$A,0)))</f>
        <v>99_NCE</v>
      </c>
      <c r="AN2644" s="0" t="str">
        <f aca="false">IF(AND($CF2644&lt;&gt;"",IFERROR(INDEX(subsample_country_map!$E:$E,MATCH($CF2644,subsample_country_map!$A:$A,0)),"")&lt;&gt;""),INDEX(subsample_country_map!$E:$E,MATCH($CF2644,subsample_country_map!$A:$A,0)),INDEX(lookup!$AD:$AD,MATCH($A2644,lookup!$A:$A,0)))</f>
        <v>99_NCE</v>
      </c>
      <c r="AO2644" s="0" t="str">
        <f aca="false">INDEX(lookup!$Y:$Y,MATCH($A2644,lookup!$A:$A,0))</f>
        <v>1_not published</v>
      </c>
      <c r="AP2644" s="0" t="str">
        <f aca="false">INDEX(lookup!$Z:$Z,MATCH($A2644,lookup!$A:$A,0))</f>
        <v>99_NCE</v>
      </c>
      <c r="AQ2644" s="0" t="str">
        <f aca="false">INDEX(lookup!$W:$W,MATCH($A2644,lookup!$A:$A,0))</f>
        <v>1_fin/acc/econ</v>
      </c>
      <c r="AS2644" s="0" t="s">
        <v>91</v>
      </c>
      <c r="AT2644" s="0" t="s">
        <v>111</v>
      </c>
      <c r="AU2644" s="0" t="s">
        <v>93</v>
      </c>
      <c r="AV2644" s="0" t="s">
        <v>8514</v>
      </c>
      <c r="AX2644" s="0" t="s">
        <v>8515</v>
      </c>
      <c r="BA2644" s="0" t="n">
        <v>40449</v>
      </c>
      <c r="BB2644" s="0" t="s">
        <v>96</v>
      </c>
      <c r="BC2644" s="0" t="s">
        <v>358</v>
      </c>
      <c r="BD2644" s="0" t="s">
        <v>142</v>
      </c>
      <c r="BE2644" s="0" t="s">
        <v>98</v>
      </c>
      <c r="BI2644" s="0" t="s">
        <v>143</v>
      </c>
      <c r="BJ2644" s="0" t="s">
        <v>7061</v>
      </c>
      <c r="BK2644" s="0" t="s">
        <v>1584</v>
      </c>
      <c r="BL2644" s="0" t="s">
        <v>8516</v>
      </c>
      <c r="BM2644" s="0" t="s">
        <v>8517</v>
      </c>
      <c r="BN2644" s="0" t="s">
        <v>8467</v>
      </c>
      <c r="BO2644" s="0" t="s">
        <v>105</v>
      </c>
      <c r="BP2644" s="0" t="s">
        <v>8462</v>
      </c>
      <c r="BQ2644" s="0" t="s">
        <v>127</v>
      </c>
      <c r="BT2644" s="0" t="n">
        <v>0</v>
      </c>
      <c r="BU2644" s="0" t="s">
        <v>8468</v>
      </c>
      <c r="BW2644" s="0" t="n">
        <v>2002</v>
      </c>
      <c r="BX2644" s="0" t="n">
        <v>2022</v>
      </c>
      <c r="BY2644" s="0" t="s">
        <v>8469</v>
      </c>
      <c r="BZ2644" s="0" t="n">
        <v>2012</v>
      </c>
      <c r="CA2644" s="0" t="n">
        <v>0.333333333333333</v>
      </c>
      <c r="CB2644" s="0" t="n">
        <v>0</v>
      </c>
      <c r="CC2644" s="0" t="n">
        <v>1</v>
      </c>
      <c r="CD2644" s="0" t="n">
        <v>-0.00760734911564659</v>
      </c>
      <c r="CE2644" s="0" t="n">
        <v>1</v>
      </c>
    </row>
    <row r="2645" customFormat="false" ht="15" hidden="false" customHeight="false" outlineLevel="0" collapsed="false">
      <c r="A2645" s="0" t="s">
        <v>8462</v>
      </c>
      <c r="B2645" s="0" t="n">
        <v>3950</v>
      </c>
      <c r="C2645" s="0" t="n">
        <v>-0.0131254021824083</v>
      </c>
      <c r="D2645" s="0" t="n">
        <v>40449</v>
      </c>
      <c r="E2645" s="0" t="n">
        <f aca="false">IF(ISNUMBER($BA2645),$BA2645,IF(AND(ISNUMBER($D2645),ISNUMBER($BW2645),ISNUMBER($BX2645)),$D2645*($BX2645-$BW2645+1),""))</f>
        <v>40449</v>
      </c>
      <c r="H2645" s="0" t="s">
        <v>118</v>
      </c>
      <c r="I2645" s="0" t="s">
        <v>119</v>
      </c>
      <c r="J2645" s="0" t="n">
        <f aca="false">IF($BW2645&lt;&gt;"",$BW2645,"")</f>
        <v>2002</v>
      </c>
      <c r="K2645" s="0" t="n">
        <f aca="false">IF($BX2645&lt;&gt;"",$BX2645,"")</f>
        <v>2022</v>
      </c>
      <c r="L2645" s="0" t="n">
        <f aca="false">IF(AND(ISNUMBER($BW2645),ISNUMBER($BX2645)),($BW2645+$BX2645)/2,"")</f>
        <v>2012</v>
      </c>
      <c r="M2645" s="0" t="n">
        <f aca="false">IF($L2645&lt;&gt;"",$L2645,"")</f>
        <v>2012</v>
      </c>
      <c r="N2645" s="0" t="n">
        <f aca="false">IF(AND(ISNUMBER($BW2645),ISNUMBER($BX2645)),MIN(1,MAX(0,($BX2645-2016+1)/($BX2645-$BW2645+1))),"")</f>
        <v>0.333333333333333</v>
      </c>
      <c r="O2645" s="0" t="n">
        <f aca="false">IF(AND(ISNUMBER($BW2645),ISNUMBER($BX2645)),MIN(1,MAX(0,($BX2645-2017+1)/($BX2645-$BW2645+1))),"")</f>
        <v>0.285714285714286</v>
      </c>
      <c r="P2645" s="0" t="n">
        <f aca="false">IF(AND(ISNUMBER($BW2645),ISNUMBER($BX2645)),MIN(1,MAX(0,($BX2645-2018+1)/($BX2645-$BW2645+1))),"")</f>
        <v>0.238095238095238</v>
      </c>
      <c r="Q2645" s="0" t="n">
        <f aca="false">IF(AND(ISNUMBER($BW2645),ISNUMBER($BX2645)),MIN(1,MAX(0,($BX2645-2019+1)/($BX2645-$BW2645+1))),"")</f>
        <v>0.19047619047619</v>
      </c>
      <c r="R2645" s="0" t="n">
        <f aca="false">IF(AND(ISNUMBER($BW2645),ISNUMBER($BX2645)),MIN(1,MAX(0,($BX2645-2016+1)/($BX2645-$BW2645+1))),"")</f>
        <v>0.333333333333333</v>
      </c>
      <c r="S2645" s="0" t="n">
        <f aca="false">IF($L2645&lt;&gt;"",IF($L2645&gt;=2015.5,1,0),"")</f>
        <v>0</v>
      </c>
      <c r="T2645" s="0" t="n">
        <f aca="false">IF($L2645&lt;&gt;"",IF($L2645&gt;=2016,1,0),"")</f>
        <v>0</v>
      </c>
      <c r="U2645" s="0" t="n">
        <f aca="false">IF(ISNUMBER($BX2645),IF($BX2645&gt;=2016,1,0),"")</f>
        <v>1</v>
      </c>
      <c r="V2645" s="0" t="n">
        <f aca="false">IF(ISNUMBER($BW2645),IF($BW2645&gt;=2016,1,0),"")</f>
        <v>0</v>
      </c>
      <c r="W2645" s="0" t="str">
        <f aca="false">IF(AND(ISNUMBER($BW2645),ISNUMBER($BX2645)),IF($BW2645&gt;=2016,"post-only",IF($BX2645&lt;2016,"pre-only","mixed")),"")</f>
        <v>mixed</v>
      </c>
      <c r="X2645" s="0" t="n">
        <f aca="false">IF(AND(ISNUMBER($BW2645),ISNUMBER($BX2645)),MIN(1,MAX(0,($BX2645-2017+1)/($BX2645-$BW2645+1))),"")</f>
        <v>0.285714285714286</v>
      </c>
      <c r="Y2645" s="0" t="n">
        <f aca="false">IF(AND(ISNUMBER($BW2645),ISNUMBER($BX2645)),MIN(1,MAX(0,($BX2645-2018+1)/($BX2645-$BW2645+1))),"")</f>
        <v>0.238095238095238</v>
      </c>
      <c r="Z2645" s="0" t="n">
        <f aca="false">IF(AND(ISNUMBER($BW2645),ISNUMBER($BX2645)),MIN(1,MAX(0,($BX2645-2019+1)/($BX2645-$BW2645+1))),"")</f>
        <v>0.19047619047619</v>
      </c>
      <c r="AA2645" s="0" t="n">
        <f aca="false">IF(ISNUMBER($BX2645),IF($BX2645&gt;=2017,1,0),"")</f>
        <v>1</v>
      </c>
      <c r="AB2645" s="0" t="n">
        <f aca="false">IF(ISNUMBER($BX2645),IF($BX2645&gt;=2018,1,0),"")</f>
        <v>1</v>
      </c>
      <c r="AC2645" s="0" t="n">
        <f aca="false">IF(ISNUMBER($BX2645),IF($BX2645&gt;=2019,1,0),"")</f>
        <v>1</v>
      </c>
      <c r="AD2645" s="0" t="n">
        <f aca="false">IF($L2645&lt;&gt;"",IF($L2645&gt;2013,1,0),"")</f>
        <v>0</v>
      </c>
      <c r="AE2645" s="0" t="n">
        <f aca="false">IF($L2645&lt;&gt;"",1+IF($L2645&gt;2011,1,0)+IF($L2645&gt;2014,1,0),"")</f>
        <v>2</v>
      </c>
      <c r="AF2645" s="0" t="s">
        <v>87</v>
      </c>
      <c r="AG2645" s="0" t="s">
        <v>436</v>
      </c>
      <c r="AH2645" s="0" t="s">
        <v>2080</v>
      </c>
      <c r="AI2645" s="0" t="s">
        <v>90</v>
      </c>
      <c r="AJ2645" s="0" t="s">
        <v>90</v>
      </c>
      <c r="AK2645" s="0" t="str">
        <f aca="false">IF(AND($CF2645&lt;&gt;"",IFERROR(INDEX(subsample_country_map!$B:$B,MATCH($CF2645,subsample_country_map!$A:$A,0)),"")&lt;&gt;""),INDEX(subsample_country_map!$B:$B,MATCH($CF2645,subsample_country_map!$A:$A,0)),INDEX(lookup!$AA:$AA,MATCH($A2645,lookup!$A:$A,0)))</f>
        <v>99_NCE</v>
      </c>
      <c r="AL2645" s="0" t="str">
        <f aca="false">IF(AND($CF2645&lt;&gt;"",IFERROR(INDEX(subsample_country_map!$C:$C,MATCH($CF2645,subsample_country_map!$A:$A,0)),"")&lt;&gt;""),INDEX(subsample_country_map!$C:$C,MATCH($CF2645,subsample_country_map!$A:$A,0)),INDEX(lookup!$AB:$AB,MATCH($A2645,lookup!$A:$A,0)))</f>
        <v>99_NCE</v>
      </c>
      <c r="AM2645" s="0" t="str">
        <f aca="false">IF(AND($CF2645&lt;&gt;"",IFERROR(INDEX(subsample_country_map!$D:$D,MATCH($CF2645,subsample_country_map!$A:$A,0)),"")&lt;&gt;""),INDEX(subsample_country_map!$D:$D,MATCH($CF2645,subsample_country_map!$A:$A,0)),INDEX(lookup!$AC:$AC,MATCH($A2645,lookup!$A:$A,0)))</f>
        <v>99_NCE</v>
      </c>
      <c r="AN2645" s="0" t="str">
        <f aca="false">IF(AND($CF2645&lt;&gt;"",IFERROR(INDEX(subsample_country_map!$E:$E,MATCH($CF2645,subsample_country_map!$A:$A,0)),"")&lt;&gt;""),INDEX(subsample_country_map!$E:$E,MATCH($CF2645,subsample_country_map!$A:$A,0)),INDEX(lookup!$AD:$AD,MATCH($A2645,lookup!$A:$A,0)))</f>
        <v>99_NCE</v>
      </c>
      <c r="AO2645" s="0" t="str">
        <f aca="false">INDEX(lookup!$Y:$Y,MATCH($A2645,lookup!$A:$A,0))</f>
        <v>1_not published</v>
      </c>
      <c r="AP2645" s="0" t="str">
        <f aca="false">INDEX(lookup!$Z:$Z,MATCH($A2645,lookup!$A:$A,0))</f>
        <v>99_NCE</v>
      </c>
      <c r="AQ2645" s="0" t="str">
        <f aca="false">INDEX(lookup!$W:$W,MATCH($A2645,lookup!$A:$A,0))</f>
        <v>1_fin/acc/econ</v>
      </c>
      <c r="AS2645" s="0" t="s">
        <v>91</v>
      </c>
      <c r="AT2645" s="0" t="s">
        <v>111</v>
      </c>
      <c r="AU2645" s="0" t="s">
        <v>93</v>
      </c>
      <c r="AV2645" s="0" t="s">
        <v>8518</v>
      </c>
      <c r="AX2645" s="0" t="s">
        <v>4359</v>
      </c>
      <c r="BA2645" s="0" t="n">
        <v>40449</v>
      </c>
      <c r="BB2645" s="0" t="s">
        <v>96</v>
      </c>
      <c r="BC2645" s="0" t="s">
        <v>358</v>
      </c>
      <c r="BD2645" s="0" t="s">
        <v>142</v>
      </c>
      <c r="BE2645" s="0" t="s">
        <v>98</v>
      </c>
      <c r="BI2645" s="0" t="s">
        <v>143</v>
      </c>
      <c r="BJ2645" s="0" t="s">
        <v>7322</v>
      </c>
      <c r="BK2645" s="0" t="s">
        <v>1584</v>
      </c>
      <c r="BL2645" s="0" t="s">
        <v>8519</v>
      </c>
      <c r="BM2645" s="0" t="s">
        <v>8520</v>
      </c>
      <c r="BN2645" s="0" t="s">
        <v>8467</v>
      </c>
      <c r="BO2645" s="0" t="s">
        <v>105</v>
      </c>
      <c r="BP2645" s="0" t="s">
        <v>8462</v>
      </c>
      <c r="BQ2645" s="0" t="s">
        <v>127</v>
      </c>
      <c r="BT2645" s="0" t="n">
        <v>0</v>
      </c>
      <c r="BU2645" s="0" t="s">
        <v>8468</v>
      </c>
      <c r="BW2645" s="0" t="n">
        <v>2002</v>
      </c>
      <c r="BX2645" s="0" t="n">
        <v>2022</v>
      </c>
      <c r="BY2645" s="0" t="s">
        <v>8469</v>
      </c>
      <c r="BZ2645" s="0" t="n">
        <v>2012</v>
      </c>
      <c r="CA2645" s="0" t="n">
        <v>0.333333333333333</v>
      </c>
      <c r="CB2645" s="0" t="n">
        <v>0</v>
      </c>
      <c r="CC2645" s="0" t="n">
        <v>1</v>
      </c>
      <c r="CD2645" s="0" t="n">
        <v>-0.0131261559917216</v>
      </c>
      <c r="CE2645" s="0" t="n">
        <v>1</v>
      </c>
    </row>
    <row r="2646" customFormat="false" ht="15" hidden="false" customHeight="false" outlineLevel="0" collapsed="false">
      <c r="A2646" s="0" t="s">
        <v>8462</v>
      </c>
      <c r="B2646" s="0" t="n">
        <v>3951</v>
      </c>
      <c r="C2646" s="0" t="n">
        <v>-0.0167538663328398</v>
      </c>
      <c r="D2646" s="0" t="n">
        <v>40449</v>
      </c>
      <c r="E2646" s="0" t="n">
        <f aca="false">IF(ISNUMBER($BA2646),$BA2646,IF(AND(ISNUMBER($D2646),ISNUMBER($BW2646),ISNUMBER($BX2646)),$D2646*($BX2646-$BW2646+1),""))</f>
        <v>40449</v>
      </c>
      <c r="H2646" s="0" t="s">
        <v>118</v>
      </c>
      <c r="I2646" s="0" t="s">
        <v>119</v>
      </c>
      <c r="J2646" s="0" t="n">
        <f aca="false">IF($BW2646&lt;&gt;"",$BW2646,"")</f>
        <v>2002</v>
      </c>
      <c r="K2646" s="0" t="n">
        <f aca="false">IF($BX2646&lt;&gt;"",$BX2646,"")</f>
        <v>2022</v>
      </c>
      <c r="L2646" s="0" t="n">
        <f aca="false">IF(AND(ISNUMBER($BW2646),ISNUMBER($BX2646)),($BW2646+$BX2646)/2,"")</f>
        <v>2012</v>
      </c>
      <c r="M2646" s="0" t="n">
        <f aca="false">IF($L2646&lt;&gt;"",$L2646,"")</f>
        <v>2012</v>
      </c>
      <c r="N2646" s="0" t="n">
        <f aca="false">IF(AND(ISNUMBER($BW2646),ISNUMBER($BX2646)),MIN(1,MAX(0,($BX2646-2016+1)/($BX2646-$BW2646+1))),"")</f>
        <v>0.333333333333333</v>
      </c>
      <c r="O2646" s="0" t="n">
        <f aca="false">IF(AND(ISNUMBER($BW2646),ISNUMBER($BX2646)),MIN(1,MAX(0,($BX2646-2017+1)/($BX2646-$BW2646+1))),"")</f>
        <v>0.285714285714286</v>
      </c>
      <c r="P2646" s="0" t="n">
        <f aca="false">IF(AND(ISNUMBER($BW2646),ISNUMBER($BX2646)),MIN(1,MAX(0,($BX2646-2018+1)/($BX2646-$BW2646+1))),"")</f>
        <v>0.238095238095238</v>
      </c>
      <c r="Q2646" s="0" t="n">
        <f aca="false">IF(AND(ISNUMBER($BW2646),ISNUMBER($BX2646)),MIN(1,MAX(0,($BX2646-2019+1)/($BX2646-$BW2646+1))),"")</f>
        <v>0.19047619047619</v>
      </c>
      <c r="R2646" s="0" t="n">
        <f aca="false">IF(AND(ISNUMBER($BW2646),ISNUMBER($BX2646)),MIN(1,MAX(0,($BX2646-2016+1)/($BX2646-$BW2646+1))),"")</f>
        <v>0.333333333333333</v>
      </c>
      <c r="S2646" s="0" t="n">
        <f aca="false">IF($L2646&lt;&gt;"",IF($L2646&gt;=2015.5,1,0),"")</f>
        <v>0</v>
      </c>
      <c r="T2646" s="0" t="n">
        <f aca="false">IF($L2646&lt;&gt;"",IF($L2646&gt;=2016,1,0),"")</f>
        <v>0</v>
      </c>
      <c r="U2646" s="0" t="n">
        <f aca="false">IF(ISNUMBER($BX2646),IF($BX2646&gt;=2016,1,0),"")</f>
        <v>1</v>
      </c>
      <c r="V2646" s="0" t="n">
        <f aca="false">IF(ISNUMBER($BW2646),IF($BW2646&gt;=2016,1,0),"")</f>
        <v>0</v>
      </c>
      <c r="W2646" s="0" t="str">
        <f aca="false">IF(AND(ISNUMBER($BW2646),ISNUMBER($BX2646)),IF($BW2646&gt;=2016,"post-only",IF($BX2646&lt;2016,"pre-only","mixed")),"")</f>
        <v>mixed</v>
      </c>
      <c r="X2646" s="0" t="n">
        <f aca="false">IF(AND(ISNUMBER($BW2646),ISNUMBER($BX2646)),MIN(1,MAX(0,($BX2646-2017+1)/($BX2646-$BW2646+1))),"")</f>
        <v>0.285714285714286</v>
      </c>
      <c r="Y2646" s="0" t="n">
        <f aca="false">IF(AND(ISNUMBER($BW2646),ISNUMBER($BX2646)),MIN(1,MAX(0,($BX2646-2018+1)/($BX2646-$BW2646+1))),"")</f>
        <v>0.238095238095238</v>
      </c>
      <c r="Z2646" s="0" t="n">
        <f aca="false">IF(AND(ISNUMBER($BW2646),ISNUMBER($BX2646)),MIN(1,MAX(0,($BX2646-2019+1)/($BX2646-$BW2646+1))),"")</f>
        <v>0.19047619047619</v>
      </c>
      <c r="AA2646" s="0" t="n">
        <f aca="false">IF(ISNUMBER($BX2646),IF($BX2646&gt;=2017,1,0),"")</f>
        <v>1</v>
      </c>
      <c r="AB2646" s="0" t="n">
        <f aca="false">IF(ISNUMBER($BX2646),IF($BX2646&gt;=2018,1,0),"")</f>
        <v>1</v>
      </c>
      <c r="AC2646" s="0" t="n">
        <f aca="false">IF(ISNUMBER($BX2646),IF($BX2646&gt;=2019,1,0),"")</f>
        <v>1</v>
      </c>
      <c r="AD2646" s="0" t="n">
        <f aca="false">IF($L2646&lt;&gt;"",IF($L2646&gt;2013,1,0),"")</f>
        <v>0</v>
      </c>
      <c r="AE2646" s="0" t="n">
        <f aca="false">IF($L2646&lt;&gt;"",1+IF($L2646&gt;2011,1,0)+IF($L2646&gt;2014,1,0),"")</f>
        <v>2</v>
      </c>
      <c r="AF2646" s="0" t="s">
        <v>87</v>
      </c>
      <c r="AG2646" s="0" t="s">
        <v>436</v>
      </c>
      <c r="AH2646" s="0" t="s">
        <v>2080</v>
      </c>
      <c r="AI2646" s="0" t="s">
        <v>90</v>
      </c>
      <c r="AJ2646" s="0" t="s">
        <v>90</v>
      </c>
      <c r="AK2646" s="0" t="str">
        <f aca="false">IF(AND($CF2646&lt;&gt;"",IFERROR(INDEX(subsample_country_map!$B:$B,MATCH($CF2646,subsample_country_map!$A:$A,0)),"")&lt;&gt;""),INDEX(subsample_country_map!$B:$B,MATCH($CF2646,subsample_country_map!$A:$A,0)),INDEX(lookup!$AA:$AA,MATCH($A2646,lookup!$A:$A,0)))</f>
        <v>99_NCE</v>
      </c>
      <c r="AL2646" s="0" t="str">
        <f aca="false">IF(AND($CF2646&lt;&gt;"",IFERROR(INDEX(subsample_country_map!$C:$C,MATCH($CF2646,subsample_country_map!$A:$A,0)),"")&lt;&gt;""),INDEX(subsample_country_map!$C:$C,MATCH($CF2646,subsample_country_map!$A:$A,0)),INDEX(lookup!$AB:$AB,MATCH($A2646,lookup!$A:$A,0)))</f>
        <v>99_NCE</v>
      </c>
      <c r="AM2646" s="0" t="str">
        <f aca="false">IF(AND($CF2646&lt;&gt;"",IFERROR(INDEX(subsample_country_map!$D:$D,MATCH($CF2646,subsample_country_map!$A:$A,0)),"")&lt;&gt;""),INDEX(subsample_country_map!$D:$D,MATCH($CF2646,subsample_country_map!$A:$A,0)),INDEX(lookup!$AC:$AC,MATCH($A2646,lookup!$A:$A,0)))</f>
        <v>99_NCE</v>
      </c>
      <c r="AN2646" s="0" t="str">
        <f aca="false">IF(AND($CF2646&lt;&gt;"",IFERROR(INDEX(subsample_country_map!$E:$E,MATCH($CF2646,subsample_country_map!$A:$A,0)),"")&lt;&gt;""),INDEX(subsample_country_map!$E:$E,MATCH($CF2646,subsample_country_map!$A:$A,0)),INDEX(lookup!$AD:$AD,MATCH($A2646,lookup!$A:$A,0)))</f>
        <v>99_NCE</v>
      </c>
      <c r="AO2646" s="0" t="str">
        <f aca="false">INDEX(lookup!$Y:$Y,MATCH($A2646,lookup!$A:$A,0))</f>
        <v>1_not published</v>
      </c>
      <c r="AP2646" s="0" t="str">
        <f aca="false">INDEX(lookup!$Z:$Z,MATCH($A2646,lookup!$A:$A,0))</f>
        <v>99_NCE</v>
      </c>
      <c r="AQ2646" s="0" t="str">
        <f aca="false">INDEX(lookup!$W:$W,MATCH($A2646,lookup!$A:$A,0))</f>
        <v>1_fin/acc/econ</v>
      </c>
      <c r="AS2646" s="0" t="s">
        <v>91</v>
      </c>
      <c r="AT2646" s="0" t="s">
        <v>111</v>
      </c>
      <c r="AU2646" s="0" t="s">
        <v>93</v>
      </c>
      <c r="AV2646" s="0" t="s">
        <v>8521</v>
      </c>
      <c r="AX2646" s="0" t="s">
        <v>8522</v>
      </c>
      <c r="BA2646" s="0" t="n">
        <v>40449</v>
      </c>
      <c r="BB2646" s="0" t="s">
        <v>96</v>
      </c>
      <c r="BC2646" s="0" t="s">
        <v>358</v>
      </c>
      <c r="BD2646" s="0" t="s">
        <v>142</v>
      </c>
      <c r="BE2646" s="0" t="s">
        <v>98</v>
      </c>
      <c r="BI2646" s="0" t="s">
        <v>143</v>
      </c>
      <c r="BJ2646" s="0" t="s">
        <v>7325</v>
      </c>
      <c r="BK2646" s="0" t="s">
        <v>1584</v>
      </c>
      <c r="BL2646" s="0" t="s">
        <v>8523</v>
      </c>
      <c r="BM2646" s="0" t="s">
        <v>8524</v>
      </c>
      <c r="BN2646" s="0" t="s">
        <v>8467</v>
      </c>
      <c r="BO2646" s="0" t="s">
        <v>105</v>
      </c>
      <c r="BP2646" s="0" t="s">
        <v>8462</v>
      </c>
      <c r="BQ2646" s="0" t="s">
        <v>127</v>
      </c>
      <c r="BT2646" s="0" t="n">
        <v>0</v>
      </c>
      <c r="BU2646" s="0" t="s">
        <v>8468</v>
      </c>
      <c r="BW2646" s="0" t="n">
        <v>2002</v>
      </c>
      <c r="BX2646" s="0" t="n">
        <v>2022</v>
      </c>
      <c r="BY2646" s="0" t="s">
        <v>8469</v>
      </c>
      <c r="BZ2646" s="0" t="n">
        <v>2012</v>
      </c>
      <c r="CA2646" s="0" t="n">
        <v>0.333333333333333</v>
      </c>
      <c r="CB2646" s="0" t="n">
        <v>0</v>
      </c>
      <c r="CC2646" s="0" t="n">
        <v>1</v>
      </c>
      <c r="CD2646" s="0" t="n">
        <v>-0.0167554341558503</v>
      </c>
      <c r="CE2646" s="0" t="n">
        <v>1</v>
      </c>
    </row>
    <row r="2647" customFormat="false" ht="15" hidden="false" customHeight="false" outlineLevel="0" collapsed="false">
      <c r="A2647" s="0" t="s">
        <v>8462</v>
      </c>
      <c r="B2647" s="0" t="n">
        <v>3952</v>
      </c>
      <c r="C2647" s="0" t="n">
        <v>0.000745825526974208</v>
      </c>
      <c r="D2647" s="0" t="n">
        <v>40449</v>
      </c>
      <c r="E2647" s="0" t="n">
        <f aca="false">IF(ISNUMBER($BA2647),$BA2647,IF(AND(ISNUMBER($D2647),ISNUMBER($BW2647),ISNUMBER($BX2647)),$D2647*($BX2647-$BW2647+1),""))</f>
        <v>40449</v>
      </c>
      <c r="H2647" s="0" t="s">
        <v>118</v>
      </c>
      <c r="I2647" s="0" t="s">
        <v>119</v>
      </c>
      <c r="J2647" s="0" t="n">
        <f aca="false">IF($BW2647&lt;&gt;"",$BW2647,"")</f>
        <v>2002</v>
      </c>
      <c r="K2647" s="0" t="n">
        <f aca="false">IF($BX2647&lt;&gt;"",$BX2647,"")</f>
        <v>2022</v>
      </c>
      <c r="L2647" s="0" t="n">
        <f aca="false">IF(AND(ISNUMBER($BW2647),ISNUMBER($BX2647)),($BW2647+$BX2647)/2,"")</f>
        <v>2012</v>
      </c>
      <c r="M2647" s="0" t="n">
        <f aca="false">IF($L2647&lt;&gt;"",$L2647,"")</f>
        <v>2012</v>
      </c>
      <c r="N2647" s="0" t="n">
        <f aca="false">IF(AND(ISNUMBER($BW2647),ISNUMBER($BX2647)),MIN(1,MAX(0,($BX2647-2016+1)/($BX2647-$BW2647+1))),"")</f>
        <v>0.333333333333333</v>
      </c>
      <c r="O2647" s="0" t="n">
        <f aca="false">IF(AND(ISNUMBER($BW2647),ISNUMBER($BX2647)),MIN(1,MAX(0,($BX2647-2017+1)/($BX2647-$BW2647+1))),"")</f>
        <v>0.285714285714286</v>
      </c>
      <c r="P2647" s="0" t="n">
        <f aca="false">IF(AND(ISNUMBER($BW2647),ISNUMBER($BX2647)),MIN(1,MAX(0,($BX2647-2018+1)/($BX2647-$BW2647+1))),"")</f>
        <v>0.238095238095238</v>
      </c>
      <c r="Q2647" s="0" t="n">
        <f aca="false">IF(AND(ISNUMBER($BW2647),ISNUMBER($BX2647)),MIN(1,MAX(0,($BX2647-2019+1)/($BX2647-$BW2647+1))),"")</f>
        <v>0.19047619047619</v>
      </c>
      <c r="R2647" s="0" t="n">
        <f aca="false">IF(AND(ISNUMBER($BW2647),ISNUMBER($BX2647)),MIN(1,MAX(0,($BX2647-2016+1)/($BX2647-$BW2647+1))),"")</f>
        <v>0.333333333333333</v>
      </c>
      <c r="S2647" s="0" t="n">
        <f aca="false">IF($L2647&lt;&gt;"",IF($L2647&gt;=2015.5,1,0),"")</f>
        <v>0</v>
      </c>
      <c r="T2647" s="0" t="n">
        <f aca="false">IF($L2647&lt;&gt;"",IF($L2647&gt;=2016,1,0),"")</f>
        <v>0</v>
      </c>
      <c r="U2647" s="0" t="n">
        <f aca="false">IF(ISNUMBER($BX2647),IF($BX2647&gt;=2016,1,0),"")</f>
        <v>1</v>
      </c>
      <c r="V2647" s="0" t="n">
        <f aca="false">IF(ISNUMBER($BW2647),IF($BW2647&gt;=2016,1,0),"")</f>
        <v>0</v>
      </c>
      <c r="W2647" s="0" t="str">
        <f aca="false">IF(AND(ISNUMBER($BW2647),ISNUMBER($BX2647)),IF($BW2647&gt;=2016,"post-only",IF($BX2647&lt;2016,"pre-only","mixed")),"")</f>
        <v>mixed</v>
      </c>
      <c r="X2647" s="0" t="n">
        <f aca="false">IF(AND(ISNUMBER($BW2647),ISNUMBER($BX2647)),MIN(1,MAX(0,($BX2647-2017+1)/($BX2647-$BW2647+1))),"")</f>
        <v>0.285714285714286</v>
      </c>
      <c r="Y2647" s="0" t="n">
        <f aca="false">IF(AND(ISNUMBER($BW2647),ISNUMBER($BX2647)),MIN(1,MAX(0,($BX2647-2018+1)/($BX2647-$BW2647+1))),"")</f>
        <v>0.238095238095238</v>
      </c>
      <c r="Z2647" s="0" t="n">
        <f aca="false">IF(AND(ISNUMBER($BW2647),ISNUMBER($BX2647)),MIN(1,MAX(0,($BX2647-2019+1)/($BX2647-$BW2647+1))),"")</f>
        <v>0.19047619047619</v>
      </c>
      <c r="AA2647" s="0" t="n">
        <f aca="false">IF(ISNUMBER($BX2647),IF($BX2647&gt;=2017,1,0),"")</f>
        <v>1</v>
      </c>
      <c r="AB2647" s="0" t="n">
        <f aca="false">IF(ISNUMBER($BX2647),IF($BX2647&gt;=2018,1,0),"")</f>
        <v>1</v>
      </c>
      <c r="AC2647" s="0" t="n">
        <f aca="false">IF(ISNUMBER($BX2647),IF($BX2647&gt;=2019,1,0),"")</f>
        <v>1</v>
      </c>
      <c r="AD2647" s="0" t="n">
        <f aca="false">IF($L2647&lt;&gt;"",IF($L2647&gt;2013,1,0),"")</f>
        <v>0</v>
      </c>
      <c r="AE2647" s="0" t="n">
        <f aca="false">IF($L2647&lt;&gt;"",1+IF($L2647&gt;2011,1,0)+IF($L2647&gt;2014,1,0),"")</f>
        <v>2</v>
      </c>
      <c r="AF2647" s="0" t="s">
        <v>87</v>
      </c>
      <c r="AG2647" s="0" t="s">
        <v>436</v>
      </c>
      <c r="AH2647" s="0" t="s">
        <v>2080</v>
      </c>
      <c r="AI2647" s="0" t="s">
        <v>90</v>
      </c>
      <c r="AJ2647" s="0" t="s">
        <v>90</v>
      </c>
      <c r="AK2647" s="0" t="str">
        <f aca="false">IF(AND($CF2647&lt;&gt;"",IFERROR(INDEX(subsample_country_map!$B:$B,MATCH($CF2647,subsample_country_map!$A:$A,0)),"")&lt;&gt;""),INDEX(subsample_country_map!$B:$B,MATCH($CF2647,subsample_country_map!$A:$A,0)),INDEX(lookup!$AA:$AA,MATCH($A2647,lookup!$A:$A,0)))</f>
        <v>99_NCE</v>
      </c>
      <c r="AL2647" s="0" t="str">
        <f aca="false">IF(AND($CF2647&lt;&gt;"",IFERROR(INDEX(subsample_country_map!$C:$C,MATCH($CF2647,subsample_country_map!$A:$A,0)),"")&lt;&gt;""),INDEX(subsample_country_map!$C:$C,MATCH($CF2647,subsample_country_map!$A:$A,0)),INDEX(lookup!$AB:$AB,MATCH($A2647,lookup!$A:$A,0)))</f>
        <v>99_NCE</v>
      </c>
      <c r="AM2647" s="0" t="str">
        <f aca="false">IF(AND($CF2647&lt;&gt;"",IFERROR(INDEX(subsample_country_map!$D:$D,MATCH($CF2647,subsample_country_map!$A:$A,0)),"")&lt;&gt;""),INDEX(subsample_country_map!$D:$D,MATCH($CF2647,subsample_country_map!$A:$A,0)),INDEX(lookup!$AC:$AC,MATCH($A2647,lookup!$A:$A,0)))</f>
        <v>99_NCE</v>
      </c>
      <c r="AN2647" s="0" t="str">
        <f aca="false">IF(AND($CF2647&lt;&gt;"",IFERROR(INDEX(subsample_country_map!$E:$E,MATCH($CF2647,subsample_country_map!$A:$A,0)),"")&lt;&gt;""),INDEX(subsample_country_map!$E:$E,MATCH($CF2647,subsample_country_map!$A:$A,0)),INDEX(lookup!$AD:$AD,MATCH($A2647,lookup!$A:$A,0)))</f>
        <v>99_NCE</v>
      </c>
      <c r="AO2647" s="0" t="str">
        <f aca="false">INDEX(lookup!$Y:$Y,MATCH($A2647,lookup!$A:$A,0))</f>
        <v>1_not published</v>
      </c>
      <c r="AP2647" s="0" t="str">
        <f aca="false">INDEX(lookup!$Z:$Z,MATCH($A2647,lookup!$A:$A,0))</f>
        <v>99_NCE</v>
      </c>
      <c r="AQ2647" s="0" t="str">
        <f aca="false">INDEX(lookup!$W:$W,MATCH($A2647,lookup!$A:$A,0))</f>
        <v>1_fin/acc/econ</v>
      </c>
      <c r="AS2647" s="0" t="s">
        <v>91</v>
      </c>
      <c r="AT2647" s="0" t="s">
        <v>111</v>
      </c>
      <c r="AU2647" s="0" t="s">
        <v>93</v>
      </c>
      <c r="AV2647" s="0" t="s">
        <v>4065</v>
      </c>
      <c r="AX2647" s="0" t="s">
        <v>986</v>
      </c>
      <c r="BA2647" s="0" t="n">
        <v>40449</v>
      </c>
      <c r="BB2647" s="0" t="s">
        <v>96</v>
      </c>
      <c r="BC2647" s="0" t="s">
        <v>358</v>
      </c>
      <c r="BD2647" s="0" t="s">
        <v>8478</v>
      </c>
      <c r="BE2647" s="0" t="s">
        <v>98</v>
      </c>
      <c r="BI2647" s="0" t="s">
        <v>189</v>
      </c>
      <c r="BJ2647" s="0" t="s">
        <v>7051</v>
      </c>
      <c r="BK2647" s="0" t="s">
        <v>1431</v>
      </c>
      <c r="BL2647" s="0" t="s">
        <v>8525</v>
      </c>
      <c r="BM2647" s="0" t="s">
        <v>8526</v>
      </c>
      <c r="BN2647" s="0" t="s">
        <v>8467</v>
      </c>
      <c r="BO2647" s="0" t="s">
        <v>105</v>
      </c>
      <c r="BP2647" s="0" t="s">
        <v>8462</v>
      </c>
      <c r="BQ2647" s="0" t="s">
        <v>127</v>
      </c>
      <c r="BT2647" s="0" t="n">
        <v>0</v>
      </c>
      <c r="BU2647" s="0" t="s">
        <v>8468</v>
      </c>
      <c r="BW2647" s="0" t="n">
        <v>2002</v>
      </c>
      <c r="BX2647" s="0" t="n">
        <v>2022</v>
      </c>
      <c r="BY2647" s="0" t="s">
        <v>8469</v>
      </c>
      <c r="BZ2647" s="0" t="n">
        <v>2012</v>
      </c>
      <c r="CA2647" s="0" t="n">
        <v>0.333333333333333</v>
      </c>
      <c r="CB2647" s="0" t="n">
        <v>0</v>
      </c>
      <c r="CC2647" s="0" t="n">
        <v>1</v>
      </c>
      <c r="CD2647" s="0" t="n">
        <v>0.000745825665264158</v>
      </c>
      <c r="CE2647" s="0" t="n">
        <v>1</v>
      </c>
    </row>
    <row r="2648" customFormat="false" ht="15" hidden="false" customHeight="false" outlineLevel="0" collapsed="false">
      <c r="A2648" s="0" t="s">
        <v>8462</v>
      </c>
      <c r="B2648" s="0" t="n">
        <v>3953</v>
      </c>
      <c r="C2648" s="0" t="n">
        <v>-0.00899926609556337</v>
      </c>
      <c r="D2648" s="0" t="n">
        <v>40449</v>
      </c>
      <c r="E2648" s="0" t="n">
        <f aca="false">IF(ISNUMBER($BA2648),$BA2648,IF(AND(ISNUMBER($D2648),ISNUMBER($BW2648),ISNUMBER($BX2648)),$D2648*($BX2648-$BW2648+1),""))</f>
        <v>40449</v>
      </c>
      <c r="H2648" s="0" t="s">
        <v>118</v>
      </c>
      <c r="I2648" s="0" t="s">
        <v>119</v>
      </c>
      <c r="J2648" s="0" t="n">
        <f aca="false">IF($BW2648&lt;&gt;"",$BW2648,"")</f>
        <v>2002</v>
      </c>
      <c r="K2648" s="0" t="n">
        <f aca="false">IF($BX2648&lt;&gt;"",$BX2648,"")</f>
        <v>2022</v>
      </c>
      <c r="L2648" s="0" t="n">
        <f aca="false">IF(AND(ISNUMBER($BW2648),ISNUMBER($BX2648)),($BW2648+$BX2648)/2,"")</f>
        <v>2012</v>
      </c>
      <c r="M2648" s="0" t="n">
        <f aca="false">IF($L2648&lt;&gt;"",$L2648,"")</f>
        <v>2012</v>
      </c>
      <c r="N2648" s="0" t="n">
        <f aca="false">IF(AND(ISNUMBER($BW2648),ISNUMBER($BX2648)),MIN(1,MAX(0,($BX2648-2016+1)/($BX2648-$BW2648+1))),"")</f>
        <v>0.333333333333333</v>
      </c>
      <c r="O2648" s="0" t="n">
        <f aca="false">IF(AND(ISNUMBER($BW2648),ISNUMBER($BX2648)),MIN(1,MAX(0,($BX2648-2017+1)/($BX2648-$BW2648+1))),"")</f>
        <v>0.285714285714286</v>
      </c>
      <c r="P2648" s="0" t="n">
        <f aca="false">IF(AND(ISNUMBER($BW2648),ISNUMBER($BX2648)),MIN(1,MAX(0,($BX2648-2018+1)/($BX2648-$BW2648+1))),"")</f>
        <v>0.238095238095238</v>
      </c>
      <c r="Q2648" s="0" t="n">
        <f aca="false">IF(AND(ISNUMBER($BW2648),ISNUMBER($BX2648)),MIN(1,MAX(0,($BX2648-2019+1)/($BX2648-$BW2648+1))),"")</f>
        <v>0.19047619047619</v>
      </c>
      <c r="R2648" s="0" t="n">
        <f aca="false">IF(AND(ISNUMBER($BW2648),ISNUMBER($BX2648)),MIN(1,MAX(0,($BX2648-2016+1)/($BX2648-$BW2648+1))),"")</f>
        <v>0.333333333333333</v>
      </c>
      <c r="S2648" s="0" t="n">
        <f aca="false">IF($L2648&lt;&gt;"",IF($L2648&gt;=2015.5,1,0),"")</f>
        <v>0</v>
      </c>
      <c r="T2648" s="0" t="n">
        <f aca="false">IF($L2648&lt;&gt;"",IF($L2648&gt;=2016,1,0),"")</f>
        <v>0</v>
      </c>
      <c r="U2648" s="0" t="n">
        <f aca="false">IF(ISNUMBER($BX2648),IF($BX2648&gt;=2016,1,0),"")</f>
        <v>1</v>
      </c>
      <c r="V2648" s="0" t="n">
        <f aca="false">IF(ISNUMBER($BW2648),IF($BW2648&gt;=2016,1,0),"")</f>
        <v>0</v>
      </c>
      <c r="W2648" s="0" t="str">
        <f aca="false">IF(AND(ISNUMBER($BW2648),ISNUMBER($BX2648)),IF($BW2648&gt;=2016,"post-only",IF($BX2648&lt;2016,"pre-only","mixed")),"")</f>
        <v>mixed</v>
      </c>
      <c r="X2648" s="0" t="n">
        <f aca="false">IF(AND(ISNUMBER($BW2648),ISNUMBER($BX2648)),MIN(1,MAX(0,($BX2648-2017+1)/($BX2648-$BW2648+1))),"")</f>
        <v>0.285714285714286</v>
      </c>
      <c r="Y2648" s="0" t="n">
        <f aca="false">IF(AND(ISNUMBER($BW2648),ISNUMBER($BX2648)),MIN(1,MAX(0,($BX2648-2018+1)/($BX2648-$BW2648+1))),"")</f>
        <v>0.238095238095238</v>
      </c>
      <c r="Z2648" s="0" t="n">
        <f aca="false">IF(AND(ISNUMBER($BW2648),ISNUMBER($BX2648)),MIN(1,MAX(0,($BX2648-2019+1)/($BX2648-$BW2648+1))),"")</f>
        <v>0.19047619047619</v>
      </c>
      <c r="AA2648" s="0" t="n">
        <f aca="false">IF(ISNUMBER($BX2648),IF($BX2648&gt;=2017,1,0),"")</f>
        <v>1</v>
      </c>
      <c r="AB2648" s="0" t="n">
        <f aca="false">IF(ISNUMBER($BX2648),IF($BX2648&gt;=2018,1,0),"")</f>
        <v>1</v>
      </c>
      <c r="AC2648" s="0" t="n">
        <f aca="false">IF(ISNUMBER($BX2648),IF($BX2648&gt;=2019,1,0),"")</f>
        <v>1</v>
      </c>
      <c r="AD2648" s="0" t="n">
        <f aca="false">IF($L2648&lt;&gt;"",IF($L2648&gt;2013,1,0),"")</f>
        <v>0</v>
      </c>
      <c r="AE2648" s="0" t="n">
        <f aca="false">IF($L2648&lt;&gt;"",1+IF($L2648&gt;2011,1,0)+IF($L2648&gt;2014,1,0),"")</f>
        <v>2</v>
      </c>
      <c r="AF2648" s="0" t="s">
        <v>87</v>
      </c>
      <c r="AG2648" s="0" t="s">
        <v>436</v>
      </c>
      <c r="AH2648" s="0" t="s">
        <v>2080</v>
      </c>
      <c r="AI2648" s="0" t="s">
        <v>90</v>
      </c>
      <c r="AJ2648" s="0" t="s">
        <v>90</v>
      </c>
      <c r="AK2648" s="0" t="str">
        <f aca="false">IF(AND($CF2648&lt;&gt;"",IFERROR(INDEX(subsample_country_map!$B:$B,MATCH($CF2648,subsample_country_map!$A:$A,0)),"")&lt;&gt;""),INDEX(subsample_country_map!$B:$B,MATCH($CF2648,subsample_country_map!$A:$A,0)),INDEX(lookup!$AA:$AA,MATCH($A2648,lookup!$A:$A,0)))</f>
        <v>99_NCE</v>
      </c>
      <c r="AL2648" s="0" t="str">
        <f aca="false">IF(AND($CF2648&lt;&gt;"",IFERROR(INDEX(subsample_country_map!$C:$C,MATCH($CF2648,subsample_country_map!$A:$A,0)),"")&lt;&gt;""),INDEX(subsample_country_map!$C:$C,MATCH($CF2648,subsample_country_map!$A:$A,0)),INDEX(lookup!$AB:$AB,MATCH($A2648,lookup!$A:$A,0)))</f>
        <v>99_NCE</v>
      </c>
      <c r="AM2648" s="0" t="str">
        <f aca="false">IF(AND($CF2648&lt;&gt;"",IFERROR(INDEX(subsample_country_map!$D:$D,MATCH($CF2648,subsample_country_map!$A:$A,0)),"")&lt;&gt;""),INDEX(subsample_country_map!$D:$D,MATCH($CF2648,subsample_country_map!$A:$A,0)),INDEX(lookup!$AC:$AC,MATCH($A2648,lookup!$A:$A,0)))</f>
        <v>99_NCE</v>
      </c>
      <c r="AN2648" s="0" t="str">
        <f aca="false">IF(AND($CF2648&lt;&gt;"",IFERROR(INDEX(subsample_country_map!$E:$E,MATCH($CF2648,subsample_country_map!$A:$A,0)),"")&lt;&gt;""),INDEX(subsample_country_map!$E:$E,MATCH($CF2648,subsample_country_map!$A:$A,0)),INDEX(lookup!$AD:$AD,MATCH($A2648,lookup!$A:$A,0)))</f>
        <v>99_NCE</v>
      </c>
      <c r="AO2648" s="0" t="str">
        <f aca="false">INDEX(lookup!$Y:$Y,MATCH($A2648,lookup!$A:$A,0))</f>
        <v>1_not published</v>
      </c>
      <c r="AP2648" s="0" t="str">
        <f aca="false">INDEX(lookup!$Z:$Z,MATCH($A2648,lookup!$A:$A,0))</f>
        <v>99_NCE</v>
      </c>
      <c r="AQ2648" s="0" t="str">
        <f aca="false">INDEX(lookup!$W:$W,MATCH($A2648,lookup!$A:$A,0))</f>
        <v>1_fin/acc/econ</v>
      </c>
      <c r="AS2648" s="0" t="s">
        <v>91</v>
      </c>
      <c r="AT2648" s="0" t="s">
        <v>111</v>
      </c>
      <c r="AU2648" s="0" t="s">
        <v>93</v>
      </c>
      <c r="AV2648" s="0" t="s">
        <v>8527</v>
      </c>
      <c r="AX2648" s="0" t="s">
        <v>1097</v>
      </c>
      <c r="BA2648" s="0" t="n">
        <v>40449</v>
      </c>
      <c r="BB2648" s="0" t="s">
        <v>96</v>
      </c>
      <c r="BC2648" s="0" t="s">
        <v>358</v>
      </c>
      <c r="BD2648" s="0" t="s">
        <v>8478</v>
      </c>
      <c r="BE2648" s="0" t="s">
        <v>98</v>
      </c>
      <c r="BI2648" s="0" t="s">
        <v>189</v>
      </c>
      <c r="BJ2648" s="0" t="s">
        <v>7057</v>
      </c>
      <c r="BK2648" s="0" t="s">
        <v>1431</v>
      </c>
      <c r="BL2648" s="0" t="s">
        <v>8528</v>
      </c>
      <c r="BM2648" s="0" t="s">
        <v>8529</v>
      </c>
      <c r="BN2648" s="0" t="s">
        <v>8467</v>
      </c>
      <c r="BO2648" s="0" t="s">
        <v>105</v>
      </c>
      <c r="BP2648" s="0" t="s">
        <v>8462</v>
      </c>
      <c r="BQ2648" s="0" t="s">
        <v>127</v>
      </c>
      <c r="BT2648" s="0" t="n">
        <v>0</v>
      </c>
      <c r="BU2648" s="0" t="s">
        <v>8468</v>
      </c>
      <c r="BW2648" s="0" t="n">
        <v>2002</v>
      </c>
      <c r="BX2648" s="0" t="n">
        <v>2022</v>
      </c>
      <c r="BY2648" s="0" t="s">
        <v>8469</v>
      </c>
      <c r="BZ2648" s="0" t="n">
        <v>2012</v>
      </c>
      <c r="CA2648" s="0" t="n">
        <v>0.333333333333333</v>
      </c>
      <c r="CB2648" s="0" t="n">
        <v>0</v>
      </c>
      <c r="CC2648" s="0" t="n">
        <v>1</v>
      </c>
      <c r="CD2648" s="0" t="n">
        <v>-0.00899950904792762</v>
      </c>
      <c r="CE2648" s="0" t="n">
        <v>1</v>
      </c>
    </row>
    <row r="2649" customFormat="false" ht="15" hidden="false" customHeight="false" outlineLevel="0" collapsed="false">
      <c r="A2649" s="0" t="s">
        <v>8462</v>
      </c>
      <c r="B2649" s="0" t="n">
        <v>3954</v>
      </c>
      <c r="C2649" s="0" t="n">
        <v>0.00452462980663846</v>
      </c>
      <c r="D2649" s="0" t="n">
        <v>40449</v>
      </c>
      <c r="E2649" s="0" t="n">
        <f aca="false">IF(ISNUMBER($BA2649),$BA2649,IF(AND(ISNUMBER($D2649),ISNUMBER($BW2649),ISNUMBER($BX2649)),$D2649*($BX2649-$BW2649+1),""))</f>
        <v>40449</v>
      </c>
      <c r="H2649" s="0" t="s">
        <v>118</v>
      </c>
      <c r="I2649" s="0" t="s">
        <v>119</v>
      </c>
      <c r="J2649" s="0" t="n">
        <f aca="false">IF($BW2649&lt;&gt;"",$BW2649,"")</f>
        <v>2002</v>
      </c>
      <c r="K2649" s="0" t="n">
        <f aca="false">IF($BX2649&lt;&gt;"",$BX2649,"")</f>
        <v>2022</v>
      </c>
      <c r="L2649" s="0" t="n">
        <f aca="false">IF(AND(ISNUMBER($BW2649),ISNUMBER($BX2649)),($BW2649+$BX2649)/2,"")</f>
        <v>2012</v>
      </c>
      <c r="M2649" s="0" t="n">
        <f aca="false">IF($L2649&lt;&gt;"",$L2649,"")</f>
        <v>2012</v>
      </c>
      <c r="N2649" s="0" t="n">
        <f aca="false">IF(AND(ISNUMBER($BW2649),ISNUMBER($BX2649)),MIN(1,MAX(0,($BX2649-2016+1)/($BX2649-$BW2649+1))),"")</f>
        <v>0.333333333333333</v>
      </c>
      <c r="O2649" s="0" t="n">
        <f aca="false">IF(AND(ISNUMBER($BW2649),ISNUMBER($BX2649)),MIN(1,MAX(0,($BX2649-2017+1)/($BX2649-$BW2649+1))),"")</f>
        <v>0.285714285714286</v>
      </c>
      <c r="P2649" s="0" t="n">
        <f aca="false">IF(AND(ISNUMBER($BW2649),ISNUMBER($BX2649)),MIN(1,MAX(0,($BX2649-2018+1)/($BX2649-$BW2649+1))),"")</f>
        <v>0.238095238095238</v>
      </c>
      <c r="Q2649" s="0" t="n">
        <f aca="false">IF(AND(ISNUMBER($BW2649),ISNUMBER($BX2649)),MIN(1,MAX(0,($BX2649-2019+1)/($BX2649-$BW2649+1))),"")</f>
        <v>0.19047619047619</v>
      </c>
      <c r="R2649" s="0" t="n">
        <f aca="false">IF(AND(ISNUMBER($BW2649),ISNUMBER($BX2649)),MIN(1,MAX(0,($BX2649-2016+1)/($BX2649-$BW2649+1))),"")</f>
        <v>0.333333333333333</v>
      </c>
      <c r="S2649" s="0" t="n">
        <f aca="false">IF($L2649&lt;&gt;"",IF($L2649&gt;=2015.5,1,0),"")</f>
        <v>0</v>
      </c>
      <c r="T2649" s="0" t="n">
        <f aca="false">IF($L2649&lt;&gt;"",IF($L2649&gt;=2016,1,0),"")</f>
        <v>0</v>
      </c>
      <c r="U2649" s="0" t="n">
        <f aca="false">IF(ISNUMBER($BX2649),IF($BX2649&gt;=2016,1,0),"")</f>
        <v>1</v>
      </c>
      <c r="V2649" s="0" t="n">
        <f aca="false">IF(ISNUMBER($BW2649),IF($BW2649&gt;=2016,1,0),"")</f>
        <v>0</v>
      </c>
      <c r="W2649" s="0" t="str">
        <f aca="false">IF(AND(ISNUMBER($BW2649),ISNUMBER($BX2649)),IF($BW2649&gt;=2016,"post-only",IF($BX2649&lt;2016,"pre-only","mixed")),"")</f>
        <v>mixed</v>
      </c>
      <c r="X2649" s="0" t="n">
        <f aca="false">IF(AND(ISNUMBER($BW2649),ISNUMBER($BX2649)),MIN(1,MAX(0,($BX2649-2017+1)/($BX2649-$BW2649+1))),"")</f>
        <v>0.285714285714286</v>
      </c>
      <c r="Y2649" s="0" t="n">
        <f aca="false">IF(AND(ISNUMBER($BW2649),ISNUMBER($BX2649)),MIN(1,MAX(0,($BX2649-2018+1)/($BX2649-$BW2649+1))),"")</f>
        <v>0.238095238095238</v>
      </c>
      <c r="Z2649" s="0" t="n">
        <f aca="false">IF(AND(ISNUMBER($BW2649),ISNUMBER($BX2649)),MIN(1,MAX(0,($BX2649-2019+1)/($BX2649-$BW2649+1))),"")</f>
        <v>0.19047619047619</v>
      </c>
      <c r="AA2649" s="0" t="n">
        <f aca="false">IF(ISNUMBER($BX2649),IF($BX2649&gt;=2017,1,0),"")</f>
        <v>1</v>
      </c>
      <c r="AB2649" s="0" t="n">
        <f aca="false">IF(ISNUMBER($BX2649),IF($BX2649&gt;=2018,1,0),"")</f>
        <v>1</v>
      </c>
      <c r="AC2649" s="0" t="n">
        <f aca="false">IF(ISNUMBER($BX2649),IF($BX2649&gt;=2019,1,0),"")</f>
        <v>1</v>
      </c>
      <c r="AD2649" s="0" t="n">
        <f aca="false">IF($L2649&lt;&gt;"",IF($L2649&gt;2013,1,0),"")</f>
        <v>0</v>
      </c>
      <c r="AE2649" s="0" t="n">
        <f aca="false">IF($L2649&lt;&gt;"",1+IF($L2649&gt;2011,1,0)+IF($L2649&gt;2014,1,0),"")</f>
        <v>2</v>
      </c>
      <c r="AF2649" s="0" t="s">
        <v>87</v>
      </c>
      <c r="AG2649" s="0" t="s">
        <v>436</v>
      </c>
      <c r="AH2649" s="0" t="s">
        <v>2080</v>
      </c>
      <c r="AI2649" s="0" t="s">
        <v>90</v>
      </c>
      <c r="AJ2649" s="0" t="s">
        <v>90</v>
      </c>
      <c r="AK2649" s="0" t="str">
        <f aca="false">IF(AND($CF2649&lt;&gt;"",IFERROR(INDEX(subsample_country_map!$B:$B,MATCH($CF2649,subsample_country_map!$A:$A,0)),"")&lt;&gt;""),INDEX(subsample_country_map!$B:$B,MATCH($CF2649,subsample_country_map!$A:$A,0)),INDEX(lookup!$AA:$AA,MATCH($A2649,lookup!$A:$A,0)))</f>
        <v>99_NCE</v>
      </c>
      <c r="AL2649" s="0" t="str">
        <f aca="false">IF(AND($CF2649&lt;&gt;"",IFERROR(INDEX(subsample_country_map!$C:$C,MATCH($CF2649,subsample_country_map!$A:$A,0)),"")&lt;&gt;""),INDEX(subsample_country_map!$C:$C,MATCH($CF2649,subsample_country_map!$A:$A,0)),INDEX(lookup!$AB:$AB,MATCH($A2649,lookup!$A:$A,0)))</f>
        <v>99_NCE</v>
      </c>
      <c r="AM2649" s="0" t="str">
        <f aca="false">IF(AND($CF2649&lt;&gt;"",IFERROR(INDEX(subsample_country_map!$D:$D,MATCH($CF2649,subsample_country_map!$A:$A,0)),"")&lt;&gt;""),INDEX(subsample_country_map!$D:$D,MATCH($CF2649,subsample_country_map!$A:$A,0)),INDEX(lookup!$AC:$AC,MATCH($A2649,lookup!$A:$A,0)))</f>
        <v>99_NCE</v>
      </c>
      <c r="AN2649" s="0" t="str">
        <f aca="false">IF(AND($CF2649&lt;&gt;"",IFERROR(INDEX(subsample_country_map!$E:$E,MATCH($CF2649,subsample_country_map!$A:$A,0)),"")&lt;&gt;""),INDEX(subsample_country_map!$E:$E,MATCH($CF2649,subsample_country_map!$A:$A,0)),INDEX(lookup!$AD:$AD,MATCH($A2649,lookup!$A:$A,0)))</f>
        <v>99_NCE</v>
      </c>
      <c r="AO2649" s="0" t="str">
        <f aca="false">INDEX(lookup!$Y:$Y,MATCH($A2649,lookup!$A:$A,0))</f>
        <v>1_not published</v>
      </c>
      <c r="AP2649" s="0" t="str">
        <f aca="false">INDEX(lookup!$Z:$Z,MATCH($A2649,lookup!$A:$A,0))</f>
        <v>99_NCE</v>
      </c>
      <c r="AQ2649" s="0" t="str">
        <f aca="false">INDEX(lookup!$W:$W,MATCH($A2649,lookup!$A:$A,0))</f>
        <v>1_fin/acc/econ</v>
      </c>
      <c r="AS2649" s="0" t="s">
        <v>91</v>
      </c>
      <c r="AT2649" s="0" t="s">
        <v>111</v>
      </c>
      <c r="AU2649" s="0" t="s">
        <v>93</v>
      </c>
      <c r="AV2649" s="0" t="s">
        <v>8530</v>
      </c>
      <c r="AX2649" s="0" t="s">
        <v>8170</v>
      </c>
      <c r="BA2649" s="0" t="n">
        <v>40449</v>
      </c>
      <c r="BB2649" s="0" t="s">
        <v>96</v>
      </c>
      <c r="BC2649" s="0" t="s">
        <v>358</v>
      </c>
      <c r="BD2649" s="0" t="s">
        <v>8478</v>
      </c>
      <c r="BE2649" s="0" t="s">
        <v>98</v>
      </c>
      <c r="BI2649" s="0" t="s">
        <v>189</v>
      </c>
      <c r="BJ2649" s="0" t="s">
        <v>7061</v>
      </c>
      <c r="BK2649" s="0" t="s">
        <v>1431</v>
      </c>
      <c r="BL2649" s="0" t="s">
        <v>8531</v>
      </c>
      <c r="BM2649" s="0" t="s">
        <v>8532</v>
      </c>
      <c r="BN2649" s="0" t="s">
        <v>8467</v>
      </c>
      <c r="BO2649" s="0" t="s">
        <v>105</v>
      </c>
      <c r="BP2649" s="0" t="s">
        <v>8462</v>
      </c>
      <c r="BQ2649" s="0" t="s">
        <v>127</v>
      </c>
      <c r="BT2649" s="0" t="n">
        <v>0</v>
      </c>
      <c r="BU2649" s="0" t="s">
        <v>8468</v>
      </c>
      <c r="BW2649" s="0" t="n">
        <v>2002</v>
      </c>
      <c r="BX2649" s="0" t="n">
        <v>2022</v>
      </c>
      <c r="BY2649" s="0" t="s">
        <v>8469</v>
      </c>
      <c r="BZ2649" s="0" t="n">
        <v>2012</v>
      </c>
      <c r="CA2649" s="0" t="n">
        <v>0.333333333333333</v>
      </c>
      <c r="CB2649" s="0" t="n">
        <v>0</v>
      </c>
      <c r="CC2649" s="0" t="n">
        <v>1</v>
      </c>
      <c r="CD2649" s="0" t="n">
        <v>0.00452466068350612</v>
      </c>
      <c r="CE2649" s="0" t="n">
        <v>1</v>
      </c>
    </row>
    <row r="2650" customFormat="false" ht="15" hidden="false" customHeight="false" outlineLevel="0" collapsed="false">
      <c r="A2650" s="0" t="s">
        <v>8462</v>
      </c>
      <c r="B2650" s="0" t="n">
        <v>3955</v>
      </c>
      <c r="C2650" s="0" t="n">
        <v>-0.0102918500239619</v>
      </c>
      <c r="D2650" s="0" t="n">
        <v>40449</v>
      </c>
      <c r="E2650" s="0" t="n">
        <f aca="false">IF(ISNUMBER($BA2650),$BA2650,IF(AND(ISNUMBER($D2650),ISNUMBER($BW2650),ISNUMBER($BX2650)),$D2650*($BX2650-$BW2650+1),""))</f>
        <v>40449</v>
      </c>
      <c r="H2650" s="0" t="s">
        <v>118</v>
      </c>
      <c r="I2650" s="0" t="s">
        <v>119</v>
      </c>
      <c r="J2650" s="0" t="n">
        <f aca="false">IF($BW2650&lt;&gt;"",$BW2650,"")</f>
        <v>2002</v>
      </c>
      <c r="K2650" s="0" t="n">
        <f aca="false">IF($BX2650&lt;&gt;"",$BX2650,"")</f>
        <v>2022</v>
      </c>
      <c r="L2650" s="0" t="n">
        <f aca="false">IF(AND(ISNUMBER($BW2650),ISNUMBER($BX2650)),($BW2650+$BX2650)/2,"")</f>
        <v>2012</v>
      </c>
      <c r="M2650" s="0" t="n">
        <f aca="false">IF($L2650&lt;&gt;"",$L2650,"")</f>
        <v>2012</v>
      </c>
      <c r="N2650" s="0" t="n">
        <f aca="false">IF(AND(ISNUMBER($BW2650),ISNUMBER($BX2650)),MIN(1,MAX(0,($BX2650-2016+1)/($BX2650-$BW2650+1))),"")</f>
        <v>0.333333333333333</v>
      </c>
      <c r="O2650" s="0" t="n">
        <f aca="false">IF(AND(ISNUMBER($BW2650),ISNUMBER($BX2650)),MIN(1,MAX(0,($BX2650-2017+1)/($BX2650-$BW2650+1))),"")</f>
        <v>0.285714285714286</v>
      </c>
      <c r="P2650" s="0" t="n">
        <f aca="false">IF(AND(ISNUMBER($BW2650),ISNUMBER($BX2650)),MIN(1,MAX(0,($BX2650-2018+1)/($BX2650-$BW2650+1))),"")</f>
        <v>0.238095238095238</v>
      </c>
      <c r="Q2650" s="0" t="n">
        <f aca="false">IF(AND(ISNUMBER($BW2650),ISNUMBER($BX2650)),MIN(1,MAX(0,($BX2650-2019+1)/($BX2650-$BW2650+1))),"")</f>
        <v>0.19047619047619</v>
      </c>
      <c r="R2650" s="0" t="n">
        <f aca="false">IF(AND(ISNUMBER($BW2650),ISNUMBER($BX2650)),MIN(1,MAX(0,($BX2650-2016+1)/($BX2650-$BW2650+1))),"")</f>
        <v>0.333333333333333</v>
      </c>
      <c r="S2650" s="0" t="n">
        <f aca="false">IF($L2650&lt;&gt;"",IF($L2650&gt;=2015.5,1,0),"")</f>
        <v>0</v>
      </c>
      <c r="T2650" s="0" t="n">
        <f aca="false">IF($L2650&lt;&gt;"",IF($L2650&gt;=2016,1,0),"")</f>
        <v>0</v>
      </c>
      <c r="U2650" s="0" t="n">
        <f aca="false">IF(ISNUMBER($BX2650),IF($BX2650&gt;=2016,1,0),"")</f>
        <v>1</v>
      </c>
      <c r="V2650" s="0" t="n">
        <f aca="false">IF(ISNUMBER($BW2650),IF($BW2650&gt;=2016,1,0),"")</f>
        <v>0</v>
      </c>
      <c r="W2650" s="0" t="str">
        <f aca="false">IF(AND(ISNUMBER($BW2650),ISNUMBER($BX2650)),IF($BW2650&gt;=2016,"post-only",IF($BX2650&lt;2016,"pre-only","mixed")),"")</f>
        <v>mixed</v>
      </c>
      <c r="X2650" s="0" t="n">
        <f aca="false">IF(AND(ISNUMBER($BW2650),ISNUMBER($BX2650)),MIN(1,MAX(0,($BX2650-2017+1)/($BX2650-$BW2650+1))),"")</f>
        <v>0.285714285714286</v>
      </c>
      <c r="Y2650" s="0" t="n">
        <f aca="false">IF(AND(ISNUMBER($BW2650),ISNUMBER($BX2650)),MIN(1,MAX(0,($BX2650-2018+1)/($BX2650-$BW2650+1))),"")</f>
        <v>0.238095238095238</v>
      </c>
      <c r="Z2650" s="0" t="n">
        <f aca="false">IF(AND(ISNUMBER($BW2650),ISNUMBER($BX2650)),MIN(1,MAX(0,($BX2650-2019+1)/($BX2650-$BW2650+1))),"")</f>
        <v>0.19047619047619</v>
      </c>
      <c r="AA2650" s="0" t="n">
        <f aca="false">IF(ISNUMBER($BX2650),IF($BX2650&gt;=2017,1,0),"")</f>
        <v>1</v>
      </c>
      <c r="AB2650" s="0" t="n">
        <f aca="false">IF(ISNUMBER($BX2650),IF($BX2650&gt;=2018,1,0),"")</f>
        <v>1</v>
      </c>
      <c r="AC2650" s="0" t="n">
        <f aca="false">IF(ISNUMBER($BX2650),IF($BX2650&gt;=2019,1,0),"")</f>
        <v>1</v>
      </c>
      <c r="AD2650" s="0" t="n">
        <f aca="false">IF($L2650&lt;&gt;"",IF($L2650&gt;2013,1,0),"")</f>
        <v>0</v>
      </c>
      <c r="AE2650" s="0" t="n">
        <f aca="false">IF($L2650&lt;&gt;"",1+IF($L2650&gt;2011,1,0)+IF($L2650&gt;2014,1,0),"")</f>
        <v>2</v>
      </c>
      <c r="AF2650" s="0" t="s">
        <v>87</v>
      </c>
      <c r="AG2650" s="0" t="s">
        <v>436</v>
      </c>
      <c r="AH2650" s="0" t="s">
        <v>2080</v>
      </c>
      <c r="AI2650" s="0" t="s">
        <v>90</v>
      </c>
      <c r="AJ2650" s="0" t="s">
        <v>90</v>
      </c>
      <c r="AK2650" s="0" t="str">
        <f aca="false">IF(AND($CF2650&lt;&gt;"",IFERROR(INDEX(subsample_country_map!$B:$B,MATCH($CF2650,subsample_country_map!$A:$A,0)),"")&lt;&gt;""),INDEX(subsample_country_map!$B:$B,MATCH($CF2650,subsample_country_map!$A:$A,0)),INDEX(lookup!$AA:$AA,MATCH($A2650,lookup!$A:$A,0)))</f>
        <v>99_NCE</v>
      </c>
      <c r="AL2650" s="0" t="str">
        <f aca="false">IF(AND($CF2650&lt;&gt;"",IFERROR(INDEX(subsample_country_map!$C:$C,MATCH($CF2650,subsample_country_map!$A:$A,0)),"")&lt;&gt;""),INDEX(subsample_country_map!$C:$C,MATCH($CF2650,subsample_country_map!$A:$A,0)),INDEX(lookup!$AB:$AB,MATCH($A2650,lookup!$A:$A,0)))</f>
        <v>99_NCE</v>
      </c>
      <c r="AM2650" s="0" t="str">
        <f aca="false">IF(AND($CF2650&lt;&gt;"",IFERROR(INDEX(subsample_country_map!$D:$D,MATCH($CF2650,subsample_country_map!$A:$A,0)),"")&lt;&gt;""),INDEX(subsample_country_map!$D:$D,MATCH($CF2650,subsample_country_map!$A:$A,0)),INDEX(lookup!$AC:$AC,MATCH($A2650,lookup!$A:$A,0)))</f>
        <v>99_NCE</v>
      </c>
      <c r="AN2650" s="0" t="str">
        <f aca="false">IF(AND($CF2650&lt;&gt;"",IFERROR(INDEX(subsample_country_map!$E:$E,MATCH($CF2650,subsample_country_map!$A:$A,0)),"")&lt;&gt;""),INDEX(subsample_country_map!$E:$E,MATCH($CF2650,subsample_country_map!$A:$A,0)),INDEX(lookup!$AD:$AD,MATCH($A2650,lookup!$A:$A,0)))</f>
        <v>99_NCE</v>
      </c>
      <c r="AO2650" s="0" t="str">
        <f aca="false">INDEX(lookup!$Y:$Y,MATCH($A2650,lookup!$A:$A,0))</f>
        <v>1_not published</v>
      </c>
      <c r="AP2650" s="0" t="str">
        <f aca="false">INDEX(lookup!$Z:$Z,MATCH($A2650,lookup!$A:$A,0))</f>
        <v>99_NCE</v>
      </c>
      <c r="AQ2650" s="0" t="str">
        <f aca="false">INDEX(lookup!$W:$W,MATCH($A2650,lookup!$A:$A,0))</f>
        <v>1_fin/acc/econ</v>
      </c>
      <c r="AS2650" s="0" t="s">
        <v>91</v>
      </c>
      <c r="AT2650" s="0" t="s">
        <v>111</v>
      </c>
      <c r="AU2650" s="0" t="s">
        <v>93</v>
      </c>
      <c r="AV2650" s="0" t="s">
        <v>8533</v>
      </c>
      <c r="AX2650" s="0" t="s">
        <v>1262</v>
      </c>
      <c r="BA2650" s="0" t="n">
        <v>40449</v>
      </c>
      <c r="BB2650" s="0" t="s">
        <v>96</v>
      </c>
      <c r="BC2650" s="0" t="s">
        <v>358</v>
      </c>
      <c r="BD2650" s="0" t="s">
        <v>8478</v>
      </c>
      <c r="BE2650" s="0" t="s">
        <v>98</v>
      </c>
      <c r="BI2650" s="0" t="s">
        <v>208</v>
      </c>
      <c r="BJ2650" s="0" t="s">
        <v>7051</v>
      </c>
      <c r="BK2650" s="0" t="s">
        <v>3430</v>
      </c>
      <c r="BL2650" s="0" t="s">
        <v>8534</v>
      </c>
      <c r="BM2650" s="0" t="s">
        <v>8535</v>
      </c>
      <c r="BN2650" s="0" t="s">
        <v>8467</v>
      </c>
      <c r="BO2650" s="0" t="s">
        <v>105</v>
      </c>
      <c r="BP2650" s="0" t="s">
        <v>8462</v>
      </c>
      <c r="BQ2650" s="0" t="s">
        <v>127</v>
      </c>
      <c r="BT2650" s="0" t="n">
        <v>0</v>
      </c>
      <c r="BU2650" s="0" t="s">
        <v>8468</v>
      </c>
      <c r="BW2650" s="0" t="n">
        <v>2002</v>
      </c>
      <c r="BX2650" s="0" t="n">
        <v>2022</v>
      </c>
      <c r="BY2650" s="0" t="s">
        <v>8469</v>
      </c>
      <c r="BZ2650" s="0" t="n">
        <v>2012</v>
      </c>
      <c r="CA2650" s="0" t="n">
        <v>0.333333333333333</v>
      </c>
      <c r="CB2650" s="0" t="n">
        <v>0</v>
      </c>
      <c r="CC2650" s="0" t="n">
        <v>1</v>
      </c>
      <c r="CD2650" s="0" t="n">
        <v>-0.0102922134254439</v>
      </c>
      <c r="CE2650" s="0" t="n">
        <v>1</v>
      </c>
    </row>
    <row r="2651" customFormat="false" ht="15" hidden="false" customHeight="false" outlineLevel="0" collapsed="false">
      <c r="A2651" s="0" t="s">
        <v>8462</v>
      </c>
      <c r="B2651" s="0" t="n">
        <v>3956</v>
      </c>
      <c r="C2651" s="0" t="n">
        <v>-0.0188908802855411</v>
      </c>
      <c r="D2651" s="0" t="n">
        <v>40449</v>
      </c>
      <c r="E2651" s="0" t="n">
        <f aca="false">IF(ISNUMBER($BA2651),$BA2651,IF(AND(ISNUMBER($D2651),ISNUMBER($BW2651),ISNUMBER($BX2651)),$D2651*($BX2651-$BW2651+1),""))</f>
        <v>40449</v>
      </c>
      <c r="H2651" s="0" t="s">
        <v>118</v>
      </c>
      <c r="I2651" s="0" t="s">
        <v>119</v>
      </c>
      <c r="J2651" s="0" t="n">
        <f aca="false">IF($BW2651&lt;&gt;"",$BW2651,"")</f>
        <v>2002</v>
      </c>
      <c r="K2651" s="0" t="n">
        <f aca="false">IF($BX2651&lt;&gt;"",$BX2651,"")</f>
        <v>2022</v>
      </c>
      <c r="L2651" s="0" t="n">
        <f aca="false">IF(AND(ISNUMBER($BW2651),ISNUMBER($BX2651)),($BW2651+$BX2651)/2,"")</f>
        <v>2012</v>
      </c>
      <c r="M2651" s="0" t="n">
        <f aca="false">IF($L2651&lt;&gt;"",$L2651,"")</f>
        <v>2012</v>
      </c>
      <c r="N2651" s="0" t="n">
        <f aca="false">IF(AND(ISNUMBER($BW2651),ISNUMBER($BX2651)),MIN(1,MAX(0,($BX2651-2016+1)/($BX2651-$BW2651+1))),"")</f>
        <v>0.333333333333333</v>
      </c>
      <c r="O2651" s="0" t="n">
        <f aca="false">IF(AND(ISNUMBER($BW2651),ISNUMBER($BX2651)),MIN(1,MAX(0,($BX2651-2017+1)/($BX2651-$BW2651+1))),"")</f>
        <v>0.285714285714286</v>
      </c>
      <c r="P2651" s="0" t="n">
        <f aca="false">IF(AND(ISNUMBER($BW2651),ISNUMBER($BX2651)),MIN(1,MAX(0,($BX2651-2018+1)/($BX2651-$BW2651+1))),"")</f>
        <v>0.238095238095238</v>
      </c>
      <c r="Q2651" s="0" t="n">
        <f aca="false">IF(AND(ISNUMBER($BW2651),ISNUMBER($BX2651)),MIN(1,MAX(0,($BX2651-2019+1)/($BX2651-$BW2651+1))),"")</f>
        <v>0.19047619047619</v>
      </c>
      <c r="R2651" s="0" t="n">
        <f aca="false">IF(AND(ISNUMBER($BW2651),ISNUMBER($BX2651)),MIN(1,MAX(0,($BX2651-2016+1)/($BX2651-$BW2651+1))),"")</f>
        <v>0.333333333333333</v>
      </c>
      <c r="S2651" s="0" t="n">
        <f aca="false">IF($L2651&lt;&gt;"",IF($L2651&gt;=2015.5,1,0),"")</f>
        <v>0</v>
      </c>
      <c r="T2651" s="0" t="n">
        <f aca="false">IF($L2651&lt;&gt;"",IF($L2651&gt;=2016,1,0),"")</f>
        <v>0</v>
      </c>
      <c r="U2651" s="0" t="n">
        <f aca="false">IF(ISNUMBER($BX2651),IF($BX2651&gt;=2016,1,0),"")</f>
        <v>1</v>
      </c>
      <c r="V2651" s="0" t="n">
        <f aca="false">IF(ISNUMBER($BW2651),IF($BW2651&gt;=2016,1,0),"")</f>
        <v>0</v>
      </c>
      <c r="W2651" s="0" t="str">
        <f aca="false">IF(AND(ISNUMBER($BW2651),ISNUMBER($BX2651)),IF($BW2651&gt;=2016,"post-only",IF($BX2651&lt;2016,"pre-only","mixed")),"")</f>
        <v>mixed</v>
      </c>
      <c r="X2651" s="0" t="n">
        <f aca="false">IF(AND(ISNUMBER($BW2651),ISNUMBER($BX2651)),MIN(1,MAX(0,($BX2651-2017+1)/($BX2651-$BW2651+1))),"")</f>
        <v>0.285714285714286</v>
      </c>
      <c r="Y2651" s="0" t="n">
        <f aca="false">IF(AND(ISNUMBER($BW2651),ISNUMBER($BX2651)),MIN(1,MAX(0,($BX2651-2018+1)/($BX2651-$BW2651+1))),"")</f>
        <v>0.238095238095238</v>
      </c>
      <c r="Z2651" s="0" t="n">
        <f aca="false">IF(AND(ISNUMBER($BW2651),ISNUMBER($BX2651)),MIN(1,MAX(0,($BX2651-2019+1)/($BX2651-$BW2651+1))),"")</f>
        <v>0.19047619047619</v>
      </c>
      <c r="AA2651" s="0" t="n">
        <f aca="false">IF(ISNUMBER($BX2651),IF($BX2651&gt;=2017,1,0),"")</f>
        <v>1</v>
      </c>
      <c r="AB2651" s="0" t="n">
        <f aca="false">IF(ISNUMBER($BX2651),IF($BX2651&gt;=2018,1,0),"")</f>
        <v>1</v>
      </c>
      <c r="AC2651" s="0" t="n">
        <f aca="false">IF(ISNUMBER($BX2651),IF($BX2651&gt;=2019,1,0),"")</f>
        <v>1</v>
      </c>
      <c r="AD2651" s="0" t="n">
        <f aca="false">IF($L2651&lt;&gt;"",IF($L2651&gt;2013,1,0),"")</f>
        <v>0</v>
      </c>
      <c r="AE2651" s="0" t="n">
        <f aca="false">IF($L2651&lt;&gt;"",1+IF($L2651&gt;2011,1,0)+IF($L2651&gt;2014,1,0),"")</f>
        <v>2</v>
      </c>
      <c r="AF2651" s="0" t="s">
        <v>87</v>
      </c>
      <c r="AG2651" s="0" t="s">
        <v>436</v>
      </c>
      <c r="AH2651" s="0" t="s">
        <v>2080</v>
      </c>
      <c r="AI2651" s="0" t="s">
        <v>90</v>
      </c>
      <c r="AJ2651" s="0" t="s">
        <v>90</v>
      </c>
      <c r="AK2651" s="0" t="str">
        <f aca="false">IF(AND($CF2651&lt;&gt;"",IFERROR(INDEX(subsample_country_map!$B:$B,MATCH($CF2651,subsample_country_map!$A:$A,0)),"")&lt;&gt;""),INDEX(subsample_country_map!$B:$B,MATCH($CF2651,subsample_country_map!$A:$A,0)),INDEX(lookup!$AA:$AA,MATCH($A2651,lookup!$A:$A,0)))</f>
        <v>99_NCE</v>
      </c>
      <c r="AL2651" s="0" t="str">
        <f aca="false">IF(AND($CF2651&lt;&gt;"",IFERROR(INDEX(subsample_country_map!$C:$C,MATCH($CF2651,subsample_country_map!$A:$A,0)),"")&lt;&gt;""),INDEX(subsample_country_map!$C:$C,MATCH($CF2651,subsample_country_map!$A:$A,0)),INDEX(lookup!$AB:$AB,MATCH($A2651,lookup!$A:$A,0)))</f>
        <v>99_NCE</v>
      </c>
      <c r="AM2651" s="0" t="str">
        <f aca="false">IF(AND($CF2651&lt;&gt;"",IFERROR(INDEX(subsample_country_map!$D:$D,MATCH($CF2651,subsample_country_map!$A:$A,0)),"")&lt;&gt;""),INDEX(subsample_country_map!$D:$D,MATCH($CF2651,subsample_country_map!$A:$A,0)),INDEX(lookup!$AC:$AC,MATCH($A2651,lookup!$A:$A,0)))</f>
        <v>99_NCE</v>
      </c>
      <c r="AN2651" s="0" t="str">
        <f aca="false">IF(AND($CF2651&lt;&gt;"",IFERROR(INDEX(subsample_country_map!$E:$E,MATCH($CF2651,subsample_country_map!$A:$A,0)),"")&lt;&gt;""),INDEX(subsample_country_map!$E:$E,MATCH($CF2651,subsample_country_map!$A:$A,0)),INDEX(lookup!$AD:$AD,MATCH($A2651,lookup!$A:$A,0)))</f>
        <v>99_NCE</v>
      </c>
      <c r="AO2651" s="0" t="str">
        <f aca="false">INDEX(lookup!$Y:$Y,MATCH($A2651,lookup!$A:$A,0))</f>
        <v>1_not published</v>
      </c>
      <c r="AP2651" s="0" t="str">
        <f aca="false">INDEX(lookup!$Z:$Z,MATCH($A2651,lookup!$A:$A,0))</f>
        <v>99_NCE</v>
      </c>
      <c r="AQ2651" s="0" t="str">
        <f aca="false">INDEX(lookup!$W:$W,MATCH($A2651,lookup!$A:$A,0))</f>
        <v>1_fin/acc/econ</v>
      </c>
      <c r="AS2651" s="0" t="s">
        <v>91</v>
      </c>
      <c r="AT2651" s="0" t="s">
        <v>111</v>
      </c>
      <c r="AU2651" s="0" t="s">
        <v>93</v>
      </c>
      <c r="AV2651" s="0" t="s">
        <v>8536</v>
      </c>
      <c r="AX2651" s="0" t="s">
        <v>8537</v>
      </c>
      <c r="BA2651" s="0" t="n">
        <v>40449</v>
      </c>
      <c r="BB2651" s="0" t="s">
        <v>96</v>
      </c>
      <c r="BC2651" s="0" t="s">
        <v>358</v>
      </c>
      <c r="BD2651" s="0" t="s">
        <v>8478</v>
      </c>
      <c r="BE2651" s="0" t="s">
        <v>98</v>
      </c>
      <c r="BI2651" s="0" t="s">
        <v>208</v>
      </c>
      <c r="BJ2651" s="0" t="s">
        <v>7057</v>
      </c>
      <c r="BK2651" s="0" t="s">
        <v>3430</v>
      </c>
      <c r="BL2651" s="0" t="s">
        <v>8538</v>
      </c>
      <c r="BM2651" s="0" t="s">
        <v>8539</v>
      </c>
      <c r="BN2651" s="0" t="s">
        <v>8467</v>
      </c>
      <c r="BO2651" s="0" t="s">
        <v>105</v>
      </c>
      <c r="BP2651" s="0" t="s">
        <v>8462</v>
      </c>
      <c r="BQ2651" s="0" t="s">
        <v>127</v>
      </c>
      <c r="BT2651" s="0" t="n">
        <v>0</v>
      </c>
      <c r="BU2651" s="0" t="s">
        <v>8468</v>
      </c>
      <c r="BW2651" s="0" t="n">
        <v>2002</v>
      </c>
      <c r="BX2651" s="0" t="n">
        <v>2022</v>
      </c>
      <c r="BY2651" s="0" t="s">
        <v>8469</v>
      </c>
      <c r="BZ2651" s="0" t="n">
        <v>2012</v>
      </c>
      <c r="CA2651" s="0" t="n">
        <v>0.333333333333333</v>
      </c>
      <c r="CB2651" s="0" t="n">
        <v>0</v>
      </c>
      <c r="CC2651" s="0" t="n">
        <v>1</v>
      </c>
      <c r="CD2651" s="0" t="n">
        <v>-0.0188931279337438</v>
      </c>
      <c r="CE2651" s="0" t="n">
        <v>1</v>
      </c>
    </row>
    <row r="2652" customFormat="false" ht="15" hidden="false" customHeight="false" outlineLevel="0" collapsed="false">
      <c r="A2652" s="0" t="s">
        <v>8462</v>
      </c>
      <c r="B2652" s="0" t="n">
        <v>3957</v>
      </c>
      <c r="C2652" s="0" t="n">
        <v>0.00328161556139742</v>
      </c>
      <c r="D2652" s="0" t="n">
        <v>40449</v>
      </c>
      <c r="E2652" s="0" t="n">
        <f aca="false">IF(ISNUMBER($BA2652),$BA2652,IF(AND(ISNUMBER($D2652),ISNUMBER($BW2652),ISNUMBER($BX2652)),$D2652*($BX2652-$BW2652+1),""))</f>
        <v>40449</v>
      </c>
      <c r="H2652" s="0" t="s">
        <v>118</v>
      </c>
      <c r="I2652" s="0" t="s">
        <v>119</v>
      </c>
      <c r="J2652" s="0" t="n">
        <f aca="false">IF($BW2652&lt;&gt;"",$BW2652,"")</f>
        <v>2002</v>
      </c>
      <c r="K2652" s="0" t="n">
        <f aca="false">IF($BX2652&lt;&gt;"",$BX2652,"")</f>
        <v>2022</v>
      </c>
      <c r="L2652" s="0" t="n">
        <f aca="false">IF(AND(ISNUMBER($BW2652),ISNUMBER($BX2652)),($BW2652+$BX2652)/2,"")</f>
        <v>2012</v>
      </c>
      <c r="M2652" s="0" t="n">
        <f aca="false">IF($L2652&lt;&gt;"",$L2652,"")</f>
        <v>2012</v>
      </c>
      <c r="N2652" s="0" t="n">
        <f aca="false">IF(AND(ISNUMBER($BW2652),ISNUMBER($BX2652)),MIN(1,MAX(0,($BX2652-2016+1)/($BX2652-$BW2652+1))),"")</f>
        <v>0.333333333333333</v>
      </c>
      <c r="O2652" s="0" t="n">
        <f aca="false">IF(AND(ISNUMBER($BW2652),ISNUMBER($BX2652)),MIN(1,MAX(0,($BX2652-2017+1)/($BX2652-$BW2652+1))),"")</f>
        <v>0.285714285714286</v>
      </c>
      <c r="P2652" s="0" t="n">
        <f aca="false">IF(AND(ISNUMBER($BW2652),ISNUMBER($BX2652)),MIN(1,MAX(0,($BX2652-2018+1)/($BX2652-$BW2652+1))),"")</f>
        <v>0.238095238095238</v>
      </c>
      <c r="Q2652" s="0" t="n">
        <f aca="false">IF(AND(ISNUMBER($BW2652),ISNUMBER($BX2652)),MIN(1,MAX(0,($BX2652-2019+1)/($BX2652-$BW2652+1))),"")</f>
        <v>0.19047619047619</v>
      </c>
      <c r="R2652" s="0" t="n">
        <f aca="false">IF(AND(ISNUMBER($BW2652),ISNUMBER($BX2652)),MIN(1,MAX(0,($BX2652-2016+1)/($BX2652-$BW2652+1))),"")</f>
        <v>0.333333333333333</v>
      </c>
      <c r="S2652" s="0" t="n">
        <f aca="false">IF($L2652&lt;&gt;"",IF($L2652&gt;=2015.5,1,0),"")</f>
        <v>0</v>
      </c>
      <c r="T2652" s="0" t="n">
        <f aca="false">IF($L2652&lt;&gt;"",IF($L2652&gt;=2016,1,0),"")</f>
        <v>0</v>
      </c>
      <c r="U2652" s="0" t="n">
        <f aca="false">IF(ISNUMBER($BX2652),IF($BX2652&gt;=2016,1,0),"")</f>
        <v>1</v>
      </c>
      <c r="V2652" s="0" t="n">
        <f aca="false">IF(ISNUMBER($BW2652),IF($BW2652&gt;=2016,1,0),"")</f>
        <v>0</v>
      </c>
      <c r="W2652" s="0" t="str">
        <f aca="false">IF(AND(ISNUMBER($BW2652),ISNUMBER($BX2652)),IF($BW2652&gt;=2016,"post-only",IF($BX2652&lt;2016,"pre-only","mixed")),"")</f>
        <v>mixed</v>
      </c>
      <c r="X2652" s="0" t="n">
        <f aca="false">IF(AND(ISNUMBER($BW2652),ISNUMBER($BX2652)),MIN(1,MAX(0,($BX2652-2017+1)/($BX2652-$BW2652+1))),"")</f>
        <v>0.285714285714286</v>
      </c>
      <c r="Y2652" s="0" t="n">
        <f aca="false">IF(AND(ISNUMBER($BW2652),ISNUMBER($BX2652)),MIN(1,MAX(0,($BX2652-2018+1)/($BX2652-$BW2652+1))),"")</f>
        <v>0.238095238095238</v>
      </c>
      <c r="Z2652" s="0" t="n">
        <f aca="false">IF(AND(ISNUMBER($BW2652),ISNUMBER($BX2652)),MIN(1,MAX(0,($BX2652-2019+1)/($BX2652-$BW2652+1))),"")</f>
        <v>0.19047619047619</v>
      </c>
      <c r="AA2652" s="0" t="n">
        <f aca="false">IF(ISNUMBER($BX2652),IF($BX2652&gt;=2017,1,0),"")</f>
        <v>1</v>
      </c>
      <c r="AB2652" s="0" t="n">
        <f aca="false">IF(ISNUMBER($BX2652),IF($BX2652&gt;=2018,1,0),"")</f>
        <v>1</v>
      </c>
      <c r="AC2652" s="0" t="n">
        <f aca="false">IF(ISNUMBER($BX2652),IF($BX2652&gt;=2019,1,0),"")</f>
        <v>1</v>
      </c>
      <c r="AD2652" s="0" t="n">
        <f aca="false">IF($L2652&lt;&gt;"",IF($L2652&gt;2013,1,0),"")</f>
        <v>0</v>
      </c>
      <c r="AE2652" s="0" t="n">
        <f aca="false">IF($L2652&lt;&gt;"",1+IF($L2652&gt;2011,1,0)+IF($L2652&gt;2014,1,0),"")</f>
        <v>2</v>
      </c>
      <c r="AF2652" s="0" t="s">
        <v>87</v>
      </c>
      <c r="AG2652" s="0" t="s">
        <v>436</v>
      </c>
      <c r="AH2652" s="0" t="s">
        <v>2080</v>
      </c>
      <c r="AI2652" s="0" t="s">
        <v>90</v>
      </c>
      <c r="AJ2652" s="0" t="s">
        <v>90</v>
      </c>
      <c r="AK2652" s="0" t="str">
        <f aca="false">IF(AND($CF2652&lt;&gt;"",IFERROR(INDEX(subsample_country_map!$B:$B,MATCH($CF2652,subsample_country_map!$A:$A,0)),"")&lt;&gt;""),INDEX(subsample_country_map!$B:$B,MATCH($CF2652,subsample_country_map!$A:$A,0)),INDEX(lookup!$AA:$AA,MATCH($A2652,lookup!$A:$A,0)))</f>
        <v>99_NCE</v>
      </c>
      <c r="AL2652" s="0" t="str">
        <f aca="false">IF(AND($CF2652&lt;&gt;"",IFERROR(INDEX(subsample_country_map!$C:$C,MATCH($CF2652,subsample_country_map!$A:$A,0)),"")&lt;&gt;""),INDEX(subsample_country_map!$C:$C,MATCH($CF2652,subsample_country_map!$A:$A,0)),INDEX(lookup!$AB:$AB,MATCH($A2652,lookup!$A:$A,0)))</f>
        <v>99_NCE</v>
      </c>
      <c r="AM2652" s="0" t="str">
        <f aca="false">IF(AND($CF2652&lt;&gt;"",IFERROR(INDEX(subsample_country_map!$D:$D,MATCH($CF2652,subsample_country_map!$A:$A,0)),"")&lt;&gt;""),INDEX(subsample_country_map!$D:$D,MATCH($CF2652,subsample_country_map!$A:$A,0)),INDEX(lookup!$AC:$AC,MATCH($A2652,lookup!$A:$A,0)))</f>
        <v>99_NCE</v>
      </c>
      <c r="AN2652" s="0" t="str">
        <f aca="false">IF(AND($CF2652&lt;&gt;"",IFERROR(INDEX(subsample_country_map!$E:$E,MATCH($CF2652,subsample_country_map!$A:$A,0)),"")&lt;&gt;""),INDEX(subsample_country_map!$E:$E,MATCH($CF2652,subsample_country_map!$A:$A,0)),INDEX(lookup!$AD:$AD,MATCH($A2652,lookup!$A:$A,0)))</f>
        <v>99_NCE</v>
      </c>
      <c r="AO2652" s="0" t="str">
        <f aca="false">INDEX(lookup!$Y:$Y,MATCH($A2652,lookup!$A:$A,0))</f>
        <v>1_not published</v>
      </c>
      <c r="AP2652" s="0" t="str">
        <f aca="false">INDEX(lookup!$Z:$Z,MATCH($A2652,lookup!$A:$A,0))</f>
        <v>99_NCE</v>
      </c>
      <c r="AQ2652" s="0" t="str">
        <f aca="false">INDEX(lookup!$W:$W,MATCH($A2652,lookup!$A:$A,0))</f>
        <v>1_fin/acc/econ</v>
      </c>
      <c r="AS2652" s="0" t="s">
        <v>91</v>
      </c>
      <c r="AT2652" s="0" t="s">
        <v>111</v>
      </c>
      <c r="AU2652" s="0" t="s">
        <v>93</v>
      </c>
      <c r="AV2652" s="0" t="s">
        <v>7482</v>
      </c>
      <c r="AX2652" s="0" t="s">
        <v>1244</v>
      </c>
      <c r="BA2652" s="0" t="n">
        <v>40449</v>
      </c>
      <c r="BB2652" s="0" t="s">
        <v>96</v>
      </c>
      <c r="BC2652" s="0" t="s">
        <v>358</v>
      </c>
      <c r="BD2652" s="0" t="s">
        <v>8478</v>
      </c>
      <c r="BE2652" s="0" t="s">
        <v>98</v>
      </c>
      <c r="BI2652" s="0" t="s">
        <v>208</v>
      </c>
      <c r="BJ2652" s="0" t="s">
        <v>7061</v>
      </c>
      <c r="BK2652" s="0" t="s">
        <v>3430</v>
      </c>
      <c r="BL2652" s="0" t="s">
        <v>8540</v>
      </c>
      <c r="BM2652" s="0" t="s">
        <v>8541</v>
      </c>
      <c r="BN2652" s="0" t="s">
        <v>8467</v>
      </c>
      <c r="BO2652" s="0" t="s">
        <v>105</v>
      </c>
      <c r="BP2652" s="0" t="s">
        <v>8462</v>
      </c>
      <c r="BQ2652" s="0" t="s">
        <v>127</v>
      </c>
      <c r="BT2652" s="0" t="n">
        <v>0</v>
      </c>
      <c r="BU2652" s="0" t="s">
        <v>8468</v>
      </c>
      <c r="BW2652" s="0" t="n">
        <v>2002</v>
      </c>
      <c r="BX2652" s="0" t="n">
        <v>2022</v>
      </c>
      <c r="BY2652" s="0" t="s">
        <v>8469</v>
      </c>
      <c r="BZ2652" s="0" t="n">
        <v>2012</v>
      </c>
      <c r="CA2652" s="0" t="n">
        <v>0.333333333333333</v>
      </c>
      <c r="CB2652" s="0" t="n">
        <v>0</v>
      </c>
      <c r="CC2652" s="0" t="n">
        <v>1</v>
      </c>
      <c r="CD2652" s="0" t="n">
        <v>0.00328162734138029</v>
      </c>
      <c r="CE2652" s="0" t="n">
        <v>1</v>
      </c>
    </row>
    <row r="2653" customFormat="false" ht="15" hidden="false" customHeight="false" outlineLevel="0" collapsed="false">
      <c r="A2653" s="0" t="s">
        <v>8462</v>
      </c>
      <c r="B2653" s="0" t="n">
        <v>3958</v>
      </c>
      <c r="C2653" s="0" t="n">
        <v>-0.0197792600130212</v>
      </c>
      <c r="D2653" s="0" t="n">
        <v>40474</v>
      </c>
      <c r="E2653" s="0" t="n">
        <f aca="false">IF(ISNUMBER($BA2653),$BA2653,IF(AND(ISNUMBER($D2653),ISNUMBER($BW2653),ISNUMBER($BX2653)),$D2653*($BX2653-$BW2653+1),""))</f>
        <v>40474</v>
      </c>
      <c r="H2653" s="0" t="s">
        <v>118</v>
      </c>
      <c r="I2653" s="0" t="s">
        <v>119</v>
      </c>
      <c r="J2653" s="0" t="n">
        <f aca="false">IF($BW2653&lt;&gt;"",$BW2653,"")</f>
        <v>2002</v>
      </c>
      <c r="K2653" s="0" t="n">
        <f aca="false">IF($BX2653&lt;&gt;"",$BX2653,"")</f>
        <v>2022</v>
      </c>
      <c r="L2653" s="0" t="n">
        <f aca="false">IF(AND(ISNUMBER($BW2653),ISNUMBER($BX2653)),($BW2653+$BX2653)/2,"")</f>
        <v>2012</v>
      </c>
      <c r="M2653" s="0" t="n">
        <f aca="false">IF($L2653&lt;&gt;"",$L2653,"")</f>
        <v>2012</v>
      </c>
      <c r="N2653" s="0" t="n">
        <f aca="false">IF(AND(ISNUMBER($BW2653),ISNUMBER($BX2653)),MIN(1,MAX(0,($BX2653-2016+1)/($BX2653-$BW2653+1))),"")</f>
        <v>0.333333333333333</v>
      </c>
      <c r="O2653" s="0" t="n">
        <f aca="false">IF(AND(ISNUMBER($BW2653),ISNUMBER($BX2653)),MIN(1,MAX(0,($BX2653-2017+1)/($BX2653-$BW2653+1))),"")</f>
        <v>0.285714285714286</v>
      </c>
      <c r="P2653" s="0" t="n">
        <f aca="false">IF(AND(ISNUMBER($BW2653),ISNUMBER($BX2653)),MIN(1,MAX(0,($BX2653-2018+1)/($BX2653-$BW2653+1))),"")</f>
        <v>0.238095238095238</v>
      </c>
      <c r="Q2653" s="0" t="n">
        <f aca="false">IF(AND(ISNUMBER($BW2653),ISNUMBER($BX2653)),MIN(1,MAX(0,($BX2653-2019+1)/($BX2653-$BW2653+1))),"")</f>
        <v>0.19047619047619</v>
      </c>
      <c r="R2653" s="0" t="n">
        <f aca="false">IF(AND(ISNUMBER($BW2653),ISNUMBER($BX2653)),MIN(1,MAX(0,($BX2653-2016+1)/($BX2653-$BW2653+1))),"")</f>
        <v>0.333333333333333</v>
      </c>
      <c r="S2653" s="0" t="n">
        <f aca="false">IF($L2653&lt;&gt;"",IF($L2653&gt;=2015.5,1,0),"")</f>
        <v>0</v>
      </c>
      <c r="T2653" s="0" t="n">
        <f aca="false">IF($L2653&lt;&gt;"",IF($L2653&gt;=2016,1,0),"")</f>
        <v>0</v>
      </c>
      <c r="U2653" s="0" t="n">
        <f aca="false">IF(ISNUMBER($BX2653),IF($BX2653&gt;=2016,1,0),"")</f>
        <v>1</v>
      </c>
      <c r="V2653" s="0" t="n">
        <f aca="false">IF(ISNUMBER($BW2653),IF($BW2653&gt;=2016,1,0),"")</f>
        <v>0</v>
      </c>
      <c r="W2653" s="0" t="str">
        <f aca="false">IF(AND(ISNUMBER($BW2653),ISNUMBER($BX2653)),IF($BW2653&gt;=2016,"post-only",IF($BX2653&lt;2016,"pre-only","mixed")),"")</f>
        <v>mixed</v>
      </c>
      <c r="X2653" s="0" t="n">
        <f aca="false">IF(AND(ISNUMBER($BW2653),ISNUMBER($BX2653)),MIN(1,MAX(0,($BX2653-2017+1)/($BX2653-$BW2653+1))),"")</f>
        <v>0.285714285714286</v>
      </c>
      <c r="Y2653" s="0" t="n">
        <f aca="false">IF(AND(ISNUMBER($BW2653),ISNUMBER($BX2653)),MIN(1,MAX(0,($BX2653-2018+1)/($BX2653-$BW2653+1))),"")</f>
        <v>0.238095238095238</v>
      </c>
      <c r="Z2653" s="0" t="n">
        <f aca="false">IF(AND(ISNUMBER($BW2653),ISNUMBER($BX2653)),MIN(1,MAX(0,($BX2653-2019+1)/($BX2653-$BW2653+1))),"")</f>
        <v>0.19047619047619</v>
      </c>
      <c r="AA2653" s="0" t="n">
        <f aca="false">IF(ISNUMBER($BX2653),IF($BX2653&gt;=2017,1,0),"")</f>
        <v>1</v>
      </c>
      <c r="AB2653" s="0" t="n">
        <f aca="false">IF(ISNUMBER($BX2653),IF($BX2653&gt;=2018,1,0),"")</f>
        <v>1</v>
      </c>
      <c r="AC2653" s="0" t="n">
        <f aca="false">IF(ISNUMBER($BX2653),IF($BX2653&gt;=2019,1,0),"")</f>
        <v>1</v>
      </c>
      <c r="AD2653" s="0" t="n">
        <f aca="false">IF($L2653&lt;&gt;"",IF($L2653&gt;2013,1,0),"")</f>
        <v>0</v>
      </c>
      <c r="AE2653" s="0" t="n">
        <f aca="false">IF($L2653&lt;&gt;"",1+IF($L2653&gt;2011,1,0)+IF($L2653&gt;2014,1,0),"")</f>
        <v>2</v>
      </c>
      <c r="AF2653" s="0" t="s">
        <v>87</v>
      </c>
      <c r="AG2653" s="0" t="s">
        <v>436</v>
      </c>
      <c r="AH2653" s="0" t="s">
        <v>2080</v>
      </c>
      <c r="AI2653" s="0" t="s">
        <v>90</v>
      </c>
      <c r="AJ2653" s="0" t="s">
        <v>90</v>
      </c>
      <c r="AK2653" s="0" t="str">
        <f aca="false">IF(AND($CF2653&lt;&gt;"",IFERROR(INDEX(subsample_country_map!$B:$B,MATCH($CF2653,subsample_country_map!$A:$A,0)),"")&lt;&gt;""),INDEX(subsample_country_map!$B:$B,MATCH($CF2653,subsample_country_map!$A:$A,0)),INDEX(lookup!$AA:$AA,MATCH($A2653,lookup!$A:$A,0)))</f>
        <v>99_NCE</v>
      </c>
      <c r="AL2653" s="0" t="str">
        <f aca="false">IF(AND($CF2653&lt;&gt;"",IFERROR(INDEX(subsample_country_map!$C:$C,MATCH($CF2653,subsample_country_map!$A:$A,0)),"")&lt;&gt;""),INDEX(subsample_country_map!$C:$C,MATCH($CF2653,subsample_country_map!$A:$A,0)),INDEX(lookup!$AB:$AB,MATCH($A2653,lookup!$A:$A,0)))</f>
        <v>99_NCE</v>
      </c>
      <c r="AM2653" s="0" t="str">
        <f aca="false">IF(AND($CF2653&lt;&gt;"",IFERROR(INDEX(subsample_country_map!$D:$D,MATCH($CF2653,subsample_country_map!$A:$A,0)),"")&lt;&gt;""),INDEX(subsample_country_map!$D:$D,MATCH($CF2653,subsample_country_map!$A:$A,0)),INDEX(lookup!$AC:$AC,MATCH($A2653,lookup!$A:$A,0)))</f>
        <v>99_NCE</v>
      </c>
      <c r="AN2653" s="0" t="str">
        <f aca="false">IF(AND($CF2653&lt;&gt;"",IFERROR(INDEX(subsample_country_map!$E:$E,MATCH($CF2653,subsample_country_map!$A:$A,0)),"")&lt;&gt;""),INDEX(subsample_country_map!$E:$E,MATCH($CF2653,subsample_country_map!$A:$A,0)),INDEX(lookup!$AD:$AD,MATCH($A2653,lookup!$A:$A,0)))</f>
        <v>99_NCE</v>
      </c>
      <c r="AO2653" s="0" t="str">
        <f aca="false">INDEX(lookup!$Y:$Y,MATCH($A2653,lookup!$A:$A,0))</f>
        <v>1_not published</v>
      </c>
      <c r="AP2653" s="0" t="str">
        <f aca="false">INDEX(lookup!$Z:$Z,MATCH($A2653,lookup!$A:$A,0))</f>
        <v>99_NCE</v>
      </c>
      <c r="AQ2653" s="0" t="str">
        <f aca="false">INDEX(lookup!$W:$W,MATCH($A2653,lookup!$A:$A,0))</f>
        <v>1_fin/acc/econ</v>
      </c>
      <c r="AS2653" s="0" t="s">
        <v>91</v>
      </c>
      <c r="AT2653" s="0" t="s">
        <v>111</v>
      </c>
      <c r="AU2653" s="0" t="s">
        <v>93</v>
      </c>
      <c r="AV2653" s="0" t="s">
        <v>8542</v>
      </c>
      <c r="AX2653" s="0" t="s">
        <v>8543</v>
      </c>
      <c r="BA2653" s="0" t="n">
        <v>40474</v>
      </c>
      <c r="BB2653" s="0" t="s">
        <v>96</v>
      </c>
      <c r="BC2653" s="0" t="s">
        <v>358</v>
      </c>
      <c r="BD2653" s="0" t="s">
        <v>8478</v>
      </c>
      <c r="BE2653" s="0" t="s">
        <v>98</v>
      </c>
      <c r="BI2653" s="0" t="s">
        <v>316</v>
      </c>
      <c r="BJ2653" s="0" t="s">
        <v>7051</v>
      </c>
      <c r="BK2653" s="0" t="s">
        <v>1446</v>
      </c>
      <c r="BL2653" s="0" t="s">
        <v>8544</v>
      </c>
      <c r="BM2653" s="0" t="s">
        <v>8545</v>
      </c>
      <c r="BN2653" s="0" t="s">
        <v>8467</v>
      </c>
      <c r="BO2653" s="0" t="s">
        <v>105</v>
      </c>
      <c r="BP2653" s="0" t="s">
        <v>8462</v>
      </c>
      <c r="BQ2653" s="0" t="s">
        <v>127</v>
      </c>
      <c r="BT2653" s="0" t="n">
        <v>0</v>
      </c>
      <c r="BU2653" s="0" t="s">
        <v>8468</v>
      </c>
      <c r="BW2653" s="0" t="n">
        <v>2002</v>
      </c>
      <c r="BX2653" s="0" t="n">
        <v>2022</v>
      </c>
      <c r="BY2653" s="0" t="s">
        <v>8469</v>
      </c>
      <c r="BZ2653" s="0" t="n">
        <v>2012</v>
      </c>
      <c r="CA2653" s="0" t="n">
        <v>0.333333333333333</v>
      </c>
      <c r="CB2653" s="0" t="n">
        <v>0</v>
      </c>
      <c r="CC2653" s="0" t="n">
        <v>1</v>
      </c>
      <c r="CD2653" s="0" t="n">
        <v>-0.0197818399602525</v>
      </c>
      <c r="CE2653" s="0" t="n">
        <v>1</v>
      </c>
    </row>
    <row r="2654" customFormat="false" ht="15" hidden="false" customHeight="false" outlineLevel="0" collapsed="false">
      <c r="A2654" s="0" t="s">
        <v>8462</v>
      </c>
      <c r="B2654" s="0" t="n">
        <v>3959</v>
      </c>
      <c r="C2654" s="0" t="n">
        <v>-0.00780366045753395</v>
      </c>
      <c r="D2654" s="0" t="n">
        <v>40474</v>
      </c>
      <c r="E2654" s="0" t="n">
        <f aca="false">IF(ISNUMBER($BA2654),$BA2654,IF(AND(ISNUMBER($D2654),ISNUMBER($BW2654),ISNUMBER($BX2654)),$D2654*($BX2654-$BW2654+1),""))</f>
        <v>40474</v>
      </c>
      <c r="H2654" s="0" t="s">
        <v>118</v>
      </c>
      <c r="I2654" s="0" t="s">
        <v>119</v>
      </c>
      <c r="J2654" s="0" t="n">
        <f aca="false">IF($BW2654&lt;&gt;"",$BW2654,"")</f>
        <v>2002</v>
      </c>
      <c r="K2654" s="0" t="n">
        <f aca="false">IF($BX2654&lt;&gt;"",$BX2654,"")</f>
        <v>2022</v>
      </c>
      <c r="L2654" s="0" t="n">
        <f aca="false">IF(AND(ISNUMBER($BW2654),ISNUMBER($BX2654)),($BW2654+$BX2654)/2,"")</f>
        <v>2012</v>
      </c>
      <c r="M2654" s="0" t="n">
        <f aca="false">IF($L2654&lt;&gt;"",$L2654,"")</f>
        <v>2012</v>
      </c>
      <c r="N2654" s="0" t="n">
        <f aca="false">IF(AND(ISNUMBER($BW2654),ISNUMBER($BX2654)),MIN(1,MAX(0,($BX2654-2016+1)/($BX2654-$BW2654+1))),"")</f>
        <v>0.333333333333333</v>
      </c>
      <c r="O2654" s="0" t="n">
        <f aca="false">IF(AND(ISNUMBER($BW2654),ISNUMBER($BX2654)),MIN(1,MAX(0,($BX2654-2017+1)/($BX2654-$BW2654+1))),"")</f>
        <v>0.285714285714286</v>
      </c>
      <c r="P2654" s="0" t="n">
        <f aca="false">IF(AND(ISNUMBER($BW2654),ISNUMBER($BX2654)),MIN(1,MAX(0,($BX2654-2018+1)/($BX2654-$BW2654+1))),"")</f>
        <v>0.238095238095238</v>
      </c>
      <c r="Q2654" s="0" t="n">
        <f aca="false">IF(AND(ISNUMBER($BW2654),ISNUMBER($BX2654)),MIN(1,MAX(0,($BX2654-2019+1)/($BX2654-$BW2654+1))),"")</f>
        <v>0.19047619047619</v>
      </c>
      <c r="R2654" s="0" t="n">
        <f aca="false">IF(AND(ISNUMBER($BW2654),ISNUMBER($BX2654)),MIN(1,MAX(0,($BX2654-2016+1)/($BX2654-$BW2654+1))),"")</f>
        <v>0.333333333333333</v>
      </c>
      <c r="S2654" s="0" t="n">
        <f aca="false">IF($L2654&lt;&gt;"",IF($L2654&gt;=2015.5,1,0),"")</f>
        <v>0</v>
      </c>
      <c r="T2654" s="0" t="n">
        <f aca="false">IF($L2654&lt;&gt;"",IF($L2654&gt;=2016,1,0),"")</f>
        <v>0</v>
      </c>
      <c r="U2654" s="0" t="n">
        <f aca="false">IF(ISNUMBER($BX2654),IF($BX2654&gt;=2016,1,0),"")</f>
        <v>1</v>
      </c>
      <c r="V2654" s="0" t="n">
        <f aca="false">IF(ISNUMBER($BW2654),IF($BW2654&gt;=2016,1,0),"")</f>
        <v>0</v>
      </c>
      <c r="W2654" s="0" t="str">
        <f aca="false">IF(AND(ISNUMBER($BW2654),ISNUMBER($BX2654)),IF($BW2654&gt;=2016,"post-only",IF($BX2654&lt;2016,"pre-only","mixed")),"")</f>
        <v>mixed</v>
      </c>
      <c r="X2654" s="0" t="n">
        <f aca="false">IF(AND(ISNUMBER($BW2654),ISNUMBER($BX2654)),MIN(1,MAX(0,($BX2654-2017+1)/($BX2654-$BW2654+1))),"")</f>
        <v>0.285714285714286</v>
      </c>
      <c r="Y2654" s="0" t="n">
        <f aca="false">IF(AND(ISNUMBER($BW2654),ISNUMBER($BX2654)),MIN(1,MAX(0,($BX2654-2018+1)/($BX2654-$BW2654+1))),"")</f>
        <v>0.238095238095238</v>
      </c>
      <c r="Z2654" s="0" t="n">
        <f aca="false">IF(AND(ISNUMBER($BW2654),ISNUMBER($BX2654)),MIN(1,MAX(0,($BX2654-2019+1)/($BX2654-$BW2654+1))),"")</f>
        <v>0.19047619047619</v>
      </c>
      <c r="AA2654" s="0" t="n">
        <f aca="false">IF(ISNUMBER($BX2654),IF($BX2654&gt;=2017,1,0),"")</f>
        <v>1</v>
      </c>
      <c r="AB2654" s="0" t="n">
        <f aca="false">IF(ISNUMBER($BX2654),IF($BX2654&gt;=2018,1,0),"")</f>
        <v>1</v>
      </c>
      <c r="AC2654" s="0" t="n">
        <f aca="false">IF(ISNUMBER($BX2654),IF($BX2654&gt;=2019,1,0),"")</f>
        <v>1</v>
      </c>
      <c r="AD2654" s="0" t="n">
        <f aca="false">IF($L2654&lt;&gt;"",IF($L2654&gt;2013,1,0),"")</f>
        <v>0</v>
      </c>
      <c r="AE2654" s="0" t="n">
        <f aca="false">IF($L2654&lt;&gt;"",1+IF($L2654&gt;2011,1,0)+IF($L2654&gt;2014,1,0),"")</f>
        <v>2</v>
      </c>
      <c r="AF2654" s="0" t="s">
        <v>87</v>
      </c>
      <c r="AG2654" s="0" t="s">
        <v>436</v>
      </c>
      <c r="AH2654" s="0" t="s">
        <v>2080</v>
      </c>
      <c r="AI2654" s="0" t="s">
        <v>90</v>
      </c>
      <c r="AJ2654" s="0" t="s">
        <v>90</v>
      </c>
      <c r="AK2654" s="0" t="str">
        <f aca="false">IF(AND($CF2654&lt;&gt;"",IFERROR(INDEX(subsample_country_map!$B:$B,MATCH($CF2654,subsample_country_map!$A:$A,0)),"")&lt;&gt;""),INDEX(subsample_country_map!$B:$B,MATCH($CF2654,subsample_country_map!$A:$A,0)),INDEX(lookup!$AA:$AA,MATCH($A2654,lookup!$A:$A,0)))</f>
        <v>99_NCE</v>
      </c>
      <c r="AL2654" s="0" t="str">
        <f aca="false">IF(AND($CF2654&lt;&gt;"",IFERROR(INDEX(subsample_country_map!$C:$C,MATCH($CF2654,subsample_country_map!$A:$A,0)),"")&lt;&gt;""),INDEX(subsample_country_map!$C:$C,MATCH($CF2654,subsample_country_map!$A:$A,0)),INDEX(lookup!$AB:$AB,MATCH($A2654,lookup!$A:$A,0)))</f>
        <v>99_NCE</v>
      </c>
      <c r="AM2654" s="0" t="str">
        <f aca="false">IF(AND($CF2654&lt;&gt;"",IFERROR(INDEX(subsample_country_map!$D:$D,MATCH($CF2654,subsample_country_map!$A:$A,0)),"")&lt;&gt;""),INDEX(subsample_country_map!$D:$D,MATCH($CF2654,subsample_country_map!$A:$A,0)),INDEX(lookup!$AC:$AC,MATCH($A2654,lookup!$A:$A,0)))</f>
        <v>99_NCE</v>
      </c>
      <c r="AN2654" s="0" t="str">
        <f aca="false">IF(AND($CF2654&lt;&gt;"",IFERROR(INDEX(subsample_country_map!$E:$E,MATCH($CF2654,subsample_country_map!$A:$A,0)),"")&lt;&gt;""),INDEX(subsample_country_map!$E:$E,MATCH($CF2654,subsample_country_map!$A:$A,0)),INDEX(lookup!$AD:$AD,MATCH($A2654,lookup!$A:$A,0)))</f>
        <v>99_NCE</v>
      </c>
      <c r="AO2654" s="0" t="str">
        <f aca="false">INDEX(lookup!$Y:$Y,MATCH($A2654,lookup!$A:$A,0))</f>
        <v>1_not published</v>
      </c>
      <c r="AP2654" s="0" t="str">
        <f aca="false">INDEX(lookup!$Z:$Z,MATCH($A2654,lookup!$A:$A,0))</f>
        <v>99_NCE</v>
      </c>
      <c r="AQ2654" s="0" t="str">
        <f aca="false">INDEX(lookup!$W:$W,MATCH($A2654,lookup!$A:$A,0))</f>
        <v>1_fin/acc/econ</v>
      </c>
      <c r="AS2654" s="0" t="s">
        <v>91</v>
      </c>
      <c r="AT2654" s="0" t="s">
        <v>111</v>
      </c>
      <c r="AU2654" s="0" t="s">
        <v>93</v>
      </c>
      <c r="AV2654" s="0" t="s">
        <v>8546</v>
      </c>
      <c r="AX2654" s="0" t="s">
        <v>4725</v>
      </c>
      <c r="BA2654" s="0" t="n">
        <v>40474</v>
      </c>
      <c r="BB2654" s="0" t="s">
        <v>96</v>
      </c>
      <c r="BC2654" s="0" t="s">
        <v>358</v>
      </c>
      <c r="BD2654" s="0" t="s">
        <v>8478</v>
      </c>
      <c r="BE2654" s="0" t="s">
        <v>98</v>
      </c>
      <c r="BI2654" s="0" t="s">
        <v>316</v>
      </c>
      <c r="BJ2654" s="0" t="s">
        <v>7057</v>
      </c>
      <c r="BK2654" s="0" t="s">
        <v>1446</v>
      </c>
      <c r="BL2654" s="0" t="s">
        <v>8547</v>
      </c>
      <c r="BM2654" s="0" t="s">
        <v>8548</v>
      </c>
      <c r="BN2654" s="0" t="s">
        <v>8467</v>
      </c>
      <c r="BO2654" s="0" t="s">
        <v>105</v>
      </c>
      <c r="BP2654" s="0" t="s">
        <v>8462</v>
      </c>
      <c r="BQ2654" s="0" t="s">
        <v>127</v>
      </c>
      <c r="BT2654" s="0" t="n">
        <v>0</v>
      </c>
      <c r="BU2654" s="0" t="s">
        <v>8468</v>
      </c>
      <c r="BW2654" s="0" t="n">
        <v>2002</v>
      </c>
      <c r="BX2654" s="0" t="n">
        <v>2022</v>
      </c>
      <c r="BY2654" s="0" t="s">
        <v>8469</v>
      </c>
      <c r="BZ2654" s="0" t="n">
        <v>2012</v>
      </c>
      <c r="CA2654" s="0" t="n">
        <v>0.333333333333333</v>
      </c>
      <c r="CB2654" s="0" t="n">
        <v>0</v>
      </c>
      <c r="CC2654" s="0" t="n">
        <v>1</v>
      </c>
      <c r="CD2654" s="0" t="n">
        <v>-0.00780381887012888</v>
      </c>
      <c r="CE2654" s="0" t="n">
        <v>1</v>
      </c>
    </row>
    <row r="2655" customFormat="false" ht="15" hidden="false" customHeight="false" outlineLevel="0" collapsed="false">
      <c r="A2655" s="0" t="s">
        <v>8462</v>
      </c>
      <c r="B2655" s="0" t="n">
        <v>3960</v>
      </c>
      <c r="C2655" s="0" t="n">
        <v>-0.0343268507015711</v>
      </c>
      <c r="D2655" s="0" t="n">
        <v>40474</v>
      </c>
      <c r="E2655" s="0" t="n">
        <f aca="false">IF(ISNUMBER($BA2655),$BA2655,IF(AND(ISNUMBER($D2655),ISNUMBER($BW2655),ISNUMBER($BX2655)),$D2655*($BX2655-$BW2655+1),""))</f>
        <v>40474</v>
      </c>
      <c r="H2655" s="0" t="s">
        <v>118</v>
      </c>
      <c r="I2655" s="0" t="s">
        <v>119</v>
      </c>
      <c r="J2655" s="0" t="n">
        <f aca="false">IF($BW2655&lt;&gt;"",$BW2655,"")</f>
        <v>2002</v>
      </c>
      <c r="K2655" s="0" t="n">
        <f aca="false">IF($BX2655&lt;&gt;"",$BX2655,"")</f>
        <v>2022</v>
      </c>
      <c r="L2655" s="0" t="n">
        <f aca="false">IF(AND(ISNUMBER($BW2655),ISNUMBER($BX2655)),($BW2655+$BX2655)/2,"")</f>
        <v>2012</v>
      </c>
      <c r="M2655" s="0" t="n">
        <f aca="false">IF($L2655&lt;&gt;"",$L2655,"")</f>
        <v>2012</v>
      </c>
      <c r="N2655" s="0" t="n">
        <f aca="false">IF(AND(ISNUMBER($BW2655),ISNUMBER($BX2655)),MIN(1,MAX(0,($BX2655-2016+1)/($BX2655-$BW2655+1))),"")</f>
        <v>0.333333333333333</v>
      </c>
      <c r="O2655" s="0" t="n">
        <f aca="false">IF(AND(ISNUMBER($BW2655),ISNUMBER($BX2655)),MIN(1,MAX(0,($BX2655-2017+1)/($BX2655-$BW2655+1))),"")</f>
        <v>0.285714285714286</v>
      </c>
      <c r="P2655" s="0" t="n">
        <f aca="false">IF(AND(ISNUMBER($BW2655),ISNUMBER($BX2655)),MIN(1,MAX(0,($BX2655-2018+1)/($BX2655-$BW2655+1))),"")</f>
        <v>0.238095238095238</v>
      </c>
      <c r="Q2655" s="0" t="n">
        <f aca="false">IF(AND(ISNUMBER($BW2655),ISNUMBER($BX2655)),MIN(1,MAX(0,($BX2655-2019+1)/($BX2655-$BW2655+1))),"")</f>
        <v>0.19047619047619</v>
      </c>
      <c r="R2655" s="0" t="n">
        <f aca="false">IF(AND(ISNUMBER($BW2655),ISNUMBER($BX2655)),MIN(1,MAX(0,($BX2655-2016+1)/($BX2655-$BW2655+1))),"")</f>
        <v>0.333333333333333</v>
      </c>
      <c r="S2655" s="0" t="n">
        <f aca="false">IF($L2655&lt;&gt;"",IF($L2655&gt;=2015.5,1,0),"")</f>
        <v>0</v>
      </c>
      <c r="T2655" s="0" t="n">
        <f aca="false">IF($L2655&lt;&gt;"",IF($L2655&gt;=2016,1,0),"")</f>
        <v>0</v>
      </c>
      <c r="U2655" s="0" t="n">
        <f aca="false">IF(ISNUMBER($BX2655),IF($BX2655&gt;=2016,1,0),"")</f>
        <v>1</v>
      </c>
      <c r="V2655" s="0" t="n">
        <f aca="false">IF(ISNUMBER($BW2655),IF($BW2655&gt;=2016,1,0),"")</f>
        <v>0</v>
      </c>
      <c r="W2655" s="0" t="str">
        <f aca="false">IF(AND(ISNUMBER($BW2655),ISNUMBER($BX2655)),IF($BW2655&gt;=2016,"post-only",IF($BX2655&lt;2016,"pre-only","mixed")),"")</f>
        <v>mixed</v>
      </c>
      <c r="X2655" s="0" t="n">
        <f aca="false">IF(AND(ISNUMBER($BW2655),ISNUMBER($BX2655)),MIN(1,MAX(0,($BX2655-2017+1)/($BX2655-$BW2655+1))),"")</f>
        <v>0.285714285714286</v>
      </c>
      <c r="Y2655" s="0" t="n">
        <f aca="false">IF(AND(ISNUMBER($BW2655),ISNUMBER($BX2655)),MIN(1,MAX(0,($BX2655-2018+1)/($BX2655-$BW2655+1))),"")</f>
        <v>0.238095238095238</v>
      </c>
      <c r="Z2655" s="0" t="n">
        <f aca="false">IF(AND(ISNUMBER($BW2655),ISNUMBER($BX2655)),MIN(1,MAX(0,($BX2655-2019+1)/($BX2655-$BW2655+1))),"")</f>
        <v>0.19047619047619</v>
      </c>
      <c r="AA2655" s="0" t="n">
        <f aca="false">IF(ISNUMBER($BX2655),IF($BX2655&gt;=2017,1,0),"")</f>
        <v>1</v>
      </c>
      <c r="AB2655" s="0" t="n">
        <f aca="false">IF(ISNUMBER($BX2655),IF($BX2655&gt;=2018,1,0),"")</f>
        <v>1</v>
      </c>
      <c r="AC2655" s="0" t="n">
        <f aca="false">IF(ISNUMBER($BX2655),IF($BX2655&gt;=2019,1,0),"")</f>
        <v>1</v>
      </c>
      <c r="AD2655" s="0" t="n">
        <f aca="false">IF($L2655&lt;&gt;"",IF($L2655&gt;2013,1,0),"")</f>
        <v>0</v>
      </c>
      <c r="AE2655" s="0" t="n">
        <f aca="false">IF($L2655&lt;&gt;"",1+IF($L2655&gt;2011,1,0)+IF($L2655&gt;2014,1,0),"")</f>
        <v>2</v>
      </c>
      <c r="AF2655" s="0" t="s">
        <v>87</v>
      </c>
      <c r="AG2655" s="0" t="s">
        <v>436</v>
      </c>
      <c r="AH2655" s="0" t="s">
        <v>2080</v>
      </c>
      <c r="AI2655" s="0" t="s">
        <v>90</v>
      </c>
      <c r="AJ2655" s="0" t="s">
        <v>90</v>
      </c>
      <c r="AK2655" s="0" t="str">
        <f aca="false">IF(AND($CF2655&lt;&gt;"",IFERROR(INDEX(subsample_country_map!$B:$B,MATCH($CF2655,subsample_country_map!$A:$A,0)),"")&lt;&gt;""),INDEX(subsample_country_map!$B:$B,MATCH($CF2655,subsample_country_map!$A:$A,0)),INDEX(lookup!$AA:$AA,MATCH($A2655,lookup!$A:$A,0)))</f>
        <v>99_NCE</v>
      </c>
      <c r="AL2655" s="0" t="str">
        <f aca="false">IF(AND($CF2655&lt;&gt;"",IFERROR(INDEX(subsample_country_map!$C:$C,MATCH($CF2655,subsample_country_map!$A:$A,0)),"")&lt;&gt;""),INDEX(subsample_country_map!$C:$C,MATCH($CF2655,subsample_country_map!$A:$A,0)),INDEX(lookup!$AB:$AB,MATCH($A2655,lookup!$A:$A,0)))</f>
        <v>99_NCE</v>
      </c>
      <c r="AM2655" s="0" t="str">
        <f aca="false">IF(AND($CF2655&lt;&gt;"",IFERROR(INDEX(subsample_country_map!$D:$D,MATCH($CF2655,subsample_country_map!$A:$A,0)),"")&lt;&gt;""),INDEX(subsample_country_map!$D:$D,MATCH($CF2655,subsample_country_map!$A:$A,0)),INDEX(lookup!$AC:$AC,MATCH($A2655,lookup!$A:$A,0)))</f>
        <v>99_NCE</v>
      </c>
      <c r="AN2655" s="0" t="str">
        <f aca="false">IF(AND($CF2655&lt;&gt;"",IFERROR(INDEX(subsample_country_map!$E:$E,MATCH($CF2655,subsample_country_map!$A:$A,0)),"")&lt;&gt;""),INDEX(subsample_country_map!$E:$E,MATCH($CF2655,subsample_country_map!$A:$A,0)),INDEX(lookup!$AD:$AD,MATCH($A2655,lookup!$A:$A,0)))</f>
        <v>99_NCE</v>
      </c>
      <c r="AO2655" s="0" t="str">
        <f aca="false">INDEX(lookup!$Y:$Y,MATCH($A2655,lookup!$A:$A,0))</f>
        <v>1_not published</v>
      </c>
      <c r="AP2655" s="0" t="str">
        <f aca="false">INDEX(lookup!$Z:$Z,MATCH($A2655,lookup!$A:$A,0))</f>
        <v>99_NCE</v>
      </c>
      <c r="AQ2655" s="0" t="str">
        <f aca="false">INDEX(lookup!$W:$W,MATCH($A2655,lookup!$A:$A,0))</f>
        <v>1_fin/acc/econ</v>
      </c>
      <c r="AS2655" s="0" t="s">
        <v>91</v>
      </c>
      <c r="AT2655" s="0" t="s">
        <v>111</v>
      </c>
      <c r="AU2655" s="0" t="s">
        <v>93</v>
      </c>
      <c r="AV2655" s="0" t="s">
        <v>8549</v>
      </c>
      <c r="AX2655" s="0" t="s">
        <v>8550</v>
      </c>
      <c r="BA2655" s="0" t="n">
        <v>40474</v>
      </c>
      <c r="BB2655" s="0" t="s">
        <v>96</v>
      </c>
      <c r="BC2655" s="0" t="s">
        <v>358</v>
      </c>
      <c r="BD2655" s="0" t="s">
        <v>8478</v>
      </c>
      <c r="BE2655" s="0" t="s">
        <v>98</v>
      </c>
      <c r="BI2655" s="0" t="s">
        <v>316</v>
      </c>
      <c r="BJ2655" s="0" t="s">
        <v>7061</v>
      </c>
      <c r="BK2655" s="0" t="s">
        <v>1446</v>
      </c>
      <c r="BL2655" s="0" t="s">
        <v>8551</v>
      </c>
      <c r="BM2655" s="0" t="s">
        <v>8552</v>
      </c>
      <c r="BN2655" s="0" t="s">
        <v>8467</v>
      </c>
      <c r="BO2655" s="0" t="s">
        <v>105</v>
      </c>
      <c r="BP2655" s="0" t="s">
        <v>8462</v>
      </c>
      <c r="BQ2655" s="0" t="s">
        <v>127</v>
      </c>
      <c r="BT2655" s="0" t="n">
        <v>0</v>
      </c>
      <c r="BU2655" s="0" t="s">
        <v>8468</v>
      </c>
      <c r="BW2655" s="0" t="n">
        <v>2002</v>
      </c>
      <c r="BX2655" s="0" t="n">
        <v>2022</v>
      </c>
      <c r="BY2655" s="0" t="s">
        <v>8469</v>
      </c>
      <c r="BZ2655" s="0" t="n">
        <v>2012</v>
      </c>
      <c r="CA2655" s="0" t="n">
        <v>0.333333333333333</v>
      </c>
      <c r="CB2655" s="0" t="n">
        <v>0</v>
      </c>
      <c r="CC2655" s="0" t="n">
        <v>1</v>
      </c>
      <c r="CD2655" s="0" t="n">
        <v>-0.0343403430585982</v>
      </c>
      <c r="CE2655" s="0" t="n">
        <v>1</v>
      </c>
    </row>
    <row r="2656" customFormat="false" ht="15" hidden="false" customHeight="false" outlineLevel="0" collapsed="false">
      <c r="A2656" s="0" t="s">
        <v>8462</v>
      </c>
      <c r="B2656" s="0" t="n">
        <v>3961</v>
      </c>
      <c r="C2656" s="0" t="n">
        <v>-0.00427470766154211</v>
      </c>
      <c r="D2656" s="0" t="n">
        <v>40474</v>
      </c>
      <c r="E2656" s="0" t="n">
        <f aca="false">IF(ISNUMBER($BA2656),$BA2656,IF(AND(ISNUMBER($D2656),ISNUMBER($BW2656),ISNUMBER($BX2656)),$D2656*($BX2656-$BW2656+1),""))</f>
        <v>40474</v>
      </c>
      <c r="H2656" s="0" t="s">
        <v>118</v>
      </c>
      <c r="I2656" s="0" t="s">
        <v>119</v>
      </c>
      <c r="J2656" s="0" t="n">
        <f aca="false">IF($BW2656&lt;&gt;"",$BW2656,"")</f>
        <v>2002</v>
      </c>
      <c r="K2656" s="0" t="n">
        <f aca="false">IF($BX2656&lt;&gt;"",$BX2656,"")</f>
        <v>2022</v>
      </c>
      <c r="L2656" s="0" t="n">
        <f aca="false">IF(AND(ISNUMBER($BW2656),ISNUMBER($BX2656)),($BW2656+$BX2656)/2,"")</f>
        <v>2012</v>
      </c>
      <c r="M2656" s="0" t="n">
        <f aca="false">IF($L2656&lt;&gt;"",$L2656,"")</f>
        <v>2012</v>
      </c>
      <c r="N2656" s="0" t="n">
        <f aca="false">IF(AND(ISNUMBER($BW2656),ISNUMBER($BX2656)),MIN(1,MAX(0,($BX2656-2016+1)/($BX2656-$BW2656+1))),"")</f>
        <v>0.333333333333333</v>
      </c>
      <c r="O2656" s="0" t="n">
        <f aca="false">IF(AND(ISNUMBER($BW2656),ISNUMBER($BX2656)),MIN(1,MAX(0,($BX2656-2017+1)/($BX2656-$BW2656+1))),"")</f>
        <v>0.285714285714286</v>
      </c>
      <c r="P2656" s="0" t="n">
        <f aca="false">IF(AND(ISNUMBER($BW2656),ISNUMBER($BX2656)),MIN(1,MAX(0,($BX2656-2018+1)/($BX2656-$BW2656+1))),"")</f>
        <v>0.238095238095238</v>
      </c>
      <c r="Q2656" s="0" t="n">
        <f aca="false">IF(AND(ISNUMBER($BW2656),ISNUMBER($BX2656)),MIN(1,MAX(0,($BX2656-2019+1)/($BX2656-$BW2656+1))),"")</f>
        <v>0.19047619047619</v>
      </c>
      <c r="R2656" s="0" t="n">
        <f aca="false">IF(AND(ISNUMBER($BW2656),ISNUMBER($BX2656)),MIN(1,MAX(0,($BX2656-2016+1)/($BX2656-$BW2656+1))),"")</f>
        <v>0.333333333333333</v>
      </c>
      <c r="S2656" s="0" t="n">
        <f aca="false">IF($L2656&lt;&gt;"",IF($L2656&gt;=2015.5,1,0),"")</f>
        <v>0</v>
      </c>
      <c r="T2656" s="0" t="n">
        <f aca="false">IF($L2656&lt;&gt;"",IF($L2656&gt;=2016,1,0),"")</f>
        <v>0</v>
      </c>
      <c r="U2656" s="0" t="n">
        <f aca="false">IF(ISNUMBER($BX2656),IF($BX2656&gt;=2016,1,0),"")</f>
        <v>1</v>
      </c>
      <c r="V2656" s="0" t="n">
        <f aca="false">IF(ISNUMBER($BW2656),IF($BW2656&gt;=2016,1,0),"")</f>
        <v>0</v>
      </c>
      <c r="W2656" s="0" t="str">
        <f aca="false">IF(AND(ISNUMBER($BW2656),ISNUMBER($BX2656)),IF($BW2656&gt;=2016,"post-only",IF($BX2656&lt;2016,"pre-only","mixed")),"")</f>
        <v>mixed</v>
      </c>
      <c r="X2656" s="0" t="n">
        <f aca="false">IF(AND(ISNUMBER($BW2656),ISNUMBER($BX2656)),MIN(1,MAX(0,($BX2656-2017+1)/($BX2656-$BW2656+1))),"")</f>
        <v>0.285714285714286</v>
      </c>
      <c r="Y2656" s="0" t="n">
        <f aca="false">IF(AND(ISNUMBER($BW2656),ISNUMBER($BX2656)),MIN(1,MAX(0,($BX2656-2018+1)/($BX2656-$BW2656+1))),"")</f>
        <v>0.238095238095238</v>
      </c>
      <c r="Z2656" s="0" t="n">
        <f aca="false">IF(AND(ISNUMBER($BW2656),ISNUMBER($BX2656)),MIN(1,MAX(0,($BX2656-2019+1)/($BX2656-$BW2656+1))),"")</f>
        <v>0.19047619047619</v>
      </c>
      <c r="AA2656" s="0" t="n">
        <f aca="false">IF(ISNUMBER($BX2656),IF($BX2656&gt;=2017,1,0),"")</f>
        <v>1</v>
      </c>
      <c r="AB2656" s="0" t="n">
        <f aca="false">IF(ISNUMBER($BX2656),IF($BX2656&gt;=2018,1,0),"")</f>
        <v>1</v>
      </c>
      <c r="AC2656" s="0" t="n">
        <f aca="false">IF(ISNUMBER($BX2656),IF($BX2656&gt;=2019,1,0),"")</f>
        <v>1</v>
      </c>
      <c r="AD2656" s="0" t="n">
        <f aca="false">IF($L2656&lt;&gt;"",IF($L2656&gt;2013,1,0),"")</f>
        <v>0</v>
      </c>
      <c r="AE2656" s="0" t="n">
        <f aca="false">IF($L2656&lt;&gt;"",1+IF($L2656&gt;2011,1,0)+IF($L2656&gt;2014,1,0),"")</f>
        <v>2</v>
      </c>
      <c r="AF2656" s="0" t="s">
        <v>87</v>
      </c>
      <c r="AG2656" s="0" t="s">
        <v>436</v>
      </c>
      <c r="AH2656" s="0" t="s">
        <v>2080</v>
      </c>
      <c r="AI2656" s="0" t="s">
        <v>90</v>
      </c>
      <c r="AJ2656" s="0" t="s">
        <v>90</v>
      </c>
      <c r="AK2656" s="0" t="str">
        <f aca="false">IF(AND($CF2656&lt;&gt;"",IFERROR(INDEX(subsample_country_map!$B:$B,MATCH($CF2656,subsample_country_map!$A:$A,0)),"")&lt;&gt;""),INDEX(subsample_country_map!$B:$B,MATCH($CF2656,subsample_country_map!$A:$A,0)),INDEX(lookup!$AA:$AA,MATCH($A2656,lookup!$A:$A,0)))</f>
        <v>99_NCE</v>
      </c>
      <c r="AL2656" s="0" t="str">
        <f aca="false">IF(AND($CF2656&lt;&gt;"",IFERROR(INDEX(subsample_country_map!$C:$C,MATCH($CF2656,subsample_country_map!$A:$A,0)),"")&lt;&gt;""),INDEX(subsample_country_map!$C:$C,MATCH($CF2656,subsample_country_map!$A:$A,0)),INDEX(lookup!$AB:$AB,MATCH($A2656,lookup!$A:$A,0)))</f>
        <v>99_NCE</v>
      </c>
      <c r="AM2656" s="0" t="str">
        <f aca="false">IF(AND($CF2656&lt;&gt;"",IFERROR(INDEX(subsample_country_map!$D:$D,MATCH($CF2656,subsample_country_map!$A:$A,0)),"")&lt;&gt;""),INDEX(subsample_country_map!$D:$D,MATCH($CF2656,subsample_country_map!$A:$A,0)),INDEX(lookup!$AC:$AC,MATCH($A2656,lookup!$A:$A,0)))</f>
        <v>99_NCE</v>
      </c>
      <c r="AN2656" s="0" t="str">
        <f aca="false">IF(AND($CF2656&lt;&gt;"",IFERROR(INDEX(subsample_country_map!$E:$E,MATCH($CF2656,subsample_country_map!$A:$A,0)),"")&lt;&gt;""),INDEX(subsample_country_map!$E:$E,MATCH($CF2656,subsample_country_map!$A:$A,0)),INDEX(lookup!$AD:$AD,MATCH($A2656,lookup!$A:$A,0)))</f>
        <v>99_NCE</v>
      </c>
      <c r="AO2656" s="0" t="str">
        <f aca="false">INDEX(lookup!$Y:$Y,MATCH($A2656,lookup!$A:$A,0))</f>
        <v>1_not published</v>
      </c>
      <c r="AP2656" s="0" t="str">
        <f aca="false">INDEX(lookup!$Z:$Z,MATCH($A2656,lookup!$A:$A,0))</f>
        <v>99_NCE</v>
      </c>
      <c r="AQ2656" s="0" t="str">
        <f aca="false">INDEX(lookup!$W:$W,MATCH($A2656,lookup!$A:$A,0))</f>
        <v>1_fin/acc/econ</v>
      </c>
      <c r="AS2656" s="0" t="s">
        <v>91</v>
      </c>
      <c r="AT2656" s="0" t="s">
        <v>111</v>
      </c>
      <c r="AU2656" s="0" t="s">
        <v>93</v>
      </c>
      <c r="AV2656" s="0" t="s">
        <v>8553</v>
      </c>
      <c r="AX2656" s="0" t="s">
        <v>8554</v>
      </c>
      <c r="BA2656" s="0" t="n">
        <v>40474</v>
      </c>
      <c r="BB2656" s="0" t="s">
        <v>96</v>
      </c>
      <c r="BC2656" s="0" t="s">
        <v>358</v>
      </c>
      <c r="BD2656" s="0" t="s">
        <v>8478</v>
      </c>
      <c r="BE2656" s="0" t="s">
        <v>98</v>
      </c>
      <c r="BI2656" s="0" t="s">
        <v>316</v>
      </c>
      <c r="BJ2656" s="0" t="s">
        <v>7322</v>
      </c>
      <c r="BK2656" s="0" t="s">
        <v>1446</v>
      </c>
      <c r="BL2656" s="0" t="s">
        <v>8555</v>
      </c>
      <c r="BM2656" s="0" t="s">
        <v>8556</v>
      </c>
      <c r="BN2656" s="0" t="s">
        <v>8467</v>
      </c>
      <c r="BO2656" s="0" t="s">
        <v>105</v>
      </c>
      <c r="BP2656" s="0" t="s">
        <v>8462</v>
      </c>
      <c r="BQ2656" s="0" t="s">
        <v>127</v>
      </c>
      <c r="BT2656" s="0" t="n">
        <v>0</v>
      </c>
      <c r="BU2656" s="0" t="s">
        <v>8468</v>
      </c>
      <c r="BW2656" s="0" t="n">
        <v>2002</v>
      </c>
      <c r="BX2656" s="0" t="n">
        <v>2022</v>
      </c>
      <c r="BY2656" s="0" t="s">
        <v>8469</v>
      </c>
      <c r="BZ2656" s="0" t="n">
        <v>2012</v>
      </c>
      <c r="CA2656" s="0" t="n">
        <v>0.333333333333333</v>
      </c>
      <c r="CB2656" s="0" t="n">
        <v>0</v>
      </c>
      <c r="CC2656" s="0" t="n">
        <v>1</v>
      </c>
      <c r="CD2656" s="0" t="n">
        <v>-0.00427473369925091</v>
      </c>
      <c r="CE2656" s="0" t="n">
        <v>1</v>
      </c>
    </row>
    <row r="2657" customFormat="false" ht="15" hidden="false" customHeight="false" outlineLevel="0" collapsed="false">
      <c r="A2657" s="0" t="s">
        <v>8462</v>
      </c>
      <c r="B2657" s="0" t="n">
        <v>3962</v>
      </c>
      <c r="C2657" s="0" t="n">
        <v>-0.0169474334940836</v>
      </c>
      <c r="D2657" s="0" t="n">
        <v>40474</v>
      </c>
      <c r="E2657" s="0" t="n">
        <f aca="false">IF(ISNUMBER($BA2657),$BA2657,IF(AND(ISNUMBER($D2657),ISNUMBER($BW2657),ISNUMBER($BX2657)),$D2657*($BX2657-$BW2657+1),""))</f>
        <v>40474</v>
      </c>
      <c r="H2657" s="0" t="s">
        <v>118</v>
      </c>
      <c r="I2657" s="0" t="s">
        <v>119</v>
      </c>
      <c r="J2657" s="0" t="n">
        <f aca="false">IF($BW2657&lt;&gt;"",$BW2657,"")</f>
        <v>2002</v>
      </c>
      <c r="K2657" s="0" t="n">
        <f aca="false">IF($BX2657&lt;&gt;"",$BX2657,"")</f>
        <v>2022</v>
      </c>
      <c r="L2657" s="0" t="n">
        <f aca="false">IF(AND(ISNUMBER($BW2657),ISNUMBER($BX2657)),($BW2657+$BX2657)/2,"")</f>
        <v>2012</v>
      </c>
      <c r="M2657" s="0" t="n">
        <f aca="false">IF($L2657&lt;&gt;"",$L2657,"")</f>
        <v>2012</v>
      </c>
      <c r="N2657" s="0" t="n">
        <f aca="false">IF(AND(ISNUMBER($BW2657),ISNUMBER($BX2657)),MIN(1,MAX(0,($BX2657-2016+1)/($BX2657-$BW2657+1))),"")</f>
        <v>0.333333333333333</v>
      </c>
      <c r="O2657" s="0" t="n">
        <f aca="false">IF(AND(ISNUMBER($BW2657),ISNUMBER($BX2657)),MIN(1,MAX(0,($BX2657-2017+1)/($BX2657-$BW2657+1))),"")</f>
        <v>0.285714285714286</v>
      </c>
      <c r="P2657" s="0" t="n">
        <f aca="false">IF(AND(ISNUMBER($BW2657),ISNUMBER($BX2657)),MIN(1,MAX(0,($BX2657-2018+1)/($BX2657-$BW2657+1))),"")</f>
        <v>0.238095238095238</v>
      </c>
      <c r="Q2657" s="0" t="n">
        <f aca="false">IF(AND(ISNUMBER($BW2657),ISNUMBER($BX2657)),MIN(1,MAX(0,($BX2657-2019+1)/($BX2657-$BW2657+1))),"")</f>
        <v>0.19047619047619</v>
      </c>
      <c r="R2657" s="0" t="n">
        <f aca="false">IF(AND(ISNUMBER($BW2657),ISNUMBER($BX2657)),MIN(1,MAX(0,($BX2657-2016+1)/($BX2657-$BW2657+1))),"")</f>
        <v>0.333333333333333</v>
      </c>
      <c r="S2657" s="0" t="n">
        <f aca="false">IF($L2657&lt;&gt;"",IF($L2657&gt;=2015.5,1,0),"")</f>
        <v>0</v>
      </c>
      <c r="T2657" s="0" t="n">
        <f aca="false">IF($L2657&lt;&gt;"",IF($L2657&gt;=2016,1,0),"")</f>
        <v>0</v>
      </c>
      <c r="U2657" s="0" t="n">
        <f aca="false">IF(ISNUMBER($BX2657),IF($BX2657&gt;=2016,1,0),"")</f>
        <v>1</v>
      </c>
      <c r="V2657" s="0" t="n">
        <f aca="false">IF(ISNUMBER($BW2657),IF($BW2657&gt;=2016,1,0),"")</f>
        <v>0</v>
      </c>
      <c r="W2657" s="0" t="str">
        <f aca="false">IF(AND(ISNUMBER($BW2657),ISNUMBER($BX2657)),IF($BW2657&gt;=2016,"post-only",IF($BX2657&lt;2016,"pre-only","mixed")),"")</f>
        <v>mixed</v>
      </c>
      <c r="X2657" s="0" t="n">
        <f aca="false">IF(AND(ISNUMBER($BW2657),ISNUMBER($BX2657)),MIN(1,MAX(0,($BX2657-2017+1)/($BX2657-$BW2657+1))),"")</f>
        <v>0.285714285714286</v>
      </c>
      <c r="Y2657" s="0" t="n">
        <f aca="false">IF(AND(ISNUMBER($BW2657),ISNUMBER($BX2657)),MIN(1,MAX(0,($BX2657-2018+1)/($BX2657-$BW2657+1))),"")</f>
        <v>0.238095238095238</v>
      </c>
      <c r="Z2657" s="0" t="n">
        <f aca="false">IF(AND(ISNUMBER($BW2657),ISNUMBER($BX2657)),MIN(1,MAX(0,($BX2657-2019+1)/($BX2657-$BW2657+1))),"")</f>
        <v>0.19047619047619</v>
      </c>
      <c r="AA2657" s="0" t="n">
        <f aca="false">IF(ISNUMBER($BX2657),IF($BX2657&gt;=2017,1,0),"")</f>
        <v>1</v>
      </c>
      <c r="AB2657" s="0" t="n">
        <f aca="false">IF(ISNUMBER($BX2657),IF($BX2657&gt;=2018,1,0),"")</f>
        <v>1</v>
      </c>
      <c r="AC2657" s="0" t="n">
        <f aca="false">IF(ISNUMBER($BX2657),IF($BX2657&gt;=2019,1,0),"")</f>
        <v>1</v>
      </c>
      <c r="AD2657" s="0" t="n">
        <f aca="false">IF($L2657&lt;&gt;"",IF($L2657&gt;2013,1,0),"")</f>
        <v>0</v>
      </c>
      <c r="AE2657" s="0" t="n">
        <f aca="false">IF($L2657&lt;&gt;"",1+IF($L2657&gt;2011,1,0)+IF($L2657&gt;2014,1,0),"")</f>
        <v>2</v>
      </c>
      <c r="AF2657" s="0" t="s">
        <v>87</v>
      </c>
      <c r="AG2657" s="0" t="s">
        <v>88</v>
      </c>
      <c r="AH2657" s="0" t="s">
        <v>2080</v>
      </c>
      <c r="AI2657" s="0" t="s">
        <v>90</v>
      </c>
      <c r="AJ2657" s="0" t="s">
        <v>90</v>
      </c>
      <c r="AK2657" s="0" t="str">
        <f aca="false">IF(AND($CF2657&lt;&gt;"",IFERROR(INDEX(subsample_country_map!$B:$B,MATCH($CF2657,subsample_country_map!$A:$A,0)),"")&lt;&gt;""),INDEX(subsample_country_map!$B:$B,MATCH($CF2657,subsample_country_map!$A:$A,0)),INDEX(lookup!$AA:$AA,MATCH($A2657,lookup!$A:$A,0)))</f>
        <v>99_NCE</v>
      </c>
      <c r="AL2657" s="0" t="str">
        <f aca="false">IF(AND($CF2657&lt;&gt;"",IFERROR(INDEX(subsample_country_map!$C:$C,MATCH($CF2657,subsample_country_map!$A:$A,0)),"")&lt;&gt;""),INDEX(subsample_country_map!$C:$C,MATCH($CF2657,subsample_country_map!$A:$A,0)),INDEX(lookup!$AB:$AB,MATCH($A2657,lookup!$A:$A,0)))</f>
        <v>99_NCE</v>
      </c>
      <c r="AM2657" s="0" t="str">
        <f aca="false">IF(AND($CF2657&lt;&gt;"",IFERROR(INDEX(subsample_country_map!$D:$D,MATCH($CF2657,subsample_country_map!$A:$A,0)),"")&lt;&gt;""),INDEX(subsample_country_map!$D:$D,MATCH($CF2657,subsample_country_map!$A:$A,0)),INDEX(lookup!$AC:$AC,MATCH($A2657,lookup!$A:$A,0)))</f>
        <v>99_NCE</v>
      </c>
      <c r="AN2657" s="0" t="str">
        <f aca="false">IF(AND($CF2657&lt;&gt;"",IFERROR(INDEX(subsample_country_map!$E:$E,MATCH($CF2657,subsample_country_map!$A:$A,0)),"")&lt;&gt;""),INDEX(subsample_country_map!$E:$E,MATCH($CF2657,subsample_country_map!$A:$A,0)),INDEX(lookup!$AD:$AD,MATCH($A2657,lookup!$A:$A,0)))</f>
        <v>99_NCE</v>
      </c>
      <c r="AO2657" s="0" t="str">
        <f aca="false">INDEX(lookup!$Y:$Y,MATCH($A2657,lookup!$A:$A,0))</f>
        <v>1_not published</v>
      </c>
      <c r="AP2657" s="0" t="str">
        <f aca="false">INDEX(lookup!$Z:$Z,MATCH($A2657,lookup!$A:$A,0))</f>
        <v>99_NCE</v>
      </c>
      <c r="AQ2657" s="0" t="str">
        <f aca="false">INDEX(lookup!$W:$W,MATCH($A2657,lookup!$A:$A,0))</f>
        <v>1_fin/acc/econ</v>
      </c>
      <c r="AS2657" s="0" t="s">
        <v>91</v>
      </c>
      <c r="AT2657" s="0" t="s">
        <v>111</v>
      </c>
      <c r="AU2657" s="0" t="s">
        <v>93</v>
      </c>
      <c r="AV2657" s="0" t="s">
        <v>8557</v>
      </c>
      <c r="AX2657" s="0" t="s">
        <v>3371</v>
      </c>
      <c r="BA2657" s="0" t="n">
        <v>40474</v>
      </c>
      <c r="BB2657" s="0" t="s">
        <v>96</v>
      </c>
      <c r="BC2657" s="0" t="s">
        <v>358</v>
      </c>
      <c r="BD2657" s="0" t="s">
        <v>8478</v>
      </c>
      <c r="BE2657" s="0" t="s">
        <v>98</v>
      </c>
      <c r="BI2657" s="0" t="s">
        <v>316</v>
      </c>
      <c r="BJ2657" s="0" t="s">
        <v>7328</v>
      </c>
      <c r="BK2657" s="0" t="s">
        <v>1446</v>
      </c>
      <c r="BL2657" s="0" t="s">
        <v>8558</v>
      </c>
      <c r="BM2657" s="0" t="s">
        <v>8559</v>
      </c>
      <c r="BN2657" s="0" t="s">
        <v>8467</v>
      </c>
      <c r="BO2657" s="0" t="s">
        <v>105</v>
      </c>
      <c r="BP2657" s="0" t="s">
        <v>8462</v>
      </c>
      <c r="BQ2657" s="0" t="s">
        <v>127</v>
      </c>
      <c r="BT2657" s="0" t="n">
        <v>0</v>
      </c>
      <c r="BU2657" s="0" t="s">
        <v>8468</v>
      </c>
      <c r="BW2657" s="0" t="n">
        <v>2002</v>
      </c>
      <c r="BX2657" s="0" t="n">
        <v>2022</v>
      </c>
      <c r="BY2657" s="0" t="s">
        <v>8469</v>
      </c>
      <c r="BZ2657" s="0" t="n">
        <v>2012</v>
      </c>
      <c r="CA2657" s="0" t="n">
        <v>0.333333333333333</v>
      </c>
      <c r="CB2657" s="0" t="n">
        <v>0</v>
      </c>
      <c r="CC2657" s="0" t="n">
        <v>1</v>
      </c>
      <c r="CD2657" s="0" t="n">
        <v>-0.0169490562956222</v>
      </c>
      <c r="CE2657" s="0" t="n">
        <v>1</v>
      </c>
    </row>
    <row r="2658" customFormat="false" ht="15" hidden="false" customHeight="false" outlineLevel="0" collapsed="false">
      <c r="A2658" s="0" t="s">
        <v>8462</v>
      </c>
      <c r="B2658" s="0" t="n">
        <v>3963</v>
      </c>
      <c r="C2658" s="0" t="n">
        <v>-0.0189405753175406</v>
      </c>
      <c r="D2658" s="0" t="n">
        <v>40449</v>
      </c>
      <c r="E2658" s="0" t="n">
        <f aca="false">IF(ISNUMBER($BA2658),$BA2658,IF(AND(ISNUMBER($D2658),ISNUMBER($BW2658),ISNUMBER($BX2658)),$D2658*($BX2658-$BW2658+1),""))</f>
        <v>40449</v>
      </c>
      <c r="H2658" s="0" t="s">
        <v>118</v>
      </c>
      <c r="I2658" s="0" t="s">
        <v>119</v>
      </c>
      <c r="J2658" s="0" t="n">
        <f aca="false">IF($BW2658&lt;&gt;"",$BW2658,"")</f>
        <v>2002</v>
      </c>
      <c r="K2658" s="0" t="n">
        <f aca="false">IF($BX2658&lt;&gt;"",$BX2658,"")</f>
        <v>2022</v>
      </c>
      <c r="L2658" s="0" t="n">
        <f aca="false">IF(AND(ISNUMBER($BW2658),ISNUMBER($BX2658)),($BW2658+$BX2658)/2,"")</f>
        <v>2012</v>
      </c>
      <c r="M2658" s="0" t="n">
        <f aca="false">IF($L2658&lt;&gt;"",$L2658,"")</f>
        <v>2012</v>
      </c>
      <c r="N2658" s="0" t="n">
        <f aca="false">IF(AND(ISNUMBER($BW2658),ISNUMBER($BX2658)),MIN(1,MAX(0,($BX2658-2016+1)/($BX2658-$BW2658+1))),"")</f>
        <v>0.333333333333333</v>
      </c>
      <c r="O2658" s="0" t="n">
        <f aca="false">IF(AND(ISNUMBER($BW2658),ISNUMBER($BX2658)),MIN(1,MAX(0,($BX2658-2017+1)/($BX2658-$BW2658+1))),"")</f>
        <v>0.285714285714286</v>
      </c>
      <c r="P2658" s="0" t="n">
        <f aca="false">IF(AND(ISNUMBER($BW2658),ISNUMBER($BX2658)),MIN(1,MAX(0,($BX2658-2018+1)/($BX2658-$BW2658+1))),"")</f>
        <v>0.238095238095238</v>
      </c>
      <c r="Q2658" s="0" t="n">
        <f aca="false">IF(AND(ISNUMBER($BW2658),ISNUMBER($BX2658)),MIN(1,MAX(0,($BX2658-2019+1)/($BX2658-$BW2658+1))),"")</f>
        <v>0.19047619047619</v>
      </c>
      <c r="R2658" s="0" t="n">
        <f aca="false">IF(AND(ISNUMBER($BW2658),ISNUMBER($BX2658)),MIN(1,MAX(0,($BX2658-2016+1)/($BX2658-$BW2658+1))),"")</f>
        <v>0.333333333333333</v>
      </c>
      <c r="S2658" s="0" t="n">
        <f aca="false">IF($L2658&lt;&gt;"",IF($L2658&gt;=2015.5,1,0),"")</f>
        <v>0</v>
      </c>
      <c r="T2658" s="0" t="n">
        <f aca="false">IF($L2658&lt;&gt;"",IF($L2658&gt;=2016,1,0),"")</f>
        <v>0</v>
      </c>
      <c r="U2658" s="0" t="n">
        <f aca="false">IF(ISNUMBER($BX2658),IF($BX2658&gt;=2016,1,0),"")</f>
        <v>1</v>
      </c>
      <c r="V2658" s="0" t="n">
        <f aca="false">IF(ISNUMBER($BW2658),IF($BW2658&gt;=2016,1,0),"")</f>
        <v>0</v>
      </c>
      <c r="W2658" s="0" t="str">
        <f aca="false">IF(AND(ISNUMBER($BW2658),ISNUMBER($BX2658)),IF($BW2658&gt;=2016,"post-only",IF($BX2658&lt;2016,"pre-only","mixed")),"")</f>
        <v>mixed</v>
      </c>
      <c r="X2658" s="0" t="n">
        <f aca="false">IF(AND(ISNUMBER($BW2658),ISNUMBER($BX2658)),MIN(1,MAX(0,($BX2658-2017+1)/($BX2658-$BW2658+1))),"")</f>
        <v>0.285714285714286</v>
      </c>
      <c r="Y2658" s="0" t="n">
        <f aca="false">IF(AND(ISNUMBER($BW2658),ISNUMBER($BX2658)),MIN(1,MAX(0,($BX2658-2018+1)/($BX2658-$BW2658+1))),"")</f>
        <v>0.238095238095238</v>
      </c>
      <c r="Z2658" s="0" t="n">
        <f aca="false">IF(AND(ISNUMBER($BW2658),ISNUMBER($BX2658)),MIN(1,MAX(0,($BX2658-2019+1)/($BX2658-$BW2658+1))),"")</f>
        <v>0.19047619047619</v>
      </c>
      <c r="AA2658" s="0" t="n">
        <f aca="false">IF(ISNUMBER($BX2658),IF($BX2658&gt;=2017,1,0),"")</f>
        <v>1</v>
      </c>
      <c r="AB2658" s="0" t="n">
        <f aca="false">IF(ISNUMBER($BX2658),IF($BX2658&gt;=2018,1,0),"")</f>
        <v>1</v>
      </c>
      <c r="AC2658" s="0" t="n">
        <f aca="false">IF(ISNUMBER($BX2658),IF($BX2658&gt;=2019,1,0),"")</f>
        <v>1</v>
      </c>
      <c r="AD2658" s="0" t="n">
        <f aca="false">IF($L2658&lt;&gt;"",IF($L2658&gt;2013,1,0),"")</f>
        <v>0</v>
      </c>
      <c r="AE2658" s="0" t="n">
        <f aca="false">IF($L2658&lt;&gt;"",1+IF($L2658&gt;2011,1,0)+IF($L2658&gt;2014,1,0),"")</f>
        <v>2</v>
      </c>
      <c r="AF2658" s="0" t="s">
        <v>87</v>
      </c>
      <c r="AG2658" s="0" t="s">
        <v>436</v>
      </c>
      <c r="AH2658" s="0" t="s">
        <v>2080</v>
      </c>
      <c r="AI2658" s="0" t="s">
        <v>90</v>
      </c>
      <c r="AJ2658" s="0" t="s">
        <v>90</v>
      </c>
      <c r="AK2658" s="0" t="str">
        <f aca="false">IF(AND($CF2658&lt;&gt;"",IFERROR(INDEX(subsample_country_map!$B:$B,MATCH($CF2658,subsample_country_map!$A:$A,0)),"")&lt;&gt;""),INDEX(subsample_country_map!$B:$B,MATCH($CF2658,subsample_country_map!$A:$A,0)),INDEX(lookup!$AA:$AA,MATCH($A2658,lookup!$A:$A,0)))</f>
        <v>99_NCE</v>
      </c>
      <c r="AL2658" s="0" t="str">
        <f aca="false">IF(AND($CF2658&lt;&gt;"",IFERROR(INDEX(subsample_country_map!$C:$C,MATCH($CF2658,subsample_country_map!$A:$A,0)),"")&lt;&gt;""),INDEX(subsample_country_map!$C:$C,MATCH($CF2658,subsample_country_map!$A:$A,0)),INDEX(lookup!$AB:$AB,MATCH($A2658,lookup!$A:$A,0)))</f>
        <v>99_NCE</v>
      </c>
      <c r="AM2658" s="0" t="str">
        <f aca="false">IF(AND($CF2658&lt;&gt;"",IFERROR(INDEX(subsample_country_map!$D:$D,MATCH($CF2658,subsample_country_map!$A:$A,0)),"")&lt;&gt;""),INDEX(subsample_country_map!$D:$D,MATCH($CF2658,subsample_country_map!$A:$A,0)),INDEX(lookup!$AC:$AC,MATCH($A2658,lookup!$A:$A,0)))</f>
        <v>99_NCE</v>
      </c>
      <c r="AN2658" s="0" t="str">
        <f aca="false">IF(AND($CF2658&lt;&gt;"",IFERROR(INDEX(subsample_country_map!$E:$E,MATCH($CF2658,subsample_country_map!$A:$A,0)),"")&lt;&gt;""),INDEX(subsample_country_map!$E:$E,MATCH($CF2658,subsample_country_map!$A:$A,0)),INDEX(lookup!$AD:$AD,MATCH($A2658,lookup!$A:$A,0)))</f>
        <v>99_NCE</v>
      </c>
      <c r="AO2658" s="0" t="str">
        <f aca="false">INDEX(lookup!$Y:$Y,MATCH($A2658,lookup!$A:$A,0))</f>
        <v>1_not published</v>
      </c>
      <c r="AP2658" s="0" t="str">
        <f aca="false">INDEX(lookup!$Z:$Z,MATCH($A2658,lookup!$A:$A,0))</f>
        <v>99_NCE</v>
      </c>
      <c r="AQ2658" s="0" t="str">
        <f aca="false">INDEX(lookup!$W:$W,MATCH($A2658,lookup!$A:$A,0))</f>
        <v>1_fin/acc/econ</v>
      </c>
      <c r="AS2658" s="0" t="s">
        <v>91</v>
      </c>
      <c r="AT2658" s="0" t="s">
        <v>111</v>
      </c>
      <c r="AU2658" s="0" t="s">
        <v>93</v>
      </c>
      <c r="AV2658" s="0" t="s">
        <v>8560</v>
      </c>
      <c r="AX2658" s="0" t="s">
        <v>8561</v>
      </c>
      <c r="BA2658" s="0" t="n">
        <v>40449</v>
      </c>
      <c r="BB2658" s="0" t="s">
        <v>96</v>
      </c>
      <c r="BC2658" s="0" t="s">
        <v>358</v>
      </c>
      <c r="BD2658" s="0" t="s">
        <v>8478</v>
      </c>
      <c r="BE2658" s="0" t="s">
        <v>98</v>
      </c>
      <c r="BI2658" s="0" t="s">
        <v>8562</v>
      </c>
      <c r="BJ2658" s="0" t="s">
        <v>7051</v>
      </c>
      <c r="BK2658" s="0" t="s">
        <v>1453</v>
      </c>
      <c r="BL2658" s="0" t="s">
        <v>8563</v>
      </c>
      <c r="BM2658" s="0" t="s">
        <v>8466</v>
      </c>
      <c r="BN2658" s="0" t="s">
        <v>8467</v>
      </c>
      <c r="BO2658" s="0" t="s">
        <v>105</v>
      </c>
      <c r="BP2658" s="0" t="s">
        <v>8462</v>
      </c>
      <c r="BQ2658" s="0" t="s">
        <v>127</v>
      </c>
      <c r="BT2658" s="0" t="n">
        <v>0</v>
      </c>
      <c r="BU2658" s="0" t="s">
        <v>8468</v>
      </c>
      <c r="BW2658" s="0" t="n">
        <v>2002</v>
      </c>
      <c r="BX2658" s="0" t="n">
        <v>2022</v>
      </c>
      <c r="BY2658" s="0" t="s">
        <v>8469</v>
      </c>
      <c r="BZ2658" s="0" t="n">
        <v>2012</v>
      </c>
      <c r="CA2658" s="0" t="n">
        <v>0.333333333333333</v>
      </c>
      <c r="CB2658" s="0" t="n">
        <v>0</v>
      </c>
      <c r="CC2658" s="0" t="n">
        <v>1</v>
      </c>
      <c r="CD2658" s="0" t="n">
        <v>-0.0189428407532369</v>
      </c>
      <c r="CE2658" s="0" t="n">
        <v>1</v>
      </c>
    </row>
    <row r="2659" customFormat="false" ht="15" hidden="false" customHeight="false" outlineLevel="0" collapsed="false">
      <c r="A2659" s="0" t="s">
        <v>8462</v>
      </c>
      <c r="B2659" s="0" t="n">
        <v>3964</v>
      </c>
      <c r="C2659" s="0" t="n">
        <v>-0.0239537388685262</v>
      </c>
      <c r="D2659" s="0" t="n">
        <v>40299</v>
      </c>
      <c r="E2659" s="0" t="n">
        <f aca="false">IF(ISNUMBER($BA2659),$BA2659,IF(AND(ISNUMBER($D2659),ISNUMBER($BW2659),ISNUMBER($BX2659)),$D2659*($BX2659-$BW2659+1),""))</f>
        <v>40299</v>
      </c>
      <c r="H2659" s="0" t="s">
        <v>118</v>
      </c>
      <c r="I2659" s="0" t="s">
        <v>119</v>
      </c>
      <c r="J2659" s="0" t="n">
        <f aca="false">IF($BW2659&lt;&gt;"",$BW2659,"")</f>
        <v>2002</v>
      </c>
      <c r="K2659" s="0" t="n">
        <f aca="false">IF($BX2659&lt;&gt;"",$BX2659,"")</f>
        <v>2022</v>
      </c>
      <c r="L2659" s="0" t="n">
        <f aca="false">IF(AND(ISNUMBER($BW2659),ISNUMBER($BX2659)),($BW2659+$BX2659)/2,"")</f>
        <v>2012</v>
      </c>
      <c r="M2659" s="0" t="n">
        <f aca="false">IF($L2659&lt;&gt;"",$L2659,"")</f>
        <v>2012</v>
      </c>
      <c r="N2659" s="0" t="n">
        <f aca="false">IF(AND(ISNUMBER($BW2659),ISNUMBER($BX2659)),MIN(1,MAX(0,($BX2659-2016+1)/($BX2659-$BW2659+1))),"")</f>
        <v>0.333333333333333</v>
      </c>
      <c r="O2659" s="0" t="n">
        <f aca="false">IF(AND(ISNUMBER($BW2659),ISNUMBER($BX2659)),MIN(1,MAX(0,($BX2659-2017+1)/($BX2659-$BW2659+1))),"")</f>
        <v>0.285714285714286</v>
      </c>
      <c r="P2659" s="0" t="n">
        <f aca="false">IF(AND(ISNUMBER($BW2659),ISNUMBER($BX2659)),MIN(1,MAX(0,($BX2659-2018+1)/($BX2659-$BW2659+1))),"")</f>
        <v>0.238095238095238</v>
      </c>
      <c r="Q2659" s="0" t="n">
        <f aca="false">IF(AND(ISNUMBER($BW2659),ISNUMBER($BX2659)),MIN(1,MAX(0,($BX2659-2019+1)/($BX2659-$BW2659+1))),"")</f>
        <v>0.19047619047619</v>
      </c>
      <c r="R2659" s="0" t="n">
        <f aca="false">IF(AND(ISNUMBER($BW2659),ISNUMBER($BX2659)),MIN(1,MAX(0,($BX2659-2016+1)/($BX2659-$BW2659+1))),"")</f>
        <v>0.333333333333333</v>
      </c>
      <c r="S2659" s="0" t="n">
        <f aca="false">IF($L2659&lt;&gt;"",IF($L2659&gt;=2015.5,1,0),"")</f>
        <v>0</v>
      </c>
      <c r="T2659" s="0" t="n">
        <f aca="false">IF($L2659&lt;&gt;"",IF($L2659&gt;=2016,1,0),"")</f>
        <v>0</v>
      </c>
      <c r="U2659" s="0" t="n">
        <f aca="false">IF(ISNUMBER($BX2659),IF($BX2659&gt;=2016,1,0),"")</f>
        <v>1</v>
      </c>
      <c r="V2659" s="0" t="n">
        <f aca="false">IF(ISNUMBER($BW2659),IF($BW2659&gt;=2016,1,0),"")</f>
        <v>0</v>
      </c>
      <c r="W2659" s="0" t="str">
        <f aca="false">IF(AND(ISNUMBER($BW2659),ISNUMBER($BX2659)),IF($BW2659&gt;=2016,"post-only",IF($BX2659&lt;2016,"pre-only","mixed")),"")</f>
        <v>mixed</v>
      </c>
      <c r="X2659" s="0" t="n">
        <f aca="false">IF(AND(ISNUMBER($BW2659),ISNUMBER($BX2659)),MIN(1,MAX(0,($BX2659-2017+1)/($BX2659-$BW2659+1))),"")</f>
        <v>0.285714285714286</v>
      </c>
      <c r="Y2659" s="0" t="n">
        <f aca="false">IF(AND(ISNUMBER($BW2659),ISNUMBER($BX2659)),MIN(1,MAX(0,($BX2659-2018+1)/($BX2659-$BW2659+1))),"")</f>
        <v>0.238095238095238</v>
      </c>
      <c r="Z2659" s="0" t="n">
        <f aca="false">IF(AND(ISNUMBER($BW2659),ISNUMBER($BX2659)),MIN(1,MAX(0,($BX2659-2019+1)/($BX2659-$BW2659+1))),"")</f>
        <v>0.19047619047619</v>
      </c>
      <c r="AA2659" s="0" t="n">
        <f aca="false">IF(ISNUMBER($BX2659),IF($BX2659&gt;=2017,1,0),"")</f>
        <v>1</v>
      </c>
      <c r="AB2659" s="0" t="n">
        <f aca="false">IF(ISNUMBER($BX2659),IF($BX2659&gt;=2018,1,0),"")</f>
        <v>1</v>
      </c>
      <c r="AC2659" s="0" t="n">
        <f aca="false">IF(ISNUMBER($BX2659),IF($BX2659&gt;=2019,1,0),"")</f>
        <v>1</v>
      </c>
      <c r="AD2659" s="0" t="n">
        <f aca="false">IF($L2659&lt;&gt;"",IF($L2659&gt;2013,1,0),"")</f>
        <v>0</v>
      </c>
      <c r="AE2659" s="0" t="n">
        <f aca="false">IF($L2659&lt;&gt;"",1+IF($L2659&gt;2011,1,0)+IF($L2659&gt;2014,1,0),"")</f>
        <v>2</v>
      </c>
      <c r="AF2659" s="0" t="s">
        <v>87</v>
      </c>
      <c r="AG2659" s="0" t="s">
        <v>436</v>
      </c>
      <c r="AH2659" s="0" t="s">
        <v>2080</v>
      </c>
      <c r="AI2659" s="0" t="s">
        <v>90</v>
      </c>
      <c r="AJ2659" s="0" t="s">
        <v>90</v>
      </c>
      <c r="AK2659" s="0" t="str">
        <f aca="false">IF(AND($CF2659&lt;&gt;"",IFERROR(INDEX(subsample_country_map!$B:$B,MATCH($CF2659,subsample_country_map!$A:$A,0)),"")&lt;&gt;""),INDEX(subsample_country_map!$B:$B,MATCH($CF2659,subsample_country_map!$A:$A,0)),INDEX(lookup!$AA:$AA,MATCH($A2659,lookup!$A:$A,0)))</f>
        <v>99_NCE</v>
      </c>
      <c r="AL2659" s="0" t="str">
        <f aca="false">IF(AND($CF2659&lt;&gt;"",IFERROR(INDEX(subsample_country_map!$C:$C,MATCH($CF2659,subsample_country_map!$A:$A,0)),"")&lt;&gt;""),INDEX(subsample_country_map!$C:$C,MATCH($CF2659,subsample_country_map!$A:$A,0)),INDEX(lookup!$AB:$AB,MATCH($A2659,lookup!$A:$A,0)))</f>
        <v>99_NCE</v>
      </c>
      <c r="AM2659" s="0" t="str">
        <f aca="false">IF(AND($CF2659&lt;&gt;"",IFERROR(INDEX(subsample_country_map!$D:$D,MATCH($CF2659,subsample_country_map!$A:$A,0)),"")&lt;&gt;""),INDEX(subsample_country_map!$D:$D,MATCH($CF2659,subsample_country_map!$A:$A,0)),INDEX(lookup!$AC:$AC,MATCH($A2659,lookup!$A:$A,0)))</f>
        <v>99_NCE</v>
      </c>
      <c r="AN2659" s="0" t="str">
        <f aca="false">IF(AND($CF2659&lt;&gt;"",IFERROR(INDEX(subsample_country_map!$E:$E,MATCH($CF2659,subsample_country_map!$A:$A,0)),"")&lt;&gt;""),INDEX(subsample_country_map!$E:$E,MATCH($CF2659,subsample_country_map!$A:$A,0)),INDEX(lookup!$AD:$AD,MATCH($A2659,lookup!$A:$A,0)))</f>
        <v>99_NCE</v>
      </c>
      <c r="AO2659" s="0" t="str">
        <f aca="false">INDEX(lookup!$Y:$Y,MATCH($A2659,lookup!$A:$A,0))</f>
        <v>1_not published</v>
      </c>
      <c r="AP2659" s="0" t="str">
        <f aca="false">INDEX(lookup!$Z:$Z,MATCH($A2659,lookup!$A:$A,0))</f>
        <v>99_NCE</v>
      </c>
      <c r="AQ2659" s="0" t="str">
        <f aca="false">INDEX(lookup!$W:$W,MATCH($A2659,lookup!$A:$A,0))</f>
        <v>1_fin/acc/econ</v>
      </c>
      <c r="AS2659" s="0" t="s">
        <v>91</v>
      </c>
      <c r="AT2659" s="0" t="s">
        <v>111</v>
      </c>
      <c r="AU2659" s="0" t="s">
        <v>93</v>
      </c>
      <c r="AV2659" s="0" t="s">
        <v>8564</v>
      </c>
      <c r="AX2659" s="0" t="s">
        <v>5916</v>
      </c>
      <c r="BA2659" s="0" t="n">
        <v>40299</v>
      </c>
      <c r="BB2659" s="0" t="s">
        <v>96</v>
      </c>
      <c r="BC2659" s="0" t="s">
        <v>358</v>
      </c>
      <c r="BD2659" s="0" t="s">
        <v>8478</v>
      </c>
      <c r="BE2659" s="0" t="s">
        <v>98</v>
      </c>
      <c r="BI2659" s="0" t="s">
        <v>8562</v>
      </c>
      <c r="BJ2659" s="0" t="s">
        <v>7057</v>
      </c>
      <c r="BK2659" s="0" t="s">
        <v>1453</v>
      </c>
      <c r="BL2659" s="0" t="s">
        <v>8565</v>
      </c>
      <c r="BM2659" s="0" t="s">
        <v>8466</v>
      </c>
      <c r="BN2659" s="0" t="s">
        <v>8467</v>
      </c>
      <c r="BO2659" s="0" t="s">
        <v>105</v>
      </c>
      <c r="BP2659" s="0" t="s">
        <v>8462</v>
      </c>
      <c r="BQ2659" s="0" t="s">
        <v>127</v>
      </c>
      <c r="BT2659" s="0" t="n">
        <v>0</v>
      </c>
      <c r="BU2659" s="0" t="s">
        <v>8468</v>
      </c>
      <c r="BW2659" s="0" t="n">
        <v>2002</v>
      </c>
      <c r="BX2659" s="0" t="n">
        <v>2022</v>
      </c>
      <c r="BY2659" s="0" t="s">
        <v>8469</v>
      </c>
      <c r="BZ2659" s="0" t="n">
        <v>2012</v>
      </c>
      <c r="CA2659" s="0" t="n">
        <v>0.333333333333333</v>
      </c>
      <c r="CB2659" s="0" t="n">
        <v>0</v>
      </c>
      <c r="CC2659" s="0" t="n">
        <v>1</v>
      </c>
      <c r="CD2659" s="0" t="n">
        <v>-0.023958321851326</v>
      </c>
      <c r="CE2659" s="0" t="n">
        <v>1</v>
      </c>
    </row>
    <row r="2660" customFormat="false" ht="15" hidden="false" customHeight="false" outlineLevel="0" collapsed="false">
      <c r="A2660" s="0" t="s">
        <v>8462</v>
      </c>
      <c r="B2660" s="0" t="n">
        <v>3965</v>
      </c>
      <c r="C2660" s="0" t="n">
        <v>-0.0147086115474348</v>
      </c>
      <c r="D2660" s="0" t="n">
        <v>38865</v>
      </c>
      <c r="E2660" s="0" t="n">
        <f aca="false">IF(ISNUMBER($BA2660),$BA2660,IF(AND(ISNUMBER($D2660),ISNUMBER($BW2660),ISNUMBER($BX2660)),$D2660*($BX2660-$BW2660+1),""))</f>
        <v>38865</v>
      </c>
      <c r="H2660" s="0" t="s">
        <v>118</v>
      </c>
      <c r="I2660" s="0" t="s">
        <v>119</v>
      </c>
      <c r="J2660" s="0" t="n">
        <f aca="false">IF($BW2660&lt;&gt;"",$BW2660,"")</f>
        <v>2002</v>
      </c>
      <c r="K2660" s="0" t="n">
        <f aca="false">IF($BX2660&lt;&gt;"",$BX2660,"")</f>
        <v>2022</v>
      </c>
      <c r="L2660" s="0" t="n">
        <f aca="false">IF(AND(ISNUMBER($BW2660),ISNUMBER($BX2660)),($BW2660+$BX2660)/2,"")</f>
        <v>2012</v>
      </c>
      <c r="M2660" s="0" t="n">
        <f aca="false">IF($L2660&lt;&gt;"",$L2660,"")</f>
        <v>2012</v>
      </c>
      <c r="N2660" s="0" t="n">
        <f aca="false">IF(AND(ISNUMBER($BW2660),ISNUMBER($BX2660)),MIN(1,MAX(0,($BX2660-2016+1)/($BX2660-$BW2660+1))),"")</f>
        <v>0.333333333333333</v>
      </c>
      <c r="O2660" s="0" t="n">
        <f aca="false">IF(AND(ISNUMBER($BW2660),ISNUMBER($BX2660)),MIN(1,MAX(0,($BX2660-2017+1)/($BX2660-$BW2660+1))),"")</f>
        <v>0.285714285714286</v>
      </c>
      <c r="P2660" s="0" t="n">
        <f aca="false">IF(AND(ISNUMBER($BW2660),ISNUMBER($BX2660)),MIN(1,MAX(0,($BX2660-2018+1)/($BX2660-$BW2660+1))),"")</f>
        <v>0.238095238095238</v>
      </c>
      <c r="Q2660" s="0" t="n">
        <f aca="false">IF(AND(ISNUMBER($BW2660),ISNUMBER($BX2660)),MIN(1,MAX(0,($BX2660-2019+1)/($BX2660-$BW2660+1))),"")</f>
        <v>0.19047619047619</v>
      </c>
      <c r="R2660" s="0" t="n">
        <f aca="false">IF(AND(ISNUMBER($BW2660),ISNUMBER($BX2660)),MIN(1,MAX(0,($BX2660-2016+1)/($BX2660-$BW2660+1))),"")</f>
        <v>0.333333333333333</v>
      </c>
      <c r="S2660" s="0" t="n">
        <f aca="false">IF($L2660&lt;&gt;"",IF($L2660&gt;=2015.5,1,0),"")</f>
        <v>0</v>
      </c>
      <c r="T2660" s="0" t="n">
        <f aca="false">IF($L2660&lt;&gt;"",IF($L2660&gt;=2016,1,0),"")</f>
        <v>0</v>
      </c>
      <c r="U2660" s="0" t="n">
        <f aca="false">IF(ISNUMBER($BX2660),IF($BX2660&gt;=2016,1,0),"")</f>
        <v>1</v>
      </c>
      <c r="V2660" s="0" t="n">
        <f aca="false">IF(ISNUMBER($BW2660),IF($BW2660&gt;=2016,1,0),"")</f>
        <v>0</v>
      </c>
      <c r="W2660" s="0" t="str">
        <f aca="false">IF(AND(ISNUMBER($BW2660),ISNUMBER($BX2660)),IF($BW2660&gt;=2016,"post-only",IF($BX2660&lt;2016,"pre-only","mixed")),"")</f>
        <v>mixed</v>
      </c>
      <c r="X2660" s="0" t="n">
        <f aca="false">IF(AND(ISNUMBER($BW2660),ISNUMBER($BX2660)),MIN(1,MAX(0,($BX2660-2017+1)/($BX2660-$BW2660+1))),"")</f>
        <v>0.285714285714286</v>
      </c>
      <c r="Y2660" s="0" t="n">
        <f aca="false">IF(AND(ISNUMBER($BW2660),ISNUMBER($BX2660)),MIN(1,MAX(0,($BX2660-2018+1)/($BX2660-$BW2660+1))),"")</f>
        <v>0.238095238095238</v>
      </c>
      <c r="Z2660" s="0" t="n">
        <f aca="false">IF(AND(ISNUMBER($BW2660),ISNUMBER($BX2660)),MIN(1,MAX(0,($BX2660-2019+1)/($BX2660-$BW2660+1))),"")</f>
        <v>0.19047619047619</v>
      </c>
      <c r="AA2660" s="0" t="n">
        <f aca="false">IF(ISNUMBER($BX2660),IF($BX2660&gt;=2017,1,0),"")</f>
        <v>1</v>
      </c>
      <c r="AB2660" s="0" t="n">
        <f aca="false">IF(ISNUMBER($BX2660),IF($BX2660&gt;=2018,1,0),"")</f>
        <v>1</v>
      </c>
      <c r="AC2660" s="0" t="n">
        <f aca="false">IF(ISNUMBER($BX2660),IF($BX2660&gt;=2019,1,0),"")</f>
        <v>1</v>
      </c>
      <c r="AD2660" s="0" t="n">
        <f aca="false">IF($L2660&lt;&gt;"",IF($L2660&gt;2013,1,0),"")</f>
        <v>0</v>
      </c>
      <c r="AE2660" s="0" t="n">
        <f aca="false">IF($L2660&lt;&gt;"",1+IF($L2660&gt;2011,1,0)+IF($L2660&gt;2014,1,0),"")</f>
        <v>2</v>
      </c>
      <c r="AF2660" s="0" t="s">
        <v>87</v>
      </c>
      <c r="AG2660" s="0" t="s">
        <v>436</v>
      </c>
      <c r="AH2660" s="0" t="s">
        <v>2080</v>
      </c>
      <c r="AI2660" s="0" t="s">
        <v>90</v>
      </c>
      <c r="AJ2660" s="0" t="s">
        <v>90</v>
      </c>
      <c r="AK2660" s="0" t="str">
        <f aca="false">IF(AND($CF2660&lt;&gt;"",IFERROR(INDEX(subsample_country_map!$B:$B,MATCH($CF2660,subsample_country_map!$A:$A,0)),"")&lt;&gt;""),INDEX(subsample_country_map!$B:$B,MATCH($CF2660,subsample_country_map!$A:$A,0)),INDEX(lookup!$AA:$AA,MATCH($A2660,lookup!$A:$A,0)))</f>
        <v>99_NCE</v>
      </c>
      <c r="AL2660" s="0" t="str">
        <f aca="false">IF(AND($CF2660&lt;&gt;"",IFERROR(INDEX(subsample_country_map!$C:$C,MATCH($CF2660,subsample_country_map!$A:$A,0)),"")&lt;&gt;""),INDEX(subsample_country_map!$C:$C,MATCH($CF2660,subsample_country_map!$A:$A,0)),INDEX(lookup!$AB:$AB,MATCH($A2660,lookup!$A:$A,0)))</f>
        <v>99_NCE</v>
      </c>
      <c r="AM2660" s="0" t="str">
        <f aca="false">IF(AND($CF2660&lt;&gt;"",IFERROR(INDEX(subsample_country_map!$D:$D,MATCH($CF2660,subsample_country_map!$A:$A,0)),"")&lt;&gt;""),INDEX(subsample_country_map!$D:$D,MATCH($CF2660,subsample_country_map!$A:$A,0)),INDEX(lookup!$AC:$AC,MATCH($A2660,lookup!$A:$A,0)))</f>
        <v>99_NCE</v>
      </c>
      <c r="AN2660" s="0" t="str">
        <f aca="false">IF(AND($CF2660&lt;&gt;"",IFERROR(INDEX(subsample_country_map!$E:$E,MATCH($CF2660,subsample_country_map!$A:$A,0)),"")&lt;&gt;""),INDEX(subsample_country_map!$E:$E,MATCH($CF2660,subsample_country_map!$A:$A,0)),INDEX(lookup!$AD:$AD,MATCH($A2660,lookup!$A:$A,0)))</f>
        <v>99_NCE</v>
      </c>
      <c r="AO2660" s="0" t="str">
        <f aca="false">INDEX(lookup!$Y:$Y,MATCH($A2660,lookup!$A:$A,0))</f>
        <v>1_not published</v>
      </c>
      <c r="AP2660" s="0" t="str">
        <f aca="false">INDEX(lookup!$Z:$Z,MATCH($A2660,lookup!$A:$A,0))</f>
        <v>99_NCE</v>
      </c>
      <c r="AQ2660" s="0" t="str">
        <f aca="false">INDEX(lookup!$W:$W,MATCH($A2660,lookup!$A:$A,0))</f>
        <v>1_fin/acc/econ</v>
      </c>
      <c r="AS2660" s="0" t="s">
        <v>91</v>
      </c>
      <c r="AT2660" s="0" t="s">
        <v>111</v>
      </c>
      <c r="AU2660" s="0" t="s">
        <v>93</v>
      </c>
      <c r="AV2660" s="0" t="s">
        <v>8566</v>
      </c>
      <c r="AX2660" s="0" t="s">
        <v>5566</v>
      </c>
      <c r="BA2660" s="0" t="n">
        <v>38865</v>
      </c>
      <c r="BB2660" s="0" t="s">
        <v>96</v>
      </c>
      <c r="BC2660" s="0" t="s">
        <v>358</v>
      </c>
      <c r="BD2660" s="0" t="s">
        <v>8478</v>
      </c>
      <c r="BE2660" s="0" t="s">
        <v>98</v>
      </c>
      <c r="BI2660" s="0" t="s">
        <v>8562</v>
      </c>
      <c r="BJ2660" s="0" t="s">
        <v>7061</v>
      </c>
      <c r="BK2660" s="0" t="s">
        <v>1453</v>
      </c>
      <c r="BL2660" s="0" t="s">
        <v>8567</v>
      </c>
      <c r="BM2660" s="0" t="s">
        <v>8466</v>
      </c>
      <c r="BN2660" s="0" t="s">
        <v>8467</v>
      </c>
      <c r="BO2660" s="0" t="s">
        <v>105</v>
      </c>
      <c r="BP2660" s="0" t="s">
        <v>8462</v>
      </c>
      <c r="BQ2660" s="0" t="s">
        <v>127</v>
      </c>
      <c r="BT2660" s="0" t="n">
        <v>0</v>
      </c>
      <c r="BU2660" s="0" t="s">
        <v>8468</v>
      </c>
      <c r="BW2660" s="0" t="n">
        <v>2002</v>
      </c>
      <c r="BX2660" s="0" t="n">
        <v>2022</v>
      </c>
      <c r="BY2660" s="0" t="s">
        <v>8469</v>
      </c>
      <c r="BZ2660" s="0" t="n">
        <v>2012</v>
      </c>
      <c r="CA2660" s="0" t="n">
        <v>0.333333333333333</v>
      </c>
      <c r="CB2660" s="0" t="n">
        <v>0</v>
      </c>
      <c r="CC2660" s="0" t="n">
        <v>1</v>
      </c>
      <c r="CD2660" s="0" t="n">
        <v>-0.0147096723881013</v>
      </c>
      <c r="CE2660" s="0" t="n">
        <v>1</v>
      </c>
    </row>
    <row r="2661" customFormat="false" ht="15" hidden="false" customHeight="false" outlineLevel="0" collapsed="false">
      <c r="A2661" s="0" t="s">
        <v>8462</v>
      </c>
      <c r="B2661" s="0" t="n">
        <v>3966</v>
      </c>
      <c r="C2661" s="0" t="n">
        <v>-0.0276227750466213</v>
      </c>
      <c r="D2661" s="0" t="n">
        <v>38613</v>
      </c>
      <c r="E2661" s="0" t="n">
        <f aca="false">IF(ISNUMBER($BA2661),$BA2661,IF(AND(ISNUMBER($D2661),ISNUMBER($BW2661),ISNUMBER($BX2661)),$D2661*($BX2661-$BW2661+1),""))</f>
        <v>38613</v>
      </c>
      <c r="H2661" s="0" t="s">
        <v>118</v>
      </c>
      <c r="I2661" s="0" t="s">
        <v>119</v>
      </c>
      <c r="J2661" s="0" t="n">
        <f aca="false">IF($BW2661&lt;&gt;"",$BW2661,"")</f>
        <v>2002</v>
      </c>
      <c r="K2661" s="0" t="n">
        <f aca="false">IF($BX2661&lt;&gt;"",$BX2661,"")</f>
        <v>2022</v>
      </c>
      <c r="L2661" s="0" t="n">
        <f aca="false">IF(AND(ISNUMBER($BW2661),ISNUMBER($BX2661)),($BW2661+$BX2661)/2,"")</f>
        <v>2012</v>
      </c>
      <c r="M2661" s="0" t="n">
        <f aca="false">IF($L2661&lt;&gt;"",$L2661,"")</f>
        <v>2012</v>
      </c>
      <c r="N2661" s="0" t="n">
        <f aca="false">IF(AND(ISNUMBER($BW2661),ISNUMBER($BX2661)),MIN(1,MAX(0,($BX2661-2016+1)/($BX2661-$BW2661+1))),"")</f>
        <v>0.333333333333333</v>
      </c>
      <c r="O2661" s="0" t="n">
        <f aca="false">IF(AND(ISNUMBER($BW2661),ISNUMBER($BX2661)),MIN(1,MAX(0,($BX2661-2017+1)/($BX2661-$BW2661+1))),"")</f>
        <v>0.285714285714286</v>
      </c>
      <c r="P2661" s="0" t="n">
        <f aca="false">IF(AND(ISNUMBER($BW2661),ISNUMBER($BX2661)),MIN(1,MAX(0,($BX2661-2018+1)/($BX2661-$BW2661+1))),"")</f>
        <v>0.238095238095238</v>
      </c>
      <c r="Q2661" s="0" t="n">
        <f aca="false">IF(AND(ISNUMBER($BW2661),ISNUMBER($BX2661)),MIN(1,MAX(0,($BX2661-2019+1)/($BX2661-$BW2661+1))),"")</f>
        <v>0.19047619047619</v>
      </c>
      <c r="R2661" s="0" t="n">
        <f aca="false">IF(AND(ISNUMBER($BW2661),ISNUMBER($BX2661)),MIN(1,MAX(0,($BX2661-2016+1)/($BX2661-$BW2661+1))),"")</f>
        <v>0.333333333333333</v>
      </c>
      <c r="S2661" s="0" t="n">
        <f aca="false">IF($L2661&lt;&gt;"",IF($L2661&gt;=2015.5,1,0),"")</f>
        <v>0</v>
      </c>
      <c r="T2661" s="0" t="n">
        <f aca="false">IF($L2661&lt;&gt;"",IF($L2661&gt;=2016,1,0),"")</f>
        <v>0</v>
      </c>
      <c r="U2661" s="0" t="n">
        <f aca="false">IF(ISNUMBER($BX2661),IF($BX2661&gt;=2016,1,0),"")</f>
        <v>1</v>
      </c>
      <c r="V2661" s="0" t="n">
        <f aca="false">IF(ISNUMBER($BW2661),IF($BW2661&gt;=2016,1,0),"")</f>
        <v>0</v>
      </c>
      <c r="W2661" s="0" t="str">
        <f aca="false">IF(AND(ISNUMBER($BW2661),ISNUMBER($BX2661)),IF($BW2661&gt;=2016,"post-only",IF($BX2661&lt;2016,"pre-only","mixed")),"")</f>
        <v>mixed</v>
      </c>
      <c r="X2661" s="0" t="n">
        <f aca="false">IF(AND(ISNUMBER($BW2661),ISNUMBER($BX2661)),MIN(1,MAX(0,($BX2661-2017+1)/($BX2661-$BW2661+1))),"")</f>
        <v>0.285714285714286</v>
      </c>
      <c r="Y2661" s="0" t="n">
        <f aca="false">IF(AND(ISNUMBER($BW2661),ISNUMBER($BX2661)),MIN(1,MAX(0,($BX2661-2018+1)/($BX2661-$BW2661+1))),"")</f>
        <v>0.238095238095238</v>
      </c>
      <c r="Z2661" s="0" t="n">
        <f aca="false">IF(AND(ISNUMBER($BW2661),ISNUMBER($BX2661)),MIN(1,MAX(0,($BX2661-2019+1)/($BX2661-$BW2661+1))),"")</f>
        <v>0.19047619047619</v>
      </c>
      <c r="AA2661" s="0" t="n">
        <f aca="false">IF(ISNUMBER($BX2661),IF($BX2661&gt;=2017,1,0),"")</f>
        <v>1</v>
      </c>
      <c r="AB2661" s="0" t="n">
        <f aca="false">IF(ISNUMBER($BX2661),IF($BX2661&gt;=2018,1,0),"")</f>
        <v>1</v>
      </c>
      <c r="AC2661" s="0" t="n">
        <f aca="false">IF(ISNUMBER($BX2661),IF($BX2661&gt;=2019,1,0),"")</f>
        <v>1</v>
      </c>
      <c r="AD2661" s="0" t="n">
        <f aca="false">IF($L2661&lt;&gt;"",IF($L2661&gt;2013,1,0),"")</f>
        <v>0</v>
      </c>
      <c r="AE2661" s="0" t="n">
        <f aca="false">IF($L2661&lt;&gt;"",1+IF($L2661&gt;2011,1,0)+IF($L2661&gt;2014,1,0),"")</f>
        <v>2</v>
      </c>
      <c r="AF2661" s="0" t="s">
        <v>87</v>
      </c>
      <c r="AG2661" s="0" t="s">
        <v>436</v>
      </c>
      <c r="AH2661" s="0" t="s">
        <v>2080</v>
      </c>
      <c r="AI2661" s="0" t="s">
        <v>90</v>
      </c>
      <c r="AJ2661" s="0" t="s">
        <v>90</v>
      </c>
      <c r="AK2661" s="0" t="str">
        <f aca="false">IF(AND($CF2661&lt;&gt;"",IFERROR(INDEX(subsample_country_map!$B:$B,MATCH($CF2661,subsample_country_map!$A:$A,0)),"")&lt;&gt;""),INDEX(subsample_country_map!$B:$B,MATCH($CF2661,subsample_country_map!$A:$A,0)),INDEX(lookup!$AA:$AA,MATCH($A2661,lookup!$A:$A,0)))</f>
        <v>99_NCE</v>
      </c>
      <c r="AL2661" s="0" t="str">
        <f aca="false">IF(AND($CF2661&lt;&gt;"",IFERROR(INDEX(subsample_country_map!$C:$C,MATCH($CF2661,subsample_country_map!$A:$A,0)),"")&lt;&gt;""),INDEX(subsample_country_map!$C:$C,MATCH($CF2661,subsample_country_map!$A:$A,0)),INDEX(lookup!$AB:$AB,MATCH($A2661,lookup!$A:$A,0)))</f>
        <v>99_NCE</v>
      </c>
      <c r="AM2661" s="0" t="str">
        <f aca="false">IF(AND($CF2661&lt;&gt;"",IFERROR(INDEX(subsample_country_map!$D:$D,MATCH($CF2661,subsample_country_map!$A:$A,0)),"")&lt;&gt;""),INDEX(subsample_country_map!$D:$D,MATCH($CF2661,subsample_country_map!$A:$A,0)),INDEX(lookup!$AC:$AC,MATCH($A2661,lookup!$A:$A,0)))</f>
        <v>99_NCE</v>
      </c>
      <c r="AN2661" s="0" t="str">
        <f aca="false">IF(AND($CF2661&lt;&gt;"",IFERROR(INDEX(subsample_country_map!$E:$E,MATCH($CF2661,subsample_country_map!$A:$A,0)),"")&lt;&gt;""),INDEX(subsample_country_map!$E:$E,MATCH($CF2661,subsample_country_map!$A:$A,0)),INDEX(lookup!$AD:$AD,MATCH($A2661,lookup!$A:$A,0)))</f>
        <v>99_NCE</v>
      </c>
      <c r="AO2661" s="0" t="str">
        <f aca="false">INDEX(lookup!$Y:$Y,MATCH($A2661,lookup!$A:$A,0))</f>
        <v>1_not published</v>
      </c>
      <c r="AP2661" s="0" t="str">
        <f aca="false">INDEX(lookup!$Z:$Z,MATCH($A2661,lookup!$A:$A,0))</f>
        <v>99_NCE</v>
      </c>
      <c r="AQ2661" s="0" t="str">
        <f aca="false">INDEX(lookup!$W:$W,MATCH($A2661,lookup!$A:$A,0))</f>
        <v>1_fin/acc/econ</v>
      </c>
      <c r="AS2661" s="0" t="s">
        <v>91</v>
      </c>
      <c r="AT2661" s="0" t="s">
        <v>111</v>
      </c>
      <c r="AU2661" s="0" t="s">
        <v>93</v>
      </c>
      <c r="AV2661" s="0" t="s">
        <v>8568</v>
      </c>
      <c r="AX2661" s="0" t="s">
        <v>8569</v>
      </c>
      <c r="BA2661" s="0" t="n">
        <v>38613</v>
      </c>
      <c r="BB2661" s="0" t="s">
        <v>96</v>
      </c>
      <c r="BC2661" s="0" t="s">
        <v>358</v>
      </c>
      <c r="BD2661" s="0" t="s">
        <v>8478</v>
      </c>
      <c r="BE2661" s="0" t="s">
        <v>98</v>
      </c>
      <c r="BI2661" s="0" t="s">
        <v>8562</v>
      </c>
      <c r="BJ2661" s="0" t="s">
        <v>7322</v>
      </c>
      <c r="BK2661" s="0" t="s">
        <v>1453</v>
      </c>
      <c r="BL2661" s="0" t="s">
        <v>8570</v>
      </c>
      <c r="BM2661" s="0" t="s">
        <v>8466</v>
      </c>
      <c r="BN2661" s="0" t="s">
        <v>8467</v>
      </c>
      <c r="BO2661" s="0" t="s">
        <v>105</v>
      </c>
      <c r="BP2661" s="0" t="s">
        <v>8462</v>
      </c>
      <c r="BQ2661" s="0" t="s">
        <v>127</v>
      </c>
      <c r="BT2661" s="0" t="n">
        <v>0</v>
      </c>
      <c r="BU2661" s="0" t="s">
        <v>8468</v>
      </c>
      <c r="BW2661" s="0" t="n">
        <v>2002</v>
      </c>
      <c r="BX2661" s="0" t="n">
        <v>2022</v>
      </c>
      <c r="BY2661" s="0" t="s">
        <v>8469</v>
      </c>
      <c r="BZ2661" s="0" t="n">
        <v>2012</v>
      </c>
      <c r="CA2661" s="0" t="n">
        <v>0.333333333333333</v>
      </c>
      <c r="CB2661" s="0" t="n">
        <v>0</v>
      </c>
      <c r="CC2661" s="0" t="n">
        <v>1</v>
      </c>
      <c r="CD2661" s="0" t="n">
        <v>-0.0276298038201889</v>
      </c>
      <c r="CE2661" s="0" t="n">
        <v>1</v>
      </c>
    </row>
    <row r="2662" customFormat="false" ht="15" hidden="false" customHeight="false" outlineLevel="0" collapsed="false">
      <c r="A2662" s="0" t="s">
        <v>8462</v>
      </c>
      <c r="B2662" s="0" t="n">
        <v>3967</v>
      </c>
      <c r="C2662" s="0" t="n">
        <v>-0.0189405753175406</v>
      </c>
      <c r="D2662" s="0" t="n">
        <v>40449</v>
      </c>
      <c r="E2662" s="0" t="n">
        <f aca="false">IF(ISNUMBER($BA2662),$BA2662,IF(AND(ISNUMBER($D2662),ISNUMBER($BW2662),ISNUMBER($BX2662)),$D2662*($BX2662-$BW2662+1),""))</f>
        <v>40449</v>
      </c>
      <c r="H2662" s="0" t="s">
        <v>118</v>
      </c>
      <c r="I2662" s="0" t="s">
        <v>119</v>
      </c>
      <c r="J2662" s="0" t="n">
        <f aca="false">IF($BW2662&lt;&gt;"",$BW2662,"")</f>
        <v>2002</v>
      </c>
      <c r="K2662" s="0" t="n">
        <f aca="false">IF($BX2662&lt;&gt;"",$BX2662,"")</f>
        <v>2022</v>
      </c>
      <c r="L2662" s="0" t="n">
        <f aca="false">IF(AND(ISNUMBER($BW2662),ISNUMBER($BX2662)),($BW2662+$BX2662)/2,"")</f>
        <v>2012</v>
      </c>
      <c r="M2662" s="0" t="n">
        <f aca="false">IF($L2662&lt;&gt;"",$L2662,"")</f>
        <v>2012</v>
      </c>
      <c r="N2662" s="0" t="n">
        <f aca="false">IF(AND(ISNUMBER($BW2662),ISNUMBER($BX2662)),MIN(1,MAX(0,($BX2662-2016+1)/($BX2662-$BW2662+1))),"")</f>
        <v>0.333333333333333</v>
      </c>
      <c r="O2662" s="0" t="n">
        <f aca="false">IF(AND(ISNUMBER($BW2662),ISNUMBER($BX2662)),MIN(1,MAX(0,($BX2662-2017+1)/($BX2662-$BW2662+1))),"")</f>
        <v>0.285714285714286</v>
      </c>
      <c r="P2662" s="0" t="n">
        <f aca="false">IF(AND(ISNUMBER($BW2662),ISNUMBER($BX2662)),MIN(1,MAX(0,($BX2662-2018+1)/($BX2662-$BW2662+1))),"")</f>
        <v>0.238095238095238</v>
      </c>
      <c r="Q2662" s="0" t="n">
        <f aca="false">IF(AND(ISNUMBER($BW2662),ISNUMBER($BX2662)),MIN(1,MAX(0,($BX2662-2019+1)/($BX2662-$BW2662+1))),"")</f>
        <v>0.19047619047619</v>
      </c>
      <c r="R2662" s="0" t="n">
        <f aca="false">IF(AND(ISNUMBER($BW2662),ISNUMBER($BX2662)),MIN(1,MAX(0,($BX2662-2016+1)/($BX2662-$BW2662+1))),"")</f>
        <v>0.333333333333333</v>
      </c>
      <c r="S2662" s="0" t="n">
        <f aca="false">IF($L2662&lt;&gt;"",IF($L2662&gt;=2015.5,1,0),"")</f>
        <v>0</v>
      </c>
      <c r="T2662" s="0" t="n">
        <f aca="false">IF($L2662&lt;&gt;"",IF($L2662&gt;=2016,1,0),"")</f>
        <v>0</v>
      </c>
      <c r="U2662" s="0" t="n">
        <f aca="false">IF(ISNUMBER($BX2662),IF($BX2662&gt;=2016,1,0),"")</f>
        <v>1</v>
      </c>
      <c r="V2662" s="0" t="n">
        <f aca="false">IF(ISNUMBER($BW2662),IF($BW2662&gt;=2016,1,0),"")</f>
        <v>0</v>
      </c>
      <c r="W2662" s="0" t="str">
        <f aca="false">IF(AND(ISNUMBER($BW2662),ISNUMBER($BX2662)),IF($BW2662&gt;=2016,"post-only",IF($BX2662&lt;2016,"pre-only","mixed")),"")</f>
        <v>mixed</v>
      </c>
      <c r="X2662" s="0" t="n">
        <f aca="false">IF(AND(ISNUMBER($BW2662),ISNUMBER($BX2662)),MIN(1,MAX(0,($BX2662-2017+1)/($BX2662-$BW2662+1))),"")</f>
        <v>0.285714285714286</v>
      </c>
      <c r="Y2662" s="0" t="n">
        <f aca="false">IF(AND(ISNUMBER($BW2662),ISNUMBER($BX2662)),MIN(1,MAX(0,($BX2662-2018+1)/($BX2662-$BW2662+1))),"")</f>
        <v>0.238095238095238</v>
      </c>
      <c r="Z2662" s="0" t="n">
        <f aca="false">IF(AND(ISNUMBER($BW2662),ISNUMBER($BX2662)),MIN(1,MAX(0,($BX2662-2019+1)/($BX2662-$BW2662+1))),"")</f>
        <v>0.19047619047619</v>
      </c>
      <c r="AA2662" s="0" t="n">
        <f aca="false">IF(ISNUMBER($BX2662),IF($BX2662&gt;=2017,1,0),"")</f>
        <v>1</v>
      </c>
      <c r="AB2662" s="0" t="n">
        <f aca="false">IF(ISNUMBER($BX2662),IF($BX2662&gt;=2018,1,0),"")</f>
        <v>1</v>
      </c>
      <c r="AC2662" s="0" t="n">
        <f aca="false">IF(ISNUMBER($BX2662),IF($BX2662&gt;=2019,1,0),"")</f>
        <v>1</v>
      </c>
      <c r="AD2662" s="0" t="n">
        <f aca="false">IF($L2662&lt;&gt;"",IF($L2662&gt;2013,1,0),"")</f>
        <v>0</v>
      </c>
      <c r="AE2662" s="0" t="n">
        <f aca="false">IF($L2662&lt;&gt;"",1+IF($L2662&gt;2011,1,0)+IF($L2662&gt;2014,1,0),"")</f>
        <v>2</v>
      </c>
      <c r="AF2662" s="0" t="s">
        <v>87</v>
      </c>
      <c r="AG2662" s="0" t="s">
        <v>88</v>
      </c>
      <c r="AH2662" s="0" t="s">
        <v>2080</v>
      </c>
      <c r="AI2662" s="0" t="s">
        <v>90</v>
      </c>
      <c r="AJ2662" s="0" t="s">
        <v>90</v>
      </c>
      <c r="AK2662" s="0" t="str">
        <f aca="false">IF(AND($CF2662&lt;&gt;"",IFERROR(INDEX(subsample_country_map!$B:$B,MATCH($CF2662,subsample_country_map!$A:$A,0)),"")&lt;&gt;""),INDEX(subsample_country_map!$B:$B,MATCH($CF2662,subsample_country_map!$A:$A,0)),INDEX(lookup!$AA:$AA,MATCH($A2662,lookup!$A:$A,0)))</f>
        <v>99_NCE</v>
      </c>
      <c r="AL2662" s="0" t="str">
        <f aca="false">IF(AND($CF2662&lt;&gt;"",IFERROR(INDEX(subsample_country_map!$C:$C,MATCH($CF2662,subsample_country_map!$A:$A,0)),"")&lt;&gt;""),INDEX(subsample_country_map!$C:$C,MATCH($CF2662,subsample_country_map!$A:$A,0)),INDEX(lookup!$AB:$AB,MATCH($A2662,lookup!$A:$A,0)))</f>
        <v>99_NCE</v>
      </c>
      <c r="AM2662" s="0" t="str">
        <f aca="false">IF(AND($CF2662&lt;&gt;"",IFERROR(INDEX(subsample_country_map!$D:$D,MATCH($CF2662,subsample_country_map!$A:$A,0)),"")&lt;&gt;""),INDEX(subsample_country_map!$D:$D,MATCH($CF2662,subsample_country_map!$A:$A,0)),INDEX(lookup!$AC:$AC,MATCH($A2662,lookup!$A:$A,0)))</f>
        <v>99_NCE</v>
      </c>
      <c r="AN2662" s="0" t="str">
        <f aca="false">IF(AND($CF2662&lt;&gt;"",IFERROR(INDEX(subsample_country_map!$E:$E,MATCH($CF2662,subsample_country_map!$A:$A,0)),"")&lt;&gt;""),INDEX(subsample_country_map!$E:$E,MATCH($CF2662,subsample_country_map!$A:$A,0)),INDEX(lookup!$AD:$AD,MATCH($A2662,lookup!$A:$A,0)))</f>
        <v>99_NCE</v>
      </c>
      <c r="AO2662" s="0" t="str">
        <f aca="false">INDEX(lookup!$Y:$Y,MATCH($A2662,lookup!$A:$A,0))</f>
        <v>1_not published</v>
      </c>
      <c r="AP2662" s="0" t="str">
        <f aca="false">INDEX(lookup!$Z:$Z,MATCH($A2662,lookup!$A:$A,0))</f>
        <v>99_NCE</v>
      </c>
      <c r="AQ2662" s="0" t="str">
        <f aca="false">INDEX(lookup!$W:$W,MATCH($A2662,lookup!$A:$A,0))</f>
        <v>1_fin/acc/econ</v>
      </c>
      <c r="AS2662" s="0" t="s">
        <v>91</v>
      </c>
      <c r="AT2662" s="0" t="s">
        <v>111</v>
      </c>
      <c r="AU2662" s="0" t="s">
        <v>93</v>
      </c>
      <c r="AV2662" s="0" t="s">
        <v>8571</v>
      </c>
      <c r="AX2662" s="0" t="s">
        <v>8561</v>
      </c>
      <c r="BA2662" s="0" t="n">
        <v>40449</v>
      </c>
      <c r="BB2662" s="0" t="s">
        <v>96</v>
      </c>
      <c r="BC2662" s="0" t="s">
        <v>358</v>
      </c>
      <c r="BD2662" s="0" t="s">
        <v>8478</v>
      </c>
      <c r="BE2662" s="0" t="s">
        <v>98</v>
      </c>
      <c r="BI2662" s="0" t="s">
        <v>8572</v>
      </c>
      <c r="BJ2662" s="0" t="s">
        <v>7051</v>
      </c>
      <c r="BK2662" s="0" t="s">
        <v>1878</v>
      </c>
      <c r="BL2662" s="0" t="s">
        <v>8573</v>
      </c>
      <c r="BM2662" s="0" t="s">
        <v>8517</v>
      </c>
      <c r="BN2662" s="0" t="s">
        <v>8467</v>
      </c>
      <c r="BO2662" s="0" t="s">
        <v>105</v>
      </c>
      <c r="BP2662" s="0" t="s">
        <v>8462</v>
      </c>
      <c r="BQ2662" s="0" t="s">
        <v>127</v>
      </c>
      <c r="BT2662" s="0" t="n">
        <v>0</v>
      </c>
      <c r="BU2662" s="0" t="s">
        <v>8468</v>
      </c>
      <c r="BW2662" s="0" t="n">
        <v>2002</v>
      </c>
      <c r="BX2662" s="0" t="n">
        <v>2022</v>
      </c>
      <c r="BY2662" s="0" t="s">
        <v>8469</v>
      </c>
      <c r="BZ2662" s="0" t="n">
        <v>2012</v>
      </c>
      <c r="CA2662" s="0" t="n">
        <v>0.333333333333333</v>
      </c>
      <c r="CB2662" s="0" t="n">
        <v>0</v>
      </c>
      <c r="CC2662" s="0" t="n">
        <v>1</v>
      </c>
      <c r="CD2662" s="0" t="n">
        <v>-0.0189428407532369</v>
      </c>
      <c r="CE2662" s="0" t="n">
        <v>1</v>
      </c>
    </row>
    <row r="2663" customFormat="false" ht="15" hidden="false" customHeight="false" outlineLevel="0" collapsed="false">
      <c r="A2663" s="0" t="s">
        <v>8462</v>
      </c>
      <c r="B2663" s="0" t="n">
        <v>3968</v>
      </c>
      <c r="C2663" s="0" t="n">
        <v>-0.0191393540380939</v>
      </c>
      <c r="D2663" s="0" t="n">
        <v>40449</v>
      </c>
      <c r="E2663" s="0" t="n">
        <f aca="false">IF(ISNUMBER($BA2663),$BA2663,IF(AND(ISNUMBER($D2663),ISNUMBER($BW2663),ISNUMBER($BX2663)),$D2663*($BX2663-$BW2663+1),""))</f>
        <v>40449</v>
      </c>
      <c r="H2663" s="0" t="s">
        <v>118</v>
      </c>
      <c r="I2663" s="0" t="s">
        <v>119</v>
      </c>
      <c r="J2663" s="0" t="n">
        <f aca="false">IF($BW2663&lt;&gt;"",$BW2663,"")</f>
        <v>2002</v>
      </c>
      <c r="K2663" s="0" t="n">
        <f aca="false">IF($BX2663&lt;&gt;"",$BX2663,"")</f>
        <v>2022</v>
      </c>
      <c r="L2663" s="0" t="n">
        <f aca="false">IF(AND(ISNUMBER($BW2663),ISNUMBER($BX2663)),($BW2663+$BX2663)/2,"")</f>
        <v>2012</v>
      </c>
      <c r="M2663" s="0" t="n">
        <f aca="false">IF($L2663&lt;&gt;"",$L2663,"")</f>
        <v>2012</v>
      </c>
      <c r="N2663" s="0" t="n">
        <f aca="false">IF(AND(ISNUMBER($BW2663),ISNUMBER($BX2663)),MIN(1,MAX(0,($BX2663-2016+1)/($BX2663-$BW2663+1))),"")</f>
        <v>0.333333333333333</v>
      </c>
      <c r="O2663" s="0" t="n">
        <f aca="false">IF(AND(ISNUMBER($BW2663),ISNUMBER($BX2663)),MIN(1,MAX(0,($BX2663-2017+1)/($BX2663-$BW2663+1))),"")</f>
        <v>0.285714285714286</v>
      </c>
      <c r="P2663" s="0" t="n">
        <f aca="false">IF(AND(ISNUMBER($BW2663),ISNUMBER($BX2663)),MIN(1,MAX(0,($BX2663-2018+1)/($BX2663-$BW2663+1))),"")</f>
        <v>0.238095238095238</v>
      </c>
      <c r="Q2663" s="0" t="n">
        <f aca="false">IF(AND(ISNUMBER($BW2663),ISNUMBER($BX2663)),MIN(1,MAX(0,($BX2663-2019+1)/($BX2663-$BW2663+1))),"")</f>
        <v>0.19047619047619</v>
      </c>
      <c r="R2663" s="0" t="n">
        <f aca="false">IF(AND(ISNUMBER($BW2663),ISNUMBER($BX2663)),MIN(1,MAX(0,($BX2663-2016+1)/($BX2663-$BW2663+1))),"")</f>
        <v>0.333333333333333</v>
      </c>
      <c r="S2663" s="0" t="n">
        <f aca="false">IF($L2663&lt;&gt;"",IF($L2663&gt;=2015.5,1,0),"")</f>
        <v>0</v>
      </c>
      <c r="T2663" s="0" t="n">
        <f aca="false">IF($L2663&lt;&gt;"",IF($L2663&gt;=2016,1,0),"")</f>
        <v>0</v>
      </c>
      <c r="U2663" s="0" t="n">
        <f aca="false">IF(ISNUMBER($BX2663),IF($BX2663&gt;=2016,1,0),"")</f>
        <v>1</v>
      </c>
      <c r="V2663" s="0" t="n">
        <f aca="false">IF(ISNUMBER($BW2663),IF($BW2663&gt;=2016,1,0),"")</f>
        <v>0</v>
      </c>
      <c r="W2663" s="0" t="str">
        <f aca="false">IF(AND(ISNUMBER($BW2663),ISNUMBER($BX2663)),IF($BW2663&gt;=2016,"post-only",IF($BX2663&lt;2016,"pre-only","mixed")),"")</f>
        <v>mixed</v>
      </c>
      <c r="X2663" s="0" t="n">
        <f aca="false">IF(AND(ISNUMBER($BW2663),ISNUMBER($BX2663)),MIN(1,MAX(0,($BX2663-2017+1)/($BX2663-$BW2663+1))),"")</f>
        <v>0.285714285714286</v>
      </c>
      <c r="Y2663" s="0" t="n">
        <f aca="false">IF(AND(ISNUMBER($BW2663),ISNUMBER($BX2663)),MIN(1,MAX(0,($BX2663-2018+1)/($BX2663-$BW2663+1))),"")</f>
        <v>0.238095238095238</v>
      </c>
      <c r="Z2663" s="0" t="n">
        <f aca="false">IF(AND(ISNUMBER($BW2663),ISNUMBER($BX2663)),MIN(1,MAX(0,($BX2663-2019+1)/($BX2663-$BW2663+1))),"")</f>
        <v>0.19047619047619</v>
      </c>
      <c r="AA2663" s="0" t="n">
        <f aca="false">IF(ISNUMBER($BX2663),IF($BX2663&gt;=2017,1,0),"")</f>
        <v>1</v>
      </c>
      <c r="AB2663" s="0" t="n">
        <f aca="false">IF(ISNUMBER($BX2663),IF($BX2663&gt;=2018,1,0),"")</f>
        <v>1</v>
      </c>
      <c r="AC2663" s="0" t="n">
        <f aca="false">IF(ISNUMBER($BX2663),IF($BX2663&gt;=2019,1,0),"")</f>
        <v>1</v>
      </c>
      <c r="AD2663" s="0" t="n">
        <f aca="false">IF($L2663&lt;&gt;"",IF($L2663&gt;2013,1,0),"")</f>
        <v>0</v>
      </c>
      <c r="AE2663" s="0" t="n">
        <f aca="false">IF($L2663&lt;&gt;"",1+IF($L2663&gt;2011,1,0)+IF($L2663&gt;2014,1,0),"")</f>
        <v>2</v>
      </c>
      <c r="AF2663" s="0" t="s">
        <v>87</v>
      </c>
      <c r="AG2663" s="0" t="s">
        <v>88</v>
      </c>
      <c r="AH2663" s="0" t="s">
        <v>2080</v>
      </c>
      <c r="AI2663" s="0" t="s">
        <v>90</v>
      </c>
      <c r="AJ2663" s="0" t="s">
        <v>90</v>
      </c>
      <c r="AK2663" s="0" t="str">
        <f aca="false">IF(AND($CF2663&lt;&gt;"",IFERROR(INDEX(subsample_country_map!$B:$B,MATCH($CF2663,subsample_country_map!$A:$A,0)),"")&lt;&gt;""),INDEX(subsample_country_map!$B:$B,MATCH($CF2663,subsample_country_map!$A:$A,0)),INDEX(lookup!$AA:$AA,MATCH($A2663,lookup!$A:$A,0)))</f>
        <v>99_NCE</v>
      </c>
      <c r="AL2663" s="0" t="str">
        <f aca="false">IF(AND($CF2663&lt;&gt;"",IFERROR(INDEX(subsample_country_map!$C:$C,MATCH($CF2663,subsample_country_map!$A:$A,0)),"")&lt;&gt;""),INDEX(subsample_country_map!$C:$C,MATCH($CF2663,subsample_country_map!$A:$A,0)),INDEX(lookup!$AB:$AB,MATCH($A2663,lookup!$A:$A,0)))</f>
        <v>99_NCE</v>
      </c>
      <c r="AM2663" s="0" t="str">
        <f aca="false">IF(AND($CF2663&lt;&gt;"",IFERROR(INDEX(subsample_country_map!$D:$D,MATCH($CF2663,subsample_country_map!$A:$A,0)),"")&lt;&gt;""),INDEX(subsample_country_map!$D:$D,MATCH($CF2663,subsample_country_map!$A:$A,0)),INDEX(lookup!$AC:$AC,MATCH($A2663,lookup!$A:$A,0)))</f>
        <v>99_NCE</v>
      </c>
      <c r="AN2663" s="0" t="str">
        <f aca="false">IF(AND($CF2663&lt;&gt;"",IFERROR(INDEX(subsample_country_map!$E:$E,MATCH($CF2663,subsample_country_map!$A:$A,0)),"")&lt;&gt;""),INDEX(subsample_country_map!$E:$E,MATCH($CF2663,subsample_country_map!$A:$A,0)),INDEX(lookup!$AD:$AD,MATCH($A2663,lookup!$A:$A,0)))</f>
        <v>99_NCE</v>
      </c>
      <c r="AO2663" s="0" t="str">
        <f aca="false">INDEX(lookup!$Y:$Y,MATCH($A2663,lookup!$A:$A,0))</f>
        <v>1_not published</v>
      </c>
      <c r="AP2663" s="0" t="str">
        <f aca="false">INDEX(lookup!$Z:$Z,MATCH($A2663,lookup!$A:$A,0))</f>
        <v>99_NCE</v>
      </c>
      <c r="AQ2663" s="0" t="str">
        <f aca="false">INDEX(lookup!$W:$W,MATCH($A2663,lookup!$A:$A,0))</f>
        <v>1_fin/acc/econ</v>
      </c>
      <c r="AS2663" s="0" t="s">
        <v>91</v>
      </c>
      <c r="AT2663" s="0" t="s">
        <v>111</v>
      </c>
      <c r="AU2663" s="0" t="s">
        <v>93</v>
      </c>
      <c r="AV2663" s="0" t="s">
        <v>3086</v>
      </c>
      <c r="AX2663" s="0" t="s">
        <v>1290</v>
      </c>
      <c r="BA2663" s="0" t="n">
        <v>40449</v>
      </c>
      <c r="BB2663" s="0" t="s">
        <v>96</v>
      </c>
      <c r="BC2663" s="0" t="s">
        <v>358</v>
      </c>
      <c r="BD2663" s="0" t="s">
        <v>8478</v>
      </c>
      <c r="BE2663" s="0" t="s">
        <v>98</v>
      </c>
      <c r="BI2663" s="0" t="s">
        <v>8572</v>
      </c>
      <c r="BJ2663" s="0" t="s">
        <v>7057</v>
      </c>
      <c r="BK2663" s="0" t="s">
        <v>1878</v>
      </c>
      <c r="BL2663" s="0" t="s">
        <v>8574</v>
      </c>
      <c r="BM2663" s="0" t="s">
        <v>8529</v>
      </c>
      <c r="BN2663" s="0" t="s">
        <v>8467</v>
      </c>
      <c r="BO2663" s="0" t="s">
        <v>105</v>
      </c>
      <c r="BP2663" s="0" t="s">
        <v>8462</v>
      </c>
      <c r="BQ2663" s="0" t="s">
        <v>127</v>
      </c>
      <c r="BT2663" s="0" t="n">
        <v>0</v>
      </c>
      <c r="BU2663" s="0" t="s">
        <v>8468</v>
      </c>
      <c r="BW2663" s="0" t="n">
        <v>2002</v>
      </c>
      <c r="BX2663" s="0" t="n">
        <v>2022</v>
      </c>
      <c r="BY2663" s="0" t="s">
        <v>8469</v>
      </c>
      <c r="BZ2663" s="0" t="n">
        <v>2012</v>
      </c>
      <c r="CA2663" s="0" t="n">
        <v>0.333333333333333</v>
      </c>
      <c r="CB2663" s="0" t="n">
        <v>0</v>
      </c>
      <c r="CC2663" s="0" t="n">
        <v>1</v>
      </c>
      <c r="CD2663" s="0" t="n">
        <v>-0.0191416915618918</v>
      </c>
      <c r="CE2663" s="0" t="n">
        <v>1</v>
      </c>
    </row>
    <row r="2664" customFormat="false" ht="15" hidden="false" customHeight="false" outlineLevel="0" collapsed="false">
      <c r="A2664" s="0" t="s">
        <v>8462</v>
      </c>
      <c r="B2664" s="0" t="n">
        <v>3969</v>
      </c>
      <c r="C2664" s="0" t="n">
        <v>-0.0124294686707371</v>
      </c>
      <c r="D2664" s="0" t="n">
        <v>40449</v>
      </c>
      <c r="E2664" s="0" t="n">
        <f aca="false">IF(ISNUMBER($BA2664),$BA2664,IF(AND(ISNUMBER($D2664),ISNUMBER($BW2664),ISNUMBER($BX2664)),$D2664*($BX2664-$BW2664+1),""))</f>
        <v>40449</v>
      </c>
      <c r="H2664" s="0" t="s">
        <v>118</v>
      </c>
      <c r="I2664" s="0" t="s">
        <v>119</v>
      </c>
      <c r="J2664" s="0" t="n">
        <f aca="false">IF($BW2664&lt;&gt;"",$BW2664,"")</f>
        <v>2002</v>
      </c>
      <c r="K2664" s="0" t="n">
        <f aca="false">IF($BX2664&lt;&gt;"",$BX2664,"")</f>
        <v>2022</v>
      </c>
      <c r="L2664" s="0" t="n">
        <f aca="false">IF(AND(ISNUMBER($BW2664),ISNUMBER($BX2664)),($BW2664+$BX2664)/2,"")</f>
        <v>2012</v>
      </c>
      <c r="M2664" s="0" t="n">
        <f aca="false">IF($L2664&lt;&gt;"",$L2664,"")</f>
        <v>2012</v>
      </c>
      <c r="N2664" s="0" t="n">
        <f aca="false">IF(AND(ISNUMBER($BW2664),ISNUMBER($BX2664)),MIN(1,MAX(0,($BX2664-2016+1)/($BX2664-$BW2664+1))),"")</f>
        <v>0.333333333333333</v>
      </c>
      <c r="O2664" s="0" t="n">
        <f aca="false">IF(AND(ISNUMBER($BW2664),ISNUMBER($BX2664)),MIN(1,MAX(0,($BX2664-2017+1)/($BX2664-$BW2664+1))),"")</f>
        <v>0.285714285714286</v>
      </c>
      <c r="P2664" s="0" t="n">
        <f aca="false">IF(AND(ISNUMBER($BW2664),ISNUMBER($BX2664)),MIN(1,MAX(0,($BX2664-2018+1)/($BX2664-$BW2664+1))),"")</f>
        <v>0.238095238095238</v>
      </c>
      <c r="Q2664" s="0" t="n">
        <f aca="false">IF(AND(ISNUMBER($BW2664),ISNUMBER($BX2664)),MIN(1,MAX(0,($BX2664-2019+1)/($BX2664-$BW2664+1))),"")</f>
        <v>0.19047619047619</v>
      </c>
      <c r="R2664" s="0" t="n">
        <f aca="false">IF(AND(ISNUMBER($BW2664),ISNUMBER($BX2664)),MIN(1,MAX(0,($BX2664-2016+1)/($BX2664-$BW2664+1))),"")</f>
        <v>0.333333333333333</v>
      </c>
      <c r="S2664" s="0" t="n">
        <f aca="false">IF($L2664&lt;&gt;"",IF($L2664&gt;=2015.5,1,0),"")</f>
        <v>0</v>
      </c>
      <c r="T2664" s="0" t="n">
        <f aca="false">IF($L2664&lt;&gt;"",IF($L2664&gt;=2016,1,0),"")</f>
        <v>0</v>
      </c>
      <c r="U2664" s="0" t="n">
        <f aca="false">IF(ISNUMBER($BX2664),IF($BX2664&gt;=2016,1,0),"")</f>
        <v>1</v>
      </c>
      <c r="V2664" s="0" t="n">
        <f aca="false">IF(ISNUMBER($BW2664),IF($BW2664&gt;=2016,1,0),"")</f>
        <v>0</v>
      </c>
      <c r="W2664" s="0" t="str">
        <f aca="false">IF(AND(ISNUMBER($BW2664),ISNUMBER($BX2664)),IF($BW2664&gt;=2016,"post-only",IF($BX2664&lt;2016,"pre-only","mixed")),"")</f>
        <v>mixed</v>
      </c>
      <c r="X2664" s="0" t="n">
        <f aca="false">IF(AND(ISNUMBER($BW2664),ISNUMBER($BX2664)),MIN(1,MAX(0,($BX2664-2017+1)/($BX2664-$BW2664+1))),"")</f>
        <v>0.285714285714286</v>
      </c>
      <c r="Y2664" s="0" t="n">
        <f aca="false">IF(AND(ISNUMBER($BW2664),ISNUMBER($BX2664)),MIN(1,MAX(0,($BX2664-2018+1)/($BX2664-$BW2664+1))),"")</f>
        <v>0.238095238095238</v>
      </c>
      <c r="Z2664" s="0" t="n">
        <f aca="false">IF(AND(ISNUMBER($BW2664),ISNUMBER($BX2664)),MIN(1,MAX(0,($BX2664-2019+1)/($BX2664-$BW2664+1))),"")</f>
        <v>0.19047619047619</v>
      </c>
      <c r="AA2664" s="0" t="n">
        <f aca="false">IF(ISNUMBER($BX2664),IF($BX2664&gt;=2017,1,0),"")</f>
        <v>1</v>
      </c>
      <c r="AB2664" s="0" t="n">
        <f aca="false">IF(ISNUMBER($BX2664),IF($BX2664&gt;=2018,1,0),"")</f>
        <v>1</v>
      </c>
      <c r="AC2664" s="0" t="n">
        <f aca="false">IF(ISNUMBER($BX2664),IF($BX2664&gt;=2019,1,0),"")</f>
        <v>1</v>
      </c>
      <c r="AD2664" s="0" t="n">
        <f aca="false">IF($L2664&lt;&gt;"",IF($L2664&gt;2013,1,0),"")</f>
        <v>0</v>
      </c>
      <c r="AE2664" s="0" t="n">
        <f aca="false">IF($L2664&lt;&gt;"",1+IF($L2664&gt;2011,1,0)+IF($L2664&gt;2014,1,0),"")</f>
        <v>2</v>
      </c>
      <c r="AF2664" s="0" t="s">
        <v>87</v>
      </c>
      <c r="AG2664" s="0" t="s">
        <v>88</v>
      </c>
      <c r="AH2664" s="0" t="s">
        <v>2080</v>
      </c>
      <c r="AI2664" s="0" t="s">
        <v>90</v>
      </c>
      <c r="AJ2664" s="0" t="s">
        <v>90</v>
      </c>
      <c r="AK2664" s="0" t="str">
        <f aca="false">IF(AND($CF2664&lt;&gt;"",IFERROR(INDEX(subsample_country_map!$B:$B,MATCH($CF2664,subsample_country_map!$A:$A,0)),"")&lt;&gt;""),INDEX(subsample_country_map!$B:$B,MATCH($CF2664,subsample_country_map!$A:$A,0)),INDEX(lookup!$AA:$AA,MATCH($A2664,lookup!$A:$A,0)))</f>
        <v>99_NCE</v>
      </c>
      <c r="AL2664" s="0" t="str">
        <f aca="false">IF(AND($CF2664&lt;&gt;"",IFERROR(INDEX(subsample_country_map!$C:$C,MATCH($CF2664,subsample_country_map!$A:$A,0)),"")&lt;&gt;""),INDEX(subsample_country_map!$C:$C,MATCH($CF2664,subsample_country_map!$A:$A,0)),INDEX(lookup!$AB:$AB,MATCH($A2664,lookup!$A:$A,0)))</f>
        <v>99_NCE</v>
      </c>
      <c r="AM2664" s="0" t="str">
        <f aca="false">IF(AND($CF2664&lt;&gt;"",IFERROR(INDEX(subsample_country_map!$D:$D,MATCH($CF2664,subsample_country_map!$A:$A,0)),"")&lt;&gt;""),INDEX(subsample_country_map!$D:$D,MATCH($CF2664,subsample_country_map!$A:$A,0)),INDEX(lookup!$AC:$AC,MATCH($A2664,lookup!$A:$A,0)))</f>
        <v>99_NCE</v>
      </c>
      <c r="AN2664" s="0" t="str">
        <f aca="false">IF(AND($CF2664&lt;&gt;"",IFERROR(INDEX(subsample_country_map!$E:$E,MATCH($CF2664,subsample_country_map!$A:$A,0)),"")&lt;&gt;""),INDEX(subsample_country_map!$E:$E,MATCH($CF2664,subsample_country_map!$A:$A,0)),INDEX(lookup!$AD:$AD,MATCH($A2664,lookup!$A:$A,0)))</f>
        <v>99_NCE</v>
      </c>
      <c r="AO2664" s="0" t="str">
        <f aca="false">INDEX(lookup!$Y:$Y,MATCH($A2664,lookup!$A:$A,0))</f>
        <v>1_not published</v>
      </c>
      <c r="AP2664" s="0" t="str">
        <f aca="false">INDEX(lookup!$Z:$Z,MATCH($A2664,lookup!$A:$A,0))</f>
        <v>99_NCE</v>
      </c>
      <c r="AQ2664" s="0" t="str">
        <f aca="false">INDEX(lookup!$W:$W,MATCH($A2664,lookup!$A:$A,0))</f>
        <v>1_fin/acc/econ</v>
      </c>
      <c r="AS2664" s="0" t="s">
        <v>91</v>
      </c>
      <c r="AT2664" s="0" t="s">
        <v>111</v>
      </c>
      <c r="AU2664" s="0" t="s">
        <v>93</v>
      </c>
      <c r="AV2664" s="0" t="s">
        <v>3086</v>
      </c>
      <c r="AX2664" s="0" t="s">
        <v>8575</v>
      </c>
      <c r="BA2664" s="0" t="n">
        <v>40449</v>
      </c>
      <c r="BB2664" s="0" t="s">
        <v>96</v>
      </c>
      <c r="BC2664" s="0" t="s">
        <v>358</v>
      </c>
      <c r="BD2664" s="0" t="s">
        <v>8478</v>
      </c>
      <c r="BE2664" s="0" t="s">
        <v>98</v>
      </c>
      <c r="BI2664" s="0" t="s">
        <v>8572</v>
      </c>
      <c r="BJ2664" s="0" t="s">
        <v>7061</v>
      </c>
      <c r="BK2664" s="0" t="s">
        <v>1878</v>
      </c>
      <c r="BL2664" s="0" t="s">
        <v>8576</v>
      </c>
      <c r="BM2664" s="0" t="s">
        <v>8577</v>
      </c>
      <c r="BN2664" s="0" t="s">
        <v>8467</v>
      </c>
      <c r="BO2664" s="0" t="s">
        <v>105</v>
      </c>
      <c r="BP2664" s="0" t="s">
        <v>8462</v>
      </c>
      <c r="BQ2664" s="0" t="s">
        <v>127</v>
      </c>
      <c r="BT2664" s="0" t="n">
        <v>0</v>
      </c>
      <c r="BU2664" s="0" t="s">
        <v>8468</v>
      </c>
      <c r="BW2664" s="0" t="n">
        <v>2002</v>
      </c>
      <c r="BX2664" s="0" t="n">
        <v>2022</v>
      </c>
      <c r="BY2664" s="0" t="s">
        <v>8469</v>
      </c>
      <c r="BZ2664" s="0" t="n">
        <v>2012</v>
      </c>
      <c r="CA2664" s="0" t="n">
        <v>0.333333333333333</v>
      </c>
      <c r="CB2664" s="0" t="n">
        <v>0</v>
      </c>
      <c r="CC2664" s="0" t="n">
        <v>1</v>
      </c>
      <c r="CD2664" s="0" t="n">
        <v>-0.012430108813289</v>
      </c>
      <c r="CE2664" s="0" t="n">
        <v>1</v>
      </c>
    </row>
    <row r="2665" customFormat="false" ht="15" hidden="false" customHeight="false" outlineLevel="0" collapsed="false">
      <c r="A2665" s="0" t="s">
        <v>8578</v>
      </c>
      <c r="B2665" s="0" t="n">
        <v>3970</v>
      </c>
      <c r="C2665" s="0" t="n">
        <v>0.048</v>
      </c>
      <c r="D2665" s="0" t="n">
        <v>10212</v>
      </c>
      <c r="E2665" s="0" t="n">
        <f aca="false">IF(ISNUMBER($BA2665),$BA2665,IF(AND(ISNUMBER($D2665),ISNUMBER($BW2665),ISNUMBER($BX2665)),$D2665*($BX2665-$BW2665+1),""))</f>
        <v>10212</v>
      </c>
      <c r="H2665" s="0" t="s">
        <v>85</v>
      </c>
      <c r="I2665" s="0" t="s">
        <v>86</v>
      </c>
      <c r="J2665" s="0" t="n">
        <f aca="false">IF($BW2665&lt;&gt;"",$BW2665,"")</f>
        <v>2009</v>
      </c>
      <c r="K2665" s="0" t="n">
        <f aca="false">IF($BX2665&lt;&gt;"",$BX2665,"")</f>
        <v>2019</v>
      </c>
      <c r="L2665" s="0" t="n">
        <f aca="false">IF(AND(ISNUMBER($BW2665),ISNUMBER($BX2665)),($BW2665+$BX2665)/2,"")</f>
        <v>2014</v>
      </c>
      <c r="M2665" s="0" t="n">
        <f aca="false">IF($L2665&lt;&gt;"",$L2665,"")</f>
        <v>2014</v>
      </c>
      <c r="N2665" s="0" t="n">
        <f aca="false">IF(AND(ISNUMBER($BW2665),ISNUMBER($BX2665)),MIN(1,MAX(0,($BX2665-2016+1)/($BX2665-$BW2665+1))),"")</f>
        <v>0.363636363636364</v>
      </c>
      <c r="O2665" s="0" t="n">
        <f aca="false">IF(AND(ISNUMBER($BW2665),ISNUMBER($BX2665)),MIN(1,MAX(0,($BX2665-2017+1)/($BX2665-$BW2665+1))),"")</f>
        <v>0.272727272727273</v>
      </c>
      <c r="P2665" s="0" t="n">
        <f aca="false">IF(AND(ISNUMBER($BW2665),ISNUMBER($BX2665)),MIN(1,MAX(0,($BX2665-2018+1)/($BX2665-$BW2665+1))),"")</f>
        <v>0.181818181818182</v>
      </c>
      <c r="Q2665" s="0" t="n">
        <f aca="false">IF(AND(ISNUMBER($BW2665),ISNUMBER($BX2665)),MIN(1,MAX(0,($BX2665-2019+1)/($BX2665-$BW2665+1))),"")</f>
        <v>0.0909090909090909</v>
      </c>
      <c r="R2665" s="0" t="n">
        <f aca="false">IF(AND(ISNUMBER($BW2665),ISNUMBER($BX2665)),MIN(1,MAX(0,($BX2665-2016+1)/($BX2665-$BW2665+1))),"")</f>
        <v>0.363636363636364</v>
      </c>
      <c r="S2665" s="0" t="n">
        <f aca="false">IF($L2665&lt;&gt;"",IF($L2665&gt;=2015.5,1,0),"")</f>
        <v>0</v>
      </c>
      <c r="T2665" s="0" t="n">
        <f aca="false">IF($L2665&lt;&gt;"",IF($L2665&gt;=2016,1,0),"")</f>
        <v>0</v>
      </c>
      <c r="U2665" s="0" t="n">
        <f aca="false">IF(ISNUMBER($BX2665),IF($BX2665&gt;=2016,1,0),"")</f>
        <v>1</v>
      </c>
      <c r="V2665" s="0" t="n">
        <f aca="false">IF(ISNUMBER($BW2665),IF($BW2665&gt;=2016,1,0),"")</f>
        <v>0</v>
      </c>
      <c r="W2665" s="0" t="str">
        <f aca="false">IF(AND(ISNUMBER($BW2665),ISNUMBER($BX2665)),IF($BW2665&gt;=2016,"post-only",IF($BX2665&lt;2016,"pre-only","mixed")),"")</f>
        <v>mixed</v>
      </c>
      <c r="X2665" s="0" t="n">
        <f aca="false">IF(AND(ISNUMBER($BW2665),ISNUMBER($BX2665)),MIN(1,MAX(0,($BX2665-2017+1)/($BX2665-$BW2665+1))),"")</f>
        <v>0.272727272727273</v>
      </c>
      <c r="Y2665" s="0" t="n">
        <f aca="false">IF(AND(ISNUMBER($BW2665),ISNUMBER($BX2665)),MIN(1,MAX(0,($BX2665-2018+1)/($BX2665-$BW2665+1))),"")</f>
        <v>0.181818181818182</v>
      </c>
      <c r="Z2665" s="0" t="n">
        <f aca="false">IF(AND(ISNUMBER($BW2665),ISNUMBER($BX2665)),MIN(1,MAX(0,($BX2665-2019+1)/($BX2665-$BW2665+1))),"")</f>
        <v>0.0909090909090909</v>
      </c>
      <c r="AA2665" s="0" t="n">
        <f aca="false">IF(ISNUMBER($BX2665),IF($BX2665&gt;=2017,1,0),"")</f>
        <v>1</v>
      </c>
      <c r="AB2665" s="0" t="n">
        <f aca="false">IF(ISNUMBER($BX2665),IF($BX2665&gt;=2018,1,0),"")</f>
        <v>1</v>
      </c>
      <c r="AC2665" s="0" t="n">
        <f aca="false">IF(ISNUMBER($BX2665),IF($BX2665&gt;=2019,1,0),"")</f>
        <v>1</v>
      </c>
      <c r="AD2665" s="0" t="n">
        <f aca="false">IF($L2665&lt;&gt;"",IF($L2665&gt;2013,1,0),"")</f>
        <v>1</v>
      </c>
      <c r="AE2665" s="0" t="n">
        <f aca="false">IF($L2665&lt;&gt;"",1+IF($L2665&gt;2011,1,0)+IF($L2665&gt;2014,1,0),"")</f>
        <v>2</v>
      </c>
      <c r="AF2665" s="0" t="s">
        <v>87</v>
      </c>
      <c r="AG2665" s="0" t="s">
        <v>88</v>
      </c>
      <c r="AH2665" s="0" t="s">
        <v>89</v>
      </c>
      <c r="AI2665" s="0" t="s">
        <v>497</v>
      </c>
      <c r="AJ2665" s="0" t="s">
        <v>334</v>
      </c>
      <c r="AK2665" s="0" t="str">
        <f aca="false">IF(AND($CF2665&lt;&gt;"",IFERROR(INDEX(subsample_country_map!$B:$B,MATCH($CF2665,subsample_country_map!$A:$A,0)),"")&lt;&gt;""),INDEX(subsample_country_map!$B:$B,MATCH($CF2665,subsample_country_map!$A:$A,0)),INDEX(lookup!$AA:$AA,MATCH($A2665,lookup!$A:$A,0)))</f>
        <v>3_AsiaPac</v>
      </c>
      <c r="AL2665" s="0" t="str">
        <f aca="false">IF(AND($CF2665&lt;&gt;"",IFERROR(INDEX(subsample_country_map!$C:$C,MATCH($CF2665,subsample_country_map!$A:$A,0)),"")&lt;&gt;""),INDEX(subsample_country_map!$C:$C,MATCH($CF2665,subsample_country_map!$A:$A,0)),INDEX(lookup!$AB:$AB,MATCH($A2665,lookup!$A:$A,0)))</f>
        <v>2_developing</v>
      </c>
      <c r="AM2665" s="0" t="str">
        <f aca="false">IF(AND($CF2665&lt;&gt;"",IFERROR(INDEX(subsample_country_map!$D:$D,MATCH($CF2665,subsample_country_map!$A:$A,0)),"")&lt;&gt;""),INDEX(subsample_country_map!$D:$D,MATCH($CF2665,subsample_country_map!$A:$A,0)),INDEX(lookup!$AC:$AC,MATCH($A2665,lookup!$A:$A,0)))</f>
        <v>2_non_western</v>
      </c>
      <c r="AN2665" s="0" t="str">
        <f aca="false">IF(AND($CF2665&lt;&gt;"",IFERROR(INDEX(subsample_country_map!$E:$E,MATCH($CF2665,subsample_country_map!$A:$A,0)),"")&lt;&gt;""),INDEX(subsample_country_map!$E:$E,MATCH($CF2665,subsample_country_map!$A:$A,0)),INDEX(lookup!$AD:$AD,MATCH($A2665,lookup!$A:$A,0)))</f>
        <v>2_civil law</v>
      </c>
      <c r="AO2665" s="0" t="str">
        <f aca="false">INDEX(lookup!$Y:$Y,MATCH($A2665,lookup!$A:$A,0))</f>
        <v>0_published</v>
      </c>
      <c r="AP2665" s="0" t="str">
        <f aca="false">INDEX(lookup!$Z:$Z,MATCH($A2665,lookup!$A:$A,0))</f>
        <v>1_VHB high</v>
      </c>
      <c r="AQ2665" s="0" t="str">
        <f aca="false">INDEX(lookup!$W:$W,MATCH($A2665,lookup!$A:$A,0))</f>
        <v>3_mgmt</v>
      </c>
      <c r="AS2665" s="0" t="s">
        <v>91</v>
      </c>
      <c r="AT2665" s="0" t="s">
        <v>397</v>
      </c>
      <c r="AU2665" s="0" t="s">
        <v>93</v>
      </c>
      <c r="AZ2665" s="0" t="s">
        <v>2702</v>
      </c>
      <c r="BA2665" s="0" t="n">
        <v>10212</v>
      </c>
      <c r="BB2665" s="0" t="s">
        <v>95</v>
      </c>
      <c r="BC2665" s="0" t="s">
        <v>97</v>
      </c>
      <c r="BD2665" s="0" t="s">
        <v>97</v>
      </c>
      <c r="BE2665" s="0" t="s">
        <v>98</v>
      </c>
      <c r="BI2665" s="0" t="s">
        <v>336</v>
      </c>
      <c r="BJ2665" s="0" t="s">
        <v>8579</v>
      </c>
      <c r="BK2665" s="0" t="s">
        <v>855</v>
      </c>
      <c r="BL2665" s="0" t="s">
        <v>8580</v>
      </c>
      <c r="BM2665" s="0" t="s">
        <v>8581</v>
      </c>
      <c r="BN2665" s="0" t="s">
        <v>8582</v>
      </c>
      <c r="BO2665" s="0" t="s">
        <v>769</v>
      </c>
      <c r="BP2665" s="0" t="s">
        <v>8578</v>
      </c>
      <c r="BQ2665" s="0" t="s">
        <v>85</v>
      </c>
      <c r="BR2665" s="0" t="s">
        <v>8583</v>
      </c>
      <c r="BT2665" s="0" t="n">
        <v>0</v>
      </c>
      <c r="BU2665" s="0" t="s">
        <v>8584</v>
      </c>
      <c r="BW2665" s="0" t="n">
        <v>2009</v>
      </c>
      <c r="BX2665" s="0" t="n">
        <v>2019</v>
      </c>
      <c r="BY2665" s="0" t="s">
        <v>2985</v>
      </c>
      <c r="BZ2665" s="0" t="n">
        <v>2014</v>
      </c>
      <c r="CA2665" s="0" t="n">
        <v>0.363636363636364</v>
      </c>
      <c r="CB2665" s="0" t="n">
        <v>0</v>
      </c>
      <c r="CC2665" s="0" t="n">
        <v>1</v>
      </c>
      <c r="CD2665" s="0" t="n">
        <v>0.0480369150448111</v>
      </c>
      <c r="CE2665" s="0" t="n">
        <v>1</v>
      </c>
    </row>
    <row r="2666" customFormat="false" ht="15" hidden="false" customHeight="false" outlineLevel="0" collapsed="false">
      <c r="A2666" s="0" t="s">
        <v>8578</v>
      </c>
      <c r="B2666" s="0" t="n">
        <v>3971</v>
      </c>
      <c r="C2666" s="0" t="n">
        <v>-0.0240394952926242</v>
      </c>
      <c r="D2666" s="0" t="n">
        <v>10212</v>
      </c>
      <c r="E2666" s="0" t="n">
        <f aca="false">IF(ISNUMBER($BA2666),$BA2666,IF(AND(ISNUMBER($D2666),ISNUMBER($BW2666),ISNUMBER($BX2666)),$D2666*($BX2666-$BW2666+1),""))</f>
        <v>10212</v>
      </c>
      <c r="H2666" s="0" t="s">
        <v>118</v>
      </c>
      <c r="I2666" s="0" t="s">
        <v>119</v>
      </c>
      <c r="J2666" s="0" t="n">
        <f aca="false">IF($BW2666&lt;&gt;"",$BW2666,"")</f>
        <v>2009</v>
      </c>
      <c r="K2666" s="0" t="n">
        <f aca="false">IF($BX2666&lt;&gt;"",$BX2666,"")</f>
        <v>2019</v>
      </c>
      <c r="L2666" s="0" t="n">
        <f aca="false">IF(AND(ISNUMBER($BW2666),ISNUMBER($BX2666)),($BW2666+$BX2666)/2,"")</f>
        <v>2014</v>
      </c>
      <c r="M2666" s="0" t="n">
        <f aca="false">IF($L2666&lt;&gt;"",$L2666,"")</f>
        <v>2014</v>
      </c>
      <c r="N2666" s="0" t="n">
        <f aca="false">IF(AND(ISNUMBER($BW2666),ISNUMBER($BX2666)),MIN(1,MAX(0,($BX2666-2016+1)/($BX2666-$BW2666+1))),"")</f>
        <v>0.363636363636364</v>
      </c>
      <c r="O2666" s="0" t="n">
        <f aca="false">IF(AND(ISNUMBER($BW2666),ISNUMBER($BX2666)),MIN(1,MAX(0,($BX2666-2017+1)/($BX2666-$BW2666+1))),"")</f>
        <v>0.272727272727273</v>
      </c>
      <c r="P2666" s="0" t="n">
        <f aca="false">IF(AND(ISNUMBER($BW2666),ISNUMBER($BX2666)),MIN(1,MAX(0,($BX2666-2018+1)/($BX2666-$BW2666+1))),"")</f>
        <v>0.181818181818182</v>
      </c>
      <c r="Q2666" s="0" t="n">
        <f aca="false">IF(AND(ISNUMBER($BW2666),ISNUMBER($BX2666)),MIN(1,MAX(0,($BX2666-2019+1)/($BX2666-$BW2666+1))),"")</f>
        <v>0.0909090909090909</v>
      </c>
      <c r="R2666" s="0" t="n">
        <f aca="false">IF(AND(ISNUMBER($BW2666),ISNUMBER($BX2666)),MIN(1,MAX(0,($BX2666-2016+1)/($BX2666-$BW2666+1))),"")</f>
        <v>0.363636363636364</v>
      </c>
      <c r="S2666" s="0" t="n">
        <f aca="false">IF($L2666&lt;&gt;"",IF($L2666&gt;=2015.5,1,0),"")</f>
        <v>0</v>
      </c>
      <c r="T2666" s="0" t="n">
        <f aca="false">IF($L2666&lt;&gt;"",IF($L2666&gt;=2016,1,0),"")</f>
        <v>0</v>
      </c>
      <c r="U2666" s="0" t="n">
        <f aca="false">IF(ISNUMBER($BX2666),IF($BX2666&gt;=2016,1,0),"")</f>
        <v>1</v>
      </c>
      <c r="V2666" s="0" t="n">
        <f aca="false">IF(ISNUMBER($BW2666),IF($BW2666&gt;=2016,1,0),"")</f>
        <v>0</v>
      </c>
      <c r="W2666" s="0" t="str">
        <f aca="false">IF(AND(ISNUMBER($BW2666),ISNUMBER($BX2666)),IF($BW2666&gt;=2016,"post-only",IF($BX2666&lt;2016,"pre-only","mixed")),"")</f>
        <v>mixed</v>
      </c>
      <c r="X2666" s="0" t="n">
        <f aca="false">IF(AND(ISNUMBER($BW2666),ISNUMBER($BX2666)),MIN(1,MAX(0,($BX2666-2017+1)/($BX2666-$BW2666+1))),"")</f>
        <v>0.272727272727273</v>
      </c>
      <c r="Y2666" s="0" t="n">
        <f aca="false">IF(AND(ISNUMBER($BW2666),ISNUMBER($BX2666)),MIN(1,MAX(0,($BX2666-2018+1)/($BX2666-$BW2666+1))),"")</f>
        <v>0.181818181818182</v>
      </c>
      <c r="Z2666" s="0" t="n">
        <f aca="false">IF(AND(ISNUMBER($BW2666),ISNUMBER($BX2666)),MIN(1,MAX(0,($BX2666-2019+1)/($BX2666-$BW2666+1))),"")</f>
        <v>0.0909090909090909</v>
      </c>
      <c r="AA2666" s="0" t="n">
        <f aca="false">IF(ISNUMBER($BX2666),IF($BX2666&gt;=2017,1,0),"")</f>
        <v>1</v>
      </c>
      <c r="AB2666" s="0" t="n">
        <f aca="false">IF(ISNUMBER($BX2666),IF($BX2666&gt;=2018,1,0),"")</f>
        <v>1</v>
      </c>
      <c r="AC2666" s="0" t="n">
        <f aca="false">IF(ISNUMBER($BX2666),IF($BX2666&gt;=2019,1,0),"")</f>
        <v>1</v>
      </c>
      <c r="AD2666" s="0" t="n">
        <f aca="false">IF($L2666&lt;&gt;"",IF($L2666&gt;2013,1,0),"")</f>
        <v>1</v>
      </c>
      <c r="AE2666" s="0" t="n">
        <f aca="false">IF($L2666&lt;&gt;"",1+IF($L2666&gt;2011,1,0)+IF($L2666&gt;2014,1,0),"")</f>
        <v>2</v>
      </c>
      <c r="AF2666" s="0" t="s">
        <v>87</v>
      </c>
      <c r="AG2666" s="0" t="s">
        <v>88</v>
      </c>
      <c r="AH2666" s="0" t="s">
        <v>89</v>
      </c>
      <c r="AI2666" s="0" t="s">
        <v>497</v>
      </c>
      <c r="AJ2666" s="0" t="s">
        <v>334</v>
      </c>
      <c r="AK2666" s="0" t="str">
        <f aca="false">IF(AND($CF2666&lt;&gt;"",IFERROR(INDEX(subsample_country_map!$B:$B,MATCH($CF2666,subsample_country_map!$A:$A,0)),"")&lt;&gt;""),INDEX(subsample_country_map!$B:$B,MATCH($CF2666,subsample_country_map!$A:$A,0)),INDEX(lookup!$AA:$AA,MATCH($A2666,lookup!$A:$A,0)))</f>
        <v>3_AsiaPac</v>
      </c>
      <c r="AL2666" s="0" t="str">
        <f aca="false">IF(AND($CF2666&lt;&gt;"",IFERROR(INDEX(subsample_country_map!$C:$C,MATCH($CF2666,subsample_country_map!$A:$A,0)),"")&lt;&gt;""),INDEX(subsample_country_map!$C:$C,MATCH($CF2666,subsample_country_map!$A:$A,0)),INDEX(lookup!$AB:$AB,MATCH($A2666,lookup!$A:$A,0)))</f>
        <v>2_developing</v>
      </c>
      <c r="AM2666" s="0" t="str">
        <f aca="false">IF(AND($CF2666&lt;&gt;"",IFERROR(INDEX(subsample_country_map!$D:$D,MATCH($CF2666,subsample_country_map!$A:$A,0)),"")&lt;&gt;""),INDEX(subsample_country_map!$D:$D,MATCH($CF2666,subsample_country_map!$A:$A,0)),INDEX(lookup!$AC:$AC,MATCH($A2666,lookup!$A:$A,0)))</f>
        <v>2_non_western</v>
      </c>
      <c r="AN2666" s="0" t="str">
        <f aca="false">IF(AND($CF2666&lt;&gt;"",IFERROR(INDEX(subsample_country_map!$E:$E,MATCH($CF2666,subsample_country_map!$A:$A,0)),"")&lt;&gt;""),INDEX(subsample_country_map!$E:$E,MATCH($CF2666,subsample_country_map!$A:$A,0)),INDEX(lookup!$AD:$AD,MATCH($A2666,lookup!$A:$A,0)))</f>
        <v>2_civil law</v>
      </c>
      <c r="AO2666" s="0" t="str">
        <f aca="false">INDEX(lookup!$Y:$Y,MATCH($A2666,lookup!$A:$A,0))</f>
        <v>0_published</v>
      </c>
      <c r="AP2666" s="0" t="str">
        <f aca="false">INDEX(lookup!$Z:$Z,MATCH($A2666,lookup!$A:$A,0))</f>
        <v>1_VHB high</v>
      </c>
      <c r="AQ2666" s="0" t="str">
        <f aca="false">INDEX(lookup!$W:$W,MATCH($A2666,lookup!$A:$A,0))</f>
        <v>3_mgmt</v>
      </c>
      <c r="AS2666" s="0" t="s">
        <v>91</v>
      </c>
      <c r="AT2666" s="0" t="s">
        <v>397</v>
      </c>
      <c r="AU2666" s="0" t="s">
        <v>93</v>
      </c>
      <c r="AV2666" s="0" t="s">
        <v>881</v>
      </c>
      <c r="AX2666" s="0" t="s">
        <v>2584</v>
      </c>
      <c r="BA2666" s="0" t="n">
        <v>10212</v>
      </c>
      <c r="BB2666" s="0" t="s">
        <v>347</v>
      </c>
      <c r="BC2666" s="0" t="s">
        <v>122</v>
      </c>
      <c r="BD2666" s="0" t="s">
        <v>123</v>
      </c>
      <c r="BE2666" s="0" t="s">
        <v>98</v>
      </c>
      <c r="BI2666" s="0" t="s">
        <v>99</v>
      </c>
      <c r="BJ2666" s="0" t="s">
        <v>3594</v>
      </c>
      <c r="BK2666" s="0" t="s">
        <v>855</v>
      </c>
      <c r="BL2666" s="0" t="s">
        <v>8585</v>
      </c>
      <c r="BM2666" s="0" t="s">
        <v>8581</v>
      </c>
      <c r="BN2666" s="0" t="s">
        <v>8582</v>
      </c>
      <c r="BO2666" s="0" t="s">
        <v>769</v>
      </c>
      <c r="BP2666" s="0" t="s">
        <v>8578</v>
      </c>
      <c r="BQ2666" s="0" t="s">
        <v>127</v>
      </c>
      <c r="BR2666" s="0" t="s">
        <v>8583</v>
      </c>
      <c r="BT2666" s="0" t="n">
        <v>0</v>
      </c>
      <c r="BU2666" s="0" t="s">
        <v>8584</v>
      </c>
      <c r="BW2666" s="0" t="n">
        <v>2009</v>
      </c>
      <c r="BX2666" s="0" t="n">
        <v>2019</v>
      </c>
      <c r="BY2666" s="0" t="s">
        <v>2985</v>
      </c>
      <c r="BZ2666" s="0" t="n">
        <v>2014</v>
      </c>
      <c r="CA2666" s="0" t="n">
        <v>0.363636363636364</v>
      </c>
      <c r="CB2666" s="0" t="n">
        <v>0</v>
      </c>
      <c r="CC2666" s="0" t="n">
        <v>1</v>
      </c>
      <c r="CD2666" s="0" t="n">
        <v>-0.024044127685705</v>
      </c>
      <c r="CE2666" s="0" t="n">
        <v>1</v>
      </c>
    </row>
    <row r="2667" customFormat="false" ht="15" hidden="false" customHeight="false" outlineLevel="0" collapsed="false">
      <c r="A2667" s="0" t="s">
        <v>8578</v>
      </c>
      <c r="B2667" s="0" t="n">
        <v>3972</v>
      </c>
      <c r="C2667" s="0" t="n">
        <v>-0.0211719574168333</v>
      </c>
      <c r="D2667" s="0" t="n">
        <v>10212</v>
      </c>
      <c r="E2667" s="0" t="n">
        <f aca="false">IF(ISNUMBER($BA2667),$BA2667,IF(AND(ISNUMBER($D2667),ISNUMBER($BW2667),ISNUMBER($BX2667)),$D2667*($BX2667-$BW2667+1),""))</f>
        <v>10212</v>
      </c>
      <c r="H2667" s="0" t="s">
        <v>118</v>
      </c>
      <c r="I2667" s="0" t="s">
        <v>119</v>
      </c>
      <c r="J2667" s="0" t="n">
        <f aca="false">IF($BW2667&lt;&gt;"",$BW2667,"")</f>
        <v>2009</v>
      </c>
      <c r="K2667" s="0" t="n">
        <f aca="false">IF($BX2667&lt;&gt;"",$BX2667,"")</f>
        <v>2019</v>
      </c>
      <c r="L2667" s="0" t="n">
        <f aca="false">IF(AND(ISNUMBER($BW2667),ISNUMBER($BX2667)),($BW2667+$BX2667)/2,"")</f>
        <v>2014</v>
      </c>
      <c r="M2667" s="0" t="n">
        <f aca="false">IF($L2667&lt;&gt;"",$L2667,"")</f>
        <v>2014</v>
      </c>
      <c r="N2667" s="0" t="n">
        <f aca="false">IF(AND(ISNUMBER($BW2667),ISNUMBER($BX2667)),MIN(1,MAX(0,($BX2667-2016+1)/($BX2667-$BW2667+1))),"")</f>
        <v>0.363636363636364</v>
      </c>
      <c r="O2667" s="0" t="n">
        <f aca="false">IF(AND(ISNUMBER($BW2667),ISNUMBER($BX2667)),MIN(1,MAX(0,($BX2667-2017+1)/($BX2667-$BW2667+1))),"")</f>
        <v>0.272727272727273</v>
      </c>
      <c r="P2667" s="0" t="n">
        <f aca="false">IF(AND(ISNUMBER($BW2667),ISNUMBER($BX2667)),MIN(1,MAX(0,($BX2667-2018+1)/($BX2667-$BW2667+1))),"")</f>
        <v>0.181818181818182</v>
      </c>
      <c r="Q2667" s="0" t="n">
        <f aca="false">IF(AND(ISNUMBER($BW2667),ISNUMBER($BX2667)),MIN(1,MAX(0,($BX2667-2019+1)/($BX2667-$BW2667+1))),"")</f>
        <v>0.0909090909090909</v>
      </c>
      <c r="R2667" s="0" t="n">
        <f aca="false">IF(AND(ISNUMBER($BW2667),ISNUMBER($BX2667)),MIN(1,MAX(0,($BX2667-2016+1)/($BX2667-$BW2667+1))),"")</f>
        <v>0.363636363636364</v>
      </c>
      <c r="S2667" s="0" t="n">
        <f aca="false">IF($L2667&lt;&gt;"",IF($L2667&gt;=2015.5,1,0),"")</f>
        <v>0</v>
      </c>
      <c r="T2667" s="0" t="n">
        <f aca="false">IF($L2667&lt;&gt;"",IF($L2667&gt;=2016,1,0),"")</f>
        <v>0</v>
      </c>
      <c r="U2667" s="0" t="n">
        <f aca="false">IF(ISNUMBER($BX2667),IF($BX2667&gt;=2016,1,0),"")</f>
        <v>1</v>
      </c>
      <c r="V2667" s="0" t="n">
        <f aca="false">IF(ISNUMBER($BW2667),IF($BW2667&gt;=2016,1,0),"")</f>
        <v>0</v>
      </c>
      <c r="W2667" s="0" t="str">
        <f aca="false">IF(AND(ISNUMBER($BW2667),ISNUMBER($BX2667)),IF($BW2667&gt;=2016,"post-only",IF($BX2667&lt;2016,"pre-only","mixed")),"")</f>
        <v>mixed</v>
      </c>
      <c r="X2667" s="0" t="n">
        <f aca="false">IF(AND(ISNUMBER($BW2667),ISNUMBER($BX2667)),MIN(1,MAX(0,($BX2667-2017+1)/($BX2667-$BW2667+1))),"")</f>
        <v>0.272727272727273</v>
      </c>
      <c r="Y2667" s="0" t="n">
        <f aca="false">IF(AND(ISNUMBER($BW2667),ISNUMBER($BX2667)),MIN(1,MAX(0,($BX2667-2018+1)/($BX2667-$BW2667+1))),"")</f>
        <v>0.181818181818182</v>
      </c>
      <c r="Z2667" s="0" t="n">
        <f aca="false">IF(AND(ISNUMBER($BW2667),ISNUMBER($BX2667)),MIN(1,MAX(0,($BX2667-2019+1)/($BX2667-$BW2667+1))),"")</f>
        <v>0.0909090909090909</v>
      </c>
      <c r="AA2667" s="0" t="n">
        <f aca="false">IF(ISNUMBER($BX2667),IF($BX2667&gt;=2017,1,0),"")</f>
        <v>1</v>
      </c>
      <c r="AB2667" s="0" t="n">
        <f aca="false">IF(ISNUMBER($BX2667),IF($BX2667&gt;=2018,1,0),"")</f>
        <v>1</v>
      </c>
      <c r="AC2667" s="0" t="n">
        <f aca="false">IF(ISNUMBER($BX2667),IF($BX2667&gt;=2019,1,0),"")</f>
        <v>1</v>
      </c>
      <c r="AD2667" s="0" t="n">
        <f aca="false">IF($L2667&lt;&gt;"",IF($L2667&gt;2013,1,0),"")</f>
        <v>1</v>
      </c>
      <c r="AE2667" s="0" t="n">
        <f aca="false">IF($L2667&lt;&gt;"",1+IF($L2667&gt;2011,1,0)+IF($L2667&gt;2014,1,0),"")</f>
        <v>2</v>
      </c>
      <c r="AF2667" s="0" t="s">
        <v>87</v>
      </c>
      <c r="AG2667" s="0" t="s">
        <v>88</v>
      </c>
      <c r="AH2667" s="0" t="s">
        <v>89</v>
      </c>
      <c r="AI2667" s="0" t="s">
        <v>497</v>
      </c>
      <c r="AJ2667" s="0" t="s">
        <v>334</v>
      </c>
      <c r="AK2667" s="0" t="str">
        <f aca="false">IF(AND($CF2667&lt;&gt;"",IFERROR(INDEX(subsample_country_map!$B:$B,MATCH($CF2667,subsample_country_map!$A:$A,0)),"")&lt;&gt;""),INDEX(subsample_country_map!$B:$B,MATCH($CF2667,subsample_country_map!$A:$A,0)),INDEX(lookup!$AA:$AA,MATCH($A2667,lookup!$A:$A,0)))</f>
        <v>3_AsiaPac</v>
      </c>
      <c r="AL2667" s="0" t="str">
        <f aca="false">IF(AND($CF2667&lt;&gt;"",IFERROR(INDEX(subsample_country_map!$C:$C,MATCH($CF2667,subsample_country_map!$A:$A,0)),"")&lt;&gt;""),INDEX(subsample_country_map!$C:$C,MATCH($CF2667,subsample_country_map!$A:$A,0)),INDEX(lookup!$AB:$AB,MATCH($A2667,lookup!$A:$A,0)))</f>
        <v>2_developing</v>
      </c>
      <c r="AM2667" s="0" t="str">
        <f aca="false">IF(AND($CF2667&lt;&gt;"",IFERROR(INDEX(subsample_country_map!$D:$D,MATCH($CF2667,subsample_country_map!$A:$A,0)),"")&lt;&gt;""),INDEX(subsample_country_map!$D:$D,MATCH($CF2667,subsample_country_map!$A:$A,0)),INDEX(lookup!$AC:$AC,MATCH($A2667,lookup!$A:$A,0)))</f>
        <v>2_non_western</v>
      </c>
      <c r="AN2667" s="0" t="str">
        <f aca="false">IF(AND($CF2667&lt;&gt;"",IFERROR(INDEX(subsample_country_map!$E:$E,MATCH($CF2667,subsample_country_map!$A:$A,0)),"")&lt;&gt;""),INDEX(subsample_country_map!$E:$E,MATCH($CF2667,subsample_country_map!$A:$A,0)),INDEX(lookup!$AD:$AD,MATCH($A2667,lookup!$A:$A,0)))</f>
        <v>2_civil law</v>
      </c>
      <c r="AO2667" s="0" t="str">
        <f aca="false">INDEX(lookup!$Y:$Y,MATCH($A2667,lookup!$A:$A,0))</f>
        <v>0_published</v>
      </c>
      <c r="AP2667" s="0" t="str">
        <f aca="false">INDEX(lookup!$Z:$Z,MATCH($A2667,lookup!$A:$A,0))</f>
        <v>1_VHB high</v>
      </c>
      <c r="AQ2667" s="0" t="str">
        <f aca="false">INDEX(lookup!$W:$W,MATCH($A2667,lookup!$A:$A,0))</f>
        <v>3_mgmt</v>
      </c>
      <c r="AS2667" s="0" t="s">
        <v>91</v>
      </c>
      <c r="AT2667" s="0" t="s">
        <v>397</v>
      </c>
      <c r="AU2667" s="0" t="s">
        <v>93</v>
      </c>
      <c r="AV2667" s="0" t="s">
        <v>7904</v>
      </c>
      <c r="AX2667" s="0" t="s">
        <v>326</v>
      </c>
      <c r="BA2667" s="0" t="n">
        <v>10212</v>
      </c>
      <c r="BB2667" s="0" t="s">
        <v>347</v>
      </c>
      <c r="BC2667" s="0" t="s">
        <v>122</v>
      </c>
      <c r="BD2667" s="0" t="s">
        <v>123</v>
      </c>
      <c r="BE2667" s="0" t="s">
        <v>98</v>
      </c>
      <c r="BI2667" s="0" t="s">
        <v>99</v>
      </c>
      <c r="BJ2667" s="0" t="s">
        <v>3686</v>
      </c>
      <c r="BK2667" s="0" t="s">
        <v>855</v>
      </c>
      <c r="BL2667" s="0" t="s">
        <v>8586</v>
      </c>
      <c r="BM2667" s="0" t="s">
        <v>8581</v>
      </c>
      <c r="BN2667" s="0" t="s">
        <v>8582</v>
      </c>
      <c r="BO2667" s="0" t="s">
        <v>769</v>
      </c>
      <c r="BP2667" s="0" t="s">
        <v>8578</v>
      </c>
      <c r="BQ2667" s="0" t="s">
        <v>127</v>
      </c>
      <c r="BR2667" s="0" t="s">
        <v>8583</v>
      </c>
      <c r="BT2667" s="0" t="n">
        <v>0</v>
      </c>
      <c r="BU2667" s="0" t="s">
        <v>8584</v>
      </c>
      <c r="BW2667" s="0" t="n">
        <v>2009</v>
      </c>
      <c r="BX2667" s="0" t="n">
        <v>2019</v>
      </c>
      <c r="BY2667" s="0" t="s">
        <v>2985</v>
      </c>
      <c r="BZ2667" s="0" t="n">
        <v>2014</v>
      </c>
      <c r="CA2667" s="0" t="n">
        <v>0.363636363636364</v>
      </c>
      <c r="CB2667" s="0" t="n">
        <v>0</v>
      </c>
      <c r="CC2667" s="0" t="n">
        <v>1</v>
      </c>
      <c r="CD2667" s="0" t="n">
        <v>-0.0211751217237927</v>
      </c>
      <c r="CE2667" s="0" t="n">
        <v>1</v>
      </c>
    </row>
    <row r="2668" customFormat="false" ht="15" hidden="false" customHeight="false" outlineLevel="0" collapsed="false">
      <c r="A2668" s="0" t="s">
        <v>8578</v>
      </c>
      <c r="B2668" s="0" t="n">
        <v>3973</v>
      </c>
      <c r="C2668" s="0" t="n">
        <v>-0.00989517169100555</v>
      </c>
      <c r="D2668" s="0" t="n">
        <v>10212</v>
      </c>
      <c r="E2668" s="0" t="n">
        <f aca="false">IF(ISNUMBER($BA2668),$BA2668,IF(AND(ISNUMBER($D2668),ISNUMBER($BW2668),ISNUMBER($BX2668)),$D2668*($BX2668-$BW2668+1),""))</f>
        <v>10212</v>
      </c>
      <c r="H2668" s="0" t="s">
        <v>118</v>
      </c>
      <c r="I2668" s="0" t="s">
        <v>119</v>
      </c>
      <c r="J2668" s="0" t="n">
        <f aca="false">IF($BW2668&lt;&gt;"",$BW2668,"")</f>
        <v>2009</v>
      </c>
      <c r="K2668" s="0" t="n">
        <f aca="false">IF($BX2668&lt;&gt;"",$BX2668,"")</f>
        <v>2019</v>
      </c>
      <c r="L2668" s="0" t="n">
        <f aca="false">IF(AND(ISNUMBER($BW2668),ISNUMBER($BX2668)),($BW2668+$BX2668)/2,"")</f>
        <v>2014</v>
      </c>
      <c r="M2668" s="0" t="n">
        <f aca="false">IF($L2668&lt;&gt;"",$L2668,"")</f>
        <v>2014</v>
      </c>
      <c r="N2668" s="0" t="n">
        <f aca="false">IF(AND(ISNUMBER($BW2668),ISNUMBER($BX2668)),MIN(1,MAX(0,($BX2668-2016+1)/($BX2668-$BW2668+1))),"")</f>
        <v>0.363636363636364</v>
      </c>
      <c r="O2668" s="0" t="n">
        <f aca="false">IF(AND(ISNUMBER($BW2668),ISNUMBER($BX2668)),MIN(1,MAX(0,($BX2668-2017+1)/($BX2668-$BW2668+1))),"")</f>
        <v>0.272727272727273</v>
      </c>
      <c r="P2668" s="0" t="n">
        <f aca="false">IF(AND(ISNUMBER($BW2668),ISNUMBER($BX2668)),MIN(1,MAX(0,($BX2668-2018+1)/($BX2668-$BW2668+1))),"")</f>
        <v>0.181818181818182</v>
      </c>
      <c r="Q2668" s="0" t="n">
        <f aca="false">IF(AND(ISNUMBER($BW2668),ISNUMBER($BX2668)),MIN(1,MAX(0,($BX2668-2019+1)/($BX2668-$BW2668+1))),"")</f>
        <v>0.0909090909090909</v>
      </c>
      <c r="R2668" s="0" t="n">
        <f aca="false">IF(AND(ISNUMBER($BW2668),ISNUMBER($BX2668)),MIN(1,MAX(0,($BX2668-2016+1)/($BX2668-$BW2668+1))),"")</f>
        <v>0.363636363636364</v>
      </c>
      <c r="S2668" s="0" t="n">
        <f aca="false">IF($L2668&lt;&gt;"",IF($L2668&gt;=2015.5,1,0),"")</f>
        <v>0</v>
      </c>
      <c r="T2668" s="0" t="n">
        <f aca="false">IF($L2668&lt;&gt;"",IF($L2668&gt;=2016,1,0),"")</f>
        <v>0</v>
      </c>
      <c r="U2668" s="0" t="n">
        <f aca="false">IF(ISNUMBER($BX2668),IF($BX2668&gt;=2016,1,0),"")</f>
        <v>1</v>
      </c>
      <c r="V2668" s="0" t="n">
        <f aca="false">IF(ISNUMBER($BW2668),IF($BW2668&gt;=2016,1,0),"")</f>
        <v>0</v>
      </c>
      <c r="W2668" s="0" t="str">
        <f aca="false">IF(AND(ISNUMBER($BW2668),ISNUMBER($BX2668)),IF($BW2668&gt;=2016,"post-only",IF($BX2668&lt;2016,"pre-only","mixed")),"")</f>
        <v>mixed</v>
      </c>
      <c r="X2668" s="0" t="n">
        <f aca="false">IF(AND(ISNUMBER($BW2668),ISNUMBER($BX2668)),MIN(1,MAX(0,($BX2668-2017+1)/($BX2668-$BW2668+1))),"")</f>
        <v>0.272727272727273</v>
      </c>
      <c r="Y2668" s="0" t="n">
        <f aca="false">IF(AND(ISNUMBER($BW2668),ISNUMBER($BX2668)),MIN(1,MAX(0,($BX2668-2018+1)/($BX2668-$BW2668+1))),"")</f>
        <v>0.181818181818182</v>
      </c>
      <c r="Z2668" s="0" t="n">
        <f aca="false">IF(AND(ISNUMBER($BW2668),ISNUMBER($BX2668)),MIN(1,MAX(0,($BX2668-2019+1)/($BX2668-$BW2668+1))),"")</f>
        <v>0.0909090909090909</v>
      </c>
      <c r="AA2668" s="0" t="n">
        <f aca="false">IF(ISNUMBER($BX2668),IF($BX2668&gt;=2017,1,0),"")</f>
        <v>1</v>
      </c>
      <c r="AB2668" s="0" t="n">
        <f aca="false">IF(ISNUMBER($BX2668),IF($BX2668&gt;=2018,1,0),"")</f>
        <v>1</v>
      </c>
      <c r="AC2668" s="0" t="n">
        <f aca="false">IF(ISNUMBER($BX2668),IF($BX2668&gt;=2019,1,0),"")</f>
        <v>1</v>
      </c>
      <c r="AD2668" s="0" t="n">
        <f aca="false">IF($L2668&lt;&gt;"",IF($L2668&gt;2013,1,0),"")</f>
        <v>1</v>
      </c>
      <c r="AE2668" s="0" t="n">
        <f aca="false">IF($L2668&lt;&gt;"",1+IF($L2668&gt;2011,1,0)+IF($L2668&gt;2014,1,0),"")</f>
        <v>2</v>
      </c>
      <c r="AF2668" s="0" t="s">
        <v>87</v>
      </c>
      <c r="AG2668" s="0" t="s">
        <v>88</v>
      </c>
      <c r="AH2668" s="0" t="s">
        <v>89</v>
      </c>
      <c r="AI2668" s="0" t="s">
        <v>497</v>
      </c>
      <c r="AJ2668" s="0" t="s">
        <v>334</v>
      </c>
      <c r="AK2668" s="0" t="str">
        <f aca="false">IF(AND($CF2668&lt;&gt;"",IFERROR(INDEX(subsample_country_map!$B:$B,MATCH($CF2668,subsample_country_map!$A:$A,0)),"")&lt;&gt;""),INDEX(subsample_country_map!$B:$B,MATCH($CF2668,subsample_country_map!$A:$A,0)),INDEX(lookup!$AA:$AA,MATCH($A2668,lookup!$A:$A,0)))</f>
        <v>3_AsiaPac</v>
      </c>
      <c r="AL2668" s="0" t="str">
        <f aca="false">IF(AND($CF2668&lt;&gt;"",IFERROR(INDEX(subsample_country_map!$C:$C,MATCH($CF2668,subsample_country_map!$A:$A,0)),"")&lt;&gt;""),INDEX(subsample_country_map!$C:$C,MATCH($CF2668,subsample_country_map!$A:$A,0)),INDEX(lookup!$AB:$AB,MATCH($A2668,lookup!$A:$A,0)))</f>
        <v>2_developing</v>
      </c>
      <c r="AM2668" s="0" t="str">
        <f aca="false">IF(AND($CF2668&lt;&gt;"",IFERROR(INDEX(subsample_country_map!$D:$D,MATCH($CF2668,subsample_country_map!$A:$A,0)),"")&lt;&gt;""),INDEX(subsample_country_map!$D:$D,MATCH($CF2668,subsample_country_map!$A:$A,0)),INDEX(lookup!$AC:$AC,MATCH($A2668,lookup!$A:$A,0)))</f>
        <v>2_non_western</v>
      </c>
      <c r="AN2668" s="0" t="str">
        <f aca="false">IF(AND($CF2668&lt;&gt;"",IFERROR(INDEX(subsample_country_map!$E:$E,MATCH($CF2668,subsample_country_map!$A:$A,0)),"")&lt;&gt;""),INDEX(subsample_country_map!$E:$E,MATCH($CF2668,subsample_country_map!$A:$A,0)),INDEX(lookup!$AD:$AD,MATCH($A2668,lookup!$A:$A,0)))</f>
        <v>2_civil law</v>
      </c>
      <c r="AO2668" s="0" t="str">
        <f aca="false">INDEX(lookup!$Y:$Y,MATCH($A2668,lookup!$A:$A,0))</f>
        <v>0_published</v>
      </c>
      <c r="AP2668" s="0" t="str">
        <f aca="false">INDEX(lookup!$Z:$Z,MATCH($A2668,lookup!$A:$A,0))</f>
        <v>1_VHB high</v>
      </c>
      <c r="AQ2668" s="0" t="str">
        <f aca="false">INDEX(lookup!$W:$W,MATCH($A2668,lookup!$A:$A,0))</f>
        <v>3_mgmt</v>
      </c>
      <c r="AS2668" s="0" t="s">
        <v>91</v>
      </c>
      <c r="AT2668" s="0" t="s">
        <v>397</v>
      </c>
      <c r="AU2668" s="0" t="s">
        <v>93</v>
      </c>
      <c r="AV2668" s="0" t="s">
        <v>3524</v>
      </c>
      <c r="AX2668" s="0" t="s">
        <v>8587</v>
      </c>
      <c r="BA2668" s="0" t="n">
        <v>10212</v>
      </c>
      <c r="BB2668" s="0" t="s">
        <v>347</v>
      </c>
      <c r="BC2668" s="0" t="s">
        <v>122</v>
      </c>
      <c r="BD2668" s="0" t="s">
        <v>123</v>
      </c>
      <c r="BE2668" s="0" t="s">
        <v>98</v>
      </c>
      <c r="BI2668" s="0" t="s">
        <v>99</v>
      </c>
      <c r="BJ2668" s="0" t="s">
        <v>3600</v>
      </c>
      <c r="BK2668" s="0" t="s">
        <v>855</v>
      </c>
      <c r="BL2668" s="0" t="s">
        <v>8588</v>
      </c>
      <c r="BM2668" s="0" t="s">
        <v>8581</v>
      </c>
      <c r="BN2668" s="0" t="s">
        <v>8582</v>
      </c>
      <c r="BO2668" s="0" t="s">
        <v>769</v>
      </c>
      <c r="BP2668" s="0" t="s">
        <v>8578</v>
      </c>
      <c r="BQ2668" s="0" t="s">
        <v>127</v>
      </c>
      <c r="BR2668" s="0" t="s">
        <v>8583</v>
      </c>
      <c r="BT2668" s="0" t="n">
        <v>0</v>
      </c>
      <c r="BU2668" s="0" t="s">
        <v>8584</v>
      </c>
      <c r="BW2668" s="0" t="n">
        <v>2009</v>
      </c>
      <c r="BX2668" s="0" t="n">
        <v>2019</v>
      </c>
      <c r="BY2668" s="0" t="s">
        <v>2985</v>
      </c>
      <c r="BZ2668" s="0" t="n">
        <v>2014</v>
      </c>
      <c r="CA2668" s="0" t="n">
        <v>0.363636363636364</v>
      </c>
      <c r="CB2668" s="0" t="n">
        <v>0</v>
      </c>
      <c r="CC2668" s="0" t="n">
        <v>1</v>
      </c>
      <c r="CD2668" s="0" t="n">
        <v>-0.00989549466998854</v>
      </c>
      <c r="CE2668" s="0" t="n">
        <v>1</v>
      </c>
    </row>
    <row r="2669" customFormat="false" ht="15" hidden="false" customHeight="false" outlineLevel="0" collapsed="false">
      <c r="A2669" s="0" t="s">
        <v>8578</v>
      </c>
      <c r="B2669" s="0" t="n">
        <v>3974</v>
      </c>
      <c r="C2669" s="0" t="n">
        <v>-0.00791627687521653</v>
      </c>
      <c r="D2669" s="0" t="n">
        <v>10212</v>
      </c>
      <c r="E2669" s="0" t="n">
        <f aca="false">IF(ISNUMBER($BA2669),$BA2669,IF(AND(ISNUMBER($D2669),ISNUMBER($BW2669),ISNUMBER($BX2669)),$D2669*($BX2669-$BW2669+1),""))</f>
        <v>10212</v>
      </c>
      <c r="H2669" s="0" t="s">
        <v>118</v>
      </c>
      <c r="I2669" s="0" t="s">
        <v>119</v>
      </c>
      <c r="J2669" s="0" t="n">
        <f aca="false">IF($BW2669&lt;&gt;"",$BW2669,"")</f>
        <v>2009</v>
      </c>
      <c r="K2669" s="0" t="n">
        <f aca="false">IF($BX2669&lt;&gt;"",$BX2669,"")</f>
        <v>2019</v>
      </c>
      <c r="L2669" s="0" t="n">
        <f aca="false">IF(AND(ISNUMBER($BW2669),ISNUMBER($BX2669)),($BW2669+$BX2669)/2,"")</f>
        <v>2014</v>
      </c>
      <c r="M2669" s="0" t="n">
        <f aca="false">IF($L2669&lt;&gt;"",$L2669,"")</f>
        <v>2014</v>
      </c>
      <c r="N2669" s="0" t="n">
        <f aca="false">IF(AND(ISNUMBER($BW2669),ISNUMBER($BX2669)),MIN(1,MAX(0,($BX2669-2016+1)/($BX2669-$BW2669+1))),"")</f>
        <v>0.363636363636364</v>
      </c>
      <c r="O2669" s="0" t="n">
        <f aca="false">IF(AND(ISNUMBER($BW2669),ISNUMBER($BX2669)),MIN(1,MAX(0,($BX2669-2017+1)/($BX2669-$BW2669+1))),"")</f>
        <v>0.272727272727273</v>
      </c>
      <c r="P2669" s="0" t="n">
        <f aca="false">IF(AND(ISNUMBER($BW2669),ISNUMBER($BX2669)),MIN(1,MAX(0,($BX2669-2018+1)/($BX2669-$BW2669+1))),"")</f>
        <v>0.181818181818182</v>
      </c>
      <c r="Q2669" s="0" t="n">
        <f aca="false">IF(AND(ISNUMBER($BW2669),ISNUMBER($BX2669)),MIN(1,MAX(0,($BX2669-2019+1)/($BX2669-$BW2669+1))),"")</f>
        <v>0.0909090909090909</v>
      </c>
      <c r="R2669" s="0" t="n">
        <f aca="false">IF(AND(ISNUMBER($BW2669),ISNUMBER($BX2669)),MIN(1,MAX(0,($BX2669-2016+1)/($BX2669-$BW2669+1))),"")</f>
        <v>0.363636363636364</v>
      </c>
      <c r="S2669" s="0" t="n">
        <f aca="false">IF($L2669&lt;&gt;"",IF($L2669&gt;=2015.5,1,0),"")</f>
        <v>0</v>
      </c>
      <c r="T2669" s="0" t="n">
        <f aca="false">IF($L2669&lt;&gt;"",IF($L2669&gt;=2016,1,0),"")</f>
        <v>0</v>
      </c>
      <c r="U2669" s="0" t="n">
        <f aca="false">IF(ISNUMBER($BX2669),IF($BX2669&gt;=2016,1,0),"")</f>
        <v>1</v>
      </c>
      <c r="V2669" s="0" t="n">
        <f aca="false">IF(ISNUMBER($BW2669),IF($BW2669&gt;=2016,1,0),"")</f>
        <v>0</v>
      </c>
      <c r="W2669" s="0" t="str">
        <f aca="false">IF(AND(ISNUMBER($BW2669),ISNUMBER($BX2669)),IF($BW2669&gt;=2016,"post-only",IF($BX2669&lt;2016,"pre-only","mixed")),"")</f>
        <v>mixed</v>
      </c>
      <c r="X2669" s="0" t="n">
        <f aca="false">IF(AND(ISNUMBER($BW2669),ISNUMBER($BX2669)),MIN(1,MAX(0,($BX2669-2017+1)/($BX2669-$BW2669+1))),"")</f>
        <v>0.272727272727273</v>
      </c>
      <c r="Y2669" s="0" t="n">
        <f aca="false">IF(AND(ISNUMBER($BW2669),ISNUMBER($BX2669)),MIN(1,MAX(0,($BX2669-2018+1)/($BX2669-$BW2669+1))),"")</f>
        <v>0.181818181818182</v>
      </c>
      <c r="Z2669" s="0" t="n">
        <f aca="false">IF(AND(ISNUMBER($BW2669),ISNUMBER($BX2669)),MIN(1,MAX(0,($BX2669-2019+1)/($BX2669-$BW2669+1))),"")</f>
        <v>0.0909090909090909</v>
      </c>
      <c r="AA2669" s="0" t="n">
        <f aca="false">IF(ISNUMBER($BX2669),IF($BX2669&gt;=2017,1,0),"")</f>
        <v>1</v>
      </c>
      <c r="AB2669" s="0" t="n">
        <f aca="false">IF(ISNUMBER($BX2669),IF($BX2669&gt;=2018,1,0),"")</f>
        <v>1</v>
      </c>
      <c r="AC2669" s="0" t="n">
        <f aca="false">IF(ISNUMBER($BX2669),IF($BX2669&gt;=2019,1,0),"")</f>
        <v>1</v>
      </c>
      <c r="AD2669" s="0" t="n">
        <f aca="false">IF($L2669&lt;&gt;"",IF($L2669&gt;2013,1,0),"")</f>
        <v>1</v>
      </c>
      <c r="AE2669" s="0" t="n">
        <f aca="false">IF($L2669&lt;&gt;"",1+IF($L2669&gt;2011,1,0)+IF($L2669&gt;2014,1,0),"")</f>
        <v>2</v>
      </c>
      <c r="AF2669" s="0" t="s">
        <v>87</v>
      </c>
      <c r="AG2669" s="0" t="s">
        <v>88</v>
      </c>
      <c r="AH2669" s="0" t="s">
        <v>89</v>
      </c>
      <c r="AI2669" s="0" t="s">
        <v>497</v>
      </c>
      <c r="AJ2669" s="0" t="s">
        <v>334</v>
      </c>
      <c r="AK2669" s="0" t="str">
        <f aca="false">IF(AND($CF2669&lt;&gt;"",IFERROR(INDEX(subsample_country_map!$B:$B,MATCH($CF2669,subsample_country_map!$A:$A,0)),"")&lt;&gt;""),INDEX(subsample_country_map!$B:$B,MATCH($CF2669,subsample_country_map!$A:$A,0)),INDEX(lookup!$AA:$AA,MATCH($A2669,lookup!$A:$A,0)))</f>
        <v>3_AsiaPac</v>
      </c>
      <c r="AL2669" s="0" t="str">
        <f aca="false">IF(AND($CF2669&lt;&gt;"",IFERROR(INDEX(subsample_country_map!$C:$C,MATCH($CF2669,subsample_country_map!$A:$A,0)),"")&lt;&gt;""),INDEX(subsample_country_map!$C:$C,MATCH($CF2669,subsample_country_map!$A:$A,0)),INDEX(lookup!$AB:$AB,MATCH($A2669,lookup!$A:$A,0)))</f>
        <v>2_developing</v>
      </c>
      <c r="AM2669" s="0" t="str">
        <f aca="false">IF(AND($CF2669&lt;&gt;"",IFERROR(INDEX(subsample_country_map!$D:$D,MATCH($CF2669,subsample_country_map!$A:$A,0)),"")&lt;&gt;""),INDEX(subsample_country_map!$D:$D,MATCH($CF2669,subsample_country_map!$A:$A,0)),INDEX(lookup!$AC:$AC,MATCH($A2669,lookup!$A:$A,0)))</f>
        <v>2_non_western</v>
      </c>
      <c r="AN2669" s="0" t="str">
        <f aca="false">IF(AND($CF2669&lt;&gt;"",IFERROR(INDEX(subsample_country_map!$E:$E,MATCH($CF2669,subsample_country_map!$A:$A,0)),"")&lt;&gt;""),INDEX(subsample_country_map!$E:$E,MATCH($CF2669,subsample_country_map!$A:$A,0)),INDEX(lookup!$AD:$AD,MATCH($A2669,lookup!$A:$A,0)))</f>
        <v>2_civil law</v>
      </c>
      <c r="AO2669" s="0" t="str">
        <f aca="false">INDEX(lookup!$Y:$Y,MATCH($A2669,lookup!$A:$A,0))</f>
        <v>0_published</v>
      </c>
      <c r="AP2669" s="0" t="str">
        <f aca="false">INDEX(lookup!$Z:$Z,MATCH($A2669,lookup!$A:$A,0))</f>
        <v>1_VHB high</v>
      </c>
      <c r="AQ2669" s="0" t="str">
        <f aca="false">INDEX(lookup!$W:$W,MATCH($A2669,lookup!$A:$A,0))</f>
        <v>3_mgmt</v>
      </c>
      <c r="AS2669" s="0" t="s">
        <v>91</v>
      </c>
      <c r="AT2669" s="0" t="s">
        <v>397</v>
      </c>
      <c r="AU2669" s="0" t="s">
        <v>93</v>
      </c>
      <c r="AV2669" s="0" t="s">
        <v>3535</v>
      </c>
      <c r="AX2669" s="0" t="s">
        <v>1203</v>
      </c>
      <c r="BA2669" s="0" t="n">
        <v>10212</v>
      </c>
      <c r="BB2669" s="0" t="s">
        <v>347</v>
      </c>
      <c r="BC2669" s="0" t="s">
        <v>122</v>
      </c>
      <c r="BD2669" s="0" t="s">
        <v>123</v>
      </c>
      <c r="BE2669" s="0" t="s">
        <v>98</v>
      </c>
      <c r="BI2669" s="0" t="s">
        <v>99</v>
      </c>
      <c r="BJ2669" s="0" t="s">
        <v>6737</v>
      </c>
      <c r="BK2669" s="0" t="s">
        <v>855</v>
      </c>
      <c r="BL2669" s="0" t="s">
        <v>8589</v>
      </c>
      <c r="BM2669" s="0" t="s">
        <v>8581</v>
      </c>
      <c r="BN2669" s="0" t="s">
        <v>8582</v>
      </c>
      <c r="BO2669" s="0" t="s">
        <v>769</v>
      </c>
      <c r="BP2669" s="0" t="s">
        <v>8578</v>
      </c>
      <c r="BQ2669" s="0" t="s">
        <v>127</v>
      </c>
      <c r="BR2669" s="0" t="s">
        <v>8583</v>
      </c>
      <c r="BT2669" s="0" t="n">
        <v>0</v>
      </c>
      <c r="BU2669" s="0" t="s">
        <v>8584</v>
      </c>
      <c r="BW2669" s="0" t="n">
        <v>2009</v>
      </c>
      <c r="BX2669" s="0" t="n">
        <v>2019</v>
      </c>
      <c r="BY2669" s="0" t="s">
        <v>2985</v>
      </c>
      <c r="BZ2669" s="0" t="n">
        <v>2014</v>
      </c>
      <c r="CA2669" s="0" t="n">
        <v>0.363636363636364</v>
      </c>
      <c r="CB2669" s="0" t="n">
        <v>0</v>
      </c>
      <c r="CC2669" s="0" t="n">
        <v>1</v>
      </c>
      <c r="CD2669" s="0" t="n">
        <v>-0.00791644224570213</v>
      </c>
      <c r="CE2669" s="0" t="n">
        <v>1</v>
      </c>
    </row>
    <row r="2670" customFormat="false" ht="15" hidden="false" customHeight="false" outlineLevel="0" collapsed="false">
      <c r="A2670" s="0" t="s">
        <v>8578</v>
      </c>
      <c r="B2670" s="0" t="n">
        <v>3975</v>
      </c>
      <c r="C2670" s="0" t="n">
        <v>-0.0212796250813386</v>
      </c>
      <c r="D2670" s="0" t="n">
        <v>8918</v>
      </c>
      <c r="E2670" s="0" t="n">
        <f aca="false">IF(ISNUMBER($BA2670),$BA2670,IF(AND(ISNUMBER($D2670),ISNUMBER($BW2670),ISNUMBER($BX2670)),$D2670*($BX2670-$BW2670+1),""))</f>
        <v>8918</v>
      </c>
      <c r="H2670" s="0" t="s">
        <v>118</v>
      </c>
      <c r="I2670" s="0" t="s">
        <v>119</v>
      </c>
      <c r="J2670" s="0" t="n">
        <f aca="false">IF($BW2670&lt;&gt;"",$BW2670,"")</f>
        <v>2009</v>
      </c>
      <c r="K2670" s="0" t="n">
        <f aca="false">IF($BX2670&lt;&gt;"",$BX2670,"")</f>
        <v>2019</v>
      </c>
      <c r="L2670" s="0" t="n">
        <f aca="false">IF(AND(ISNUMBER($BW2670),ISNUMBER($BX2670)),($BW2670+$BX2670)/2,"")</f>
        <v>2014</v>
      </c>
      <c r="M2670" s="0" t="n">
        <f aca="false">IF($L2670&lt;&gt;"",$L2670,"")</f>
        <v>2014</v>
      </c>
      <c r="N2670" s="0" t="n">
        <f aca="false">IF(AND(ISNUMBER($BW2670),ISNUMBER($BX2670)),MIN(1,MAX(0,($BX2670-2016+1)/($BX2670-$BW2670+1))),"")</f>
        <v>0.363636363636364</v>
      </c>
      <c r="O2670" s="0" t="n">
        <f aca="false">IF(AND(ISNUMBER($BW2670),ISNUMBER($BX2670)),MIN(1,MAX(0,($BX2670-2017+1)/($BX2670-$BW2670+1))),"")</f>
        <v>0.272727272727273</v>
      </c>
      <c r="P2670" s="0" t="n">
        <f aca="false">IF(AND(ISNUMBER($BW2670),ISNUMBER($BX2670)),MIN(1,MAX(0,($BX2670-2018+1)/($BX2670-$BW2670+1))),"")</f>
        <v>0.181818181818182</v>
      </c>
      <c r="Q2670" s="0" t="n">
        <f aca="false">IF(AND(ISNUMBER($BW2670),ISNUMBER($BX2670)),MIN(1,MAX(0,($BX2670-2019+1)/($BX2670-$BW2670+1))),"")</f>
        <v>0.0909090909090909</v>
      </c>
      <c r="R2670" s="0" t="n">
        <f aca="false">IF(AND(ISNUMBER($BW2670),ISNUMBER($BX2670)),MIN(1,MAX(0,($BX2670-2016+1)/($BX2670-$BW2670+1))),"")</f>
        <v>0.363636363636364</v>
      </c>
      <c r="S2670" s="0" t="n">
        <f aca="false">IF($L2670&lt;&gt;"",IF($L2670&gt;=2015.5,1,0),"")</f>
        <v>0</v>
      </c>
      <c r="T2670" s="0" t="n">
        <f aca="false">IF($L2670&lt;&gt;"",IF($L2670&gt;=2016,1,0),"")</f>
        <v>0</v>
      </c>
      <c r="U2670" s="0" t="n">
        <f aca="false">IF(ISNUMBER($BX2670),IF($BX2670&gt;=2016,1,0),"")</f>
        <v>1</v>
      </c>
      <c r="V2670" s="0" t="n">
        <f aca="false">IF(ISNUMBER($BW2670),IF($BW2670&gt;=2016,1,0),"")</f>
        <v>0</v>
      </c>
      <c r="W2670" s="0" t="str">
        <f aca="false">IF(AND(ISNUMBER($BW2670),ISNUMBER($BX2670)),IF($BW2670&gt;=2016,"post-only",IF($BX2670&lt;2016,"pre-only","mixed")),"")</f>
        <v>mixed</v>
      </c>
      <c r="X2670" s="0" t="n">
        <f aca="false">IF(AND(ISNUMBER($BW2670),ISNUMBER($BX2670)),MIN(1,MAX(0,($BX2670-2017+1)/($BX2670-$BW2670+1))),"")</f>
        <v>0.272727272727273</v>
      </c>
      <c r="Y2670" s="0" t="n">
        <f aca="false">IF(AND(ISNUMBER($BW2670),ISNUMBER($BX2670)),MIN(1,MAX(0,($BX2670-2018+1)/($BX2670-$BW2670+1))),"")</f>
        <v>0.181818181818182</v>
      </c>
      <c r="Z2670" s="0" t="n">
        <f aca="false">IF(AND(ISNUMBER($BW2670),ISNUMBER($BX2670)),MIN(1,MAX(0,($BX2670-2019+1)/($BX2670-$BW2670+1))),"")</f>
        <v>0.0909090909090909</v>
      </c>
      <c r="AA2670" s="0" t="n">
        <f aca="false">IF(ISNUMBER($BX2670),IF($BX2670&gt;=2017,1,0),"")</f>
        <v>1</v>
      </c>
      <c r="AB2670" s="0" t="n">
        <f aca="false">IF(ISNUMBER($BX2670),IF($BX2670&gt;=2018,1,0),"")</f>
        <v>1</v>
      </c>
      <c r="AC2670" s="0" t="n">
        <f aca="false">IF(ISNUMBER($BX2670),IF($BX2670&gt;=2019,1,0),"")</f>
        <v>1</v>
      </c>
      <c r="AD2670" s="0" t="n">
        <f aca="false">IF($L2670&lt;&gt;"",IF($L2670&gt;2013,1,0),"")</f>
        <v>1</v>
      </c>
      <c r="AE2670" s="0" t="n">
        <f aca="false">IF($L2670&lt;&gt;"",1+IF($L2670&gt;2011,1,0)+IF($L2670&gt;2014,1,0),"")</f>
        <v>2</v>
      </c>
      <c r="AF2670" s="0" t="s">
        <v>87</v>
      </c>
      <c r="AG2670" s="0" t="s">
        <v>88</v>
      </c>
      <c r="AH2670" s="0" t="s">
        <v>89</v>
      </c>
      <c r="AI2670" s="0" t="s">
        <v>497</v>
      </c>
      <c r="AJ2670" s="0" t="s">
        <v>334</v>
      </c>
      <c r="AK2670" s="0" t="str">
        <f aca="false">IF(AND($CF2670&lt;&gt;"",IFERROR(INDEX(subsample_country_map!$B:$B,MATCH($CF2670,subsample_country_map!$A:$A,0)),"")&lt;&gt;""),INDEX(subsample_country_map!$B:$B,MATCH($CF2670,subsample_country_map!$A:$A,0)),INDEX(lookup!$AA:$AA,MATCH($A2670,lookup!$A:$A,0)))</f>
        <v>3_AsiaPac</v>
      </c>
      <c r="AL2670" s="0" t="str">
        <f aca="false">IF(AND($CF2670&lt;&gt;"",IFERROR(INDEX(subsample_country_map!$C:$C,MATCH($CF2670,subsample_country_map!$A:$A,0)),"")&lt;&gt;""),INDEX(subsample_country_map!$C:$C,MATCH($CF2670,subsample_country_map!$A:$A,0)),INDEX(lookup!$AB:$AB,MATCH($A2670,lookup!$A:$A,0)))</f>
        <v>2_developing</v>
      </c>
      <c r="AM2670" s="0" t="str">
        <f aca="false">IF(AND($CF2670&lt;&gt;"",IFERROR(INDEX(subsample_country_map!$D:$D,MATCH($CF2670,subsample_country_map!$A:$A,0)),"")&lt;&gt;""),INDEX(subsample_country_map!$D:$D,MATCH($CF2670,subsample_country_map!$A:$A,0)),INDEX(lookup!$AC:$AC,MATCH($A2670,lookup!$A:$A,0)))</f>
        <v>2_non_western</v>
      </c>
      <c r="AN2670" s="0" t="str">
        <f aca="false">IF(AND($CF2670&lt;&gt;"",IFERROR(INDEX(subsample_country_map!$E:$E,MATCH($CF2670,subsample_country_map!$A:$A,0)),"")&lt;&gt;""),INDEX(subsample_country_map!$E:$E,MATCH($CF2670,subsample_country_map!$A:$A,0)),INDEX(lookup!$AD:$AD,MATCH($A2670,lookup!$A:$A,0)))</f>
        <v>2_civil law</v>
      </c>
      <c r="AO2670" s="0" t="str">
        <f aca="false">INDEX(lookup!$Y:$Y,MATCH($A2670,lookup!$A:$A,0))</f>
        <v>0_published</v>
      </c>
      <c r="AP2670" s="0" t="str">
        <f aca="false">INDEX(lookup!$Z:$Z,MATCH($A2670,lookup!$A:$A,0))</f>
        <v>1_VHB high</v>
      </c>
      <c r="AQ2670" s="0" t="str">
        <f aca="false">INDEX(lookup!$W:$W,MATCH($A2670,lookup!$A:$A,0))</f>
        <v>3_mgmt</v>
      </c>
      <c r="AS2670" s="0" t="s">
        <v>91</v>
      </c>
      <c r="AT2670" s="0" t="s">
        <v>397</v>
      </c>
      <c r="AU2670" s="0" t="s">
        <v>93</v>
      </c>
      <c r="AV2670" s="0" t="s">
        <v>5512</v>
      </c>
      <c r="AX2670" s="0" t="s">
        <v>8590</v>
      </c>
      <c r="BA2670" s="0" t="n">
        <v>8918</v>
      </c>
      <c r="BB2670" s="0" t="s">
        <v>347</v>
      </c>
      <c r="BC2670" s="0" t="s">
        <v>122</v>
      </c>
      <c r="BD2670" s="0" t="s">
        <v>123</v>
      </c>
      <c r="BE2670" s="0" t="s">
        <v>8591</v>
      </c>
      <c r="BF2670" s="0" t="s">
        <v>2294</v>
      </c>
      <c r="BI2670" s="0" t="s">
        <v>124</v>
      </c>
      <c r="BJ2670" s="0" t="s">
        <v>8592</v>
      </c>
      <c r="BK2670" s="0" t="s">
        <v>1712</v>
      </c>
      <c r="BL2670" s="0" t="s">
        <v>8593</v>
      </c>
      <c r="BM2670" s="0" t="s">
        <v>8581</v>
      </c>
      <c r="BN2670" s="0" t="s">
        <v>8582</v>
      </c>
      <c r="BO2670" s="0" t="s">
        <v>769</v>
      </c>
      <c r="BP2670" s="0" t="s">
        <v>8578</v>
      </c>
      <c r="BQ2670" s="0" t="s">
        <v>127</v>
      </c>
      <c r="BR2670" s="0" t="s">
        <v>8583</v>
      </c>
      <c r="BT2670" s="0" t="n">
        <v>0</v>
      </c>
      <c r="BU2670" s="0" t="s">
        <v>8584</v>
      </c>
      <c r="BW2670" s="0" t="n">
        <v>2009</v>
      </c>
      <c r="BX2670" s="0" t="n">
        <v>2019</v>
      </c>
      <c r="BY2670" s="0" t="s">
        <v>2985</v>
      </c>
      <c r="BZ2670" s="0" t="n">
        <v>2014</v>
      </c>
      <c r="CA2670" s="0" t="n">
        <v>0.363636363636364</v>
      </c>
      <c r="CB2670" s="0" t="n">
        <v>0</v>
      </c>
      <c r="CC2670" s="0" t="n">
        <v>1</v>
      </c>
      <c r="CD2670" s="0" t="n">
        <v>-0.0212828379182333</v>
      </c>
      <c r="CE2670" s="0" t="n">
        <v>1</v>
      </c>
    </row>
    <row r="2671" customFormat="false" ht="15" hidden="false" customHeight="false" outlineLevel="0" collapsed="false">
      <c r="A2671" s="0" t="s">
        <v>8578</v>
      </c>
      <c r="B2671" s="0" t="n">
        <v>3976</v>
      </c>
      <c r="C2671" s="0" t="n">
        <v>-0.0422171668888652</v>
      </c>
      <c r="D2671" s="0" t="n">
        <v>1294</v>
      </c>
      <c r="E2671" s="0" t="n">
        <f aca="false">IF(ISNUMBER($BA2671),$BA2671,IF(AND(ISNUMBER($D2671),ISNUMBER($BW2671),ISNUMBER($BX2671)),$D2671*($BX2671-$BW2671+1),""))</f>
        <v>1294</v>
      </c>
      <c r="H2671" s="0" t="s">
        <v>118</v>
      </c>
      <c r="I2671" s="0" t="s">
        <v>119</v>
      </c>
      <c r="J2671" s="0" t="n">
        <f aca="false">IF($BW2671&lt;&gt;"",$BW2671,"")</f>
        <v>2009</v>
      </c>
      <c r="K2671" s="0" t="n">
        <f aca="false">IF($BX2671&lt;&gt;"",$BX2671,"")</f>
        <v>2019</v>
      </c>
      <c r="L2671" s="0" t="n">
        <f aca="false">IF(AND(ISNUMBER($BW2671),ISNUMBER($BX2671)),($BW2671+$BX2671)/2,"")</f>
        <v>2014</v>
      </c>
      <c r="M2671" s="0" t="n">
        <f aca="false">IF($L2671&lt;&gt;"",$L2671,"")</f>
        <v>2014</v>
      </c>
      <c r="N2671" s="0" t="n">
        <f aca="false">IF(AND(ISNUMBER($BW2671),ISNUMBER($BX2671)),MIN(1,MAX(0,($BX2671-2016+1)/($BX2671-$BW2671+1))),"")</f>
        <v>0.363636363636364</v>
      </c>
      <c r="O2671" s="0" t="n">
        <f aca="false">IF(AND(ISNUMBER($BW2671),ISNUMBER($BX2671)),MIN(1,MAX(0,($BX2671-2017+1)/($BX2671-$BW2671+1))),"")</f>
        <v>0.272727272727273</v>
      </c>
      <c r="P2671" s="0" t="n">
        <f aca="false">IF(AND(ISNUMBER($BW2671),ISNUMBER($BX2671)),MIN(1,MAX(0,($BX2671-2018+1)/($BX2671-$BW2671+1))),"")</f>
        <v>0.181818181818182</v>
      </c>
      <c r="Q2671" s="0" t="n">
        <f aca="false">IF(AND(ISNUMBER($BW2671),ISNUMBER($BX2671)),MIN(1,MAX(0,($BX2671-2019+1)/($BX2671-$BW2671+1))),"")</f>
        <v>0.0909090909090909</v>
      </c>
      <c r="R2671" s="0" t="n">
        <f aca="false">IF(AND(ISNUMBER($BW2671),ISNUMBER($BX2671)),MIN(1,MAX(0,($BX2671-2016+1)/($BX2671-$BW2671+1))),"")</f>
        <v>0.363636363636364</v>
      </c>
      <c r="S2671" s="0" t="n">
        <f aca="false">IF($L2671&lt;&gt;"",IF($L2671&gt;=2015.5,1,0),"")</f>
        <v>0</v>
      </c>
      <c r="T2671" s="0" t="n">
        <f aca="false">IF($L2671&lt;&gt;"",IF($L2671&gt;=2016,1,0),"")</f>
        <v>0</v>
      </c>
      <c r="U2671" s="0" t="n">
        <f aca="false">IF(ISNUMBER($BX2671),IF($BX2671&gt;=2016,1,0),"")</f>
        <v>1</v>
      </c>
      <c r="V2671" s="0" t="n">
        <f aca="false">IF(ISNUMBER($BW2671),IF($BW2671&gt;=2016,1,0),"")</f>
        <v>0</v>
      </c>
      <c r="W2671" s="0" t="str">
        <f aca="false">IF(AND(ISNUMBER($BW2671),ISNUMBER($BX2671)),IF($BW2671&gt;=2016,"post-only",IF($BX2671&lt;2016,"pre-only","mixed")),"")</f>
        <v>mixed</v>
      </c>
      <c r="X2671" s="0" t="n">
        <f aca="false">IF(AND(ISNUMBER($BW2671),ISNUMBER($BX2671)),MIN(1,MAX(0,($BX2671-2017+1)/($BX2671-$BW2671+1))),"")</f>
        <v>0.272727272727273</v>
      </c>
      <c r="Y2671" s="0" t="n">
        <f aca="false">IF(AND(ISNUMBER($BW2671),ISNUMBER($BX2671)),MIN(1,MAX(0,($BX2671-2018+1)/($BX2671-$BW2671+1))),"")</f>
        <v>0.181818181818182</v>
      </c>
      <c r="Z2671" s="0" t="n">
        <f aca="false">IF(AND(ISNUMBER($BW2671),ISNUMBER($BX2671)),MIN(1,MAX(0,($BX2671-2019+1)/($BX2671-$BW2671+1))),"")</f>
        <v>0.0909090909090909</v>
      </c>
      <c r="AA2671" s="0" t="n">
        <f aca="false">IF(ISNUMBER($BX2671),IF($BX2671&gt;=2017,1,0),"")</f>
        <v>1</v>
      </c>
      <c r="AB2671" s="0" t="n">
        <f aca="false">IF(ISNUMBER($BX2671),IF($BX2671&gt;=2018,1,0),"")</f>
        <v>1</v>
      </c>
      <c r="AC2671" s="0" t="n">
        <f aca="false">IF(ISNUMBER($BX2671),IF($BX2671&gt;=2019,1,0),"")</f>
        <v>1</v>
      </c>
      <c r="AD2671" s="0" t="n">
        <f aca="false">IF($L2671&lt;&gt;"",IF($L2671&gt;2013,1,0),"")</f>
        <v>1</v>
      </c>
      <c r="AE2671" s="0" t="n">
        <f aca="false">IF($L2671&lt;&gt;"",1+IF($L2671&gt;2011,1,0)+IF($L2671&gt;2014,1,0),"")</f>
        <v>2</v>
      </c>
      <c r="AF2671" s="0" t="s">
        <v>87</v>
      </c>
      <c r="AG2671" s="0" t="s">
        <v>88</v>
      </c>
      <c r="AH2671" s="0" t="s">
        <v>89</v>
      </c>
      <c r="AI2671" s="0" t="s">
        <v>497</v>
      </c>
      <c r="AJ2671" s="0" t="s">
        <v>334</v>
      </c>
      <c r="AK2671" s="0" t="str">
        <f aca="false">IF(AND($CF2671&lt;&gt;"",IFERROR(INDEX(subsample_country_map!$B:$B,MATCH($CF2671,subsample_country_map!$A:$A,0)),"")&lt;&gt;""),INDEX(subsample_country_map!$B:$B,MATCH($CF2671,subsample_country_map!$A:$A,0)),INDEX(lookup!$AA:$AA,MATCH($A2671,lookup!$A:$A,0)))</f>
        <v>3_AsiaPac</v>
      </c>
      <c r="AL2671" s="0" t="str">
        <f aca="false">IF(AND($CF2671&lt;&gt;"",IFERROR(INDEX(subsample_country_map!$C:$C,MATCH($CF2671,subsample_country_map!$A:$A,0)),"")&lt;&gt;""),INDEX(subsample_country_map!$C:$C,MATCH($CF2671,subsample_country_map!$A:$A,0)),INDEX(lookup!$AB:$AB,MATCH($A2671,lookup!$A:$A,0)))</f>
        <v>2_developing</v>
      </c>
      <c r="AM2671" s="0" t="str">
        <f aca="false">IF(AND($CF2671&lt;&gt;"",IFERROR(INDEX(subsample_country_map!$D:$D,MATCH($CF2671,subsample_country_map!$A:$A,0)),"")&lt;&gt;""),INDEX(subsample_country_map!$D:$D,MATCH($CF2671,subsample_country_map!$A:$A,0)),INDEX(lookup!$AC:$AC,MATCH($A2671,lookup!$A:$A,0)))</f>
        <v>2_non_western</v>
      </c>
      <c r="AN2671" s="0" t="str">
        <f aca="false">IF(AND($CF2671&lt;&gt;"",IFERROR(INDEX(subsample_country_map!$E:$E,MATCH($CF2671,subsample_country_map!$A:$A,0)),"")&lt;&gt;""),INDEX(subsample_country_map!$E:$E,MATCH($CF2671,subsample_country_map!$A:$A,0)),INDEX(lookup!$AD:$AD,MATCH($A2671,lookup!$A:$A,0)))</f>
        <v>2_civil law</v>
      </c>
      <c r="AO2671" s="0" t="str">
        <f aca="false">INDEX(lookup!$Y:$Y,MATCH($A2671,lookup!$A:$A,0))</f>
        <v>0_published</v>
      </c>
      <c r="AP2671" s="0" t="str">
        <f aca="false">INDEX(lookup!$Z:$Z,MATCH($A2671,lookup!$A:$A,0))</f>
        <v>1_VHB high</v>
      </c>
      <c r="AQ2671" s="0" t="str">
        <f aca="false">INDEX(lookup!$W:$W,MATCH($A2671,lookup!$A:$A,0))</f>
        <v>3_mgmt</v>
      </c>
      <c r="AS2671" s="0" t="s">
        <v>91</v>
      </c>
      <c r="AT2671" s="0" t="s">
        <v>397</v>
      </c>
      <c r="AU2671" s="0" t="s">
        <v>93</v>
      </c>
      <c r="AV2671" s="0" t="s">
        <v>5389</v>
      </c>
      <c r="AX2671" s="0" t="s">
        <v>6854</v>
      </c>
      <c r="BA2671" s="0" t="n">
        <v>1294</v>
      </c>
      <c r="BB2671" s="0" t="s">
        <v>347</v>
      </c>
      <c r="BC2671" s="0" t="s">
        <v>122</v>
      </c>
      <c r="BD2671" s="0" t="s">
        <v>123</v>
      </c>
      <c r="BE2671" s="0" t="s">
        <v>8591</v>
      </c>
      <c r="BF2671" s="0" t="s">
        <v>2289</v>
      </c>
      <c r="BI2671" s="0" t="s">
        <v>124</v>
      </c>
      <c r="BJ2671" s="0" t="s">
        <v>8594</v>
      </c>
      <c r="BK2671" s="0" t="s">
        <v>1712</v>
      </c>
      <c r="BL2671" s="0" t="s">
        <v>8595</v>
      </c>
      <c r="BM2671" s="0" t="s">
        <v>8581</v>
      </c>
      <c r="BN2671" s="0" t="s">
        <v>8582</v>
      </c>
      <c r="BO2671" s="0" t="s">
        <v>769</v>
      </c>
      <c r="BP2671" s="0" t="s">
        <v>8578</v>
      </c>
      <c r="BQ2671" s="0" t="s">
        <v>127</v>
      </c>
      <c r="BR2671" s="0" t="s">
        <v>8583</v>
      </c>
      <c r="BT2671" s="0" t="n">
        <v>0</v>
      </c>
      <c r="BU2671" s="0" t="s">
        <v>8584</v>
      </c>
      <c r="BW2671" s="0" t="n">
        <v>2009</v>
      </c>
      <c r="BX2671" s="0" t="n">
        <v>2019</v>
      </c>
      <c r="BY2671" s="0" t="s">
        <v>2985</v>
      </c>
      <c r="BZ2671" s="0" t="n">
        <v>2014</v>
      </c>
      <c r="CA2671" s="0" t="n">
        <v>0.363636363636364</v>
      </c>
      <c r="CB2671" s="0" t="n">
        <v>0</v>
      </c>
      <c r="CC2671" s="0" t="n">
        <v>1</v>
      </c>
      <c r="CD2671" s="0" t="n">
        <v>-0.0422422748106727</v>
      </c>
      <c r="CE2671" s="0" t="n">
        <v>1</v>
      </c>
    </row>
    <row r="2672" customFormat="false" ht="15" hidden="false" customHeight="false" outlineLevel="0" collapsed="false">
      <c r="A2672" s="0" t="s">
        <v>8578</v>
      </c>
      <c r="B2672" s="0" t="n">
        <v>3977</v>
      </c>
      <c r="C2672" s="0" t="n">
        <v>-0.029659752219016</v>
      </c>
      <c r="D2672" s="0" t="n">
        <v>4543</v>
      </c>
      <c r="E2672" s="0" t="n">
        <f aca="false">IF(ISNUMBER($BA2672),$BA2672,IF(AND(ISNUMBER($D2672),ISNUMBER($BW2672),ISNUMBER($BX2672)),$D2672*($BX2672-$BW2672+1),""))</f>
        <v>4543</v>
      </c>
      <c r="H2672" s="0" t="s">
        <v>118</v>
      </c>
      <c r="I2672" s="0" t="s">
        <v>119</v>
      </c>
      <c r="J2672" s="0" t="n">
        <f aca="false">IF($BW2672&lt;&gt;"",$BW2672,"")</f>
        <v>2009</v>
      </c>
      <c r="K2672" s="0" t="n">
        <f aca="false">IF($BX2672&lt;&gt;"",$BX2672,"")</f>
        <v>2019</v>
      </c>
      <c r="L2672" s="0" t="n">
        <f aca="false">IF(AND(ISNUMBER($BW2672),ISNUMBER($BX2672)),($BW2672+$BX2672)/2,"")</f>
        <v>2014</v>
      </c>
      <c r="M2672" s="0" t="n">
        <f aca="false">IF($L2672&lt;&gt;"",$L2672,"")</f>
        <v>2014</v>
      </c>
      <c r="N2672" s="0" t="n">
        <f aca="false">IF(AND(ISNUMBER($BW2672),ISNUMBER($BX2672)),MIN(1,MAX(0,($BX2672-2016+1)/($BX2672-$BW2672+1))),"")</f>
        <v>0.363636363636364</v>
      </c>
      <c r="O2672" s="0" t="n">
        <f aca="false">IF(AND(ISNUMBER($BW2672),ISNUMBER($BX2672)),MIN(1,MAX(0,($BX2672-2017+1)/($BX2672-$BW2672+1))),"")</f>
        <v>0.272727272727273</v>
      </c>
      <c r="P2672" s="0" t="n">
        <f aca="false">IF(AND(ISNUMBER($BW2672),ISNUMBER($BX2672)),MIN(1,MAX(0,($BX2672-2018+1)/($BX2672-$BW2672+1))),"")</f>
        <v>0.181818181818182</v>
      </c>
      <c r="Q2672" s="0" t="n">
        <f aca="false">IF(AND(ISNUMBER($BW2672),ISNUMBER($BX2672)),MIN(1,MAX(0,($BX2672-2019+1)/($BX2672-$BW2672+1))),"")</f>
        <v>0.0909090909090909</v>
      </c>
      <c r="R2672" s="0" t="n">
        <f aca="false">IF(AND(ISNUMBER($BW2672),ISNUMBER($BX2672)),MIN(1,MAX(0,($BX2672-2016+1)/($BX2672-$BW2672+1))),"")</f>
        <v>0.363636363636364</v>
      </c>
      <c r="S2672" s="0" t="n">
        <f aca="false">IF($L2672&lt;&gt;"",IF($L2672&gt;=2015.5,1,0),"")</f>
        <v>0</v>
      </c>
      <c r="T2672" s="0" t="n">
        <f aca="false">IF($L2672&lt;&gt;"",IF($L2672&gt;=2016,1,0),"")</f>
        <v>0</v>
      </c>
      <c r="U2672" s="0" t="n">
        <f aca="false">IF(ISNUMBER($BX2672),IF($BX2672&gt;=2016,1,0),"")</f>
        <v>1</v>
      </c>
      <c r="V2672" s="0" t="n">
        <f aca="false">IF(ISNUMBER($BW2672),IF($BW2672&gt;=2016,1,0),"")</f>
        <v>0</v>
      </c>
      <c r="W2672" s="0" t="str">
        <f aca="false">IF(AND(ISNUMBER($BW2672),ISNUMBER($BX2672)),IF($BW2672&gt;=2016,"post-only",IF($BX2672&lt;2016,"pre-only","mixed")),"")</f>
        <v>mixed</v>
      </c>
      <c r="X2672" s="0" t="n">
        <f aca="false">IF(AND(ISNUMBER($BW2672),ISNUMBER($BX2672)),MIN(1,MAX(0,($BX2672-2017+1)/($BX2672-$BW2672+1))),"")</f>
        <v>0.272727272727273</v>
      </c>
      <c r="Y2672" s="0" t="n">
        <f aca="false">IF(AND(ISNUMBER($BW2672),ISNUMBER($BX2672)),MIN(1,MAX(0,($BX2672-2018+1)/($BX2672-$BW2672+1))),"")</f>
        <v>0.181818181818182</v>
      </c>
      <c r="Z2672" s="0" t="n">
        <f aca="false">IF(AND(ISNUMBER($BW2672),ISNUMBER($BX2672)),MIN(1,MAX(0,($BX2672-2019+1)/($BX2672-$BW2672+1))),"")</f>
        <v>0.0909090909090909</v>
      </c>
      <c r="AA2672" s="0" t="n">
        <f aca="false">IF(ISNUMBER($BX2672),IF($BX2672&gt;=2017,1,0),"")</f>
        <v>1</v>
      </c>
      <c r="AB2672" s="0" t="n">
        <f aca="false">IF(ISNUMBER($BX2672),IF($BX2672&gt;=2018,1,0),"")</f>
        <v>1</v>
      </c>
      <c r="AC2672" s="0" t="n">
        <f aca="false">IF(ISNUMBER($BX2672),IF($BX2672&gt;=2019,1,0),"")</f>
        <v>1</v>
      </c>
      <c r="AD2672" s="0" t="n">
        <f aca="false">IF($L2672&lt;&gt;"",IF($L2672&gt;2013,1,0),"")</f>
        <v>1</v>
      </c>
      <c r="AE2672" s="0" t="n">
        <f aca="false">IF($L2672&lt;&gt;"",1+IF($L2672&gt;2011,1,0)+IF($L2672&gt;2014,1,0),"")</f>
        <v>2</v>
      </c>
      <c r="AF2672" s="0" t="s">
        <v>87</v>
      </c>
      <c r="AG2672" s="0" t="s">
        <v>88</v>
      </c>
      <c r="AH2672" s="0" t="s">
        <v>89</v>
      </c>
      <c r="AI2672" s="0" t="s">
        <v>497</v>
      </c>
      <c r="AJ2672" s="0" t="s">
        <v>334</v>
      </c>
      <c r="AK2672" s="0" t="str">
        <f aca="false">IF(AND($CF2672&lt;&gt;"",IFERROR(INDEX(subsample_country_map!$B:$B,MATCH($CF2672,subsample_country_map!$A:$A,0)),"")&lt;&gt;""),INDEX(subsample_country_map!$B:$B,MATCH($CF2672,subsample_country_map!$A:$A,0)),INDEX(lookup!$AA:$AA,MATCH($A2672,lookup!$A:$A,0)))</f>
        <v>3_AsiaPac</v>
      </c>
      <c r="AL2672" s="0" t="str">
        <f aca="false">IF(AND($CF2672&lt;&gt;"",IFERROR(INDEX(subsample_country_map!$C:$C,MATCH($CF2672,subsample_country_map!$A:$A,0)),"")&lt;&gt;""),INDEX(subsample_country_map!$C:$C,MATCH($CF2672,subsample_country_map!$A:$A,0)),INDEX(lookup!$AB:$AB,MATCH($A2672,lookup!$A:$A,0)))</f>
        <v>2_developing</v>
      </c>
      <c r="AM2672" s="0" t="str">
        <f aca="false">IF(AND($CF2672&lt;&gt;"",IFERROR(INDEX(subsample_country_map!$D:$D,MATCH($CF2672,subsample_country_map!$A:$A,0)),"")&lt;&gt;""),INDEX(subsample_country_map!$D:$D,MATCH($CF2672,subsample_country_map!$A:$A,0)),INDEX(lookup!$AC:$AC,MATCH($A2672,lookup!$A:$A,0)))</f>
        <v>2_non_western</v>
      </c>
      <c r="AN2672" s="0" t="str">
        <f aca="false">IF(AND($CF2672&lt;&gt;"",IFERROR(INDEX(subsample_country_map!$E:$E,MATCH($CF2672,subsample_country_map!$A:$A,0)),"")&lt;&gt;""),INDEX(subsample_country_map!$E:$E,MATCH($CF2672,subsample_country_map!$A:$A,0)),INDEX(lookup!$AD:$AD,MATCH($A2672,lookup!$A:$A,0)))</f>
        <v>2_civil law</v>
      </c>
      <c r="AO2672" s="0" t="str">
        <f aca="false">INDEX(lookup!$Y:$Y,MATCH($A2672,lookup!$A:$A,0))</f>
        <v>0_published</v>
      </c>
      <c r="AP2672" s="0" t="str">
        <f aca="false">INDEX(lookup!$Z:$Z,MATCH($A2672,lookup!$A:$A,0))</f>
        <v>1_VHB high</v>
      </c>
      <c r="AQ2672" s="0" t="str">
        <f aca="false">INDEX(lookup!$W:$W,MATCH($A2672,lookup!$A:$A,0))</f>
        <v>3_mgmt</v>
      </c>
      <c r="AS2672" s="0" t="s">
        <v>91</v>
      </c>
      <c r="AT2672" s="0" t="s">
        <v>397</v>
      </c>
      <c r="AU2672" s="0" t="s">
        <v>93</v>
      </c>
      <c r="AV2672" s="0" t="s">
        <v>3499</v>
      </c>
      <c r="AX2672" s="0" t="s">
        <v>8596</v>
      </c>
      <c r="BA2672" s="0" t="n">
        <v>4543</v>
      </c>
      <c r="BB2672" s="0" t="s">
        <v>347</v>
      </c>
      <c r="BC2672" s="0" t="s">
        <v>122</v>
      </c>
      <c r="BD2672" s="0" t="s">
        <v>123</v>
      </c>
      <c r="BE2672" s="0" t="s">
        <v>8597</v>
      </c>
      <c r="BF2672" s="0" t="s">
        <v>2294</v>
      </c>
      <c r="BI2672" s="0" t="s">
        <v>124</v>
      </c>
      <c r="BJ2672" s="0" t="s">
        <v>8598</v>
      </c>
      <c r="BK2672" s="0" t="s">
        <v>1712</v>
      </c>
      <c r="BL2672" s="0" t="s">
        <v>8599</v>
      </c>
      <c r="BM2672" s="0" t="s">
        <v>8581</v>
      </c>
      <c r="BN2672" s="0" t="s">
        <v>8582</v>
      </c>
      <c r="BO2672" s="0" t="s">
        <v>769</v>
      </c>
      <c r="BP2672" s="0" t="s">
        <v>8578</v>
      </c>
      <c r="BQ2672" s="0" t="s">
        <v>127</v>
      </c>
      <c r="BR2672" s="0" t="s">
        <v>8583</v>
      </c>
      <c r="BT2672" s="0" t="n">
        <v>0</v>
      </c>
      <c r="BU2672" s="0" t="s">
        <v>8584</v>
      </c>
      <c r="BW2672" s="0" t="n">
        <v>2009</v>
      </c>
      <c r="BX2672" s="0" t="n">
        <v>2019</v>
      </c>
      <c r="BY2672" s="0" t="s">
        <v>2985</v>
      </c>
      <c r="BZ2672" s="0" t="n">
        <v>2014</v>
      </c>
      <c r="CA2672" s="0" t="n">
        <v>0.363636363636364</v>
      </c>
      <c r="CB2672" s="0" t="n">
        <v>0</v>
      </c>
      <c r="CC2672" s="0" t="n">
        <v>1</v>
      </c>
      <c r="CD2672" s="0" t="n">
        <v>-0.0296684540494065</v>
      </c>
      <c r="CE2672" s="0" t="n">
        <v>1</v>
      </c>
    </row>
    <row r="2673" customFormat="false" ht="15" hidden="false" customHeight="false" outlineLevel="0" collapsed="false">
      <c r="A2673" s="0" t="s">
        <v>8578</v>
      </c>
      <c r="B2673" s="0" t="n">
        <v>3978</v>
      </c>
      <c r="C2673" s="0" t="n">
        <v>-0.0140769835235468</v>
      </c>
      <c r="D2673" s="0" t="n">
        <v>5669</v>
      </c>
      <c r="E2673" s="0" t="n">
        <f aca="false">IF(ISNUMBER($BA2673),$BA2673,IF(AND(ISNUMBER($D2673),ISNUMBER($BW2673),ISNUMBER($BX2673)),$D2673*($BX2673-$BW2673+1),""))</f>
        <v>5669</v>
      </c>
      <c r="H2673" s="0" t="s">
        <v>118</v>
      </c>
      <c r="I2673" s="0" t="s">
        <v>119</v>
      </c>
      <c r="J2673" s="0" t="n">
        <f aca="false">IF($BW2673&lt;&gt;"",$BW2673,"")</f>
        <v>2009</v>
      </c>
      <c r="K2673" s="0" t="n">
        <f aca="false">IF($BX2673&lt;&gt;"",$BX2673,"")</f>
        <v>2019</v>
      </c>
      <c r="L2673" s="0" t="n">
        <f aca="false">IF(AND(ISNUMBER($BW2673),ISNUMBER($BX2673)),($BW2673+$BX2673)/2,"")</f>
        <v>2014</v>
      </c>
      <c r="M2673" s="0" t="n">
        <f aca="false">IF($L2673&lt;&gt;"",$L2673,"")</f>
        <v>2014</v>
      </c>
      <c r="N2673" s="0" t="n">
        <f aca="false">IF(AND(ISNUMBER($BW2673),ISNUMBER($BX2673)),MIN(1,MAX(0,($BX2673-2016+1)/($BX2673-$BW2673+1))),"")</f>
        <v>0.363636363636364</v>
      </c>
      <c r="O2673" s="0" t="n">
        <f aca="false">IF(AND(ISNUMBER($BW2673),ISNUMBER($BX2673)),MIN(1,MAX(0,($BX2673-2017+1)/($BX2673-$BW2673+1))),"")</f>
        <v>0.272727272727273</v>
      </c>
      <c r="P2673" s="0" t="n">
        <f aca="false">IF(AND(ISNUMBER($BW2673),ISNUMBER($BX2673)),MIN(1,MAX(0,($BX2673-2018+1)/($BX2673-$BW2673+1))),"")</f>
        <v>0.181818181818182</v>
      </c>
      <c r="Q2673" s="0" t="n">
        <f aca="false">IF(AND(ISNUMBER($BW2673),ISNUMBER($BX2673)),MIN(1,MAX(0,($BX2673-2019+1)/($BX2673-$BW2673+1))),"")</f>
        <v>0.0909090909090909</v>
      </c>
      <c r="R2673" s="0" t="n">
        <f aca="false">IF(AND(ISNUMBER($BW2673),ISNUMBER($BX2673)),MIN(1,MAX(0,($BX2673-2016+1)/($BX2673-$BW2673+1))),"")</f>
        <v>0.363636363636364</v>
      </c>
      <c r="S2673" s="0" t="n">
        <f aca="false">IF($L2673&lt;&gt;"",IF($L2673&gt;=2015.5,1,0),"")</f>
        <v>0</v>
      </c>
      <c r="T2673" s="0" t="n">
        <f aca="false">IF($L2673&lt;&gt;"",IF($L2673&gt;=2016,1,0),"")</f>
        <v>0</v>
      </c>
      <c r="U2673" s="0" t="n">
        <f aca="false">IF(ISNUMBER($BX2673),IF($BX2673&gt;=2016,1,0),"")</f>
        <v>1</v>
      </c>
      <c r="V2673" s="0" t="n">
        <f aca="false">IF(ISNUMBER($BW2673),IF($BW2673&gt;=2016,1,0),"")</f>
        <v>0</v>
      </c>
      <c r="W2673" s="0" t="str">
        <f aca="false">IF(AND(ISNUMBER($BW2673),ISNUMBER($BX2673)),IF($BW2673&gt;=2016,"post-only",IF($BX2673&lt;2016,"pre-only","mixed")),"")</f>
        <v>mixed</v>
      </c>
      <c r="X2673" s="0" t="n">
        <f aca="false">IF(AND(ISNUMBER($BW2673),ISNUMBER($BX2673)),MIN(1,MAX(0,($BX2673-2017+1)/($BX2673-$BW2673+1))),"")</f>
        <v>0.272727272727273</v>
      </c>
      <c r="Y2673" s="0" t="n">
        <f aca="false">IF(AND(ISNUMBER($BW2673),ISNUMBER($BX2673)),MIN(1,MAX(0,($BX2673-2018+1)/($BX2673-$BW2673+1))),"")</f>
        <v>0.181818181818182</v>
      </c>
      <c r="Z2673" s="0" t="n">
        <f aca="false">IF(AND(ISNUMBER($BW2673),ISNUMBER($BX2673)),MIN(1,MAX(0,($BX2673-2019+1)/($BX2673-$BW2673+1))),"")</f>
        <v>0.0909090909090909</v>
      </c>
      <c r="AA2673" s="0" t="n">
        <f aca="false">IF(ISNUMBER($BX2673),IF($BX2673&gt;=2017,1,0),"")</f>
        <v>1</v>
      </c>
      <c r="AB2673" s="0" t="n">
        <f aca="false">IF(ISNUMBER($BX2673),IF($BX2673&gt;=2018,1,0),"")</f>
        <v>1</v>
      </c>
      <c r="AC2673" s="0" t="n">
        <f aca="false">IF(ISNUMBER($BX2673),IF($BX2673&gt;=2019,1,0),"")</f>
        <v>1</v>
      </c>
      <c r="AD2673" s="0" t="n">
        <f aca="false">IF($L2673&lt;&gt;"",IF($L2673&gt;2013,1,0),"")</f>
        <v>1</v>
      </c>
      <c r="AE2673" s="0" t="n">
        <f aca="false">IF($L2673&lt;&gt;"",1+IF($L2673&gt;2011,1,0)+IF($L2673&gt;2014,1,0),"")</f>
        <v>2</v>
      </c>
      <c r="AF2673" s="0" t="s">
        <v>87</v>
      </c>
      <c r="AG2673" s="0" t="s">
        <v>88</v>
      </c>
      <c r="AH2673" s="0" t="s">
        <v>89</v>
      </c>
      <c r="AI2673" s="0" t="s">
        <v>497</v>
      </c>
      <c r="AJ2673" s="0" t="s">
        <v>334</v>
      </c>
      <c r="AK2673" s="0" t="str">
        <f aca="false">IF(AND($CF2673&lt;&gt;"",IFERROR(INDEX(subsample_country_map!$B:$B,MATCH($CF2673,subsample_country_map!$A:$A,0)),"")&lt;&gt;""),INDEX(subsample_country_map!$B:$B,MATCH($CF2673,subsample_country_map!$A:$A,0)),INDEX(lookup!$AA:$AA,MATCH($A2673,lookup!$A:$A,0)))</f>
        <v>3_AsiaPac</v>
      </c>
      <c r="AL2673" s="0" t="str">
        <f aca="false">IF(AND($CF2673&lt;&gt;"",IFERROR(INDEX(subsample_country_map!$C:$C,MATCH($CF2673,subsample_country_map!$A:$A,0)),"")&lt;&gt;""),INDEX(subsample_country_map!$C:$C,MATCH($CF2673,subsample_country_map!$A:$A,0)),INDEX(lookup!$AB:$AB,MATCH($A2673,lookup!$A:$A,0)))</f>
        <v>2_developing</v>
      </c>
      <c r="AM2673" s="0" t="str">
        <f aca="false">IF(AND($CF2673&lt;&gt;"",IFERROR(INDEX(subsample_country_map!$D:$D,MATCH($CF2673,subsample_country_map!$A:$A,0)),"")&lt;&gt;""),INDEX(subsample_country_map!$D:$D,MATCH($CF2673,subsample_country_map!$A:$A,0)),INDEX(lookup!$AC:$AC,MATCH($A2673,lookup!$A:$A,0)))</f>
        <v>2_non_western</v>
      </c>
      <c r="AN2673" s="0" t="str">
        <f aca="false">IF(AND($CF2673&lt;&gt;"",IFERROR(INDEX(subsample_country_map!$E:$E,MATCH($CF2673,subsample_country_map!$A:$A,0)),"")&lt;&gt;""),INDEX(subsample_country_map!$E:$E,MATCH($CF2673,subsample_country_map!$A:$A,0)),INDEX(lookup!$AD:$AD,MATCH($A2673,lookup!$A:$A,0)))</f>
        <v>2_civil law</v>
      </c>
      <c r="AO2673" s="0" t="str">
        <f aca="false">INDEX(lookup!$Y:$Y,MATCH($A2673,lookup!$A:$A,0))</f>
        <v>0_published</v>
      </c>
      <c r="AP2673" s="0" t="str">
        <f aca="false">INDEX(lookup!$Z:$Z,MATCH($A2673,lookup!$A:$A,0))</f>
        <v>1_VHB high</v>
      </c>
      <c r="AQ2673" s="0" t="str">
        <f aca="false">INDEX(lookup!$W:$W,MATCH($A2673,lookup!$A:$A,0))</f>
        <v>3_mgmt</v>
      </c>
      <c r="AS2673" s="0" t="s">
        <v>91</v>
      </c>
      <c r="AT2673" s="0" t="s">
        <v>397</v>
      </c>
      <c r="AU2673" s="0" t="s">
        <v>93</v>
      </c>
      <c r="AV2673" s="0" t="s">
        <v>3535</v>
      </c>
      <c r="AX2673" s="0" t="s">
        <v>8600</v>
      </c>
      <c r="BA2673" s="0" t="n">
        <v>5669</v>
      </c>
      <c r="BB2673" s="0" t="s">
        <v>347</v>
      </c>
      <c r="BC2673" s="0" t="s">
        <v>122</v>
      </c>
      <c r="BD2673" s="0" t="s">
        <v>123</v>
      </c>
      <c r="BE2673" s="0" t="s">
        <v>8597</v>
      </c>
      <c r="BF2673" s="0" t="s">
        <v>2289</v>
      </c>
      <c r="BI2673" s="0" t="s">
        <v>124</v>
      </c>
      <c r="BJ2673" s="0" t="s">
        <v>8601</v>
      </c>
      <c r="BK2673" s="0" t="s">
        <v>1712</v>
      </c>
      <c r="BL2673" s="0" t="s">
        <v>8602</v>
      </c>
      <c r="BM2673" s="0" t="s">
        <v>8581</v>
      </c>
      <c r="BN2673" s="0" t="s">
        <v>8582</v>
      </c>
      <c r="BO2673" s="0" t="s">
        <v>769</v>
      </c>
      <c r="BP2673" s="0" t="s">
        <v>8578</v>
      </c>
      <c r="BQ2673" s="0" t="s">
        <v>127</v>
      </c>
      <c r="BR2673" s="0" t="s">
        <v>8583</v>
      </c>
      <c r="BT2673" s="0" t="n">
        <v>0</v>
      </c>
      <c r="BU2673" s="0" t="s">
        <v>8584</v>
      </c>
      <c r="BW2673" s="0" t="n">
        <v>2009</v>
      </c>
      <c r="BX2673" s="0" t="n">
        <v>2019</v>
      </c>
      <c r="BY2673" s="0" t="s">
        <v>2985</v>
      </c>
      <c r="BZ2673" s="0" t="n">
        <v>2014</v>
      </c>
      <c r="CA2673" s="0" t="n">
        <v>0.363636363636364</v>
      </c>
      <c r="CB2673" s="0" t="n">
        <v>0</v>
      </c>
      <c r="CC2673" s="0" t="n">
        <v>1</v>
      </c>
      <c r="CD2673" s="0" t="n">
        <v>-0.0140779134726771</v>
      </c>
      <c r="CE2673" s="0" t="n">
        <v>1</v>
      </c>
    </row>
    <row r="2674" customFormat="false" ht="15" hidden="false" customHeight="false" outlineLevel="0" collapsed="false">
      <c r="A2674" s="0" t="s">
        <v>8578</v>
      </c>
      <c r="B2674" s="0" t="n">
        <v>3979</v>
      </c>
      <c r="C2674" s="0" t="n">
        <v>-0.0301753794030719</v>
      </c>
      <c r="D2674" s="0" t="n">
        <v>5754</v>
      </c>
      <c r="E2674" s="0" t="n">
        <f aca="false">IF(ISNUMBER($BA2674),$BA2674,IF(AND(ISNUMBER($D2674),ISNUMBER($BW2674),ISNUMBER($BX2674)),$D2674*($BX2674-$BW2674+1),""))</f>
        <v>5754</v>
      </c>
      <c r="H2674" s="0" t="s">
        <v>118</v>
      </c>
      <c r="I2674" s="0" t="s">
        <v>119</v>
      </c>
      <c r="J2674" s="0" t="n">
        <f aca="false">IF($BW2674&lt;&gt;"",$BW2674,"")</f>
        <v>2009</v>
      </c>
      <c r="K2674" s="0" t="n">
        <f aca="false">IF($BX2674&lt;&gt;"",$BX2674,"")</f>
        <v>2019</v>
      </c>
      <c r="L2674" s="0" t="n">
        <f aca="false">IF(AND(ISNUMBER($BW2674),ISNUMBER($BX2674)),($BW2674+$BX2674)/2,"")</f>
        <v>2014</v>
      </c>
      <c r="M2674" s="0" t="n">
        <f aca="false">IF($L2674&lt;&gt;"",$L2674,"")</f>
        <v>2014</v>
      </c>
      <c r="N2674" s="0" t="n">
        <f aca="false">IF(AND(ISNUMBER($BW2674),ISNUMBER($BX2674)),MIN(1,MAX(0,($BX2674-2016+1)/($BX2674-$BW2674+1))),"")</f>
        <v>0.363636363636364</v>
      </c>
      <c r="O2674" s="0" t="n">
        <f aca="false">IF(AND(ISNUMBER($BW2674),ISNUMBER($BX2674)),MIN(1,MAX(0,($BX2674-2017+1)/($BX2674-$BW2674+1))),"")</f>
        <v>0.272727272727273</v>
      </c>
      <c r="P2674" s="0" t="n">
        <f aca="false">IF(AND(ISNUMBER($BW2674),ISNUMBER($BX2674)),MIN(1,MAX(0,($BX2674-2018+1)/($BX2674-$BW2674+1))),"")</f>
        <v>0.181818181818182</v>
      </c>
      <c r="Q2674" s="0" t="n">
        <f aca="false">IF(AND(ISNUMBER($BW2674),ISNUMBER($BX2674)),MIN(1,MAX(0,($BX2674-2019+1)/($BX2674-$BW2674+1))),"")</f>
        <v>0.0909090909090909</v>
      </c>
      <c r="R2674" s="0" t="n">
        <f aca="false">IF(AND(ISNUMBER($BW2674),ISNUMBER($BX2674)),MIN(1,MAX(0,($BX2674-2016+1)/($BX2674-$BW2674+1))),"")</f>
        <v>0.363636363636364</v>
      </c>
      <c r="S2674" s="0" t="n">
        <f aca="false">IF($L2674&lt;&gt;"",IF($L2674&gt;=2015.5,1,0),"")</f>
        <v>0</v>
      </c>
      <c r="T2674" s="0" t="n">
        <f aca="false">IF($L2674&lt;&gt;"",IF($L2674&gt;=2016,1,0),"")</f>
        <v>0</v>
      </c>
      <c r="U2674" s="0" t="n">
        <f aca="false">IF(ISNUMBER($BX2674),IF($BX2674&gt;=2016,1,0),"")</f>
        <v>1</v>
      </c>
      <c r="V2674" s="0" t="n">
        <f aca="false">IF(ISNUMBER($BW2674),IF($BW2674&gt;=2016,1,0),"")</f>
        <v>0</v>
      </c>
      <c r="W2674" s="0" t="str">
        <f aca="false">IF(AND(ISNUMBER($BW2674),ISNUMBER($BX2674)),IF($BW2674&gt;=2016,"post-only",IF($BX2674&lt;2016,"pre-only","mixed")),"")</f>
        <v>mixed</v>
      </c>
      <c r="X2674" s="0" t="n">
        <f aca="false">IF(AND(ISNUMBER($BW2674),ISNUMBER($BX2674)),MIN(1,MAX(0,($BX2674-2017+1)/($BX2674-$BW2674+1))),"")</f>
        <v>0.272727272727273</v>
      </c>
      <c r="Y2674" s="0" t="n">
        <f aca="false">IF(AND(ISNUMBER($BW2674),ISNUMBER($BX2674)),MIN(1,MAX(0,($BX2674-2018+1)/($BX2674-$BW2674+1))),"")</f>
        <v>0.181818181818182</v>
      </c>
      <c r="Z2674" s="0" t="n">
        <f aca="false">IF(AND(ISNUMBER($BW2674),ISNUMBER($BX2674)),MIN(1,MAX(0,($BX2674-2019+1)/($BX2674-$BW2674+1))),"")</f>
        <v>0.0909090909090909</v>
      </c>
      <c r="AA2674" s="0" t="n">
        <f aca="false">IF(ISNUMBER($BX2674),IF($BX2674&gt;=2017,1,0),"")</f>
        <v>1</v>
      </c>
      <c r="AB2674" s="0" t="n">
        <f aca="false">IF(ISNUMBER($BX2674),IF($BX2674&gt;=2018,1,0),"")</f>
        <v>1</v>
      </c>
      <c r="AC2674" s="0" t="n">
        <f aca="false">IF(ISNUMBER($BX2674),IF($BX2674&gt;=2019,1,0),"")</f>
        <v>1</v>
      </c>
      <c r="AD2674" s="0" t="n">
        <f aca="false">IF($L2674&lt;&gt;"",IF($L2674&gt;2013,1,0),"")</f>
        <v>1</v>
      </c>
      <c r="AE2674" s="0" t="n">
        <f aca="false">IF($L2674&lt;&gt;"",1+IF($L2674&gt;2011,1,0)+IF($L2674&gt;2014,1,0),"")</f>
        <v>2</v>
      </c>
      <c r="AF2674" s="0" t="s">
        <v>87</v>
      </c>
      <c r="AG2674" s="0" t="s">
        <v>88</v>
      </c>
      <c r="AH2674" s="0" t="s">
        <v>89</v>
      </c>
      <c r="AI2674" s="0" t="s">
        <v>497</v>
      </c>
      <c r="AJ2674" s="0" t="s">
        <v>334</v>
      </c>
      <c r="AK2674" s="0" t="str">
        <f aca="false">IF(AND($CF2674&lt;&gt;"",IFERROR(INDEX(subsample_country_map!$B:$B,MATCH($CF2674,subsample_country_map!$A:$A,0)),"")&lt;&gt;""),INDEX(subsample_country_map!$B:$B,MATCH($CF2674,subsample_country_map!$A:$A,0)),INDEX(lookup!$AA:$AA,MATCH($A2674,lookup!$A:$A,0)))</f>
        <v>3_AsiaPac</v>
      </c>
      <c r="AL2674" s="0" t="str">
        <f aca="false">IF(AND($CF2674&lt;&gt;"",IFERROR(INDEX(subsample_country_map!$C:$C,MATCH($CF2674,subsample_country_map!$A:$A,0)),"")&lt;&gt;""),INDEX(subsample_country_map!$C:$C,MATCH($CF2674,subsample_country_map!$A:$A,0)),INDEX(lookup!$AB:$AB,MATCH($A2674,lookup!$A:$A,0)))</f>
        <v>2_developing</v>
      </c>
      <c r="AM2674" s="0" t="str">
        <f aca="false">IF(AND($CF2674&lt;&gt;"",IFERROR(INDEX(subsample_country_map!$D:$D,MATCH($CF2674,subsample_country_map!$A:$A,0)),"")&lt;&gt;""),INDEX(subsample_country_map!$D:$D,MATCH($CF2674,subsample_country_map!$A:$A,0)),INDEX(lookup!$AC:$AC,MATCH($A2674,lookup!$A:$A,0)))</f>
        <v>2_non_western</v>
      </c>
      <c r="AN2674" s="0" t="str">
        <f aca="false">IF(AND($CF2674&lt;&gt;"",IFERROR(INDEX(subsample_country_map!$E:$E,MATCH($CF2674,subsample_country_map!$A:$A,0)),"")&lt;&gt;""),INDEX(subsample_country_map!$E:$E,MATCH($CF2674,subsample_country_map!$A:$A,0)),INDEX(lookup!$AD:$AD,MATCH($A2674,lookup!$A:$A,0)))</f>
        <v>2_civil law</v>
      </c>
      <c r="AO2674" s="0" t="str">
        <f aca="false">INDEX(lookup!$Y:$Y,MATCH($A2674,lookup!$A:$A,0))</f>
        <v>0_published</v>
      </c>
      <c r="AP2674" s="0" t="str">
        <f aca="false">INDEX(lookup!$Z:$Z,MATCH($A2674,lookup!$A:$A,0))</f>
        <v>1_VHB high</v>
      </c>
      <c r="AQ2674" s="0" t="str">
        <f aca="false">INDEX(lookup!$W:$W,MATCH($A2674,lookup!$A:$A,0))</f>
        <v>3_mgmt</v>
      </c>
      <c r="AS2674" s="0" t="s">
        <v>91</v>
      </c>
      <c r="AT2674" s="0" t="s">
        <v>397</v>
      </c>
      <c r="AU2674" s="0" t="s">
        <v>93</v>
      </c>
      <c r="AV2674" s="0" t="s">
        <v>7842</v>
      </c>
      <c r="AX2674" s="0" t="s">
        <v>8603</v>
      </c>
      <c r="BA2674" s="0" t="n">
        <v>5754</v>
      </c>
      <c r="BB2674" s="0" t="s">
        <v>347</v>
      </c>
      <c r="BC2674" s="0" t="s">
        <v>122</v>
      </c>
      <c r="BD2674" s="0" t="s">
        <v>123</v>
      </c>
      <c r="BE2674" s="0" t="s">
        <v>7084</v>
      </c>
      <c r="BF2674" s="0" t="s">
        <v>8604</v>
      </c>
      <c r="BI2674" s="0" t="s">
        <v>143</v>
      </c>
      <c r="BJ2674" s="0" t="s">
        <v>8605</v>
      </c>
      <c r="BK2674" s="0" t="s">
        <v>1712</v>
      </c>
      <c r="BL2674" s="0" t="s">
        <v>8606</v>
      </c>
      <c r="BM2674" s="0" t="s">
        <v>8581</v>
      </c>
      <c r="BN2674" s="0" t="s">
        <v>8582</v>
      </c>
      <c r="BO2674" s="0" t="s">
        <v>769</v>
      </c>
      <c r="BP2674" s="0" t="s">
        <v>8578</v>
      </c>
      <c r="BQ2674" s="0" t="s">
        <v>127</v>
      </c>
      <c r="BR2674" s="0" t="s">
        <v>8583</v>
      </c>
      <c r="BT2674" s="0" t="n">
        <v>0</v>
      </c>
      <c r="BU2674" s="0" t="s">
        <v>8584</v>
      </c>
      <c r="BW2674" s="0" t="n">
        <v>2009</v>
      </c>
      <c r="BX2674" s="0" t="n">
        <v>2019</v>
      </c>
      <c r="BY2674" s="0" t="s">
        <v>2985</v>
      </c>
      <c r="BZ2674" s="0" t="n">
        <v>2014</v>
      </c>
      <c r="CA2674" s="0" t="n">
        <v>0.363636363636364</v>
      </c>
      <c r="CB2674" s="0" t="n">
        <v>0</v>
      </c>
      <c r="CC2674" s="0" t="n">
        <v>1</v>
      </c>
      <c r="CD2674" s="0" t="n">
        <v>-0.0301845431760555</v>
      </c>
      <c r="CE2674" s="0" t="n">
        <v>1</v>
      </c>
    </row>
    <row r="2675" customFormat="false" ht="15" hidden="false" customHeight="false" outlineLevel="0" collapsed="false">
      <c r="A2675" s="0" t="s">
        <v>8578</v>
      </c>
      <c r="B2675" s="0" t="n">
        <v>3980</v>
      </c>
      <c r="C2675" s="0" t="n">
        <v>-0.0163229481747089</v>
      </c>
      <c r="D2675" s="0" t="n">
        <v>4458</v>
      </c>
      <c r="E2675" s="0" t="n">
        <f aca="false">IF(ISNUMBER($BA2675),$BA2675,IF(AND(ISNUMBER($D2675),ISNUMBER($BW2675),ISNUMBER($BX2675)),$D2675*($BX2675-$BW2675+1),""))</f>
        <v>4458</v>
      </c>
      <c r="H2675" s="0" t="s">
        <v>118</v>
      </c>
      <c r="I2675" s="0" t="s">
        <v>119</v>
      </c>
      <c r="J2675" s="0" t="n">
        <f aca="false">IF($BW2675&lt;&gt;"",$BW2675,"")</f>
        <v>2009</v>
      </c>
      <c r="K2675" s="0" t="n">
        <f aca="false">IF($BX2675&lt;&gt;"",$BX2675,"")</f>
        <v>2019</v>
      </c>
      <c r="L2675" s="0" t="n">
        <f aca="false">IF(AND(ISNUMBER($BW2675),ISNUMBER($BX2675)),($BW2675+$BX2675)/2,"")</f>
        <v>2014</v>
      </c>
      <c r="M2675" s="0" t="n">
        <f aca="false">IF($L2675&lt;&gt;"",$L2675,"")</f>
        <v>2014</v>
      </c>
      <c r="N2675" s="0" t="n">
        <f aca="false">IF(AND(ISNUMBER($BW2675),ISNUMBER($BX2675)),MIN(1,MAX(0,($BX2675-2016+1)/($BX2675-$BW2675+1))),"")</f>
        <v>0.363636363636364</v>
      </c>
      <c r="O2675" s="0" t="n">
        <f aca="false">IF(AND(ISNUMBER($BW2675),ISNUMBER($BX2675)),MIN(1,MAX(0,($BX2675-2017+1)/($BX2675-$BW2675+1))),"")</f>
        <v>0.272727272727273</v>
      </c>
      <c r="P2675" s="0" t="n">
        <f aca="false">IF(AND(ISNUMBER($BW2675),ISNUMBER($BX2675)),MIN(1,MAX(0,($BX2675-2018+1)/($BX2675-$BW2675+1))),"")</f>
        <v>0.181818181818182</v>
      </c>
      <c r="Q2675" s="0" t="n">
        <f aca="false">IF(AND(ISNUMBER($BW2675),ISNUMBER($BX2675)),MIN(1,MAX(0,($BX2675-2019+1)/($BX2675-$BW2675+1))),"")</f>
        <v>0.0909090909090909</v>
      </c>
      <c r="R2675" s="0" t="n">
        <f aca="false">IF(AND(ISNUMBER($BW2675),ISNUMBER($BX2675)),MIN(1,MAX(0,($BX2675-2016+1)/($BX2675-$BW2675+1))),"")</f>
        <v>0.363636363636364</v>
      </c>
      <c r="S2675" s="0" t="n">
        <f aca="false">IF($L2675&lt;&gt;"",IF($L2675&gt;=2015.5,1,0),"")</f>
        <v>0</v>
      </c>
      <c r="T2675" s="0" t="n">
        <f aca="false">IF($L2675&lt;&gt;"",IF($L2675&gt;=2016,1,0),"")</f>
        <v>0</v>
      </c>
      <c r="U2675" s="0" t="n">
        <f aca="false">IF(ISNUMBER($BX2675),IF($BX2675&gt;=2016,1,0),"")</f>
        <v>1</v>
      </c>
      <c r="V2675" s="0" t="n">
        <f aca="false">IF(ISNUMBER($BW2675),IF($BW2675&gt;=2016,1,0),"")</f>
        <v>0</v>
      </c>
      <c r="W2675" s="0" t="str">
        <f aca="false">IF(AND(ISNUMBER($BW2675),ISNUMBER($BX2675)),IF($BW2675&gt;=2016,"post-only",IF($BX2675&lt;2016,"pre-only","mixed")),"")</f>
        <v>mixed</v>
      </c>
      <c r="X2675" s="0" t="n">
        <f aca="false">IF(AND(ISNUMBER($BW2675),ISNUMBER($BX2675)),MIN(1,MAX(0,($BX2675-2017+1)/($BX2675-$BW2675+1))),"")</f>
        <v>0.272727272727273</v>
      </c>
      <c r="Y2675" s="0" t="n">
        <f aca="false">IF(AND(ISNUMBER($BW2675),ISNUMBER($BX2675)),MIN(1,MAX(0,($BX2675-2018+1)/($BX2675-$BW2675+1))),"")</f>
        <v>0.181818181818182</v>
      </c>
      <c r="Z2675" s="0" t="n">
        <f aca="false">IF(AND(ISNUMBER($BW2675),ISNUMBER($BX2675)),MIN(1,MAX(0,($BX2675-2019+1)/($BX2675-$BW2675+1))),"")</f>
        <v>0.0909090909090909</v>
      </c>
      <c r="AA2675" s="0" t="n">
        <f aca="false">IF(ISNUMBER($BX2675),IF($BX2675&gt;=2017,1,0),"")</f>
        <v>1</v>
      </c>
      <c r="AB2675" s="0" t="n">
        <f aca="false">IF(ISNUMBER($BX2675),IF($BX2675&gt;=2018,1,0),"")</f>
        <v>1</v>
      </c>
      <c r="AC2675" s="0" t="n">
        <f aca="false">IF(ISNUMBER($BX2675),IF($BX2675&gt;=2019,1,0),"")</f>
        <v>1</v>
      </c>
      <c r="AD2675" s="0" t="n">
        <f aca="false">IF($L2675&lt;&gt;"",IF($L2675&gt;2013,1,0),"")</f>
        <v>1</v>
      </c>
      <c r="AE2675" s="0" t="n">
        <f aca="false">IF($L2675&lt;&gt;"",1+IF($L2675&gt;2011,1,0)+IF($L2675&gt;2014,1,0),"")</f>
        <v>2</v>
      </c>
      <c r="AF2675" s="0" t="s">
        <v>87</v>
      </c>
      <c r="AG2675" s="0" t="s">
        <v>88</v>
      </c>
      <c r="AH2675" s="0" t="s">
        <v>89</v>
      </c>
      <c r="AI2675" s="0" t="s">
        <v>497</v>
      </c>
      <c r="AJ2675" s="0" t="s">
        <v>334</v>
      </c>
      <c r="AK2675" s="0" t="str">
        <f aca="false">IF(AND($CF2675&lt;&gt;"",IFERROR(INDEX(subsample_country_map!$B:$B,MATCH($CF2675,subsample_country_map!$A:$A,0)),"")&lt;&gt;""),INDEX(subsample_country_map!$B:$B,MATCH($CF2675,subsample_country_map!$A:$A,0)),INDEX(lookup!$AA:$AA,MATCH($A2675,lookup!$A:$A,0)))</f>
        <v>3_AsiaPac</v>
      </c>
      <c r="AL2675" s="0" t="str">
        <f aca="false">IF(AND($CF2675&lt;&gt;"",IFERROR(INDEX(subsample_country_map!$C:$C,MATCH($CF2675,subsample_country_map!$A:$A,0)),"")&lt;&gt;""),INDEX(subsample_country_map!$C:$C,MATCH($CF2675,subsample_country_map!$A:$A,0)),INDEX(lookup!$AB:$AB,MATCH($A2675,lookup!$A:$A,0)))</f>
        <v>2_developing</v>
      </c>
      <c r="AM2675" s="0" t="str">
        <f aca="false">IF(AND($CF2675&lt;&gt;"",IFERROR(INDEX(subsample_country_map!$D:$D,MATCH($CF2675,subsample_country_map!$A:$A,0)),"")&lt;&gt;""),INDEX(subsample_country_map!$D:$D,MATCH($CF2675,subsample_country_map!$A:$A,0)),INDEX(lookup!$AC:$AC,MATCH($A2675,lookup!$A:$A,0)))</f>
        <v>2_non_western</v>
      </c>
      <c r="AN2675" s="0" t="str">
        <f aca="false">IF(AND($CF2675&lt;&gt;"",IFERROR(INDEX(subsample_country_map!$E:$E,MATCH($CF2675,subsample_country_map!$A:$A,0)),"")&lt;&gt;""),INDEX(subsample_country_map!$E:$E,MATCH($CF2675,subsample_country_map!$A:$A,0)),INDEX(lookup!$AD:$AD,MATCH($A2675,lookup!$A:$A,0)))</f>
        <v>2_civil law</v>
      </c>
      <c r="AO2675" s="0" t="str">
        <f aca="false">INDEX(lookup!$Y:$Y,MATCH($A2675,lookup!$A:$A,0))</f>
        <v>0_published</v>
      </c>
      <c r="AP2675" s="0" t="str">
        <f aca="false">INDEX(lookup!$Z:$Z,MATCH($A2675,lookup!$A:$A,0))</f>
        <v>1_VHB high</v>
      </c>
      <c r="AQ2675" s="0" t="str">
        <f aca="false">INDEX(lookup!$W:$W,MATCH($A2675,lookup!$A:$A,0))</f>
        <v>3_mgmt</v>
      </c>
      <c r="AS2675" s="0" t="s">
        <v>91</v>
      </c>
      <c r="AT2675" s="0" t="s">
        <v>397</v>
      </c>
      <c r="AU2675" s="0" t="s">
        <v>93</v>
      </c>
      <c r="AV2675" s="0" t="s">
        <v>1766</v>
      </c>
      <c r="AX2675" s="0" t="s">
        <v>4783</v>
      </c>
      <c r="BA2675" s="0" t="n">
        <v>4458</v>
      </c>
      <c r="BB2675" s="0" t="s">
        <v>347</v>
      </c>
      <c r="BC2675" s="0" t="s">
        <v>122</v>
      </c>
      <c r="BD2675" s="0" t="s">
        <v>123</v>
      </c>
      <c r="BE2675" s="0" t="s">
        <v>7084</v>
      </c>
      <c r="BF2675" s="0" t="s">
        <v>8607</v>
      </c>
      <c r="BI2675" s="0" t="s">
        <v>143</v>
      </c>
      <c r="BJ2675" s="0" t="s">
        <v>8608</v>
      </c>
      <c r="BK2675" s="0" t="s">
        <v>1712</v>
      </c>
      <c r="BL2675" s="0" t="s">
        <v>8609</v>
      </c>
      <c r="BM2675" s="0" t="s">
        <v>8581</v>
      </c>
      <c r="BN2675" s="0" t="s">
        <v>8582</v>
      </c>
      <c r="BO2675" s="0" t="s">
        <v>769</v>
      </c>
      <c r="BP2675" s="0" t="s">
        <v>8578</v>
      </c>
      <c r="BQ2675" s="0" t="s">
        <v>127</v>
      </c>
      <c r="BR2675" s="0" t="s">
        <v>8583</v>
      </c>
      <c r="BT2675" s="0" t="n">
        <v>0</v>
      </c>
      <c r="BU2675" s="0" t="s">
        <v>8584</v>
      </c>
      <c r="BW2675" s="0" t="n">
        <v>2009</v>
      </c>
      <c r="BX2675" s="0" t="n">
        <v>2019</v>
      </c>
      <c r="BY2675" s="0" t="s">
        <v>2985</v>
      </c>
      <c r="BZ2675" s="0" t="n">
        <v>2014</v>
      </c>
      <c r="CA2675" s="0" t="n">
        <v>0.363636363636364</v>
      </c>
      <c r="CB2675" s="0" t="n">
        <v>0</v>
      </c>
      <c r="CC2675" s="0" t="n">
        <v>1</v>
      </c>
      <c r="CD2675" s="0" t="n">
        <v>-0.0163243980945265</v>
      </c>
      <c r="CE2675" s="0" t="n">
        <v>1</v>
      </c>
    </row>
    <row r="2676" customFormat="false" ht="15" hidden="false" customHeight="false" outlineLevel="0" collapsed="false">
      <c r="A2676" s="0" t="s">
        <v>8578</v>
      </c>
      <c r="B2676" s="0" t="n">
        <v>3981</v>
      </c>
      <c r="C2676" s="0" t="n">
        <v>-0.0157609277644225</v>
      </c>
      <c r="D2676" s="0" t="n">
        <v>7444</v>
      </c>
      <c r="E2676" s="0" t="n">
        <f aca="false">IF(ISNUMBER($BA2676),$BA2676,IF(AND(ISNUMBER($D2676),ISNUMBER($BW2676),ISNUMBER($BX2676)),$D2676*($BX2676-$BW2676+1),""))</f>
        <v>7444</v>
      </c>
      <c r="H2676" s="0" t="s">
        <v>118</v>
      </c>
      <c r="I2676" s="0" t="s">
        <v>119</v>
      </c>
      <c r="J2676" s="0" t="n">
        <f aca="false">IF($BW2676&lt;&gt;"",$BW2676,"")</f>
        <v>2009</v>
      </c>
      <c r="K2676" s="0" t="n">
        <f aca="false">IF($BX2676&lt;&gt;"",$BX2676,"")</f>
        <v>2019</v>
      </c>
      <c r="L2676" s="0" t="n">
        <f aca="false">IF(AND(ISNUMBER($BW2676),ISNUMBER($BX2676)),($BW2676+$BX2676)/2,"")</f>
        <v>2014</v>
      </c>
      <c r="M2676" s="0" t="n">
        <f aca="false">IF($L2676&lt;&gt;"",$L2676,"")</f>
        <v>2014</v>
      </c>
      <c r="N2676" s="0" t="n">
        <f aca="false">IF(AND(ISNUMBER($BW2676),ISNUMBER($BX2676)),MIN(1,MAX(0,($BX2676-2016+1)/($BX2676-$BW2676+1))),"")</f>
        <v>0.363636363636364</v>
      </c>
      <c r="O2676" s="0" t="n">
        <f aca="false">IF(AND(ISNUMBER($BW2676),ISNUMBER($BX2676)),MIN(1,MAX(0,($BX2676-2017+1)/($BX2676-$BW2676+1))),"")</f>
        <v>0.272727272727273</v>
      </c>
      <c r="P2676" s="0" t="n">
        <f aca="false">IF(AND(ISNUMBER($BW2676),ISNUMBER($BX2676)),MIN(1,MAX(0,($BX2676-2018+1)/($BX2676-$BW2676+1))),"")</f>
        <v>0.181818181818182</v>
      </c>
      <c r="Q2676" s="0" t="n">
        <f aca="false">IF(AND(ISNUMBER($BW2676),ISNUMBER($BX2676)),MIN(1,MAX(0,($BX2676-2019+1)/($BX2676-$BW2676+1))),"")</f>
        <v>0.0909090909090909</v>
      </c>
      <c r="R2676" s="0" t="n">
        <f aca="false">IF(AND(ISNUMBER($BW2676),ISNUMBER($BX2676)),MIN(1,MAX(0,($BX2676-2016+1)/($BX2676-$BW2676+1))),"")</f>
        <v>0.363636363636364</v>
      </c>
      <c r="S2676" s="0" t="n">
        <f aca="false">IF($L2676&lt;&gt;"",IF($L2676&gt;=2015.5,1,0),"")</f>
        <v>0</v>
      </c>
      <c r="T2676" s="0" t="n">
        <f aca="false">IF($L2676&lt;&gt;"",IF($L2676&gt;=2016,1,0),"")</f>
        <v>0</v>
      </c>
      <c r="U2676" s="0" t="n">
        <f aca="false">IF(ISNUMBER($BX2676),IF($BX2676&gt;=2016,1,0),"")</f>
        <v>1</v>
      </c>
      <c r="V2676" s="0" t="n">
        <f aca="false">IF(ISNUMBER($BW2676),IF($BW2676&gt;=2016,1,0),"")</f>
        <v>0</v>
      </c>
      <c r="W2676" s="0" t="str">
        <f aca="false">IF(AND(ISNUMBER($BW2676),ISNUMBER($BX2676)),IF($BW2676&gt;=2016,"post-only",IF($BX2676&lt;2016,"pre-only","mixed")),"")</f>
        <v>mixed</v>
      </c>
      <c r="X2676" s="0" t="n">
        <f aca="false">IF(AND(ISNUMBER($BW2676),ISNUMBER($BX2676)),MIN(1,MAX(0,($BX2676-2017+1)/($BX2676-$BW2676+1))),"")</f>
        <v>0.272727272727273</v>
      </c>
      <c r="Y2676" s="0" t="n">
        <f aca="false">IF(AND(ISNUMBER($BW2676),ISNUMBER($BX2676)),MIN(1,MAX(0,($BX2676-2018+1)/($BX2676-$BW2676+1))),"")</f>
        <v>0.181818181818182</v>
      </c>
      <c r="Z2676" s="0" t="n">
        <f aca="false">IF(AND(ISNUMBER($BW2676),ISNUMBER($BX2676)),MIN(1,MAX(0,($BX2676-2019+1)/($BX2676-$BW2676+1))),"")</f>
        <v>0.0909090909090909</v>
      </c>
      <c r="AA2676" s="0" t="n">
        <f aca="false">IF(ISNUMBER($BX2676),IF($BX2676&gt;=2017,1,0),"")</f>
        <v>1</v>
      </c>
      <c r="AB2676" s="0" t="n">
        <f aca="false">IF(ISNUMBER($BX2676),IF($BX2676&gt;=2018,1,0),"")</f>
        <v>1</v>
      </c>
      <c r="AC2676" s="0" t="n">
        <f aca="false">IF(ISNUMBER($BX2676),IF($BX2676&gt;=2019,1,0),"")</f>
        <v>1</v>
      </c>
      <c r="AD2676" s="0" t="n">
        <f aca="false">IF($L2676&lt;&gt;"",IF($L2676&gt;2013,1,0),"")</f>
        <v>1</v>
      </c>
      <c r="AE2676" s="0" t="n">
        <f aca="false">IF($L2676&lt;&gt;"",1+IF($L2676&gt;2011,1,0)+IF($L2676&gt;2014,1,0),"")</f>
        <v>2</v>
      </c>
      <c r="AF2676" s="0" t="s">
        <v>87</v>
      </c>
      <c r="AG2676" s="0" t="s">
        <v>88</v>
      </c>
      <c r="AH2676" s="0" t="s">
        <v>89</v>
      </c>
      <c r="AI2676" s="0" t="s">
        <v>497</v>
      </c>
      <c r="AJ2676" s="0" t="s">
        <v>334</v>
      </c>
      <c r="AK2676" s="0" t="str">
        <f aca="false">IF(AND($CF2676&lt;&gt;"",IFERROR(INDEX(subsample_country_map!$B:$B,MATCH($CF2676,subsample_country_map!$A:$A,0)),"")&lt;&gt;""),INDEX(subsample_country_map!$B:$B,MATCH($CF2676,subsample_country_map!$A:$A,0)),INDEX(lookup!$AA:$AA,MATCH($A2676,lookup!$A:$A,0)))</f>
        <v>3_AsiaPac</v>
      </c>
      <c r="AL2676" s="0" t="str">
        <f aca="false">IF(AND($CF2676&lt;&gt;"",IFERROR(INDEX(subsample_country_map!$C:$C,MATCH($CF2676,subsample_country_map!$A:$A,0)),"")&lt;&gt;""),INDEX(subsample_country_map!$C:$C,MATCH($CF2676,subsample_country_map!$A:$A,0)),INDEX(lookup!$AB:$AB,MATCH($A2676,lookup!$A:$A,0)))</f>
        <v>2_developing</v>
      </c>
      <c r="AM2676" s="0" t="str">
        <f aca="false">IF(AND($CF2676&lt;&gt;"",IFERROR(INDEX(subsample_country_map!$D:$D,MATCH($CF2676,subsample_country_map!$A:$A,0)),"")&lt;&gt;""),INDEX(subsample_country_map!$D:$D,MATCH($CF2676,subsample_country_map!$A:$A,0)),INDEX(lookup!$AC:$AC,MATCH($A2676,lookup!$A:$A,0)))</f>
        <v>2_non_western</v>
      </c>
      <c r="AN2676" s="0" t="str">
        <f aca="false">IF(AND($CF2676&lt;&gt;"",IFERROR(INDEX(subsample_country_map!$E:$E,MATCH($CF2676,subsample_country_map!$A:$A,0)),"")&lt;&gt;""),INDEX(subsample_country_map!$E:$E,MATCH($CF2676,subsample_country_map!$A:$A,0)),INDEX(lookup!$AD:$AD,MATCH($A2676,lookup!$A:$A,0)))</f>
        <v>2_civil law</v>
      </c>
      <c r="AO2676" s="0" t="str">
        <f aca="false">INDEX(lookup!$Y:$Y,MATCH($A2676,lookup!$A:$A,0))</f>
        <v>0_published</v>
      </c>
      <c r="AP2676" s="0" t="str">
        <f aca="false">INDEX(lookup!$Z:$Z,MATCH($A2676,lookup!$A:$A,0))</f>
        <v>1_VHB high</v>
      </c>
      <c r="AQ2676" s="0" t="str">
        <f aca="false">INDEX(lookup!$W:$W,MATCH($A2676,lookup!$A:$A,0))</f>
        <v>3_mgmt</v>
      </c>
      <c r="AS2676" s="0" t="s">
        <v>91</v>
      </c>
      <c r="AT2676" s="0" t="s">
        <v>397</v>
      </c>
      <c r="AU2676" s="0" t="s">
        <v>93</v>
      </c>
      <c r="AV2676" s="0" t="s">
        <v>890</v>
      </c>
      <c r="AX2676" s="0" t="s">
        <v>1323</v>
      </c>
      <c r="BA2676" s="0" t="n">
        <v>7444</v>
      </c>
      <c r="BB2676" s="0" t="s">
        <v>347</v>
      </c>
      <c r="BC2676" s="0" t="s">
        <v>122</v>
      </c>
      <c r="BD2676" s="0" t="s">
        <v>123</v>
      </c>
      <c r="BE2676" s="0" t="s">
        <v>33</v>
      </c>
      <c r="BF2676" s="0" t="s">
        <v>8610</v>
      </c>
      <c r="BI2676" s="0" t="s">
        <v>143</v>
      </c>
      <c r="BJ2676" s="0" t="s">
        <v>8611</v>
      </c>
      <c r="BK2676" s="0" t="s">
        <v>1712</v>
      </c>
      <c r="BL2676" s="0" t="s">
        <v>8612</v>
      </c>
      <c r="BM2676" s="0" t="s">
        <v>8581</v>
      </c>
      <c r="BN2676" s="0" t="s">
        <v>8582</v>
      </c>
      <c r="BO2676" s="0" t="s">
        <v>769</v>
      </c>
      <c r="BP2676" s="0" t="s">
        <v>8578</v>
      </c>
      <c r="BQ2676" s="0" t="s">
        <v>127</v>
      </c>
      <c r="BR2676" s="0" t="s">
        <v>8583</v>
      </c>
      <c r="BT2676" s="0" t="n">
        <v>0</v>
      </c>
      <c r="BU2676" s="0" t="s">
        <v>8584</v>
      </c>
      <c r="BW2676" s="0" t="n">
        <v>2009</v>
      </c>
      <c r="BX2676" s="0" t="n">
        <v>2019</v>
      </c>
      <c r="BY2676" s="0" t="s">
        <v>2985</v>
      </c>
      <c r="BZ2676" s="0" t="n">
        <v>2014</v>
      </c>
      <c r="CA2676" s="0" t="n">
        <v>0.363636363636364</v>
      </c>
      <c r="CB2676" s="0" t="n">
        <v>0</v>
      </c>
      <c r="CC2676" s="0" t="n">
        <v>1</v>
      </c>
      <c r="CD2676" s="0" t="n">
        <v>-0.0157622329997405</v>
      </c>
      <c r="CE2676" s="0" t="n">
        <v>1</v>
      </c>
    </row>
    <row r="2677" customFormat="false" ht="15" hidden="false" customHeight="false" outlineLevel="0" collapsed="false">
      <c r="A2677" s="0" t="s">
        <v>8578</v>
      </c>
      <c r="B2677" s="0" t="n">
        <v>3982</v>
      </c>
      <c r="C2677" s="0" t="n">
        <v>-0.0406416902553682</v>
      </c>
      <c r="D2677" s="0" t="n">
        <v>2768</v>
      </c>
      <c r="E2677" s="0" t="n">
        <f aca="false">IF(ISNUMBER($BA2677),$BA2677,IF(AND(ISNUMBER($D2677),ISNUMBER($BW2677),ISNUMBER($BX2677)),$D2677*($BX2677-$BW2677+1),""))</f>
        <v>2768</v>
      </c>
      <c r="H2677" s="0" t="s">
        <v>118</v>
      </c>
      <c r="I2677" s="0" t="s">
        <v>119</v>
      </c>
      <c r="J2677" s="0" t="n">
        <f aca="false">IF($BW2677&lt;&gt;"",$BW2677,"")</f>
        <v>2009</v>
      </c>
      <c r="K2677" s="0" t="n">
        <f aca="false">IF($BX2677&lt;&gt;"",$BX2677,"")</f>
        <v>2019</v>
      </c>
      <c r="L2677" s="0" t="n">
        <f aca="false">IF(AND(ISNUMBER($BW2677),ISNUMBER($BX2677)),($BW2677+$BX2677)/2,"")</f>
        <v>2014</v>
      </c>
      <c r="M2677" s="0" t="n">
        <f aca="false">IF($L2677&lt;&gt;"",$L2677,"")</f>
        <v>2014</v>
      </c>
      <c r="N2677" s="0" t="n">
        <f aca="false">IF(AND(ISNUMBER($BW2677),ISNUMBER($BX2677)),MIN(1,MAX(0,($BX2677-2016+1)/($BX2677-$BW2677+1))),"")</f>
        <v>0.363636363636364</v>
      </c>
      <c r="O2677" s="0" t="n">
        <f aca="false">IF(AND(ISNUMBER($BW2677),ISNUMBER($BX2677)),MIN(1,MAX(0,($BX2677-2017+1)/($BX2677-$BW2677+1))),"")</f>
        <v>0.272727272727273</v>
      </c>
      <c r="P2677" s="0" t="n">
        <f aca="false">IF(AND(ISNUMBER($BW2677),ISNUMBER($BX2677)),MIN(1,MAX(0,($BX2677-2018+1)/($BX2677-$BW2677+1))),"")</f>
        <v>0.181818181818182</v>
      </c>
      <c r="Q2677" s="0" t="n">
        <f aca="false">IF(AND(ISNUMBER($BW2677),ISNUMBER($BX2677)),MIN(1,MAX(0,($BX2677-2019+1)/($BX2677-$BW2677+1))),"")</f>
        <v>0.0909090909090909</v>
      </c>
      <c r="R2677" s="0" t="n">
        <f aca="false">IF(AND(ISNUMBER($BW2677),ISNUMBER($BX2677)),MIN(1,MAX(0,($BX2677-2016+1)/($BX2677-$BW2677+1))),"")</f>
        <v>0.363636363636364</v>
      </c>
      <c r="S2677" s="0" t="n">
        <f aca="false">IF($L2677&lt;&gt;"",IF($L2677&gt;=2015.5,1,0),"")</f>
        <v>0</v>
      </c>
      <c r="T2677" s="0" t="n">
        <f aca="false">IF($L2677&lt;&gt;"",IF($L2677&gt;=2016,1,0),"")</f>
        <v>0</v>
      </c>
      <c r="U2677" s="0" t="n">
        <f aca="false">IF(ISNUMBER($BX2677),IF($BX2677&gt;=2016,1,0),"")</f>
        <v>1</v>
      </c>
      <c r="V2677" s="0" t="n">
        <f aca="false">IF(ISNUMBER($BW2677),IF($BW2677&gt;=2016,1,0),"")</f>
        <v>0</v>
      </c>
      <c r="W2677" s="0" t="str">
        <f aca="false">IF(AND(ISNUMBER($BW2677),ISNUMBER($BX2677)),IF($BW2677&gt;=2016,"post-only",IF($BX2677&lt;2016,"pre-only","mixed")),"")</f>
        <v>mixed</v>
      </c>
      <c r="X2677" s="0" t="n">
        <f aca="false">IF(AND(ISNUMBER($BW2677),ISNUMBER($BX2677)),MIN(1,MAX(0,($BX2677-2017+1)/($BX2677-$BW2677+1))),"")</f>
        <v>0.272727272727273</v>
      </c>
      <c r="Y2677" s="0" t="n">
        <f aca="false">IF(AND(ISNUMBER($BW2677),ISNUMBER($BX2677)),MIN(1,MAX(0,($BX2677-2018+1)/($BX2677-$BW2677+1))),"")</f>
        <v>0.181818181818182</v>
      </c>
      <c r="Z2677" s="0" t="n">
        <f aca="false">IF(AND(ISNUMBER($BW2677),ISNUMBER($BX2677)),MIN(1,MAX(0,($BX2677-2019+1)/($BX2677-$BW2677+1))),"")</f>
        <v>0.0909090909090909</v>
      </c>
      <c r="AA2677" s="0" t="n">
        <f aca="false">IF(ISNUMBER($BX2677),IF($BX2677&gt;=2017,1,0),"")</f>
        <v>1</v>
      </c>
      <c r="AB2677" s="0" t="n">
        <f aca="false">IF(ISNUMBER($BX2677),IF($BX2677&gt;=2018,1,0),"")</f>
        <v>1</v>
      </c>
      <c r="AC2677" s="0" t="n">
        <f aca="false">IF(ISNUMBER($BX2677),IF($BX2677&gt;=2019,1,0),"")</f>
        <v>1</v>
      </c>
      <c r="AD2677" s="0" t="n">
        <f aca="false">IF($L2677&lt;&gt;"",IF($L2677&gt;2013,1,0),"")</f>
        <v>1</v>
      </c>
      <c r="AE2677" s="0" t="n">
        <f aca="false">IF($L2677&lt;&gt;"",1+IF($L2677&gt;2011,1,0)+IF($L2677&gt;2014,1,0),"")</f>
        <v>2</v>
      </c>
      <c r="AF2677" s="0" t="s">
        <v>87</v>
      </c>
      <c r="AG2677" s="0" t="s">
        <v>88</v>
      </c>
      <c r="AH2677" s="0" t="s">
        <v>89</v>
      </c>
      <c r="AI2677" s="0" t="s">
        <v>497</v>
      </c>
      <c r="AJ2677" s="0" t="s">
        <v>334</v>
      </c>
      <c r="AK2677" s="0" t="str">
        <f aca="false">IF(AND($CF2677&lt;&gt;"",IFERROR(INDEX(subsample_country_map!$B:$B,MATCH($CF2677,subsample_country_map!$A:$A,0)),"")&lt;&gt;""),INDEX(subsample_country_map!$B:$B,MATCH($CF2677,subsample_country_map!$A:$A,0)),INDEX(lookup!$AA:$AA,MATCH($A2677,lookup!$A:$A,0)))</f>
        <v>3_AsiaPac</v>
      </c>
      <c r="AL2677" s="0" t="str">
        <f aca="false">IF(AND($CF2677&lt;&gt;"",IFERROR(INDEX(subsample_country_map!$C:$C,MATCH($CF2677,subsample_country_map!$A:$A,0)),"")&lt;&gt;""),INDEX(subsample_country_map!$C:$C,MATCH($CF2677,subsample_country_map!$A:$A,0)),INDEX(lookup!$AB:$AB,MATCH($A2677,lookup!$A:$A,0)))</f>
        <v>2_developing</v>
      </c>
      <c r="AM2677" s="0" t="str">
        <f aca="false">IF(AND($CF2677&lt;&gt;"",IFERROR(INDEX(subsample_country_map!$D:$D,MATCH($CF2677,subsample_country_map!$A:$A,0)),"")&lt;&gt;""),INDEX(subsample_country_map!$D:$D,MATCH($CF2677,subsample_country_map!$A:$A,0)),INDEX(lookup!$AC:$AC,MATCH($A2677,lookup!$A:$A,0)))</f>
        <v>2_non_western</v>
      </c>
      <c r="AN2677" s="0" t="str">
        <f aca="false">IF(AND($CF2677&lt;&gt;"",IFERROR(INDEX(subsample_country_map!$E:$E,MATCH($CF2677,subsample_country_map!$A:$A,0)),"")&lt;&gt;""),INDEX(subsample_country_map!$E:$E,MATCH($CF2677,subsample_country_map!$A:$A,0)),INDEX(lookup!$AD:$AD,MATCH($A2677,lookup!$A:$A,0)))</f>
        <v>2_civil law</v>
      </c>
      <c r="AO2677" s="0" t="str">
        <f aca="false">INDEX(lookup!$Y:$Y,MATCH($A2677,lookup!$A:$A,0))</f>
        <v>0_published</v>
      </c>
      <c r="AP2677" s="0" t="str">
        <f aca="false">INDEX(lookup!$Z:$Z,MATCH($A2677,lookup!$A:$A,0))</f>
        <v>1_VHB high</v>
      </c>
      <c r="AQ2677" s="0" t="str">
        <f aca="false">INDEX(lookup!$W:$W,MATCH($A2677,lookup!$A:$A,0))</f>
        <v>3_mgmt</v>
      </c>
      <c r="AS2677" s="0" t="s">
        <v>91</v>
      </c>
      <c r="AT2677" s="0" t="s">
        <v>397</v>
      </c>
      <c r="AU2677" s="0" t="s">
        <v>93</v>
      </c>
      <c r="AV2677" s="0" t="s">
        <v>3499</v>
      </c>
      <c r="AX2677" s="0" t="s">
        <v>326</v>
      </c>
      <c r="BA2677" s="0" t="n">
        <v>2768</v>
      </c>
      <c r="BB2677" s="0" t="s">
        <v>347</v>
      </c>
      <c r="BC2677" s="0" t="s">
        <v>122</v>
      </c>
      <c r="BD2677" s="0" t="s">
        <v>123</v>
      </c>
      <c r="BE2677" s="0" t="s">
        <v>33</v>
      </c>
      <c r="BF2677" s="0" t="s">
        <v>8613</v>
      </c>
      <c r="BI2677" s="0" t="s">
        <v>143</v>
      </c>
      <c r="BJ2677" s="0" t="s">
        <v>8614</v>
      </c>
      <c r="BK2677" s="0" t="s">
        <v>1712</v>
      </c>
      <c r="BL2677" s="0" t="s">
        <v>8615</v>
      </c>
      <c r="BM2677" s="0" t="s">
        <v>8581</v>
      </c>
      <c r="BN2677" s="0" t="s">
        <v>8582</v>
      </c>
      <c r="BO2677" s="0" t="s">
        <v>769</v>
      </c>
      <c r="BP2677" s="0" t="s">
        <v>8578</v>
      </c>
      <c r="BQ2677" s="0" t="s">
        <v>127</v>
      </c>
      <c r="BR2677" s="0" t="s">
        <v>8583</v>
      </c>
      <c r="BT2677" s="0" t="n">
        <v>0</v>
      </c>
      <c r="BU2677" s="0" t="s">
        <v>8584</v>
      </c>
      <c r="BW2677" s="0" t="n">
        <v>2009</v>
      </c>
      <c r="BX2677" s="0" t="n">
        <v>2019</v>
      </c>
      <c r="BY2677" s="0" t="s">
        <v>2985</v>
      </c>
      <c r="BZ2677" s="0" t="n">
        <v>2014</v>
      </c>
      <c r="CA2677" s="0" t="n">
        <v>0.363636363636364</v>
      </c>
      <c r="CB2677" s="0" t="n">
        <v>0</v>
      </c>
      <c r="CC2677" s="0" t="n">
        <v>1</v>
      </c>
      <c r="CD2677" s="0" t="n">
        <v>-0.0406640890543241</v>
      </c>
      <c r="CE2677" s="0" t="n">
        <v>1</v>
      </c>
    </row>
    <row r="2678" customFormat="false" ht="15" hidden="false" customHeight="false" outlineLevel="0" collapsed="false">
      <c r="A2678" s="0" t="s">
        <v>8578</v>
      </c>
      <c r="B2678" s="0" t="n">
        <v>3983</v>
      </c>
      <c r="C2678" s="0" t="n">
        <v>-0.0207784262727452</v>
      </c>
      <c r="D2678" s="0" t="n">
        <v>10210</v>
      </c>
      <c r="E2678" s="0" t="n">
        <f aca="false">IF(ISNUMBER($BA2678),$BA2678,IF(AND(ISNUMBER($D2678),ISNUMBER($BW2678),ISNUMBER($BX2678)),$D2678*($BX2678-$BW2678+1),""))</f>
        <v>10210</v>
      </c>
      <c r="H2678" s="0" t="s">
        <v>118</v>
      </c>
      <c r="I2678" s="0" t="s">
        <v>119</v>
      </c>
      <c r="J2678" s="0" t="n">
        <f aca="false">IF($BW2678&lt;&gt;"",$BW2678,"")</f>
        <v>2009</v>
      </c>
      <c r="K2678" s="0" t="n">
        <f aca="false">IF($BX2678&lt;&gt;"",$BX2678,"")</f>
        <v>2019</v>
      </c>
      <c r="L2678" s="0" t="n">
        <f aca="false">IF(AND(ISNUMBER($BW2678),ISNUMBER($BX2678)),($BW2678+$BX2678)/2,"")</f>
        <v>2014</v>
      </c>
      <c r="M2678" s="0" t="n">
        <f aca="false">IF($L2678&lt;&gt;"",$L2678,"")</f>
        <v>2014</v>
      </c>
      <c r="N2678" s="0" t="n">
        <f aca="false">IF(AND(ISNUMBER($BW2678),ISNUMBER($BX2678)),MIN(1,MAX(0,($BX2678-2016+1)/($BX2678-$BW2678+1))),"")</f>
        <v>0.363636363636364</v>
      </c>
      <c r="O2678" s="0" t="n">
        <f aca="false">IF(AND(ISNUMBER($BW2678),ISNUMBER($BX2678)),MIN(1,MAX(0,($BX2678-2017+1)/($BX2678-$BW2678+1))),"")</f>
        <v>0.272727272727273</v>
      </c>
      <c r="P2678" s="0" t="n">
        <f aca="false">IF(AND(ISNUMBER($BW2678),ISNUMBER($BX2678)),MIN(1,MAX(0,($BX2678-2018+1)/($BX2678-$BW2678+1))),"")</f>
        <v>0.181818181818182</v>
      </c>
      <c r="Q2678" s="0" t="n">
        <f aca="false">IF(AND(ISNUMBER($BW2678),ISNUMBER($BX2678)),MIN(1,MAX(0,($BX2678-2019+1)/($BX2678-$BW2678+1))),"")</f>
        <v>0.0909090909090909</v>
      </c>
      <c r="R2678" s="0" t="n">
        <f aca="false">IF(AND(ISNUMBER($BW2678),ISNUMBER($BX2678)),MIN(1,MAX(0,($BX2678-2016+1)/($BX2678-$BW2678+1))),"")</f>
        <v>0.363636363636364</v>
      </c>
      <c r="S2678" s="0" t="n">
        <f aca="false">IF($L2678&lt;&gt;"",IF($L2678&gt;=2015.5,1,0),"")</f>
        <v>0</v>
      </c>
      <c r="T2678" s="0" t="n">
        <f aca="false">IF($L2678&lt;&gt;"",IF($L2678&gt;=2016,1,0),"")</f>
        <v>0</v>
      </c>
      <c r="U2678" s="0" t="n">
        <f aca="false">IF(ISNUMBER($BX2678),IF($BX2678&gt;=2016,1,0),"")</f>
        <v>1</v>
      </c>
      <c r="V2678" s="0" t="n">
        <f aca="false">IF(ISNUMBER($BW2678),IF($BW2678&gt;=2016,1,0),"")</f>
        <v>0</v>
      </c>
      <c r="W2678" s="0" t="str">
        <f aca="false">IF(AND(ISNUMBER($BW2678),ISNUMBER($BX2678)),IF($BW2678&gt;=2016,"post-only",IF($BX2678&lt;2016,"pre-only","mixed")),"")</f>
        <v>mixed</v>
      </c>
      <c r="X2678" s="0" t="n">
        <f aca="false">IF(AND(ISNUMBER($BW2678),ISNUMBER($BX2678)),MIN(1,MAX(0,($BX2678-2017+1)/($BX2678-$BW2678+1))),"")</f>
        <v>0.272727272727273</v>
      </c>
      <c r="Y2678" s="0" t="n">
        <f aca="false">IF(AND(ISNUMBER($BW2678),ISNUMBER($BX2678)),MIN(1,MAX(0,($BX2678-2018+1)/($BX2678-$BW2678+1))),"")</f>
        <v>0.181818181818182</v>
      </c>
      <c r="Z2678" s="0" t="n">
        <f aca="false">IF(AND(ISNUMBER($BW2678),ISNUMBER($BX2678)),MIN(1,MAX(0,($BX2678-2019+1)/($BX2678-$BW2678+1))),"")</f>
        <v>0.0909090909090909</v>
      </c>
      <c r="AA2678" s="0" t="n">
        <f aca="false">IF(ISNUMBER($BX2678),IF($BX2678&gt;=2017,1,0),"")</f>
        <v>1</v>
      </c>
      <c r="AB2678" s="0" t="n">
        <f aca="false">IF(ISNUMBER($BX2678),IF($BX2678&gt;=2018,1,0),"")</f>
        <v>1</v>
      </c>
      <c r="AC2678" s="0" t="n">
        <f aca="false">IF(ISNUMBER($BX2678),IF($BX2678&gt;=2019,1,0),"")</f>
        <v>1</v>
      </c>
      <c r="AD2678" s="0" t="n">
        <f aca="false">IF($L2678&lt;&gt;"",IF($L2678&gt;2013,1,0),"")</f>
        <v>1</v>
      </c>
      <c r="AE2678" s="0" t="n">
        <f aca="false">IF($L2678&lt;&gt;"",1+IF($L2678&gt;2011,1,0)+IF($L2678&gt;2014,1,0),"")</f>
        <v>2</v>
      </c>
      <c r="AF2678" s="0" t="s">
        <v>87</v>
      </c>
      <c r="AG2678" s="0" t="s">
        <v>88</v>
      </c>
      <c r="AH2678" s="0" t="s">
        <v>89</v>
      </c>
      <c r="AI2678" s="0" t="s">
        <v>497</v>
      </c>
      <c r="AJ2678" s="0" t="s">
        <v>334</v>
      </c>
      <c r="AK2678" s="0" t="str">
        <f aca="false">IF(AND($CF2678&lt;&gt;"",IFERROR(INDEX(subsample_country_map!$B:$B,MATCH($CF2678,subsample_country_map!$A:$A,0)),"")&lt;&gt;""),INDEX(subsample_country_map!$B:$B,MATCH($CF2678,subsample_country_map!$A:$A,0)),INDEX(lookup!$AA:$AA,MATCH($A2678,lookup!$A:$A,0)))</f>
        <v>3_AsiaPac</v>
      </c>
      <c r="AL2678" s="0" t="str">
        <f aca="false">IF(AND($CF2678&lt;&gt;"",IFERROR(INDEX(subsample_country_map!$C:$C,MATCH($CF2678,subsample_country_map!$A:$A,0)),"")&lt;&gt;""),INDEX(subsample_country_map!$C:$C,MATCH($CF2678,subsample_country_map!$A:$A,0)),INDEX(lookup!$AB:$AB,MATCH($A2678,lookup!$A:$A,0)))</f>
        <v>2_developing</v>
      </c>
      <c r="AM2678" s="0" t="str">
        <f aca="false">IF(AND($CF2678&lt;&gt;"",IFERROR(INDEX(subsample_country_map!$D:$D,MATCH($CF2678,subsample_country_map!$A:$A,0)),"")&lt;&gt;""),INDEX(subsample_country_map!$D:$D,MATCH($CF2678,subsample_country_map!$A:$A,0)),INDEX(lookup!$AC:$AC,MATCH($A2678,lookup!$A:$A,0)))</f>
        <v>2_non_western</v>
      </c>
      <c r="AN2678" s="0" t="str">
        <f aca="false">IF(AND($CF2678&lt;&gt;"",IFERROR(INDEX(subsample_country_map!$E:$E,MATCH($CF2678,subsample_country_map!$A:$A,0)),"")&lt;&gt;""),INDEX(subsample_country_map!$E:$E,MATCH($CF2678,subsample_country_map!$A:$A,0)),INDEX(lookup!$AD:$AD,MATCH($A2678,lookup!$A:$A,0)))</f>
        <v>2_civil law</v>
      </c>
      <c r="AO2678" s="0" t="str">
        <f aca="false">INDEX(lookup!$Y:$Y,MATCH($A2678,lookup!$A:$A,0))</f>
        <v>0_published</v>
      </c>
      <c r="AP2678" s="0" t="str">
        <f aca="false">INDEX(lookup!$Z:$Z,MATCH($A2678,lookup!$A:$A,0))</f>
        <v>1_VHB high</v>
      </c>
      <c r="AQ2678" s="0" t="str">
        <f aca="false">INDEX(lookup!$W:$W,MATCH($A2678,lookup!$A:$A,0))</f>
        <v>3_mgmt</v>
      </c>
      <c r="AS2678" s="0" t="s">
        <v>91</v>
      </c>
      <c r="AT2678" s="0" t="s">
        <v>397</v>
      </c>
      <c r="AU2678" s="0" t="s">
        <v>93</v>
      </c>
      <c r="AV2678" s="0" t="s">
        <v>7904</v>
      </c>
      <c r="AX2678" s="0" t="s">
        <v>2113</v>
      </c>
      <c r="BA2678" s="0" t="n">
        <v>10210</v>
      </c>
      <c r="BB2678" s="0" t="s">
        <v>347</v>
      </c>
      <c r="BC2678" s="0" t="s">
        <v>122</v>
      </c>
      <c r="BD2678" s="0" t="s">
        <v>123</v>
      </c>
      <c r="BE2678" s="0" t="s">
        <v>98</v>
      </c>
      <c r="BI2678" s="0" t="s">
        <v>189</v>
      </c>
      <c r="BJ2678" s="0" t="s">
        <v>8616</v>
      </c>
      <c r="BK2678" s="0" t="s">
        <v>875</v>
      </c>
      <c r="BL2678" s="0" t="s">
        <v>8617</v>
      </c>
      <c r="BM2678" s="0" t="s">
        <v>8581</v>
      </c>
      <c r="BN2678" s="0" t="s">
        <v>8582</v>
      </c>
      <c r="BO2678" s="0" t="s">
        <v>769</v>
      </c>
      <c r="BP2678" s="0" t="s">
        <v>8578</v>
      </c>
      <c r="BQ2678" s="0" t="s">
        <v>127</v>
      </c>
      <c r="BR2678" s="0" t="s">
        <v>8583</v>
      </c>
      <c r="BT2678" s="0" t="n">
        <v>0</v>
      </c>
      <c r="BU2678" s="0" t="s">
        <v>8584</v>
      </c>
      <c r="BW2678" s="0" t="n">
        <v>2009</v>
      </c>
      <c r="BX2678" s="0" t="n">
        <v>2019</v>
      </c>
      <c r="BY2678" s="0" t="s">
        <v>2985</v>
      </c>
      <c r="BZ2678" s="0" t="n">
        <v>2014</v>
      </c>
      <c r="CA2678" s="0" t="n">
        <v>0.363636363636364</v>
      </c>
      <c r="CB2678" s="0" t="n">
        <v>0</v>
      </c>
      <c r="CC2678" s="0" t="n">
        <v>1</v>
      </c>
      <c r="CD2678" s="0" t="n">
        <v>-0.0207814173609658</v>
      </c>
      <c r="CE2678" s="0" t="n">
        <v>1</v>
      </c>
    </row>
    <row r="2679" customFormat="false" ht="15" hidden="false" customHeight="false" outlineLevel="0" collapsed="false">
      <c r="A2679" s="0" t="s">
        <v>8578</v>
      </c>
      <c r="B2679" s="0" t="n">
        <v>3984</v>
      </c>
      <c r="C2679" s="0" t="n">
        <v>-0.0214907226895154</v>
      </c>
      <c r="D2679" s="0" t="n">
        <v>10191</v>
      </c>
      <c r="E2679" s="0" t="n">
        <f aca="false">IF(ISNUMBER($BA2679),$BA2679,IF(AND(ISNUMBER($D2679),ISNUMBER($BW2679),ISNUMBER($BX2679)),$D2679*($BX2679-$BW2679+1),""))</f>
        <v>10191</v>
      </c>
      <c r="H2679" s="0" t="s">
        <v>118</v>
      </c>
      <c r="I2679" s="0" t="s">
        <v>119</v>
      </c>
      <c r="J2679" s="0" t="n">
        <f aca="false">IF($BW2679&lt;&gt;"",$BW2679,"")</f>
        <v>2009</v>
      </c>
      <c r="K2679" s="0" t="n">
        <f aca="false">IF($BX2679&lt;&gt;"",$BX2679,"")</f>
        <v>2019</v>
      </c>
      <c r="L2679" s="0" t="n">
        <f aca="false">IF(AND(ISNUMBER($BW2679),ISNUMBER($BX2679)),($BW2679+$BX2679)/2,"")</f>
        <v>2014</v>
      </c>
      <c r="M2679" s="0" t="n">
        <f aca="false">IF($L2679&lt;&gt;"",$L2679,"")</f>
        <v>2014</v>
      </c>
      <c r="N2679" s="0" t="n">
        <f aca="false">IF(AND(ISNUMBER($BW2679),ISNUMBER($BX2679)),MIN(1,MAX(0,($BX2679-2016+1)/($BX2679-$BW2679+1))),"")</f>
        <v>0.363636363636364</v>
      </c>
      <c r="O2679" s="0" t="n">
        <f aca="false">IF(AND(ISNUMBER($BW2679),ISNUMBER($BX2679)),MIN(1,MAX(0,($BX2679-2017+1)/($BX2679-$BW2679+1))),"")</f>
        <v>0.272727272727273</v>
      </c>
      <c r="P2679" s="0" t="n">
        <f aca="false">IF(AND(ISNUMBER($BW2679),ISNUMBER($BX2679)),MIN(1,MAX(0,($BX2679-2018+1)/($BX2679-$BW2679+1))),"")</f>
        <v>0.181818181818182</v>
      </c>
      <c r="Q2679" s="0" t="n">
        <f aca="false">IF(AND(ISNUMBER($BW2679),ISNUMBER($BX2679)),MIN(1,MAX(0,($BX2679-2019+1)/($BX2679-$BW2679+1))),"")</f>
        <v>0.0909090909090909</v>
      </c>
      <c r="R2679" s="0" t="n">
        <f aca="false">IF(AND(ISNUMBER($BW2679),ISNUMBER($BX2679)),MIN(1,MAX(0,($BX2679-2016+1)/($BX2679-$BW2679+1))),"")</f>
        <v>0.363636363636364</v>
      </c>
      <c r="S2679" s="0" t="n">
        <f aca="false">IF($L2679&lt;&gt;"",IF($L2679&gt;=2015.5,1,0),"")</f>
        <v>0</v>
      </c>
      <c r="T2679" s="0" t="n">
        <f aca="false">IF($L2679&lt;&gt;"",IF($L2679&gt;=2016,1,0),"")</f>
        <v>0</v>
      </c>
      <c r="U2679" s="0" t="n">
        <f aca="false">IF(ISNUMBER($BX2679),IF($BX2679&gt;=2016,1,0),"")</f>
        <v>1</v>
      </c>
      <c r="V2679" s="0" t="n">
        <f aca="false">IF(ISNUMBER($BW2679),IF($BW2679&gt;=2016,1,0),"")</f>
        <v>0</v>
      </c>
      <c r="W2679" s="0" t="str">
        <f aca="false">IF(AND(ISNUMBER($BW2679),ISNUMBER($BX2679)),IF($BW2679&gt;=2016,"post-only",IF($BX2679&lt;2016,"pre-only","mixed")),"")</f>
        <v>mixed</v>
      </c>
      <c r="X2679" s="0" t="n">
        <f aca="false">IF(AND(ISNUMBER($BW2679),ISNUMBER($BX2679)),MIN(1,MAX(0,($BX2679-2017+1)/($BX2679-$BW2679+1))),"")</f>
        <v>0.272727272727273</v>
      </c>
      <c r="Y2679" s="0" t="n">
        <f aca="false">IF(AND(ISNUMBER($BW2679),ISNUMBER($BX2679)),MIN(1,MAX(0,($BX2679-2018+1)/($BX2679-$BW2679+1))),"")</f>
        <v>0.181818181818182</v>
      </c>
      <c r="Z2679" s="0" t="n">
        <f aca="false">IF(AND(ISNUMBER($BW2679),ISNUMBER($BX2679)),MIN(1,MAX(0,($BX2679-2019+1)/($BX2679-$BW2679+1))),"")</f>
        <v>0.0909090909090909</v>
      </c>
      <c r="AA2679" s="0" t="n">
        <f aca="false">IF(ISNUMBER($BX2679),IF($BX2679&gt;=2017,1,0),"")</f>
        <v>1</v>
      </c>
      <c r="AB2679" s="0" t="n">
        <f aca="false">IF(ISNUMBER($BX2679),IF($BX2679&gt;=2018,1,0),"")</f>
        <v>1</v>
      </c>
      <c r="AC2679" s="0" t="n">
        <f aca="false">IF(ISNUMBER($BX2679),IF($BX2679&gt;=2019,1,0),"")</f>
        <v>1</v>
      </c>
      <c r="AD2679" s="0" t="n">
        <f aca="false">IF($L2679&lt;&gt;"",IF($L2679&gt;2013,1,0),"")</f>
        <v>1</v>
      </c>
      <c r="AE2679" s="0" t="n">
        <f aca="false">IF($L2679&lt;&gt;"",1+IF($L2679&gt;2011,1,0)+IF($L2679&gt;2014,1,0),"")</f>
        <v>2</v>
      </c>
      <c r="AF2679" s="0" t="s">
        <v>87</v>
      </c>
      <c r="AG2679" s="0" t="s">
        <v>88</v>
      </c>
      <c r="AH2679" s="0" t="s">
        <v>89</v>
      </c>
      <c r="AI2679" s="0" t="s">
        <v>497</v>
      </c>
      <c r="AJ2679" s="0" t="s">
        <v>334</v>
      </c>
      <c r="AK2679" s="0" t="str">
        <f aca="false">IF(AND($CF2679&lt;&gt;"",IFERROR(INDEX(subsample_country_map!$B:$B,MATCH($CF2679,subsample_country_map!$A:$A,0)),"")&lt;&gt;""),INDEX(subsample_country_map!$B:$B,MATCH($CF2679,subsample_country_map!$A:$A,0)),INDEX(lookup!$AA:$AA,MATCH($A2679,lookup!$A:$A,0)))</f>
        <v>3_AsiaPac</v>
      </c>
      <c r="AL2679" s="0" t="str">
        <f aca="false">IF(AND($CF2679&lt;&gt;"",IFERROR(INDEX(subsample_country_map!$C:$C,MATCH($CF2679,subsample_country_map!$A:$A,0)),"")&lt;&gt;""),INDEX(subsample_country_map!$C:$C,MATCH($CF2679,subsample_country_map!$A:$A,0)),INDEX(lookup!$AB:$AB,MATCH($A2679,lookup!$A:$A,0)))</f>
        <v>2_developing</v>
      </c>
      <c r="AM2679" s="0" t="str">
        <f aca="false">IF(AND($CF2679&lt;&gt;"",IFERROR(INDEX(subsample_country_map!$D:$D,MATCH($CF2679,subsample_country_map!$A:$A,0)),"")&lt;&gt;""),INDEX(subsample_country_map!$D:$D,MATCH($CF2679,subsample_country_map!$A:$A,0)),INDEX(lookup!$AC:$AC,MATCH($A2679,lookup!$A:$A,0)))</f>
        <v>2_non_western</v>
      </c>
      <c r="AN2679" s="0" t="str">
        <f aca="false">IF(AND($CF2679&lt;&gt;"",IFERROR(INDEX(subsample_country_map!$E:$E,MATCH($CF2679,subsample_country_map!$A:$A,0)),"")&lt;&gt;""),INDEX(subsample_country_map!$E:$E,MATCH($CF2679,subsample_country_map!$A:$A,0)),INDEX(lookup!$AD:$AD,MATCH($A2679,lookup!$A:$A,0)))</f>
        <v>2_civil law</v>
      </c>
      <c r="AO2679" s="0" t="str">
        <f aca="false">INDEX(lookup!$Y:$Y,MATCH($A2679,lookup!$A:$A,0))</f>
        <v>0_published</v>
      </c>
      <c r="AP2679" s="0" t="str">
        <f aca="false">INDEX(lookup!$Z:$Z,MATCH($A2679,lookup!$A:$A,0))</f>
        <v>1_VHB high</v>
      </c>
      <c r="AQ2679" s="0" t="str">
        <f aca="false">INDEX(lookup!$W:$W,MATCH($A2679,lookup!$A:$A,0))</f>
        <v>3_mgmt</v>
      </c>
      <c r="AS2679" s="0" t="s">
        <v>91</v>
      </c>
      <c r="AT2679" s="0" t="s">
        <v>397</v>
      </c>
      <c r="AU2679" s="0" t="s">
        <v>93</v>
      </c>
      <c r="AV2679" s="0" t="s">
        <v>7904</v>
      </c>
      <c r="AX2679" s="0" t="s">
        <v>4745</v>
      </c>
      <c r="BA2679" s="0" t="n">
        <v>10191</v>
      </c>
      <c r="BB2679" s="0" t="s">
        <v>347</v>
      </c>
      <c r="BC2679" s="0" t="s">
        <v>122</v>
      </c>
      <c r="BD2679" s="0" t="s">
        <v>123</v>
      </c>
      <c r="BE2679" s="0" t="s">
        <v>98</v>
      </c>
      <c r="BI2679" s="0" t="s">
        <v>189</v>
      </c>
      <c r="BJ2679" s="0" t="s">
        <v>8618</v>
      </c>
      <c r="BK2679" s="0" t="s">
        <v>875</v>
      </c>
      <c r="BL2679" s="0" t="s">
        <v>8619</v>
      </c>
      <c r="BM2679" s="0" t="s">
        <v>8581</v>
      </c>
      <c r="BN2679" s="0" t="s">
        <v>8582</v>
      </c>
      <c r="BO2679" s="0" t="s">
        <v>769</v>
      </c>
      <c r="BP2679" s="0" t="s">
        <v>8578</v>
      </c>
      <c r="BQ2679" s="0" t="s">
        <v>127</v>
      </c>
      <c r="BR2679" s="0" t="s">
        <v>8583</v>
      </c>
      <c r="BT2679" s="0" t="n">
        <v>0</v>
      </c>
      <c r="BU2679" s="0" t="s">
        <v>8584</v>
      </c>
      <c r="BW2679" s="0" t="n">
        <v>2009</v>
      </c>
      <c r="BX2679" s="0" t="n">
        <v>2019</v>
      </c>
      <c r="BY2679" s="0" t="s">
        <v>2985</v>
      </c>
      <c r="BZ2679" s="0" t="n">
        <v>2014</v>
      </c>
      <c r="CA2679" s="0" t="n">
        <v>0.363636363636364</v>
      </c>
      <c r="CB2679" s="0" t="n">
        <v>0</v>
      </c>
      <c r="CC2679" s="0" t="n">
        <v>1</v>
      </c>
      <c r="CD2679" s="0" t="n">
        <v>-0.0214940321117202</v>
      </c>
      <c r="CE2679" s="0" t="n">
        <v>1</v>
      </c>
    </row>
    <row r="2680" customFormat="false" ht="15" hidden="false" customHeight="false" outlineLevel="0" collapsed="false">
      <c r="A2680" s="0" t="s">
        <v>8578</v>
      </c>
      <c r="B2680" s="0" t="n">
        <v>3985</v>
      </c>
      <c r="C2680" s="0" t="n">
        <v>-0.01939183897118</v>
      </c>
      <c r="D2680" s="0" t="n">
        <v>10212</v>
      </c>
      <c r="E2680" s="0" t="n">
        <f aca="false">IF(ISNUMBER($BA2680),$BA2680,IF(AND(ISNUMBER($D2680),ISNUMBER($BW2680),ISNUMBER($BX2680)),$D2680*($BX2680-$BW2680+1),""))</f>
        <v>10212</v>
      </c>
      <c r="H2680" s="0" t="s">
        <v>118</v>
      </c>
      <c r="I2680" s="0" t="s">
        <v>119</v>
      </c>
      <c r="J2680" s="0" t="n">
        <f aca="false">IF($BW2680&lt;&gt;"",$BW2680,"")</f>
        <v>2009</v>
      </c>
      <c r="K2680" s="0" t="n">
        <f aca="false">IF($BX2680&lt;&gt;"",$BX2680,"")</f>
        <v>2019</v>
      </c>
      <c r="L2680" s="0" t="n">
        <f aca="false">IF(AND(ISNUMBER($BW2680),ISNUMBER($BX2680)),($BW2680+$BX2680)/2,"")</f>
        <v>2014</v>
      </c>
      <c r="M2680" s="0" t="n">
        <f aca="false">IF($L2680&lt;&gt;"",$L2680,"")</f>
        <v>2014</v>
      </c>
      <c r="N2680" s="0" t="n">
        <f aca="false">IF(AND(ISNUMBER($BW2680),ISNUMBER($BX2680)),MIN(1,MAX(0,($BX2680-2016+1)/($BX2680-$BW2680+1))),"")</f>
        <v>0.363636363636364</v>
      </c>
      <c r="O2680" s="0" t="n">
        <f aca="false">IF(AND(ISNUMBER($BW2680),ISNUMBER($BX2680)),MIN(1,MAX(0,($BX2680-2017+1)/($BX2680-$BW2680+1))),"")</f>
        <v>0.272727272727273</v>
      </c>
      <c r="P2680" s="0" t="n">
        <f aca="false">IF(AND(ISNUMBER($BW2680),ISNUMBER($BX2680)),MIN(1,MAX(0,($BX2680-2018+1)/($BX2680-$BW2680+1))),"")</f>
        <v>0.181818181818182</v>
      </c>
      <c r="Q2680" s="0" t="n">
        <f aca="false">IF(AND(ISNUMBER($BW2680),ISNUMBER($BX2680)),MIN(1,MAX(0,($BX2680-2019+1)/($BX2680-$BW2680+1))),"")</f>
        <v>0.0909090909090909</v>
      </c>
      <c r="R2680" s="0" t="n">
        <f aca="false">IF(AND(ISNUMBER($BW2680),ISNUMBER($BX2680)),MIN(1,MAX(0,($BX2680-2016+1)/($BX2680-$BW2680+1))),"")</f>
        <v>0.363636363636364</v>
      </c>
      <c r="S2680" s="0" t="n">
        <f aca="false">IF($L2680&lt;&gt;"",IF($L2680&gt;=2015.5,1,0),"")</f>
        <v>0</v>
      </c>
      <c r="T2680" s="0" t="n">
        <f aca="false">IF($L2680&lt;&gt;"",IF($L2680&gt;=2016,1,0),"")</f>
        <v>0</v>
      </c>
      <c r="U2680" s="0" t="n">
        <f aca="false">IF(ISNUMBER($BX2680),IF($BX2680&gt;=2016,1,0),"")</f>
        <v>1</v>
      </c>
      <c r="V2680" s="0" t="n">
        <f aca="false">IF(ISNUMBER($BW2680),IF($BW2680&gt;=2016,1,0),"")</f>
        <v>0</v>
      </c>
      <c r="W2680" s="0" t="str">
        <f aca="false">IF(AND(ISNUMBER($BW2680),ISNUMBER($BX2680)),IF($BW2680&gt;=2016,"post-only",IF($BX2680&lt;2016,"pre-only","mixed")),"")</f>
        <v>mixed</v>
      </c>
      <c r="X2680" s="0" t="n">
        <f aca="false">IF(AND(ISNUMBER($BW2680),ISNUMBER($BX2680)),MIN(1,MAX(0,($BX2680-2017+1)/($BX2680-$BW2680+1))),"")</f>
        <v>0.272727272727273</v>
      </c>
      <c r="Y2680" s="0" t="n">
        <f aca="false">IF(AND(ISNUMBER($BW2680),ISNUMBER($BX2680)),MIN(1,MAX(0,($BX2680-2018+1)/($BX2680-$BW2680+1))),"")</f>
        <v>0.181818181818182</v>
      </c>
      <c r="Z2680" s="0" t="n">
        <f aca="false">IF(AND(ISNUMBER($BW2680),ISNUMBER($BX2680)),MIN(1,MAX(0,($BX2680-2019+1)/($BX2680-$BW2680+1))),"")</f>
        <v>0.0909090909090909</v>
      </c>
      <c r="AA2680" s="0" t="n">
        <f aca="false">IF(ISNUMBER($BX2680),IF($BX2680&gt;=2017,1,0),"")</f>
        <v>1</v>
      </c>
      <c r="AB2680" s="0" t="n">
        <f aca="false">IF(ISNUMBER($BX2680),IF($BX2680&gt;=2018,1,0),"")</f>
        <v>1</v>
      </c>
      <c r="AC2680" s="0" t="n">
        <f aca="false">IF(ISNUMBER($BX2680),IF($BX2680&gt;=2019,1,0),"")</f>
        <v>1</v>
      </c>
      <c r="AD2680" s="0" t="n">
        <f aca="false">IF($L2680&lt;&gt;"",IF($L2680&gt;2013,1,0),"")</f>
        <v>1</v>
      </c>
      <c r="AE2680" s="0" t="n">
        <f aca="false">IF($L2680&lt;&gt;"",1+IF($L2680&gt;2011,1,0)+IF($L2680&gt;2014,1,0),"")</f>
        <v>2</v>
      </c>
      <c r="AF2680" s="0" t="s">
        <v>87</v>
      </c>
      <c r="AG2680" s="0" t="s">
        <v>88</v>
      </c>
      <c r="AH2680" s="0" t="s">
        <v>89</v>
      </c>
      <c r="AI2680" s="0" t="s">
        <v>497</v>
      </c>
      <c r="AJ2680" s="0" t="s">
        <v>334</v>
      </c>
      <c r="AK2680" s="0" t="str">
        <f aca="false">IF(AND($CF2680&lt;&gt;"",IFERROR(INDEX(subsample_country_map!$B:$B,MATCH($CF2680,subsample_country_map!$A:$A,0)),"")&lt;&gt;""),INDEX(subsample_country_map!$B:$B,MATCH($CF2680,subsample_country_map!$A:$A,0)),INDEX(lookup!$AA:$AA,MATCH($A2680,lookup!$A:$A,0)))</f>
        <v>3_AsiaPac</v>
      </c>
      <c r="AL2680" s="0" t="str">
        <f aca="false">IF(AND($CF2680&lt;&gt;"",IFERROR(INDEX(subsample_country_map!$C:$C,MATCH($CF2680,subsample_country_map!$A:$A,0)),"")&lt;&gt;""),INDEX(subsample_country_map!$C:$C,MATCH($CF2680,subsample_country_map!$A:$A,0)),INDEX(lookup!$AB:$AB,MATCH($A2680,lookup!$A:$A,0)))</f>
        <v>2_developing</v>
      </c>
      <c r="AM2680" s="0" t="str">
        <f aca="false">IF(AND($CF2680&lt;&gt;"",IFERROR(INDEX(subsample_country_map!$D:$D,MATCH($CF2680,subsample_country_map!$A:$A,0)),"")&lt;&gt;""),INDEX(subsample_country_map!$D:$D,MATCH($CF2680,subsample_country_map!$A:$A,0)),INDEX(lookup!$AC:$AC,MATCH($A2680,lookup!$A:$A,0)))</f>
        <v>2_non_western</v>
      </c>
      <c r="AN2680" s="0" t="str">
        <f aca="false">IF(AND($CF2680&lt;&gt;"",IFERROR(INDEX(subsample_country_map!$E:$E,MATCH($CF2680,subsample_country_map!$A:$A,0)),"")&lt;&gt;""),INDEX(subsample_country_map!$E:$E,MATCH($CF2680,subsample_country_map!$A:$A,0)),INDEX(lookup!$AD:$AD,MATCH($A2680,lookup!$A:$A,0)))</f>
        <v>2_civil law</v>
      </c>
      <c r="AO2680" s="0" t="str">
        <f aca="false">INDEX(lookup!$Y:$Y,MATCH($A2680,lookup!$A:$A,0))</f>
        <v>0_published</v>
      </c>
      <c r="AP2680" s="0" t="str">
        <f aca="false">INDEX(lookup!$Z:$Z,MATCH($A2680,lookup!$A:$A,0))</f>
        <v>1_VHB high</v>
      </c>
      <c r="AQ2680" s="0" t="str">
        <f aca="false">INDEX(lookup!$W:$W,MATCH($A2680,lookup!$A:$A,0))</f>
        <v>3_mgmt</v>
      </c>
      <c r="AS2680" s="0" t="s">
        <v>91</v>
      </c>
      <c r="AT2680" s="0" t="s">
        <v>397</v>
      </c>
      <c r="AU2680" s="0" t="s">
        <v>93</v>
      </c>
      <c r="AV2680" s="0" t="s">
        <v>3647</v>
      </c>
      <c r="AX2680" s="0" t="s">
        <v>8620</v>
      </c>
      <c r="BA2680" s="0" t="n">
        <v>10212</v>
      </c>
      <c r="BB2680" s="0" t="s">
        <v>347</v>
      </c>
      <c r="BC2680" s="0" t="s">
        <v>122</v>
      </c>
      <c r="BD2680" s="0" t="s">
        <v>123</v>
      </c>
      <c r="BE2680" s="0" t="s">
        <v>98</v>
      </c>
      <c r="BI2680" s="0" t="s">
        <v>208</v>
      </c>
      <c r="BJ2680" s="0" t="s">
        <v>4149</v>
      </c>
      <c r="BK2680" s="0" t="s">
        <v>875</v>
      </c>
      <c r="BL2680" s="0" t="s">
        <v>8621</v>
      </c>
      <c r="BM2680" s="0" t="s">
        <v>8622</v>
      </c>
      <c r="BN2680" s="0" t="s">
        <v>8582</v>
      </c>
      <c r="BO2680" s="0" t="s">
        <v>769</v>
      </c>
      <c r="BP2680" s="0" t="s">
        <v>8578</v>
      </c>
      <c r="BQ2680" s="0" t="s">
        <v>127</v>
      </c>
      <c r="BR2680" s="0" t="s">
        <v>8583</v>
      </c>
      <c r="BT2680" s="0" t="n">
        <v>0</v>
      </c>
      <c r="BU2680" s="0" t="s">
        <v>8584</v>
      </c>
      <c r="BW2680" s="0" t="n">
        <v>2009</v>
      </c>
      <c r="BX2680" s="0" t="n">
        <v>2019</v>
      </c>
      <c r="BY2680" s="0" t="s">
        <v>2985</v>
      </c>
      <c r="BZ2680" s="0" t="n">
        <v>2014</v>
      </c>
      <c r="CA2680" s="0" t="n">
        <v>0.363636363636364</v>
      </c>
      <c r="CB2680" s="0" t="n">
        <v>0</v>
      </c>
      <c r="CC2680" s="0" t="n">
        <v>1</v>
      </c>
      <c r="CD2680" s="0" t="n">
        <v>-0.0193942702442358</v>
      </c>
      <c r="CE2680" s="0" t="n">
        <v>1</v>
      </c>
    </row>
    <row r="2681" customFormat="false" ht="15" hidden="false" customHeight="false" outlineLevel="0" collapsed="false">
      <c r="A2681" s="0" t="s">
        <v>8578</v>
      </c>
      <c r="B2681" s="0" t="n">
        <v>3986</v>
      </c>
      <c r="C2681" s="0" t="n">
        <v>-0.0227541164250646</v>
      </c>
      <c r="D2681" s="0" t="n">
        <v>10212</v>
      </c>
      <c r="E2681" s="0" t="n">
        <f aca="false">IF(ISNUMBER($BA2681),$BA2681,IF(AND(ISNUMBER($D2681),ISNUMBER($BW2681),ISNUMBER($BX2681)),$D2681*($BX2681-$BW2681+1),""))</f>
        <v>10212</v>
      </c>
      <c r="H2681" s="0" t="s">
        <v>118</v>
      </c>
      <c r="I2681" s="0" t="s">
        <v>119</v>
      </c>
      <c r="J2681" s="0" t="n">
        <f aca="false">IF($BW2681&lt;&gt;"",$BW2681,"")</f>
        <v>2009</v>
      </c>
      <c r="K2681" s="0" t="n">
        <f aca="false">IF($BX2681&lt;&gt;"",$BX2681,"")</f>
        <v>2019</v>
      </c>
      <c r="L2681" s="0" t="n">
        <f aca="false">IF(AND(ISNUMBER($BW2681),ISNUMBER($BX2681)),($BW2681+$BX2681)/2,"")</f>
        <v>2014</v>
      </c>
      <c r="M2681" s="0" t="n">
        <f aca="false">IF($L2681&lt;&gt;"",$L2681,"")</f>
        <v>2014</v>
      </c>
      <c r="N2681" s="0" t="n">
        <f aca="false">IF(AND(ISNUMBER($BW2681),ISNUMBER($BX2681)),MIN(1,MAX(0,($BX2681-2016+1)/($BX2681-$BW2681+1))),"")</f>
        <v>0.363636363636364</v>
      </c>
      <c r="O2681" s="0" t="n">
        <f aca="false">IF(AND(ISNUMBER($BW2681),ISNUMBER($BX2681)),MIN(1,MAX(0,($BX2681-2017+1)/($BX2681-$BW2681+1))),"")</f>
        <v>0.272727272727273</v>
      </c>
      <c r="P2681" s="0" t="n">
        <f aca="false">IF(AND(ISNUMBER($BW2681),ISNUMBER($BX2681)),MIN(1,MAX(0,($BX2681-2018+1)/($BX2681-$BW2681+1))),"")</f>
        <v>0.181818181818182</v>
      </c>
      <c r="Q2681" s="0" t="n">
        <f aca="false">IF(AND(ISNUMBER($BW2681),ISNUMBER($BX2681)),MIN(1,MAX(0,($BX2681-2019+1)/($BX2681-$BW2681+1))),"")</f>
        <v>0.0909090909090909</v>
      </c>
      <c r="R2681" s="0" t="n">
        <f aca="false">IF(AND(ISNUMBER($BW2681),ISNUMBER($BX2681)),MIN(1,MAX(0,($BX2681-2016+1)/($BX2681-$BW2681+1))),"")</f>
        <v>0.363636363636364</v>
      </c>
      <c r="S2681" s="0" t="n">
        <f aca="false">IF($L2681&lt;&gt;"",IF($L2681&gt;=2015.5,1,0),"")</f>
        <v>0</v>
      </c>
      <c r="T2681" s="0" t="n">
        <f aca="false">IF($L2681&lt;&gt;"",IF($L2681&gt;=2016,1,0),"")</f>
        <v>0</v>
      </c>
      <c r="U2681" s="0" t="n">
        <f aca="false">IF(ISNUMBER($BX2681),IF($BX2681&gt;=2016,1,0),"")</f>
        <v>1</v>
      </c>
      <c r="V2681" s="0" t="n">
        <f aca="false">IF(ISNUMBER($BW2681),IF($BW2681&gt;=2016,1,0),"")</f>
        <v>0</v>
      </c>
      <c r="W2681" s="0" t="str">
        <f aca="false">IF(AND(ISNUMBER($BW2681),ISNUMBER($BX2681)),IF($BW2681&gt;=2016,"post-only",IF($BX2681&lt;2016,"pre-only","mixed")),"")</f>
        <v>mixed</v>
      </c>
      <c r="X2681" s="0" t="n">
        <f aca="false">IF(AND(ISNUMBER($BW2681),ISNUMBER($BX2681)),MIN(1,MAX(0,($BX2681-2017+1)/($BX2681-$BW2681+1))),"")</f>
        <v>0.272727272727273</v>
      </c>
      <c r="Y2681" s="0" t="n">
        <f aca="false">IF(AND(ISNUMBER($BW2681),ISNUMBER($BX2681)),MIN(1,MAX(0,($BX2681-2018+1)/($BX2681-$BW2681+1))),"")</f>
        <v>0.181818181818182</v>
      </c>
      <c r="Z2681" s="0" t="n">
        <f aca="false">IF(AND(ISNUMBER($BW2681),ISNUMBER($BX2681)),MIN(1,MAX(0,($BX2681-2019+1)/($BX2681-$BW2681+1))),"")</f>
        <v>0.0909090909090909</v>
      </c>
      <c r="AA2681" s="0" t="n">
        <f aca="false">IF(ISNUMBER($BX2681),IF($BX2681&gt;=2017,1,0),"")</f>
        <v>1</v>
      </c>
      <c r="AB2681" s="0" t="n">
        <f aca="false">IF(ISNUMBER($BX2681),IF($BX2681&gt;=2018,1,0),"")</f>
        <v>1</v>
      </c>
      <c r="AC2681" s="0" t="n">
        <f aca="false">IF(ISNUMBER($BX2681),IF($BX2681&gt;=2019,1,0),"")</f>
        <v>1</v>
      </c>
      <c r="AD2681" s="0" t="n">
        <f aca="false">IF($L2681&lt;&gt;"",IF($L2681&gt;2013,1,0),"")</f>
        <v>1</v>
      </c>
      <c r="AE2681" s="0" t="n">
        <f aca="false">IF($L2681&lt;&gt;"",1+IF($L2681&gt;2011,1,0)+IF($L2681&gt;2014,1,0),"")</f>
        <v>2</v>
      </c>
      <c r="AF2681" s="0" t="s">
        <v>87</v>
      </c>
      <c r="AG2681" s="0" t="s">
        <v>88</v>
      </c>
      <c r="AH2681" s="0" t="s">
        <v>89</v>
      </c>
      <c r="AI2681" s="0" t="s">
        <v>497</v>
      </c>
      <c r="AJ2681" s="0" t="s">
        <v>334</v>
      </c>
      <c r="AK2681" s="0" t="str">
        <f aca="false">IF(AND($CF2681&lt;&gt;"",IFERROR(INDEX(subsample_country_map!$B:$B,MATCH($CF2681,subsample_country_map!$A:$A,0)),"")&lt;&gt;""),INDEX(subsample_country_map!$B:$B,MATCH($CF2681,subsample_country_map!$A:$A,0)),INDEX(lookup!$AA:$AA,MATCH($A2681,lookup!$A:$A,0)))</f>
        <v>3_AsiaPac</v>
      </c>
      <c r="AL2681" s="0" t="str">
        <f aca="false">IF(AND($CF2681&lt;&gt;"",IFERROR(INDEX(subsample_country_map!$C:$C,MATCH($CF2681,subsample_country_map!$A:$A,0)),"")&lt;&gt;""),INDEX(subsample_country_map!$C:$C,MATCH($CF2681,subsample_country_map!$A:$A,0)),INDEX(lookup!$AB:$AB,MATCH($A2681,lookup!$A:$A,0)))</f>
        <v>2_developing</v>
      </c>
      <c r="AM2681" s="0" t="str">
        <f aca="false">IF(AND($CF2681&lt;&gt;"",IFERROR(INDEX(subsample_country_map!$D:$D,MATCH($CF2681,subsample_country_map!$A:$A,0)),"")&lt;&gt;""),INDEX(subsample_country_map!$D:$D,MATCH($CF2681,subsample_country_map!$A:$A,0)),INDEX(lookup!$AC:$AC,MATCH($A2681,lookup!$A:$A,0)))</f>
        <v>2_non_western</v>
      </c>
      <c r="AN2681" s="0" t="str">
        <f aca="false">IF(AND($CF2681&lt;&gt;"",IFERROR(INDEX(subsample_country_map!$E:$E,MATCH($CF2681,subsample_country_map!$A:$A,0)),"")&lt;&gt;""),INDEX(subsample_country_map!$E:$E,MATCH($CF2681,subsample_country_map!$A:$A,0)),INDEX(lookup!$AD:$AD,MATCH($A2681,lookup!$A:$A,0)))</f>
        <v>2_civil law</v>
      </c>
      <c r="AO2681" s="0" t="str">
        <f aca="false">INDEX(lookup!$Y:$Y,MATCH($A2681,lookup!$A:$A,0))</f>
        <v>0_published</v>
      </c>
      <c r="AP2681" s="0" t="str">
        <f aca="false">INDEX(lookup!$Z:$Z,MATCH($A2681,lookup!$A:$A,0))</f>
        <v>1_VHB high</v>
      </c>
      <c r="AQ2681" s="0" t="str">
        <f aca="false">INDEX(lookup!$W:$W,MATCH($A2681,lookup!$A:$A,0))</f>
        <v>3_mgmt</v>
      </c>
      <c r="AS2681" s="0" t="s">
        <v>91</v>
      </c>
      <c r="AT2681" s="0" t="s">
        <v>397</v>
      </c>
      <c r="AU2681" s="0" t="s">
        <v>93</v>
      </c>
      <c r="AV2681" s="0" t="s">
        <v>7904</v>
      </c>
      <c r="AX2681" s="0" t="s">
        <v>8623</v>
      </c>
      <c r="BA2681" s="0" t="n">
        <v>10212</v>
      </c>
      <c r="BB2681" s="0" t="s">
        <v>347</v>
      </c>
      <c r="BC2681" s="0" t="s">
        <v>122</v>
      </c>
      <c r="BD2681" s="0" t="s">
        <v>4416</v>
      </c>
      <c r="BE2681" s="0" t="s">
        <v>98</v>
      </c>
      <c r="BI2681" s="0" t="s">
        <v>208</v>
      </c>
      <c r="BJ2681" s="0" t="s">
        <v>4153</v>
      </c>
      <c r="BK2681" s="0" t="s">
        <v>875</v>
      </c>
      <c r="BL2681" s="0" t="s">
        <v>8624</v>
      </c>
      <c r="BM2681" s="0" t="s">
        <v>8581</v>
      </c>
      <c r="BN2681" s="0" t="s">
        <v>8582</v>
      </c>
      <c r="BO2681" s="0" t="s">
        <v>769</v>
      </c>
      <c r="BP2681" s="0" t="s">
        <v>8578</v>
      </c>
      <c r="BQ2681" s="0" t="s">
        <v>127</v>
      </c>
      <c r="BR2681" s="0" t="s">
        <v>8583</v>
      </c>
      <c r="BT2681" s="0" t="n">
        <v>0</v>
      </c>
      <c r="BU2681" s="0" t="s">
        <v>8584</v>
      </c>
      <c r="BW2681" s="0" t="n">
        <v>2009</v>
      </c>
      <c r="BX2681" s="0" t="n">
        <v>2019</v>
      </c>
      <c r="BY2681" s="0" t="s">
        <v>2985</v>
      </c>
      <c r="BZ2681" s="0" t="n">
        <v>2014</v>
      </c>
      <c r="CA2681" s="0" t="n">
        <v>0.363636363636364</v>
      </c>
      <c r="CB2681" s="0" t="n">
        <v>0</v>
      </c>
      <c r="CC2681" s="0" t="n">
        <v>1</v>
      </c>
      <c r="CD2681" s="0" t="n">
        <v>-0.0227580446252828</v>
      </c>
      <c r="CE2681" s="0" t="n">
        <v>1</v>
      </c>
    </row>
    <row r="2682" customFormat="false" ht="15" hidden="false" customHeight="false" outlineLevel="0" collapsed="false">
      <c r="A2682" s="0" t="s">
        <v>8578</v>
      </c>
      <c r="B2682" s="0" t="n">
        <v>3987</v>
      </c>
      <c r="C2682" s="0" t="n">
        <v>-0.0184028035021971</v>
      </c>
      <c r="D2682" s="0" t="n">
        <v>10212</v>
      </c>
      <c r="E2682" s="0" t="n">
        <f aca="false">IF(ISNUMBER($BA2682),$BA2682,IF(AND(ISNUMBER($D2682),ISNUMBER($BW2682),ISNUMBER($BX2682)),$D2682*($BX2682-$BW2682+1),""))</f>
        <v>10212</v>
      </c>
      <c r="H2682" s="0" t="s">
        <v>118</v>
      </c>
      <c r="I2682" s="0" t="s">
        <v>119</v>
      </c>
      <c r="J2682" s="0" t="n">
        <f aca="false">IF($BW2682&lt;&gt;"",$BW2682,"")</f>
        <v>2009</v>
      </c>
      <c r="K2682" s="0" t="n">
        <f aca="false">IF($BX2682&lt;&gt;"",$BX2682,"")</f>
        <v>2019</v>
      </c>
      <c r="L2682" s="0" t="n">
        <f aca="false">IF(AND(ISNUMBER($BW2682),ISNUMBER($BX2682)),($BW2682+$BX2682)/2,"")</f>
        <v>2014</v>
      </c>
      <c r="M2682" s="0" t="n">
        <f aca="false">IF($L2682&lt;&gt;"",$L2682,"")</f>
        <v>2014</v>
      </c>
      <c r="N2682" s="0" t="n">
        <f aca="false">IF(AND(ISNUMBER($BW2682),ISNUMBER($BX2682)),MIN(1,MAX(0,($BX2682-2016+1)/($BX2682-$BW2682+1))),"")</f>
        <v>0.363636363636364</v>
      </c>
      <c r="O2682" s="0" t="n">
        <f aca="false">IF(AND(ISNUMBER($BW2682),ISNUMBER($BX2682)),MIN(1,MAX(0,($BX2682-2017+1)/($BX2682-$BW2682+1))),"")</f>
        <v>0.272727272727273</v>
      </c>
      <c r="P2682" s="0" t="n">
        <f aca="false">IF(AND(ISNUMBER($BW2682),ISNUMBER($BX2682)),MIN(1,MAX(0,($BX2682-2018+1)/($BX2682-$BW2682+1))),"")</f>
        <v>0.181818181818182</v>
      </c>
      <c r="Q2682" s="0" t="n">
        <f aca="false">IF(AND(ISNUMBER($BW2682),ISNUMBER($BX2682)),MIN(1,MAX(0,($BX2682-2019+1)/($BX2682-$BW2682+1))),"")</f>
        <v>0.0909090909090909</v>
      </c>
      <c r="R2682" s="0" t="n">
        <f aca="false">IF(AND(ISNUMBER($BW2682),ISNUMBER($BX2682)),MIN(1,MAX(0,($BX2682-2016+1)/($BX2682-$BW2682+1))),"")</f>
        <v>0.363636363636364</v>
      </c>
      <c r="S2682" s="0" t="n">
        <f aca="false">IF($L2682&lt;&gt;"",IF($L2682&gt;=2015.5,1,0),"")</f>
        <v>0</v>
      </c>
      <c r="T2682" s="0" t="n">
        <f aca="false">IF($L2682&lt;&gt;"",IF($L2682&gt;=2016,1,0),"")</f>
        <v>0</v>
      </c>
      <c r="U2682" s="0" t="n">
        <f aca="false">IF(ISNUMBER($BX2682),IF($BX2682&gt;=2016,1,0),"")</f>
        <v>1</v>
      </c>
      <c r="V2682" s="0" t="n">
        <f aca="false">IF(ISNUMBER($BW2682),IF($BW2682&gt;=2016,1,0),"")</f>
        <v>0</v>
      </c>
      <c r="W2682" s="0" t="str">
        <f aca="false">IF(AND(ISNUMBER($BW2682),ISNUMBER($BX2682)),IF($BW2682&gt;=2016,"post-only",IF($BX2682&lt;2016,"pre-only","mixed")),"")</f>
        <v>mixed</v>
      </c>
      <c r="X2682" s="0" t="n">
        <f aca="false">IF(AND(ISNUMBER($BW2682),ISNUMBER($BX2682)),MIN(1,MAX(0,($BX2682-2017+1)/($BX2682-$BW2682+1))),"")</f>
        <v>0.272727272727273</v>
      </c>
      <c r="Y2682" s="0" t="n">
        <f aca="false">IF(AND(ISNUMBER($BW2682),ISNUMBER($BX2682)),MIN(1,MAX(0,($BX2682-2018+1)/($BX2682-$BW2682+1))),"")</f>
        <v>0.181818181818182</v>
      </c>
      <c r="Z2682" s="0" t="n">
        <f aca="false">IF(AND(ISNUMBER($BW2682),ISNUMBER($BX2682)),MIN(1,MAX(0,($BX2682-2019+1)/($BX2682-$BW2682+1))),"")</f>
        <v>0.0909090909090909</v>
      </c>
      <c r="AA2682" s="0" t="n">
        <f aca="false">IF(ISNUMBER($BX2682),IF($BX2682&gt;=2017,1,0),"")</f>
        <v>1</v>
      </c>
      <c r="AB2682" s="0" t="n">
        <f aca="false">IF(ISNUMBER($BX2682),IF($BX2682&gt;=2018,1,0),"")</f>
        <v>1</v>
      </c>
      <c r="AC2682" s="0" t="n">
        <f aca="false">IF(ISNUMBER($BX2682),IF($BX2682&gt;=2019,1,0),"")</f>
        <v>1</v>
      </c>
      <c r="AD2682" s="0" t="n">
        <f aca="false">IF($L2682&lt;&gt;"",IF($L2682&gt;2013,1,0),"")</f>
        <v>1</v>
      </c>
      <c r="AE2682" s="0" t="n">
        <f aca="false">IF($L2682&lt;&gt;"",1+IF($L2682&gt;2011,1,0)+IF($L2682&gt;2014,1,0),"")</f>
        <v>2</v>
      </c>
      <c r="AF2682" s="0" t="s">
        <v>87</v>
      </c>
      <c r="AG2682" s="0" t="s">
        <v>88</v>
      </c>
      <c r="AH2682" s="0" t="s">
        <v>89</v>
      </c>
      <c r="AI2682" s="0" t="s">
        <v>497</v>
      </c>
      <c r="AJ2682" s="0" t="s">
        <v>334</v>
      </c>
      <c r="AK2682" s="0" t="str">
        <f aca="false">IF(AND($CF2682&lt;&gt;"",IFERROR(INDEX(subsample_country_map!$B:$B,MATCH($CF2682,subsample_country_map!$A:$A,0)),"")&lt;&gt;""),INDEX(subsample_country_map!$B:$B,MATCH($CF2682,subsample_country_map!$A:$A,0)),INDEX(lookup!$AA:$AA,MATCH($A2682,lookup!$A:$A,0)))</f>
        <v>3_AsiaPac</v>
      </c>
      <c r="AL2682" s="0" t="str">
        <f aca="false">IF(AND($CF2682&lt;&gt;"",IFERROR(INDEX(subsample_country_map!$C:$C,MATCH($CF2682,subsample_country_map!$A:$A,0)),"")&lt;&gt;""),INDEX(subsample_country_map!$C:$C,MATCH($CF2682,subsample_country_map!$A:$A,0)),INDEX(lookup!$AB:$AB,MATCH($A2682,lookup!$A:$A,0)))</f>
        <v>2_developing</v>
      </c>
      <c r="AM2682" s="0" t="str">
        <f aca="false">IF(AND($CF2682&lt;&gt;"",IFERROR(INDEX(subsample_country_map!$D:$D,MATCH($CF2682,subsample_country_map!$A:$A,0)),"")&lt;&gt;""),INDEX(subsample_country_map!$D:$D,MATCH($CF2682,subsample_country_map!$A:$A,0)),INDEX(lookup!$AC:$AC,MATCH($A2682,lookup!$A:$A,0)))</f>
        <v>2_non_western</v>
      </c>
      <c r="AN2682" s="0" t="str">
        <f aca="false">IF(AND($CF2682&lt;&gt;"",IFERROR(INDEX(subsample_country_map!$E:$E,MATCH($CF2682,subsample_country_map!$A:$A,0)),"")&lt;&gt;""),INDEX(subsample_country_map!$E:$E,MATCH($CF2682,subsample_country_map!$A:$A,0)),INDEX(lookup!$AD:$AD,MATCH($A2682,lookup!$A:$A,0)))</f>
        <v>2_civil law</v>
      </c>
      <c r="AO2682" s="0" t="str">
        <f aca="false">INDEX(lookup!$Y:$Y,MATCH($A2682,lookup!$A:$A,0))</f>
        <v>0_published</v>
      </c>
      <c r="AP2682" s="0" t="str">
        <f aca="false">INDEX(lookup!$Z:$Z,MATCH($A2682,lookup!$A:$A,0))</f>
        <v>1_VHB high</v>
      </c>
      <c r="AQ2682" s="0" t="str">
        <f aca="false">INDEX(lookup!$W:$W,MATCH($A2682,lookup!$A:$A,0))</f>
        <v>3_mgmt</v>
      </c>
      <c r="AS2682" s="0" t="s">
        <v>91</v>
      </c>
      <c r="AT2682" s="0" t="s">
        <v>397</v>
      </c>
      <c r="AU2682" s="0" t="s">
        <v>93</v>
      </c>
      <c r="AV2682" s="0" t="s">
        <v>3641</v>
      </c>
      <c r="AX2682" s="0" t="s">
        <v>6815</v>
      </c>
      <c r="BA2682" s="0" t="n">
        <v>10212</v>
      </c>
      <c r="BB2682" s="0" t="s">
        <v>347</v>
      </c>
      <c r="BC2682" s="0" t="s">
        <v>358</v>
      </c>
      <c r="BD2682" s="0" t="s">
        <v>123</v>
      </c>
      <c r="BE2682" s="0" t="s">
        <v>98</v>
      </c>
      <c r="BI2682" s="0" t="s">
        <v>208</v>
      </c>
      <c r="BJ2682" s="0" t="s">
        <v>4157</v>
      </c>
      <c r="BK2682" s="0" t="s">
        <v>875</v>
      </c>
      <c r="BL2682" s="0" t="s">
        <v>8625</v>
      </c>
      <c r="BM2682" s="0" t="s">
        <v>8581</v>
      </c>
      <c r="BN2682" s="0" t="s">
        <v>8582</v>
      </c>
      <c r="BO2682" s="0" t="s">
        <v>769</v>
      </c>
      <c r="BP2682" s="0" t="s">
        <v>8578</v>
      </c>
      <c r="BQ2682" s="0" t="s">
        <v>127</v>
      </c>
      <c r="BR2682" s="0" t="s">
        <v>8583</v>
      </c>
      <c r="BT2682" s="0" t="n">
        <v>0</v>
      </c>
      <c r="BU2682" s="0" t="s">
        <v>8584</v>
      </c>
      <c r="BW2682" s="0" t="n">
        <v>2009</v>
      </c>
      <c r="BX2682" s="0" t="n">
        <v>2019</v>
      </c>
      <c r="BY2682" s="0" t="s">
        <v>2985</v>
      </c>
      <c r="BZ2682" s="0" t="n">
        <v>2014</v>
      </c>
      <c r="CA2682" s="0" t="n">
        <v>0.363636363636364</v>
      </c>
      <c r="CB2682" s="0" t="n">
        <v>0</v>
      </c>
      <c r="CC2682" s="0" t="n">
        <v>1</v>
      </c>
      <c r="CD2682" s="0" t="n">
        <v>-0.0184048813750645</v>
      </c>
      <c r="CE2682" s="0" t="n">
        <v>1</v>
      </c>
    </row>
    <row r="2683" customFormat="false" ht="15" hidden="false" customHeight="false" outlineLevel="0" collapsed="false">
      <c r="A2683" s="0" t="s">
        <v>8578</v>
      </c>
      <c r="B2683" s="0" t="n">
        <v>3988</v>
      </c>
      <c r="C2683" s="0" t="n">
        <v>-0.0224574742746679</v>
      </c>
      <c r="D2683" s="0" t="n">
        <v>10212</v>
      </c>
      <c r="E2683" s="0" t="n">
        <f aca="false">IF(ISNUMBER($BA2683),$BA2683,IF(AND(ISNUMBER($D2683),ISNUMBER($BW2683),ISNUMBER($BX2683)),$D2683*($BX2683-$BW2683+1),""))</f>
        <v>10212</v>
      </c>
      <c r="H2683" s="0" t="s">
        <v>118</v>
      </c>
      <c r="I2683" s="0" t="s">
        <v>119</v>
      </c>
      <c r="J2683" s="0" t="n">
        <f aca="false">IF($BW2683&lt;&gt;"",$BW2683,"")</f>
        <v>2009</v>
      </c>
      <c r="K2683" s="0" t="n">
        <f aca="false">IF($BX2683&lt;&gt;"",$BX2683,"")</f>
        <v>2019</v>
      </c>
      <c r="L2683" s="0" t="n">
        <f aca="false">IF(AND(ISNUMBER($BW2683),ISNUMBER($BX2683)),($BW2683+$BX2683)/2,"")</f>
        <v>2014</v>
      </c>
      <c r="M2683" s="0" t="n">
        <f aca="false">IF($L2683&lt;&gt;"",$L2683,"")</f>
        <v>2014</v>
      </c>
      <c r="N2683" s="0" t="n">
        <f aca="false">IF(AND(ISNUMBER($BW2683),ISNUMBER($BX2683)),MIN(1,MAX(0,($BX2683-2016+1)/($BX2683-$BW2683+1))),"")</f>
        <v>0.363636363636364</v>
      </c>
      <c r="O2683" s="0" t="n">
        <f aca="false">IF(AND(ISNUMBER($BW2683),ISNUMBER($BX2683)),MIN(1,MAX(0,($BX2683-2017+1)/($BX2683-$BW2683+1))),"")</f>
        <v>0.272727272727273</v>
      </c>
      <c r="P2683" s="0" t="n">
        <f aca="false">IF(AND(ISNUMBER($BW2683),ISNUMBER($BX2683)),MIN(1,MAX(0,($BX2683-2018+1)/($BX2683-$BW2683+1))),"")</f>
        <v>0.181818181818182</v>
      </c>
      <c r="Q2683" s="0" t="n">
        <f aca="false">IF(AND(ISNUMBER($BW2683),ISNUMBER($BX2683)),MIN(1,MAX(0,($BX2683-2019+1)/($BX2683-$BW2683+1))),"")</f>
        <v>0.0909090909090909</v>
      </c>
      <c r="R2683" s="0" t="n">
        <f aca="false">IF(AND(ISNUMBER($BW2683),ISNUMBER($BX2683)),MIN(1,MAX(0,($BX2683-2016+1)/($BX2683-$BW2683+1))),"")</f>
        <v>0.363636363636364</v>
      </c>
      <c r="S2683" s="0" t="n">
        <f aca="false">IF($L2683&lt;&gt;"",IF($L2683&gt;=2015.5,1,0),"")</f>
        <v>0</v>
      </c>
      <c r="T2683" s="0" t="n">
        <f aca="false">IF($L2683&lt;&gt;"",IF($L2683&gt;=2016,1,0),"")</f>
        <v>0</v>
      </c>
      <c r="U2683" s="0" t="n">
        <f aca="false">IF(ISNUMBER($BX2683),IF($BX2683&gt;=2016,1,0),"")</f>
        <v>1</v>
      </c>
      <c r="V2683" s="0" t="n">
        <f aca="false">IF(ISNUMBER($BW2683),IF($BW2683&gt;=2016,1,0),"")</f>
        <v>0</v>
      </c>
      <c r="W2683" s="0" t="str">
        <f aca="false">IF(AND(ISNUMBER($BW2683),ISNUMBER($BX2683)),IF($BW2683&gt;=2016,"post-only",IF($BX2683&lt;2016,"pre-only","mixed")),"")</f>
        <v>mixed</v>
      </c>
      <c r="X2683" s="0" t="n">
        <f aca="false">IF(AND(ISNUMBER($BW2683),ISNUMBER($BX2683)),MIN(1,MAX(0,($BX2683-2017+1)/($BX2683-$BW2683+1))),"")</f>
        <v>0.272727272727273</v>
      </c>
      <c r="Y2683" s="0" t="n">
        <f aca="false">IF(AND(ISNUMBER($BW2683),ISNUMBER($BX2683)),MIN(1,MAX(0,($BX2683-2018+1)/($BX2683-$BW2683+1))),"")</f>
        <v>0.181818181818182</v>
      </c>
      <c r="Z2683" s="0" t="n">
        <f aca="false">IF(AND(ISNUMBER($BW2683),ISNUMBER($BX2683)),MIN(1,MAX(0,($BX2683-2019+1)/($BX2683-$BW2683+1))),"")</f>
        <v>0.0909090909090909</v>
      </c>
      <c r="AA2683" s="0" t="n">
        <f aca="false">IF(ISNUMBER($BX2683),IF($BX2683&gt;=2017,1,0),"")</f>
        <v>1</v>
      </c>
      <c r="AB2683" s="0" t="n">
        <f aca="false">IF(ISNUMBER($BX2683),IF($BX2683&gt;=2018,1,0),"")</f>
        <v>1</v>
      </c>
      <c r="AC2683" s="0" t="n">
        <f aca="false">IF(ISNUMBER($BX2683),IF($BX2683&gt;=2019,1,0),"")</f>
        <v>1</v>
      </c>
      <c r="AD2683" s="0" t="n">
        <f aca="false">IF($L2683&lt;&gt;"",IF($L2683&gt;2013,1,0),"")</f>
        <v>1</v>
      </c>
      <c r="AE2683" s="0" t="n">
        <f aca="false">IF($L2683&lt;&gt;"",1+IF($L2683&gt;2011,1,0)+IF($L2683&gt;2014,1,0),"")</f>
        <v>2</v>
      </c>
      <c r="AF2683" s="0" t="s">
        <v>87</v>
      </c>
      <c r="AG2683" s="0" t="s">
        <v>88</v>
      </c>
      <c r="AH2683" s="0" t="s">
        <v>89</v>
      </c>
      <c r="AI2683" s="0" t="s">
        <v>497</v>
      </c>
      <c r="AJ2683" s="0" t="s">
        <v>334</v>
      </c>
      <c r="AK2683" s="0" t="str">
        <f aca="false">IF(AND($CF2683&lt;&gt;"",IFERROR(INDEX(subsample_country_map!$B:$B,MATCH($CF2683,subsample_country_map!$A:$A,0)),"")&lt;&gt;""),INDEX(subsample_country_map!$B:$B,MATCH($CF2683,subsample_country_map!$A:$A,0)),INDEX(lookup!$AA:$AA,MATCH($A2683,lookup!$A:$A,0)))</f>
        <v>3_AsiaPac</v>
      </c>
      <c r="AL2683" s="0" t="str">
        <f aca="false">IF(AND($CF2683&lt;&gt;"",IFERROR(INDEX(subsample_country_map!$C:$C,MATCH($CF2683,subsample_country_map!$A:$A,0)),"")&lt;&gt;""),INDEX(subsample_country_map!$C:$C,MATCH($CF2683,subsample_country_map!$A:$A,0)),INDEX(lookup!$AB:$AB,MATCH($A2683,lookup!$A:$A,0)))</f>
        <v>2_developing</v>
      </c>
      <c r="AM2683" s="0" t="str">
        <f aca="false">IF(AND($CF2683&lt;&gt;"",IFERROR(INDEX(subsample_country_map!$D:$D,MATCH($CF2683,subsample_country_map!$A:$A,0)),"")&lt;&gt;""),INDEX(subsample_country_map!$D:$D,MATCH($CF2683,subsample_country_map!$A:$A,0)),INDEX(lookup!$AC:$AC,MATCH($A2683,lookup!$A:$A,0)))</f>
        <v>2_non_western</v>
      </c>
      <c r="AN2683" s="0" t="str">
        <f aca="false">IF(AND($CF2683&lt;&gt;"",IFERROR(INDEX(subsample_country_map!$E:$E,MATCH($CF2683,subsample_country_map!$A:$A,0)),"")&lt;&gt;""),INDEX(subsample_country_map!$E:$E,MATCH($CF2683,subsample_country_map!$A:$A,0)),INDEX(lookup!$AD:$AD,MATCH($A2683,lookup!$A:$A,0)))</f>
        <v>2_civil law</v>
      </c>
      <c r="AO2683" s="0" t="str">
        <f aca="false">INDEX(lookup!$Y:$Y,MATCH($A2683,lookup!$A:$A,0))</f>
        <v>0_published</v>
      </c>
      <c r="AP2683" s="0" t="str">
        <f aca="false">INDEX(lookup!$Z:$Z,MATCH($A2683,lookup!$A:$A,0))</f>
        <v>1_VHB high</v>
      </c>
      <c r="AQ2683" s="0" t="str">
        <f aca="false">INDEX(lookup!$W:$W,MATCH($A2683,lookup!$A:$A,0))</f>
        <v>3_mgmt</v>
      </c>
      <c r="AS2683" s="0" t="s">
        <v>91</v>
      </c>
      <c r="AT2683" s="0" t="s">
        <v>397</v>
      </c>
      <c r="AU2683" s="0" t="s">
        <v>93</v>
      </c>
      <c r="AV2683" s="0" t="s">
        <v>5512</v>
      </c>
      <c r="AX2683" s="0" t="s">
        <v>1882</v>
      </c>
      <c r="BA2683" s="0" t="n">
        <v>10212</v>
      </c>
      <c r="BB2683" s="0" t="s">
        <v>347</v>
      </c>
      <c r="BC2683" s="0" t="s">
        <v>122</v>
      </c>
      <c r="BD2683" s="0" t="s">
        <v>123</v>
      </c>
      <c r="BE2683" s="0" t="s">
        <v>98</v>
      </c>
      <c r="BI2683" s="0" t="s">
        <v>316</v>
      </c>
      <c r="BJ2683" s="0" t="s">
        <v>4149</v>
      </c>
      <c r="BK2683" s="0" t="s">
        <v>875</v>
      </c>
      <c r="BL2683" s="0" t="s">
        <v>8626</v>
      </c>
      <c r="BM2683" s="0" t="s">
        <v>8581</v>
      </c>
      <c r="BN2683" s="0" t="s">
        <v>8582</v>
      </c>
      <c r="BO2683" s="0" t="s">
        <v>769</v>
      </c>
      <c r="BP2683" s="0" t="s">
        <v>8578</v>
      </c>
      <c r="BQ2683" s="0" t="s">
        <v>127</v>
      </c>
      <c r="BR2683" s="0" t="s">
        <v>8583</v>
      </c>
      <c r="BT2683" s="0" t="n">
        <v>0</v>
      </c>
      <c r="BU2683" s="0" t="s">
        <v>8584</v>
      </c>
      <c r="BW2683" s="0" t="n">
        <v>2009</v>
      </c>
      <c r="BX2683" s="0" t="n">
        <v>2019</v>
      </c>
      <c r="BY2683" s="0" t="s">
        <v>2985</v>
      </c>
      <c r="BZ2683" s="0" t="n">
        <v>2014</v>
      </c>
      <c r="CA2683" s="0" t="n">
        <v>0.363636363636364</v>
      </c>
      <c r="CB2683" s="0" t="n">
        <v>0</v>
      </c>
      <c r="CC2683" s="0" t="n">
        <v>1</v>
      </c>
      <c r="CD2683" s="0" t="n">
        <v>-0.0224612508045384</v>
      </c>
      <c r="CE2683" s="0" t="n">
        <v>1</v>
      </c>
    </row>
    <row r="2684" customFormat="false" ht="15" hidden="false" customHeight="false" outlineLevel="0" collapsed="false">
      <c r="A2684" s="0" t="s">
        <v>8578</v>
      </c>
      <c r="B2684" s="0" t="n">
        <v>3989</v>
      </c>
      <c r="C2684" s="0" t="n">
        <v>-0.0221608261926195</v>
      </c>
      <c r="D2684" s="0" t="n">
        <v>10212</v>
      </c>
      <c r="E2684" s="0" t="n">
        <f aca="false">IF(ISNUMBER($BA2684),$BA2684,IF(AND(ISNUMBER($D2684),ISNUMBER($BW2684),ISNUMBER($BX2684)),$D2684*($BX2684-$BW2684+1),""))</f>
        <v>10212</v>
      </c>
      <c r="H2684" s="0" t="s">
        <v>118</v>
      </c>
      <c r="I2684" s="0" t="s">
        <v>119</v>
      </c>
      <c r="J2684" s="0" t="n">
        <f aca="false">IF($BW2684&lt;&gt;"",$BW2684,"")</f>
        <v>2009</v>
      </c>
      <c r="K2684" s="0" t="n">
        <f aca="false">IF($BX2684&lt;&gt;"",$BX2684,"")</f>
        <v>2019</v>
      </c>
      <c r="L2684" s="0" t="n">
        <f aca="false">IF(AND(ISNUMBER($BW2684),ISNUMBER($BX2684)),($BW2684+$BX2684)/2,"")</f>
        <v>2014</v>
      </c>
      <c r="M2684" s="0" t="n">
        <f aca="false">IF($L2684&lt;&gt;"",$L2684,"")</f>
        <v>2014</v>
      </c>
      <c r="N2684" s="0" t="n">
        <f aca="false">IF(AND(ISNUMBER($BW2684),ISNUMBER($BX2684)),MIN(1,MAX(0,($BX2684-2016+1)/($BX2684-$BW2684+1))),"")</f>
        <v>0.363636363636364</v>
      </c>
      <c r="O2684" s="0" t="n">
        <f aca="false">IF(AND(ISNUMBER($BW2684),ISNUMBER($BX2684)),MIN(1,MAX(0,($BX2684-2017+1)/($BX2684-$BW2684+1))),"")</f>
        <v>0.272727272727273</v>
      </c>
      <c r="P2684" s="0" t="n">
        <f aca="false">IF(AND(ISNUMBER($BW2684),ISNUMBER($BX2684)),MIN(1,MAX(0,($BX2684-2018+1)/($BX2684-$BW2684+1))),"")</f>
        <v>0.181818181818182</v>
      </c>
      <c r="Q2684" s="0" t="n">
        <f aca="false">IF(AND(ISNUMBER($BW2684),ISNUMBER($BX2684)),MIN(1,MAX(0,($BX2684-2019+1)/($BX2684-$BW2684+1))),"")</f>
        <v>0.0909090909090909</v>
      </c>
      <c r="R2684" s="0" t="n">
        <f aca="false">IF(AND(ISNUMBER($BW2684),ISNUMBER($BX2684)),MIN(1,MAX(0,($BX2684-2016+1)/($BX2684-$BW2684+1))),"")</f>
        <v>0.363636363636364</v>
      </c>
      <c r="S2684" s="0" t="n">
        <f aca="false">IF($L2684&lt;&gt;"",IF($L2684&gt;=2015.5,1,0),"")</f>
        <v>0</v>
      </c>
      <c r="T2684" s="0" t="n">
        <f aca="false">IF($L2684&lt;&gt;"",IF($L2684&gt;=2016,1,0),"")</f>
        <v>0</v>
      </c>
      <c r="U2684" s="0" t="n">
        <f aca="false">IF(ISNUMBER($BX2684),IF($BX2684&gt;=2016,1,0),"")</f>
        <v>1</v>
      </c>
      <c r="V2684" s="0" t="n">
        <f aca="false">IF(ISNUMBER($BW2684),IF($BW2684&gt;=2016,1,0),"")</f>
        <v>0</v>
      </c>
      <c r="W2684" s="0" t="str">
        <f aca="false">IF(AND(ISNUMBER($BW2684),ISNUMBER($BX2684)),IF($BW2684&gt;=2016,"post-only",IF($BX2684&lt;2016,"pre-only","mixed")),"")</f>
        <v>mixed</v>
      </c>
      <c r="X2684" s="0" t="n">
        <f aca="false">IF(AND(ISNUMBER($BW2684),ISNUMBER($BX2684)),MIN(1,MAX(0,($BX2684-2017+1)/($BX2684-$BW2684+1))),"")</f>
        <v>0.272727272727273</v>
      </c>
      <c r="Y2684" s="0" t="n">
        <f aca="false">IF(AND(ISNUMBER($BW2684),ISNUMBER($BX2684)),MIN(1,MAX(0,($BX2684-2018+1)/($BX2684-$BW2684+1))),"")</f>
        <v>0.181818181818182</v>
      </c>
      <c r="Z2684" s="0" t="n">
        <f aca="false">IF(AND(ISNUMBER($BW2684),ISNUMBER($BX2684)),MIN(1,MAX(0,($BX2684-2019+1)/($BX2684-$BW2684+1))),"")</f>
        <v>0.0909090909090909</v>
      </c>
      <c r="AA2684" s="0" t="n">
        <f aca="false">IF(ISNUMBER($BX2684),IF($BX2684&gt;=2017,1,0),"")</f>
        <v>1</v>
      </c>
      <c r="AB2684" s="0" t="n">
        <f aca="false">IF(ISNUMBER($BX2684),IF($BX2684&gt;=2018,1,0),"")</f>
        <v>1</v>
      </c>
      <c r="AC2684" s="0" t="n">
        <f aca="false">IF(ISNUMBER($BX2684),IF($BX2684&gt;=2019,1,0),"")</f>
        <v>1</v>
      </c>
      <c r="AD2684" s="0" t="n">
        <f aca="false">IF($L2684&lt;&gt;"",IF($L2684&gt;2013,1,0),"")</f>
        <v>1</v>
      </c>
      <c r="AE2684" s="0" t="n">
        <f aca="false">IF($L2684&lt;&gt;"",1+IF($L2684&gt;2011,1,0)+IF($L2684&gt;2014,1,0),"")</f>
        <v>2</v>
      </c>
      <c r="AF2684" s="0" t="s">
        <v>87</v>
      </c>
      <c r="AG2684" s="0" t="s">
        <v>88</v>
      </c>
      <c r="AH2684" s="0" t="s">
        <v>89</v>
      </c>
      <c r="AI2684" s="0" t="s">
        <v>497</v>
      </c>
      <c r="AJ2684" s="0" t="s">
        <v>334</v>
      </c>
      <c r="AK2684" s="0" t="str">
        <f aca="false">IF(AND($CF2684&lt;&gt;"",IFERROR(INDEX(subsample_country_map!$B:$B,MATCH($CF2684,subsample_country_map!$A:$A,0)),"")&lt;&gt;""),INDEX(subsample_country_map!$B:$B,MATCH($CF2684,subsample_country_map!$A:$A,0)),INDEX(lookup!$AA:$AA,MATCH($A2684,lookup!$A:$A,0)))</f>
        <v>3_AsiaPac</v>
      </c>
      <c r="AL2684" s="0" t="str">
        <f aca="false">IF(AND($CF2684&lt;&gt;"",IFERROR(INDEX(subsample_country_map!$C:$C,MATCH($CF2684,subsample_country_map!$A:$A,0)),"")&lt;&gt;""),INDEX(subsample_country_map!$C:$C,MATCH($CF2684,subsample_country_map!$A:$A,0)),INDEX(lookup!$AB:$AB,MATCH($A2684,lookup!$A:$A,0)))</f>
        <v>2_developing</v>
      </c>
      <c r="AM2684" s="0" t="str">
        <f aca="false">IF(AND($CF2684&lt;&gt;"",IFERROR(INDEX(subsample_country_map!$D:$D,MATCH($CF2684,subsample_country_map!$A:$A,0)),"")&lt;&gt;""),INDEX(subsample_country_map!$D:$D,MATCH($CF2684,subsample_country_map!$A:$A,0)),INDEX(lookup!$AC:$AC,MATCH($A2684,lookup!$A:$A,0)))</f>
        <v>2_non_western</v>
      </c>
      <c r="AN2684" s="0" t="str">
        <f aca="false">IF(AND($CF2684&lt;&gt;"",IFERROR(INDEX(subsample_country_map!$E:$E,MATCH($CF2684,subsample_country_map!$A:$A,0)),"")&lt;&gt;""),INDEX(subsample_country_map!$E:$E,MATCH($CF2684,subsample_country_map!$A:$A,0)),INDEX(lookup!$AD:$AD,MATCH($A2684,lookup!$A:$A,0)))</f>
        <v>2_civil law</v>
      </c>
      <c r="AO2684" s="0" t="str">
        <f aca="false">INDEX(lookup!$Y:$Y,MATCH($A2684,lookup!$A:$A,0))</f>
        <v>0_published</v>
      </c>
      <c r="AP2684" s="0" t="str">
        <f aca="false">INDEX(lookup!$Z:$Z,MATCH($A2684,lookup!$A:$A,0))</f>
        <v>1_VHB high</v>
      </c>
      <c r="AQ2684" s="0" t="str">
        <f aca="false">INDEX(lookup!$W:$W,MATCH($A2684,lookup!$A:$A,0))</f>
        <v>3_mgmt</v>
      </c>
      <c r="AS2684" s="0" t="s">
        <v>91</v>
      </c>
      <c r="AT2684" s="0" t="s">
        <v>397</v>
      </c>
      <c r="AU2684" s="0" t="s">
        <v>93</v>
      </c>
      <c r="AV2684" s="0" t="s">
        <v>5512</v>
      </c>
      <c r="AX2684" s="0" t="s">
        <v>4771</v>
      </c>
      <c r="BA2684" s="0" t="n">
        <v>10212</v>
      </c>
      <c r="BB2684" s="0" t="s">
        <v>347</v>
      </c>
      <c r="BC2684" s="0" t="s">
        <v>122</v>
      </c>
      <c r="BD2684" s="0" t="s">
        <v>123</v>
      </c>
      <c r="BE2684" s="0" t="s">
        <v>98</v>
      </c>
      <c r="BI2684" s="0" t="s">
        <v>316</v>
      </c>
      <c r="BJ2684" s="0" t="s">
        <v>4153</v>
      </c>
      <c r="BK2684" s="0" t="s">
        <v>875</v>
      </c>
      <c r="BL2684" s="0" t="s">
        <v>8627</v>
      </c>
      <c r="BM2684" s="0" t="s">
        <v>8581</v>
      </c>
      <c r="BN2684" s="0" t="s">
        <v>8582</v>
      </c>
      <c r="BO2684" s="0" t="s">
        <v>769</v>
      </c>
      <c r="BP2684" s="0" t="s">
        <v>8578</v>
      </c>
      <c r="BQ2684" s="0" t="s">
        <v>127</v>
      </c>
      <c r="BR2684" s="0" t="s">
        <v>8583</v>
      </c>
      <c r="BT2684" s="0" t="n">
        <v>0</v>
      </c>
      <c r="BU2684" s="0" t="s">
        <v>8584</v>
      </c>
      <c r="BW2684" s="0" t="n">
        <v>2009</v>
      </c>
      <c r="BX2684" s="0" t="n">
        <v>2019</v>
      </c>
      <c r="BY2684" s="0" t="s">
        <v>2985</v>
      </c>
      <c r="BZ2684" s="0" t="n">
        <v>2014</v>
      </c>
      <c r="CA2684" s="0" t="n">
        <v>0.363636363636364</v>
      </c>
      <c r="CB2684" s="0" t="n">
        <v>0</v>
      </c>
      <c r="CC2684" s="0" t="n">
        <v>1</v>
      </c>
      <c r="CD2684" s="0" t="n">
        <v>-0.022164455005579</v>
      </c>
      <c r="CE2684" s="0" t="n">
        <v>1</v>
      </c>
    </row>
    <row r="2685" customFormat="false" ht="15" hidden="false" customHeight="false" outlineLevel="0" collapsed="false">
      <c r="A2685" s="0" t="s">
        <v>8578</v>
      </c>
      <c r="B2685" s="0" t="n">
        <v>3990</v>
      </c>
      <c r="C2685" s="0" t="n">
        <v>-0.0217652863246994</v>
      </c>
      <c r="D2685" s="0" t="n">
        <v>10212</v>
      </c>
      <c r="E2685" s="0" t="n">
        <f aca="false">IF(ISNUMBER($BA2685),$BA2685,IF(AND(ISNUMBER($D2685),ISNUMBER($BW2685),ISNUMBER($BX2685)),$D2685*($BX2685-$BW2685+1),""))</f>
        <v>10212</v>
      </c>
      <c r="H2685" s="0" t="s">
        <v>118</v>
      </c>
      <c r="I2685" s="0" t="s">
        <v>119</v>
      </c>
      <c r="J2685" s="0" t="n">
        <f aca="false">IF($BW2685&lt;&gt;"",$BW2685,"")</f>
        <v>2009</v>
      </c>
      <c r="K2685" s="0" t="n">
        <f aca="false">IF($BX2685&lt;&gt;"",$BX2685,"")</f>
        <v>2019</v>
      </c>
      <c r="L2685" s="0" t="n">
        <f aca="false">IF(AND(ISNUMBER($BW2685),ISNUMBER($BX2685)),($BW2685+$BX2685)/2,"")</f>
        <v>2014</v>
      </c>
      <c r="M2685" s="0" t="n">
        <f aca="false">IF($L2685&lt;&gt;"",$L2685,"")</f>
        <v>2014</v>
      </c>
      <c r="N2685" s="0" t="n">
        <f aca="false">IF(AND(ISNUMBER($BW2685),ISNUMBER($BX2685)),MIN(1,MAX(0,($BX2685-2016+1)/($BX2685-$BW2685+1))),"")</f>
        <v>0.363636363636364</v>
      </c>
      <c r="O2685" s="0" t="n">
        <f aca="false">IF(AND(ISNUMBER($BW2685),ISNUMBER($BX2685)),MIN(1,MAX(0,($BX2685-2017+1)/($BX2685-$BW2685+1))),"")</f>
        <v>0.272727272727273</v>
      </c>
      <c r="P2685" s="0" t="n">
        <f aca="false">IF(AND(ISNUMBER($BW2685),ISNUMBER($BX2685)),MIN(1,MAX(0,($BX2685-2018+1)/($BX2685-$BW2685+1))),"")</f>
        <v>0.181818181818182</v>
      </c>
      <c r="Q2685" s="0" t="n">
        <f aca="false">IF(AND(ISNUMBER($BW2685),ISNUMBER($BX2685)),MIN(1,MAX(0,($BX2685-2019+1)/($BX2685-$BW2685+1))),"")</f>
        <v>0.0909090909090909</v>
      </c>
      <c r="R2685" s="0" t="n">
        <f aca="false">IF(AND(ISNUMBER($BW2685),ISNUMBER($BX2685)),MIN(1,MAX(0,($BX2685-2016+1)/($BX2685-$BW2685+1))),"")</f>
        <v>0.363636363636364</v>
      </c>
      <c r="S2685" s="0" t="n">
        <f aca="false">IF($L2685&lt;&gt;"",IF($L2685&gt;=2015.5,1,0),"")</f>
        <v>0</v>
      </c>
      <c r="T2685" s="0" t="n">
        <f aca="false">IF($L2685&lt;&gt;"",IF($L2685&gt;=2016,1,0),"")</f>
        <v>0</v>
      </c>
      <c r="U2685" s="0" t="n">
        <f aca="false">IF(ISNUMBER($BX2685),IF($BX2685&gt;=2016,1,0),"")</f>
        <v>1</v>
      </c>
      <c r="V2685" s="0" t="n">
        <f aca="false">IF(ISNUMBER($BW2685),IF($BW2685&gt;=2016,1,0),"")</f>
        <v>0</v>
      </c>
      <c r="W2685" s="0" t="str">
        <f aca="false">IF(AND(ISNUMBER($BW2685),ISNUMBER($BX2685)),IF($BW2685&gt;=2016,"post-only",IF($BX2685&lt;2016,"pre-only","mixed")),"")</f>
        <v>mixed</v>
      </c>
      <c r="X2685" s="0" t="n">
        <f aca="false">IF(AND(ISNUMBER($BW2685),ISNUMBER($BX2685)),MIN(1,MAX(0,($BX2685-2017+1)/($BX2685-$BW2685+1))),"")</f>
        <v>0.272727272727273</v>
      </c>
      <c r="Y2685" s="0" t="n">
        <f aca="false">IF(AND(ISNUMBER($BW2685),ISNUMBER($BX2685)),MIN(1,MAX(0,($BX2685-2018+1)/($BX2685-$BW2685+1))),"")</f>
        <v>0.181818181818182</v>
      </c>
      <c r="Z2685" s="0" t="n">
        <f aca="false">IF(AND(ISNUMBER($BW2685),ISNUMBER($BX2685)),MIN(1,MAX(0,($BX2685-2019+1)/($BX2685-$BW2685+1))),"")</f>
        <v>0.0909090909090909</v>
      </c>
      <c r="AA2685" s="0" t="n">
        <f aca="false">IF(ISNUMBER($BX2685),IF($BX2685&gt;=2017,1,0),"")</f>
        <v>1</v>
      </c>
      <c r="AB2685" s="0" t="n">
        <f aca="false">IF(ISNUMBER($BX2685),IF($BX2685&gt;=2018,1,0),"")</f>
        <v>1</v>
      </c>
      <c r="AC2685" s="0" t="n">
        <f aca="false">IF(ISNUMBER($BX2685),IF($BX2685&gt;=2019,1,0),"")</f>
        <v>1</v>
      </c>
      <c r="AD2685" s="0" t="n">
        <f aca="false">IF($L2685&lt;&gt;"",IF($L2685&gt;2013,1,0),"")</f>
        <v>1</v>
      </c>
      <c r="AE2685" s="0" t="n">
        <f aca="false">IF($L2685&lt;&gt;"",1+IF($L2685&gt;2011,1,0)+IF($L2685&gt;2014,1,0),"")</f>
        <v>2</v>
      </c>
      <c r="AF2685" s="0" t="s">
        <v>87</v>
      </c>
      <c r="AG2685" s="0" t="s">
        <v>88</v>
      </c>
      <c r="AH2685" s="0" t="s">
        <v>89</v>
      </c>
      <c r="AI2685" s="0" t="s">
        <v>497</v>
      </c>
      <c r="AJ2685" s="0" t="s">
        <v>334</v>
      </c>
      <c r="AK2685" s="0" t="str">
        <f aca="false">IF(AND($CF2685&lt;&gt;"",IFERROR(INDEX(subsample_country_map!$B:$B,MATCH($CF2685,subsample_country_map!$A:$A,0)),"")&lt;&gt;""),INDEX(subsample_country_map!$B:$B,MATCH($CF2685,subsample_country_map!$A:$A,0)),INDEX(lookup!$AA:$AA,MATCH($A2685,lookup!$A:$A,0)))</f>
        <v>3_AsiaPac</v>
      </c>
      <c r="AL2685" s="0" t="str">
        <f aca="false">IF(AND($CF2685&lt;&gt;"",IFERROR(INDEX(subsample_country_map!$C:$C,MATCH($CF2685,subsample_country_map!$A:$A,0)),"")&lt;&gt;""),INDEX(subsample_country_map!$C:$C,MATCH($CF2685,subsample_country_map!$A:$A,0)),INDEX(lookup!$AB:$AB,MATCH($A2685,lookup!$A:$A,0)))</f>
        <v>2_developing</v>
      </c>
      <c r="AM2685" s="0" t="str">
        <f aca="false">IF(AND($CF2685&lt;&gt;"",IFERROR(INDEX(subsample_country_map!$D:$D,MATCH($CF2685,subsample_country_map!$A:$A,0)),"")&lt;&gt;""),INDEX(subsample_country_map!$D:$D,MATCH($CF2685,subsample_country_map!$A:$A,0)),INDEX(lookup!$AC:$AC,MATCH($A2685,lookup!$A:$A,0)))</f>
        <v>2_non_western</v>
      </c>
      <c r="AN2685" s="0" t="str">
        <f aca="false">IF(AND($CF2685&lt;&gt;"",IFERROR(INDEX(subsample_country_map!$E:$E,MATCH($CF2685,subsample_country_map!$A:$A,0)),"")&lt;&gt;""),INDEX(subsample_country_map!$E:$E,MATCH($CF2685,subsample_country_map!$A:$A,0)),INDEX(lookup!$AD:$AD,MATCH($A2685,lookup!$A:$A,0)))</f>
        <v>2_civil law</v>
      </c>
      <c r="AO2685" s="0" t="str">
        <f aca="false">INDEX(lookup!$Y:$Y,MATCH($A2685,lookup!$A:$A,0))</f>
        <v>0_published</v>
      </c>
      <c r="AP2685" s="0" t="str">
        <f aca="false">INDEX(lookup!$Z:$Z,MATCH($A2685,lookup!$A:$A,0))</f>
        <v>1_VHB high</v>
      </c>
      <c r="AQ2685" s="0" t="str">
        <f aca="false">INDEX(lookup!$W:$W,MATCH($A2685,lookup!$A:$A,0))</f>
        <v>3_mgmt</v>
      </c>
      <c r="AS2685" s="0" t="s">
        <v>91</v>
      </c>
      <c r="AT2685" s="0" t="s">
        <v>397</v>
      </c>
      <c r="AU2685" s="0" t="s">
        <v>93</v>
      </c>
      <c r="AV2685" s="0" t="s">
        <v>5512</v>
      </c>
      <c r="AX2685" s="0" t="s">
        <v>220</v>
      </c>
      <c r="BA2685" s="0" t="n">
        <v>10212</v>
      </c>
      <c r="BB2685" s="0" t="s">
        <v>347</v>
      </c>
      <c r="BC2685" s="0" t="s">
        <v>122</v>
      </c>
      <c r="BD2685" s="0" t="s">
        <v>123</v>
      </c>
      <c r="BE2685" s="0" t="s">
        <v>98</v>
      </c>
      <c r="BI2685" s="0" t="s">
        <v>316</v>
      </c>
      <c r="BJ2685" s="0" t="s">
        <v>4157</v>
      </c>
      <c r="BK2685" s="0" t="s">
        <v>875</v>
      </c>
      <c r="BL2685" s="0" t="s">
        <v>8628</v>
      </c>
      <c r="BM2685" s="0" t="s">
        <v>8581</v>
      </c>
      <c r="BN2685" s="0" t="s">
        <v>8582</v>
      </c>
      <c r="BO2685" s="0" t="s">
        <v>769</v>
      </c>
      <c r="BP2685" s="0" t="s">
        <v>8578</v>
      </c>
      <c r="BQ2685" s="0" t="s">
        <v>127</v>
      </c>
      <c r="BR2685" s="0" t="s">
        <v>8583</v>
      </c>
      <c r="BT2685" s="0" t="n">
        <v>0</v>
      </c>
      <c r="BU2685" s="0" t="s">
        <v>8584</v>
      </c>
      <c r="BW2685" s="0" t="n">
        <v>2009</v>
      </c>
      <c r="BX2685" s="0" t="n">
        <v>2019</v>
      </c>
      <c r="BY2685" s="0" t="s">
        <v>2985</v>
      </c>
      <c r="BZ2685" s="0" t="n">
        <v>2014</v>
      </c>
      <c r="CA2685" s="0" t="n">
        <v>0.363636363636364</v>
      </c>
      <c r="CB2685" s="0" t="n">
        <v>0</v>
      </c>
      <c r="CC2685" s="0" t="n">
        <v>1</v>
      </c>
      <c r="CD2685" s="0" t="n">
        <v>-0.0217687242415296</v>
      </c>
      <c r="CE2685" s="0" t="n">
        <v>1</v>
      </c>
    </row>
    <row r="2686" customFormat="false" ht="15" hidden="false" customHeight="false" outlineLevel="0" collapsed="false">
      <c r="A2686" s="0" t="s">
        <v>8578</v>
      </c>
      <c r="B2686" s="0" t="n">
        <v>3991</v>
      </c>
      <c r="C2686" s="0" t="n">
        <v>-0.0226552363721648</v>
      </c>
      <c r="D2686" s="0" t="n">
        <v>10212</v>
      </c>
      <c r="E2686" s="0" t="n">
        <f aca="false">IF(ISNUMBER($BA2686),$BA2686,IF(AND(ISNUMBER($D2686),ISNUMBER($BW2686),ISNUMBER($BX2686)),$D2686*($BX2686-$BW2686+1),""))</f>
        <v>10212</v>
      </c>
      <c r="H2686" s="0" t="s">
        <v>118</v>
      </c>
      <c r="I2686" s="0" t="s">
        <v>119</v>
      </c>
      <c r="J2686" s="0" t="n">
        <f aca="false">IF($BW2686&lt;&gt;"",$BW2686,"")</f>
        <v>2009</v>
      </c>
      <c r="K2686" s="0" t="n">
        <f aca="false">IF($BX2686&lt;&gt;"",$BX2686,"")</f>
        <v>2019</v>
      </c>
      <c r="L2686" s="0" t="n">
        <f aca="false">IF(AND(ISNUMBER($BW2686),ISNUMBER($BX2686)),($BW2686+$BX2686)/2,"")</f>
        <v>2014</v>
      </c>
      <c r="M2686" s="0" t="n">
        <f aca="false">IF($L2686&lt;&gt;"",$L2686,"")</f>
        <v>2014</v>
      </c>
      <c r="N2686" s="0" t="n">
        <f aca="false">IF(AND(ISNUMBER($BW2686),ISNUMBER($BX2686)),MIN(1,MAX(0,($BX2686-2016+1)/($BX2686-$BW2686+1))),"")</f>
        <v>0.363636363636364</v>
      </c>
      <c r="O2686" s="0" t="n">
        <f aca="false">IF(AND(ISNUMBER($BW2686),ISNUMBER($BX2686)),MIN(1,MAX(0,($BX2686-2017+1)/($BX2686-$BW2686+1))),"")</f>
        <v>0.272727272727273</v>
      </c>
      <c r="P2686" s="0" t="n">
        <f aca="false">IF(AND(ISNUMBER($BW2686),ISNUMBER($BX2686)),MIN(1,MAX(0,($BX2686-2018+1)/($BX2686-$BW2686+1))),"")</f>
        <v>0.181818181818182</v>
      </c>
      <c r="Q2686" s="0" t="n">
        <f aca="false">IF(AND(ISNUMBER($BW2686),ISNUMBER($BX2686)),MIN(1,MAX(0,($BX2686-2019+1)/($BX2686-$BW2686+1))),"")</f>
        <v>0.0909090909090909</v>
      </c>
      <c r="R2686" s="0" t="n">
        <f aca="false">IF(AND(ISNUMBER($BW2686),ISNUMBER($BX2686)),MIN(1,MAX(0,($BX2686-2016+1)/($BX2686-$BW2686+1))),"")</f>
        <v>0.363636363636364</v>
      </c>
      <c r="S2686" s="0" t="n">
        <f aca="false">IF($L2686&lt;&gt;"",IF($L2686&gt;=2015.5,1,0),"")</f>
        <v>0</v>
      </c>
      <c r="T2686" s="0" t="n">
        <f aca="false">IF($L2686&lt;&gt;"",IF($L2686&gt;=2016,1,0),"")</f>
        <v>0</v>
      </c>
      <c r="U2686" s="0" t="n">
        <f aca="false">IF(ISNUMBER($BX2686),IF($BX2686&gt;=2016,1,0),"")</f>
        <v>1</v>
      </c>
      <c r="V2686" s="0" t="n">
        <f aca="false">IF(ISNUMBER($BW2686),IF($BW2686&gt;=2016,1,0),"")</f>
        <v>0</v>
      </c>
      <c r="W2686" s="0" t="str">
        <f aca="false">IF(AND(ISNUMBER($BW2686),ISNUMBER($BX2686)),IF($BW2686&gt;=2016,"post-only",IF($BX2686&lt;2016,"pre-only","mixed")),"")</f>
        <v>mixed</v>
      </c>
      <c r="X2686" s="0" t="n">
        <f aca="false">IF(AND(ISNUMBER($BW2686),ISNUMBER($BX2686)),MIN(1,MAX(0,($BX2686-2017+1)/($BX2686-$BW2686+1))),"")</f>
        <v>0.272727272727273</v>
      </c>
      <c r="Y2686" s="0" t="n">
        <f aca="false">IF(AND(ISNUMBER($BW2686),ISNUMBER($BX2686)),MIN(1,MAX(0,($BX2686-2018+1)/($BX2686-$BW2686+1))),"")</f>
        <v>0.181818181818182</v>
      </c>
      <c r="Z2686" s="0" t="n">
        <f aca="false">IF(AND(ISNUMBER($BW2686),ISNUMBER($BX2686)),MIN(1,MAX(0,($BX2686-2019+1)/($BX2686-$BW2686+1))),"")</f>
        <v>0.0909090909090909</v>
      </c>
      <c r="AA2686" s="0" t="n">
        <f aca="false">IF(ISNUMBER($BX2686),IF($BX2686&gt;=2017,1,0),"")</f>
        <v>1</v>
      </c>
      <c r="AB2686" s="0" t="n">
        <f aca="false">IF(ISNUMBER($BX2686),IF($BX2686&gt;=2018,1,0),"")</f>
        <v>1</v>
      </c>
      <c r="AC2686" s="0" t="n">
        <f aca="false">IF(ISNUMBER($BX2686),IF($BX2686&gt;=2019,1,0),"")</f>
        <v>1</v>
      </c>
      <c r="AD2686" s="0" t="n">
        <f aca="false">IF($L2686&lt;&gt;"",IF($L2686&gt;2013,1,0),"")</f>
        <v>1</v>
      </c>
      <c r="AE2686" s="0" t="n">
        <f aca="false">IF($L2686&lt;&gt;"",1+IF($L2686&gt;2011,1,0)+IF($L2686&gt;2014,1,0),"")</f>
        <v>2</v>
      </c>
      <c r="AF2686" s="0" t="s">
        <v>87</v>
      </c>
      <c r="AG2686" s="0" t="s">
        <v>88</v>
      </c>
      <c r="AH2686" s="0" t="s">
        <v>89</v>
      </c>
      <c r="AI2686" s="0" t="s">
        <v>497</v>
      </c>
      <c r="AJ2686" s="0" t="s">
        <v>334</v>
      </c>
      <c r="AK2686" s="0" t="str">
        <f aca="false">IF(AND($CF2686&lt;&gt;"",IFERROR(INDEX(subsample_country_map!$B:$B,MATCH($CF2686,subsample_country_map!$A:$A,0)),"")&lt;&gt;""),INDEX(subsample_country_map!$B:$B,MATCH($CF2686,subsample_country_map!$A:$A,0)),INDEX(lookup!$AA:$AA,MATCH($A2686,lookup!$A:$A,0)))</f>
        <v>3_AsiaPac</v>
      </c>
      <c r="AL2686" s="0" t="str">
        <f aca="false">IF(AND($CF2686&lt;&gt;"",IFERROR(INDEX(subsample_country_map!$C:$C,MATCH($CF2686,subsample_country_map!$A:$A,0)),"")&lt;&gt;""),INDEX(subsample_country_map!$C:$C,MATCH($CF2686,subsample_country_map!$A:$A,0)),INDEX(lookup!$AB:$AB,MATCH($A2686,lookup!$A:$A,0)))</f>
        <v>2_developing</v>
      </c>
      <c r="AM2686" s="0" t="str">
        <f aca="false">IF(AND($CF2686&lt;&gt;"",IFERROR(INDEX(subsample_country_map!$D:$D,MATCH($CF2686,subsample_country_map!$A:$A,0)),"")&lt;&gt;""),INDEX(subsample_country_map!$D:$D,MATCH($CF2686,subsample_country_map!$A:$A,0)),INDEX(lookup!$AC:$AC,MATCH($A2686,lookup!$A:$A,0)))</f>
        <v>2_non_western</v>
      </c>
      <c r="AN2686" s="0" t="str">
        <f aca="false">IF(AND($CF2686&lt;&gt;"",IFERROR(INDEX(subsample_country_map!$E:$E,MATCH($CF2686,subsample_country_map!$A:$A,0)),"")&lt;&gt;""),INDEX(subsample_country_map!$E:$E,MATCH($CF2686,subsample_country_map!$A:$A,0)),INDEX(lookup!$AD:$AD,MATCH($A2686,lookup!$A:$A,0)))</f>
        <v>2_civil law</v>
      </c>
      <c r="AO2686" s="0" t="str">
        <f aca="false">INDEX(lookup!$Y:$Y,MATCH($A2686,lookup!$A:$A,0))</f>
        <v>0_published</v>
      </c>
      <c r="AP2686" s="0" t="str">
        <f aca="false">INDEX(lookup!$Z:$Z,MATCH($A2686,lookup!$A:$A,0))</f>
        <v>1_VHB high</v>
      </c>
      <c r="AQ2686" s="0" t="str">
        <f aca="false">INDEX(lookup!$W:$W,MATCH($A2686,lookup!$A:$A,0))</f>
        <v>3_mgmt</v>
      </c>
      <c r="AS2686" s="0" t="s">
        <v>91</v>
      </c>
      <c r="AT2686" s="0" t="s">
        <v>397</v>
      </c>
      <c r="AU2686" s="0" t="s">
        <v>93</v>
      </c>
      <c r="AV2686" s="0" t="s">
        <v>5512</v>
      </c>
      <c r="AX2686" s="0" t="s">
        <v>8603</v>
      </c>
      <c r="BA2686" s="0" t="n">
        <v>10212</v>
      </c>
      <c r="BB2686" s="0" t="s">
        <v>347</v>
      </c>
      <c r="BC2686" s="0" t="s">
        <v>122</v>
      </c>
      <c r="BD2686" s="0" t="s">
        <v>123</v>
      </c>
      <c r="BE2686" s="0" t="s">
        <v>98</v>
      </c>
      <c r="BI2686" s="0" t="s">
        <v>316</v>
      </c>
      <c r="BJ2686" s="0" t="s">
        <v>6427</v>
      </c>
      <c r="BK2686" s="0" t="s">
        <v>875</v>
      </c>
      <c r="BL2686" s="0" t="s">
        <v>8629</v>
      </c>
      <c r="BM2686" s="0" t="s">
        <v>8581</v>
      </c>
      <c r="BN2686" s="0" t="s">
        <v>8582</v>
      </c>
      <c r="BO2686" s="0" t="s">
        <v>769</v>
      </c>
      <c r="BP2686" s="0" t="s">
        <v>8578</v>
      </c>
      <c r="BQ2686" s="0" t="s">
        <v>127</v>
      </c>
      <c r="BR2686" s="0" t="s">
        <v>8583</v>
      </c>
      <c r="BT2686" s="0" t="n">
        <v>0</v>
      </c>
      <c r="BU2686" s="0" t="s">
        <v>8584</v>
      </c>
      <c r="BW2686" s="0" t="n">
        <v>2009</v>
      </c>
      <c r="BX2686" s="0" t="n">
        <v>2019</v>
      </c>
      <c r="BY2686" s="0" t="s">
        <v>2985</v>
      </c>
      <c r="BZ2686" s="0" t="n">
        <v>2014</v>
      </c>
      <c r="CA2686" s="0" t="n">
        <v>0.363636363636364</v>
      </c>
      <c r="CB2686" s="0" t="n">
        <v>0</v>
      </c>
      <c r="CC2686" s="0" t="n">
        <v>1</v>
      </c>
      <c r="CD2686" s="0" t="n">
        <v>-0.0226591135731144</v>
      </c>
      <c r="CE2686" s="0" t="n">
        <v>1</v>
      </c>
    </row>
    <row r="2687" customFormat="false" ht="15" hidden="false" customHeight="false" outlineLevel="0" collapsed="false">
      <c r="A2687" s="0" t="s">
        <v>8578</v>
      </c>
      <c r="B2687" s="0" t="n">
        <v>3992</v>
      </c>
      <c r="C2687" s="0" t="n">
        <v>-0.0273018300733299</v>
      </c>
      <c r="D2687" s="0" t="n">
        <v>10212</v>
      </c>
      <c r="E2687" s="0" t="n">
        <f aca="false">IF(ISNUMBER($BA2687),$BA2687,IF(AND(ISNUMBER($D2687),ISNUMBER($BW2687),ISNUMBER($BX2687)),$D2687*($BX2687-$BW2687+1),""))</f>
        <v>10212</v>
      </c>
      <c r="H2687" s="0" t="s">
        <v>118</v>
      </c>
      <c r="I2687" s="0" t="s">
        <v>119</v>
      </c>
      <c r="J2687" s="0" t="n">
        <f aca="false">IF($BW2687&lt;&gt;"",$BW2687,"")</f>
        <v>2009</v>
      </c>
      <c r="K2687" s="0" t="n">
        <f aca="false">IF($BX2687&lt;&gt;"",$BX2687,"")</f>
        <v>2019</v>
      </c>
      <c r="L2687" s="0" t="n">
        <f aca="false">IF(AND(ISNUMBER($BW2687),ISNUMBER($BX2687)),($BW2687+$BX2687)/2,"")</f>
        <v>2014</v>
      </c>
      <c r="M2687" s="0" t="n">
        <f aca="false">IF($L2687&lt;&gt;"",$L2687,"")</f>
        <v>2014</v>
      </c>
      <c r="N2687" s="0" t="n">
        <f aca="false">IF(AND(ISNUMBER($BW2687),ISNUMBER($BX2687)),MIN(1,MAX(0,($BX2687-2016+1)/($BX2687-$BW2687+1))),"")</f>
        <v>0.363636363636364</v>
      </c>
      <c r="O2687" s="0" t="n">
        <f aca="false">IF(AND(ISNUMBER($BW2687),ISNUMBER($BX2687)),MIN(1,MAX(0,($BX2687-2017+1)/($BX2687-$BW2687+1))),"")</f>
        <v>0.272727272727273</v>
      </c>
      <c r="P2687" s="0" t="n">
        <f aca="false">IF(AND(ISNUMBER($BW2687),ISNUMBER($BX2687)),MIN(1,MAX(0,($BX2687-2018+1)/($BX2687-$BW2687+1))),"")</f>
        <v>0.181818181818182</v>
      </c>
      <c r="Q2687" s="0" t="n">
        <f aca="false">IF(AND(ISNUMBER($BW2687),ISNUMBER($BX2687)),MIN(1,MAX(0,($BX2687-2019+1)/($BX2687-$BW2687+1))),"")</f>
        <v>0.0909090909090909</v>
      </c>
      <c r="R2687" s="0" t="n">
        <f aca="false">IF(AND(ISNUMBER($BW2687),ISNUMBER($BX2687)),MIN(1,MAX(0,($BX2687-2016+1)/($BX2687-$BW2687+1))),"")</f>
        <v>0.363636363636364</v>
      </c>
      <c r="S2687" s="0" t="n">
        <f aca="false">IF($L2687&lt;&gt;"",IF($L2687&gt;=2015.5,1,0),"")</f>
        <v>0</v>
      </c>
      <c r="T2687" s="0" t="n">
        <f aca="false">IF($L2687&lt;&gt;"",IF($L2687&gt;=2016,1,0),"")</f>
        <v>0</v>
      </c>
      <c r="U2687" s="0" t="n">
        <f aca="false">IF(ISNUMBER($BX2687),IF($BX2687&gt;=2016,1,0),"")</f>
        <v>1</v>
      </c>
      <c r="V2687" s="0" t="n">
        <f aca="false">IF(ISNUMBER($BW2687),IF($BW2687&gt;=2016,1,0),"")</f>
        <v>0</v>
      </c>
      <c r="W2687" s="0" t="str">
        <f aca="false">IF(AND(ISNUMBER($BW2687),ISNUMBER($BX2687)),IF($BW2687&gt;=2016,"post-only",IF($BX2687&lt;2016,"pre-only","mixed")),"")</f>
        <v>mixed</v>
      </c>
      <c r="X2687" s="0" t="n">
        <f aca="false">IF(AND(ISNUMBER($BW2687),ISNUMBER($BX2687)),MIN(1,MAX(0,($BX2687-2017+1)/($BX2687-$BW2687+1))),"")</f>
        <v>0.272727272727273</v>
      </c>
      <c r="Y2687" s="0" t="n">
        <f aca="false">IF(AND(ISNUMBER($BW2687),ISNUMBER($BX2687)),MIN(1,MAX(0,($BX2687-2018+1)/($BX2687-$BW2687+1))),"")</f>
        <v>0.181818181818182</v>
      </c>
      <c r="Z2687" s="0" t="n">
        <f aca="false">IF(AND(ISNUMBER($BW2687),ISNUMBER($BX2687)),MIN(1,MAX(0,($BX2687-2019+1)/($BX2687-$BW2687+1))),"")</f>
        <v>0.0909090909090909</v>
      </c>
      <c r="AA2687" s="0" t="n">
        <f aca="false">IF(ISNUMBER($BX2687),IF($BX2687&gt;=2017,1,0),"")</f>
        <v>1</v>
      </c>
      <c r="AB2687" s="0" t="n">
        <f aca="false">IF(ISNUMBER($BX2687),IF($BX2687&gt;=2018,1,0),"")</f>
        <v>1</v>
      </c>
      <c r="AC2687" s="0" t="n">
        <f aca="false">IF(ISNUMBER($BX2687),IF($BX2687&gt;=2019,1,0),"")</f>
        <v>1</v>
      </c>
      <c r="AD2687" s="0" t="n">
        <f aca="false">IF($L2687&lt;&gt;"",IF($L2687&gt;2013,1,0),"")</f>
        <v>1</v>
      </c>
      <c r="AE2687" s="0" t="n">
        <f aca="false">IF($L2687&lt;&gt;"",1+IF($L2687&gt;2011,1,0)+IF($L2687&gt;2014,1,0),"")</f>
        <v>2</v>
      </c>
      <c r="AF2687" s="0" t="s">
        <v>87</v>
      </c>
      <c r="AG2687" s="0" t="s">
        <v>88</v>
      </c>
      <c r="AH2687" s="0" t="s">
        <v>89</v>
      </c>
      <c r="AI2687" s="0" t="s">
        <v>497</v>
      </c>
      <c r="AJ2687" s="0" t="s">
        <v>334</v>
      </c>
      <c r="AK2687" s="0" t="str">
        <f aca="false">IF(AND($CF2687&lt;&gt;"",IFERROR(INDEX(subsample_country_map!$B:$B,MATCH($CF2687,subsample_country_map!$A:$A,0)),"")&lt;&gt;""),INDEX(subsample_country_map!$B:$B,MATCH($CF2687,subsample_country_map!$A:$A,0)),INDEX(lookup!$AA:$AA,MATCH($A2687,lookup!$A:$A,0)))</f>
        <v>3_AsiaPac</v>
      </c>
      <c r="AL2687" s="0" t="str">
        <f aca="false">IF(AND($CF2687&lt;&gt;"",IFERROR(INDEX(subsample_country_map!$C:$C,MATCH($CF2687,subsample_country_map!$A:$A,0)),"")&lt;&gt;""),INDEX(subsample_country_map!$C:$C,MATCH($CF2687,subsample_country_map!$A:$A,0)),INDEX(lookup!$AB:$AB,MATCH($A2687,lookup!$A:$A,0)))</f>
        <v>2_developing</v>
      </c>
      <c r="AM2687" s="0" t="str">
        <f aca="false">IF(AND($CF2687&lt;&gt;"",IFERROR(INDEX(subsample_country_map!$D:$D,MATCH($CF2687,subsample_country_map!$A:$A,0)),"")&lt;&gt;""),INDEX(subsample_country_map!$D:$D,MATCH($CF2687,subsample_country_map!$A:$A,0)),INDEX(lookup!$AC:$AC,MATCH($A2687,lookup!$A:$A,0)))</f>
        <v>2_non_western</v>
      </c>
      <c r="AN2687" s="0" t="str">
        <f aca="false">IF(AND($CF2687&lt;&gt;"",IFERROR(INDEX(subsample_country_map!$E:$E,MATCH($CF2687,subsample_country_map!$A:$A,0)),"")&lt;&gt;""),INDEX(subsample_country_map!$E:$E,MATCH($CF2687,subsample_country_map!$A:$A,0)),INDEX(lookup!$AD:$AD,MATCH($A2687,lookup!$A:$A,0)))</f>
        <v>2_civil law</v>
      </c>
      <c r="AO2687" s="0" t="str">
        <f aca="false">INDEX(lookup!$Y:$Y,MATCH($A2687,lookup!$A:$A,0))</f>
        <v>0_published</v>
      </c>
      <c r="AP2687" s="0" t="str">
        <f aca="false">INDEX(lookup!$Z:$Z,MATCH($A2687,lookup!$A:$A,0))</f>
        <v>1_VHB high</v>
      </c>
      <c r="AQ2687" s="0" t="str">
        <f aca="false">INDEX(lookup!$W:$W,MATCH($A2687,lookup!$A:$A,0))</f>
        <v>3_mgmt</v>
      </c>
      <c r="AS2687" s="0" t="s">
        <v>91</v>
      </c>
      <c r="AT2687" s="0" t="s">
        <v>397</v>
      </c>
      <c r="AU2687" s="0" t="s">
        <v>93</v>
      </c>
      <c r="AV2687" s="0" t="s">
        <v>3543</v>
      </c>
      <c r="AX2687" s="0" t="s">
        <v>2046</v>
      </c>
      <c r="BA2687" s="0" t="n">
        <v>10212</v>
      </c>
      <c r="BB2687" s="0" t="s">
        <v>347</v>
      </c>
      <c r="BC2687" s="0" t="s">
        <v>8630</v>
      </c>
      <c r="BD2687" s="0" t="s">
        <v>123</v>
      </c>
      <c r="BE2687" s="0" t="s">
        <v>98</v>
      </c>
      <c r="BI2687" s="0" t="s">
        <v>427</v>
      </c>
      <c r="BJ2687" s="0" t="s">
        <v>8631</v>
      </c>
      <c r="BK2687" s="0" t="s">
        <v>750</v>
      </c>
      <c r="BL2687" s="0" t="s">
        <v>8632</v>
      </c>
      <c r="BM2687" s="0" t="s">
        <v>8581</v>
      </c>
      <c r="BN2687" s="0" t="s">
        <v>8582</v>
      </c>
      <c r="BO2687" s="0" t="s">
        <v>769</v>
      </c>
      <c r="BP2687" s="0" t="s">
        <v>8578</v>
      </c>
      <c r="BQ2687" s="0" t="s">
        <v>127</v>
      </c>
      <c r="BR2687" s="0" t="s">
        <v>8583</v>
      </c>
      <c r="BT2687" s="0" t="n">
        <v>0</v>
      </c>
      <c r="BU2687" s="0" t="s">
        <v>8584</v>
      </c>
      <c r="BW2687" s="0" t="n">
        <v>2009</v>
      </c>
      <c r="BX2687" s="0" t="n">
        <v>2019</v>
      </c>
      <c r="BY2687" s="0" t="s">
        <v>2985</v>
      </c>
      <c r="BZ2687" s="0" t="n">
        <v>2014</v>
      </c>
      <c r="CA2687" s="0" t="n">
        <v>0.363636363636364</v>
      </c>
      <c r="CB2687" s="0" t="n">
        <v>0</v>
      </c>
      <c r="CC2687" s="0" t="n">
        <v>1</v>
      </c>
      <c r="CD2687" s="0" t="n">
        <v>-0.0273086166117858</v>
      </c>
      <c r="CE2687" s="0" t="n">
        <v>1</v>
      </c>
    </row>
    <row r="2688" customFormat="false" ht="15" hidden="false" customHeight="false" outlineLevel="0" collapsed="false">
      <c r="A2688" s="0" t="s">
        <v>8578</v>
      </c>
      <c r="B2688" s="0" t="n">
        <v>3993</v>
      </c>
      <c r="C2688" s="0" t="n">
        <v>-0.0329346585146793</v>
      </c>
      <c r="D2688" s="0" t="n">
        <v>10212</v>
      </c>
      <c r="E2688" s="0" t="n">
        <f aca="false">IF(ISNUMBER($BA2688),$BA2688,IF(AND(ISNUMBER($D2688),ISNUMBER($BW2688),ISNUMBER($BX2688)),$D2688*($BX2688-$BW2688+1),""))</f>
        <v>10212</v>
      </c>
      <c r="H2688" s="0" t="s">
        <v>118</v>
      </c>
      <c r="I2688" s="0" t="s">
        <v>119</v>
      </c>
      <c r="J2688" s="0" t="n">
        <f aca="false">IF($BW2688&lt;&gt;"",$BW2688,"")</f>
        <v>2009</v>
      </c>
      <c r="K2688" s="0" t="n">
        <f aca="false">IF($BX2688&lt;&gt;"",$BX2688,"")</f>
        <v>2019</v>
      </c>
      <c r="L2688" s="0" t="n">
        <f aca="false">IF(AND(ISNUMBER($BW2688),ISNUMBER($BX2688)),($BW2688+$BX2688)/2,"")</f>
        <v>2014</v>
      </c>
      <c r="M2688" s="0" t="n">
        <f aca="false">IF($L2688&lt;&gt;"",$L2688,"")</f>
        <v>2014</v>
      </c>
      <c r="N2688" s="0" t="n">
        <f aca="false">IF(AND(ISNUMBER($BW2688),ISNUMBER($BX2688)),MIN(1,MAX(0,($BX2688-2016+1)/($BX2688-$BW2688+1))),"")</f>
        <v>0.363636363636364</v>
      </c>
      <c r="O2688" s="0" t="n">
        <f aca="false">IF(AND(ISNUMBER($BW2688),ISNUMBER($BX2688)),MIN(1,MAX(0,($BX2688-2017+1)/($BX2688-$BW2688+1))),"")</f>
        <v>0.272727272727273</v>
      </c>
      <c r="P2688" s="0" t="n">
        <f aca="false">IF(AND(ISNUMBER($BW2688),ISNUMBER($BX2688)),MIN(1,MAX(0,($BX2688-2018+1)/($BX2688-$BW2688+1))),"")</f>
        <v>0.181818181818182</v>
      </c>
      <c r="Q2688" s="0" t="n">
        <f aca="false">IF(AND(ISNUMBER($BW2688),ISNUMBER($BX2688)),MIN(1,MAX(0,($BX2688-2019+1)/($BX2688-$BW2688+1))),"")</f>
        <v>0.0909090909090909</v>
      </c>
      <c r="R2688" s="0" t="n">
        <f aca="false">IF(AND(ISNUMBER($BW2688),ISNUMBER($BX2688)),MIN(1,MAX(0,($BX2688-2016+1)/($BX2688-$BW2688+1))),"")</f>
        <v>0.363636363636364</v>
      </c>
      <c r="S2688" s="0" t="n">
        <f aca="false">IF($L2688&lt;&gt;"",IF($L2688&gt;=2015.5,1,0),"")</f>
        <v>0</v>
      </c>
      <c r="T2688" s="0" t="n">
        <f aca="false">IF($L2688&lt;&gt;"",IF($L2688&gt;=2016,1,0),"")</f>
        <v>0</v>
      </c>
      <c r="U2688" s="0" t="n">
        <f aca="false">IF(ISNUMBER($BX2688),IF($BX2688&gt;=2016,1,0),"")</f>
        <v>1</v>
      </c>
      <c r="V2688" s="0" t="n">
        <f aca="false">IF(ISNUMBER($BW2688),IF($BW2688&gt;=2016,1,0),"")</f>
        <v>0</v>
      </c>
      <c r="W2688" s="0" t="str">
        <f aca="false">IF(AND(ISNUMBER($BW2688),ISNUMBER($BX2688)),IF($BW2688&gt;=2016,"post-only",IF($BX2688&lt;2016,"pre-only","mixed")),"")</f>
        <v>mixed</v>
      </c>
      <c r="X2688" s="0" t="n">
        <f aca="false">IF(AND(ISNUMBER($BW2688),ISNUMBER($BX2688)),MIN(1,MAX(0,($BX2688-2017+1)/($BX2688-$BW2688+1))),"")</f>
        <v>0.272727272727273</v>
      </c>
      <c r="Y2688" s="0" t="n">
        <f aca="false">IF(AND(ISNUMBER($BW2688),ISNUMBER($BX2688)),MIN(1,MAX(0,($BX2688-2018+1)/($BX2688-$BW2688+1))),"")</f>
        <v>0.181818181818182</v>
      </c>
      <c r="Z2688" s="0" t="n">
        <f aca="false">IF(AND(ISNUMBER($BW2688),ISNUMBER($BX2688)),MIN(1,MAX(0,($BX2688-2019+1)/($BX2688-$BW2688+1))),"")</f>
        <v>0.0909090909090909</v>
      </c>
      <c r="AA2688" s="0" t="n">
        <f aca="false">IF(ISNUMBER($BX2688),IF($BX2688&gt;=2017,1,0),"")</f>
        <v>1</v>
      </c>
      <c r="AB2688" s="0" t="n">
        <f aca="false">IF(ISNUMBER($BX2688),IF($BX2688&gt;=2018,1,0),"")</f>
        <v>1</v>
      </c>
      <c r="AC2688" s="0" t="n">
        <f aca="false">IF(ISNUMBER($BX2688),IF($BX2688&gt;=2019,1,0),"")</f>
        <v>1</v>
      </c>
      <c r="AD2688" s="0" t="n">
        <f aca="false">IF($L2688&lt;&gt;"",IF($L2688&gt;2013,1,0),"")</f>
        <v>1</v>
      </c>
      <c r="AE2688" s="0" t="n">
        <f aca="false">IF($L2688&lt;&gt;"",1+IF($L2688&gt;2011,1,0)+IF($L2688&gt;2014,1,0),"")</f>
        <v>2</v>
      </c>
      <c r="AF2688" s="0" t="s">
        <v>87</v>
      </c>
      <c r="AG2688" s="0" t="s">
        <v>88</v>
      </c>
      <c r="AH2688" s="0" t="s">
        <v>89</v>
      </c>
      <c r="AI2688" s="0" t="s">
        <v>497</v>
      </c>
      <c r="AJ2688" s="0" t="s">
        <v>334</v>
      </c>
      <c r="AK2688" s="0" t="str">
        <f aca="false">IF(AND($CF2688&lt;&gt;"",IFERROR(INDEX(subsample_country_map!$B:$B,MATCH($CF2688,subsample_country_map!$A:$A,0)),"")&lt;&gt;""),INDEX(subsample_country_map!$B:$B,MATCH($CF2688,subsample_country_map!$A:$A,0)),INDEX(lookup!$AA:$AA,MATCH($A2688,lookup!$A:$A,0)))</f>
        <v>3_AsiaPac</v>
      </c>
      <c r="AL2688" s="0" t="str">
        <f aca="false">IF(AND($CF2688&lt;&gt;"",IFERROR(INDEX(subsample_country_map!$C:$C,MATCH($CF2688,subsample_country_map!$A:$A,0)),"")&lt;&gt;""),INDEX(subsample_country_map!$C:$C,MATCH($CF2688,subsample_country_map!$A:$A,0)),INDEX(lookup!$AB:$AB,MATCH($A2688,lookup!$A:$A,0)))</f>
        <v>2_developing</v>
      </c>
      <c r="AM2688" s="0" t="str">
        <f aca="false">IF(AND($CF2688&lt;&gt;"",IFERROR(INDEX(subsample_country_map!$D:$D,MATCH($CF2688,subsample_country_map!$A:$A,0)),"")&lt;&gt;""),INDEX(subsample_country_map!$D:$D,MATCH($CF2688,subsample_country_map!$A:$A,0)),INDEX(lookup!$AC:$AC,MATCH($A2688,lookup!$A:$A,0)))</f>
        <v>2_non_western</v>
      </c>
      <c r="AN2688" s="0" t="str">
        <f aca="false">IF(AND($CF2688&lt;&gt;"",IFERROR(INDEX(subsample_country_map!$E:$E,MATCH($CF2688,subsample_country_map!$A:$A,0)),"")&lt;&gt;""),INDEX(subsample_country_map!$E:$E,MATCH($CF2688,subsample_country_map!$A:$A,0)),INDEX(lookup!$AD:$AD,MATCH($A2688,lookup!$A:$A,0)))</f>
        <v>2_civil law</v>
      </c>
      <c r="AO2688" s="0" t="str">
        <f aca="false">INDEX(lookup!$Y:$Y,MATCH($A2688,lookup!$A:$A,0))</f>
        <v>0_published</v>
      </c>
      <c r="AP2688" s="0" t="str">
        <f aca="false">INDEX(lookup!$Z:$Z,MATCH($A2688,lookup!$A:$A,0))</f>
        <v>1_VHB high</v>
      </c>
      <c r="AQ2688" s="0" t="str">
        <f aca="false">INDEX(lookup!$W:$W,MATCH($A2688,lookup!$A:$A,0))</f>
        <v>3_mgmt</v>
      </c>
      <c r="AS2688" s="0" t="s">
        <v>91</v>
      </c>
      <c r="AT2688" s="0" t="s">
        <v>397</v>
      </c>
      <c r="AU2688" s="0" t="s">
        <v>93</v>
      </c>
      <c r="AV2688" s="0" t="s">
        <v>3535</v>
      </c>
      <c r="AX2688" s="0" t="s">
        <v>8633</v>
      </c>
      <c r="BA2688" s="0" t="n">
        <v>10212</v>
      </c>
      <c r="BB2688" s="0" t="s">
        <v>347</v>
      </c>
      <c r="BC2688" s="0" t="s">
        <v>8630</v>
      </c>
      <c r="BD2688" s="0" t="s">
        <v>123</v>
      </c>
      <c r="BE2688" s="0" t="s">
        <v>98</v>
      </c>
      <c r="BI2688" s="0" t="s">
        <v>427</v>
      </c>
      <c r="BJ2688" s="0" t="s">
        <v>8634</v>
      </c>
      <c r="BK2688" s="0" t="s">
        <v>750</v>
      </c>
      <c r="BL2688" s="0" t="s">
        <v>8635</v>
      </c>
      <c r="BM2688" s="0" t="s">
        <v>8581</v>
      </c>
      <c r="BN2688" s="0" t="s">
        <v>8582</v>
      </c>
      <c r="BO2688" s="0" t="s">
        <v>769</v>
      </c>
      <c r="BP2688" s="0" t="s">
        <v>8578</v>
      </c>
      <c r="BQ2688" s="0" t="s">
        <v>127</v>
      </c>
      <c r="BR2688" s="0" t="s">
        <v>8583</v>
      </c>
      <c r="BT2688" s="0" t="n">
        <v>0</v>
      </c>
      <c r="BU2688" s="0" t="s">
        <v>8584</v>
      </c>
      <c r="BW2688" s="0" t="n">
        <v>2009</v>
      </c>
      <c r="BX2688" s="0" t="n">
        <v>2019</v>
      </c>
      <c r="BY2688" s="0" t="s">
        <v>2985</v>
      </c>
      <c r="BZ2688" s="0" t="n">
        <v>2014</v>
      </c>
      <c r="CA2688" s="0" t="n">
        <v>0.363636363636364</v>
      </c>
      <c r="CB2688" s="0" t="n">
        <v>0</v>
      </c>
      <c r="CC2688" s="0" t="n">
        <v>1</v>
      </c>
      <c r="CD2688" s="0" t="n">
        <v>-0.0329465742545071</v>
      </c>
      <c r="CE2688" s="0" t="n">
        <v>1</v>
      </c>
    </row>
    <row r="2689" customFormat="false" ht="15" hidden="false" customHeight="false" outlineLevel="0" collapsed="false">
      <c r="A2689" s="0" t="s">
        <v>8578</v>
      </c>
      <c r="B2689" s="0" t="n">
        <v>3994</v>
      </c>
      <c r="C2689" s="0" t="n">
        <v>-0.0454729311504094</v>
      </c>
      <c r="D2689" s="0" t="n">
        <v>10212</v>
      </c>
      <c r="E2689" s="0" t="n">
        <f aca="false">IF(ISNUMBER($BA2689),$BA2689,IF(AND(ISNUMBER($D2689),ISNUMBER($BW2689),ISNUMBER($BX2689)),$D2689*($BX2689-$BW2689+1),""))</f>
        <v>10212</v>
      </c>
      <c r="H2689" s="0" t="s">
        <v>118</v>
      </c>
      <c r="I2689" s="0" t="s">
        <v>119</v>
      </c>
      <c r="J2689" s="0" t="n">
        <f aca="false">IF($BW2689&lt;&gt;"",$BW2689,"")</f>
        <v>2009</v>
      </c>
      <c r="K2689" s="0" t="n">
        <f aca="false">IF($BX2689&lt;&gt;"",$BX2689,"")</f>
        <v>2019</v>
      </c>
      <c r="L2689" s="0" t="n">
        <f aca="false">IF(AND(ISNUMBER($BW2689),ISNUMBER($BX2689)),($BW2689+$BX2689)/2,"")</f>
        <v>2014</v>
      </c>
      <c r="M2689" s="0" t="n">
        <f aca="false">IF($L2689&lt;&gt;"",$L2689,"")</f>
        <v>2014</v>
      </c>
      <c r="N2689" s="0" t="n">
        <f aca="false">IF(AND(ISNUMBER($BW2689),ISNUMBER($BX2689)),MIN(1,MAX(0,($BX2689-2016+1)/($BX2689-$BW2689+1))),"")</f>
        <v>0.363636363636364</v>
      </c>
      <c r="O2689" s="0" t="n">
        <f aca="false">IF(AND(ISNUMBER($BW2689),ISNUMBER($BX2689)),MIN(1,MAX(0,($BX2689-2017+1)/($BX2689-$BW2689+1))),"")</f>
        <v>0.272727272727273</v>
      </c>
      <c r="P2689" s="0" t="n">
        <f aca="false">IF(AND(ISNUMBER($BW2689),ISNUMBER($BX2689)),MIN(1,MAX(0,($BX2689-2018+1)/($BX2689-$BW2689+1))),"")</f>
        <v>0.181818181818182</v>
      </c>
      <c r="Q2689" s="0" t="n">
        <f aca="false">IF(AND(ISNUMBER($BW2689),ISNUMBER($BX2689)),MIN(1,MAX(0,($BX2689-2019+1)/($BX2689-$BW2689+1))),"")</f>
        <v>0.0909090909090909</v>
      </c>
      <c r="R2689" s="0" t="n">
        <f aca="false">IF(AND(ISNUMBER($BW2689),ISNUMBER($BX2689)),MIN(1,MAX(0,($BX2689-2016+1)/($BX2689-$BW2689+1))),"")</f>
        <v>0.363636363636364</v>
      </c>
      <c r="S2689" s="0" t="n">
        <f aca="false">IF($L2689&lt;&gt;"",IF($L2689&gt;=2015.5,1,0),"")</f>
        <v>0</v>
      </c>
      <c r="T2689" s="0" t="n">
        <f aca="false">IF($L2689&lt;&gt;"",IF($L2689&gt;=2016,1,0),"")</f>
        <v>0</v>
      </c>
      <c r="U2689" s="0" t="n">
        <f aca="false">IF(ISNUMBER($BX2689),IF($BX2689&gt;=2016,1,0),"")</f>
        <v>1</v>
      </c>
      <c r="V2689" s="0" t="n">
        <f aca="false">IF(ISNUMBER($BW2689),IF($BW2689&gt;=2016,1,0),"")</f>
        <v>0</v>
      </c>
      <c r="W2689" s="0" t="str">
        <f aca="false">IF(AND(ISNUMBER($BW2689),ISNUMBER($BX2689)),IF($BW2689&gt;=2016,"post-only",IF($BX2689&lt;2016,"pre-only","mixed")),"")</f>
        <v>mixed</v>
      </c>
      <c r="X2689" s="0" t="n">
        <f aca="false">IF(AND(ISNUMBER($BW2689),ISNUMBER($BX2689)),MIN(1,MAX(0,($BX2689-2017+1)/($BX2689-$BW2689+1))),"")</f>
        <v>0.272727272727273</v>
      </c>
      <c r="Y2689" s="0" t="n">
        <f aca="false">IF(AND(ISNUMBER($BW2689),ISNUMBER($BX2689)),MIN(1,MAX(0,($BX2689-2018+1)/($BX2689-$BW2689+1))),"")</f>
        <v>0.181818181818182</v>
      </c>
      <c r="Z2689" s="0" t="n">
        <f aca="false">IF(AND(ISNUMBER($BW2689),ISNUMBER($BX2689)),MIN(1,MAX(0,($BX2689-2019+1)/($BX2689-$BW2689+1))),"")</f>
        <v>0.0909090909090909</v>
      </c>
      <c r="AA2689" s="0" t="n">
        <f aca="false">IF(ISNUMBER($BX2689),IF($BX2689&gt;=2017,1,0),"")</f>
        <v>1</v>
      </c>
      <c r="AB2689" s="0" t="n">
        <f aca="false">IF(ISNUMBER($BX2689),IF($BX2689&gt;=2018,1,0),"")</f>
        <v>1</v>
      </c>
      <c r="AC2689" s="0" t="n">
        <f aca="false">IF(ISNUMBER($BX2689),IF($BX2689&gt;=2019,1,0),"")</f>
        <v>1</v>
      </c>
      <c r="AD2689" s="0" t="n">
        <f aca="false">IF($L2689&lt;&gt;"",IF($L2689&gt;2013,1,0),"")</f>
        <v>1</v>
      </c>
      <c r="AE2689" s="0" t="n">
        <f aca="false">IF($L2689&lt;&gt;"",1+IF($L2689&gt;2011,1,0)+IF($L2689&gt;2014,1,0),"")</f>
        <v>2</v>
      </c>
      <c r="AF2689" s="0" t="s">
        <v>87</v>
      </c>
      <c r="AG2689" s="0" t="s">
        <v>88</v>
      </c>
      <c r="AH2689" s="0" t="s">
        <v>89</v>
      </c>
      <c r="AI2689" s="0" t="s">
        <v>497</v>
      </c>
      <c r="AJ2689" s="0" t="s">
        <v>334</v>
      </c>
      <c r="AK2689" s="0" t="str">
        <f aca="false">IF(AND($CF2689&lt;&gt;"",IFERROR(INDEX(subsample_country_map!$B:$B,MATCH($CF2689,subsample_country_map!$A:$A,0)),"")&lt;&gt;""),INDEX(subsample_country_map!$B:$B,MATCH($CF2689,subsample_country_map!$A:$A,0)),INDEX(lookup!$AA:$AA,MATCH($A2689,lookup!$A:$A,0)))</f>
        <v>3_AsiaPac</v>
      </c>
      <c r="AL2689" s="0" t="str">
        <f aca="false">IF(AND($CF2689&lt;&gt;"",IFERROR(INDEX(subsample_country_map!$C:$C,MATCH($CF2689,subsample_country_map!$A:$A,0)),"")&lt;&gt;""),INDEX(subsample_country_map!$C:$C,MATCH($CF2689,subsample_country_map!$A:$A,0)),INDEX(lookup!$AB:$AB,MATCH($A2689,lookup!$A:$A,0)))</f>
        <v>2_developing</v>
      </c>
      <c r="AM2689" s="0" t="str">
        <f aca="false">IF(AND($CF2689&lt;&gt;"",IFERROR(INDEX(subsample_country_map!$D:$D,MATCH($CF2689,subsample_country_map!$A:$A,0)),"")&lt;&gt;""),INDEX(subsample_country_map!$D:$D,MATCH($CF2689,subsample_country_map!$A:$A,0)),INDEX(lookup!$AC:$AC,MATCH($A2689,lookup!$A:$A,0)))</f>
        <v>2_non_western</v>
      </c>
      <c r="AN2689" s="0" t="str">
        <f aca="false">IF(AND($CF2689&lt;&gt;"",IFERROR(INDEX(subsample_country_map!$E:$E,MATCH($CF2689,subsample_country_map!$A:$A,0)),"")&lt;&gt;""),INDEX(subsample_country_map!$E:$E,MATCH($CF2689,subsample_country_map!$A:$A,0)),INDEX(lookup!$AD:$AD,MATCH($A2689,lookup!$A:$A,0)))</f>
        <v>2_civil law</v>
      </c>
      <c r="AO2689" s="0" t="str">
        <f aca="false">INDEX(lookup!$Y:$Y,MATCH($A2689,lookup!$A:$A,0))</f>
        <v>0_published</v>
      </c>
      <c r="AP2689" s="0" t="str">
        <f aca="false">INDEX(lookup!$Z:$Z,MATCH($A2689,lookup!$A:$A,0))</f>
        <v>1_VHB high</v>
      </c>
      <c r="AQ2689" s="0" t="str">
        <f aca="false">INDEX(lookup!$W:$W,MATCH($A2689,lookup!$A:$A,0))</f>
        <v>3_mgmt</v>
      </c>
      <c r="AS2689" s="0" t="s">
        <v>91</v>
      </c>
      <c r="AT2689" s="0" t="s">
        <v>397</v>
      </c>
      <c r="AU2689" s="0" t="s">
        <v>93</v>
      </c>
      <c r="AV2689" s="0" t="s">
        <v>3531</v>
      </c>
      <c r="AX2689" s="0" t="s">
        <v>8636</v>
      </c>
      <c r="BA2689" s="0" t="n">
        <v>10212</v>
      </c>
      <c r="BB2689" s="0" t="s">
        <v>347</v>
      </c>
      <c r="BC2689" s="0" t="s">
        <v>8630</v>
      </c>
      <c r="BD2689" s="0" t="s">
        <v>123</v>
      </c>
      <c r="BE2689" s="0" t="s">
        <v>98</v>
      </c>
      <c r="BI2689" s="0" t="s">
        <v>427</v>
      </c>
      <c r="BJ2689" s="0" t="s">
        <v>8637</v>
      </c>
      <c r="BK2689" s="0" t="s">
        <v>750</v>
      </c>
      <c r="BL2689" s="0" t="s">
        <v>8638</v>
      </c>
      <c r="BM2689" s="0" t="s">
        <v>8581</v>
      </c>
      <c r="BN2689" s="0" t="s">
        <v>8582</v>
      </c>
      <c r="BO2689" s="0" t="s">
        <v>769</v>
      </c>
      <c r="BP2689" s="0" t="s">
        <v>8578</v>
      </c>
      <c r="BQ2689" s="0" t="s">
        <v>127</v>
      </c>
      <c r="BR2689" s="0" t="s">
        <v>8583</v>
      </c>
      <c r="BT2689" s="0" t="n">
        <v>0</v>
      </c>
      <c r="BU2689" s="0" t="s">
        <v>8584</v>
      </c>
      <c r="BW2689" s="0" t="n">
        <v>2009</v>
      </c>
      <c r="BX2689" s="0" t="n">
        <v>2019</v>
      </c>
      <c r="BY2689" s="0" t="s">
        <v>2985</v>
      </c>
      <c r="BZ2689" s="0" t="n">
        <v>2014</v>
      </c>
      <c r="CA2689" s="0" t="n">
        <v>0.363636363636364</v>
      </c>
      <c r="CB2689" s="0" t="n">
        <v>0</v>
      </c>
      <c r="CC2689" s="0" t="n">
        <v>1</v>
      </c>
      <c r="CD2689" s="0" t="n">
        <v>-0.0455043128797811</v>
      </c>
      <c r="CE2689" s="0" t="n">
        <v>1</v>
      </c>
    </row>
    <row r="2690" customFormat="false" ht="15" hidden="false" customHeight="false" outlineLevel="0" collapsed="false">
      <c r="A2690" s="0" t="s">
        <v>8578</v>
      </c>
      <c r="B2690" s="0" t="n">
        <v>3995</v>
      </c>
      <c r="C2690" s="0" t="n">
        <v>-0.0316502352010661</v>
      </c>
      <c r="D2690" s="0" t="n">
        <v>10212</v>
      </c>
      <c r="E2690" s="0" t="n">
        <f aca="false">IF(ISNUMBER($BA2690),$BA2690,IF(AND(ISNUMBER($D2690),ISNUMBER($BW2690),ISNUMBER($BX2690)),$D2690*($BX2690-$BW2690+1),""))</f>
        <v>10212</v>
      </c>
      <c r="H2690" s="0" t="s">
        <v>118</v>
      </c>
      <c r="I2690" s="0" t="s">
        <v>119</v>
      </c>
      <c r="J2690" s="0" t="n">
        <f aca="false">IF($BW2690&lt;&gt;"",$BW2690,"")</f>
        <v>2009</v>
      </c>
      <c r="K2690" s="0" t="n">
        <f aca="false">IF($BX2690&lt;&gt;"",$BX2690,"")</f>
        <v>2019</v>
      </c>
      <c r="L2690" s="0" t="n">
        <f aca="false">IF(AND(ISNUMBER($BW2690),ISNUMBER($BX2690)),($BW2690+$BX2690)/2,"")</f>
        <v>2014</v>
      </c>
      <c r="M2690" s="0" t="n">
        <f aca="false">IF($L2690&lt;&gt;"",$L2690,"")</f>
        <v>2014</v>
      </c>
      <c r="N2690" s="0" t="n">
        <f aca="false">IF(AND(ISNUMBER($BW2690),ISNUMBER($BX2690)),MIN(1,MAX(0,($BX2690-2016+1)/($BX2690-$BW2690+1))),"")</f>
        <v>0.363636363636364</v>
      </c>
      <c r="O2690" s="0" t="n">
        <f aca="false">IF(AND(ISNUMBER($BW2690),ISNUMBER($BX2690)),MIN(1,MAX(0,($BX2690-2017+1)/($BX2690-$BW2690+1))),"")</f>
        <v>0.272727272727273</v>
      </c>
      <c r="P2690" s="0" t="n">
        <f aca="false">IF(AND(ISNUMBER($BW2690),ISNUMBER($BX2690)),MIN(1,MAX(0,($BX2690-2018+1)/($BX2690-$BW2690+1))),"")</f>
        <v>0.181818181818182</v>
      </c>
      <c r="Q2690" s="0" t="n">
        <f aca="false">IF(AND(ISNUMBER($BW2690),ISNUMBER($BX2690)),MIN(1,MAX(0,($BX2690-2019+1)/($BX2690-$BW2690+1))),"")</f>
        <v>0.0909090909090909</v>
      </c>
      <c r="R2690" s="0" t="n">
        <f aca="false">IF(AND(ISNUMBER($BW2690),ISNUMBER($BX2690)),MIN(1,MAX(0,($BX2690-2016+1)/($BX2690-$BW2690+1))),"")</f>
        <v>0.363636363636364</v>
      </c>
      <c r="S2690" s="0" t="n">
        <f aca="false">IF($L2690&lt;&gt;"",IF($L2690&gt;=2015.5,1,0),"")</f>
        <v>0</v>
      </c>
      <c r="T2690" s="0" t="n">
        <f aca="false">IF($L2690&lt;&gt;"",IF($L2690&gt;=2016,1,0),"")</f>
        <v>0</v>
      </c>
      <c r="U2690" s="0" t="n">
        <f aca="false">IF(ISNUMBER($BX2690),IF($BX2690&gt;=2016,1,0),"")</f>
        <v>1</v>
      </c>
      <c r="V2690" s="0" t="n">
        <f aca="false">IF(ISNUMBER($BW2690),IF($BW2690&gt;=2016,1,0),"")</f>
        <v>0</v>
      </c>
      <c r="W2690" s="0" t="str">
        <f aca="false">IF(AND(ISNUMBER($BW2690),ISNUMBER($BX2690)),IF($BW2690&gt;=2016,"post-only",IF($BX2690&lt;2016,"pre-only","mixed")),"")</f>
        <v>mixed</v>
      </c>
      <c r="X2690" s="0" t="n">
        <f aca="false">IF(AND(ISNUMBER($BW2690),ISNUMBER($BX2690)),MIN(1,MAX(0,($BX2690-2017+1)/($BX2690-$BW2690+1))),"")</f>
        <v>0.272727272727273</v>
      </c>
      <c r="Y2690" s="0" t="n">
        <f aca="false">IF(AND(ISNUMBER($BW2690),ISNUMBER($BX2690)),MIN(1,MAX(0,($BX2690-2018+1)/($BX2690-$BW2690+1))),"")</f>
        <v>0.181818181818182</v>
      </c>
      <c r="Z2690" s="0" t="n">
        <f aca="false">IF(AND(ISNUMBER($BW2690),ISNUMBER($BX2690)),MIN(1,MAX(0,($BX2690-2019+1)/($BX2690-$BW2690+1))),"")</f>
        <v>0.0909090909090909</v>
      </c>
      <c r="AA2690" s="0" t="n">
        <f aca="false">IF(ISNUMBER($BX2690),IF($BX2690&gt;=2017,1,0),"")</f>
        <v>1</v>
      </c>
      <c r="AB2690" s="0" t="n">
        <f aca="false">IF(ISNUMBER($BX2690),IF($BX2690&gt;=2018,1,0),"")</f>
        <v>1</v>
      </c>
      <c r="AC2690" s="0" t="n">
        <f aca="false">IF(ISNUMBER($BX2690),IF($BX2690&gt;=2019,1,0),"")</f>
        <v>1</v>
      </c>
      <c r="AD2690" s="0" t="n">
        <f aca="false">IF($L2690&lt;&gt;"",IF($L2690&gt;2013,1,0),"")</f>
        <v>1</v>
      </c>
      <c r="AE2690" s="0" t="n">
        <f aca="false">IF($L2690&lt;&gt;"",1+IF($L2690&gt;2011,1,0)+IF($L2690&gt;2014,1,0),"")</f>
        <v>2</v>
      </c>
      <c r="AF2690" s="0" t="s">
        <v>87</v>
      </c>
      <c r="AG2690" s="0" t="s">
        <v>88</v>
      </c>
      <c r="AH2690" s="0" t="s">
        <v>89</v>
      </c>
      <c r="AI2690" s="0" t="s">
        <v>497</v>
      </c>
      <c r="AJ2690" s="0" t="s">
        <v>334</v>
      </c>
      <c r="AK2690" s="0" t="str">
        <f aca="false">IF(AND($CF2690&lt;&gt;"",IFERROR(INDEX(subsample_country_map!$B:$B,MATCH($CF2690,subsample_country_map!$A:$A,0)),"")&lt;&gt;""),INDEX(subsample_country_map!$B:$B,MATCH($CF2690,subsample_country_map!$A:$A,0)),INDEX(lookup!$AA:$AA,MATCH($A2690,lookup!$A:$A,0)))</f>
        <v>3_AsiaPac</v>
      </c>
      <c r="AL2690" s="0" t="str">
        <f aca="false">IF(AND($CF2690&lt;&gt;"",IFERROR(INDEX(subsample_country_map!$C:$C,MATCH($CF2690,subsample_country_map!$A:$A,0)),"")&lt;&gt;""),INDEX(subsample_country_map!$C:$C,MATCH($CF2690,subsample_country_map!$A:$A,0)),INDEX(lookup!$AB:$AB,MATCH($A2690,lookup!$A:$A,0)))</f>
        <v>2_developing</v>
      </c>
      <c r="AM2690" s="0" t="str">
        <f aca="false">IF(AND($CF2690&lt;&gt;"",IFERROR(INDEX(subsample_country_map!$D:$D,MATCH($CF2690,subsample_country_map!$A:$A,0)),"")&lt;&gt;""),INDEX(subsample_country_map!$D:$D,MATCH($CF2690,subsample_country_map!$A:$A,0)),INDEX(lookup!$AC:$AC,MATCH($A2690,lookup!$A:$A,0)))</f>
        <v>2_non_western</v>
      </c>
      <c r="AN2690" s="0" t="str">
        <f aca="false">IF(AND($CF2690&lt;&gt;"",IFERROR(INDEX(subsample_country_map!$E:$E,MATCH($CF2690,subsample_country_map!$A:$A,0)),"")&lt;&gt;""),INDEX(subsample_country_map!$E:$E,MATCH($CF2690,subsample_country_map!$A:$A,0)),INDEX(lookup!$AD:$AD,MATCH($A2690,lookup!$A:$A,0)))</f>
        <v>2_civil law</v>
      </c>
      <c r="AO2690" s="0" t="str">
        <f aca="false">INDEX(lookup!$Y:$Y,MATCH($A2690,lookup!$A:$A,0))</f>
        <v>0_published</v>
      </c>
      <c r="AP2690" s="0" t="str">
        <f aca="false">INDEX(lookup!$Z:$Z,MATCH($A2690,lookup!$A:$A,0))</f>
        <v>1_VHB high</v>
      </c>
      <c r="AQ2690" s="0" t="str">
        <f aca="false">INDEX(lookup!$W:$W,MATCH($A2690,lookup!$A:$A,0))</f>
        <v>3_mgmt</v>
      </c>
      <c r="AS2690" s="0" t="s">
        <v>91</v>
      </c>
      <c r="AT2690" s="0" t="s">
        <v>397</v>
      </c>
      <c r="AU2690" s="0" t="s">
        <v>93</v>
      </c>
      <c r="AV2690" s="0" t="s">
        <v>3564</v>
      </c>
      <c r="AX2690" s="0" t="s">
        <v>8639</v>
      </c>
      <c r="BA2690" s="0" t="n">
        <v>10212</v>
      </c>
      <c r="BB2690" s="0" t="s">
        <v>347</v>
      </c>
      <c r="BC2690" s="0" t="s">
        <v>8630</v>
      </c>
      <c r="BD2690" s="0" t="s">
        <v>123</v>
      </c>
      <c r="BE2690" s="0" t="s">
        <v>98</v>
      </c>
      <c r="BI2690" s="0" t="s">
        <v>427</v>
      </c>
      <c r="BJ2690" s="0" t="s">
        <v>8640</v>
      </c>
      <c r="BK2690" s="0" t="s">
        <v>750</v>
      </c>
      <c r="BL2690" s="0" t="s">
        <v>8641</v>
      </c>
      <c r="BM2690" s="0" t="s">
        <v>8581</v>
      </c>
      <c r="BN2690" s="0" t="s">
        <v>8582</v>
      </c>
      <c r="BO2690" s="0" t="s">
        <v>769</v>
      </c>
      <c r="BP2690" s="0" t="s">
        <v>8578</v>
      </c>
      <c r="BQ2690" s="0" t="s">
        <v>127</v>
      </c>
      <c r="BR2690" s="0" t="s">
        <v>8583</v>
      </c>
      <c r="BT2690" s="0" t="n">
        <v>0</v>
      </c>
      <c r="BU2690" s="0" t="s">
        <v>8584</v>
      </c>
      <c r="BW2690" s="0" t="n">
        <v>2009</v>
      </c>
      <c r="BX2690" s="0" t="n">
        <v>2019</v>
      </c>
      <c r="BY2690" s="0" t="s">
        <v>2985</v>
      </c>
      <c r="BZ2690" s="0" t="n">
        <v>2014</v>
      </c>
      <c r="CA2690" s="0" t="n">
        <v>0.363636363636364</v>
      </c>
      <c r="CB2690" s="0" t="n">
        <v>0</v>
      </c>
      <c r="CC2690" s="0" t="n">
        <v>1</v>
      </c>
      <c r="CD2690" s="0" t="n">
        <v>-0.0316608099656593</v>
      </c>
      <c r="CE2690" s="0" t="n">
        <v>1</v>
      </c>
    </row>
    <row r="2691" customFormat="false" ht="15" hidden="false" customHeight="false" outlineLevel="0" collapsed="false">
      <c r="A2691" s="0" t="s">
        <v>8578</v>
      </c>
      <c r="B2691" s="0" t="n">
        <v>3996</v>
      </c>
      <c r="C2691" s="0" t="n">
        <v>-0.0261156219589451</v>
      </c>
      <c r="D2691" s="0" t="n">
        <v>10212</v>
      </c>
      <c r="E2691" s="0" t="n">
        <f aca="false">IF(ISNUMBER($BA2691),$BA2691,IF(AND(ISNUMBER($D2691),ISNUMBER($BW2691),ISNUMBER($BX2691)),$D2691*($BX2691-$BW2691+1),""))</f>
        <v>10212</v>
      </c>
      <c r="H2691" s="0" t="s">
        <v>118</v>
      </c>
      <c r="I2691" s="0" t="s">
        <v>119</v>
      </c>
      <c r="J2691" s="0" t="n">
        <f aca="false">IF($BW2691&lt;&gt;"",$BW2691,"")</f>
        <v>2009</v>
      </c>
      <c r="K2691" s="0" t="n">
        <f aca="false">IF($BX2691&lt;&gt;"",$BX2691,"")</f>
        <v>2019</v>
      </c>
      <c r="L2691" s="0" t="n">
        <f aca="false">IF(AND(ISNUMBER($BW2691),ISNUMBER($BX2691)),($BW2691+$BX2691)/2,"")</f>
        <v>2014</v>
      </c>
      <c r="M2691" s="0" t="n">
        <f aca="false">IF($L2691&lt;&gt;"",$L2691,"")</f>
        <v>2014</v>
      </c>
      <c r="N2691" s="0" t="n">
        <f aca="false">IF(AND(ISNUMBER($BW2691),ISNUMBER($BX2691)),MIN(1,MAX(0,($BX2691-2016+1)/($BX2691-$BW2691+1))),"")</f>
        <v>0.363636363636364</v>
      </c>
      <c r="O2691" s="0" t="n">
        <f aca="false">IF(AND(ISNUMBER($BW2691),ISNUMBER($BX2691)),MIN(1,MAX(0,($BX2691-2017+1)/($BX2691-$BW2691+1))),"")</f>
        <v>0.272727272727273</v>
      </c>
      <c r="P2691" s="0" t="n">
        <f aca="false">IF(AND(ISNUMBER($BW2691),ISNUMBER($BX2691)),MIN(1,MAX(0,($BX2691-2018+1)/($BX2691-$BW2691+1))),"")</f>
        <v>0.181818181818182</v>
      </c>
      <c r="Q2691" s="0" t="n">
        <f aca="false">IF(AND(ISNUMBER($BW2691),ISNUMBER($BX2691)),MIN(1,MAX(0,($BX2691-2019+1)/($BX2691-$BW2691+1))),"")</f>
        <v>0.0909090909090909</v>
      </c>
      <c r="R2691" s="0" t="n">
        <f aca="false">IF(AND(ISNUMBER($BW2691),ISNUMBER($BX2691)),MIN(1,MAX(0,($BX2691-2016+1)/($BX2691-$BW2691+1))),"")</f>
        <v>0.363636363636364</v>
      </c>
      <c r="S2691" s="0" t="n">
        <f aca="false">IF($L2691&lt;&gt;"",IF($L2691&gt;=2015.5,1,0),"")</f>
        <v>0</v>
      </c>
      <c r="T2691" s="0" t="n">
        <f aca="false">IF($L2691&lt;&gt;"",IF($L2691&gt;=2016,1,0),"")</f>
        <v>0</v>
      </c>
      <c r="U2691" s="0" t="n">
        <f aca="false">IF(ISNUMBER($BX2691),IF($BX2691&gt;=2016,1,0),"")</f>
        <v>1</v>
      </c>
      <c r="V2691" s="0" t="n">
        <f aca="false">IF(ISNUMBER($BW2691),IF($BW2691&gt;=2016,1,0),"")</f>
        <v>0</v>
      </c>
      <c r="W2691" s="0" t="str">
        <f aca="false">IF(AND(ISNUMBER($BW2691),ISNUMBER($BX2691)),IF($BW2691&gt;=2016,"post-only",IF($BX2691&lt;2016,"pre-only","mixed")),"")</f>
        <v>mixed</v>
      </c>
      <c r="X2691" s="0" t="n">
        <f aca="false">IF(AND(ISNUMBER($BW2691),ISNUMBER($BX2691)),MIN(1,MAX(0,($BX2691-2017+1)/($BX2691-$BW2691+1))),"")</f>
        <v>0.272727272727273</v>
      </c>
      <c r="Y2691" s="0" t="n">
        <f aca="false">IF(AND(ISNUMBER($BW2691),ISNUMBER($BX2691)),MIN(1,MAX(0,($BX2691-2018+1)/($BX2691-$BW2691+1))),"")</f>
        <v>0.181818181818182</v>
      </c>
      <c r="Z2691" s="0" t="n">
        <f aca="false">IF(AND(ISNUMBER($BW2691),ISNUMBER($BX2691)),MIN(1,MAX(0,($BX2691-2019+1)/($BX2691-$BW2691+1))),"")</f>
        <v>0.0909090909090909</v>
      </c>
      <c r="AA2691" s="0" t="n">
        <f aca="false">IF(ISNUMBER($BX2691),IF($BX2691&gt;=2017,1,0),"")</f>
        <v>1</v>
      </c>
      <c r="AB2691" s="0" t="n">
        <f aca="false">IF(ISNUMBER($BX2691),IF($BX2691&gt;=2018,1,0),"")</f>
        <v>1</v>
      </c>
      <c r="AC2691" s="0" t="n">
        <f aca="false">IF(ISNUMBER($BX2691),IF($BX2691&gt;=2019,1,0),"")</f>
        <v>1</v>
      </c>
      <c r="AD2691" s="0" t="n">
        <f aca="false">IF($L2691&lt;&gt;"",IF($L2691&gt;2013,1,0),"")</f>
        <v>1</v>
      </c>
      <c r="AE2691" s="0" t="n">
        <f aca="false">IF($L2691&lt;&gt;"",1+IF($L2691&gt;2011,1,0)+IF($L2691&gt;2014,1,0),"")</f>
        <v>2</v>
      </c>
      <c r="AF2691" s="0" t="s">
        <v>87</v>
      </c>
      <c r="AG2691" s="0" t="s">
        <v>88</v>
      </c>
      <c r="AH2691" s="0" t="s">
        <v>89</v>
      </c>
      <c r="AI2691" s="0" t="s">
        <v>497</v>
      </c>
      <c r="AJ2691" s="0" t="s">
        <v>334</v>
      </c>
      <c r="AK2691" s="0" t="str">
        <f aca="false">IF(AND($CF2691&lt;&gt;"",IFERROR(INDEX(subsample_country_map!$B:$B,MATCH($CF2691,subsample_country_map!$A:$A,0)),"")&lt;&gt;""),INDEX(subsample_country_map!$B:$B,MATCH($CF2691,subsample_country_map!$A:$A,0)),INDEX(lookup!$AA:$AA,MATCH($A2691,lookup!$A:$A,0)))</f>
        <v>3_AsiaPac</v>
      </c>
      <c r="AL2691" s="0" t="str">
        <f aca="false">IF(AND($CF2691&lt;&gt;"",IFERROR(INDEX(subsample_country_map!$C:$C,MATCH($CF2691,subsample_country_map!$A:$A,0)),"")&lt;&gt;""),INDEX(subsample_country_map!$C:$C,MATCH($CF2691,subsample_country_map!$A:$A,0)),INDEX(lookup!$AB:$AB,MATCH($A2691,lookup!$A:$A,0)))</f>
        <v>2_developing</v>
      </c>
      <c r="AM2691" s="0" t="str">
        <f aca="false">IF(AND($CF2691&lt;&gt;"",IFERROR(INDEX(subsample_country_map!$D:$D,MATCH($CF2691,subsample_country_map!$A:$A,0)),"")&lt;&gt;""),INDEX(subsample_country_map!$D:$D,MATCH($CF2691,subsample_country_map!$A:$A,0)),INDEX(lookup!$AC:$AC,MATCH($A2691,lookup!$A:$A,0)))</f>
        <v>2_non_western</v>
      </c>
      <c r="AN2691" s="0" t="str">
        <f aca="false">IF(AND($CF2691&lt;&gt;"",IFERROR(INDEX(subsample_country_map!$E:$E,MATCH($CF2691,subsample_country_map!$A:$A,0)),"")&lt;&gt;""),INDEX(subsample_country_map!$E:$E,MATCH($CF2691,subsample_country_map!$A:$A,0)),INDEX(lookup!$AD:$AD,MATCH($A2691,lookup!$A:$A,0)))</f>
        <v>2_civil law</v>
      </c>
      <c r="AO2691" s="0" t="str">
        <f aca="false">INDEX(lookup!$Y:$Y,MATCH($A2691,lookup!$A:$A,0))</f>
        <v>0_published</v>
      </c>
      <c r="AP2691" s="0" t="str">
        <f aca="false">INDEX(lookup!$Z:$Z,MATCH($A2691,lookup!$A:$A,0))</f>
        <v>1_VHB high</v>
      </c>
      <c r="AQ2691" s="0" t="str">
        <f aca="false">INDEX(lookup!$W:$W,MATCH($A2691,lookup!$A:$A,0))</f>
        <v>3_mgmt</v>
      </c>
      <c r="AS2691" s="0" t="s">
        <v>91</v>
      </c>
      <c r="AT2691" s="0" t="s">
        <v>397</v>
      </c>
      <c r="AU2691" s="0" t="s">
        <v>93</v>
      </c>
      <c r="AV2691" s="0" t="s">
        <v>898</v>
      </c>
      <c r="AX2691" s="0" t="s">
        <v>8642</v>
      </c>
      <c r="BA2691" s="0" t="n">
        <v>10212</v>
      </c>
      <c r="BB2691" s="0" t="s">
        <v>347</v>
      </c>
      <c r="BC2691" s="0" t="s">
        <v>8630</v>
      </c>
      <c r="BD2691" s="0" t="s">
        <v>123</v>
      </c>
      <c r="BE2691" s="0" t="s">
        <v>98</v>
      </c>
      <c r="BI2691" s="0" t="s">
        <v>427</v>
      </c>
      <c r="BJ2691" s="0" t="s">
        <v>8643</v>
      </c>
      <c r="BK2691" s="0" t="s">
        <v>750</v>
      </c>
      <c r="BL2691" s="0" t="s">
        <v>8644</v>
      </c>
      <c r="BM2691" s="0" t="s">
        <v>8581</v>
      </c>
      <c r="BN2691" s="0" t="s">
        <v>8582</v>
      </c>
      <c r="BO2691" s="0" t="s">
        <v>769</v>
      </c>
      <c r="BP2691" s="0" t="s">
        <v>8578</v>
      </c>
      <c r="BQ2691" s="0" t="s">
        <v>127</v>
      </c>
      <c r="BR2691" s="0" t="s">
        <v>8583</v>
      </c>
      <c r="BT2691" s="0" t="n">
        <v>0</v>
      </c>
      <c r="BU2691" s="0" t="s">
        <v>8584</v>
      </c>
      <c r="BW2691" s="0" t="n">
        <v>2009</v>
      </c>
      <c r="BX2691" s="0" t="n">
        <v>2019</v>
      </c>
      <c r="BY2691" s="0" t="s">
        <v>2985</v>
      </c>
      <c r="BZ2691" s="0" t="n">
        <v>2014</v>
      </c>
      <c r="CA2691" s="0" t="n">
        <v>0.363636363636364</v>
      </c>
      <c r="CB2691" s="0" t="n">
        <v>0</v>
      </c>
      <c r="CC2691" s="0" t="n">
        <v>1</v>
      </c>
      <c r="CD2691" s="0" t="n">
        <v>-0.0261215615649185</v>
      </c>
      <c r="CE2691" s="0" t="n">
        <v>1</v>
      </c>
    </row>
    <row r="2692" customFormat="false" ht="15" hidden="false" customHeight="false" outlineLevel="0" collapsed="false">
      <c r="A2692" s="0" t="s">
        <v>8578</v>
      </c>
      <c r="B2692" s="0" t="n">
        <v>3997</v>
      </c>
      <c r="C2692" s="0" t="n">
        <v>-0.0201235644449625</v>
      </c>
      <c r="D2692" s="0" t="n">
        <v>10172</v>
      </c>
      <c r="E2692" s="0" t="n">
        <f aca="false">IF(ISNUMBER($BA2692),$BA2692,IF(AND(ISNUMBER($D2692),ISNUMBER($BW2692),ISNUMBER($BX2692)),$D2692*($BX2692-$BW2692+1),""))</f>
        <v>10172</v>
      </c>
      <c r="H2692" s="0" t="s">
        <v>118</v>
      </c>
      <c r="I2692" s="0" t="s">
        <v>119</v>
      </c>
      <c r="J2692" s="0" t="n">
        <f aca="false">IF($BW2692&lt;&gt;"",$BW2692,"")</f>
        <v>2009</v>
      </c>
      <c r="K2692" s="0" t="n">
        <f aca="false">IF($BX2692&lt;&gt;"",$BX2692,"")</f>
        <v>2019</v>
      </c>
      <c r="L2692" s="0" t="n">
        <f aca="false">IF(AND(ISNUMBER($BW2692),ISNUMBER($BX2692)),($BW2692+$BX2692)/2,"")</f>
        <v>2014</v>
      </c>
      <c r="M2692" s="0" t="n">
        <f aca="false">IF($L2692&lt;&gt;"",$L2692,"")</f>
        <v>2014</v>
      </c>
      <c r="N2692" s="0" t="n">
        <f aca="false">IF(AND(ISNUMBER($BW2692),ISNUMBER($BX2692)),MIN(1,MAX(0,($BX2692-2016+1)/($BX2692-$BW2692+1))),"")</f>
        <v>0.363636363636364</v>
      </c>
      <c r="O2692" s="0" t="n">
        <f aca="false">IF(AND(ISNUMBER($BW2692),ISNUMBER($BX2692)),MIN(1,MAX(0,($BX2692-2017+1)/($BX2692-$BW2692+1))),"")</f>
        <v>0.272727272727273</v>
      </c>
      <c r="P2692" s="0" t="n">
        <f aca="false">IF(AND(ISNUMBER($BW2692),ISNUMBER($BX2692)),MIN(1,MAX(0,($BX2692-2018+1)/($BX2692-$BW2692+1))),"")</f>
        <v>0.181818181818182</v>
      </c>
      <c r="Q2692" s="0" t="n">
        <f aca="false">IF(AND(ISNUMBER($BW2692),ISNUMBER($BX2692)),MIN(1,MAX(0,($BX2692-2019+1)/($BX2692-$BW2692+1))),"")</f>
        <v>0.0909090909090909</v>
      </c>
      <c r="R2692" s="0" t="n">
        <f aca="false">IF(AND(ISNUMBER($BW2692),ISNUMBER($BX2692)),MIN(1,MAX(0,($BX2692-2016+1)/($BX2692-$BW2692+1))),"")</f>
        <v>0.363636363636364</v>
      </c>
      <c r="S2692" s="0" t="n">
        <f aca="false">IF($L2692&lt;&gt;"",IF($L2692&gt;=2015.5,1,0),"")</f>
        <v>0</v>
      </c>
      <c r="T2692" s="0" t="n">
        <f aca="false">IF($L2692&lt;&gt;"",IF($L2692&gt;=2016,1,0),"")</f>
        <v>0</v>
      </c>
      <c r="U2692" s="0" t="n">
        <f aca="false">IF(ISNUMBER($BX2692),IF($BX2692&gt;=2016,1,0),"")</f>
        <v>1</v>
      </c>
      <c r="V2692" s="0" t="n">
        <f aca="false">IF(ISNUMBER($BW2692),IF($BW2692&gt;=2016,1,0),"")</f>
        <v>0</v>
      </c>
      <c r="W2692" s="0" t="str">
        <f aca="false">IF(AND(ISNUMBER($BW2692),ISNUMBER($BX2692)),IF($BW2692&gt;=2016,"post-only",IF($BX2692&lt;2016,"pre-only","mixed")),"")</f>
        <v>mixed</v>
      </c>
      <c r="X2692" s="0" t="n">
        <f aca="false">IF(AND(ISNUMBER($BW2692),ISNUMBER($BX2692)),MIN(1,MAX(0,($BX2692-2017+1)/($BX2692-$BW2692+1))),"")</f>
        <v>0.272727272727273</v>
      </c>
      <c r="Y2692" s="0" t="n">
        <f aca="false">IF(AND(ISNUMBER($BW2692),ISNUMBER($BX2692)),MIN(1,MAX(0,($BX2692-2018+1)/($BX2692-$BW2692+1))),"")</f>
        <v>0.181818181818182</v>
      </c>
      <c r="Z2692" s="0" t="n">
        <f aca="false">IF(AND(ISNUMBER($BW2692),ISNUMBER($BX2692)),MIN(1,MAX(0,($BX2692-2019+1)/($BX2692-$BW2692+1))),"")</f>
        <v>0.0909090909090909</v>
      </c>
      <c r="AA2692" s="0" t="n">
        <f aca="false">IF(ISNUMBER($BX2692),IF($BX2692&gt;=2017,1,0),"")</f>
        <v>1</v>
      </c>
      <c r="AB2692" s="0" t="n">
        <f aca="false">IF(ISNUMBER($BX2692),IF($BX2692&gt;=2018,1,0),"")</f>
        <v>1</v>
      </c>
      <c r="AC2692" s="0" t="n">
        <f aca="false">IF(ISNUMBER($BX2692),IF($BX2692&gt;=2019,1,0),"")</f>
        <v>1</v>
      </c>
      <c r="AD2692" s="0" t="n">
        <f aca="false">IF($L2692&lt;&gt;"",IF($L2692&gt;2013,1,0),"")</f>
        <v>1</v>
      </c>
      <c r="AE2692" s="0" t="n">
        <f aca="false">IF($L2692&lt;&gt;"",1+IF($L2692&gt;2011,1,0)+IF($L2692&gt;2014,1,0),"")</f>
        <v>2</v>
      </c>
      <c r="AF2692" s="0" t="s">
        <v>87</v>
      </c>
      <c r="AG2692" s="0" t="s">
        <v>88</v>
      </c>
      <c r="AH2692" s="0" t="s">
        <v>89</v>
      </c>
      <c r="AI2692" s="0" t="s">
        <v>497</v>
      </c>
      <c r="AJ2692" s="0" t="s">
        <v>334</v>
      </c>
      <c r="AK2692" s="0" t="str">
        <f aca="false">IF(AND($CF2692&lt;&gt;"",IFERROR(INDEX(subsample_country_map!$B:$B,MATCH($CF2692,subsample_country_map!$A:$A,0)),"")&lt;&gt;""),INDEX(subsample_country_map!$B:$B,MATCH($CF2692,subsample_country_map!$A:$A,0)),INDEX(lookup!$AA:$AA,MATCH($A2692,lookup!$A:$A,0)))</f>
        <v>3_AsiaPac</v>
      </c>
      <c r="AL2692" s="0" t="str">
        <f aca="false">IF(AND($CF2692&lt;&gt;"",IFERROR(INDEX(subsample_country_map!$C:$C,MATCH($CF2692,subsample_country_map!$A:$A,0)),"")&lt;&gt;""),INDEX(subsample_country_map!$C:$C,MATCH($CF2692,subsample_country_map!$A:$A,0)),INDEX(lookup!$AB:$AB,MATCH($A2692,lookup!$A:$A,0)))</f>
        <v>2_developing</v>
      </c>
      <c r="AM2692" s="0" t="str">
        <f aca="false">IF(AND($CF2692&lt;&gt;"",IFERROR(INDEX(subsample_country_map!$D:$D,MATCH($CF2692,subsample_country_map!$A:$A,0)),"")&lt;&gt;""),INDEX(subsample_country_map!$D:$D,MATCH($CF2692,subsample_country_map!$A:$A,0)),INDEX(lookup!$AC:$AC,MATCH($A2692,lookup!$A:$A,0)))</f>
        <v>2_non_western</v>
      </c>
      <c r="AN2692" s="0" t="str">
        <f aca="false">IF(AND($CF2692&lt;&gt;"",IFERROR(INDEX(subsample_country_map!$E:$E,MATCH($CF2692,subsample_country_map!$A:$A,0)),"")&lt;&gt;""),INDEX(subsample_country_map!$E:$E,MATCH($CF2692,subsample_country_map!$A:$A,0)),INDEX(lookup!$AD:$AD,MATCH($A2692,lookup!$A:$A,0)))</f>
        <v>2_civil law</v>
      </c>
      <c r="AO2692" s="0" t="str">
        <f aca="false">INDEX(lookup!$Y:$Y,MATCH($A2692,lookup!$A:$A,0))</f>
        <v>0_published</v>
      </c>
      <c r="AP2692" s="0" t="str">
        <f aca="false">INDEX(lookup!$Z:$Z,MATCH($A2692,lookup!$A:$A,0))</f>
        <v>1_VHB high</v>
      </c>
      <c r="AQ2692" s="0" t="str">
        <f aca="false">INDEX(lookup!$W:$W,MATCH($A2692,lookup!$A:$A,0))</f>
        <v>3_mgmt</v>
      </c>
      <c r="AS2692" s="0" t="s">
        <v>91</v>
      </c>
      <c r="AT2692" s="0" t="s">
        <v>397</v>
      </c>
      <c r="AU2692" s="0" t="s">
        <v>93</v>
      </c>
      <c r="AV2692" s="0" t="s">
        <v>8645</v>
      </c>
      <c r="AX2692" s="0" t="s">
        <v>8646</v>
      </c>
      <c r="BA2692" s="0" t="n">
        <v>10172</v>
      </c>
      <c r="BB2692" s="0" t="s">
        <v>347</v>
      </c>
      <c r="BC2692" s="0" t="s">
        <v>122</v>
      </c>
      <c r="BD2692" s="0" t="s">
        <v>123</v>
      </c>
      <c r="BE2692" s="0" t="s">
        <v>6901</v>
      </c>
      <c r="BF2692" s="0" t="s">
        <v>8647</v>
      </c>
      <c r="BI2692" s="0" t="s">
        <v>763</v>
      </c>
      <c r="BJ2692" s="0" t="s">
        <v>8648</v>
      </c>
      <c r="BK2692" s="0" t="s">
        <v>101</v>
      </c>
      <c r="BL2692" s="0" t="s">
        <v>8649</v>
      </c>
      <c r="BM2692" s="0" t="s">
        <v>8581</v>
      </c>
      <c r="BN2692" s="0" t="s">
        <v>8582</v>
      </c>
      <c r="BO2692" s="0" t="s">
        <v>769</v>
      </c>
      <c r="BP2692" s="0" t="s">
        <v>8578</v>
      </c>
      <c r="BQ2692" s="0" t="s">
        <v>127</v>
      </c>
      <c r="BR2692" s="0" t="s">
        <v>8583</v>
      </c>
      <c r="BT2692" s="0" t="n">
        <v>0</v>
      </c>
      <c r="BU2692" s="0" t="s">
        <v>8584</v>
      </c>
      <c r="BW2692" s="0" t="n">
        <v>2009</v>
      </c>
      <c r="BX2692" s="0" t="n">
        <v>2019</v>
      </c>
      <c r="BY2692" s="0" t="s">
        <v>2985</v>
      </c>
      <c r="BZ2692" s="0" t="n">
        <v>2014</v>
      </c>
      <c r="CA2692" s="0" t="n">
        <v>0.363636363636364</v>
      </c>
      <c r="CB2692" s="0" t="n">
        <v>0</v>
      </c>
      <c r="CC2692" s="0" t="n">
        <v>1</v>
      </c>
      <c r="CD2692" s="0" t="n">
        <v>-0.0201262815036066</v>
      </c>
      <c r="CE2692" s="0" t="n">
        <v>1</v>
      </c>
    </row>
    <row r="2693" customFormat="false" ht="15" hidden="false" customHeight="false" outlineLevel="0" collapsed="false">
      <c r="A2693" s="0" t="s">
        <v>8650</v>
      </c>
      <c r="B2693" s="0" t="n">
        <v>3998</v>
      </c>
      <c r="C2693" s="0" t="n">
        <v>0.0891758096299806</v>
      </c>
      <c r="D2693" s="0" t="n">
        <v>56</v>
      </c>
      <c r="E2693" s="0" t="n">
        <f aca="false">IF(ISNUMBER($BA2693),$BA2693,IF(AND(ISNUMBER($D2693),ISNUMBER($BW2693),ISNUMBER($BX2693)),$D2693*($BX2693-$BW2693+1),""))</f>
        <v>56</v>
      </c>
      <c r="H2693" s="0" t="s">
        <v>118</v>
      </c>
      <c r="I2693" s="0" t="s">
        <v>119</v>
      </c>
      <c r="J2693" s="0" t="n">
        <f aca="false">IF($BW2693&lt;&gt;"",$BW2693,"")</f>
        <v>2015</v>
      </c>
      <c r="K2693" s="0" t="n">
        <f aca="false">IF($BX2693&lt;&gt;"",$BX2693,"")</f>
        <v>2015</v>
      </c>
      <c r="L2693" s="0" t="n">
        <f aca="false">IF(AND(ISNUMBER($BW2693),ISNUMBER($BX2693)),($BW2693+$BX2693)/2,"")</f>
        <v>2015</v>
      </c>
      <c r="M2693" s="0" t="n">
        <f aca="false">IF($L2693&lt;&gt;"",$L2693,"")</f>
        <v>2015</v>
      </c>
      <c r="N2693" s="0" t="n">
        <f aca="false">IF(AND(ISNUMBER($BW2693),ISNUMBER($BX2693)),MIN(1,MAX(0,($BX2693-2016+1)/($BX2693-$BW2693+1))),"")</f>
        <v>0</v>
      </c>
      <c r="O2693" s="0" t="n">
        <f aca="false">IF(AND(ISNUMBER($BW2693),ISNUMBER($BX2693)),MIN(1,MAX(0,($BX2693-2017+1)/($BX2693-$BW2693+1))),"")</f>
        <v>0</v>
      </c>
      <c r="P2693" s="0" t="n">
        <f aca="false">IF(AND(ISNUMBER($BW2693),ISNUMBER($BX2693)),MIN(1,MAX(0,($BX2693-2018+1)/($BX2693-$BW2693+1))),"")</f>
        <v>0</v>
      </c>
      <c r="Q2693" s="0" t="n">
        <f aca="false">IF(AND(ISNUMBER($BW2693),ISNUMBER($BX2693)),MIN(1,MAX(0,($BX2693-2019+1)/($BX2693-$BW2693+1))),"")</f>
        <v>0</v>
      </c>
      <c r="R2693" s="0" t="n">
        <f aca="false">IF(AND(ISNUMBER($BW2693),ISNUMBER($BX2693)),MIN(1,MAX(0,($BX2693-2016+1)/($BX2693-$BW2693+1))),"")</f>
        <v>0</v>
      </c>
      <c r="S2693" s="0" t="n">
        <f aca="false">IF($L2693&lt;&gt;"",IF($L2693&gt;=2015.5,1,0),"")</f>
        <v>0</v>
      </c>
      <c r="T2693" s="0" t="n">
        <f aca="false">IF($L2693&lt;&gt;"",IF($L2693&gt;=2016,1,0),"")</f>
        <v>0</v>
      </c>
      <c r="U2693" s="0" t="n">
        <f aca="false">IF(ISNUMBER($BX2693),IF($BX2693&gt;=2016,1,0),"")</f>
        <v>0</v>
      </c>
      <c r="V2693" s="0" t="n">
        <f aca="false">IF(ISNUMBER($BW2693),IF($BW2693&gt;=2016,1,0),"")</f>
        <v>0</v>
      </c>
      <c r="W2693" s="0" t="str">
        <f aca="false">IF(AND(ISNUMBER($BW2693),ISNUMBER($BX2693)),IF($BW2693&gt;=2016,"post-only",IF($BX2693&lt;2016,"pre-only","mixed")),"")</f>
        <v>pre-only</v>
      </c>
      <c r="X2693" s="0" t="n">
        <f aca="false">IF(AND(ISNUMBER($BW2693),ISNUMBER($BX2693)),MIN(1,MAX(0,($BX2693-2017+1)/($BX2693-$BW2693+1))),"")</f>
        <v>0</v>
      </c>
      <c r="Y2693" s="0" t="n">
        <f aca="false">IF(AND(ISNUMBER($BW2693),ISNUMBER($BX2693)),MIN(1,MAX(0,($BX2693-2018+1)/($BX2693-$BW2693+1))),"")</f>
        <v>0</v>
      </c>
      <c r="Z2693" s="0" t="n">
        <f aca="false">IF(AND(ISNUMBER($BW2693),ISNUMBER($BX2693)),MIN(1,MAX(0,($BX2693-2019+1)/($BX2693-$BW2693+1))),"")</f>
        <v>0</v>
      </c>
      <c r="AA2693" s="0" t="n">
        <f aca="false">IF(ISNUMBER($BX2693),IF($BX2693&gt;=2017,1,0),"")</f>
        <v>0</v>
      </c>
      <c r="AB2693" s="0" t="n">
        <f aca="false">IF(ISNUMBER($BX2693),IF($BX2693&gt;=2018,1,0),"")</f>
        <v>0</v>
      </c>
      <c r="AC2693" s="0" t="n">
        <f aca="false">IF(ISNUMBER($BX2693),IF($BX2693&gt;=2019,1,0),"")</f>
        <v>0</v>
      </c>
      <c r="AD2693" s="0" t="n">
        <f aca="false">IF($L2693&lt;&gt;"",IF($L2693&gt;2013,1,0),"")</f>
        <v>1</v>
      </c>
      <c r="AE2693" s="0" t="n">
        <f aca="false">IF($L2693&lt;&gt;"",1+IF($L2693&gt;2011,1,0)+IF($L2693&gt;2014,1,0),"")</f>
        <v>3</v>
      </c>
      <c r="AF2693" s="0" t="s">
        <v>310</v>
      </c>
      <c r="AG2693" s="0" t="s">
        <v>88</v>
      </c>
      <c r="AH2693" s="0" t="s">
        <v>89</v>
      </c>
      <c r="AI2693" s="0" t="s">
        <v>497</v>
      </c>
      <c r="AJ2693" s="0" t="s">
        <v>497</v>
      </c>
      <c r="AK2693" s="0" t="str">
        <f aca="false">IF(AND($CF2693&lt;&gt;"",IFERROR(INDEX(subsample_country_map!$B:$B,MATCH($CF2693,subsample_country_map!$A:$A,0)),"")&lt;&gt;""),INDEX(subsample_country_map!$B:$B,MATCH($CF2693,subsample_country_map!$A:$A,0)),INDEX(lookup!$AA:$AA,MATCH($A2693,lookup!$A:$A,0)))</f>
        <v>2_Europe</v>
      </c>
      <c r="AL2693" s="0" t="str">
        <f aca="false">IF(AND($CF2693&lt;&gt;"",IFERROR(INDEX(subsample_country_map!$C:$C,MATCH($CF2693,subsample_country_map!$A:$A,0)),"")&lt;&gt;""),INDEX(subsample_country_map!$C:$C,MATCH($CF2693,subsample_country_map!$A:$A,0)),INDEX(lookup!$AB:$AB,MATCH($A2693,lookup!$A:$A,0)))</f>
        <v>1_developed</v>
      </c>
      <c r="AM2693" s="0" t="str">
        <f aca="false">IF(AND($CF2693&lt;&gt;"",IFERROR(INDEX(subsample_country_map!$D:$D,MATCH($CF2693,subsample_country_map!$A:$A,0)),"")&lt;&gt;""),INDEX(subsample_country_map!$D:$D,MATCH($CF2693,subsample_country_map!$A:$A,0)),INDEX(lookup!$AC:$AC,MATCH($A2693,lookup!$A:$A,0)))</f>
        <v>1_western</v>
      </c>
      <c r="AN2693" s="0" t="str">
        <f aca="false">IF(AND($CF2693&lt;&gt;"",IFERROR(INDEX(subsample_country_map!$E:$E,MATCH($CF2693,subsample_country_map!$A:$A,0)),"")&lt;&gt;""),INDEX(subsample_country_map!$E:$E,MATCH($CF2693,subsample_country_map!$A:$A,0)),INDEX(lookup!$AD:$AD,MATCH($A2693,lookup!$A:$A,0)))</f>
        <v>2_civil law</v>
      </c>
      <c r="AO2693" s="0" t="str">
        <f aca="false">INDEX(lookup!$Y:$Y,MATCH($A2693,lookup!$A:$A,0))</f>
        <v>0_published</v>
      </c>
      <c r="AP2693" s="0" t="str">
        <f aca="false">INDEX(lookup!$Z:$Z,MATCH($A2693,lookup!$A:$A,0))</f>
        <v>0_VHB low</v>
      </c>
      <c r="AQ2693" s="0" t="str">
        <f aca="false">INDEX(lookup!$W:$W,MATCH($A2693,lookup!$A:$A,0))</f>
        <v>3_mgmt</v>
      </c>
      <c r="AS2693" s="0" t="s">
        <v>91</v>
      </c>
      <c r="AT2693" s="0" t="s">
        <v>111</v>
      </c>
      <c r="AU2693" s="0" t="s">
        <v>93</v>
      </c>
      <c r="AX2693" s="0" t="s">
        <v>1250</v>
      </c>
      <c r="AY2693" s="0" t="s">
        <v>8651</v>
      </c>
      <c r="BA2693" s="0" t="n">
        <v>56</v>
      </c>
      <c r="BB2693" s="0" t="s">
        <v>96</v>
      </c>
      <c r="BC2693" s="0" t="s">
        <v>1475</v>
      </c>
      <c r="BD2693" s="0" t="s">
        <v>348</v>
      </c>
      <c r="BE2693" s="0" t="s">
        <v>98</v>
      </c>
      <c r="BI2693" s="0" t="s">
        <v>143</v>
      </c>
      <c r="BJ2693" s="0" t="s">
        <v>8652</v>
      </c>
      <c r="BK2693" s="0" t="s">
        <v>2390</v>
      </c>
      <c r="BL2693" s="0" t="s">
        <v>8653</v>
      </c>
      <c r="BM2693" s="0" t="s">
        <v>8654</v>
      </c>
      <c r="BN2693" s="0" t="s">
        <v>8655</v>
      </c>
      <c r="BO2693" s="0" t="s">
        <v>769</v>
      </c>
      <c r="BP2693" s="0" t="s">
        <v>8650</v>
      </c>
      <c r="BQ2693" s="0" t="s">
        <v>127</v>
      </c>
      <c r="BT2693" s="0" t="n">
        <v>0</v>
      </c>
      <c r="BU2693" s="0" t="s">
        <v>8656</v>
      </c>
      <c r="BW2693" s="0" t="n">
        <v>2015</v>
      </c>
      <c r="BX2693" s="0" t="n">
        <v>2015</v>
      </c>
      <c r="BY2693" s="0" t="s">
        <v>8657</v>
      </c>
      <c r="BZ2693" s="0" t="n">
        <v>2015</v>
      </c>
      <c r="CA2693" s="0" t="n">
        <v>0</v>
      </c>
      <c r="CB2693" s="0" t="n">
        <v>0</v>
      </c>
      <c r="CC2693" s="0" t="n">
        <v>0</v>
      </c>
      <c r="CD2693" s="0" t="n">
        <v>0.0894133289702284</v>
      </c>
      <c r="CE2693" s="0" t="n">
        <v>1</v>
      </c>
    </row>
    <row r="2694" customFormat="false" ht="15" hidden="false" customHeight="false" outlineLevel="0" collapsed="false">
      <c r="A2694" s="0" t="s">
        <v>8650</v>
      </c>
      <c r="B2694" s="0" t="n">
        <v>3999</v>
      </c>
      <c r="C2694" s="0" t="n">
        <v>0.146724668837249</v>
      </c>
      <c r="D2694" s="0" t="n">
        <v>56</v>
      </c>
      <c r="E2694" s="0" t="n">
        <f aca="false">IF(ISNUMBER($BA2694),$BA2694,IF(AND(ISNUMBER($D2694),ISNUMBER($BW2694),ISNUMBER($BX2694)),$D2694*($BX2694-$BW2694+1),""))</f>
        <v>56</v>
      </c>
      <c r="H2694" s="0" t="s">
        <v>118</v>
      </c>
      <c r="I2694" s="0" t="s">
        <v>119</v>
      </c>
      <c r="J2694" s="0" t="n">
        <f aca="false">IF($BW2694&lt;&gt;"",$BW2694,"")</f>
        <v>2015</v>
      </c>
      <c r="K2694" s="0" t="n">
        <f aca="false">IF($BX2694&lt;&gt;"",$BX2694,"")</f>
        <v>2015</v>
      </c>
      <c r="L2694" s="0" t="n">
        <f aca="false">IF(AND(ISNUMBER($BW2694),ISNUMBER($BX2694)),($BW2694+$BX2694)/2,"")</f>
        <v>2015</v>
      </c>
      <c r="M2694" s="0" t="n">
        <f aca="false">IF($L2694&lt;&gt;"",$L2694,"")</f>
        <v>2015</v>
      </c>
      <c r="N2694" s="0" t="n">
        <f aca="false">IF(AND(ISNUMBER($BW2694),ISNUMBER($BX2694)),MIN(1,MAX(0,($BX2694-2016+1)/($BX2694-$BW2694+1))),"")</f>
        <v>0</v>
      </c>
      <c r="O2694" s="0" t="n">
        <f aca="false">IF(AND(ISNUMBER($BW2694),ISNUMBER($BX2694)),MIN(1,MAX(0,($BX2694-2017+1)/($BX2694-$BW2694+1))),"")</f>
        <v>0</v>
      </c>
      <c r="P2694" s="0" t="n">
        <f aca="false">IF(AND(ISNUMBER($BW2694),ISNUMBER($BX2694)),MIN(1,MAX(0,($BX2694-2018+1)/($BX2694-$BW2694+1))),"")</f>
        <v>0</v>
      </c>
      <c r="Q2694" s="0" t="n">
        <f aca="false">IF(AND(ISNUMBER($BW2694),ISNUMBER($BX2694)),MIN(1,MAX(0,($BX2694-2019+1)/($BX2694-$BW2694+1))),"")</f>
        <v>0</v>
      </c>
      <c r="R2694" s="0" t="n">
        <f aca="false">IF(AND(ISNUMBER($BW2694),ISNUMBER($BX2694)),MIN(1,MAX(0,($BX2694-2016+1)/($BX2694-$BW2694+1))),"")</f>
        <v>0</v>
      </c>
      <c r="S2694" s="0" t="n">
        <f aca="false">IF($L2694&lt;&gt;"",IF($L2694&gt;=2015.5,1,0),"")</f>
        <v>0</v>
      </c>
      <c r="T2694" s="0" t="n">
        <f aca="false">IF($L2694&lt;&gt;"",IF($L2694&gt;=2016,1,0),"")</f>
        <v>0</v>
      </c>
      <c r="U2694" s="0" t="n">
        <f aca="false">IF(ISNUMBER($BX2694),IF($BX2694&gt;=2016,1,0),"")</f>
        <v>0</v>
      </c>
      <c r="V2694" s="0" t="n">
        <f aca="false">IF(ISNUMBER($BW2694),IF($BW2694&gt;=2016,1,0),"")</f>
        <v>0</v>
      </c>
      <c r="W2694" s="0" t="str">
        <f aca="false">IF(AND(ISNUMBER($BW2694),ISNUMBER($BX2694)),IF($BW2694&gt;=2016,"post-only",IF($BX2694&lt;2016,"pre-only","mixed")),"")</f>
        <v>pre-only</v>
      </c>
      <c r="X2694" s="0" t="n">
        <f aca="false">IF(AND(ISNUMBER($BW2694),ISNUMBER($BX2694)),MIN(1,MAX(0,($BX2694-2017+1)/($BX2694-$BW2694+1))),"")</f>
        <v>0</v>
      </c>
      <c r="Y2694" s="0" t="n">
        <f aca="false">IF(AND(ISNUMBER($BW2694),ISNUMBER($BX2694)),MIN(1,MAX(0,($BX2694-2018+1)/($BX2694-$BW2694+1))),"")</f>
        <v>0</v>
      </c>
      <c r="Z2694" s="0" t="n">
        <f aca="false">IF(AND(ISNUMBER($BW2694),ISNUMBER($BX2694)),MIN(1,MAX(0,($BX2694-2019+1)/($BX2694-$BW2694+1))),"")</f>
        <v>0</v>
      </c>
      <c r="AA2694" s="0" t="n">
        <f aca="false">IF(ISNUMBER($BX2694),IF($BX2694&gt;=2017,1,0),"")</f>
        <v>0</v>
      </c>
      <c r="AB2694" s="0" t="n">
        <f aca="false">IF(ISNUMBER($BX2694),IF($BX2694&gt;=2018,1,0),"")</f>
        <v>0</v>
      </c>
      <c r="AC2694" s="0" t="n">
        <f aca="false">IF(ISNUMBER($BX2694),IF($BX2694&gt;=2019,1,0),"")</f>
        <v>0</v>
      </c>
      <c r="AD2694" s="0" t="n">
        <f aca="false">IF($L2694&lt;&gt;"",IF($L2694&gt;2013,1,0),"")</f>
        <v>1</v>
      </c>
      <c r="AE2694" s="0" t="n">
        <f aca="false">IF($L2694&lt;&gt;"",1+IF($L2694&gt;2011,1,0)+IF($L2694&gt;2014,1,0),"")</f>
        <v>3</v>
      </c>
      <c r="AF2694" s="0" t="s">
        <v>310</v>
      </c>
      <c r="AG2694" s="0" t="s">
        <v>88</v>
      </c>
      <c r="AH2694" s="0" t="s">
        <v>89</v>
      </c>
      <c r="AI2694" s="0" t="s">
        <v>497</v>
      </c>
      <c r="AJ2694" s="0" t="s">
        <v>497</v>
      </c>
      <c r="AK2694" s="0" t="str">
        <f aca="false">IF(AND($CF2694&lt;&gt;"",IFERROR(INDEX(subsample_country_map!$B:$B,MATCH($CF2694,subsample_country_map!$A:$A,0)),"")&lt;&gt;""),INDEX(subsample_country_map!$B:$B,MATCH($CF2694,subsample_country_map!$A:$A,0)),INDEX(lookup!$AA:$AA,MATCH($A2694,lookup!$A:$A,0)))</f>
        <v>2_Europe</v>
      </c>
      <c r="AL2694" s="0" t="str">
        <f aca="false">IF(AND($CF2694&lt;&gt;"",IFERROR(INDEX(subsample_country_map!$C:$C,MATCH($CF2694,subsample_country_map!$A:$A,0)),"")&lt;&gt;""),INDEX(subsample_country_map!$C:$C,MATCH($CF2694,subsample_country_map!$A:$A,0)),INDEX(lookup!$AB:$AB,MATCH($A2694,lookup!$A:$A,0)))</f>
        <v>1_developed</v>
      </c>
      <c r="AM2694" s="0" t="str">
        <f aca="false">IF(AND($CF2694&lt;&gt;"",IFERROR(INDEX(subsample_country_map!$D:$D,MATCH($CF2694,subsample_country_map!$A:$A,0)),"")&lt;&gt;""),INDEX(subsample_country_map!$D:$D,MATCH($CF2694,subsample_country_map!$A:$A,0)),INDEX(lookup!$AC:$AC,MATCH($A2694,lookup!$A:$A,0)))</f>
        <v>1_western</v>
      </c>
      <c r="AN2694" s="0" t="str">
        <f aca="false">IF(AND($CF2694&lt;&gt;"",IFERROR(INDEX(subsample_country_map!$E:$E,MATCH($CF2694,subsample_country_map!$A:$A,0)),"")&lt;&gt;""),INDEX(subsample_country_map!$E:$E,MATCH($CF2694,subsample_country_map!$A:$A,0)),INDEX(lookup!$AD:$AD,MATCH($A2694,lookup!$A:$A,0)))</f>
        <v>2_civil law</v>
      </c>
      <c r="AO2694" s="0" t="str">
        <f aca="false">INDEX(lookup!$Y:$Y,MATCH($A2694,lookup!$A:$A,0))</f>
        <v>0_published</v>
      </c>
      <c r="AP2694" s="0" t="str">
        <f aca="false">INDEX(lookup!$Z:$Z,MATCH($A2694,lookup!$A:$A,0))</f>
        <v>0_VHB low</v>
      </c>
      <c r="AQ2694" s="0" t="str">
        <f aca="false">INDEX(lookup!$W:$W,MATCH($A2694,lookup!$A:$A,0))</f>
        <v>3_mgmt</v>
      </c>
      <c r="AS2694" s="0" t="s">
        <v>91</v>
      </c>
      <c r="AT2694" s="0" t="s">
        <v>111</v>
      </c>
      <c r="AU2694" s="0" t="s">
        <v>93</v>
      </c>
      <c r="AX2694" s="0" t="s">
        <v>2552</v>
      </c>
      <c r="AY2694" s="0" t="s">
        <v>8658</v>
      </c>
      <c r="BA2694" s="0" t="n">
        <v>56</v>
      </c>
      <c r="BB2694" s="0" t="s">
        <v>96</v>
      </c>
      <c r="BC2694" s="0" t="s">
        <v>1475</v>
      </c>
      <c r="BD2694" s="0" t="s">
        <v>348</v>
      </c>
      <c r="BE2694" s="0" t="s">
        <v>98</v>
      </c>
      <c r="BI2694" s="0" t="s">
        <v>143</v>
      </c>
      <c r="BJ2694" s="0" t="s">
        <v>8652</v>
      </c>
      <c r="BK2694" s="0" t="s">
        <v>2390</v>
      </c>
      <c r="BL2694" s="0" t="s">
        <v>8659</v>
      </c>
      <c r="BM2694" s="0" t="s">
        <v>8660</v>
      </c>
      <c r="BN2694" s="0" t="s">
        <v>8655</v>
      </c>
      <c r="BO2694" s="0" t="s">
        <v>769</v>
      </c>
      <c r="BP2694" s="0" t="s">
        <v>8650</v>
      </c>
      <c r="BQ2694" s="0" t="s">
        <v>127</v>
      </c>
      <c r="BT2694" s="0" t="n">
        <v>0</v>
      </c>
      <c r="BU2694" s="0" t="s">
        <v>8656</v>
      </c>
      <c r="BW2694" s="0" t="n">
        <v>2015</v>
      </c>
      <c r="BX2694" s="0" t="n">
        <v>2015</v>
      </c>
      <c r="BY2694" s="0" t="s">
        <v>8657</v>
      </c>
      <c r="BZ2694" s="0" t="n">
        <v>2015</v>
      </c>
      <c r="CA2694" s="0" t="n">
        <v>0</v>
      </c>
      <c r="CB2694" s="0" t="n">
        <v>0</v>
      </c>
      <c r="CC2694" s="0" t="n">
        <v>0</v>
      </c>
      <c r="CD2694" s="0" t="n">
        <v>0.147791384253324</v>
      </c>
      <c r="CE2694" s="0" t="n">
        <v>1</v>
      </c>
    </row>
    <row r="2695" customFormat="false" ht="15" hidden="false" customHeight="false" outlineLevel="0" collapsed="false">
      <c r="A2695" s="0" t="s">
        <v>8650</v>
      </c>
      <c r="B2695" s="0" t="n">
        <v>4000</v>
      </c>
      <c r="C2695" s="0" t="n">
        <v>-0.296118848844544</v>
      </c>
      <c r="D2695" s="0" t="n">
        <v>56</v>
      </c>
      <c r="E2695" s="0" t="n">
        <f aca="false">IF(ISNUMBER($BA2695),$BA2695,IF(AND(ISNUMBER($D2695),ISNUMBER($BW2695),ISNUMBER($BX2695)),$D2695*($BX2695-$BW2695+1),""))</f>
        <v>56</v>
      </c>
      <c r="H2695" s="0" t="s">
        <v>118</v>
      </c>
      <c r="I2695" s="0" t="s">
        <v>119</v>
      </c>
      <c r="J2695" s="0" t="n">
        <f aca="false">IF($BW2695&lt;&gt;"",$BW2695,"")</f>
        <v>2015</v>
      </c>
      <c r="K2695" s="0" t="n">
        <f aca="false">IF($BX2695&lt;&gt;"",$BX2695,"")</f>
        <v>2015</v>
      </c>
      <c r="L2695" s="0" t="n">
        <f aca="false">IF(AND(ISNUMBER($BW2695),ISNUMBER($BX2695)),($BW2695+$BX2695)/2,"")</f>
        <v>2015</v>
      </c>
      <c r="M2695" s="0" t="n">
        <f aca="false">IF($L2695&lt;&gt;"",$L2695,"")</f>
        <v>2015</v>
      </c>
      <c r="N2695" s="0" t="n">
        <f aca="false">IF(AND(ISNUMBER($BW2695),ISNUMBER($BX2695)),MIN(1,MAX(0,($BX2695-2016+1)/($BX2695-$BW2695+1))),"")</f>
        <v>0</v>
      </c>
      <c r="O2695" s="0" t="n">
        <f aca="false">IF(AND(ISNUMBER($BW2695),ISNUMBER($BX2695)),MIN(1,MAX(0,($BX2695-2017+1)/($BX2695-$BW2695+1))),"")</f>
        <v>0</v>
      </c>
      <c r="P2695" s="0" t="n">
        <f aca="false">IF(AND(ISNUMBER($BW2695),ISNUMBER($BX2695)),MIN(1,MAX(0,($BX2695-2018+1)/($BX2695-$BW2695+1))),"")</f>
        <v>0</v>
      </c>
      <c r="Q2695" s="0" t="n">
        <f aca="false">IF(AND(ISNUMBER($BW2695),ISNUMBER($BX2695)),MIN(1,MAX(0,($BX2695-2019+1)/($BX2695-$BW2695+1))),"")</f>
        <v>0</v>
      </c>
      <c r="R2695" s="0" t="n">
        <f aca="false">IF(AND(ISNUMBER($BW2695),ISNUMBER($BX2695)),MIN(1,MAX(0,($BX2695-2016+1)/($BX2695-$BW2695+1))),"")</f>
        <v>0</v>
      </c>
      <c r="S2695" s="0" t="n">
        <f aca="false">IF($L2695&lt;&gt;"",IF($L2695&gt;=2015.5,1,0),"")</f>
        <v>0</v>
      </c>
      <c r="T2695" s="0" t="n">
        <f aca="false">IF($L2695&lt;&gt;"",IF($L2695&gt;=2016,1,0),"")</f>
        <v>0</v>
      </c>
      <c r="U2695" s="0" t="n">
        <f aca="false">IF(ISNUMBER($BX2695),IF($BX2695&gt;=2016,1,0),"")</f>
        <v>0</v>
      </c>
      <c r="V2695" s="0" t="n">
        <f aca="false">IF(ISNUMBER($BW2695),IF($BW2695&gt;=2016,1,0),"")</f>
        <v>0</v>
      </c>
      <c r="W2695" s="0" t="str">
        <f aca="false">IF(AND(ISNUMBER($BW2695),ISNUMBER($BX2695)),IF($BW2695&gt;=2016,"post-only",IF($BX2695&lt;2016,"pre-only","mixed")),"")</f>
        <v>pre-only</v>
      </c>
      <c r="X2695" s="0" t="n">
        <f aca="false">IF(AND(ISNUMBER($BW2695),ISNUMBER($BX2695)),MIN(1,MAX(0,($BX2695-2017+1)/($BX2695-$BW2695+1))),"")</f>
        <v>0</v>
      </c>
      <c r="Y2695" s="0" t="n">
        <f aca="false">IF(AND(ISNUMBER($BW2695),ISNUMBER($BX2695)),MIN(1,MAX(0,($BX2695-2018+1)/($BX2695-$BW2695+1))),"")</f>
        <v>0</v>
      </c>
      <c r="Z2695" s="0" t="n">
        <f aca="false">IF(AND(ISNUMBER($BW2695),ISNUMBER($BX2695)),MIN(1,MAX(0,($BX2695-2019+1)/($BX2695-$BW2695+1))),"")</f>
        <v>0</v>
      </c>
      <c r="AA2695" s="0" t="n">
        <f aca="false">IF(ISNUMBER($BX2695),IF($BX2695&gt;=2017,1,0),"")</f>
        <v>0</v>
      </c>
      <c r="AB2695" s="0" t="n">
        <f aca="false">IF(ISNUMBER($BX2695),IF($BX2695&gt;=2018,1,0),"")</f>
        <v>0</v>
      </c>
      <c r="AC2695" s="0" t="n">
        <f aca="false">IF(ISNUMBER($BX2695),IF($BX2695&gt;=2019,1,0),"")</f>
        <v>0</v>
      </c>
      <c r="AD2695" s="0" t="n">
        <f aca="false">IF($L2695&lt;&gt;"",IF($L2695&gt;2013,1,0),"")</f>
        <v>1</v>
      </c>
      <c r="AE2695" s="0" t="n">
        <f aca="false">IF($L2695&lt;&gt;"",1+IF($L2695&gt;2011,1,0)+IF($L2695&gt;2014,1,0),"")</f>
        <v>3</v>
      </c>
      <c r="AF2695" s="0" t="s">
        <v>310</v>
      </c>
      <c r="AG2695" s="0" t="s">
        <v>88</v>
      </c>
      <c r="AH2695" s="0" t="s">
        <v>89</v>
      </c>
      <c r="AI2695" s="0" t="s">
        <v>497</v>
      </c>
      <c r="AJ2695" s="0" t="s">
        <v>497</v>
      </c>
      <c r="AK2695" s="0" t="str">
        <f aca="false">IF(AND($CF2695&lt;&gt;"",IFERROR(INDEX(subsample_country_map!$B:$B,MATCH($CF2695,subsample_country_map!$A:$A,0)),"")&lt;&gt;""),INDEX(subsample_country_map!$B:$B,MATCH($CF2695,subsample_country_map!$A:$A,0)),INDEX(lookup!$AA:$AA,MATCH($A2695,lookup!$A:$A,0)))</f>
        <v>2_Europe</v>
      </c>
      <c r="AL2695" s="0" t="str">
        <f aca="false">IF(AND($CF2695&lt;&gt;"",IFERROR(INDEX(subsample_country_map!$C:$C,MATCH($CF2695,subsample_country_map!$A:$A,0)),"")&lt;&gt;""),INDEX(subsample_country_map!$C:$C,MATCH($CF2695,subsample_country_map!$A:$A,0)),INDEX(lookup!$AB:$AB,MATCH($A2695,lookup!$A:$A,0)))</f>
        <v>1_developed</v>
      </c>
      <c r="AM2695" s="0" t="str">
        <f aca="false">IF(AND($CF2695&lt;&gt;"",IFERROR(INDEX(subsample_country_map!$D:$D,MATCH($CF2695,subsample_country_map!$A:$A,0)),"")&lt;&gt;""),INDEX(subsample_country_map!$D:$D,MATCH($CF2695,subsample_country_map!$A:$A,0)),INDEX(lookup!$AC:$AC,MATCH($A2695,lookup!$A:$A,0)))</f>
        <v>1_western</v>
      </c>
      <c r="AN2695" s="0" t="str">
        <f aca="false">IF(AND($CF2695&lt;&gt;"",IFERROR(INDEX(subsample_country_map!$E:$E,MATCH($CF2695,subsample_country_map!$A:$A,0)),"")&lt;&gt;""),INDEX(subsample_country_map!$E:$E,MATCH($CF2695,subsample_country_map!$A:$A,0)),INDEX(lookup!$AD:$AD,MATCH($A2695,lookup!$A:$A,0)))</f>
        <v>2_civil law</v>
      </c>
      <c r="AO2695" s="0" t="str">
        <f aca="false">INDEX(lookup!$Y:$Y,MATCH($A2695,lookup!$A:$A,0))</f>
        <v>0_published</v>
      </c>
      <c r="AP2695" s="0" t="str">
        <f aca="false">INDEX(lookup!$Z:$Z,MATCH($A2695,lookup!$A:$A,0))</f>
        <v>0_VHB low</v>
      </c>
      <c r="AQ2695" s="0" t="str">
        <f aca="false">INDEX(lookup!$W:$W,MATCH($A2695,lookup!$A:$A,0))</f>
        <v>3_mgmt</v>
      </c>
      <c r="AS2695" s="0" t="s">
        <v>91</v>
      </c>
      <c r="AT2695" s="0" t="s">
        <v>111</v>
      </c>
      <c r="AU2695" s="0" t="s">
        <v>93</v>
      </c>
      <c r="AX2695" s="0" t="s">
        <v>198</v>
      </c>
      <c r="AY2695" s="0" t="s">
        <v>2665</v>
      </c>
      <c r="BA2695" s="0" t="n">
        <v>56</v>
      </c>
      <c r="BB2695" s="0" t="s">
        <v>96</v>
      </c>
      <c r="BC2695" s="0" t="s">
        <v>1475</v>
      </c>
      <c r="BD2695" s="0" t="s">
        <v>348</v>
      </c>
      <c r="BE2695" s="0" t="s">
        <v>98</v>
      </c>
      <c r="BI2695" s="0" t="s">
        <v>143</v>
      </c>
      <c r="BJ2695" s="0" t="s">
        <v>8652</v>
      </c>
      <c r="BK2695" s="0" t="s">
        <v>2390</v>
      </c>
      <c r="BL2695" s="0" t="s">
        <v>8661</v>
      </c>
      <c r="BM2695" s="0" t="s">
        <v>8662</v>
      </c>
      <c r="BN2695" s="0" t="s">
        <v>8655</v>
      </c>
      <c r="BO2695" s="0" t="s">
        <v>769</v>
      </c>
      <c r="BP2695" s="0" t="s">
        <v>8650</v>
      </c>
      <c r="BQ2695" s="0" t="s">
        <v>127</v>
      </c>
      <c r="BT2695" s="0" t="n">
        <v>0</v>
      </c>
      <c r="BU2695" s="0" t="s">
        <v>8656</v>
      </c>
      <c r="BW2695" s="0" t="n">
        <v>2015</v>
      </c>
      <c r="BX2695" s="0" t="n">
        <v>2015</v>
      </c>
      <c r="BY2695" s="0" t="s">
        <v>8657</v>
      </c>
      <c r="BZ2695" s="0" t="n">
        <v>2015</v>
      </c>
      <c r="CA2695" s="0" t="n">
        <v>0</v>
      </c>
      <c r="CB2695" s="0" t="n">
        <v>0</v>
      </c>
      <c r="CC2695" s="0" t="n">
        <v>0</v>
      </c>
      <c r="CD2695" s="0" t="n">
        <v>-0.305260027268999</v>
      </c>
      <c r="CE2695" s="0" t="n">
        <v>1</v>
      </c>
    </row>
    <row r="2696" customFormat="false" ht="15" hidden="false" customHeight="false" outlineLevel="0" collapsed="false">
      <c r="A2696" s="0" t="s">
        <v>841</v>
      </c>
      <c r="B2696" s="0" t="n">
        <v>2</v>
      </c>
      <c r="C2696" s="0" t="n">
        <v>0.108850313452919</v>
      </c>
      <c r="D2696" s="0" t="n">
        <v>36</v>
      </c>
      <c r="E2696" s="0" t="n">
        <f aca="false">IF(ISNUMBER($BA2696),$BA2696,IF(AND(ISNUMBER($D2696),ISNUMBER($BW2696),ISNUMBER($BX2696)),$D2696*($BX2696-$BW2696+1),""))</f>
        <v>252</v>
      </c>
      <c r="F2696" s="0" t="s">
        <v>8663</v>
      </c>
      <c r="G2696" s="0" t="s">
        <v>8664</v>
      </c>
      <c r="H2696" s="0" t="s">
        <v>118</v>
      </c>
      <c r="I2696" s="0" t="s">
        <v>842</v>
      </c>
      <c r="J2696" s="0" t="n">
        <f aca="false">IF($BW2696&lt;&gt;"",$BW2696,"")</f>
        <v>2011</v>
      </c>
      <c r="K2696" s="0" t="n">
        <f aca="false">IF($BX2696&lt;&gt;"",$BX2696,"")</f>
        <v>2017</v>
      </c>
      <c r="L2696" s="0" t="n">
        <f aca="false">IF(AND(ISNUMBER($BW2696),ISNUMBER($BX2696)),($BW2696+$BX2696)/2,"")</f>
        <v>2014</v>
      </c>
      <c r="M2696" s="0" t="n">
        <f aca="false">IF($L2696&lt;&gt;"",$L2696,"")</f>
        <v>2014</v>
      </c>
      <c r="N2696" s="0" t="n">
        <f aca="false">IF(AND(ISNUMBER($BW2696),ISNUMBER($BX2696)),MIN(1,MAX(0,($BX2696-2016+1)/($BX2696-$BW2696+1))),"")</f>
        <v>0.285714285714286</v>
      </c>
      <c r="O2696" s="0" t="n">
        <f aca="false">IF(AND(ISNUMBER($BW2696),ISNUMBER($BX2696)),MIN(1,MAX(0,($BX2696-2017+1)/($BX2696-$BW2696+1))),"")</f>
        <v>0.142857142857143</v>
      </c>
      <c r="P2696" s="0" t="n">
        <f aca="false">IF(AND(ISNUMBER($BW2696),ISNUMBER($BX2696)),MIN(1,MAX(0,($BX2696-2018+1)/($BX2696-$BW2696+1))),"")</f>
        <v>0</v>
      </c>
      <c r="Q2696" s="0" t="n">
        <f aca="false">IF(AND(ISNUMBER($BW2696),ISNUMBER($BX2696)),MIN(1,MAX(0,($BX2696-2019+1)/($BX2696-$BW2696+1))),"")</f>
        <v>0</v>
      </c>
      <c r="R2696" s="0" t="n">
        <f aca="false">IF(AND(ISNUMBER($BW2696),ISNUMBER($BX2696)),MIN(1,MAX(0,($BX2696-2016+1)/($BX2696-$BW2696+1))),"")</f>
        <v>0.285714285714286</v>
      </c>
      <c r="S2696" s="0" t="n">
        <f aca="false">IF($L2696&lt;&gt;"",IF($L2696&gt;=2015.5,1,0),"")</f>
        <v>0</v>
      </c>
      <c r="T2696" s="0" t="n">
        <f aca="false">IF($L2696&lt;&gt;"",IF($L2696&gt;=2016,1,0),"")</f>
        <v>0</v>
      </c>
      <c r="U2696" s="0" t="n">
        <f aca="false">IF(ISNUMBER($BX2696),IF($BX2696&gt;=2016,1,0),"")</f>
        <v>1</v>
      </c>
      <c r="V2696" s="0" t="n">
        <f aca="false">IF(ISNUMBER($BW2696),IF($BW2696&gt;=2016,1,0),"")</f>
        <v>0</v>
      </c>
      <c r="W2696" s="0" t="str">
        <f aca="false">IF(AND(ISNUMBER($BW2696),ISNUMBER($BX2696)),IF($BW2696&gt;=2016,"post-only",IF($BX2696&lt;2016,"pre-only","mixed")),"")</f>
        <v>mixed</v>
      </c>
      <c r="X2696" s="0" t="n">
        <f aca="false">IF(AND(ISNUMBER($BW2696),ISNUMBER($BX2696)),MIN(1,MAX(0,($BX2696-2017+1)/($BX2696-$BW2696+1))),"")</f>
        <v>0.142857142857143</v>
      </c>
      <c r="Y2696" s="0" t="n">
        <f aca="false">IF(AND(ISNUMBER($BW2696),ISNUMBER($BX2696)),MIN(1,MAX(0,($BX2696-2018+1)/($BX2696-$BW2696+1))),"")</f>
        <v>0</v>
      </c>
      <c r="Z2696" s="0" t="n">
        <f aca="false">IF(AND(ISNUMBER($BW2696),ISNUMBER($BX2696)),MIN(1,MAX(0,($BX2696-2019+1)/($BX2696-$BW2696+1))),"")</f>
        <v>0</v>
      </c>
      <c r="AA2696" s="0" t="n">
        <f aca="false">IF(ISNUMBER($BX2696),IF($BX2696&gt;=2017,1,0),"")</f>
        <v>1</v>
      </c>
      <c r="AB2696" s="0" t="n">
        <f aca="false">IF(ISNUMBER($BX2696),IF($BX2696&gt;=2018,1,0),"")</f>
        <v>0</v>
      </c>
      <c r="AC2696" s="0" t="n">
        <f aca="false">IF(ISNUMBER($BX2696),IF($BX2696&gt;=2019,1,0),"")</f>
        <v>0</v>
      </c>
      <c r="AD2696" s="0" t="n">
        <f aca="false">IF($L2696&lt;&gt;"",IF($L2696&gt;2013,1,0),"")</f>
        <v>1</v>
      </c>
      <c r="AE2696" s="0" t="n">
        <f aca="false">IF($L2696&lt;&gt;"",1+IF($L2696&gt;2011,1,0)+IF($L2696&gt;2014,1,0),"")</f>
        <v>2</v>
      </c>
      <c r="AF2696" s="0" t="s">
        <v>87</v>
      </c>
      <c r="AG2696" s="0" t="s">
        <v>88</v>
      </c>
      <c r="AH2696" s="0" t="s">
        <v>89</v>
      </c>
      <c r="AI2696" s="0" t="s">
        <v>90</v>
      </c>
      <c r="AJ2696" s="0" t="s">
        <v>90</v>
      </c>
      <c r="AK2696" s="0" t="str">
        <f aca="false">IF(AND($CF2696&lt;&gt;"",IFERROR(INDEX(subsample_country_map!$B:$B,MATCH($CF2696,subsample_country_map!$A:$A,0)),"")&lt;&gt;""),INDEX(subsample_country_map!$B:$B,MATCH($CF2696,subsample_country_map!$A:$A,0)),INDEX(lookup!$AA:$AA,MATCH($A2696,lookup!$A:$A,0)))</f>
        <v>99_NCE</v>
      </c>
      <c r="AL2696" s="0" t="str">
        <f aca="false">IF(AND($CF2696&lt;&gt;"",IFERROR(INDEX(subsample_country_map!$C:$C,MATCH($CF2696,subsample_country_map!$A:$A,0)),"")&lt;&gt;""),INDEX(subsample_country_map!$C:$C,MATCH($CF2696,subsample_country_map!$A:$A,0)),INDEX(lookup!$AB:$AB,MATCH($A2696,lookup!$A:$A,0)))</f>
        <v>99_NCE</v>
      </c>
      <c r="AM2696" s="0" t="str">
        <f aca="false">IF(AND($CF2696&lt;&gt;"",IFERROR(INDEX(subsample_country_map!$D:$D,MATCH($CF2696,subsample_country_map!$A:$A,0)),"")&lt;&gt;""),INDEX(subsample_country_map!$D:$D,MATCH($CF2696,subsample_country_map!$A:$A,0)),INDEX(lookup!$AC:$AC,MATCH($A2696,lookup!$A:$A,0)))</f>
        <v>99_NCE</v>
      </c>
      <c r="AN2696" s="0" t="str">
        <f aca="false">IF(AND($CF2696&lt;&gt;"",IFERROR(INDEX(subsample_country_map!$E:$E,MATCH($CF2696,subsample_country_map!$A:$A,0)),"")&lt;&gt;""),INDEX(subsample_country_map!$E:$E,MATCH($CF2696,subsample_country_map!$A:$A,0)),INDEX(lookup!$AD:$AD,MATCH($A2696,lookup!$A:$A,0)))</f>
        <v>99_NCE</v>
      </c>
      <c r="AO2696" s="0" t="str">
        <f aca="false">INDEX(lookup!$Y:$Y,MATCH($A2696,lookup!$A:$A,0))</f>
        <v>0_published</v>
      </c>
      <c r="AP2696" s="0" t="str">
        <f aca="false">INDEX(lookup!$Z:$Z,MATCH($A2696,lookup!$A:$A,0))</f>
        <v>1_VHB high</v>
      </c>
      <c r="AQ2696" s="0" t="str">
        <f aca="false">INDEX(lookup!$W:$W,MATCH($A2696,lookup!$A:$A,0))</f>
        <v>1_fin/acc/econ</v>
      </c>
      <c r="AR2696" s="0" t="s">
        <v>8665</v>
      </c>
      <c r="AS2696" s="0" t="s">
        <v>2105</v>
      </c>
      <c r="BO2696" s="0" t="s">
        <v>769</v>
      </c>
      <c r="BP2696" s="0" t="s">
        <v>841</v>
      </c>
      <c r="BQ2696" s="0" t="s">
        <v>2105</v>
      </c>
      <c r="BT2696" s="0" t="n">
        <v>0</v>
      </c>
      <c r="BV2696" s="0" t="n">
        <v>2</v>
      </c>
      <c r="BW2696" s="0" t="n">
        <v>2011</v>
      </c>
      <c r="BX2696" s="0" t="n">
        <v>2017</v>
      </c>
      <c r="BZ2696" s="0" t="n">
        <v>2014</v>
      </c>
      <c r="CA2696" s="0" t="n">
        <v>0.285714285714286</v>
      </c>
      <c r="CB2696" s="0" t="n">
        <v>0</v>
      </c>
      <c r="CC2696" s="0" t="n">
        <v>1</v>
      </c>
      <c r="CD2696" s="0" t="n">
        <v>0.109283296083441</v>
      </c>
      <c r="CE2696" s="0" t="n">
        <v>1</v>
      </c>
    </row>
    <row r="2697" customFormat="false" ht="15" hidden="false" customHeight="false" outlineLevel="0" collapsed="false">
      <c r="A2697" s="0" t="s">
        <v>841</v>
      </c>
      <c r="B2697" s="0" t="n">
        <v>3</v>
      </c>
      <c r="C2697" s="0" t="n">
        <v>0.0617428382753451</v>
      </c>
      <c r="D2697" s="0" t="n">
        <v>36</v>
      </c>
      <c r="E2697" s="0" t="n">
        <f aca="false">IF(ISNUMBER($BA2697),$BA2697,IF(AND(ISNUMBER($D2697),ISNUMBER($BW2697),ISNUMBER($BX2697)),$D2697*($BX2697-$BW2697+1),""))</f>
        <v>252</v>
      </c>
      <c r="F2697" s="0" t="s">
        <v>8663</v>
      </c>
      <c r="G2697" s="0" t="s">
        <v>8664</v>
      </c>
      <c r="H2697" s="0" t="s">
        <v>118</v>
      </c>
      <c r="I2697" s="0" t="s">
        <v>842</v>
      </c>
      <c r="J2697" s="0" t="n">
        <f aca="false">IF($BW2697&lt;&gt;"",$BW2697,"")</f>
        <v>2011</v>
      </c>
      <c r="K2697" s="0" t="n">
        <f aca="false">IF($BX2697&lt;&gt;"",$BX2697,"")</f>
        <v>2017</v>
      </c>
      <c r="L2697" s="0" t="n">
        <f aca="false">IF(AND(ISNUMBER($BW2697),ISNUMBER($BX2697)),($BW2697+$BX2697)/2,"")</f>
        <v>2014</v>
      </c>
      <c r="M2697" s="0" t="n">
        <f aca="false">IF($L2697&lt;&gt;"",$L2697,"")</f>
        <v>2014</v>
      </c>
      <c r="N2697" s="0" t="n">
        <f aca="false">IF(AND(ISNUMBER($BW2697),ISNUMBER($BX2697)),MIN(1,MAX(0,($BX2697-2016+1)/($BX2697-$BW2697+1))),"")</f>
        <v>0.285714285714286</v>
      </c>
      <c r="O2697" s="0" t="n">
        <f aca="false">IF(AND(ISNUMBER($BW2697),ISNUMBER($BX2697)),MIN(1,MAX(0,($BX2697-2017+1)/($BX2697-$BW2697+1))),"")</f>
        <v>0.142857142857143</v>
      </c>
      <c r="P2697" s="0" t="n">
        <f aca="false">IF(AND(ISNUMBER($BW2697),ISNUMBER($BX2697)),MIN(1,MAX(0,($BX2697-2018+1)/($BX2697-$BW2697+1))),"")</f>
        <v>0</v>
      </c>
      <c r="Q2697" s="0" t="n">
        <f aca="false">IF(AND(ISNUMBER($BW2697),ISNUMBER($BX2697)),MIN(1,MAX(0,($BX2697-2019+1)/($BX2697-$BW2697+1))),"")</f>
        <v>0</v>
      </c>
      <c r="R2697" s="0" t="n">
        <f aca="false">IF(AND(ISNUMBER($BW2697),ISNUMBER($BX2697)),MIN(1,MAX(0,($BX2697-2016+1)/($BX2697-$BW2697+1))),"")</f>
        <v>0.285714285714286</v>
      </c>
      <c r="S2697" s="0" t="n">
        <f aca="false">IF($L2697&lt;&gt;"",IF($L2697&gt;=2015.5,1,0),"")</f>
        <v>0</v>
      </c>
      <c r="T2697" s="0" t="n">
        <f aca="false">IF($L2697&lt;&gt;"",IF($L2697&gt;=2016,1,0),"")</f>
        <v>0</v>
      </c>
      <c r="U2697" s="0" t="n">
        <f aca="false">IF(ISNUMBER($BX2697),IF($BX2697&gt;=2016,1,0),"")</f>
        <v>1</v>
      </c>
      <c r="V2697" s="0" t="n">
        <f aca="false">IF(ISNUMBER($BW2697),IF($BW2697&gt;=2016,1,0),"")</f>
        <v>0</v>
      </c>
      <c r="W2697" s="0" t="str">
        <f aca="false">IF(AND(ISNUMBER($BW2697),ISNUMBER($BX2697)),IF($BW2697&gt;=2016,"post-only",IF($BX2697&lt;2016,"pre-only","mixed")),"")</f>
        <v>mixed</v>
      </c>
      <c r="X2697" s="0" t="n">
        <f aca="false">IF(AND(ISNUMBER($BW2697),ISNUMBER($BX2697)),MIN(1,MAX(0,($BX2697-2017+1)/($BX2697-$BW2697+1))),"")</f>
        <v>0.142857142857143</v>
      </c>
      <c r="Y2697" s="0" t="n">
        <f aca="false">IF(AND(ISNUMBER($BW2697),ISNUMBER($BX2697)),MIN(1,MAX(0,($BX2697-2018+1)/($BX2697-$BW2697+1))),"")</f>
        <v>0</v>
      </c>
      <c r="Z2697" s="0" t="n">
        <f aca="false">IF(AND(ISNUMBER($BW2697),ISNUMBER($BX2697)),MIN(1,MAX(0,($BX2697-2019+1)/($BX2697-$BW2697+1))),"")</f>
        <v>0</v>
      </c>
      <c r="AA2697" s="0" t="n">
        <f aca="false">IF(ISNUMBER($BX2697),IF($BX2697&gt;=2017,1,0),"")</f>
        <v>1</v>
      </c>
      <c r="AB2697" s="0" t="n">
        <f aca="false">IF(ISNUMBER($BX2697),IF($BX2697&gt;=2018,1,0),"")</f>
        <v>0</v>
      </c>
      <c r="AC2697" s="0" t="n">
        <f aca="false">IF(ISNUMBER($BX2697),IF($BX2697&gt;=2019,1,0),"")</f>
        <v>0</v>
      </c>
      <c r="AD2697" s="0" t="n">
        <f aca="false">IF($L2697&lt;&gt;"",IF($L2697&gt;2013,1,0),"")</f>
        <v>1</v>
      </c>
      <c r="AE2697" s="0" t="n">
        <f aca="false">IF($L2697&lt;&gt;"",1+IF($L2697&gt;2011,1,0)+IF($L2697&gt;2014,1,0),"")</f>
        <v>2</v>
      </c>
      <c r="AF2697" s="0" t="s">
        <v>87</v>
      </c>
      <c r="AG2697" s="0" t="s">
        <v>88</v>
      </c>
      <c r="AH2697" s="0" t="s">
        <v>89</v>
      </c>
      <c r="AI2697" s="0" t="s">
        <v>90</v>
      </c>
      <c r="AJ2697" s="0" t="s">
        <v>90</v>
      </c>
      <c r="AK2697" s="0" t="str">
        <f aca="false">IF(AND($CF2697&lt;&gt;"",IFERROR(INDEX(subsample_country_map!$B:$B,MATCH($CF2697,subsample_country_map!$A:$A,0)),"")&lt;&gt;""),INDEX(subsample_country_map!$B:$B,MATCH($CF2697,subsample_country_map!$A:$A,0)),INDEX(lookup!$AA:$AA,MATCH($A2697,lookup!$A:$A,0)))</f>
        <v>99_NCE</v>
      </c>
      <c r="AL2697" s="0" t="str">
        <f aca="false">IF(AND($CF2697&lt;&gt;"",IFERROR(INDEX(subsample_country_map!$C:$C,MATCH($CF2697,subsample_country_map!$A:$A,0)),"")&lt;&gt;""),INDEX(subsample_country_map!$C:$C,MATCH($CF2697,subsample_country_map!$A:$A,0)),INDEX(lookup!$AB:$AB,MATCH($A2697,lookup!$A:$A,0)))</f>
        <v>99_NCE</v>
      </c>
      <c r="AM2697" s="0" t="str">
        <f aca="false">IF(AND($CF2697&lt;&gt;"",IFERROR(INDEX(subsample_country_map!$D:$D,MATCH($CF2697,subsample_country_map!$A:$A,0)),"")&lt;&gt;""),INDEX(subsample_country_map!$D:$D,MATCH($CF2697,subsample_country_map!$A:$A,0)),INDEX(lookup!$AC:$AC,MATCH($A2697,lookup!$A:$A,0)))</f>
        <v>99_NCE</v>
      </c>
      <c r="AN2697" s="0" t="str">
        <f aca="false">IF(AND($CF2697&lt;&gt;"",IFERROR(INDEX(subsample_country_map!$E:$E,MATCH($CF2697,subsample_country_map!$A:$A,0)),"")&lt;&gt;""),INDEX(subsample_country_map!$E:$E,MATCH($CF2697,subsample_country_map!$A:$A,0)),INDEX(lookup!$AD:$AD,MATCH($A2697,lookup!$A:$A,0)))</f>
        <v>99_NCE</v>
      </c>
      <c r="AO2697" s="0" t="str">
        <f aca="false">INDEX(lookup!$Y:$Y,MATCH($A2697,lookup!$A:$A,0))</f>
        <v>0_published</v>
      </c>
      <c r="AP2697" s="0" t="str">
        <f aca="false">INDEX(lookup!$Z:$Z,MATCH($A2697,lookup!$A:$A,0))</f>
        <v>1_VHB high</v>
      </c>
      <c r="AQ2697" s="0" t="str">
        <f aca="false">INDEX(lookup!$W:$W,MATCH($A2697,lookup!$A:$A,0))</f>
        <v>1_fin/acc/econ</v>
      </c>
      <c r="AR2697" s="0" t="s">
        <v>8665</v>
      </c>
      <c r="AS2697" s="0" t="s">
        <v>2105</v>
      </c>
      <c r="BO2697" s="0" t="s">
        <v>769</v>
      </c>
      <c r="BP2697" s="0" t="s">
        <v>841</v>
      </c>
      <c r="BQ2697" s="0" t="s">
        <v>2105</v>
      </c>
      <c r="BT2697" s="0" t="n">
        <v>0</v>
      </c>
      <c r="BV2697" s="0" t="n">
        <v>3</v>
      </c>
      <c r="BW2697" s="0" t="n">
        <v>2011</v>
      </c>
      <c r="BX2697" s="0" t="n">
        <v>2017</v>
      </c>
      <c r="BZ2697" s="0" t="n">
        <v>2014</v>
      </c>
      <c r="CA2697" s="0" t="n">
        <v>0.285714285714286</v>
      </c>
      <c r="CB2697" s="0" t="n">
        <v>0</v>
      </c>
      <c r="CC2697" s="0" t="n">
        <v>1</v>
      </c>
      <c r="CD2697" s="0" t="n">
        <v>0.0618214764550318</v>
      </c>
      <c r="CE2697" s="0" t="n">
        <v>1</v>
      </c>
    </row>
    <row r="2698" customFormat="false" ht="15" hidden="false" customHeight="false" outlineLevel="0" collapsed="false">
      <c r="A2698" s="0" t="s">
        <v>2098</v>
      </c>
      <c r="B2698" s="0" t="n">
        <v>232</v>
      </c>
      <c r="C2698" s="0" t="n">
        <v>-0.00201098762398881</v>
      </c>
      <c r="D2698" s="0" t="n">
        <v>836</v>
      </c>
      <c r="E2698" s="0" t="n">
        <f aca="false">IF(ISNUMBER($BA2698),$BA2698,IF(AND(ISNUMBER($D2698),ISNUMBER($BW2698),ISNUMBER($BX2698)),$D2698*($BX2698-$BW2698+1),""))</f>
        <v>23408</v>
      </c>
      <c r="F2698" s="0" t="s">
        <v>8663</v>
      </c>
      <c r="G2698" s="0" t="s">
        <v>8664</v>
      </c>
      <c r="H2698" s="0" t="s">
        <v>118</v>
      </c>
      <c r="I2698" s="0" t="s">
        <v>344</v>
      </c>
      <c r="J2698" s="0" t="n">
        <f aca="false">IF($BW2698&lt;&gt;"",$BW2698,"")</f>
        <v>1988</v>
      </c>
      <c r="K2698" s="0" t="n">
        <f aca="false">IF($BX2698&lt;&gt;"",$BX2698,"")</f>
        <v>2015</v>
      </c>
      <c r="L2698" s="0" t="n">
        <f aca="false">IF(AND(ISNUMBER($BW2698),ISNUMBER($BX2698)),($BW2698+$BX2698)/2,"")</f>
        <v>2001.5</v>
      </c>
      <c r="M2698" s="0" t="n">
        <f aca="false">IF($L2698&lt;&gt;"",$L2698,"")</f>
        <v>2001.5</v>
      </c>
      <c r="N2698" s="0" t="n">
        <f aca="false">IF(AND(ISNUMBER($BW2698),ISNUMBER($BX2698)),MIN(1,MAX(0,($BX2698-2016+1)/($BX2698-$BW2698+1))),"")</f>
        <v>0</v>
      </c>
      <c r="O2698" s="0" t="n">
        <f aca="false">IF(AND(ISNUMBER($BW2698),ISNUMBER($BX2698)),MIN(1,MAX(0,($BX2698-2017+1)/($BX2698-$BW2698+1))),"")</f>
        <v>0</v>
      </c>
      <c r="P2698" s="0" t="n">
        <f aca="false">IF(AND(ISNUMBER($BW2698),ISNUMBER($BX2698)),MIN(1,MAX(0,($BX2698-2018+1)/($BX2698-$BW2698+1))),"")</f>
        <v>0</v>
      </c>
      <c r="Q2698" s="0" t="n">
        <f aca="false">IF(AND(ISNUMBER($BW2698),ISNUMBER($BX2698)),MIN(1,MAX(0,($BX2698-2019+1)/($BX2698-$BW2698+1))),"")</f>
        <v>0</v>
      </c>
      <c r="R2698" s="0" t="n">
        <f aca="false">IF(AND(ISNUMBER($BW2698),ISNUMBER($BX2698)),MIN(1,MAX(0,($BX2698-2016+1)/($BX2698-$BW2698+1))),"")</f>
        <v>0</v>
      </c>
      <c r="S2698" s="0" t="n">
        <f aca="false">IF($L2698&lt;&gt;"",IF($L2698&gt;=2015.5,1,0),"")</f>
        <v>0</v>
      </c>
      <c r="T2698" s="0" t="n">
        <f aca="false">IF($L2698&lt;&gt;"",IF($L2698&gt;=2016,1,0),"")</f>
        <v>0</v>
      </c>
      <c r="U2698" s="0" t="n">
        <f aca="false">IF(ISNUMBER($BX2698),IF($BX2698&gt;=2016,1,0),"")</f>
        <v>0</v>
      </c>
      <c r="V2698" s="0" t="n">
        <f aca="false">IF(ISNUMBER($BW2698),IF($BW2698&gt;=2016,1,0),"")</f>
        <v>0</v>
      </c>
      <c r="W2698" s="0" t="str">
        <f aca="false">IF(AND(ISNUMBER($BW2698),ISNUMBER($BX2698)),IF($BW2698&gt;=2016,"post-only",IF($BX2698&lt;2016,"pre-only","mixed")),"")</f>
        <v>pre-only</v>
      </c>
      <c r="X2698" s="0" t="n">
        <f aca="false">IF(AND(ISNUMBER($BW2698),ISNUMBER($BX2698)),MIN(1,MAX(0,($BX2698-2017+1)/($BX2698-$BW2698+1))),"")</f>
        <v>0</v>
      </c>
      <c r="Y2698" s="0" t="n">
        <f aca="false">IF(AND(ISNUMBER($BW2698),ISNUMBER($BX2698)),MIN(1,MAX(0,($BX2698-2018+1)/($BX2698-$BW2698+1))),"")</f>
        <v>0</v>
      </c>
      <c r="Z2698" s="0" t="n">
        <f aca="false">IF(AND(ISNUMBER($BW2698),ISNUMBER($BX2698)),MIN(1,MAX(0,($BX2698-2019+1)/($BX2698-$BW2698+1))),"")</f>
        <v>0</v>
      </c>
      <c r="AA2698" s="0" t="n">
        <f aca="false">IF(ISNUMBER($BX2698),IF($BX2698&gt;=2017,1,0),"")</f>
        <v>0</v>
      </c>
      <c r="AB2698" s="0" t="n">
        <f aca="false">IF(ISNUMBER($BX2698),IF($BX2698&gt;=2018,1,0),"")</f>
        <v>0</v>
      </c>
      <c r="AC2698" s="0" t="n">
        <f aca="false">IF(ISNUMBER($BX2698),IF($BX2698&gt;=2019,1,0),"")</f>
        <v>0</v>
      </c>
      <c r="AD2698" s="0" t="n">
        <f aca="false">IF($L2698&lt;&gt;"",IF($L2698&gt;2013,1,0),"")</f>
        <v>0</v>
      </c>
      <c r="AE2698" s="0" t="n">
        <f aca="false">IF($L2698&lt;&gt;"",1+IF($L2698&gt;2011,1,0)+IF($L2698&gt;2014,1,0),"")</f>
        <v>1</v>
      </c>
      <c r="AF2698" s="0" t="s">
        <v>87</v>
      </c>
      <c r="AG2698" s="0" t="s">
        <v>88</v>
      </c>
      <c r="AH2698" s="0" t="s">
        <v>89</v>
      </c>
      <c r="AI2698" s="0" t="s">
        <v>497</v>
      </c>
      <c r="AJ2698" s="0" t="s">
        <v>334</v>
      </c>
      <c r="AK2698" s="0" t="str">
        <f aca="false">IF(AND($CF2698&lt;&gt;"",IFERROR(INDEX(subsample_country_map!$B:$B,MATCH($CF2698,subsample_country_map!$A:$A,0)),"")&lt;&gt;""),INDEX(subsample_country_map!$B:$B,MATCH($CF2698,subsample_country_map!$A:$A,0)),INDEX(lookup!$AA:$AA,MATCH($A2698,lookup!$A:$A,0)))</f>
        <v>1_US</v>
      </c>
      <c r="AL2698" s="0" t="str">
        <f aca="false">IF(AND($CF2698&lt;&gt;"",IFERROR(INDEX(subsample_country_map!$C:$C,MATCH($CF2698,subsample_country_map!$A:$A,0)),"")&lt;&gt;""),INDEX(subsample_country_map!$C:$C,MATCH($CF2698,subsample_country_map!$A:$A,0)),INDEX(lookup!$AB:$AB,MATCH($A2698,lookup!$A:$A,0)))</f>
        <v>1_developed</v>
      </c>
      <c r="AM2698" s="0" t="str">
        <f aca="false">IF(AND($CF2698&lt;&gt;"",IFERROR(INDEX(subsample_country_map!$D:$D,MATCH($CF2698,subsample_country_map!$A:$A,0)),"")&lt;&gt;""),INDEX(subsample_country_map!$D:$D,MATCH($CF2698,subsample_country_map!$A:$A,0)),INDEX(lookup!$AC:$AC,MATCH($A2698,lookup!$A:$A,0)))</f>
        <v>1_western</v>
      </c>
      <c r="AN2698" s="0" t="str">
        <f aca="false">IF(AND($CF2698&lt;&gt;"",IFERROR(INDEX(subsample_country_map!$E:$E,MATCH($CF2698,subsample_country_map!$A:$A,0)),"")&lt;&gt;""),INDEX(subsample_country_map!$E:$E,MATCH($CF2698,subsample_country_map!$A:$A,0)),INDEX(lookup!$AD:$AD,MATCH($A2698,lookup!$A:$A,0)))</f>
        <v>1_common law</v>
      </c>
      <c r="AO2698" s="0" t="str">
        <f aca="false">INDEX(lookup!$Y:$Y,MATCH($A2698,lookup!$A:$A,0))</f>
        <v>0_published</v>
      </c>
      <c r="AP2698" s="0" t="str">
        <f aca="false">INDEX(lookup!$Z:$Z,MATCH($A2698,lookup!$A:$A,0))</f>
        <v>1_VHB high</v>
      </c>
      <c r="AQ2698" s="0" t="str">
        <f aca="false">INDEX(lookup!$W:$W,MATCH($A2698,lookup!$A:$A,0))</f>
        <v>3_mgmt</v>
      </c>
      <c r="AR2698" s="0" t="s">
        <v>343</v>
      </c>
      <c r="AS2698" s="0" t="s">
        <v>8666</v>
      </c>
      <c r="BO2698" s="0" t="s">
        <v>769</v>
      </c>
      <c r="BP2698" s="0" t="s">
        <v>2098</v>
      </c>
      <c r="BQ2698" s="0" t="s">
        <v>2105</v>
      </c>
      <c r="BT2698" s="0" t="n">
        <v>0</v>
      </c>
      <c r="BV2698" s="0" t="n">
        <v>232</v>
      </c>
      <c r="BW2698" s="0" t="n">
        <v>1988</v>
      </c>
      <c r="BX2698" s="0" t="n">
        <v>2015</v>
      </c>
      <c r="BZ2698" s="0" t="n">
        <v>2001.5</v>
      </c>
      <c r="CA2698" s="0" t="n">
        <v>0</v>
      </c>
      <c r="CB2698" s="0" t="n">
        <v>0</v>
      </c>
      <c r="CC2698" s="0" t="n">
        <v>0</v>
      </c>
      <c r="CD2698" s="0" t="n">
        <v>-0.00201099033485445</v>
      </c>
      <c r="CE2698" s="0" t="n">
        <v>1</v>
      </c>
    </row>
    <row r="2699" customFormat="false" ht="15" hidden="false" customHeight="false" outlineLevel="0" collapsed="false">
      <c r="A2699" s="0" t="s">
        <v>2098</v>
      </c>
      <c r="B2699" s="0" t="n">
        <v>233</v>
      </c>
      <c r="C2699" s="0" t="n">
        <v>-0.00212298236077599</v>
      </c>
      <c r="D2699" s="0" t="n">
        <v>836</v>
      </c>
      <c r="E2699" s="0" t="n">
        <f aca="false">IF(ISNUMBER($BA2699),$BA2699,IF(AND(ISNUMBER($D2699),ISNUMBER($BW2699),ISNUMBER($BX2699)),$D2699*($BX2699-$BW2699+1),""))</f>
        <v>23408</v>
      </c>
      <c r="F2699" s="0" t="s">
        <v>8663</v>
      </c>
      <c r="G2699" s="0" t="s">
        <v>8664</v>
      </c>
      <c r="H2699" s="0" t="s">
        <v>118</v>
      </c>
      <c r="I2699" s="0" t="s">
        <v>344</v>
      </c>
      <c r="J2699" s="0" t="n">
        <f aca="false">IF($BW2699&lt;&gt;"",$BW2699,"")</f>
        <v>1988</v>
      </c>
      <c r="K2699" s="0" t="n">
        <f aca="false">IF($BX2699&lt;&gt;"",$BX2699,"")</f>
        <v>2015</v>
      </c>
      <c r="L2699" s="0" t="n">
        <f aca="false">IF(AND(ISNUMBER($BW2699),ISNUMBER($BX2699)),($BW2699+$BX2699)/2,"")</f>
        <v>2001.5</v>
      </c>
      <c r="M2699" s="0" t="n">
        <f aca="false">IF($L2699&lt;&gt;"",$L2699,"")</f>
        <v>2001.5</v>
      </c>
      <c r="N2699" s="0" t="n">
        <f aca="false">IF(AND(ISNUMBER($BW2699),ISNUMBER($BX2699)),MIN(1,MAX(0,($BX2699-2016+1)/($BX2699-$BW2699+1))),"")</f>
        <v>0</v>
      </c>
      <c r="O2699" s="0" t="n">
        <f aca="false">IF(AND(ISNUMBER($BW2699),ISNUMBER($BX2699)),MIN(1,MAX(0,($BX2699-2017+1)/($BX2699-$BW2699+1))),"")</f>
        <v>0</v>
      </c>
      <c r="P2699" s="0" t="n">
        <f aca="false">IF(AND(ISNUMBER($BW2699),ISNUMBER($BX2699)),MIN(1,MAX(0,($BX2699-2018+1)/($BX2699-$BW2699+1))),"")</f>
        <v>0</v>
      </c>
      <c r="Q2699" s="0" t="n">
        <f aca="false">IF(AND(ISNUMBER($BW2699),ISNUMBER($BX2699)),MIN(1,MAX(0,($BX2699-2019+1)/($BX2699-$BW2699+1))),"")</f>
        <v>0</v>
      </c>
      <c r="R2699" s="0" t="n">
        <f aca="false">IF(AND(ISNUMBER($BW2699),ISNUMBER($BX2699)),MIN(1,MAX(0,($BX2699-2016+1)/($BX2699-$BW2699+1))),"")</f>
        <v>0</v>
      </c>
      <c r="S2699" s="0" t="n">
        <f aca="false">IF($L2699&lt;&gt;"",IF($L2699&gt;=2015.5,1,0),"")</f>
        <v>0</v>
      </c>
      <c r="T2699" s="0" t="n">
        <f aca="false">IF($L2699&lt;&gt;"",IF($L2699&gt;=2016,1,0),"")</f>
        <v>0</v>
      </c>
      <c r="U2699" s="0" t="n">
        <f aca="false">IF(ISNUMBER($BX2699),IF($BX2699&gt;=2016,1,0),"")</f>
        <v>0</v>
      </c>
      <c r="V2699" s="0" t="n">
        <f aca="false">IF(ISNUMBER($BW2699),IF($BW2699&gt;=2016,1,0),"")</f>
        <v>0</v>
      </c>
      <c r="W2699" s="0" t="str">
        <f aca="false">IF(AND(ISNUMBER($BW2699),ISNUMBER($BX2699)),IF($BW2699&gt;=2016,"post-only",IF($BX2699&lt;2016,"pre-only","mixed")),"")</f>
        <v>pre-only</v>
      </c>
      <c r="X2699" s="0" t="n">
        <f aca="false">IF(AND(ISNUMBER($BW2699),ISNUMBER($BX2699)),MIN(1,MAX(0,($BX2699-2017+1)/($BX2699-$BW2699+1))),"")</f>
        <v>0</v>
      </c>
      <c r="Y2699" s="0" t="n">
        <f aca="false">IF(AND(ISNUMBER($BW2699),ISNUMBER($BX2699)),MIN(1,MAX(0,($BX2699-2018+1)/($BX2699-$BW2699+1))),"")</f>
        <v>0</v>
      </c>
      <c r="Z2699" s="0" t="n">
        <f aca="false">IF(AND(ISNUMBER($BW2699),ISNUMBER($BX2699)),MIN(1,MAX(0,($BX2699-2019+1)/($BX2699-$BW2699+1))),"")</f>
        <v>0</v>
      </c>
      <c r="AA2699" s="0" t="n">
        <f aca="false">IF(ISNUMBER($BX2699),IF($BX2699&gt;=2017,1,0),"")</f>
        <v>0</v>
      </c>
      <c r="AB2699" s="0" t="n">
        <f aca="false">IF(ISNUMBER($BX2699),IF($BX2699&gt;=2018,1,0),"")</f>
        <v>0</v>
      </c>
      <c r="AC2699" s="0" t="n">
        <f aca="false">IF(ISNUMBER($BX2699),IF($BX2699&gt;=2019,1,0),"")</f>
        <v>0</v>
      </c>
      <c r="AD2699" s="0" t="n">
        <f aca="false">IF($L2699&lt;&gt;"",IF($L2699&gt;2013,1,0),"")</f>
        <v>0</v>
      </c>
      <c r="AE2699" s="0" t="n">
        <f aca="false">IF($L2699&lt;&gt;"",1+IF($L2699&gt;2011,1,0)+IF($L2699&gt;2014,1,0),"")</f>
        <v>1</v>
      </c>
      <c r="AF2699" s="0" t="s">
        <v>87</v>
      </c>
      <c r="AG2699" s="0" t="s">
        <v>88</v>
      </c>
      <c r="AH2699" s="0" t="s">
        <v>89</v>
      </c>
      <c r="AI2699" s="0" t="s">
        <v>497</v>
      </c>
      <c r="AJ2699" s="0" t="s">
        <v>334</v>
      </c>
      <c r="AK2699" s="0" t="str">
        <f aca="false">IF(AND($CF2699&lt;&gt;"",IFERROR(INDEX(subsample_country_map!$B:$B,MATCH($CF2699,subsample_country_map!$A:$A,0)),"")&lt;&gt;""),INDEX(subsample_country_map!$B:$B,MATCH($CF2699,subsample_country_map!$A:$A,0)),INDEX(lookup!$AA:$AA,MATCH($A2699,lookup!$A:$A,0)))</f>
        <v>1_US</v>
      </c>
      <c r="AL2699" s="0" t="str">
        <f aca="false">IF(AND($CF2699&lt;&gt;"",IFERROR(INDEX(subsample_country_map!$C:$C,MATCH($CF2699,subsample_country_map!$A:$A,0)),"")&lt;&gt;""),INDEX(subsample_country_map!$C:$C,MATCH($CF2699,subsample_country_map!$A:$A,0)),INDEX(lookup!$AB:$AB,MATCH($A2699,lookup!$A:$A,0)))</f>
        <v>1_developed</v>
      </c>
      <c r="AM2699" s="0" t="str">
        <f aca="false">IF(AND($CF2699&lt;&gt;"",IFERROR(INDEX(subsample_country_map!$D:$D,MATCH($CF2699,subsample_country_map!$A:$A,0)),"")&lt;&gt;""),INDEX(subsample_country_map!$D:$D,MATCH($CF2699,subsample_country_map!$A:$A,0)),INDEX(lookup!$AC:$AC,MATCH($A2699,lookup!$A:$A,0)))</f>
        <v>1_western</v>
      </c>
      <c r="AN2699" s="0" t="str">
        <f aca="false">IF(AND($CF2699&lt;&gt;"",IFERROR(INDEX(subsample_country_map!$E:$E,MATCH($CF2699,subsample_country_map!$A:$A,0)),"")&lt;&gt;""),INDEX(subsample_country_map!$E:$E,MATCH($CF2699,subsample_country_map!$A:$A,0)),INDEX(lookup!$AD:$AD,MATCH($A2699,lookup!$A:$A,0)))</f>
        <v>1_common law</v>
      </c>
      <c r="AO2699" s="0" t="str">
        <f aca="false">INDEX(lookup!$Y:$Y,MATCH($A2699,lookup!$A:$A,0))</f>
        <v>0_published</v>
      </c>
      <c r="AP2699" s="0" t="str">
        <f aca="false">INDEX(lookup!$Z:$Z,MATCH($A2699,lookup!$A:$A,0))</f>
        <v>1_VHB high</v>
      </c>
      <c r="AQ2699" s="0" t="str">
        <f aca="false">INDEX(lookup!$W:$W,MATCH($A2699,lookup!$A:$A,0))</f>
        <v>3_mgmt</v>
      </c>
      <c r="AR2699" s="0" t="s">
        <v>343</v>
      </c>
      <c r="AS2699" s="0" t="s">
        <v>8666</v>
      </c>
      <c r="BO2699" s="0" t="s">
        <v>769</v>
      </c>
      <c r="BP2699" s="0" t="s">
        <v>2098</v>
      </c>
      <c r="BQ2699" s="0" t="s">
        <v>2105</v>
      </c>
      <c r="BT2699" s="0" t="n">
        <v>0</v>
      </c>
      <c r="BV2699" s="0" t="n">
        <v>233</v>
      </c>
      <c r="BW2699" s="0" t="n">
        <v>1988</v>
      </c>
      <c r="BX2699" s="0" t="n">
        <v>2015</v>
      </c>
      <c r="BZ2699" s="0" t="n">
        <v>2001.5</v>
      </c>
      <c r="CA2699" s="0" t="n">
        <v>0</v>
      </c>
      <c r="CB2699" s="0" t="n">
        <v>0</v>
      </c>
      <c r="CC2699" s="0" t="n">
        <v>0</v>
      </c>
      <c r="CD2699" s="0" t="n">
        <v>-0.00212298555025007</v>
      </c>
      <c r="CE2699" s="0" t="n">
        <v>1</v>
      </c>
    </row>
    <row r="2700" customFormat="false" ht="15" hidden="false" customHeight="false" outlineLevel="0" collapsed="false">
      <c r="A2700" s="0" t="s">
        <v>2098</v>
      </c>
      <c r="B2700" s="0" t="n">
        <v>234</v>
      </c>
      <c r="C2700" s="0" t="n">
        <v>-0.00414370353454346</v>
      </c>
      <c r="D2700" s="0" t="n">
        <v>836</v>
      </c>
      <c r="E2700" s="0" t="n">
        <f aca="false">IF(ISNUMBER($BA2700),$BA2700,IF(AND(ISNUMBER($D2700),ISNUMBER($BW2700),ISNUMBER($BX2700)),$D2700*($BX2700-$BW2700+1),""))</f>
        <v>23408</v>
      </c>
      <c r="F2700" s="0" t="s">
        <v>8663</v>
      </c>
      <c r="G2700" s="0" t="s">
        <v>8664</v>
      </c>
      <c r="H2700" s="0" t="s">
        <v>118</v>
      </c>
      <c r="I2700" s="0" t="s">
        <v>344</v>
      </c>
      <c r="J2700" s="0" t="n">
        <f aca="false">IF($BW2700&lt;&gt;"",$BW2700,"")</f>
        <v>1988</v>
      </c>
      <c r="K2700" s="0" t="n">
        <f aca="false">IF($BX2700&lt;&gt;"",$BX2700,"")</f>
        <v>2015</v>
      </c>
      <c r="L2700" s="0" t="n">
        <f aca="false">IF(AND(ISNUMBER($BW2700),ISNUMBER($BX2700)),($BW2700+$BX2700)/2,"")</f>
        <v>2001.5</v>
      </c>
      <c r="M2700" s="0" t="n">
        <f aca="false">IF($L2700&lt;&gt;"",$L2700,"")</f>
        <v>2001.5</v>
      </c>
      <c r="N2700" s="0" t="n">
        <f aca="false">IF(AND(ISNUMBER($BW2700),ISNUMBER($BX2700)),MIN(1,MAX(0,($BX2700-2016+1)/($BX2700-$BW2700+1))),"")</f>
        <v>0</v>
      </c>
      <c r="O2700" s="0" t="n">
        <f aca="false">IF(AND(ISNUMBER($BW2700),ISNUMBER($BX2700)),MIN(1,MAX(0,($BX2700-2017+1)/($BX2700-$BW2700+1))),"")</f>
        <v>0</v>
      </c>
      <c r="P2700" s="0" t="n">
        <f aca="false">IF(AND(ISNUMBER($BW2700),ISNUMBER($BX2700)),MIN(1,MAX(0,($BX2700-2018+1)/($BX2700-$BW2700+1))),"")</f>
        <v>0</v>
      </c>
      <c r="Q2700" s="0" t="n">
        <f aca="false">IF(AND(ISNUMBER($BW2700),ISNUMBER($BX2700)),MIN(1,MAX(0,($BX2700-2019+1)/($BX2700-$BW2700+1))),"")</f>
        <v>0</v>
      </c>
      <c r="R2700" s="0" t="n">
        <f aca="false">IF(AND(ISNUMBER($BW2700),ISNUMBER($BX2700)),MIN(1,MAX(0,($BX2700-2016+1)/($BX2700-$BW2700+1))),"")</f>
        <v>0</v>
      </c>
      <c r="S2700" s="0" t="n">
        <f aca="false">IF($L2700&lt;&gt;"",IF($L2700&gt;=2015.5,1,0),"")</f>
        <v>0</v>
      </c>
      <c r="T2700" s="0" t="n">
        <f aca="false">IF($L2700&lt;&gt;"",IF($L2700&gt;=2016,1,0),"")</f>
        <v>0</v>
      </c>
      <c r="U2700" s="0" t="n">
        <f aca="false">IF(ISNUMBER($BX2700),IF($BX2700&gt;=2016,1,0),"")</f>
        <v>0</v>
      </c>
      <c r="V2700" s="0" t="n">
        <f aca="false">IF(ISNUMBER($BW2700),IF($BW2700&gt;=2016,1,0),"")</f>
        <v>0</v>
      </c>
      <c r="W2700" s="0" t="str">
        <f aca="false">IF(AND(ISNUMBER($BW2700),ISNUMBER($BX2700)),IF($BW2700&gt;=2016,"post-only",IF($BX2700&lt;2016,"pre-only","mixed")),"")</f>
        <v>pre-only</v>
      </c>
      <c r="X2700" s="0" t="n">
        <f aca="false">IF(AND(ISNUMBER($BW2700),ISNUMBER($BX2700)),MIN(1,MAX(0,($BX2700-2017+1)/($BX2700-$BW2700+1))),"")</f>
        <v>0</v>
      </c>
      <c r="Y2700" s="0" t="n">
        <f aca="false">IF(AND(ISNUMBER($BW2700),ISNUMBER($BX2700)),MIN(1,MAX(0,($BX2700-2018+1)/($BX2700-$BW2700+1))),"")</f>
        <v>0</v>
      </c>
      <c r="Z2700" s="0" t="n">
        <f aca="false">IF(AND(ISNUMBER($BW2700),ISNUMBER($BX2700)),MIN(1,MAX(0,($BX2700-2019+1)/($BX2700-$BW2700+1))),"")</f>
        <v>0</v>
      </c>
      <c r="AA2700" s="0" t="n">
        <f aca="false">IF(ISNUMBER($BX2700),IF($BX2700&gt;=2017,1,0),"")</f>
        <v>0</v>
      </c>
      <c r="AB2700" s="0" t="n">
        <f aca="false">IF(ISNUMBER($BX2700),IF($BX2700&gt;=2018,1,0),"")</f>
        <v>0</v>
      </c>
      <c r="AC2700" s="0" t="n">
        <f aca="false">IF(ISNUMBER($BX2700),IF($BX2700&gt;=2019,1,0),"")</f>
        <v>0</v>
      </c>
      <c r="AD2700" s="0" t="n">
        <f aca="false">IF($L2700&lt;&gt;"",IF($L2700&gt;2013,1,0),"")</f>
        <v>0</v>
      </c>
      <c r="AE2700" s="0" t="n">
        <f aca="false">IF($L2700&lt;&gt;"",1+IF($L2700&gt;2011,1,0)+IF($L2700&gt;2014,1,0),"")</f>
        <v>1</v>
      </c>
      <c r="AF2700" s="0" t="s">
        <v>87</v>
      </c>
      <c r="AG2700" s="0" t="s">
        <v>88</v>
      </c>
      <c r="AH2700" s="0" t="s">
        <v>89</v>
      </c>
      <c r="AI2700" s="0" t="s">
        <v>497</v>
      </c>
      <c r="AJ2700" s="0" t="s">
        <v>334</v>
      </c>
      <c r="AK2700" s="0" t="str">
        <f aca="false">IF(AND($CF2700&lt;&gt;"",IFERROR(INDEX(subsample_country_map!$B:$B,MATCH($CF2700,subsample_country_map!$A:$A,0)),"")&lt;&gt;""),INDEX(subsample_country_map!$B:$B,MATCH($CF2700,subsample_country_map!$A:$A,0)),INDEX(lookup!$AA:$AA,MATCH($A2700,lookup!$A:$A,0)))</f>
        <v>1_US</v>
      </c>
      <c r="AL2700" s="0" t="str">
        <f aca="false">IF(AND($CF2700&lt;&gt;"",IFERROR(INDEX(subsample_country_map!$C:$C,MATCH($CF2700,subsample_country_map!$A:$A,0)),"")&lt;&gt;""),INDEX(subsample_country_map!$C:$C,MATCH($CF2700,subsample_country_map!$A:$A,0)),INDEX(lookup!$AB:$AB,MATCH($A2700,lookup!$A:$A,0)))</f>
        <v>1_developed</v>
      </c>
      <c r="AM2700" s="0" t="str">
        <f aca="false">IF(AND($CF2700&lt;&gt;"",IFERROR(INDEX(subsample_country_map!$D:$D,MATCH($CF2700,subsample_country_map!$A:$A,0)),"")&lt;&gt;""),INDEX(subsample_country_map!$D:$D,MATCH($CF2700,subsample_country_map!$A:$A,0)),INDEX(lookup!$AC:$AC,MATCH($A2700,lookup!$A:$A,0)))</f>
        <v>1_western</v>
      </c>
      <c r="AN2700" s="0" t="str">
        <f aca="false">IF(AND($CF2700&lt;&gt;"",IFERROR(INDEX(subsample_country_map!$E:$E,MATCH($CF2700,subsample_country_map!$A:$A,0)),"")&lt;&gt;""),INDEX(subsample_country_map!$E:$E,MATCH($CF2700,subsample_country_map!$A:$A,0)),INDEX(lookup!$AD:$AD,MATCH($A2700,lookup!$A:$A,0)))</f>
        <v>1_common law</v>
      </c>
      <c r="AO2700" s="0" t="str">
        <f aca="false">INDEX(lookup!$Y:$Y,MATCH($A2700,lookup!$A:$A,0))</f>
        <v>0_published</v>
      </c>
      <c r="AP2700" s="0" t="str">
        <f aca="false">INDEX(lookup!$Z:$Z,MATCH($A2700,lookup!$A:$A,0))</f>
        <v>1_VHB high</v>
      </c>
      <c r="AQ2700" s="0" t="str">
        <f aca="false">INDEX(lookup!$W:$W,MATCH($A2700,lookup!$A:$A,0))</f>
        <v>3_mgmt</v>
      </c>
      <c r="AR2700" s="0" t="s">
        <v>343</v>
      </c>
      <c r="AS2700" s="0" t="s">
        <v>8666</v>
      </c>
      <c r="BO2700" s="0" t="s">
        <v>769</v>
      </c>
      <c r="BP2700" s="0" t="s">
        <v>2098</v>
      </c>
      <c r="BQ2700" s="0" t="s">
        <v>2105</v>
      </c>
      <c r="BT2700" s="0" t="n">
        <v>0</v>
      </c>
      <c r="BV2700" s="0" t="n">
        <v>234</v>
      </c>
      <c r="BW2700" s="0" t="n">
        <v>1988</v>
      </c>
      <c r="BX2700" s="0" t="n">
        <v>2015</v>
      </c>
      <c r="BZ2700" s="0" t="n">
        <v>2001.5</v>
      </c>
      <c r="CA2700" s="0" t="n">
        <v>0</v>
      </c>
      <c r="CB2700" s="0" t="n">
        <v>0</v>
      </c>
      <c r="CC2700" s="0" t="n">
        <v>0</v>
      </c>
      <c r="CD2700" s="0" t="n">
        <v>-0.00414372725096969</v>
      </c>
      <c r="CE2700" s="0" t="n">
        <v>1</v>
      </c>
    </row>
    <row r="2701" customFormat="false" ht="15" hidden="false" customHeight="false" outlineLevel="0" collapsed="false">
      <c r="A2701" s="0" t="s">
        <v>2098</v>
      </c>
      <c r="B2701" s="0" t="n">
        <v>235</v>
      </c>
      <c r="C2701" s="0" t="n">
        <v>-0.000204673311797433</v>
      </c>
      <c r="D2701" s="0" t="n">
        <v>836</v>
      </c>
      <c r="E2701" s="0" t="n">
        <f aca="false">IF(ISNUMBER($BA2701),$BA2701,IF(AND(ISNUMBER($D2701),ISNUMBER($BW2701),ISNUMBER($BX2701)),$D2701*($BX2701-$BW2701+1),""))</f>
        <v>23408</v>
      </c>
      <c r="F2701" s="0" t="s">
        <v>8663</v>
      </c>
      <c r="G2701" s="0" t="s">
        <v>8664</v>
      </c>
      <c r="H2701" s="0" t="s">
        <v>118</v>
      </c>
      <c r="I2701" s="0" t="s">
        <v>344</v>
      </c>
      <c r="J2701" s="0" t="n">
        <f aca="false">IF($BW2701&lt;&gt;"",$BW2701,"")</f>
        <v>1988</v>
      </c>
      <c r="K2701" s="0" t="n">
        <f aca="false">IF($BX2701&lt;&gt;"",$BX2701,"")</f>
        <v>2015</v>
      </c>
      <c r="L2701" s="0" t="n">
        <f aca="false">IF(AND(ISNUMBER($BW2701),ISNUMBER($BX2701)),($BW2701+$BX2701)/2,"")</f>
        <v>2001.5</v>
      </c>
      <c r="M2701" s="0" t="n">
        <f aca="false">IF($L2701&lt;&gt;"",$L2701,"")</f>
        <v>2001.5</v>
      </c>
      <c r="N2701" s="0" t="n">
        <f aca="false">IF(AND(ISNUMBER($BW2701),ISNUMBER($BX2701)),MIN(1,MAX(0,($BX2701-2016+1)/($BX2701-$BW2701+1))),"")</f>
        <v>0</v>
      </c>
      <c r="O2701" s="0" t="n">
        <f aca="false">IF(AND(ISNUMBER($BW2701),ISNUMBER($BX2701)),MIN(1,MAX(0,($BX2701-2017+1)/($BX2701-$BW2701+1))),"")</f>
        <v>0</v>
      </c>
      <c r="P2701" s="0" t="n">
        <f aca="false">IF(AND(ISNUMBER($BW2701),ISNUMBER($BX2701)),MIN(1,MAX(0,($BX2701-2018+1)/($BX2701-$BW2701+1))),"")</f>
        <v>0</v>
      </c>
      <c r="Q2701" s="0" t="n">
        <f aca="false">IF(AND(ISNUMBER($BW2701),ISNUMBER($BX2701)),MIN(1,MAX(0,($BX2701-2019+1)/($BX2701-$BW2701+1))),"")</f>
        <v>0</v>
      </c>
      <c r="R2701" s="0" t="n">
        <f aca="false">IF(AND(ISNUMBER($BW2701),ISNUMBER($BX2701)),MIN(1,MAX(0,($BX2701-2016+1)/($BX2701-$BW2701+1))),"")</f>
        <v>0</v>
      </c>
      <c r="S2701" s="0" t="n">
        <f aca="false">IF($L2701&lt;&gt;"",IF($L2701&gt;=2015.5,1,0),"")</f>
        <v>0</v>
      </c>
      <c r="T2701" s="0" t="n">
        <f aca="false">IF($L2701&lt;&gt;"",IF($L2701&gt;=2016,1,0),"")</f>
        <v>0</v>
      </c>
      <c r="U2701" s="0" t="n">
        <f aca="false">IF(ISNUMBER($BX2701),IF($BX2701&gt;=2016,1,0),"")</f>
        <v>0</v>
      </c>
      <c r="V2701" s="0" t="n">
        <f aca="false">IF(ISNUMBER($BW2701),IF($BW2701&gt;=2016,1,0),"")</f>
        <v>0</v>
      </c>
      <c r="W2701" s="0" t="str">
        <f aca="false">IF(AND(ISNUMBER($BW2701),ISNUMBER($BX2701)),IF($BW2701&gt;=2016,"post-only",IF($BX2701&lt;2016,"pre-only","mixed")),"")</f>
        <v>pre-only</v>
      </c>
      <c r="X2701" s="0" t="n">
        <f aca="false">IF(AND(ISNUMBER($BW2701),ISNUMBER($BX2701)),MIN(1,MAX(0,($BX2701-2017+1)/($BX2701-$BW2701+1))),"")</f>
        <v>0</v>
      </c>
      <c r="Y2701" s="0" t="n">
        <f aca="false">IF(AND(ISNUMBER($BW2701),ISNUMBER($BX2701)),MIN(1,MAX(0,($BX2701-2018+1)/($BX2701-$BW2701+1))),"")</f>
        <v>0</v>
      </c>
      <c r="Z2701" s="0" t="n">
        <f aca="false">IF(AND(ISNUMBER($BW2701),ISNUMBER($BX2701)),MIN(1,MAX(0,($BX2701-2019+1)/($BX2701-$BW2701+1))),"")</f>
        <v>0</v>
      </c>
      <c r="AA2701" s="0" t="n">
        <f aca="false">IF(ISNUMBER($BX2701),IF($BX2701&gt;=2017,1,0),"")</f>
        <v>0</v>
      </c>
      <c r="AB2701" s="0" t="n">
        <f aca="false">IF(ISNUMBER($BX2701),IF($BX2701&gt;=2018,1,0),"")</f>
        <v>0</v>
      </c>
      <c r="AC2701" s="0" t="n">
        <f aca="false">IF(ISNUMBER($BX2701),IF($BX2701&gt;=2019,1,0),"")</f>
        <v>0</v>
      </c>
      <c r="AD2701" s="0" t="n">
        <f aca="false">IF($L2701&lt;&gt;"",IF($L2701&gt;2013,1,0),"")</f>
        <v>0</v>
      </c>
      <c r="AE2701" s="0" t="n">
        <f aca="false">IF($L2701&lt;&gt;"",1+IF($L2701&gt;2011,1,0)+IF($L2701&gt;2014,1,0),"")</f>
        <v>1</v>
      </c>
      <c r="AF2701" s="0" t="s">
        <v>87</v>
      </c>
      <c r="AG2701" s="0" t="s">
        <v>88</v>
      </c>
      <c r="AH2701" s="0" t="s">
        <v>89</v>
      </c>
      <c r="AI2701" s="0" t="s">
        <v>497</v>
      </c>
      <c r="AJ2701" s="0" t="s">
        <v>334</v>
      </c>
      <c r="AK2701" s="0" t="str">
        <f aca="false">IF(AND($CF2701&lt;&gt;"",IFERROR(INDEX(subsample_country_map!$B:$B,MATCH($CF2701,subsample_country_map!$A:$A,0)),"")&lt;&gt;""),INDEX(subsample_country_map!$B:$B,MATCH($CF2701,subsample_country_map!$A:$A,0)),INDEX(lookup!$AA:$AA,MATCH($A2701,lookup!$A:$A,0)))</f>
        <v>1_US</v>
      </c>
      <c r="AL2701" s="0" t="str">
        <f aca="false">IF(AND($CF2701&lt;&gt;"",IFERROR(INDEX(subsample_country_map!$C:$C,MATCH($CF2701,subsample_country_map!$A:$A,0)),"")&lt;&gt;""),INDEX(subsample_country_map!$C:$C,MATCH($CF2701,subsample_country_map!$A:$A,0)),INDEX(lookup!$AB:$AB,MATCH($A2701,lookup!$A:$A,0)))</f>
        <v>1_developed</v>
      </c>
      <c r="AM2701" s="0" t="str">
        <f aca="false">IF(AND($CF2701&lt;&gt;"",IFERROR(INDEX(subsample_country_map!$D:$D,MATCH($CF2701,subsample_country_map!$A:$A,0)),"")&lt;&gt;""),INDEX(subsample_country_map!$D:$D,MATCH($CF2701,subsample_country_map!$A:$A,0)),INDEX(lookup!$AC:$AC,MATCH($A2701,lookup!$A:$A,0)))</f>
        <v>1_western</v>
      </c>
      <c r="AN2701" s="0" t="str">
        <f aca="false">IF(AND($CF2701&lt;&gt;"",IFERROR(INDEX(subsample_country_map!$E:$E,MATCH($CF2701,subsample_country_map!$A:$A,0)),"")&lt;&gt;""),INDEX(subsample_country_map!$E:$E,MATCH($CF2701,subsample_country_map!$A:$A,0)),INDEX(lookup!$AD:$AD,MATCH($A2701,lookup!$A:$A,0)))</f>
        <v>1_common law</v>
      </c>
      <c r="AO2701" s="0" t="str">
        <f aca="false">INDEX(lookup!$Y:$Y,MATCH($A2701,lookup!$A:$A,0))</f>
        <v>0_published</v>
      </c>
      <c r="AP2701" s="0" t="str">
        <f aca="false">INDEX(lookup!$Z:$Z,MATCH($A2701,lookup!$A:$A,0))</f>
        <v>1_VHB high</v>
      </c>
      <c r="AQ2701" s="0" t="str">
        <f aca="false">INDEX(lookup!$W:$W,MATCH($A2701,lookup!$A:$A,0))</f>
        <v>3_mgmt</v>
      </c>
      <c r="AR2701" s="0" t="s">
        <v>343</v>
      </c>
      <c r="AS2701" s="0" t="s">
        <v>8666</v>
      </c>
      <c r="BO2701" s="0" t="s">
        <v>769</v>
      </c>
      <c r="BP2701" s="0" t="s">
        <v>2098</v>
      </c>
      <c r="BQ2701" s="0" t="s">
        <v>2105</v>
      </c>
      <c r="BT2701" s="0" t="n">
        <v>0</v>
      </c>
      <c r="BV2701" s="0" t="n">
        <v>235</v>
      </c>
      <c r="BW2701" s="0" t="n">
        <v>1988</v>
      </c>
      <c r="BX2701" s="0" t="n">
        <v>2015</v>
      </c>
      <c r="BZ2701" s="0" t="n">
        <v>2001.5</v>
      </c>
      <c r="CA2701" s="0" t="n">
        <v>0</v>
      </c>
      <c r="CB2701" s="0" t="n">
        <v>0</v>
      </c>
      <c r="CC2701" s="0" t="n">
        <v>0</v>
      </c>
      <c r="CD2701" s="0" t="n">
        <v>-0.000204673314655434</v>
      </c>
      <c r="CE2701" s="0" t="n">
        <v>1</v>
      </c>
    </row>
    <row r="2702" customFormat="false" ht="15" hidden="false" customHeight="false" outlineLevel="0" collapsed="false">
      <c r="A2702" s="0" t="s">
        <v>2098</v>
      </c>
      <c r="B2702" s="0" t="n">
        <v>236</v>
      </c>
      <c r="C2702" s="0" t="n">
        <v>-0.00244430728177976</v>
      </c>
      <c r="D2702" s="0" t="n">
        <v>836</v>
      </c>
      <c r="E2702" s="0" t="n">
        <f aca="false">IF(ISNUMBER($BA2702),$BA2702,IF(AND(ISNUMBER($D2702),ISNUMBER($BW2702),ISNUMBER($BX2702)),$D2702*($BX2702-$BW2702+1),""))</f>
        <v>23408</v>
      </c>
      <c r="F2702" s="0" t="s">
        <v>8663</v>
      </c>
      <c r="G2702" s="0" t="s">
        <v>8664</v>
      </c>
      <c r="H2702" s="0" t="s">
        <v>118</v>
      </c>
      <c r="I2702" s="0" t="s">
        <v>344</v>
      </c>
      <c r="J2702" s="0" t="n">
        <f aca="false">IF($BW2702&lt;&gt;"",$BW2702,"")</f>
        <v>1988</v>
      </c>
      <c r="K2702" s="0" t="n">
        <f aca="false">IF($BX2702&lt;&gt;"",$BX2702,"")</f>
        <v>2015</v>
      </c>
      <c r="L2702" s="0" t="n">
        <f aca="false">IF(AND(ISNUMBER($BW2702),ISNUMBER($BX2702)),($BW2702+$BX2702)/2,"")</f>
        <v>2001.5</v>
      </c>
      <c r="M2702" s="0" t="n">
        <f aca="false">IF($L2702&lt;&gt;"",$L2702,"")</f>
        <v>2001.5</v>
      </c>
      <c r="N2702" s="0" t="n">
        <f aca="false">IF(AND(ISNUMBER($BW2702),ISNUMBER($BX2702)),MIN(1,MAX(0,($BX2702-2016+1)/($BX2702-$BW2702+1))),"")</f>
        <v>0</v>
      </c>
      <c r="O2702" s="0" t="n">
        <f aca="false">IF(AND(ISNUMBER($BW2702),ISNUMBER($BX2702)),MIN(1,MAX(0,($BX2702-2017+1)/($BX2702-$BW2702+1))),"")</f>
        <v>0</v>
      </c>
      <c r="P2702" s="0" t="n">
        <f aca="false">IF(AND(ISNUMBER($BW2702),ISNUMBER($BX2702)),MIN(1,MAX(0,($BX2702-2018+1)/($BX2702-$BW2702+1))),"")</f>
        <v>0</v>
      </c>
      <c r="Q2702" s="0" t="n">
        <f aca="false">IF(AND(ISNUMBER($BW2702),ISNUMBER($BX2702)),MIN(1,MAX(0,($BX2702-2019+1)/($BX2702-$BW2702+1))),"")</f>
        <v>0</v>
      </c>
      <c r="R2702" s="0" t="n">
        <f aca="false">IF(AND(ISNUMBER($BW2702),ISNUMBER($BX2702)),MIN(1,MAX(0,($BX2702-2016+1)/($BX2702-$BW2702+1))),"")</f>
        <v>0</v>
      </c>
      <c r="S2702" s="0" t="n">
        <f aca="false">IF($L2702&lt;&gt;"",IF($L2702&gt;=2015.5,1,0),"")</f>
        <v>0</v>
      </c>
      <c r="T2702" s="0" t="n">
        <f aca="false">IF($L2702&lt;&gt;"",IF($L2702&gt;=2016,1,0),"")</f>
        <v>0</v>
      </c>
      <c r="U2702" s="0" t="n">
        <f aca="false">IF(ISNUMBER($BX2702),IF($BX2702&gt;=2016,1,0),"")</f>
        <v>0</v>
      </c>
      <c r="V2702" s="0" t="n">
        <f aca="false">IF(ISNUMBER($BW2702),IF($BW2702&gt;=2016,1,0),"")</f>
        <v>0</v>
      </c>
      <c r="W2702" s="0" t="str">
        <f aca="false">IF(AND(ISNUMBER($BW2702),ISNUMBER($BX2702)),IF($BW2702&gt;=2016,"post-only",IF($BX2702&lt;2016,"pre-only","mixed")),"")</f>
        <v>pre-only</v>
      </c>
      <c r="X2702" s="0" t="n">
        <f aca="false">IF(AND(ISNUMBER($BW2702),ISNUMBER($BX2702)),MIN(1,MAX(0,($BX2702-2017+1)/($BX2702-$BW2702+1))),"")</f>
        <v>0</v>
      </c>
      <c r="Y2702" s="0" t="n">
        <f aca="false">IF(AND(ISNUMBER($BW2702),ISNUMBER($BX2702)),MIN(1,MAX(0,($BX2702-2018+1)/($BX2702-$BW2702+1))),"")</f>
        <v>0</v>
      </c>
      <c r="Z2702" s="0" t="n">
        <f aca="false">IF(AND(ISNUMBER($BW2702),ISNUMBER($BX2702)),MIN(1,MAX(0,($BX2702-2019+1)/($BX2702-$BW2702+1))),"")</f>
        <v>0</v>
      </c>
      <c r="AA2702" s="0" t="n">
        <f aca="false">IF(ISNUMBER($BX2702),IF($BX2702&gt;=2017,1,0),"")</f>
        <v>0</v>
      </c>
      <c r="AB2702" s="0" t="n">
        <f aca="false">IF(ISNUMBER($BX2702),IF($BX2702&gt;=2018,1,0),"")</f>
        <v>0</v>
      </c>
      <c r="AC2702" s="0" t="n">
        <f aca="false">IF(ISNUMBER($BX2702),IF($BX2702&gt;=2019,1,0),"")</f>
        <v>0</v>
      </c>
      <c r="AD2702" s="0" t="n">
        <f aca="false">IF($L2702&lt;&gt;"",IF($L2702&gt;2013,1,0),"")</f>
        <v>0</v>
      </c>
      <c r="AE2702" s="0" t="n">
        <f aca="false">IF($L2702&lt;&gt;"",1+IF($L2702&gt;2011,1,0)+IF($L2702&gt;2014,1,0),"")</f>
        <v>1</v>
      </c>
      <c r="AF2702" s="0" t="s">
        <v>87</v>
      </c>
      <c r="AG2702" s="0" t="s">
        <v>88</v>
      </c>
      <c r="AH2702" s="0" t="s">
        <v>89</v>
      </c>
      <c r="AI2702" s="0" t="s">
        <v>497</v>
      </c>
      <c r="AJ2702" s="0" t="s">
        <v>334</v>
      </c>
      <c r="AK2702" s="0" t="str">
        <f aca="false">IF(AND($CF2702&lt;&gt;"",IFERROR(INDEX(subsample_country_map!$B:$B,MATCH($CF2702,subsample_country_map!$A:$A,0)),"")&lt;&gt;""),INDEX(subsample_country_map!$B:$B,MATCH($CF2702,subsample_country_map!$A:$A,0)),INDEX(lookup!$AA:$AA,MATCH($A2702,lookup!$A:$A,0)))</f>
        <v>1_US</v>
      </c>
      <c r="AL2702" s="0" t="str">
        <f aca="false">IF(AND($CF2702&lt;&gt;"",IFERROR(INDEX(subsample_country_map!$C:$C,MATCH($CF2702,subsample_country_map!$A:$A,0)),"")&lt;&gt;""),INDEX(subsample_country_map!$C:$C,MATCH($CF2702,subsample_country_map!$A:$A,0)),INDEX(lookup!$AB:$AB,MATCH($A2702,lookup!$A:$A,0)))</f>
        <v>1_developed</v>
      </c>
      <c r="AM2702" s="0" t="str">
        <f aca="false">IF(AND($CF2702&lt;&gt;"",IFERROR(INDEX(subsample_country_map!$D:$D,MATCH($CF2702,subsample_country_map!$A:$A,0)),"")&lt;&gt;""),INDEX(subsample_country_map!$D:$D,MATCH($CF2702,subsample_country_map!$A:$A,0)),INDEX(lookup!$AC:$AC,MATCH($A2702,lookup!$A:$A,0)))</f>
        <v>1_western</v>
      </c>
      <c r="AN2702" s="0" t="str">
        <f aca="false">IF(AND($CF2702&lt;&gt;"",IFERROR(INDEX(subsample_country_map!$E:$E,MATCH($CF2702,subsample_country_map!$A:$A,0)),"")&lt;&gt;""),INDEX(subsample_country_map!$E:$E,MATCH($CF2702,subsample_country_map!$A:$A,0)),INDEX(lookup!$AD:$AD,MATCH($A2702,lookup!$A:$A,0)))</f>
        <v>1_common law</v>
      </c>
      <c r="AO2702" s="0" t="str">
        <f aca="false">INDEX(lookup!$Y:$Y,MATCH($A2702,lookup!$A:$A,0))</f>
        <v>0_published</v>
      </c>
      <c r="AP2702" s="0" t="str">
        <f aca="false">INDEX(lookup!$Z:$Z,MATCH($A2702,lookup!$A:$A,0))</f>
        <v>1_VHB high</v>
      </c>
      <c r="AQ2702" s="0" t="str">
        <f aca="false">INDEX(lookup!$W:$W,MATCH($A2702,lookup!$A:$A,0))</f>
        <v>3_mgmt</v>
      </c>
      <c r="AR2702" s="0" t="s">
        <v>343</v>
      </c>
      <c r="AS2702" s="0" t="s">
        <v>8666</v>
      </c>
      <c r="BO2702" s="0" t="s">
        <v>769</v>
      </c>
      <c r="BP2702" s="0" t="s">
        <v>2098</v>
      </c>
      <c r="BQ2702" s="0" t="s">
        <v>2105</v>
      </c>
      <c r="BT2702" s="0" t="n">
        <v>0</v>
      </c>
      <c r="BV2702" s="0" t="n">
        <v>236</v>
      </c>
      <c r="BW2702" s="0" t="n">
        <v>1988</v>
      </c>
      <c r="BX2702" s="0" t="n">
        <v>2015</v>
      </c>
      <c r="BZ2702" s="0" t="n">
        <v>2001.5</v>
      </c>
      <c r="CA2702" s="0" t="n">
        <v>0</v>
      </c>
      <c r="CB2702" s="0" t="n">
        <v>0</v>
      </c>
      <c r="CC2702" s="0" t="n">
        <v>0</v>
      </c>
      <c r="CD2702" s="0" t="n">
        <v>-0.00244431214974767</v>
      </c>
      <c r="CE2702" s="0" t="n">
        <v>1</v>
      </c>
    </row>
    <row r="2703" customFormat="false" ht="15" hidden="false" customHeight="false" outlineLevel="0" collapsed="false">
      <c r="A2703" s="0" t="s">
        <v>2098</v>
      </c>
      <c r="B2703" s="0" t="n">
        <v>239</v>
      </c>
      <c r="C2703" s="0" t="n">
        <v>-0.000319780146703926</v>
      </c>
      <c r="D2703" s="0" t="n">
        <v>836</v>
      </c>
      <c r="E2703" s="0" t="n">
        <f aca="false">IF(ISNUMBER($BA2703),$BA2703,IF(AND(ISNUMBER($D2703),ISNUMBER($BW2703),ISNUMBER($BX2703)),$D2703*($BX2703-$BW2703+1),""))</f>
        <v>23408</v>
      </c>
      <c r="F2703" s="0" t="s">
        <v>8663</v>
      </c>
      <c r="G2703" s="0" t="s">
        <v>8664</v>
      </c>
      <c r="H2703" s="0" t="s">
        <v>118</v>
      </c>
      <c r="I2703" s="0" t="s">
        <v>344</v>
      </c>
      <c r="J2703" s="0" t="n">
        <f aca="false">IF($BW2703&lt;&gt;"",$BW2703,"")</f>
        <v>1988</v>
      </c>
      <c r="K2703" s="0" t="n">
        <f aca="false">IF($BX2703&lt;&gt;"",$BX2703,"")</f>
        <v>2015</v>
      </c>
      <c r="L2703" s="0" t="n">
        <f aca="false">IF(AND(ISNUMBER($BW2703),ISNUMBER($BX2703)),($BW2703+$BX2703)/2,"")</f>
        <v>2001.5</v>
      </c>
      <c r="M2703" s="0" t="n">
        <f aca="false">IF($L2703&lt;&gt;"",$L2703,"")</f>
        <v>2001.5</v>
      </c>
      <c r="N2703" s="0" t="n">
        <f aca="false">IF(AND(ISNUMBER($BW2703),ISNUMBER($BX2703)),MIN(1,MAX(0,($BX2703-2016+1)/($BX2703-$BW2703+1))),"")</f>
        <v>0</v>
      </c>
      <c r="O2703" s="0" t="n">
        <f aca="false">IF(AND(ISNUMBER($BW2703),ISNUMBER($BX2703)),MIN(1,MAX(0,($BX2703-2017+1)/($BX2703-$BW2703+1))),"")</f>
        <v>0</v>
      </c>
      <c r="P2703" s="0" t="n">
        <f aca="false">IF(AND(ISNUMBER($BW2703),ISNUMBER($BX2703)),MIN(1,MAX(0,($BX2703-2018+1)/($BX2703-$BW2703+1))),"")</f>
        <v>0</v>
      </c>
      <c r="Q2703" s="0" t="n">
        <f aca="false">IF(AND(ISNUMBER($BW2703),ISNUMBER($BX2703)),MIN(1,MAX(0,($BX2703-2019+1)/($BX2703-$BW2703+1))),"")</f>
        <v>0</v>
      </c>
      <c r="R2703" s="0" t="n">
        <f aca="false">IF(AND(ISNUMBER($BW2703),ISNUMBER($BX2703)),MIN(1,MAX(0,($BX2703-2016+1)/($BX2703-$BW2703+1))),"")</f>
        <v>0</v>
      </c>
      <c r="S2703" s="0" t="n">
        <f aca="false">IF($L2703&lt;&gt;"",IF($L2703&gt;=2015.5,1,0),"")</f>
        <v>0</v>
      </c>
      <c r="T2703" s="0" t="n">
        <f aca="false">IF($L2703&lt;&gt;"",IF($L2703&gt;=2016,1,0),"")</f>
        <v>0</v>
      </c>
      <c r="U2703" s="0" t="n">
        <f aca="false">IF(ISNUMBER($BX2703),IF($BX2703&gt;=2016,1,0),"")</f>
        <v>0</v>
      </c>
      <c r="V2703" s="0" t="n">
        <f aca="false">IF(ISNUMBER($BW2703),IF($BW2703&gt;=2016,1,0),"")</f>
        <v>0</v>
      </c>
      <c r="W2703" s="0" t="str">
        <f aca="false">IF(AND(ISNUMBER($BW2703),ISNUMBER($BX2703)),IF($BW2703&gt;=2016,"post-only",IF($BX2703&lt;2016,"pre-only","mixed")),"")</f>
        <v>pre-only</v>
      </c>
      <c r="X2703" s="0" t="n">
        <f aca="false">IF(AND(ISNUMBER($BW2703),ISNUMBER($BX2703)),MIN(1,MAX(0,($BX2703-2017+1)/($BX2703-$BW2703+1))),"")</f>
        <v>0</v>
      </c>
      <c r="Y2703" s="0" t="n">
        <f aca="false">IF(AND(ISNUMBER($BW2703),ISNUMBER($BX2703)),MIN(1,MAX(0,($BX2703-2018+1)/($BX2703-$BW2703+1))),"")</f>
        <v>0</v>
      </c>
      <c r="Z2703" s="0" t="n">
        <f aca="false">IF(AND(ISNUMBER($BW2703),ISNUMBER($BX2703)),MIN(1,MAX(0,($BX2703-2019+1)/($BX2703-$BW2703+1))),"")</f>
        <v>0</v>
      </c>
      <c r="AA2703" s="0" t="n">
        <f aca="false">IF(ISNUMBER($BX2703),IF($BX2703&gt;=2017,1,0),"")</f>
        <v>0</v>
      </c>
      <c r="AB2703" s="0" t="n">
        <f aca="false">IF(ISNUMBER($BX2703),IF($BX2703&gt;=2018,1,0),"")</f>
        <v>0</v>
      </c>
      <c r="AC2703" s="0" t="n">
        <f aca="false">IF(ISNUMBER($BX2703),IF($BX2703&gt;=2019,1,0),"")</f>
        <v>0</v>
      </c>
      <c r="AD2703" s="0" t="n">
        <f aca="false">IF($L2703&lt;&gt;"",IF($L2703&gt;2013,1,0),"")</f>
        <v>0</v>
      </c>
      <c r="AE2703" s="0" t="n">
        <f aca="false">IF($L2703&lt;&gt;"",1+IF($L2703&gt;2011,1,0)+IF($L2703&gt;2014,1,0),"")</f>
        <v>1</v>
      </c>
      <c r="AF2703" s="0" t="s">
        <v>87</v>
      </c>
      <c r="AG2703" s="0" t="s">
        <v>88</v>
      </c>
      <c r="AH2703" s="0" t="s">
        <v>89</v>
      </c>
      <c r="AI2703" s="0" t="s">
        <v>497</v>
      </c>
      <c r="AJ2703" s="0" t="s">
        <v>334</v>
      </c>
      <c r="AK2703" s="0" t="str">
        <f aca="false">IF(AND($CF2703&lt;&gt;"",IFERROR(INDEX(subsample_country_map!$B:$B,MATCH($CF2703,subsample_country_map!$A:$A,0)),"")&lt;&gt;""),INDEX(subsample_country_map!$B:$B,MATCH($CF2703,subsample_country_map!$A:$A,0)),INDEX(lookup!$AA:$AA,MATCH($A2703,lookup!$A:$A,0)))</f>
        <v>1_US</v>
      </c>
      <c r="AL2703" s="0" t="str">
        <f aca="false">IF(AND($CF2703&lt;&gt;"",IFERROR(INDEX(subsample_country_map!$C:$C,MATCH($CF2703,subsample_country_map!$A:$A,0)),"")&lt;&gt;""),INDEX(subsample_country_map!$C:$C,MATCH($CF2703,subsample_country_map!$A:$A,0)),INDEX(lookup!$AB:$AB,MATCH($A2703,lookup!$A:$A,0)))</f>
        <v>1_developed</v>
      </c>
      <c r="AM2703" s="0" t="str">
        <f aca="false">IF(AND($CF2703&lt;&gt;"",IFERROR(INDEX(subsample_country_map!$D:$D,MATCH($CF2703,subsample_country_map!$A:$A,0)),"")&lt;&gt;""),INDEX(subsample_country_map!$D:$D,MATCH($CF2703,subsample_country_map!$A:$A,0)),INDEX(lookup!$AC:$AC,MATCH($A2703,lookup!$A:$A,0)))</f>
        <v>1_western</v>
      </c>
      <c r="AN2703" s="0" t="str">
        <f aca="false">IF(AND($CF2703&lt;&gt;"",IFERROR(INDEX(subsample_country_map!$E:$E,MATCH($CF2703,subsample_country_map!$A:$A,0)),"")&lt;&gt;""),INDEX(subsample_country_map!$E:$E,MATCH($CF2703,subsample_country_map!$A:$A,0)),INDEX(lookup!$AD:$AD,MATCH($A2703,lookup!$A:$A,0)))</f>
        <v>1_common law</v>
      </c>
      <c r="AO2703" s="0" t="str">
        <f aca="false">INDEX(lookup!$Y:$Y,MATCH($A2703,lookup!$A:$A,0))</f>
        <v>0_published</v>
      </c>
      <c r="AP2703" s="0" t="str">
        <f aca="false">INDEX(lookup!$Z:$Z,MATCH($A2703,lookup!$A:$A,0))</f>
        <v>1_VHB high</v>
      </c>
      <c r="AQ2703" s="0" t="str">
        <f aca="false">INDEX(lookup!$W:$W,MATCH($A2703,lookup!$A:$A,0))</f>
        <v>3_mgmt</v>
      </c>
      <c r="AR2703" s="0" t="s">
        <v>343</v>
      </c>
      <c r="AS2703" s="0" t="s">
        <v>8666</v>
      </c>
      <c r="BO2703" s="0" t="s">
        <v>769</v>
      </c>
      <c r="BP2703" s="0" t="s">
        <v>2098</v>
      </c>
      <c r="BQ2703" s="0" t="s">
        <v>2105</v>
      </c>
      <c r="BT2703" s="0" t="n">
        <v>0</v>
      </c>
      <c r="BV2703" s="0" t="n">
        <v>239</v>
      </c>
      <c r="BW2703" s="0" t="n">
        <v>1988</v>
      </c>
      <c r="BX2703" s="0" t="n">
        <v>2015</v>
      </c>
      <c r="BZ2703" s="0" t="n">
        <v>2001.5</v>
      </c>
      <c r="CA2703" s="0" t="n">
        <v>0</v>
      </c>
      <c r="CB2703" s="0" t="n">
        <v>0</v>
      </c>
      <c r="CC2703" s="0" t="n">
        <v>0</v>
      </c>
      <c r="CD2703" s="0" t="n">
        <v>-0.000319780157604096</v>
      </c>
      <c r="CE2703" s="0" t="n">
        <v>1</v>
      </c>
    </row>
    <row r="2704" customFormat="false" ht="15" hidden="false" customHeight="false" outlineLevel="0" collapsed="false">
      <c r="A2704" s="0" t="s">
        <v>2098</v>
      </c>
      <c r="B2704" s="0" t="n">
        <v>243</v>
      </c>
      <c r="C2704" s="0" t="n">
        <v>-0.000347769573472843</v>
      </c>
      <c r="D2704" s="0" t="n">
        <v>836</v>
      </c>
      <c r="E2704" s="0" t="n">
        <f aca="false">IF(ISNUMBER($BA2704),$BA2704,IF(AND(ISNUMBER($D2704),ISNUMBER($BW2704),ISNUMBER($BX2704)),$D2704*($BX2704-$BW2704+1),""))</f>
        <v>23408</v>
      </c>
      <c r="F2704" s="0" t="s">
        <v>8663</v>
      </c>
      <c r="G2704" s="0" t="s">
        <v>8664</v>
      </c>
      <c r="H2704" s="0" t="s">
        <v>118</v>
      </c>
      <c r="I2704" s="0" t="s">
        <v>344</v>
      </c>
      <c r="J2704" s="0" t="n">
        <f aca="false">IF($BW2704&lt;&gt;"",$BW2704,"")</f>
        <v>1988</v>
      </c>
      <c r="K2704" s="0" t="n">
        <f aca="false">IF($BX2704&lt;&gt;"",$BX2704,"")</f>
        <v>2015</v>
      </c>
      <c r="L2704" s="0" t="n">
        <f aca="false">IF(AND(ISNUMBER($BW2704),ISNUMBER($BX2704)),($BW2704+$BX2704)/2,"")</f>
        <v>2001.5</v>
      </c>
      <c r="M2704" s="0" t="n">
        <f aca="false">IF($L2704&lt;&gt;"",$L2704,"")</f>
        <v>2001.5</v>
      </c>
      <c r="N2704" s="0" t="n">
        <f aca="false">IF(AND(ISNUMBER($BW2704),ISNUMBER($BX2704)),MIN(1,MAX(0,($BX2704-2016+1)/($BX2704-$BW2704+1))),"")</f>
        <v>0</v>
      </c>
      <c r="O2704" s="0" t="n">
        <f aca="false">IF(AND(ISNUMBER($BW2704),ISNUMBER($BX2704)),MIN(1,MAX(0,($BX2704-2017+1)/($BX2704-$BW2704+1))),"")</f>
        <v>0</v>
      </c>
      <c r="P2704" s="0" t="n">
        <f aca="false">IF(AND(ISNUMBER($BW2704),ISNUMBER($BX2704)),MIN(1,MAX(0,($BX2704-2018+1)/($BX2704-$BW2704+1))),"")</f>
        <v>0</v>
      </c>
      <c r="Q2704" s="0" t="n">
        <f aca="false">IF(AND(ISNUMBER($BW2704),ISNUMBER($BX2704)),MIN(1,MAX(0,($BX2704-2019+1)/($BX2704-$BW2704+1))),"")</f>
        <v>0</v>
      </c>
      <c r="R2704" s="0" t="n">
        <f aca="false">IF(AND(ISNUMBER($BW2704),ISNUMBER($BX2704)),MIN(1,MAX(0,($BX2704-2016+1)/($BX2704-$BW2704+1))),"")</f>
        <v>0</v>
      </c>
      <c r="S2704" s="0" t="n">
        <f aca="false">IF($L2704&lt;&gt;"",IF($L2704&gt;=2015.5,1,0),"")</f>
        <v>0</v>
      </c>
      <c r="T2704" s="0" t="n">
        <f aca="false">IF($L2704&lt;&gt;"",IF($L2704&gt;=2016,1,0),"")</f>
        <v>0</v>
      </c>
      <c r="U2704" s="0" t="n">
        <f aca="false">IF(ISNUMBER($BX2704),IF($BX2704&gt;=2016,1,0),"")</f>
        <v>0</v>
      </c>
      <c r="V2704" s="0" t="n">
        <f aca="false">IF(ISNUMBER($BW2704),IF($BW2704&gt;=2016,1,0),"")</f>
        <v>0</v>
      </c>
      <c r="W2704" s="0" t="str">
        <f aca="false">IF(AND(ISNUMBER($BW2704),ISNUMBER($BX2704)),IF($BW2704&gt;=2016,"post-only",IF($BX2704&lt;2016,"pre-only","mixed")),"")</f>
        <v>pre-only</v>
      </c>
      <c r="X2704" s="0" t="n">
        <f aca="false">IF(AND(ISNUMBER($BW2704),ISNUMBER($BX2704)),MIN(1,MAX(0,($BX2704-2017+1)/($BX2704-$BW2704+1))),"")</f>
        <v>0</v>
      </c>
      <c r="Y2704" s="0" t="n">
        <f aca="false">IF(AND(ISNUMBER($BW2704),ISNUMBER($BX2704)),MIN(1,MAX(0,($BX2704-2018+1)/($BX2704-$BW2704+1))),"")</f>
        <v>0</v>
      </c>
      <c r="Z2704" s="0" t="n">
        <f aca="false">IF(AND(ISNUMBER($BW2704),ISNUMBER($BX2704)),MIN(1,MAX(0,($BX2704-2019+1)/($BX2704-$BW2704+1))),"")</f>
        <v>0</v>
      </c>
      <c r="AA2704" s="0" t="n">
        <f aca="false">IF(ISNUMBER($BX2704),IF($BX2704&gt;=2017,1,0),"")</f>
        <v>0</v>
      </c>
      <c r="AB2704" s="0" t="n">
        <f aca="false">IF(ISNUMBER($BX2704),IF($BX2704&gt;=2018,1,0),"")</f>
        <v>0</v>
      </c>
      <c r="AC2704" s="0" t="n">
        <f aca="false">IF(ISNUMBER($BX2704),IF($BX2704&gt;=2019,1,0),"")</f>
        <v>0</v>
      </c>
      <c r="AD2704" s="0" t="n">
        <f aca="false">IF($L2704&lt;&gt;"",IF($L2704&gt;2013,1,0),"")</f>
        <v>0</v>
      </c>
      <c r="AE2704" s="0" t="n">
        <f aca="false">IF($L2704&lt;&gt;"",1+IF($L2704&gt;2011,1,0)+IF($L2704&gt;2014,1,0),"")</f>
        <v>1</v>
      </c>
      <c r="AF2704" s="0" t="s">
        <v>87</v>
      </c>
      <c r="AG2704" s="0" t="s">
        <v>88</v>
      </c>
      <c r="AH2704" s="0" t="s">
        <v>89</v>
      </c>
      <c r="AI2704" s="0" t="s">
        <v>497</v>
      </c>
      <c r="AJ2704" s="0" t="s">
        <v>334</v>
      </c>
      <c r="AK2704" s="0" t="str">
        <f aca="false">IF(AND($CF2704&lt;&gt;"",IFERROR(INDEX(subsample_country_map!$B:$B,MATCH($CF2704,subsample_country_map!$A:$A,0)),"")&lt;&gt;""),INDEX(subsample_country_map!$B:$B,MATCH($CF2704,subsample_country_map!$A:$A,0)),INDEX(lookup!$AA:$AA,MATCH($A2704,lookup!$A:$A,0)))</f>
        <v>1_US</v>
      </c>
      <c r="AL2704" s="0" t="str">
        <f aca="false">IF(AND($CF2704&lt;&gt;"",IFERROR(INDEX(subsample_country_map!$C:$C,MATCH($CF2704,subsample_country_map!$A:$A,0)),"")&lt;&gt;""),INDEX(subsample_country_map!$C:$C,MATCH($CF2704,subsample_country_map!$A:$A,0)),INDEX(lookup!$AB:$AB,MATCH($A2704,lookup!$A:$A,0)))</f>
        <v>1_developed</v>
      </c>
      <c r="AM2704" s="0" t="str">
        <f aca="false">IF(AND($CF2704&lt;&gt;"",IFERROR(INDEX(subsample_country_map!$D:$D,MATCH($CF2704,subsample_country_map!$A:$A,0)),"")&lt;&gt;""),INDEX(subsample_country_map!$D:$D,MATCH($CF2704,subsample_country_map!$A:$A,0)),INDEX(lookup!$AC:$AC,MATCH($A2704,lookup!$A:$A,0)))</f>
        <v>1_western</v>
      </c>
      <c r="AN2704" s="0" t="str">
        <f aca="false">IF(AND($CF2704&lt;&gt;"",IFERROR(INDEX(subsample_country_map!$E:$E,MATCH($CF2704,subsample_country_map!$A:$A,0)),"")&lt;&gt;""),INDEX(subsample_country_map!$E:$E,MATCH($CF2704,subsample_country_map!$A:$A,0)),INDEX(lookup!$AD:$AD,MATCH($A2704,lookup!$A:$A,0)))</f>
        <v>1_common law</v>
      </c>
      <c r="AO2704" s="0" t="str">
        <f aca="false">INDEX(lookup!$Y:$Y,MATCH($A2704,lookup!$A:$A,0))</f>
        <v>0_published</v>
      </c>
      <c r="AP2704" s="0" t="str">
        <f aca="false">INDEX(lookup!$Z:$Z,MATCH($A2704,lookup!$A:$A,0))</f>
        <v>1_VHB high</v>
      </c>
      <c r="AQ2704" s="0" t="str">
        <f aca="false">INDEX(lookup!$W:$W,MATCH($A2704,lookup!$A:$A,0))</f>
        <v>3_mgmt</v>
      </c>
      <c r="AR2704" s="0" t="s">
        <v>343</v>
      </c>
      <c r="AS2704" s="0" t="s">
        <v>8666</v>
      </c>
      <c r="BO2704" s="0" t="s">
        <v>769</v>
      </c>
      <c r="BP2704" s="0" t="s">
        <v>2098</v>
      </c>
      <c r="BQ2704" s="0" t="s">
        <v>2105</v>
      </c>
      <c r="BT2704" s="0" t="n">
        <v>0</v>
      </c>
      <c r="BV2704" s="0" t="n">
        <v>243</v>
      </c>
      <c r="BW2704" s="0" t="n">
        <v>1988</v>
      </c>
      <c r="BX2704" s="0" t="n">
        <v>2015</v>
      </c>
      <c r="BZ2704" s="0" t="n">
        <v>2001.5</v>
      </c>
      <c r="CA2704" s="0" t="n">
        <v>0</v>
      </c>
      <c r="CB2704" s="0" t="n">
        <v>0</v>
      </c>
      <c r="CC2704" s="0" t="n">
        <v>0</v>
      </c>
      <c r="CD2704" s="0" t="n">
        <v>-0.00034776958749302</v>
      </c>
      <c r="CE2704" s="0" t="n">
        <v>1</v>
      </c>
    </row>
    <row r="2705" customFormat="false" ht="15" hidden="false" customHeight="false" outlineLevel="0" collapsed="false">
      <c r="A2705" s="0" t="s">
        <v>2098</v>
      </c>
      <c r="B2705" s="0" t="n">
        <v>244</v>
      </c>
      <c r="C2705" s="0" t="n">
        <v>-0.00167383724857393</v>
      </c>
      <c r="D2705" s="0" t="n">
        <v>836</v>
      </c>
      <c r="E2705" s="0" t="n">
        <f aca="false">IF(ISNUMBER($BA2705),$BA2705,IF(AND(ISNUMBER($D2705),ISNUMBER($BW2705),ISNUMBER($BX2705)),$D2705*($BX2705-$BW2705+1),""))</f>
        <v>23408</v>
      </c>
      <c r="F2705" s="0" t="s">
        <v>8663</v>
      </c>
      <c r="G2705" s="0" t="s">
        <v>8664</v>
      </c>
      <c r="H2705" s="0" t="s">
        <v>118</v>
      </c>
      <c r="I2705" s="0" t="s">
        <v>344</v>
      </c>
      <c r="J2705" s="0" t="n">
        <f aca="false">IF($BW2705&lt;&gt;"",$BW2705,"")</f>
        <v>1988</v>
      </c>
      <c r="K2705" s="0" t="n">
        <f aca="false">IF($BX2705&lt;&gt;"",$BX2705,"")</f>
        <v>2015</v>
      </c>
      <c r="L2705" s="0" t="n">
        <f aca="false">IF(AND(ISNUMBER($BW2705),ISNUMBER($BX2705)),($BW2705+$BX2705)/2,"")</f>
        <v>2001.5</v>
      </c>
      <c r="M2705" s="0" t="n">
        <f aca="false">IF($L2705&lt;&gt;"",$L2705,"")</f>
        <v>2001.5</v>
      </c>
      <c r="N2705" s="0" t="n">
        <f aca="false">IF(AND(ISNUMBER($BW2705),ISNUMBER($BX2705)),MIN(1,MAX(0,($BX2705-2016+1)/($BX2705-$BW2705+1))),"")</f>
        <v>0</v>
      </c>
      <c r="O2705" s="0" t="n">
        <f aca="false">IF(AND(ISNUMBER($BW2705),ISNUMBER($BX2705)),MIN(1,MAX(0,($BX2705-2017+1)/($BX2705-$BW2705+1))),"")</f>
        <v>0</v>
      </c>
      <c r="P2705" s="0" t="n">
        <f aca="false">IF(AND(ISNUMBER($BW2705),ISNUMBER($BX2705)),MIN(1,MAX(0,($BX2705-2018+1)/($BX2705-$BW2705+1))),"")</f>
        <v>0</v>
      </c>
      <c r="Q2705" s="0" t="n">
        <f aca="false">IF(AND(ISNUMBER($BW2705),ISNUMBER($BX2705)),MIN(1,MAX(0,($BX2705-2019+1)/($BX2705-$BW2705+1))),"")</f>
        <v>0</v>
      </c>
      <c r="R2705" s="0" t="n">
        <f aca="false">IF(AND(ISNUMBER($BW2705),ISNUMBER($BX2705)),MIN(1,MAX(0,($BX2705-2016+1)/($BX2705-$BW2705+1))),"")</f>
        <v>0</v>
      </c>
      <c r="S2705" s="0" t="n">
        <f aca="false">IF($L2705&lt;&gt;"",IF($L2705&gt;=2015.5,1,0),"")</f>
        <v>0</v>
      </c>
      <c r="T2705" s="0" t="n">
        <f aca="false">IF($L2705&lt;&gt;"",IF($L2705&gt;=2016,1,0),"")</f>
        <v>0</v>
      </c>
      <c r="U2705" s="0" t="n">
        <f aca="false">IF(ISNUMBER($BX2705),IF($BX2705&gt;=2016,1,0),"")</f>
        <v>0</v>
      </c>
      <c r="V2705" s="0" t="n">
        <f aca="false">IF(ISNUMBER($BW2705),IF($BW2705&gt;=2016,1,0),"")</f>
        <v>0</v>
      </c>
      <c r="W2705" s="0" t="str">
        <f aca="false">IF(AND(ISNUMBER($BW2705),ISNUMBER($BX2705)),IF($BW2705&gt;=2016,"post-only",IF($BX2705&lt;2016,"pre-only","mixed")),"")</f>
        <v>pre-only</v>
      </c>
      <c r="X2705" s="0" t="n">
        <f aca="false">IF(AND(ISNUMBER($BW2705),ISNUMBER($BX2705)),MIN(1,MAX(0,($BX2705-2017+1)/($BX2705-$BW2705+1))),"")</f>
        <v>0</v>
      </c>
      <c r="Y2705" s="0" t="n">
        <f aca="false">IF(AND(ISNUMBER($BW2705),ISNUMBER($BX2705)),MIN(1,MAX(0,($BX2705-2018+1)/($BX2705-$BW2705+1))),"")</f>
        <v>0</v>
      </c>
      <c r="Z2705" s="0" t="n">
        <f aca="false">IF(AND(ISNUMBER($BW2705),ISNUMBER($BX2705)),MIN(1,MAX(0,($BX2705-2019+1)/($BX2705-$BW2705+1))),"")</f>
        <v>0</v>
      </c>
      <c r="AA2705" s="0" t="n">
        <f aca="false">IF(ISNUMBER($BX2705),IF($BX2705&gt;=2017,1,0),"")</f>
        <v>0</v>
      </c>
      <c r="AB2705" s="0" t="n">
        <f aca="false">IF(ISNUMBER($BX2705),IF($BX2705&gt;=2018,1,0),"")</f>
        <v>0</v>
      </c>
      <c r="AC2705" s="0" t="n">
        <f aca="false">IF(ISNUMBER($BX2705),IF($BX2705&gt;=2019,1,0),"")</f>
        <v>0</v>
      </c>
      <c r="AD2705" s="0" t="n">
        <f aca="false">IF($L2705&lt;&gt;"",IF($L2705&gt;2013,1,0),"")</f>
        <v>0</v>
      </c>
      <c r="AE2705" s="0" t="n">
        <f aca="false">IF($L2705&lt;&gt;"",1+IF($L2705&gt;2011,1,0)+IF($L2705&gt;2014,1,0),"")</f>
        <v>1</v>
      </c>
      <c r="AF2705" s="0" t="s">
        <v>87</v>
      </c>
      <c r="AG2705" s="0" t="s">
        <v>88</v>
      </c>
      <c r="AH2705" s="0" t="s">
        <v>89</v>
      </c>
      <c r="AI2705" s="0" t="s">
        <v>497</v>
      </c>
      <c r="AJ2705" s="0" t="s">
        <v>334</v>
      </c>
      <c r="AK2705" s="0" t="str">
        <f aca="false">IF(AND($CF2705&lt;&gt;"",IFERROR(INDEX(subsample_country_map!$B:$B,MATCH($CF2705,subsample_country_map!$A:$A,0)),"")&lt;&gt;""),INDEX(subsample_country_map!$B:$B,MATCH($CF2705,subsample_country_map!$A:$A,0)),INDEX(lookup!$AA:$AA,MATCH($A2705,lookup!$A:$A,0)))</f>
        <v>1_US</v>
      </c>
      <c r="AL2705" s="0" t="str">
        <f aca="false">IF(AND($CF2705&lt;&gt;"",IFERROR(INDEX(subsample_country_map!$C:$C,MATCH($CF2705,subsample_country_map!$A:$A,0)),"")&lt;&gt;""),INDEX(subsample_country_map!$C:$C,MATCH($CF2705,subsample_country_map!$A:$A,0)),INDEX(lookup!$AB:$AB,MATCH($A2705,lookup!$A:$A,0)))</f>
        <v>1_developed</v>
      </c>
      <c r="AM2705" s="0" t="str">
        <f aca="false">IF(AND($CF2705&lt;&gt;"",IFERROR(INDEX(subsample_country_map!$D:$D,MATCH($CF2705,subsample_country_map!$A:$A,0)),"")&lt;&gt;""),INDEX(subsample_country_map!$D:$D,MATCH($CF2705,subsample_country_map!$A:$A,0)),INDEX(lookup!$AC:$AC,MATCH($A2705,lookup!$A:$A,0)))</f>
        <v>1_western</v>
      </c>
      <c r="AN2705" s="0" t="str">
        <f aca="false">IF(AND($CF2705&lt;&gt;"",IFERROR(INDEX(subsample_country_map!$E:$E,MATCH($CF2705,subsample_country_map!$A:$A,0)),"")&lt;&gt;""),INDEX(subsample_country_map!$E:$E,MATCH($CF2705,subsample_country_map!$A:$A,0)),INDEX(lookup!$AD:$AD,MATCH($A2705,lookup!$A:$A,0)))</f>
        <v>1_common law</v>
      </c>
      <c r="AO2705" s="0" t="str">
        <f aca="false">INDEX(lookup!$Y:$Y,MATCH($A2705,lookup!$A:$A,0))</f>
        <v>0_published</v>
      </c>
      <c r="AP2705" s="0" t="str">
        <f aca="false">INDEX(lookup!$Z:$Z,MATCH($A2705,lookup!$A:$A,0))</f>
        <v>1_VHB high</v>
      </c>
      <c r="AQ2705" s="0" t="str">
        <f aca="false">INDEX(lookup!$W:$W,MATCH($A2705,lookup!$A:$A,0))</f>
        <v>3_mgmt</v>
      </c>
      <c r="AR2705" s="0" t="s">
        <v>343</v>
      </c>
      <c r="AS2705" s="0" t="s">
        <v>8666</v>
      </c>
      <c r="BO2705" s="0" t="s">
        <v>769</v>
      </c>
      <c r="BP2705" s="0" t="s">
        <v>2098</v>
      </c>
      <c r="BQ2705" s="0" t="s">
        <v>2105</v>
      </c>
      <c r="BT2705" s="0" t="n">
        <v>0</v>
      </c>
      <c r="BV2705" s="0" t="n">
        <v>244</v>
      </c>
      <c r="BW2705" s="0" t="n">
        <v>1988</v>
      </c>
      <c r="BX2705" s="0" t="n">
        <v>2015</v>
      </c>
      <c r="BZ2705" s="0" t="n">
        <v>2001.5</v>
      </c>
      <c r="CA2705" s="0" t="n">
        <v>0</v>
      </c>
      <c r="CB2705" s="0" t="n">
        <v>0</v>
      </c>
      <c r="CC2705" s="0" t="n">
        <v>0</v>
      </c>
      <c r="CD2705" s="0" t="n">
        <v>-0.00167383881179054</v>
      </c>
      <c r="CE2705" s="0" t="n">
        <v>1</v>
      </c>
    </row>
    <row r="2706" customFormat="false" ht="15" hidden="false" customHeight="false" outlineLevel="0" collapsed="false">
      <c r="A2706" s="0" t="s">
        <v>2098</v>
      </c>
      <c r="B2706" s="0" t="n">
        <v>245</v>
      </c>
      <c r="C2706" s="0" t="n">
        <v>0.000527389868368608</v>
      </c>
      <c r="D2706" s="0" t="n">
        <v>836</v>
      </c>
      <c r="E2706" s="0" t="n">
        <f aca="false">IF(ISNUMBER($BA2706),$BA2706,IF(AND(ISNUMBER($D2706),ISNUMBER($BW2706),ISNUMBER($BX2706)),$D2706*($BX2706-$BW2706+1),""))</f>
        <v>23408</v>
      </c>
      <c r="F2706" s="0" t="s">
        <v>8663</v>
      </c>
      <c r="G2706" s="0" t="s">
        <v>8664</v>
      </c>
      <c r="H2706" s="0" t="s">
        <v>118</v>
      </c>
      <c r="I2706" s="0" t="s">
        <v>344</v>
      </c>
      <c r="J2706" s="0" t="n">
        <f aca="false">IF($BW2706&lt;&gt;"",$BW2706,"")</f>
        <v>1988</v>
      </c>
      <c r="K2706" s="0" t="n">
        <f aca="false">IF($BX2706&lt;&gt;"",$BX2706,"")</f>
        <v>2015</v>
      </c>
      <c r="L2706" s="0" t="n">
        <f aca="false">IF(AND(ISNUMBER($BW2706),ISNUMBER($BX2706)),($BW2706+$BX2706)/2,"")</f>
        <v>2001.5</v>
      </c>
      <c r="M2706" s="0" t="n">
        <f aca="false">IF($L2706&lt;&gt;"",$L2706,"")</f>
        <v>2001.5</v>
      </c>
      <c r="N2706" s="0" t="n">
        <f aca="false">IF(AND(ISNUMBER($BW2706),ISNUMBER($BX2706)),MIN(1,MAX(0,($BX2706-2016+1)/($BX2706-$BW2706+1))),"")</f>
        <v>0</v>
      </c>
      <c r="O2706" s="0" t="n">
        <f aca="false">IF(AND(ISNUMBER($BW2706),ISNUMBER($BX2706)),MIN(1,MAX(0,($BX2706-2017+1)/($BX2706-$BW2706+1))),"")</f>
        <v>0</v>
      </c>
      <c r="P2706" s="0" t="n">
        <f aca="false">IF(AND(ISNUMBER($BW2706),ISNUMBER($BX2706)),MIN(1,MAX(0,($BX2706-2018+1)/($BX2706-$BW2706+1))),"")</f>
        <v>0</v>
      </c>
      <c r="Q2706" s="0" t="n">
        <f aca="false">IF(AND(ISNUMBER($BW2706),ISNUMBER($BX2706)),MIN(1,MAX(0,($BX2706-2019+1)/($BX2706-$BW2706+1))),"")</f>
        <v>0</v>
      </c>
      <c r="R2706" s="0" t="n">
        <f aca="false">IF(AND(ISNUMBER($BW2706),ISNUMBER($BX2706)),MIN(1,MAX(0,($BX2706-2016+1)/($BX2706-$BW2706+1))),"")</f>
        <v>0</v>
      </c>
      <c r="S2706" s="0" t="n">
        <f aca="false">IF($L2706&lt;&gt;"",IF($L2706&gt;=2015.5,1,0),"")</f>
        <v>0</v>
      </c>
      <c r="T2706" s="0" t="n">
        <f aca="false">IF($L2706&lt;&gt;"",IF($L2706&gt;=2016,1,0),"")</f>
        <v>0</v>
      </c>
      <c r="U2706" s="0" t="n">
        <f aca="false">IF(ISNUMBER($BX2706),IF($BX2706&gt;=2016,1,0),"")</f>
        <v>0</v>
      </c>
      <c r="V2706" s="0" t="n">
        <f aca="false">IF(ISNUMBER($BW2706),IF($BW2706&gt;=2016,1,0),"")</f>
        <v>0</v>
      </c>
      <c r="W2706" s="0" t="str">
        <f aca="false">IF(AND(ISNUMBER($BW2706),ISNUMBER($BX2706)),IF($BW2706&gt;=2016,"post-only",IF($BX2706&lt;2016,"pre-only","mixed")),"")</f>
        <v>pre-only</v>
      </c>
      <c r="X2706" s="0" t="n">
        <f aca="false">IF(AND(ISNUMBER($BW2706),ISNUMBER($BX2706)),MIN(1,MAX(0,($BX2706-2017+1)/($BX2706-$BW2706+1))),"")</f>
        <v>0</v>
      </c>
      <c r="Y2706" s="0" t="n">
        <f aca="false">IF(AND(ISNUMBER($BW2706),ISNUMBER($BX2706)),MIN(1,MAX(0,($BX2706-2018+1)/($BX2706-$BW2706+1))),"")</f>
        <v>0</v>
      </c>
      <c r="Z2706" s="0" t="n">
        <f aca="false">IF(AND(ISNUMBER($BW2706),ISNUMBER($BX2706)),MIN(1,MAX(0,($BX2706-2019+1)/($BX2706-$BW2706+1))),"")</f>
        <v>0</v>
      </c>
      <c r="AA2706" s="0" t="n">
        <f aca="false">IF(ISNUMBER($BX2706),IF($BX2706&gt;=2017,1,0),"")</f>
        <v>0</v>
      </c>
      <c r="AB2706" s="0" t="n">
        <f aca="false">IF(ISNUMBER($BX2706),IF($BX2706&gt;=2018,1,0),"")</f>
        <v>0</v>
      </c>
      <c r="AC2706" s="0" t="n">
        <f aca="false">IF(ISNUMBER($BX2706),IF($BX2706&gt;=2019,1,0),"")</f>
        <v>0</v>
      </c>
      <c r="AD2706" s="0" t="n">
        <f aca="false">IF($L2706&lt;&gt;"",IF($L2706&gt;2013,1,0),"")</f>
        <v>0</v>
      </c>
      <c r="AE2706" s="0" t="n">
        <f aca="false">IF($L2706&lt;&gt;"",1+IF($L2706&gt;2011,1,0)+IF($L2706&gt;2014,1,0),"")</f>
        <v>1</v>
      </c>
      <c r="AF2706" s="0" t="s">
        <v>87</v>
      </c>
      <c r="AG2706" s="0" t="s">
        <v>88</v>
      </c>
      <c r="AH2706" s="0" t="s">
        <v>89</v>
      </c>
      <c r="AI2706" s="0" t="s">
        <v>497</v>
      </c>
      <c r="AJ2706" s="0" t="s">
        <v>334</v>
      </c>
      <c r="AK2706" s="0" t="str">
        <f aca="false">IF(AND($CF2706&lt;&gt;"",IFERROR(INDEX(subsample_country_map!$B:$B,MATCH($CF2706,subsample_country_map!$A:$A,0)),"")&lt;&gt;""),INDEX(subsample_country_map!$B:$B,MATCH($CF2706,subsample_country_map!$A:$A,0)),INDEX(lookup!$AA:$AA,MATCH($A2706,lookup!$A:$A,0)))</f>
        <v>1_US</v>
      </c>
      <c r="AL2706" s="0" t="str">
        <f aca="false">IF(AND($CF2706&lt;&gt;"",IFERROR(INDEX(subsample_country_map!$C:$C,MATCH($CF2706,subsample_country_map!$A:$A,0)),"")&lt;&gt;""),INDEX(subsample_country_map!$C:$C,MATCH($CF2706,subsample_country_map!$A:$A,0)),INDEX(lookup!$AB:$AB,MATCH($A2706,lookup!$A:$A,0)))</f>
        <v>1_developed</v>
      </c>
      <c r="AM2706" s="0" t="str">
        <f aca="false">IF(AND($CF2706&lt;&gt;"",IFERROR(INDEX(subsample_country_map!$D:$D,MATCH($CF2706,subsample_country_map!$A:$A,0)),"")&lt;&gt;""),INDEX(subsample_country_map!$D:$D,MATCH($CF2706,subsample_country_map!$A:$A,0)),INDEX(lookup!$AC:$AC,MATCH($A2706,lookup!$A:$A,0)))</f>
        <v>1_western</v>
      </c>
      <c r="AN2706" s="0" t="str">
        <f aca="false">IF(AND($CF2706&lt;&gt;"",IFERROR(INDEX(subsample_country_map!$E:$E,MATCH($CF2706,subsample_country_map!$A:$A,0)),"")&lt;&gt;""),INDEX(subsample_country_map!$E:$E,MATCH($CF2706,subsample_country_map!$A:$A,0)),INDEX(lookup!$AD:$AD,MATCH($A2706,lookup!$A:$A,0)))</f>
        <v>1_common law</v>
      </c>
      <c r="AO2706" s="0" t="str">
        <f aca="false">INDEX(lookup!$Y:$Y,MATCH($A2706,lookup!$A:$A,0))</f>
        <v>0_published</v>
      </c>
      <c r="AP2706" s="0" t="str">
        <f aca="false">INDEX(lookup!$Z:$Z,MATCH($A2706,lookup!$A:$A,0))</f>
        <v>1_VHB high</v>
      </c>
      <c r="AQ2706" s="0" t="str">
        <f aca="false">INDEX(lookup!$W:$W,MATCH($A2706,lookup!$A:$A,0))</f>
        <v>3_mgmt</v>
      </c>
      <c r="AR2706" s="0" t="s">
        <v>343</v>
      </c>
      <c r="AS2706" s="0" t="s">
        <v>8666</v>
      </c>
      <c r="BO2706" s="0" t="s">
        <v>769</v>
      </c>
      <c r="BP2706" s="0" t="s">
        <v>2098</v>
      </c>
      <c r="BQ2706" s="0" t="s">
        <v>2105</v>
      </c>
      <c r="BT2706" s="0" t="n">
        <v>0</v>
      </c>
      <c r="BV2706" s="0" t="n">
        <v>245</v>
      </c>
      <c r="BW2706" s="0" t="n">
        <v>1988</v>
      </c>
      <c r="BX2706" s="0" t="n">
        <v>2015</v>
      </c>
      <c r="BZ2706" s="0" t="n">
        <v>2001.5</v>
      </c>
      <c r="CA2706" s="0" t="n">
        <v>0</v>
      </c>
      <c r="CB2706" s="0" t="n">
        <v>0</v>
      </c>
      <c r="CC2706" s="0" t="n">
        <v>0</v>
      </c>
      <c r="CD2706" s="0" t="n">
        <v>0.000527389917264702</v>
      </c>
      <c r="CE2706" s="0" t="n">
        <v>1</v>
      </c>
    </row>
    <row r="2707" customFormat="false" ht="15" hidden="false" customHeight="false" outlineLevel="0" collapsed="false">
      <c r="A2707" s="0" t="s">
        <v>2098</v>
      </c>
      <c r="B2707" s="0" t="n">
        <v>248</v>
      </c>
      <c r="C2707" s="0" t="n">
        <v>-0.00253070862688909</v>
      </c>
      <c r="D2707" s="0" t="n">
        <v>836</v>
      </c>
      <c r="E2707" s="0" t="n">
        <f aca="false">IF(ISNUMBER($BA2707),$BA2707,IF(AND(ISNUMBER($D2707),ISNUMBER($BW2707),ISNUMBER($BX2707)),$D2707*($BX2707-$BW2707+1),""))</f>
        <v>23408</v>
      </c>
      <c r="F2707" s="0" t="s">
        <v>8663</v>
      </c>
      <c r="G2707" s="0" t="s">
        <v>8664</v>
      </c>
      <c r="H2707" s="0" t="s">
        <v>118</v>
      </c>
      <c r="I2707" s="0" t="s">
        <v>344</v>
      </c>
      <c r="J2707" s="0" t="n">
        <f aca="false">IF($BW2707&lt;&gt;"",$BW2707,"")</f>
        <v>1988</v>
      </c>
      <c r="K2707" s="0" t="n">
        <f aca="false">IF($BX2707&lt;&gt;"",$BX2707,"")</f>
        <v>2015</v>
      </c>
      <c r="L2707" s="0" t="n">
        <f aca="false">IF(AND(ISNUMBER($BW2707),ISNUMBER($BX2707)),($BW2707+$BX2707)/2,"")</f>
        <v>2001.5</v>
      </c>
      <c r="M2707" s="0" t="n">
        <f aca="false">IF($L2707&lt;&gt;"",$L2707,"")</f>
        <v>2001.5</v>
      </c>
      <c r="N2707" s="0" t="n">
        <f aca="false">IF(AND(ISNUMBER($BW2707),ISNUMBER($BX2707)),MIN(1,MAX(0,($BX2707-2016+1)/($BX2707-$BW2707+1))),"")</f>
        <v>0</v>
      </c>
      <c r="O2707" s="0" t="n">
        <f aca="false">IF(AND(ISNUMBER($BW2707),ISNUMBER($BX2707)),MIN(1,MAX(0,($BX2707-2017+1)/($BX2707-$BW2707+1))),"")</f>
        <v>0</v>
      </c>
      <c r="P2707" s="0" t="n">
        <f aca="false">IF(AND(ISNUMBER($BW2707),ISNUMBER($BX2707)),MIN(1,MAX(0,($BX2707-2018+1)/($BX2707-$BW2707+1))),"")</f>
        <v>0</v>
      </c>
      <c r="Q2707" s="0" t="n">
        <f aca="false">IF(AND(ISNUMBER($BW2707),ISNUMBER($BX2707)),MIN(1,MAX(0,($BX2707-2019+1)/($BX2707-$BW2707+1))),"")</f>
        <v>0</v>
      </c>
      <c r="R2707" s="0" t="n">
        <f aca="false">IF(AND(ISNUMBER($BW2707),ISNUMBER($BX2707)),MIN(1,MAX(0,($BX2707-2016+1)/($BX2707-$BW2707+1))),"")</f>
        <v>0</v>
      </c>
      <c r="S2707" s="0" t="n">
        <f aca="false">IF($L2707&lt;&gt;"",IF($L2707&gt;=2015.5,1,0),"")</f>
        <v>0</v>
      </c>
      <c r="T2707" s="0" t="n">
        <f aca="false">IF($L2707&lt;&gt;"",IF($L2707&gt;=2016,1,0),"")</f>
        <v>0</v>
      </c>
      <c r="U2707" s="0" t="n">
        <f aca="false">IF(ISNUMBER($BX2707),IF($BX2707&gt;=2016,1,0),"")</f>
        <v>0</v>
      </c>
      <c r="V2707" s="0" t="n">
        <f aca="false">IF(ISNUMBER($BW2707),IF($BW2707&gt;=2016,1,0),"")</f>
        <v>0</v>
      </c>
      <c r="W2707" s="0" t="str">
        <f aca="false">IF(AND(ISNUMBER($BW2707),ISNUMBER($BX2707)),IF($BW2707&gt;=2016,"post-only",IF($BX2707&lt;2016,"pre-only","mixed")),"")</f>
        <v>pre-only</v>
      </c>
      <c r="X2707" s="0" t="n">
        <f aca="false">IF(AND(ISNUMBER($BW2707),ISNUMBER($BX2707)),MIN(1,MAX(0,($BX2707-2017+1)/($BX2707-$BW2707+1))),"")</f>
        <v>0</v>
      </c>
      <c r="Y2707" s="0" t="n">
        <f aca="false">IF(AND(ISNUMBER($BW2707),ISNUMBER($BX2707)),MIN(1,MAX(0,($BX2707-2018+1)/($BX2707-$BW2707+1))),"")</f>
        <v>0</v>
      </c>
      <c r="Z2707" s="0" t="n">
        <f aca="false">IF(AND(ISNUMBER($BW2707),ISNUMBER($BX2707)),MIN(1,MAX(0,($BX2707-2019+1)/($BX2707-$BW2707+1))),"")</f>
        <v>0</v>
      </c>
      <c r="AA2707" s="0" t="n">
        <f aca="false">IF(ISNUMBER($BX2707),IF($BX2707&gt;=2017,1,0),"")</f>
        <v>0</v>
      </c>
      <c r="AB2707" s="0" t="n">
        <f aca="false">IF(ISNUMBER($BX2707),IF($BX2707&gt;=2018,1,0),"")</f>
        <v>0</v>
      </c>
      <c r="AC2707" s="0" t="n">
        <f aca="false">IF(ISNUMBER($BX2707),IF($BX2707&gt;=2019,1,0),"")</f>
        <v>0</v>
      </c>
      <c r="AD2707" s="0" t="n">
        <f aca="false">IF($L2707&lt;&gt;"",IF($L2707&gt;2013,1,0),"")</f>
        <v>0</v>
      </c>
      <c r="AE2707" s="0" t="n">
        <f aca="false">IF($L2707&lt;&gt;"",1+IF($L2707&gt;2011,1,0)+IF($L2707&gt;2014,1,0),"")</f>
        <v>1</v>
      </c>
      <c r="AF2707" s="0" t="s">
        <v>87</v>
      </c>
      <c r="AG2707" s="0" t="s">
        <v>88</v>
      </c>
      <c r="AH2707" s="0" t="s">
        <v>89</v>
      </c>
      <c r="AI2707" s="0" t="s">
        <v>497</v>
      </c>
      <c r="AJ2707" s="0" t="s">
        <v>334</v>
      </c>
      <c r="AK2707" s="0" t="str">
        <f aca="false">IF(AND($CF2707&lt;&gt;"",IFERROR(INDEX(subsample_country_map!$B:$B,MATCH($CF2707,subsample_country_map!$A:$A,0)),"")&lt;&gt;""),INDEX(subsample_country_map!$B:$B,MATCH($CF2707,subsample_country_map!$A:$A,0)),INDEX(lookup!$AA:$AA,MATCH($A2707,lookup!$A:$A,0)))</f>
        <v>1_US</v>
      </c>
      <c r="AL2707" s="0" t="str">
        <f aca="false">IF(AND($CF2707&lt;&gt;"",IFERROR(INDEX(subsample_country_map!$C:$C,MATCH($CF2707,subsample_country_map!$A:$A,0)),"")&lt;&gt;""),INDEX(subsample_country_map!$C:$C,MATCH($CF2707,subsample_country_map!$A:$A,0)),INDEX(lookup!$AB:$AB,MATCH($A2707,lookup!$A:$A,0)))</f>
        <v>1_developed</v>
      </c>
      <c r="AM2707" s="0" t="str">
        <f aca="false">IF(AND($CF2707&lt;&gt;"",IFERROR(INDEX(subsample_country_map!$D:$D,MATCH($CF2707,subsample_country_map!$A:$A,0)),"")&lt;&gt;""),INDEX(subsample_country_map!$D:$D,MATCH($CF2707,subsample_country_map!$A:$A,0)),INDEX(lookup!$AC:$AC,MATCH($A2707,lookup!$A:$A,0)))</f>
        <v>1_western</v>
      </c>
      <c r="AN2707" s="0" t="str">
        <f aca="false">IF(AND($CF2707&lt;&gt;"",IFERROR(INDEX(subsample_country_map!$E:$E,MATCH($CF2707,subsample_country_map!$A:$A,0)),"")&lt;&gt;""),INDEX(subsample_country_map!$E:$E,MATCH($CF2707,subsample_country_map!$A:$A,0)),INDEX(lookup!$AD:$AD,MATCH($A2707,lookup!$A:$A,0)))</f>
        <v>1_common law</v>
      </c>
      <c r="AO2707" s="0" t="str">
        <f aca="false">INDEX(lookup!$Y:$Y,MATCH($A2707,lookup!$A:$A,0))</f>
        <v>0_published</v>
      </c>
      <c r="AP2707" s="0" t="str">
        <f aca="false">INDEX(lookup!$Z:$Z,MATCH($A2707,lookup!$A:$A,0))</f>
        <v>1_VHB high</v>
      </c>
      <c r="AQ2707" s="0" t="str">
        <f aca="false">INDEX(lookup!$W:$W,MATCH($A2707,lookup!$A:$A,0))</f>
        <v>3_mgmt</v>
      </c>
      <c r="AR2707" s="0" t="s">
        <v>343</v>
      </c>
      <c r="AS2707" s="0" t="s">
        <v>8666</v>
      </c>
      <c r="BO2707" s="0" t="s">
        <v>769</v>
      </c>
      <c r="BP2707" s="0" t="s">
        <v>2098</v>
      </c>
      <c r="BQ2707" s="0" t="s">
        <v>2105</v>
      </c>
      <c r="BT2707" s="0" t="n">
        <v>0</v>
      </c>
      <c r="BV2707" s="0" t="n">
        <v>248</v>
      </c>
      <c r="BW2707" s="0" t="n">
        <v>1988</v>
      </c>
      <c r="BX2707" s="0" t="n">
        <v>2015</v>
      </c>
      <c r="BZ2707" s="0" t="n">
        <v>2001.5</v>
      </c>
      <c r="CA2707" s="0" t="n">
        <v>0</v>
      </c>
      <c r="CB2707" s="0" t="n">
        <v>0</v>
      </c>
      <c r="CC2707" s="0" t="n">
        <v>0</v>
      </c>
      <c r="CD2707" s="0" t="n">
        <v>-0.0025307140295393</v>
      </c>
      <c r="CE2707" s="0" t="n">
        <v>1</v>
      </c>
    </row>
    <row r="2708" customFormat="false" ht="15" hidden="false" customHeight="false" outlineLevel="0" collapsed="false">
      <c r="A2708" s="0" t="s">
        <v>2098</v>
      </c>
      <c r="B2708" s="0" t="n">
        <v>250</v>
      </c>
      <c r="C2708" s="0" t="n">
        <v>-0.00227973210861019</v>
      </c>
      <c r="D2708" s="0" t="n">
        <v>836</v>
      </c>
      <c r="E2708" s="0" t="n">
        <f aca="false">IF(ISNUMBER($BA2708),$BA2708,IF(AND(ISNUMBER($D2708),ISNUMBER($BW2708),ISNUMBER($BX2708)),$D2708*($BX2708-$BW2708+1),""))</f>
        <v>23408</v>
      </c>
      <c r="F2708" s="0" t="s">
        <v>8663</v>
      </c>
      <c r="G2708" s="0" t="s">
        <v>8664</v>
      </c>
      <c r="H2708" s="0" t="s">
        <v>118</v>
      </c>
      <c r="I2708" s="0" t="s">
        <v>344</v>
      </c>
      <c r="J2708" s="0" t="n">
        <f aca="false">IF($BW2708&lt;&gt;"",$BW2708,"")</f>
        <v>1988</v>
      </c>
      <c r="K2708" s="0" t="n">
        <f aca="false">IF($BX2708&lt;&gt;"",$BX2708,"")</f>
        <v>2015</v>
      </c>
      <c r="L2708" s="0" t="n">
        <f aca="false">IF(AND(ISNUMBER($BW2708),ISNUMBER($BX2708)),($BW2708+$BX2708)/2,"")</f>
        <v>2001.5</v>
      </c>
      <c r="M2708" s="0" t="n">
        <f aca="false">IF($L2708&lt;&gt;"",$L2708,"")</f>
        <v>2001.5</v>
      </c>
      <c r="N2708" s="0" t="n">
        <f aca="false">IF(AND(ISNUMBER($BW2708),ISNUMBER($BX2708)),MIN(1,MAX(0,($BX2708-2016+1)/($BX2708-$BW2708+1))),"")</f>
        <v>0</v>
      </c>
      <c r="O2708" s="0" t="n">
        <f aca="false">IF(AND(ISNUMBER($BW2708),ISNUMBER($BX2708)),MIN(1,MAX(0,($BX2708-2017+1)/($BX2708-$BW2708+1))),"")</f>
        <v>0</v>
      </c>
      <c r="P2708" s="0" t="n">
        <f aca="false">IF(AND(ISNUMBER($BW2708),ISNUMBER($BX2708)),MIN(1,MAX(0,($BX2708-2018+1)/($BX2708-$BW2708+1))),"")</f>
        <v>0</v>
      </c>
      <c r="Q2708" s="0" t="n">
        <f aca="false">IF(AND(ISNUMBER($BW2708),ISNUMBER($BX2708)),MIN(1,MAX(0,($BX2708-2019+1)/($BX2708-$BW2708+1))),"")</f>
        <v>0</v>
      </c>
      <c r="R2708" s="0" t="n">
        <f aca="false">IF(AND(ISNUMBER($BW2708),ISNUMBER($BX2708)),MIN(1,MAX(0,($BX2708-2016+1)/($BX2708-$BW2708+1))),"")</f>
        <v>0</v>
      </c>
      <c r="S2708" s="0" t="n">
        <f aca="false">IF($L2708&lt;&gt;"",IF($L2708&gt;=2015.5,1,0),"")</f>
        <v>0</v>
      </c>
      <c r="T2708" s="0" t="n">
        <f aca="false">IF($L2708&lt;&gt;"",IF($L2708&gt;=2016,1,0),"")</f>
        <v>0</v>
      </c>
      <c r="U2708" s="0" t="n">
        <f aca="false">IF(ISNUMBER($BX2708),IF($BX2708&gt;=2016,1,0),"")</f>
        <v>0</v>
      </c>
      <c r="V2708" s="0" t="n">
        <f aca="false">IF(ISNUMBER($BW2708),IF($BW2708&gt;=2016,1,0),"")</f>
        <v>0</v>
      </c>
      <c r="W2708" s="0" t="str">
        <f aca="false">IF(AND(ISNUMBER($BW2708),ISNUMBER($BX2708)),IF($BW2708&gt;=2016,"post-only",IF($BX2708&lt;2016,"pre-only","mixed")),"")</f>
        <v>pre-only</v>
      </c>
      <c r="X2708" s="0" t="n">
        <f aca="false">IF(AND(ISNUMBER($BW2708),ISNUMBER($BX2708)),MIN(1,MAX(0,($BX2708-2017+1)/($BX2708-$BW2708+1))),"")</f>
        <v>0</v>
      </c>
      <c r="Y2708" s="0" t="n">
        <f aca="false">IF(AND(ISNUMBER($BW2708),ISNUMBER($BX2708)),MIN(1,MAX(0,($BX2708-2018+1)/($BX2708-$BW2708+1))),"")</f>
        <v>0</v>
      </c>
      <c r="Z2708" s="0" t="n">
        <f aca="false">IF(AND(ISNUMBER($BW2708),ISNUMBER($BX2708)),MIN(1,MAX(0,($BX2708-2019+1)/($BX2708-$BW2708+1))),"")</f>
        <v>0</v>
      </c>
      <c r="AA2708" s="0" t="n">
        <f aca="false">IF(ISNUMBER($BX2708),IF($BX2708&gt;=2017,1,0),"")</f>
        <v>0</v>
      </c>
      <c r="AB2708" s="0" t="n">
        <f aca="false">IF(ISNUMBER($BX2708),IF($BX2708&gt;=2018,1,0),"")</f>
        <v>0</v>
      </c>
      <c r="AC2708" s="0" t="n">
        <f aca="false">IF(ISNUMBER($BX2708),IF($BX2708&gt;=2019,1,0),"")</f>
        <v>0</v>
      </c>
      <c r="AD2708" s="0" t="n">
        <f aca="false">IF($L2708&lt;&gt;"",IF($L2708&gt;2013,1,0),"")</f>
        <v>0</v>
      </c>
      <c r="AE2708" s="0" t="n">
        <f aca="false">IF($L2708&lt;&gt;"",1+IF($L2708&gt;2011,1,0)+IF($L2708&gt;2014,1,0),"")</f>
        <v>1</v>
      </c>
      <c r="AF2708" s="0" t="s">
        <v>87</v>
      </c>
      <c r="AG2708" s="0" t="s">
        <v>88</v>
      </c>
      <c r="AH2708" s="0" t="s">
        <v>89</v>
      </c>
      <c r="AI2708" s="0" t="s">
        <v>497</v>
      </c>
      <c r="AJ2708" s="0" t="s">
        <v>334</v>
      </c>
      <c r="AK2708" s="0" t="str">
        <f aca="false">IF(AND($CF2708&lt;&gt;"",IFERROR(INDEX(subsample_country_map!$B:$B,MATCH($CF2708,subsample_country_map!$A:$A,0)),"")&lt;&gt;""),INDEX(subsample_country_map!$B:$B,MATCH($CF2708,subsample_country_map!$A:$A,0)),INDEX(lookup!$AA:$AA,MATCH($A2708,lookup!$A:$A,0)))</f>
        <v>1_US</v>
      </c>
      <c r="AL2708" s="0" t="str">
        <f aca="false">IF(AND($CF2708&lt;&gt;"",IFERROR(INDEX(subsample_country_map!$C:$C,MATCH($CF2708,subsample_country_map!$A:$A,0)),"")&lt;&gt;""),INDEX(subsample_country_map!$C:$C,MATCH($CF2708,subsample_country_map!$A:$A,0)),INDEX(lookup!$AB:$AB,MATCH($A2708,lookup!$A:$A,0)))</f>
        <v>1_developed</v>
      </c>
      <c r="AM2708" s="0" t="str">
        <f aca="false">IF(AND($CF2708&lt;&gt;"",IFERROR(INDEX(subsample_country_map!$D:$D,MATCH($CF2708,subsample_country_map!$A:$A,0)),"")&lt;&gt;""),INDEX(subsample_country_map!$D:$D,MATCH($CF2708,subsample_country_map!$A:$A,0)),INDEX(lookup!$AC:$AC,MATCH($A2708,lookup!$A:$A,0)))</f>
        <v>1_western</v>
      </c>
      <c r="AN2708" s="0" t="str">
        <f aca="false">IF(AND($CF2708&lt;&gt;"",IFERROR(INDEX(subsample_country_map!$E:$E,MATCH($CF2708,subsample_country_map!$A:$A,0)),"")&lt;&gt;""),INDEX(subsample_country_map!$E:$E,MATCH($CF2708,subsample_country_map!$A:$A,0)),INDEX(lookup!$AD:$AD,MATCH($A2708,lookup!$A:$A,0)))</f>
        <v>1_common law</v>
      </c>
      <c r="AO2708" s="0" t="str">
        <f aca="false">INDEX(lookup!$Y:$Y,MATCH($A2708,lookup!$A:$A,0))</f>
        <v>0_published</v>
      </c>
      <c r="AP2708" s="0" t="str">
        <f aca="false">INDEX(lookup!$Z:$Z,MATCH($A2708,lookup!$A:$A,0))</f>
        <v>1_VHB high</v>
      </c>
      <c r="AQ2708" s="0" t="str">
        <f aca="false">INDEX(lookup!$W:$W,MATCH($A2708,lookup!$A:$A,0))</f>
        <v>3_mgmt</v>
      </c>
      <c r="AR2708" s="0" t="s">
        <v>343</v>
      </c>
      <c r="AS2708" s="0" t="s">
        <v>8666</v>
      </c>
      <c r="BO2708" s="0" t="s">
        <v>769</v>
      </c>
      <c r="BP2708" s="0" t="s">
        <v>2098</v>
      </c>
      <c r="BQ2708" s="0" t="s">
        <v>2105</v>
      </c>
      <c r="BT2708" s="0" t="n">
        <v>0</v>
      </c>
      <c r="BV2708" s="0" t="n">
        <v>250</v>
      </c>
      <c r="BW2708" s="0" t="n">
        <v>1988</v>
      </c>
      <c r="BX2708" s="0" t="n">
        <v>2015</v>
      </c>
      <c r="BZ2708" s="0" t="n">
        <v>2001.5</v>
      </c>
      <c r="CA2708" s="0" t="n">
        <v>0</v>
      </c>
      <c r="CB2708" s="0" t="n">
        <v>0</v>
      </c>
      <c r="CC2708" s="0" t="n">
        <v>0</v>
      </c>
      <c r="CD2708" s="0" t="n">
        <v>-0.00227973605801407</v>
      </c>
      <c r="CE2708" s="0" t="n">
        <v>1</v>
      </c>
    </row>
    <row r="2709" customFormat="false" ht="15" hidden="false" customHeight="false" outlineLevel="0" collapsed="false">
      <c r="A2709" s="0" t="s">
        <v>2098</v>
      </c>
      <c r="B2709" s="0" t="n">
        <v>254</v>
      </c>
      <c r="C2709" s="0" t="n">
        <v>-0.00188857236491511</v>
      </c>
      <c r="D2709" s="0" t="n">
        <v>836</v>
      </c>
      <c r="E2709" s="0" t="n">
        <f aca="false">IF(ISNUMBER($BA2709),$BA2709,IF(AND(ISNUMBER($D2709),ISNUMBER($BW2709),ISNUMBER($BX2709)),$D2709*($BX2709-$BW2709+1),""))</f>
        <v>23408</v>
      </c>
      <c r="F2709" s="0" t="s">
        <v>8663</v>
      </c>
      <c r="G2709" s="0" t="s">
        <v>8664</v>
      </c>
      <c r="H2709" s="0" t="s">
        <v>118</v>
      </c>
      <c r="I2709" s="0" t="s">
        <v>344</v>
      </c>
      <c r="J2709" s="0" t="n">
        <f aca="false">IF($BW2709&lt;&gt;"",$BW2709,"")</f>
        <v>1988</v>
      </c>
      <c r="K2709" s="0" t="n">
        <f aca="false">IF($BX2709&lt;&gt;"",$BX2709,"")</f>
        <v>2015</v>
      </c>
      <c r="L2709" s="0" t="n">
        <f aca="false">IF(AND(ISNUMBER($BW2709),ISNUMBER($BX2709)),($BW2709+$BX2709)/2,"")</f>
        <v>2001.5</v>
      </c>
      <c r="M2709" s="0" t="n">
        <f aca="false">IF($L2709&lt;&gt;"",$L2709,"")</f>
        <v>2001.5</v>
      </c>
      <c r="N2709" s="0" t="n">
        <f aca="false">IF(AND(ISNUMBER($BW2709),ISNUMBER($BX2709)),MIN(1,MAX(0,($BX2709-2016+1)/($BX2709-$BW2709+1))),"")</f>
        <v>0</v>
      </c>
      <c r="O2709" s="0" t="n">
        <f aca="false">IF(AND(ISNUMBER($BW2709),ISNUMBER($BX2709)),MIN(1,MAX(0,($BX2709-2017+1)/($BX2709-$BW2709+1))),"")</f>
        <v>0</v>
      </c>
      <c r="P2709" s="0" t="n">
        <f aca="false">IF(AND(ISNUMBER($BW2709),ISNUMBER($BX2709)),MIN(1,MAX(0,($BX2709-2018+1)/($BX2709-$BW2709+1))),"")</f>
        <v>0</v>
      </c>
      <c r="Q2709" s="0" t="n">
        <f aca="false">IF(AND(ISNUMBER($BW2709),ISNUMBER($BX2709)),MIN(1,MAX(0,($BX2709-2019+1)/($BX2709-$BW2709+1))),"")</f>
        <v>0</v>
      </c>
      <c r="R2709" s="0" t="n">
        <f aca="false">IF(AND(ISNUMBER($BW2709),ISNUMBER($BX2709)),MIN(1,MAX(0,($BX2709-2016+1)/($BX2709-$BW2709+1))),"")</f>
        <v>0</v>
      </c>
      <c r="S2709" s="0" t="n">
        <f aca="false">IF($L2709&lt;&gt;"",IF($L2709&gt;=2015.5,1,0),"")</f>
        <v>0</v>
      </c>
      <c r="T2709" s="0" t="n">
        <f aca="false">IF($L2709&lt;&gt;"",IF($L2709&gt;=2016,1,0),"")</f>
        <v>0</v>
      </c>
      <c r="U2709" s="0" t="n">
        <f aca="false">IF(ISNUMBER($BX2709),IF($BX2709&gt;=2016,1,0),"")</f>
        <v>0</v>
      </c>
      <c r="V2709" s="0" t="n">
        <f aca="false">IF(ISNUMBER($BW2709),IF($BW2709&gt;=2016,1,0),"")</f>
        <v>0</v>
      </c>
      <c r="W2709" s="0" t="str">
        <f aca="false">IF(AND(ISNUMBER($BW2709),ISNUMBER($BX2709)),IF($BW2709&gt;=2016,"post-only",IF($BX2709&lt;2016,"pre-only","mixed")),"")</f>
        <v>pre-only</v>
      </c>
      <c r="X2709" s="0" t="n">
        <f aca="false">IF(AND(ISNUMBER($BW2709),ISNUMBER($BX2709)),MIN(1,MAX(0,($BX2709-2017+1)/($BX2709-$BW2709+1))),"")</f>
        <v>0</v>
      </c>
      <c r="Y2709" s="0" t="n">
        <f aca="false">IF(AND(ISNUMBER($BW2709),ISNUMBER($BX2709)),MIN(1,MAX(0,($BX2709-2018+1)/($BX2709-$BW2709+1))),"")</f>
        <v>0</v>
      </c>
      <c r="Z2709" s="0" t="n">
        <f aca="false">IF(AND(ISNUMBER($BW2709),ISNUMBER($BX2709)),MIN(1,MAX(0,($BX2709-2019+1)/($BX2709-$BW2709+1))),"")</f>
        <v>0</v>
      </c>
      <c r="AA2709" s="0" t="n">
        <f aca="false">IF(ISNUMBER($BX2709),IF($BX2709&gt;=2017,1,0),"")</f>
        <v>0</v>
      </c>
      <c r="AB2709" s="0" t="n">
        <f aca="false">IF(ISNUMBER($BX2709),IF($BX2709&gt;=2018,1,0),"")</f>
        <v>0</v>
      </c>
      <c r="AC2709" s="0" t="n">
        <f aca="false">IF(ISNUMBER($BX2709),IF($BX2709&gt;=2019,1,0),"")</f>
        <v>0</v>
      </c>
      <c r="AD2709" s="0" t="n">
        <f aca="false">IF($L2709&lt;&gt;"",IF($L2709&gt;2013,1,0),"")</f>
        <v>0</v>
      </c>
      <c r="AE2709" s="0" t="n">
        <f aca="false">IF($L2709&lt;&gt;"",1+IF($L2709&gt;2011,1,0)+IF($L2709&gt;2014,1,0),"")</f>
        <v>1</v>
      </c>
      <c r="AF2709" s="0" t="s">
        <v>87</v>
      </c>
      <c r="AG2709" s="0" t="s">
        <v>88</v>
      </c>
      <c r="AH2709" s="0" t="s">
        <v>89</v>
      </c>
      <c r="AI2709" s="0" t="s">
        <v>497</v>
      </c>
      <c r="AJ2709" s="0" t="s">
        <v>334</v>
      </c>
      <c r="AK2709" s="0" t="str">
        <f aca="false">IF(AND($CF2709&lt;&gt;"",IFERROR(INDEX(subsample_country_map!$B:$B,MATCH($CF2709,subsample_country_map!$A:$A,0)),"")&lt;&gt;""),INDEX(subsample_country_map!$B:$B,MATCH($CF2709,subsample_country_map!$A:$A,0)),INDEX(lookup!$AA:$AA,MATCH($A2709,lookup!$A:$A,0)))</f>
        <v>1_US</v>
      </c>
      <c r="AL2709" s="0" t="str">
        <f aca="false">IF(AND($CF2709&lt;&gt;"",IFERROR(INDEX(subsample_country_map!$C:$C,MATCH($CF2709,subsample_country_map!$A:$A,0)),"")&lt;&gt;""),INDEX(subsample_country_map!$C:$C,MATCH($CF2709,subsample_country_map!$A:$A,0)),INDEX(lookup!$AB:$AB,MATCH($A2709,lookup!$A:$A,0)))</f>
        <v>1_developed</v>
      </c>
      <c r="AM2709" s="0" t="str">
        <f aca="false">IF(AND($CF2709&lt;&gt;"",IFERROR(INDEX(subsample_country_map!$D:$D,MATCH($CF2709,subsample_country_map!$A:$A,0)),"")&lt;&gt;""),INDEX(subsample_country_map!$D:$D,MATCH($CF2709,subsample_country_map!$A:$A,0)),INDEX(lookup!$AC:$AC,MATCH($A2709,lookup!$A:$A,0)))</f>
        <v>1_western</v>
      </c>
      <c r="AN2709" s="0" t="str">
        <f aca="false">IF(AND($CF2709&lt;&gt;"",IFERROR(INDEX(subsample_country_map!$E:$E,MATCH($CF2709,subsample_country_map!$A:$A,0)),"")&lt;&gt;""),INDEX(subsample_country_map!$E:$E,MATCH($CF2709,subsample_country_map!$A:$A,0)),INDEX(lookup!$AD:$AD,MATCH($A2709,lookup!$A:$A,0)))</f>
        <v>1_common law</v>
      </c>
      <c r="AO2709" s="0" t="str">
        <f aca="false">INDEX(lookup!$Y:$Y,MATCH($A2709,lookup!$A:$A,0))</f>
        <v>0_published</v>
      </c>
      <c r="AP2709" s="0" t="str">
        <f aca="false">INDEX(lookup!$Z:$Z,MATCH($A2709,lookup!$A:$A,0))</f>
        <v>1_VHB high</v>
      </c>
      <c r="AQ2709" s="0" t="str">
        <f aca="false">INDEX(lookup!$W:$W,MATCH($A2709,lookup!$A:$A,0))</f>
        <v>3_mgmt</v>
      </c>
      <c r="AR2709" s="0" t="s">
        <v>343</v>
      </c>
      <c r="AS2709" s="0" t="s">
        <v>8666</v>
      </c>
      <c r="BO2709" s="0" t="s">
        <v>769</v>
      </c>
      <c r="BP2709" s="0" t="s">
        <v>2098</v>
      </c>
      <c r="BQ2709" s="0" t="s">
        <v>2105</v>
      </c>
      <c r="BT2709" s="0" t="n">
        <v>0</v>
      </c>
      <c r="BV2709" s="0" t="n">
        <v>254</v>
      </c>
      <c r="BW2709" s="0" t="n">
        <v>1988</v>
      </c>
      <c r="BX2709" s="0" t="n">
        <v>2015</v>
      </c>
      <c r="BZ2709" s="0" t="n">
        <v>2001.5</v>
      </c>
      <c r="CA2709" s="0" t="n">
        <v>0</v>
      </c>
      <c r="CB2709" s="0" t="n">
        <v>0</v>
      </c>
      <c r="CC2709" s="0" t="n">
        <v>0</v>
      </c>
      <c r="CD2709" s="0" t="n">
        <v>-0.00188857461024711</v>
      </c>
      <c r="CE2709" s="0" t="n">
        <v>1</v>
      </c>
    </row>
    <row r="2710" customFormat="false" ht="15" hidden="false" customHeight="false" outlineLevel="0" collapsed="false">
      <c r="A2710" s="0" t="s">
        <v>2098</v>
      </c>
      <c r="B2710" s="0" t="n">
        <v>256</v>
      </c>
      <c r="C2710" s="0" t="n">
        <v>0.023838802689189</v>
      </c>
      <c r="D2710" s="0" t="n">
        <v>836</v>
      </c>
      <c r="E2710" s="0" t="n">
        <f aca="false">IF(ISNUMBER($BA2710),$BA2710,IF(AND(ISNUMBER($D2710),ISNUMBER($BW2710),ISNUMBER($BX2710)),$D2710*($BX2710-$BW2710+1),""))</f>
        <v>23408</v>
      </c>
      <c r="F2710" s="0" t="s">
        <v>8663</v>
      </c>
      <c r="G2710" s="0" t="s">
        <v>8664</v>
      </c>
      <c r="H2710" s="0" t="s">
        <v>118</v>
      </c>
      <c r="I2710" s="0" t="s">
        <v>344</v>
      </c>
      <c r="J2710" s="0" t="n">
        <f aca="false">IF($BW2710&lt;&gt;"",$BW2710,"")</f>
        <v>1988</v>
      </c>
      <c r="K2710" s="0" t="n">
        <f aca="false">IF($BX2710&lt;&gt;"",$BX2710,"")</f>
        <v>2015</v>
      </c>
      <c r="L2710" s="0" t="n">
        <f aca="false">IF(AND(ISNUMBER($BW2710),ISNUMBER($BX2710)),($BW2710+$BX2710)/2,"")</f>
        <v>2001.5</v>
      </c>
      <c r="M2710" s="0" t="n">
        <f aca="false">IF($L2710&lt;&gt;"",$L2710,"")</f>
        <v>2001.5</v>
      </c>
      <c r="N2710" s="0" t="n">
        <f aca="false">IF(AND(ISNUMBER($BW2710),ISNUMBER($BX2710)),MIN(1,MAX(0,($BX2710-2016+1)/($BX2710-$BW2710+1))),"")</f>
        <v>0</v>
      </c>
      <c r="O2710" s="0" t="n">
        <f aca="false">IF(AND(ISNUMBER($BW2710),ISNUMBER($BX2710)),MIN(1,MAX(0,($BX2710-2017+1)/($BX2710-$BW2710+1))),"")</f>
        <v>0</v>
      </c>
      <c r="P2710" s="0" t="n">
        <f aca="false">IF(AND(ISNUMBER($BW2710),ISNUMBER($BX2710)),MIN(1,MAX(0,($BX2710-2018+1)/($BX2710-$BW2710+1))),"")</f>
        <v>0</v>
      </c>
      <c r="Q2710" s="0" t="n">
        <f aca="false">IF(AND(ISNUMBER($BW2710),ISNUMBER($BX2710)),MIN(1,MAX(0,($BX2710-2019+1)/($BX2710-$BW2710+1))),"")</f>
        <v>0</v>
      </c>
      <c r="R2710" s="0" t="n">
        <f aca="false">IF(AND(ISNUMBER($BW2710),ISNUMBER($BX2710)),MIN(1,MAX(0,($BX2710-2016+1)/($BX2710-$BW2710+1))),"")</f>
        <v>0</v>
      </c>
      <c r="S2710" s="0" t="n">
        <f aca="false">IF($L2710&lt;&gt;"",IF($L2710&gt;=2015.5,1,0),"")</f>
        <v>0</v>
      </c>
      <c r="T2710" s="0" t="n">
        <f aca="false">IF($L2710&lt;&gt;"",IF($L2710&gt;=2016,1,0),"")</f>
        <v>0</v>
      </c>
      <c r="U2710" s="0" t="n">
        <f aca="false">IF(ISNUMBER($BX2710),IF($BX2710&gt;=2016,1,0),"")</f>
        <v>0</v>
      </c>
      <c r="V2710" s="0" t="n">
        <f aca="false">IF(ISNUMBER($BW2710),IF($BW2710&gt;=2016,1,0),"")</f>
        <v>0</v>
      </c>
      <c r="W2710" s="0" t="str">
        <f aca="false">IF(AND(ISNUMBER($BW2710),ISNUMBER($BX2710)),IF($BW2710&gt;=2016,"post-only",IF($BX2710&lt;2016,"pre-only","mixed")),"")</f>
        <v>pre-only</v>
      </c>
      <c r="X2710" s="0" t="n">
        <f aca="false">IF(AND(ISNUMBER($BW2710),ISNUMBER($BX2710)),MIN(1,MAX(0,($BX2710-2017+1)/($BX2710-$BW2710+1))),"")</f>
        <v>0</v>
      </c>
      <c r="Y2710" s="0" t="n">
        <f aca="false">IF(AND(ISNUMBER($BW2710),ISNUMBER($BX2710)),MIN(1,MAX(0,($BX2710-2018+1)/($BX2710-$BW2710+1))),"")</f>
        <v>0</v>
      </c>
      <c r="Z2710" s="0" t="n">
        <f aca="false">IF(AND(ISNUMBER($BW2710),ISNUMBER($BX2710)),MIN(1,MAX(0,($BX2710-2019+1)/($BX2710-$BW2710+1))),"")</f>
        <v>0</v>
      </c>
      <c r="AA2710" s="0" t="n">
        <f aca="false">IF(ISNUMBER($BX2710),IF($BX2710&gt;=2017,1,0),"")</f>
        <v>0</v>
      </c>
      <c r="AB2710" s="0" t="n">
        <f aca="false">IF(ISNUMBER($BX2710),IF($BX2710&gt;=2018,1,0),"")</f>
        <v>0</v>
      </c>
      <c r="AC2710" s="0" t="n">
        <f aca="false">IF(ISNUMBER($BX2710),IF($BX2710&gt;=2019,1,0),"")</f>
        <v>0</v>
      </c>
      <c r="AD2710" s="0" t="n">
        <f aca="false">IF($L2710&lt;&gt;"",IF($L2710&gt;2013,1,0),"")</f>
        <v>0</v>
      </c>
      <c r="AE2710" s="0" t="n">
        <f aca="false">IF($L2710&lt;&gt;"",1+IF($L2710&gt;2011,1,0)+IF($L2710&gt;2014,1,0),"")</f>
        <v>1</v>
      </c>
      <c r="AF2710" s="0" t="s">
        <v>87</v>
      </c>
      <c r="AG2710" s="0" t="s">
        <v>88</v>
      </c>
      <c r="AH2710" s="0" t="s">
        <v>89</v>
      </c>
      <c r="AI2710" s="0" t="s">
        <v>497</v>
      </c>
      <c r="AJ2710" s="0" t="s">
        <v>334</v>
      </c>
      <c r="AK2710" s="0" t="str">
        <f aca="false">IF(AND($CF2710&lt;&gt;"",IFERROR(INDEX(subsample_country_map!$B:$B,MATCH($CF2710,subsample_country_map!$A:$A,0)),"")&lt;&gt;""),INDEX(subsample_country_map!$B:$B,MATCH($CF2710,subsample_country_map!$A:$A,0)),INDEX(lookup!$AA:$AA,MATCH($A2710,lookup!$A:$A,0)))</f>
        <v>1_US</v>
      </c>
      <c r="AL2710" s="0" t="str">
        <f aca="false">IF(AND($CF2710&lt;&gt;"",IFERROR(INDEX(subsample_country_map!$C:$C,MATCH($CF2710,subsample_country_map!$A:$A,0)),"")&lt;&gt;""),INDEX(subsample_country_map!$C:$C,MATCH($CF2710,subsample_country_map!$A:$A,0)),INDEX(lookup!$AB:$AB,MATCH($A2710,lookup!$A:$A,0)))</f>
        <v>1_developed</v>
      </c>
      <c r="AM2710" s="0" t="str">
        <f aca="false">IF(AND($CF2710&lt;&gt;"",IFERROR(INDEX(subsample_country_map!$D:$D,MATCH($CF2710,subsample_country_map!$A:$A,0)),"")&lt;&gt;""),INDEX(subsample_country_map!$D:$D,MATCH($CF2710,subsample_country_map!$A:$A,0)),INDEX(lookup!$AC:$AC,MATCH($A2710,lookup!$A:$A,0)))</f>
        <v>1_western</v>
      </c>
      <c r="AN2710" s="0" t="str">
        <f aca="false">IF(AND($CF2710&lt;&gt;"",IFERROR(INDEX(subsample_country_map!$E:$E,MATCH($CF2710,subsample_country_map!$A:$A,0)),"")&lt;&gt;""),INDEX(subsample_country_map!$E:$E,MATCH($CF2710,subsample_country_map!$A:$A,0)),INDEX(lookup!$AD:$AD,MATCH($A2710,lookup!$A:$A,0)))</f>
        <v>1_common law</v>
      </c>
      <c r="AO2710" s="0" t="str">
        <f aca="false">INDEX(lookup!$Y:$Y,MATCH($A2710,lookup!$A:$A,0))</f>
        <v>0_published</v>
      </c>
      <c r="AP2710" s="0" t="str">
        <f aca="false">INDEX(lookup!$Z:$Z,MATCH($A2710,lookup!$A:$A,0))</f>
        <v>1_VHB high</v>
      </c>
      <c r="AQ2710" s="0" t="str">
        <f aca="false">INDEX(lookup!$W:$W,MATCH($A2710,lookup!$A:$A,0))</f>
        <v>3_mgmt</v>
      </c>
      <c r="AR2710" s="0" t="s">
        <v>343</v>
      </c>
      <c r="AS2710" s="0" t="s">
        <v>8666</v>
      </c>
      <c r="BO2710" s="0" t="s">
        <v>769</v>
      </c>
      <c r="BP2710" s="0" t="s">
        <v>2098</v>
      </c>
      <c r="BQ2710" s="0" t="s">
        <v>2105</v>
      </c>
      <c r="BT2710" s="0" t="n">
        <v>0</v>
      </c>
      <c r="BV2710" s="0" t="n">
        <v>256</v>
      </c>
      <c r="BW2710" s="0" t="n">
        <v>1988</v>
      </c>
      <c r="BX2710" s="0" t="n">
        <v>2015</v>
      </c>
      <c r="BZ2710" s="0" t="n">
        <v>2001.5</v>
      </c>
      <c r="CA2710" s="0" t="n">
        <v>0</v>
      </c>
      <c r="CB2710" s="0" t="n">
        <v>0</v>
      </c>
      <c r="CC2710" s="0" t="n">
        <v>0</v>
      </c>
      <c r="CD2710" s="0" t="n">
        <v>0.0238433200021538</v>
      </c>
      <c r="CE2710" s="0" t="n">
        <v>1</v>
      </c>
    </row>
    <row r="2711" customFormat="false" ht="15" hidden="false" customHeight="false" outlineLevel="0" collapsed="false">
      <c r="A2711" s="0" t="s">
        <v>2098</v>
      </c>
      <c r="B2711" s="0" t="n">
        <v>258</v>
      </c>
      <c r="C2711" s="0" t="n">
        <v>0.0692906755333794</v>
      </c>
      <c r="D2711" s="0" t="n">
        <v>836</v>
      </c>
      <c r="E2711" s="0" t="n">
        <f aca="false">IF(ISNUMBER($BA2711),$BA2711,IF(AND(ISNUMBER($D2711),ISNUMBER($BW2711),ISNUMBER($BX2711)),$D2711*($BX2711-$BW2711+1),""))</f>
        <v>23408</v>
      </c>
      <c r="F2711" s="0" t="s">
        <v>8663</v>
      </c>
      <c r="G2711" s="0" t="s">
        <v>8664</v>
      </c>
      <c r="H2711" s="0" t="s">
        <v>118</v>
      </c>
      <c r="I2711" s="0" t="s">
        <v>344</v>
      </c>
      <c r="J2711" s="0" t="n">
        <f aca="false">IF($BW2711&lt;&gt;"",$BW2711,"")</f>
        <v>1988</v>
      </c>
      <c r="K2711" s="0" t="n">
        <f aca="false">IF($BX2711&lt;&gt;"",$BX2711,"")</f>
        <v>2015</v>
      </c>
      <c r="L2711" s="0" t="n">
        <f aca="false">IF(AND(ISNUMBER($BW2711),ISNUMBER($BX2711)),($BW2711+$BX2711)/2,"")</f>
        <v>2001.5</v>
      </c>
      <c r="M2711" s="0" t="n">
        <f aca="false">IF($L2711&lt;&gt;"",$L2711,"")</f>
        <v>2001.5</v>
      </c>
      <c r="N2711" s="0" t="n">
        <f aca="false">IF(AND(ISNUMBER($BW2711),ISNUMBER($BX2711)),MIN(1,MAX(0,($BX2711-2016+1)/($BX2711-$BW2711+1))),"")</f>
        <v>0</v>
      </c>
      <c r="O2711" s="0" t="n">
        <f aca="false">IF(AND(ISNUMBER($BW2711),ISNUMBER($BX2711)),MIN(1,MAX(0,($BX2711-2017+1)/($BX2711-$BW2711+1))),"")</f>
        <v>0</v>
      </c>
      <c r="P2711" s="0" t="n">
        <f aca="false">IF(AND(ISNUMBER($BW2711),ISNUMBER($BX2711)),MIN(1,MAX(0,($BX2711-2018+1)/($BX2711-$BW2711+1))),"")</f>
        <v>0</v>
      </c>
      <c r="Q2711" s="0" t="n">
        <f aca="false">IF(AND(ISNUMBER($BW2711),ISNUMBER($BX2711)),MIN(1,MAX(0,($BX2711-2019+1)/($BX2711-$BW2711+1))),"")</f>
        <v>0</v>
      </c>
      <c r="R2711" s="0" t="n">
        <f aca="false">IF(AND(ISNUMBER($BW2711),ISNUMBER($BX2711)),MIN(1,MAX(0,($BX2711-2016+1)/($BX2711-$BW2711+1))),"")</f>
        <v>0</v>
      </c>
      <c r="S2711" s="0" t="n">
        <f aca="false">IF($L2711&lt;&gt;"",IF($L2711&gt;=2015.5,1,0),"")</f>
        <v>0</v>
      </c>
      <c r="T2711" s="0" t="n">
        <f aca="false">IF($L2711&lt;&gt;"",IF($L2711&gt;=2016,1,0),"")</f>
        <v>0</v>
      </c>
      <c r="U2711" s="0" t="n">
        <f aca="false">IF(ISNUMBER($BX2711),IF($BX2711&gt;=2016,1,0),"")</f>
        <v>0</v>
      </c>
      <c r="V2711" s="0" t="n">
        <f aca="false">IF(ISNUMBER($BW2711),IF($BW2711&gt;=2016,1,0),"")</f>
        <v>0</v>
      </c>
      <c r="W2711" s="0" t="str">
        <f aca="false">IF(AND(ISNUMBER($BW2711),ISNUMBER($BX2711)),IF($BW2711&gt;=2016,"post-only",IF($BX2711&lt;2016,"pre-only","mixed")),"")</f>
        <v>pre-only</v>
      </c>
      <c r="X2711" s="0" t="n">
        <f aca="false">IF(AND(ISNUMBER($BW2711),ISNUMBER($BX2711)),MIN(1,MAX(0,($BX2711-2017+1)/($BX2711-$BW2711+1))),"")</f>
        <v>0</v>
      </c>
      <c r="Y2711" s="0" t="n">
        <f aca="false">IF(AND(ISNUMBER($BW2711),ISNUMBER($BX2711)),MIN(1,MAX(0,($BX2711-2018+1)/($BX2711-$BW2711+1))),"")</f>
        <v>0</v>
      </c>
      <c r="Z2711" s="0" t="n">
        <f aca="false">IF(AND(ISNUMBER($BW2711),ISNUMBER($BX2711)),MIN(1,MAX(0,($BX2711-2019+1)/($BX2711-$BW2711+1))),"")</f>
        <v>0</v>
      </c>
      <c r="AA2711" s="0" t="n">
        <f aca="false">IF(ISNUMBER($BX2711),IF($BX2711&gt;=2017,1,0),"")</f>
        <v>0</v>
      </c>
      <c r="AB2711" s="0" t="n">
        <f aca="false">IF(ISNUMBER($BX2711),IF($BX2711&gt;=2018,1,0),"")</f>
        <v>0</v>
      </c>
      <c r="AC2711" s="0" t="n">
        <f aca="false">IF(ISNUMBER($BX2711),IF($BX2711&gt;=2019,1,0),"")</f>
        <v>0</v>
      </c>
      <c r="AD2711" s="0" t="n">
        <f aca="false">IF($L2711&lt;&gt;"",IF($L2711&gt;2013,1,0),"")</f>
        <v>0</v>
      </c>
      <c r="AE2711" s="0" t="n">
        <f aca="false">IF($L2711&lt;&gt;"",1+IF($L2711&gt;2011,1,0)+IF($L2711&gt;2014,1,0),"")</f>
        <v>1</v>
      </c>
      <c r="AF2711" s="0" t="s">
        <v>87</v>
      </c>
      <c r="AG2711" s="0" t="s">
        <v>88</v>
      </c>
      <c r="AH2711" s="0" t="s">
        <v>89</v>
      </c>
      <c r="AI2711" s="0" t="s">
        <v>497</v>
      </c>
      <c r="AJ2711" s="0" t="s">
        <v>334</v>
      </c>
      <c r="AK2711" s="0" t="str">
        <f aca="false">IF(AND($CF2711&lt;&gt;"",IFERROR(INDEX(subsample_country_map!$B:$B,MATCH($CF2711,subsample_country_map!$A:$A,0)),"")&lt;&gt;""),INDEX(subsample_country_map!$B:$B,MATCH($CF2711,subsample_country_map!$A:$A,0)),INDEX(lookup!$AA:$AA,MATCH($A2711,lookup!$A:$A,0)))</f>
        <v>1_US</v>
      </c>
      <c r="AL2711" s="0" t="str">
        <f aca="false">IF(AND($CF2711&lt;&gt;"",IFERROR(INDEX(subsample_country_map!$C:$C,MATCH($CF2711,subsample_country_map!$A:$A,0)),"")&lt;&gt;""),INDEX(subsample_country_map!$C:$C,MATCH($CF2711,subsample_country_map!$A:$A,0)),INDEX(lookup!$AB:$AB,MATCH($A2711,lookup!$A:$A,0)))</f>
        <v>1_developed</v>
      </c>
      <c r="AM2711" s="0" t="str">
        <f aca="false">IF(AND($CF2711&lt;&gt;"",IFERROR(INDEX(subsample_country_map!$D:$D,MATCH($CF2711,subsample_country_map!$A:$A,0)),"")&lt;&gt;""),INDEX(subsample_country_map!$D:$D,MATCH($CF2711,subsample_country_map!$A:$A,0)),INDEX(lookup!$AC:$AC,MATCH($A2711,lookup!$A:$A,0)))</f>
        <v>1_western</v>
      </c>
      <c r="AN2711" s="0" t="str">
        <f aca="false">IF(AND($CF2711&lt;&gt;"",IFERROR(INDEX(subsample_country_map!$E:$E,MATCH($CF2711,subsample_country_map!$A:$A,0)),"")&lt;&gt;""),INDEX(subsample_country_map!$E:$E,MATCH($CF2711,subsample_country_map!$A:$A,0)),INDEX(lookup!$AD:$AD,MATCH($A2711,lookup!$A:$A,0)))</f>
        <v>1_common law</v>
      </c>
      <c r="AO2711" s="0" t="str">
        <f aca="false">INDEX(lookup!$Y:$Y,MATCH($A2711,lookup!$A:$A,0))</f>
        <v>0_published</v>
      </c>
      <c r="AP2711" s="0" t="str">
        <f aca="false">INDEX(lookup!$Z:$Z,MATCH($A2711,lookup!$A:$A,0))</f>
        <v>1_VHB high</v>
      </c>
      <c r="AQ2711" s="0" t="str">
        <f aca="false">INDEX(lookup!$W:$W,MATCH($A2711,lookup!$A:$A,0))</f>
        <v>3_mgmt</v>
      </c>
      <c r="AR2711" s="0" t="s">
        <v>343</v>
      </c>
      <c r="AS2711" s="0" t="s">
        <v>8666</v>
      </c>
      <c r="BO2711" s="0" t="s">
        <v>769</v>
      </c>
      <c r="BP2711" s="0" t="s">
        <v>2098</v>
      </c>
      <c r="BQ2711" s="0" t="s">
        <v>2105</v>
      </c>
      <c r="BT2711" s="0" t="n">
        <v>0</v>
      </c>
      <c r="BV2711" s="0" t="n">
        <v>258</v>
      </c>
      <c r="BW2711" s="0" t="n">
        <v>1988</v>
      </c>
      <c r="BX2711" s="0" t="n">
        <v>2015</v>
      </c>
      <c r="BZ2711" s="0" t="n">
        <v>2001.5</v>
      </c>
      <c r="CA2711" s="0" t="n">
        <v>0</v>
      </c>
      <c r="CB2711" s="0" t="n">
        <v>0</v>
      </c>
      <c r="CC2711" s="0" t="n">
        <v>0</v>
      </c>
      <c r="CD2711" s="0" t="n">
        <v>0.0694018888281816</v>
      </c>
      <c r="CE2711" s="0" t="n">
        <v>1</v>
      </c>
    </row>
    <row r="2712" customFormat="false" ht="15" hidden="false" customHeight="false" outlineLevel="0" collapsed="false">
      <c r="A2712" s="0" t="s">
        <v>2098</v>
      </c>
      <c r="B2712" s="0" t="n">
        <v>260</v>
      </c>
      <c r="C2712" s="0" t="n">
        <v>-0.00568090055098222</v>
      </c>
      <c r="D2712" s="0" t="n">
        <v>836</v>
      </c>
      <c r="E2712" s="0" t="n">
        <f aca="false">IF(ISNUMBER($BA2712),$BA2712,IF(AND(ISNUMBER($D2712),ISNUMBER($BW2712),ISNUMBER($BX2712)),$D2712*($BX2712-$BW2712+1),""))</f>
        <v>23408</v>
      </c>
      <c r="F2712" s="0" t="s">
        <v>8663</v>
      </c>
      <c r="G2712" s="0" t="s">
        <v>8664</v>
      </c>
      <c r="H2712" s="0" t="s">
        <v>118</v>
      </c>
      <c r="I2712" s="0" t="s">
        <v>344</v>
      </c>
      <c r="J2712" s="0" t="n">
        <f aca="false">IF($BW2712&lt;&gt;"",$BW2712,"")</f>
        <v>1988</v>
      </c>
      <c r="K2712" s="0" t="n">
        <f aca="false">IF($BX2712&lt;&gt;"",$BX2712,"")</f>
        <v>2015</v>
      </c>
      <c r="L2712" s="0" t="n">
        <f aca="false">IF(AND(ISNUMBER($BW2712),ISNUMBER($BX2712)),($BW2712+$BX2712)/2,"")</f>
        <v>2001.5</v>
      </c>
      <c r="M2712" s="0" t="n">
        <f aca="false">IF($L2712&lt;&gt;"",$L2712,"")</f>
        <v>2001.5</v>
      </c>
      <c r="N2712" s="0" t="n">
        <f aca="false">IF(AND(ISNUMBER($BW2712),ISNUMBER($BX2712)),MIN(1,MAX(0,($BX2712-2016+1)/($BX2712-$BW2712+1))),"")</f>
        <v>0</v>
      </c>
      <c r="O2712" s="0" t="n">
        <f aca="false">IF(AND(ISNUMBER($BW2712),ISNUMBER($BX2712)),MIN(1,MAX(0,($BX2712-2017+1)/($BX2712-$BW2712+1))),"")</f>
        <v>0</v>
      </c>
      <c r="P2712" s="0" t="n">
        <f aca="false">IF(AND(ISNUMBER($BW2712),ISNUMBER($BX2712)),MIN(1,MAX(0,($BX2712-2018+1)/($BX2712-$BW2712+1))),"")</f>
        <v>0</v>
      </c>
      <c r="Q2712" s="0" t="n">
        <f aca="false">IF(AND(ISNUMBER($BW2712),ISNUMBER($BX2712)),MIN(1,MAX(0,($BX2712-2019+1)/($BX2712-$BW2712+1))),"")</f>
        <v>0</v>
      </c>
      <c r="R2712" s="0" t="n">
        <f aca="false">IF(AND(ISNUMBER($BW2712),ISNUMBER($BX2712)),MIN(1,MAX(0,($BX2712-2016+1)/($BX2712-$BW2712+1))),"")</f>
        <v>0</v>
      </c>
      <c r="S2712" s="0" t="n">
        <f aca="false">IF($L2712&lt;&gt;"",IF($L2712&gt;=2015.5,1,0),"")</f>
        <v>0</v>
      </c>
      <c r="T2712" s="0" t="n">
        <f aca="false">IF($L2712&lt;&gt;"",IF($L2712&gt;=2016,1,0),"")</f>
        <v>0</v>
      </c>
      <c r="U2712" s="0" t="n">
        <f aca="false">IF(ISNUMBER($BX2712),IF($BX2712&gt;=2016,1,0),"")</f>
        <v>0</v>
      </c>
      <c r="V2712" s="0" t="n">
        <f aca="false">IF(ISNUMBER($BW2712),IF($BW2712&gt;=2016,1,0),"")</f>
        <v>0</v>
      </c>
      <c r="W2712" s="0" t="str">
        <f aca="false">IF(AND(ISNUMBER($BW2712),ISNUMBER($BX2712)),IF($BW2712&gt;=2016,"post-only",IF($BX2712&lt;2016,"pre-only","mixed")),"")</f>
        <v>pre-only</v>
      </c>
      <c r="X2712" s="0" t="n">
        <f aca="false">IF(AND(ISNUMBER($BW2712),ISNUMBER($BX2712)),MIN(1,MAX(0,($BX2712-2017+1)/($BX2712-$BW2712+1))),"")</f>
        <v>0</v>
      </c>
      <c r="Y2712" s="0" t="n">
        <f aca="false">IF(AND(ISNUMBER($BW2712),ISNUMBER($BX2712)),MIN(1,MAX(0,($BX2712-2018+1)/($BX2712-$BW2712+1))),"")</f>
        <v>0</v>
      </c>
      <c r="Z2712" s="0" t="n">
        <f aca="false">IF(AND(ISNUMBER($BW2712),ISNUMBER($BX2712)),MIN(1,MAX(0,($BX2712-2019+1)/($BX2712-$BW2712+1))),"")</f>
        <v>0</v>
      </c>
      <c r="AA2712" s="0" t="n">
        <f aca="false">IF(ISNUMBER($BX2712),IF($BX2712&gt;=2017,1,0),"")</f>
        <v>0</v>
      </c>
      <c r="AB2712" s="0" t="n">
        <f aca="false">IF(ISNUMBER($BX2712),IF($BX2712&gt;=2018,1,0),"")</f>
        <v>0</v>
      </c>
      <c r="AC2712" s="0" t="n">
        <f aca="false">IF(ISNUMBER($BX2712),IF($BX2712&gt;=2019,1,0),"")</f>
        <v>0</v>
      </c>
      <c r="AD2712" s="0" t="n">
        <f aca="false">IF($L2712&lt;&gt;"",IF($L2712&gt;2013,1,0),"")</f>
        <v>0</v>
      </c>
      <c r="AE2712" s="0" t="n">
        <f aca="false">IF($L2712&lt;&gt;"",1+IF($L2712&gt;2011,1,0)+IF($L2712&gt;2014,1,0),"")</f>
        <v>1</v>
      </c>
      <c r="AF2712" s="0" t="s">
        <v>87</v>
      </c>
      <c r="AG2712" s="0" t="s">
        <v>88</v>
      </c>
      <c r="AH2712" s="0" t="s">
        <v>89</v>
      </c>
      <c r="AI2712" s="0" t="s">
        <v>497</v>
      </c>
      <c r="AJ2712" s="0" t="s">
        <v>334</v>
      </c>
      <c r="AK2712" s="0" t="str">
        <f aca="false">IF(AND($CF2712&lt;&gt;"",IFERROR(INDEX(subsample_country_map!$B:$B,MATCH($CF2712,subsample_country_map!$A:$A,0)),"")&lt;&gt;""),INDEX(subsample_country_map!$B:$B,MATCH($CF2712,subsample_country_map!$A:$A,0)),INDEX(lookup!$AA:$AA,MATCH($A2712,lookup!$A:$A,0)))</f>
        <v>1_US</v>
      </c>
      <c r="AL2712" s="0" t="str">
        <f aca="false">IF(AND($CF2712&lt;&gt;"",IFERROR(INDEX(subsample_country_map!$C:$C,MATCH($CF2712,subsample_country_map!$A:$A,0)),"")&lt;&gt;""),INDEX(subsample_country_map!$C:$C,MATCH($CF2712,subsample_country_map!$A:$A,0)),INDEX(lookup!$AB:$AB,MATCH($A2712,lookup!$A:$A,0)))</f>
        <v>1_developed</v>
      </c>
      <c r="AM2712" s="0" t="str">
        <f aca="false">IF(AND($CF2712&lt;&gt;"",IFERROR(INDEX(subsample_country_map!$D:$D,MATCH($CF2712,subsample_country_map!$A:$A,0)),"")&lt;&gt;""),INDEX(subsample_country_map!$D:$D,MATCH($CF2712,subsample_country_map!$A:$A,0)),INDEX(lookup!$AC:$AC,MATCH($A2712,lookup!$A:$A,0)))</f>
        <v>1_western</v>
      </c>
      <c r="AN2712" s="0" t="str">
        <f aca="false">IF(AND($CF2712&lt;&gt;"",IFERROR(INDEX(subsample_country_map!$E:$E,MATCH($CF2712,subsample_country_map!$A:$A,0)),"")&lt;&gt;""),INDEX(subsample_country_map!$E:$E,MATCH($CF2712,subsample_country_map!$A:$A,0)),INDEX(lookup!$AD:$AD,MATCH($A2712,lookup!$A:$A,0)))</f>
        <v>1_common law</v>
      </c>
      <c r="AO2712" s="0" t="str">
        <f aca="false">INDEX(lookup!$Y:$Y,MATCH($A2712,lookup!$A:$A,0))</f>
        <v>0_published</v>
      </c>
      <c r="AP2712" s="0" t="str">
        <f aca="false">INDEX(lookup!$Z:$Z,MATCH($A2712,lookup!$A:$A,0))</f>
        <v>1_VHB high</v>
      </c>
      <c r="AQ2712" s="0" t="str">
        <f aca="false">INDEX(lookup!$W:$W,MATCH($A2712,lookup!$A:$A,0))</f>
        <v>3_mgmt</v>
      </c>
      <c r="AR2712" s="0" t="s">
        <v>343</v>
      </c>
      <c r="AS2712" s="0" t="s">
        <v>8666</v>
      </c>
      <c r="BO2712" s="0" t="s">
        <v>769</v>
      </c>
      <c r="BP2712" s="0" t="s">
        <v>2098</v>
      </c>
      <c r="BQ2712" s="0" t="s">
        <v>2105</v>
      </c>
      <c r="BT2712" s="0" t="n">
        <v>0</v>
      </c>
      <c r="BV2712" s="0" t="n">
        <v>260</v>
      </c>
      <c r="BW2712" s="0" t="n">
        <v>1988</v>
      </c>
      <c r="BX2712" s="0" t="n">
        <v>2015</v>
      </c>
      <c r="BZ2712" s="0" t="n">
        <v>2001.5</v>
      </c>
      <c r="CA2712" s="0" t="n">
        <v>0</v>
      </c>
      <c r="CB2712" s="0" t="n">
        <v>0</v>
      </c>
      <c r="CC2712" s="0" t="n">
        <v>0</v>
      </c>
      <c r="CD2712" s="0" t="n">
        <v>-0.00568096166470148</v>
      </c>
      <c r="CE2712" s="0" t="n">
        <v>1</v>
      </c>
    </row>
    <row r="2713" customFormat="false" ht="15" hidden="false" customHeight="false" outlineLevel="0" collapsed="false">
      <c r="A2713" s="0" t="s">
        <v>2098</v>
      </c>
      <c r="B2713" s="0" t="n">
        <v>261</v>
      </c>
      <c r="C2713" s="0" t="n">
        <v>-0.00557395518008899</v>
      </c>
      <c r="D2713" s="0" t="n">
        <v>836</v>
      </c>
      <c r="E2713" s="0" t="n">
        <f aca="false">IF(ISNUMBER($BA2713),$BA2713,IF(AND(ISNUMBER($D2713),ISNUMBER($BW2713),ISNUMBER($BX2713)),$D2713*($BX2713-$BW2713+1),""))</f>
        <v>23408</v>
      </c>
      <c r="F2713" s="0" t="s">
        <v>8663</v>
      </c>
      <c r="G2713" s="0" t="s">
        <v>8664</v>
      </c>
      <c r="H2713" s="0" t="s">
        <v>118</v>
      </c>
      <c r="I2713" s="0" t="s">
        <v>344</v>
      </c>
      <c r="J2713" s="0" t="n">
        <f aca="false">IF($BW2713&lt;&gt;"",$BW2713,"")</f>
        <v>1988</v>
      </c>
      <c r="K2713" s="0" t="n">
        <f aca="false">IF($BX2713&lt;&gt;"",$BX2713,"")</f>
        <v>2015</v>
      </c>
      <c r="L2713" s="0" t="n">
        <f aca="false">IF(AND(ISNUMBER($BW2713),ISNUMBER($BX2713)),($BW2713+$BX2713)/2,"")</f>
        <v>2001.5</v>
      </c>
      <c r="M2713" s="0" t="n">
        <f aca="false">IF($L2713&lt;&gt;"",$L2713,"")</f>
        <v>2001.5</v>
      </c>
      <c r="N2713" s="0" t="n">
        <f aca="false">IF(AND(ISNUMBER($BW2713),ISNUMBER($BX2713)),MIN(1,MAX(0,($BX2713-2016+1)/($BX2713-$BW2713+1))),"")</f>
        <v>0</v>
      </c>
      <c r="O2713" s="0" t="n">
        <f aca="false">IF(AND(ISNUMBER($BW2713),ISNUMBER($BX2713)),MIN(1,MAX(0,($BX2713-2017+1)/($BX2713-$BW2713+1))),"")</f>
        <v>0</v>
      </c>
      <c r="P2713" s="0" t="n">
        <f aca="false">IF(AND(ISNUMBER($BW2713),ISNUMBER($BX2713)),MIN(1,MAX(0,($BX2713-2018+1)/($BX2713-$BW2713+1))),"")</f>
        <v>0</v>
      </c>
      <c r="Q2713" s="0" t="n">
        <f aca="false">IF(AND(ISNUMBER($BW2713),ISNUMBER($BX2713)),MIN(1,MAX(0,($BX2713-2019+1)/($BX2713-$BW2713+1))),"")</f>
        <v>0</v>
      </c>
      <c r="R2713" s="0" t="n">
        <f aca="false">IF(AND(ISNUMBER($BW2713),ISNUMBER($BX2713)),MIN(1,MAX(0,($BX2713-2016+1)/($BX2713-$BW2713+1))),"")</f>
        <v>0</v>
      </c>
      <c r="S2713" s="0" t="n">
        <f aca="false">IF($L2713&lt;&gt;"",IF($L2713&gt;=2015.5,1,0),"")</f>
        <v>0</v>
      </c>
      <c r="T2713" s="0" t="n">
        <f aca="false">IF($L2713&lt;&gt;"",IF($L2713&gt;=2016,1,0),"")</f>
        <v>0</v>
      </c>
      <c r="U2713" s="0" t="n">
        <f aca="false">IF(ISNUMBER($BX2713),IF($BX2713&gt;=2016,1,0),"")</f>
        <v>0</v>
      </c>
      <c r="V2713" s="0" t="n">
        <f aca="false">IF(ISNUMBER($BW2713),IF($BW2713&gt;=2016,1,0),"")</f>
        <v>0</v>
      </c>
      <c r="W2713" s="0" t="str">
        <f aca="false">IF(AND(ISNUMBER($BW2713),ISNUMBER($BX2713)),IF($BW2713&gt;=2016,"post-only",IF($BX2713&lt;2016,"pre-only","mixed")),"")</f>
        <v>pre-only</v>
      </c>
      <c r="X2713" s="0" t="n">
        <f aca="false">IF(AND(ISNUMBER($BW2713),ISNUMBER($BX2713)),MIN(1,MAX(0,($BX2713-2017+1)/($BX2713-$BW2713+1))),"")</f>
        <v>0</v>
      </c>
      <c r="Y2713" s="0" t="n">
        <f aca="false">IF(AND(ISNUMBER($BW2713),ISNUMBER($BX2713)),MIN(1,MAX(0,($BX2713-2018+1)/($BX2713-$BW2713+1))),"")</f>
        <v>0</v>
      </c>
      <c r="Z2713" s="0" t="n">
        <f aca="false">IF(AND(ISNUMBER($BW2713),ISNUMBER($BX2713)),MIN(1,MAX(0,($BX2713-2019+1)/($BX2713-$BW2713+1))),"")</f>
        <v>0</v>
      </c>
      <c r="AA2713" s="0" t="n">
        <f aca="false">IF(ISNUMBER($BX2713),IF($BX2713&gt;=2017,1,0),"")</f>
        <v>0</v>
      </c>
      <c r="AB2713" s="0" t="n">
        <f aca="false">IF(ISNUMBER($BX2713),IF($BX2713&gt;=2018,1,0),"")</f>
        <v>0</v>
      </c>
      <c r="AC2713" s="0" t="n">
        <f aca="false">IF(ISNUMBER($BX2713),IF($BX2713&gt;=2019,1,0),"")</f>
        <v>0</v>
      </c>
      <c r="AD2713" s="0" t="n">
        <f aca="false">IF($L2713&lt;&gt;"",IF($L2713&gt;2013,1,0),"")</f>
        <v>0</v>
      </c>
      <c r="AE2713" s="0" t="n">
        <f aca="false">IF($L2713&lt;&gt;"",1+IF($L2713&gt;2011,1,0)+IF($L2713&gt;2014,1,0),"")</f>
        <v>1</v>
      </c>
      <c r="AF2713" s="0" t="s">
        <v>87</v>
      </c>
      <c r="AG2713" s="0" t="s">
        <v>88</v>
      </c>
      <c r="AH2713" s="0" t="s">
        <v>89</v>
      </c>
      <c r="AI2713" s="0" t="s">
        <v>497</v>
      </c>
      <c r="AJ2713" s="0" t="s">
        <v>334</v>
      </c>
      <c r="AK2713" s="0" t="str">
        <f aca="false">IF(AND($CF2713&lt;&gt;"",IFERROR(INDEX(subsample_country_map!$B:$B,MATCH($CF2713,subsample_country_map!$A:$A,0)),"")&lt;&gt;""),INDEX(subsample_country_map!$B:$B,MATCH($CF2713,subsample_country_map!$A:$A,0)),INDEX(lookup!$AA:$AA,MATCH($A2713,lookup!$A:$A,0)))</f>
        <v>1_US</v>
      </c>
      <c r="AL2713" s="0" t="str">
        <f aca="false">IF(AND($CF2713&lt;&gt;"",IFERROR(INDEX(subsample_country_map!$C:$C,MATCH($CF2713,subsample_country_map!$A:$A,0)),"")&lt;&gt;""),INDEX(subsample_country_map!$C:$C,MATCH($CF2713,subsample_country_map!$A:$A,0)),INDEX(lookup!$AB:$AB,MATCH($A2713,lookup!$A:$A,0)))</f>
        <v>1_developed</v>
      </c>
      <c r="AM2713" s="0" t="str">
        <f aca="false">IF(AND($CF2713&lt;&gt;"",IFERROR(INDEX(subsample_country_map!$D:$D,MATCH($CF2713,subsample_country_map!$A:$A,0)),"")&lt;&gt;""),INDEX(subsample_country_map!$D:$D,MATCH($CF2713,subsample_country_map!$A:$A,0)),INDEX(lookup!$AC:$AC,MATCH($A2713,lookup!$A:$A,0)))</f>
        <v>1_western</v>
      </c>
      <c r="AN2713" s="0" t="str">
        <f aca="false">IF(AND($CF2713&lt;&gt;"",IFERROR(INDEX(subsample_country_map!$E:$E,MATCH($CF2713,subsample_country_map!$A:$A,0)),"")&lt;&gt;""),INDEX(subsample_country_map!$E:$E,MATCH($CF2713,subsample_country_map!$A:$A,0)),INDEX(lookup!$AD:$AD,MATCH($A2713,lookup!$A:$A,0)))</f>
        <v>1_common law</v>
      </c>
      <c r="AO2713" s="0" t="str">
        <f aca="false">INDEX(lookup!$Y:$Y,MATCH($A2713,lookup!$A:$A,0))</f>
        <v>0_published</v>
      </c>
      <c r="AP2713" s="0" t="str">
        <f aca="false">INDEX(lookup!$Z:$Z,MATCH($A2713,lookup!$A:$A,0))</f>
        <v>1_VHB high</v>
      </c>
      <c r="AQ2713" s="0" t="str">
        <f aca="false">INDEX(lookup!$W:$W,MATCH($A2713,lookup!$A:$A,0))</f>
        <v>3_mgmt</v>
      </c>
      <c r="AR2713" s="0" t="s">
        <v>343</v>
      </c>
      <c r="AS2713" s="0" t="s">
        <v>8666</v>
      </c>
      <c r="BO2713" s="0" t="s">
        <v>769</v>
      </c>
      <c r="BP2713" s="0" t="s">
        <v>2098</v>
      </c>
      <c r="BQ2713" s="0" t="s">
        <v>2105</v>
      </c>
      <c r="BT2713" s="0" t="n">
        <v>0</v>
      </c>
      <c r="BV2713" s="0" t="n">
        <v>261</v>
      </c>
      <c r="BW2713" s="0" t="n">
        <v>1988</v>
      </c>
      <c r="BX2713" s="0" t="n">
        <v>2015</v>
      </c>
      <c r="BZ2713" s="0" t="n">
        <v>2001.5</v>
      </c>
      <c r="CA2713" s="0" t="n">
        <v>0</v>
      </c>
      <c r="CB2713" s="0" t="n">
        <v>0</v>
      </c>
      <c r="CC2713" s="0" t="n">
        <v>0</v>
      </c>
      <c r="CD2713" s="0" t="n">
        <v>-0.00557401290685899</v>
      </c>
      <c r="CE2713" s="0" t="n">
        <v>1</v>
      </c>
    </row>
    <row r="2714" customFormat="false" ht="15" hidden="false" customHeight="false" outlineLevel="0" collapsed="false">
      <c r="A2714" s="0" t="s">
        <v>2098</v>
      </c>
      <c r="B2714" s="0" t="n">
        <v>262</v>
      </c>
      <c r="C2714" s="0" t="n">
        <v>-0.000229617894789865</v>
      </c>
      <c r="D2714" s="0" t="n">
        <v>836</v>
      </c>
      <c r="E2714" s="0" t="n">
        <f aca="false">IF(ISNUMBER($BA2714),$BA2714,IF(AND(ISNUMBER($D2714),ISNUMBER($BW2714),ISNUMBER($BX2714)),$D2714*($BX2714-$BW2714+1),""))</f>
        <v>23408</v>
      </c>
      <c r="F2714" s="0" t="s">
        <v>8663</v>
      </c>
      <c r="G2714" s="0" t="s">
        <v>8664</v>
      </c>
      <c r="H2714" s="0" t="s">
        <v>118</v>
      </c>
      <c r="I2714" s="0" t="s">
        <v>344</v>
      </c>
      <c r="J2714" s="0" t="n">
        <f aca="false">IF($BW2714&lt;&gt;"",$BW2714,"")</f>
        <v>1988</v>
      </c>
      <c r="K2714" s="0" t="n">
        <f aca="false">IF($BX2714&lt;&gt;"",$BX2714,"")</f>
        <v>2015</v>
      </c>
      <c r="L2714" s="0" t="n">
        <f aca="false">IF(AND(ISNUMBER($BW2714),ISNUMBER($BX2714)),($BW2714+$BX2714)/2,"")</f>
        <v>2001.5</v>
      </c>
      <c r="M2714" s="0" t="n">
        <f aca="false">IF($L2714&lt;&gt;"",$L2714,"")</f>
        <v>2001.5</v>
      </c>
      <c r="N2714" s="0" t="n">
        <f aca="false">IF(AND(ISNUMBER($BW2714),ISNUMBER($BX2714)),MIN(1,MAX(0,($BX2714-2016+1)/($BX2714-$BW2714+1))),"")</f>
        <v>0</v>
      </c>
      <c r="O2714" s="0" t="n">
        <f aca="false">IF(AND(ISNUMBER($BW2714),ISNUMBER($BX2714)),MIN(1,MAX(0,($BX2714-2017+1)/($BX2714-$BW2714+1))),"")</f>
        <v>0</v>
      </c>
      <c r="P2714" s="0" t="n">
        <f aca="false">IF(AND(ISNUMBER($BW2714),ISNUMBER($BX2714)),MIN(1,MAX(0,($BX2714-2018+1)/($BX2714-$BW2714+1))),"")</f>
        <v>0</v>
      </c>
      <c r="Q2714" s="0" t="n">
        <f aca="false">IF(AND(ISNUMBER($BW2714),ISNUMBER($BX2714)),MIN(1,MAX(0,($BX2714-2019+1)/($BX2714-$BW2714+1))),"")</f>
        <v>0</v>
      </c>
      <c r="R2714" s="0" t="n">
        <f aca="false">IF(AND(ISNUMBER($BW2714),ISNUMBER($BX2714)),MIN(1,MAX(0,($BX2714-2016+1)/($BX2714-$BW2714+1))),"")</f>
        <v>0</v>
      </c>
      <c r="S2714" s="0" t="n">
        <f aca="false">IF($L2714&lt;&gt;"",IF($L2714&gt;=2015.5,1,0),"")</f>
        <v>0</v>
      </c>
      <c r="T2714" s="0" t="n">
        <f aca="false">IF($L2714&lt;&gt;"",IF($L2714&gt;=2016,1,0),"")</f>
        <v>0</v>
      </c>
      <c r="U2714" s="0" t="n">
        <f aca="false">IF(ISNUMBER($BX2714),IF($BX2714&gt;=2016,1,0),"")</f>
        <v>0</v>
      </c>
      <c r="V2714" s="0" t="n">
        <f aca="false">IF(ISNUMBER($BW2714),IF($BW2714&gt;=2016,1,0),"")</f>
        <v>0</v>
      </c>
      <c r="W2714" s="0" t="str">
        <f aca="false">IF(AND(ISNUMBER($BW2714),ISNUMBER($BX2714)),IF($BW2714&gt;=2016,"post-only",IF($BX2714&lt;2016,"pre-only","mixed")),"")</f>
        <v>pre-only</v>
      </c>
      <c r="X2714" s="0" t="n">
        <f aca="false">IF(AND(ISNUMBER($BW2714),ISNUMBER($BX2714)),MIN(1,MAX(0,($BX2714-2017+1)/($BX2714-$BW2714+1))),"")</f>
        <v>0</v>
      </c>
      <c r="Y2714" s="0" t="n">
        <f aca="false">IF(AND(ISNUMBER($BW2714),ISNUMBER($BX2714)),MIN(1,MAX(0,($BX2714-2018+1)/($BX2714-$BW2714+1))),"")</f>
        <v>0</v>
      </c>
      <c r="Z2714" s="0" t="n">
        <f aca="false">IF(AND(ISNUMBER($BW2714),ISNUMBER($BX2714)),MIN(1,MAX(0,($BX2714-2019+1)/($BX2714-$BW2714+1))),"")</f>
        <v>0</v>
      </c>
      <c r="AA2714" s="0" t="n">
        <f aca="false">IF(ISNUMBER($BX2714),IF($BX2714&gt;=2017,1,0),"")</f>
        <v>0</v>
      </c>
      <c r="AB2714" s="0" t="n">
        <f aca="false">IF(ISNUMBER($BX2714),IF($BX2714&gt;=2018,1,0),"")</f>
        <v>0</v>
      </c>
      <c r="AC2714" s="0" t="n">
        <f aca="false">IF(ISNUMBER($BX2714),IF($BX2714&gt;=2019,1,0),"")</f>
        <v>0</v>
      </c>
      <c r="AD2714" s="0" t="n">
        <f aca="false">IF($L2714&lt;&gt;"",IF($L2714&gt;2013,1,0),"")</f>
        <v>0</v>
      </c>
      <c r="AE2714" s="0" t="n">
        <f aca="false">IF($L2714&lt;&gt;"",1+IF($L2714&gt;2011,1,0)+IF($L2714&gt;2014,1,0),"")</f>
        <v>1</v>
      </c>
      <c r="AF2714" s="0" t="s">
        <v>87</v>
      </c>
      <c r="AG2714" s="0" t="s">
        <v>88</v>
      </c>
      <c r="AH2714" s="0" t="s">
        <v>89</v>
      </c>
      <c r="AI2714" s="0" t="s">
        <v>497</v>
      </c>
      <c r="AJ2714" s="0" t="s">
        <v>334</v>
      </c>
      <c r="AK2714" s="0" t="str">
        <f aca="false">IF(AND($CF2714&lt;&gt;"",IFERROR(INDEX(subsample_country_map!$B:$B,MATCH($CF2714,subsample_country_map!$A:$A,0)),"")&lt;&gt;""),INDEX(subsample_country_map!$B:$B,MATCH($CF2714,subsample_country_map!$A:$A,0)),INDEX(lookup!$AA:$AA,MATCH($A2714,lookup!$A:$A,0)))</f>
        <v>1_US</v>
      </c>
      <c r="AL2714" s="0" t="str">
        <f aca="false">IF(AND($CF2714&lt;&gt;"",IFERROR(INDEX(subsample_country_map!$C:$C,MATCH($CF2714,subsample_country_map!$A:$A,0)),"")&lt;&gt;""),INDEX(subsample_country_map!$C:$C,MATCH($CF2714,subsample_country_map!$A:$A,0)),INDEX(lookup!$AB:$AB,MATCH($A2714,lookup!$A:$A,0)))</f>
        <v>1_developed</v>
      </c>
      <c r="AM2714" s="0" t="str">
        <f aca="false">IF(AND($CF2714&lt;&gt;"",IFERROR(INDEX(subsample_country_map!$D:$D,MATCH($CF2714,subsample_country_map!$A:$A,0)),"")&lt;&gt;""),INDEX(subsample_country_map!$D:$D,MATCH($CF2714,subsample_country_map!$A:$A,0)),INDEX(lookup!$AC:$AC,MATCH($A2714,lookup!$A:$A,0)))</f>
        <v>1_western</v>
      </c>
      <c r="AN2714" s="0" t="str">
        <f aca="false">IF(AND($CF2714&lt;&gt;"",IFERROR(INDEX(subsample_country_map!$E:$E,MATCH($CF2714,subsample_country_map!$A:$A,0)),"")&lt;&gt;""),INDEX(subsample_country_map!$E:$E,MATCH($CF2714,subsample_country_map!$A:$A,0)),INDEX(lookup!$AD:$AD,MATCH($A2714,lookup!$A:$A,0)))</f>
        <v>1_common law</v>
      </c>
      <c r="AO2714" s="0" t="str">
        <f aca="false">INDEX(lookup!$Y:$Y,MATCH($A2714,lookup!$A:$A,0))</f>
        <v>0_published</v>
      </c>
      <c r="AP2714" s="0" t="str">
        <f aca="false">INDEX(lookup!$Z:$Z,MATCH($A2714,lookup!$A:$A,0))</f>
        <v>1_VHB high</v>
      </c>
      <c r="AQ2714" s="0" t="str">
        <f aca="false">INDEX(lookup!$W:$W,MATCH($A2714,lookup!$A:$A,0))</f>
        <v>3_mgmt</v>
      </c>
      <c r="AR2714" s="0" t="s">
        <v>343</v>
      </c>
      <c r="AS2714" s="0" t="s">
        <v>8666</v>
      </c>
      <c r="BO2714" s="0" t="s">
        <v>769</v>
      </c>
      <c r="BP2714" s="0" t="s">
        <v>2098</v>
      </c>
      <c r="BQ2714" s="0" t="s">
        <v>2105</v>
      </c>
      <c r="BT2714" s="0" t="n">
        <v>0</v>
      </c>
      <c r="BV2714" s="0" t="n">
        <v>262</v>
      </c>
      <c r="BW2714" s="0" t="n">
        <v>1988</v>
      </c>
      <c r="BX2714" s="0" t="n">
        <v>2015</v>
      </c>
      <c r="BZ2714" s="0" t="n">
        <v>2001.5</v>
      </c>
      <c r="CA2714" s="0" t="n">
        <v>0</v>
      </c>
      <c r="CB2714" s="0" t="n">
        <v>0</v>
      </c>
      <c r="CC2714" s="0" t="n">
        <v>0</v>
      </c>
      <c r="CD2714" s="0" t="n">
        <v>-0.000229617898825352</v>
      </c>
      <c r="CE2714" s="0" t="n">
        <v>1</v>
      </c>
    </row>
    <row r="2715" customFormat="false" ht="15" hidden="false" customHeight="false" outlineLevel="0" collapsed="false">
      <c r="A2715" s="0" t="s">
        <v>2098</v>
      </c>
      <c r="B2715" s="0" t="n">
        <v>263</v>
      </c>
      <c r="C2715" s="0" t="n">
        <v>-0.000217827317096469</v>
      </c>
      <c r="D2715" s="0" t="n">
        <v>836</v>
      </c>
      <c r="E2715" s="0" t="n">
        <f aca="false">IF(ISNUMBER($BA2715),$BA2715,IF(AND(ISNUMBER($D2715),ISNUMBER($BW2715),ISNUMBER($BX2715)),$D2715*($BX2715-$BW2715+1),""))</f>
        <v>23408</v>
      </c>
      <c r="F2715" s="0" t="s">
        <v>8663</v>
      </c>
      <c r="G2715" s="0" t="s">
        <v>8664</v>
      </c>
      <c r="H2715" s="0" t="s">
        <v>118</v>
      </c>
      <c r="I2715" s="0" t="s">
        <v>344</v>
      </c>
      <c r="J2715" s="0" t="n">
        <f aca="false">IF($BW2715&lt;&gt;"",$BW2715,"")</f>
        <v>1988</v>
      </c>
      <c r="K2715" s="0" t="n">
        <f aca="false">IF($BX2715&lt;&gt;"",$BX2715,"")</f>
        <v>2015</v>
      </c>
      <c r="L2715" s="0" t="n">
        <f aca="false">IF(AND(ISNUMBER($BW2715),ISNUMBER($BX2715)),($BW2715+$BX2715)/2,"")</f>
        <v>2001.5</v>
      </c>
      <c r="M2715" s="0" t="n">
        <f aca="false">IF($L2715&lt;&gt;"",$L2715,"")</f>
        <v>2001.5</v>
      </c>
      <c r="N2715" s="0" t="n">
        <f aca="false">IF(AND(ISNUMBER($BW2715),ISNUMBER($BX2715)),MIN(1,MAX(0,($BX2715-2016+1)/($BX2715-$BW2715+1))),"")</f>
        <v>0</v>
      </c>
      <c r="O2715" s="0" t="n">
        <f aca="false">IF(AND(ISNUMBER($BW2715),ISNUMBER($BX2715)),MIN(1,MAX(0,($BX2715-2017+1)/($BX2715-$BW2715+1))),"")</f>
        <v>0</v>
      </c>
      <c r="P2715" s="0" t="n">
        <f aca="false">IF(AND(ISNUMBER($BW2715),ISNUMBER($BX2715)),MIN(1,MAX(0,($BX2715-2018+1)/($BX2715-$BW2715+1))),"")</f>
        <v>0</v>
      </c>
      <c r="Q2715" s="0" t="n">
        <f aca="false">IF(AND(ISNUMBER($BW2715),ISNUMBER($BX2715)),MIN(1,MAX(0,($BX2715-2019+1)/($BX2715-$BW2715+1))),"")</f>
        <v>0</v>
      </c>
      <c r="R2715" s="0" t="n">
        <f aca="false">IF(AND(ISNUMBER($BW2715),ISNUMBER($BX2715)),MIN(1,MAX(0,($BX2715-2016+1)/($BX2715-$BW2715+1))),"")</f>
        <v>0</v>
      </c>
      <c r="S2715" s="0" t="n">
        <f aca="false">IF($L2715&lt;&gt;"",IF($L2715&gt;=2015.5,1,0),"")</f>
        <v>0</v>
      </c>
      <c r="T2715" s="0" t="n">
        <f aca="false">IF($L2715&lt;&gt;"",IF($L2715&gt;=2016,1,0),"")</f>
        <v>0</v>
      </c>
      <c r="U2715" s="0" t="n">
        <f aca="false">IF(ISNUMBER($BX2715),IF($BX2715&gt;=2016,1,0),"")</f>
        <v>0</v>
      </c>
      <c r="V2715" s="0" t="n">
        <f aca="false">IF(ISNUMBER($BW2715),IF($BW2715&gt;=2016,1,0),"")</f>
        <v>0</v>
      </c>
      <c r="W2715" s="0" t="str">
        <f aca="false">IF(AND(ISNUMBER($BW2715),ISNUMBER($BX2715)),IF($BW2715&gt;=2016,"post-only",IF($BX2715&lt;2016,"pre-only","mixed")),"")</f>
        <v>pre-only</v>
      </c>
      <c r="X2715" s="0" t="n">
        <f aca="false">IF(AND(ISNUMBER($BW2715),ISNUMBER($BX2715)),MIN(1,MAX(0,($BX2715-2017+1)/($BX2715-$BW2715+1))),"")</f>
        <v>0</v>
      </c>
      <c r="Y2715" s="0" t="n">
        <f aca="false">IF(AND(ISNUMBER($BW2715),ISNUMBER($BX2715)),MIN(1,MAX(0,($BX2715-2018+1)/($BX2715-$BW2715+1))),"")</f>
        <v>0</v>
      </c>
      <c r="Z2715" s="0" t="n">
        <f aca="false">IF(AND(ISNUMBER($BW2715),ISNUMBER($BX2715)),MIN(1,MAX(0,($BX2715-2019+1)/($BX2715-$BW2715+1))),"")</f>
        <v>0</v>
      </c>
      <c r="AA2715" s="0" t="n">
        <f aca="false">IF(ISNUMBER($BX2715),IF($BX2715&gt;=2017,1,0),"")</f>
        <v>0</v>
      </c>
      <c r="AB2715" s="0" t="n">
        <f aca="false">IF(ISNUMBER($BX2715),IF($BX2715&gt;=2018,1,0),"")</f>
        <v>0</v>
      </c>
      <c r="AC2715" s="0" t="n">
        <f aca="false">IF(ISNUMBER($BX2715),IF($BX2715&gt;=2019,1,0),"")</f>
        <v>0</v>
      </c>
      <c r="AD2715" s="0" t="n">
        <f aca="false">IF($L2715&lt;&gt;"",IF($L2715&gt;2013,1,0),"")</f>
        <v>0</v>
      </c>
      <c r="AE2715" s="0" t="n">
        <f aca="false">IF($L2715&lt;&gt;"",1+IF($L2715&gt;2011,1,0)+IF($L2715&gt;2014,1,0),"")</f>
        <v>1</v>
      </c>
      <c r="AF2715" s="0" t="s">
        <v>87</v>
      </c>
      <c r="AG2715" s="0" t="s">
        <v>88</v>
      </c>
      <c r="AH2715" s="0" t="s">
        <v>89</v>
      </c>
      <c r="AI2715" s="0" t="s">
        <v>497</v>
      </c>
      <c r="AJ2715" s="0" t="s">
        <v>334</v>
      </c>
      <c r="AK2715" s="0" t="str">
        <f aca="false">IF(AND($CF2715&lt;&gt;"",IFERROR(INDEX(subsample_country_map!$B:$B,MATCH($CF2715,subsample_country_map!$A:$A,0)),"")&lt;&gt;""),INDEX(subsample_country_map!$B:$B,MATCH($CF2715,subsample_country_map!$A:$A,0)),INDEX(lookup!$AA:$AA,MATCH($A2715,lookup!$A:$A,0)))</f>
        <v>1_US</v>
      </c>
      <c r="AL2715" s="0" t="str">
        <f aca="false">IF(AND($CF2715&lt;&gt;"",IFERROR(INDEX(subsample_country_map!$C:$C,MATCH($CF2715,subsample_country_map!$A:$A,0)),"")&lt;&gt;""),INDEX(subsample_country_map!$C:$C,MATCH($CF2715,subsample_country_map!$A:$A,0)),INDEX(lookup!$AB:$AB,MATCH($A2715,lookup!$A:$A,0)))</f>
        <v>1_developed</v>
      </c>
      <c r="AM2715" s="0" t="str">
        <f aca="false">IF(AND($CF2715&lt;&gt;"",IFERROR(INDEX(subsample_country_map!$D:$D,MATCH($CF2715,subsample_country_map!$A:$A,0)),"")&lt;&gt;""),INDEX(subsample_country_map!$D:$D,MATCH($CF2715,subsample_country_map!$A:$A,0)),INDEX(lookup!$AC:$AC,MATCH($A2715,lookup!$A:$A,0)))</f>
        <v>1_western</v>
      </c>
      <c r="AN2715" s="0" t="str">
        <f aca="false">IF(AND($CF2715&lt;&gt;"",IFERROR(INDEX(subsample_country_map!$E:$E,MATCH($CF2715,subsample_country_map!$A:$A,0)),"")&lt;&gt;""),INDEX(subsample_country_map!$E:$E,MATCH($CF2715,subsample_country_map!$A:$A,0)),INDEX(lookup!$AD:$AD,MATCH($A2715,lookup!$A:$A,0)))</f>
        <v>1_common law</v>
      </c>
      <c r="AO2715" s="0" t="str">
        <f aca="false">INDEX(lookup!$Y:$Y,MATCH($A2715,lookup!$A:$A,0))</f>
        <v>0_published</v>
      </c>
      <c r="AP2715" s="0" t="str">
        <f aca="false">INDEX(lookup!$Z:$Z,MATCH($A2715,lookup!$A:$A,0))</f>
        <v>1_VHB high</v>
      </c>
      <c r="AQ2715" s="0" t="str">
        <f aca="false">INDEX(lookup!$W:$W,MATCH($A2715,lookup!$A:$A,0))</f>
        <v>3_mgmt</v>
      </c>
      <c r="AR2715" s="0" t="s">
        <v>343</v>
      </c>
      <c r="AS2715" s="0" t="s">
        <v>8666</v>
      </c>
      <c r="BO2715" s="0" t="s">
        <v>769</v>
      </c>
      <c r="BP2715" s="0" t="s">
        <v>2098</v>
      </c>
      <c r="BQ2715" s="0" t="s">
        <v>2105</v>
      </c>
      <c r="BT2715" s="0" t="n">
        <v>0</v>
      </c>
      <c r="BV2715" s="0" t="n">
        <v>263</v>
      </c>
      <c r="BW2715" s="0" t="n">
        <v>1988</v>
      </c>
      <c r="BX2715" s="0" t="n">
        <v>2015</v>
      </c>
      <c r="BZ2715" s="0" t="n">
        <v>2001.5</v>
      </c>
      <c r="CA2715" s="0" t="n">
        <v>0</v>
      </c>
      <c r="CB2715" s="0" t="n">
        <v>0</v>
      </c>
      <c r="CC2715" s="0" t="n">
        <v>0</v>
      </c>
      <c r="CD2715" s="0" t="n">
        <v>-0.00021782732054168</v>
      </c>
      <c r="CE2715" s="0" t="n">
        <v>1</v>
      </c>
    </row>
    <row r="2716" customFormat="false" ht="15" hidden="false" customHeight="false" outlineLevel="0" collapsed="false">
      <c r="A2716" s="0" t="s">
        <v>2098</v>
      </c>
      <c r="B2716" s="0" t="n">
        <v>264</v>
      </c>
      <c r="C2716" s="0" t="n">
        <v>-0.000225540882486621</v>
      </c>
      <c r="D2716" s="0" t="n">
        <v>836</v>
      </c>
      <c r="E2716" s="0" t="n">
        <f aca="false">IF(ISNUMBER($BA2716),$BA2716,IF(AND(ISNUMBER($D2716),ISNUMBER($BW2716),ISNUMBER($BX2716)),$D2716*($BX2716-$BW2716+1),""))</f>
        <v>23408</v>
      </c>
      <c r="F2716" s="0" t="s">
        <v>8663</v>
      </c>
      <c r="G2716" s="0" t="s">
        <v>8664</v>
      </c>
      <c r="H2716" s="0" t="s">
        <v>118</v>
      </c>
      <c r="I2716" s="0" t="s">
        <v>344</v>
      </c>
      <c r="J2716" s="0" t="n">
        <f aca="false">IF($BW2716&lt;&gt;"",$BW2716,"")</f>
        <v>1988</v>
      </c>
      <c r="K2716" s="0" t="n">
        <f aca="false">IF($BX2716&lt;&gt;"",$BX2716,"")</f>
        <v>2015</v>
      </c>
      <c r="L2716" s="0" t="n">
        <f aca="false">IF(AND(ISNUMBER($BW2716),ISNUMBER($BX2716)),($BW2716+$BX2716)/2,"")</f>
        <v>2001.5</v>
      </c>
      <c r="M2716" s="0" t="n">
        <f aca="false">IF($L2716&lt;&gt;"",$L2716,"")</f>
        <v>2001.5</v>
      </c>
      <c r="N2716" s="0" t="n">
        <f aca="false">IF(AND(ISNUMBER($BW2716),ISNUMBER($BX2716)),MIN(1,MAX(0,($BX2716-2016+1)/($BX2716-$BW2716+1))),"")</f>
        <v>0</v>
      </c>
      <c r="O2716" s="0" t="n">
        <f aca="false">IF(AND(ISNUMBER($BW2716),ISNUMBER($BX2716)),MIN(1,MAX(0,($BX2716-2017+1)/($BX2716-$BW2716+1))),"")</f>
        <v>0</v>
      </c>
      <c r="P2716" s="0" t="n">
        <f aca="false">IF(AND(ISNUMBER($BW2716),ISNUMBER($BX2716)),MIN(1,MAX(0,($BX2716-2018+1)/($BX2716-$BW2716+1))),"")</f>
        <v>0</v>
      </c>
      <c r="Q2716" s="0" t="n">
        <f aca="false">IF(AND(ISNUMBER($BW2716),ISNUMBER($BX2716)),MIN(1,MAX(0,($BX2716-2019+1)/($BX2716-$BW2716+1))),"")</f>
        <v>0</v>
      </c>
      <c r="R2716" s="0" t="n">
        <f aca="false">IF(AND(ISNUMBER($BW2716),ISNUMBER($BX2716)),MIN(1,MAX(0,($BX2716-2016+1)/($BX2716-$BW2716+1))),"")</f>
        <v>0</v>
      </c>
      <c r="S2716" s="0" t="n">
        <f aca="false">IF($L2716&lt;&gt;"",IF($L2716&gt;=2015.5,1,0),"")</f>
        <v>0</v>
      </c>
      <c r="T2716" s="0" t="n">
        <f aca="false">IF($L2716&lt;&gt;"",IF($L2716&gt;=2016,1,0),"")</f>
        <v>0</v>
      </c>
      <c r="U2716" s="0" t="n">
        <f aca="false">IF(ISNUMBER($BX2716),IF($BX2716&gt;=2016,1,0),"")</f>
        <v>0</v>
      </c>
      <c r="V2716" s="0" t="n">
        <f aca="false">IF(ISNUMBER($BW2716),IF($BW2716&gt;=2016,1,0),"")</f>
        <v>0</v>
      </c>
      <c r="W2716" s="0" t="str">
        <f aca="false">IF(AND(ISNUMBER($BW2716),ISNUMBER($BX2716)),IF($BW2716&gt;=2016,"post-only",IF($BX2716&lt;2016,"pre-only","mixed")),"")</f>
        <v>pre-only</v>
      </c>
      <c r="X2716" s="0" t="n">
        <f aca="false">IF(AND(ISNUMBER($BW2716),ISNUMBER($BX2716)),MIN(1,MAX(0,($BX2716-2017+1)/($BX2716-$BW2716+1))),"")</f>
        <v>0</v>
      </c>
      <c r="Y2716" s="0" t="n">
        <f aca="false">IF(AND(ISNUMBER($BW2716),ISNUMBER($BX2716)),MIN(1,MAX(0,($BX2716-2018+1)/($BX2716-$BW2716+1))),"")</f>
        <v>0</v>
      </c>
      <c r="Z2716" s="0" t="n">
        <f aca="false">IF(AND(ISNUMBER($BW2716),ISNUMBER($BX2716)),MIN(1,MAX(0,($BX2716-2019+1)/($BX2716-$BW2716+1))),"")</f>
        <v>0</v>
      </c>
      <c r="AA2716" s="0" t="n">
        <f aca="false">IF(ISNUMBER($BX2716),IF($BX2716&gt;=2017,1,0),"")</f>
        <v>0</v>
      </c>
      <c r="AB2716" s="0" t="n">
        <f aca="false">IF(ISNUMBER($BX2716),IF($BX2716&gt;=2018,1,0),"")</f>
        <v>0</v>
      </c>
      <c r="AC2716" s="0" t="n">
        <f aca="false">IF(ISNUMBER($BX2716),IF($BX2716&gt;=2019,1,0),"")</f>
        <v>0</v>
      </c>
      <c r="AD2716" s="0" t="n">
        <f aca="false">IF($L2716&lt;&gt;"",IF($L2716&gt;2013,1,0),"")</f>
        <v>0</v>
      </c>
      <c r="AE2716" s="0" t="n">
        <f aca="false">IF($L2716&lt;&gt;"",1+IF($L2716&gt;2011,1,0)+IF($L2716&gt;2014,1,0),"")</f>
        <v>1</v>
      </c>
      <c r="AF2716" s="0" t="s">
        <v>87</v>
      </c>
      <c r="AG2716" s="0" t="s">
        <v>88</v>
      </c>
      <c r="AH2716" s="0" t="s">
        <v>89</v>
      </c>
      <c r="AI2716" s="0" t="s">
        <v>497</v>
      </c>
      <c r="AJ2716" s="0" t="s">
        <v>334</v>
      </c>
      <c r="AK2716" s="0" t="str">
        <f aca="false">IF(AND($CF2716&lt;&gt;"",IFERROR(INDEX(subsample_country_map!$B:$B,MATCH($CF2716,subsample_country_map!$A:$A,0)),"")&lt;&gt;""),INDEX(subsample_country_map!$B:$B,MATCH($CF2716,subsample_country_map!$A:$A,0)),INDEX(lookup!$AA:$AA,MATCH($A2716,lookup!$A:$A,0)))</f>
        <v>1_US</v>
      </c>
      <c r="AL2716" s="0" t="str">
        <f aca="false">IF(AND($CF2716&lt;&gt;"",IFERROR(INDEX(subsample_country_map!$C:$C,MATCH($CF2716,subsample_country_map!$A:$A,0)),"")&lt;&gt;""),INDEX(subsample_country_map!$C:$C,MATCH($CF2716,subsample_country_map!$A:$A,0)),INDEX(lookup!$AB:$AB,MATCH($A2716,lookup!$A:$A,0)))</f>
        <v>1_developed</v>
      </c>
      <c r="AM2716" s="0" t="str">
        <f aca="false">IF(AND($CF2716&lt;&gt;"",IFERROR(INDEX(subsample_country_map!$D:$D,MATCH($CF2716,subsample_country_map!$A:$A,0)),"")&lt;&gt;""),INDEX(subsample_country_map!$D:$D,MATCH($CF2716,subsample_country_map!$A:$A,0)),INDEX(lookup!$AC:$AC,MATCH($A2716,lookup!$A:$A,0)))</f>
        <v>1_western</v>
      </c>
      <c r="AN2716" s="0" t="str">
        <f aca="false">IF(AND($CF2716&lt;&gt;"",IFERROR(INDEX(subsample_country_map!$E:$E,MATCH($CF2716,subsample_country_map!$A:$A,0)),"")&lt;&gt;""),INDEX(subsample_country_map!$E:$E,MATCH($CF2716,subsample_country_map!$A:$A,0)),INDEX(lookup!$AD:$AD,MATCH($A2716,lookup!$A:$A,0)))</f>
        <v>1_common law</v>
      </c>
      <c r="AO2716" s="0" t="str">
        <f aca="false">INDEX(lookup!$Y:$Y,MATCH($A2716,lookup!$A:$A,0))</f>
        <v>0_published</v>
      </c>
      <c r="AP2716" s="0" t="str">
        <f aca="false">INDEX(lookup!$Z:$Z,MATCH($A2716,lookup!$A:$A,0))</f>
        <v>1_VHB high</v>
      </c>
      <c r="AQ2716" s="0" t="str">
        <f aca="false">INDEX(lookup!$W:$W,MATCH($A2716,lookup!$A:$A,0))</f>
        <v>3_mgmt</v>
      </c>
      <c r="AR2716" s="0" t="s">
        <v>343</v>
      </c>
      <c r="AS2716" s="0" t="s">
        <v>8666</v>
      </c>
      <c r="BO2716" s="0" t="s">
        <v>769</v>
      </c>
      <c r="BP2716" s="0" t="s">
        <v>2098</v>
      </c>
      <c r="BQ2716" s="0" t="s">
        <v>2105</v>
      </c>
      <c r="BT2716" s="0" t="n">
        <v>0</v>
      </c>
      <c r="BV2716" s="0" t="n">
        <v>264</v>
      </c>
      <c r="BW2716" s="0" t="n">
        <v>1988</v>
      </c>
      <c r="BX2716" s="0" t="n">
        <v>2015</v>
      </c>
      <c r="BZ2716" s="0" t="n">
        <v>2001.5</v>
      </c>
      <c r="CA2716" s="0" t="n">
        <v>0</v>
      </c>
      <c r="CB2716" s="0" t="n">
        <v>0</v>
      </c>
      <c r="CC2716" s="0" t="n">
        <v>0</v>
      </c>
      <c r="CD2716" s="0" t="n">
        <v>-0.000225540886310944</v>
      </c>
      <c r="CE2716" s="0" t="n">
        <v>1</v>
      </c>
    </row>
    <row r="2717" customFormat="false" ht="15" hidden="false" customHeight="false" outlineLevel="0" collapsed="false">
      <c r="A2717" s="0" t="s">
        <v>2098</v>
      </c>
      <c r="B2717" s="0" t="n">
        <v>265</v>
      </c>
      <c r="C2717" s="0" t="n">
        <v>-0.00033543460478893</v>
      </c>
      <c r="D2717" s="0" t="n">
        <v>836</v>
      </c>
      <c r="E2717" s="0" t="n">
        <f aca="false">IF(ISNUMBER($BA2717),$BA2717,IF(AND(ISNUMBER($D2717),ISNUMBER($BW2717),ISNUMBER($BX2717)),$D2717*($BX2717-$BW2717+1),""))</f>
        <v>23408</v>
      </c>
      <c r="F2717" s="0" t="s">
        <v>8663</v>
      </c>
      <c r="G2717" s="0" t="s">
        <v>8664</v>
      </c>
      <c r="H2717" s="0" t="s">
        <v>118</v>
      </c>
      <c r="I2717" s="0" t="s">
        <v>344</v>
      </c>
      <c r="J2717" s="0" t="n">
        <f aca="false">IF($BW2717&lt;&gt;"",$BW2717,"")</f>
        <v>1988</v>
      </c>
      <c r="K2717" s="0" t="n">
        <f aca="false">IF($BX2717&lt;&gt;"",$BX2717,"")</f>
        <v>2015</v>
      </c>
      <c r="L2717" s="0" t="n">
        <f aca="false">IF(AND(ISNUMBER($BW2717),ISNUMBER($BX2717)),($BW2717+$BX2717)/2,"")</f>
        <v>2001.5</v>
      </c>
      <c r="M2717" s="0" t="n">
        <f aca="false">IF($L2717&lt;&gt;"",$L2717,"")</f>
        <v>2001.5</v>
      </c>
      <c r="N2717" s="0" t="n">
        <f aca="false">IF(AND(ISNUMBER($BW2717),ISNUMBER($BX2717)),MIN(1,MAX(0,($BX2717-2016+1)/($BX2717-$BW2717+1))),"")</f>
        <v>0</v>
      </c>
      <c r="O2717" s="0" t="n">
        <f aca="false">IF(AND(ISNUMBER($BW2717),ISNUMBER($BX2717)),MIN(1,MAX(0,($BX2717-2017+1)/($BX2717-$BW2717+1))),"")</f>
        <v>0</v>
      </c>
      <c r="P2717" s="0" t="n">
        <f aca="false">IF(AND(ISNUMBER($BW2717),ISNUMBER($BX2717)),MIN(1,MAX(0,($BX2717-2018+1)/($BX2717-$BW2717+1))),"")</f>
        <v>0</v>
      </c>
      <c r="Q2717" s="0" t="n">
        <f aca="false">IF(AND(ISNUMBER($BW2717),ISNUMBER($BX2717)),MIN(1,MAX(0,($BX2717-2019+1)/($BX2717-$BW2717+1))),"")</f>
        <v>0</v>
      </c>
      <c r="R2717" s="0" t="n">
        <f aca="false">IF(AND(ISNUMBER($BW2717),ISNUMBER($BX2717)),MIN(1,MAX(0,($BX2717-2016+1)/($BX2717-$BW2717+1))),"")</f>
        <v>0</v>
      </c>
      <c r="S2717" s="0" t="n">
        <f aca="false">IF($L2717&lt;&gt;"",IF($L2717&gt;=2015.5,1,0),"")</f>
        <v>0</v>
      </c>
      <c r="T2717" s="0" t="n">
        <f aca="false">IF($L2717&lt;&gt;"",IF($L2717&gt;=2016,1,0),"")</f>
        <v>0</v>
      </c>
      <c r="U2717" s="0" t="n">
        <f aca="false">IF(ISNUMBER($BX2717),IF($BX2717&gt;=2016,1,0),"")</f>
        <v>0</v>
      </c>
      <c r="V2717" s="0" t="n">
        <f aca="false">IF(ISNUMBER($BW2717),IF($BW2717&gt;=2016,1,0),"")</f>
        <v>0</v>
      </c>
      <c r="W2717" s="0" t="str">
        <f aca="false">IF(AND(ISNUMBER($BW2717),ISNUMBER($BX2717)),IF($BW2717&gt;=2016,"post-only",IF($BX2717&lt;2016,"pre-only","mixed")),"")</f>
        <v>pre-only</v>
      </c>
      <c r="X2717" s="0" t="n">
        <f aca="false">IF(AND(ISNUMBER($BW2717),ISNUMBER($BX2717)),MIN(1,MAX(0,($BX2717-2017+1)/($BX2717-$BW2717+1))),"")</f>
        <v>0</v>
      </c>
      <c r="Y2717" s="0" t="n">
        <f aca="false">IF(AND(ISNUMBER($BW2717),ISNUMBER($BX2717)),MIN(1,MAX(0,($BX2717-2018+1)/($BX2717-$BW2717+1))),"")</f>
        <v>0</v>
      </c>
      <c r="Z2717" s="0" t="n">
        <f aca="false">IF(AND(ISNUMBER($BW2717),ISNUMBER($BX2717)),MIN(1,MAX(0,($BX2717-2019+1)/($BX2717-$BW2717+1))),"")</f>
        <v>0</v>
      </c>
      <c r="AA2717" s="0" t="n">
        <f aca="false">IF(ISNUMBER($BX2717),IF($BX2717&gt;=2017,1,0),"")</f>
        <v>0</v>
      </c>
      <c r="AB2717" s="0" t="n">
        <f aca="false">IF(ISNUMBER($BX2717),IF($BX2717&gt;=2018,1,0),"")</f>
        <v>0</v>
      </c>
      <c r="AC2717" s="0" t="n">
        <f aca="false">IF(ISNUMBER($BX2717),IF($BX2717&gt;=2019,1,0),"")</f>
        <v>0</v>
      </c>
      <c r="AD2717" s="0" t="n">
        <f aca="false">IF($L2717&lt;&gt;"",IF($L2717&gt;2013,1,0),"")</f>
        <v>0</v>
      </c>
      <c r="AE2717" s="0" t="n">
        <f aca="false">IF($L2717&lt;&gt;"",1+IF($L2717&gt;2011,1,0)+IF($L2717&gt;2014,1,0),"")</f>
        <v>1</v>
      </c>
      <c r="AF2717" s="0" t="s">
        <v>87</v>
      </c>
      <c r="AG2717" s="0" t="s">
        <v>88</v>
      </c>
      <c r="AH2717" s="0" t="s">
        <v>89</v>
      </c>
      <c r="AI2717" s="0" t="s">
        <v>497</v>
      </c>
      <c r="AJ2717" s="0" t="s">
        <v>334</v>
      </c>
      <c r="AK2717" s="0" t="str">
        <f aca="false">IF(AND($CF2717&lt;&gt;"",IFERROR(INDEX(subsample_country_map!$B:$B,MATCH($CF2717,subsample_country_map!$A:$A,0)),"")&lt;&gt;""),INDEX(subsample_country_map!$B:$B,MATCH($CF2717,subsample_country_map!$A:$A,0)),INDEX(lookup!$AA:$AA,MATCH($A2717,lookup!$A:$A,0)))</f>
        <v>1_US</v>
      </c>
      <c r="AL2717" s="0" t="str">
        <f aca="false">IF(AND($CF2717&lt;&gt;"",IFERROR(INDEX(subsample_country_map!$C:$C,MATCH($CF2717,subsample_country_map!$A:$A,0)),"")&lt;&gt;""),INDEX(subsample_country_map!$C:$C,MATCH($CF2717,subsample_country_map!$A:$A,0)),INDEX(lookup!$AB:$AB,MATCH($A2717,lookup!$A:$A,0)))</f>
        <v>1_developed</v>
      </c>
      <c r="AM2717" s="0" t="str">
        <f aca="false">IF(AND($CF2717&lt;&gt;"",IFERROR(INDEX(subsample_country_map!$D:$D,MATCH($CF2717,subsample_country_map!$A:$A,0)),"")&lt;&gt;""),INDEX(subsample_country_map!$D:$D,MATCH($CF2717,subsample_country_map!$A:$A,0)),INDEX(lookup!$AC:$AC,MATCH($A2717,lookup!$A:$A,0)))</f>
        <v>1_western</v>
      </c>
      <c r="AN2717" s="0" t="str">
        <f aca="false">IF(AND($CF2717&lt;&gt;"",IFERROR(INDEX(subsample_country_map!$E:$E,MATCH($CF2717,subsample_country_map!$A:$A,0)),"")&lt;&gt;""),INDEX(subsample_country_map!$E:$E,MATCH($CF2717,subsample_country_map!$A:$A,0)),INDEX(lookup!$AD:$AD,MATCH($A2717,lookup!$A:$A,0)))</f>
        <v>1_common law</v>
      </c>
      <c r="AO2717" s="0" t="str">
        <f aca="false">INDEX(lookup!$Y:$Y,MATCH($A2717,lookup!$A:$A,0))</f>
        <v>0_published</v>
      </c>
      <c r="AP2717" s="0" t="str">
        <f aca="false">INDEX(lookup!$Z:$Z,MATCH($A2717,lookup!$A:$A,0))</f>
        <v>1_VHB high</v>
      </c>
      <c r="AQ2717" s="0" t="str">
        <f aca="false">INDEX(lookup!$W:$W,MATCH($A2717,lookup!$A:$A,0))</f>
        <v>3_mgmt</v>
      </c>
      <c r="AR2717" s="0" t="s">
        <v>343</v>
      </c>
      <c r="AS2717" s="0" t="s">
        <v>8666</v>
      </c>
      <c r="BO2717" s="0" t="s">
        <v>769</v>
      </c>
      <c r="BP2717" s="0" t="s">
        <v>2098</v>
      </c>
      <c r="BQ2717" s="0" t="s">
        <v>2105</v>
      </c>
      <c r="BT2717" s="0" t="n">
        <v>0</v>
      </c>
      <c r="BV2717" s="0" t="n">
        <v>265</v>
      </c>
      <c r="BW2717" s="0" t="n">
        <v>1988</v>
      </c>
      <c r="BX2717" s="0" t="n">
        <v>2015</v>
      </c>
      <c r="BZ2717" s="0" t="n">
        <v>2001.5</v>
      </c>
      <c r="CA2717" s="0" t="n">
        <v>0</v>
      </c>
      <c r="CB2717" s="0" t="n">
        <v>0</v>
      </c>
      <c r="CC2717" s="0" t="n">
        <v>0</v>
      </c>
      <c r="CD2717" s="0" t="n">
        <v>-0.000335434617369559</v>
      </c>
      <c r="CE2717" s="0" t="n">
        <v>1</v>
      </c>
    </row>
    <row r="2718" customFormat="false" ht="15" hidden="false" customHeight="false" outlineLevel="0" collapsed="false">
      <c r="A2718" s="0" t="s">
        <v>2968</v>
      </c>
      <c r="B2718" s="0" t="n">
        <v>414</v>
      </c>
      <c r="C2718" s="0" t="n">
        <v>-0.99773826000692</v>
      </c>
      <c r="D2718" s="0" t="n">
        <v>184</v>
      </c>
      <c r="E2718" s="0" t="n">
        <f aca="false">IF(ISNUMBER($BA2718),$BA2718,IF(AND(ISNUMBER($D2718),ISNUMBER($BW2718),ISNUMBER($BX2718)),$D2718*($BX2718-$BW2718+1),""))</f>
        <v>2024</v>
      </c>
      <c r="F2718" s="0" t="s">
        <v>8663</v>
      </c>
      <c r="G2718" s="0" t="s">
        <v>8664</v>
      </c>
      <c r="H2718" s="0" t="s">
        <v>118</v>
      </c>
      <c r="I2718" s="0" t="s">
        <v>344</v>
      </c>
      <c r="J2718" s="0" t="n">
        <f aca="false">IF($BW2718&lt;&gt;"",$BW2718,"")</f>
        <v>2007</v>
      </c>
      <c r="K2718" s="0" t="n">
        <f aca="false">IF($BX2718&lt;&gt;"",$BX2718,"")</f>
        <v>2017</v>
      </c>
      <c r="L2718" s="0" t="n">
        <f aca="false">IF(AND(ISNUMBER($BW2718),ISNUMBER($BX2718)),($BW2718+$BX2718)/2,"")</f>
        <v>2012</v>
      </c>
      <c r="M2718" s="0" t="n">
        <f aca="false">IF($L2718&lt;&gt;"",$L2718,"")</f>
        <v>2012</v>
      </c>
      <c r="N2718" s="0" t="n">
        <f aca="false">IF(AND(ISNUMBER($BW2718),ISNUMBER($BX2718)),MIN(1,MAX(0,($BX2718-2016+1)/($BX2718-$BW2718+1))),"")</f>
        <v>0.181818181818182</v>
      </c>
      <c r="O2718" s="0" t="n">
        <f aca="false">IF(AND(ISNUMBER($BW2718),ISNUMBER($BX2718)),MIN(1,MAX(0,($BX2718-2017+1)/($BX2718-$BW2718+1))),"")</f>
        <v>0.0909090909090909</v>
      </c>
      <c r="P2718" s="0" t="n">
        <f aca="false">IF(AND(ISNUMBER($BW2718),ISNUMBER($BX2718)),MIN(1,MAX(0,($BX2718-2018+1)/($BX2718-$BW2718+1))),"")</f>
        <v>0</v>
      </c>
      <c r="Q2718" s="0" t="n">
        <f aca="false">IF(AND(ISNUMBER($BW2718),ISNUMBER($BX2718)),MIN(1,MAX(0,($BX2718-2019+1)/($BX2718-$BW2718+1))),"")</f>
        <v>0</v>
      </c>
      <c r="R2718" s="0" t="n">
        <f aca="false">IF(AND(ISNUMBER($BW2718),ISNUMBER($BX2718)),MIN(1,MAX(0,($BX2718-2016+1)/($BX2718-$BW2718+1))),"")</f>
        <v>0.181818181818182</v>
      </c>
      <c r="S2718" s="0" t="n">
        <f aca="false">IF($L2718&lt;&gt;"",IF($L2718&gt;=2015.5,1,0),"")</f>
        <v>0</v>
      </c>
      <c r="T2718" s="0" t="n">
        <f aca="false">IF($L2718&lt;&gt;"",IF($L2718&gt;=2016,1,0),"")</f>
        <v>0</v>
      </c>
      <c r="U2718" s="0" t="n">
        <f aca="false">IF(ISNUMBER($BX2718),IF($BX2718&gt;=2016,1,0),"")</f>
        <v>1</v>
      </c>
      <c r="V2718" s="0" t="n">
        <f aca="false">IF(ISNUMBER($BW2718),IF($BW2718&gt;=2016,1,0),"")</f>
        <v>0</v>
      </c>
      <c r="W2718" s="0" t="str">
        <f aca="false">IF(AND(ISNUMBER($BW2718),ISNUMBER($BX2718)),IF($BW2718&gt;=2016,"post-only",IF($BX2718&lt;2016,"pre-only","mixed")),"")</f>
        <v>mixed</v>
      </c>
      <c r="X2718" s="0" t="n">
        <f aca="false">IF(AND(ISNUMBER($BW2718),ISNUMBER($BX2718)),MIN(1,MAX(0,($BX2718-2017+1)/($BX2718-$BW2718+1))),"")</f>
        <v>0.0909090909090909</v>
      </c>
      <c r="Y2718" s="0" t="n">
        <f aca="false">IF(AND(ISNUMBER($BW2718),ISNUMBER($BX2718)),MIN(1,MAX(0,($BX2718-2018+1)/($BX2718-$BW2718+1))),"")</f>
        <v>0</v>
      </c>
      <c r="Z2718" s="0" t="n">
        <f aca="false">IF(AND(ISNUMBER($BW2718),ISNUMBER($BX2718)),MIN(1,MAX(0,($BX2718-2019+1)/($BX2718-$BW2718+1))),"")</f>
        <v>0</v>
      </c>
      <c r="AA2718" s="0" t="n">
        <f aca="false">IF(ISNUMBER($BX2718),IF($BX2718&gt;=2017,1,0),"")</f>
        <v>1</v>
      </c>
      <c r="AB2718" s="0" t="n">
        <f aca="false">IF(ISNUMBER($BX2718),IF($BX2718&gt;=2018,1,0),"")</f>
        <v>0</v>
      </c>
      <c r="AC2718" s="0" t="n">
        <f aca="false">IF(ISNUMBER($BX2718),IF($BX2718&gt;=2019,1,0),"")</f>
        <v>0</v>
      </c>
      <c r="AD2718" s="0" t="n">
        <f aca="false">IF($L2718&lt;&gt;"",IF($L2718&gt;2013,1,0),"")</f>
        <v>0</v>
      </c>
      <c r="AE2718" s="0" t="n">
        <f aca="false">IF($L2718&lt;&gt;"",1+IF($L2718&gt;2011,1,0)+IF($L2718&gt;2014,1,0),"")</f>
        <v>2</v>
      </c>
      <c r="AF2718" s="0" t="s">
        <v>761</v>
      </c>
      <c r="AG2718" s="0" t="s">
        <v>88</v>
      </c>
      <c r="AH2718" s="0" t="s">
        <v>89</v>
      </c>
      <c r="AI2718" s="0" t="s">
        <v>497</v>
      </c>
      <c r="AJ2718" s="0" t="s">
        <v>497</v>
      </c>
      <c r="AK2718" s="0" t="str">
        <f aca="false">IF(AND($CF2718&lt;&gt;"",IFERROR(INDEX(subsample_country_map!$B:$B,MATCH($CF2718,subsample_country_map!$A:$A,0)),"")&lt;&gt;""),INDEX(subsample_country_map!$B:$B,MATCH($CF2718,subsample_country_map!$A:$A,0)),INDEX(lookup!$AA:$AA,MATCH($A2718,lookup!$A:$A,0)))</f>
        <v>2_Europe</v>
      </c>
      <c r="AL2718" s="0" t="str">
        <f aca="false">IF(AND($CF2718&lt;&gt;"",IFERROR(INDEX(subsample_country_map!$C:$C,MATCH($CF2718,subsample_country_map!$A:$A,0)),"")&lt;&gt;""),INDEX(subsample_country_map!$C:$C,MATCH($CF2718,subsample_country_map!$A:$A,0)),INDEX(lookup!$AB:$AB,MATCH($A2718,lookup!$A:$A,0)))</f>
        <v>99_NCE</v>
      </c>
      <c r="AM2718" s="0" t="str">
        <f aca="false">IF(AND($CF2718&lt;&gt;"",IFERROR(INDEX(subsample_country_map!$D:$D,MATCH($CF2718,subsample_country_map!$A:$A,0)),"")&lt;&gt;""),INDEX(subsample_country_map!$D:$D,MATCH($CF2718,subsample_country_map!$A:$A,0)),INDEX(lookup!$AC:$AC,MATCH($A2718,lookup!$A:$A,0)))</f>
        <v>1_western</v>
      </c>
      <c r="AN2718" s="0" t="str">
        <f aca="false">IF(AND($CF2718&lt;&gt;"",IFERROR(INDEX(subsample_country_map!$E:$E,MATCH($CF2718,subsample_country_map!$A:$A,0)),"")&lt;&gt;""),INDEX(subsample_country_map!$E:$E,MATCH($CF2718,subsample_country_map!$A:$A,0)),INDEX(lookup!$AD:$AD,MATCH($A2718,lookup!$A:$A,0)))</f>
        <v>1_common law</v>
      </c>
      <c r="AO2718" s="0" t="str">
        <f aca="false">INDEX(lookup!$Y:$Y,MATCH($A2718,lookup!$A:$A,0))</f>
        <v>0_published</v>
      </c>
      <c r="AP2718" s="0" t="str">
        <f aca="false">INDEX(lookup!$Z:$Z,MATCH($A2718,lookup!$A:$A,0))</f>
        <v>1_VHB high</v>
      </c>
      <c r="AQ2718" s="0" t="str">
        <f aca="false">INDEX(lookup!$W:$W,MATCH($A2718,lookup!$A:$A,0))</f>
        <v>2_sust</v>
      </c>
      <c r="AR2718" s="0" t="s">
        <v>8667</v>
      </c>
      <c r="AS2718" s="0" t="s">
        <v>2105</v>
      </c>
      <c r="BO2718" s="0" t="s">
        <v>769</v>
      </c>
      <c r="BP2718" s="0" t="s">
        <v>2968</v>
      </c>
      <c r="BQ2718" s="0" t="s">
        <v>2105</v>
      </c>
      <c r="BT2718" s="0" t="n">
        <v>0</v>
      </c>
      <c r="BV2718" s="0" t="n">
        <v>414</v>
      </c>
      <c r="BW2718" s="0" t="n">
        <v>2007</v>
      </c>
      <c r="BX2718" s="0" t="n">
        <v>2017</v>
      </c>
      <c r="BZ2718" s="0" t="n">
        <v>2012</v>
      </c>
      <c r="CA2718" s="0" t="n">
        <v>0.181818181818182</v>
      </c>
      <c r="CB2718" s="0" t="n">
        <v>0</v>
      </c>
      <c r="CC2718" s="0" t="n">
        <v>1</v>
      </c>
      <c r="CD2718" s="0" t="n">
        <v>-3.39181826206507</v>
      </c>
      <c r="CE2718" s="0" t="n">
        <v>1</v>
      </c>
    </row>
    <row r="2719" customFormat="false" ht="15" hidden="false" customHeight="false" outlineLevel="0" collapsed="false">
      <c r="A2719" s="0" t="s">
        <v>2977</v>
      </c>
      <c r="B2719" s="0" t="n">
        <v>420</v>
      </c>
      <c r="C2719" s="0" t="n">
        <v>0.0511987868279006</v>
      </c>
      <c r="D2719" s="0" t="n">
        <v>533</v>
      </c>
      <c r="E2719" s="0" t="n">
        <f aca="false">IF(ISNUMBER($BA2719),$BA2719,IF(AND(ISNUMBER($D2719),ISNUMBER($BW2719),ISNUMBER($BX2719)),$D2719*($BX2719-$BW2719+1),""))</f>
        <v>1599</v>
      </c>
      <c r="F2719" s="0" t="s">
        <v>8664</v>
      </c>
      <c r="G2719" s="0" t="s">
        <v>8663</v>
      </c>
      <c r="H2719" s="0" t="s">
        <v>118</v>
      </c>
      <c r="I2719" s="0" t="s">
        <v>119</v>
      </c>
      <c r="J2719" s="0" t="n">
        <f aca="false">IF($BW2719&lt;&gt;"",$BW2719,"")</f>
        <v>2009</v>
      </c>
      <c r="K2719" s="0" t="n">
        <f aca="false">IF($BX2719&lt;&gt;"",$BX2719,"")</f>
        <v>2011</v>
      </c>
      <c r="L2719" s="0" t="n">
        <f aca="false">IF(AND(ISNUMBER($BW2719),ISNUMBER($BX2719)),($BW2719+$BX2719)/2,"")</f>
        <v>2010</v>
      </c>
      <c r="M2719" s="0" t="n">
        <f aca="false">IF($L2719&lt;&gt;"",$L2719,"")</f>
        <v>2010</v>
      </c>
      <c r="N2719" s="0" t="n">
        <f aca="false">IF(AND(ISNUMBER($BW2719),ISNUMBER($BX2719)),MIN(1,MAX(0,($BX2719-2016+1)/($BX2719-$BW2719+1))),"")</f>
        <v>0</v>
      </c>
      <c r="O2719" s="0" t="n">
        <f aca="false">IF(AND(ISNUMBER($BW2719),ISNUMBER($BX2719)),MIN(1,MAX(0,($BX2719-2017+1)/($BX2719-$BW2719+1))),"")</f>
        <v>0</v>
      </c>
      <c r="P2719" s="0" t="n">
        <f aca="false">IF(AND(ISNUMBER($BW2719),ISNUMBER($BX2719)),MIN(1,MAX(0,($BX2719-2018+1)/($BX2719-$BW2719+1))),"")</f>
        <v>0</v>
      </c>
      <c r="Q2719" s="0" t="n">
        <f aca="false">IF(AND(ISNUMBER($BW2719),ISNUMBER($BX2719)),MIN(1,MAX(0,($BX2719-2019+1)/($BX2719-$BW2719+1))),"")</f>
        <v>0</v>
      </c>
      <c r="R2719" s="0" t="n">
        <f aca="false">IF(AND(ISNUMBER($BW2719),ISNUMBER($BX2719)),MIN(1,MAX(0,($BX2719-2016+1)/($BX2719-$BW2719+1))),"")</f>
        <v>0</v>
      </c>
      <c r="S2719" s="0" t="n">
        <f aca="false">IF($L2719&lt;&gt;"",IF($L2719&gt;=2015.5,1,0),"")</f>
        <v>0</v>
      </c>
      <c r="T2719" s="0" t="n">
        <f aca="false">IF($L2719&lt;&gt;"",IF($L2719&gt;=2016,1,0),"")</f>
        <v>0</v>
      </c>
      <c r="U2719" s="0" t="n">
        <f aca="false">IF(ISNUMBER($BX2719),IF($BX2719&gt;=2016,1,0),"")</f>
        <v>0</v>
      </c>
      <c r="V2719" s="0" t="n">
        <f aca="false">IF(ISNUMBER($BW2719),IF($BW2719&gt;=2016,1,0),"")</f>
        <v>0</v>
      </c>
      <c r="W2719" s="0" t="str">
        <f aca="false">IF(AND(ISNUMBER($BW2719),ISNUMBER($BX2719)),IF($BW2719&gt;=2016,"post-only",IF($BX2719&lt;2016,"pre-only","mixed")),"")</f>
        <v>pre-only</v>
      </c>
      <c r="X2719" s="0" t="n">
        <f aca="false">IF(AND(ISNUMBER($BW2719),ISNUMBER($BX2719)),MIN(1,MAX(0,($BX2719-2017+1)/($BX2719-$BW2719+1))),"")</f>
        <v>0</v>
      </c>
      <c r="Y2719" s="0" t="n">
        <f aca="false">IF(AND(ISNUMBER($BW2719),ISNUMBER($BX2719)),MIN(1,MAX(0,($BX2719-2018+1)/($BX2719-$BW2719+1))),"")</f>
        <v>0</v>
      </c>
      <c r="Z2719" s="0" t="n">
        <f aca="false">IF(AND(ISNUMBER($BW2719),ISNUMBER($BX2719)),MIN(1,MAX(0,($BX2719-2019+1)/($BX2719-$BW2719+1))),"")</f>
        <v>0</v>
      </c>
      <c r="AA2719" s="0" t="n">
        <f aca="false">IF(ISNUMBER($BX2719),IF($BX2719&gt;=2017,1,0),"")</f>
        <v>0</v>
      </c>
      <c r="AB2719" s="0" t="n">
        <f aca="false">IF(ISNUMBER($BX2719),IF($BX2719&gt;=2018,1,0),"")</f>
        <v>0</v>
      </c>
      <c r="AC2719" s="0" t="n">
        <f aca="false">IF(ISNUMBER($BX2719),IF($BX2719&gt;=2019,1,0),"")</f>
        <v>0</v>
      </c>
      <c r="AD2719" s="0" t="n">
        <f aca="false">IF($L2719&lt;&gt;"",IF($L2719&gt;2013,1,0),"")</f>
        <v>0</v>
      </c>
      <c r="AE2719" s="0" t="n">
        <f aca="false">IF($L2719&lt;&gt;"",1+IF($L2719&gt;2011,1,0)+IF($L2719&gt;2014,1,0),"")</f>
        <v>1</v>
      </c>
      <c r="AF2719" s="0" t="s">
        <v>87</v>
      </c>
      <c r="AG2719" s="0" t="s">
        <v>88</v>
      </c>
      <c r="AH2719" s="0" t="s">
        <v>89</v>
      </c>
      <c r="AI2719" s="0" t="s">
        <v>334</v>
      </c>
      <c r="AJ2719" s="0" t="s">
        <v>334</v>
      </c>
      <c r="AK2719" s="0" t="str">
        <f aca="false">IF(AND($CF2719&lt;&gt;"",IFERROR(INDEX(subsample_country_map!$B:$B,MATCH($CF2719,subsample_country_map!$A:$A,0)),"")&lt;&gt;""),INDEX(subsample_country_map!$B:$B,MATCH($CF2719,subsample_country_map!$A:$A,0)),INDEX(lookup!$AA:$AA,MATCH($A2719,lookup!$A:$A,0)))</f>
        <v>3_AsiaPac</v>
      </c>
      <c r="AL2719" s="0" t="str">
        <f aca="false">IF(AND($CF2719&lt;&gt;"",IFERROR(INDEX(subsample_country_map!$C:$C,MATCH($CF2719,subsample_country_map!$A:$A,0)),"")&lt;&gt;""),INDEX(subsample_country_map!$C:$C,MATCH($CF2719,subsample_country_map!$A:$A,0)),INDEX(lookup!$AB:$AB,MATCH($A2719,lookup!$A:$A,0)))</f>
        <v>2_developing</v>
      </c>
      <c r="AM2719" s="0" t="str">
        <f aca="false">IF(AND($CF2719&lt;&gt;"",IFERROR(INDEX(subsample_country_map!$D:$D,MATCH($CF2719,subsample_country_map!$A:$A,0)),"")&lt;&gt;""),INDEX(subsample_country_map!$D:$D,MATCH($CF2719,subsample_country_map!$A:$A,0)),INDEX(lookup!$AC:$AC,MATCH($A2719,lookup!$A:$A,0)))</f>
        <v>2_non_western</v>
      </c>
      <c r="AN2719" s="0" t="str">
        <f aca="false">IF(AND($CF2719&lt;&gt;"",IFERROR(INDEX(subsample_country_map!$E:$E,MATCH($CF2719,subsample_country_map!$A:$A,0)),"")&lt;&gt;""),INDEX(subsample_country_map!$E:$E,MATCH($CF2719,subsample_country_map!$A:$A,0)),INDEX(lookup!$AD:$AD,MATCH($A2719,lookup!$A:$A,0)))</f>
        <v>2_civil law</v>
      </c>
      <c r="AO2719" s="0" t="str">
        <f aca="false">INDEX(lookup!$Y:$Y,MATCH($A2719,lookup!$A:$A,0))</f>
        <v>0_published</v>
      </c>
      <c r="AP2719" s="0" t="str">
        <f aca="false">INDEX(lookup!$Z:$Z,MATCH($A2719,lookup!$A:$A,0))</f>
        <v>1_VHB high</v>
      </c>
      <c r="AQ2719" s="0" t="str">
        <f aca="false">INDEX(lookup!$W:$W,MATCH($A2719,lookup!$A:$A,0))</f>
        <v>3_mgmt</v>
      </c>
      <c r="AR2719" s="0" t="s">
        <v>2985</v>
      </c>
      <c r="AS2719" s="0" t="s">
        <v>8666</v>
      </c>
      <c r="BO2719" s="0" t="s">
        <v>769</v>
      </c>
      <c r="BP2719" s="0" t="s">
        <v>2977</v>
      </c>
      <c r="BQ2719" s="0" t="s">
        <v>2105</v>
      </c>
      <c r="BT2719" s="0" t="n">
        <v>0</v>
      </c>
      <c r="BV2719" s="0" t="n">
        <v>420</v>
      </c>
      <c r="BW2719" s="0" t="n">
        <v>2009</v>
      </c>
      <c r="BX2719" s="0" t="n">
        <v>2011</v>
      </c>
      <c r="BZ2719" s="0" t="n">
        <v>2010</v>
      </c>
      <c r="CA2719" s="0" t="n">
        <v>0</v>
      </c>
      <c r="CB2719" s="0" t="n">
        <v>0</v>
      </c>
      <c r="CC2719" s="0" t="n">
        <v>0</v>
      </c>
      <c r="CD2719" s="0" t="n">
        <v>0.0512435933828022</v>
      </c>
      <c r="CE2719" s="0" t="n">
        <v>1</v>
      </c>
    </row>
    <row r="2720" customFormat="false" ht="15" hidden="false" customHeight="false" outlineLevel="0" collapsed="false">
      <c r="A2720" s="0" t="s">
        <v>2977</v>
      </c>
      <c r="B2720" s="0" t="n">
        <v>424</v>
      </c>
      <c r="C2720" s="0" t="n">
        <v>0.0474613051468043</v>
      </c>
      <c r="D2720" s="0" t="n">
        <v>533</v>
      </c>
      <c r="E2720" s="0" t="n">
        <f aca="false">IF(ISNUMBER($BA2720),$BA2720,IF(AND(ISNUMBER($D2720),ISNUMBER($BW2720),ISNUMBER($BX2720)),$D2720*($BX2720-$BW2720+1),""))</f>
        <v>1599</v>
      </c>
      <c r="F2720" s="0" t="s">
        <v>8664</v>
      </c>
      <c r="G2720" s="0" t="s">
        <v>8663</v>
      </c>
      <c r="H2720" s="0" t="s">
        <v>118</v>
      </c>
      <c r="I2720" s="0" t="s">
        <v>119</v>
      </c>
      <c r="J2720" s="0" t="n">
        <f aca="false">IF($BW2720&lt;&gt;"",$BW2720,"")</f>
        <v>2009</v>
      </c>
      <c r="K2720" s="0" t="n">
        <f aca="false">IF($BX2720&lt;&gt;"",$BX2720,"")</f>
        <v>2011</v>
      </c>
      <c r="L2720" s="0" t="n">
        <f aca="false">IF(AND(ISNUMBER($BW2720),ISNUMBER($BX2720)),($BW2720+$BX2720)/2,"")</f>
        <v>2010</v>
      </c>
      <c r="M2720" s="0" t="n">
        <f aca="false">IF($L2720&lt;&gt;"",$L2720,"")</f>
        <v>2010</v>
      </c>
      <c r="N2720" s="0" t="n">
        <f aca="false">IF(AND(ISNUMBER($BW2720),ISNUMBER($BX2720)),MIN(1,MAX(0,($BX2720-2016+1)/($BX2720-$BW2720+1))),"")</f>
        <v>0</v>
      </c>
      <c r="O2720" s="0" t="n">
        <f aca="false">IF(AND(ISNUMBER($BW2720),ISNUMBER($BX2720)),MIN(1,MAX(0,($BX2720-2017+1)/($BX2720-$BW2720+1))),"")</f>
        <v>0</v>
      </c>
      <c r="P2720" s="0" t="n">
        <f aca="false">IF(AND(ISNUMBER($BW2720),ISNUMBER($BX2720)),MIN(1,MAX(0,($BX2720-2018+1)/($BX2720-$BW2720+1))),"")</f>
        <v>0</v>
      </c>
      <c r="Q2720" s="0" t="n">
        <f aca="false">IF(AND(ISNUMBER($BW2720),ISNUMBER($BX2720)),MIN(1,MAX(0,($BX2720-2019+1)/($BX2720-$BW2720+1))),"")</f>
        <v>0</v>
      </c>
      <c r="R2720" s="0" t="n">
        <f aca="false">IF(AND(ISNUMBER($BW2720),ISNUMBER($BX2720)),MIN(1,MAX(0,($BX2720-2016+1)/($BX2720-$BW2720+1))),"")</f>
        <v>0</v>
      </c>
      <c r="S2720" s="0" t="n">
        <f aca="false">IF($L2720&lt;&gt;"",IF($L2720&gt;=2015.5,1,0),"")</f>
        <v>0</v>
      </c>
      <c r="T2720" s="0" t="n">
        <f aca="false">IF($L2720&lt;&gt;"",IF($L2720&gt;=2016,1,0),"")</f>
        <v>0</v>
      </c>
      <c r="U2720" s="0" t="n">
        <f aca="false">IF(ISNUMBER($BX2720),IF($BX2720&gt;=2016,1,0),"")</f>
        <v>0</v>
      </c>
      <c r="V2720" s="0" t="n">
        <f aca="false">IF(ISNUMBER($BW2720),IF($BW2720&gt;=2016,1,0),"")</f>
        <v>0</v>
      </c>
      <c r="W2720" s="0" t="str">
        <f aca="false">IF(AND(ISNUMBER($BW2720),ISNUMBER($BX2720)),IF($BW2720&gt;=2016,"post-only",IF($BX2720&lt;2016,"pre-only","mixed")),"")</f>
        <v>pre-only</v>
      </c>
      <c r="X2720" s="0" t="n">
        <f aca="false">IF(AND(ISNUMBER($BW2720),ISNUMBER($BX2720)),MIN(1,MAX(0,($BX2720-2017+1)/($BX2720-$BW2720+1))),"")</f>
        <v>0</v>
      </c>
      <c r="Y2720" s="0" t="n">
        <f aca="false">IF(AND(ISNUMBER($BW2720),ISNUMBER($BX2720)),MIN(1,MAX(0,($BX2720-2018+1)/($BX2720-$BW2720+1))),"")</f>
        <v>0</v>
      </c>
      <c r="Z2720" s="0" t="n">
        <f aca="false">IF(AND(ISNUMBER($BW2720),ISNUMBER($BX2720)),MIN(1,MAX(0,($BX2720-2019+1)/($BX2720-$BW2720+1))),"")</f>
        <v>0</v>
      </c>
      <c r="AA2720" s="0" t="n">
        <f aca="false">IF(ISNUMBER($BX2720),IF($BX2720&gt;=2017,1,0),"")</f>
        <v>0</v>
      </c>
      <c r="AB2720" s="0" t="n">
        <f aca="false">IF(ISNUMBER($BX2720),IF($BX2720&gt;=2018,1,0),"")</f>
        <v>0</v>
      </c>
      <c r="AC2720" s="0" t="n">
        <f aca="false">IF(ISNUMBER($BX2720),IF($BX2720&gt;=2019,1,0),"")</f>
        <v>0</v>
      </c>
      <c r="AD2720" s="0" t="n">
        <f aca="false">IF($L2720&lt;&gt;"",IF($L2720&gt;2013,1,0),"")</f>
        <v>0</v>
      </c>
      <c r="AE2720" s="0" t="n">
        <f aca="false">IF($L2720&lt;&gt;"",1+IF($L2720&gt;2011,1,0)+IF($L2720&gt;2014,1,0),"")</f>
        <v>1</v>
      </c>
      <c r="AF2720" s="0" t="s">
        <v>87</v>
      </c>
      <c r="AG2720" s="0" t="s">
        <v>88</v>
      </c>
      <c r="AH2720" s="0" t="s">
        <v>89</v>
      </c>
      <c r="AI2720" s="0" t="s">
        <v>334</v>
      </c>
      <c r="AJ2720" s="0" t="s">
        <v>334</v>
      </c>
      <c r="AK2720" s="0" t="str">
        <f aca="false">IF(AND($CF2720&lt;&gt;"",IFERROR(INDEX(subsample_country_map!$B:$B,MATCH($CF2720,subsample_country_map!$A:$A,0)),"")&lt;&gt;""),INDEX(subsample_country_map!$B:$B,MATCH($CF2720,subsample_country_map!$A:$A,0)),INDEX(lookup!$AA:$AA,MATCH($A2720,lookup!$A:$A,0)))</f>
        <v>3_AsiaPac</v>
      </c>
      <c r="AL2720" s="0" t="str">
        <f aca="false">IF(AND($CF2720&lt;&gt;"",IFERROR(INDEX(subsample_country_map!$C:$C,MATCH($CF2720,subsample_country_map!$A:$A,0)),"")&lt;&gt;""),INDEX(subsample_country_map!$C:$C,MATCH($CF2720,subsample_country_map!$A:$A,0)),INDEX(lookup!$AB:$AB,MATCH($A2720,lookup!$A:$A,0)))</f>
        <v>2_developing</v>
      </c>
      <c r="AM2720" s="0" t="str">
        <f aca="false">IF(AND($CF2720&lt;&gt;"",IFERROR(INDEX(subsample_country_map!$D:$D,MATCH($CF2720,subsample_country_map!$A:$A,0)),"")&lt;&gt;""),INDEX(subsample_country_map!$D:$D,MATCH($CF2720,subsample_country_map!$A:$A,0)),INDEX(lookup!$AC:$AC,MATCH($A2720,lookup!$A:$A,0)))</f>
        <v>2_non_western</v>
      </c>
      <c r="AN2720" s="0" t="str">
        <f aca="false">IF(AND($CF2720&lt;&gt;"",IFERROR(INDEX(subsample_country_map!$E:$E,MATCH($CF2720,subsample_country_map!$A:$A,0)),"")&lt;&gt;""),INDEX(subsample_country_map!$E:$E,MATCH($CF2720,subsample_country_map!$A:$A,0)),INDEX(lookup!$AD:$AD,MATCH($A2720,lookup!$A:$A,0)))</f>
        <v>2_civil law</v>
      </c>
      <c r="AO2720" s="0" t="str">
        <f aca="false">INDEX(lookup!$Y:$Y,MATCH($A2720,lookup!$A:$A,0))</f>
        <v>0_published</v>
      </c>
      <c r="AP2720" s="0" t="str">
        <f aca="false">INDEX(lookup!$Z:$Z,MATCH($A2720,lookup!$A:$A,0))</f>
        <v>1_VHB high</v>
      </c>
      <c r="AQ2720" s="0" t="str">
        <f aca="false">INDEX(lookup!$W:$W,MATCH($A2720,lookup!$A:$A,0))</f>
        <v>3_mgmt</v>
      </c>
      <c r="AR2720" s="0" t="s">
        <v>2985</v>
      </c>
      <c r="AS2720" s="0" t="s">
        <v>8666</v>
      </c>
      <c r="BO2720" s="0" t="s">
        <v>769</v>
      </c>
      <c r="BP2720" s="0" t="s">
        <v>2977</v>
      </c>
      <c r="BQ2720" s="0" t="s">
        <v>2105</v>
      </c>
      <c r="BT2720" s="0" t="n">
        <v>0</v>
      </c>
      <c r="BV2720" s="0" t="n">
        <v>424</v>
      </c>
      <c r="BW2720" s="0" t="n">
        <v>2009</v>
      </c>
      <c r="BX2720" s="0" t="n">
        <v>2011</v>
      </c>
      <c r="BZ2720" s="0" t="n">
        <v>2010</v>
      </c>
      <c r="CA2720" s="0" t="n">
        <v>0</v>
      </c>
      <c r="CB2720" s="0" t="n">
        <v>0</v>
      </c>
      <c r="CC2720" s="0" t="n">
        <v>0</v>
      </c>
      <c r="CD2720" s="0" t="n">
        <v>0.047496990113256</v>
      </c>
      <c r="CE2720" s="0" t="n">
        <v>1</v>
      </c>
    </row>
    <row r="2721" customFormat="false" ht="15" hidden="false" customHeight="false" outlineLevel="0" collapsed="false">
      <c r="A2721" s="0" t="s">
        <v>2977</v>
      </c>
      <c r="B2721" s="0" t="n">
        <v>428</v>
      </c>
      <c r="C2721" s="0" t="n">
        <v>0.0700990966819086</v>
      </c>
      <c r="D2721" s="0" t="n">
        <v>533</v>
      </c>
      <c r="E2721" s="0" t="n">
        <f aca="false">IF(ISNUMBER($BA2721),$BA2721,IF(AND(ISNUMBER($D2721),ISNUMBER($BW2721),ISNUMBER($BX2721)),$D2721*($BX2721-$BW2721+1),""))</f>
        <v>1599</v>
      </c>
      <c r="F2721" s="0" t="s">
        <v>8664</v>
      </c>
      <c r="G2721" s="0" t="s">
        <v>8663</v>
      </c>
      <c r="H2721" s="0" t="s">
        <v>118</v>
      </c>
      <c r="I2721" s="0" t="s">
        <v>119</v>
      </c>
      <c r="J2721" s="0" t="n">
        <f aca="false">IF($BW2721&lt;&gt;"",$BW2721,"")</f>
        <v>2009</v>
      </c>
      <c r="K2721" s="0" t="n">
        <f aca="false">IF($BX2721&lt;&gt;"",$BX2721,"")</f>
        <v>2011</v>
      </c>
      <c r="L2721" s="0" t="n">
        <f aca="false">IF(AND(ISNUMBER($BW2721),ISNUMBER($BX2721)),($BW2721+$BX2721)/2,"")</f>
        <v>2010</v>
      </c>
      <c r="M2721" s="0" t="n">
        <f aca="false">IF($L2721&lt;&gt;"",$L2721,"")</f>
        <v>2010</v>
      </c>
      <c r="N2721" s="0" t="n">
        <f aca="false">IF(AND(ISNUMBER($BW2721),ISNUMBER($BX2721)),MIN(1,MAX(0,($BX2721-2016+1)/($BX2721-$BW2721+1))),"")</f>
        <v>0</v>
      </c>
      <c r="O2721" s="0" t="n">
        <f aca="false">IF(AND(ISNUMBER($BW2721),ISNUMBER($BX2721)),MIN(1,MAX(0,($BX2721-2017+1)/($BX2721-$BW2721+1))),"")</f>
        <v>0</v>
      </c>
      <c r="P2721" s="0" t="n">
        <f aca="false">IF(AND(ISNUMBER($BW2721),ISNUMBER($BX2721)),MIN(1,MAX(0,($BX2721-2018+1)/($BX2721-$BW2721+1))),"")</f>
        <v>0</v>
      </c>
      <c r="Q2721" s="0" t="n">
        <f aca="false">IF(AND(ISNUMBER($BW2721),ISNUMBER($BX2721)),MIN(1,MAX(0,($BX2721-2019+1)/($BX2721-$BW2721+1))),"")</f>
        <v>0</v>
      </c>
      <c r="R2721" s="0" t="n">
        <f aca="false">IF(AND(ISNUMBER($BW2721),ISNUMBER($BX2721)),MIN(1,MAX(0,($BX2721-2016+1)/($BX2721-$BW2721+1))),"")</f>
        <v>0</v>
      </c>
      <c r="S2721" s="0" t="n">
        <f aca="false">IF($L2721&lt;&gt;"",IF($L2721&gt;=2015.5,1,0),"")</f>
        <v>0</v>
      </c>
      <c r="T2721" s="0" t="n">
        <f aca="false">IF($L2721&lt;&gt;"",IF($L2721&gt;=2016,1,0),"")</f>
        <v>0</v>
      </c>
      <c r="U2721" s="0" t="n">
        <f aca="false">IF(ISNUMBER($BX2721),IF($BX2721&gt;=2016,1,0),"")</f>
        <v>0</v>
      </c>
      <c r="V2721" s="0" t="n">
        <f aca="false">IF(ISNUMBER($BW2721),IF($BW2721&gt;=2016,1,0),"")</f>
        <v>0</v>
      </c>
      <c r="W2721" s="0" t="str">
        <f aca="false">IF(AND(ISNUMBER($BW2721),ISNUMBER($BX2721)),IF($BW2721&gt;=2016,"post-only",IF($BX2721&lt;2016,"pre-only","mixed")),"")</f>
        <v>pre-only</v>
      </c>
      <c r="X2721" s="0" t="n">
        <f aca="false">IF(AND(ISNUMBER($BW2721),ISNUMBER($BX2721)),MIN(1,MAX(0,($BX2721-2017+1)/($BX2721-$BW2721+1))),"")</f>
        <v>0</v>
      </c>
      <c r="Y2721" s="0" t="n">
        <f aca="false">IF(AND(ISNUMBER($BW2721),ISNUMBER($BX2721)),MIN(1,MAX(0,($BX2721-2018+1)/($BX2721-$BW2721+1))),"")</f>
        <v>0</v>
      </c>
      <c r="Z2721" s="0" t="n">
        <f aca="false">IF(AND(ISNUMBER($BW2721),ISNUMBER($BX2721)),MIN(1,MAX(0,($BX2721-2019+1)/($BX2721-$BW2721+1))),"")</f>
        <v>0</v>
      </c>
      <c r="AA2721" s="0" t="n">
        <f aca="false">IF(ISNUMBER($BX2721),IF($BX2721&gt;=2017,1,0),"")</f>
        <v>0</v>
      </c>
      <c r="AB2721" s="0" t="n">
        <f aca="false">IF(ISNUMBER($BX2721),IF($BX2721&gt;=2018,1,0),"")</f>
        <v>0</v>
      </c>
      <c r="AC2721" s="0" t="n">
        <f aca="false">IF(ISNUMBER($BX2721),IF($BX2721&gt;=2019,1,0),"")</f>
        <v>0</v>
      </c>
      <c r="AD2721" s="0" t="n">
        <f aca="false">IF($L2721&lt;&gt;"",IF($L2721&gt;2013,1,0),"")</f>
        <v>0</v>
      </c>
      <c r="AE2721" s="0" t="n">
        <f aca="false">IF($L2721&lt;&gt;"",1+IF($L2721&gt;2011,1,0)+IF($L2721&gt;2014,1,0),"")</f>
        <v>1</v>
      </c>
      <c r="AF2721" s="0" t="s">
        <v>87</v>
      </c>
      <c r="AG2721" s="0" t="s">
        <v>88</v>
      </c>
      <c r="AH2721" s="0" t="s">
        <v>89</v>
      </c>
      <c r="AI2721" s="0" t="s">
        <v>334</v>
      </c>
      <c r="AJ2721" s="0" t="s">
        <v>334</v>
      </c>
      <c r="AK2721" s="0" t="str">
        <f aca="false">IF(AND($CF2721&lt;&gt;"",IFERROR(INDEX(subsample_country_map!$B:$B,MATCH($CF2721,subsample_country_map!$A:$A,0)),"")&lt;&gt;""),INDEX(subsample_country_map!$B:$B,MATCH($CF2721,subsample_country_map!$A:$A,0)),INDEX(lookup!$AA:$AA,MATCH($A2721,lookup!$A:$A,0)))</f>
        <v>3_AsiaPac</v>
      </c>
      <c r="AL2721" s="0" t="str">
        <f aca="false">IF(AND($CF2721&lt;&gt;"",IFERROR(INDEX(subsample_country_map!$C:$C,MATCH($CF2721,subsample_country_map!$A:$A,0)),"")&lt;&gt;""),INDEX(subsample_country_map!$C:$C,MATCH($CF2721,subsample_country_map!$A:$A,0)),INDEX(lookup!$AB:$AB,MATCH($A2721,lookup!$A:$A,0)))</f>
        <v>2_developing</v>
      </c>
      <c r="AM2721" s="0" t="str">
        <f aca="false">IF(AND($CF2721&lt;&gt;"",IFERROR(INDEX(subsample_country_map!$D:$D,MATCH($CF2721,subsample_country_map!$A:$A,0)),"")&lt;&gt;""),INDEX(subsample_country_map!$D:$D,MATCH($CF2721,subsample_country_map!$A:$A,0)),INDEX(lookup!$AC:$AC,MATCH($A2721,lookup!$A:$A,0)))</f>
        <v>2_non_western</v>
      </c>
      <c r="AN2721" s="0" t="str">
        <f aca="false">IF(AND($CF2721&lt;&gt;"",IFERROR(INDEX(subsample_country_map!$E:$E,MATCH($CF2721,subsample_country_map!$A:$A,0)),"")&lt;&gt;""),INDEX(subsample_country_map!$E:$E,MATCH($CF2721,subsample_country_map!$A:$A,0)),INDEX(lookup!$AD:$AD,MATCH($A2721,lookup!$A:$A,0)))</f>
        <v>2_civil law</v>
      </c>
      <c r="AO2721" s="0" t="str">
        <f aca="false">INDEX(lookup!$Y:$Y,MATCH($A2721,lookup!$A:$A,0))</f>
        <v>0_published</v>
      </c>
      <c r="AP2721" s="0" t="str">
        <f aca="false">INDEX(lookup!$Z:$Z,MATCH($A2721,lookup!$A:$A,0))</f>
        <v>1_VHB high</v>
      </c>
      <c r="AQ2721" s="0" t="str">
        <f aca="false">INDEX(lookup!$W:$W,MATCH($A2721,lookup!$A:$A,0))</f>
        <v>3_mgmt</v>
      </c>
      <c r="AR2721" s="0" t="s">
        <v>2985</v>
      </c>
      <c r="AS2721" s="0" t="s">
        <v>8666</v>
      </c>
      <c r="BO2721" s="0" t="s">
        <v>769</v>
      </c>
      <c r="BP2721" s="0" t="s">
        <v>2977</v>
      </c>
      <c r="BQ2721" s="0" t="s">
        <v>2105</v>
      </c>
      <c r="BT2721" s="0" t="n">
        <v>0</v>
      </c>
      <c r="BV2721" s="0" t="n">
        <v>428</v>
      </c>
      <c r="BW2721" s="0" t="n">
        <v>2009</v>
      </c>
      <c r="BX2721" s="0" t="n">
        <v>2011</v>
      </c>
      <c r="BZ2721" s="0" t="n">
        <v>2010</v>
      </c>
      <c r="CA2721" s="0" t="n">
        <v>0</v>
      </c>
      <c r="CB2721" s="0" t="n">
        <v>0</v>
      </c>
      <c r="CC2721" s="0" t="n">
        <v>0</v>
      </c>
      <c r="CD2721" s="0" t="n">
        <v>0.0702142559955336</v>
      </c>
      <c r="CE2721" s="0" t="n">
        <v>1</v>
      </c>
    </row>
    <row r="2722" customFormat="false" ht="15" hidden="false" customHeight="false" outlineLevel="0" collapsed="false">
      <c r="A2722" s="0" t="s">
        <v>2977</v>
      </c>
      <c r="B2722" s="0" t="n">
        <v>432</v>
      </c>
      <c r="C2722" s="0" t="n">
        <v>0.0673677102330788</v>
      </c>
      <c r="D2722" s="0" t="n">
        <v>533</v>
      </c>
      <c r="E2722" s="0" t="n">
        <f aca="false">IF(ISNUMBER($BA2722),$BA2722,IF(AND(ISNUMBER($D2722),ISNUMBER($BW2722),ISNUMBER($BX2722)),$D2722*($BX2722-$BW2722+1),""))</f>
        <v>1599</v>
      </c>
      <c r="F2722" s="0" t="s">
        <v>8664</v>
      </c>
      <c r="G2722" s="0" t="s">
        <v>8663</v>
      </c>
      <c r="H2722" s="0" t="s">
        <v>118</v>
      </c>
      <c r="I2722" s="0" t="s">
        <v>119</v>
      </c>
      <c r="J2722" s="0" t="n">
        <f aca="false">IF($BW2722&lt;&gt;"",$BW2722,"")</f>
        <v>2009</v>
      </c>
      <c r="K2722" s="0" t="n">
        <f aca="false">IF($BX2722&lt;&gt;"",$BX2722,"")</f>
        <v>2011</v>
      </c>
      <c r="L2722" s="0" t="n">
        <f aca="false">IF(AND(ISNUMBER($BW2722),ISNUMBER($BX2722)),($BW2722+$BX2722)/2,"")</f>
        <v>2010</v>
      </c>
      <c r="M2722" s="0" t="n">
        <f aca="false">IF($L2722&lt;&gt;"",$L2722,"")</f>
        <v>2010</v>
      </c>
      <c r="N2722" s="0" t="n">
        <f aca="false">IF(AND(ISNUMBER($BW2722),ISNUMBER($BX2722)),MIN(1,MAX(0,($BX2722-2016+1)/($BX2722-$BW2722+1))),"")</f>
        <v>0</v>
      </c>
      <c r="O2722" s="0" t="n">
        <f aca="false">IF(AND(ISNUMBER($BW2722),ISNUMBER($BX2722)),MIN(1,MAX(0,($BX2722-2017+1)/($BX2722-$BW2722+1))),"")</f>
        <v>0</v>
      </c>
      <c r="P2722" s="0" t="n">
        <f aca="false">IF(AND(ISNUMBER($BW2722),ISNUMBER($BX2722)),MIN(1,MAX(0,($BX2722-2018+1)/($BX2722-$BW2722+1))),"")</f>
        <v>0</v>
      </c>
      <c r="Q2722" s="0" t="n">
        <f aca="false">IF(AND(ISNUMBER($BW2722),ISNUMBER($BX2722)),MIN(1,MAX(0,($BX2722-2019+1)/($BX2722-$BW2722+1))),"")</f>
        <v>0</v>
      </c>
      <c r="R2722" s="0" t="n">
        <f aca="false">IF(AND(ISNUMBER($BW2722),ISNUMBER($BX2722)),MIN(1,MAX(0,($BX2722-2016+1)/($BX2722-$BW2722+1))),"")</f>
        <v>0</v>
      </c>
      <c r="S2722" s="0" t="n">
        <f aca="false">IF($L2722&lt;&gt;"",IF($L2722&gt;=2015.5,1,0),"")</f>
        <v>0</v>
      </c>
      <c r="T2722" s="0" t="n">
        <f aca="false">IF($L2722&lt;&gt;"",IF($L2722&gt;=2016,1,0),"")</f>
        <v>0</v>
      </c>
      <c r="U2722" s="0" t="n">
        <f aca="false">IF(ISNUMBER($BX2722),IF($BX2722&gt;=2016,1,0),"")</f>
        <v>0</v>
      </c>
      <c r="V2722" s="0" t="n">
        <f aca="false">IF(ISNUMBER($BW2722),IF($BW2722&gt;=2016,1,0),"")</f>
        <v>0</v>
      </c>
      <c r="W2722" s="0" t="str">
        <f aca="false">IF(AND(ISNUMBER($BW2722),ISNUMBER($BX2722)),IF($BW2722&gt;=2016,"post-only",IF($BX2722&lt;2016,"pre-only","mixed")),"")</f>
        <v>pre-only</v>
      </c>
      <c r="X2722" s="0" t="n">
        <f aca="false">IF(AND(ISNUMBER($BW2722),ISNUMBER($BX2722)),MIN(1,MAX(0,($BX2722-2017+1)/($BX2722-$BW2722+1))),"")</f>
        <v>0</v>
      </c>
      <c r="Y2722" s="0" t="n">
        <f aca="false">IF(AND(ISNUMBER($BW2722),ISNUMBER($BX2722)),MIN(1,MAX(0,($BX2722-2018+1)/($BX2722-$BW2722+1))),"")</f>
        <v>0</v>
      </c>
      <c r="Z2722" s="0" t="n">
        <f aca="false">IF(AND(ISNUMBER($BW2722),ISNUMBER($BX2722)),MIN(1,MAX(0,($BX2722-2019+1)/($BX2722-$BW2722+1))),"")</f>
        <v>0</v>
      </c>
      <c r="AA2722" s="0" t="n">
        <f aca="false">IF(ISNUMBER($BX2722),IF($BX2722&gt;=2017,1,0),"")</f>
        <v>0</v>
      </c>
      <c r="AB2722" s="0" t="n">
        <f aca="false">IF(ISNUMBER($BX2722),IF($BX2722&gt;=2018,1,0),"")</f>
        <v>0</v>
      </c>
      <c r="AC2722" s="0" t="n">
        <f aca="false">IF(ISNUMBER($BX2722),IF($BX2722&gt;=2019,1,0),"")</f>
        <v>0</v>
      </c>
      <c r="AD2722" s="0" t="n">
        <f aca="false">IF($L2722&lt;&gt;"",IF($L2722&gt;2013,1,0),"")</f>
        <v>0</v>
      </c>
      <c r="AE2722" s="0" t="n">
        <f aca="false">IF($L2722&lt;&gt;"",1+IF($L2722&gt;2011,1,0)+IF($L2722&gt;2014,1,0),"")</f>
        <v>1</v>
      </c>
      <c r="AF2722" s="0" t="s">
        <v>87</v>
      </c>
      <c r="AG2722" s="0" t="s">
        <v>88</v>
      </c>
      <c r="AH2722" s="0" t="s">
        <v>89</v>
      </c>
      <c r="AI2722" s="0" t="s">
        <v>334</v>
      </c>
      <c r="AJ2722" s="0" t="s">
        <v>334</v>
      </c>
      <c r="AK2722" s="0" t="str">
        <f aca="false">IF(AND($CF2722&lt;&gt;"",IFERROR(INDEX(subsample_country_map!$B:$B,MATCH($CF2722,subsample_country_map!$A:$A,0)),"")&lt;&gt;""),INDEX(subsample_country_map!$B:$B,MATCH($CF2722,subsample_country_map!$A:$A,0)),INDEX(lookup!$AA:$AA,MATCH($A2722,lookup!$A:$A,0)))</f>
        <v>3_AsiaPac</v>
      </c>
      <c r="AL2722" s="0" t="str">
        <f aca="false">IF(AND($CF2722&lt;&gt;"",IFERROR(INDEX(subsample_country_map!$C:$C,MATCH($CF2722,subsample_country_map!$A:$A,0)),"")&lt;&gt;""),INDEX(subsample_country_map!$C:$C,MATCH($CF2722,subsample_country_map!$A:$A,0)),INDEX(lookup!$AB:$AB,MATCH($A2722,lookup!$A:$A,0)))</f>
        <v>2_developing</v>
      </c>
      <c r="AM2722" s="0" t="str">
        <f aca="false">IF(AND($CF2722&lt;&gt;"",IFERROR(INDEX(subsample_country_map!$D:$D,MATCH($CF2722,subsample_country_map!$A:$A,0)),"")&lt;&gt;""),INDEX(subsample_country_map!$D:$D,MATCH($CF2722,subsample_country_map!$A:$A,0)),INDEX(lookup!$AC:$AC,MATCH($A2722,lookup!$A:$A,0)))</f>
        <v>2_non_western</v>
      </c>
      <c r="AN2722" s="0" t="str">
        <f aca="false">IF(AND($CF2722&lt;&gt;"",IFERROR(INDEX(subsample_country_map!$E:$E,MATCH($CF2722,subsample_country_map!$A:$A,0)),"")&lt;&gt;""),INDEX(subsample_country_map!$E:$E,MATCH($CF2722,subsample_country_map!$A:$A,0)),INDEX(lookup!$AD:$AD,MATCH($A2722,lookup!$A:$A,0)))</f>
        <v>2_civil law</v>
      </c>
      <c r="AO2722" s="0" t="str">
        <f aca="false">INDEX(lookup!$Y:$Y,MATCH($A2722,lookup!$A:$A,0))</f>
        <v>0_published</v>
      </c>
      <c r="AP2722" s="0" t="str">
        <f aca="false">INDEX(lookup!$Z:$Z,MATCH($A2722,lookup!$A:$A,0))</f>
        <v>1_VHB high</v>
      </c>
      <c r="AQ2722" s="0" t="str">
        <f aca="false">INDEX(lookup!$W:$W,MATCH($A2722,lookup!$A:$A,0))</f>
        <v>3_mgmt</v>
      </c>
      <c r="AR2722" s="0" t="s">
        <v>2985</v>
      </c>
      <c r="AS2722" s="0" t="s">
        <v>8666</v>
      </c>
      <c r="BO2722" s="0" t="s">
        <v>769</v>
      </c>
      <c r="BP2722" s="0" t="s">
        <v>2977</v>
      </c>
      <c r="BQ2722" s="0" t="s">
        <v>2105</v>
      </c>
      <c r="BT2722" s="0" t="n">
        <v>0</v>
      </c>
      <c r="BV2722" s="0" t="n">
        <v>432</v>
      </c>
      <c r="BW2722" s="0" t="n">
        <v>2009</v>
      </c>
      <c r="BX2722" s="0" t="n">
        <v>2011</v>
      </c>
      <c r="BZ2722" s="0" t="n">
        <v>2010</v>
      </c>
      <c r="CA2722" s="0" t="n">
        <v>0</v>
      </c>
      <c r="CB2722" s="0" t="n">
        <v>0</v>
      </c>
      <c r="CC2722" s="0" t="n">
        <v>0</v>
      </c>
      <c r="CD2722" s="0" t="n">
        <v>0.0674699027127396</v>
      </c>
      <c r="CE2722" s="0" t="n">
        <v>1</v>
      </c>
    </row>
    <row r="2723" customFormat="false" ht="15" hidden="false" customHeight="false" outlineLevel="0" collapsed="false">
      <c r="A2723" s="0" t="s">
        <v>2977</v>
      </c>
      <c r="B2723" s="0" t="n">
        <v>433</v>
      </c>
      <c r="C2723" s="0" t="n">
        <v>-0.059413460479852</v>
      </c>
      <c r="D2723" s="0" t="n">
        <v>533</v>
      </c>
      <c r="E2723" s="0" t="n">
        <f aca="false">IF(ISNUMBER($BA2723),$BA2723,IF(AND(ISNUMBER($D2723),ISNUMBER($BW2723),ISNUMBER($BX2723)),$D2723*($BX2723-$BW2723+1),""))</f>
        <v>1599</v>
      </c>
      <c r="F2723" s="0" t="s">
        <v>8664</v>
      </c>
      <c r="G2723" s="0" t="s">
        <v>8663</v>
      </c>
      <c r="H2723" s="0" t="s">
        <v>118</v>
      </c>
      <c r="I2723" s="0" t="s">
        <v>119</v>
      </c>
      <c r="J2723" s="0" t="n">
        <f aca="false">IF($BW2723&lt;&gt;"",$BW2723,"")</f>
        <v>2009</v>
      </c>
      <c r="K2723" s="0" t="n">
        <f aca="false">IF($BX2723&lt;&gt;"",$BX2723,"")</f>
        <v>2011</v>
      </c>
      <c r="L2723" s="0" t="n">
        <f aca="false">IF(AND(ISNUMBER($BW2723),ISNUMBER($BX2723)),($BW2723+$BX2723)/2,"")</f>
        <v>2010</v>
      </c>
      <c r="M2723" s="0" t="n">
        <f aca="false">IF($L2723&lt;&gt;"",$L2723,"")</f>
        <v>2010</v>
      </c>
      <c r="N2723" s="0" t="n">
        <f aca="false">IF(AND(ISNUMBER($BW2723),ISNUMBER($BX2723)),MIN(1,MAX(0,($BX2723-2016+1)/($BX2723-$BW2723+1))),"")</f>
        <v>0</v>
      </c>
      <c r="O2723" s="0" t="n">
        <f aca="false">IF(AND(ISNUMBER($BW2723),ISNUMBER($BX2723)),MIN(1,MAX(0,($BX2723-2017+1)/($BX2723-$BW2723+1))),"")</f>
        <v>0</v>
      </c>
      <c r="P2723" s="0" t="n">
        <f aca="false">IF(AND(ISNUMBER($BW2723),ISNUMBER($BX2723)),MIN(1,MAX(0,($BX2723-2018+1)/($BX2723-$BW2723+1))),"")</f>
        <v>0</v>
      </c>
      <c r="Q2723" s="0" t="n">
        <f aca="false">IF(AND(ISNUMBER($BW2723),ISNUMBER($BX2723)),MIN(1,MAX(0,($BX2723-2019+1)/($BX2723-$BW2723+1))),"")</f>
        <v>0</v>
      </c>
      <c r="R2723" s="0" t="n">
        <f aca="false">IF(AND(ISNUMBER($BW2723),ISNUMBER($BX2723)),MIN(1,MAX(0,($BX2723-2016+1)/($BX2723-$BW2723+1))),"")</f>
        <v>0</v>
      </c>
      <c r="S2723" s="0" t="n">
        <f aca="false">IF($L2723&lt;&gt;"",IF($L2723&gt;=2015.5,1,0),"")</f>
        <v>0</v>
      </c>
      <c r="T2723" s="0" t="n">
        <f aca="false">IF($L2723&lt;&gt;"",IF($L2723&gt;=2016,1,0),"")</f>
        <v>0</v>
      </c>
      <c r="U2723" s="0" t="n">
        <f aca="false">IF(ISNUMBER($BX2723),IF($BX2723&gt;=2016,1,0),"")</f>
        <v>0</v>
      </c>
      <c r="V2723" s="0" t="n">
        <f aca="false">IF(ISNUMBER($BW2723),IF($BW2723&gt;=2016,1,0),"")</f>
        <v>0</v>
      </c>
      <c r="W2723" s="0" t="str">
        <f aca="false">IF(AND(ISNUMBER($BW2723),ISNUMBER($BX2723)),IF($BW2723&gt;=2016,"post-only",IF($BX2723&lt;2016,"pre-only","mixed")),"")</f>
        <v>pre-only</v>
      </c>
      <c r="X2723" s="0" t="n">
        <f aca="false">IF(AND(ISNUMBER($BW2723),ISNUMBER($BX2723)),MIN(1,MAX(0,($BX2723-2017+1)/($BX2723-$BW2723+1))),"")</f>
        <v>0</v>
      </c>
      <c r="Y2723" s="0" t="n">
        <f aca="false">IF(AND(ISNUMBER($BW2723),ISNUMBER($BX2723)),MIN(1,MAX(0,($BX2723-2018+1)/($BX2723-$BW2723+1))),"")</f>
        <v>0</v>
      </c>
      <c r="Z2723" s="0" t="n">
        <f aca="false">IF(AND(ISNUMBER($BW2723),ISNUMBER($BX2723)),MIN(1,MAX(0,($BX2723-2019+1)/($BX2723-$BW2723+1))),"")</f>
        <v>0</v>
      </c>
      <c r="AA2723" s="0" t="n">
        <f aca="false">IF(ISNUMBER($BX2723),IF($BX2723&gt;=2017,1,0),"")</f>
        <v>0</v>
      </c>
      <c r="AB2723" s="0" t="n">
        <f aca="false">IF(ISNUMBER($BX2723),IF($BX2723&gt;=2018,1,0),"")</f>
        <v>0</v>
      </c>
      <c r="AC2723" s="0" t="n">
        <f aca="false">IF(ISNUMBER($BX2723),IF($BX2723&gt;=2019,1,0),"")</f>
        <v>0</v>
      </c>
      <c r="AD2723" s="0" t="n">
        <f aca="false">IF($L2723&lt;&gt;"",IF($L2723&gt;2013,1,0),"")</f>
        <v>0</v>
      </c>
      <c r="AE2723" s="0" t="n">
        <f aca="false">IF($L2723&lt;&gt;"",1+IF($L2723&gt;2011,1,0)+IF($L2723&gt;2014,1,0),"")</f>
        <v>1</v>
      </c>
      <c r="AF2723" s="0" t="s">
        <v>87</v>
      </c>
      <c r="AG2723" s="0" t="s">
        <v>88</v>
      </c>
      <c r="AH2723" s="0" t="s">
        <v>89</v>
      </c>
      <c r="AI2723" s="0" t="s">
        <v>334</v>
      </c>
      <c r="AJ2723" s="0" t="s">
        <v>334</v>
      </c>
      <c r="AK2723" s="0" t="str">
        <f aca="false">IF(AND($CF2723&lt;&gt;"",IFERROR(INDEX(subsample_country_map!$B:$B,MATCH($CF2723,subsample_country_map!$A:$A,0)),"")&lt;&gt;""),INDEX(subsample_country_map!$B:$B,MATCH($CF2723,subsample_country_map!$A:$A,0)),INDEX(lookup!$AA:$AA,MATCH($A2723,lookup!$A:$A,0)))</f>
        <v>3_AsiaPac</v>
      </c>
      <c r="AL2723" s="0" t="str">
        <f aca="false">IF(AND($CF2723&lt;&gt;"",IFERROR(INDEX(subsample_country_map!$C:$C,MATCH($CF2723,subsample_country_map!$A:$A,0)),"")&lt;&gt;""),INDEX(subsample_country_map!$C:$C,MATCH($CF2723,subsample_country_map!$A:$A,0)),INDEX(lookup!$AB:$AB,MATCH($A2723,lookup!$A:$A,0)))</f>
        <v>2_developing</v>
      </c>
      <c r="AM2723" s="0" t="str">
        <f aca="false">IF(AND($CF2723&lt;&gt;"",IFERROR(INDEX(subsample_country_map!$D:$D,MATCH($CF2723,subsample_country_map!$A:$A,0)),"")&lt;&gt;""),INDEX(subsample_country_map!$D:$D,MATCH($CF2723,subsample_country_map!$A:$A,0)),INDEX(lookup!$AC:$AC,MATCH($A2723,lookup!$A:$A,0)))</f>
        <v>2_non_western</v>
      </c>
      <c r="AN2723" s="0" t="str">
        <f aca="false">IF(AND($CF2723&lt;&gt;"",IFERROR(INDEX(subsample_country_map!$E:$E,MATCH($CF2723,subsample_country_map!$A:$A,0)),"")&lt;&gt;""),INDEX(subsample_country_map!$E:$E,MATCH($CF2723,subsample_country_map!$A:$A,0)),INDEX(lookup!$AD:$AD,MATCH($A2723,lookup!$A:$A,0)))</f>
        <v>2_civil law</v>
      </c>
      <c r="AO2723" s="0" t="str">
        <f aca="false">INDEX(lookup!$Y:$Y,MATCH($A2723,lookup!$A:$A,0))</f>
        <v>0_published</v>
      </c>
      <c r="AP2723" s="0" t="str">
        <f aca="false">INDEX(lookup!$Z:$Z,MATCH($A2723,lookup!$A:$A,0))</f>
        <v>1_VHB high</v>
      </c>
      <c r="AQ2723" s="0" t="str">
        <f aca="false">INDEX(lookup!$W:$W,MATCH($A2723,lookup!$A:$A,0))</f>
        <v>3_mgmt</v>
      </c>
      <c r="AR2723" s="0" t="s">
        <v>2985</v>
      </c>
      <c r="AS2723" s="0" t="s">
        <v>8666</v>
      </c>
      <c r="BO2723" s="0" t="s">
        <v>769</v>
      </c>
      <c r="BP2723" s="0" t="s">
        <v>2977</v>
      </c>
      <c r="BQ2723" s="0" t="s">
        <v>2105</v>
      </c>
      <c r="BT2723" s="0" t="n">
        <v>0</v>
      </c>
      <c r="BV2723" s="0" t="n">
        <v>433</v>
      </c>
      <c r="BW2723" s="0" t="n">
        <v>2009</v>
      </c>
      <c r="BX2723" s="0" t="n">
        <v>2011</v>
      </c>
      <c r="BZ2723" s="0" t="n">
        <v>2010</v>
      </c>
      <c r="CA2723" s="0" t="n">
        <v>0</v>
      </c>
      <c r="CB2723" s="0" t="n">
        <v>0</v>
      </c>
      <c r="CC2723" s="0" t="n">
        <v>0</v>
      </c>
      <c r="CD2723" s="0" t="n">
        <v>-0.0594835179520168</v>
      </c>
      <c r="CE2723" s="0" t="n">
        <v>1</v>
      </c>
    </row>
    <row r="2724" customFormat="false" ht="15" hidden="false" customHeight="false" outlineLevel="0" collapsed="false">
      <c r="A2724" s="0" t="s">
        <v>2977</v>
      </c>
      <c r="B2724" s="0" t="n">
        <v>434</v>
      </c>
      <c r="C2724" s="0" t="n">
        <v>-0.0601596760132043</v>
      </c>
      <c r="D2724" s="0" t="n">
        <v>533</v>
      </c>
      <c r="E2724" s="0" t="n">
        <f aca="false">IF(ISNUMBER($BA2724),$BA2724,IF(AND(ISNUMBER($D2724),ISNUMBER($BW2724),ISNUMBER($BX2724)),$D2724*($BX2724-$BW2724+1),""))</f>
        <v>1599</v>
      </c>
      <c r="F2724" s="0" t="s">
        <v>8664</v>
      </c>
      <c r="G2724" s="0" t="s">
        <v>8663</v>
      </c>
      <c r="H2724" s="0" t="s">
        <v>118</v>
      </c>
      <c r="I2724" s="0" t="s">
        <v>119</v>
      </c>
      <c r="J2724" s="0" t="n">
        <f aca="false">IF($BW2724&lt;&gt;"",$BW2724,"")</f>
        <v>2009</v>
      </c>
      <c r="K2724" s="0" t="n">
        <f aca="false">IF($BX2724&lt;&gt;"",$BX2724,"")</f>
        <v>2011</v>
      </c>
      <c r="L2724" s="0" t="n">
        <f aca="false">IF(AND(ISNUMBER($BW2724),ISNUMBER($BX2724)),($BW2724+$BX2724)/2,"")</f>
        <v>2010</v>
      </c>
      <c r="M2724" s="0" t="n">
        <f aca="false">IF($L2724&lt;&gt;"",$L2724,"")</f>
        <v>2010</v>
      </c>
      <c r="N2724" s="0" t="n">
        <f aca="false">IF(AND(ISNUMBER($BW2724),ISNUMBER($BX2724)),MIN(1,MAX(0,($BX2724-2016+1)/($BX2724-$BW2724+1))),"")</f>
        <v>0</v>
      </c>
      <c r="O2724" s="0" t="n">
        <f aca="false">IF(AND(ISNUMBER($BW2724),ISNUMBER($BX2724)),MIN(1,MAX(0,($BX2724-2017+1)/($BX2724-$BW2724+1))),"")</f>
        <v>0</v>
      </c>
      <c r="P2724" s="0" t="n">
        <f aca="false">IF(AND(ISNUMBER($BW2724),ISNUMBER($BX2724)),MIN(1,MAX(0,($BX2724-2018+1)/($BX2724-$BW2724+1))),"")</f>
        <v>0</v>
      </c>
      <c r="Q2724" s="0" t="n">
        <f aca="false">IF(AND(ISNUMBER($BW2724),ISNUMBER($BX2724)),MIN(1,MAX(0,($BX2724-2019+1)/($BX2724-$BW2724+1))),"")</f>
        <v>0</v>
      </c>
      <c r="R2724" s="0" t="n">
        <f aca="false">IF(AND(ISNUMBER($BW2724),ISNUMBER($BX2724)),MIN(1,MAX(0,($BX2724-2016+1)/($BX2724-$BW2724+1))),"")</f>
        <v>0</v>
      </c>
      <c r="S2724" s="0" t="n">
        <f aca="false">IF($L2724&lt;&gt;"",IF($L2724&gt;=2015.5,1,0),"")</f>
        <v>0</v>
      </c>
      <c r="T2724" s="0" t="n">
        <f aca="false">IF($L2724&lt;&gt;"",IF($L2724&gt;=2016,1,0),"")</f>
        <v>0</v>
      </c>
      <c r="U2724" s="0" t="n">
        <f aca="false">IF(ISNUMBER($BX2724),IF($BX2724&gt;=2016,1,0),"")</f>
        <v>0</v>
      </c>
      <c r="V2724" s="0" t="n">
        <f aca="false">IF(ISNUMBER($BW2724),IF($BW2724&gt;=2016,1,0),"")</f>
        <v>0</v>
      </c>
      <c r="W2724" s="0" t="str">
        <f aca="false">IF(AND(ISNUMBER($BW2724),ISNUMBER($BX2724)),IF($BW2724&gt;=2016,"post-only",IF($BX2724&lt;2016,"pre-only","mixed")),"")</f>
        <v>pre-only</v>
      </c>
      <c r="X2724" s="0" t="n">
        <f aca="false">IF(AND(ISNUMBER($BW2724),ISNUMBER($BX2724)),MIN(1,MAX(0,($BX2724-2017+1)/($BX2724-$BW2724+1))),"")</f>
        <v>0</v>
      </c>
      <c r="Y2724" s="0" t="n">
        <f aca="false">IF(AND(ISNUMBER($BW2724),ISNUMBER($BX2724)),MIN(1,MAX(0,($BX2724-2018+1)/($BX2724-$BW2724+1))),"")</f>
        <v>0</v>
      </c>
      <c r="Z2724" s="0" t="n">
        <f aca="false">IF(AND(ISNUMBER($BW2724),ISNUMBER($BX2724)),MIN(1,MAX(0,($BX2724-2019+1)/($BX2724-$BW2724+1))),"")</f>
        <v>0</v>
      </c>
      <c r="AA2724" s="0" t="n">
        <f aca="false">IF(ISNUMBER($BX2724),IF($BX2724&gt;=2017,1,0),"")</f>
        <v>0</v>
      </c>
      <c r="AB2724" s="0" t="n">
        <f aca="false">IF(ISNUMBER($BX2724),IF($BX2724&gt;=2018,1,0),"")</f>
        <v>0</v>
      </c>
      <c r="AC2724" s="0" t="n">
        <f aca="false">IF(ISNUMBER($BX2724),IF($BX2724&gt;=2019,1,0),"")</f>
        <v>0</v>
      </c>
      <c r="AD2724" s="0" t="n">
        <f aca="false">IF($L2724&lt;&gt;"",IF($L2724&gt;2013,1,0),"")</f>
        <v>0</v>
      </c>
      <c r="AE2724" s="0" t="n">
        <f aca="false">IF($L2724&lt;&gt;"",1+IF($L2724&gt;2011,1,0)+IF($L2724&gt;2014,1,0),"")</f>
        <v>1</v>
      </c>
      <c r="AF2724" s="0" t="s">
        <v>87</v>
      </c>
      <c r="AG2724" s="0" t="s">
        <v>88</v>
      </c>
      <c r="AH2724" s="0" t="s">
        <v>89</v>
      </c>
      <c r="AI2724" s="0" t="s">
        <v>334</v>
      </c>
      <c r="AJ2724" s="0" t="s">
        <v>334</v>
      </c>
      <c r="AK2724" s="0" t="str">
        <f aca="false">IF(AND($CF2724&lt;&gt;"",IFERROR(INDEX(subsample_country_map!$B:$B,MATCH($CF2724,subsample_country_map!$A:$A,0)),"")&lt;&gt;""),INDEX(subsample_country_map!$B:$B,MATCH($CF2724,subsample_country_map!$A:$A,0)),INDEX(lookup!$AA:$AA,MATCH($A2724,lookup!$A:$A,0)))</f>
        <v>3_AsiaPac</v>
      </c>
      <c r="AL2724" s="0" t="str">
        <f aca="false">IF(AND($CF2724&lt;&gt;"",IFERROR(INDEX(subsample_country_map!$C:$C,MATCH($CF2724,subsample_country_map!$A:$A,0)),"")&lt;&gt;""),INDEX(subsample_country_map!$C:$C,MATCH($CF2724,subsample_country_map!$A:$A,0)),INDEX(lookup!$AB:$AB,MATCH($A2724,lookup!$A:$A,0)))</f>
        <v>2_developing</v>
      </c>
      <c r="AM2724" s="0" t="str">
        <f aca="false">IF(AND($CF2724&lt;&gt;"",IFERROR(INDEX(subsample_country_map!$D:$D,MATCH($CF2724,subsample_country_map!$A:$A,0)),"")&lt;&gt;""),INDEX(subsample_country_map!$D:$D,MATCH($CF2724,subsample_country_map!$A:$A,0)),INDEX(lookup!$AC:$AC,MATCH($A2724,lookup!$A:$A,0)))</f>
        <v>2_non_western</v>
      </c>
      <c r="AN2724" s="0" t="str">
        <f aca="false">IF(AND($CF2724&lt;&gt;"",IFERROR(INDEX(subsample_country_map!$E:$E,MATCH($CF2724,subsample_country_map!$A:$A,0)),"")&lt;&gt;""),INDEX(subsample_country_map!$E:$E,MATCH($CF2724,subsample_country_map!$A:$A,0)),INDEX(lookup!$AD:$AD,MATCH($A2724,lookup!$A:$A,0)))</f>
        <v>2_civil law</v>
      </c>
      <c r="AO2724" s="0" t="str">
        <f aca="false">INDEX(lookup!$Y:$Y,MATCH($A2724,lookup!$A:$A,0))</f>
        <v>0_published</v>
      </c>
      <c r="AP2724" s="0" t="str">
        <f aca="false">INDEX(lookup!$Z:$Z,MATCH($A2724,lookup!$A:$A,0))</f>
        <v>1_VHB high</v>
      </c>
      <c r="AQ2724" s="0" t="str">
        <f aca="false">INDEX(lookup!$W:$W,MATCH($A2724,lookup!$A:$A,0))</f>
        <v>3_mgmt</v>
      </c>
      <c r="AR2724" s="0" t="s">
        <v>2985</v>
      </c>
      <c r="AS2724" s="0" t="s">
        <v>8666</v>
      </c>
      <c r="BO2724" s="0" t="s">
        <v>769</v>
      </c>
      <c r="BP2724" s="0" t="s">
        <v>2977</v>
      </c>
      <c r="BQ2724" s="0" t="s">
        <v>2105</v>
      </c>
      <c r="BT2724" s="0" t="n">
        <v>0</v>
      </c>
      <c r="BV2724" s="0" t="n">
        <v>434</v>
      </c>
      <c r="BW2724" s="0" t="n">
        <v>2009</v>
      </c>
      <c r="BX2724" s="0" t="n">
        <v>2011</v>
      </c>
      <c r="BZ2724" s="0" t="n">
        <v>2010</v>
      </c>
      <c r="CA2724" s="0" t="n">
        <v>0</v>
      </c>
      <c r="CB2724" s="0" t="n">
        <v>0</v>
      </c>
      <c r="CC2724" s="0" t="n">
        <v>0</v>
      </c>
      <c r="CD2724" s="0" t="n">
        <v>-0.060232410387008</v>
      </c>
      <c r="CE2724" s="0" t="n">
        <v>1</v>
      </c>
    </row>
    <row r="2725" customFormat="false" ht="15" hidden="false" customHeight="false" outlineLevel="0" collapsed="false">
      <c r="A2725" s="0" t="s">
        <v>2977</v>
      </c>
      <c r="B2725" s="0" t="n">
        <v>435</v>
      </c>
      <c r="C2725" s="0" t="n">
        <v>0.0581695471650696</v>
      </c>
      <c r="D2725" s="0" t="n">
        <v>533</v>
      </c>
      <c r="E2725" s="0" t="n">
        <f aca="false">IF(ISNUMBER($BA2725),$BA2725,IF(AND(ISNUMBER($D2725),ISNUMBER($BW2725),ISNUMBER($BX2725)),$D2725*($BX2725-$BW2725+1),""))</f>
        <v>1599</v>
      </c>
      <c r="F2725" s="0" t="s">
        <v>8664</v>
      </c>
      <c r="G2725" s="0" t="s">
        <v>8663</v>
      </c>
      <c r="H2725" s="0" t="s">
        <v>118</v>
      </c>
      <c r="I2725" s="0" t="s">
        <v>119</v>
      </c>
      <c r="J2725" s="0" t="n">
        <f aca="false">IF($BW2725&lt;&gt;"",$BW2725,"")</f>
        <v>2009</v>
      </c>
      <c r="K2725" s="0" t="n">
        <f aca="false">IF($BX2725&lt;&gt;"",$BX2725,"")</f>
        <v>2011</v>
      </c>
      <c r="L2725" s="0" t="n">
        <f aca="false">IF(AND(ISNUMBER($BW2725),ISNUMBER($BX2725)),($BW2725+$BX2725)/2,"")</f>
        <v>2010</v>
      </c>
      <c r="M2725" s="0" t="n">
        <f aca="false">IF($L2725&lt;&gt;"",$L2725,"")</f>
        <v>2010</v>
      </c>
      <c r="N2725" s="0" t="n">
        <f aca="false">IF(AND(ISNUMBER($BW2725),ISNUMBER($BX2725)),MIN(1,MAX(0,($BX2725-2016+1)/($BX2725-$BW2725+1))),"")</f>
        <v>0</v>
      </c>
      <c r="O2725" s="0" t="n">
        <f aca="false">IF(AND(ISNUMBER($BW2725),ISNUMBER($BX2725)),MIN(1,MAX(0,($BX2725-2017+1)/($BX2725-$BW2725+1))),"")</f>
        <v>0</v>
      </c>
      <c r="P2725" s="0" t="n">
        <f aca="false">IF(AND(ISNUMBER($BW2725),ISNUMBER($BX2725)),MIN(1,MAX(0,($BX2725-2018+1)/($BX2725-$BW2725+1))),"")</f>
        <v>0</v>
      </c>
      <c r="Q2725" s="0" t="n">
        <f aca="false">IF(AND(ISNUMBER($BW2725),ISNUMBER($BX2725)),MIN(1,MAX(0,($BX2725-2019+1)/($BX2725-$BW2725+1))),"")</f>
        <v>0</v>
      </c>
      <c r="R2725" s="0" t="n">
        <f aca="false">IF(AND(ISNUMBER($BW2725),ISNUMBER($BX2725)),MIN(1,MAX(0,($BX2725-2016+1)/($BX2725-$BW2725+1))),"")</f>
        <v>0</v>
      </c>
      <c r="S2725" s="0" t="n">
        <f aca="false">IF($L2725&lt;&gt;"",IF($L2725&gt;=2015.5,1,0),"")</f>
        <v>0</v>
      </c>
      <c r="T2725" s="0" t="n">
        <f aca="false">IF($L2725&lt;&gt;"",IF($L2725&gt;=2016,1,0),"")</f>
        <v>0</v>
      </c>
      <c r="U2725" s="0" t="n">
        <f aca="false">IF(ISNUMBER($BX2725),IF($BX2725&gt;=2016,1,0),"")</f>
        <v>0</v>
      </c>
      <c r="V2725" s="0" t="n">
        <f aca="false">IF(ISNUMBER($BW2725),IF($BW2725&gt;=2016,1,0),"")</f>
        <v>0</v>
      </c>
      <c r="W2725" s="0" t="str">
        <f aca="false">IF(AND(ISNUMBER($BW2725),ISNUMBER($BX2725)),IF($BW2725&gt;=2016,"post-only",IF($BX2725&lt;2016,"pre-only","mixed")),"")</f>
        <v>pre-only</v>
      </c>
      <c r="X2725" s="0" t="n">
        <f aca="false">IF(AND(ISNUMBER($BW2725),ISNUMBER($BX2725)),MIN(1,MAX(0,($BX2725-2017+1)/($BX2725-$BW2725+1))),"")</f>
        <v>0</v>
      </c>
      <c r="Y2725" s="0" t="n">
        <f aca="false">IF(AND(ISNUMBER($BW2725),ISNUMBER($BX2725)),MIN(1,MAX(0,($BX2725-2018+1)/($BX2725-$BW2725+1))),"")</f>
        <v>0</v>
      </c>
      <c r="Z2725" s="0" t="n">
        <f aca="false">IF(AND(ISNUMBER($BW2725),ISNUMBER($BX2725)),MIN(1,MAX(0,($BX2725-2019+1)/($BX2725-$BW2725+1))),"")</f>
        <v>0</v>
      </c>
      <c r="AA2725" s="0" t="n">
        <f aca="false">IF(ISNUMBER($BX2725),IF($BX2725&gt;=2017,1,0),"")</f>
        <v>0</v>
      </c>
      <c r="AB2725" s="0" t="n">
        <f aca="false">IF(ISNUMBER($BX2725),IF($BX2725&gt;=2018,1,0),"")</f>
        <v>0</v>
      </c>
      <c r="AC2725" s="0" t="n">
        <f aca="false">IF(ISNUMBER($BX2725),IF($BX2725&gt;=2019,1,0),"")</f>
        <v>0</v>
      </c>
      <c r="AD2725" s="0" t="n">
        <f aca="false">IF($L2725&lt;&gt;"",IF($L2725&gt;2013,1,0),"")</f>
        <v>0</v>
      </c>
      <c r="AE2725" s="0" t="n">
        <f aca="false">IF($L2725&lt;&gt;"",1+IF($L2725&gt;2011,1,0)+IF($L2725&gt;2014,1,0),"")</f>
        <v>1</v>
      </c>
      <c r="AF2725" s="0" t="s">
        <v>87</v>
      </c>
      <c r="AG2725" s="0" t="s">
        <v>88</v>
      </c>
      <c r="AH2725" s="0" t="s">
        <v>89</v>
      </c>
      <c r="AI2725" s="0" t="s">
        <v>334</v>
      </c>
      <c r="AJ2725" s="0" t="s">
        <v>334</v>
      </c>
      <c r="AK2725" s="0" t="str">
        <f aca="false">IF(AND($CF2725&lt;&gt;"",IFERROR(INDEX(subsample_country_map!$B:$B,MATCH($CF2725,subsample_country_map!$A:$A,0)),"")&lt;&gt;""),INDEX(subsample_country_map!$B:$B,MATCH($CF2725,subsample_country_map!$A:$A,0)),INDEX(lookup!$AA:$AA,MATCH($A2725,lookup!$A:$A,0)))</f>
        <v>3_AsiaPac</v>
      </c>
      <c r="AL2725" s="0" t="str">
        <f aca="false">IF(AND($CF2725&lt;&gt;"",IFERROR(INDEX(subsample_country_map!$C:$C,MATCH($CF2725,subsample_country_map!$A:$A,0)),"")&lt;&gt;""),INDEX(subsample_country_map!$C:$C,MATCH($CF2725,subsample_country_map!$A:$A,0)),INDEX(lookup!$AB:$AB,MATCH($A2725,lookup!$A:$A,0)))</f>
        <v>2_developing</v>
      </c>
      <c r="AM2725" s="0" t="str">
        <f aca="false">IF(AND($CF2725&lt;&gt;"",IFERROR(INDEX(subsample_country_map!$D:$D,MATCH($CF2725,subsample_country_map!$A:$A,0)),"")&lt;&gt;""),INDEX(subsample_country_map!$D:$D,MATCH($CF2725,subsample_country_map!$A:$A,0)),INDEX(lookup!$AC:$AC,MATCH($A2725,lookup!$A:$A,0)))</f>
        <v>2_non_western</v>
      </c>
      <c r="AN2725" s="0" t="str">
        <f aca="false">IF(AND($CF2725&lt;&gt;"",IFERROR(INDEX(subsample_country_map!$E:$E,MATCH($CF2725,subsample_country_map!$A:$A,0)),"")&lt;&gt;""),INDEX(subsample_country_map!$E:$E,MATCH($CF2725,subsample_country_map!$A:$A,0)),INDEX(lookup!$AD:$AD,MATCH($A2725,lookup!$A:$A,0)))</f>
        <v>2_civil law</v>
      </c>
      <c r="AO2725" s="0" t="str">
        <f aca="false">INDEX(lookup!$Y:$Y,MATCH($A2725,lookup!$A:$A,0))</f>
        <v>0_published</v>
      </c>
      <c r="AP2725" s="0" t="str">
        <f aca="false">INDEX(lookup!$Z:$Z,MATCH($A2725,lookup!$A:$A,0))</f>
        <v>1_VHB high</v>
      </c>
      <c r="AQ2725" s="0" t="str">
        <f aca="false">INDEX(lookup!$W:$W,MATCH($A2725,lookup!$A:$A,0))</f>
        <v>3_mgmt</v>
      </c>
      <c r="AR2725" s="0" t="s">
        <v>2985</v>
      </c>
      <c r="AS2725" s="0" t="s">
        <v>8666</v>
      </c>
      <c r="BO2725" s="0" t="s">
        <v>769</v>
      </c>
      <c r="BP2725" s="0" t="s">
        <v>2977</v>
      </c>
      <c r="BQ2725" s="0" t="s">
        <v>2105</v>
      </c>
      <c r="BT2725" s="0" t="n">
        <v>0</v>
      </c>
      <c r="BV2725" s="0" t="n">
        <v>435</v>
      </c>
      <c r="BW2725" s="0" t="n">
        <v>2009</v>
      </c>
      <c r="BX2725" s="0" t="n">
        <v>2011</v>
      </c>
      <c r="BZ2725" s="0" t="n">
        <v>2010</v>
      </c>
      <c r="CA2725" s="0" t="n">
        <v>0</v>
      </c>
      <c r="CB2725" s="0" t="n">
        <v>0</v>
      </c>
      <c r="CC2725" s="0" t="n">
        <v>0</v>
      </c>
      <c r="CD2725" s="0" t="n">
        <v>0.0582352900480438</v>
      </c>
      <c r="CE2725" s="0" t="n">
        <v>1</v>
      </c>
    </row>
    <row r="2726" customFormat="false" ht="15" hidden="false" customHeight="false" outlineLevel="0" collapsed="false">
      <c r="A2726" s="0" t="s">
        <v>2977</v>
      </c>
      <c r="B2726" s="0" t="n">
        <v>438</v>
      </c>
      <c r="C2726" s="0" t="n">
        <v>0.0536892564462754</v>
      </c>
      <c r="D2726" s="0" t="n">
        <v>533</v>
      </c>
      <c r="E2726" s="0" t="n">
        <f aca="false">IF(ISNUMBER($BA2726),$BA2726,IF(AND(ISNUMBER($D2726),ISNUMBER($BW2726),ISNUMBER($BX2726)),$D2726*($BX2726-$BW2726+1),""))</f>
        <v>1599</v>
      </c>
      <c r="F2726" s="0" t="s">
        <v>8664</v>
      </c>
      <c r="G2726" s="0" t="s">
        <v>8663</v>
      </c>
      <c r="H2726" s="0" t="s">
        <v>118</v>
      </c>
      <c r="I2726" s="0" t="s">
        <v>119</v>
      </c>
      <c r="J2726" s="0" t="n">
        <f aca="false">IF($BW2726&lt;&gt;"",$BW2726,"")</f>
        <v>2009</v>
      </c>
      <c r="K2726" s="0" t="n">
        <f aca="false">IF($BX2726&lt;&gt;"",$BX2726,"")</f>
        <v>2011</v>
      </c>
      <c r="L2726" s="0" t="n">
        <f aca="false">IF(AND(ISNUMBER($BW2726),ISNUMBER($BX2726)),($BW2726+$BX2726)/2,"")</f>
        <v>2010</v>
      </c>
      <c r="M2726" s="0" t="n">
        <f aca="false">IF($L2726&lt;&gt;"",$L2726,"")</f>
        <v>2010</v>
      </c>
      <c r="N2726" s="0" t="n">
        <f aca="false">IF(AND(ISNUMBER($BW2726),ISNUMBER($BX2726)),MIN(1,MAX(0,($BX2726-2016+1)/($BX2726-$BW2726+1))),"")</f>
        <v>0</v>
      </c>
      <c r="O2726" s="0" t="n">
        <f aca="false">IF(AND(ISNUMBER($BW2726),ISNUMBER($BX2726)),MIN(1,MAX(0,($BX2726-2017+1)/($BX2726-$BW2726+1))),"")</f>
        <v>0</v>
      </c>
      <c r="P2726" s="0" t="n">
        <f aca="false">IF(AND(ISNUMBER($BW2726),ISNUMBER($BX2726)),MIN(1,MAX(0,($BX2726-2018+1)/($BX2726-$BW2726+1))),"")</f>
        <v>0</v>
      </c>
      <c r="Q2726" s="0" t="n">
        <f aca="false">IF(AND(ISNUMBER($BW2726),ISNUMBER($BX2726)),MIN(1,MAX(0,($BX2726-2019+1)/($BX2726-$BW2726+1))),"")</f>
        <v>0</v>
      </c>
      <c r="R2726" s="0" t="n">
        <f aca="false">IF(AND(ISNUMBER($BW2726),ISNUMBER($BX2726)),MIN(1,MAX(0,($BX2726-2016+1)/($BX2726-$BW2726+1))),"")</f>
        <v>0</v>
      </c>
      <c r="S2726" s="0" t="n">
        <f aca="false">IF($L2726&lt;&gt;"",IF($L2726&gt;=2015.5,1,0),"")</f>
        <v>0</v>
      </c>
      <c r="T2726" s="0" t="n">
        <f aca="false">IF($L2726&lt;&gt;"",IF($L2726&gt;=2016,1,0),"")</f>
        <v>0</v>
      </c>
      <c r="U2726" s="0" t="n">
        <f aca="false">IF(ISNUMBER($BX2726),IF($BX2726&gt;=2016,1,0),"")</f>
        <v>0</v>
      </c>
      <c r="V2726" s="0" t="n">
        <f aca="false">IF(ISNUMBER($BW2726),IF($BW2726&gt;=2016,1,0),"")</f>
        <v>0</v>
      </c>
      <c r="W2726" s="0" t="str">
        <f aca="false">IF(AND(ISNUMBER($BW2726),ISNUMBER($BX2726)),IF($BW2726&gt;=2016,"post-only",IF($BX2726&lt;2016,"pre-only","mixed")),"")</f>
        <v>pre-only</v>
      </c>
      <c r="X2726" s="0" t="n">
        <f aca="false">IF(AND(ISNUMBER($BW2726),ISNUMBER($BX2726)),MIN(1,MAX(0,($BX2726-2017+1)/($BX2726-$BW2726+1))),"")</f>
        <v>0</v>
      </c>
      <c r="Y2726" s="0" t="n">
        <f aca="false">IF(AND(ISNUMBER($BW2726),ISNUMBER($BX2726)),MIN(1,MAX(0,($BX2726-2018+1)/($BX2726-$BW2726+1))),"")</f>
        <v>0</v>
      </c>
      <c r="Z2726" s="0" t="n">
        <f aca="false">IF(AND(ISNUMBER($BW2726),ISNUMBER($BX2726)),MIN(1,MAX(0,($BX2726-2019+1)/($BX2726-$BW2726+1))),"")</f>
        <v>0</v>
      </c>
      <c r="AA2726" s="0" t="n">
        <f aca="false">IF(ISNUMBER($BX2726),IF($BX2726&gt;=2017,1,0),"")</f>
        <v>0</v>
      </c>
      <c r="AB2726" s="0" t="n">
        <f aca="false">IF(ISNUMBER($BX2726),IF($BX2726&gt;=2018,1,0),"")</f>
        <v>0</v>
      </c>
      <c r="AC2726" s="0" t="n">
        <f aca="false">IF(ISNUMBER($BX2726),IF($BX2726&gt;=2019,1,0),"")</f>
        <v>0</v>
      </c>
      <c r="AD2726" s="0" t="n">
        <f aca="false">IF($L2726&lt;&gt;"",IF($L2726&gt;2013,1,0),"")</f>
        <v>0</v>
      </c>
      <c r="AE2726" s="0" t="n">
        <f aca="false">IF($L2726&lt;&gt;"",1+IF($L2726&gt;2011,1,0)+IF($L2726&gt;2014,1,0),"")</f>
        <v>1</v>
      </c>
      <c r="AF2726" s="0" t="s">
        <v>87</v>
      </c>
      <c r="AG2726" s="0" t="s">
        <v>88</v>
      </c>
      <c r="AH2726" s="0" t="s">
        <v>89</v>
      </c>
      <c r="AI2726" s="0" t="s">
        <v>334</v>
      </c>
      <c r="AJ2726" s="0" t="s">
        <v>334</v>
      </c>
      <c r="AK2726" s="0" t="str">
        <f aca="false">IF(AND($CF2726&lt;&gt;"",IFERROR(INDEX(subsample_country_map!$B:$B,MATCH($CF2726,subsample_country_map!$A:$A,0)),"")&lt;&gt;""),INDEX(subsample_country_map!$B:$B,MATCH($CF2726,subsample_country_map!$A:$A,0)),INDEX(lookup!$AA:$AA,MATCH($A2726,lookup!$A:$A,0)))</f>
        <v>3_AsiaPac</v>
      </c>
      <c r="AL2726" s="0" t="str">
        <f aca="false">IF(AND($CF2726&lt;&gt;"",IFERROR(INDEX(subsample_country_map!$C:$C,MATCH($CF2726,subsample_country_map!$A:$A,0)),"")&lt;&gt;""),INDEX(subsample_country_map!$C:$C,MATCH($CF2726,subsample_country_map!$A:$A,0)),INDEX(lookup!$AB:$AB,MATCH($A2726,lookup!$A:$A,0)))</f>
        <v>2_developing</v>
      </c>
      <c r="AM2726" s="0" t="str">
        <f aca="false">IF(AND($CF2726&lt;&gt;"",IFERROR(INDEX(subsample_country_map!$D:$D,MATCH($CF2726,subsample_country_map!$A:$A,0)),"")&lt;&gt;""),INDEX(subsample_country_map!$D:$D,MATCH($CF2726,subsample_country_map!$A:$A,0)),INDEX(lookup!$AC:$AC,MATCH($A2726,lookup!$A:$A,0)))</f>
        <v>2_non_western</v>
      </c>
      <c r="AN2726" s="0" t="str">
        <f aca="false">IF(AND($CF2726&lt;&gt;"",IFERROR(INDEX(subsample_country_map!$E:$E,MATCH($CF2726,subsample_country_map!$A:$A,0)),"")&lt;&gt;""),INDEX(subsample_country_map!$E:$E,MATCH($CF2726,subsample_country_map!$A:$A,0)),INDEX(lookup!$AD:$AD,MATCH($A2726,lookup!$A:$A,0)))</f>
        <v>2_civil law</v>
      </c>
      <c r="AO2726" s="0" t="str">
        <f aca="false">INDEX(lookup!$Y:$Y,MATCH($A2726,lookup!$A:$A,0))</f>
        <v>0_published</v>
      </c>
      <c r="AP2726" s="0" t="str">
        <f aca="false">INDEX(lookup!$Z:$Z,MATCH($A2726,lookup!$A:$A,0))</f>
        <v>1_VHB high</v>
      </c>
      <c r="AQ2726" s="0" t="str">
        <f aca="false">INDEX(lookup!$W:$W,MATCH($A2726,lookup!$A:$A,0))</f>
        <v>3_mgmt</v>
      </c>
      <c r="AR2726" s="0" t="s">
        <v>2985</v>
      </c>
      <c r="AS2726" s="0" t="s">
        <v>8666</v>
      </c>
      <c r="BO2726" s="0" t="s">
        <v>769</v>
      </c>
      <c r="BP2726" s="0" t="s">
        <v>2977</v>
      </c>
      <c r="BQ2726" s="0" t="s">
        <v>2105</v>
      </c>
      <c r="BT2726" s="0" t="n">
        <v>0</v>
      </c>
      <c r="BV2726" s="0" t="n">
        <v>438</v>
      </c>
      <c r="BW2726" s="0" t="n">
        <v>2009</v>
      </c>
      <c r="BX2726" s="0" t="n">
        <v>2011</v>
      </c>
      <c r="BZ2726" s="0" t="n">
        <v>2010</v>
      </c>
      <c r="CA2726" s="0" t="n">
        <v>0</v>
      </c>
      <c r="CB2726" s="0" t="n">
        <v>0</v>
      </c>
      <c r="CC2726" s="0" t="n">
        <v>0</v>
      </c>
      <c r="CD2726" s="0" t="n">
        <v>0.05374093292748</v>
      </c>
      <c r="CE2726" s="0" t="n">
        <v>1</v>
      </c>
    </row>
    <row r="2727" customFormat="false" ht="15" hidden="false" customHeight="false" outlineLevel="0" collapsed="false">
      <c r="A2727" s="0" t="s">
        <v>2977</v>
      </c>
      <c r="B2727" s="0" t="n">
        <v>439</v>
      </c>
      <c r="C2727" s="0" t="n">
        <v>-0.0688577491104846</v>
      </c>
      <c r="D2727" s="0" t="n">
        <v>533</v>
      </c>
      <c r="E2727" s="0" t="n">
        <f aca="false">IF(ISNUMBER($BA2727),$BA2727,IF(AND(ISNUMBER($D2727),ISNUMBER($BW2727),ISNUMBER($BX2727)),$D2727*($BX2727-$BW2727+1),""))</f>
        <v>1599</v>
      </c>
      <c r="F2727" s="0" t="s">
        <v>8664</v>
      </c>
      <c r="G2727" s="0" t="s">
        <v>8663</v>
      </c>
      <c r="H2727" s="0" t="s">
        <v>118</v>
      </c>
      <c r="I2727" s="0" t="s">
        <v>119</v>
      </c>
      <c r="J2727" s="0" t="n">
        <f aca="false">IF($BW2727&lt;&gt;"",$BW2727,"")</f>
        <v>2009</v>
      </c>
      <c r="K2727" s="0" t="n">
        <f aca="false">IF($BX2727&lt;&gt;"",$BX2727,"")</f>
        <v>2011</v>
      </c>
      <c r="L2727" s="0" t="n">
        <f aca="false">IF(AND(ISNUMBER($BW2727),ISNUMBER($BX2727)),($BW2727+$BX2727)/2,"")</f>
        <v>2010</v>
      </c>
      <c r="M2727" s="0" t="n">
        <f aca="false">IF($L2727&lt;&gt;"",$L2727,"")</f>
        <v>2010</v>
      </c>
      <c r="N2727" s="0" t="n">
        <f aca="false">IF(AND(ISNUMBER($BW2727),ISNUMBER($BX2727)),MIN(1,MAX(0,($BX2727-2016+1)/($BX2727-$BW2727+1))),"")</f>
        <v>0</v>
      </c>
      <c r="O2727" s="0" t="n">
        <f aca="false">IF(AND(ISNUMBER($BW2727),ISNUMBER($BX2727)),MIN(1,MAX(0,($BX2727-2017+1)/($BX2727-$BW2727+1))),"")</f>
        <v>0</v>
      </c>
      <c r="P2727" s="0" t="n">
        <f aca="false">IF(AND(ISNUMBER($BW2727),ISNUMBER($BX2727)),MIN(1,MAX(0,($BX2727-2018+1)/($BX2727-$BW2727+1))),"")</f>
        <v>0</v>
      </c>
      <c r="Q2727" s="0" t="n">
        <f aca="false">IF(AND(ISNUMBER($BW2727),ISNUMBER($BX2727)),MIN(1,MAX(0,($BX2727-2019+1)/($BX2727-$BW2727+1))),"")</f>
        <v>0</v>
      </c>
      <c r="R2727" s="0" t="n">
        <f aca="false">IF(AND(ISNUMBER($BW2727),ISNUMBER($BX2727)),MIN(1,MAX(0,($BX2727-2016+1)/($BX2727-$BW2727+1))),"")</f>
        <v>0</v>
      </c>
      <c r="S2727" s="0" t="n">
        <f aca="false">IF($L2727&lt;&gt;"",IF($L2727&gt;=2015.5,1,0),"")</f>
        <v>0</v>
      </c>
      <c r="T2727" s="0" t="n">
        <f aca="false">IF($L2727&lt;&gt;"",IF($L2727&gt;=2016,1,0),"")</f>
        <v>0</v>
      </c>
      <c r="U2727" s="0" t="n">
        <f aca="false">IF(ISNUMBER($BX2727),IF($BX2727&gt;=2016,1,0),"")</f>
        <v>0</v>
      </c>
      <c r="V2727" s="0" t="n">
        <f aca="false">IF(ISNUMBER($BW2727),IF($BW2727&gt;=2016,1,0),"")</f>
        <v>0</v>
      </c>
      <c r="W2727" s="0" t="str">
        <f aca="false">IF(AND(ISNUMBER($BW2727),ISNUMBER($BX2727)),IF($BW2727&gt;=2016,"post-only",IF($BX2727&lt;2016,"pre-only","mixed")),"")</f>
        <v>pre-only</v>
      </c>
      <c r="X2727" s="0" t="n">
        <f aca="false">IF(AND(ISNUMBER($BW2727),ISNUMBER($BX2727)),MIN(1,MAX(0,($BX2727-2017+1)/($BX2727-$BW2727+1))),"")</f>
        <v>0</v>
      </c>
      <c r="Y2727" s="0" t="n">
        <f aca="false">IF(AND(ISNUMBER($BW2727),ISNUMBER($BX2727)),MIN(1,MAX(0,($BX2727-2018+1)/($BX2727-$BW2727+1))),"")</f>
        <v>0</v>
      </c>
      <c r="Z2727" s="0" t="n">
        <f aca="false">IF(AND(ISNUMBER($BW2727),ISNUMBER($BX2727)),MIN(1,MAX(0,($BX2727-2019+1)/($BX2727-$BW2727+1))),"")</f>
        <v>0</v>
      </c>
      <c r="AA2727" s="0" t="n">
        <f aca="false">IF(ISNUMBER($BX2727),IF($BX2727&gt;=2017,1,0),"")</f>
        <v>0</v>
      </c>
      <c r="AB2727" s="0" t="n">
        <f aca="false">IF(ISNUMBER($BX2727),IF($BX2727&gt;=2018,1,0),"")</f>
        <v>0</v>
      </c>
      <c r="AC2727" s="0" t="n">
        <f aca="false">IF(ISNUMBER($BX2727),IF($BX2727&gt;=2019,1,0),"")</f>
        <v>0</v>
      </c>
      <c r="AD2727" s="0" t="n">
        <f aca="false">IF($L2727&lt;&gt;"",IF($L2727&gt;2013,1,0),"")</f>
        <v>0</v>
      </c>
      <c r="AE2727" s="0" t="n">
        <f aca="false">IF($L2727&lt;&gt;"",1+IF($L2727&gt;2011,1,0)+IF($L2727&gt;2014,1,0),"")</f>
        <v>1</v>
      </c>
      <c r="AF2727" s="0" t="s">
        <v>87</v>
      </c>
      <c r="AG2727" s="0" t="s">
        <v>88</v>
      </c>
      <c r="AH2727" s="0" t="s">
        <v>89</v>
      </c>
      <c r="AI2727" s="0" t="s">
        <v>334</v>
      </c>
      <c r="AJ2727" s="0" t="s">
        <v>334</v>
      </c>
      <c r="AK2727" s="0" t="str">
        <f aca="false">IF(AND($CF2727&lt;&gt;"",IFERROR(INDEX(subsample_country_map!$B:$B,MATCH($CF2727,subsample_country_map!$A:$A,0)),"")&lt;&gt;""),INDEX(subsample_country_map!$B:$B,MATCH($CF2727,subsample_country_map!$A:$A,0)),INDEX(lookup!$AA:$AA,MATCH($A2727,lookup!$A:$A,0)))</f>
        <v>3_AsiaPac</v>
      </c>
      <c r="AL2727" s="0" t="str">
        <f aca="false">IF(AND($CF2727&lt;&gt;"",IFERROR(INDEX(subsample_country_map!$C:$C,MATCH($CF2727,subsample_country_map!$A:$A,0)),"")&lt;&gt;""),INDEX(subsample_country_map!$C:$C,MATCH($CF2727,subsample_country_map!$A:$A,0)),INDEX(lookup!$AB:$AB,MATCH($A2727,lookup!$A:$A,0)))</f>
        <v>2_developing</v>
      </c>
      <c r="AM2727" s="0" t="str">
        <f aca="false">IF(AND($CF2727&lt;&gt;"",IFERROR(INDEX(subsample_country_map!$D:$D,MATCH($CF2727,subsample_country_map!$A:$A,0)),"")&lt;&gt;""),INDEX(subsample_country_map!$D:$D,MATCH($CF2727,subsample_country_map!$A:$A,0)),INDEX(lookup!$AC:$AC,MATCH($A2727,lookup!$A:$A,0)))</f>
        <v>2_non_western</v>
      </c>
      <c r="AN2727" s="0" t="str">
        <f aca="false">IF(AND($CF2727&lt;&gt;"",IFERROR(INDEX(subsample_country_map!$E:$E,MATCH($CF2727,subsample_country_map!$A:$A,0)),"")&lt;&gt;""),INDEX(subsample_country_map!$E:$E,MATCH($CF2727,subsample_country_map!$A:$A,0)),INDEX(lookup!$AD:$AD,MATCH($A2727,lookup!$A:$A,0)))</f>
        <v>2_civil law</v>
      </c>
      <c r="AO2727" s="0" t="str">
        <f aca="false">INDEX(lookup!$Y:$Y,MATCH($A2727,lookup!$A:$A,0))</f>
        <v>0_published</v>
      </c>
      <c r="AP2727" s="0" t="str">
        <f aca="false">INDEX(lookup!$Z:$Z,MATCH($A2727,lookup!$A:$A,0))</f>
        <v>1_VHB high</v>
      </c>
      <c r="AQ2727" s="0" t="str">
        <f aca="false">INDEX(lookup!$W:$W,MATCH($A2727,lookup!$A:$A,0))</f>
        <v>3_mgmt</v>
      </c>
      <c r="AR2727" s="0" t="s">
        <v>2985</v>
      </c>
      <c r="AS2727" s="0" t="s">
        <v>8666</v>
      </c>
      <c r="BO2727" s="0" t="s">
        <v>769</v>
      </c>
      <c r="BP2727" s="0" t="s">
        <v>2977</v>
      </c>
      <c r="BQ2727" s="0" t="s">
        <v>2105</v>
      </c>
      <c r="BT2727" s="0" t="n">
        <v>0</v>
      </c>
      <c r="BV2727" s="0" t="n">
        <v>439</v>
      </c>
      <c r="BW2727" s="0" t="n">
        <v>2009</v>
      </c>
      <c r="BX2727" s="0" t="n">
        <v>2011</v>
      </c>
      <c r="BZ2727" s="0" t="n">
        <v>2010</v>
      </c>
      <c r="CA2727" s="0" t="n">
        <v>0</v>
      </c>
      <c r="CB2727" s="0" t="n">
        <v>0</v>
      </c>
      <c r="CC2727" s="0" t="n">
        <v>0</v>
      </c>
      <c r="CD2727" s="0" t="n">
        <v>-0.0689668868967858</v>
      </c>
      <c r="CE2727" s="0" t="n">
        <v>1</v>
      </c>
    </row>
    <row r="2728" customFormat="false" ht="15" hidden="false" customHeight="false" outlineLevel="0" collapsed="false">
      <c r="A2728" s="0" t="s">
        <v>2977</v>
      </c>
      <c r="B2728" s="0" t="n">
        <v>441</v>
      </c>
      <c r="C2728" s="0" t="n">
        <v>0.0601596760132043</v>
      </c>
      <c r="D2728" s="0" t="n">
        <v>533</v>
      </c>
      <c r="E2728" s="0" t="n">
        <f aca="false">IF(ISNUMBER($BA2728),$BA2728,IF(AND(ISNUMBER($D2728),ISNUMBER($BW2728),ISNUMBER($BX2728)),$D2728*($BX2728-$BW2728+1),""))</f>
        <v>1599</v>
      </c>
      <c r="F2728" s="0" t="s">
        <v>8664</v>
      </c>
      <c r="G2728" s="0" t="s">
        <v>8663</v>
      </c>
      <c r="H2728" s="0" t="s">
        <v>118</v>
      </c>
      <c r="I2728" s="0" t="s">
        <v>119</v>
      </c>
      <c r="J2728" s="0" t="n">
        <f aca="false">IF($BW2728&lt;&gt;"",$BW2728,"")</f>
        <v>2009</v>
      </c>
      <c r="K2728" s="0" t="n">
        <f aca="false">IF($BX2728&lt;&gt;"",$BX2728,"")</f>
        <v>2011</v>
      </c>
      <c r="L2728" s="0" t="n">
        <f aca="false">IF(AND(ISNUMBER($BW2728),ISNUMBER($BX2728)),($BW2728+$BX2728)/2,"")</f>
        <v>2010</v>
      </c>
      <c r="M2728" s="0" t="n">
        <f aca="false">IF($L2728&lt;&gt;"",$L2728,"")</f>
        <v>2010</v>
      </c>
      <c r="N2728" s="0" t="n">
        <f aca="false">IF(AND(ISNUMBER($BW2728),ISNUMBER($BX2728)),MIN(1,MAX(0,($BX2728-2016+1)/($BX2728-$BW2728+1))),"")</f>
        <v>0</v>
      </c>
      <c r="O2728" s="0" t="n">
        <f aca="false">IF(AND(ISNUMBER($BW2728),ISNUMBER($BX2728)),MIN(1,MAX(0,($BX2728-2017+1)/($BX2728-$BW2728+1))),"")</f>
        <v>0</v>
      </c>
      <c r="P2728" s="0" t="n">
        <f aca="false">IF(AND(ISNUMBER($BW2728),ISNUMBER($BX2728)),MIN(1,MAX(0,($BX2728-2018+1)/($BX2728-$BW2728+1))),"")</f>
        <v>0</v>
      </c>
      <c r="Q2728" s="0" t="n">
        <f aca="false">IF(AND(ISNUMBER($BW2728),ISNUMBER($BX2728)),MIN(1,MAX(0,($BX2728-2019+1)/($BX2728-$BW2728+1))),"")</f>
        <v>0</v>
      </c>
      <c r="R2728" s="0" t="n">
        <f aca="false">IF(AND(ISNUMBER($BW2728),ISNUMBER($BX2728)),MIN(1,MAX(0,($BX2728-2016+1)/($BX2728-$BW2728+1))),"")</f>
        <v>0</v>
      </c>
      <c r="S2728" s="0" t="n">
        <f aca="false">IF($L2728&lt;&gt;"",IF($L2728&gt;=2015.5,1,0),"")</f>
        <v>0</v>
      </c>
      <c r="T2728" s="0" t="n">
        <f aca="false">IF($L2728&lt;&gt;"",IF($L2728&gt;=2016,1,0),"")</f>
        <v>0</v>
      </c>
      <c r="U2728" s="0" t="n">
        <f aca="false">IF(ISNUMBER($BX2728),IF($BX2728&gt;=2016,1,0),"")</f>
        <v>0</v>
      </c>
      <c r="V2728" s="0" t="n">
        <f aca="false">IF(ISNUMBER($BW2728),IF($BW2728&gt;=2016,1,0),"")</f>
        <v>0</v>
      </c>
      <c r="W2728" s="0" t="str">
        <f aca="false">IF(AND(ISNUMBER($BW2728),ISNUMBER($BX2728)),IF($BW2728&gt;=2016,"post-only",IF($BX2728&lt;2016,"pre-only","mixed")),"")</f>
        <v>pre-only</v>
      </c>
      <c r="X2728" s="0" t="n">
        <f aca="false">IF(AND(ISNUMBER($BW2728),ISNUMBER($BX2728)),MIN(1,MAX(0,($BX2728-2017+1)/($BX2728-$BW2728+1))),"")</f>
        <v>0</v>
      </c>
      <c r="Y2728" s="0" t="n">
        <f aca="false">IF(AND(ISNUMBER($BW2728),ISNUMBER($BX2728)),MIN(1,MAX(0,($BX2728-2018+1)/($BX2728-$BW2728+1))),"")</f>
        <v>0</v>
      </c>
      <c r="Z2728" s="0" t="n">
        <f aca="false">IF(AND(ISNUMBER($BW2728),ISNUMBER($BX2728)),MIN(1,MAX(0,($BX2728-2019+1)/($BX2728-$BW2728+1))),"")</f>
        <v>0</v>
      </c>
      <c r="AA2728" s="0" t="n">
        <f aca="false">IF(ISNUMBER($BX2728),IF($BX2728&gt;=2017,1,0),"")</f>
        <v>0</v>
      </c>
      <c r="AB2728" s="0" t="n">
        <f aca="false">IF(ISNUMBER($BX2728),IF($BX2728&gt;=2018,1,0),"")</f>
        <v>0</v>
      </c>
      <c r="AC2728" s="0" t="n">
        <f aca="false">IF(ISNUMBER($BX2728),IF($BX2728&gt;=2019,1,0),"")</f>
        <v>0</v>
      </c>
      <c r="AD2728" s="0" t="n">
        <f aca="false">IF($L2728&lt;&gt;"",IF($L2728&gt;2013,1,0),"")</f>
        <v>0</v>
      </c>
      <c r="AE2728" s="0" t="n">
        <f aca="false">IF($L2728&lt;&gt;"",1+IF($L2728&gt;2011,1,0)+IF($L2728&gt;2014,1,0),"")</f>
        <v>1</v>
      </c>
      <c r="AF2728" s="0" t="s">
        <v>87</v>
      </c>
      <c r="AG2728" s="0" t="s">
        <v>88</v>
      </c>
      <c r="AH2728" s="0" t="s">
        <v>89</v>
      </c>
      <c r="AI2728" s="0" t="s">
        <v>334</v>
      </c>
      <c r="AJ2728" s="0" t="s">
        <v>334</v>
      </c>
      <c r="AK2728" s="0" t="str">
        <f aca="false">IF(AND($CF2728&lt;&gt;"",IFERROR(INDEX(subsample_country_map!$B:$B,MATCH($CF2728,subsample_country_map!$A:$A,0)),"")&lt;&gt;""),INDEX(subsample_country_map!$B:$B,MATCH($CF2728,subsample_country_map!$A:$A,0)),INDEX(lookup!$AA:$AA,MATCH($A2728,lookup!$A:$A,0)))</f>
        <v>3_AsiaPac</v>
      </c>
      <c r="AL2728" s="0" t="str">
        <f aca="false">IF(AND($CF2728&lt;&gt;"",IFERROR(INDEX(subsample_country_map!$C:$C,MATCH($CF2728,subsample_country_map!$A:$A,0)),"")&lt;&gt;""),INDEX(subsample_country_map!$C:$C,MATCH($CF2728,subsample_country_map!$A:$A,0)),INDEX(lookup!$AB:$AB,MATCH($A2728,lookup!$A:$A,0)))</f>
        <v>2_developing</v>
      </c>
      <c r="AM2728" s="0" t="str">
        <f aca="false">IF(AND($CF2728&lt;&gt;"",IFERROR(INDEX(subsample_country_map!$D:$D,MATCH($CF2728,subsample_country_map!$A:$A,0)),"")&lt;&gt;""),INDEX(subsample_country_map!$D:$D,MATCH($CF2728,subsample_country_map!$A:$A,0)),INDEX(lookup!$AC:$AC,MATCH($A2728,lookup!$A:$A,0)))</f>
        <v>2_non_western</v>
      </c>
      <c r="AN2728" s="0" t="str">
        <f aca="false">IF(AND($CF2728&lt;&gt;"",IFERROR(INDEX(subsample_country_map!$E:$E,MATCH($CF2728,subsample_country_map!$A:$A,0)),"")&lt;&gt;""),INDEX(subsample_country_map!$E:$E,MATCH($CF2728,subsample_country_map!$A:$A,0)),INDEX(lookup!$AD:$AD,MATCH($A2728,lookup!$A:$A,0)))</f>
        <v>2_civil law</v>
      </c>
      <c r="AO2728" s="0" t="str">
        <f aca="false">INDEX(lookup!$Y:$Y,MATCH($A2728,lookup!$A:$A,0))</f>
        <v>0_published</v>
      </c>
      <c r="AP2728" s="0" t="str">
        <f aca="false">INDEX(lookup!$Z:$Z,MATCH($A2728,lookup!$A:$A,0))</f>
        <v>1_VHB high</v>
      </c>
      <c r="AQ2728" s="0" t="str">
        <f aca="false">INDEX(lookup!$W:$W,MATCH($A2728,lookup!$A:$A,0))</f>
        <v>3_mgmt</v>
      </c>
      <c r="AR2728" s="0" t="s">
        <v>2985</v>
      </c>
      <c r="AS2728" s="0" t="s">
        <v>8666</v>
      </c>
      <c r="BO2728" s="0" t="s">
        <v>769</v>
      </c>
      <c r="BP2728" s="0" t="s">
        <v>2977</v>
      </c>
      <c r="BQ2728" s="0" t="s">
        <v>2105</v>
      </c>
      <c r="BT2728" s="0" t="n">
        <v>0</v>
      </c>
      <c r="BV2728" s="0" t="n">
        <v>441</v>
      </c>
      <c r="BW2728" s="0" t="n">
        <v>2009</v>
      </c>
      <c r="BX2728" s="0" t="n">
        <v>2011</v>
      </c>
      <c r="BZ2728" s="0" t="n">
        <v>2010</v>
      </c>
      <c r="CA2728" s="0" t="n">
        <v>0</v>
      </c>
      <c r="CB2728" s="0" t="n">
        <v>0</v>
      </c>
      <c r="CC2728" s="0" t="n">
        <v>0</v>
      </c>
      <c r="CD2728" s="0" t="n">
        <v>0.060232410387008</v>
      </c>
      <c r="CE2728" s="0" t="n">
        <v>1</v>
      </c>
    </row>
    <row r="2729" customFormat="false" ht="15" hidden="false" customHeight="false" outlineLevel="0" collapsed="false">
      <c r="A2729" s="0" t="s">
        <v>2977</v>
      </c>
      <c r="B2729" s="0" t="n">
        <v>442</v>
      </c>
      <c r="C2729" s="0" t="n">
        <v>-0.0524441439540584</v>
      </c>
      <c r="D2729" s="0" t="n">
        <v>533</v>
      </c>
      <c r="E2729" s="0" t="n">
        <f aca="false">IF(ISNUMBER($BA2729),$BA2729,IF(AND(ISNUMBER($D2729),ISNUMBER($BW2729),ISNUMBER($BX2729)),$D2729*($BX2729-$BW2729+1),""))</f>
        <v>1599</v>
      </c>
      <c r="F2729" s="0" t="s">
        <v>8664</v>
      </c>
      <c r="G2729" s="0" t="s">
        <v>8663</v>
      </c>
      <c r="H2729" s="0" t="s">
        <v>118</v>
      </c>
      <c r="I2729" s="0" t="s">
        <v>119</v>
      </c>
      <c r="J2729" s="0" t="n">
        <f aca="false">IF($BW2729&lt;&gt;"",$BW2729,"")</f>
        <v>2009</v>
      </c>
      <c r="K2729" s="0" t="n">
        <f aca="false">IF($BX2729&lt;&gt;"",$BX2729,"")</f>
        <v>2011</v>
      </c>
      <c r="L2729" s="0" t="n">
        <f aca="false">IF(AND(ISNUMBER($BW2729),ISNUMBER($BX2729)),($BW2729+$BX2729)/2,"")</f>
        <v>2010</v>
      </c>
      <c r="M2729" s="0" t="n">
        <f aca="false">IF($L2729&lt;&gt;"",$L2729,"")</f>
        <v>2010</v>
      </c>
      <c r="N2729" s="0" t="n">
        <f aca="false">IF(AND(ISNUMBER($BW2729),ISNUMBER($BX2729)),MIN(1,MAX(0,($BX2729-2016+1)/($BX2729-$BW2729+1))),"")</f>
        <v>0</v>
      </c>
      <c r="O2729" s="0" t="n">
        <f aca="false">IF(AND(ISNUMBER($BW2729),ISNUMBER($BX2729)),MIN(1,MAX(0,($BX2729-2017+1)/($BX2729-$BW2729+1))),"")</f>
        <v>0</v>
      </c>
      <c r="P2729" s="0" t="n">
        <f aca="false">IF(AND(ISNUMBER($BW2729),ISNUMBER($BX2729)),MIN(1,MAX(0,($BX2729-2018+1)/($BX2729-$BW2729+1))),"")</f>
        <v>0</v>
      </c>
      <c r="Q2729" s="0" t="n">
        <f aca="false">IF(AND(ISNUMBER($BW2729),ISNUMBER($BX2729)),MIN(1,MAX(0,($BX2729-2019+1)/($BX2729-$BW2729+1))),"")</f>
        <v>0</v>
      </c>
      <c r="R2729" s="0" t="n">
        <f aca="false">IF(AND(ISNUMBER($BW2729),ISNUMBER($BX2729)),MIN(1,MAX(0,($BX2729-2016+1)/($BX2729-$BW2729+1))),"")</f>
        <v>0</v>
      </c>
      <c r="S2729" s="0" t="n">
        <f aca="false">IF($L2729&lt;&gt;"",IF($L2729&gt;=2015.5,1,0),"")</f>
        <v>0</v>
      </c>
      <c r="T2729" s="0" t="n">
        <f aca="false">IF($L2729&lt;&gt;"",IF($L2729&gt;=2016,1,0),"")</f>
        <v>0</v>
      </c>
      <c r="U2729" s="0" t="n">
        <f aca="false">IF(ISNUMBER($BX2729),IF($BX2729&gt;=2016,1,0),"")</f>
        <v>0</v>
      </c>
      <c r="V2729" s="0" t="n">
        <f aca="false">IF(ISNUMBER($BW2729),IF($BW2729&gt;=2016,1,0),"")</f>
        <v>0</v>
      </c>
      <c r="W2729" s="0" t="str">
        <f aca="false">IF(AND(ISNUMBER($BW2729),ISNUMBER($BX2729)),IF($BW2729&gt;=2016,"post-only",IF($BX2729&lt;2016,"pre-only","mixed")),"")</f>
        <v>pre-only</v>
      </c>
      <c r="X2729" s="0" t="n">
        <f aca="false">IF(AND(ISNUMBER($BW2729),ISNUMBER($BX2729)),MIN(1,MAX(0,($BX2729-2017+1)/($BX2729-$BW2729+1))),"")</f>
        <v>0</v>
      </c>
      <c r="Y2729" s="0" t="n">
        <f aca="false">IF(AND(ISNUMBER($BW2729),ISNUMBER($BX2729)),MIN(1,MAX(0,($BX2729-2018+1)/($BX2729-$BW2729+1))),"")</f>
        <v>0</v>
      </c>
      <c r="Z2729" s="0" t="n">
        <f aca="false">IF(AND(ISNUMBER($BW2729),ISNUMBER($BX2729)),MIN(1,MAX(0,($BX2729-2019+1)/($BX2729-$BW2729+1))),"")</f>
        <v>0</v>
      </c>
      <c r="AA2729" s="0" t="n">
        <f aca="false">IF(ISNUMBER($BX2729),IF($BX2729&gt;=2017,1,0),"")</f>
        <v>0</v>
      </c>
      <c r="AB2729" s="0" t="n">
        <f aca="false">IF(ISNUMBER($BX2729),IF($BX2729&gt;=2018,1,0),"")</f>
        <v>0</v>
      </c>
      <c r="AC2729" s="0" t="n">
        <f aca="false">IF(ISNUMBER($BX2729),IF($BX2729&gt;=2019,1,0),"")</f>
        <v>0</v>
      </c>
      <c r="AD2729" s="0" t="n">
        <f aca="false">IF($L2729&lt;&gt;"",IF($L2729&gt;2013,1,0),"")</f>
        <v>0</v>
      </c>
      <c r="AE2729" s="0" t="n">
        <f aca="false">IF($L2729&lt;&gt;"",1+IF($L2729&gt;2011,1,0)+IF($L2729&gt;2014,1,0),"")</f>
        <v>1</v>
      </c>
      <c r="AF2729" s="0" t="s">
        <v>87</v>
      </c>
      <c r="AG2729" s="0" t="s">
        <v>88</v>
      </c>
      <c r="AH2729" s="0" t="s">
        <v>89</v>
      </c>
      <c r="AI2729" s="0" t="s">
        <v>334</v>
      </c>
      <c r="AJ2729" s="0" t="s">
        <v>334</v>
      </c>
      <c r="AK2729" s="0" t="str">
        <f aca="false">IF(AND($CF2729&lt;&gt;"",IFERROR(INDEX(subsample_country_map!$B:$B,MATCH($CF2729,subsample_country_map!$A:$A,0)),"")&lt;&gt;""),INDEX(subsample_country_map!$B:$B,MATCH($CF2729,subsample_country_map!$A:$A,0)),INDEX(lookup!$AA:$AA,MATCH($A2729,lookup!$A:$A,0)))</f>
        <v>3_AsiaPac</v>
      </c>
      <c r="AL2729" s="0" t="str">
        <f aca="false">IF(AND($CF2729&lt;&gt;"",IFERROR(INDEX(subsample_country_map!$C:$C,MATCH($CF2729,subsample_country_map!$A:$A,0)),"")&lt;&gt;""),INDEX(subsample_country_map!$C:$C,MATCH($CF2729,subsample_country_map!$A:$A,0)),INDEX(lookup!$AB:$AB,MATCH($A2729,lookup!$A:$A,0)))</f>
        <v>2_developing</v>
      </c>
      <c r="AM2729" s="0" t="str">
        <f aca="false">IF(AND($CF2729&lt;&gt;"",IFERROR(INDEX(subsample_country_map!$D:$D,MATCH($CF2729,subsample_country_map!$A:$A,0)),"")&lt;&gt;""),INDEX(subsample_country_map!$D:$D,MATCH($CF2729,subsample_country_map!$A:$A,0)),INDEX(lookup!$AC:$AC,MATCH($A2729,lookup!$A:$A,0)))</f>
        <v>2_non_western</v>
      </c>
      <c r="AN2729" s="0" t="str">
        <f aca="false">IF(AND($CF2729&lt;&gt;"",IFERROR(INDEX(subsample_country_map!$E:$E,MATCH($CF2729,subsample_country_map!$A:$A,0)),"")&lt;&gt;""),INDEX(subsample_country_map!$E:$E,MATCH($CF2729,subsample_country_map!$A:$A,0)),INDEX(lookup!$AD:$AD,MATCH($A2729,lookup!$A:$A,0)))</f>
        <v>2_civil law</v>
      </c>
      <c r="AO2729" s="0" t="str">
        <f aca="false">INDEX(lookup!$Y:$Y,MATCH($A2729,lookup!$A:$A,0))</f>
        <v>0_published</v>
      </c>
      <c r="AP2729" s="0" t="str">
        <f aca="false">INDEX(lookup!$Z:$Z,MATCH($A2729,lookup!$A:$A,0))</f>
        <v>1_VHB high</v>
      </c>
      <c r="AQ2729" s="0" t="str">
        <f aca="false">INDEX(lookup!$W:$W,MATCH($A2729,lookup!$A:$A,0))</f>
        <v>3_mgmt</v>
      </c>
      <c r="AR2729" s="0" t="s">
        <v>2985</v>
      </c>
      <c r="AS2729" s="0" t="s">
        <v>8666</v>
      </c>
      <c r="BO2729" s="0" t="s">
        <v>769</v>
      </c>
      <c r="BP2729" s="0" t="s">
        <v>2977</v>
      </c>
      <c r="BQ2729" s="0" t="s">
        <v>2105</v>
      </c>
      <c r="BT2729" s="0" t="n">
        <v>0</v>
      </c>
      <c r="BV2729" s="0" t="n">
        <v>442</v>
      </c>
      <c r="BW2729" s="0" t="n">
        <v>2009</v>
      </c>
      <c r="BX2729" s="0" t="n">
        <v>2011</v>
      </c>
      <c r="BZ2729" s="0" t="n">
        <v>2010</v>
      </c>
      <c r="CA2729" s="0" t="n">
        <v>0</v>
      </c>
      <c r="CB2729" s="0" t="n">
        <v>0</v>
      </c>
      <c r="CC2729" s="0" t="n">
        <v>0</v>
      </c>
      <c r="CD2729" s="0" t="n">
        <v>-0.0524923040399452</v>
      </c>
      <c r="CE2729" s="0" t="n">
        <v>1</v>
      </c>
    </row>
    <row r="2730" customFormat="false" ht="15" hidden="false" customHeight="false" outlineLevel="0" collapsed="false">
      <c r="A2730" s="0" t="s">
        <v>2977</v>
      </c>
      <c r="B2730" s="0" t="n">
        <v>443</v>
      </c>
      <c r="C2730" s="0" t="n">
        <v>-0.0566764939752632</v>
      </c>
      <c r="D2730" s="0" t="n">
        <v>533</v>
      </c>
      <c r="E2730" s="0" t="n">
        <f aca="false">IF(ISNUMBER($BA2730),$BA2730,IF(AND(ISNUMBER($D2730),ISNUMBER($BW2730),ISNUMBER($BX2730)),$D2730*($BX2730-$BW2730+1),""))</f>
        <v>1599</v>
      </c>
      <c r="F2730" s="0" t="s">
        <v>8664</v>
      </c>
      <c r="G2730" s="0" t="s">
        <v>8663</v>
      </c>
      <c r="H2730" s="0" t="s">
        <v>118</v>
      </c>
      <c r="I2730" s="0" t="s">
        <v>119</v>
      </c>
      <c r="J2730" s="0" t="n">
        <f aca="false">IF($BW2730&lt;&gt;"",$BW2730,"")</f>
        <v>2009</v>
      </c>
      <c r="K2730" s="0" t="n">
        <f aca="false">IF($BX2730&lt;&gt;"",$BX2730,"")</f>
        <v>2011</v>
      </c>
      <c r="L2730" s="0" t="n">
        <f aca="false">IF(AND(ISNUMBER($BW2730),ISNUMBER($BX2730)),($BW2730+$BX2730)/2,"")</f>
        <v>2010</v>
      </c>
      <c r="M2730" s="0" t="n">
        <f aca="false">IF($L2730&lt;&gt;"",$L2730,"")</f>
        <v>2010</v>
      </c>
      <c r="N2730" s="0" t="n">
        <f aca="false">IF(AND(ISNUMBER($BW2730),ISNUMBER($BX2730)),MIN(1,MAX(0,($BX2730-2016+1)/($BX2730-$BW2730+1))),"")</f>
        <v>0</v>
      </c>
      <c r="O2730" s="0" t="n">
        <f aca="false">IF(AND(ISNUMBER($BW2730),ISNUMBER($BX2730)),MIN(1,MAX(0,($BX2730-2017+1)/($BX2730-$BW2730+1))),"")</f>
        <v>0</v>
      </c>
      <c r="P2730" s="0" t="n">
        <f aca="false">IF(AND(ISNUMBER($BW2730),ISNUMBER($BX2730)),MIN(1,MAX(0,($BX2730-2018+1)/($BX2730-$BW2730+1))),"")</f>
        <v>0</v>
      </c>
      <c r="Q2730" s="0" t="n">
        <f aca="false">IF(AND(ISNUMBER($BW2730),ISNUMBER($BX2730)),MIN(1,MAX(0,($BX2730-2019+1)/($BX2730-$BW2730+1))),"")</f>
        <v>0</v>
      </c>
      <c r="R2730" s="0" t="n">
        <f aca="false">IF(AND(ISNUMBER($BW2730),ISNUMBER($BX2730)),MIN(1,MAX(0,($BX2730-2016+1)/($BX2730-$BW2730+1))),"")</f>
        <v>0</v>
      </c>
      <c r="S2730" s="0" t="n">
        <f aca="false">IF($L2730&lt;&gt;"",IF($L2730&gt;=2015.5,1,0),"")</f>
        <v>0</v>
      </c>
      <c r="T2730" s="0" t="n">
        <f aca="false">IF($L2730&lt;&gt;"",IF($L2730&gt;=2016,1,0),"")</f>
        <v>0</v>
      </c>
      <c r="U2730" s="0" t="n">
        <f aca="false">IF(ISNUMBER($BX2730),IF($BX2730&gt;=2016,1,0),"")</f>
        <v>0</v>
      </c>
      <c r="V2730" s="0" t="n">
        <f aca="false">IF(ISNUMBER($BW2730),IF($BW2730&gt;=2016,1,0),"")</f>
        <v>0</v>
      </c>
      <c r="W2730" s="0" t="str">
        <f aca="false">IF(AND(ISNUMBER($BW2730),ISNUMBER($BX2730)),IF($BW2730&gt;=2016,"post-only",IF($BX2730&lt;2016,"pre-only","mixed")),"")</f>
        <v>pre-only</v>
      </c>
      <c r="X2730" s="0" t="n">
        <f aca="false">IF(AND(ISNUMBER($BW2730),ISNUMBER($BX2730)),MIN(1,MAX(0,($BX2730-2017+1)/($BX2730-$BW2730+1))),"")</f>
        <v>0</v>
      </c>
      <c r="Y2730" s="0" t="n">
        <f aca="false">IF(AND(ISNUMBER($BW2730),ISNUMBER($BX2730)),MIN(1,MAX(0,($BX2730-2018+1)/($BX2730-$BW2730+1))),"")</f>
        <v>0</v>
      </c>
      <c r="Z2730" s="0" t="n">
        <f aca="false">IF(AND(ISNUMBER($BW2730),ISNUMBER($BX2730)),MIN(1,MAX(0,($BX2730-2019+1)/($BX2730-$BW2730+1))),"")</f>
        <v>0</v>
      </c>
      <c r="AA2730" s="0" t="n">
        <f aca="false">IF(ISNUMBER($BX2730),IF($BX2730&gt;=2017,1,0),"")</f>
        <v>0</v>
      </c>
      <c r="AB2730" s="0" t="n">
        <f aca="false">IF(ISNUMBER($BX2730),IF($BX2730&gt;=2018,1,0),"")</f>
        <v>0</v>
      </c>
      <c r="AC2730" s="0" t="n">
        <f aca="false">IF(ISNUMBER($BX2730),IF($BX2730&gt;=2019,1,0),"")</f>
        <v>0</v>
      </c>
      <c r="AD2730" s="0" t="n">
        <f aca="false">IF($L2730&lt;&gt;"",IF($L2730&gt;2013,1,0),"")</f>
        <v>0</v>
      </c>
      <c r="AE2730" s="0" t="n">
        <f aca="false">IF($L2730&lt;&gt;"",1+IF($L2730&gt;2011,1,0)+IF($L2730&gt;2014,1,0),"")</f>
        <v>1</v>
      </c>
      <c r="AF2730" s="0" t="s">
        <v>87</v>
      </c>
      <c r="AG2730" s="0" t="s">
        <v>88</v>
      </c>
      <c r="AH2730" s="0" t="s">
        <v>89</v>
      </c>
      <c r="AI2730" s="0" t="s">
        <v>334</v>
      </c>
      <c r="AJ2730" s="0" t="s">
        <v>334</v>
      </c>
      <c r="AK2730" s="0" t="str">
        <f aca="false">IF(AND($CF2730&lt;&gt;"",IFERROR(INDEX(subsample_country_map!$B:$B,MATCH($CF2730,subsample_country_map!$A:$A,0)),"")&lt;&gt;""),INDEX(subsample_country_map!$B:$B,MATCH($CF2730,subsample_country_map!$A:$A,0)),INDEX(lookup!$AA:$AA,MATCH($A2730,lookup!$A:$A,0)))</f>
        <v>3_AsiaPac</v>
      </c>
      <c r="AL2730" s="0" t="str">
        <f aca="false">IF(AND($CF2730&lt;&gt;"",IFERROR(INDEX(subsample_country_map!$C:$C,MATCH($CF2730,subsample_country_map!$A:$A,0)),"")&lt;&gt;""),INDEX(subsample_country_map!$C:$C,MATCH($CF2730,subsample_country_map!$A:$A,0)),INDEX(lookup!$AB:$AB,MATCH($A2730,lookup!$A:$A,0)))</f>
        <v>2_developing</v>
      </c>
      <c r="AM2730" s="0" t="str">
        <f aca="false">IF(AND($CF2730&lt;&gt;"",IFERROR(INDEX(subsample_country_map!$D:$D,MATCH($CF2730,subsample_country_map!$A:$A,0)),"")&lt;&gt;""),INDEX(subsample_country_map!$D:$D,MATCH($CF2730,subsample_country_map!$A:$A,0)),INDEX(lookup!$AC:$AC,MATCH($A2730,lookup!$A:$A,0)))</f>
        <v>2_non_western</v>
      </c>
      <c r="AN2730" s="0" t="str">
        <f aca="false">IF(AND($CF2730&lt;&gt;"",IFERROR(INDEX(subsample_country_map!$E:$E,MATCH($CF2730,subsample_country_map!$A:$A,0)),"")&lt;&gt;""),INDEX(subsample_country_map!$E:$E,MATCH($CF2730,subsample_country_map!$A:$A,0)),INDEX(lookup!$AD:$AD,MATCH($A2730,lookup!$A:$A,0)))</f>
        <v>2_civil law</v>
      </c>
      <c r="AO2730" s="0" t="str">
        <f aca="false">INDEX(lookup!$Y:$Y,MATCH($A2730,lookup!$A:$A,0))</f>
        <v>0_published</v>
      </c>
      <c r="AP2730" s="0" t="str">
        <f aca="false">INDEX(lookup!$Z:$Z,MATCH($A2730,lookup!$A:$A,0))</f>
        <v>1_VHB high</v>
      </c>
      <c r="AQ2730" s="0" t="str">
        <f aca="false">INDEX(lookup!$W:$W,MATCH($A2730,lookup!$A:$A,0))</f>
        <v>3_mgmt</v>
      </c>
      <c r="AR2730" s="0" t="s">
        <v>2985</v>
      </c>
      <c r="AS2730" s="0" t="s">
        <v>8666</v>
      </c>
      <c r="BO2730" s="0" t="s">
        <v>769</v>
      </c>
      <c r="BP2730" s="0" t="s">
        <v>2977</v>
      </c>
      <c r="BQ2730" s="0" t="s">
        <v>2105</v>
      </c>
      <c r="BT2730" s="0" t="n">
        <v>0</v>
      </c>
      <c r="BV2730" s="0" t="n">
        <v>443</v>
      </c>
      <c r="BW2730" s="0" t="n">
        <v>2009</v>
      </c>
      <c r="BX2730" s="0" t="n">
        <v>2011</v>
      </c>
      <c r="BZ2730" s="0" t="n">
        <v>2010</v>
      </c>
      <c r="CA2730" s="0" t="n">
        <v>0</v>
      </c>
      <c r="CB2730" s="0" t="n">
        <v>0</v>
      </c>
      <c r="CC2730" s="0" t="n">
        <v>0</v>
      </c>
      <c r="CD2730" s="0" t="n">
        <v>-0.0567372970893643</v>
      </c>
      <c r="CE2730" s="0" t="n">
        <v>1</v>
      </c>
    </row>
    <row r="2731" customFormat="false" ht="15" hidden="false" customHeight="false" outlineLevel="0" collapsed="false">
      <c r="A2731" s="0" t="s">
        <v>2977</v>
      </c>
      <c r="B2731" s="0" t="n">
        <v>444</v>
      </c>
      <c r="C2731" s="0" t="n">
        <v>0.0648833149552756</v>
      </c>
      <c r="D2731" s="0" t="n">
        <v>533</v>
      </c>
      <c r="E2731" s="0" t="n">
        <f aca="false">IF(ISNUMBER($BA2731),$BA2731,IF(AND(ISNUMBER($D2731),ISNUMBER($BW2731),ISNUMBER($BX2731)),$D2731*($BX2731-$BW2731+1),""))</f>
        <v>1599</v>
      </c>
      <c r="F2731" s="0" t="s">
        <v>8664</v>
      </c>
      <c r="G2731" s="0" t="s">
        <v>8663</v>
      </c>
      <c r="H2731" s="0" t="s">
        <v>118</v>
      </c>
      <c r="I2731" s="0" t="s">
        <v>119</v>
      </c>
      <c r="J2731" s="0" t="n">
        <f aca="false">IF($BW2731&lt;&gt;"",$BW2731,"")</f>
        <v>2009</v>
      </c>
      <c r="K2731" s="0" t="n">
        <f aca="false">IF($BX2731&lt;&gt;"",$BX2731,"")</f>
        <v>2011</v>
      </c>
      <c r="L2731" s="0" t="n">
        <f aca="false">IF(AND(ISNUMBER($BW2731),ISNUMBER($BX2731)),($BW2731+$BX2731)/2,"")</f>
        <v>2010</v>
      </c>
      <c r="M2731" s="0" t="n">
        <f aca="false">IF($L2731&lt;&gt;"",$L2731,"")</f>
        <v>2010</v>
      </c>
      <c r="N2731" s="0" t="n">
        <f aca="false">IF(AND(ISNUMBER($BW2731),ISNUMBER($BX2731)),MIN(1,MAX(0,($BX2731-2016+1)/($BX2731-$BW2731+1))),"")</f>
        <v>0</v>
      </c>
      <c r="O2731" s="0" t="n">
        <f aca="false">IF(AND(ISNUMBER($BW2731),ISNUMBER($BX2731)),MIN(1,MAX(0,($BX2731-2017+1)/($BX2731-$BW2731+1))),"")</f>
        <v>0</v>
      </c>
      <c r="P2731" s="0" t="n">
        <f aca="false">IF(AND(ISNUMBER($BW2731),ISNUMBER($BX2731)),MIN(1,MAX(0,($BX2731-2018+1)/($BX2731-$BW2731+1))),"")</f>
        <v>0</v>
      </c>
      <c r="Q2731" s="0" t="n">
        <f aca="false">IF(AND(ISNUMBER($BW2731),ISNUMBER($BX2731)),MIN(1,MAX(0,($BX2731-2019+1)/($BX2731-$BW2731+1))),"")</f>
        <v>0</v>
      </c>
      <c r="R2731" s="0" t="n">
        <f aca="false">IF(AND(ISNUMBER($BW2731),ISNUMBER($BX2731)),MIN(1,MAX(0,($BX2731-2016+1)/($BX2731-$BW2731+1))),"")</f>
        <v>0</v>
      </c>
      <c r="S2731" s="0" t="n">
        <f aca="false">IF($L2731&lt;&gt;"",IF($L2731&gt;=2015.5,1,0),"")</f>
        <v>0</v>
      </c>
      <c r="T2731" s="0" t="n">
        <f aca="false">IF($L2731&lt;&gt;"",IF($L2731&gt;=2016,1,0),"")</f>
        <v>0</v>
      </c>
      <c r="U2731" s="0" t="n">
        <f aca="false">IF(ISNUMBER($BX2731),IF($BX2731&gt;=2016,1,0),"")</f>
        <v>0</v>
      </c>
      <c r="V2731" s="0" t="n">
        <f aca="false">IF(ISNUMBER($BW2731),IF($BW2731&gt;=2016,1,0),"")</f>
        <v>0</v>
      </c>
      <c r="W2731" s="0" t="str">
        <f aca="false">IF(AND(ISNUMBER($BW2731),ISNUMBER($BX2731)),IF($BW2731&gt;=2016,"post-only",IF($BX2731&lt;2016,"pre-only","mixed")),"")</f>
        <v>pre-only</v>
      </c>
      <c r="X2731" s="0" t="n">
        <f aca="false">IF(AND(ISNUMBER($BW2731),ISNUMBER($BX2731)),MIN(1,MAX(0,($BX2731-2017+1)/($BX2731-$BW2731+1))),"")</f>
        <v>0</v>
      </c>
      <c r="Y2731" s="0" t="n">
        <f aca="false">IF(AND(ISNUMBER($BW2731),ISNUMBER($BX2731)),MIN(1,MAX(0,($BX2731-2018+1)/($BX2731-$BW2731+1))),"")</f>
        <v>0</v>
      </c>
      <c r="Z2731" s="0" t="n">
        <f aca="false">IF(AND(ISNUMBER($BW2731),ISNUMBER($BX2731)),MIN(1,MAX(0,($BX2731-2019+1)/($BX2731-$BW2731+1))),"")</f>
        <v>0</v>
      </c>
      <c r="AA2731" s="0" t="n">
        <f aca="false">IF(ISNUMBER($BX2731),IF($BX2731&gt;=2017,1,0),"")</f>
        <v>0</v>
      </c>
      <c r="AB2731" s="0" t="n">
        <f aca="false">IF(ISNUMBER($BX2731),IF($BX2731&gt;=2018,1,0),"")</f>
        <v>0</v>
      </c>
      <c r="AC2731" s="0" t="n">
        <f aca="false">IF(ISNUMBER($BX2731),IF($BX2731&gt;=2019,1,0),"")</f>
        <v>0</v>
      </c>
      <c r="AD2731" s="0" t="n">
        <f aca="false">IF($L2731&lt;&gt;"",IF($L2731&gt;2013,1,0),"")</f>
        <v>0</v>
      </c>
      <c r="AE2731" s="0" t="n">
        <f aca="false">IF($L2731&lt;&gt;"",1+IF($L2731&gt;2011,1,0)+IF($L2731&gt;2014,1,0),"")</f>
        <v>1</v>
      </c>
      <c r="AF2731" s="0" t="s">
        <v>87</v>
      </c>
      <c r="AG2731" s="0" t="s">
        <v>88</v>
      </c>
      <c r="AH2731" s="0" t="s">
        <v>89</v>
      </c>
      <c r="AI2731" s="0" t="s">
        <v>334</v>
      </c>
      <c r="AJ2731" s="0" t="s">
        <v>334</v>
      </c>
      <c r="AK2731" s="0" t="str">
        <f aca="false">IF(AND($CF2731&lt;&gt;"",IFERROR(INDEX(subsample_country_map!$B:$B,MATCH($CF2731,subsample_country_map!$A:$A,0)),"")&lt;&gt;""),INDEX(subsample_country_map!$B:$B,MATCH($CF2731,subsample_country_map!$A:$A,0)),INDEX(lookup!$AA:$AA,MATCH($A2731,lookup!$A:$A,0)))</f>
        <v>3_AsiaPac</v>
      </c>
      <c r="AL2731" s="0" t="str">
        <f aca="false">IF(AND($CF2731&lt;&gt;"",IFERROR(INDEX(subsample_country_map!$C:$C,MATCH($CF2731,subsample_country_map!$A:$A,0)),"")&lt;&gt;""),INDEX(subsample_country_map!$C:$C,MATCH($CF2731,subsample_country_map!$A:$A,0)),INDEX(lookup!$AB:$AB,MATCH($A2731,lookup!$A:$A,0)))</f>
        <v>2_developing</v>
      </c>
      <c r="AM2731" s="0" t="str">
        <f aca="false">IF(AND($CF2731&lt;&gt;"",IFERROR(INDEX(subsample_country_map!$D:$D,MATCH($CF2731,subsample_country_map!$A:$A,0)),"")&lt;&gt;""),INDEX(subsample_country_map!$D:$D,MATCH($CF2731,subsample_country_map!$A:$A,0)),INDEX(lookup!$AC:$AC,MATCH($A2731,lookup!$A:$A,0)))</f>
        <v>2_non_western</v>
      </c>
      <c r="AN2731" s="0" t="str">
        <f aca="false">IF(AND($CF2731&lt;&gt;"",IFERROR(INDEX(subsample_country_map!$E:$E,MATCH($CF2731,subsample_country_map!$A:$A,0)),"")&lt;&gt;""),INDEX(subsample_country_map!$E:$E,MATCH($CF2731,subsample_country_map!$A:$A,0)),INDEX(lookup!$AD:$AD,MATCH($A2731,lookup!$A:$A,0)))</f>
        <v>2_civil law</v>
      </c>
      <c r="AO2731" s="0" t="str">
        <f aca="false">INDEX(lookup!$Y:$Y,MATCH($A2731,lookup!$A:$A,0))</f>
        <v>0_published</v>
      </c>
      <c r="AP2731" s="0" t="str">
        <f aca="false">INDEX(lookup!$Z:$Z,MATCH($A2731,lookup!$A:$A,0))</f>
        <v>1_VHB high</v>
      </c>
      <c r="AQ2731" s="0" t="str">
        <f aca="false">INDEX(lookup!$W:$W,MATCH($A2731,lookup!$A:$A,0))</f>
        <v>3_mgmt</v>
      </c>
      <c r="AR2731" s="0" t="s">
        <v>2985</v>
      </c>
      <c r="AS2731" s="0" t="s">
        <v>8666</v>
      </c>
      <c r="BO2731" s="0" t="s">
        <v>769</v>
      </c>
      <c r="BP2731" s="0" t="s">
        <v>2977</v>
      </c>
      <c r="BQ2731" s="0" t="s">
        <v>2105</v>
      </c>
      <c r="BT2731" s="0" t="n">
        <v>0</v>
      </c>
      <c r="BV2731" s="0" t="n">
        <v>444</v>
      </c>
      <c r="BW2731" s="0" t="n">
        <v>2009</v>
      </c>
      <c r="BX2731" s="0" t="n">
        <v>2011</v>
      </c>
      <c r="BZ2731" s="0" t="n">
        <v>2010</v>
      </c>
      <c r="CA2731" s="0" t="n">
        <v>0</v>
      </c>
      <c r="CB2731" s="0" t="n">
        <v>0</v>
      </c>
      <c r="CC2731" s="0" t="n">
        <v>0</v>
      </c>
      <c r="CD2731" s="0" t="n">
        <v>0.0649745951886261</v>
      </c>
      <c r="CE2731" s="0" t="n">
        <v>1</v>
      </c>
    </row>
    <row r="2732" customFormat="false" ht="15" hidden="false" customHeight="false" outlineLevel="0" collapsed="false">
      <c r="A2732" s="0" t="s">
        <v>3323</v>
      </c>
      <c r="B2732" s="0" t="n">
        <v>447</v>
      </c>
      <c r="C2732" s="0" t="n">
        <v>-0.0295178996028257</v>
      </c>
      <c r="D2732" s="0" t="n">
        <v>560</v>
      </c>
      <c r="E2732" s="0" t="n">
        <f aca="false">IF(ISNUMBER($BA2732),$BA2732,IF(AND(ISNUMBER($D2732),ISNUMBER($BW2732),ISNUMBER($BX2732)),$D2732*($BX2732-$BW2732+1),""))</f>
        <v>5600</v>
      </c>
      <c r="F2732" s="0" t="s">
        <v>8663</v>
      </c>
      <c r="G2732" s="0" t="s">
        <v>8664</v>
      </c>
      <c r="H2732" s="0" t="s">
        <v>118</v>
      </c>
      <c r="I2732" s="0" t="s">
        <v>344</v>
      </c>
      <c r="J2732" s="0" t="n">
        <f aca="false">IF($BW2732&lt;&gt;"",$BW2732,"")</f>
        <v>2006</v>
      </c>
      <c r="K2732" s="0" t="n">
        <f aca="false">IF($BX2732&lt;&gt;"",$BX2732,"")</f>
        <v>2015</v>
      </c>
      <c r="L2732" s="0" t="n">
        <f aca="false">IF(AND(ISNUMBER($BW2732),ISNUMBER($BX2732)),($BW2732+$BX2732)/2,"")</f>
        <v>2010.5</v>
      </c>
      <c r="M2732" s="0" t="n">
        <f aca="false">IF($L2732&lt;&gt;"",$L2732,"")</f>
        <v>2010.5</v>
      </c>
      <c r="N2732" s="0" t="n">
        <f aca="false">IF(AND(ISNUMBER($BW2732),ISNUMBER($BX2732)),MIN(1,MAX(0,($BX2732-2016+1)/($BX2732-$BW2732+1))),"")</f>
        <v>0</v>
      </c>
      <c r="O2732" s="0" t="n">
        <f aca="false">IF(AND(ISNUMBER($BW2732),ISNUMBER($BX2732)),MIN(1,MAX(0,($BX2732-2017+1)/($BX2732-$BW2732+1))),"")</f>
        <v>0</v>
      </c>
      <c r="P2732" s="0" t="n">
        <f aca="false">IF(AND(ISNUMBER($BW2732),ISNUMBER($BX2732)),MIN(1,MAX(0,($BX2732-2018+1)/($BX2732-$BW2732+1))),"")</f>
        <v>0</v>
      </c>
      <c r="Q2732" s="0" t="n">
        <f aca="false">IF(AND(ISNUMBER($BW2732),ISNUMBER($BX2732)),MIN(1,MAX(0,($BX2732-2019+1)/($BX2732-$BW2732+1))),"")</f>
        <v>0</v>
      </c>
      <c r="R2732" s="0" t="n">
        <f aca="false">IF(AND(ISNUMBER($BW2732),ISNUMBER($BX2732)),MIN(1,MAX(0,($BX2732-2016+1)/($BX2732-$BW2732+1))),"")</f>
        <v>0</v>
      </c>
      <c r="S2732" s="0" t="n">
        <f aca="false">IF($L2732&lt;&gt;"",IF($L2732&gt;=2015.5,1,0),"")</f>
        <v>0</v>
      </c>
      <c r="T2732" s="0" t="n">
        <f aca="false">IF($L2732&lt;&gt;"",IF($L2732&gt;=2016,1,0),"")</f>
        <v>0</v>
      </c>
      <c r="U2732" s="0" t="n">
        <f aca="false">IF(ISNUMBER($BX2732),IF($BX2732&gt;=2016,1,0),"")</f>
        <v>0</v>
      </c>
      <c r="V2732" s="0" t="n">
        <f aca="false">IF(ISNUMBER($BW2732),IF($BW2732&gt;=2016,1,0),"")</f>
        <v>0</v>
      </c>
      <c r="W2732" s="0" t="str">
        <f aca="false">IF(AND(ISNUMBER($BW2732),ISNUMBER($BX2732)),IF($BW2732&gt;=2016,"post-only",IF($BX2732&lt;2016,"pre-only","mixed")),"")</f>
        <v>pre-only</v>
      </c>
      <c r="X2732" s="0" t="n">
        <f aca="false">IF(AND(ISNUMBER($BW2732),ISNUMBER($BX2732)),MIN(1,MAX(0,($BX2732-2017+1)/($BX2732-$BW2732+1))),"")</f>
        <v>0</v>
      </c>
      <c r="Y2732" s="0" t="n">
        <f aca="false">IF(AND(ISNUMBER($BW2732),ISNUMBER($BX2732)),MIN(1,MAX(0,($BX2732-2018+1)/($BX2732-$BW2732+1))),"")</f>
        <v>0</v>
      </c>
      <c r="Z2732" s="0" t="n">
        <f aca="false">IF(AND(ISNUMBER($BW2732),ISNUMBER($BX2732)),MIN(1,MAX(0,($BX2732-2019+1)/($BX2732-$BW2732+1))),"")</f>
        <v>0</v>
      </c>
      <c r="AA2732" s="0" t="n">
        <f aca="false">IF(ISNUMBER($BX2732),IF($BX2732&gt;=2017,1,0),"")</f>
        <v>0</v>
      </c>
      <c r="AB2732" s="0" t="n">
        <f aca="false">IF(ISNUMBER($BX2732),IF($BX2732&gt;=2018,1,0),"")</f>
        <v>0</v>
      </c>
      <c r="AC2732" s="0" t="n">
        <f aca="false">IF(ISNUMBER($BX2732),IF($BX2732&gt;=2019,1,0),"")</f>
        <v>0</v>
      </c>
      <c r="AD2732" s="0" t="n">
        <f aca="false">IF($L2732&lt;&gt;"",IF($L2732&gt;2013,1,0),"")</f>
        <v>0</v>
      </c>
      <c r="AE2732" s="0" t="n">
        <f aca="false">IF($L2732&lt;&gt;"",1+IF($L2732&gt;2011,1,0)+IF($L2732&gt;2014,1,0),"")</f>
        <v>1</v>
      </c>
      <c r="AF2732" s="0" t="s">
        <v>87</v>
      </c>
      <c r="AG2732" s="0" t="s">
        <v>88</v>
      </c>
      <c r="AH2732" s="0" t="s">
        <v>89</v>
      </c>
      <c r="AI2732" s="0" t="s">
        <v>497</v>
      </c>
      <c r="AJ2732" s="0" t="s">
        <v>334</v>
      </c>
      <c r="AK2732" s="0" t="str">
        <f aca="false">IF(AND($CF2732&lt;&gt;"",IFERROR(INDEX(subsample_country_map!$B:$B,MATCH($CF2732,subsample_country_map!$A:$A,0)),"")&lt;&gt;""),INDEX(subsample_country_map!$B:$B,MATCH($CF2732,subsample_country_map!$A:$A,0)),INDEX(lookup!$AA:$AA,MATCH($A2732,lookup!$A:$A,0)))</f>
        <v>1_US</v>
      </c>
      <c r="AL2732" s="0" t="str">
        <f aca="false">IF(AND($CF2732&lt;&gt;"",IFERROR(INDEX(subsample_country_map!$C:$C,MATCH($CF2732,subsample_country_map!$A:$A,0)),"")&lt;&gt;""),INDEX(subsample_country_map!$C:$C,MATCH($CF2732,subsample_country_map!$A:$A,0)),INDEX(lookup!$AB:$AB,MATCH($A2732,lookup!$A:$A,0)))</f>
        <v>1_developed</v>
      </c>
      <c r="AM2732" s="0" t="str">
        <f aca="false">IF(AND($CF2732&lt;&gt;"",IFERROR(INDEX(subsample_country_map!$D:$D,MATCH($CF2732,subsample_country_map!$A:$A,0)),"")&lt;&gt;""),INDEX(subsample_country_map!$D:$D,MATCH($CF2732,subsample_country_map!$A:$A,0)),INDEX(lookup!$AC:$AC,MATCH($A2732,lookup!$A:$A,0)))</f>
        <v>1_western</v>
      </c>
      <c r="AN2732" s="0" t="str">
        <f aca="false">IF(AND($CF2732&lt;&gt;"",IFERROR(INDEX(subsample_country_map!$E:$E,MATCH($CF2732,subsample_country_map!$A:$A,0)),"")&lt;&gt;""),INDEX(subsample_country_map!$E:$E,MATCH($CF2732,subsample_country_map!$A:$A,0)),INDEX(lookup!$AD:$AD,MATCH($A2732,lookup!$A:$A,0)))</f>
        <v>1_common law</v>
      </c>
      <c r="AO2732" s="0" t="str">
        <f aca="false">INDEX(lookup!$Y:$Y,MATCH($A2732,lookup!$A:$A,0))</f>
        <v>0_published</v>
      </c>
      <c r="AP2732" s="0" t="str">
        <f aca="false">INDEX(lookup!$Z:$Z,MATCH($A2732,lookup!$A:$A,0))</f>
        <v>1_VHB high</v>
      </c>
      <c r="AQ2732" s="0" t="str">
        <f aca="false">INDEX(lookup!$W:$W,MATCH($A2732,lookup!$A:$A,0))</f>
        <v>1_fin/acc/econ</v>
      </c>
      <c r="AR2732" s="0" t="s">
        <v>343</v>
      </c>
      <c r="AS2732" s="0" t="s">
        <v>2105</v>
      </c>
      <c r="BO2732" s="0" t="s">
        <v>769</v>
      </c>
      <c r="BP2732" s="0" t="s">
        <v>3323</v>
      </c>
      <c r="BQ2732" s="0" t="s">
        <v>2105</v>
      </c>
      <c r="BS2732" s="0" t="s">
        <v>3332</v>
      </c>
      <c r="BT2732" s="0" t="n">
        <v>0</v>
      </c>
      <c r="BV2732" s="0" t="n">
        <v>447</v>
      </c>
      <c r="BW2732" s="0" t="n">
        <v>2006</v>
      </c>
      <c r="BX2732" s="0" t="n">
        <v>2015</v>
      </c>
      <c r="BZ2732" s="0" t="n">
        <v>2010.5</v>
      </c>
      <c r="CA2732" s="0" t="n">
        <v>0</v>
      </c>
      <c r="CB2732" s="0" t="n">
        <v>0</v>
      </c>
      <c r="CC2732" s="0" t="n">
        <v>0</v>
      </c>
      <c r="CD2732" s="0" t="n">
        <v>-0.0295264771323825</v>
      </c>
      <c r="CE2732" s="0" t="n">
        <v>1</v>
      </c>
    </row>
    <row r="2733" customFormat="false" ht="15" hidden="false" customHeight="false" outlineLevel="0" collapsed="false">
      <c r="A2733" s="0" t="s">
        <v>3323</v>
      </c>
      <c r="B2733" s="0" t="n">
        <v>448</v>
      </c>
      <c r="C2733" s="0" t="n">
        <v>-0.0298819946973085</v>
      </c>
      <c r="D2733" s="0" t="n">
        <v>560</v>
      </c>
      <c r="E2733" s="0" t="n">
        <f aca="false">IF(ISNUMBER($BA2733),$BA2733,IF(AND(ISNUMBER($D2733),ISNUMBER($BW2733),ISNUMBER($BX2733)),$D2733*($BX2733-$BW2733+1),""))</f>
        <v>5600</v>
      </c>
      <c r="F2733" s="0" t="s">
        <v>8663</v>
      </c>
      <c r="G2733" s="0" t="s">
        <v>8664</v>
      </c>
      <c r="H2733" s="0" t="s">
        <v>118</v>
      </c>
      <c r="I2733" s="0" t="s">
        <v>344</v>
      </c>
      <c r="J2733" s="0" t="n">
        <f aca="false">IF($BW2733&lt;&gt;"",$BW2733,"")</f>
        <v>2006</v>
      </c>
      <c r="K2733" s="0" t="n">
        <f aca="false">IF($BX2733&lt;&gt;"",$BX2733,"")</f>
        <v>2015</v>
      </c>
      <c r="L2733" s="0" t="n">
        <f aca="false">IF(AND(ISNUMBER($BW2733),ISNUMBER($BX2733)),($BW2733+$BX2733)/2,"")</f>
        <v>2010.5</v>
      </c>
      <c r="M2733" s="0" t="n">
        <f aca="false">IF($L2733&lt;&gt;"",$L2733,"")</f>
        <v>2010.5</v>
      </c>
      <c r="N2733" s="0" t="n">
        <f aca="false">IF(AND(ISNUMBER($BW2733),ISNUMBER($BX2733)),MIN(1,MAX(0,($BX2733-2016+1)/($BX2733-$BW2733+1))),"")</f>
        <v>0</v>
      </c>
      <c r="O2733" s="0" t="n">
        <f aca="false">IF(AND(ISNUMBER($BW2733),ISNUMBER($BX2733)),MIN(1,MAX(0,($BX2733-2017+1)/($BX2733-$BW2733+1))),"")</f>
        <v>0</v>
      </c>
      <c r="P2733" s="0" t="n">
        <f aca="false">IF(AND(ISNUMBER($BW2733),ISNUMBER($BX2733)),MIN(1,MAX(0,($BX2733-2018+1)/($BX2733-$BW2733+1))),"")</f>
        <v>0</v>
      </c>
      <c r="Q2733" s="0" t="n">
        <f aca="false">IF(AND(ISNUMBER($BW2733),ISNUMBER($BX2733)),MIN(1,MAX(0,($BX2733-2019+1)/($BX2733-$BW2733+1))),"")</f>
        <v>0</v>
      </c>
      <c r="R2733" s="0" t="n">
        <f aca="false">IF(AND(ISNUMBER($BW2733),ISNUMBER($BX2733)),MIN(1,MAX(0,($BX2733-2016+1)/($BX2733-$BW2733+1))),"")</f>
        <v>0</v>
      </c>
      <c r="S2733" s="0" t="n">
        <f aca="false">IF($L2733&lt;&gt;"",IF($L2733&gt;=2015.5,1,0),"")</f>
        <v>0</v>
      </c>
      <c r="T2733" s="0" t="n">
        <f aca="false">IF($L2733&lt;&gt;"",IF($L2733&gt;=2016,1,0),"")</f>
        <v>0</v>
      </c>
      <c r="U2733" s="0" t="n">
        <f aca="false">IF(ISNUMBER($BX2733),IF($BX2733&gt;=2016,1,0),"")</f>
        <v>0</v>
      </c>
      <c r="V2733" s="0" t="n">
        <f aca="false">IF(ISNUMBER($BW2733),IF($BW2733&gt;=2016,1,0),"")</f>
        <v>0</v>
      </c>
      <c r="W2733" s="0" t="str">
        <f aca="false">IF(AND(ISNUMBER($BW2733),ISNUMBER($BX2733)),IF($BW2733&gt;=2016,"post-only",IF($BX2733&lt;2016,"pre-only","mixed")),"")</f>
        <v>pre-only</v>
      </c>
      <c r="X2733" s="0" t="n">
        <f aca="false">IF(AND(ISNUMBER($BW2733),ISNUMBER($BX2733)),MIN(1,MAX(0,($BX2733-2017+1)/($BX2733-$BW2733+1))),"")</f>
        <v>0</v>
      </c>
      <c r="Y2733" s="0" t="n">
        <f aca="false">IF(AND(ISNUMBER($BW2733),ISNUMBER($BX2733)),MIN(1,MAX(0,($BX2733-2018+1)/($BX2733-$BW2733+1))),"")</f>
        <v>0</v>
      </c>
      <c r="Z2733" s="0" t="n">
        <f aca="false">IF(AND(ISNUMBER($BW2733),ISNUMBER($BX2733)),MIN(1,MAX(0,($BX2733-2019+1)/($BX2733-$BW2733+1))),"")</f>
        <v>0</v>
      </c>
      <c r="AA2733" s="0" t="n">
        <f aca="false">IF(ISNUMBER($BX2733),IF($BX2733&gt;=2017,1,0),"")</f>
        <v>0</v>
      </c>
      <c r="AB2733" s="0" t="n">
        <f aca="false">IF(ISNUMBER($BX2733),IF($BX2733&gt;=2018,1,0),"")</f>
        <v>0</v>
      </c>
      <c r="AC2733" s="0" t="n">
        <f aca="false">IF(ISNUMBER($BX2733),IF($BX2733&gt;=2019,1,0),"")</f>
        <v>0</v>
      </c>
      <c r="AD2733" s="0" t="n">
        <f aca="false">IF($L2733&lt;&gt;"",IF($L2733&gt;2013,1,0),"")</f>
        <v>0</v>
      </c>
      <c r="AE2733" s="0" t="n">
        <f aca="false">IF($L2733&lt;&gt;"",1+IF($L2733&gt;2011,1,0)+IF($L2733&gt;2014,1,0),"")</f>
        <v>1</v>
      </c>
      <c r="AF2733" s="0" t="s">
        <v>87</v>
      </c>
      <c r="AG2733" s="0" t="s">
        <v>88</v>
      </c>
      <c r="AH2733" s="0" t="s">
        <v>89</v>
      </c>
      <c r="AI2733" s="0" t="s">
        <v>497</v>
      </c>
      <c r="AJ2733" s="0" t="s">
        <v>334</v>
      </c>
      <c r="AK2733" s="0" t="str">
        <f aca="false">IF(AND($CF2733&lt;&gt;"",IFERROR(INDEX(subsample_country_map!$B:$B,MATCH($CF2733,subsample_country_map!$A:$A,0)),"")&lt;&gt;""),INDEX(subsample_country_map!$B:$B,MATCH($CF2733,subsample_country_map!$A:$A,0)),INDEX(lookup!$AA:$AA,MATCH($A2733,lookup!$A:$A,0)))</f>
        <v>1_US</v>
      </c>
      <c r="AL2733" s="0" t="str">
        <f aca="false">IF(AND($CF2733&lt;&gt;"",IFERROR(INDEX(subsample_country_map!$C:$C,MATCH($CF2733,subsample_country_map!$A:$A,0)),"")&lt;&gt;""),INDEX(subsample_country_map!$C:$C,MATCH($CF2733,subsample_country_map!$A:$A,0)),INDEX(lookup!$AB:$AB,MATCH($A2733,lookup!$A:$A,0)))</f>
        <v>1_developed</v>
      </c>
      <c r="AM2733" s="0" t="str">
        <f aca="false">IF(AND($CF2733&lt;&gt;"",IFERROR(INDEX(subsample_country_map!$D:$D,MATCH($CF2733,subsample_country_map!$A:$A,0)),"")&lt;&gt;""),INDEX(subsample_country_map!$D:$D,MATCH($CF2733,subsample_country_map!$A:$A,0)),INDEX(lookup!$AC:$AC,MATCH($A2733,lookup!$A:$A,0)))</f>
        <v>1_western</v>
      </c>
      <c r="AN2733" s="0" t="str">
        <f aca="false">IF(AND($CF2733&lt;&gt;"",IFERROR(INDEX(subsample_country_map!$E:$E,MATCH($CF2733,subsample_country_map!$A:$A,0)),"")&lt;&gt;""),INDEX(subsample_country_map!$E:$E,MATCH($CF2733,subsample_country_map!$A:$A,0)),INDEX(lookup!$AD:$AD,MATCH($A2733,lookup!$A:$A,0)))</f>
        <v>1_common law</v>
      </c>
      <c r="AO2733" s="0" t="str">
        <f aca="false">INDEX(lookup!$Y:$Y,MATCH($A2733,lookup!$A:$A,0))</f>
        <v>0_published</v>
      </c>
      <c r="AP2733" s="0" t="str">
        <f aca="false">INDEX(lookup!$Z:$Z,MATCH($A2733,lookup!$A:$A,0))</f>
        <v>1_VHB high</v>
      </c>
      <c r="AQ2733" s="0" t="str">
        <f aca="false">INDEX(lookup!$W:$W,MATCH($A2733,lookup!$A:$A,0))</f>
        <v>1_fin/acc/econ</v>
      </c>
      <c r="AR2733" s="0" t="s">
        <v>343</v>
      </c>
      <c r="AS2733" s="0" t="s">
        <v>2105</v>
      </c>
      <c r="BO2733" s="0" t="s">
        <v>769</v>
      </c>
      <c r="BP2733" s="0" t="s">
        <v>3323</v>
      </c>
      <c r="BQ2733" s="0" t="s">
        <v>2105</v>
      </c>
      <c r="BS2733" s="0" t="s">
        <v>3332</v>
      </c>
      <c r="BT2733" s="0" t="n">
        <v>0</v>
      </c>
      <c r="BV2733" s="0" t="n">
        <v>448</v>
      </c>
      <c r="BW2733" s="0" t="n">
        <v>2006</v>
      </c>
      <c r="BX2733" s="0" t="n">
        <v>2015</v>
      </c>
      <c r="BZ2733" s="0" t="n">
        <v>2010.5</v>
      </c>
      <c r="CA2733" s="0" t="n">
        <v>0</v>
      </c>
      <c r="CB2733" s="0" t="n">
        <v>0</v>
      </c>
      <c r="CC2733" s="0" t="n">
        <v>0</v>
      </c>
      <c r="CD2733" s="0" t="n">
        <v>-0.0298908936779519</v>
      </c>
      <c r="CE2733" s="0" t="n">
        <v>1</v>
      </c>
    </row>
    <row r="2734" customFormat="false" ht="15" hidden="false" customHeight="false" outlineLevel="0" collapsed="false">
      <c r="A2734" s="0" t="s">
        <v>3323</v>
      </c>
      <c r="B2734" s="0" t="n">
        <v>453</v>
      </c>
      <c r="C2734" s="0" t="n">
        <v>-0.0289177489678771</v>
      </c>
      <c r="D2734" s="0" t="n">
        <v>24</v>
      </c>
      <c r="E2734" s="0" t="n">
        <f aca="false">IF(ISNUMBER($BA2734),$BA2734,IF(AND(ISNUMBER($D2734),ISNUMBER($BW2734),ISNUMBER($BX2734)),$D2734*($BX2734-$BW2734+1),""))</f>
        <v>240</v>
      </c>
      <c r="F2734" s="0" t="s">
        <v>8663</v>
      </c>
      <c r="G2734" s="0" t="s">
        <v>8664</v>
      </c>
      <c r="H2734" s="0" t="s">
        <v>118</v>
      </c>
      <c r="I2734" s="0" t="s">
        <v>344</v>
      </c>
      <c r="J2734" s="0" t="n">
        <f aca="false">IF($BW2734&lt;&gt;"",$BW2734,"")</f>
        <v>2006</v>
      </c>
      <c r="K2734" s="0" t="n">
        <f aca="false">IF($BX2734&lt;&gt;"",$BX2734,"")</f>
        <v>2015</v>
      </c>
      <c r="L2734" s="0" t="n">
        <f aca="false">IF(AND(ISNUMBER($BW2734),ISNUMBER($BX2734)),($BW2734+$BX2734)/2,"")</f>
        <v>2010.5</v>
      </c>
      <c r="M2734" s="0" t="n">
        <f aca="false">IF($L2734&lt;&gt;"",$L2734,"")</f>
        <v>2010.5</v>
      </c>
      <c r="N2734" s="0" t="n">
        <f aca="false">IF(AND(ISNUMBER($BW2734),ISNUMBER($BX2734)),MIN(1,MAX(0,($BX2734-2016+1)/($BX2734-$BW2734+1))),"")</f>
        <v>0</v>
      </c>
      <c r="O2734" s="0" t="n">
        <f aca="false">IF(AND(ISNUMBER($BW2734),ISNUMBER($BX2734)),MIN(1,MAX(0,($BX2734-2017+1)/($BX2734-$BW2734+1))),"")</f>
        <v>0</v>
      </c>
      <c r="P2734" s="0" t="n">
        <f aca="false">IF(AND(ISNUMBER($BW2734),ISNUMBER($BX2734)),MIN(1,MAX(0,($BX2734-2018+1)/($BX2734-$BW2734+1))),"")</f>
        <v>0</v>
      </c>
      <c r="Q2734" s="0" t="n">
        <f aca="false">IF(AND(ISNUMBER($BW2734),ISNUMBER($BX2734)),MIN(1,MAX(0,($BX2734-2019+1)/($BX2734-$BW2734+1))),"")</f>
        <v>0</v>
      </c>
      <c r="R2734" s="0" t="n">
        <f aca="false">IF(AND(ISNUMBER($BW2734),ISNUMBER($BX2734)),MIN(1,MAX(0,($BX2734-2016+1)/($BX2734-$BW2734+1))),"")</f>
        <v>0</v>
      </c>
      <c r="S2734" s="0" t="n">
        <f aca="false">IF($L2734&lt;&gt;"",IF($L2734&gt;=2015.5,1,0),"")</f>
        <v>0</v>
      </c>
      <c r="T2734" s="0" t="n">
        <f aca="false">IF($L2734&lt;&gt;"",IF($L2734&gt;=2016,1,0),"")</f>
        <v>0</v>
      </c>
      <c r="U2734" s="0" t="n">
        <f aca="false">IF(ISNUMBER($BX2734),IF($BX2734&gt;=2016,1,0),"")</f>
        <v>0</v>
      </c>
      <c r="V2734" s="0" t="n">
        <f aca="false">IF(ISNUMBER($BW2734),IF($BW2734&gt;=2016,1,0),"")</f>
        <v>0</v>
      </c>
      <c r="W2734" s="0" t="str">
        <f aca="false">IF(AND(ISNUMBER($BW2734),ISNUMBER($BX2734)),IF($BW2734&gt;=2016,"post-only",IF($BX2734&lt;2016,"pre-only","mixed")),"")</f>
        <v>pre-only</v>
      </c>
      <c r="X2734" s="0" t="n">
        <f aca="false">IF(AND(ISNUMBER($BW2734),ISNUMBER($BX2734)),MIN(1,MAX(0,($BX2734-2017+1)/($BX2734-$BW2734+1))),"")</f>
        <v>0</v>
      </c>
      <c r="Y2734" s="0" t="n">
        <f aca="false">IF(AND(ISNUMBER($BW2734),ISNUMBER($BX2734)),MIN(1,MAX(0,($BX2734-2018+1)/($BX2734-$BW2734+1))),"")</f>
        <v>0</v>
      </c>
      <c r="Z2734" s="0" t="n">
        <f aca="false">IF(AND(ISNUMBER($BW2734),ISNUMBER($BX2734)),MIN(1,MAX(0,($BX2734-2019+1)/($BX2734-$BW2734+1))),"")</f>
        <v>0</v>
      </c>
      <c r="AA2734" s="0" t="n">
        <f aca="false">IF(ISNUMBER($BX2734),IF($BX2734&gt;=2017,1,0),"")</f>
        <v>0</v>
      </c>
      <c r="AB2734" s="0" t="n">
        <f aca="false">IF(ISNUMBER($BX2734),IF($BX2734&gt;=2018,1,0),"")</f>
        <v>0</v>
      </c>
      <c r="AC2734" s="0" t="n">
        <f aca="false">IF(ISNUMBER($BX2734),IF($BX2734&gt;=2019,1,0),"")</f>
        <v>0</v>
      </c>
      <c r="AD2734" s="0" t="n">
        <f aca="false">IF($L2734&lt;&gt;"",IF($L2734&gt;2013,1,0),"")</f>
        <v>0</v>
      </c>
      <c r="AE2734" s="0" t="n">
        <f aca="false">IF($L2734&lt;&gt;"",1+IF($L2734&gt;2011,1,0)+IF($L2734&gt;2014,1,0),"")</f>
        <v>1</v>
      </c>
      <c r="AF2734" s="0" t="s">
        <v>747</v>
      </c>
      <c r="AG2734" s="0" t="s">
        <v>88</v>
      </c>
      <c r="AH2734" s="0" t="s">
        <v>89</v>
      </c>
      <c r="AI2734" s="0" t="s">
        <v>497</v>
      </c>
      <c r="AJ2734" s="0" t="s">
        <v>334</v>
      </c>
      <c r="AK2734" s="0" t="str">
        <f aca="false">IF(AND($CF2734&lt;&gt;"",IFERROR(INDEX(subsample_country_map!$B:$B,MATCH($CF2734,subsample_country_map!$A:$A,0)),"")&lt;&gt;""),INDEX(subsample_country_map!$B:$B,MATCH($CF2734,subsample_country_map!$A:$A,0)),INDEX(lookup!$AA:$AA,MATCH($A2734,lookup!$A:$A,0)))</f>
        <v>1_US</v>
      </c>
      <c r="AL2734" s="0" t="str">
        <f aca="false">IF(AND($CF2734&lt;&gt;"",IFERROR(INDEX(subsample_country_map!$C:$C,MATCH($CF2734,subsample_country_map!$A:$A,0)),"")&lt;&gt;""),INDEX(subsample_country_map!$C:$C,MATCH($CF2734,subsample_country_map!$A:$A,0)),INDEX(lookup!$AB:$AB,MATCH($A2734,lookup!$A:$A,0)))</f>
        <v>1_developed</v>
      </c>
      <c r="AM2734" s="0" t="str">
        <f aca="false">IF(AND($CF2734&lt;&gt;"",IFERROR(INDEX(subsample_country_map!$D:$D,MATCH($CF2734,subsample_country_map!$A:$A,0)),"")&lt;&gt;""),INDEX(subsample_country_map!$D:$D,MATCH($CF2734,subsample_country_map!$A:$A,0)),INDEX(lookup!$AC:$AC,MATCH($A2734,lookup!$A:$A,0)))</f>
        <v>1_western</v>
      </c>
      <c r="AN2734" s="0" t="str">
        <f aca="false">IF(AND($CF2734&lt;&gt;"",IFERROR(INDEX(subsample_country_map!$E:$E,MATCH($CF2734,subsample_country_map!$A:$A,0)),"")&lt;&gt;""),INDEX(subsample_country_map!$E:$E,MATCH($CF2734,subsample_country_map!$A:$A,0)),INDEX(lookup!$AD:$AD,MATCH($A2734,lookup!$A:$A,0)))</f>
        <v>1_common law</v>
      </c>
      <c r="AO2734" s="0" t="str">
        <f aca="false">INDEX(lookup!$Y:$Y,MATCH($A2734,lookup!$A:$A,0))</f>
        <v>0_published</v>
      </c>
      <c r="AP2734" s="0" t="str">
        <f aca="false">INDEX(lookup!$Z:$Z,MATCH($A2734,lookup!$A:$A,0))</f>
        <v>1_VHB high</v>
      </c>
      <c r="AQ2734" s="0" t="str">
        <f aca="false">INDEX(lookup!$W:$W,MATCH($A2734,lookup!$A:$A,0))</f>
        <v>1_fin/acc/econ</v>
      </c>
      <c r="AR2734" s="0" t="s">
        <v>343</v>
      </c>
      <c r="AS2734" s="0" t="s">
        <v>2105</v>
      </c>
      <c r="BO2734" s="0" t="s">
        <v>769</v>
      </c>
      <c r="BP2734" s="0" t="s">
        <v>3323</v>
      </c>
      <c r="BQ2734" s="0" t="s">
        <v>2105</v>
      </c>
      <c r="BS2734" s="0" t="s">
        <v>3332</v>
      </c>
      <c r="BT2734" s="0" t="n">
        <v>0</v>
      </c>
      <c r="BV2734" s="0" t="n">
        <v>453</v>
      </c>
      <c r="BW2734" s="0" t="n">
        <v>2006</v>
      </c>
      <c r="BX2734" s="0" t="n">
        <v>2015</v>
      </c>
      <c r="BZ2734" s="0" t="n">
        <v>2010.5</v>
      </c>
      <c r="CA2734" s="0" t="n">
        <v>0</v>
      </c>
      <c r="CB2734" s="0" t="n">
        <v>0</v>
      </c>
      <c r="CC2734" s="0" t="n">
        <v>0</v>
      </c>
      <c r="CD2734" s="0" t="n">
        <v>-0.0289258137042336</v>
      </c>
      <c r="CE2734" s="0" t="n">
        <v>1</v>
      </c>
    </row>
    <row r="2735" customFormat="false" ht="15" hidden="false" customHeight="false" outlineLevel="0" collapsed="false">
      <c r="A2735" s="0" t="s">
        <v>3323</v>
      </c>
      <c r="B2735" s="0" t="n">
        <v>456</v>
      </c>
      <c r="C2735" s="0" t="n">
        <v>-0.00852364750524122</v>
      </c>
      <c r="D2735" s="0" t="n">
        <v>438</v>
      </c>
      <c r="E2735" s="0" t="n">
        <f aca="false">IF(ISNUMBER($BA2735),$BA2735,IF(AND(ISNUMBER($D2735),ISNUMBER($BW2735),ISNUMBER($BX2735)),$D2735*($BX2735-$BW2735+1),""))</f>
        <v>1314</v>
      </c>
      <c r="F2735" s="0" t="s">
        <v>8663</v>
      </c>
      <c r="G2735" s="0" t="s">
        <v>8664</v>
      </c>
      <c r="H2735" s="0" t="s">
        <v>118</v>
      </c>
      <c r="I2735" s="0" t="s">
        <v>344</v>
      </c>
      <c r="J2735" s="0" t="n">
        <f aca="false">IF($BW2735&lt;&gt;"",$BW2735,"")</f>
        <v>2007</v>
      </c>
      <c r="K2735" s="0" t="n">
        <f aca="false">IF($BX2735&lt;&gt;"",$BX2735,"")</f>
        <v>2009</v>
      </c>
      <c r="L2735" s="0" t="n">
        <f aca="false">IF(AND(ISNUMBER($BW2735),ISNUMBER($BX2735)),($BW2735+$BX2735)/2,"")</f>
        <v>2008</v>
      </c>
      <c r="M2735" s="0" t="n">
        <f aca="false">IF($L2735&lt;&gt;"",$L2735,"")</f>
        <v>2008</v>
      </c>
      <c r="N2735" s="0" t="n">
        <f aca="false">IF(AND(ISNUMBER($BW2735),ISNUMBER($BX2735)),MIN(1,MAX(0,($BX2735-2016+1)/($BX2735-$BW2735+1))),"")</f>
        <v>0</v>
      </c>
      <c r="O2735" s="0" t="n">
        <f aca="false">IF(AND(ISNUMBER($BW2735),ISNUMBER($BX2735)),MIN(1,MAX(0,($BX2735-2017+1)/($BX2735-$BW2735+1))),"")</f>
        <v>0</v>
      </c>
      <c r="P2735" s="0" t="n">
        <f aca="false">IF(AND(ISNUMBER($BW2735),ISNUMBER($BX2735)),MIN(1,MAX(0,($BX2735-2018+1)/($BX2735-$BW2735+1))),"")</f>
        <v>0</v>
      </c>
      <c r="Q2735" s="0" t="n">
        <f aca="false">IF(AND(ISNUMBER($BW2735),ISNUMBER($BX2735)),MIN(1,MAX(0,($BX2735-2019+1)/($BX2735-$BW2735+1))),"")</f>
        <v>0</v>
      </c>
      <c r="R2735" s="0" t="n">
        <f aca="false">IF(AND(ISNUMBER($BW2735),ISNUMBER($BX2735)),MIN(1,MAX(0,($BX2735-2016+1)/($BX2735-$BW2735+1))),"")</f>
        <v>0</v>
      </c>
      <c r="S2735" s="0" t="n">
        <f aca="false">IF($L2735&lt;&gt;"",IF($L2735&gt;=2015.5,1,0),"")</f>
        <v>0</v>
      </c>
      <c r="T2735" s="0" t="n">
        <f aca="false">IF($L2735&lt;&gt;"",IF($L2735&gt;=2016,1,0),"")</f>
        <v>0</v>
      </c>
      <c r="U2735" s="0" t="n">
        <f aca="false">IF(ISNUMBER($BX2735),IF($BX2735&gt;=2016,1,0),"")</f>
        <v>0</v>
      </c>
      <c r="V2735" s="0" t="n">
        <f aca="false">IF(ISNUMBER($BW2735),IF($BW2735&gt;=2016,1,0),"")</f>
        <v>0</v>
      </c>
      <c r="W2735" s="0" t="str">
        <f aca="false">IF(AND(ISNUMBER($BW2735),ISNUMBER($BX2735)),IF($BW2735&gt;=2016,"post-only",IF($BX2735&lt;2016,"pre-only","mixed")),"")</f>
        <v>pre-only</v>
      </c>
      <c r="X2735" s="0" t="n">
        <f aca="false">IF(AND(ISNUMBER($BW2735),ISNUMBER($BX2735)),MIN(1,MAX(0,($BX2735-2017+1)/($BX2735-$BW2735+1))),"")</f>
        <v>0</v>
      </c>
      <c r="Y2735" s="0" t="n">
        <f aca="false">IF(AND(ISNUMBER($BW2735),ISNUMBER($BX2735)),MIN(1,MAX(0,($BX2735-2018+1)/($BX2735-$BW2735+1))),"")</f>
        <v>0</v>
      </c>
      <c r="Z2735" s="0" t="n">
        <f aca="false">IF(AND(ISNUMBER($BW2735),ISNUMBER($BX2735)),MIN(1,MAX(0,($BX2735-2019+1)/($BX2735-$BW2735+1))),"")</f>
        <v>0</v>
      </c>
      <c r="AA2735" s="0" t="n">
        <f aca="false">IF(ISNUMBER($BX2735),IF($BX2735&gt;=2017,1,0),"")</f>
        <v>0</v>
      </c>
      <c r="AB2735" s="0" t="n">
        <f aca="false">IF(ISNUMBER($BX2735),IF($BX2735&gt;=2018,1,0),"")</f>
        <v>0</v>
      </c>
      <c r="AC2735" s="0" t="n">
        <f aca="false">IF(ISNUMBER($BX2735),IF($BX2735&gt;=2019,1,0),"")</f>
        <v>0</v>
      </c>
      <c r="AD2735" s="0" t="n">
        <f aca="false">IF($L2735&lt;&gt;"",IF($L2735&gt;2013,1,0),"")</f>
        <v>0</v>
      </c>
      <c r="AE2735" s="0" t="n">
        <f aca="false">IF($L2735&lt;&gt;"",1+IF($L2735&gt;2011,1,0)+IF($L2735&gt;2014,1,0),"")</f>
        <v>1</v>
      </c>
      <c r="AF2735" s="0" t="s">
        <v>87</v>
      </c>
      <c r="AG2735" s="0" t="s">
        <v>88</v>
      </c>
      <c r="AH2735" s="0" t="s">
        <v>89</v>
      </c>
      <c r="AI2735" s="0" t="s">
        <v>497</v>
      </c>
      <c r="AJ2735" s="0" t="s">
        <v>334</v>
      </c>
      <c r="AK2735" s="0" t="str">
        <f aca="false">IF(AND($CF2735&lt;&gt;"",IFERROR(INDEX(subsample_country_map!$B:$B,MATCH($CF2735,subsample_country_map!$A:$A,0)),"")&lt;&gt;""),INDEX(subsample_country_map!$B:$B,MATCH($CF2735,subsample_country_map!$A:$A,0)),INDEX(lookup!$AA:$AA,MATCH($A2735,lookup!$A:$A,0)))</f>
        <v>1_US</v>
      </c>
      <c r="AL2735" s="0" t="str">
        <f aca="false">IF(AND($CF2735&lt;&gt;"",IFERROR(INDEX(subsample_country_map!$C:$C,MATCH($CF2735,subsample_country_map!$A:$A,0)),"")&lt;&gt;""),INDEX(subsample_country_map!$C:$C,MATCH($CF2735,subsample_country_map!$A:$A,0)),INDEX(lookup!$AB:$AB,MATCH($A2735,lookup!$A:$A,0)))</f>
        <v>1_developed</v>
      </c>
      <c r="AM2735" s="0" t="str">
        <f aca="false">IF(AND($CF2735&lt;&gt;"",IFERROR(INDEX(subsample_country_map!$D:$D,MATCH($CF2735,subsample_country_map!$A:$A,0)),"")&lt;&gt;""),INDEX(subsample_country_map!$D:$D,MATCH($CF2735,subsample_country_map!$A:$A,0)),INDEX(lookup!$AC:$AC,MATCH($A2735,lookup!$A:$A,0)))</f>
        <v>1_western</v>
      </c>
      <c r="AN2735" s="0" t="str">
        <f aca="false">IF(AND($CF2735&lt;&gt;"",IFERROR(INDEX(subsample_country_map!$E:$E,MATCH($CF2735,subsample_country_map!$A:$A,0)),"")&lt;&gt;""),INDEX(subsample_country_map!$E:$E,MATCH($CF2735,subsample_country_map!$A:$A,0)),INDEX(lookup!$AD:$AD,MATCH($A2735,lookup!$A:$A,0)))</f>
        <v>1_common law</v>
      </c>
      <c r="AO2735" s="0" t="str">
        <f aca="false">INDEX(lookup!$Y:$Y,MATCH($A2735,lookup!$A:$A,0))</f>
        <v>0_published</v>
      </c>
      <c r="AP2735" s="0" t="str">
        <f aca="false">INDEX(lookup!$Z:$Z,MATCH($A2735,lookup!$A:$A,0))</f>
        <v>1_VHB high</v>
      </c>
      <c r="AQ2735" s="0" t="str">
        <f aca="false">INDEX(lookup!$W:$W,MATCH($A2735,lookup!$A:$A,0))</f>
        <v>1_fin/acc/econ</v>
      </c>
      <c r="AR2735" s="0" t="s">
        <v>343</v>
      </c>
      <c r="AS2735" s="0" t="s">
        <v>2105</v>
      </c>
      <c r="BO2735" s="0" t="s">
        <v>769</v>
      </c>
      <c r="BP2735" s="0" t="s">
        <v>3323</v>
      </c>
      <c r="BQ2735" s="0" t="s">
        <v>2105</v>
      </c>
      <c r="BS2735" s="0" t="s">
        <v>3332</v>
      </c>
      <c r="BT2735" s="0" t="n">
        <v>0</v>
      </c>
      <c r="BV2735" s="0" t="n">
        <v>456</v>
      </c>
      <c r="BW2735" s="0" t="n">
        <v>2007</v>
      </c>
      <c r="BX2735" s="0" t="n">
        <v>2009</v>
      </c>
      <c r="BZ2735" s="0" t="n">
        <v>2008</v>
      </c>
      <c r="CA2735" s="0" t="n">
        <v>0</v>
      </c>
      <c r="CB2735" s="0" t="n">
        <v>0</v>
      </c>
      <c r="CC2735" s="0" t="n">
        <v>0</v>
      </c>
      <c r="CD2735" s="0" t="n">
        <v>-0.00852385393586316</v>
      </c>
      <c r="CE2735" s="0" t="n">
        <v>1</v>
      </c>
    </row>
    <row r="2736" customFormat="false" ht="15" hidden="false" customHeight="false" outlineLevel="0" collapsed="false">
      <c r="A2736" s="0" t="s">
        <v>3323</v>
      </c>
      <c r="B2736" s="0" t="n">
        <v>457</v>
      </c>
      <c r="C2736" s="0" t="n">
        <v>-0.0294779248860448</v>
      </c>
      <c r="D2736" s="0" t="n">
        <v>438</v>
      </c>
      <c r="E2736" s="0" t="n">
        <f aca="false">IF(ISNUMBER($BA2736),$BA2736,IF(AND(ISNUMBER($D2736),ISNUMBER($BW2736),ISNUMBER($BX2736)),$D2736*($BX2736-$BW2736+1),""))</f>
        <v>1314</v>
      </c>
      <c r="F2736" s="0" t="s">
        <v>8663</v>
      </c>
      <c r="G2736" s="0" t="s">
        <v>8664</v>
      </c>
      <c r="H2736" s="0" t="s">
        <v>118</v>
      </c>
      <c r="I2736" s="0" t="s">
        <v>344</v>
      </c>
      <c r="J2736" s="0" t="n">
        <f aca="false">IF($BW2736&lt;&gt;"",$BW2736,"")</f>
        <v>2007</v>
      </c>
      <c r="K2736" s="0" t="n">
        <f aca="false">IF($BX2736&lt;&gt;"",$BX2736,"")</f>
        <v>2009</v>
      </c>
      <c r="L2736" s="0" t="n">
        <f aca="false">IF(AND(ISNUMBER($BW2736),ISNUMBER($BX2736)),($BW2736+$BX2736)/2,"")</f>
        <v>2008</v>
      </c>
      <c r="M2736" s="0" t="n">
        <f aca="false">IF($L2736&lt;&gt;"",$L2736,"")</f>
        <v>2008</v>
      </c>
      <c r="N2736" s="0" t="n">
        <f aca="false">IF(AND(ISNUMBER($BW2736),ISNUMBER($BX2736)),MIN(1,MAX(0,($BX2736-2016+1)/($BX2736-$BW2736+1))),"")</f>
        <v>0</v>
      </c>
      <c r="O2736" s="0" t="n">
        <f aca="false">IF(AND(ISNUMBER($BW2736),ISNUMBER($BX2736)),MIN(1,MAX(0,($BX2736-2017+1)/($BX2736-$BW2736+1))),"")</f>
        <v>0</v>
      </c>
      <c r="P2736" s="0" t="n">
        <f aca="false">IF(AND(ISNUMBER($BW2736),ISNUMBER($BX2736)),MIN(1,MAX(0,($BX2736-2018+1)/($BX2736-$BW2736+1))),"")</f>
        <v>0</v>
      </c>
      <c r="Q2736" s="0" t="n">
        <f aca="false">IF(AND(ISNUMBER($BW2736),ISNUMBER($BX2736)),MIN(1,MAX(0,($BX2736-2019+1)/($BX2736-$BW2736+1))),"")</f>
        <v>0</v>
      </c>
      <c r="R2736" s="0" t="n">
        <f aca="false">IF(AND(ISNUMBER($BW2736),ISNUMBER($BX2736)),MIN(1,MAX(0,($BX2736-2016+1)/($BX2736-$BW2736+1))),"")</f>
        <v>0</v>
      </c>
      <c r="S2736" s="0" t="n">
        <f aca="false">IF($L2736&lt;&gt;"",IF($L2736&gt;=2015.5,1,0),"")</f>
        <v>0</v>
      </c>
      <c r="T2736" s="0" t="n">
        <f aca="false">IF($L2736&lt;&gt;"",IF($L2736&gt;=2016,1,0),"")</f>
        <v>0</v>
      </c>
      <c r="U2736" s="0" t="n">
        <f aca="false">IF(ISNUMBER($BX2736),IF($BX2736&gt;=2016,1,0),"")</f>
        <v>0</v>
      </c>
      <c r="V2736" s="0" t="n">
        <f aca="false">IF(ISNUMBER($BW2736),IF($BW2736&gt;=2016,1,0),"")</f>
        <v>0</v>
      </c>
      <c r="W2736" s="0" t="str">
        <f aca="false">IF(AND(ISNUMBER($BW2736),ISNUMBER($BX2736)),IF($BW2736&gt;=2016,"post-only",IF($BX2736&lt;2016,"pre-only","mixed")),"")</f>
        <v>pre-only</v>
      </c>
      <c r="X2736" s="0" t="n">
        <f aca="false">IF(AND(ISNUMBER($BW2736),ISNUMBER($BX2736)),MIN(1,MAX(0,($BX2736-2017+1)/($BX2736-$BW2736+1))),"")</f>
        <v>0</v>
      </c>
      <c r="Y2736" s="0" t="n">
        <f aca="false">IF(AND(ISNUMBER($BW2736),ISNUMBER($BX2736)),MIN(1,MAX(0,($BX2736-2018+1)/($BX2736-$BW2736+1))),"")</f>
        <v>0</v>
      </c>
      <c r="Z2736" s="0" t="n">
        <f aca="false">IF(AND(ISNUMBER($BW2736),ISNUMBER($BX2736)),MIN(1,MAX(0,($BX2736-2019+1)/($BX2736-$BW2736+1))),"")</f>
        <v>0</v>
      </c>
      <c r="AA2736" s="0" t="n">
        <f aca="false">IF(ISNUMBER($BX2736),IF($BX2736&gt;=2017,1,0),"")</f>
        <v>0</v>
      </c>
      <c r="AB2736" s="0" t="n">
        <f aca="false">IF(ISNUMBER($BX2736),IF($BX2736&gt;=2018,1,0),"")</f>
        <v>0</v>
      </c>
      <c r="AC2736" s="0" t="n">
        <f aca="false">IF(ISNUMBER($BX2736),IF($BX2736&gt;=2019,1,0),"")</f>
        <v>0</v>
      </c>
      <c r="AD2736" s="0" t="n">
        <f aca="false">IF($L2736&lt;&gt;"",IF($L2736&gt;2013,1,0),"")</f>
        <v>0</v>
      </c>
      <c r="AE2736" s="0" t="n">
        <f aca="false">IF($L2736&lt;&gt;"",1+IF($L2736&gt;2011,1,0)+IF($L2736&gt;2014,1,0),"")</f>
        <v>1</v>
      </c>
      <c r="AF2736" s="0" t="s">
        <v>87</v>
      </c>
      <c r="AG2736" s="0" t="s">
        <v>88</v>
      </c>
      <c r="AH2736" s="0" t="s">
        <v>89</v>
      </c>
      <c r="AI2736" s="0" t="s">
        <v>497</v>
      </c>
      <c r="AJ2736" s="0" t="s">
        <v>334</v>
      </c>
      <c r="AK2736" s="0" t="str">
        <f aca="false">IF(AND($CF2736&lt;&gt;"",IFERROR(INDEX(subsample_country_map!$B:$B,MATCH($CF2736,subsample_country_map!$A:$A,0)),"")&lt;&gt;""),INDEX(subsample_country_map!$B:$B,MATCH($CF2736,subsample_country_map!$A:$A,0)),INDEX(lookup!$AA:$AA,MATCH($A2736,lookup!$A:$A,0)))</f>
        <v>1_US</v>
      </c>
      <c r="AL2736" s="0" t="str">
        <f aca="false">IF(AND($CF2736&lt;&gt;"",IFERROR(INDEX(subsample_country_map!$C:$C,MATCH($CF2736,subsample_country_map!$A:$A,0)),"")&lt;&gt;""),INDEX(subsample_country_map!$C:$C,MATCH($CF2736,subsample_country_map!$A:$A,0)),INDEX(lookup!$AB:$AB,MATCH($A2736,lookup!$A:$A,0)))</f>
        <v>1_developed</v>
      </c>
      <c r="AM2736" s="0" t="str">
        <f aca="false">IF(AND($CF2736&lt;&gt;"",IFERROR(INDEX(subsample_country_map!$D:$D,MATCH($CF2736,subsample_country_map!$A:$A,0)),"")&lt;&gt;""),INDEX(subsample_country_map!$D:$D,MATCH($CF2736,subsample_country_map!$A:$A,0)),INDEX(lookup!$AC:$AC,MATCH($A2736,lookup!$A:$A,0)))</f>
        <v>1_western</v>
      </c>
      <c r="AN2736" s="0" t="str">
        <f aca="false">IF(AND($CF2736&lt;&gt;"",IFERROR(INDEX(subsample_country_map!$E:$E,MATCH($CF2736,subsample_country_map!$A:$A,0)),"")&lt;&gt;""),INDEX(subsample_country_map!$E:$E,MATCH($CF2736,subsample_country_map!$A:$A,0)),INDEX(lookup!$AD:$AD,MATCH($A2736,lookup!$A:$A,0)))</f>
        <v>1_common law</v>
      </c>
      <c r="AO2736" s="0" t="str">
        <f aca="false">INDEX(lookup!$Y:$Y,MATCH($A2736,lookup!$A:$A,0))</f>
        <v>0_published</v>
      </c>
      <c r="AP2736" s="0" t="str">
        <f aca="false">INDEX(lookup!$Z:$Z,MATCH($A2736,lookup!$A:$A,0))</f>
        <v>1_VHB high</v>
      </c>
      <c r="AQ2736" s="0" t="str">
        <f aca="false">INDEX(lookup!$W:$W,MATCH($A2736,lookup!$A:$A,0))</f>
        <v>1_fin/acc/econ</v>
      </c>
      <c r="AR2736" s="0" t="s">
        <v>343</v>
      </c>
      <c r="AS2736" s="0" t="s">
        <v>2105</v>
      </c>
      <c r="BO2736" s="0" t="s">
        <v>769</v>
      </c>
      <c r="BP2736" s="0" t="s">
        <v>3323</v>
      </c>
      <c r="BQ2736" s="0" t="s">
        <v>2105</v>
      </c>
      <c r="BS2736" s="0" t="s">
        <v>3332</v>
      </c>
      <c r="BT2736" s="0" t="n">
        <v>0</v>
      </c>
      <c r="BV2736" s="0" t="n">
        <v>457</v>
      </c>
      <c r="BW2736" s="0" t="n">
        <v>2007</v>
      </c>
      <c r="BX2736" s="0" t="n">
        <v>2009</v>
      </c>
      <c r="BZ2736" s="0" t="n">
        <v>2008</v>
      </c>
      <c r="CA2736" s="0" t="n">
        <v>0</v>
      </c>
      <c r="CB2736" s="0" t="n">
        <v>0</v>
      </c>
      <c r="CC2736" s="0" t="n">
        <v>0</v>
      </c>
      <c r="CD2736" s="0" t="n">
        <v>-0.0294864676022308</v>
      </c>
      <c r="CE2736" s="0" t="n">
        <v>1</v>
      </c>
    </row>
    <row r="2737" customFormat="false" ht="15" hidden="false" customHeight="false" outlineLevel="0" collapsed="false">
      <c r="A2737" s="0" t="s">
        <v>3323</v>
      </c>
      <c r="B2737" s="0" t="n">
        <v>458</v>
      </c>
      <c r="C2737" s="0" t="n">
        <v>0.0214674921721001</v>
      </c>
      <c r="D2737" s="0" t="n">
        <v>438</v>
      </c>
      <c r="E2737" s="0" t="n">
        <f aca="false">IF(ISNUMBER($BA2737),$BA2737,IF(AND(ISNUMBER($D2737),ISNUMBER($BW2737),ISNUMBER($BX2737)),$D2737*($BX2737-$BW2737+1),""))</f>
        <v>1314</v>
      </c>
      <c r="F2737" s="0" t="s">
        <v>8663</v>
      </c>
      <c r="G2737" s="0" t="s">
        <v>8664</v>
      </c>
      <c r="H2737" s="0" t="s">
        <v>118</v>
      </c>
      <c r="I2737" s="0" t="s">
        <v>344</v>
      </c>
      <c r="J2737" s="0" t="n">
        <f aca="false">IF($BW2737&lt;&gt;"",$BW2737,"")</f>
        <v>2007</v>
      </c>
      <c r="K2737" s="0" t="n">
        <f aca="false">IF($BX2737&lt;&gt;"",$BX2737,"")</f>
        <v>2009</v>
      </c>
      <c r="L2737" s="0" t="n">
        <f aca="false">IF(AND(ISNUMBER($BW2737),ISNUMBER($BX2737)),($BW2737+$BX2737)/2,"")</f>
        <v>2008</v>
      </c>
      <c r="M2737" s="0" t="n">
        <f aca="false">IF($L2737&lt;&gt;"",$L2737,"")</f>
        <v>2008</v>
      </c>
      <c r="N2737" s="0" t="n">
        <f aca="false">IF(AND(ISNUMBER($BW2737),ISNUMBER($BX2737)),MIN(1,MAX(0,($BX2737-2016+1)/($BX2737-$BW2737+1))),"")</f>
        <v>0</v>
      </c>
      <c r="O2737" s="0" t="n">
        <f aca="false">IF(AND(ISNUMBER($BW2737),ISNUMBER($BX2737)),MIN(1,MAX(0,($BX2737-2017+1)/($BX2737-$BW2737+1))),"")</f>
        <v>0</v>
      </c>
      <c r="P2737" s="0" t="n">
        <f aca="false">IF(AND(ISNUMBER($BW2737),ISNUMBER($BX2737)),MIN(1,MAX(0,($BX2737-2018+1)/($BX2737-$BW2737+1))),"")</f>
        <v>0</v>
      </c>
      <c r="Q2737" s="0" t="n">
        <f aca="false">IF(AND(ISNUMBER($BW2737),ISNUMBER($BX2737)),MIN(1,MAX(0,($BX2737-2019+1)/($BX2737-$BW2737+1))),"")</f>
        <v>0</v>
      </c>
      <c r="R2737" s="0" t="n">
        <f aca="false">IF(AND(ISNUMBER($BW2737),ISNUMBER($BX2737)),MIN(1,MAX(0,($BX2737-2016+1)/($BX2737-$BW2737+1))),"")</f>
        <v>0</v>
      </c>
      <c r="S2737" s="0" t="n">
        <f aca="false">IF($L2737&lt;&gt;"",IF($L2737&gt;=2015.5,1,0),"")</f>
        <v>0</v>
      </c>
      <c r="T2737" s="0" t="n">
        <f aca="false">IF($L2737&lt;&gt;"",IF($L2737&gt;=2016,1,0),"")</f>
        <v>0</v>
      </c>
      <c r="U2737" s="0" t="n">
        <f aca="false">IF(ISNUMBER($BX2737),IF($BX2737&gt;=2016,1,0),"")</f>
        <v>0</v>
      </c>
      <c r="V2737" s="0" t="n">
        <f aca="false">IF(ISNUMBER($BW2737),IF($BW2737&gt;=2016,1,0),"")</f>
        <v>0</v>
      </c>
      <c r="W2737" s="0" t="str">
        <f aca="false">IF(AND(ISNUMBER($BW2737),ISNUMBER($BX2737)),IF($BW2737&gt;=2016,"post-only",IF($BX2737&lt;2016,"pre-only","mixed")),"")</f>
        <v>pre-only</v>
      </c>
      <c r="X2737" s="0" t="n">
        <f aca="false">IF(AND(ISNUMBER($BW2737),ISNUMBER($BX2737)),MIN(1,MAX(0,($BX2737-2017+1)/($BX2737-$BW2737+1))),"")</f>
        <v>0</v>
      </c>
      <c r="Y2737" s="0" t="n">
        <f aca="false">IF(AND(ISNUMBER($BW2737),ISNUMBER($BX2737)),MIN(1,MAX(0,($BX2737-2018+1)/($BX2737-$BW2737+1))),"")</f>
        <v>0</v>
      </c>
      <c r="Z2737" s="0" t="n">
        <f aca="false">IF(AND(ISNUMBER($BW2737),ISNUMBER($BX2737)),MIN(1,MAX(0,($BX2737-2019+1)/($BX2737-$BW2737+1))),"")</f>
        <v>0</v>
      </c>
      <c r="AA2737" s="0" t="n">
        <f aca="false">IF(ISNUMBER($BX2737),IF($BX2737&gt;=2017,1,0),"")</f>
        <v>0</v>
      </c>
      <c r="AB2737" s="0" t="n">
        <f aca="false">IF(ISNUMBER($BX2737),IF($BX2737&gt;=2018,1,0),"")</f>
        <v>0</v>
      </c>
      <c r="AC2737" s="0" t="n">
        <f aca="false">IF(ISNUMBER($BX2737),IF($BX2737&gt;=2019,1,0),"")</f>
        <v>0</v>
      </c>
      <c r="AD2737" s="0" t="n">
        <f aca="false">IF($L2737&lt;&gt;"",IF($L2737&gt;2013,1,0),"")</f>
        <v>0</v>
      </c>
      <c r="AE2737" s="0" t="n">
        <f aca="false">IF($L2737&lt;&gt;"",1+IF($L2737&gt;2011,1,0)+IF($L2737&gt;2014,1,0),"")</f>
        <v>1</v>
      </c>
      <c r="AF2737" s="0" t="s">
        <v>87</v>
      </c>
      <c r="AG2737" s="0" t="s">
        <v>88</v>
      </c>
      <c r="AH2737" s="0" t="s">
        <v>89</v>
      </c>
      <c r="AI2737" s="0" t="s">
        <v>497</v>
      </c>
      <c r="AJ2737" s="0" t="s">
        <v>334</v>
      </c>
      <c r="AK2737" s="0" t="str">
        <f aca="false">IF(AND($CF2737&lt;&gt;"",IFERROR(INDEX(subsample_country_map!$B:$B,MATCH($CF2737,subsample_country_map!$A:$A,0)),"")&lt;&gt;""),INDEX(subsample_country_map!$B:$B,MATCH($CF2737,subsample_country_map!$A:$A,0)),INDEX(lookup!$AA:$AA,MATCH($A2737,lookup!$A:$A,0)))</f>
        <v>1_US</v>
      </c>
      <c r="AL2737" s="0" t="str">
        <f aca="false">IF(AND($CF2737&lt;&gt;"",IFERROR(INDEX(subsample_country_map!$C:$C,MATCH($CF2737,subsample_country_map!$A:$A,0)),"")&lt;&gt;""),INDEX(subsample_country_map!$C:$C,MATCH($CF2737,subsample_country_map!$A:$A,0)),INDEX(lookup!$AB:$AB,MATCH($A2737,lookup!$A:$A,0)))</f>
        <v>1_developed</v>
      </c>
      <c r="AM2737" s="0" t="str">
        <f aca="false">IF(AND($CF2737&lt;&gt;"",IFERROR(INDEX(subsample_country_map!$D:$D,MATCH($CF2737,subsample_country_map!$A:$A,0)),"")&lt;&gt;""),INDEX(subsample_country_map!$D:$D,MATCH($CF2737,subsample_country_map!$A:$A,0)),INDEX(lookup!$AC:$AC,MATCH($A2737,lookup!$A:$A,0)))</f>
        <v>1_western</v>
      </c>
      <c r="AN2737" s="0" t="str">
        <f aca="false">IF(AND($CF2737&lt;&gt;"",IFERROR(INDEX(subsample_country_map!$E:$E,MATCH($CF2737,subsample_country_map!$A:$A,0)),"")&lt;&gt;""),INDEX(subsample_country_map!$E:$E,MATCH($CF2737,subsample_country_map!$A:$A,0)),INDEX(lookup!$AD:$AD,MATCH($A2737,lookup!$A:$A,0)))</f>
        <v>1_common law</v>
      </c>
      <c r="AO2737" s="0" t="str">
        <f aca="false">INDEX(lookup!$Y:$Y,MATCH($A2737,lookup!$A:$A,0))</f>
        <v>0_published</v>
      </c>
      <c r="AP2737" s="0" t="str">
        <f aca="false">INDEX(lookup!$Z:$Z,MATCH($A2737,lookup!$A:$A,0))</f>
        <v>1_VHB high</v>
      </c>
      <c r="AQ2737" s="0" t="str">
        <f aca="false">INDEX(lookup!$W:$W,MATCH($A2737,lookup!$A:$A,0))</f>
        <v>1_fin/acc/econ</v>
      </c>
      <c r="AR2737" s="0" t="s">
        <v>343</v>
      </c>
      <c r="AS2737" s="0" t="s">
        <v>2105</v>
      </c>
      <c r="BO2737" s="0" t="s">
        <v>769</v>
      </c>
      <c r="BP2737" s="0" t="s">
        <v>3323</v>
      </c>
      <c r="BQ2737" s="0" t="s">
        <v>2105</v>
      </c>
      <c r="BS2737" s="0" t="s">
        <v>3332</v>
      </c>
      <c r="BT2737" s="0" t="n">
        <v>0</v>
      </c>
      <c r="BV2737" s="0" t="n">
        <v>458</v>
      </c>
      <c r="BW2737" s="0" t="n">
        <v>2007</v>
      </c>
      <c r="BX2737" s="0" t="n">
        <v>2009</v>
      </c>
      <c r="BZ2737" s="0" t="n">
        <v>2008</v>
      </c>
      <c r="CA2737" s="0" t="n">
        <v>0</v>
      </c>
      <c r="CB2737" s="0" t="n">
        <v>0</v>
      </c>
      <c r="CC2737" s="0" t="n">
        <v>0</v>
      </c>
      <c r="CD2737" s="0" t="n">
        <v>0.02147079087191</v>
      </c>
      <c r="CE2737" s="0" t="n">
        <v>1</v>
      </c>
    </row>
    <row r="2738" customFormat="false" ht="15" hidden="false" customHeight="false" outlineLevel="0" collapsed="false">
      <c r="A2738" s="0" t="s">
        <v>3323</v>
      </c>
      <c r="B2738" s="0" t="n">
        <v>460</v>
      </c>
      <c r="C2738" s="0" t="n">
        <v>0.0570341349681894</v>
      </c>
      <c r="D2738" s="0" t="n">
        <v>272</v>
      </c>
      <c r="E2738" s="0" t="n">
        <f aca="false">IF(ISNUMBER($BA2738),$BA2738,IF(AND(ISNUMBER($D2738),ISNUMBER($BW2738),ISNUMBER($BX2738)),$D2738*($BX2738-$BW2738+1),""))</f>
        <v>816</v>
      </c>
      <c r="F2738" s="0" t="s">
        <v>8663</v>
      </c>
      <c r="G2738" s="0" t="s">
        <v>8664</v>
      </c>
      <c r="H2738" s="0" t="s">
        <v>118</v>
      </c>
      <c r="I2738" s="0" t="s">
        <v>344</v>
      </c>
      <c r="J2738" s="0" t="n">
        <f aca="false">IF($BW2738&lt;&gt;"",$BW2738,"")</f>
        <v>2007</v>
      </c>
      <c r="K2738" s="0" t="n">
        <f aca="false">IF($BX2738&lt;&gt;"",$BX2738,"")</f>
        <v>2009</v>
      </c>
      <c r="L2738" s="0" t="n">
        <f aca="false">IF(AND(ISNUMBER($BW2738),ISNUMBER($BX2738)),($BW2738+$BX2738)/2,"")</f>
        <v>2008</v>
      </c>
      <c r="M2738" s="0" t="n">
        <f aca="false">IF($L2738&lt;&gt;"",$L2738,"")</f>
        <v>2008</v>
      </c>
      <c r="N2738" s="0" t="n">
        <f aca="false">IF(AND(ISNUMBER($BW2738),ISNUMBER($BX2738)),MIN(1,MAX(0,($BX2738-2016+1)/($BX2738-$BW2738+1))),"")</f>
        <v>0</v>
      </c>
      <c r="O2738" s="0" t="n">
        <f aca="false">IF(AND(ISNUMBER($BW2738),ISNUMBER($BX2738)),MIN(1,MAX(0,($BX2738-2017+1)/($BX2738-$BW2738+1))),"")</f>
        <v>0</v>
      </c>
      <c r="P2738" s="0" t="n">
        <f aca="false">IF(AND(ISNUMBER($BW2738),ISNUMBER($BX2738)),MIN(1,MAX(0,($BX2738-2018+1)/($BX2738-$BW2738+1))),"")</f>
        <v>0</v>
      </c>
      <c r="Q2738" s="0" t="n">
        <f aca="false">IF(AND(ISNUMBER($BW2738),ISNUMBER($BX2738)),MIN(1,MAX(0,($BX2738-2019+1)/($BX2738-$BW2738+1))),"")</f>
        <v>0</v>
      </c>
      <c r="R2738" s="0" t="n">
        <f aca="false">IF(AND(ISNUMBER($BW2738),ISNUMBER($BX2738)),MIN(1,MAX(0,($BX2738-2016+1)/($BX2738-$BW2738+1))),"")</f>
        <v>0</v>
      </c>
      <c r="S2738" s="0" t="n">
        <f aca="false">IF($L2738&lt;&gt;"",IF($L2738&gt;=2015.5,1,0),"")</f>
        <v>0</v>
      </c>
      <c r="T2738" s="0" t="n">
        <f aca="false">IF($L2738&lt;&gt;"",IF($L2738&gt;=2016,1,0),"")</f>
        <v>0</v>
      </c>
      <c r="U2738" s="0" t="n">
        <f aca="false">IF(ISNUMBER($BX2738),IF($BX2738&gt;=2016,1,0),"")</f>
        <v>0</v>
      </c>
      <c r="V2738" s="0" t="n">
        <f aca="false">IF(ISNUMBER($BW2738),IF($BW2738&gt;=2016,1,0),"")</f>
        <v>0</v>
      </c>
      <c r="W2738" s="0" t="str">
        <f aca="false">IF(AND(ISNUMBER($BW2738),ISNUMBER($BX2738)),IF($BW2738&gt;=2016,"post-only",IF($BX2738&lt;2016,"pre-only","mixed")),"")</f>
        <v>pre-only</v>
      </c>
      <c r="X2738" s="0" t="n">
        <f aca="false">IF(AND(ISNUMBER($BW2738),ISNUMBER($BX2738)),MIN(1,MAX(0,($BX2738-2017+1)/($BX2738-$BW2738+1))),"")</f>
        <v>0</v>
      </c>
      <c r="Y2738" s="0" t="n">
        <f aca="false">IF(AND(ISNUMBER($BW2738),ISNUMBER($BX2738)),MIN(1,MAX(0,($BX2738-2018+1)/($BX2738-$BW2738+1))),"")</f>
        <v>0</v>
      </c>
      <c r="Z2738" s="0" t="n">
        <f aca="false">IF(AND(ISNUMBER($BW2738),ISNUMBER($BX2738)),MIN(1,MAX(0,($BX2738-2019+1)/($BX2738-$BW2738+1))),"")</f>
        <v>0</v>
      </c>
      <c r="AA2738" s="0" t="n">
        <f aca="false">IF(ISNUMBER($BX2738),IF($BX2738&gt;=2017,1,0),"")</f>
        <v>0</v>
      </c>
      <c r="AB2738" s="0" t="n">
        <f aca="false">IF(ISNUMBER($BX2738),IF($BX2738&gt;=2018,1,0),"")</f>
        <v>0</v>
      </c>
      <c r="AC2738" s="0" t="n">
        <f aca="false">IF(ISNUMBER($BX2738),IF($BX2738&gt;=2019,1,0),"")</f>
        <v>0</v>
      </c>
      <c r="AD2738" s="0" t="n">
        <f aca="false">IF($L2738&lt;&gt;"",IF($L2738&gt;2013,1,0),"")</f>
        <v>0</v>
      </c>
      <c r="AE2738" s="0" t="n">
        <f aca="false">IF($L2738&lt;&gt;"",1+IF($L2738&gt;2011,1,0)+IF($L2738&gt;2014,1,0),"")</f>
        <v>1</v>
      </c>
      <c r="AF2738" s="0" t="s">
        <v>87</v>
      </c>
      <c r="AG2738" s="0" t="s">
        <v>88</v>
      </c>
      <c r="AH2738" s="0" t="s">
        <v>89</v>
      </c>
      <c r="AI2738" s="0" t="s">
        <v>497</v>
      </c>
      <c r="AJ2738" s="0" t="s">
        <v>334</v>
      </c>
      <c r="AK2738" s="0" t="str">
        <f aca="false">IF(AND($CF2738&lt;&gt;"",IFERROR(INDEX(subsample_country_map!$B:$B,MATCH($CF2738,subsample_country_map!$A:$A,0)),"")&lt;&gt;""),INDEX(subsample_country_map!$B:$B,MATCH($CF2738,subsample_country_map!$A:$A,0)),INDEX(lookup!$AA:$AA,MATCH($A2738,lookup!$A:$A,0)))</f>
        <v>1_US</v>
      </c>
      <c r="AL2738" s="0" t="str">
        <f aca="false">IF(AND($CF2738&lt;&gt;"",IFERROR(INDEX(subsample_country_map!$C:$C,MATCH($CF2738,subsample_country_map!$A:$A,0)),"")&lt;&gt;""),INDEX(subsample_country_map!$C:$C,MATCH($CF2738,subsample_country_map!$A:$A,0)),INDEX(lookup!$AB:$AB,MATCH($A2738,lookup!$A:$A,0)))</f>
        <v>1_developed</v>
      </c>
      <c r="AM2738" s="0" t="str">
        <f aca="false">IF(AND($CF2738&lt;&gt;"",IFERROR(INDEX(subsample_country_map!$D:$D,MATCH($CF2738,subsample_country_map!$A:$A,0)),"")&lt;&gt;""),INDEX(subsample_country_map!$D:$D,MATCH($CF2738,subsample_country_map!$A:$A,0)),INDEX(lookup!$AC:$AC,MATCH($A2738,lookup!$A:$A,0)))</f>
        <v>1_western</v>
      </c>
      <c r="AN2738" s="0" t="str">
        <f aca="false">IF(AND($CF2738&lt;&gt;"",IFERROR(INDEX(subsample_country_map!$E:$E,MATCH($CF2738,subsample_country_map!$A:$A,0)),"")&lt;&gt;""),INDEX(subsample_country_map!$E:$E,MATCH($CF2738,subsample_country_map!$A:$A,0)),INDEX(lookup!$AD:$AD,MATCH($A2738,lookup!$A:$A,0)))</f>
        <v>1_common law</v>
      </c>
      <c r="AO2738" s="0" t="str">
        <f aca="false">INDEX(lookup!$Y:$Y,MATCH($A2738,lookup!$A:$A,0))</f>
        <v>0_published</v>
      </c>
      <c r="AP2738" s="0" t="str">
        <f aca="false">INDEX(lookup!$Z:$Z,MATCH($A2738,lookup!$A:$A,0))</f>
        <v>1_VHB high</v>
      </c>
      <c r="AQ2738" s="0" t="str">
        <f aca="false">INDEX(lookup!$W:$W,MATCH($A2738,lookup!$A:$A,0))</f>
        <v>1_fin/acc/econ</v>
      </c>
      <c r="AR2738" s="0" t="s">
        <v>343</v>
      </c>
      <c r="AS2738" s="0" t="s">
        <v>2105</v>
      </c>
      <c r="BO2738" s="0" t="s">
        <v>769</v>
      </c>
      <c r="BP2738" s="0" t="s">
        <v>3323</v>
      </c>
      <c r="BQ2738" s="0" t="s">
        <v>2105</v>
      </c>
      <c r="BS2738" s="0" t="s">
        <v>3332</v>
      </c>
      <c r="BT2738" s="0" t="n">
        <v>0</v>
      </c>
      <c r="BV2738" s="0" t="n">
        <v>460</v>
      </c>
      <c r="BW2738" s="0" t="n">
        <v>2007</v>
      </c>
      <c r="BX2738" s="0" t="n">
        <v>2009</v>
      </c>
      <c r="BZ2738" s="0" t="n">
        <v>2008</v>
      </c>
      <c r="CA2738" s="0" t="n">
        <v>0</v>
      </c>
      <c r="CB2738" s="0" t="n">
        <v>0</v>
      </c>
      <c r="CC2738" s="0" t="n">
        <v>0</v>
      </c>
      <c r="CD2738" s="0" t="n">
        <v>0.0570960979194578</v>
      </c>
      <c r="CE2738" s="0" t="n">
        <v>1</v>
      </c>
    </row>
    <row r="2739" customFormat="false" ht="15" hidden="false" customHeight="false" outlineLevel="0" collapsed="false">
      <c r="A2739" s="0" t="s">
        <v>3323</v>
      </c>
      <c r="B2739" s="0" t="n">
        <v>461</v>
      </c>
      <c r="C2739" s="0" t="n">
        <v>-0.0336332954491799</v>
      </c>
      <c r="D2739" s="0" t="n">
        <v>599</v>
      </c>
      <c r="E2739" s="0" t="n">
        <f aca="false">IF(ISNUMBER($BA2739),$BA2739,IF(AND(ISNUMBER($D2739),ISNUMBER($BW2739),ISNUMBER($BX2739)),$D2739*($BX2739-$BW2739+1),""))</f>
        <v>3594</v>
      </c>
      <c r="F2739" s="0" t="s">
        <v>8663</v>
      </c>
      <c r="G2739" s="0" t="s">
        <v>8664</v>
      </c>
      <c r="H2739" s="0" t="s">
        <v>118</v>
      </c>
      <c r="I2739" s="0" t="s">
        <v>344</v>
      </c>
      <c r="J2739" s="0" t="n">
        <f aca="false">IF($BW2739&lt;&gt;"",$BW2739,"")</f>
        <v>2010</v>
      </c>
      <c r="K2739" s="0" t="n">
        <f aca="false">IF($BX2739&lt;&gt;"",$BX2739,"")</f>
        <v>2015</v>
      </c>
      <c r="L2739" s="0" t="n">
        <f aca="false">IF(AND(ISNUMBER($BW2739),ISNUMBER($BX2739)),($BW2739+$BX2739)/2,"")</f>
        <v>2012.5</v>
      </c>
      <c r="M2739" s="0" t="n">
        <f aca="false">IF($L2739&lt;&gt;"",$L2739,"")</f>
        <v>2012.5</v>
      </c>
      <c r="N2739" s="0" t="n">
        <f aca="false">IF(AND(ISNUMBER($BW2739),ISNUMBER($BX2739)),MIN(1,MAX(0,($BX2739-2016+1)/($BX2739-$BW2739+1))),"")</f>
        <v>0</v>
      </c>
      <c r="O2739" s="0" t="n">
        <f aca="false">IF(AND(ISNUMBER($BW2739),ISNUMBER($BX2739)),MIN(1,MAX(0,($BX2739-2017+1)/($BX2739-$BW2739+1))),"")</f>
        <v>0</v>
      </c>
      <c r="P2739" s="0" t="n">
        <f aca="false">IF(AND(ISNUMBER($BW2739),ISNUMBER($BX2739)),MIN(1,MAX(0,($BX2739-2018+1)/($BX2739-$BW2739+1))),"")</f>
        <v>0</v>
      </c>
      <c r="Q2739" s="0" t="n">
        <f aca="false">IF(AND(ISNUMBER($BW2739),ISNUMBER($BX2739)),MIN(1,MAX(0,($BX2739-2019+1)/($BX2739-$BW2739+1))),"")</f>
        <v>0</v>
      </c>
      <c r="R2739" s="0" t="n">
        <f aca="false">IF(AND(ISNUMBER($BW2739),ISNUMBER($BX2739)),MIN(1,MAX(0,($BX2739-2016+1)/($BX2739-$BW2739+1))),"")</f>
        <v>0</v>
      </c>
      <c r="S2739" s="0" t="n">
        <f aca="false">IF($L2739&lt;&gt;"",IF($L2739&gt;=2015.5,1,0),"")</f>
        <v>0</v>
      </c>
      <c r="T2739" s="0" t="n">
        <f aca="false">IF($L2739&lt;&gt;"",IF($L2739&gt;=2016,1,0),"")</f>
        <v>0</v>
      </c>
      <c r="U2739" s="0" t="n">
        <f aca="false">IF(ISNUMBER($BX2739),IF($BX2739&gt;=2016,1,0),"")</f>
        <v>0</v>
      </c>
      <c r="V2739" s="0" t="n">
        <f aca="false">IF(ISNUMBER($BW2739),IF($BW2739&gt;=2016,1,0),"")</f>
        <v>0</v>
      </c>
      <c r="W2739" s="0" t="str">
        <f aca="false">IF(AND(ISNUMBER($BW2739),ISNUMBER($BX2739)),IF($BW2739&gt;=2016,"post-only",IF($BX2739&lt;2016,"pre-only","mixed")),"")</f>
        <v>pre-only</v>
      </c>
      <c r="X2739" s="0" t="n">
        <f aca="false">IF(AND(ISNUMBER($BW2739),ISNUMBER($BX2739)),MIN(1,MAX(0,($BX2739-2017+1)/($BX2739-$BW2739+1))),"")</f>
        <v>0</v>
      </c>
      <c r="Y2739" s="0" t="n">
        <f aca="false">IF(AND(ISNUMBER($BW2739),ISNUMBER($BX2739)),MIN(1,MAX(0,($BX2739-2018+1)/($BX2739-$BW2739+1))),"")</f>
        <v>0</v>
      </c>
      <c r="Z2739" s="0" t="n">
        <f aca="false">IF(AND(ISNUMBER($BW2739),ISNUMBER($BX2739)),MIN(1,MAX(0,($BX2739-2019+1)/($BX2739-$BW2739+1))),"")</f>
        <v>0</v>
      </c>
      <c r="AA2739" s="0" t="n">
        <f aca="false">IF(ISNUMBER($BX2739),IF($BX2739&gt;=2017,1,0),"")</f>
        <v>0</v>
      </c>
      <c r="AB2739" s="0" t="n">
        <f aca="false">IF(ISNUMBER($BX2739),IF($BX2739&gt;=2018,1,0),"")</f>
        <v>0</v>
      </c>
      <c r="AC2739" s="0" t="n">
        <f aca="false">IF(ISNUMBER($BX2739),IF($BX2739&gt;=2019,1,0),"")</f>
        <v>0</v>
      </c>
      <c r="AD2739" s="0" t="n">
        <f aca="false">IF($L2739&lt;&gt;"",IF($L2739&gt;2013,1,0),"")</f>
        <v>0</v>
      </c>
      <c r="AE2739" s="0" t="n">
        <f aca="false">IF($L2739&lt;&gt;"",1+IF($L2739&gt;2011,1,0)+IF($L2739&gt;2014,1,0),"")</f>
        <v>2</v>
      </c>
      <c r="AF2739" s="0" t="s">
        <v>87</v>
      </c>
      <c r="AG2739" s="0" t="s">
        <v>88</v>
      </c>
      <c r="AH2739" s="0" t="s">
        <v>89</v>
      </c>
      <c r="AI2739" s="0" t="s">
        <v>497</v>
      </c>
      <c r="AJ2739" s="0" t="s">
        <v>497</v>
      </c>
      <c r="AK2739" s="0" t="str">
        <f aca="false">IF(AND($CF2739&lt;&gt;"",IFERROR(INDEX(subsample_country_map!$B:$B,MATCH($CF2739,subsample_country_map!$A:$A,0)),"")&lt;&gt;""),INDEX(subsample_country_map!$B:$B,MATCH($CF2739,subsample_country_map!$A:$A,0)),INDEX(lookup!$AA:$AA,MATCH($A2739,lookup!$A:$A,0)))</f>
        <v>1_US</v>
      </c>
      <c r="AL2739" s="0" t="str">
        <f aca="false">IF(AND($CF2739&lt;&gt;"",IFERROR(INDEX(subsample_country_map!$C:$C,MATCH($CF2739,subsample_country_map!$A:$A,0)),"")&lt;&gt;""),INDEX(subsample_country_map!$C:$C,MATCH($CF2739,subsample_country_map!$A:$A,0)),INDEX(lookup!$AB:$AB,MATCH($A2739,lookup!$A:$A,0)))</f>
        <v>1_developed</v>
      </c>
      <c r="AM2739" s="0" t="str">
        <f aca="false">IF(AND($CF2739&lt;&gt;"",IFERROR(INDEX(subsample_country_map!$D:$D,MATCH($CF2739,subsample_country_map!$A:$A,0)),"")&lt;&gt;""),INDEX(subsample_country_map!$D:$D,MATCH($CF2739,subsample_country_map!$A:$A,0)),INDEX(lookup!$AC:$AC,MATCH($A2739,lookup!$A:$A,0)))</f>
        <v>1_western</v>
      </c>
      <c r="AN2739" s="0" t="str">
        <f aca="false">IF(AND($CF2739&lt;&gt;"",IFERROR(INDEX(subsample_country_map!$E:$E,MATCH($CF2739,subsample_country_map!$A:$A,0)),"")&lt;&gt;""),INDEX(subsample_country_map!$E:$E,MATCH($CF2739,subsample_country_map!$A:$A,0)),INDEX(lookup!$AD:$AD,MATCH($A2739,lookup!$A:$A,0)))</f>
        <v>1_common law</v>
      </c>
      <c r="AO2739" s="0" t="str">
        <f aca="false">INDEX(lookup!$Y:$Y,MATCH($A2739,lookup!$A:$A,0))</f>
        <v>0_published</v>
      </c>
      <c r="AP2739" s="0" t="str">
        <f aca="false">INDEX(lookup!$Z:$Z,MATCH($A2739,lookup!$A:$A,0))</f>
        <v>1_VHB high</v>
      </c>
      <c r="AQ2739" s="0" t="str">
        <f aca="false">INDEX(lookup!$W:$W,MATCH($A2739,lookup!$A:$A,0))</f>
        <v>1_fin/acc/econ</v>
      </c>
      <c r="AR2739" s="0" t="s">
        <v>343</v>
      </c>
      <c r="AS2739" s="0" t="s">
        <v>2105</v>
      </c>
      <c r="BO2739" s="0" t="s">
        <v>769</v>
      </c>
      <c r="BP2739" s="0" t="s">
        <v>3323</v>
      </c>
      <c r="BQ2739" s="0" t="s">
        <v>2105</v>
      </c>
      <c r="BS2739" s="0" t="s">
        <v>3332</v>
      </c>
      <c r="BT2739" s="0" t="n">
        <v>0</v>
      </c>
      <c r="BV2739" s="0" t="n">
        <v>461</v>
      </c>
      <c r="BW2739" s="0" t="n">
        <v>2010</v>
      </c>
      <c r="BX2739" s="0" t="n">
        <v>2015</v>
      </c>
      <c r="BZ2739" s="0" t="n">
        <v>2012.5</v>
      </c>
      <c r="CA2739" s="0" t="n">
        <v>0</v>
      </c>
      <c r="CB2739" s="0" t="n">
        <v>0</v>
      </c>
      <c r="CC2739" s="0" t="n">
        <v>0</v>
      </c>
      <c r="CD2739" s="0" t="n">
        <v>-0.0336459860421335</v>
      </c>
      <c r="CE2739" s="0" t="n">
        <v>1</v>
      </c>
    </row>
    <row r="2740" customFormat="false" ht="15" hidden="false" customHeight="false" outlineLevel="0" collapsed="false">
      <c r="A2740" s="0" t="s">
        <v>3323</v>
      </c>
      <c r="B2740" s="0" t="n">
        <v>462</v>
      </c>
      <c r="C2740" s="0" t="n">
        <v>-0.0347760671378818</v>
      </c>
      <c r="D2740" s="0" t="n">
        <v>599</v>
      </c>
      <c r="E2740" s="0" t="n">
        <f aca="false">IF(ISNUMBER($BA2740),$BA2740,IF(AND(ISNUMBER($D2740),ISNUMBER($BW2740),ISNUMBER($BX2740)),$D2740*($BX2740-$BW2740+1),""))</f>
        <v>3594</v>
      </c>
      <c r="F2740" s="0" t="s">
        <v>8663</v>
      </c>
      <c r="G2740" s="0" t="s">
        <v>8664</v>
      </c>
      <c r="H2740" s="0" t="s">
        <v>118</v>
      </c>
      <c r="I2740" s="0" t="s">
        <v>344</v>
      </c>
      <c r="J2740" s="0" t="n">
        <f aca="false">IF($BW2740&lt;&gt;"",$BW2740,"")</f>
        <v>2010</v>
      </c>
      <c r="K2740" s="0" t="n">
        <f aca="false">IF($BX2740&lt;&gt;"",$BX2740,"")</f>
        <v>2015</v>
      </c>
      <c r="L2740" s="0" t="n">
        <f aca="false">IF(AND(ISNUMBER($BW2740),ISNUMBER($BX2740)),($BW2740+$BX2740)/2,"")</f>
        <v>2012.5</v>
      </c>
      <c r="M2740" s="0" t="n">
        <f aca="false">IF($L2740&lt;&gt;"",$L2740,"")</f>
        <v>2012.5</v>
      </c>
      <c r="N2740" s="0" t="n">
        <f aca="false">IF(AND(ISNUMBER($BW2740),ISNUMBER($BX2740)),MIN(1,MAX(0,($BX2740-2016+1)/($BX2740-$BW2740+1))),"")</f>
        <v>0</v>
      </c>
      <c r="O2740" s="0" t="n">
        <f aca="false">IF(AND(ISNUMBER($BW2740),ISNUMBER($BX2740)),MIN(1,MAX(0,($BX2740-2017+1)/($BX2740-$BW2740+1))),"")</f>
        <v>0</v>
      </c>
      <c r="P2740" s="0" t="n">
        <f aca="false">IF(AND(ISNUMBER($BW2740),ISNUMBER($BX2740)),MIN(1,MAX(0,($BX2740-2018+1)/($BX2740-$BW2740+1))),"")</f>
        <v>0</v>
      </c>
      <c r="Q2740" s="0" t="n">
        <f aca="false">IF(AND(ISNUMBER($BW2740),ISNUMBER($BX2740)),MIN(1,MAX(0,($BX2740-2019+1)/($BX2740-$BW2740+1))),"")</f>
        <v>0</v>
      </c>
      <c r="R2740" s="0" t="n">
        <f aca="false">IF(AND(ISNUMBER($BW2740),ISNUMBER($BX2740)),MIN(1,MAX(0,($BX2740-2016+1)/($BX2740-$BW2740+1))),"")</f>
        <v>0</v>
      </c>
      <c r="S2740" s="0" t="n">
        <f aca="false">IF($L2740&lt;&gt;"",IF($L2740&gt;=2015.5,1,0),"")</f>
        <v>0</v>
      </c>
      <c r="T2740" s="0" t="n">
        <f aca="false">IF($L2740&lt;&gt;"",IF($L2740&gt;=2016,1,0),"")</f>
        <v>0</v>
      </c>
      <c r="U2740" s="0" t="n">
        <f aca="false">IF(ISNUMBER($BX2740),IF($BX2740&gt;=2016,1,0),"")</f>
        <v>0</v>
      </c>
      <c r="V2740" s="0" t="n">
        <f aca="false">IF(ISNUMBER($BW2740),IF($BW2740&gt;=2016,1,0),"")</f>
        <v>0</v>
      </c>
      <c r="W2740" s="0" t="str">
        <f aca="false">IF(AND(ISNUMBER($BW2740),ISNUMBER($BX2740)),IF($BW2740&gt;=2016,"post-only",IF($BX2740&lt;2016,"pre-only","mixed")),"")</f>
        <v>pre-only</v>
      </c>
      <c r="X2740" s="0" t="n">
        <f aca="false">IF(AND(ISNUMBER($BW2740),ISNUMBER($BX2740)),MIN(1,MAX(0,($BX2740-2017+1)/($BX2740-$BW2740+1))),"")</f>
        <v>0</v>
      </c>
      <c r="Y2740" s="0" t="n">
        <f aca="false">IF(AND(ISNUMBER($BW2740),ISNUMBER($BX2740)),MIN(1,MAX(0,($BX2740-2018+1)/($BX2740-$BW2740+1))),"")</f>
        <v>0</v>
      </c>
      <c r="Z2740" s="0" t="n">
        <f aca="false">IF(AND(ISNUMBER($BW2740),ISNUMBER($BX2740)),MIN(1,MAX(0,($BX2740-2019+1)/($BX2740-$BW2740+1))),"")</f>
        <v>0</v>
      </c>
      <c r="AA2740" s="0" t="n">
        <f aca="false">IF(ISNUMBER($BX2740),IF($BX2740&gt;=2017,1,0),"")</f>
        <v>0</v>
      </c>
      <c r="AB2740" s="0" t="n">
        <f aca="false">IF(ISNUMBER($BX2740),IF($BX2740&gt;=2018,1,0),"")</f>
        <v>0</v>
      </c>
      <c r="AC2740" s="0" t="n">
        <f aca="false">IF(ISNUMBER($BX2740),IF($BX2740&gt;=2019,1,0),"")</f>
        <v>0</v>
      </c>
      <c r="AD2740" s="0" t="n">
        <f aca="false">IF($L2740&lt;&gt;"",IF($L2740&gt;2013,1,0),"")</f>
        <v>0</v>
      </c>
      <c r="AE2740" s="0" t="n">
        <f aca="false">IF($L2740&lt;&gt;"",1+IF($L2740&gt;2011,1,0)+IF($L2740&gt;2014,1,0),"")</f>
        <v>2</v>
      </c>
      <c r="AF2740" s="0" t="s">
        <v>87</v>
      </c>
      <c r="AG2740" s="0" t="s">
        <v>88</v>
      </c>
      <c r="AH2740" s="0" t="s">
        <v>89</v>
      </c>
      <c r="AI2740" s="0" t="s">
        <v>497</v>
      </c>
      <c r="AJ2740" s="0" t="s">
        <v>497</v>
      </c>
      <c r="AK2740" s="0" t="str">
        <f aca="false">IF(AND($CF2740&lt;&gt;"",IFERROR(INDEX(subsample_country_map!$B:$B,MATCH($CF2740,subsample_country_map!$A:$A,0)),"")&lt;&gt;""),INDEX(subsample_country_map!$B:$B,MATCH($CF2740,subsample_country_map!$A:$A,0)),INDEX(lookup!$AA:$AA,MATCH($A2740,lookup!$A:$A,0)))</f>
        <v>1_US</v>
      </c>
      <c r="AL2740" s="0" t="str">
        <f aca="false">IF(AND($CF2740&lt;&gt;"",IFERROR(INDEX(subsample_country_map!$C:$C,MATCH($CF2740,subsample_country_map!$A:$A,0)),"")&lt;&gt;""),INDEX(subsample_country_map!$C:$C,MATCH($CF2740,subsample_country_map!$A:$A,0)),INDEX(lookup!$AB:$AB,MATCH($A2740,lookup!$A:$A,0)))</f>
        <v>1_developed</v>
      </c>
      <c r="AM2740" s="0" t="str">
        <f aca="false">IF(AND($CF2740&lt;&gt;"",IFERROR(INDEX(subsample_country_map!$D:$D,MATCH($CF2740,subsample_country_map!$A:$A,0)),"")&lt;&gt;""),INDEX(subsample_country_map!$D:$D,MATCH($CF2740,subsample_country_map!$A:$A,0)),INDEX(lookup!$AC:$AC,MATCH($A2740,lookup!$A:$A,0)))</f>
        <v>1_western</v>
      </c>
      <c r="AN2740" s="0" t="str">
        <f aca="false">IF(AND($CF2740&lt;&gt;"",IFERROR(INDEX(subsample_country_map!$E:$E,MATCH($CF2740,subsample_country_map!$A:$A,0)),"")&lt;&gt;""),INDEX(subsample_country_map!$E:$E,MATCH($CF2740,subsample_country_map!$A:$A,0)),INDEX(lookup!$AD:$AD,MATCH($A2740,lookup!$A:$A,0)))</f>
        <v>1_common law</v>
      </c>
      <c r="AO2740" s="0" t="str">
        <f aca="false">INDEX(lookup!$Y:$Y,MATCH($A2740,lookup!$A:$A,0))</f>
        <v>0_published</v>
      </c>
      <c r="AP2740" s="0" t="str">
        <f aca="false">INDEX(lookup!$Z:$Z,MATCH($A2740,lookup!$A:$A,0))</f>
        <v>1_VHB high</v>
      </c>
      <c r="AQ2740" s="0" t="str">
        <f aca="false">INDEX(lookup!$W:$W,MATCH($A2740,lookup!$A:$A,0))</f>
        <v>1_fin/acc/econ</v>
      </c>
      <c r="AR2740" s="0" t="s">
        <v>343</v>
      </c>
      <c r="AS2740" s="0" t="s">
        <v>2105</v>
      </c>
      <c r="BO2740" s="0" t="s">
        <v>769</v>
      </c>
      <c r="BP2740" s="0" t="s">
        <v>3323</v>
      </c>
      <c r="BQ2740" s="0" t="s">
        <v>2105</v>
      </c>
      <c r="BS2740" s="0" t="s">
        <v>3332</v>
      </c>
      <c r="BT2740" s="0" t="n">
        <v>0</v>
      </c>
      <c r="BV2740" s="0" t="n">
        <v>462</v>
      </c>
      <c r="BW2740" s="0" t="n">
        <v>2010</v>
      </c>
      <c r="BX2740" s="0" t="n">
        <v>2015</v>
      </c>
      <c r="BZ2740" s="0" t="n">
        <v>2012.5</v>
      </c>
      <c r="CA2740" s="0" t="n">
        <v>0</v>
      </c>
      <c r="CB2740" s="0" t="n">
        <v>0</v>
      </c>
      <c r="CC2740" s="0" t="n">
        <v>0</v>
      </c>
      <c r="CD2740" s="0" t="n">
        <v>-0.0347900964195608</v>
      </c>
      <c r="CE2740" s="0" t="n">
        <v>1</v>
      </c>
    </row>
    <row r="2741" customFormat="false" ht="15" hidden="false" customHeight="false" outlineLevel="0" collapsed="false">
      <c r="A2741" s="0" t="s">
        <v>3323</v>
      </c>
      <c r="B2741" s="0" t="n">
        <v>463</v>
      </c>
      <c r="C2741" s="0" t="n">
        <v>-0.00349029043422781</v>
      </c>
      <c r="D2741" s="0" t="n">
        <v>599</v>
      </c>
      <c r="E2741" s="0" t="n">
        <f aca="false">IF(ISNUMBER($BA2741),$BA2741,IF(AND(ISNUMBER($D2741),ISNUMBER($BW2741),ISNUMBER($BX2741)),$D2741*($BX2741-$BW2741+1),""))</f>
        <v>3594</v>
      </c>
      <c r="F2741" s="0" t="s">
        <v>8663</v>
      </c>
      <c r="G2741" s="0" t="s">
        <v>8664</v>
      </c>
      <c r="H2741" s="0" t="s">
        <v>118</v>
      </c>
      <c r="I2741" s="0" t="s">
        <v>344</v>
      </c>
      <c r="J2741" s="0" t="n">
        <f aca="false">IF($BW2741&lt;&gt;"",$BW2741,"")</f>
        <v>2010</v>
      </c>
      <c r="K2741" s="0" t="n">
        <f aca="false">IF($BX2741&lt;&gt;"",$BX2741,"")</f>
        <v>2015</v>
      </c>
      <c r="L2741" s="0" t="n">
        <f aca="false">IF(AND(ISNUMBER($BW2741),ISNUMBER($BX2741)),($BW2741+$BX2741)/2,"")</f>
        <v>2012.5</v>
      </c>
      <c r="M2741" s="0" t="n">
        <f aca="false">IF($L2741&lt;&gt;"",$L2741,"")</f>
        <v>2012.5</v>
      </c>
      <c r="N2741" s="0" t="n">
        <f aca="false">IF(AND(ISNUMBER($BW2741),ISNUMBER($BX2741)),MIN(1,MAX(0,($BX2741-2016+1)/($BX2741-$BW2741+1))),"")</f>
        <v>0</v>
      </c>
      <c r="O2741" s="0" t="n">
        <f aca="false">IF(AND(ISNUMBER($BW2741),ISNUMBER($BX2741)),MIN(1,MAX(0,($BX2741-2017+1)/($BX2741-$BW2741+1))),"")</f>
        <v>0</v>
      </c>
      <c r="P2741" s="0" t="n">
        <f aca="false">IF(AND(ISNUMBER($BW2741),ISNUMBER($BX2741)),MIN(1,MAX(0,($BX2741-2018+1)/($BX2741-$BW2741+1))),"")</f>
        <v>0</v>
      </c>
      <c r="Q2741" s="0" t="n">
        <f aca="false">IF(AND(ISNUMBER($BW2741),ISNUMBER($BX2741)),MIN(1,MAX(0,($BX2741-2019+1)/($BX2741-$BW2741+1))),"")</f>
        <v>0</v>
      </c>
      <c r="R2741" s="0" t="n">
        <f aca="false">IF(AND(ISNUMBER($BW2741),ISNUMBER($BX2741)),MIN(1,MAX(0,($BX2741-2016+1)/($BX2741-$BW2741+1))),"")</f>
        <v>0</v>
      </c>
      <c r="S2741" s="0" t="n">
        <f aca="false">IF($L2741&lt;&gt;"",IF($L2741&gt;=2015.5,1,0),"")</f>
        <v>0</v>
      </c>
      <c r="T2741" s="0" t="n">
        <f aca="false">IF($L2741&lt;&gt;"",IF($L2741&gt;=2016,1,0),"")</f>
        <v>0</v>
      </c>
      <c r="U2741" s="0" t="n">
        <f aca="false">IF(ISNUMBER($BX2741),IF($BX2741&gt;=2016,1,0),"")</f>
        <v>0</v>
      </c>
      <c r="V2741" s="0" t="n">
        <f aca="false">IF(ISNUMBER($BW2741),IF($BW2741&gt;=2016,1,0),"")</f>
        <v>0</v>
      </c>
      <c r="W2741" s="0" t="str">
        <f aca="false">IF(AND(ISNUMBER($BW2741),ISNUMBER($BX2741)),IF($BW2741&gt;=2016,"post-only",IF($BX2741&lt;2016,"pre-only","mixed")),"")</f>
        <v>pre-only</v>
      </c>
      <c r="X2741" s="0" t="n">
        <f aca="false">IF(AND(ISNUMBER($BW2741),ISNUMBER($BX2741)),MIN(1,MAX(0,($BX2741-2017+1)/($BX2741-$BW2741+1))),"")</f>
        <v>0</v>
      </c>
      <c r="Y2741" s="0" t="n">
        <f aca="false">IF(AND(ISNUMBER($BW2741),ISNUMBER($BX2741)),MIN(1,MAX(0,($BX2741-2018+1)/($BX2741-$BW2741+1))),"")</f>
        <v>0</v>
      </c>
      <c r="Z2741" s="0" t="n">
        <f aca="false">IF(AND(ISNUMBER($BW2741),ISNUMBER($BX2741)),MIN(1,MAX(0,($BX2741-2019+1)/($BX2741-$BW2741+1))),"")</f>
        <v>0</v>
      </c>
      <c r="AA2741" s="0" t="n">
        <f aca="false">IF(ISNUMBER($BX2741),IF($BX2741&gt;=2017,1,0),"")</f>
        <v>0</v>
      </c>
      <c r="AB2741" s="0" t="n">
        <f aca="false">IF(ISNUMBER($BX2741),IF($BX2741&gt;=2018,1,0),"")</f>
        <v>0</v>
      </c>
      <c r="AC2741" s="0" t="n">
        <f aca="false">IF(ISNUMBER($BX2741),IF($BX2741&gt;=2019,1,0),"")</f>
        <v>0</v>
      </c>
      <c r="AD2741" s="0" t="n">
        <f aca="false">IF($L2741&lt;&gt;"",IF($L2741&gt;2013,1,0),"")</f>
        <v>0</v>
      </c>
      <c r="AE2741" s="0" t="n">
        <f aca="false">IF($L2741&lt;&gt;"",1+IF($L2741&gt;2011,1,0)+IF($L2741&gt;2014,1,0),"")</f>
        <v>2</v>
      </c>
      <c r="AF2741" s="0" t="s">
        <v>87</v>
      </c>
      <c r="AG2741" s="0" t="s">
        <v>88</v>
      </c>
      <c r="AH2741" s="0" t="s">
        <v>89</v>
      </c>
      <c r="AI2741" s="0" t="s">
        <v>497</v>
      </c>
      <c r="AJ2741" s="0" t="s">
        <v>497</v>
      </c>
      <c r="AK2741" s="0" t="str">
        <f aca="false">IF(AND($CF2741&lt;&gt;"",IFERROR(INDEX(subsample_country_map!$B:$B,MATCH($CF2741,subsample_country_map!$A:$A,0)),"")&lt;&gt;""),INDEX(subsample_country_map!$B:$B,MATCH($CF2741,subsample_country_map!$A:$A,0)),INDEX(lookup!$AA:$AA,MATCH($A2741,lookup!$A:$A,0)))</f>
        <v>1_US</v>
      </c>
      <c r="AL2741" s="0" t="str">
        <f aca="false">IF(AND($CF2741&lt;&gt;"",IFERROR(INDEX(subsample_country_map!$C:$C,MATCH($CF2741,subsample_country_map!$A:$A,0)),"")&lt;&gt;""),INDEX(subsample_country_map!$C:$C,MATCH($CF2741,subsample_country_map!$A:$A,0)),INDEX(lookup!$AB:$AB,MATCH($A2741,lookup!$A:$A,0)))</f>
        <v>1_developed</v>
      </c>
      <c r="AM2741" s="0" t="str">
        <f aca="false">IF(AND($CF2741&lt;&gt;"",IFERROR(INDEX(subsample_country_map!$D:$D,MATCH($CF2741,subsample_country_map!$A:$A,0)),"")&lt;&gt;""),INDEX(subsample_country_map!$D:$D,MATCH($CF2741,subsample_country_map!$A:$A,0)),INDEX(lookup!$AC:$AC,MATCH($A2741,lookup!$A:$A,0)))</f>
        <v>1_western</v>
      </c>
      <c r="AN2741" s="0" t="str">
        <f aca="false">IF(AND($CF2741&lt;&gt;"",IFERROR(INDEX(subsample_country_map!$E:$E,MATCH($CF2741,subsample_country_map!$A:$A,0)),"")&lt;&gt;""),INDEX(subsample_country_map!$E:$E,MATCH($CF2741,subsample_country_map!$A:$A,0)),INDEX(lookup!$AD:$AD,MATCH($A2741,lookup!$A:$A,0)))</f>
        <v>1_common law</v>
      </c>
      <c r="AO2741" s="0" t="str">
        <f aca="false">INDEX(lookup!$Y:$Y,MATCH($A2741,lookup!$A:$A,0))</f>
        <v>0_published</v>
      </c>
      <c r="AP2741" s="0" t="str">
        <f aca="false">INDEX(lookup!$Z:$Z,MATCH($A2741,lookup!$A:$A,0))</f>
        <v>1_VHB high</v>
      </c>
      <c r="AQ2741" s="0" t="str">
        <f aca="false">INDEX(lookup!$W:$W,MATCH($A2741,lookup!$A:$A,0))</f>
        <v>1_fin/acc/econ</v>
      </c>
      <c r="AR2741" s="0" t="s">
        <v>343</v>
      </c>
      <c r="AS2741" s="0" t="s">
        <v>2105</v>
      </c>
      <c r="BO2741" s="0" t="s">
        <v>769</v>
      </c>
      <c r="BP2741" s="0" t="s">
        <v>3323</v>
      </c>
      <c r="BQ2741" s="0" t="s">
        <v>2105</v>
      </c>
      <c r="BS2741" s="0" t="s">
        <v>3332</v>
      </c>
      <c r="BT2741" s="0" t="n">
        <v>0</v>
      </c>
      <c r="BV2741" s="0" t="n">
        <v>463</v>
      </c>
      <c r="BW2741" s="0" t="n">
        <v>2010</v>
      </c>
      <c r="BX2741" s="0" t="n">
        <v>2015</v>
      </c>
      <c r="BZ2741" s="0" t="n">
        <v>2012.5</v>
      </c>
      <c r="CA2741" s="0" t="n">
        <v>0</v>
      </c>
      <c r="CB2741" s="0" t="n">
        <v>0</v>
      </c>
      <c r="CC2741" s="0" t="n">
        <v>0</v>
      </c>
      <c r="CD2741" s="0" t="n">
        <v>-0.00349030460738555</v>
      </c>
      <c r="CE2741" s="0" t="n">
        <v>1</v>
      </c>
    </row>
    <row r="2742" customFormat="false" ht="15" hidden="false" customHeight="false" outlineLevel="0" collapsed="false">
      <c r="A2742" s="0" t="s">
        <v>3323</v>
      </c>
      <c r="B2742" s="0" t="n">
        <v>464</v>
      </c>
      <c r="C2742" s="0" t="n">
        <v>-0.047191723440484</v>
      </c>
      <c r="D2742" s="0" t="n">
        <v>268</v>
      </c>
      <c r="E2742" s="0" t="n">
        <f aca="false">IF(ISNUMBER($BA2742),$BA2742,IF(AND(ISNUMBER($D2742),ISNUMBER($BW2742),ISNUMBER($BX2742)),$D2742*($BX2742-$BW2742+1),""))</f>
        <v>1608</v>
      </c>
      <c r="F2742" s="0" t="s">
        <v>8663</v>
      </c>
      <c r="G2742" s="0" t="s">
        <v>8664</v>
      </c>
      <c r="H2742" s="0" t="s">
        <v>118</v>
      </c>
      <c r="I2742" s="0" t="s">
        <v>344</v>
      </c>
      <c r="J2742" s="0" t="n">
        <f aca="false">IF($BW2742&lt;&gt;"",$BW2742,"")</f>
        <v>2010</v>
      </c>
      <c r="K2742" s="0" t="n">
        <f aca="false">IF($BX2742&lt;&gt;"",$BX2742,"")</f>
        <v>2015</v>
      </c>
      <c r="L2742" s="0" t="n">
        <f aca="false">IF(AND(ISNUMBER($BW2742),ISNUMBER($BX2742)),($BW2742+$BX2742)/2,"")</f>
        <v>2012.5</v>
      </c>
      <c r="M2742" s="0" t="n">
        <f aca="false">IF($L2742&lt;&gt;"",$L2742,"")</f>
        <v>2012.5</v>
      </c>
      <c r="N2742" s="0" t="n">
        <f aca="false">IF(AND(ISNUMBER($BW2742),ISNUMBER($BX2742)),MIN(1,MAX(0,($BX2742-2016+1)/($BX2742-$BW2742+1))),"")</f>
        <v>0</v>
      </c>
      <c r="O2742" s="0" t="n">
        <f aca="false">IF(AND(ISNUMBER($BW2742),ISNUMBER($BX2742)),MIN(1,MAX(0,($BX2742-2017+1)/($BX2742-$BW2742+1))),"")</f>
        <v>0</v>
      </c>
      <c r="P2742" s="0" t="n">
        <f aca="false">IF(AND(ISNUMBER($BW2742),ISNUMBER($BX2742)),MIN(1,MAX(0,($BX2742-2018+1)/($BX2742-$BW2742+1))),"")</f>
        <v>0</v>
      </c>
      <c r="Q2742" s="0" t="n">
        <f aca="false">IF(AND(ISNUMBER($BW2742),ISNUMBER($BX2742)),MIN(1,MAX(0,($BX2742-2019+1)/($BX2742-$BW2742+1))),"")</f>
        <v>0</v>
      </c>
      <c r="R2742" s="0" t="n">
        <f aca="false">IF(AND(ISNUMBER($BW2742),ISNUMBER($BX2742)),MIN(1,MAX(0,($BX2742-2016+1)/($BX2742-$BW2742+1))),"")</f>
        <v>0</v>
      </c>
      <c r="S2742" s="0" t="n">
        <f aca="false">IF($L2742&lt;&gt;"",IF($L2742&gt;=2015.5,1,0),"")</f>
        <v>0</v>
      </c>
      <c r="T2742" s="0" t="n">
        <f aca="false">IF($L2742&lt;&gt;"",IF($L2742&gt;=2016,1,0),"")</f>
        <v>0</v>
      </c>
      <c r="U2742" s="0" t="n">
        <f aca="false">IF(ISNUMBER($BX2742),IF($BX2742&gt;=2016,1,0),"")</f>
        <v>0</v>
      </c>
      <c r="V2742" s="0" t="n">
        <f aca="false">IF(ISNUMBER($BW2742),IF($BW2742&gt;=2016,1,0),"")</f>
        <v>0</v>
      </c>
      <c r="W2742" s="0" t="str">
        <f aca="false">IF(AND(ISNUMBER($BW2742),ISNUMBER($BX2742)),IF($BW2742&gt;=2016,"post-only",IF($BX2742&lt;2016,"pre-only","mixed")),"")</f>
        <v>pre-only</v>
      </c>
      <c r="X2742" s="0" t="n">
        <f aca="false">IF(AND(ISNUMBER($BW2742),ISNUMBER($BX2742)),MIN(1,MAX(0,($BX2742-2017+1)/($BX2742-$BW2742+1))),"")</f>
        <v>0</v>
      </c>
      <c r="Y2742" s="0" t="n">
        <f aca="false">IF(AND(ISNUMBER($BW2742),ISNUMBER($BX2742)),MIN(1,MAX(0,($BX2742-2018+1)/($BX2742-$BW2742+1))),"")</f>
        <v>0</v>
      </c>
      <c r="Z2742" s="0" t="n">
        <f aca="false">IF(AND(ISNUMBER($BW2742),ISNUMBER($BX2742)),MIN(1,MAX(0,($BX2742-2019+1)/($BX2742-$BW2742+1))),"")</f>
        <v>0</v>
      </c>
      <c r="AA2742" s="0" t="n">
        <f aca="false">IF(ISNUMBER($BX2742),IF($BX2742&gt;=2017,1,0),"")</f>
        <v>0</v>
      </c>
      <c r="AB2742" s="0" t="n">
        <f aca="false">IF(ISNUMBER($BX2742),IF($BX2742&gt;=2018,1,0),"")</f>
        <v>0</v>
      </c>
      <c r="AC2742" s="0" t="n">
        <f aca="false">IF(ISNUMBER($BX2742),IF($BX2742&gt;=2019,1,0),"")</f>
        <v>0</v>
      </c>
      <c r="AD2742" s="0" t="n">
        <f aca="false">IF($L2742&lt;&gt;"",IF($L2742&gt;2013,1,0),"")</f>
        <v>0</v>
      </c>
      <c r="AE2742" s="0" t="n">
        <f aca="false">IF($L2742&lt;&gt;"",1+IF($L2742&gt;2011,1,0)+IF($L2742&gt;2014,1,0),"")</f>
        <v>2</v>
      </c>
      <c r="AF2742" s="0" t="s">
        <v>87</v>
      </c>
      <c r="AG2742" s="0" t="s">
        <v>88</v>
      </c>
      <c r="AH2742" s="0" t="s">
        <v>89</v>
      </c>
      <c r="AI2742" s="0" t="s">
        <v>497</v>
      </c>
      <c r="AJ2742" s="0" t="s">
        <v>497</v>
      </c>
      <c r="AK2742" s="0" t="str">
        <f aca="false">IF(AND($CF2742&lt;&gt;"",IFERROR(INDEX(subsample_country_map!$B:$B,MATCH($CF2742,subsample_country_map!$A:$A,0)),"")&lt;&gt;""),INDEX(subsample_country_map!$B:$B,MATCH($CF2742,subsample_country_map!$A:$A,0)),INDEX(lookup!$AA:$AA,MATCH($A2742,lookup!$A:$A,0)))</f>
        <v>1_US</v>
      </c>
      <c r="AL2742" s="0" t="str">
        <f aca="false">IF(AND($CF2742&lt;&gt;"",IFERROR(INDEX(subsample_country_map!$C:$C,MATCH($CF2742,subsample_country_map!$A:$A,0)),"")&lt;&gt;""),INDEX(subsample_country_map!$C:$C,MATCH($CF2742,subsample_country_map!$A:$A,0)),INDEX(lookup!$AB:$AB,MATCH($A2742,lookup!$A:$A,0)))</f>
        <v>1_developed</v>
      </c>
      <c r="AM2742" s="0" t="str">
        <f aca="false">IF(AND($CF2742&lt;&gt;"",IFERROR(INDEX(subsample_country_map!$D:$D,MATCH($CF2742,subsample_country_map!$A:$A,0)),"")&lt;&gt;""),INDEX(subsample_country_map!$D:$D,MATCH($CF2742,subsample_country_map!$A:$A,0)),INDEX(lookup!$AC:$AC,MATCH($A2742,lookup!$A:$A,0)))</f>
        <v>1_western</v>
      </c>
      <c r="AN2742" s="0" t="str">
        <f aca="false">IF(AND($CF2742&lt;&gt;"",IFERROR(INDEX(subsample_country_map!$E:$E,MATCH($CF2742,subsample_country_map!$A:$A,0)),"")&lt;&gt;""),INDEX(subsample_country_map!$E:$E,MATCH($CF2742,subsample_country_map!$A:$A,0)),INDEX(lookup!$AD:$AD,MATCH($A2742,lookup!$A:$A,0)))</f>
        <v>1_common law</v>
      </c>
      <c r="AO2742" s="0" t="str">
        <f aca="false">INDEX(lookup!$Y:$Y,MATCH($A2742,lookup!$A:$A,0))</f>
        <v>0_published</v>
      </c>
      <c r="AP2742" s="0" t="str">
        <f aca="false">INDEX(lookup!$Z:$Z,MATCH($A2742,lookup!$A:$A,0))</f>
        <v>1_VHB high</v>
      </c>
      <c r="AQ2742" s="0" t="str">
        <f aca="false">INDEX(lookup!$W:$W,MATCH($A2742,lookup!$A:$A,0))</f>
        <v>1_fin/acc/econ</v>
      </c>
      <c r="AR2742" s="0" t="s">
        <v>343</v>
      </c>
      <c r="AS2742" s="0" t="s">
        <v>2105</v>
      </c>
      <c r="BO2742" s="0" t="s">
        <v>769</v>
      </c>
      <c r="BP2742" s="0" t="s">
        <v>3323</v>
      </c>
      <c r="BQ2742" s="0" t="s">
        <v>2105</v>
      </c>
      <c r="BS2742" s="0" t="s">
        <v>3332</v>
      </c>
      <c r="BT2742" s="0" t="n">
        <v>0</v>
      </c>
      <c r="BV2742" s="0" t="n">
        <v>464</v>
      </c>
      <c r="BW2742" s="0" t="n">
        <v>2010</v>
      </c>
      <c r="BX2742" s="0" t="n">
        <v>2015</v>
      </c>
      <c r="BZ2742" s="0" t="n">
        <v>2012.5</v>
      </c>
      <c r="CA2742" s="0" t="n">
        <v>0</v>
      </c>
      <c r="CB2742" s="0" t="n">
        <v>0</v>
      </c>
      <c r="CC2742" s="0" t="n">
        <v>0</v>
      </c>
      <c r="CD2742" s="0" t="n">
        <v>-0.0472268032410105</v>
      </c>
      <c r="CE2742" s="0" t="n">
        <v>1</v>
      </c>
    </row>
    <row r="2743" customFormat="false" ht="15" hidden="false" customHeight="false" outlineLevel="0" collapsed="false">
      <c r="A2743" s="0" t="s">
        <v>3323</v>
      </c>
      <c r="B2743" s="0" t="n">
        <v>465</v>
      </c>
      <c r="C2743" s="0" t="n">
        <v>-0.0483206307452299</v>
      </c>
      <c r="D2743" s="0" t="n">
        <v>268</v>
      </c>
      <c r="E2743" s="0" t="n">
        <f aca="false">IF(ISNUMBER($BA2743),$BA2743,IF(AND(ISNUMBER($D2743),ISNUMBER($BW2743),ISNUMBER($BX2743)),$D2743*($BX2743-$BW2743+1),""))</f>
        <v>1608</v>
      </c>
      <c r="F2743" s="0" t="s">
        <v>8663</v>
      </c>
      <c r="G2743" s="0" t="s">
        <v>8664</v>
      </c>
      <c r="H2743" s="0" t="s">
        <v>118</v>
      </c>
      <c r="I2743" s="0" t="s">
        <v>344</v>
      </c>
      <c r="J2743" s="0" t="n">
        <f aca="false">IF($BW2743&lt;&gt;"",$BW2743,"")</f>
        <v>2010</v>
      </c>
      <c r="K2743" s="0" t="n">
        <f aca="false">IF($BX2743&lt;&gt;"",$BX2743,"")</f>
        <v>2015</v>
      </c>
      <c r="L2743" s="0" t="n">
        <f aca="false">IF(AND(ISNUMBER($BW2743),ISNUMBER($BX2743)),($BW2743+$BX2743)/2,"")</f>
        <v>2012.5</v>
      </c>
      <c r="M2743" s="0" t="n">
        <f aca="false">IF($L2743&lt;&gt;"",$L2743,"")</f>
        <v>2012.5</v>
      </c>
      <c r="N2743" s="0" t="n">
        <f aca="false">IF(AND(ISNUMBER($BW2743),ISNUMBER($BX2743)),MIN(1,MAX(0,($BX2743-2016+1)/($BX2743-$BW2743+1))),"")</f>
        <v>0</v>
      </c>
      <c r="O2743" s="0" t="n">
        <f aca="false">IF(AND(ISNUMBER($BW2743),ISNUMBER($BX2743)),MIN(1,MAX(0,($BX2743-2017+1)/($BX2743-$BW2743+1))),"")</f>
        <v>0</v>
      </c>
      <c r="P2743" s="0" t="n">
        <f aca="false">IF(AND(ISNUMBER($BW2743),ISNUMBER($BX2743)),MIN(1,MAX(0,($BX2743-2018+1)/($BX2743-$BW2743+1))),"")</f>
        <v>0</v>
      </c>
      <c r="Q2743" s="0" t="n">
        <f aca="false">IF(AND(ISNUMBER($BW2743),ISNUMBER($BX2743)),MIN(1,MAX(0,($BX2743-2019+1)/($BX2743-$BW2743+1))),"")</f>
        <v>0</v>
      </c>
      <c r="R2743" s="0" t="n">
        <f aca="false">IF(AND(ISNUMBER($BW2743),ISNUMBER($BX2743)),MIN(1,MAX(0,($BX2743-2016+1)/($BX2743-$BW2743+1))),"")</f>
        <v>0</v>
      </c>
      <c r="S2743" s="0" t="n">
        <f aca="false">IF($L2743&lt;&gt;"",IF($L2743&gt;=2015.5,1,0),"")</f>
        <v>0</v>
      </c>
      <c r="T2743" s="0" t="n">
        <f aca="false">IF($L2743&lt;&gt;"",IF($L2743&gt;=2016,1,0),"")</f>
        <v>0</v>
      </c>
      <c r="U2743" s="0" t="n">
        <f aca="false">IF(ISNUMBER($BX2743),IF($BX2743&gt;=2016,1,0),"")</f>
        <v>0</v>
      </c>
      <c r="V2743" s="0" t="n">
        <f aca="false">IF(ISNUMBER($BW2743),IF($BW2743&gt;=2016,1,0),"")</f>
        <v>0</v>
      </c>
      <c r="W2743" s="0" t="str">
        <f aca="false">IF(AND(ISNUMBER($BW2743),ISNUMBER($BX2743)),IF($BW2743&gt;=2016,"post-only",IF($BX2743&lt;2016,"pre-only","mixed")),"")</f>
        <v>pre-only</v>
      </c>
      <c r="X2743" s="0" t="n">
        <f aca="false">IF(AND(ISNUMBER($BW2743),ISNUMBER($BX2743)),MIN(1,MAX(0,($BX2743-2017+1)/($BX2743-$BW2743+1))),"")</f>
        <v>0</v>
      </c>
      <c r="Y2743" s="0" t="n">
        <f aca="false">IF(AND(ISNUMBER($BW2743),ISNUMBER($BX2743)),MIN(1,MAX(0,($BX2743-2018+1)/($BX2743-$BW2743+1))),"")</f>
        <v>0</v>
      </c>
      <c r="Z2743" s="0" t="n">
        <f aca="false">IF(AND(ISNUMBER($BW2743),ISNUMBER($BX2743)),MIN(1,MAX(0,($BX2743-2019+1)/($BX2743-$BW2743+1))),"")</f>
        <v>0</v>
      </c>
      <c r="AA2743" s="0" t="n">
        <f aca="false">IF(ISNUMBER($BX2743),IF($BX2743&gt;=2017,1,0),"")</f>
        <v>0</v>
      </c>
      <c r="AB2743" s="0" t="n">
        <f aca="false">IF(ISNUMBER($BX2743),IF($BX2743&gt;=2018,1,0),"")</f>
        <v>0</v>
      </c>
      <c r="AC2743" s="0" t="n">
        <f aca="false">IF(ISNUMBER($BX2743),IF($BX2743&gt;=2019,1,0),"")</f>
        <v>0</v>
      </c>
      <c r="AD2743" s="0" t="n">
        <f aca="false">IF($L2743&lt;&gt;"",IF($L2743&gt;2013,1,0),"")</f>
        <v>0</v>
      </c>
      <c r="AE2743" s="0" t="n">
        <f aca="false">IF($L2743&lt;&gt;"",1+IF($L2743&gt;2011,1,0)+IF($L2743&gt;2014,1,0),"")</f>
        <v>2</v>
      </c>
      <c r="AF2743" s="0" t="s">
        <v>87</v>
      </c>
      <c r="AG2743" s="0" t="s">
        <v>88</v>
      </c>
      <c r="AH2743" s="0" t="s">
        <v>89</v>
      </c>
      <c r="AI2743" s="0" t="s">
        <v>497</v>
      </c>
      <c r="AJ2743" s="0" t="s">
        <v>497</v>
      </c>
      <c r="AK2743" s="0" t="str">
        <f aca="false">IF(AND($CF2743&lt;&gt;"",IFERROR(INDEX(subsample_country_map!$B:$B,MATCH($CF2743,subsample_country_map!$A:$A,0)),"")&lt;&gt;""),INDEX(subsample_country_map!$B:$B,MATCH($CF2743,subsample_country_map!$A:$A,0)),INDEX(lookup!$AA:$AA,MATCH($A2743,lookup!$A:$A,0)))</f>
        <v>1_US</v>
      </c>
      <c r="AL2743" s="0" t="str">
        <f aca="false">IF(AND($CF2743&lt;&gt;"",IFERROR(INDEX(subsample_country_map!$C:$C,MATCH($CF2743,subsample_country_map!$A:$A,0)),"")&lt;&gt;""),INDEX(subsample_country_map!$C:$C,MATCH($CF2743,subsample_country_map!$A:$A,0)),INDEX(lookup!$AB:$AB,MATCH($A2743,lookup!$A:$A,0)))</f>
        <v>1_developed</v>
      </c>
      <c r="AM2743" s="0" t="str">
        <f aca="false">IF(AND($CF2743&lt;&gt;"",IFERROR(INDEX(subsample_country_map!$D:$D,MATCH($CF2743,subsample_country_map!$A:$A,0)),"")&lt;&gt;""),INDEX(subsample_country_map!$D:$D,MATCH($CF2743,subsample_country_map!$A:$A,0)),INDEX(lookup!$AC:$AC,MATCH($A2743,lookup!$A:$A,0)))</f>
        <v>1_western</v>
      </c>
      <c r="AN2743" s="0" t="str">
        <f aca="false">IF(AND($CF2743&lt;&gt;"",IFERROR(INDEX(subsample_country_map!$E:$E,MATCH($CF2743,subsample_country_map!$A:$A,0)),"")&lt;&gt;""),INDEX(subsample_country_map!$E:$E,MATCH($CF2743,subsample_country_map!$A:$A,0)),INDEX(lookup!$AD:$AD,MATCH($A2743,lookup!$A:$A,0)))</f>
        <v>1_common law</v>
      </c>
      <c r="AO2743" s="0" t="str">
        <f aca="false">INDEX(lookup!$Y:$Y,MATCH($A2743,lookup!$A:$A,0))</f>
        <v>0_published</v>
      </c>
      <c r="AP2743" s="0" t="str">
        <f aca="false">INDEX(lookup!$Z:$Z,MATCH($A2743,lookup!$A:$A,0))</f>
        <v>1_VHB high</v>
      </c>
      <c r="AQ2743" s="0" t="str">
        <f aca="false">INDEX(lookup!$W:$W,MATCH($A2743,lookup!$A:$A,0))</f>
        <v>1_fin/acc/econ</v>
      </c>
      <c r="AR2743" s="0" t="s">
        <v>343</v>
      </c>
      <c r="AS2743" s="0" t="s">
        <v>2105</v>
      </c>
      <c r="BO2743" s="0" t="s">
        <v>769</v>
      </c>
      <c r="BP2743" s="0" t="s">
        <v>3323</v>
      </c>
      <c r="BQ2743" s="0" t="s">
        <v>2105</v>
      </c>
      <c r="BS2743" s="0" t="s">
        <v>3332</v>
      </c>
      <c r="BT2743" s="0" t="n">
        <v>0</v>
      </c>
      <c r="BV2743" s="0" t="n">
        <v>465</v>
      </c>
      <c r="BW2743" s="0" t="n">
        <v>2010</v>
      </c>
      <c r="BX2743" s="0" t="n">
        <v>2015</v>
      </c>
      <c r="BZ2743" s="0" t="n">
        <v>2012.5</v>
      </c>
      <c r="CA2743" s="0" t="n">
        <v>0</v>
      </c>
      <c r="CB2743" s="0" t="n">
        <v>0</v>
      </c>
      <c r="CC2743" s="0" t="n">
        <v>0</v>
      </c>
      <c r="CD2743" s="0" t="n">
        <v>-0.0483582911978036</v>
      </c>
      <c r="CE2743" s="0" t="n">
        <v>1</v>
      </c>
    </row>
    <row r="2744" customFormat="false" ht="15" hidden="false" customHeight="false" outlineLevel="0" collapsed="false">
      <c r="A2744" s="0" t="s">
        <v>3323</v>
      </c>
      <c r="B2744" s="0" t="n">
        <v>466</v>
      </c>
      <c r="C2744" s="0" t="n">
        <v>-0.0381928312522051</v>
      </c>
      <c r="D2744" s="0" t="n">
        <v>560</v>
      </c>
      <c r="E2744" s="0" t="n">
        <f aca="false">IF(ISNUMBER($BA2744),$BA2744,IF(AND(ISNUMBER($D2744),ISNUMBER($BW2744),ISNUMBER($BX2744)),$D2744*($BX2744-$BW2744+1),""))</f>
        <v>5600</v>
      </c>
      <c r="F2744" s="0" t="s">
        <v>8663</v>
      </c>
      <c r="G2744" s="0" t="s">
        <v>8664</v>
      </c>
      <c r="H2744" s="0" t="s">
        <v>118</v>
      </c>
      <c r="I2744" s="0" t="s">
        <v>344</v>
      </c>
      <c r="J2744" s="0" t="n">
        <f aca="false">IF($BW2744&lt;&gt;"",$BW2744,"")</f>
        <v>2006</v>
      </c>
      <c r="K2744" s="0" t="n">
        <f aca="false">IF($BX2744&lt;&gt;"",$BX2744,"")</f>
        <v>2015</v>
      </c>
      <c r="L2744" s="0" t="n">
        <f aca="false">IF(AND(ISNUMBER($BW2744),ISNUMBER($BX2744)),($BW2744+$BX2744)/2,"")</f>
        <v>2010.5</v>
      </c>
      <c r="M2744" s="0" t="n">
        <f aca="false">IF($L2744&lt;&gt;"",$L2744,"")</f>
        <v>2010.5</v>
      </c>
      <c r="N2744" s="0" t="n">
        <f aca="false">IF(AND(ISNUMBER($BW2744),ISNUMBER($BX2744)),MIN(1,MAX(0,($BX2744-2016+1)/($BX2744-$BW2744+1))),"")</f>
        <v>0</v>
      </c>
      <c r="O2744" s="0" t="n">
        <f aca="false">IF(AND(ISNUMBER($BW2744),ISNUMBER($BX2744)),MIN(1,MAX(0,($BX2744-2017+1)/($BX2744-$BW2744+1))),"")</f>
        <v>0</v>
      </c>
      <c r="P2744" s="0" t="n">
        <f aca="false">IF(AND(ISNUMBER($BW2744),ISNUMBER($BX2744)),MIN(1,MAX(0,($BX2744-2018+1)/($BX2744-$BW2744+1))),"")</f>
        <v>0</v>
      </c>
      <c r="Q2744" s="0" t="n">
        <f aca="false">IF(AND(ISNUMBER($BW2744),ISNUMBER($BX2744)),MIN(1,MAX(0,($BX2744-2019+1)/($BX2744-$BW2744+1))),"")</f>
        <v>0</v>
      </c>
      <c r="R2744" s="0" t="n">
        <f aca="false">IF(AND(ISNUMBER($BW2744),ISNUMBER($BX2744)),MIN(1,MAX(0,($BX2744-2016+1)/($BX2744-$BW2744+1))),"")</f>
        <v>0</v>
      </c>
      <c r="S2744" s="0" t="n">
        <f aca="false">IF($L2744&lt;&gt;"",IF($L2744&gt;=2015.5,1,0),"")</f>
        <v>0</v>
      </c>
      <c r="T2744" s="0" t="n">
        <f aca="false">IF($L2744&lt;&gt;"",IF($L2744&gt;=2016,1,0),"")</f>
        <v>0</v>
      </c>
      <c r="U2744" s="0" t="n">
        <f aca="false">IF(ISNUMBER($BX2744),IF($BX2744&gt;=2016,1,0),"")</f>
        <v>0</v>
      </c>
      <c r="V2744" s="0" t="n">
        <f aca="false">IF(ISNUMBER($BW2744),IF($BW2744&gt;=2016,1,0),"")</f>
        <v>0</v>
      </c>
      <c r="W2744" s="0" t="str">
        <f aca="false">IF(AND(ISNUMBER($BW2744),ISNUMBER($BX2744)),IF($BW2744&gt;=2016,"post-only",IF($BX2744&lt;2016,"pre-only","mixed")),"")</f>
        <v>pre-only</v>
      </c>
      <c r="X2744" s="0" t="n">
        <f aca="false">IF(AND(ISNUMBER($BW2744),ISNUMBER($BX2744)),MIN(1,MAX(0,($BX2744-2017+1)/($BX2744-$BW2744+1))),"")</f>
        <v>0</v>
      </c>
      <c r="Y2744" s="0" t="n">
        <f aca="false">IF(AND(ISNUMBER($BW2744),ISNUMBER($BX2744)),MIN(1,MAX(0,($BX2744-2018+1)/($BX2744-$BW2744+1))),"")</f>
        <v>0</v>
      </c>
      <c r="Z2744" s="0" t="n">
        <f aca="false">IF(AND(ISNUMBER($BW2744),ISNUMBER($BX2744)),MIN(1,MAX(0,($BX2744-2019+1)/($BX2744-$BW2744+1))),"")</f>
        <v>0</v>
      </c>
      <c r="AA2744" s="0" t="n">
        <f aca="false">IF(ISNUMBER($BX2744),IF($BX2744&gt;=2017,1,0),"")</f>
        <v>0</v>
      </c>
      <c r="AB2744" s="0" t="n">
        <f aca="false">IF(ISNUMBER($BX2744),IF($BX2744&gt;=2018,1,0),"")</f>
        <v>0</v>
      </c>
      <c r="AC2744" s="0" t="n">
        <f aca="false">IF(ISNUMBER($BX2744),IF($BX2744&gt;=2019,1,0),"")</f>
        <v>0</v>
      </c>
      <c r="AD2744" s="0" t="n">
        <f aca="false">IF($L2744&lt;&gt;"",IF($L2744&gt;2013,1,0),"")</f>
        <v>0</v>
      </c>
      <c r="AE2744" s="0" t="n">
        <f aca="false">IF($L2744&lt;&gt;"",1+IF($L2744&gt;2011,1,0)+IF($L2744&gt;2014,1,0),"")</f>
        <v>1</v>
      </c>
      <c r="AF2744" s="0" t="s">
        <v>87</v>
      </c>
      <c r="AG2744" s="0" t="s">
        <v>88</v>
      </c>
      <c r="AH2744" s="0" t="s">
        <v>89</v>
      </c>
      <c r="AI2744" s="0" t="s">
        <v>497</v>
      </c>
      <c r="AJ2744" s="0" t="s">
        <v>334</v>
      </c>
      <c r="AK2744" s="0" t="str">
        <f aca="false">IF(AND($CF2744&lt;&gt;"",IFERROR(INDEX(subsample_country_map!$B:$B,MATCH($CF2744,subsample_country_map!$A:$A,0)),"")&lt;&gt;""),INDEX(subsample_country_map!$B:$B,MATCH($CF2744,subsample_country_map!$A:$A,0)),INDEX(lookup!$AA:$AA,MATCH($A2744,lookup!$A:$A,0)))</f>
        <v>1_US</v>
      </c>
      <c r="AL2744" s="0" t="str">
        <f aca="false">IF(AND($CF2744&lt;&gt;"",IFERROR(INDEX(subsample_country_map!$C:$C,MATCH($CF2744,subsample_country_map!$A:$A,0)),"")&lt;&gt;""),INDEX(subsample_country_map!$C:$C,MATCH($CF2744,subsample_country_map!$A:$A,0)),INDEX(lookup!$AB:$AB,MATCH($A2744,lookup!$A:$A,0)))</f>
        <v>1_developed</v>
      </c>
      <c r="AM2744" s="0" t="str">
        <f aca="false">IF(AND($CF2744&lt;&gt;"",IFERROR(INDEX(subsample_country_map!$D:$D,MATCH($CF2744,subsample_country_map!$A:$A,0)),"")&lt;&gt;""),INDEX(subsample_country_map!$D:$D,MATCH($CF2744,subsample_country_map!$A:$A,0)),INDEX(lookup!$AC:$AC,MATCH($A2744,lookup!$A:$A,0)))</f>
        <v>1_western</v>
      </c>
      <c r="AN2744" s="0" t="str">
        <f aca="false">IF(AND($CF2744&lt;&gt;"",IFERROR(INDEX(subsample_country_map!$E:$E,MATCH($CF2744,subsample_country_map!$A:$A,0)),"")&lt;&gt;""),INDEX(subsample_country_map!$E:$E,MATCH($CF2744,subsample_country_map!$A:$A,0)),INDEX(lookup!$AD:$AD,MATCH($A2744,lookup!$A:$A,0)))</f>
        <v>1_common law</v>
      </c>
      <c r="AO2744" s="0" t="str">
        <f aca="false">INDEX(lookup!$Y:$Y,MATCH($A2744,lookup!$A:$A,0))</f>
        <v>0_published</v>
      </c>
      <c r="AP2744" s="0" t="str">
        <f aca="false">INDEX(lookup!$Z:$Z,MATCH($A2744,lookup!$A:$A,0))</f>
        <v>1_VHB high</v>
      </c>
      <c r="AQ2744" s="0" t="str">
        <f aca="false">INDEX(lookup!$W:$W,MATCH($A2744,lookup!$A:$A,0))</f>
        <v>1_fin/acc/econ</v>
      </c>
      <c r="AR2744" s="0" t="s">
        <v>343</v>
      </c>
      <c r="AS2744" s="0" t="s">
        <v>2105</v>
      </c>
      <c r="BO2744" s="0" t="s">
        <v>769</v>
      </c>
      <c r="BP2744" s="0" t="s">
        <v>3323</v>
      </c>
      <c r="BQ2744" s="0" t="s">
        <v>2105</v>
      </c>
      <c r="BS2744" s="0" t="s">
        <v>3332</v>
      </c>
      <c r="BT2744" s="0" t="n">
        <v>0</v>
      </c>
      <c r="BV2744" s="0" t="n">
        <v>466</v>
      </c>
      <c r="BW2744" s="0" t="n">
        <v>2006</v>
      </c>
      <c r="BX2744" s="0" t="n">
        <v>2015</v>
      </c>
      <c r="BZ2744" s="0" t="n">
        <v>2010.5</v>
      </c>
      <c r="CA2744" s="0" t="n">
        <v>0</v>
      </c>
      <c r="CB2744" s="0" t="n">
        <v>0</v>
      </c>
      <c r="CC2744" s="0" t="n">
        <v>0</v>
      </c>
      <c r="CD2744" s="0" t="n">
        <v>-0.0382114180527462</v>
      </c>
      <c r="CE2744" s="0" t="n">
        <v>1</v>
      </c>
    </row>
    <row r="2745" customFormat="false" ht="15" hidden="false" customHeight="false" outlineLevel="0" collapsed="false">
      <c r="A2745" s="0" t="s">
        <v>3323</v>
      </c>
      <c r="B2745" s="0" t="n">
        <v>467</v>
      </c>
      <c r="C2745" s="0" t="n">
        <v>-0.00142444022118008</v>
      </c>
      <c r="D2745" s="0" t="n">
        <v>560</v>
      </c>
      <c r="E2745" s="0" t="n">
        <f aca="false">IF(ISNUMBER($BA2745),$BA2745,IF(AND(ISNUMBER($D2745),ISNUMBER($BW2745),ISNUMBER($BX2745)),$D2745*($BX2745-$BW2745+1),""))</f>
        <v>5600</v>
      </c>
      <c r="F2745" s="0" t="s">
        <v>8663</v>
      </c>
      <c r="G2745" s="0" t="s">
        <v>8664</v>
      </c>
      <c r="H2745" s="0" t="s">
        <v>118</v>
      </c>
      <c r="I2745" s="0" t="s">
        <v>344</v>
      </c>
      <c r="J2745" s="0" t="n">
        <f aca="false">IF($BW2745&lt;&gt;"",$BW2745,"")</f>
        <v>2006</v>
      </c>
      <c r="K2745" s="0" t="n">
        <f aca="false">IF($BX2745&lt;&gt;"",$BX2745,"")</f>
        <v>2015</v>
      </c>
      <c r="L2745" s="0" t="n">
        <f aca="false">IF(AND(ISNUMBER($BW2745),ISNUMBER($BX2745)),($BW2745+$BX2745)/2,"")</f>
        <v>2010.5</v>
      </c>
      <c r="M2745" s="0" t="n">
        <f aca="false">IF($L2745&lt;&gt;"",$L2745,"")</f>
        <v>2010.5</v>
      </c>
      <c r="N2745" s="0" t="n">
        <f aca="false">IF(AND(ISNUMBER($BW2745),ISNUMBER($BX2745)),MIN(1,MAX(0,($BX2745-2016+1)/($BX2745-$BW2745+1))),"")</f>
        <v>0</v>
      </c>
      <c r="O2745" s="0" t="n">
        <f aca="false">IF(AND(ISNUMBER($BW2745),ISNUMBER($BX2745)),MIN(1,MAX(0,($BX2745-2017+1)/($BX2745-$BW2745+1))),"")</f>
        <v>0</v>
      </c>
      <c r="P2745" s="0" t="n">
        <f aca="false">IF(AND(ISNUMBER($BW2745),ISNUMBER($BX2745)),MIN(1,MAX(0,($BX2745-2018+1)/($BX2745-$BW2745+1))),"")</f>
        <v>0</v>
      </c>
      <c r="Q2745" s="0" t="n">
        <f aca="false">IF(AND(ISNUMBER($BW2745),ISNUMBER($BX2745)),MIN(1,MAX(0,($BX2745-2019+1)/($BX2745-$BW2745+1))),"")</f>
        <v>0</v>
      </c>
      <c r="R2745" s="0" t="n">
        <f aca="false">IF(AND(ISNUMBER($BW2745),ISNUMBER($BX2745)),MIN(1,MAX(0,($BX2745-2016+1)/($BX2745-$BW2745+1))),"")</f>
        <v>0</v>
      </c>
      <c r="S2745" s="0" t="n">
        <f aca="false">IF($L2745&lt;&gt;"",IF($L2745&gt;=2015.5,1,0),"")</f>
        <v>0</v>
      </c>
      <c r="T2745" s="0" t="n">
        <f aca="false">IF($L2745&lt;&gt;"",IF($L2745&gt;=2016,1,0),"")</f>
        <v>0</v>
      </c>
      <c r="U2745" s="0" t="n">
        <f aca="false">IF(ISNUMBER($BX2745),IF($BX2745&gt;=2016,1,0),"")</f>
        <v>0</v>
      </c>
      <c r="V2745" s="0" t="n">
        <f aca="false">IF(ISNUMBER($BW2745),IF($BW2745&gt;=2016,1,0),"")</f>
        <v>0</v>
      </c>
      <c r="W2745" s="0" t="str">
        <f aca="false">IF(AND(ISNUMBER($BW2745),ISNUMBER($BX2745)),IF($BW2745&gt;=2016,"post-only",IF($BX2745&lt;2016,"pre-only","mixed")),"")</f>
        <v>pre-only</v>
      </c>
      <c r="X2745" s="0" t="n">
        <f aca="false">IF(AND(ISNUMBER($BW2745),ISNUMBER($BX2745)),MIN(1,MAX(0,($BX2745-2017+1)/($BX2745-$BW2745+1))),"")</f>
        <v>0</v>
      </c>
      <c r="Y2745" s="0" t="n">
        <f aca="false">IF(AND(ISNUMBER($BW2745),ISNUMBER($BX2745)),MIN(1,MAX(0,($BX2745-2018+1)/($BX2745-$BW2745+1))),"")</f>
        <v>0</v>
      </c>
      <c r="Z2745" s="0" t="n">
        <f aca="false">IF(AND(ISNUMBER($BW2745),ISNUMBER($BX2745)),MIN(1,MAX(0,($BX2745-2019+1)/($BX2745-$BW2745+1))),"")</f>
        <v>0</v>
      </c>
      <c r="AA2745" s="0" t="n">
        <f aca="false">IF(ISNUMBER($BX2745),IF($BX2745&gt;=2017,1,0),"")</f>
        <v>0</v>
      </c>
      <c r="AB2745" s="0" t="n">
        <f aca="false">IF(ISNUMBER($BX2745),IF($BX2745&gt;=2018,1,0),"")</f>
        <v>0</v>
      </c>
      <c r="AC2745" s="0" t="n">
        <f aca="false">IF(ISNUMBER($BX2745),IF($BX2745&gt;=2019,1,0),"")</f>
        <v>0</v>
      </c>
      <c r="AD2745" s="0" t="n">
        <f aca="false">IF($L2745&lt;&gt;"",IF($L2745&gt;2013,1,0),"")</f>
        <v>0</v>
      </c>
      <c r="AE2745" s="0" t="n">
        <f aca="false">IF($L2745&lt;&gt;"",1+IF($L2745&gt;2011,1,0)+IF($L2745&gt;2014,1,0),"")</f>
        <v>1</v>
      </c>
      <c r="AF2745" s="0" t="s">
        <v>87</v>
      </c>
      <c r="AG2745" s="0" t="s">
        <v>88</v>
      </c>
      <c r="AH2745" s="0" t="s">
        <v>89</v>
      </c>
      <c r="AI2745" s="0" t="s">
        <v>497</v>
      </c>
      <c r="AJ2745" s="0" t="s">
        <v>334</v>
      </c>
      <c r="AK2745" s="0" t="str">
        <f aca="false">IF(AND($CF2745&lt;&gt;"",IFERROR(INDEX(subsample_country_map!$B:$B,MATCH($CF2745,subsample_country_map!$A:$A,0)),"")&lt;&gt;""),INDEX(subsample_country_map!$B:$B,MATCH($CF2745,subsample_country_map!$A:$A,0)),INDEX(lookup!$AA:$AA,MATCH($A2745,lookup!$A:$A,0)))</f>
        <v>1_US</v>
      </c>
      <c r="AL2745" s="0" t="str">
        <f aca="false">IF(AND($CF2745&lt;&gt;"",IFERROR(INDEX(subsample_country_map!$C:$C,MATCH($CF2745,subsample_country_map!$A:$A,0)),"")&lt;&gt;""),INDEX(subsample_country_map!$C:$C,MATCH($CF2745,subsample_country_map!$A:$A,0)),INDEX(lookup!$AB:$AB,MATCH($A2745,lookup!$A:$A,0)))</f>
        <v>1_developed</v>
      </c>
      <c r="AM2745" s="0" t="str">
        <f aca="false">IF(AND($CF2745&lt;&gt;"",IFERROR(INDEX(subsample_country_map!$D:$D,MATCH($CF2745,subsample_country_map!$A:$A,0)),"")&lt;&gt;""),INDEX(subsample_country_map!$D:$D,MATCH($CF2745,subsample_country_map!$A:$A,0)),INDEX(lookup!$AC:$AC,MATCH($A2745,lookup!$A:$A,0)))</f>
        <v>1_western</v>
      </c>
      <c r="AN2745" s="0" t="str">
        <f aca="false">IF(AND($CF2745&lt;&gt;"",IFERROR(INDEX(subsample_country_map!$E:$E,MATCH($CF2745,subsample_country_map!$A:$A,0)),"")&lt;&gt;""),INDEX(subsample_country_map!$E:$E,MATCH($CF2745,subsample_country_map!$A:$A,0)),INDEX(lookup!$AD:$AD,MATCH($A2745,lookup!$A:$A,0)))</f>
        <v>1_common law</v>
      </c>
      <c r="AO2745" s="0" t="str">
        <f aca="false">INDEX(lookup!$Y:$Y,MATCH($A2745,lookup!$A:$A,0))</f>
        <v>0_published</v>
      </c>
      <c r="AP2745" s="0" t="str">
        <f aca="false">INDEX(lookup!$Z:$Z,MATCH($A2745,lookup!$A:$A,0))</f>
        <v>1_VHB high</v>
      </c>
      <c r="AQ2745" s="0" t="str">
        <f aca="false">INDEX(lookup!$W:$W,MATCH($A2745,lookup!$A:$A,0))</f>
        <v>1_fin/acc/econ</v>
      </c>
      <c r="AR2745" s="0" t="s">
        <v>343</v>
      </c>
      <c r="AS2745" s="0" t="s">
        <v>2105</v>
      </c>
      <c r="BO2745" s="0" t="s">
        <v>769</v>
      </c>
      <c r="BP2745" s="0" t="s">
        <v>3323</v>
      </c>
      <c r="BQ2745" s="0" t="s">
        <v>2105</v>
      </c>
      <c r="BS2745" s="0" t="s">
        <v>3332</v>
      </c>
      <c r="BT2745" s="0" t="n">
        <v>0</v>
      </c>
      <c r="BV2745" s="0" t="n">
        <v>467</v>
      </c>
      <c r="BW2745" s="0" t="n">
        <v>2006</v>
      </c>
      <c r="BX2745" s="0" t="n">
        <v>2015</v>
      </c>
      <c r="BZ2745" s="0" t="n">
        <v>2010.5</v>
      </c>
      <c r="CA2745" s="0" t="n">
        <v>0</v>
      </c>
      <c r="CB2745" s="0" t="n">
        <v>0</v>
      </c>
      <c r="CC2745" s="0" t="n">
        <v>0</v>
      </c>
      <c r="CD2745" s="0" t="n">
        <v>-0.00142444118459187</v>
      </c>
      <c r="CE2745" s="0" t="n">
        <v>1</v>
      </c>
    </row>
    <row r="2746" customFormat="false" ht="15" hidden="false" customHeight="false" outlineLevel="0" collapsed="false">
      <c r="A2746" s="0" t="s">
        <v>3323</v>
      </c>
      <c r="B2746" s="0" t="n">
        <v>468</v>
      </c>
      <c r="C2746" s="0" t="n">
        <v>-0.0427849729540434</v>
      </c>
      <c r="D2746" s="0" t="n">
        <v>289</v>
      </c>
      <c r="E2746" s="0" t="n">
        <f aca="false">IF(ISNUMBER($BA2746),$BA2746,IF(AND(ISNUMBER($D2746),ISNUMBER($BW2746),ISNUMBER($BX2746)),$D2746*($BX2746-$BW2746+1),""))</f>
        <v>2890</v>
      </c>
      <c r="F2746" s="0" t="s">
        <v>8663</v>
      </c>
      <c r="G2746" s="0" t="s">
        <v>8664</v>
      </c>
      <c r="H2746" s="0" t="s">
        <v>118</v>
      </c>
      <c r="I2746" s="0" t="s">
        <v>344</v>
      </c>
      <c r="J2746" s="0" t="n">
        <f aca="false">IF($BW2746&lt;&gt;"",$BW2746,"")</f>
        <v>2006</v>
      </c>
      <c r="K2746" s="0" t="n">
        <f aca="false">IF($BX2746&lt;&gt;"",$BX2746,"")</f>
        <v>2015</v>
      </c>
      <c r="L2746" s="0" t="n">
        <f aca="false">IF(AND(ISNUMBER($BW2746),ISNUMBER($BX2746)),($BW2746+$BX2746)/2,"")</f>
        <v>2010.5</v>
      </c>
      <c r="M2746" s="0" t="n">
        <f aca="false">IF($L2746&lt;&gt;"",$L2746,"")</f>
        <v>2010.5</v>
      </c>
      <c r="N2746" s="0" t="n">
        <f aca="false">IF(AND(ISNUMBER($BW2746),ISNUMBER($BX2746)),MIN(1,MAX(0,($BX2746-2016+1)/($BX2746-$BW2746+1))),"")</f>
        <v>0</v>
      </c>
      <c r="O2746" s="0" t="n">
        <f aca="false">IF(AND(ISNUMBER($BW2746),ISNUMBER($BX2746)),MIN(1,MAX(0,($BX2746-2017+1)/($BX2746-$BW2746+1))),"")</f>
        <v>0</v>
      </c>
      <c r="P2746" s="0" t="n">
        <f aca="false">IF(AND(ISNUMBER($BW2746),ISNUMBER($BX2746)),MIN(1,MAX(0,($BX2746-2018+1)/($BX2746-$BW2746+1))),"")</f>
        <v>0</v>
      </c>
      <c r="Q2746" s="0" t="n">
        <f aca="false">IF(AND(ISNUMBER($BW2746),ISNUMBER($BX2746)),MIN(1,MAX(0,($BX2746-2019+1)/($BX2746-$BW2746+1))),"")</f>
        <v>0</v>
      </c>
      <c r="R2746" s="0" t="n">
        <f aca="false">IF(AND(ISNUMBER($BW2746),ISNUMBER($BX2746)),MIN(1,MAX(0,($BX2746-2016+1)/($BX2746-$BW2746+1))),"")</f>
        <v>0</v>
      </c>
      <c r="S2746" s="0" t="n">
        <f aca="false">IF($L2746&lt;&gt;"",IF($L2746&gt;=2015.5,1,0),"")</f>
        <v>0</v>
      </c>
      <c r="T2746" s="0" t="n">
        <f aca="false">IF($L2746&lt;&gt;"",IF($L2746&gt;=2016,1,0),"")</f>
        <v>0</v>
      </c>
      <c r="U2746" s="0" t="n">
        <f aca="false">IF(ISNUMBER($BX2746),IF($BX2746&gt;=2016,1,0),"")</f>
        <v>0</v>
      </c>
      <c r="V2746" s="0" t="n">
        <f aca="false">IF(ISNUMBER($BW2746),IF($BW2746&gt;=2016,1,0),"")</f>
        <v>0</v>
      </c>
      <c r="W2746" s="0" t="str">
        <f aca="false">IF(AND(ISNUMBER($BW2746),ISNUMBER($BX2746)),IF($BW2746&gt;=2016,"post-only",IF($BX2746&lt;2016,"pre-only","mixed")),"")</f>
        <v>pre-only</v>
      </c>
      <c r="X2746" s="0" t="n">
        <f aca="false">IF(AND(ISNUMBER($BW2746),ISNUMBER($BX2746)),MIN(1,MAX(0,($BX2746-2017+1)/($BX2746-$BW2746+1))),"")</f>
        <v>0</v>
      </c>
      <c r="Y2746" s="0" t="n">
        <f aca="false">IF(AND(ISNUMBER($BW2746),ISNUMBER($BX2746)),MIN(1,MAX(0,($BX2746-2018+1)/($BX2746-$BW2746+1))),"")</f>
        <v>0</v>
      </c>
      <c r="Z2746" s="0" t="n">
        <f aca="false">IF(AND(ISNUMBER($BW2746),ISNUMBER($BX2746)),MIN(1,MAX(0,($BX2746-2019+1)/($BX2746-$BW2746+1))),"")</f>
        <v>0</v>
      </c>
      <c r="AA2746" s="0" t="n">
        <f aca="false">IF(ISNUMBER($BX2746),IF($BX2746&gt;=2017,1,0),"")</f>
        <v>0</v>
      </c>
      <c r="AB2746" s="0" t="n">
        <f aca="false">IF(ISNUMBER($BX2746),IF($BX2746&gt;=2018,1,0),"")</f>
        <v>0</v>
      </c>
      <c r="AC2746" s="0" t="n">
        <f aca="false">IF(ISNUMBER($BX2746),IF($BX2746&gt;=2019,1,0),"")</f>
        <v>0</v>
      </c>
      <c r="AD2746" s="0" t="n">
        <f aca="false">IF($L2746&lt;&gt;"",IF($L2746&gt;2013,1,0),"")</f>
        <v>0</v>
      </c>
      <c r="AE2746" s="0" t="n">
        <f aca="false">IF($L2746&lt;&gt;"",1+IF($L2746&gt;2011,1,0)+IF($L2746&gt;2014,1,0),"")</f>
        <v>1</v>
      </c>
      <c r="AF2746" s="0" t="s">
        <v>87</v>
      </c>
      <c r="AG2746" s="0" t="s">
        <v>88</v>
      </c>
      <c r="AH2746" s="0" t="s">
        <v>89</v>
      </c>
      <c r="AI2746" s="0" t="s">
        <v>497</v>
      </c>
      <c r="AJ2746" s="0" t="s">
        <v>334</v>
      </c>
      <c r="AK2746" s="0" t="str">
        <f aca="false">IF(AND($CF2746&lt;&gt;"",IFERROR(INDEX(subsample_country_map!$B:$B,MATCH($CF2746,subsample_country_map!$A:$A,0)),"")&lt;&gt;""),INDEX(subsample_country_map!$B:$B,MATCH($CF2746,subsample_country_map!$A:$A,0)),INDEX(lookup!$AA:$AA,MATCH($A2746,lookup!$A:$A,0)))</f>
        <v>1_US</v>
      </c>
      <c r="AL2746" s="0" t="str">
        <f aca="false">IF(AND($CF2746&lt;&gt;"",IFERROR(INDEX(subsample_country_map!$C:$C,MATCH($CF2746,subsample_country_map!$A:$A,0)),"")&lt;&gt;""),INDEX(subsample_country_map!$C:$C,MATCH($CF2746,subsample_country_map!$A:$A,0)),INDEX(lookup!$AB:$AB,MATCH($A2746,lookup!$A:$A,0)))</f>
        <v>1_developed</v>
      </c>
      <c r="AM2746" s="0" t="str">
        <f aca="false">IF(AND($CF2746&lt;&gt;"",IFERROR(INDEX(subsample_country_map!$D:$D,MATCH($CF2746,subsample_country_map!$A:$A,0)),"")&lt;&gt;""),INDEX(subsample_country_map!$D:$D,MATCH($CF2746,subsample_country_map!$A:$A,0)),INDEX(lookup!$AC:$AC,MATCH($A2746,lookup!$A:$A,0)))</f>
        <v>1_western</v>
      </c>
      <c r="AN2746" s="0" t="str">
        <f aca="false">IF(AND($CF2746&lt;&gt;"",IFERROR(INDEX(subsample_country_map!$E:$E,MATCH($CF2746,subsample_country_map!$A:$A,0)),"")&lt;&gt;""),INDEX(subsample_country_map!$E:$E,MATCH($CF2746,subsample_country_map!$A:$A,0)),INDEX(lookup!$AD:$AD,MATCH($A2746,lookup!$A:$A,0)))</f>
        <v>1_common law</v>
      </c>
      <c r="AO2746" s="0" t="str">
        <f aca="false">INDEX(lookup!$Y:$Y,MATCH($A2746,lookup!$A:$A,0))</f>
        <v>0_published</v>
      </c>
      <c r="AP2746" s="0" t="str">
        <f aca="false">INDEX(lookup!$Z:$Z,MATCH($A2746,lookup!$A:$A,0))</f>
        <v>1_VHB high</v>
      </c>
      <c r="AQ2746" s="0" t="str">
        <f aca="false">INDEX(lookup!$W:$W,MATCH($A2746,lookup!$A:$A,0))</f>
        <v>1_fin/acc/econ</v>
      </c>
      <c r="AR2746" s="0" t="s">
        <v>343</v>
      </c>
      <c r="AS2746" s="0" t="s">
        <v>2105</v>
      </c>
      <c r="BO2746" s="0" t="s">
        <v>769</v>
      </c>
      <c r="BP2746" s="0" t="s">
        <v>3323</v>
      </c>
      <c r="BQ2746" s="0" t="s">
        <v>2105</v>
      </c>
      <c r="BS2746" s="0" t="s">
        <v>3332</v>
      </c>
      <c r="BT2746" s="0" t="n">
        <v>0</v>
      </c>
      <c r="BV2746" s="0" t="n">
        <v>468</v>
      </c>
      <c r="BW2746" s="0" t="n">
        <v>2006</v>
      </c>
      <c r="BX2746" s="0" t="n">
        <v>2015</v>
      </c>
      <c r="BZ2746" s="0" t="n">
        <v>2010.5</v>
      </c>
      <c r="CA2746" s="0" t="n">
        <v>0</v>
      </c>
      <c r="CB2746" s="0" t="n">
        <v>0</v>
      </c>
      <c r="CC2746" s="0" t="n">
        <v>0</v>
      </c>
      <c r="CD2746" s="0" t="n">
        <v>-0.0428111083986449</v>
      </c>
      <c r="CE2746" s="0" t="n">
        <v>1</v>
      </c>
    </row>
    <row r="2747" customFormat="false" ht="15" hidden="false" customHeight="false" outlineLevel="0" collapsed="false">
      <c r="A2747" s="0" t="s">
        <v>3323</v>
      </c>
      <c r="B2747" s="0" t="n">
        <v>469</v>
      </c>
      <c r="C2747" s="0" t="n">
        <v>0.00112756609569943</v>
      </c>
      <c r="D2747" s="0" t="n">
        <v>289</v>
      </c>
      <c r="E2747" s="0" t="n">
        <f aca="false">IF(ISNUMBER($BA2747),$BA2747,IF(AND(ISNUMBER($D2747),ISNUMBER($BW2747),ISNUMBER($BX2747)),$D2747*($BX2747-$BW2747+1),""))</f>
        <v>2890</v>
      </c>
      <c r="F2747" s="0" t="s">
        <v>8663</v>
      </c>
      <c r="G2747" s="0" t="s">
        <v>8664</v>
      </c>
      <c r="H2747" s="0" t="s">
        <v>118</v>
      </c>
      <c r="I2747" s="0" t="s">
        <v>344</v>
      </c>
      <c r="J2747" s="0" t="n">
        <f aca="false">IF($BW2747&lt;&gt;"",$BW2747,"")</f>
        <v>2006</v>
      </c>
      <c r="K2747" s="0" t="n">
        <f aca="false">IF($BX2747&lt;&gt;"",$BX2747,"")</f>
        <v>2015</v>
      </c>
      <c r="L2747" s="0" t="n">
        <f aca="false">IF(AND(ISNUMBER($BW2747),ISNUMBER($BX2747)),($BW2747+$BX2747)/2,"")</f>
        <v>2010.5</v>
      </c>
      <c r="M2747" s="0" t="n">
        <f aca="false">IF($L2747&lt;&gt;"",$L2747,"")</f>
        <v>2010.5</v>
      </c>
      <c r="N2747" s="0" t="n">
        <f aca="false">IF(AND(ISNUMBER($BW2747),ISNUMBER($BX2747)),MIN(1,MAX(0,($BX2747-2016+1)/($BX2747-$BW2747+1))),"")</f>
        <v>0</v>
      </c>
      <c r="O2747" s="0" t="n">
        <f aca="false">IF(AND(ISNUMBER($BW2747),ISNUMBER($BX2747)),MIN(1,MAX(0,($BX2747-2017+1)/($BX2747-$BW2747+1))),"")</f>
        <v>0</v>
      </c>
      <c r="P2747" s="0" t="n">
        <f aca="false">IF(AND(ISNUMBER($BW2747),ISNUMBER($BX2747)),MIN(1,MAX(0,($BX2747-2018+1)/($BX2747-$BW2747+1))),"")</f>
        <v>0</v>
      </c>
      <c r="Q2747" s="0" t="n">
        <f aca="false">IF(AND(ISNUMBER($BW2747),ISNUMBER($BX2747)),MIN(1,MAX(0,($BX2747-2019+1)/($BX2747-$BW2747+1))),"")</f>
        <v>0</v>
      </c>
      <c r="R2747" s="0" t="n">
        <f aca="false">IF(AND(ISNUMBER($BW2747),ISNUMBER($BX2747)),MIN(1,MAX(0,($BX2747-2016+1)/($BX2747-$BW2747+1))),"")</f>
        <v>0</v>
      </c>
      <c r="S2747" s="0" t="n">
        <f aca="false">IF($L2747&lt;&gt;"",IF($L2747&gt;=2015.5,1,0),"")</f>
        <v>0</v>
      </c>
      <c r="T2747" s="0" t="n">
        <f aca="false">IF($L2747&lt;&gt;"",IF($L2747&gt;=2016,1,0),"")</f>
        <v>0</v>
      </c>
      <c r="U2747" s="0" t="n">
        <f aca="false">IF(ISNUMBER($BX2747),IF($BX2747&gt;=2016,1,0),"")</f>
        <v>0</v>
      </c>
      <c r="V2747" s="0" t="n">
        <f aca="false">IF(ISNUMBER($BW2747),IF($BW2747&gt;=2016,1,0),"")</f>
        <v>0</v>
      </c>
      <c r="W2747" s="0" t="str">
        <f aca="false">IF(AND(ISNUMBER($BW2747),ISNUMBER($BX2747)),IF($BW2747&gt;=2016,"post-only",IF($BX2747&lt;2016,"pre-only","mixed")),"")</f>
        <v>pre-only</v>
      </c>
      <c r="X2747" s="0" t="n">
        <f aca="false">IF(AND(ISNUMBER($BW2747),ISNUMBER($BX2747)),MIN(1,MAX(0,($BX2747-2017+1)/($BX2747-$BW2747+1))),"")</f>
        <v>0</v>
      </c>
      <c r="Y2747" s="0" t="n">
        <f aca="false">IF(AND(ISNUMBER($BW2747),ISNUMBER($BX2747)),MIN(1,MAX(0,($BX2747-2018+1)/($BX2747-$BW2747+1))),"")</f>
        <v>0</v>
      </c>
      <c r="Z2747" s="0" t="n">
        <f aca="false">IF(AND(ISNUMBER($BW2747),ISNUMBER($BX2747)),MIN(1,MAX(0,($BX2747-2019+1)/($BX2747-$BW2747+1))),"")</f>
        <v>0</v>
      </c>
      <c r="AA2747" s="0" t="n">
        <f aca="false">IF(ISNUMBER($BX2747),IF($BX2747&gt;=2017,1,0),"")</f>
        <v>0</v>
      </c>
      <c r="AB2747" s="0" t="n">
        <f aca="false">IF(ISNUMBER($BX2747),IF($BX2747&gt;=2018,1,0),"")</f>
        <v>0</v>
      </c>
      <c r="AC2747" s="0" t="n">
        <f aca="false">IF(ISNUMBER($BX2747),IF($BX2747&gt;=2019,1,0),"")</f>
        <v>0</v>
      </c>
      <c r="AD2747" s="0" t="n">
        <f aca="false">IF($L2747&lt;&gt;"",IF($L2747&gt;2013,1,0),"")</f>
        <v>0</v>
      </c>
      <c r="AE2747" s="0" t="n">
        <f aca="false">IF($L2747&lt;&gt;"",1+IF($L2747&gt;2011,1,0)+IF($L2747&gt;2014,1,0),"")</f>
        <v>1</v>
      </c>
      <c r="AF2747" s="0" t="s">
        <v>87</v>
      </c>
      <c r="AG2747" s="0" t="s">
        <v>88</v>
      </c>
      <c r="AH2747" s="0" t="s">
        <v>89</v>
      </c>
      <c r="AI2747" s="0" t="s">
        <v>497</v>
      </c>
      <c r="AJ2747" s="0" t="s">
        <v>334</v>
      </c>
      <c r="AK2747" s="0" t="str">
        <f aca="false">IF(AND($CF2747&lt;&gt;"",IFERROR(INDEX(subsample_country_map!$B:$B,MATCH($CF2747,subsample_country_map!$A:$A,0)),"")&lt;&gt;""),INDEX(subsample_country_map!$B:$B,MATCH($CF2747,subsample_country_map!$A:$A,0)),INDEX(lookup!$AA:$AA,MATCH($A2747,lookup!$A:$A,0)))</f>
        <v>1_US</v>
      </c>
      <c r="AL2747" s="0" t="str">
        <f aca="false">IF(AND($CF2747&lt;&gt;"",IFERROR(INDEX(subsample_country_map!$C:$C,MATCH($CF2747,subsample_country_map!$A:$A,0)),"")&lt;&gt;""),INDEX(subsample_country_map!$C:$C,MATCH($CF2747,subsample_country_map!$A:$A,0)),INDEX(lookup!$AB:$AB,MATCH($A2747,lookup!$A:$A,0)))</f>
        <v>1_developed</v>
      </c>
      <c r="AM2747" s="0" t="str">
        <f aca="false">IF(AND($CF2747&lt;&gt;"",IFERROR(INDEX(subsample_country_map!$D:$D,MATCH($CF2747,subsample_country_map!$A:$A,0)),"")&lt;&gt;""),INDEX(subsample_country_map!$D:$D,MATCH($CF2747,subsample_country_map!$A:$A,0)),INDEX(lookup!$AC:$AC,MATCH($A2747,lookup!$A:$A,0)))</f>
        <v>1_western</v>
      </c>
      <c r="AN2747" s="0" t="str">
        <f aca="false">IF(AND($CF2747&lt;&gt;"",IFERROR(INDEX(subsample_country_map!$E:$E,MATCH($CF2747,subsample_country_map!$A:$A,0)),"")&lt;&gt;""),INDEX(subsample_country_map!$E:$E,MATCH($CF2747,subsample_country_map!$A:$A,0)),INDEX(lookup!$AD:$AD,MATCH($A2747,lookup!$A:$A,0)))</f>
        <v>1_common law</v>
      </c>
      <c r="AO2747" s="0" t="str">
        <f aca="false">INDEX(lookup!$Y:$Y,MATCH($A2747,lookup!$A:$A,0))</f>
        <v>0_published</v>
      </c>
      <c r="AP2747" s="0" t="str">
        <f aca="false">INDEX(lookup!$Z:$Z,MATCH($A2747,lookup!$A:$A,0))</f>
        <v>1_VHB high</v>
      </c>
      <c r="AQ2747" s="0" t="str">
        <f aca="false">INDEX(lookup!$W:$W,MATCH($A2747,lookup!$A:$A,0))</f>
        <v>1_fin/acc/econ</v>
      </c>
      <c r="AR2747" s="0" t="s">
        <v>343</v>
      </c>
      <c r="AS2747" s="0" t="s">
        <v>2105</v>
      </c>
      <c r="BO2747" s="0" t="s">
        <v>769</v>
      </c>
      <c r="BP2747" s="0" t="s">
        <v>3323</v>
      </c>
      <c r="BQ2747" s="0" t="s">
        <v>2105</v>
      </c>
      <c r="BS2747" s="0" t="s">
        <v>3332</v>
      </c>
      <c r="BT2747" s="0" t="n">
        <v>0</v>
      </c>
      <c r="BV2747" s="0" t="n">
        <v>469</v>
      </c>
      <c r="BW2747" s="0" t="n">
        <v>2006</v>
      </c>
      <c r="BX2747" s="0" t="n">
        <v>2015</v>
      </c>
      <c r="BZ2747" s="0" t="n">
        <v>2010.5</v>
      </c>
      <c r="CA2747" s="0" t="n">
        <v>0</v>
      </c>
      <c r="CB2747" s="0" t="n">
        <v>0</v>
      </c>
      <c r="CC2747" s="0" t="n">
        <v>0</v>
      </c>
      <c r="CD2747" s="0" t="n">
        <v>0.00112756657356429</v>
      </c>
      <c r="CE2747" s="0" t="n">
        <v>1</v>
      </c>
    </row>
    <row r="2748" customFormat="false" ht="15" hidden="false" customHeight="false" outlineLevel="0" collapsed="false">
      <c r="A2748" s="0" t="s">
        <v>3323</v>
      </c>
      <c r="B2748" s="0" t="n">
        <v>470</v>
      </c>
      <c r="C2748" s="0" t="n">
        <v>-0.0420965566625936</v>
      </c>
      <c r="D2748" s="0" t="n">
        <v>548</v>
      </c>
      <c r="E2748" s="0" t="n">
        <f aca="false">IF(ISNUMBER($BA2748),$BA2748,IF(AND(ISNUMBER($D2748),ISNUMBER($BW2748),ISNUMBER($BX2748)),$D2748*($BX2748-$BW2748+1),""))</f>
        <v>5480</v>
      </c>
      <c r="F2748" s="0" t="s">
        <v>8663</v>
      </c>
      <c r="G2748" s="0" t="s">
        <v>8664</v>
      </c>
      <c r="H2748" s="0" t="s">
        <v>118</v>
      </c>
      <c r="I2748" s="0" t="s">
        <v>344</v>
      </c>
      <c r="J2748" s="0" t="n">
        <f aca="false">IF($BW2748&lt;&gt;"",$BW2748,"")</f>
        <v>2006</v>
      </c>
      <c r="K2748" s="0" t="n">
        <f aca="false">IF($BX2748&lt;&gt;"",$BX2748,"")</f>
        <v>2015</v>
      </c>
      <c r="L2748" s="0" t="n">
        <f aca="false">IF(AND(ISNUMBER($BW2748),ISNUMBER($BX2748)),($BW2748+$BX2748)/2,"")</f>
        <v>2010.5</v>
      </c>
      <c r="M2748" s="0" t="n">
        <f aca="false">IF($L2748&lt;&gt;"",$L2748,"")</f>
        <v>2010.5</v>
      </c>
      <c r="N2748" s="0" t="n">
        <f aca="false">IF(AND(ISNUMBER($BW2748),ISNUMBER($BX2748)),MIN(1,MAX(0,($BX2748-2016+1)/($BX2748-$BW2748+1))),"")</f>
        <v>0</v>
      </c>
      <c r="O2748" s="0" t="n">
        <f aca="false">IF(AND(ISNUMBER($BW2748),ISNUMBER($BX2748)),MIN(1,MAX(0,($BX2748-2017+1)/($BX2748-$BW2748+1))),"")</f>
        <v>0</v>
      </c>
      <c r="P2748" s="0" t="n">
        <f aca="false">IF(AND(ISNUMBER($BW2748),ISNUMBER($BX2748)),MIN(1,MAX(0,($BX2748-2018+1)/($BX2748-$BW2748+1))),"")</f>
        <v>0</v>
      </c>
      <c r="Q2748" s="0" t="n">
        <f aca="false">IF(AND(ISNUMBER($BW2748),ISNUMBER($BX2748)),MIN(1,MAX(0,($BX2748-2019+1)/($BX2748-$BW2748+1))),"")</f>
        <v>0</v>
      </c>
      <c r="R2748" s="0" t="n">
        <f aca="false">IF(AND(ISNUMBER($BW2748),ISNUMBER($BX2748)),MIN(1,MAX(0,($BX2748-2016+1)/($BX2748-$BW2748+1))),"")</f>
        <v>0</v>
      </c>
      <c r="S2748" s="0" t="n">
        <f aca="false">IF($L2748&lt;&gt;"",IF($L2748&gt;=2015.5,1,0),"")</f>
        <v>0</v>
      </c>
      <c r="T2748" s="0" t="n">
        <f aca="false">IF($L2748&lt;&gt;"",IF($L2748&gt;=2016,1,0),"")</f>
        <v>0</v>
      </c>
      <c r="U2748" s="0" t="n">
        <f aca="false">IF(ISNUMBER($BX2748),IF($BX2748&gt;=2016,1,0),"")</f>
        <v>0</v>
      </c>
      <c r="V2748" s="0" t="n">
        <f aca="false">IF(ISNUMBER($BW2748),IF($BW2748&gt;=2016,1,0),"")</f>
        <v>0</v>
      </c>
      <c r="W2748" s="0" t="str">
        <f aca="false">IF(AND(ISNUMBER($BW2748),ISNUMBER($BX2748)),IF($BW2748&gt;=2016,"post-only",IF($BX2748&lt;2016,"pre-only","mixed")),"")</f>
        <v>pre-only</v>
      </c>
      <c r="X2748" s="0" t="n">
        <f aca="false">IF(AND(ISNUMBER($BW2748),ISNUMBER($BX2748)),MIN(1,MAX(0,($BX2748-2017+1)/($BX2748-$BW2748+1))),"")</f>
        <v>0</v>
      </c>
      <c r="Y2748" s="0" t="n">
        <f aca="false">IF(AND(ISNUMBER($BW2748),ISNUMBER($BX2748)),MIN(1,MAX(0,($BX2748-2018+1)/($BX2748-$BW2748+1))),"")</f>
        <v>0</v>
      </c>
      <c r="Z2748" s="0" t="n">
        <f aca="false">IF(AND(ISNUMBER($BW2748),ISNUMBER($BX2748)),MIN(1,MAX(0,($BX2748-2019+1)/($BX2748-$BW2748+1))),"")</f>
        <v>0</v>
      </c>
      <c r="AA2748" s="0" t="n">
        <f aca="false">IF(ISNUMBER($BX2748),IF($BX2748&gt;=2017,1,0),"")</f>
        <v>0</v>
      </c>
      <c r="AB2748" s="0" t="n">
        <f aca="false">IF(ISNUMBER($BX2748),IF($BX2748&gt;=2018,1,0),"")</f>
        <v>0</v>
      </c>
      <c r="AC2748" s="0" t="n">
        <f aca="false">IF(ISNUMBER($BX2748),IF($BX2748&gt;=2019,1,0),"")</f>
        <v>0</v>
      </c>
      <c r="AD2748" s="0" t="n">
        <f aca="false">IF($L2748&lt;&gt;"",IF($L2748&gt;2013,1,0),"")</f>
        <v>0</v>
      </c>
      <c r="AE2748" s="0" t="n">
        <f aca="false">IF($L2748&lt;&gt;"",1+IF($L2748&gt;2011,1,0)+IF($L2748&gt;2014,1,0),"")</f>
        <v>1</v>
      </c>
      <c r="AF2748" s="0" t="s">
        <v>87</v>
      </c>
      <c r="AG2748" s="0" t="s">
        <v>88</v>
      </c>
      <c r="AH2748" s="0" t="s">
        <v>89</v>
      </c>
      <c r="AI2748" s="0" t="s">
        <v>497</v>
      </c>
      <c r="AJ2748" s="0" t="s">
        <v>334</v>
      </c>
      <c r="AK2748" s="0" t="str">
        <f aca="false">IF(AND($CF2748&lt;&gt;"",IFERROR(INDEX(subsample_country_map!$B:$B,MATCH($CF2748,subsample_country_map!$A:$A,0)),"")&lt;&gt;""),INDEX(subsample_country_map!$B:$B,MATCH($CF2748,subsample_country_map!$A:$A,0)),INDEX(lookup!$AA:$AA,MATCH($A2748,lookup!$A:$A,0)))</f>
        <v>1_US</v>
      </c>
      <c r="AL2748" s="0" t="str">
        <f aca="false">IF(AND($CF2748&lt;&gt;"",IFERROR(INDEX(subsample_country_map!$C:$C,MATCH($CF2748,subsample_country_map!$A:$A,0)),"")&lt;&gt;""),INDEX(subsample_country_map!$C:$C,MATCH($CF2748,subsample_country_map!$A:$A,0)),INDEX(lookup!$AB:$AB,MATCH($A2748,lookup!$A:$A,0)))</f>
        <v>1_developed</v>
      </c>
      <c r="AM2748" s="0" t="str">
        <f aca="false">IF(AND($CF2748&lt;&gt;"",IFERROR(INDEX(subsample_country_map!$D:$D,MATCH($CF2748,subsample_country_map!$A:$A,0)),"")&lt;&gt;""),INDEX(subsample_country_map!$D:$D,MATCH($CF2748,subsample_country_map!$A:$A,0)),INDEX(lookup!$AC:$AC,MATCH($A2748,lookup!$A:$A,0)))</f>
        <v>1_western</v>
      </c>
      <c r="AN2748" s="0" t="str">
        <f aca="false">IF(AND($CF2748&lt;&gt;"",IFERROR(INDEX(subsample_country_map!$E:$E,MATCH($CF2748,subsample_country_map!$A:$A,0)),"")&lt;&gt;""),INDEX(subsample_country_map!$E:$E,MATCH($CF2748,subsample_country_map!$A:$A,0)),INDEX(lookup!$AD:$AD,MATCH($A2748,lookup!$A:$A,0)))</f>
        <v>1_common law</v>
      </c>
      <c r="AO2748" s="0" t="str">
        <f aca="false">INDEX(lookup!$Y:$Y,MATCH($A2748,lookup!$A:$A,0))</f>
        <v>0_published</v>
      </c>
      <c r="AP2748" s="0" t="str">
        <f aca="false">INDEX(lookup!$Z:$Z,MATCH($A2748,lookup!$A:$A,0))</f>
        <v>1_VHB high</v>
      </c>
      <c r="AQ2748" s="0" t="str">
        <f aca="false">INDEX(lookup!$W:$W,MATCH($A2748,lookup!$A:$A,0))</f>
        <v>1_fin/acc/econ</v>
      </c>
      <c r="AR2748" s="0" t="s">
        <v>343</v>
      </c>
      <c r="AS2748" s="0" t="s">
        <v>2105</v>
      </c>
      <c r="BO2748" s="0" t="s">
        <v>769</v>
      </c>
      <c r="BP2748" s="0" t="s">
        <v>3323</v>
      </c>
      <c r="BQ2748" s="0" t="s">
        <v>2105</v>
      </c>
      <c r="BS2748" s="0" t="s">
        <v>3332</v>
      </c>
      <c r="BT2748" s="0" t="n">
        <v>0</v>
      </c>
      <c r="BV2748" s="0" t="n">
        <v>470</v>
      </c>
      <c r="BW2748" s="0" t="n">
        <v>2006</v>
      </c>
      <c r="BX2748" s="0" t="n">
        <v>2015</v>
      </c>
      <c r="BZ2748" s="0" t="n">
        <v>2010.5</v>
      </c>
      <c r="CA2748" s="0" t="n">
        <v>0</v>
      </c>
      <c r="CB2748" s="0" t="n">
        <v>0</v>
      </c>
      <c r="CC2748" s="0" t="n">
        <v>0</v>
      </c>
      <c r="CD2748" s="0" t="n">
        <v>-0.0421214498540205</v>
      </c>
      <c r="CE2748" s="0" t="n">
        <v>1</v>
      </c>
    </row>
    <row r="2749" customFormat="false" ht="15" hidden="false" customHeight="false" outlineLevel="0" collapsed="false">
      <c r="A2749" s="0" t="s">
        <v>3323</v>
      </c>
      <c r="B2749" s="0" t="n">
        <v>471</v>
      </c>
      <c r="C2749" s="0" t="n">
        <v>-0.0230228096762393</v>
      </c>
      <c r="D2749" s="0" t="n">
        <v>548</v>
      </c>
      <c r="E2749" s="0" t="n">
        <f aca="false">IF(ISNUMBER($BA2749),$BA2749,IF(AND(ISNUMBER($D2749),ISNUMBER($BW2749),ISNUMBER($BX2749)),$D2749*($BX2749-$BW2749+1),""))</f>
        <v>5480</v>
      </c>
      <c r="F2749" s="0" t="s">
        <v>8663</v>
      </c>
      <c r="G2749" s="0" t="s">
        <v>8664</v>
      </c>
      <c r="H2749" s="0" t="s">
        <v>118</v>
      </c>
      <c r="I2749" s="0" t="s">
        <v>344</v>
      </c>
      <c r="J2749" s="0" t="n">
        <f aca="false">IF($BW2749&lt;&gt;"",$BW2749,"")</f>
        <v>2006</v>
      </c>
      <c r="K2749" s="0" t="n">
        <f aca="false">IF($BX2749&lt;&gt;"",$BX2749,"")</f>
        <v>2015</v>
      </c>
      <c r="L2749" s="0" t="n">
        <f aca="false">IF(AND(ISNUMBER($BW2749),ISNUMBER($BX2749)),($BW2749+$BX2749)/2,"")</f>
        <v>2010.5</v>
      </c>
      <c r="M2749" s="0" t="n">
        <f aca="false">IF($L2749&lt;&gt;"",$L2749,"")</f>
        <v>2010.5</v>
      </c>
      <c r="N2749" s="0" t="n">
        <f aca="false">IF(AND(ISNUMBER($BW2749),ISNUMBER($BX2749)),MIN(1,MAX(0,($BX2749-2016+1)/($BX2749-$BW2749+1))),"")</f>
        <v>0</v>
      </c>
      <c r="O2749" s="0" t="n">
        <f aca="false">IF(AND(ISNUMBER($BW2749),ISNUMBER($BX2749)),MIN(1,MAX(0,($BX2749-2017+1)/($BX2749-$BW2749+1))),"")</f>
        <v>0</v>
      </c>
      <c r="P2749" s="0" t="n">
        <f aca="false">IF(AND(ISNUMBER($BW2749),ISNUMBER($BX2749)),MIN(1,MAX(0,($BX2749-2018+1)/($BX2749-$BW2749+1))),"")</f>
        <v>0</v>
      </c>
      <c r="Q2749" s="0" t="n">
        <f aca="false">IF(AND(ISNUMBER($BW2749),ISNUMBER($BX2749)),MIN(1,MAX(0,($BX2749-2019+1)/($BX2749-$BW2749+1))),"")</f>
        <v>0</v>
      </c>
      <c r="R2749" s="0" t="n">
        <f aca="false">IF(AND(ISNUMBER($BW2749),ISNUMBER($BX2749)),MIN(1,MAX(0,($BX2749-2016+1)/($BX2749-$BW2749+1))),"")</f>
        <v>0</v>
      </c>
      <c r="S2749" s="0" t="n">
        <f aca="false">IF($L2749&lt;&gt;"",IF($L2749&gt;=2015.5,1,0),"")</f>
        <v>0</v>
      </c>
      <c r="T2749" s="0" t="n">
        <f aca="false">IF($L2749&lt;&gt;"",IF($L2749&gt;=2016,1,0),"")</f>
        <v>0</v>
      </c>
      <c r="U2749" s="0" t="n">
        <f aca="false">IF(ISNUMBER($BX2749),IF($BX2749&gt;=2016,1,0),"")</f>
        <v>0</v>
      </c>
      <c r="V2749" s="0" t="n">
        <f aca="false">IF(ISNUMBER($BW2749),IF($BW2749&gt;=2016,1,0),"")</f>
        <v>0</v>
      </c>
      <c r="W2749" s="0" t="str">
        <f aca="false">IF(AND(ISNUMBER($BW2749),ISNUMBER($BX2749)),IF($BW2749&gt;=2016,"post-only",IF($BX2749&lt;2016,"pre-only","mixed")),"")</f>
        <v>pre-only</v>
      </c>
      <c r="X2749" s="0" t="n">
        <f aca="false">IF(AND(ISNUMBER($BW2749),ISNUMBER($BX2749)),MIN(1,MAX(0,($BX2749-2017+1)/($BX2749-$BW2749+1))),"")</f>
        <v>0</v>
      </c>
      <c r="Y2749" s="0" t="n">
        <f aca="false">IF(AND(ISNUMBER($BW2749),ISNUMBER($BX2749)),MIN(1,MAX(0,($BX2749-2018+1)/($BX2749-$BW2749+1))),"")</f>
        <v>0</v>
      </c>
      <c r="Z2749" s="0" t="n">
        <f aca="false">IF(AND(ISNUMBER($BW2749),ISNUMBER($BX2749)),MIN(1,MAX(0,($BX2749-2019+1)/($BX2749-$BW2749+1))),"")</f>
        <v>0</v>
      </c>
      <c r="AA2749" s="0" t="n">
        <f aca="false">IF(ISNUMBER($BX2749),IF($BX2749&gt;=2017,1,0),"")</f>
        <v>0</v>
      </c>
      <c r="AB2749" s="0" t="n">
        <f aca="false">IF(ISNUMBER($BX2749),IF($BX2749&gt;=2018,1,0),"")</f>
        <v>0</v>
      </c>
      <c r="AC2749" s="0" t="n">
        <f aca="false">IF(ISNUMBER($BX2749),IF($BX2749&gt;=2019,1,0),"")</f>
        <v>0</v>
      </c>
      <c r="AD2749" s="0" t="n">
        <f aca="false">IF($L2749&lt;&gt;"",IF($L2749&gt;2013,1,0),"")</f>
        <v>0</v>
      </c>
      <c r="AE2749" s="0" t="n">
        <f aca="false">IF($L2749&lt;&gt;"",1+IF($L2749&gt;2011,1,0)+IF($L2749&gt;2014,1,0),"")</f>
        <v>1</v>
      </c>
      <c r="AF2749" s="0" t="s">
        <v>87</v>
      </c>
      <c r="AG2749" s="0" t="s">
        <v>88</v>
      </c>
      <c r="AH2749" s="0" t="s">
        <v>89</v>
      </c>
      <c r="AI2749" s="0" t="s">
        <v>497</v>
      </c>
      <c r="AJ2749" s="0" t="s">
        <v>334</v>
      </c>
      <c r="AK2749" s="0" t="str">
        <f aca="false">IF(AND($CF2749&lt;&gt;"",IFERROR(INDEX(subsample_country_map!$B:$B,MATCH($CF2749,subsample_country_map!$A:$A,0)),"")&lt;&gt;""),INDEX(subsample_country_map!$B:$B,MATCH($CF2749,subsample_country_map!$A:$A,0)),INDEX(lookup!$AA:$AA,MATCH($A2749,lookup!$A:$A,0)))</f>
        <v>1_US</v>
      </c>
      <c r="AL2749" s="0" t="str">
        <f aca="false">IF(AND($CF2749&lt;&gt;"",IFERROR(INDEX(subsample_country_map!$C:$C,MATCH($CF2749,subsample_country_map!$A:$A,0)),"")&lt;&gt;""),INDEX(subsample_country_map!$C:$C,MATCH($CF2749,subsample_country_map!$A:$A,0)),INDEX(lookup!$AB:$AB,MATCH($A2749,lookup!$A:$A,0)))</f>
        <v>1_developed</v>
      </c>
      <c r="AM2749" s="0" t="str">
        <f aca="false">IF(AND($CF2749&lt;&gt;"",IFERROR(INDEX(subsample_country_map!$D:$D,MATCH($CF2749,subsample_country_map!$A:$A,0)),"")&lt;&gt;""),INDEX(subsample_country_map!$D:$D,MATCH($CF2749,subsample_country_map!$A:$A,0)),INDEX(lookup!$AC:$AC,MATCH($A2749,lookup!$A:$A,0)))</f>
        <v>1_western</v>
      </c>
      <c r="AN2749" s="0" t="str">
        <f aca="false">IF(AND($CF2749&lt;&gt;"",IFERROR(INDEX(subsample_country_map!$E:$E,MATCH($CF2749,subsample_country_map!$A:$A,0)),"")&lt;&gt;""),INDEX(subsample_country_map!$E:$E,MATCH($CF2749,subsample_country_map!$A:$A,0)),INDEX(lookup!$AD:$AD,MATCH($A2749,lookup!$A:$A,0)))</f>
        <v>1_common law</v>
      </c>
      <c r="AO2749" s="0" t="str">
        <f aca="false">INDEX(lookup!$Y:$Y,MATCH($A2749,lookup!$A:$A,0))</f>
        <v>0_published</v>
      </c>
      <c r="AP2749" s="0" t="str">
        <f aca="false">INDEX(lookup!$Z:$Z,MATCH($A2749,lookup!$A:$A,0))</f>
        <v>1_VHB high</v>
      </c>
      <c r="AQ2749" s="0" t="str">
        <f aca="false">INDEX(lookup!$W:$W,MATCH($A2749,lookup!$A:$A,0))</f>
        <v>1_fin/acc/econ</v>
      </c>
      <c r="AR2749" s="0" t="s">
        <v>343</v>
      </c>
      <c r="AS2749" s="0" t="s">
        <v>2105</v>
      </c>
      <c r="BO2749" s="0" t="s">
        <v>769</v>
      </c>
      <c r="BP2749" s="0" t="s">
        <v>3323</v>
      </c>
      <c r="BQ2749" s="0" t="s">
        <v>2105</v>
      </c>
      <c r="BS2749" s="0" t="s">
        <v>3332</v>
      </c>
      <c r="BT2749" s="0" t="n">
        <v>0</v>
      </c>
      <c r="BV2749" s="0" t="n">
        <v>471</v>
      </c>
      <c r="BW2749" s="0" t="n">
        <v>2006</v>
      </c>
      <c r="BX2749" s="0" t="n">
        <v>2015</v>
      </c>
      <c r="BZ2749" s="0" t="n">
        <v>2010.5</v>
      </c>
      <c r="CA2749" s="0" t="n">
        <v>0</v>
      </c>
      <c r="CB2749" s="0" t="n">
        <v>0</v>
      </c>
      <c r="CC2749" s="0" t="n">
        <v>0</v>
      </c>
      <c r="CD2749" s="0" t="n">
        <v>-0.0230268787153495</v>
      </c>
      <c r="CE2749" s="0" t="n">
        <v>1</v>
      </c>
    </row>
    <row r="2750" customFormat="false" ht="15" hidden="false" customHeight="false" outlineLevel="0" collapsed="false">
      <c r="A2750" s="0" t="s">
        <v>3323</v>
      </c>
      <c r="B2750" s="0" t="n">
        <v>472</v>
      </c>
      <c r="C2750" s="0" t="n">
        <v>-0.0510246240740255</v>
      </c>
      <c r="D2750" s="0" t="n">
        <v>284</v>
      </c>
      <c r="E2750" s="0" t="n">
        <f aca="false">IF(ISNUMBER($BA2750),$BA2750,IF(AND(ISNUMBER($D2750),ISNUMBER($BW2750),ISNUMBER($BX2750)),$D2750*($BX2750-$BW2750+1),""))</f>
        <v>2840</v>
      </c>
      <c r="F2750" s="0" t="s">
        <v>8663</v>
      </c>
      <c r="G2750" s="0" t="s">
        <v>8664</v>
      </c>
      <c r="H2750" s="0" t="s">
        <v>118</v>
      </c>
      <c r="I2750" s="0" t="s">
        <v>344</v>
      </c>
      <c r="J2750" s="0" t="n">
        <f aca="false">IF($BW2750&lt;&gt;"",$BW2750,"")</f>
        <v>2006</v>
      </c>
      <c r="K2750" s="0" t="n">
        <f aca="false">IF($BX2750&lt;&gt;"",$BX2750,"")</f>
        <v>2015</v>
      </c>
      <c r="L2750" s="0" t="n">
        <f aca="false">IF(AND(ISNUMBER($BW2750),ISNUMBER($BX2750)),($BW2750+$BX2750)/2,"")</f>
        <v>2010.5</v>
      </c>
      <c r="M2750" s="0" t="n">
        <f aca="false">IF($L2750&lt;&gt;"",$L2750,"")</f>
        <v>2010.5</v>
      </c>
      <c r="N2750" s="0" t="n">
        <f aca="false">IF(AND(ISNUMBER($BW2750),ISNUMBER($BX2750)),MIN(1,MAX(0,($BX2750-2016+1)/($BX2750-$BW2750+1))),"")</f>
        <v>0</v>
      </c>
      <c r="O2750" s="0" t="n">
        <f aca="false">IF(AND(ISNUMBER($BW2750),ISNUMBER($BX2750)),MIN(1,MAX(0,($BX2750-2017+1)/($BX2750-$BW2750+1))),"")</f>
        <v>0</v>
      </c>
      <c r="P2750" s="0" t="n">
        <f aca="false">IF(AND(ISNUMBER($BW2750),ISNUMBER($BX2750)),MIN(1,MAX(0,($BX2750-2018+1)/($BX2750-$BW2750+1))),"")</f>
        <v>0</v>
      </c>
      <c r="Q2750" s="0" t="n">
        <f aca="false">IF(AND(ISNUMBER($BW2750),ISNUMBER($BX2750)),MIN(1,MAX(0,($BX2750-2019+1)/($BX2750-$BW2750+1))),"")</f>
        <v>0</v>
      </c>
      <c r="R2750" s="0" t="n">
        <f aca="false">IF(AND(ISNUMBER($BW2750),ISNUMBER($BX2750)),MIN(1,MAX(0,($BX2750-2016+1)/($BX2750-$BW2750+1))),"")</f>
        <v>0</v>
      </c>
      <c r="S2750" s="0" t="n">
        <f aca="false">IF($L2750&lt;&gt;"",IF($L2750&gt;=2015.5,1,0),"")</f>
        <v>0</v>
      </c>
      <c r="T2750" s="0" t="n">
        <f aca="false">IF($L2750&lt;&gt;"",IF($L2750&gt;=2016,1,0),"")</f>
        <v>0</v>
      </c>
      <c r="U2750" s="0" t="n">
        <f aca="false">IF(ISNUMBER($BX2750),IF($BX2750&gt;=2016,1,0),"")</f>
        <v>0</v>
      </c>
      <c r="V2750" s="0" t="n">
        <f aca="false">IF(ISNUMBER($BW2750),IF($BW2750&gt;=2016,1,0),"")</f>
        <v>0</v>
      </c>
      <c r="W2750" s="0" t="str">
        <f aca="false">IF(AND(ISNUMBER($BW2750),ISNUMBER($BX2750)),IF($BW2750&gt;=2016,"post-only",IF($BX2750&lt;2016,"pre-only","mixed")),"")</f>
        <v>pre-only</v>
      </c>
      <c r="X2750" s="0" t="n">
        <f aca="false">IF(AND(ISNUMBER($BW2750),ISNUMBER($BX2750)),MIN(1,MAX(0,($BX2750-2017+1)/($BX2750-$BW2750+1))),"")</f>
        <v>0</v>
      </c>
      <c r="Y2750" s="0" t="n">
        <f aca="false">IF(AND(ISNUMBER($BW2750),ISNUMBER($BX2750)),MIN(1,MAX(0,($BX2750-2018+1)/($BX2750-$BW2750+1))),"")</f>
        <v>0</v>
      </c>
      <c r="Z2750" s="0" t="n">
        <f aca="false">IF(AND(ISNUMBER($BW2750),ISNUMBER($BX2750)),MIN(1,MAX(0,($BX2750-2019+1)/($BX2750-$BW2750+1))),"")</f>
        <v>0</v>
      </c>
      <c r="AA2750" s="0" t="n">
        <f aca="false">IF(ISNUMBER($BX2750),IF($BX2750&gt;=2017,1,0),"")</f>
        <v>0</v>
      </c>
      <c r="AB2750" s="0" t="n">
        <f aca="false">IF(ISNUMBER($BX2750),IF($BX2750&gt;=2018,1,0),"")</f>
        <v>0</v>
      </c>
      <c r="AC2750" s="0" t="n">
        <f aca="false">IF(ISNUMBER($BX2750),IF($BX2750&gt;=2019,1,0),"")</f>
        <v>0</v>
      </c>
      <c r="AD2750" s="0" t="n">
        <f aca="false">IF($L2750&lt;&gt;"",IF($L2750&gt;2013,1,0),"")</f>
        <v>0</v>
      </c>
      <c r="AE2750" s="0" t="n">
        <f aca="false">IF($L2750&lt;&gt;"",1+IF($L2750&gt;2011,1,0)+IF($L2750&gt;2014,1,0),"")</f>
        <v>1</v>
      </c>
      <c r="AF2750" s="0" t="s">
        <v>87</v>
      </c>
      <c r="AG2750" s="0" t="s">
        <v>88</v>
      </c>
      <c r="AH2750" s="0" t="s">
        <v>89</v>
      </c>
      <c r="AI2750" s="0" t="s">
        <v>497</v>
      </c>
      <c r="AJ2750" s="0" t="s">
        <v>334</v>
      </c>
      <c r="AK2750" s="0" t="str">
        <f aca="false">IF(AND($CF2750&lt;&gt;"",IFERROR(INDEX(subsample_country_map!$B:$B,MATCH($CF2750,subsample_country_map!$A:$A,0)),"")&lt;&gt;""),INDEX(subsample_country_map!$B:$B,MATCH($CF2750,subsample_country_map!$A:$A,0)),INDEX(lookup!$AA:$AA,MATCH($A2750,lookup!$A:$A,0)))</f>
        <v>1_US</v>
      </c>
      <c r="AL2750" s="0" t="str">
        <f aca="false">IF(AND($CF2750&lt;&gt;"",IFERROR(INDEX(subsample_country_map!$C:$C,MATCH($CF2750,subsample_country_map!$A:$A,0)),"")&lt;&gt;""),INDEX(subsample_country_map!$C:$C,MATCH($CF2750,subsample_country_map!$A:$A,0)),INDEX(lookup!$AB:$AB,MATCH($A2750,lookup!$A:$A,0)))</f>
        <v>1_developed</v>
      </c>
      <c r="AM2750" s="0" t="str">
        <f aca="false">IF(AND($CF2750&lt;&gt;"",IFERROR(INDEX(subsample_country_map!$D:$D,MATCH($CF2750,subsample_country_map!$A:$A,0)),"")&lt;&gt;""),INDEX(subsample_country_map!$D:$D,MATCH($CF2750,subsample_country_map!$A:$A,0)),INDEX(lookup!$AC:$AC,MATCH($A2750,lookup!$A:$A,0)))</f>
        <v>1_western</v>
      </c>
      <c r="AN2750" s="0" t="str">
        <f aca="false">IF(AND($CF2750&lt;&gt;"",IFERROR(INDEX(subsample_country_map!$E:$E,MATCH($CF2750,subsample_country_map!$A:$A,0)),"")&lt;&gt;""),INDEX(subsample_country_map!$E:$E,MATCH($CF2750,subsample_country_map!$A:$A,0)),INDEX(lookup!$AD:$AD,MATCH($A2750,lookup!$A:$A,0)))</f>
        <v>1_common law</v>
      </c>
      <c r="AO2750" s="0" t="str">
        <f aca="false">INDEX(lookup!$Y:$Y,MATCH($A2750,lookup!$A:$A,0))</f>
        <v>0_published</v>
      </c>
      <c r="AP2750" s="0" t="str">
        <f aca="false">INDEX(lookup!$Z:$Z,MATCH($A2750,lookup!$A:$A,0))</f>
        <v>1_VHB high</v>
      </c>
      <c r="AQ2750" s="0" t="str">
        <f aca="false">INDEX(lookup!$W:$W,MATCH($A2750,lookup!$A:$A,0))</f>
        <v>1_fin/acc/econ</v>
      </c>
      <c r="AR2750" s="0" t="s">
        <v>343</v>
      </c>
      <c r="AS2750" s="0" t="s">
        <v>2105</v>
      </c>
      <c r="BO2750" s="0" t="s">
        <v>769</v>
      </c>
      <c r="BP2750" s="0" t="s">
        <v>3323</v>
      </c>
      <c r="BQ2750" s="0" t="s">
        <v>2105</v>
      </c>
      <c r="BS2750" s="0" t="s">
        <v>3332</v>
      </c>
      <c r="BT2750" s="0" t="n">
        <v>0</v>
      </c>
      <c r="BV2750" s="0" t="n">
        <v>472</v>
      </c>
      <c r="BW2750" s="0" t="n">
        <v>2006</v>
      </c>
      <c r="BX2750" s="0" t="n">
        <v>2015</v>
      </c>
      <c r="BZ2750" s="0" t="n">
        <v>2010.5</v>
      </c>
      <c r="CA2750" s="0" t="n">
        <v>0</v>
      </c>
      <c r="CB2750" s="0" t="n">
        <v>0</v>
      </c>
      <c r="CC2750" s="0" t="n">
        <v>0</v>
      </c>
      <c r="CD2750" s="0" t="n">
        <v>-0.0510689744528651</v>
      </c>
      <c r="CE2750" s="0" t="n">
        <v>1</v>
      </c>
    </row>
    <row r="2751" customFormat="false" ht="15" hidden="false" customHeight="false" outlineLevel="0" collapsed="false">
      <c r="A2751" s="0" t="s">
        <v>3323</v>
      </c>
      <c r="B2751" s="0" t="n">
        <v>473</v>
      </c>
      <c r="C2751" s="0" t="n">
        <v>-0.0283882008127194</v>
      </c>
      <c r="D2751" s="0" t="n">
        <v>284</v>
      </c>
      <c r="E2751" s="0" t="n">
        <f aca="false">IF(ISNUMBER($BA2751),$BA2751,IF(AND(ISNUMBER($D2751),ISNUMBER($BW2751),ISNUMBER($BX2751)),$D2751*($BX2751-$BW2751+1),""))</f>
        <v>2840</v>
      </c>
      <c r="F2751" s="0" t="s">
        <v>8663</v>
      </c>
      <c r="G2751" s="0" t="s">
        <v>8664</v>
      </c>
      <c r="H2751" s="0" t="s">
        <v>118</v>
      </c>
      <c r="I2751" s="0" t="s">
        <v>344</v>
      </c>
      <c r="J2751" s="0" t="n">
        <f aca="false">IF($BW2751&lt;&gt;"",$BW2751,"")</f>
        <v>2006</v>
      </c>
      <c r="K2751" s="0" t="n">
        <f aca="false">IF($BX2751&lt;&gt;"",$BX2751,"")</f>
        <v>2015</v>
      </c>
      <c r="L2751" s="0" t="n">
        <f aca="false">IF(AND(ISNUMBER($BW2751),ISNUMBER($BX2751)),($BW2751+$BX2751)/2,"")</f>
        <v>2010.5</v>
      </c>
      <c r="M2751" s="0" t="n">
        <f aca="false">IF($L2751&lt;&gt;"",$L2751,"")</f>
        <v>2010.5</v>
      </c>
      <c r="N2751" s="0" t="n">
        <f aca="false">IF(AND(ISNUMBER($BW2751),ISNUMBER($BX2751)),MIN(1,MAX(0,($BX2751-2016+1)/($BX2751-$BW2751+1))),"")</f>
        <v>0</v>
      </c>
      <c r="O2751" s="0" t="n">
        <f aca="false">IF(AND(ISNUMBER($BW2751),ISNUMBER($BX2751)),MIN(1,MAX(0,($BX2751-2017+1)/($BX2751-$BW2751+1))),"")</f>
        <v>0</v>
      </c>
      <c r="P2751" s="0" t="n">
        <f aca="false">IF(AND(ISNUMBER($BW2751),ISNUMBER($BX2751)),MIN(1,MAX(0,($BX2751-2018+1)/($BX2751-$BW2751+1))),"")</f>
        <v>0</v>
      </c>
      <c r="Q2751" s="0" t="n">
        <f aca="false">IF(AND(ISNUMBER($BW2751),ISNUMBER($BX2751)),MIN(1,MAX(0,($BX2751-2019+1)/($BX2751-$BW2751+1))),"")</f>
        <v>0</v>
      </c>
      <c r="R2751" s="0" t="n">
        <f aca="false">IF(AND(ISNUMBER($BW2751),ISNUMBER($BX2751)),MIN(1,MAX(0,($BX2751-2016+1)/($BX2751-$BW2751+1))),"")</f>
        <v>0</v>
      </c>
      <c r="S2751" s="0" t="n">
        <f aca="false">IF($L2751&lt;&gt;"",IF($L2751&gt;=2015.5,1,0),"")</f>
        <v>0</v>
      </c>
      <c r="T2751" s="0" t="n">
        <f aca="false">IF($L2751&lt;&gt;"",IF($L2751&gt;=2016,1,0),"")</f>
        <v>0</v>
      </c>
      <c r="U2751" s="0" t="n">
        <f aca="false">IF(ISNUMBER($BX2751),IF($BX2751&gt;=2016,1,0),"")</f>
        <v>0</v>
      </c>
      <c r="V2751" s="0" t="n">
        <f aca="false">IF(ISNUMBER($BW2751),IF($BW2751&gt;=2016,1,0),"")</f>
        <v>0</v>
      </c>
      <c r="W2751" s="0" t="str">
        <f aca="false">IF(AND(ISNUMBER($BW2751),ISNUMBER($BX2751)),IF($BW2751&gt;=2016,"post-only",IF($BX2751&lt;2016,"pre-only","mixed")),"")</f>
        <v>pre-only</v>
      </c>
      <c r="X2751" s="0" t="n">
        <f aca="false">IF(AND(ISNUMBER($BW2751),ISNUMBER($BX2751)),MIN(1,MAX(0,($BX2751-2017+1)/($BX2751-$BW2751+1))),"")</f>
        <v>0</v>
      </c>
      <c r="Y2751" s="0" t="n">
        <f aca="false">IF(AND(ISNUMBER($BW2751),ISNUMBER($BX2751)),MIN(1,MAX(0,($BX2751-2018+1)/($BX2751-$BW2751+1))),"")</f>
        <v>0</v>
      </c>
      <c r="Z2751" s="0" t="n">
        <f aca="false">IF(AND(ISNUMBER($BW2751),ISNUMBER($BX2751)),MIN(1,MAX(0,($BX2751-2019+1)/($BX2751-$BW2751+1))),"")</f>
        <v>0</v>
      </c>
      <c r="AA2751" s="0" t="n">
        <f aca="false">IF(ISNUMBER($BX2751),IF($BX2751&gt;=2017,1,0),"")</f>
        <v>0</v>
      </c>
      <c r="AB2751" s="0" t="n">
        <f aca="false">IF(ISNUMBER($BX2751),IF($BX2751&gt;=2018,1,0),"")</f>
        <v>0</v>
      </c>
      <c r="AC2751" s="0" t="n">
        <f aca="false">IF(ISNUMBER($BX2751),IF($BX2751&gt;=2019,1,0),"")</f>
        <v>0</v>
      </c>
      <c r="AD2751" s="0" t="n">
        <f aca="false">IF($L2751&lt;&gt;"",IF($L2751&gt;2013,1,0),"")</f>
        <v>0</v>
      </c>
      <c r="AE2751" s="0" t="n">
        <f aca="false">IF($L2751&lt;&gt;"",1+IF($L2751&gt;2011,1,0)+IF($L2751&gt;2014,1,0),"")</f>
        <v>1</v>
      </c>
      <c r="AF2751" s="0" t="s">
        <v>87</v>
      </c>
      <c r="AG2751" s="0" t="s">
        <v>88</v>
      </c>
      <c r="AH2751" s="0" t="s">
        <v>89</v>
      </c>
      <c r="AI2751" s="0" t="s">
        <v>497</v>
      </c>
      <c r="AJ2751" s="0" t="s">
        <v>334</v>
      </c>
      <c r="AK2751" s="0" t="str">
        <f aca="false">IF(AND($CF2751&lt;&gt;"",IFERROR(INDEX(subsample_country_map!$B:$B,MATCH($CF2751,subsample_country_map!$A:$A,0)),"")&lt;&gt;""),INDEX(subsample_country_map!$B:$B,MATCH($CF2751,subsample_country_map!$A:$A,0)),INDEX(lookup!$AA:$AA,MATCH($A2751,lookup!$A:$A,0)))</f>
        <v>1_US</v>
      </c>
      <c r="AL2751" s="0" t="str">
        <f aca="false">IF(AND($CF2751&lt;&gt;"",IFERROR(INDEX(subsample_country_map!$C:$C,MATCH($CF2751,subsample_country_map!$A:$A,0)),"")&lt;&gt;""),INDEX(subsample_country_map!$C:$C,MATCH($CF2751,subsample_country_map!$A:$A,0)),INDEX(lookup!$AB:$AB,MATCH($A2751,lookup!$A:$A,0)))</f>
        <v>1_developed</v>
      </c>
      <c r="AM2751" s="0" t="str">
        <f aca="false">IF(AND($CF2751&lt;&gt;"",IFERROR(INDEX(subsample_country_map!$D:$D,MATCH($CF2751,subsample_country_map!$A:$A,0)),"")&lt;&gt;""),INDEX(subsample_country_map!$D:$D,MATCH($CF2751,subsample_country_map!$A:$A,0)),INDEX(lookup!$AC:$AC,MATCH($A2751,lookup!$A:$A,0)))</f>
        <v>1_western</v>
      </c>
      <c r="AN2751" s="0" t="str">
        <f aca="false">IF(AND($CF2751&lt;&gt;"",IFERROR(INDEX(subsample_country_map!$E:$E,MATCH($CF2751,subsample_country_map!$A:$A,0)),"")&lt;&gt;""),INDEX(subsample_country_map!$E:$E,MATCH($CF2751,subsample_country_map!$A:$A,0)),INDEX(lookup!$AD:$AD,MATCH($A2751,lookup!$A:$A,0)))</f>
        <v>1_common law</v>
      </c>
      <c r="AO2751" s="0" t="str">
        <f aca="false">INDEX(lookup!$Y:$Y,MATCH($A2751,lookup!$A:$A,0))</f>
        <v>0_published</v>
      </c>
      <c r="AP2751" s="0" t="str">
        <f aca="false">INDEX(lookup!$Z:$Z,MATCH($A2751,lookup!$A:$A,0))</f>
        <v>1_VHB high</v>
      </c>
      <c r="AQ2751" s="0" t="str">
        <f aca="false">INDEX(lookup!$W:$W,MATCH($A2751,lookup!$A:$A,0))</f>
        <v>1_fin/acc/econ</v>
      </c>
      <c r="AR2751" s="0" t="s">
        <v>343</v>
      </c>
      <c r="AS2751" s="0" t="s">
        <v>2105</v>
      </c>
      <c r="BO2751" s="0" t="s">
        <v>769</v>
      </c>
      <c r="BP2751" s="0" t="s">
        <v>3323</v>
      </c>
      <c r="BQ2751" s="0" t="s">
        <v>2105</v>
      </c>
      <c r="BS2751" s="0" t="s">
        <v>3332</v>
      </c>
      <c r="BT2751" s="0" t="n">
        <v>0</v>
      </c>
      <c r="BV2751" s="0" t="n">
        <v>473</v>
      </c>
      <c r="BW2751" s="0" t="n">
        <v>2006</v>
      </c>
      <c r="BX2751" s="0" t="n">
        <v>2015</v>
      </c>
      <c r="BZ2751" s="0" t="n">
        <v>2010.5</v>
      </c>
      <c r="CA2751" s="0" t="n">
        <v>0</v>
      </c>
      <c r="CB2751" s="0" t="n">
        <v>0</v>
      </c>
      <c r="CC2751" s="0" t="n">
        <v>0</v>
      </c>
      <c r="CD2751" s="0" t="n">
        <v>-0.028395830424103</v>
      </c>
      <c r="CE2751" s="0" t="n">
        <v>1</v>
      </c>
    </row>
    <row r="2752" customFormat="false" ht="15" hidden="false" customHeight="false" outlineLevel="0" collapsed="false">
      <c r="A2752" s="0" t="s">
        <v>3323</v>
      </c>
      <c r="B2752" s="0" t="n">
        <v>474</v>
      </c>
      <c r="C2752" s="0" t="n">
        <v>-0.0427389913237209</v>
      </c>
      <c r="D2752" s="0" t="n">
        <v>284</v>
      </c>
      <c r="E2752" s="0" t="n">
        <f aca="false">IF(ISNUMBER($BA2752),$BA2752,IF(AND(ISNUMBER($D2752),ISNUMBER($BW2752),ISNUMBER($BX2752)),$D2752*($BX2752-$BW2752+1),""))</f>
        <v>2840</v>
      </c>
      <c r="F2752" s="0" t="s">
        <v>8663</v>
      </c>
      <c r="G2752" s="0" t="s">
        <v>8664</v>
      </c>
      <c r="H2752" s="0" t="s">
        <v>118</v>
      </c>
      <c r="I2752" s="0" t="s">
        <v>344</v>
      </c>
      <c r="J2752" s="0" t="n">
        <f aca="false">IF($BW2752&lt;&gt;"",$BW2752,"")</f>
        <v>2006</v>
      </c>
      <c r="K2752" s="0" t="n">
        <f aca="false">IF($BX2752&lt;&gt;"",$BX2752,"")</f>
        <v>2015</v>
      </c>
      <c r="L2752" s="0" t="n">
        <f aca="false">IF(AND(ISNUMBER($BW2752),ISNUMBER($BX2752)),($BW2752+$BX2752)/2,"")</f>
        <v>2010.5</v>
      </c>
      <c r="M2752" s="0" t="n">
        <f aca="false">IF($L2752&lt;&gt;"",$L2752,"")</f>
        <v>2010.5</v>
      </c>
      <c r="N2752" s="0" t="n">
        <f aca="false">IF(AND(ISNUMBER($BW2752),ISNUMBER($BX2752)),MIN(1,MAX(0,($BX2752-2016+1)/($BX2752-$BW2752+1))),"")</f>
        <v>0</v>
      </c>
      <c r="O2752" s="0" t="n">
        <f aca="false">IF(AND(ISNUMBER($BW2752),ISNUMBER($BX2752)),MIN(1,MAX(0,($BX2752-2017+1)/($BX2752-$BW2752+1))),"")</f>
        <v>0</v>
      </c>
      <c r="P2752" s="0" t="n">
        <f aca="false">IF(AND(ISNUMBER($BW2752),ISNUMBER($BX2752)),MIN(1,MAX(0,($BX2752-2018+1)/($BX2752-$BW2752+1))),"")</f>
        <v>0</v>
      </c>
      <c r="Q2752" s="0" t="n">
        <f aca="false">IF(AND(ISNUMBER($BW2752),ISNUMBER($BX2752)),MIN(1,MAX(0,($BX2752-2019+1)/($BX2752-$BW2752+1))),"")</f>
        <v>0</v>
      </c>
      <c r="R2752" s="0" t="n">
        <f aca="false">IF(AND(ISNUMBER($BW2752),ISNUMBER($BX2752)),MIN(1,MAX(0,($BX2752-2016+1)/($BX2752-$BW2752+1))),"")</f>
        <v>0</v>
      </c>
      <c r="S2752" s="0" t="n">
        <f aca="false">IF($L2752&lt;&gt;"",IF($L2752&gt;=2015.5,1,0),"")</f>
        <v>0</v>
      </c>
      <c r="T2752" s="0" t="n">
        <f aca="false">IF($L2752&lt;&gt;"",IF($L2752&gt;=2016,1,0),"")</f>
        <v>0</v>
      </c>
      <c r="U2752" s="0" t="n">
        <f aca="false">IF(ISNUMBER($BX2752),IF($BX2752&gt;=2016,1,0),"")</f>
        <v>0</v>
      </c>
      <c r="V2752" s="0" t="n">
        <f aca="false">IF(ISNUMBER($BW2752),IF($BW2752&gt;=2016,1,0),"")</f>
        <v>0</v>
      </c>
      <c r="W2752" s="0" t="str">
        <f aca="false">IF(AND(ISNUMBER($BW2752),ISNUMBER($BX2752)),IF($BW2752&gt;=2016,"post-only",IF($BX2752&lt;2016,"pre-only","mixed")),"")</f>
        <v>pre-only</v>
      </c>
      <c r="X2752" s="0" t="n">
        <f aca="false">IF(AND(ISNUMBER($BW2752),ISNUMBER($BX2752)),MIN(1,MAX(0,($BX2752-2017+1)/($BX2752-$BW2752+1))),"")</f>
        <v>0</v>
      </c>
      <c r="Y2752" s="0" t="n">
        <f aca="false">IF(AND(ISNUMBER($BW2752),ISNUMBER($BX2752)),MIN(1,MAX(0,($BX2752-2018+1)/($BX2752-$BW2752+1))),"")</f>
        <v>0</v>
      </c>
      <c r="Z2752" s="0" t="n">
        <f aca="false">IF(AND(ISNUMBER($BW2752),ISNUMBER($BX2752)),MIN(1,MAX(0,($BX2752-2019+1)/($BX2752-$BW2752+1))),"")</f>
        <v>0</v>
      </c>
      <c r="AA2752" s="0" t="n">
        <f aca="false">IF(ISNUMBER($BX2752),IF($BX2752&gt;=2017,1,0),"")</f>
        <v>0</v>
      </c>
      <c r="AB2752" s="0" t="n">
        <f aca="false">IF(ISNUMBER($BX2752),IF($BX2752&gt;=2018,1,0),"")</f>
        <v>0</v>
      </c>
      <c r="AC2752" s="0" t="n">
        <f aca="false">IF(ISNUMBER($BX2752),IF($BX2752&gt;=2019,1,0),"")</f>
        <v>0</v>
      </c>
      <c r="AD2752" s="0" t="n">
        <f aca="false">IF($L2752&lt;&gt;"",IF($L2752&gt;2013,1,0),"")</f>
        <v>0</v>
      </c>
      <c r="AE2752" s="0" t="n">
        <f aca="false">IF($L2752&lt;&gt;"",1+IF($L2752&gt;2011,1,0)+IF($L2752&gt;2014,1,0),"")</f>
        <v>1</v>
      </c>
      <c r="AF2752" s="0" t="s">
        <v>87</v>
      </c>
      <c r="AG2752" s="0" t="s">
        <v>88</v>
      </c>
      <c r="AH2752" s="0" t="s">
        <v>89</v>
      </c>
      <c r="AI2752" s="0" t="s">
        <v>497</v>
      </c>
      <c r="AJ2752" s="0" t="s">
        <v>334</v>
      </c>
      <c r="AK2752" s="0" t="str">
        <f aca="false">IF(AND($CF2752&lt;&gt;"",IFERROR(INDEX(subsample_country_map!$B:$B,MATCH($CF2752,subsample_country_map!$A:$A,0)),"")&lt;&gt;""),INDEX(subsample_country_map!$B:$B,MATCH($CF2752,subsample_country_map!$A:$A,0)),INDEX(lookup!$AA:$AA,MATCH($A2752,lookup!$A:$A,0)))</f>
        <v>1_US</v>
      </c>
      <c r="AL2752" s="0" t="str">
        <f aca="false">IF(AND($CF2752&lt;&gt;"",IFERROR(INDEX(subsample_country_map!$C:$C,MATCH($CF2752,subsample_country_map!$A:$A,0)),"")&lt;&gt;""),INDEX(subsample_country_map!$C:$C,MATCH($CF2752,subsample_country_map!$A:$A,0)),INDEX(lookup!$AB:$AB,MATCH($A2752,lookup!$A:$A,0)))</f>
        <v>1_developed</v>
      </c>
      <c r="AM2752" s="0" t="str">
        <f aca="false">IF(AND($CF2752&lt;&gt;"",IFERROR(INDEX(subsample_country_map!$D:$D,MATCH($CF2752,subsample_country_map!$A:$A,0)),"")&lt;&gt;""),INDEX(subsample_country_map!$D:$D,MATCH($CF2752,subsample_country_map!$A:$A,0)),INDEX(lookup!$AC:$AC,MATCH($A2752,lookup!$A:$A,0)))</f>
        <v>1_western</v>
      </c>
      <c r="AN2752" s="0" t="str">
        <f aca="false">IF(AND($CF2752&lt;&gt;"",IFERROR(INDEX(subsample_country_map!$E:$E,MATCH($CF2752,subsample_country_map!$A:$A,0)),"")&lt;&gt;""),INDEX(subsample_country_map!$E:$E,MATCH($CF2752,subsample_country_map!$A:$A,0)),INDEX(lookup!$AD:$AD,MATCH($A2752,lookup!$A:$A,0)))</f>
        <v>1_common law</v>
      </c>
      <c r="AO2752" s="0" t="str">
        <f aca="false">INDEX(lookup!$Y:$Y,MATCH($A2752,lookup!$A:$A,0))</f>
        <v>0_published</v>
      </c>
      <c r="AP2752" s="0" t="str">
        <f aca="false">INDEX(lookup!$Z:$Z,MATCH($A2752,lookup!$A:$A,0))</f>
        <v>1_VHB high</v>
      </c>
      <c r="AQ2752" s="0" t="str">
        <f aca="false">INDEX(lookup!$W:$W,MATCH($A2752,lookup!$A:$A,0))</f>
        <v>1_fin/acc/econ</v>
      </c>
      <c r="AR2752" s="0" t="s">
        <v>343</v>
      </c>
      <c r="AS2752" s="0" t="s">
        <v>2105</v>
      </c>
      <c r="BO2752" s="0" t="s">
        <v>769</v>
      </c>
      <c r="BP2752" s="0" t="s">
        <v>3323</v>
      </c>
      <c r="BQ2752" s="0" t="s">
        <v>2105</v>
      </c>
      <c r="BS2752" s="0" t="s">
        <v>3332</v>
      </c>
      <c r="BT2752" s="0" t="n">
        <v>0</v>
      </c>
      <c r="BV2752" s="0" t="n">
        <v>474</v>
      </c>
      <c r="BW2752" s="0" t="n">
        <v>2006</v>
      </c>
      <c r="BX2752" s="0" t="n">
        <v>2015</v>
      </c>
      <c r="BZ2752" s="0" t="n">
        <v>2010.5</v>
      </c>
      <c r="CA2752" s="0" t="n">
        <v>0</v>
      </c>
      <c r="CB2752" s="0" t="n">
        <v>0</v>
      </c>
      <c r="CC2752" s="0" t="n">
        <v>0</v>
      </c>
      <c r="CD2752" s="0" t="n">
        <v>-0.0427650425328656</v>
      </c>
      <c r="CE2752" s="0" t="n">
        <v>1</v>
      </c>
    </row>
    <row r="2753" customFormat="false" ht="15" hidden="false" customHeight="false" outlineLevel="0" collapsed="false">
      <c r="A2753" s="0" t="s">
        <v>3323</v>
      </c>
      <c r="B2753" s="0" t="n">
        <v>475</v>
      </c>
      <c r="C2753" s="0" t="n">
        <v>-0.0137257195799643</v>
      </c>
      <c r="D2753" s="0" t="n">
        <v>284</v>
      </c>
      <c r="E2753" s="0" t="n">
        <f aca="false">IF(ISNUMBER($BA2753),$BA2753,IF(AND(ISNUMBER($D2753),ISNUMBER($BW2753),ISNUMBER($BX2753)),$D2753*($BX2753-$BW2753+1),""))</f>
        <v>2840</v>
      </c>
      <c r="F2753" s="0" t="s">
        <v>8663</v>
      </c>
      <c r="G2753" s="0" t="s">
        <v>8664</v>
      </c>
      <c r="H2753" s="0" t="s">
        <v>118</v>
      </c>
      <c r="I2753" s="0" t="s">
        <v>344</v>
      </c>
      <c r="J2753" s="0" t="n">
        <f aca="false">IF($BW2753&lt;&gt;"",$BW2753,"")</f>
        <v>2006</v>
      </c>
      <c r="K2753" s="0" t="n">
        <f aca="false">IF($BX2753&lt;&gt;"",$BX2753,"")</f>
        <v>2015</v>
      </c>
      <c r="L2753" s="0" t="n">
        <f aca="false">IF(AND(ISNUMBER($BW2753),ISNUMBER($BX2753)),($BW2753+$BX2753)/2,"")</f>
        <v>2010.5</v>
      </c>
      <c r="M2753" s="0" t="n">
        <f aca="false">IF($L2753&lt;&gt;"",$L2753,"")</f>
        <v>2010.5</v>
      </c>
      <c r="N2753" s="0" t="n">
        <f aca="false">IF(AND(ISNUMBER($BW2753),ISNUMBER($BX2753)),MIN(1,MAX(0,($BX2753-2016+1)/($BX2753-$BW2753+1))),"")</f>
        <v>0</v>
      </c>
      <c r="O2753" s="0" t="n">
        <f aca="false">IF(AND(ISNUMBER($BW2753),ISNUMBER($BX2753)),MIN(1,MAX(0,($BX2753-2017+1)/($BX2753-$BW2753+1))),"")</f>
        <v>0</v>
      </c>
      <c r="P2753" s="0" t="n">
        <f aca="false">IF(AND(ISNUMBER($BW2753),ISNUMBER($BX2753)),MIN(1,MAX(0,($BX2753-2018+1)/($BX2753-$BW2753+1))),"")</f>
        <v>0</v>
      </c>
      <c r="Q2753" s="0" t="n">
        <f aca="false">IF(AND(ISNUMBER($BW2753),ISNUMBER($BX2753)),MIN(1,MAX(0,($BX2753-2019+1)/($BX2753-$BW2753+1))),"")</f>
        <v>0</v>
      </c>
      <c r="R2753" s="0" t="n">
        <f aca="false">IF(AND(ISNUMBER($BW2753),ISNUMBER($BX2753)),MIN(1,MAX(0,($BX2753-2016+1)/($BX2753-$BW2753+1))),"")</f>
        <v>0</v>
      </c>
      <c r="S2753" s="0" t="n">
        <f aca="false">IF($L2753&lt;&gt;"",IF($L2753&gt;=2015.5,1,0),"")</f>
        <v>0</v>
      </c>
      <c r="T2753" s="0" t="n">
        <f aca="false">IF($L2753&lt;&gt;"",IF($L2753&gt;=2016,1,0),"")</f>
        <v>0</v>
      </c>
      <c r="U2753" s="0" t="n">
        <f aca="false">IF(ISNUMBER($BX2753),IF($BX2753&gt;=2016,1,0),"")</f>
        <v>0</v>
      </c>
      <c r="V2753" s="0" t="n">
        <f aca="false">IF(ISNUMBER($BW2753),IF($BW2753&gt;=2016,1,0),"")</f>
        <v>0</v>
      </c>
      <c r="W2753" s="0" t="str">
        <f aca="false">IF(AND(ISNUMBER($BW2753),ISNUMBER($BX2753)),IF($BW2753&gt;=2016,"post-only",IF($BX2753&lt;2016,"pre-only","mixed")),"")</f>
        <v>pre-only</v>
      </c>
      <c r="X2753" s="0" t="n">
        <f aca="false">IF(AND(ISNUMBER($BW2753),ISNUMBER($BX2753)),MIN(1,MAX(0,($BX2753-2017+1)/($BX2753-$BW2753+1))),"")</f>
        <v>0</v>
      </c>
      <c r="Y2753" s="0" t="n">
        <f aca="false">IF(AND(ISNUMBER($BW2753),ISNUMBER($BX2753)),MIN(1,MAX(0,($BX2753-2018+1)/($BX2753-$BW2753+1))),"")</f>
        <v>0</v>
      </c>
      <c r="Z2753" s="0" t="n">
        <f aca="false">IF(AND(ISNUMBER($BW2753),ISNUMBER($BX2753)),MIN(1,MAX(0,($BX2753-2019+1)/($BX2753-$BW2753+1))),"")</f>
        <v>0</v>
      </c>
      <c r="AA2753" s="0" t="n">
        <f aca="false">IF(ISNUMBER($BX2753),IF($BX2753&gt;=2017,1,0),"")</f>
        <v>0</v>
      </c>
      <c r="AB2753" s="0" t="n">
        <f aca="false">IF(ISNUMBER($BX2753),IF($BX2753&gt;=2018,1,0),"")</f>
        <v>0</v>
      </c>
      <c r="AC2753" s="0" t="n">
        <f aca="false">IF(ISNUMBER($BX2753),IF($BX2753&gt;=2019,1,0),"")</f>
        <v>0</v>
      </c>
      <c r="AD2753" s="0" t="n">
        <f aca="false">IF($L2753&lt;&gt;"",IF($L2753&gt;2013,1,0),"")</f>
        <v>0</v>
      </c>
      <c r="AE2753" s="0" t="n">
        <f aca="false">IF($L2753&lt;&gt;"",1+IF($L2753&gt;2011,1,0)+IF($L2753&gt;2014,1,0),"")</f>
        <v>1</v>
      </c>
      <c r="AF2753" s="0" t="s">
        <v>87</v>
      </c>
      <c r="AG2753" s="0" t="s">
        <v>88</v>
      </c>
      <c r="AH2753" s="0" t="s">
        <v>89</v>
      </c>
      <c r="AI2753" s="0" t="s">
        <v>497</v>
      </c>
      <c r="AJ2753" s="0" t="s">
        <v>334</v>
      </c>
      <c r="AK2753" s="0" t="str">
        <f aca="false">IF(AND($CF2753&lt;&gt;"",IFERROR(INDEX(subsample_country_map!$B:$B,MATCH($CF2753,subsample_country_map!$A:$A,0)),"")&lt;&gt;""),INDEX(subsample_country_map!$B:$B,MATCH($CF2753,subsample_country_map!$A:$A,0)),INDEX(lookup!$AA:$AA,MATCH($A2753,lookup!$A:$A,0)))</f>
        <v>1_US</v>
      </c>
      <c r="AL2753" s="0" t="str">
        <f aca="false">IF(AND($CF2753&lt;&gt;"",IFERROR(INDEX(subsample_country_map!$C:$C,MATCH($CF2753,subsample_country_map!$A:$A,0)),"")&lt;&gt;""),INDEX(subsample_country_map!$C:$C,MATCH($CF2753,subsample_country_map!$A:$A,0)),INDEX(lookup!$AB:$AB,MATCH($A2753,lookup!$A:$A,0)))</f>
        <v>1_developed</v>
      </c>
      <c r="AM2753" s="0" t="str">
        <f aca="false">IF(AND($CF2753&lt;&gt;"",IFERROR(INDEX(subsample_country_map!$D:$D,MATCH($CF2753,subsample_country_map!$A:$A,0)),"")&lt;&gt;""),INDEX(subsample_country_map!$D:$D,MATCH($CF2753,subsample_country_map!$A:$A,0)),INDEX(lookup!$AC:$AC,MATCH($A2753,lookup!$A:$A,0)))</f>
        <v>1_western</v>
      </c>
      <c r="AN2753" s="0" t="str">
        <f aca="false">IF(AND($CF2753&lt;&gt;"",IFERROR(INDEX(subsample_country_map!$E:$E,MATCH($CF2753,subsample_country_map!$A:$A,0)),"")&lt;&gt;""),INDEX(subsample_country_map!$E:$E,MATCH($CF2753,subsample_country_map!$A:$A,0)),INDEX(lookup!$AD:$AD,MATCH($A2753,lookup!$A:$A,0)))</f>
        <v>1_common law</v>
      </c>
      <c r="AO2753" s="0" t="str">
        <f aca="false">INDEX(lookup!$Y:$Y,MATCH($A2753,lookup!$A:$A,0))</f>
        <v>0_published</v>
      </c>
      <c r="AP2753" s="0" t="str">
        <f aca="false">INDEX(lookup!$Z:$Z,MATCH($A2753,lookup!$A:$A,0))</f>
        <v>1_VHB high</v>
      </c>
      <c r="AQ2753" s="0" t="str">
        <f aca="false">INDEX(lookup!$W:$W,MATCH($A2753,lookup!$A:$A,0))</f>
        <v>1_fin/acc/econ</v>
      </c>
      <c r="AR2753" s="0" t="s">
        <v>343</v>
      </c>
      <c r="AS2753" s="0" t="s">
        <v>2105</v>
      </c>
      <c r="BO2753" s="0" t="s">
        <v>769</v>
      </c>
      <c r="BP2753" s="0" t="s">
        <v>3323</v>
      </c>
      <c r="BQ2753" s="0" t="s">
        <v>2105</v>
      </c>
      <c r="BS2753" s="0" t="s">
        <v>3332</v>
      </c>
      <c r="BT2753" s="0" t="n">
        <v>0</v>
      </c>
      <c r="BV2753" s="0" t="n">
        <v>475</v>
      </c>
      <c r="BW2753" s="0" t="n">
        <v>2006</v>
      </c>
      <c r="BX2753" s="0" t="n">
        <v>2015</v>
      </c>
      <c r="BZ2753" s="0" t="n">
        <v>2010.5</v>
      </c>
      <c r="CA2753" s="0" t="n">
        <v>0</v>
      </c>
      <c r="CB2753" s="0" t="n">
        <v>0</v>
      </c>
      <c r="CC2753" s="0" t="n">
        <v>0</v>
      </c>
      <c r="CD2753" s="0" t="n">
        <v>-0.0137265816314531</v>
      </c>
      <c r="CE2753" s="0" t="n">
        <v>1</v>
      </c>
    </row>
    <row r="2754" customFormat="false" ht="15" hidden="false" customHeight="false" outlineLevel="0" collapsed="false">
      <c r="A2754" s="0" t="s">
        <v>3323</v>
      </c>
      <c r="B2754" s="0" t="n">
        <v>477</v>
      </c>
      <c r="C2754" s="0" t="n">
        <v>-0.051531085916208</v>
      </c>
      <c r="D2754" s="0" t="n">
        <v>163</v>
      </c>
      <c r="E2754" s="0" t="n">
        <f aca="false">IF(ISNUMBER($BA2754),$BA2754,IF(AND(ISNUMBER($D2754),ISNUMBER($BW2754),ISNUMBER($BX2754)),$D2754*($BX2754-$BW2754+1),""))</f>
        <v>1630</v>
      </c>
      <c r="F2754" s="0" t="s">
        <v>8663</v>
      </c>
      <c r="G2754" s="0" t="s">
        <v>8664</v>
      </c>
      <c r="H2754" s="0" t="s">
        <v>118</v>
      </c>
      <c r="I2754" s="0" t="s">
        <v>344</v>
      </c>
      <c r="J2754" s="0" t="n">
        <f aca="false">IF($BW2754&lt;&gt;"",$BW2754,"")</f>
        <v>2006</v>
      </c>
      <c r="K2754" s="0" t="n">
        <f aca="false">IF($BX2754&lt;&gt;"",$BX2754,"")</f>
        <v>2015</v>
      </c>
      <c r="L2754" s="0" t="n">
        <f aca="false">IF(AND(ISNUMBER($BW2754),ISNUMBER($BX2754)),($BW2754+$BX2754)/2,"")</f>
        <v>2010.5</v>
      </c>
      <c r="M2754" s="0" t="n">
        <f aca="false">IF($L2754&lt;&gt;"",$L2754,"")</f>
        <v>2010.5</v>
      </c>
      <c r="N2754" s="0" t="n">
        <f aca="false">IF(AND(ISNUMBER($BW2754),ISNUMBER($BX2754)),MIN(1,MAX(0,($BX2754-2016+1)/($BX2754-$BW2754+1))),"")</f>
        <v>0</v>
      </c>
      <c r="O2754" s="0" t="n">
        <f aca="false">IF(AND(ISNUMBER($BW2754),ISNUMBER($BX2754)),MIN(1,MAX(0,($BX2754-2017+1)/($BX2754-$BW2754+1))),"")</f>
        <v>0</v>
      </c>
      <c r="P2754" s="0" t="n">
        <f aca="false">IF(AND(ISNUMBER($BW2754),ISNUMBER($BX2754)),MIN(1,MAX(0,($BX2754-2018+1)/($BX2754-$BW2754+1))),"")</f>
        <v>0</v>
      </c>
      <c r="Q2754" s="0" t="n">
        <f aca="false">IF(AND(ISNUMBER($BW2754),ISNUMBER($BX2754)),MIN(1,MAX(0,($BX2754-2019+1)/($BX2754-$BW2754+1))),"")</f>
        <v>0</v>
      </c>
      <c r="R2754" s="0" t="n">
        <f aca="false">IF(AND(ISNUMBER($BW2754),ISNUMBER($BX2754)),MIN(1,MAX(0,($BX2754-2016+1)/($BX2754-$BW2754+1))),"")</f>
        <v>0</v>
      </c>
      <c r="S2754" s="0" t="n">
        <f aca="false">IF($L2754&lt;&gt;"",IF($L2754&gt;=2015.5,1,0),"")</f>
        <v>0</v>
      </c>
      <c r="T2754" s="0" t="n">
        <f aca="false">IF($L2754&lt;&gt;"",IF($L2754&gt;=2016,1,0),"")</f>
        <v>0</v>
      </c>
      <c r="U2754" s="0" t="n">
        <f aca="false">IF(ISNUMBER($BX2754),IF($BX2754&gt;=2016,1,0),"")</f>
        <v>0</v>
      </c>
      <c r="V2754" s="0" t="n">
        <f aca="false">IF(ISNUMBER($BW2754),IF($BW2754&gt;=2016,1,0),"")</f>
        <v>0</v>
      </c>
      <c r="W2754" s="0" t="str">
        <f aca="false">IF(AND(ISNUMBER($BW2754),ISNUMBER($BX2754)),IF($BW2754&gt;=2016,"post-only",IF($BX2754&lt;2016,"pre-only","mixed")),"")</f>
        <v>pre-only</v>
      </c>
      <c r="X2754" s="0" t="n">
        <f aca="false">IF(AND(ISNUMBER($BW2754),ISNUMBER($BX2754)),MIN(1,MAX(0,($BX2754-2017+1)/($BX2754-$BW2754+1))),"")</f>
        <v>0</v>
      </c>
      <c r="Y2754" s="0" t="n">
        <f aca="false">IF(AND(ISNUMBER($BW2754),ISNUMBER($BX2754)),MIN(1,MAX(0,($BX2754-2018+1)/($BX2754-$BW2754+1))),"")</f>
        <v>0</v>
      </c>
      <c r="Z2754" s="0" t="n">
        <f aca="false">IF(AND(ISNUMBER($BW2754),ISNUMBER($BX2754)),MIN(1,MAX(0,($BX2754-2019+1)/($BX2754-$BW2754+1))),"")</f>
        <v>0</v>
      </c>
      <c r="AA2754" s="0" t="n">
        <f aca="false">IF(ISNUMBER($BX2754),IF($BX2754&gt;=2017,1,0),"")</f>
        <v>0</v>
      </c>
      <c r="AB2754" s="0" t="n">
        <f aca="false">IF(ISNUMBER($BX2754),IF($BX2754&gt;=2018,1,0),"")</f>
        <v>0</v>
      </c>
      <c r="AC2754" s="0" t="n">
        <f aca="false">IF(ISNUMBER($BX2754),IF($BX2754&gt;=2019,1,0),"")</f>
        <v>0</v>
      </c>
      <c r="AD2754" s="0" t="n">
        <f aca="false">IF($L2754&lt;&gt;"",IF($L2754&gt;2013,1,0),"")</f>
        <v>0</v>
      </c>
      <c r="AE2754" s="0" t="n">
        <f aca="false">IF($L2754&lt;&gt;"",1+IF($L2754&gt;2011,1,0)+IF($L2754&gt;2014,1,0),"")</f>
        <v>1</v>
      </c>
      <c r="AF2754" s="0" t="s">
        <v>87</v>
      </c>
      <c r="AG2754" s="0" t="s">
        <v>88</v>
      </c>
      <c r="AH2754" s="0" t="s">
        <v>89</v>
      </c>
      <c r="AI2754" s="0" t="s">
        <v>497</v>
      </c>
      <c r="AJ2754" s="0" t="s">
        <v>334</v>
      </c>
      <c r="AK2754" s="0" t="str">
        <f aca="false">IF(AND($CF2754&lt;&gt;"",IFERROR(INDEX(subsample_country_map!$B:$B,MATCH($CF2754,subsample_country_map!$A:$A,0)),"")&lt;&gt;""),INDEX(subsample_country_map!$B:$B,MATCH($CF2754,subsample_country_map!$A:$A,0)),INDEX(lookup!$AA:$AA,MATCH($A2754,lookup!$A:$A,0)))</f>
        <v>1_US</v>
      </c>
      <c r="AL2754" s="0" t="str">
        <f aca="false">IF(AND($CF2754&lt;&gt;"",IFERROR(INDEX(subsample_country_map!$C:$C,MATCH($CF2754,subsample_country_map!$A:$A,0)),"")&lt;&gt;""),INDEX(subsample_country_map!$C:$C,MATCH($CF2754,subsample_country_map!$A:$A,0)),INDEX(lookup!$AB:$AB,MATCH($A2754,lookup!$A:$A,0)))</f>
        <v>1_developed</v>
      </c>
      <c r="AM2754" s="0" t="str">
        <f aca="false">IF(AND($CF2754&lt;&gt;"",IFERROR(INDEX(subsample_country_map!$D:$D,MATCH($CF2754,subsample_country_map!$A:$A,0)),"")&lt;&gt;""),INDEX(subsample_country_map!$D:$D,MATCH($CF2754,subsample_country_map!$A:$A,0)),INDEX(lookup!$AC:$AC,MATCH($A2754,lookup!$A:$A,0)))</f>
        <v>1_western</v>
      </c>
      <c r="AN2754" s="0" t="str">
        <f aca="false">IF(AND($CF2754&lt;&gt;"",IFERROR(INDEX(subsample_country_map!$E:$E,MATCH($CF2754,subsample_country_map!$A:$A,0)),"")&lt;&gt;""),INDEX(subsample_country_map!$E:$E,MATCH($CF2754,subsample_country_map!$A:$A,0)),INDEX(lookup!$AD:$AD,MATCH($A2754,lookup!$A:$A,0)))</f>
        <v>1_common law</v>
      </c>
      <c r="AO2754" s="0" t="str">
        <f aca="false">INDEX(lookup!$Y:$Y,MATCH($A2754,lookup!$A:$A,0))</f>
        <v>0_published</v>
      </c>
      <c r="AP2754" s="0" t="str">
        <f aca="false">INDEX(lookup!$Z:$Z,MATCH($A2754,lookup!$A:$A,0))</f>
        <v>1_VHB high</v>
      </c>
      <c r="AQ2754" s="0" t="str">
        <f aca="false">INDEX(lookup!$W:$W,MATCH($A2754,lookup!$A:$A,0))</f>
        <v>1_fin/acc/econ</v>
      </c>
      <c r="AR2754" s="0" t="s">
        <v>343</v>
      </c>
      <c r="AS2754" s="0" t="s">
        <v>2105</v>
      </c>
      <c r="BO2754" s="0" t="s">
        <v>769</v>
      </c>
      <c r="BP2754" s="0" t="s">
        <v>3323</v>
      </c>
      <c r="BQ2754" s="0" t="s">
        <v>2105</v>
      </c>
      <c r="BS2754" s="0" t="s">
        <v>3332</v>
      </c>
      <c r="BT2754" s="0" t="n">
        <v>0</v>
      </c>
      <c r="BV2754" s="0" t="n">
        <v>477</v>
      </c>
      <c r="BW2754" s="0" t="n">
        <v>2006</v>
      </c>
      <c r="BX2754" s="0" t="n">
        <v>2015</v>
      </c>
      <c r="BZ2754" s="0" t="n">
        <v>2010.5</v>
      </c>
      <c r="CA2754" s="0" t="n">
        <v>0</v>
      </c>
      <c r="CB2754" s="0" t="n">
        <v>0</v>
      </c>
      <c r="CC2754" s="0" t="n">
        <v>0</v>
      </c>
      <c r="CD2754" s="0" t="n">
        <v>-0.0515767715169666</v>
      </c>
      <c r="CE2754" s="0" t="n">
        <v>1</v>
      </c>
    </row>
    <row r="2755" customFormat="false" ht="15" hidden="false" customHeight="false" outlineLevel="0" collapsed="false">
      <c r="A2755" s="0" t="s">
        <v>3323</v>
      </c>
      <c r="B2755" s="0" t="n">
        <v>478</v>
      </c>
      <c r="C2755" s="0" t="n">
        <v>-0.0311565959079837</v>
      </c>
      <c r="D2755" s="0" t="n">
        <v>163</v>
      </c>
      <c r="E2755" s="0" t="n">
        <f aca="false">IF(ISNUMBER($BA2755),$BA2755,IF(AND(ISNUMBER($D2755),ISNUMBER($BW2755),ISNUMBER($BX2755)),$D2755*($BX2755-$BW2755+1),""))</f>
        <v>1630</v>
      </c>
      <c r="F2755" s="0" t="s">
        <v>8663</v>
      </c>
      <c r="G2755" s="0" t="s">
        <v>8664</v>
      </c>
      <c r="H2755" s="0" t="s">
        <v>118</v>
      </c>
      <c r="I2755" s="0" t="s">
        <v>344</v>
      </c>
      <c r="J2755" s="0" t="n">
        <f aca="false">IF($BW2755&lt;&gt;"",$BW2755,"")</f>
        <v>2006</v>
      </c>
      <c r="K2755" s="0" t="n">
        <f aca="false">IF($BX2755&lt;&gt;"",$BX2755,"")</f>
        <v>2015</v>
      </c>
      <c r="L2755" s="0" t="n">
        <f aca="false">IF(AND(ISNUMBER($BW2755),ISNUMBER($BX2755)),($BW2755+$BX2755)/2,"")</f>
        <v>2010.5</v>
      </c>
      <c r="M2755" s="0" t="n">
        <f aca="false">IF($L2755&lt;&gt;"",$L2755,"")</f>
        <v>2010.5</v>
      </c>
      <c r="N2755" s="0" t="n">
        <f aca="false">IF(AND(ISNUMBER($BW2755),ISNUMBER($BX2755)),MIN(1,MAX(0,($BX2755-2016+1)/($BX2755-$BW2755+1))),"")</f>
        <v>0</v>
      </c>
      <c r="O2755" s="0" t="n">
        <f aca="false">IF(AND(ISNUMBER($BW2755),ISNUMBER($BX2755)),MIN(1,MAX(0,($BX2755-2017+1)/($BX2755-$BW2755+1))),"")</f>
        <v>0</v>
      </c>
      <c r="P2755" s="0" t="n">
        <f aca="false">IF(AND(ISNUMBER($BW2755),ISNUMBER($BX2755)),MIN(1,MAX(0,($BX2755-2018+1)/($BX2755-$BW2755+1))),"")</f>
        <v>0</v>
      </c>
      <c r="Q2755" s="0" t="n">
        <f aca="false">IF(AND(ISNUMBER($BW2755),ISNUMBER($BX2755)),MIN(1,MAX(0,($BX2755-2019+1)/($BX2755-$BW2755+1))),"")</f>
        <v>0</v>
      </c>
      <c r="R2755" s="0" t="n">
        <f aca="false">IF(AND(ISNUMBER($BW2755),ISNUMBER($BX2755)),MIN(1,MAX(0,($BX2755-2016+1)/($BX2755-$BW2755+1))),"")</f>
        <v>0</v>
      </c>
      <c r="S2755" s="0" t="n">
        <f aca="false">IF($L2755&lt;&gt;"",IF($L2755&gt;=2015.5,1,0),"")</f>
        <v>0</v>
      </c>
      <c r="T2755" s="0" t="n">
        <f aca="false">IF($L2755&lt;&gt;"",IF($L2755&gt;=2016,1,0),"")</f>
        <v>0</v>
      </c>
      <c r="U2755" s="0" t="n">
        <f aca="false">IF(ISNUMBER($BX2755),IF($BX2755&gt;=2016,1,0),"")</f>
        <v>0</v>
      </c>
      <c r="V2755" s="0" t="n">
        <f aca="false">IF(ISNUMBER($BW2755),IF($BW2755&gt;=2016,1,0),"")</f>
        <v>0</v>
      </c>
      <c r="W2755" s="0" t="str">
        <f aca="false">IF(AND(ISNUMBER($BW2755),ISNUMBER($BX2755)),IF($BW2755&gt;=2016,"post-only",IF($BX2755&lt;2016,"pre-only","mixed")),"")</f>
        <v>pre-only</v>
      </c>
      <c r="X2755" s="0" t="n">
        <f aca="false">IF(AND(ISNUMBER($BW2755),ISNUMBER($BX2755)),MIN(1,MAX(0,($BX2755-2017+1)/($BX2755-$BW2755+1))),"")</f>
        <v>0</v>
      </c>
      <c r="Y2755" s="0" t="n">
        <f aca="false">IF(AND(ISNUMBER($BW2755),ISNUMBER($BX2755)),MIN(1,MAX(0,($BX2755-2018+1)/($BX2755-$BW2755+1))),"")</f>
        <v>0</v>
      </c>
      <c r="Z2755" s="0" t="n">
        <f aca="false">IF(AND(ISNUMBER($BW2755),ISNUMBER($BX2755)),MIN(1,MAX(0,($BX2755-2019+1)/($BX2755-$BW2755+1))),"")</f>
        <v>0</v>
      </c>
      <c r="AA2755" s="0" t="n">
        <f aca="false">IF(ISNUMBER($BX2755),IF($BX2755&gt;=2017,1,0),"")</f>
        <v>0</v>
      </c>
      <c r="AB2755" s="0" t="n">
        <f aca="false">IF(ISNUMBER($BX2755),IF($BX2755&gt;=2018,1,0),"")</f>
        <v>0</v>
      </c>
      <c r="AC2755" s="0" t="n">
        <f aca="false">IF(ISNUMBER($BX2755),IF($BX2755&gt;=2019,1,0),"")</f>
        <v>0</v>
      </c>
      <c r="AD2755" s="0" t="n">
        <f aca="false">IF($L2755&lt;&gt;"",IF($L2755&gt;2013,1,0),"")</f>
        <v>0</v>
      </c>
      <c r="AE2755" s="0" t="n">
        <f aca="false">IF($L2755&lt;&gt;"",1+IF($L2755&gt;2011,1,0)+IF($L2755&gt;2014,1,0),"")</f>
        <v>1</v>
      </c>
      <c r="AF2755" s="0" t="s">
        <v>87</v>
      </c>
      <c r="AG2755" s="0" t="s">
        <v>88</v>
      </c>
      <c r="AH2755" s="0" t="s">
        <v>89</v>
      </c>
      <c r="AI2755" s="0" t="s">
        <v>497</v>
      </c>
      <c r="AJ2755" s="0" t="s">
        <v>334</v>
      </c>
      <c r="AK2755" s="0" t="str">
        <f aca="false">IF(AND($CF2755&lt;&gt;"",IFERROR(INDEX(subsample_country_map!$B:$B,MATCH($CF2755,subsample_country_map!$A:$A,0)),"")&lt;&gt;""),INDEX(subsample_country_map!$B:$B,MATCH($CF2755,subsample_country_map!$A:$A,0)),INDEX(lookup!$AA:$AA,MATCH($A2755,lookup!$A:$A,0)))</f>
        <v>1_US</v>
      </c>
      <c r="AL2755" s="0" t="str">
        <f aca="false">IF(AND($CF2755&lt;&gt;"",IFERROR(INDEX(subsample_country_map!$C:$C,MATCH($CF2755,subsample_country_map!$A:$A,0)),"")&lt;&gt;""),INDEX(subsample_country_map!$C:$C,MATCH($CF2755,subsample_country_map!$A:$A,0)),INDEX(lookup!$AB:$AB,MATCH($A2755,lookup!$A:$A,0)))</f>
        <v>1_developed</v>
      </c>
      <c r="AM2755" s="0" t="str">
        <f aca="false">IF(AND($CF2755&lt;&gt;"",IFERROR(INDEX(subsample_country_map!$D:$D,MATCH($CF2755,subsample_country_map!$A:$A,0)),"")&lt;&gt;""),INDEX(subsample_country_map!$D:$D,MATCH($CF2755,subsample_country_map!$A:$A,0)),INDEX(lookup!$AC:$AC,MATCH($A2755,lookup!$A:$A,0)))</f>
        <v>1_western</v>
      </c>
      <c r="AN2755" s="0" t="str">
        <f aca="false">IF(AND($CF2755&lt;&gt;"",IFERROR(INDEX(subsample_country_map!$E:$E,MATCH($CF2755,subsample_country_map!$A:$A,0)),"")&lt;&gt;""),INDEX(subsample_country_map!$E:$E,MATCH($CF2755,subsample_country_map!$A:$A,0)),INDEX(lookup!$AD:$AD,MATCH($A2755,lookup!$A:$A,0)))</f>
        <v>1_common law</v>
      </c>
      <c r="AO2755" s="0" t="str">
        <f aca="false">INDEX(lookup!$Y:$Y,MATCH($A2755,lookup!$A:$A,0))</f>
        <v>0_published</v>
      </c>
      <c r="AP2755" s="0" t="str">
        <f aca="false">INDEX(lookup!$Z:$Z,MATCH($A2755,lookup!$A:$A,0))</f>
        <v>1_VHB high</v>
      </c>
      <c r="AQ2755" s="0" t="str">
        <f aca="false">INDEX(lookup!$W:$W,MATCH($A2755,lookup!$A:$A,0))</f>
        <v>1_fin/acc/econ</v>
      </c>
      <c r="AR2755" s="0" t="s">
        <v>343</v>
      </c>
      <c r="AS2755" s="0" t="s">
        <v>2105</v>
      </c>
      <c r="BO2755" s="0" t="s">
        <v>769</v>
      </c>
      <c r="BP2755" s="0" t="s">
        <v>3323</v>
      </c>
      <c r="BQ2755" s="0" t="s">
        <v>2105</v>
      </c>
      <c r="BS2755" s="0" t="s">
        <v>3332</v>
      </c>
      <c r="BT2755" s="0" t="n">
        <v>0</v>
      </c>
      <c r="BV2755" s="0" t="n">
        <v>478</v>
      </c>
      <c r="BW2755" s="0" t="n">
        <v>2006</v>
      </c>
      <c r="BX2755" s="0" t="n">
        <v>2015</v>
      </c>
      <c r="BZ2755" s="0" t="n">
        <v>2010.5</v>
      </c>
      <c r="CA2755" s="0" t="n">
        <v>0</v>
      </c>
      <c r="CB2755" s="0" t="n">
        <v>0</v>
      </c>
      <c r="CC2755" s="0" t="n">
        <v>0</v>
      </c>
      <c r="CD2755" s="0" t="n">
        <v>-0.0311666833674481</v>
      </c>
      <c r="CE2755" s="0" t="n">
        <v>1</v>
      </c>
    </row>
    <row r="2756" customFormat="false" ht="15" hidden="false" customHeight="false" outlineLevel="0" collapsed="false">
      <c r="A2756" s="0" t="s">
        <v>3323</v>
      </c>
      <c r="B2756" s="0" t="n">
        <v>479</v>
      </c>
      <c r="C2756" s="0" t="n">
        <v>-0.0733389441298849</v>
      </c>
      <c r="D2756" s="0" t="n">
        <v>163</v>
      </c>
      <c r="E2756" s="0" t="n">
        <f aca="false">IF(ISNUMBER($BA2756),$BA2756,IF(AND(ISNUMBER($D2756),ISNUMBER($BW2756),ISNUMBER($BX2756)),$D2756*($BX2756-$BW2756+1),""))</f>
        <v>1630</v>
      </c>
      <c r="F2756" s="0" t="s">
        <v>8663</v>
      </c>
      <c r="G2756" s="0" t="s">
        <v>8664</v>
      </c>
      <c r="H2756" s="0" t="s">
        <v>118</v>
      </c>
      <c r="I2756" s="0" t="s">
        <v>344</v>
      </c>
      <c r="J2756" s="0" t="n">
        <f aca="false">IF($BW2756&lt;&gt;"",$BW2756,"")</f>
        <v>2006</v>
      </c>
      <c r="K2756" s="0" t="n">
        <f aca="false">IF($BX2756&lt;&gt;"",$BX2756,"")</f>
        <v>2015</v>
      </c>
      <c r="L2756" s="0" t="n">
        <f aca="false">IF(AND(ISNUMBER($BW2756),ISNUMBER($BX2756)),($BW2756+$BX2756)/2,"")</f>
        <v>2010.5</v>
      </c>
      <c r="M2756" s="0" t="n">
        <f aca="false">IF($L2756&lt;&gt;"",$L2756,"")</f>
        <v>2010.5</v>
      </c>
      <c r="N2756" s="0" t="n">
        <f aca="false">IF(AND(ISNUMBER($BW2756),ISNUMBER($BX2756)),MIN(1,MAX(0,($BX2756-2016+1)/($BX2756-$BW2756+1))),"")</f>
        <v>0</v>
      </c>
      <c r="O2756" s="0" t="n">
        <f aca="false">IF(AND(ISNUMBER($BW2756),ISNUMBER($BX2756)),MIN(1,MAX(0,($BX2756-2017+1)/($BX2756-$BW2756+1))),"")</f>
        <v>0</v>
      </c>
      <c r="P2756" s="0" t="n">
        <f aca="false">IF(AND(ISNUMBER($BW2756),ISNUMBER($BX2756)),MIN(1,MAX(0,($BX2756-2018+1)/($BX2756-$BW2756+1))),"")</f>
        <v>0</v>
      </c>
      <c r="Q2756" s="0" t="n">
        <f aca="false">IF(AND(ISNUMBER($BW2756),ISNUMBER($BX2756)),MIN(1,MAX(0,($BX2756-2019+1)/($BX2756-$BW2756+1))),"")</f>
        <v>0</v>
      </c>
      <c r="R2756" s="0" t="n">
        <f aca="false">IF(AND(ISNUMBER($BW2756),ISNUMBER($BX2756)),MIN(1,MAX(0,($BX2756-2016+1)/($BX2756-$BW2756+1))),"")</f>
        <v>0</v>
      </c>
      <c r="S2756" s="0" t="n">
        <f aca="false">IF($L2756&lt;&gt;"",IF($L2756&gt;=2015.5,1,0),"")</f>
        <v>0</v>
      </c>
      <c r="T2756" s="0" t="n">
        <f aca="false">IF($L2756&lt;&gt;"",IF($L2756&gt;=2016,1,0),"")</f>
        <v>0</v>
      </c>
      <c r="U2756" s="0" t="n">
        <f aca="false">IF(ISNUMBER($BX2756),IF($BX2756&gt;=2016,1,0),"")</f>
        <v>0</v>
      </c>
      <c r="V2756" s="0" t="n">
        <f aca="false">IF(ISNUMBER($BW2756),IF($BW2756&gt;=2016,1,0),"")</f>
        <v>0</v>
      </c>
      <c r="W2756" s="0" t="str">
        <f aca="false">IF(AND(ISNUMBER($BW2756),ISNUMBER($BX2756)),IF($BW2756&gt;=2016,"post-only",IF($BX2756&lt;2016,"pre-only","mixed")),"")</f>
        <v>pre-only</v>
      </c>
      <c r="X2756" s="0" t="n">
        <f aca="false">IF(AND(ISNUMBER($BW2756),ISNUMBER($BX2756)),MIN(1,MAX(0,($BX2756-2017+1)/($BX2756-$BW2756+1))),"")</f>
        <v>0</v>
      </c>
      <c r="Y2756" s="0" t="n">
        <f aca="false">IF(AND(ISNUMBER($BW2756),ISNUMBER($BX2756)),MIN(1,MAX(0,($BX2756-2018+1)/($BX2756-$BW2756+1))),"")</f>
        <v>0</v>
      </c>
      <c r="Z2756" s="0" t="n">
        <f aca="false">IF(AND(ISNUMBER($BW2756),ISNUMBER($BX2756)),MIN(1,MAX(0,($BX2756-2019+1)/($BX2756-$BW2756+1))),"")</f>
        <v>0</v>
      </c>
      <c r="AA2756" s="0" t="n">
        <f aca="false">IF(ISNUMBER($BX2756),IF($BX2756&gt;=2017,1,0),"")</f>
        <v>0</v>
      </c>
      <c r="AB2756" s="0" t="n">
        <f aca="false">IF(ISNUMBER($BX2756),IF($BX2756&gt;=2018,1,0),"")</f>
        <v>0</v>
      </c>
      <c r="AC2756" s="0" t="n">
        <f aca="false">IF(ISNUMBER($BX2756),IF($BX2756&gt;=2019,1,0),"")</f>
        <v>0</v>
      </c>
      <c r="AD2756" s="0" t="n">
        <f aca="false">IF($L2756&lt;&gt;"",IF($L2756&gt;2013,1,0),"")</f>
        <v>0</v>
      </c>
      <c r="AE2756" s="0" t="n">
        <f aca="false">IF($L2756&lt;&gt;"",1+IF($L2756&gt;2011,1,0)+IF($L2756&gt;2014,1,0),"")</f>
        <v>1</v>
      </c>
      <c r="AF2756" s="0" t="s">
        <v>87</v>
      </c>
      <c r="AG2756" s="0" t="s">
        <v>88</v>
      </c>
      <c r="AH2756" s="0" t="s">
        <v>89</v>
      </c>
      <c r="AI2756" s="0" t="s">
        <v>497</v>
      </c>
      <c r="AJ2756" s="0" t="s">
        <v>334</v>
      </c>
      <c r="AK2756" s="0" t="str">
        <f aca="false">IF(AND($CF2756&lt;&gt;"",IFERROR(INDEX(subsample_country_map!$B:$B,MATCH($CF2756,subsample_country_map!$A:$A,0)),"")&lt;&gt;""),INDEX(subsample_country_map!$B:$B,MATCH($CF2756,subsample_country_map!$A:$A,0)),INDEX(lookup!$AA:$AA,MATCH($A2756,lookup!$A:$A,0)))</f>
        <v>1_US</v>
      </c>
      <c r="AL2756" s="0" t="str">
        <f aca="false">IF(AND($CF2756&lt;&gt;"",IFERROR(INDEX(subsample_country_map!$C:$C,MATCH($CF2756,subsample_country_map!$A:$A,0)),"")&lt;&gt;""),INDEX(subsample_country_map!$C:$C,MATCH($CF2756,subsample_country_map!$A:$A,0)),INDEX(lookup!$AB:$AB,MATCH($A2756,lookup!$A:$A,0)))</f>
        <v>1_developed</v>
      </c>
      <c r="AM2756" s="0" t="str">
        <f aca="false">IF(AND($CF2756&lt;&gt;"",IFERROR(INDEX(subsample_country_map!$D:$D,MATCH($CF2756,subsample_country_map!$A:$A,0)),"")&lt;&gt;""),INDEX(subsample_country_map!$D:$D,MATCH($CF2756,subsample_country_map!$A:$A,0)),INDEX(lookup!$AC:$AC,MATCH($A2756,lookup!$A:$A,0)))</f>
        <v>1_western</v>
      </c>
      <c r="AN2756" s="0" t="str">
        <f aca="false">IF(AND($CF2756&lt;&gt;"",IFERROR(INDEX(subsample_country_map!$E:$E,MATCH($CF2756,subsample_country_map!$A:$A,0)),"")&lt;&gt;""),INDEX(subsample_country_map!$E:$E,MATCH($CF2756,subsample_country_map!$A:$A,0)),INDEX(lookup!$AD:$AD,MATCH($A2756,lookup!$A:$A,0)))</f>
        <v>1_common law</v>
      </c>
      <c r="AO2756" s="0" t="str">
        <f aca="false">INDEX(lookup!$Y:$Y,MATCH($A2756,lookup!$A:$A,0))</f>
        <v>0_published</v>
      </c>
      <c r="AP2756" s="0" t="str">
        <f aca="false">INDEX(lookup!$Z:$Z,MATCH($A2756,lookup!$A:$A,0))</f>
        <v>1_VHB high</v>
      </c>
      <c r="AQ2756" s="0" t="str">
        <f aca="false">INDEX(lookup!$W:$W,MATCH($A2756,lookup!$A:$A,0))</f>
        <v>1_fin/acc/econ</v>
      </c>
      <c r="AR2756" s="0" t="s">
        <v>343</v>
      </c>
      <c r="AS2756" s="0" t="s">
        <v>2105</v>
      </c>
      <c r="BO2756" s="0" t="s">
        <v>769</v>
      </c>
      <c r="BP2756" s="0" t="s">
        <v>3323</v>
      </c>
      <c r="BQ2756" s="0" t="s">
        <v>2105</v>
      </c>
      <c r="BS2756" s="0" t="s">
        <v>3332</v>
      </c>
      <c r="BT2756" s="0" t="n">
        <v>0</v>
      </c>
      <c r="BV2756" s="0" t="n">
        <v>479</v>
      </c>
      <c r="BW2756" s="0" t="n">
        <v>2006</v>
      </c>
      <c r="BX2756" s="0" t="n">
        <v>2015</v>
      </c>
      <c r="BZ2756" s="0" t="n">
        <v>2010.5</v>
      </c>
      <c r="CA2756" s="0" t="n">
        <v>0</v>
      </c>
      <c r="CB2756" s="0" t="n">
        <v>0</v>
      </c>
      <c r="CC2756" s="0" t="n">
        <v>0</v>
      </c>
      <c r="CD2756" s="0" t="n">
        <v>-0.0734708570625322</v>
      </c>
      <c r="CE2756" s="0" t="n">
        <v>1</v>
      </c>
    </row>
    <row r="2757" customFormat="false" ht="15" hidden="false" customHeight="false" outlineLevel="0" collapsed="false">
      <c r="A2757" s="0" t="s">
        <v>3393</v>
      </c>
      <c r="B2757" s="0" t="n">
        <v>531</v>
      </c>
      <c r="C2757" s="0" t="n">
        <v>-0.00135667702125372</v>
      </c>
      <c r="D2757" s="0" t="n">
        <v>725</v>
      </c>
      <c r="E2757" s="0" t="n">
        <f aca="false">IF(ISNUMBER($BA2757),$BA2757,IF(AND(ISNUMBER($D2757),ISNUMBER($BW2757),ISNUMBER($BX2757)),$D2757*($BX2757-$BW2757+1),""))</f>
        <v>725</v>
      </c>
      <c r="F2757" s="0" t="s">
        <v>8663</v>
      </c>
      <c r="G2757" s="0" t="s">
        <v>8664</v>
      </c>
      <c r="H2757" s="0" t="s">
        <v>118</v>
      </c>
      <c r="I2757" s="0" t="s">
        <v>344</v>
      </c>
      <c r="J2757" s="0" t="n">
        <f aca="false">IF($BW2757&lt;&gt;"",$BW2757,"")</f>
        <v>2020</v>
      </c>
      <c r="K2757" s="0" t="n">
        <f aca="false">IF($BX2757&lt;&gt;"",$BX2757,"")</f>
        <v>2020</v>
      </c>
      <c r="L2757" s="0" t="n">
        <f aca="false">IF(AND(ISNUMBER($BW2757),ISNUMBER($BX2757)),($BW2757+$BX2757)/2,"")</f>
        <v>2020</v>
      </c>
      <c r="M2757" s="0" t="n">
        <f aca="false">IF($L2757&lt;&gt;"",$L2757,"")</f>
        <v>2020</v>
      </c>
      <c r="N2757" s="0" t="n">
        <f aca="false">IF(AND(ISNUMBER($BW2757),ISNUMBER($BX2757)),MIN(1,MAX(0,($BX2757-2016+1)/($BX2757-$BW2757+1))),"")</f>
        <v>1</v>
      </c>
      <c r="O2757" s="0" t="n">
        <f aca="false">IF(AND(ISNUMBER($BW2757),ISNUMBER($BX2757)),MIN(1,MAX(0,($BX2757-2017+1)/($BX2757-$BW2757+1))),"")</f>
        <v>1</v>
      </c>
      <c r="P2757" s="0" t="n">
        <f aca="false">IF(AND(ISNUMBER($BW2757),ISNUMBER($BX2757)),MIN(1,MAX(0,($BX2757-2018+1)/($BX2757-$BW2757+1))),"")</f>
        <v>1</v>
      </c>
      <c r="Q2757" s="0" t="n">
        <f aca="false">IF(AND(ISNUMBER($BW2757),ISNUMBER($BX2757)),MIN(1,MAX(0,($BX2757-2019+1)/($BX2757-$BW2757+1))),"")</f>
        <v>1</v>
      </c>
      <c r="R2757" s="0" t="n">
        <f aca="false">IF(AND(ISNUMBER($BW2757),ISNUMBER($BX2757)),MIN(1,MAX(0,($BX2757-2016+1)/($BX2757-$BW2757+1))),"")</f>
        <v>1</v>
      </c>
      <c r="S2757" s="0" t="n">
        <f aca="false">IF($L2757&lt;&gt;"",IF($L2757&gt;=2015.5,1,0),"")</f>
        <v>1</v>
      </c>
      <c r="T2757" s="0" t="n">
        <f aca="false">IF($L2757&lt;&gt;"",IF($L2757&gt;=2016,1,0),"")</f>
        <v>1</v>
      </c>
      <c r="U2757" s="0" t="n">
        <f aca="false">IF(ISNUMBER($BX2757),IF($BX2757&gt;=2016,1,0),"")</f>
        <v>1</v>
      </c>
      <c r="V2757" s="0" t="n">
        <f aca="false">IF(ISNUMBER($BW2757),IF($BW2757&gt;=2016,1,0),"")</f>
        <v>1</v>
      </c>
      <c r="W2757" s="0" t="str">
        <f aca="false">IF(AND(ISNUMBER($BW2757),ISNUMBER($BX2757)),IF($BW2757&gt;=2016,"post-only",IF($BX2757&lt;2016,"pre-only","mixed")),"")</f>
        <v>post-only</v>
      </c>
      <c r="X2757" s="0" t="n">
        <f aca="false">IF(AND(ISNUMBER($BW2757),ISNUMBER($BX2757)),MIN(1,MAX(0,($BX2757-2017+1)/($BX2757-$BW2757+1))),"")</f>
        <v>1</v>
      </c>
      <c r="Y2757" s="0" t="n">
        <f aca="false">IF(AND(ISNUMBER($BW2757),ISNUMBER($BX2757)),MIN(1,MAX(0,($BX2757-2018+1)/($BX2757-$BW2757+1))),"")</f>
        <v>1</v>
      </c>
      <c r="Z2757" s="0" t="n">
        <f aca="false">IF(AND(ISNUMBER($BW2757),ISNUMBER($BX2757)),MIN(1,MAX(0,($BX2757-2019+1)/($BX2757-$BW2757+1))),"")</f>
        <v>1</v>
      </c>
      <c r="AA2757" s="0" t="n">
        <f aca="false">IF(ISNUMBER($BX2757),IF($BX2757&gt;=2017,1,0),"")</f>
        <v>1</v>
      </c>
      <c r="AB2757" s="0" t="n">
        <f aca="false">IF(ISNUMBER($BX2757),IF($BX2757&gt;=2018,1,0),"")</f>
        <v>1</v>
      </c>
      <c r="AC2757" s="0" t="n">
        <f aca="false">IF(ISNUMBER($BX2757),IF($BX2757&gt;=2019,1,0),"")</f>
        <v>1</v>
      </c>
      <c r="AD2757" s="0" t="n">
        <f aca="false">IF($L2757&lt;&gt;"",IF($L2757&gt;2013,1,0),"")</f>
        <v>1</v>
      </c>
      <c r="AE2757" s="0" t="n">
        <f aca="false">IF($L2757&lt;&gt;"",1+IF($L2757&gt;2011,1,0)+IF($L2757&gt;2014,1,0),"")</f>
        <v>3</v>
      </c>
      <c r="AF2757" s="0" t="s">
        <v>747</v>
      </c>
      <c r="AG2757" s="0" t="s">
        <v>88</v>
      </c>
      <c r="AH2757" s="0" t="s">
        <v>89</v>
      </c>
      <c r="AI2757" s="0" t="s">
        <v>90</v>
      </c>
      <c r="AJ2757" s="0" t="s">
        <v>90</v>
      </c>
      <c r="AK2757" s="0" t="str">
        <f aca="false">IF(AND($CF2757&lt;&gt;"",IFERROR(INDEX(subsample_country_map!$B:$B,MATCH($CF2757,subsample_country_map!$A:$A,0)),"")&lt;&gt;""),INDEX(subsample_country_map!$B:$B,MATCH($CF2757,subsample_country_map!$A:$A,0)),INDEX(lookup!$AA:$AA,MATCH($A2757,lookup!$A:$A,0)))</f>
        <v>99_NCE</v>
      </c>
      <c r="AL2757" s="0" t="str">
        <f aca="false">IF(AND($CF2757&lt;&gt;"",IFERROR(INDEX(subsample_country_map!$C:$C,MATCH($CF2757,subsample_country_map!$A:$A,0)),"")&lt;&gt;""),INDEX(subsample_country_map!$C:$C,MATCH($CF2757,subsample_country_map!$A:$A,0)),INDEX(lookup!$AB:$AB,MATCH($A2757,lookup!$A:$A,0)))</f>
        <v>99_NCE</v>
      </c>
      <c r="AM2757" s="0" t="str">
        <f aca="false">IF(AND($CF2757&lt;&gt;"",IFERROR(INDEX(subsample_country_map!$D:$D,MATCH($CF2757,subsample_country_map!$A:$A,0)),"")&lt;&gt;""),INDEX(subsample_country_map!$D:$D,MATCH($CF2757,subsample_country_map!$A:$A,0)),INDEX(lookup!$AC:$AC,MATCH($A2757,lookup!$A:$A,0)))</f>
        <v>99_NCE</v>
      </c>
      <c r="AN2757" s="0" t="str">
        <f aca="false">IF(AND($CF2757&lt;&gt;"",IFERROR(INDEX(subsample_country_map!$E:$E,MATCH($CF2757,subsample_country_map!$A:$A,0)),"")&lt;&gt;""),INDEX(subsample_country_map!$E:$E,MATCH($CF2757,subsample_country_map!$A:$A,0)),INDEX(lookup!$AD:$AD,MATCH($A2757,lookup!$A:$A,0)))</f>
        <v>99_NCE</v>
      </c>
      <c r="AO2757" s="0" t="str">
        <f aca="false">INDEX(lookup!$Y:$Y,MATCH($A2757,lookup!$A:$A,0))</f>
        <v>0_published</v>
      </c>
      <c r="AP2757" s="0" t="str">
        <f aca="false">INDEX(lookup!$Z:$Z,MATCH($A2757,lookup!$A:$A,0))</f>
        <v>1_VHB high</v>
      </c>
      <c r="AQ2757" s="0" t="str">
        <f aca="false">INDEX(lookup!$W:$W,MATCH($A2757,lookup!$A:$A,0))</f>
        <v>1_fin/acc/econ</v>
      </c>
      <c r="AR2757" s="0" t="s">
        <v>8668</v>
      </c>
      <c r="AS2757" s="0" t="s">
        <v>2105</v>
      </c>
      <c r="BO2757" s="0" t="s">
        <v>769</v>
      </c>
      <c r="BP2757" s="0" t="s">
        <v>3393</v>
      </c>
      <c r="BQ2757" s="0" t="s">
        <v>2105</v>
      </c>
      <c r="BT2757" s="0" t="n">
        <v>0</v>
      </c>
      <c r="BV2757" s="0" t="n">
        <v>531</v>
      </c>
      <c r="BW2757" s="0" t="n">
        <v>2020</v>
      </c>
      <c r="BX2757" s="0" t="n">
        <v>2020</v>
      </c>
      <c r="BZ2757" s="0" t="n">
        <v>2020</v>
      </c>
      <c r="CA2757" s="0" t="n">
        <v>1</v>
      </c>
      <c r="CB2757" s="0" t="n">
        <v>1</v>
      </c>
      <c r="CC2757" s="0" t="n">
        <v>1</v>
      </c>
      <c r="CD2757" s="0" t="n">
        <v>-0.0013566778536088</v>
      </c>
      <c r="CE2757" s="0" t="n">
        <v>1</v>
      </c>
    </row>
    <row r="2758" customFormat="false" ht="15" hidden="false" customHeight="false" outlineLevel="0" collapsed="false">
      <c r="A2758" s="0" t="s">
        <v>3393</v>
      </c>
      <c r="B2758" s="0" t="n">
        <v>532</v>
      </c>
      <c r="C2758" s="0" t="n">
        <v>-0.00104337847994424</v>
      </c>
      <c r="D2758" s="0" t="n">
        <v>694</v>
      </c>
      <c r="E2758" s="0" t="n">
        <f aca="false">IF(ISNUMBER($BA2758),$BA2758,IF(AND(ISNUMBER($D2758),ISNUMBER($BW2758),ISNUMBER($BX2758)),$D2758*($BX2758-$BW2758+1),""))</f>
        <v>694</v>
      </c>
      <c r="F2758" s="0" t="s">
        <v>8663</v>
      </c>
      <c r="G2758" s="0" t="s">
        <v>8664</v>
      </c>
      <c r="H2758" s="0" t="s">
        <v>118</v>
      </c>
      <c r="I2758" s="0" t="s">
        <v>344</v>
      </c>
      <c r="J2758" s="0" t="n">
        <f aca="false">IF($BW2758&lt;&gt;"",$BW2758,"")</f>
        <v>2020</v>
      </c>
      <c r="K2758" s="0" t="n">
        <f aca="false">IF($BX2758&lt;&gt;"",$BX2758,"")</f>
        <v>2020</v>
      </c>
      <c r="L2758" s="0" t="n">
        <f aca="false">IF(AND(ISNUMBER($BW2758),ISNUMBER($BX2758)),($BW2758+$BX2758)/2,"")</f>
        <v>2020</v>
      </c>
      <c r="M2758" s="0" t="n">
        <f aca="false">IF($L2758&lt;&gt;"",$L2758,"")</f>
        <v>2020</v>
      </c>
      <c r="N2758" s="0" t="n">
        <f aca="false">IF(AND(ISNUMBER($BW2758),ISNUMBER($BX2758)),MIN(1,MAX(0,($BX2758-2016+1)/($BX2758-$BW2758+1))),"")</f>
        <v>1</v>
      </c>
      <c r="O2758" s="0" t="n">
        <f aca="false">IF(AND(ISNUMBER($BW2758),ISNUMBER($BX2758)),MIN(1,MAX(0,($BX2758-2017+1)/($BX2758-$BW2758+1))),"")</f>
        <v>1</v>
      </c>
      <c r="P2758" s="0" t="n">
        <f aca="false">IF(AND(ISNUMBER($BW2758),ISNUMBER($BX2758)),MIN(1,MAX(0,($BX2758-2018+1)/($BX2758-$BW2758+1))),"")</f>
        <v>1</v>
      </c>
      <c r="Q2758" s="0" t="n">
        <f aca="false">IF(AND(ISNUMBER($BW2758),ISNUMBER($BX2758)),MIN(1,MAX(0,($BX2758-2019+1)/($BX2758-$BW2758+1))),"")</f>
        <v>1</v>
      </c>
      <c r="R2758" s="0" t="n">
        <f aca="false">IF(AND(ISNUMBER($BW2758),ISNUMBER($BX2758)),MIN(1,MAX(0,($BX2758-2016+1)/($BX2758-$BW2758+1))),"")</f>
        <v>1</v>
      </c>
      <c r="S2758" s="0" t="n">
        <f aca="false">IF($L2758&lt;&gt;"",IF($L2758&gt;=2015.5,1,0),"")</f>
        <v>1</v>
      </c>
      <c r="T2758" s="0" t="n">
        <f aca="false">IF($L2758&lt;&gt;"",IF($L2758&gt;=2016,1,0),"")</f>
        <v>1</v>
      </c>
      <c r="U2758" s="0" t="n">
        <f aca="false">IF(ISNUMBER($BX2758),IF($BX2758&gt;=2016,1,0),"")</f>
        <v>1</v>
      </c>
      <c r="V2758" s="0" t="n">
        <f aca="false">IF(ISNUMBER($BW2758),IF($BW2758&gt;=2016,1,0),"")</f>
        <v>1</v>
      </c>
      <c r="W2758" s="0" t="str">
        <f aca="false">IF(AND(ISNUMBER($BW2758),ISNUMBER($BX2758)),IF($BW2758&gt;=2016,"post-only",IF($BX2758&lt;2016,"pre-only","mixed")),"")</f>
        <v>post-only</v>
      </c>
      <c r="X2758" s="0" t="n">
        <f aca="false">IF(AND(ISNUMBER($BW2758),ISNUMBER($BX2758)),MIN(1,MAX(0,($BX2758-2017+1)/($BX2758-$BW2758+1))),"")</f>
        <v>1</v>
      </c>
      <c r="Y2758" s="0" t="n">
        <f aca="false">IF(AND(ISNUMBER($BW2758),ISNUMBER($BX2758)),MIN(1,MAX(0,($BX2758-2018+1)/($BX2758-$BW2758+1))),"")</f>
        <v>1</v>
      </c>
      <c r="Z2758" s="0" t="n">
        <f aca="false">IF(AND(ISNUMBER($BW2758),ISNUMBER($BX2758)),MIN(1,MAX(0,($BX2758-2019+1)/($BX2758-$BW2758+1))),"")</f>
        <v>1</v>
      </c>
      <c r="AA2758" s="0" t="n">
        <f aca="false">IF(ISNUMBER($BX2758),IF($BX2758&gt;=2017,1,0),"")</f>
        <v>1</v>
      </c>
      <c r="AB2758" s="0" t="n">
        <f aca="false">IF(ISNUMBER($BX2758),IF($BX2758&gt;=2018,1,0),"")</f>
        <v>1</v>
      </c>
      <c r="AC2758" s="0" t="n">
        <f aca="false">IF(ISNUMBER($BX2758),IF($BX2758&gt;=2019,1,0),"")</f>
        <v>1</v>
      </c>
      <c r="AD2758" s="0" t="n">
        <f aca="false">IF($L2758&lt;&gt;"",IF($L2758&gt;2013,1,0),"")</f>
        <v>1</v>
      </c>
      <c r="AE2758" s="0" t="n">
        <f aca="false">IF($L2758&lt;&gt;"",1+IF($L2758&gt;2011,1,0)+IF($L2758&gt;2014,1,0),"")</f>
        <v>3</v>
      </c>
      <c r="AF2758" s="0" t="s">
        <v>747</v>
      </c>
      <c r="AG2758" s="0" t="s">
        <v>88</v>
      </c>
      <c r="AH2758" s="0" t="s">
        <v>89</v>
      </c>
      <c r="AI2758" s="0" t="s">
        <v>90</v>
      </c>
      <c r="AJ2758" s="0" t="s">
        <v>90</v>
      </c>
      <c r="AK2758" s="0" t="str">
        <f aca="false">IF(AND($CF2758&lt;&gt;"",IFERROR(INDEX(subsample_country_map!$B:$B,MATCH($CF2758,subsample_country_map!$A:$A,0)),"")&lt;&gt;""),INDEX(subsample_country_map!$B:$B,MATCH($CF2758,subsample_country_map!$A:$A,0)),INDEX(lookup!$AA:$AA,MATCH($A2758,lookup!$A:$A,0)))</f>
        <v>99_NCE</v>
      </c>
      <c r="AL2758" s="0" t="str">
        <f aca="false">IF(AND($CF2758&lt;&gt;"",IFERROR(INDEX(subsample_country_map!$C:$C,MATCH($CF2758,subsample_country_map!$A:$A,0)),"")&lt;&gt;""),INDEX(subsample_country_map!$C:$C,MATCH($CF2758,subsample_country_map!$A:$A,0)),INDEX(lookup!$AB:$AB,MATCH($A2758,lookup!$A:$A,0)))</f>
        <v>99_NCE</v>
      </c>
      <c r="AM2758" s="0" t="str">
        <f aca="false">IF(AND($CF2758&lt;&gt;"",IFERROR(INDEX(subsample_country_map!$D:$D,MATCH($CF2758,subsample_country_map!$A:$A,0)),"")&lt;&gt;""),INDEX(subsample_country_map!$D:$D,MATCH($CF2758,subsample_country_map!$A:$A,0)),INDEX(lookup!$AC:$AC,MATCH($A2758,lookup!$A:$A,0)))</f>
        <v>99_NCE</v>
      </c>
      <c r="AN2758" s="0" t="str">
        <f aca="false">IF(AND($CF2758&lt;&gt;"",IFERROR(INDEX(subsample_country_map!$E:$E,MATCH($CF2758,subsample_country_map!$A:$A,0)),"")&lt;&gt;""),INDEX(subsample_country_map!$E:$E,MATCH($CF2758,subsample_country_map!$A:$A,0)),INDEX(lookup!$AD:$AD,MATCH($A2758,lookup!$A:$A,0)))</f>
        <v>99_NCE</v>
      </c>
      <c r="AO2758" s="0" t="str">
        <f aca="false">INDEX(lookup!$Y:$Y,MATCH($A2758,lookup!$A:$A,0))</f>
        <v>0_published</v>
      </c>
      <c r="AP2758" s="0" t="str">
        <f aca="false">INDEX(lookup!$Z:$Z,MATCH($A2758,lookup!$A:$A,0))</f>
        <v>1_VHB high</v>
      </c>
      <c r="AQ2758" s="0" t="str">
        <f aca="false">INDEX(lookup!$W:$W,MATCH($A2758,lookup!$A:$A,0))</f>
        <v>1_fin/acc/econ</v>
      </c>
      <c r="AR2758" s="0" t="s">
        <v>8668</v>
      </c>
      <c r="AS2758" s="0" t="s">
        <v>2105</v>
      </c>
      <c r="BO2758" s="0" t="s">
        <v>769</v>
      </c>
      <c r="BP2758" s="0" t="s">
        <v>3393</v>
      </c>
      <c r="BQ2758" s="0" t="s">
        <v>2105</v>
      </c>
      <c r="BT2758" s="0" t="n">
        <v>0</v>
      </c>
      <c r="BV2758" s="0" t="n">
        <v>532</v>
      </c>
      <c r="BW2758" s="0" t="n">
        <v>2020</v>
      </c>
      <c r="BX2758" s="0" t="n">
        <v>2020</v>
      </c>
      <c r="BZ2758" s="0" t="n">
        <v>2020</v>
      </c>
      <c r="CA2758" s="0" t="n">
        <v>1</v>
      </c>
      <c r="CB2758" s="0" t="n">
        <v>1</v>
      </c>
      <c r="CC2758" s="0" t="n">
        <v>1</v>
      </c>
      <c r="CD2758" s="0" t="n">
        <v>-0.0010433788585652</v>
      </c>
      <c r="CE2758" s="0" t="n">
        <v>1</v>
      </c>
    </row>
    <row r="2759" customFormat="false" ht="15" hidden="false" customHeight="false" outlineLevel="0" collapsed="false">
      <c r="A2759" s="0" t="s">
        <v>3393</v>
      </c>
      <c r="B2759" s="0" t="n">
        <v>533</v>
      </c>
      <c r="C2759" s="0" t="n">
        <v>-0.00166680716597649</v>
      </c>
      <c r="D2759" s="0" t="n">
        <v>642</v>
      </c>
      <c r="E2759" s="0" t="n">
        <f aca="false">IF(ISNUMBER($BA2759),$BA2759,IF(AND(ISNUMBER($D2759),ISNUMBER($BW2759),ISNUMBER($BX2759)),$D2759*($BX2759-$BW2759+1),""))</f>
        <v>642</v>
      </c>
      <c r="F2759" s="0" t="s">
        <v>8663</v>
      </c>
      <c r="G2759" s="0" t="s">
        <v>8664</v>
      </c>
      <c r="H2759" s="0" t="s">
        <v>118</v>
      </c>
      <c r="I2759" s="0" t="s">
        <v>344</v>
      </c>
      <c r="J2759" s="0" t="n">
        <f aca="false">IF($BW2759&lt;&gt;"",$BW2759,"")</f>
        <v>2020</v>
      </c>
      <c r="K2759" s="0" t="n">
        <f aca="false">IF($BX2759&lt;&gt;"",$BX2759,"")</f>
        <v>2020</v>
      </c>
      <c r="L2759" s="0" t="n">
        <f aca="false">IF(AND(ISNUMBER($BW2759),ISNUMBER($BX2759)),($BW2759+$BX2759)/2,"")</f>
        <v>2020</v>
      </c>
      <c r="M2759" s="0" t="n">
        <f aca="false">IF($L2759&lt;&gt;"",$L2759,"")</f>
        <v>2020</v>
      </c>
      <c r="N2759" s="0" t="n">
        <f aca="false">IF(AND(ISNUMBER($BW2759),ISNUMBER($BX2759)),MIN(1,MAX(0,($BX2759-2016+1)/($BX2759-$BW2759+1))),"")</f>
        <v>1</v>
      </c>
      <c r="O2759" s="0" t="n">
        <f aca="false">IF(AND(ISNUMBER($BW2759),ISNUMBER($BX2759)),MIN(1,MAX(0,($BX2759-2017+1)/($BX2759-$BW2759+1))),"")</f>
        <v>1</v>
      </c>
      <c r="P2759" s="0" t="n">
        <f aca="false">IF(AND(ISNUMBER($BW2759),ISNUMBER($BX2759)),MIN(1,MAX(0,($BX2759-2018+1)/($BX2759-$BW2759+1))),"")</f>
        <v>1</v>
      </c>
      <c r="Q2759" s="0" t="n">
        <f aca="false">IF(AND(ISNUMBER($BW2759),ISNUMBER($BX2759)),MIN(1,MAX(0,($BX2759-2019+1)/($BX2759-$BW2759+1))),"")</f>
        <v>1</v>
      </c>
      <c r="R2759" s="0" t="n">
        <f aca="false">IF(AND(ISNUMBER($BW2759),ISNUMBER($BX2759)),MIN(1,MAX(0,($BX2759-2016+1)/($BX2759-$BW2759+1))),"")</f>
        <v>1</v>
      </c>
      <c r="S2759" s="0" t="n">
        <f aca="false">IF($L2759&lt;&gt;"",IF($L2759&gt;=2015.5,1,0),"")</f>
        <v>1</v>
      </c>
      <c r="T2759" s="0" t="n">
        <f aca="false">IF($L2759&lt;&gt;"",IF($L2759&gt;=2016,1,0),"")</f>
        <v>1</v>
      </c>
      <c r="U2759" s="0" t="n">
        <f aca="false">IF(ISNUMBER($BX2759),IF($BX2759&gt;=2016,1,0),"")</f>
        <v>1</v>
      </c>
      <c r="V2759" s="0" t="n">
        <f aca="false">IF(ISNUMBER($BW2759),IF($BW2759&gt;=2016,1,0),"")</f>
        <v>1</v>
      </c>
      <c r="W2759" s="0" t="str">
        <f aca="false">IF(AND(ISNUMBER($BW2759),ISNUMBER($BX2759)),IF($BW2759&gt;=2016,"post-only",IF($BX2759&lt;2016,"pre-only","mixed")),"")</f>
        <v>post-only</v>
      </c>
      <c r="X2759" s="0" t="n">
        <f aca="false">IF(AND(ISNUMBER($BW2759),ISNUMBER($BX2759)),MIN(1,MAX(0,($BX2759-2017+1)/($BX2759-$BW2759+1))),"")</f>
        <v>1</v>
      </c>
      <c r="Y2759" s="0" t="n">
        <f aca="false">IF(AND(ISNUMBER($BW2759),ISNUMBER($BX2759)),MIN(1,MAX(0,($BX2759-2018+1)/($BX2759-$BW2759+1))),"")</f>
        <v>1</v>
      </c>
      <c r="Z2759" s="0" t="n">
        <f aca="false">IF(AND(ISNUMBER($BW2759),ISNUMBER($BX2759)),MIN(1,MAX(0,($BX2759-2019+1)/($BX2759-$BW2759+1))),"")</f>
        <v>1</v>
      </c>
      <c r="AA2759" s="0" t="n">
        <f aca="false">IF(ISNUMBER($BX2759),IF($BX2759&gt;=2017,1,0),"")</f>
        <v>1</v>
      </c>
      <c r="AB2759" s="0" t="n">
        <f aca="false">IF(ISNUMBER($BX2759),IF($BX2759&gt;=2018,1,0),"")</f>
        <v>1</v>
      </c>
      <c r="AC2759" s="0" t="n">
        <f aca="false">IF(ISNUMBER($BX2759),IF($BX2759&gt;=2019,1,0),"")</f>
        <v>1</v>
      </c>
      <c r="AD2759" s="0" t="n">
        <f aca="false">IF($L2759&lt;&gt;"",IF($L2759&gt;2013,1,0),"")</f>
        <v>1</v>
      </c>
      <c r="AE2759" s="0" t="n">
        <f aca="false">IF($L2759&lt;&gt;"",1+IF($L2759&gt;2011,1,0)+IF($L2759&gt;2014,1,0),"")</f>
        <v>3</v>
      </c>
      <c r="AF2759" s="0" t="s">
        <v>747</v>
      </c>
      <c r="AG2759" s="0" t="s">
        <v>88</v>
      </c>
      <c r="AH2759" s="0" t="s">
        <v>89</v>
      </c>
      <c r="AI2759" s="0" t="s">
        <v>90</v>
      </c>
      <c r="AJ2759" s="0" t="s">
        <v>90</v>
      </c>
      <c r="AK2759" s="0" t="str">
        <f aca="false">IF(AND($CF2759&lt;&gt;"",IFERROR(INDEX(subsample_country_map!$B:$B,MATCH($CF2759,subsample_country_map!$A:$A,0)),"")&lt;&gt;""),INDEX(subsample_country_map!$B:$B,MATCH($CF2759,subsample_country_map!$A:$A,0)),INDEX(lookup!$AA:$AA,MATCH($A2759,lookup!$A:$A,0)))</f>
        <v>99_NCE</v>
      </c>
      <c r="AL2759" s="0" t="str">
        <f aca="false">IF(AND($CF2759&lt;&gt;"",IFERROR(INDEX(subsample_country_map!$C:$C,MATCH($CF2759,subsample_country_map!$A:$A,0)),"")&lt;&gt;""),INDEX(subsample_country_map!$C:$C,MATCH($CF2759,subsample_country_map!$A:$A,0)),INDEX(lookup!$AB:$AB,MATCH($A2759,lookup!$A:$A,0)))</f>
        <v>99_NCE</v>
      </c>
      <c r="AM2759" s="0" t="str">
        <f aca="false">IF(AND($CF2759&lt;&gt;"",IFERROR(INDEX(subsample_country_map!$D:$D,MATCH($CF2759,subsample_country_map!$A:$A,0)),"")&lt;&gt;""),INDEX(subsample_country_map!$D:$D,MATCH($CF2759,subsample_country_map!$A:$A,0)),INDEX(lookup!$AC:$AC,MATCH($A2759,lookup!$A:$A,0)))</f>
        <v>99_NCE</v>
      </c>
      <c r="AN2759" s="0" t="str">
        <f aca="false">IF(AND($CF2759&lt;&gt;"",IFERROR(INDEX(subsample_country_map!$E:$E,MATCH($CF2759,subsample_country_map!$A:$A,0)),"")&lt;&gt;""),INDEX(subsample_country_map!$E:$E,MATCH($CF2759,subsample_country_map!$A:$A,0)),INDEX(lookup!$AD:$AD,MATCH($A2759,lookup!$A:$A,0)))</f>
        <v>99_NCE</v>
      </c>
      <c r="AO2759" s="0" t="str">
        <f aca="false">INDEX(lookup!$Y:$Y,MATCH($A2759,lookup!$A:$A,0))</f>
        <v>0_published</v>
      </c>
      <c r="AP2759" s="0" t="str">
        <f aca="false">INDEX(lookup!$Z:$Z,MATCH($A2759,lookup!$A:$A,0))</f>
        <v>1_VHB high</v>
      </c>
      <c r="AQ2759" s="0" t="str">
        <f aca="false">INDEX(lookup!$W:$W,MATCH($A2759,lookup!$A:$A,0))</f>
        <v>1_fin/acc/econ</v>
      </c>
      <c r="AR2759" s="0" t="s">
        <v>8668</v>
      </c>
      <c r="AS2759" s="0" t="s">
        <v>2105</v>
      </c>
      <c r="BO2759" s="0" t="s">
        <v>769</v>
      </c>
      <c r="BP2759" s="0" t="s">
        <v>3393</v>
      </c>
      <c r="BQ2759" s="0" t="s">
        <v>2105</v>
      </c>
      <c r="BT2759" s="0" t="n">
        <v>0</v>
      </c>
      <c r="BV2759" s="0" t="n">
        <v>533</v>
      </c>
      <c r="BW2759" s="0" t="n">
        <v>2020</v>
      </c>
      <c r="BX2759" s="0" t="n">
        <v>2020</v>
      </c>
      <c r="BZ2759" s="0" t="n">
        <v>2020</v>
      </c>
      <c r="CA2759" s="0" t="n">
        <v>1</v>
      </c>
      <c r="CB2759" s="0" t="n">
        <v>1</v>
      </c>
      <c r="CC2759" s="0" t="n">
        <v>1</v>
      </c>
      <c r="CD2759" s="0" t="n">
        <v>-0.00166680870957925</v>
      </c>
      <c r="CE2759" s="0" t="n">
        <v>1</v>
      </c>
    </row>
    <row r="2760" customFormat="false" ht="15" hidden="false" customHeight="false" outlineLevel="0" collapsed="false">
      <c r="A2760" s="0" t="s">
        <v>3393</v>
      </c>
      <c r="B2760" s="0" t="n">
        <v>534</v>
      </c>
      <c r="C2760" s="0" t="n">
        <v>-0.00165483988722198</v>
      </c>
      <c r="D2760" s="0" t="n">
        <v>642</v>
      </c>
      <c r="E2760" s="0" t="n">
        <f aca="false">IF(ISNUMBER($BA2760),$BA2760,IF(AND(ISNUMBER($D2760),ISNUMBER($BW2760),ISNUMBER($BX2760)),$D2760*($BX2760-$BW2760+1),""))</f>
        <v>642</v>
      </c>
      <c r="F2760" s="0" t="s">
        <v>8663</v>
      </c>
      <c r="G2760" s="0" t="s">
        <v>8664</v>
      </c>
      <c r="H2760" s="0" t="s">
        <v>118</v>
      </c>
      <c r="I2760" s="0" t="s">
        <v>344</v>
      </c>
      <c r="J2760" s="0" t="n">
        <f aca="false">IF($BW2760&lt;&gt;"",$BW2760,"")</f>
        <v>2020</v>
      </c>
      <c r="K2760" s="0" t="n">
        <f aca="false">IF($BX2760&lt;&gt;"",$BX2760,"")</f>
        <v>2020</v>
      </c>
      <c r="L2760" s="0" t="n">
        <f aca="false">IF(AND(ISNUMBER($BW2760),ISNUMBER($BX2760)),($BW2760+$BX2760)/2,"")</f>
        <v>2020</v>
      </c>
      <c r="M2760" s="0" t="n">
        <f aca="false">IF($L2760&lt;&gt;"",$L2760,"")</f>
        <v>2020</v>
      </c>
      <c r="N2760" s="0" t="n">
        <f aca="false">IF(AND(ISNUMBER($BW2760),ISNUMBER($BX2760)),MIN(1,MAX(0,($BX2760-2016+1)/($BX2760-$BW2760+1))),"")</f>
        <v>1</v>
      </c>
      <c r="O2760" s="0" t="n">
        <f aca="false">IF(AND(ISNUMBER($BW2760),ISNUMBER($BX2760)),MIN(1,MAX(0,($BX2760-2017+1)/($BX2760-$BW2760+1))),"")</f>
        <v>1</v>
      </c>
      <c r="P2760" s="0" t="n">
        <f aca="false">IF(AND(ISNUMBER($BW2760),ISNUMBER($BX2760)),MIN(1,MAX(0,($BX2760-2018+1)/($BX2760-$BW2760+1))),"")</f>
        <v>1</v>
      </c>
      <c r="Q2760" s="0" t="n">
        <f aca="false">IF(AND(ISNUMBER($BW2760),ISNUMBER($BX2760)),MIN(1,MAX(0,($BX2760-2019+1)/($BX2760-$BW2760+1))),"")</f>
        <v>1</v>
      </c>
      <c r="R2760" s="0" t="n">
        <f aca="false">IF(AND(ISNUMBER($BW2760),ISNUMBER($BX2760)),MIN(1,MAX(0,($BX2760-2016+1)/($BX2760-$BW2760+1))),"")</f>
        <v>1</v>
      </c>
      <c r="S2760" s="0" t="n">
        <f aca="false">IF($L2760&lt;&gt;"",IF($L2760&gt;=2015.5,1,0),"")</f>
        <v>1</v>
      </c>
      <c r="T2760" s="0" t="n">
        <f aca="false">IF($L2760&lt;&gt;"",IF($L2760&gt;=2016,1,0),"")</f>
        <v>1</v>
      </c>
      <c r="U2760" s="0" t="n">
        <f aca="false">IF(ISNUMBER($BX2760),IF($BX2760&gt;=2016,1,0),"")</f>
        <v>1</v>
      </c>
      <c r="V2760" s="0" t="n">
        <f aca="false">IF(ISNUMBER($BW2760),IF($BW2760&gt;=2016,1,0),"")</f>
        <v>1</v>
      </c>
      <c r="W2760" s="0" t="str">
        <f aca="false">IF(AND(ISNUMBER($BW2760),ISNUMBER($BX2760)),IF($BW2760&gt;=2016,"post-only",IF($BX2760&lt;2016,"pre-only","mixed")),"")</f>
        <v>post-only</v>
      </c>
      <c r="X2760" s="0" t="n">
        <f aca="false">IF(AND(ISNUMBER($BW2760),ISNUMBER($BX2760)),MIN(1,MAX(0,($BX2760-2017+1)/($BX2760-$BW2760+1))),"")</f>
        <v>1</v>
      </c>
      <c r="Y2760" s="0" t="n">
        <f aca="false">IF(AND(ISNUMBER($BW2760),ISNUMBER($BX2760)),MIN(1,MAX(0,($BX2760-2018+1)/($BX2760-$BW2760+1))),"")</f>
        <v>1</v>
      </c>
      <c r="Z2760" s="0" t="n">
        <f aca="false">IF(AND(ISNUMBER($BW2760),ISNUMBER($BX2760)),MIN(1,MAX(0,($BX2760-2019+1)/($BX2760-$BW2760+1))),"")</f>
        <v>1</v>
      </c>
      <c r="AA2760" s="0" t="n">
        <f aca="false">IF(ISNUMBER($BX2760),IF($BX2760&gt;=2017,1,0),"")</f>
        <v>1</v>
      </c>
      <c r="AB2760" s="0" t="n">
        <f aca="false">IF(ISNUMBER($BX2760),IF($BX2760&gt;=2018,1,0),"")</f>
        <v>1</v>
      </c>
      <c r="AC2760" s="0" t="n">
        <f aca="false">IF(ISNUMBER($BX2760),IF($BX2760&gt;=2019,1,0),"")</f>
        <v>1</v>
      </c>
      <c r="AD2760" s="0" t="n">
        <f aca="false">IF($L2760&lt;&gt;"",IF($L2760&gt;2013,1,0),"")</f>
        <v>1</v>
      </c>
      <c r="AE2760" s="0" t="n">
        <f aca="false">IF($L2760&lt;&gt;"",1+IF($L2760&gt;2011,1,0)+IF($L2760&gt;2014,1,0),"")</f>
        <v>3</v>
      </c>
      <c r="AF2760" s="0" t="s">
        <v>747</v>
      </c>
      <c r="AG2760" s="0" t="s">
        <v>88</v>
      </c>
      <c r="AH2760" s="0" t="s">
        <v>89</v>
      </c>
      <c r="AI2760" s="0" t="s">
        <v>90</v>
      </c>
      <c r="AJ2760" s="0" t="s">
        <v>90</v>
      </c>
      <c r="AK2760" s="0" t="str">
        <f aca="false">IF(AND($CF2760&lt;&gt;"",IFERROR(INDEX(subsample_country_map!$B:$B,MATCH($CF2760,subsample_country_map!$A:$A,0)),"")&lt;&gt;""),INDEX(subsample_country_map!$B:$B,MATCH($CF2760,subsample_country_map!$A:$A,0)),INDEX(lookup!$AA:$AA,MATCH($A2760,lookup!$A:$A,0)))</f>
        <v>99_NCE</v>
      </c>
      <c r="AL2760" s="0" t="str">
        <f aca="false">IF(AND($CF2760&lt;&gt;"",IFERROR(INDEX(subsample_country_map!$C:$C,MATCH($CF2760,subsample_country_map!$A:$A,0)),"")&lt;&gt;""),INDEX(subsample_country_map!$C:$C,MATCH($CF2760,subsample_country_map!$A:$A,0)),INDEX(lookup!$AB:$AB,MATCH($A2760,lookup!$A:$A,0)))</f>
        <v>99_NCE</v>
      </c>
      <c r="AM2760" s="0" t="str">
        <f aca="false">IF(AND($CF2760&lt;&gt;"",IFERROR(INDEX(subsample_country_map!$D:$D,MATCH($CF2760,subsample_country_map!$A:$A,0)),"")&lt;&gt;""),INDEX(subsample_country_map!$D:$D,MATCH($CF2760,subsample_country_map!$A:$A,0)),INDEX(lookup!$AC:$AC,MATCH($A2760,lookup!$A:$A,0)))</f>
        <v>99_NCE</v>
      </c>
      <c r="AN2760" s="0" t="str">
        <f aca="false">IF(AND($CF2760&lt;&gt;"",IFERROR(INDEX(subsample_country_map!$E:$E,MATCH($CF2760,subsample_country_map!$A:$A,0)),"")&lt;&gt;""),INDEX(subsample_country_map!$E:$E,MATCH($CF2760,subsample_country_map!$A:$A,0)),INDEX(lookup!$AD:$AD,MATCH($A2760,lookup!$A:$A,0)))</f>
        <v>99_NCE</v>
      </c>
      <c r="AO2760" s="0" t="str">
        <f aca="false">INDEX(lookup!$Y:$Y,MATCH($A2760,lookup!$A:$A,0))</f>
        <v>0_published</v>
      </c>
      <c r="AP2760" s="0" t="str">
        <f aca="false">INDEX(lookup!$Z:$Z,MATCH($A2760,lookup!$A:$A,0))</f>
        <v>1_VHB high</v>
      </c>
      <c r="AQ2760" s="0" t="str">
        <f aca="false">INDEX(lookup!$W:$W,MATCH($A2760,lookup!$A:$A,0))</f>
        <v>1_fin/acc/econ</v>
      </c>
      <c r="AR2760" s="0" t="s">
        <v>8668</v>
      </c>
      <c r="AS2760" s="0" t="s">
        <v>2105</v>
      </c>
      <c r="BO2760" s="0" t="s">
        <v>769</v>
      </c>
      <c r="BP2760" s="0" t="s">
        <v>3393</v>
      </c>
      <c r="BQ2760" s="0" t="s">
        <v>2105</v>
      </c>
      <c r="BT2760" s="0" t="n">
        <v>0</v>
      </c>
      <c r="BV2760" s="0" t="n">
        <v>534</v>
      </c>
      <c r="BW2760" s="0" t="n">
        <v>2020</v>
      </c>
      <c r="BX2760" s="0" t="n">
        <v>2020</v>
      </c>
      <c r="BZ2760" s="0" t="n">
        <v>2020</v>
      </c>
      <c r="CA2760" s="0" t="n">
        <v>1</v>
      </c>
      <c r="CB2760" s="0" t="n">
        <v>1</v>
      </c>
      <c r="CC2760" s="0" t="n">
        <v>1</v>
      </c>
      <c r="CD2760" s="0" t="n">
        <v>-0.00165484139781474</v>
      </c>
      <c r="CE2760" s="0" t="n">
        <v>1</v>
      </c>
    </row>
    <row r="2761" customFormat="false" ht="15" hidden="false" customHeight="false" outlineLevel="0" collapsed="false">
      <c r="A2761" s="0" t="s">
        <v>3393</v>
      </c>
      <c r="B2761" s="0" t="n">
        <v>535</v>
      </c>
      <c r="C2761" s="0" t="n">
        <v>-0.0015943594062055</v>
      </c>
      <c r="D2761" s="0" t="n">
        <v>670</v>
      </c>
      <c r="E2761" s="0" t="n">
        <f aca="false">IF(ISNUMBER($BA2761),$BA2761,IF(AND(ISNUMBER($D2761),ISNUMBER($BW2761),ISNUMBER($BX2761)),$D2761*($BX2761-$BW2761+1),""))</f>
        <v>670</v>
      </c>
      <c r="F2761" s="0" t="s">
        <v>8663</v>
      </c>
      <c r="G2761" s="0" t="s">
        <v>8664</v>
      </c>
      <c r="H2761" s="0" t="s">
        <v>118</v>
      </c>
      <c r="I2761" s="0" t="s">
        <v>344</v>
      </c>
      <c r="J2761" s="0" t="n">
        <f aca="false">IF($BW2761&lt;&gt;"",$BW2761,"")</f>
        <v>2020</v>
      </c>
      <c r="K2761" s="0" t="n">
        <f aca="false">IF($BX2761&lt;&gt;"",$BX2761,"")</f>
        <v>2020</v>
      </c>
      <c r="L2761" s="0" t="n">
        <f aca="false">IF(AND(ISNUMBER($BW2761),ISNUMBER($BX2761)),($BW2761+$BX2761)/2,"")</f>
        <v>2020</v>
      </c>
      <c r="M2761" s="0" t="n">
        <f aca="false">IF($L2761&lt;&gt;"",$L2761,"")</f>
        <v>2020</v>
      </c>
      <c r="N2761" s="0" t="n">
        <f aca="false">IF(AND(ISNUMBER($BW2761),ISNUMBER($BX2761)),MIN(1,MAX(0,($BX2761-2016+1)/($BX2761-$BW2761+1))),"")</f>
        <v>1</v>
      </c>
      <c r="O2761" s="0" t="n">
        <f aca="false">IF(AND(ISNUMBER($BW2761),ISNUMBER($BX2761)),MIN(1,MAX(0,($BX2761-2017+1)/($BX2761-$BW2761+1))),"")</f>
        <v>1</v>
      </c>
      <c r="P2761" s="0" t="n">
        <f aca="false">IF(AND(ISNUMBER($BW2761),ISNUMBER($BX2761)),MIN(1,MAX(0,($BX2761-2018+1)/($BX2761-$BW2761+1))),"")</f>
        <v>1</v>
      </c>
      <c r="Q2761" s="0" t="n">
        <f aca="false">IF(AND(ISNUMBER($BW2761),ISNUMBER($BX2761)),MIN(1,MAX(0,($BX2761-2019+1)/($BX2761-$BW2761+1))),"")</f>
        <v>1</v>
      </c>
      <c r="R2761" s="0" t="n">
        <f aca="false">IF(AND(ISNUMBER($BW2761),ISNUMBER($BX2761)),MIN(1,MAX(0,($BX2761-2016+1)/($BX2761-$BW2761+1))),"")</f>
        <v>1</v>
      </c>
      <c r="S2761" s="0" t="n">
        <f aca="false">IF($L2761&lt;&gt;"",IF($L2761&gt;=2015.5,1,0),"")</f>
        <v>1</v>
      </c>
      <c r="T2761" s="0" t="n">
        <f aca="false">IF($L2761&lt;&gt;"",IF($L2761&gt;=2016,1,0),"")</f>
        <v>1</v>
      </c>
      <c r="U2761" s="0" t="n">
        <f aca="false">IF(ISNUMBER($BX2761),IF($BX2761&gt;=2016,1,0),"")</f>
        <v>1</v>
      </c>
      <c r="V2761" s="0" t="n">
        <f aca="false">IF(ISNUMBER($BW2761),IF($BW2761&gt;=2016,1,0),"")</f>
        <v>1</v>
      </c>
      <c r="W2761" s="0" t="str">
        <f aca="false">IF(AND(ISNUMBER($BW2761),ISNUMBER($BX2761)),IF($BW2761&gt;=2016,"post-only",IF($BX2761&lt;2016,"pre-only","mixed")),"")</f>
        <v>post-only</v>
      </c>
      <c r="X2761" s="0" t="n">
        <f aca="false">IF(AND(ISNUMBER($BW2761),ISNUMBER($BX2761)),MIN(1,MAX(0,($BX2761-2017+1)/($BX2761-$BW2761+1))),"")</f>
        <v>1</v>
      </c>
      <c r="Y2761" s="0" t="n">
        <f aca="false">IF(AND(ISNUMBER($BW2761),ISNUMBER($BX2761)),MIN(1,MAX(0,($BX2761-2018+1)/($BX2761-$BW2761+1))),"")</f>
        <v>1</v>
      </c>
      <c r="Z2761" s="0" t="n">
        <f aca="false">IF(AND(ISNUMBER($BW2761),ISNUMBER($BX2761)),MIN(1,MAX(0,($BX2761-2019+1)/($BX2761-$BW2761+1))),"")</f>
        <v>1</v>
      </c>
      <c r="AA2761" s="0" t="n">
        <f aca="false">IF(ISNUMBER($BX2761),IF($BX2761&gt;=2017,1,0),"")</f>
        <v>1</v>
      </c>
      <c r="AB2761" s="0" t="n">
        <f aca="false">IF(ISNUMBER($BX2761),IF($BX2761&gt;=2018,1,0),"")</f>
        <v>1</v>
      </c>
      <c r="AC2761" s="0" t="n">
        <f aca="false">IF(ISNUMBER($BX2761),IF($BX2761&gt;=2019,1,0),"")</f>
        <v>1</v>
      </c>
      <c r="AD2761" s="0" t="n">
        <f aca="false">IF($L2761&lt;&gt;"",IF($L2761&gt;2013,1,0),"")</f>
        <v>1</v>
      </c>
      <c r="AE2761" s="0" t="n">
        <f aca="false">IF($L2761&lt;&gt;"",1+IF($L2761&gt;2011,1,0)+IF($L2761&gt;2014,1,0),"")</f>
        <v>3</v>
      </c>
      <c r="AF2761" s="0" t="s">
        <v>747</v>
      </c>
      <c r="AG2761" s="0" t="s">
        <v>88</v>
      </c>
      <c r="AH2761" s="0" t="s">
        <v>89</v>
      </c>
      <c r="AI2761" s="0" t="s">
        <v>90</v>
      </c>
      <c r="AJ2761" s="0" t="s">
        <v>90</v>
      </c>
      <c r="AK2761" s="0" t="str">
        <f aca="false">IF(AND($CF2761&lt;&gt;"",IFERROR(INDEX(subsample_country_map!$B:$B,MATCH($CF2761,subsample_country_map!$A:$A,0)),"")&lt;&gt;""),INDEX(subsample_country_map!$B:$B,MATCH($CF2761,subsample_country_map!$A:$A,0)),INDEX(lookup!$AA:$AA,MATCH($A2761,lookup!$A:$A,0)))</f>
        <v>99_NCE</v>
      </c>
      <c r="AL2761" s="0" t="str">
        <f aca="false">IF(AND($CF2761&lt;&gt;"",IFERROR(INDEX(subsample_country_map!$C:$C,MATCH($CF2761,subsample_country_map!$A:$A,0)),"")&lt;&gt;""),INDEX(subsample_country_map!$C:$C,MATCH($CF2761,subsample_country_map!$A:$A,0)),INDEX(lookup!$AB:$AB,MATCH($A2761,lookup!$A:$A,0)))</f>
        <v>99_NCE</v>
      </c>
      <c r="AM2761" s="0" t="str">
        <f aca="false">IF(AND($CF2761&lt;&gt;"",IFERROR(INDEX(subsample_country_map!$D:$D,MATCH($CF2761,subsample_country_map!$A:$A,0)),"")&lt;&gt;""),INDEX(subsample_country_map!$D:$D,MATCH($CF2761,subsample_country_map!$A:$A,0)),INDEX(lookup!$AC:$AC,MATCH($A2761,lookup!$A:$A,0)))</f>
        <v>99_NCE</v>
      </c>
      <c r="AN2761" s="0" t="str">
        <f aca="false">IF(AND($CF2761&lt;&gt;"",IFERROR(INDEX(subsample_country_map!$E:$E,MATCH($CF2761,subsample_country_map!$A:$A,0)),"")&lt;&gt;""),INDEX(subsample_country_map!$E:$E,MATCH($CF2761,subsample_country_map!$A:$A,0)),INDEX(lookup!$AD:$AD,MATCH($A2761,lookup!$A:$A,0)))</f>
        <v>99_NCE</v>
      </c>
      <c r="AO2761" s="0" t="str">
        <f aca="false">INDEX(lookup!$Y:$Y,MATCH($A2761,lookup!$A:$A,0))</f>
        <v>0_published</v>
      </c>
      <c r="AP2761" s="0" t="str">
        <f aca="false">INDEX(lookup!$Z:$Z,MATCH($A2761,lookup!$A:$A,0))</f>
        <v>1_VHB high</v>
      </c>
      <c r="AQ2761" s="0" t="str">
        <f aca="false">INDEX(lookup!$W:$W,MATCH($A2761,lookup!$A:$A,0))</f>
        <v>1_fin/acc/econ</v>
      </c>
      <c r="AR2761" s="0" t="s">
        <v>8668</v>
      </c>
      <c r="AS2761" s="0" t="s">
        <v>2105</v>
      </c>
      <c r="BO2761" s="0" t="s">
        <v>769</v>
      </c>
      <c r="BP2761" s="0" t="s">
        <v>3393</v>
      </c>
      <c r="BQ2761" s="0" t="s">
        <v>2105</v>
      </c>
      <c r="BT2761" s="0" t="n">
        <v>0</v>
      </c>
      <c r="BV2761" s="0" t="n">
        <v>535</v>
      </c>
      <c r="BW2761" s="0" t="n">
        <v>2020</v>
      </c>
      <c r="BX2761" s="0" t="n">
        <v>2020</v>
      </c>
      <c r="BZ2761" s="0" t="n">
        <v>2020</v>
      </c>
      <c r="CA2761" s="0" t="n">
        <v>1</v>
      </c>
      <c r="CB2761" s="0" t="n">
        <v>1</v>
      </c>
      <c r="CC2761" s="0" t="n">
        <v>1</v>
      </c>
      <c r="CD2761" s="0" t="n">
        <v>-0.00159436075715182</v>
      </c>
      <c r="CE2761" s="0" t="n">
        <v>1</v>
      </c>
    </row>
    <row r="2762" customFormat="false" ht="15" hidden="false" customHeight="false" outlineLevel="0" collapsed="false">
      <c r="A2762" s="0" t="s">
        <v>3393</v>
      </c>
      <c r="B2762" s="0" t="n">
        <v>536</v>
      </c>
      <c r="C2762" s="0" t="n">
        <v>-0.0016415239488289</v>
      </c>
      <c r="D2762" s="0" t="n">
        <v>670</v>
      </c>
      <c r="E2762" s="0" t="n">
        <f aca="false">IF(ISNUMBER($BA2762),$BA2762,IF(AND(ISNUMBER($D2762),ISNUMBER($BW2762),ISNUMBER($BX2762)),$D2762*($BX2762-$BW2762+1),""))</f>
        <v>670</v>
      </c>
      <c r="F2762" s="0" t="s">
        <v>8663</v>
      </c>
      <c r="G2762" s="0" t="s">
        <v>8664</v>
      </c>
      <c r="H2762" s="0" t="s">
        <v>118</v>
      </c>
      <c r="I2762" s="0" t="s">
        <v>344</v>
      </c>
      <c r="J2762" s="0" t="n">
        <f aca="false">IF($BW2762&lt;&gt;"",$BW2762,"")</f>
        <v>2020</v>
      </c>
      <c r="K2762" s="0" t="n">
        <f aca="false">IF($BX2762&lt;&gt;"",$BX2762,"")</f>
        <v>2020</v>
      </c>
      <c r="L2762" s="0" t="n">
        <f aca="false">IF(AND(ISNUMBER($BW2762),ISNUMBER($BX2762)),($BW2762+$BX2762)/2,"")</f>
        <v>2020</v>
      </c>
      <c r="M2762" s="0" t="n">
        <f aca="false">IF($L2762&lt;&gt;"",$L2762,"")</f>
        <v>2020</v>
      </c>
      <c r="N2762" s="0" t="n">
        <f aca="false">IF(AND(ISNUMBER($BW2762),ISNUMBER($BX2762)),MIN(1,MAX(0,($BX2762-2016+1)/($BX2762-$BW2762+1))),"")</f>
        <v>1</v>
      </c>
      <c r="O2762" s="0" t="n">
        <f aca="false">IF(AND(ISNUMBER($BW2762),ISNUMBER($BX2762)),MIN(1,MAX(0,($BX2762-2017+1)/($BX2762-$BW2762+1))),"")</f>
        <v>1</v>
      </c>
      <c r="P2762" s="0" t="n">
        <f aca="false">IF(AND(ISNUMBER($BW2762),ISNUMBER($BX2762)),MIN(1,MAX(0,($BX2762-2018+1)/($BX2762-$BW2762+1))),"")</f>
        <v>1</v>
      </c>
      <c r="Q2762" s="0" t="n">
        <f aca="false">IF(AND(ISNUMBER($BW2762),ISNUMBER($BX2762)),MIN(1,MAX(0,($BX2762-2019+1)/($BX2762-$BW2762+1))),"")</f>
        <v>1</v>
      </c>
      <c r="R2762" s="0" t="n">
        <f aca="false">IF(AND(ISNUMBER($BW2762),ISNUMBER($BX2762)),MIN(1,MAX(0,($BX2762-2016+1)/($BX2762-$BW2762+1))),"")</f>
        <v>1</v>
      </c>
      <c r="S2762" s="0" t="n">
        <f aca="false">IF($L2762&lt;&gt;"",IF($L2762&gt;=2015.5,1,0),"")</f>
        <v>1</v>
      </c>
      <c r="T2762" s="0" t="n">
        <f aca="false">IF($L2762&lt;&gt;"",IF($L2762&gt;=2016,1,0),"")</f>
        <v>1</v>
      </c>
      <c r="U2762" s="0" t="n">
        <f aca="false">IF(ISNUMBER($BX2762),IF($BX2762&gt;=2016,1,0),"")</f>
        <v>1</v>
      </c>
      <c r="V2762" s="0" t="n">
        <f aca="false">IF(ISNUMBER($BW2762),IF($BW2762&gt;=2016,1,0),"")</f>
        <v>1</v>
      </c>
      <c r="W2762" s="0" t="str">
        <f aca="false">IF(AND(ISNUMBER($BW2762),ISNUMBER($BX2762)),IF($BW2762&gt;=2016,"post-only",IF($BX2762&lt;2016,"pre-only","mixed")),"")</f>
        <v>post-only</v>
      </c>
      <c r="X2762" s="0" t="n">
        <f aca="false">IF(AND(ISNUMBER($BW2762),ISNUMBER($BX2762)),MIN(1,MAX(0,($BX2762-2017+1)/($BX2762-$BW2762+1))),"")</f>
        <v>1</v>
      </c>
      <c r="Y2762" s="0" t="n">
        <f aca="false">IF(AND(ISNUMBER($BW2762),ISNUMBER($BX2762)),MIN(1,MAX(0,($BX2762-2018+1)/($BX2762-$BW2762+1))),"")</f>
        <v>1</v>
      </c>
      <c r="Z2762" s="0" t="n">
        <f aca="false">IF(AND(ISNUMBER($BW2762),ISNUMBER($BX2762)),MIN(1,MAX(0,($BX2762-2019+1)/($BX2762-$BW2762+1))),"")</f>
        <v>1</v>
      </c>
      <c r="AA2762" s="0" t="n">
        <f aca="false">IF(ISNUMBER($BX2762),IF($BX2762&gt;=2017,1,0),"")</f>
        <v>1</v>
      </c>
      <c r="AB2762" s="0" t="n">
        <f aca="false">IF(ISNUMBER($BX2762),IF($BX2762&gt;=2018,1,0),"")</f>
        <v>1</v>
      </c>
      <c r="AC2762" s="0" t="n">
        <f aca="false">IF(ISNUMBER($BX2762),IF($BX2762&gt;=2019,1,0),"")</f>
        <v>1</v>
      </c>
      <c r="AD2762" s="0" t="n">
        <f aca="false">IF($L2762&lt;&gt;"",IF($L2762&gt;2013,1,0),"")</f>
        <v>1</v>
      </c>
      <c r="AE2762" s="0" t="n">
        <f aca="false">IF($L2762&lt;&gt;"",1+IF($L2762&gt;2011,1,0)+IF($L2762&gt;2014,1,0),"")</f>
        <v>3</v>
      </c>
      <c r="AF2762" s="0" t="s">
        <v>747</v>
      </c>
      <c r="AG2762" s="0" t="s">
        <v>88</v>
      </c>
      <c r="AH2762" s="0" t="s">
        <v>89</v>
      </c>
      <c r="AI2762" s="0" t="s">
        <v>90</v>
      </c>
      <c r="AJ2762" s="0" t="s">
        <v>90</v>
      </c>
      <c r="AK2762" s="0" t="str">
        <f aca="false">IF(AND($CF2762&lt;&gt;"",IFERROR(INDEX(subsample_country_map!$B:$B,MATCH($CF2762,subsample_country_map!$A:$A,0)),"")&lt;&gt;""),INDEX(subsample_country_map!$B:$B,MATCH($CF2762,subsample_country_map!$A:$A,0)),INDEX(lookup!$AA:$AA,MATCH($A2762,lookup!$A:$A,0)))</f>
        <v>99_NCE</v>
      </c>
      <c r="AL2762" s="0" t="str">
        <f aca="false">IF(AND($CF2762&lt;&gt;"",IFERROR(INDEX(subsample_country_map!$C:$C,MATCH($CF2762,subsample_country_map!$A:$A,0)),"")&lt;&gt;""),INDEX(subsample_country_map!$C:$C,MATCH($CF2762,subsample_country_map!$A:$A,0)),INDEX(lookup!$AB:$AB,MATCH($A2762,lookup!$A:$A,0)))</f>
        <v>99_NCE</v>
      </c>
      <c r="AM2762" s="0" t="str">
        <f aca="false">IF(AND($CF2762&lt;&gt;"",IFERROR(INDEX(subsample_country_map!$D:$D,MATCH($CF2762,subsample_country_map!$A:$A,0)),"")&lt;&gt;""),INDEX(subsample_country_map!$D:$D,MATCH($CF2762,subsample_country_map!$A:$A,0)),INDEX(lookup!$AC:$AC,MATCH($A2762,lookup!$A:$A,0)))</f>
        <v>99_NCE</v>
      </c>
      <c r="AN2762" s="0" t="str">
        <f aca="false">IF(AND($CF2762&lt;&gt;"",IFERROR(INDEX(subsample_country_map!$E:$E,MATCH($CF2762,subsample_country_map!$A:$A,0)),"")&lt;&gt;""),INDEX(subsample_country_map!$E:$E,MATCH($CF2762,subsample_country_map!$A:$A,0)),INDEX(lookup!$AD:$AD,MATCH($A2762,lookup!$A:$A,0)))</f>
        <v>99_NCE</v>
      </c>
      <c r="AO2762" s="0" t="str">
        <f aca="false">INDEX(lookup!$Y:$Y,MATCH($A2762,lookup!$A:$A,0))</f>
        <v>0_published</v>
      </c>
      <c r="AP2762" s="0" t="str">
        <f aca="false">INDEX(lookup!$Z:$Z,MATCH($A2762,lookup!$A:$A,0))</f>
        <v>1_VHB high</v>
      </c>
      <c r="AQ2762" s="0" t="str">
        <f aca="false">INDEX(lookup!$W:$W,MATCH($A2762,lookup!$A:$A,0))</f>
        <v>1_fin/acc/econ</v>
      </c>
      <c r="AR2762" s="0" t="s">
        <v>8668</v>
      </c>
      <c r="AS2762" s="0" t="s">
        <v>2105</v>
      </c>
      <c r="BO2762" s="0" t="s">
        <v>769</v>
      </c>
      <c r="BP2762" s="0" t="s">
        <v>3393</v>
      </c>
      <c r="BQ2762" s="0" t="s">
        <v>2105</v>
      </c>
      <c r="BT2762" s="0" t="n">
        <v>0</v>
      </c>
      <c r="BV2762" s="0" t="n">
        <v>536</v>
      </c>
      <c r="BW2762" s="0" t="n">
        <v>2020</v>
      </c>
      <c r="BX2762" s="0" t="n">
        <v>2020</v>
      </c>
      <c r="BZ2762" s="0" t="n">
        <v>2020</v>
      </c>
      <c r="CA2762" s="0" t="n">
        <v>1</v>
      </c>
      <c r="CB2762" s="0" t="n">
        <v>1</v>
      </c>
      <c r="CC2762" s="0" t="n">
        <v>1</v>
      </c>
      <c r="CD2762" s="0" t="n">
        <v>-0.00164152542324857</v>
      </c>
      <c r="CE2762" s="0" t="n">
        <v>1</v>
      </c>
    </row>
    <row r="2763" customFormat="false" ht="15" hidden="false" customHeight="false" outlineLevel="0" collapsed="false">
      <c r="A2763" s="0" t="s">
        <v>3393</v>
      </c>
      <c r="B2763" s="0" t="n">
        <v>537</v>
      </c>
      <c r="C2763" s="0" t="n">
        <v>-0.00136438405242532</v>
      </c>
      <c r="D2763" s="0" t="n">
        <v>642</v>
      </c>
      <c r="E2763" s="0" t="n">
        <f aca="false">IF(ISNUMBER($BA2763),$BA2763,IF(AND(ISNUMBER($D2763),ISNUMBER($BW2763),ISNUMBER($BX2763)),$D2763*($BX2763-$BW2763+1),""))</f>
        <v>642</v>
      </c>
      <c r="F2763" s="0" t="s">
        <v>8663</v>
      </c>
      <c r="G2763" s="0" t="s">
        <v>8664</v>
      </c>
      <c r="H2763" s="0" t="s">
        <v>118</v>
      </c>
      <c r="I2763" s="0" t="s">
        <v>344</v>
      </c>
      <c r="J2763" s="0" t="n">
        <f aca="false">IF($BW2763&lt;&gt;"",$BW2763,"")</f>
        <v>2020</v>
      </c>
      <c r="K2763" s="0" t="n">
        <f aca="false">IF($BX2763&lt;&gt;"",$BX2763,"")</f>
        <v>2020</v>
      </c>
      <c r="L2763" s="0" t="n">
        <f aca="false">IF(AND(ISNUMBER($BW2763),ISNUMBER($BX2763)),($BW2763+$BX2763)/2,"")</f>
        <v>2020</v>
      </c>
      <c r="M2763" s="0" t="n">
        <f aca="false">IF($L2763&lt;&gt;"",$L2763,"")</f>
        <v>2020</v>
      </c>
      <c r="N2763" s="0" t="n">
        <f aca="false">IF(AND(ISNUMBER($BW2763),ISNUMBER($BX2763)),MIN(1,MAX(0,($BX2763-2016+1)/($BX2763-$BW2763+1))),"")</f>
        <v>1</v>
      </c>
      <c r="O2763" s="0" t="n">
        <f aca="false">IF(AND(ISNUMBER($BW2763),ISNUMBER($BX2763)),MIN(1,MAX(0,($BX2763-2017+1)/($BX2763-$BW2763+1))),"")</f>
        <v>1</v>
      </c>
      <c r="P2763" s="0" t="n">
        <f aca="false">IF(AND(ISNUMBER($BW2763),ISNUMBER($BX2763)),MIN(1,MAX(0,($BX2763-2018+1)/($BX2763-$BW2763+1))),"")</f>
        <v>1</v>
      </c>
      <c r="Q2763" s="0" t="n">
        <f aca="false">IF(AND(ISNUMBER($BW2763),ISNUMBER($BX2763)),MIN(1,MAX(0,($BX2763-2019+1)/($BX2763-$BW2763+1))),"")</f>
        <v>1</v>
      </c>
      <c r="R2763" s="0" t="n">
        <f aca="false">IF(AND(ISNUMBER($BW2763),ISNUMBER($BX2763)),MIN(1,MAX(0,($BX2763-2016+1)/($BX2763-$BW2763+1))),"")</f>
        <v>1</v>
      </c>
      <c r="S2763" s="0" t="n">
        <f aca="false">IF($L2763&lt;&gt;"",IF($L2763&gt;=2015.5,1,0),"")</f>
        <v>1</v>
      </c>
      <c r="T2763" s="0" t="n">
        <f aca="false">IF($L2763&lt;&gt;"",IF($L2763&gt;=2016,1,0),"")</f>
        <v>1</v>
      </c>
      <c r="U2763" s="0" t="n">
        <f aca="false">IF(ISNUMBER($BX2763),IF($BX2763&gt;=2016,1,0),"")</f>
        <v>1</v>
      </c>
      <c r="V2763" s="0" t="n">
        <f aca="false">IF(ISNUMBER($BW2763),IF($BW2763&gt;=2016,1,0),"")</f>
        <v>1</v>
      </c>
      <c r="W2763" s="0" t="str">
        <f aca="false">IF(AND(ISNUMBER($BW2763),ISNUMBER($BX2763)),IF($BW2763&gt;=2016,"post-only",IF($BX2763&lt;2016,"pre-only","mixed")),"")</f>
        <v>post-only</v>
      </c>
      <c r="X2763" s="0" t="n">
        <f aca="false">IF(AND(ISNUMBER($BW2763),ISNUMBER($BX2763)),MIN(1,MAX(0,($BX2763-2017+1)/($BX2763-$BW2763+1))),"")</f>
        <v>1</v>
      </c>
      <c r="Y2763" s="0" t="n">
        <f aca="false">IF(AND(ISNUMBER($BW2763),ISNUMBER($BX2763)),MIN(1,MAX(0,($BX2763-2018+1)/($BX2763-$BW2763+1))),"")</f>
        <v>1</v>
      </c>
      <c r="Z2763" s="0" t="n">
        <f aca="false">IF(AND(ISNUMBER($BW2763),ISNUMBER($BX2763)),MIN(1,MAX(0,($BX2763-2019+1)/($BX2763-$BW2763+1))),"")</f>
        <v>1</v>
      </c>
      <c r="AA2763" s="0" t="n">
        <f aca="false">IF(ISNUMBER($BX2763),IF($BX2763&gt;=2017,1,0),"")</f>
        <v>1</v>
      </c>
      <c r="AB2763" s="0" t="n">
        <f aca="false">IF(ISNUMBER($BX2763),IF($BX2763&gt;=2018,1,0),"")</f>
        <v>1</v>
      </c>
      <c r="AC2763" s="0" t="n">
        <f aca="false">IF(ISNUMBER($BX2763),IF($BX2763&gt;=2019,1,0),"")</f>
        <v>1</v>
      </c>
      <c r="AD2763" s="0" t="n">
        <f aca="false">IF($L2763&lt;&gt;"",IF($L2763&gt;2013,1,0),"")</f>
        <v>1</v>
      </c>
      <c r="AE2763" s="0" t="n">
        <f aca="false">IF($L2763&lt;&gt;"",1+IF($L2763&gt;2011,1,0)+IF($L2763&gt;2014,1,0),"")</f>
        <v>3</v>
      </c>
      <c r="AF2763" s="0" t="s">
        <v>747</v>
      </c>
      <c r="AG2763" s="0" t="s">
        <v>88</v>
      </c>
      <c r="AH2763" s="0" t="s">
        <v>89</v>
      </c>
      <c r="AI2763" s="0" t="s">
        <v>90</v>
      </c>
      <c r="AJ2763" s="0" t="s">
        <v>90</v>
      </c>
      <c r="AK2763" s="0" t="str">
        <f aca="false">IF(AND($CF2763&lt;&gt;"",IFERROR(INDEX(subsample_country_map!$B:$B,MATCH($CF2763,subsample_country_map!$A:$A,0)),"")&lt;&gt;""),INDEX(subsample_country_map!$B:$B,MATCH($CF2763,subsample_country_map!$A:$A,0)),INDEX(lookup!$AA:$AA,MATCH($A2763,lookup!$A:$A,0)))</f>
        <v>99_NCE</v>
      </c>
      <c r="AL2763" s="0" t="str">
        <f aca="false">IF(AND($CF2763&lt;&gt;"",IFERROR(INDEX(subsample_country_map!$C:$C,MATCH($CF2763,subsample_country_map!$A:$A,0)),"")&lt;&gt;""),INDEX(subsample_country_map!$C:$C,MATCH($CF2763,subsample_country_map!$A:$A,0)),INDEX(lookup!$AB:$AB,MATCH($A2763,lookup!$A:$A,0)))</f>
        <v>99_NCE</v>
      </c>
      <c r="AM2763" s="0" t="str">
        <f aca="false">IF(AND($CF2763&lt;&gt;"",IFERROR(INDEX(subsample_country_map!$D:$D,MATCH($CF2763,subsample_country_map!$A:$A,0)),"")&lt;&gt;""),INDEX(subsample_country_map!$D:$D,MATCH($CF2763,subsample_country_map!$A:$A,0)),INDEX(lookup!$AC:$AC,MATCH($A2763,lookup!$A:$A,0)))</f>
        <v>99_NCE</v>
      </c>
      <c r="AN2763" s="0" t="str">
        <f aca="false">IF(AND($CF2763&lt;&gt;"",IFERROR(INDEX(subsample_country_map!$E:$E,MATCH($CF2763,subsample_country_map!$A:$A,0)),"")&lt;&gt;""),INDEX(subsample_country_map!$E:$E,MATCH($CF2763,subsample_country_map!$A:$A,0)),INDEX(lookup!$AD:$AD,MATCH($A2763,lookup!$A:$A,0)))</f>
        <v>99_NCE</v>
      </c>
      <c r="AO2763" s="0" t="str">
        <f aca="false">INDEX(lookup!$Y:$Y,MATCH($A2763,lookup!$A:$A,0))</f>
        <v>0_published</v>
      </c>
      <c r="AP2763" s="0" t="str">
        <f aca="false">INDEX(lookup!$Z:$Z,MATCH($A2763,lookup!$A:$A,0))</f>
        <v>1_VHB high</v>
      </c>
      <c r="AQ2763" s="0" t="str">
        <f aca="false">INDEX(lookup!$W:$W,MATCH($A2763,lookup!$A:$A,0))</f>
        <v>1_fin/acc/econ</v>
      </c>
      <c r="AR2763" s="0" t="s">
        <v>8668</v>
      </c>
      <c r="AS2763" s="0" t="s">
        <v>2105</v>
      </c>
      <c r="BO2763" s="0" t="s">
        <v>769</v>
      </c>
      <c r="BP2763" s="0" t="s">
        <v>3393</v>
      </c>
      <c r="BQ2763" s="0" t="s">
        <v>2105</v>
      </c>
      <c r="BT2763" s="0" t="n">
        <v>0</v>
      </c>
      <c r="BV2763" s="0" t="n">
        <v>537</v>
      </c>
      <c r="BW2763" s="0" t="n">
        <v>2020</v>
      </c>
      <c r="BX2763" s="0" t="n">
        <v>2020</v>
      </c>
      <c r="BZ2763" s="0" t="n">
        <v>2020</v>
      </c>
      <c r="CA2763" s="0" t="n">
        <v>1</v>
      </c>
      <c r="CB2763" s="0" t="n">
        <v>1</v>
      </c>
      <c r="CC2763" s="0" t="n">
        <v>1</v>
      </c>
      <c r="CD2763" s="0" t="n">
        <v>-0.00136438489904651</v>
      </c>
      <c r="CE2763" s="0" t="n">
        <v>1</v>
      </c>
    </row>
    <row r="2764" customFormat="false" ht="15" hidden="false" customHeight="false" outlineLevel="0" collapsed="false">
      <c r="A2764" s="0" t="s">
        <v>3393</v>
      </c>
      <c r="B2764" s="0" t="n">
        <v>538</v>
      </c>
      <c r="C2764" s="0" t="n">
        <v>-0.00130135046719906</v>
      </c>
      <c r="D2764" s="0" t="n">
        <v>642</v>
      </c>
      <c r="E2764" s="0" t="n">
        <f aca="false">IF(ISNUMBER($BA2764),$BA2764,IF(AND(ISNUMBER($D2764),ISNUMBER($BW2764),ISNUMBER($BX2764)),$D2764*($BX2764-$BW2764+1),""))</f>
        <v>642</v>
      </c>
      <c r="F2764" s="0" t="s">
        <v>8663</v>
      </c>
      <c r="G2764" s="0" t="s">
        <v>8664</v>
      </c>
      <c r="H2764" s="0" t="s">
        <v>118</v>
      </c>
      <c r="I2764" s="0" t="s">
        <v>344</v>
      </c>
      <c r="J2764" s="0" t="n">
        <f aca="false">IF($BW2764&lt;&gt;"",$BW2764,"")</f>
        <v>2020</v>
      </c>
      <c r="K2764" s="0" t="n">
        <f aca="false">IF($BX2764&lt;&gt;"",$BX2764,"")</f>
        <v>2020</v>
      </c>
      <c r="L2764" s="0" t="n">
        <f aca="false">IF(AND(ISNUMBER($BW2764),ISNUMBER($BX2764)),($BW2764+$BX2764)/2,"")</f>
        <v>2020</v>
      </c>
      <c r="M2764" s="0" t="n">
        <f aca="false">IF($L2764&lt;&gt;"",$L2764,"")</f>
        <v>2020</v>
      </c>
      <c r="N2764" s="0" t="n">
        <f aca="false">IF(AND(ISNUMBER($BW2764),ISNUMBER($BX2764)),MIN(1,MAX(0,($BX2764-2016+1)/($BX2764-$BW2764+1))),"")</f>
        <v>1</v>
      </c>
      <c r="O2764" s="0" t="n">
        <f aca="false">IF(AND(ISNUMBER($BW2764),ISNUMBER($BX2764)),MIN(1,MAX(0,($BX2764-2017+1)/($BX2764-$BW2764+1))),"")</f>
        <v>1</v>
      </c>
      <c r="P2764" s="0" t="n">
        <f aca="false">IF(AND(ISNUMBER($BW2764),ISNUMBER($BX2764)),MIN(1,MAX(0,($BX2764-2018+1)/($BX2764-$BW2764+1))),"")</f>
        <v>1</v>
      </c>
      <c r="Q2764" s="0" t="n">
        <f aca="false">IF(AND(ISNUMBER($BW2764),ISNUMBER($BX2764)),MIN(1,MAX(0,($BX2764-2019+1)/($BX2764-$BW2764+1))),"")</f>
        <v>1</v>
      </c>
      <c r="R2764" s="0" t="n">
        <f aca="false">IF(AND(ISNUMBER($BW2764),ISNUMBER($BX2764)),MIN(1,MAX(0,($BX2764-2016+1)/($BX2764-$BW2764+1))),"")</f>
        <v>1</v>
      </c>
      <c r="S2764" s="0" t="n">
        <f aca="false">IF($L2764&lt;&gt;"",IF($L2764&gt;=2015.5,1,0),"")</f>
        <v>1</v>
      </c>
      <c r="T2764" s="0" t="n">
        <f aca="false">IF($L2764&lt;&gt;"",IF($L2764&gt;=2016,1,0),"")</f>
        <v>1</v>
      </c>
      <c r="U2764" s="0" t="n">
        <f aca="false">IF(ISNUMBER($BX2764),IF($BX2764&gt;=2016,1,0),"")</f>
        <v>1</v>
      </c>
      <c r="V2764" s="0" t="n">
        <f aca="false">IF(ISNUMBER($BW2764),IF($BW2764&gt;=2016,1,0),"")</f>
        <v>1</v>
      </c>
      <c r="W2764" s="0" t="str">
        <f aca="false">IF(AND(ISNUMBER($BW2764),ISNUMBER($BX2764)),IF($BW2764&gt;=2016,"post-only",IF($BX2764&lt;2016,"pre-only","mixed")),"")</f>
        <v>post-only</v>
      </c>
      <c r="X2764" s="0" t="n">
        <f aca="false">IF(AND(ISNUMBER($BW2764),ISNUMBER($BX2764)),MIN(1,MAX(0,($BX2764-2017+1)/($BX2764-$BW2764+1))),"")</f>
        <v>1</v>
      </c>
      <c r="Y2764" s="0" t="n">
        <f aca="false">IF(AND(ISNUMBER($BW2764),ISNUMBER($BX2764)),MIN(1,MAX(0,($BX2764-2018+1)/($BX2764-$BW2764+1))),"")</f>
        <v>1</v>
      </c>
      <c r="Z2764" s="0" t="n">
        <f aca="false">IF(AND(ISNUMBER($BW2764),ISNUMBER($BX2764)),MIN(1,MAX(0,($BX2764-2019+1)/($BX2764-$BW2764+1))),"")</f>
        <v>1</v>
      </c>
      <c r="AA2764" s="0" t="n">
        <f aca="false">IF(ISNUMBER($BX2764),IF($BX2764&gt;=2017,1,0),"")</f>
        <v>1</v>
      </c>
      <c r="AB2764" s="0" t="n">
        <f aca="false">IF(ISNUMBER($BX2764),IF($BX2764&gt;=2018,1,0),"")</f>
        <v>1</v>
      </c>
      <c r="AC2764" s="0" t="n">
        <f aca="false">IF(ISNUMBER($BX2764),IF($BX2764&gt;=2019,1,0),"")</f>
        <v>1</v>
      </c>
      <c r="AD2764" s="0" t="n">
        <f aca="false">IF($L2764&lt;&gt;"",IF($L2764&gt;2013,1,0),"")</f>
        <v>1</v>
      </c>
      <c r="AE2764" s="0" t="n">
        <f aca="false">IF($L2764&lt;&gt;"",1+IF($L2764&gt;2011,1,0)+IF($L2764&gt;2014,1,0),"")</f>
        <v>3</v>
      </c>
      <c r="AF2764" s="0" t="s">
        <v>747</v>
      </c>
      <c r="AG2764" s="0" t="s">
        <v>88</v>
      </c>
      <c r="AH2764" s="0" t="s">
        <v>89</v>
      </c>
      <c r="AI2764" s="0" t="s">
        <v>90</v>
      </c>
      <c r="AJ2764" s="0" t="s">
        <v>90</v>
      </c>
      <c r="AK2764" s="0" t="str">
        <f aca="false">IF(AND($CF2764&lt;&gt;"",IFERROR(INDEX(subsample_country_map!$B:$B,MATCH($CF2764,subsample_country_map!$A:$A,0)),"")&lt;&gt;""),INDEX(subsample_country_map!$B:$B,MATCH($CF2764,subsample_country_map!$A:$A,0)),INDEX(lookup!$AA:$AA,MATCH($A2764,lookup!$A:$A,0)))</f>
        <v>99_NCE</v>
      </c>
      <c r="AL2764" s="0" t="str">
        <f aca="false">IF(AND($CF2764&lt;&gt;"",IFERROR(INDEX(subsample_country_map!$C:$C,MATCH($CF2764,subsample_country_map!$A:$A,0)),"")&lt;&gt;""),INDEX(subsample_country_map!$C:$C,MATCH($CF2764,subsample_country_map!$A:$A,0)),INDEX(lookup!$AB:$AB,MATCH($A2764,lookup!$A:$A,0)))</f>
        <v>99_NCE</v>
      </c>
      <c r="AM2764" s="0" t="str">
        <f aca="false">IF(AND($CF2764&lt;&gt;"",IFERROR(INDEX(subsample_country_map!$D:$D,MATCH($CF2764,subsample_country_map!$A:$A,0)),"")&lt;&gt;""),INDEX(subsample_country_map!$D:$D,MATCH($CF2764,subsample_country_map!$A:$A,0)),INDEX(lookup!$AC:$AC,MATCH($A2764,lookup!$A:$A,0)))</f>
        <v>99_NCE</v>
      </c>
      <c r="AN2764" s="0" t="str">
        <f aca="false">IF(AND($CF2764&lt;&gt;"",IFERROR(INDEX(subsample_country_map!$E:$E,MATCH($CF2764,subsample_country_map!$A:$A,0)),"")&lt;&gt;""),INDEX(subsample_country_map!$E:$E,MATCH($CF2764,subsample_country_map!$A:$A,0)),INDEX(lookup!$AD:$AD,MATCH($A2764,lookup!$A:$A,0)))</f>
        <v>99_NCE</v>
      </c>
      <c r="AO2764" s="0" t="str">
        <f aca="false">INDEX(lookup!$Y:$Y,MATCH($A2764,lookup!$A:$A,0))</f>
        <v>0_published</v>
      </c>
      <c r="AP2764" s="0" t="str">
        <f aca="false">INDEX(lookup!$Z:$Z,MATCH($A2764,lookup!$A:$A,0))</f>
        <v>1_VHB high</v>
      </c>
      <c r="AQ2764" s="0" t="str">
        <f aca="false">INDEX(lookup!$W:$W,MATCH($A2764,lookup!$A:$A,0))</f>
        <v>1_fin/acc/econ</v>
      </c>
      <c r="AR2764" s="0" t="s">
        <v>8668</v>
      </c>
      <c r="AS2764" s="0" t="s">
        <v>2105</v>
      </c>
      <c r="BO2764" s="0" t="s">
        <v>769</v>
      </c>
      <c r="BP2764" s="0" t="s">
        <v>3393</v>
      </c>
      <c r="BQ2764" s="0" t="s">
        <v>2105</v>
      </c>
      <c r="BT2764" s="0" t="n">
        <v>0</v>
      </c>
      <c r="BV2764" s="0" t="n">
        <v>538</v>
      </c>
      <c r="BW2764" s="0" t="n">
        <v>2020</v>
      </c>
      <c r="BX2764" s="0" t="n">
        <v>2020</v>
      </c>
      <c r="BZ2764" s="0" t="n">
        <v>2020</v>
      </c>
      <c r="CA2764" s="0" t="n">
        <v>1</v>
      </c>
      <c r="CB2764" s="0" t="n">
        <v>1</v>
      </c>
      <c r="CC2764" s="0" t="n">
        <v>1</v>
      </c>
      <c r="CD2764" s="0" t="n">
        <v>-0.0013013512018178</v>
      </c>
      <c r="CE2764" s="0" t="n">
        <v>1</v>
      </c>
    </row>
    <row r="2765" customFormat="false" ht="15" hidden="false" customHeight="false" outlineLevel="0" collapsed="false">
      <c r="A2765" s="0" t="s">
        <v>3393</v>
      </c>
      <c r="B2765" s="0" t="n">
        <v>539</v>
      </c>
      <c r="C2765" s="0" t="n">
        <v>-0.000887057848774984</v>
      </c>
      <c r="D2765" s="0" t="n">
        <v>670</v>
      </c>
      <c r="E2765" s="0" t="n">
        <f aca="false">IF(ISNUMBER($BA2765),$BA2765,IF(AND(ISNUMBER($D2765),ISNUMBER($BW2765),ISNUMBER($BX2765)),$D2765*($BX2765-$BW2765+1),""))</f>
        <v>670</v>
      </c>
      <c r="F2765" s="0" t="s">
        <v>8663</v>
      </c>
      <c r="G2765" s="0" t="s">
        <v>8664</v>
      </c>
      <c r="H2765" s="0" t="s">
        <v>118</v>
      </c>
      <c r="I2765" s="0" t="s">
        <v>344</v>
      </c>
      <c r="J2765" s="0" t="n">
        <f aca="false">IF($BW2765&lt;&gt;"",$BW2765,"")</f>
        <v>2020</v>
      </c>
      <c r="K2765" s="0" t="n">
        <f aca="false">IF($BX2765&lt;&gt;"",$BX2765,"")</f>
        <v>2020</v>
      </c>
      <c r="L2765" s="0" t="n">
        <f aca="false">IF(AND(ISNUMBER($BW2765),ISNUMBER($BX2765)),($BW2765+$BX2765)/2,"")</f>
        <v>2020</v>
      </c>
      <c r="M2765" s="0" t="n">
        <f aca="false">IF($L2765&lt;&gt;"",$L2765,"")</f>
        <v>2020</v>
      </c>
      <c r="N2765" s="0" t="n">
        <f aca="false">IF(AND(ISNUMBER($BW2765),ISNUMBER($BX2765)),MIN(1,MAX(0,($BX2765-2016+1)/($BX2765-$BW2765+1))),"")</f>
        <v>1</v>
      </c>
      <c r="O2765" s="0" t="n">
        <f aca="false">IF(AND(ISNUMBER($BW2765),ISNUMBER($BX2765)),MIN(1,MAX(0,($BX2765-2017+1)/($BX2765-$BW2765+1))),"")</f>
        <v>1</v>
      </c>
      <c r="P2765" s="0" t="n">
        <f aca="false">IF(AND(ISNUMBER($BW2765),ISNUMBER($BX2765)),MIN(1,MAX(0,($BX2765-2018+1)/($BX2765-$BW2765+1))),"")</f>
        <v>1</v>
      </c>
      <c r="Q2765" s="0" t="n">
        <f aca="false">IF(AND(ISNUMBER($BW2765),ISNUMBER($BX2765)),MIN(1,MAX(0,($BX2765-2019+1)/($BX2765-$BW2765+1))),"")</f>
        <v>1</v>
      </c>
      <c r="R2765" s="0" t="n">
        <f aca="false">IF(AND(ISNUMBER($BW2765),ISNUMBER($BX2765)),MIN(1,MAX(0,($BX2765-2016+1)/($BX2765-$BW2765+1))),"")</f>
        <v>1</v>
      </c>
      <c r="S2765" s="0" t="n">
        <f aca="false">IF($L2765&lt;&gt;"",IF($L2765&gt;=2015.5,1,0),"")</f>
        <v>1</v>
      </c>
      <c r="T2765" s="0" t="n">
        <f aca="false">IF($L2765&lt;&gt;"",IF($L2765&gt;=2016,1,0),"")</f>
        <v>1</v>
      </c>
      <c r="U2765" s="0" t="n">
        <f aca="false">IF(ISNUMBER($BX2765),IF($BX2765&gt;=2016,1,0),"")</f>
        <v>1</v>
      </c>
      <c r="V2765" s="0" t="n">
        <f aca="false">IF(ISNUMBER($BW2765),IF($BW2765&gt;=2016,1,0),"")</f>
        <v>1</v>
      </c>
      <c r="W2765" s="0" t="str">
        <f aca="false">IF(AND(ISNUMBER($BW2765),ISNUMBER($BX2765)),IF($BW2765&gt;=2016,"post-only",IF($BX2765&lt;2016,"pre-only","mixed")),"")</f>
        <v>post-only</v>
      </c>
      <c r="X2765" s="0" t="n">
        <f aca="false">IF(AND(ISNUMBER($BW2765),ISNUMBER($BX2765)),MIN(1,MAX(0,($BX2765-2017+1)/($BX2765-$BW2765+1))),"")</f>
        <v>1</v>
      </c>
      <c r="Y2765" s="0" t="n">
        <f aca="false">IF(AND(ISNUMBER($BW2765),ISNUMBER($BX2765)),MIN(1,MAX(0,($BX2765-2018+1)/($BX2765-$BW2765+1))),"")</f>
        <v>1</v>
      </c>
      <c r="Z2765" s="0" t="n">
        <f aca="false">IF(AND(ISNUMBER($BW2765),ISNUMBER($BX2765)),MIN(1,MAX(0,($BX2765-2019+1)/($BX2765-$BW2765+1))),"")</f>
        <v>1</v>
      </c>
      <c r="AA2765" s="0" t="n">
        <f aca="false">IF(ISNUMBER($BX2765),IF($BX2765&gt;=2017,1,0),"")</f>
        <v>1</v>
      </c>
      <c r="AB2765" s="0" t="n">
        <f aca="false">IF(ISNUMBER($BX2765),IF($BX2765&gt;=2018,1,0),"")</f>
        <v>1</v>
      </c>
      <c r="AC2765" s="0" t="n">
        <f aca="false">IF(ISNUMBER($BX2765),IF($BX2765&gt;=2019,1,0),"")</f>
        <v>1</v>
      </c>
      <c r="AD2765" s="0" t="n">
        <f aca="false">IF($L2765&lt;&gt;"",IF($L2765&gt;2013,1,0),"")</f>
        <v>1</v>
      </c>
      <c r="AE2765" s="0" t="n">
        <f aca="false">IF($L2765&lt;&gt;"",1+IF($L2765&gt;2011,1,0)+IF($L2765&gt;2014,1,0),"")</f>
        <v>3</v>
      </c>
      <c r="AF2765" s="0" t="s">
        <v>747</v>
      </c>
      <c r="AG2765" s="0" t="s">
        <v>88</v>
      </c>
      <c r="AH2765" s="0" t="s">
        <v>89</v>
      </c>
      <c r="AI2765" s="0" t="s">
        <v>90</v>
      </c>
      <c r="AJ2765" s="0" t="s">
        <v>90</v>
      </c>
      <c r="AK2765" s="0" t="str">
        <f aca="false">IF(AND($CF2765&lt;&gt;"",IFERROR(INDEX(subsample_country_map!$B:$B,MATCH($CF2765,subsample_country_map!$A:$A,0)),"")&lt;&gt;""),INDEX(subsample_country_map!$B:$B,MATCH($CF2765,subsample_country_map!$A:$A,0)),INDEX(lookup!$AA:$AA,MATCH($A2765,lookup!$A:$A,0)))</f>
        <v>99_NCE</v>
      </c>
      <c r="AL2765" s="0" t="str">
        <f aca="false">IF(AND($CF2765&lt;&gt;"",IFERROR(INDEX(subsample_country_map!$C:$C,MATCH($CF2765,subsample_country_map!$A:$A,0)),"")&lt;&gt;""),INDEX(subsample_country_map!$C:$C,MATCH($CF2765,subsample_country_map!$A:$A,0)),INDEX(lookup!$AB:$AB,MATCH($A2765,lookup!$A:$A,0)))</f>
        <v>99_NCE</v>
      </c>
      <c r="AM2765" s="0" t="str">
        <f aca="false">IF(AND($CF2765&lt;&gt;"",IFERROR(INDEX(subsample_country_map!$D:$D,MATCH($CF2765,subsample_country_map!$A:$A,0)),"")&lt;&gt;""),INDEX(subsample_country_map!$D:$D,MATCH($CF2765,subsample_country_map!$A:$A,0)),INDEX(lookup!$AC:$AC,MATCH($A2765,lookup!$A:$A,0)))</f>
        <v>99_NCE</v>
      </c>
      <c r="AN2765" s="0" t="str">
        <f aca="false">IF(AND($CF2765&lt;&gt;"",IFERROR(INDEX(subsample_country_map!$E:$E,MATCH($CF2765,subsample_country_map!$A:$A,0)),"")&lt;&gt;""),INDEX(subsample_country_map!$E:$E,MATCH($CF2765,subsample_country_map!$A:$A,0)),INDEX(lookup!$AD:$AD,MATCH($A2765,lookup!$A:$A,0)))</f>
        <v>99_NCE</v>
      </c>
      <c r="AO2765" s="0" t="str">
        <f aca="false">INDEX(lookup!$Y:$Y,MATCH($A2765,lookup!$A:$A,0))</f>
        <v>0_published</v>
      </c>
      <c r="AP2765" s="0" t="str">
        <f aca="false">INDEX(lookup!$Z:$Z,MATCH($A2765,lookup!$A:$A,0))</f>
        <v>1_VHB high</v>
      </c>
      <c r="AQ2765" s="0" t="str">
        <f aca="false">INDEX(lookup!$W:$W,MATCH($A2765,lookup!$A:$A,0))</f>
        <v>1_fin/acc/econ</v>
      </c>
      <c r="AR2765" s="0" t="s">
        <v>8668</v>
      </c>
      <c r="AS2765" s="0" t="s">
        <v>2105</v>
      </c>
      <c r="BO2765" s="0" t="s">
        <v>769</v>
      </c>
      <c r="BP2765" s="0" t="s">
        <v>3393</v>
      </c>
      <c r="BQ2765" s="0" t="s">
        <v>2105</v>
      </c>
      <c r="BT2765" s="0" t="n">
        <v>0</v>
      </c>
      <c r="BV2765" s="0" t="n">
        <v>539</v>
      </c>
      <c r="BW2765" s="0" t="n">
        <v>2020</v>
      </c>
      <c r="BX2765" s="0" t="n">
        <v>2020</v>
      </c>
      <c r="BZ2765" s="0" t="n">
        <v>2020</v>
      </c>
      <c r="CA2765" s="0" t="n">
        <v>1</v>
      </c>
      <c r="CB2765" s="0" t="n">
        <v>1</v>
      </c>
      <c r="CC2765" s="0" t="n">
        <v>1</v>
      </c>
      <c r="CD2765" s="0" t="n">
        <v>-0.000887058081441978</v>
      </c>
      <c r="CE2765" s="0" t="n">
        <v>1</v>
      </c>
    </row>
    <row r="2766" customFormat="false" ht="15" hidden="false" customHeight="false" outlineLevel="0" collapsed="false">
      <c r="A2766" s="0" t="s">
        <v>3393</v>
      </c>
      <c r="B2766" s="0" t="n">
        <v>540</v>
      </c>
      <c r="C2766" s="0" t="n">
        <v>-0.000962886203045526</v>
      </c>
      <c r="D2766" s="0" t="n">
        <v>670</v>
      </c>
      <c r="E2766" s="0" t="n">
        <f aca="false">IF(ISNUMBER($BA2766),$BA2766,IF(AND(ISNUMBER($D2766),ISNUMBER($BW2766),ISNUMBER($BX2766)),$D2766*($BX2766-$BW2766+1),""))</f>
        <v>670</v>
      </c>
      <c r="F2766" s="0" t="s">
        <v>8663</v>
      </c>
      <c r="G2766" s="0" t="s">
        <v>8664</v>
      </c>
      <c r="H2766" s="0" t="s">
        <v>118</v>
      </c>
      <c r="I2766" s="0" t="s">
        <v>344</v>
      </c>
      <c r="J2766" s="0" t="n">
        <f aca="false">IF($BW2766&lt;&gt;"",$BW2766,"")</f>
        <v>2020</v>
      </c>
      <c r="K2766" s="0" t="n">
        <f aca="false">IF($BX2766&lt;&gt;"",$BX2766,"")</f>
        <v>2020</v>
      </c>
      <c r="L2766" s="0" t="n">
        <f aca="false">IF(AND(ISNUMBER($BW2766),ISNUMBER($BX2766)),($BW2766+$BX2766)/2,"")</f>
        <v>2020</v>
      </c>
      <c r="M2766" s="0" t="n">
        <f aca="false">IF($L2766&lt;&gt;"",$L2766,"")</f>
        <v>2020</v>
      </c>
      <c r="N2766" s="0" t="n">
        <f aca="false">IF(AND(ISNUMBER($BW2766),ISNUMBER($BX2766)),MIN(1,MAX(0,($BX2766-2016+1)/($BX2766-$BW2766+1))),"")</f>
        <v>1</v>
      </c>
      <c r="O2766" s="0" t="n">
        <f aca="false">IF(AND(ISNUMBER($BW2766),ISNUMBER($BX2766)),MIN(1,MAX(0,($BX2766-2017+1)/($BX2766-$BW2766+1))),"")</f>
        <v>1</v>
      </c>
      <c r="P2766" s="0" t="n">
        <f aca="false">IF(AND(ISNUMBER($BW2766),ISNUMBER($BX2766)),MIN(1,MAX(0,($BX2766-2018+1)/($BX2766-$BW2766+1))),"")</f>
        <v>1</v>
      </c>
      <c r="Q2766" s="0" t="n">
        <f aca="false">IF(AND(ISNUMBER($BW2766),ISNUMBER($BX2766)),MIN(1,MAX(0,($BX2766-2019+1)/($BX2766-$BW2766+1))),"")</f>
        <v>1</v>
      </c>
      <c r="R2766" s="0" t="n">
        <f aca="false">IF(AND(ISNUMBER($BW2766),ISNUMBER($BX2766)),MIN(1,MAX(0,($BX2766-2016+1)/($BX2766-$BW2766+1))),"")</f>
        <v>1</v>
      </c>
      <c r="S2766" s="0" t="n">
        <f aca="false">IF($L2766&lt;&gt;"",IF($L2766&gt;=2015.5,1,0),"")</f>
        <v>1</v>
      </c>
      <c r="T2766" s="0" t="n">
        <f aca="false">IF($L2766&lt;&gt;"",IF($L2766&gt;=2016,1,0),"")</f>
        <v>1</v>
      </c>
      <c r="U2766" s="0" t="n">
        <f aca="false">IF(ISNUMBER($BX2766),IF($BX2766&gt;=2016,1,0),"")</f>
        <v>1</v>
      </c>
      <c r="V2766" s="0" t="n">
        <f aca="false">IF(ISNUMBER($BW2766),IF($BW2766&gt;=2016,1,0),"")</f>
        <v>1</v>
      </c>
      <c r="W2766" s="0" t="str">
        <f aca="false">IF(AND(ISNUMBER($BW2766),ISNUMBER($BX2766)),IF($BW2766&gt;=2016,"post-only",IF($BX2766&lt;2016,"pre-only","mixed")),"")</f>
        <v>post-only</v>
      </c>
      <c r="X2766" s="0" t="n">
        <f aca="false">IF(AND(ISNUMBER($BW2766),ISNUMBER($BX2766)),MIN(1,MAX(0,($BX2766-2017+1)/($BX2766-$BW2766+1))),"")</f>
        <v>1</v>
      </c>
      <c r="Y2766" s="0" t="n">
        <f aca="false">IF(AND(ISNUMBER($BW2766),ISNUMBER($BX2766)),MIN(1,MAX(0,($BX2766-2018+1)/($BX2766-$BW2766+1))),"")</f>
        <v>1</v>
      </c>
      <c r="Z2766" s="0" t="n">
        <f aca="false">IF(AND(ISNUMBER($BW2766),ISNUMBER($BX2766)),MIN(1,MAX(0,($BX2766-2019+1)/($BX2766-$BW2766+1))),"")</f>
        <v>1</v>
      </c>
      <c r="AA2766" s="0" t="n">
        <f aca="false">IF(ISNUMBER($BX2766),IF($BX2766&gt;=2017,1,0),"")</f>
        <v>1</v>
      </c>
      <c r="AB2766" s="0" t="n">
        <f aca="false">IF(ISNUMBER($BX2766),IF($BX2766&gt;=2018,1,0),"")</f>
        <v>1</v>
      </c>
      <c r="AC2766" s="0" t="n">
        <f aca="false">IF(ISNUMBER($BX2766),IF($BX2766&gt;=2019,1,0),"")</f>
        <v>1</v>
      </c>
      <c r="AD2766" s="0" t="n">
        <f aca="false">IF($L2766&lt;&gt;"",IF($L2766&gt;2013,1,0),"")</f>
        <v>1</v>
      </c>
      <c r="AE2766" s="0" t="n">
        <f aca="false">IF($L2766&lt;&gt;"",1+IF($L2766&gt;2011,1,0)+IF($L2766&gt;2014,1,0),"")</f>
        <v>3</v>
      </c>
      <c r="AF2766" s="0" t="s">
        <v>747</v>
      </c>
      <c r="AG2766" s="0" t="s">
        <v>88</v>
      </c>
      <c r="AH2766" s="0" t="s">
        <v>89</v>
      </c>
      <c r="AI2766" s="0" t="s">
        <v>90</v>
      </c>
      <c r="AJ2766" s="0" t="s">
        <v>90</v>
      </c>
      <c r="AK2766" s="0" t="str">
        <f aca="false">IF(AND($CF2766&lt;&gt;"",IFERROR(INDEX(subsample_country_map!$B:$B,MATCH($CF2766,subsample_country_map!$A:$A,0)),"")&lt;&gt;""),INDEX(subsample_country_map!$B:$B,MATCH($CF2766,subsample_country_map!$A:$A,0)),INDEX(lookup!$AA:$AA,MATCH($A2766,lookup!$A:$A,0)))</f>
        <v>99_NCE</v>
      </c>
      <c r="AL2766" s="0" t="str">
        <f aca="false">IF(AND($CF2766&lt;&gt;"",IFERROR(INDEX(subsample_country_map!$C:$C,MATCH($CF2766,subsample_country_map!$A:$A,0)),"")&lt;&gt;""),INDEX(subsample_country_map!$C:$C,MATCH($CF2766,subsample_country_map!$A:$A,0)),INDEX(lookup!$AB:$AB,MATCH($A2766,lookup!$A:$A,0)))</f>
        <v>99_NCE</v>
      </c>
      <c r="AM2766" s="0" t="str">
        <f aca="false">IF(AND($CF2766&lt;&gt;"",IFERROR(INDEX(subsample_country_map!$D:$D,MATCH($CF2766,subsample_country_map!$A:$A,0)),"")&lt;&gt;""),INDEX(subsample_country_map!$D:$D,MATCH($CF2766,subsample_country_map!$A:$A,0)),INDEX(lookup!$AC:$AC,MATCH($A2766,lookup!$A:$A,0)))</f>
        <v>99_NCE</v>
      </c>
      <c r="AN2766" s="0" t="str">
        <f aca="false">IF(AND($CF2766&lt;&gt;"",IFERROR(INDEX(subsample_country_map!$E:$E,MATCH($CF2766,subsample_country_map!$A:$A,0)),"")&lt;&gt;""),INDEX(subsample_country_map!$E:$E,MATCH($CF2766,subsample_country_map!$A:$A,0)),INDEX(lookup!$AD:$AD,MATCH($A2766,lookup!$A:$A,0)))</f>
        <v>99_NCE</v>
      </c>
      <c r="AO2766" s="0" t="str">
        <f aca="false">INDEX(lookup!$Y:$Y,MATCH($A2766,lookup!$A:$A,0))</f>
        <v>0_published</v>
      </c>
      <c r="AP2766" s="0" t="str">
        <f aca="false">INDEX(lookup!$Z:$Z,MATCH($A2766,lookup!$A:$A,0))</f>
        <v>1_VHB high</v>
      </c>
      <c r="AQ2766" s="0" t="str">
        <f aca="false">INDEX(lookup!$W:$W,MATCH($A2766,lookup!$A:$A,0))</f>
        <v>1_fin/acc/econ</v>
      </c>
      <c r="AR2766" s="0" t="s">
        <v>8668</v>
      </c>
      <c r="AS2766" s="0" t="s">
        <v>2105</v>
      </c>
      <c r="BO2766" s="0" t="s">
        <v>769</v>
      </c>
      <c r="BP2766" s="0" t="s">
        <v>3393</v>
      </c>
      <c r="BQ2766" s="0" t="s">
        <v>2105</v>
      </c>
      <c r="BT2766" s="0" t="n">
        <v>0</v>
      </c>
      <c r="BV2766" s="0" t="n">
        <v>540</v>
      </c>
      <c r="BW2766" s="0" t="n">
        <v>2020</v>
      </c>
      <c r="BX2766" s="0" t="n">
        <v>2020</v>
      </c>
      <c r="BZ2766" s="0" t="n">
        <v>2020</v>
      </c>
      <c r="CA2766" s="0" t="n">
        <v>1</v>
      </c>
      <c r="CB2766" s="0" t="n">
        <v>1</v>
      </c>
      <c r="CC2766" s="0" t="n">
        <v>1</v>
      </c>
      <c r="CD2766" s="0" t="n">
        <v>-0.000962886500625621</v>
      </c>
      <c r="CE2766" s="0" t="n">
        <v>1</v>
      </c>
    </row>
    <row r="2767" customFormat="false" ht="15" hidden="false" customHeight="false" outlineLevel="0" collapsed="false">
      <c r="A2767" s="0" t="s">
        <v>3393</v>
      </c>
      <c r="B2767" s="0" t="n">
        <v>541</v>
      </c>
      <c r="C2767" s="0" t="n">
        <v>0.00273778764634421</v>
      </c>
      <c r="D2767" s="0" t="n">
        <v>670</v>
      </c>
      <c r="E2767" s="0" t="n">
        <f aca="false">IF(ISNUMBER($BA2767),$BA2767,IF(AND(ISNUMBER($D2767),ISNUMBER($BW2767),ISNUMBER($BX2767)),$D2767*($BX2767-$BW2767+1),""))</f>
        <v>670</v>
      </c>
      <c r="F2767" s="0" t="s">
        <v>8663</v>
      </c>
      <c r="G2767" s="0" t="s">
        <v>8664</v>
      </c>
      <c r="H2767" s="0" t="s">
        <v>118</v>
      </c>
      <c r="I2767" s="0" t="s">
        <v>344</v>
      </c>
      <c r="J2767" s="0" t="n">
        <f aca="false">IF($BW2767&lt;&gt;"",$BW2767,"")</f>
        <v>2020</v>
      </c>
      <c r="K2767" s="0" t="n">
        <f aca="false">IF($BX2767&lt;&gt;"",$BX2767,"")</f>
        <v>2020</v>
      </c>
      <c r="L2767" s="0" t="n">
        <f aca="false">IF(AND(ISNUMBER($BW2767),ISNUMBER($BX2767)),($BW2767+$BX2767)/2,"")</f>
        <v>2020</v>
      </c>
      <c r="M2767" s="0" t="n">
        <f aca="false">IF($L2767&lt;&gt;"",$L2767,"")</f>
        <v>2020</v>
      </c>
      <c r="N2767" s="0" t="n">
        <f aca="false">IF(AND(ISNUMBER($BW2767),ISNUMBER($BX2767)),MIN(1,MAX(0,($BX2767-2016+1)/($BX2767-$BW2767+1))),"")</f>
        <v>1</v>
      </c>
      <c r="O2767" s="0" t="n">
        <f aca="false">IF(AND(ISNUMBER($BW2767),ISNUMBER($BX2767)),MIN(1,MAX(0,($BX2767-2017+1)/($BX2767-$BW2767+1))),"")</f>
        <v>1</v>
      </c>
      <c r="P2767" s="0" t="n">
        <f aca="false">IF(AND(ISNUMBER($BW2767),ISNUMBER($BX2767)),MIN(1,MAX(0,($BX2767-2018+1)/($BX2767-$BW2767+1))),"")</f>
        <v>1</v>
      </c>
      <c r="Q2767" s="0" t="n">
        <f aca="false">IF(AND(ISNUMBER($BW2767),ISNUMBER($BX2767)),MIN(1,MAX(0,($BX2767-2019+1)/($BX2767-$BW2767+1))),"")</f>
        <v>1</v>
      </c>
      <c r="R2767" s="0" t="n">
        <f aca="false">IF(AND(ISNUMBER($BW2767),ISNUMBER($BX2767)),MIN(1,MAX(0,($BX2767-2016+1)/($BX2767-$BW2767+1))),"")</f>
        <v>1</v>
      </c>
      <c r="S2767" s="0" t="n">
        <f aca="false">IF($L2767&lt;&gt;"",IF($L2767&gt;=2015.5,1,0),"")</f>
        <v>1</v>
      </c>
      <c r="T2767" s="0" t="n">
        <f aca="false">IF($L2767&lt;&gt;"",IF($L2767&gt;=2016,1,0),"")</f>
        <v>1</v>
      </c>
      <c r="U2767" s="0" t="n">
        <f aca="false">IF(ISNUMBER($BX2767),IF($BX2767&gt;=2016,1,0),"")</f>
        <v>1</v>
      </c>
      <c r="V2767" s="0" t="n">
        <f aca="false">IF(ISNUMBER($BW2767),IF($BW2767&gt;=2016,1,0),"")</f>
        <v>1</v>
      </c>
      <c r="W2767" s="0" t="str">
        <f aca="false">IF(AND(ISNUMBER($BW2767),ISNUMBER($BX2767)),IF($BW2767&gt;=2016,"post-only",IF($BX2767&lt;2016,"pre-only","mixed")),"")</f>
        <v>post-only</v>
      </c>
      <c r="X2767" s="0" t="n">
        <f aca="false">IF(AND(ISNUMBER($BW2767),ISNUMBER($BX2767)),MIN(1,MAX(0,($BX2767-2017+1)/($BX2767-$BW2767+1))),"")</f>
        <v>1</v>
      </c>
      <c r="Y2767" s="0" t="n">
        <f aca="false">IF(AND(ISNUMBER($BW2767),ISNUMBER($BX2767)),MIN(1,MAX(0,($BX2767-2018+1)/($BX2767-$BW2767+1))),"")</f>
        <v>1</v>
      </c>
      <c r="Z2767" s="0" t="n">
        <f aca="false">IF(AND(ISNUMBER($BW2767),ISNUMBER($BX2767)),MIN(1,MAX(0,($BX2767-2019+1)/($BX2767-$BW2767+1))),"")</f>
        <v>1</v>
      </c>
      <c r="AA2767" s="0" t="n">
        <f aca="false">IF(ISNUMBER($BX2767),IF($BX2767&gt;=2017,1,0),"")</f>
        <v>1</v>
      </c>
      <c r="AB2767" s="0" t="n">
        <f aca="false">IF(ISNUMBER($BX2767),IF($BX2767&gt;=2018,1,0),"")</f>
        <v>1</v>
      </c>
      <c r="AC2767" s="0" t="n">
        <f aca="false">IF(ISNUMBER($BX2767),IF($BX2767&gt;=2019,1,0),"")</f>
        <v>1</v>
      </c>
      <c r="AD2767" s="0" t="n">
        <f aca="false">IF($L2767&lt;&gt;"",IF($L2767&gt;2013,1,0),"")</f>
        <v>1</v>
      </c>
      <c r="AE2767" s="0" t="n">
        <f aca="false">IF($L2767&lt;&gt;"",1+IF($L2767&gt;2011,1,0)+IF($L2767&gt;2014,1,0),"")</f>
        <v>3</v>
      </c>
      <c r="AF2767" s="0" t="s">
        <v>747</v>
      </c>
      <c r="AG2767" s="0" t="s">
        <v>88</v>
      </c>
      <c r="AH2767" s="0" t="s">
        <v>89</v>
      </c>
      <c r="AI2767" s="0" t="s">
        <v>90</v>
      </c>
      <c r="AJ2767" s="0" t="s">
        <v>90</v>
      </c>
      <c r="AK2767" s="0" t="str">
        <f aca="false">IF(AND($CF2767&lt;&gt;"",IFERROR(INDEX(subsample_country_map!$B:$B,MATCH($CF2767,subsample_country_map!$A:$A,0)),"")&lt;&gt;""),INDEX(subsample_country_map!$B:$B,MATCH($CF2767,subsample_country_map!$A:$A,0)),INDEX(lookup!$AA:$AA,MATCH($A2767,lookup!$A:$A,0)))</f>
        <v>99_NCE</v>
      </c>
      <c r="AL2767" s="0" t="str">
        <f aca="false">IF(AND($CF2767&lt;&gt;"",IFERROR(INDEX(subsample_country_map!$C:$C,MATCH($CF2767,subsample_country_map!$A:$A,0)),"")&lt;&gt;""),INDEX(subsample_country_map!$C:$C,MATCH($CF2767,subsample_country_map!$A:$A,0)),INDEX(lookup!$AB:$AB,MATCH($A2767,lookup!$A:$A,0)))</f>
        <v>99_NCE</v>
      </c>
      <c r="AM2767" s="0" t="str">
        <f aca="false">IF(AND($CF2767&lt;&gt;"",IFERROR(INDEX(subsample_country_map!$D:$D,MATCH($CF2767,subsample_country_map!$A:$A,0)),"")&lt;&gt;""),INDEX(subsample_country_map!$D:$D,MATCH($CF2767,subsample_country_map!$A:$A,0)),INDEX(lookup!$AC:$AC,MATCH($A2767,lookup!$A:$A,0)))</f>
        <v>99_NCE</v>
      </c>
      <c r="AN2767" s="0" t="str">
        <f aca="false">IF(AND($CF2767&lt;&gt;"",IFERROR(INDEX(subsample_country_map!$E:$E,MATCH($CF2767,subsample_country_map!$A:$A,0)),"")&lt;&gt;""),INDEX(subsample_country_map!$E:$E,MATCH($CF2767,subsample_country_map!$A:$A,0)),INDEX(lookup!$AD:$AD,MATCH($A2767,lookup!$A:$A,0)))</f>
        <v>99_NCE</v>
      </c>
      <c r="AO2767" s="0" t="str">
        <f aca="false">INDEX(lookup!$Y:$Y,MATCH($A2767,lookup!$A:$A,0))</f>
        <v>0_published</v>
      </c>
      <c r="AP2767" s="0" t="str">
        <f aca="false">INDEX(lookup!$Z:$Z,MATCH($A2767,lookup!$A:$A,0))</f>
        <v>1_VHB high</v>
      </c>
      <c r="AQ2767" s="0" t="str">
        <f aca="false">INDEX(lookup!$W:$W,MATCH($A2767,lookup!$A:$A,0))</f>
        <v>1_fin/acc/econ</v>
      </c>
      <c r="AR2767" s="0" t="s">
        <v>8668</v>
      </c>
      <c r="AS2767" s="0" t="s">
        <v>2105</v>
      </c>
      <c r="BO2767" s="0" t="s">
        <v>769</v>
      </c>
      <c r="BP2767" s="0" t="s">
        <v>3393</v>
      </c>
      <c r="BQ2767" s="0" t="s">
        <v>2105</v>
      </c>
      <c r="BT2767" s="0" t="n">
        <v>0</v>
      </c>
      <c r="BV2767" s="0" t="n">
        <v>541</v>
      </c>
      <c r="BW2767" s="0" t="n">
        <v>2020</v>
      </c>
      <c r="BX2767" s="0" t="n">
        <v>2020</v>
      </c>
      <c r="BZ2767" s="0" t="n">
        <v>2020</v>
      </c>
      <c r="CA2767" s="0" t="n">
        <v>1</v>
      </c>
      <c r="CB2767" s="0" t="n">
        <v>1</v>
      </c>
      <c r="CC2767" s="0" t="n">
        <v>1</v>
      </c>
      <c r="CD2767" s="0" t="n">
        <v>0.00273779448672025</v>
      </c>
      <c r="CE2767" s="0" t="n">
        <v>1</v>
      </c>
    </row>
    <row r="2768" customFormat="false" ht="15" hidden="false" customHeight="false" outlineLevel="0" collapsed="false">
      <c r="A2768" s="0" t="s">
        <v>3393</v>
      </c>
      <c r="B2768" s="0" t="n">
        <v>542</v>
      </c>
      <c r="C2768" s="0" t="n">
        <v>-0.00218323473284704</v>
      </c>
      <c r="D2768" s="0" t="n">
        <v>524</v>
      </c>
      <c r="E2768" s="0" t="n">
        <f aca="false">IF(ISNUMBER($BA2768),$BA2768,IF(AND(ISNUMBER($D2768),ISNUMBER($BW2768),ISNUMBER($BX2768)),$D2768*($BX2768-$BW2768+1),""))</f>
        <v>524</v>
      </c>
      <c r="F2768" s="0" t="s">
        <v>8663</v>
      </c>
      <c r="G2768" s="0" t="s">
        <v>8664</v>
      </c>
      <c r="H2768" s="0" t="s">
        <v>118</v>
      </c>
      <c r="I2768" s="0" t="s">
        <v>344</v>
      </c>
      <c r="J2768" s="0" t="n">
        <f aca="false">IF($BW2768&lt;&gt;"",$BW2768,"")</f>
        <v>2020</v>
      </c>
      <c r="K2768" s="0" t="n">
        <f aca="false">IF($BX2768&lt;&gt;"",$BX2768,"")</f>
        <v>2020</v>
      </c>
      <c r="L2768" s="0" t="n">
        <f aca="false">IF(AND(ISNUMBER($BW2768),ISNUMBER($BX2768)),($BW2768+$BX2768)/2,"")</f>
        <v>2020</v>
      </c>
      <c r="M2768" s="0" t="n">
        <f aca="false">IF($L2768&lt;&gt;"",$L2768,"")</f>
        <v>2020</v>
      </c>
      <c r="N2768" s="0" t="n">
        <f aca="false">IF(AND(ISNUMBER($BW2768),ISNUMBER($BX2768)),MIN(1,MAX(0,($BX2768-2016+1)/($BX2768-$BW2768+1))),"")</f>
        <v>1</v>
      </c>
      <c r="O2768" s="0" t="n">
        <f aca="false">IF(AND(ISNUMBER($BW2768),ISNUMBER($BX2768)),MIN(1,MAX(0,($BX2768-2017+1)/($BX2768-$BW2768+1))),"")</f>
        <v>1</v>
      </c>
      <c r="P2768" s="0" t="n">
        <f aca="false">IF(AND(ISNUMBER($BW2768),ISNUMBER($BX2768)),MIN(1,MAX(0,($BX2768-2018+1)/($BX2768-$BW2768+1))),"")</f>
        <v>1</v>
      </c>
      <c r="Q2768" s="0" t="n">
        <f aca="false">IF(AND(ISNUMBER($BW2768),ISNUMBER($BX2768)),MIN(1,MAX(0,($BX2768-2019+1)/($BX2768-$BW2768+1))),"")</f>
        <v>1</v>
      </c>
      <c r="R2768" s="0" t="n">
        <f aca="false">IF(AND(ISNUMBER($BW2768),ISNUMBER($BX2768)),MIN(1,MAX(0,($BX2768-2016+1)/($BX2768-$BW2768+1))),"")</f>
        <v>1</v>
      </c>
      <c r="S2768" s="0" t="n">
        <f aca="false">IF($L2768&lt;&gt;"",IF($L2768&gt;=2015.5,1,0),"")</f>
        <v>1</v>
      </c>
      <c r="T2768" s="0" t="n">
        <f aca="false">IF($L2768&lt;&gt;"",IF($L2768&gt;=2016,1,0),"")</f>
        <v>1</v>
      </c>
      <c r="U2768" s="0" t="n">
        <f aca="false">IF(ISNUMBER($BX2768),IF($BX2768&gt;=2016,1,0),"")</f>
        <v>1</v>
      </c>
      <c r="V2768" s="0" t="n">
        <f aca="false">IF(ISNUMBER($BW2768),IF($BW2768&gt;=2016,1,0),"")</f>
        <v>1</v>
      </c>
      <c r="W2768" s="0" t="str">
        <f aca="false">IF(AND(ISNUMBER($BW2768),ISNUMBER($BX2768)),IF($BW2768&gt;=2016,"post-only",IF($BX2768&lt;2016,"pre-only","mixed")),"")</f>
        <v>post-only</v>
      </c>
      <c r="X2768" s="0" t="n">
        <f aca="false">IF(AND(ISNUMBER($BW2768),ISNUMBER($BX2768)),MIN(1,MAX(0,($BX2768-2017+1)/($BX2768-$BW2768+1))),"")</f>
        <v>1</v>
      </c>
      <c r="Y2768" s="0" t="n">
        <f aca="false">IF(AND(ISNUMBER($BW2768),ISNUMBER($BX2768)),MIN(1,MAX(0,($BX2768-2018+1)/($BX2768-$BW2768+1))),"")</f>
        <v>1</v>
      </c>
      <c r="Z2768" s="0" t="n">
        <f aca="false">IF(AND(ISNUMBER($BW2768),ISNUMBER($BX2768)),MIN(1,MAX(0,($BX2768-2019+1)/($BX2768-$BW2768+1))),"")</f>
        <v>1</v>
      </c>
      <c r="AA2768" s="0" t="n">
        <f aca="false">IF(ISNUMBER($BX2768),IF($BX2768&gt;=2017,1,0),"")</f>
        <v>1</v>
      </c>
      <c r="AB2768" s="0" t="n">
        <f aca="false">IF(ISNUMBER($BX2768),IF($BX2768&gt;=2018,1,0),"")</f>
        <v>1</v>
      </c>
      <c r="AC2768" s="0" t="n">
        <f aca="false">IF(ISNUMBER($BX2768),IF($BX2768&gt;=2019,1,0),"")</f>
        <v>1</v>
      </c>
      <c r="AD2768" s="0" t="n">
        <f aca="false">IF($L2768&lt;&gt;"",IF($L2768&gt;2013,1,0),"")</f>
        <v>1</v>
      </c>
      <c r="AE2768" s="0" t="n">
        <f aca="false">IF($L2768&lt;&gt;"",1+IF($L2768&gt;2011,1,0)+IF($L2768&gt;2014,1,0),"")</f>
        <v>3</v>
      </c>
      <c r="AF2768" s="0" t="s">
        <v>747</v>
      </c>
      <c r="AG2768" s="0" t="s">
        <v>88</v>
      </c>
      <c r="AH2768" s="0" t="s">
        <v>89</v>
      </c>
      <c r="AI2768" s="0" t="s">
        <v>90</v>
      </c>
      <c r="AJ2768" s="0" t="s">
        <v>90</v>
      </c>
      <c r="AK2768" s="0" t="str">
        <f aca="false">IF(AND($CF2768&lt;&gt;"",IFERROR(INDEX(subsample_country_map!$B:$B,MATCH($CF2768,subsample_country_map!$A:$A,0)),"")&lt;&gt;""),INDEX(subsample_country_map!$B:$B,MATCH($CF2768,subsample_country_map!$A:$A,0)),INDEX(lookup!$AA:$AA,MATCH($A2768,lookup!$A:$A,0)))</f>
        <v>99_NCE</v>
      </c>
      <c r="AL2768" s="0" t="str">
        <f aca="false">IF(AND($CF2768&lt;&gt;"",IFERROR(INDEX(subsample_country_map!$C:$C,MATCH($CF2768,subsample_country_map!$A:$A,0)),"")&lt;&gt;""),INDEX(subsample_country_map!$C:$C,MATCH($CF2768,subsample_country_map!$A:$A,0)),INDEX(lookup!$AB:$AB,MATCH($A2768,lookup!$A:$A,0)))</f>
        <v>99_NCE</v>
      </c>
      <c r="AM2768" s="0" t="str">
        <f aca="false">IF(AND($CF2768&lt;&gt;"",IFERROR(INDEX(subsample_country_map!$D:$D,MATCH($CF2768,subsample_country_map!$A:$A,0)),"")&lt;&gt;""),INDEX(subsample_country_map!$D:$D,MATCH($CF2768,subsample_country_map!$A:$A,0)),INDEX(lookup!$AC:$AC,MATCH($A2768,lookup!$A:$A,0)))</f>
        <v>99_NCE</v>
      </c>
      <c r="AN2768" s="0" t="str">
        <f aca="false">IF(AND($CF2768&lt;&gt;"",IFERROR(INDEX(subsample_country_map!$E:$E,MATCH($CF2768,subsample_country_map!$A:$A,0)),"")&lt;&gt;""),INDEX(subsample_country_map!$E:$E,MATCH($CF2768,subsample_country_map!$A:$A,0)),INDEX(lookup!$AD:$AD,MATCH($A2768,lookup!$A:$A,0)))</f>
        <v>99_NCE</v>
      </c>
      <c r="AO2768" s="0" t="str">
        <f aca="false">INDEX(lookup!$Y:$Y,MATCH($A2768,lookup!$A:$A,0))</f>
        <v>0_published</v>
      </c>
      <c r="AP2768" s="0" t="str">
        <f aca="false">INDEX(lookup!$Z:$Z,MATCH($A2768,lookup!$A:$A,0))</f>
        <v>1_VHB high</v>
      </c>
      <c r="AQ2768" s="0" t="str">
        <f aca="false">INDEX(lookup!$W:$W,MATCH($A2768,lookup!$A:$A,0))</f>
        <v>1_fin/acc/econ</v>
      </c>
      <c r="AR2768" s="0" t="s">
        <v>8668</v>
      </c>
      <c r="AS2768" s="0" t="s">
        <v>2105</v>
      </c>
      <c r="BO2768" s="0" t="s">
        <v>769</v>
      </c>
      <c r="BP2768" s="0" t="s">
        <v>3393</v>
      </c>
      <c r="BQ2768" s="0" t="s">
        <v>2105</v>
      </c>
      <c r="BT2768" s="0" t="n">
        <v>0</v>
      </c>
      <c r="BV2768" s="0" t="n">
        <v>542</v>
      </c>
      <c r="BW2768" s="0" t="n">
        <v>2020</v>
      </c>
      <c r="BX2768" s="0" t="n">
        <v>2020</v>
      </c>
      <c r="BZ2768" s="0" t="n">
        <v>2020</v>
      </c>
      <c r="CA2768" s="0" t="n">
        <v>1</v>
      </c>
      <c r="CB2768" s="0" t="n">
        <v>1</v>
      </c>
      <c r="CC2768" s="0" t="n">
        <v>1</v>
      </c>
      <c r="CD2768" s="0" t="n">
        <v>-0.00218323820166319</v>
      </c>
      <c r="CE2768" s="0" t="n">
        <v>1</v>
      </c>
    </row>
    <row r="2769" customFormat="false" ht="15" hidden="false" customHeight="false" outlineLevel="0" collapsed="false">
      <c r="A2769" s="0" t="s">
        <v>3393</v>
      </c>
      <c r="B2769" s="0" t="n">
        <v>543</v>
      </c>
      <c r="C2769" s="0" t="n">
        <v>-0.00217348545983269</v>
      </c>
      <c r="D2769" s="0" t="n">
        <v>524</v>
      </c>
      <c r="E2769" s="0" t="n">
        <f aca="false">IF(ISNUMBER($BA2769),$BA2769,IF(AND(ISNUMBER($D2769),ISNUMBER($BW2769),ISNUMBER($BX2769)),$D2769*($BX2769-$BW2769+1),""))</f>
        <v>524</v>
      </c>
      <c r="F2769" s="0" t="s">
        <v>8663</v>
      </c>
      <c r="G2769" s="0" t="s">
        <v>8664</v>
      </c>
      <c r="H2769" s="0" t="s">
        <v>118</v>
      </c>
      <c r="I2769" s="0" t="s">
        <v>344</v>
      </c>
      <c r="J2769" s="0" t="n">
        <f aca="false">IF($BW2769&lt;&gt;"",$BW2769,"")</f>
        <v>2020</v>
      </c>
      <c r="K2769" s="0" t="n">
        <f aca="false">IF($BX2769&lt;&gt;"",$BX2769,"")</f>
        <v>2020</v>
      </c>
      <c r="L2769" s="0" t="n">
        <f aca="false">IF(AND(ISNUMBER($BW2769),ISNUMBER($BX2769)),($BW2769+$BX2769)/2,"")</f>
        <v>2020</v>
      </c>
      <c r="M2769" s="0" t="n">
        <f aca="false">IF($L2769&lt;&gt;"",$L2769,"")</f>
        <v>2020</v>
      </c>
      <c r="N2769" s="0" t="n">
        <f aca="false">IF(AND(ISNUMBER($BW2769),ISNUMBER($BX2769)),MIN(1,MAX(0,($BX2769-2016+1)/($BX2769-$BW2769+1))),"")</f>
        <v>1</v>
      </c>
      <c r="O2769" s="0" t="n">
        <f aca="false">IF(AND(ISNUMBER($BW2769),ISNUMBER($BX2769)),MIN(1,MAX(0,($BX2769-2017+1)/($BX2769-$BW2769+1))),"")</f>
        <v>1</v>
      </c>
      <c r="P2769" s="0" t="n">
        <f aca="false">IF(AND(ISNUMBER($BW2769),ISNUMBER($BX2769)),MIN(1,MAX(0,($BX2769-2018+1)/($BX2769-$BW2769+1))),"")</f>
        <v>1</v>
      </c>
      <c r="Q2769" s="0" t="n">
        <f aca="false">IF(AND(ISNUMBER($BW2769),ISNUMBER($BX2769)),MIN(1,MAX(0,($BX2769-2019+1)/($BX2769-$BW2769+1))),"")</f>
        <v>1</v>
      </c>
      <c r="R2769" s="0" t="n">
        <f aca="false">IF(AND(ISNUMBER($BW2769),ISNUMBER($BX2769)),MIN(1,MAX(0,($BX2769-2016+1)/($BX2769-$BW2769+1))),"")</f>
        <v>1</v>
      </c>
      <c r="S2769" s="0" t="n">
        <f aca="false">IF($L2769&lt;&gt;"",IF($L2769&gt;=2015.5,1,0),"")</f>
        <v>1</v>
      </c>
      <c r="T2769" s="0" t="n">
        <f aca="false">IF($L2769&lt;&gt;"",IF($L2769&gt;=2016,1,0),"")</f>
        <v>1</v>
      </c>
      <c r="U2769" s="0" t="n">
        <f aca="false">IF(ISNUMBER($BX2769),IF($BX2769&gt;=2016,1,0),"")</f>
        <v>1</v>
      </c>
      <c r="V2769" s="0" t="n">
        <f aca="false">IF(ISNUMBER($BW2769),IF($BW2769&gt;=2016,1,0),"")</f>
        <v>1</v>
      </c>
      <c r="W2769" s="0" t="str">
        <f aca="false">IF(AND(ISNUMBER($BW2769),ISNUMBER($BX2769)),IF($BW2769&gt;=2016,"post-only",IF($BX2769&lt;2016,"pre-only","mixed")),"")</f>
        <v>post-only</v>
      </c>
      <c r="X2769" s="0" t="n">
        <f aca="false">IF(AND(ISNUMBER($BW2769),ISNUMBER($BX2769)),MIN(1,MAX(0,($BX2769-2017+1)/($BX2769-$BW2769+1))),"")</f>
        <v>1</v>
      </c>
      <c r="Y2769" s="0" t="n">
        <f aca="false">IF(AND(ISNUMBER($BW2769),ISNUMBER($BX2769)),MIN(1,MAX(0,($BX2769-2018+1)/($BX2769-$BW2769+1))),"")</f>
        <v>1</v>
      </c>
      <c r="Z2769" s="0" t="n">
        <f aca="false">IF(AND(ISNUMBER($BW2769),ISNUMBER($BX2769)),MIN(1,MAX(0,($BX2769-2019+1)/($BX2769-$BW2769+1))),"")</f>
        <v>1</v>
      </c>
      <c r="AA2769" s="0" t="n">
        <f aca="false">IF(ISNUMBER($BX2769),IF($BX2769&gt;=2017,1,0),"")</f>
        <v>1</v>
      </c>
      <c r="AB2769" s="0" t="n">
        <f aca="false">IF(ISNUMBER($BX2769),IF($BX2769&gt;=2018,1,0),"")</f>
        <v>1</v>
      </c>
      <c r="AC2769" s="0" t="n">
        <f aca="false">IF(ISNUMBER($BX2769),IF($BX2769&gt;=2019,1,0),"")</f>
        <v>1</v>
      </c>
      <c r="AD2769" s="0" t="n">
        <f aca="false">IF($L2769&lt;&gt;"",IF($L2769&gt;2013,1,0),"")</f>
        <v>1</v>
      </c>
      <c r="AE2769" s="0" t="n">
        <f aca="false">IF($L2769&lt;&gt;"",1+IF($L2769&gt;2011,1,0)+IF($L2769&gt;2014,1,0),"")</f>
        <v>3</v>
      </c>
      <c r="AF2769" s="0" t="s">
        <v>747</v>
      </c>
      <c r="AG2769" s="0" t="s">
        <v>88</v>
      </c>
      <c r="AH2769" s="0" t="s">
        <v>89</v>
      </c>
      <c r="AI2769" s="0" t="s">
        <v>90</v>
      </c>
      <c r="AJ2769" s="0" t="s">
        <v>90</v>
      </c>
      <c r="AK2769" s="0" t="str">
        <f aca="false">IF(AND($CF2769&lt;&gt;"",IFERROR(INDEX(subsample_country_map!$B:$B,MATCH($CF2769,subsample_country_map!$A:$A,0)),"")&lt;&gt;""),INDEX(subsample_country_map!$B:$B,MATCH($CF2769,subsample_country_map!$A:$A,0)),INDEX(lookup!$AA:$AA,MATCH($A2769,lookup!$A:$A,0)))</f>
        <v>99_NCE</v>
      </c>
      <c r="AL2769" s="0" t="str">
        <f aca="false">IF(AND($CF2769&lt;&gt;"",IFERROR(INDEX(subsample_country_map!$C:$C,MATCH($CF2769,subsample_country_map!$A:$A,0)),"")&lt;&gt;""),INDEX(subsample_country_map!$C:$C,MATCH($CF2769,subsample_country_map!$A:$A,0)),INDEX(lookup!$AB:$AB,MATCH($A2769,lookup!$A:$A,0)))</f>
        <v>99_NCE</v>
      </c>
      <c r="AM2769" s="0" t="str">
        <f aca="false">IF(AND($CF2769&lt;&gt;"",IFERROR(INDEX(subsample_country_map!$D:$D,MATCH($CF2769,subsample_country_map!$A:$A,0)),"")&lt;&gt;""),INDEX(subsample_country_map!$D:$D,MATCH($CF2769,subsample_country_map!$A:$A,0)),INDEX(lookup!$AC:$AC,MATCH($A2769,lookup!$A:$A,0)))</f>
        <v>99_NCE</v>
      </c>
      <c r="AN2769" s="0" t="str">
        <f aca="false">IF(AND($CF2769&lt;&gt;"",IFERROR(INDEX(subsample_country_map!$E:$E,MATCH($CF2769,subsample_country_map!$A:$A,0)),"")&lt;&gt;""),INDEX(subsample_country_map!$E:$E,MATCH($CF2769,subsample_country_map!$A:$A,0)),INDEX(lookup!$AD:$AD,MATCH($A2769,lookup!$A:$A,0)))</f>
        <v>99_NCE</v>
      </c>
      <c r="AO2769" s="0" t="str">
        <f aca="false">INDEX(lookup!$Y:$Y,MATCH($A2769,lookup!$A:$A,0))</f>
        <v>0_published</v>
      </c>
      <c r="AP2769" s="0" t="str">
        <f aca="false">INDEX(lookup!$Z:$Z,MATCH($A2769,lookup!$A:$A,0))</f>
        <v>1_VHB high</v>
      </c>
      <c r="AQ2769" s="0" t="str">
        <f aca="false">INDEX(lookup!$W:$W,MATCH($A2769,lookup!$A:$A,0))</f>
        <v>1_fin/acc/econ</v>
      </c>
      <c r="AR2769" s="0" t="s">
        <v>8668</v>
      </c>
      <c r="AS2769" s="0" t="s">
        <v>2105</v>
      </c>
      <c r="BO2769" s="0" t="s">
        <v>769</v>
      </c>
      <c r="BP2769" s="0" t="s">
        <v>3393</v>
      </c>
      <c r="BQ2769" s="0" t="s">
        <v>2105</v>
      </c>
      <c r="BT2769" s="0" t="n">
        <v>0</v>
      </c>
      <c r="BV2769" s="0" t="n">
        <v>543</v>
      </c>
      <c r="BW2769" s="0" t="n">
        <v>2020</v>
      </c>
      <c r="BX2769" s="0" t="n">
        <v>2020</v>
      </c>
      <c r="BZ2769" s="0" t="n">
        <v>2020</v>
      </c>
      <c r="CA2769" s="0" t="n">
        <v>1</v>
      </c>
      <c r="CB2769" s="0" t="n">
        <v>1</v>
      </c>
      <c r="CC2769" s="0" t="n">
        <v>1</v>
      </c>
      <c r="CD2769" s="0" t="n">
        <v>-0.00217348888238578</v>
      </c>
      <c r="CE2769" s="0" t="n">
        <v>1</v>
      </c>
    </row>
    <row r="2770" customFormat="false" ht="15" hidden="false" customHeight="false" outlineLevel="0" collapsed="false">
      <c r="A2770" s="0" t="s">
        <v>3393</v>
      </c>
      <c r="B2770" s="0" t="n">
        <v>544</v>
      </c>
      <c r="C2770" s="0" t="n">
        <v>-0.00209593680151404</v>
      </c>
      <c r="D2770" s="0" t="n">
        <v>543</v>
      </c>
      <c r="E2770" s="0" t="n">
        <f aca="false">IF(ISNUMBER($BA2770),$BA2770,IF(AND(ISNUMBER($D2770),ISNUMBER($BW2770),ISNUMBER($BX2770)),$D2770*($BX2770-$BW2770+1),""))</f>
        <v>543</v>
      </c>
      <c r="F2770" s="0" t="s">
        <v>8663</v>
      </c>
      <c r="G2770" s="0" t="s">
        <v>8664</v>
      </c>
      <c r="H2770" s="0" t="s">
        <v>118</v>
      </c>
      <c r="I2770" s="0" t="s">
        <v>344</v>
      </c>
      <c r="J2770" s="0" t="n">
        <f aca="false">IF($BW2770&lt;&gt;"",$BW2770,"")</f>
        <v>2020</v>
      </c>
      <c r="K2770" s="0" t="n">
        <f aca="false">IF($BX2770&lt;&gt;"",$BX2770,"")</f>
        <v>2020</v>
      </c>
      <c r="L2770" s="0" t="n">
        <f aca="false">IF(AND(ISNUMBER($BW2770),ISNUMBER($BX2770)),($BW2770+$BX2770)/2,"")</f>
        <v>2020</v>
      </c>
      <c r="M2770" s="0" t="n">
        <f aca="false">IF($L2770&lt;&gt;"",$L2770,"")</f>
        <v>2020</v>
      </c>
      <c r="N2770" s="0" t="n">
        <f aca="false">IF(AND(ISNUMBER($BW2770),ISNUMBER($BX2770)),MIN(1,MAX(0,($BX2770-2016+1)/($BX2770-$BW2770+1))),"")</f>
        <v>1</v>
      </c>
      <c r="O2770" s="0" t="n">
        <f aca="false">IF(AND(ISNUMBER($BW2770),ISNUMBER($BX2770)),MIN(1,MAX(0,($BX2770-2017+1)/($BX2770-$BW2770+1))),"")</f>
        <v>1</v>
      </c>
      <c r="P2770" s="0" t="n">
        <f aca="false">IF(AND(ISNUMBER($BW2770),ISNUMBER($BX2770)),MIN(1,MAX(0,($BX2770-2018+1)/($BX2770-$BW2770+1))),"")</f>
        <v>1</v>
      </c>
      <c r="Q2770" s="0" t="n">
        <f aca="false">IF(AND(ISNUMBER($BW2770),ISNUMBER($BX2770)),MIN(1,MAX(0,($BX2770-2019+1)/($BX2770-$BW2770+1))),"")</f>
        <v>1</v>
      </c>
      <c r="R2770" s="0" t="n">
        <f aca="false">IF(AND(ISNUMBER($BW2770),ISNUMBER($BX2770)),MIN(1,MAX(0,($BX2770-2016+1)/($BX2770-$BW2770+1))),"")</f>
        <v>1</v>
      </c>
      <c r="S2770" s="0" t="n">
        <f aca="false">IF($L2770&lt;&gt;"",IF($L2770&gt;=2015.5,1,0),"")</f>
        <v>1</v>
      </c>
      <c r="T2770" s="0" t="n">
        <f aca="false">IF($L2770&lt;&gt;"",IF($L2770&gt;=2016,1,0),"")</f>
        <v>1</v>
      </c>
      <c r="U2770" s="0" t="n">
        <f aca="false">IF(ISNUMBER($BX2770),IF($BX2770&gt;=2016,1,0),"")</f>
        <v>1</v>
      </c>
      <c r="V2770" s="0" t="n">
        <f aca="false">IF(ISNUMBER($BW2770),IF($BW2770&gt;=2016,1,0),"")</f>
        <v>1</v>
      </c>
      <c r="W2770" s="0" t="str">
        <f aca="false">IF(AND(ISNUMBER($BW2770),ISNUMBER($BX2770)),IF($BW2770&gt;=2016,"post-only",IF($BX2770&lt;2016,"pre-only","mixed")),"")</f>
        <v>post-only</v>
      </c>
      <c r="X2770" s="0" t="n">
        <f aca="false">IF(AND(ISNUMBER($BW2770),ISNUMBER($BX2770)),MIN(1,MAX(0,($BX2770-2017+1)/($BX2770-$BW2770+1))),"")</f>
        <v>1</v>
      </c>
      <c r="Y2770" s="0" t="n">
        <f aca="false">IF(AND(ISNUMBER($BW2770),ISNUMBER($BX2770)),MIN(1,MAX(0,($BX2770-2018+1)/($BX2770-$BW2770+1))),"")</f>
        <v>1</v>
      </c>
      <c r="Z2770" s="0" t="n">
        <f aca="false">IF(AND(ISNUMBER($BW2770),ISNUMBER($BX2770)),MIN(1,MAX(0,($BX2770-2019+1)/($BX2770-$BW2770+1))),"")</f>
        <v>1</v>
      </c>
      <c r="AA2770" s="0" t="n">
        <f aca="false">IF(ISNUMBER($BX2770),IF($BX2770&gt;=2017,1,0),"")</f>
        <v>1</v>
      </c>
      <c r="AB2770" s="0" t="n">
        <f aca="false">IF(ISNUMBER($BX2770),IF($BX2770&gt;=2018,1,0),"")</f>
        <v>1</v>
      </c>
      <c r="AC2770" s="0" t="n">
        <f aca="false">IF(ISNUMBER($BX2770),IF($BX2770&gt;=2019,1,0),"")</f>
        <v>1</v>
      </c>
      <c r="AD2770" s="0" t="n">
        <f aca="false">IF($L2770&lt;&gt;"",IF($L2770&gt;2013,1,0),"")</f>
        <v>1</v>
      </c>
      <c r="AE2770" s="0" t="n">
        <f aca="false">IF($L2770&lt;&gt;"",1+IF($L2770&gt;2011,1,0)+IF($L2770&gt;2014,1,0),"")</f>
        <v>3</v>
      </c>
      <c r="AF2770" s="0" t="s">
        <v>747</v>
      </c>
      <c r="AG2770" s="0" t="s">
        <v>88</v>
      </c>
      <c r="AH2770" s="0" t="s">
        <v>89</v>
      </c>
      <c r="AI2770" s="0" t="s">
        <v>90</v>
      </c>
      <c r="AJ2770" s="0" t="s">
        <v>90</v>
      </c>
      <c r="AK2770" s="0" t="str">
        <f aca="false">IF(AND($CF2770&lt;&gt;"",IFERROR(INDEX(subsample_country_map!$B:$B,MATCH($CF2770,subsample_country_map!$A:$A,0)),"")&lt;&gt;""),INDEX(subsample_country_map!$B:$B,MATCH($CF2770,subsample_country_map!$A:$A,0)),INDEX(lookup!$AA:$AA,MATCH($A2770,lookup!$A:$A,0)))</f>
        <v>99_NCE</v>
      </c>
      <c r="AL2770" s="0" t="str">
        <f aca="false">IF(AND($CF2770&lt;&gt;"",IFERROR(INDEX(subsample_country_map!$C:$C,MATCH($CF2770,subsample_country_map!$A:$A,0)),"")&lt;&gt;""),INDEX(subsample_country_map!$C:$C,MATCH($CF2770,subsample_country_map!$A:$A,0)),INDEX(lookup!$AB:$AB,MATCH($A2770,lookup!$A:$A,0)))</f>
        <v>99_NCE</v>
      </c>
      <c r="AM2770" s="0" t="str">
        <f aca="false">IF(AND($CF2770&lt;&gt;"",IFERROR(INDEX(subsample_country_map!$D:$D,MATCH($CF2770,subsample_country_map!$A:$A,0)),"")&lt;&gt;""),INDEX(subsample_country_map!$D:$D,MATCH($CF2770,subsample_country_map!$A:$A,0)),INDEX(lookup!$AC:$AC,MATCH($A2770,lookup!$A:$A,0)))</f>
        <v>99_NCE</v>
      </c>
      <c r="AN2770" s="0" t="str">
        <f aca="false">IF(AND($CF2770&lt;&gt;"",IFERROR(INDEX(subsample_country_map!$E:$E,MATCH($CF2770,subsample_country_map!$A:$A,0)),"")&lt;&gt;""),INDEX(subsample_country_map!$E:$E,MATCH($CF2770,subsample_country_map!$A:$A,0)),INDEX(lookup!$AD:$AD,MATCH($A2770,lookup!$A:$A,0)))</f>
        <v>99_NCE</v>
      </c>
      <c r="AO2770" s="0" t="str">
        <f aca="false">INDEX(lookup!$Y:$Y,MATCH($A2770,lookup!$A:$A,0))</f>
        <v>0_published</v>
      </c>
      <c r="AP2770" s="0" t="str">
        <f aca="false">INDEX(lookup!$Z:$Z,MATCH($A2770,lookup!$A:$A,0))</f>
        <v>1_VHB high</v>
      </c>
      <c r="AQ2770" s="0" t="str">
        <f aca="false">INDEX(lookup!$W:$W,MATCH($A2770,lookup!$A:$A,0))</f>
        <v>1_fin/acc/econ</v>
      </c>
      <c r="AR2770" s="0" t="s">
        <v>8668</v>
      </c>
      <c r="AS2770" s="0" t="s">
        <v>2105</v>
      </c>
      <c r="BO2770" s="0" t="s">
        <v>769</v>
      </c>
      <c r="BP2770" s="0" t="s">
        <v>3393</v>
      </c>
      <c r="BQ2770" s="0" t="s">
        <v>2105</v>
      </c>
      <c r="BT2770" s="0" t="n">
        <v>0</v>
      </c>
      <c r="BV2770" s="0" t="n">
        <v>544</v>
      </c>
      <c r="BW2770" s="0" t="n">
        <v>2020</v>
      </c>
      <c r="BX2770" s="0" t="n">
        <v>2020</v>
      </c>
      <c r="BZ2770" s="0" t="n">
        <v>2020</v>
      </c>
      <c r="CA2770" s="0" t="n">
        <v>1</v>
      </c>
      <c r="CB2770" s="0" t="n">
        <v>1</v>
      </c>
      <c r="CC2770" s="0" t="n">
        <v>1</v>
      </c>
      <c r="CD2770" s="0" t="n">
        <v>-0.00209593987063808</v>
      </c>
      <c r="CE2770" s="0" t="n">
        <v>1</v>
      </c>
    </row>
    <row r="2771" customFormat="false" ht="15" hidden="false" customHeight="false" outlineLevel="0" collapsed="false">
      <c r="A2771" s="0" t="s">
        <v>3393</v>
      </c>
      <c r="B2771" s="0" t="n">
        <v>545</v>
      </c>
      <c r="C2771" s="0" t="n">
        <v>-0.00217724561129551</v>
      </c>
      <c r="D2771" s="0" t="n">
        <v>543</v>
      </c>
      <c r="E2771" s="0" t="n">
        <f aca="false">IF(ISNUMBER($BA2771),$BA2771,IF(AND(ISNUMBER($D2771),ISNUMBER($BW2771),ISNUMBER($BX2771)),$D2771*($BX2771-$BW2771+1),""))</f>
        <v>543</v>
      </c>
      <c r="F2771" s="0" t="s">
        <v>8663</v>
      </c>
      <c r="G2771" s="0" t="s">
        <v>8664</v>
      </c>
      <c r="H2771" s="0" t="s">
        <v>118</v>
      </c>
      <c r="I2771" s="0" t="s">
        <v>344</v>
      </c>
      <c r="J2771" s="0" t="n">
        <f aca="false">IF($BW2771&lt;&gt;"",$BW2771,"")</f>
        <v>2020</v>
      </c>
      <c r="K2771" s="0" t="n">
        <f aca="false">IF($BX2771&lt;&gt;"",$BX2771,"")</f>
        <v>2020</v>
      </c>
      <c r="L2771" s="0" t="n">
        <f aca="false">IF(AND(ISNUMBER($BW2771),ISNUMBER($BX2771)),($BW2771+$BX2771)/2,"")</f>
        <v>2020</v>
      </c>
      <c r="M2771" s="0" t="n">
        <f aca="false">IF($L2771&lt;&gt;"",$L2771,"")</f>
        <v>2020</v>
      </c>
      <c r="N2771" s="0" t="n">
        <f aca="false">IF(AND(ISNUMBER($BW2771),ISNUMBER($BX2771)),MIN(1,MAX(0,($BX2771-2016+1)/($BX2771-$BW2771+1))),"")</f>
        <v>1</v>
      </c>
      <c r="O2771" s="0" t="n">
        <f aca="false">IF(AND(ISNUMBER($BW2771),ISNUMBER($BX2771)),MIN(1,MAX(0,($BX2771-2017+1)/($BX2771-$BW2771+1))),"")</f>
        <v>1</v>
      </c>
      <c r="P2771" s="0" t="n">
        <f aca="false">IF(AND(ISNUMBER($BW2771),ISNUMBER($BX2771)),MIN(1,MAX(0,($BX2771-2018+1)/($BX2771-$BW2771+1))),"")</f>
        <v>1</v>
      </c>
      <c r="Q2771" s="0" t="n">
        <f aca="false">IF(AND(ISNUMBER($BW2771),ISNUMBER($BX2771)),MIN(1,MAX(0,($BX2771-2019+1)/($BX2771-$BW2771+1))),"")</f>
        <v>1</v>
      </c>
      <c r="R2771" s="0" t="n">
        <f aca="false">IF(AND(ISNUMBER($BW2771),ISNUMBER($BX2771)),MIN(1,MAX(0,($BX2771-2016+1)/($BX2771-$BW2771+1))),"")</f>
        <v>1</v>
      </c>
      <c r="S2771" s="0" t="n">
        <f aca="false">IF($L2771&lt;&gt;"",IF($L2771&gt;=2015.5,1,0),"")</f>
        <v>1</v>
      </c>
      <c r="T2771" s="0" t="n">
        <f aca="false">IF($L2771&lt;&gt;"",IF($L2771&gt;=2016,1,0),"")</f>
        <v>1</v>
      </c>
      <c r="U2771" s="0" t="n">
        <f aca="false">IF(ISNUMBER($BX2771),IF($BX2771&gt;=2016,1,0),"")</f>
        <v>1</v>
      </c>
      <c r="V2771" s="0" t="n">
        <f aca="false">IF(ISNUMBER($BW2771),IF($BW2771&gt;=2016,1,0),"")</f>
        <v>1</v>
      </c>
      <c r="W2771" s="0" t="str">
        <f aca="false">IF(AND(ISNUMBER($BW2771),ISNUMBER($BX2771)),IF($BW2771&gt;=2016,"post-only",IF($BX2771&lt;2016,"pre-only","mixed")),"")</f>
        <v>post-only</v>
      </c>
      <c r="X2771" s="0" t="n">
        <f aca="false">IF(AND(ISNUMBER($BW2771),ISNUMBER($BX2771)),MIN(1,MAX(0,($BX2771-2017+1)/($BX2771-$BW2771+1))),"")</f>
        <v>1</v>
      </c>
      <c r="Y2771" s="0" t="n">
        <f aca="false">IF(AND(ISNUMBER($BW2771),ISNUMBER($BX2771)),MIN(1,MAX(0,($BX2771-2018+1)/($BX2771-$BW2771+1))),"")</f>
        <v>1</v>
      </c>
      <c r="Z2771" s="0" t="n">
        <f aca="false">IF(AND(ISNUMBER($BW2771),ISNUMBER($BX2771)),MIN(1,MAX(0,($BX2771-2019+1)/($BX2771-$BW2771+1))),"")</f>
        <v>1</v>
      </c>
      <c r="AA2771" s="0" t="n">
        <f aca="false">IF(ISNUMBER($BX2771),IF($BX2771&gt;=2017,1,0),"")</f>
        <v>1</v>
      </c>
      <c r="AB2771" s="0" t="n">
        <f aca="false">IF(ISNUMBER($BX2771),IF($BX2771&gt;=2018,1,0),"")</f>
        <v>1</v>
      </c>
      <c r="AC2771" s="0" t="n">
        <f aca="false">IF(ISNUMBER($BX2771),IF($BX2771&gt;=2019,1,0),"")</f>
        <v>1</v>
      </c>
      <c r="AD2771" s="0" t="n">
        <f aca="false">IF($L2771&lt;&gt;"",IF($L2771&gt;2013,1,0),"")</f>
        <v>1</v>
      </c>
      <c r="AE2771" s="0" t="n">
        <f aca="false">IF($L2771&lt;&gt;"",1+IF($L2771&gt;2011,1,0)+IF($L2771&gt;2014,1,0),"")</f>
        <v>3</v>
      </c>
      <c r="AF2771" s="0" t="s">
        <v>747</v>
      </c>
      <c r="AG2771" s="0" t="s">
        <v>88</v>
      </c>
      <c r="AH2771" s="0" t="s">
        <v>89</v>
      </c>
      <c r="AI2771" s="0" t="s">
        <v>90</v>
      </c>
      <c r="AJ2771" s="0" t="s">
        <v>90</v>
      </c>
      <c r="AK2771" s="0" t="str">
        <f aca="false">IF(AND($CF2771&lt;&gt;"",IFERROR(INDEX(subsample_country_map!$B:$B,MATCH($CF2771,subsample_country_map!$A:$A,0)),"")&lt;&gt;""),INDEX(subsample_country_map!$B:$B,MATCH($CF2771,subsample_country_map!$A:$A,0)),INDEX(lookup!$AA:$AA,MATCH($A2771,lookup!$A:$A,0)))</f>
        <v>99_NCE</v>
      </c>
      <c r="AL2771" s="0" t="str">
        <f aca="false">IF(AND($CF2771&lt;&gt;"",IFERROR(INDEX(subsample_country_map!$C:$C,MATCH($CF2771,subsample_country_map!$A:$A,0)),"")&lt;&gt;""),INDEX(subsample_country_map!$C:$C,MATCH($CF2771,subsample_country_map!$A:$A,0)),INDEX(lookup!$AB:$AB,MATCH($A2771,lookup!$A:$A,0)))</f>
        <v>99_NCE</v>
      </c>
      <c r="AM2771" s="0" t="str">
        <f aca="false">IF(AND($CF2771&lt;&gt;"",IFERROR(INDEX(subsample_country_map!$D:$D,MATCH($CF2771,subsample_country_map!$A:$A,0)),"")&lt;&gt;""),INDEX(subsample_country_map!$D:$D,MATCH($CF2771,subsample_country_map!$A:$A,0)),INDEX(lookup!$AC:$AC,MATCH($A2771,lookup!$A:$A,0)))</f>
        <v>99_NCE</v>
      </c>
      <c r="AN2771" s="0" t="str">
        <f aca="false">IF(AND($CF2771&lt;&gt;"",IFERROR(INDEX(subsample_country_map!$E:$E,MATCH($CF2771,subsample_country_map!$A:$A,0)),"")&lt;&gt;""),INDEX(subsample_country_map!$E:$E,MATCH($CF2771,subsample_country_map!$A:$A,0)),INDEX(lookup!$AD:$AD,MATCH($A2771,lookup!$A:$A,0)))</f>
        <v>99_NCE</v>
      </c>
      <c r="AO2771" s="0" t="str">
        <f aca="false">INDEX(lookup!$Y:$Y,MATCH($A2771,lookup!$A:$A,0))</f>
        <v>0_published</v>
      </c>
      <c r="AP2771" s="0" t="str">
        <f aca="false">INDEX(lookup!$Z:$Z,MATCH($A2771,lookup!$A:$A,0))</f>
        <v>1_VHB high</v>
      </c>
      <c r="AQ2771" s="0" t="str">
        <f aca="false">INDEX(lookup!$W:$W,MATCH($A2771,lookup!$A:$A,0))</f>
        <v>1_fin/acc/econ</v>
      </c>
      <c r="AR2771" s="0" t="s">
        <v>8668</v>
      </c>
      <c r="AS2771" s="0" t="s">
        <v>2105</v>
      </c>
      <c r="BO2771" s="0" t="s">
        <v>769</v>
      </c>
      <c r="BP2771" s="0" t="s">
        <v>3393</v>
      </c>
      <c r="BQ2771" s="0" t="s">
        <v>2105</v>
      </c>
      <c r="BT2771" s="0" t="n">
        <v>0</v>
      </c>
      <c r="BV2771" s="0" t="n">
        <v>545</v>
      </c>
      <c r="BW2771" s="0" t="n">
        <v>2020</v>
      </c>
      <c r="BX2771" s="0" t="n">
        <v>2020</v>
      </c>
      <c r="BZ2771" s="0" t="n">
        <v>2020</v>
      </c>
      <c r="CA2771" s="0" t="n">
        <v>1</v>
      </c>
      <c r="CB2771" s="0" t="n">
        <v>1</v>
      </c>
      <c r="CC2771" s="0" t="n">
        <v>1</v>
      </c>
      <c r="CD2771" s="0" t="n">
        <v>-0.00217724905164253</v>
      </c>
      <c r="CE2771" s="0" t="n">
        <v>1</v>
      </c>
    </row>
    <row r="2772" customFormat="false" ht="15" hidden="false" customHeight="false" outlineLevel="0" collapsed="false">
      <c r="A2772" s="0" t="s">
        <v>3393</v>
      </c>
      <c r="B2772" s="0" t="n">
        <v>546</v>
      </c>
      <c r="C2772" s="0" t="n">
        <v>-0.00163410764987072</v>
      </c>
      <c r="D2772" s="0" t="n">
        <v>524</v>
      </c>
      <c r="E2772" s="0" t="n">
        <f aca="false">IF(ISNUMBER($BA2772),$BA2772,IF(AND(ISNUMBER($D2772),ISNUMBER($BW2772),ISNUMBER($BX2772)),$D2772*($BX2772-$BW2772+1),""))</f>
        <v>524</v>
      </c>
      <c r="F2772" s="0" t="s">
        <v>8663</v>
      </c>
      <c r="G2772" s="0" t="s">
        <v>8664</v>
      </c>
      <c r="H2772" s="0" t="s">
        <v>118</v>
      </c>
      <c r="I2772" s="0" t="s">
        <v>344</v>
      </c>
      <c r="J2772" s="0" t="n">
        <f aca="false">IF($BW2772&lt;&gt;"",$BW2772,"")</f>
        <v>2020</v>
      </c>
      <c r="K2772" s="0" t="n">
        <f aca="false">IF($BX2772&lt;&gt;"",$BX2772,"")</f>
        <v>2020</v>
      </c>
      <c r="L2772" s="0" t="n">
        <f aca="false">IF(AND(ISNUMBER($BW2772),ISNUMBER($BX2772)),($BW2772+$BX2772)/2,"")</f>
        <v>2020</v>
      </c>
      <c r="M2772" s="0" t="n">
        <f aca="false">IF($L2772&lt;&gt;"",$L2772,"")</f>
        <v>2020</v>
      </c>
      <c r="N2772" s="0" t="n">
        <f aca="false">IF(AND(ISNUMBER($BW2772),ISNUMBER($BX2772)),MIN(1,MAX(0,($BX2772-2016+1)/($BX2772-$BW2772+1))),"")</f>
        <v>1</v>
      </c>
      <c r="O2772" s="0" t="n">
        <f aca="false">IF(AND(ISNUMBER($BW2772),ISNUMBER($BX2772)),MIN(1,MAX(0,($BX2772-2017+1)/($BX2772-$BW2772+1))),"")</f>
        <v>1</v>
      </c>
      <c r="P2772" s="0" t="n">
        <f aca="false">IF(AND(ISNUMBER($BW2772),ISNUMBER($BX2772)),MIN(1,MAX(0,($BX2772-2018+1)/($BX2772-$BW2772+1))),"")</f>
        <v>1</v>
      </c>
      <c r="Q2772" s="0" t="n">
        <f aca="false">IF(AND(ISNUMBER($BW2772),ISNUMBER($BX2772)),MIN(1,MAX(0,($BX2772-2019+1)/($BX2772-$BW2772+1))),"")</f>
        <v>1</v>
      </c>
      <c r="R2772" s="0" t="n">
        <f aca="false">IF(AND(ISNUMBER($BW2772),ISNUMBER($BX2772)),MIN(1,MAX(0,($BX2772-2016+1)/($BX2772-$BW2772+1))),"")</f>
        <v>1</v>
      </c>
      <c r="S2772" s="0" t="n">
        <f aca="false">IF($L2772&lt;&gt;"",IF($L2772&gt;=2015.5,1,0),"")</f>
        <v>1</v>
      </c>
      <c r="T2772" s="0" t="n">
        <f aca="false">IF($L2772&lt;&gt;"",IF($L2772&gt;=2016,1,0),"")</f>
        <v>1</v>
      </c>
      <c r="U2772" s="0" t="n">
        <f aca="false">IF(ISNUMBER($BX2772),IF($BX2772&gt;=2016,1,0),"")</f>
        <v>1</v>
      </c>
      <c r="V2772" s="0" t="n">
        <f aca="false">IF(ISNUMBER($BW2772),IF($BW2772&gt;=2016,1,0),"")</f>
        <v>1</v>
      </c>
      <c r="W2772" s="0" t="str">
        <f aca="false">IF(AND(ISNUMBER($BW2772),ISNUMBER($BX2772)),IF($BW2772&gt;=2016,"post-only",IF($BX2772&lt;2016,"pre-only","mixed")),"")</f>
        <v>post-only</v>
      </c>
      <c r="X2772" s="0" t="n">
        <f aca="false">IF(AND(ISNUMBER($BW2772),ISNUMBER($BX2772)),MIN(1,MAX(0,($BX2772-2017+1)/($BX2772-$BW2772+1))),"")</f>
        <v>1</v>
      </c>
      <c r="Y2772" s="0" t="n">
        <f aca="false">IF(AND(ISNUMBER($BW2772),ISNUMBER($BX2772)),MIN(1,MAX(0,($BX2772-2018+1)/($BX2772-$BW2772+1))),"")</f>
        <v>1</v>
      </c>
      <c r="Z2772" s="0" t="n">
        <f aca="false">IF(AND(ISNUMBER($BW2772),ISNUMBER($BX2772)),MIN(1,MAX(0,($BX2772-2019+1)/($BX2772-$BW2772+1))),"")</f>
        <v>1</v>
      </c>
      <c r="AA2772" s="0" t="n">
        <f aca="false">IF(ISNUMBER($BX2772),IF($BX2772&gt;=2017,1,0),"")</f>
        <v>1</v>
      </c>
      <c r="AB2772" s="0" t="n">
        <f aca="false">IF(ISNUMBER($BX2772),IF($BX2772&gt;=2018,1,0),"")</f>
        <v>1</v>
      </c>
      <c r="AC2772" s="0" t="n">
        <f aca="false">IF(ISNUMBER($BX2772),IF($BX2772&gt;=2019,1,0),"")</f>
        <v>1</v>
      </c>
      <c r="AD2772" s="0" t="n">
        <f aca="false">IF($L2772&lt;&gt;"",IF($L2772&gt;2013,1,0),"")</f>
        <v>1</v>
      </c>
      <c r="AE2772" s="0" t="n">
        <f aca="false">IF($L2772&lt;&gt;"",1+IF($L2772&gt;2011,1,0)+IF($L2772&gt;2014,1,0),"")</f>
        <v>3</v>
      </c>
      <c r="AF2772" s="0" t="s">
        <v>747</v>
      </c>
      <c r="AG2772" s="0" t="s">
        <v>88</v>
      </c>
      <c r="AH2772" s="0" t="s">
        <v>89</v>
      </c>
      <c r="AI2772" s="0" t="s">
        <v>90</v>
      </c>
      <c r="AJ2772" s="0" t="s">
        <v>90</v>
      </c>
      <c r="AK2772" s="0" t="str">
        <f aca="false">IF(AND($CF2772&lt;&gt;"",IFERROR(INDEX(subsample_country_map!$B:$B,MATCH($CF2772,subsample_country_map!$A:$A,0)),"")&lt;&gt;""),INDEX(subsample_country_map!$B:$B,MATCH($CF2772,subsample_country_map!$A:$A,0)),INDEX(lookup!$AA:$AA,MATCH($A2772,lookup!$A:$A,0)))</f>
        <v>99_NCE</v>
      </c>
      <c r="AL2772" s="0" t="str">
        <f aca="false">IF(AND($CF2772&lt;&gt;"",IFERROR(INDEX(subsample_country_map!$C:$C,MATCH($CF2772,subsample_country_map!$A:$A,0)),"")&lt;&gt;""),INDEX(subsample_country_map!$C:$C,MATCH($CF2772,subsample_country_map!$A:$A,0)),INDEX(lookup!$AB:$AB,MATCH($A2772,lookup!$A:$A,0)))</f>
        <v>99_NCE</v>
      </c>
      <c r="AM2772" s="0" t="str">
        <f aca="false">IF(AND($CF2772&lt;&gt;"",IFERROR(INDEX(subsample_country_map!$D:$D,MATCH($CF2772,subsample_country_map!$A:$A,0)),"")&lt;&gt;""),INDEX(subsample_country_map!$D:$D,MATCH($CF2772,subsample_country_map!$A:$A,0)),INDEX(lookup!$AC:$AC,MATCH($A2772,lookup!$A:$A,0)))</f>
        <v>99_NCE</v>
      </c>
      <c r="AN2772" s="0" t="str">
        <f aca="false">IF(AND($CF2772&lt;&gt;"",IFERROR(INDEX(subsample_country_map!$E:$E,MATCH($CF2772,subsample_country_map!$A:$A,0)),"")&lt;&gt;""),INDEX(subsample_country_map!$E:$E,MATCH($CF2772,subsample_country_map!$A:$A,0)),INDEX(lookup!$AD:$AD,MATCH($A2772,lookup!$A:$A,0)))</f>
        <v>99_NCE</v>
      </c>
      <c r="AO2772" s="0" t="str">
        <f aca="false">INDEX(lookup!$Y:$Y,MATCH($A2772,lookup!$A:$A,0))</f>
        <v>0_published</v>
      </c>
      <c r="AP2772" s="0" t="str">
        <f aca="false">INDEX(lookup!$Z:$Z,MATCH($A2772,lookup!$A:$A,0))</f>
        <v>1_VHB high</v>
      </c>
      <c r="AQ2772" s="0" t="str">
        <f aca="false">INDEX(lookup!$W:$W,MATCH($A2772,lookup!$A:$A,0))</f>
        <v>1_fin/acc/econ</v>
      </c>
      <c r="AR2772" s="0" t="s">
        <v>8668</v>
      </c>
      <c r="AS2772" s="0" t="s">
        <v>2105</v>
      </c>
      <c r="BO2772" s="0" t="s">
        <v>769</v>
      </c>
      <c r="BP2772" s="0" t="s">
        <v>3393</v>
      </c>
      <c r="BQ2772" s="0" t="s">
        <v>2105</v>
      </c>
      <c r="BT2772" s="0" t="n">
        <v>0</v>
      </c>
      <c r="BV2772" s="0" t="n">
        <v>546</v>
      </c>
      <c r="BW2772" s="0" t="n">
        <v>2020</v>
      </c>
      <c r="BX2772" s="0" t="n">
        <v>2020</v>
      </c>
      <c r="BZ2772" s="0" t="n">
        <v>2020</v>
      </c>
      <c r="CA2772" s="0" t="n">
        <v>1</v>
      </c>
      <c r="CB2772" s="0" t="n">
        <v>1</v>
      </c>
      <c r="CC2772" s="0" t="n">
        <v>1</v>
      </c>
      <c r="CD2772" s="0" t="n">
        <v>-0.00163410910439652</v>
      </c>
      <c r="CE2772" s="0" t="n">
        <v>1</v>
      </c>
    </row>
    <row r="2773" customFormat="false" ht="15" hidden="false" customHeight="false" outlineLevel="0" collapsed="false">
      <c r="A2773" s="0" t="s">
        <v>3393</v>
      </c>
      <c r="B2773" s="0" t="n">
        <v>547</v>
      </c>
      <c r="C2773" s="0" t="n">
        <v>-0.00160893953967543</v>
      </c>
      <c r="D2773" s="0" t="n">
        <v>524</v>
      </c>
      <c r="E2773" s="0" t="n">
        <f aca="false">IF(ISNUMBER($BA2773),$BA2773,IF(AND(ISNUMBER($D2773),ISNUMBER($BW2773),ISNUMBER($BX2773)),$D2773*($BX2773-$BW2773+1),""))</f>
        <v>524</v>
      </c>
      <c r="F2773" s="0" t="s">
        <v>8663</v>
      </c>
      <c r="G2773" s="0" t="s">
        <v>8664</v>
      </c>
      <c r="H2773" s="0" t="s">
        <v>118</v>
      </c>
      <c r="I2773" s="0" t="s">
        <v>344</v>
      </c>
      <c r="J2773" s="0" t="n">
        <f aca="false">IF($BW2773&lt;&gt;"",$BW2773,"")</f>
        <v>2020</v>
      </c>
      <c r="K2773" s="0" t="n">
        <f aca="false">IF($BX2773&lt;&gt;"",$BX2773,"")</f>
        <v>2020</v>
      </c>
      <c r="L2773" s="0" t="n">
        <f aca="false">IF(AND(ISNUMBER($BW2773),ISNUMBER($BX2773)),($BW2773+$BX2773)/2,"")</f>
        <v>2020</v>
      </c>
      <c r="M2773" s="0" t="n">
        <f aca="false">IF($L2773&lt;&gt;"",$L2773,"")</f>
        <v>2020</v>
      </c>
      <c r="N2773" s="0" t="n">
        <f aca="false">IF(AND(ISNUMBER($BW2773),ISNUMBER($BX2773)),MIN(1,MAX(0,($BX2773-2016+1)/($BX2773-$BW2773+1))),"")</f>
        <v>1</v>
      </c>
      <c r="O2773" s="0" t="n">
        <f aca="false">IF(AND(ISNUMBER($BW2773),ISNUMBER($BX2773)),MIN(1,MAX(0,($BX2773-2017+1)/($BX2773-$BW2773+1))),"")</f>
        <v>1</v>
      </c>
      <c r="P2773" s="0" t="n">
        <f aca="false">IF(AND(ISNUMBER($BW2773),ISNUMBER($BX2773)),MIN(1,MAX(0,($BX2773-2018+1)/($BX2773-$BW2773+1))),"")</f>
        <v>1</v>
      </c>
      <c r="Q2773" s="0" t="n">
        <f aca="false">IF(AND(ISNUMBER($BW2773),ISNUMBER($BX2773)),MIN(1,MAX(0,($BX2773-2019+1)/($BX2773-$BW2773+1))),"")</f>
        <v>1</v>
      </c>
      <c r="R2773" s="0" t="n">
        <f aca="false">IF(AND(ISNUMBER($BW2773),ISNUMBER($BX2773)),MIN(1,MAX(0,($BX2773-2016+1)/($BX2773-$BW2773+1))),"")</f>
        <v>1</v>
      </c>
      <c r="S2773" s="0" t="n">
        <f aca="false">IF($L2773&lt;&gt;"",IF($L2773&gt;=2015.5,1,0),"")</f>
        <v>1</v>
      </c>
      <c r="T2773" s="0" t="n">
        <f aca="false">IF($L2773&lt;&gt;"",IF($L2773&gt;=2016,1,0),"")</f>
        <v>1</v>
      </c>
      <c r="U2773" s="0" t="n">
        <f aca="false">IF(ISNUMBER($BX2773),IF($BX2773&gt;=2016,1,0),"")</f>
        <v>1</v>
      </c>
      <c r="V2773" s="0" t="n">
        <f aca="false">IF(ISNUMBER($BW2773),IF($BW2773&gt;=2016,1,0),"")</f>
        <v>1</v>
      </c>
      <c r="W2773" s="0" t="str">
        <f aca="false">IF(AND(ISNUMBER($BW2773),ISNUMBER($BX2773)),IF($BW2773&gt;=2016,"post-only",IF($BX2773&lt;2016,"pre-only","mixed")),"")</f>
        <v>post-only</v>
      </c>
      <c r="X2773" s="0" t="n">
        <f aca="false">IF(AND(ISNUMBER($BW2773),ISNUMBER($BX2773)),MIN(1,MAX(0,($BX2773-2017+1)/($BX2773-$BW2773+1))),"")</f>
        <v>1</v>
      </c>
      <c r="Y2773" s="0" t="n">
        <f aca="false">IF(AND(ISNUMBER($BW2773),ISNUMBER($BX2773)),MIN(1,MAX(0,($BX2773-2018+1)/($BX2773-$BW2773+1))),"")</f>
        <v>1</v>
      </c>
      <c r="Z2773" s="0" t="n">
        <f aca="false">IF(AND(ISNUMBER($BW2773),ISNUMBER($BX2773)),MIN(1,MAX(0,($BX2773-2019+1)/($BX2773-$BW2773+1))),"")</f>
        <v>1</v>
      </c>
      <c r="AA2773" s="0" t="n">
        <f aca="false">IF(ISNUMBER($BX2773),IF($BX2773&gt;=2017,1,0),"")</f>
        <v>1</v>
      </c>
      <c r="AB2773" s="0" t="n">
        <f aca="false">IF(ISNUMBER($BX2773),IF($BX2773&gt;=2018,1,0),"")</f>
        <v>1</v>
      </c>
      <c r="AC2773" s="0" t="n">
        <f aca="false">IF(ISNUMBER($BX2773),IF($BX2773&gt;=2019,1,0),"")</f>
        <v>1</v>
      </c>
      <c r="AD2773" s="0" t="n">
        <f aca="false">IF($L2773&lt;&gt;"",IF($L2773&gt;2013,1,0),"")</f>
        <v>1</v>
      </c>
      <c r="AE2773" s="0" t="n">
        <f aca="false">IF($L2773&lt;&gt;"",1+IF($L2773&gt;2011,1,0)+IF($L2773&gt;2014,1,0),"")</f>
        <v>3</v>
      </c>
      <c r="AF2773" s="0" t="s">
        <v>747</v>
      </c>
      <c r="AG2773" s="0" t="s">
        <v>88</v>
      </c>
      <c r="AH2773" s="0" t="s">
        <v>89</v>
      </c>
      <c r="AI2773" s="0" t="s">
        <v>90</v>
      </c>
      <c r="AJ2773" s="0" t="s">
        <v>90</v>
      </c>
      <c r="AK2773" s="0" t="str">
        <f aca="false">IF(AND($CF2773&lt;&gt;"",IFERROR(INDEX(subsample_country_map!$B:$B,MATCH($CF2773,subsample_country_map!$A:$A,0)),"")&lt;&gt;""),INDEX(subsample_country_map!$B:$B,MATCH($CF2773,subsample_country_map!$A:$A,0)),INDEX(lookup!$AA:$AA,MATCH($A2773,lookup!$A:$A,0)))</f>
        <v>99_NCE</v>
      </c>
      <c r="AL2773" s="0" t="str">
        <f aca="false">IF(AND($CF2773&lt;&gt;"",IFERROR(INDEX(subsample_country_map!$C:$C,MATCH($CF2773,subsample_country_map!$A:$A,0)),"")&lt;&gt;""),INDEX(subsample_country_map!$C:$C,MATCH($CF2773,subsample_country_map!$A:$A,0)),INDEX(lookup!$AB:$AB,MATCH($A2773,lookup!$A:$A,0)))</f>
        <v>99_NCE</v>
      </c>
      <c r="AM2773" s="0" t="str">
        <f aca="false">IF(AND($CF2773&lt;&gt;"",IFERROR(INDEX(subsample_country_map!$D:$D,MATCH($CF2773,subsample_country_map!$A:$A,0)),"")&lt;&gt;""),INDEX(subsample_country_map!$D:$D,MATCH($CF2773,subsample_country_map!$A:$A,0)),INDEX(lookup!$AC:$AC,MATCH($A2773,lookup!$A:$A,0)))</f>
        <v>99_NCE</v>
      </c>
      <c r="AN2773" s="0" t="str">
        <f aca="false">IF(AND($CF2773&lt;&gt;"",IFERROR(INDEX(subsample_country_map!$E:$E,MATCH($CF2773,subsample_country_map!$A:$A,0)),"")&lt;&gt;""),INDEX(subsample_country_map!$E:$E,MATCH($CF2773,subsample_country_map!$A:$A,0)),INDEX(lookup!$AD:$AD,MATCH($A2773,lookup!$A:$A,0)))</f>
        <v>99_NCE</v>
      </c>
      <c r="AO2773" s="0" t="str">
        <f aca="false">INDEX(lookup!$Y:$Y,MATCH($A2773,lookup!$A:$A,0))</f>
        <v>0_published</v>
      </c>
      <c r="AP2773" s="0" t="str">
        <f aca="false">INDEX(lookup!$Z:$Z,MATCH($A2773,lookup!$A:$A,0))</f>
        <v>1_VHB high</v>
      </c>
      <c r="AQ2773" s="0" t="str">
        <f aca="false">INDEX(lookup!$W:$W,MATCH($A2773,lookup!$A:$A,0))</f>
        <v>1_fin/acc/econ</v>
      </c>
      <c r="AR2773" s="0" t="s">
        <v>8668</v>
      </c>
      <c r="AS2773" s="0" t="s">
        <v>2105</v>
      </c>
      <c r="BO2773" s="0" t="s">
        <v>769</v>
      </c>
      <c r="BP2773" s="0" t="s">
        <v>3393</v>
      </c>
      <c r="BQ2773" s="0" t="s">
        <v>2105</v>
      </c>
      <c r="BT2773" s="0" t="n">
        <v>0</v>
      </c>
      <c r="BV2773" s="0" t="n">
        <v>547</v>
      </c>
      <c r="BW2773" s="0" t="n">
        <v>2020</v>
      </c>
      <c r="BX2773" s="0" t="n">
        <v>2020</v>
      </c>
      <c r="BZ2773" s="0" t="n">
        <v>2020</v>
      </c>
      <c r="CA2773" s="0" t="n">
        <v>1</v>
      </c>
      <c r="CB2773" s="0" t="n">
        <v>1</v>
      </c>
      <c r="CC2773" s="0" t="n">
        <v>1</v>
      </c>
      <c r="CD2773" s="0" t="n">
        <v>-0.00160894092802424</v>
      </c>
      <c r="CE2773" s="0" t="n">
        <v>1</v>
      </c>
    </row>
    <row r="2774" customFormat="false" ht="15" hidden="false" customHeight="false" outlineLevel="0" collapsed="false">
      <c r="A2774" s="0" t="s">
        <v>3393</v>
      </c>
      <c r="B2774" s="0" t="n">
        <v>548</v>
      </c>
      <c r="C2774" s="0" t="n">
        <v>-0.000768610654321188</v>
      </c>
      <c r="D2774" s="0" t="n">
        <v>543</v>
      </c>
      <c r="E2774" s="0" t="n">
        <f aca="false">IF(ISNUMBER($BA2774),$BA2774,IF(AND(ISNUMBER($D2774),ISNUMBER($BW2774),ISNUMBER($BX2774)),$D2774*($BX2774-$BW2774+1),""))</f>
        <v>543</v>
      </c>
      <c r="F2774" s="0" t="s">
        <v>8663</v>
      </c>
      <c r="G2774" s="0" t="s">
        <v>8664</v>
      </c>
      <c r="H2774" s="0" t="s">
        <v>118</v>
      </c>
      <c r="I2774" s="0" t="s">
        <v>344</v>
      </c>
      <c r="J2774" s="0" t="n">
        <f aca="false">IF($BW2774&lt;&gt;"",$BW2774,"")</f>
        <v>2020</v>
      </c>
      <c r="K2774" s="0" t="n">
        <f aca="false">IF($BX2774&lt;&gt;"",$BX2774,"")</f>
        <v>2020</v>
      </c>
      <c r="L2774" s="0" t="n">
        <f aca="false">IF(AND(ISNUMBER($BW2774),ISNUMBER($BX2774)),($BW2774+$BX2774)/2,"")</f>
        <v>2020</v>
      </c>
      <c r="M2774" s="0" t="n">
        <f aca="false">IF($L2774&lt;&gt;"",$L2774,"")</f>
        <v>2020</v>
      </c>
      <c r="N2774" s="0" t="n">
        <f aca="false">IF(AND(ISNUMBER($BW2774),ISNUMBER($BX2774)),MIN(1,MAX(0,($BX2774-2016+1)/($BX2774-$BW2774+1))),"")</f>
        <v>1</v>
      </c>
      <c r="O2774" s="0" t="n">
        <f aca="false">IF(AND(ISNUMBER($BW2774),ISNUMBER($BX2774)),MIN(1,MAX(0,($BX2774-2017+1)/($BX2774-$BW2774+1))),"")</f>
        <v>1</v>
      </c>
      <c r="P2774" s="0" t="n">
        <f aca="false">IF(AND(ISNUMBER($BW2774),ISNUMBER($BX2774)),MIN(1,MAX(0,($BX2774-2018+1)/($BX2774-$BW2774+1))),"")</f>
        <v>1</v>
      </c>
      <c r="Q2774" s="0" t="n">
        <f aca="false">IF(AND(ISNUMBER($BW2774),ISNUMBER($BX2774)),MIN(1,MAX(0,($BX2774-2019+1)/($BX2774-$BW2774+1))),"")</f>
        <v>1</v>
      </c>
      <c r="R2774" s="0" t="n">
        <f aca="false">IF(AND(ISNUMBER($BW2774),ISNUMBER($BX2774)),MIN(1,MAX(0,($BX2774-2016+1)/($BX2774-$BW2774+1))),"")</f>
        <v>1</v>
      </c>
      <c r="S2774" s="0" t="n">
        <f aca="false">IF($L2774&lt;&gt;"",IF($L2774&gt;=2015.5,1,0),"")</f>
        <v>1</v>
      </c>
      <c r="T2774" s="0" t="n">
        <f aca="false">IF($L2774&lt;&gt;"",IF($L2774&gt;=2016,1,0),"")</f>
        <v>1</v>
      </c>
      <c r="U2774" s="0" t="n">
        <f aca="false">IF(ISNUMBER($BX2774),IF($BX2774&gt;=2016,1,0),"")</f>
        <v>1</v>
      </c>
      <c r="V2774" s="0" t="n">
        <f aca="false">IF(ISNUMBER($BW2774),IF($BW2774&gt;=2016,1,0),"")</f>
        <v>1</v>
      </c>
      <c r="W2774" s="0" t="str">
        <f aca="false">IF(AND(ISNUMBER($BW2774),ISNUMBER($BX2774)),IF($BW2774&gt;=2016,"post-only",IF($BX2774&lt;2016,"pre-only","mixed")),"")</f>
        <v>post-only</v>
      </c>
      <c r="X2774" s="0" t="n">
        <f aca="false">IF(AND(ISNUMBER($BW2774),ISNUMBER($BX2774)),MIN(1,MAX(0,($BX2774-2017+1)/($BX2774-$BW2774+1))),"")</f>
        <v>1</v>
      </c>
      <c r="Y2774" s="0" t="n">
        <f aca="false">IF(AND(ISNUMBER($BW2774),ISNUMBER($BX2774)),MIN(1,MAX(0,($BX2774-2018+1)/($BX2774-$BW2774+1))),"")</f>
        <v>1</v>
      </c>
      <c r="Z2774" s="0" t="n">
        <f aca="false">IF(AND(ISNUMBER($BW2774),ISNUMBER($BX2774)),MIN(1,MAX(0,($BX2774-2019+1)/($BX2774-$BW2774+1))),"")</f>
        <v>1</v>
      </c>
      <c r="AA2774" s="0" t="n">
        <f aca="false">IF(ISNUMBER($BX2774),IF($BX2774&gt;=2017,1,0),"")</f>
        <v>1</v>
      </c>
      <c r="AB2774" s="0" t="n">
        <f aca="false">IF(ISNUMBER($BX2774),IF($BX2774&gt;=2018,1,0),"")</f>
        <v>1</v>
      </c>
      <c r="AC2774" s="0" t="n">
        <f aca="false">IF(ISNUMBER($BX2774),IF($BX2774&gt;=2019,1,0),"")</f>
        <v>1</v>
      </c>
      <c r="AD2774" s="0" t="n">
        <f aca="false">IF($L2774&lt;&gt;"",IF($L2774&gt;2013,1,0),"")</f>
        <v>1</v>
      </c>
      <c r="AE2774" s="0" t="n">
        <f aca="false">IF($L2774&lt;&gt;"",1+IF($L2774&gt;2011,1,0)+IF($L2774&gt;2014,1,0),"")</f>
        <v>3</v>
      </c>
      <c r="AF2774" s="0" t="s">
        <v>747</v>
      </c>
      <c r="AG2774" s="0" t="s">
        <v>88</v>
      </c>
      <c r="AH2774" s="0" t="s">
        <v>89</v>
      </c>
      <c r="AI2774" s="0" t="s">
        <v>90</v>
      </c>
      <c r="AJ2774" s="0" t="s">
        <v>90</v>
      </c>
      <c r="AK2774" s="0" t="str">
        <f aca="false">IF(AND($CF2774&lt;&gt;"",IFERROR(INDEX(subsample_country_map!$B:$B,MATCH($CF2774,subsample_country_map!$A:$A,0)),"")&lt;&gt;""),INDEX(subsample_country_map!$B:$B,MATCH($CF2774,subsample_country_map!$A:$A,0)),INDEX(lookup!$AA:$AA,MATCH($A2774,lookup!$A:$A,0)))</f>
        <v>99_NCE</v>
      </c>
      <c r="AL2774" s="0" t="str">
        <f aca="false">IF(AND($CF2774&lt;&gt;"",IFERROR(INDEX(subsample_country_map!$C:$C,MATCH($CF2774,subsample_country_map!$A:$A,0)),"")&lt;&gt;""),INDEX(subsample_country_map!$C:$C,MATCH($CF2774,subsample_country_map!$A:$A,0)),INDEX(lookup!$AB:$AB,MATCH($A2774,lookup!$A:$A,0)))</f>
        <v>99_NCE</v>
      </c>
      <c r="AM2774" s="0" t="str">
        <f aca="false">IF(AND($CF2774&lt;&gt;"",IFERROR(INDEX(subsample_country_map!$D:$D,MATCH($CF2774,subsample_country_map!$A:$A,0)),"")&lt;&gt;""),INDEX(subsample_country_map!$D:$D,MATCH($CF2774,subsample_country_map!$A:$A,0)),INDEX(lookup!$AC:$AC,MATCH($A2774,lookup!$A:$A,0)))</f>
        <v>99_NCE</v>
      </c>
      <c r="AN2774" s="0" t="str">
        <f aca="false">IF(AND($CF2774&lt;&gt;"",IFERROR(INDEX(subsample_country_map!$E:$E,MATCH($CF2774,subsample_country_map!$A:$A,0)),"")&lt;&gt;""),INDEX(subsample_country_map!$E:$E,MATCH($CF2774,subsample_country_map!$A:$A,0)),INDEX(lookup!$AD:$AD,MATCH($A2774,lookup!$A:$A,0)))</f>
        <v>99_NCE</v>
      </c>
      <c r="AO2774" s="0" t="str">
        <f aca="false">INDEX(lookup!$Y:$Y,MATCH($A2774,lookup!$A:$A,0))</f>
        <v>0_published</v>
      </c>
      <c r="AP2774" s="0" t="str">
        <f aca="false">INDEX(lookup!$Z:$Z,MATCH($A2774,lookup!$A:$A,0))</f>
        <v>1_VHB high</v>
      </c>
      <c r="AQ2774" s="0" t="str">
        <f aca="false">INDEX(lookup!$W:$W,MATCH($A2774,lookup!$A:$A,0))</f>
        <v>1_fin/acc/econ</v>
      </c>
      <c r="AR2774" s="0" t="s">
        <v>8668</v>
      </c>
      <c r="AS2774" s="0" t="s">
        <v>2105</v>
      </c>
      <c r="BO2774" s="0" t="s">
        <v>769</v>
      </c>
      <c r="BP2774" s="0" t="s">
        <v>3393</v>
      </c>
      <c r="BQ2774" s="0" t="s">
        <v>2105</v>
      </c>
      <c r="BT2774" s="0" t="n">
        <v>0</v>
      </c>
      <c r="BV2774" s="0" t="n">
        <v>548</v>
      </c>
      <c r="BW2774" s="0" t="n">
        <v>2020</v>
      </c>
      <c r="BX2774" s="0" t="n">
        <v>2020</v>
      </c>
      <c r="BZ2774" s="0" t="n">
        <v>2020</v>
      </c>
      <c r="CA2774" s="0" t="n">
        <v>1</v>
      </c>
      <c r="CB2774" s="0" t="n">
        <v>1</v>
      </c>
      <c r="CC2774" s="0" t="n">
        <v>1</v>
      </c>
      <c r="CD2774" s="0" t="n">
        <v>-0.000768610805676651</v>
      </c>
      <c r="CE2774" s="0" t="n">
        <v>1</v>
      </c>
    </row>
    <row r="2775" customFormat="false" ht="15" hidden="false" customHeight="false" outlineLevel="0" collapsed="false">
      <c r="A2775" s="0" t="s">
        <v>3393</v>
      </c>
      <c r="B2775" s="0" t="n">
        <v>549</v>
      </c>
      <c r="C2775" s="0" t="n">
        <v>-0.0012261164367019</v>
      </c>
      <c r="D2775" s="0" t="n">
        <v>543</v>
      </c>
      <c r="E2775" s="0" t="n">
        <f aca="false">IF(ISNUMBER($BA2775),$BA2775,IF(AND(ISNUMBER($D2775),ISNUMBER($BW2775),ISNUMBER($BX2775)),$D2775*($BX2775-$BW2775+1),""))</f>
        <v>543</v>
      </c>
      <c r="F2775" s="0" t="s">
        <v>8663</v>
      </c>
      <c r="G2775" s="0" t="s">
        <v>8664</v>
      </c>
      <c r="H2775" s="0" t="s">
        <v>118</v>
      </c>
      <c r="I2775" s="0" t="s">
        <v>344</v>
      </c>
      <c r="J2775" s="0" t="n">
        <f aca="false">IF($BW2775&lt;&gt;"",$BW2775,"")</f>
        <v>2020</v>
      </c>
      <c r="K2775" s="0" t="n">
        <f aca="false">IF($BX2775&lt;&gt;"",$BX2775,"")</f>
        <v>2020</v>
      </c>
      <c r="L2775" s="0" t="n">
        <f aca="false">IF(AND(ISNUMBER($BW2775),ISNUMBER($BX2775)),($BW2775+$BX2775)/2,"")</f>
        <v>2020</v>
      </c>
      <c r="M2775" s="0" t="n">
        <f aca="false">IF($L2775&lt;&gt;"",$L2775,"")</f>
        <v>2020</v>
      </c>
      <c r="N2775" s="0" t="n">
        <f aca="false">IF(AND(ISNUMBER($BW2775),ISNUMBER($BX2775)),MIN(1,MAX(0,($BX2775-2016+1)/($BX2775-$BW2775+1))),"")</f>
        <v>1</v>
      </c>
      <c r="O2775" s="0" t="n">
        <f aca="false">IF(AND(ISNUMBER($BW2775),ISNUMBER($BX2775)),MIN(1,MAX(0,($BX2775-2017+1)/($BX2775-$BW2775+1))),"")</f>
        <v>1</v>
      </c>
      <c r="P2775" s="0" t="n">
        <f aca="false">IF(AND(ISNUMBER($BW2775),ISNUMBER($BX2775)),MIN(1,MAX(0,($BX2775-2018+1)/($BX2775-$BW2775+1))),"")</f>
        <v>1</v>
      </c>
      <c r="Q2775" s="0" t="n">
        <f aca="false">IF(AND(ISNUMBER($BW2775),ISNUMBER($BX2775)),MIN(1,MAX(0,($BX2775-2019+1)/($BX2775-$BW2775+1))),"")</f>
        <v>1</v>
      </c>
      <c r="R2775" s="0" t="n">
        <f aca="false">IF(AND(ISNUMBER($BW2775),ISNUMBER($BX2775)),MIN(1,MAX(0,($BX2775-2016+1)/($BX2775-$BW2775+1))),"")</f>
        <v>1</v>
      </c>
      <c r="S2775" s="0" t="n">
        <f aca="false">IF($L2775&lt;&gt;"",IF($L2775&gt;=2015.5,1,0),"")</f>
        <v>1</v>
      </c>
      <c r="T2775" s="0" t="n">
        <f aca="false">IF($L2775&lt;&gt;"",IF($L2775&gt;=2016,1,0),"")</f>
        <v>1</v>
      </c>
      <c r="U2775" s="0" t="n">
        <f aca="false">IF(ISNUMBER($BX2775),IF($BX2775&gt;=2016,1,0),"")</f>
        <v>1</v>
      </c>
      <c r="V2775" s="0" t="n">
        <f aca="false">IF(ISNUMBER($BW2775),IF($BW2775&gt;=2016,1,0),"")</f>
        <v>1</v>
      </c>
      <c r="W2775" s="0" t="str">
        <f aca="false">IF(AND(ISNUMBER($BW2775),ISNUMBER($BX2775)),IF($BW2775&gt;=2016,"post-only",IF($BX2775&lt;2016,"pre-only","mixed")),"")</f>
        <v>post-only</v>
      </c>
      <c r="X2775" s="0" t="n">
        <f aca="false">IF(AND(ISNUMBER($BW2775),ISNUMBER($BX2775)),MIN(1,MAX(0,($BX2775-2017+1)/($BX2775-$BW2775+1))),"")</f>
        <v>1</v>
      </c>
      <c r="Y2775" s="0" t="n">
        <f aca="false">IF(AND(ISNUMBER($BW2775),ISNUMBER($BX2775)),MIN(1,MAX(0,($BX2775-2018+1)/($BX2775-$BW2775+1))),"")</f>
        <v>1</v>
      </c>
      <c r="Z2775" s="0" t="n">
        <f aca="false">IF(AND(ISNUMBER($BW2775),ISNUMBER($BX2775)),MIN(1,MAX(0,($BX2775-2019+1)/($BX2775-$BW2775+1))),"")</f>
        <v>1</v>
      </c>
      <c r="AA2775" s="0" t="n">
        <f aca="false">IF(ISNUMBER($BX2775),IF($BX2775&gt;=2017,1,0),"")</f>
        <v>1</v>
      </c>
      <c r="AB2775" s="0" t="n">
        <f aca="false">IF(ISNUMBER($BX2775),IF($BX2775&gt;=2018,1,0),"")</f>
        <v>1</v>
      </c>
      <c r="AC2775" s="0" t="n">
        <f aca="false">IF(ISNUMBER($BX2775),IF($BX2775&gt;=2019,1,0),"")</f>
        <v>1</v>
      </c>
      <c r="AD2775" s="0" t="n">
        <f aca="false">IF($L2775&lt;&gt;"",IF($L2775&gt;2013,1,0),"")</f>
        <v>1</v>
      </c>
      <c r="AE2775" s="0" t="n">
        <f aca="false">IF($L2775&lt;&gt;"",1+IF($L2775&gt;2011,1,0)+IF($L2775&gt;2014,1,0),"")</f>
        <v>3</v>
      </c>
      <c r="AF2775" s="0" t="s">
        <v>747</v>
      </c>
      <c r="AG2775" s="0" t="s">
        <v>88</v>
      </c>
      <c r="AH2775" s="0" t="s">
        <v>89</v>
      </c>
      <c r="AI2775" s="0" t="s">
        <v>90</v>
      </c>
      <c r="AJ2775" s="0" t="s">
        <v>90</v>
      </c>
      <c r="AK2775" s="0" t="str">
        <f aca="false">IF(AND($CF2775&lt;&gt;"",IFERROR(INDEX(subsample_country_map!$B:$B,MATCH($CF2775,subsample_country_map!$A:$A,0)),"")&lt;&gt;""),INDEX(subsample_country_map!$B:$B,MATCH($CF2775,subsample_country_map!$A:$A,0)),INDEX(lookup!$AA:$AA,MATCH($A2775,lookup!$A:$A,0)))</f>
        <v>99_NCE</v>
      </c>
      <c r="AL2775" s="0" t="str">
        <f aca="false">IF(AND($CF2775&lt;&gt;"",IFERROR(INDEX(subsample_country_map!$C:$C,MATCH($CF2775,subsample_country_map!$A:$A,0)),"")&lt;&gt;""),INDEX(subsample_country_map!$C:$C,MATCH($CF2775,subsample_country_map!$A:$A,0)),INDEX(lookup!$AB:$AB,MATCH($A2775,lookup!$A:$A,0)))</f>
        <v>99_NCE</v>
      </c>
      <c r="AM2775" s="0" t="str">
        <f aca="false">IF(AND($CF2775&lt;&gt;"",IFERROR(INDEX(subsample_country_map!$D:$D,MATCH($CF2775,subsample_country_map!$A:$A,0)),"")&lt;&gt;""),INDEX(subsample_country_map!$D:$D,MATCH($CF2775,subsample_country_map!$A:$A,0)),INDEX(lookup!$AC:$AC,MATCH($A2775,lookup!$A:$A,0)))</f>
        <v>99_NCE</v>
      </c>
      <c r="AN2775" s="0" t="str">
        <f aca="false">IF(AND($CF2775&lt;&gt;"",IFERROR(INDEX(subsample_country_map!$E:$E,MATCH($CF2775,subsample_country_map!$A:$A,0)),"")&lt;&gt;""),INDEX(subsample_country_map!$E:$E,MATCH($CF2775,subsample_country_map!$A:$A,0)),INDEX(lookup!$AD:$AD,MATCH($A2775,lookup!$A:$A,0)))</f>
        <v>99_NCE</v>
      </c>
      <c r="AO2775" s="0" t="str">
        <f aca="false">INDEX(lookup!$Y:$Y,MATCH($A2775,lookup!$A:$A,0))</f>
        <v>0_published</v>
      </c>
      <c r="AP2775" s="0" t="str">
        <f aca="false">INDEX(lookup!$Z:$Z,MATCH($A2775,lookup!$A:$A,0))</f>
        <v>1_VHB high</v>
      </c>
      <c r="AQ2775" s="0" t="str">
        <f aca="false">INDEX(lookup!$W:$W,MATCH($A2775,lookup!$A:$A,0))</f>
        <v>1_fin/acc/econ</v>
      </c>
      <c r="AR2775" s="0" t="s">
        <v>8668</v>
      </c>
      <c r="AS2775" s="0" t="s">
        <v>2105</v>
      </c>
      <c r="BO2775" s="0" t="s">
        <v>769</v>
      </c>
      <c r="BP2775" s="0" t="s">
        <v>3393</v>
      </c>
      <c r="BQ2775" s="0" t="s">
        <v>2105</v>
      </c>
      <c r="BT2775" s="0" t="n">
        <v>0</v>
      </c>
      <c r="BV2775" s="0" t="n">
        <v>549</v>
      </c>
      <c r="BW2775" s="0" t="n">
        <v>2020</v>
      </c>
      <c r="BX2775" s="0" t="n">
        <v>2020</v>
      </c>
      <c r="BZ2775" s="0" t="n">
        <v>2020</v>
      </c>
      <c r="CA2775" s="0" t="n">
        <v>1</v>
      </c>
      <c r="CB2775" s="0" t="n">
        <v>1</v>
      </c>
      <c r="CC2775" s="0" t="n">
        <v>1</v>
      </c>
      <c r="CD2775" s="0" t="n">
        <v>-0.00122611705113454</v>
      </c>
      <c r="CE2775" s="0" t="n">
        <v>1</v>
      </c>
    </row>
    <row r="2776" customFormat="false" ht="15" hidden="false" customHeight="false" outlineLevel="0" collapsed="false">
      <c r="A2776" s="0" t="s">
        <v>3393</v>
      </c>
      <c r="B2776" s="0" t="n">
        <v>550</v>
      </c>
      <c r="C2776" s="0" t="n">
        <v>0.00402316502250773</v>
      </c>
      <c r="D2776" s="0" t="n">
        <v>543</v>
      </c>
      <c r="E2776" s="0" t="n">
        <f aca="false">IF(ISNUMBER($BA2776),$BA2776,IF(AND(ISNUMBER($D2776),ISNUMBER($BW2776),ISNUMBER($BX2776)),$D2776*($BX2776-$BW2776+1),""))</f>
        <v>543</v>
      </c>
      <c r="F2776" s="0" t="s">
        <v>8663</v>
      </c>
      <c r="G2776" s="0" t="s">
        <v>8664</v>
      </c>
      <c r="H2776" s="0" t="s">
        <v>118</v>
      </c>
      <c r="I2776" s="0" t="s">
        <v>344</v>
      </c>
      <c r="J2776" s="0" t="n">
        <f aca="false">IF($BW2776&lt;&gt;"",$BW2776,"")</f>
        <v>2020</v>
      </c>
      <c r="K2776" s="0" t="n">
        <f aca="false">IF($BX2776&lt;&gt;"",$BX2776,"")</f>
        <v>2020</v>
      </c>
      <c r="L2776" s="0" t="n">
        <f aca="false">IF(AND(ISNUMBER($BW2776),ISNUMBER($BX2776)),($BW2776+$BX2776)/2,"")</f>
        <v>2020</v>
      </c>
      <c r="M2776" s="0" t="n">
        <f aca="false">IF($L2776&lt;&gt;"",$L2776,"")</f>
        <v>2020</v>
      </c>
      <c r="N2776" s="0" t="n">
        <f aca="false">IF(AND(ISNUMBER($BW2776),ISNUMBER($BX2776)),MIN(1,MAX(0,($BX2776-2016+1)/($BX2776-$BW2776+1))),"")</f>
        <v>1</v>
      </c>
      <c r="O2776" s="0" t="n">
        <f aca="false">IF(AND(ISNUMBER($BW2776),ISNUMBER($BX2776)),MIN(1,MAX(0,($BX2776-2017+1)/($BX2776-$BW2776+1))),"")</f>
        <v>1</v>
      </c>
      <c r="P2776" s="0" t="n">
        <f aca="false">IF(AND(ISNUMBER($BW2776),ISNUMBER($BX2776)),MIN(1,MAX(0,($BX2776-2018+1)/($BX2776-$BW2776+1))),"")</f>
        <v>1</v>
      </c>
      <c r="Q2776" s="0" t="n">
        <f aca="false">IF(AND(ISNUMBER($BW2776),ISNUMBER($BX2776)),MIN(1,MAX(0,($BX2776-2019+1)/($BX2776-$BW2776+1))),"")</f>
        <v>1</v>
      </c>
      <c r="R2776" s="0" t="n">
        <f aca="false">IF(AND(ISNUMBER($BW2776),ISNUMBER($BX2776)),MIN(1,MAX(0,($BX2776-2016+1)/($BX2776-$BW2776+1))),"")</f>
        <v>1</v>
      </c>
      <c r="S2776" s="0" t="n">
        <f aca="false">IF($L2776&lt;&gt;"",IF($L2776&gt;=2015.5,1,0),"")</f>
        <v>1</v>
      </c>
      <c r="T2776" s="0" t="n">
        <f aca="false">IF($L2776&lt;&gt;"",IF($L2776&gt;=2016,1,0),"")</f>
        <v>1</v>
      </c>
      <c r="U2776" s="0" t="n">
        <f aca="false">IF(ISNUMBER($BX2776),IF($BX2776&gt;=2016,1,0),"")</f>
        <v>1</v>
      </c>
      <c r="V2776" s="0" t="n">
        <f aca="false">IF(ISNUMBER($BW2776),IF($BW2776&gt;=2016,1,0),"")</f>
        <v>1</v>
      </c>
      <c r="W2776" s="0" t="str">
        <f aca="false">IF(AND(ISNUMBER($BW2776),ISNUMBER($BX2776)),IF($BW2776&gt;=2016,"post-only",IF($BX2776&lt;2016,"pre-only","mixed")),"")</f>
        <v>post-only</v>
      </c>
      <c r="X2776" s="0" t="n">
        <f aca="false">IF(AND(ISNUMBER($BW2776),ISNUMBER($BX2776)),MIN(1,MAX(0,($BX2776-2017+1)/($BX2776-$BW2776+1))),"")</f>
        <v>1</v>
      </c>
      <c r="Y2776" s="0" t="n">
        <f aca="false">IF(AND(ISNUMBER($BW2776),ISNUMBER($BX2776)),MIN(1,MAX(0,($BX2776-2018+1)/($BX2776-$BW2776+1))),"")</f>
        <v>1</v>
      </c>
      <c r="Z2776" s="0" t="n">
        <f aca="false">IF(AND(ISNUMBER($BW2776),ISNUMBER($BX2776)),MIN(1,MAX(0,($BX2776-2019+1)/($BX2776-$BW2776+1))),"")</f>
        <v>1</v>
      </c>
      <c r="AA2776" s="0" t="n">
        <f aca="false">IF(ISNUMBER($BX2776),IF($BX2776&gt;=2017,1,0),"")</f>
        <v>1</v>
      </c>
      <c r="AB2776" s="0" t="n">
        <f aca="false">IF(ISNUMBER($BX2776),IF($BX2776&gt;=2018,1,0),"")</f>
        <v>1</v>
      </c>
      <c r="AC2776" s="0" t="n">
        <f aca="false">IF(ISNUMBER($BX2776),IF($BX2776&gt;=2019,1,0),"")</f>
        <v>1</v>
      </c>
      <c r="AD2776" s="0" t="n">
        <f aca="false">IF($L2776&lt;&gt;"",IF($L2776&gt;2013,1,0),"")</f>
        <v>1</v>
      </c>
      <c r="AE2776" s="0" t="n">
        <f aca="false">IF($L2776&lt;&gt;"",1+IF($L2776&gt;2011,1,0)+IF($L2776&gt;2014,1,0),"")</f>
        <v>3</v>
      </c>
      <c r="AF2776" s="0" t="s">
        <v>747</v>
      </c>
      <c r="AG2776" s="0" t="s">
        <v>88</v>
      </c>
      <c r="AH2776" s="0" t="s">
        <v>89</v>
      </c>
      <c r="AI2776" s="0" t="s">
        <v>90</v>
      </c>
      <c r="AJ2776" s="0" t="s">
        <v>90</v>
      </c>
      <c r="AK2776" s="0" t="str">
        <f aca="false">IF(AND($CF2776&lt;&gt;"",IFERROR(INDEX(subsample_country_map!$B:$B,MATCH($CF2776,subsample_country_map!$A:$A,0)),"")&lt;&gt;""),INDEX(subsample_country_map!$B:$B,MATCH($CF2776,subsample_country_map!$A:$A,0)),INDEX(lookup!$AA:$AA,MATCH($A2776,lookup!$A:$A,0)))</f>
        <v>99_NCE</v>
      </c>
      <c r="AL2776" s="0" t="str">
        <f aca="false">IF(AND($CF2776&lt;&gt;"",IFERROR(INDEX(subsample_country_map!$C:$C,MATCH($CF2776,subsample_country_map!$A:$A,0)),"")&lt;&gt;""),INDEX(subsample_country_map!$C:$C,MATCH($CF2776,subsample_country_map!$A:$A,0)),INDEX(lookup!$AB:$AB,MATCH($A2776,lookup!$A:$A,0)))</f>
        <v>99_NCE</v>
      </c>
      <c r="AM2776" s="0" t="str">
        <f aca="false">IF(AND($CF2776&lt;&gt;"",IFERROR(INDEX(subsample_country_map!$D:$D,MATCH($CF2776,subsample_country_map!$A:$A,0)),"")&lt;&gt;""),INDEX(subsample_country_map!$D:$D,MATCH($CF2776,subsample_country_map!$A:$A,0)),INDEX(lookup!$AC:$AC,MATCH($A2776,lookup!$A:$A,0)))</f>
        <v>99_NCE</v>
      </c>
      <c r="AN2776" s="0" t="str">
        <f aca="false">IF(AND($CF2776&lt;&gt;"",IFERROR(INDEX(subsample_country_map!$E:$E,MATCH($CF2776,subsample_country_map!$A:$A,0)),"")&lt;&gt;""),INDEX(subsample_country_map!$E:$E,MATCH($CF2776,subsample_country_map!$A:$A,0)),INDEX(lookup!$AD:$AD,MATCH($A2776,lookup!$A:$A,0)))</f>
        <v>99_NCE</v>
      </c>
      <c r="AO2776" s="0" t="str">
        <f aca="false">INDEX(lookup!$Y:$Y,MATCH($A2776,lookup!$A:$A,0))</f>
        <v>0_published</v>
      </c>
      <c r="AP2776" s="0" t="str">
        <f aca="false">INDEX(lookup!$Z:$Z,MATCH($A2776,lookup!$A:$A,0))</f>
        <v>1_VHB high</v>
      </c>
      <c r="AQ2776" s="0" t="str">
        <f aca="false">INDEX(lookup!$W:$W,MATCH($A2776,lookup!$A:$A,0))</f>
        <v>1_fin/acc/econ</v>
      </c>
      <c r="AR2776" s="0" t="s">
        <v>8668</v>
      </c>
      <c r="AS2776" s="0" t="s">
        <v>2105</v>
      </c>
      <c r="BO2776" s="0" t="s">
        <v>769</v>
      </c>
      <c r="BP2776" s="0" t="s">
        <v>3393</v>
      </c>
      <c r="BQ2776" s="0" t="s">
        <v>2105</v>
      </c>
      <c r="BT2776" s="0" t="n">
        <v>0</v>
      </c>
      <c r="BV2776" s="0" t="n">
        <v>550</v>
      </c>
      <c r="BW2776" s="0" t="n">
        <v>2020</v>
      </c>
      <c r="BX2776" s="0" t="n">
        <v>2020</v>
      </c>
      <c r="BZ2776" s="0" t="n">
        <v>2020</v>
      </c>
      <c r="CA2776" s="0" t="n">
        <v>1</v>
      </c>
      <c r="CB2776" s="0" t="n">
        <v>1</v>
      </c>
      <c r="CC2776" s="0" t="n">
        <v>1</v>
      </c>
      <c r="CD2776" s="0" t="n">
        <v>0.00402318672884284</v>
      </c>
      <c r="CE2776" s="0" t="n">
        <v>1</v>
      </c>
    </row>
    <row r="2777" customFormat="false" ht="15" hidden="false" customHeight="false" outlineLevel="0" collapsed="false">
      <c r="A2777" s="0" t="s">
        <v>3434</v>
      </c>
      <c r="B2777" s="0" t="n">
        <v>553</v>
      </c>
      <c r="C2777" s="0" t="n">
        <v>-0.403567156135631</v>
      </c>
      <c r="D2777" s="0" t="n">
        <v>73</v>
      </c>
      <c r="E2777" s="0" t="n">
        <f aca="false">IF(ISNUMBER($BA2777),$BA2777,IF(AND(ISNUMBER($D2777),ISNUMBER($BW2777),ISNUMBER($BX2777)),$D2777*($BX2777-$BW2777+1),""))</f>
        <v>511</v>
      </c>
      <c r="F2777" s="0" t="s">
        <v>8664</v>
      </c>
      <c r="G2777" s="0" t="s">
        <v>8663</v>
      </c>
      <c r="H2777" s="0" t="s">
        <v>118</v>
      </c>
      <c r="I2777" s="0" t="s">
        <v>344</v>
      </c>
      <c r="J2777" s="0" t="n">
        <f aca="false">IF($BW2777&lt;&gt;"",$BW2777,"")</f>
        <v>2008</v>
      </c>
      <c r="K2777" s="0" t="n">
        <f aca="false">IF($BX2777&lt;&gt;"",$BX2777,"")</f>
        <v>2014</v>
      </c>
      <c r="L2777" s="0" t="n">
        <f aca="false">IF(AND(ISNUMBER($BW2777),ISNUMBER($BX2777)),($BW2777+$BX2777)/2,"")</f>
        <v>2011</v>
      </c>
      <c r="M2777" s="0" t="n">
        <f aca="false">IF($L2777&lt;&gt;"",$L2777,"")</f>
        <v>2011</v>
      </c>
      <c r="N2777" s="0" t="n">
        <f aca="false">IF(AND(ISNUMBER($BW2777),ISNUMBER($BX2777)),MIN(1,MAX(0,($BX2777-2016+1)/($BX2777-$BW2777+1))),"")</f>
        <v>0</v>
      </c>
      <c r="O2777" s="0" t="n">
        <f aca="false">IF(AND(ISNUMBER($BW2777),ISNUMBER($BX2777)),MIN(1,MAX(0,($BX2777-2017+1)/($BX2777-$BW2777+1))),"")</f>
        <v>0</v>
      </c>
      <c r="P2777" s="0" t="n">
        <f aca="false">IF(AND(ISNUMBER($BW2777),ISNUMBER($BX2777)),MIN(1,MAX(0,($BX2777-2018+1)/($BX2777-$BW2777+1))),"")</f>
        <v>0</v>
      </c>
      <c r="Q2777" s="0" t="n">
        <f aca="false">IF(AND(ISNUMBER($BW2777),ISNUMBER($BX2777)),MIN(1,MAX(0,($BX2777-2019+1)/($BX2777-$BW2777+1))),"")</f>
        <v>0</v>
      </c>
      <c r="R2777" s="0" t="n">
        <f aca="false">IF(AND(ISNUMBER($BW2777),ISNUMBER($BX2777)),MIN(1,MAX(0,($BX2777-2016+1)/($BX2777-$BW2777+1))),"")</f>
        <v>0</v>
      </c>
      <c r="S2777" s="0" t="n">
        <f aca="false">IF($L2777&lt;&gt;"",IF($L2777&gt;=2015.5,1,0),"")</f>
        <v>0</v>
      </c>
      <c r="T2777" s="0" t="n">
        <f aca="false">IF($L2777&lt;&gt;"",IF($L2777&gt;=2016,1,0),"")</f>
        <v>0</v>
      </c>
      <c r="U2777" s="0" t="n">
        <f aca="false">IF(ISNUMBER($BX2777),IF($BX2777&gt;=2016,1,0),"")</f>
        <v>0</v>
      </c>
      <c r="V2777" s="0" t="n">
        <f aca="false">IF(ISNUMBER($BW2777),IF($BW2777&gt;=2016,1,0),"")</f>
        <v>0</v>
      </c>
      <c r="W2777" s="0" t="str">
        <f aca="false">IF(AND(ISNUMBER($BW2777),ISNUMBER($BX2777)),IF($BW2777&gt;=2016,"post-only",IF($BX2777&lt;2016,"pre-only","mixed")),"")</f>
        <v>pre-only</v>
      </c>
      <c r="X2777" s="0" t="n">
        <f aca="false">IF(AND(ISNUMBER($BW2777),ISNUMBER($BX2777)),MIN(1,MAX(0,($BX2777-2017+1)/($BX2777-$BW2777+1))),"")</f>
        <v>0</v>
      </c>
      <c r="Y2777" s="0" t="n">
        <f aca="false">IF(AND(ISNUMBER($BW2777),ISNUMBER($BX2777)),MIN(1,MAX(0,($BX2777-2018+1)/($BX2777-$BW2777+1))),"")</f>
        <v>0</v>
      </c>
      <c r="Z2777" s="0" t="n">
        <f aca="false">IF(AND(ISNUMBER($BW2777),ISNUMBER($BX2777)),MIN(1,MAX(0,($BX2777-2019+1)/($BX2777-$BW2777+1))),"")</f>
        <v>0</v>
      </c>
      <c r="AA2777" s="0" t="n">
        <f aca="false">IF(ISNUMBER($BX2777),IF($BX2777&gt;=2017,1,0),"")</f>
        <v>0</v>
      </c>
      <c r="AB2777" s="0" t="n">
        <f aca="false">IF(ISNUMBER($BX2777),IF($BX2777&gt;=2018,1,0),"")</f>
        <v>0</v>
      </c>
      <c r="AC2777" s="0" t="n">
        <f aca="false">IF(ISNUMBER($BX2777),IF($BX2777&gt;=2019,1,0),"")</f>
        <v>0</v>
      </c>
      <c r="AD2777" s="0" t="n">
        <f aca="false">IF($L2777&lt;&gt;"",IF($L2777&gt;2013,1,0),"")</f>
        <v>0</v>
      </c>
      <c r="AE2777" s="0" t="n">
        <f aca="false">IF($L2777&lt;&gt;"",1+IF($L2777&gt;2011,1,0)+IF($L2777&gt;2014,1,0),"")</f>
        <v>1</v>
      </c>
      <c r="AF2777" s="0" t="s">
        <v>87</v>
      </c>
      <c r="AG2777" s="0" t="s">
        <v>436</v>
      </c>
      <c r="AH2777" s="0" t="s">
        <v>2080</v>
      </c>
      <c r="AI2777" s="0" t="s">
        <v>497</v>
      </c>
      <c r="AJ2777" s="0" t="s">
        <v>334</v>
      </c>
      <c r="AK2777" s="0" t="str">
        <f aca="false">IF(AND($CF2777&lt;&gt;"",IFERROR(INDEX(subsample_country_map!$B:$B,MATCH($CF2777,subsample_country_map!$A:$A,0)),"")&lt;&gt;""),INDEX(subsample_country_map!$B:$B,MATCH($CF2777,subsample_country_map!$A:$A,0)),INDEX(lookup!$AA:$AA,MATCH($A2777,lookup!$A:$A,0)))</f>
        <v>3_AsiaPac</v>
      </c>
      <c r="AL2777" s="0" t="str">
        <f aca="false">IF(AND($CF2777&lt;&gt;"",IFERROR(INDEX(subsample_country_map!$C:$C,MATCH($CF2777,subsample_country_map!$A:$A,0)),"")&lt;&gt;""),INDEX(subsample_country_map!$C:$C,MATCH($CF2777,subsample_country_map!$A:$A,0)),INDEX(lookup!$AB:$AB,MATCH($A2777,lookup!$A:$A,0)))</f>
        <v>2_developing</v>
      </c>
      <c r="AM2777" s="0" t="str">
        <f aca="false">IF(AND($CF2777&lt;&gt;"",IFERROR(INDEX(subsample_country_map!$D:$D,MATCH($CF2777,subsample_country_map!$A:$A,0)),"")&lt;&gt;""),INDEX(subsample_country_map!$D:$D,MATCH($CF2777,subsample_country_map!$A:$A,0)),INDEX(lookup!$AC:$AC,MATCH($A2777,lookup!$A:$A,0)))</f>
        <v>2_non_western</v>
      </c>
      <c r="AN2777" s="0" t="str">
        <f aca="false">IF(AND($CF2777&lt;&gt;"",IFERROR(INDEX(subsample_country_map!$E:$E,MATCH($CF2777,subsample_country_map!$A:$A,0)),"")&lt;&gt;""),INDEX(subsample_country_map!$E:$E,MATCH($CF2777,subsample_country_map!$A:$A,0)),INDEX(lookup!$AD:$AD,MATCH($A2777,lookup!$A:$A,0)))</f>
        <v>2_civil law</v>
      </c>
      <c r="AO2777" s="0" t="str">
        <f aca="false">INDEX(lookup!$Y:$Y,MATCH($A2777,lookup!$A:$A,0))</f>
        <v>0_published</v>
      </c>
      <c r="AP2777" s="0" t="str">
        <f aca="false">INDEX(lookup!$Z:$Z,MATCH($A2777,lookup!$A:$A,0))</f>
        <v>1_VHB high</v>
      </c>
      <c r="AQ2777" s="0" t="str">
        <f aca="false">INDEX(lookup!$W:$W,MATCH($A2777,lookup!$A:$A,0))</f>
        <v>1_fin/acc/econ</v>
      </c>
      <c r="AR2777" s="0" t="s">
        <v>2985</v>
      </c>
      <c r="AS2777" s="0" t="s">
        <v>2105</v>
      </c>
      <c r="BO2777" s="0" t="s">
        <v>769</v>
      </c>
      <c r="BP2777" s="0" t="s">
        <v>3434</v>
      </c>
      <c r="BQ2777" s="0" t="s">
        <v>2105</v>
      </c>
      <c r="BT2777" s="0" t="n">
        <v>0</v>
      </c>
      <c r="BV2777" s="0" t="n">
        <v>553</v>
      </c>
      <c r="BW2777" s="0" t="n">
        <v>2008</v>
      </c>
      <c r="BX2777" s="0" t="n">
        <v>2014</v>
      </c>
      <c r="BZ2777" s="0" t="n">
        <v>2011</v>
      </c>
      <c r="CA2777" s="0" t="n">
        <v>0</v>
      </c>
      <c r="CB2777" s="0" t="n">
        <v>0</v>
      </c>
      <c r="CC2777" s="0" t="n">
        <v>0</v>
      </c>
      <c r="CD2777" s="0" t="n">
        <v>-0.427902796066753</v>
      </c>
      <c r="CE2777" s="0" t="n">
        <v>1</v>
      </c>
    </row>
    <row r="2778" customFormat="false" ht="15" hidden="false" customHeight="false" outlineLevel="0" collapsed="false">
      <c r="A2778" s="0" t="s">
        <v>3434</v>
      </c>
      <c r="B2778" s="0" t="n">
        <v>554</v>
      </c>
      <c r="C2778" s="0" t="n">
        <v>-0.403567156135631</v>
      </c>
      <c r="D2778" s="0" t="n">
        <v>73</v>
      </c>
      <c r="E2778" s="0" t="n">
        <f aca="false">IF(ISNUMBER($BA2778),$BA2778,IF(AND(ISNUMBER($D2778),ISNUMBER($BW2778),ISNUMBER($BX2778)),$D2778*($BX2778-$BW2778+1),""))</f>
        <v>511</v>
      </c>
      <c r="F2778" s="0" t="s">
        <v>8664</v>
      </c>
      <c r="G2778" s="0" t="s">
        <v>8663</v>
      </c>
      <c r="H2778" s="0" t="s">
        <v>118</v>
      </c>
      <c r="I2778" s="0" t="s">
        <v>344</v>
      </c>
      <c r="J2778" s="0" t="n">
        <f aca="false">IF($BW2778&lt;&gt;"",$BW2778,"")</f>
        <v>2008</v>
      </c>
      <c r="K2778" s="0" t="n">
        <f aca="false">IF($BX2778&lt;&gt;"",$BX2778,"")</f>
        <v>2014</v>
      </c>
      <c r="L2778" s="0" t="n">
        <f aca="false">IF(AND(ISNUMBER($BW2778),ISNUMBER($BX2778)),($BW2778+$BX2778)/2,"")</f>
        <v>2011</v>
      </c>
      <c r="M2778" s="0" t="n">
        <f aca="false">IF($L2778&lt;&gt;"",$L2778,"")</f>
        <v>2011</v>
      </c>
      <c r="N2778" s="0" t="n">
        <f aca="false">IF(AND(ISNUMBER($BW2778),ISNUMBER($BX2778)),MIN(1,MAX(0,($BX2778-2016+1)/($BX2778-$BW2778+1))),"")</f>
        <v>0</v>
      </c>
      <c r="O2778" s="0" t="n">
        <f aca="false">IF(AND(ISNUMBER($BW2778),ISNUMBER($BX2778)),MIN(1,MAX(0,($BX2778-2017+1)/($BX2778-$BW2778+1))),"")</f>
        <v>0</v>
      </c>
      <c r="P2778" s="0" t="n">
        <f aca="false">IF(AND(ISNUMBER($BW2778),ISNUMBER($BX2778)),MIN(1,MAX(0,($BX2778-2018+1)/($BX2778-$BW2778+1))),"")</f>
        <v>0</v>
      </c>
      <c r="Q2778" s="0" t="n">
        <f aca="false">IF(AND(ISNUMBER($BW2778),ISNUMBER($BX2778)),MIN(1,MAX(0,($BX2778-2019+1)/($BX2778-$BW2778+1))),"")</f>
        <v>0</v>
      </c>
      <c r="R2778" s="0" t="n">
        <f aca="false">IF(AND(ISNUMBER($BW2778),ISNUMBER($BX2778)),MIN(1,MAX(0,($BX2778-2016+1)/($BX2778-$BW2778+1))),"")</f>
        <v>0</v>
      </c>
      <c r="S2778" s="0" t="n">
        <f aca="false">IF($L2778&lt;&gt;"",IF($L2778&gt;=2015.5,1,0),"")</f>
        <v>0</v>
      </c>
      <c r="T2778" s="0" t="n">
        <f aca="false">IF($L2778&lt;&gt;"",IF($L2778&gt;=2016,1,0),"")</f>
        <v>0</v>
      </c>
      <c r="U2778" s="0" t="n">
        <f aca="false">IF(ISNUMBER($BX2778),IF($BX2778&gt;=2016,1,0),"")</f>
        <v>0</v>
      </c>
      <c r="V2778" s="0" t="n">
        <f aca="false">IF(ISNUMBER($BW2778),IF($BW2778&gt;=2016,1,0),"")</f>
        <v>0</v>
      </c>
      <c r="W2778" s="0" t="str">
        <f aca="false">IF(AND(ISNUMBER($BW2778),ISNUMBER($BX2778)),IF($BW2778&gt;=2016,"post-only",IF($BX2778&lt;2016,"pre-only","mixed")),"")</f>
        <v>pre-only</v>
      </c>
      <c r="X2778" s="0" t="n">
        <f aca="false">IF(AND(ISNUMBER($BW2778),ISNUMBER($BX2778)),MIN(1,MAX(0,($BX2778-2017+1)/($BX2778-$BW2778+1))),"")</f>
        <v>0</v>
      </c>
      <c r="Y2778" s="0" t="n">
        <f aca="false">IF(AND(ISNUMBER($BW2778),ISNUMBER($BX2778)),MIN(1,MAX(0,($BX2778-2018+1)/($BX2778-$BW2778+1))),"")</f>
        <v>0</v>
      </c>
      <c r="Z2778" s="0" t="n">
        <f aca="false">IF(AND(ISNUMBER($BW2778),ISNUMBER($BX2778)),MIN(1,MAX(0,($BX2778-2019+1)/($BX2778-$BW2778+1))),"")</f>
        <v>0</v>
      </c>
      <c r="AA2778" s="0" t="n">
        <f aca="false">IF(ISNUMBER($BX2778),IF($BX2778&gt;=2017,1,0),"")</f>
        <v>0</v>
      </c>
      <c r="AB2778" s="0" t="n">
        <f aca="false">IF(ISNUMBER($BX2778),IF($BX2778&gt;=2018,1,0),"")</f>
        <v>0</v>
      </c>
      <c r="AC2778" s="0" t="n">
        <f aca="false">IF(ISNUMBER($BX2778),IF($BX2778&gt;=2019,1,0),"")</f>
        <v>0</v>
      </c>
      <c r="AD2778" s="0" t="n">
        <f aca="false">IF($L2778&lt;&gt;"",IF($L2778&gt;2013,1,0),"")</f>
        <v>0</v>
      </c>
      <c r="AE2778" s="0" t="n">
        <f aca="false">IF($L2778&lt;&gt;"",1+IF($L2778&gt;2011,1,0)+IF($L2778&gt;2014,1,0),"")</f>
        <v>1</v>
      </c>
      <c r="AF2778" s="0" t="s">
        <v>87</v>
      </c>
      <c r="AG2778" s="0" t="s">
        <v>436</v>
      </c>
      <c r="AH2778" s="0" t="s">
        <v>2080</v>
      </c>
      <c r="AI2778" s="0" t="s">
        <v>497</v>
      </c>
      <c r="AJ2778" s="0" t="s">
        <v>334</v>
      </c>
      <c r="AK2778" s="0" t="str">
        <f aca="false">IF(AND($CF2778&lt;&gt;"",IFERROR(INDEX(subsample_country_map!$B:$B,MATCH($CF2778,subsample_country_map!$A:$A,0)),"")&lt;&gt;""),INDEX(subsample_country_map!$B:$B,MATCH($CF2778,subsample_country_map!$A:$A,0)),INDEX(lookup!$AA:$AA,MATCH($A2778,lookup!$A:$A,0)))</f>
        <v>3_AsiaPac</v>
      </c>
      <c r="AL2778" s="0" t="str">
        <f aca="false">IF(AND($CF2778&lt;&gt;"",IFERROR(INDEX(subsample_country_map!$C:$C,MATCH($CF2778,subsample_country_map!$A:$A,0)),"")&lt;&gt;""),INDEX(subsample_country_map!$C:$C,MATCH($CF2778,subsample_country_map!$A:$A,0)),INDEX(lookup!$AB:$AB,MATCH($A2778,lookup!$A:$A,0)))</f>
        <v>2_developing</v>
      </c>
      <c r="AM2778" s="0" t="str">
        <f aca="false">IF(AND($CF2778&lt;&gt;"",IFERROR(INDEX(subsample_country_map!$D:$D,MATCH($CF2778,subsample_country_map!$A:$A,0)),"")&lt;&gt;""),INDEX(subsample_country_map!$D:$D,MATCH($CF2778,subsample_country_map!$A:$A,0)),INDEX(lookup!$AC:$AC,MATCH($A2778,lookup!$A:$A,0)))</f>
        <v>2_non_western</v>
      </c>
      <c r="AN2778" s="0" t="str">
        <f aca="false">IF(AND($CF2778&lt;&gt;"",IFERROR(INDEX(subsample_country_map!$E:$E,MATCH($CF2778,subsample_country_map!$A:$A,0)),"")&lt;&gt;""),INDEX(subsample_country_map!$E:$E,MATCH($CF2778,subsample_country_map!$A:$A,0)),INDEX(lookup!$AD:$AD,MATCH($A2778,lookup!$A:$A,0)))</f>
        <v>2_civil law</v>
      </c>
      <c r="AO2778" s="0" t="str">
        <f aca="false">INDEX(lookup!$Y:$Y,MATCH($A2778,lookup!$A:$A,0))</f>
        <v>0_published</v>
      </c>
      <c r="AP2778" s="0" t="str">
        <f aca="false">INDEX(lookup!$Z:$Z,MATCH($A2778,lookup!$A:$A,0))</f>
        <v>1_VHB high</v>
      </c>
      <c r="AQ2778" s="0" t="str">
        <f aca="false">INDEX(lookup!$W:$W,MATCH($A2778,lookup!$A:$A,0))</f>
        <v>1_fin/acc/econ</v>
      </c>
      <c r="AR2778" s="0" t="s">
        <v>2985</v>
      </c>
      <c r="AS2778" s="0" t="s">
        <v>2105</v>
      </c>
      <c r="BO2778" s="0" t="s">
        <v>769</v>
      </c>
      <c r="BP2778" s="0" t="s">
        <v>3434</v>
      </c>
      <c r="BQ2778" s="0" t="s">
        <v>2105</v>
      </c>
      <c r="BT2778" s="0" t="n">
        <v>0</v>
      </c>
      <c r="BV2778" s="0" t="n">
        <v>554</v>
      </c>
      <c r="BW2778" s="0" t="n">
        <v>2008</v>
      </c>
      <c r="BX2778" s="0" t="n">
        <v>2014</v>
      </c>
      <c r="BZ2778" s="0" t="n">
        <v>2011</v>
      </c>
      <c r="CA2778" s="0" t="n">
        <v>0</v>
      </c>
      <c r="CB2778" s="0" t="n">
        <v>0</v>
      </c>
      <c r="CC2778" s="0" t="n">
        <v>0</v>
      </c>
      <c r="CD2778" s="0" t="n">
        <v>-0.427902796066753</v>
      </c>
      <c r="CE2778" s="0" t="n">
        <v>1</v>
      </c>
    </row>
    <row r="2779" customFormat="false" ht="15" hidden="false" customHeight="false" outlineLevel="0" collapsed="false">
      <c r="A2779" s="0" t="s">
        <v>3434</v>
      </c>
      <c r="B2779" s="0" t="n">
        <v>556</v>
      </c>
      <c r="C2779" s="0" t="n">
        <v>0.173748897105228</v>
      </c>
      <c r="D2779" s="0" t="n">
        <v>73</v>
      </c>
      <c r="E2779" s="0" t="n">
        <f aca="false">IF(ISNUMBER($BA2779),$BA2779,IF(AND(ISNUMBER($D2779),ISNUMBER($BW2779),ISNUMBER($BX2779)),$D2779*($BX2779-$BW2779+1),""))</f>
        <v>511</v>
      </c>
      <c r="F2779" s="0" t="s">
        <v>8664</v>
      </c>
      <c r="G2779" s="0" t="s">
        <v>8663</v>
      </c>
      <c r="H2779" s="0" t="s">
        <v>118</v>
      </c>
      <c r="I2779" s="0" t="s">
        <v>344</v>
      </c>
      <c r="J2779" s="0" t="n">
        <f aca="false">IF($BW2779&lt;&gt;"",$BW2779,"")</f>
        <v>2008</v>
      </c>
      <c r="K2779" s="0" t="n">
        <f aca="false">IF($BX2779&lt;&gt;"",$BX2779,"")</f>
        <v>2014</v>
      </c>
      <c r="L2779" s="0" t="n">
        <f aca="false">IF(AND(ISNUMBER($BW2779),ISNUMBER($BX2779)),($BW2779+$BX2779)/2,"")</f>
        <v>2011</v>
      </c>
      <c r="M2779" s="0" t="n">
        <f aca="false">IF($L2779&lt;&gt;"",$L2779,"")</f>
        <v>2011</v>
      </c>
      <c r="N2779" s="0" t="n">
        <f aca="false">IF(AND(ISNUMBER($BW2779),ISNUMBER($BX2779)),MIN(1,MAX(0,($BX2779-2016+1)/($BX2779-$BW2779+1))),"")</f>
        <v>0</v>
      </c>
      <c r="O2779" s="0" t="n">
        <f aca="false">IF(AND(ISNUMBER($BW2779),ISNUMBER($BX2779)),MIN(1,MAX(0,($BX2779-2017+1)/($BX2779-$BW2779+1))),"")</f>
        <v>0</v>
      </c>
      <c r="P2779" s="0" t="n">
        <f aca="false">IF(AND(ISNUMBER($BW2779),ISNUMBER($BX2779)),MIN(1,MAX(0,($BX2779-2018+1)/($BX2779-$BW2779+1))),"")</f>
        <v>0</v>
      </c>
      <c r="Q2779" s="0" t="n">
        <f aca="false">IF(AND(ISNUMBER($BW2779),ISNUMBER($BX2779)),MIN(1,MAX(0,($BX2779-2019+1)/($BX2779-$BW2779+1))),"")</f>
        <v>0</v>
      </c>
      <c r="R2779" s="0" t="n">
        <f aca="false">IF(AND(ISNUMBER($BW2779),ISNUMBER($BX2779)),MIN(1,MAX(0,($BX2779-2016+1)/($BX2779-$BW2779+1))),"")</f>
        <v>0</v>
      </c>
      <c r="S2779" s="0" t="n">
        <f aca="false">IF($L2779&lt;&gt;"",IF($L2779&gt;=2015.5,1,0),"")</f>
        <v>0</v>
      </c>
      <c r="T2779" s="0" t="n">
        <f aca="false">IF($L2779&lt;&gt;"",IF($L2779&gt;=2016,1,0),"")</f>
        <v>0</v>
      </c>
      <c r="U2779" s="0" t="n">
        <f aca="false">IF(ISNUMBER($BX2779),IF($BX2779&gt;=2016,1,0),"")</f>
        <v>0</v>
      </c>
      <c r="V2779" s="0" t="n">
        <f aca="false">IF(ISNUMBER($BW2779),IF($BW2779&gt;=2016,1,0),"")</f>
        <v>0</v>
      </c>
      <c r="W2779" s="0" t="str">
        <f aca="false">IF(AND(ISNUMBER($BW2779),ISNUMBER($BX2779)),IF($BW2779&gt;=2016,"post-only",IF($BX2779&lt;2016,"pre-only","mixed")),"")</f>
        <v>pre-only</v>
      </c>
      <c r="X2779" s="0" t="n">
        <f aca="false">IF(AND(ISNUMBER($BW2779),ISNUMBER($BX2779)),MIN(1,MAX(0,($BX2779-2017+1)/($BX2779-$BW2779+1))),"")</f>
        <v>0</v>
      </c>
      <c r="Y2779" s="0" t="n">
        <f aca="false">IF(AND(ISNUMBER($BW2779),ISNUMBER($BX2779)),MIN(1,MAX(0,($BX2779-2018+1)/($BX2779-$BW2779+1))),"")</f>
        <v>0</v>
      </c>
      <c r="Z2779" s="0" t="n">
        <f aca="false">IF(AND(ISNUMBER($BW2779),ISNUMBER($BX2779)),MIN(1,MAX(0,($BX2779-2019+1)/($BX2779-$BW2779+1))),"")</f>
        <v>0</v>
      </c>
      <c r="AA2779" s="0" t="n">
        <f aca="false">IF(ISNUMBER($BX2779),IF($BX2779&gt;=2017,1,0),"")</f>
        <v>0</v>
      </c>
      <c r="AB2779" s="0" t="n">
        <f aca="false">IF(ISNUMBER($BX2779),IF($BX2779&gt;=2018,1,0),"")</f>
        <v>0</v>
      </c>
      <c r="AC2779" s="0" t="n">
        <f aca="false">IF(ISNUMBER($BX2779),IF($BX2779&gt;=2019,1,0),"")</f>
        <v>0</v>
      </c>
      <c r="AD2779" s="0" t="n">
        <f aca="false">IF($L2779&lt;&gt;"",IF($L2779&gt;2013,1,0),"")</f>
        <v>0</v>
      </c>
      <c r="AE2779" s="0" t="n">
        <f aca="false">IF($L2779&lt;&gt;"",1+IF($L2779&gt;2011,1,0)+IF($L2779&gt;2014,1,0),"")</f>
        <v>1</v>
      </c>
      <c r="AF2779" s="0" t="s">
        <v>87</v>
      </c>
      <c r="AG2779" s="0" t="s">
        <v>436</v>
      </c>
      <c r="AH2779" s="0" t="s">
        <v>2080</v>
      </c>
      <c r="AI2779" s="0" t="s">
        <v>497</v>
      </c>
      <c r="AJ2779" s="0" t="s">
        <v>334</v>
      </c>
      <c r="AK2779" s="0" t="str">
        <f aca="false">IF(AND($CF2779&lt;&gt;"",IFERROR(INDEX(subsample_country_map!$B:$B,MATCH($CF2779,subsample_country_map!$A:$A,0)),"")&lt;&gt;""),INDEX(subsample_country_map!$B:$B,MATCH($CF2779,subsample_country_map!$A:$A,0)),INDEX(lookup!$AA:$AA,MATCH($A2779,lookup!$A:$A,0)))</f>
        <v>3_AsiaPac</v>
      </c>
      <c r="AL2779" s="0" t="str">
        <f aca="false">IF(AND($CF2779&lt;&gt;"",IFERROR(INDEX(subsample_country_map!$C:$C,MATCH($CF2779,subsample_country_map!$A:$A,0)),"")&lt;&gt;""),INDEX(subsample_country_map!$C:$C,MATCH($CF2779,subsample_country_map!$A:$A,0)),INDEX(lookup!$AB:$AB,MATCH($A2779,lookup!$A:$A,0)))</f>
        <v>2_developing</v>
      </c>
      <c r="AM2779" s="0" t="str">
        <f aca="false">IF(AND($CF2779&lt;&gt;"",IFERROR(INDEX(subsample_country_map!$D:$D,MATCH($CF2779,subsample_country_map!$A:$A,0)),"")&lt;&gt;""),INDEX(subsample_country_map!$D:$D,MATCH($CF2779,subsample_country_map!$A:$A,0)),INDEX(lookup!$AC:$AC,MATCH($A2779,lookup!$A:$A,0)))</f>
        <v>2_non_western</v>
      </c>
      <c r="AN2779" s="0" t="str">
        <f aca="false">IF(AND($CF2779&lt;&gt;"",IFERROR(INDEX(subsample_country_map!$E:$E,MATCH($CF2779,subsample_country_map!$A:$A,0)),"")&lt;&gt;""),INDEX(subsample_country_map!$E:$E,MATCH($CF2779,subsample_country_map!$A:$A,0)),INDEX(lookup!$AD:$AD,MATCH($A2779,lookup!$A:$A,0)))</f>
        <v>2_civil law</v>
      </c>
      <c r="AO2779" s="0" t="str">
        <f aca="false">INDEX(lookup!$Y:$Y,MATCH($A2779,lookup!$A:$A,0))</f>
        <v>0_published</v>
      </c>
      <c r="AP2779" s="0" t="str">
        <f aca="false">INDEX(lookup!$Z:$Z,MATCH($A2779,lookup!$A:$A,0))</f>
        <v>1_VHB high</v>
      </c>
      <c r="AQ2779" s="0" t="str">
        <f aca="false">INDEX(lookup!$W:$W,MATCH($A2779,lookup!$A:$A,0))</f>
        <v>1_fin/acc/econ</v>
      </c>
      <c r="AR2779" s="0" t="s">
        <v>2985</v>
      </c>
      <c r="AS2779" s="0" t="s">
        <v>2105</v>
      </c>
      <c r="BO2779" s="0" t="s">
        <v>769</v>
      </c>
      <c r="BP2779" s="0" t="s">
        <v>3434</v>
      </c>
      <c r="BQ2779" s="0" t="s">
        <v>2105</v>
      </c>
      <c r="BT2779" s="0" t="n">
        <v>0</v>
      </c>
      <c r="BV2779" s="0" t="n">
        <v>556</v>
      </c>
      <c r="BW2779" s="0" t="n">
        <v>2008</v>
      </c>
      <c r="BX2779" s="0" t="n">
        <v>2014</v>
      </c>
      <c r="BZ2779" s="0" t="n">
        <v>2011</v>
      </c>
      <c r="CA2779" s="0" t="n">
        <v>0</v>
      </c>
      <c r="CB2779" s="0" t="n">
        <v>0</v>
      </c>
      <c r="CC2779" s="0" t="n">
        <v>0</v>
      </c>
      <c r="CD2779" s="0" t="n">
        <v>0.175529682451937</v>
      </c>
      <c r="CE2779" s="0" t="n">
        <v>1</v>
      </c>
    </row>
    <row r="2780" customFormat="false" ht="15" hidden="false" customHeight="false" outlineLevel="0" collapsed="false">
      <c r="A2780" s="0" t="s">
        <v>3434</v>
      </c>
      <c r="B2780" s="0" t="n">
        <v>582</v>
      </c>
      <c r="C2780" s="0" t="n">
        <v>-0.0440652649239232</v>
      </c>
      <c r="D2780" s="0" t="n">
        <v>73</v>
      </c>
      <c r="E2780" s="0" t="n">
        <f aca="false">IF(ISNUMBER($BA2780),$BA2780,IF(AND(ISNUMBER($D2780),ISNUMBER($BW2780),ISNUMBER($BX2780)),$D2780*($BX2780-$BW2780+1),""))</f>
        <v>511</v>
      </c>
      <c r="F2780" s="0" t="s">
        <v>8664</v>
      </c>
      <c r="G2780" s="0" t="s">
        <v>8663</v>
      </c>
      <c r="H2780" s="0" t="s">
        <v>118</v>
      </c>
      <c r="I2780" s="0" t="s">
        <v>344</v>
      </c>
      <c r="J2780" s="0" t="n">
        <f aca="false">IF($BW2780&lt;&gt;"",$BW2780,"")</f>
        <v>2008</v>
      </c>
      <c r="K2780" s="0" t="n">
        <f aca="false">IF($BX2780&lt;&gt;"",$BX2780,"")</f>
        <v>2014</v>
      </c>
      <c r="L2780" s="0" t="n">
        <f aca="false">IF(AND(ISNUMBER($BW2780),ISNUMBER($BX2780)),($BW2780+$BX2780)/2,"")</f>
        <v>2011</v>
      </c>
      <c r="M2780" s="0" t="n">
        <f aca="false">IF($L2780&lt;&gt;"",$L2780,"")</f>
        <v>2011</v>
      </c>
      <c r="N2780" s="0" t="n">
        <f aca="false">IF(AND(ISNUMBER($BW2780),ISNUMBER($BX2780)),MIN(1,MAX(0,($BX2780-2016+1)/($BX2780-$BW2780+1))),"")</f>
        <v>0</v>
      </c>
      <c r="O2780" s="0" t="n">
        <f aca="false">IF(AND(ISNUMBER($BW2780),ISNUMBER($BX2780)),MIN(1,MAX(0,($BX2780-2017+1)/($BX2780-$BW2780+1))),"")</f>
        <v>0</v>
      </c>
      <c r="P2780" s="0" t="n">
        <f aca="false">IF(AND(ISNUMBER($BW2780),ISNUMBER($BX2780)),MIN(1,MAX(0,($BX2780-2018+1)/($BX2780-$BW2780+1))),"")</f>
        <v>0</v>
      </c>
      <c r="Q2780" s="0" t="n">
        <f aca="false">IF(AND(ISNUMBER($BW2780),ISNUMBER($BX2780)),MIN(1,MAX(0,($BX2780-2019+1)/($BX2780-$BW2780+1))),"")</f>
        <v>0</v>
      </c>
      <c r="R2780" s="0" t="n">
        <f aca="false">IF(AND(ISNUMBER($BW2780),ISNUMBER($BX2780)),MIN(1,MAX(0,($BX2780-2016+1)/($BX2780-$BW2780+1))),"")</f>
        <v>0</v>
      </c>
      <c r="S2780" s="0" t="n">
        <f aca="false">IF($L2780&lt;&gt;"",IF($L2780&gt;=2015.5,1,0),"")</f>
        <v>0</v>
      </c>
      <c r="T2780" s="0" t="n">
        <f aca="false">IF($L2780&lt;&gt;"",IF($L2780&gt;=2016,1,0),"")</f>
        <v>0</v>
      </c>
      <c r="U2780" s="0" t="n">
        <f aca="false">IF(ISNUMBER($BX2780),IF($BX2780&gt;=2016,1,0),"")</f>
        <v>0</v>
      </c>
      <c r="V2780" s="0" t="n">
        <f aca="false">IF(ISNUMBER($BW2780),IF($BW2780&gt;=2016,1,0),"")</f>
        <v>0</v>
      </c>
      <c r="W2780" s="0" t="str">
        <f aca="false">IF(AND(ISNUMBER($BW2780),ISNUMBER($BX2780)),IF($BW2780&gt;=2016,"post-only",IF($BX2780&lt;2016,"pre-only","mixed")),"")</f>
        <v>pre-only</v>
      </c>
      <c r="X2780" s="0" t="n">
        <f aca="false">IF(AND(ISNUMBER($BW2780),ISNUMBER($BX2780)),MIN(1,MAX(0,($BX2780-2017+1)/($BX2780-$BW2780+1))),"")</f>
        <v>0</v>
      </c>
      <c r="Y2780" s="0" t="n">
        <f aca="false">IF(AND(ISNUMBER($BW2780),ISNUMBER($BX2780)),MIN(1,MAX(0,($BX2780-2018+1)/($BX2780-$BW2780+1))),"")</f>
        <v>0</v>
      </c>
      <c r="Z2780" s="0" t="n">
        <f aca="false">IF(AND(ISNUMBER($BW2780),ISNUMBER($BX2780)),MIN(1,MAX(0,($BX2780-2019+1)/($BX2780-$BW2780+1))),"")</f>
        <v>0</v>
      </c>
      <c r="AA2780" s="0" t="n">
        <f aca="false">IF(ISNUMBER($BX2780),IF($BX2780&gt;=2017,1,0),"")</f>
        <v>0</v>
      </c>
      <c r="AB2780" s="0" t="n">
        <f aca="false">IF(ISNUMBER($BX2780),IF($BX2780&gt;=2018,1,0),"")</f>
        <v>0</v>
      </c>
      <c r="AC2780" s="0" t="n">
        <f aca="false">IF(ISNUMBER($BX2780),IF($BX2780&gt;=2019,1,0),"")</f>
        <v>0</v>
      </c>
      <c r="AD2780" s="0" t="n">
        <f aca="false">IF($L2780&lt;&gt;"",IF($L2780&gt;2013,1,0),"")</f>
        <v>0</v>
      </c>
      <c r="AE2780" s="0" t="n">
        <f aca="false">IF($L2780&lt;&gt;"",1+IF($L2780&gt;2011,1,0)+IF($L2780&gt;2014,1,0),"")</f>
        <v>1</v>
      </c>
      <c r="AF2780" s="0" t="s">
        <v>87</v>
      </c>
      <c r="AG2780" s="0" t="s">
        <v>436</v>
      </c>
      <c r="AH2780" s="0" t="s">
        <v>2080</v>
      </c>
      <c r="AI2780" s="0" t="s">
        <v>497</v>
      </c>
      <c r="AJ2780" s="0" t="s">
        <v>334</v>
      </c>
      <c r="AK2780" s="0" t="str">
        <f aca="false">IF(AND($CF2780&lt;&gt;"",IFERROR(INDEX(subsample_country_map!$B:$B,MATCH($CF2780,subsample_country_map!$A:$A,0)),"")&lt;&gt;""),INDEX(subsample_country_map!$B:$B,MATCH($CF2780,subsample_country_map!$A:$A,0)),INDEX(lookup!$AA:$AA,MATCH($A2780,lookup!$A:$A,0)))</f>
        <v>3_AsiaPac</v>
      </c>
      <c r="AL2780" s="0" t="str">
        <f aca="false">IF(AND($CF2780&lt;&gt;"",IFERROR(INDEX(subsample_country_map!$C:$C,MATCH($CF2780,subsample_country_map!$A:$A,0)),"")&lt;&gt;""),INDEX(subsample_country_map!$C:$C,MATCH($CF2780,subsample_country_map!$A:$A,0)),INDEX(lookup!$AB:$AB,MATCH($A2780,lookup!$A:$A,0)))</f>
        <v>2_developing</v>
      </c>
      <c r="AM2780" s="0" t="str">
        <f aca="false">IF(AND($CF2780&lt;&gt;"",IFERROR(INDEX(subsample_country_map!$D:$D,MATCH($CF2780,subsample_country_map!$A:$A,0)),"")&lt;&gt;""),INDEX(subsample_country_map!$D:$D,MATCH($CF2780,subsample_country_map!$A:$A,0)),INDEX(lookup!$AC:$AC,MATCH($A2780,lookup!$A:$A,0)))</f>
        <v>2_non_western</v>
      </c>
      <c r="AN2780" s="0" t="str">
        <f aca="false">IF(AND($CF2780&lt;&gt;"",IFERROR(INDEX(subsample_country_map!$E:$E,MATCH($CF2780,subsample_country_map!$A:$A,0)),"")&lt;&gt;""),INDEX(subsample_country_map!$E:$E,MATCH($CF2780,subsample_country_map!$A:$A,0)),INDEX(lookup!$AD:$AD,MATCH($A2780,lookup!$A:$A,0)))</f>
        <v>2_civil law</v>
      </c>
      <c r="AO2780" s="0" t="str">
        <f aca="false">INDEX(lookup!$Y:$Y,MATCH($A2780,lookup!$A:$A,0))</f>
        <v>0_published</v>
      </c>
      <c r="AP2780" s="0" t="str">
        <f aca="false">INDEX(lookup!$Z:$Z,MATCH($A2780,lookup!$A:$A,0))</f>
        <v>1_VHB high</v>
      </c>
      <c r="AQ2780" s="0" t="str">
        <f aca="false">INDEX(lookup!$W:$W,MATCH($A2780,lookup!$A:$A,0))</f>
        <v>1_fin/acc/econ</v>
      </c>
      <c r="AR2780" s="0" t="s">
        <v>2985</v>
      </c>
      <c r="AS2780" s="0" t="s">
        <v>2105</v>
      </c>
      <c r="BO2780" s="0" t="s">
        <v>769</v>
      </c>
      <c r="BP2780" s="0" t="s">
        <v>3434</v>
      </c>
      <c r="BQ2780" s="0" t="s">
        <v>2105</v>
      </c>
      <c r="BT2780" s="0" t="n">
        <v>0</v>
      </c>
      <c r="BV2780" s="0" t="n">
        <v>582</v>
      </c>
      <c r="BW2780" s="0" t="n">
        <v>2008</v>
      </c>
      <c r="BX2780" s="0" t="n">
        <v>2014</v>
      </c>
      <c r="BZ2780" s="0" t="n">
        <v>2011</v>
      </c>
      <c r="CA2780" s="0" t="n">
        <v>0</v>
      </c>
      <c r="CB2780" s="0" t="n">
        <v>0</v>
      </c>
      <c r="CC2780" s="0" t="n">
        <v>0</v>
      </c>
      <c r="CD2780" s="0" t="n">
        <v>-0.044093819405741</v>
      </c>
      <c r="CE2780" s="0" t="n">
        <v>1</v>
      </c>
    </row>
    <row r="2781" customFormat="false" ht="15" hidden="false" customHeight="false" outlineLevel="0" collapsed="false">
      <c r="A2781" s="0" t="s">
        <v>3434</v>
      </c>
      <c r="B2781" s="0" t="n">
        <v>585</v>
      </c>
      <c r="C2781" s="0" t="n">
        <v>-0.403567156135631</v>
      </c>
      <c r="D2781" s="0" t="n">
        <v>73</v>
      </c>
      <c r="E2781" s="0" t="n">
        <f aca="false">IF(ISNUMBER($BA2781),$BA2781,IF(AND(ISNUMBER($D2781),ISNUMBER($BW2781),ISNUMBER($BX2781)),$D2781*($BX2781-$BW2781+1),""))</f>
        <v>511</v>
      </c>
      <c r="F2781" s="0" t="s">
        <v>8664</v>
      </c>
      <c r="G2781" s="0" t="s">
        <v>8663</v>
      </c>
      <c r="H2781" s="0" t="s">
        <v>118</v>
      </c>
      <c r="I2781" s="0" t="s">
        <v>344</v>
      </c>
      <c r="J2781" s="0" t="n">
        <f aca="false">IF($BW2781&lt;&gt;"",$BW2781,"")</f>
        <v>2008</v>
      </c>
      <c r="K2781" s="0" t="n">
        <f aca="false">IF($BX2781&lt;&gt;"",$BX2781,"")</f>
        <v>2014</v>
      </c>
      <c r="L2781" s="0" t="n">
        <f aca="false">IF(AND(ISNUMBER($BW2781),ISNUMBER($BX2781)),($BW2781+$BX2781)/2,"")</f>
        <v>2011</v>
      </c>
      <c r="M2781" s="0" t="n">
        <f aca="false">IF($L2781&lt;&gt;"",$L2781,"")</f>
        <v>2011</v>
      </c>
      <c r="N2781" s="0" t="n">
        <f aca="false">IF(AND(ISNUMBER($BW2781),ISNUMBER($BX2781)),MIN(1,MAX(0,($BX2781-2016+1)/($BX2781-$BW2781+1))),"")</f>
        <v>0</v>
      </c>
      <c r="O2781" s="0" t="n">
        <f aca="false">IF(AND(ISNUMBER($BW2781),ISNUMBER($BX2781)),MIN(1,MAX(0,($BX2781-2017+1)/($BX2781-$BW2781+1))),"")</f>
        <v>0</v>
      </c>
      <c r="P2781" s="0" t="n">
        <f aca="false">IF(AND(ISNUMBER($BW2781),ISNUMBER($BX2781)),MIN(1,MAX(0,($BX2781-2018+1)/($BX2781-$BW2781+1))),"")</f>
        <v>0</v>
      </c>
      <c r="Q2781" s="0" t="n">
        <f aca="false">IF(AND(ISNUMBER($BW2781),ISNUMBER($BX2781)),MIN(1,MAX(0,($BX2781-2019+1)/($BX2781-$BW2781+1))),"")</f>
        <v>0</v>
      </c>
      <c r="R2781" s="0" t="n">
        <f aca="false">IF(AND(ISNUMBER($BW2781),ISNUMBER($BX2781)),MIN(1,MAX(0,($BX2781-2016+1)/($BX2781-$BW2781+1))),"")</f>
        <v>0</v>
      </c>
      <c r="S2781" s="0" t="n">
        <f aca="false">IF($L2781&lt;&gt;"",IF($L2781&gt;=2015.5,1,0),"")</f>
        <v>0</v>
      </c>
      <c r="T2781" s="0" t="n">
        <f aca="false">IF($L2781&lt;&gt;"",IF($L2781&gt;=2016,1,0),"")</f>
        <v>0</v>
      </c>
      <c r="U2781" s="0" t="n">
        <f aca="false">IF(ISNUMBER($BX2781),IF($BX2781&gt;=2016,1,0),"")</f>
        <v>0</v>
      </c>
      <c r="V2781" s="0" t="n">
        <f aca="false">IF(ISNUMBER($BW2781),IF($BW2781&gt;=2016,1,0),"")</f>
        <v>0</v>
      </c>
      <c r="W2781" s="0" t="str">
        <f aca="false">IF(AND(ISNUMBER($BW2781),ISNUMBER($BX2781)),IF($BW2781&gt;=2016,"post-only",IF($BX2781&lt;2016,"pre-only","mixed")),"")</f>
        <v>pre-only</v>
      </c>
      <c r="X2781" s="0" t="n">
        <f aca="false">IF(AND(ISNUMBER($BW2781),ISNUMBER($BX2781)),MIN(1,MAX(0,($BX2781-2017+1)/($BX2781-$BW2781+1))),"")</f>
        <v>0</v>
      </c>
      <c r="Y2781" s="0" t="n">
        <f aca="false">IF(AND(ISNUMBER($BW2781),ISNUMBER($BX2781)),MIN(1,MAX(0,($BX2781-2018+1)/($BX2781-$BW2781+1))),"")</f>
        <v>0</v>
      </c>
      <c r="Z2781" s="0" t="n">
        <f aca="false">IF(AND(ISNUMBER($BW2781),ISNUMBER($BX2781)),MIN(1,MAX(0,($BX2781-2019+1)/($BX2781-$BW2781+1))),"")</f>
        <v>0</v>
      </c>
      <c r="AA2781" s="0" t="n">
        <f aca="false">IF(ISNUMBER($BX2781),IF($BX2781&gt;=2017,1,0),"")</f>
        <v>0</v>
      </c>
      <c r="AB2781" s="0" t="n">
        <f aca="false">IF(ISNUMBER($BX2781),IF($BX2781&gt;=2018,1,0),"")</f>
        <v>0</v>
      </c>
      <c r="AC2781" s="0" t="n">
        <f aca="false">IF(ISNUMBER($BX2781),IF($BX2781&gt;=2019,1,0),"")</f>
        <v>0</v>
      </c>
      <c r="AD2781" s="0" t="n">
        <f aca="false">IF($L2781&lt;&gt;"",IF($L2781&gt;2013,1,0),"")</f>
        <v>0</v>
      </c>
      <c r="AE2781" s="0" t="n">
        <f aca="false">IF($L2781&lt;&gt;"",1+IF($L2781&gt;2011,1,0)+IF($L2781&gt;2014,1,0),"")</f>
        <v>1</v>
      </c>
      <c r="AF2781" s="0" t="s">
        <v>87</v>
      </c>
      <c r="AG2781" s="0" t="s">
        <v>436</v>
      </c>
      <c r="AH2781" s="0" t="s">
        <v>2080</v>
      </c>
      <c r="AI2781" s="0" t="s">
        <v>497</v>
      </c>
      <c r="AJ2781" s="0" t="s">
        <v>334</v>
      </c>
      <c r="AK2781" s="0" t="str">
        <f aca="false">IF(AND($CF2781&lt;&gt;"",IFERROR(INDEX(subsample_country_map!$B:$B,MATCH($CF2781,subsample_country_map!$A:$A,0)),"")&lt;&gt;""),INDEX(subsample_country_map!$B:$B,MATCH($CF2781,subsample_country_map!$A:$A,0)),INDEX(lookup!$AA:$AA,MATCH($A2781,lookup!$A:$A,0)))</f>
        <v>3_AsiaPac</v>
      </c>
      <c r="AL2781" s="0" t="str">
        <f aca="false">IF(AND($CF2781&lt;&gt;"",IFERROR(INDEX(subsample_country_map!$C:$C,MATCH($CF2781,subsample_country_map!$A:$A,0)),"")&lt;&gt;""),INDEX(subsample_country_map!$C:$C,MATCH($CF2781,subsample_country_map!$A:$A,0)),INDEX(lookup!$AB:$AB,MATCH($A2781,lookup!$A:$A,0)))</f>
        <v>2_developing</v>
      </c>
      <c r="AM2781" s="0" t="str">
        <f aca="false">IF(AND($CF2781&lt;&gt;"",IFERROR(INDEX(subsample_country_map!$D:$D,MATCH($CF2781,subsample_country_map!$A:$A,0)),"")&lt;&gt;""),INDEX(subsample_country_map!$D:$D,MATCH($CF2781,subsample_country_map!$A:$A,0)),INDEX(lookup!$AC:$AC,MATCH($A2781,lookup!$A:$A,0)))</f>
        <v>2_non_western</v>
      </c>
      <c r="AN2781" s="0" t="str">
        <f aca="false">IF(AND($CF2781&lt;&gt;"",IFERROR(INDEX(subsample_country_map!$E:$E,MATCH($CF2781,subsample_country_map!$A:$A,0)),"")&lt;&gt;""),INDEX(subsample_country_map!$E:$E,MATCH($CF2781,subsample_country_map!$A:$A,0)),INDEX(lookup!$AD:$AD,MATCH($A2781,lookup!$A:$A,0)))</f>
        <v>2_civil law</v>
      </c>
      <c r="AO2781" s="0" t="str">
        <f aca="false">INDEX(lookup!$Y:$Y,MATCH($A2781,lookup!$A:$A,0))</f>
        <v>0_published</v>
      </c>
      <c r="AP2781" s="0" t="str">
        <f aca="false">INDEX(lookup!$Z:$Z,MATCH($A2781,lookup!$A:$A,0))</f>
        <v>1_VHB high</v>
      </c>
      <c r="AQ2781" s="0" t="str">
        <f aca="false">INDEX(lookup!$W:$W,MATCH($A2781,lookup!$A:$A,0))</f>
        <v>1_fin/acc/econ</v>
      </c>
      <c r="AR2781" s="0" t="s">
        <v>2985</v>
      </c>
      <c r="AS2781" s="0" t="s">
        <v>2105</v>
      </c>
      <c r="BO2781" s="0" t="s">
        <v>769</v>
      </c>
      <c r="BP2781" s="0" t="s">
        <v>3434</v>
      </c>
      <c r="BQ2781" s="0" t="s">
        <v>2105</v>
      </c>
      <c r="BT2781" s="0" t="n">
        <v>0</v>
      </c>
      <c r="BV2781" s="0" t="n">
        <v>585</v>
      </c>
      <c r="BW2781" s="0" t="n">
        <v>2008</v>
      </c>
      <c r="BX2781" s="0" t="n">
        <v>2014</v>
      </c>
      <c r="BZ2781" s="0" t="n">
        <v>2011</v>
      </c>
      <c r="CA2781" s="0" t="n">
        <v>0</v>
      </c>
      <c r="CB2781" s="0" t="n">
        <v>0</v>
      </c>
      <c r="CC2781" s="0" t="n">
        <v>0</v>
      </c>
      <c r="CD2781" s="0" t="n">
        <v>-0.427902796066753</v>
      </c>
      <c r="CE2781" s="0" t="n">
        <v>1</v>
      </c>
    </row>
    <row r="2782" customFormat="false" ht="15" hidden="false" customHeight="false" outlineLevel="0" collapsed="false">
      <c r="A2782" s="0" t="s">
        <v>3434</v>
      </c>
      <c r="B2782" s="0" t="n">
        <v>586</v>
      </c>
      <c r="C2782" s="0" t="n">
        <v>-0.661541201655623</v>
      </c>
      <c r="D2782" s="0" t="n">
        <v>73</v>
      </c>
      <c r="E2782" s="0" t="n">
        <f aca="false">IF(ISNUMBER($BA2782),$BA2782,IF(AND(ISNUMBER($D2782),ISNUMBER($BW2782),ISNUMBER($BX2782)),$D2782*($BX2782-$BW2782+1),""))</f>
        <v>511</v>
      </c>
      <c r="F2782" s="0" t="s">
        <v>8664</v>
      </c>
      <c r="G2782" s="0" t="s">
        <v>8663</v>
      </c>
      <c r="H2782" s="0" t="s">
        <v>118</v>
      </c>
      <c r="I2782" s="0" t="s">
        <v>344</v>
      </c>
      <c r="J2782" s="0" t="n">
        <f aca="false">IF($BW2782&lt;&gt;"",$BW2782,"")</f>
        <v>2008</v>
      </c>
      <c r="K2782" s="0" t="n">
        <f aca="false">IF($BX2782&lt;&gt;"",$BX2782,"")</f>
        <v>2014</v>
      </c>
      <c r="L2782" s="0" t="n">
        <f aca="false">IF(AND(ISNUMBER($BW2782),ISNUMBER($BX2782)),($BW2782+$BX2782)/2,"")</f>
        <v>2011</v>
      </c>
      <c r="M2782" s="0" t="n">
        <f aca="false">IF($L2782&lt;&gt;"",$L2782,"")</f>
        <v>2011</v>
      </c>
      <c r="N2782" s="0" t="n">
        <f aca="false">IF(AND(ISNUMBER($BW2782),ISNUMBER($BX2782)),MIN(1,MAX(0,($BX2782-2016+1)/($BX2782-$BW2782+1))),"")</f>
        <v>0</v>
      </c>
      <c r="O2782" s="0" t="n">
        <f aca="false">IF(AND(ISNUMBER($BW2782),ISNUMBER($BX2782)),MIN(1,MAX(0,($BX2782-2017+1)/($BX2782-$BW2782+1))),"")</f>
        <v>0</v>
      </c>
      <c r="P2782" s="0" t="n">
        <f aca="false">IF(AND(ISNUMBER($BW2782),ISNUMBER($BX2782)),MIN(1,MAX(0,($BX2782-2018+1)/($BX2782-$BW2782+1))),"")</f>
        <v>0</v>
      </c>
      <c r="Q2782" s="0" t="n">
        <f aca="false">IF(AND(ISNUMBER($BW2782),ISNUMBER($BX2782)),MIN(1,MAX(0,($BX2782-2019+1)/($BX2782-$BW2782+1))),"")</f>
        <v>0</v>
      </c>
      <c r="R2782" s="0" t="n">
        <f aca="false">IF(AND(ISNUMBER($BW2782),ISNUMBER($BX2782)),MIN(1,MAX(0,($BX2782-2016+1)/($BX2782-$BW2782+1))),"")</f>
        <v>0</v>
      </c>
      <c r="S2782" s="0" t="n">
        <f aca="false">IF($L2782&lt;&gt;"",IF($L2782&gt;=2015.5,1,0),"")</f>
        <v>0</v>
      </c>
      <c r="T2782" s="0" t="n">
        <f aca="false">IF($L2782&lt;&gt;"",IF($L2782&gt;=2016,1,0),"")</f>
        <v>0</v>
      </c>
      <c r="U2782" s="0" t="n">
        <f aca="false">IF(ISNUMBER($BX2782),IF($BX2782&gt;=2016,1,0),"")</f>
        <v>0</v>
      </c>
      <c r="V2782" s="0" t="n">
        <f aca="false">IF(ISNUMBER($BW2782),IF($BW2782&gt;=2016,1,0),"")</f>
        <v>0</v>
      </c>
      <c r="W2782" s="0" t="str">
        <f aca="false">IF(AND(ISNUMBER($BW2782),ISNUMBER($BX2782)),IF($BW2782&gt;=2016,"post-only",IF($BX2782&lt;2016,"pre-only","mixed")),"")</f>
        <v>pre-only</v>
      </c>
      <c r="X2782" s="0" t="n">
        <f aca="false">IF(AND(ISNUMBER($BW2782),ISNUMBER($BX2782)),MIN(1,MAX(0,($BX2782-2017+1)/($BX2782-$BW2782+1))),"")</f>
        <v>0</v>
      </c>
      <c r="Y2782" s="0" t="n">
        <f aca="false">IF(AND(ISNUMBER($BW2782),ISNUMBER($BX2782)),MIN(1,MAX(0,($BX2782-2018+1)/($BX2782-$BW2782+1))),"")</f>
        <v>0</v>
      </c>
      <c r="Z2782" s="0" t="n">
        <f aca="false">IF(AND(ISNUMBER($BW2782),ISNUMBER($BX2782)),MIN(1,MAX(0,($BX2782-2019+1)/($BX2782-$BW2782+1))),"")</f>
        <v>0</v>
      </c>
      <c r="AA2782" s="0" t="n">
        <f aca="false">IF(ISNUMBER($BX2782),IF($BX2782&gt;=2017,1,0),"")</f>
        <v>0</v>
      </c>
      <c r="AB2782" s="0" t="n">
        <f aca="false">IF(ISNUMBER($BX2782),IF($BX2782&gt;=2018,1,0),"")</f>
        <v>0</v>
      </c>
      <c r="AC2782" s="0" t="n">
        <f aca="false">IF(ISNUMBER($BX2782),IF($BX2782&gt;=2019,1,0),"")</f>
        <v>0</v>
      </c>
      <c r="AD2782" s="0" t="n">
        <f aca="false">IF($L2782&lt;&gt;"",IF($L2782&gt;2013,1,0),"")</f>
        <v>0</v>
      </c>
      <c r="AE2782" s="0" t="n">
        <f aca="false">IF($L2782&lt;&gt;"",1+IF($L2782&gt;2011,1,0)+IF($L2782&gt;2014,1,0),"")</f>
        <v>1</v>
      </c>
      <c r="AF2782" s="0" t="s">
        <v>87</v>
      </c>
      <c r="AG2782" s="0" t="s">
        <v>436</v>
      </c>
      <c r="AH2782" s="0" t="s">
        <v>2080</v>
      </c>
      <c r="AI2782" s="0" t="s">
        <v>497</v>
      </c>
      <c r="AJ2782" s="0" t="s">
        <v>334</v>
      </c>
      <c r="AK2782" s="0" t="str">
        <f aca="false">IF(AND($CF2782&lt;&gt;"",IFERROR(INDEX(subsample_country_map!$B:$B,MATCH($CF2782,subsample_country_map!$A:$A,0)),"")&lt;&gt;""),INDEX(subsample_country_map!$B:$B,MATCH($CF2782,subsample_country_map!$A:$A,0)),INDEX(lookup!$AA:$AA,MATCH($A2782,lookup!$A:$A,0)))</f>
        <v>3_AsiaPac</v>
      </c>
      <c r="AL2782" s="0" t="str">
        <f aca="false">IF(AND($CF2782&lt;&gt;"",IFERROR(INDEX(subsample_country_map!$C:$C,MATCH($CF2782,subsample_country_map!$A:$A,0)),"")&lt;&gt;""),INDEX(subsample_country_map!$C:$C,MATCH($CF2782,subsample_country_map!$A:$A,0)),INDEX(lookup!$AB:$AB,MATCH($A2782,lookup!$A:$A,0)))</f>
        <v>2_developing</v>
      </c>
      <c r="AM2782" s="0" t="str">
        <f aca="false">IF(AND($CF2782&lt;&gt;"",IFERROR(INDEX(subsample_country_map!$D:$D,MATCH($CF2782,subsample_country_map!$A:$A,0)),"")&lt;&gt;""),INDEX(subsample_country_map!$D:$D,MATCH($CF2782,subsample_country_map!$A:$A,0)),INDEX(lookup!$AC:$AC,MATCH($A2782,lookup!$A:$A,0)))</f>
        <v>2_non_western</v>
      </c>
      <c r="AN2782" s="0" t="str">
        <f aca="false">IF(AND($CF2782&lt;&gt;"",IFERROR(INDEX(subsample_country_map!$E:$E,MATCH($CF2782,subsample_country_map!$A:$A,0)),"")&lt;&gt;""),INDEX(subsample_country_map!$E:$E,MATCH($CF2782,subsample_country_map!$A:$A,0)),INDEX(lookup!$AD:$AD,MATCH($A2782,lookup!$A:$A,0)))</f>
        <v>2_civil law</v>
      </c>
      <c r="AO2782" s="0" t="str">
        <f aca="false">INDEX(lookup!$Y:$Y,MATCH($A2782,lookup!$A:$A,0))</f>
        <v>0_published</v>
      </c>
      <c r="AP2782" s="0" t="str">
        <f aca="false">INDEX(lookup!$Z:$Z,MATCH($A2782,lookup!$A:$A,0))</f>
        <v>1_VHB high</v>
      </c>
      <c r="AQ2782" s="0" t="str">
        <f aca="false">INDEX(lookup!$W:$W,MATCH($A2782,lookup!$A:$A,0))</f>
        <v>1_fin/acc/econ</v>
      </c>
      <c r="AR2782" s="0" t="s">
        <v>2985</v>
      </c>
      <c r="AS2782" s="0" t="s">
        <v>2105</v>
      </c>
      <c r="BO2782" s="0" t="s">
        <v>769</v>
      </c>
      <c r="BP2782" s="0" t="s">
        <v>3434</v>
      </c>
      <c r="BQ2782" s="0" t="s">
        <v>2105</v>
      </c>
      <c r="BT2782" s="0" t="n">
        <v>0</v>
      </c>
      <c r="BV2782" s="0" t="n">
        <v>586</v>
      </c>
      <c r="BW2782" s="0" t="n">
        <v>2008</v>
      </c>
      <c r="BX2782" s="0" t="n">
        <v>2014</v>
      </c>
      <c r="BZ2782" s="0" t="n">
        <v>2011</v>
      </c>
      <c r="CA2782" s="0" t="n">
        <v>0</v>
      </c>
      <c r="CB2782" s="0" t="n">
        <v>0</v>
      </c>
      <c r="CC2782" s="0" t="n">
        <v>0</v>
      </c>
      <c r="CD2782" s="0" t="n">
        <v>-0.795549259371303</v>
      </c>
      <c r="CE2782" s="0" t="n">
        <v>1</v>
      </c>
    </row>
    <row r="2783" customFormat="false" ht="15" hidden="false" customHeight="false" outlineLevel="0" collapsed="false">
      <c r="A2783" s="0" t="s">
        <v>3434</v>
      </c>
      <c r="B2783" s="0" t="n">
        <v>587</v>
      </c>
      <c r="C2783" s="0" t="n">
        <v>-0.661541201655623</v>
      </c>
      <c r="D2783" s="0" t="n">
        <v>73</v>
      </c>
      <c r="E2783" s="0" t="n">
        <f aca="false">IF(ISNUMBER($BA2783),$BA2783,IF(AND(ISNUMBER($D2783),ISNUMBER($BW2783),ISNUMBER($BX2783)),$D2783*($BX2783-$BW2783+1),""))</f>
        <v>511</v>
      </c>
      <c r="F2783" s="0" t="s">
        <v>8664</v>
      </c>
      <c r="G2783" s="0" t="s">
        <v>8663</v>
      </c>
      <c r="H2783" s="0" t="s">
        <v>118</v>
      </c>
      <c r="I2783" s="0" t="s">
        <v>344</v>
      </c>
      <c r="J2783" s="0" t="n">
        <f aca="false">IF($BW2783&lt;&gt;"",$BW2783,"")</f>
        <v>2008</v>
      </c>
      <c r="K2783" s="0" t="n">
        <f aca="false">IF($BX2783&lt;&gt;"",$BX2783,"")</f>
        <v>2014</v>
      </c>
      <c r="L2783" s="0" t="n">
        <f aca="false">IF(AND(ISNUMBER($BW2783),ISNUMBER($BX2783)),($BW2783+$BX2783)/2,"")</f>
        <v>2011</v>
      </c>
      <c r="M2783" s="0" t="n">
        <f aca="false">IF($L2783&lt;&gt;"",$L2783,"")</f>
        <v>2011</v>
      </c>
      <c r="N2783" s="0" t="n">
        <f aca="false">IF(AND(ISNUMBER($BW2783),ISNUMBER($BX2783)),MIN(1,MAX(0,($BX2783-2016+1)/($BX2783-$BW2783+1))),"")</f>
        <v>0</v>
      </c>
      <c r="O2783" s="0" t="n">
        <f aca="false">IF(AND(ISNUMBER($BW2783),ISNUMBER($BX2783)),MIN(1,MAX(0,($BX2783-2017+1)/($BX2783-$BW2783+1))),"")</f>
        <v>0</v>
      </c>
      <c r="P2783" s="0" t="n">
        <f aca="false">IF(AND(ISNUMBER($BW2783),ISNUMBER($BX2783)),MIN(1,MAX(0,($BX2783-2018+1)/($BX2783-$BW2783+1))),"")</f>
        <v>0</v>
      </c>
      <c r="Q2783" s="0" t="n">
        <f aca="false">IF(AND(ISNUMBER($BW2783),ISNUMBER($BX2783)),MIN(1,MAX(0,($BX2783-2019+1)/($BX2783-$BW2783+1))),"")</f>
        <v>0</v>
      </c>
      <c r="R2783" s="0" t="n">
        <f aca="false">IF(AND(ISNUMBER($BW2783),ISNUMBER($BX2783)),MIN(1,MAX(0,($BX2783-2016+1)/($BX2783-$BW2783+1))),"")</f>
        <v>0</v>
      </c>
      <c r="S2783" s="0" t="n">
        <f aca="false">IF($L2783&lt;&gt;"",IF($L2783&gt;=2015.5,1,0),"")</f>
        <v>0</v>
      </c>
      <c r="T2783" s="0" t="n">
        <f aca="false">IF($L2783&lt;&gt;"",IF($L2783&gt;=2016,1,0),"")</f>
        <v>0</v>
      </c>
      <c r="U2783" s="0" t="n">
        <f aca="false">IF(ISNUMBER($BX2783),IF($BX2783&gt;=2016,1,0),"")</f>
        <v>0</v>
      </c>
      <c r="V2783" s="0" t="n">
        <f aca="false">IF(ISNUMBER($BW2783),IF($BW2783&gt;=2016,1,0),"")</f>
        <v>0</v>
      </c>
      <c r="W2783" s="0" t="str">
        <f aca="false">IF(AND(ISNUMBER($BW2783),ISNUMBER($BX2783)),IF($BW2783&gt;=2016,"post-only",IF($BX2783&lt;2016,"pre-only","mixed")),"")</f>
        <v>pre-only</v>
      </c>
      <c r="X2783" s="0" t="n">
        <f aca="false">IF(AND(ISNUMBER($BW2783),ISNUMBER($BX2783)),MIN(1,MAX(0,($BX2783-2017+1)/($BX2783-$BW2783+1))),"")</f>
        <v>0</v>
      </c>
      <c r="Y2783" s="0" t="n">
        <f aca="false">IF(AND(ISNUMBER($BW2783),ISNUMBER($BX2783)),MIN(1,MAX(0,($BX2783-2018+1)/($BX2783-$BW2783+1))),"")</f>
        <v>0</v>
      </c>
      <c r="Z2783" s="0" t="n">
        <f aca="false">IF(AND(ISNUMBER($BW2783),ISNUMBER($BX2783)),MIN(1,MAX(0,($BX2783-2019+1)/($BX2783-$BW2783+1))),"")</f>
        <v>0</v>
      </c>
      <c r="AA2783" s="0" t="n">
        <f aca="false">IF(ISNUMBER($BX2783),IF($BX2783&gt;=2017,1,0),"")</f>
        <v>0</v>
      </c>
      <c r="AB2783" s="0" t="n">
        <f aca="false">IF(ISNUMBER($BX2783),IF($BX2783&gt;=2018,1,0),"")</f>
        <v>0</v>
      </c>
      <c r="AC2783" s="0" t="n">
        <f aca="false">IF(ISNUMBER($BX2783),IF($BX2783&gt;=2019,1,0),"")</f>
        <v>0</v>
      </c>
      <c r="AD2783" s="0" t="n">
        <f aca="false">IF($L2783&lt;&gt;"",IF($L2783&gt;2013,1,0),"")</f>
        <v>0</v>
      </c>
      <c r="AE2783" s="0" t="n">
        <f aca="false">IF($L2783&lt;&gt;"",1+IF($L2783&gt;2011,1,0)+IF($L2783&gt;2014,1,0),"")</f>
        <v>1</v>
      </c>
      <c r="AF2783" s="0" t="s">
        <v>87</v>
      </c>
      <c r="AG2783" s="0" t="s">
        <v>436</v>
      </c>
      <c r="AH2783" s="0" t="s">
        <v>2080</v>
      </c>
      <c r="AI2783" s="0" t="s">
        <v>497</v>
      </c>
      <c r="AJ2783" s="0" t="s">
        <v>334</v>
      </c>
      <c r="AK2783" s="0" t="str">
        <f aca="false">IF(AND($CF2783&lt;&gt;"",IFERROR(INDEX(subsample_country_map!$B:$B,MATCH($CF2783,subsample_country_map!$A:$A,0)),"")&lt;&gt;""),INDEX(subsample_country_map!$B:$B,MATCH($CF2783,subsample_country_map!$A:$A,0)),INDEX(lookup!$AA:$AA,MATCH($A2783,lookup!$A:$A,0)))</f>
        <v>3_AsiaPac</v>
      </c>
      <c r="AL2783" s="0" t="str">
        <f aca="false">IF(AND($CF2783&lt;&gt;"",IFERROR(INDEX(subsample_country_map!$C:$C,MATCH($CF2783,subsample_country_map!$A:$A,0)),"")&lt;&gt;""),INDEX(subsample_country_map!$C:$C,MATCH($CF2783,subsample_country_map!$A:$A,0)),INDEX(lookup!$AB:$AB,MATCH($A2783,lookup!$A:$A,0)))</f>
        <v>2_developing</v>
      </c>
      <c r="AM2783" s="0" t="str">
        <f aca="false">IF(AND($CF2783&lt;&gt;"",IFERROR(INDEX(subsample_country_map!$D:$D,MATCH($CF2783,subsample_country_map!$A:$A,0)),"")&lt;&gt;""),INDEX(subsample_country_map!$D:$D,MATCH($CF2783,subsample_country_map!$A:$A,0)),INDEX(lookup!$AC:$AC,MATCH($A2783,lookup!$A:$A,0)))</f>
        <v>2_non_western</v>
      </c>
      <c r="AN2783" s="0" t="str">
        <f aca="false">IF(AND($CF2783&lt;&gt;"",IFERROR(INDEX(subsample_country_map!$E:$E,MATCH($CF2783,subsample_country_map!$A:$A,0)),"")&lt;&gt;""),INDEX(subsample_country_map!$E:$E,MATCH($CF2783,subsample_country_map!$A:$A,0)),INDEX(lookup!$AD:$AD,MATCH($A2783,lookup!$A:$A,0)))</f>
        <v>2_civil law</v>
      </c>
      <c r="AO2783" s="0" t="str">
        <f aca="false">INDEX(lookup!$Y:$Y,MATCH($A2783,lookup!$A:$A,0))</f>
        <v>0_published</v>
      </c>
      <c r="AP2783" s="0" t="str">
        <f aca="false">INDEX(lookup!$Z:$Z,MATCH($A2783,lookup!$A:$A,0))</f>
        <v>1_VHB high</v>
      </c>
      <c r="AQ2783" s="0" t="str">
        <f aca="false">INDEX(lookup!$W:$W,MATCH($A2783,lookup!$A:$A,0))</f>
        <v>1_fin/acc/econ</v>
      </c>
      <c r="AR2783" s="0" t="s">
        <v>2985</v>
      </c>
      <c r="AS2783" s="0" t="s">
        <v>2105</v>
      </c>
      <c r="BO2783" s="0" t="s">
        <v>769</v>
      </c>
      <c r="BP2783" s="0" t="s">
        <v>3434</v>
      </c>
      <c r="BQ2783" s="0" t="s">
        <v>2105</v>
      </c>
      <c r="BT2783" s="0" t="n">
        <v>0</v>
      </c>
      <c r="BV2783" s="0" t="n">
        <v>587</v>
      </c>
      <c r="BW2783" s="0" t="n">
        <v>2008</v>
      </c>
      <c r="BX2783" s="0" t="n">
        <v>2014</v>
      </c>
      <c r="BZ2783" s="0" t="n">
        <v>2011</v>
      </c>
      <c r="CA2783" s="0" t="n">
        <v>0</v>
      </c>
      <c r="CB2783" s="0" t="n">
        <v>0</v>
      </c>
      <c r="CC2783" s="0" t="n">
        <v>0</v>
      </c>
      <c r="CD2783" s="0" t="n">
        <v>-0.795549259371303</v>
      </c>
      <c r="CE2783" s="0" t="n">
        <v>1</v>
      </c>
    </row>
    <row r="2784" customFormat="false" ht="15" hidden="false" customHeight="false" outlineLevel="0" collapsed="false">
      <c r="A2784" s="0" t="s">
        <v>3434</v>
      </c>
      <c r="B2784" s="0" t="n">
        <v>589</v>
      </c>
      <c r="C2784" s="0" t="n">
        <v>-0.797804625613713</v>
      </c>
      <c r="D2784" s="0" t="n">
        <v>73</v>
      </c>
      <c r="E2784" s="0" t="n">
        <f aca="false">IF(ISNUMBER($BA2784),$BA2784,IF(AND(ISNUMBER($D2784),ISNUMBER($BW2784),ISNUMBER($BX2784)),$D2784*($BX2784-$BW2784+1),""))</f>
        <v>511</v>
      </c>
      <c r="F2784" s="0" t="s">
        <v>8664</v>
      </c>
      <c r="G2784" s="0" t="s">
        <v>8663</v>
      </c>
      <c r="H2784" s="0" t="s">
        <v>118</v>
      </c>
      <c r="I2784" s="0" t="s">
        <v>344</v>
      </c>
      <c r="J2784" s="0" t="n">
        <f aca="false">IF($BW2784&lt;&gt;"",$BW2784,"")</f>
        <v>2008</v>
      </c>
      <c r="K2784" s="0" t="n">
        <f aca="false">IF($BX2784&lt;&gt;"",$BX2784,"")</f>
        <v>2014</v>
      </c>
      <c r="L2784" s="0" t="n">
        <f aca="false">IF(AND(ISNUMBER($BW2784),ISNUMBER($BX2784)),($BW2784+$BX2784)/2,"")</f>
        <v>2011</v>
      </c>
      <c r="M2784" s="0" t="n">
        <f aca="false">IF($L2784&lt;&gt;"",$L2784,"")</f>
        <v>2011</v>
      </c>
      <c r="N2784" s="0" t="n">
        <f aca="false">IF(AND(ISNUMBER($BW2784),ISNUMBER($BX2784)),MIN(1,MAX(0,($BX2784-2016+1)/($BX2784-$BW2784+1))),"")</f>
        <v>0</v>
      </c>
      <c r="O2784" s="0" t="n">
        <f aca="false">IF(AND(ISNUMBER($BW2784),ISNUMBER($BX2784)),MIN(1,MAX(0,($BX2784-2017+1)/($BX2784-$BW2784+1))),"")</f>
        <v>0</v>
      </c>
      <c r="P2784" s="0" t="n">
        <f aca="false">IF(AND(ISNUMBER($BW2784),ISNUMBER($BX2784)),MIN(1,MAX(0,($BX2784-2018+1)/($BX2784-$BW2784+1))),"")</f>
        <v>0</v>
      </c>
      <c r="Q2784" s="0" t="n">
        <f aca="false">IF(AND(ISNUMBER($BW2784),ISNUMBER($BX2784)),MIN(1,MAX(0,($BX2784-2019+1)/($BX2784-$BW2784+1))),"")</f>
        <v>0</v>
      </c>
      <c r="R2784" s="0" t="n">
        <f aca="false">IF(AND(ISNUMBER($BW2784),ISNUMBER($BX2784)),MIN(1,MAX(0,($BX2784-2016+1)/($BX2784-$BW2784+1))),"")</f>
        <v>0</v>
      </c>
      <c r="S2784" s="0" t="n">
        <f aca="false">IF($L2784&lt;&gt;"",IF($L2784&gt;=2015.5,1,0),"")</f>
        <v>0</v>
      </c>
      <c r="T2784" s="0" t="n">
        <f aca="false">IF($L2784&lt;&gt;"",IF($L2784&gt;=2016,1,0),"")</f>
        <v>0</v>
      </c>
      <c r="U2784" s="0" t="n">
        <f aca="false">IF(ISNUMBER($BX2784),IF($BX2784&gt;=2016,1,0),"")</f>
        <v>0</v>
      </c>
      <c r="V2784" s="0" t="n">
        <f aca="false">IF(ISNUMBER($BW2784),IF($BW2784&gt;=2016,1,0),"")</f>
        <v>0</v>
      </c>
      <c r="W2784" s="0" t="str">
        <f aca="false">IF(AND(ISNUMBER($BW2784),ISNUMBER($BX2784)),IF($BW2784&gt;=2016,"post-only",IF($BX2784&lt;2016,"pre-only","mixed")),"")</f>
        <v>pre-only</v>
      </c>
      <c r="X2784" s="0" t="n">
        <f aca="false">IF(AND(ISNUMBER($BW2784),ISNUMBER($BX2784)),MIN(1,MAX(0,($BX2784-2017+1)/($BX2784-$BW2784+1))),"")</f>
        <v>0</v>
      </c>
      <c r="Y2784" s="0" t="n">
        <f aca="false">IF(AND(ISNUMBER($BW2784),ISNUMBER($BX2784)),MIN(1,MAX(0,($BX2784-2018+1)/($BX2784-$BW2784+1))),"")</f>
        <v>0</v>
      </c>
      <c r="Z2784" s="0" t="n">
        <f aca="false">IF(AND(ISNUMBER($BW2784),ISNUMBER($BX2784)),MIN(1,MAX(0,($BX2784-2019+1)/($BX2784-$BW2784+1))),"")</f>
        <v>0</v>
      </c>
      <c r="AA2784" s="0" t="n">
        <f aca="false">IF(ISNUMBER($BX2784),IF($BX2784&gt;=2017,1,0),"")</f>
        <v>0</v>
      </c>
      <c r="AB2784" s="0" t="n">
        <f aca="false">IF(ISNUMBER($BX2784),IF($BX2784&gt;=2018,1,0),"")</f>
        <v>0</v>
      </c>
      <c r="AC2784" s="0" t="n">
        <f aca="false">IF(ISNUMBER($BX2784),IF($BX2784&gt;=2019,1,0),"")</f>
        <v>0</v>
      </c>
      <c r="AD2784" s="0" t="n">
        <f aca="false">IF($L2784&lt;&gt;"",IF($L2784&gt;2013,1,0),"")</f>
        <v>0</v>
      </c>
      <c r="AE2784" s="0" t="n">
        <f aca="false">IF($L2784&lt;&gt;"",1+IF($L2784&gt;2011,1,0)+IF($L2784&gt;2014,1,0),"")</f>
        <v>1</v>
      </c>
      <c r="AF2784" s="0" t="s">
        <v>87</v>
      </c>
      <c r="AG2784" s="0" t="s">
        <v>436</v>
      </c>
      <c r="AH2784" s="0" t="s">
        <v>2080</v>
      </c>
      <c r="AI2784" s="0" t="s">
        <v>497</v>
      </c>
      <c r="AJ2784" s="0" t="s">
        <v>334</v>
      </c>
      <c r="AK2784" s="0" t="str">
        <f aca="false">IF(AND($CF2784&lt;&gt;"",IFERROR(INDEX(subsample_country_map!$B:$B,MATCH($CF2784,subsample_country_map!$A:$A,0)),"")&lt;&gt;""),INDEX(subsample_country_map!$B:$B,MATCH($CF2784,subsample_country_map!$A:$A,0)),INDEX(lookup!$AA:$AA,MATCH($A2784,lookup!$A:$A,0)))</f>
        <v>3_AsiaPac</v>
      </c>
      <c r="AL2784" s="0" t="str">
        <f aca="false">IF(AND($CF2784&lt;&gt;"",IFERROR(INDEX(subsample_country_map!$C:$C,MATCH($CF2784,subsample_country_map!$A:$A,0)),"")&lt;&gt;""),INDEX(subsample_country_map!$C:$C,MATCH($CF2784,subsample_country_map!$A:$A,0)),INDEX(lookup!$AB:$AB,MATCH($A2784,lookup!$A:$A,0)))</f>
        <v>2_developing</v>
      </c>
      <c r="AM2784" s="0" t="str">
        <f aca="false">IF(AND($CF2784&lt;&gt;"",IFERROR(INDEX(subsample_country_map!$D:$D,MATCH($CF2784,subsample_country_map!$A:$A,0)),"")&lt;&gt;""),INDEX(subsample_country_map!$D:$D,MATCH($CF2784,subsample_country_map!$A:$A,0)),INDEX(lookup!$AC:$AC,MATCH($A2784,lookup!$A:$A,0)))</f>
        <v>2_non_western</v>
      </c>
      <c r="AN2784" s="0" t="str">
        <f aca="false">IF(AND($CF2784&lt;&gt;"",IFERROR(INDEX(subsample_country_map!$E:$E,MATCH($CF2784,subsample_country_map!$A:$A,0)),"")&lt;&gt;""),INDEX(subsample_country_map!$E:$E,MATCH($CF2784,subsample_country_map!$A:$A,0)),INDEX(lookup!$AD:$AD,MATCH($A2784,lookup!$A:$A,0)))</f>
        <v>2_civil law</v>
      </c>
      <c r="AO2784" s="0" t="str">
        <f aca="false">INDEX(lookup!$Y:$Y,MATCH($A2784,lookup!$A:$A,0))</f>
        <v>0_published</v>
      </c>
      <c r="AP2784" s="0" t="str">
        <f aca="false">INDEX(lookup!$Z:$Z,MATCH($A2784,lookup!$A:$A,0))</f>
        <v>1_VHB high</v>
      </c>
      <c r="AQ2784" s="0" t="str">
        <f aca="false">INDEX(lookup!$W:$W,MATCH($A2784,lookup!$A:$A,0))</f>
        <v>1_fin/acc/econ</v>
      </c>
      <c r="AR2784" s="0" t="s">
        <v>2985</v>
      </c>
      <c r="AS2784" s="0" t="s">
        <v>2105</v>
      </c>
      <c r="BO2784" s="0" t="s">
        <v>769</v>
      </c>
      <c r="BP2784" s="0" t="s">
        <v>3434</v>
      </c>
      <c r="BQ2784" s="0" t="s">
        <v>2105</v>
      </c>
      <c r="BT2784" s="0" t="n">
        <v>0</v>
      </c>
      <c r="BV2784" s="0" t="n">
        <v>589</v>
      </c>
      <c r="BW2784" s="0" t="n">
        <v>2008</v>
      </c>
      <c r="BX2784" s="0" t="n">
        <v>2014</v>
      </c>
      <c r="BZ2784" s="0" t="n">
        <v>2011</v>
      </c>
      <c r="CA2784" s="0" t="n">
        <v>0</v>
      </c>
      <c r="CB2784" s="0" t="n">
        <v>0</v>
      </c>
      <c r="CC2784" s="0" t="n">
        <v>0</v>
      </c>
      <c r="CD2784" s="0" t="n">
        <v>-1.09254355858462</v>
      </c>
      <c r="CE2784" s="0" t="n">
        <v>1</v>
      </c>
    </row>
    <row r="2785" customFormat="false" ht="15" hidden="false" customHeight="false" outlineLevel="0" collapsed="false">
      <c r="A2785" s="0" t="s">
        <v>3582</v>
      </c>
      <c r="B2785" s="0" t="n">
        <v>591</v>
      </c>
      <c r="C2785" s="0" t="n">
        <v>-0.211920819701381</v>
      </c>
      <c r="D2785" s="0" t="n">
        <v>114</v>
      </c>
      <c r="E2785" s="0" t="n">
        <f aca="false">IF(ISNUMBER($BA2785),$BA2785,IF(AND(ISNUMBER($D2785),ISNUMBER($BW2785),ISNUMBER($BX2785)),$D2785*($BX2785-$BW2785+1),""))</f>
        <v>1254</v>
      </c>
      <c r="F2785" s="0" t="s">
        <v>8664</v>
      </c>
      <c r="G2785" s="0" t="s">
        <v>8663</v>
      </c>
      <c r="H2785" s="0" t="s">
        <v>118</v>
      </c>
      <c r="I2785" s="0" t="s">
        <v>344</v>
      </c>
      <c r="J2785" s="0" t="n">
        <f aca="false">IF($BW2785&lt;&gt;"",$BW2785,"")</f>
        <v>2006</v>
      </c>
      <c r="K2785" s="0" t="n">
        <f aca="false">IF($BX2785&lt;&gt;"",$BX2785,"")</f>
        <v>2016</v>
      </c>
      <c r="L2785" s="0" t="n">
        <f aca="false">IF(AND(ISNUMBER($BW2785),ISNUMBER($BX2785)),($BW2785+$BX2785)/2,"")</f>
        <v>2011</v>
      </c>
      <c r="M2785" s="0" t="n">
        <f aca="false">IF($L2785&lt;&gt;"",$L2785,"")</f>
        <v>2011</v>
      </c>
      <c r="N2785" s="0" t="n">
        <f aca="false">IF(AND(ISNUMBER($BW2785),ISNUMBER($BX2785)),MIN(1,MAX(0,($BX2785-2016+1)/($BX2785-$BW2785+1))),"")</f>
        <v>0.0909090909090909</v>
      </c>
      <c r="O2785" s="0" t="n">
        <f aca="false">IF(AND(ISNUMBER($BW2785),ISNUMBER($BX2785)),MIN(1,MAX(0,($BX2785-2017+1)/($BX2785-$BW2785+1))),"")</f>
        <v>0</v>
      </c>
      <c r="P2785" s="0" t="n">
        <f aca="false">IF(AND(ISNUMBER($BW2785),ISNUMBER($BX2785)),MIN(1,MAX(0,($BX2785-2018+1)/($BX2785-$BW2785+1))),"")</f>
        <v>0</v>
      </c>
      <c r="Q2785" s="0" t="n">
        <f aca="false">IF(AND(ISNUMBER($BW2785),ISNUMBER($BX2785)),MIN(1,MAX(0,($BX2785-2019+1)/($BX2785-$BW2785+1))),"")</f>
        <v>0</v>
      </c>
      <c r="R2785" s="0" t="n">
        <f aca="false">IF(AND(ISNUMBER($BW2785),ISNUMBER($BX2785)),MIN(1,MAX(0,($BX2785-2016+1)/($BX2785-$BW2785+1))),"")</f>
        <v>0.0909090909090909</v>
      </c>
      <c r="S2785" s="0" t="n">
        <f aca="false">IF($L2785&lt;&gt;"",IF($L2785&gt;=2015.5,1,0),"")</f>
        <v>0</v>
      </c>
      <c r="T2785" s="0" t="n">
        <f aca="false">IF($L2785&lt;&gt;"",IF($L2785&gt;=2016,1,0),"")</f>
        <v>0</v>
      </c>
      <c r="U2785" s="0" t="n">
        <f aca="false">IF(ISNUMBER($BX2785),IF($BX2785&gt;=2016,1,0),"")</f>
        <v>1</v>
      </c>
      <c r="V2785" s="0" t="n">
        <f aca="false">IF(ISNUMBER($BW2785),IF($BW2785&gt;=2016,1,0),"")</f>
        <v>0</v>
      </c>
      <c r="W2785" s="0" t="str">
        <f aca="false">IF(AND(ISNUMBER($BW2785),ISNUMBER($BX2785)),IF($BW2785&gt;=2016,"post-only",IF($BX2785&lt;2016,"pre-only","mixed")),"")</f>
        <v>mixed</v>
      </c>
      <c r="X2785" s="0" t="n">
        <f aca="false">IF(AND(ISNUMBER($BW2785),ISNUMBER($BX2785)),MIN(1,MAX(0,($BX2785-2017+1)/($BX2785-$BW2785+1))),"")</f>
        <v>0</v>
      </c>
      <c r="Y2785" s="0" t="n">
        <f aca="false">IF(AND(ISNUMBER($BW2785),ISNUMBER($BX2785)),MIN(1,MAX(0,($BX2785-2018+1)/($BX2785-$BW2785+1))),"")</f>
        <v>0</v>
      </c>
      <c r="Z2785" s="0" t="n">
        <f aca="false">IF(AND(ISNUMBER($BW2785),ISNUMBER($BX2785)),MIN(1,MAX(0,($BX2785-2019+1)/($BX2785-$BW2785+1))),"")</f>
        <v>0</v>
      </c>
      <c r="AA2785" s="0" t="n">
        <f aca="false">IF(ISNUMBER($BX2785),IF($BX2785&gt;=2017,1,0),"")</f>
        <v>0</v>
      </c>
      <c r="AB2785" s="0" t="n">
        <f aca="false">IF(ISNUMBER($BX2785),IF($BX2785&gt;=2018,1,0),"")</f>
        <v>0</v>
      </c>
      <c r="AC2785" s="0" t="n">
        <f aca="false">IF(ISNUMBER($BX2785),IF($BX2785&gt;=2019,1,0),"")</f>
        <v>0</v>
      </c>
      <c r="AD2785" s="0" t="n">
        <f aca="false">IF($L2785&lt;&gt;"",IF($L2785&gt;2013,1,0),"")</f>
        <v>0</v>
      </c>
      <c r="AE2785" s="0" t="n">
        <f aca="false">IF($L2785&lt;&gt;"",1+IF($L2785&gt;2011,1,0)+IF($L2785&gt;2014,1,0),"")</f>
        <v>1</v>
      </c>
      <c r="AF2785" s="0" t="s">
        <v>87</v>
      </c>
      <c r="AG2785" s="0" t="s">
        <v>436</v>
      </c>
      <c r="AH2785" s="0" t="s">
        <v>89</v>
      </c>
      <c r="AI2785" s="0" t="s">
        <v>497</v>
      </c>
      <c r="AJ2785" s="0" t="s">
        <v>334</v>
      </c>
      <c r="AK2785" s="0" t="str">
        <f aca="false">IF(AND($CF2785&lt;&gt;"",IFERROR(INDEX(subsample_country_map!$B:$B,MATCH($CF2785,subsample_country_map!$A:$A,0)),"")&lt;&gt;""),INDEX(subsample_country_map!$B:$B,MATCH($CF2785,subsample_country_map!$A:$A,0)),INDEX(lookup!$AA:$AA,MATCH($A2785,lookup!$A:$A,0)))</f>
        <v>3_AsiaPac</v>
      </c>
      <c r="AL2785" s="0" t="str">
        <f aca="false">IF(AND($CF2785&lt;&gt;"",IFERROR(INDEX(subsample_country_map!$C:$C,MATCH($CF2785,subsample_country_map!$A:$A,0)),"")&lt;&gt;""),INDEX(subsample_country_map!$C:$C,MATCH($CF2785,subsample_country_map!$A:$A,0)),INDEX(lookup!$AB:$AB,MATCH($A2785,lookup!$A:$A,0)))</f>
        <v>2_developing</v>
      </c>
      <c r="AM2785" s="0" t="str">
        <f aca="false">IF(AND($CF2785&lt;&gt;"",IFERROR(INDEX(subsample_country_map!$D:$D,MATCH($CF2785,subsample_country_map!$A:$A,0)),"")&lt;&gt;""),INDEX(subsample_country_map!$D:$D,MATCH($CF2785,subsample_country_map!$A:$A,0)),INDEX(lookup!$AC:$AC,MATCH($A2785,lookup!$A:$A,0)))</f>
        <v>2_non_western</v>
      </c>
      <c r="AN2785" s="0" t="str">
        <f aca="false">IF(AND($CF2785&lt;&gt;"",IFERROR(INDEX(subsample_country_map!$E:$E,MATCH($CF2785,subsample_country_map!$A:$A,0)),"")&lt;&gt;""),INDEX(subsample_country_map!$E:$E,MATCH($CF2785,subsample_country_map!$A:$A,0)),INDEX(lookup!$AD:$AD,MATCH($A2785,lookup!$A:$A,0)))</f>
        <v>2_civil law</v>
      </c>
      <c r="AO2785" s="0" t="str">
        <f aca="false">INDEX(lookup!$Y:$Y,MATCH($A2785,lookup!$A:$A,0))</f>
        <v>0_published</v>
      </c>
      <c r="AP2785" s="0" t="str">
        <f aca="false">INDEX(lookup!$Z:$Z,MATCH($A2785,lookup!$A:$A,0))</f>
        <v>0_VHB low</v>
      </c>
      <c r="AQ2785" s="0" t="str">
        <f aca="false">INDEX(lookup!$W:$W,MATCH($A2785,lookup!$A:$A,0))</f>
        <v>1_fin/acc/econ</v>
      </c>
      <c r="AR2785" s="0" t="s">
        <v>2985</v>
      </c>
      <c r="AS2785" s="0" t="s">
        <v>2105</v>
      </c>
      <c r="BO2785" s="0" t="s">
        <v>769</v>
      </c>
      <c r="BP2785" s="0" t="s">
        <v>3582</v>
      </c>
      <c r="BQ2785" s="0" t="s">
        <v>2105</v>
      </c>
      <c r="BT2785" s="0" t="n">
        <v>0</v>
      </c>
      <c r="BV2785" s="0" t="n">
        <v>591</v>
      </c>
      <c r="BW2785" s="0" t="n">
        <v>2006</v>
      </c>
      <c r="BX2785" s="0" t="n">
        <v>2016</v>
      </c>
      <c r="BZ2785" s="0" t="n">
        <v>2011</v>
      </c>
      <c r="CA2785" s="0" t="n">
        <v>0.0909090909090909</v>
      </c>
      <c r="CB2785" s="0" t="n">
        <v>0</v>
      </c>
      <c r="CC2785" s="0" t="n">
        <v>1</v>
      </c>
      <c r="CD2785" s="0" t="n">
        <v>-0.215181633396727</v>
      </c>
      <c r="CE2785" s="0" t="n">
        <v>1</v>
      </c>
    </row>
    <row r="2786" customFormat="false" ht="15" hidden="false" customHeight="false" outlineLevel="0" collapsed="false">
      <c r="A2786" s="0" t="s">
        <v>3582</v>
      </c>
      <c r="B2786" s="0" t="n">
        <v>592</v>
      </c>
      <c r="C2786" s="0" t="n">
        <v>-0.168603696595609</v>
      </c>
      <c r="D2786" s="0" t="n">
        <v>114</v>
      </c>
      <c r="E2786" s="0" t="n">
        <f aca="false">IF(ISNUMBER($BA2786),$BA2786,IF(AND(ISNUMBER($D2786),ISNUMBER($BW2786),ISNUMBER($BX2786)),$D2786*($BX2786-$BW2786+1),""))</f>
        <v>1254</v>
      </c>
      <c r="F2786" s="0" t="s">
        <v>8664</v>
      </c>
      <c r="G2786" s="0" t="s">
        <v>8663</v>
      </c>
      <c r="H2786" s="0" t="s">
        <v>118</v>
      </c>
      <c r="I2786" s="0" t="s">
        <v>344</v>
      </c>
      <c r="J2786" s="0" t="n">
        <f aca="false">IF($BW2786&lt;&gt;"",$BW2786,"")</f>
        <v>2006</v>
      </c>
      <c r="K2786" s="0" t="n">
        <f aca="false">IF($BX2786&lt;&gt;"",$BX2786,"")</f>
        <v>2016</v>
      </c>
      <c r="L2786" s="0" t="n">
        <f aca="false">IF(AND(ISNUMBER($BW2786),ISNUMBER($BX2786)),($BW2786+$BX2786)/2,"")</f>
        <v>2011</v>
      </c>
      <c r="M2786" s="0" t="n">
        <f aca="false">IF($L2786&lt;&gt;"",$L2786,"")</f>
        <v>2011</v>
      </c>
      <c r="N2786" s="0" t="n">
        <f aca="false">IF(AND(ISNUMBER($BW2786),ISNUMBER($BX2786)),MIN(1,MAX(0,($BX2786-2016+1)/($BX2786-$BW2786+1))),"")</f>
        <v>0.0909090909090909</v>
      </c>
      <c r="O2786" s="0" t="n">
        <f aca="false">IF(AND(ISNUMBER($BW2786),ISNUMBER($BX2786)),MIN(1,MAX(0,($BX2786-2017+1)/($BX2786-$BW2786+1))),"")</f>
        <v>0</v>
      </c>
      <c r="P2786" s="0" t="n">
        <f aca="false">IF(AND(ISNUMBER($BW2786),ISNUMBER($BX2786)),MIN(1,MAX(0,($BX2786-2018+1)/($BX2786-$BW2786+1))),"")</f>
        <v>0</v>
      </c>
      <c r="Q2786" s="0" t="n">
        <f aca="false">IF(AND(ISNUMBER($BW2786),ISNUMBER($BX2786)),MIN(1,MAX(0,($BX2786-2019+1)/($BX2786-$BW2786+1))),"")</f>
        <v>0</v>
      </c>
      <c r="R2786" s="0" t="n">
        <f aca="false">IF(AND(ISNUMBER($BW2786),ISNUMBER($BX2786)),MIN(1,MAX(0,($BX2786-2016+1)/($BX2786-$BW2786+1))),"")</f>
        <v>0.0909090909090909</v>
      </c>
      <c r="S2786" s="0" t="n">
        <f aca="false">IF($L2786&lt;&gt;"",IF($L2786&gt;=2015.5,1,0),"")</f>
        <v>0</v>
      </c>
      <c r="T2786" s="0" t="n">
        <f aca="false">IF($L2786&lt;&gt;"",IF($L2786&gt;=2016,1,0),"")</f>
        <v>0</v>
      </c>
      <c r="U2786" s="0" t="n">
        <f aca="false">IF(ISNUMBER($BX2786),IF($BX2786&gt;=2016,1,0),"")</f>
        <v>1</v>
      </c>
      <c r="V2786" s="0" t="n">
        <f aca="false">IF(ISNUMBER($BW2786),IF($BW2786&gt;=2016,1,0),"")</f>
        <v>0</v>
      </c>
      <c r="W2786" s="0" t="str">
        <f aca="false">IF(AND(ISNUMBER($BW2786),ISNUMBER($BX2786)),IF($BW2786&gt;=2016,"post-only",IF($BX2786&lt;2016,"pre-only","mixed")),"")</f>
        <v>mixed</v>
      </c>
      <c r="X2786" s="0" t="n">
        <f aca="false">IF(AND(ISNUMBER($BW2786),ISNUMBER($BX2786)),MIN(1,MAX(0,($BX2786-2017+1)/($BX2786-$BW2786+1))),"")</f>
        <v>0</v>
      </c>
      <c r="Y2786" s="0" t="n">
        <f aca="false">IF(AND(ISNUMBER($BW2786),ISNUMBER($BX2786)),MIN(1,MAX(0,($BX2786-2018+1)/($BX2786-$BW2786+1))),"")</f>
        <v>0</v>
      </c>
      <c r="Z2786" s="0" t="n">
        <f aca="false">IF(AND(ISNUMBER($BW2786),ISNUMBER($BX2786)),MIN(1,MAX(0,($BX2786-2019+1)/($BX2786-$BW2786+1))),"")</f>
        <v>0</v>
      </c>
      <c r="AA2786" s="0" t="n">
        <f aca="false">IF(ISNUMBER($BX2786),IF($BX2786&gt;=2017,1,0),"")</f>
        <v>0</v>
      </c>
      <c r="AB2786" s="0" t="n">
        <f aca="false">IF(ISNUMBER($BX2786),IF($BX2786&gt;=2018,1,0),"")</f>
        <v>0</v>
      </c>
      <c r="AC2786" s="0" t="n">
        <f aca="false">IF(ISNUMBER($BX2786),IF($BX2786&gt;=2019,1,0),"")</f>
        <v>0</v>
      </c>
      <c r="AD2786" s="0" t="n">
        <f aca="false">IF($L2786&lt;&gt;"",IF($L2786&gt;2013,1,0),"")</f>
        <v>0</v>
      </c>
      <c r="AE2786" s="0" t="n">
        <f aca="false">IF($L2786&lt;&gt;"",1+IF($L2786&gt;2011,1,0)+IF($L2786&gt;2014,1,0),"")</f>
        <v>1</v>
      </c>
      <c r="AF2786" s="0" t="s">
        <v>87</v>
      </c>
      <c r="AG2786" s="0" t="s">
        <v>436</v>
      </c>
      <c r="AH2786" s="0" t="s">
        <v>89</v>
      </c>
      <c r="AI2786" s="0" t="s">
        <v>497</v>
      </c>
      <c r="AJ2786" s="0" t="s">
        <v>334</v>
      </c>
      <c r="AK2786" s="0" t="str">
        <f aca="false">IF(AND($CF2786&lt;&gt;"",IFERROR(INDEX(subsample_country_map!$B:$B,MATCH($CF2786,subsample_country_map!$A:$A,0)),"")&lt;&gt;""),INDEX(subsample_country_map!$B:$B,MATCH($CF2786,subsample_country_map!$A:$A,0)),INDEX(lookup!$AA:$AA,MATCH($A2786,lookup!$A:$A,0)))</f>
        <v>3_AsiaPac</v>
      </c>
      <c r="AL2786" s="0" t="str">
        <f aca="false">IF(AND($CF2786&lt;&gt;"",IFERROR(INDEX(subsample_country_map!$C:$C,MATCH($CF2786,subsample_country_map!$A:$A,0)),"")&lt;&gt;""),INDEX(subsample_country_map!$C:$C,MATCH($CF2786,subsample_country_map!$A:$A,0)),INDEX(lookup!$AB:$AB,MATCH($A2786,lookup!$A:$A,0)))</f>
        <v>2_developing</v>
      </c>
      <c r="AM2786" s="0" t="str">
        <f aca="false">IF(AND($CF2786&lt;&gt;"",IFERROR(INDEX(subsample_country_map!$D:$D,MATCH($CF2786,subsample_country_map!$A:$A,0)),"")&lt;&gt;""),INDEX(subsample_country_map!$D:$D,MATCH($CF2786,subsample_country_map!$A:$A,0)),INDEX(lookup!$AC:$AC,MATCH($A2786,lookup!$A:$A,0)))</f>
        <v>2_non_western</v>
      </c>
      <c r="AN2786" s="0" t="str">
        <f aca="false">IF(AND($CF2786&lt;&gt;"",IFERROR(INDEX(subsample_country_map!$E:$E,MATCH($CF2786,subsample_country_map!$A:$A,0)),"")&lt;&gt;""),INDEX(subsample_country_map!$E:$E,MATCH($CF2786,subsample_country_map!$A:$A,0)),INDEX(lookup!$AD:$AD,MATCH($A2786,lookup!$A:$A,0)))</f>
        <v>2_civil law</v>
      </c>
      <c r="AO2786" s="0" t="str">
        <f aca="false">INDEX(lookup!$Y:$Y,MATCH($A2786,lookup!$A:$A,0))</f>
        <v>0_published</v>
      </c>
      <c r="AP2786" s="0" t="str">
        <f aca="false">INDEX(lookup!$Z:$Z,MATCH($A2786,lookup!$A:$A,0))</f>
        <v>0_VHB low</v>
      </c>
      <c r="AQ2786" s="0" t="str">
        <f aca="false">INDEX(lookup!$W:$W,MATCH($A2786,lookup!$A:$A,0))</f>
        <v>1_fin/acc/econ</v>
      </c>
      <c r="AR2786" s="0" t="s">
        <v>2985</v>
      </c>
      <c r="AS2786" s="0" t="s">
        <v>2105</v>
      </c>
      <c r="BO2786" s="0" t="s">
        <v>769</v>
      </c>
      <c r="BP2786" s="0" t="s">
        <v>3582</v>
      </c>
      <c r="BQ2786" s="0" t="s">
        <v>2105</v>
      </c>
      <c r="BT2786" s="0" t="n">
        <v>0</v>
      </c>
      <c r="BV2786" s="0" t="n">
        <v>592</v>
      </c>
      <c r="BW2786" s="0" t="n">
        <v>2006</v>
      </c>
      <c r="BX2786" s="0" t="n">
        <v>2016</v>
      </c>
      <c r="BZ2786" s="0" t="n">
        <v>2011</v>
      </c>
      <c r="CA2786" s="0" t="n">
        <v>0.0909090909090909</v>
      </c>
      <c r="CB2786" s="0" t="n">
        <v>0</v>
      </c>
      <c r="CC2786" s="0" t="n">
        <v>1</v>
      </c>
      <c r="CD2786" s="0" t="n">
        <v>-0.1702291564026</v>
      </c>
      <c r="CE2786" s="0" t="n">
        <v>1</v>
      </c>
    </row>
    <row r="2787" customFormat="false" ht="15" hidden="false" customHeight="false" outlineLevel="0" collapsed="false">
      <c r="A2787" s="0" t="s">
        <v>3593</v>
      </c>
      <c r="B2787" s="0" t="n">
        <v>593</v>
      </c>
      <c r="C2787" s="0" t="n">
        <v>-0.0531432748159606</v>
      </c>
      <c r="D2787" s="0" t="n">
        <v>2317</v>
      </c>
      <c r="E2787" s="0" t="n">
        <f aca="false">IF(ISNUMBER($BA2787),$BA2787,IF(AND(ISNUMBER($D2787),ISNUMBER($BW2787),ISNUMBER($BX2787)),$D2787*($BX2787-$BW2787+1),""))</f>
        <v>41706</v>
      </c>
      <c r="F2787" s="0" t="s">
        <v>8664</v>
      </c>
      <c r="G2787" s="0" t="s">
        <v>8664</v>
      </c>
      <c r="H2787" s="0" t="s">
        <v>118</v>
      </c>
      <c r="I2787" s="0" t="s">
        <v>344</v>
      </c>
      <c r="J2787" s="0" t="n">
        <f aca="false">IF($BW2787&lt;&gt;"",$BW2787,"")</f>
        <v>1992</v>
      </c>
      <c r="K2787" s="0" t="n">
        <f aca="false">IF($BX2787&lt;&gt;"",$BX2787,"")</f>
        <v>2009</v>
      </c>
      <c r="L2787" s="0" t="n">
        <f aca="false">IF(AND(ISNUMBER($BW2787),ISNUMBER($BX2787)),($BW2787+$BX2787)/2,"")</f>
        <v>2000.5</v>
      </c>
      <c r="M2787" s="0" t="n">
        <f aca="false">IF($L2787&lt;&gt;"",$L2787,"")</f>
        <v>2000.5</v>
      </c>
      <c r="N2787" s="0" t="n">
        <f aca="false">IF(AND(ISNUMBER($BW2787),ISNUMBER($BX2787)),MIN(1,MAX(0,($BX2787-2016+1)/($BX2787-$BW2787+1))),"")</f>
        <v>0</v>
      </c>
      <c r="O2787" s="0" t="n">
        <f aca="false">IF(AND(ISNUMBER($BW2787),ISNUMBER($BX2787)),MIN(1,MAX(0,($BX2787-2017+1)/($BX2787-$BW2787+1))),"")</f>
        <v>0</v>
      </c>
      <c r="P2787" s="0" t="n">
        <f aca="false">IF(AND(ISNUMBER($BW2787),ISNUMBER($BX2787)),MIN(1,MAX(0,($BX2787-2018+1)/($BX2787-$BW2787+1))),"")</f>
        <v>0</v>
      </c>
      <c r="Q2787" s="0" t="n">
        <f aca="false">IF(AND(ISNUMBER($BW2787),ISNUMBER($BX2787)),MIN(1,MAX(0,($BX2787-2019+1)/($BX2787-$BW2787+1))),"")</f>
        <v>0</v>
      </c>
      <c r="R2787" s="0" t="n">
        <f aca="false">IF(AND(ISNUMBER($BW2787),ISNUMBER($BX2787)),MIN(1,MAX(0,($BX2787-2016+1)/($BX2787-$BW2787+1))),"")</f>
        <v>0</v>
      </c>
      <c r="S2787" s="0" t="n">
        <f aca="false">IF($L2787&lt;&gt;"",IF($L2787&gt;=2015.5,1,0),"")</f>
        <v>0</v>
      </c>
      <c r="T2787" s="0" t="n">
        <f aca="false">IF($L2787&lt;&gt;"",IF($L2787&gt;=2016,1,0),"")</f>
        <v>0</v>
      </c>
      <c r="U2787" s="0" t="n">
        <f aca="false">IF(ISNUMBER($BX2787),IF($BX2787&gt;=2016,1,0),"")</f>
        <v>0</v>
      </c>
      <c r="V2787" s="0" t="n">
        <f aca="false">IF(ISNUMBER($BW2787),IF($BW2787&gt;=2016,1,0),"")</f>
        <v>0</v>
      </c>
      <c r="W2787" s="0" t="str">
        <f aca="false">IF(AND(ISNUMBER($BW2787),ISNUMBER($BX2787)),IF($BW2787&gt;=2016,"post-only",IF($BX2787&lt;2016,"pre-only","mixed")),"")</f>
        <v>pre-only</v>
      </c>
      <c r="X2787" s="0" t="n">
        <f aca="false">IF(AND(ISNUMBER($BW2787),ISNUMBER($BX2787)),MIN(1,MAX(0,($BX2787-2017+1)/($BX2787-$BW2787+1))),"")</f>
        <v>0</v>
      </c>
      <c r="Y2787" s="0" t="n">
        <f aca="false">IF(AND(ISNUMBER($BW2787),ISNUMBER($BX2787)),MIN(1,MAX(0,($BX2787-2018+1)/($BX2787-$BW2787+1))),"")</f>
        <v>0</v>
      </c>
      <c r="Z2787" s="0" t="n">
        <f aca="false">IF(AND(ISNUMBER($BW2787),ISNUMBER($BX2787)),MIN(1,MAX(0,($BX2787-2019+1)/($BX2787-$BW2787+1))),"")</f>
        <v>0</v>
      </c>
      <c r="AA2787" s="0" t="n">
        <f aca="false">IF(ISNUMBER($BX2787),IF($BX2787&gt;=2017,1,0),"")</f>
        <v>0</v>
      </c>
      <c r="AB2787" s="0" t="n">
        <f aca="false">IF(ISNUMBER($BX2787),IF($BX2787&gt;=2018,1,0),"")</f>
        <v>0</v>
      </c>
      <c r="AC2787" s="0" t="n">
        <f aca="false">IF(ISNUMBER($BX2787),IF($BX2787&gt;=2019,1,0),"")</f>
        <v>0</v>
      </c>
      <c r="AD2787" s="0" t="n">
        <f aca="false">IF($L2787&lt;&gt;"",IF($L2787&gt;2013,1,0),"")</f>
        <v>0</v>
      </c>
      <c r="AE2787" s="0" t="n">
        <f aca="false">IF($L2787&lt;&gt;"",1+IF($L2787&gt;2011,1,0)+IF($L2787&gt;2014,1,0),"")</f>
        <v>1</v>
      </c>
      <c r="AF2787" s="0" t="s">
        <v>747</v>
      </c>
      <c r="AG2787" s="0" t="s">
        <v>88</v>
      </c>
      <c r="AH2787" s="0" t="s">
        <v>89</v>
      </c>
      <c r="AI2787" s="0" t="s">
        <v>497</v>
      </c>
      <c r="AJ2787" s="0" t="s">
        <v>334</v>
      </c>
      <c r="AK2787" s="0" t="str">
        <f aca="false">IF(AND($CF2787&lt;&gt;"",IFERROR(INDEX(subsample_country_map!$B:$B,MATCH($CF2787,subsample_country_map!$A:$A,0)),"")&lt;&gt;""),INDEX(subsample_country_map!$B:$B,MATCH($CF2787,subsample_country_map!$A:$A,0)),INDEX(lookup!$AA:$AA,MATCH($A2787,lookup!$A:$A,0)))</f>
        <v>1_US</v>
      </c>
      <c r="AL2787" s="0" t="str">
        <f aca="false">IF(AND($CF2787&lt;&gt;"",IFERROR(INDEX(subsample_country_map!$C:$C,MATCH($CF2787,subsample_country_map!$A:$A,0)),"")&lt;&gt;""),INDEX(subsample_country_map!$C:$C,MATCH($CF2787,subsample_country_map!$A:$A,0)),INDEX(lookup!$AB:$AB,MATCH($A2787,lookup!$A:$A,0)))</f>
        <v>1_developed</v>
      </c>
      <c r="AM2787" s="0" t="str">
        <f aca="false">IF(AND($CF2787&lt;&gt;"",IFERROR(INDEX(subsample_country_map!$D:$D,MATCH($CF2787,subsample_country_map!$A:$A,0)),"")&lt;&gt;""),INDEX(subsample_country_map!$D:$D,MATCH($CF2787,subsample_country_map!$A:$A,0)),INDEX(lookup!$AC:$AC,MATCH($A2787,lookup!$A:$A,0)))</f>
        <v>1_western</v>
      </c>
      <c r="AN2787" s="0" t="str">
        <f aca="false">IF(AND($CF2787&lt;&gt;"",IFERROR(INDEX(subsample_country_map!$E:$E,MATCH($CF2787,subsample_country_map!$A:$A,0)),"")&lt;&gt;""),INDEX(subsample_country_map!$E:$E,MATCH($CF2787,subsample_country_map!$A:$A,0)),INDEX(lookup!$AD:$AD,MATCH($A2787,lookup!$A:$A,0)))</f>
        <v>1_common law</v>
      </c>
      <c r="AO2787" s="0" t="str">
        <f aca="false">INDEX(lookup!$Y:$Y,MATCH($A2787,lookup!$A:$A,0))</f>
        <v>0_published</v>
      </c>
      <c r="AP2787" s="0" t="str">
        <f aca="false">INDEX(lookup!$Z:$Z,MATCH($A2787,lookup!$A:$A,0))</f>
        <v>1_VHB high</v>
      </c>
      <c r="AQ2787" s="0" t="str">
        <f aca="false">INDEX(lookup!$W:$W,MATCH($A2787,lookup!$A:$A,0))</f>
        <v>1_fin/acc/econ</v>
      </c>
      <c r="AR2787" s="0" t="s">
        <v>343</v>
      </c>
      <c r="AS2787" s="0" t="s">
        <v>2105</v>
      </c>
      <c r="BO2787" s="0" t="s">
        <v>769</v>
      </c>
      <c r="BP2787" s="0" t="s">
        <v>3593</v>
      </c>
      <c r="BQ2787" s="0" t="s">
        <v>2105</v>
      </c>
      <c r="BT2787" s="0" t="n">
        <v>0</v>
      </c>
      <c r="BV2787" s="0" t="n">
        <v>593</v>
      </c>
      <c r="BW2787" s="0" t="n">
        <v>1992</v>
      </c>
      <c r="BX2787" s="0" t="n">
        <v>2009</v>
      </c>
      <c r="BZ2787" s="0" t="n">
        <v>2000.5</v>
      </c>
      <c r="CA2787" s="0" t="n">
        <v>0</v>
      </c>
      <c r="CB2787" s="0" t="n">
        <v>0</v>
      </c>
      <c r="CC2787" s="0" t="n">
        <v>0</v>
      </c>
      <c r="CD2787" s="0" t="n">
        <v>-0.0531933889776608</v>
      </c>
      <c r="CE2787" s="0" t="n">
        <v>1</v>
      </c>
    </row>
    <row r="2788" customFormat="false" ht="15" hidden="false" customHeight="false" outlineLevel="0" collapsed="false">
      <c r="A2788" s="0" t="s">
        <v>3593</v>
      </c>
      <c r="B2788" s="0" t="n">
        <v>594</v>
      </c>
      <c r="C2788" s="0" t="n">
        <v>-0.0533738179220638</v>
      </c>
      <c r="D2788" s="0" t="n">
        <v>2317</v>
      </c>
      <c r="E2788" s="0" t="n">
        <f aca="false">IF(ISNUMBER($BA2788),$BA2788,IF(AND(ISNUMBER($D2788),ISNUMBER($BW2788),ISNUMBER($BX2788)),$D2788*($BX2788-$BW2788+1),""))</f>
        <v>41706</v>
      </c>
      <c r="F2788" s="0" t="s">
        <v>8664</v>
      </c>
      <c r="G2788" s="0" t="s">
        <v>8664</v>
      </c>
      <c r="H2788" s="0" t="s">
        <v>118</v>
      </c>
      <c r="I2788" s="0" t="s">
        <v>344</v>
      </c>
      <c r="J2788" s="0" t="n">
        <f aca="false">IF($BW2788&lt;&gt;"",$BW2788,"")</f>
        <v>1992</v>
      </c>
      <c r="K2788" s="0" t="n">
        <f aca="false">IF($BX2788&lt;&gt;"",$BX2788,"")</f>
        <v>2009</v>
      </c>
      <c r="L2788" s="0" t="n">
        <f aca="false">IF(AND(ISNUMBER($BW2788),ISNUMBER($BX2788)),($BW2788+$BX2788)/2,"")</f>
        <v>2000.5</v>
      </c>
      <c r="M2788" s="0" t="n">
        <f aca="false">IF($L2788&lt;&gt;"",$L2788,"")</f>
        <v>2000.5</v>
      </c>
      <c r="N2788" s="0" t="n">
        <f aca="false">IF(AND(ISNUMBER($BW2788),ISNUMBER($BX2788)),MIN(1,MAX(0,($BX2788-2016+1)/($BX2788-$BW2788+1))),"")</f>
        <v>0</v>
      </c>
      <c r="O2788" s="0" t="n">
        <f aca="false">IF(AND(ISNUMBER($BW2788),ISNUMBER($BX2788)),MIN(1,MAX(0,($BX2788-2017+1)/($BX2788-$BW2788+1))),"")</f>
        <v>0</v>
      </c>
      <c r="P2788" s="0" t="n">
        <f aca="false">IF(AND(ISNUMBER($BW2788),ISNUMBER($BX2788)),MIN(1,MAX(0,($BX2788-2018+1)/($BX2788-$BW2788+1))),"")</f>
        <v>0</v>
      </c>
      <c r="Q2788" s="0" t="n">
        <f aca="false">IF(AND(ISNUMBER($BW2788),ISNUMBER($BX2788)),MIN(1,MAX(0,($BX2788-2019+1)/($BX2788-$BW2788+1))),"")</f>
        <v>0</v>
      </c>
      <c r="R2788" s="0" t="n">
        <f aca="false">IF(AND(ISNUMBER($BW2788),ISNUMBER($BX2788)),MIN(1,MAX(0,($BX2788-2016+1)/($BX2788-$BW2788+1))),"")</f>
        <v>0</v>
      </c>
      <c r="S2788" s="0" t="n">
        <f aca="false">IF($L2788&lt;&gt;"",IF($L2788&gt;=2015.5,1,0),"")</f>
        <v>0</v>
      </c>
      <c r="T2788" s="0" t="n">
        <f aca="false">IF($L2788&lt;&gt;"",IF($L2788&gt;=2016,1,0),"")</f>
        <v>0</v>
      </c>
      <c r="U2788" s="0" t="n">
        <f aca="false">IF(ISNUMBER($BX2788),IF($BX2788&gt;=2016,1,0),"")</f>
        <v>0</v>
      </c>
      <c r="V2788" s="0" t="n">
        <f aca="false">IF(ISNUMBER($BW2788),IF($BW2788&gt;=2016,1,0),"")</f>
        <v>0</v>
      </c>
      <c r="W2788" s="0" t="str">
        <f aca="false">IF(AND(ISNUMBER($BW2788),ISNUMBER($BX2788)),IF($BW2788&gt;=2016,"post-only",IF($BX2788&lt;2016,"pre-only","mixed")),"")</f>
        <v>pre-only</v>
      </c>
      <c r="X2788" s="0" t="n">
        <f aca="false">IF(AND(ISNUMBER($BW2788),ISNUMBER($BX2788)),MIN(1,MAX(0,($BX2788-2017+1)/($BX2788-$BW2788+1))),"")</f>
        <v>0</v>
      </c>
      <c r="Y2788" s="0" t="n">
        <f aca="false">IF(AND(ISNUMBER($BW2788),ISNUMBER($BX2788)),MIN(1,MAX(0,($BX2788-2018+1)/($BX2788-$BW2788+1))),"")</f>
        <v>0</v>
      </c>
      <c r="Z2788" s="0" t="n">
        <f aca="false">IF(AND(ISNUMBER($BW2788),ISNUMBER($BX2788)),MIN(1,MAX(0,($BX2788-2019+1)/($BX2788-$BW2788+1))),"")</f>
        <v>0</v>
      </c>
      <c r="AA2788" s="0" t="n">
        <f aca="false">IF(ISNUMBER($BX2788),IF($BX2788&gt;=2017,1,0),"")</f>
        <v>0</v>
      </c>
      <c r="AB2788" s="0" t="n">
        <f aca="false">IF(ISNUMBER($BX2788),IF($BX2788&gt;=2018,1,0),"")</f>
        <v>0</v>
      </c>
      <c r="AC2788" s="0" t="n">
        <f aca="false">IF(ISNUMBER($BX2788),IF($BX2788&gt;=2019,1,0),"")</f>
        <v>0</v>
      </c>
      <c r="AD2788" s="0" t="n">
        <f aca="false">IF($L2788&lt;&gt;"",IF($L2788&gt;2013,1,0),"")</f>
        <v>0</v>
      </c>
      <c r="AE2788" s="0" t="n">
        <f aca="false">IF($L2788&lt;&gt;"",1+IF($L2788&gt;2011,1,0)+IF($L2788&gt;2014,1,0),"")</f>
        <v>1</v>
      </c>
      <c r="AF2788" s="0" t="s">
        <v>747</v>
      </c>
      <c r="AG2788" s="0" t="s">
        <v>88</v>
      </c>
      <c r="AH2788" s="0" t="s">
        <v>89</v>
      </c>
      <c r="AI2788" s="0" t="s">
        <v>497</v>
      </c>
      <c r="AJ2788" s="0" t="s">
        <v>334</v>
      </c>
      <c r="AK2788" s="0" t="str">
        <f aca="false">IF(AND($CF2788&lt;&gt;"",IFERROR(INDEX(subsample_country_map!$B:$B,MATCH($CF2788,subsample_country_map!$A:$A,0)),"")&lt;&gt;""),INDEX(subsample_country_map!$B:$B,MATCH($CF2788,subsample_country_map!$A:$A,0)),INDEX(lookup!$AA:$AA,MATCH($A2788,lookup!$A:$A,0)))</f>
        <v>1_US</v>
      </c>
      <c r="AL2788" s="0" t="str">
        <f aca="false">IF(AND($CF2788&lt;&gt;"",IFERROR(INDEX(subsample_country_map!$C:$C,MATCH($CF2788,subsample_country_map!$A:$A,0)),"")&lt;&gt;""),INDEX(subsample_country_map!$C:$C,MATCH($CF2788,subsample_country_map!$A:$A,0)),INDEX(lookup!$AB:$AB,MATCH($A2788,lookup!$A:$A,0)))</f>
        <v>1_developed</v>
      </c>
      <c r="AM2788" s="0" t="str">
        <f aca="false">IF(AND($CF2788&lt;&gt;"",IFERROR(INDEX(subsample_country_map!$D:$D,MATCH($CF2788,subsample_country_map!$A:$A,0)),"")&lt;&gt;""),INDEX(subsample_country_map!$D:$D,MATCH($CF2788,subsample_country_map!$A:$A,0)),INDEX(lookup!$AC:$AC,MATCH($A2788,lookup!$A:$A,0)))</f>
        <v>1_western</v>
      </c>
      <c r="AN2788" s="0" t="str">
        <f aca="false">IF(AND($CF2788&lt;&gt;"",IFERROR(INDEX(subsample_country_map!$E:$E,MATCH($CF2788,subsample_country_map!$A:$A,0)),"")&lt;&gt;""),INDEX(subsample_country_map!$E:$E,MATCH($CF2788,subsample_country_map!$A:$A,0)),INDEX(lookup!$AD:$AD,MATCH($A2788,lookup!$A:$A,0)))</f>
        <v>1_common law</v>
      </c>
      <c r="AO2788" s="0" t="str">
        <f aca="false">INDEX(lookup!$Y:$Y,MATCH($A2788,lookup!$A:$A,0))</f>
        <v>0_published</v>
      </c>
      <c r="AP2788" s="0" t="str">
        <f aca="false">INDEX(lookup!$Z:$Z,MATCH($A2788,lookup!$A:$A,0))</f>
        <v>1_VHB high</v>
      </c>
      <c r="AQ2788" s="0" t="str">
        <f aca="false">INDEX(lookup!$W:$W,MATCH($A2788,lookup!$A:$A,0))</f>
        <v>1_fin/acc/econ</v>
      </c>
      <c r="AR2788" s="0" t="s">
        <v>343</v>
      </c>
      <c r="AS2788" s="0" t="s">
        <v>2105</v>
      </c>
      <c r="BO2788" s="0" t="s">
        <v>769</v>
      </c>
      <c r="BP2788" s="0" t="s">
        <v>3593</v>
      </c>
      <c r="BQ2788" s="0" t="s">
        <v>2105</v>
      </c>
      <c r="BT2788" s="0" t="n">
        <v>0</v>
      </c>
      <c r="BV2788" s="0" t="n">
        <v>594</v>
      </c>
      <c r="BW2788" s="0" t="n">
        <v>1992</v>
      </c>
      <c r="BX2788" s="0" t="n">
        <v>2009</v>
      </c>
      <c r="BZ2788" s="0" t="n">
        <v>2000.5</v>
      </c>
      <c r="CA2788" s="0" t="n">
        <v>0</v>
      </c>
      <c r="CB2788" s="0" t="n">
        <v>0</v>
      </c>
      <c r="CC2788" s="0" t="n">
        <v>0</v>
      </c>
      <c r="CD2788" s="0" t="n">
        <v>-0.0534245878741721</v>
      </c>
      <c r="CE2788" s="0" t="n">
        <v>1</v>
      </c>
    </row>
    <row r="2789" customFormat="false" ht="15" hidden="false" customHeight="false" outlineLevel="0" collapsed="false">
      <c r="A2789" s="0" t="s">
        <v>3593</v>
      </c>
      <c r="B2789" s="0" t="n">
        <v>595</v>
      </c>
      <c r="C2789" s="0" t="n">
        <v>-0.0533738179220638</v>
      </c>
      <c r="D2789" s="0" t="n">
        <v>2317</v>
      </c>
      <c r="E2789" s="0" t="n">
        <f aca="false">IF(ISNUMBER($BA2789),$BA2789,IF(AND(ISNUMBER($D2789),ISNUMBER($BW2789),ISNUMBER($BX2789)),$D2789*($BX2789-$BW2789+1),""))</f>
        <v>41706</v>
      </c>
      <c r="F2789" s="0" t="s">
        <v>8664</v>
      </c>
      <c r="G2789" s="0" t="s">
        <v>8664</v>
      </c>
      <c r="H2789" s="0" t="s">
        <v>118</v>
      </c>
      <c r="I2789" s="0" t="s">
        <v>344</v>
      </c>
      <c r="J2789" s="0" t="n">
        <f aca="false">IF($BW2789&lt;&gt;"",$BW2789,"")</f>
        <v>1992</v>
      </c>
      <c r="K2789" s="0" t="n">
        <f aca="false">IF($BX2789&lt;&gt;"",$BX2789,"")</f>
        <v>2009</v>
      </c>
      <c r="L2789" s="0" t="n">
        <f aca="false">IF(AND(ISNUMBER($BW2789),ISNUMBER($BX2789)),($BW2789+$BX2789)/2,"")</f>
        <v>2000.5</v>
      </c>
      <c r="M2789" s="0" t="n">
        <f aca="false">IF($L2789&lt;&gt;"",$L2789,"")</f>
        <v>2000.5</v>
      </c>
      <c r="N2789" s="0" t="n">
        <f aca="false">IF(AND(ISNUMBER($BW2789),ISNUMBER($BX2789)),MIN(1,MAX(0,($BX2789-2016+1)/($BX2789-$BW2789+1))),"")</f>
        <v>0</v>
      </c>
      <c r="O2789" s="0" t="n">
        <f aca="false">IF(AND(ISNUMBER($BW2789),ISNUMBER($BX2789)),MIN(1,MAX(0,($BX2789-2017+1)/($BX2789-$BW2789+1))),"")</f>
        <v>0</v>
      </c>
      <c r="P2789" s="0" t="n">
        <f aca="false">IF(AND(ISNUMBER($BW2789),ISNUMBER($BX2789)),MIN(1,MAX(0,($BX2789-2018+1)/($BX2789-$BW2789+1))),"")</f>
        <v>0</v>
      </c>
      <c r="Q2789" s="0" t="n">
        <f aca="false">IF(AND(ISNUMBER($BW2789),ISNUMBER($BX2789)),MIN(1,MAX(0,($BX2789-2019+1)/($BX2789-$BW2789+1))),"")</f>
        <v>0</v>
      </c>
      <c r="R2789" s="0" t="n">
        <f aca="false">IF(AND(ISNUMBER($BW2789),ISNUMBER($BX2789)),MIN(1,MAX(0,($BX2789-2016+1)/($BX2789-$BW2789+1))),"")</f>
        <v>0</v>
      </c>
      <c r="S2789" s="0" t="n">
        <f aca="false">IF($L2789&lt;&gt;"",IF($L2789&gt;=2015.5,1,0),"")</f>
        <v>0</v>
      </c>
      <c r="T2789" s="0" t="n">
        <f aca="false">IF($L2789&lt;&gt;"",IF($L2789&gt;=2016,1,0),"")</f>
        <v>0</v>
      </c>
      <c r="U2789" s="0" t="n">
        <f aca="false">IF(ISNUMBER($BX2789),IF($BX2789&gt;=2016,1,0),"")</f>
        <v>0</v>
      </c>
      <c r="V2789" s="0" t="n">
        <f aca="false">IF(ISNUMBER($BW2789),IF($BW2789&gt;=2016,1,0),"")</f>
        <v>0</v>
      </c>
      <c r="W2789" s="0" t="str">
        <f aca="false">IF(AND(ISNUMBER($BW2789),ISNUMBER($BX2789)),IF($BW2789&gt;=2016,"post-only",IF($BX2789&lt;2016,"pre-only","mixed")),"")</f>
        <v>pre-only</v>
      </c>
      <c r="X2789" s="0" t="n">
        <f aca="false">IF(AND(ISNUMBER($BW2789),ISNUMBER($BX2789)),MIN(1,MAX(0,($BX2789-2017+1)/($BX2789-$BW2789+1))),"")</f>
        <v>0</v>
      </c>
      <c r="Y2789" s="0" t="n">
        <f aca="false">IF(AND(ISNUMBER($BW2789),ISNUMBER($BX2789)),MIN(1,MAX(0,($BX2789-2018+1)/($BX2789-$BW2789+1))),"")</f>
        <v>0</v>
      </c>
      <c r="Z2789" s="0" t="n">
        <f aca="false">IF(AND(ISNUMBER($BW2789),ISNUMBER($BX2789)),MIN(1,MAX(0,($BX2789-2019+1)/($BX2789-$BW2789+1))),"")</f>
        <v>0</v>
      </c>
      <c r="AA2789" s="0" t="n">
        <f aca="false">IF(ISNUMBER($BX2789),IF($BX2789&gt;=2017,1,0),"")</f>
        <v>0</v>
      </c>
      <c r="AB2789" s="0" t="n">
        <f aca="false">IF(ISNUMBER($BX2789),IF($BX2789&gt;=2018,1,0),"")</f>
        <v>0</v>
      </c>
      <c r="AC2789" s="0" t="n">
        <f aca="false">IF(ISNUMBER($BX2789),IF($BX2789&gt;=2019,1,0),"")</f>
        <v>0</v>
      </c>
      <c r="AD2789" s="0" t="n">
        <f aca="false">IF($L2789&lt;&gt;"",IF($L2789&gt;2013,1,0),"")</f>
        <v>0</v>
      </c>
      <c r="AE2789" s="0" t="n">
        <f aca="false">IF($L2789&lt;&gt;"",1+IF($L2789&gt;2011,1,0)+IF($L2789&gt;2014,1,0),"")</f>
        <v>1</v>
      </c>
      <c r="AF2789" s="0" t="s">
        <v>747</v>
      </c>
      <c r="AG2789" s="0" t="s">
        <v>88</v>
      </c>
      <c r="AH2789" s="0" t="s">
        <v>89</v>
      </c>
      <c r="AI2789" s="0" t="s">
        <v>497</v>
      </c>
      <c r="AJ2789" s="0" t="s">
        <v>334</v>
      </c>
      <c r="AK2789" s="0" t="str">
        <f aca="false">IF(AND($CF2789&lt;&gt;"",IFERROR(INDEX(subsample_country_map!$B:$B,MATCH($CF2789,subsample_country_map!$A:$A,0)),"")&lt;&gt;""),INDEX(subsample_country_map!$B:$B,MATCH($CF2789,subsample_country_map!$A:$A,0)),INDEX(lookup!$AA:$AA,MATCH($A2789,lookup!$A:$A,0)))</f>
        <v>1_US</v>
      </c>
      <c r="AL2789" s="0" t="str">
        <f aca="false">IF(AND($CF2789&lt;&gt;"",IFERROR(INDEX(subsample_country_map!$C:$C,MATCH($CF2789,subsample_country_map!$A:$A,0)),"")&lt;&gt;""),INDEX(subsample_country_map!$C:$C,MATCH($CF2789,subsample_country_map!$A:$A,0)),INDEX(lookup!$AB:$AB,MATCH($A2789,lookup!$A:$A,0)))</f>
        <v>1_developed</v>
      </c>
      <c r="AM2789" s="0" t="str">
        <f aca="false">IF(AND($CF2789&lt;&gt;"",IFERROR(INDEX(subsample_country_map!$D:$D,MATCH($CF2789,subsample_country_map!$A:$A,0)),"")&lt;&gt;""),INDEX(subsample_country_map!$D:$D,MATCH($CF2789,subsample_country_map!$A:$A,0)),INDEX(lookup!$AC:$AC,MATCH($A2789,lookup!$A:$A,0)))</f>
        <v>1_western</v>
      </c>
      <c r="AN2789" s="0" t="str">
        <f aca="false">IF(AND($CF2789&lt;&gt;"",IFERROR(INDEX(subsample_country_map!$E:$E,MATCH($CF2789,subsample_country_map!$A:$A,0)),"")&lt;&gt;""),INDEX(subsample_country_map!$E:$E,MATCH($CF2789,subsample_country_map!$A:$A,0)),INDEX(lookup!$AD:$AD,MATCH($A2789,lookup!$A:$A,0)))</f>
        <v>1_common law</v>
      </c>
      <c r="AO2789" s="0" t="str">
        <f aca="false">INDEX(lookup!$Y:$Y,MATCH($A2789,lookup!$A:$A,0))</f>
        <v>0_published</v>
      </c>
      <c r="AP2789" s="0" t="str">
        <f aca="false">INDEX(lookup!$Z:$Z,MATCH($A2789,lookup!$A:$A,0))</f>
        <v>1_VHB high</v>
      </c>
      <c r="AQ2789" s="0" t="str">
        <f aca="false">INDEX(lookup!$W:$W,MATCH($A2789,lookup!$A:$A,0))</f>
        <v>1_fin/acc/econ</v>
      </c>
      <c r="AR2789" s="0" t="s">
        <v>343</v>
      </c>
      <c r="AS2789" s="0" t="s">
        <v>2105</v>
      </c>
      <c r="BO2789" s="0" t="s">
        <v>769</v>
      </c>
      <c r="BP2789" s="0" t="s">
        <v>3593</v>
      </c>
      <c r="BQ2789" s="0" t="s">
        <v>2105</v>
      </c>
      <c r="BT2789" s="0" t="n">
        <v>0</v>
      </c>
      <c r="BV2789" s="0" t="n">
        <v>595</v>
      </c>
      <c r="BW2789" s="0" t="n">
        <v>1992</v>
      </c>
      <c r="BX2789" s="0" t="n">
        <v>2009</v>
      </c>
      <c r="BZ2789" s="0" t="n">
        <v>2000.5</v>
      </c>
      <c r="CA2789" s="0" t="n">
        <v>0</v>
      </c>
      <c r="CB2789" s="0" t="n">
        <v>0</v>
      </c>
      <c r="CC2789" s="0" t="n">
        <v>0</v>
      </c>
      <c r="CD2789" s="0" t="n">
        <v>-0.0534245878741721</v>
      </c>
      <c r="CE2789" s="0" t="n">
        <v>1</v>
      </c>
    </row>
    <row r="2790" customFormat="false" ht="15" hidden="false" customHeight="false" outlineLevel="0" collapsed="false">
      <c r="A2790" s="0" t="s">
        <v>4015</v>
      </c>
      <c r="B2790" s="0" t="n">
        <v>610</v>
      </c>
      <c r="C2790" s="0" t="n">
        <v>-0.217405983066818</v>
      </c>
      <c r="D2790" s="0" t="n">
        <v>74</v>
      </c>
      <c r="E2790" s="0" t="n">
        <f aca="false">IF(ISNUMBER($BA2790),$BA2790,IF(AND(ISNUMBER($D2790),ISNUMBER($BW2790),ISNUMBER($BX2790)),$D2790*($BX2790-$BW2790+1),""))</f>
        <v>592</v>
      </c>
      <c r="F2790" s="0" t="s">
        <v>8664</v>
      </c>
      <c r="G2790" s="0" t="s">
        <v>8663</v>
      </c>
      <c r="H2790" s="0" t="s">
        <v>118</v>
      </c>
      <c r="I2790" s="0" t="s">
        <v>119</v>
      </c>
      <c r="J2790" s="0" t="n">
        <f aca="false">IF($BW2790&lt;&gt;"",$BW2790,"")</f>
        <v>2005</v>
      </c>
      <c r="K2790" s="0" t="n">
        <f aca="false">IF($BX2790&lt;&gt;"",$BX2790,"")</f>
        <v>2012</v>
      </c>
      <c r="L2790" s="0" t="n">
        <f aca="false">IF(AND(ISNUMBER($BW2790),ISNUMBER($BX2790)),($BW2790+$BX2790)/2,"")</f>
        <v>2008.5</v>
      </c>
      <c r="M2790" s="0" t="n">
        <f aca="false">IF($L2790&lt;&gt;"",$L2790,"")</f>
        <v>2008.5</v>
      </c>
      <c r="N2790" s="0" t="n">
        <f aca="false">IF(AND(ISNUMBER($BW2790),ISNUMBER($BX2790)),MIN(1,MAX(0,($BX2790-2016+1)/($BX2790-$BW2790+1))),"")</f>
        <v>0</v>
      </c>
      <c r="O2790" s="0" t="n">
        <f aca="false">IF(AND(ISNUMBER($BW2790),ISNUMBER($BX2790)),MIN(1,MAX(0,($BX2790-2017+1)/($BX2790-$BW2790+1))),"")</f>
        <v>0</v>
      </c>
      <c r="P2790" s="0" t="n">
        <f aca="false">IF(AND(ISNUMBER($BW2790),ISNUMBER($BX2790)),MIN(1,MAX(0,($BX2790-2018+1)/($BX2790-$BW2790+1))),"")</f>
        <v>0</v>
      </c>
      <c r="Q2790" s="0" t="n">
        <f aca="false">IF(AND(ISNUMBER($BW2790),ISNUMBER($BX2790)),MIN(1,MAX(0,($BX2790-2019+1)/($BX2790-$BW2790+1))),"")</f>
        <v>0</v>
      </c>
      <c r="R2790" s="0" t="n">
        <f aca="false">IF(AND(ISNUMBER($BW2790),ISNUMBER($BX2790)),MIN(1,MAX(0,($BX2790-2016+1)/($BX2790-$BW2790+1))),"")</f>
        <v>0</v>
      </c>
      <c r="S2790" s="0" t="n">
        <f aca="false">IF($L2790&lt;&gt;"",IF($L2790&gt;=2015.5,1,0),"")</f>
        <v>0</v>
      </c>
      <c r="T2790" s="0" t="n">
        <f aca="false">IF($L2790&lt;&gt;"",IF($L2790&gt;=2016,1,0),"")</f>
        <v>0</v>
      </c>
      <c r="U2790" s="0" t="n">
        <f aca="false">IF(ISNUMBER($BX2790),IF($BX2790&gt;=2016,1,0),"")</f>
        <v>0</v>
      </c>
      <c r="V2790" s="0" t="n">
        <f aca="false">IF(ISNUMBER($BW2790),IF($BW2790&gt;=2016,1,0),"")</f>
        <v>0</v>
      </c>
      <c r="W2790" s="0" t="str">
        <f aca="false">IF(AND(ISNUMBER($BW2790),ISNUMBER($BX2790)),IF($BW2790&gt;=2016,"post-only",IF($BX2790&lt;2016,"pre-only","mixed")),"")</f>
        <v>pre-only</v>
      </c>
      <c r="X2790" s="0" t="n">
        <f aca="false">IF(AND(ISNUMBER($BW2790),ISNUMBER($BX2790)),MIN(1,MAX(0,($BX2790-2017+1)/($BX2790-$BW2790+1))),"")</f>
        <v>0</v>
      </c>
      <c r="Y2790" s="0" t="n">
        <f aca="false">IF(AND(ISNUMBER($BW2790),ISNUMBER($BX2790)),MIN(1,MAX(0,($BX2790-2018+1)/($BX2790-$BW2790+1))),"")</f>
        <v>0</v>
      </c>
      <c r="Z2790" s="0" t="n">
        <f aca="false">IF(AND(ISNUMBER($BW2790),ISNUMBER($BX2790)),MIN(1,MAX(0,($BX2790-2019+1)/($BX2790-$BW2790+1))),"")</f>
        <v>0</v>
      </c>
      <c r="AA2790" s="0" t="n">
        <f aca="false">IF(ISNUMBER($BX2790),IF($BX2790&gt;=2017,1,0),"")</f>
        <v>0</v>
      </c>
      <c r="AB2790" s="0" t="n">
        <f aca="false">IF(ISNUMBER($BX2790),IF($BX2790&gt;=2018,1,0),"")</f>
        <v>0</v>
      </c>
      <c r="AC2790" s="0" t="n">
        <f aca="false">IF(ISNUMBER($BX2790),IF($BX2790&gt;=2019,1,0),"")</f>
        <v>0</v>
      </c>
      <c r="AD2790" s="0" t="n">
        <f aca="false">IF($L2790&lt;&gt;"",IF($L2790&gt;2013,1,0),"")</f>
        <v>0</v>
      </c>
      <c r="AE2790" s="0" t="n">
        <f aca="false">IF($L2790&lt;&gt;"",1+IF($L2790&gt;2011,1,0)+IF($L2790&gt;2014,1,0),"")</f>
        <v>1</v>
      </c>
      <c r="AF2790" s="0" t="s">
        <v>87</v>
      </c>
      <c r="AG2790" s="0" t="s">
        <v>88</v>
      </c>
      <c r="AH2790" s="0" t="s">
        <v>89</v>
      </c>
      <c r="AI2790" s="0" t="s">
        <v>90</v>
      </c>
      <c r="AJ2790" s="0" t="s">
        <v>90</v>
      </c>
      <c r="AK2790" s="0" t="str">
        <f aca="false">IF(AND($CF2790&lt;&gt;"",IFERROR(INDEX(subsample_country_map!$B:$B,MATCH($CF2790,subsample_country_map!$A:$A,0)),"")&lt;&gt;""),INDEX(subsample_country_map!$B:$B,MATCH($CF2790,subsample_country_map!$A:$A,0)),INDEX(lookup!$AA:$AA,MATCH($A2790,lookup!$A:$A,0)))</f>
        <v>99_NCE</v>
      </c>
      <c r="AL2790" s="0" t="str">
        <f aca="false">IF(AND($CF2790&lt;&gt;"",IFERROR(INDEX(subsample_country_map!$C:$C,MATCH($CF2790,subsample_country_map!$A:$A,0)),"")&lt;&gt;""),INDEX(subsample_country_map!$C:$C,MATCH($CF2790,subsample_country_map!$A:$A,0)),INDEX(lookup!$AB:$AB,MATCH($A2790,lookup!$A:$A,0)))</f>
        <v>99_NCE</v>
      </c>
      <c r="AM2790" s="0" t="str">
        <f aca="false">IF(AND($CF2790&lt;&gt;"",IFERROR(INDEX(subsample_country_map!$D:$D,MATCH($CF2790,subsample_country_map!$A:$A,0)),"")&lt;&gt;""),INDEX(subsample_country_map!$D:$D,MATCH($CF2790,subsample_country_map!$A:$A,0)),INDEX(lookup!$AC:$AC,MATCH($A2790,lookup!$A:$A,0)))</f>
        <v>99_NCE</v>
      </c>
      <c r="AN2790" s="0" t="str">
        <f aca="false">IF(AND($CF2790&lt;&gt;"",IFERROR(INDEX(subsample_country_map!$E:$E,MATCH($CF2790,subsample_country_map!$A:$A,0)),"")&lt;&gt;""),INDEX(subsample_country_map!$E:$E,MATCH($CF2790,subsample_country_map!$A:$A,0)),INDEX(lookup!$AD:$AD,MATCH($A2790,lookup!$A:$A,0)))</f>
        <v>99_NCE</v>
      </c>
      <c r="AO2790" s="0" t="str">
        <f aca="false">INDEX(lookup!$Y:$Y,MATCH($A2790,lookup!$A:$A,0))</f>
        <v>0_published</v>
      </c>
      <c r="AP2790" s="0" t="str">
        <f aca="false">INDEX(lookup!$Z:$Z,MATCH($A2790,lookup!$A:$A,0))</f>
        <v>1_VHB high</v>
      </c>
      <c r="AQ2790" s="0" t="str">
        <f aca="false">INDEX(lookup!$W:$W,MATCH($A2790,lookup!$A:$A,0))</f>
        <v>1_fin/acc/econ</v>
      </c>
      <c r="AR2790" s="0" t="s">
        <v>8669</v>
      </c>
      <c r="AS2790" s="0" t="s">
        <v>2105</v>
      </c>
      <c r="BO2790" s="0" t="s">
        <v>769</v>
      </c>
      <c r="BP2790" s="0" t="s">
        <v>4015</v>
      </c>
      <c r="BQ2790" s="0" t="s">
        <v>2105</v>
      </c>
      <c r="BT2790" s="0" t="n">
        <v>0</v>
      </c>
      <c r="BV2790" s="0" t="n">
        <v>610</v>
      </c>
      <c r="BW2790" s="0" t="n">
        <v>2005</v>
      </c>
      <c r="BX2790" s="0" t="n">
        <v>2012</v>
      </c>
      <c r="BZ2790" s="0" t="n">
        <v>2008.5</v>
      </c>
      <c r="CA2790" s="0" t="n">
        <v>0</v>
      </c>
      <c r="CB2790" s="0" t="n">
        <v>0</v>
      </c>
      <c r="CC2790" s="0" t="n">
        <v>0</v>
      </c>
      <c r="CD2790" s="0" t="n">
        <v>-0.220931783021176</v>
      </c>
      <c r="CE2790" s="0" t="n">
        <v>1</v>
      </c>
    </row>
    <row r="2791" customFormat="false" ht="15" hidden="false" customHeight="false" outlineLevel="0" collapsed="false">
      <c r="A2791" s="0" t="s">
        <v>4015</v>
      </c>
      <c r="B2791" s="0" t="n">
        <v>611</v>
      </c>
      <c r="C2791" s="0" t="n">
        <v>-0.163635317630074</v>
      </c>
      <c r="D2791" s="0" t="n">
        <v>59</v>
      </c>
      <c r="E2791" s="0" t="n">
        <f aca="false">IF(ISNUMBER($BA2791),$BA2791,IF(AND(ISNUMBER($D2791),ISNUMBER($BW2791),ISNUMBER($BX2791)),$D2791*($BX2791-$BW2791+1),""))</f>
        <v>472</v>
      </c>
      <c r="F2791" s="0" t="s">
        <v>8664</v>
      </c>
      <c r="G2791" s="0" t="s">
        <v>8663</v>
      </c>
      <c r="H2791" s="0" t="s">
        <v>118</v>
      </c>
      <c r="I2791" s="0" t="s">
        <v>119</v>
      </c>
      <c r="J2791" s="0" t="n">
        <f aca="false">IF($BW2791&lt;&gt;"",$BW2791,"")</f>
        <v>2005</v>
      </c>
      <c r="K2791" s="0" t="n">
        <f aca="false">IF($BX2791&lt;&gt;"",$BX2791,"")</f>
        <v>2012</v>
      </c>
      <c r="L2791" s="0" t="n">
        <f aca="false">IF(AND(ISNUMBER($BW2791),ISNUMBER($BX2791)),($BW2791+$BX2791)/2,"")</f>
        <v>2008.5</v>
      </c>
      <c r="M2791" s="0" t="n">
        <f aca="false">IF($L2791&lt;&gt;"",$L2791,"")</f>
        <v>2008.5</v>
      </c>
      <c r="N2791" s="0" t="n">
        <f aca="false">IF(AND(ISNUMBER($BW2791),ISNUMBER($BX2791)),MIN(1,MAX(0,($BX2791-2016+1)/($BX2791-$BW2791+1))),"")</f>
        <v>0</v>
      </c>
      <c r="O2791" s="0" t="n">
        <f aca="false">IF(AND(ISNUMBER($BW2791),ISNUMBER($BX2791)),MIN(1,MAX(0,($BX2791-2017+1)/($BX2791-$BW2791+1))),"")</f>
        <v>0</v>
      </c>
      <c r="P2791" s="0" t="n">
        <f aca="false">IF(AND(ISNUMBER($BW2791),ISNUMBER($BX2791)),MIN(1,MAX(0,($BX2791-2018+1)/($BX2791-$BW2791+1))),"")</f>
        <v>0</v>
      </c>
      <c r="Q2791" s="0" t="n">
        <f aca="false">IF(AND(ISNUMBER($BW2791),ISNUMBER($BX2791)),MIN(1,MAX(0,($BX2791-2019+1)/($BX2791-$BW2791+1))),"")</f>
        <v>0</v>
      </c>
      <c r="R2791" s="0" t="n">
        <f aca="false">IF(AND(ISNUMBER($BW2791),ISNUMBER($BX2791)),MIN(1,MAX(0,($BX2791-2016+1)/($BX2791-$BW2791+1))),"")</f>
        <v>0</v>
      </c>
      <c r="S2791" s="0" t="n">
        <f aca="false">IF($L2791&lt;&gt;"",IF($L2791&gt;=2015.5,1,0),"")</f>
        <v>0</v>
      </c>
      <c r="T2791" s="0" t="n">
        <f aca="false">IF($L2791&lt;&gt;"",IF($L2791&gt;=2016,1,0),"")</f>
        <v>0</v>
      </c>
      <c r="U2791" s="0" t="n">
        <f aca="false">IF(ISNUMBER($BX2791),IF($BX2791&gt;=2016,1,0),"")</f>
        <v>0</v>
      </c>
      <c r="V2791" s="0" t="n">
        <f aca="false">IF(ISNUMBER($BW2791),IF($BW2791&gt;=2016,1,0),"")</f>
        <v>0</v>
      </c>
      <c r="W2791" s="0" t="str">
        <f aca="false">IF(AND(ISNUMBER($BW2791),ISNUMBER($BX2791)),IF($BW2791&gt;=2016,"post-only",IF($BX2791&lt;2016,"pre-only","mixed")),"")</f>
        <v>pre-only</v>
      </c>
      <c r="X2791" s="0" t="n">
        <f aca="false">IF(AND(ISNUMBER($BW2791),ISNUMBER($BX2791)),MIN(1,MAX(0,($BX2791-2017+1)/($BX2791-$BW2791+1))),"")</f>
        <v>0</v>
      </c>
      <c r="Y2791" s="0" t="n">
        <f aca="false">IF(AND(ISNUMBER($BW2791),ISNUMBER($BX2791)),MIN(1,MAX(0,($BX2791-2018+1)/($BX2791-$BW2791+1))),"")</f>
        <v>0</v>
      </c>
      <c r="Z2791" s="0" t="n">
        <f aca="false">IF(AND(ISNUMBER($BW2791),ISNUMBER($BX2791)),MIN(1,MAX(0,($BX2791-2019+1)/($BX2791-$BW2791+1))),"")</f>
        <v>0</v>
      </c>
      <c r="AA2791" s="0" t="n">
        <f aca="false">IF(ISNUMBER($BX2791),IF($BX2791&gt;=2017,1,0),"")</f>
        <v>0</v>
      </c>
      <c r="AB2791" s="0" t="n">
        <f aca="false">IF(ISNUMBER($BX2791),IF($BX2791&gt;=2018,1,0),"")</f>
        <v>0</v>
      </c>
      <c r="AC2791" s="0" t="n">
        <f aca="false">IF(ISNUMBER($BX2791),IF($BX2791&gt;=2019,1,0),"")</f>
        <v>0</v>
      </c>
      <c r="AD2791" s="0" t="n">
        <f aca="false">IF($L2791&lt;&gt;"",IF($L2791&gt;2013,1,0),"")</f>
        <v>0</v>
      </c>
      <c r="AE2791" s="0" t="n">
        <f aca="false">IF($L2791&lt;&gt;"",1+IF($L2791&gt;2011,1,0)+IF($L2791&gt;2014,1,0),"")</f>
        <v>1</v>
      </c>
      <c r="AF2791" s="0" t="s">
        <v>87</v>
      </c>
      <c r="AG2791" s="0" t="s">
        <v>88</v>
      </c>
      <c r="AH2791" s="0" t="s">
        <v>89</v>
      </c>
      <c r="AI2791" s="0" t="s">
        <v>90</v>
      </c>
      <c r="AJ2791" s="0" t="s">
        <v>90</v>
      </c>
      <c r="AK2791" s="0" t="str">
        <f aca="false">IF(AND($CF2791&lt;&gt;"",IFERROR(INDEX(subsample_country_map!$B:$B,MATCH($CF2791,subsample_country_map!$A:$A,0)),"")&lt;&gt;""),INDEX(subsample_country_map!$B:$B,MATCH($CF2791,subsample_country_map!$A:$A,0)),INDEX(lookup!$AA:$AA,MATCH($A2791,lookup!$A:$A,0)))</f>
        <v>99_NCE</v>
      </c>
      <c r="AL2791" s="0" t="str">
        <f aca="false">IF(AND($CF2791&lt;&gt;"",IFERROR(INDEX(subsample_country_map!$C:$C,MATCH($CF2791,subsample_country_map!$A:$A,0)),"")&lt;&gt;""),INDEX(subsample_country_map!$C:$C,MATCH($CF2791,subsample_country_map!$A:$A,0)),INDEX(lookup!$AB:$AB,MATCH($A2791,lookup!$A:$A,0)))</f>
        <v>99_NCE</v>
      </c>
      <c r="AM2791" s="0" t="str">
        <f aca="false">IF(AND($CF2791&lt;&gt;"",IFERROR(INDEX(subsample_country_map!$D:$D,MATCH($CF2791,subsample_country_map!$A:$A,0)),"")&lt;&gt;""),INDEX(subsample_country_map!$D:$D,MATCH($CF2791,subsample_country_map!$A:$A,0)),INDEX(lookup!$AC:$AC,MATCH($A2791,lookup!$A:$A,0)))</f>
        <v>99_NCE</v>
      </c>
      <c r="AN2791" s="0" t="str">
        <f aca="false">IF(AND($CF2791&lt;&gt;"",IFERROR(INDEX(subsample_country_map!$E:$E,MATCH($CF2791,subsample_country_map!$A:$A,0)),"")&lt;&gt;""),INDEX(subsample_country_map!$E:$E,MATCH($CF2791,subsample_country_map!$A:$A,0)),INDEX(lookup!$AD:$AD,MATCH($A2791,lookup!$A:$A,0)))</f>
        <v>99_NCE</v>
      </c>
      <c r="AO2791" s="0" t="str">
        <f aca="false">INDEX(lookup!$Y:$Y,MATCH($A2791,lookup!$A:$A,0))</f>
        <v>0_published</v>
      </c>
      <c r="AP2791" s="0" t="str">
        <f aca="false">INDEX(lookup!$Z:$Z,MATCH($A2791,lookup!$A:$A,0))</f>
        <v>1_VHB high</v>
      </c>
      <c r="AQ2791" s="0" t="str">
        <f aca="false">INDEX(lookup!$W:$W,MATCH($A2791,lookup!$A:$A,0))</f>
        <v>1_fin/acc/econ</v>
      </c>
      <c r="AR2791" s="0" t="s">
        <v>8669</v>
      </c>
      <c r="AS2791" s="0" t="s">
        <v>2105</v>
      </c>
      <c r="BO2791" s="0" t="s">
        <v>769</v>
      </c>
      <c r="BP2791" s="0" t="s">
        <v>4015</v>
      </c>
      <c r="BQ2791" s="0" t="s">
        <v>2105</v>
      </c>
      <c r="BT2791" s="0" t="n">
        <v>0</v>
      </c>
      <c r="BV2791" s="0" t="n">
        <v>611</v>
      </c>
      <c r="BW2791" s="0" t="n">
        <v>2005</v>
      </c>
      <c r="BX2791" s="0" t="n">
        <v>2012</v>
      </c>
      <c r="BZ2791" s="0" t="n">
        <v>2008.5</v>
      </c>
      <c r="CA2791" s="0" t="n">
        <v>0</v>
      </c>
      <c r="CB2791" s="0" t="n">
        <v>0</v>
      </c>
      <c r="CC2791" s="0" t="n">
        <v>0</v>
      </c>
      <c r="CD2791" s="0" t="n">
        <v>-0.165119768649803</v>
      </c>
      <c r="CE2791" s="0" t="n">
        <v>1</v>
      </c>
    </row>
    <row r="2792" customFormat="false" ht="15" hidden="false" customHeight="false" outlineLevel="0" collapsed="false">
      <c r="A2792" s="0" t="s">
        <v>4015</v>
      </c>
      <c r="B2792" s="0" t="n">
        <v>615</v>
      </c>
      <c r="C2792" s="0" t="n">
        <v>-0.185562418486916</v>
      </c>
      <c r="D2792" s="0" t="n">
        <v>59</v>
      </c>
      <c r="E2792" s="0" t="n">
        <f aca="false">IF(ISNUMBER($BA2792),$BA2792,IF(AND(ISNUMBER($D2792),ISNUMBER($BW2792),ISNUMBER($BX2792)),$D2792*($BX2792-$BW2792+1),""))</f>
        <v>472</v>
      </c>
      <c r="F2792" s="0" t="s">
        <v>8664</v>
      </c>
      <c r="G2792" s="0" t="s">
        <v>8663</v>
      </c>
      <c r="H2792" s="0" t="s">
        <v>118</v>
      </c>
      <c r="I2792" s="0" t="s">
        <v>119</v>
      </c>
      <c r="J2792" s="0" t="n">
        <f aca="false">IF($BW2792&lt;&gt;"",$BW2792,"")</f>
        <v>2005</v>
      </c>
      <c r="K2792" s="0" t="n">
        <f aca="false">IF($BX2792&lt;&gt;"",$BX2792,"")</f>
        <v>2012</v>
      </c>
      <c r="L2792" s="0" t="n">
        <f aca="false">IF(AND(ISNUMBER($BW2792),ISNUMBER($BX2792)),($BW2792+$BX2792)/2,"")</f>
        <v>2008.5</v>
      </c>
      <c r="M2792" s="0" t="n">
        <f aca="false">IF($L2792&lt;&gt;"",$L2792,"")</f>
        <v>2008.5</v>
      </c>
      <c r="N2792" s="0" t="n">
        <f aca="false">IF(AND(ISNUMBER($BW2792),ISNUMBER($BX2792)),MIN(1,MAX(0,($BX2792-2016+1)/($BX2792-$BW2792+1))),"")</f>
        <v>0</v>
      </c>
      <c r="O2792" s="0" t="n">
        <f aca="false">IF(AND(ISNUMBER($BW2792),ISNUMBER($BX2792)),MIN(1,MAX(0,($BX2792-2017+1)/($BX2792-$BW2792+1))),"")</f>
        <v>0</v>
      </c>
      <c r="P2792" s="0" t="n">
        <f aca="false">IF(AND(ISNUMBER($BW2792),ISNUMBER($BX2792)),MIN(1,MAX(0,($BX2792-2018+1)/($BX2792-$BW2792+1))),"")</f>
        <v>0</v>
      </c>
      <c r="Q2792" s="0" t="n">
        <f aca="false">IF(AND(ISNUMBER($BW2792),ISNUMBER($BX2792)),MIN(1,MAX(0,($BX2792-2019+1)/($BX2792-$BW2792+1))),"")</f>
        <v>0</v>
      </c>
      <c r="R2792" s="0" t="n">
        <f aca="false">IF(AND(ISNUMBER($BW2792),ISNUMBER($BX2792)),MIN(1,MAX(0,($BX2792-2016+1)/($BX2792-$BW2792+1))),"")</f>
        <v>0</v>
      </c>
      <c r="S2792" s="0" t="n">
        <f aca="false">IF($L2792&lt;&gt;"",IF($L2792&gt;=2015.5,1,0),"")</f>
        <v>0</v>
      </c>
      <c r="T2792" s="0" t="n">
        <f aca="false">IF($L2792&lt;&gt;"",IF($L2792&gt;=2016,1,0),"")</f>
        <v>0</v>
      </c>
      <c r="U2792" s="0" t="n">
        <f aca="false">IF(ISNUMBER($BX2792),IF($BX2792&gt;=2016,1,0),"")</f>
        <v>0</v>
      </c>
      <c r="V2792" s="0" t="n">
        <f aca="false">IF(ISNUMBER($BW2792),IF($BW2792&gt;=2016,1,0),"")</f>
        <v>0</v>
      </c>
      <c r="W2792" s="0" t="str">
        <f aca="false">IF(AND(ISNUMBER($BW2792),ISNUMBER($BX2792)),IF($BW2792&gt;=2016,"post-only",IF($BX2792&lt;2016,"pre-only","mixed")),"")</f>
        <v>pre-only</v>
      </c>
      <c r="X2792" s="0" t="n">
        <f aca="false">IF(AND(ISNUMBER($BW2792),ISNUMBER($BX2792)),MIN(1,MAX(0,($BX2792-2017+1)/($BX2792-$BW2792+1))),"")</f>
        <v>0</v>
      </c>
      <c r="Y2792" s="0" t="n">
        <f aca="false">IF(AND(ISNUMBER($BW2792),ISNUMBER($BX2792)),MIN(1,MAX(0,($BX2792-2018+1)/($BX2792-$BW2792+1))),"")</f>
        <v>0</v>
      </c>
      <c r="Z2792" s="0" t="n">
        <f aca="false">IF(AND(ISNUMBER($BW2792),ISNUMBER($BX2792)),MIN(1,MAX(0,($BX2792-2019+1)/($BX2792-$BW2792+1))),"")</f>
        <v>0</v>
      </c>
      <c r="AA2792" s="0" t="n">
        <f aca="false">IF(ISNUMBER($BX2792),IF($BX2792&gt;=2017,1,0),"")</f>
        <v>0</v>
      </c>
      <c r="AB2792" s="0" t="n">
        <f aca="false">IF(ISNUMBER($BX2792),IF($BX2792&gt;=2018,1,0),"")</f>
        <v>0</v>
      </c>
      <c r="AC2792" s="0" t="n">
        <f aca="false">IF(ISNUMBER($BX2792),IF($BX2792&gt;=2019,1,0),"")</f>
        <v>0</v>
      </c>
      <c r="AD2792" s="0" t="n">
        <f aca="false">IF($L2792&lt;&gt;"",IF($L2792&gt;2013,1,0),"")</f>
        <v>0</v>
      </c>
      <c r="AE2792" s="0" t="n">
        <f aca="false">IF($L2792&lt;&gt;"",1+IF($L2792&gt;2011,1,0)+IF($L2792&gt;2014,1,0),"")</f>
        <v>1</v>
      </c>
      <c r="AF2792" s="0" t="s">
        <v>87</v>
      </c>
      <c r="AG2792" s="0" t="s">
        <v>88</v>
      </c>
      <c r="AH2792" s="0" t="s">
        <v>89</v>
      </c>
      <c r="AI2792" s="0" t="s">
        <v>90</v>
      </c>
      <c r="AJ2792" s="0" t="s">
        <v>90</v>
      </c>
      <c r="AK2792" s="0" t="str">
        <f aca="false">IF(AND($CF2792&lt;&gt;"",IFERROR(INDEX(subsample_country_map!$B:$B,MATCH($CF2792,subsample_country_map!$A:$A,0)),"")&lt;&gt;""),INDEX(subsample_country_map!$B:$B,MATCH($CF2792,subsample_country_map!$A:$A,0)),INDEX(lookup!$AA:$AA,MATCH($A2792,lookup!$A:$A,0)))</f>
        <v>99_NCE</v>
      </c>
      <c r="AL2792" s="0" t="str">
        <f aca="false">IF(AND($CF2792&lt;&gt;"",IFERROR(INDEX(subsample_country_map!$C:$C,MATCH($CF2792,subsample_country_map!$A:$A,0)),"")&lt;&gt;""),INDEX(subsample_country_map!$C:$C,MATCH($CF2792,subsample_country_map!$A:$A,0)),INDEX(lookup!$AB:$AB,MATCH($A2792,lookup!$A:$A,0)))</f>
        <v>99_NCE</v>
      </c>
      <c r="AM2792" s="0" t="str">
        <f aca="false">IF(AND($CF2792&lt;&gt;"",IFERROR(INDEX(subsample_country_map!$D:$D,MATCH($CF2792,subsample_country_map!$A:$A,0)),"")&lt;&gt;""),INDEX(subsample_country_map!$D:$D,MATCH($CF2792,subsample_country_map!$A:$A,0)),INDEX(lookup!$AC:$AC,MATCH($A2792,lookup!$A:$A,0)))</f>
        <v>99_NCE</v>
      </c>
      <c r="AN2792" s="0" t="str">
        <f aca="false">IF(AND($CF2792&lt;&gt;"",IFERROR(INDEX(subsample_country_map!$E:$E,MATCH($CF2792,subsample_country_map!$A:$A,0)),"")&lt;&gt;""),INDEX(subsample_country_map!$E:$E,MATCH($CF2792,subsample_country_map!$A:$A,0)),INDEX(lookup!$AD:$AD,MATCH($A2792,lookup!$A:$A,0)))</f>
        <v>99_NCE</v>
      </c>
      <c r="AO2792" s="0" t="str">
        <f aca="false">INDEX(lookup!$Y:$Y,MATCH($A2792,lookup!$A:$A,0))</f>
        <v>0_published</v>
      </c>
      <c r="AP2792" s="0" t="str">
        <f aca="false">INDEX(lookup!$Z:$Z,MATCH($A2792,lookup!$A:$A,0))</f>
        <v>1_VHB high</v>
      </c>
      <c r="AQ2792" s="0" t="str">
        <f aca="false">INDEX(lookup!$W:$W,MATCH($A2792,lookup!$A:$A,0))</f>
        <v>1_fin/acc/econ</v>
      </c>
      <c r="AR2792" s="0" t="s">
        <v>8669</v>
      </c>
      <c r="AS2792" s="0" t="s">
        <v>2105</v>
      </c>
      <c r="BO2792" s="0" t="s">
        <v>769</v>
      </c>
      <c r="BP2792" s="0" t="s">
        <v>4015</v>
      </c>
      <c r="BQ2792" s="0" t="s">
        <v>2105</v>
      </c>
      <c r="BT2792" s="0" t="n">
        <v>0</v>
      </c>
      <c r="BV2792" s="0" t="n">
        <v>615</v>
      </c>
      <c r="BW2792" s="0" t="n">
        <v>2005</v>
      </c>
      <c r="BX2792" s="0" t="n">
        <v>2012</v>
      </c>
      <c r="BZ2792" s="0" t="n">
        <v>2008.5</v>
      </c>
      <c r="CA2792" s="0" t="n">
        <v>0</v>
      </c>
      <c r="CB2792" s="0" t="n">
        <v>0</v>
      </c>
      <c r="CC2792" s="0" t="n">
        <v>0</v>
      </c>
      <c r="CD2792" s="0" t="n">
        <v>-0.187737382370956</v>
      </c>
      <c r="CE2792" s="0" t="n">
        <v>1</v>
      </c>
    </row>
    <row r="2793" customFormat="false" ht="15" hidden="false" customHeight="false" outlineLevel="0" collapsed="false">
      <c r="A2793" s="0" t="s">
        <v>4015</v>
      </c>
      <c r="B2793" s="0" t="n">
        <v>616</v>
      </c>
      <c r="C2793" s="0" t="n">
        <v>-0.178370314871628</v>
      </c>
      <c r="D2793" s="0" t="n">
        <v>59</v>
      </c>
      <c r="E2793" s="0" t="n">
        <f aca="false">IF(ISNUMBER($BA2793),$BA2793,IF(AND(ISNUMBER($D2793),ISNUMBER($BW2793),ISNUMBER($BX2793)),$D2793*($BX2793-$BW2793+1),""))</f>
        <v>472</v>
      </c>
      <c r="F2793" s="0" t="s">
        <v>8664</v>
      </c>
      <c r="G2793" s="0" t="s">
        <v>8663</v>
      </c>
      <c r="H2793" s="0" t="s">
        <v>118</v>
      </c>
      <c r="I2793" s="0" t="s">
        <v>119</v>
      </c>
      <c r="J2793" s="0" t="n">
        <f aca="false">IF($BW2793&lt;&gt;"",$BW2793,"")</f>
        <v>2005</v>
      </c>
      <c r="K2793" s="0" t="n">
        <f aca="false">IF($BX2793&lt;&gt;"",$BX2793,"")</f>
        <v>2012</v>
      </c>
      <c r="L2793" s="0" t="n">
        <f aca="false">IF(AND(ISNUMBER($BW2793),ISNUMBER($BX2793)),($BW2793+$BX2793)/2,"")</f>
        <v>2008.5</v>
      </c>
      <c r="M2793" s="0" t="n">
        <f aca="false">IF($L2793&lt;&gt;"",$L2793,"")</f>
        <v>2008.5</v>
      </c>
      <c r="N2793" s="0" t="n">
        <f aca="false">IF(AND(ISNUMBER($BW2793),ISNUMBER($BX2793)),MIN(1,MAX(0,($BX2793-2016+1)/($BX2793-$BW2793+1))),"")</f>
        <v>0</v>
      </c>
      <c r="O2793" s="0" t="n">
        <f aca="false">IF(AND(ISNUMBER($BW2793),ISNUMBER($BX2793)),MIN(1,MAX(0,($BX2793-2017+1)/($BX2793-$BW2793+1))),"")</f>
        <v>0</v>
      </c>
      <c r="P2793" s="0" t="n">
        <f aca="false">IF(AND(ISNUMBER($BW2793),ISNUMBER($BX2793)),MIN(1,MAX(0,($BX2793-2018+1)/($BX2793-$BW2793+1))),"")</f>
        <v>0</v>
      </c>
      <c r="Q2793" s="0" t="n">
        <f aca="false">IF(AND(ISNUMBER($BW2793),ISNUMBER($BX2793)),MIN(1,MAX(0,($BX2793-2019+1)/($BX2793-$BW2793+1))),"")</f>
        <v>0</v>
      </c>
      <c r="R2793" s="0" t="n">
        <f aca="false">IF(AND(ISNUMBER($BW2793),ISNUMBER($BX2793)),MIN(1,MAX(0,($BX2793-2016+1)/($BX2793-$BW2793+1))),"")</f>
        <v>0</v>
      </c>
      <c r="S2793" s="0" t="n">
        <f aca="false">IF($L2793&lt;&gt;"",IF($L2793&gt;=2015.5,1,0),"")</f>
        <v>0</v>
      </c>
      <c r="T2793" s="0" t="n">
        <f aca="false">IF($L2793&lt;&gt;"",IF($L2793&gt;=2016,1,0),"")</f>
        <v>0</v>
      </c>
      <c r="U2793" s="0" t="n">
        <f aca="false">IF(ISNUMBER($BX2793),IF($BX2793&gt;=2016,1,0),"")</f>
        <v>0</v>
      </c>
      <c r="V2793" s="0" t="n">
        <f aca="false">IF(ISNUMBER($BW2793),IF($BW2793&gt;=2016,1,0),"")</f>
        <v>0</v>
      </c>
      <c r="W2793" s="0" t="str">
        <f aca="false">IF(AND(ISNUMBER($BW2793),ISNUMBER($BX2793)),IF($BW2793&gt;=2016,"post-only",IF($BX2793&lt;2016,"pre-only","mixed")),"")</f>
        <v>pre-only</v>
      </c>
      <c r="X2793" s="0" t="n">
        <f aca="false">IF(AND(ISNUMBER($BW2793),ISNUMBER($BX2793)),MIN(1,MAX(0,($BX2793-2017+1)/($BX2793-$BW2793+1))),"")</f>
        <v>0</v>
      </c>
      <c r="Y2793" s="0" t="n">
        <f aca="false">IF(AND(ISNUMBER($BW2793),ISNUMBER($BX2793)),MIN(1,MAX(0,($BX2793-2018+1)/($BX2793-$BW2793+1))),"")</f>
        <v>0</v>
      </c>
      <c r="Z2793" s="0" t="n">
        <f aca="false">IF(AND(ISNUMBER($BW2793),ISNUMBER($BX2793)),MIN(1,MAX(0,($BX2793-2019+1)/($BX2793-$BW2793+1))),"")</f>
        <v>0</v>
      </c>
      <c r="AA2793" s="0" t="n">
        <f aca="false">IF(ISNUMBER($BX2793),IF($BX2793&gt;=2017,1,0),"")</f>
        <v>0</v>
      </c>
      <c r="AB2793" s="0" t="n">
        <f aca="false">IF(ISNUMBER($BX2793),IF($BX2793&gt;=2018,1,0),"")</f>
        <v>0</v>
      </c>
      <c r="AC2793" s="0" t="n">
        <f aca="false">IF(ISNUMBER($BX2793),IF($BX2793&gt;=2019,1,0),"")</f>
        <v>0</v>
      </c>
      <c r="AD2793" s="0" t="n">
        <f aca="false">IF($L2793&lt;&gt;"",IF($L2793&gt;2013,1,0),"")</f>
        <v>0</v>
      </c>
      <c r="AE2793" s="0" t="n">
        <f aca="false">IF($L2793&lt;&gt;"",1+IF($L2793&gt;2011,1,0)+IF($L2793&gt;2014,1,0),"")</f>
        <v>1</v>
      </c>
      <c r="AF2793" s="0" t="s">
        <v>87</v>
      </c>
      <c r="AG2793" s="0" t="s">
        <v>88</v>
      </c>
      <c r="AH2793" s="0" t="s">
        <v>89</v>
      </c>
      <c r="AI2793" s="0" t="s">
        <v>90</v>
      </c>
      <c r="AJ2793" s="0" t="s">
        <v>90</v>
      </c>
      <c r="AK2793" s="0" t="str">
        <f aca="false">IF(AND($CF2793&lt;&gt;"",IFERROR(INDEX(subsample_country_map!$B:$B,MATCH($CF2793,subsample_country_map!$A:$A,0)),"")&lt;&gt;""),INDEX(subsample_country_map!$B:$B,MATCH($CF2793,subsample_country_map!$A:$A,0)),INDEX(lookup!$AA:$AA,MATCH($A2793,lookup!$A:$A,0)))</f>
        <v>99_NCE</v>
      </c>
      <c r="AL2793" s="0" t="str">
        <f aca="false">IF(AND($CF2793&lt;&gt;"",IFERROR(INDEX(subsample_country_map!$C:$C,MATCH($CF2793,subsample_country_map!$A:$A,0)),"")&lt;&gt;""),INDEX(subsample_country_map!$C:$C,MATCH($CF2793,subsample_country_map!$A:$A,0)),INDEX(lookup!$AB:$AB,MATCH($A2793,lookup!$A:$A,0)))</f>
        <v>99_NCE</v>
      </c>
      <c r="AM2793" s="0" t="str">
        <f aca="false">IF(AND($CF2793&lt;&gt;"",IFERROR(INDEX(subsample_country_map!$D:$D,MATCH($CF2793,subsample_country_map!$A:$A,0)),"")&lt;&gt;""),INDEX(subsample_country_map!$D:$D,MATCH($CF2793,subsample_country_map!$A:$A,0)),INDEX(lookup!$AC:$AC,MATCH($A2793,lookup!$A:$A,0)))</f>
        <v>99_NCE</v>
      </c>
      <c r="AN2793" s="0" t="str">
        <f aca="false">IF(AND($CF2793&lt;&gt;"",IFERROR(INDEX(subsample_country_map!$E:$E,MATCH($CF2793,subsample_country_map!$A:$A,0)),"")&lt;&gt;""),INDEX(subsample_country_map!$E:$E,MATCH($CF2793,subsample_country_map!$A:$A,0)),INDEX(lookup!$AD:$AD,MATCH($A2793,lookup!$A:$A,0)))</f>
        <v>99_NCE</v>
      </c>
      <c r="AO2793" s="0" t="str">
        <f aca="false">INDEX(lookup!$Y:$Y,MATCH($A2793,lookup!$A:$A,0))</f>
        <v>0_published</v>
      </c>
      <c r="AP2793" s="0" t="str">
        <f aca="false">INDEX(lookup!$Z:$Z,MATCH($A2793,lookup!$A:$A,0))</f>
        <v>1_VHB high</v>
      </c>
      <c r="AQ2793" s="0" t="str">
        <f aca="false">INDEX(lookup!$W:$W,MATCH($A2793,lookup!$A:$A,0))</f>
        <v>1_fin/acc/econ</v>
      </c>
      <c r="AR2793" s="0" t="s">
        <v>8669</v>
      </c>
      <c r="AS2793" s="0" t="s">
        <v>2105</v>
      </c>
      <c r="BO2793" s="0" t="s">
        <v>769</v>
      </c>
      <c r="BP2793" s="0" t="s">
        <v>4015</v>
      </c>
      <c r="BQ2793" s="0" t="s">
        <v>2105</v>
      </c>
      <c r="BT2793" s="0" t="n">
        <v>0</v>
      </c>
      <c r="BV2793" s="0" t="n">
        <v>616</v>
      </c>
      <c r="BW2793" s="0" t="n">
        <v>2005</v>
      </c>
      <c r="BX2793" s="0" t="n">
        <v>2012</v>
      </c>
      <c r="BZ2793" s="0" t="n">
        <v>2008.5</v>
      </c>
      <c r="CA2793" s="0" t="n">
        <v>0</v>
      </c>
      <c r="CB2793" s="0" t="n">
        <v>0</v>
      </c>
      <c r="CC2793" s="0" t="n">
        <v>0</v>
      </c>
      <c r="CD2793" s="0" t="n">
        <v>-0.180298942473442</v>
      </c>
      <c r="CE2793" s="0" t="n">
        <v>1</v>
      </c>
    </row>
    <row r="2794" customFormat="false" ht="15" hidden="false" customHeight="false" outlineLevel="0" collapsed="false">
      <c r="A2794" s="0" t="s">
        <v>4015</v>
      </c>
      <c r="B2794" s="0" t="n">
        <v>617</v>
      </c>
      <c r="C2794" s="0" t="n">
        <v>-0.181224333328435</v>
      </c>
      <c r="D2794" s="0" t="n">
        <v>59</v>
      </c>
      <c r="E2794" s="0" t="n">
        <f aca="false">IF(ISNUMBER($BA2794),$BA2794,IF(AND(ISNUMBER($D2794),ISNUMBER($BW2794),ISNUMBER($BX2794)),$D2794*($BX2794-$BW2794+1),""))</f>
        <v>472</v>
      </c>
      <c r="F2794" s="0" t="s">
        <v>8664</v>
      </c>
      <c r="G2794" s="0" t="s">
        <v>8663</v>
      </c>
      <c r="H2794" s="0" t="s">
        <v>118</v>
      </c>
      <c r="I2794" s="0" t="s">
        <v>119</v>
      </c>
      <c r="J2794" s="0" t="n">
        <f aca="false">IF($BW2794&lt;&gt;"",$BW2794,"")</f>
        <v>2005</v>
      </c>
      <c r="K2794" s="0" t="n">
        <f aca="false">IF($BX2794&lt;&gt;"",$BX2794,"")</f>
        <v>2012</v>
      </c>
      <c r="L2794" s="0" t="n">
        <f aca="false">IF(AND(ISNUMBER($BW2794),ISNUMBER($BX2794)),($BW2794+$BX2794)/2,"")</f>
        <v>2008.5</v>
      </c>
      <c r="M2794" s="0" t="n">
        <f aca="false">IF($L2794&lt;&gt;"",$L2794,"")</f>
        <v>2008.5</v>
      </c>
      <c r="N2794" s="0" t="n">
        <f aca="false">IF(AND(ISNUMBER($BW2794),ISNUMBER($BX2794)),MIN(1,MAX(0,($BX2794-2016+1)/($BX2794-$BW2794+1))),"")</f>
        <v>0</v>
      </c>
      <c r="O2794" s="0" t="n">
        <f aca="false">IF(AND(ISNUMBER($BW2794),ISNUMBER($BX2794)),MIN(1,MAX(0,($BX2794-2017+1)/($BX2794-$BW2794+1))),"")</f>
        <v>0</v>
      </c>
      <c r="P2794" s="0" t="n">
        <f aca="false">IF(AND(ISNUMBER($BW2794),ISNUMBER($BX2794)),MIN(1,MAX(0,($BX2794-2018+1)/($BX2794-$BW2794+1))),"")</f>
        <v>0</v>
      </c>
      <c r="Q2794" s="0" t="n">
        <f aca="false">IF(AND(ISNUMBER($BW2794),ISNUMBER($BX2794)),MIN(1,MAX(0,($BX2794-2019+1)/($BX2794-$BW2794+1))),"")</f>
        <v>0</v>
      </c>
      <c r="R2794" s="0" t="n">
        <f aca="false">IF(AND(ISNUMBER($BW2794),ISNUMBER($BX2794)),MIN(1,MAX(0,($BX2794-2016+1)/($BX2794-$BW2794+1))),"")</f>
        <v>0</v>
      </c>
      <c r="S2794" s="0" t="n">
        <f aca="false">IF($L2794&lt;&gt;"",IF($L2794&gt;=2015.5,1,0),"")</f>
        <v>0</v>
      </c>
      <c r="T2794" s="0" t="n">
        <f aca="false">IF($L2794&lt;&gt;"",IF($L2794&gt;=2016,1,0),"")</f>
        <v>0</v>
      </c>
      <c r="U2794" s="0" t="n">
        <f aca="false">IF(ISNUMBER($BX2794),IF($BX2794&gt;=2016,1,0),"")</f>
        <v>0</v>
      </c>
      <c r="V2794" s="0" t="n">
        <f aca="false">IF(ISNUMBER($BW2794),IF($BW2794&gt;=2016,1,0),"")</f>
        <v>0</v>
      </c>
      <c r="W2794" s="0" t="str">
        <f aca="false">IF(AND(ISNUMBER($BW2794),ISNUMBER($BX2794)),IF($BW2794&gt;=2016,"post-only",IF($BX2794&lt;2016,"pre-only","mixed")),"")</f>
        <v>pre-only</v>
      </c>
      <c r="X2794" s="0" t="n">
        <f aca="false">IF(AND(ISNUMBER($BW2794),ISNUMBER($BX2794)),MIN(1,MAX(0,($BX2794-2017+1)/($BX2794-$BW2794+1))),"")</f>
        <v>0</v>
      </c>
      <c r="Y2794" s="0" t="n">
        <f aca="false">IF(AND(ISNUMBER($BW2794),ISNUMBER($BX2794)),MIN(1,MAX(0,($BX2794-2018+1)/($BX2794-$BW2794+1))),"")</f>
        <v>0</v>
      </c>
      <c r="Z2794" s="0" t="n">
        <f aca="false">IF(AND(ISNUMBER($BW2794),ISNUMBER($BX2794)),MIN(1,MAX(0,($BX2794-2019+1)/($BX2794-$BW2794+1))),"")</f>
        <v>0</v>
      </c>
      <c r="AA2794" s="0" t="n">
        <f aca="false">IF(ISNUMBER($BX2794),IF($BX2794&gt;=2017,1,0),"")</f>
        <v>0</v>
      </c>
      <c r="AB2794" s="0" t="n">
        <f aca="false">IF(ISNUMBER($BX2794),IF($BX2794&gt;=2018,1,0),"")</f>
        <v>0</v>
      </c>
      <c r="AC2794" s="0" t="n">
        <f aca="false">IF(ISNUMBER($BX2794),IF($BX2794&gt;=2019,1,0),"")</f>
        <v>0</v>
      </c>
      <c r="AD2794" s="0" t="n">
        <f aca="false">IF($L2794&lt;&gt;"",IF($L2794&gt;2013,1,0),"")</f>
        <v>0</v>
      </c>
      <c r="AE2794" s="0" t="n">
        <f aca="false">IF($L2794&lt;&gt;"",1+IF($L2794&gt;2011,1,0)+IF($L2794&gt;2014,1,0),"")</f>
        <v>1</v>
      </c>
      <c r="AF2794" s="0" t="s">
        <v>87</v>
      </c>
      <c r="AG2794" s="0" t="s">
        <v>88</v>
      </c>
      <c r="AH2794" s="0" t="s">
        <v>89</v>
      </c>
      <c r="AI2794" s="0" t="s">
        <v>90</v>
      </c>
      <c r="AJ2794" s="0" t="s">
        <v>90</v>
      </c>
      <c r="AK2794" s="0" t="str">
        <f aca="false">IF(AND($CF2794&lt;&gt;"",IFERROR(INDEX(subsample_country_map!$B:$B,MATCH($CF2794,subsample_country_map!$A:$A,0)),"")&lt;&gt;""),INDEX(subsample_country_map!$B:$B,MATCH($CF2794,subsample_country_map!$A:$A,0)),INDEX(lookup!$AA:$AA,MATCH($A2794,lookup!$A:$A,0)))</f>
        <v>99_NCE</v>
      </c>
      <c r="AL2794" s="0" t="str">
        <f aca="false">IF(AND($CF2794&lt;&gt;"",IFERROR(INDEX(subsample_country_map!$C:$C,MATCH($CF2794,subsample_country_map!$A:$A,0)),"")&lt;&gt;""),INDEX(subsample_country_map!$C:$C,MATCH($CF2794,subsample_country_map!$A:$A,0)),INDEX(lookup!$AB:$AB,MATCH($A2794,lookup!$A:$A,0)))</f>
        <v>99_NCE</v>
      </c>
      <c r="AM2794" s="0" t="str">
        <f aca="false">IF(AND($CF2794&lt;&gt;"",IFERROR(INDEX(subsample_country_map!$D:$D,MATCH($CF2794,subsample_country_map!$A:$A,0)),"")&lt;&gt;""),INDEX(subsample_country_map!$D:$D,MATCH($CF2794,subsample_country_map!$A:$A,0)),INDEX(lookup!$AC:$AC,MATCH($A2794,lookup!$A:$A,0)))</f>
        <v>99_NCE</v>
      </c>
      <c r="AN2794" s="0" t="str">
        <f aca="false">IF(AND($CF2794&lt;&gt;"",IFERROR(INDEX(subsample_country_map!$E:$E,MATCH($CF2794,subsample_country_map!$A:$A,0)),"")&lt;&gt;""),INDEX(subsample_country_map!$E:$E,MATCH($CF2794,subsample_country_map!$A:$A,0)),INDEX(lookup!$AD:$AD,MATCH($A2794,lookup!$A:$A,0)))</f>
        <v>99_NCE</v>
      </c>
      <c r="AO2794" s="0" t="str">
        <f aca="false">INDEX(lookup!$Y:$Y,MATCH($A2794,lookup!$A:$A,0))</f>
        <v>0_published</v>
      </c>
      <c r="AP2794" s="0" t="str">
        <f aca="false">INDEX(lookup!$Z:$Z,MATCH($A2794,lookup!$A:$A,0))</f>
        <v>1_VHB high</v>
      </c>
      <c r="AQ2794" s="0" t="str">
        <f aca="false">INDEX(lookup!$W:$W,MATCH($A2794,lookup!$A:$A,0))</f>
        <v>1_fin/acc/econ</v>
      </c>
      <c r="AR2794" s="0" t="s">
        <v>8669</v>
      </c>
      <c r="AS2794" s="0" t="s">
        <v>2105</v>
      </c>
      <c r="BO2794" s="0" t="s">
        <v>769</v>
      </c>
      <c r="BP2794" s="0" t="s">
        <v>4015</v>
      </c>
      <c r="BQ2794" s="0" t="s">
        <v>2105</v>
      </c>
      <c r="BT2794" s="0" t="n">
        <v>0</v>
      </c>
      <c r="BV2794" s="0" t="n">
        <v>617</v>
      </c>
      <c r="BW2794" s="0" t="n">
        <v>2005</v>
      </c>
      <c r="BX2794" s="0" t="n">
        <v>2012</v>
      </c>
      <c r="BZ2794" s="0" t="n">
        <v>2008.5</v>
      </c>
      <c r="CA2794" s="0" t="n">
        <v>0</v>
      </c>
      <c r="CB2794" s="0" t="n">
        <v>0</v>
      </c>
      <c r="CC2794" s="0" t="n">
        <v>0</v>
      </c>
      <c r="CD2794" s="0" t="n">
        <v>-0.183248307554041</v>
      </c>
      <c r="CE2794" s="0" t="n">
        <v>1</v>
      </c>
    </row>
    <row r="2795" customFormat="false" ht="15" hidden="false" customHeight="false" outlineLevel="0" collapsed="false">
      <c r="A2795" s="0" t="s">
        <v>4404</v>
      </c>
      <c r="B2795" s="0" t="n">
        <v>690</v>
      </c>
      <c r="C2795" s="0" t="n">
        <v>-0.178955616899767</v>
      </c>
      <c r="D2795" s="0" t="n">
        <v>78</v>
      </c>
      <c r="E2795" s="0" t="n">
        <f aca="false">IF(ISNUMBER($BA2795),$BA2795,IF(AND(ISNUMBER($D2795),ISNUMBER($BW2795),ISNUMBER($BX2795)),$D2795*($BX2795-$BW2795+1),""))</f>
        <v>390</v>
      </c>
      <c r="F2795" s="0" t="s">
        <v>8664</v>
      </c>
      <c r="G2795" s="0" t="s">
        <v>8663</v>
      </c>
      <c r="H2795" s="0" t="s">
        <v>118</v>
      </c>
      <c r="I2795" s="0" t="s">
        <v>842</v>
      </c>
      <c r="J2795" s="0" t="n">
        <f aca="false">IF($BW2795&lt;&gt;"",$BW2795,"")</f>
        <v>2009</v>
      </c>
      <c r="K2795" s="0" t="n">
        <f aca="false">IF($BX2795&lt;&gt;"",$BX2795,"")</f>
        <v>2013</v>
      </c>
      <c r="L2795" s="0" t="n">
        <f aca="false">IF(AND(ISNUMBER($BW2795),ISNUMBER($BX2795)),($BW2795+$BX2795)/2,"")</f>
        <v>2011</v>
      </c>
      <c r="M2795" s="0" t="n">
        <f aca="false">IF($L2795&lt;&gt;"",$L2795,"")</f>
        <v>2011</v>
      </c>
      <c r="N2795" s="0" t="n">
        <f aca="false">IF(AND(ISNUMBER($BW2795),ISNUMBER($BX2795)),MIN(1,MAX(0,($BX2795-2016+1)/($BX2795-$BW2795+1))),"")</f>
        <v>0</v>
      </c>
      <c r="O2795" s="0" t="n">
        <f aca="false">IF(AND(ISNUMBER($BW2795),ISNUMBER($BX2795)),MIN(1,MAX(0,($BX2795-2017+1)/($BX2795-$BW2795+1))),"")</f>
        <v>0</v>
      </c>
      <c r="P2795" s="0" t="n">
        <f aca="false">IF(AND(ISNUMBER($BW2795),ISNUMBER($BX2795)),MIN(1,MAX(0,($BX2795-2018+1)/($BX2795-$BW2795+1))),"")</f>
        <v>0</v>
      </c>
      <c r="Q2795" s="0" t="n">
        <f aca="false">IF(AND(ISNUMBER($BW2795),ISNUMBER($BX2795)),MIN(1,MAX(0,($BX2795-2019+1)/($BX2795-$BW2795+1))),"")</f>
        <v>0</v>
      </c>
      <c r="R2795" s="0" t="n">
        <f aca="false">IF(AND(ISNUMBER($BW2795),ISNUMBER($BX2795)),MIN(1,MAX(0,($BX2795-2016+1)/($BX2795-$BW2795+1))),"")</f>
        <v>0</v>
      </c>
      <c r="S2795" s="0" t="n">
        <f aca="false">IF($L2795&lt;&gt;"",IF($L2795&gt;=2015.5,1,0),"")</f>
        <v>0</v>
      </c>
      <c r="T2795" s="0" t="n">
        <f aca="false">IF($L2795&lt;&gt;"",IF($L2795&gt;=2016,1,0),"")</f>
        <v>0</v>
      </c>
      <c r="U2795" s="0" t="n">
        <f aca="false">IF(ISNUMBER($BX2795),IF($BX2795&gt;=2016,1,0),"")</f>
        <v>0</v>
      </c>
      <c r="V2795" s="0" t="n">
        <f aca="false">IF(ISNUMBER($BW2795),IF($BW2795&gt;=2016,1,0),"")</f>
        <v>0</v>
      </c>
      <c r="W2795" s="0" t="str">
        <f aca="false">IF(AND(ISNUMBER($BW2795),ISNUMBER($BX2795)),IF($BW2795&gt;=2016,"post-only",IF($BX2795&lt;2016,"pre-only","mixed")),"")</f>
        <v>pre-only</v>
      </c>
      <c r="X2795" s="0" t="n">
        <f aca="false">IF(AND(ISNUMBER($BW2795),ISNUMBER($BX2795)),MIN(1,MAX(0,($BX2795-2017+1)/($BX2795-$BW2795+1))),"")</f>
        <v>0</v>
      </c>
      <c r="Y2795" s="0" t="n">
        <f aca="false">IF(AND(ISNUMBER($BW2795),ISNUMBER($BX2795)),MIN(1,MAX(0,($BX2795-2018+1)/($BX2795-$BW2795+1))),"")</f>
        <v>0</v>
      </c>
      <c r="Z2795" s="0" t="n">
        <f aca="false">IF(AND(ISNUMBER($BW2795),ISNUMBER($BX2795)),MIN(1,MAX(0,($BX2795-2019+1)/($BX2795-$BW2795+1))),"")</f>
        <v>0</v>
      </c>
      <c r="AA2795" s="0" t="n">
        <f aca="false">IF(ISNUMBER($BX2795),IF($BX2795&gt;=2017,1,0),"")</f>
        <v>0</v>
      </c>
      <c r="AB2795" s="0" t="n">
        <f aca="false">IF(ISNUMBER($BX2795),IF($BX2795&gt;=2018,1,0),"")</f>
        <v>0</v>
      </c>
      <c r="AC2795" s="0" t="n">
        <f aca="false">IF(ISNUMBER($BX2795),IF($BX2795&gt;=2019,1,0),"")</f>
        <v>0</v>
      </c>
      <c r="AD2795" s="0" t="n">
        <f aca="false">IF($L2795&lt;&gt;"",IF($L2795&gt;2013,1,0),"")</f>
        <v>0</v>
      </c>
      <c r="AE2795" s="0" t="n">
        <f aca="false">IF($L2795&lt;&gt;"",1+IF($L2795&gt;2011,1,0)+IF($L2795&gt;2014,1,0),"")</f>
        <v>1</v>
      </c>
      <c r="AF2795" s="0" t="s">
        <v>87</v>
      </c>
      <c r="AG2795" s="0" t="s">
        <v>436</v>
      </c>
      <c r="AH2795" s="0" t="s">
        <v>2080</v>
      </c>
      <c r="AI2795" s="0" t="s">
        <v>334</v>
      </c>
      <c r="AJ2795" s="0" t="s">
        <v>334</v>
      </c>
      <c r="AK2795" s="0" t="str">
        <f aca="false">IF(AND($CF2795&lt;&gt;"",IFERROR(INDEX(subsample_country_map!$B:$B,MATCH($CF2795,subsample_country_map!$A:$A,0)),"")&lt;&gt;""),INDEX(subsample_country_map!$B:$B,MATCH($CF2795,subsample_country_map!$A:$A,0)),INDEX(lookup!$AA:$AA,MATCH($A2795,lookup!$A:$A,0)))</f>
        <v>3_AsiaPac</v>
      </c>
      <c r="AL2795" s="0" t="str">
        <f aca="false">IF(AND($CF2795&lt;&gt;"",IFERROR(INDEX(subsample_country_map!$C:$C,MATCH($CF2795,subsample_country_map!$A:$A,0)),"")&lt;&gt;""),INDEX(subsample_country_map!$C:$C,MATCH($CF2795,subsample_country_map!$A:$A,0)),INDEX(lookup!$AB:$AB,MATCH($A2795,lookup!$A:$A,0)))</f>
        <v>1_developed</v>
      </c>
      <c r="AM2795" s="0" t="str">
        <f aca="false">IF(AND($CF2795&lt;&gt;"",IFERROR(INDEX(subsample_country_map!$D:$D,MATCH($CF2795,subsample_country_map!$A:$A,0)),"")&lt;&gt;""),INDEX(subsample_country_map!$D:$D,MATCH($CF2795,subsample_country_map!$A:$A,0)),INDEX(lookup!$AC:$AC,MATCH($A2795,lookup!$A:$A,0)))</f>
        <v>1_western</v>
      </c>
      <c r="AN2795" s="0" t="str">
        <f aca="false">IF(AND($CF2795&lt;&gt;"",IFERROR(INDEX(subsample_country_map!$E:$E,MATCH($CF2795,subsample_country_map!$A:$A,0)),"")&lt;&gt;""),INDEX(subsample_country_map!$E:$E,MATCH($CF2795,subsample_country_map!$A:$A,0)),INDEX(lookup!$AD:$AD,MATCH($A2795,lookup!$A:$A,0)))</f>
        <v>1_common law</v>
      </c>
      <c r="AO2795" s="0" t="str">
        <f aca="false">INDEX(lookup!$Y:$Y,MATCH($A2795,lookup!$A:$A,0))</f>
        <v>0_published</v>
      </c>
      <c r="AP2795" s="0" t="str">
        <f aca="false">INDEX(lookup!$Z:$Z,MATCH($A2795,lookup!$A:$A,0))</f>
        <v>1_VHB high</v>
      </c>
      <c r="AQ2795" s="0" t="str">
        <f aca="false">INDEX(lookup!$W:$W,MATCH($A2795,lookup!$A:$A,0))</f>
        <v>3_mgmt</v>
      </c>
      <c r="AR2795" s="0" t="s">
        <v>221</v>
      </c>
      <c r="AS2795" s="0" t="s">
        <v>8666</v>
      </c>
      <c r="BO2795" s="0" t="s">
        <v>769</v>
      </c>
      <c r="BP2795" s="0" t="s">
        <v>4404</v>
      </c>
      <c r="BQ2795" s="0" t="s">
        <v>2105</v>
      </c>
      <c r="BT2795" s="0" t="n">
        <v>0</v>
      </c>
      <c r="BV2795" s="0" t="n">
        <v>690</v>
      </c>
      <c r="BW2795" s="0" t="n">
        <v>2009</v>
      </c>
      <c r="BX2795" s="0" t="n">
        <v>2013</v>
      </c>
      <c r="BZ2795" s="0" t="n">
        <v>2011</v>
      </c>
      <c r="CA2795" s="0" t="n">
        <v>0</v>
      </c>
      <c r="CB2795" s="0" t="n">
        <v>0</v>
      </c>
      <c r="CC2795" s="0" t="n">
        <v>0</v>
      </c>
      <c r="CD2795" s="0" t="n">
        <v>-0.180903543666524</v>
      </c>
      <c r="CE2795" s="0" t="n">
        <v>1</v>
      </c>
    </row>
    <row r="2796" customFormat="false" ht="15" hidden="false" customHeight="false" outlineLevel="0" collapsed="false">
      <c r="A2796" s="0" t="s">
        <v>4472</v>
      </c>
      <c r="B2796" s="0" t="n">
        <v>715</v>
      </c>
      <c r="C2796" s="0" t="n">
        <v>-0.131254007621058</v>
      </c>
      <c r="D2796" s="0" t="n">
        <v>57</v>
      </c>
      <c r="E2796" s="0" t="n">
        <f aca="false">IF(ISNUMBER($BA2796),$BA2796,IF(AND(ISNUMBER($D2796),ISNUMBER($BW2796),ISNUMBER($BX2796)),$D2796*($BX2796-$BW2796+1),""))</f>
        <v>513</v>
      </c>
      <c r="F2796" s="0" t="s">
        <v>8664</v>
      </c>
      <c r="G2796" s="0" t="s">
        <v>8663</v>
      </c>
      <c r="H2796" s="0" t="s">
        <v>118</v>
      </c>
      <c r="I2796" s="0" t="s">
        <v>344</v>
      </c>
      <c r="J2796" s="0" t="n">
        <f aca="false">IF($BW2796&lt;&gt;"",$BW2796,"")</f>
        <v>2011</v>
      </c>
      <c r="K2796" s="0" t="n">
        <f aca="false">IF($BX2796&lt;&gt;"",$BX2796,"")</f>
        <v>2019</v>
      </c>
      <c r="L2796" s="0" t="n">
        <f aca="false">IF(AND(ISNUMBER($BW2796),ISNUMBER($BX2796)),($BW2796+$BX2796)/2,"")</f>
        <v>2015</v>
      </c>
      <c r="M2796" s="0" t="n">
        <f aca="false">IF($L2796&lt;&gt;"",$L2796,"")</f>
        <v>2015</v>
      </c>
      <c r="N2796" s="0" t="n">
        <f aca="false">IF(AND(ISNUMBER($BW2796),ISNUMBER($BX2796)),MIN(1,MAX(0,($BX2796-2016+1)/($BX2796-$BW2796+1))),"")</f>
        <v>0.444444444444444</v>
      </c>
      <c r="O2796" s="0" t="n">
        <f aca="false">IF(AND(ISNUMBER($BW2796),ISNUMBER($BX2796)),MIN(1,MAX(0,($BX2796-2017+1)/($BX2796-$BW2796+1))),"")</f>
        <v>0.333333333333333</v>
      </c>
      <c r="P2796" s="0" t="n">
        <f aca="false">IF(AND(ISNUMBER($BW2796),ISNUMBER($BX2796)),MIN(1,MAX(0,($BX2796-2018+1)/($BX2796-$BW2796+1))),"")</f>
        <v>0.222222222222222</v>
      </c>
      <c r="Q2796" s="0" t="n">
        <f aca="false">IF(AND(ISNUMBER($BW2796),ISNUMBER($BX2796)),MIN(1,MAX(0,($BX2796-2019+1)/($BX2796-$BW2796+1))),"")</f>
        <v>0.111111111111111</v>
      </c>
      <c r="R2796" s="0" t="n">
        <f aca="false">IF(AND(ISNUMBER($BW2796),ISNUMBER($BX2796)),MIN(1,MAX(0,($BX2796-2016+1)/($BX2796-$BW2796+1))),"")</f>
        <v>0.444444444444444</v>
      </c>
      <c r="S2796" s="0" t="n">
        <f aca="false">IF($L2796&lt;&gt;"",IF($L2796&gt;=2015.5,1,0),"")</f>
        <v>0</v>
      </c>
      <c r="T2796" s="0" t="n">
        <f aca="false">IF($L2796&lt;&gt;"",IF($L2796&gt;=2016,1,0),"")</f>
        <v>0</v>
      </c>
      <c r="U2796" s="0" t="n">
        <f aca="false">IF(ISNUMBER($BX2796),IF($BX2796&gt;=2016,1,0),"")</f>
        <v>1</v>
      </c>
      <c r="V2796" s="0" t="n">
        <f aca="false">IF(ISNUMBER($BW2796),IF($BW2796&gt;=2016,1,0),"")</f>
        <v>0</v>
      </c>
      <c r="W2796" s="0" t="str">
        <f aca="false">IF(AND(ISNUMBER($BW2796),ISNUMBER($BX2796)),IF($BW2796&gt;=2016,"post-only",IF($BX2796&lt;2016,"pre-only","mixed")),"")</f>
        <v>mixed</v>
      </c>
      <c r="X2796" s="0" t="n">
        <f aca="false">IF(AND(ISNUMBER($BW2796),ISNUMBER($BX2796)),MIN(1,MAX(0,($BX2796-2017+1)/($BX2796-$BW2796+1))),"")</f>
        <v>0.333333333333333</v>
      </c>
      <c r="Y2796" s="0" t="n">
        <f aca="false">IF(AND(ISNUMBER($BW2796),ISNUMBER($BX2796)),MIN(1,MAX(0,($BX2796-2018+1)/($BX2796-$BW2796+1))),"")</f>
        <v>0.222222222222222</v>
      </c>
      <c r="Z2796" s="0" t="n">
        <f aca="false">IF(AND(ISNUMBER($BW2796),ISNUMBER($BX2796)),MIN(1,MAX(0,($BX2796-2019+1)/($BX2796-$BW2796+1))),"")</f>
        <v>0.111111111111111</v>
      </c>
      <c r="AA2796" s="0" t="n">
        <f aca="false">IF(ISNUMBER($BX2796),IF($BX2796&gt;=2017,1,0),"")</f>
        <v>1</v>
      </c>
      <c r="AB2796" s="0" t="n">
        <f aca="false">IF(ISNUMBER($BX2796),IF($BX2796&gt;=2018,1,0),"")</f>
        <v>1</v>
      </c>
      <c r="AC2796" s="0" t="n">
        <f aca="false">IF(ISNUMBER($BX2796),IF($BX2796&gt;=2019,1,0),"")</f>
        <v>1</v>
      </c>
      <c r="AD2796" s="0" t="n">
        <f aca="false">IF($L2796&lt;&gt;"",IF($L2796&gt;2013,1,0),"")</f>
        <v>1</v>
      </c>
      <c r="AE2796" s="0" t="n">
        <f aca="false">IF($L2796&lt;&gt;"",1+IF($L2796&gt;2011,1,0)+IF($L2796&gt;2014,1,0),"")</f>
        <v>3</v>
      </c>
      <c r="AF2796" s="0" t="s">
        <v>310</v>
      </c>
      <c r="AG2796" s="0" t="s">
        <v>88</v>
      </c>
      <c r="AH2796" s="0" t="s">
        <v>89</v>
      </c>
      <c r="AI2796" s="0" t="s">
        <v>497</v>
      </c>
      <c r="AJ2796" s="0" t="s">
        <v>334</v>
      </c>
      <c r="AK2796" s="0" t="str">
        <f aca="false">IF(AND($CF2796&lt;&gt;"",IFERROR(INDEX(subsample_country_map!$B:$B,MATCH($CF2796,subsample_country_map!$A:$A,0)),"")&lt;&gt;""),INDEX(subsample_country_map!$B:$B,MATCH($CF2796,subsample_country_map!$A:$A,0)),INDEX(lookup!$AA:$AA,MATCH($A2796,lookup!$A:$A,0)))</f>
        <v>3_AsiaPac</v>
      </c>
      <c r="AL2796" s="0" t="str">
        <f aca="false">IF(AND($CF2796&lt;&gt;"",IFERROR(INDEX(subsample_country_map!$C:$C,MATCH($CF2796,subsample_country_map!$A:$A,0)),"")&lt;&gt;""),INDEX(subsample_country_map!$C:$C,MATCH($CF2796,subsample_country_map!$A:$A,0)),INDEX(lookup!$AB:$AB,MATCH($A2796,lookup!$A:$A,0)))</f>
        <v>1_developed</v>
      </c>
      <c r="AM2796" s="0" t="str">
        <f aca="false">IF(AND($CF2796&lt;&gt;"",IFERROR(INDEX(subsample_country_map!$D:$D,MATCH($CF2796,subsample_country_map!$A:$A,0)),"")&lt;&gt;""),INDEX(subsample_country_map!$D:$D,MATCH($CF2796,subsample_country_map!$A:$A,0)),INDEX(lookup!$AC:$AC,MATCH($A2796,lookup!$A:$A,0)))</f>
        <v>2_non_western</v>
      </c>
      <c r="AN2796" s="0" t="str">
        <f aca="false">IF(AND($CF2796&lt;&gt;"",IFERROR(INDEX(subsample_country_map!$E:$E,MATCH($CF2796,subsample_country_map!$A:$A,0)),"")&lt;&gt;""),INDEX(subsample_country_map!$E:$E,MATCH($CF2796,subsample_country_map!$A:$A,0)),INDEX(lookup!$AD:$AD,MATCH($A2796,lookup!$A:$A,0)))</f>
        <v>2_civil law</v>
      </c>
      <c r="AO2796" s="0" t="str">
        <f aca="false">INDEX(lookup!$Y:$Y,MATCH($A2796,lookup!$A:$A,0))</f>
        <v>0_published</v>
      </c>
      <c r="AP2796" s="0" t="str">
        <f aca="false">INDEX(lookup!$Z:$Z,MATCH($A2796,lookup!$A:$A,0))</f>
        <v>0_VHB low</v>
      </c>
      <c r="AQ2796" s="0" t="str">
        <f aca="false">INDEX(lookup!$W:$W,MATCH($A2796,lookup!$A:$A,0))</f>
        <v>3_mgmt</v>
      </c>
      <c r="AR2796" s="0" t="s">
        <v>247</v>
      </c>
      <c r="AS2796" s="0" t="s">
        <v>2105</v>
      </c>
      <c r="BO2796" s="0" t="s">
        <v>769</v>
      </c>
      <c r="BP2796" s="0" t="s">
        <v>4472</v>
      </c>
      <c r="BQ2796" s="0" t="s">
        <v>2105</v>
      </c>
      <c r="BT2796" s="0" t="n">
        <v>0</v>
      </c>
      <c r="BV2796" s="0" t="n">
        <v>715</v>
      </c>
      <c r="BW2796" s="0" t="n">
        <v>2011</v>
      </c>
      <c r="BX2796" s="0" t="n">
        <v>2019</v>
      </c>
      <c r="BZ2796" s="0" t="n">
        <v>2015</v>
      </c>
      <c r="CA2796" s="0" t="n">
        <v>0.444444444444444</v>
      </c>
      <c r="CB2796" s="0" t="n">
        <v>0</v>
      </c>
      <c r="CC2796" s="0" t="n">
        <v>1</v>
      </c>
      <c r="CD2796" s="0" t="n">
        <v>-0.132015626938468</v>
      </c>
      <c r="CE2796" s="0" t="n">
        <v>1</v>
      </c>
    </row>
    <row r="2797" customFormat="false" ht="15" hidden="false" customHeight="false" outlineLevel="0" collapsed="false">
      <c r="A2797" s="0" t="s">
        <v>4472</v>
      </c>
      <c r="B2797" s="0" t="n">
        <v>719</v>
      </c>
      <c r="C2797" s="0" t="n">
        <v>-0.0790147139721369</v>
      </c>
      <c r="D2797" s="0" t="n">
        <v>57</v>
      </c>
      <c r="E2797" s="0" t="n">
        <f aca="false">IF(ISNUMBER($BA2797),$BA2797,IF(AND(ISNUMBER($D2797),ISNUMBER($BW2797),ISNUMBER($BX2797)),$D2797*($BX2797-$BW2797+1),""))</f>
        <v>513</v>
      </c>
      <c r="F2797" s="0" t="s">
        <v>8664</v>
      </c>
      <c r="G2797" s="0" t="s">
        <v>8663</v>
      </c>
      <c r="H2797" s="0" t="s">
        <v>118</v>
      </c>
      <c r="I2797" s="0" t="s">
        <v>344</v>
      </c>
      <c r="J2797" s="0" t="n">
        <f aca="false">IF($BW2797&lt;&gt;"",$BW2797,"")</f>
        <v>2011</v>
      </c>
      <c r="K2797" s="0" t="n">
        <f aca="false">IF($BX2797&lt;&gt;"",$BX2797,"")</f>
        <v>2019</v>
      </c>
      <c r="L2797" s="0" t="n">
        <f aca="false">IF(AND(ISNUMBER($BW2797),ISNUMBER($BX2797)),($BW2797+$BX2797)/2,"")</f>
        <v>2015</v>
      </c>
      <c r="M2797" s="0" t="n">
        <f aca="false">IF($L2797&lt;&gt;"",$L2797,"")</f>
        <v>2015</v>
      </c>
      <c r="N2797" s="0" t="n">
        <f aca="false">IF(AND(ISNUMBER($BW2797),ISNUMBER($BX2797)),MIN(1,MAX(0,($BX2797-2016+1)/($BX2797-$BW2797+1))),"")</f>
        <v>0.444444444444444</v>
      </c>
      <c r="O2797" s="0" t="n">
        <f aca="false">IF(AND(ISNUMBER($BW2797),ISNUMBER($BX2797)),MIN(1,MAX(0,($BX2797-2017+1)/($BX2797-$BW2797+1))),"")</f>
        <v>0.333333333333333</v>
      </c>
      <c r="P2797" s="0" t="n">
        <f aca="false">IF(AND(ISNUMBER($BW2797),ISNUMBER($BX2797)),MIN(1,MAX(0,($BX2797-2018+1)/($BX2797-$BW2797+1))),"")</f>
        <v>0.222222222222222</v>
      </c>
      <c r="Q2797" s="0" t="n">
        <f aca="false">IF(AND(ISNUMBER($BW2797),ISNUMBER($BX2797)),MIN(1,MAX(0,($BX2797-2019+1)/($BX2797-$BW2797+1))),"")</f>
        <v>0.111111111111111</v>
      </c>
      <c r="R2797" s="0" t="n">
        <f aca="false">IF(AND(ISNUMBER($BW2797),ISNUMBER($BX2797)),MIN(1,MAX(0,($BX2797-2016+1)/($BX2797-$BW2797+1))),"")</f>
        <v>0.444444444444444</v>
      </c>
      <c r="S2797" s="0" t="n">
        <f aca="false">IF($L2797&lt;&gt;"",IF($L2797&gt;=2015.5,1,0),"")</f>
        <v>0</v>
      </c>
      <c r="T2797" s="0" t="n">
        <f aca="false">IF($L2797&lt;&gt;"",IF($L2797&gt;=2016,1,0),"")</f>
        <v>0</v>
      </c>
      <c r="U2797" s="0" t="n">
        <f aca="false">IF(ISNUMBER($BX2797),IF($BX2797&gt;=2016,1,0),"")</f>
        <v>1</v>
      </c>
      <c r="V2797" s="0" t="n">
        <f aca="false">IF(ISNUMBER($BW2797),IF($BW2797&gt;=2016,1,0),"")</f>
        <v>0</v>
      </c>
      <c r="W2797" s="0" t="str">
        <f aca="false">IF(AND(ISNUMBER($BW2797),ISNUMBER($BX2797)),IF($BW2797&gt;=2016,"post-only",IF($BX2797&lt;2016,"pre-only","mixed")),"")</f>
        <v>mixed</v>
      </c>
      <c r="X2797" s="0" t="n">
        <f aca="false">IF(AND(ISNUMBER($BW2797),ISNUMBER($BX2797)),MIN(1,MAX(0,($BX2797-2017+1)/($BX2797-$BW2797+1))),"")</f>
        <v>0.333333333333333</v>
      </c>
      <c r="Y2797" s="0" t="n">
        <f aca="false">IF(AND(ISNUMBER($BW2797),ISNUMBER($BX2797)),MIN(1,MAX(0,($BX2797-2018+1)/($BX2797-$BW2797+1))),"")</f>
        <v>0.222222222222222</v>
      </c>
      <c r="Z2797" s="0" t="n">
        <f aca="false">IF(AND(ISNUMBER($BW2797),ISNUMBER($BX2797)),MIN(1,MAX(0,($BX2797-2019+1)/($BX2797-$BW2797+1))),"")</f>
        <v>0.111111111111111</v>
      </c>
      <c r="AA2797" s="0" t="n">
        <f aca="false">IF(ISNUMBER($BX2797),IF($BX2797&gt;=2017,1,0),"")</f>
        <v>1</v>
      </c>
      <c r="AB2797" s="0" t="n">
        <f aca="false">IF(ISNUMBER($BX2797),IF($BX2797&gt;=2018,1,0),"")</f>
        <v>1</v>
      </c>
      <c r="AC2797" s="0" t="n">
        <f aca="false">IF(ISNUMBER($BX2797),IF($BX2797&gt;=2019,1,0),"")</f>
        <v>1</v>
      </c>
      <c r="AD2797" s="0" t="n">
        <f aca="false">IF($L2797&lt;&gt;"",IF($L2797&gt;2013,1,0),"")</f>
        <v>1</v>
      </c>
      <c r="AE2797" s="0" t="n">
        <f aca="false">IF($L2797&lt;&gt;"",1+IF($L2797&gt;2011,1,0)+IF($L2797&gt;2014,1,0),"")</f>
        <v>3</v>
      </c>
      <c r="AF2797" s="0" t="s">
        <v>310</v>
      </c>
      <c r="AG2797" s="0" t="s">
        <v>88</v>
      </c>
      <c r="AH2797" s="0" t="s">
        <v>89</v>
      </c>
      <c r="AI2797" s="0" t="s">
        <v>497</v>
      </c>
      <c r="AJ2797" s="0" t="s">
        <v>334</v>
      </c>
      <c r="AK2797" s="0" t="str">
        <f aca="false">IF(AND($CF2797&lt;&gt;"",IFERROR(INDEX(subsample_country_map!$B:$B,MATCH($CF2797,subsample_country_map!$A:$A,0)),"")&lt;&gt;""),INDEX(subsample_country_map!$B:$B,MATCH($CF2797,subsample_country_map!$A:$A,0)),INDEX(lookup!$AA:$AA,MATCH($A2797,lookup!$A:$A,0)))</f>
        <v>3_AsiaPac</v>
      </c>
      <c r="AL2797" s="0" t="str">
        <f aca="false">IF(AND($CF2797&lt;&gt;"",IFERROR(INDEX(subsample_country_map!$C:$C,MATCH($CF2797,subsample_country_map!$A:$A,0)),"")&lt;&gt;""),INDEX(subsample_country_map!$C:$C,MATCH($CF2797,subsample_country_map!$A:$A,0)),INDEX(lookup!$AB:$AB,MATCH($A2797,lookup!$A:$A,0)))</f>
        <v>1_developed</v>
      </c>
      <c r="AM2797" s="0" t="str">
        <f aca="false">IF(AND($CF2797&lt;&gt;"",IFERROR(INDEX(subsample_country_map!$D:$D,MATCH($CF2797,subsample_country_map!$A:$A,0)),"")&lt;&gt;""),INDEX(subsample_country_map!$D:$D,MATCH($CF2797,subsample_country_map!$A:$A,0)),INDEX(lookup!$AC:$AC,MATCH($A2797,lookup!$A:$A,0)))</f>
        <v>2_non_western</v>
      </c>
      <c r="AN2797" s="0" t="str">
        <f aca="false">IF(AND($CF2797&lt;&gt;"",IFERROR(INDEX(subsample_country_map!$E:$E,MATCH($CF2797,subsample_country_map!$A:$A,0)),"")&lt;&gt;""),INDEX(subsample_country_map!$E:$E,MATCH($CF2797,subsample_country_map!$A:$A,0)),INDEX(lookup!$AD:$AD,MATCH($A2797,lookup!$A:$A,0)))</f>
        <v>2_civil law</v>
      </c>
      <c r="AO2797" s="0" t="str">
        <f aca="false">INDEX(lookup!$Y:$Y,MATCH($A2797,lookup!$A:$A,0))</f>
        <v>0_published</v>
      </c>
      <c r="AP2797" s="0" t="str">
        <f aca="false">INDEX(lookup!$Z:$Z,MATCH($A2797,lookup!$A:$A,0))</f>
        <v>0_VHB low</v>
      </c>
      <c r="AQ2797" s="0" t="str">
        <f aca="false">INDEX(lookup!$W:$W,MATCH($A2797,lookup!$A:$A,0))</f>
        <v>3_mgmt</v>
      </c>
      <c r="AR2797" s="0" t="s">
        <v>247</v>
      </c>
      <c r="AS2797" s="0" t="s">
        <v>2105</v>
      </c>
      <c r="BO2797" s="0" t="s">
        <v>769</v>
      </c>
      <c r="BP2797" s="0" t="s">
        <v>4472</v>
      </c>
      <c r="BQ2797" s="0" t="s">
        <v>2105</v>
      </c>
      <c r="BT2797" s="0" t="n">
        <v>0</v>
      </c>
      <c r="BV2797" s="0" t="n">
        <v>719</v>
      </c>
      <c r="BW2797" s="0" t="n">
        <v>2011</v>
      </c>
      <c r="BX2797" s="0" t="n">
        <v>2019</v>
      </c>
      <c r="BZ2797" s="0" t="n">
        <v>2015</v>
      </c>
      <c r="CA2797" s="0" t="n">
        <v>0.444444444444444</v>
      </c>
      <c r="CB2797" s="0" t="n">
        <v>0</v>
      </c>
      <c r="CC2797" s="0" t="n">
        <v>1</v>
      </c>
      <c r="CD2797" s="0" t="n">
        <v>-0.0791797708974807</v>
      </c>
      <c r="CE2797" s="0" t="n">
        <v>1</v>
      </c>
    </row>
    <row r="2798" customFormat="false" ht="15" hidden="false" customHeight="false" outlineLevel="0" collapsed="false">
      <c r="A2798" s="0" t="s">
        <v>4472</v>
      </c>
      <c r="B2798" s="0" t="n">
        <v>720</v>
      </c>
      <c r="C2798" s="0" t="n">
        <v>-0.0803305074093792</v>
      </c>
      <c r="D2798" s="0" t="n">
        <v>57</v>
      </c>
      <c r="E2798" s="0" t="n">
        <f aca="false">IF(ISNUMBER($BA2798),$BA2798,IF(AND(ISNUMBER($D2798),ISNUMBER($BW2798),ISNUMBER($BX2798)),$D2798*($BX2798-$BW2798+1),""))</f>
        <v>513</v>
      </c>
      <c r="F2798" s="0" t="s">
        <v>8664</v>
      </c>
      <c r="G2798" s="0" t="s">
        <v>8663</v>
      </c>
      <c r="H2798" s="0" t="s">
        <v>118</v>
      </c>
      <c r="I2798" s="0" t="s">
        <v>344</v>
      </c>
      <c r="J2798" s="0" t="n">
        <f aca="false">IF($BW2798&lt;&gt;"",$BW2798,"")</f>
        <v>2011</v>
      </c>
      <c r="K2798" s="0" t="n">
        <f aca="false">IF($BX2798&lt;&gt;"",$BX2798,"")</f>
        <v>2019</v>
      </c>
      <c r="L2798" s="0" t="n">
        <f aca="false">IF(AND(ISNUMBER($BW2798),ISNUMBER($BX2798)),($BW2798+$BX2798)/2,"")</f>
        <v>2015</v>
      </c>
      <c r="M2798" s="0" t="n">
        <f aca="false">IF($L2798&lt;&gt;"",$L2798,"")</f>
        <v>2015</v>
      </c>
      <c r="N2798" s="0" t="n">
        <f aca="false">IF(AND(ISNUMBER($BW2798),ISNUMBER($BX2798)),MIN(1,MAX(0,($BX2798-2016+1)/($BX2798-$BW2798+1))),"")</f>
        <v>0.444444444444444</v>
      </c>
      <c r="O2798" s="0" t="n">
        <f aca="false">IF(AND(ISNUMBER($BW2798),ISNUMBER($BX2798)),MIN(1,MAX(0,($BX2798-2017+1)/($BX2798-$BW2798+1))),"")</f>
        <v>0.333333333333333</v>
      </c>
      <c r="P2798" s="0" t="n">
        <f aca="false">IF(AND(ISNUMBER($BW2798),ISNUMBER($BX2798)),MIN(1,MAX(0,($BX2798-2018+1)/($BX2798-$BW2798+1))),"")</f>
        <v>0.222222222222222</v>
      </c>
      <c r="Q2798" s="0" t="n">
        <f aca="false">IF(AND(ISNUMBER($BW2798),ISNUMBER($BX2798)),MIN(1,MAX(0,($BX2798-2019+1)/($BX2798-$BW2798+1))),"")</f>
        <v>0.111111111111111</v>
      </c>
      <c r="R2798" s="0" t="n">
        <f aca="false">IF(AND(ISNUMBER($BW2798),ISNUMBER($BX2798)),MIN(1,MAX(0,($BX2798-2016+1)/($BX2798-$BW2798+1))),"")</f>
        <v>0.444444444444444</v>
      </c>
      <c r="S2798" s="0" t="n">
        <f aca="false">IF($L2798&lt;&gt;"",IF($L2798&gt;=2015.5,1,0),"")</f>
        <v>0</v>
      </c>
      <c r="T2798" s="0" t="n">
        <f aca="false">IF($L2798&lt;&gt;"",IF($L2798&gt;=2016,1,0),"")</f>
        <v>0</v>
      </c>
      <c r="U2798" s="0" t="n">
        <f aca="false">IF(ISNUMBER($BX2798),IF($BX2798&gt;=2016,1,0),"")</f>
        <v>1</v>
      </c>
      <c r="V2798" s="0" t="n">
        <f aca="false">IF(ISNUMBER($BW2798),IF($BW2798&gt;=2016,1,0),"")</f>
        <v>0</v>
      </c>
      <c r="W2798" s="0" t="str">
        <f aca="false">IF(AND(ISNUMBER($BW2798),ISNUMBER($BX2798)),IF($BW2798&gt;=2016,"post-only",IF($BX2798&lt;2016,"pre-only","mixed")),"")</f>
        <v>mixed</v>
      </c>
      <c r="X2798" s="0" t="n">
        <f aca="false">IF(AND(ISNUMBER($BW2798),ISNUMBER($BX2798)),MIN(1,MAX(0,($BX2798-2017+1)/($BX2798-$BW2798+1))),"")</f>
        <v>0.333333333333333</v>
      </c>
      <c r="Y2798" s="0" t="n">
        <f aca="false">IF(AND(ISNUMBER($BW2798),ISNUMBER($BX2798)),MIN(1,MAX(0,($BX2798-2018+1)/($BX2798-$BW2798+1))),"")</f>
        <v>0.222222222222222</v>
      </c>
      <c r="Z2798" s="0" t="n">
        <f aca="false">IF(AND(ISNUMBER($BW2798),ISNUMBER($BX2798)),MIN(1,MAX(0,($BX2798-2019+1)/($BX2798-$BW2798+1))),"")</f>
        <v>0.111111111111111</v>
      </c>
      <c r="AA2798" s="0" t="n">
        <f aca="false">IF(ISNUMBER($BX2798),IF($BX2798&gt;=2017,1,0),"")</f>
        <v>1</v>
      </c>
      <c r="AB2798" s="0" t="n">
        <f aca="false">IF(ISNUMBER($BX2798),IF($BX2798&gt;=2018,1,0),"")</f>
        <v>1</v>
      </c>
      <c r="AC2798" s="0" t="n">
        <f aca="false">IF(ISNUMBER($BX2798),IF($BX2798&gt;=2019,1,0),"")</f>
        <v>1</v>
      </c>
      <c r="AD2798" s="0" t="n">
        <f aca="false">IF($L2798&lt;&gt;"",IF($L2798&gt;2013,1,0),"")</f>
        <v>1</v>
      </c>
      <c r="AE2798" s="0" t="n">
        <f aca="false">IF($L2798&lt;&gt;"",1+IF($L2798&gt;2011,1,0)+IF($L2798&gt;2014,1,0),"")</f>
        <v>3</v>
      </c>
      <c r="AF2798" s="0" t="s">
        <v>310</v>
      </c>
      <c r="AG2798" s="0" t="s">
        <v>88</v>
      </c>
      <c r="AH2798" s="0" t="s">
        <v>89</v>
      </c>
      <c r="AI2798" s="0" t="s">
        <v>497</v>
      </c>
      <c r="AJ2798" s="0" t="s">
        <v>334</v>
      </c>
      <c r="AK2798" s="0" t="str">
        <f aca="false">IF(AND($CF2798&lt;&gt;"",IFERROR(INDEX(subsample_country_map!$B:$B,MATCH($CF2798,subsample_country_map!$A:$A,0)),"")&lt;&gt;""),INDEX(subsample_country_map!$B:$B,MATCH($CF2798,subsample_country_map!$A:$A,0)),INDEX(lookup!$AA:$AA,MATCH($A2798,lookup!$A:$A,0)))</f>
        <v>3_AsiaPac</v>
      </c>
      <c r="AL2798" s="0" t="str">
        <f aca="false">IF(AND($CF2798&lt;&gt;"",IFERROR(INDEX(subsample_country_map!$C:$C,MATCH($CF2798,subsample_country_map!$A:$A,0)),"")&lt;&gt;""),INDEX(subsample_country_map!$C:$C,MATCH($CF2798,subsample_country_map!$A:$A,0)),INDEX(lookup!$AB:$AB,MATCH($A2798,lookup!$A:$A,0)))</f>
        <v>1_developed</v>
      </c>
      <c r="AM2798" s="0" t="str">
        <f aca="false">IF(AND($CF2798&lt;&gt;"",IFERROR(INDEX(subsample_country_map!$D:$D,MATCH($CF2798,subsample_country_map!$A:$A,0)),"")&lt;&gt;""),INDEX(subsample_country_map!$D:$D,MATCH($CF2798,subsample_country_map!$A:$A,0)),INDEX(lookup!$AC:$AC,MATCH($A2798,lookup!$A:$A,0)))</f>
        <v>2_non_western</v>
      </c>
      <c r="AN2798" s="0" t="str">
        <f aca="false">IF(AND($CF2798&lt;&gt;"",IFERROR(INDEX(subsample_country_map!$E:$E,MATCH($CF2798,subsample_country_map!$A:$A,0)),"")&lt;&gt;""),INDEX(subsample_country_map!$E:$E,MATCH($CF2798,subsample_country_map!$A:$A,0)),INDEX(lookup!$AD:$AD,MATCH($A2798,lookup!$A:$A,0)))</f>
        <v>2_civil law</v>
      </c>
      <c r="AO2798" s="0" t="str">
        <f aca="false">INDEX(lookup!$Y:$Y,MATCH($A2798,lookup!$A:$A,0))</f>
        <v>0_published</v>
      </c>
      <c r="AP2798" s="0" t="str">
        <f aca="false">INDEX(lookup!$Z:$Z,MATCH($A2798,lookup!$A:$A,0))</f>
        <v>0_VHB low</v>
      </c>
      <c r="AQ2798" s="0" t="str">
        <f aca="false">INDEX(lookup!$W:$W,MATCH($A2798,lookup!$A:$A,0))</f>
        <v>3_mgmt</v>
      </c>
      <c r="AR2798" s="0" t="s">
        <v>247</v>
      </c>
      <c r="AS2798" s="0" t="s">
        <v>2105</v>
      </c>
      <c r="BO2798" s="0" t="s">
        <v>769</v>
      </c>
      <c r="BP2798" s="0" t="s">
        <v>4472</v>
      </c>
      <c r="BQ2798" s="0" t="s">
        <v>2105</v>
      </c>
      <c r="BT2798" s="0" t="n">
        <v>0</v>
      </c>
      <c r="BV2798" s="0" t="n">
        <v>720</v>
      </c>
      <c r="BW2798" s="0" t="n">
        <v>2011</v>
      </c>
      <c r="BX2798" s="0" t="n">
        <v>2019</v>
      </c>
      <c r="BZ2798" s="0" t="n">
        <v>2015</v>
      </c>
      <c r="CA2798" s="0" t="n">
        <v>0.444444444444444</v>
      </c>
      <c r="CB2798" s="0" t="n">
        <v>0</v>
      </c>
      <c r="CC2798" s="0" t="n">
        <v>1</v>
      </c>
      <c r="CD2798" s="0" t="n">
        <v>-0.0805039701834276</v>
      </c>
      <c r="CE2798" s="0" t="n">
        <v>1</v>
      </c>
    </row>
    <row r="2799" customFormat="false" ht="15" hidden="false" customHeight="false" outlineLevel="0" collapsed="false">
      <c r="A2799" s="0" t="s">
        <v>4472</v>
      </c>
      <c r="B2799" s="0" t="n">
        <v>721</v>
      </c>
      <c r="C2799" s="0" t="n">
        <v>-0.107419840409565</v>
      </c>
      <c r="D2799" s="0" t="n">
        <v>57</v>
      </c>
      <c r="E2799" s="0" t="n">
        <f aca="false">IF(ISNUMBER($BA2799),$BA2799,IF(AND(ISNUMBER($D2799),ISNUMBER($BW2799),ISNUMBER($BX2799)),$D2799*($BX2799-$BW2799+1),""))</f>
        <v>513</v>
      </c>
      <c r="F2799" s="0" t="s">
        <v>8664</v>
      </c>
      <c r="G2799" s="0" t="s">
        <v>8663</v>
      </c>
      <c r="H2799" s="0" t="s">
        <v>118</v>
      </c>
      <c r="I2799" s="0" t="s">
        <v>344</v>
      </c>
      <c r="J2799" s="0" t="n">
        <f aca="false">IF($BW2799&lt;&gt;"",$BW2799,"")</f>
        <v>2011</v>
      </c>
      <c r="K2799" s="0" t="n">
        <f aca="false">IF($BX2799&lt;&gt;"",$BX2799,"")</f>
        <v>2019</v>
      </c>
      <c r="L2799" s="0" t="n">
        <f aca="false">IF(AND(ISNUMBER($BW2799),ISNUMBER($BX2799)),($BW2799+$BX2799)/2,"")</f>
        <v>2015</v>
      </c>
      <c r="M2799" s="0" t="n">
        <f aca="false">IF($L2799&lt;&gt;"",$L2799,"")</f>
        <v>2015</v>
      </c>
      <c r="N2799" s="0" t="n">
        <f aca="false">IF(AND(ISNUMBER($BW2799),ISNUMBER($BX2799)),MIN(1,MAX(0,($BX2799-2016+1)/($BX2799-$BW2799+1))),"")</f>
        <v>0.444444444444444</v>
      </c>
      <c r="O2799" s="0" t="n">
        <f aca="false">IF(AND(ISNUMBER($BW2799),ISNUMBER($BX2799)),MIN(1,MAX(0,($BX2799-2017+1)/($BX2799-$BW2799+1))),"")</f>
        <v>0.333333333333333</v>
      </c>
      <c r="P2799" s="0" t="n">
        <f aca="false">IF(AND(ISNUMBER($BW2799),ISNUMBER($BX2799)),MIN(1,MAX(0,($BX2799-2018+1)/($BX2799-$BW2799+1))),"")</f>
        <v>0.222222222222222</v>
      </c>
      <c r="Q2799" s="0" t="n">
        <f aca="false">IF(AND(ISNUMBER($BW2799),ISNUMBER($BX2799)),MIN(1,MAX(0,($BX2799-2019+1)/($BX2799-$BW2799+1))),"")</f>
        <v>0.111111111111111</v>
      </c>
      <c r="R2799" s="0" t="n">
        <f aca="false">IF(AND(ISNUMBER($BW2799),ISNUMBER($BX2799)),MIN(1,MAX(0,($BX2799-2016+1)/($BX2799-$BW2799+1))),"")</f>
        <v>0.444444444444444</v>
      </c>
      <c r="S2799" s="0" t="n">
        <f aca="false">IF($L2799&lt;&gt;"",IF($L2799&gt;=2015.5,1,0),"")</f>
        <v>0</v>
      </c>
      <c r="T2799" s="0" t="n">
        <f aca="false">IF($L2799&lt;&gt;"",IF($L2799&gt;=2016,1,0),"")</f>
        <v>0</v>
      </c>
      <c r="U2799" s="0" t="n">
        <f aca="false">IF(ISNUMBER($BX2799),IF($BX2799&gt;=2016,1,0),"")</f>
        <v>1</v>
      </c>
      <c r="V2799" s="0" t="n">
        <f aca="false">IF(ISNUMBER($BW2799),IF($BW2799&gt;=2016,1,0),"")</f>
        <v>0</v>
      </c>
      <c r="W2799" s="0" t="str">
        <f aca="false">IF(AND(ISNUMBER($BW2799),ISNUMBER($BX2799)),IF($BW2799&gt;=2016,"post-only",IF($BX2799&lt;2016,"pre-only","mixed")),"")</f>
        <v>mixed</v>
      </c>
      <c r="X2799" s="0" t="n">
        <f aca="false">IF(AND(ISNUMBER($BW2799),ISNUMBER($BX2799)),MIN(1,MAX(0,($BX2799-2017+1)/($BX2799-$BW2799+1))),"")</f>
        <v>0.333333333333333</v>
      </c>
      <c r="Y2799" s="0" t="n">
        <f aca="false">IF(AND(ISNUMBER($BW2799),ISNUMBER($BX2799)),MIN(1,MAX(0,($BX2799-2018+1)/($BX2799-$BW2799+1))),"")</f>
        <v>0.222222222222222</v>
      </c>
      <c r="Z2799" s="0" t="n">
        <f aca="false">IF(AND(ISNUMBER($BW2799),ISNUMBER($BX2799)),MIN(1,MAX(0,($BX2799-2019+1)/($BX2799-$BW2799+1))),"")</f>
        <v>0.111111111111111</v>
      </c>
      <c r="AA2799" s="0" t="n">
        <f aca="false">IF(ISNUMBER($BX2799),IF($BX2799&gt;=2017,1,0),"")</f>
        <v>1</v>
      </c>
      <c r="AB2799" s="0" t="n">
        <f aca="false">IF(ISNUMBER($BX2799),IF($BX2799&gt;=2018,1,0),"")</f>
        <v>1</v>
      </c>
      <c r="AC2799" s="0" t="n">
        <f aca="false">IF(ISNUMBER($BX2799),IF($BX2799&gt;=2019,1,0),"")</f>
        <v>1</v>
      </c>
      <c r="AD2799" s="0" t="n">
        <f aca="false">IF($L2799&lt;&gt;"",IF($L2799&gt;2013,1,0),"")</f>
        <v>1</v>
      </c>
      <c r="AE2799" s="0" t="n">
        <f aca="false">IF($L2799&lt;&gt;"",1+IF($L2799&gt;2011,1,0)+IF($L2799&gt;2014,1,0),"")</f>
        <v>3</v>
      </c>
      <c r="AF2799" s="0" t="s">
        <v>310</v>
      </c>
      <c r="AG2799" s="0" t="s">
        <v>88</v>
      </c>
      <c r="AH2799" s="0" t="s">
        <v>89</v>
      </c>
      <c r="AI2799" s="0" t="s">
        <v>497</v>
      </c>
      <c r="AJ2799" s="0" t="s">
        <v>334</v>
      </c>
      <c r="AK2799" s="0" t="str">
        <f aca="false">IF(AND($CF2799&lt;&gt;"",IFERROR(INDEX(subsample_country_map!$B:$B,MATCH($CF2799,subsample_country_map!$A:$A,0)),"")&lt;&gt;""),INDEX(subsample_country_map!$B:$B,MATCH($CF2799,subsample_country_map!$A:$A,0)),INDEX(lookup!$AA:$AA,MATCH($A2799,lookup!$A:$A,0)))</f>
        <v>3_AsiaPac</v>
      </c>
      <c r="AL2799" s="0" t="str">
        <f aca="false">IF(AND($CF2799&lt;&gt;"",IFERROR(INDEX(subsample_country_map!$C:$C,MATCH($CF2799,subsample_country_map!$A:$A,0)),"")&lt;&gt;""),INDEX(subsample_country_map!$C:$C,MATCH($CF2799,subsample_country_map!$A:$A,0)),INDEX(lookup!$AB:$AB,MATCH($A2799,lookup!$A:$A,0)))</f>
        <v>1_developed</v>
      </c>
      <c r="AM2799" s="0" t="str">
        <f aca="false">IF(AND($CF2799&lt;&gt;"",IFERROR(INDEX(subsample_country_map!$D:$D,MATCH($CF2799,subsample_country_map!$A:$A,0)),"")&lt;&gt;""),INDEX(subsample_country_map!$D:$D,MATCH($CF2799,subsample_country_map!$A:$A,0)),INDEX(lookup!$AC:$AC,MATCH($A2799,lookup!$A:$A,0)))</f>
        <v>2_non_western</v>
      </c>
      <c r="AN2799" s="0" t="str">
        <f aca="false">IF(AND($CF2799&lt;&gt;"",IFERROR(INDEX(subsample_country_map!$E:$E,MATCH($CF2799,subsample_country_map!$A:$A,0)),"")&lt;&gt;""),INDEX(subsample_country_map!$E:$E,MATCH($CF2799,subsample_country_map!$A:$A,0)),INDEX(lookup!$AD:$AD,MATCH($A2799,lookup!$A:$A,0)))</f>
        <v>2_civil law</v>
      </c>
      <c r="AO2799" s="0" t="str">
        <f aca="false">INDEX(lookup!$Y:$Y,MATCH($A2799,lookup!$A:$A,0))</f>
        <v>0_published</v>
      </c>
      <c r="AP2799" s="0" t="str">
        <f aca="false">INDEX(lookup!$Z:$Z,MATCH($A2799,lookup!$A:$A,0))</f>
        <v>0_VHB low</v>
      </c>
      <c r="AQ2799" s="0" t="str">
        <f aca="false">INDEX(lookup!$W:$W,MATCH($A2799,lookup!$A:$A,0))</f>
        <v>3_mgmt</v>
      </c>
      <c r="AR2799" s="0" t="s">
        <v>247</v>
      </c>
      <c r="AS2799" s="0" t="s">
        <v>2105</v>
      </c>
      <c r="BO2799" s="0" t="s">
        <v>769</v>
      </c>
      <c r="BP2799" s="0" t="s">
        <v>4472</v>
      </c>
      <c r="BQ2799" s="0" t="s">
        <v>2105</v>
      </c>
      <c r="BT2799" s="0" t="n">
        <v>0</v>
      </c>
      <c r="BV2799" s="0" t="n">
        <v>721</v>
      </c>
      <c r="BW2799" s="0" t="n">
        <v>2011</v>
      </c>
      <c r="BX2799" s="0" t="n">
        <v>2019</v>
      </c>
      <c r="BZ2799" s="0" t="n">
        <v>2015</v>
      </c>
      <c r="CA2799" s="0" t="n">
        <v>0.444444444444444</v>
      </c>
      <c r="CB2799" s="0" t="n">
        <v>0</v>
      </c>
      <c r="CC2799" s="0" t="n">
        <v>1</v>
      </c>
      <c r="CD2799" s="0" t="n">
        <v>-0.107835898074633</v>
      </c>
      <c r="CE2799" s="0" t="n">
        <v>1</v>
      </c>
    </row>
    <row r="2800" customFormat="false" ht="15" hidden="false" customHeight="false" outlineLevel="0" collapsed="false">
      <c r="A2800" s="0" t="s">
        <v>4472</v>
      </c>
      <c r="B2800" s="0" t="n">
        <v>722</v>
      </c>
      <c r="C2800" s="0" t="n">
        <v>-0.0790147139721369</v>
      </c>
      <c r="D2800" s="0" t="n">
        <v>57</v>
      </c>
      <c r="E2800" s="0" t="n">
        <f aca="false">IF(ISNUMBER($BA2800),$BA2800,IF(AND(ISNUMBER($D2800),ISNUMBER($BW2800),ISNUMBER($BX2800)),$D2800*($BX2800-$BW2800+1),""))</f>
        <v>513</v>
      </c>
      <c r="F2800" s="0" t="s">
        <v>8664</v>
      </c>
      <c r="G2800" s="0" t="s">
        <v>8663</v>
      </c>
      <c r="H2800" s="0" t="s">
        <v>118</v>
      </c>
      <c r="I2800" s="0" t="s">
        <v>344</v>
      </c>
      <c r="J2800" s="0" t="n">
        <f aca="false">IF($BW2800&lt;&gt;"",$BW2800,"")</f>
        <v>2011</v>
      </c>
      <c r="K2800" s="0" t="n">
        <f aca="false">IF($BX2800&lt;&gt;"",$BX2800,"")</f>
        <v>2019</v>
      </c>
      <c r="L2800" s="0" t="n">
        <f aca="false">IF(AND(ISNUMBER($BW2800),ISNUMBER($BX2800)),($BW2800+$BX2800)/2,"")</f>
        <v>2015</v>
      </c>
      <c r="M2800" s="0" t="n">
        <f aca="false">IF($L2800&lt;&gt;"",$L2800,"")</f>
        <v>2015</v>
      </c>
      <c r="N2800" s="0" t="n">
        <f aca="false">IF(AND(ISNUMBER($BW2800),ISNUMBER($BX2800)),MIN(1,MAX(0,($BX2800-2016+1)/($BX2800-$BW2800+1))),"")</f>
        <v>0.444444444444444</v>
      </c>
      <c r="O2800" s="0" t="n">
        <f aca="false">IF(AND(ISNUMBER($BW2800),ISNUMBER($BX2800)),MIN(1,MAX(0,($BX2800-2017+1)/($BX2800-$BW2800+1))),"")</f>
        <v>0.333333333333333</v>
      </c>
      <c r="P2800" s="0" t="n">
        <f aca="false">IF(AND(ISNUMBER($BW2800),ISNUMBER($BX2800)),MIN(1,MAX(0,($BX2800-2018+1)/($BX2800-$BW2800+1))),"")</f>
        <v>0.222222222222222</v>
      </c>
      <c r="Q2800" s="0" t="n">
        <f aca="false">IF(AND(ISNUMBER($BW2800),ISNUMBER($BX2800)),MIN(1,MAX(0,($BX2800-2019+1)/($BX2800-$BW2800+1))),"")</f>
        <v>0.111111111111111</v>
      </c>
      <c r="R2800" s="0" t="n">
        <f aca="false">IF(AND(ISNUMBER($BW2800),ISNUMBER($BX2800)),MIN(1,MAX(0,($BX2800-2016+1)/($BX2800-$BW2800+1))),"")</f>
        <v>0.444444444444444</v>
      </c>
      <c r="S2800" s="0" t="n">
        <f aca="false">IF($L2800&lt;&gt;"",IF($L2800&gt;=2015.5,1,0),"")</f>
        <v>0</v>
      </c>
      <c r="T2800" s="0" t="n">
        <f aca="false">IF($L2800&lt;&gt;"",IF($L2800&gt;=2016,1,0),"")</f>
        <v>0</v>
      </c>
      <c r="U2800" s="0" t="n">
        <f aca="false">IF(ISNUMBER($BX2800),IF($BX2800&gt;=2016,1,0),"")</f>
        <v>1</v>
      </c>
      <c r="V2800" s="0" t="n">
        <f aca="false">IF(ISNUMBER($BW2800),IF($BW2800&gt;=2016,1,0),"")</f>
        <v>0</v>
      </c>
      <c r="W2800" s="0" t="str">
        <f aca="false">IF(AND(ISNUMBER($BW2800),ISNUMBER($BX2800)),IF($BW2800&gt;=2016,"post-only",IF($BX2800&lt;2016,"pre-only","mixed")),"")</f>
        <v>mixed</v>
      </c>
      <c r="X2800" s="0" t="n">
        <f aca="false">IF(AND(ISNUMBER($BW2800),ISNUMBER($BX2800)),MIN(1,MAX(0,($BX2800-2017+1)/($BX2800-$BW2800+1))),"")</f>
        <v>0.333333333333333</v>
      </c>
      <c r="Y2800" s="0" t="n">
        <f aca="false">IF(AND(ISNUMBER($BW2800),ISNUMBER($BX2800)),MIN(1,MAX(0,($BX2800-2018+1)/($BX2800-$BW2800+1))),"")</f>
        <v>0.222222222222222</v>
      </c>
      <c r="Z2800" s="0" t="n">
        <f aca="false">IF(AND(ISNUMBER($BW2800),ISNUMBER($BX2800)),MIN(1,MAX(0,($BX2800-2019+1)/($BX2800-$BW2800+1))),"")</f>
        <v>0.111111111111111</v>
      </c>
      <c r="AA2800" s="0" t="n">
        <f aca="false">IF(ISNUMBER($BX2800),IF($BX2800&gt;=2017,1,0),"")</f>
        <v>1</v>
      </c>
      <c r="AB2800" s="0" t="n">
        <f aca="false">IF(ISNUMBER($BX2800),IF($BX2800&gt;=2018,1,0),"")</f>
        <v>1</v>
      </c>
      <c r="AC2800" s="0" t="n">
        <f aca="false">IF(ISNUMBER($BX2800),IF($BX2800&gt;=2019,1,0),"")</f>
        <v>1</v>
      </c>
      <c r="AD2800" s="0" t="n">
        <f aca="false">IF($L2800&lt;&gt;"",IF($L2800&gt;2013,1,0),"")</f>
        <v>1</v>
      </c>
      <c r="AE2800" s="0" t="n">
        <f aca="false">IF($L2800&lt;&gt;"",1+IF($L2800&gt;2011,1,0)+IF($L2800&gt;2014,1,0),"")</f>
        <v>3</v>
      </c>
      <c r="AF2800" s="0" t="s">
        <v>310</v>
      </c>
      <c r="AG2800" s="0" t="s">
        <v>88</v>
      </c>
      <c r="AH2800" s="0" t="s">
        <v>89</v>
      </c>
      <c r="AI2800" s="0" t="s">
        <v>497</v>
      </c>
      <c r="AJ2800" s="0" t="s">
        <v>334</v>
      </c>
      <c r="AK2800" s="0" t="str">
        <f aca="false">IF(AND($CF2800&lt;&gt;"",IFERROR(INDEX(subsample_country_map!$B:$B,MATCH($CF2800,subsample_country_map!$A:$A,0)),"")&lt;&gt;""),INDEX(subsample_country_map!$B:$B,MATCH($CF2800,subsample_country_map!$A:$A,0)),INDEX(lookup!$AA:$AA,MATCH($A2800,lookup!$A:$A,0)))</f>
        <v>3_AsiaPac</v>
      </c>
      <c r="AL2800" s="0" t="str">
        <f aca="false">IF(AND($CF2800&lt;&gt;"",IFERROR(INDEX(subsample_country_map!$C:$C,MATCH($CF2800,subsample_country_map!$A:$A,0)),"")&lt;&gt;""),INDEX(subsample_country_map!$C:$C,MATCH($CF2800,subsample_country_map!$A:$A,0)),INDEX(lookup!$AB:$AB,MATCH($A2800,lookup!$A:$A,0)))</f>
        <v>1_developed</v>
      </c>
      <c r="AM2800" s="0" t="str">
        <f aca="false">IF(AND($CF2800&lt;&gt;"",IFERROR(INDEX(subsample_country_map!$D:$D,MATCH($CF2800,subsample_country_map!$A:$A,0)),"")&lt;&gt;""),INDEX(subsample_country_map!$D:$D,MATCH($CF2800,subsample_country_map!$A:$A,0)),INDEX(lookup!$AC:$AC,MATCH($A2800,lookup!$A:$A,0)))</f>
        <v>2_non_western</v>
      </c>
      <c r="AN2800" s="0" t="str">
        <f aca="false">IF(AND($CF2800&lt;&gt;"",IFERROR(INDEX(subsample_country_map!$E:$E,MATCH($CF2800,subsample_country_map!$A:$A,0)),"")&lt;&gt;""),INDEX(subsample_country_map!$E:$E,MATCH($CF2800,subsample_country_map!$A:$A,0)),INDEX(lookup!$AD:$AD,MATCH($A2800,lookup!$A:$A,0)))</f>
        <v>2_civil law</v>
      </c>
      <c r="AO2800" s="0" t="str">
        <f aca="false">INDEX(lookup!$Y:$Y,MATCH($A2800,lookup!$A:$A,0))</f>
        <v>0_published</v>
      </c>
      <c r="AP2800" s="0" t="str">
        <f aca="false">INDEX(lookup!$Z:$Z,MATCH($A2800,lookup!$A:$A,0))</f>
        <v>0_VHB low</v>
      </c>
      <c r="AQ2800" s="0" t="str">
        <f aca="false">INDEX(lookup!$W:$W,MATCH($A2800,lookup!$A:$A,0))</f>
        <v>3_mgmt</v>
      </c>
      <c r="AR2800" s="0" t="s">
        <v>247</v>
      </c>
      <c r="AS2800" s="0" t="s">
        <v>2105</v>
      </c>
      <c r="BO2800" s="0" t="s">
        <v>769</v>
      </c>
      <c r="BP2800" s="0" t="s">
        <v>4472</v>
      </c>
      <c r="BQ2800" s="0" t="s">
        <v>2105</v>
      </c>
      <c r="BT2800" s="0" t="n">
        <v>0</v>
      </c>
      <c r="BV2800" s="0" t="n">
        <v>722</v>
      </c>
      <c r="BW2800" s="0" t="n">
        <v>2011</v>
      </c>
      <c r="BX2800" s="0" t="n">
        <v>2019</v>
      </c>
      <c r="BZ2800" s="0" t="n">
        <v>2015</v>
      </c>
      <c r="CA2800" s="0" t="n">
        <v>0.444444444444444</v>
      </c>
      <c r="CB2800" s="0" t="n">
        <v>0</v>
      </c>
      <c r="CC2800" s="0" t="n">
        <v>1</v>
      </c>
      <c r="CD2800" s="0" t="n">
        <v>-0.0791797708974807</v>
      </c>
      <c r="CE2800" s="0" t="n">
        <v>1</v>
      </c>
    </row>
    <row r="2801" customFormat="false" ht="15" hidden="false" customHeight="false" outlineLevel="0" collapsed="false">
      <c r="A2801" s="0" t="s">
        <v>4472</v>
      </c>
      <c r="B2801" s="0" t="n">
        <v>723</v>
      </c>
      <c r="C2801" s="0" t="n">
        <v>-0.0750648818903032</v>
      </c>
      <c r="D2801" s="0" t="n">
        <v>57</v>
      </c>
      <c r="E2801" s="0" t="n">
        <f aca="false">IF(ISNUMBER($BA2801),$BA2801,IF(AND(ISNUMBER($D2801),ISNUMBER($BW2801),ISNUMBER($BX2801)),$D2801*($BX2801-$BW2801+1),""))</f>
        <v>513</v>
      </c>
      <c r="F2801" s="0" t="s">
        <v>8664</v>
      </c>
      <c r="G2801" s="0" t="s">
        <v>8663</v>
      </c>
      <c r="H2801" s="0" t="s">
        <v>118</v>
      </c>
      <c r="I2801" s="0" t="s">
        <v>344</v>
      </c>
      <c r="J2801" s="0" t="n">
        <f aca="false">IF($BW2801&lt;&gt;"",$BW2801,"")</f>
        <v>2011</v>
      </c>
      <c r="K2801" s="0" t="n">
        <f aca="false">IF($BX2801&lt;&gt;"",$BX2801,"")</f>
        <v>2019</v>
      </c>
      <c r="L2801" s="0" t="n">
        <f aca="false">IF(AND(ISNUMBER($BW2801),ISNUMBER($BX2801)),($BW2801+$BX2801)/2,"")</f>
        <v>2015</v>
      </c>
      <c r="M2801" s="0" t="n">
        <f aca="false">IF($L2801&lt;&gt;"",$L2801,"")</f>
        <v>2015</v>
      </c>
      <c r="N2801" s="0" t="n">
        <f aca="false">IF(AND(ISNUMBER($BW2801),ISNUMBER($BX2801)),MIN(1,MAX(0,($BX2801-2016+1)/($BX2801-$BW2801+1))),"")</f>
        <v>0.444444444444444</v>
      </c>
      <c r="O2801" s="0" t="n">
        <f aca="false">IF(AND(ISNUMBER($BW2801),ISNUMBER($BX2801)),MIN(1,MAX(0,($BX2801-2017+1)/($BX2801-$BW2801+1))),"")</f>
        <v>0.333333333333333</v>
      </c>
      <c r="P2801" s="0" t="n">
        <f aca="false">IF(AND(ISNUMBER($BW2801),ISNUMBER($BX2801)),MIN(1,MAX(0,($BX2801-2018+1)/($BX2801-$BW2801+1))),"")</f>
        <v>0.222222222222222</v>
      </c>
      <c r="Q2801" s="0" t="n">
        <f aca="false">IF(AND(ISNUMBER($BW2801),ISNUMBER($BX2801)),MIN(1,MAX(0,($BX2801-2019+1)/($BX2801-$BW2801+1))),"")</f>
        <v>0.111111111111111</v>
      </c>
      <c r="R2801" s="0" t="n">
        <f aca="false">IF(AND(ISNUMBER($BW2801),ISNUMBER($BX2801)),MIN(1,MAX(0,($BX2801-2016+1)/($BX2801-$BW2801+1))),"")</f>
        <v>0.444444444444444</v>
      </c>
      <c r="S2801" s="0" t="n">
        <f aca="false">IF($L2801&lt;&gt;"",IF($L2801&gt;=2015.5,1,0),"")</f>
        <v>0</v>
      </c>
      <c r="T2801" s="0" t="n">
        <f aca="false">IF($L2801&lt;&gt;"",IF($L2801&gt;=2016,1,0),"")</f>
        <v>0</v>
      </c>
      <c r="U2801" s="0" t="n">
        <f aca="false">IF(ISNUMBER($BX2801),IF($BX2801&gt;=2016,1,0),"")</f>
        <v>1</v>
      </c>
      <c r="V2801" s="0" t="n">
        <f aca="false">IF(ISNUMBER($BW2801),IF($BW2801&gt;=2016,1,0),"")</f>
        <v>0</v>
      </c>
      <c r="W2801" s="0" t="str">
        <f aca="false">IF(AND(ISNUMBER($BW2801),ISNUMBER($BX2801)),IF($BW2801&gt;=2016,"post-only",IF($BX2801&lt;2016,"pre-only","mixed")),"")</f>
        <v>mixed</v>
      </c>
      <c r="X2801" s="0" t="n">
        <f aca="false">IF(AND(ISNUMBER($BW2801),ISNUMBER($BX2801)),MIN(1,MAX(0,($BX2801-2017+1)/($BX2801-$BW2801+1))),"")</f>
        <v>0.333333333333333</v>
      </c>
      <c r="Y2801" s="0" t="n">
        <f aca="false">IF(AND(ISNUMBER($BW2801),ISNUMBER($BX2801)),MIN(1,MAX(0,($BX2801-2018+1)/($BX2801-$BW2801+1))),"")</f>
        <v>0.222222222222222</v>
      </c>
      <c r="Z2801" s="0" t="n">
        <f aca="false">IF(AND(ISNUMBER($BW2801),ISNUMBER($BX2801)),MIN(1,MAX(0,($BX2801-2019+1)/($BX2801-$BW2801+1))),"")</f>
        <v>0.111111111111111</v>
      </c>
      <c r="AA2801" s="0" t="n">
        <f aca="false">IF(ISNUMBER($BX2801),IF($BX2801&gt;=2017,1,0),"")</f>
        <v>1</v>
      </c>
      <c r="AB2801" s="0" t="n">
        <f aca="false">IF(ISNUMBER($BX2801),IF($BX2801&gt;=2018,1,0),"")</f>
        <v>1</v>
      </c>
      <c r="AC2801" s="0" t="n">
        <f aca="false">IF(ISNUMBER($BX2801),IF($BX2801&gt;=2019,1,0),"")</f>
        <v>1</v>
      </c>
      <c r="AD2801" s="0" t="n">
        <f aca="false">IF($L2801&lt;&gt;"",IF($L2801&gt;2013,1,0),"")</f>
        <v>1</v>
      </c>
      <c r="AE2801" s="0" t="n">
        <f aca="false">IF($L2801&lt;&gt;"",1+IF($L2801&gt;2011,1,0)+IF($L2801&gt;2014,1,0),"")</f>
        <v>3</v>
      </c>
      <c r="AF2801" s="0" t="s">
        <v>310</v>
      </c>
      <c r="AG2801" s="0" t="s">
        <v>88</v>
      </c>
      <c r="AH2801" s="0" t="s">
        <v>89</v>
      </c>
      <c r="AI2801" s="0" t="s">
        <v>497</v>
      </c>
      <c r="AJ2801" s="0" t="s">
        <v>334</v>
      </c>
      <c r="AK2801" s="0" t="str">
        <f aca="false">IF(AND($CF2801&lt;&gt;"",IFERROR(INDEX(subsample_country_map!$B:$B,MATCH($CF2801,subsample_country_map!$A:$A,0)),"")&lt;&gt;""),INDEX(subsample_country_map!$B:$B,MATCH($CF2801,subsample_country_map!$A:$A,0)),INDEX(lookup!$AA:$AA,MATCH($A2801,lookup!$A:$A,0)))</f>
        <v>3_AsiaPac</v>
      </c>
      <c r="AL2801" s="0" t="str">
        <f aca="false">IF(AND($CF2801&lt;&gt;"",IFERROR(INDEX(subsample_country_map!$C:$C,MATCH($CF2801,subsample_country_map!$A:$A,0)),"")&lt;&gt;""),INDEX(subsample_country_map!$C:$C,MATCH($CF2801,subsample_country_map!$A:$A,0)),INDEX(lookup!$AB:$AB,MATCH($A2801,lookup!$A:$A,0)))</f>
        <v>1_developed</v>
      </c>
      <c r="AM2801" s="0" t="str">
        <f aca="false">IF(AND($CF2801&lt;&gt;"",IFERROR(INDEX(subsample_country_map!$D:$D,MATCH($CF2801,subsample_country_map!$A:$A,0)),"")&lt;&gt;""),INDEX(subsample_country_map!$D:$D,MATCH($CF2801,subsample_country_map!$A:$A,0)),INDEX(lookup!$AC:$AC,MATCH($A2801,lookup!$A:$A,0)))</f>
        <v>2_non_western</v>
      </c>
      <c r="AN2801" s="0" t="str">
        <f aca="false">IF(AND($CF2801&lt;&gt;"",IFERROR(INDEX(subsample_country_map!$E:$E,MATCH($CF2801,subsample_country_map!$A:$A,0)),"")&lt;&gt;""),INDEX(subsample_country_map!$E:$E,MATCH($CF2801,subsample_country_map!$A:$A,0)),INDEX(lookup!$AD:$AD,MATCH($A2801,lookup!$A:$A,0)))</f>
        <v>2_civil law</v>
      </c>
      <c r="AO2801" s="0" t="str">
        <f aca="false">INDEX(lookup!$Y:$Y,MATCH($A2801,lookup!$A:$A,0))</f>
        <v>0_published</v>
      </c>
      <c r="AP2801" s="0" t="str">
        <f aca="false">INDEX(lookup!$Z:$Z,MATCH($A2801,lookup!$A:$A,0))</f>
        <v>0_VHB low</v>
      </c>
      <c r="AQ2801" s="0" t="str">
        <f aca="false">INDEX(lookup!$W:$W,MATCH($A2801,lookup!$A:$A,0))</f>
        <v>3_mgmt</v>
      </c>
      <c r="AR2801" s="0" t="s">
        <v>247</v>
      </c>
      <c r="AS2801" s="0" t="s">
        <v>2105</v>
      </c>
      <c r="BO2801" s="0" t="s">
        <v>769</v>
      </c>
      <c r="BP2801" s="0" t="s">
        <v>4472</v>
      </c>
      <c r="BQ2801" s="0" t="s">
        <v>2105</v>
      </c>
      <c r="BT2801" s="0" t="n">
        <v>0</v>
      </c>
      <c r="BV2801" s="0" t="n">
        <v>723</v>
      </c>
      <c r="BW2801" s="0" t="n">
        <v>2011</v>
      </c>
      <c r="BX2801" s="0" t="n">
        <v>2019</v>
      </c>
      <c r="BZ2801" s="0" t="n">
        <v>2015</v>
      </c>
      <c r="CA2801" s="0" t="n">
        <v>0.444444444444444</v>
      </c>
      <c r="CB2801" s="0" t="n">
        <v>0</v>
      </c>
      <c r="CC2801" s="0" t="n">
        <v>1</v>
      </c>
      <c r="CD2801" s="0" t="n">
        <v>-0.0752063507595224</v>
      </c>
      <c r="CE2801" s="0" t="n">
        <v>1</v>
      </c>
    </row>
    <row r="2802" customFormat="false" ht="15" hidden="false" customHeight="false" outlineLevel="0" collapsed="false">
      <c r="A2802" s="0" t="s">
        <v>4472</v>
      </c>
      <c r="B2802" s="0" t="n">
        <v>724</v>
      </c>
      <c r="C2802" s="0" t="n">
        <v>-0.0746257900370405</v>
      </c>
      <c r="D2802" s="0" t="n">
        <v>57</v>
      </c>
      <c r="E2802" s="0" t="n">
        <f aca="false">IF(ISNUMBER($BA2802),$BA2802,IF(AND(ISNUMBER($D2802),ISNUMBER($BW2802),ISNUMBER($BX2802)),$D2802*($BX2802-$BW2802+1),""))</f>
        <v>513</v>
      </c>
      <c r="F2802" s="0" t="s">
        <v>8664</v>
      </c>
      <c r="G2802" s="0" t="s">
        <v>8663</v>
      </c>
      <c r="H2802" s="0" t="s">
        <v>118</v>
      </c>
      <c r="I2802" s="0" t="s">
        <v>344</v>
      </c>
      <c r="J2802" s="0" t="n">
        <f aca="false">IF($BW2802&lt;&gt;"",$BW2802,"")</f>
        <v>2011</v>
      </c>
      <c r="K2802" s="0" t="n">
        <f aca="false">IF($BX2802&lt;&gt;"",$BX2802,"")</f>
        <v>2019</v>
      </c>
      <c r="L2802" s="0" t="n">
        <f aca="false">IF(AND(ISNUMBER($BW2802),ISNUMBER($BX2802)),($BW2802+$BX2802)/2,"")</f>
        <v>2015</v>
      </c>
      <c r="M2802" s="0" t="n">
        <f aca="false">IF($L2802&lt;&gt;"",$L2802,"")</f>
        <v>2015</v>
      </c>
      <c r="N2802" s="0" t="n">
        <f aca="false">IF(AND(ISNUMBER($BW2802),ISNUMBER($BX2802)),MIN(1,MAX(0,($BX2802-2016+1)/($BX2802-$BW2802+1))),"")</f>
        <v>0.444444444444444</v>
      </c>
      <c r="O2802" s="0" t="n">
        <f aca="false">IF(AND(ISNUMBER($BW2802),ISNUMBER($BX2802)),MIN(1,MAX(0,($BX2802-2017+1)/($BX2802-$BW2802+1))),"")</f>
        <v>0.333333333333333</v>
      </c>
      <c r="P2802" s="0" t="n">
        <f aca="false">IF(AND(ISNUMBER($BW2802),ISNUMBER($BX2802)),MIN(1,MAX(0,($BX2802-2018+1)/($BX2802-$BW2802+1))),"")</f>
        <v>0.222222222222222</v>
      </c>
      <c r="Q2802" s="0" t="n">
        <f aca="false">IF(AND(ISNUMBER($BW2802),ISNUMBER($BX2802)),MIN(1,MAX(0,($BX2802-2019+1)/($BX2802-$BW2802+1))),"")</f>
        <v>0.111111111111111</v>
      </c>
      <c r="R2802" s="0" t="n">
        <f aca="false">IF(AND(ISNUMBER($BW2802),ISNUMBER($BX2802)),MIN(1,MAX(0,($BX2802-2016+1)/($BX2802-$BW2802+1))),"")</f>
        <v>0.444444444444444</v>
      </c>
      <c r="S2802" s="0" t="n">
        <f aca="false">IF($L2802&lt;&gt;"",IF($L2802&gt;=2015.5,1,0),"")</f>
        <v>0</v>
      </c>
      <c r="T2802" s="0" t="n">
        <f aca="false">IF($L2802&lt;&gt;"",IF($L2802&gt;=2016,1,0),"")</f>
        <v>0</v>
      </c>
      <c r="U2802" s="0" t="n">
        <f aca="false">IF(ISNUMBER($BX2802),IF($BX2802&gt;=2016,1,0),"")</f>
        <v>1</v>
      </c>
      <c r="V2802" s="0" t="n">
        <f aca="false">IF(ISNUMBER($BW2802),IF($BW2802&gt;=2016,1,0),"")</f>
        <v>0</v>
      </c>
      <c r="W2802" s="0" t="str">
        <f aca="false">IF(AND(ISNUMBER($BW2802),ISNUMBER($BX2802)),IF($BW2802&gt;=2016,"post-only",IF($BX2802&lt;2016,"pre-only","mixed")),"")</f>
        <v>mixed</v>
      </c>
      <c r="X2802" s="0" t="n">
        <f aca="false">IF(AND(ISNUMBER($BW2802),ISNUMBER($BX2802)),MIN(1,MAX(0,($BX2802-2017+1)/($BX2802-$BW2802+1))),"")</f>
        <v>0.333333333333333</v>
      </c>
      <c r="Y2802" s="0" t="n">
        <f aca="false">IF(AND(ISNUMBER($BW2802),ISNUMBER($BX2802)),MIN(1,MAX(0,($BX2802-2018+1)/($BX2802-$BW2802+1))),"")</f>
        <v>0.222222222222222</v>
      </c>
      <c r="Z2802" s="0" t="n">
        <f aca="false">IF(AND(ISNUMBER($BW2802),ISNUMBER($BX2802)),MIN(1,MAX(0,($BX2802-2019+1)/($BX2802-$BW2802+1))),"")</f>
        <v>0.111111111111111</v>
      </c>
      <c r="AA2802" s="0" t="n">
        <f aca="false">IF(ISNUMBER($BX2802),IF($BX2802&gt;=2017,1,0),"")</f>
        <v>1</v>
      </c>
      <c r="AB2802" s="0" t="n">
        <f aca="false">IF(ISNUMBER($BX2802),IF($BX2802&gt;=2018,1,0),"")</f>
        <v>1</v>
      </c>
      <c r="AC2802" s="0" t="n">
        <f aca="false">IF(ISNUMBER($BX2802),IF($BX2802&gt;=2019,1,0),"")</f>
        <v>1</v>
      </c>
      <c r="AD2802" s="0" t="n">
        <f aca="false">IF($L2802&lt;&gt;"",IF($L2802&gt;2013,1,0),"")</f>
        <v>1</v>
      </c>
      <c r="AE2802" s="0" t="n">
        <f aca="false">IF($L2802&lt;&gt;"",1+IF($L2802&gt;2011,1,0)+IF($L2802&gt;2014,1,0),"")</f>
        <v>3</v>
      </c>
      <c r="AF2802" s="0" t="s">
        <v>310</v>
      </c>
      <c r="AG2802" s="0" t="s">
        <v>88</v>
      </c>
      <c r="AH2802" s="0" t="s">
        <v>89</v>
      </c>
      <c r="AI2802" s="0" t="s">
        <v>497</v>
      </c>
      <c r="AJ2802" s="0" t="s">
        <v>334</v>
      </c>
      <c r="AK2802" s="0" t="str">
        <f aca="false">IF(AND($CF2802&lt;&gt;"",IFERROR(INDEX(subsample_country_map!$B:$B,MATCH($CF2802,subsample_country_map!$A:$A,0)),"")&lt;&gt;""),INDEX(subsample_country_map!$B:$B,MATCH($CF2802,subsample_country_map!$A:$A,0)),INDEX(lookup!$AA:$AA,MATCH($A2802,lookup!$A:$A,0)))</f>
        <v>3_AsiaPac</v>
      </c>
      <c r="AL2802" s="0" t="str">
        <f aca="false">IF(AND($CF2802&lt;&gt;"",IFERROR(INDEX(subsample_country_map!$C:$C,MATCH($CF2802,subsample_country_map!$A:$A,0)),"")&lt;&gt;""),INDEX(subsample_country_map!$C:$C,MATCH($CF2802,subsample_country_map!$A:$A,0)),INDEX(lookup!$AB:$AB,MATCH($A2802,lookup!$A:$A,0)))</f>
        <v>1_developed</v>
      </c>
      <c r="AM2802" s="0" t="str">
        <f aca="false">IF(AND($CF2802&lt;&gt;"",IFERROR(INDEX(subsample_country_map!$D:$D,MATCH($CF2802,subsample_country_map!$A:$A,0)),"")&lt;&gt;""),INDEX(subsample_country_map!$D:$D,MATCH($CF2802,subsample_country_map!$A:$A,0)),INDEX(lookup!$AC:$AC,MATCH($A2802,lookup!$A:$A,0)))</f>
        <v>2_non_western</v>
      </c>
      <c r="AN2802" s="0" t="str">
        <f aca="false">IF(AND($CF2802&lt;&gt;"",IFERROR(INDEX(subsample_country_map!$E:$E,MATCH($CF2802,subsample_country_map!$A:$A,0)),"")&lt;&gt;""),INDEX(subsample_country_map!$E:$E,MATCH($CF2802,subsample_country_map!$A:$A,0)),INDEX(lookup!$AD:$AD,MATCH($A2802,lookup!$A:$A,0)))</f>
        <v>2_civil law</v>
      </c>
      <c r="AO2802" s="0" t="str">
        <f aca="false">INDEX(lookup!$Y:$Y,MATCH($A2802,lookup!$A:$A,0))</f>
        <v>0_published</v>
      </c>
      <c r="AP2802" s="0" t="str">
        <f aca="false">INDEX(lookup!$Z:$Z,MATCH($A2802,lookup!$A:$A,0))</f>
        <v>0_VHB low</v>
      </c>
      <c r="AQ2802" s="0" t="str">
        <f aca="false">INDEX(lookup!$W:$W,MATCH($A2802,lookup!$A:$A,0))</f>
        <v>3_mgmt</v>
      </c>
      <c r="AR2802" s="0" t="s">
        <v>247</v>
      </c>
      <c r="AS2802" s="0" t="s">
        <v>2105</v>
      </c>
      <c r="BO2802" s="0" t="s">
        <v>769</v>
      </c>
      <c r="BP2802" s="0" t="s">
        <v>4472</v>
      </c>
      <c r="BQ2802" s="0" t="s">
        <v>2105</v>
      </c>
      <c r="BT2802" s="0" t="n">
        <v>0</v>
      </c>
      <c r="BV2802" s="0" t="n">
        <v>724</v>
      </c>
      <c r="BW2802" s="0" t="n">
        <v>2011</v>
      </c>
      <c r="BX2802" s="0" t="n">
        <v>2019</v>
      </c>
      <c r="BZ2802" s="0" t="n">
        <v>2015</v>
      </c>
      <c r="CA2802" s="0" t="n">
        <v>0.444444444444444</v>
      </c>
      <c r="CB2802" s="0" t="n">
        <v>0</v>
      </c>
      <c r="CC2802" s="0" t="n">
        <v>1</v>
      </c>
      <c r="CD2802" s="0" t="n">
        <v>-0.0747647853270286</v>
      </c>
      <c r="CE2802" s="0" t="n">
        <v>1</v>
      </c>
    </row>
    <row r="2803" customFormat="false" ht="15" hidden="false" customHeight="false" outlineLevel="0" collapsed="false">
      <c r="A2803" s="0" t="s">
        <v>4977</v>
      </c>
      <c r="B2803" s="0" t="n">
        <v>821</v>
      </c>
      <c r="C2803" s="0" t="n">
        <v>-0.409</v>
      </c>
      <c r="D2803" s="0" t="n">
        <v>778</v>
      </c>
      <c r="E2803" s="0" t="n">
        <f aca="false">IF(ISNUMBER($BA2803),$BA2803,IF(AND(ISNUMBER($D2803),ISNUMBER($BW2803),ISNUMBER($BX2803)),$D2803*($BX2803-$BW2803+1),""))</f>
        <v>3112</v>
      </c>
      <c r="F2803" s="0" t="s">
        <v>8664</v>
      </c>
      <c r="G2803" s="0" t="s">
        <v>8663</v>
      </c>
      <c r="H2803" s="0" t="s">
        <v>85</v>
      </c>
      <c r="I2803" s="0" t="s">
        <v>86</v>
      </c>
      <c r="J2803" s="0" t="n">
        <f aca="false">IF($BW2803&lt;&gt;"",$BW2803,"")</f>
        <v>2014</v>
      </c>
      <c r="K2803" s="0" t="n">
        <f aca="false">IF($BX2803&lt;&gt;"",$BX2803,"")</f>
        <v>2017</v>
      </c>
      <c r="L2803" s="0" t="n">
        <f aca="false">IF(AND(ISNUMBER($BW2803),ISNUMBER($BX2803)),($BW2803+$BX2803)/2,"")</f>
        <v>2015.5</v>
      </c>
      <c r="M2803" s="0" t="n">
        <f aca="false">IF($L2803&lt;&gt;"",$L2803,"")</f>
        <v>2015.5</v>
      </c>
      <c r="N2803" s="0" t="n">
        <f aca="false">IF(AND(ISNUMBER($BW2803),ISNUMBER($BX2803)),MIN(1,MAX(0,($BX2803-2016+1)/($BX2803-$BW2803+1))),"")</f>
        <v>0.5</v>
      </c>
      <c r="O2803" s="0" t="n">
        <f aca="false">IF(AND(ISNUMBER($BW2803),ISNUMBER($BX2803)),MIN(1,MAX(0,($BX2803-2017+1)/($BX2803-$BW2803+1))),"")</f>
        <v>0.25</v>
      </c>
      <c r="P2803" s="0" t="n">
        <f aca="false">IF(AND(ISNUMBER($BW2803),ISNUMBER($BX2803)),MIN(1,MAX(0,($BX2803-2018+1)/($BX2803-$BW2803+1))),"")</f>
        <v>0</v>
      </c>
      <c r="Q2803" s="0" t="n">
        <f aca="false">IF(AND(ISNUMBER($BW2803),ISNUMBER($BX2803)),MIN(1,MAX(0,($BX2803-2019+1)/($BX2803-$BW2803+1))),"")</f>
        <v>0</v>
      </c>
      <c r="R2803" s="0" t="n">
        <f aca="false">IF(AND(ISNUMBER($BW2803),ISNUMBER($BX2803)),MIN(1,MAX(0,($BX2803-2016+1)/($BX2803-$BW2803+1))),"")</f>
        <v>0.5</v>
      </c>
      <c r="S2803" s="0" t="n">
        <f aca="false">IF($L2803&lt;&gt;"",IF($L2803&gt;=2015.5,1,0),"")</f>
        <v>1</v>
      </c>
      <c r="T2803" s="0" t="n">
        <f aca="false">IF($L2803&lt;&gt;"",IF($L2803&gt;=2016,1,0),"")</f>
        <v>0</v>
      </c>
      <c r="U2803" s="0" t="n">
        <f aca="false">IF(ISNUMBER($BX2803),IF($BX2803&gt;=2016,1,0),"")</f>
        <v>1</v>
      </c>
      <c r="V2803" s="0" t="n">
        <f aca="false">IF(ISNUMBER($BW2803),IF($BW2803&gt;=2016,1,0),"")</f>
        <v>0</v>
      </c>
      <c r="W2803" s="0" t="str">
        <f aca="false">IF(AND(ISNUMBER($BW2803),ISNUMBER($BX2803)),IF($BW2803&gt;=2016,"post-only",IF($BX2803&lt;2016,"pre-only","mixed")),"")</f>
        <v>mixed</v>
      </c>
      <c r="X2803" s="0" t="n">
        <f aca="false">IF(AND(ISNUMBER($BW2803),ISNUMBER($BX2803)),MIN(1,MAX(0,($BX2803-2017+1)/($BX2803-$BW2803+1))),"")</f>
        <v>0.25</v>
      </c>
      <c r="Y2803" s="0" t="n">
        <f aca="false">IF(AND(ISNUMBER($BW2803),ISNUMBER($BX2803)),MIN(1,MAX(0,($BX2803-2018+1)/($BX2803-$BW2803+1))),"")</f>
        <v>0</v>
      </c>
      <c r="Z2803" s="0" t="n">
        <f aca="false">IF(AND(ISNUMBER($BW2803),ISNUMBER($BX2803)),MIN(1,MAX(0,($BX2803-2019+1)/($BX2803-$BW2803+1))),"")</f>
        <v>0</v>
      </c>
      <c r="AA2803" s="0" t="n">
        <f aca="false">IF(ISNUMBER($BX2803),IF($BX2803&gt;=2017,1,0),"")</f>
        <v>1</v>
      </c>
      <c r="AB2803" s="0" t="n">
        <f aca="false">IF(ISNUMBER($BX2803),IF($BX2803&gt;=2018,1,0),"")</f>
        <v>0</v>
      </c>
      <c r="AC2803" s="0" t="n">
        <f aca="false">IF(ISNUMBER($BX2803),IF($BX2803&gt;=2019,1,0),"")</f>
        <v>0</v>
      </c>
      <c r="AD2803" s="0" t="n">
        <f aca="false">IF($L2803&lt;&gt;"",IF($L2803&gt;2013,1,0),"")</f>
        <v>1</v>
      </c>
      <c r="AE2803" s="0" t="n">
        <f aca="false">IF($L2803&lt;&gt;"",1+IF($L2803&gt;2011,1,0)+IF($L2803&gt;2014,1,0),"")</f>
        <v>3</v>
      </c>
      <c r="AF2803" s="0" t="s">
        <v>310</v>
      </c>
      <c r="AG2803" s="0" t="s">
        <v>436</v>
      </c>
      <c r="AH2803" s="0" t="s">
        <v>89</v>
      </c>
      <c r="AI2803" s="0" t="s">
        <v>497</v>
      </c>
      <c r="AJ2803" s="0" t="s">
        <v>497</v>
      </c>
      <c r="AK2803" s="0" t="str">
        <f aca="false">IF(AND($CF2803&lt;&gt;"",IFERROR(INDEX(subsample_country_map!$B:$B,MATCH($CF2803,subsample_country_map!$A:$A,0)),"")&lt;&gt;""),INDEX(subsample_country_map!$B:$B,MATCH($CF2803,subsample_country_map!$A:$A,0)),INDEX(lookup!$AA:$AA,MATCH($A2803,lookup!$A:$A,0)))</f>
        <v>2_Europe</v>
      </c>
      <c r="AL2803" s="0" t="str">
        <f aca="false">IF(AND($CF2803&lt;&gt;"",IFERROR(INDEX(subsample_country_map!$C:$C,MATCH($CF2803,subsample_country_map!$A:$A,0)),"")&lt;&gt;""),INDEX(subsample_country_map!$C:$C,MATCH($CF2803,subsample_country_map!$A:$A,0)),INDEX(lookup!$AB:$AB,MATCH($A2803,lookup!$A:$A,0)))</f>
        <v>99_NCE</v>
      </c>
      <c r="AM2803" s="0" t="str">
        <f aca="false">IF(AND($CF2803&lt;&gt;"",IFERROR(INDEX(subsample_country_map!$D:$D,MATCH($CF2803,subsample_country_map!$A:$A,0)),"")&lt;&gt;""),INDEX(subsample_country_map!$D:$D,MATCH($CF2803,subsample_country_map!$A:$A,0)),INDEX(lookup!$AC:$AC,MATCH($A2803,lookup!$A:$A,0)))</f>
        <v>99_NCE</v>
      </c>
      <c r="AN2803" s="0" t="str">
        <f aca="false">IF(AND($CF2803&lt;&gt;"",IFERROR(INDEX(subsample_country_map!$E:$E,MATCH($CF2803,subsample_country_map!$A:$A,0)),"")&lt;&gt;""),INDEX(subsample_country_map!$E:$E,MATCH($CF2803,subsample_country_map!$A:$A,0)),INDEX(lookup!$AD:$AD,MATCH($A2803,lookup!$A:$A,0)))</f>
        <v>1_common law</v>
      </c>
      <c r="AO2803" s="0" t="str">
        <f aca="false">INDEX(lookup!$Y:$Y,MATCH($A2803,lookup!$A:$A,0))</f>
        <v>0_published</v>
      </c>
      <c r="AP2803" s="0" t="str">
        <f aca="false">INDEX(lookup!$Z:$Z,MATCH($A2803,lookup!$A:$A,0))</f>
        <v>1_VHB high</v>
      </c>
      <c r="AQ2803" s="0" t="str">
        <f aca="false">INDEX(lookup!$W:$W,MATCH($A2803,lookup!$A:$A,0))</f>
        <v>3_mgmt</v>
      </c>
      <c r="AR2803" s="0" t="s">
        <v>8670</v>
      </c>
      <c r="AS2803" s="0" t="s">
        <v>8666</v>
      </c>
      <c r="BO2803" s="0" t="s">
        <v>769</v>
      </c>
      <c r="BP2803" s="0" t="s">
        <v>4977</v>
      </c>
      <c r="BQ2803" s="0" t="s">
        <v>2105</v>
      </c>
      <c r="BT2803" s="0" t="n">
        <v>0</v>
      </c>
      <c r="BV2803" s="0" t="n">
        <v>821</v>
      </c>
      <c r="BW2803" s="0" t="n">
        <v>2014</v>
      </c>
      <c r="BX2803" s="0" t="n">
        <v>2017</v>
      </c>
      <c r="BZ2803" s="0" t="n">
        <v>2015.5</v>
      </c>
      <c r="CA2803" s="0" t="n">
        <v>0.5</v>
      </c>
      <c r="CB2803" s="0" t="n">
        <v>1</v>
      </c>
      <c r="CC2803" s="0" t="n">
        <v>1</v>
      </c>
      <c r="CD2803" s="0" t="n">
        <v>-0.434409747246291</v>
      </c>
      <c r="CE2803" s="0" t="n">
        <v>1</v>
      </c>
    </row>
    <row r="2804" customFormat="false" ht="15" hidden="false" customHeight="false" outlineLevel="0" collapsed="false">
      <c r="A2804" s="0" t="s">
        <v>5136</v>
      </c>
      <c r="B2804" s="0" t="n">
        <v>835</v>
      </c>
      <c r="C2804" s="0" t="n">
        <v>0.0363414696734567</v>
      </c>
      <c r="D2804" s="0" t="n">
        <v>16</v>
      </c>
      <c r="E2804" s="0" t="n">
        <f aca="false">IF(ISNUMBER($BA2804),$BA2804,IF(AND(ISNUMBER($D2804),ISNUMBER($BW2804),ISNUMBER($BX2804)),$D2804*($BX2804-$BW2804+1),""))</f>
        <v>96</v>
      </c>
      <c r="F2804" s="0" t="s">
        <v>8664</v>
      </c>
      <c r="G2804" s="0" t="s">
        <v>8663</v>
      </c>
      <c r="H2804" s="0" t="s">
        <v>118</v>
      </c>
      <c r="I2804" s="0" t="s">
        <v>119</v>
      </c>
      <c r="J2804" s="0" t="n">
        <f aca="false">IF($BW2804&lt;&gt;"",$BW2804,"")</f>
        <v>2010</v>
      </c>
      <c r="K2804" s="0" t="n">
        <f aca="false">IF($BX2804&lt;&gt;"",$BX2804,"")</f>
        <v>2015</v>
      </c>
      <c r="L2804" s="0" t="n">
        <f aca="false">IF(AND(ISNUMBER($BW2804),ISNUMBER($BX2804)),($BW2804+$BX2804)/2,"")</f>
        <v>2012.5</v>
      </c>
      <c r="M2804" s="0" t="n">
        <f aca="false">IF($L2804&lt;&gt;"",$L2804,"")</f>
        <v>2012.5</v>
      </c>
      <c r="N2804" s="0" t="n">
        <f aca="false">IF(AND(ISNUMBER($BW2804),ISNUMBER($BX2804)),MIN(1,MAX(0,($BX2804-2016+1)/($BX2804-$BW2804+1))),"")</f>
        <v>0</v>
      </c>
      <c r="O2804" s="0" t="n">
        <f aca="false">IF(AND(ISNUMBER($BW2804),ISNUMBER($BX2804)),MIN(1,MAX(0,($BX2804-2017+1)/($BX2804-$BW2804+1))),"")</f>
        <v>0</v>
      </c>
      <c r="P2804" s="0" t="n">
        <f aca="false">IF(AND(ISNUMBER($BW2804),ISNUMBER($BX2804)),MIN(1,MAX(0,($BX2804-2018+1)/($BX2804-$BW2804+1))),"")</f>
        <v>0</v>
      </c>
      <c r="Q2804" s="0" t="n">
        <f aca="false">IF(AND(ISNUMBER($BW2804),ISNUMBER($BX2804)),MIN(1,MAX(0,($BX2804-2019+1)/($BX2804-$BW2804+1))),"")</f>
        <v>0</v>
      </c>
      <c r="R2804" s="0" t="n">
        <f aca="false">IF(AND(ISNUMBER($BW2804),ISNUMBER($BX2804)),MIN(1,MAX(0,($BX2804-2016+1)/($BX2804-$BW2804+1))),"")</f>
        <v>0</v>
      </c>
      <c r="S2804" s="0" t="n">
        <f aca="false">IF($L2804&lt;&gt;"",IF($L2804&gt;=2015.5,1,0),"")</f>
        <v>0</v>
      </c>
      <c r="T2804" s="0" t="n">
        <f aca="false">IF($L2804&lt;&gt;"",IF($L2804&gt;=2016,1,0),"")</f>
        <v>0</v>
      </c>
      <c r="U2804" s="0" t="n">
        <f aca="false">IF(ISNUMBER($BX2804),IF($BX2804&gt;=2016,1,0),"")</f>
        <v>0</v>
      </c>
      <c r="V2804" s="0" t="n">
        <f aca="false">IF(ISNUMBER($BW2804),IF($BW2804&gt;=2016,1,0),"")</f>
        <v>0</v>
      </c>
      <c r="W2804" s="0" t="str">
        <f aca="false">IF(AND(ISNUMBER($BW2804),ISNUMBER($BX2804)),IF($BW2804&gt;=2016,"post-only",IF($BX2804&lt;2016,"pre-only","mixed")),"")</f>
        <v>pre-only</v>
      </c>
      <c r="X2804" s="0" t="n">
        <f aca="false">IF(AND(ISNUMBER($BW2804),ISNUMBER($BX2804)),MIN(1,MAX(0,($BX2804-2017+1)/($BX2804-$BW2804+1))),"")</f>
        <v>0</v>
      </c>
      <c r="Y2804" s="0" t="n">
        <f aca="false">IF(AND(ISNUMBER($BW2804),ISNUMBER($BX2804)),MIN(1,MAX(0,($BX2804-2018+1)/($BX2804-$BW2804+1))),"")</f>
        <v>0</v>
      </c>
      <c r="Z2804" s="0" t="n">
        <f aca="false">IF(AND(ISNUMBER($BW2804),ISNUMBER($BX2804)),MIN(1,MAX(0,($BX2804-2019+1)/($BX2804-$BW2804+1))),"")</f>
        <v>0</v>
      </c>
      <c r="AA2804" s="0" t="n">
        <f aca="false">IF(ISNUMBER($BX2804),IF($BX2804&gt;=2017,1,0),"")</f>
        <v>0</v>
      </c>
      <c r="AB2804" s="0" t="n">
        <f aca="false">IF(ISNUMBER($BX2804),IF($BX2804&gt;=2018,1,0),"")</f>
        <v>0</v>
      </c>
      <c r="AC2804" s="0" t="n">
        <f aca="false">IF(ISNUMBER($BX2804),IF($BX2804&gt;=2019,1,0),"")</f>
        <v>0</v>
      </c>
      <c r="AD2804" s="0" t="n">
        <f aca="false">IF($L2804&lt;&gt;"",IF($L2804&gt;2013,1,0),"")</f>
        <v>0</v>
      </c>
      <c r="AE2804" s="0" t="n">
        <f aca="false">IF($L2804&lt;&gt;"",1+IF($L2804&gt;2011,1,0)+IF($L2804&gt;2014,1,0),"")</f>
        <v>2</v>
      </c>
      <c r="AF2804" s="0" t="s">
        <v>87</v>
      </c>
      <c r="AG2804" s="0" t="s">
        <v>436</v>
      </c>
      <c r="AH2804" s="0" t="s">
        <v>89</v>
      </c>
      <c r="AI2804" s="0" t="s">
        <v>334</v>
      </c>
      <c r="AJ2804" s="0" t="s">
        <v>334</v>
      </c>
      <c r="AK2804" s="0" t="str">
        <f aca="false">IF(AND($CF2804&lt;&gt;"",IFERROR(INDEX(subsample_country_map!$B:$B,MATCH($CF2804,subsample_country_map!$A:$A,0)),"")&lt;&gt;""),INDEX(subsample_country_map!$B:$B,MATCH($CF2804,subsample_country_map!$A:$A,0)),INDEX(lookup!$AA:$AA,MATCH($A2804,lookup!$A:$A,0)))</f>
        <v>99_NCE</v>
      </c>
      <c r="AL2804" s="0" t="str">
        <f aca="false">IF(AND($CF2804&lt;&gt;"",IFERROR(INDEX(subsample_country_map!$C:$C,MATCH($CF2804,subsample_country_map!$A:$A,0)),"")&lt;&gt;""),INDEX(subsample_country_map!$C:$C,MATCH($CF2804,subsample_country_map!$A:$A,0)),INDEX(lookup!$AB:$AB,MATCH($A2804,lookup!$A:$A,0)))</f>
        <v>2_developing</v>
      </c>
      <c r="AM2804" s="0" t="str">
        <f aca="false">IF(AND($CF2804&lt;&gt;"",IFERROR(INDEX(subsample_country_map!$D:$D,MATCH($CF2804,subsample_country_map!$A:$A,0)),"")&lt;&gt;""),INDEX(subsample_country_map!$D:$D,MATCH($CF2804,subsample_country_map!$A:$A,0)),INDEX(lookup!$AC:$AC,MATCH($A2804,lookup!$A:$A,0)))</f>
        <v>2_non_western</v>
      </c>
      <c r="AN2804" s="0" t="str">
        <f aca="false">IF(AND($CF2804&lt;&gt;"",IFERROR(INDEX(subsample_country_map!$E:$E,MATCH($CF2804,subsample_country_map!$A:$A,0)),"")&lt;&gt;""),INDEX(subsample_country_map!$E:$E,MATCH($CF2804,subsample_country_map!$A:$A,0)),INDEX(lookup!$AD:$AD,MATCH($A2804,lookup!$A:$A,0)))</f>
        <v>1_common law</v>
      </c>
      <c r="AO2804" s="0" t="str">
        <f aca="false">INDEX(lookup!$Y:$Y,MATCH($A2804,lookup!$A:$A,0))</f>
        <v>0_published</v>
      </c>
      <c r="AP2804" s="0" t="str">
        <f aca="false">INDEX(lookup!$Z:$Z,MATCH($A2804,lookup!$A:$A,0))</f>
        <v>1_VHB high</v>
      </c>
      <c r="AQ2804" s="0" t="str">
        <f aca="false">INDEX(lookup!$W:$W,MATCH($A2804,lookup!$A:$A,0))</f>
        <v>2_sust</v>
      </c>
      <c r="AR2804" s="0" t="s">
        <v>4397</v>
      </c>
      <c r="AS2804" s="0" t="s">
        <v>2105</v>
      </c>
      <c r="BO2804" s="0" t="s">
        <v>769</v>
      </c>
      <c r="BP2804" s="0" t="s">
        <v>5136</v>
      </c>
      <c r="BQ2804" s="0" t="s">
        <v>2105</v>
      </c>
      <c r="BT2804" s="0" t="n">
        <v>0</v>
      </c>
      <c r="BV2804" s="0" t="n">
        <v>835</v>
      </c>
      <c r="BW2804" s="0" t="n">
        <v>2010</v>
      </c>
      <c r="BX2804" s="0" t="n">
        <v>2015</v>
      </c>
      <c r="BZ2804" s="0" t="n">
        <v>2012.5</v>
      </c>
      <c r="CA2804" s="0" t="n">
        <v>0</v>
      </c>
      <c r="CB2804" s="0" t="n">
        <v>0</v>
      </c>
      <c r="CC2804" s="0" t="n">
        <v>0</v>
      </c>
      <c r="CD2804" s="0" t="n">
        <v>0.0363574811188099</v>
      </c>
      <c r="CE2804" s="0" t="n">
        <v>1</v>
      </c>
    </row>
    <row r="2805" customFormat="false" ht="15" hidden="false" customHeight="false" outlineLevel="0" collapsed="false">
      <c r="A2805" s="0" t="s">
        <v>5136</v>
      </c>
      <c r="B2805" s="0" t="n">
        <v>836</v>
      </c>
      <c r="C2805" s="0" t="n">
        <v>0.0635111302227273</v>
      </c>
      <c r="D2805" s="0" t="n">
        <v>16</v>
      </c>
      <c r="E2805" s="0" t="n">
        <f aca="false">IF(ISNUMBER($BA2805),$BA2805,IF(AND(ISNUMBER($D2805),ISNUMBER($BW2805),ISNUMBER($BX2805)),$D2805*($BX2805-$BW2805+1),""))</f>
        <v>96</v>
      </c>
      <c r="F2805" s="0" t="s">
        <v>8664</v>
      </c>
      <c r="G2805" s="0" t="s">
        <v>8663</v>
      </c>
      <c r="H2805" s="0" t="s">
        <v>118</v>
      </c>
      <c r="I2805" s="0" t="s">
        <v>119</v>
      </c>
      <c r="J2805" s="0" t="n">
        <f aca="false">IF($BW2805&lt;&gt;"",$BW2805,"")</f>
        <v>2010</v>
      </c>
      <c r="K2805" s="0" t="n">
        <f aca="false">IF($BX2805&lt;&gt;"",$BX2805,"")</f>
        <v>2015</v>
      </c>
      <c r="L2805" s="0" t="n">
        <f aca="false">IF(AND(ISNUMBER($BW2805),ISNUMBER($BX2805)),($BW2805+$BX2805)/2,"")</f>
        <v>2012.5</v>
      </c>
      <c r="M2805" s="0" t="n">
        <f aca="false">IF($L2805&lt;&gt;"",$L2805,"")</f>
        <v>2012.5</v>
      </c>
      <c r="N2805" s="0" t="n">
        <f aca="false">IF(AND(ISNUMBER($BW2805),ISNUMBER($BX2805)),MIN(1,MAX(0,($BX2805-2016+1)/($BX2805-$BW2805+1))),"")</f>
        <v>0</v>
      </c>
      <c r="O2805" s="0" t="n">
        <f aca="false">IF(AND(ISNUMBER($BW2805),ISNUMBER($BX2805)),MIN(1,MAX(0,($BX2805-2017+1)/($BX2805-$BW2805+1))),"")</f>
        <v>0</v>
      </c>
      <c r="P2805" s="0" t="n">
        <f aca="false">IF(AND(ISNUMBER($BW2805),ISNUMBER($BX2805)),MIN(1,MAX(0,($BX2805-2018+1)/($BX2805-$BW2805+1))),"")</f>
        <v>0</v>
      </c>
      <c r="Q2805" s="0" t="n">
        <f aca="false">IF(AND(ISNUMBER($BW2805),ISNUMBER($BX2805)),MIN(1,MAX(0,($BX2805-2019+1)/($BX2805-$BW2805+1))),"")</f>
        <v>0</v>
      </c>
      <c r="R2805" s="0" t="n">
        <f aca="false">IF(AND(ISNUMBER($BW2805),ISNUMBER($BX2805)),MIN(1,MAX(0,($BX2805-2016+1)/($BX2805-$BW2805+1))),"")</f>
        <v>0</v>
      </c>
      <c r="S2805" s="0" t="n">
        <f aca="false">IF($L2805&lt;&gt;"",IF($L2805&gt;=2015.5,1,0),"")</f>
        <v>0</v>
      </c>
      <c r="T2805" s="0" t="n">
        <f aca="false">IF($L2805&lt;&gt;"",IF($L2805&gt;=2016,1,0),"")</f>
        <v>0</v>
      </c>
      <c r="U2805" s="0" t="n">
        <f aca="false">IF(ISNUMBER($BX2805),IF($BX2805&gt;=2016,1,0),"")</f>
        <v>0</v>
      </c>
      <c r="V2805" s="0" t="n">
        <f aca="false">IF(ISNUMBER($BW2805),IF($BW2805&gt;=2016,1,0),"")</f>
        <v>0</v>
      </c>
      <c r="W2805" s="0" t="str">
        <f aca="false">IF(AND(ISNUMBER($BW2805),ISNUMBER($BX2805)),IF($BW2805&gt;=2016,"post-only",IF($BX2805&lt;2016,"pre-only","mixed")),"")</f>
        <v>pre-only</v>
      </c>
      <c r="X2805" s="0" t="n">
        <f aca="false">IF(AND(ISNUMBER($BW2805),ISNUMBER($BX2805)),MIN(1,MAX(0,($BX2805-2017+1)/($BX2805-$BW2805+1))),"")</f>
        <v>0</v>
      </c>
      <c r="Y2805" s="0" t="n">
        <f aca="false">IF(AND(ISNUMBER($BW2805),ISNUMBER($BX2805)),MIN(1,MAX(0,($BX2805-2018+1)/($BX2805-$BW2805+1))),"")</f>
        <v>0</v>
      </c>
      <c r="Z2805" s="0" t="n">
        <f aca="false">IF(AND(ISNUMBER($BW2805),ISNUMBER($BX2805)),MIN(1,MAX(0,($BX2805-2019+1)/($BX2805-$BW2805+1))),"")</f>
        <v>0</v>
      </c>
      <c r="AA2805" s="0" t="n">
        <f aca="false">IF(ISNUMBER($BX2805),IF($BX2805&gt;=2017,1,0),"")</f>
        <v>0</v>
      </c>
      <c r="AB2805" s="0" t="n">
        <f aca="false">IF(ISNUMBER($BX2805),IF($BX2805&gt;=2018,1,0),"")</f>
        <v>0</v>
      </c>
      <c r="AC2805" s="0" t="n">
        <f aca="false">IF(ISNUMBER($BX2805),IF($BX2805&gt;=2019,1,0),"")</f>
        <v>0</v>
      </c>
      <c r="AD2805" s="0" t="n">
        <f aca="false">IF($L2805&lt;&gt;"",IF($L2805&gt;2013,1,0),"")</f>
        <v>0</v>
      </c>
      <c r="AE2805" s="0" t="n">
        <f aca="false">IF($L2805&lt;&gt;"",1+IF($L2805&gt;2011,1,0)+IF($L2805&gt;2014,1,0),"")</f>
        <v>2</v>
      </c>
      <c r="AF2805" s="0" t="s">
        <v>87</v>
      </c>
      <c r="AG2805" s="0" t="s">
        <v>436</v>
      </c>
      <c r="AH2805" s="0" t="s">
        <v>89</v>
      </c>
      <c r="AI2805" s="0" t="s">
        <v>334</v>
      </c>
      <c r="AJ2805" s="0" t="s">
        <v>334</v>
      </c>
      <c r="AK2805" s="0" t="str">
        <f aca="false">IF(AND($CF2805&lt;&gt;"",IFERROR(INDEX(subsample_country_map!$B:$B,MATCH($CF2805,subsample_country_map!$A:$A,0)),"")&lt;&gt;""),INDEX(subsample_country_map!$B:$B,MATCH($CF2805,subsample_country_map!$A:$A,0)),INDEX(lookup!$AA:$AA,MATCH($A2805,lookup!$A:$A,0)))</f>
        <v>99_NCE</v>
      </c>
      <c r="AL2805" s="0" t="str">
        <f aca="false">IF(AND($CF2805&lt;&gt;"",IFERROR(INDEX(subsample_country_map!$C:$C,MATCH($CF2805,subsample_country_map!$A:$A,0)),"")&lt;&gt;""),INDEX(subsample_country_map!$C:$C,MATCH($CF2805,subsample_country_map!$A:$A,0)),INDEX(lookup!$AB:$AB,MATCH($A2805,lookup!$A:$A,0)))</f>
        <v>2_developing</v>
      </c>
      <c r="AM2805" s="0" t="str">
        <f aca="false">IF(AND($CF2805&lt;&gt;"",IFERROR(INDEX(subsample_country_map!$D:$D,MATCH($CF2805,subsample_country_map!$A:$A,0)),"")&lt;&gt;""),INDEX(subsample_country_map!$D:$D,MATCH($CF2805,subsample_country_map!$A:$A,0)),INDEX(lookup!$AC:$AC,MATCH($A2805,lookup!$A:$A,0)))</f>
        <v>2_non_western</v>
      </c>
      <c r="AN2805" s="0" t="str">
        <f aca="false">IF(AND($CF2805&lt;&gt;"",IFERROR(INDEX(subsample_country_map!$E:$E,MATCH($CF2805,subsample_country_map!$A:$A,0)),"")&lt;&gt;""),INDEX(subsample_country_map!$E:$E,MATCH($CF2805,subsample_country_map!$A:$A,0)),INDEX(lookup!$AD:$AD,MATCH($A2805,lookup!$A:$A,0)))</f>
        <v>1_common law</v>
      </c>
      <c r="AO2805" s="0" t="str">
        <f aca="false">INDEX(lookup!$Y:$Y,MATCH($A2805,lookup!$A:$A,0))</f>
        <v>0_published</v>
      </c>
      <c r="AP2805" s="0" t="str">
        <f aca="false">INDEX(lookup!$Z:$Z,MATCH($A2805,lookup!$A:$A,0))</f>
        <v>1_VHB high</v>
      </c>
      <c r="AQ2805" s="0" t="str">
        <f aca="false">INDEX(lookup!$W:$W,MATCH($A2805,lookup!$A:$A,0))</f>
        <v>2_sust</v>
      </c>
      <c r="AR2805" s="0" t="s">
        <v>4397</v>
      </c>
      <c r="AS2805" s="0" t="s">
        <v>2105</v>
      </c>
      <c r="BO2805" s="0" t="s">
        <v>769</v>
      </c>
      <c r="BP2805" s="0" t="s">
        <v>5136</v>
      </c>
      <c r="BQ2805" s="0" t="s">
        <v>2105</v>
      </c>
      <c r="BT2805" s="0" t="n">
        <v>0</v>
      </c>
      <c r="BV2805" s="0" t="n">
        <v>836</v>
      </c>
      <c r="BW2805" s="0" t="n">
        <v>2010</v>
      </c>
      <c r="BX2805" s="0" t="n">
        <v>2015</v>
      </c>
      <c r="BZ2805" s="0" t="n">
        <v>2012.5</v>
      </c>
      <c r="CA2805" s="0" t="n">
        <v>0</v>
      </c>
      <c r="CB2805" s="0" t="n">
        <v>0</v>
      </c>
      <c r="CC2805" s="0" t="n">
        <v>0</v>
      </c>
      <c r="CD2805" s="0" t="n">
        <v>0.0635967316702724</v>
      </c>
      <c r="CE2805" s="0" t="n">
        <v>1</v>
      </c>
    </row>
    <row r="2806" customFormat="false" ht="15" hidden="false" customHeight="false" outlineLevel="0" collapsed="false">
      <c r="A2806" s="0" t="s">
        <v>5136</v>
      </c>
      <c r="B2806" s="0" t="n">
        <v>837</v>
      </c>
      <c r="C2806" s="0" t="n">
        <v>-0.0985134105481748</v>
      </c>
      <c r="D2806" s="0" t="n">
        <v>16</v>
      </c>
      <c r="E2806" s="0" t="n">
        <f aca="false">IF(ISNUMBER($BA2806),$BA2806,IF(AND(ISNUMBER($D2806),ISNUMBER($BW2806),ISNUMBER($BX2806)),$D2806*($BX2806-$BW2806+1),""))</f>
        <v>96</v>
      </c>
      <c r="F2806" s="0" t="s">
        <v>8664</v>
      </c>
      <c r="G2806" s="0" t="s">
        <v>8663</v>
      </c>
      <c r="H2806" s="0" t="s">
        <v>118</v>
      </c>
      <c r="I2806" s="0" t="s">
        <v>119</v>
      </c>
      <c r="J2806" s="0" t="n">
        <f aca="false">IF($BW2806&lt;&gt;"",$BW2806,"")</f>
        <v>2010</v>
      </c>
      <c r="K2806" s="0" t="n">
        <f aca="false">IF($BX2806&lt;&gt;"",$BX2806,"")</f>
        <v>2015</v>
      </c>
      <c r="L2806" s="0" t="n">
        <f aca="false">IF(AND(ISNUMBER($BW2806),ISNUMBER($BX2806)),($BW2806+$BX2806)/2,"")</f>
        <v>2012.5</v>
      </c>
      <c r="M2806" s="0" t="n">
        <f aca="false">IF($L2806&lt;&gt;"",$L2806,"")</f>
        <v>2012.5</v>
      </c>
      <c r="N2806" s="0" t="n">
        <f aca="false">IF(AND(ISNUMBER($BW2806),ISNUMBER($BX2806)),MIN(1,MAX(0,($BX2806-2016+1)/($BX2806-$BW2806+1))),"")</f>
        <v>0</v>
      </c>
      <c r="O2806" s="0" t="n">
        <f aca="false">IF(AND(ISNUMBER($BW2806),ISNUMBER($BX2806)),MIN(1,MAX(0,($BX2806-2017+1)/($BX2806-$BW2806+1))),"")</f>
        <v>0</v>
      </c>
      <c r="P2806" s="0" t="n">
        <f aca="false">IF(AND(ISNUMBER($BW2806),ISNUMBER($BX2806)),MIN(1,MAX(0,($BX2806-2018+1)/($BX2806-$BW2806+1))),"")</f>
        <v>0</v>
      </c>
      <c r="Q2806" s="0" t="n">
        <f aca="false">IF(AND(ISNUMBER($BW2806),ISNUMBER($BX2806)),MIN(1,MAX(0,($BX2806-2019+1)/($BX2806-$BW2806+1))),"")</f>
        <v>0</v>
      </c>
      <c r="R2806" s="0" t="n">
        <f aca="false">IF(AND(ISNUMBER($BW2806),ISNUMBER($BX2806)),MIN(1,MAX(0,($BX2806-2016+1)/($BX2806-$BW2806+1))),"")</f>
        <v>0</v>
      </c>
      <c r="S2806" s="0" t="n">
        <f aca="false">IF($L2806&lt;&gt;"",IF($L2806&gt;=2015.5,1,0),"")</f>
        <v>0</v>
      </c>
      <c r="T2806" s="0" t="n">
        <f aca="false">IF($L2806&lt;&gt;"",IF($L2806&gt;=2016,1,0),"")</f>
        <v>0</v>
      </c>
      <c r="U2806" s="0" t="n">
        <f aca="false">IF(ISNUMBER($BX2806),IF($BX2806&gt;=2016,1,0),"")</f>
        <v>0</v>
      </c>
      <c r="V2806" s="0" t="n">
        <f aca="false">IF(ISNUMBER($BW2806),IF($BW2806&gt;=2016,1,0),"")</f>
        <v>0</v>
      </c>
      <c r="W2806" s="0" t="str">
        <f aca="false">IF(AND(ISNUMBER($BW2806),ISNUMBER($BX2806)),IF($BW2806&gt;=2016,"post-only",IF($BX2806&lt;2016,"pre-only","mixed")),"")</f>
        <v>pre-only</v>
      </c>
      <c r="X2806" s="0" t="n">
        <f aca="false">IF(AND(ISNUMBER($BW2806),ISNUMBER($BX2806)),MIN(1,MAX(0,($BX2806-2017+1)/($BX2806-$BW2806+1))),"")</f>
        <v>0</v>
      </c>
      <c r="Y2806" s="0" t="n">
        <f aca="false">IF(AND(ISNUMBER($BW2806),ISNUMBER($BX2806)),MIN(1,MAX(0,($BX2806-2018+1)/($BX2806-$BW2806+1))),"")</f>
        <v>0</v>
      </c>
      <c r="Z2806" s="0" t="n">
        <f aca="false">IF(AND(ISNUMBER($BW2806),ISNUMBER($BX2806)),MIN(1,MAX(0,($BX2806-2019+1)/($BX2806-$BW2806+1))),"")</f>
        <v>0</v>
      </c>
      <c r="AA2806" s="0" t="n">
        <f aca="false">IF(ISNUMBER($BX2806),IF($BX2806&gt;=2017,1,0),"")</f>
        <v>0</v>
      </c>
      <c r="AB2806" s="0" t="n">
        <f aca="false">IF(ISNUMBER($BX2806),IF($BX2806&gt;=2018,1,0),"")</f>
        <v>0</v>
      </c>
      <c r="AC2806" s="0" t="n">
        <f aca="false">IF(ISNUMBER($BX2806),IF($BX2806&gt;=2019,1,0),"")</f>
        <v>0</v>
      </c>
      <c r="AD2806" s="0" t="n">
        <f aca="false">IF($L2806&lt;&gt;"",IF($L2806&gt;2013,1,0),"")</f>
        <v>0</v>
      </c>
      <c r="AE2806" s="0" t="n">
        <f aca="false">IF($L2806&lt;&gt;"",1+IF($L2806&gt;2011,1,0)+IF($L2806&gt;2014,1,0),"")</f>
        <v>2</v>
      </c>
      <c r="AF2806" s="0" t="s">
        <v>87</v>
      </c>
      <c r="AG2806" s="0" t="s">
        <v>436</v>
      </c>
      <c r="AH2806" s="0" t="s">
        <v>89</v>
      </c>
      <c r="AI2806" s="0" t="s">
        <v>334</v>
      </c>
      <c r="AJ2806" s="0" t="s">
        <v>334</v>
      </c>
      <c r="AK2806" s="0" t="str">
        <f aca="false">IF(AND($CF2806&lt;&gt;"",IFERROR(INDEX(subsample_country_map!$B:$B,MATCH($CF2806,subsample_country_map!$A:$A,0)),"")&lt;&gt;""),INDEX(subsample_country_map!$B:$B,MATCH($CF2806,subsample_country_map!$A:$A,0)),INDEX(lookup!$AA:$AA,MATCH($A2806,lookup!$A:$A,0)))</f>
        <v>99_NCE</v>
      </c>
      <c r="AL2806" s="0" t="str">
        <f aca="false">IF(AND($CF2806&lt;&gt;"",IFERROR(INDEX(subsample_country_map!$C:$C,MATCH($CF2806,subsample_country_map!$A:$A,0)),"")&lt;&gt;""),INDEX(subsample_country_map!$C:$C,MATCH($CF2806,subsample_country_map!$A:$A,0)),INDEX(lookup!$AB:$AB,MATCH($A2806,lookup!$A:$A,0)))</f>
        <v>2_developing</v>
      </c>
      <c r="AM2806" s="0" t="str">
        <f aca="false">IF(AND($CF2806&lt;&gt;"",IFERROR(INDEX(subsample_country_map!$D:$D,MATCH($CF2806,subsample_country_map!$A:$A,0)),"")&lt;&gt;""),INDEX(subsample_country_map!$D:$D,MATCH($CF2806,subsample_country_map!$A:$A,0)),INDEX(lookup!$AC:$AC,MATCH($A2806,lookup!$A:$A,0)))</f>
        <v>2_non_western</v>
      </c>
      <c r="AN2806" s="0" t="str">
        <f aca="false">IF(AND($CF2806&lt;&gt;"",IFERROR(INDEX(subsample_country_map!$E:$E,MATCH($CF2806,subsample_country_map!$A:$A,0)),"")&lt;&gt;""),INDEX(subsample_country_map!$E:$E,MATCH($CF2806,subsample_country_map!$A:$A,0)),INDEX(lookup!$AD:$AD,MATCH($A2806,lookup!$A:$A,0)))</f>
        <v>1_common law</v>
      </c>
      <c r="AO2806" s="0" t="str">
        <f aca="false">INDEX(lookup!$Y:$Y,MATCH($A2806,lookup!$A:$A,0))</f>
        <v>0_published</v>
      </c>
      <c r="AP2806" s="0" t="str">
        <f aca="false">INDEX(lookup!$Z:$Z,MATCH($A2806,lookup!$A:$A,0))</f>
        <v>1_VHB high</v>
      </c>
      <c r="AQ2806" s="0" t="str">
        <f aca="false">INDEX(lookup!$W:$W,MATCH($A2806,lookup!$A:$A,0))</f>
        <v>2_sust</v>
      </c>
      <c r="AR2806" s="0" t="s">
        <v>4397</v>
      </c>
      <c r="AS2806" s="0" t="s">
        <v>2105</v>
      </c>
      <c r="BO2806" s="0" t="s">
        <v>769</v>
      </c>
      <c r="BP2806" s="0" t="s">
        <v>5136</v>
      </c>
      <c r="BQ2806" s="0" t="s">
        <v>2105</v>
      </c>
      <c r="BT2806" s="0" t="n">
        <v>0</v>
      </c>
      <c r="BV2806" s="0" t="n">
        <v>837</v>
      </c>
      <c r="BW2806" s="0" t="n">
        <v>2010</v>
      </c>
      <c r="BX2806" s="0" t="n">
        <v>2015</v>
      </c>
      <c r="BZ2806" s="0" t="n">
        <v>2012.5</v>
      </c>
      <c r="CA2806" s="0" t="n">
        <v>0</v>
      </c>
      <c r="CB2806" s="0" t="n">
        <v>0</v>
      </c>
      <c r="CC2806" s="0" t="n">
        <v>0</v>
      </c>
      <c r="CD2806" s="0" t="n">
        <v>-0.0988339665441283</v>
      </c>
      <c r="CE2806" s="0" t="n">
        <v>1</v>
      </c>
    </row>
    <row r="2807" customFormat="false" ht="15" hidden="false" customHeight="false" outlineLevel="0" collapsed="false">
      <c r="A2807" s="0" t="s">
        <v>5369</v>
      </c>
      <c r="B2807" s="0" t="n">
        <v>838</v>
      </c>
      <c r="C2807" s="0" t="n">
        <v>-0.0748890298448734</v>
      </c>
      <c r="D2807" s="0" t="n">
        <v>210</v>
      </c>
      <c r="E2807" s="0" t="n">
        <f aca="false">IF(ISNUMBER($BA2807),$BA2807,IF(AND(ISNUMBER($D2807),ISNUMBER($BW2807),ISNUMBER($BX2807)),$D2807*($BX2807-$BW2807+1),""))</f>
        <v>1050</v>
      </c>
      <c r="F2807" s="0" t="s">
        <v>8664</v>
      </c>
      <c r="G2807" s="0" t="s">
        <v>8663</v>
      </c>
      <c r="H2807" s="0" t="s">
        <v>118</v>
      </c>
      <c r="I2807" s="0" t="s">
        <v>842</v>
      </c>
      <c r="J2807" s="0" t="n">
        <f aca="false">IF($BW2807&lt;&gt;"",$BW2807,"")</f>
        <v>2006</v>
      </c>
      <c r="K2807" s="0" t="n">
        <f aca="false">IF($BX2807&lt;&gt;"",$BX2807,"")</f>
        <v>2010</v>
      </c>
      <c r="L2807" s="0" t="n">
        <f aca="false">IF(AND(ISNUMBER($BW2807),ISNUMBER($BX2807)),($BW2807+$BX2807)/2,"")</f>
        <v>2008</v>
      </c>
      <c r="M2807" s="0" t="n">
        <f aca="false">IF($L2807&lt;&gt;"",$L2807,"")</f>
        <v>2008</v>
      </c>
      <c r="N2807" s="0" t="n">
        <f aca="false">IF(AND(ISNUMBER($BW2807),ISNUMBER($BX2807)),MIN(1,MAX(0,($BX2807-2016+1)/($BX2807-$BW2807+1))),"")</f>
        <v>0</v>
      </c>
      <c r="O2807" s="0" t="n">
        <f aca="false">IF(AND(ISNUMBER($BW2807),ISNUMBER($BX2807)),MIN(1,MAX(0,($BX2807-2017+1)/($BX2807-$BW2807+1))),"")</f>
        <v>0</v>
      </c>
      <c r="P2807" s="0" t="n">
        <f aca="false">IF(AND(ISNUMBER($BW2807),ISNUMBER($BX2807)),MIN(1,MAX(0,($BX2807-2018+1)/($BX2807-$BW2807+1))),"")</f>
        <v>0</v>
      </c>
      <c r="Q2807" s="0" t="n">
        <f aca="false">IF(AND(ISNUMBER($BW2807),ISNUMBER($BX2807)),MIN(1,MAX(0,($BX2807-2019+1)/($BX2807-$BW2807+1))),"")</f>
        <v>0</v>
      </c>
      <c r="R2807" s="0" t="n">
        <f aca="false">IF(AND(ISNUMBER($BW2807),ISNUMBER($BX2807)),MIN(1,MAX(0,($BX2807-2016+1)/($BX2807-$BW2807+1))),"")</f>
        <v>0</v>
      </c>
      <c r="S2807" s="0" t="n">
        <f aca="false">IF($L2807&lt;&gt;"",IF($L2807&gt;=2015.5,1,0),"")</f>
        <v>0</v>
      </c>
      <c r="T2807" s="0" t="n">
        <f aca="false">IF($L2807&lt;&gt;"",IF($L2807&gt;=2016,1,0),"")</f>
        <v>0</v>
      </c>
      <c r="U2807" s="0" t="n">
        <f aca="false">IF(ISNUMBER($BX2807),IF($BX2807&gt;=2016,1,0),"")</f>
        <v>0</v>
      </c>
      <c r="V2807" s="0" t="n">
        <f aca="false">IF(ISNUMBER($BW2807),IF($BW2807&gt;=2016,1,0),"")</f>
        <v>0</v>
      </c>
      <c r="W2807" s="0" t="str">
        <f aca="false">IF(AND(ISNUMBER($BW2807),ISNUMBER($BX2807)),IF($BW2807&gt;=2016,"post-only",IF($BX2807&lt;2016,"pre-only","mixed")),"")</f>
        <v>pre-only</v>
      </c>
      <c r="X2807" s="0" t="n">
        <f aca="false">IF(AND(ISNUMBER($BW2807),ISNUMBER($BX2807)),MIN(1,MAX(0,($BX2807-2017+1)/($BX2807-$BW2807+1))),"")</f>
        <v>0</v>
      </c>
      <c r="Y2807" s="0" t="n">
        <f aca="false">IF(AND(ISNUMBER($BW2807),ISNUMBER($BX2807)),MIN(1,MAX(0,($BX2807-2018+1)/($BX2807-$BW2807+1))),"")</f>
        <v>0</v>
      </c>
      <c r="Z2807" s="0" t="n">
        <f aca="false">IF(AND(ISNUMBER($BW2807),ISNUMBER($BX2807)),MIN(1,MAX(0,($BX2807-2019+1)/($BX2807-$BW2807+1))),"")</f>
        <v>0</v>
      </c>
      <c r="AA2807" s="0" t="n">
        <f aca="false">IF(ISNUMBER($BX2807),IF($BX2807&gt;=2017,1,0),"")</f>
        <v>0</v>
      </c>
      <c r="AB2807" s="0" t="n">
        <f aca="false">IF(ISNUMBER($BX2807),IF($BX2807&gt;=2018,1,0),"")</f>
        <v>0</v>
      </c>
      <c r="AC2807" s="0" t="n">
        <f aca="false">IF(ISNUMBER($BX2807),IF($BX2807&gt;=2019,1,0),"")</f>
        <v>0</v>
      </c>
      <c r="AD2807" s="0" t="n">
        <f aca="false">IF($L2807&lt;&gt;"",IF($L2807&gt;2013,1,0),"")</f>
        <v>0</v>
      </c>
      <c r="AE2807" s="0" t="n">
        <f aca="false">IF($L2807&lt;&gt;"",1+IF($L2807&gt;2011,1,0)+IF($L2807&gt;2014,1,0),"")</f>
        <v>1</v>
      </c>
      <c r="AF2807" s="0" t="s">
        <v>87</v>
      </c>
      <c r="AG2807" s="0" t="s">
        <v>88</v>
      </c>
      <c r="AH2807" s="0" t="s">
        <v>89</v>
      </c>
      <c r="AI2807" s="0" t="s">
        <v>334</v>
      </c>
      <c r="AJ2807" s="0" t="s">
        <v>334</v>
      </c>
      <c r="AK2807" s="0" t="str">
        <f aca="false">IF(AND($CF2807&lt;&gt;"",IFERROR(INDEX(subsample_country_map!$B:$B,MATCH($CF2807,subsample_country_map!$A:$A,0)),"")&lt;&gt;""),INDEX(subsample_country_map!$B:$B,MATCH($CF2807,subsample_country_map!$A:$A,0)),INDEX(lookup!$AA:$AA,MATCH($A2807,lookup!$A:$A,0)))</f>
        <v>3_AsiaPac</v>
      </c>
      <c r="AL2807" s="0" t="str">
        <f aca="false">IF(AND($CF2807&lt;&gt;"",IFERROR(INDEX(subsample_country_map!$C:$C,MATCH($CF2807,subsample_country_map!$A:$A,0)),"")&lt;&gt;""),INDEX(subsample_country_map!$C:$C,MATCH($CF2807,subsample_country_map!$A:$A,0)),INDEX(lookup!$AB:$AB,MATCH($A2807,lookup!$A:$A,0)))</f>
        <v>1_developed</v>
      </c>
      <c r="AM2807" s="0" t="str">
        <f aca="false">IF(AND($CF2807&lt;&gt;"",IFERROR(INDEX(subsample_country_map!$D:$D,MATCH($CF2807,subsample_country_map!$A:$A,0)),"")&lt;&gt;""),INDEX(subsample_country_map!$D:$D,MATCH($CF2807,subsample_country_map!$A:$A,0)),INDEX(lookup!$AC:$AC,MATCH($A2807,lookup!$A:$A,0)))</f>
        <v>1_western</v>
      </c>
      <c r="AN2807" s="0" t="str">
        <f aca="false">IF(AND($CF2807&lt;&gt;"",IFERROR(INDEX(subsample_country_map!$E:$E,MATCH($CF2807,subsample_country_map!$A:$A,0)),"")&lt;&gt;""),INDEX(subsample_country_map!$E:$E,MATCH($CF2807,subsample_country_map!$A:$A,0)),INDEX(lookup!$AD:$AD,MATCH($A2807,lookup!$A:$A,0)))</f>
        <v>1_common law</v>
      </c>
      <c r="AO2807" s="0" t="str">
        <f aca="false">INDEX(lookup!$Y:$Y,MATCH($A2807,lookup!$A:$A,0))</f>
        <v>0_published</v>
      </c>
      <c r="AP2807" s="0" t="str">
        <f aca="false">INDEX(lookup!$Z:$Z,MATCH($A2807,lookup!$A:$A,0))</f>
        <v>1_VHB high</v>
      </c>
      <c r="AQ2807" s="0" t="str">
        <f aca="false">INDEX(lookup!$W:$W,MATCH($A2807,lookup!$A:$A,0))</f>
        <v>1_fin/acc/econ</v>
      </c>
      <c r="AR2807" s="0" t="s">
        <v>221</v>
      </c>
      <c r="AS2807" s="0" t="s">
        <v>2105</v>
      </c>
      <c r="BO2807" s="0" t="s">
        <v>769</v>
      </c>
      <c r="BP2807" s="0" t="s">
        <v>5369</v>
      </c>
      <c r="BQ2807" s="0" t="s">
        <v>2105</v>
      </c>
      <c r="BT2807" s="0" t="n">
        <v>0</v>
      </c>
      <c r="BV2807" s="0" t="n">
        <v>838</v>
      </c>
      <c r="BW2807" s="0" t="n">
        <v>2006</v>
      </c>
      <c r="BX2807" s="0" t="n">
        <v>2010</v>
      </c>
      <c r="BZ2807" s="0" t="n">
        <v>2008</v>
      </c>
      <c r="CA2807" s="0" t="n">
        <v>0</v>
      </c>
      <c r="CB2807" s="0" t="n">
        <v>0</v>
      </c>
      <c r="CC2807" s="0" t="n">
        <v>0</v>
      </c>
      <c r="CD2807" s="0" t="n">
        <v>-0.0750295045649784</v>
      </c>
      <c r="CE2807" s="0" t="n">
        <v>1</v>
      </c>
    </row>
    <row r="2808" customFormat="false" ht="15" hidden="false" customHeight="false" outlineLevel="0" collapsed="false">
      <c r="A2808" s="0" t="s">
        <v>5369</v>
      </c>
      <c r="B2808" s="0" t="n">
        <v>839</v>
      </c>
      <c r="C2808" s="0" t="n">
        <v>-0.111633834688532</v>
      </c>
      <c r="D2808" s="0" t="n">
        <v>210</v>
      </c>
      <c r="E2808" s="0" t="n">
        <f aca="false">IF(ISNUMBER($BA2808),$BA2808,IF(AND(ISNUMBER($D2808),ISNUMBER($BW2808),ISNUMBER($BX2808)),$D2808*($BX2808-$BW2808+1),""))</f>
        <v>1050</v>
      </c>
      <c r="F2808" s="0" t="s">
        <v>8664</v>
      </c>
      <c r="G2808" s="0" t="s">
        <v>8663</v>
      </c>
      <c r="H2808" s="0" t="s">
        <v>118</v>
      </c>
      <c r="I2808" s="0" t="s">
        <v>842</v>
      </c>
      <c r="J2808" s="0" t="n">
        <f aca="false">IF($BW2808&lt;&gt;"",$BW2808,"")</f>
        <v>2006</v>
      </c>
      <c r="K2808" s="0" t="n">
        <f aca="false">IF($BX2808&lt;&gt;"",$BX2808,"")</f>
        <v>2010</v>
      </c>
      <c r="L2808" s="0" t="n">
        <f aca="false">IF(AND(ISNUMBER($BW2808),ISNUMBER($BX2808)),($BW2808+$BX2808)/2,"")</f>
        <v>2008</v>
      </c>
      <c r="M2808" s="0" t="n">
        <f aca="false">IF($L2808&lt;&gt;"",$L2808,"")</f>
        <v>2008</v>
      </c>
      <c r="N2808" s="0" t="n">
        <f aca="false">IF(AND(ISNUMBER($BW2808),ISNUMBER($BX2808)),MIN(1,MAX(0,($BX2808-2016+1)/($BX2808-$BW2808+1))),"")</f>
        <v>0</v>
      </c>
      <c r="O2808" s="0" t="n">
        <f aca="false">IF(AND(ISNUMBER($BW2808),ISNUMBER($BX2808)),MIN(1,MAX(0,($BX2808-2017+1)/($BX2808-$BW2808+1))),"")</f>
        <v>0</v>
      </c>
      <c r="P2808" s="0" t="n">
        <f aca="false">IF(AND(ISNUMBER($BW2808),ISNUMBER($BX2808)),MIN(1,MAX(0,($BX2808-2018+1)/($BX2808-$BW2808+1))),"")</f>
        <v>0</v>
      </c>
      <c r="Q2808" s="0" t="n">
        <f aca="false">IF(AND(ISNUMBER($BW2808),ISNUMBER($BX2808)),MIN(1,MAX(0,($BX2808-2019+1)/($BX2808-$BW2808+1))),"")</f>
        <v>0</v>
      </c>
      <c r="R2808" s="0" t="n">
        <f aca="false">IF(AND(ISNUMBER($BW2808),ISNUMBER($BX2808)),MIN(1,MAX(0,($BX2808-2016+1)/($BX2808-$BW2808+1))),"")</f>
        <v>0</v>
      </c>
      <c r="S2808" s="0" t="n">
        <f aca="false">IF($L2808&lt;&gt;"",IF($L2808&gt;=2015.5,1,0),"")</f>
        <v>0</v>
      </c>
      <c r="T2808" s="0" t="n">
        <f aca="false">IF($L2808&lt;&gt;"",IF($L2808&gt;=2016,1,0),"")</f>
        <v>0</v>
      </c>
      <c r="U2808" s="0" t="n">
        <f aca="false">IF(ISNUMBER($BX2808),IF($BX2808&gt;=2016,1,0),"")</f>
        <v>0</v>
      </c>
      <c r="V2808" s="0" t="n">
        <f aca="false">IF(ISNUMBER($BW2808),IF($BW2808&gt;=2016,1,0),"")</f>
        <v>0</v>
      </c>
      <c r="W2808" s="0" t="str">
        <f aca="false">IF(AND(ISNUMBER($BW2808),ISNUMBER($BX2808)),IF($BW2808&gt;=2016,"post-only",IF($BX2808&lt;2016,"pre-only","mixed")),"")</f>
        <v>pre-only</v>
      </c>
      <c r="X2808" s="0" t="n">
        <f aca="false">IF(AND(ISNUMBER($BW2808),ISNUMBER($BX2808)),MIN(1,MAX(0,($BX2808-2017+1)/($BX2808-$BW2808+1))),"")</f>
        <v>0</v>
      </c>
      <c r="Y2808" s="0" t="n">
        <f aca="false">IF(AND(ISNUMBER($BW2808),ISNUMBER($BX2808)),MIN(1,MAX(0,($BX2808-2018+1)/($BX2808-$BW2808+1))),"")</f>
        <v>0</v>
      </c>
      <c r="Z2808" s="0" t="n">
        <f aca="false">IF(AND(ISNUMBER($BW2808),ISNUMBER($BX2808)),MIN(1,MAX(0,($BX2808-2019+1)/($BX2808-$BW2808+1))),"")</f>
        <v>0</v>
      </c>
      <c r="AA2808" s="0" t="n">
        <f aca="false">IF(ISNUMBER($BX2808),IF($BX2808&gt;=2017,1,0),"")</f>
        <v>0</v>
      </c>
      <c r="AB2808" s="0" t="n">
        <f aca="false">IF(ISNUMBER($BX2808),IF($BX2808&gt;=2018,1,0),"")</f>
        <v>0</v>
      </c>
      <c r="AC2808" s="0" t="n">
        <f aca="false">IF(ISNUMBER($BX2808),IF($BX2808&gt;=2019,1,0),"")</f>
        <v>0</v>
      </c>
      <c r="AD2808" s="0" t="n">
        <f aca="false">IF($L2808&lt;&gt;"",IF($L2808&gt;2013,1,0),"")</f>
        <v>0</v>
      </c>
      <c r="AE2808" s="0" t="n">
        <f aca="false">IF($L2808&lt;&gt;"",1+IF($L2808&gt;2011,1,0)+IF($L2808&gt;2014,1,0),"")</f>
        <v>1</v>
      </c>
      <c r="AF2808" s="0" t="s">
        <v>87</v>
      </c>
      <c r="AG2808" s="0" t="s">
        <v>88</v>
      </c>
      <c r="AH2808" s="0" t="s">
        <v>89</v>
      </c>
      <c r="AI2808" s="0" t="s">
        <v>334</v>
      </c>
      <c r="AJ2808" s="0" t="s">
        <v>334</v>
      </c>
      <c r="AK2808" s="0" t="str">
        <f aca="false">IF(AND($CF2808&lt;&gt;"",IFERROR(INDEX(subsample_country_map!$B:$B,MATCH($CF2808,subsample_country_map!$A:$A,0)),"")&lt;&gt;""),INDEX(subsample_country_map!$B:$B,MATCH($CF2808,subsample_country_map!$A:$A,0)),INDEX(lookup!$AA:$AA,MATCH($A2808,lookup!$A:$A,0)))</f>
        <v>3_AsiaPac</v>
      </c>
      <c r="AL2808" s="0" t="str">
        <f aca="false">IF(AND($CF2808&lt;&gt;"",IFERROR(INDEX(subsample_country_map!$C:$C,MATCH($CF2808,subsample_country_map!$A:$A,0)),"")&lt;&gt;""),INDEX(subsample_country_map!$C:$C,MATCH($CF2808,subsample_country_map!$A:$A,0)),INDEX(lookup!$AB:$AB,MATCH($A2808,lookup!$A:$A,0)))</f>
        <v>1_developed</v>
      </c>
      <c r="AM2808" s="0" t="str">
        <f aca="false">IF(AND($CF2808&lt;&gt;"",IFERROR(INDEX(subsample_country_map!$D:$D,MATCH($CF2808,subsample_country_map!$A:$A,0)),"")&lt;&gt;""),INDEX(subsample_country_map!$D:$D,MATCH($CF2808,subsample_country_map!$A:$A,0)),INDEX(lookup!$AC:$AC,MATCH($A2808,lookup!$A:$A,0)))</f>
        <v>1_western</v>
      </c>
      <c r="AN2808" s="0" t="str">
        <f aca="false">IF(AND($CF2808&lt;&gt;"",IFERROR(INDEX(subsample_country_map!$E:$E,MATCH($CF2808,subsample_country_map!$A:$A,0)),"")&lt;&gt;""),INDEX(subsample_country_map!$E:$E,MATCH($CF2808,subsample_country_map!$A:$A,0)),INDEX(lookup!$AD:$AD,MATCH($A2808,lookup!$A:$A,0)))</f>
        <v>1_common law</v>
      </c>
      <c r="AO2808" s="0" t="str">
        <f aca="false">INDEX(lookup!$Y:$Y,MATCH($A2808,lookup!$A:$A,0))</f>
        <v>0_published</v>
      </c>
      <c r="AP2808" s="0" t="str">
        <f aca="false">INDEX(lookup!$Z:$Z,MATCH($A2808,lookup!$A:$A,0))</f>
        <v>1_VHB high</v>
      </c>
      <c r="AQ2808" s="0" t="str">
        <f aca="false">INDEX(lookup!$W:$W,MATCH($A2808,lookup!$A:$A,0))</f>
        <v>1_fin/acc/econ</v>
      </c>
      <c r="AR2808" s="0" t="s">
        <v>221</v>
      </c>
      <c r="AS2808" s="0" t="s">
        <v>2105</v>
      </c>
      <c r="BO2808" s="0" t="s">
        <v>769</v>
      </c>
      <c r="BP2808" s="0" t="s">
        <v>5369</v>
      </c>
      <c r="BQ2808" s="0" t="s">
        <v>2105</v>
      </c>
      <c r="BT2808" s="0" t="n">
        <v>0</v>
      </c>
      <c r="BV2808" s="0" t="n">
        <v>839</v>
      </c>
      <c r="BW2808" s="0" t="n">
        <v>2006</v>
      </c>
      <c r="BX2808" s="0" t="n">
        <v>2010</v>
      </c>
      <c r="BZ2808" s="0" t="n">
        <v>2008</v>
      </c>
      <c r="CA2808" s="0" t="n">
        <v>0</v>
      </c>
      <c r="CB2808" s="0" t="n">
        <v>0</v>
      </c>
      <c r="CC2808" s="0" t="n">
        <v>0</v>
      </c>
      <c r="CD2808" s="0" t="n">
        <v>-0.112101064454237</v>
      </c>
      <c r="CE2808" s="0" t="n">
        <v>1</v>
      </c>
    </row>
    <row r="2809" customFormat="false" ht="15" hidden="false" customHeight="false" outlineLevel="0" collapsed="false">
      <c r="A2809" s="0" t="s">
        <v>5369</v>
      </c>
      <c r="B2809" s="0" t="n">
        <v>840</v>
      </c>
      <c r="C2809" s="0" t="n">
        <v>-0.0453193279254394</v>
      </c>
      <c r="D2809" s="0" t="n">
        <v>97</v>
      </c>
      <c r="E2809" s="0" t="n">
        <f aca="false">IF(ISNUMBER($BA2809),$BA2809,IF(AND(ISNUMBER($D2809),ISNUMBER($BW2809),ISNUMBER($BX2809)),$D2809*($BX2809-$BW2809+1),""))</f>
        <v>485</v>
      </c>
      <c r="F2809" s="0" t="s">
        <v>8664</v>
      </c>
      <c r="G2809" s="0" t="s">
        <v>8663</v>
      </c>
      <c r="H2809" s="0" t="s">
        <v>118</v>
      </c>
      <c r="I2809" s="0" t="s">
        <v>842</v>
      </c>
      <c r="J2809" s="0" t="n">
        <f aca="false">IF($BW2809&lt;&gt;"",$BW2809,"")</f>
        <v>2006</v>
      </c>
      <c r="K2809" s="0" t="n">
        <f aca="false">IF($BX2809&lt;&gt;"",$BX2809,"")</f>
        <v>2010</v>
      </c>
      <c r="L2809" s="0" t="n">
        <f aca="false">IF(AND(ISNUMBER($BW2809),ISNUMBER($BX2809)),($BW2809+$BX2809)/2,"")</f>
        <v>2008</v>
      </c>
      <c r="M2809" s="0" t="n">
        <f aca="false">IF($L2809&lt;&gt;"",$L2809,"")</f>
        <v>2008</v>
      </c>
      <c r="N2809" s="0" t="n">
        <f aca="false">IF(AND(ISNUMBER($BW2809),ISNUMBER($BX2809)),MIN(1,MAX(0,($BX2809-2016+1)/($BX2809-$BW2809+1))),"")</f>
        <v>0</v>
      </c>
      <c r="O2809" s="0" t="n">
        <f aca="false">IF(AND(ISNUMBER($BW2809),ISNUMBER($BX2809)),MIN(1,MAX(0,($BX2809-2017+1)/($BX2809-$BW2809+1))),"")</f>
        <v>0</v>
      </c>
      <c r="P2809" s="0" t="n">
        <f aca="false">IF(AND(ISNUMBER($BW2809),ISNUMBER($BX2809)),MIN(1,MAX(0,($BX2809-2018+1)/($BX2809-$BW2809+1))),"")</f>
        <v>0</v>
      </c>
      <c r="Q2809" s="0" t="n">
        <f aca="false">IF(AND(ISNUMBER($BW2809),ISNUMBER($BX2809)),MIN(1,MAX(0,($BX2809-2019+1)/($BX2809-$BW2809+1))),"")</f>
        <v>0</v>
      </c>
      <c r="R2809" s="0" t="n">
        <f aca="false">IF(AND(ISNUMBER($BW2809),ISNUMBER($BX2809)),MIN(1,MAX(0,($BX2809-2016+1)/($BX2809-$BW2809+1))),"")</f>
        <v>0</v>
      </c>
      <c r="S2809" s="0" t="n">
        <f aca="false">IF($L2809&lt;&gt;"",IF($L2809&gt;=2015.5,1,0),"")</f>
        <v>0</v>
      </c>
      <c r="T2809" s="0" t="n">
        <f aca="false">IF($L2809&lt;&gt;"",IF($L2809&gt;=2016,1,0),"")</f>
        <v>0</v>
      </c>
      <c r="U2809" s="0" t="n">
        <f aca="false">IF(ISNUMBER($BX2809),IF($BX2809&gt;=2016,1,0),"")</f>
        <v>0</v>
      </c>
      <c r="V2809" s="0" t="n">
        <f aca="false">IF(ISNUMBER($BW2809),IF($BW2809&gt;=2016,1,0),"")</f>
        <v>0</v>
      </c>
      <c r="W2809" s="0" t="str">
        <f aca="false">IF(AND(ISNUMBER($BW2809),ISNUMBER($BX2809)),IF($BW2809&gt;=2016,"post-only",IF($BX2809&lt;2016,"pre-only","mixed")),"")</f>
        <v>pre-only</v>
      </c>
      <c r="X2809" s="0" t="n">
        <f aca="false">IF(AND(ISNUMBER($BW2809),ISNUMBER($BX2809)),MIN(1,MAX(0,($BX2809-2017+1)/($BX2809-$BW2809+1))),"")</f>
        <v>0</v>
      </c>
      <c r="Y2809" s="0" t="n">
        <f aca="false">IF(AND(ISNUMBER($BW2809),ISNUMBER($BX2809)),MIN(1,MAX(0,($BX2809-2018+1)/($BX2809-$BW2809+1))),"")</f>
        <v>0</v>
      </c>
      <c r="Z2809" s="0" t="n">
        <f aca="false">IF(AND(ISNUMBER($BW2809),ISNUMBER($BX2809)),MIN(1,MAX(0,($BX2809-2019+1)/($BX2809-$BW2809+1))),"")</f>
        <v>0</v>
      </c>
      <c r="AA2809" s="0" t="n">
        <f aca="false">IF(ISNUMBER($BX2809),IF($BX2809&gt;=2017,1,0),"")</f>
        <v>0</v>
      </c>
      <c r="AB2809" s="0" t="n">
        <f aca="false">IF(ISNUMBER($BX2809),IF($BX2809&gt;=2018,1,0),"")</f>
        <v>0</v>
      </c>
      <c r="AC2809" s="0" t="n">
        <f aca="false">IF(ISNUMBER($BX2809),IF($BX2809&gt;=2019,1,0),"")</f>
        <v>0</v>
      </c>
      <c r="AD2809" s="0" t="n">
        <f aca="false">IF($L2809&lt;&gt;"",IF($L2809&gt;2013,1,0),"")</f>
        <v>0</v>
      </c>
      <c r="AE2809" s="0" t="n">
        <f aca="false">IF($L2809&lt;&gt;"",1+IF($L2809&gt;2011,1,0)+IF($L2809&gt;2014,1,0),"")</f>
        <v>1</v>
      </c>
      <c r="AF2809" s="0" t="s">
        <v>87</v>
      </c>
      <c r="AG2809" s="0" t="s">
        <v>88</v>
      </c>
      <c r="AH2809" s="0" t="s">
        <v>89</v>
      </c>
      <c r="AI2809" s="0" t="s">
        <v>334</v>
      </c>
      <c r="AJ2809" s="0" t="s">
        <v>334</v>
      </c>
      <c r="AK2809" s="0" t="str">
        <f aca="false">IF(AND($CF2809&lt;&gt;"",IFERROR(INDEX(subsample_country_map!$B:$B,MATCH($CF2809,subsample_country_map!$A:$A,0)),"")&lt;&gt;""),INDEX(subsample_country_map!$B:$B,MATCH($CF2809,subsample_country_map!$A:$A,0)),INDEX(lookup!$AA:$AA,MATCH($A2809,lookup!$A:$A,0)))</f>
        <v>3_AsiaPac</v>
      </c>
      <c r="AL2809" s="0" t="str">
        <f aca="false">IF(AND($CF2809&lt;&gt;"",IFERROR(INDEX(subsample_country_map!$C:$C,MATCH($CF2809,subsample_country_map!$A:$A,0)),"")&lt;&gt;""),INDEX(subsample_country_map!$C:$C,MATCH($CF2809,subsample_country_map!$A:$A,0)),INDEX(lookup!$AB:$AB,MATCH($A2809,lookup!$A:$A,0)))</f>
        <v>1_developed</v>
      </c>
      <c r="AM2809" s="0" t="str">
        <f aca="false">IF(AND($CF2809&lt;&gt;"",IFERROR(INDEX(subsample_country_map!$D:$D,MATCH($CF2809,subsample_country_map!$A:$A,0)),"")&lt;&gt;""),INDEX(subsample_country_map!$D:$D,MATCH($CF2809,subsample_country_map!$A:$A,0)),INDEX(lookup!$AC:$AC,MATCH($A2809,lookup!$A:$A,0)))</f>
        <v>1_western</v>
      </c>
      <c r="AN2809" s="0" t="str">
        <f aca="false">IF(AND($CF2809&lt;&gt;"",IFERROR(INDEX(subsample_country_map!$E:$E,MATCH($CF2809,subsample_country_map!$A:$A,0)),"")&lt;&gt;""),INDEX(subsample_country_map!$E:$E,MATCH($CF2809,subsample_country_map!$A:$A,0)),INDEX(lookup!$AD:$AD,MATCH($A2809,lookup!$A:$A,0)))</f>
        <v>1_common law</v>
      </c>
      <c r="AO2809" s="0" t="str">
        <f aca="false">INDEX(lookup!$Y:$Y,MATCH($A2809,lookup!$A:$A,0))</f>
        <v>0_published</v>
      </c>
      <c r="AP2809" s="0" t="str">
        <f aca="false">INDEX(lookup!$Z:$Z,MATCH($A2809,lookup!$A:$A,0))</f>
        <v>1_VHB high</v>
      </c>
      <c r="AQ2809" s="0" t="str">
        <f aca="false">INDEX(lookup!$W:$W,MATCH($A2809,lookup!$A:$A,0))</f>
        <v>1_fin/acc/econ</v>
      </c>
      <c r="AR2809" s="0" t="s">
        <v>221</v>
      </c>
      <c r="AS2809" s="0" t="s">
        <v>2105</v>
      </c>
      <c r="BO2809" s="0" t="s">
        <v>769</v>
      </c>
      <c r="BP2809" s="0" t="s">
        <v>5369</v>
      </c>
      <c r="BQ2809" s="0" t="s">
        <v>2105</v>
      </c>
      <c r="BT2809" s="0" t="n">
        <v>0</v>
      </c>
      <c r="BV2809" s="0" t="n">
        <v>840</v>
      </c>
      <c r="BW2809" s="0" t="n">
        <v>2006</v>
      </c>
      <c r="BX2809" s="0" t="n">
        <v>2010</v>
      </c>
      <c r="BZ2809" s="0" t="n">
        <v>2008</v>
      </c>
      <c r="CA2809" s="0" t="n">
        <v>0</v>
      </c>
      <c r="CB2809" s="0" t="n">
        <v>0</v>
      </c>
      <c r="CC2809" s="0" t="n">
        <v>0</v>
      </c>
      <c r="CD2809" s="0" t="n">
        <v>-0.0453503924539723</v>
      </c>
      <c r="CE2809" s="0" t="n">
        <v>1</v>
      </c>
    </row>
    <row r="2810" customFormat="false" ht="15" hidden="false" customHeight="false" outlineLevel="0" collapsed="false">
      <c r="A2810" s="0" t="s">
        <v>5369</v>
      </c>
      <c r="B2810" s="0" t="n">
        <v>841</v>
      </c>
      <c r="C2810" s="0" t="n">
        <v>-0.0830452384744738</v>
      </c>
      <c r="D2810" s="0" t="n">
        <v>113</v>
      </c>
      <c r="E2810" s="0" t="n">
        <f aca="false">IF(ISNUMBER($BA2810),$BA2810,IF(AND(ISNUMBER($D2810),ISNUMBER($BW2810),ISNUMBER($BX2810)),$D2810*($BX2810-$BW2810+1),""))</f>
        <v>565</v>
      </c>
      <c r="F2810" s="0" t="s">
        <v>8664</v>
      </c>
      <c r="G2810" s="0" t="s">
        <v>8663</v>
      </c>
      <c r="H2810" s="0" t="s">
        <v>118</v>
      </c>
      <c r="I2810" s="0" t="s">
        <v>842</v>
      </c>
      <c r="J2810" s="0" t="n">
        <f aca="false">IF($BW2810&lt;&gt;"",$BW2810,"")</f>
        <v>2006</v>
      </c>
      <c r="K2810" s="0" t="n">
        <f aca="false">IF($BX2810&lt;&gt;"",$BX2810,"")</f>
        <v>2010</v>
      </c>
      <c r="L2810" s="0" t="n">
        <f aca="false">IF(AND(ISNUMBER($BW2810),ISNUMBER($BX2810)),($BW2810+$BX2810)/2,"")</f>
        <v>2008</v>
      </c>
      <c r="M2810" s="0" t="n">
        <f aca="false">IF($L2810&lt;&gt;"",$L2810,"")</f>
        <v>2008</v>
      </c>
      <c r="N2810" s="0" t="n">
        <f aca="false">IF(AND(ISNUMBER($BW2810),ISNUMBER($BX2810)),MIN(1,MAX(0,($BX2810-2016+1)/($BX2810-$BW2810+1))),"")</f>
        <v>0</v>
      </c>
      <c r="O2810" s="0" t="n">
        <f aca="false">IF(AND(ISNUMBER($BW2810),ISNUMBER($BX2810)),MIN(1,MAX(0,($BX2810-2017+1)/($BX2810-$BW2810+1))),"")</f>
        <v>0</v>
      </c>
      <c r="P2810" s="0" t="n">
        <f aca="false">IF(AND(ISNUMBER($BW2810),ISNUMBER($BX2810)),MIN(1,MAX(0,($BX2810-2018+1)/($BX2810-$BW2810+1))),"")</f>
        <v>0</v>
      </c>
      <c r="Q2810" s="0" t="n">
        <f aca="false">IF(AND(ISNUMBER($BW2810),ISNUMBER($BX2810)),MIN(1,MAX(0,($BX2810-2019+1)/($BX2810-$BW2810+1))),"")</f>
        <v>0</v>
      </c>
      <c r="R2810" s="0" t="n">
        <f aca="false">IF(AND(ISNUMBER($BW2810),ISNUMBER($BX2810)),MIN(1,MAX(0,($BX2810-2016+1)/($BX2810-$BW2810+1))),"")</f>
        <v>0</v>
      </c>
      <c r="S2810" s="0" t="n">
        <f aca="false">IF($L2810&lt;&gt;"",IF($L2810&gt;=2015.5,1,0),"")</f>
        <v>0</v>
      </c>
      <c r="T2810" s="0" t="n">
        <f aca="false">IF($L2810&lt;&gt;"",IF($L2810&gt;=2016,1,0),"")</f>
        <v>0</v>
      </c>
      <c r="U2810" s="0" t="n">
        <f aca="false">IF(ISNUMBER($BX2810),IF($BX2810&gt;=2016,1,0),"")</f>
        <v>0</v>
      </c>
      <c r="V2810" s="0" t="n">
        <f aca="false">IF(ISNUMBER($BW2810),IF($BW2810&gt;=2016,1,0),"")</f>
        <v>0</v>
      </c>
      <c r="W2810" s="0" t="str">
        <f aca="false">IF(AND(ISNUMBER($BW2810),ISNUMBER($BX2810)),IF($BW2810&gt;=2016,"post-only",IF($BX2810&lt;2016,"pre-only","mixed")),"")</f>
        <v>pre-only</v>
      </c>
      <c r="X2810" s="0" t="n">
        <f aca="false">IF(AND(ISNUMBER($BW2810),ISNUMBER($BX2810)),MIN(1,MAX(0,($BX2810-2017+1)/($BX2810-$BW2810+1))),"")</f>
        <v>0</v>
      </c>
      <c r="Y2810" s="0" t="n">
        <f aca="false">IF(AND(ISNUMBER($BW2810),ISNUMBER($BX2810)),MIN(1,MAX(0,($BX2810-2018+1)/($BX2810-$BW2810+1))),"")</f>
        <v>0</v>
      </c>
      <c r="Z2810" s="0" t="n">
        <f aca="false">IF(AND(ISNUMBER($BW2810),ISNUMBER($BX2810)),MIN(1,MAX(0,($BX2810-2019+1)/($BX2810-$BW2810+1))),"")</f>
        <v>0</v>
      </c>
      <c r="AA2810" s="0" t="n">
        <f aca="false">IF(ISNUMBER($BX2810),IF($BX2810&gt;=2017,1,0),"")</f>
        <v>0</v>
      </c>
      <c r="AB2810" s="0" t="n">
        <f aca="false">IF(ISNUMBER($BX2810),IF($BX2810&gt;=2018,1,0),"")</f>
        <v>0</v>
      </c>
      <c r="AC2810" s="0" t="n">
        <f aca="false">IF(ISNUMBER($BX2810),IF($BX2810&gt;=2019,1,0),"")</f>
        <v>0</v>
      </c>
      <c r="AD2810" s="0" t="n">
        <f aca="false">IF($L2810&lt;&gt;"",IF($L2810&gt;2013,1,0),"")</f>
        <v>0</v>
      </c>
      <c r="AE2810" s="0" t="n">
        <f aca="false">IF($L2810&lt;&gt;"",1+IF($L2810&gt;2011,1,0)+IF($L2810&gt;2014,1,0),"")</f>
        <v>1</v>
      </c>
      <c r="AF2810" s="0" t="s">
        <v>87</v>
      </c>
      <c r="AG2810" s="0" t="s">
        <v>88</v>
      </c>
      <c r="AH2810" s="0" t="s">
        <v>89</v>
      </c>
      <c r="AI2810" s="0" t="s">
        <v>334</v>
      </c>
      <c r="AJ2810" s="0" t="s">
        <v>334</v>
      </c>
      <c r="AK2810" s="0" t="str">
        <f aca="false">IF(AND($CF2810&lt;&gt;"",IFERROR(INDEX(subsample_country_map!$B:$B,MATCH($CF2810,subsample_country_map!$A:$A,0)),"")&lt;&gt;""),INDEX(subsample_country_map!$B:$B,MATCH($CF2810,subsample_country_map!$A:$A,0)),INDEX(lookup!$AA:$AA,MATCH($A2810,lookup!$A:$A,0)))</f>
        <v>3_AsiaPac</v>
      </c>
      <c r="AL2810" s="0" t="str">
        <f aca="false">IF(AND($CF2810&lt;&gt;"",IFERROR(INDEX(subsample_country_map!$C:$C,MATCH($CF2810,subsample_country_map!$A:$A,0)),"")&lt;&gt;""),INDEX(subsample_country_map!$C:$C,MATCH($CF2810,subsample_country_map!$A:$A,0)),INDEX(lookup!$AB:$AB,MATCH($A2810,lookup!$A:$A,0)))</f>
        <v>1_developed</v>
      </c>
      <c r="AM2810" s="0" t="str">
        <f aca="false">IF(AND($CF2810&lt;&gt;"",IFERROR(INDEX(subsample_country_map!$D:$D,MATCH($CF2810,subsample_country_map!$A:$A,0)),"")&lt;&gt;""),INDEX(subsample_country_map!$D:$D,MATCH($CF2810,subsample_country_map!$A:$A,0)),INDEX(lookup!$AC:$AC,MATCH($A2810,lookup!$A:$A,0)))</f>
        <v>1_western</v>
      </c>
      <c r="AN2810" s="0" t="str">
        <f aca="false">IF(AND($CF2810&lt;&gt;"",IFERROR(INDEX(subsample_country_map!$E:$E,MATCH($CF2810,subsample_country_map!$A:$A,0)),"")&lt;&gt;""),INDEX(subsample_country_map!$E:$E,MATCH($CF2810,subsample_country_map!$A:$A,0)),INDEX(lookup!$AD:$AD,MATCH($A2810,lookup!$A:$A,0)))</f>
        <v>1_common law</v>
      </c>
      <c r="AO2810" s="0" t="str">
        <f aca="false">INDEX(lookup!$Y:$Y,MATCH($A2810,lookup!$A:$A,0))</f>
        <v>0_published</v>
      </c>
      <c r="AP2810" s="0" t="str">
        <f aca="false">INDEX(lookup!$Z:$Z,MATCH($A2810,lookup!$A:$A,0))</f>
        <v>1_VHB high</v>
      </c>
      <c r="AQ2810" s="0" t="str">
        <f aca="false">INDEX(lookup!$W:$W,MATCH($A2810,lookup!$A:$A,0))</f>
        <v>1_fin/acc/econ</v>
      </c>
      <c r="AR2810" s="0" t="s">
        <v>221</v>
      </c>
      <c r="AS2810" s="0" t="s">
        <v>2105</v>
      </c>
      <c r="BO2810" s="0" t="s">
        <v>769</v>
      </c>
      <c r="BP2810" s="0" t="s">
        <v>5369</v>
      </c>
      <c r="BQ2810" s="0" t="s">
        <v>2105</v>
      </c>
      <c r="BT2810" s="0" t="n">
        <v>0</v>
      </c>
      <c r="BV2810" s="0" t="n">
        <v>841</v>
      </c>
      <c r="BW2810" s="0" t="n">
        <v>2006</v>
      </c>
      <c r="BX2810" s="0" t="n">
        <v>2010</v>
      </c>
      <c r="BZ2810" s="0" t="n">
        <v>2008</v>
      </c>
      <c r="CA2810" s="0" t="n">
        <v>0</v>
      </c>
      <c r="CB2810" s="0" t="n">
        <v>0</v>
      </c>
      <c r="CC2810" s="0" t="n">
        <v>0</v>
      </c>
      <c r="CD2810" s="0" t="n">
        <v>-0.0832369398286803</v>
      </c>
      <c r="CE2810" s="0" t="n">
        <v>1</v>
      </c>
    </row>
    <row r="2811" customFormat="false" ht="15" hidden="false" customHeight="false" outlineLevel="0" collapsed="false">
      <c r="A2811" s="0" t="s">
        <v>5369</v>
      </c>
      <c r="B2811" s="0" t="n">
        <v>842</v>
      </c>
      <c r="C2811" s="0" t="n">
        <v>-0.0616678525155112</v>
      </c>
      <c r="D2811" s="0" t="n">
        <v>210</v>
      </c>
      <c r="E2811" s="0" t="n">
        <f aca="false">IF(ISNUMBER($BA2811),$BA2811,IF(AND(ISNUMBER($D2811),ISNUMBER($BW2811),ISNUMBER($BX2811)),$D2811*($BX2811-$BW2811+1),""))</f>
        <v>1050</v>
      </c>
      <c r="F2811" s="0" t="s">
        <v>8664</v>
      </c>
      <c r="G2811" s="0" t="s">
        <v>8663</v>
      </c>
      <c r="H2811" s="0" t="s">
        <v>118</v>
      </c>
      <c r="I2811" s="0" t="s">
        <v>842</v>
      </c>
      <c r="J2811" s="0" t="n">
        <f aca="false">IF($BW2811&lt;&gt;"",$BW2811,"")</f>
        <v>2006</v>
      </c>
      <c r="K2811" s="0" t="n">
        <f aca="false">IF($BX2811&lt;&gt;"",$BX2811,"")</f>
        <v>2010</v>
      </c>
      <c r="L2811" s="0" t="n">
        <f aca="false">IF(AND(ISNUMBER($BW2811),ISNUMBER($BX2811)),($BW2811+$BX2811)/2,"")</f>
        <v>2008</v>
      </c>
      <c r="M2811" s="0" t="n">
        <f aca="false">IF($L2811&lt;&gt;"",$L2811,"")</f>
        <v>2008</v>
      </c>
      <c r="N2811" s="0" t="n">
        <f aca="false">IF(AND(ISNUMBER($BW2811),ISNUMBER($BX2811)),MIN(1,MAX(0,($BX2811-2016+1)/($BX2811-$BW2811+1))),"")</f>
        <v>0</v>
      </c>
      <c r="O2811" s="0" t="n">
        <f aca="false">IF(AND(ISNUMBER($BW2811),ISNUMBER($BX2811)),MIN(1,MAX(0,($BX2811-2017+1)/($BX2811-$BW2811+1))),"")</f>
        <v>0</v>
      </c>
      <c r="P2811" s="0" t="n">
        <f aca="false">IF(AND(ISNUMBER($BW2811),ISNUMBER($BX2811)),MIN(1,MAX(0,($BX2811-2018+1)/($BX2811-$BW2811+1))),"")</f>
        <v>0</v>
      </c>
      <c r="Q2811" s="0" t="n">
        <f aca="false">IF(AND(ISNUMBER($BW2811),ISNUMBER($BX2811)),MIN(1,MAX(0,($BX2811-2019+1)/($BX2811-$BW2811+1))),"")</f>
        <v>0</v>
      </c>
      <c r="R2811" s="0" t="n">
        <f aca="false">IF(AND(ISNUMBER($BW2811),ISNUMBER($BX2811)),MIN(1,MAX(0,($BX2811-2016+1)/($BX2811-$BW2811+1))),"")</f>
        <v>0</v>
      </c>
      <c r="S2811" s="0" t="n">
        <f aca="false">IF($L2811&lt;&gt;"",IF($L2811&gt;=2015.5,1,0),"")</f>
        <v>0</v>
      </c>
      <c r="T2811" s="0" t="n">
        <f aca="false">IF($L2811&lt;&gt;"",IF($L2811&gt;=2016,1,0),"")</f>
        <v>0</v>
      </c>
      <c r="U2811" s="0" t="n">
        <f aca="false">IF(ISNUMBER($BX2811),IF($BX2811&gt;=2016,1,0),"")</f>
        <v>0</v>
      </c>
      <c r="V2811" s="0" t="n">
        <f aca="false">IF(ISNUMBER($BW2811),IF($BW2811&gt;=2016,1,0),"")</f>
        <v>0</v>
      </c>
      <c r="W2811" s="0" t="str">
        <f aca="false">IF(AND(ISNUMBER($BW2811),ISNUMBER($BX2811)),IF($BW2811&gt;=2016,"post-only",IF($BX2811&lt;2016,"pre-only","mixed")),"")</f>
        <v>pre-only</v>
      </c>
      <c r="X2811" s="0" t="n">
        <f aca="false">IF(AND(ISNUMBER($BW2811),ISNUMBER($BX2811)),MIN(1,MAX(0,($BX2811-2017+1)/($BX2811-$BW2811+1))),"")</f>
        <v>0</v>
      </c>
      <c r="Y2811" s="0" t="n">
        <f aca="false">IF(AND(ISNUMBER($BW2811),ISNUMBER($BX2811)),MIN(1,MAX(0,($BX2811-2018+1)/($BX2811-$BW2811+1))),"")</f>
        <v>0</v>
      </c>
      <c r="Z2811" s="0" t="n">
        <f aca="false">IF(AND(ISNUMBER($BW2811),ISNUMBER($BX2811)),MIN(1,MAX(0,($BX2811-2019+1)/($BX2811-$BW2811+1))),"")</f>
        <v>0</v>
      </c>
      <c r="AA2811" s="0" t="n">
        <f aca="false">IF(ISNUMBER($BX2811),IF($BX2811&gt;=2017,1,0),"")</f>
        <v>0</v>
      </c>
      <c r="AB2811" s="0" t="n">
        <f aca="false">IF(ISNUMBER($BX2811),IF($BX2811&gt;=2018,1,0),"")</f>
        <v>0</v>
      </c>
      <c r="AC2811" s="0" t="n">
        <f aca="false">IF(ISNUMBER($BX2811),IF($BX2811&gt;=2019,1,0),"")</f>
        <v>0</v>
      </c>
      <c r="AD2811" s="0" t="n">
        <f aca="false">IF($L2811&lt;&gt;"",IF($L2811&gt;2013,1,0),"")</f>
        <v>0</v>
      </c>
      <c r="AE2811" s="0" t="n">
        <f aca="false">IF($L2811&lt;&gt;"",1+IF($L2811&gt;2011,1,0)+IF($L2811&gt;2014,1,0),"")</f>
        <v>1</v>
      </c>
      <c r="AF2811" s="0" t="s">
        <v>87</v>
      </c>
      <c r="AG2811" s="0" t="s">
        <v>88</v>
      </c>
      <c r="AH2811" s="0" t="s">
        <v>89</v>
      </c>
      <c r="AI2811" s="0" t="s">
        <v>334</v>
      </c>
      <c r="AJ2811" s="0" t="s">
        <v>334</v>
      </c>
      <c r="AK2811" s="0" t="str">
        <f aca="false">IF(AND($CF2811&lt;&gt;"",IFERROR(INDEX(subsample_country_map!$B:$B,MATCH($CF2811,subsample_country_map!$A:$A,0)),"")&lt;&gt;""),INDEX(subsample_country_map!$B:$B,MATCH($CF2811,subsample_country_map!$A:$A,0)),INDEX(lookup!$AA:$AA,MATCH($A2811,lookup!$A:$A,0)))</f>
        <v>3_AsiaPac</v>
      </c>
      <c r="AL2811" s="0" t="str">
        <f aca="false">IF(AND($CF2811&lt;&gt;"",IFERROR(INDEX(subsample_country_map!$C:$C,MATCH($CF2811,subsample_country_map!$A:$A,0)),"")&lt;&gt;""),INDEX(subsample_country_map!$C:$C,MATCH($CF2811,subsample_country_map!$A:$A,0)),INDEX(lookup!$AB:$AB,MATCH($A2811,lookup!$A:$A,0)))</f>
        <v>1_developed</v>
      </c>
      <c r="AM2811" s="0" t="str">
        <f aca="false">IF(AND($CF2811&lt;&gt;"",IFERROR(INDEX(subsample_country_map!$D:$D,MATCH($CF2811,subsample_country_map!$A:$A,0)),"")&lt;&gt;""),INDEX(subsample_country_map!$D:$D,MATCH($CF2811,subsample_country_map!$A:$A,0)),INDEX(lookup!$AC:$AC,MATCH($A2811,lookup!$A:$A,0)))</f>
        <v>1_western</v>
      </c>
      <c r="AN2811" s="0" t="str">
        <f aca="false">IF(AND($CF2811&lt;&gt;"",IFERROR(INDEX(subsample_country_map!$E:$E,MATCH($CF2811,subsample_country_map!$A:$A,0)),"")&lt;&gt;""),INDEX(subsample_country_map!$E:$E,MATCH($CF2811,subsample_country_map!$A:$A,0)),INDEX(lookup!$AD:$AD,MATCH($A2811,lookup!$A:$A,0)))</f>
        <v>1_common law</v>
      </c>
      <c r="AO2811" s="0" t="str">
        <f aca="false">INDEX(lookup!$Y:$Y,MATCH($A2811,lookup!$A:$A,0))</f>
        <v>0_published</v>
      </c>
      <c r="AP2811" s="0" t="str">
        <f aca="false">INDEX(lookup!$Z:$Z,MATCH($A2811,lookup!$A:$A,0))</f>
        <v>1_VHB high</v>
      </c>
      <c r="AQ2811" s="0" t="str">
        <f aca="false">INDEX(lookup!$W:$W,MATCH($A2811,lookup!$A:$A,0))</f>
        <v>1_fin/acc/econ</v>
      </c>
      <c r="AR2811" s="0" t="s">
        <v>221</v>
      </c>
      <c r="AS2811" s="0" t="s">
        <v>2105</v>
      </c>
      <c r="BO2811" s="0" t="s">
        <v>769</v>
      </c>
      <c r="BP2811" s="0" t="s">
        <v>5369</v>
      </c>
      <c r="BQ2811" s="0" t="s">
        <v>2105</v>
      </c>
      <c r="BT2811" s="0" t="n">
        <v>0</v>
      </c>
      <c r="BV2811" s="0" t="n">
        <v>842</v>
      </c>
      <c r="BW2811" s="0" t="n">
        <v>2006</v>
      </c>
      <c r="BX2811" s="0" t="n">
        <v>2010</v>
      </c>
      <c r="BZ2811" s="0" t="n">
        <v>2008</v>
      </c>
      <c r="CA2811" s="0" t="n">
        <v>0</v>
      </c>
      <c r="CB2811" s="0" t="n">
        <v>0</v>
      </c>
      <c r="CC2811" s="0" t="n">
        <v>0</v>
      </c>
      <c r="CD2811" s="0" t="n">
        <v>-0.0617462040919022</v>
      </c>
      <c r="CE2811" s="0" t="n">
        <v>1</v>
      </c>
    </row>
    <row r="2812" customFormat="false" ht="15" hidden="false" customHeight="false" outlineLevel="0" collapsed="false">
      <c r="A2812" s="0" t="s">
        <v>5369</v>
      </c>
      <c r="B2812" s="0" t="n">
        <v>843</v>
      </c>
      <c r="C2812" s="0" t="n">
        <v>-0.0653679914027914</v>
      </c>
      <c r="D2812" s="0" t="n">
        <v>97</v>
      </c>
      <c r="E2812" s="0" t="n">
        <f aca="false">IF(ISNUMBER($BA2812),$BA2812,IF(AND(ISNUMBER($D2812),ISNUMBER($BW2812),ISNUMBER($BX2812)),$D2812*($BX2812-$BW2812+1),""))</f>
        <v>485</v>
      </c>
      <c r="F2812" s="0" t="s">
        <v>8664</v>
      </c>
      <c r="G2812" s="0" t="s">
        <v>8663</v>
      </c>
      <c r="H2812" s="0" t="s">
        <v>118</v>
      </c>
      <c r="I2812" s="0" t="s">
        <v>842</v>
      </c>
      <c r="J2812" s="0" t="n">
        <f aca="false">IF($BW2812&lt;&gt;"",$BW2812,"")</f>
        <v>2006</v>
      </c>
      <c r="K2812" s="0" t="n">
        <f aca="false">IF($BX2812&lt;&gt;"",$BX2812,"")</f>
        <v>2010</v>
      </c>
      <c r="L2812" s="0" t="n">
        <f aca="false">IF(AND(ISNUMBER($BW2812),ISNUMBER($BX2812)),($BW2812+$BX2812)/2,"")</f>
        <v>2008</v>
      </c>
      <c r="M2812" s="0" t="n">
        <f aca="false">IF($L2812&lt;&gt;"",$L2812,"")</f>
        <v>2008</v>
      </c>
      <c r="N2812" s="0" t="n">
        <f aca="false">IF(AND(ISNUMBER($BW2812),ISNUMBER($BX2812)),MIN(1,MAX(0,($BX2812-2016+1)/($BX2812-$BW2812+1))),"")</f>
        <v>0</v>
      </c>
      <c r="O2812" s="0" t="n">
        <f aca="false">IF(AND(ISNUMBER($BW2812),ISNUMBER($BX2812)),MIN(1,MAX(0,($BX2812-2017+1)/($BX2812-$BW2812+1))),"")</f>
        <v>0</v>
      </c>
      <c r="P2812" s="0" t="n">
        <f aca="false">IF(AND(ISNUMBER($BW2812),ISNUMBER($BX2812)),MIN(1,MAX(0,($BX2812-2018+1)/($BX2812-$BW2812+1))),"")</f>
        <v>0</v>
      </c>
      <c r="Q2812" s="0" t="n">
        <f aca="false">IF(AND(ISNUMBER($BW2812),ISNUMBER($BX2812)),MIN(1,MAX(0,($BX2812-2019+1)/($BX2812-$BW2812+1))),"")</f>
        <v>0</v>
      </c>
      <c r="R2812" s="0" t="n">
        <f aca="false">IF(AND(ISNUMBER($BW2812),ISNUMBER($BX2812)),MIN(1,MAX(0,($BX2812-2016+1)/($BX2812-$BW2812+1))),"")</f>
        <v>0</v>
      </c>
      <c r="S2812" s="0" t="n">
        <f aca="false">IF($L2812&lt;&gt;"",IF($L2812&gt;=2015.5,1,0),"")</f>
        <v>0</v>
      </c>
      <c r="T2812" s="0" t="n">
        <f aca="false">IF($L2812&lt;&gt;"",IF($L2812&gt;=2016,1,0),"")</f>
        <v>0</v>
      </c>
      <c r="U2812" s="0" t="n">
        <f aca="false">IF(ISNUMBER($BX2812),IF($BX2812&gt;=2016,1,0),"")</f>
        <v>0</v>
      </c>
      <c r="V2812" s="0" t="n">
        <f aca="false">IF(ISNUMBER($BW2812),IF($BW2812&gt;=2016,1,0),"")</f>
        <v>0</v>
      </c>
      <c r="W2812" s="0" t="str">
        <f aca="false">IF(AND(ISNUMBER($BW2812),ISNUMBER($BX2812)),IF($BW2812&gt;=2016,"post-only",IF($BX2812&lt;2016,"pre-only","mixed")),"")</f>
        <v>pre-only</v>
      </c>
      <c r="X2812" s="0" t="n">
        <f aca="false">IF(AND(ISNUMBER($BW2812),ISNUMBER($BX2812)),MIN(1,MAX(0,($BX2812-2017+1)/($BX2812-$BW2812+1))),"")</f>
        <v>0</v>
      </c>
      <c r="Y2812" s="0" t="n">
        <f aca="false">IF(AND(ISNUMBER($BW2812),ISNUMBER($BX2812)),MIN(1,MAX(0,($BX2812-2018+1)/($BX2812-$BW2812+1))),"")</f>
        <v>0</v>
      </c>
      <c r="Z2812" s="0" t="n">
        <f aca="false">IF(AND(ISNUMBER($BW2812),ISNUMBER($BX2812)),MIN(1,MAX(0,($BX2812-2019+1)/($BX2812-$BW2812+1))),"")</f>
        <v>0</v>
      </c>
      <c r="AA2812" s="0" t="n">
        <f aca="false">IF(ISNUMBER($BX2812),IF($BX2812&gt;=2017,1,0),"")</f>
        <v>0</v>
      </c>
      <c r="AB2812" s="0" t="n">
        <f aca="false">IF(ISNUMBER($BX2812),IF($BX2812&gt;=2018,1,0),"")</f>
        <v>0</v>
      </c>
      <c r="AC2812" s="0" t="n">
        <f aca="false">IF(ISNUMBER($BX2812),IF($BX2812&gt;=2019,1,0),"")</f>
        <v>0</v>
      </c>
      <c r="AD2812" s="0" t="n">
        <f aca="false">IF($L2812&lt;&gt;"",IF($L2812&gt;2013,1,0),"")</f>
        <v>0</v>
      </c>
      <c r="AE2812" s="0" t="n">
        <f aca="false">IF($L2812&lt;&gt;"",1+IF($L2812&gt;2011,1,0)+IF($L2812&gt;2014,1,0),"")</f>
        <v>1</v>
      </c>
      <c r="AF2812" s="0" t="s">
        <v>87</v>
      </c>
      <c r="AG2812" s="0" t="s">
        <v>88</v>
      </c>
      <c r="AH2812" s="0" t="s">
        <v>89</v>
      </c>
      <c r="AI2812" s="0" t="s">
        <v>334</v>
      </c>
      <c r="AJ2812" s="0" t="s">
        <v>334</v>
      </c>
      <c r="AK2812" s="0" t="str">
        <f aca="false">IF(AND($CF2812&lt;&gt;"",IFERROR(INDEX(subsample_country_map!$B:$B,MATCH($CF2812,subsample_country_map!$A:$A,0)),"")&lt;&gt;""),INDEX(subsample_country_map!$B:$B,MATCH($CF2812,subsample_country_map!$A:$A,0)),INDEX(lookup!$AA:$AA,MATCH($A2812,lookup!$A:$A,0)))</f>
        <v>3_AsiaPac</v>
      </c>
      <c r="AL2812" s="0" t="str">
        <f aca="false">IF(AND($CF2812&lt;&gt;"",IFERROR(INDEX(subsample_country_map!$C:$C,MATCH($CF2812,subsample_country_map!$A:$A,0)),"")&lt;&gt;""),INDEX(subsample_country_map!$C:$C,MATCH($CF2812,subsample_country_map!$A:$A,0)),INDEX(lookup!$AB:$AB,MATCH($A2812,lookup!$A:$A,0)))</f>
        <v>1_developed</v>
      </c>
      <c r="AM2812" s="0" t="str">
        <f aca="false">IF(AND($CF2812&lt;&gt;"",IFERROR(INDEX(subsample_country_map!$D:$D,MATCH($CF2812,subsample_country_map!$A:$A,0)),"")&lt;&gt;""),INDEX(subsample_country_map!$D:$D,MATCH($CF2812,subsample_country_map!$A:$A,0)),INDEX(lookup!$AC:$AC,MATCH($A2812,lookup!$A:$A,0)))</f>
        <v>1_western</v>
      </c>
      <c r="AN2812" s="0" t="str">
        <f aca="false">IF(AND($CF2812&lt;&gt;"",IFERROR(INDEX(subsample_country_map!$E:$E,MATCH($CF2812,subsample_country_map!$A:$A,0)),"")&lt;&gt;""),INDEX(subsample_country_map!$E:$E,MATCH($CF2812,subsample_country_map!$A:$A,0)),INDEX(lookup!$AD:$AD,MATCH($A2812,lookup!$A:$A,0)))</f>
        <v>1_common law</v>
      </c>
      <c r="AO2812" s="0" t="str">
        <f aca="false">INDEX(lookup!$Y:$Y,MATCH($A2812,lookup!$A:$A,0))</f>
        <v>0_published</v>
      </c>
      <c r="AP2812" s="0" t="str">
        <f aca="false">INDEX(lookup!$Z:$Z,MATCH($A2812,lookup!$A:$A,0))</f>
        <v>1_VHB high</v>
      </c>
      <c r="AQ2812" s="0" t="str">
        <f aca="false">INDEX(lookup!$W:$W,MATCH($A2812,lookup!$A:$A,0))</f>
        <v>1_fin/acc/econ</v>
      </c>
      <c r="AR2812" s="0" t="s">
        <v>221</v>
      </c>
      <c r="AS2812" s="0" t="s">
        <v>2105</v>
      </c>
      <c r="BO2812" s="0" t="s">
        <v>769</v>
      </c>
      <c r="BP2812" s="0" t="s">
        <v>5369</v>
      </c>
      <c r="BQ2812" s="0" t="s">
        <v>2105</v>
      </c>
      <c r="BT2812" s="0" t="n">
        <v>0</v>
      </c>
      <c r="BV2812" s="0" t="n">
        <v>843</v>
      </c>
      <c r="BW2812" s="0" t="n">
        <v>2006</v>
      </c>
      <c r="BX2812" s="0" t="n">
        <v>2010</v>
      </c>
      <c r="BZ2812" s="0" t="n">
        <v>2008</v>
      </c>
      <c r="CA2812" s="0" t="n">
        <v>0</v>
      </c>
      <c r="CB2812" s="0" t="n">
        <v>0</v>
      </c>
      <c r="CC2812" s="0" t="n">
        <v>0</v>
      </c>
      <c r="CD2812" s="0" t="n">
        <v>-0.0654613360846738</v>
      </c>
      <c r="CE2812" s="0" t="n">
        <v>1</v>
      </c>
    </row>
    <row r="2813" customFormat="false" ht="15" hidden="false" customHeight="false" outlineLevel="0" collapsed="false">
      <c r="A2813" s="0" t="s">
        <v>5369</v>
      </c>
      <c r="B2813" s="0" t="n">
        <v>844</v>
      </c>
      <c r="C2813" s="0" t="n">
        <v>-0.0984435570741228</v>
      </c>
      <c r="D2813" s="0" t="n">
        <v>113</v>
      </c>
      <c r="E2813" s="0" t="n">
        <f aca="false">IF(ISNUMBER($BA2813),$BA2813,IF(AND(ISNUMBER($D2813),ISNUMBER($BW2813),ISNUMBER($BX2813)),$D2813*($BX2813-$BW2813+1),""))</f>
        <v>565</v>
      </c>
      <c r="F2813" s="0" t="s">
        <v>8664</v>
      </c>
      <c r="G2813" s="0" t="s">
        <v>8663</v>
      </c>
      <c r="H2813" s="0" t="s">
        <v>118</v>
      </c>
      <c r="I2813" s="0" t="s">
        <v>842</v>
      </c>
      <c r="J2813" s="0" t="n">
        <f aca="false">IF($BW2813&lt;&gt;"",$BW2813,"")</f>
        <v>2006</v>
      </c>
      <c r="K2813" s="0" t="n">
        <f aca="false">IF($BX2813&lt;&gt;"",$BX2813,"")</f>
        <v>2010</v>
      </c>
      <c r="L2813" s="0" t="n">
        <f aca="false">IF(AND(ISNUMBER($BW2813),ISNUMBER($BX2813)),($BW2813+$BX2813)/2,"")</f>
        <v>2008</v>
      </c>
      <c r="M2813" s="0" t="n">
        <f aca="false">IF($L2813&lt;&gt;"",$L2813,"")</f>
        <v>2008</v>
      </c>
      <c r="N2813" s="0" t="n">
        <f aca="false">IF(AND(ISNUMBER($BW2813),ISNUMBER($BX2813)),MIN(1,MAX(0,($BX2813-2016+1)/($BX2813-$BW2813+1))),"")</f>
        <v>0</v>
      </c>
      <c r="O2813" s="0" t="n">
        <f aca="false">IF(AND(ISNUMBER($BW2813),ISNUMBER($BX2813)),MIN(1,MAX(0,($BX2813-2017+1)/($BX2813-$BW2813+1))),"")</f>
        <v>0</v>
      </c>
      <c r="P2813" s="0" t="n">
        <f aca="false">IF(AND(ISNUMBER($BW2813),ISNUMBER($BX2813)),MIN(1,MAX(0,($BX2813-2018+1)/($BX2813-$BW2813+1))),"")</f>
        <v>0</v>
      </c>
      <c r="Q2813" s="0" t="n">
        <f aca="false">IF(AND(ISNUMBER($BW2813),ISNUMBER($BX2813)),MIN(1,MAX(0,($BX2813-2019+1)/($BX2813-$BW2813+1))),"")</f>
        <v>0</v>
      </c>
      <c r="R2813" s="0" t="n">
        <f aca="false">IF(AND(ISNUMBER($BW2813),ISNUMBER($BX2813)),MIN(1,MAX(0,($BX2813-2016+1)/($BX2813-$BW2813+1))),"")</f>
        <v>0</v>
      </c>
      <c r="S2813" s="0" t="n">
        <f aca="false">IF($L2813&lt;&gt;"",IF($L2813&gt;=2015.5,1,0),"")</f>
        <v>0</v>
      </c>
      <c r="T2813" s="0" t="n">
        <f aca="false">IF($L2813&lt;&gt;"",IF($L2813&gt;=2016,1,0),"")</f>
        <v>0</v>
      </c>
      <c r="U2813" s="0" t="n">
        <f aca="false">IF(ISNUMBER($BX2813),IF($BX2813&gt;=2016,1,0),"")</f>
        <v>0</v>
      </c>
      <c r="V2813" s="0" t="n">
        <f aca="false">IF(ISNUMBER($BW2813),IF($BW2813&gt;=2016,1,0),"")</f>
        <v>0</v>
      </c>
      <c r="W2813" s="0" t="str">
        <f aca="false">IF(AND(ISNUMBER($BW2813),ISNUMBER($BX2813)),IF($BW2813&gt;=2016,"post-only",IF($BX2813&lt;2016,"pre-only","mixed")),"")</f>
        <v>pre-only</v>
      </c>
      <c r="X2813" s="0" t="n">
        <f aca="false">IF(AND(ISNUMBER($BW2813),ISNUMBER($BX2813)),MIN(1,MAX(0,($BX2813-2017+1)/($BX2813-$BW2813+1))),"")</f>
        <v>0</v>
      </c>
      <c r="Y2813" s="0" t="n">
        <f aca="false">IF(AND(ISNUMBER($BW2813),ISNUMBER($BX2813)),MIN(1,MAX(0,($BX2813-2018+1)/($BX2813-$BW2813+1))),"")</f>
        <v>0</v>
      </c>
      <c r="Z2813" s="0" t="n">
        <f aca="false">IF(AND(ISNUMBER($BW2813),ISNUMBER($BX2813)),MIN(1,MAX(0,($BX2813-2019+1)/($BX2813-$BW2813+1))),"")</f>
        <v>0</v>
      </c>
      <c r="AA2813" s="0" t="n">
        <f aca="false">IF(ISNUMBER($BX2813),IF($BX2813&gt;=2017,1,0),"")</f>
        <v>0</v>
      </c>
      <c r="AB2813" s="0" t="n">
        <f aca="false">IF(ISNUMBER($BX2813),IF($BX2813&gt;=2018,1,0),"")</f>
        <v>0</v>
      </c>
      <c r="AC2813" s="0" t="n">
        <f aca="false">IF(ISNUMBER($BX2813),IF($BX2813&gt;=2019,1,0),"")</f>
        <v>0</v>
      </c>
      <c r="AD2813" s="0" t="n">
        <f aca="false">IF($L2813&lt;&gt;"",IF($L2813&gt;2013,1,0),"")</f>
        <v>0</v>
      </c>
      <c r="AE2813" s="0" t="n">
        <f aca="false">IF($L2813&lt;&gt;"",1+IF($L2813&gt;2011,1,0)+IF($L2813&gt;2014,1,0),"")</f>
        <v>1</v>
      </c>
      <c r="AF2813" s="0" t="s">
        <v>87</v>
      </c>
      <c r="AG2813" s="0" t="s">
        <v>88</v>
      </c>
      <c r="AH2813" s="0" t="s">
        <v>89</v>
      </c>
      <c r="AI2813" s="0" t="s">
        <v>334</v>
      </c>
      <c r="AJ2813" s="0" t="s">
        <v>334</v>
      </c>
      <c r="AK2813" s="0" t="str">
        <f aca="false">IF(AND($CF2813&lt;&gt;"",IFERROR(INDEX(subsample_country_map!$B:$B,MATCH($CF2813,subsample_country_map!$A:$A,0)),"")&lt;&gt;""),INDEX(subsample_country_map!$B:$B,MATCH($CF2813,subsample_country_map!$A:$A,0)),INDEX(lookup!$AA:$AA,MATCH($A2813,lookup!$A:$A,0)))</f>
        <v>3_AsiaPac</v>
      </c>
      <c r="AL2813" s="0" t="str">
        <f aca="false">IF(AND($CF2813&lt;&gt;"",IFERROR(INDEX(subsample_country_map!$C:$C,MATCH($CF2813,subsample_country_map!$A:$A,0)),"")&lt;&gt;""),INDEX(subsample_country_map!$C:$C,MATCH($CF2813,subsample_country_map!$A:$A,0)),INDEX(lookup!$AB:$AB,MATCH($A2813,lookup!$A:$A,0)))</f>
        <v>1_developed</v>
      </c>
      <c r="AM2813" s="0" t="str">
        <f aca="false">IF(AND($CF2813&lt;&gt;"",IFERROR(INDEX(subsample_country_map!$D:$D,MATCH($CF2813,subsample_country_map!$A:$A,0)),"")&lt;&gt;""),INDEX(subsample_country_map!$D:$D,MATCH($CF2813,subsample_country_map!$A:$A,0)),INDEX(lookup!$AC:$AC,MATCH($A2813,lookup!$A:$A,0)))</f>
        <v>1_western</v>
      </c>
      <c r="AN2813" s="0" t="str">
        <f aca="false">IF(AND($CF2813&lt;&gt;"",IFERROR(INDEX(subsample_country_map!$E:$E,MATCH($CF2813,subsample_country_map!$A:$A,0)),"")&lt;&gt;""),INDEX(subsample_country_map!$E:$E,MATCH($CF2813,subsample_country_map!$A:$A,0)),INDEX(lookup!$AD:$AD,MATCH($A2813,lookup!$A:$A,0)))</f>
        <v>1_common law</v>
      </c>
      <c r="AO2813" s="0" t="str">
        <f aca="false">INDEX(lookup!$Y:$Y,MATCH($A2813,lookup!$A:$A,0))</f>
        <v>0_published</v>
      </c>
      <c r="AP2813" s="0" t="str">
        <f aca="false">INDEX(lookup!$Z:$Z,MATCH($A2813,lookup!$A:$A,0))</f>
        <v>1_VHB high</v>
      </c>
      <c r="AQ2813" s="0" t="str">
        <f aca="false">INDEX(lookup!$W:$W,MATCH($A2813,lookup!$A:$A,0))</f>
        <v>1_fin/acc/econ</v>
      </c>
      <c r="AR2813" s="0" t="s">
        <v>221</v>
      </c>
      <c r="AS2813" s="0" t="s">
        <v>2105</v>
      </c>
      <c r="BO2813" s="0" t="s">
        <v>769</v>
      </c>
      <c r="BP2813" s="0" t="s">
        <v>5369</v>
      </c>
      <c r="BQ2813" s="0" t="s">
        <v>2105</v>
      </c>
      <c r="BT2813" s="0" t="n">
        <v>0</v>
      </c>
      <c r="BV2813" s="0" t="n">
        <v>844</v>
      </c>
      <c r="BW2813" s="0" t="n">
        <v>2006</v>
      </c>
      <c r="BX2813" s="0" t="n">
        <v>2010</v>
      </c>
      <c r="BZ2813" s="0" t="n">
        <v>2008</v>
      </c>
      <c r="CA2813" s="0" t="n">
        <v>0</v>
      </c>
      <c r="CB2813" s="0" t="n">
        <v>0</v>
      </c>
      <c r="CC2813" s="0" t="n">
        <v>0</v>
      </c>
      <c r="CD2813" s="0" t="n">
        <v>-0.098763428996075</v>
      </c>
      <c r="CE2813" s="0" t="n">
        <v>1</v>
      </c>
    </row>
    <row r="2814" customFormat="false" ht="15" hidden="false" customHeight="false" outlineLevel="0" collapsed="false">
      <c r="A2814" s="0" t="s">
        <v>5369</v>
      </c>
      <c r="B2814" s="0" t="n">
        <v>845</v>
      </c>
      <c r="C2814" s="0" t="n">
        <v>-0.0739156931565463</v>
      </c>
      <c r="D2814" s="0" t="n">
        <v>210</v>
      </c>
      <c r="E2814" s="0" t="n">
        <f aca="false">IF(ISNUMBER($BA2814),$BA2814,IF(AND(ISNUMBER($D2814),ISNUMBER($BW2814),ISNUMBER($BX2814)),$D2814*($BX2814-$BW2814+1),""))</f>
        <v>1050</v>
      </c>
      <c r="F2814" s="0" t="s">
        <v>8664</v>
      </c>
      <c r="G2814" s="0" t="s">
        <v>8663</v>
      </c>
      <c r="H2814" s="0" t="s">
        <v>118</v>
      </c>
      <c r="I2814" s="0" t="s">
        <v>842</v>
      </c>
      <c r="J2814" s="0" t="n">
        <f aca="false">IF($BW2814&lt;&gt;"",$BW2814,"")</f>
        <v>2006</v>
      </c>
      <c r="K2814" s="0" t="n">
        <f aca="false">IF($BX2814&lt;&gt;"",$BX2814,"")</f>
        <v>2010</v>
      </c>
      <c r="L2814" s="0" t="n">
        <f aca="false">IF(AND(ISNUMBER($BW2814),ISNUMBER($BX2814)),($BW2814+$BX2814)/2,"")</f>
        <v>2008</v>
      </c>
      <c r="M2814" s="0" t="n">
        <f aca="false">IF($L2814&lt;&gt;"",$L2814,"")</f>
        <v>2008</v>
      </c>
      <c r="N2814" s="0" t="n">
        <f aca="false">IF(AND(ISNUMBER($BW2814),ISNUMBER($BX2814)),MIN(1,MAX(0,($BX2814-2016+1)/($BX2814-$BW2814+1))),"")</f>
        <v>0</v>
      </c>
      <c r="O2814" s="0" t="n">
        <f aca="false">IF(AND(ISNUMBER($BW2814),ISNUMBER($BX2814)),MIN(1,MAX(0,($BX2814-2017+1)/($BX2814-$BW2814+1))),"")</f>
        <v>0</v>
      </c>
      <c r="P2814" s="0" t="n">
        <f aca="false">IF(AND(ISNUMBER($BW2814),ISNUMBER($BX2814)),MIN(1,MAX(0,($BX2814-2018+1)/($BX2814-$BW2814+1))),"")</f>
        <v>0</v>
      </c>
      <c r="Q2814" s="0" t="n">
        <f aca="false">IF(AND(ISNUMBER($BW2814),ISNUMBER($BX2814)),MIN(1,MAX(0,($BX2814-2019+1)/($BX2814-$BW2814+1))),"")</f>
        <v>0</v>
      </c>
      <c r="R2814" s="0" t="n">
        <f aca="false">IF(AND(ISNUMBER($BW2814),ISNUMBER($BX2814)),MIN(1,MAX(0,($BX2814-2016+1)/($BX2814-$BW2814+1))),"")</f>
        <v>0</v>
      </c>
      <c r="S2814" s="0" t="n">
        <f aca="false">IF($L2814&lt;&gt;"",IF($L2814&gt;=2015.5,1,0),"")</f>
        <v>0</v>
      </c>
      <c r="T2814" s="0" t="n">
        <f aca="false">IF($L2814&lt;&gt;"",IF($L2814&gt;=2016,1,0),"")</f>
        <v>0</v>
      </c>
      <c r="U2814" s="0" t="n">
        <f aca="false">IF(ISNUMBER($BX2814),IF($BX2814&gt;=2016,1,0),"")</f>
        <v>0</v>
      </c>
      <c r="V2814" s="0" t="n">
        <f aca="false">IF(ISNUMBER($BW2814),IF($BW2814&gt;=2016,1,0),"")</f>
        <v>0</v>
      </c>
      <c r="W2814" s="0" t="str">
        <f aca="false">IF(AND(ISNUMBER($BW2814),ISNUMBER($BX2814)),IF($BW2814&gt;=2016,"post-only",IF($BX2814&lt;2016,"pre-only","mixed")),"")</f>
        <v>pre-only</v>
      </c>
      <c r="X2814" s="0" t="n">
        <f aca="false">IF(AND(ISNUMBER($BW2814),ISNUMBER($BX2814)),MIN(1,MAX(0,($BX2814-2017+1)/($BX2814-$BW2814+1))),"")</f>
        <v>0</v>
      </c>
      <c r="Y2814" s="0" t="n">
        <f aca="false">IF(AND(ISNUMBER($BW2814),ISNUMBER($BX2814)),MIN(1,MAX(0,($BX2814-2018+1)/($BX2814-$BW2814+1))),"")</f>
        <v>0</v>
      </c>
      <c r="Z2814" s="0" t="n">
        <f aca="false">IF(AND(ISNUMBER($BW2814),ISNUMBER($BX2814)),MIN(1,MAX(0,($BX2814-2019+1)/($BX2814-$BW2814+1))),"")</f>
        <v>0</v>
      </c>
      <c r="AA2814" s="0" t="n">
        <f aca="false">IF(ISNUMBER($BX2814),IF($BX2814&gt;=2017,1,0),"")</f>
        <v>0</v>
      </c>
      <c r="AB2814" s="0" t="n">
        <f aca="false">IF(ISNUMBER($BX2814),IF($BX2814&gt;=2018,1,0),"")</f>
        <v>0</v>
      </c>
      <c r="AC2814" s="0" t="n">
        <f aca="false">IF(ISNUMBER($BX2814),IF($BX2814&gt;=2019,1,0),"")</f>
        <v>0</v>
      </c>
      <c r="AD2814" s="0" t="n">
        <f aca="false">IF($L2814&lt;&gt;"",IF($L2814&gt;2013,1,0),"")</f>
        <v>0</v>
      </c>
      <c r="AE2814" s="0" t="n">
        <f aca="false">IF($L2814&lt;&gt;"",1+IF($L2814&gt;2011,1,0)+IF($L2814&gt;2014,1,0),"")</f>
        <v>1</v>
      </c>
      <c r="AF2814" s="0" t="s">
        <v>87</v>
      </c>
      <c r="AG2814" s="0" t="s">
        <v>88</v>
      </c>
      <c r="AH2814" s="0" t="s">
        <v>89</v>
      </c>
      <c r="AI2814" s="0" t="s">
        <v>334</v>
      </c>
      <c r="AJ2814" s="0" t="s">
        <v>334</v>
      </c>
      <c r="AK2814" s="0" t="str">
        <f aca="false">IF(AND($CF2814&lt;&gt;"",IFERROR(INDEX(subsample_country_map!$B:$B,MATCH($CF2814,subsample_country_map!$A:$A,0)),"")&lt;&gt;""),INDEX(subsample_country_map!$B:$B,MATCH($CF2814,subsample_country_map!$A:$A,0)),INDEX(lookup!$AA:$AA,MATCH($A2814,lookup!$A:$A,0)))</f>
        <v>3_AsiaPac</v>
      </c>
      <c r="AL2814" s="0" t="str">
        <f aca="false">IF(AND($CF2814&lt;&gt;"",IFERROR(INDEX(subsample_country_map!$C:$C,MATCH($CF2814,subsample_country_map!$A:$A,0)),"")&lt;&gt;""),INDEX(subsample_country_map!$C:$C,MATCH($CF2814,subsample_country_map!$A:$A,0)),INDEX(lookup!$AB:$AB,MATCH($A2814,lookup!$A:$A,0)))</f>
        <v>1_developed</v>
      </c>
      <c r="AM2814" s="0" t="str">
        <f aca="false">IF(AND($CF2814&lt;&gt;"",IFERROR(INDEX(subsample_country_map!$D:$D,MATCH($CF2814,subsample_country_map!$A:$A,0)),"")&lt;&gt;""),INDEX(subsample_country_map!$D:$D,MATCH($CF2814,subsample_country_map!$A:$A,0)),INDEX(lookup!$AC:$AC,MATCH($A2814,lookup!$A:$A,0)))</f>
        <v>1_western</v>
      </c>
      <c r="AN2814" s="0" t="str">
        <f aca="false">IF(AND($CF2814&lt;&gt;"",IFERROR(INDEX(subsample_country_map!$E:$E,MATCH($CF2814,subsample_country_map!$A:$A,0)),"")&lt;&gt;""),INDEX(subsample_country_map!$E:$E,MATCH($CF2814,subsample_country_map!$A:$A,0)),INDEX(lookup!$AD:$AD,MATCH($A2814,lookup!$A:$A,0)))</f>
        <v>1_common law</v>
      </c>
      <c r="AO2814" s="0" t="str">
        <f aca="false">INDEX(lookup!$Y:$Y,MATCH($A2814,lookup!$A:$A,0))</f>
        <v>0_published</v>
      </c>
      <c r="AP2814" s="0" t="str">
        <f aca="false">INDEX(lookup!$Z:$Z,MATCH($A2814,lookup!$A:$A,0))</f>
        <v>1_VHB high</v>
      </c>
      <c r="AQ2814" s="0" t="str">
        <f aca="false">INDEX(lookup!$W:$W,MATCH($A2814,lookup!$A:$A,0))</f>
        <v>1_fin/acc/econ</v>
      </c>
      <c r="AR2814" s="0" t="s">
        <v>221</v>
      </c>
      <c r="AS2814" s="0" t="s">
        <v>2105</v>
      </c>
      <c r="BO2814" s="0" t="s">
        <v>769</v>
      </c>
      <c r="BP2814" s="0" t="s">
        <v>5369</v>
      </c>
      <c r="BQ2814" s="0" t="s">
        <v>2105</v>
      </c>
      <c r="BT2814" s="0" t="n">
        <v>0</v>
      </c>
      <c r="BV2814" s="0" t="n">
        <v>845</v>
      </c>
      <c r="BW2814" s="0" t="n">
        <v>2006</v>
      </c>
      <c r="BX2814" s="0" t="n">
        <v>2010</v>
      </c>
      <c r="BZ2814" s="0" t="n">
        <v>2008</v>
      </c>
      <c r="CA2814" s="0" t="n">
        <v>0</v>
      </c>
      <c r="CB2814" s="0" t="n">
        <v>0</v>
      </c>
      <c r="CC2814" s="0" t="n">
        <v>0</v>
      </c>
      <c r="CD2814" s="0" t="n">
        <v>-0.0740507496931606</v>
      </c>
      <c r="CE2814" s="0" t="n">
        <v>1</v>
      </c>
    </row>
    <row r="2815" customFormat="false" ht="15" hidden="false" customHeight="false" outlineLevel="0" collapsed="false">
      <c r="A2815" s="0" t="s">
        <v>5369</v>
      </c>
      <c r="B2815" s="0" t="n">
        <v>846</v>
      </c>
      <c r="C2815" s="0" t="n">
        <v>-0.0647502951406575</v>
      </c>
      <c r="D2815" s="0" t="n">
        <v>97</v>
      </c>
      <c r="E2815" s="0" t="n">
        <f aca="false">IF(ISNUMBER($BA2815),$BA2815,IF(AND(ISNUMBER($D2815),ISNUMBER($BW2815),ISNUMBER($BX2815)),$D2815*($BX2815-$BW2815+1),""))</f>
        <v>485</v>
      </c>
      <c r="F2815" s="0" t="s">
        <v>8664</v>
      </c>
      <c r="G2815" s="0" t="s">
        <v>8663</v>
      </c>
      <c r="H2815" s="0" t="s">
        <v>118</v>
      </c>
      <c r="I2815" s="0" t="s">
        <v>842</v>
      </c>
      <c r="J2815" s="0" t="n">
        <f aca="false">IF($BW2815&lt;&gt;"",$BW2815,"")</f>
        <v>2006</v>
      </c>
      <c r="K2815" s="0" t="n">
        <f aca="false">IF($BX2815&lt;&gt;"",$BX2815,"")</f>
        <v>2010</v>
      </c>
      <c r="L2815" s="0" t="n">
        <f aca="false">IF(AND(ISNUMBER($BW2815),ISNUMBER($BX2815)),($BW2815+$BX2815)/2,"")</f>
        <v>2008</v>
      </c>
      <c r="M2815" s="0" t="n">
        <f aca="false">IF($L2815&lt;&gt;"",$L2815,"")</f>
        <v>2008</v>
      </c>
      <c r="N2815" s="0" t="n">
        <f aca="false">IF(AND(ISNUMBER($BW2815),ISNUMBER($BX2815)),MIN(1,MAX(0,($BX2815-2016+1)/($BX2815-$BW2815+1))),"")</f>
        <v>0</v>
      </c>
      <c r="O2815" s="0" t="n">
        <f aca="false">IF(AND(ISNUMBER($BW2815),ISNUMBER($BX2815)),MIN(1,MAX(0,($BX2815-2017+1)/($BX2815-$BW2815+1))),"")</f>
        <v>0</v>
      </c>
      <c r="P2815" s="0" t="n">
        <f aca="false">IF(AND(ISNUMBER($BW2815),ISNUMBER($BX2815)),MIN(1,MAX(0,($BX2815-2018+1)/($BX2815-$BW2815+1))),"")</f>
        <v>0</v>
      </c>
      <c r="Q2815" s="0" t="n">
        <f aca="false">IF(AND(ISNUMBER($BW2815),ISNUMBER($BX2815)),MIN(1,MAX(0,($BX2815-2019+1)/($BX2815-$BW2815+1))),"")</f>
        <v>0</v>
      </c>
      <c r="R2815" s="0" t="n">
        <f aca="false">IF(AND(ISNUMBER($BW2815),ISNUMBER($BX2815)),MIN(1,MAX(0,($BX2815-2016+1)/($BX2815-$BW2815+1))),"")</f>
        <v>0</v>
      </c>
      <c r="S2815" s="0" t="n">
        <f aca="false">IF($L2815&lt;&gt;"",IF($L2815&gt;=2015.5,1,0),"")</f>
        <v>0</v>
      </c>
      <c r="T2815" s="0" t="n">
        <f aca="false">IF($L2815&lt;&gt;"",IF($L2815&gt;=2016,1,0),"")</f>
        <v>0</v>
      </c>
      <c r="U2815" s="0" t="n">
        <f aca="false">IF(ISNUMBER($BX2815),IF($BX2815&gt;=2016,1,0),"")</f>
        <v>0</v>
      </c>
      <c r="V2815" s="0" t="n">
        <f aca="false">IF(ISNUMBER($BW2815),IF($BW2815&gt;=2016,1,0),"")</f>
        <v>0</v>
      </c>
      <c r="W2815" s="0" t="str">
        <f aca="false">IF(AND(ISNUMBER($BW2815),ISNUMBER($BX2815)),IF($BW2815&gt;=2016,"post-only",IF($BX2815&lt;2016,"pre-only","mixed")),"")</f>
        <v>pre-only</v>
      </c>
      <c r="X2815" s="0" t="n">
        <f aca="false">IF(AND(ISNUMBER($BW2815),ISNUMBER($BX2815)),MIN(1,MAX(0,($BX2815-2017+1)/($BX2815-$BW2815+1))),"")</f>
        <v>0</v>
      </c>
      <c r="Y2815" s="0" t="n">
        <f aca="false">IF(AND(ISNUMBER($BW2815),ISNUMBER($BX2815)),MIN(1,MAX(0,($BX2815-2018+1)/($BX2815-$BW2815+1))),"")</f>
        <v>0</v>
      </c>
      <c r="Z2815" s="0" t="n">
        <f aca="false">IF(AND(ISNUMBER($BW2815),ISNUMBER($BX2815)),MIN(1,MAX(0,($BX2815-2019+1)/($BX2815-$BW2815+1))),"")</f>
        <v>0</v>
      </c>
      <c r="AA2815" s="0" t="n">
        <f aca="false">IF(ISNUMBER($BX2815),IF($BX2815&gt;=2017,1,0),"")</f>
        <v>0</v>
      </c>
      <c r="AB2815" s="0" t="n">
        <f aca="false">IF(ISNUMBER($BX2815),IF($BX2815&gt;=2018,1,0),"")</f>
        <v>0</v>
      </c>
      <c r="AC2815" s="0" t="n">
        <f aca="false">IF(ISNUMBER($BX2815),IF($BX2815&gt;=2019,1,0),"")</f>
        <v>0</v>
      </c>
      <c r="AD2815" s="0" t="n">
        <f aca="false">IF($L2815&lt;&gt;"",IF($L2815&gt;2013,1,0),"")</f>
        <v>0</v>
      </c>
      <c r="AE2815" s="0" t="n">
        <f aca="false">IF($L2815&lt;&gt;"",1+IF($L2815&gt;2011,1,0)+IF($L2815&gt;2014,1,0),"")</f>
        <v>1</v>
      </c>
      <c r="AF2815" s="0" t="s">
        <v>87</v>
      </c>
      <c r="AG2815" s="0" t="s">
        <v>88</v>
      </c>
      <c r="AH2815" s="0" t="s">
        <v>89</v>
      </c>
      <c r="AI2815" s="0" t="s">
        <v>334</v>
      </c>
      <c r="AJ2815" s="0" t="s">
        <v>334</v>
      </c>
      <c r="AK2815" s="0" t="str">
        <f aca="false">IF(AND($CF2815&lt;&gt;"",IFERROR(INDEX(subsample_country_map!$B:$B,MATCH($CF2815,subsample_country_map!$A:$A,0)),"")&lt;&gt;""),INDEX(subsample_country_map!$B:$B,MATCH($CF2815,subsample_country_map!$A:$A,0)),INDEX(lookup!$AA:$AA,MATCH($A2815,lookup!$A:$A,0)))</f>
        <v>3_AsiaPac</v>
      </c>
      <c r="AL2815" s="0" t="str">
        <f aca="false">IF(AND($CF2815&lt;&gt;"",IFERROR(INDEX(subsample_country_map!$C:$C,MATCH($CF2815,subsample_country_map!$A:$A,0)),"")&lt;&gt;""),INDEX(subsample_country_map!$C:$C,MATCH($CF2815,subsample_country_map!$A:$A,0)),INDEX(lookup!$AB:$AB,MATCH($A2815,lookup!$A:$A,0)))</f>
        <v>1_developed</v>
      </c>
      <c r="AM2815" s="0" t="str">
        <f aca="false">IF(AND($CF2815&lt;&gt;"",IFERROR(INDEX(subsample_country_map!$D:$D,MATCH($CF2815,subsample_country_map!$A:$A,0)),"")&lt;&gt;""),INDEX(subsample_country_map!$D:$D,MATCH($CF2815,subsample_country_map!$A:$A,0)),INDEX(lookup!$AC:$AC,MATCH($A2815,lookup!$A:$A,0)))</f>
        <v>1_western</v>
      </c>
      <c r="AN2815" s="0" t="str">
        <f aca="false">IF(AND($CF2815&lt;&gt;"",IFERROR(INDEX(subsample_country_map!$E:$E,MATCH($CF2815,subsample_country_map!$A:$A,0)),"")&lt;&gt;""),INDEX(subsample_country_map!$E:$E,MATCH($CF2815,subsample_country_map!$A:$A,0)),INDEX(lookup!$AD:$AD,MATCH($A2815,lookup!$A:$A,0)))</f>
        <v>1_common law</v>
      </c>
      <c r="AO2815" s="0" t="str">
        <f aca="false">INDEX(lookup!$Y:$Y,MATCH($A2815,lookup!$A:$A,0))</f>
        <v>0_published</v>
      </c>
      <c r="AP2815" s="0" t="str">
        <f aca="false">INDEX(lookup!$Z:$Z,MATCH($A2815,lookup!$A:$A,0))</f>
        <v>1_VHB high</v>
      </c>
      <c r="AQ2815" s="0" t="str">
        <f aca="false">INDEX(lookup!$W:$W,MATCH($A2815,lookup!$A:$A,0))</f>
        <v>1_fin/acc/econ</v>
      </c>
      <c r="AR2815" s="0" t="s">
        <v>221</v>
      </c>
      <c r="AS2815" s="0" t="s">
        <v>2105</v>
      </c>
      <c r="BO2815" s="0" t="s">
        <v>769</v>
      </c>
      <c r="BP2815" s="0" t="s">
        <v>5369</v>
      </c>
      <c r="BQ2815" s="0" t="s">
        <v>2105</v>
      </c>
      <c r="BT2815" s="0" t="n">
        <v>0</v>
      </c>
      <c r="BV2815" s="0" t="n">
        <v>846</v>
      </c>
      <c r="BW2815" s="0" t="n">
        <v>2006</v>
      </c>
      <c r="BX2815" s="0" t="n">
        <v>2010</v>
      </c>
      <c r="BZ2815" s="0" t="n">
        <v>2008</v>
      </c>
      <c r="CA2815" s="0" t="n">
        <v>0</v>
      </c>
      <c r="CB2815" s="0" t="n">
        <v>0</v>
      </c>
      <c r="CC2815" s="0" t="n">
        <v>0</v>
      </c>
      <c r="CD2815" s="0" t="n">
        <v>-0.0648410141708023</v>
      </c>
      <c r="CE2815" s="0" t="n">
        <v>1</v>
      </c>
    </row>
    <row r="2816" customFormat="false" ht="15" hidden="false" customHeight="false" outlineLevel="0" collapsed="false">
      <c r="A2816" s="0" t="s">
        <v>5369</v>
      </c>
      <c r="B2816" s="0" t="n">
        <v>847</v>
      </c>
      <c r="C2816" s="0" t="n">
        <v>-0.0992716218517925</v>
      </c>
      <c r="D2816" s="0" t="n">
        <v>113</v>
      </c>
      <c r="E2816" s="0" t="n">
        <f aca="false">IF(ISNUMBER($BA2816),$BA2816,IF(AND(ISNUMBER($D2816),ISNUMBER($BW2816),ISNUMBER($BX2816)),$D2816*($BX2816-$BW2816+1),""))</f>
        <v>565</v>
      </c>
      <c r="F2816" s="0" t="s">
        <v>8664</v>
      </c>
      <c r="G2816" s="0" t="s">
        <v>8663</v>
      </c>
      <c r="H2816" s="0" t="s">
        <v>118</v>
      </c>
      <c r="I2816" s="0" t="s">
        <v>842</v>
      </c>
      <c r="J2816" s="0" t="n">
        <f aca="false">IF($BW2816&lt;&gt;"",$BW2816,"")</f>
        <v>2006</v>
      </c>
      <c r="K2816" s="0" t="n">
        <f aca="false">IF($BX2816&lt;&gt;"",$BX2816,"")</f>
        <v>2010</v>
      </c>
      <c r="L2816" s="0" t="n">
        <f aca="false">IF(AND(ISNUMBER($BW2816),ISNUMBER($BX2816)),($BW2816+$BX2816)/2,"")</f>
        <v>2008</v>
      </c>
      <c r="M2816" s="0" t="n">
        <f aca="false">IF($L2816&lt;&gt;"",$L2816,"")</f>
        <v>2008</v>
      </c>
      <c r="N2816" s="0" t="n">
        <f aca="false">IF(AND(ISNUMBER($BW2816),ISNUMBER($BX2816)),MIN(1,MAX(0,($BX2816-2016+1)/($BX2816-$BW2816+1))),"")</f>
        <v>0</v>
      </c>
      <c r="O2816" s="0" t="n">
        <f aca="false">IF(AND(ISNUMBER($BW2816),ISNUMBER($BX2816)),MIN(1,MAX(0,($BX2816-2017+1)/($BX2816-$BW2816+1))),"")</f>
        <v>0</v>
      </c>
      <c r="P2816" s="0" t="n">
        <f aca="false">IF(AND(ISNUMBER($BW2816),ISNUMBER($BX2816)),MIN(1,MAX(0,($BX2816-2018+1)/($BX2816-$BW2816+1))),"")</f>
        <v>0</v>
      </c>
      <c r="Q2816" s="0" t="n">
        <f aca="false">IF(AND(ISNUMBER($BW2816),ISNUMBER($BX2816)),MIN(1,MAX(0,($BX2816-2019+1)/($BX2816-$BW2816+1))),"")</f>
        <v>0</v>
      </c>
      <c r="R2816" s="0" t="n">
        <f aca="false">IF(AND(ISNUMBER($BW2816),ISNUMBER($BX2816)),MIN(1,MAX(0,($BX2816-2016+1)/($BX2816-$BW2816+1))),"")</f>
        <v>0</v>
      </c>
      <c r="S2816" s="0" t="n">
        <f aca="false">IF($L2816&lt;&gt;"",IF($L2816&gt;=2015.5,1,0),"")</f>
        <v>0</v>
      </c>
      <c r="T2816" s="0" t="n">
        <f aca="false">IF($L2816&lt;&gt;"",IF($L2816&gt;=2016,1,0),"")</f>
        <v>0</v>
      </c>
      <c r="U2816" s="0" t="n">
        <f aca="false">IF(ISNUMBER($BX2816),IF($BX2816&gt;=2016,1,0),"")</f>
        <v>0</v>
      </c>
      <c r="V2816" s="0" t="n">
        <f aca="false">IF(ISNUMBER($BW2816),IF($BW2816&gt;=2016,1,0),"")</f>
        <v>0</v>
      </c>
      <c r="W2816" s="0" t="str">
        <f aca="false">IF(AND(ISNUMBER($BW2816),ISNUMBER($BX2816)),IF($BW2816&gt;=2016,"post-only",IF($BX2816&lt;2016,"pre-only","mixed")),"")</f>
        <v>pre-only</v>
      </c>
      <c r="X2816" s="0" t="n">
        <f aca="false">IF(AND(ISNUMBER($BW2816),ISNUMBER($BX2816)),MIN(1,MAX(0,($BX2816-2017+1)/($BX2816-$BW2816+1))),"")</f>
        <v>0</v>
      </c>
      <c r="Y2816" s="0" t="n">
        <f aca="false">IF(AND(ISNUMBER($BW2816),ISNUMBER($BX2816)),MIN(1,MAX(0,($BX2816-2018+1)/($BX2816-$BW2816+1))),"")</f>
        <v>0</v>
      </c>
      <c r="Z2816" s="0" t="n">
        <f aca="false">IF(AND(ISNUMBER($BW2816),ISNUMBER($BX2816)),MIN(1,MAX(0,($BX2816-2019+1)/($BX2816-$BW2816+1))),"")</f>
        <v>0</v>
      </c>
      <c r="AA2816" s="0" t="n">
        <f aca="false">IF(ISNUMBER($BX2816),IF($BX2816&gt;=2017,1,0),"")</f>
        <v>0</v>
      </c>
      <c r="AB2816" s="0" t="n">
        <f aca="false">IF(ISNUMBER($BX2816),IF($BX2816&gt;=2018,1,0),"")</f>
        <v>0</v>
      </c>
      <c r="AC2816" s="0" t="n">
        <f aca="false">IF(ISNUMBER($BX2816),IF($BX2816&gt;=2019,1,0),"")</f>
        <v>0</v>
      </c>
      <c r="AD2816" s="0" t="n">
        <f aca="false">IF($L2816&lt;&gt;"",IF($L2816&gt;2013,1,0),"")</f>
        <v>0</v>
      </c>
      <c r="AE2816" s="0" t="n">
        <f aca="false">IF($L2816&lt;&gt;"",1+IF($L2816&gt;2011,1,0)+IF($L2816&gt;2014,1,0),"")</f>
        <v>1</v>
      </c>
      <c r="AF2816" s="0" t="s">
        <v>87</v>
      </c>
      <c r="AG2816" s="0" t="s">
        <v>88</v>
      </c>
      <c r="AH2816" s="0" t="s">
        <v>89</v>
      </c>
      <c r="AI2816" s="0" t="s">
        <v>334</v>
      </c>
      <c r="AJ2816" s="0" t="s">
        <v>334</v>
      </c>
      <c r="AK2816" s="0" t="str">
        <f aca="false">IF(AND($CF2816&lt;&gt;"",IFERROR(INDEX(subsample_country_map!$B:$B,MATCH($CF2816,subsample_country_map!$A:$A,0)),"")&lt;&gt;""),INDEX(subsample_country_map!$B:$B,MATCH($CF2816,subsample_country_map!$A:$A,0)),INDEX(lookup!$AA:$AA,MATCH($A2816,lookup!$A:$A,0)))</f>
        <v>3_AsiaPac</v>
      </c>
      <c r="AL2816" s="0" t="str">
        <f aca="false">IF(AND($CF2816&lt;&gt;"",IFERROR(INDEX(subsample_country_map!$C:$C,MATCH($CF2816,subsample_country_map!$A:$A,0)),"")&lt;&gt;""),INDEX(subsample_country_map!$C:$C,MATCH($CF2816,subsample_country_map!$A:$A,0)),INDEX(lookup!$AB:$AB,MATCH($A2816,lookup!$A:$A,0)))</f>
        <v>1_developed</v>
      </c>
      <c r="AM2816" s="0" t="str">
        <f aca="false">IF(AND($CF2816&lt;&gt;"",IFERROR(INDEX(subsample_country_map!$D:$D,MATCH($CF2816,subsample_country_map!$A:$A,0)),"")&lt;&gt;""),INDEX(subsample_country_map!$D:$D,MATCH($CF2816,subsample_country_map!$A:$A,0)),INDEX(lookup!$AC:$AC,MATCH($A2816,lookup!$A:$A,0)))</f>
        <v>1_western</v>
      </c>
      <c r="AN2816" s="0" t="str">
        <f aca="false">IF(AND($CF2816&lt;&gt;"",IFERROR(INDEX(subsample_country_map!$E:$E,MATCH($CF2816,subsample_country_map!$A:$A,0)),"")&lt;&gt;""),INDEX(subsample_country_map!$E:$E,MATCH($CF2816,subsample_country_map!$A:$A,0)),INDEX(lookup!$AD:$AD,MATCH($A2816,lookup!$A:$A,0)))</f>
        <v>1_common law</v>
      </c>
      <c r="AO2816" s="0" t="str">
        <f aca="false">INDEX(lookup!$Y:$Y,MATCH($A2816,lookup!$A:$A,0))</f>
        <v>0_published</v>
      </c>
      <c r="AP2816" s="0" t="str">
        <f aca="false">INDEX(lookup!$Z:$Z,MATCH($A2816,lookup!$A:$A,0))</f>
        <v>1_VHB high</v>
      </c>
      <c r="AQ2816" s="0" t="str">
        <f aca="false">INDEX(lookup!$W:$W,MATCH($A2816,lookup!$A:$A,0))</f>
        <v>1_fin/acc/econ</v>
      </c>
      <c r="AR2816" s="0" t="s">
        <v>221</v>
      </c>
      <c r="AS2816" s="0" t="s">
        <v>2105</v>
      </c>
      <c r="BO2816" s="0" t="s">
        <v>769</v>
      </c>
      <c r="BP2816" s="0" t="s">
        <v>5369</v>
      </c>
      <c r="BQ2816" s="0" t="s">
        <v>2105</v>
      </c>
      <c r="BT2816" s="0" t="n">
        <v>0</v>
      </c>
      <c r="BV2816" s="0" t="n">
        <v>847</v>
      </c>
      <c r="BW2816" s="0" t="n">
        <v>2006</v>
      </c>
      <c r="BX2816" s="0" t="n">
        <v>2010</v>
      </c>
      <c r="BZ2816" s="0" t="n">
        <v>2008</v>
      </c>
      <c r="CA2816" s="0" t="n">
        <v>0</v>
      </c>
      <c r="CB2816" s="0" t="n">
        <v>0</v>
      </c>
      <c r="CC2816" s="0" t="n">
        <v>0</v>
      </c>
      <c r="CD2816" s="0" t="n">
        <v>-0.0995996662218028</v>
      </c>
      <c r="CE2816" s="0" t="n">
        <v>1</v>
      </c>
    </row>
    <row r="2817" customFormat="false" ht="15" hidden="false" customHeight="false" outlineLevel="0" collapsed="false">
      <c r="A2817" s="0" t="s">
        <v>5405</v>
      </c>
      <c r="B2817" s="0" t="n">
        <v>850</v>
      </c>
      <c r="C2817" s="0" t="n">
        <v>-0.0418176175807707</v>
      </c>
      <c r="D2817" s="0" t="n">
        <v>866</v>
      </c>
      <c r="E2817" s="0" t="n">
        <f aca="false">IF(ISNUMBER($BA2817),$BA2817,IF(AND(ISNUMBER($D2817),ISNUMBER($BW2817),ISNUMBER($BX2817)),$D2817*($BX2817-$BW2817+1),""))</f>
        <v>5196</v>
      </c>
      <c r="F2817" s="0" t="s">
        <v>8664</v>
      </c>
      <c r="G2817" s="0" t="s">
        <v>8663</v>
      </c>
      <c r="H2817" s="0" t="s">
        <v>118</v>
      </c>
      <c r="I2817" s="0" t="s">
        <v>119</v>
      </c>
      <c r="J2817" s="0" t="n">
        <f aca="false">IF($BW2817&lt;&gt;"",$BW2817,"")</f>
        <v>2014</v>
      </c>
      <c r="K2817" s="0" t="n">
        <f aca="false">IF($BX2817&lt;&gt;"",$BX2817,"")</f>
        <v>2019</v>
      </c>
      <c r="L2817" s="0" t="n">
        <f aca="false">IF(AND(ISNUMBER($BW2817),ISNUMBER($BX2817)),($BW2817+$BX2817)/2,"")</f>
        <v>2016.5</v>
      </c>
      <c r="M2817" s="0" t="n">
        <f aca="false">IF($L2817&lt;&gt;"",$L2817,"")</f>
        <v>2016.5</v>
      </c>
      <c r="N2817" s="0" t="n">
        <f aca="false">IF(AND(ISNUMBER($BW2817),ISNUMBER($BX2817)),MIN(1,MAX(0,($BX2817-2016+1)/($BX2817-$BW2817+1))),"")</f>
        <v>0.666666666666667</v>
      </c>
      <c r="O2817" s="0" t="n">
        <f aca="false">IF(AND(ISNUMBER($BW2817),ISNUMBER($BX2817)),MIN(1,MAX(0,($BX2817-2017+1)/($BX2817-$BW2817+1))),"")</f>
        <v>0.5</v>
      </c>
      <c r="P2817" s="0" t="n">
        <f aca="false">IF(AND(ISNUMBER($BW2817),ISNUMBER($BX2817)),MIN(1,MAX(0,($BX2817-2018+1)/($BX2817-$BW2817+1))),"")</f>
        <v>0.333333333333333</v>
      </c>
      <c r="Q2817" s="0" t="n">
        <f aca="false">IF(AND(ISNUMBER($BW2817),ISNUMBER($BX2817)),MIN(1,MAX(0,($BX2817-2019+1)/($BX2817-$BW2817+1))),"")</f>
        <v>0.166666666666667</v>
      </c>
      <c r="R2817" s="0" t="n">
        <f aca="false">IF(AND(ISNUMBER($BW2817),ISNUMBER($BX2817)),MIN(1,MAX(0,($BX2817-2016+1)/($BX2817-$BW2817+1))),"")</f>
        <v>0.666666666666667</v>
      </c>
      <c r="S2817" s="0" t="n">
        <f aca="false">IF($L2817&lt;&gt;"",IF($L2817&gt;=2015.5,1,0),"")</f>
        <v>1</v>
      </c>
      <c r="T2817" s="0" t="n">
        <f aca="false">IF($L2817&lt;&gt;"",IF($L2817&gt;=2016,1,0),"")</f>
        <v>1</v>
      </c>
      <c r="U2817" s="0" t="n">
        <f aca="false">IF(ISNUMBER($BX2817),IF($BX2817&gt;=2016,1,0),"")</f>
        <v>1</v>
      </c>
      <c r="V2817" s="0" t="n">
        <f aca="false">IF(ISNUMBER($BW2817),IF($BW2817&gt;=2016,1,0),"")</f>
        <v>0</v>
      </c>
      <c r="W2817" s="0" t="str">
        <f aca="false">IF(AND(ISNUMBER($BW2817),ISNUMBER($BX2817)),IF($BW2817&gt;=2016,"post-only",IF($BX2817&lt;2016,"pre-only","mixed")),"")</f>
        <v>mixed</v>
      </c>
      <c r="X2817" s="0" t="n">
        <f aca="false">IF(AND(ISNUMBER($BW2817),ISNUMBER($BX2817)),MIN(1,MAX(0,($BX2817-2017+1)/($BX2817-$BW2817+1))),"")</f>
        <v>0.5</v>
      </c>
      <c r="Y2817" s="0" t="n">
        <f aca="false">IF(AND(ISNUMBER($BW2817),ISNUMBER($BX2817)),MIN(1,MAX(0,($BX2817-2018+1)/($BX2817-$BW2817+1))),"")</f>
        <v>0.333333333333333</v>
      </c>
      <c r="Z2817" s="0" t="n">
        <f aca="false">IF(AND(ISNUMBER($BW2817),ISNUMBER($BX2817)),MIN(1,MAX(0,($BX2817-2019+1)/($BX2817-$BW2817+1))),"")</f>
        <v>0.166666666666667</v>
      </c>
      <c r="AA2817" s="0" t="n">
        <f aca="false">IF(ISNUMBER($BX2817),IF($BX2817&gt;=2017,1,0),"")</f>
        <v>1</v>
      </c>
      <c r="AB2817" s="0" t="n">
        <f aca="false">IF(ISNUMBER($BX2817),IF($BX2817&gt;=2018,1,0),"")</f>
        <v>1</v>
      </c>
      <c r="AC2817" s="0" t="n">
        <f aca="false">IF(ISNUMBER($BX2817),IF($BX2817&gt;=2019,1,0),"")</f>
        <v>1</v>
      </c>
      <c r="AD2817" s="0" t="n">
        <f aca="false">IF($L2817&lt;&gt;"",IF($L2817&gt;2013,1,0),"")</f>
        <v>1</v>
      </c>
      <c r="AE2817" s="0" t="n">
        <f aca="false">IF($L2817&lt;&gt;"",1+IF($L2817&gt;2011,1,0)+IF($L2817&gt;2014,1,0),"")</f>
        <v>3</v>
      </c>
      <c r="AF2817" s="0" t="s">
        <v>87</v>
      </c>
      <c r="AG2817" s="0" t="s">
        <v>88</v>
      </c>
      <c r="AH2817" s="0" t="s">
        <v>2080</v>
      </c>
      <c r="AI2817" s="0" t="s">
        <v>497</v>
      </c>
      <c r="AJ2817" s="0" t="s">
        <v>497</v>
      </c>
      <c r="AK2817" s="0" t="str">
        <f aca="false">IF(AND($CF2817&lt;&gt;"",IFERROR(INDEX(subsample_country_map!$B:$B,MATCH($CF2817,subsample_country_map!$A:$A,0)),"")&lt;&gt;""),INDEX(subsample_country_map!$B:$B,MATCH($CF2817,subsample_country_map!$A:$A,0)),INDEX(lookup!$AA:$AA,MATCH($A2817,lookup!$A:$A,0)))</f>
        <v>3_AsiaPac</v>
      </c>
      <c r="AL2817" s="0" t="str">
        <f aca="false">IF(AND($CF2817&lt;&gt;"",IFERROR(INDEX(subsample_country_map!$C:$C,MATCH($CF2817,subsample_country_map!$A:$A,0)),"")&lt;&gt;""),INDEX(subsample_country_map!$C:$C,MATCH($CF2817,subsample_country_map!$A:$A,0)),INDEX(lookup!$AB:$AB,MATCH($A2817,lookup!$A:$A,0)))</f>
        <v>2_developing</v>
      </c>
      <c r="AM2817" s="0" t="str">
        <f aca="false">IF(AND($CF2817&lt;&gt;"",IFERROR(INDEX(subsample_country_map!$D:$D,MATCH($CF2817,subsample_country_map!$A:$A,0)),"")&lt;&gt;""),INDEX(subsample_country_map!$D:$D,MATCH($CF2817,subsample_country_map!$A:$A,0)),INDEX(lookup!$AC:$AC,MATCH($A2817,lookup!$A:$A,0)))</f>
        <v>2_non_western</v>
      </c>
      <c r="AN2817" s="0" t="str">
        <f aca="false">IF(AND($CF2817&lt;&gt;"",IFERROR(INDEX(subsample_country_map!$E:$E,MATCH($CF2817,subsample_country_map!$A:$A,0)),"")&lt;&gt;""),INDEX(subsample_country_map!$E:$E,MATCH($CF2817,subsample_country_map!$A:$A,0)),INDEX(lookup!$AD:$AD,MATCH($A2817,lookup!$A:$A,0)))</f>
        <v>2_civil law</v>
      </c>
      <c r="AO2817" s="0" t="str">
        <f aca="false">INDEX(lookup!$Y:$Y,MATCH($A2817,lookup!$A:$A,0))</f>
        <v>0_published</v>
      </c>
      <c r="AP2817" s="0" t="str">
        <f aca="false">INDEX(lookup!$Z:$Z,MATCH($A2817,lookup!$A:$A,0))</f>
        <v>1_VHB high</v>
      </c>
      <c r="AQ2817" s="0" t="str">
        <f aca="false">INDEX(lookup!$W:$W,MATCH($A2817,lookup!$A:$A,0))</f>
        <v>2_sust</v>
      </c>
      <c r="AR2817" s="0" t="s">
        <v>2985</v>
      </c>
      <c r="AS2817" s="0" t="s">
        <v>8666</v>
      </c>
      <c r="BO2817" s="0" t="s">
        <v>769</v>
      </c>
      <c r="BP2817" s="0" t="s">
        <v>5405</v>
      </c>
      <c r="BQ2817" s="0" t="s">
        <v>2105</v>
      </c>
      <c r="BT2817" s="0" t="n">
        <v>0</v>
      </c>
      <c r="BV2817" s="0" t="n">
        <v>850</v>
      </c>
      <c r="BW2817" s="0" t="n">
        <v>2014</v>
      </c>
      <c r="BX2817" s="0" t="n">
        <v>2019</v>
      </c>
      <c r="BZ2817" s="0" t="n">
        <v>2016.5</v>
      </c>
      <c r="CA2817" s="0" t="n">
        <v>0.666666666666667</v>
      </c>
      <c r="CB2817" s="0" t="n">
        <v>1</v>
      </c>
      <c r="CC2817" s="0" t="n">
        <v>1</v>
      </c>
      <c r="CD2817" s="0" t="n">
        <v>-0.0418420188608463</v>
      </c>
      <c r="CE2817" s="0" t="n">
        <v>1</v>
      </c>
    </row>
    <row r="2818" customFormat="false" ht="15" hidden="false" customHeight="false" outlineLevel="0" collapsed="false">
      <c r="A2818" s="0" t="s">
        <v>5405</v>
      </c>
      <c r="B2818" s="0" t="n">
        <v>851</v>
      </c>
      <c r="C2818" s="0" t="n">
        <v>0.036</v>
      </c>
      <c r="D2818" s="0" t="n">
        <v>866</v>
      </c>
      <c r="E2818" s="0" t="n">
        <f aca="false">IF(ISNUMBER($BA2818),$BA2818,IF(AND(ISNUMBER($D2818),ISNUMBER($BW2818),ISNUMBER($BX2818)),$D2818*($BX2818-$BW2818+1),""))</f>
        <v>5196</v>
      </c>
      <c r="F2818" s="0" t="s">
        <v>8664</v>
      </c>
      <c r="G2818" s="0" t="s">
        <v>8663</v>
      </c>
      <c r="H2818" s="0" t="s">
        <v>85</v>
      </c>
      <c r="I2818" s="0" t="s">
        <v>86</v>
      </c>
      <c r="J2818" s="0" t="n">
        <f aca="false">IF($BW2818&lt;&gt;"",$BW2818,"")</f>
        <v>2014</v>
      </c>
      <c r="K2818" s="0" t="n">
        <f aca="false">IF($BX2818&lt;&gt;"",$BX2818,"")</f>
        <v>2019</v>
      </c>
      <c r="L2818" s="0" t="n">
        <f aca="false">IF(AND(ISNUMBER($BW2818),ISNUMBER($BX2818)),($BW2818+$BX2818)/2,"")</f>
        <v>2016.5</v>
      </c>
      <c r="M2818" s="0" t="n">
        <f aca="false">IF($L2818&lt;&gt;"",$L2818,"")</f>
        <v>2016.5</v>
      </c>
      <c r="N2818" s="0" t="n">
        <f aca="false">IF(AND(ISNUMBER($BW2818),ISNUMBER($BX2818)),MIN(1,MAX(0,($BX2818-2016+1)/($BX2818-$BW2818+1))),"")</f>
        <v>0.666666666666667</v>
      </c>
      <c r="O2818" s="0" t="n">
        <f aca="false">IF(AND(ISNUMBER($BW2818),ISNUMBER($BX2818)),MIN(1,MAX(0,($BX2818-2017+1)/($BX2818-$BW2818+1))),"")</f>
        <v>0.5</v>
      </c>
      <c r="P2818" s="0" t="n">
        <f aca="false">IF(AND(ISNUMBER($BW2818),ISNUMBER($BX2818)),MIN(1,MAX(0,($BX2818-2018+1)/($BX2818-$BW2818+1))),"")</f>
        <v>0.333333333333333</v>
      </c>
      <c r="Q2818" s="0" t="n">
        <f aca="false">IF(AND(ISNUMBER($BW2818),ISNUMBER($BX2818)),MIN(1,MAX(0,($BX2818-2019+1)/($BX2818-$BW2818+1))),"")</f>
        <v>0.166666666666667</v>
      </c>
      <c r="R2818" s="0" t="n">
        <f aca="false">IF(AND(ISNUMBER($BW2818),ISNUMBER($BX2818)),MIN(1,MAX(0,($BX2818-2016+1)/($BX2818-$BW2818+1))),"")</f>
        <v>0.666666666666667</v>
      </c>
      <c r="S2818" s="0" t="n">
        <f aca="false">IF($L2818&lt;&gt;"",IF($L2818&gt;=2015.5,1,0),"")</f>
        <v>1</v>
      </c>
      <c r="T2818" s="0" t="n">
        <f aca="false">IF($L2818&lt;&gt;"",IF($L2818&gt;=2016,1,0),"")</f>
        <v>1</v>
      </c>
      <c r="U2818" s="0" t="n">
        <f aca="false">IF(ISNUMBER($BX2818),IF($BX2818&gt;=2016,1,0),"")</f>
        <v>1</v>
      </c>
      <c r="V2818" s="0" t="n">
        <f aca="false">IF(ISNUMBER($BW2818),IF($BW2818&gt;=2016,1,0),"")</f>
        <v>0</v>
      </c>
      <c r="W2818" s="0" t="str">
        <f aca="false">IF(AND(ISNUMBER($BW2818),ISNUMBER($BX2818)),IF($BW2818&gt;=2016,"post-only",IF($BX2818&lt;2016,"pre-only","mixed")),"")</f>
        <v>mixed</v>
      </c>
      <c r="X2818" s="0" t="n">
        <f aca="false">IF(AND(ISNUMBER($BW2818),ISNUMBER($BX2818)),MIN(1,MAX(0,($BX2818-2017+1)/($BX2818-$BW2818+1))),"")</f>
        <v>0.5</v>
      </c>
      <c r="Y2818" s="0" t="n">
        <f aca="false">IF(AND(ISNUMBER($BW2818),ISNUMBER($BX2818)),MIN(1,MAX(0,($BX2818-2018+1)/($BX2818-$BW2818+1))),"")</f>
        <v>0.333333333333333</v>
      </c>
      <c r="Z2818" s="0" t="n">
        <f aca="false">IF(AND(ISNUMBER($BW2818),ISNUMBER($BX2818)),MIN(1,MAX(0,($BX2818-2019+1)/($BX2818-$BW2818+1))),"")</f>
        <v>0.166666666666667</v>
      </c>
      <c r="AA2818" s="0" t="n">
        <f aca="false">IF(ISNUMBER($BX2818),IF($BX2818&gt;=2017,1,0),"")</f>
        <v>1</v>
      </c>
      <c r="AB2818" s="0" t="n">
        <f aca="false">IF(ISNUMBER($BX2818),IF($BX2818&gt;=2018,1,0),"")</f>
        <v>1</v>
      </c>
      <c r="AC2818" s="0" t="n">
        <f aca="false">IF(ISNUMBER($BX2818),IF($BX2818&gt;=2019,1,0),"")</f>
        <v>1</v>
      </c>
      <c r="AD2818" s="0" t="n">
        <f aca="false">IF($L2818&lt;&gt;"",IF($L2818&gt;2013,1,0),"")</f>
        <v>1</v>
      </c>
      <c r="AE2818" s="0" t="n">
        <f aca="false">IF($L2818&lt;&gt;"",1+IF($L2818&gt;2011,1,0)+IF($L2818&gt;2014,1,0),"")</f>
        <v>3</v>
      </c>
      <c r="AF2818" s="0" t="s">
        <v>87</v>
      </c>
      <c r="AG2818" s="0" t="s">
        <v>88</v>
      </c>
      <c r="AH2818" s="0" t="s">
        <v>2080</v>
      </c>
      <c r="AI2818" s="0" t="s">
        <v>497</v>
      </c>
      <c r="AJ2818" s="0" t="s">
        <v>497</v>
      </c>
      <c r="AK2818" s="0" t="str">
        <f aca="false">IF(AND($CF2818&lt;&gt;"",IFERROR(INDEX(subsample_country_map!$B:$B,MATCH($CF2818,subsample_country_map!$A:$A,0)),"")&lt;&gt;""),INDEX(subsample_country_map!$B:$B,MATCH($CF2818,subsample_country_map!$A:$A,0)),INDEX(lookup!$AA:$AA,MATCH($A2818,lookup!$A:$A,0)))</f>
        <v>3_AsiaPac</v>
      </c>
      <c r="AL2818" s="0" t="str">
        <f aca="false">IF(AND($CF2818&lt;&gt;"",IFERROR(INDEX(subsample_country_map!$C:$C,MATCH($CF2818,subsample_country_map!$A:$A,0)),"")&lt;&gt;""),INDEX(subsample_country_map!$C:$C,MATCH($CF2818,subsample_country_map!$A:$A,0)),INDEX(lookup!$AB:$AB,MATCH($A2818,lookup!$A:$A,0)))</f>
        <v>2_developing</v>
      </c>
      <c r="AM2818" s="0" t="str">
        <f aca="false">IF(AND($CF2818&lt;&gt;"",IFERROR(INDEX(subsample_country_map!$D:$D,MATCH($CF2818,subsample_country_map!$A:$A,0)),"")&lt;&gt;""),INDEX(subsample_country_map!$D:$D,MATCH($CF2818,subsample_country_map!$A:$A,0)),INDEX(lookup!$AC:$AC,MATCH($A2818,lookup!$A:$A,0)))</f>
        <v>2_non_western</v>
      </c>
      <c r="AN2818" s="0" t="str">
        <f aca="false">IF(AND($CF2818&lt;&gt;"",IFERROR(INDEX(subsample_country_map!$E:$E,MATCH($CF2818,subsample_country_map!$A:$A,0)),"")&lt;&gt;""),INDEX(subsample_country_map!$E:$E,MATCH($CF2818,subsample_country_map!$A:$A,0)),INDEX(lookup!$AD:$AD,MATCH($A2818,lookup!$A:$A,0)))</f>
        <v>2_civil law</v>
      </c>
      <c r="AO2818" s="0" t="str">
        <f aca="false">INDEX(lookup!$Y:$Y,MATCH($A2818,lookup!$A:$A,0))</f>
        <v>0_published</v>
      </c>
      <c r="AP2818" s="0" t="str">
        <f aca="false">INDEX(lookup!$Z:$Z,MATCH($A2818,lookup!$A:$A,0))</f>
        <v>1_VHB high</v>
      </c>
      <c r="AQ2818" s="0" t="str">
        <f aca="false">INDEX(lookup!$W:$W,MATCH($A2818,lookup!$A:$A,0))</f>
        <v>2_sust</v>
      </c>
      <c r="AR2818" s="0" t="s">
        <v>2985</v>
      </c>
      <c r="AS2818" s="0" t="s">
        <v>8666</v>
      </c>
      <c r="BO2818" s="0" t="s">
        <v>769</v>
      </c>
      <c r="BP2818" s="0" t="s">
        <v>5405</v>
      </c>
      <c r="BQ2818" s="0" t="s">
        <v>2105</v>
      </c>
      <c r="BT2818" s="0" t="n">
        <v>0</v>
      </c>
      <c r="BV2818" s="0" t="n">
        <v>851</v>
      </c>
      <c r="BW2818" s="0" t="n">
        <v>2014</v>
      </c>
      <c r="BX2818" s="0" t="n">
        <v>2019</v>
      </c>
      <c r="BZ2818" s="0" t="n">
        <v>2016.5</v>
      </c>
      <c r="CA2818" s="0" t="n">
        <v>0.666666666666667</v>
      </c>
      <c r="CB2818" s="0" t="n">
        <v>1</v>
      </c>
      <c r="CC2818" s="0" t="n">
        <v>1</v>
      </c>
      <c r="CD2818" s="0" t="n">
        <v>0.0360155641044414</v>
      </c>
      <c r="CE2818" s="0" t="n">
        <v>1</v>
      </c>
    </row>
    <row r="2819" customFormat="false" ht="15" hidden="false" customHeight="false" outlineLevel="0" collapsed="false">
      <c r="A2819" s="0" t="s">
        <v>5405</v>
      </c>
      <c r="B2819" s="0" t="n">
        <v>852</v>
      </c>
      <c r="C2819" s="0" t="n">
        <v>-0.0489241586542629</v>
      </c>
      <c r="D2819" s="0" t="n">
        <v>1885</v>
      </c>
      <c r="E2819" s="0" t="n">
        <f aca="false">IF(ISNUMBER($BA2819),$BA2819,IF(AND(ISNUMBER($D2819),ISNUMBER($BW2819),ISNUMBER($BX2819)),$D2819*($BX2819-$BW2819+1),""))</f>
        <v>16965</v>
      </c>
      <c r="F2819" s="0" t="s">
        <v>8664</v>
      </c>
      <c r="G2819" s="0" t="s">
        <v>8663</v>
      </c>
      <c r="H2819" s="0" t="s">
        <v>118</v>
      </c>
      <c r="I2819" s="0" t="s">
        <v>119</v>
      </c>
      <c r="J2819" s="0" t="n">
        <f aca="false">IF($BW2819&lt;&gt;"",$BW2819,"")</f>
        <v>2008</v>
      </c>
      <c r="K2819" s="0" t="n">
        <f aca="false">IF($BX2819&lt;&gt;"",$BX2819,"")</f>
        <v>2016</v>
      </c>
      <c r="L2819" s="0" t="n">
        <f aca="false">IF(AND(ISNUMBER($BW2819),ISNUMBER($BX2819)),($BW2819+$BX2819)/2,"")</f>
        <v>2012</v>
      </c>
      <c r="M2819" s="0" t="n">
        <f aca="false">IF($L2819&lt;&gt;"",$L2819,"")</f>
        <v>2012</v>
      </c>
      <c r="N2819" s="0" t="n">
        <f aca="false">IF(AND(ISNUMBER($BW2819),ISNUMBER($BX2819)),MIN(1,MAX(0,($BX2819-2016+1)/($BX2819-$BW2819+1))),"")</f>
        <v>0.111111111111111</v>
      </c>
      <c r="O2819" s="0" t="n">
        <f aca="false">IF(AND(ISNUMBER($BW2819),ISNUMBER($BX2819)),MIN(1,MAX(0,($BX2819-2017+1)/($BX2819-$BW2819+1))),"")</f>
        <v>0</v>
      </c>
      <c r="P2819" s="0" t="n">
        <f aca="false">IF(AND(ISNUMBER($BW2819),ISNUMBER($BX2819)),MIN(1,MAX(0,($BX2819-2018+1)/($BX2819-$BW2819+1))),"")</f>
        <v>0</v>
      </c>
      <c r="Q2819" s="0" t="n">
        <f aca="false">IF(AND(ISNUMBER($BW2819),ISNUMBER($BX2819)),MIN(1,MAX(0,($BX2819-2019+1)/($BX2819-$BW2819+1))),"")</f>
        <v>0</v>
      </c>
      <c r="R2819" s="0" t="n">
        <f aca="false">IF(AND(ISNUMBER($BW2819),ISNUMBER($BX2819)),MIN(1,MAX(0,($BX2819-2016+1)/($BX2819-$BW2819+1))),"")</f>
        <v>0.111111111111111</v>
      </c>
      <c r="S2819" s="0" t="n">
        <f aca="false">IF($L2819&lt;&gt;"",IF($L2819&gt;=2015.5,1,0),"")</f>
        <v>0</v>
      </c>
      <c r="T2819" s="0" t="n">
        <f aca="false">IF($L2819&lt;&gt;"",IF($L2819&gt;=2016,1,0),"")</f>
        <v>0</v>
      </c>
      <c r="U2819" s="0" t="n">
        <f aca="false">IF(ISNUMBER($BX2819),IF($BX2819&gt;=2016,1,0),"")</f>
        <v>1</v>
      </c>
      <c r="V2819" s="0" t="n">
        <f aca="false">IF(ISNUMBER($BW2819),IF($BW2819&gt;=2016,1,0),"")</f>
        <v>0</v>
      </c>
      <c r="W2819" s="0" t="str">
        <f aca="false">IF(AND(ISNUMBER($BW2819),ISNUMBER($BX2819)),IF($BW2819&gt;=2016,"post-only",IF($BX2819&lt;2016,"pre-only","mixed")),"")</f>
        <v>mixed</v>
      </c>
      <c r="X2819" s="0" t="n">
        <f aca="false">IF(AND(ISNUMBER($BW2819),ISNUMBER($BX2819)),MIN(1,MAX(0,($BX2819-2017+1)/($BX2819-$BW2819+1))),"")</f>
        <v>0</v>
      </c>
      <c r="Y2819" s="0" t="n">
        <f aca="false">IF(AND(ISNUMBER($BW2819),ISNUMBER($BX2819)),MIN(1,MAX(0,($BX2819-2018+1)/($BX2819-$BW2819+1))),"")</f>
        <v>0</v>
      </c>
      <c r="Z2819" s="0" t="n">
        <f aca="false">IF(AND(ISNUMBER($BW2819),ISNUMBER($BX2819)),MIN(1,MAX(0,($BX2819-2019+1)/($BX2819-$BW2819+1))),"")</f>
        <v>0</v>
      </c>
      <c r="AA2819" s="0" t="n">
        <f aca="false">IF(ISNUMBER($BX2819),IF($BX2819&gt;=2017,1,0),"")</f>
        <v>0</v>
      </c>
      <c r="AB2819" s="0" t="n">
        <f aca="false">IF(ISNUMBER($BX2819),IF($BX2819&gt;=2018,1,0),"")</f>
        <v>0</v>
      </c>
      <c r="AC2819" s="0" t="n">
        <f aca="false">IF(ISNUMBER($BX2819),IF($BX2819&gt;=2019,1,0),"")</f>
        <v>0</v>
      </c>
      <c r="AD2819" s="0" t="n">
        <f aca="false">IF($L2819&lt;&gt;"",IF($L2819&gt;2013,1,0),"")</f>
        <v>0</v>
      </c>
      <c r="AE2819" s="0" t="n">
        <f aca="false">IF($L2819&lt;&gt;"",1+IF($L2819&gt;2011,1,0)+IF($L2819&gt;2014,1,0),"")</f>
        <v>2</v>
      </c>
      <c r="AF2819" s="0" t="s">
        <v>87</v>
      </c>
      <c r="AG2819" s="0" t="s">
        <v>88</v>
      </c>
      <c r="AH2819" s="0" t="s">
        <v>89</v>
      </c>
      <c r="AI2819" s="0" t="s">
        <v>497</v>
      </c>
      <c r="AJ2819" s="0" t="s">
        <v>334</v>
      </c>
      <c r="AK2819" s="0" t="str">
        <f aca="false">IF(AND($CF2819&lt;&gt;"",IFERROR(INDEX(subsample_country_map!$B:$B,MATCH($CF2819,subsample_country_map!$A:$A,0)),"")&lt;&gt;""),INDEX(subsample_country_map!$B:$B,MATCH($CF2819,subsample_country_map!$A:$A,0)),INDEX(lookup!$AA:$AA,MATCH($A2819,lookup!$A:$A,0)))</f>
        <v>3_AsiaPac</v>
      </c>
      <c r="AL2819" s="0" t="str">
        <f aca="false">IF(AND($CF2819&lt;&gt;"",IFERROR(INDEX(subsample_country_map!$C:$C,MATCH($CF2819,subsample_country_map!$A:$A,0)),"")&lt;&gt;""),INDEX(subsample_country_map!$C:$C,MATCH($CF2819,subsample_country_map!$A:$A,0)),INDEX(lookup!$AB:$AB,MATCH($A2819,lookup!$A:$A,0)))</f>
        <v>2_developing</v>
      </c>
      <c r="AM2819" s="0" t="str">
        <f aca="false">IF(AND($CF2819&lt;&gt;"",IFERROR(INDEX(subsample_country_map!$D:$D,MATCH($CF2819,subsample_country_map!$A:$A,0)),"")&lt;&gt;""),INDEX(subsample_country_map!$D:$D,MATCH($CF2819,subsample_country_map!$A:$A,0)),INDEX(lookup!$AC:$AC,MATCH($A2819,lookup!$A:$A,0)))</f>
        <v>2_non_western</v>
      </c>
      <c r="AN2819" s="0" t="str">
        <f aca="false">IF(AND($CF2819&lt;&gt;"",IFERROR(INDEX(subsample_country_map!$E:$E,MATCH($CF2819,subsample_country_map!$A:$A,0)),"")&lt;&gt;""),INDEX(subsample_country_map!$E:$E,MATCH($CF2819,subsample_country_map!$A:$A,0)),INDEX(lookup!$AD:$AD,MATCH($A2819,lookup!$A:$A,0)))</f>
        <v>2_civil law</v>
      </c>
      <c r="AO2819" s="0" t="str">
        <f aca="false">INDEX(lookup!$Y:$Y,MATCH($A2819,lookup!$A:$A,0))</f>
        <v>0_published</v>
      </c>
      <c r="AP2819" s="0" t="str">
        <f aca="false">INDEX(lookup!$Z:$Z,MATCH($A2819,lookup!$A:$A,0))</f>
        <v>1_VHB high</v>
      </c>
      <c r="AQ2819" s="0" t="str">
        <f aca="false">INDEX(lookup!$W:$W,MATCH($A2819,lookup!$A:$A,0))</f>
        <v>2_sust</v>
      </c>
      <c r="AR2819" s="0" t="s">
        <v>2985</v>
      </c>
      <c r="AS2819" s="0" t="s">
        <v>8666</v>
      </c>
      <c r="BO2819" s="0" t="s">
        <v>769</v>
      </c>
      <c r="BP2819" s="0" t="s">
        <v>5405</v>
      </c>
      <c r="BQ2819" s="0" t="s">
        <v>2105</v>
      </c>
      <c r="BT2819" s="0" t="n">
        <v>0</v>
      </c>
      <c r="BV2819" s="0" t="n">
        <v>852</v>
      </c>
      <c r="BW2819" s="0" t="n">
        <v>2008</v>
      </c>
      <c r="BX2819" s="0" t="n">
        <v>2016</v>
      </c>
      <c r="BZ2819" s="0" t="n">
        <v>2012</v>
      </c>
      <c r="CA2819" s="0" t="n">
        <v>0.111111111111111</v>
      </c>
      <c r="CB2819" s="0" t="n">
        <v>0</v>
      </c>
      <c r="CC2819" s="0" t="n">
        <v>1</v>
      </c>
      <c r="CD2819" s="0" t="n">
        <v>-0.0489632493294371</v>
      </c>
      <c r="CE2819" s="0" t="n">
        <v>1</v>
      </c>
    </row>
    <row r="2820" customFormat="false" ht="15" hidden="false" customHeight="false" outlineLevel="0" collapsed="false">
      <c r="A2820" s="0" t="s">
        <v>5405</v>
      </c>
      <c r="B2820" s="0" t="n">
        <v>853</v>
      </c>
      <c r="C2820" s="0" t="n">
        <v>-0.037593437944028</v>
      </c>
      <c r="D2820" s="0" t="n">
        <v>1885</v>
      </c>
      <c r="E2820" s="0" t="n">
        <f aca="false">IF(ISNUMBER($BA2820),$BA2820,IF(AND(ISNUMBER($D2820),ISNUMBER($BW2820),ISNUMBER($BX2820)),$D2820*($BX2820-$BW2820+1),""))</f>
        <v>16965</v>
      </c>
      <c r="F2820" s="0" t="s">
        <v>8664</v>
      </c>
      <c r="G2820" s="0" t="s">
        <v>8663</v>
      </c>
      <c r="H2820" s="0" t="s">
        <v>118</v>
      </c>
      <c r="I2820" s="0" t="s">
        <v>119</v>
      </c>
      <c r="J2820" s="0" t="n">
        <f aca="false">IF($BW2820&lt;&gt;"",$BW2820,"")</f>
        <v>2008</v>
      </c>
      <c r="K2820" s="0" t="n">
        <f aca="false">IF($BX2820&lt;&gt;"",$BX2820,"")</f>
        <v>2016</v>
      </c>
      <c r="L2820" s="0" t="n">
        <f aca="false">IF(AND(ISNUMBER($BW2820),ISNUMBER($BX2820)),($BW2820+$BX2820)/2,"")</f>
        <v>2012</v>
      </c>
      <c r="M2820" s="0" t="n">
        <f aca="false">IF($L2820&lt;&gt;"",$L2820,"")</f>
        <v>2012</v>
      </c>
      <c r="N2820" s="0" t="n">
        <f aca="false">IF(AND(ISNUMBER($BW2820),ISNUMBER($BX2820)),MIN(1,MAX(0,($BX2820-2016+1)/($BX2820-$BW2820+1))),"")</f>
        <v>0.111111111111111</v>
      </c>
      <c r="O2820" s="0" t="n">
        <f aca="false">IF(AND(ISNUMBER($BW2820),ISNUMBER($BX2820)),MIN(1,MAX(0,($BX2820-2017+1)/($BX2820-$BW2820+1))),"")</f>
        <v>0</v>
      </c>
      <c r="P2820" s="0" t="n">
        <f aca="false">IF(AND(ISNUMBER($BW2820),ISNUMBER($BX2820)),MIN(1,MAX(0,($BX2820-2018+1)/($BX2820-$BW2820+1))),"")</f>
        <v>0</v>
      </c>
      <c r="Q2820" s="0" t="n">
        <f aca="false">IF(AND(ISNUMBER($BW2820),ISNUMBER($BX2820)),MIN(1,MAX(0,($BX2820-2019+1)/($BX2820-$BW2820+1))),"")</f>
        <v>0</v>
      </c>
      <c r="R2820" s="0" t="n">
        <f aca="false">IF(AND(ISNUMBER($BW2820),ISNUMBER($BX2820)),MIN(1,MAX(0,($BX2820-2016+1)/($BX2820-$BW2820+1))),"")</f>
        <v>0.111111111111111</v>
      </c>
      <c r="S2820" s="0" t="n">
        <f aca="false">IF($L2820&lt;&gt;"",IF($L2820&gt;=2015.5,1,0),"")</f>
        <v>0</v>
      </c>
      <c r="T2820" s="0" t="n">
        <f aca="false">IF($L2820&lt;&gt;"",IF($L2820&gt;=2016,1,0),"")</f>
        <v>0</v>
      </c>
      <c r="U2820" s="0" t="n">
        <f aca="false">IF(ISNUMBER($BX2820),IF($BX2820&gt;=2016,1,0),"")</f>
        <v>1</v>
      </c>
      <c r="V2820" s="0" t="n">
        <f aca="false">IF(ISNUMBER($BW2820),IF($BW2820&gt;=2016,1,0),"")</f>
        <v>0</v>
      </c>
      <c r="W2820" s="0" t="str">
        <f aca="false">IF(AND(ISNUMBER($BW2820),ISNUMBER($BX2820)),IF($BW2820&gt;=2016,"post-only",IF($BX2820&lt;2016,"pre-only","mixed")),"")</f>
        <v>mixed</v>
      </c>
      <c r="X2820" s="0" t="n">
        <f aca="false">IF(AND(ISNUMBER($BW2820),ISNUMBER($BX2820)),MIN(1,MAX(0,($BX2820-2017+1)/($BX2820-$BW2820+1))),"")</f>
        <v>0</v>
      </c>
      <c r="Y2820" s="0" t="n">
        <f aca="false">IF(AND(ISNUMBER($BW2820),ISNUMBER($BX2820)),MIN(1,MAX(0,($BX2820-2018+1)/($BX2820-$BW2820+1))),"")</f>
        <v>0</v>
      </c>
      <c r="Z2820" s="0" t="n">
        <f aca="false">IF(AND(ISNUMBER($BW2820),ISNUMBER($BX2820)),MIN(1,MAX(0,($BX2820-2019+1)/($BX2820-$BW2820+1))),"")</f>
        <v>0</v>
      </c>
      <c r="AA2820" s="0" t="n">
        <f aca="false">IF(ISNUMBER($BX2820),IF($BX2820&gt;=2017,1,0),"")</f>
        <v>0</v>
      </c>
      <c r="AB2820" s="0" t="n">
        <f aca="false">IF(ISNUMBER($BX2820),IF($BX2820&gt;=2018,1,0),"")</f>
        <v>0</v>
      </c>
      <c r="AC2820" s="0" t="n">
        <f aca="false">IF(ISNUMBER($BX2820),IF($BX2820&gt;=2019,1,0),"")</f>
        <v>0</v>
      </c>
      <c r="AD2820" s="0" t="n">
        <f aca="false">IF($L2820&lt;&gt;"",IF($L2820&gt;2013,1,0),"")</f>
        <v>0</v>
      </c>
      <c r="AE2820" s="0" t="n">
        <f aca="false">IF($L2820&lt;&gt;"",1+IF($L2820&gt;2011,1,0)+IF($L2820&gt;2014,1,0),"")</f>
        <v>2</v>
      </c>
      <c r="AF2820" s="0" t="s">
        <v>87</v>
      </c>
      <c r="AG2820" s="0" t="s">
        <v>88</v>
      </c>
      <c r="AH2820" s="0" t="s">
        <v>89</v>
      </c>
      <c r="AI2820" s="0" t="s">
        <v>497</v>
      </c>
      <c r="AJ2820" s="0" t="s">
        <v>334</v>
      </c>
      <c r="AK2820" s="0" t="str">
        <f aca="false">IF(AND($CF2820&lt;&gt;"",IFERROR(INDEX(subsample_country_map!$B:$B,MATCH($CF2820,subsample_country_map!$A:$A,0)),"")&lt;&gt;""),INDEX(subsample_country_map!$B:$B,MATCH($CF2820,subsample_country_map!$A:$A,0)),INDEX(lookup!$AA:$AA,MATCH($A2820,lookup!$A:$A,0)))</f>
        <v>3_AsiaPac</v>
      </c>
      <c r="AL2820" s="0" t="str">
        <f aca="false">IF(AND($CF2820&lt;&gt;"",IFERROR(INDEX(subsample_country_map!$C:$C,MATCH($CF2820,subsample_country_map!$A:$A,0)),"")&lt;&gt;""),INDEX(subsample_country_map!$C:$C,MATCH($CF2820,subsample_country_map!$A:$A,0)),INDEX(lookup!$AB:$AB,MATCH($A2820,lookup!$A:$A,0)))</f>
        <v>2_developing</v>
      </c>
      <c r="AM2820" s="0" t="str">
        <f aca="false">IF(AND($CF2820&lt;&gt;"",IFERROR(INDEX(subsample_country_map!$D:$D,MATCH($CF2820,subsample_country_map!$A:$A,0)),"")&lt;&gt;""),INDEX(subsample_country_map!$D:$D,MATCH($CF2820,subsample_country_map!$A:$A,0)),INDEX(lookup!$AC:$AC,MATCH($A2820,lookup!$A:$A,0)))</f>
        <v>2_non_western</v>
      </c>
      <c r="AN2820" s="0" t="str">
        <f aca="false">IF(AND($CF2820&lt;&gt;"",IFERROR(INDEX(subsample_country_map!$E:$E,MATCH($CF2820,subsample_country_map!$A:$A,0)),"")&lt;&gt;""),INDEX(subsample_country_map!$E:$E,MATCH($CF2820,subsample_country_map!$A:$A,0)),INDEX(lookup!$AD:$AD,MATCH($A2820,lookup!$A:$A,0)))</f>
        <v>2_civil law</v>
      </c>
      <c r="AO2820" s="0" t="str">
        <f aca="false">INDEX(lookup!$Y:$Y,MATCH($A2820,lookup!$A:$A,0))</f>
        <v>0_published</v>
      </c>
      <c r="AP2820" s="0" t="str">
        <f aca="false">INDEX(lookup!$Z:$Z,MATCH($A2820,lookup!$A:$A,0))</f>
        <v>1_VHB high</v>
      </c>
      <c r="AQ2820" s="0" t="str">
        <f aca="false">INDEX(lookup!$W:$W,MATCH($A2820,lookup!$A:$A,0))</f>
        <v>2_sust</v>
      </c>
      <c r="AR2820" s="0" t="s">
        <v>2985</v>
      </c>
      <c r="AS2820" s="0" t="s">
        <v>8666</v>
      </c>
      <c r="BO2820" s="0" t="s">
        <v>769</v>
      </c>
      <c r="BP2820" s="0" t="s">
        <v>5405</v>
      </c>
      <c r="BQ2820" s="0" t="s">
        <v>2105</v>
      </c>
      <c r="BT2820" s="0" t="n">
        <v>0</v>
      </c>
      <c r="BV2820" s="0" t="n">
        <v>853</v>
      </c>
      <c r="BW2820" s="0" t="n">
        <v>2008</v>
      </c>
      <c r="BX2820" s="0" t="n">
        <v>2016</v>
      </c>
      <c r="BZ2820" s="0" t="n">
        <v>2012</v>
      </c>
      <c r="CA2820" s="0" t="n">
        <v>0.111111111111111</v>
      </c>
      <c r="CB2820" s="0" t="n">
        <v>0</v>
      </c>
      <c r="CC2820" s="0" t="n">
        <v>1</v>
      </c>
      <c r="CD2820" s="0" t="n">
        <v>-0.0376111628262275</v>
      </c>
      <c r="CE2820" s="0" t="n">
        <v>1</v>
      </c>
    </row>
    <row r="2821" customFormat="false" ht="15" hidden="false" customHeight="false" outlineLevel="0" collapsed="false">
      <c r="A2821" s="0" t="s">
        <v>5405</v>
      </c>
      <c r="B2821" s="0" t="n">
        <v>854</v>
      </c>
      <c r="C2821" s="0" t="n">
        <v>-0.0653495756074965</v>
      </c>
      <c r="D2821" s="0" t="n">
        <v>1885</v>
      </c>
      <c r="E2821" s="0" t="n">
        <f aca="false">IF(ISNUMBER($BA2821),$BA2821,IF(AND(ISNUMBER($D2821),ISNUMBER($BW2821),ISNUMBER($BX2821)),$D2821*($BX2821-$BW2821+1),""))</f>
        <v>16965</v>
      </c>
      <c r="F2821" s="0" t="s">
        <v>8664</v>
      </c>
      <c r="G2821" s="0" t="s">
        <v>8663</v>
      </c>
      <c r="H2821" s="0" t="s">
        <v>118</v>
      </c>
      <c r="I2821" s="0" t="s">
        <v>119</v>
      </c>
      <c r="J2821" s="0" t="n">
        <f aca="false">IF($BW2821&lt;&gt;"",$BW2821,"")</f>
        <v>2008</v>
      </c>
      <c r="K2821" s="0" t="n">
        <f aca="false">IF($BX2821&lt;&gt;"",$BX2821,"")</f>
        <v>2016</v>
      </c>
      <c r="L2821" s="0" t="n">
        <f aca="false">IF(AND(ISNUMBER($BW2821),ISNUMBER($BX2821)),($BW2821+$BX2821)/2,"")</f>
        <v>2012</v>
      </c>
      <c r="M2821" s="0" t="n">
        <f aca="false">IF($L2821&lt;&gt;"",$L2821,"")</f>
        <v>2012</v>
      </c>
      <c r="N2821" s="0" t="n">
        <f aca="false">IF(AND(ISNUMBER($BW2821),ISNUMBER($BX2821)),MIN(1,MAX(0,($BX2821-2016+1)/($BX2821-$BW2821+1))),"")</f>
        <v>0.111111111111111</v>
      </c>
      <c r="O2821" s="0" t="n">
        <f aca="false">IF(AND(ISNUMBER($BW2821),ISNUMBER($BX2821)),MIN(1,MAX(0,($BX2821-2017+1)/($BX2821-$BW2821+1))),"")</f>
        <v>0</v>
      </c>
      <c r="P2821" s="0" t="n">
        <f aca="false">IF(AND(ISNUMBER($BW2821),ISNUMBER($BX2821)),MIN(1,MAX(0,($BX2821-2018+1)/($BX2821-$BW2821+1))),"")</f>
        <v>0</v>
      </c>
      <c r="Q2821" s="0" t="n">
        <f aca="false">IF(AND(ISNUMBER($BW2821),ISNUMBER($BX2821)),MIN(1,MAX(0,($BX2821-2019+1)/($BX2821-$BW2821+1))),"")</f>
        <v>0</v>
      </c>
      <c r="R2821" s="0" t="n">
        <f aca="false">IF(AND(ISNUMBER($BW2821),ISNUMBER($BX2821)),MIN(1,MAX(0,($BX2821-2016+1)/($BX2821-$BW2821+1))),"")</f>
        <v>0.111111111111111</v>
      </c>
      <c r="S2821" s="0" t="n">
        <f aca="false">IF($L2821&lt;&gt;"",IF($L2821&gt;=2015.5,1,0),"")</f>
        <v>0</v>
      </c>
      <c r="T2821" s="0" t="n">
        <f aca="false">IF($L2821&lt;&gt;"",IF($L2821&gt;=2016,1,0),"")</f>
        <v>0</v>
      </c>
      <c r="U2821" s="0" t="n">
        <f aca="false">IF(ISNUMBER($BX2821),IF($BX2821&gt;=2016,1,0),"")</f>
        <v>1</v>
      </c>
      <c r="V2821" s="0" t="n">
        <f aca="false">IF(ISNUMBER($BW2821),IF($BW2821&gt;=2016,1,0),"")</f>
        <v>0</v>
      </c>
      <c r="W2821" s="0" t="str">
        <f aca="false">IF(AND(ISNUMBER($BW2821),ISNUMBER($BX2821)),IF($BW2821&gt;=2016,"post-only",IF($BX2821&lt;2016,"pre-only","mixed")),"")</f>
        <v>mixed</v>
      </c>
      <c r="X2821" s="0" t="n">
        <f aca="false">IF(AND(ISNUMBER($BW2821),ISNUMBER($BX2821)),MIN(1,MAX(0,($BX2821-2017+1)/($BX2821-$BW2821+1))),"")</f>
        <v>0</v>
      </c>
      <c r="Y2821" s="0" t="n">
        <f aca="false">IF(AND(ISNUMBER($BW2821),ISNUMBER($BX2821)),MIN(1,MAX(0,($BX2821-2018+1)/($BX2821-$BW2821+1))),"")</f>
        <v>0</v>
      </c>
      <c r="Z2821" s="0" t="n">
        <f aca="false">IF(AND(ISNUMBER($BW2821),ISNUMBER($BX2821)),MIN(1,MAX(0,($BX2821-2019+1)/($BX2821-$BW2821+1))),"")</f>
        <v>0</v>
      </c>
      <c r="AA2821" s="0" t="n">
        <f aca="false">IF(ISNUMBER($BX2821),IF($BX2821&gt;=2017,1,0),"")</f>
        <v>0</v>
      </c>
      <c r="AB2821" s="0" t="n">
        <f aca="false">IF(ISNUMBER($BX2821),IF($BX2821&gt;=2018,1,0),"")</f>
        <v>0</v>
      </c>
      <c r="AC2821" s="0" t="n">
        <f aca="false">IF(ISNUMBER($BX2821),IF($BX2821&gt;=2019,1,0),"")</f>
        <v>0</v>
      </c>
      <c r="AD2821" s="0" t="n">
        <f aca="false">IF($L2821&lt;&gt;"",IF($L2821&gt;2013,1,0),"")</f>
        <v>0</v>
      </c>
      <c r="AE2821" s="0" t="n">
        <f aca="false">IF($L2821&lt;&gt;"",1+IF($L2821&gt;2011,1,0)+IF($L2821&gt;2014,1,0),"")</f>
        <v>2</v>
      </c>
      <c r="AF2821" s="0" t="s">
        <v>87</v>
      </c>
      <c r="AG2821" s="0" t="s">
        <v>88</v>
      </c>
      <c r="AH2821" s="0" t="s">
        <v>89</v>
      </c>
      <c r="AI2821" s="0" t="s">
        <v>497</v>
      </c>
      <c r="AJ2821" s="0" t="s">
        <v>334</v>
      </c>
      <c r="AK2821" s="0" t="str">
        <f aca="false">IF(AND($CF2821&lt;&gt;"",IFERROR(INDEX(subsample_country_map!$B:$B,MATCH($CF2821,subsample_country_map!$A:$A,0)),"")&lt;&gt;""),INDEX(subsample_country_map!$B:$B,MATCH($CF2821,subsample_country_map!$A:$A,0)),INDEX(lookup!$AA:$AA,MATCH($A2821,lookup!$A:$A,0)))</f>
        <v>3_AsiaPac</v>
      </c>
      <c r="AL2821" s="0" t="str">
        <f aca="false">IF(AND($CF2821&lt;&gt;"",IFERROR(INDEX(subsample_country_map!$C:$C,MATCH($CF2821,subsample_country_map!$A:$A,0)),"")&lt;&gt;""),INDEX(subsample_country_map!$C:$C,MATCH($CF2821,subsample_country_map!$A:$A,0)),INDEX(lookup!$AB:$AB,MATCH($A2821,lookup!$A:$A,0)))</f>
        <v>2_developing</v>
      </c>
      <c r="AM2821" s="0" t="str">
        <f aca="false">IF(AND($CF2821&lt;&gt;"",IFERROR(INDEX(subsample_country_map!$D:$D,MATCH($CF2821,subsample_country_map!$A:$A,0)),"")&lt;&gt;""),INDEX(subsample_country_map!$D:$D,MATCH($CF2821,subsample_country_map!$A:$A,0)),INDEX(lookup!$AC:$AC,MATCH($A2821,lookup!$A:$A,0)))</f>
        <v>2_non_western</v>
      </c>
      <c r="AN2821" s="0" t="str">
        <f aca="false">IF(AND($CF2821&lt;&gt;"",IFERROR(INDEX(subsample_country_map!$E:$E,MATCH($CF2821,subsample_country_map!$A:$A,0)),"")&lt;&gt;""),INDEX(subsample_country_map!$E:$E,MATCH($CF2821,subsample_country_map!$A:$A,0)),INDEX(lookup!$AD:$AD,MATCH($A2821,lookup!$A:$A,0)))</f>
        <v>2_civil law</v>
      </c>
      <c r="AO2821" s="0" t="str">
        <f aca="false">INDEX(lookup!$Y:$Y,MATCH($A2821,lookup!$A:$A,0))</f>
        <v>0_published</v>
      </c>
      <c r="AP2821" s="0" t="str">
        <f aca="false">INDEX(lookup!$Z:$Z,MATCH($A2821,lookup!$A:$A,0))</f>
        <v>1_VHB high</v>
      </c>
      <c r="AQ2821" s="0" t="str">
        <f aca="false">INDEX(lookup!$W:$W,MATCH($A2821,lookup!$A:$A,0))</f>
        <v>2_sust</v>
      </c>
      <c r="AR2821" s="0" t="s">
        <v>2985</v>
      </c>
      <c r="AS2821" s="0" t="s">
        <v>8666</v>
      </c>
      <c r="BO2821" s="0" t="s">
        <v>769</v>
      </c>
      <c r="BP2821" s="0" t="s">
        <v>5405</v>
      </c>
      <c r="BQ2821" s="0" t="s">
        <v>2105</v>
      </c>
      <c r="BT2821" s="0" t="n">
        <v>0</v>
      </c>
      <c r="BV2821" s="0" t="n">
        <v>854</v>
      </c>
      <c r="BW2821" s="0" t="n">
        <v>2008</v>
      </c>
      <c r="BX2821" s="0" t="n">
        <v>2016</v>
      </c>
      <c r="BZ2821" s="0" t="n">
        <v>2012</v>
      </c>
      <c r="CA2821" s="0" t="n">
        <v>0.111111111111111</v>
      </c>
      <c r="CB2821" s="0" t="n">
        <v>0</v>
      </c>
      <c r="CC2821" s="0" t="n">
        <v>1</v>
      </c>
      <c r="CD2821" s="0" t="n">
        <v>-0.0654428412838322</v>
      </c>
      <c r="CE2821" s="0" t="n">
        <v>1</v>
      </c>
    </row>
    <row r="2822" customFormat="false" ht="15" hidden="false" customHeight="false" outlineLevel="0" collapsed="false">
      <c r="A2822" s="0" t="s">
        <v>5405</v>
      </c>
      <c r="B2822" s="0" t="n">
        <v>855</v>
      </c>
      <c r="C2822" s="0" t="n">
        <v>-0.0609652539794793</v>
      </c>
      <c r="D2822" s="0" t="n">
        <v>1047</v>
      </c>
      <c r="E2822" s="0" t="n">
        <f aca="false">IF(ISNUMBER($BA2822),$BA2822,IF(AND(ISNUMBER($D2822),ISNUMBER($BW2822),ISNUMBER($BX2822)),$D2822*($BX2822-$BW2822+1),""))</f>
        <v>9423</v>
      </c>
      <c r="F2822" s="0" t="s">
        <v>8664</v>
      </c>
      <c r="G2822" s="0" t="s">
        <v>8663</v>
      </c>
      <c r="H2822" s="0" t="s">
        <v>118</v>
      </c>
      <c r="I2822" s="0" t="s">
        <v>119</v>
      </c>
      <c r="J2822" s="0" t="n">
        <f aca="false">IF($BW2822&lt;&gt;"",$BW2822,"")</f>
        <v>2008</v>
      </c>
      <c r="K2822" s="0" t="n">
        <f aca="false">IF($BX2822&lt;&gt;"",$BX2822,"")</f>
        <v>2016</v>
      </c>
      <c r="L2822" s="0" t="n">
        <f aca="false">IF(AND(ISNUMBER($BW2822),ISNUMBER($BX2822)),($BW2822+$BX2822)/2,"")</f>
        <v>2012</v>
      </c>
      <c r="M2822" s="0" t="n">
        <f aca="false">IF($L2822&lt;&gt;"",$L2822,"")</f>
        <v>2012</v>
      </c>
      <c r="N2822" s="0" t="n">
        <f aca="false">IF(AND(ISNUMBER($BW2822),ISNUMBER($BX2822)),MIN(1,MAX(0,($BX2822-2016+1)/($BX2822-$BW2822+1))),"")</f>
        <v>0.111111111111111</v>
      </c>
      <c r="O2822" s="0" t="n">
        <f aca="false">IF(AND(ISNUMBER($BW2822),ISNUMBER($BX2822)),MIN(1,MAX(0,($BX2822-2017+1)/($BX2822-$BW2822+1))),"")</f>
        <v>0</v>
      </c>
      <c r="P2822" s="0" t="n">
        <f aca="false">IF(AND(ISNUMBER($BW2822),ISNUMBER($BX2822)),MIN(1,MAX(0,($BX2822-2018+1)/($BX2822-$BW2822+1))),"")</f>
        <v>0</v>
      </c>
      <c r="Q2822" s="0" t="n">
        <f aca="false">IF(AND(ISNUMBER($BW2822),ISNUMBER($BX2822)),MIN(1,MAX(0,($BX2822-2019+1)/($BX2822-$BW2822+1))),"")</f>
        <v>0</v>
      </c>
      <c r="R2822" s="0" t="n">
        <f aca="false">IF(AND(ISNUMBER($BW2822),ISNUMBER($BX2822)),MIN(1,MAX(0,($BX2822-2016+1)/($BX2822-$BW2822+1))),"")</f>
        <v>0.111111111111111</v>
      </c>
      <c r="S2822" s="0" t="n">
        <f aca="false">IF($L2822&lt;&gt;"",IF($L2822&gt;=2015.5,1,0),"")</f>
        <v>0</v>
      </c>
      <c r="T2822" s="0" t="n">
        <f aca="false">IF($L2822&lt;&gt;"",IF($L2822&gt;=2016,1,0),"")</f>
        <v>0</v>
      </c>
      <c r="U2822" s="0" t="n">
        <f aca="false">IF(ISNUMBER($BX2822),IF($BX2822&gt;=2016,1,0),"")</f>
        <v>1</v>
      </c>
      <c r="V2822" s="0" t="n">
        <f aca="false">IF(ISNUMBER($BW2822),IF($BW2822&gt;=2016,1,0),"")</f>
        <v>0</v>
      </c>
      <c r="W2822" s="0" t="str">
        <f aca="false">IF(AND(ISNUMBER($BW2822),ISNUMBER($BX2822)),IF($BW2822&gt;=2016,"post-only",IF($BX2822&lt;2016,"pre-only","mixed")),"")</f>
        <v>mixed</v>
      </c>
      <c r="X2822" s="0" t="n">
        <f aca="false">IF(AND(ISNUMBER($BW2822),ISNUMBER($BX2822)),MIN(1,MAX(0,($BX2822-2017+1)/($BX2822-$BW2822+1))),"")</f>
        <v>0</v>
      </c>
      <c r="Y2822" s="0" t="n">
        <f aca="false">IF(AND(ISNUMBER($BW2822),ISNUMBER($BX2822)),MIN(1,MAX(0,($BX2822-2018+1)/($BX2822-$BW2822+1))),"")</f>
        <v>0</v>
      </c>
      <c r="Z2822" s="0" t="n">
        <f aca="false">IF(AND(ISNUMBER($BW2822),ISNUMBER($BX2822)),MIN(1,MAX(0,($BX2822-2019+1)/($BX2822-$BW2822+1))),"")</f>
        <v>0</v>
      </c>
      <c r="AA2822" s="0" t="n">
        <f aca="false">IF(ISNUMBER($BX2822),IF($BX2822&gt;=2017,1,0),"")</f>
        <v>0</v>
      </c>
      <c r="AB2822" s="0" t="n">
        <f aca="false">IF(ISNUMBER($BX2822),IF($BX2822&gt;=2018,1,0),"")</f>
        <v>0</v>
      </c>
      <c r="AC2822" s="0" t="n">
        <f aca="false">IF(ISNUMBER($BX2822),IF($BX2822&gt;=2019,1,0),"")</f>
        <v>0</v>
      </c>
      <c r="AD2822" s="0" t="n">
        <f aca="false">IF($L2822&lt;&gt;"",IF($L2822&gt;2013,1,0),"")</f>
        <v>0</v>
      </c>
      <c r="AE2822" s="0" t="n">
        <f aca="false">IF($L2822&lt;&gt;"",1+IF($L2822&gt;2011,1,0)+IF($L2822&gt;2014,1,0),"")</f>
        <v>2</v>
      </c>
      <c r="AF2822" s="0" t="s">
        <v>87</v>
      </c>
      <c r="AG2822" s="0" t="s">
        <v>88</v>
      </c>
      <c r="AH2822" s="0" t="s">
        <v>89</v>
      </c>
      <c r="AI2822" s="0" t="s">
        <v>497</v>
      </c>
      <c r="AJ2822" s="0" t="s">
        <v>334</v>
      </c>
      <c r="AK2822" s="0" t="str">
        <f aca="false">IF(AND($CF2822&lt;&gt;"",IFERROR(INDEX(subsample_country_map!$B:$B,MATCH($CF2822,subsample_country_map!$A:$A,0)),"")&lt;&gt;""),INDEX(subsample_country_map!$B:$B,MATCH($CF2822,subsample_country_map!$A:$A,0)),INDEX(lookup!$AA:$AA,MATCH($A2822,lookup!$A:$A,0)))</f>
        <v>3_AsiaPac</v>
      </c>
      <c r="AL2822" s="0" t="str">
        <f aca="false">IF(AND($CF2822&lt;&gt;"",IFERROR(INDEX(subsample_country_map!$C:$C,MATCH($CF2822,subsample_country_map!$A:$A,0)),"")&lt;&gt;""),INDEX(subsample_country_map!$C:$C,MATCH($CF2822,subsample_country_map!$A:$A,0)),INDEX(lookup!$AB:$AB,MATCH($A2822,lookup!$A:$A,0)))</f>
        <v>2_developing</v>
      </c>
      <c r="AM2822" s="0" t="str">
        <f aca="false">IF(AND($CF2822&lt;&gt;"",IFERROR(INDEX(subsample_country_map!$D:$D,MATCH($CF2822,subsample_country_map!$A:$A,0)),"")&lt;&gt;""),INDEX(subsample_country_map!$D:$D,MATCH($CF2822,subsample_country_map!$A:$A,0)),INDEX(lookup!$AC:$AC,MATCH($A2822,lookup!$A:$A,0)))</f>
        <v>2_non_western</v>
      </c>
      <c r="AN2822" s="0" t="str">
        <f aca="false">IF(AND($CF2822&lt;&gt;"",IFERROR(INDEX(subsample_country_map!$E:$E,MATCH($CF2822,subsample_country_map!$A:$A,0)),"")&lt;&gt;""),INDEX(subsample_country_map!$E:$E,MATCH($CF2822,subsample_country_map!$A:$A,0)),INDEX(lookup!$AD:$AD,MATCH($A2822,lookup!$A:$A,0)))</f>
        <v>2_civil law</v>
      </c>
      <c r="AO2822" s="0" t="str">
        <f aca="false">INDEX(lookup!$Y:$Y,MATCH($A2822,lookup!$A:$A,0))</f>
        <v>0_published</v>
      </c>
      <c r="AP2822" s="0" t="str">
        <f aca="false">INDEX(lookup!$Z:$Z,MATCH($A2822,lookup!$A:$A,0))</f>
        <v>1_VHB high</v>
      </c>
      <c r="AQ2822" s="0" t="str">
        <f aca="false">INDEX(lookup!$W:$W,MATCH($A2822,lookup!$A:$A,0))</f>
        <v>2_sust</v>
      </c>
      <c r="AR2822" s="0" t="s">
        <v>2985</v>
      </c>
      <c r="AS2822" s="0" t="s">
        <v>8666</v>
      </c>
      <c r="BO2822" s="0" t="s">
        <v>769</v>
      </c>
      <c r="BP2822" s="0" t="s">
        <v>5405</v>
      </c>
      <c r="BQ2822" s="0" t="s">
        <v>2105</v>
      </c>
      <c r="BT2822" s="0" t="n">
        <v>0</v>
      </c>
      <c r="BV2822" s="0" t="n">
        <v>855</v>
      </c>
      <c r="BW2822" s="0" t="n">
        <v>2008</v>
      </c>
      <c r="BX2822" s="0" t="n">
        <v>2016</v>
      </c>
      <c r="BZ2822" s="0" t="n">
        <v>2012</v>
      </c>
      <c r="CA2822" s="0" t="n">
        <v>0.111111111111111</v>
      </c>
      <c r="CB2822" s="0" t="n">
        <v>0</v>
      </c>
      <c r="CC2822" s="0" t="n">
        <v>1</v>
      </c>
      <c r="CD2822" s="0" t="n">
        <v>-0.0610409539836936</v>
      </c>
      <c r="CE2822" s="0" t="n">
        <v>1</v>
      </c>
    </row>
    <row r="2823" customFormat="false" ht="15" hidden="false" customHeight="false" outlineLevel="0" collapsed="false">
      <c r="A2823" s="0" t="s">
        <v>5405</v>
      </c>
      <c r="B2823" s="0" t="n">
        <v>857</v>
      </c>
      <c r="C2823" s="0" t="n">
        <v>-0.0735866001871705</v>
      </c>
      <c r="D2823" s="0" t="n">
        <v>790</v>
      </c>
      <c r="E2823" s="0" t="n">
        <f aca="false">IF(ISNUMBER($BA2823),$BA2823,IF(AND(ISNUMBER($D2823),ISNUMBER($BW2823),ISNUMBER($BX2823)),$D2823*($BX2823-$BW2823+1),""))</f>
        <v>7110</v>
      </c>
      <c r="F2823" s="0" t="s">
        <v>8664</v>
      </c>
      <c r="G2823" s="0" t="s">
        <v>8663</v>
      </c>
      <c r="H2823" s="0" t="s">
        <v>118</v>
      </c>
      <c r="I2823" s="0" t="s">
        <v>119</v>
      </c>
      <c r="J2823" s="0" t="n">
        <f aca="false">IF($BW2823&lt;&gt;"",$BW2823,"")</f>
        <v>2008</v>
      </c>
      <c r="K2823" s="0" t="n">
        <f aca="false">IF($BX2823&lt;&gt;"",$BX2823,"")</f>
        <v>2016</v>
      </c>
      <c r="L2823" s="0" t="n">
        <f aca="false">IF(AND(ISNUMBER($BW2823),ISNUMBER($BX2823)),($BW2823+$BX2823)/2,"")</f>
        <v>2012</v>
      </c>
      <c r="M2823" s="0" t="n">
        <f aca="false">IF($L2823&lt;&gt;"",$L2823,"")</f>
        <v>2012</v>
      </c>
      <c r="N2823" s="0" t="n">
        <f aca="false">IF(AND(ISNUMBER($BW2823),ISNUMBER($BX2823)),MIN(1,MAX(0,($BX2823-2016+1)/($BX2823-$BW2823+1))),"")</f>
        <v>0.111111111111111</v>
      </c>
      <c r="O2823" s="0" t="n">
        <f aca="false">IF(AND(ISNUMBER($BW2823),ISNUMBER($BX2823)),MIN(1,MAX(0,($BX2823-2017+1)/($BX2823-$BW2823+1))),"")</f>
        <v>0</v>
      </c>
      <c r="P2823" s="0" t="n">
        <f aca="false">IF(AND(ISNUMBER($BW2823),ISNUMBER($BX2823)),MIN(1,MAX(0,($BX2823-2018+1)/($BX2823-$BW2823+1))),"")</f>
        <v>0</v>
      </c>
      <c r="Q2823" s="0" t="n">
        <f aca="false">IF(AND(ISNUMBER($BW2823),ISNUMBER($BX2823)),MIN(1,MAX(0,($BX2823-2019+1)/($BX2823-$BW2823+1))),"")</f>
        <v>0</v>
      </c>
      <c r="R2823" s="0" t="n">
        <f aca="false">IF(AND(ISNUMBER($BW2823),ISNUMBER($BX2823)),MIN(1,MAX(0,($BX2823-2016+1)/($BX2823-$BW2823+1))),"")</f>
        <v>0.111111111111111</v>
      </c>
      <c r="S2823" s="0" t="n">
        <f aca="false">IF($L2823&lt;&gt;"",IF($L2823&gt;=2015.5,1,0),"")</f>
        <v>0</v>
      </c>
      <c r="T2823" s="0" t="n">
        <f aca="false">IF($L2823&lt;&gt;"",IF($L2823&gt;=2016,1,0),"")</f>
        <v>0</v>
      </c>
      <c r="U2823" s="0" t="n">
        <f aca="false">IF(ISNUMBER($BX2823),IF($BX2823&gt;=2016,1,0),"")</f>
        <v>1</v>
      </c>
      <c r="V2823" s="0" t="n">
        <f aca="false">IF(ISNUMBER($BW2823),IF($BW2823&gt;=2016,1,0),"")</f>
        <v>0</v>
      </c>
      <c r="W2823" s="0" t="str">
        <f aca="false">IF(AND(ISNUMBER($BW2823),ISNUMBER($BX2823)),IF($BW2823&gt;=2016,"post-only",IF($BX2823&lt;2016,"pre-only","mixed")),"")</f>
        <v>mixed</v>
      </c>
      <c r="X2823" s="0" t="n">
        <f aca="false">IF(AND(ISNUMBER($BW2823),ISNUMBER($BX2823)),MIN(1,MAX(0,($BX2823-2017+1)/($BX2823-$BW2823+1))),"")</f>
        <v>0</v>
      </c>
      <c r="Y2823" s="0" t="n">
        <f aca="false">IF(AND(ISNUMBER($BW2823),ISNUMBER($BX2823)),MIN(1,MAX(0,($BX2823-2018+1)/($BX2823-$BW2823+1))),"")</f>
        <v>0</v>
      </c>
      <c r="Z2823" s="0" t="n">
        <f aca="false">IF(AND(ISNUMBER($BW2823),ISNUMBER($BX2823)),MIN(1,MAX(0,($BX2823-2019+1)/($BX2823-$BW2823+1))),"")</f>
        <v>0</v>
      </c>
      <c r="AA2823" s="0" t="n">
        <f aca="false">IF(ISNUMBER($BX2823),IF($BX2823&gt;=2017,1,0),"")</f>
        <v>0</v>
      </c>
      <c r="AB2823" s="0" t="n">
        <f aca="false">IF(ISNUMBER($BX2823),IF($BX2823&gt;=2018,1,0),"")</f>
        <v>0</v>
      </c>
      <c r="AC2823" s="0" t="n">
        <f aca="false">IF(ISNUMBER($BX2823),IF($BX2823&gt;=2019,1,0),"")</f>
        <v>0</v>
      </c>
      <c r="AD2823" s="0" t="n">
        <f aca="false">IF($L2823&lt;&gt;"",IF($L2823&gt;2013,1,0),"")</f>
        <v>0</v>
      </c>
      <c r="AE2823" s="0" t="n">
        <f aca="false">IF($L2823&lt;&gt;"",1+IF($L2823&gt;2011,1,0)+IF($L2823&gt;2014,1,0),"")</f>
        <v>2</v>
      </c>
      <c r="AF2823" s="0" t="s">
        <v>87</v>
      </c>
      <c r="AG2823" s="0" t="s">
        <v>88</v>
      </c>
      <c r="AH2823" s="0" t="s">
        <v>89</v>
      </c>
      <c r="AI2823" s="0" t="s">
        <v>497</v>
      </c>
      <c r="AJ2823" s="0" t="s">
        <v>334</v>
      </c>
      <c r="AK2823" s="0" t="str">
        <f aca="false">IF(AND($CF2823&lt;&gt;"",IFERROR(INDEX(subsample_country_map!$B:$B,MATCH($CF2823,subsample_country_map!$A:$A,0)),"")&lt;&gt;""),INDEX(subsample_country_map!$B:$B,MATCH($CF2823,subsample_country_map!$A:$A,0)),INDEX(lookup!$AA:$AA,MATCH($A2823,lookup!$A:$A,0)))</f>
        <v>3_AsiaPac</v>
      </c>
      <c r="AL2823" s="0" t="str">
        <f aca="false">IF(AND($CF2823&lt;&gt;"",IFERROR(INDEX(subsample_country_map!$C:$C,MATCH($CF2823,subsample_country_map!$A:$A,0)),"")&lt;&gt;""),INDEX(subsample_country_map!$C:$C,MATCH($CF2823,subsample_country_map!$A:$A,0)),INDEX(lookup!$AB:$AB,MATCH($A2823,lookup!$A:$A,0)))</f>
        <v>2_developing</v>
      </c>
      <c r="AM2823" s="0" t="str">
        <f aca="false">IF(AND($CF2823&lt;&gt;"",IFERROR(INDEX(subsample_country_map!$D:$D,MATCH($CF2823,subsample_country_map!$A:$A,0)),"")&lt;&gt;""),INDEX(subsample_country_map!$D:$D,MATCH($CF2823,subsample_country_map!$A:$A,0)),INDEX(lookup!$AC:$AC,MATCH($A2823,lookup!$A:$A,0)))</f>
        <v>2_non_western</v>
      </c>
      <c r="AN2823" s="0" t="str">
        <f aca="false">IF(AND($CF2823&lt;&gt;"",IFERROR(INDEX(subsample_country_map!$E:$E,MATCH($CF2823,subsample_country_map!$A:$A,0)),"")&lt;&gt;""),INDEX(subsample_country_map!$E:$E,MATCH($CF2823,subsample_country_map!$A:$A,0)),INDEX(lookup!$AD:$AD,MATCH($A2823,lookup!$A:$A,0)))</f>
        <v>2_civil law</v>
      </c>
      <c r="AO2823" s="0" t="str">
        <f aca="false">INDEX(lookup!$Y:$Y,MATCH($A2823,lookup!$A:$A,0))</f>
        <v>0_published</v>
      </c>
      <c r="AP2823" s="0" t="str">
        <f aca="false">INDEX(lookup!$Z:$Z,MATCH($A2823,lookup!$A:$A,0))</f>
        <v>1_VHB high</v>
      </c>
      <c r="AQ2823" s="0" t="str">
        <f aca="false">INDEX(lookup!$W:$W,MATCH($A2823,lookup!$A:$A,0))</f>
        <v>2_sust</v>
      </c>
      <c r="AR2823" s="0" t="s">
        <v>2985</v>
      </c>
      <c r="AS2823" s="0" t="s">
        <v>8666</v>
      </c>
      <c r="BO2823" s="0" t="s">
        <v>769</v>
      </c>
      <c r="BP2823" s="0" t="s">
        <v>5405</v>
      </c>
      <c r="BQ2823" s="0" t="s">
        <v>2105</v>
      </c>
      <c r="BT2823" s="0" t="n">
        <v>0</v>
      </c>
      <c r="BV2823" s="0" t="n">
        <v>857</v>
      </c>
      <c r="BW2823" s="0" t="n">
        <v>2008</v>
      </c>
      <c r="BX2823" s="0" t="n">
        <v>2016</v>
      </c>
      <c r="BZ2823" s="0" t="n">
        <v>2012</v>
      </c>
      <c r="CA2823" s="0" t="n">
        <v>0.111111111111111</v>
      </c>
      <c r="CB2823" s="0" t="n">
        <v>0</v>
      </c>
      <c r="CC2823" s="0" t="n">
        <v>1</v>
      </c>
      <c r="CD2823" s="0" t="n">
        <v>-0.073719856918284</v>
      </c>
      <c r="CE2823" s="0" t="n">
        <v>1</v>
      </c>
    </row>
    <row r="2824" customFormat="false" ht="15" hidden="false" customHeight="false" outlineLevel="0" collapsed="false">
      <c r="A2824" s="0" t="s">
        <v>5405</v>
      </c>
      <c r="B2824" s="0" t="n">
        <v>858</v>
      </c>
      <c r="C2824" s="0" t="n">
        <v>0.0147024421233923</v>
      </c>
      <c r="D2824" s="0" t="n">
        <v>1095</v>
      </c>
      <c r="E2824" s="0" t="n">
        <f aca="false">IF(ISNUMBER($BA2824),$BA2824,IF(AND(ISNUMBER($D2824),ISNUMBER($BW2824),ISNUMBER($BX2824)),$D2824*($BX2824-$BW2824+1),""))</f>
        <v>9855</v>
      </c>
      <c r="F2824" s="0" t="s">
        <v>8664</v>
      </c>
      <c r="G2824" s="0" t="s">
        <v>8663</v>
      </c>
      <c r="H2824" s="0" t="s">
        <v>118</v>
      </c>
      <c r="I2824" s="0" t="s">
        <v>119</v>
      </c>
      <c r="J2824" s="0" t="n">
        <f aca="false">IF($BW2824&lt;&gt;"",$BW2824,"")</f>
        <v>2008</v>
      </c>
      <c r="K2824" s="0" t="n">
        <f aca="false">IF($BX2824&lt;&gt;"",$BX2824,"")</f>
        <v>2016</v>
      </c>
      <c r="L2824" s="0" t="n">
        <f aca="false">IF(AND(ISNUMBER($BW2824),ISNUMBER($BX2824)),($BW2824+$BX2824)/2,"")</f>
        <v>2012</v>
      </c>
      <c r="M2824" s="0" t="n">
        <f aca="false">IF($L2824&lt;&gt;"",$L2824,"")</f>
        <v>2012</v>
      </c>
      <c r="N2824" s="0" t="n">
        <f aca="false">IF(AND(ISNUMBER($BW2824),ISNUMBER($BX2824)),MIN(1,MAX(0,($BX2824-2016+1)/($BX2824-$BW2824+1))),"")</f>
        <v>0.111111111111111</v>
      </c>
      <c r="O2824" s="0" t="n">
        <f aca="false">IF(AND(ISNUMBER($BW2824),ISNUMBER($BX2824)),MIN(1,MAX(0,($BX2824-2017+1)/($BX2824-$BW2824+1))),"")</f>
        <v>0</v>
      </c>
      <c r="P2824" s="0" t="n">
        <f aca="false">IF(AND(ISNUMBER($BW2824),ISNUMBER($BX2824)),MIN(1,MAX(0,($BX2824-2018+1)/($BX2824-$BW2824+1))),"")</f>
        <v>0</v>
      </c>
      <c r="Q2824" s="0" t="n">
        <f aca="false">IF(AND(ISNUMBER($BW2824),ISNUMBER($BX2824)),MIN(1,MAX(0,($BX2824-2019+1)/($BX2824-$BW2824+1))),"")</f>
        <v>0</v>
      </c>
      <c r="R2824" s="0" t="n">
        <f aca="false">IF(AND(ISNUMBER($BW2824),ISNUMBER($BX2824)),MIN(1,MAX(0,($BX2824-2016+1)/($BX2824-$BW2824+1))),"")</f>
        <v>0.111111111111111</v>
      </c>
      <c r="S2824" s="0" t="n">
        <f aca="false">IF($L2824&lt;&gt;"",IF($L2824&gt;=2015.5,1,0),"")</f>
        <v>0</v>
      </c>
      <c r="T2824" s="0" t="n">
        <f aca="false">IF($L2824&lt;&gt;"",IF($L2824&gt;=2016,1,0),"")</f>
        <v>0</v>
      </c>
      <c r="U2824" s="0" t="n">
        <f aca="false">IF(ISNUMBER($BX2824),IF($BX2824&gt;=2016,1,0),"")</f>
        <v>1</v>
      </c>
      <c r="V2824" s="0" t="n">
        <f aca="false">IF(ISNUMBER($BW2824),IF($BW2824&gt;=2016,1,0),"")</f>
        <v>0</v>
      </c>
      <c r="W2824" s="0" t="str">
        <f aca="false">IF(AND(ISNUMBER($BW2824),ISNUMBER($BX2824)),IF($BW2824&gt;=2016,"post-only",IF($BX2824&lt;2016,"pre-only","mixed")),"")</f>
        <v>mixed</v>
      </c>
      <c r="X2824" s="0" t="n">
        <f aca="false">IF(AND(ISNUMBER($BW2824),ISNUMBER($BX2824)),MIN(1,MAX(0,($BX2824-2017+1)/($BX2824-$BW2824+1))),"")</f>
        <v>0</v>
      </c>
      <c r="Y2824" s="0" t="n">
        <f aca="false">IF(AND(ISNUMBER($BW2824),ISNUMBER($BX2824)),MIN(1,MAX(0,($BX2824-2018+1)/($BX2824-$BW2824+1))),"")</f>
        <v>0</v>
      </c>
      <c r="Z2824" s="0" t="n">
        <f aca="false">IF(AND(ISNUMBER($BW2824),ISNUMBER($BX2824)),MIN(1,MAX(0,($BX2824-2019+1)/($BX2824-$BW2824+1))),"")</f>
        <v>0</v>
      </c>
      <c r="AA2824" s="0" t="n">
        <f aca="false">IF(ISNUMBER($BX2824),IF($BX2824&gt;=2017,1,0),"")</f>
        <v>0</v>
      </c>
      <c r="AB2824" s="0" t="n">
        <f aca="false">IF(ISNUMBER($BX2824),IF($BX2824&gt;=2018,1,0),"")</f>
        <v>0</v>
      </c>
      <c r="AC2824" s="0" t="n">
        <f aca="false">IF(ISNUMBER($BX2824),IF($BX2824&gt;=2019,1,0),"")</f>
        <v>0</v>
      </c>
      <c r="AD2824" s="0" t="n">
        <f aca="false">IF($L2824&lt;&gt;"",IF($L2824&gt;2013,1,0),"")</f>
        <v>0</v>
      </c>
      <c r="AE2824" s="0" t="n">
        <f aca="false">IF($L2824&lt;&gt;"",1+IF($L2824&gt;2011,1,0)+IF($L2824&gt;2014,1,0),"")</f>
        <v>2</v>
      </c>
      <c r="AF2824" s="0" t="s">
        <v>87</v>
      </c>
      <c r="AG2824" s="0" t="s">
        <v>88</v>
      </c>
      <c r="AH2824" s="0" t="s">
        <v>89</v>
      </c>
      <c r="AI2824" s="0" t="s">
        <v>497</v>
      </c>
      <c r="AJ2824" s="0" t="s">
        <v>334</v>
      </c>
      <c r="AK2824" s="0" t="str">
        <f aca="false">IF(AND($CF2824&lt;&gt;"",IFERROR(INDEX(subsample_country_map!$B:$B,MATCH($CF2824,subsample_country_map!$A:$A,0)),"")&lt;&gt;""),INDEX(subsample_country_map!$B:$B,MATCH($CF2824,subsample_country_map!$A:$A,0)),INDEX(lookup!$AA:$AA,MATCH($A2824,lookup!$A:$A,0)))</f>
        <v>3_AsiaPac</v>
      </c>
      <c r="AL2824" s="0" t="str">
        <f aca="false">IF(AND($CF2824&lt;&gt;"",IFERROR(INDEX(subsample_country_map!$C:$C,MATCH($CF2824,subsample_country_map!$A:$A,0)),"")&lt;&gt;""),INDEX(subsample_country_map!$C:$C,MATCH($CF2824,subsample_country_map!$A:$A,0)),INDEX(lookup!$AB:$AB,MATCH($A2824,lookup!$A:$A,0)))</f>
        <v>2_developing</v>
      </c>
      <c r="AM2824" s="0" t="str">
        <f aca="false">IF(AND($CF2824&lt;&gt;"",IFERROR(INDEX(subsample_country_map!$D:$D,MATCH($CF2824,subsample_country_map!$A:$A,0)),"")&lt;&gt;""),INDEX(subsample_country_map!$D:$D,MATCH($CF2824,subsample_country_map!$A:$A,0)),INDEX(lookup!$AC:$AC,MATCH($A2824,lookup!$A:$A,0)))</f>
        <v>2_non_western</v>
      </c>
      <c r="AN2824" s="0" t="str">
        <f aca="false">IF(AND($CF2824&lt;&gt;"",IFERROR(INDEX(subsample_country_map!$E:$E,MATCH($CF2824,subsample_country_map!$A:$A,0)),"")&lt;&gt;""),INDEX(subsample_country_map!$E:$E,MATCH($CF2824,subsample_country_map!$A:$A,0)),INDEX(lookup!$AD:$AD,MATCH($A2824,lookup!$A:$A,0)))</f>
        <v>2_civil law</v>
      </c>
      <c r="AO2824" s="0" t="str">
        <f aca="false">INDEX(lookup!$Y:$Y,MATCH($A2824,lookup!$A:$A,0))</f>
        <v>0_published</v>
      </c>
      <c r="AP2824" s="0" t="str">
        <f aca="false">INDEX(lookup!$Z:$Z,MATCH($A2824,lookup!$A:$A,0))</f>
        <v>1_VHB high</v>
      </c>
      <c r="AQ2824" s="0" t="str">
        <f aca="false">INDEX(lookup!$W:$W,MATCH($A2824,lookup!$A:$A,0))</f>
        <v>2_sust</v>
      </c>
      <c r="AR2824" s="0" t="s">
        <v>2985</v>
      </c>
      <c r="AS2824" s="0" t="s">
        <v>8666</v>
      </c>
      <c r="BO2824" s="0" t="s">
        <v>769</v>
      </c>
      <c r="BP2824" s="0" t="s">
        <v>5405</v>
      </c>
      <c r="BQ2824" s="0" t="s">
        <v>2105</v>
      </c>
      <c r="BT2824" s="0" t="n">
        <v>0</v>
      </c>
      <c r="BV2824" s="0" t="n">
        <v>858</v>
      </c>
      <c r="BW2824" s="0" t="n">
        <v>2008</v>
      </c>
      <c r="BX2824" s="0" t="n">
        <v>2016</v>
      </c>
      <c r="BZ2824" s="0" t="n">
        <v>2012</v>
      </c>
      <c r="CA2824" s="0" t="n">
        <v>0.111111111111111</v>
      </c>
      <c r="CB2824" s="0" t="n">
        <v>0</v>
      </c>
      <c r="CC2824" s="0" t="n">
        <v>1</v>
      </c>
      <c r="CD2824" s="0" t="n">
        <v>0.0147035016296166</v>
      </c>
      <c r="CE2824" s="0" t="n">
        <v>1</v>
      </c>
    </row>
    <row r="2825" customFormat="false" ht="15" hidden="false" customHeight="false" outlineLevel="0" collapsed="false">
      <c r="A2825" s="0" t="s">
        <v>5405</v>
      </c>
      <c r="B2825" s="0" t="n">
        <v>859</v>
      </c>
      <c r="C2825" s="0" t="n">
        <v>0.00340030074345377</v>
      </c>
      <c r="D2825" s="0" t="n">
        <v>216</v>
      </c>
      <c r="E2825" s="0" t="n">
        <f aca="false">IF(ISNUMBER($BA2825),$BA2825,IF(AND(ISNUMBER($D2825),ISNUMBER($BW2825),ISNUMBER($BX2825)),$D2825*($BX2825-$BW2825+1),""))</f>
        <v>1944</v>
      </c>
      <c r="F2825" s="0" t="s">
        <v>8664</v>
      </c>
      <c r="G2825" s="0" t="s">
        <v>8663</v>
      </c>
      <c r="H2825" s="0" t="s">
        <v>118</v>
      </c>
      <c r="I2825" s="0" t="s">
        <v>119</v>
      </c>
      <c r="J2825" s="0" t="n">
        <f aca="false">IF($BW2825&lt;&gt;"",$BW2825,"")</f>
        <v>2008</v>
      </c>
      <c r="K2825" s="0" t="n">
        <f aca="false">IF($BX2825&lt;&gt;"",$BX2825,"")</f>
        <v>2016</v>
      </c>
      <c r="L2825" s="0" t="n">
        <f aca="false">IF(AND(ISNUMBER($BW2825),ISNUMBER($BX2825)),($BW2825+$BX2825)/2,"")</f>
        <v>2012</v>
      </c>
      <c r="M2825" s="0" t="n">
        <f aca="false">IF($L2825&lt;&gt;"",$L2825,"")</f>
        <v>2012</v>
      </c>
      <c r="N2825" s="0" t="n">
        <f aca="false">IF(AND(ISNUMBER($BW2825),ISNUMBER($BX2825)),MIN(1,MAX(0,($BX2825-2016+1)/($BX2825-$BW2825+1))),"")</f>
        <v>0.111111111111111</v>
      </c>
      <c r="O2825" s="0" t="n">
        <f aca="false">IF(AND(ISNUMBER($BW2825),ISNUMBER($BX2825)),MIN(1,MAX(0,($BX2825-2017+1)/($BX2825-$BW2825+1))),"")</f>
        <v>0</v>
      </c>
      <c r="P2825" s="0" t="n">
        <f aca="false">IF(AND(ISNUMBER($BW2825),ISNUMBER($BX2825)),MIN(1,MAX(0,($BX2825-2018+1)/($BX2825-$BW2825+1))),"")</f>
        <v>0</v>
      </c>
      <c r="Q2825" s="0" t="n">
        <f aca="false">IF(AND(ISNUMBER($BW2825),ISNUMBER($BX2825)),MIN(1,MAX(0,($BX2825-2019+1)/($BX2825-$BW2825+1))),"")</f>
        <v>0</v>
      </c>
      <c r="R2825" s="0" t="n">
        <f aca="false">IF(AND(ISNUMBER($BW2825),ISNUMBER($BX2825)),MIN(1,MAX(0,($BX2825-2016+1)/($BX2825-$BW2825+1))),"")</f>
        <v>0.111111111111111</v>
      </c>
      <c r="S2825" s="0" t="n">
        <f aca="false">IF($L2825&lt;&gt;"",IF($L2825&gt;=2015.5,1,0),"")</f>
        <v>0</v>
      </c>
      <c r="T2825" s="0" t="n">
        <f aca="false">IF($L2825&lt;&gt;"",IF($L2825&gt;=2016,1,0),"")</f>
        <v>0</v>
      </c>
      <c r="U2825" s="0" t="n">
        <f aca="false">IF(ISNUMBER($BX2825),IF($BX2825&gt;=2016,1,0),"")</f>
        <v>1</v>
      </c>
      <c r="V2825" s="0" t="n">
        <f aca="false">IF(ISNUMBER($BW2825),IF($BW2825&gt;=2016,1,0),"")</f>
        <v>0</v>
      </c>
      <c r="W2825" s="0" t="str">
        <f aca="false">IF(AND(ISNUMBER($BW2825),ISNUMBER($BX2825)),IF($BW2825&gt;=2016,"post-only",IF($BX2825&lt;2016,"pre-only","mixed")),"")</f>
        <v>mixed</v>
      </c>
      <c r="X2825" s="0" t="n">
        <f aca="false">IF(AND(ISNUMBER($BW2825),ISNUMBER($BX2825)),MIN(1,MAX(0,($BX2825-2017+1)/($BX2825-$BW2825+1))),"")</f>
        <v>0</v>
      </c>
      <c r="Y2825" s="0" t="n">
        <f aca="false">IF(AND(ISNUMBER($BW2825),ISNUMBER($BX2825)),MIN(1,MAX(0,($BX2825-2018+1)/($BX2825-$BW2825+1))),"")</f>
        <v>0</v>
      </c>
      <c r="Z2825" s="0" t="n">
        <f aca="false">IF(AND(ISNUMBER($BW2825),ISNUMBER($BX2825)),MIN(1,MAX(0,($BX2825-2019+1)/($BX2825-$BW2825+1))),"")</f>
        <v>0</v>
      </c>
      <c r="AA2825" s="0" t="n">
        <f aca="false">IF(ISNUMBER($BX2825),IF($BX2825&gt;=2017,1,0),"")</f>
        <v>0</v>
      </c>
      <c r="AB2825" s="0" t="n">
        <f aca="false">IF(ISNUMBER($BX2825),IF($BX2825&gt;=2018,1,0),"")</f>
        <v>0</v>
      </c>
      <c r="AC2825" s="0" t="n">
        <f aca="false">IF(ISNUMBER($BX2825),IF($BX2825&gt;=2019,1,0),"")</f>
        <v>0</v>
      </c>
      <c r="AD2825" s="0" t="n">
        <f aca="false">IF($L2825&lt;&gt;"",IF($L2825&gt;2013,1,0),"")</f>
        <v>0</v>
      </c>
      <c r="AE2825" s="0" t="n">
        <f aca="false">IF($L2825&lt;&gt;"",1+IF($L2825&gt;2011,1,0)+IF($L2825&gt;2014,1,0),"")</f>
        <v>2</v>
      </c>
      <c r="AF2825" s="0" t="s">
        <v>87</v>
      </c>
      <c r="AG2825" s="0" t="s">
        <v>88</v>
      </c>
      <c r="AH2825" s="0" t="s">
        <v>89</v>
      </c>
      <c r="AI2825" s="0" t="s">
        <v>497</v>
      </c>
      <c r="AJ2825" s="0" t="s">
        <v>334</v>
      </c>
      <c r="AK2825" s="0" t="str">
        <f aca="false">IF(AND($CF2825&lt;&gt;"",IFERROR(INDEX(subsample_country_map!$B:$B,MATCH($CF2825,subsample_country_map!$A:$A,0)),"")&lt;&gt;""),INDEX(subsample_country_map!$B:$B,MATCH($CF2825,subsample_country_map!$A:$A,0)),INDEX(lookup!$AA:$AA,MATCH($A2825,lookup!$A:$A,0)))</f>
        <v>3_AsiaPac</v>
      </c>
      <c r="AL2825" s="0" t="str">
        <f aca="false">IF(AND($CF2825&lt;&gt;"",IFERROR(INDEX(subsample_country_map!$C:$C,MATCH($CF2825,subsample_country_map!$A:$A,0)),"")&lt;&gt;""),INDEX(subsample_country_map!$C:$C,MATCH($CF2825,subsample_country_map!$A:$A,0)),INDEX(lookup!$AB:$AB,MATCH($A2825,lookup!$A:$A,0)))</f>
        <v>2_developing</v>
      </c>
      <c r="AM2825" s="0" t="str">
        <f aca="false">IF(AND($CF2825&lt;&gt;"",IFERROR(INDEX(subsample_country_map!$D:$D,MATCH($CF2825,subsample_country_map!$A:$A,0)),"")&lt;&gt;""),INDEX(subsample_country_map!$D:$D,MATCH($CF2825,subsample_country_map!$A:$A,0)),INDEX(lookup!$AC:$AC,MATCH($A2825,lookup!$A:$A,0)))</f>
        <v>2_non_western</v>
      </c>
      <c r="AN2825" s="0" t="str">
        <f aca="false">IF(AND($CF2825&lt;&gt;"",IFERROR(INDEX(subsample_country_map!$E:$E,MATCH($CF2825,subsample_country_map!$A:$A,0)),"")&lt;&gt;""),INDEX(subsample_country_map!$E:$E,MATCH($CF2825,subsample_country_map!$A:$A,0)),INDEX(lookup!$AD:$AD,MATCH($A2825,lookup!$A:$A,0)))</f>
        <v>2_civil law</v>
      </c>
      <c r="AO2825" s="0" t="str">
        <f aca="false">INDEX(lookup!$Y:$Y,MATCH($A2825,lookup!$A:$A,0))</f>
        <v>0_published</v>
      </c>
      <c r="AP2825" s="0" t="str">
        <f aca="false">INDEX(lookup!$Z:$Z,MATCH($A2825,lookup!$A:$A,0))</f>
        <v>1_VHB high</v>
      </c>
      <c r="AQ2825" s="0" t="str">
        <f aca="false">INDEX(lookup!$W:$W,MATCH($A2825,lookup!$A:$A,0))</f>
        <v>2_sust</v>
      </c>
      <c r="AR2825" s="0" t="s">
        <v>2985</v>
      </c>
      <c r="AS2825" s="0" t="s">
        <v>8666</v>
      </c>
      <c r="BO2825" s="0" t="s">
        <v>769</v>
      </c>
      <c r="BP2825" s="0" t="s">
        <v>5405</v>
      </c>
      <c r="BQ2825" s="0" t="s">
        <v>2105</v>
      </c>
      <c r="BT2825" s="0" t="n">
        <v>0</v>
      </c>
      <c r="BV2825" s="0" t="n">
        <v>859</v>
      </c>
      <c r="BW2825" s="0" t="n">
        <v>2008</v>
      </c>
      <c r="BX2825" s="0" t="n">
        <v>2016</v>
      </c>
      <c r="BZ2825" s="0" t="n">
        <v>2012</v>
      </c>
      <c r="CA2825" s="0" t="n">
        <v>0.111111111111111</v>
      </c>
      <c r="CB2825" s="0" t="n">
        <v>0</v>
      </c>
      <c r="CC2825" s="0" t="n">
        <v>1</v>
      </c>
      <c r="CD2825" s="0" t="n">
        <v>0.00340031384835492</v>
      </c>
      <c r="CE2825" s="0" t="n">
        <v>1</v>
      </c>
    </row>
    <row r="2826" customFormat="false" ht="15" hidden="false" customHeight="false" outlineLevel="0" collapsed="false">
      <c r="A2826" s="0" t="s">
        <v>5405</v>
      </c>
      <c r="B2826" s="0" t="n">
        <v>860</v>
      </c>
      <c r="C2826" s="0" t="n">
        <v>-0.111860349095332</v>
      </c>
      <c r="D2826" s="0" t="n">
        <v>390</v>
      </c>
      <c r="E2826" s="0" t="n">
        <f aca="false">IF(ISNUMBER($BA2826),$BA2826,IF(AND(ISNUMBER($D2826),ISNUMBER($BW2826),ISNUMBER($BX2826)),$D2826*($BX2826-$BW2826+1),""))</f>
        <v>3510</v>
      </c>
      <c r="F2826" s="0" t="s">
        <v>8664</v>
      </c>
      <c r="G2826" s="0" t="s">
        <v>8663</v>
      </c>
      <c r="H2826" s="0" t="s">
        <v>118</v>
      </c>
      <c r="I2826" s="0" t="s">
        <v>119</v>
      </c>
      <c r="J2826" s="0" t="n">
        <f aca="false">IF($BW2826&lt;&gt;"",$BW2826,"")</f>
        <v>2008</v>
      </c>
      <c r="K2826" s="0" t="n">
        <f aca="false">IF($BX2826&lt;&gt;"",$BX2826,"")</f>
        <v>2016</v>
      </c>
      <c r="L2826" s="0" t="n">
        <f aca="false">IF(AND(ISNUMBER($BW2826),ISNUMBER($BX2826)),($BW2826+$BX2826)/2,"")</f>
        <v>2012</v>
      </c>
      <c r="M2826" s="0" t="n">
        <f aca="false">IF($L2826&lt;&gt;"",$L2826,"")</f>
        <v>2012</v>
      </c>
      <c r="N2826" s="0" t="n">
        <f aca="false">IF(AND(ISNUMBER($BW2826),ISNUMBER($BX2826)),MIN(1,MAX(0,($BX2826-2016+1)/($BX2826-$BW2826+1))),"")</f>
        <v>0.111111111111111</v>
      </c>
      <c r="O2826" s="0" t="n">
        <f aca="false">IF(AND(ISNUMBER($BW2826),ISNUMBER($BX2826)),MIN(1,MAX(0,($BX2826-2017+1)/($BX2826-$BW2826+1))),"")</f>
        <v>0</v>
      </c>
      <c r="P2826" s="0" t="n">
        <f aca="false">IF(AND(ISNUMBER($BW2826),ISNUMBER($BX2826)),MIN(1,MAX(0,($BX2826-2018+1)/($BX2826-$BW2826+1))),"")</f>
        <v>0</v>
      </c>
      <c r="Q2826" s="0" t="n">
        <f aca="false">IF(AND(ISNUMBER($BW2826),ISNUMBER($BX2826)),MIN(1,MAX(0,($BX2826-2019+1)/($BX2826-$BW2826+1))),"")</f>
        <v>0</v>
      </c>
      <c r="R2826" s="0" t="n">
        <f aca="false">IF(AND(ISNUMBER($BW2826),ISNUMBER($BX2826)),MIN(1,MAX(0,($BX2826-2016+1)/($BX2826-$BW2826+1))),"")</f>
        <v>0.111111111111111</v>
      </c>
      <c r="S2826" s="0" t="n">
        <f aca="false">IF($L2826&lt;&gt;"",IF($L2826&gt;=2015.5,1,0),"")</f>
        <v>0</v>
      </c>
      <c r="T2826" s="0" t="n">
        <f aca="false">IF($L2826&lt;&gt;"",IF($L2826&gt;=2016,1,0),"")</f>
        <v>0</v>
      </c>
      <c r="U2826" s="0" t="n">
        <f aca="false">IF(ISNUMBER($BX2826),IF($BX2826&gt;=2016,1,0),"")</f>
        <v>1</v>
      </c>
      <c r="V2826" s="0" t="n">
        <f aca="false">IF(ISNUMBER($BW2826),IF($BW2826&gt;=2016,1,0),"")</f>
        <v>0</v>
      </c>
      <c r="W2826" s="0" t="str">
        <f aca="false">IF(AND(ISNUMBER($BW2826),ISNUMBER($BX2826)),IF($BW2826&gt;=2016,"post-only",IF($BX2826&lt;2016,"pre-only","mixed")),"")</f>
        <v>mixed</v>
      </c>
      <c r="X2826" s="0" t="n">
        <f aca="false">IF(AND(ISNUMBER($BW2826),ISNUMBER($BX2826)),MIN(1,MAX(0,($BX2826-2017+1)/($BX2826-$BW2826+1))),"")</f>
        <v>0</v>
      </c>
      <c r="Y2826" s="0" t="n">
        <f aca="false">IF(AND(ISNUMBER($BW2826),ISNUMBER($BX2826)),MIN(1,MAX(0,($BX2826-2018+1)/($BX2826-$BW2826+1))),"")</f>
        <v>0</v>
      </c>
      <c r="Z2826" s="0" t="n">
        <f aca="false">IF(AND(ISNUMBER($BW2826),ISNUMBER($BX2826)),MIN(1,MAX(0,($BX2826-2019+1)/($BX2826-$BW2826+1))),"")</f>
        <v>0</v>
      </c>
      <c r="AA2826" s="0" t="n">
        <f aca="false">IF(ISNUMBER($BX2826),IF($BX2826&gt;=2017,1,0),"")</f>
        <v>0</v>
      </c>
      <c r="AB2826" s="0" t="n">
        <f aca="false">IF(ISNUMBER($BX2826),IF($BX2826&gt;=2018,1,0),"")</f>
        <v>0</v>
      </c>
      <c r="AC2826" s="0" t="n">
        <f aca="false">IF(ISNUMBER($BX2826),IF($BX2826&gt;=2019,1,0),"")</f>
        <v>0</v>
      </c>
      <c r="AD2826" s="0" t="n">
        <f aca="false">IF($L2826&lt;&gt;"",IF($L2826&gt;2013,1,0),"")</f>
        <v>0</v>
      </c>
      <c r="AE2826" s="0" t="n">
        <f aca="false">IF($L2826&lt;&gt;"",1+IF($L2826&gt;2011,1,0)+IF($L2826&gt;2014,1,0),"")</f>
        <v>2</v>
      </c>
      <c r="AF2826" s="0" t="s">
        <v>87</v>
      </c>
      <c r="AG2826" s="0" t="s">
        <v>88</v>
      </c>
      <c r="AH2826" s="0" t="s">
        <v>89</v>
      </c>
      <c r="AI2826" s="0" t="s">
        <v>497</v>
      </c>
      <c r="AJ2826" s="0" t="s">
        <v>334</v>
      </c>
      <c r="AK2826" s="0" t="str">
        <f aca="false">IF(AND($CF2826&lt;&gt;"",IFERROR(INDEX(subsample_country_map!$B:$B,MATCH($CF2826,subsample_country_map!$A:$A,0)),"")&lt;&gt;""),INDEX(subsample_country_map!$B:$B,MATCH($CF2826,subsample_country_map!$A:$A,0)),INDEX(lookup!$AA:$AA,MATCH($A2826,lookup!$A:$A,0)))</f>
        <v>3_AsiaPac</v>
      </c>
      <c r="AL2826" s="0" t="str">
        <f aca="false">IF(AND($CF2826&lt;&gt;"",IFERROR(INDEX(subsample_country_map!$C:$C,MATCH($CF2826,subsample_country_map!$A:$A,0)),"")&lt;&gt;""),INDEX(subsample_country_map!$C:$C,MATCH($CF2826,subsample_country_map!$A:$A,0)),INDEX(lookup!$AB:$AB,MATCH($A2826,lookup!$A:$A,0)))</f>
        <v>2_developing</v>
      </c>
      <c r="AM2826" s="0" t="str">
        <f aca="false">IF(AND($CF2826&lt;&gt;"",IFERROR(INDEX(subsample_country_map!$D:$D,MATCH($CF2826,subsample_country_map!$A:$A,0)),"")&lt;&gt;""),INDEX(subsample_country_map!$D:$D,MATCH($CF2826,subsample_country_map!$A:$A,0)),INDEX(lookup!$AC:$AC,MATCH($A2826,lookup!$A:$A,0)))</f>
        <v>2_non_western</v>
      </c>
      <c r="AN2826" s="0" t="str">
        <f aca="false">IF(AND($CF2826&lt;&gt;"",IFERROR(INDEX(subsample_country_map!$E:$E,MATCH($CF2826,subsample_country_map!$A:$A,0)),"")&lt;&gt;""),INDEX(subsample_country_map!$E:$E,MATCH($CF2826,subsample_country_map!$A:$A,0)),INDEX(lookup!$AD:$AD,MATCH($A2826,lookup!$A:$A,0)))</f>
        <v>2_civil law</v>
      </c>
      <c r="AO2826" s="0" t="str">
        <f aca="false">INDEX(lookup!$Y:$Y,MATCH($A2826,lookup!$A:$A,0))</f>
        <v>0_published</v>
      </c>
      <c r="AP2826" s="0" t="str">
        <f aca="false">INDEX(lookup!$Z:$Z,MATCH($A2826,lookup!$A:$A,0))</f>
        <v>1_VHB high</v>
      </c>
      <c r="AQ2826" s="0" t="str">
        <f aca="false">INDEX(lookup!$W:$W,MATCH($A2826,lookup!$A:$A,0))</f>
        <v>2_sust</v>
      </c>
      <c r="AR2826" s="0" t="s">
        <v>2985</v>
      </c>
      <c r="AS2826" s="0" t="s">
        <v>8666</v>
      </c>
      <c r="BO2826" s="0" t="s">
        <v>769</v>
      </c>
      <c r="BP2826" s="0" t="s">
        <v>5405</v>
      </c>
      <c r="BQ2826" s="0" t="s">
        <v>2105</v>
      </c>
      <c r="BT2826" s="0" t="n">
        <v>0</v>
      </c>
      <c r="BV2826" s="0" t="n">
        <v>860</v>
      </c>
      <c r="BW2826" s="0" t="n">
        <v>2008</v>
      </c>
      <c r="BX2826" s="0" t="n">
        <v>2016</v>
      </c>
      <c r="BZ2826" s="0" t="n">
        <v>2012</v>
      </c>
      <c r="CA2826" s="0" t="n">
        <v>0.111111111111111</v>
      </c>
      <c r="CB2826" s="0" t="n">
        <v>0</v>
      </c>
      <c r="CC2826" s="0" t="n">
        <v>1</v>
      </c>
      <c r="CD2826" s="0" t="n">
        <v>-0.11233044320921</v>
      </c>
      <c r="CE2826" s="0" t="n">
        <v>1</v>
      </c>
    </row>
    <row r="2827" customFormat="false" ht="15" hidden="false" customHeight="false" outlineLevel="0" collapsed="false">
      <c r="A2827" s="0" t="s">
        <v>5405</v>
      </c>
      <c r="B2827" s="0" t="n">
        <v>861</v>
      </c>
      <c r="C2827" s="0" t="n">
        <v>-0.0748877524633205</v>
      </c>
      <c r="D2827" s="0" t="n">
        <v>1205</v>
      </c>
      <c r="E2827" s="0" t="n">
        <f aca="false">IF(ISNUMBER($BA2827),$BA2827,IF(AND(ISNUMBER($D2827),ISNUMBER($BW2827),ISNUMBER($BX2827)),$D2827*($BX2827-$BW2827+1),""))</f>
        <v>10845</v>
      </c>
      <c r="F2827" s="0" t="s">
        <v>8664</v>
      </c>
      <c r="G2827" s="0" t="s">
        <v>8663</v>
      </c>
      <c r="H2827" s="0" t="s">
        <v>118</v>
      </c>
      <c r="I2827" s="0" t="s">
        <v>119</v>
      </c>
      <c r="J2827" s="0" t="n">
        <f aca="false">IF($BW2827&lt;&gt;"",$BW2827,"")</f>
        <v>2008</v>
      </c>
      <c r="K2827" s="0" t="n">
        <f aca="false">IF($BX2827&lt;&gt;"",$BX2827,"")</f>
        <v>2016</v>
      </c>
      <c r="L2827" s="0" t="n">
        <f aca="false">IF(AND(ISNUMBER($BW2827),ISNUMBER($BX2827)),($BW2827+$BX2827)/2,"")</f>
        <v>2012</v>
      </c>
      <c r="M2827" s="0" t="n">
        <f aca="false">IF($L2827&lt;&gt;"",$L2827,"")</f>
        <v>2012</v>
      </c>
      <c r="N2827" s="0" t="n">
        <f aca="false">IF(AND(ISNUMBER($BW2827),ISNUMBER($BX2827)),MIN(1,MAX(0,($BX2827-2016+1)/($BX2827-$BW2827+1))),"")</f>
        <v>0.111111111111111</v>
      </c>
      <c r="O2827" s="0" t="n">
        <f aca="false">IF(AND(ISNUMBER($BW2827),ISNUMBER($BX2827)),MIN(1,MAX(0,($BX2827-2017+1)/($BX2827-$BW2827+1))),"")</f>
        <v>0</v>
      </c>
      <c r="P2827" s="0" t="n">
        <f aca="false">IF(AND(ISNUMBER($BW2827),ISNUMBER($BX2827)),MIN(1,MAX(0,($BX2827-2018+1)/($BX2827-$BW2827+1))),"")</f>
        <v>0</v>
      </c>
      <c r="Q2827" s="0" t="n">
        <f aca="false">IF(AND(ISNUMBER($BW2827),ISNUMBER($BX2827)),MIN(1,MAX(0,($BX2827-2019+1)/($BX2827-$BW2827+1))),"")</f>
        <v>0</v>
      </c>
      <c r="R2827" s="0" t="n">
        <f aca="false">IF(AND(ISNUMBER($BW2827),ISNUMBER($BX2827)),MIN(1,MAX(0,($BX2827-2016+1)/($BX2827-$BW2827+1))),"")</f>
        <v>0.111111111111111</v>
      </c>
      <c r="S2827" s="0" t="n">
        <f aca="false">IF($L2827&lt;&gt;"",IF($L2827&gt;=2015.5,1,0),"")</f>
        <v>0</v>
      </c>
      <c r="T2827" s="0" t="n">
        <f aca="false">IF($L2827&lt;&gt;"",IF($L2827&gt;=2016,1,0),"")</f>
        <v>0</v>
      </c>
      <c r="U2827" s="0" t="n">
        <f aca="false">IF(ISNUMBER($BX2827),IF($BX2827&gt;=2016,1,0),"")</f>
        <v>1</v>
      </c>
      <c r="V2827" s="0" t="n">
        <f aca="false">IF(ISNUMBER($BW2827),IF($BW2827&gt;=2016,1,0),"")</f>
        <v>0</v>
      </c>
      <c r="W2827" s="0" t="str">
        <f aca="false">IF(AND(ISNUMBER($BW2827),ISNUMBER($BX2827)),IF($BW2827&gt;=2016,"post-only",IF($BX2827&lt;2016,"pre-only","mixed")),"")</f>
        <v>mixed</v>
      </c>
      <c r="X2827" s="0" t="n">
        <f aca="false">IF(AND(ISNUMBER($BW2827),ISNUMBER($BX2827)),MIN(1,MAX(0,($BX2827-2017+1)/($BX2827-$BW2827+1))),"")</f>
        <v>0</v>
      </c>
      <c r="Y2827" s="0" t="n">
        <f aca="false">IF(AND(ISNUMBER($BW2827),ISNUMBER($BX2827)),MIN(1,MAX(0,($BX2827-2018+1)/($BX2827-$BW2827+1))),"")</f>
        <v>0</v>
      </c>
      <c r="Z2827" s="0" t="n">
        <f aca="false">IF(AND(ISNUMBER($BW2827),ISNUMBER($BX2827)),MIN(1,MAX(0,($BX2827-2019+1)/($BX2827-$BW2827+1))),"")</f>
        <v>0</v>
      </c>
      <c r="AA2827" s="0" t="n">
        <f aca="false">IF(ISNUMBER($BX2827),IF($BX2827&gt;=2017,1,0),"")</f>
        <v>0</v>
      </c>
      <c r="AB2827" s="0" t="n">
        <f aca="false">IF(ISNUMBER($BX2827),IF($BX2827&gt;=2018,1,0),"")</f>
        <v>0</v>
      </c>
      <c r="AC2827" s="0" t="n">
        <f aca="false">IF(ISNUMBER($BX2827),IF($BX2827&gt;=2019,1,0),"")</f>
        <v>0</v>
      </c>
      <c r="AD2827" s="0" t="n">
        <f aca="false">IF($L2827&lt;&gt;"",IF($L2827&gt;2013,1,0),"")</f>
        <v>0</v>
      </c>
      <c r="AE2827" s="0" t="n">
        <f aca="false">IF($L2827&lt;&gt;"",1+IF($L2827&gt;2011,1,0)+IF($L2827&gt;2014,1,0),"")</f>
        <v>2</v>
      </c>
      <c r="AF2827" s="0" t="s">
        <v>87</v>
      </c>
      <c r="AG2827" s="0" t="s">
        <v>88</v>
      </c>
      <c r="AH2827" s="0" t="s">
        <v>89</v>
      </c>
      <c r="AI2827" s="0" t="s">
        <v>497</v>
      </c>
      <c r="AJ2827" s="0" t="s">
        <v>334</v>
      </c>
      <c r="AK2827" s="0" t="str">
        <f aca="false">IF(AND($CF2827&lt;&gt;"",IFERROR(INDEX(subsample_country_map!$B:$B,MATCH($CF2827,subsample_country_map!$A:$A,0)),"")&lt;&gt;""),INDEX(subsample_country_map!$B:$B,MATCH($CF2827,subsample_country_map!$A:$A,0)),INDEX(lookup!$AA:$AA,MATCH($A2827,lookup!$A:$A,0)))</f>
        <v>3_AsiaPac</v>
      </c>
      <c r="AL2827" s="0" t="str">
        <f aca="false">IF(AND($CF2827&lt;&gt;"",IFERROR(INDEX(subsample_country_map!$C:$C,MATCH($CF2827,subsample_country_map!$A:$A,0)),"")&lt;&gt;""),INDEX(subsample_country_map!$C:$C,MATCH($CF2827,subsample_country_map!$A:$A,0)),INDEX(lookup!$AB:$AB,MATCH($A2827,lookup!$A:$A,0)))</f>
        <v>2_developing</v>
      </c>
      <c r="AM2827" s="0" t="str">
        <f aca="false">IF(AND($CF2827&lt;&gt;"",IFERROR(INDEX(subsample_country_map!$D:$D,MATCH($CF2827,subsample_country_map!$A:$A,0)),"")&lt;&gt;""),INDEX(subsample_country_map!$D:$D,MATCH($CF2827,subsample_country_map!$A:$A,0)),INDEX(lookup!$AC:$AC,MATCH($A2827,lookup!$A:$A,0)))</f>
        <v>2_non_western</v>
      </c>
      <c r="AN2827" s="0" t="str">
        <f aca="false">IF(AND($CF2827&lt;&gt;"",IFERROR(INDEX(subsample_country_map!$E:$E,MATCH($CF2827,subsample_country_map!$A:$A,0)),"")&lt;&gt;""),INDEX(subsample_country_map!$E:$E,MATCH($CF2827,subsample_country_map!$A:$A,0)),INDEX(lookup!$AD:$AD,MATCH($A2827,lookup!$A:$A,0)))</f>
        <v>2_civil law</v>
      </c>
      <c r="AO2827" s="0" t="str">
        <f aca="false">INDEX(lookup!$Y:$Y,MATCH($A2827,lookup!$A:$A,0))</f>
        <v>0_published</v>
      </c>
      <c r="AP2827" s="0" t="str">
        <f aca="false">INDEX(lookup!$Z:$Z,MATCH($A2827,lookup!$A:$A,0))</f>
        <v>1_VHB high</v>
      </c>
      <c r="AQ2827" s="0" t="str">
        <f aca="false">INDEX(lookup!$W:$W,MATCH($A2827,lookup!$A:$A,0))</f>
        <v>2_sust</v>
      </c>
      <c r="AR2827" s="0" t="s">
        <v>2985</v>
      </c>
      <c r="AS2827" s="0" t="s">
        <v>8666</v>
      </c>
      <c r="BO2827" s="0" t="s">
        <v>769</v>
      </c>
      <c r="BP2827" s="0" t="s">
        <v>5405</v>
      </c>
      <c r="BQ2827" s="0" t="s">
        <v>2105</v>
      </c>
      <c r="BT2827" s="0" t="n">
        <v>0</v>
      </c>
      <c r="BV2827" s="0" t="n">
        <v>861</v>
      </c>
      <c r="BW2827" s="0" t="n">
        <v>2008</v>
      </c>
      <c r="BX2827" s="0" t="n">
        <v>2016</v>
      </c>
      <c r="BZ2827" s="0" t="n">
        <v>2012</v>
      </c>
      <c r="CA2827" s="0" t="n">
        <v>0.111111111111111</v>
      </c>
      <c r="CB2827" s="0" t="n">
        <v>0</v>
      </c>
      <c r="CC2827" s="0" t="n">
        <v>1</v>
      </c>
      <c r="CD2827" s="0" t="n">
        <v>-0.0750282199791197</v>
      </c>
      <c r="CE2827" s="0" t="n">
        <v>1</v>
      </c>
    </row>
    <row r="2828" customFormat="false" ht="15" hidden="false" customHeight="false" outlineLevel="0" collapsed="false">
      <c r="A2828" s="0" t="s">
        <v>5405</v>
      </c>
      <c r="B2828" s="0" t="n">
        <v>862</v>
      </c>
      <c r="C2828" s="0" t="n">
        <v>-0.0518197703075497</v>
      </c>
      <c r="D2828" s="0" t="n">
        <v>680</v>
      </c>
      <c r="E2828" s="0" t="n">
        <f aca="false">IF(ISNUMBER($BA2828),$BA2828,IF(AND(ISNUMBER($D2828),ISNUMBER($BW2828),ISNUMBER($BX2828)),$D2828*($BX2828-$BW2828+1),""))</f>
        <v>6120</v>
      </c>
      <c r="F2828" s="0" t="s">
        <v>8664</v>
      </c>
      <c r="G2828" s="0" t="s">
        <v>8663</v>
      </c>
      <c r="H2828" s="0" t="s">
        <v>118</v>
      </c>
      <c r="I2828" s="0" t="s">
        <v>119</v>
      </c>
      <c r="J2828" s="0" t="n">
        <f aca="false">IF($BW2828&lt;&gt;"",$BW2828,"")</f>
        <v>2008</v>
      </c>
      <c r="K2828" s="0" t="n">
        <f aca="false">IF($BX2828&lt;&gt;"",$BX2828,"")</f>
        <v>2016</v>
      </c>
      <c r="L2828" s="0" t="n">
        <f aca="false">IF(AND(ISNUMBER($BW2828),ISNUMBER($BX2828)),($BW2828+$BX2828)/2,"")</f>
        <v>2012</v>
      </c>
      <c r="M2828" s="0" t="n">
        <f aca="false">IF($L2828&lt;&gt;"",$L2828,"")</f>
        <v>2012</v>
      </c>
      <c r="N2828" s="0" t="n">
        <f aca="false">IF(AND(ISNUMBER($BW2828),ISNUMBER($BX2828)),MIN(1,MAX(0,($BX2828-2016+1)/($BX2828-$BW2828+1))),"")</f>
        <v>0.111111111111111</v>
      </c>
      <c r="O2828" s="0" t="n">
        <f aca="false">IF(AND(ISNUMBER($BW2828),ISNUMBER($BX2828)),MIN(1,MAX(0,($BX2828-2017+1)/($BX2828-$BW2828+1))),"")</f>
        <v>0</v>
      </c>
      <c r="P2828" s="0" t="n">
        <f aca="false">IF(AND(ISNUMBER($BW2828),ISNUMBER($BX2828)),MIN(1,MAX(0,($BX2828-2018+1)/($BX2828-$BW2828+1))),"")</f>
        <v>0</v>
      </c>
      <c r="Q2828" s="0" t="n">
        <f aca="false">IF(AND(ISNUMBER($BW2828),ISNUMBER($BX2828)),MIN(1,MAX(0,($BX2828-2019+1)/($BX2828-$BW2828+1))),"")</f>
        <v>0</v>
      </c>
      <c r="R2828" s="0" t="n">
        <f aca="false">IF(AND(ISNUMBER($BW2828),ISNUMBER($BX2828)),MIN(1,MAX(0,($BX2828-2016+1)/($BX2828-$BW2828+1))),"")</f>
        <v>0.111111111111111</v>
      </c>
      <c r="S2828" s="0" t="n">
        <f aca="false">IF($L2828&lt;&gt;"",IF($L2828&gt;=2015.5,1,0),"")</f>
        <v>0</v>
      </c>
      <c r="T2828" s="0" t="n">
        <f aca="false">IF($L2828&lt;&gt;"",IF($L2828&gt;=2016,1,0),"")</f>
        <v>0</v>
      </c>
      <c r="U2828" s="0" t="n">
        <f aca="false">IF(ISNUMBER($BX2828),IF($BX2828&gt;=2016,1,0),"")</f>
        <v>1</v>
      </c>
      <c r="V2828" s="0" t="n">
        <f aca="false">IF(ISNUMBER($BW2828),IF($BW2828&gt;=2016,1,0),"")</f>
        <v>0</v>
      </c>
      <c r="W2828" s="0" t="str">
        <f aca="false">IF(AND(ISNUMBER($BW2828),ISNUMBER($BX2828)),IF($BW2828&gt;=2016,"post-only",IF($BX2828&lt;2016,"pre-only","mixed")),"")</f>
        <v>mixed</v>
      </c>
      <c r="X2828" s="0" t="n">
        <f aca="false">IF(AND(ISNUMBER($BW2828),ISNUMBER($BX2828)),MIN(1,MAX(0,($BX2828-2017+1)/($BX2828-$BW2828+1))),"")</f>
        <v>0</v>
      </c>
      <c r="Y2828" s="0" t="n">
        <f aca="false">IF(AND(ISNUMBER($BW2828),ISNUMBER($BX2828)),MIN(1,MAX(0,($BX2828-2018+1)/($BX2828-$BW2828+1))),"")</f>
        <v>0</v>
      </c>
      <c r="Z2828" s="0" t="n">
        <f aca="false">IF(AND(ISNUMBER($BW2828),ISNUMBER($BX2828)),MIN(1,MAX(0,($BX2828-2019+1)/($BX2828-$BW2828+1))),"")</f>
        <v>0</v>
      </c>
      <c r="AA2828" s="0" t="n">
        <f aca="false">IF(ISNUMBER($BX2828),IF($BX2828&gt;=2017,1,0),"")</f>
        <v>0</v>
      </c>
      <c r="AB2828" s="0" t="n">
        <f aca="false">IF(ISNUMBER($BX2828),IF($BX2828&gt;=2018,1,0),"")</f>
        <v>0</v>
      </c>
      <c r="AC2828" s="0" t="n">
        <f aca="false">IF(ISNUMBER($BX2828),IF($BX2828&gt;=2019,1,0),"")</f>
        <v>0</v>
      </c>
      <c r="AD2828" s="0" t="n">
        <f aca="false">IF($L2828&lt;&gt;"",IF($L2828&gt;2013,1,0),"")</f>
        <v>0</v>
      </c>
      <c r="AE2828" s="0" t="n">
        <f aca="false">IF($L2828&lt;&gt;"",1+IF($L2828&gt;2011,1,0)+IF($L2828&gt;2014,1,0),"")</f>
        <v>2</v>
      </c>
      <c r="AF2828" s="0" t="s">
        <v>87</v>
      </c>
      <c r="AG2828" s="0" t="s">
        <v>88</v>
      </c>
      <c r="AH2828" s="0" t="s">
        <v>89</v>
      </c>
      <c r="AI2828" s="0" t="s">
        <v>497</v>
      </c>
      <c r="AJ2828" s="0" t="s">
        <v>334</v>
      </c>
      <c r="AK2828" s="0" t="str">
        <f aca="false">IF(AND($CF2828&lt;&gt;"",IFERROR(INDEX(subsample_country_map!$B:$B,MATCH($CF2828,subsample_country_map!$A:$A,0)),"")&lt;&gt;""),INDEX(subsample_country_map!$B:$B,MATCH($CF2828,subsample_country_map!$A:$A,0)),INDEX(lookup!$AA:$AA,MATCH($A2828,lookup!$A:$A,0)))</f>
        <v>3_AsiaPac</v>
      </c>
      <c r="AL2828" s="0" t="str">
        <f aca="false">IF(AND($CF2828&lt;&gt;"",IFERROR(INDEX(subsample_country_map!$C:$C,MATCH($CF2828,subsample_country_map!$A:$A,0)),"")&lt;&gt;""),INDEX(subsample_country_map!$C:$C,MATCH($CF2828,subsample_country_map!$A:$A,0)),INDEX(lookup!$AB:$AB,MATCH($A2828,lookup!$A:$A,0)))</f>
        <v>2_developing</v>
      </c>
      <c r="AM2828" s="0" t="str">
        <f aca="false">IF(AND($CF2828&lt;&gt;"",IFERROR(INDEX(subsample_country_map!$D:$D,MATCH($CF2828,subsample_country_map!$A:$A,0)),"")&lt;&gt;""),INDEX(subsample_country_map!$D:$D,MATCH($CF2828,subsample_country_map!$A:$A,0)),INDEX(lookup!$AC:$AC,MATCH($A2828,lookup!$A:$A,0)))</f>
        <v>2_non_western</v>
      </c>
      <c r="AN2828" s="0" t="str">
        <f aca="false">IF(AND($CF2828&lt;&gt;"",IFERROR(INDEX(subsample_country_map!$E:$E,MATCH($CF2828,subsample_country_map!$A:$A,0)),"")&lt;&gt;""),INDEX(subsample_country_map!$E:$E,MATCH($CF2828,subsample_country_map!$A:$A,0)),INDEX(lookup!$AD:$AD,MATCH($A2828,lookup!$A:$A,0)))</f>
        <v>2_civil law</v>
      </c>
      <c r="AO2828" s="0" t="str">
        <f aca="false">INDEX(lookup!$Y:$Y,MATCH($A2828,lookup!$A:$A,0))</f>
        <v>0_published</v>
      </c>
      <c r="AP2828" s="0" t="str">
        <f aca="false">INDEX(lookup!$Z:$Z,MATCH($A2828,lookup!$A:$A,0))</f>
        <v>1_VHB high</v>
      </c>
      <c r="AQ2828" s="0" t="str">
        <f aca="false">INDEX(lookup!$W:$W,MATCH($A2828,lookup!$A:$A,0))</f>
        <v>2_sust</v>
      </c>
      <c r="AR2828" s="0" t="s">
        <v>2985</v>
      </c>
      <c r="AS2828" s="0" t="s">
        <v>8666</v>
      </c>
      <c r="BO2828" s="0" t="s">
        <v>769</v>
      </c>
      <c r="BP2828" s="0" t="s">
        <v>5405</v>
      </c>
      <c r="BQ2828" s="0" t="s">
        <v>2105</v>
      </c>
      <c r="BT2828" s="0" t="n">
        <v>0</v>
      </c>
      <c r="BV2828" s="0" t="n">
        <v>862</v>
      </c>
      <c r="BW2828" s="0" t="n">
        <v>2008</v>
      </c>
      <c r="BX2828" s="0" t="n">
        <v>2016</v>
      </c>
      <c r="BZ2828" s="0" t="n">
        <v>2012</v>
      </c>
      <c r="CA2828" s="0" t="n">
        <v>0.111111111111111</v>
      </c>
      <c r="CB2828" s="0" t="n">
        <v>0</v>
      </c>
      <c r="CC2828" s="0" t="n">
        <v>1</v>
      </c>
      <c r="CD2828" s="0" t="n">
        <v>-0.0518662288627259</v>
      </c>
      <c r="CE2828" s="0" t="n">
        <v>1</v>
      </c>
    </row>
    <row r="2829" customFormat="false" ht="15" hidden="false" customHeight="false" outlineLevel="0" collapsed="false">
      <c r="A2829" s="0" t="s">
        <v>5405</v>
      </c>
      <c r="B2829" s="0" t="n">
        <v>863</v>
      </c>
      <c r="C2829" s="0" t="n">
        <v>-0.0510068213265101</v>
      </c>
      <c r="D2829" s="0" t="n">
        <v>1585</v>
      </c>
      <c r="E2829" s="0" t="n">
        <f aca="false">IF(ISNUMBER($BA2829),$BA2829,IF(AND(ISNUMBER($D2829),ISNUMBER($BW2829),ISNUMBER($BX2829)),$D2829*($BX2829-$BW2829+1),""))</f>
        <v>14265</v>
      </c>
      <c r="F2829" s="0" t="s">
        <v>8664</v>
      </c>
      <c r="G2829" s="0" t="s">
        <v>8663</v>
      </c>
      <c r="H2829" s="0" t="s">
        <v>118</v>
      </c>
      <c r="I2829" s="0" t="s">
        <v>119</v>
      </c>
      <c r="J2829" s="0" t="n">
        <f aca="false">IF($BW2829&lt;&gt;"",$BW2829,"")</f>
        <v>2008</v>
      </c>
      <c r="K2829" s="0" t="n">
        <f aca="false">IF($BX2829&lt;&gt;"",$BX2829,"")</f>
        <v>2016</v>
      </c>
      <c r="L2829" s="0" t="n">
        <f aca="false">IF(AND(ISNUMBER($BW2829),ISNUMBER($BX2829)),($BW2829+$BX2829)/2,"")</f>
        <v>2012</v>
      </c>
      <c r="M2829" s="0" t="n">
        <f aca="false">IF($L2829&lt;&gt;"",$L2829,"")</f>
        <v>2012</v>
      </c>
      <c r="N2829" s="0" t="n">
        <f aca="false">IF(AND(ISNUMBER($BW2829),ISNUMBER($BX2829)),MIN(1,MAX(0,($BX2829-2016+1)/($BX2829-$BW2829+1))),"")</f>
        <v>0.111111111111111</v>
      </c>
      <c r="O2829" s="0" t="n">
        <f aca="false">IF(AND(ISNUMBER($BW2829),ISNUMBER($BX2829)),MIN(1,MAX(0,($BX2829-2017+1)/($BX2829-$BW2829+1))),"")</f>
        <v>0</v>
      </c>
      <c r="P2829" s="0" t="n">
        <f aca="false">IF(AND(ISNUMBER($BW2829),ISNUMBER($BX2829)),MIN(1,MAX(0,($BX2829-2018+1)/($BX2829-$BW2829+1))),"")</f>
        <v>0</v>
      </c>
      <c r="Q2829" s="0" t="n">
        <f aca="false">IF(AND(ISNUMBER($BW2829),ISNUMBER($BX2829)),MIN(1,MAX(0,($BX2829-2019+1)/($BX2829-$BW2829+1))),"")</f>
        <v>0</v>
      </c>
      <c r="R2829" s="0" t="n">
        <f aca="false">IF(AND(ISNUMBER($BW2829),ISNUMBER($BX2829)),MIN(1,MAX(0,($BX2829-2016+1)/($BX2829-$BW2829+1))),"")</f>
        <v>0.111111111111111</v>
      </c>
      <c r="S2829" s="0" t="n">
        <f aca="false">IF($L2829&lt;&gt;"",IF($L2829&gt;=2015.5,1,0),"")</f>
        <v>0</v>
      </c>
      <c r="T2829" s="0" t="n">
        <f aca="false">IF($L2829&lt;&gt;"",IF($L2829&gt;=2016,1,0),"")</f>
        <v>0</v>
      </c>
      <c r="U2829" s="0" t="n">
        <f aca="false">IF(ISNUMBER($BX2829),IF($BX2829&gt;=2016,1,0),"")</f>
        <v>1</v>
      </c>
      <c r="V2829" s="0" t="n">
        <f aca="false">IF(ISNUMBER($BW2829),IF($BW2829&gt;=2016,1,0),"")</f>
        <v>0</v>
      </c>
      <c r="W2829" s="0" t="str">
        <f aca="false">IF(AND(ISNUMBER($BW2829),ISNUMBER($BX2829)),IF($BW2829&gt;=2016,"post-only",IF($BX2829&lt;2016,"pre-only","mixed")),"")</f>
        <v>mixed</v>
      </c>
      <c r="X2829" s="0" t="n">
        <f aca="false">IF(AND(ISNUMBER($BW2829),ISNUMBER($BX2829)),MIN(1,MAX(0,($BX2829-2017+1)/($BX2829-$BW2829+1))),"")</f>
        <v>0</v>
      </c>
      <c r="Y2829" s="0" t="n">
        <f aca="false">IF(AND(ISNUMBER($BW2829),ISNUMBER($BX2829)),MIN(1,MAX(0,($BX2829-2018+1)/($BX2829-$BW2829+1))),"")</f>
        <v>0</v>
      </c>
      <c r="Z2829" s="0" t="n">
        <f aca="false">IF(AND(ISNUMBER($BW2829),ISNUMBER($BX2829)),MIN(1,MAX(0,($BX2829-2019+1)/($BX2829-$BW2829+1))),"")</f>
        <v>0</v>
      </c>
      <c r="AA2829" s="0" t="n">
        <f aca="false">IF(ISNUMBER($BX2829),IF($BX2829&gt;=2017,1,0),"")</f>
        <v>0</v>
      </c>
      <c r="AB2829" s="0" t="n">
        <f aca="false">IF(ISNUMBER($BX2829),IF($BX2829&gt;=2018,1,0),"")</f>
        <v>0</v>
      </c>
      <c r="AC2829" s="0" t="n">
        <f aca="false">IF(ISNUMBER($BX2829),IF($BX2829&gt;=2019,1,0),"")</f>
        <v>0</v>
      </c>
      <c r="AD2829" s="0" t="n">
        <f aca="false">IF($L2829&lt;&gt;"",IF($L2829&gt;2013,1,0),"")</f>
        <v>0</v>
      </c>
      <c r="AE2829" s="0" t="n">
        <f aca="false">IF($L2829&lt;&gt;"",1+IF($L2829&gt;2011,1,0)+IF($L2829&gt;2014,1,0),"")</f>
        <v>2</v>
      </c>
      <c r="AF2829" s="0" t="s">
        <v>87</v>
      </c>
      <c r="AG2829" s="0" t="s">
        <v>88</v>
      </c>
      <c r="AH2829" s="0" t="s">
        <v>89</v>
      </c>
      <c r="AI2829" s="0" t="s">
        <v>497</v>
      </c>
      <c r="AJ2829" s="0" t="s">
        <v>334</v>
      </c>
      <c r="AK2829" s="0" t="str">
        <f aca="false">IF(AND($CF2829&lt;&gt;"",IFERROR(INDEX(subsample_country_map!$B:$B,MATCH($CF2829,subsample_country_map!$A:$A,0)),"")&lt;&gt;""),INDEX(subsample_country_map!$B:$B,MATCH($CF2829,subsample_country_map!$A:$A,0)),INDEX(lookup!$AA:$AA,MATCH($A2829,lookup!$A:$A,0)))</f>
        <v>3_AsiaPac</v>
      </c>
      <c r="AL2829" s="0" t="str">
        <f aca="false">IF(AND($CF2829&lt;&gt;"",IFERROR(INDEX(subsample_country_map!$C:$C,MATCH($CF2829,subsample_country_map!$A:$A,0)),"")&lt;&gt;""),INDEX(subsample_country_map!$C:$C,MATCH($CF2829,subsample_country_map!$A:$A,0)),INDEX(lookup!$AB:$AB,MATCH($A2829,lookup!$A:$A,0)))</f>
        <v>2_developing</v>
      </c>
      <c r="AM2829" s="0" t="str">
        <f aca="false">IF(AND($CF2829&lt;&gt;"",IFERROR(INDEX(subsample_country_map!$D:$D,MATCH($CF2829,subsample_country_map!$A:$A,0)),"")&lt;&gt;""),INDEX(subsample_country_map!$D:$D,MATCH($CF2829,subsample_country_map!$A:$A,0)),INDEX(lookup!$AC:$AC,MATCH($A2829,lookup!$A:$A,0)))</f>
        <v>2_non_western</v>
      </c>
      <c r="AN2829" s="0" t="str">
        <f aca="false">IF(AND($CF2829&lt;&gt;"",IFERROR(INDEX(subsample_country_map!$E:$E,MATCH($CF2829,subsample_country_map!$A:$A,0)),"")&lt;&gt;""),INDEX(subsample_country_map!$E:$E,MATCH($CF2829,subsample_country_map!$A:$A,0)),INDEX(lookup!$AD:$AD,MATCH($A2829,lookup!$A:$A,0)))</f>
        <v>2_civil law</v>
      </c>
      <c r="AO2829" s="0" t="str">
        <f aca="false">INDEX(lookup!$Y:$Y,MATCH($A2829,lookup!$A:$A,0))</f>
        <v>0_published</v>
      </c>
      <c r="AP2829" s="0" t="str">
        <f aca="false">INDEX(lookup!$Z:$Z,MATCH($A2829,lookup!$A:$A,0))</f>
        <v>1_VHB high</v>
      </c>
      <c r="AQ2829" s="0" t="str">
        <f aca="false">INDEX(lookup!$W:$W,MATCH($A2829,lookup!$A:$A,0))</f>
        <v>2_sust</v>
      </c>
      <c r="AR2829" s="0" t="s">
        <v>2985</v>
      </c>
      <c r="AS2829" s="0" t="s">
        <v>8666</v>
      </c>
      <c r="BO2829" s="0" t="s">
        <v>769</v>
      </c>
      <c r="BP2829" s="0" t="s">
        <v>5405</v>
      </c>
      <c r="BQ2829" s="0" t="s">
        <v>2105</v>
      </c>
      <c r="BT2829" s="0" t="n">
        <v>0</v>
      </c>
      <c r="BV2829" s="0" t="n">
        <v>863</v>
      </c>
      <c r="BW2829" s="0" t="n">
        <v>2008</v>
      </c>
      <c r="BX2829" s="0" t="n">
        <v>2016</v>
      </c>
      <c r="BZ2829" s="0" t="n">
        <v>2012</v>
      </c>
      <c r="CA2829" s="0" t="n">
        <v>0.111111111111111</v>
      </c>
      <c r="CB2829" s="0" t="n">
        <v>0</v>
      </c>
      <c r="CC2829" s="0" t="n">
        <v>1</v>
      </c>
      <c r="CD2829" s="0" t="n">
        <v>-0.0510511252509455</v>
      </c>
      <c r="CE2829" s="0" t="n">
        <v>1</v>
      </c>
    </row>
    <row r="2830" customFormat="false" ht="15" hidden="false" customHeight="false" outlineLevel="0" collapsed="false">
      <c r="A2830" s="0" t="s">
        <v>5405</v>
      </c>
      <c r="B2830" s="0" t="n">
        <v>864</v>
      </c>
      <c r="C2830" s="0" t="n">
        <v>-0.0691163516376137</v>
      </c>
      <c r="D2830" s="0" t="n">
        <v>300</v>
      </c>
      <c r="E2830" s="0" t="n">
        <f aca="false">IF(ISNUMBER($BA2830),$BA2830,IF(AND(ISNUMBER($D2830),ISNUMBER($BW2830),ISNUMBER($BX2830)),$D2830*($BX2830-$BW2830+1),""))</f>
        <v>2700</v>
      </c>
      <c r="F2830" s="0" t="s">
        <v>8664</v>
      </c>
      <c r="G2830" s="0" t="s">
        <v>8663</v>
      </c>
      <c r="H2830" s="0" t="s">
        <v>118</v>
      </c>
      <c r="I2830" s="0" t="s">
        <v>119</v>
      </c>
      <c r="J2830" s="0" t="n">
        <f aca="false">IF($BW2830&lt;&gt;"",$BW2830,"")</f>
        <v>2008</v>
      </c>
      <c r="K2830" s="0" t="n">
        <f aca="false">IF($BX2830&lt;&gt;"",$BX2830,"")</f>
        <v>2016</v>
      </c>
      <c r="L2830" s="0" t="n">
        <f aca="false">IF(AND(ISNUMBER($BW2830),ISNUMBER($BX2830)),($BW2830+$BX2830)/2,"")</f>
        <v>2012</v>
      </c>
      <c r="M2830" s="0" t="n">
        <f aca="false">IF($L2830&lt;&gt;"",$L2830,"")</f>
        <v>2012</v>
      </c>
      <c r="N2830" s="0" t="n">
        <f aca="false">IF(AND(ISNUMBER($BW2830),ISNUMBER($BX2830)),MIN(1,MAX(0,($BX2830-2016+1)/($BX2830-$BW2830+1))),"")</f>
        <v>0.111111111111111</v>
      </c>
      <c r="O2830" s="0" t="n">
        <f aca="false">IF(AND(ISNUMBER($BW2830),ISNUMBER($BX2830)),MIN(1,MAX(0,($BX2830-2017+1)/($BX2830-$BW2830+1))),"")</f>
        <v>0</v>
      </c>
      <c r="P2830" s="0" t="n">
        <f aca="false">IF(AND(ISNUMBER($BW2830),ISNUMBER($BX2830)),MIN(1,MAX(0,($BX2830-2018+1)/($BX2830-$BW2830+1))),"")</f>
        <v>0</v>
      </c>
      <c r="Q2830" s="0" t="n">
        <f aca="false">IF(AND(ISNUMBER($BW2830),ISNUMBER($BX2830)),MIN(1,MAX(0,($BX2830-2019+1)/($BX2830-$BW2830+1))),"")</f>
        <v>0</v>
      </c>
      <c r="R2830" s="0" t="n">
        <f aca="false">IF(AND(ISNUMBER($BW2830),ISNUMBER($BX2830)),MIN(1,MAX(0,($BX2830-2016+1)/($BX2830-$BW2830+1))),"")</f>
        <v>0.111111111111111</v>
      </c>
      <c r="S2830" s="0" t="n">
        <f aca="false">IF($L2830&lt;&gt;"",IF($L2830&gt;=2015.5,1,0),"")</f>
        <v>0</v>
      </c>
      <c r="T2830" s="0" t="n">
        <f aca="false">IF($L2830&lt;&gt;"",IF($L2830&gt;=2016,1,0),"")</f>
        <v>0</v>
      </c>
      <c r="U2830" s="0" t="n">
        <f aca="false">IF(ISNUMBER($BX2830),IF($BX2830&gt;=2016,1,0),"")</f>
        <v>1</v>
      </c>
      <c r="V2830" s="0" t="n">
        <f aca="false">IF(ISNUMBER($BW2830),IF($BW2830&gt;=2016,1,0),"")</f>
        <v>0</v>
      </c>
      <c r="W2830" s="0" t="str">
        <f aca="false">IF(AND(ISNUMBER($BW2830),ISNUMBER($BX2830)),IF($BW2830&gt;=2016,"post-only",IF($BX2830&lt;2016,"pre-only","mixed")),"")</f>
        <v>mixed</v>
      </c>
      <c r="X2830" s="0" t="n">
        <f aca="false">IF(AND(ISNUMBER($BW2830),ISNUMBER($BX2830)),MIN(1,MAX(0,($BX2830-2017+1)/($BX2830-$BW2830+1))),"")</f>
        <v>0</v>
      </c>
      <c r="Y2830" s="0" t="n">
        <f aca="false">IF(AND(ISNUMBER($BW2830),ISNUMBER($BX2830)),MIN(1,MAX(0,($BX2830-2018+1)/($BX2830-$BW2830+1))),"")</f>
        <v>0</v>
      </c>
      <c r="Z2830" s="0" t="n">
        <f aca="false">IF(AND(ISNUMBER($BW2830),ISNUMBER($BX2830)),MIN(1,MAX(0,($BX2830-2019+1)/($BX2830-$BW2830+1))),"")</f>
        <v>0</v>
      </c>
      <c r="AA2830" s="0" t="n">
        <f aca="false">IF(ISNUMBER($BX2830),IF($BX2830&gt;=2017,1,0),"")</f>
        <v>0</v>
      </c>
      <c r="AB2830" s="0" t="n">
        <f aca="false">IF(ISNUMBER($BX2830),IF($BX2830&gt;=2018,1,0),"")</f>
        <v>0</v>
      </c>
      <c r="AC2830" s="0" t="n">
        <f aca="false">IF(ISNUMBER($BX2830),IF($BX2830&gt;=2019,1,0),"")</f>
        <v>0</v>
      </c>
      <c r="AD2830" s="0" t="n">
        <f aca="false">IF($L2830&lt;&gt;"",IF($L2830&gt;2013,1,0),"")</f>
        <v>0</v>
      </c>
      <c r="AE2830" s="0" t="n">
        <f aca="false">IF($L2830&lt;&gt;"",1+IF($L2830&gt;2011,1,0)+IF($L2830&gt;2014,1,0),"")</f>
        <v>2</v>
      </c>
      <c r="AF2830" s="0" t="s">
        <v>87</v>
      </c>
      <c r="AG2830" s="0" t="s">
        <v>88</v>
      </c>
      <c r="AH2830" s="0" t="s">
        <v>89</v>
      </c>
      <c r="AI2830" s="0" t="s">
        <v>497</v>
      </c>
      <c r="AJ2830" s="0" t="s">
        <v>334</v>
      </c>
      <c r="AK2830" s="0" t="str">
        <f aca="false">IF(AND($CF2830&lt;&gt;"",IFERROR(INDEX(subsample_country_map!$B:$B,MATCH($CF2830,subsample_country_map!$A:$A,0)),"")&lt;&gt;""),INDEX(subsample_country_map!$B:$B,MATCH($CF2830,subsample_country_map!$A:$A,0)),INDEX(lookup!$AA:$AA,MATCH($A2830,lookup!$A:$A,0)))</f>
        <v>3_AsiaPac</v>
      </c>
      <c r="AL2830" s="0" t="str">
        <f aca="false">IF(AND($CF2830&lt;&gt;"",IFERROR(INDEX(subsample_country_map!$C:$C,MATCH($CF2830,subsample_country_map!$A:$A,0)),"")&lt;&gt;""),INDEX(subsample_country_map!$C:$C,MATCH($CF2830,subsample_country_map!$A:$A,0)),INDEX(lookup!$AB:$AB,MATCH($A2830,lookup!$A:$A,0)))</f>
        <v>2_developing</v>
      </c>
      <c r="AM2830" s="0" t="str">
        <f aca="false">IF(AND($CF2830&lt;&gt;"",IFERROR(INDEX(subsample_country_map!$D:$D,MATCH($CF2830,subsample_country_map!$A:$A,0)),"")&lt;&gt;""),INDEX(subsample_country_map!$D:$D,MATCH($CF2830,subsample_country_map!$A:$A,0)),INDEX(lookup!$AC:$AC,MATCH($A2830,lookup!$A:$A,0)))</f>
        <v>2_non_western</v>
      </c>
      <c r="AN2830" s="0" t="str">
        <f aca="false">IF(AND($CF2830&lt;&gt;"",IFERROR(INDEX(subsample_country_map!$E:$E,MATCH($CF2830,subsample_country_map!$A:$A,0)),"")&lt;&gt;""),INDEX(subsample_country_map!$E:$E,MATCH($CF2830,subsample_country_map!$A:$A,0)),INDEX(lookup!$AD:$AD,MATCH($A2830,lookup!$A:$A,0)))</f>
        <v>2_civil law</v>
      </c>
      <c r="AO2830" s="0" t="str">
        <f aca="false">INDEX(lookup!$Y:$Y,MATCH($A2830,lookup!$A:$A,0))</f>
        <v>0_published</v>
      </c>
      <c r="AP2830" s="0" t="str">
        <f aca="false">INDEX(lookup!$Z:$Z,MATCH($A2830,lookup!$A:$A,0))</f>
        <v>1_VHB high</v>
      </c>
      <c r="AQ2830" s="0" t="str">
        <f aca="false">INDEX(lookup!$W:$W,MATCH($A2830,lookup!$A:$A,0))</f>
        <v>2_sust</v>
      </c>
      <c r="AR2830" s="0" t="s">
        <v>2985</v>
      </c>
      <c r="AS2830" s="0" t="s">
        <v>8666</v>
      </c>
      <c r="BO2830" s="0" t="s">
        <v>769</v>
      </c>
      <c r="BP2830" s="0" t="s">
        <v>5405</v>
      </c>
      <c r="BQ2830" s="0" t="s">
        <v>2105</v>
      </c>
      <c r="BT2830" s="0" t="n">
        <v>0</v>
      </c>
      <c r="BV2830" s="0" t="n">
        <v>864</v>
      </c>
      <c r="BW2830" s="0" t="n">
        <v>2008</v>
      </c>
      <c r="BX2830" s="0" t="n">
        <v>2016</v>
      </c>
      <c r="BZ2830" s="0" t="n">
        <v>2012</v>
      </c>
      <c r="CA2830" s="0" t="n">
        <v>0.111111111111111</v>
      </c>
      <c r="CB2830" s="0" t="n">
        <v>0</v>
      </c>
      <c r="CC2830" s="0" t="n">
        <v>1</v>
      </c>
      <c r="CD2830" s="0" t="n">
        <v>-0.0692267260553229</v>
      </c>
      <c r="CE2830" s="0" t="n">
        <v>1</v>
      </c>
    </row>
    <row r="2831" customFormat="false" ht="15" hidden="false" customHeight="false" outlineLevel="0" collapsed="false">
      <c r="A2831" s="0" t="s">
        <v>5678</v>
      </c>
      <c r="B2831" s="0" t="n">
        <v>885</v>
      </c>
      <c r="C2831" s="0" t="n">
        <v>0.179021998232728</v>
      </c>
      <c r="D2831" s="0" t="n">
        <v>39</v>
      </c>
      <c r="E2831" s="0" t="n">
        <f aca="false">IF(ISNUMBER($BA2831),$BA2831,IF(AND(ISNUMBER($D2831),ISNUMBER($BW2831),ISNUMBER($BX2831)),$D2831*($BX2831-$BW2831+1),""))</f>
        <v>273</v>
      </c>
      <c r="F2831" s="0" t="s">
        <v>8664</v>
      </c>
      <c r="G2831" s="0" t="s">
        <v>8663</v>
      </c>
      <c r="H2831" s="0" t="s">
        <v>118</v>
      </c>
      <c r="I2831" s="0" t="s">
        <v>119</v>
      </c>
      <c r="J2831" s="0" t="n">
        <f aca="false">IF($BW2831&lt;&gt;"",$BW2831,"")</f>
        <v>2010</v>
      </c>
      <c r="K2831" s="0" t="n">
        <f aca="false">IF($BX2831&lt;&gt;"",$BX2831,"")</f>
        <v>2016</v>
      </c>
      <c r="L2831" s="0" t="n">
        <f aca="false">IF(AND(ISNUMBER($BW2831),ISNUMBER($BX2831)),($BW2831+$BX2831)/2,"")</f>
        <v>2013</v>
      </c>
      <c r="M2831" s="0" t="n">
        <f aca="false">IF($L2831&lt;&gt;"",$L2831,"")</f>
        <v>2013</v>
      </c>
      <c r="N2831" s="0" t="n">
        <f aca="false">IF(AND(ISNUMBER($BW2831),ISNUMBER($BX2831)),MIN(1,MAX(0,($BX2831-2016+1)/($BX2831-$BW2831+1))),"")</f>
        <v>0.142857142857143</v>
      </c>
      <c r="O2831" s="0" t="n">
        <f aca="false">IF(AND(ISNUMBER($BW2831),ISNUMBER($BX2831)),MIN(1,MAX(0,($BX2831-2017+1)/($BX2831-$BW2831+1))),"")</f>
        <v>0</v>
      </c>
      <c r="P2831" s="0" t="n">
        <f aca="false">IF(AND(ISNUMBER($BW2831),ISNUMBER($BX2831)),MIN(1,MAX(0,($BX2831-2018+1)/($BX2831-$BW2831+1))),"")</f>
        <v>0</v>
      </c>
      <c r="Q2831" s="0" t="n">
        <f aca="false">IF(AND(ISNUMBER($BW2831),ISNUMBER($BX2831)),MIN(1,MAX(0,($BX2831-2019+1)/($BX2831-$BW2831+1))),"")</f>
        <v>0</v>
      </c>
      <c r="R2831" s="0" t="n">
        <f aca="false">IF(AND(ISNUMBER($BW2831),ISNUMBER($BX2831)),MIN(1,MAX(0,($BX2831-2016+1)/($BX2831-$BW2831+1))),"")</f>
        <v>0.142857142857143</v>
      </c>
      <c r="S2831" s="0" t="n">
        <f aca="false">IF($L2831&lt;&gt;"",IF($L2831&gt;=2015.5,1,0),"")</f>
        <v>0</v>
      </c>
      <c r="T2831" s="0" t="n">
        <f aca="false">IF($L2831&lt;&gt;"",IF($L2831&gt;=2016,1,0),"")</f>
        <v>0</v>
      </c>
      <c r="U2831" s="0" t="n">
        <f aca="false">IF(ISNUMBER($BX2831),IF($BX2831&gt;=2016,1,0),"")</f>
        <v>1</v>
      </c>
      <c r="V2831" s="0" t="n">
        <f aca="false">IF(ISNUMBER($BW2831),IF($BW2831&gt;=2016,1,0),"")</f>
        <v>0</v>
      </c>
      <c r="W2831" s="0" t="str">
        <f aca="false">IF(AND(ISNUMBER($BW2831),ISNUMBER($BX2831)),IF($BW2831&gt;=2016,"post-only",IF($BX2831&lt;2016,"pre-only","mixed")),"")</f>
        <v>mixed</v>
      </c>
      <c r="X2831" s="0" t="n">
        <f aca="false">IF(AND(ISNUMBER($BW2831),ISNUMBER($BX2831)),MIN(1,MAX(0,($BX2831-2017+1)/($BX2831-$BW2831+1))),"")</f>
        <v>0</v>
      </c>
      <c r="Y2831" s="0" t="n">
        <f aca="false">IF(AND(ISNUMBER($BW2831),ISNUMBER($BX2831)),MIN(1,MAX(0,($BX2831-2018+1)/($BX2831-$BW2831+1))),"")</f>
        <v>0</v>
      </c>
      <c r="Z2831" s="0" t="n">
        <f aca="false">IF(AND(ISNUMBER($BW2831),ISNUMBER($BX2831)),MIN(1,MAX(0,($BX2831-2019+1)/($BX2831-$BW2831+1))),"")</f>
        <v>0</v>
      </c>
      <c r="AA2831" s="0" t="n">
        <f aca="false">IF(ISNUMBER($BX2831),IF($BX2831&gt;=2017,1,0),"")</f>
        <v>0</v>
      </c>
      <c r="AB2831" s="0" t="n">
        <f aca="false">IF(ISNUMBER($BX2831),IF($BX2831&gt;=2018,1,0),"")</f>
        <v>0</v>
      </c>
      <c r="AC2831" s="0" t="n">
        <f aca="false">IF(ISNUMBER($BX2831),IF($BX2831&gt;=2019,1,0),"")</f>
        <v>0</v>
      </c>
      <c r="AD2831" s="0" t="n">
        <f aca="false">IF($L2831&lt;&gt;"",IF($L2831&gt;2013,1,0),"")</f>
        <v>0</v>
      </c>
      <c r="AE2831" s="0" t="n">
        <f aca="false">IF($L2831&lt;&gt;"",1+IF($L2831&gt;2011,1,0)+IF($L2831&gt;2014,1,0),"")</f>
        <v>2</v>
      </c>
      <c r="AF2831" s="0" t="s">
        <v>310</v>
      </c>
      <c r="AG2831" s="0" t="s">
        <v>436</v>
      </c>
      <c r="AH2831" s="0" t="s">
        <v>89</v>
      </c>
      <c r="AI2831" s="0" t="s">
        <v>497</v>
      </c>
      <c r="AJ2831" s="0" t="s">
        <v>497</v>
      </c>
      <c r="AK2831" s="0" t="str">
        <f aca="false">IF(AND($CF2831&lt;&gt;"",IFERROR(INDEX(subsample_country_map!$B:$B,MATCH($CF2831,subsample_country_map!$A:$A,0)),"")&lt;&gt;""),INDEX(subsample_country_map!$B:$B,MATCH($CF2831,subsample_country_map!$A:$A,0)),INDEX(lookup!$AA:$AA,MATCH($A2831,lookup!$A:$A,0)))</f>
        <v>1_US</v>
      </c>
      <c r="AL2831" s="0" t="str">
        <f aca="false">IF(AND($CF2831&lt;&gt;"",IFERROR(INDEX(subsample_country_map!$C:$C,MATCH($CF2831,subsample_country_map!$A:$A,0)),"")&lt;&gt;""),INDEX(subsample_country_map!$C:$C,MATCH($CF2831,subsample_country_map!$A:$A,0)),INDEX(lookup!$AB:$AB,MATCH($A2831,lookup!$A:$A,0)))</f>
        <v>1_developed</v>
      </c>
      <c r="AM2831" s="0" t="str">
        <f aca="false">IF(AND($CF2831&lt;&gt;"",IFERROR(INDEX(subsample_country_map!$D:$D,MATCH($CF2831,subsample_country_map!$A:$A,0)),"")&lt;&gt;""),INDEX(subsample_country_map!$D:$D,MATCH($CF2831,subsample_country_map!$A:$A,0)),INDEX(lookup!$AC:$AC,MATCH($A2831,lookup!$A:$A,0)))</f>
        <v>1_western</v>
      </c>
      <c r="AN2831" s="0" t="str">
        <f aca="false">IF(AND($CF2831&lt;&gt;"",IFERROR(INDEX(subsample_country_map!$E:$E,MATCH($CF2831,subsample_country_map!$A:$A,0)),"")&lt;&gt;""),INDEX(subsample_country_map!$E:$E,MATCH($CF2831,subsample_country_map!$A:$A,0)),INDEX(lookup!$AD:$AD,MATCH($A2831,lookup!$A:$A,0)))</f>
        <v>1_common law</v>
      </c>
      <c r="AO2831" s="0" t="str">
        <f aca="false">INDEX(lookup!$Y:$Y,MATCH($A2831,lookup!$A:$A,0))</f>
        <v>0_published</v>
      </c>
      <c r="AP2831" s="0" t="str">
        <f aca="false">INDEX(lookup!$Z:$Z,MATCH($A2831,lookup!$A:$A,0))</f>
        <v>1_VHB high</v>
      </c>
      <c r="AQ2831" s="0" t="str">
        <f aca="false">INDEX(lookup!$W:$W,MATCH($A2831,lookup!$A:$A,0))</f>
        <v>3_mgmt</v>
      </c>
      <c r="AR2831" s="0" t="s">
        <v>343</v>
      </c>
      <c r="AS2831" s="0" t="s">
        <v>8666</v>
      </c>
      <c r="BO2831" s="0" t="s">
        <v>769</v>
      </c>
      <c r="BP2831" s="0" t="s">
        <v>5678</v>
      </c>
      <c r="BQ2831" s="0" t="s">
        <v>2105</v>
      </c>
      <c r="BT2831" s="0" t="n">
        <v>0</v>
      </c>
      <c r="BV2831" s="0" t="n">
        <v>885</v>
      </c>
      <c r="BW2831" s="0" t="n">
        <v>2010</v>
      </c>
      <c r="BX2831" s="0" t="n">
        <v>2016</v>
      </c>
      <c r="BZ2831" s="0" t="n">
        <v>2013</v>
      </c>
      <c r="CA2831" s="0" t="n">
        <v>0.142857142857143</v>
      </c>
      <c r="CB2831" s="0" t="n">
        <v>0</v>
      </c>
      <c r="CC2831" s="0" t="n">
        <v>1</v>
      </c>
      <c r="CD2831" s="0" t="n">
        <v>0.180972122044546</v>
      </c>
      <c r="CE2831" s="0" t="n">
        <v>1</v>
      </c>
    </row>
    <row r="2832" customFormat="false" ht="15" hidden="false" customHeight="false" outlineLevel="0" collapsed="false">
      <c r="A2832" s="0" t="s">
        <v>5678</v>
      </c>
      <c r="B2832" s="0" t="n">
        <v>888</v>
      </c>
      <c r="C2832" s="0" t="n">
        <v>0.084521248186884</v>
      </c>
      <c r="D2832" s="0" t="n">
        <v>67</v>
      </c>
      <c r="E2832" s="0" t="n">
        <f aca="false">IF(ISNUMBER($BA2832),$BA2832,IF(AND(ISNUMBER($D2832),ISNUMBER($BW2832),ISNUMBER($BX2832)),$D2832*($BX2832-$BW2832+1),""))</f>
        <v>469</v>
      </c>
      <c r="F2832" s="0" t="s">
        <v>8664</v>
      </c>
      <c r="G2832" s="0" t="s">
        <v>8663</v>
      </c>
      <c r="H2832" s="0" t="s">
        <v>118</v>
      </c>
      <c r="I2832" s="0" t="s">
        <v>119</v>
      </c>
      <c r="J2832" s="0" t="n">
        <f aca="false">IF($BW2832&lt;&gt;"",$BW2832,"")</f>
        <v>2010</v>
      </c>
      <c r="K2832" s="0" t="n">
        <f aca="false">IF($BX2832&lt;&gt;"",$BX2832,"")</f>
        <v>2016</v>
      </c>
      <c r="L2832" s="0" t="n">
        <f aca="false">IF(AND(ISNUMBER($BW2832),ISNUMBER($BX2832)),($BW2832+$BX2832)/2,"")</f>
        <v>2013</v>
      </c>
      <c r="M2832" s="0" t="n">
        <f aca="false">IF($L2832&lt;&gt;"",$L2832,"")</f>
        <v>2013</v>
      </c>
      <c r="N2832" s="0" t="n">
        <f aca="false">IF(AND(ISNUMBER($BW2832),ISNUMBER($BX2832)),MIN(1,MAX(0,($BX2832-2016+1)/($BX2832-$BW2832+1))),"")</f>
        <v>0.142857142857143</v>
      </c>
      <c r="O2832" s="0" t="n">
        <f aca="false">IF(AND(ISNUMBER($BW2832),ISNUMBER($BX2832)),MIN(1,MAX(0,($BX2832-2017+1)/($BX2832-$BW2832+1))),"")</f>
        <v>0</v>
      </c>
      <c r="P2832" s="0" t="n">
        <f aca="false">IF(AND(ISNUMBER($BW2832),ISNUMBER($BX2832)),MIN(1,MAX(0,($BX2832-2018+1)/($BX2832-$BW2832+1))),"")</f>
        <v>0</v>
      </c>
      <c r="Q2832" s="0" t="n">
        <f aca="false">IF(AND(ISNUMBER($BW2832),ISNUMBER($BX2832)),MIN(1,MAX(0,($BX2832-2019+1)/($BX2832-$BW2832+1))),"")</f>
        <v>0</v>
      </c>
      <c r="R2832" s="0" t="n">
        <f aca="false">IF(AND(ISNUMBER($BW2832),ISNUMBER($BX2832)),MIN(1,MAX(0,($BX2832-2016+1)/($BX2832-$BW2832+1))),"")</f>
        <v>0.142857142857143</v>
      </c>
      <c r="S2832" s="0" t="n">
        <f aca="false">IF($L2832&lt;&gt;"",IF($L2832&gt;=2015.5,1,0),"")</f>
        <v>0</v>
      </c>
      <c r="T2832" s="0" t="n">
        <f aca="false">IF($L2832&lt;&gt;"",IF($L2832&gt;=2016,1,0),"")</f>
        <v>0</v>
      </c>
      <c r="U2832" s="0" t="n">
        <f aca="false">IF(ISNUMBER($BX2832),IF($BX2832&gt;=2016,1,0),"")</f>
        <v>1</v>
      </c>
      <c r="V2832" s="0" t="n">
        <f aca="false">IF(ISNUMBER($BW2832),IF($BW2832&gt;=2016,1,0),"")</f>
        <v>0</v>
      </c>
      <c r="W2832" s="0" t="str">
        <f aca="false">IF(AND(ISNUMBER($BW2832),ISNUMBER($BX2832)),IF($BW2832&gt;=2016,"post-only",IF($BX2832&lt;2016,"pre-only","mixed")),"")</f>
        <v>mixed</v>
      </c>
      <c r="X2832" s="0" t="n">
        <f aca="false">IF(AND(ISNUMBER($BW2832),ISNUMBER($BX2832)),MIN(1,MAX(0,($BX2832-2017+1)/($BX2832-$BW2832+1))),"")</f>
        <v>0</v>
      </c>
      <c r="Y2832" s="0" t="n">
        <f aca="false">IF(AND(ISNUMBER($BW2832),ISNUMBER($BX2832)),MIN(1,MAX(0,($BX2832-2018+1)/($BX2832-$BW2832+1))),"")</f>
        <v>0</v>
      </c>
      <c r="Z2832" s="0" t="n">
        <f aca="false">IF(AND(ISNUMBER($BW2832),ISNUMBER($BX2832)),MIN(1,MAX(0,($BX2832-2019+1)/($BX2832-$BW2832+1))),"")</f>
        <v>0</v>
      </c>
      <c r="AA2832" s="0" t="n">
        <f aca="false">IF(ISNUMBER($BX2832),IF($BX2832&gt;=2017,1,0),"")</f>
        <v>0</v>
      </c>
      <c r="AB2832" s="0" t="n">
        <f aca="false">IF(ISNUMBER($BX2832),IF($BX2832&gt;=2018,1,0),"")</f>
        <v>0</v>
      </c>
      <c r="AC2832" s="0" t="n">
        <f aca="false">IF(ISNUMBER($BX2832),IF($BX2832&gt;=2019,1,0),"")</f>
        <v>0</v>
      </c>
      <c r="AD2832" s="0" t="n">
        <f aca="false">IF($L2832&lt;&gt;"",IF($L2832&gt;2013,1,0),"")</f>
        <v>0</v>
      </c>
      <c r="AE2832" s="0" t="n">
        <f aca="false">IF($L2832&lt;&gt;"",1+IF($L2832&gt;2011,1,0)+IF($L2832&gt;2014,1,0),"")</f>
        <v>2</v>
      </c>
      <c r="AF2832" s="0" t="s">
        <v>310</v>
      </c>
      <c r="AG2832" s="0" t="s">
        <v>436</v>
      </c>
      <c r="AH2832" s="0" t="s">
        <v>89</v>
      </c>
      <c r="AI2832" s="0" t="s">
        <v>497</v>
      </c>
      <c r="AJ2832" s="0" t="s">
        <v>497</v>
      </c>
      <c r="AK2832" s="0" t="str">
        <f aca="false">IF(AND($CF2832&lt;&gt;"",IFERROR(INDEX(subsample_country_map!$B:$B,MATCH($CF2832,subsample_country_map!$A:$A,0)),"")&lt;&gt;""),INDEX(subsample_country_map!$B:$B,MATCH($CF2832,subsample_country_map!$A:$A,0)),INDEX(lookup!$AA:$AA,MATCH($A2832,lookup!$A:$A,0)))</f>
        <v>1_US</v>
      </c>
      <c r="AL2832" s="0" t="str">
        <f aca="false">IF(AND($CF2832&lt;&gt;"",IFERROR(INDEX(subsample_country_map!$C:$C,MATCH($CF2832,subsample_country_map!$A:$A,0)),"")&lt;&gt;""),INDEX(subsample_country_map!$C:$C,MATCH($CF2832,subsample_country_map!$A:$A,0)),INDEX(lookup!$AB:$AB,MATCH($A2832,lookup!$A:$A,0)))</f>
        <v>1_developed</v>
      </c>
      <c r="AM2832" s="0" t="str">
        <f aca="false">IF(AND($CF2832&lt;&gt;"",IFERROR(INDEX(subsample_country_map!$D:$D,MATCH($CF2832,subsample_country_map!$A:$A,0)),"")&lt;&gt;""),INDEX(subsample_country_map!$D:$D,MATCH($CF2832,subsample_country_map!$A:$A,0)),INDEX(lookup!$AC:$AC,MATCH($A2832,lookup!$A:$A,0)))</f>
        <v>1_western</v>
      </c>
      <c r="AN2832" s="0" t="str">
        <f aca="false">IF(AND($CF2832&lt;&gt;"",IFERROR(INDEX(subsample_country_map!$E:$E,MATCH($CF2832,subsample_country_map!$A:$A,0)),"")&lt;&gt;""),INDEX(subsample_country_map!$E:$E,MATCH($CF2832,subsample_country_map!$A:$A,0)),INDEX(lookup!$AD:$AD,MATCH($A2832,lookup!$A:$A,0)))</f>
        <v>1_common law</v>
      </c>
      <c r="AO2832" s="0" t="str">
        <f aca="false">INDEX(lookup!$Y:$Y,MATCH($A2832,lookup!$A:$A,0))</f>
        <v>0_published</v>
      </c>
      <c r="AP2832" s="0" t="str">
        <f aca="false">INDEX(lookup!$Z:$Z,MATCH($A2832,lookup!$A:$A,0))</f>
        <v>1_VHB high</v>
      </c>
      <c r="AQ2832" s="0" t="str">
        <f aca="false">INDEX(lookup!$W:$W,MATCH($A2832,lookup!$A:$A,0))</f>
        <v>3_mgmt</v>
      </c>
      <c r="AR2832" s="0" t="s">
        <v>343</v>
      </c>
      <c r="AS2832" s="0" t="s">
        <v>8666</v>
      </c>
      <c r="BO2832" s="0" t="s">
        <v>769</v>
      </c>
      <c r="BP2832" s="0" t="s">
        <v>5678</v>
      </c>
      <c r="BQ2832" s="0" t="s">
        <v>2105</v>
      </c>
      <c r="BT2832" s="0" t="n">
        <v>0</v>
      </c>
      <c r="BV2832" s="0" t="n">
        <v>888</v>
      </c>
      <c r="BW2832" s="0" t="n">
        <v>2010</v>
      </c>
      <c r="BX2832" s="0" t="n">
        <v>2016</v>
      </c>
      <c r="BZ2832" s="0" t="n">
        <v>2013</v>
      </c>
      <c r="CA2832" s="0" t="n">
        <v>0.142857142857143</v>
      </c>
      <c r="CB2832" s="0" t="n">
        <v>0</v>
      </c>
      <c r="CC2832" s="0" t="n">
        <v>1</v>
      </c>
      <c r="CD2832" s="0" t="n">
        <v>0.0847233841102273</v>
      </c>
      <c r="CE2832" s="0" t="n">
        <v>1</v>
      </c>
    </row>
    <row r="2833" customFormat="false" ht="15" hidden="false" customHeight="false" outlineLevel="0" collapsed="false">
      <c r="A2833" s="0" t="s">
        <v>5938</v>
      </c>
      <c r="B2833" s="0" t="n">
        <v>917</v>
      </c>
      <c r="C2833" s="0" t="n">
        <v>0.0103659005246501</v>
      </c>
      <c r="D2833" s="0" t="n">
        <v>32</v>
      </c>
      <c r="E2833" s="0" t="n">
        <f aca="false">IF(ISNUMBER($BA2833),$BA2833,IF(AND(ISNUMBER($D2833),ISNUMBER($BW2833),ISNUMBER($BX2833)),$D2833*($BX2833-$BW2833+1),""))</f>
        <v>480</v>
      </c>
      <c r="F2833" s="0" t="s">
        <v>8663</v>
      </c>
      <c r="G2833" s="0" t="s">
        <v>8664</v>
      </c>
      <c r="H2833" s="0" t="s">
        <v>118</v>
      </c>
      <c r="I2833" s="0" t="s">
        <v>119</v>
      </c>
      <c r="J2833" s="0" t="n">
        <f aca="false">IF($BW2833&lt;&gt;"",$BW2833,"")</f>
        <v>2005</v>
      </c>
      <c r="K2833" s="0" t="n">
        <f aca="false">IF($BX2833&lt;&gt;"",$BX2833,"")</f>
        <v>2019</v>
      </c>
      <c r="L2833" s="0" t="n">
        <f aca="false">IF(AND(ISNUMBER($BW2833),ISNUMBER($BX2833)),($BW2833+$BX2833)/2,"")</f>
        <v>2012</v>
      </c>
      <c r="M2833" s="0" t="n">
        <f aca="false">IF($L2833&lt;&gt;"",$L2833,"")</f>
        <v>2012</v>
      </c>
      <c r="N2833" s="0" t="n">
        <f aca="false">IF(AND(ISNUMBER($BW2833),ISNUMBER($BX2833)),MIN(1,MAX(0,($BX2833-2016+1)/($BX2833-$BW2833+1))),"")</f>
        <v>0.266666666666667</v>
      </c>
      <c r="O2833" s="0" t="n">
        <f aca="false">IF(AND(ISNUMBER($BW2833),ISNUMBER($BX2833)),MIN(1,MAX(0,($BX2833-2017+1)/($BX2833-$BW2833+1))),"")</f>
        <v>0.2</v>
      </c>
      <c r="P2833" s="0" t="n">
        <f aca="false">IF(AND(ISNUMBER($BW2833),ISNUMBER($BX2833)),MIN(1,MAX(0,($BX2833-2018+1)/($BX2833-$BW2833+1))),"")</f>
        <v>0.133333333333333</v>
      </c>
      <c r="Q2833" s="0" t="n">
        <f aca="false">IF(AND(ISNUMBER($BW2833),ISNUMBER($BX2833)),MIN(1,MAX(0,($BX2833-2019+1)/($BX2833-$BW2833+1))),"")</f>
        <v>0.0666666666666667</v>
      </c>
      <c r="R2833" s="0" t="n">
        <f aca="false">IF(AND(ISNUMBER($BW2833),ISNUMBER($BX2833)),MIN(1,MAX(0,($BX2833-2016+1)/($BX2833-$BW2833+1))),"")</f>
        <v>0.266666666666667</v>
      </c>
      <c r="S2833" s="0" t="n">
        <f aca="false">IF($L2833&lt;&gt;"",IF($L2833&gt;=2015.5,1,0),"")</f>
        <v>0</v>
      </c>
      <c r="T2833" s="0" t="n">
        <f aca="false">IF($L2833&lt;&gt;"",IF($L2833&gt;=2016,1,0),"")</f>
        <v>0</v>
      </c>
      <c r="U2833" s="0" t="n">
        <f aca="false">IF(ISNUMBER($BX2833),IF($BX2833&gt;=2016,1,0),"")</f>
        <v>1</v>
      </c>
      <c r="V2833" s="0" t="n">
        <f aca="false">IF(ISNUMBER($BW2833),IF($BW2833&gt;=2016,1,0),"")</f>
        <v>0</v>
      </c>
      <c r="W2833" s="0" t="str">
        <f aca="false">IF(AND(ISNUMBER($BW2833),ISNUMBER($BX2833)),IF($BW2833&gt;=2016,"post-only",IF($BX2833&lt;2016,"pre-only","mixed")),"")</f>
        <v>mixed</v>
      </c>
      <c r="X2833" s="0" t="n">
        <f aca="false">IF(AND(ISNUMBER($BW2833),ISNUMBER($BX2833)),MIN(1,MAX(0,($BX2833-2017+1)/($BX2833-$BW2833+1))),"")</f>
        <v>0.2</v>
      </c>
      <c r="Y2833" s="0" t="n">
        <f aca="false">IF(AND(ISNUMBER($BW2833),ISNUMBER($BX2833)),MIN(1,MAX(0,($BX2833-2018+1)/($BX2833-$BW2833+1))),"")</f>
        <v>0.133333333333333</v>
      </c>
      <c r="Z2833" s="0" t="n">
        <f aca="false">IF(AND(ISNUMBER($BW2833),ISNUMBER($BX2833)),MIN(1,MAX(0,($BX2833-2019+1)/($BX2833-$BW2833+1))),"")</f>
        <v>0.0666666666666667</v>
      </c>
      <c r="AA2833" s="0" t="n">
        <f aca="false">IF(ISNUMBER($BX2833),IF($BX2833&gt;=2017,1,0),"")</f>
        <v>1</v>
      </c>
      <c r="AB2833" s="0" t="n">
        <f aca="false">IF(ISNUMBER($BX2833),IF($BX2833&gt;=2018,1,0),"")</f>
        <v>1</v>
      </c>
      <c r="AC2833" s="0" t="n">
        <f aca="false">IF(ISNUMBER($BX2833),IF($BX2833&gt;=2019,1,0),"")</f>
        <v>1</v>
      </c>
      <c r="AD2833" s="0" t="n">
        <f aca="false">IF($L2833&lt;&gt;"",IF($L2833&gt;2013,1,0),"")</f>
        <v>0</v>
      </c>
      <c r="AE2833" s="0" t="n">
        <f aca="false">IF($L2833&lt;&gt;"",1+IF($L2833&gt;2011,1,0)+IF($L2833&gt;2014,1,0),"")</f>
        <v>2</v>
      </c>
      <c r="AF2833" s="0" t="s">
        <v>87</v>
      </c>
      <c r="AG2833" s="0" t="s">
        <v>88</v>
      </c>
      <c r="AH2833" s="0" t="s">
        <v>89</v>
      </c>
      <c r="AI2833" s="0" t="s">
        <v>334</v>
      </c>
      <c r="AJ2833" s="0" t="s">
        <v>334</v>
      </c>
      <c r="AK2833" s="0" t="str">
        <f aca="false">IF(AND($CF2833&lt;&gt;"",IFERROR(INDEX(subsample_country_map!$B:$B,MATCH($CF2833,subsample_country_map!$A:$A,0)),"")&lt;&gt;""),INDEX(subsample_country_map!$B:$B,MATCH($CF2833,subsample_country_map!$A:$A,0)),INDEX(lookup!$AA:$AA,MATCH($A2833,lookup!$A:$A,0)))</f>
        <v>99_NCE</v>
      </c>
      <c r="AL2833" s="0" t="str">
        <f aca="false">IF(AND($CF2833&lt;&gt;"",IFERROR(INDEX(subsample_country_map!$C:$C,MATCH($CF2833,subsample_country_map!$A:$A,0)),"")&lt;&gt;""),INDEX(subsample_country_map!$C:$C,MATCH($CF2833,subsample_country_map!$A:$A,0)),INDEX(lookup!$AB:$AB,MATCH($A2833,lookup!$A:$A,0)))</f>
        <v>2_developing</v>
      </c>
      <c r="AM2833" s="0" t="str">
        <f aca="false">IF(AND($CF2833&lt;&gt;"",IFERROR(INDEX(subsample_country_map!$D:$D,MATCH($CF2833,subsample_country_map!$A:$A,0)),"")&lt;&gt;""),INDEX(subsample_country_map!$D:$D,MATCH($CF2833,subsample_country_map!$A:$A,0)),INDEX(lookup!$AC:$AC,MATCH($A2833,lookup!$A:$A,0)))</f>
        <v>2_non_western</v>
      </c>
      <c r="AN2833" s="0" t="str">
        <f aca="false">IF(AND($CF2833&lt;&gt;"",IFERROR(INDEX(subsample_country_map!$E:$E,MATCH($CF2833,subsample_country_map!$A:$A,0)),"")&lt;&gt;""),INDEX(subsample_country_map!$E:$E,MATCH($CF2833,subsample_country_map!$A:$A,0)),INDEX(lookup!$AD:$AD,MATCH($A2833,lookup!$A:$A,0)))</f>
        <v>1_common law</v>
      </c>
      <c r="AO2833" s="0" t="str">
        <f aca="false">INDEX(lookup!$Y:$Y,MATCH($A2833,lookup!$A:$A,0))</f>
        <v>0_published</v>
      </c>
      <c r="AP2833" s="0" t="str">
        <f aca="false">INDEX(lookup!$Z:$Z,MATCH($A2833,lookup!$A:$A,0))</f>
        <v>0_VHB low</v>
      </c>
      <c r="AQ2833" s="0" t="str">
        <f aca="false">INDEX(lookup!$W:$W,MATCH($A2833,lookup!$A:$A,0))</f>
        <v>3_mgmt</v>
      </c>
      <c r="AR2833" s="0" t="s">
        <v>5947</v>
      </c>
      <c r="AS2833" s="0" t="s">
        <v>2105</v>
      </c>
      <c r="BO2833" s="0" t="s">
        <v>769</v>
      </c>
      <c r="BP2833" s="0" t="s">
        <v>5945</v>
      </c>
      <c r="BQ2833" s="0" t="s">
        <v>2105</v>
      </c>
      <c r="BT2833" s="0" t="n">
        <v>0</v>
      </c>
      <c r="BV2833" s="0" t="n">
        <v>917</v>
      </c>
      <c r="BW2833" s="0" t="n">
        <v>2005</v>
      </c>
      <c r="BX2833" s="0" t="n">
        <v>2019</v>
      </c>
      <c r="BZ2833" s="0" t="n">
        <v>2012</v>
      </c>
      <c r="CA2833" s="0" t="n">
        <v>0.266666666666667</v>
      </c>
      <c r="CB2833" s="0" t="n">
        <v>0</v>
      </c>
      <c r="CC2833" s="0" t="n">
        <v>1</v>
      </c>
      <c r="CD2833" s="0" t="n">
        <v>0.0103662718271357</v>
      </c>
      <c r="CE2833" s="0" t="n">
        <v>1</v>
      </c>
    </row>
    <row r="2834" customFormat="false" ht="15" hidden="false" customHeight="false" outlineLevel="0" collapsed="false">
      <c r="A2834" s="0" t="s">
        <v>5955</v>
      </c>
      <c r="B2834" s="0" t="n">
        <v>920</v>
      </c>
      <c r="C2834" s="0" t="n">
        <v>-0.0500041919324208</v>
      </c>
      <c r="D2834" s="0" t="n">
        <v>458</v>
      </c>
      <c r="E2834" s="0" t="n">
        <f aca="false">IF(ISNUMBER($BA2834),$BA2834,IF(AND(ISNUMBER($D2834),ISNUMBER($BW2834),ISNUMBER($BX2834)),$D2834*($BX2834-$BW2834+1),""))</f>
        <v>7786</v>
      </c>
      <c r="F2834" s="0" t="s">
        <v>8663</v>
      </c>
      <c r="G2834" s="0" t="s">
        <v>8664</v>
      </c>
      <c r="H2834" s="0" t="s">
        <v>118</v>
      </c>
      <c r="I2834" s="0" t="s">
        <v>842</v>
      </c>
      <c r="J2834" s="0" t="n">
        <f aca="false">IF($BW2834&lt;&gt;"",$BW2834,"")</f>
        <v>1992</v>
      </c>
      <c r="K2834" s="0" t="n">
        <f aca="false">IF($BX2834&lt;&gt;"",$BX2834,"")</f>
        <v>2008</v>
      </c>
      <c r="L2834" s="0" t="n">
        <f aca="false">IF(AND(ISNUMBER($BW2834),ISNUMBER($BX2834)),($BW2834+$BX2834)/2,"")</f>
        <v>2000</v>
      </c>
      <c r="M2834" s="0" t="n">
        <f aca="false">IF($L2834&lt;&gt;"",$L2834,"")</f>
        <v>2000</v>
      </c>
      <c r="N2834" s="0" t="n">
        <f aca="false">IF(AND(ISNUMBER($BW2834),ISNUMBER($BX2834)),MIN(1,MAX(0,($BX2834-2016+1)/($BX2834-$BW2834+1))),"")</f>
        <v>0</v>
      </c>
      <c r="O2834" s="0" t="n">
        <f aca="false">IF(AND(ISNUMBER($BW2834),ISNUMBER($BX2834)),MIN(1,MAX(0,($BX2834-2017+1)/($BX2834-$BW2834+1))),"")</f>
        <v>0</v>
      </c>
      <c r="P2834" s="0" t="n">
        <f aca="false">IF(AND(ISNUMBER($BW2834),ISNUMBER($BX2834)),MIN(1,MAX(0,($BX2834-2018+1)/($BX2834-$BW2834+1))),"")</f>
        <v>0</v>
      </c>
      <c r="Q2834" s="0" t="n">
        <f aca="false">IF(AND(ISNUMBER($BW2834),ISNUMBER($BX2834)),MIN(1,MAX(0,($BX2834-2019+1)/($BX2834-$BW2834+1))),"")</f>
        <v>0</v>
      </c>
      <c r="R2834" s="0" t="n">
        <f aca="false">IF(AND(ISNUMBER($BW2834),ISNUMBER($BX2834)),MIN(1,MAX(0,($BX2834-2016+1)/($BX2834-$BW2834+1))),"")</f>
        <v>0</v>
      </c>
      <c r="S2834" s="0" t="n">
        <f aca="false">IF($L2834&lt;&gt;"",IF($L2834&gt;=2015.5,1,0),"")</f>
        <v>0</v>
      </c>
      <c r="T2834" s="0" t="n">
        <f aca="false">IF($L2834&lt;&gt;"",IF($L2834&gt;=2016,1,0),"")</f>
        <v>0</v>
      </c>
      <c r="U2834" s="0" t="n">
        <f aca="false">IF(ISNUMBER($BX2834),IF($BX2834&gt;=2016,1,0),"")</f>
        <v>0</v>
      </c>
      <c r="V2834" s="0" t="n">
        <f aca="false">IF(ISNUMBER($BW2834),IF($BW2834&gt;=2016,1,0),"")</f>
        <v>0</v>
      </c>
      <c r="W2834" s="0" t="str">
        <f aca="false">IF(AND(ISNUMBER($BW2834),ISNUMBER($BX2834)),IF($BW2834&gt;=2016,"post-only",IF($BX2834&lt;2016,"pre-only","mixed")),"")</f>
        <v>pre-only</v>
      </c>
      <c r="X2834" s="0" t="n">
        <f aca="false">IF(AND(ISNUMBER($BW2834),ISNUMBER($BX2834)),MIN(1,MAX(0,($BX2834-2017+1)/($BX2834-$BW2834+1))),"")</f>
        <v>0</v>
      </c>
      <c r="Y2834" s="0" t="n">
        <f aca="false">IF(AND(ISNUMBER($BW2834),ISNUMBER($BX2834)),MIN(1,MAX(0,($BX2834-2018+1)/($BX2834-$BW2834+1))),"")</f>
        <v>0</v>
      </c>
      <c r="Z2834" s="0" t="n">
        <f aca="false">IF(AND(ISNUMBER($BW2834),ISNUMBER($BX2834)),MIN(1,MAX(0,($BX2834-2019+1)/($BX2834-$BW2834+1))),"")</f>
        <v>0</v>
      </c>
      <c r="AA2834" s="0" t="n">
        <f aca="false">IF(ISNUMBER($BX2834),IF($BX2834&gt;=2017,1,0),"")</f>
        <v>0</v>
      </c>
      <c r="AB2834" s="0" t="n">
        <f aca="false">IF(ISNUMBER($BX2834),IF($BX2834&gt;=2018,1,0),"")</f>
        <v>0</v>
      </c>
      <c r="AC2834" s="0" t="n">
        <f aca="false">IF(ISNUMBER($BX2834),IF($BX2834&gt;=2019,1,0),"")</f>
        <v>0</v>
      </c>
      <c r="AD2834" s="0" t="n">
        <f aca="false">IF($L2834&lt;&gt;"",IF($L2834&gt;2013,1,0),"")</f>
        <v>0</v>
      </c>
      <c r="AE2834" s="0" t="n">
        <f aca="false">IF($L2834&lt;&gt;"",1+IF($L2834&gt;2011,1,0)+IF($L2834&gt;2014,1,0),"")</f>
        <v>1</v>
      </c>
      <c r="AF2834" s="0" t="s">
        <v>310</v>
      </c>
      <c r="AG2834" s="0" t="s">
        <v>88</v>
      </c>
      <c r="AH2834" s="0" t="s">
        <v>89</v>
      </c>
      <c r="AI2834" s="0" t="s">
        <v>334</v>
      </c>
      <c r="AJ2834" s="0" t="s">
        <v>334</v>
      </c>
      <c r="AK2834" s="0" t="str">
        <f aca="false">IF(AND($CF2834&lt;&gt;"",IFERROR(INDEX(subsample_country_map!$B:$B,MATCH($CF2834,subsample_country_map!$A:$A,0)),"")&lt;&gt;""),INDEX(subsample_country_map!$B:$B,MATCH($CF2834,subsample_country_map!$A:$A,0)),INDEX(lookup!$AA:$AA,MATCH($A2834,lookup!$A:$A,0)))</f>
        <v>1_US</v>
      </c>
      <c r="AL2834" s="0" t="str">
        <f aca="false">IF(AND($CF2834&lt;&gt;"",IFERROR(INDEX(subsample_country_map!$C:$C,MATCH($CF2834,subsample_country_map!$A:$A,0)),"")&lt;&gt;""),INDEX(subsample_country_map!$C:$C,MATCH($CF2834,subsample_country_map!$A:$A,0)),INDEX(lookup!$AB:$AB,MATCH($A2834,lookup!$A:$A,0)))</f>
        <v>1_developed</v>
      </c>
      <c r="AM2834" s="0" t="str">
        <f aca="false">IF(AND($CF2834&lt;&gt;"",IFERROR(INDEX(subsample_country_map!$D:$D,MATCH($CF2834,subsample_country_map!$A:$A,0)),"")&lt;&gt;""),INDEX(subsample_country_map!$D:$D,MATCH($CF2834,subsample_country_map!$A:$A,0)),INDEX(lookup!$AC:$AC,MATCH($A2834,lookup!$A:$A,0)))</f>
        <v>1_western</v>
      </c>
      <c r="AN2834" s="0" t="str">
        <f aca="false">IF(AND($CF2834&lt;&gt;"",IFERROR(INDEX(subsample_country_map!$E:$E,MATCH($CF2834,subsample_country_map!$A:$A,0)),"")&lt;&gt;""),INDEX(subsample_country_map!$E:$E,MATCH($CF2834,subsample_country_map!$A:$A,0)),INDEX(lookup!$AD:$AD,MATCH($A2834,lookup!$A:$A,0)))</f>
        <v>1_common law</v>
      </c>
      <c r="AO2834" s="0" t="str">
        <f aca="false">INDEX(lookup!$Y:$Y,MATCH($A2834,lookup!$A:$A,0))</f>
        <v>0_published</v>
      </c>
      <c r="AP2834" s="0" t="str">
        <f aca="false">INDEX(lookup!$Z:$Z,MATCH($A2834,lookup!$A:$A,0))</f>
        <v>1_VHB high</v>
      </c>
      <c r="AQ2834" s="0" t="str">
        <f aca="false">INDEX(lookup!$W:$W,MATCH($A2834,lookup!$A:$A,0))</f>
        <v>1_fin/acc/econ</v>
      </c>
      <c r="AR2834" s="0" t="s">
        <v>343</v>
      </c>
      <c r="AS2834" s="0" t="s">
        <v>2105</v>
      </c>
      <c r="BO2834" s="0" t="s">
        <v>769</v>
      </c>
      <c r="BP2834" s="0" t="s">
        <v>5955</v>
      </c>
      <c r="BQ2834" s="0" t="s">
        <v>2105</v>
      </c>
      <c r="BT2834" s="0" t="n">
        <v>0</v>
      </c>
      <c r="BV2834" s="0" t="n">
        <v>920</v>
      </c>
      <c r="BW2834" s="0" t="n">
        <v>1992</v>
      </c>
      <c r="BX2834" s="0" t="n">
        <v>2008</v>
      </c>
      <c r="BZ2834" s="0" t="n">
        <v>2000</v>
      </c>
      <c r="CA2834" s="0" t="n">
        <v>0</v>
      </c>
      <c r="CB2834" s="0" t="n">
        <v>0</v>
      </c>
      <c r="CC2834" s="0" t="n">
        <v>0</v>
      </c>
      <c r="CD2834" s="0" t="n">
        <v>-0.0500459317178914</v>
      </c>
      <c r="CE2834" s="0" t="n">
        <v>1</v>
      </c>
    </row>
    <row r="2835" customFormat="false" ht="15" hidden="false" customHeight="false" outlineLevel="0" collapsed="false">
      <c r="A2835" s="0" t="s">
        <v>5974</v>
      </c>
      <c r="B2835" s="0" t="n">
        <v>924</v>
      </c>
      <c r="C2835" s="0" t="n">
        <v>-0.0255319981125786</v>
      </c>
      <c r="D2835" s="0" t="n">
        <v>170</v>
      </c>
      <c r="E2835" s="0" t="n">
        <f aca="false">IF(ISNUMBER($BA2835),$BA2835,IF(AND(ISNUMBER($D2835),ISNUMBER($BW2835),ISNUMBER($BX2835)),$D2835*($BX2835-$BW2835+1),""))</f>
        <v>2040</v>
      </c>
      <c r="F2835" s="0" t="s">
        <v>8663</v>
      </c>
      <c r="G2835" s="0" t="s">
        <v>8664</v>
      </c>
      <c r="H2835" s="0" t="s">
        <v>118</v>
      </c>
      <c r="I2835" s="0" t="s">
        <v>344</v>
      </c>
      <c r="J2835" s="0" t="n">
        <f aca="false">IF($BW2835&lt;&gt;"",$BW2835,"")</f>
        <v>2007</v>
      </c>
      <c r="K2835" s="0" t="n">
        <f aca="false">IF($BX2835&lt;&gt;"",$BX2835,"")</f>
        <v>2018</v>
      </c>
      <c r="L2835" s="0" t="n">
        <f aca="false">IF(AND(ISNUMBER($BW2835),ISNUMBER($BX2835)),($BW2835+$BX2835)/2,"")</f>
        <v>2012.5</v>
      </c>
      <c r="M2835" s="0" t="n">
        <f aca="false">IF($L2835&lt;&gt;"",$L2835,"")</f>
        <v>2012.5</v>
      </c>
      <c r="N2835" s="0" t="n">
        <f aca="false">IF(AND(ISNUMBER($BW2835),ISNUMBER($BX2835)),MIN(1,MAX(0,($BX2835-2016+1)/($BX2835-$BW2835+1))),"")</f>
        <v>0.25</v>
      </c>
      <c r="O2835" s="0" t="n">
        <f aca="false">IF(AND(ISNUMBER($BW2835),ISNUMBER($BX2835)),MIN(1,MAX(0,($BX2835-2017+1)/($BX2835-$BW2835+1))),"")</f>
        <v>0.166666666666667</v>
      </c>
      <c r="P2835" s="0" t="n">
        <f aca="false">IF(AND(ISNUMBER($BW2835),ISNUMBER($BX2835)),MIN(1,MAX(0,($BX2835-2018+1)/($BX2835-$BW2835+1))),"")</f>
        <v>0.0833333333333333</v>
      </c>
      <c r="Q2835" s="0" t="n">
        <f aca="false">IF(AND(ISNUMBER($BW2835),ISNUMBER($BX2835)),MIN(1,MAX(0,($BX2835-2019+1)/($BX2835-$BW2835+1))),"")</f>
        <v>0</v>
      </c>
      <c r="R2835" s="0" t="n">
        <f aca="false">IF(AND(ISNUMBER($BW2835),ISNUMBER($BX2835)),MIN(1,MAX(0,($BX2835-2016+1)/($BX2835-$BW2835+1))),"")</f>
        <v>0.25</v>
      </c>
      <c r="S2835" s="0" t="n">
        <f aca="false">IF($L2835&lt;&gt;"",IF($L2835&gt;=2015.5,1,0),"")</f>
        <v>0</v>
      </c>
      <c r="T2835" s="0" t="n">
        <f aca="false">IF($L2835&lt;&gt;"",IF($L2835&gt;=2016,1,0),"")</f>
        <v>0</v>
      </c>
      <c r="U2835" s="0" t="n">
        <f aca="false">IF(ISNUMBER($BX2835),IF($BX2835&gt;=2016,1,0),"")</f>
        <v>1</v>
      </c>
      <c r="V2835" s="0" t="n">
        <f aca="false">IF(ISNUMBER($BW2835),IF($BW2835&gt;=2016,1,0),"")</f>
        <v>0</v>
      </c>
      <c r="W2835" s="0" t="str">
        <f aca="false">IF(AND(ISNUMBER($BW2835),ISNUMBER($BX2835)),IF($BW2835&gt;=2016,"post-only",IF($BX2835&lt;2016,"pre-only","mixed")),"")</f>
        <v>mixed</v>
      </c>
      <c r="X2835" s="0" t="n">
        <f aca="false">IF(AND(ISNUMBER($BW2835),ISNUMBER($BX2835)),MIN(1,MAX(0,($BX2835-2017+1)/($BX2835-$BW2835+1))),"")</f>
        <v>0.166666666666667</v>
      </c>
      <c r="Y2835" s="0" t="n">
        <f aca="false">IF(AND(ISNUMBER($BW2835),ISNUMBER($BX2835)),MIN(1,MAX(0,($BX2835-2018+1)/($BX2835-$BW2835+1))),"")</f>
        <v>0.0833333333333333</v>
      </c>
      <c r="Z2835" s="0" t="n">
        <f aca="false">IF(AND(ISNUMBER($BW2835),ISNUMBER($BX2835)),MIN(1,MAX(0,($BX2835-2019+1)/($BX2835-$BW2835+1))),"")</f>
        <v>0</v>
      </c>
      <c r="AA2835" s="0" t="n">
        <f aca="false">IF(ISNUMBER($BX2835),IF($BX2835&gt;=2017,1,0),"")</f>
        <v>1</v>
      </c>
      <c r="AB2835" s="0" t="n">
        <f aca="false">IF(ISNUMBER($BX2835),IF($BX2835&gt;=2018,1,0),"")</f>
        <v>1</v>
      </c>
      <c r="AC2835" s="0" t="n">
        <f aca="false">IF(ISNUMBER($BX2835),IF($BX2835&gt;=2019,1,0),"")</f>
        <v>0</v>
      </c>
      <c r="AD2835" s="0" t="n">
        <f aca="false">IF($L2835&lt;&gt;"",IF($L2835&gt;2013,1,0),"")</f>
        <v>0</v>
      </c>
      <c r="AE2835" s="0" t="n">
        <f aca="false">IF($L2835&lt;&gt;"",1+IF($L2835&gt;2011,1,0)+IF($L2835&gt;2014,1,0),"")</f>
        <v>2</v>
      </c>
      <c r="AF2835" s="0" t="s">
        <v>747</v>
      </c>
      <c r="AG2835" s="0" t="s">
        <v>88</v>
      </c>
      <c r="AH2835" s="0" t="s">
        <v>89</v>
      </c>
      <c r="AI2835" s="0" t="s">
        <v>497</v>
      </c>
      <c r="AJ2835" s="0" t="s">
        <v>334</v>
      </c>
      <c r="AK2835" s="0" t="str">
        <f aca="false">IF(AND($CF2835&lt;&gt;"",IFERROR(INDEX(subsample_country_map!$B:$B,MATCH($CF2835,subsample_country_map!$A:$A,0)),"")&lt;&gt;""),INDEX(subsample_country_map!$B:$B,MATCH($CF2835,subsample_country_map!$A:$A,0)),INDEX(lookup!$AA:$AA,MATCH($A2835,lookup!$A:$A,0)))</f>
        <v>3_AsiaPac</v>
      </c>
      <c r="AL2835" s="0" t="str">
        <f aca="false">IF(AND($CF2835&lt;&gt;"",IFERROR(INDEX(subsample_country_map!$C:$C,MATCH($CF2835,subsample_country_map!$A:$A,0)),"")&lt;&gt;""),INDEX(subsample_country_map!$C:$C,MATCH($CF2835,subsample_country_map!$A:$A,0)),INDEX(lookup!$AB:$AB,MATCH($A2835,lookup!$A:$A,0)))</f>
        <v>1_developed</v>
      </c>
      <c r="AM2835" s="0" t="str">
        <f aca="false">IF(AND($CF2835&lt;&gt;"",IFERROR(INDEX(subsample_country_map!$D:$D,MATCH($CF2835,subsample_country_map!$A:$A,0)),"")&lt;&gt;""),INDEX(subsample_country_map!$D:$D,MATCH($CF2835,subsample_country_map!$A:$A,0)),INDEX(lookup!$AC:$AC,MATCH($A2835,lookup!$A:$A,0)))</f>
        <v>2_non_western</v>
      </c>
      <c r="AN2835" s="0" t="str">
        <f aca="false">IF(AND($CF2835&lt;&gt;"",IFERROR(INDEX(subsample_country_map!$E:$E,MATCH($CF2835,subsample_country_map!$A:$A,0)),"")&lt;&gt;""),INDEX(subsample_country_map!$E:$E,MATCH($CF2835,subsample_country_map!$A:$A,0)),INDEX(lookup!$AD:$AD,MATCH($A2835,lookup!$A:$A,0)))</f>
        <v>2_civil law</v>
      </c>
      <c r="AO2835" s="0" t="str">
        <f aca="false">INDEX(lookup!$Y:$Y,MATCH($A2835,lookup!$A:$A,0))</f>
        <v>0_published</v>
      </c>
      <c r="AP2835" s="0" t="str">
        <f aca="false">INDEX(lookup!$Z:$Z,MATCH($A2835,lookup!$A:$A,0))</f>
        <v>1_VHB high</v>
      </c>
      <c r="AQ2835" s="0" t="str">
        <f aca="false">INDEX(lookup!$W:$W,MATCH($A2835,lookup!$A:$A,0))</f>
        <v>1_fin/acc/econ</v>
      </c>
      <c r="AR2835" s="0" t="s">
        <v>207</v>
      </c>
      <c r="AS2835" s="0" t="s">
        <v>2105</v>
      </c>
      <c r="BO2835" s="0" t="s">
        <v>769</v>
      </c>
      <c r="BP2835" s="0" t="s">
        <v>5974</v>
      </c>
      <c r="BQ2835" s="0" t="s">
        <v>2105</v>
      </c>
      <c r="BT2835" s="0" t="n">
        <v>0</v>
      </c>
      <c r="BV2835" s="0" t="n">
        <v>924</v>
      </c>
      <c r="BW2835" s="0" t="n">
        <v>2007</v>
      </c>
      <c r="BX2835" s="0" t="n">
        <v>2018</v>
      </c>
      <c r="BZ2835" s="0" t="n">
        <v>2012.5</v>
      </c>
      <c r="CA2835" s="0" t="n">
        <v>0.25</v>
      </c>
      <c r="CB2835" s="0" t="n">
        <v>0</v>
      </c>
      <c r="CC2835" s="0" t="n">
        <v>1</v>
      </c>
      <c r="CD2835" s="0" t="n">
        <v>-0.0255375482414534</v>
      </c>
      <c r="CE2835" s="0" t="n">
        <v>1</v>
      </c>
    </row>
    <row r="2836" customFormat="false" ht="15" hidden="false" customHeight="false" outlineLevel="0" collapsed="false">
      <c r="A2836" s="0" t="s">
        <v>5974</v>
      </c>
      <c r="B2836" s="0" t="n">
        <v>927</v>
      </c>
      <c r="C2836" s="0" t="n">
        <v>-0.0770772844014847</v>
      </c>
      <c r="D2836" s="0" t="n">
        <v>196</v>
      </c>
      <c r="E2836" s="0" t="n">
        <f aca="false">IF(ISNUMBER($BA2836),$BA2836,IF(AND(ISNUMBER($D2836),ISNUMBER($BW2836),ISNUMBER($BX2836)),$D2836*($BX2836-$BW2836+1),""))</f>
        <v>2352</v>
      </c>
      <c r="F2836" s="0" t="s">
        <v>8663</v>
      </c>
      <c r="G2836" s="0" t="s">
        <v>8664</v>
      </c>
      <c r="H2836" s="0" t="s">
        <v>118</v>
      </c>
      <c r="I2836" s="0" t="s">
        <v>344</v>
      </c>
      <c r="J2836" s="0" t="n">
        <f aca="false">IF($BW2836&lt;&gt;"",$BW2836,"")</f>
        <v>2007</v>
      </c>
      <c r="K2836" s="0" t="n">
        <f aca="false">IF($BX2836&lt;&gt;"",$BX2836,"")</f>
        <v>2018</v>
      </c>
      <c r="L2836" s="0" t="n">
        <f aca="false">IF(AND(ISNUMBER($BW2836),ISNUMBER($BX2836)),($BW2836+$BX2836)/2,"")</f>
        <v>2012.5</v>
      </c>
      <c r="M2836" s="0" t="n">
        <f aca="false">IF($L2836&lt;&gt;"",$L2836,"")</f>
        <v>2012.5</v>
      </c>
      <c r="N2836" s="0" t="n">
        <f aca="false">IF(AND(ISNUMBER($BW2836),ISNUMBER($BX2836)),MIN(1,MAX(0,($BX2836-2016+1)/($BX2836-$BW2836+1))),"")</f>
        <v>0.25</v>
      </c>
      <c r="O2836" s="0" t="n">
        <f aca="false">IF(AND(ISNUMBER($BW2836),ISNUMBER($BX2836)),MIN(1,MAX(0,($BX2836-2017+1)/($BX2836-$BW2836+1))),"")</f>
        <v>0.166666666666667</v>
      </c>
      <c r="P2836" s="0" t="n">
        <f aca="false">IF(AND(ISNUMBER($BW2836),ISNUMBER($BX2836)),MIN(1,MAX(0,($BX2836-2018+1)/($BX2836-$BW2836+1))),"")</f>
        <v>0.0833333333333333</v>
      </c>
      <c r="Q2836" s="0" t="n">
        <f aca="false">IF(AND(ISNUMBER($BW2836),ISNUMBER($BX2836)),MIN(1,MAX(0,($BX2836-2019+1)/($BX2836-$BW2836+1))),"")</f>
        <v>0</v>
      </c>
      <c r="R2836" s="0" t="n">
        <f aca="false">IF(AND(ISNUMBER($BW2836),ISNUMBER($BX2836)),MIN(1,MAX(0,($BX2836-2016+1)/($BX2836-$BW2836+1))),"")</f>
        <v>0.25</v>
      </c>
      <c r="S2836" s="0" t="n">
        <f aca="false">IF($L2836&lt;&gt;"",IF($L2836&gt;=2015.5,1,0),"")</f>
        <v>0</v>
      </c>
      <c r="T2836" s="0" t="n">
        <f aca="false">IF($L2836&lt;&gt;"",IF($L2836&gt;=2016,1,0),"")</f>
        <v>0</v>
      </c>
      <c r="U2836" s="0" t="n">
        <f aca="false">IF(ISNUMBER($BX2836),IF($BX2836&gt;=2016,1,0),"")</f>
        <v>1</v>
      </c>
      <c r="V2836" s="0" t="n">
        <f aca="false">IF(ISNUMBER($BW2836),IF($BW2836&gt;=2016,1,0),"")</f>
        <v>0</v>
      </c>
      <c r="W2836" s="0" t="str">
        <f aca="false">IF(AND(ISNUMBER($BW2836),ISNUMBER($BX2836)),IF($BW2836&gt;=2016,"post-only",IF($BX2836&lt;2016,"pre-only","mixed")),"")</f>
        <v>mixed</v>
      </c>
      <c r="X2836" s="0" t="n">
        <f aca="false">IF(AND(ISNUMBER($BW2836),ISNUMBER($BX2836)),MIN(1,MAX(0,($BX2836-2017+1)/($BX2836-$BW2836+1))),"")</f>
        <v>0.166666666666667</v>
      </c>
      <c r="Y2836" s="0" t="n">
        <f aca="false">IF(AND(ISNUMBER($BW2836),ISNUMBER($BX2836)),MIN(1,MAX(0,($BX2836-2018+1)/($BX2836-$BW2836+1))),"")</f>
        <v>0.0833333333333333</v>
      </c>
      <c r="Z2836" s="0" t="n">
        <f aca="false">IF(AND(ISNUMBER($BW2836),ISNUMBER($BX2836)),MIN(1,MAX(0,($BX2836-2019+1)/($BX2836-$BW2836+1))),"")</f>
        <v>0</v>
      </c>
      <c r="AA2836" s="0" t="n">
        <f aca="false">IF(ISNUMBER($BX2836),IF($BX2836&gt;=2017,1,0),"")</f>
        <v>1</v>
      </c>
      <c r="AB2836" s="0" t="n">
        <f aca="false">IF(ISNUMBER($BX2836),IF($BX2836&gt;=2018,1,0),"")</f>
        <v>1</v>
      </c>
      <c r="AC2836" s="0" t="n">
        <f aca="false">IF(ISNUMBER($BX2836),IF($BX2836&gt;=2019,1,0),"")</f>
        <v>0</v>
      </c>
      <c r="AD2836" s="0" t="n">
        <f aca="false">IF($L2836&lt;&gt;"",IF($L2836&gt;2013,1,0),"")</f>
        <v>0</v>
      </c>
      <c r="AE2836" s="0" t="n">
        <f aca="false">IF($L2836&lt;&gt;"",1+IF($L2836&gt;2011,1,0)+IF($L2836&gt;2014,1,0),"")</f>
        <v>2</v>
      </c>
      <c r="AF2836" s="0" t="s">
        <v>747</v>
      </c>
      <c r="AG2836" s="0" t="s">
        <v>88</v>
      </c>
      <c r="AH2836" s="0" t="s">
        <v>89</v>
      </c>
      <c r="AI2836" s="0" t="s">
        <v>497</v>
      </c>
      <c r="AJ2836" s="0" t="s">
        <v>334</v>
      </c>
      <c r="AK2836" s="0" t="str">
        <f aca="false">IF(AND($CF2836&lt;&gt;"",IFERROR(INDEX(subsample_country_map!$B:$B,MATCH($CF2836,subsample_country_map!$A:$A,0)),"")&lt;&gt;""),INDEX(subsample_country_map!$B:$B,MATCH($CF2836,subsample_country_map!$A:$A,0)),INDEX(lookup!$AA:$AA,MATCH($A2836,lookup!$A:$A,0)))</f>
        <v>3_AsiaPac</v>
      </c>
      <c r="AL2836" s="0" t="str">
        <f aca="false">IF(AND($CF2836&lt;&gt;"",IFERROR(INDEX(subsample_country_map!$C:$C,MATCH($CF2836,subsample_country_map!$A:$A,0)),"")&lt;&gt;""),INDEX(subsample_country_map!$C:$C,MATCH($CF2836,subsample_country_map!$A:$A,0)),INDEX(lookup!$AB:$AB,MATCH($A2836,lookup!$A:$A,0)))</f>
        <v>1_developed</v>
      </c>
      <c r="AM2836" s="0" t="str">
        <f aca="false">IF(AND($CF2836&lt;&gt;"",IFERROR(INDEX(subsample_country_map!$D:$D,MATCH($CF2836,subsample_country_map!$A:$A,0)),"")&lt;&gt;""),INDEX(subsample_country_map!$D:$D,MATCH($CF2836,subsample_country_map!$A:$A,0)),INDEX(lookup!$AC:$AC,MATCH($A2836,lookup!$A:$A,0)))</f>
        <v>2_non_western</v>
      </c>
      <c r="AN2836" s="0" t="str">
        <f aca="false">IF(AND($CF2836&lt;&gt;"",IFERROR(INDEX(subsample_country_map!$E:$E,MATCH($CF2836,subsample_country_map!$A:$A,0)),"")&lt;&gt;""),INDEX(subsample_country_map!$E:$E,MATCH($CF2836,subsample_country_map!$A:$A,0)),INDEX(lookup!$AD:$AD,MATCH($A2836,lookup!$A:$A,0)))</f>
        <v>2_civil law</v>
      </c>
      <c r="AO2836" s="0" t="str">
        <f aca="false">INDEX(lookup!$Y:$Y,MATCH($A2836,lookup!$A:$A,0))</f>
        <v>0_published</v>
      </c>
      <c r="AP2836" s="0" t="str">
        <f aca="false">INDEX(lookup!$Z:$Z,MATCH($A2836,lookup!$A:$A,0))</f>
        <v>1_VHB high</v>
      </c>
      <c r="AQ2836" s="0" t="str">
        <f aca="false">INDEX(lookup!$W:$W,MATCH($A2836,lookup!$A:$A,0))</f>
        <v>1_fin/acc/econ</v>
      </c>
      <c r="AR2836" s="0" t="s">
        <v>207</v>
      </c>
      <c r="AS2836" s="0" t="s">
        <v>2105</v>
      </c>
      <c r="BO2836" s="0" t="s">
        <v>769</v>
      </c>
      <c r="BP2836" s="0" t="s">
        <v>5974</v>
      </c>
      <c r="BQ2836" s="0" t="s">
        <v>2105</v>
      </c>
      <c r="BT2836" s="0" t="n">
        <v>0</v>
      </c>
      <c r="BV2836" s="0" t="n">
        <v>927</v>
      </c>
      <c r="BW2836" s="0" t="n">
        <v>2007</v>
      </c>
      <c r="BX2836" s="0" t="n">
        <v>2018</v>
      </c>
      <c r="BZ2836" s="0" t="n">
        <v>2012.5</v>
      </c>
      <c r="CA2836" s="0" t="n">
        <v>0.25</v>
      </c>
      <c r="CB2836" s="0" t="n">
        <v>0</v>
      </c>
      <c r="CC2836" s="0" t="n">
        <v>1</v>
      </c>
      <c r="CD2836" s="0" t="n">
        <v>-0.0772304671460286</v>
      </c>
      <c r="CE2836" s="0" t="n">
        <v>1</v>
      </c>
    </row>
    <row r="2837" customFormat="false" ht="15" hidden="false" customHeight="false" outlineLevel="0" collapsed="false">
      <c r="A2837" s="0" t="s">
        <v>5974</v>
      </c>
      <c r="B2837" s="0" t="n">
        <v>929</v>
      </c>
      <c r="C2837" s="0" t="n">
        <v>-0.0221295269886288</v>
      </c>
      <c r="D2837" s="0" t="n">
        <v>170</v>
      </c>
      <c r="E2837" s="0" t="n">
        <f aca="false">IF(ISNUMBER($BA2837),$BA2837,IF(AND(ISNUMBER($D2837),ISNUMBER($BW2837),ISNUMBER($BX2837)),$D2837*($BX2837-$BW2837+1),""))</f>
        <v>2040</v>
      </c>
      <c r="F2837" s="0" t="s">
        <v>8663</v>
      </c>
      <c r="G2837" s="0" t="s">
        <v>8664</v>
      </c>
      <c r="H2837" s="0" t="s">
        <v>118</v>
      </c>
      <c r="I2837" s="0" t="s">
        <v>344</v>
      </c>
      <c r="J2837" s="0" t="n">
        <f aca="false">IF($BW2837&lt;&gt;"",$BW2837,"")</f>
        <v>2007</v>
      </c>
      <c r="K2837" s="0" t="n">
        <f aca="false">IF($BX2837&lt;&gt;"",$BX2837,"")</f>
        <v>2018</v>
      </c>
      <c r="L2837" s="0" t="n">
        <f aca="false">IF(AND(ISNUMBER($BW2837),ISNUMBER($BX2837)),($BW2837+$BX2837)/2,"")</f>
        <v>2012.5</v>
      </c>
      <c r="M2837" s="0" t="n">
        <f aca="false">IF($L2837&lt;&gt;"",$L2837,"")</f>
        <v>2012.5</v>
      </c>
      <c r="N2837" s="0" t="n">
        <f aca="false">IF(AND(ISNUMBER($BW2837),ISNUMBER($BX2837)),MIN(1,MAX(0,($BX2837-2016+1)/($BX2837-$BW2837+1))),"")</f>
        <v>0.25</v>
      </c>
      <c r="O2837" s="0" t="n">
        <f aca="false">IF(AND(ISNUMBER($BW2837),ISNUMBER($BX2837)),MIN(1,MAX(0,($BX2837-2017+1)/($BX2837-$BW2837+1))),"")</f>
        <v>0.166666666666667</v>
      </c>
      <c r="P2837" s="0" t="n">
        <f aca="false">IF(AND(ISNUMBER($BW2837),ISNUMBER($BX2837)),MIN(1,MAX(0,($BX2837-2018+1)/($BX2837-$BW2837+1))),"")</f>
        <v>0.0833333333333333</v>
      </c>
      <c r="Q2837" s="0" t="n">
        <f aca="false">IF(AND(ISNUMBER($BW2837),ISNUMBER($BX2837)),MIN(1,MAX(0,($BX2837-2019+1)/($BX2837-$BW2837+1))),"")</f>
        <v>0</v>
      </c>
      <c r="R2837" s="0" t="n">
        <f aca="false">IF(AND(ISNUMBER($BW2837),ISNUMBER($BX2837)),MIN(1,MAX(0,($BX2837-2016+1)/($BX2837-$BW2837+1))),"")</f>
        <v>0.25</v>
      </c>
      <c r="S2837" s="0" t="n">
        <f aca="false">IF($L2837&lt;&gt;"",IF($L2837&gt;=2015.5,1,0),"")</f>
        <v>0</v>
      </c>
      <c r="T2837" s="0" t="n">
        <f aca="false">IF($L2837&lt;&gt;"",IF($L2837&gt;=2016,1,0),"")</f>
        <v>0</v>
      </c>
      <c r="U2837" s="0" t="n">
        <f aca="false">IF(ISNUMBER($BX2837),IF($BX2837&gt;=2016,1,0),"")</f>
        <v>1</v>
      </c>
      <c r="V2837" s="0" t="n">
        <f aca="false">IF(ISNUMBER($BW2837),IF($BW2837&gt;=2016,1,0),"")</f>
        <v>0</v>
      </c>
      <c r="W2837" s="0" t="str">
        <f aca="false">IF(AND(ISNUMBER($BW2837),ISNUMBER($BX2837)),IF($BW2837&gt;=2016,"post-only",IF($BX2837&lt;2016,"pre-only","mixed")),"")</f>
        <v>mixed</v>
      </c>
      <c r="X2837" s="0" t="n">
        <f aca="false">IF(AND(ISNUMBER($BW2837),ISNUMBER($BX2837)),MIN(1,MAX(0,($BX2837-2017+1)/($BX2837-$BW2837+1))),"")</f>
        <v>0.166666666666667</v>
      </c>
      <c r="Y2837" s="0" t="n">
        <f aca="false">IF(AND(ISNUMBER($BW2837),ISNUMBER($BX2837)),MIN(1,MAX(0,($BX2837-2018+1)/($BX2837-$BW2837+1))),"")</f>
        <v>0.0833333333333333</v>
      </c>
      <c r="Z2837" s="0" t="n">
        <f aca="false">IF(AND(ISNUMBER($BW2837),ISNUMBER($BX2837)),MIN(1,MAX(0,($BX2837-2019+1)/($BX2837-$BW2837+1))),"")</f>
        <v>0</v>
      </c>
      <c r="AA2837" s="0" t="n">
        <f aca="false">IF(ISNUMBER($BX2837),IF($BX2837&gt;=2017,1,0),"")</f>
        <v>1</v>
      </c>
      <c r="AB2837" s="0" t="n">
        <f aca="false">IF(ISNUMBER($BX2837),IF($BX2837&gt;=2018,1,0),"")</f>
        <v>1</v>
      </c>
      <c r="AC2837" s="0" t="n">
        <f aca="false">IF(ISNUMBER($BX2837),IF($BX2837&gt;=2019,1,0),"")</f>
        <v>0</v>
      </c>
      <c r="AD2837" s="0" t="n">
        <f aca="false">IF($L2837&lt;&gt;"",IF($L2837&gt;2013,1,0),"")</f>
        <v>0</v>
      </c>
      <c r="AE2837" s="0" t="n">
        <f aca="false">IF($L2837&lt;&gt;"",1+IF($L2837&gt;2011,1,0)+IF($L2837&gt;2014,1,0),"")</f>
        <v>2</v>
      </c>
      <c r="AF2837" s="0" t="s">
        <v>747</v>
      </c>
      <c r="AG2837" s="0" t="s">
        <v>88</v>
      </c>
      <c r="AH2837" s="0" t="s">
        <v>89</v>
      </c>
      <c r="AI2837" s="0" t="s">
        <v>497</v>
      </c>
      <c r="AJ2837" s="0" t="s">
        <v>334</v>
      </c>
      <c r="AK2837" s="0" t="str">
        <f aca="false">IF(AND($CF2837&lt;&gt;"",IFERROR(INDEX(subsample_country_map!$B:$B,MATCH($CF2837,subsample_country_map!$A:$A,0)),"")&lt;&gt;""),INDEX(subsample_country_map!$B:$B,MATCH($CF2837,subsample_country_map!$A:$A,0)),INDEX(lookup!$AA:$AA,MATCH($A2837,lookup!$A:$A,0)))</f>
        <v>3_AsiaPac</v>
      </c>
      <c r="AL2837" s="0" t="str">
        <f aca="false">IF(AND($CF2837&lt;&gt;"",IFERROR(INDEX(subsample_country_map!$C:$C,MATCH($CF2837,subsample_country_map!$A:$A,0)),"")&lt;&gt;""),INDEX(subsample_country_map!$C:$C,MATCH($CF2837,subsample_country_map!$A:$A,0)),INDEX(lookup!$AB:$AB,MATCH($A2837,lookup!$A:$A,0)))</f>
        <v>1_developed</v>
      </c>
      <c r="AM2837" s="0" t="str">
        <f aca="false">IF(AND($CF2837&lt;&gt;"",IFERROR(INDEX(subsample_country_map!$D:$D,MATCH($CF2837,subsample_country_map!$A:$A,0)),"")&lt;&gt;""),INDEX(subsample_country_map!$D:$D,MATCH($CF2837,subsample_country_map!$A:$A,0)),INDEX(lookup!$AC:$AC,MATCH($A2837,lookup!$A:$A,0)))</f>
        <v>2_non_western</v>
      </c>
      <c r="AN2837" s="0" t="str">
        <f aca="false">IF(AND($CF2837&lt;&gt;"",IFERROR(INDEX(subsample_country_map!$E:$E,MATCH($CF2837,subsample_country_map!$A:$A,0)),"")&lt;&gt;""),INDEX(subsample_country_map!$E:$E,MATCH($CF2837,subsample_country_map!$A:$A,0)),INDEX(lookup!$AD:$AD,MATCH($A2837,lookup!$A:$A,0)))</f>
        <v>2_civil law</v>
      </c>
      <c r="AO2837" s="0" t="str">
        <f aca="false">INDEX(lookup!$Y:$Y,MATCH($A2837,lookup!$A:$A,0))</f>
        <v>0_published</v>
      </c>
      <c r="AP2837" s="0" t="str">
        <f aca="false">INDEX(lookup!$Z:$Z,MATCH($A2837,lookup!$A:$A,0))</f>
        <v>1_VHB high</v>
      </c>
      <c r="AQ2837" s="0" t="str">
        <f aca="false">INDEX(lookup!$W:$W,MATCH($A2837,lookup!$A:$A,0))</f>
        <v>1_fin/acc/econ</v>
      </c>
      <c r="AR2837" s="0" t="s">
        <v>207</v>
      </c>
      <c r="AS2837" s="0" t="s">
        <v>2105</v>
      </c>
      <c r="BO2837" s="0" t="s">
        <v>769</v>
      </c>
      <c r="BP2837" s="0" t="s">
        <v>5974</v>
      </c>
      <c r="BQ2837" s="0" t="s">
        <v>2105</v>
      </c>
      <c r="BT2837" s="0" t="n">
        <v>0</v>
      </c>
      <c r="BV2837" s="0" t="n">
        <v>929</v>
      </c>
      <c r="BW2837" s="0" t="n">
        <v>2007</v>
      </c>
      <c r="BX2837" s="0" t="n">
        <v>2018</v>
      </c>
      <c r="BZ2837" s="0" t="n">
        <v>2012.5</v>
      </c>
      <c r="CA2837" s="0" t="n">
        <v>0.25</v>
      </c>
      <c r="CB2837" s="0" t="n">
        <v>0</v>
      </c>
      <c r="CC2837" s="0" t="n">
        <v>1</v>
      </c>
      <c r="CD2837" s="0" t="n">
        <v>-0.022133140444648</v>
      </c>
      <c r="CE2837" s="0" t="n">
        <v>1</v>
      </c>
    </row>
    <row r="2838" customFormat="false" ht="15" hidden="false" customHeight="false" outlineLevel="0" collapsed="false">
      <c r="A2838" s="0" t="s">
        <v>5974</v>
      </c>
      <c r="B2838" s="0" t="n">
        <v>931</v>
      </c>
      <c r="C2838" s="0" t="n">
        <v>-0.175177892265621</v>
      </c>
      <c r="D2838" s="0" t="n">
        <v>26</v>
      </c>
      <c r="E2838" s="0" t="n">
        <f aca="false">IF(ISNUMBER($BA2838),$BA2838,IF(AND(ISNUMBER($D2838),ISNUMBER($BW2838),ISNUMBER($BX2838)),$D2838*($BX2838-$BW2838+1),""))</f>
        <v>312</v>
      </c>
      <c r="F2838" s="0" t="s">
        <v>8663</v>
      </c>
      <c r="G2838" s="0" t="s">
        <v>8664</v>
      </c>
      <c r="H2838" s="0" t="s">
        <v>118</v>
      </c>
      <c r="I2838" s="0" t="s">
        <v>344</v>
      </c>
      <c r="J2838" s="0" t="n">
        <f aca="false">IF($BW2838&lt;&gt;"",$BW2838,"")</f>
        <v>2007</v>
      </c>
      <c r="K2838" s="0" t="n">
        <f aca="false">IF($BX2838&lt;&gt;"",$BX2838,"")</f>
        <v>2018</v>
      </c>
      <c r="L2838" s="0" t="n">
        <f aca="false">IF(AND(ISNUMBER($BW2838),ISNUMBER($BX2838)),($BW2838+$BX2838)/2,"")</f>
        <v>2012.5</v>
      </c>
      <c r="M2838" s="0" t="n">
        <f aca="false">IF($L2838&lt;&gt;"",$L2838,"")</f>
        <v>2012.5</v>
      </c>
      <c r="N2838" s="0" t="n">
        <f aca="false">IF(AND(ISNUMBER($BW2838),ISNUMBER($BX2838)),MIN(1,MAX(0,($BX2838-2016+1)/($BX2838-$BW2838+1))),"")</f>
        <v>0.25</v>
      </c>
      <c r="O2838" s="0" t="n">
        <f aca="false">IF(AND(ISNUMBER($BW2838),ISNUMBER($BX2838)),MIN(1,MAX(0,($BX2838-2017+1)/($BX2838-$BW2838+1))),"")</f>
        <v>0.166666666666667</v>
      </c>
      <c r="P2838" s="0" t="n">
        <f aca="false">IF(AND(ISNUMBER($BW2838),ISNUMBER($BX2838)),MIN(1,MAX(0,($BX2838-2018+1)/($BX2838-$BW2838+1))),"")</f>
        <v>0.0833333333333333</v>
      </c>
      <c r="Q2838" s="0" t="n">
        <f aca="false">IF(AND(ISNUMBER($BW2838),ISNUMBER($BX2838)),MIN(1,MAX(0,($BX2838-2019+1)/($BX2838-$BW2838+1))),"")</f>
        <v>0</v>
      </c>
      <c r="R2838" s="0" t="n">
        <f aca="false">IF(AND(ISNUMBER($BW2838),ISNUMBER($BX2838)),MIN(1,MAX(0,($BX2838-2016+1)/($BX2838-$BW2838+1))),"")</f>
        <v>0.25</v>
      </c>
      <c r="S2838" s="0" t="n">
        <f aca="false">IF($L2838&lt;&gt;"",IF($L2838&gt;=2015.5,1,0),"")</f>
        <v>0</v>
      </c>
      <c r="T2838" s="0" t="n">
        <f aca="false">IF($L2838&lt;&gt;"",IF($L2838&gt;=2016,1,0),"")</f>
        <v>0</v>
      </c>
      <c r="U2838" s="0" t="n">
        <f aca="false">IF(ISNUMBER($BX2838),IF($BX2838&gt;=2016,1,0),"")</f>
        <v>1</v>
      </c>
      <c r="V2838" s="0" t="n">
        <f aca="false">IF(ISNUMBER($BW2838),IF($BW2838&gt;=2016,1,0),"")</f>
        <v>0</v>
      </c>
      <c r="W2838" s="0" t="str">
        <f aca="false">IF(AND(ISNUMBER($BW2838),ISNUMBER($BX2838)),IF($BW2838&gt;=2016,"post-only",IF($BX2838&lt;2016,"pre-only","mixed")),"")</f>
        <v>mixed</v>
      </c>
      <c r="X2838" s="0" t="n">
        <f aca="false">IF(AND(ISNUMBER($BW2838),ISNUMBER($BX2838)),MIN(1,MAX(0,($BX2838-2017+1)/($BX2838-$BW2838+1))),"")</f>
        <v>0.166666666666667</v>
      </c>
      <c r="Y2838" s="0" t="n">
        <f aca="false">IF(AND(ISNUMBER($BW2838),ISNUMBER($BX2838)),MIN(1,MAX(0,($BX2838-2018+1)/($BX2838-$BW2838+1))),"")</f>
        <v>0.0833333333333333</v>
      </c>
      <c r="Z2838" s="0" t="n">
        <f aca="false">IF(AND(ISNUMBER($BW2838),ISNUMBER($BX2838)),MIN(1,MAX(0,($BX2838-2019+1)/($BX2838-$BW2838+1))),"")</f>
        <v>0</v>
      </c>
      <c r="AA2838" s="0" t="n">
        <f aca="false">IF(ISNUMBER($BX2838),IF($BX2838&gt;=2017,1,0),"")</f>
        <v>1</v>
      </c>
      <c r="AB2838" s="0" t="n">
        <f aca="false">IF(ISNUMBER($BX2838),IF($BX2838&gt;=2018,1,0),"")</f>
        <v>1</v>
      </c>
      <c r="AC2838" s="0" t="n">
        <f aca="false">IF(ISNUMBER($BX2838),IF($BX2838&gt;=2019,1,0),"")</f>
        <v>0</v>
      </c>
      <c r="AD2838" s="0" t="n">
        <f aca="false">IF($L2838&lt;&gt;"",IF($L2838&gt;2013,1,0),"")</f>
        <v>0</v>
      </c>
      <c r="AE2838" s="0" t="n">
        <f aca="false">IF($L2838&lt;&gt;"",1+IF($L2838&gt;2011,1,0)+IF($L2838&gt;2014,1,0),"")</f>
        <v>2</v>
      </c>
      <c r="AF2838" s="0" t="s">
        <v>747</v>
      </c>
      <c r="AG2838" s="0" t="s">
        <v>88</v>
      </c>
      <c r="AH2838" s="0" t="s">
        <v>89</v>
      </c>
      <c r="AI2838" s="0" t="s">
        <v>497</v>
      </c>
      <c r="AJ2838" s="0" t="s">
        <v>334</v>
      </c>
      <c r="AK2838" s="0" t="str">
        <f aca="false">IF(AND($CF2838&lt;&gt;"",IFERROR(INDEX(subsample_country_map!$B:$B,MATCH($CF2838,subsample_country_map!$A:$A,0)),"")&lt;&gt;""),INDEX(subsample_country_map!$B:$B,MATCH($CF2838,subsample_country_map!$A:$A,0)),INDEX(lookup!$AA:$AA,MATCH($A2838,lookup!$A:$A,0)))</f>
        <v>3_AsiaPac</v>
      </c>
      <c r="AL2838" s="0" t="str">
        <f aca="false">IF(AND($CF2838&lt;&gt;"",IFERROR(INDEX(subsample_country_map!$C:$C,MATCH($CF2838,subsample_country_map!$A:$A,0)),"")&lt;&gt;""),INDEX(subsample_country_map!$C:$C,MATCH($CF2838,subsample_country_map!$A:$A,0)),INDEX(lookup!$AB:$AB,MATCH($A2838,lookup!$A:$A,0)))</f>
        <v>1_developed</v>
      </c>
      <c r="AM2838" s="0" t="str">
        <f aca="false">IF(AND($CF2838&lt;&gt;"",IFERROR(INDEX(subsample_country_map!$D:$D,MATCH($CF2838,subsample_country_map!$A:$A,0)),"")&lt;&gt;""),INDEX(subsample_country_map!$D:$D,MATCH($CF2838,subsample_country_map!$A:$A,0)),INDEX(lookup!$AC:$AC,MATCH($A2838,lookup!$A:$A,0)))</f>
        <v>2_non_western</v>
      </c>
      <c r="AN2838" s="0" t="str">
        <f aca="false">IF(AND($CF2838&lt;&gt;"",IFERROR(INDEX(subsample_country_map!$E:$E,MATCH($CF2838,subsample_country_map!$A:$A,0)),"")&lt;&gt;""),INDEX(subsample_country_map!$E:$E,MATCH($CF2838,subsample_country_map!$A:$A,0)),INDEX(lookup!$AD:$AD,MATCH($A2838,lookup!$A:$A,0)))</f>
        <v>2_civil law</v>
      </c>
      <c r="AO2838" s="0" t="str">
        <f aca="false">INDEX(lookup!$Y:$Y,MATCH($A2838,lookup!$A:$A,0))</f>
        <v>0_published</v>
      </c>
      <c r="AP2838" s="0" t="str">
        <f aca="false">INDEX(lookup!$Z:$Z,MATCH($A2838,lookup!$A:$A,0))</f>
        <v>1_VHB high</v>
      </c>
      <c r="AQ2838" s="0" t="str">
        <f aca="false">INDEX(lookup!$W:$W,MATCH($A2838,lookup!$A:$A,0))</f>
        <v>1_fin/acc/econ</v>
      </c>
      <c r="AR2838" s="0" t="s">
        <v>207</v>
      </c>
      <c r="AS2838" s="0" t="s">
        <v>2105</v>
      </c>
      <c r="BO2838" s="0" t="s">
        <v>769</v>
      </c>
      <c r="BP2838" s="0" t="s">
        <v>5974</v>
      </c>
      <c r="BQ2838" s="0" t="s">
        <v>2105</v>
      </c>
      <c r="BT2838" s="0" t="n">
        <v>0</v>
      </c>
      <c r="BV2838" s="0" t="n">
        <v>931</v>
      </c>
      <c r="BW2838" s="0" t="n">
        <v>2007</v>
      </c>
      <c r="BX2838" s="0" t="n">
        <v>2018</v>
      </c>
      <c r="BZ2838" s="0" t="n">
        <v>2012.5</v>
      </c>
      <c r="CA2838" s="0" t="n">
        <v>0.25</v>
      </c>
      <c r="CB2838" s="0" t="n">
        <v>0</v>
      </c>
      <c r="CC2838" s="0" t="n">
        <v>1</v>
      </c>
      <c r="CD2838" s="0" t="n">
        <v>-0.177003538348224</v>
      </c>
      <c r="CE2838" s="0" t="n">
        <v>1</v>
      </c>
    </row>
    <row r="2839" customFormat="false" ht="15" hidden="false" customHeight="false" outlineLevel="0" collapsed="false">
      <c r="A2839" s="0" t="s">
        <v>6926</v>
      </c>
      <c r="B2839" s="0" t="n">
        <v>1007</v>
      </c>
      <c r="C2839" s="0" t="n">
        <v>0.0118295585020181</v>
      </c>
      <c r="D2839" s="0" t="n">
        <v>238</v>
      </c>
      <c r="E2839" s="0" t="n">
        <f aca="false">IF(ISNUMBER($BA2839),$BA2839,IF(AND(ISNUMBER($D2839),ISNUMBER($BW2839),ISNUMBER($BX2839)),$D2839*($BX2839-$BW2839+1),""))</f>
        <v>3808</v>
      </c>
      <c r="F2839" s="0" t="s">
        <v>8663</v>
      </c>
      <c r="G2839" s="0" t="s">
        <v>8664</v>
      </c>
      <c r="H2839" s="0" t="s">
        <v>118</v>
      </c>
      <c r="I2839" s="0" t="s">
        <v>842</v>
      </c>
      <c r="J2839" s="0" t="n">
        <f aca="false">IF($BW2839&lt;&gt;"",$BW2839,"")</f>
        <v>2003</v>
      </c>
      <c r="K2839" s="0" t="n">
        <f aca="false">IF($BX2839&lt;&gt;"",$BX2839,"")</f>
        <v>2018</v>
      </c>
      <c r="L2839" s="0" t="n">
        <f aca="false">IF(AND(ISNUMBER($BW2839),ISNUMBER($BX2839)),($BW2839+$BX2839)/2,"")</f>
        <v>2010.5</v>
      </c>
      <c r="M2839" s="0" t="n">
        <f aca="false">IF($L2839&lt;&gt;"",$L2839,"")</f>
        <v>2010.5</v>
      </c>
      <c r="N2839" s="0" t="n">
        <f aca="false">IF(AND(ISNUMBER($BW2839),ISNUMBER($BX2839)),MIN(1,MAX(0,($BX2839-2016+1)/($BX2839-$BW2839+1))),"")</f>
        <v>0.1875</v>
      </c>
      <c r="O2839" s="0" t="n">
        <f aca="false">IF(AND(ISNUMBER($BW2839),ISNUMBER($BX2839)),MIN(1,MAX(0,($BX2839-2017+1)/($BX2839-$BW2839+1))),"")</f>
        <v>0.125</v>
      </c>
      <c r="P2839" s="0" t="n">
        <f aca="false">IF(AND(ISNUMBER($BW2839),ISNUMBER($BX2839)),MIN(1,MAX(0,($BX2839-2018+1)/($BX2839-$BW2839+1))),"")</f>
        <v>0.0625</v>
      </c>
      <c r="Q2839" s="0" t="n">
        <f aca="false">IF(AND(ISNUMBER($BW2839),ISNUMBER($BX2839)),MIN(1,MAX(0,($BX2839-2019+1)/($BX2839-$BW2839+1))),"")</f>
        <v>0</v>
      </c>
      <c r="R2839" s="0" t="n">
        <f aca="false">IF(AND(ISNUMBER($BW2839),ISNUMBER($BX2839)),MIN(1,MAX(0,($BX2839-2016+1)/($BX2839-$BW2839+1))),"")</f>
        <v>0.1875</v>
      </c>
      <c r="S2839" s="0" t="n">
        <f aca="false">IF($L2839&lt;&gt;"",IF($L2839&gt;=2015.5,1,0),"")</f>
        <v>0</v>
      </c>
      <c r="T2839" s="0" t="n">
        <f aca="false">IF($L2839&lt;&gt;"",IF($L2839&gt;=2016,1,0),"")</f>
        <v>0</v>
      </c>
      <c r="U2839" s="0" t="n">
        <f aca="false">IF(ISNUMBER($BX2839),IF($BX2839&gt;=2016,1,0),"")</f>
        <v>1</v>
      </c>
      <c r="V2839" s="0" t="n">
        <f aca="false">IF(ISNUMBER($BW2839),IF($BW2839&gt;=2016,1,0),"")</f>
        <v>0</v>
      </c>
      <c r="W2839" s="0" t="str">
        <f aca="false">IF(AND(ISNUMBER($BW2839),ISNUMBER($BX2839)),IF($BW2839&gt;=2016,"post-only",IF($BX2839&lt;2016,"pre-only","mixed")),"")</f>
        <v>mixed</v>
      </c>
      <c r="X2839" s="0" t="n">
        <f aca="false">IF(AND(ISNUMBER($BW2839),ISNUMBER($BX2839)),MIN(1,MAX(0,($BX2839-2017+1)/($BX2839-$BW2839+1))),"")</f>
        <v>0.125</v>
      </c>
      <c r="Y2839" s="0" t="n">
        <f aca="false">IF(AND(ISNUMBER($BW2839),ISNUMBER($BX2839)),MIN(1,MAX(0,($BX2839-2018+1)/($BX2839-$BW2839+1))),"")</f>
        <v>0.0625</v>
      </c>
      <c r="Z2839" s="0" t="n">
        <f aca="false">IF(AND(ISNUMBER($BW2839),ISNUMBER($BX2839)),MIN(1,MAX(0,($BX2839-2019+1)/($BX2839-$BW2839+1))),"")</f>
        <v>0</v>
      </c>
      <c r="AA2839" s="0" t="n">
        <f aca="false">IF(ISNUMBER($BX2839),IF($BX2839&gt;=2017,1,0),"")</f>
        <v>1</v>
      </c>
      <c r="AB2839" s="0" t="n">
        <f aca="false">IF(ISNUMBER($BX2839),IF($BX2839&gt;=2018,1,0),"")</f>
        <v>1</v>
      </c>
      <c r="AC2839" s="0" t="n">
        <f aca="false">IF(ISNUMBER($BX2839),IF($BX2839&gt;=2019,1,0),"")</f>
        <v>0</v>
      </c>
      <c r="AD2839" s="0" t="n">
        <f aca="false">IF($L2839&lt;&gt;"",IF($L2839&gt;2013,1,0),"")</f>
        <v>0</v>
      </c>
      <c r="AE2839" s="0" t="n">
        <f aca="false">IF($L2839&lt;&gt;"",1+IF($L2839&gt;2011,1,0)+IF($L2839&gt;2014,1,0),"")</f>
        <v>1</v>
      </c>
      <c r="AF2839" s="0" t="s">
        <v>310</v>
      </c>
      <c r="AG2839" s="0" t="s">
        <v>88</v>
      </c>
      <c r="AH2839" s="0" t="s">
        <v>89</v>
      </c>
      <c r="AI2839" s="0" t="s">
        <v>90</v>
      </c>
      <c r="AJ2839" s="0" t="s">
        <v>90</v>
      </c>
      <c r="AK2839" s="0" t="str">
        <f aca="false">IF(AND($CF2839&lt;&gt;"",IFERROR(INDEX(subsample_country_map!$B:$B,MATCH($CF2839,subsample_country_map!$A:$A,0)),"")&lt;&gt;""),INDEX(subsample_country_map!$B:$B,MATCH($CF2839,subsample_country_map!$A:$A,0)),INDEX(lookup!$AA:$AA,MATCH($A2839,lookup!$A:$A,0)))</f>
        <v>99_NCE</v>
      </c>
      <c r="AL2839" s="0" t="str">
        <f aca="false">IF(AND($CF2839&lt;&gt;"",IFERROR(INDEX(subsample_country_map!$C:$C,MATCH($CF2839,subsample_country_map!$A:$A,0)),"")&lt;&gt;""),INDEX(subsample_country_map!$C:$C,MATCH($CF2839,subsample_country_map!$A:$A,0)),INDEX(lookup!$AB:$AB,MATCH($A2839,lookup!$A:$A,0)))</f>
        <v>99_NCE</v>
      </c>
      <c r="AM2839" s="0" t="str">
        <f aca="false">IF(AND($CF2839&lt;&gt;"",IFERROR(INDEX(subsample_country_map!$D:$D,MATCH($CF2839,subsample_country_map!$A:$A,0)),"")&lt;&gt;""),INDEX(subsample_country_map!$D:$D,MATCH($CF2839,subsample_country_map!$A:$A,0)),INDEX(lookup!$AC:$AC,MATCH($A2839,lookup!$A:$A,0)))</f>
        <v>99_NCE</v>
      </c>
      <c r="AN2839" s="0" t="str">
        <f aca="false">IF(AND($CF2839&lt;&gt;"",IFERROR(INDEX(subsample_country_map!$E:$E,MATCH($CF2839,subsample_country_map!$A:$A,0)),"")&lt;&gt;""),INDEX(subsample_country_map!$E:$E,MATCH($CF2839,subsample_country_map!$A:$A,0)),INDEX(lookup!$AD:$AD,MATCH($A2839,lookup!$A:$A,0)))</f>
        <v>99_NCE</v>
      </c>
      <c r="AO2839" s="0" t="str">
        <f aca="false">INDEX(lookup!$Y:$Y,MATCH($A2839,lookup!$A:$A,0))</f>
        <v>0_published</v>
      </c>
      <c r="AP2839" s="0" t="str">
        <f aca="false">INDEX(lookup!$Z:$Z,MATCH($A2839,lookup!$A:$A,0))</f>
        <v>1_VHB high</v>
      </c>
      <c r="AQ2839" s="0" t="str">
        <f aca="false">INDEX(lookup!$W:$W,MATCH($A2839,lookup!$A:$A,0))</f>
        <v>1_fin/acc/econ</v>
      </c>
      <c r="AR2839" s="0" t="s">
        <v>8668</v>
      </c>
      <c r="AS2839" s="0" t="s">
        <v>2105</v>
      </c>
      <c r="BO2839" s="0" t="s">
        <v>769</v>
      </c>
      <c r="BP2839" s="0" t="s">
        <v>6926</v>
      </c>
      <c r="BQ2839" s="0" t="s">
        <v>2105</v>
      </c>
      <c r="BT2839" s="0" t="n">
        <v>0</v>
      </c>
      <c r="BV2839" s="0" t="n">
        <v>1007</v>
      </c>
      <c r="BW2839" s="0" t="n">
        <v>2003</v>
      </c>
      <c r="BX2839" s="0" t="n">
        <v>2018</v>
      </c>
      <c r="BZ2839" s="0" t="n">
        <v>2010.5</v>
      </c>
      <c r="CA2839" s="0" t="n">
        <v>0.1875</v>
      </c>
      <c r="CB2839" s="0" t="n">
        <v>0</v>
      </c>
      <c r="CC2839" s="0" t="n">
        <v>1</v>
      </c>
      <c r="CD2839" s="0" t="n">
        <v>0.0118301103517313</v>
      </c>
      <c r="CE2839" s="0" t="n">
        <v>1</v>
      </c>
    </row>
    <row r="2840" customFormat="false" ht="15" hidden="false" customHeight="false" outlineLevel="0" collapsed="false">
      <c r="A2840" s="0" t="s">
        <v>6926</v>
      </c>
      <c r="B2840" s="0" t="n">
        <v>1008</v>
      </c>
      <c r="C2840" s="0" t="n">
        <v>0.146163742915344</v>
      </c>
      <c r="D2840" s="0" t="n">
        <v>57</v>
      </c>
      <c r="E2840" s="0" t="n">
        <f aca="false">IF(ISNUMBER($BA2840),$BA2840,IF(AND(ISNUMBER($D2840),ISNUMBER($BW2840),ISNUMBER($BX2840)),$D2840*($BX2840-$BW2840+1),""))</f>
        <v>912</v>
      </c>
      <c r="F2840" s="0" t="s">
        <v>8663</v>
      </c>
      <c r="G2840" s="0" t="s">
        <v>8664</v>
      </c>
      <c r="H2840" s="0" t="s">
        <v>118</v>
      </c>
      <c r="I2840" s="0" t="s">
        <v>842</v>
      </c>
      <c r="J2840" s="0" t="n">
        <f aca="false">IF($BW2840&lt;&gt;"",$BW2840,"")</f>
        <v>2003</v>
      </c>
      <c r="K2840" s="0" t="n">
        <f aca="false">IF($BX2840&lt;&gt;"",$BX2840,"")</f>
        <v>2018</v>
      </c>
      <c r="L2840" s="0" t="n">
        <f aca="false">IF(AND(ISNUMBER($BW2840),ISNUMBER($BX2840)),($BW2840+$BX2840)/2,"")</f>
        <v>2010.5</v>
      </c>
      <c r="M2840" s="0" t="n">
        <f aca="false">IF($L2840&lt;&gt;"",$L2840,"")</f>
        <v>2010.5</v>
      </c>
      <c r="N2840" s="0" t="n">
        <f aca="false">IF(AND(ISNUMBER($BW2840),ISNUMBER($BX2840)),MIN(1,MAX(0,($BX2840-2016+1)/($BX2840-$BW2840+1))),"")</f>
        <v>0.1875</v>
      </c>
      <c r="O2840" s="0" t="n">
        <f aca="false">IF(AND(ISNUMBER($BW2840),ISNUMBER($BX2840)),MIN(1,MAX(0,($BX2840-2017+1)/($BX2840-$BW2840+1))),"")</f>
        <v>0.125</v>
      </c>
      <c r="P2840" s="0" t="n">
        <f aca="false">IF(AND(ISNUMBER($BW2840),ISNUMBER($BX2840)),MIN(1,MAX(0,($BX2840-2018+1)/($BX2840-$BW2840+1))),"")</f>
        <v>0.0625</v>
      </c>
      <c r="Q2840" s="0" t="n">
        <f aca="false">IF(AND(ISNUMBER($BW2840),ISNUMBER($BX2840)),MIN(1,MAX(0,($BX2840-2019+1)/($BX2840-$BW2840+1))),"")</f>
        <v>0</v>
      </c>
      <c r="R2840" s="0" t="n">
        <f aca="false">IF(AND(ISNUMBER($BW2840),ISNUMBER($BX2840)),MIN(1,MAX(0,($BX2840-2016+1)/($BX2840-$BW2840+1))),"")</f>
        <v>0.1875</v>
      </c>
      <c r="S2840" s="0" t="n">
        <f aca="false">IF($L2840&lt;&gt;"",IF($L2840&gt;=2015.5,1,0),"")</f>
        <v>0</v>
      </c>
      <c r="T2840" s="0" t="n">
        <f aca="false">IF($L2840&lt;&gt;"",IF($L2840&gt;=2016,1,0),"")</f>
        <v>0</v>
      </c>
      <c r="U2840" s="0" t="n">
        <f aca="false">IF(ISNUMBER($BX2840),IF($BX2840&gt;=2016,1,0),"")</f>
        <v>1</v>
      </c>
      <c r="V2840" s="0" t="n">
        <f aca="false">IF(ISNUMBER($BW2840),IF($BW2840&gt;=2016,1,0),"")</f>
        <v>0</v>
      </c>
      <c r="W2840" s="0" t="str">
        <f aca="false">IF(AND(ISNUMBER($BW2840),ISNUMBER($BX2840)),IF($BW2840&gt;=2016,"post-only",IF($BX2840&lt;2016,"pre-only","mixed")),"")</f>
        <v>mixed</v>
      </c>
      <c r="X2840" s="0" t="n">
        <f aca="false">IF(AND(ISNUMBER($BW2840),ISNUMBER($BX2840)),MIN(1,MAX(0,($BX2840-2017+1)/($BX2840-$BW2840+1))),"")</f>
        <v>0.125</v>
      </c>
      <c r="Y2840" s="0" t="n">
        <f aca="false">IF(AND(ISNUMBER($BW2840),ISNUMBER($BX2840)),MIN(1,MAX(0,($BX2840-2018+1)/($BX2840-$BW2840+1))),"")</f>
        <v>0.0625</v>
      </c>
      <c r="Z2840" s="0" t="n">
        <f aca="false">IF(AND(ISNUMBER($BW2840),ISNUMBER($BX2840)),MIN(1,MAX(0,($BX2840-2019+1)/($BX2840-$BW2840+1))),"")</f>
        <v>0</v>
      </c>
      <c r="AA2840" s="0" t="n">
        <f aca="false">IF(ISNUMBER($BX2840),IF($BX2840&gt;=2017,1,0),"")</f>
        <v>1</v>
      </c>
      <c r="AB2840" s="0" t="n">
        <f aca="false">IF(ISNUMBER($BX2840),IF($BX2840&gt;=2018,1,0),"")</f>
        <v>1</v>
      </c>
      <c r="AC2840" s="0" t="n">
        <f aca="false">IF(ISNUMBER($BX2840),IF($BX2840&gt;=2019,1,0),"")</f>
        <v>0</v>
      </c>
      <c r="AD2840" s="0" t="n">
        <f aca="false">IF($L2840&lt;&gt;"",IF($L2840&gt;2013,1,0),"")</f>
        <v>0</v>
      </c>
      <c r="AE2840" s="0" t="n">
        <f aca="false">IF($L2840&lt;&gt;"",1+IF($L2840&gt;2011,1,0)+IF($L2840&gt;2014,1,0),"")</f>
        <v>1</v>
      </c>
      <c r="AF2840" s="0" t="s">
        <v>747</v>
      </c>
      <c r="AG2840" s="0" t="s">
        <v>88</v>
      </c>
      <c r="AH2840" s="0" t="s">
        <v>89</v>
      </c>
      <c r="AI2840" s="0" t="s">
        <v>90</v>
      </c>
      <c r="AJ2840" s="0" t="s">
        <v>90</v>
      </c>
      <c r="AK2840" s="0" t="str">
        <f aca="false">IF(AND($CF2840&lt;&gt;"",IFERROR(INDEX(subsample_country_map!$B:$B,MATCH($CF2840,subsample_country_map!$A:$A,0)),"")&lt;&gt;""),INDEX(subsample_country_map!$B:$B,MATCH($CF2840,subsample_country_map!$A:$A,0)),INDEX(lookup!$AA:$AA,MATCH($A2840,lookup!$A:$A,0)))</f>
        <v>99_NCE</v>
      </c>
      <c r="AL2840" s="0" t="str">
        <f aca="false">IF(AND($CF2840&lt;&gt;"",IFERROR(INDEX(subsample_country_map!$C:$C,MATCH($CF2840,subsample_country_map!$A:$A,0)),"")&lt;&gt;""),INDEX(subsample_country_map!$C:$C,MATCH($CF2840,subsample_country_map!$A:$A,0)),INDEX(lookup!$AB:$AB,MATCH($A2840,lookup!$A:$A,0)))</f>
        <v>99_NCE</v>
      </c>
      <c r="AM2840" s="0" t="str">
        <f aca="false">IF(AND($CF2840&lt;&gt;"",IFERROR(INDEX(subsample_country_map!$D:$D,MATCH($CF2840,subsample_country_map!$A:$A,0)),"")&lt;&gt;""),INDEX(subsample_country_map!$D:$D,MATCH($CF2840,subsample_country_map!$A:$A,0)),INDEX(lookup!$AC:$AC,MATCH($A2840,lookup!$A:$A,0)))</f>
        <v>99_NCE</v>
      </c>
      <c r="AN2840" s="0" t="str">
        <f aca="false">IF(AND($CF2840&lt;&gt;"",IFERROR(INDEX(subsample_country_map!$E:$E,MATCH($CF2840,subsample_country_map!$A:$A,0)),"")&lt;&gt;""),INDEX(subsample_country_map!$E:$E,MATCH($CF2840,subsample_country_map!$A:$A,0)),INDEX(lookup!$AD:$AD,MATCH($A2840,lookup!$A:$A,0)))</f>
        <v>99_NCE</v>
      </c>
      <c r="AO2840" s="0" t="str">
        <f aca="false">INDEX(lookup!$Y:$Y,MATCH($A2840,lookup!$A:$A,0))</f>
        <v>0_published</v>
      </c>
      <c r="AP2840" s="0" t="str">
        <f aca="false">INDEX(lookup!$Z:$Z,MATCH($A2840,lookup!$A:$A,0))</f>
        <v>1_VHB high</v>
      </c>
      <c r="AQ2840" s="0" t="str">
        <f aca="false">INDEX(lookup!$W:$W,MATCH($A2840,lookup!$A:$A,0))</f>
        <v>1_fin/acc/econ</v>
      </c>
      <c r="AR2840" s="0" t="s">
        <v>8668</v>
      </c>
      <c r="AS2840" s="0" t="s">
        <v>2105</v>
      </c>
      <c r="BO2840" s="0" t="s">
        <v>769</v>
      </c>
      <c r="BP2840" s="0" t="s">
        <v>6926</v>
      </c>
      <c r="BQ2840" s="0" t="s">
        <v>2105</v>
      </c>
      <c r="BT2840" s="0" t="n">
        <v>0</v>
      </c>
      <c r="BV2840" s="0" t="n">
        <v>1008</v>
      </c>
      <c r="BW2840" s="0" t="n">
        <v>2003</v>
      </c>
      <c r="BX2840" s="0" t="n">
        <v>2018</v>
      </c>
      <c r="BZ2840" s="0" t="n">
        <v>2010.5</v>
      </c>
      <c r="CA2840" s="0" t="n">
        <v>0.1875</v>
      </c>
      <c r="CB2840" s="0" t="n">
        <v>0</v>
      </c>
      <c r="CC2840" s="0" t="n">
        <v>1</v>
      </c>
      <c r="CD2840" s="0" t="n">
        <v>0.147218165111564</v>
      </c>
      <c r="CE2840" s="0" t="n">
        <v>1</v>
      </c>
    </row>
    <row r="2841" customFormat="false" ht="15" hidden="false" customHeight="false" outlineLevel="0" collapsed="false">
      <c r="A2841" s="0" t="s">
        <v>6926</v>
      </c>
      <c r="B2841" s="0" t="n">
        <v>1009</v>
      </c>
      <c r="C2841" s="0" t="n">
        <v>-0.0786992926406341</v>
      </c>
      <c r="D2841" s="0" t="n">
        <v>196</v>
      </c>
      <c r="E2841" s="0" t="n">
        <f aca="false">IF(ISNUMBER($BA2841),$BA2841,IF(AND(ISNUMBER($D2841),ISNUMBER($BW2841),ISNUMBER($BX2841)),$D2841*($BX2841-$BW2841+1),""))</f>
        <v>3136</v>
      </c>
      <c r="F2841" s="0" t="s">
        <v>8663</v>
      </c>
      <c r="G2841" s="0" t="s">
        <v>8664</v>
      </c>
      <c r="H2841" s="0" t="s">
        <v>118</v>
      </c>
      <c r="I2841" s="0" t="s">
        <v>842</v>
      </c>
      <c r="J2841" s="0" t="n">
        <f aca="false">IF($BW2841&lt;&gt;"",$BW2841,"")</f>
        <v>2003</v>
      </c>
      <c r="K2841" s="0" t="n">
        <f aca="false">IF($BX2841&lt;&gt;"",$BX2841,"")</f>
        <v>2018</v>
      </c>
      <c r="L2841" s="0" t="n">
        <f aca="false">IF(AND(ISNUMBER($BW2841),ISNUMBER($BX2841)),($BW2841+$BX2841)/2,"")</f>
        <v>2010.5</v>
      </c>
      <c r="M2841" s="0" t="n">
        <f aca="false">IF($L2841&lt;&gt;"",$L2841,"")</f>
        <v>2010.5</v>
      </c>
      <c r="N2841" s="0" t="n">
        <f aca="false">IF(AND(ISNUMBER($BW2841),ISNUMBER($BX2841)),MIN(1,MAX(0,($BX2841-2016+1)/($BX2841-$BW2841+1))),"")</f>
        <v>0.1875</v>
      </c>
      <c r="O2841" s="0" t="n">
        <f aca="false">IF(AND(ISNUMBER($BW2841),ISNUMBER($BX2841)),MIN(1,MAX(0,($BX2841-2017+1)/($BX2841-$BW2841+1))),"")</f>
        <v>0.125</v>
      </c>
      <c r="P2841" s="0" t="n">
        <f aca="false">IF(AND(ISNUMBER($BW2841),ISNUMBER($BX2841)),MIN(1,MAX(0,($BX2841-2018+1)/($BX2841-$BW2841+1))),"")</f>
        <v>0.0625</v>
      </c>
      <c r="Q2841" s="0" t="n">
        <f aca="false">IF(AND(ISNUMBER($BW2841),ISNUMBER($BX2841)),MIN(1,MAX(0,($BX2841-2019+1)/($BX2841-$BW2841+1))),"")</f>
        <v>0</v>
      </c>
      <c r="R2841" s="0" t="n">
        <f aca="false">IF(AND(ISNUMBER($BW2841),ISNUMBER($BX2841)),MIN(1,MAX(0,($BX2841-2016+1)/($BX2841-$BW2841+1))),"")</f>
        <v>0.1875</v>
      </c>
      <c r="S2841" s="0" t="n">
        <f aca="false">IF($L2841&lt;&gt;"",IF($L2841&gt;=2015.5,1,0),"")</f>
        <v>0</v>
      </c>
      <c r="T2841" s="0" t="n">
        <f aca="false">IF($L2841&lt;&gt;"",IF($L2841&gt;=2016,1,0),"")</f>
        <v>0</v>
      </c>
      <c r="U2841" s="0" t="n">
        <f aca="false">IF(ISNUMBER($BX2841),IF($BX2841&gt;=2016,1,0),"")</f>
        <v>1</v>
      </c>
      <c r="V2841" s="0" t="n">
        <f aca="false">IF(ISNUMBER($BW2841),IF($BW2841&gt;=2016,1,0),"")</f>
        <v>0</v>
      </c>
      <c r="W2841" s="0" t="str">
        <f aca="false">IF(AND(ISNUMBER($BW2841),ISNUMBER($BX2841)),IF($BW2841&gt;=2016,"post-only",IF($BX2841&lt;2016,"pre-only","mixed")),"")</f>
        <v>mixed</v>
      </c>
      <c r="X2841" s="0" t="n">
        <f aca="false">IF(AND(ISNUMBER($BW2841),ISNUMBER($BX2841)),MIN(1,MAX(0,($BX2841-2017+1)/($BX2841-$BW2841+1))),"")</f>
        <v>0.125</v>
      </c>
      <c r="Y2841" s="0" t="n">
        <f aca="false">IF(AND(ISNUMBER($BW2841),ISNUMBER($BX2841)),MIN(1,MAX(0,($BX2841-2018+1)/($BX2841-$BW2841+1))),"")</f>
        <v>0.0625</v>
      </c>
      <c r="Z2841" s="0" t="n">
        <f aca="false">IF(AND(ISNUMBER($BW2841),ISNUMBER($BX2841)),MIN(1,MAX(0,($BX2841-2019+1)/($BX2841-$BW2841+1))),"")</f>
        <v>0</v>
      </c>
      <c r="AA2841" s="0" t="n">
        <f aca="false">IF(ISNUMBER($BX2841),IF($BX2841&gt;=2017,1,0),"")</f>
        <v>1</v>
      </c>
      <c r="AB2841" s="0" t="n">
        <f aca="false">IF(ISNUMBER($BX2841),IF($BX2841&gt;=2018,1,0),"")</f>
        <v>1</v>
      </c>
      <c r="AC2841" s="0" t="n">
        <f aca="false">IF(ISNUMBER($BX2841),IF($BX2841&gt;=2019,1,0),"")</f>
        <v>0</v>
      </c>
      <c r="AD2841" s="0" t="n">
        <f aca="false">IF($L2841&lt;&gt;"",IF($L2841&gt;2013,1,0),"")</f>
        <v>0</v>
      </c>
      <c r="AE2841" s="0" t="n">
        <f aca="false">IF($L2841&lt;&gt;"",1+IF($L2841&gt;2011,1,0)+IF($L2841&gt;2014,1,0),"")</f>
        <v>1</v>
      </c>
      <c r="AF2841" s="0" t="s">
        <v>747</v>
      </c>
      <c r="AG2841" s="0" t="s">
        <v>88</v>
      </c>
      <c r="AH2841" s="0" t="s">
        <v>89</v>
      </c>
      <c r="AI2841" s="0" t="s">
        <v>90</v>
      </c>
      <c r="AJ2841" s="0" t="s">
        <v>90</v>
      </c>
      <c r="AK2841" s="0" t="str">
        <f aca="false">IF(AND($CF2841&lt;&gt;"",IFERROR(INDEX(subsample_country_map!$B:$B,MATCH($CF2841,subsample_country_map!$A:$A,0)),"")&lt;&gt;""),INDEX(subsample_country_map!$B:$B,MATCH($CF2841,subsample_country_map!$A:$A,0)),INDEX(lookup!$AA:$AA,MATCH($A2841,lookup!$A:$A,0)))</f>
        <v>99_NCE</v>
      </c>
      <c r="AL2841" s="0" t="str">
        <f aca="false">IF(AND($CF2841&lt;&gt;"",IFERROR(INDEX(subsample_country_map!$C:$C,MATCH($CF2841,subsample_country_map!$A:$A,0)),"")&lt;&gt;""),INDEX(subsample_country_map!$C:$C,MATCH($CF2841,subsample_country_map!$A:$A,0)),INDEX(lookup!$AB:$AB,MATCH($A2841,lookup!$A:$A,0)))</f>
        <v>99_NCE</v>
      </c>
      <c r="AM2841" s="0" t="str">
        <f aca="false">IF(AND($CF2841&lt;&gt;"",IFERROR(INDEX(subsample_country_map!$D:$D,MATCH($CF2841,subsample_country_map!$A:$A,0)),"")&lt;&gt;""),INDEX(subsample_country_map!$D:$D,MATCH($CF2841,subsample_country_map!$A:$A,0)),INDEX(lookup!$AC:$AC,MATCH($A2841,lookup!$A:$A,0)))</f>
        <v>99_NCE</v>
      </c>
      <c r="AN2841" s="0" t="str">
        <f aca="false">IF(AND($CF2841&lt;&gt;"",IFERROR(INDEX(subsample_country_map!$E:$E,MATCH($CF2841,subsample_country_map!$A:$A,0)),"")&lt;&gt;""),INDEX(subsample_country_map!$E:$E,MATCH($CF2841,subsample_country_map!$A:$A,0)),INDEX(lookup!$AD:$AD,MATCH($A2841,lookup!$A:$A,0)))</f>
        <v>99_NCE</v>
      </c>
      <c r="AO2841" s="0" t="str">
        <f aca="false">INDEX(lookup!$Y:$Y,MATCH($A2841,lookup!$A:$A,0))</f>
        <v>0_published</v>
      </c>
      <c r="AP2841" s="0" t="str">
        <f aca="false">INDEX(lookup!$Z:$Z,MATCH($A2841,lookup!$A:$A,0))</f>
        <v>1_VHB high</v>
      </c>
      <c r="AQ2841" s="0" t="str">
        <f aca="false">INDEX(lookup!$W:$W,MATCH($A2841,lookup!$A:$A,0))</f>
        <v>1_fin/acc/econ</v>
      </c>
      <c r="AR2841" s="0" t="s">
        <v>8668</v>
      </c>
      <c r="AS2841" s="0" t="s">
        <v>2105</v>
      </c>
      <c r="BO2841" s="0" t="s">
        <v>769</v>
      </c>
      <c r="BP2841" s="0" t="s">
        <v>6926</v>
      </c>
      <c r="BQ2841" s="0" t="s">
        <v>2105</v>
      </c>
      <c r="BT2841" s="0" t="n">
        <v>0</v>
      </c>
      <c r="BV2841" s="0" t="n">
        <v>1009</v>
      </c>
      <c r="BW2841" s="0" t="n">
        <v>2003</v>
      </c>
      <c r="BX2841" s="0" t="n">
        <v>2018</v>
      </c>
      <c r="BZ2841" s="0" t="n">
        <v>2010.5</v>
      </c>
      <c r="CA2841" s="0" t="n">
        <v>0.1875</v>
      </c>
      <c r="CB2841" s="0" t="n">
        <v>0</v>
      </c>
      <c r="CC2841" s="0" t="n">
        <v>1</v>
      </c>
      <c r="CD2841" s="0" t="n">
        <v>-0.0788623758654532</v>
      </c>
      <c r="CE2841" s="0" t="n">
        <v>1</v>
      </c>
    </row>
    <row r="2842" customFormat="false" ht="15" hidden="false" customHeight="false" outlineLevel="0" collapsed="false">
      <c r="A2842" s="0" t="s">
        <v>7119</v>
      </c>
      <c r="B2842" s="0" t="n">
        <v>1100</v>
      </c>
      <c r="C2842" s="0" t="n">
        <v>0.115696755278719</v>
      </c>
      <c r="D2842" s="0" t="n">
        <v>166</v>
      </c>
      <c r="E2842" s="0" t="n">
        <f aca="false">IF(ISNUMBER($BA2842),$BA2842,IF(AND(ISNUMBER($D2842),ISNUMBER($BW2842),ISNUMBER($BX2842)),$D2842*($BX2842-$BW2842+1),""))</f>
        <v>1660</v>
      </c>
      <c r="F2842" s="0" t="s">
        <v>8664</v>
      </c>
      <c r="G2842" s="0" t="s">
        <v>8663</v>
      </c>
      <c r="H2842" s="0" t="s">
        <v>118</v>
      </c>
      <c r="I2842" s="0" t="s">
        <v>344</v>
      </c>
      <c r="J2842" s="0" t="n">
        <f aca="false">IF($BW2842&lt;&gt;"",$BW2842,"")</f>
        <v>2009</v>
      </c>
      <c r="K2842" s="0" t="n">
        <f aca="false">IF($BX2842&lt;&gt;"",$BX2842,"")</f>
        <v>2018</v>
      </c>
      <c r="L2842" s="0" t="n">
        <f aca="false">IF(AND(ISNUMBER($BW2842),ISNUMBER($BX2842)),($BW2842+$BX2842)/2,"")</f>
        <v>2013.5</v>
      </c>
      <c r="M2842" s="0" t="n">
        <f aca="false">IF($L2842&lt;&gt;"",$L2842,"")</f>
        <v>2013.5</v>
      </c>
      <c r="N2842" s="0" t="n">
        <f aca="false">IF(AND(ISNUMBER($BW2842),ISNUMBER($BX2842)),MIN(1,MAX(0,($BX2842-2016+1)/($BX2842-$BW2842+1))),"")</f>
        <v>0.3</v>
      </c>
      <c r="O2842" s="0" t="n">
        <f aca="false">IF(AND(ISNUMBER($BW2842),ISNUMBER($BX2842)),MIN(1,MAX(0,($BX2842-2017+1)/($BX2842-$BW2842+1))),"")</f>
        <v>0.2</v>
      </c>
      <c r="P2842" s="0" t="n">
        <f aca="false">IF(AND(ISNUMBER($BW2842),ISNUMBER($BX2842)),MIN(1,MAX(0,($BX2842-2018+1)/($BX2842-$BW2842+1))),"")</f>
        <v>0.1</v>
      </c>
      <c r="Q2842" s="0" t="n">
        <f aca="false">IF(AND(ISNUMBER($BW2842),ISNUMBER($BX2842)),MIN(1,MAX(0,($BX2842-2019+1)/($BX2842-$BW2842+1))),"")</f>
        <v>0</v>
      </c>
      <c r="R2842" s="0" t="n">
        <f aca="false">IF(AND(ISNUMBER($BW2842),ISNUMBER($BX2842)),MIN(1,MAX(0,($BX2842-2016+1)/($BX2842-$BW2842+1))),"")</f>
        <v>0.3</v>
      </c>
      <c r="S2842" s="0" t="n">
        <f aca="false">IF($L2842&lt;&gt;"",IF($L2842&gt;=2015.5,1,0),"")</f>
        <v>0</v>
      </c>
      <c r="T2842" s="0" t="n">
        <f aca="false">IF($L2842&lt;&gt;"",IF($L2842&gt;=2016,1,0),"")</f>
        <v>0</v>
      </c>
      <c r="U2842" s="0" t="n">
        <f aca="false">IF(ISNUMBER($BX2842),IF($BX2842&gt;=2016,1,0),"")</f>
        <v>1</v>
      </c>
      <c r="V2842" s="0" t="n">
        <f aca="false">IF(ISNUMBER($BW2842),IF($BW2842&gt;=2016,1,0),"")</f>
        <v>0</v>
      </c>
      <c r="W2842" s="0" t="str">
        <f aca="false">IF(AND(ISNUMBER($BW2842),ISNUMBER($BX2842)),IF($BW2842&gt;=2016,"post-only",IF($BX2842&lt;2016,"pre-only","mixed")),"")</f>
        <v>mixed</v>
      </c>
      <c r="X2842" s="0" t="n">
        <f aca="false">IF(AND(ISNUMBER($BW2842),ISNUMBER($BX2842)),MIN(1,MAX(0,($BX2842-2017+1)/($BX2842-$BW2842+1))),"")</f>
        <v>0.2</v>
      </c>
      <c r="Y2842" s="0" t="n">
        <f aca="false">IF(AND(ISNUMBER($BW2842),ISNUMBER($BX2842)),MIN(1,MAX(0,($BX2842-2018+1)/($BX2842-$BW2842+1))),"")</f>
        <v>0.1</v>
      </c>
      <c r="Z2842" s="0" t="n">
        <f aca="false">IF(AND(ISNUMBER($BW2842),ISNUMBER($BX2842)),MIN(1,MAX(0,($BX2842-2019+1)/($BX2842-$BW2842+1))),"")</f>
        <v>0</v>
      </c>
      <c r="AA2842" s="0" t="n">
        <f aca="false">IF(ISNUMBER($BX2842),IF($BX2842&gt;=2017,1,0),"")</f>
        <v>1</v>
      </c>
      <c r="AB2842" s="0" t="n">
        <f aca="false">IF(ISNUMBER($BX2842),IF($BX2842&gt;=2018,1,0),"")</f>
        <v>1</v>
      </c>
      <c r="AC2842" s="0" t="n">
        <f aca="false">IF(ISNUMBER($BX2842),IF($BX2842&gt;=2019,1,0),"")</f>
        <v>0</v>
      </c>
      <c r="AD2842" s="0" t="n">
        <f aca="false">IF($L2842&lt;&gt;"",IF($L2842&gt;2013,1,0),"")</f>
        <v>1</v>
      </c>
      <c r="AE2842" s="0" t="n">
        <f aca="false">IF($L2842&lt;&gt;"",1+IF($L2842&gt;2011,1,0)+IF($L2842&gt;2014,1,0),"")</f>
        <v>2</v>
      </c>
      <c r="AF2842" s="0" t="s">
        <v>310</v>
      </c>
      <c r="AG2842" s="0" t="s">
        <v>88</v>
      </c>
      <c r="AH2842" s="0" t="s">
        <v>89</v>
      </c>
      <c r="AI2842" s="0" t="s">
        <v>497</v>
      </c>
      <c r="AJ2842" s="0" t="s">
        <v>334</v>
      </c>
      <c r="AK2842" s="0" t="s">
        <v>7120</v>
      </c>
      <c r="AL2842" s="0" t="s">
        <v>90</v>
      </c>
      <c r="AM2842" s="0" t="s">
        <v>7121</v>
      </c>
      <c r="AN2842" s="0" t="s">
        <v>7122</v>
      </c>
      <c r="AO2842" s="0" t="str">
        <f aca="false">INDEX(lookup!$Y:$Y,MATCH($A2842,lookup!$A:$A,0))</f>
        <v>0_published</v>
      </c>
      <c r="AP2842" s="0" t="str">
        <f aca="false">INDEX(lookup!$Z:$Z,MATCH($A2842,lookup!$A:$A,0))</f>
        <v>0_VHB low</v>
      </c>
      <c r="AQ2842" s="0" t="str">
        <f aca="false">INDEX(lookup!$W:$W,MATCH($A2842,lookup!$A:$A,0))</f>
        <v>1_fin/acc/econ</v>
      </c>
      <c r="AR2842" s="0" t="s">
        <v>8671</v>
      </c>
      <c r="AS2842" s="0" t="s">
        <v>2105</v>
      </c>
      <c r="BO2842" s="0" t="s">
        <v>769</v>
      </c>
      <c r="BP2842" s="0" t="s">
        <v>7119</v>
      </c>
      <c r="BQ2842" s="0" t="s">
        <v>2105</v>
      </c>
      <c r="BT2842" s="0" t="n">
        <v>0</v>
      </c>
      <c r="BV2842" s="0" t="n">
        <v>1100</v>
      </c>
      <c r="BW2842" s="0" t="n">
        <v>2009</v>
      </c>
      <c r="BX2842" s="0" t="n">
        <v>2018</v>
      </c>
      <c r="BZ2842" s="0" t="n">
        <v>2013.5</v>
      </c>
      <c r="CA2842" s="0" t="n">
        <v>0.3</v>
      </c>
      <c r="CB2842" s="0" t="n">
        <v>0</v>
      </c>
      <c r="CC2842" s="0" t="n">
        <v>1</v>
      </c>
      <c r="CD2842" s="0" t="n">
        <v>0.116217170263927</v>
      </c>
      <c r="CE2842" s="0" t="n">
        <v>1</v>
      </c>
    </row>
    <row r="2843" customFormat="false" ht="15" hidden="false" customHeight="false" outlineLevel="0" collapsed="false">
      <c r="A2843" s="0" t="s">
        <v>7119</v>
      </c>
      <c r="B2843" s="0" t="n">
        <v>1102</v>
      </c>
      <c r="C2843" s="0" t="n">
        <v>-0.0482758620689655</v>
      </c>
      <c r="D2843" s="0" t="n">
        <v>131</v>
      </c>
      <c r="E2843" s="0" t="n">
        <f aca="false">IF(ISNUMBER($BA2843),$BA2843,IF(AND(ISNUMBER($D2843),ISNUMBER($BW2843),ISNUMBER($BX2843)),$D2843*($BX2843-$BW2843+1),""))</f>
        <v>1310</v>
      </c>
      <c r="F2843" s="0" t="s">
        <v>8664</v>
      </c>
      <c r="G2843" s="0" t="s">
        <v>8663</v>
      </c>
      <c r="H2843" s="0" t="s">
        <v>118</v>
      </c>
      <c r="I2843" s="0" t="s">
        <v>344</v>
      </c>
      <c r="J2843" s="0" t="n">
        <f aca="false">IF($BW2843&lt;&gt;"",$BW2843,"")</f>
        <v>2009</v>
      </c>
      <c r="K2843" s="0" t="n">
        <f aca="false">IF($BX2843&lt;&gt;"",$BX2843,"")</f>
        <v>2018</v>
      </c>
      <c r="L2843" s="0" t="n">
        <f aca="false">IF(AND(ISNUMBER($BW2843),ISNUMBER($BX2843)),($BW2843+$BX2843)/2,"")</f>
        <v>2013.5</v>
      </c>
      <c r="M2843" s="0" t="n">
        <f aca="false">IF($L2843&lt;&gt;"",$L2843,"")</f>
        <v>2013.5</v>
      </c>
      <c r="N2843" s="0" t="n">
        <f aca="false">IF(AND(ISNUMBER($BW2843),ISNUMBER($BX2843)),MIN(1,MAX(0,($BX2843-2016+1)/($BX2843-$BW2843+1))),"")</f>
        <v>0.3</v>
      </c>
      <c r="O2843" s="0" t="n">
        <f aca="false">IF(AND(ISNUMBER($BW2843),ISNUMBER($BX2843)),MIN(1,MAX(0,($BX2843-2017+1)/($BX2843-$BW2843+1))),"")</f>
        <v>0.2</v>
      </c>
      <c r="P2843" s="0" t="n">
        <f aca="false">IF(AND(ISNUMBER($BW2843),ISNUMBER($BX2843)),MIN(1,MAX(0,($BX2843-2018+1)/($BX2843-$BW2843+1))),"")</f>
        <v>0.1</v>
      </c>
      <c r="Q2843" s="0" t="n">
        <f aca="false">IF(AND(ISNUMBER($BW2843),ISNUMBER($BX2843)),MIN(1,MAX(0,($BX2843-2019+1)/($BX2843-$BW2843+1))),"")</f>
        <v>0</v>
      </c>
      <c r="R2843" s="0" t="n">
        <f aca="false">IF(AND(ISNUMBER($BW2843),ISNUMBER($BX2843)),MIN(1,MAX(0,($BX2843-2016+1)/($BX2843-$BW2843+1))),"")</f>
        <v>0.3</v>
      </c>
      <c r="S2843" s="0" t="n">
        <f aca="false">IF($L2843&lt;&gt;"",IF($L2843&gt;=2015.5,1,0),"")</f>
        <v>0</v>
      </c>
      <c r="T2843" s="0" t="n">
        <f aca="false">IF($L2843&lt;&gt;"",IF($L2843&gt;=2016,1,0),"")</f>
        <v>0</v>
      </c>
      <c r="U2843" s="0" t="n">
        <f aca="false">IF(ISNUMBER($BX2843),IF($BX2843&gt;=2016,1,0),"")</f>
        <v>1</v>
      </c>
      <c r="V2843" s="0" t="n">
        <f aca="false">IF(ISNUMBER($BW2843),IF($BW2843&gt;=2016,1,0),"")</f>
        <v>0</v>
      </c>
      <c r="W2843" s="0" t="str">
        <f aca="false">IF(AND(ISNUMBER($BW2843),ISNUMBER($BX2843)),IF($BW2843&gt;=2016,"post-only",IF($BX2843&lt;2016,"pre-only","mixed")),"")</f>
        <v>mixed</v>
      </c>
      <c r="X2843" s="0" t="n">
        <f aca="false">IF(AND(ISNUMBER($BW2843),ISNUMBER($BX2843)),MIN(1,MAX(0,($BX2843-2017+1)/($BX2843-$BW2843+1))),"")</f>
        <v>0.2</v>
      </c>
      <c r="Y2843" s="0" t="n">
        <f aca="false">IF(AND(ISNUMBER($BW2843),ISNUMBER($BX2843)),MIN(1,MAX(0,($BX2843-2018+1)/($BX2843-$BW2843+1))),"")</f>
        <v>0.1</v>
      </c>
      <c r="Z2843" s="0" t="n">
        <f aca="false">IF(AND(ISNUMBER($BW2843),ISNUMBER($BX2843)),MIN(1,MAX(0,($BX2843-2019+1)/($BX2843-$BW2843+1))),"")</f>
        <v>0</v>
      </c>
      <c r="AA2843" s="0" t="n">
        <f aca="false">IF(ISNUMBER($BX2843),IF($BX2843&gt;=2017,1,0),"")</f>
        <v>1</v>
      </c>
      <c r="AB2843" s="0" t="n">
        <f aca="false">IF(ISNUMBER($BX2843),IF($BX2843&gt;=2018,1,0),"")</f>
        <v>1</v>
      </c>
      <c r="AC2843" s="0" t="n">
        <f aca="false">IF(ISNUMBER($BX2843),IF($BX2843&gt;=2019,1,0),"")</f>
        <v>0</v>
      </c>
      <c r="AD2843" s="0" t="n">
        <f aca="false">IF($L2843&lt;&gt;"",IF($L2843&gt;2013,1,0),"")</f>
        <v>1</v>
      </c>
      <c r="AE2843" s="0" t="n">
        <f aca="false">IF($L2843&lt;&gt;"",1+IF($L2843&gt;2011,1,0)+IF($L2843&gt;2014,1,0),"")</f>
        <v>2</v>
      </c>
      <c r="AF2843" s="0" t="s">
        <v>310</v>
      </c>
      <c r="AG2843" s="0" t="s">
        <v>88</v>
      </c>
      <c r="AH2843" s="0" t="s">
        <v>89</v>
      </c>
      <c r="AI2843" s="0" t="s">
        <v>497</v>
      </c>
      <c r="AJ2843" s="0" t="s">
        <v>334</v>
      </c>
      <c r="AK2843" s="0" t="s">
        <v>7120</v>
      </c>
      <c r="AL2843" s="0" t="s">
        <v>8672</v>
      </c>
      <c r="AM2843" s="0" t="s">
        <v>7121</v>
      </c>
      <c r="AN2843" s="0" t="s">
        <v>7122</v>
      </c>
      <c r="AO2843" s="0" t="str">
        <f aca="false">INDEX(lookup!$Y:$Y,MATCH($A2843,lookup!$A:$A,0))</f>
        <v>0_published</v>
      </c>
      <c r="AP2843" s="0" t="str">
        <f aca="false">INDEX(lookup!$Z:$Z,MATCH($A2843,lookup!$A:$A,0))</f>
        <v>0_VHB low</v>
      </c>
      <c r="AQ2843" s="0" t="str">
        <f aca="false">INDEX(lookup!$W:$W,MATCH($A2843,lookup!$A:$A,0))</f>
        <v>1_fin/acc/econ</v>
      </c>
      <c r="AR2843" s="0" t="s">
        <v>207</v>
      </c>
      <c r="AS2843" s="0" t="s">
        <v>2105</v>
      </c>
      <c r="BO2843" s="0" t="s">
        <v>769</v>
      </c>
      <c r="BP2843" s="0" t="s">
        <v>7119</v>
      </c>
      <c r="BQ2843" s="0" t="s">
        <v>2105</v>
      </c>
      <c r="BT2843" s="0" t="n">
        <v>0</v>
      </c>
      <c r="BV2843" s="0" t="n">
        <v>1102</v>
      </c>
      <c r="BW2843" s="0" t="n">
        <v>2009</v>
      </c>
      <c r="BX2843" s="0" t="n">
        <v>2018</v>
      </c>
      <c r="BZ2843" s="0" t="n">
        <v>2013.5</v>
      </c>
      <c r="CA2843" s="0" t="n">
        <v>0.3</v>
      </c>
      <c r="CB2843" s="0" t="n">
        <v>0</v>
      </c>
      <c r="CC2843" s="0" t="n">
        <v>1</v>
      </c>
      <c r="CD2843" s="0" t="n">
        <v>-0.0483134178445359</v>
      </c>
      <c r="CE2843" s="0" t="n">
        <v>1</v>
      </c>
    </row>
    <row r="2844" customFormat="false" ht="15" hidden="false" customHeight="false" outlineLevel="0" collapsed="false">
      <c r="A2844" s="0" t="s">
        <v>7338</v>
      </c>
      <c r="B2844" s="0" t="n">
        <v>1167</v>
      </c>
      <c r="C2844" s="0" t="n">
        <v>-0.0465074359707863</v>
      </c>
      <c r="D2844" s="0" t="n">
        <v>1294</v>
      </c>
      <c r="E2844" s="0" t="n">
        <f aca="false">IF(ISNUMBER($BA2844),$BA2844,IF(AND(ISNUMBER($D2844),ISNUMBER($BW2844),ISNUMBER($BX2844)),$D2844*($BX2844-$BW2844+1),""))</f>
        <v>6470</v>
      </c>
      <c r="F2844" s="0" t="s">
        <v>8664</v>
      </c>
      <c r="G2844" s="0" t="s">
        <v>8663</v>
      </c>
      <c r="H2844" s="0" t="s">
        <v>118</v>
      </c>
      <c r="I2844" s="0" t="s">
        <v>344</v>
      </c>
      <c r="J2844" s="0" t="n">
        <f aca="false">IF($BW2844&lt;&gt;"",$BW2844,"")</f>
        <v>2015</v>
      </c>
      <c r="K2844" s="0" t="n">
        <f aca="false">IF($BX2844&lt;&gt;"",$BX2844,"")</f>
        <v>2019</v>
      </c>
      <c r="L2844" s="0" t="n">
        <f aca="false">IF(AND(ISNUMBER($BW2844),ISNUMBER($BX2844)),($BW2844+$BX2844)/2,"")</f>
        <v>2017</v>
      </c>
      <c r="M2844" s="0" t="n">
        <f aca="false">IF($L2844&lt;&gt;"",$L2844,"")</f>
        <v>2017</v>
      </c>
      <c r="N2844" s="0" t="n">
        <f aca="false">IF(AND(ISNUMBER($BW2844),ISNUMBER($BX2844)),MIN(1,MAX(0,($BX2844-2016+1)/($BX2844-$BW2844+1))),"")</f>
        <v>0.8</v>
      </c>
      <c r="O2844" s="0" t="n">
        <f aca="false">IF(AND(ISNUMBER($BW2844),ISNUMBER($BX2844)),MIN(1,MAX(0,($BX2844-2017+1)/($BX2844-$BW2844+1))),"")</f>
        <v>0.6</v>
      </c>
      <c r="P2844" s="0" t="n">
        <f aca="false">IF(AND(ISNUMBER($BW2844),ISNUMBER($BX2844)),MIN(1,MAX(0,($BX2844-2018+1)/($BX2844-$BW2844+1))),"")</f>
        <v>0.4</v>
      </c>
      <c r="Q2844" s="0" t="n">
        <f aca="false">IF(AND(ISNUMBER($BW2844),ISNUMBER($BX2844)),MIN(1,MAX(0,($BX2844-2019+1)/($BX2844-$BW2844+1))),"")</f>
        <v>0.2</v>
      </c>
      <c r="R2844" s="0" t="n">
        <f aca="false">IF(AND(ISNUMBER($BW2844),ISNUMBER($BX2844)),MIN(1,MAX(0,($BX2844-2016+1)/($BX2844-$BW2844+1))),"")</f>
        <v>0.8</v>
      </c>
      <c r="S2844" s="0" t="n">
        <f aca="false">IF($L2844&lt;&gt;"",IF($L2844&gt;=2015.5,1,0),"")</f>
        <v>1</v>
      </c>
      <c r="T2844" s="0" t="n">
        <f aca="false">IF($L2844&lt;&gt;"",IF($L2844&gt;=2016,1,0),"")</f>
        <v>1</v>
      </c>
      <c r="U2844" s="0" t="n">
        <f aca="false">IF(ISNUMBER($BX2844),IF($BX2844&gt;=2016,1,0),"")</f>
        <v>1</v>
      </c>
      <c r="V2844" s="0" t="n">
        <f aca="false">IF(ISNUMBER($BW2844),IF($BW2844&gt;=2016,1,0),"")</f>
        <v>0</v>
      </c>
      <c r="W2844" s="0" t="str">
        <f aca="false">IF(AND(ISNUMBER($BW2844),ISNUMBER($BX2844)),IF($BW2844&gt;=2016,"post-only",IF($BX2844&lt;2016,"pre-only","mixed")),"")</f>
        <v>mixed</v>
      </c>
      <c r="X2844" s="0" t="n">
        <f aca="false">IF(AND(ISNUMBER($BW2844),ISNUMBER($BX2844)),MIN(1,MAX(0,($BX2844-2017+1)/($BX2844-$BW2844+1))),"")</f>
        <v>0.6</v>
      </c>
      <c r="Y2844" s="0" t="n">
        <f aca="false">IF(AND(ISNUMBER($BW2844),ISNUMBER($BX2844)),MIN(1,MAX(0,($BX2844-2018+1)/($BX2844-$BW2844+1))),"")</f>
        <v>0.4</v>
      </c>
      <c r="Z2844" s="0" t="n">
        <f aca="false">IF(AND(ISNUMBER($BW2844),ISNUMBER($BX2844)),MIN(1,MAX(0,($BX2844-2019+1)/($BX2844-$BW2844+1))),"")</f>
        <v>0.2</v>
      </c>
      <c r="AA2844" s="0" t="n">
        <f aca="false">IF(ISNUMBER($BX2844),IF($BX2844&gt;=2017,1,0),"")</f>
        <v>1</v>
      </c>
      <c r="AB2844" s="0" t="n">
        <f aca="false">IF(ISNUMBER($BX2844),IF($BX2844&gt;=2018,1,0),"")</f>
        <v>1</v>
      </c>
      <c r="AC2844" s="0" t="n">
        <f aca="false">IF(ISNUMBER($BX2844),IF($BX2844&gt;=2019,1,0),"")</f>
        <v>1</v>
      </c>
      <c r="AD2844" s="0" t="n">
        <f aca="false">IF($L2844&lt;&gt;"",IF($L2844&gt;2013,1,0),"")</f>
        <v>1</v>
      </c>
      <c r="AE2844" s="0" t="n">
        <f aca="false">IF($L2844&lt;&gt;"",1+IF($L2844&gt;2011,1,0)+IF($L2844&gt;2014,1,0),"")</f>
        <v>3</v>
      </c>
      <c r="AF2844" s="0" t="s">
        <v>87</v>
      </c>
      <c r="AG2844" s="0" t="s">
        <v>88</v>
      </c>
      <c r="AH2844" s="0" t="s">
        <v>89</v>
      </c>
      <c r="AI2844" s="0" t="s">
        <v>90</v>
      </c>
      <c r="AJ2844" s="0" t="s">
        <v>90</v>
      </c>
      <c r="AK2844" s="0" t="str">
        <f aca="false">IF(AND($CF2844&lt;&gt;"",IFERROR(INDEX(subsample_country_map!$B:$B,MATCH($CF2844,subsample_country_map!$A:$A,0)),"")&lt;&gt;""),INDEX(subsample_country_map!$B:$B,MATCH($CF2844,subsample_country_map!$A:$A,0)),INDEX(lookup!$AA:$AA,MATCH($A2844,lookup!$A:$A,0)))</f>
        <v>99_NCE</v>
      </c>
      <c r="AL2844" s="0" t="str">
        <f aca="false">IF(AND($CF2844&lt;&gt;"",IFERROR(INDEX(subsample_country_map!$C:$C,MATCH($CF2844,subsample_country_map!$A:$A,0)),"")&lt;&gt;""),INDEX(subsample_country_map!$C:$C,MATCH($CF2844,subsample_country_map!$A:$A,0)),INDEX(lookup!$AB:$AB,MATCH($A2844,lookup!$A:$A,0)))</f>
        <v>99_NCE</v>
      </c>
      <c r="AM2844" s="0" t="str">
        <f aca="false">IF(AND($CF2844&lt;&gt;"",IFERROR(INDEX(subsample_country_map!$D:$D,MATCH($CF2844,subsample_country_map!$A:$A,0)),"")&lt;&gt;""),INDEX(subsample_country_map!$D:$D,MATCH($CF2844,subsample_country_map!$A:$A,0)),INDEX(lookup!$AC:$AC,MATCH($A2844,lookup!$A:$A,0)))</f>
        <v>99_NCE</v>
      </c>
      <c r="AN2844" s="0" t="str">
        <f aca="false">IF(AND($CF2844&lt;&gt;"",IFERROR(INDEX(subsample_country_map!$E:$E,MATCH($CF2844,subsample_country_map!$A:$A,0)),"")&lt;&gt;""),INDEX(subsample_country_map!$E:$E,MATCH($CF2844,subsample_country_map!$A:$A,0)),INDEX(lookup!$AD:$AD,MATCH($A2844,lookup!$A:$A,0)))</f>
        <v>99_NCE</v>
      </c>
      <c r="AO2844" s="0" t="str">
        <f aca="false">INDEX(lookup!$Y:$Y,MATCH($A2844,lookup!$A:$A,0))</f>
        <v>0_published</v>
      </c>
      <c r="AP2844" s="0" t="str">
        <f aca="false">INDEX(lookup!$Z:$Z,MATCH($A2844,lookup!$A:$A,0))</f>
        <v>1_VHB high</v>
      </c>
      <c r="AQ2844" s="0" t="str">
        <f aca="false">INDEX(lookup!$W:$W,MATCH($A2844,lookup!$A:$A,0))</f>
        <v>2_sust</v>
      </c>
      <c r="AR2844" s="0" t="s">
        <v>8673</v>
      </c>
      <c r="AS2844" s="0" t="s">
        <v>2105</v>
      </c>
      <c r="BO2844" s="0" t="s">
        <v>769</v>
      </c>
      <c r="BP2844" s="0" t="s">
        <v>7338</v>
      </c>
      <c r="BQ2844" s="0" t="s">
        <v>2105</v>
      </c>
      <c r="BT2844" s="0" t="n">
        <v>0</v>
      </c>
      <c r="BV2844" s="0" t="n">
        <v>1167</v>
      </c>
      <c r="BW2844" s="0" t="n">
        <v>2015</v>
      </c>
      <c r="BX2844" s="0" t="n">
        <v>2019</v>
      </c>
      <c r="BZ2844" s="0" t="n">
        <v>2017</v>
      </c>
      <c r="CA2844" s="0" t="n">
        <v>0.8</v>
      </c>
      <c r="CB2844" s="0" t="n">
        <v>1</v>
      </c>
      <c r="CC2844" s="0" t="n">
        <v>1</v>
      </c>
      <c r="CD2844" s="0" t="n">
        <v>-0.0465410105094278</v>
      </c>
      <c r="CE2844" s="0" t="n">
        <v>1</v>
      </c>
    </row>
    <row r="2845" customFormat="false" ht="15" hidden="false" customHeight="false" outlineLevel="0" collapsed="false">
      <c r="A2845" s="0" t="s">
        <v>7338</v>
      </c>
      <c r="B2845" s="0" t="n">
        <v>1168</v>
      </c>
      <c r="C2845" s="0" t="n">
        <v>-0.0465074359707863</v>
      </c>
      <c r="D2845" s="0" t="n">
        <v>1294</v>
      </c>
      <c r="E2845" s="0" t="n">
        <f aca="false">IF(ISNUMBER($BA2845),$BA2845,IF(AND(ISNUMBER($D2845),ISNUMBER($BW2845),ISNUMBER($BX2845)),$D2845*($BX2845-$BW2845+1),""))</f>
        <v>6470</v>
      </c>
      <c r="F2845" s="0" t="s">
        <v>8664</v>
      </c>
      <c r="G2845" s="0" t="s">
        <v>8663</v>
      </c>
      <c r="H2845" s="0" t="s">
        <v>118</v>
      </c>
      <c r="I2845" s="0" t="s">
        <v>344</v>
      </c>
      <c r="J2845" s="0" t="n">
        <f aca="false">IF($BW2845&lt;&gt;"",$BW2845,"")</f>
        <v>2015</v>
      </c>
      <c r="K2845" s="0" t="n">
        <f aca="false">IF($BX2845&lt;&gt;"",$BX2845,"")</f>
        <v>2019</v>
      </c>
      <c r="L2845" s="0" t="n">
        <f aca="false">IF(AND(ISNUMBER($BW2845),ISNUMBER($BX2845)),($BW2845+$BX2845)/2,"")</f>
        <v>2017</v>
      </c>
      <c r="M2845" s="0" t="n">
        <f aca="false">IF($L2845&lt;&gt;"",$L2845,"")</f>
        <v>2017</v>
      </c>
      <c r="N2845" s="0" t="n">
        <f aca="false">IF(AND(ISNUMBER($BW2845),ISNUMBER($BX2845)),MIN(1,MAX(0,($BX2845-2016+1)/($BX2845-$BW2845+1))),"")</f>
        <v>0.8</v>
      </c>
      <c r="O2845" s="0" t="n">
        <f aca="false">IF(AND(ISNUMBER($BW2845),ISNUMBER($BX2845)),MIN(1,MAX(0,($BX2845-2017+1)/($BX2845-$BW2845+1))),"")</f>
        <v>0.6</v>
      </c>
      <c r="P2845" s="0" t="n">
        <f aca="false">IF(AND(ISNUMBER($BW2845),ISNUMBER($BX2845)),MIN(1,MAX(0,($BX2845-2018+1)/($BX2845-$BW2845+1))),"")</f>
        <v>0.4</v>
      </c>
      <c r="Q2845" s="0" t="n">
        <f aca="false">IF(AND(ISNUMBER($BW2845),ISNUMBER($BX2845)),MIN(1,MAX(0,($BX2845-2019+1)/($BX2845-$BW2845+1))),"")</f>
        <v>0.2</v>
      </c>
      <c r="R2845" s="0" t="n">
        <f aca="false">IF(AND(ISNUMBER($BW2845),ISNUMBER($BX2845)),MIN(1,MAX(0,($BX2845-2016+1)/($BX2845-$BW2845+1))),"")</f>
        <v>0.8</v>
      </c>
      <c r="S2845" s="0" t="n">
        <f aca="false">IF($L2845&lt;&gt;"",IF($L2845&gt;=2015.5,1,0),"")</f>
        <v>1</v>
      </c>
      <c r="T2845" s="0" t="n">
        <f aca="false">IF($L2845&lt;&gt;"",IF($L2845&gt;=2016,1,0),"")</f>
        <v>1</v>
      </c>
      <c r="U2845" s="0" t="n">
        <f aca="false">IF(ISNUMBER($BX2845),IF($BX2845&gt;=2016,1,0),"")</f>
        <v>1</v>
      </c>
      <c r="V2845" s="0" t="n">
        <f aca="false">IF(ISNUMBER($BW2845),IF($BW2845&gt;=2016,1,0),"")</f>
        <v>0</v>
      </c>
      <c r="W2845" s="0" t="str">
        <f aca="false">IF(AND(ISNUMBER($BW2845),ISNUMBER($BX2845)),IF($BW2845&gt;=2016,"post-only",IF($BX2845&lt;2016,"pre-only","mixed")),"")</f>
        <v>mixed</v>
      </c>
      <c r="X2845" s="0" t="n">
        <f aca="false">IF(AND(ISNUMBER($BW2845),ISNUMBER($BX2845)),MIN(1,MAX(0,($BX2845-2017+1)/($BX2845-$BW2845+1))),"")</f>
        <v>0.6</v>
      </c>
      <c r="Y2845" s="0" t="n">
        <f aca="false">IF(AND(ISNUMBER($BW2845),ISNUMBER($BX2845)),MIN(1,MAX(0,($BX2845-2018+1)/($BX2845-$BW2845+1))),"")</f>
        <v>0.4</v>
      </c>
      <c r="Z2845" s="0" t="n">
        <f aca="false">IF(AND(ISNUMBER($BW2845),ISNUMBER($BX2845)),MIN(1,MAX(0,($BX2845-2019+1)/($BX2845-$BW2845+1))),"")</f>
        <v>0.2</v>
      </c>
      <c r="AA2845" s="0" t="n">
        <f aca="false">IF(ISNUMBER($BX2845),IF($BX2845&gt;=2017,1,0),"")</f>
        <v>1</v>
      </c>
      <c r="AB2845" s="0" t="n">
        <f aca="false">IF(ISNUMBER($BX2845),IF($BX2845&gt;=2018,1,0),"")</f>
        <v>1</v>
      </c>
      <c r="AC2845" s="0" t="n">
        <f aca="false">IF(ISNUMBER($BX2845),IF($BX2845&gt;=2019,1,0),"")</f>
        <v>1</v>
      </c>
      <c r="AD2845" s="0" t="n">
        <f aca="false">IF($L2845&lt;&gt;"",IF($L2845&gt;2013,1,0),"")</f>
        <v>1</v>
      </c>
      <c r="AE2845" s="0" t="n">
        <f aca="false">IF($L2845&lt;&gt;"",1+IF($L2845&gt;2011,1,0)+IF($L2845&gt;2014,1,0),"")</f>
        <v>3</v>
      </c>
      <c r="AF2845" s="0" t="s">
        <v>87</v>
      </c>
      <c r="AG2845" s="0" t="s">
        <v>88</v>
      </c>
      <c r="AH2845" s="0" t="s">
        <v>89</v>
      </c>
      <c r="AI2845" s="0" t="s">
        <v>90</v>
      </c>
      <c r="AJ2845" s="0" t="s">
        <v>90</v>
      </c>
      <c r="AK2845" s="0" t="str">
        <f aca="false">IF(AND($CF2845&lt;&gt;"",IFERROR(INDEX(subsample_country_map!$B:$B,MATCH($CF2845,subsample_country_map!$A:$A,0)),"")&lt;&gt;""),INDEX(subsample_country_map!$B:$B,MATCH($CF2845,subsample_country_map!$A:$A,0)),INDEX(lookup!$AA:$AA,MATCH($A2845,lookup!$A:$A,0)))</f>
        <v>99_NCE</v>
      </c>
      <c r="AL2845" s="0" t="str">
        <f aca="false">IF(AND($CF2845&lt;&gt;"",IFERROR(INDEX(subsample_country_map!$C:$C,MATCH($CF2845,subsample_country_map!$A:$A,0)),"")&lt;&gt;""),INDEX(subsample_country_map!$C:$C,MATCH($CF2845,subsample_country_map!$A:$A,0)),INDEX(lookup!$AB:$AB,MATCH($A2845,lookup!$A:$A,0)))</f>
        <v>99_NCE</v>
      </c>
      <c r="AM2845" s="0" t="str">
        <f aca="false">IF(AND($CF2845&lt;&gt;"",IFERROR(INDEX(subsample_country_map!$D:$D,MATCH($CF2845,subsample_country_map!$A:$A,0)),"")&lt;&gt;""),INDEX(subsample_country_map!$D:$D,MATCH($CF2845,subsample_country_map!$A:$A,0)),INDEX(lookup!$AC:$AC,MATCH($A2845,lookup!$A:$A,0)))</f>
        <v>99_NCE</v>
      </c>
      <c r="AN2845" s="0" t="str">
        <f aca="false">IF(AND($CF2845&lt;&gt;"",IFERROR(INDEX(subsample_country_map!$E:$E,MATCH($CF2845,subsample_country_map!$A:$A,0)),"")&lt;&gt;""),INDEX(subsample_country_map!$E:$E,MATCH($CF2845,subsample_country_map!$A:$A,0)),INDEX(lookup!$AD:$AD,MATCH($A2845,lookup!$A:$A,0)))</f>
        <v>99_NCE</v>
      </c>
      <c r="AO2845" s="0" t="str">
        <f aca="false">INDEX(lookup!$Y:$Y,MATCH($A2845,lookup!$A:$A,0))</f>
        <v>0_published</v>
      </c>
      <c r="AP2845" s="0" t="str">
        <f aca="false">INDEX(lookup!$Z:$Z,MATCH($A2845,lookup!$A:$A,0))</f>
        <v>1_VHB high</v>
      </c>
      <c r="AQ2845" s="0" t="str">
        <f aca="false">INDEX(lookup!$W:$W,MATCH($A2845,lookup!$A:$A,0))</f>
        <v>2_sust</v>
      </c>
      <c r="AR2845" s="0" t="s">
        <v>8673</v>
      </c>
      <c r="AS2845" s="0" t="s">
        <v>2105</v>
      </c>
      <c r="BO2845" s="0" t="s">
        <v>769</v>
      </c>
      <c r="BP2845" s="0" t="s">
        <v>7338</v>
      </c>
      <c r="BQ2845" s="0" t="s">
        <v>2105</v>
      </c>
      <c r="BT2845" s="0" t="n">
        <v>0</v>
      </c>
      <c r="BV2845" s="0" t="n">
        <v>1168</v>
      </c>
      <c r="BW2845" s="0" t="n">
        <v>2015</v>
      </c>
      <c r="BX2845" s="0" t="n">
        <v>2019</v>
      </c>
      <c r="BZ2845" s="0" t="n">
        <v>2017</v>
      </c>
      <c r="CA2845" s="0" t="n">
        <v>0.8</v>
      </c>
      <c r="CB2845" s="0" t="n">
        <v>1</v>
      </c>
      <c r="CC2845" s="0" t="n">
        <v>1</v>
      </c>
      <c r="CD2845" s="0" t="n">
        <v>-0.0465410105094278</v>
      </c>
      <c r="CE2845" s="0" t="n">
        <v>1</v>
      </c>
    </row>
    <row r="2846" customFormat="false" ht="15" hidden="false" customHeight="false" outlineLevel="0" collapsed="false">
      <c r="A2846" s="0" t="s">
        <v>7338</v>
      </c>
      <c r="B2846" s="0" t="n">
        <v>1169</v>
      </c>
      <c r="C2846" s="0" t="n">
        <v>-0.0310236024278849</v>
      </c>
      <c r="D2846" s="0" t="n">
        <v>1294</v>
      </c>
      <c r="E2846" s="0" t="n">
        <f aca="false">IF(ISNUMBER($BA2846),$BA2846,IF(AND(ISNUMBER($D2846),ISNUMBER($BW2846),ISNUMBER($BX2846)),$D2846*($BX2846-$BW2846+1),""))</f>
        <v>6470</v>
      </c>
      <c r="F2846" s="0" t="s">
        <v>8664</v>
      </c>
      <c r="G2846" s="0" t="s">
        <v>8663</v>
      </c>
      <c r="H2846" s="0" t="s">
        <v>118</v>
      </c>
      <c r="I2846" s="0" t="s">
        <v>344</v>
      </c>
      <c r="J2846" s="0" t="n">
        <f aca="false">IF($BW2846&lt;&gt;"",$BW2846,"")</f>
        <v>2015</v>
      </c>
      <c r="K2846" s="0" t="n">
        <f aca="false">IF($BX2846&lt;&gt;"",$BX2846,"")</f>
        <v>2019</v>
      </c>
      <c r="L2846" s="0" t="n">
        <f aca="false">IF(AND(ISNUMBER($BW2846),ISNUMBER($BX2846)),($BW2846+$BX2846)/2,"")</f>
        <v>2017</v>
      </c>
      <c r="M2846" s="0" t="n">
        <f aca="false">IF($L2846&lt;&gt;"",$L2846,"")</f>
        <v>2017</v>
      </c>
      <c r="N2846" s="0" t="n">
        <f aca="false">IF(AND(ISNUMBER($BW2846),ISNUMBER($BX2846)),MIN(1,MAX(0,($BX2846-2016+1)/($BX2846-$BW2846+1))),"")</f>
        <v>0.8</v>
      </c>
      <c r="O2846" s="0" t="n">
        <f aca="false">IF(AND(ISNUMBER($BW2846),ISNUMBER($BX2846)),MIN(1,MAX(0,($BX2846-2017+1)/($BX2846-$BW2846+1))),"")</f>
        <v>0.6</v>
      </c>
      <c r="P2846" s="0" t="n">
        <f aca="false">IF(AND(ISNUMBER($BW2846),ISNUMBER($BX2846)),MIN(1,MAX(0,($BX2846-2018+1)/($BX2846-$BW2846+1))),"")</f>
        <v>0.4</v>
      </c>
      <c r="Q2846" s="0" t="n">
        <f aca="false">IF(AND(ISNUMBER($BW2846),ISNUMBER($BX2846)),MIN(1,MAX(0,($BX2846-2019+1)/($BX2846-$BW2846+1))),"")</f>
        <v>0.2</v>
      </c>
      <c r="R2846" s="0" t="n">
        <f aca="false">IF(AND(ISNUMBER($BW2846),ISNUMBER($BX2846)),MIN(1,MAX(0,($BX2846-2016+1)/($BX2846-$BW2846+1))),"")</f>
        <v>0.8</v>
      </c>
      <c r="S2846" s="0" t="n">
        <f aca="false">IF($L2846&lt;&gt;"",IF($L2846&gt;=2015.5,1,0),"")</f>
        <v>1</v>
      </c>
      <c r="T2846" s="0" t="n">
        <f aca="false">IF($L2846&lt;&gt;"",IF($L2846&gt;=2016,1,0),"")</f>
        <v>1</v>
      </c>
      <c r="U2846" s="0" t="n">
        <f aca="false">IF(ISNUMBER($BX2846),IF($BX2846&gt;=2016,1,0),"")</f>
        <v>1</v>
      </c>
      <c r="V2846" s="0" t="n">
        <f aca="false">IF(ISNUMBER($BW2846),IF($BW2846&gt;=2016,1,0),"")</f>
        <v>0</v>
      </c>
      <c r="W2846" s="0" t="str">
        <f aca="false">IF(AND(ISNUMBER($BW2846),ISNUMBER($BX2846)),IF($BW2846&gt;=2016,"post-only",IF($BX2846&lt;2016,"pre-only","mixed")),"")</f>
        <v>mixed</v>
      </c>
      <c r="X2846" s="0" t="n">
        <f aca="false">IF(AND(ISNUMBER($BW2846),ISNUMBER($BX2846)),MIN(1,MAX(0,($BX2846-2017+1)/($BX2846-$BW2846+1))),"")</f>
        <v>0.6</v>
      </c>
      <c r="Y2846" s="0" t="n">
        <f aca="false">IF(AND(ISNUMBER($BW2846),ISNUMBER($BX2846)),MIN(1,MAX(0,($BX2846-2018+1)/($BX2846-$BW2846+1))),"")</f>
        <v>0.4</v>
      </c>
      <c r="Z2846" s="0" t="n">
        <f aca="false">IF(AND(ISNUMBER($BW2846),ISNUMBER($BX2846)),MIN(1,MAX(0,($BX2846-2019+1)/($BX2846-$BW2846+1))),"")</f>
        <v>0.2</v>
      </c>
      <c r="AA2846" s="0" t="n">
        <f aca="false">IF(ISNUMBER($BX2846),IF($BX2846&gt;=2017,1,0),"")</f>
        <v>1</v>
      </c>
      <c r="AB2846" s="0" t="n">
        <f aca="false">IF(ISNUMBER($BX2846),IF($BX2846&gt;=2018,1,0),"")</f>
        <v>1</v>
      </c>
      <c r="AC2846" s="0" t="n">
        <f aca="false">IF(ISNUMBER($BX2846),IF($BX2846&gt;=2019,1,0),"")</f>
        <v>1</v>
      </c>
      <c r="AD2846" s="0" t="n">
        <f aca="false">IF($L2846&lt;&gt;"",IF($L2846&gt;2013,1,0),"")</f>
        <v>1</v>
      </c>
      <c r="AE2846" s="0" t="n">
        <f aca="false">IF($L2846&lt;&gt;"",1+IF($L2846&gt;2011,1,0)+IF($L2846&gt;2014,1,0),"")</f>
        <v>3</v>
      </c>
      <c r="AF2846" s="0" t="s">
        <v>87</v>
      </c>
      <c r="AG2846" s="0" t="s">
        <v>88</v>
      </c>
      <c r="AH2846" s="0" t="s">
        <v>89</v>
      </c>
      <c r="AI2846" s="0" t="s">
        <v>90</v>
      </c>
      <c r="AJ2846" s="0" t="s">
        <v>90</v>
      </c>
      <c r="AK2846" s="0" t="str">
        <f aca="false">IF(AND($CF2846&lt;&gt;"",IFERROR(INDEX(subsample_country_map!$B:$B,MATCH($CF2846,subsample_country_map!$A:$A,0)),"")&lt;&gt;""),INDEX(subsample_country_map!$B:$B,MATCH($CF2846,subsample_country_map!$A:$A,0)),INDEX(lookup!$AA:$AA,MATCH($A2846,lookup!$A:$A,0)))</f>
        <v>99_NCE</v>
      </c>
      <c r="AL2846" s="0" t="str">
        <f aca="false">IF(AND($CF2846&lt;&gt;"",IFERROR(INDEX(subsample_country_map!$C:$C,MATCH($CF2846,subsample_country_map!$A:$A,0)),"")&lt;&gt;""),INDEX(subsample_country_map!$C:$C,MATCH($CF2846,subsample_country_map!$A:$A,0)),INDEX(lookup!$AB:$AB,MATCH($A2846,lookup!$A:$A,0)))</f>
        <v>99_NCE</v>
      </c>
      <c r="AM2846" s="0" t="str">
        <f aca="false">IF(AND($CF2846&lt;&gt;"",IFERROR(INDEX(subsample_country_map!$D:$D,MATCH($CF2846,subsample_country_map!$A:$A,0)),"")&lt;&gt;""),INDEX(subsample_country_map!$D:$D,MATCH($CF2846,subsample_country_map!$A:$A,0)),INDEX(lookup!$AC:$AC,MATCH($A2846,lookup!$A:$A,0)))</f>
        <v>99_NCE</v>
      </c>
      <c r="AN2846" s="0" t="str">
        <f aca="false">IF(AND($CF2846&lt;&gt;"",IFERROR(INDEX(subsample_country_map!$E:$E,MATCH($CF2846,subsample_country_map!$A:$A,0)),"")&lt;&gt;""),INDEX(subsample_country_map!$E:$E,MATCH($CF2846,subsample_country_map!$A:$A,0)),INDEX(lookup!$AD:$AD,MATCH($A2846,lookup!$A:$A,0)))</f>
        <v>99_NCE</v>
      </c>
      <c r="AO2846" s="0" t="str">
        <f aca="false">INDEX(lookup!$Y:$Y,MATCH($A2846,lookup!$A:$A,0))</f>
        <v>0_published</v>
      </c>
      <c r="AP2846" s="0" t="str">
        <f aca="false">INDEX(lookup!$Z:$Z,MATCH($A2846,lookup!$A:$A,0))</f>
        <v>1_VHB high</v>
      </c>
      <c r="AQ2846" s="0" t="str">
        <f aca="false">INDEX(lookup!$W:$W,MATCH($A2846,lookup!$A:$A,0))</f>
        <v>2_sust</v>
      </c>
      <c r="AR2846" s="0" t="s">
        <v>8673</v>
      </c>
      <c r="AS2846" s="0" t="s">
        <v>2105</v>
      </c>
      <c r="BO2846" s="0" t="s">
        <v>769</v>
      </c>
      <c r="BP2846" s="0" t="s">
        <v>7338</v>
      </c>
      <c r="BQ2846" s="0" t="s">
        <v>2105</v>
      </c>
      <c r="BT2846" s="0" t="n">
        <v>0</v>
      </c>
      <c r="BV2846" s="0" t="n">
        <v>1169</v>
      </c>
      <c r="BW2846" s="0" t="n">
        <v>2015</v>
      </c>
      <c r="BX2846" s="0" t="n">
        <v>2019</v>
      </c>
      <c r="BZ2846" s="0" t="n">
        <v>2017</v>
      </c>
      <c r="CA2846" s="0" t="n">
        <v>0.8</v>
      </c>
      <c r="CB2846" s="0" t="n">
        <v>1</v>
      </c>
      <c r="CC2846" s="0" t="n">
        <v>1</v>
      </c>
      <c r="CD2846" s="0" t="n">
        <v>-0.0310335612120402</v>
      </c>
      <c r="CE2846" s="0" t="n">
        <v>1</v>
      </c>
    </row>
    <row r="2847" customFormat="false" ht="15" hidden="false" customHeight="false" outlineLevel="0" collapsed="false">
      <c r="A2847" s="0" t="s">
        <v>7338</v>
      </c>
      <c r="B2847" s="0" t="n">
        <v>1170</v>
      </c>
      <c r="C2847" s="0" t="n">
        <v>-0.0155174028275637</v>
      </c>
      <c r="D2847" s="0" t="n">
        <v>1294</v>
      </c>
      <c r="E2847" s="0" t="n">
        <f aca="false">IF(ISNUMBER($BA2847),$BA2847,IF(AND(ISNUMBER($D2847),ISNUMBER($BW2847),ISNUMBER($BX2847)),$D2847*($BX2847-$BW2847+1),""))</f>
        <v>6470</v>
      </c>
      <c r="F2847" s="0" t="s">
        <v>8664</v>
      </c>
      <c r="G2847" s="0" t="s">
        <v>8663</v>
      </c>
      <c r="H2847" s="0" t="s">
        <v>118</v>
      </c>
      <c r="I2847" s="0" t="s">
        <v>344</v>
      </c>
      <c r="J2847" s="0" t="n">
        <f aca="false">IF($BW2847&lt;&gt;"",$BW2847,"")</f>
        <v>2015</v>
      </c>
      <c r="K2847" s="0" t="n">
        <f aca="false">IF($BX2847&lt;&gt;"",$BX2847,"")</f>
        <v>2019</v>
      </c>
      <c r="L2847" s="0" t="n">
        <f aca="false">IF(AND(ISNUMBER($BW2847),ISNUMBER($BX2847)),($BW2847+$BX2847)/2,"")</f>
        <v>2017</v>
      </c>
      <c r="M2847" s="0" t="n">
        <f aca="false">IF($L2847&lt;&gt;"",$L2847,"")</f>
        <v>2017</v>
      </c>
      <c r="N2847" s="0" t="n">
        <f aca="false">IF(AND(ISNUMBER($BW2847),ISNUMBER($BX2847)),MIN(1,MAX(0,($BX2847-2016+1)/($BX2847-$BW2847+1))),"")</f>
        <v>0.8</v>
      </c>
      <c r="O2847" s="0" t="n">
        <f aca="false">IF(AND(ISNUMBER($BW2847),ISNUMBER($BX2847)),MIN(1,MAX(0,($BX2847-2017+1)/($BX2847-$BW2847+1))),"")</f>
        <v>0.6</v>
      </c>
      <c r="P2847" s="0" t="n">
        <f aca="false">IF(AND(ISNUMBER($BW2847),ISNUMBER($BX2847)),MIN(1,MAX(0,($BX2847-2018+1)/($BX2847-$BW2847+1))),"")</f>
        <v>0.4</v>
      </c>
      <c r="Q2847" s="0" t="n">
        <f aca="false">IF(AND(ISNUMBER($BW2847),ISNUMBER($BX2847)),MIN(1,MAX(0,($BX2847-2019+1)/($BX2847-$BW2847+1))),"")</f>
        <v>0.2</v>
      </c>
      <c r="R2847" s="0" t="n">
        <f aca="false">IF(AND(ISNUMBER($BW2847),ISNUMBER($BX2847)),MIN(1,MAX(0,($BX2847-2016+1)/($BX2847-$BW2847+1))),"")</f>
        <v>0.8</v>
      </c>
      <c r="S2847" s="0" t="n">
        <f aca="false">IF($L2847&lt;&gt;"",IF($L2847&gt;=2015.5,1,0),"")</f>
        <v>1</v>
      </c>
      <c r="T2847" s="0" t="n">
        <f aca="false">IF($L2847&lt;&gt;"",IF($L2847&gt;=2016,1,0),"")</f>
        <v>1</v>
      </c>
      <c r="U2847" s="0" t="n">
        <f aca="false">IF(ISNUMBER($BX2847),IF($BX2847&gt;=2016,1,0),"")</f>
        <v>1</v>
      </c>
      <c r="V2847" s="0" t="n">
        <f aca="false">IF(ISNUMBER($BW2847),IF($BW2847&gt;=2016,1,0),"")</f>
        <v>0</v>
      </c>
      <c r="W2847" s="0" t="str">
        <f aca="false">IF(AND(ISNUMBER($BW2847),ISNUMBER($BX2847)),IF($BW2847&gt;=2016,"post-only",IF($BX2847&lt;2016,"pre-only","mixed")),"")</f>
        <v>mixed</v>
      </c>
      <c r="X2847" s="0" t="n">
        <f aca="false">IF(AND(ISNUMBER($BW2847),ISNUMBER($BX2847)),MIN(1,MAX(0,($BX2847-2017+1)/($BX2847-$BW2847+1))),"")</f>
        <v>0.6</v>
      </c>
      <c r="Y2847" s="0" t="n">
        <f aca="false">IF(AND(ISNUMBER($BW2847),ISNUMBER($BX2847)),MIN(1,MAX(0,($BX2847-2018+1)/($BX2847-$BW2847+1))),"")</f>
        <v>0.4</v>
      </c>
      <c r="Z2847" s="0" t="n">
        <f aca="false">IF(AND(ISNUMBER($BW2847),ISNUMBER($BX2847)),MIN(1,MAX(0,($BX2847-2019+1)/($BX2847-$BW2847+1))),"")</f>
        <v>0.2</v>
      </c>
      <c r="AA2847" s="0" t="n">
        <f aca="false">IF(ISNUMBER($BX2847),IF($BX2847&gt;=2017,1,0),"")</f>
        <v>1</v>
      </c>
      <c r="AB2847" s="0" t="n">
        <f aca="false">IF(ISNUMBER($BX2847),IF($BX2847&gt;=2018,1,0),"")</f>
        <v>1</v>
      </c>
      <c r="AC2847" s="0" t="n">
        <f aca="false">IF(ISNUMBER($BX2847),IF($BX2847&gt;=2019,1,0),"")</f>
        <v>1</v>
      </c>
      <c r="AD2847" s="0" t="n">
        <f aca="false">IF($L2847&lt;&gt;"",IF($L2847&gt;2013,1,0),"")</f>
        <v>1</v>
      </c>
      <c r="AE2847" s="0" t="n">
        <f aca="false">IF($L2847&lt;&gt;"",1+IF($L2847&gt;2011,1,0)+IF($L2847&gt;2014,1,0),"")</f>
        <v>3</v>
      </c>
      <c r="AF2847" s="0" t="s">
        <v>87</v>
      </c>
      <c r="AG2847" s="0" t="s">
        <v>88</v>
      </c>
      <c r="AH2847" s="0" t="s">
        <v>89</v>
      </c>
      <c r="AI2847" s="0" t="s">
        <v>90</v>
      </c>
      <c r="AJ2847" s="0" t="s">
        <v>90</v>
      </c>
      <c r="AK2847" s="0" t="str">
        <f aca="false">IF(AND($CF2847&lt;&gt;"",IFERROR(INDEX(subsample_country_map!$B:$B,MATCH($CF2847,subsample_country_map!$A:$A,0)),"")&lt;&gt;""),INDEX(subsample_country_map!$B:$B,MATCH($CF2847,subsample_country_map!$A:$A,0)),INDEX(lookup!$AA:$AA,MATCH($A2847,lookup!$A:$A,0)))</f>
        <v>99_NCE</v>
      </c>
      <c r="AL2847" s="0" t="str">
        <f aca="false">IF(AND($CF2847&lt;&gt;"",IFERROR(INDEX(subsample_country_map!$C:$C,MATCH($CF2847,subsample_country_map!$A:$A,0)),"")&lt;&gt;""),INDEX(subsample_country_map!$C:$C,MATCH($CF2847,subsample_country_map!$A:$A,0)),INDEX(lookup!$AB:$AB,MATCH($A2847,lookup!$A:$A,0)))</f>
        <v>99_NCE</v>
      </c>
      <c r="AM2847" s="0" t="str">
        <f aca="false">IF(AND($CF2847&lt;&gt;"",IFERROR(INDEX(subsample_country_map!$D:$D,MATCH($CF2847,subsample_country_map!$A:$A,0)),"")&lt;&gt;""),INDEX(subsample_country_map!$D:$D,MATCH($CF2847,subsample_country_map!$A:$A,0)),INDEX(lookup!$AC:$AC,MATCH($A2847,lookup!$A:$A,0)))</f>
        <v>99_NCE</v>
      </c>
      <c r="AN2847" s="0" t="str">
        <f aca="false">IF(AND($CF2847&lt;&gt;"",IFERROR(INDEX(subsample_country_map!$E:$E,MATCH($CF2847,subsample_country_map!$A:$A,0)),"")&lt;&gt;""),INDEX(subsample_country_map!$E:$E,MATCH($CF2847,subsample_country_map!$A:$A,0)),INDEX(lookup!$AD:$AD,MATCH($A2847,lookup!$A:$A,0)))</f>
        <v>99_NCE</v>
      </c>
      <c r="AO2847" s="0" t="str">
        <f aca="false">INDEX(lookup!$Y:$Y,MATCH($A2847,lookup!$A:$A,0))</f>
        <v>0_published</v>
      </c>
      <c r="AP2847" s="0" t="str">
        <f aca="false">INDEX(lookup!$Z:$Z,MATCH($A2847,lookup!$A:$A,0))</f>
        <v>1_VHB high</v>
      </c>
      <c r="AQ2847" s="0" t="str">
        <f aca="false">INDEX(lookup!$W:$W,MATCH($A2847,lookup!$A:$A,0))</f>
        <v>2_sust</v>
      </c>
      <c r="AR2847" s="0" t="s">
        <v>8673</v>
      </c>
      <c r="AS2847" s="0" t="s">
        <v>2105</v>
      </c>
      <c r="BO2847" s="0" t="s">
        <v>769</v>
      </c>
      <c r="BP2847" s="0" t="s">
        <v>7338</v>
      </c>
      <c r="BQ2847" s="0" t="s">
        <v>2105</v>
      </c>
      <c r="BT2847" s="0" t="n">
        <v>0</v>
      </c>
      <c r="BV2847" s="0" t="n">
        <v>1170</v>
      </c>
      <c r="BW2847" s="0" t="n">
        <v>2015</v>
      </c>
      <c r="BX2847" s="0" t="n">
        <v>2019</v>
      </c>
      <c r="BZ2847" s="0" t="n">
        <v>2017</v>
      </c>
      <c r="CA2847" s="0" t="n">
        <v>0.8</v>
      </c>
      <c r="CB2847" s="0" t="n">
        <v>1</v>
      </c>
      <c r="CC2847" s="0" t="n">
        <v>1</v>
      </c>
      <c r="CD2847" s="0" t="n">
        <v>-0.0155186484849257</v>
      </c>
      <c r="CE2847" s="0" t="n">
        <v>1</v>
      </c>
    </row>
    <row r="2848" customFormat="false" ht="15" hidden="false" customHeight="false" outlineLevel="0" collapsed="false">
      <c r="A2848" s="0" t="s">
        <v>7338</v>
      </c>
      <c r="B2848" s="0" t="n">
        <v>1171</v>
      </c>
      <c r="C2848" s="0" t="n">
        <v>-0.0361879147079742</v>
      </c>
      <c r="D2848" s="0" t="n">
        <v>1294</v>
      </c>
      <c r="E2848" s="0" t="n">
        <f aca="false">IF(ISNUMBER($BA2848),$BA2848,IF(AND(ISNUMBER($D2848),ISNUMBER($BW2848),ISNUMBER($BX2848)),$D2848*($BX2848-$BW2848+1),""))</f>
        <v>6470</v>
      </c>
      <c r="F2848" s="0" t="s">
        <v>8664</v>
      </c>
      <c r="G2848" s="0" t="s">
        <v>8663</v>
      </c>
      <c r="H2848" s="0" t="s">
        <v>118</v>
      </c>
      <c r="I2848" s="0" t="s">
        <v>344</v>
      </c>
      <c r="J2848" s="0" t="n">
        <f aca="false">IF($BW2848&lt;&gt;"",$BW2848,"")</f>
        <v>2015</v>
      </c>
      <c r="K2848" s="0" t="n">
        <f aca="false">IF($BX2848&lt;&gt;"",$BX2848,"")</f>
        <v>2019</v>
      </c>
      <c r="L2848" s="0" t="n">
        <f aca="false">IF(AND(ISNUMBER($BW2848),ISNUMBER($BX2848)),($BW2848+$BX2848)/2,"")</f>
        <v>2017</v>
      </c>
      <c r="M2848" s="0" t="n">
        <f aca="false">IF($L2848&lt;&gt;"",$L2848,"")</f>
        <v>2017</v>
      </c>
      <c r="N2848" s="0" t="n">
        <f aca="false">IF(AND(ISNUMBER($BW2848),ISNUMBER($BX2848)),MIN(1,MAX(0,($BX2848-2016+1)/($BX2848-$BW2848+1))),"")</f>
        <v>0.8</v>
      </c>
      <c r="O2848" s="0" t="n">
        <f aca="false">IF(AND(ISNUMBER($BW2848),ISNUMBER($BX2848)),MIN(1,MAX(0,($BX2848-2017+1)/($BX2848-$BW2848+1))),"")</f>
        <v>0.6</v>
      </c>
      <c r="P2848" s="0" t="n">
        <f aca="false">IF(AND(ISNUMBER($BW2848),ISNUMBER($BX2848)),MIN(1,MAX(0,($BX2848-2018+1)/($BX2848-$BW2848+1))),"")</f>
        <v>0.4</v>
      </c>
      <c r="Q2848" s="0" t="n">
        <f aca="false">IF(AND(ISNUMBER($BW2848),ISNUMBER($BX2848)),MIN(1,MAX(0,($BX2848-2019+1)/($BX2848-$BW2848+1))),"")</f>
        <v>0.2</v>
      </c>
      <c r="R2848" s="0" t="n">
        <f aca="false">IF(AND(ISNUMBER($BW2848),ISNUMBER($BX2848)),MIN(1,MAX(0,($BX2848-2016+1)/($BX2848-$BW2848+1))),"")</f>
        <v>0.8</v>
      </c>
      <c r="S2848" s="0" t="n">
        <f aca="false">IF($L2848&lt;&gt;"",IF($L2848&gt;=2015.5,1,0),"")</f>
        <v>1</v>
      </c>
      <c r="T2848" s="0" t="n">
        <f aca="false">IF($L2848&lt;&gt;"",IF($L2848&gt;=2016,1,0),"")</f>
        <v>1</v>
      </c>
      <c r="U2848" s="0" t="n">
        <f aca="false">IF(ISNUMBER($BX2848),IF($BX2848&gt;=2016,1,0),"")</f>
        <v>1</v>
      </c>
      <c r="V2848" s="0" t="n">
        <f aca="false">IF(ISNUMBER($BW2848),IF($BW2848&gt;=2016,1,0),"")</f>
        <v>0</v>
      </c>
      <c r="W2848" s="0" t="str">
        <f aca="false">IF(AND(ISNUMBER($BW2848),ISNUMBER($BX2848)),IF($BW2848&gt;=2016,"post-only",IF($BX2848&lt;2016,"pre-only","mixed")),"")</f>
        <v>mixed</v>
      </c>
      <c r="X2848" s="0" t="n">
        <f aca="false">IF(AND(ISNUMBER($BW2848),ISNUMBER($BX2848)),MIN(1,MAX(0,($BX2848-2017+1)/($BX2848-$BW2848+1))),"")</f>
        <v>0.6</v>
      </c>
      <c r="Y2848" s="0" t="n">
        <f aca="false">IF(AND(ISNUMBER($BW2848),ISNUMBER($BX2848)),MIN(1,MAX(0,($BX2848-2018+1)/($BX2848-$BW2848+1))),"")</f>
        <v>0.4</v>
      </c>
      <c r="Z2848" s="0" t="n">
        <f aca="false">IF(AND(ISNUMBER($BW2848),ISNUMBER($BX2848)),MIN(1,MAX(0,($BX2848-2019+1)/($BX2848-$BW2848+1))),"")</f>
        <v>0.2</v>
      </c>
      <c r="AA2848" s="0" t="n">
        <f aca="false">IF(ISNUMBER($BX2848),IF($BX2848&gt;=2017,1,0),"")</f>
        <v>1</v>
      </c>
      <c r="AB2848" s="0" t="n">
        <f aca="false">IF(ISNUMBER($BX2848),IF($BX2848&gt;=2018,1,0),"")</f>
        <v>1</v>
      </c>
      <c r="AC2848" s="0" t="n">
        <f aca="false">IF(ISNUMBER($BX2848),IF($BX2848&gt;=2019,1,0),"")</f>
        <v>1</v>
      </c>
      <c r="AD2848" s="0" t="n">
        <f aca="false">IF($L2848&lt;&gt;"",IF($L2848&gt;2013,1,0),"")</f>
        <v>1</v>
      </c>
      <c r="AE2848" s="0" t="n">
        <f aca="false">IF($L2848&lt;&gt;"",1+IF($L2848&gt;2011,1,0)+IF($L2848&gt;2014,1,0),"")</f>
        <v>3</v>
      </c>
      <c r="AF2848" s="0" t="s">
        <v>87</v>
      </c>
      <c r="AG2848" s="0" t="s">
        <v>88</v>
      </c>
      <c r="AH2848" s="0" t="s">
        <v>89</v>
      </c>
      <c r="AI2848" s="0" t="s">
        <v>90</v>
      </c>
      <c r="AJ2848" s="0" t="s">
        <v>90</v>
      </c>
      <c r="AK2848" s="0" t="str">
        <f aca="false">IF(AND($CF2848&lt;&gt;"",IFERROR(INDEX(subsample_country_map!$B:$B,MATCH($CF2848,subsample_country_map!$A:$A,0)),"")&lt;&gt;""),INDEX(subsample_country_map!$B:$B,MATCH($CF2848,subsample_country_map!$A:$A,0)),INDEX(lookup!$AA:$AA,MATCH($A2848,lookup!$A:$A,0)))</f>
        <v>99_NCE</v>
      </c>
      <c r="AL2848" s="0" t="str">
        <f aca="false">IF(AND($CF2848&lt;&gt;"",IFERROR(INDEX(subsample_country_map!$C:$C,MATCH($CF2848,subsample_country_map!$A:$A,0)),"")&lt;&gt;""),INDEX(subsample_country_map!$C:$C,MATCH($CF2848,subsample_country_map!$A:$A,0)),INDEX(lookup!$AB:$AB,MATCH($A2848,lookup!$A:$A,0)))</f>
        <v>99_NCE</v>
      </c>
      <c r="AM2848" s="0" t="str">
        <f aca="false">IF(AND($CF2848&lt;&gt;"",IFERROR(INDEX(subsample_country_map!$D:$D,MATCH($CF2848,subsample_country_map!$A:$A,0)),"")&lt;&gt;""),INDEX(subsample_country_map!$D:$D,MATCH($CF2848,subsample_country_map!$A:$A,0)),INDEX(lookup!$AC:$AC,MATCH($A2848,lookup!$A:$A,0)))</f>
        <v>99_NCE</v>
      </c>
      <c r="AN2848" s="0" t="str">
        <f aca="false">IF(AND($CF2848&lt;&gt;"",IFERROR(INDEX(subsample_country_map!$E:$E,MATCH($CF2848,subsample_country_map!$A:$A,0)),"")&lt;&gt;""),INDEX(subsample_country_map!$E:$E,MATCH($CF2848,subsample_country_map!$A:$A,0)),INDEX(lookup!$AD:$AD,MATCH($A2848,lookup!$A:$A,0)))</f>
        <v>99_NCE</v>
      </c>
      <c r="AO2848" s="0" t="str">
        <f aca="false">INDEX(lookup!$Y:$Y,MATCH($A2848,lookup!$A:$A,0))</f>
        <v>0_published</v>
      </c>
      <c r="AP2848" s="0" t="str">
        <f aca="false">INDEX(lookup!$Z:$Z,MATCH($A2848,lookup!$A:$A,0))</f>
        <v>1_VHB high</v>
      </c>
      <c r="AQ2848" s="0" t="str">
        <f aca="false">INDEX(lookup!$W:$W,MATCH($A2848,lookup!$A:$A,0))</f>
        <v>2_sust</v>
      </c>
      <c r="AR2848" s="0" t="s">
        <v>8673</v>
      </c>
      <c r="AS2848" s="0" t="s">
        <v>2105</v>
      </c>
      <c r="BO2848" s="0" t="s">
        <v>769</v>
      </c>
      <c r="BP2848" s="0" t="s">
        <v>7338</v>
      </c>
      <c r="BQ2848" s="0" t="s">
        <v>2105</v>
      </c>
      <c r="BT2848" s="0" t="n">
        <v>0</v>
      </c>
      <c r="BV2848" s="0" t="n">
        <v>1171</v>
      </c>
      <c r="BW2848" s="0" t="n">
        <v>2015</v>
      </c>
      <c r="BX2848" s="0" t="n">
        <v>2019</v>
      </c>
      <c r="BZ2848" s="0" t="n">
        <v>2017</v>
      </c>
      <c r="CA2848" s="0" t="n">
        <v>0.8</v>
      </c>
      <c r="CB2848" s="0" t="n">
        <v>1</v>
      </c>
      <c r="CC2848" s="0" t="n">
        <v>1</v>
      </c>
      <c r="CD2848" s="0" t="n">
        <v>-0.0362037239426717</v>
      </c>
      <c r="CE2848" s="0" t="n">
        <v>1</v>
      </c>
    </row>
    <row r="2849" customFormat="false" ht="15" hidden="false" customHeight="false" outlineLevel="0" collapsed="false">
      <c r="A2849" s="0" t="s">
        <v>7590</v>
      </c>
      <c r="B2849" s="0" t="n">
        <v>1172</v>
      </c>
      <c r="C2849" s="0" t="n">
        <v>-0.0420141514298222</v>
      </c>
      <c r="D2849" s="0" t="n">
        <v>507</v>
      </c>
      <c r="E2849" s="0" t="n">
        <f aca="false">IF(ISNUMBER($BA2849),$BA2849,IF(AND(ISNUMBER($D2849),ISNUMBER($BW2849),ISNUMBER($BX2849)),$D2849*($BX2849-$BW2849+1),""))</f>
        <v>1521</v>
      </c>
      <c r="F2849" s="0" t="s">
        <v>8664</v>
      </c>
      <c r="G2849" s="0" t="s">
        <v>8664</v>
      </c>
      <c r="H2849" s="0" t="s">
        <v>118</v>
      </c>
      <c r="I2849" s="0" t="s">
        <v>119</v>
      </c>
      <c r="J2849" s="0" t="n">
        <f aca="false">IF($BW2849&lt;&gt;"",$BW2849,"")</f>
        <v>2011</v>
      </c>
      <c r="K2849" s="0" t="n">
        <f aca="false">IF($BX2849&lt;&gt;"",$BX2849,"")</f>
        <v>2013</v>
      </c>
      <c r="L2849" s="0" t="n">
        <f aca="false">IF(AND(ISNUMBER($BW2849),ISNUMBER($BX2849)),($BW2849+$BX2849)/2,"")</f>
        <v>2012</v>
      </c>
      <c r="M2849" s="0" t="n">
        <f aca="false">IF($L2849&lt;&gt;"",$L2849,"")</f>
        <v>2012</v>
      </c>
      <c r="N2849" s="0" t="n">
        <f aca="false">IF(AND(ISNUMBER($BW2849),ISNUMBER($BX2849)),MIN(1,MAX(0,($BX2849-2016+1)/($BX2849-$BW2849+1))),"")</f>
        <v>0</v>
      </c>
      <c r="O2849" s="0" t="n">
        <f aca="false">IF(AND(ISNUMBER($BW2849),ISNUMBER($BX2849)),MIN(1,MAX(0,($BX2849-2017+1)/($BX2849-$BW2849+1))),"")</f>
        <v>0</v>
      </c>
      <c r="P2849" s="0" t="n">
        <f aca="false">IF(AND(ISNUMBER($BW2849),ISNUMBER($BX2849)),MIN(1,MAX(0,($BX2849-2018+1)/($BX2849-$BW2849+1))),"")</f>
        <v>0</v>
      </c>
      <c r="Q2849" s="0" t="n">
        <f aca="false">IF(AND(ISNUMBER($BW2849),ISNUMBER($BX2849)),MIN(1,MAX(0,($BX2849-2019+1)/($BX2849-$BW2849+1))),"")</f>
        <v>0</v>
      </c>
      <c r="R2849" s="0" t="n">
        <f aca="false">IF(AND(ISNUMBER($BW2849),ISNUMBER($BX2849)),MIN(1,MAX(0,($BX2849-2016+1)/($BX2849-$BW2849+1))),"")</f>
        <v>0</v>
      </c>
      <c r="S2849" s="0" t="n">
        <f aca="false">IF($L2849&lt;&gt;"",IF($L2849&gt;=2015.5,1,0),"")</f>
        <v>0</v>
      </c>
      <c r="T2849" s="0" t="n">
        <f aca="false">IF($L2849&lt;&gt;"",IF($L2849&gt;=2016,1,0),"")</f>
        <v>0</v>
      </c>
      <c r="U2849" s="0" t="n">
        <f aca="false">IF(ISNUMBER($BX2849),IF($BX2849&gt;=2016,1,0),"")</f>
        <v>0</v>
      </c>
      <c r="V2849" s="0" t="n">
        <f aca="false">IF(ISNUMBER($BW2849),IF($BW2849&gt;=2016,1,0),"")</f>
        <v>0</v>
      </c>
      <c r="W2849" s="0" t="str">
        <f aca="false">IF(AND(ISNUMBER($BW2849),ISNUMBER($BX2849)),IF($BW2849&gt;=2016,"post-only",IF($BX2849&lt;2016,"pre-only","mixed")),"")</f>
        <v>pre-only</v>
      </c>
      <c r="X2849" s="0" t="n">
        <f aca="false">IF(AND(ISNUMBER($BW2849),ISNUMBER($BX2849)),MIN(1,MAX(0,($BX2849-2017+1)/($BX2849-$BW2849+1))),"")</f>
        <v>0</v>
      </c>
      <c r="Y2849" s="0" t="n">
        <f aca="false">IF(AND(ISNUMBER($BW2849),ISNUMBER($BX2849)),MIN(1,MAX(0,($BX2849-2018+1)/($BX2849-$BW2849+1))),"")</f>
        <v>0</v>
      </c>
      <c r="Z2849" s="0" t="n">
        <f aca="false">IF(AND(ISNUMBER($BW2849),ISNUMBER($BX2849)),MIN(1,MAX(0,($BX2849-2019+1)/($BX2849-$BW2849+1))),"")</f>
        <v>0</v>
      </c>
      <c r="AA2849" s="0" t="n">
        <f aca="false">IF(ISNUMBER($BX2849),IF($BX2849&gt;=2017,1,0),"")</f>
        <v>0</v>
      </c>
      <c r="AB2849" s="0" t="n">
        <f aca="false">IF(ISNUMBER($BX2849),IF($BX2849&gt;=2018,1,0),"")</f>
        <v>0</v>
      </c>
      <c r="AC2849" s="0" t="n">
        <f aca="false">IF(ISNUMBER($BX2849),IF($BX2849&gt;=2019,1,0),"")</f>
        <v>0</v>
      </c>
      <c r="AD2849" s="0" t="n">
        <f aca="false">IF($L2849&lt;&gt;"",IF($L2849&gt;2013,1,0),"")</f>
        <v>0</v>
      </c>
      <c r="AE2849" s="0" t="n">
        <f aca="false">IF($L2849&lt;&gt;"",1+IF($L2849&gt;2011,1,0)+IF($L2849&gt;2014,1,0),"")</f>
        <v>2</v>
      </c>
      <c r="AF2849" s="0" t="s">
        <v>761</v>
      </c>
      <c r="AG2849" s="0" t="s">
        <v>88</v>
      </c>
      <c r="AH2849" s="0" t="s">
        <v>89</v>
      </c>
      <c r="AI2849" s="0" t="s">
        <v>497</v>
      </c>
      <c r="AJ2849" s="0" t="s">
        <v>497</v>
      </c>
      <c r="AK2849" s="0" t="str">
        <f aca="false">IF(AND($CF2849&lt;&gt;"",IFERROR(INDEX(subsample_country_map!$B:$B,MATCH($CF2849,subsample_country_map!$A:$A,0)),"")&lt;&gt;""),INDEX(subsample_country_map!$B:$B,MATCH($CF2849,subsample_country_map!$A:$A,0)),INDEX(lookup!$AA:$AA,MATCH($A2849,lookup!$A:$A,0)))</f>
        <v>1_US</v>
      </c>
      <c r="AL2849" s="0" t="str">
        <f aca="false">IF(AND($CF2849&lt;&gt;"",IFERROR(INDEX(subsample_country_map!$C:$C,MATCH($CF2849,subsample_country_map!$A:$A,0)),"")&lt;&gt;""),INDEX(subsample_country_map!$C:$C,MATCH($CF2849,subsample_country_map!$A:$A,0)),INDEX(lookup!$AB:$AB,MATCH($A2849,lookup!$A:$A,0)))</f>
        <v>1_developed</v>
      </c>
      <c r="AM2849" s="0" t="str">
        <f aca="false">IF(AND($CF2849&lt;&gt;"",IFERROR(INDEX(subsample_country_map!$D:$D,MATCH($CF2849,subsample_country_map!$A:$A,0)),"")&lt;&gt;""),INDEX(subsample_country_map!$D:$D,MATCH($CF2849,subsample_country_map!$A:$A,0)),INDEX(lookup!$AC:$AC,MATCH($A2849,lookup!$A:$A,0)))</f>
        <v>1_western</v>
      </c>
      <c r="AN2849" s="0" t="str">
        <f aca="false">IF(AND($CF2849&lt;&gt;"",IFERROR(INDEX(subsample_country_map!$E:$E,MATCH($CF2849,subsample_country_map!$A:$A,0)),"")&lt;&gt;""),INDEX(subsample_country_map!$E:$E,MATCH($CF2849,subsample_country_map!$A:$A,0)),INDEX(lookup!$AD:$AD,MATCH($A2849,lookup!$A:$A,0)))</f>
        <v>1_common law</v>
      </c>
      <c r="AO2849" s="0" t="str">
        <f aca="false">INDEX(lookup!$Y:$Y,MATCH($A2849,lookup!$A:$A,0))</f>
        <v>0_published</v>
      </c>
      <c r="AP2849" s="0" t="str">
        <f aca="false">INDEX(lookup!$Z:$Z,MATCH($A2849,lookup!$A:$A,0))</f>
        <v>0_VHB low</v>
      </c>
      <c r="AQ2849" s="0" t="str">
        <f aca="false">INDEX(lookup!$W:$W,MATCH($A2849,lookup!$A:$A,0))</f>
        <v>2_sust</v>
      </c>
      <c r="AR2849" s="0" t="s">
        <v>343</v>
      </c>
      <c r="AS2849" s="0" t="s">
        <v>2105</v>
      </c>
      <c r="BO2849" s="0" t="s">
        <v>769</v>
      </c>
      <c r="BP2849" s="0" t="s">
        <v>7590</v>
      </c>
      <c r="BQ2849" s="0" t="s">
        <v>2105</v>
      </c>
      <c r="BT2849" s="0" t="n">
        <v>0</v>
      </c>
      <c r="BV2849" s="0" t="n">
        <v>1172</v>
      </c>
      <c r="BW2849" s="0" t="n">
        <v>2011</v>
      </c>
      <c r="BX2849" s="0" t="n">
        <v>2013</v>
      </c>
      <c r="BZ2849" s="0" t="n">
        <v>2012</v>
      </c>
      <c r="CA2849" s="0" t="n">
        <v>0</v>
      </c>
      <c r="CB2849" s="0" t="n">
        <v>0</v>
      </c>
      <c r="CC2849" s="0" t="n">
        <v>0</v>
      </c>
      <c r="CD2849" s="0" t="n">
        <v>-0.0420388986167248</v>
      </c>
      <c r="CE2849" s="0" t="n">
        <v>1</v>
      </c>
    </row>
    <row r="2850" customFormat="false" ht="15" hidden="false" customHeight="false" outlineLevel="0" collapsed="false">
      <c r="A2850" s="0" t="s">
        <v>7590</v>
      </c>
      <c r="B2850" s="0" t="n">
        <v>1173</v>
      </c>
      <c r="C2850" s="0" t="n">
        <v>-0.0386889606628037</v>
      </c>
      <c r="D2850" s="0" t="n">
        <v>507</v>
      </c>
      <c r="E2850" s="0" t="n">
        <f aca="false">IF(ISNUMBER($BA2850),$BA2850,IF(AND(ISNUMBER($D2850),ISNUMBER($BW2850),ISNUMBER($BX2850)),$D2850*($BX2850-$BW2850+1),""))</f>
        <v>1521</v>
      </c>
      <c r="F2850" s="0" t="s">
        <v>8664</v>
      </c>
      <c r="G2850" s="0" t="s">
        <v>8664</v>
      </c>
      <c r="H2850" s="0" t="s">
        <v>118</v>
      </c>
      <c r="I2850" s="0" t="s">
        <v>119</v>
      </c>
      <c r="J2850" s="0" t="n">
        <f aca="false">IF($BW2850&lt;&gt;"",$BW2850,"")</f>
        <v>2011</v>
      </c>
      <c r="K2850" s="0" t="n">
        <f aca="false">IF($BX2850&lt;&gt;"",$BX2850,"")</f>
        <v>2013</v>
      </c>
      <c r="L2850" s="0" t="n">
        <f aca="false">IF(AND(ISNUMBER($BW2850),ISNUMBER($BX2850)),($BW2850+$BX2850)/2,"")</f>
        <v>2012</v>
      </c>
      <c r="M2850" s="0" t="n">
        <f aca="false">IF($L2850&lt;&gt;"",$L2850,"")</f>
        <v>2012</v>
      </c>
      <c r="N2850" s="0" t="n">
        <f aca="false">IF(AND(ISNUMBER($BW2850),ISNUMBER($BX2850)),MIN(1,MAX(0,($BX2850-2016+1)/($BX2850-$BW2850+1))),"")</f>
        <v>0</v>
      </c>
      <c r="O2850" s="0" t="n">
        <f aca="false">IF(AND(ISNUMBER($BW2850),ISNUMBER($BX2850)),MIN(1,MAX(0,($BX2850-2017+1)/($BX2850-$BW2850+1))),"")</f>
        <v>0</v>
      </c>
      <c r="P2850" s="0" t="n">
        <f aca="false">IF(AND(ISNUMBER($BW2850),ISNUMBER($BX2850)),MIN(1,MAX(0,($BX2850-2018+1)/($BX2850-$BW2850+1))),"")</f>
        <v>0</v>
      </c>
      <c r="Q2850" s="0" t="n">
        <f aca="false">IF(AND(ISNUMBER($BW2850),ISNUMBER($BX2850)),MIN(1,MAX(0,($BX2850-2019+1)/($BX2850-$BW2850+1))),"")</f>
        <v>0</v>
      </c>
      <c r="R2850" s="0" t="n">
        <f aca="false">IF(AND(ISNUMBER($BW2850),ISNUMBER($BX2850)),MIN(1,MAX(0,($BX2850-2016+1)/($BX2850-$BW2850+1))),"")</f>
        <v>0</v>
      </c>
      <c r="S2850" s="0" t="n">
        <f aca="false">IF($L2850&lt;&gt;"",IF($L2850&gt;=2015.5,1,0),"")</f>
        <v>0</v>
      </c>
      <c r="T2850" s="0" t="n">
        <f aca="false">IF($L2850&lt;&gt;"",IF($L2850&gt;=2016,1,0),"")</f>
        <v>0</v>
      </c>
      <c r="U2850" s="0" t="n">
        <f aca="false">IF(ISNUMBER($BX2850),IF($BX2850&gt;=2016,1,0),"")</f>
        <v>0</v>
      </c>
      <c r="V2850" s="0" t="n">
        <f aca="false">IF(ISNUMBER($BW2850),IF($BW2850&gt;=2016,1,0),"")</f>
        <v>0</v>
      </c>
      <c r="W2850" s="0" t="str">
        <f aca="false">IF(AND(ISNUMBER($BW2850),ISNUMBER($BX2850)),IF($BW2850&gt;=2016,"post-only",IF($BX2850&lt;2016,"pre-only","mixed")),"")</f>
        <v>pre-only</v>
      </c>
      <c r="X2850" s="0" t="n">
        <f aca="false">IF(AND(ISNUMBER($BW2850),ISNUMBER($BX2850)),MIN(1,MAX(0,($BX2850-2017+1)/($BX2850-$BW2850+1))),"")</f>
        <v>0</v>
      </c>
      <c r="Y2850" s="0" t="n">
        <f aca="false">IF(AND(ISNUMBER($BW2850),ISNUMBER($BX2850)),MIN(1,MAX(0,($BX2850-2018+1)/($BX2850-$BW2850+1))),"")</f>
        <v>0</v>
      </c>
      <c r="Z2850" s="0" t="n">
        <f aca="false">IF(AND(ISNUMBER($BW2850),ISNUMBER($BX2850)),MIN(1,MAX(0,($BX2850-2019+1)/($BX2850-$BW2850+1))),"")</f>
        <v>0</v>
      </c>
      <c r="AA2850" s="0" t="n">
        <f aca="false">IF(ISNUMBER($BX2850),IF($BX2850&gt;=2017,1,0),"")</f>
        <v>0</v>
      </c>
      <c r="AB2850" s="0" t="n">
        <f aca="false">IF(ISNUMBER($BX2850),IF($BX2850&gt;=2018,1,0),"")</f>
        <v>0</v>
      </c>
      <c r="AC2850" s="0" t="n">
        <f aca="false">IF(ISNUMBER($BX2850),IF($BX2850&gt;=2019,1,0),"")</f>
        <v>0</v>
      </c>
      <c r="AD2850" s="0" t="n">
        <f aca="false">IF($L2850&lt;&gt;"",IF($L2850&gt;2013,1,0),"")</f>
        <v>0</v>
      </c>
      <c r="AE2850" s="0" t="n">
        <f aca="false">IF($L2850&lt;&gt;"",1+IF($L2850&gt;2011,1,0)+IF($L2850&gt;2014,1,0),"")</f>
        <v>2</v>
      </c>
      <c r="AF2850" s="0" t="s">
        <v>761</v>
      </c>
      <c r="AG2850" s="0" t="s">
        <v>88</v>
      </c>
      <c r="AH2850" s="0" t="s">
        <v>89</v>
      </c>
      <c r="AI2850" s="0" t="s">
        <v>497</v>
      </c>
      <c r="AJ2850" s="0" t="s">
        <v>497</v>
      </c>
      <c r="AK2850" s="0" t="str">
        <f aca="false">IF(AND($CF2850&lt;&gt;"",IFERROR(INDEX(subsample_country_map!$B:$B,MATCH($CF2850,subsample_country_map!$A:$A,0)),"")&lt;&gt;""),INDEX(subsample_country_map!$B:$B,MATCH($CF2850,subsample_country_map!$A:$A,0)),INDEX(lookup!$AA:$AA,MATCH($A2850,lookup!$A:$A,0)))</f>
        <v>1_US</v>
      </c>
      <c r="AL2850" s="0" t="str">
        <f aca="false">IF(AND($CF2850&lt;&gt;"",IFERROR(INDEX(subsample_country_map!$C:$C,MATCH($CF2850,subsample_country_map!$A:$A,0)),"")&lt;&gt;""),INDEX(subsample_country_map!$C:$C,MATCH($CF2850,subsample_country_map!$A:$A,0)),INDEX(lookup!$AB:$AB,MATCH($A2850,lookup!$A:$A,0)))</f>
        <v>1_developed</v>
      </c>
      <c r="AM2850" s="0" t="str">
        <f aca="false">IF(AND($CF2850&lt;&gt;"",IFERROR(INDEX(subsample_country_map!$D:$D,MATCH($CF2850,subsample_country_map!$A:$A,0)),"")&lt;&gt;""),INDEX(subsample_country_map!$D:$D,MATCH($CF2850,subsample_country_map!$A:$A,0)),INDEX(lookup!$AC:$AC,MATCH($A2850,lookup!$A:$A,0)))</f>
        <v>1_western</v>
      </c>
      <c r="AN2850" s="0" t="str">
        <f aca="false">IF(AND($CF2850&lt;&gt;"",IFERROR(INDEX(subsample_country_map!$E:$E,MATCH($CF2850,subsample_country_map!$A:$A,0)),"")&lt;&gt;""),INDEX(subsample_country_map!$E:$E,MATCH($CF2850,subsample_country_map!$A:$A,0)),INDEX(lookup!$AD:$AD,MATCH($A2850,lookup!$A:$A,0)))</f>
        <v>1_common law</v>
      </c>
      <c r="AO2850" s="0" t="str">
        <f aca="false">INDEX(lookup!$Y:$Y,MATCH($A2850,lookup!$A:$A,0))</f>
        <v>0_published</v>
      </c>
      <c r="AP2850" s="0" t="str">
        <f aca="false">INDEX(lookup!$Z:$Z,MATCH($A2850,lookup!$A:$A,0))</f>
        <v>0_VHB low</v>
      </c>
      <c r="AQ2850" s="0" t="str">
        <f aca="false">INDEX(lookup!$W:$W,MATCH($A2850,lookup!$A:$A,0))</f>
        <v>2_sust</v>
      </c>
      <c r="AR2850" s="0" t="s">
        <v>343</v>
      </c>
      <c r="AS2850" s="0" t="s">
        <v>2105</v>
      </c>
      <c r="BO2850" s="0" t="s">
        <v>769</v>
      </c>
      <c r="BP2850" s="0" t="s">
        <v>7590</v>
      </c>
      <c r="BQ2850" s="0" t="s">
        <v>2105</v>
      </c>
      <c r="BT2850" s="0" t="n">
        <v>0</v>
      </c>
      <c r="BV2850" s="0" t="n">
        <v>1173</v>
      </c>
      <c r="BW2850" s="0" t="n">
        <v>2011</v>
      </c>
      <c r="BX2850" s="0" t="n">
        <v>2013</v>
      </c>
      <c r="BZ2850" s="0" t="n">
        <v>2012</v>
      </c>
      <c r="CA2850" s="0" t="n">
        <v>0</v>
      </c>
      <c r="CB2850" s="0" t="n">
        <v>0</v>
      </c>
      <c r="CC2850" s="0" t="n">
        <v>0</v>
      </c>
      <c r="CD2850" s="0" t="n">
        <v>-0.0387082816902272</v>
      </c>
      <c r="CE2850" s="0" t="n">
        <v>1</v>
      </c>
    </row>
    <row r="2851" customFormat="false" ht="15" hidden="false" customHeight="false" outlineLevel="0" collapsed="false">
      <c r="A2851" s="0" t="s">
        <v>7590</v>
      </c>
      <c r="B2851" s="0" t="n">
        <v>1174</v>
      </c>
      <c r="C2851" s="0" t="n">
        <v>-0.045593562297675</v>
      </c>
      <c r="D2851" s="0" t="n">
        <v>507</v>
      </c>
      <c r="E2851" s="0" t="n">
        <f aca="false">IF(ISNUMBER($BA2851),$BA2851,IF(AND(ISNUMBER($D2851),ISNUMBER($BW2851),ISNUMBER($BX2851)),$D2851*($BX2851-$BW2851+1),""))</f>
        <v>1521</v>
      </c>
      <c r="F2851" s="0" t="s">
        <v>8664</v>
      </c>
      <c r="G2851" s="0" t="s">
        <v>8664</v>
      </c>
      <c r="H2851" s="0" t="s">
        <v>118</v>
      </c>
      <c r="I2851" s="0" t="s">
        <v>119</v>
      </c>
      <c r="J2851" s="0" t="n">
        <f aca="false">IF($BW2851&lt;&gt;"",$BW2851,"")</f>
        <v>2011</v>
      </c>
      <c r="K2851" s="0" t="n">
        <f aca="false">IF($BX2851&lt;&gt;"",$BX2851,"")</f>
        <v>2013</v>
      </c>
      <c r="L2851" s="0" t="n">
        <f aca="false">IF(AND(ISNUMBER($BW2851),ISNUMBER($BX2851)),($BW2851+$BX2851)/2,"")</f>
        <v>2012</v>
      </c>
      <c r="M2851" s="0" t="n">
        <f aca="false">IF($L2851&lt;&gt;"",$L2851,"")</f>
        <v>2012</v>
      </c>
      <c r="N2851" s="0" t="n">
        <f aca="false">IF(AND(ISNUMBER($BW2851),ISNUMBER($BX2851)),MIN(1,MAX(0,($BX2851-2016+1)/($BX2851-$BW2851+1))),"")</f>
        <v>0</v>
      </c>
      <c r="O2851" s="0" t="n">
        <f aca="false">IF(AND(ISNUMBER($BW2851),ISNUMBER($BX2851)),MIN(1,MAX(0,($BX2851-2017+1)/($BX2851-$BW2851+1))),"")</f>
        <v>0</v>
      </c>
      <c r="P2851" s="0" t="n">
        <f aca="false">IF(AND(ISNUMBER($BW2851),ISNUMBER($BX2851)),MIN(1,MAX(0,($BX2851-2018+1)/($BX2851-$BW2851+1))),"")</f>
        <v>0</v>
      </c>
      <c r="Q2851" s="0" t="n">
        <f aca="false">IF(AND(ISNUMBER($BW2851),ISNUMBER($BX2851)),MIN(1,MAX(0,($BX2851-2019+1)/($BX2851-$BW2851+1))),"")</f>
        <v>0</v>
      </c>
      <c r="R2851" s="0" t="n">
        <f aca="false">IF(AND(ISNUMBER($BW2851),ISNUMBER($BX2851)),MIN(1,MAX(0,($BX2851-2016+1)/($BX2851-$BW2851+1))),"")</f>
        <v>0</v>
      </c>
      <c r="S2851" s="0" t="n">
        <f aca="false">IF($L2851&lt;&gt;"",IF($L2851&gt;=2015.5,1,0),"")</f>
        <v>0</v>
      </c>
      <c r="T2851" s="0" t="n">
        <f aca="false">IF($L2851&lt;&gt;"",IF($L2851&gt;=2016,1,0),"")</f>
        <v>0</v>
      </c>
      <c r="U2851" s="0" t="n">
        <f aca="false">IF(ISNUMBER($BX2851),IF($BX2851&gt;=2016,1,0),"")</f>
        <v>0</v>
      </c>
      <c r="V2851" s="0" t="n">
        <f aca="false">IF(ISNUMBER($BW2851),IF($BW2851&gt;=2016,1,0),"")</f>
        <v>0</v>
      </c>
      <c r="W2851" s="0" t="str">
        <f aca="false">IF(AND(ISNUMBER($BW2851),ISNUMBER($BX2851)),IF($BW2851&gt;=2016,"post-only",IF($BX2851&lt;2016,"pre-only","mixed")),"")</f>
        <v>pre-only</v>
      </c>
      <c r="X2851" s="0" t="n">
        <f aca="false">IF(AND(ISNUMBER($BW2851),ISNUMBER($BX2851)),MIN(1,MAX(0,($BX2851-2017+1)/($BX2851-$BW2851+1))),"")</f>
        <v>0</v>
      </c>
      <c r="Y2851" s="0" t="n">
        <f aca="false">IF(AND(ISNUMBER($BW2851),ISNUMBER($BX2851)),MIN(1,MAX(0,($BX2851-2018+1)/($BX2851-$BW2851+1))),"")</f>
        <v>0</v>
      </c>
      <c r="Z2851" s="0" t="n">
        <f aca="false">IF(AND(ISNUMBER($BW2851),ISNUMBER($BX2851)),MIN(1,MAX(0,($BX2851-2019+1)/($BX2851-$BW2851+1))),"")</f>
        <v>0</v>
      </c>
      <c r="AA2851" s="0" t="n">
        <f aca="false">IF(ISNUMBER($BX2851),IF($BX2851&gt;=2017,1,0),"")</f>
        <v>0</v>
      </c>
      <c r="AB2851" s="0" t="n">
        <f aca="false">IF(ISNUMBER($BX2851),IF($BX2851&gt;=2018,1,0),"")</f>
        <v>0</v>
      </c>
      <c r="AC2851" s="0" t="n">
        <f aca="false">IF(ISNUMBER($BX2851),IF($BX2851&gt;=2019,1,0),"")</f>
        <v>0</v>
      </c>
      <c r="AD2851" s="0" t="n">
        <f aca="false">IF($L2851&lt;&gt;"",IF($L2851&gt;2013,1,0),"")</f>
        <v>0</v>
      </c>
      <c r="AE2851" s="0" t="n">
        <f aca="false">IF($L2851&lt;&gt;"",1+IF($L2851&gt;2011,1,0)+IF($L2851&gt;2014,1,0),"")</f>
        <v>2</v>
      </c>
      <c r="AF2851" s="0" t="s">
        <v>761</v>
      </c>
      <c r="AG2851" s="0" t="s">
        <v>88</v>
      </c>
      <c r="AH2851" s="0" t="s">
        <v>89</v>
      </c>
      <c r="AI2851" s="0" t="s">
        <v>497</v>
      </c>
      <c r="AJ2851" s="0" t="s">
        <v>497</v>
      </c>
      <c r="AK2851" s="0" t="str">
        <f aca="false">IF(AND($CF2851&lt;&gt;"",IFERROR(INDEX(subsample_country_map!$B:$B,MATCH($CF2851,subsample_country_map!$A:$A,0)),"")&lt;&gt;""),INDEX(subsample_country_map!$B:$B,MATCH($CF2851,subsample_country_map!$A:$A,0)),INDEX(lookup!$AA:$AA,MATCH($A2851,lookup!$A:$A,0)))</f>
        <v>1_US</v>
      </c>
      <c r="AL2851" s="0" t="str">
        <f aca="false">IF(AND($CF2851&lt;&gt;"",IFERROR(INDEX(subsample_country_map!$C:$C,MATCH($CF2851,subsample_country_map!$A:$A,0)),"")&lt;&gt;""),INDEX(subsample_country_map!$C:$C,MATCH($CF2851,subsample_country_map!$A:$A,0)),INDEX(lookup!$AB:$AB,MATCH($A2851,lookup!$A:$A,0)))</f>
        <v>1_developed</v>
      </c>
      <c r="AM2851" s="0" t="str">
        <f aca="false">IF(AND($CF2851&lt;&gt;"",IFERROR(INDEX(subsample_country_map!$D:$D,MATCH($CF2851,subsample_country_map!$A:$A,0)),"")&lt;&gt;""),INDEX(subsample_country_map!$D:$D,MATCH($CF2851,subsample_country_map!$A:$A,0)),INDEX(lookup!$AC:$AC,MATCH($A2851,lookup!$A:$A,0)))</f>
        <v>1_western</v>
      </c>
      <c r="AN2851" s="0" t="str">
        <f aca="false">IF(AND($CF2851&lt;&gt;"",IFERROR(INDEX(subsample_country_map!$E:$E,MATCH($CF2851,subsample_country_map!$A:$A,0)),"")&lt;&gt;""),INDEX(subsample_country_map!$E:$E,MATCH($CF2851,subsample_country_map!$A:$A,0)),INDEX(lookup!$AD:$AD,MATCH($A2851,lookup!$A:$A,0)))</f>
        <v>1_common law</v>
      </c>
      <c r="AO2851" s="0" t="str">
        <f aca="false">INDEX(lookup!$Y:$Y,MATCH($A2851,lookup!$A:$A,0))</f>
        <v>0_published</v>
      </c>
      <c r="AP2851" s="0" t="str">
        <f aca="false">INDEX(lookup!$Z:$Z,MATCH($A2851,lookup!$A:$A,0))</f>
        <v>0_VHB low</v>
      </c>
      <c r="AQ2851" s="0" t="str">
        <f aca="false">INDEX(lookup!$W:$W,MATCH($A2851,lookup!$A:$A,0))</f>
        <v>2_sust</v>
      </c>
      <c r="AR2851" s="0" t="s">
        <v>343</v>
      </c>
      <c r="AS2851" s="0" t="s">
        <v>2105</v>
      </c>
      <c r="BO2851" s="0" t="s">
        <v>769</v>
      </c>
      <c r="BP2851" s="0" t="s">
        <v>7590</v>
      </c>
      <c r="BQ2851" s="0" t="s">
        <v>2105</v>
      </c>
      <c r="BT2851" s="0" t="n">
        <v>0</v>
      </c>
      <c r="BV2851" s="0" t="n">
        <v>1174</v>
      </c>
      <c r="BW2851" s="0" t="n">
        <v>2011</v>
      </c>
      <c r="BX2851" s="0" t="n">
        <v>2013</v>
      </c>
      <c r="BZ2851" s="0" t="n">
        <v>2012</v>
      </c>
      <c r="CA2851" s="0" t="n">
        <v>0</v>
      </c>
      <c r="CB2851" s="0" t="n">
        <v>0</v>
      </c>
      <c r="CC2851" s="0" t="n">
        <v>0</v>
      </c>
      <c r="CD2851" s="0" t="n">
        <v>-0.045625194648532</v>
      </c>
      <c r="CE2851" s="0" t="n">
        <v>1</v>
      </c>
    </row>
    <row r="2852" customFormat="false" ht="15" hidden="false" customHeight="false" outlineLevel="0" collapsed="false">
      <c r="A2852" s="0" t="s">
        <v>7590</v>
      </c>
      <c r="B2852" s="0" t="n">
        <v>1175</v>
      </c>
      <c r="C2852" s="0" t="n">
        <v>-0.0481492176702272</v>
      </c>
      <c r="D2852" s="0" t="n">
        <v>507</v>
      </c>
      <c r="E2852" s="0" t="n">
        <f aca="false">IF(ISNUMBER($BA2852),$BA2852,IF(AND(ISNUMBER($D2852),ISNUMBER($BW2852),ISNUMBER($BX2852)),$D2852*($BX2852-$BW2852+1),""))</f>
        <v>1521</v>
      </c>
      <c r="F2852" s="0" t="s">
        <v>8664</v>
      </c>
      <c r="G2852" s="0" t="s">
        <v>8664</v>
      </c>
      <c r="H2852" s="0" t="s">
        <v>118</v>
      </c>
      <c r="I2852" s="0" t="s">
        <v>119</v>
      </c>
      <c r="J2852" s="0" t="n">
        <f aca="false">IF($BW2852&lt;&gt;"",$BW2852,"")</f>
        <v>2011</v>
      </c>
      <c r="K2852" s="0" t="n">
        <f aca="false">IF($BX2852&lt;&gt;"",$BX2852,"")</f>
        <v>2013</v>
      </c>
      <c r="L2852" s="0" t="n">
        <f aca="false">IF(AND(ISNUMBER($BW2852),ISNUMBER($BX2852)),($BW2852+$BX2852)/2,"")</f>
        <v>2012</v>
      </c>
      <c r="M2852" s="0" t="n">
        <f aca="false">IF($L2852&lt;&gt;"",$L2852,"")</f>
        <v>2012</v>
      </c>
      <c r="N2852" s="0" t="n">
        <f aca="false">IF(AND(ISNUMBER($BW2852),ISNUMBER($BX2852)),MIN(1,MAX(0,($BX2852-2016+1)/($BX2852-$BW2852+1))),"")</f>
        <v>0</v>
      </c>
      <c r="O2852" s="0" t="n">
        <f aca="false">IF(AND(ISNUMBER($BW2852),ISNUMBER($BX2852)),MIN(1,MAX(0,($BX2852-2017+1)/($BX2852-$BW2852+1))),"")</f>
        <v>0</v>
      </c>
      <c r="P2852" s="0" t="n">
        <f aca="false">IF(AND(ISNUMBER($BW2852),ISNUMBER($BX2852)),MIN(1,MAX(0,($BX2852-2018+1)/($BX2852-$BW2852+1))),"")</f>
        <v>0</v>
      </c>
      <c r="Q2852" s="0" t="n">
        <f aca="false">IF(AND(ISNUMBER($BW2852),ISNUMBER($BX2852)),MIN(1,MAX(0,($BX2852-2019+1)/($BX2852-$BW2852+1))),"")</f>
        <v>0</v>
      </c>
      <c r="R2852" s="0" t="n">
        <f aca="false">IF(AND(ISNUMBER($BW2852),ISNUMBER($BX2852)),MIN(1,MAX(0,($BX2852-2016+1)/($BX2852-$BW2852+1))),"")</f>
        <v>0</v>
      </c>
      <c r="S2852" s="0" t="n">
        <f aca="false">IF($L2852&lt;&gt;"",IF($L2852&gt;=2015.5,1,0),"")</f>
        <v>0</v>
      </c>
      <c r="T2852" s="0" t="n">
        <f aca="false">IF($L2852&lt;&gt;"",IF($L2852&gt;=2016,1,0),"")</f>
        <v>0</v>
      </c>
      <c r="U2852" s="0" t="n">
        <f aca="false">IF(ISNUMBER($BX2852),IF($BX2852&gt;=2016,1,0),"")</f>
        <v>0</v>
      </c>
      <c r="V2852" s="0" t="n">
        <f aca="false">IF(ISNUMBER($BW2852),IF($BW2852&gt;=2016,1,0),"")</f>
        <v>0</v>
      </c>
      <c r="W2852" s="0" t="str">
        <f aca="false">IF(AND(ISNUMBER($BW2852),ISNUMBER($BX2852)),IF($BW2852&gt;=2016,"post-only",IF($BX2852&lt;2016,"pre-only","mixed")),"")</f>
        <v>pre-only</v>
      </c>
      <c r="X2852" s="0" t="n">
        <f aca="false">IF(AND(ISNUMBER($BW2852),ISNUMBER($BX2852)),MIN(1,MAX(0,($BX2852-2017+1)/($BX2852-$BW2852+1))),"")</f>
        <v>0</v>
      </c>
      <c r="Y2852" s="0" t="n">
        <f aca="false">IF(AND(ISNUMBER($BW2852),ISNUMBER($BX2852)),MIN(1,MAX(0,($BX2852-2018+1)/($BX2852-$BW2852+1))),"")</f>
        <v>0</v>
      </c>
      <c r="Z2852" s="0" t="n">
        <f aca="false">IF(AND(ISNUMBER($BW2852),ISNUMBER($BX2852)),MIN(1,MAX(0,($BX2852-2019+1)/($BX2852-$BW2852+1))),"")</f>
        <v>0</v>
      </c>
      <c r="AA2852" s="0" t="n">
        <f aca="false">IF(ISNUMBER($BX2852),IF($BX2852&gt;=2017,1,0),"")</f>
        <v>0</v>
      </c>
      <c r="AB2852" s="0" t="n">
        <f aca="false">IF(ISNUMBER($BX2852),IF($BX2852&gt;=2018,1,0),"")</f>
        <v>0</v>
      </c>
      <c r="AC2852" s="0" t="n">
        <f aca="false">IF(ISNUMBER($BX2852),IF($BX2852&gt;=2019,1,0),"")</f>
        <v>0</v>
      </c>
      <c r="AD2852" s="0" t="n">
        <f aca="false">IF($L2852&lt;&gt;"",IF($L2852&gt;2013,1,0),"")</f>
        <v>0</v>
      </c>
      <c r="AE2852" s="0" t="n">
        <f aca="false">IF($L2852&lt;&gt;"",1+IF($L2852&gt;2011,1,0)+IF($L2852&gt;2014,1,0),"")</f>
        <v>2</v>
      </c>
      <c r="AF2852" s="0" t="s">
        <v>761</v>
      </c>
      <c r="AG2852" s="0" t="s">
        <v>88</v>
      </c>
      <c r="AH2852" s="0" t="s">
        <v>89</v>
      </c>
      <c r="AI2852" s="0" t="s">
        <v>497</v>
      </c>
      <c r="AJ2852" s="0" t="s">
        <v>497</v>
      </c>
      <c r="AK2852" s="0" t="str">
        <f aca="false">IF(AND($CF2852&lt;&gt;"",IFERROR(INDEX(subsample_country_map!$B:$B,MATCH($CF2852,subsample_country_map!$A:$A,0)),"")&lt;&gt;""),INDEX(subsample_country_map!$B:$B,MATCH($CF2852,subsample_country_map!$A:$A,0)),INDEX(lookup!$AA:$AA,MATCH($A2852,lookup!$A:$A,0)))</f>
        <v>1_US</v>
      </c>
      <c r="AL2852" s="0" t="str">
        <f aca="false">IF(AND($CF2852&lt;&gt;"",IFERROR(INDEX(subsample_country_map!$C:$C,MATCH($CF2852,subsample_country_map!$A:$A,0)),"")&lt;&gt;""),INDEX(subsample_country_map!$C:$C,MATCH($CF2852,subsample_country_map!$A:$A,0)),INDEX(lookup!$AB:$AB,MATCH($A2852,lookup!$A:$A,0)))</f>
        <v>1_developed</v>
      </c>
      <c r="AM2852" s="0" t="str">
        <f aca="false">IF(AND($CF2852&lt;&gt;"",IFERROR(INDEX(subsample_country_map!$D:$D,MATCH($CF2852,subsample_country_map!$A:$A,0)),"")&lt;&gt;""),INDEX(subsample_country_map!$D:$D,MATCH($CF2852,subsample_country_map!$A:$A,0)),INDEX(lookup!$AC:$AC,MATCH($A2852,lookup!$A:$A,0)))</f>
        <v>1_western</v>
      </c>
      <c r="AN2852" s="0" t="str">
        <f aca="false">IF(AND($CF2852&lt;&gt;"",IFERROR(INDEX(subsample_country_map!$E:$E,MATCH($CF2852,subsample_country_map!$A:$A,0)),"")&lt;&gt;""),INDEX(subsample_country_map!$E:$E,MATCH($CF2852,subsample_country_map!$A:$A,0)),INDEX(lookup!$AD:$AD,MATCH($A2852,lookup!$A:$A,0)))</f>
        <v>1_common law</v>
      </c>
      <c r="AO2852" s="0" t="str">
        <f aca="false">INDEX(lookup!$Y:$Y,MATCH($A2852,lookup!$A:$A,0))</f>
        <v>0_published</v>
      </c>
      <c r="AP2852" s="0" t="str">
        <f aca="false">INDEX(lookup!$Z:$Z,MATCH($A2852,lookup!$A:$A,0))</f>
        <v>0_VHB low</v>
      </c>
      <c r="AQ2852" s="0" t="str">
        <f aca="false">INDEX(lookup!$W:$W,MATCH($A2852,lookup!$A:$A,0))</f>
        <v>2_sust</v>
      </c>
      <c r="AR2852" s="0" t="s">
        <v>343</v>
      </c>
      <c r="AS2852" s="0" t="s">
        <v>2105</v>
      </c>
      <c r="BO2852" s="0" t="s">
        <v>769</v>
      </c>
      <c r="BP2852" s="0" t="s">
        <v>7590</v>
      </c>
      <c r="BQ2852" s="0" t="s">
        <v>2105</v>
      </c>
      <c r="BT2852" s="0" t="n">
        <v>0</v>
      </c>
      <c r="BV2852" s="0" t="n">
        <v>1175</v>
      </c>
      <c r="BW2852" s="0" t="n">
        <v>2011</v>
      </c>
      <c r="BX2852" s="0" t="n">
        <v>2013</v>
      </c>
      <c r="BZ2852" s="0" t="n">
        <v>2012</v>
      </c>
      <c r="CA2852" s="0" t="n">
        <v>0</v>
      </c>
      <c r="CB2852" s="0" t="n">
        <v>0</v>
      </c>
      <c r="CC2852" s="0" t="n">
        <v>0</v>
      </c>
      <c r="CD2852" s="0" t="n">
        <v>-0.0481864783813178</v>
      </c>
      <c r="CE2852" s="0" t="n">
        <v>1</v>
      </c>
    </row>
    <row r="2853" customFormat="false" ht="15" hidden="false" customHeight="false" outlineLevel="0" collapsed="false">
      <c r="A2853" s="0" t="s">
        <v>7590</v>
      </c>
      <c r="B2853" s="0" t="n">
        <v>1176</v>
      </c>
      <c r="C2853" s="0" t="n">
        <v>-0.0353624841393769</v>
      </c>
      <c r="D2853" s="0" t="n">
        <v>507</v>
      </c>
      <c r="E2853" s="0" t="n">
        <f aca="false">IF(ISNUMBER($BA2853),$BA2853,IF(AND(ISNUMBER($D2853),ISNUMBER($BW2853),ISNUMBER($BX2853)),$D2853*($BX2853-$BW2853+1),""))</f>
        <v>1521</v>
      </c>
      <c r="F2853" s="0" t="s">
        <v>8664</v>
      </c>
      <c r="G2853" s="0" t="s">
        <v>8664</v>
      </c>
      <c r="H2853" s="0" t="s">
        <v>118</v>
      </c>
      <c r="I2853" s="0" t="s">
        <v>119</v>
      </c>
      <c r="J2853" s="0" t="n">
        <f aca="false">IF($BW2853&lt;&gt;"",$BW2853,"")</f>
        <v>2011</v>
      </c>
      <c r="K2853" s="0" t="n">
        <f aca="false">IF($BX2853&lt;&gt;"",$BX2853,"")</f>
        <v>2013</v>
      </c>
      <c r="L2853" s="0" t="n">
        <f aca="false">IF(AND(ISNUMBER($BW2853),ISNUMBER($BX2853)),($BW2853+$BX2853)/2,"")</f>
        <v>2012</v>
      </c>
      <c r="M2853" s="0" t="n">
        <f aca="false">IF($L2853&lt;&gt;"",$L2853,"")</f>
        <v>2012</v>
      </c>
      <c r="N2853" s="0" t="n">
        <f aca="false">IF(AND(ISNUMBER($BW2853),ISNUMBER($BX2853)),MIN(1,MAX(0,($BX2853-2016+1)/($BX2853-$BW2853+1))),"")</f>
        <v>0</v>
      </c>
      <c r="O2853" s="0" t="n">
        <f aca="false">IF(AND(ISNUMBER($BW2853),ISNUMBER($BX2853)),MIN(1,MAX(0,($BX2853-2017+1)/($BX2853-$BW2853+1))),"")</f>
        <v>0</v>
      </c>
      <c r="P2853" s="0" t="n">
        <f aca="false">IF(AND(ISNUMBER($BW2853),ISNUMBER($BX2853)),MIN(1,MAX(0,($BX2853-2018+1)/($BX2853-$BW2853+1))),"")</f>
        <v>0</v>
      </c>
      <c r="Q2853" s="0" t="n">
        <f aca="false">IF(AND(ISNUMBER($BW2853),ISNUMBER($BX2853)),MIN(1,MAX(0,($BX2853-2019+1)/($BX2853-$BW2853+1))),"")</f>
        <v>0</v>
      </c>
      <c r="R2853" s="0" t="n">
        <f aca="false">IF(AND(ISNUMBER($BW2853),ISNUMBER($BX2853)),MIN(1,MAX(0,($BX2853-2016+1)/($BX2853-$BW2853+1))),"")</f>
        <v>0</v>
      </c>
      <c r="S2853" s="0" t="n">
        <f aca="false">IF($L2853&lt;&gt;"",IF($L2853&gt;=2015.5,1,0),"")</f>
        <v>0</v>
      </c>
      <c r="T2853" s="0" t="n">
        <f aca="false">IF($L2853&lt;&gt;"",IF($L2853&gt;=2016,1,0),"")</f>
        <v>0</v>
      </c>
      <c r="U2853" s="0" t="n">
        <f aca="false">IF(ISNUMBER($BX2853),IF($BX2853&gt;=2016,1,0),"")</f>
        <v>0</v>
      </c>
      <c r="V2853" s="0" t="n">
        <f aca="false">IF(ISNUMBER($BW2853),IF($BW2853&gt;=2016,1,0),"")</f>
        <v>0</v>
      </c>
      <c r="W2853" s="0" t="str">
        <f aca="false">IF(AND(ISNUMBER($BW2853),ISNUMBER($BX2853)),IF($BW2853&gt;=2016,"post-only",IF($BX2853&lt;2016,"pre-only","mixed")),"")</f>
        <v>pre-only</v>
      </c>
      <c r="X2853" s="0" t="n">
        <f aca="false">IF(AND(ISNUMBER($BW2853),ISNUMBER($BX2853)),MIN(1,MAX(0,($BX2853-2017+1)/($BX2853-$BW2853+1))),"")</f>
        <v>0</v>
      </c>
      <c r="Y2853" s="0" t="n">
        <f aca="false">IF(AND(ISNUMBER($BW2853),ISNUMBER($BX2853)),MIN(1,MAX(0,($BX2853-2018+1)/($BX2853-$BW2853+1))),"")</f>
        <v>0</v>
      </c>
      <c r="Z2853" s="0" t="n">
        <f aca="false">IF(AND(ISNUMBER($BW2853),ISNUMBER($BX2853)),MIN(1,MAX(0,($BX2853-2019+1)/($BX2853-$BW2853+1))),"")</f>
        <v>0</v>
      </c>
      <c r="AA2853" s="0" t="n">
        <f aca="false">IF(ISNUMBER($BX2853),IF($BX2853&gt;=2017,1,0),"")</f>
        <v>0</v>
      </c>
      <c r="AB2853" s="0" t="n">
        <f aca="false">IF(ISNUMBER($BX2853),IF($BX2853&gt;=2018,1,0),"")</f>
        <v>0</v>
      </c>
      <c r="AC2853" s="0" t="n">
        <f aca="false">IF(ISNUMBER($BX2853),IF($BX2853&gt;=2019,1,0),"")</f>
        <v>0</v>
      </c>
      <c r="AD2853" s="0" t="n">
        <f aca="false">IF($L2853&lt;&gt;"",IF($L2853&gt;2013,1,0),"")</f>
        <v>0</v>
      </c>
      <c r="AE2853" s="0" t="n">
        <f aca="false">IF($L2853&lt;&gt;"",1+IF($L2853&gt;2011,1,0)+IF($L2853&gt;2014,1,0),"")</f>
        <v>2</v>
      </c>
      <c r="AF2853" s="0" t="s">
        <v>761</v>
      </c>
      <c r="AG2853" s="0" t="s">
        <v>88</v>
      </c>
      <c r="AH2853" s="0" t="s">
        <v>89</v>
      </c>
      <c r="AI2853" s="0" t="s">
        <v>497</v>
      </c>
      <c r="AJ2853" s="0" t="s">
        <v>497</v>
      </c>
      <c r="AK2853" s="0" t="str">
        <f aca="false">IF(AND($CF2853&lt;&gt;"",IFERROR(INDEX(subsample_country_map!$B:$B,MATCH($CF2853,subsample_country_map!$A:$A,0)),"")&lt;&gt;""),INDEX(subsample_country_map!$B:$B,MATCH($CF2853,subsample_country_map!$A:$A,0)),INDEX(lookup!$AA:$AA,MATCH($A2853,lookup!$A:$A,0)))</f>
        <v>1_US</v>
      </c>
      <c r="AL2853" s="0" t="str">
        <f aca="false">IF(AND($CF2853&lt;&gt;"",IFERROR(INDEX(subsample_country_map!$C:$C,MATCH($CF2853,subsample_country_map!$A:$A,0)),"")&lt;&gt;""),INDEX(subsample_country_map!$C:$C,MATCH($CF2853,subsample_country_map!$A:$A,0)),INDEX(lookup!$AB:$AB,MATCH($A2853,lookup!$A:$A,0)))</f>
        <v>1_developed</v>
      </c>
      <c r="AM2853" s="0" t="str">
        <f aca="false">IF(AND($CF2853&lt;&gt;"",IFERROR(INDEX(subsample_country_map!$D:$D,MATCH($CF2853,subsample_country_map!$A:$A,0)),"")&lt;&gt;""),INDEX(subsample_country_map!$D:$D,MATCH($CF2853,subsample_country_map!$A:$A,0)),INDEX(lookup!$AC:$AC,MATCH($A2853,lookup!$A:$A,0)))</f>
        <v>1_western</v>
      </c>
      <c r="AN2853" s="0" t="str">
        <f aca="false">IF(AND($CF2853&lt;&gt;"",IFERROR(INDEX(subsample_country_map!$E:$E,MATCH($CF2853,subsample_country_map!$A:$A,0)),"")&lt;&gt;""),INDEX(subsample_country_map!$E:$E,MATCH($CF2853,subsample_country_map!$A:$A,0)),INDEX(lookup!$AD:$AD,MATCH($A2853,lookup!$A:$A,0)))</f>
        <v>1_common law</v>
      </c>
      <c r="AO2853" s="0" t="str">
        <f aca="false">INDEX(lookup!$Y:$Y,MATCH($A2853,lookup!$A:$A,0))</f>
        <v>0_published</v>
      </c>
      <c r="AP2853" s="0" t="str">
        <f aca="false">INDEX(lookup!$Z:$Z,MATCH($A2853,lookup!$A:$A,0))</f>
        <v>0_VHB low</v>
      </c>
      <c r="AQ2853" s="0" t="str">
        <f aca="false">INDEX(lookup!$W:$W,MATCH($A2853,lookup!$A:$A,0))</f>
        <v>2_sust</v>
      </c>
      <c r="AR2853" s="0" t="s">
        <v>343</v>
      </c>
      <c r="AS2853" s="0" t="s">
        <v>2105</v>
      </c>
      <c r="BO2853" s="0" t="s">
        <v>769</v>
      </c>
      <c r="BP2853" s="0" t="s">
        <v>7590</v>
      </c>
      <c r="BQ2853" s="0" t="s">
        <v>2105</v>
      </c>
      <c r="BT2853" s="0" t="n">
        <v>0</v>
      </c>
      <c r="BV2853" s="0" t="n">
        <v>1176</v>
      </c>
      <c r="BW2853" s="0" t="n">
        <v>2011</v>
      </c>
      <c r="BX2853" s="0" t="n">
        <v>2013</v>
      </c>
      <c r="BZ2853" s="0" t="n">
        <v>2012</v>
      </c>
      <c r="CA2853" s="0" t="n">
        <v>0</v>
      </c>
      <c r="CB2853" s="0" t="n">
        <v>0</v>
      </c>
      <c r="CC2853" s="0" t="n">
        <v>0</v>
      </c>
      <c r="CD2853" s="0" t="n">
        <v>-0.0353772355334073</v>
      </c>
      <c r="CE285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0</v>
      </c>
      <c r="C1" s="0" t="s">
        <v>66</v>
      </c>
      <c r="D1" s="0" t="s">
        <v>44</v>
      </c>
      <c r="E1" s="0" t="s">
        <v>68</v>
      </c>
      <c r="F1" s="0" t="s">
        <v>72</v>
      </c>
      <c r="G1" s="0" t="s">
        <v>73</v>
      </c>
      <c r="H1" s="0" t="s">
        <v>71</v>
      </c>
      <c r="I1" s="0" t="s">
        <v>67</v>
      </c>
    </row>
    <row r="2" customFormat="false" ht="15" hidden="false" customHeight="false" outlineLevel="0" collapsed="false">
      <c r="A2" s="0" t="n">
        <v>1307</v>
      </c>
      <c r="B2" s="0" t="s">
        <v>84</v>
      </c>
      <c r="C2" s="0" t="s">
        <v>105</v>
      </c>
      <c r="D2" s="0" t="s">
        <v>91</v>
      </c>
      <c r="E2" s="0" t="s">
        <v>85</v>
      </c>
      <c r="F2" s="0" t="s">
        <v>106</v>
      </c>
      <c r="H2" s="0" t="n">
        <v>0</v>
      </c>
      <c r="I2" s="0" t="s">
        <v>84</v>
      </c>
    </row>
    <row r="3" customFormat="false" ht="15" hidden="false" customHeight="false" outlineLevel="0" collapsed="false">
      <c r="A3" s="0" t="n">
        <v>1308</v>
      </c>
      <c r="B3" s="0" t="s">
        <v>84</v>
      </c>
      <c r="C3" s="0" t="s">
        <v>105</v>
      </c>
      <c r="D3" s="0" t="s">
        <v>91</v>
      </c>
      <c r="E3" s="0" t="s">
        <v>85</v>
      </c>
      <c r="F3" s="0" t="s">
        <v>106</v>
      </c>
      <c r="H3" s="0" t="n">
        <v>0</v>
      </c>
      <c r="I3" s="0" t="s">
        <v>84</v>
      </c>
    </row>
    <row r="4" customFormat="false" ht="15" hidden="false" customHeight="false" outlineLevel="0" collapsed="false">
      <c r="A4" s="0" t="n">
        <v>1309</v>
      </c>
      <c r="B4" s="0" t="s">
        <v>84</v>
      </c>
      <c r="C4" s="0" t="s">
        <v>105</v>
      </c>
      <c r="D4" s="0" t="s">
        <v>91</v>
      </c>
      <c r="E4" s="0" t="s">
        <v>85</v>
      </c>
      <c r="F4" s="0" t="s">
        <v>106</v>
      </c>
      <c r="H4" s="0" t="n">
        <v>0</v>
      </c>
      <c r="I4" s="0" t="s">
        <v>84</v>
      </c>
    </row>
    <row r="5" customFormat="false" ht="15" hidden="false" customHeight="false" outlineLevel="0" collapsed="false">
      <c r="A5" s="0" t="n">
        <v>1310</v>
      </c>
      <c r="B5" s="0" t="s">
        <v>84</v>
      </c>
      <c r="C5" s="0" t="s">
        <v>105</v>
      </c>
      <c r="D5" s="0" t="s">
        <v>91</v>
      </c>
      <c r="E5" s="0" t="s">
        <v>85</v>
      </c>
      <c r="F5" s="0" t="s">
        <v>106</v>
      </c>
      <c r="H5" s="0" t="n">
        <v>0</v>
      </c>
      <c r="I5" s="0" t="s">
        <v>84</v>
      </c>
    </row>
    <row r="6" customFormat="false" ht="15" hidden="false" customHeight="false" outlineLevel="0" collapsed="false">
      <c r="A6" s="0" t="n">
        <v>1311</v>
      </c>
      <c r="B6" s="0" t="s">
        <v>84</v>
      </c>
      <c r="C6" s="0" t="s">
        <v>105</v>
      </c>
      <c r="D6" s="0" t="s">
        <v>91</v>
      </c>
      <c r="E6" s="0" t="s">
        <v>127</v>
      </c>
      <c r="F6" s="0" t="s">
        <v>106</v>
      </c>
      <c r="H6" s="0" t="n">
        <v>0</v>
      </c>
      <c r="I6" s="0" t="s">
        <v>84</v>
      </c>
    </row>
    <row r="7" customFormat="false" ht="15" hidden="false" customHeight="false" outlineLevel="0" collapsed="false">
      <c r="A7" s="0" t="n">
        <v>1312</v>
      </c>
      <c r="B7" s="0" t="s">
        <v>84</v>
      </c>
      <c r="C7" s="0" t="s">
        <v>105</v>
      </c>
      <c r="D7" s="0" t="s">
        <v>91</v>
      </c>
      <c r="E7" s="0" t="s">
        <v>127</v>
      </c>
      <c r="F7" s="0" t="s">
        <v>106</v>
      </c>
      <c r="H7" s="0" t="n">
        <v>0</v>
      </c>
      <c r="I7" s="0" t="s">
        <v>84</v>
      </c>
    </row>
    <row r="8" customFormat="false" ht="15" hidden="false" customHeight="false" outlineLevel="0" collapsed="false">
      <c r="A8" s="0" t="n">
        <v>1313</v>
      </c>
      <c r="B8" s="0" t="s">
        <v>84</v>
      </c>
      <c r="C8" s="0" t="s">
        <v>105</v>
      </c>
      <c r="D8" s="0" t="s">
        <v>91</v>
      </c>
      <c r="E8" s="0" t="s">
        <v>127</v>
      </c>
      <c r="F8" s="0" t="s">
        <v>106</v>
      </c>
      <c r="H8" s="0" t="n">
        <v>0</v>
      </c>
      <c r="I8" s="0" t="s">
        <v>84</v>
      </c>
    </row>
    <row r="9" customFormat="false" ht="15" hidden="false" customHeight="false" outlineLevel="0" collapsed="false">
      <c r="A9" s="0" t="n">
        <v>1314</v>
      </c>
      <c r="B9" s="0" t="s">
        <v>84</v>
      </c>
      <c r="C9" s="0" t="s">
        <v>105</v>
      </c>
      <c r="D9" s="0" t="s">
        <v>91</v>
      </c>
      <c r="E9" s="0" t="s">
        <v>127</v>
      </c>
      <c r="F9" s="0" t="s">
        <v>106</v>
      </c>
      <c r="H9" s="0" t="n">
        <v>0</v>
      </c>
      <c r="I9" s="0" t="s">
        <v>84</v>
      </c>
    </row>
    <row r="10" customFormat="false" ht="15" hidden="false" customHeight="false" outlineLevel="0" collapsed="false">
      <c r="A10" s="0" t="n">
        <v>1315</v>
      </c>
      <c r="B10" s="0" t="s">
        <v>84</v>
      </c>
      <c r="C10" s="0" t="s">
        <v>105</v>
      </c>
      <c r="D10" s="0" t="s">
        <v>91</v>
      </c>
      <c r="E10" s="0" t="s">
        <v>127</v>
      </c>
      <c r="F10" s="0" t="s">
        <v>106</v>
      </c>
      <c r="H10" s="0" t="n">
        <v>0</v>
      </c>
      <c r="I10" s="0" t="s">
        <v>84</v>
      </c>
    </row>
    <row r="11" customFormat="false" ht="15" hidden="false" customHeight="false" outlineLevel="0" collapsed="false">
      <c r="A11" s="0" t="n">
        <v>1316</v>
      </c>
      <c r="B11" s="0" t="s">
        <v>84</v>
      </c>
      <c r="C11" s="0" t="s">
        <v>105</v>
      </c>
      <c r="D11" s="0" t="s">
        <v>91</v>
      </c>
      <c r="E11" s="0" t="s">
        <v>127</v>
      </c>
      <c r="F11" s="0" t="s">
        <v>106</v>
      </c>
      <c r="H11" s="0" t="n">
        <v>0</v>
      </c>
      <c r="I11" s="0" t="s">
        <v>84</v>
      </c>
    </row>
    <row r="12" customFormat="false" ht="15" hidden="false" customHeight="false" outlineLevel="0" collapsed="false">
      <c r="A12" s="0" t="n">
        <v>1317</v>
      </c>
      <c r="B12" s="0" t="s">
        <v>84</v>
      </c>
      <c r="C12" s="0" t="s">
        <v>105</v>
      </c>
      <c r="D12" s="0" t="s">
        <v>91</v>
      </c>
      <c r="E12" s="0" t="s">
        <v>127</v>
      </c>
      <c r="F12" s="0" t="s">
        <v>106</v>
      </c>
      <c r="H12" s="0" t="n">
        <v>0</v>
      </c>
      <c r="I12" s="0" t="s">
        <v>84</v>
      </c>
    </row>
    <row r="13" customFormat="false" ht="15" hidden="false" customHeight="false" outlineLevel="0" collapsed="false">
      <c r="A13" s="0" t="n">
        <v>1318</v>
      </c>
      <c r="B13" s="0" t="s">
        <v>84</v>
      </c>
      <c r="C13" s="0" t="s">
        <v>105</v>
      </c>
      <c r="D13" s="0" t="s">
        <v>91</v>
      </c>
      <c r="E13" s="0" t="s">
        <v>127</v>
      </c>
      <c r="F13" s="0" t="s">
        <v>106</v>
      </c>
      <c r="H13" s="0" t="n">
        <v>0</v>
      </c>
      <c r="I13" s="0" t="s">
        <v>84</v>
      </c>
    </row>
    <row r="14" customFormat="false" ht="15" hidden="false" customHeight="false" outlineLevel="0" collapsed="false">
      <c r="A14" s="0" t="n">
        <v>1319</v>
      </c>
      <c r="B14" s="0" t="s">
        <v>84</v>
      </c>
      <c r="C14" s="0" t="s">
        <v>105</v>
      </c>
      <c r="D14" s="0" t="s">
        <v>91</v>
      </c>
      <c r="E14" s="0" t="s">
        <v>127</v>
      </c>
      <c r="F14" s="0" t="s">
        <v>106</v>
      </c>
      <c r="H14" s="0" t="n">
        <v>0</v>
      </c>
      <c r="I14" s="0" t="s">
        <v>84</v>
      </c>
    </row>
    <row r="15" customFormat="false" ht="15" hidden="false" customHeight="false" outlineLevel="0" collapsed="false">
      <c r="A15" s="0" t="n">
        <v>1320</v>
      </c>
      <c r="B15" s="0" t="s">
        <v>84</v>
      </c>
      <c r="C15" s="0" t="s">
        <v>105</v>
      </c>
      <c r="D15" s="0" t="s">
        <v>91</v>
      </c>
      <c r="E15" s="0" t="s">
        <v>127</v>
      </c>
      <c r="F15" s="0" t="s">
        <v>106</v>
      </c>
      <c r="H15" s="0" t="n">
        <v>0</v>
      </c>
      <c r="I15" s="0" t="s">
        <v>84</v>
      </c>
    </row>
    <row r="16" customFormat="false" ht="15" hidden="false" customHeight="false" outlineLevel="0" collapsed="false">
      <c r="A16" s="0" t="n">
        <v>1321</v>
      </c>
      <c r="B16" s="0" t="s">
        <v>84</v>
      </c>
      <c r="C16" s="0" t="s">
        <v>105</v>
      </c>
      <c r="D16" s="0" t="s">
        <v>91</v>
      </c>
      <c r="E16" s="0" t="s">
        <v>127</v>
      </c>
      <c r="F16" s="0" t="s">
        <v>106</v>
      </c>
      <c r="H16" s="0" t="n">
        <v>0</v>
      </c>
      <c r="I16" s="0" t="s">
        <v>84</v>
      </c>
    </row>
    <row r="17" customFormat="false" ht="15" hidden="false" customHeight="false" outlineLevel="0" collapsed="false">
      <c r="A17" s="0" t="n">
        <v>1322</v>
      </c>
      <c r="B17" s="0" t="s">
        <v>84</v>
      </c>
      <c r="C17" s="0" t="s">
        <v>105</v>
      </c>
      <c r="D17" s="0" t="s">
        <v>91</v>
      </c>
      <c r="E17" s="0" t="s">
        <v>127</v>
      </c>
      <c r="F17" s="0" t="s">
        <v>106</v>
      </c>
      <c r="H17" s="0" t="n">
        <v>0</v>
      </c>
      <c r="I17" s="0" t="s">
        <v>84</v>
      </c>
    </row>
    <row r="18" customFormat="false" ht="15" hidden="false" customHeight="false" outlineLevel="0" collapsed="false">
      <c r="A18" s="0" t="n">
        <v>1323</v>
      </c>
      <c r="B18" s="0" t="s">
        <v>84</v>
      </c>
      <c r="C18" s="0" t="s">
        <v>105</v>
      </c>
      <c r="D18" s="0" t="s">
        <v>91</v>
      </c>
      <c r="E18" s="0" t="s">
        <v>127</v>
      </c>
      <c r="F18" s="0" t="s">
        <v>106</v>
      </c>
      <c r="H18" s="0" t="n">
        <v>0</v>
      </c>
      <c r="I18" s="0" t="s">
        <v>84</v>
      </c>
    </row>
    <row r="19" customFormat="false" ht="15" hidden="false" customHeight="false" outlineLevel="0" collapsed="false">
      <c r="A19" s="0" t="n">
        <v>1324</v>
      </c>
      <c r="B19" s="0" t="s">
        <v>84</v>
      </c>
      <c r="C19" s="0" t="s">
        <v>105</v>
      </c>
      <c r="D19" s="0" t="s">
        <v>91</v>
      </c>
      <c r="E19" s="0" t="s">
        <v>127</v>
      </c>
      <c r="F19" s="0" t="s">
        <v>106</v>
      </c>
      <c r="H19" s="0" t="n">
        <v>0</v>
      </c>
      <c r="I19" s="0" t="s">
        <v>84</v>
      </c>
    </row>
    <row r="20" customFormat="false" ht="15" hidden="false" customHeight="false" outlineLevel="0" collapsed="false">
      <c r="A20" s="0" t="n">
        <v>1325</v>
      </c>
      <c r="B20" s="0" t="s">
        <v>84</v>
      </c>
      <c r="C20" s="0" t="s">
        <v>105</v>
      </c>
      <c r="D20" s="0" t="s">
        <v>91</v>
      </c>
      <c r="E20" s="0" t="s">
        <v>127</v>
      </c>
      <c r="F20" s="0" t="s">
        <v>106</v>
      </c>
      <c r="H20" s="0" t="n">
        <v>0</v>
      </c>
      <c r="I20" s="0" t="s">
        <v>84</v>
      </c>
    </row>
    <row r="21" customFormat="false" ht="15" hidden="false" customHeight="false" outlineLevel="0" collapsed="false">
      <c r="A21" s="0" t="n">
        <v>1326</v>
      </c>
      <c r="B21" s="0" t="s">
        <v>84</v>
      </c>
      <c r="C21" s="0" t="s">
        <v>105</v>
      </c>
      <c r="D21" s="0" t="s">
        <v>91</v>
      </c>
      <c r="E21" s="0" t="s">
        <v>127</v>
      </c>
      <c r="F21" s="0" t="s">
        <v>106</v>
      </c>
      <c r="H21" s="0" t="n">
        <v>0</v>
      </c>
      <c r="I21" s="0" t="s">
        <v>84</v>
      </c>
    </row>
    <row r="22" customFormat="false" ht="15" hidden="false" customHeight="false" outlineLevel="0" collapsed="false">
      <c r="A22" s="0" t="n">
        <v>1327</v>
      </c>
      <c r="B22" s="0" t="s">
        <v>84</v>
      </c>
      <c r="C22" s="0" t="s">
        <v>105</v>
      </c>
      <c r="D22" s="0" t="s">
        <v>91</v>
      </c>
      <c r="E22" s="0" t="s">
        <v>127</v>
      </c>
      <c r="F22" s="0" t="s">
        <v>106</v>
      </c>
      <c r="H22" s="0" t="n">
        <v>0</v>
      </c>
      <c r="I22" s="0" t="s">
        <v>84</v>
      </c>
    </row>
    <row r="23" customFormat="false" ht="15" hidden="false" customHeight="false" outlineLevel="0" collapsed="false">
      <c r="A23" s="0" t="n">
        <v>1328</v>
      </c>
      <c r="B23" s="0" t="s">
        <v>84</v>
      </c>
      <c r="C23" s="0" t="s">
        <v>105</v>
      </c>
      <c r="D23" s="0" t="s">
        <v>91</v>
      </c>
      <c r="E23" s="0" t="s">
        <v>127</v>
      </c>
      <c r="F23" s="0" t="s">
        <v>106</v>
      </c>
      <c r="H23" s="0" t="n">
        <v>0</v>
      </c>
      <c r="I23" s="0" t="s">
        <v>84</v>
      </c>
    </row>
    <row r="24" customFormat="false" ht="15" hidden="false" customHeight="false" outlineLevel="0" collapsed="false">
      <c r="A24" s="0" t="n">
        <v>1329</v>
      </c>
      <c r="B24" s="0" t="s">
        <v>84</v>
      </c>
      <c r="C24" s="0" t="s">
        <v>105</v>
      </c>
      <c r="D24" s="0" t="s">
        <v>91</v>
      </c>
      <c r="E24" s="0" t="s">
        <v>127</v>
      </c>
      <c r="F24" s="0" t="s">
        <v>106</v>
      </c>
      <c r="H24" s="0" t="n">
        <v>0</v>
      </c>
      <c r="I24" s="0" t="s">
        <v>84</v>
      </c>
    </row>
    <row r="25" customFormat="false" ht="15" hidden="false" customHeight="false" outlineLevel="0" collapsed="false">
      <c r="A25" s="0" t="n">
        <v>1330</v>
      </c>
      <c r="B25" s="0" t="s">
        <v>84</v>
      </c>
      <c r="C25" s="0" t="s">
        <v>105</v>
      </c>
      <c r="D25" s="0" t="s">
        <v>91</v>
      </c>
      <c r="E25" s="0" t="s">
        <v>127</v>
      </c>
      <c r="F25" s="0" t="s">
        <v>106</v>
      </c>
      <c r="H25" s="0" t="n">
        <v>0</v>
      </c>
      <c r="I25" s="0" t="s">
        <v>84</v>
      </c>
    </row>
    <row r="26" customFormat="false" ht="15" hidden="false" customHeight="false" outlineLevel="0" collapsed="false">
      <c r="A26" s="0" t="n">
        <v>1331</v>
      </c>
      <c r="B26" s="0" t="s">
        <v>84</v>
      </c>
      <c r="C26" s="0" t="s">
        <v>105</v>
      </c>
      <c r="D26" s="0" t="s">
        <v>91</v>
      </c>
      <c r="E26" s="0" t="s">
        <v>127</v>
      </c>
      <c r="F26" s="0" t="s">
        <v>106</v>
      </c>
      <c r="H26" s="0" t="n">
        <v>0</v>
      </c>
      <c r="I26" s="0" t="s">
        <v>84</v>
      </c>
    </row>
    <row r="27" customFormat="false" ht="15" hidden="false" customHeight="false" outlineLevel="0" collapsed="false">
      <c r="A27" s="0" t="n">
        <v>1332</v>
      </c>
      <c r="B27" s="0" t="s">
        <v>84</v>
      </c>
      <c r="C27" s="0" t="s">
        <v>105</v>
      </c>
      <c r="D27" s="0" t="s">
        <v>91</v>
      </c>
      <c r="E27" s="0" t="s">
        <v>127</v>
      </c>
      <c r="F27" s="0" t="s">
        <v>106</v>
      </c>
      <c r="H27" s="0" t="n">
        <v>0</v>
      </c>
      <c r="I27" s="0" t="s">
        <v>84</v>
      </c>
    </row>
    <row r="28" customFormat="false" ht="15" hidden="false" customHeight="false" outlineLevel="0" collapsed="false">
      <c r="A28" s="0" t="n">
        <v>1333</v>
      </c>
      <c r="B28" s="0" t="s">
        <v>84</v>
      </c>
      <c r="C28" s="0" t="s">
        <v>105</v>
      </c>
      <c r="D28" s="0" t="s">
        <v>91</v>
      </c>
      <c r="E28" s="0" t="s">
        <v>127</v>
      </c>
      <c r="F28" s="0" t="s">
        <v>106</v>
      </c>
      <c r="H28" s="0" t="n">
        <v>0</v>
      </c>
      <c r="I28" s="0" t="s">
        <v>84</v>
      </c>
    </row>
    <row r="29" customFormat="false" ht="15" hidden="false" customHeight="false" outlineLevel="0" collapsed="false">
      <c r="A29" s="0" t="n">
        <v>1334</v>
      </c>
      <c r="B29" s="0" t="s">
        <v>84</v>
      </c>
      <c r="C29" s="0" t="s">
        <v>105</v>
      </c>
      <c r="D29" s="0" t="s">
        <v>91</v>
      </c>
      <c r="E29" s="0" t="s">
        <v>127</v>
      </c>
      <c r="F29" s="0" t="s">
        <v>106</v>
      </c>
      <c r="H29" s="0" t="n">
        <v>0</v>
      </c>
      <c r="I29" s="0" t="s">
        <v>84</v>
      </c>
    </row>
    <row r="30" customFormat="false" ht="15" hidden="false" customHeight="false" outlineLevel="0" collapsed="false">
      <c r="A30" s="0" t="n">
        <v>1335</v>
      </c>
      <c r="B30" s="0" t="s">
        <v>84</v>
      </c>
      <c r="C30" s="0" t="s">
        <v>105</v>
      </c>
      <c r="D30" s="0" t="s">
        <v>91</v>
      </c>
      <c r="E30" s="0" t="s">
        <v>127</v>
      </c>
      <c r="F30" s="0" t="s">
        <v>106</v>
      </c>
      <c r="H30" s="0" t="n">
        <v>0</v>
      </c>
      <c r="I30" s="0" t="s">
        <v>84</v>
      </c>
    </row>
    <row r="31" customFormat="false" ht="15" hidden="false" customHeight="false" outlineLevel="0" collapsed="false">
      <c r="A31" s="0" t="n">
        <v>1336</v>
      </c>
      <c r="B31" s="0" t="s">
        <v>84</v>
      </c>
      <c r="C31" s="0" t="s">
        <v>105</v>
      </c>
      <c r="D31" s="0" t="s">
        <v>91</v>
      </c>
      <c r="E31" s="0" t="s">
        <v>127</v>
      </c>
      <c r="F31" s="0" t="s">
        <v>106</v>
      </c>
      <c r="H31" s="0" t="n">
        <v>0</v>
      </c>
      <c r="I31" s="0" t="s">
        <v>84</v>
      </c>
    </row>
    <row r="32" customFormat="false" ht="15" hidden="false" customHeight="false" outlineLevel="0" collapsed="false">
      <c r="A32" s="0" t="n">
        <v>1337</v>
      </c>
      <c r="B32" s="0" t="s">
        <v>84</v>
      </c>
      <c r="C32" s="0" t="s">
        <v>105</v>
      </c>
      <c r="D32" s="0" t="s">
        <v>91</v>
      </c>
      <c r="E32" s="0" t="s">
        <v>127</v>
      </c>
      <c r="F32" s="0" t="s">
        <v>106</v>
      </c>
      <c r="H32" s="0" t="n">
        <v>0</v>
      </c>
      <c r="I32" s="0" t="s">
        <v>84</v>
      </c>
    </row>
    <row r="33" customFormat="false" ht="15" hidden="false" customHeight="false" outlineLevel="0" collapsed="false">
      <c r="A33" s="0" t="n">
        <v>1338</v>
      </c>
      <c r="B33" s="0" t="s">
        <v>84</v>
      </c>
      <c r="C33" s="0" t="s">
        <v>105</v>
      </c>
      <c r="D33" s="0" t="s">
        <v>91</v>
      </c>
      <c r="E33" s="0" t="s">
        <v>127</v>
      </c>
      <c r="F33" s="0" t="s">
        <v>106</v>
      </c>
      <c r="H33" s="0" t="n">
        <v>0</v>
      </c>
      <c r="I33" s="0" t="s">
        <v>84</v>
      </c>
    </row>
    <row r="34" customFormat="false" ht="15" hidden="false" customHeight="false" outlineLevel="0" collapsed="false">
      <c r="A34" s="0" t="n">
        <v>1339</v>
      </c>
      <c r="B34" s="0" t="s">
        <v>84</v>
      </c>
      <c r="C34" s="0" t="s">
        <v>105</v>
      </c>
      <c r="D34" s="0" t="s">
        <v>91</v>
      </c>
      <c r="E34" s="0" t="s">
        <v>127</v>
      </c>
      <c r="F34" s="0" t="s">
        <v>106</v>
      </c>
      <c r="H34" s="0" t="n">
        <v>0</v>
      </c>
      <c r="I34" s="0" t="s">
        <v>84</v>
      </c>
    </row>
    <row r="35" customFormat="false" ht="15" hidden="false" customHeight="false" outlineLevel="0" collapsed="false">
      <c r="A35" s="0" t="n">
        <v>1340</v>
      </c>
      <c r="B35" s="0" t="s">
        <v>84</v>
      </c>
      <c r="C35" s="0" t="s">
        <v>105</v>
      </c>
      <c r="D35" s="0" t="s">
        <v>91</v>
      </c>
      <c r="E35" s="0" t="s">
        <v>127</v>
      </c>
      <c r="F35" s="0" t="s">
        <v>106</v>
      </c>
      <c r="H35" s="0" t="n">
        <v>0</v>
      </c>
      <c r="I35" s="0" t="s">
        <v>84</v>
      </c>
    </row>
    <row r="36" customFormat="false" ht="15" hidden="false" customHeight="false" outlineLevel="0" collapsed="false">
      <c r="A36" s="0" t="n">
        <v>1341</v>
      </c>
      <c r="B36" s="0" t="s">
        <v>84</v>
      </c>
      <c r="C36" s="0" t="s">
        <v>105</v>
      </c>
      <c r="D36" s="0" t="s">
        <v>91</v>
      </c>
      <c r="E36" s="0" t="s">
        <v>127</v>
      </c>
      <c r="F36" s="0" t="s">
        <v>106</v>
      </c>
      <c r="H36" s="0" t="n">
        <v>0</v>
      </c>
      <c r="I36" s="0" t="s">
        <v>84</v>
      </c>
    </row>
    <row r="37" customFormat="false" ht="15" hidden="false" customHeight="false" outlineLevel="0" collapsed="false">
      <c r="A37" s="0" t="n">
        <v>1342</v>
      </c>
      <c r="B37" s="0" t="s">
        <v>84</v>
      </c>
      <c r="C37" s="0" t="s">
        <v>105</v>
      </c>
      <c r="D37" s="0" t="s">
        <v>91</v>
      </c>
      <c r="E37" s="0" t="s">
        <v>127</v>
      </c>
      <c r="F37" s="0" t="s">
        <v>106</v>
      </c>
      <c r="H37" s="0" t="n">
        <v>0</v>
      </c>
      <c r="I37" s="0" t="s">
        <v>84</v>
      </c>
    </row>
    <row r="38" customFormat="false" ht="15" hidden="false" customHeight="false" outlineLevel="0" collapsed="false">
      <c r="A38" s="0" t="n">
        <v>1343</v>
      </c>
      <c r="B38" s="0" t="s">
        <v>84</v>
      </c>
      <c r="C38" s="0" t="s">
        <v>105</v>
      </c>
      <c r="D38" s="0" t="s">
        <v>91</v>
      </c>
      <c r="E38" s="0" t="s">
        <v>127</v>
      </c>
      <c r="F38" s="0" t="s">
        <v>106</v>
      </c>
      <c r="H38" s="0" t="n">
        <v>0</v>
      </c>
      <c r="I38" s="0" t="s">
        <v>84</v>
      </c>
    </row>
    <row r="39" customFormat="false" ht="15" hidden="false" customHeight="false" outlineLevel="0" collapsed="false">
      <c r="A39" s="0" t="n">
        <v>1344</v>
      </c>
      <c r="B39" s="0" t="s">
        <v>84</v>
      </c>
      <c r="C39" s="0" t="s">
        <v>105</v>
      </c>
      <c r="D39" s="0" t="s">
        <v>91</v>
      </c>
      <c r="E39" s="0" t="s">
        <v>127</v>
      </c>
      <c r="F39" s="0" t="s">
        <v>106</v>
      </c>
      <c r="H39" s="0" t="n">
        <v>0</v>
      </c>
      <c r="I39" s="0" t="s">
        <v>84</v>
      </c>
    </row>
    <row r="40" customFormat="false" ht="15" hidden="false" customHeight="false" outlineLevel="0" collapsed="false">
      <c r="A40" s="0" t="n">
        <v>1345</v>
      </c>
      <c r="B40" s="0" t="s">
        <v>84</v>
      </c>
      <c r="C40" s="0" t="s">
        <v>105</v>
      </c>
      <c r="D40" s="0" t="s">
        <v>91</v>
      </c>
      <c r="E40" s="0" t="s">
        <v>127</v>
      </c>
      <c r="F40" s="0" t="s">
        <v>106</v>
      </c>
      <c r="H40" s="0" t="n">
        <v>0</v>
      </c>
      <c r="I40" s="0" t="s">
        <v>84</v>
      </c>
    </row>
    <row r="41" customFormat="false" ht="15" hidden="false" customHeight="false" outlineLevel="0" collapsed="false">
      <c r="A41" s="0" t="n">
        <v>1346</v>
      </c>
      <c r="B41" s="0" t="s">
        <v>84</v>
      </c>
      <c r="C41" s="0" t="s">
        <v>105</v>
      </c>
      <c r="D41" s="0" t="s">
        <v>91</v>
      </c>
      <c r="E41" s="0" t="s">
        <v>127</v>
      </c>
      <c r="F41" s="0" t="s">
        <v>106</v>
      </c>
      <c r="H41" s="0" t="n">
        <v>0</v>
      </c>
      <c r="I41" s="0" t="s">
        <v>84</v>
      </c>
    </row>
    <row r="42" customFormat="false" ht="15" hidden="false" customHeight="false" outlineLevel="0" collapsed="false">
      <c r="A42" s="0" t="n">
        <v>1347</v>
      </c>
      <c r="B42" s="0" t="s">
        <v>84</v>
      </c>
      <c r="C42" s="0" t="s">
        <v>105</v>
      </c>
      <c r="D42" s="0" t="s">
        <v>91</v>
      </c>
      <c r="E42" s="0" t="s">
        <v>127</v>
      </c>
      <c r="F42" s="0" t="s">
        <v>106</v>
      </c>
      <c r="H42" s="0" t="n">
        <v>0</v>
      </c>
      <c r="I42" s="0" t="s">
        <v>84</v>
      </c>
    </row>
    <row r="43" customFormat="false" ht="15" hidden="false" customHeight="false" outlineLevel="0" collapsed="false">
      <c r="A43" s="0" t="n">
        <v>1348</v>
      </c>
      <c r="B43" s="0" t="s">
        <v>84</v>
      </c>
      <c r="C43" s="0" t="s">
        <v>105</v>
      </c>
      <c r="D43" s="0" t="s">
        <v>91</v>
      </c>
      <c r="E43" s="0" t="s">
        <v>127</v>
      </c>
      <c r="F43" s="0" t="s">
        <v>106</v>
      </c>
      <c r="H43" s="0" t="n">
        <v>0</v>
      </c>
      <c r="I43" s="0" t="s">
        <v>84</v>
      </c>
    </row>
    <row r="44" customFormat="false" ht="15" hidden="false" customHeight="false" outlineLevel="0" collapsed="false">
      <c r="A44" s="0" t="n">
        <v>1349</v>
      </c>
      <c r="B44" s="0" t="s">
        <v>84</v>
      </c>
      <c r="C44" s="0" t="s">
        <v>105</v>
      </c>
      <c r="D44" s="0" t="s">
        <v>91</v>
      </c>
      <c r="E44" s="0" t="s">
        <v>127</v>
      </c>
      <c r="F44" s="0" t="s">
        <v>106</v>
      </c>
      <c r="H44" s="0" t="n">
        <v>0</v>
      </c>
      <c r="I44" s="0" t="s">
        <v>84</v>
      </c>
    </row>
    <row r="45" customFormat="false" ht="15" hidden="false" customHeight="false" outlineLevel="0" collapsed="false">
      <c r="A45" s="0" t="n">
        <v>1350</v>
      </c>
      <c r="B45" s="0" t="s">
        <v>84</v>
      </c>
      <c r="C45" s="0" t="s">
        <v>105</v>
      </c>
      <c r="D45" s="0" t="s">
        <v>91</v>
      </c>
      <c r="E45" s="0" t="s">
        <v>127</v>
      </c>
      <c r="F45" s="0" t="s">
        <v>106</v>
      </c>
      <c r="H45" s="0" t="n">
        <v>0</v>
      </c>
      <c r="I45" s="0" t="s">
        <v>84</v>
      </c>
    </row>
    <row r="46" customFormat="false" ht="15" hidden="false" customHeight="false" outlineLevel="0" collapsed="false">
      <c r="A46" s="0" t="n">
        <v>1351</v>
      </c>
      <c r="B46" s="0" t="s">
        <v>84</v>
      </c>
      <c r="C46" s="0" t="s">
        <v>105</v>
      </c>
      <c r="D46" s="0" t="s">
        <v>91</v>
      </c>
      <c r="E46" s="0" t="s">
        <v>127</v>
      </c>
      <c r="F46" s="0" t="s">
        <v>106</v>
      </c>
      <c r="H46" s="0" t="n">
        <v>0</v>
      </c>
      <c r="I46" s="0" t="s">
        <v>84</v>
      </c>
    </row>
    <row r="47" customFormat="false" ht="15" hidden="false" customHeight="false" outlineLevel="0" collapsed="false">
      <c r="A47" s="0" t="n">
        <v>1352</v>
      </c>
      <c r="B47" s="0" t="s">
        <v>84</v>
      </c>
      <c r="C47" s="0" t="s">
        <v>105</v>
      </c>
      <c r="D47" s="0" t="s">
        <v>91</v>
      </c>
      <c r="E47" s="0" t="s">
        <v>127</v>
      </c>
      <c r="F47" s="0" t="s">
        <v>106</v>
      </c>
      <c r="H47" s="0" t="n">
        <v>0</v>
      </c>
      <c r="I47" s="0" t="s">
        <v>84</v>
      </c>
    </row>
    <row r="48" customFormat="false" ht="15" hidden="false" customHeight="false" outlineLevel="0" collapsed="false">
      <c r="A48" s="0" t="n">
        <v>1353</v>
      </c>
      <c r="B48" s="0" t="s">
        <v>84</v>
      </c>
      <c r="C48" s="0" t="s">
        <v>105</v>
      </c>
      <c r="D48" s="0" t="s">
        <v>91</v>
      </c>
      <c r="E48" s="0" t="s">
        <v>127</v>
      </c>
      <c r="F48" s="0" t="s">
        <v>106</v>
      </c>
      <c r="H48" s="0" t="n">
        <v>0</v>
      </c>
      <c r="I48" s="0" t="s">
        <v>84</v>
      </c>
    </row>
    <row r="49" customFormat="false" ht="15" hidden="false" customHeight="false" outlineLevel="0" collapsed="false">
      <c r="A49" s="0" t="n">
        <v>1354</v>
      </c>
      <c r="B49" s="0" t="s">
        <v>84</v>
      </c>
      <c r="C49" s="0" t="s">
        <v>105</v>
      </c>
      <c r="D49" s="0" t="s">
        <v>91</v>
      </c>
      <c r="E49" s="0" t="s">
        <v>127</v>
      </c>
      <c r="F49" s="0" t="s">
        <v>106</v>
      </c>
      <c r="H49" s="0" t="n">
        <v>0</v>
      </c>
      <c r="I49" s="0" t="s">
        <v>84</v>
      </c>
    </row>
    <row r="50" customFormat="false" ht="15" hidden="false" customHeight="false" outlineLevel="0" collapsed="false">
      <c r="A50" s="0" t="n">
        <v>1355</v>
      </c>
      <c r="B50" s="0" t="s">
        <v>84</v>
      </c>
      <c r="C50" s="0" t="s">
        <v>105</v>
      </c>
      <c r="D50" s="0" t="s">
        <v>91</v>
      </c>
      <c r="E50" s="0" t="s">
        <v>127</v>
      </c>
      <c r="F50" s="0" t="s">
        <v>106</v>
      </c>
      <c r="H50" s="0" t="n">
        <v>0</v>
      </c>
      <c r="I50" s="0" t="s">
        <v>84</v>
      </c>
    </row>
    <row r="51" customFormat="false" ht="15" hidden="false" customHeight="false" outlineLevel="0" collapsed="false">
      <c r="A51" s="0" t="n">
        <v>1356</v>
      </c>
      <c r="B51" s="0" t="s">
        <v>84</v>
      </c>
      <c r="C51" s="0" t="s">
        <v>105</v>
      </c>
      <c r="D51" s="0" t="s">
        <v>91</v>
      </c>
      <c r="E51" s="0" t="s">
        <v>127</v>
      </c>
      <c r="F51" s="0" t="s">
        <v>106</v>
      </c>
      <c r="H51" s="0" t="n">
        <v>0</v>
      </c>
      <c r="I51" s="0" t="s">
        <v>84</v>
      </c>
    </row>
    <row r="52" customFormat="false" ht="15" hidden="false" customHeight="false" outlineLevel="0" collapsed="false">
      <c r="A52" s="0" t="n">
        <v>1357</v>
      </c>
      <c r="B52" s="0" t="s">
        <v>84</v>
      </c>
      <c r="C52" s="0" t="s">
        <v>105</v>
      </c>
      <c r="D52" s="0" t="s">
        <v>91</v>
      </c>
      <c r="E52" s="0" t="s">
        <v>127</v>
      </c>
      <c r="F52" s="0" t="s">
        <v>106</v>
      </c>
      <c r="H52" s="0" t="n">
        <v>0</v>
      </c>
      <c r="I52" s="0" t="s">
        <v>84</v>
      </c>
    </row>
    <row r="53" customFormat="false" ht="15" hidden="false" customHeight="false" outlineLevel="0" collapsed="false">
      <c r="A53" s="0" t="n">
        <v>1358</v>
      </c>
      <c r="B53" s="0" t="s">
        <v>84</v>
      </c>
      <c r="C53" s="0" t="s">
        <v>105</v>
      </c>
      <c r="D53" s="0" t="s">
        <v>91</v>
      </c>
      <c r="E53" s="0" t="s">
        <v>127</v>
      </c>
      <c r="F53" s="0" t="s">
        <v>106</v>
      </c>
      <c r="H53" s="0" t="n">
        <v>0</v>
      </c>
      <c r="I53" s="0" t="s">
        <v>84</v>
      </c>
    </row>
    <row r="54" customFormat="false" ht="15" hidden="false" customHeight="false" outlineLevel="0" collapsed="false">
      <c r="A54" s="0" t="n">
        <v>1359</v>
      </c>
      <c r="B54" s="0" t="s">
        <v>84</v>
      </c>
      <c r="C54" s="0" t="s">
        <v>105</v>
      </c>
      <c r="D54" s="0" t="s">
        <v>91</v>
      </c>
      <c r="E54" s="0" t="s">
        <v>127</v>
      </c>
      <c r="F54" s="0" t="s">
        <v>106</v>
      </c>
      <c r="H54" s="0" t="n">
        <v>0</v>
      </c>
      <c r="I54" s="0" t="s">
        <v>84</v>
      </c>
    </row>
    <row r="55" customFormat="false" ht="15" hidden="false" customHeight="false" outlineLevel="0" collapsed="false">
      <c r="A55" s="0" t="n">
        <v>1360</v>
      </c>
      <c r="B55" s="0" t="s">
        <v>84</v>
      </c>
      <c r="C55" s="0" t="s">
        <v>105</v>
      </c>
      <c r="D55" s="0" t="s">
        <v>91</v>
      </c>
      <c r="E55" s="0" t="s">
        <v>127</v>
      </c>
      <c r="F55" s="0" t="s">
        <v>106</v>
      </c>
      <c r="H55" s="0" t="n">
        <v>0</v>
      </c>
      <c r="I55" s="0" t="s">
        <v>84</v>
      </c>
    </row>
    <row r="56" customFormat="false" ht="15" hidden="false" customHeight="false" outlineLevel="0" collapsed="false">
      <c r="A56" s="0" t="n">
        <v>1361</v>
      </c>
      <c r="B56" s="0" t="s">
        <v>84</v>
      </c>
      <c r="C56" s="0" t="s">
        <v>105</v>
      </c>
      <c r="D56" s="0" t="s">
        <v>91</v>
      </c>
      <c r="E56" s="0" t="s">
        <v>127</v>
      </c>
      <c r="F56" s="0" t="s">
        <v>106</v>
      </c>
      <c r="H56" s="0" t="n">
        <v>0</v>
      </c>
      <c r="I56" s="0" t="s">
        <v>84</v>
      </c>
    </row>
    <row r="57" customFormat="false" ht="15" hidden="false" customHeight="false" outlineLevel="0" collapsed="false">
      <c r="A57" s="0" t="n">
        <v>1362</v>
      </c>
      <c r="B57" s="0" t="s">
        <v>84</v>
      </c>
      <c r="C57" s="0" t="s">
        <v>105</v>
      </c>
      <c r="D57" s="0" t="s">
        <v>91</v>
      </c>
      <c r="E57" s="0" t="s">
        <v>127</v>
      </c>
      <c r="F57" s="0" t="s">
        <v>106</v>
      </c>
      <c r="H57" s="0" t="n">
        <v>0</v>
      </c>
      <c r="I57" s="0" t="s">
        <v>84</v>
      </c>
    </row>
    <row r="58" customFormat="false" ht="15" hidden="false" customHeight="false" outlineLevel="0" collapsed="false">
      <c r="A58" s="0" t="n">
        <v>1363</v>
      </c>
      <c r="B58" s="0" t="s">
        <v>333</v>
      </c>
      <c r="C58" s="0" t="s">
        <v>105</v>
      </c>
      <c r="D58" s="0" t="s">
        <v>91</v>
      </c>
      <c r="E58" s="0" t="s">
        <v>85</v>
      </c>
      <c r="F58" s="0" t="s">
        <v>342</v>
      </c>
      <c r="H58" s="0" t="n">
        <v>0</v>
      </c>
      <c r="I58" s="0" t="s">
        <v>333</v>
      </c>
    </row>
    <row r="59" customFormat="false" ht="15" hidden="false" customHeight="false" outlineLevel="0" collapsed="false">
      <c r="A59" s="0" t="n">
        <v>1364</v>
      </c>
      <c r="B59" s="0" t="s">
        <v>333</v>
      </c>
      <c r="C59" s="0" t="s">
        <v>105</v>
      </c>
      <c r="D59" s="0" t="s">
        <v>91</v>
      </c>
      <c r="E59" s="0" t="s">
        <v>127</v>
      </c>
      <c r="F59" s="0" t="s">
        <v>342</v>
      </c>
      <c r="H59" s="0" t="n">
        <v>0</v>
      </c>
      <c r="I59" s="0" t="s">
        <v>333</v>
      </c>
    </row>
    <row r="60" customFormat="false" ht="15" hidden="false" customHeight="false" outlineLevel="0" collapsed="false">
      <c r="A60" s="0" t="n">
        <v>1365</v>
      </c>
      <c r="B60" s="0" t="s">
        <v>333</v>
      </c>
      <c r="C60" s="0" t="s">
        <v>105</v>
      </c>
      <c r="D60" s="0" t="s">
        <v>91</v>
      </c>
      <c r="E60" s="0" t="s">
        <v>127</v>
      </c>
      <c r="F60" s="0" t="s">
        <v>342</v>
      </c>
      <c r="H60" s="0" t="n">
        <v>0</v>
      </c>
      <c r="I60" s="0" t="s">
        <v>333</v>
      </c>
    </row>
    <row r="61" customFormat="false" ht="15" hidden="false" customHeight="false" outlineLevel="0" collapsed="false">
      <c r="A61" s="0" t="n">
        <v>1366</v>
      </c>
      <c r="B61" s="0" t="s">
        <v>333</v>
      </c>
      <c r="C61" s="0" t="s">
        <v>105</v>
      </c>
      <c r="D61" s="0" t="s">
        <v>91</v>
      </c>
      <c r="E61" s="0" t="s">
        <v>127</v>
      </c>
      <c r="F61" s="0" t="s">
        <v>342</v>
      </c>
      <c r="H61" s="0" t="n">
        <v>0</v>
      </c>
      <c r="I61" s="0" t="s">
        <v>333</v>
      </c>
    </row>
    <row r="62" customFormat="false" ht="15" hidden="false" customHeight="false" outlineLevel="0" collapsed="false">
      <c r="A62" s="0" t="n">
        <v>1367</v>
      </c>
      <c r="B62" s="0" t="s">
        <v>333</v>
      </c>
      <c r="C62" s="0" t="s">
        <v>105</v>
      </c>
      <c r="D62" s="0" t="s">
        <v>91</v>
      </c>
      <c r="E62" s="0" t="s">
        <v>127</v>
      </c>
      <c r="F62" s="0" t="s">
        <v>342</v>
      </c>
      <c r="H62" s="0" t="n">
        <v>0</v>
      </c>
      <c r="I62" s="0" t="s">
        <v>333</v>
      </c>
    </row>
    <row r="63" customFormat="false" ht="15" hidden="false" customHeight="false" outlineLevel="0" collapsed="false">
      <c r="A63" s="0" t="n">
        <v>1368</v>
      </c>
      <c r="B63" s="0" t="s">
        <v>333</v>
      </c>
      <c r="C63" s="0" t="s">
        <v>105</v>
      </c>
      <c r="D63" s="0" t="s">
        <v>91</v>
      </c>
      <c r="E63" s="0" t="s">
        <v>127</v>
      </c>
      <c r="F63" s="0" t="s">
        <v>342</v>
      </c>
      <c r="H63" s="0" t="n">
        <v>0</v>
      </c>
      <c r="I63" s="0" t="s">
        <v>333</v>
      </c>
    </row>
    <row r="64" customFormat="false" ht="15" hidden="false" customHeight="false" outlineLevel="0" collapsed="false">
      <c r="A64" s="0" t="n">
        <v>1369</v>
      </c>
      <c r="B64" s="0" t="s">
        <v>333</v>
      </c>
      <c r="C64" s="0" t="s">
        <v>105</v>
      </c>
      <c r="D64" s="0" t="s">
        <v>91</v>
      </c>
      <c r="E64" s="0" t="s">
        <v>127</v>
      </c>
      <c r="F64" s="0" t="s">
        <v>342</v>
      </c>
      <c r="H64" s="0" t="n">
        <v>0</v>
      </c>
      <c r="I64" s="0" t="s">
        <v>333</v>
      </c>
    </row>
    <row r="65" customFormat="false" ht="15" hidden="false" customHeight="false" outlineLevel="0" collapsed="false">
      <c r="A65" s="0" t="n">
        <v>1370</v>
      </c>
      <c r="B65" s="0" t="s">
        <v>333</v>
      </c>
      <c r="C65" s="0" t="s">
        <v>105</v>
      </c>
      <c r="D65" s="0" t="s">
        <v>91</v>
      </c>
      <c r="E65" s="0" t="s">
        <v>127</v>
      </c>
      <c r="F65" s="0" t="s">
        <v>342</v>
      </c>
      <c r="H65" s="0" t="n">
        <v>0</v>
      </c>
      <c r="I65" s="0" t="s">
        <v>333</v>
      </c>
    </row>
    <row r="66" customFormat="false" ht="15" hidden="false" customHeight="false" outlineLevel="0" collapsed="false">
      <c r="A66" s="0" t="n">
        <v>1371</v>
      </c>
      <c r="B66" s="0" t="s">
        <v>333</v>
      </c>
      <c r="C66" s="0" t="s">
        <v>105</v>
      </c>
      <c r="D66" s="0" t="s">
        <v>91</v>
      </c>
      <c r="E66" s="0" t="s">
        <v>127</v>
      </c>
      <c r="F66" s="0" t="s">
        <v>342</v>
      </c>
      <c r="H66" s="0" t="n">
        <v>0</v>
      </c>
      <c r="I66" s="0" t="s">
        <v>333</v>
      </c>
    </row>
    <row r="67" customFormat="false" ht="15" hidden="false" customHeight="false" outlineLevel="0" collapsed="false">
      <c r="A67" s="0" t="n">
        <v>1372</v>
      </c>
      <c r="B67" s="0" t="s">
        <v>333</v>
      </c>
      <c r="C67" s="0" t="s">
        <v>105</v>
      </c>
      <c r="D67" s="0" t="s">
        <v>91</v>
      </c>
      <c r="E67" s="0" t="s">
        <v>127</v>
      </c>
      <c r="F67" s="0" t="s">
        <v>342</v>
      </c>
      <c r="H67" s="0" t="n">
        <v>0</v>
      </c>
      <c r="I67" s="0" t="s">
        <v>333</v>
      </c>
    </row>
    <row r="68" customFormat="false" ht="15" hidden="false" customHeight="false" outlineLevel="0" collapsed="false">
      <c r="A68" s="0" t="n">
        <v>1373</v>
      </c>
      <c r="B68" s="0" t="s">
        <v>396</v>
      </c>
      <c r="C68" s="0" t="s">
        <v>105</v>
      </c>
      <c r="D68" s="0" t="s">
        <v>91</v>
      </c>
      <c r="E68" s="0" t="s">
        <v>85</v>
      </c>
      <c r="F68" s="0" t="s">
        <v>403</v>
      </c>
      <c r="H68" s="0" t="n">
        <v>0</v>
      </c>
      <c r="I68" s="0" t="s">
        <v>396</v>
      </c>
    </row>
    <row r="69" customFormat="false" ht="15" hidden="false" customHeight="false" outlineLevel="0" collapsed="false">
      <c r="A69" s="0" t="n">
        <v>1374</v>
      </c>
      <c r="B69" s="0" t="s">
        <v>396</v>
      </c>
      <c r="C69" s="0" t="s">
        <v>105</v>
      </c>
      <c r="D69" s="0" t="s">
        <v>91</v>
      </c>
      <c r="E69" s="0" t="s">
        <v>127</v>
      </c>
      <c r="F69" s="0" t="s">
        <v>403</v>
      </c>
      <c r="H69" s="0" t="n">
        <v>0</v>
      </c>
      <c r="I69" s="0" t="s">
        <v>396</v>
      </c>
    </row>
    <row r="70" customFormat="false" ht="15" hidden="false" customHeight="false" outlineLevel="0" collapsed="false">
      <c r="A70" s="0" t="n">
        <v>1375</v>
      </c>
      <c r="B70" s="0" t="s">
        <v>396</v>
      </c>
      <c r="C70" s="0" t="s">
        <v>105</v>
      </c>
      <c r="D70" s="0" t="s">
        <v>91</v>
      </c>
      <c r="E70" s="0" t="s">
        <v>127</v>
      </c>
      <c r="F70" s="0" t="s">
        <v>403</v>
      </c>
      <c r="H70" s="0" t="n">
        <v>0</v>
      </c>
      <c r="I70" s="0" t="s">
        <v>396</v>
      </c>
    </row>
    <row r="71" customFormat="false" ht="15" hidden="false" customHeight="false" outlineLevel="0" collapsed="false">
      <c r="A71" s="0" t="n">
        <v>1376</v>
      </c>
      <c r="B71" s="0" t="s">
        <v>396</v>
      </c>
      <c r="C71" s="0" t="s">
        <v>105</v>
      </c>
      <c r="D71" s="0" t="s">
        <v>91</v>
      </c>
      <c r="E71" s="0" t="s">
        <v>127</v>
      </c>
      <c r="F71" s="0" t="s">
        <v>403</v>
      </c>
      <c r="H71" s="0" t="n">
        <v>0</v>
      </c>
      <c r="I71" s="0" t="s">
        <v>396</v>
      </c>
    </row>
    <row r="72" customFormat="false" ht="15" hidden="false" customHeight="false" outlineLevel="0" collapsed="false">
      <c r="A72" s="0" t="n">
        <v>1377</v>
      </c>
      <c r="B72" s="0" t="s">
        <v>396</v>
      </c>
      <c r="C72" s="0" t="s">
        <v>105</v>
      </c>
      <c r="D72" s="0" t="s">
        <v>91</v>
      </c>
      <c r="E72" s="0" t="s">
        <v>127</v>
      </c>
      <c r="F72" s="0" t="s">
        <v>403</v>
      </c>
      <c r="H72" s="0" t="n">
        <v>0</v>
      </c>
      <c r="I72" s="0" t="s">
        <v>396</v>
      </c>
    </row>
    <row r="73" customFormat="false" ht="15" hidden="false" customHeight="false" outlineLevel="0" collapsed="false">
      <c r="A73" s="0" t="n">
        <v>1378</v>
      </c>
      <c r="B73" s="0" t="s">
        <v>396</v>
      </c>
      <c r="C73" s="0" t="s">
        <v>105</v>
      </c>
      <c r="D73" s="0" t="s">
        <v>91</v>
      </c>
      <c r="E73" s="0" t="s">
        <v>127</v>
      </c>
      <c r="F73" s="0" t="s">
        <v>403</v>
      </c>
      <c r="H73" s="0" t="n">
        <v>0</v>
      </c>
      <c r="I73" s="0" t="s">
        <v>396</v>
      </c>
    </row>
    <row r="74" customFormat="false" ht="15" hidden="false" customHeight="false" outlineLevel="0" collapsed="false">
      <c r="A74" s="0" t="n">
        <v>1379</v>
      </c>
      <c r="B74" s="0" t="s">
        <v>396</v>
      </c>
      <c r="C74" s="0" t="s">
        <v>105</v>
      </c>
      <c r="D74" s="0" t="s">
        <v>91</v>
      </c>
      <c r="E74" s="0" t="s">
        <v>127</v>
      </c>
      <c r="F74" s="0" t="s">
        <v>403</v>
      </c>
      <c r="H74" s="0" t="n">
        <v>0</v>
      </c>
      <c r="I74" s="0" t="s">
        <v>396</v>
      </c>
    </row>
    <row r="75" customFormat="false" ht="15" hidden="false" customHeight="false" outlineLevel="0" collapsed="false">
      <c r="A75" s="0" t="n">
        <v>1380</v>
      </c>
      <c r="B75" s="0" t="s">
        <v>396</v>
      </c>
      <c r="C75" s="0" t="s">
        <v>105</v>
      </c>
      <c r="D75" s="0" t="s">
        <v>91</v>
      </c>
      <c r="E75" s="0" t="s">
        <v>127</v>
      </c>
      <c r="F75" s="0" t="s">
        <v>403</v>
      </c>
      <c r="H75" s="0" t="n">
        <v>0</v>
      </c>
      <c r="I75" s="0" t="s">
        <v>396</v>
      </c>
    </row>
    <row r="76" customFormat="false" ht="15" hidden="false" customHeight="false" outlineLevel="0" collapsed="false">
      <c r="A76" s="0" t="n">
        <v>1381</v>
      </c>
      <c r="B76" s="0" t="s">
        <v>396</v>
      </c>
      <c r="C76" s="0" t="s">
        <v>105</v>
      </c>
      <c r="D76" s="0" t="s">
        <v>91</v>
      </c>
      <c r="E76" s="0" t="s">
        <v>127</v>
      </c>
      <c r="F76" s="0" t="s">
        <v>403</v>
      </c>
      <c r="H76" s="0" t="n">
        <v>0</v>
      </c>
      <c r="I76" s="0" t="s">
        <v>396</v>
      </c>
    </row>
    <row r="77" customFormat="false" ht="15" hidden="false" customHeight="false" outlineLevel="0" collapsed="false">
      <c r="A77" s="0" t="n">
        <v>1382</v>
      </c>
      <c r="B77" s="0" t="s">
        <v>435</v>
      </c>
      <c r="C77" s="0" t="s">
        <v>105</v>
      </c>
      <c r="D77" s="0" t="s">
        <v>91</v>
      </c>
      <c r="E77" s="0" t="s">
        <v>85</v>
      </c>
      <c r="F77" s="0" t="s">
        <v>441</v>
      </c>
      <c r="H77" s="0" t="n">
        <v>0</v>
      </c>
      <c r="I77" s="0" t="s">
        <v>435</v>
      </c>
    </row>
    <row r="78" customFormat="false" ht="15" hidden="false" customHeight="false" outlineLevel="0" collapsed="false">
      <c r="A78" s="0" t="n">
        <v>1383</v>
      </c>
      <c r="B78" s="0" t="s">
        <v>435</v>
      </c>
      <c r="C78" s="0" t="s">
        <v>105</v>
      </c>
      <c r="D78" s="0" t="s">
        <v>91</v>
      </c>
      <c r="E78" s="0" t="s">
        <v>127</v>
      </c>
      <c r="F78" s="0" t="s">
        <v>441</v>
      </c>
      <c r="H78" s="0" t="n">
        <v>0</v>
      </c>
      <c r="I78" s="0" t="s">
        <v>435</v>
      </c>
    </row>
    <row r="79" customFormat="false" ht="15" hidden="false" customHeight="false" outlineLevel="0" collapsed="false">
      <c r="A79" s="0" t="n">
        <v>1384</v>
      </c>
      <c r="B79" s="0" t="s">
        <v>435</v>
      </c>
      <c r="C79" s="0" t="s">
        <v>105</v>
      </c>
      <c r="D79" s="0" t="s">
        <v>91</v>
      </c>
      <c r="E79" s="0" t="s">
        <v>127</v>
      </c>
      <c r="F79" s="0" t="s">
        <v>441</v>
      </c>
      <c r="H79" s="0" t="n">
        <v>0</v>
      </c>
      <c r="I79" s="0" t="s">
        <v>435</v>
      </c>
    </row>
    <row r="80" customFormat="false" ht="15" hidden="false" customHeight="false" outlineLevel="0" collapsed="false">
      <c r="A80" s="0" t="n">
        <v>1385</v>
      </c>
      <c r="B80" s="0" t="s">
        <v>435</v>
      </c>
      <c r="C80" s="0" t="s">
        <v>105</v>
      </c>
      <c r="D80" s="0" t="s">
        <v>91</v>
      </c>
      <c r="E80" s="0" t="s">
        <v>127</v>
      </c>
      <c r="F80" s="0" t="s">
        <v>441</v>
      </c>
      <c r="H80" s="0" t="n">
        <v>0</v>
      </c>
      <c r="I80" s="0" t="s">
        <v>435</v>
      </c>
    </row>
    <row r="81" customFormat="false" ht="15" hidden="false" customHeight="false" outlineLevel="0" collapsed="false">
      <c r="A81" s="0" t="n">
        <v>1386</v>
      </c>
      <c r="B81" s="0" t="s">
        <v>435</v>
      </c>
      <c r="C81" s="0" t="s">
        <v>105</v>
      </c>
      <c r="D81" s="0" t="s">
        <v>91</v>
      </c>
      <c r="E81" s="0" t="s">
        <v>127</v>
      </c>
      <c r="F81" s="0" t="s">
        <v>441</v>
      </c>
      <c r="H81" s="0" t="n">
        <v>0</v>
      </c>
      <c r="I81" s="0" t="s">
        <v>435</v>
      </c>
    </row>
    <row r="82" customFormat="false" ht="15" hidden="false" customHeight="false" outlineLevel="0" collapsed="false">
      <c r="A82" s="0" t="n">
        <v>1387</v>
      </c>
      <c r="B82" s="0" t="s">
        <v>435</v>
      </c>
      <c r="C82" s="0" t="s">
        <v>105</v>
      </c>
      <c r="D82" s="0" t="s">
        <v>91</v>
      </c>
      <c r="E82" s="0" t="s">
        <v>127</v>
      </c>
      <c r="F82" s="0" t="s">
        <v>441</v>
      </c>
      <c r="H82" s="0" t="n">
        <v>0</v>
      </c>
      <c r="I82" s="0" t="s">
        <v>435</v>
      </c>
    </row>
    <row r="83" customFormat="false" ht="15" hidden="false" customHeight="false" outlineLevel="0" collapsed="false">
      <c r="A83" s="0" t="n">
        <v>1388</v>
      </c>
      <c r="B83" s="0" t="s">
        <v>435</v>
      </c>
      <c r="C83" s="0" t="s">
        <v>105</v>
      </c>
      <c r="D83" s="0" t="s">
        <v>91</v>
      </c>
      <c r="E83" s="0" t="s">
        <v>127</v>
      </c>
      <c r="F83" s="0" t="s">
        <v>441</v>
      </c>
      <c r="H83" s="0" t="n">
        <v>0</v>
      </c>
      <c r="I83" s="0" t="s">
        <v>435</v>
      </c>
    </row>
    <row r="84" customFormat="false" ht="15" hidden="false" customHeight="false" outlineLevel="0" collapsed="false">
      <c r="A84" s="0" t="n">
        <v>1389</v>
      </c>
      <c r="B84" s="0" t="s">
        <v>435</v>
      </c>
      <c r="C84" s="0" t="s">
        <v>105</v>
      </c>
      <c r="D84" s="0" t="s">
        <v>91</v>
      </c>
      <c r="E84" s="0" t="s">
        <v>127</v>
      </c>
      <c r="F84" s="0" t="s">
        <v>441</v>
      </c>
      <c r="H84" s="0" t="n">
        <v>0</v>
      </c>
      <c r="I84" s="0" t="s">
        <v>435</v>
      </c>
    </row>
    <row r="85" customFormat="false" ht="15" hidden="false" customHeight="false" outlineLevel="0" collapsed="false">
      <c r="A85" s="0" t="n">
        <v>1390</v>
      </c>
      <c r="B85" s="0" t="s">
        <v>435</v>
      </c>
      <c r="C85" s="0" t="s">
        <v>105</v>
      </c>
      <c r="D85" s="0" t="s">
        <v>91</v>
      </c>
      <c r="E85" s="0" t="s">
        <v>127</v>
      </c>
      <c r="F85" s="0" t="s">
        <v>441</v>
      </c>
      <c r="H85" s="0" t="n">
        <v>0</v>
      </c>
      <c r="I85" s="0" t="s">
        <v>435</v>
      </c>
    </row>
    <row r="86" customFormat="false" ht="15" hidden="false" customHeight="false" outlineLevel="0" collapsed="false">
      <c r="A86" s="0" t="n">
        <v>1391</v>
      </c>
      <c r="B86" s="0" t="s">
        <v>435</v>
      </c>
      <c r="C86" s="0" t="s">
        <v>105</v>
      </c>
      <c r="D86" s="0" t="s">
        <v>91</v>
      </c>
      <c r="E86" s="0" t="s">
        <v>127</v>
      </c>
      <c r="F86" s="0" t="s">
        <v>441</v>
      </c>
      <c r="H86" s="0" t="n">
        <v>0</v>
      </c>
      <c r="I86" s="0" t="s">
        <v>435</v>
      </c>
    </row>
    <row r="87" customFormat="false" ht="15" hidden="false" customHeight="false" outlineLevel="0" collapsed="false">
      <c r="A87" s="0" t="n">
        <v>1392</v>
      </c>
      <c r="B87" s="0" t="s">
        <v>435</v>
      </c>
      <c r="C87" s="0" t="s">
        <v>105</v>
      </c>
      <c r="D87" s="0" t="s">
        <v>91</v>
      </c>
      <c r="E87" s="0" t="s">
        <v>127</v>
      </c>
      <c r="F87" s="0" t="s">
        <v>441</v>
      </c>
      <c r="H87" s="0" t="n">
        <v>0</v>
      </c>
      <c r="I87" s="0" t="s">
        <v>435</v>
      </c>
    </row>
    <row r="88" customFormat="false" ht="15" hidden="false" customHeight="false" outlineLevel="0" collapsed="false">
      <c r="A88" s="0" t="n">
        <v>1393</v>
      </c>
      <c r="B88" s="0" t="s">
        <v>435</v>
      </c>
      <c r="C88" s="0" t="s">
        <v>105</v>
      </c>
      <c r="D88" s="0" t="s">
        <v>91</v>
      </c>
      <c r="E88" s="0" t="s">
        <v>127</v>
      </c>
      <c r="F88" s="0" t="s">
        <v>441</v>
      </c>
      <c r="H88" s="0" t="n">
        <v>0</v>
      </c>
      <c r="I88" s="0" t="s">
        <v>435</v>
      </c>
    </row>
    <row r="89" customFormat="false" ht="15" hidden="false" customHeight="false" outlineLevel="0" collapsed="false">
      <c r="A89" s="0" t="n">
        <v>1394</v>
      </c>
      <c r="B89" s="0" t="s">
        <v>435</v>
      </c>
      <c r="C89" s="0" t="s">
        <v>105</v>
      </c>
      <c r="D89" s="0" t="s">
        <v>91</v>
      </c>
      <c r="E89" s="0" t="s">
        <v>127</v>
      </c>
      <c r="F89" s="0" t="s">
        <v>441</v>
      </c>
      <c r="H89" s="0" t="n">
        <v>0</v>
      </c>
      <c r="I89" s="0" t="s">
        <v>435</v>
      </c>
    </row>
    <row r="90" customFormat="false" ht="15" hidden="false" customHeight="false" outlineLevel="0" collapsed="false">
      <c r="A90" s="0" t="n">
        <v>1395</v>
      </c>
      <c r="B90" s="0" t="s">
        <v>435</v>
      </c>
      <c r="C90" s="0" t="s">
        <v>105</v>
      </c>
      <c r="D90" s="0" t="s">
        <v>91</v>
      </c>
      <c r="E90" s="0" t="s">
        <v>127</v>
      </c>
      <c r="F90" s="0" t="s">
        <v>441</v>
      </c>
      <c r="H90" s="0" t="n">
        <v>0</v>
      </c>
      <c r="I90" s="0" t="s">
        <v>435</v>
      </c>
    </row>
    <row r="91" customFormat="false" ht="15" hidden="false" customHeight="false" outlineLevel="0" collapsed="false">
      <c r="A91" s="0" t="n">
        <v>1396</v>
      </c>
      <c r="B91" s="0" t="s">
        <v>435</v>
      </c>
      <c r="C91" s="0" t="s">
        <v>105</v>
      </c>
      <c r="D91" s="0" t="s">
        <v>91</v>
      </c>
      <c r="E91" s="0" t="s">
        <v>127</v>
      </c>
      <c r="F91" s="0" t="s">
        <v>441</v>
      </c>
      <c r="H91" s="0" t="n">
        <v>0</v>
      </c>
      <c r="I91" s="0" t="s">
        <v>435</v>
      </c>
    </row>
    <row r="92" customFormat="false" ht="15" hidden="false" customHeight="false" outlineLevel="0" collapsed="false">
      <c r="A92" s="0" t="n">
        <v>1397</v>
      </c>
      <c r="B92" s="0" t="s">
        <v>435</v>
      </c>
      <c r="C92" s="0" t="s">
        <v>105</v>
      </c>
      <c r="D92" s="0" t="s">
        <v>91</v>
      </c>
      <c r="E92" s="0" t="s">
        <v>127</v>
      </c>
      <c r="F92" s="0" t="s">
        <v>441</v>
      </c>
      <c r="H92" s="0" t="n">
        <v>0</v>
      </c>
      <c r="I92" s="0" t="s">
        <v>435</v>
      </c>
    </row>
    <row r="93" customFormat="false" ht="15" hidden="false" customHeight="false" outlineLevel="0" collapsed="false">
      <c r="A93" s="0" t="n">
        <v>1398</v>
      </c>
      <c r="B93" s="0" t="s">
        <v>496</v>
      </c>
      <c r="C93" s="0" t="s">
        <v>105</v>
      </c>
      <c r="D93" s="0" t="s">
        <v>91</v>
      </c>
      <c r="E93" s="0" t="s">
        <v>127</v>
      </c>
      <c r="F93" s="0" t="s">
        <v>508</v>
      </c>
      <c r="H93" s="0" t="n">
        <v>0</v>
      </c>
      <c r="I93" s="0" t="s">
        <v>496</v>
      </c>
    </row>
    <row r="94" customFormat="false" ht="15" hidden="false" customHeight="false" outlineLevel="0" collapsed="false">
      <c r="A94" s="0" t="n">
        <v>1399</v>
      </c>
      <c r="B94" s="0" t="s">
        <v>496</v>
      </c>
      <c r="C94" s="0" t="s">
        <v>105</v>
      </c>
      <c r="D94" s="0" t="s">
        <v>91</v>
      </c>
      <c r="E94" s="0" t="s">
        <v>127</v>
      </c>
      <c r="F94" s="0" t="s">
        <v>508</v>
      </c>
      <c r="H94" s="0" t="n">
        <v>0</v>
      </c>
      <c r="I94" s="0" t="s">
        <v>496</v>
      </c>
    </row>
    <row r="95" customFormat="false" ht="15" hidden="false" customHeight="false" outlineLevel="0" collapsed="false">
      <c r="A95" s="0" t="n">
        <v>1400</v>
      </c>
      <c r="B95" s="0" t="s">
        <v>496</v>
      </c>
      <c r="C95" s="0" t="s">
        <v>105</v>
      </c>
      <c r="D95" s="0" t="s">
        <v>91</v>
      </c>
      <c r="E95" s="0" t="s">
        <v>127</v>
      </c>
      <c r="F95" s="0" t="s">
        <v>508</v>
      </c>
      <c r="H95" s="0" t="n">
        <v>0</v>
      </c>
      <c r="I95" s="0" t="s">
        <v>496</v>
      </c>
    </row>
    <row r="96" customFormat="false" ht="15" hidden="false" customHeight="false" outlineLevel="0" collapsed="false">
      <c r="A96" s="0" t="n">
        <v>1401</v>
      </c>
      <c r="B96" s="0" t="s">
        <v>496</v>
      </c>
      <c r="C96" s="0" t="s">
        <v>105</v>
      </c>
      <c r="D96" s="0" t="s">
        <v>91</v>
      </c>
      <c r="E96" s="0" t="s">
        <v>127</v>
      </c>
      <c r="F96" s="0" t="s">
        <v>508</v>
      </c>
      <c r="H96" s="0" t="n">
        <v>0</v>
      </c>
      <c r="I96" s="0" t="s">
        <v>496</v>
      </c>
    </row>
    <row r="97" customFormat="false" ht="15" hidden="false" customHeight="false" outlineLevel="0" collapsed="false">
      <c r="A97" s="0" t="n">
        <v>1402</v>
      </c>
      <c r="B97" s="0" t="s">
        <v>496</v>
      </c>
      <c r="C97" s="0" t="s">
        <v>105</v>
      </c>
      <c r="D97" s="0" t="s">
        <v>91</v>
      </c>
      <c r="E97" s="0" t="s">
        <v>127</v>
      </c>
      <c r="F97" s="0" t="s">
        <v>508</v>
      </c>
      <c r="H97" s="0" t="n">
        <v>0</v>
      </c>
      <c r="I97" s="0" t="s">
        <v>496</v>
      </c>
    </row>
    <row r="98" customFormat="false" ht="15" hidden="false" customHeight="false" outlineLevel="0" collapsed="false">
      <c r="A98" s="0" t="n">
        <v>1403</v>
      </c>
      <c r="B98" s="0" t="s">
        <v>496</v>
      </c>
      <c r="C98" s="0" t="s">
        <v>105</v>
      </c>
      <c r="D98" s="0" t="s">
        <v>91</v>
      </c>
      <c r="E98" s="0" t="s">
        <v>127</v>
      </c>
      <c r="F98" s="0" t="s">
        <v>508</v>
      </c>
      <c r="H98" s="0" t="n">
        <v>0</v>
      </c>
      <c r="I98" s="0" t="s">
        <v>496</v>
      </c>
    </row>
    <row r="99" customFormat="false" ht="15" hidden="false" customHeight="false" outlineLevel="0" collapsed="false">
      <c r="A99" s="0" t="n">
        <v>1404</v>
      </c>
      <c r="B99" s="0" t="s">
        <v>496</v>
      </c>
      <c r="C99" s="0" t="s">
        <v>105</v>
      </c>
      <c r="D99" s="0" t="s">
        <v>91</v>
      </c>
      <c r="E99" s="0" t="s">
        <v>127</v>
      </c>
      <c r="F99" s="0" t="s">
        <v>508</v>
      </c>
      <c r="H99" s="0" t="n">
        <v>0</v>
      </c>
      <c r="I99" s="0" t="s">
        <v>496</v>
      </c>
    </row>
    <row r="100" customFormat="false" ht="15" hidden="false" customHeight="false" outlineLevel="0" collapsed="false">
      <c r="A100" s="0" t="n">
        <v>1405</v>
      </c>
      <c r="B100" s="0" t="s">
        <v>496</v>
      </c>
      <c r="C100" s="0" t="s">
        <v>105</v>
      </c>
      <c r="D100" s="0" t="s">
        <v>91</v>
      </c>
      <c r="E100" s="0" t="s">
        <v>127</v>
      </c>
      <c r="F100" s="0" t="s">
        <v>508</v>
      </c>
      <c r="H100" s="0" t="n">
        <v>0</v>
      </c>
      <c r="I100" s="0" t="s">
        <v>496</v>
      </c>
    </row>
    <row r="101" customFormat="false" ht="15" hidden="false" customHeight="false" outlineLevel="0" collapsed="false">
      <c r="A101" s="0" t="n">
        <v>1406</v>
      </c>
      <c r="B101" s="0" t="s">
        <v>496</v>
      </c>
      <c r="C101" s="0" t="s">
        <v>105</v>
      </c>
      <c r="D101" s="0" t="s">
        <v>91</v>
      </c>
      <c r="E101" s="0" t="s">
        <v>127</v>
      </c>
      <c r="F101" s="0" t="s">
        <v>508</v>
      </c>
      <c r="H101" s="0" t="n">
        <v>0</v>
      </c>
      <c r="I101" s="0" t="s">
        <v>496</v>
      </c>
    </row>
    <row r="102" customFormat="false" ht="15" hidden="false" customHeight="false" outlineLevel="0" collapsed="false">
      <c r="A102" s="0" t="n">
        <v>1407</v>
      </c>
      <c r="B102" s="0" t="s">
        <v>496</v>
      </c>
      <c r="C102" s="0" t="s">
        <v>105</v>
      </c>
      <c r="D102" s="0" t="s">
        <v>91</v>
      </c>
      <c r="E102" s="0" t="s">
        <v>127</v>
      </c>
      <c r="F102" s="0" t="s">
        <v>508</v>
      </c>
      <c r="H102" s="0" t="n">
        <v>0</v>
      </c>
      <c r="I102" s="0" t="s">
        <v>496</v>
      </c>
    </row>
    <row r="103" customFormat="false" ht="15" hidden="false" customHeight="false" outlineLevel="0" collapsed="false">
      <c r="A103" s="0" t="n">
        <v>1408</v>
      </c>
      <c r="B103" s="0" t="s">
        <v>496</v>
      </c>
      <c r="C103" s="0" t="s">
        <v>105</v>
      </c>
      <c r="D103" s="0" t="s">
        <v>91</v>
      </c>
      <c r="E103" s="0" t="s">
        <v>127</v>
      </c>
      <c r="F103" s="0" t="s">
        <v>508</v>
      </c>
      <c r="H103" s="0" t="n">
        <v>0</v>
      </c>
      <c r="I103" s="0" t="s">
        <v>496</v>
      </c>
    </row>
    <row r="104" customFormat="false" ht="15" hidden="false" customHeight="false" outlineLevel="0" collapsed="false">
      <c r="A104" s="0" t="n">
        <v>1409</v>
      </c>
      <c r="B104" s="0" t="s">
        <v>496</v>
      </c>
      <c r="C104" s="0" t="s">
        <v>105</v>
      </c>
      <c r="D104" s="0" t="s">
        <v>91</v>
      </c>
      <c r="E104" s="0" t="s">
        <v>127</v>
      </c>
      <c r="F104" s="0" t="s">
        <v>508</v>
      </c>
      <c r="H104" s="0" t="n">
        <v>0</v>
      </c>
      <c r="I104" s="0" t="s">
        <v>496</v>
      </c>
    </row>
    <row r="105" customFormat="false" ht="15" hidden="false" customHeight="false" outlineLevel="0" collapsed="false">
      <c r="A105" s="0" t="n">
        <v>1410</v>
      </c>
      <c r="B105" s="0" t="s">
        <v>496</v>
      </c>
      <c r="C105" s="0" t="s">
        <v>105</v>
      </c>
      <c r="D105" s="0" t="s">
        <v>91</v>
      </c>
      <c r="E105" s="0" t="s">
        <v>127</v>
      </c>
      <c r="F105" s="0" t="s">
        <v>508</v>
      </c>
      <c r="H105" s="0" t="n">
        <v>0</v>
      </c>
      <c r="I105" s="0" t="s">
        <v>496</v>
      </c>
    </row>
    <row r="106" customFormat="false" ht="15" hidden="false" customHeight="false" outlineLevel="0" collapsed="false">
      <c r="A106" s="0" t="n">
        <v>1411</v>
      </c>
      <c r="B106" s="0" t="s">
        <v>496</v>
      </c>
      <c r="C106" s="0" t="s">
        <v>105</v>
      </c>
      <c r="D106" s="0" t="s">
        <v>91</v>
      </c>
      <c r="E106" s="0" t="s">
        <v>127</v>
      </c>
      <c r="F106" s="0" t="s">
        <v>508</v>
      </c>
      <c r="H106" s="0" t="n">
        <v>0</v>
      </c>
      <c r="I106" s="0" t="s">
        <v>496</v>
      </c>
    </row>
    <row r="107" customFormat="false" ht="15" hidden="false" customHeight="false" outlineLevel="0" collapsed="false">
      <c r="A107" s="0" t="n">
        <v>1412</v>
      </c>
      <c r="B107" s="0" t="s">
        <v>496</v>
      </c>
      <c r="C107" s="0" t="s">
        <v>105</v>
      </c>
      <c r="D107" s="0" t="s">
        <v>91</v>
      </c>
      <c r="E107" s="0" t="s">
        <v>127</v>
      </c>
      <c r="F107" s="0" t="s">
        <v>508</v>
      </c>
      <c r="H107" s="0" t="n">
        <v>0</v>
      </c>
      <c r="I107" s="0" t="s">
        <v>496</v>
      </c>
    </row>
    <row r="108" customFormat="false" ht="15" hidden="false" customHeight="false" outlineLevel="0" collapsed="false">
      <c r="A108" s="0" t="n">
        <v>1413</v>
      </c>
      <c r="B108" s="0" t="s">
        <v>496</v>
      </c>
      <c r="C108" s="0" t="s">
        <v>105</v>
      </c>
      <c r="D108" s="0" t="s">
        <v>91</v>
      </c>
      <c r="E108" s="0" t="s">
        <v>127</v>
      </c>
      <c r="F108" s="0" t="s">
        <v>508</v>
      </c>
      <c r="H108" s="0" t="n">
        <v>0</v>
      </c>
      <c r="I108" s="0" t="s">
        <v>496</v>
      </c>
    </row>
    <row r="109" customFormat="false" ht="15" hidden="false" customHeight="false" outlineLevel="0" collapsed="false">
      <c r="A109" s="0" t="n">
        <v>1414</v>
      </c>
      <c r="B109" s="0" t="s">
        <v>496</v>
      </c>
      <c r="C109" s="0" t="s">
        <v>105</v>
      </c>
      <c r="D109" s="0" t="s">
        <v>91</v>
      </c>
      <c r="E109" s="0" t="s">
        <v>127</v>
      </c>
      <c r="F109" s="0" t="s">
        <v>508</v>
      </c>
      <c r="H109" s="0" t="n">
        <v>0</v>
      </c>
      <c r="I109" s="0" t="s">
        <v>496</v>
      </c>
    </row>
    <row r="110" customFormat="false" ht="15" hidden="false" customHeight="false" outlineLevel="0" collapsed="false">
      <c r="A110" s="0" t="n">
        <v>1415</v>
      </c>
      <c r="B110" s="0" t="s">
        <v>496</v>
      </c>
      <c r="C110" s="0" t="s">
        <v>105</v>
      </c>
      <c r="D110" s="0" t="s">
        <v>91</v>
      </c>
      <c r="E110" s="0" t="s">
        <v>127</v>
      </c>
      <c r="F110" s="0" t="s">
        <v>508</v>
      </c>
      <c r="H110" s="0" t="n">
        <v>0</v>
      </c>
      <c r="I110" s="0" t="s">
        <v>496</v>
      </c>
    </row>
    <row r="111" customFormat="false" ht="15" hidden="false" customHeight="false" outlineLevel="0" collapsed="false">
      <c r="A111" s="0" t="n">
        <v>1416</v>
      </c>
      <c r="B111" s="0" t="s">
        <v>496</v>
      </c>
      <c r="C111" s="0" t="s">
        <v>105</v>
      </c>
      <c r="D111" s="0" t="s">
        <v>91</v>
      </c>
      <c r="E111" s="0" t="s">
        <v>127</v>
      </c>
      <c r="F111" s="0" t="s">
        <v>508</v>
      </c>
      <c r="H111" s="0" t="n">
        <v>0</v>
      </c>
      <c r="I111" s="0" t="s">
        <v>496</v>
      </c>
    </row>
    <row r="112" customFormat="false" ht="15" hidden="false" customHeight="false" outlineLevel="0" collapsed="false">
      <c r="A112" s="0" t="n">
        <v>1417</v>
      </c>
      <c r="B112" s="0" t="s">
        <v>496</v>
      </c>
      <c r="C112" s="0" t="s">
        <v>105</v>
      </c>
      <c r="D112" s="0" t="s">
        <v>91</v>
      </c>
      <c r="E112" s="0" t="s">
        <v>127</v>
      </c>
      <c r="F112" s="0" t="s">
        <v>508</v>
      </c>
      <c r="H112" s="0" t="n">
        <v>0</v>
      </c>
      <c r="I112" s="0" t="s">
        <v>496</v>
      </c>
    </row>
    <row r="113" customFormat="false" ht="15" hidden="false" customHeight="false" outlineLevel="0" collapsed="false">
      <c r="A113" s="0" t="n">
        <v>1418</v>
      </c>
      <c r="B113" s="0" t="s">
        <v>496</v>
      </c>
      <c r="C113" s="0" t="s">
        <v>105</v>
      </c>
      <c r="D113" s="0" t="s">
        <v>91</v>
      </c>
      <c r="E113" s="0" t="s">
        <v>127</v>
      </c>
      <c r="F113" s="0" t="s">
        <v>508</v>
      </c>
      <c r="H113" s="0" t="n">
        <v>0</v>
      </c>
      <c r="I113" s="0" t="s">
        <v>496</v>
      </c>
    </row>
    <row r="114" customFormat="false" ht="15" hidden="false" customHeight="false" outlineLevel="0" collapsed="false">
      <c r="A114" s="0" t="n">
        <v>1419</v>
      </c>
      <c r="B114" s="0" t="s">
        <v>496</v>
      </c>
      <c r="C114" s="0" t="s">
        <v>105</v>
      </c>
      <c r="D114" s="0" t="s">
        <v>91</v>
      </c>
      <c r="E114" s="0" t="s">
        <v>127</v>
      </c>
      <c r="F114" s="0" t="s">
        <v>508</v>
      </c>
      <c r="H114" s="0" t="n">
        <v>0</v>
      </c>
      <c r="I114" s="0" t="s">
        <v>496</v>
      </c>
    </row>
    <row r="115" customFormat="false" ht="15" hidden="false" customHeight="false" outlineLevel="0" collapsed="false">
      <c r="A115" s="0" t="n">
        <v>1420</v>
      </c>
      <c r="B115" s="0" t="s">
        <v>496</v>
      </c>
      <c r="C115" s="0" t="s">
        <v>105</v>
      </c>
      <c r="D115" s="0" t="s">
        <v>91</v>
      </c>
      <c r="E115" s="0" t="s">
        <v>127</v>
      </c>
      <c r="F115" s="0" t="s">
        <v>508</v>
      </c>
      <c r="H115" s="0" t="n">
        <v>0</v>
      </c>
      <c r="I115" s="0" t="s">
        <v>496</v>
      </c>
    </row>
    <row r="116" customFormat="false" ht="15" hidden="false" customHeight="false" outlineLevel="0" collapsed="false">
      <c r="A116" s="0" t="n">
        <v>1421</v>
      </c>
      <c r="B116" s="0" t="s">
        <v>496</v>
      </c>
      <c r="C116" s="0" t="s">
        <v>105</v>
      </c>
      <c r="D116" s="0" t="s">
        <v>91</v>
      </c>
      <c r="E116" s="0" t="s">
        <v>127</v>
      </c>
      <c r="F116" s="0" t="s">
        <v>508</v>
      </c>
      <c r="H116" s="0" t="n">
        <v>0</v>
      </c>
      <c r="I116" s="0" t="s">
        <v>496</v>
      </c>
    </row>
    <row r="117" customFormat="false" ht="15" hidden="false" customHeight="false" outlineLevel="0" collapsed="false">
      <c r="A117" s="0" t="n">
        <v>1422</v>
      </c>
      <c r="B117" s="0" t="s">
        <v>496</v>
      </c>
      <c r="C117" s="0" t="s">
        <v>105</v>
      </c>
      <c r="D117" s="0" t="s">
        <v>91</v>
      </c>
      <c r="E117" s="0" t="s">
        <v>127</v>
      </c>
      <c r="F117" s="0" t="s">
        <v>508</v>
      </c>
      <c r="H117" s="0" t="n">
        <v>0</v>
      </c>
      <c r="I117" s="0" t="s">
        <v>496</v>
      </c>
    </row>
    <row r="118" customFormat="false" ht="15" hidden="false" customHeight="false" outlineLevel="0" collapsed="false">
      <c r="A118" s="0" t="n">
        <v>1423</v>
      </c>
      <c r="B118" s="0" t="s">
        <v>496</v>
      </c>
      <c r="C118" s="0" t="s">
        <v>105</v>
      </c>
      <c r="D118" s="0" t="s">
        <v>91</v>
      </c>
      <c r="E118" s="0" t="s">
        <v>127</v>
      </c>
      <c r="F118" s="0" t="s">
        <v>508</v>
      </c>
      <c r="H118" s="0" t="n">
        <v>0</v>
      </c>
      <c r="I118" s="0" t="s">
        <v>496</v>
      </c>
    </row>
    <row r="119" customFormat="false" ht="15" hidden="false" customHeight="false" outlineLevel="0" collapsed="false">
      <c r="A119" s="0" t="n">
        <v>1424</v>
      </c>
      <c r="B119" s="0" t="s">
        <v>496</v>
      </c>
      <c r="C119" s="0" t="s">
        <v>105</v>
      </c>
      <c r="D119" s="0" t="s">
        <v>91</v>
      </c>
      <c r="E119" s="0" t="s">
        <v>127</v>
      </c>
      <c r="F119" s="0" t="s">
        <v>508</v>
      </c>
      <c r="H119" s="0" t="n">
        <v>0</v>
      </c>
      <c r="I119" s="0" t="s">
        <v>496</v>
      </c>
    </row>
    <row r="120" customFormat="false" ht="15" hidden="false" customHeight="false" outlineLevel="0" collapsed="false">
      <c r="A120" s="0" t="n">
        <v>1425</v>
      </c>
      <c r="B120" s="0" t="s">
        <v>496</v>
      </c>
      <c r="C120" s="0" t="s">
        <v>105</v>
      </c>
      <c r="D120" s="0" t="s">
        <v>91</v>
      </c>
      <c r="E120" s="0" t="s">
        <v>127</v>
      </c>
      <c r="F120" s="0" t="s">
        <v>508</v>
      </c>
      <c r="H120" s="0" t="n">
        <v>0</v>
      </c>
      <c r="I120" s="0" t="s">
        <v>496</v>
      </c>
    </row>
    <row r="121" customFormat="false" ht="15" hidden="false" customHeight="false" outlineLevel="0" collapsed="false">
      <c r="A121" s="0" t="n">
        <v>1426</v>
      </c>
      <c r="B121" s="0" t="s">
        <v>496</v>
      </c>
      <c r="C121" s="0" t="s">
        <v>105</v>
      </c>
      <c r="D121" s="0" t="s">
        <v>91</v>
      </c>
      <c r="E121" s="0" t="s">
        <v>127</v>
      </c>
      <c r="F121" s="0" t="s">
        <v>508</v>
      </c>
      <c r="H121" s="0" t="n">
        <v>0</v>
      </c>
      <c r="I121" s="0" t="s">
        <v>496</v>
      </c>
    </row>
    <row r="122" customFormat="false" ht="15" hidden="false" customHeight="false" outlineLevel="0" collapsed="false">
      <c r="A122" s="0" t="n">
        <v>1427</v>
      </c>
      <c r="B122" s="0" t="s">
        <v>496</v>
      </c>
      <c r="C122" s="0" t="s">
        <v>105</v>
      </c>
      <c r="D122" s="0" t="s">
        <v>91</v>
      </c>
      <c r="E122" s="0" t="s">
        <v>127</v>
      </c>
      <c r="F122" s="0" t="s">
        <v>508</v>
      </c>
      <c r="H122" s="0" t="n">
        <v>0</v>
      </c>
      <c r="I122" s="0" t="s">
        <v>496</v>
      </c>
    </row>
    <row r="123" customFormat="false" ht="15" hidden="false" customHeight="false" outlineLevel="0" collapsed="false">
      <c r="A123" s="0" t="n">
        <v>1428</v>
      </c>
      <c r="B123" s="0" t="s">
        <v>496</v>
      </c>
      <c r="C123" s="0" t="s">
        <v>105</v>
      </c>
      <c r="D123" s="0" t="s">
        <v>91</v>
      </c>
      <c r="E123" s="0" t="s">
        <v>127</v>
      </c>
      <c r="F123" s="0" t="s">
        <v>508</v>
      </c>
      <c r="H123" s="0" t="n">
        <v>0</v>
      </c>
      <c r="I123" s="0" t="s">
        <v>496</v>
      </c>
    </row>
    <row r="124" customFormat="false" ht="15" hidden="false" customHeight="false" outlineLevel="0" collapsed="false">
      <c r="A124" s="0" t="n">
        <v>1429</v>
      </c>
      <c r="B124" s="0" t="s">
        <v>496</v>
      </c>
      <c r="C124" s="0" t="s">
        <v>105</v>
      </c>
      <c r="D124" s="0" t="s">
        <v>91</v>
      </c>
      <c r="E124" s="0" t="s">
        <v>127</v>
      </c>
      <c r="F124" s="0" t="s">
        <v>508</v>
      </c>
      <c r="H124" s="0" t="n">
        <v>0</v>
      </c>
      <c r="I124" s="0" t="s">
        <v>496</v>
      </c>
    </row>
    <row r="125" customFormat="false" ht="15" hidden="false" customHeight="false" outlineLevel="0" collapsed="false">
      <c r="A125" s="0" t="n">
        <v>1430</v>
      </c>
      <c r="B125" s="0" t="s">
        <v>496</v>
      </c>
      <c r="C125" s="0" t="s">
        <v>105</v>
      </c>
      <c r="D125" s="0" t="s">
        <v>91</v>
      </c>
      <c r="E125" s="0" t="s">
        <v>127</v>
      </c>
      <c r="F125" s="0" t="s">
        <v>508</v>
      </c>
      <c r="H125" s="0" t="n">
        <v>0</v>
      </c>
      <c r="I125" s="0" t="s">
        <v>496</v>
      </c>
    </row>
    <row r="126" customFormat="false" ht="15" hidden="false" customHeight="false" outlineLevel="0" collapsed="false">
      <c r="A126" s="0" t="n">
        <v>1431</v>
      </c>
      <c r="B126" s="0" t="s">
        <v>496</v>
      </c>
      <c r="C126" s="0" t="s">
        <v>105</v>
      </c>
      <c r="D126" s="0" t="s">
        <v>91</v>
      </c>
      <c r="E126" s="0" t="s">
        <v>127</v>
      </c>
      <c r="F126" s="0" t="s">
        <v>508</v>
      </c>
      <c r="H126" s="0" t="n">
        <v>0</v>
      </c>
      <c r="I126" s="0" t="s">
        <v>496</v>
      </c>
    </row>
    <row r="127" customFormat="false" ht="15" hidden="false" customHeight="false" outlineLevel="0" collapsed="false">
      <c r="A127" s="0" t="n">
        <v>1432</v>
      </c>
      <c r="B127" s="0" t="s">
        <v>496</v>
      </c>
      <c r="C127" s="0" t="s">
        <v>105</v>
      </c>
      <c r="D127" s="0" t="s">
        <v>91</v>
      </c>
      <c r="E127" s="0" t="s">
        <v>127</v>
      </c>
      <c r="F127" s="0" t="s">
        <v>508</v>
      </c>
      <c r="H127" s="0" t="n">
        <v>0</v>
      </c>
      <c r="I127" s="0" t="s">
        <v>496</v>
      </c>
    </row>
    <row r="128" customFormat="false" ht="15" hidden="false" customHeight="false" outlineLevel="0" collapsed="false">
      <c r="A128" s="0" t="n">
        <v>1433</v>
      </c>
      <c r="B128" s="0" t="s">
        <v>496</v>
      </c>
      <c r="C128" s="0" t="s">
        <v>105</v>
      </c>
      <c r="D128" s="0" t="s">
        <v>91</v>
      </c>
      <c r="E128" s="0" t="s">
        <v>127</v>
      </c>
      <c r="F128" s="0" t="s">
        <v>508</v>
      </c>
      <c r="H128" s="0" t="n">
        <v>0</v>
      </c>
      <c r="I128" s="0" t="s">
        <v>496</v>
      </c>
    </row>
    <row r="129" customFormat="false" ht="15" hidden="false" customHeight="false" outlineLevel="0" collapsed="false">
      <c r="A129" s="0" t="n">
        <v>1434</v>
      </c>
      <c r="B129" s="0" t="s">
        <v>496</v>
      </c>
      <c r="C129" s="0" t="s">
        <v>105</v>
      </c>
      <c r="D129" s="0" t="s">
        <v>91</v>
      </c>
      <c r="E129" s="0" t="s">
        <v>127</v>
      </c>
      <c r="F129" s="0" t="s">
        <v>508</v>
      </c>
      <c r="H129" s="0" t="n">
        <v>0</v>
      </c>
      <c r="I129" s="0" t="s">
        <v>496</v>
      </c>
    </row>
    <row r="130" customFormat="false" ht="15" hidden="false" customHeight="false" outlineLevel="0" collapsed="false">
      <c r="A130" s="0" t="n">
        <v>1435</v>
      </c>
      <c r="B130" s="0" t="s">
        <v>496</v>
      </c>
      <c r="C130" s="0" t="s">
        <v>105</v>
      </c>
      <c r="D130" s="0" t="s">
        <v>91</v>
      </c>
      <c r="E130" s="0" t="s">
        <v>127</v>
      </c>
      <c r="F130" s="0" t="s">
        <v>508</v>
      </c>
      <c r="H130" s="0" t="n">
        <v>0</v>
      </c>
      <c r="I130" s="0" t="s">
        <v>496</v>
      </c>
    </row>
    <row r="131" customFormat="false" ht="15" hidden="false" customHeight="false" outlineLevel="0" collapsed="false">
      <c r="A131" s="0" t="n">
        <v>1436</v>
      </c>
      <c r="B131" s="0" t="s">
        <v>496</v>
      </c>
      <c r="C131" s="0" t="s">
        <v>105</v>
      </c>
      <c r="D131" s="0" t="s">
        <v>91</v>
      </c>
      <c r="E131" s="0" t="s">
        <v>127</v>
      </c>
      <c r="F131" s="0" t="s">
        <v>508</v>
      </c>
      <c r="H131" s="0" t="n">
        <v>0</v>
      </c>
      <c r="I131" s="0" t="s">
        <v>496</v>
      </c>
    </row>
    <row r="132" customFormat="false" ht="15" hidden="false" customHeight="false" outlineLevel="0" collapsed="false">
      <c r="A132" s="0" t="n">
        <v>1437</v>
      </c>
      <c r="B132" s="0" t="s">
        <v>496</v>
      </c>
      <c r="C132" s="0" t="s">
        <v>105</v>
      </c>
      <c r="D132" s="0" t="s">
        <v>91</v>
      </c>
      <c r="E132" s="0" t="s">
        <v>127</v>
      </c>
      <c r="F132" s="0" t="s">
        <v>508</v>
      </c>
      <c r="H132" s="0" t="n">
        <v>0</v>
      </c>
      <c r="I132" s="0" t="s">
        <v>496</v>
      </c>
    </row>
    <row r="133" customFormat="false" ht="15" hidden="false" customHeight="false" outlineLevel="0" collapsed="false">
      <c r="A133" s="0" t="n">
        <v>1438</v>
      </c>
      <c r="B133" s="0" t="s">
        <v>496</v>
      </c>
      <c r="C133" s="0" t="s">
        <v>105</v>
      </c>
      <c r="D133" s="0" t="s">
        <v>91</v>
      </c>
      <c r="E133" s="0" t="s">
        <v>127</v>
      </c>
      <c r="F133" s="0" t="s">
        <v>508</v>
      </c>
      <c r="H133" s="0" t="n">
        <v>0</v>
      </c>
      <c r="I133" s="0" t="s">
        <v>496</v>
      </c>
    </row>
    <row r="134" customFormat="false" ht="15" hidden="false" customHeight="false" outlineLevel="0" collapsed="false">
      <c r="A134" s="0" t="n">
        <v>1439</v>
      </c>
      <c r="B134" s="0" t="s">
        <v>496</v>
      </c>
      <c r="C134" s="0" t="s">
        <v>105</v>
      </c>
      <c r="D134" s="0" t="s">
        <v>91</v>
      </c>
      <c r="E134" s="0" t="s">
        <v>127</v>
      </c>
      <c r="F134" s="0" t="s">
        <v>508</v>
      </c>
      <c r="H134" s="0" t="n">
        <v>0</v>
      </c>
      <c r="I134" s="0" t="s">
        <v>496</v>
      </c>
    </row>
    <row r="135" customFormat="false" ht="15" hidden="false" customHeight="false" outlineLevel="0" collapsed="false">
      <c r="A135" s="0" t="n">
        <v>1440</v>
      </c>
      <c r="B135" s="0" t="s">
        <v>496</v>
      </c>
      <c r="C135" s="0" t="s">
        <v>105</v>
      </c>
      <c r="D135" s="0" t="s">
        <v>91</v>
      </c>
      <c r="E135" s="0" t="s">
        <v>127</v>
      </c>
      <c r="F135" s="0" t="s">
        <v>508</v>
      </c>
      <c r="H135" s="0" t="n">
        <v>0</v>
      </c>
      <c r="I135" s="0" t="s">
        <v>496</v>
      </c>
    </row>
    <row r="136" customFormat="false" ht="15" hidden="false" customHeight="false" outlineLevel="0" collapsed="false">
      <c r="A136" s="0" t="n">
        <v>1441</v>
      </c>
      <c r="B136" s="0" t="s">
        <v>496</v>
      </c>
      <c r="C136" s="0" t="s">
        <v>105</v>
      </c>
      <c r="D136" s="0" t="s">
        <v>91</v>
      </c>
      <c r="E136" s="0" t="s">
        <v>127</v>
      </c>
      <c r="F136" s="0" t="s">
        <v>508</v>
      </c>
      <c r="H136" s="0" t="n">
        <v>0</v>
      </c>
      <c r="I136" s="0" t="s">
        <v>496</v>
      </c>
    </row>
    <row r="137" customFormat="false" ht="15" hidden="false" customHeight="false" outlineLevel="0" collapsed="false">
      <c r="A137" s="0" t="n">
        <v>1442</v>
      </c>
      <c r="B137" s="0" t="s">
        <v>496</v>
      </c>
      <c r="C137" s="0" t="s">
        <v>105</v>
      </c>
      <c r="D137" s="0" t="s">
        <v>91</v>
      </c>
      <c r="E137" s="0" t="s">
        <v>127</v>
      </c>
      <c r="F137" s="0" t="s">
        <v>508</v>
      </c>
      <c r="H137" s="0" t="n">
        <v>0</v>
      </c>
      <c r="I137" s="0" t="s">
        <v>496</v>
      </c>
    </row>
    <row r="138" customFormat="false" ht="15" hidden="false" customHeight="false" outlineLevel="0" collapsed="false">
      <c r="A138" s="0" t="n">
        <v>1443</v>
      </c>
      <c r="B138" s="0" t="s">
        <v>496</v>
      </c>
      <c r="C138" s="0" t="s">
        <v>105</v>
      </c>
      <c r="D138" s="0" t="s">
        <v>91</v>
      </c>
      <c r="E138" s="0" t="s">
        <v>127</v>
      </c>
      <c r="F138" s="0" t="s">
        <v>508</v>
      </c>
      <c r="H138" s="0" t="n">
        <v>0</v>
      </c>
      <c r="I138" s="0" t="s">
        <v>496</v>
      </c>
    </row>
    <row r="139" customFormat="false" ht="15" hidden="false" customHeight="false" outlineLevel="0" collapsed="false">
      <c r="A139" s="0" t="n">
        <v>1444</v>
      </c>
      <c r="B139" s="0" t="s">
        <v>496</v>
      </c>
      <c r="C139" s="0" t="s">
        <v>105</v>
      </c>
      <c r="D139" s="0" t="s">
        <v>91</v>
      </c>
      <c r="E139" s="0" t="s">
        <v>127</v>
      </c>
      <c r="F139" s="0" t="s">
        <v>508</v>
      </c>
      <c r="H139" s="0" t="n">
        <v>0</v>
      </c>
      <c r="I139" s="0" t="s">
        <v>496</v>
      </c>
    </row>
    <row r="140" customFormat="false" ht="15" hidden="false" customHeight="false" outlineLevel="0" collapsed="false">
      <c r="A140" s="0" t="n">
        <v>1445</v>
      </c>
      <c r="B140" s="0" t="s">
        <v>496</v>
      </c>
      <c r="C140" s="0" t="s">
        <v>105</v>
      </c>
      <c r="D140" s="0" t="s">
        <v>91</v>
      </c>
      <c r="E140" s="0" t="s">
        <v>127</v>
      </c>
      <c r="F140" s="0" t="s">
        <v>508</v>
      </c>
      <c r="H140" s="0" t="n">
        <v>0</v>
      </c>
      <c r="I140" s="0" t="s">
        <v>496</v>
      </c>
    </row>
    <row r="141" customFormat="false" ht="15" hidden="false" customHeight="false" outlineLevel="0" collapsed="false">
      <c r="A141" s="0" t="n">
        <v>1446</v>
      </c>
      <c r="B141" s="0" t="s">
        <v>496</v>
      </c>
      <c r="C141" s="0" t="s">
        <v>105</v>
      </c>
      <c r="D141" s="0" t="s">
        <v>91</v>
      </c>
      <c r="E141" s="0" t="s">
        <v>127</v>
      </c>
      <c r="F141" s="0" t="s">
        <v>508</v>
      </c>
      <c r="H141" s="0" t="n">
        <v>0</v>
      </c>
      <c r="I141" s="0" t="s">
        <v>496</v>
      </c>
    </row>
    <row r="142" customFormat="false" ht="15" hidden="false" customHeight="false" outlineLevel="0" collapsed="false">
      <c r="A142" s="0" t="n">
        <v>1447</v>
      </c>
      <c r="B142" s="0" t="s">
        <v>496</v>
      </c>
      <c r="C142" s="0" t="s">
        <v>105</v>
      </c>
      <c r="D142" s="0" t="s">
        <v>91</v>
      </c>
      <c r="E142" s="0" t="s">
        <v>127</v>
      </c>
      <c r="F142" s="0" t="s">
        <v>508</v>
      </c>
      <c r="H142" s="0" t="n">
        <v>0</v>
      </c>
      <c r="I142" s="0" t="s">
        <v>496</v>
      </c>
    </row>
    <row r="143" customFormat="false" ht="15" hidden="false" customHeight="false" outlineLevel="0" collapsed="false">
      <c r="A143" s="0" t="n">
        <v>1448</v>
      </c>
      <c r="B143" s="0" t="s">
        <v>496</v>
      </c>
      <c r="C143" s="0" t="s">
        <v>105</v>
      </c>
      <c r="D143" s="0" t="s">
        <v>91</v>
      </c>
      <c r="E143" s="0" t="s">
        <v>127</v>
      </c>
      <c r="F143" s="0" t="s">
        <v>508</v>
      </c>
      <c r="H143" s="0" t="n">
        <v>0</v>
      </c>
      <c r="I143" s="0" t="s">
        <v>496</v>
      </c>
    </row>
    <row r="144" customFormat="false" ht="15" hidden="false" customHeight="false" outlineLevel="0" collapsed="false">
      <c r="A144" s="0" t="n">
        <v>1449</v>
      </c>
      <c r="B144" s="0" t="s">
        <v>496</v>
      </c>
      <c r="C144" s="0" t="s">
        <v>105</v>
      </c>
      <c r="D144" s="0" t="s">
        <v>91</v>
      </c>
      <c r="E144" s="0" t="s">
        <v>127</v>
      </c>
      <c r="F144" s="0" t="s">
        <v>508</v>
      </c>
      <c r="H144" s="0" t="n">
        <v>0</v>
      </c>
      <c r="I144" s="0" t="s">
        <v>496</v>
      </c>
    </row>
    <row r="145" customFormat="false" ht="15" hidden="false" customHeight="false" outlineLevel="0" collapsed="false">
      <c r="A145" s="0" t="n">
        <v>1450</v>
      </c>
      <c r="B145" s="0" t="s">
        <v>496</v>
      </c>
      <c r="C145" s="0" t="s">
        <v>105</v>
      </c>
      <c r="D145" s="0" t="s">
        <v>91</v>
      </c>
      <c r="E145" s="0" t="s">
        <v>127</v>
      </c>
      <c r="F145" s="0" t="s">
        <v>508</v>
      </c>
      <c r="H145" s="0" t="n">
        <v>0</v>
      </c>
      <c r="I145" s="0" t="s">
        <v>496</v>
      </c>
    </row>
    <row r="146" customFormat="false" ht="15" hidden="false" customHeight="false" outlineLevel="0" collapsed="false">
      <c r="A146" s="0" t="n">
        <v>1451</v>
      </c>
      <c r="B146" s="0" t="s">
        <v>496</v>
      </c>
      <c r="C146" s="0" t="s">
        <v>105</v>
      </c>
      <c r="D146" s="0" t="s">
        <v>91</v>
      </c>
      <c r="E146" s="0" t="s">
        <v>127</v>
      </c>
      <c r="F146" s="0" t="s">
        <v>508</v>
      </c>
      <c r="H146" s="0" t="n">
        <v>0</v>
      </c>
      <c r="I146" s="0" t="s">
        <v>496</v>
      </c>
    </row>
    <row r="147" customFormat="false" ht="15" hidden="false" customHeight="false" outlineLevel="0" collapsed="false">
      <c r="A147" s="0" t="n">
        <v>1452</v>
      </c>
      <c r="B147" s="0" t="s">
        <v>496</v>
      </c>
      <c r="C147" s="0" t="s">
        <v>105</v>
      </c>
      <c r="D147" s="0" t="s">
        <v>91</v>
      </c>
      <c r="E147" s="0" t="s">
        <v>127</v>
      </c>
      <c r="F147" s="0" t="s">
        <v>508</v>
      </c>
      <c r="H147" s="0" t="n">
        <v>0</v>
      </c>
      <c r="I147" s="0" t="s">
        <v>496</v>
      </c>
    </row>
    <row r="148" customFormat="false" ht="15" hidden="false" customHeight="false" outlineLevel="0" collapsed="false">
      <c r="A148" s="0" t="n">
        <v>1453</v>
      </c>
      <c r="B148" s="0" t="s">
        <v>496</v>
      </c>
      <c r="C148" s="0" t="s">
        <v>105</v>
      </c>
      <c r="D148" s="0" t="s">
        <v>91</v>
      </c>
      <c r="E148" s="0" t="s">
        <v>127</v>
      </c>
      <c r="F148" s="0" t="s">
        <v>508</v>
      </c>
      <c r="H148" s="0" t="n">
        <v>0</v>
      </c>
      <c r="I148" s="0" t="s">
        <v>496</v>
      </c>
    </row>
    <row r="149" customFormat="false" ht="15" hidden="false" customHeight="false" outlineLevel="0" collapsed="false">
      <c r="A149" s="0" t="n">
        <v>1454</v>
      </c>
      <c r="B149" s="0" t="s">
        <v>496</v>
      </c>
      <c r="C149" s="0" t="s">
        <v>105</v>
      </c>
      <c r="D149" s="0" t="s">
        <v>91</v>
      </c>
      <c r="E149" s="0" t="s">
        <v>127</v>
      </c>
      <c r="F149" s="0" t="s">
        <v>508</v>
      </c>
      <c r="H149" s="0" t="n">
        <v>0</v>
      </c>
      <c r="I149" s="0" t="s">
        <v>496</v>
      </c>
    </row>
    <row r="150" customFormat="false" ht="15" hidden="false" customHeight="false" outlineLevel="0" collapsed="false">
      <c r="A150" s="0" t="n">
        <v>1455</v>
      </c>
      <c r="B150" s="0" t="s">
        <v>496</v>
      </c>
      <c r="C150" s="0" t="s">
        <v>105</v>
      </c>
      <c r="D150" s="0" t="s">
        <v>91</v>
      </c>
      <c r="E150" s="0" t="s">
        <v>127</v>
      </c>
      <c r="F150" s="0" t="s">
        <v>508</v>
      </c>
      <c r="H150" s="0" t="n">
        <v>0</v>
      </c>
      <c r="I150" s="0" t="s">
        <v>496</v>
      </c>
    </row>
    <row r="151" customFormat="false" ht="15" hidden="false" customHeight="false" outlineLevel="0" collapsed="false">
      <c r="A151" s="0" t="n">
        <v>1456</v>
      </c>
      <c r="B151" s="0" t="s">
        <v>496</v>
      </c>
      <c r="C151" s="0" t="s">
        <v>105</v>
      </c>
      <c r="D151" s="0" t="s">
        <v>91</v>
      </c>
      <c r="E151" s="0" t="s">
        <v>127</v>
      </c>
      <c r="F151" s="0" t="s">
        <v>508</v>
      </c>
      <c r="H151" s="0" t="n">
        <v>0</v>
      </c>
      <c r="I151" s="0" t="s">
        <v>496</v>
      </c>
    </row>
    <row r="152" customFormat="false" ht="15" hidden="false" customHeight="false" outlineLevel="0" collapsed="false">
      <c r="A152" s="0" t="n">
        <v>1457</v>
      </c>
      <c r="B152" s="0" t="s">
        <v>496</v>
      </c>
      <c r="C152" s="0" t="s">
        <v>105</v>
      </c>
      <c r="D152" s="0" t="s">
        <v>91</v>
      </c>
      <c r="E152" s="0" t="s">
        <v>127</v>
      </c>
      <c r="F152" s="0" t="s">
        <v>508</v>
      </c>
      <c r="H152" s="0" t="n">
        <v>0</v>
      </c>
      <c r="I152" s="0" t="s">
        <v>496</v>
      </c>
    </row>
    <row r="153" customFormat="false" ht="15" hidden="false" customHeight="false" outlineLevel="0" collapsed="false">
      <c r="A153" s="0" t="n">
        <v>1458</v>
      </c>
      <c r="B153" s="0" t="s">
        <v>496</v>
      </c>
      <c r="C153" s="0" t="s">
        <v>105</v>
      </c>
      <c r="D153" s="0" t="s">
        <v>91</v>
      </c>
      <c r="E153" s="0" t="s">
        <v>127</v>
      </c>
      <c r="F153" s="0" t="s">
        <v>508</v>
      </c>
      <c r="H153" s="0" t="n">
        <v>0</v>
      </c>
      <c r="I153" s="0" t="s">
        <v>496</v>
      </c>
    </row>
    <row r="154" customFormat="false" ht="15" hidden="false" customHeight="false" outlineLevel="0" collapsed="false">
      <c r="A154" s="0" t="n">
        <v>1459</v>
      </c>
      <c r="B154" s="0" t="s">
        <v>496</v>
      </c>
      <c r="C154" s="0" t="s">
        <v>105</v>
      </c>
      <c r="D154" s="0" t="s">
        <v>91</v>
      </c>
      <c r="E154" s="0" t="s">
        <v>127</v>
      </c>
      <c r="F154" s="0" t="s">
        <v>508</v>
      </c>
      <c r="H154" s="0" t="n">
        <v>0</v>
      </c>
      <c r="I154" s="0" t="s">
        <v>496</v>
      </c>
    </row>
    <row r="155" customFormat="false" ht="15" hidden="false" customHeight="false" outlineLevel="0" collapsed="false">
      <c r="A155" s="0" t="n">
        <v>1460</v>
      </c>
      <c r="B155" s="0" t="s">
        <v>496</v>
      </c>
      <c r="C155" s="0" t="s">
        <v>105</v>
      </c>
      <c r="D155" s="0" t="s">
        <v>91</v>
      </c>
      <c r="E155" s="0" t="s">
        <v>127</v>
      </c>
      <c r="F155" s="0" t="s">
        <v>508</v>
      </c>
      <c r="H155" s="0" t="n">
        <v>0</v>
      </c>
      <c r="I155" s="0" t="s">
        <v>496</v>
      </c>
    </row>
    <row r="156" customFormat="false" ht="15" hidden="false" customHeight="false" outlineLevel="0" collapsed="false">
      <c r="A156" s="0" t="n">
        <v>1461</v>
      </c>
      <c r="B156" s="0" t="s">
        <v>496</v>
      </c>
      <c r="C156" s="0" t="s">
        <v>105</v>
      </c>
      <c r="D156" s="0" t="s">
        <v>91</v>
      </c>
      <c r="E156" s="0" t="s">
        <v>127</v>
      </c>
      <c r="F156" s="0" t="s">
        <v>508</v>
      </c>
      <c r="H156" s="0" t="n">
        <v>0</v>
      </c>
      <c r="I156" s="0" t="s">
        <v>496</v>
      </c>
    </row>
    <row r="157" customFormat="false" ht="15" hidden="false" customHeight="false" outlineLevel="0" collapsed="false">
      <c r="A157" s="0" t="n">
        <v>1462</v>
      </c>
      <c r="B157" s="0" t="s">
        <v>496</v>
      </c>
      <c r="C157" s="0" t="s">
        <v>105</v>
      </c>
      <c r="D157" s="0" t="s">
        <v>91</v>
      </c>
      <c r="E157" s="0" t="s">
        <v>127</v>
      </c>
      <c r="F157" s="0" t="s">
        <v>508</v>
      </c>
      <c r="H157" s="0" t="n">
        <v>0</v>
      </c>
      <c r="I157" s="0" t="s">
        <v>496</v>
      </c>
    </row>
    <row r="158" customFormat="false" ht="15" hidden="false" customHeight="false" outlineLevel="0" collapsed="false">
      <c r="A158" s="0" t="n">
        <v>1463</v>
      </c>
      <c r="B158" s="0" t="s">
        <v>496</v>
      </c>
      <c r="C158" s="0" t="s">
        <v>105</v>
      </c>
      <c r="D158" s="0" t="s">
        <v>91</v>
      </c>
      <c r="E158" s="0" t="s">
        <v>127</v>
      </c>
      <c r="F158" s="0" t="s">
        <v>508</v>
      </c>
      <c r="H158" s="0" t="n">
        <v>0</v>
      </c>
      <c r="I158" s="0" t="s">
        <v>496</v>
      </c>
    </row>
    <row r="159" customFormat="false" ht="15" hidden="false" customHeight="false" outlineLevel="0" collapsed="false">
      <c r="A159" s="0" t="n">
        <v>1464</v>
      </c>
      <c r="B159" s="0" t="s">
        <v>496</v>
      </c>
      <c r="C159" s="0" t="s">
        <v>105</v>
      </c>
      <c r="D159" s="0" t="s">
        <v>91</v>
      </c>
      <c r="E159" s="0" t="s">
        <v>127</v>
      </c>
      <c r="F159" s="0" t="s">
        <v>508</v>
      </c>
      <c r="H159" s="0" t="n">
        <v>0</v>
      </c>
      <c r="I159" s="0" t="s">
        <v>496</v>
      </c>
    </row>
    <row r="160" customFormat="false" ht="15" hidden="false" customHeight="false" outlineLevel="0" collapsed="false">
      <c r="A160" s="0" t="n">
        <v>1465</v>
      </c>
      <c r="B160" s="0" t="s">
        <v>496</v>
      </c>
      <c r="C160" s="0" t="s">
        <v>105</v>
      </c>
      <c r="D160" s="0" t="s">
        <v>91</v>
      </c>
      <c r="E160" s="0" t="s">
        <v>127</v>
      </c>
      <c r="F160" s="0" t="s">
        <v>508</v>
      </c>
      <c r="H160" s="0" t="n">
        <v>0</v>
      </c>
      <c r="I160" s="0" t="s">
        <v>496</v>
      </c>
    </row>
    <row r="161" customFormat="false" ht="15" hidden="false" customHeight="false" outlineLevel="0" collapsed="false">
      <c r="A161" s="0" t="n">
        <v>1466</v>
      </c>
      <c r="B161" s="0" t="s">
        <v>496</v>
      </c>
      <c r="C161" s="0" t="s">
        <v>105</v>
      </c>
      <c r="D161" s="0" t="s">
        <v>91</v>
      </c>
      <c r="E161" s="0" t="s">
        <v>127</v>
      </c>
      <c r="F161" s="0" t="s">
        <v>508</v>
      </c>
      <c r="H161" s="0" t="n">
        <v>0</v>
      </c>
      <c r="I161" s="0" t="s">
        <v>496</v>
      </c>
    </row>
    <row r="162" customFormat="false" ht="15" hidden="false" customHeight="false" outlineLevel="0" collapsed="false">
      <c r="A162" s="0" t="n">
        <v>1467</v>
      </c>
      <c r="B162" s="0" t="s">
        <v>496</v>
      </c>
      <c r="C162" s="0" t="s">
        <v>105</v>
      </c>
      <c r="D162" s="0" t="s">
        <v>91</v>
      </c>
      <c r="E162" s="0" t="s">
        <v>127</v>
      </c>
      <c r="F162" s="0" t="s">
        <v>508</v>
      </c>
      <c r="H162" s="0" t="n">
        <v>0</v>
      </c>
      <c r="I162" s="0" t="s">
        <v>496</v>
      </c>
    </row>
    <row r="163" customFormat="false" ht="15" hidden="false" customHeight="false" outlineLevel="0" collapsed="false">
      <c r="A163" s="0" t="n">
        <v>1468</v>
      </c>
      <c r="B163" s="0" t="s">
        <v>496</v>
      </c>
      <c r="C163" s="0" t="s">
        <v>105</v>
      </c>
      <c r="D163" s="0" t="s">
        <v>91</v>
      </c>
      <c r="E163" s="0" t="s">
        <v>127</v>
      </c>
      <c r="F163" s="0" t="s">
        <v>508</v>
      </c>
      <c r="H163" s="0" t="n">
        <v>0</v>
      </c>
      <c r="I163" s="0" t="s">
        <v>496</v>
      </c>
    </row>
    <row r="164" customFormat="false" ht="15" hidden="false" customHeight="false" outlineLevel="0" collapsed="false">
      <c r="A164" s="0" t="n">
        <v>1469</v>
      </c>
      <c r="B164" s="0" t="s">
        <v>496</v>
      </c>
      <c r="C164" s="0" t="s">
        <v>105</v>
      </c>
      <c r="D164" s="0" t="s">
        <v>91</v>
      </c>
      <c r="E164" s="0" t="s">
        <v>127</v>
      </c>
      <c r="F164" s="0" t="s">
        <v>508</v>
      </c>
      <c r="H164" s="0" t="n">
        <v>0</v>
      </c>
      <c r="I164" s="0" t="s">
        <v>496</v>
      </c>
    </row>
    <row r="165" customFormat="false" ht="15" hidden="false" customHeight="false" outlineLevel="0" collapsed="false">
      <c r="A165" s="0" t="n">
        <v>1470</v>
      </c>
      <c r="B165" s="0" t="s">
        <v>496</v>
      </c>
      <c r="C165" s="0" t="s">
        <v>105</v>
      </c>
      <c r="D165" s="0" t="s">
        <v>91</v>
      </c>
      <c r="E165" s="0" t="s">
        <v>127</v>
      </c>
      <c r="F165" s="0" t="s">
        <v>508</v>
      </c>
      <c r="H165" s="0" t="n">
        <v>0</v>
      </c>
      <c r="I165" s="0" t="s">
        <v>496</v>
      </c>
    </row>
    <row r="166" customFormat="false" ht="15" hidden="false" customHeight="false" outlineLevel="0" collapsed="false">
      <c r="A166" s="0" t="n">
        <v>1471</v>
      </c>
      <c r="B166" s="0" t="s">
        <v>496</v>
      </c>
      <c r="C166" s="0" t="s">
        <v>105</v>
      </c>
      <c r="D166" s="0" t="s">
        <v>91</v>
      </c>
      <c r="E166" s="0" t="s">
        <v>127</v>
      </c>
      <c r="F166" s="0" t="s">
        <v>508</v>
      </c>
      <c r="H166" s="0" t="n">
        <v>0</v>
      </c>
      <c r="I166" s="0" t="s">
        <v>496</v>
      </c>
    </row>
    <row r="167" customFormat="false" ht="15" hidden="false" customHeight="false" outlineLevel="0" collapsed="false">
      <c r="A167" s="0" t="n">
        <v>1472</v>
      </c>
      <c r="B167" s="0" t="s">
        <v>496</v>
      </c>
      <c r="C167" s="0" t="s">
        <v>105</v>
      </c>
      <c r="D167" s="0" t="s">
        <v>91</v>
      </c>
      <c r="E167" s="0" t="s">
        <v>127</v>
      </c>
      <c r="F167" s="0" t="s">
        <v>508</v>
      </c>
      <c r="H167" s="0" t="n">
        <v>0</v>
      </c>
      <c r="I167" s="0" t="s">
        <v>496</v>
      </c>
    </row>
    <row r="168" customFormat="false" ht="15" hidden="false" customHeight="false" outlineLevel="0" collapsed="false">
      <c r="A168" s="0" t="n">
        <v>1473</v>
      </c>
      <c r="B168" s="0" t="s">
        <v>496</v>
      </c>
      <c r="C168" s="0" t="s">
        <v>105</v>
      </c>
      <c r="D168" s="0" t="s">
        <v>91</v>
      </c>
      <c r="E168" s="0" t="s">
        <v>127</v>
      </c>
      <c r="F168" s="0" t="s">
        <v>508</v>
      </c>
      <c r="H168" s="0" t="n">
        <v>0</v>
      </c>
      <c r="I168" s="0" t="s">
        <v>496</v>
      </c>
    </row>
    <row r="169" customFormat="false" ht="15" hidden="false" customHeight="false" outlineLevel="0" collapsed="false">
      <c r="A169" s="0" t="n">
        <v>1474</v>
      </c>
      <c r="B169" s="0" t="s">
        <v>496</v>
      </c>
      <c r="C169" s="0" t="s">
        <v>105</v>
      </c>
      <c r="D169" s="0" t="s">
        <v>91</v>
      </c>
      <c r="E169" s="0" t="s">
        <v>127</v>
      </c>
      <c r="F169" s="0" t="s">
        <v>508</v>
      </c>
      <c r="H169" s="0" t="n">
        <v>0</v>
      </c>
      <c r="I169" s="0" t="s">
        <v>496</v>
      </c>
    </row>
    <row r="170" customFormat="false" ht="15" hidden="false" customHeight="false" outlineLevel="0" collapsed="false">
      <c r="A170" s="0" t="n">
        <v>1475</v>
      </c>
      <c r="B170" s="0" t="s">
        <v>496</v>
      </c>
      <c r="C170" s="0" t="s">
        <v>105</v>
      </c>
      <c r="D170" s="0" t="s">
        <v>91</v>
      </c>
      <c r="E170" s="0" t="s">
        <v>127</v>
      </c>
      <c r="F170" s="0" t="s">
        <v>508</v>
      </c>
      <c r="H170" s="0" t="n">
        <v>0</v>
      </c>
      <c r="I170" s="0" t="s">
        <v>496</v>
      </c>
    </row>
    <row r="171" customFormat="false" ht="15" hidden="false" customHeight="false" outlineLevel="0" collapsed="false">
      <c r="A171" s="0" t="n">
        <v>1476</v>
      </c>
      <c r="B171" s="0" t="s">
        <v>496</v>
      </c>
      <c r="C171" s="0" t="s">
        <v>105</v>
      </c>
      <c r="D171" s="0" t="s">
        <v>91</v>
      </c>
      <c r="E171" s="0" t="s">
        <v>127</v>
      </c>
      <c r="F171" s="0" t="s">
        <v>508</v>
      </c>
      <c r="H171" s="0" t="n">
        <v>0</v>
      </c>
      <c r="I171" s="0" t="s">
        <v>496</v>
      </c>
    </row>
    <row r="172" customFormat="false" ht="15" hidden="false" customHeight="false" outlineLevel="0" collapsed="false">
      <c r="A172" s="0" t="n">
        <v>1477</v>
      </c>
      <c r="B172" s="0" t="s">
        <v>496</v>
      </c>
      <c r="C172" s="0" t="s">
        <v>105</v>
      </c>
      <c r="D172" s="0" t="s">
        <v>91</v>
      </c>
      <c r="E172" s="0" t="s">
        <v>127</v>
      </c>
      <c r="F172" s="0" t="s">
        <v>508</v>
      </c>
      <c r="H172" s="0" t="n">
        <v>0</v>
      </c>
      <c r="I172" s="0" t="s">
        <v>496</v>
      </c>
    </row>
    <row r="173" customFormat="false" ht="15" hidden="false" customHeight="false" outlineLevel="0" collapsed="false">
      <c r="A173" s="0" t="n">
        <v>1478</v>
      </c>
      <c r="B173" s="0" t="s">
        <v>496</v>
      </c>
      <c r="C173" s="0" t="s">
        <v>105</v>
      </c>
      <c r="D173" s="0" t="s">
        <v>91</v>
      </c>
      <c r="E173" s="0" t="s">
        <v>127</v>
      </c>
      <c r="F173" s="0" t="s">
        <v>508</v>
      </c>
      <c r="H173" s="0" t="n">
        <v>0</v>
      </c>
      <c r="I173" s="0" t="s">
        <v>496</v>
      </c>
    </row>
    <row r="174" customFormat="false" ht="15" hidden="false" customHeight="false" outlineLevel="0" collapsed="false">
      <c r="A174" s="0" t="n">
        <v>1479</v>
      </c>
      <c r="B174" s="0" t="s">
        <v>496</v>
      </c>
      <c r="C174" s="0" t="s">
        <v>105</v>
      </c>
      <c r="D174" s="0" t="s">
        <v>91</v>
      </c>
      <c r="E174" s="0" t="s">
        <v>127</v>
      </c>
      <c r="F174" s="0" t="s">
        <v>508</v>
      </c>
      <c r="H174" s="0" t="n">
        <v>0</v>
      </c>
      <c r="I174" s="0" t="s">
        <v>496</v>
      </c>
    </row>
    <row r="175" customFormat="false" ht="15" hidden="false" customHeight="false" outlineLevel="0" collapsed="false">
      <c r="A175" s="0" t="n">
        <v>1480</v>
      </c>
      <c r="B175" s="0" t="s">
        <v>745</v>
      </c>
      <c r="C175" s="0" t="s">
        <v>754</v>
      </c>
      <c r="D175" s="0" t="s">
        <v>91</v>
      </c>
      <c r="E175" s="0" t="s">
        <v>755</v>
      </c>
      <c r="F175" s="0" t="s">
        <v>756</v>
      </c>
      <c r="H175" s="0" t="n">
        <v>0</v>
      </c>
      <c r="I175" s="0" t="s">
        <v>745</v>
      </c>
    </row>
    <row r="176" customFormat="false" ht="15" hidden="false" customHeight="false" outlineLevel="0" collapsed="false">
      <c r="A176" s="0" t="n">
        <v>1481</v>
      </c>
      <c r="B176" s="0" t="s">
        <v>745</v>
      </c>
      <c r="C176" s="0" t="s">
        <v>754</v>
      </c>
      <c r="D176" s="0" t="s">
        <v>91</v>
      </c>
      <c r="E176" s="0" t="s">
        <v>755</v>
      </c>
      <c r="F176" s="0" t="s">
        <v>756</v>
      </c>
      <c r="H176" s="0" t="n">
        <v>0</v>
      </c>
      <c r="I176" s="0" t="s">
        <v>745</v>
      </c>
    </row>
    <row r="177" customFormat="false" ht="15" hidden="false" customHeight="false" outlineLevel="0" collapsed="false">
      <c r="A177" s="0" t="n">
        <v>1482</v>
      </c>
      <c r="B177" s="0" t="s">
        <v>760</v>
      </c>
      <c r="C177" s="0" t="s">
        <v>769</v>
      </c>
      <c r="D177" s="0" t="s">
        <v>91</v>
      </c>
      <c r="E177" s="0" t="s">
        <v>127</v>
      </c>
      <c r="F177" s="0" t="s">
        <v>770</v>
      </c>
      <c r="H177" s="0" t="n">
        <v>0</v>
      </c>
      <c r="I177" s="0" t="s">
        <v>760</v>
      </c>
    </row>
    <row r="178" customFormat="false" ht="15" hidden="false" customHeight="false" outlineLevel="0" collapsed="false">
      <c r="A178" s="0" t="n">
        <v>1483</v>
      </c>
      <c r="B178" s="0" t="s">
        <v>760</v>
      </c>
      <c r="C178" s="0" t="s">
        <v>769</v>
      </c>
      <c r="D178" s="0" t="s">
        <v>91</v>
      </c>
      <c r="E178" s="0" t="s">
        <v>127</v>
      </c>
      <c r="F178" s="0" t="s">
        <v>770</v>
      </c>
      <c r="H178" s="0" t="n">
        <v>0</v>
      </c>
      <c r="I178" s="0" t="s">
        <v>760</v>
      </c>
    </row>
    <row r="179" customFormat="false" ht="15" hidden="false" customHeight="false" outlineLevel="0" collapsed="false">
      <c r="A179" s="0" t="n">
        <v>1484</v>
      </c>
      <c r="B179" s="0" t="s">
        <v>778</v>
      </c>
      <c r="C179" s="0" t="s">
        <v>105</v>
      </c>
      <c r="D179" s="0" t="s">
        <v>91</v>
      </c>
      <c r="E179" s="0" t="s">
        <v>127</v>
      </c>
      <c r="F179" s="0" t="s">
        <v>785</v>
      </c>
      <c r="H179" s="0" t="n">
        <v>0</v>
      </c>
      <c r="I179" s="0" t="s">
        <v>778</v>
      </c>
    </row>
    <row r="180" customFormat="false" ht="15" hidden="false" customHeight="false" outlineLevel="0" collapsed="false">
      <c r="A180" s="0" t="n">
        <v>1485</v>
      </c>
      <c r="B180" s="0" t="s">
        <v>778</v>
      </c>
      <c r="C180" s="0" t="s">
        <v>105</v>
      </c>
      <c r="D180" s="0" t="s">
        <v>91</v>
      </c>
      <c r="E180" s="0" t="s">
        <v>127</v>
      </c>
      <c r="F180" s="0" t="s">
        <v>785</v>
      </c>
      <c r="H180" s="0" t="n">
        <v>0</v>
      </c>
      <c r="I180" s="0" t="s">
        <v>778</v>
      </c>
    </row>
    <row r="181" customFormat="false" ht="15" hidden="false" customHeight="false" outlineLevel="0" collapsed="false">
      <c r="A181" s="0" t="n">
        <v>1486</v>
      </c>
      <c r="B181" s="0" t="s">
        <v>778</v>
      </c>
      <c r="C181" s="0" t="s">
        <v>105</v>
      </c>
      <c r="D181" s="0" t="s">
        <v>91</v>
      </c>
      <c r="E181" s="0" t="s">
        <v>127</v>
      </c>
      <c r="F181" s="0" t="s">
        <v>785</v>
      </c>
      <c r="H181" s="0" t="n">
        <v>0</v>
      </c>
      <c r="I181" s="0" t="s">
        <v>778</v>
      </c>
    </row>
    <row r="182" customFormat="false" ht="15" hidden="false" customHeight="false" outlineLevel="0" collapsed="false">
      <c r="A182" s="0" t="n">
        <v>1487</v>
      </c>
      <c r="B182" s="0" t="s">
        <v>778</v>
      </c>
      <c r="C182" s="0" t="s">
        <v>105</v>
      </c>
      <c r="D182" s="0" t="s">
        <v>91</v>
      </c>
      <c r="E182" s="0" t="s">
        <v>127</v>
      </c>
      <c r="F182" s="0" t="s">
        <v>785</v>
      </c>
      <c r="H182" s="0" t="n">
        <v>0</v>
      </c>
      <c r="I182" s="0" t="s">
        <v>778</v>
      </c>
    </row>
    <row r="183" customFormat="false" ht="15" hidden="false" customHeight="false" outlineLevel="0" collapsed="false">
      <c r="A183" s="0" t="n">
        <v>1488</v>
      </c>
      <c r="B183" s="0" t="s">
        <v>778</v>
      </c>
      <c r="C183" s="0" t="s">
        <v>105</v>
      </c>
      <c r="D183" s="0" t="s">
        <v>91</v>
      </c>
      <c r="E183" s="0" t="s">
        <v>127</v>
      </c>
      <c r="F183" s="0" t="s">
        <v>785</v>
      </c>
      <c r="H183" s="0" t="n">
        <v>0</v>
      </c>
      <c r="I183" s="0" t="s">
        <v>778</v>
      </c>
    </row>
    <row r="184" customFormat="false" ht="15" hidden="false" customHeight="false" outlineLevel="0" collapsed="false">
      <c r="A184" s="0" t="n">
        <v>1489</v>
      </c>
      <c r="B184" s="0" t="s">
        <v>778</v>
      </c>
      <c r="C184" s="0" t="s">
        <v>105</v>
      </c>
      <c r="D184" s="0" t="s">
        <v>91</v>
      </c>
      <c r="E184" s="0" t="s">
        <v>127</v>
      </c>
      <c r="F184" s="0" t="s">
        <v>785</v>
      </c>
      <c r="H184" s="0" t="n">
        <v>0</v>
      </c>
      <c r="I184" s="0" t="s">
        <v>778</v>
      </c>
    </row>
    <row r="185" customFormat="false" ht="15" hidden="false" customHeight="false" outlineLevel="0" collapsed="false">
      <c r="A185" s="0" t="n">
        <v>1490</v>
      </c>
      <c r="B185" s="0" t="s">
        <v>778</v>
      </c>
      <c r="C185" s="0" t="s">
        <v>105</v>
      </c>
      <c r="D185" s="0" t="s">
        <v>91</v>
      </c>
      <c r="E185" s="0" t="s">
        <v>127</v>
      </c>
      <c r="F185" s="0" t="s">
        <v>785</v>
      </c>
      <c r="H185" s="0" t="n">
        <v>0</v>
      </c>
      <c r="I185" s="0" t="s">
        <v>778</v>
      </c>
    </row>
    <row r="186" customFormat="false" ht="15" hidden="false" customHeight="false" outlineLevel="0" collapsed="false">
      <c r="A186" s="0" t="n">
        <v>1491</v>
      </c>
      <c r="B186" s="0" t="s">
        <v>778</v>
      </c>
      <c r="C186" s="0" t="s">
        <v>105</v>
      </c>
      <c r="D186" s="0" t="s">
        <v>91</v>
      </c>
      <c r="E186" s="0" t="s">
        <v>127</v>
      </c>
      <c r="F186" s="0" t="s">
        <v>785</v>
      </c>
      <c r="H186" s="0" t="n">
        <v>0</v>
      </c>
      <c r="I186" s="0" t="s">
        <v>778</v>
      </c>
    </row>
    <row r="187" customFormat="false" ht="15" hidden="false" customHeight="false" outlineLevel="0" collapsed="false">
      <c r="A187" s="0" t="n">
        <v>1492</v>
      </c>
      <c r="B187" s="0" t="s">
        <v>778</v>
      </c>
      <c r="C187" s="0" t="s">
        <v>105</v>
      </c>
      <c r="D187" s="0" t="s">
        <v>91</v>
      </c>
      <c r="E187" s="0" t="s">
        <v>127</v>
      </c>
      <c r="F187" s="0" t="s">
        <v>785</v>
      </c>
      <c r="H187" s="0" t="n">
        <v>0</v>
      </c>
      <c r="I187" s="0" t="s">
        <v>778</v>
      </c>
    </row>
    <row r="188" customFormat="false" ht="15" hidden="false" customHeight="false" outlineLevel="0" collapsed="false">
      <c r="A188" s="0" t="n">
        <v>1493</v>
      </c>
      <c r="B188" s="0" t="s">
        <v>778</v>
      </c>
      <c r="C188" s="0" t="s">
        <v>105</v>
      </c>
      <c r="D188" s="0" t="s">
        <v>91</v>
      </c>
      <c r="E188" s="0" t="s">
        <v>127</v>
      </c>
      <c r="F188" s="0" t="s">
        <v>785</v>
      </c>
      <c r="H188" s="0" t="n">
        <v>0</v>
      </c>
      <c r="I188" s="0" t="s">
        <v>778</v>
      </c>
    </row>
    <row r="189" customFormat="false" ht="15" hidden="false" customHeight="false" outlineLevel="0" collapsed="false">
      <c r="A189" s="0" t="n">
        <v>1494</v>
      </c>
      <c r="B189" s="0" t="s">
        <v>778</v>
      </c>
      <c r="C189" s="0" t="s">
        <v>105</v>
      </c>
      <c r="D189" s="0" t="s">
        <v>91</v>
      </c>
      <c r="E189" s="0" t="s">
        <v>127</v>
      </c>
      <c r="F189" s="0" t="s">
        <v>785</v>
      </c>
      <c r="H189" s="0" t="n">
        <v>0</v>
      </c>
      <c r="I189" s="0" t="s">
        <v>778</v>
      </c>
    </row>
    <row r="190" customFormat="false" ht="15" hidden="false" customHeight="false" outlineLevel="0" collapsed="false">
      <c r="A190" s="0" t="n">
        <v>1495</v>
      </c>
      <c r="B190" s="0" t="s">
        <v>778</v>
      </c>
      <c r="C190" s="0" t="s">
        <v>105</v>
      </c>
      <c r="D190" s="0" t="s">
        <v>91</v>
      </c>
      <c r="E190" s="0" t="s">
        <v>127</v>
      </c>
      <c r="F190" s="0" t="s">
        <v>785</v>
      </c>
      <c r="H190" s="0" t="n">
        <v>0</v>
      </c>
      <c r="I190" s="0" t="s">
        <v>778</v>
      </c>
    </row>
    <row r="191" customFormat="false" ht="15" hidden="false" customHeight="false" outlineLevel="0" collapsed="false">
      <c r="A191" s="0" t="n">
        <v>1496</v>
      </c>
      <c r="B191" s="0" t="s">
        <v>778</v>
      </c>
      <c r="C191" s="0" t="s">
        <v>105</v>
      </c>
      <c r="D191" s="0" t="s">
        <v>91</v>
      </c>
      <c r="E191" s="0" t="s">
        <v>127</v>
      </c>
      <c r="F191" s="0" t="s">
        <v>785</v>
      </c>
      <c r="H191" s="0" t="n">
        <v>0</v>
      </c>
      <c r="I191" s="0" t="s">
        <v>778</v>
      </c>
    </row>
    <row r="192" customFormat="false" ht="15" hidden="false" customHeight="false" outlineLevel="0" collapsed="false">
      <c r="A192" s="0" t="n">
        <v>1497</v>
      </c>
      <c r="B192" s="0" t="s">
        <v>778</v>
      </c>
      <c r="C192" s="0" t="s">
        <v>105</v>
      </c>
      <c r="D192" s="0" t="s">
        <v>91</v>
      </c>
      <c r="E192" s="0" t="s">
        <v>127</v>
      </c>
      <c r="F192" s="0" t="s">
        <v>785</v>
      </c>
      <c r="H192" s="0" t="n">
        <v>0</v>
      </c>
      <c r="I192" s="0" t="s">
        <v>778</v>
      </c>
    </row>
    <row r="193" customFormat="false" ht="15" hidden="false" customHeight="false" outlineLevel="0" collapsed="false">
      <c r="A193" s="0" t="n">
        <v>1498</v>
      </c>
      <c r="B193" s="0" t="s">
        <v>778</v>
      </c>
      <c r="C193" s="0" t="s">
        <v>105</v>
      </c>
      <c r="D193" s="0" t="s">
        <v>91</v>
      </c>
      <c r="E193" s="0" t="s">
        <v>127</v>
      </c>
      <c r="F193" s="0" t="s">
        <v>785</v>
      </c>
      <c r="H193" s="0" t="n">
        <v>0</v>
      </c>
      <c r="I193" s="0" t="s">
        <v>778</v>
      </c>
    </row>
    <row r="194" customFormat="false" ht="15" hidden="false" customHeight="false" outlineLevel="0" collapsed="false">
      <c r="A194" s="0" t="n">
        <v>1499</v>
      </c>
      <c r="B194" s="0" t="s">
        <v>778</v>
      </c>
      <c r="C194" s="0" t="s">
        <v>105</v>
      </c>
      <c r="D194" s="0" t="s">
        <v>91</v>
      </c>
      <c r="E194" s="0" t="s">
        <v>127</v>
      </c>
      <c r="F194" s="0" t="s">
        <v>785</v>
      </c>
      <c r="H194" s="0" t="n">
        <v>0</v>
      </c>
      <c r="I194" s="0" t="s">
        <v>778</v>
      </c>
    </row>
    <row r="195" customFormat="false" ht="15" hidden="false" customHeight="false" outlineLevel="0" collapsed="false">
      <c r="A195" s="0" t="n">
        <v>1500</v>
      </c>
      <c r="B195" s="0" t="s">
        <v>841</v>
      </c>
      <c r="C195" s="0" t="s">
        <v>769</v>
      </c>
      <c r="D195" s="0" t="s">
        <v>91</v>
      </c>
      <c r="E195" s="0" t="s">
        <v>127</v>
      </c>
      <c r="F195" s="0" t="s">
        <v>849</v>
      </c>
      <c r="H195" s="0" t="n">
        <v>0</v>
      </c>
      <c r="I195" s="0" t="s">
        <v>841</v>
      </c>
    </row>
    <row r="196" customFormat="false" ht="15" hidden="false" customHeight="false" outlineLevel="0" collapsed="false">
      <c r="A196" s="0" t="n">
        <v>1501</v>
      </c>
      <c r="B196" s="0" t="s">
        <v>850</v>
      </c>
      <c r="C196" s="0" t="s">
        <v>769</v>
      </c>
      <c r="D196" s="0" t="s">
        <v>91</v>
      </c>
      <c r="E196" s="0" t="s">
        <v>127</v>
      </c>
      <c r="F196" s="0" t="s">
        <v>859</v>
      </c>
      <c r="H196" s="0" t="n">
        <v>0</v>
      </c>
      <c r="I196" s="0" t="s">
        <v>850</v>
      </c>
    </row>
    <row r="197" customFormat="false" ht="15" hidden="false" customHeight="false" outlineLevel="0" collapsed="false">
      <c r="A197" s="0" t="n">
        <v>1502</v>
      </c>
      <c r="B197" s="0" t="s">
        <v>850</v>
      </c>
      <c r="C197" s="0" t="s">
        <v>769</v>
      </c>
      <c r="D197" s="0" t="s">
        <v>91</v>
      </c>
      <c r="E197" s="0" t="s">
        <v>127</v>
      </c>
      <c r="F197" s="0" t="s">
        <v>859</v>
      </c>
      <c r="H197" s="0" t="n">
        <v>0</v>
      </c>
      <c r="I197" s="0" t="s">
        <v>850</v>
      </c>
    </row>
    <row r="198" customFormat="false" ht="15" hidden="false" customHeight="false" outlineLevel="0" collapsed="false">
      <c r="A198" s="0" t="n">
        <v>1503</v>
      </c>
      <c r="B198" s="0" t="s">
        <v>850</v>
      </c>
      <c r="C198" s="0" t="s">
        <v>769</v>
      </c>
      <c r="D198" s="0" t="s">
        <v>91</v>
      </c>
      <c r="E198" s="0" t="s">
        <v>127</v>
      </c>
      <c r="F198" s="0" t="s">
        <v>859</v>
      </c>
      <c r="H198" s="0" t="n">
        <v>0</v>
      </c>
      <c r="I198" s="0" t="s">
        <v>850</v>
      </c>
    </row>
    <row r="199" customFormat="false" ht="15" hidden="false" customHeight="false" outlineLevel="0" collapsed="false">
      <c r="A199" s="0" t="n">
        <v>1504</v>
      </c>
      <c r="B199" s="0" t="s">
        <v>850</v>
      </c>
      <c r="C199" s="0" t="s">
        <v>769</v>
      </c>
      <c r="D199" s="0" t="s">
        <v>91</v>
      </c>
      <c r="E199" s="0" t="s">
        <v>127</v>
      </c>
      <c r="F199" s="0" t="s">
        <v>859</v>
      </c>
      <c r="H199" s="0" t="n">
        <v>0</v>
      </c>
      <c r="I199" s="0" t="s">
        <v>850</v>
      </c>
    </row>
    <row r="200" customFormat="false" ht="15" hidden="false" customHeight="false" outlineLevel="0" collapsed="false">
      <c r="A200" s="0" t="n">
        <v>1505</v>
      </c>
      <c r="B200" s="0" t="s">
        <v>850</v>
      </c>
      <c r="C200" s="0" t="s">
        <v>769</v>
      </c>
      <c r="D200" s="0" t="s">
        <v>91</v>
      </c>
      <c r="E200" s="0" t="s">
        <v>127</v>
      </c>
      <c r="F200" s="0" t="s">
        <v>859</v>
      </c>
      <c r="H200" s="0" t="n">
        <v>0</v>
      </c>
      <c r="I200" s="0" t="s">
        <v>850</v>
      </c>
    </row>
    <row r="201" customFormat="false" ht="15" hidden="false" customHeight="false" outlineLevel="0" collapsed="false">
      <c r="A201" s="0" t="n">
        <v>1506</v>
      </c>
      <c r="B201" s="0" t="s">
        <v>850</v>
      </c>
      <c r="C201" s="0" t="s">
        <v>769</v>
      </c>
      <c r="D201" s="0" t="s">
        <v>91</v>
      </c>
      <c r="E201" s="0" t="s">
        <v>127</v>
      </c>
      <c r="F201" s="0" t="s">
        <v>859</v>
      </c>
      <c r="H201" s="0" t="n">
        <v>0</v>
      </c>
      <c r="I201" s="0" t="s">
        <v>850</v>
      </c>
    </row>
    <row r="202" customFormat="false" ht="15" hidden="false" customHeight="false" outlineLevel="0" collapsed="false">
      <c r="A202" s="0" t="n">
        <v>1507</v>
      </c>
      <c r="B202" s="0" t="s">
        <v>850</v>
      </c>
      <c r="C202" s="0" t="s">
        <v>769</v>
      </c>
      <c r="D202" s="0" t="s">
        <v>91</v>
      </c>
      <c r="E202" s="0" t="s">
        <v>127</v>
      </c>
      <c r="F202" s="0" t="s">
        <v>859</v>
      </c>
      <c r="H202" s="0" t="n">
        <v>0</v>
      </c>
      <c r="I202" s="0" t="s">
        <v>850</v>
      </c>
    </row>
    <row r="203" customFormat="false" ht="15" hidden="false" customHeight="false" outlineLevel="0" collapsed="false">
      <c r="A203" s="0" t="n">
        <v>1508</v>
      </c>
      <c r="B203" s="0" t="s">
        <v>850</v>
      </c>
      <c r="C203" s="0" t="s">
        <v>769</v>
      </c>
      <c r="D203" s="0" t="s">
        <v>91</v>
      </c>
      <c r="E203" s="0" t="s">
        <v>127</v>
      </c>
      <c r="F203" s="0" t="s">
        <v>859</v>
      </c>
      <c r="H203" s="0" t="n">
        <v>0</v>
      </c>
      <c r="I203" s="0" t="s">
        <v>850</v>
      </c>
    </row>
    <row r="204" customFormat="false" ht="15" hidden="false" customHeight="false" outlineLevel="0" collapsed="false">
      <c r="A204" s="0" t="n">
        <v>1509</v>
      </c>
      <c r="B204" s="0" t="s">
        <v>850</v>
      </c>
      <c r="C204" s="0" t="s">
        <v>769</v>
      </c>
      <c r="D204" s="0" t="s">
        <v>91</v>
      </c>
      <c r="E204" s="0" t="s">
        <v>127</v>
      </c>
      <c r="F204" s="0" t="s">
        <v>859</v>
      </c>
      <c r="H204" s="0" t="n">
        <v>0</v>
      </c>
      <c r="I204" s="0" t="s">
        <v>850</v>
      </c>
    </row>
    <row r="205" customFormat="false" ht="15" hidden="false" customHeight="false" outlineLevel="0" collapsed="false">
      <c r="A205" s="0" t="n">
        <v>1510</v>
      </c>
      <c r="B205" s="0" t="s">
        <v>850</v>
      </c>
      <c r="C205" s="0" t="s">
        <v>769</v>
      </c>
      <c r="D205" s="0" t="s">
        <v>91</v>
      </c>
      <c r="E205" s="0" t="s">
        <v>127</v>
      </c>
      <c r="F205" s="0" t="s">
        <v>859</v>
      </c>
      <c r="H205" s="0" t="n">
        <v>0</v>
      </c>
      <c r="I205" s="0" t="s">
        <v>850</v>
      </c>
    </row>
    <row r="206" customFormat="false" ht="15" hidden="false" customHeight="false" outlineLevel="0" collapsed="false">
      <c r="A206" s="0" t="n">
        <v>1511</v>
      </c>
      <c r="B206" s="0" t="s">
        <v>850</v>
      </c>
      <c r="C206" s="0" t="s">
        <v>769</v>
      </c>
      <c r="D206" s="0" t="s">
        <v>91</v>
      </c>
      <c r="E206" s="0" t="s">
        <v>127</v>
      </c>
      <c r="F206" s="0" t="s">
        <v>859</v>
      </c>
      <c r="H206" s="0" t="n">
        <v>0</v>
      </c>
      <c r="I206" s="0" t="s">
        <v>850</v>
      </c>
    </row>
    <row r="207" customFormat="false" ht="15" hidden="false" customHeight="false" outlineLevel="0" collapsed="false">
      <c r="A207" s="0" t="n">
        <v>1512</v>
      </c>
      <c r="B207" s="0" t="s">
        <v>850</v>
      </c>
      <c r="C207" s="0" t="s">
        <v>769</v>
      </c>
      <c r="D207" s="0" t="s">
        <v>91</v>
      </c>
      <c r="E207" s="0" t="s">
        <v>127</v>
      </c>
      <c r="F207" s="0" t="s">
        <v>859</v>
      </c>
      <c r="H207" s="0" t="n">
        <v>0</v>
      </c>
      <c r="I207" s="0" t="s">
        <v>850</v>
      </c>
    </row>
    <row r="208" customFormat="false" ht="15" hidden="false" customHeight="false" outlineLevel="0" collapsed="false">
      <c r="A208" s="0" t="n">
        <v>1513</v>
      </c>
      <c r="B208" s="0" t="s">
        <v>850</v>
      </c>
      <c r="C208" s="0" t="s">
        <v>769</v>
      </c>
      <c r="D208" s="0" t="s">
        <v>91</v>
      </c>
      <c r="E208" s="0" t="s">
        <v>127</v>
      </c>
      <c r="F208" s="0" t="s">
        <v>859</v>
      </c>
      <c r="H208" s="0" t="n">
        <v>0</v>
      </c>
      <c r="I208" s="0" t="s">
        <v>850</v>
      </c>
    </row>
    <row r="209" customFormat="false" ht="15" hidden="false" customHeight="false" outlineLevel="0" collapsed="false">
      <c r="A209" s="0" t="n">
        <v>1514</v>
      </c>
      <c r="B209" s="0" t="s">
        <v>904</v>
      </c>
      <c r="C209" s="0" t="s">
        <v>769</v>
      </c>
      <c r="D209" s="0" t="s">
        <v>91</v>
      </c>
      <c r="E209" s="0" t="s">
        <v>127</v>
      </c>
      <c r="F209" s="0" t="s">
        <v>911</v>
      </c>
      <c r="H209" s="0" t="n">
        <v>0</v>
      </c>
      <c r="I209" s="0" t="s">
        <v>904</v>
      </c>
    </row>
    <row r="210" customFormat="false" ht="15" hidden="false" customHeight="false" outlineLevel="0" collapsed="false">
      <c r="A210" s="0" t="n">
        <v>1515</v>
      </c>
      <c r="B210" s="0" t="s">
        <v>904</v>
      </c>
      <c r="C210" s="0" t="s">
        <v>769</v>
      </c>
      <c r="D210" s="0" t="s">
        <v>91</v>
      </c>
      <c r="E210" s="0" t="s">
        <v>127</v>
      </c>
      <c r="F210" s="0" t="s">
        <v>911</v>
      </c>
      <c r="H210" s="0" t="n">
        <v>0</v>
      </c>
      <c r="I210" s="0" t="s">
        <v>904</v>
      </c>
    </row>
    <row r="211" customFormat="false" ht="15" hidden="false" customHeight="false" outlineLevel="0" collapsed="false">
      <c r="A211" s="0" t="n">
        <v>1516</v>
      </c>
      <c r="B211" s="0" t="s">
        <v>904</v>
      </c>
      <c r="C211" s="0" t="s">
        <v>769</v>
      </c>
      <c r="D211" s="0" t="s">
        <v>91</v>
      </c>
      <c r="E211" s="0" t="s">
        <v>127</v>
      </c>
      <c r="F211" s="0" t="s">
        <v>911</v>
      </c>
      <c r="H211" s="0" t="n">
        <v>0</v>
      </c>
      <c r="I211" s="0" t="s">
        <v>904</v>
      </c>
    </row>
    <row r="212" customFormat="false" ht="15" hidden="false" customHeight="false" outlineLevel="0" collapsed="false">
      <c r="A212" s="0" t="n">
        <v>1517</v>
      </c>
      <c r="B212" s="0" t="s">
        <v>904</v>
      </c>
      <c r="C212" s="0" t="s">
        <v>769</v>
      </c>
      <c r="D212" s="0" t="s">
        <v>91</v>
      </c>
      <c r="E212" s="0" t="s">
        <v>127</v>
      </c>
      <c r="F212" s="0" t="s">
        <v>911</v>
      </c>
      <c r="H212" s="0" t="n">
        <v>0</v>
      </c>
      <c r="I212" s="0" t="s">
        <v>904</v>
      </c>
    </row>
    <row r="213" customFormat="false" ht="15" hidden="false" customHeight="false" outlineLevel="0" collapsed="false">
      <c r="A213" s="0" t="n">
        <v>1518</v>
      </c>
      <c r="B213" s="0" t="s">
        <v>904</v>
      </c>
      <c r="C213" s="0" t="s">
        <v>769</v>
      </c>
      <c r="D213" s="0" t="s">
        <v>91</v>
      </c>
      <c r="E213" s="0" t="s">
        <v>127</v>
      </c>
      <c r="F213" s="0" t="s">
        <v>911</v>
      </c>
      <c r="H213" s="0" t="n">
        <v>0</v>
      </c>
      <c r="I213" s="0" t="s">
        <v>904</v>
      </c>
    </row>
    <row r="214" customFormat="false" ht="15" hidden="false" customHeight="false" outlineLevel="0" collapsed="false">
      <c r="A214" s="0" t="n">
        <v>1519</v>
      </c>
      <c r="B214" s="0" t="s">
        <v>904</v>
      </c>
      <c r="C214" s="0" t="s">
        <v>769</v>
      </c>
      <c r="D214" s="0" t="s">
        <v>91</v>
      </c>
      <c r="E214" s="0" t="s">
        <v>127</v>
      </c>
      <c r="F214" s="0" t="s">
        <v>911</v>
      </c>
      <c r="H214" s="0" t="n">
        <v>0</v>
      </c>
      <c r="I214" s="0" t="s">
        <v>904</v>
      </c>
    </row>
    <row r="215" customFormat="false" ht="15" hidden="false" customHeight="false" outlineLevel="0" collapsed="false">
      <c r="A215" s="0" t="n">
        <v>1520</v>
      </c>
      <c r="B215" s="0" t="s">
        <v>904</v>
      </c>
      <c r="C215" s="0" t="s">
        <v>769</v>
      </c>
      <c r="D215" s="0" t="s">
        <v>91</v>
      </c>
      <c r="E215" s="0" t="s">
        <v>127</v>
      </c>
      <c r="F215" s="0" t="s">
        <v>911</v>
      </c>
      <c r="H215" s="0" t="n">
        <v>0</v>
      </c>
      <c r="I215" s="0" t="s">
        <v>904</v>
      </c>
    </row>
    <row r="216" customFormat="false" ht="15" hidden="false" customHeight="false" outlineLevel="0" collapsed="false">
      <c r="A216" s="0" t="n">
        <v>1521</v>
      </c>
      <c r="B216" s="0" t="s">
        <v>904</v>
      </c>
      <c r="C216" s="0" t="s">
        <v>769</v>
      </c>
      <c r="D216" s="0" t="s">
        <v>91</v>
      </c>
      <c r="E216" s="0" t="s">
        <v>127</v>
      </c>
      <c r="F216" s="0" t="s">
        <v>911</v>
      </c>
      <c r="H216" s="0" t="n">
        <v>0</v>
      </c>
      <c r="I216" s="0" t="s">
        <v>904</v>
      </c>
    </row>
    <row r="217" customFormat="false" ht="15" hidden="false" customHeight="false" outlineLevel="0" collapsed="false">
      <c r="A217" s="0" t="n">
        <v>1522</v>
      </c>
      <c r="B217" s="0" t="s">
        <v>904</v>
      </c>
      <c r="C217" s="0" t="s">
        <v>769</v>
      </c>
      <c r="D217" s="0" t="s">
        <v>91</v>
      </c>
      <c r="E217" s="0" t="s">
        <v>127</v>
      </c>
      <c r="F217" s="0" t="s">
        <v>911</v>
      </c>
      <c r="H217" s="0" t="n">
        <v>0</v>
      </c>
      <c r="I217" s="0" t="s">
        <v>904</v>
      </c>
    </row>
    <row r="218" customFormat="false" ht="15" hidden="false" customHeight="false" outlineLevel="0" collapsed="false">
      <c r="A218" s="0" t="n">
        <v>1523</v>
      </c>
      <c r="B218" s="0" t="s">
        <v>904</v>
      </c>
      <c r="C218" s="0" t="s">
        <v>769</v>
      </c>
      <c r="D218" s="0" t="s">
        <v>91</v>
      </c>
      <c r="E218" s="0" t="s">
        <v>127</v>
      </c>
      <c r="F218" s="0" t="s">
        <v>911</v>
      </c>
      <c r="H218" s="0" t="n">
        <v>0</v>
      </c>
      <c r="I218" s="0" t="s">
        <v>904</v>
      </c>
    </row>
    <row r="219" customFormat="false" ht="15" hidden="false" customHeight="false" outlineLevel="0" collapsed="false">
      <c r="A219" s="0" t="n">
        <v>1524</v>
      </c>
      <c r="B219" s="0" t="s">
        <v>904</v>
      </c>
      <c r="C219" s="0" t="s">
        <v>769</v>
      </c>
      <c r="D219" s="0" t="s">
        <v>91</v>
      </c>
      <c r="E219" s="0" t="s">
        <v>127</v>
      </c>
      <c r="F219" s="0" t="s">
        <v>911</v>
      </c>
      <c r="H219" s="0" t="n">
        <v>0</v>
      </c>
      <c r="I219" s="0" t="s">
        <v>904</v>
      </c>
    </row>
    <row r="220" customFormat="false" ht="15" hidden="false" customHeight="false" outlineLevel="0" collapsed="false">
      <c r="A220" s="0" t="n">
        <v>1525</v>
      </c>
      <c r="B220" s="0" t="s">
        <v>904</v>
      </c>
      <c r="C220" s="0" t="s">
        <v>769</v>
      </c>
      <c r="D220" s="0" t="s">
        <v>91</v>
      </c>
      <c r="E220" s="0" t="s">
        <v>127</v>
      </c>
      <c r="F220" s="0" t="s">
        <v>911</v>
      </c>
      <c r="H220" s="0" t="n">
        <v>0</v>
      </c>
      <c r="I220" s="0" t="s">
        <v>904</v>
      </c>
    </row>
    <row r="221" customFormat="false" ht="15" hidden="false" customHeight="false" outlineLevel="0" collapsed="false">
      <c r="A221" s="0" t="n">
        <v>1526</v>
      </c>
      <c r="B221" s="0" t="s">
        <v>904</v>
      </c>
      <c r="C221" s="0" t="s">
        <v>769</v>
      </c>
      <c r="D221" s="0" t="s">
        <v>91</v>
      </c>
      <c r="E221" s="0" t="s">
        <v>127</v>
      </c>
      <c r="F221" s="0" t="s">
        <v>911</v>
      </c>
      <c r="H221" s="0" t="n">
        <v>0</v>
      </c>
      <c r="I221" s="0" t="s">
        <v>904</v>
      </c>
    </row>
    <row r="222" customFormat="false" ht="15" hidden="false" customHeight="false" outlineLevel="0" collapsed="false">
      <c r="A222" s="0" t="n">
        <v>1527</v>
      </c>
      <c r="B222" s="0" t="s">
        <v>904</v>
      </c>
      <c r="C222" s="0" t="s">
        <v>769</v>
      </c>
      <c r="D222" s="0" t="s">
        <v>91</v>
      </c>
      <c r="E222" s="0" t="s">
        <v>127</v>
      </c>
      <c r="F222" s="0" t="s">
        <v>911</v>
      </c>
      <c r="H222" s="0" t="n">
        <v>0</v>
      </c>
      <c r="I222" s="0" t="s">
        <v>904</v>
      </c>
    </row>
    <row r="223" customFormat="false" ht="15" hidden="false" customHeight="false" outlineLevel="0" collapsed="false">
      <c r="A223" s="0" t="n">
        <v>1528</v>
      </c>
      <c r="B223" s="0" t="s">
        <v>904</v>
      </c>
      <c r="C223" s="0" t="s">
        <v>769</v>
      </c>
      <c r="D223" s="0" t="s">
        <v>91</v>
      </c>
      <c r="E223" s="0" t="s">
        <v>127</v>
      </c>
      <c r="F223" s="0" t="s">
        <v>911</v>
      </c>
      <c r="H223" s="0" t="n">
        <v>0</v>
      </c>
      <c r="I223" s="0" t="s">
        <v>904</v>
      </c>
    </row>
    <row r="224" customFormat="false" ht="15" hidden="false" customHeight="false" outlineLevel="0" collapsed="false">
      <c r="A224" s="0" t="n">
        <v>1529</v>
      </c>
      <c r="B224" s="0" t="s">
        <v>904</v>
      </c>
      <c r="C224" s="0" t="s">
        <v>769</v>
      </c>
      <c r="D224" s="0" t="s">
        <v>91</v>
      </c>
      <c r="E224" s="0" t="s">
        <v>127</v>
      </c>
      <c r="F224" s="0" t="s">
        <v>911</v>
      </c>
      <c r="H224" s="0" t="n">
        <v>0</v>
      </c>
      <c r="I224" s="0" t="s">
        <v>904</v>
      </c>
    </row>
    <row r="225" customFormat="false" ht="15" hidden="false" customHeight="false" outlineLevel="0" collapsed="false">
      <c r="A225" s="0" t="n">
        <v>1530</v>
      </c>
      <c r="B225" s="0" t="s">
        <v>904</v>
      </c>
      <c r="C225" s="0" t="s">
        <v>769</v>
      </c>
      <c r="D225" s="0" t="s">
        <v>91</v>
      </c>
      <c r="E225" s="0" t="s">
        <v>127</v>
      </c>
      <c r="F225" s="0" t="s">
        <v>911</v>
      </c>
      <c r="H225" s="0" t="n">
        <v>0</v>
      </c>
      <c r="I225" s="0" t="s">
        <v>904</v>
      </c>
    </row>
    <row r="226" customFormat="false" ht="15" hidden="false" customHeight="false" outlineLevel="0" collapsed="false">
      <c r="A226" s="0" t="n">
        <v>1531</v>
      </c>
      <c r="B226" s="0" t="s">
        <v>904</v>
      </c>
      <c r="C226" s="0" t="s">
        <v>769</v>
      </c>
      <c r="D226" s="0" t="s">
        <v>91</v>
      </c>
      <c r="E226" s="0" t="s">
        <v>127</v>
      </c>
      <c r="F226" s="0" t="s">
        <v>911</v>
      </c>
      <c r="H226" s="0" t="n">
        <v>0</v>
      </c>
      <c r="I226" s="0" t="s">
        <v>904</v>
      </c>
    </row>
    <row r="227" customFormat="false" ht="15" hidden="false" customHeight="false" outlineLevel="0" collapsed="false">
      <c r="A227" s="0" t="n">
        <v>1532</v>
      </c>
      <c r="B227" s="0" t="s">
        <v>904</v>
      </c>
      <c r="C227" s="0" t="s">
        <v>769</v>
      </c>
      <c r="D227" s="0" t="s">
        <v>91</v>
      </c>
      <c r="E227" s="0" t="s">
        <v>127</v>
      </c>
      <c r="F227" s="0" t="s">
        <v>911</v>
      </c>
      <c r="H227" s="0" t="n">
        <v>0</v>
      </c>
      <c r="I227" s="0" t="s">
        <v>904</v>
      </c>
    </row>
    <row r="228" customFormat="false" ht="15" hidden="false" customHeight="false" outlineLevel="0" collapsed="false">
      <c r="A228" s="0" t="n">
        <v>1533</v>
      </c>
      <c r="B228" s="0" t="s">
        <v>904</v>
      </c>
      <c r="C228" s="0" t="s">
        <v>769</v>
      </c>
      <c r="D228" s="0" t="s">
        <v>91</v>
      </c>
      <c r="E228" s="0" t="s">
        <v>127</v>
      </c>
      <c r="F228" s="0" t="s">
        <v>911</v>
      </c>
      <c r="H228" s="0" t="n">
        <v>0</v>
      </c>
      <c r="I228" s="0" t="s">
        <v>904</v>
      </c>
    </row>
    <row r="229" customFormat="false" ht="15" hidden="false" customHeight="false" outlineLevel="0" collapsed="false">
      <c r="A229" s="0" t="n">
        <v>1534</v>
      </c>
      <c r="B229" s="0" t="s">
        <v>904</v>
      </c>
      <c r="C229" s="0" t="s">
        <v>769</v>
      </c>
      <c r="D229" s="0" t="s">
        <v>91</v>
      </c>
      <c r="E229" s="0" t="s">
        <v>127</v>
      </c>
      <c r="F229" s="0" t="s">
        <v>911</v>
      </c>
      <c r="H229" s="0" t="n">
        <v>0</v>
      </c>
      <c r="I229" s="0" t="s">
        <v>904</v>
      </c>
    </row>
    <row r="230" customFormat="false" ht="15" hidden="false" customHeight="false" outlineLevel="0" collapsed="false">
      <c r="A230" s="0" t="n">
        <v>1535</v>
      </c>
      <c r="B230" s="0" t="s">
        <v>904</v>
      </c>
      <c r="C230" s="0" t="s">
        <v>769</v>
      </c>
      <c r="D230" s="0" t="s">
        <v>91</v>
      </c>
      <c r="E230" s="0" t="s">
        <v>127</v>
      </c>
      <c r="F230" s="0" t="s">
        <v>911</v>
      </c>
      <c r="H230" s="0" t="n">
        <v>0</v>
      </c>
      <c r="I230" s="0" t="s">
        <v>904</v>
      </c>
    </row>
    <row r="231" customFormat="false" ht="15" hidden="false" customHeight="false" outlineLevel="0" collapsed="false">
      <c r="A231" s="0" t="n">
        <v>1536</v>
      </c>
      <c r="B231" s="0" t="s">
        <v>904</v>
      </c>
      <c r="C231" s="0" t="s">
        <v>769</v>
      </c>
      <c r="D231" s="0" t="s">
        <v>91</v>
      </c>
      <c r="E231" s="0" t="s">
        <v>127</v>
      </c>
      <c r="F231" s="0" t="s">
        <v>911</v>
      </c>
      <c r="H231" s="0" t="n">
        <v>0</v>
      </c>
      <c r="I231" s="0" t="s">
        <v>904</v>
      </c>
    </row>
    <row r="232" customFormat="false" ht="15" hidden="false" customHeight="false" outlineLevel="0" collapsed="false">
      <c r="A232" s="0" t="n">
        <v>1537</v>
      </c>
      <c r="B232" s="0" t="s">
        <v>904</v>
      </c>
      <c r="C232" s="0" t="s">
        <v>769</v>
      </c>
      <c r="D232" s="0" t="s">
        <v>91</v>
      </c>
      <c r="E232" s="0" t="s">
        <v>127</v>
      </c>
      <c r="F232" s="0" t="s">
        <v>911</v>
      </c>
      <c r="H232" s="0" t="n">
        <v>0</v>
      </c>
      <c r="I232" s="0" t="s">
        <v>904</v>
      </c>
    </row>
    <row r="233" customFormat="false" ht="15" hidden="false" customHeight="false" outlineLevel="0" collapsed="false">
      <c r="A233" s="0" t="n">
        <v>1538</v>
      </c>
      <c r="B233" s="0" t="s">
        <v>904</v>
      </c>
      <c r="C233" s="0" t="s">
        <v>769</v>
      </c>
      <c r="D233" s="0" t="s">
        <v>91</v>
      </c>
      <c r="E233" s="0" t="s">
        <v>127</v>
      </c>
      <c r="F233" s="0" t="s">
        <v>911</v>
      </c>
      <c r="H233" s="0" t="n">
        <v>0</v>
      </c>
      <c r="I233" s="0" t="s">
        <v>904</v>
      </c>
    </row>
    <row r="234" customFormat="false" ht="15" hidden="false" customHeight="false" outlineLevel="0" collapsed="false">
      <c r="A234" s="0" t="n">
        <v>1539</v>
      </c>
      <c r="B234" s="0" t="s">
        <v>904</v>
      </c>
      <c r="C234" s="0" t="s">
        <v>769</v>
      </c>
      <c r="D234" s="0" t="s">
        <v>91</v>
      </c>
      <c r="E234" s="0" t="s">
        <v>127</v>
      </c>
      <c r="F234" s="0" t="s">
        <v>911</v>
      </c>
      <c r="H234" s="0" t="n">
        <v>0</v>
      </c>
      <c r="I234" s="0" t="s">
        <v>904</v>
      </c>
    </row>
    <row r="235" customFormat="false" ht="15" hidden="false" customHeight="false" outlineLevel="0" collapsed="false">
      <c r="A235" s="0" t="n">
        <v>1540</v>
      </c>
      <c r="B235" s="0" t="s">
        <v>904</v>
      </c>
      <c r="C235" s="0" t="s">
        <v>769</v>
      </c>
      <c r="D235" s="0" t="s">
        <v>91</v>
      </c>
      <c r="E235" s="0" t="s">
        <v>127</v>
      </c>
      <c r="F235" s="0" t="s">
        <v>911</v>
      </c>
      <c r="H235" s="0" t="n">
        <v>0</v>
      </c>
      <c r="I235" s="0" t="s">
        <v>904</v>
      </c>
    </row>
    <row r="236" customFormat="false" ht="15" hidden="false" customHeight="false" outlineLevel="0" collapsed="false">
      <c r="A236" s="0" t="n">
        <v>1541</v>
      </c>
      <c r="B236" s="0" t="s">
        <v>904</v>
      </c>
      <c r="C236" s="0" t="s">
        <v>769</v>
      </c>
      <c r="D236" s="0" t="s">
        <v>91</v>
      </c>
      <c r="E236" s="0" t="s">
        <v>127</v>
      </c>
      <c r="F236" s="0" t="s">
        <v>911</v>
      </c>
      <c r="H236" s="0" t="n">
        <v>0</v>
      </c>
      <c r="I236" s="0" t="s">
        <v>904</v>
      </c>
    </row>
    <row r="237" customFormat="false" ht="15" hidden="false" customHeight="false" outlineLevel="0" collapsed="false">
      <c r="A237" s="0" t="n">
        <v>1542</v>
      </c>
      <c r="B237" s="0" t="s">
        <v>904</v>
      </c>
      <c r="C237" s="0" t="s">
        <v>769</v>
      </c>
      <c r="D237" s="0" t="s">
        <v>91</v>
      </c>
      <c r="E237" s="0" t="s">
        <v>127</v>
      </c>
      <c r="F237" s="0" t="s">
        <v>911</v>
      </c>
      <c r="H237" s="0" t="n">
        <v>0</v>
      </c>
      <c r="I237" s="0" t="s">
        <v>904</v>
      </c>
    </row>
    <row r="238" customFormat="false" ht="15" hidden="false" customHeight="false" outlineLevel="0" collapsed="false">
      <c r="A238" s="0" t="n">
        <v>1543</v>
      </c>
      <c r="B238" s="0" t="s">
        <v>904</v>
      </c>
      <c r="C238" s="0" t="s">
        <v>769</v>
      </c>
      <c r="D238" s="0" t="s">
        <v>91</v>
      </c>
      <c r="E238" s="0" t="s">
        <v>127</v>
      </c>
      <c r="F238" s="0" t="s">
        <v>911</v>
      </c>
      <c r="H238" s="0" t="n">
        <v>0</v>
      </c>
      <c r="I238" s="0" t="s">
        <v>904</v>
      </c>
    </row>
    <row r="239" customFormat="false" ht="15" hidden="false" customHeight="false" outlineLevel="0" collapsed="false">
      <c r="A239" s="0" t="n">
        <v>1544</v>
      </c>
      <c r="B239" s="0" t="s">
        <v>904</v>
      </c>
      <c r="C239" s="0" t="s">
        <v>769</v>
      </c>
      <c r="D239" s="0" t="s">
        <v>91</v>
      </c>
      <c r="E239" s="0" t="s">
        <v>127</v>
      </c>
      <c r="F239" s="0" t="s">
        <v>911</v>
      </c>
      <c r="H239" s="0" t="n">
        <v>0</v>
      </c>
      <c r="I239" s="0" t="s">
        <v>904</v>
      </c>
    </row>
    <row r="240" customFormat="false" ht="15" hidden="false" customHeight="false" outlineLevel="0" collapsed="false">
      <c r="A240" s="0" t="n">
        <v>1545</v>
      </c>
      <c r="B240" s="0" t="s">
        <v>904</v>
      </c>
      <c r="C240" s="0" t="s">
        <v>769</v>
      </c>
      <c r="D240" s="0" t="s">
        <v>91</v>
      </c>
      <c r="E240" s="0" t="s">
        <v>127</v>
      </c>
      <c r="F240" s="0" t="s">
        <v>911</v>
      </c>
      <c r="H240" s="0" t="n">
        <v>0</v>
      </c>
      <c r="I240" s="0" t="s">
        <v>904</v>
      </c>
    </row>
    <row r="241" customFormat="false" ht="15" hidden="false" customHeight="false" outlineLevel="0" collapsed="false">
      <c r="A241" s="0" t="n">
        <v>1546</v>
      </c>
      <c r="B241" s="0" t="s">
        <v>904</v>
      </c>
      <c r="C241" s="0" t="s">
        <v>769</v>
      </c>
      <c r="D241" s="0" t="s">
        <v>91</v>
      </c>
      <c r="E241" s="0" t="s">
        <v>127</v>
      </c>
      <c r="F241" s="0" t="s">
        <v>911</v>
      </c>
      <c r="H241" s="0" t="n">
        <v>0</v>
      </c>
      <c r="I241" s="0" t="s">
        <v>904</v>
      </c>
    </row>
    <row r="242" customFormat="false" ht="15" hidden="false" customHeight="false" outlineLevel="0" collapsed="false">
      <c r="A242" s="0" t="n">
        <v>1547</v>
      </c>
      <c r="B242" s="0" t="s">
        <v>904</v>
      </c>
      <c r="C242" s="0" t="s">
        <v>769</v>
      </c>
      <c r="D242" s="0" t="s">
        <v>91</v>
      </c>
      <c r="E242" s="0" t="s">
        <v>127</v>
      </c>
      <c r="F242" s="0" t="s">
        <v>911</v>
      </c>
      <c r="H242" s="0" t="n">
        <v>0</v>
      </c>
      <c r="I242" s="0" t="s">
        <v>904</v>
      </c>
    </row>
    <row r="243" customFormat="false" ht="15" hidden="false" customHeight="false" outlineLevel="0" collapsed="false">
      <c r="A243" s="0" t="n">
        <v>1548</v>
      </c>
      <c r="B243" s="0" t="s">
        <v>904</v>
      </c>
      <c r="C243" s="0" t="s">
        <v>769</v>
      </c>
      <c r="D243" s="0" t="s">
        <v>91</v>
      </c>
      <c r="E243" s="0" t="s">
        <v>127</v>
      </c>
      <c r="F243" s="0" t="s">
        <v>911</v>
      </c>
      <c r="H243" s="0" t="n">
        <v>0</v>
      </c>
      <c r="I243" s="0" t="s">
        <v>904</v>
      </c>
    </row>
    <row r="244" customFormat="false" ht="15" hidden="false" customHeight="false" outlineLevel="0" collapsed="false">
      <c r="A244" s="0" t="n">
        <v>1549</v>
      </c>
      <c r="B244" s="0" t="s">
        <v>904</v>
      </c>
      <c r="C244" s="0" t="s">
        <v>769</v>
      </c>
      <c r="D244" s="0" t="s">
        <v>91</v>
      </c>
      <c r="E244" s="0" t="s">
        <v>127</v>
      </c>
      <c r="F244" s="0" t="s">
        <v>911</v>
      </c>
      <c r="H244" s="0" t="n">
        <v>0</v>
      </c>
      <c r="I244" s="0" t="s">
        <v>904</v>
      </c>
    </row>
    <row r="245" customFormat="false" ht="15" hidden="false" customHeight="false" outlineLevel="0" collapsed="false">
      <c r="A245" s="0" t="n">
        <v>1550</v>
      </c>
      <c r="B245" s="0" t="s">
        <v>904</v>
      </c>
      <c r="C245" s="0" t="s">
        <v>769</v>
      </c>
      <c r="D245" s="0" t="s">
        <v>91</v>
      </c>
      <c r="E245" s="0" t="s">
        <v>127</v>
      </c>
      <c r="F245" s="0" t="s">
        <v>911</v>
      </c>
      <c r="H245" s="0" t="n">
        <v>0</v>
      </c>
      <c r="I245" s="0" t="s">
        <v>904</v>
      </c>
    </row>
    <row r="246" customFormat="false" ht="15" hidden="false" customHeight="false" outlineLevel="0" collapsed="false">
      <c r="A246" s="0" t="n">
        <v>1551</v>
      </c>
      <c r="B246" s="0" t="s">
        <v>904</v>
      </c>
      <c r="C246" s="0" t="s">
        <v>769</v>
      </c>
      <c r="D246" s="0" t="s">
        <v>91</v>
      </c>
      <c r="E246" s="0" t="s">
        <v>127</v>
      </c>
      <c r="F246" s="0" t="s">
        <v>911</v>
      </c>
      <c r="H246" s="0" t="n">
        <v>0</v>
      </c>
      <c r="I246" s="0" t="s">
        <v>904</v>
      </c>
    </row>
    <row r="247" customFormat="false" ht="15" hidden="false" customHeight="false" outlineLevel="0" collapsed="false">
      <c r="A247" s="0" t="n">
        <v>1552</v>
      </c>
      <c r="B247" s="0" t="s">
        <v>904</v>
      </c>
      <c r="C247" s="0" t="s">
        <v>769</v>
      </c>
      <c r="D247" s="0" t="s">
        <v>91</v>
      </c>
      <c r="E247" s="0" t="s">
        <v>127</v>
      </c>
      <c r="F247" s="0" t="s">
        <v>911</v>
      </c>
      <c r="H247" s="0" t="n">
        <v>0</v>
      </c>
      <c r="I247" s="0" t="s">
        <v>904</v>
      </c>
    </row>
    <row r="248" customFormat="false" ht="15" hidden="false" customHeight="false" outlineLevel="0" collapsed="false">
      <c r="A248" s="0" t="n">
        <v>1553</v>
      </c>
      <c r="B248" s="0" t="s">
        <v>904</v>
      </c>
      <c r="C248" s="0" t="s">
        <v>769</v>
      </c>
      <c r="D248" s="0" t="s">
        <v>91</v>
      </c>
      <c r="E248" s="0" t="s">
        <v>127</v>
      </c>
      <c r="F248" s="0" t="s">
        <v>911</v>
      </c>
      <c r="H248" s="0" t="n">
        <v>0</v>
      </c>
      <c r="I248" s="0" t="s">
        <v>904</v>
      </c>
    </row>
    <row r="249" customFormat="false" ht="15" hidden="false" customHeight="false" outlineLevel="0" collapsed="false">
      <c r="A249" s="0" t="n">
        <v>1554</v>
      </c>
      <c r="B249" s="0" t="s">
        <v>904</v>
      </c>
      <c r="C249" s="0" t="s">
        <v>769</v>
      </c>
      <c r="D249" s="0" t="s">
        <v>91</v>
      </c>
      <c r="E249" s="0" t="s">
        <v>127</v>
      </c>
      <c r="F249" s="0" t="s">
        <v>911</v>
      </c>
      <c r="H249" s="0" t="n">
        <v>0</v>
      </c>
      <c r="I249" s="0" t="s">
        <v>904</v>
      </c>
    </row>
    <row r="250" customFormat="false" ht="15" hidden="false" customHeight="false" outlineLevel="0" collapsed="false">
      <c r="A250" s="0" t="n">
        <v>1555</v>
      </c>
      <c r="B250" s="0" t="s">
        <v>904</v>
      </c>
      <c r="C250" s="0" t="s">
        <v>769</v>
      </c>
      <c r="D250" s="0" t="s">
        <v>91</v>
      </c>
      <c r="E250" s="0" t="s">
        <v>127</v>
      </c>
      <c r="F250" s="0" t="s">
        <v>911</v>
      </c>
      <c r="H250" s="0" t="n">
        <v>0</v>
      </c>
      <c r="I250" s="0" t="s">
        <v>904</v>
      </c>
    </row>
    <row r="251" customFormat="false" ht="15" hidden="false" customHeight="false" outlineLevel="0" collapsed="false">
      <c r="A251" s="0" t="n">
        <v>1556</v>
      </c>
      <c r="B251" s="0" t="s">
        <v>904</v>
      </c>
      <c r="C251" s="0" t="s">
        <v>769</v>
      </c>
      <c r="D251" s="0" t="s">
        <v>91</v>
      </c>
      <c r="E251" s="0" t="s">
        <v>127</v>
      </c>
      <c r="F251" s="0" t="s">
        <v>911</v>
      </c>
      <c r="H251" s="0" t="n">
        <v>0</v>
      </c>
      <c r="I251" s="0" t="s">
        <v>904</v>
      </c>
    </row>
    <row r="252" customFormat="false" ht="15" hidden="false" customHeight="false" outlineLevel="0" collapsed="false">
      <c r="A252" s="0" t="n">
        <v>1557</v>
      </c>
      <c r="B252" s="0" t="s">
        <v>904</v>
      </c>
      <c r="C252" s="0" t="s">
        <v>769</v>
      </c>
      <c r="D252" s="0" t="s">
        <v>91</v>
      </c>
      <c r="E252" s="0" t="s">
        <v>127</v>
      </c>
      <c r="F252" s="0" t="s">
        <v>911</v>
      </c>
      <c r="H252" s="0" t="n">
        <v>0</v>
      </c>
      <c r="I252" s="0" t="s">
        <v>904</v>
      </c>
    </row>
    <row r="253" customFormat="false" ht="15" hidden="false" customHeight="false" outlineLevel="0" collapsed="false">
      <c r="A253" s="0" t="n">
        <v>1558</v>
      </c>
      <c r="B253" s="0" t="s">
        <v>904</v>
      </c>
      <c r="C253" s="0" t="s">
        <v>769</v>
      </c>
      <c r="D253" s="0" t="s">
        <v>91</v>
      </c>
      <c r="E253" s="0" t="s">
        <v>127</v>
      </c>
      <c r="F253" s="0" t="s">
        <v>911</v>
      </c>
      <c r="H253" s="0" t="n">
        <v>0</v>
      </c>
      <c r="I253" s="0" t="s">
        <v>904</v>
      </c>
    </row>
    <row r="254" customFormat="false" ht="15" hidden="false" customHeight="false" outlineLevel="0" collapsed="false">
      <c r="A254" s="0" t="n">
        <v>1559</v>
      </c>
      <c r="B254" s="0" t="s">
        <v>904</v>
      </c>
      <c r="C254" s="0" t="s">
        <v>769</v>
      </c>
      <c r="D254" s="0" t="s">
        <v>91</v>
      </c>
      <c r="E254" s="0" t="s">
        <v>127</v>
      </c>
      <c r="F254" s="0" t="s">
        <v>911</v>
      </c>
      <c r="H254" s="0" t="n">
        <v>0</v>
      </c>
      <c r="I254" s="0" t="s">
        <v>904</v>
      </c>
    </row>
    <row r="255" customFormat="false" ht="15" hidden="false" customHeight="false" outlineLevel="0" collapsed="false">
      <c r="A255" s="0" t="n">
        <v>1560</v>
      </c>
      <c r="B255" s="0" t="s">
        <v>904</v>
      </c>
      <c r="C255" s="0" t="s">
        <v>769</v>
      </c>
      <c r="D255" s="0" t="s">
        <v>91</v>
      </c>
      <c r="E255" s="0" t="s">
        <v>127</v>
      </c>
      <c r="F255" s="0" t="s">
        <v>911</v>
      </c>
      <c r="H255" s="0" t="n">
        <v>0</v>
      </c>
      <c r="I255" s="0" t="s">
        <v>904</v>
      </c>
    </row>
    <row r="256" customFormat="false" ht="15" hidden="false" customHeight="false" outlineLevel="0" collapsed="false">
      <c r="A256" s="0" t="n">
        <v>1561</v>
      </c>
      <c r="B256" s="0" t="s">
        <v>904</v>
      </c>
      <c r="C256" s="0" t="s">
        <v>769</v>
      </c>
      <c r="D256" s="0" t="s">
        <v>91</v>
      </c>
      <c r="E256" s="0" t="s">
        <v>127</v>
      </c>
      <c r="F256" s="0" t="s">
        <v>911</v>
      </c>
      <c r="H256" s="0" t="n">
        <v>0</v>
      </c>
      <c r="I256" s="0" t="s">
        <v>904</v>
      </c>
    </row>
    <row r="257" customFormat="false" ht="15" hidden="false" customHeight="false" outlineLevel="0" collapsed="false">
      <c r="A257" s="0" t="n">
        <v>1562</v>
      </c>
      <c r="B257" s="0" t="s">
        <v>904</v>
      </c>
      <c r="C257" s="0" t="s">
        <v>769</v>
      </c>
      <c r="D257" s="0" t="s">
        <v>91</v>
      </c>
      <c r="E257" s="0" t="s">
        <v>127</v>
      </c>
      <c r="F257" s="0" t="s">
        <v>911</v>
      </c>
      <c r="H257" s="0" t="n">
        <v>0</v>
      </c>
      <c r="I257" s="0" t="s">
        <v>904</v>
      </c>
    </row>
    <row r="258" customFormat="false" ht="15" hidden="false" customHeight="false" outlineLevel="0" collapsed="false">
      <c r="A258" s="0" t="n">
        <v>1563</v>
      </c>
      <c r="B258" s="0" t="s">
        <v>904</v>
      </c>
      <c r="C258" s="0" t="s">
        <v>769</v>
      </c>
      <c r="D258" s="0" t="s">
        <v>91</v>
      </c>
      <c r="E258" s="0" t="s">
        <v>127</v>
      </c>
      <c r="F258" s="0" t="s">
        <v>911</v>
      </c>
      <c r="H258" s="0" t="n">
        <v>0</v>
      </c>
      <c r="I258" s="0" t="s">
        <v>904</v>
      </c>
    </row>
    <row r="259" customFormat="false" ht="15" hidden="false" customHeight="false" outlineLevel="0" collapsed="false">
      <c r="A259" s="0" t="n">
        <v>1564</v>
      </c>
      <c r="B259" s="0" t="s">
        <v>904</v>
      </c>
      <c r="C259" s="0" t="s">
        <v>769</v>
      </c>
      <c r="D259" s="0" t="s">
        <v>91</v>
      </c>
      <c r="E259" s="0" t="s">
        <v>127</v>
      </c>
      <c r="F259" s="0" t="s">
        <v>911</v>
      </c>
      <c r="H259" s="0" t="n">
        <v>0</v>
      </c>
      <c r="I259" s="0" t="s">
        <v>904</v>
      </c>
    </row>
    <row r="260" customFormat="false" ht="15" hidden="false" customHeight="false" outlineLevel="0" collapsed="false">
      <c r="A260" s="0" t="n">
        <v>1565</v>
      </c>
      <c r="B260" s="0" t="s">
        <v>904</v>
      </c>
      <c r="C260" s="0" t="s">
        <v>769</v>
      </c>
      <c r="D260" s="0" t="s">
        <v>91</v>
      </c>
      <c r="E260" s="0" t="s">
        <v>127</v>
      </c>
      <c r="F260" s="0" t="s">
        <v>911</v>
      </c>
      <c r="H260" s="0" t="n">
        <v>0</v>
      </c>
      <c r="I260" s="0" t="s">
        <v>904</v>
      </c>
    </row>
    <row r="261" customFormat="false" ht="15" hidden="false" customHeight="false" outlineLevel="0" collapsed="false">
      <c r="A261" s="0" t="n">
        <v>1566</v>
      </c>
      <c r="B261" s="0" t="s">
        <v>904</v>
      </c>
      <c r="C261" s="0" t="s">
        <v>769</v>
      </c>
      <c r="D261" s="0" t="s">
        <v>91</v>
      </c>
      <c r="E261" s="0" t="s">
        <v>127</v>
      </c>
      <c r="F261" s="0" t="s">
        <v>911</v>
      </c>
      <c r="H261" s="0" t="n">
        <v>0</v>
      </c>
      <c r="I261" s="0" t="s">
        <v>904</v>
      </c>
    </row>
    <row r="262" customFormat="false" ht="15" hidden="false" customHeight="false" outlineLevel="0" collapsed="false">
      <c r="A262" s="0" t="n">
        <v>1567</v>
      </c>
      <c r="B262" s="0" t="s">
        <v>904</v>
      </c>
      <c r="C262" s="0" t="s">
        <v>769</v>
      </c>
      <c r="D262" s="0" t="s">
        <v>91</v>
      </c>
      <c r="E262" s="0" t="s">
        <v>127</v>
      </c>
      <c r="F262" s="0" t="s">
        <v>911</v>
      </c>
      <c r="H262" s="0" t="n">
        <v>0</v>
      </c>
      <c r="I262" s="0" t="s">
        <v>904</v>
      </c>
    </row>
    <row r="263" customFormat="false" ht="15" hidden="false" customHeight="false" outlineLevel="0" collapsed="false">
      <c r="A263" s="0" t="n">
        <v>1568</v>
      </c>
      <c r="B263" s="0" t="s">
        <v>904</v>
      </c>
      <c r="C263" s="0" t="s">
        <v>769</v>
      </c>
      <c r="D263" s="0" t="s">
        <v>91</v>
      </c>
      <c r="E263" s="0" t="s">
        <v>127</v>
      </c>
      <c r="F263" s="0" t="s">
        <v>911</v>
      </c>
      <c r="H263" s="0" t="n">
        <v>0</v>
      </c>
      <c r="I263" s="0" t="s">
        <v>904</v>
      </c>
    </row>
    <row r="264" customFormat="false" ht="15" hidden="false" customHeight="false" outlineLevel="0" collapsed="false">
      <c r="A264" s="0" t="n">
        <v>1569</v>
      </c>
      <c r="B264" s="0" t="s">
        <v>904</v>
      </c>
      <c r="C264" s="0" t="s">
        <v>769</v>
      </c>
      <c r="D264" s="0" t="s">
        <v>91</v>
      </c>
      <c r="E264" s="0" t="s">
        <v>127</v>
      </c>
      <c r="F264" s="0" t="s">
        <v>911</v>
      </c>
      <c r="H264" s="0" t="n">
        <v>0</v>
      </c>
      <c r="I264" s="0" t="s">
        <v>904</v>
      </c>
    </row>
    <row r="265" customFormat="false" ht="15" hidden="false" customHeight="false" outlineLevel="0" collapsed="false">
      <c r="A265" s="0" t="n">
        <v>1570</v>
      </c>
      <c r="B265" s="0" t="s">
        <v>904</v>
      </c>
      <c r="C265" s="0" t="s">
        <v>769</v>
      </c>
      <c r="D265" s="0" t="s">
        <v>91</v>
      </c>
      <c r="E265" s="0" t="s">
        <v>127</v>
      </c>
      <c r="F265" s="0" t="s">
        <v>911</v>
      </c>
      <c r="H265" s="0" t="n">
        <v>0</v>
      </c>
      <c r="I265" s="0" t="s">
        <v>904</v>
      </c>
    </row>
    <row r="266" customFormat="false" ht="15" hidden="false" customHeight="false" outlineLevel="0" collapsed="false">
      <c r="A266" s="0" t="n">
        <v>1571</v>
      </c>
      <c r="B266" s="0" t="s">
        <v>904</v>
      </c>
      <c r="C266" s="0" t="s">
        <v>769</v>
      </c>
      <c r="D266" s="0" t="s">
        <v>91</v>
      </c>
      <c r="E266" s="0" t="s">
        <v>127</v>
      </c>
      <c r="F266" s="0" t="s">
        <v>911</v>
      </c>
      <c r="H266" s="0" t="n">
        <v>0</v>
      </c>
      <c r="I266" s="0" t="s">
        <v>904</v>
      </c>
    </row>
    <row r="267" customFormat="false" ht="15" hidden="false" customHeight="false" outlineLevel="0" collapsed="false">
      <c r="A267" s="0" t="n">
        <v>1572</v>
      </c>
      <c r="B267" s="0" t="s">
        <v>904</v>
      </c>
      <c r="C267" s="0" t="s">
        <v>769</v>
      </c>
      <c r="D267" s="0" t="s">
        <v>91</v>
      </c>
      <c r="E267" s="0" t="s">
        <v>127</v>
      </c>
      <c r="F267" s="0" t="s">
        <v>911</v>
      </c>
      <c r="H267" s="0" t="n">
        <v>0</v>
      </c>
      <c r="I267" s="0" t="s">
        <v>904</v>
      </c>
    </row>
    <row r="268" customFormat="false" ht="15" hidden="false" customHeight="false" outlineLevel="0" collapsed="false">
      <c r="A268" s="0" t="n">
        <v>1573</v>
      </c>
      <c r="B268" s="0" t="s">
        <v>904</v>
      </c>
      <c r="C268" s="0" t="s">
        <v>769</v>
      </c>
      <c r="D268" s="0" t="s">
        <v>91</v>
      </c>
      <c r="E268" s="0" t="s">
        <v>127</v>
      </c>
      <c r="F268" s="0" t="s">
        <v>911</v>
      </c>
      <c r="H268" s="0" t="n">
        <v>0</v>
      </c>
      <c r="I268" s="0" t="s">
        <v>904</v>
      </c>
    </row>
    <row r="269" customFormat="false" ht="15" hidden="false" customHeight="false" outlineLevel="0" collapsed="false">
      <c r="A269" s="0" t="n">
        <v>1574</v>
      </c>
      <c r="B269" s="0" t="s">
        <v>904</v>
      </c>
      <c r="C269" s="0" t="s">
        <v>769</v>
      </c>
      <c r="D269" s="0" t="s">
        <v>91</v>
      </c>
      <c r="E269" s="0" t="s">
        <v>127</v>
      </c>
      <c r="F269" s="0" t="s">
        <v>911</v>
      </c>
      <c r="H269" s="0" t="n">
        <v>0</v>
      </c>
      <c r="I269" s="0" t="s">
        <v>904</v>
      </c>
    </row>
    <row r="270" customFormat="false" ht="15" hidden="false" customHeight="false" outlineLevel="0" collapsed="false">
      <c r="A270" s="0" t="n">
        <v>1575</v>
      </c>
      <c r="B270" s="0" t="s">
        <v>904</v>
      </c>
      <c r="C270" s="0" t="s">
        <v>769</v>
      </c>
      <c r="D270" s="0" t="s">
        <v>91</v>
      </c>
      <c r="E270" s="0" t="s">
        <v>127</v>
      </c>
      <c r="F270" s="0" t="s">
        <v>911</v>
      </c>
      <c r="H270" s="0" t="n">
        <v>0</v>
      </c>
      <c r="I270" s="0" t="s">
        <v>904</v>
      </c>
    </row>
    <row r="271" customFormat="false" ht="15" hidden="false" customHeight="false" outlineLevel="0" collapsed="false">
      <c r="A271" s="0" t="n">
        <v>1576</v>
      </c>
      <c r="B271" s="0" t="s">
        <v>904</v>
      </c>
      <c r="C271" s="0" t="s">
        <v>769</v>
      </c>
      <c r="D271" s="0" t="s">
        <v>91</v>
      </c>
      <c r="E271" s="0" t="s">
        <v>127</v>
      </c>
      <c r="F271" s="0" t="s">
        <v>911</v>
      </c>
      <c r="H271" s="0" t="n">
        <v>0</v>
      </c>
      <c r="I271" s="0" t="s">
        <v>904</v>
      </c>
    </row>
    <row r="272" customFormat="false" ht="15" hidden="false" customHeight="false" outlineLevel="0" collapsed="false">
      <c r="A272" s="0" t="n">
        <v>1577</v>
      </c>
      <c r="B272" s="0" t="s">
        <v>904</v>
      </c>
      <c r="C272" s="0" t="s">
        <v>769</v>
      </c>
      <c r="D272" s="0" t="s">
        <v>91</v>
      </c>
      <c r="E272" s="0" t="s">
        <v>127</v>
      </c>
      <c r="F272" s="0" t="s">
        <v>911</v>
      </c>
      <c r="H272" s="0" t="n">
        <v>0</v>
      </c>
      <c r="I272" s="0" t="s">
        <v>904</v>
      </c>
    </row>
    <row r="273" customFormat="false" ht="15" hidden="false" customHeight="false" outlineLevel="0" collapsed="false">
      <c r="A273" s="0" t="n">
        <v>1578</v>
      </c>
      <c r="B273" s="0" t="s">
        <v>904</v>
      </c>
      <c r="C273" s="0" t="s">
        <v>769</v>
      </c>
      <c r="D273" s="0" t="s">
        <v>91</v>
      </c>
      <c r="E273" s="0" t="s">
        <v>127</v>
      </c>
      <c r="F273" s="0" t="s">
        <v>911</v>
      </c>
      <c r="H273" s="0" t="n">
        <v>0</v>
      </c>
      <c r="I273" s="0" t="s">
        <v>904</v>
      </c>
    </row>
    <row r="274" customFormat="false" ht="15" hidden="false" customHeight="false" outlineLevel="0" collapsed="false">
      <c r="A274" s="0" t="n">
        <v>1579</v>
      </c>
      <c r="B274" s="0" t="s">
        <v>904</v>
      </c>
      <c r="C274" s="0" t="s">
        <v>769</v>
      </c>
      <c r="D274" s="0" t="s">
        <v>91</v>
      </c>
      <c r="E274" s="0" t="s">
        <v>127</v>
      </c>
      <c r="F274" s="0" t="s">
        <v>911</v>
      </c>
      <c r="H274" s="0" t="n">
        <v>0</v>
      </c>
      <c r="I274" s="0" t="s">
        <v>904</v>
      </c>
    </row>
    <row r="275" customFormat="false" ht="15" hidden="false" customHeight="false" outlineLevel="0" collapsed="false">
      <c r="A275" s="0" t="n">
        <v>1580</v>
      </c>
      <c r="B275" s="0" t="s">
        <v>904</v>
      </c>
      <c r="C275" s="0" t="s">
        <v>769</v>
      </c>
      <c r="D275" s="0" t="s">
        <v>91</v>
      </c>
      <c r="E275" s="0" t="s">
        <v>127</v>
      </c>
      <c r="F275" s="0" t="s">
        <v>911</v>
      </c>
      <c r="H275" s="0" t="n">
        <v>0</v>
      </c>
      <c r="I275" s="0" t="s">
        <v>904</v>
      </c>
    </row>
    <row r="276" customFormat="false" ht="15" hidden="false" customHeight="false" outlineLevel="0" collapsed="false">
      <c r="A276" s="0" t="n">
        <v>1581</v>
      </c>
      <c r="B276" s="0" t="s">
        <v>904</v>
      </c>
      <c r="C276" s="0" t="s">
        <v>769</v>
      </c>
      <c r="D276" s="0" t="s">
        <v>91</v>
      </c>
      <c r="E276" s="0" t="s">
        <v>127</v>
      </c>
      <c r="F276" s="0" t="s">
        <v>911</v>
      </c>
      <c r="H276" s="0" t="n">
        <v>0</v>
      </c>
      <c r="I276" s="0" t="s">
        <v>904</v>
      </c>
    </row>
    <row r="277" customFormat="false" ht="15" hidden="false" customHeight="false" outlineLevel="0" collapsed="false">
      <c r="A277" s="0" t="n">
        <v>1582</v>
      </c>
      <c r="B277" s="0" t="s">
        <v>904</v>
      </c>
      <c r="C277" s="0" t="s">
        <v>769</v>
      </c>
      <c r="D277" s="0" t="s">
        <v>91</v>
      </c>
      <c r="E277" s="0" t="s">
        <v>127</v>
      </c>
      <c r="F277" s="0" t="s">
        <v>911</v>
      </c>
      <c r="H277" s="0" t="n">
        <v>0</v>
      </c>
      <c r="I277" s="0" t="s">
        <v>904</v>
      </c>
    </row>
    <row r="278" customFormat="false" ht="15" hidden="false" customHeight="false" outlineLevel="0" collapsed="false">
      <c r="A278" s="0" t="n">
        <v>1583</v>
      </c>
      <c r="B278" s="0" t="s">
        <v>904</v>
      </c>
      <c r="C278" s="0" t="s">
        <v>769</v>
      </c>
      <c r="D278" s="0" t="s">
        <v>91</v>
      </c>
      <c r="E278" s="0" t="s">
        <v>127</v>
      </c>
      <c r="F278" s="0" t="s">
        <v>911</v>
      </c>
      <c r="H278" s="0" t="n">
        <v>0</v>
      </c>
      <c r="I278" s="0" t="s">
        <v>904</v>
      </c>
    </row>
    <row r="279" customFormat="false" ht="15" hidden="false" customHeight="false" outlineLevel="0" collapsed="false">
      <c r="A279" s="0" t="n">
        <v>1584</v>
      </c>
      <c r="B279" s="0" t="s">
        <v>904</v>
      </c>
      <c r="C279" s="0" t="s">
        <v>769</v>
      </c>
      <c r="D279" s="0" t="s">
        <v>91</v>
      </c>
      <c r="E279" s="0" t="s">
        <v>127</v>
      </c>
      <c r="F279" s="0" t="s">
        <v>911</v>
      </c>
      <c r="H279" s="0" t="n">
        <v>0</v>
      </c>
      <c r="I279" s="0" t="s">
        <v>904</v>
      </c>
    </row>
    <row r="280" customFormat="false" ht="15" hidden="false" customHeight="false" outlineLevel="0" collapsed="false">
      <c r="A280" s="0" t="n">
        <v>1585</v>
      </c>
      <c r="B280" s="0" t="s">
        <v>904</v>
      </c>
      <c r="C280" s="0" t="s">
        <v>769</v>
      </c>
      <c r="D280" s="0" t="s">
        <v>91</v>
      </c>
      <c r="E280" s="0" t="s">
        <v>127</v>
      </c>
      <c r="F280" s="0" t="s">
        <v>911</v>
      </c>
      <c r="H280" s="0" t="n">
        <v>0</v>
      </c>
      <c r="I280" s="0" t="s">
        <v>904</v>
      </c>
    </row>
    <row r="281" customFormat="false" ht="15" hidden="false" customHeight="false" outlineLevel="0" collapsed="false">
      <c r="A281" s="0" t="n">
        <v>1586</v>
      </c>
      <c r="B281" s="0" t="s">
        <v>904</v>
      </c>
      <c r="C281" s="0" t="s">
        <v>769</v>
      </c>
      <c r="D281" s="0" t="s">
        <v>91</v>
      </c>
      <c r="E281" s="0" t="s">
        <v>127</v>
      </c>
      <c r="F281" s="0" t="s">
        <v>911</v>
      </c>
      <c r="H281" s="0" t="n">
        <v>0</v>
      </c>
      <c r="I281" s="0" t="s">
        <v>904</v>
      </c>
    </row>
    <row r="282" customFormat="false" ht="15" hidden="false" customHeight="false" outlineLevel="0" collapsed="false">
      <c r="A282" s="0" t="n">
        <v>1587</v>
      </c>
      <c r="B282" s="0" t="s">
        <v>904</v>
      </c>
      <c r="C282" s="0" t="s">
        <v>769</v>
      </c>
      <c r="D282" s="0" t="s">
        <v>91</v>
      </c>
      <c r="E282" s="0" t="s">
        <v>127</v>
      </c>
      <c r="F282" s="0" t="s">
        <v>911</v>
      </c>
      <c r="H282" s="0" t="n">
        <v>0</v>
      </c>
      <c r="I282" s="0" t="s">
        <v>904</v>
      </c>
    </row>
    <row r="283" customFormat="false" ht="15" hidden="false" customHeight="false" outlineLevel="0" collapsed="false">
      <c r="A283" s="0" t="n">
        <v>1588</v>
      </c>
      <c r="B283" s="0" t="s">
        <v>904</v>
      </c>
      <c r="C283" s="0" t="s">
        <v>769</v>
      </c>
      <c r="D283" s="0" t="s">
        <v>91</v>
      </c>
      <c r="E283" s="0" t="s">
        <v>127</v>
      </c>
      <c r="F283" s="0" t="s">
        <v>911</v>
      </c>
      <c r="H283" s="0" t="n">
        <v>0</v>
      </c>
      <c r="I283" s="0" t="s">
        <v>904</v>
      </c>
    </row>
    <row r="284" customFormat="false" ht="15" hidden="false" customHeight="false" outlineLevel="0" collapsed="false">
      <c r="A284" s="0" t="n">
        <v>1589</v>
      </c>
      <c r="B284" s="0" t="s">
        <v>904</v>
      </c>
      <c r="C284" s="0" t="s">
        <v>769</v>
      </c>
      <c r="D284" s="0" t="s">
        <v>91</v>
      </c>
      <c r="E284" s="0" t="s">
        <v>127</v>
      </c>
      <c r="F284" s="0" t="s">
        <v>911</v>
      </c>
      <c r="H284" s="0" t="n">
        <v>0</v>
      </c>
      <c r="I284" s="0" t="s">
        <v>904</v>
      </c>
    </row>
    <row r="285" customFormat="false" ht="15" hidden="false" customHeight="false" outlineLevel="0" collapsed="false">
      <c r="A285" s="0" t="n">
        <v>1590</v>
      </c>
      <c r="B285" s="0" t="s">
        <v>904</v>
      </c>
      <c r="C285" s="0" t="s">
        <v>769</v>
      </c>
      <c r="D285" s="0" t="s">
        <v>91</v>
      </c>
      <c r="E285" s="0" t="s">
        <v>127</v>
      </c>
      <c r="F285" s="0" t="s">
        <v>911</v>
      </c>
      <c r="H285" s="0" t="n">
        <v>0</v>
      </c>
      <c r="I285" s="0" t="s">
        <v>904</v>
      </c>
    </row>
    <row r="286" customFormat="false" ht="15" hidden="false" customHeight="false" outlineLevel="0" collapsed="false">
      <c r="A286" s="0" t="n">
        <v>1591</v>
      </c>
      <c r="B286" s="0" t="s">
        <v>904</v>
      </c>
      <c r="C286" s="0" t="s">
        <v>769</v>
      </c>
      <c r="D286" s="0" t="s">
        <v>91</v>
      </c>
      <c r="E286" s="0" t="s">
        <v>127</v>
      </c>
      <c r="F286" s="0" t="s">
        <v>911</v>
      </c>
      <c r="H286" s="0" t="n">
        <v>0</v>
      </c>
      <c r="I286" s="0" t="s">
        <v>904</v>
      </c>
    </row>
    <row r="287" customFormat="false" ht="15" hidden="false" customHeight="false" outlineLevel="0" collapsed="false">
      <c r="A287" s="0" t="n">
        <v>1592</v>
      </c>
      <c r="B287" s="0" t="s">
        <v>904</v>
      </c>
      <c r="C287" s="0" t="s">
        <v>769</v>
      </c>
      <c r="D287" s="0" t="s">
        <v>91</v>
      </c>
      <c r="E287" s="0" t="s">
        <v>127</v>
      </c>
      <c r="F287" s="0" t="s">
        <v>911</v>
      </c>
      <c r="H287" s="0" t="n">
        <v>0</v>
      </c>
      <c r="I287" s="0" t="s">
        <v>904</v>
      </c>
    </row>
    <row r="288" customFormat="false" ht="15" hidden="false" customHeight="false" outlineLevel="0" collapsed="false">
      <c r="A288" s="0" t="n">
        <v>1593</v>
      </c>
      <c r="B288" s="0" t="s">
        <v>904</v>
      </c>
      <c r="C288" s="0" t="s">
        <v>769</v>
      </c>
      <c r="D288" s="0" t="s">
        <v>91</v>
      </c>
      <c r="E288" s="0" t="s">
        <v>127</v>
      </c>
      <c r="F288" s="0" t="s">
        <v>911</v>
      </c>
      <c r="H288" s="0" t="n">
        <v>0</v>
      </c>
      <c r="I288" s="0" t="s">
        <v>904</v>
      </c>
    </row>
    <row r="289" customFormat="false" ht="15" hidden="false" customHeight="false" outlineLevel="0" collapsed="false">
      <c r="A289" s="0" t="n">
        <v>1594</v>
      </c>
      <c r="B289" s="0" t="s">
        <v>904</v>
      </c>
      <c r="C289" s="0" t="s">
        <v>769</v>
      </c>
      <c r="D289" s="0" t="s">
        <v>91</v>
      </c>
      <c r="E289" s="0" t="s">
        <v>127</v>
      </c>
      <c r="F289" s="0" t="s">
        <v>911</v>
      </c>
      <c r="H289" s="0" t="n">
        <v>0</v>
      </c>
      <c r="I289" s="0" t="s">
        <v>904</v>
      </c>
    </row>
    <row r="290" customFormat="false" ht="15" hidden="false" customHeight="false" outlineLevel="0" collapsed="false">
      <c r="A290" s="0" t="n">
        <v>1595</v>
      </c>
      <c r="B290" s="0" t="s">
        <v>904</v>
      </c>
      <c r="C290" s="0" t="s">
        <v>769</v>
      </c>
      <c r="D290" s="0" t="s">
        <v>91</v>
      </c>
      <c r="E290" s="0" t="s">
        <v>127</v>
      </c>
      <c r="F290" s="0" t="s">
        <v>911</v>
      </c>
      <c r="H290" s="0" t="n">
        <v>0</v>
      </c>
      <c r="I290" s="0" t="s">
        <v>904</v>
      </c>
    </row>
    <row r="291" customFormat="false" ht="15" hidden="false" customHeight="false" outlineLevel="0" collapsed="false">
      <c r="A291" s="0" t="n">
        <v>1596</v>
      </c>
      <c r="B291" s="0" t="s">
        <v>904</v>
      </c>
      <c r="C291" s="0" t="s">
        <v>769</v>
      </c>
      <c r="D291" s="0" t="s">
        <v>91</v>
      </c>
      <c r="E291" s="0" t="s">
        <v>127</v>
      </c>
      <c r="F291" s="0" t="s">
        <v>911</v>
      </c>
      <c r="H291" s="0" t="n">
        <v>0</v>
      </c>
      <c r="I291" s="0" t="s">
        <v>904</v>
      </c>
    </row>
    <row r="292" customFormat="false" ht="15" hidden="false" customHeight="false" outlineLevel="0" collapsed="false">
      <c r="A292" s="0" t="n">
        <v>1597</v>
      </c>
      <c r="B292" s="0" t="s">
        <v>904</v>
      </c>
      <c r="C292" s="0" t="s">
        <v>769</v>
      </c>
      <c r="D292" s="0" t="s">
        <v>91</v>
      </c>
      <c r="E292" s="0" t="s">
        <v>127</v>
      </c>
      <c r="F292" s="0" t="s">
        <v>911</v>
      </c>
      <c r="H292" s="0" t="n">
        <v>0</v>
      </c>
      <c r="I292" s="0" t="s">
        <v>904</v>
      </c>
    </row>
    <row r="293" customFormat="false" ht="15" hidden="false" customHeight="false" outlineLevel="0" collapsed="false">
      <c r="A293" s="0" t="n">
        <v>1598</v>
      </c>
      <c r="B293" s="0" t="s">
        <v>904</v>
      </c>
      <c r="C293" s="0" t="s">
        <v>769</v>
      </c>
      <c r="D293" s="0" t="s">
        <v>91</v>
      </c>
      <c r="E293" s="0" t="s">
        <v>127</v>
      </c>
      <c r="F293" s="0" t="s">
        <v>911</v>
      </c>
      <c r="H293" s="0" t="n">
        <v>0</v>
      </c>
      <c r="I293" s="0" t="s">
        <v>904</v>
      </c>
    </row>
    <row r="294" customFormat="false" ht="15" hidden="false" customHeight="false" outlineLevel="0" collapsed="false">
      <c r="A294" s="0" t="n">
        <v>1599</v>
      </c>
      <c r="B294" s="0" t="s">
        <v>904</v>
      </c>
      <c r="C294" s="0" t="s">
        <v>769</v>
      </c>
      <c r="D294" s="0" t="s">
        <v>91</v>
      </c>
      <c r="E294" s="0" t="s">
        <v>127</v>
      </c>
      <c r="F294" s="0" t="s">
        <v>911</v>
      </c>
      <c r="H294" s="0" t="n">
        <v>0</v>
      </c>
      <c r="I294" s="0" t="s">
        <v>904</v>
      </c>
    </row>
    <row r="295" customFormat="false" ht="15" hidden="false" customHeight="false" outlineLevel="0" collapsed="false">
      <c r="A295" s="0" t="n">
        <v>1600</v>
      </c>
      <c r="B295" s="0" t="s">
        <v>904</v>
      </c>
      <c r="C295" s="0" t="s">
        <v>769</v>
      </c>
      <c r="D295" s="0" t="s">
        <v>91</v>
      </c>
      <c r="E295" s="0" t="s">
        <v>127</v>
      </c>
      <c r="F295" s="0" t="s">
        <v>911</v>
      </c>
      <c r="H295" s="0" t="n">
        <v>0</v>
      </c>
      <c r="I295" s="0" t="s">
        <v>904</v>
      </c>
    </row>
    <row r="296" customFormat="false" ht="15" hidden="false" customHeight="false" outlineLevel="0" collapsed="false">
      <c r="A296" s="0" t="n">
        <v>1601</v>
      </c>
      <c r="B296" s="0" t="s">
        <v>904</v>
      </c>
      <c r="C296" s="0" t="s">
        <v>769</v>
      </c>
      <c r="D296" s="0" t="s">
        <v>91</v>
      </c>
      <c r="E296" s="0" t="s">
        <v>127</v>
      </c>
      <c r="F296" s="0" t="s">
        <v>911</v>
      </c>
      <c r="H296" s="0" t="n">
        <v>0</v>
      </c>
      <c r="I296" s="0" t="s">
        <v>904</v>
      </c>
    </row>
    <row r="297" customFormat="false" ht="15" hidden="false" customHeight="false" outlineLevel="0" collapsed="false">
      <c r="A297" s="0" t="n">
        <v>1602</v>
      </c>
      <c r="B297" s="0" t="s">
        <v>904</v>
      </c>
      <c r="C297" s="0" t="s">
        <v>769</v>
      </c>
      <c r="D297" s="0" t="s">
        <v>91</v>
      </c>
      <c r="E297" s="0" t="s">
        <v>127</v>
      </c>
      <c r="F297" s="0" t="s">
        <v>911</v>
      </c>
      <c r="H297" s="0" t="n">
        <v>0</v>
      </c>
      <c r="I297" s="0" t="s">
        <v>904</v>
      </c>
    </row>
    <row r="298" customFormat="false" ht="15" hidden="false" customHeight="false" outlineLevel="0" collapsed="false">
      <c r="A298" s="0" t="n">
        <v>1603</v>
      </c>
      <c r="B298" s="0" t="s">
        <v>904</v>
      </c>
      <c r="C298" s="0" t="s">
        <v>769</v>
      </c>
      <c r="D298" s="0" t="s">
        <v>91</v>
      </c>
      <c r="E298" s="0" t="s">
        <v>127</v>
      </c>
      <c r="F298" s="0" t="s">
        <v>911</v>
      </c>
      <c r="H298" s="0" t="n">
        <v>0</v>
      </c>
      <c r="I298" s="0" t="s">
        <v>904</v>
      </c>
    </row>
    <row r="299" customFormat="false" ht="15" hidden="false" customHeight="false" outlineLevel="0" collapsed="false">
      <c r="A299" s="0" t="n">
        <v>1604</v>
      </c>
      <c r="B299" s="0" t="s">
        <v>904</v>
      </c>
      <c r="C299" s="0" t="s">
        <v>769</v>
      </c>
      <c r="D299" s="0" t="s">
        <v>91</v>
      </c>
      <c r="E299" s="0" t="s">
        <v>127</v>
      </c>
      <c r="F299" s="0" t="s">
        <v>911</v>
      </c>
      <c r="H299" s="0" t="n">
        <v>0</v>
      </c>
      <c r="I299" s="0" t="s">
        <v>904</v>
      </c>
    </row>
    <row r="300" customFormat="false" ht="15" hidden="false" customHeight="false" outlineLevel="0" collapsed="false">
      <c r="A300" s="0" t="n">
        <v>1605</v>
      </c>
      <c r="B300" s="0" t="s">
        <v>904</v>
      </c>
      <c r="C300" s="0" t="s">
        <v>769</v>
      </c>
      <c r="D300" s="0" t="s">
        <v>91</v>
      </c>
      <c r="E300" s="0" t="s">
        <v>127</v>
      </c>
      <c r="F300" s="0" t="s">
        <v>911</v>
      </c>
      <c r="H300" s="0" t="n">
        <v>0</v>
      </c>
      <c r="I300" s="0" t="s">
        <v>904</v>
      </c>
    </row>
    <row r="301" customFormat="false" ht="15" hidden="false" customHeight="false" outlineLevel="0" collapsed="false">
      <c r="A301" s="0" t="n">
        <v>1606</v>
      </c>
      <c r="B301" s="0" t="s">
        <v>904</v>
      </c>
      <c r="C301" s="0" t="s">
        <v>769</v>
      </c>
      <c r="D301" s="0" t="s">
        <v>91</v>
      </c>
      <c r="E301" s="0" t="s">
        <v>127</v>
      </c>
      <c r="F301" s="0" t="s">
        <v>911</v>
      </c>
      <c r="H301" s="0" t="n">
        <v>0</v>
      </c>
      <c r="I301" s="0" t="s">
        <v>904</v>
      </c>
    </row>
    <row r="302" customFormat="false" ht="15" hidden="false" customHeight="false" outlineLevel="0" collapsed="false">
      <c r="A302" s="0" t="n">
        <v>1607</v>
      </c>
      <c r="B302" s="0" t="s">
        <v>904</v>
      </c>
      <c r="C302" s="0" t="s">
        <v>769</v>
      </c>
      <c r="D302" s="0" t="s">
        <v>91</v>
      </c>
      <c r="E302" s="0" t="s">
        <v>127</v>
      </c>
      <c r="F302" s="0" t="s">
        <v>911</v>
      </c>
      <c r="H302" s="0" t="n">
        <v>0</v>
      </c>
      <c r="I302" s="0" t="s">
        <v>904</v>
      </c>
    </row>
    <row r="303" customFormat="false" ht="15" hidden="false" customHeight="false" outlineLevel="0" collapsed="false">
      <c r="A303" s="0" t="n">
        <v>1608</v>
      </c>
      <c r="B303" s="0" t="s">
        <v>904</v>
      </c>
      <c r="C303" s="0" t="s">
        <v>769</v>
      </c>
      <c r="D303" s="0" t="s">
        <v>91</v>
      </c>
      <c r="E303" s="0" t="s">
        <v>127</v>
      </c>
      <c r="F303" s="0" t="s">
        <v>911</v>
      </c>
      <c r="H303" s="0" t="n">
        <v>0</v>
      </c>
      <c r="I303" s="0" t="s">
        <v>904</v>
      </c>
    </row>
    <row r="304" customFormat="false" ht="15" hidden="false" customHeight="false" outlineLevel="0" collapsed="false">
      <c r="A304" s="0" t="n">
        <v>1609</v>
      </c>
      <c r="B304" s="0" t="s">
        <v>904</v>
      </c>
      <c r="C304" s="0" t="s">
        <v>769</v>
      </c>
      <c r="D304" s="0" t="s">
        <v>91</v>
      </c>
      <c r="E304" s="0" t="s">
        <v>127</v>
      </c>
      <c r="F304" s="0" t="s">
        <v>911</v>
      </c>
      <c r="H304" s="0" t="n">
        <v>0</v>
      </c>
      <c r="I304" s="0" t="s">
        <v>904</v>
      </c>
    </row>
    <row r="305" customFormat="false" ht="15" hidden="false" customHeight="false" outlineLevel="0" collapsed="false">
      <c r="A305" s="0" t="n">
        <v>1610</v>
      </c>
      <c r="B305" s="0" t="s">
        <v>904</v>
      </c>
      <c r="C305" s="0" t="s">
        <v>769</v>
      </c>
      <c r="D305" s="0" t="s">
        <v>91</v>
      </c>
      <c r="E305" s="0" t="s">
        <v>127</v>
      </c>
      <c r="F305" s="0" t="s">
        <v>911</v>
      </c>
      <c r="H305" s="0" t="n">
        <v>0</v>
      </c>
      <c r="I305" s="0" t="s">
        <v>904</v>
      </c>
    </row>
    <row r="306" customFormat="false" ht="15" hidden="false" customHeight="false" outlineLevel="0" collapsed="false">
      <c r="A306" s="0" t="n">
        <v>1611</v>
      </c>
      <c r="B306" s="0" t="s">
        <v>904</v>
      </c>
      <c r="C306" s="0" t="s">
        <v>769</v>
      </c>
      <c r="D306" s="0" t="s">
        <v>91</v>
      </c>
      <c r="E306" s="0" t="s">
        <v>127</v>
      </c>
      <c r="F306" s="0" t="s">
        <v>911</v>
      </c>
      <c r="H306" s="0" t="n">
        <v>0</v>
      </c>
      <c r="I306" s="0" t="s">
        <v>904</v>
      </c>
    </row>
    <row r="307" customFormat="false" ht="15" hidden="false" customHeight="false" outlineLevel="0" collapsed="false">
      <c r="A307" s="0" t="n">
        <v>1612</v>
      </c>
      <c r="B307" s="0" t="s">
        <v>904</v>
      </c>
      <c r="C307" s="0" t="s">
        <v>769</v>
      </c>
      <c r="D307" s="0" t="s">
        <v>91</v>
      </c>
      <c r="E307" s="0" t="s">
        <v>127</v>
      </c>
      <c r="F307" s="0" t="s">
        <v>911</v>
      </c>
      <c r="H307" s="0" t="n">
        <v>0</v>
      </c>
      <c r="I307" s="0" t="s">
        <v>904</v>
      </c>
    </row>
    <row r="308" customFormat="false" ht="15" hidden="false" customHeight="false" outlineLevel="0" collapsed="false">
      <c r="A308" s="0" t="n">
        <v>1613</v>
      </c>
      <c r="B308" s="0" t="s">
        <v>904</v>
      </c>
      <c r="C308" s="0" t="s">
        <v>769</v>
      </c>
      <c r="D308" s="0" t="s">
        <v>91</v>
      </c>
      <c r="E308" s="0" t="s">
        <v>127</v>
      </c>
      <c r="F308" s="0" t="s">
        <v>911</v>
      </c>
      <c r="H308" s="0" t="n">
        <v>0</v>
      </c>
      <c r="I308" s="0" t="s">
        <v>904</v>
      </c>
    </row>
    <row r="309" customFormat="false" ht="15" hidden="false" customHeight="false" outlineLevel="0" collapsed="false">
      <c r="A309" s="0" t="n">
        <v>1614</v>
      </c>
      <c r="B309" s="0" t="s">
        <v>904</v>
      </c>
      <c r="C309" s="0" t="s">
        <v>769</v>
      </c>
      <c r="D309" s="0" t="s">
        <v>91</v>
      </c>
      <c r="E309" s="0" t="s">
        <v>127</v>
      </c>
      <c r="F309" s="0" t="s">
        <v>911</v>
      </c>
      <c r="H309" s="0" t="n">
        <v>0</v>
      </c>
      <c r="I309" s="0" t="s">
        <v>904</v>
      </c>
    </row>
    <row r="310" customFormat="false" ht="15" hidden="false" customHeight="false" outlineLevel="0" collapsed="false">
      <c r="A310" s="0" t="n">
        <v>1615</v>
      </c>
      <c r="B310" s="0" t="s">
        <v>904</v>
      </c>
      <c r="C310" s="0" t="s">
        <v>769</v>
      </c>
      <c r="D310" s="0" t="s">
        <v>91</v>
      </c>
      <c r="E310" s="0" t="s">
        <v>127</v>
      </c>
      <c r="F310" s="0" t="s">
        <v>911</v>
      </c>
      <c r="H310" s="0" t="n">
        <v>0</v>
      </c>
      <c r="I310" s="0" t="s">
        <v>904</v>
      </c>
    </row>
    <row r="311" customFormat="false" ht="15" hidden="false" customHeight="false" outlineLevel="0" collapsed="false">
      <c r="A311" s="0" t="n">
        <v>1616</v>
      </c>
      <c r="B311" s="0" t="s">
        <v>904</v>
      </c>
      <c r="C311" s="0" t="s">
        <v>769</v>
      </c>
      <c r="D311" s="0" t="s">
        <v>91</v>
      </c>
      <c r="E311" s="0" t="s">
        <v>127</v>
      </c>
      <c r="F311" s="0" t="s">
        <v>911</v>
      </c>
      <c r="H311" s="0" t="n">
        <v>0</v>
      </c>
      <c r="I311" s="0" t="s">
        <v>904</v>
      </c>
    </row>
    <row r="312" customFormat="false" ht="15" hidden="false" customHeight="false" outlineLevel="0" collapsed="false">
      <c r="A312" s="0" t="n">
        <v>1617</v>
      </c>
      <c r="B312" s="0" t="s">
        <v>904</v>
      </c>
      <c r="C312" s="0" t="s">
        <v>769</v>
      </c>
      <c r="D312" s="0" t="s">
        <v>91</v>
      </c>
      <c r="E312" s="0" t="s">
        <v>127</v>
      </c>
      <c r="F312" s="0" t="s">
        <v>911</v>
      </c>
      <c r="H312" s="0" t="n">
        <v>0</v>
      </c>
      <c r="I312" s="0" t="s">
        <v>904</v>
      </c>
    </row>
    <row r="313" customFormat="false" ht="15" hidden="false" customHeight="false" outlineLevel="0" collapsed="false">
      <c r="A313" s="0" t="n">
        <v>1618</v>
      </c>
      <c r="B313" s="0" t="s">
        <v>904</v>
      </c>
      <c r="C313" s="0" t="s">
        <v>769</v>
      </c>
      <c r="D313" s="0" t="s">
        <v>91</v>
      </c>
      <c r="E313" s="0" t="s">
        <v>127</v>
      </c>
      <c r="F313" s="0" t="s">
        <v>911</v>
      </c>
      <c r="H313" s="0" t="n">
        <v>0</v>
      </c>
      <c r="I313" s="0" t="s">
        <v>904</v>
      </c>
    </row>
    <row r="314" customFormat="false" ht="15" hidden="false" customHeight="false" outlineLevel="0" collapsed="false">
      <c r="A314" s="0" t="n">
        <v>1619</v>
      </c>
      <c r="B314" s="0" t="s">
        <v>904</v>
      </c>
      <c r="C314" s="0" t="s">
        <v>769</v>
      </c>
      <c r="D314" s="0" t="s">
        <v>91</v>
      </c>
      <c r="E314" s="0" t="s">
        <v>127</v>
      </c>
      <c r="F314" s="0" t="s">
        <v>911</v>
      </c>
      <c r="H314" s="0" t="n">
        <v>0</v>
      </c>
      <c r="I314" s="0" t="s">
        <v>904</v>
      </c>
    </row>
    <row r="315" customFormat="false" ht="15" hidden="false" customHeight="false" outlineLevel="0" collapsed="false">
      <c r="A315" s="0" t="n">
        <v>1620</v>
      </c>
      <c r="B315" s="0" t="s">
        <v>904</v>
      </c>
      <c r="C315" s="0" t="s">
        <v>769</v>
      </c>
      <c r="D315" s="0" t="s">
        <v>91</v>
      </c>
      <c r="E315" s="0" t="s">
        <v>127</v>
      </c>
      <c r="F315" s="0" t="s">
        <v>911</v>
      </c>
      <c r="H315" s="0" t="n">
        <v>0</v>
      </c>
      <c r="I315" s="0" t="s">
        <v>904</v>
      </c>
    </row>
    <row r="316" customFormat="false" ht="15" hidden="false" customHeight="false" outlineLevel="0" collapsed="false">
      <c r="A316" s="0" t="n">
        <v>1621</v>
      </c>
      <c r="B316" s="0" t="s">
        <v>904</v>
      </c>
      <c r="C316" s="0" t="s">
        <v>769</v>
      </c>
      <c r="D316" s="0" t="s">
        <v>91</v>
      </c>
      <c r="E316" s="0" t="s">
        <v>127</v>
      </c>
      <c r="F316" s="0" t="s">
        <v>911</v>
      </c>
      <c r="H316" s="0" t="n">
        <v>0</v>
      </c>
      <c r="I316" s="0" t="s">
        <v>904</v>
      </c>
    </row>
    <row r="317" customFormat="false" ht="15" hidden="false" customHeight="false" outlineLevel="0" collapsed="false">
      <c r="A317" s="0" t="n">
        <v>1622</v>
      </c>
      <c r="B317" s="0" t="s">
        <v>904</v>
      </c>
      <c r="C317" s="0" t="s">
        <v>769</v>
      </c>
      <c r="D317" s="0" t="s">
        <v>91</v>
      </c>
      <c r="E317" s="0" t="s">
        <v>127</v>
      </c>
      <c r="F317" s="0" t="s">
        <v>911</v>
      </c>
      <c r="H317" s="0" t="n">
        <v>0</v>
      </c>
      <c r="I317" s="0" t="s">
        <v>904</v>
      </c>
    </row>
    <row r="318" customFormat="false" ht="15" hidden="false" customHeight="false" outlineLevel="0" collapsed="false">
      <c r="A318" s="0" t="n">
        <v>1623</v>
      </c>
      <c r="B318" s="0" t="s">
        <v>904</v>
      </c>
      <c r="C318" s="0" t="s">
        <v>769</v>
      </c>
      <c r="D318" s="0" t="s">
        <v>91</v>
      </c>
      <c r="E318" s="0" t="s">
        <v>127</v>
      </c>
      <c r="F318" s="0" t="s">
        <v>911</v>
      </c>
      <c r="H318" s="0" t="n">
        <v>0</v>
      </c>
      <c r="I318" s="0" t="s">
        <v>904</v>
      </c>
    </row>
    <row r="319" customFormat="false" ht="15" hidden="false" customHeight="false" outlineLevel="0" collapsed="false">
      <c r="A319" s="0" t="n">
        <v>1624</v>
      </c>
      <c r="B319" s="0" t="s">
        <v>904</v>
      </c>
      <c r="C319" s="0" t="s">
        <v>769</v>
      </c>
      <c r="D319" s="0" t="s">
        <v>91</v>
      </c>
      <c r="E319" s="0" t="s">
        <v>127</v>
      </c>
      <c r="F319" s="0" t="s">
        <v>911</v>
      </c>
      <c r="H319" s="0" t="n">
        <v>0</v>
      </c>
      <c r="I319" s="0" t="s">
        <v>904</v>
      </c>
    </row>
    <row r="320" customFormat="false" ht="15" hidden="false" customHeight="false" outlineLevel="0" collapsed="false">
      <c r="A320" s="0" t="n">
        <v>1625</v>
      </c>
      <c r="B320" s="0" t="s">
        <v>904</v>
      </c>
      <c r="C320" s="0" t="s">
        <v>769</v>
      </c>
      <c r="D320" s="0" t="s">
        <v>91</v>
      </c>
      <c r="E320" s="0" t="s">
        <v>127</v>
      </c>
      <c r="F320" s="0" t="s">
        <v>911</v>
      </c>
      <c r="H320" s="0" t="n">
        <v>0</v>
      </c>
      <c r="I320" s="0" t="s">
        <v>904</v>
      </c>
    </row>
    <row r="321" customFormat="false" ht="15" hidden="false" customHeight="false" outlineLevel="0" collapsed="false">
      <c r="A321" s="0" t="n">
        <v>1626</v>
      </c>
      <c r="B321" s="0" t="s">
        <v>904</v>
      </c>
      <c r="C321" s="0" t="s">
        <v>769</v>
      </c>
      <c r="D321" s="0" t="s">
        <v>91</v>
      </c>
      <c r="E321" s="0" t="s">
        <v>127</v>
      </c>
      <c r="F321" s="0" t="s">
        <v>911</v>
      </c>
      <c r="H321" s="0" t="n">
        <v>0</v>
      </c>
      <c r="I321" s="0" t="s">
        <v>904</v>
      </c>
    </row>
    <row r="322" customFormat="false" ht="15" hidden="false" customHeight="false" outlineLevel="0" collapsed="false">
      <c r="A322" s="0" t="n">
        <v>1627</v>
      </c>
      <c r="B322" s="0" t="s">
        <v>904</v>
      </c>
      <c r="C322" s="0" t="s">
        <v>769</v>
      </c>
      <c r="D322" s="0" t="s">
        <v>91</v>
      </c>
      <c r="E322" s="0" t="s">
        <v>127</v>
      </c>
      <c r="F322" s="0" t="s">
        <v>911</v>
      </c>
      <c r="H322" s="0" t="n">
        <v>0</v>
      </c>
      <c r="I322" s="0" t="s">
        <v>904</v>
      </c>
    </row>
    <row r="323" customFormat="false" ht="15" hidden="false" customHeight="false" outlineLevel="0" collapsed="false">
      <c r="A323" s="0" t="n">
        <v>1628</v>
      </c>
      <c r="B323" s="0" t="s">
        <v>904</v>
      </c>
      <c r="C323" s="0" t="s">
        <v>769</v>
      </c>
      <c r="D323" s="0" t="s">
        <v>91</v>
      </c>
      <c r="E323" s="0" t="s">
        <v>127</v>
      </c>
      <c r="F323" s="0" t="s">
        <v>911</v>
      </c>
      <c r="H323" s="0" t="n">
        <v>0</v>
      </c>
      <c r="I323" s="0" t="s">
        <v>904</v>
      </c>
    </row>
    <row r="324" customFormat="false" ht="15" hidden="false" customHeight="false" outlineLevel="0" collapsed="false">
      <c r="A324" s="0" t="n">
        <v>1629</v>
      </c>
      <c r="B324" s="0" t="s">
        <v>904</v>
      </c>
      <c r="C324" s="0" t="s">
        <v>769</v>
      </c>
      <c r="D324" s="0" t="s">
        <v>91</v>
      </c>
      <c r="E324" s="0" t="s">
        <v>127</v>
      </c>
      <c r="F324" s="0" t="s">
        <v>911</v>
      </c>
      <c r="H324" s="0" t="n">
        <v>0</v>
      </c>
      <c r="I324" s="0" t="s">
        <v>904</v>
      </c>
    </row>
    <row r="325" customFormat="false" ht="15" hidden="false" customHeight="false" outlineLevel="0" collapsed="false">
      <c r="A325" s="0" t="n">
        <v>1630</v>
      </c>
      <c r="B325" s="0" t="s">
        <v>904</v>
      </c>
      <c r="C325" s="0" t="s">
        <v>769</v>
      </c>
      <c r="D325" s="0" t="s">
        <v>91</v>
      </c>
      <c r="E325" s="0" t="s">
        <v>127</v>
      </c>
      <c r="F325" s="0" t="s">
        <v>911</v>
      </c>
      <c r="H325" s="0" t="n">
        <v>0</v>
      </c>
      <c r="I325" s="0" t="s">
        <v>904</v>
      </c>
    </row>
    <row r="326" customFormat="false" ht="15" hidden="false" customHeight="false" outlineLevel="0" collapsed="false">
      <c r="A326" s="0" t="n">
        <v>1631</v>
      </c>
      <c r="B326" s="0" t="s">
        <v>904</v>
      </c>
      <c r="C326" s="0" t="s">
        <v>769</v>
      </c>
      <c r="D326" s="0" t="s">
        <v>91</v>
      </c>
      <c r="E326" s="0" t="s">
        <v>127</v>
      </c>
      <c r="F326" s="0" t="s">
        <v>911</v>
      </c>
      <c r="H326" s="0" t="n">
        <v>0</v>
      </c>
      <c r="I326" s="0" t="s">
        <v>904</v>
      </c>
    </row>
    <row r="327" customFormat="false" ht="15" hidden="false" customHeight="false" outlineLevel="0" collapsed="false">
      <c r="A327" s="0" t="n">
        <v>1632</v>
      </c>
      <c r="B327" s="0" t="s">
        <v>904</v>
      </c>
      <c r="C327" s="0" t="s">
        <v>769</v>
      </c>
      <c r="D327" s="0" t="s">
        <v>91</v>
      </c>
      <c r="E327" s="0" t="s">
        <v>127</v>
      </c>
      <c r="F327" s="0" t="s">
        <v>911</v>
      </c>
      <c r="H327" s="0" t="n">
        <v>0</v>
      </c>
      <c r="I327" s="0" t="s">
        <v>904</v>
      </c>
    </row>
    <row r="328" customFormat="false" ht="15" hidden="false" customHeight="false" outlineLevel="0" collapsed="false">
      <c r="A328" s="0" t="n">
        <v>1633</v>
      </c>
      <c r="B328" s="0" t="s">
        <v>904</v>
      </c>
      <c r="C328" s="0" t="s">
        <v>769</v>
      </c>
      <c r="D328" s="0" t="s">
        <v>91</v>
      </c>
      <c r="E328" s="0" t="s">
        <v>127</v>
      </c>
      <c r="F328" s="0" t="s">
        <v>911</v>
      </c>
      <c r="H328" s="0" t="n">
        <v>0</v>
      </c>
      <c r="I328" s="0" t="s">
        <v>904</v>
      </c>
    </row>
    <row r="329" customFormat="false" ht="15" hidden="false" customHeight="false" outlineLevel="0" collapsed="false">
      <c r="A329" s="0" t="n">
        <v>1634</v>
      </c>
      <c r="B329" s="0" t="s">
        <v>904</v>
      </c>
      <c r="C329" s="0" t="s">
        <v>769</v>
      </c>
      <c r="D329" s="0" t="s">
        <v>91</v>
      </c>
      <c r="E329" s="0" t="s">
        <v>127</v>
      </c>
      <c r="F329" s="0" t="s">
        <v>911</v>
      </c>
      <c r="H329" s="0" t="n">
        <v>0</v>
      </c>
      <c r="I329" s="0" t="s">
        <v>904</v>
      </c>
    </row>
    <row r="330" customFormat="false" ht="15" hidden="false" customHeight="false" outlineLevel="0" collapsed="false">
      <c r="A330" s="0" t="n">
        <v>1635</v>
      </c>
      <c r="B330" s="0" t="s">
        <v>904</v>
      </c>
      <c r="C330" s="0" t="s">
        <v>769</v>
      </c>
      <c r="D330" s="0" t="s">
        <v>91</v>
      </c>
      <c r="E330" s="0" t="s">
        <v>127</v>
      </c>
      <c r="F330" s="0" t="s">
        <v>911</v>
      </c>
      <c r="H330" s="0" t="n">
        <v>0</v>
      </c>
      <c r="I330" s="0" t="s">
        <v>904</v>
      </c>
    </row>
    <row r="331" customFormat="false" ht="15" hidden="false" customHeight="false" outlineLevel="0" collapsed="false">
      <c r="A331" s="0" t="n">
        <v>1636</v>
      </c>
      <c r="B331" s="0" t="s">
        <v>904</v>
      </c>
      <c r="C331" s="0" t="s">
        <v>769</v>
      </c>
      <c r="D331" s="0" t="s">
        <v>91</v>
      </c>
      <c r="E331" s="0" t="s">
        <v>127</v>
      </c>
      <c r="F331" s="0" t="s">
        <v>911</v>
      </c>
      <c r="H331" s="0" t="n">
        <v>0</v>
      </c>
      <c r="I331" s="0" t="s">
        <v>904</v>
      </c>
    </row>
    <row r="332" customFormat="false" ht="15" hidden="false" customHeight="false" outlineLevel="0" collapsed="false">
      <c r="A332" s="0" t="n">
        <v>1637</v>
      </c>
      <c r="B332" s="0" t="s">
        <v>904</v>
      </c>
      <c r="C332" s="0" t="s">
        <v>769</v>
      </c>
      <c r="D332" s="0" t="s">
        <v>91</v>
      </c>
      <c r="E332" s="0" t="s">
        <v>127</v>
      </c>
      <c r="F332" s="0" t="s">
        <v>911</v>
      </c>
      <c r="H332" s="0" t="n">
        <v>0</v>
      </c>
      <c r="I332" s="0" t="s">
        <v>904</v>
      </c>
    </row>
    <row r="333" customFormat="false" ht="15" hidden="false" customHeight="false" outlineLevel="0" collapsed="false">
      <c r="A333" s="0" t="n">
        <v>1638</v>
      </c>
      <c r="B333" s="0" t="s">
        <v>904</v>
      </c>
      <c r="C333" s="0" t="s">
        <v>769</v>
      </c>
      <c r="D333" s="0" t="s">
        <v>91</v>
      </c>
      <c r="E333" s="0" t="s">
        <v>127</v>
      </c>
      <c r="F333" s="0" t="s">
        <v>911</v>
      </c>
      <c r="H333" s="0" t="n">
        <v>0</v>
      </c>
      <c r="I333" s="0" t="s">
        <v>904</v>
      </c>
    </row>
    <row r="334" customFormat="false" ht="15" hidden="false" customHeight="false" outlineLevel="0" collapsed="false">
      <c r="A334" s="0" t="n">
        <v>1639</v>
      </c>
      <c r="B334" s="0" t="s">
        <v>904</v>
      </c>
      <c r="C334" s="0" t="s">
        <v>769</v>
      </c>
      <c r="D334" s="0" t="s">
        <v>91</v>
      </c>
      <c r="E334" s="0" t="s">
        <v>127</v>
      </c>
      <c r="F334" s="0" t="s">
        <v>911</v>
      </c>
      <c r="H334" s="0" t="n">
        <v>0</v>
      </c>
      <c r="I334" s="0" t="s">
        <v>904</v>
      </c>
    </row>
    <row r="335" customFormat="false" ht="15" hidden="false" customHeight="false" outlineLevel="0" collapsed="false">
      <c r="A335" s="0" t="n">
        <v>1640</v>
      </c>
      <c r="B335" s="0" t="s">
        <v>904</v>
      </c>
      <c r="C335" s="0" t="s">
        <v>769</v>
      </c>
      <c r="D335" s="0" t="s">
        <v>91</v>
      </c>
      <c r="E335" s="0" t="s">
        <v>127</v>
      </c>
      <c r="F335" s="0" t="s">
        <v>911</v>
      </c>
      <c r="H335" s="0" t="n">
        <v>0</v>
      </c>
      <c r="I335" s="0" t="s">
        <v>904</v>
      </c>
    </row>
    <row r="336" customFormat="false" ht="15" hidden="false" customHeight="false" outlineLevel="0" collapsed="false">
      <c r="A336" s="0" t="n">
        <v>1641</v>
      </c>
      <c r="B336" s="0" t="s">
        <v>904</v>
      </c>
      <c r="C336" s="0" t="s">
        <v>769</v>
      </c>
      <c r="D336" s="0" t="s">
        <v>91</v>
      </c>
      <c r="E336" s="0" t="s">
        <v>127</v>
      </c>
      <c r="F336" s="0" t="s">
        <v>911</v>
      </c>
      <c r="H336" s="0" t="n">
        <v>0</v>
      </c>
      <c r="I336" s="0" t="s">
        <v>904</v>
      </c>
    </row>
    <row r="337" customFormat="false" ht="15" hidden="false" customHeight="false" outlineLevel="0" collapsed="false">
      <c r="A337" s="0" t="n">
        <v>1642</v>
      </c>
      <c r="B337" s="0" t="s">
        <v>904</v>
      </c>
      <c r="C337" s="0" t="s">
        <v>769</v>
      </c>
      <c r="D337" s="0" t="s">
        <v>91</v>
      </c>
      <c r="E337" s="0" t="s">
        <v>127</v>
      </c>
      <c r="F337" s="0" t="s">
        <v>911</v>
      </c>
      <c r="H337" s="0" t="n">
        <v>0</v>
      </c>
      <c r="I337" s="0" t="s">
        <v>904</v>
      </c>
    </row>
    <row r="338" customFormat="false" ht="15" hidden="false" customHeight="false" outlineLevel="0" collapsed="false">
      <c r="A338" s="0" t="n">
        <v>1643</v>
      </c>
      <c r="B338" s="0" t="s">
        <v>904</v>
      </c>
      <c r="C338" s="0" t="s">
        <v>769</v>
      </c>
      <c r="D338" s="0" t="s">
        <v>91</v>
      </c>
      <c r="E338" s="0" t="s">
        <v>127</v>
      </c>
      <c r="F338" s="0" t="s">
        <v>911</v>
      </c>
      <c r="H338" s="0" t="n">
        <v>0</v>
      </c>
      <c r="I338" s="0" t="s">
        <v>904</v>
      </c>
    </row>
    <row r="339" customFormat="false" ht="15" hidden="false" customHeight="false" outlineLevel="0" collapsed="false">
      <c r="A339" s="0" t="n">
        <v>1644</v>
      </c>
      <c r="B339" s="0" t="s">
        <v>904</v>
      </c>
      <c r="C339" s="0" t="s">
        <v>769</v>
      </c>
      <c r="D339" s="0" t="s">
        <v>91</v>
      </c>
      <c r="E339" s="0" t="s">
        <v>127</v>
      </c>
      <c r="F339" s="0" t="s">
        <v>911</v>
      </c>
      <c r="H339" s="0" t="n">
        <v>0</v>
      </c>
      <c r="I339" s="0" t="s">
        <v>904</v>
      </c>
    </row>
    <row r="340" customFormat="false" ht="15" hidden="false" customHeight="false" outlineLevel="0" collapsed="false">
      <c r="A340" s="0" t="n">
        <v>1645</v>
      </c>
      <c r="B340" s="0" t="s">
        <v>904</v>
      </c>
      <c r="C340" s="0" t="s">
        <v>769</v>
      </c>
      <c r="D340" s="0" t="s">
        <v>91</v>
      </c>
      <c r="E340" s="0" t="s">
        <v>127</v>
      </c>
      <c r="F340" s="0" t="s">
        <v>911</v>
      </c>
      <c r="H340" s="0" t="n">
        <v>0</v>
      </c>
      <c r="I340" s="0" t="s">
        <v>904</v>
      </c>
    </row>
    <row r="341" customFormat="false" ht="15" hidden="false" customHeight="false" outlineLevel="0" collapsed="false">
      <c r="A341" s="0" t="n">
        <v>1646</v>
      </c>
      <c r="B341" s="0" t="s">
        <v>904</v>
      </c>
      <c r="C341" s="0" t="s">
        <v>769</v>
      </c>
      <c r="D341" s="0" t="s">
        <v>91</v>
      </c>
      <c r="E341" s="0" t="s">
        <v>127</v>
      </c>
      <c r="F341" s="0" t="s">
        <v>911</v>
      </c>
      <c r="H341" s="0" t="n">
        <v>0</v>
      </c>
      <c r="I341" s="0" t="s">
        <v>904</v>
      </c>
    </row>
    <row r="342" customFormat="false" ht="15" hidden="false" customHeight="false" outlineLevel="0" collapsed="false">
      <c r="A342" s="0" t="n">
        <v>1647</v>
      </c>
      <c r="B342" s="0" t="s">
        <v>904</v>
      </c>
      <c r="C342" s="0" t="s">
        <v>769</v>
      </c>
      <c r="D342" s="0" t="s">
        <v>91</v>
      </c>
      <c r="E342" s="0" t="s">
        <v>127</v>
      </c>
      <c r="F342" s="0" t="s">
        <v>911</v>
      </c>
      <c r="H342" s="0" t="n">
        <v>0</v>
      </c>
      <c r="I342" s="0" t="s">
        <v>904</v>
      </c>
    </row>
    <row r="343" customFormat="false" ht="15" hidden="false" customHeight="false" outlineLevel="0" collapsed="false">
      <c r="A343" s="0" t="n">
        <v>1648</v>
      </c>
      <c r="B343" s="0" t="s">
        <v>904</v>
      </c>
      <c r="C343" s="0" t="s">
        <v>769</v>
      </c>
      <c r="D343" s="0" t="s">
        <v>91</v>
      </c>
      <c r="E343" s="0" t="s">
        <v>127</v>
      </c>
      <c r="F343" s="0" t="s">
        <v>911</v>
      </c>
      <c r="H343" s="0" t="n">
        <v>0</v>
      </c>
      <c r="I343" s="0" t="s">
        <v>904</v>
      </c>
    </row>
    <row r="344" customFormat="false" ht="15" hidden="false" customHeight="false" outlineLevel="0" collapsed="false">
      <c r="A344" s="0" t="n">
        <v>1649</v>
      </c>
      <c r="B344" s="0" t="s">
        <v>904</v>
      </c>
      <c r="C344" s="0" t="s">
        <v>769</v>
      </c>
      <c r="D344" s="0" t="s">
        <v>91</v>
      </c>
      <c r="E344" s="0" t="s">
        <v>127</v>
      </c>
      <c r="F344" s="0" t="s">
        <v>911</v>
      </c>
      <c r="H344" s="0" t="n">
        <v>0</v>
      </c>
      <c r="I344" s="0" t="s">
        <v>904</v>
      </c>
    </row>
    <row r="345" customFormat="false" ht="15" hidden="false" customHeight="false" outlineLevel="0" collapsed="false">
      <c r="A345" s="0" t="n">
        <v>1650</v>
      </c>
      <c r="B345" s="0" t="s">
        <v>904</v>
      </c>
      <c r="C345" s="0" t="s">
        <v>769</v>
      </c>
      <c r="D345" s="0" t="s">
        <v>91</v>
      </c>
      <c r="E345" s="0" t="s">
        <v>127</v>
      </c>
      <c r="F345" s="0" t="s">
        <v>911</v>
      </c>
      <c r="H345" s="0" t="n">
        <v>0</v>
      </c>
      <c r="I345" s="0" t="s">
        <v>904</v>
      </c>
    </row>
    <row r="346" customFormat="false" ht="15" hidden="false" customHeight="false" outlineLevel="0" collapsed="false">
      <c r="A346" s="0" t="n">
        <v>1651</v>
      </c>
      <c r="B346" s="0" t="s">
        <v>904</v>
      </c>
      <c r="C346" s="0" t="s">
        <v>769</v>
      </c>
      <c r="D346" s="0" t="s">
        <v>91</v>
      </c>
      <c r="E346" s="0" t="s">
        <v>127</v>
      </c>
      <c r="F346" s="0" t="s">
        <v>911</v>
      </c>
      <c r="H346" s="0" t="n">
        <v>0</v>
      </c>
      <c r="I346" s="0" t="s">
        <v>904</v>
      </c>
    </row>
    <row r="347" customFormat="false" ht="15" hidden="false" customHeight="false" outlineLevel="0" collapsed="false">
      <c r="A347" s="0" t="n">
        <v>1652</v>
      </c>
      <c r="B347" s="0" t="s">
        <v>904</v>
      </c>
      <c r="C347" s="0" t="s">
        <v>769</v>
      </c>
      <c r="D347" s="0" t="s">
        <v>91</v>
      </c>
      <c r="E347" s="0" t="s">
        <v>127</v>
      </c>
      <c r="F347" s="0" t="s">
        <v>911</v>
      </c>
      <c r="H347" s="0" t="n">
        <v>0</v>
      </c>
      <c r="I347" s="0" t="s">
        <v>904</v>
      </c>
    </row>
    <row r="348" customFormat="false" ht="15" hidden="false" customHeight="false" outlineLevel="0" collapsed="false">
      <c r="A348" s="0" t="n">
        <v>1653</v>
      </c>
      <c r="B348" s="0" t="s">
        <v>904</v>
      </c>
      <c r="C348" s="0" t="s">
        <v>769</v>
      </c>
      <c r="D348" s="0" t="s">
        <v>91</v>
      </c>
      <c r="E348" s="0" t="s">
        <v>127</v>
      </c>
      <c r="F348" s="0" t="s">
        <v>911</v>
      </c>
      <c r="H348" s="0" t="n">
        <v>0</v>
      </c>
      <c r="I348" s="0" t="s">
        <v>904</v>
      </c>
    </row>
    <row r="349" customFormat="false" ht="15" hidden="false" customHeight="false" outlineLevel="0" collapsed="false">
      <c r="A349" s="0" t="n">
        <v>1654</v>
      </c>
      <c r="B349" s="0" t="s">
        <v>904</v>
      </c>
      <c r="C349" s="0" t="s">
        <v>769</v>
      </c>
      <c r="D349" s="0" t="s">
        <v>91</v>
      </c>
      <c r="E349" s="0" t="s">
        <v>127</v>
      </c>
      <c r="F349" s="0" t="s">
        <v>911</v>
      </c>
      <c r="H349" s="0" t="n">
        <v>0</v>
      </c>
      <c r="I349" s="0" t="s">
        <v>904</v>
      </c>
    </row>
    <row r="350" customFormat="false" ht="15" hidden="false" customHeight="false" outlineLevel="0" collapsed="false">
      <c r="A350" s="0" t="n">
        <v>1655</v>
      </c>
      <c r="B350" s="0" t="s">
        <v>904</v>
      </c>
      <c r="C350" s="0" t="s">
        <v>769</v>
      </c>
      <c r="D350" s="0" t="s">
        <v>91</v>
      </c>
      <c r="E350" s="0" t="s">
        <v>127</v>
      </c>
      <c r="F350" s="0" t="s">
        <v>911</v>
      </c>
      <c r="H350" s="0" t="n">
        <v>0</v>
      </c>
      <c r="I350" s="0" t="s">
        <v>904</v>
      </c>
    </row>
    <row r="351" customFormat="false" ht="15" hidden="false" customHeight="false" outlineLevel="0" collapsed="false">
      <c r="A351" s="0" t="n">
        <v>1656</v>
      </c>
      <c r="B351" s="0" t="s">
        <v>904</v>
      </c>
      <c r="C351" s="0" t="s">
        <v>769</v>
      </c>
      <c r="D351" s="0" t="s">
        <v>91</v>
      </c>
      <c r="E351" s="0" t="s">
        <v>127</v>
      </c>
      <c r="F351" s="0" t="s">
        <v>911</v>
      </c>
      <c r="H351" s="0" t="n">
        <v>0</v>
      </c>
      <c r="I351" s="0" t="s">
        <v>904</v>
      </c>
    </row>
    <row r="352" customFormat="false" ht="15" hidden="false" customHeight="false" outlineLevel="0" collapsed="false">
      <c r="A352" s="0" t="n">
        <v>1657</v>
      </c>
      <c r="B352" s="0" t="s">
        <v>904</v>
      </c>
      <c r="C352" s="0" t="s">
        <v>769</v>
      </c>
      <c r="D352" s="0" t="s">
        <v>91</v>
      </c>
      <c r="E352" s="0" t="s">
        <v>127</v>
      </c>
      <c r="F352" s="0" t="s">
        <v>911</v>
      </c>
      <c r="H352" s="0" t="n">
        <v>0</v>
      </c>
      <c r="I352" s="0" t="s">
        <v>904</v>
      </c>
    </row>
    <row r="353" customFormat="false" ht="15" hidden="false" customHeight="false" outlineLevel="0" collapsed="false">
      <c r="A353" s="0" t="n">
        <v>1658</v>
      </c>
      <c r="B353" s="0" t="s">
        <v>904</v>
      </c>
      <c r="C353" s="0" t="s">
        <v>769</v>
      </c>
      <c r="D353" s="0" t="s">
        <v>91</v>
      </c>
      <c r="E353" s="0" t="s">
        <v>127</v>
      </c>
      <c r="F353" s="0" t="s">
        <v>911</v>
      </c>
      <c r="H353" s="0" t="n">
        <v>0</v>
      </c>
      <c r="I353" s="0" t="s">
        <v>904</v>
      </c>
    </row>
    <row r="354" customFormat="false" ht="15" hidden="false" customHeight="false" outlineLevel="0" collapsed="false">
      <c r="A354" s="0" t="n">
        <v>1659</v>
      </c>
      <c r="B354" s="0" t="s">
        <v>904</v>
      </c>
      <c r="C354" s="0" t="s">
        <v>769</v>
      </c>
      <c r="D354" s="0" t="s">
        <v>91</v>
      </c>
      <c r="E354" s="0" t="s">
        <v>127</v>
      </c>
      <c r="F354" s="0" t="s">
        <v>911</v>
      </c>
      <c r="H354" s="0" t="n">
        <v>0</v>
      </c>
      <c r="I354" s="0" t="s">
        <v>904</v>
      </c>
    </row>
    <row r="355" customFormat="false" ht="15" hidden="false" customHeight="false" outlineLevel="0" collapsed="false">
      <c r="A355" s="0" t="n">
        <v>1660</v>
      </c>
      <c r="B355" s="0" t="s">
        <v>904</v>
      </c>
      <c r="C355" s="0" t="s">
        <v>769</v>
      </c>
      <c r="D355" s="0" t="s">
        <v>91</v>
      </c>
      <c r="E355" s="0" t="s">
        <v>127</v>
      </c>
      <c r="F355" s="0" t="s">
        <v>911</v>
      </c>
      <c r="H355" s="0" t="n">
        <v>0</v>
      </c>
      <c r="I355" s="0" t="s">
        <v>904</v>
      </c>
    </row>
    <row r="356" customFormat="false" ht="15" hidden="false" customHeight="false" outlineLevel="0" collapsed="false">
      <c r="A356" s="0" t="n">
        <v>1661</v>
      </c>
      <c r="B356" s="0" t="s">
        <v>904</v>
      </c>
      <c r="C356" s="0" t="s">
        <v>769</v>
      </c>
      <c r="D356" s="0" t="s">
        <v>91</v>
      </c>
      <c r="E356" s="0" t="s">
        <v>127</v>
      </c>
      <c r="F356" s="0" t="s">
        <v>911</v>
      </c>
      <c r="H356" s="0" t="n">
        <v>0</v>
      </c>
      <c r="I356" s="0" t="s">
        <v>904</v>
      </c>
    </row>
    <row r="357" customFormat="false" ht="15" hidden="false" customHeight="false" outlineLevel="0" collapsed="false">
      <c r="A357" s="0" t="n">
        <v>1662</v>
      </c>
      <c r="B357" s="0" t="s">
        <v>904</v>
      </c>
      <c r="C357" s="0" t="s">
        <v>769</v>
      </c>
      <c r="D357" s="0" t="s">
        <v>91</v>
      </c>
      <c r="E357" s="0" t="s">
        <v>127</v>
      </c>
      <c r="F357" s="0" t="s">
        <v>911</v>
      </c>
      <c r="H357" s="0" t="n">
        <v>0</v>
      </c>
      <c r="I357" s="0" t="s">
        <v>904</v>
      </c>
    </row>
    <row r="358" customFormat="false" ht="15" hidden="false" customHeight="false" outlineLevel="0" collapsed="false">
      <c r="A358" s="0" t="n">
        <v>1663</v>
      </c>
      <c r="B358" s="0" t="s">
        <v>904</v>
      </c>
      <c r="C358" s="0" t="s">
        <v>769</v>
      </c>
      <c r="D358" s="0" t="s">
        <v>91</v>
      </c>
      <c r="E358" s="0" t="s">
        <v>127</v>
      </c>
      <c r="F358" s="0" t="s">
        <v>911</v>
      </c>
      <c r="H358" s="0" t="n">
        <v>0</v>
      </c>
      <c r="I358" s="0" t="s">
        <v>904</v>
      </c>
    </row>
    <row r="359" customFormat="false" ht="15" hidden="false" customHeight="false" outlineLevel="0" collapsed="false">
      <c r="A359" s="0" t="n">
        <v>1664</v>
      </c>
      <c r="B359" s="0" t="s">
        <v>904</v>
      </c>
      <c r="C359" s="0" t="s">
        <v>769</v>
      </c>
      <c r="D359" s="0" t="s">
        <v>91</v>
      </c>
      <c r="E359" s="0" t="s">
        <v>127</v>
      </c>
      <c r="F359" s="0" t="s">
        <v>911</v>
      </c>
      <c r="H359" s="0" t="n">
        <v>0</v>
      </c>
      <c r="I359" s="0" t="s">
        <v>904</v>
      </c>
    </row>
    <row r="360" customFormat="false" ht="15" hidden="false" customHeight="false" outlineLevel="0" collapsed="false">
      <c r="A360" s="0" t="n">
        <v>1665</v>
      </c>
      <c r="B360" s="0" t="s">
        <v>904</v>
      </c>
      <c r="C360" s="0" t="s">
        <v>769</v>
      </c>
      <c r="D360" s="0" t="s">
        <v>91</v>
      </c>
      <c r="E360" s="0" t="s">
        <v>127</v>
      </c>
      <c r="F360" s="0" t="s">
        <v>911</v>
      </c>
      <c r="H360" s="0" t="n">
        <v>0</v>
      </c>
      <c r="I360" s="0" t="s">
        <v>904</v>
      </c>
    </row>
    <row r="361" customFormat="false" ht="15" hidden="false" customHeight="false" outlineLevel="0" collapsed="false">
      <c r="A361" s="0" t="n">
        <v>1666</v>
      </c>
      <c r="B361" s="0" t="s">
        <v>904</v>
      </c>
      <c r="C361" s="0" t="s">
        <v>769</v>
      </c>
      <c r="D361" s="0" t="s">
        <v>91</v>
      </c>
      <c r="E361" s="0" t="s">
        <v>127</v>
      </c>
      <c r="F361" s="0" t="s">
        <v>911</v>
      </c>
      <c r="H361" s="0" t="n">
        <v>0</v>
      </c>
      <c r="I361" s="0" t="s">
        <v>904</v>
      </c>
    </row>
    <row r="362" customFormat="false" ht="15" hidden="false" customHeight="false" outlineLevel="0" collapsed="false">
      <c r="A362" s="0" t="n">
        <v>1667</v>
      </c>
      <c r="B362" s="0" t="s">
        <v>904</v>
      </c>
      <c r="C362" s="0" t="s">
        <v>769</v>
      </c>
      <c r="D362" s="0" t="s">
        <v>91</v>
      </c>
      <c r="E362" s="0" t="s">
        <v>127</v>
      </c>
      <c r="F362" s="0" t="s">
        <v>911</v>
      </c>
      <c r="H362" s="0" t="n">
        <v>0</v>
      </c>
      <c r="I362" s="0" t="s">
        <v>904</v>
      </c>
    </row>
    <row r="363" customFormat="false" ht="15" hidden="false" customHeight="false" outlineLevel="0" collapsed="false">
      <c r="A363" s="0" t="n">
        <v>1668</v>
      </c>
      <c r="B363" s="0" t="s">
        <v>904</v>
      </c>
      <c r="C363" s="0" t="s">
        <v>769</v>
      </c>
      <c r="D363" s="0" t="s">
        <v>91</v>
      </c>
      <c r="E363" s="0" t="s">
        <v>127</v>
      </c>
      <c r="F363" s="0" t="s">
        <v>911</v>
      </c>
      <c r="H363" s="0" t="n">
        <v>0</v>
      </c>
      <c r="I363" s="0" t="s">
        <v>904</v>
      </c>
    </row>
    <row r="364" customFormat="false" ht="15" hidden="false" customHeight="false" outlineLevel="0" collapsed="false">
      <c r="A364" s="0" t="n">
        <v>1669</v>
      </c>
      <c r="B364" s="0" t="s">
        <v>904</v>
      </c>
      <c r="C364" s="0" t="s">
        <v>769</v>
      </c>
      <c r="D364" s="0" t="s">
        <v>91</v>
      </c>
      <c r="E364" s="0" t="s">
        <v>127</v>
      </c>
      <c r="F364" s="0" t="s">
        <v>911</v>
      </c>
      <c r="H364" s="0" t="n">
        <v>0</v>
      </c>
      <c r="I364" s="0" t="s">
        <v>904</v>
      </c>
    </row>
    <row r="365" customFormat="false" ht="15" hidden="false" customHeight="false" outlineLevel="0" collapsed="false">
      <c r="A365" s="0" t="n">
        <v>1670</v>
      </c>
      <c r="B365" s="0" t="s">
        <v>904</v>
      </c>
      <c r="C365" s="0" t="s">
        <v>769</v>
      </c>
      <c r="D365" s="0" t="s">
        <v>91</v>
      </c>
      <c r="E365" s="0" t="s">
        <v>127</v>
      </c>
      <c r="F365" s="0" t="s">
        <v>911</v>
      </c>
      <c r="H365" s="0" t="n">
        <v>0</v>
      </c>
      <c r="I365" s="0" t="s">
        <v>904</v>
      </c>
    </row>
    <row r="366" customFormat="false" ht="15" hidden="false" customHeight="false" outlineLevel="0" collapsed="false">
      <c r="A366" s="0" t="n">
        <v>1671</v>
      </c>
      <c r="B366" s="0" t="s">
        <v>904</v>
      </c>
      <c r="C366" s="0" t="s">
        <v>769</v>
      </c>
      <c r="D366" s="0" t="s">
        <v>91</v>
      </c>
      <c r="E366" s="0" t="s">
        <v>127</v>
      </c>
      <c r="F366" s="0" t="s">
        <v>911</v>
      </c>
      <c r="H366" s="0" t="n">
        <v>0</v>
      </c>
      <c r="I366" s="0" t="s">
        <v>904</v>
      </c>
    </row>
    <row r="367" customFormat="false" ht="15" hidden="false" customHeight="false" outlineLevel="0" collapsed="false">
      <c r="A367" s="0" t="n">
        <v>1672</v>
      </c>
      <c r="B367" s="0" t="s">
        <v>904</v>
      </c>
      <c r="C367" s="0" t="s">
        <v>769</v>
      </c>
      <c r="D367" s="0" t="s">
        <v>91</v>
      </c>
      <c r="E367" s="0" t="s">
        <v>127</v>
      </c>
      <c r="F367" s="0" t="s">
        <v>911</v>
      </c>
      <c r="H367" s="0" t="n">
        <v>0</v>
      </c>
      <c r="I367" s="0" t="s">
        <v>904</v>
      </c>
    </row>
    <row r="368" customFormat="false" ht="15" hidden="false" customHeight="false" outlineLevel="0" collapsed="false">
      <c r="A368" s="0" t="n">
        <v>1673</v>
      </c>
      <c r="B368" s="0" t="s">
        <v>904</v>
      </c>
      <c r="C368" s="0" t="s">
        <v>769</v>
      </c>
      <c r="D368" s="0" t="s">
        <v>91</v>
      </c>
      <c r="E368" s="0" t="s">
        <v>127</v>
      </c>
      <c r="F368" s="0" t="s">
        <v>911</v>
      </c>
      <c r="H368" s="0" t="n">
        <v>0</v>
      </c>
      <c r="I368" s="0" t="s">
        <v>904</v>
      </c>
    </row>
    <row r="369" customFormat="false" ht="15" hidden="false" customHeight="false" outlineLevel="0" collapsed="false">
      <c r="A369" s="0" t="n">
        <v>1674</v>
      </c>
      <c r="B369" s="0" t="s">
        <v>904</v>
      </c>
      <c r="C369" s="0" t="s">
        <v>769</v>
      </c>
      <c r="D369" s="0" t="s">
        <v>91</v>
      </c>
      <c r="E369" s="0" t="s">
        <v>127</v>
      </c>
      <c r="F369" s="0" t="s">
        <v>911</v>
      </c>
      <c r="H369" s="0" t="n">
        <v>0</v>
      </c>
      <c r="I369" s="0" t="s">
        <v>904</v>
      </c>
    </row>
    <row r="370" customFormat="false" ht="15" hidden="false" customHeight="false" outlineLevel="0" collapsed="false">
      <c r="A370" s="0" t="n">
        <v>1675</v>
      </c>
      <c r="B370" s="0" t="s">
        <v>904</v>
      </c>
      <c r="C370" s="0" t="s">
        <v>769</v>
      </c>
      <c r="D370" s="0" t="s">
        <v>91</v>
      </c>
      <c r="E370" s="0" t="s">
        <v>127</v>
      </c>
      <c r="F370" s="0" t="s">
        <v>911</v>
      </c>
      <c r="H370" s="0" t="n">
        <v>0</v>
      </c>
      <c r="I370" s="0" t="s">
        <v>904</v>
      </c>
    </row>
    <row r="371" customFormat="false" ht="15" hidden="false" customHeight="false" outlineLevel="0" collapsed="false">
      <c r="A371" s="0" t="n">
        <v>1676</v>
      </c>
      <c r="B371" s="0" t="s">
        <v>904</v>
      </c>
      <c r="C371" s="0" t="s">
        <v>769</v>
      </c>
      <c r="D371" s="0" t="s">
        <v>91</v>
      </c>
      <c r="E371" s="0" t="s">
        <v>127</v>
      </c>
      <c r="F371" s="0" t="s">
        <v>911</v>
      </c>
      <c r="H371" s="0" t="n">
        <v>0</v>
      </c>
      <c r="I371" s="0" t="s">
        <v>904</v>
      </c>
    </row>
    <row r="372" customFormat="false" ht="15" hidden="false" customHeight="false" outlineLevel="0" collapsed="false">
      <c r="A372" s="0" t="n">
        <v>1677</v>
      </c>
      <c r="B372" s="0" t="s">
        <v>904</v>
      </c>
      <c r="C372" s="0" t="s">
        <v>769</v>
      </c>
      <c r="D372" s="0" t="s">
        <v>91</v>
      </c>
      <c r="E372" s="0" t="s">
        <v>127</v>
      </c>
      <c r="F372" s="0" t="s">
        <v>911</v>
      </c>
      <c r="H372" s="0" t="n">
        <v>0</v>
      </c>
      <c r="I372" s="0" t="s">
        <v>904</v>
      </c>
    </row>
    <row r="373" customFormat="false" ht="15" hidden="false" customHeight="false" outlineLevel="0" collapsed="false">
      <c r="A373" s="0" t="n">
        <v>1678</v>
      </c>
      <c r="B373" s="0" t="s">
        <v>904</v>
      </c>
      <c r="C373" s="0" t="s">
        <v>769</v>
      </c>
      <c r="D373" s="0" t="s">
        <v>91</v>
      </c>
      <c r="E373" s="0" t="s">
        <v>127</v>
      </c>
      <c r="F373" s="0" t="s">
        <v>911</v>
      </c>
      <c r="H373" s="0" t="n">
        <v>0</v>
      </c>
      <c r="I373" s="0" t="s">
        <v>904</v>
      </c>
    </row>
    <row r="374" customFormat="false" ht="15" hidden="false" customHeight="false" outlineLevel="0" collapsed="false">
      <c r="A374" s="0" t="n">
        <v>1679</v>
      </c>
      <c r="B374" s="0" t="s">
        <v>904</v>
      </c>
      <c r="C374" s="0" t="s">
        <v>769</v>
      </c>
      <c r="D374" s="0" t="s">
        <v>91</v>
      </c>
      <c r="E374" s="0" t="s">
        <v>127</v>
      </c>
      <c r="F374" s="0" t="s">
        <v>911</v>
      </c>
      <c r="H374" s="0" t="n">
        <v>0</v>
      </c>
      <c r="I374" s="0" t="s">
        <v>904</v>
      </c>
    </row>
    <row r="375" customFormat="false" ht="15" hidden="false" customHeight="false" outlineLevel="0" collapsed="false">
      <c r="A375" s="0" t="n">
        <v>1680</v>
      </c>
      <c r="B375" s="0" t="s">
        <v>1424</v>
      </c>
      <c r="C375" s="0" t="s">
        <v>754</v>
      </c>
      <c r="D375" s="0" t="s">
        <v>91</v>
      </c>
      <c r="E375" s="0" t="s">
        <v>127</v>
      </c>
      <c r="F375" s="0" t="s">
        <v>1435</v>
      </c>
      <c r="H375" s="0" t="n">
        <v>0</v>
      </c>
      <c r="I375" s="0" t="s">
        <v>1424</v>
      </c>
    </row>
    <row r="376" customFormat="false" ht="15" hidden="false" customHeight="false" outlineLevel="0" collapsed="false">
      <c r="A376" s="0" t="n">
        <v>1681</v>
      </c>
      <c r="B376" s="0" t="s">
        <v>1424</v>
      </c>
      <c r="C376" s="0" t="s">
        <v>754</v>
      </c>
      <c r="D376" s="0" t="s">
        <v>91</v>
      </c>
      <c r="E376" s="0" t="s">
        <v>127</v>
      </c>
      <c r="F376" s="0" t="s">
        <v>1435</v>
      </c>
      <c r="H376" s="0" t="n">
        <v>0</v>
      </c>
      <c r="I376" s="0" t="s">
        <v>1424</v>
      </c>
    </row>
    <row r="377" customFormat="false" ht="15" hidden="false" customHeight="false" outlineLevel="0" collapsed="false">
      <c r="A377" s="0" t="n">
        <v>1682</v>
      </c>
      <c r="B377" s="0" t="s">
        <v>1424</v>
      </c>
      <c r="C377" s="0" t="s">
        <v>754</v>
      </c>
      <c r="D377" s="0" t="s">
        <v>91</v>
      </c>
      <c r="E377" s="0" t="s">
        <v>127</v>
      </c>
      <c r="F377" s="0" t="s">
        <v>1435</v>
      </c>
      <c r="H377" s="0" t="n">
        <v>0</v>
      </c>
      <c r="I377" s="0" t="s">
        <v>1424</v>
      </c>
    </row>
    <row r="378" customFormat="false" ht="15" hidden="false" customHeight="false" outlineLevel="0" collapsed="false">
      <c r="A378" s="0" t="n">
        <v>1683</v>
      </c>
      <c r="B378" s="0" t="s">
        <v>1424</v>
      </c>
      <c r="C378" s="0" t="s">
        <v>754</v>
      </c>
      <c r="D378" s="0" t="s">
        <v>91</v>
      </c>
      <c r="E378" s="0" t="s">
        <v>127</v>
      </c>
      <c r="F378" s="0" t="s">
        <v>1435</v>
      </c>
      <c r="H378" s="0" t="n">
        <v>0</v>
      </c>
      <c r="I378" s="0" t="s">
        <v>1424</v>
      </c>
    </row>
    <row r="379" customFormat="false" ht="15" hidden="false" customHeight="false" outlineLevel="0" collapsed="false">
      <c r="A379" s="0" t="n">
        <v>1684</v>
      </c>
      <c r="B379" s="0" t="s">
        <v>1424</v>
      </c>
      <c r="C379" s="0" t="s">
        <v>754</v>
      </c>
      <c r="D379" s="0" t="s">
        <v>91</v>
      </c>
      <c r="E379" s="0" t="s">
        <v>127</v>
      </c>
      <c r="F379" s="0" t="s">
        <v>1435</v>
      </c>
      <c r="H379" s="0" t="n">
        <v>0</v>
      </c>
      <c r="I379" s="0" t="s">
        <v>1424</v>
      </c>
    </row>
    <row r="380" customFormat="false" ht="15" hidden="false" customHeight="false" outlineLevel="0" collapsed="false">
      <c r="A380" s="0" t="n">
        <v>1685</v>
      </c>
      <c r="B380" s="0" t="s">
        <v>1424</v>
      </c>
      <c r="C380" s="0" t="s">
        <v>754</v>
      </c>
      <c r="D380" s="0" t="s">
        <v>91</v>
      </c>
      <c r="E380" s="0" t="s">
        <v>127</v>
      </c>
      <c r="F380" s="0" t="s">
        <v>1435</v>
      </c>
      <c r="H380" s="0" t="n">
        <v>0</v>
      </c>
      <c r="I380" s="0" t="s">
        <v>1424</v>
      </c>
    </row>
    <row r="381" customFormat="false" ht="15" hidden="false" customHeight="false" outlineLevel="0" collapsed="false">
      <c r="A381" s="0" t="n">
        <v>1686</v>
      </c>
      <c r="B381" s="0" t="s">
        <v>1424</v>
      </c>
      <c r="C381" s="0" t="s">
        <v>754</v>
      </c>
      <c r="D381" s="0" t="s">
        <v>91</v>
      </c>
      <c r="E381" s="0" t="s">
        <v>127</v>
      </c>
      <c r="F381" s="0" t="s">
        <v>1435</v>
      </c>
      <c r="H381" s="0" t="n">
        <v>0</v>
      </c>
      <c r="I381" s="0" t="s">
        <v>1424</v>
      </c>
    </row>
    <row r="382" customFormat="false" ht="15" hidden="false" customHeight="false" outlineLevel="0" collapsed="false">
      <c r="A382" s="0" t="n">
        <v>1687</v>
      </c>
      <c r="B382" s="0" t="s">
        <v>1424</v>
      </c>
      <c r="C382" s="0" t="s">
        <v>754</v>
      </c>
      <c r="D382" s="0" t="s">
        <v>91</v>
      </c>
      <c r="E382" s="0" t="s">
        <v>127</v>
      </c>
      <c r="F382" s="0" t="s">
        <v>1435</v>
      </c>
      <c r="H382" s="0" t="n">
        <v>0</v>
      </c>
      <c r="I382" s="0" t="s">
        <v>1424</v>
      </c>
    </row>
    <row r="383" customFormat="false" ht="15" hidden="false" customHeight="false" outlineLevel="0" collapsed="false">
      <c r="A383" s="0" t="n">
        <v>1688</v>
      </c>
      <c r="B383" s="0" t="s">
        <v>1461</v>
      </c>
      <c r="C383" s="0" t="s">
        <v>754</v>
      </c>
      <c r="D383" s="0" t="s">
        <v>91</v>
      </c>
      <c r="E383" s="0" t="s">
        <v>85</v>
      </c>
      <c r="F383" s="0" t="s">
        <v>1471</v>
      </c>
      <c r="H383" s="0" t="n">
        <v>0</v>
      </c>
      <c r="I383" s="0" t="s">
        <v>1461</v>
      </c>
    </row>
    <row r="384" customFormat="false" ht="15" hidden="false" customHeight="false" outlineLevel="0" collapsed="false">
      <c r="A384" s="0" t="n">
        <v>1689</v>
      </c>
      <c r="B384" s="0" t="s">
        <v>1461</v>
      </c>
      <c r="C384" s="0" t="s">
        <v>754</v>
      </c>
      <c r="D384" s="0" t="s">
        <v>91</v>
      </c>
      <c r="E384" s="0" t="s">
        <v>755</v>
      </c>
      <c r="F384" s="0" t="s">
        <v>1471</v>
      </c>
      <c r="H384" s="0" t="n">
        <v>0</v>
      </c>
      <c r="I384" s="0" t="s">
        <v>1461</v>
      </c>
    </row>
    <row r="385" customFormat="false" ht="15" hidden="false" customHeight="false" outlineLevel="0" collapsed="false">
      <c r="A385" s="0" t="n">
        <v>1690</v>
      </c>
      <c r="B385" s="0" t="s">
        <v>1481</v>
      </c>
      <c r="C385" s="0" t="s">
        <v>105</v>
      </c>
      <c r="D385" s="0" t="s">
        <v>91</v>
      </c>
      <c r="E385" s="0" t="s">
        <v>127</v>
      </c>
      <c r="F385" s="0" t="s">
        <v>1487</v>
      </c>
      <c r="H385" s="0" t="n">
        <v>0</v>
      </c>
      <c r="I385" s="0" t="s">
        <v>1481</v>
      </c>
    </row>
    <row r="386" customFormat="false" ht="15" hidden="false" customHeight="false" outlineLevel="0" collapsed="false">
      <c r="A386" s="0" t="n">
        <v>1691</v>
      </c>
      <c r="B386" s="0" t="s">
        <v>1481</v>
      </c>
      <c r="C386" s="0" t="s">
        <v>105</v>
      </c>
      <c r="D386" s="0" t="s">
        <v>91</v>
      </c>
      <c r="E386" s="0" t="s">
        <v>127</v>
      </c>
      <c r="F386" s="0" t="s">
        <v>1487</v>
      </c>
      <c r="H386" s="0" t="n">
        <v>0</v>
      </c>
      <c r="I386" s="0" t="s">
        <v>1481</v>
      </c>
    </row>
    <row r="387" customFormat="false" ht="15" hidden="false" customHeight="false" outlineLevel="0" collapsed="false">
      <c r="A387" s="0" t="n">
        <v>1692</v>
      </c>
      <c r="B387" s="0" t="s">
        <v>1481</v>
      </c>
      <c r="C387" s="0" t="s">
        <v>105</v>
      </c>
      <c r="D387" s="0" t="s">
        <v>91</v>
      </c>
      <c r="E387" s="0" t="s">
        <v>127</v>
      </c>
      <c r="F387" s="0" t="s">
        <v>1487</v>
      </c>
      <c r="H387" s="0" t="n">
        <v>0</v>
      </c>
      <c r="I387" s="0" t="s">
        <v>1481</v>
      </c>
    </row>
    <row r="388" customFormat="false" ht="15" hidden="false" customHeight="false" outlineLevel="0" collapsed="false">
      <c r="A388" s="0" t="n">
        <v>1693</v>
      </c>
      <c r="B388" s="0" t="s">
        <v>1481</v>
      </c>
      <c r="C388" s="0" t="s">
        <v>105</v>
      </c>
      <c r="D388" s="0" t="s">
        <v>91</v>
      </c>
      <c r="E388" s="0" t="s">
        <v>127</v>
      </c>
      <c r="F388" s="0" t="s">
        <v>1487</v>
      </c>
      <c r="H388" s="0" t="n">
        <v>0</v>
      </c>
      <c r="I388" s="0" t="s">
        <v>1481</v>
      </c>
    </row>
    <row r="389" customFormat="false" ht="15" hidden="false" customHeight="false" outlineLevel="0" collapsed="false">
      <c r="A389" s="0" t="n">
        <v>1694</v>
      </c>
      <c r="B389" s="0" t="s">
        <v>1481</v>
      </c>
      <c r="C389" s="0" t="s">
        <v>105</v>
      </c>
      <c r="D389" s="0" t="s">
        <v>91</v>
      </c>
      <c r="E389" s="0" t="s">
        <v>127</v>
      </c>
      <c r="F389" s="0" t="s">
        <v>1487</v>
      </c>
      <c r="H389" s="0" t="n">
        <v>0</v>
      </c>
      <c r="I389" s="0" t="s">
        <v>1481</v>
      </c>
    </row>
    <row r="390" customFormat="false" ht="15" hidden="false" customHeight="false" outlineLevel="0" collapsed="false">
      <c r="A390" s="0" t="n">
        <v>1695</v>
      </c>
      <c r="B390" s="0" t="s">
        <v>1481</v>
      </c>
      <c r="C390" s="0" t="s">
        <v>105</v>
      </c>
      <c r="D390" s="0" t="s">
        <v>91</v>
      </c>
      <c r="E390" s="0" t="s">
        <v>127</v>
      </c>
      <c r="F390" s="0" t="s">
        <v>1487</v>
      </c>
      <c r="H390" s="0" t="n">
        <v>0</v>
      </c>
      <c r="I390" s="0" t="s">
        <v>1481</v>
      </c>
    </row>
    <row r="391" customFormat="false" ht="15" hidden="false" customHeight="false" outlineLevel="0" collapsed="false">
      <c r="A391" s="0" t="n">
        <v>1696</v>
      </c>
      <c r="B391" s="0" t="s">
        <v>1481</v>
      </c>
      <c r="C391" s="0" t="s">
        <v>105</v>
      </c>
      <c r="D391" s="0" t="s">
        <v>91</v>
      </c>
      <c r="E391" s="0" t="s">
        <v>127</v>
      </c>
      <c r="F391" s="0" t="s">
        <v>1487</v>
      </c>
      <c r="H391" s="0" t="n">
        <v>0</v>
      </c>
      <c r="I391" s="0" t="s">
        <v>1481</v>
      </c>
    </row>
    <row r="392" customFormat="false" ht="15" hidden="false" customHeight="false" outlineLevel="0" collapsed="false">
      <c r="A392" s="0" t="n">
        <v>1697</v>
      </c>
      <c r="B392" s="0" t="s">
        <v>1481</v>
      </c>
      <c r="C392" s="0" t="s">
        <v>105</v>
      </c>
      <c r="D392" s="0" t="s">
        <v>91</v>
      </c>
      <c r="E392" s="0" t="s">
        <v>127</v>
      </c>
      <c r="F392" s="0" t="s">
        <v>1487</v>
      </c>
      <c r="H392" s="0" t="n">
        <v>0</v>
      </c>
      <c r="I392" s="0" t="s">
        <v>1481</v>
      </c>
    </row>
    <row r="393" customFormat="false" ht="15" hidden="false" customHeight="false" outlineLevel="0" collapsed="false">
      <c r="A393" s="0" t="n">
        <v>1698</v>
      </c>
      <c r="B393" s="0" t="s">
        <v>1481</v>
      </c>
      <c r="C393" s="0" t="s">
        <v>105</v>
      </c>
      <c r="D393" s="0" t="s">
        <v>91</v>
      </c>
      <c r="E393" s="0" t="s">
        <v>127</v>
      </c>
      <c r="F393" s="0" t="s">
        <v>1487</v>
      </c>
      <c r="H393" s="0" t="n">
        <v>0</v>
      </c>
      <c r="I393" s="0" t="s">
        <v>1481</v>
      </c>
    </row>
    <row r="394" customFormat="false" ht="15" hidden="false" customHeight="false" outlineLevel="0" collapsed="false">
      <c r="A394" s="0" t="n">
        <v>1699</v>
      </c>
      <c r="B394" s="0" t="s">
        <v>1481</v>
      </c>
      <c r="C394" s="0" t="s">
        <v>105</v>
      </c>
      <c r="D394" s="0" t="s">
        <v>91</v>
      </c>
      <c r="E394" s="0" t="s">
        <v>127</v>
      </c>
      <c r="F394" s="0" t="s">
        <v>1487</v>
      </c>
      <c r="H394" s="0" t="n">
        <v>0</v>
      </c>
      <c r="I394" s="0" t="s">
        <v>1481</v>
      </c>
    </row>
    <row r="395" customFormat="false" ht="15" hidden="false" customHeight="false" outlineLevel="0" collapsed="false">
      <c r="A395" s="0" t="n">
        <v>1700</v>
      </c>
      <c r="B395" s="0" t="s">
        <v>1481</v>
      </c>
      <c r="C395" s="0" t="s">
        <v>105</v>
      </c>
      <c r="D395" s="0" t="s">
        <v>91</v>
      </c>
      <c r="E395" s="0" t="s">
        <v>127</v>
      </c>
      <c r="F395" s="0" t="s">
        <v>1487</v>
      </c>
      <c r="H395" s="0" t="n">
        <v>0</v>
      </c>
      <c r="I395" s="0" t="s">
        <v>1481</v>
      </c>
    </row>
    <row r="396" customFormat="false" ht="15" hidden="false" customHeight="false" outlineLevel="0" collapsed="false">
      <c r="A396" s="0" t="n">
        <v>1701</v>
      </c>
      <c r="B396" s="0" t="s">
        <v>1481</v>
      </c>
      <c r="C396" s="0" t="s">
        <v>105</v>
      </c>
      <c r="D396" s="0" t="s">
        <v>91</v>
      </c>
      <c r="E396" s="0" t="s">
        <v>127</v>
      </c>
      <c r="F396" s="0" t="s">
        <v>1487</v>
      </c>
      <c r="H396" s="0" t="n">
        <v>0</v>
      </c>
      <c r="I396" s="0" t="s">
        <v>1481</v>
      </c>
    </row>
    <row r="397" customFormat="false" ht="15" hidden="false" customHeight="false" outlineLevel="0" collapsed="false">
      <c r="A397" s="0" t="n">
        <v>1702</v>
      </c>
      <c r="B397" s="0" t="s">
        <v>1481</v>
      </c>
      <c r="C397" s="0" t="s">
        <v>105</v>
      </c>
      <c r="D397" s="0" t="s">
        <v>91</v>
      </c>
      <c r="E397" s="0" t="s">
        <v>127</v>
      </c>
      <c r="F397" s="0" t="s">
        <v>1487</v>
      </c>
      <c r="H397" s="0" t="n">
        <v>0</v>
      </c>
      <c r="I397" s="0" t="s">
        <v>1481</v>
      </c>
    </row>
    <row r="398" customFormat="false" ht="15" hidden="false" customHeight="false" outlineLevel="0" collapsed="false">
      <c r="A398" s="0" t="n">
        <v>1703</v>
      </c>
      <c r="B398" s="0" t="s">
        <v>1481</v>
      </c>
      <c r="C398" s="0" t="s">
        <v>105</v>
      </c>
      <c r="D398" s="0" t="s">
        <v>91</v>
      </c>
      <c r="E398" s="0" t="s">
        <v>127</v>
      </c>
      <c r="F398" s="0" t="s">
        <v>1487</v>
      </c>
      <c r="H398" s="0" t="n">
        <v>0</v>
      </c>
      <c r="I398" s="0" t="s">
        <v>1481</v>
      </c>
    </row>
    <row r="399" customFormat="false" ht="15" hidden="false" customHeight="false" outlineLevel="0" collapsed="false">
      <c r="A399" s="0" t="n">
        <v>1704</v>
      </c>
      <c r="B399" s="0" t="s">
        <v>1481</v>
      </c>
      <c r="C399" s="0" t="s">
        <v>105</v>
      </c>
      <c r="D399" s="0" t="s">
        <v>91</v>
      </c>
      <c r="E399" s="0" t="s">
        <v>127</v>
      </c>
      <c r="F399" s="0" t="s">
        <v>1487</v>
      </c>
      <c r="H399" s="0" t="n">
        <v>0</v>
      </c>
      <c r="I399" s="0" t="s">
        <v>1481</v>
      </c>
    </row>
    <row r="400" customFormat="false" ht="15" hidden="false" customHeight="false" outlineLevel="0" collapsed="false">
      <c r="A400" s="0" t="n">
        <v>1705</v>
      </c>
      <c r="B400" s="0" t="s">
        <v>1481</v>
      </c>
      <c r="C400" s="0" t="s">
        <v>105</v>
      </c>
      <c r="D400" s="0" t="s">
        <v>91</v>
      </c>
      <c r="E400" s="0" t="s">
        <v>127</v>
      </c>
      <c r="F400" s="0" t="s">
        <v>1487</v>
      </c>
      <c r="H400" s="0" t="n">
        <v>0</v>
      </c>
      <c r="I400" s="0" t="s">
        <v>1481</v>
      </c>
    </row>
    <row r="401" customFormat="false" ht="15" hidden="false" customHeight="false" outlineLevel="0" collapsed="false">
      <c r="A401" s="0" t="n">
        <v>1706</v>
      </c>
      <c r="B401" s="0" t="s">
        <v>1481</v>
      </c>
      <c r="C401" s="0" t="s">
        <v>105</v>
      </c>
      <c r="D401" s="0" t="s">
        <v>91</v>
      </c>
      <c r="E401" s="0" t="s">
        <v>127</v>
      </c>
      <c r="F401" s="0" t="s">
        <v>1487</v>
      </c>
      <c r="H401" s="0" t="n">
        <v>0</v>
      </c>
      <c r="I401" s="0" t="s">
        <v>1481</v>
      </c>
    </row>
    <row r="402" customFormat="false" ht="15" hidden="false" customHeight="false" outlineLevel="0" collapsed="false">
      <c r="A402" s="0" t="n">
        <v>1707</v>
      </c>
      <c r="B402" s="0" t="s">
        <v>1481</v>
      </c>
      <c r="C402" s="0" t="s">
        <v>105</v>
      </c>
      <c r="D402" s="0" t="s">
        <v>91</v>
      </c>
      <c r="E402" s="0" t="s">
        <v>127</v>
      </c>
      <c r="F402" s="0" t="s">
        <v>1487</v>
      </c>
      <c r="H402" s="0" t="n">
        <v>0</v>
      </c>
      <c r="I402" s="0" t="s">
        <v>1481</v>
      </c>
    </row>
    <row r="403" customFormat="false" ht="15" hidden="false" customHeight="false" outlineLevel="0" collapsed="false">
      <c r="A403" s="0" t="n">
        <v>1708</v>
      </c>
      <c r="B403" s="0" t="s">
        <v>1481</v>
      </c>
      <c r="C403" s="0" t="s">
        <v>105</v>
      </c>
      <c r="D403" s="0" t="s">
        <v>91</v>
      </c>
      <c r="E403" s="0" t="s">
        <v>127</v>
      </c>
      <c r="F403" s="0" t="s">
        <v>1487</v>
      </c>
      <c r="H403" s="0" t="n">
        <v>0</v>
      </c>
      <c r="I403" s="0" t="s">
        <v>1481</v>
      </c>
    </row>
    <row r="404" customFormat="false" ht="15" hidden="false" customHeight="false" outlineLevel="0" collapsed="false">
      <c r="A404" s="0" t="n">
        <v>1709</v>
      </c>
      <c r="B404" s="0" t="s">
        <v>1481</v>
      </c>
      <c r="C404" s="0" t="s">
        <v>105</v>
      </c>
      <c r="D404" s="0" t="s">
        <v>91</v>
      </c>
      <c r="E404" s="0" t="s">
        <v>127</v>
      </c>
      <c r="F404" s="0" t="s">
        <v>1487</v>
      </c>
      <c r="H404" s="0" t="n">
        <v>0</v>
      </c>
      <c r="I404" s="0" t="s">
        <v>1481</v>
      </c>
    </row>
    <row r="405" customFormat="false" ht="15" hidden="false" customHeight="false" outlineLevel="0" collapsed="false">
      <c r="A405" s="0" t="n">
        <v>1710</v>
      </c>
      <c r="B405" s="0" t="s">
        <v>1481</v>
      </c>
      <c r="C405" s="0" t="s">
        <v>105</v>
      </c>
      <c r="D405" s="0" t="s">
        <v>91</v>
      </c>
      <c r="E405" s="0" t="s">
        <v>127</v>
      </c>
      <c r="F405" s="0" t="s">
        <v>1487</v>
      </c>
      <c r="H405" s="0" t="n">
        <v>0</v>
      </c>
      <c r="I405" s="0" t="s">
        <v>1481</v>
      </c>
    </row>
    <row r="406" customFormat="false" ht="15" hidden="false" customHeight="false" outlineLevel="0" collapsed="false">
      <c r="A406" s="0" t="n">
        <v>1711</v>
      </c>
      <c r="B406" s="0" t="s">
        <v>1481</v>
      </c>
      <c r="C406" s="0" t="s">
        <v>105</v>
      </c>
      <c r="D406" s="0" t="s">
        <v>91</v>
      </c>
      <c r="E406" s="0" t="s">
        <v>127</v>
      </c>
      <c r="F406" s="0" t="s">
        <v>1487</v>
      </c>
      <c r="H406" s="0" t="n">
        <v>0</v>
      </c>
      <c r="I406" s="0" t="s">
        <v>1481</v>
      </c>
    </row>
    <row r="407" customFormat="false" ht="15" hidden="false" customHeight="false" outlineLevel="0" collapsed="false">
      <c r="A407" s="0" t="n">
        <v>1712</v>
      </c>
      <c r="B407" s="0" t="s">
        <v>1481</v>
      </c>
      <c r="C407" s="0" t="s">
        <v>105</v>
      </c>
      <c r="D407" s="0" t="s">
        <v>91</v>
      </c>
      <c r="E407" s="0" t="s">
        <v>127</v>
      </c>
      <c r="F407" s="0" t="s">
        <v>1487</v>
      </c>
      <c r="H407" s="0" t="n">
        <v>0</v>
      </c>
      <c r="I407" s="0" t="s">
        <v>1481</v>
      </c>
    </row>
    <row r="408" customFormat="false" ht="15" hidden="false" customHeight="false" outlineLevel="0" collapsed="false">
      <c r="A408" s="0" t="n">
        <v>1713</v>
      </c>
      <c r="B408" s="0" t="s">
        <v>1481</v>
      </c>
      <c r="C408" s="0" t="s">
        <v>105</v>
      </c>
      <c r="D408" s="0" t="s">
        <v>91</v>
      </c>
      <c r="E408" s="0" t="s">
        <v>127</v>
      </c>
      <c r="F408" s="0" t="s">
        <v>1487</v>
      </c>
      <c r="H408" s="0" t="n">
        <v>0</v>
      </c>
      <c r="I408" s="0" t="s">
        <v>1481</v>
      </c>
    </row>
    <row r="409" customFormat="false" ht="15" hidden="false" customHeight="false" outlineLevel="0" collapsed="false">
      <c r="A409" s="0" t="n">
        <v>1714</v>
      </c>
      <c r="B409" s="0" t="s">
        <v>1481</v>
      </c>
      <c r="C409" s="0" t="s">
        <v>105</v>
      </c>
      <c r="D409" s="0" t="s">
        <v>91</v>
      </c>
      <c r="E409" s="0" t="s">
        <v>127</v>
      </c>
      <c r="F409" s="0" t="s">
        <v>1487</v>
      </c>
      <c r="H409" s="0" t="n">
        <v>0</v>
      </c>
      <c r="I409" s="0" t="s">
        <v>1481</v>
      </c>
    </row>
    <row r="410" customFormat="false" ht="15" hidden="false" customHeight="false" outlineLevel="0" collapsed="false">
      <c r="A410" s="0" t="n">
        <v>1715</v>
      </c>
      <c r="B410" s="0" t="s">
        <v>1481</v>
      </c>
      <c r="C410" s="0" t="s">
        <v>105</v>
      </c>
      <c r="D410" s="0" t="s">
        <v>91</v>
      </c>
      <c r="E410" s="0" t="s">
        <v>127</v>
      </c>
      <c r="F410" s="0" t="s">
        <v>1487</v>
      </c>
      <c r="H410" s="0" t="n">
        <v>0</v>
      </c>
      <c r="I410" s="0" t="s">
        <v>1481</v>
      </c>
    </row>
    <row r="411" customFormat="false" ht="15" hidden="false" customHeight="false" outlineLevel="0" collapsed="false">
      <c r="A411" s="0" t="n">
        <v>1716</v>
      </c>
      <c r="B411" s="0" t="s">
        <v>1481</v>
      </c>
      <c r="C411" s="0" t="s">
        <v>105</v>
      </c>
      <c r="D411" s="0" t="s">
        <v>91</v>
      </c>
      <c r="E411" s="0" t="s">
        <v>127</v>
      </c>
      <c r="F411" s="0" t="s">
        <v>1487</v>
      </c>
      <c r="H411" s="0" t="n">
        <v>0</v>
      </c>
      <c r="I411" s="0" t="s">
        <v>1481</v>
      </c>
    </row>
    <row r="412" customFormat="false" ht="15" hidden="false" customHeight="false" outlineLevel="0" collapsed="false">
      <c r="A412" s="0" t="n">
        <v>1717</v>
      </c>
      <c r="B412" s="0" t="s">
        <v>1481</v>
      </c>
      <c r="C412" s="0" t="s">
        <v>105</v>
      </c>
      <c r="D412" s="0" t="s">
        <v>91</v>
      </c>
      <c r="E412" s="0" t="s">
        <v>127</v>
      </c>
      <c r="F412" s="0" t="s">
        <v>1487</v>
      </c>
      <c r="H412" s="0" t="n">
        <v>0</v>
      </c>
      <c r="I412" s="0" t="s">
        <v>1481</v>
      </c>
    </row>
    <row r="413" customFormat="false" ht="15" hidden="false" customHeight="false" outlineLevel="0" collapsed="false">
      <c r="A413" s="0" t="n">
        <v>1718</v>
      </c>
      <c r="B413" s="0" t="s">
        <v>1481</v>
      </c>
      <c r="C413" s="0" t="s">
        <v>105</v>
      </c>
      <c r="D413" s="0" t="s">
        <v>91</v>
      </c>
      <c r="E413" s="0" t="s">
        <v>127</v>
      </c>
      <c r="F413" s="0" t="s">
        <v>1487</v>
      </c>
      <c r="H413" s="0" t="n">
        <v>0</v>
      </c>
      <c r="I413" s="0" t="s">
        <v>1481</v>
      </c>
    </row>
    <row r="414" customFormat="false" ht="15" hidden="false" customHeight="false" outlineLevel="0" collapsed="false">
      <c r="A414" s="0" t="n">
        <v>1719</v>
      </c>
      <c r="B414" s="0" t="s">
        <v>1481</v>
      </c>
      <c r="C414" s="0" t="s">
        <v>105</v>
      </c>
      <c r="D414" s="0" t="s">
        <v>91</v>
      </c>
      <c r="E414" s="0" t="s">
        <v>127</v>
      </c>
      <c r="F414" s="0" t="s">
        <v>1487</v>
      </c>
      <c r="H414" s="0" t="n">
        <v>0</v>
      </c>
      <c r="I414" s="0" t="s">
        <v>1481</v>
      </c>
    </row>
    <row r="415" customFormat="false" ht="15" hidden="false" customHeight="false" outlineLevel="0" collapsed="false">
      <c r="A415" s="0" t="n">
        <v>1720</v>
      </c>
      <c r="B415" s="0" t="s">
        <v>1481</v>
      </c>
      <c r="C415" s="0" t="s">
        <v>105</v>
      </c>
      <c r="D415" s="0" t="s">
        <v>91</v>
      </c>
      <c r="E415" s="0" t="s">
        <v>127</v>
      </c>
      <c r="F415" s="0" t="s">
        <v>1487</v>
      </c>
      <c r="H415" s="0" t="n">
        <v>0</v>
      </c>
      <c r="I415" s="0" t="s">
        <v>1481</v>
      </c>
    </row>
    <row r="416" customFormat="false" ht="15" hidden="false" customHeight="false" outlineLevel="0" collapsed="false">
      <c r="A416" s="0" t="n">
        <v>1721</v>
      </c>
      <c r="B416" s="0" t="s">
        <v>1481</v>
      </c>
      <c r="C416" s="0" t="s">
        <v>105</v>
      </c>
      <c r="D416" s="0" t="s">
        <v>91</v>
      </c>
      <c r="E416" s="0" t="s">
        <v>127</v>
      </c>
      <c r="F416" s="0" t="s">
        <v>1487</v>
      </c>
      <c r="H416" s="0" t="n">
        <v>0</v>
      </c>
      <c r="I416" s="0" t="s">
        <v>1481</v>
      </c>
    </row>
    <row r="417" customFormat="false" ht="15" hidden="false" customHeight="false" outlineLevel="0" collapsed="false">
      <c r="A417" s="0" t="n">
        <v>1722</v>
      </c>
      <c r="B417" s="0" t="s">
        <v>1481</v>
      </c>
      <c r="C417" s="0" t="s">
        <v>105</v>
      </c>
      <c r="D417" s="0" t="s">
        <v>91</v>
      </c>
      <c r="E417" s="0" t="s">
        <v>127</v>
      </c>
      <c r="F417" s="0" t="s">
        <v>1487</v>
      </c>
      <c r="H417" s="0" t="n">
        <v>0</v>
      </c>
      <c r="I417" s="0" t="s">
        <v>1481</v>
      </c>
    </row>
    <row r="418" customFormat="false" ht="15" hidden="false" customHeight="false" outlineLevel="0" collapsed="false">
      <c r="A418" s="0" t="n">
        <v>1723</v>
      </c>
      <c r="B418" s="0" t="s">
        <v>1481</v>
      </c>
      <c r="C418" s="0" t="s">
        <v>105</v>
      </c>
      <c r="D418" s="0" t="s">
        <v>91</v>
      </c>
      <c r="E418" s="0" t="s">
        <v>127</v>
      </c>
      <c r="F418" s="0" t="s">
        <v>1487</v>
      </c>
      <c r="H418" s="0" t="n">
        <v>0</v>
      </c>
      <c r="I418" s="0" t="s">
        <v>1481</v>
      </c>
    </row>
    <row r="419" customFormat="false" ht="15" hidden="false" customHeight="false" outlineLevel="0" collapsed="false">
      <c r="A419" s="0" t="n">
        <v>1724</v>
      </c>
      <c r="B419" s="0" t="s">
        <v>1481</v>
      </c>
      <c r="C419" s="0" t="s">
        <v>105</v>
      </c>
      <c r="D419" s="0" t="s">
        <v>91</v>
      </c>
      <c r="E419" s="0" t="s">
        <v>127</v>
      </c>
      <c r="F419" s="0" t="s">
        <v>1487</v>
      </c>
      <c r="H419" s="0" t="n">
        <v>0</v>
      </c>
      <c r="I419" s="0" t="s">
        <v>1481</v>
      </c>
    </row>
    <row r="420" customFormat="false" ht="15" hidden="false" customHeight="false" outlineLevel="0" collapsed="false">
      <c r="A420" s="0" t="n">
        <v>1725</v>
      </c>
      <c r="B420" s="0" t="s">
        <v>1481</v>
      </c>
      <c r="C420" s="0" t="s">
        <v>105</v>
      </c>
      <c r="D420" s="0" t="s">
        <v>91</v>
      </c>
      <c r="E420" s="0" t="s">
        <v>127</v>
      </c>
      <c r="F420" s="0" t="s">
        <v>1487</v>
      </c>
      <c r="H420" s="0" t="n">
        <v>0</v>
      </c>
      <c r="I420" s="0" t="s">
        <v>1481</v>
      </c>
    </row>
    <row r="421" customFormat="false" ht="15" hidden="false" customHeight="false" outlineLevel="0" collapsed="false">
      <c r="A421" s="0" t="n">
        <v>1726</v>
      </c>
      <c r="B421" s="0" t="s">
        <v>1481</v>
      </c>
      <c r="C421" s="0" t="s">
        <v>105</v>
      </c>
      <c r="D421" s="0" t="s">
        <v>91</v>
      </c>
      <c r="E421" s="0" t="s">
        <v>127</v>
      </c>
      <c r="F421" s="0" t="s">
        <v>1487</v>
      </c>
      <c r="H421" s="0" t="n">
        <v>0</v>
      </c>
      <c r="I421" s="0" t="s">
        <v>1481</v>
      </c>
    </row>
    <row r="422" customFormat="false" ht="15" hidden="false" customHeight="false" outlineLevel="0" collapsed="false">
      <c r="A422" s="0" t="n">
        <v>1727</v>
      </c>
      <c r="B422" s="0" t="s">
        <v>1481</v>
      </c>
      <c r="C422" s="0" t="s">
        <v>105</v>
      </c>
      <c r="D422" s="0" t="s">
        <v>91</v>
      </c>
      <c r="E422" s="0" t="s">
        <v>127</v>
      </c>
      <c r="F422" s="0" t="s">
        <v>1487</v>
      </c>
      <c r="H422" s="0" t="n">
        <v>0</v>
      </c>
      <c r="I422" s="0" t="s">
        <v>1481</v>
      </c>
    </row>
    <row r="423" customFormat="false" ht="15" hidden="false" customHeight="false" outlineLevel="0" collapsed="false">
      <c r="A423" s="0" t="n">
        <v>1728</v>
      </c>
      <c r="B423" s="0" t="s">
        <v>1481</v>
      </c>
      <c r="C423" s="0" t="s">
        <v>105</v>
      </c>
      <c r="D423" s="0" t="s">
        <v>91</v>
      </c>
      <c r="E423" s="0" t="s">
        <v>127</v>
      </c>
      <c r="F423" s="0" t="s">
        <v>1487</v>
      </c>
      <c r="H423" s="0" t="n">
        <v>0</v>
      </c>
      <c r="I423" s="0" t="s">
        <v>1481</v>
      </c>
    </row>
    <row r="424" customFormat="false" ht="15" hidden="false" customHeight="false" outlineLevel="0" collapsed="false">
      <c r="A424" s="0" t="n">
        <v>1729</v>
      </c>
      <c r="B424" s="0" t="s">
        <v>1481</v>
      </c>
      <c r="C424" s="0" t="s">
        <v>105</v>
      </c>
      <c r="D424" s="0" t="s">
        <v>91</v>
      </c>
      <c r="E424" s="0" t="s">
        <v>127</v>
      </c>
      <c r="F424" s="0" t="s">
        <v>1487</v>
      </c>
      <c r="H424" s="0" t="n">
        <v>0</v>
      </c>
      <c r="I424" s="0" t="s">
        <v>1481</v>
      </c>
    </row>
    <row r="425" customFormat="false" ht="15" hidden="false" customHeight="false" outlineLevel="0" collapsed="false">
      <c r="A425" s="0" t="n">
        <v>1730</v>
      </c>
      <c r="B425" s="0" t="s">
        <v>1481</v>
      </c>
      <c r="C425" s="0" t="s">
        <v>105</v>
      </c>
      <c r="D425" s="0" t="s">
        <v>91</v>
      </c>
      <c r="E425" s="0" t="s">
        <v>127</v>
      </c>
      <c r="F425" s="0" t="s">
        <v>1487</v>
      </c>
      <c r="H425" s="0" t="n">
        <v>0</v>
      </c>
      <c r="I425" s="0" t="s">
        <v>1481</v>
      </c>
    </row>
    <row r="426" customFormat="false" ht="15" hidden="false" customHeight="false" outlineLevel="0" collapsed="false">
      <c r="A426" s="0" t="n">
        <v>1731</v>
      </c>
      <c r="B426" s="0" t="s">
        <v>1481</v>
      </c>
      <c r="C426" s="0" t="s">
        <v>105</v>
      </c>
      <c r="D426" s="0" t="s">
        <v>91</v>
      </c>
      <c r="E426" s="0" t="s">
        <v>127</v>
      </c>
      <c r="F426" s="0" t="s">
        <v>1487</v>
      </c>
      <c r="H426" s="0" t="n">
        <v>0</v>
      </c>
      <c r="I426" s="0" t="s">
        <v>1481</v>
      </c>
    </row>
    <row r="427" customFormat="false" ht="15" hidden="false" customHeight="false" outlineLevel="0" collapsed="false">
      <c r="A427" s="0" t="n">
        <v>1732</v>
      </c>
      <c r="B427" s="0" t="s">
        <v>1481</v>
      </c>
      <c r="C427" s="0" t="s">
        <v>105</v>
      </c>
      <c r="D427" s="0" t="s">
        <v>91</v>
      </c>
      <c r="E427" s="0" t="s">
        <v>127</v>
      </c>
      <c r="F427" s="0" t="s">
        <v>1487</v>
      </c>
      <c r="H427" s="0" t="n">
        <v>0</v>
      </c>
      <c r="I427" s="0" t="s">
        <v>1481</v>
      </c>
    </row>
    <row r="428" customFormat="false" ht="15" hidden="false" customHeight="false" outlineLevel="0" collapsed="false">
      <c r="A428" s="0" t="n">
        <v>1733</v>
      </c>
      <c r="B428" s="0" t="s">
        <v>1481</v>
      </c>
      <c r="C428" s="0" t="s">
        <v>105</v>
      </c>
      <c r="D428" s="0" t="s">
        <v>91</v>
      </c>
      <c r="E428" s="0" t="s">
        <v>127</v>
      </c>
      <c r="F428" s="0" t="s">
        <v>1487</v>
      </c>
      <c r="H428" s="0" t="n">
        <v>0</v>
      </c>
      <c r="I428" s="0" t="s">
        <v>1481</v>
      </c>
    </row>
    <row r="429" customFormat="false" ht="15" hidden="false" customHeight="false" outlineLevel="0" collapsed="false">
      <c r="A429" s="0" t="n">
        <v>1734</v>
      </c>
      <c r="B429" s="0" t="s">
        <v>1481</v>
      </c>
      <c r="C429" s="0" t="s">
        <v>105</v>
      </c>
      <c r="D429" s="0" t="s">
        <v>91</v>
      </c>
      <c r="E429" s="0" t="s">
        <v>127</v>
      </c>
      <c r="F429" s="0" t="s">
        <v>1487</v>
      </c>
      <c r="H429" s="0" t="n">
        <v>0</v>
      </c>
      <c r="I429" s="0" t="s">
        <v>1481</v>
      </c>
    </row>
    <row r="430" customFormat="false" ht="15" hidden="false" customHeight="false" outlineLevel="0" collapsed="false">
      <c r="A430" s="0" t="n">
        <v>1735</v>
      </c>
      <c r="B430" s="0" t="s">
        <v>1481</v>
      </c>
      <c r="C430" s="0" t="s">
        <v>105</v>
      </c>
      <c r="D430" s="0" t="s">
        <v>91</v>
      </c>
      <c r="E430" s="0" t="s">
        <v>127</v>
      </c>
      <c r="F430" s="0" t="s">
        <v>1487</v>
      </c>
      <c r="H430" s="0" t="n">
        <v>0</v>
      </c>
      <c r="I430" s="0" t="s">
        <v>1481</v>
      </c>
    </row>
    <row r="431" customFormat="false" ht="15" hidden="false" customHeight="false" outlineLevel="0" collapsed="false">
      <c r="A431" s="0" t="n">
        <v>1736</v>
      </c>
      <c r="B431" s="0" t="s">
        <v>1481</v>
      </c>
      <c r="C431" s="0" t="s">
        <v>105</v>
      </c>
      <c r="D431" s="0" t="s">
        <v>91</v>
      </c>
      <c r="E431" s="0" t="s">
        <v>127</v>
      </c>
      <c r="F431" s="0" t="s">
        <v>1487</v>
      </c>
      <c r="H431" s="0" t="n">
        <v>0</v>
      </c>
      <c r="I431" s="0" t="s">
        <v>1481</v>
      </c>
    </row>
    <row r="432" customFormat="false" ht="15" hidden="false" customHeight="false" outlineLevel="0" collapsed="false">
      <c r="A432" s="0" t="n">
        <v>1737</v>
      </c>
      <c r="B432" s="0" t="s">
        <v>1481</v>
      </c>
      <c r="C432" s="0" t="s">
        <v>105</v>
      </c>
      <c r="D432" s="0" t="s">
        <v>91</v>
      </c>
      <c r="E432" s="0" t="s">
        <v>127</v>
      </c>
      <c r="F432" s="0" t="s">
        <v>1487</v>
      </c>
      <c r="H432" s="0" t="n">
        <v>0</v>
      </c>
      <c r="I432" s="0" t="s">
        <v>1481</v>
      </c>
    </row>
    <row r="433" customFormat="false" ht="15" hidden="false" customHeight="false" outlineLevel="0" collapsed="false">
      <c r="A433" s="0" t="n">
        <v>1738</v>
      </c>
      <c r="B433" s="0" t="s">
        <v>1481</v>
      </c>
      <c r="C433" s="0" t="s">
        <v>105</v>
      </c>
      <c r="D433" s="0" t="s">
        <v>91</v>
      </c>
      <c r="E433" s="0" t="s">
        <v>127</v>
      </c>
      <c r="F433" s="0" t="s">
        <v>1487</v>
      </c>
      <c r="H433" s="0" t="n">
        <v>0</v>
      </c>
      <c r="I433" s="0" t="s">
        <v>1481</v>
      </c>
    </row>
    <row r="434" customFormat="false" ht="15" hidden="false" customHeight="false" outlineLevel="0" collapsed="false">
      <c r="A434" s="0" t="n">
        <v>1739</v>
      </c>
      <c r="B434" s="0" t="s">
        <v>1481</v>
      </c>
      <c r="C434" s="0" t="s">
        <v>105</v>
      </c>
      <c r="D434" s="0" t="s">
        <v>91</v>
      </c>
      <c r="E434" s="0" t="s">
        <v>127</v>
      </c>
      <c r="F434" s="0" t="s">
        <v>1487</v>
      </c>
      <c r="H434" s="0" t="n">
        <v>0</v>
      </c>
      <c r="I434" s="0" t="s">
        <v>1481</v>
      </c>
    </row>
    <row r="435" customFormat="false" ht="15" hidden="false" customHeight="false" outlineLevel="0" collapsed="false">
      <c r="A435" s="0" t="n">
        <v>1740</v>
      </c>
      <c r="B435" s="0" t="s">
        <v>1481</v>
      </c>
      <c r="C435" s="0" t="s">
        <v>105</v>
      </c>
      <c r="D435" s="0" t="s">
        <v>91</v>
      </c>
      <c r="E435" s="0" t="s">
        <v>127</v>
      </c>
      <c r="F435" s="0" t="s">
        <v>1487</v>
      </c>
      <c r="H435" s="0" t="n">
        <v>0</v>
      </c>
      <c r="I435" s="0" t="s">
        <v>1481</v>
      </c>
    </row>
    <row r="436" customFormat="false" ht="15" hidden="false" customHeight="false" outlineLevel="0" collapsed="false">
      <c r="A436" s="0" t="n">
        <v>1741</v>
      </c>
      <c r="B436" s="0" t="s">
        <v>1481</v>
      </c>
      <c r="C436" s="0" t="s">
        <v>105</v>
      </c>
      <c r="D436" s="0" t="s">
        <v>91</v>
      </c>
      <c r="E436" s="0" t="s">
        <v>127</v>
      </c>
      <c r="F436" s="0" t="s">
        <v>1487</v>
      </c>
      <c r="H436" s="0" t="n">
        <v>0</v>
      </c>
      <c r="I436" s="0" t="s">
        <v>1481</v>
      </c>
    </row>
    <row r="437" customFormat="false" ht="15" hidden="false" customHeight="false" outlineLevel="0" collapsed="false">
      <c r="A437" s="0" t="n">
        <v>1742</v>
      </c>
      <c r="B437" s="0" t="s">
        <v>1481</v>
      </c>
      <c r="C437" s="0" t="s">
        <v>105</v>
      </c>
      <c r="D437" s="0" t="s">
        <v>91</v>
      </c>
      <c r="E437" s="0" t="s">
        <v>127</v>
      </c>
      <c r="F437" s="0" t="s">
        <v>1487</v>
      </c>
      <c r="H437" s="0" t="n">
        <v>0</v>
      </c>
      <c r="I437" s="0" t="s">
        <v>1481</v>
      </c>
    </row>
    <row r="438" customFormat="false" ht="15" hidden="false" customHeight="false" outlineLevel="0" collapsed="false">
      <c r="A438" s="0" t="n">
        <v>1743</v>
      </c>
      <c r="B438" s="0" t="s">
        <v>1481</v>
      </c>
      <c r="C438" s="0" t="s">
        <v>105</v>
      </c>
      <c r="D438" s="0" t="s">
        <v>91</v>
      </c>
      <c r="E438" s="0" t="s">
        <v>127</v>
      </c>
      <c r="F438" s="0" t="s">
        <v>1487</v>
      </c>
      <c r="H438" s="0" t="n">
        <v>0</v>
      </c>
      <c r="I438" s="0" t="s">
        <v>1481</v>
      </c>
    </row>
    <row r="439" customFormat="false" ht="15" hidden="false" customHeight="false" outlineLevel="0" collapsed="false">
      <c r="A439" s="0" t="n">
        <v>1744</v>
      </c>
      <c r="B439" s="0" t="s">
        <v>1481</v>
      </c>
      <c r="C439" s="0" t="s">
        <v>105</v>
      </c>
      <c r="D439" s="0" t="s">
        <v>91</v>
      </c>
      <c r="E439" s="0" t="s">
        <v>127</v>
      </c>
      <c r="F439" s="0" t="s">
        <v>1487</v>
      </c>
      <c r="H439" s="0" t="n">
        <v>0</v>
      </c>
      <c r="I439" s="0" t="s">
        <v>1481</v>
      </c>
    </row>
    <row r="440" customFormat="false" ht="15" hidden="false" customHeight="false" outlineLevel="0" collapsed="false">
      <c r="A440" s="0" t="n">
        <v>1745</v>
      </c>
      <c r="B440" s="0" t="s">
        <v>1481</v>
      </c>
      <c r="C440" s="0" t="s">
        <v>105</v>
      </c>
      <c r="D440" s="0" t="s">
        <v>91</v>
      </c>
      <c r="E440" s="0" t="s">
        <v>127</v>
      </c>
      <c r="F440" s="0" t="s">
        <v>1487</v>
      </c>
      <c r="H440" s="0" t="n">
        <v>0</v>
      </c>
      <c r="I440" s="0" t="s">
        <v>1481</v>
      </c>
    </row>
    <row r="441" customFormat="false" ht="15" hidden="false" customHeight="false" outlineLevel="0" collapsed="false">
      <c r="A441" s="0" t="n">
        <v>1746</v>
      </c>
      <c r="B441" s="0" t="s">
        <v>1481</v>
      </c>
      <c r="C441" s="0" t="s">
        <v>105</v>
      </c>
      <c r="D441" s="0" t="s">
        <v>91</v>
      </c>
      <c r="E441" s="0" t="s">
        <v>127</v>
      </c>
      <c r="F441" s="0" t="s">
        <v>1487</v>
      </c>
      <c r="H441" s="0" t="n">
        <v>0</v>
      </c>
      <c r="I441" s="0" t="s">
        <v>1481</v>
      </c>
    </row>
    <row r="442" customFormat="false" ht="15" hidden="false" customHeight="false" outlineLevel="0" collapsed="false">
      <c r="A442" s="0" t="n">
        <v>1747</v>
      </c>
      <c r="B442" s="0" t="s">
        <v>1481</v>
      </c>
      <c r="C442" s="0" t="s">
        <v>105</v>
      </c>
      <c r="D442" s="0" t="s">
        <v>91</v>
      </c>
      <c r="E442" s="0" t="s">
        <v>127</v>
      </c>
      <c r="F442" s="0" t="s">
        <v>1487</v>
      </c>
      <c r="H442" s="0" t="n">
        <v>0</v>
      </c>
      <c r="I442" s="0" t="s">
        <v>1481</v>
      </c>
    </row>
    <row r="443" customFormat="false" ht="15" hidden="false" customHeight="false" outlineLevel="0" collapsed="false">
      <c r="A443" s="0" t="n">
        <v>1748</v>
      </c>
      <c r="B443" s="0" t="s">
        <v>1481</v>
      </c>
      <c r="C443" s="0" t="s">
        <v>105</v>
      </c>
      <c r="D443" s="0" t="s">
        <v>91</v>
      </c>
      <c r="E443" s="0" t="s">
        <v>127</v>
      </c>
      <c r="F443" s="0" t="s">
        <v>1487</v>
      </c>
      <c r="H443" s="0" t="n">
        <v>0</v>
      </c>
      <c r="I443" s="0" t="s">
        <v>1481</v>
      </c>
    </row>
    <row r="444" customFormat="false" ht="15" hidden="false" customHeight="false" outlineLevel="0" collapsed="false">
      <c r="A444" s="0" t="n">
        <v>1749</v>
      </c>
      <c r="B444" s="0" t="s">
        <v>1481</v>
      </c>
      <c r="C444" s="0" t="s">
        <v>105</v>
      </c>
      <c r="D444" s="0" t="s">
        <v>91</v>
      </c>
      <c r="E444" s="0" t="s">
        <v>127</v>
      </c>
      <c r="F444" s="0" t="s">
        <v>1487</v>
      </c>
      <c r="H444" s="0" t="n">
        <v>0</v>
      </c>
      <c r="I444" s="0" t="s">
        <v>1481</v>
      </c>
    </row>
    <row r="445" customFormat="false" ht="15" hidden="false" customHeight="false" outlineLevel="0" collapsed="false">
      <c r="A445" s="0" t="n">
        <v>1750</v>
      </c>
      <c r="B445" s="0" t="s">
        <v>1481</v>
      </c>
      <c r="C445" s="0" t="s">
        <v>105</v>
      </c>
      <c r="D445" s="0" t="s">
        <v>91</v>
      </c>
      <c r="E445" s="0" t="s">
        <v>127</v>
      </c>
      <c r="F445" s="0" t="s">
        <v>1487</v>
      </c>
      <c r="H445" s="0" t="n">
        <v>0</v>
      </c>
      <c r="I445" s="0" t="s">
        <v>1481</v>
      </c>
    </row>
    <row r="446" customFormat="false" ht="15" hidden="false" customHeight="false" outlineLevel="0" collapsed="false">
      <c r="A446" s="0" t="n">
        <v>1751</v>
      </c>
      <c r="B446" s="0" t="s">
        <v>1688</v>
      </c>
      <c r="C446" s="0" t="s">
        <v>105</v>
      </c>
      <c r="D446" s="0" t="s">
        <v>91</v>
      </c>
      <c r="E446" s="0" t="s">
        <v>127</v>
      </c>
      <c r="F446" s="0" t="s">
        <v>1695</v>
      </c>
      <c r="H446" s="0" t="n">
        <v>0</v>
      </c>
      <c r="I446" s="0" t="s">
        <v>1688</v>
      </c>
    </row>
    <row r="447" customFormat="false" ht="15" hidden="false" customHeight="false" outlineLevel="0" collapsed="false">
      <c r="A447" s="0" t="n">
        <v>1752</v>
      </c>
      <c r="B447" s="0" t="s">
        <v>1688</v>
      </c>
      <c r="C447" s="0" t="s">
        <v>105</v>
      </c>
      <c r="D447" s="0" t="s">
        <v>91</v>
      </c>
      <c r="E447" s="0" t="s">
        <v>127</v>
      </c>
      <c r="F447" s="0" t="s">
        <v>1695</v>
      </c>
      <c r="H447" s="0" t="n">
        <v>0</v>
      </c>
      <c r="I447" s="0" t="s">
        <v>1688</v>
      </c>
    </row>
    <row r="448" customFormat="false" ht="15" hidden="false" customHeight="false" outlineLevel="0" collapsed="false">
      <c r="A448" s="0" t="n">
        <v>1753</v>
      </c>
      <c r="B448" s="0" t="s">
        <v>1688</v>
      </c>
      <c r="C448" s="0" t="s">
        <v>105</v>
      </c>
      <c r="D448" s="0" t="s">
        <v>91</v>
      </c>
      <c r="E448" s="0" t="s">
        <v>127</v>
      </c>
      <c r="F448" s="0" t="s">
        <v>1695</v>
      </c>
      <c r="H448" s="0" t="n">
        <v>0</v>
      </c>
      <c r="I448" s="0" t="s">
        <v>1688</v>
      </c>
    </row>
    <row r="449" customFormat="false" ht="15" hidden="false" customHeight="false" outlineLevel="0" collapsed="false">
      <c r="A449" s="0" t="n">
        <v>1754</v>
      </c>
      <c r="B449" s="0" t="s">
        <v>1688</v>
      </c>
      <c r="C449" s="0" t="s">
        <v>105</v>
      </c>
      <c r="D449" s="0" t="s">
        <v>91</v>
      </c>
      <c r="E449" s="0" t="s">
        <v>127</v>
      </c>
      <c r="F449" s="0" t="s">
        <v>1695</v>
      </c>
      <c r="H449" s="0" t="n">
        <v>0</v>
      </c>
      <c r="I449" s="0" t="s">
        <v>1688</v>
      </c>
    </row>
    <row r="450" customFormat="false" ht="15" hidden="false" customHeight="false" outlineLevel="0" collapsed="false">
      <c r="A450" s="0" t="n">
        <v>1755</v>
      </c>
      <c r="B450" s="0" t="s">
        <v>1688</v>
      </c>
      <c r="C450" s="0" t="s">
        <v>105</v>
      </c>
      <c r="D450" s="0" t="s">
        <v>91</v>
      </c>
      <c r="E450" s="0" t="s">
        <v>127</v>
      </c>
      <c r="F450" s="0" t="s">
        <v>1695</v>
      </c>
      <c r="H450" s="0" t="n">
        <v>0</v>
      </c>
      <c r="I450" s="0" t="s">
        <v>1688</v>
      </c>
    </row>
    <row r="451" customFormat="false" ht="15" hidden="false" customHeight="false" outlineLevel="0" collapsed="false">
      <c r="A451" s="0" t="n">
        <v>1756</v>
      </c>
      <c r="B451" s="0" t="s">
        <v>1709</v>
      </c>
      <c r="C451" s="0" t="s">
        <v>105</v>
      </c>
      <c r="D451" s="0" t="s">
        <v>91</v>
      </c>
      <c r="E451" s="0" t="s">
        <v>85</v>
      </c>
      <c r="F451" s="0" t="s">
        <v>1716</v>
      </c>
      <c r="H451" s="0" t="n">
        <v>0</v>
      </c>
      <c r="I451" s="0" t="s">
        <v>1709</v>
      </c>
    </row>
    <row r="452" customFormat="false" ht="15" hidden="false" customHeight="false" outlineLevel="0" collapsed="false">
      <c r="A452" s="0" t="n">
        <v>1757</v>
      </c>
      <c r="B452" s="0" t="s">
        <v>1709</v>
      </c>
      <c r="C452" s="0" t="s">
        <v>105</v>
      </c>
      <c r="D452" s="0" t="s">
        <v>91</v>
      </c>
      <c r="E452" s="0" t="s">
        <v>85</v>
      </c>
      <c r="F452" s="0" t="s">
        <v>1716</v>
      </c>
      <c r="H452" s="0" t="n">
        <v>0</v>
      </c>
      <c r="I452" s="0" t="s">
        <v>1709</v>
      </c>
    </row>
    <row r="453" customFormat="false" ht="15" hidden="false" customHeight="false" outlineLevel="0" collapsed="false">
      <c r="A453" s="0" t="n">
        <v>1758</v>
      </c>
      <c r="B453" s="0" t="s">
        <v>1709</v>
      </c>
      <c r="C453" s="0" t="s">
        <v>105</v>
      </c>
      <c r="D453" s="0" t="s">
        <v>91</v>
      </c>
      <c r="E453" s="0" t="s">
        <v>85</v>
      </c>
      <c r="F453" s="0" t="s">
        <v>1716</v>
      </c>
      <c r="H453" s="0" t="n">
        <v>0</v>
      </c>
      <c r="I453" s="0" t="s">
        <v>1709</v>
      </c>
    </row>
    <row r="454" customFormat="false" ht="15" hidden="false" customHeight="false" outlineLevel="0" collapsed="false">
      <c r="A454" s="0" t="n">
        <v>1759</v>
      </c>
      <c r="B454" s="0" t="s">
        <v>1709</v>
      </c>
      <c r="C454" s="0" t="s">
        <v>105</v>
      </c>
      <c r="D454" s="0" t="s">
        <v>91</v>
      </c>
      <c r="E454" s="0" t="s">
        <v>85</v>
      </c>
      <c r="F454" s="0" t="s">
        <v>1716</v>
      </c>
      <c r="H454" s="0" t="n">
        <v>0</v>
      </c>
      <c r="I454" s="0" t="s">
        <v>1709</v>
      </c>
    </row>
    <row r="455" customFormat="false" ht="15" hidden="false" customHeight="false" outlineLevel="0" collapsed="false">
      <c r="A455" s="0" t="n">
        <v>1760</v>
      </c>
      <c r="B455" s="0" t="s">
        <v>1709</v>
      </c>
      <c r="C455" s="0" t="s">
        <v>105</v>
      </c>
      <c r="D455" s="0" t="s">
        <v>91</v>
      </c>
      <c r="E455" s="0" t="s">
        <v>127</v>
      </c>
      <c r="F455" s="0" t="s">
        <v>1716</v>
      </c>
      <c r="H455" s="0" t="n">
        <v>0</v>
      </c>
      <c r="I455" s="0" t="s">
        <v>1709</v>
      </c>
    </row>
    <row r="456" customFormat="false" ht="15" hidden="false" customHeight="false" outlineLevel="0" collapsed="false">
      <c r="A456" s="0" t="n">
        <v>1761</v>
      </c>
      <c r="B456" s="0" t="s">
        <v>1709</v>
      </c>
      <c r="C456" s="0" t="s">
        <v>105</v>
      </c>
      <c r="D456" s="0" t="s">
        <v>91</v>
      </c>
      <c r="E456" s="0" t="s">
        <v>127</v>
      </c>
      <c r="F456" s="0" t="s">
        <v>1716</v>
      </c>
      <c r="H456" s="0" t="n">
        <v>0</v>
      </c>
      <c r="I456" s="0" t="s">
        <v>1709</v>
      </c>
    </row>
    <row r="457" customFormat="false" ht="15" hidden="false" customHeight="false" outlineLevel="0" collapsed="false">
      <c r="A457" s="0" t="n">
        <v>1762</v>
      </c>
      <c r="B457" s="0" t="s">
        <v>1709</v>
      </c>
      <c r="C457" s="0" t="s">
        <v>105</v>
      </c>
      <c r="D457" s="0" t="s">
        <v>91</v>
      </c>
      <c r="E457" s="0" t="s">
        <v>127</v>
      </c>
      <c r="F457" s="0" t="s">
        <v>1716</v>
      </c>
      <c r="H457" s="0" t="n">
        <v>0</v>
      </c>
      <c r="I457" s="0" t="s">
        <v>1709</v>
      </c>
    </row>
    <row r="458" customFormat="false" ht="15" hidden="false" customHeight="false" outlineLevel="0" collapsed="false">
      <c r="A458" s="0" t="n">
        <v>1763</v>
      </c>
      <c r="B458" s="0" t="s">
        <v>1709</v>
      </c>
      <c r="C458" s="0" t="s">
        <v>105</v>
      </c>
      <c r="D458" s="0" t="s">
        <v>91</v>
      </c>
      <c r="E458" s="0" t="s">
        <v>127</v>
      </c>
      <c r="F458" s="0" t="s">
        <v>1716</v>
      </c>
      <c r="H458" s="0" t="n">
        <v>0</v>
      </c>
      <c r="I458" s="0" t="s">
        <v>1709</v>
      </c>
    </row>
    <row r="459" customFormat="false" ht="15" hidden="false" customHeight="false" outlineLevel="0" collapsed="false">
      <c r="A459" s="0" t="n">
        <v>1764</v>
      </c>
      <c r="B459" s="0" t="s">
        <v>1709</v>
      </c>
      <c r="C459" s="0" t="s">
        <v>105</v>
      </c>
      <c r="D459" s="0" t="s">
        <v>91</v>
      </c>
      <c r="E459" s="0" t="s">
        <v>127</v>
      </c>
      <c r="F459" s="0" t="s">
        <v>1716</v>
      </c>
      <c r="H459" s="0" t="n">
        <v>0</v>
      </c>
      <c r="I459" s="0" t="s">
        <v>1709</v>
      </c>
    </row>
    <row r="460" customFormat="false" ht="15" hidden="false" customHeight="false" outlineLevel="0" collapsed="false">
      <c r="A460" s="0" t="n">
        <v>1765</v>
      </c>
      <c r="B460" s="0" t="s">
        <v>1709</v>
      </c>
      <c r="C460" s="0" t="s">
        <v>105</v>
      </c>
      <c r="D460" s="0" t="s">
        <v>91</v>
      </c>
      <c r="E460" s="0" t="s">
        <v>127</v>
      </c>
      <c r="F460" s="0" t="s">
        <v>1716</v>
      </c>
      <c r="H460" s="0" t="n">
        <v>0</v>
      </c>
      <c r="I460" s="0" t="s">
        <v>1709</v>
      </c>
    </row>
    <row r="461" customFormat="false" ht="15" hidden="false" customHeight="false" outlineLevel="0" collapsed="false">
      <c r="A461" s="0" t="n">
        <v>1766</v>
      </c>
      <c r="B461" s="0" t="s">
        <v>1709</v>
      </c>
      <c r="C461" s="0" t="s">
        <v>105</v>
      </c>
      <c r="D461" s="0" t="s">
        <v>91</v>
      </c>
      <c r="E461" s="0" t="s">
        <v>127</v>
      </c>
      <c r="F461" s="0" t="s">
        <v>1716</v>
      </c>
      <c r="H461" s="0" t="n">
        <v>0</v>
      </c>
      <c r="I461" s="0" t="s">
        <v>1709</v>
      </c>
    </row>
    <row r="462" customFormat="false" ht="15" hidden="false" customHeight="false" outlineLevel="0" collapsed="false">
      <c r="A462" s="0" t="n">
        <v>1767</v>
      </c>
      <c r="B462" s="0" t="s">
        <v>1709</v>
      </c>
      <c r="C462" s="0" t="s">
        <v>105</v>
      </c>
      <c r="D462" s="0" t="s">
        <v>91</v>
      </c>
      <c r="E462" s="0" t="s">
        <v>127</v>
      </c>
      <c r="F462" s="0" t="s">
        <v>1716</v>
      </c>
      <c r="H462" s="0" t="n">
        <v>0</v>
      </c>
      <c r="I462" s="0" t="s">
        <v>1709</v>
      </c>
    </row>
    <row r="463" customFormat="false" ht="15" hidden="false" customHeight="false" outlineLevel="0" collapsed="false">
      <c r="A463" s="0" t="n">
        <v>1768</v>
      </c>
      <c r="B463" s="0" t="s">
        <v>1709</v>
      </c>
      <c r="C463" s="0" t="s">
        <v>105</v>
      </c>
      <c r="D463" s="0" t="s">
        <v>91</v>
      </c>
      <c r="E463" s="0" t="s">
        <v>127</v>
      </c>
      <c r="F463" s="0" t="s">
        <v>1716</v>
      </c>
      <c r="H463" s="0" t="n">
        <v>0</v>
      </c>
      <c r="I463" s="0" t="s">
        <v>1709</v>
      </c>
    </row>
    <row r="464" customFormat="false" ht="15" hidden="false" customHeight="false" outlineLevel="0" collapsed="false">
      <c r="A464" s="0" t="n">
        <v>1769</v>
      </c>
      <c r="B464" s="0" t="s">
        <v>1709</v>
      </c>
      <c r="C464" s="0" t="s">
        <v>105</v>
      </c>
      <c r="D464" s="0" t="s">
        <v>91</v>
      </c>
      <c r="E464" s="0" t="s">
        <v>127</v>
      </c>
      <c r="F464" s="0" t="s">
        <v>1716</v>
      </c>
      <c r="H464" s="0" t="n">
        <v>0</v>
      </c>
      <c r="I464" s="0" t="s">
        <v>1709</v>
      </c>
    </row>
    <row r="465" customFormat="false" ht="15" hidden="false" customHeight="false" outlineLevel="0" collapsed="false">
      <c r="A465" s="0" t="n">
        <v>1770</v>
      </c>
      <c r="B465" s="0" t="s">
        <v>1709</v>
      </c>
      <c r="C465" s="0" t="s">
        <v>105</v>
      </c>
      <c r="D465" s="0" t="s">
        <v>91</v>
      </c>
      <c r="E465" s="0" t="s">
        <v>127</v>
      </c>
      <c r="F465" s="0" t="s">
        <v>1716</v>
      </c>
      <c r="H465" s="0" t="n">
        <v>0</v>
      </c>
      <c r="I465" s="0" t="s">
        <v>1709</v>
      </c>
    </row>
    <row r="466" customFormat="false" ht="15" hidden="false" customHeight="false" outlineLevel="0" collapsed="false">
      <c r="A466" s="0" t="n">
        <v>1771</v>
      </c>
      <c r="B466" s="0" t="s">
        <v>1709</v>
      </c>
      <c r="C466" s="0" t="s">
        <v>105</v>
      </c>
      <c r="D466" s="0" t="s">
        <v>91</v>
      </c>
      <c r="E466" s="0" t="s">
        <v>127</v>
      </c>
      <c r="F466" s="0" t="s">
        <v>1716</v>
      </c>
      <c r="H466" s="0" t="n">
        <v>0</v>
      </c>
      <c r="I466" s="0" t="s">
        <v>1709</v>
      </c>
    </row>
    <row r="467" customFormat="false" ht="15" hidden="false" customHeight="false" outlineLevel="0" collapsed="false">
      <c r="A467" s="0" t="n">
        <v>1772</v>
      </c>
      <c r="B467" s="0" t="s">
        <v>1765</v>
      </c>
      <c r="C467" s="0" t="s">
        <v>105</v>
      </c>
      <c r="D467" s="0" t="s">
        <v>91</v>
      </c>
      <c r="E467" s="0" t="s">
        <v>127</v>
      </c>
      <c r="F467" s="0" t="s">
        <v>1771</v>
      </c>
      <c r="H467" s="0" t="n">
        <v>0</v>
      </c>
      <c r="I467" s="0" t="s">
        <v>1765</v>
      </c>
    </row>
    <row r="468" customFormat="false" ht="15" hidden="false" customHeight="false" outlineLevel="0" collapsed="false">
      <c r="A468" s="0" t="n">
        <v>1773</v>
      </c>
      <c r="B468" s="0" t="s">
        <v>1765</v>
      </c>
      <c r="C468" s="0" t="s">
        <v>105</v>
      </c>
      <c r="D468" s="0" t="s">
        <v>91</v>
      </c>
      <c r="E468" s="0" t="s">
        <v>127</v>
      </c>
      <c r="F468" s="0" t="s">
        <v>1771</v>
      </c>
      <c r="H468" s="0" t="n">
        <v>0</v>
      </c>
      <c r="I468" s="0" t="s">
        <v>1765</v>
      </c>
    </row>
    <row r="469" customFormat="false" ht="15" hidden="false" customHeight="false" outlineLevel="0" collapsed="false">
      <c r="A469" s="0" t="n">
        <v>1774</v>
      </c>
      <c r="B469" s="0" t="s">
        <v>1765</v>
      </c>
      <c r="C469" s="0" t="s">
        <v>105</v>
      </c>
      <c r="D469" s="0" t="s">
        <v>91</v>
      </c>
      <c r="E469" s="0" t="s">
        <v>127</v>
      </c>
      <c r="F469" s="0" t="s">
        <v>1771</v>
      </c>
      <c r="H469" s="0" t="n">
        <v>0</v>
      </c>
      <c r="I469" s="0" t="s">
        <v>1765</v>
      </c>
    </row>
    <row r="470" customFormat="false" ht="15" hidden="false" customHeight="false" outlineLevel="0" collapsed="false">
      <c r="A470" s="0" t="n">
        <v>1775</v>
      </c>
      <c r="B470" s="0" t="s">
        <v>1765</v>
      </c>
      <c r="C470" s="0" t="s">
        <v>105</v>
      </c>
      <c r="D470" s="0" t="s">
        <v>91</v>
      </c>
      <c r="E470" s="0" t="s">
        <v>127</v>
      </c>
      <c r="F470" s="0" t="s">
        <v>1771</v>
      </c>
      <c r="H470" s="0" t="n">
        <v>0</v>
      </c>
      <c r="I470" s="0" t="s">
        <v>1765</v>
      </c>
    </row>
    <row r="471" customFormat="false" ht="15" hidden="false" customHeight="false" outlineLevel="0" collapsed="false">
      <c r="A471" s="0" t="n">
        <v>1776</v>
      </c>
      <c r="B471" s="0" t="s">
        <v>1765</v>
      </c>
      <c r="C471" s="0" t="s">
        <v>105</v>
      </c>
      <c r="D471" s="0" t="s">
        <v>91</v>
      </c>
      <c r="E471" s="0" t="s">
        <v>127</v>
      </c>
      <c r="F471" s="0" t="s">
        <v>1771</v>
      </c>
      <c r="H471" s="0" t="n">
        <v>0</v>
      </c>
      <c r="I471" s="0" t="s">
        <v>1765</v>
      </c>
    </row>
    <row r="472" customFormat="false" ht="15" hidden="false" customHeight="false" outlineLevel="0" collapsed="false">
      <c r="A472" s="0" t="n">
        <v>1777</v>
      </c>
      <c r="B472" s="0" t="s">
        <v>1765</v>
      </c>
      <c r="C472" s="0" t="s">
        <v>105</v>
      </c>
      <c r="D472" s="0" t="s">
        <v>91</v>
      </c>
      <c r="E472" s="0" t="s">
        <v>127</v>
      </c>
      <c r="F472" s="0" t="s">
        <v>1771</v>
      </c>
      <c r="H472" s="0" t="n">
        <v>0</v>
      </c>
      <c r="I472" s="0" t="s">
        <v>1765</v>
      </c>
    </row>
    <row r="473" customFormat="false" ht="15" hidden="false" customHeight="false" outlineLevel="0" collapsed="false">
      <c r="A473" s="0" t="n">
        <v>1778</v>
      </c>
      <c r="B473" s="0" t="s">
        <v>1765</v>
      </c>
      <c r="C473" s="0" t="s">
        <v>105</v>
      </c>
      <c r="D473" s="0" t="s">
        <v>91</v>
      </c>
      <c r="E473" s="0" t="s">
        <v>127</v>
      </c>
      <c r="F473" s="0" t="s">
        <v>1771</v>
      </c>
      <c r="H473" s="0" t="n">
        <v>0</v>
      </c>
      <c r="I473" s="0" t="s">
        <v>1765</v>
      </c>
    </row>
    <row r="474" customFormat="false" ht="15" hidden="false" customHeight="false" outlineLevel="0" collapsed="false">
      <c r="A474" s="0" t="n">
        <v>1779</v>
      </c>
      <c r="B474" s="0" t="s">
        <v>1765</v>
      </c>
      <c r="C474" s="0" t="s">
        <v>105</v>
      </c>
      <c r="D474" s="0" t="s">
        <v>91</v>
      </c>
      <c r="E474" s="0" t="s">
        <v>127</v>
      </c>
      <c r="F474" s="0" t="s">
        <v>1771</v>
      </c>
      <c r="H474" s="0" t="n">
        <v>0</v>
      </c>
      <c r="I474" s="0" t="s">
        <v>1765</v>
      </c>
    </row>
    <row r="475" customFormat="false" ht="15" hidden="false" customHeight="false" outlineLevel="0" collapsed="false">
      <c r="A475" s="0" t="n">
        <v>1780</v>
      </c>
      <c r="B475" s="0" t="s">
        <v>1765</v>
      </c>
      <c r="C475" s="0" t="s">
        <v>105</v>
      </c>
      <c r="D475" s="0" t="s">
        <v>91</v>
      </c>
      <c r="E475" s="0" t="s">
        <v>127</v>
      </c>
      <c r="F475" s="0" t="s">
        <v>1771</v>
      </c>
      <c r="H475" s="0" t="n">
        <v>0</v>
      </c>
      <c r="I475" s="0" t="s">
        <v>1765</v>
      </c>
    </row>
    <row r="476" customFormat="false" ht="15" hidden="false" customHeight="false" outlineLevel="0" collapsed="false">
      <c r="A476" s="0" t="n">
        <v>1781</v>
      </c>
      <c r="B476" s="0" t="s">
        <v>1765</v>
      </c>
      <c r="C476" s="0" t="s">
        <v>105</v>
      </c>
      <c r="D476" s="0" t="s">
        <v>91</v>
      </c>
      <c r="E476" s="0" t="s">
        <v>127</v>
      </c>
      <c r="F476" s="0" t="s">
        <v>1771</v>
      </c>
      <c r="H476" s="0" t="n">
        <v>0</v>
      </c>
      <c r="I476" s="0" t="s">
        <v>1765</v>
      </c>
    </row>
    <row r="477" customFormat="false" ht="15" hidden="false" customHeight="false" outlineLevel="0" collapsed="false">
      <c r="A477" s="0" t="n">
        <v>1782</v>
      </c>
      <c r="B477" s="0" t="s">
        <v>1765</v>
      </c>
      <c r="C477" s="0" t="s">
        <v>105</v>
      </c>
      <c r="D477" s="0" t="s">
        <v>91</v>
      </c>
      <c r="E477" s="0" t="s">
        <v>127</v>
      </c>
      <c r="F477" s="0" t="s">
        <v>1771</v>
      </c>
      <c r="H477" s="0" t="n">
        <v>0</v>
      </c>
      <c r="I477" s="0" t="s">
        <v>1765</v>
      </c>
    </row>
    <row r="478" customFormat="false" ht="15" hidden="false" customHeight="false" outlineLevel="0" collapsed="false">
      <c r="A478" s="0" t="n">
        <v>1783</v>
      </c>
      <c r="B478" s="0" t="s">
        <v>1765</v>
      </c>
      <c r="C478" s="0" t="s">
        <v>105</v>
      </c>
      <c r="D478" s="0" t="s">
        <v>91</v>
      </c>
      <c r="E478" s="0" t="s">
        <v>127</v>
      </c>
      <c r="F478" s="0" t="s">
        <v>1771</v>
      </c>
      <c r="H478" s="0" t="n">
        <v>0</v>
      </c>
      <c r="I478" s="0" t="s">
        <v>1765</v>
      </c>
    </row>
    <row r="479" customFormat="false" ht="15" hidden="false" customHeight="false" outlineLevel="0" collapsed="false">
      <c r="A479" s="0" t="n">
        <v>1784</v>
      </c>
      <c r="B479" s="0" t="s">
        <v>1809</v>
      </c>
      <c r="C479" s="0" t="s">
        <v>754</v>
      </c>
      <c r="D479" s="0" t="s">
        <v>91</v>
      </c>
      <c r="E479" s="0" t="s">
        <v>85</v>
      </c>
      <c r="F479" s="0" t="s">
        <v>1815</v>
      </c>
      <c r="H479" s="0" t="n">
        <v>0</v>
      </c>
      <c r="I479" s="0" t="s">
        <v>1814</v>
      </c>
    </row>
    <row r="480" customFormat="false" ht="15" hidden="false" customHeight="false" outlineLevel="0" collapsed="false">
      <c r="A480" s="0" t="n">
        <v>1785</v>
      </c>
      <c r="B480" s="0" t="s">
        <v>1809</v>
      </c>
      <c r="C480" s="0" t="s">
        <v>754</v>
      </c>
      <c r="D480" s="0" t="s">
        <v>91</v>
      </c>
      <c r="E480" s="0" t="s">
        <v>127</v>
      </c>
      <c r="F480" s="0" t="s">
        <v>1815</v>
      </c>
      <c r="H480" s="0" t="n">
        <v>0</v>
      </c>
      <c r="I480" s="0" t="s">
        <v>1814</v>
      </c>
    </row>
    <row r="481" customFormat="false" ht="15" hidden="false" customHeight="false" outlineLevel="0" collapsed="false">
      <c r="A481" s="0" t="n">
        <v>1786</v>
      </c>
      <c r="B481" s="0" t="s">
        <v>1809</v>
      </c>
      <c r="C481" s="0" t="s">
        <v>754</v>
      </c>
      <c r="D481" s="0" t="s">
        <v>91</v>
      </c>
      <c r="E481" s="0" t="s">
        <v>127</v>
      </c>
      <c r="F481" s="0" t="s">
        <v>1815</v>
      </c>
      <c r="H481" s="0" t="n">
        <v>0</v>
      </c>
      <c r="I481" s="0" t="s">
        <v>1814</v>
      </c>
    </row>
    <row r="482" customFormat="false" ht="15" hidden="false" customHeight="false" outlineLevel="0" collapsed="false">
      <c r="A482" s="0" t="n">
        <v>1787</v>
      </c>
      <c r="B482" s="0" t="s">
        <v>1809</v>
      </c>
      <c r="C482" s="0" t="s">
        <v>754</v>
      </c>
      <c r="D482" s="0" t="s">
        <v>91</v>
      </c>
      <c r="E482" s="0" t="s">
        <v>127</v>
      </c>
      <c r="F482" s="0" t="s">
        <v>1815</v>
      </c>
      <c r="H482" s="0" t="n">
        <v>0</v>
      </c>
      <c r="I482" s="0" t="s">
        <v>1814</v>
      </c>
    </row>
    <row r="483" customFormat="false" ht="15" hidden="false" customHeight="false" outlineLevel="0" collapsed="false">
      <c r="A483" s="0" t="n">
        <v>1788</v>
      </c>
      <c r="B483" s="0" t="s">
        <v>1809</v>
      </c>
      <c r="C483" s="0" t="s">
        <v>754</v>
      </c>
      <c r="D483" s="0" t="s">
        <v>91</v>
      </c>
      <c r="E483" s="0" t="s">
        <v>127</v>
      </c>
      <c r="F483" s="0" t="s">
        <v>1815</v>
      </c>
      <c r="H483" s="0" t="n">
        <v>0</v>
      </c>
      <c r="I483" s="0" t="s">
        <v>1814</v>
      </c>
    </row>
    <row r="484" customFormat="false" ht="15" hidden="false" customHeight="false" outlineLevel="0" collapsed="false">
      <c r="A484" s="0" t="n">
        <v>1789</v>
      </c>
      <c r="B484" s="0" t="s">
        <v>1838</v>
      </c>
      <c r="C484" s="0" t="s">
        <v>769</v>
      </c>
      <c r="D484" s="0" t="s">
        <v>91</v>
      </c>
      <c r="E484" s="0" t="s">
        <v>127</v>
      </c>
      <c r="F484" s="0" t="s">
        <v>1845</v>
      </c>
      <c r="H484" s="0" t="n">
        <v>0</v>
      </c>
      <c r="I484" s="0" t="s">
        <v>1838</v>
      </c>
    </row>
    <row r="485" customFormat="false" ht="15" hidden="false" customHeight="false" outlineLevel="0" collapsed="false">
      <c r="A485" s="0" t="n">
        <v>1790</v>
      </c>
      <c r="B485" s="0" t="s">
        <v>1838</v>
      </c>
      <c r="C485" s="0" t="s">
        <v>769</v>
      </c>
      <c r="D485" s="0" t="s">
        <v>91</v>
      </c>
      <c r="E485" s="0" t="s">
        <v>127</v>
      </c>
      <c r="F485" s="0" t="s">
        <v>1845</v>
      </c>
      <c r="H485" s="0" t="n">
        <v>0</v>
      </c>
      <c r="I485" s="0" t="s">
        <v>1838</v>
      </c>
    </row>
    <row r="486" customFormat="false" ht="15" hidden="false" customHeight="false" outlineLevel="0" collapsed="false">
      <c r="A486" s="0" t="n">
        <v>1791</v>
      </c>
      <c r="B486" s="0" t="s">
        <v>1838</v>
      </c>
      <c r="C486" s="0" t="s">
        <v>769</v>
      </c>
      <c r="D486" s="0" t="s">
        <v>91</v>
      </c>
      <c r="E486" s="0" t="s">
        <v>127</v>
      </c>
      <c r="F486" s="0" t="s">
        <v>1845</v>
      </c>
      <c r="H486" s="0" t="n">
        <v>0</v>
      </c>
      <c r="I486" s="0" t="s">
        <v>1838</v>
      </c>
    </row>
    <row r="487" customFormat="false" ht="15" hidden="false" customHeight="false" outlineLevel="0" collapsed="false">
      <c r="A487" s="0" t="n">
        <v>1792</v>
      </c>
      <c r="B487" s="0" t="s">
        <v>1838</v>
      </c>
      <c r="C487" s="0" t="s">
        <v>769</v>
      </c>
      <c r="D487" s="0" t="s">
        <v>91</v>
      </c>
      <c r="E487" s="0" t="s">
        <v>127</v>
      </c>
      <c r="F487" s="0" t="s">
        <v>1845</v>
      </c>
      <c r="H487" s="0" t="n">
        <v>0</v>
      </c>
      <c r="I487" s="0" t="s">
        <v>1838</v>
      </c>
    </row>
    <row r="488" customFormat="false" ht="15" hidden="false" customHeight="false" outlineLevel="0" collapsed="false">
      <c r="A488" s="0" t="n">
        <v>1793</v>
      </c>
      <c r="B488" s="0" t="s">
        <v>1838</v>
      </c>
      <c r="C488" s="0" t="s">
        <v>769</v>
      </c>
      <c r="D488" s="0" t="s">
        <v>91</v>
      </c>
      <c r="E488" s="0" t="s">
        <v>127</v>
      </c>
      <c r="F488" s="0" t="s">
        <v>1845</v>
      </c>
      <c r="H488" s="0" t="n">
        <v>0</v>
      </c>
      <c r="I488" s="0" t="s">
        <v>1838</v>
      </c>
    </row>
    <row r="489" customFormat="false" ht="15" hidden="false" customHeight="false" outlineLevel="0" collapsed="false">
      <c r="A489" s="0" t="n">
        <v>1794</v>
      </c>
      <c r="B489" s="0" t="s">
        <v>1838</v>
      </c>
      <c r="C489" s="0" t="s">
        <v>769</v>
      </c>
      <c r="D489" s="0" t="s">
        <v>91</v>
      </c>
      <c r="E489" s="0" t="s">
        <v>127</v>
      </c>
      <c r="F489" s="0" t="s">
        <v>1845</v>
      </c>
      <c r="H489" s="0" t="n">
        <v>0</v>
      </c>
      <c r="I489" s="0" t="s">
        <v>1838</v>
      </c>
    </row>
    <row r="490" customFormat="false" ht="15" hidden="false" customHeight="false" outlineLevel="0" collapsed="false">
      <c r="A490" s="0" t="n">
        <v>1795</v>
      </c>
      <c r="B490" s="0" t="s">
        <v>1838</v>
      </c>
      <c r="C490" s="0" t="s">
        <v>769</v>
      </c>
      <c r="D490" s="0" t="s">
        <v>91</v>
      </c>
      <c r="E490" s="0" t="s">
        <v>127</v>
      </c>
      <c r="F490" s="0" t="s">
        <v>1845</v>
      </c>
      <c r="H490" s="0" t="n">
        <v>0</v>
      </c>
      <c r="I490" s="0" t="s">
        <v>1838</v>
      </c>
    </row>
    <row r="491" customFormat="false" ht="15" hidden="false" customHeight="false" outlineLevel="0" collapsed="false">
      <c r="A491" s="0" t="n">
        <v>1796</v>
      </c>
      <c r="B491" s="0" t="s">
        <v>1838</v>
      </c>
      <c r="C491" s="0" t="s">
        <v>769</v>
      </c>
      <c r="D491" s="0" t="s">
        <v>91</v>
      </c>
      <c r="E491" s="0" t="s">
        <v>127</v>
      </c>
      <c r="F491" s="0" t="s">
        <v>1845</v>
      </c>
      <c r="H491" s="0" t="n">
        <v>0</v>
      </c>
      <c r="I491" s="0" t="s">
        <v>1838</v>
      </c>
    </row>
    <row r="492" customFormat="false" ht="15" hidden="false" customHeight="false" outlineLevel="0" collapsed="false">
      <c r="A492" s="0" t="n">
        <v>1797</v>
      </c>
      <c r="B492" s="0" t="s">
        <v>1838</v>
      </c>
      <c r="C492" s="0" t="s">
        <v>769</v>
      </c>
      <c r="D492" s="0" t="s">
        <v>91</v>
      </c>
      <c r="E492" s="0" t="s">
        <v>127</v>
      </c>
      <c r="F492" s="0" t="s">
        <v>1845</v>
      </c>
      <c r="H492" s="0" t="n">
        <v>0</v>
      </c>
      <c r="I492" s="0" t="s">
        <v>1838</v>
      </c>
    </row>
    <row r="493" customFormat="false" ht="15" hidden="false" customHeight="false" outlineLevel="0" collapsed="false">
      <c r="A493" s="0" t="n">
        <v>1798</v>
      </c>
      <c r="B493" s="0" t="s">
        <v>1838</v>
      </c>
      <c r="C493" s="0" t="s">
        <v>769</v>
      </c>
      <c r="D493" s="0" t="s">
        <v>91</v>
      </c>
      <c r="E493" s="0" t="s">
        <v>127</v>
      </c>
      <c r="F493" s="0" t="s">
        <v>1845</v>
      </c>
      <c r="H493" s="0" t="n">
        <v>0</v>
      </c>
      <c r="I493" s="0" t="s">
        <v>1838</v>
      </c>
    </row>
    <row r="494" customFormat="false" ht="15" hidden="false" customHeight="false" outlineLevel="0" collapsed="false">
      <c r="A494" s="0" t="n">
        <v>1799</v>
      </c>
      <c r="B494" s="0" t="s">
        <v>1838</v>
      </c>
      <c r="C494" s="0" t="s">
        <v>769</v>
      </c>
      <c r="D494" s="0" t="s">
        <v>91</v>
      </c>
      <c r="E494" s="0" t="s">
        <v>127</v>
      </c>
      <c r="F494" s="0" t="s">
        <v>1845</v>
      </c>
      <c r="H494" s="0" t="n">
        <v>0</v>
      </c>
      <c r="I494" s="0" t="s">
        <v>1838</v>
      </c>
    </row>
    <row r="495" customFormat="false" ht="15" hidden="false" customHeight="false" outlineLevel="0" collapsed="false">
      <c r="A495" s="0" t="n">
        <v>1800</v>
      </c>
      <c r="B495" s="0" t="s">
        <v>1838</v>
      </c>
      <c r="C495" s="0" t="s">
        <v>769</v>
      </c>
      <c r="D495" s="0" t="s">
        <v>91</v>
      </c>
      <c r="E495" s="0" t="s">
        <v>127</v>
      </c>
      <c r="F495" s="0" t="s">
        <v>1845</v>
      </c>
      <c r="H495" s="0" t="n">
        <v>0</v>
      </c>
      <c r="I495" s="0" t="s">
        <v>1838</v>
      </c>
    </row>
    <row r="496" customFormat="false" ht="15" hidden="false" customHeight="false" outlineLevel="0" collapsed="false">
      <c r="A496" s="0" t="n">
        <v>1801</v>
      </c>
      <c r="B496" s="0" t="s">
        <v>1838</v>
      </c>
      <c r="C496" s="0" t="s">
        <v>769</v>
      </c>
      <c r="D496" s="0" t="s">
        <v>91</v>
      </c>
      <c r="E496" s="0" t="s">
        <v>127</v>
      </c>
      <c r="F496" s="0" t="s">
        <v>1845</v>
      </c>
      <c r="H496" s="0" t="n">
        <v>0</v>
      </c>
      <c r="I496" s="0" t="s">
        <v>1838</v>
      </c>
    </row>
    <row r="497" customFormat="false" ht="15" hidden="false" customHeight="false" outlineLevel="0" collapsed="false">
      <c r="A497" s="0" t="n">
        <v>1802</v>
      </c>
      <c r="B497" s="0" t="s">
        <v>1838</v>
      </c>
      <c r="C497" s="0" t="s">
        <v>769</v>
      </c>
      <c r="D497" s="0" t="s">
        <v>91</v>
      </c>
      <c r="E497" s="0" t="s">
        <v>127</v>
      </c>
      <c r="F497" s="0" t="s">
        <v>1845</v>
      </c>
      <c r="H497" s="0" t="n">
        <v>0</v>
      </c>
      <c r="I497" s="0" t="s">
        <v>1838</v>
      </c>
    </row>
    <row r="498" customFormat="false" ht="15" hidden="false" customHeight="false" outlineLevel="0" collapsed="false">
      <c r="A498" s="0" t="n">
        <v>1803</v>
      </c>
      <c r="B498" s="0" t="s">
        <v>1838</v>
      </c>
      <c r="C498" s="0" t="s">
        <v>769</v>
      </c>
      <c r="D498" s="0" t="s">
        <v>91</v>
      </c>
      <c r="E498" s="0" t="s">
        <v>127</v>
      </c>
      <c r="F498" s="0" t="s">
        <v>1845</v>
      </c>
      <c r="H498" s="0" t="n">
        <v>0</v>
      </c>
      <c r="I498" s="0" t="s">
        <v>1838</v>
      </c>
    </row>
    <row r="499" customFormat="false" ht="15" hidden="false" customHeight="false" outlineLevel="0" collapsed="false">
      <c r="A499" s="0" t="n">
        <v>1804</v>
      </c>
      <c r="B499" s="0" t="s">
        <v>1838</v>
      </c>
      <c r="C499" s="0" t="s">
        <v>769</v>
      </c>
      <c r="D499" s="0" t="s">
        <v>91</v>
      </c>
      <c r="E499" s="0" t="s">
        <v>127</v>
      </c>
      <c r="F499" s="0" t="s">
        <v>1845</v>
      </c>
      <c r="H499" s="0" t="n">
        <v>0</v>
      </c>
      <c r="I499" s="0" t="s">
        <v>1838</v>
      </c>
    </row>
    <row r="500" customFormat="false" ht="15" hidden="false" customHeight="false" outlineLevel="0" collapsed="false">
      <c r="A500" s="0" t="n">
        <v>1805</v>
      </c>
      <c r="B500" s="0" t="s">
        <v>1838</v>
      </c>
      <c r="C500" s="0" t="s">
        <v>769</v>
      </c>
      <c r="D500" s="0" t="s">
        <v>91</v>
      </c>
      <c r="E500" s="0" t="s">
        <v>127</v>
      </c>
      <c r="F500" s="0" t="s">
        <v>1845</v>
      </c>
      <c r="H500" s="0" t="n">
        <v>0</v>
      </c>
      <c r="I500" s="0" t="s">
        <v>1838</v>
      </c>
    </row>
    <row r="501" customFormat="false" ht="15" hidden="false" customHeight="false" outlineLevel="0" collapsed="false">
      <c r="A501" s="0" t="n">
        <v>1806</v>
      </c>
      <c r="B501" s="0" t="s">
        <v>1838</v>
      </c>
      <c r="C501" s="0" t="s">
        <v>769</v>
      </c>
      <c r="D501" s="0" t="s">
        <v>91</v>
      </c>
      <c r="E501" s="0" t="s">
        <v>127</v>
      </c>
      <c r="F501" s="0" t="s">
        <v>1845</v>
      </c>
      <c r="H501" s="0" t="n">
        <v>0</v>
      </c>
      <c r="I501" s="0" t="s">
        <v>1838</v>
      </c>
    </row>
    <row r="502" customFormat="false" ht="15" hidden="false" customHeight="false" outlineLevel="0" collapsed="false">
      <c r="A502" s="0" t="n">
        <v>1807</v>
      </c>
      <c r="B502" s="0" t="s">
        <v>1838</v>
      </c>
      <c r="C502" s="0" t="s">
        <v>769</v>
      </c>
      <c r="D502" s="0" t="s">
        <v>91</v>
      </c>
      <c r="E502" s="0" t="s">
        <v>127</v>
      </c>
      <c r="F502" s="0" t="s">
        <v>1845</v>
      </c>
      <c r="H502" s="0" t="n">
        <v>0</v>
      </c>
      <c r="I502" s="0" t="s">
        <v>1838</v>
      </c>
    </row>
    <row r="503" customFormat="false" ht="15" hidden="false" customHeight="false" outlineLevel="0" collapsed="false">
      <c r="A503" s="0" t="n">
        <v>1808</v>
      </c>
      <c r="B503" s="0" t="s">
        <v>1838</v>
      </c>
      <c r="C503" s="0" t="s">
        <v>769</v>
      </c>
      <c r="D503" s="0" t="s">
        <v>91</v>
      </c>
      <c r="E503" s="0" t="s">
        <v>127</v>
      </c>
      <c r="F503" s="0" t="s">
        <v>1845</v>
      </c>
      <c r="H503" s="0" t="n">
        <v>0</v>
      </c>
      <c r="I503" s="0" t="s">
        <v>1838</v>
      </c>
    </row>
    <row r="504" customFormat="false" ht="15" hidden="false" customHeight="false" outlineLevel="0" collapsed="false">
      <c r="A504" s="0" t="n">
        <v>1809</v>
      </c>
      <c r="B504" s="0" t="s">
        <v>1838</v>
      </c>
      <c r="C504" s="0" t="s">
        <v>769</v>
      </c>
      <c r="D504" s="0" t="s">
        <v>91</v>
      </c>
      <c r="E504" s="0" t="s">
        <v>127</v>
      </c>
      <c r="F504" s="0" t="s">
        <v>1845</v>
      </c>
      <c r="H504" s="0" t="n">
        <v>0</v>
      </c>
      <c r="I504" s="0" t="s">
        <v>1838</v>
      </c>
    </row>
    <row r="505" customFormat="false" ht="15" hidden="false" customHeight="false" outlineLevel="0" collapsed="false">
      <c r="A505" s="0" t="n">
        <v>1810</v>
      </c>
      <c r="B505" s="0" t="s">
        <v>1838</v>
      </c>
      <c r="C505" s="0" t="s">
        <v>769</v>
      </c>
      <c r="D505" s="0" t="s">
        <v>91</v>
      </c>
      <c r="E505" s="0" t="s">
        <v>127</v>
      </c>
      <c r="F505" s="0" t="s">
        <v>1845</v>
      </c>
      <c r="H505" s="0" t="n">
        <v>0</v>
      </c>
      <c r="I505" s="0" t="s">
        <v>1838</v>
      </c>
    </row>
    <row r="506" customFormat="false" ht="15" hidden="false" customHeight="false" outlineLevel="0" collapsed="false">
      <c r="A506" s="0" t="n">
        <v>1811</v>
      </c>
      <c r="B506" s="0" t="s">
        <v>1838</v>
      </c>
      <c r="C506" s="0" t="s">
        <v>769</v>
      </c>
      <c r="D506" s="0" t="s">
        <v>91</v>
      </c>
      <c r="E506" s="0" t="s">
        <v>127</v>
      </c>
      <c r="F506" s="0" t="s">
        <v>1845</v>
      </c>
      <c r="H506" s="0" t="n">
        <v>0</v>
      </c>
      <c r="I506" s="0" t="s">
        <v>1838</v>
      </c>
    </row>
    <row r="507" customFormat="false" ht="15" hidden="false" customHeight="false" outlineLevel="0" collapsed="false">
      <c r="A507" s="0" t="n">
        <v>1812</v>
      </c>
      <c r="B507" s="0" t="s">
        <v>1838</v>
      </c>
      <c r="C507" s="0" t="s">
        <v>769</v>
      </c>
      <c r="D507" s="0" t="s">
        <v>91</v>
      </c>
      <c r="E507" s="0" t="s">
        <v>127</v>
      </c>
      <c r="F507" s="0" t="s">
        <v>1845</v>
      </c>
      <c r="H507" s="0" t="n">
        <v>0</v>
      </c>
      <c r="I507" s="0" t="s">
        <v>1838</v>
      </c>
    </row>
    <row r="508" customFormat="false" ht="15" hidden="false" customHeight="false" outlineLevel="0" collapsed="false">
      <c r="A508" s="0" t="n">
        <v>1813</v>
      </c>
      <c r="B508" s="0" t="s">
        <v>1838</v>
      </c>
      <c r="C508" s="0" t="s">
        <v>769</v>
      </c>
      <c r="D508" s="0" t="s">
        <v>91</v>
      </c>
      <c r="E508" s="0" t="s">
        <v>127</v>
      </c>
      <c r="F508" s="0" t="s">
        <v>1845</v>
      </c>
      <c r="H508" s="0" t="n">
        <v>0</v>
      </c>
      <c r="I508" s="0" t="s">
        <v>1838</v>
      </c>
    </row>
    <row r="509" customFormat="false" ht="15" hidden="false" customHeight="false" outlineLevel="0" collapsed="false">
      <c r="A509" s="0" t="n">
        <v>1814</v>
      </c>
      <c r="B509" s="0" t="s">
        <v>1838</v>
      </c>
      <c r="C509" s="0" t="s">
        <v>769</v>
      </c>
      <c r="D509" s="0" t="s">
        <v>91</v>
      </c>
      <c r="E509" s="0" t="s">
        <v>127</v>
      </c>
      <c r="F509" s="0" t="s">
        <v>1845</v>
      </c>
      <c r="H509" s="0" t="n">
        <v>0</v>
      </c>
      <c r="I509" s="0" t="s">
        <v>1838</v>
      </c>
    </row>
    <row r="510" customFormat="false" ht="15" hidden="false" customHeight="false" outlineLevel="0" collapsed="false">
      <c r="A510" s="0" t="n">
        <v>1815</v>
      </c>
      <c r="B510" s="0" t="s">
        <v>1838</v>
      </c>
      <c r="C510" s="0" t="s">
        <v>769</v>
      </c>
      <c r="D510" s="0" t="s">
        <v>91</v>
      </c>
      <c r="E510" s="0" t="s">
        <v>127</v>
      </c>
      <c r="F510" s="0" t="s">
        <v>1845</v>
      </c>
      <c r="H510" s="0" t="n">
        <v>0</v>
      </c>
      <c r="I510" s="0" t="s">
        <v>1838</v>
      </c>
    </row>
    <row r="511" customFormat="false" ht="15" hidden="false" customHeight="false" outlineLevel="0" collapsed="false">
      <c r="A511" s="0" t="n">
        <v>1816</v>
      </c>
      <c r="B511" s="0" t="s">
        <v>1838</v>
      </c>
      <c r="C511" s="0" t="s">
        <v>769</v>
      </c>
      <c r="D511" s="0" t="s">
        <v>91</v>
      </c>
      <c r="E511" s="0" t="s">
        <v>127</v>
      </c>
      <c r="F511" s="0" t="s">
        <v>1845</v>
      </c>
      <c r="H511" s="0" t="n">
        <v>0</v>
      </c>
      <c r="I511" s="0" t="s">
        <v>1838</v>
      </c>
    </row>
    <row r="512" customFormat="false" ht="15" hidden="false" customHeight="false" outlineLevel="0" collapsed="false">
      <c r="A512" s="0" t="n">
        <v>1817</v>
      </c>
      <c r="B512" s="0" t="s">
        <v>1838</v>
      </c>
      <c r="C512" s="0" t="s">
        <v>769</v>
      </c>
      <c r="D512" s="0" t="s">
        <v>91</v>
      </c>
      <c r="E512" s="0" t="s">
        <v>127</v>
      </c>
      <c r="F512" s="0" t="s">
        <v>1845</v>
      </c>
      <c r="H512" s="0" t="n">
        <v>0</v>
      </c>
      <c r="I512" s="0" t="s">
        <v>1838</v>
      </c>
    </row>
    <row r="513" customFormat="false" ht="15" hidden="false" customHeight="false" outlineLevel="0" collapsed="false">
      <c r="A513" s="0" t="n">
        <v>1818</v>
      </c>
      <c r="B513" s="0" t="s">
        <v>1838</v>
      </c>
      <c r="C513" s="0" t="s">
        <v>769</v>
      </c>
      <c r="D513" s="0" t="s">
        <v>91</v>
      </c>
      <c r="E513" s="0" t="s">
        <v>127</v>
      </c>
      <c r="F513" s="0" t="s">
        <v>1845</v>
      </c>
      <c r="H513" s="0" t="n">
        <v>0</v>
      </c>
      <c r="I513" s="0" t="s">
        <v>1838</v>
      </c>
    </row>
    <row r="514" customFormat="false" ht="15" hidden="false" customHeight="false" outlineLevel="0" collapsed="false">
      <c r="A514" s="0" t="n">
        <v>1819</v>
      </c>
      <c r="B514" s="0" t="s">
        <v>1838</v>
      </c>
      <c r="C514" s="0" t="s">
        <v>769</v>
      </c>
      <c r="D514" s="0" t="s">
        <v>91</v>
      </c>
      <c r="E514" s="0" t="s">
        <v>127</v>
      </c>
      <c r="F514" s="0" t="s">
        <v>1845</v>
      </c>
      <c r="H514" s="0" t="n">
        <v>0</v>
      </c>
      <c r="I514" s="0" t="s">
        <v>1838</v>
      </c>
    </row>
    <row r="515" customFormat="false" ht="15" hidden="false" customHeight="false" outlineLevel="0" collapsed="false">
      <c r="A515" s="0" t="n">
        <v>1820</v>
      </c>
      <c r="B515" s="0" t="s">
        <v>1838</v>
      </c>
      <c r="C515" s="0" t="s">
        <v>769</v>
      </c>
      <c r="D515" s="0" t="s">
        <v>91</v>
      </c>
      <c r="E515" s="0" t="s">
        <v>127</v>
      </c>
      <c r="F515" s="0" t="s">
        <v>1845</v>
      </c>
      <c r="H515" s="0" t="n">
        <v>0</v>
      </c>
      <c r="I515" s="0" t="s">
        <v>1838</v>
      </c>
    </row>
    <row r="516" customFormat="false" ht="15" hidden="false" customHeight="false" outlineLevel="0" collapsed="false">
      <c r="A516" s="0" t="n">
        <v>1821</v>
      </c>
      <c r="B516" s="0" t="s">
        <v>1838</v>
      </c>
      <c r="C516" s="0" t="s">
        <v>769</v>
      </c>
      <c r="D516" s="0" t="s">
        <v>91</v>
      </c>
      <c r="E516" s="0" t="s">
        <v>127</v>
      </c>
      <c r="F516" s="0" t="s">
        <v>1845</v>
      </c>
      <c r="H516" s="0" t="n">
        <v>0</v>
      </c>
      <c r="I516" s="0" t="s">
        <v>1838</v>
      </c>
    </row>
    <row r="517" customFormat="false" ht="15" hidden="false" customHeight="false" outlineLevel="0" collapsed="false">
      <c r="A517" s="0" t="n">
        <v>1822</v>
      </c>
      <c r="B517" s="0" t="s">
        <v>1838</v>
      </c>
      <c r="C517" s="0" t="s">
        <v>769</v>
      </c>
      <c r="D517" s="0" t="s">
        <v>91</v>
      </c>
      <c r="E517" s="0" t="s">
        <v>127</v>
      </c>
      <c r="F517" s="0" t="s">
        <v>1845</v>
      </c>
      <c r="H517" s="0" t="n">
        <v>0</v>
      </c>
      <c r="I517" s="0" t="s">
        <v>1838</v>
      </c>
    </row>
    <row r="518" customFormat="false" ht="15" hidden="false" customHeight="false" outlineLevel="0" collapsed="false">
      <c r="A518" s="0" t="n">
        <v>1823</v>
      </c>
      <c r="B518" s="0" t="s">
        <v>1838</v>
      </c>
      <c r="C518" s="0" t="s">
        <v>769</v>
      </c>
      <c r="D518" s="0" t="s">
        <v>91</v>
      </c>
      <c r="E518" s="0" t="s">
        <v>127</v>
      </c>
      <c r="F518" s="0" t="s">
        <v>1845</v>
      </c>
      <c r="H518" s="0" t="n">
        <v>0</v>
      </c>
      <c r="I518" s="0" t="s">
        <v>1838</v>
      </c>
    </row>
    <row r="519" customFormat="false" ht="15" hidden="false" customHeight="false" outlineLevel="0" collapsed="false">
      <c r="A519" s="0" t="n">
        <v>1824</v>
      </c>
      <c r="B519" s="0" t="s">
        <v>1838</v>
      </c>
      <c r="C519" s="0" t="s">
        <v>769</v>
      </c>
      <c r="D519" s="0" t="s">
        <v>91</v>
      </c>
      <c r="E519" s="0" t="s">
        <v>127</v>
      </c>
      <c r="F519" s="0" t="s">
        <v>1845</v>
      </c>
      <c r="H519" s="0" t="n">
        <v>0</v>
      </c>
      <c r="I519" s="0" t="s">
        <v>1838</v>
      </c>
    </row>
    <row r="520" customFormat="false" ht="15" hidden="false" customHeight="false" outlineLevel="0" collapsed="false">
      <c r="A520" s="0" t="n">
        <v>1825</v>
      </c>
      <c r="B520" s="0" t="s">
        <v>1838</v>
      </c>
      <c r="C520" s="0" t="s">
        <v>769</v>
      </c>
      <c r="D520" s="0" t="s">
        <v>91</v>
      </c>
      <c r="E520" s="0" t="s">
        <v>127</v>
      </c>
      <c r="F520" s="0" t="s">
        <v>1845</v>
      </c>
      <c r="H520" s="0" t="n">
        <v>0</v>
      </c>
      <c r="I520" s="0" t="s">
        <v>1838</v>
      </c>
    </row>
    <row r="521" customFormat="false" ht="15" hidden="false" customHeight="false" outlineLevel="0" collapsed="false">
      <c r="A521" s="0" t="n">
        <v>1826</v>
      </c>
      <c r="B521" s="0" t="s">
        <v>1838</v>
      </c>
      <c r="C521" s="0" t="s">
        <v>769</v>
      </c>
      <c r="D521" s="0" t="s">
        <v>91</v>
      </c>
      <c r="E521" s="0" t="s">
        <v>127</v>
      </c>
      <c r="F521" s="0" t="s">
        <v>1845</v>
      </c>
      <c r="H521" s="0" t="n">
        <v>0</v>
      </c>
      <c r="I521" s="0" t="s">
        <v>1838</v>
      </c>
    </row>
    <row r="522" customFormat="false" ht="15" hidden="false" customHeight="false" outlineLevel="0" collapsed="false">
      <c r="A522" s="0" t="n">
        <v>1827</v>
      </c>
      <c r="B522" s="0" t="s">
        <v>1838</v>
      </c>
      <c r="C522" s="0" t="s">
        <v>769</v>
      </c>
      <c r="D522" s="0" t="s">
        <v>91</v>
      </c>
      <c r="E522" s="0" t="s">
        <v>127</v>
      </c>
      <c r="F522" s="0" t="s">
        <v>1845</v>
      </c>
      <c r="H522" s="0" t="n">
        <v>0</v>
      </c>
      <c r="I522" s="0" t="s">
        <v>1838</v>
      </c>
    </row>
    <row r="523" customFormat="false" ht="15" hidden="false" customHeight="false" outlineLevel="0" collapsed="false">
      <c r="A523" s="0" t="n">
        <v>1828</v>
      </c>
      <c r="B523" s="0" t="s">
        <v>1838</v>
      </c>
      <c r="C523" s="0" t="s">
        <v>769</v>
      </c>
      <c r="D523" s="0" t="s">
        <v>91</v>
      </c>
      <c r="E523" s="0" t="s">
        <v>127</v>
      </c>
      <c r="F523" s="0" t="s">
        <v>1845</v>
      </c>
      <c r="H523" s="0" t="n">
        <v>0</v>
      </c>
      <c r="I523" s="0" t="s">
        <v>1838</v>
      </c>
    </row>
    <row r="524" customFormat="false" ht="15" hidden="false" customHeight="false" outlineLevel="0" collapsed="false">
      <c r="A524" s="0" t="n">
        <v>1829</v>
      </c>
      <c r="B524" s="0" t="s">
        <v>1838</v>
      </c>
      <c r="C524" s="0" t="s">
        <v>769</v>
      </c>
      <c r="D524" s="0" t="s">
        <v>91</v>
      </c>
      <c r="E524" s="0" t="s">
        <v>127</v>
      </c>
      <c r="F524" s="0" t="s">
        <v>1845</v>
      </c>
      <c r="H524" s="0" t="n">
        <v>0</v>
      </c>
      <c r="I524" s="0" t="s">
        <v>1838</v>
      </c>
    </row>
    <row r="525" customFormat="false" ht="15" hidden="false" customHeight="false" outlineLevel="0" collapsed="false">
      <c r="A525" s="0" t="n">
        <v>1830</v>
      </c>
      <c r="B525" s="0" t="s">
        <v>1838</v>
      </c>
      <c r="C525" s="0" t="s">
        <v>769</v>
      </c>
      <c r="D525" s="0" t="s">
        <v>91</v>
      </c>
      <c r="E525" s="0" t="s">
        <v>127</v>
      </c>
      <c r="F525" s="0" t="s">
        <v>1845</v>
      </c>
      <c r="H525" s="0" t="n">
        <v>0</v>
      </c>
      <c r="I525" s="0" t="s">
        <v>1838</v>
      </c>
    </row>
    <row r="526" customFormat="false" ht="15" hidden="false" customHeight="false" outlineLevel="0" collapsed="false">
      <c r="A526" s="0" t="n">
        <v>1831</v>
      </c>
      <c r="B526" s="0" t="s">
        <v>1838</v>
      </c>
      <c r="C526" s="0" t="s">
        <v>769</v>
      </c>
      <c r="D526" s="0" t="s">
        <v>91</v>
      </c>
      <c r="E526" s="0" t="s">
        <v>127</v>
      </c>
      <c r="F526" s="0" t="s">
        <v>1845</v>
      </c>
      <c r="H526" s="0" t="n">
        <v>0</v>
      </c>
      <c r="I526" s="0" t="s">
        <v>1838</v>
      </c>
    </row>
    <row r="527" customFormat="false" ht="15" hidden="false" customHeight="false" outlineLevel="0" collapsed="false">
      <c r="A527" s="0" t="n">
        <v>1832</v>
      </c>
      <c r="B527" s="0" t="s">
        <v>1838</v>
      </c>
      <c r="C527" s="0" t="s">
        <v>769</v>
      </c>
      <c r="D527" s="0" t="s">
        <v>91</v>
      </c>
      <c r="E527" s="0" t="s">
        <v>127</v>
      </c>
      <c r="F527" s="0" t="s">
        <v>1845</v>
      </c>
      <c r="H527" s="0" t="n">
        <v>0</v>
      </c>
      <c r="I527" s="0" t="s">
        <v>1838</v>
      </c>
    </row>
    <row r="528" customFormat="false" ht="15" hidden="false" customHeight="false" outlineLevel="0" collapsed="false">
      <c r="A528" s="0" t="n">
        <v>1833</v>
      </c>
      <c r="B528" s="0" t="s">
        <v>1838</v>
      </c>
      <c r="C528" s="0" t="s">
        <v>769</v>
      </c>
      <c r="D528" s="0" t="s">
        <v>91</v>
      </c>
      <c r="E528" s="0" t="s">
        <v>127</v>
      </c>
      <c r="F528" s="0" t="s">
        <v>1845</v>
      </c>
      <c r="H528" s="0" t="n">
        <v>0</v>
      </c>
      <c r="I528" s="0" t="s">
        <v>1838</v>
      </c>
    </row>
    <row r="529" customFormat="false" ht="15" hidden="false" customHeight="false" outlineLevel="0" collapsed="false">
      <c r="A529" s="0" t="n">
        <v>1834</v>
      </c>
      <c r="B529" s="0" t="s">
        <v>1838</v>
      </c>
      <c r="C529" s="0" t="s">
        <v>769</v>
      </c>
      <c r="D529" s="0" t="s">
        <v>91</v>
      </c>
      <c r="E529" s="0" t="s">
        <v>127</v>
      </c>
      <c r="F529" s="0" t="s">
        <v>1845</v>
      </c>
      <c r="H529" s="0" t="n">
        <v>0</v>
      </c>
      <c r="I529" s="0" t="s">
        <v>1838</v>
      </c>
    </row>
    <row r="530" customFormat="false" ht="15" hidden="false" customHeight="false" outlineLevel="0" collapsed="false">
      <c r="A530" s="0" t="n">
        <v>1835</v>
      </c>
      <c r="B530" s="0" t="s">
        <v>1838</v>
      </c>
      <c r="C530" s="0" t="s">
        <v>769</v>
      </c>
      <c r="D530" s="0" t="s">
        <v>91</v>
      </c>
      <c r="E530" s="0" t="s">
        <v>127</v>
      </c>
      <c r="F530" s="0" t="s">
        <v>1845</v>
      </c>
      <c r="H530" s="0" t="n">
        <v>0</v>
      </c>
      <c r="I530" s="0" t="s">
        <v>1838</v>
      </c>
    </row>
    <row r="531" customFormat="false" ht="15" hidden="false" customHeight="false" outlineLevel="0" collapsed="false">
      <c r="A531" s="0" t="n">
        <v>1836</v>
      </c>
      <c r="B531" s="0" t="s">
        <v>1838</v>
      </c>
      <c r="C531" s="0" t="s">
        <v>769</v>
      </c>
      <c r="D531" s="0" t="s">
        <v>91</v>
      </c>
      <c r="E531" s="0" t="s">
        <v>127</v>
      </c>
      <c r="F531" s="0" t="s">
        <v>1845</v>
      </c>
      <c r="H531" s="0" t="n">
        <v>0</v>
      </c>
      <c r="I531" s="0" t="s">
        <v>1838</v>
      </c>
    </row>
    <row r="532" customFormat="false" ht="15" hidden="false" customHeight="false" outlineLevel="0" collapsed="false">
      <c r="A532" s="0" t="n">
        <v>1837</v>
      </c>
      <c r="B532" s="0" t="s">
        <v>1838</v>
      </c>
      <c r="C532" s="0" t="s">
        <v>769</v>
      </c>
      <c r="D532" s="0" t="s">
        <v>91</v>
      </c>
      <c r="E532" s="0" t="s">
        <v>127</v>
      </c>
      <c r="F532" s="0" t="s">
        <v>1845</v>
      </c>
      <c r="H532" s="0" t="n">
        <v>0</v>
      </c>
      <c r="I532" s="0" t="s">
        <v>1838</v>
      </c>
    </row>
    <row r="533" customFormat="false" ht="15" hidden="false" customHeight="false" outlineLevel="0" collapsed="false">
      <c r="A533" s="0" t="n">
        <v>1838</v>
      </c>
      <c r="B533" s="0" t="s">
        <v>1838</v>
      </c>
      <c r="C533" s="0" t="s">
        <v>769</v>
      </c>
      <c r="D533" s="0" t="s">
        <v>91</v>
      </c>
      <c r="E533" s="0" t="s">
        <v>127</v>
      </c>
      <c r="F533" s="0" t="s">
        <v>1845</v>
      </c>
      <c r="H533" s="0" t="n">
        <v>0</v>
      </c>
      <c r="I533" s="0" t="s">
        <v>1838</v>
      </c>
    </row>
    <row r="534" customFormat="false" ht="15" hidden="false" customHeight="false" outlineLevel="0" collapsed="false">
      <c r="A534" s="0" t="n">
        <v>1839</v>
      </c>
      <c r="B534" s="0" t="s">
        <v>2004</v>
      </c>
      <c r="C534" s="0" t="s">
        <v>769</v>
      </c>
      <c r="D534" s="0" t="s">
        <v>91</v>
      </c>
      <c r="E534" s="0" t="s">
        <v>127</v>
      </c>
      <c r="F534" s="0" t="s">
        <v>2011</v>
      </c>
      <c r="H534" s="0" t="n">
        <v>0</v>
      </c>
      <c r="I534" s="0" t="s">
        <v>2004</v>
      </c>
    </row>
    <row r="535" customFormat="false" ht="15" hidden="false" customHeight="false" outlineLevel="0" collapsed="false">
      <c r="A535" s="0" t="n">
        <v>1840</v>
      </c>
      <c r="B535" s="0" t="s">
        <v>2004</v>
      </c>
      <c r="C535" s="0" t="s">
        <v>769</v>
      </c>
      <c r="D535" s="0" t="s">
        <v>91</v>
      </c>
      <c r="E535" s="0" t="s">
        <v>127</v>
      </c>
      <c r="F535" s="0" t="s">
        <v>2011</v>
      </c>
      <c r="H535" s="0" t="n">
        <v>0</v>
      </c>
      <c r="I535" s="0" t="s">
        <v>2004</v>
      </c>
    </row>
    <row r="536" customFormat="false" ht="15" hidden="false" customHeight="false" outlineLevel="0" collapsed="false">
      <c r="A536" s="0" t="n">
        <v>1841</v>
      </c>
      <c r="B536" s="0" t="s">
        <v>2004</v>
      </c>
      <c r="C536" s="0" t="s">
        <v>769</v>
      </c>
      <c r="D536" s="0" t="s">
        <v>91</v>
      </c>
      <c r="E536" s="0" t="s">
        <v>127</v>
      </c>
      <c r="F536" s="0" t="s">
        <v>2011</v>
      </c>
      <c r="H536" s="0" t="n">
        <v>0</v>
      </c>
      <c r="I536" s="0" t="s">
        <v>2004</v>
      </c>
    </row>
    <row r="537" customFormat="false" ht="15" hidden="false" customHeight="false" outlineLevel="0" collapsed="false">
      <c r="A537" s="0" t="n">
        <v>1842</v>
      </c>
      <c r="B537" s="0" t="s">
        <v>2004</v>
      </c>
      <c r="C537" s="0" t="s">
        <v>769</v>
      </c>
      <c r="D537" s="0" t="s">
        <v>91</v>
      </c>
      <c r="E537" s="0" t="s">
        <v>127</v>
      </c>
      <c r="F537" s="0" t="s">
        <v>2011</v>
      </c>
      <c r="H537" s="0" t="n">
        <v>0</v>
      </c>
      <c r="I537" s="0" t="s">
        <v>2004</v>
      </c>
    </row>
    <row r="538" customFormat="false" ht="15" hidden="false" customHeight="false" outlineLevel="0" collapsed="false">
      <c r="A538" s="0" t="n">
        <v>1843</v>
      </c>
      <c r="B538" s="0" t="s">
        <v>2004</v>
      </c>
      <c r="C538" s="0" t="s">
        <v>769</v>
      </c>
      <c r="D538" s="0" t="s">
        <v>91</v>
      </c>
      <c r="E538" s="0" t="s">
        <v>127</v>
      </c>
      <c r="F538" s="0" t="s">
        <v>2011</v>
      </c>
      <c r="H538" s="0" t="n">
        <v>0</v>
      </c>
      <c r="I538" s="0" t="s">
        <v>2004</v>
      </c>
    </row>
    <row r="539" customFormat="false" ht="15" hidden="false" customHeight="false" outlineLevel="0" collapsed="false">
      <c r="A539" s="0" t="n">
        <v>1844</v>
      </c>
      <c r="B539" s="0" t="s">
        <v>2004</v>
      </c>
      <c r="C539" s="0" t="s">
        <v>769</v>
      </c>
      <c r="D539" s="0" t="s">
        <v>91</v>
      </c>
      <c r="E539" s="0" t="s">
        <v>127</v>
      </c>
      <c r="F539" s="0" t="s">
        <v>2011</v>
      </c>
      <c r="H539" s="0" t="n">
        <v>0</v>
      </c>
      <c r="I539" s="0" t="s">
        <v>2004</v>
      </c>
    </row>
    <row r="540" customFormat="false" ht="15" hidden="false" customHeight="false" outlineLevel="0" collapsed="false">
      <c r="A540" s="0" t="n">
        <v>1845</v>
      </c>
      <c r="B540" s="0" t="s">
        <v>2004</v>
      </c>
      <c r="C540" s="0" t="s">
        <v>769</v>
      </c>
      <c r="D540" s="0" t="s">
        <v>91</v>
      </c>
      <c r="E540" s="0" t="s">
        <v>127</v>
      </c>
      <c r="F540" s="0" t="s">
        <v>2011</v>
      </c>
      <c r="H540" s="0" t="n">
        <v>0</v>
      </c>
      <c r="I540" s="0" t="s">
        <v>2004</v>
      </c>
    </row>
    <row r="541" customFormat="false" ht="15" hidden="false" customHeight="false" outlineLevel="0" collapsed="false">
      <c r="A541" s="0" t="n">
        <v>1846</v>
      </c>
      <c r="B541" s="0" t="s">
        <v>2004</v>
      </c>
      <c r="C541" s="0" t="s">
        <v>769</v>
      </c>
      <c r="D541" s="0" t="s">
        <v>91</v>
      </c>
      <c r="E541" s="0" t="s">
        <v>127</v>
      </c>
      <c r="F541" s="0" t="s">
        <v>2011</v>
      </c>
      <c r="H541" s="0" t="n">
        <v>0</v>
      </c>
      <c r="I541" s="0" t="s">
        <v>2004</v>
      </c>
    </row>
    <row r="542" customFormat="false" ht="15" hidden="false" customHeight="false" outlineLevel="0" collapsed="false">
      <c r="A542" s="0" t="n">
        <v>1847</v>
      </c>
      <c r="B542" s="0" t="s">
        <v>2004</v>
      </c>
      <c r="C542" s="0" t="s">
        <v>769</v>
      </c>
      <c r="D542" s="0" t="s">
        <v>91</v>
      </c>
      <c r="E542" s="0" t="s">
        <v>127</v>
      </c>
      <c r="F542" s="0" t="s">
        <v>2011</v>
      </c>
      <c r="H542" s="0" t="n">
        <v>0</v>
      </c>
      <c r="I542" s="0" t="s">
        <v>2004</v>
      </c>
    </row>
    <row r="543" customFormat="false" ht="15" hidden="false" customHeight="false" outlineLevel="0" collapsed="false">
      <c r="A543" s="0" t="n">
        <v>1848</v>
      </c>
      <c r="B543" s="0" t="s">
        <v>2004</v>
      </c>
      <c r="C543" s="0" t="s">
        <v>769</v>
      </c>
      <c r="D543" s="0" t="s">
        <v>91</v>
      </c>
      <c r="E543" s="0" t="s">
        <v>127</v>
      </c>
      <c r="F543" s="0" t="s">
        <v>2011</v>
      </c>
      <c r="H543" s="0" t="n">
        <v>0</v>
      </c>
      <c r="I543" s="0" t="s">
        <v>2004</v>
      </c>
    </row>
    <row r="544" customFormat="false" ht="15" hidden="false" customHeight="false" outlineLevel="0" collapsed="false">
      <c r="A544" s="0" t="n">
        <v>1849</v>
      </c>
      <c r="B544" s="0" t="s">
        <v>2004</v>
      </c>
      <c r="C544" s="0" t="s">
        <v>769</v>
      </c>
      <c r="D544" s="0" t="s">
        <v>91</v>
      </c>
      <c r="E544" s="0" t="s">
        <v>127</v>
      </c>
      <c r="F544" s="0" t="s">
        <v>2011</v>
      </c>
      <c r="H544" s="0" t="n">
        <v>0</v>
      </c>
      <c r="I544" s="0" t="s">
        <v>2004</v>
      </c>
    </row>
    <row r="545" customFormat="false" ht="15" hidden="false" customHeight="false" outlineLevel="0" collapsed="false">
      <c r="A545" s="0" t="n">
        <v>1850</v>
      </c>
      <c r="B545" s="0" t="s">
        <v>2004</v>
      </c>
      <c r="C545" s="0" t="s">
        <v>769</v>
      </c>
      <c r="D545" s="0" t="s">
        <v>91</v>
      </c>
      <c r="E545" s="0" t="s">
        <v>127</v>
      </c>
      <c r="F545" s="0" t="s">
        <v>2011</v>
      </c>
      <c r="H545" s="0" t="n">
        <v>0</v>
      </c>
      <c r="I545" s="0" t="s">
        <v>2004</v>
      </c>
    </row>
    <row r="546" customFormat="false" ht="15" hidden="false" customHeight="false" outlineLevel="0" collapsed="false">
      <c r="A546" s="0" t="n">
        <v>1851</v>
      </c>
      <c r="B546" s="0" t="s">
        <v>2004</v>
      </c>
      <c r="C546" s="0" t="s">
        <v>769</v>
      </c>
      <c r="D546" s="0" t="s">
        <v>91</v>
      </c>
      <c r="E546" s="0" t="s">
        <v>127</v>
      </c>
      <c r="F546" s="0" t="s">
        <v>2011</v>
      </c>
      <c r="H546" s="0" t="n">
        <v>0</v>
      </c>
      <c r="I546" s="0" t="s">
        <v>2004</v>
      </c>
    </row>
    <row r="547" customFormat="false" ht="15" hidden="false" customHeight="false" outlineLevel="0" collapsed="false">
      <c r="A547" s="0" t="n">
        <v>1852</v>
      </c>
      <c r="B547" s="0" t="s">
        <v>2004</v>
      </c>
      <c r="C547" s="0" t="s">
        <v>769</v>
      </c>
      <c r="D547" s="0" t="s">
        <v>91</v>
      </c>
      <c r="E547" s="0" t="s">
        <v>127</v>
      </c>
      <c r="F547" s="0" t="s">
        <v>2011</v>
      </c>
      <c r="H547" s="0" t="n">
        <v>0</v>
      </c>
      <c r="I547" s="0" t="s">
        <v>2004</v>
      </c>
    </row>
    <row r="548" customFormat="false" ht="15" hidden="false" customHeight="false" outlineLevel="0" collapsed="false">
      <c r="A548" s="0" t="n">
        <v>1853</v>
      </c>
      <c r="B548" s="0" t="s">
        <v>2004</v>
      </c>
      <c r="C548" s="0" t="s">
        <v>769</v>
      </c>
      <c r="D548" s="0" t="s">
        <v>91</v>
      </c>
      <c r="E548" s="0" t="s">
        <v>127</v>
      </c>
      <c r="F548" s="0" t="s">
        <v>2011</v>
      </c>
      <c r="H548" s="0" t="n">
        <v>0</v>
      </c>
      <c r="I548" s="0" t="s">
        <v>2004</v>
      </c>
    </row>
    <row r="549" customFormat="false" ht="15" hidden="false" customHeight="false" outlineLevel="0" collapsed="false">
      <c r="A549" s="0" t="n">
        <v>1854</v>
      </c>
      <c r="B549" s="0" t="s">
        <v>2004</v>
      </c>
      <c r="C549" s="0" t="s">
        <v>769</v>
      </c>
      <c r="D549" s="0" t="s">
        <v>91</v>
      </c>
      <c r="E549" s="0" t="s">
        <v>127</v>
      </c>
      <c r="F549" s="0" t="s">
        <v>2011</v>
      </c>
      <c r="H549" s="0" t="n">
        <v>0</v>
      </c>
      <c r="I549" s="0" t="s">
        <v>2004</v>
      </c>
    </row>
    <row r="550" customFormat="false" ht="15" hidden="false" customHeight="false" outlineLevel="0" collapsed="false">
      <c r="A550" s="0" t="n">
        <v>1855</v>
      </c>
      <c r="B550" s="0" t="s">
        <v>2004</v>
      </c>
      <c r="C550" s="0" t="s">
        <v>769</v>
      </c>
      <c r="D550" s="0" t="s">
        <v>91</v>
      </c>
      <c r="E550" s="0" t="s">
        <v>127</v>
      </c>
      <c r="F550" s="0" t="s">
        <v>2011</v>
      </c>
      <c r="H550" s="0" t="n">
        <v>0</v>
      </c>
      <c r="I550" s="0" t="s">
        <v>2004</v>
      </c>
    </row>
    <row r="551" customFormat="false" ht="15" hidden="false" customHeight="false" outlineLevel="0" collapsed="false">
      <c r="A551" s="0" t="n">
        <v>1856</v>
      </c>
      <c r="B551" s="0" t="s">
        <v>2004</v>
      </c>
      <c r="C551" s="0" t="s">
        <v>769</v>
      </c>
      <c r="D551" s="0" t="s">
        <v>91</v>
      </c>
      <c r="E551" s="0" t="s">
        <v>127</v>
      </c>
      <c r="F551" s="0" t="s">
        <v>2011</v>
      </c>
      <c r="H551" s="0" t="n">
        <v>0</v>
      </c>
      <c r="I551" s="0" t="s">
        <v>2004</v>
      </c>
    </row>
    <row r="552" customFormat="false" ht="15" hidden="false" customHeight="false" outlineLevel="0" collapsed="false">
      <c r="A552" s="0" t="n">
        <v>1857</v>
      </c>
      <c r="B552" s="0" t="s">
        <v>2004</v>
      </c>
      <c r="C552" s="0" t="s">
        <v>769</v>
      </c>
      <c r="D552" s="0" t="s">
        <v>91</v>
      </c>
      <c r="E552" s="0" t="s">
        <v>127</v>
      </c>
      <c r="F552" s="0" t="s">
        <v>2011</v>
      </c>
      <c r="H552" s="0" t="n">
        <v>0</v>
      </c>
      <c r="I552" s="0" t="s">
        <v>2004</v>
      </c>
    </row>
    <row r="553" customFormat="false" ht="15" hidden="false" customHeight="false" outlineLevel="0" collapsed="false">
      <c r="A553" s="0" t="n">
        <v>1858</v>
      </c>
      <c r="B553" s="0" t="s">
        <v>2004</v>
      </c>
      <c r="C553" s="0" t="s">
        <v>769</v>
      </c>
      <c r="D553" s="0" t="s">
        <v>91</v>
      </c>
      <c r="E553" s="0" t="s">
        <v>127</v>
      </c>
      <c r="F553" s="0" t="s">
        <v>2011</v>
      </c>
      <c r="H553" s="0" t="n">
        <v>0</v>
      </c>
      <c r="I553" s="0" t="s">
        <v>2004</v>
      </c>
    </row>
    <row r="554" customFormat="false" ht="15" hidden="false" customHeight="false" outlineLevel="0" collapsed="false">
      <c r="A554" s="0" t="n">
        <v>1859</v>
      </c>
      <c r="B554" s="0" t="s">
        <v>2004</v>
      </c>
      <c r="C554" s="0" t="s">
        <v>769</v>
      </c>
      <c r="D554" s="0" t="s">
        <v>91</v>
      </c>
      <c r="E554" s="0" t="s">
        <v>127</v>
      </c>
      <c r="F554" s="0" t="s">
        <v>2011</v>
      </c>
      <c r="H554" s="0" t="n">
        <v>0</v>
      </c>
      <c r="I554" s="0" t="s">
        <v>2004</v>
      </c>
    </row>
    <row r="555" customFormat="false" ht="15" hidden="false" customHeight="false" outlineLevel="0" collapsed="false">
      <c r="A555" s="0" t="n">
        <v>1860</v>
      </c>
      <c r="B555" s="0" t="s">
        <v>2004</v>
      </c>
      <c r="C555" s="0" t="s">
        <v>769</v>
      </c>
      <c r="D555" s="0" t="s">
        <v>91</v>
      </c>
      <c r="E555" s="0" t="s">
        <v>127</v>
      </c>
      <c r="F555" s="0" t="s">
        <v>2011</v>
      </c>
      <c r="H555" s="0" t="n">
        <v>0</v>
      </c>
      <c r="I555" s="0" t="s">
        <v>2004</v>
      </c>
    </row>
    <row r="556" customFormat="false" ht="15" hidden="false" customHeight="false" outlineLevel="0" collapsed="false">
      <c r="A556" s="0" t="n">
        <v>1861</v>
      </c>
      <c r="B556" s="0" t="s">
        <v>2079</v>
      </c>
      <c r="C556" s="0" t="s">
        <v>769</v>
      </c>
      <c r="D556" s="0" t="s">
        <v>91</v>
      </c>
      <c r="E556" s="0" t="s">
        <v>85</v>
      </c>
      <c r="F556" s="0" t="s">
        <v>2086</v>
      </c>
      <c r="H556" s="0" t="n">
        <v>0</v>
      </c>
      <c r="I556" s="0" t="s">
        <v>2079</v>
      </c>
    </row>
    <row r="557" customFormat="false" ht="15" hidden="false" customHeight="false" outlineLevel="0" collapsed="false">
      <c r="A557" s="0" t="n">
        <v>1862</v>
      </c>
      <c r="B557" s="0" t="s">
        <v>2079</v>
      </c>
      <c r="C557" s="0" t="s">
        <v>769</v>
      </c>
      <c r="D557" s="0" t="s">
        <v>91</v>
      </c>
      <c r="E557" s="0" t="s">
        <v>127</v>
      </c>
      <c r="F557" s="0" t="s">
        <v>2086</v>
      </c>
      <c r="H557" s="0" t="n">
        <v>0</v>
      </c>
      <c r="I557" s="0" t="s">
        <v>2079</v>
      </c>
    </row>
    <row r="558" customFormat="false" ht="15" hidden="false" customHeight="false" outlineLevel="0" collapsed="false">
      <c r="A558" s="0" t="n">
        <v>1863</v>
      </c>
      <c r="B558" s="0" t="s">
        <v>2079</v>
      </c>
      <c r="C558" s="0" t="s">
        <v>769</v>
      </c>
      <c r="D558" s="0" t="s">
        <v>91</v>
      </c>
      <c r="E558" s="0" t="s">
        <v>127</v>
      </c>
      <c r="F558" s="0" t="s">
        <v>2086</v>
      </c>
      <c r="H558" s="0" t="n">
        <v>0</v>
      </c>
      <c r="I558" s="0" t="s">
        <v>2079</v>
      </c>
    </row>
    <row r="559" customFormat="false" ht="15" hidden="false" customHeight="false" outlineLevel="0" collapsed="false">
      <c r="A559" s="0" t="n">
        <v>1864</v>
      </c>
      <c r="B559" s="0" t="s">
        <v>2079</v>
      </c>
      <c r="C559" s="0" t="s">
        <v>769</v>
      </c>
      <c r="D559" s="0" t="s">
        <v>91</v>
      </c>
      <c r="E559" s="0" t="s">
        <v>127</v>
      </c>
      <c r="F559" s="0" t="s">
        <v>2086</v>
      </c>
      <c r="H559" s="0" t="n">
        <v>0</v>
      </c>
      <c r="I559" s="0" t="s">
        <v>2079</v>
      </c>
    </row>
    <row r="560" customFormat="false" ht="15" hidden="false" customHeight="false" outlineLevel="0" collapsed="false">
      <c r="A560" s="0" t="n">
        <v>1865</v>
      </c>
      <c r="B560" s="0" t="s">
        <v>2098</v>
      </c>
      <c r="C560" s="0" t="s">
        <v>769</v>
      </c>
      <c r="D560" s="0" t="s">
        <v>91</v>
      </c>
      <c r="E560" s="0" t="s">
        <v>2105</v>
      </c>
      <c r="F560" s="0" t="s">
        <v>2106</v>
      </c>
      <c r="H560" s="0" t="n">
        <v>0</v>
      </c>
      <c r="I560" s="0" t="s">
        <v>2098</v>
      </c>
    </row>
    <row r="561" customFormat="false" ht="15" hidden="false" customHeight="false" outlineLevel="0" collapsed="false">
      <c r="A561" s="0" t="n">
        <v>1866</v>
      </c>
      <c r="B561" s="0" t="s">
        <v>2098</v>
      </c>
      <c r="C561" s="0" t="s">
        <v>769</v>
      </c>
      <c r="D561" s="0" t="s">
        <v>91</v>
      </c>
      <c r="E561" s="0" t="s">
        <v>127</v>
      </c>
      <c r="F561" s="0" t="s">
        <v>2106</v>
      </c>
      <c r="H561" s="0" t="n">
        <v>0</v>
      </c>
      <c r="I561" s="0" t="s">
        <v>2098</v>
      </c>
    </row>
    <row r="562" customFormat="false" ht="15" hidden="false" customHeight="false" outlineLevel="0" collapsed="false">
      <c r="A562" s="0" t="n">
        <v>1867</v>
      </c>
      <c r="B562" s="0" t="s">
        <v>2098</v>
      </c>
      <c r="C562" s="0" t="s">
        <v>769</v>
      </c>
      <c r="D562" s="0" t="s">
        <v>91</v>
      </c>
      <c r="E562" s="0" t="s">
        <v>127</v>
      </c>
      <c r="F562" s="0" t="s">
        <v>2106</v>
      </c>
      <c r="H562" s="0" t="n">
        <v>0</v>
      </c>
      <c r="I562" s="0" t="s">
        <v>2098</v>
      </c>
    </row>
    <row r="563" customFormat="false" ht="15" hidden="false" customHeight="false" outlineLevel="0" collapsed="false">
      <c r="A563" s="0" t="n">
        <v>1868</v>
      </c>
      <c r="B563" s="0" t="s">
        <v>2098</v>
      </c>
      <c r="C563" s="0" t="s">
        <v>769</v>
      </c>
      <c r="D563" s="0" t="s">
        <v>91</v>
      </c>
      <c r="E563" s="0" t="s">
        <v>2105</v>
      </c>
      <c r="F563" s="0" t="s">
        <v>2106</v>
      </c>
      <c r="H563" s="0" t="n">
        <v>0</v>
      </c>
      <c r="I563" s="0" t="s">
        <v>2098</v>
      </c>
    </row>
    <row r="564" customFormat="false" ht="15" hidden="false" customHeight="false" outlineLevel="0" collapsed="false">
      <c r="A564" s="0" t="n">
        <v>1869</v>
      </c>
      <c r="B564" s="0" t="s">
        <v>2098</v>
      </c>
      <c r="C564" s="0" t="s">
        <v>769</v>
      </c>
      <c r="D564" s="0" t="s">
        <v>91</v>
      </c>
      <c r="E564" s="0" t="s">
        <v>127</v>
      </c>
      <c r="F564" s="0" t="s">
        <v>2106</v>
      </c>
      <c r="H564" s="0" t="n">
        <v>0</v>
      </c>
      <c r="I564" s="0" t="s">
        <v>2098</v>
      </c>
    </row>
    <row r="565" customFormat="false" ht="15" hidden="false" customHeight="false" outlineLevel="0" collapsed="false">
      <c r="A565" s="0" t="n">
        <v>1870</v>
      </c>
      <c r="B565" s="0" t="s">
        <v>2098</v>
      </c>
      <c r="C565" s="0" t="s">
        <v>769</v>
      </c>
      <c r="D565" s="0" t="s">
        <v>91</v>
      </c>
      <c r="E565" s="0" t="s">
        <v>127</v>
      </c>
      <c r="F565" s="0" t="s">
        <v>2106</v>
      </c>
      <c r="H565" s="0" t="n">
        <v>0</v>
      </c>
      <c r="I565" s="0" t="s">
        <v>2098</v>
      </c>
    </row>
    <row r="566" customFormat="false" ht="15" hidden="false" customHeight="false" outlineLevel="0" collapsed="false">
      <c r="A566" s="0" t="n">
        <v>1871</v>
      </c>
      <c r="B566" s="0" t="s">
        <v>2098</v>
      </c>
      <c r="C566" s="0" t="s">
        <v>769</v>
      </c>
      <c r="D566" s="0" t="s">
        <v>91</v>
      </c>
      <c r="E566" s="0" t="s">
        <v>2105</v>
      </c>
      <c r="F566" s="0" t="s">
        <v>2106</v>
      </c>
      <c r="H566" s="0" t="n">
        <v>0</v>
      </c>
      <c r="I566" s="0" t="s">
        <v>2098</v>
      </c>
    </row>
    <row r="567" customFormat="false" ht="15" hidden="false" customHeight="false" outlineLevel="0" collapsed="false">
      <c r="A567" s="0" t="n">
        <v>1872</v>
      </c>
      <c r="B567" s="0" t="s">
        <v>2098</v>
      </c>
      <c r="C567" s="0" t="s">
        <v>769</v>
      </c>
      <c r="D567" s="0" t="s">
        <v>91</v>
      </c>
      <c r="E567" s="0" t="s">
        <v>2105</v>
      </c>
      <c r="F567" s="0" t="s">
        <v>2106</v>
      </c>
      <c r="H567" s="0" t="n">
        <v>0</v>
      </c>
      <c r="I567" s="0" t="s">
        <v>2098</v>
      </c>
    </row>
    <row r="568" customFormat="false" ht="15" hidden="false" customHeight="false" outlineLevel="0" collapsed="false">
      <c r="A568" s="0" t="n">
        <v>1873</v>
      </c>
      <c r="B568" s="0" t="s">
        <v>2098</v>
      </c>
      <c r="C568" s="0" t="s">
        <v>769</v>
      </c>
      <c r="D568" s="0" t="s">
        <v>91</v>
      </c>
      <c r="E568" s="0" t="s">
        <v>2105</v>
      </c>
      <c r="F568" s="0" t="s">
        <v>2106</v>
      </c>
      <c r="H568" s="0" t="n">
        <v>0</v>
      </c>
      <c r="I568" s="0" t="s">
        <v>2098</v>
      </c>
    </row>
    <row r="569" customFormat="false" ht="15" hidden="false" customHeight="false" outlineLevel="0" collapsed="false">
      <c r="A569" s="0" t="n">
        <v>1874</v>
      </c>
      <c r="B569" s="0" t="s">
        <v>2098</v>
      </c>
      <c r="C569" s="0" t="s">
        <v>769</v>
      </c>
      <c r="D569" s="0" t="s">
        <v>91</v>
      </c>
      <c r="E569" s="0" t="s">
        <v>127</v>
      </c>
      <c r="F569" s="0" t="s">
        <v>2106</v>
      </c>
      <c r="H569" s="0" t="n">
        <v>0</v>
      </c>
      <c r="I569" s="0" t="s">
        <v>2098</v>
      </c>
    </row>
    <row r="570" customFormat="false" ht="15" hidden="false" customHeight="false" outlineLevel="0" collapsed="false">
      <c r="A570" s="0" t="n">
        <v>1875</v>
      </c>
      <c r="B570" s="0" t="s">
        <v>2098</v>
      </c>
      <c r="C570" s="0" t="s">
        <v>769</v>
      </c>
      <c r="D570" s="0" t="s">
        <v>91</v>
      </c>
      <c r="E570" s="0" t="s">
        <v>127</v>
      </c>
      <c r="F570" s="0" t="s">
        <v>2106</v>
      </c>
      <c r="H570" s="0" t="n">
        <v>0</v>
      </c>
      <c r="I570" s="0" t="s">
        <v>2098</v>
      </c>
    </row>
    <row r="571" customFormat="false" ht="15" hidden="false" customHeight="false" outlineLevel="0" collapsed="false">
      <c r="A571" s="0" t="n">
        <v>1876</v>
      </c>
      <c r="B571" s="0" t="s">
        <v>2098</v>
      </c>
      <c r="C571" s="0" t="s">
        <v>769</v>
      </c>
      <c r="D571" s="0" t="s">
        <v>91</v>
      </c>
      <c r="E571" s="0" t="s">
        <v>2105</v>
      </c>
      <c r="F571" s="0" t="s">
        <v>2106</v>
      </c>
      <c r="H571" s="0" t="n">
        <v>0</v>
      </c>
      <c r="I571" s="0" t="s">
        <v>2098</v>
      </c>
    </row>
    <row r="572" customFormat="false" ht="15" hidden="false" customHeight="false" outlineLevel="0" collapsed="false">
      <c r="A572" s="0" t="n">
        <v>1877</v>
      </c>
      <c r="B572" s="0" t="s">
        <v>2098</v>
      </c>
      <c r="C572" s="0" t="s">
        <v>769</v>
      </c>
      <c r="D572" s="0" t="s">
        <v>91</v>
      </c>
      <c r="E572" s="0" t="s">
        <v>127</v>
      </c>
      <c r="F572" s="0" t="s">
        <v>2106</v>
      </c>
      <c r="H572" s="0" t="n">
        <v>0</v>
      </c>
      <c r="I572" s="0" t="s">
        <v>2098</v>
      </c>
    </row>
    <row r="573" customFormat="false" ht="15" hidden="false" customHeight="false" outlineLevel="0" collapsed="false">
      <c r="A573" s="0" t="n">
        <v>1878</v>
      </c>
      <c r="B573" s="0" t="s">
        <v>2098</v>
      </c>
      <c r="C573" s="0" t="s">
        <v>769</v>
      </c>
      <c r="D573" s="0" t="s">
        <v>91</v>
      </c>
      <c r="E573" s="0" t="s">
        <v>2105</v>
      </c>
      <c r="F573" s="0" t="s">
        <v>2106</v>
      </c>
      <c r="H573" s="0" t="n">
        <v>0</v>
      </c>
      <c r="I573" s="0" t="s">
        <v>2098</v>
      </c>
    </row>
    <row r="574" customFormat="false" ht="15" hidden="false" customHeight="false" outlineLevel="0" collapsed="false">
      <c r="A574" s="0" t="n">
        <v>1879</v>
      </c>
      <c r="B574" s="0" t="s">
        <v>2098</v>
      </c>
      <c r="C574" s="0" t="s">
        <v>769</v>
      </c>
      <c r="D574" s="0" t="s">
        <v>91</v>
      </c>
      <c r="E574" s="0" t="s">
        <v>127</v>
      </c>
      <c r="F574" s="0" t="s">
        <v>2106</v>
      </c>
      <c r="H574" s="0" t="n">
        <v>0</v>
      </c>
      <c r="I574" s="0" t="s">
        <v>2098</v>
      </c>
    </row>
    <row r="575" customFormat="false" ht="15" hidden="false" customHeight="false" outlineLevel="0" collapsed="false">
      <c r="A575" s="0" t="n">
        <v>1880</v>
      </c>
      <c r="B575" s="0" t="s">
        <v>2098</v>
      </c>
      <c r="C575" s="0" t="s">
        <v>769</v>
      </c>
      <c r="D575" s="0" t="s">
        <v>91</v>
      </c>
      <c r="E575" s="0" t="s">
        <v>127</v>
      </c>
      <c r="F575" s="0" t="s">
        <v>2106</v>
      </c>
      <c r="H575" s="0" t="n">
        <v>0</v>
      </c>
      <c r="I575" s="0" t="s">
        <v>2098</v>
      </c>
    </row>
    <row r="576" customFormat="false" ht="15" hidden="false" customHeight="false" outlineLevel="0" collapsed="false">
      <c r="A576" s="0" t="n">
        <v>1881</v>
      </c>
      <c r="B576" s="0" t="s">
        <v>2098</v>
      </c>
      <c r="C576" s="0" t="s">
        <v>769</v>
      </c>
      <c r="D576" s="0" t="s">
        <v>91</v>
      </c>
      <c r="E576" s="0" t="s">
        <v>2105</v>
      </c>
      <c r="F576" s="0" t="s">
        <v>2106</v>
      </c>
      <c r="H576" s="0" t="n">
        <v>0</v>
      </c>
      <c r="I576" s="0" t="s">
        <v>2098</v>
      </c>
    </row>
    <row r="577" customFormat="false" ht="15" hidden="false" customHeight="false" outlineLevel="0" collapsed="false">
      <c r="A577" s="0" t="n">
        <v>1882</v>
      </c>
      <c r="B577" s="0" t="s">
        <v>2098</v>
      </c>
      <c r="C577" s="0" t="s">
        <v>769</v>
      </c>
      <c r="D577" s="0" t="s">
        <v>91</v>
      </c>
      <c r="E577" s="0" t="s">
        <v>127</v>
      </c>
      <c r="F577" s="0" t="s">
        <v>2106</v>
      </c>
      <c r="H577" s="0" t="n">
        <v>0</v>
      </c>
      <c r="I577" s="0" t="s">
        <v>2098</v>
      </c>
    </row>
    <row r="578" customFormat="false" ht="15" hidden="false" customHeight="false" outlineLevel="0" collapsed="false">
      <c r="A578" s="0" t="n">
        <v>1883</v>
      </c>
      <c r="B578" s="0" t="s">
        <v>2098</v>
      </c>
      <c r="C578" s="0" t="s">
        <v>769</v>
      </c>
      <c r="D578" s="0" t="s">
        <v>91</v>
      </c>
      <c r="E578" s="0" t="s">
        <v>127</v>
      </c>
      <c r="F578" s="0" t="s">
        <v>2106</v>
      </c>
      <c r="H578" s="0" t="n">
        <v>0</v>
      </c>
      <c r="I578" s="0" t="s">
        <v>2098</v>
      </c>
    </row>
    <row r="579" customFormat="false" ht="15" hidden="false" customHeight="false" outlineLevel="0" collapsed="false">
      <c r="A579" s="0" t="n">
        <v>1884</v>
      </c>
      <c r="B579" s="0" t="s">
        <v>2098</v>
      </c>
      <c r="C579" s="0" t="s">
        <v>769</v>
      </c>
      <c r="D579" s="0" t="s">
        <v>91</v>
      </c>
      <c r="E579" s="0" t="s">
        <v>127</v>
      </c>
      <c r="F579" s="0" t="s">
        <v>2106</v>
      </c>
      <c r="H579" s="0" t="n">
        <v>0</v>
      </c>
      <c r="I579" s="0" t="s">
        <v>2098</v>
      </c>
    </row>
    <row r="580" customFormat="false" ht="15" hidden="false" customHeight="false" outlineLevel="0" collapsed="false">
      <c r="A580" s="0" t="n">
        <v>1885</v>
      </c>
      <c r="B580" s="0" t="s">
        <v>2098</v>
      </c>
      <c r="C580" s="0" t="s">
        <v>769</v>
      </c>
      <c r="D580" s="0" t="s">
        <v>91</v>
      </c>
      <c r="E580" s="0" t="s">
        <v>127</v>
      </c>
      <c r="F580" s="0" t="s">
        <v>2106</v>
      </c>
      <c r="H580" s="0" t="n">
        <v>0</v>
      </c>
      <c r="I580" s="0" t="s">
        <v>2098</v>
      </c>
    </row>
    <row r="581" customFormat="false" ht="15" hidden="false" customHeight="false" outlineLevel="0" collapsed="false">
      <c r="A581" s="0" t="n">
        <v>1886</v>
      </c>
      <c r="B581" s="0" t="s">
        <v>2098</v>
      </c>
      <c r="C581" s="0" t="s">
        <v>769</v>
      </c>
      <c r="D581" s="0" t="s">
        <v>91</v>
      </c>
      <c r="E581" s="0" t="s">
        <v>127</v>
      </c>
      <c r="F581" s="0" t="s">
        <v>2106</v>
      </c>
      <c r="H581" s="0" t="n">
        <v>0</v>
      </c>
      <c r="I581" s="0" t="s">
        <v>2098</v>
      </c>
    </row>
    <row r="582" customFormat="false" ht="15" hidden="false" customHeight="false" outlineLevel="0" collapsed="false">
      <c r="A582" s="0" t="n">
        <v>1887</v>
      </c>
      <c r="B582" s="0" t="s">
        <v>2098</v>
      </c>
      <c r="C582" s="0" t="s">
        <v>769</v>
      </c>
      <c r="D582" s="0" t="s">
        <v>91</v>
      </c>
      <c r="E582" s="0" t="s">
        <v>2105</v>
      </c>
      <c r="F582" s="0" t="s">
        <v>2106</v>
      </c>
      <c r="H582" s="0" t="n">
        <v>0</v>
      </c>
      <c r="I582" s="0" t="s">
        <v>2098</v>
      </c>
    </row>
    <row r="583" customFormat="false" ht="15" hidden="false" customHeight="false" outlineLevel="0" collapsed="false">
      <c r="A583" s="0" t="n">
        <v>1888</v>
      </c>
      <c r="B583" s="0" t="s">
        <v>2098</v>
      </c>
      <c r="C583" s="0" t="s">
        <v>769</v>
      </c>
      <c r="D583" s="0" t="s">
        <v>91</v>
      </c>
      <c r="E583" s="0" t="s">
        <v>127</v>
      </c>
      <c r="F583" s="0" t="s">
        <v>2106</v>
      </c>
      <c r="H583" s="0" t="n">
        <v>0</v>
      </c>
      <c r="I583" s="0" t="s">
        <v>2098</v>
      </c>
    </row>
    <row r="584" customFormat="false" ht="15" hidden="false" customHeight="false" outlineLevel="0" collapsed="false">
      <c r="A584" s="0" t="n">
        <v>1889</v>
      </c>
      <c r="B584" s="0" t="s">
        <v>2098</v>
      </c>
      <c r="C584" s="0" t="s">
        <v>769</v>
      </c>
      <c r="D584" s="0" t="s">
        <v>91</v>
      </c>
      <c r="E584" s="0" t="s">
        <v>127</v>
      </c>
      <c r="F584" s="0" t="s">
        <v>2106</v>
      </c>
      <c r="H584" s="0" t="n">
        <v>0</v>
      </c>
      <c r="I584" s="0" t="s">
        <v>2098</v>
      </c>
    </row>
    <row r="585" customFormat="false" ht="15" hidden="false" customHeight="false" outlineLevel="0" collapsed="false">
      <c r="A585" s="0" t="n">
        <v>1890</v>
      </c>
      <c r="B585" s="0" t="s">
        <v>2098</v>
      </c>
      <c r="C585" s="0" t="s">
        <v>769</v>
      </c>
      <c r="D585" s="0" t="s">
        <v>91</v>
      </c>
      <c r="E585" s="0" t="s">
        <v>2105</v>
      </c>
      <c r="F585" s="0" t="s">
        <v>2106</v>
      </c>
      <c r="H585" s="0" t="n">
        <v>0</v>
      </c>
      <c r="I585" s="0" t="s">
        <v>2098</v>
      </c>
    </row>
    <row r="586" customFormat="false" ht="15" hidden="false" customHeight="false" outlineLevel="0" collapsed="false">
      <c r="A586" s="0" t="n">
        <v>1891</v>
      </c>
      <c r="B586" s="0" t="s">
        <v>2098</v>
      </c>
      <c r="C586" s="0" t="s">
        <v>769</v>
      </c>
      <c r="D586" s="0" t="s">
        <v>91</v>
      </c>
      <c r="E586" s="0" t="s">
        <v>127</v>
      </c>
      <c r="F586" s="0" t="s">
        <v>2106</v>
      </c>
      <c r="H586" s="0" t="n">
        <v>0</v>
      </c>
      <c r="I586" s="0" t="s">
        <v>2098</v>
      </c>
    </row>
    <row r="587" customFormat="false" ht="15" hidden="false" customHeight="false" outlineLevel="0" collapsed="false">
      <c r="A587" s="0" t="n">
        <v>1892</v>
      </c>
      <c r="B587" s="0" t="s">
        <v>2098</v>
      </c>
      <c r="C587" s="0" t="s">
        <v>769</v>
      </c>
      <c r="D587" s="0" t="s">
        <v>91</v>
      </c>
      <c r="E587" s="0" t="s">
        <v>127</v>
      </c>
      <c r="F587" s="0" t="s">
        <v>2106</v>
      </c>
      <c r="H587" s="0" t="n">
        <v>0</v>
      </c>
      <c r="I587" s="0" t="s">
        <v>2098</v>
      </c>
    </row>
    <row r="588" customFormat="false" ht="15" hidden="false" customHeight="false" outlineLevel="0" collapsed="false">
      <c r="A588" s="0" t="n">
        <v>1893</v>
      </c>
      <c r="B588" s="0" t="s">
        <v>2213</v>
      </c>
      <c r="C588" s="0" t="s">
        <v>769</v>
      </c>
      <c r="D588" s="0" t="s">
        <v>91</v>
      </c>
      <c r="E588" s="0" t="s">
        <v>127</v>
      </c>
      <c r="F588" s="0" t="s">
        <v>2221</v>
      </c>
      <c r="H588" s="0" t="n">
        <v>0</v>
      </c>
      <c r="I588" s="0" t="s">
        <v>2213</v>
      </c>
    </row>
    <row r="589" customFormat="false" ht="15" hidden="false" customHeight="false" outlineLevel="0" collapsed="false">
      <c r="A589" s="0" t="n">
        <v>1894</v>
      </c>
      <c r="B589" s="0" t="s">
        <v>2213</v>
      </c>
      <c r="C589" s="0" t="s">
        <v>769</v>
      </c>
      <c r="D589" s="0" t="s">
        <v>91</v>
      </c>
      <c r="E589" s="0" t="s">
        <v>127</v>
      </c>
      <c r="F589" s="0" t="s">
        <v>2221</v>
      </c>
      <c r="H589" s="0" t="n">
        <v>0</v>
      </c>
      <c r="I589" s="0" t="s">
        <v>2213</v>
      </c>
    </row>
    <row r="590" customFormat="false" ht="15" hidden="false" customHeight="false" outlineLevel="0" collapsed="false">
      <c r="A590" s="0" t="n">
        <v>1895</v>
      </c>
      <c r="B590" s="0" t="s">
        <v>2213</v>
      </c>
      <c r="C590" s="0" t="s">
        <v>769</v>
      </c>
      <c r="D590" s="0" t="s">
        <v>91</v>
      </c>
      <c r="E590" s="0" t="s">
        <v>127</v>
      </c>
      <c r="F590" s="0" t="s">
        <v>2221</v>
      </c>
      <c r="H590" s="0" t="n">
        <v>0</v>
      </c>
      <c r="I590" s="0" t="s">
        <v>2213</v>
      </c>
    </row>
    <row r="591" customFormat="false" ht="15" hidden="false" customHeight="false" outlineLevel="0" collapsed="false">
      <c r="A591" s="0" t="n">
        <v>1896</v>
      </c>
      <c r="B591" s="0" t="s">
        <v>2213</v>
      </c>
      <c r="C591" s="0" t="s">
        <v>769</v>
      </c>
      <c r="D591" s="0" t="s">
        <v>91</v>
      </c>
      <c r="E591" s="0" t="s">
        <v>127</v>
      </c>
      <c r="F591" s="0" t="s">
        <v>2221</v>
      </c>
      <c r="H591" s="0" t="n">
        <v>0</v>
      </c>
      <c r="I591" s="0" t="s">
        <v>2213</v>
      </c>
    </row>
    <row r="592" customFormat="false" ht="15" hidden="false" customHeight="false" outlineLevel="0" collapsed="false">
      <c r="A592" s="0" t="n">
        <v>1897</v>
      </c>
      <c r="B592" s="0" t="s">
        <v>2213</v>
      </c>
      <c r="C592" s="0" t="s">
        <v>769</v>
      </c>
      <c r="D592" s="0" t="s">
        <v>91</v>
      </c>
      <c r="E592" s="0" t="s">
        <v>127</v>
      </c>
      <c r="F592" s="0" t="s">
        <v>2221</v>
      </c>
      <c r="H592" s="0" t="n">
        <v>0</v>
      </c>
      <c r="I592" s="0" t="s">
        <v>2213</v>
      </c>
    </row>
    <row r="593" customFormat="false" ht="15" hidden="false" customHeight="false" outlineLevel="0" collapsed="false">
      <c r="A593" s="0" t="n">
        <v>1898</v>
      </c>
      <c r="B593" s="0" t="s">
        <v>2213</v>
      </c>
      <c r="C593" s="0" t="s">
        <v>769</v>
      </c>
      <c r="D593" s="0" t="s">
        <v>91</v>
      </c>
      <c r="E593" s="0" t="s">
        <v>127</v>
      </c>
      <c r="F593" s="0" t="s">
        <v>2221</v>
      </c>
      <c r="H593" s="0" t="n">
        <v>0</v>
      </c>
      <c r="I593" s="0" t="s">
        <v>2213</v>
      </c>
    </row>
    <row r="594" customFormat="false" ht="15" hidden="false" customHeight="false" outlineLevel="0" collapsed="false">
      <c r="A594" s="0" t="n">
        <v>1899</v>
      </c>
      <c r="B594" s="0" t="s">
        <v>2213</v>
      </c>
      <c r="C594" s="0" t="s">
        <v>769</v>
      </c>
      <c r="D594" s="0" t="s">
        <v>91</v>
      </c>
      <c r="E594" s="0" t="s">
        <v>127</v>
      </c>
      <c r="F594" s="0" t="s">
        <v>2221</v>
      </c>
      <c r="H594" s="0" t="n">
        <v>0</v>
      </c>
      <c r="I594" s="0" t="s">
        <v>2213</v>
      </c>
    </row>
    <row r="595" customFormat="false" ht="15" hidden="false" customHeight="false" outlineLevel="0" collapsed="false">
      <c r="A595" s="0" t="n">
        <v>1900</v>
      </c>
      <c r="B595" s="0" t="s">
        <v>2213</v>
      </c>
      <c r="C595" s="0" t="s">
        <v>769</v>
      </c>
      <c r="D595" s="0" t="s">
        <v>91</v>
      </c>
      <c r="E595" s="0" t="s">
        <v>127</v>
      </c>
      <c r="F595" s="0" t="s">
        <v>2221</v>
      </c>
      <c r="H595" s="0" t="n">
        <v>0</v>
      </c>
      <c r="I595" s="0" t="s">
        <v>2213</v>
      </c>
    </row>
    <row r="596" customFormat="false" ht="15" hidden="false" customHeight="false" outlineLevel="0" collapsed="false">
      <c r="A596" s="0" t="n">
        <v>1901</v>
      </c>
      <c r="B596" s="0" t="s">
        <v>2213</v>
      </c>
      <c r="C596" s="0" t="s">
        <v>769</v>
      </c>
      <c r="D596" s="0" t="s">
        <v>91</v>
      </c>
      <c r="E596" s="0" t="s">
        <v>127</v>
      </c>
      <c r="F596" s="0" t="s">
        <v>2221</v>
      </c>
      <c r="H596" s="0" t="n">
        <v>0</v>
      </c>
      <c r="I596" s="0" t="s">
        <v>2213</v>
      </c>
    </row>
    <row r="597" customFormat="false" ht="15" hidden="false" customHeight="false" outlineLevel="0" collapsed="false">
      <c r="A597" s="0" t="n">
        <v>1902</v>
      </c>
      <c r="B597" s="0" t="s">
        <v>2213</v>
      </c>
      <c r="C597" s="0" t="s">
        <v>769</v>
      </c>
      <c r="D597" s="0" t="s">
        <v>91</v>
      </c>
      <c r="E597" s="0" t="s">
        <v>127</v>
      </c>
      <c r="F597" s="0" t="s">
        <v>2221</v>
      </c>
      <c r="H597" s="0" t="n">
        <v>0</v>
      </c>
      <c r="I597" s="0" t="s">
        <v>2213</v>
      </c>
    </row>
    <row r="598" customFormat="false" ht="15" hidden="false" customHeight="false" outlineLevel="0" collapsed="false">
      <c r="A598" s="0" t="n">
        <v>1903</v>
      </c>
      <c r="B598" s="0" t="s">
        <v>2264</v>
      </c>
      <c r="C598" s="0" t="s">
        <v>769</v>
      </c>
      <c r="D598" s="0" t="s">
        <v>91</v>
      </c>
      <c r="E598" s="0" t="s">
        <v>85</v>
      </c>
      <c r="F598" s="0" t="s">
        <v>2271</v>
      </c>
      <c r="H598" s="0" t="n">
        <v>0</v>
      </c>
      <c r="I598" s="0" t="s">
        <v>2264</v>
      </c>
    </row>
    <row r="599" customFormat="false" ht="15" hidden="false" customHeight="false" outlineLevel="0" collapsed="false">
      <c r="A599" s="0" t="n">
        <v>1904</v>
      </c>
      <c r="B599" s="0" t="s">
        <v>2264</v>
      </c>
      <c r="C599" s="0" t="s">
        <v>769</v>
      </c>
      <c r="D599" s="0" t="s">
        <v>91</v>
      </c>
      <c r="E599" s="0" t="s">
        <v>85</v>
      </c>
      <c r="F599" s="0" t="s">
        <v>2271</v>
      </c>
      <c r="H599" s="0" t="n">
        <v>0</v>
      </c>
      <c r="I599" s="0" t="s">
        <v>2264</v>
      </c>
    </row>
    <row r="600" customFormat="false" ht="15" hidden="false" customHeight="false" outlineLevel="0" collapsed="false">
      <c r="A600" s="0" t="n">
        <v>1905</v>
      </c>
      <c r="B600" s="0" t="s">
        <v>2264</v>
      </c>
      <c r="C600" s="0" t="s">
        <v>769</v>
      </c>
      <c r="D600" s="0" t="s">
        <v>91</v>
      </c>
      <c r="E600" s="0" t="s">
        <v>127</v>
      </c>
      <c r="F600" s="0" t="s">
        <v>2271</v>
      </c>
      <c r="H600" s="0" t="n">
        <v>0</v>
      </c>
      <c r="I600" s="0" t="s">
        <v>2264</v>
      </c>
    </row>
    <row r="601" customFormat="false" ht="15" hidden="false" customHeight="false" outlineLevel="0" collapsed="false">
      <c r="A601" s="0" t="n">
        <v>1906</v>
      </c>
      <c r="B601" s="0" t="s">
        <v>2264</v>
      </c>
      <c r="C601" s="0" t="s">
        <v>769</v>
      </c>
      <c r="D601" s="0" t="s">
        <v>91</v>
      </c>
      <c r="E601" s="0" t="s">
        <v>127</v>
      </c>
      <c r="F601" s="0" t="s">
        <v>2271</v>
      </c>
      <c r="H601" s="0" t="n">
        <v>0</v>
      </c>
      <c r="I601" s="0" t="s">
        <v>2264</v>
      </c>
    </row>
    <row r="602" customFormat="false" ht="15" hidden="false" customHeight="false" outlineLevel="0" collapsed="false">
      <c r="A602" s="0" t="n">
        <v>1907</v>
      </c>
      <c r="B602" s="0" t="s">
        <v>2264</v>
      </c>
      <c r="C602" s="0" t="s">
        <v>769</v>
      </c>
      <c r="D602" s="0" t="s">
        <v>91</v>
      </c>
      <c r="E602" s="0" t="s">
        <v>127</v>
      </c>
      <c r="F602" s="0" t="s">
        <v>2271</v>
      </c>
      <c r="H602" s="0" t="n">
        <v>0</v>
      </c>
      <c r="I602" s="0" t="s">
        <v>2264</v>
      </c>
    </row>
    <row r="603" customFormat="false" ht="15" hidden="false" customHeight="false" outlineLevel="0" collapsed="false">
      <c r="A603" s="0" t="n">
        <v>1908</v>
      </c>
      <c r="B603" s="0" t="s">
        <v>2264</v>
      </c>
      <c r="C603" s="0" t="s">
        <v>769</v>
      </c>
      <c r="D603" s="0" t="s">
        <v>91</v>
      </c>
      <c r="E603" s="0" t="s">
        <v>127</v>
      </c>
      <c r="F603" s="0" t="s">
        <v>2271</v>
      </c>
      <c r="H603" s="0" t="n">
        <v>0</v>
      </c>
      <c r="I603" s="0" t="s">
        <v>2264</v>
      </c>
    </row>
    <row r="604" customFormat="false" ht="15" hidden="false" customHeight="false" outlineLevel="0" collapsed="false">
      <c r="A604" s="0" t="n">
        <v>1909</v>
      </c>
      <c r="B604" s="0" t="s">
        <v>2264</v>
      </c>
      <c r="C604" s="0" t="s">
        <v>769</v>
      </c>
      <c r="D604" s="0" t="s">
        <v>91</v>
      </c>
      <c r="E604" s="0" t="s">
        <v>2105</v>
      </c>
      <c r="F604" s="0" t="s">
        <v>2271</v>
      </c>
      <c r="H604" s="0" t="n">
        <v>0</v>
      </c>
      <c r="I604" s="0" t="s">
        <v>2264</v>
      </c>
    </row>
    <row r="605" customFormat="false" ht="15" hidden="false" customHeight="false" outlineLevel="0" collapsed="false">
      <c r="A605" s="0" t="n">
        <v>1910</v>
      </c>
      <c r="B605" s="0" t="s">
        <v>2264</v>
      </c>
      <c r="C605" s="0" t="s">
        <v>769</v>
      </c>
      <c r="D605" s="0" t="s">
        <v>91</v>
      </c>
      <c r="E605" s="0" t="s">
        <v>127</v>
      </c>
      <c r="F605" s="0" t="s">
        <v>2271</v>
      </c>
      <c r="H605" s="0" t="n">
        <v>0</v>
      </c>
      <c r="I605" s="0" t="s">
        <v>2264</v>
      </c>
    </row>
    <row r="606" customFormat="false" ht="15" hidden="false" customHeight="false" outlineLevel="0" collapsed="false">
      <c r="A606" s="0" t="n">
        <v>1911</v>
      </c>
      <c r="B606" s="0" t="s">
        <v>2264</v>
      </c>
      <c r="C606" s="0" t="s">
        <v>769</v>
      </c>
      <c r="D606" s="0" t="s">
        <v>91</v>
      </c>
      <c r="E606" s="0" t="s">
        <v>127</v>
      </c>
      <c r="F606" s="0" t="s">
        <v>2271</v>
      </c>
      <c r="H606" s="0" t="n">
        <v>0</v>
      </c>
      <c r="I606" s="0" t="s">
        <v>2264</v>
      </c>
    </row>
    <row r="607" customFormat="false" ht="15" hidden="false" customHeight="false" outlineLevel="0" collapsed="false">
      <c r="A607" s="0" t="n">
        <v>1912</v>
      </c>
      <c r="B607" s="0" t="s">
        <v>2264</v>
      </c>
      <c r="C607" s="0" t="s">
        <v>769</v>
      </c>
      <c r="D607" s="0" t="s">
        <v>91</v>
      </c>
      <c r="E607" s="0" t="s">
        <v>127</v>
      </c>
      <c r="F607" s="0" t="s">
        <v>2271</v>
      </c>
      <c r="H607" s="0" t="n">
        <v>0</v>
      </c>
      <c r="I607" s="0" t="s">
        <v>2264</v>
      </c>
    </row>
    <row r="608" customFormat="false" ht="15" hidden="false" customHeight="false" outlineLevel="0" collapsed="false">
      <c r="A608" s="0" t="n">
        <v>1913</v>
      </c>
      <c r="B608" s="0" t="s">
        <v>2264</v>
      </c>
      <c r="C608" s="0" t="s">
        <v>769</v>
      </c>
      <c r="D608" s="0" t="s">
        <v>91</v>
      </c>
      <c r="E608" s="0" t="s">
        <v>127</v>
      </c>
      <c r="F608" s="0" t="s">
        <v>2271</v>
      </c>
      <c r="H608" s="0" t="n">
        <v>0</v>
      </c>
      <c r="I608" s="0" t="s">
        <v>2264</v>
      </c>
    </row>
    <row r="609" customFormat="false" ht="15" hidden="false" customHeight="false" outlineLevel="0" collapsed="false">
      <c r="A609" s="0" t="n">
        <v>1914</v>
      </c>
      <c r="B609" s="0" t="s">
        <v>2264</v>
      </c>
      <c r="C609" s="0" t="s">
        <v>769</v>
      </c>
      <c r="D609" s="0" t="s">
        <v>91</v>
      </c>
      <c r="E609" s="0" t="s">
        <v>127</v>
      </c>
      <c r="F609" s="0" t="s">
        <v>2271</v>
      </c>
      <c r="H609" s="0" t="n">
        <v>0</v>
      </c>
      <c r="I609" s="0" t="s">
        <v>2264</v>
      </c>
    </row>
    <row r="610" customFormat="false" ht="15" hidden="false" customHeight="false" outlineLevel="0" collapsed="false">
      <c r="A610" s="0" t="n">
        <v>1915</v>
      </c>
      <c r="B610" s="0" t="s">
        <v>2264</v>
      </c>
      <c r="C610" s="0" t="s">
        <v>769</v>
      </c>
      <c r="D610" s="0" t="s">
        <v>91</v>
      </c>
      <c r="E610" s="0" t="s">
        <v>127</v>
      </c>
      <c r="F610" s="0" t="s">
        <v>2271</v>
      </c>
      <c r="H610" s="0" t="n">
        <v>0</v>
      </c>
      <c r="I610" s="0" t="s">
        <v>2264</v>
      </c>
    </row>
    <row r="611" customFormat="false" ht="15" hidden="false" customHeight="false" outlineLevel="0" collapsed="false">
      <c r="A611" s="0" t="n">
        <v>1916</v>
      </c>
      <c r="B611" s="0" t="s">
        <v>2264</v>
      </c>
      <c r="C611" s="0" t="s">
        <v>769</v>
      </c>
      <c r="D611" s="0" t="s">
        <v>91</v>
      </c>
      <c r="E611" s="0" t="s">
        <v>127</v>
      </c>
      <c r="F611" s="0" t="s">
        <v>2271</v>
      </c>
      <c r="H611" s="0" t="n">
        <v>0</v>
      </c>
      <c r="I611" s="0" t="s">
        <v>2264</v>
      </c>
    </row>
    <row r="612" customFormat="false" ht="15" hidden="false" customHeight="false" outlineLevel="0" collapsed="false">
      <c r="A612" s="0" t="n">
        <v>1917</v>
      </c>
      <c r="B612" s="0" t="s">
        <v>2264</v>
      </c>
      <c r="C612" s="0" t="s">
        <v>769</v>
      </c>
      <c r="D612" s="0" t="s">
        <v>91</v>
      </c>
      <c r="E612" s="0" t="s">
        <v>127</v>
      </c>
      <c r="F612" s="0" t="s">
        <v>2271</v>
      </c>
      <c r="H612" s="0" t="n">
        <v>0</v>
      </c>
      <c r="I612" s="0" t="s">
        <v>2264</v>
      </c>
    </row>
    <row r="613" customFormat="false" ht="15" hidden="false" customHeight="false" outlineLevel="0" collapsed="false">
      <c r="A613" s="0" t="n">
        <v>1918</v>
      </c>
      <c r="B613" s="0" t="s">
        <v>2264</v>
      </c>
      <c r="C613" s="0" t="s">
        <v>769</v>
      </c>
      <c r="D613" s="0" t="s">
        <v>91</v>
      </c>
      <c r="E613" s="0" t="s">
        <v>127</v>
      </c>
      <c r="F613" s="0" t="s">
        <v>2271</v>
      </c>
      <c r="H613" s="0" t="n">
        <v>0</v>
      </c>
      <c r="I613" s="0" t="s">
        <v>2264</v>
      </c>
    </row>
    <row r="614" customFormat="false" ht="15" hidden="false" customHeight="false" outlineLevel="0" collapsed="false">
      <c r="A614" s="0" t="n">
        <v>1919</v>
      </c>
      <c r="B614" s="0" t="s">
        <v>2264</v>
      </c>
      <c r="C614" s="0" t="s">
        <v>769</v>
      </c>
      <c r="D614" s="0" t="s">
        <v>91</v>
      </c>
      <c r="E614" s="0" t="s">
        <v>127</v>
      </c>
      <c r="F614" s="0" t="s">
        <v>2271</v>
      </c>
      <c r="H614" s="0" t="n">
        <v>0</v>
      </c>
      <c r="I614" s="0" t="s">
        <v>2264</v>
      </c>
    </row>
    <row r="615" customFormat="false" ht="15" hidden="false" customHeight="false" outlineLevel="0" collapsed="false">
      <c r="A615" s="0" t="n">
        <v>1920</v>
      </c>
      <c r="B615" s="0" t="s">
        <v>2264</v>
      </c>
      <c r="C615" s="0" t="s">
        <v>769</v>
      </c>
      <c r="D615" s="0" t="s">
        <v>91</v>
      </c>
      <c r="E615" s="0" t="s">
        <v>127</v>
      </c>
      <c r="F615" s="0" t="s">
        <v>2271</v>
      </c>
      <c r="H615" s="0" t="n">
        <v>0</v>
      </c>
      <c r="I615" s="0" t="s">
        <v>2264</v>
      </c>
    </row>
    <row r="616" customFormat="false" ht="15" hidden="false" customHeight="false" outlineLevel="0" collapsed="false">
      <c r="A616" s="0" t="n">
        <v>1921</v>
      </c>
      <c r="B616" s="0" t="s">
        <v>2264</v>
      </c>
      <c r="C616" s="0" t="s">
        <v>769</v>
      </c>
      <c r="D616" s="0" t="s">
        <v>91</v>
      </c>
      <c r="E616" s="0" t="s">
        <v>127</v>
      </c>
      <c r="F616" s="0" t="s">
        <v>2271</v>
      </c>
      <c r="H616" s="0" t="n">
        <v>0</v>
      </c>
      <c r="I616" s="0" t="s">
        <v>2264</v>
      </c>
    </row>
    <row r="617" customFormat="false" ht="15" hidden="false" customHeight="false" outlineLevel="0" collapsed="false">
      <c r="A617" s="0" t="n">
        <v>1922</v>
      </c>
      <c r="B617" s="0" t="s">
        <v>2264</v>
      </c>
      <c r="C617" s="0" t="s">
        <v>769</v>
      </c>
      <c r="D617" s="0" t="s">
        <v>91</v>
      </c>
      <c r="E617" s="0" t="s">
        <v>127</v>
      </c>
      <c r="F617" s="0" t="s">
        <v>2271</v>
      </c>
      <c r="H617" s="0" t="n">
        <v>0</v>
      </c>
      <c r="I617" s="0" t="s">
        <v>2264</v>
      </c>
    </row>
    <row r="618" customFormat="false" ht="15" hidden="false" customHeight="false" outlineLevel="0" collapsed="false">
      <c r="A618" s="0" t="n">
        <v>1923</v>
      </c>
      <c r="B618" s="0" t="s">
        <v>2264</v>
      </c>
      <c r="C618" s="0" t="s">
        <v>769</v>
      </c>
      <c r="D618" s="0" t="s">
        <v>91</v>
      </c>
      <c r="E618" s="0" t="s">
        <v>127</v>
      </c>
      <c r="F618" s="0" t="s">
        <v>2271</v>
      </c>
      <c r="H618" s="0" t="n">
        <v>0</v>
      </c>
      <c r="I618" s="0" t="s">
        <v>2264</v>
      </c>
    </row>
    <row r="619" customFormat="false" ht="15" hidden="false" customHeight="false" outlineLevel="0" collapsed="false">
      <c r="A619" s="0" t="n">
        <v>1924</v>
      </c>
      <c r="B619" s="0" t="s">
        <v>2264</v>
      </c>
      <c r="C619" s="0" t="s">
        <v>769</v>
      </c>
      <c r="D619" s="0" t="s">
        <v>91</v>
      </c>
      <c r="E619" s="0" t="s">
        <v>127</v>
      </c>
      <c r="F619" s="0" t="s">
        <v>2271</v>
      </c>
      <c r="H619" s="0" t="n">
        <v>0</v>
      </c>
      <c r="I619" s="0" t="s">
        <v>2264</v>
      </c>
    </row>
    <row r="620" customFormat="false" ht="15" hidden="false" customHeight="false" outlineLevel="0" collapsed="false">
      <c r="A620" s="0" t="n">
        <v>1925</v>
      </c>
      <c r="B620" s="0" t="s">
        <v>2264</v>
      </c>
      <c r="C620" s="0" t="s">
        <v>769</v>
      </c>
      <c r="D620" s="0" t="s">
        <v>91</v>
      </c>
      <c r="E620" s="0" t="s">
        <v>127</v>
      </c>
      <c r="F620" s="0" t="s">
        <v>2271</v>
      </c>
      <c r="H620" s="0" t="n">
        <v>0</v>
      </c>
      <c r="I620" s="0" t="s">
        <v>2264</v>
      </c>
    </row>
    <row r="621" customFormat="false" ht="15" hidden="false" customHeight="false" outlineLevel="0" collapsed="false">
      <c r="A621" s="0" t="n">
        <v>1926</v>
      </c>
      <c r="B621" s="0" t="s">
        <v>2264</v>
      </c>
      <c r="C621" s="0" t="s">
        <v>769</v>
      </c>
      <c r="D621" s="0" t="s">
        <v>91</v>
      </c>
      <c r="E621" s="0" t="s">
        <v>127</v>
      </c>
      <c r="F621" s="0" t="s">
        <v>2271</v>
      </c>
      <c r="H621" s="0" t="n">
        <v>0</v>
      </c>
      <c r="I621" s="0" t="s">
        <v>2264</v>
      </c>
    </row>
    <row r="622" customFormat="false" ht="15" hidden="false" customHeight="false" outlineLevel="0" collapsed="false">
      <c r="A622" s="0" t="n">
        <v>1927</v>
      </c>
      <c r="B622" s="0" t="s">
        <v>2264</v>
      </c>
      <c r="C622" s="0" t="s">
        <v>769</v>
      </c>
      <c r="D622" s="0" t="s">
        <v>91</v>
      </c>
      <c r="E622" s="0" t="s">
        <v>127</v>
      </c>
      <c r="F622" s="0" t="s">
        <v>2271</v>
      </c>
      <c r="H622" s="0" t="n">
        <v>0</v>
      </c>
      <c r="I622" s="0" t="s">
        <v>2264</v>
      </c>
    </row>
    <row r="623" customFormat="false" ht="15" hidden="false" customHeight="false" outlineLevel="0" collapsed="false">
      <c r="A623" s="0" t="n">
        <v>1928</v>
      </c>
      <c r="B623" s="0" t="s">
        <v>2264</v>
      </c>
      <c r="C623" s="0" t="s">
        <v>769</v>
      </c>
      <c r="D623" s="0" t="s">
        <v>91</v>
      </c>
      <c r="E623" s="0" t="s">
        <v>127</v>
      </c>
      <c r="F623" s="0" t="s">
        <v>2271</v>
      </c>
      <c r="H623" s="0" t="n">
        <v>0</v>
      </c>
      <c r="I623" s="0" t="s">
        <v>2264</v>
      </c>
    </row>
    <row r="624" customFormat="false" ht="15" hidden="false" customHeight="false" outlineLevel="0" collapsed="false">
      <c r="A624" s="0" t="n">
        <v>1929</v>
      </c>
      <c r="B624" s="0" t="s">
        <v>2264</v>
      </c>
      <c r="C624" s="0" t="s">
        <v>769</v>
      </c>
      <c r="D624" s="0" t="s">
        <v>91</v>
      </c>
      <c r="E624" s="0" t="s">
        <v>127</v>
      </c>
      <c r="F624" s="0" t="s">
        <v>2271</v>
      </c>
      <c r="H624" s="0" t="n">
        <v>0</v>
      </c>
      <c r="I624" s="0" t="s">
        <v>2264</v>
      </c>
    </row>
    <row r="625" customFormat="false" ht="15" hidden="false" customHeight="false" outlineLevel="0" collapsed="false">
      <c r="A625" s="0" t="n">
        <v>1930</v>
      </c>
      <c r="B625" s="0" t="s">
        <v>2264</v>
      </c>
      <c r="C625" s="0" t="s">
        <v>769</v>
      </c>
      <c r="D625" s="0" t="s">
        <v>91</v>
      </c>
      <c r="E625" s="0" t="s">
        <v>127</v>
      </c>
      <c r="F625" s="0" t="s">
        <v>2271</v>
      </c>
      <c r="H625" s="0" t="n">
        <v>0</v>
      </c>
      <c r="I625" s="0" t="s">
        <v>2264</v>
      </c>
    </row>
    <row r="626" customFormat="false" ht="15" hidden="false" customHeight="false" outlineLevel="0" collapsed="false">
      <c r="A626" s="0" t="n">
        <v>1931</v>
      </c>
      <c r="B626" s="0" t="s">
        <v>2264</v>
      </c>
      <c r="C626" s="0" t="s">
        <v>769</v>
      </c>
      <c r="D626" s="0" t="s">
        <v>91</v>
      </c>
      <c r="E626" s="0" t="s">
        <v>127</v>
      </c>
      <c r="F626" s="0" t="s">
        <v>2271</v>
      </c>
      <c r="H626" s="0" t="n">
        <v>0</v>
      </c>
      <c r="I626" s="0" t="s">
        <v>2264</v>
      </c>
    </row>
    <row r="627" customFormat="false" ht="15" hidden="false" customHeight="false" outlineLevel="0" collapsed="false">
      <c r="A627" s="0" t="n">
        <v>1932</v>
      </c>
      <c r="B627" s="0" t="s">
        <v>2264</v>
      </c>
      <c r="C627" s="0" t="s">
        <v>769</v>
      </c>
      <c r="D627" s="0" t="s">
        <v>91</v>
      </c>
      <c r="E627" s="0" t="s">
        <v>127</v>
      </c>
      <c r="F627" s="0" t="s">
        <v>2271</v>
      </c>
      <c r="H627" s="0" t="n">
        <v>0</v>
      </c>
      <c r="I627" s="0" t="s">
        <v>2264</v>
      </c>
    </row>
    <row r="628" customFormat="false" ht="15" hidden="false" customHeight="false" outlineLevel="0" collapsed="false">
      <c r="A628" s="0" t="n">
        <v>1933</v>
      </c>
      <c r="B628" s="0" t="s">
        <v>2264</v>
      </c>
      <c r="C628" s="0" t="s">
        <v>769</v>
      </c>
      <c r="D628" s="0" t="s">
        <v>91</v>
      </c>
      <c r="E628" s="0" t="s">
        <v>127</v>
      </c>
      <c r="F628" s="0" t="s">
        <v>2271</v>
      </c>
      <c r="H628" s="0" t="n">
        <v>0</v>
      </c>
      <c r="I628" s="0" t="s">
        <v>2264</v>
      </c>
    </row>
    <row r="629" customFormat="false" ht="15" hidden="false" customHeight="false" outlineLevel="0" collapsed="false">
      <c r="A629" s="0" t="n">
        <v>1934</v>
      </c>
      <c r="B629" s="0" t="s">
        <v>2264</v>
      </c>
      <c r="C629" s="0" t="s">
        <v>769</v>
      </c>
      <c r="D629" s="0" t="s">
        <v>91</v>
      </c>
      <c r="E629" s="0" t="s">
        <v>127</v>
      </c>
      <c r="F629" s="0" t="s">
        <v>2271</v>
      </c>
      <c r="H629" s="0" t="n">
        <v>0</v>
      </c>
      <c r="I629" s="0" t="s">
        <v>2264</v>
      </c>
    </row>
    <row r="630" customFormat="false" ht="15" hidden="false" customHeight="false" outlineLevel="0" collapsed="false">
      <c r="A630" s="0" t="n">
        <v>1935</v>
      </c>
      <c r="B630" s="0" t="s">
        <v>2264</v>
      </c>
      <c r="C630" s="0" t="s">
        <v>769</v>
      </c>
      <c r="D630" s="0" t="s">
        <v>91</v>
      </c>
      <c r="E630" s="0" t="s">
        <v>127</v>
      </c>
      <c r="F630" s="0" t="s">
        <v>2271</v>
      </c>
      <c r="H630" s="0" t="n">
        <v>0</v>
      </c>
      <c r="I630" s="0" t="s">
        <v>2264</v>
      </c>
    </row>
    <row r="631" customFormat="false" ht="15" hidden="false" customHeight="false" outlineLevel="0" collapsed="false">
      <c r="A631" s="0" t="n">
        <v>1936</v>
      </c>
      <c r="B631" s="0" t="s">
        <v>2264</v>
      </c>
      <c r="C631" s="0" t="s">
        <v>769</v>
      </c>
      <c r="D631" s="0" t="s">
        <v>91</v>
      </c>
      <c r="E631" s="0" t="s">
        <v>127</v>
      </c>
      <c r="F631" s="0" t="s">
        <v>2271</v>
      </c>
      <c r="H631" s="0" t="n">
        <v>0</v>
      </c>
      <c r="I631" s="0" t="s">
        <v>2264</v>
      </c>
    </row>
    <row r="632" customFormat="false" ht="15" hidden="false" customHeight="false" outlineLevel="0" collapsed="false">
      <c r="A632" s="0" t="n">
        <v>1937</v>
      </c>
      <c r="B632" s="0" t="s">
        <v>2264</v>
      </c>
      <c r="C632" s="0" t="s">
        <v>769</v>
      </c>
      <c r="D632" s="0" t="s">
        <v>91</v>
      </c>
      <c r="E632" s="0" t="s">
        <v>127</v>
      </c>
      <c r="F632" s="0" t="s">
        <v>2271</v>
      </c>
      <c r="H632" s="0" t="n">
        <v>0</v>
      </c>
      <c r="I632" s="0" t="s">
        <v>2264</v>
      </c>
    </row>
    <row r="633" customFormat="false" ht="15" hidden="false" customHeight="false" outlineLevel="0" collapsed="false">
      <c r="A633" s="0" t="n">
        <v>1938</v>
      </c>
      <c r="B633" s="0" t="s">
        <v>2423</v>
      </c>
      <c r="C633" s="0" t="s">
        <v>105</v>
      </c>
      <c r="D633" s="0" t="s">
        <v>91</v>
      </c>
      <c r="E633" s="0" t="s">
        <v>85</v>
      </c>
      <c r="F633" s="0" t="s">
        <v>2427</v>
      </c>
      <c r="H633" s="0" t="n">
        <v>0</v>
      </c>
      <c r="I633" s="0" t="s">
        <v>2423</v>
      </c>
    </row>
    <row r="634" customFormat="false" ht="15" hidden="false" customHeight="false" outlineLevel="0" collapsed="false">
      <c r="A634" s="0" t="n">
        <v>1939</v>
      </c>
      <c r="B634" s="0" t="s">
        <v>2423</v>
      </c>
      <c r="C634" s="0" t="s">
        <v>105</v>
      </c>
      <c r="D634" s="0" t="s">
        <v>91</v>
      </c>
      <c r="E634" s="0" t="s">
        <v>85</v>
      </c>
      <c r="F634" s="0" t="s">
        <v>2427</v>
      </c>
      <c r="H634" s="0" t="n">
        <v>0</v>
      </c>
      <c r="I634" s="0" t="s">
        <v>2423</v>
      </c>
    </row>
    <row r="635" customFormat="false" ht="15" hidden="false" customHeight="false" outlineLevel="0" collapsed="false">
      <c r="A635" s="0" t="n">
        <v>1940</v>
      </c>
      <c r="B635" s="0" t="s">
        <v>2423</v>
      </c>
      <c r="C635" s="0" t="s">
        <v>105</v>
      </c>
      <c r="D635" s="0" t="s">
        <v>91</v>
      </c>
      <c r="E635" s="0" t="s">
        <v>85</v>
      </c>
      <c r="F635" s="0" t="s">
        <v>2427</v>
      </c>
      <c r="H635" s="0" t="n">
        <v>0</v>
      </c>
      <c r="I635" s="0" t="s">
        <v>2423</v>
      </c>
    </row>
    <row r="636" customFormat="false" ht="15" hidden="false" customHeight="false" outlineLevel="0" collapsed="false">
      <c r="A636" s="0" t="n">
        <v>1941</v>
      </c>
      <c r="B636" s="0" t="s">
        <v>2423</v>
      </c>
      <c r="C636" s="0" t="s">
        <v>105</v>
      </c>
      <c r="D636" s="0" t="s">
        <v>91</v>
      </c>
      <c r="E636" s="0" t="s">
        <v>127</v>
      </c>
      <c r="F636" s="0" t="s">
        <v>2427</v>
      </c>
      <c r="H636" s="0" t="n">
        <v>0</v>
      </c>
      <c r="I636" s="0" t="s">
        <v>2423</v>
      </c>
    </row>
    <row r="637" customFormat="false" ht="15" hidden="false" customHeight="false" outlineLevel="0" collapsed="false">
      <c r="A637" s="0" t="n">
        <v>1942</v>
      </c>
      <c r="B637" s="0" t="s">
        <v>2423</v>
      </c>
      <c r="C637" s="0" t="s">
        <v>105</v>
      </c>
      <c r="D637" s="0" t="s">
        <v>91</v>
      </c>
      <c r="E637" s="0" t="s">
        <v>2442</v>
      </c>
      <c r="F637" s="0" t="s">
        <v>2427</v>
      </c>
      <c r="H637" s="0" t="n">
        <v>0</v>
      </c>
      <c r="I637" s="0" t="s">
        <v>2423</v>
      </c>
    </row>
    <row r="638" customFormat="false" ht="15" hidden="false" customHeight="false" outlineLevel="0" collapsed="false">
      <c r="A638" s="0" t="n">
        <v>1943</v>
      </c>
      <c r="B638" s="0" t="s">
        <v>2423</v>
      </c>
      <c r="C638" s="0" t="s">
        <v>105</v>
      </c>
      <c r="D638" s="0" t="s">
        <v>91</v>
      </c>
      <c r="E638" s="0" t="s">
        <v>127</v>
      </c>
      <c r="F638" s="0" t="s">
        <v>2427</v>
      </c>
      <c r="H638" s="0" t="n">
        <v>0</v>
      </c>
      <c r="I638" s="0" t="s">
        <v>2423</v>
      </c>
    </row>
    <row r="639" customFormat="false" ht="15" hidden="false" customHeight="false" outlineLevel="0" collapsed="false">
      <c r="A639" s="0" t="n">
        <v>1944</v>
      </c>
      <c r="B639" s="0" t="s">
        <v>2423</v>
      </c>
      <c r="C639" s="0" t="s">
        <v>105</v>
      </c>
      <c r="D639" s="0" t="s">
        <v>91</v>
      </c>
      <c r="E639" s="0" t="s">
        <v>2442</v>
      </c>
      <c r="F639" s="0" t="s">
        <v>2427</v>
      </c>
      <c r="H639" s="0" t="n">
        <v>0</v>
      </c>
      <c r="I639" s="0" t="s">
        <v>2423</v>
      </c>
    </row>
    <row r="640" customFormat="false" ht="15" hidden="false" customHeight="false" outlineLevel="0" collapsed="false">
      <c r="A640" s="0" t="n">
        <v>1945</v>
      </c>
      <c r="B640" s="0" t="s">
        <v>2423</v>
      </c>
      <c r="C640" s="0" t="s">
        <v>105</v>
      </c>
      <c r="D640" s="0" t="s">
        <v>91</v>
      </c>
      <c r="E640" s="0" t="s">
        <v>2442</v>
      </c>
      <c r="F640" s="0" t="s">
        <v>2427</v>
      </c>
      <c r="H640" s="0" t="n">
        <v>0</v>
      </c>
      <c r="I640" s="0" t="s">
        <v>2423</v>
      </c>
    </row>
    <row r="641" customFormat="false" ht="15" hidden="false" customHeight="false" outlineLevel="0" collapsed="false">
      <c r="A641" s="0" t="n">
        <v>1946</v>
      </c>
      <c r="B641" s="0" t="s">
        <v>2423</v>
      </c>
      <c r="C641" s="0" t="s">
        <v>105</v>
      </c>
      <c r="D641" s="0" t="s">
        <v>91</v>
      </c>
      <c r="E641" s="0" t="s">
        <v>755</v>
      </c>
      <c r="F641" s="0" t="s">
        <v>2427</v>
      </c>
      <c r="H641" s="0" t="n">
        <v>0</v>
      </c>
      <c r="I641" s="0" t="s">
        <v>2423</v>
      </c>
    </row>
    <row r="642" customFormat="false" ht="15" hidden="false" customHeight="false" outlineLevel="0" collapsed="false">
      <c r="A642" s="0" t="n">
        <v>1947</v>
      </c>
      <c r="B642" s="0" t="s">
        <v>2423</v>
      </c>
      <c r="C642" s="0" t="s">
        <v>105</v>
      </c>
      <c r="D642" s="0" t="s">
        <v>91</v>
      </c>
      <c r="E642" s="0" t="s">
        <v>2442</v>
      </c>
      <c r="F642" s="0" t="s">
        <v>2427</v>
      </c>
      <c r="H642" s="0" t="n">
        <v>0</v>
      </c>
      <c r="I642" s="0" t="s">
        <v>2423</v>
      </c>
    </row>
    <row r="643" customFormat="false" ht="15" hidden="false" customHeight="false" outlineLevel="0" collapsed="false">
      <c r="A643" s="0" t="n">
        <v>1948</v>
      </c>
      <c r="B643" s="0" t="s">
        <v>2423</v>
      </c>
      <c r="C643" s="0" t="s">
        <v>105</v>
      </c>
      <c r="D643" s="0" t="s">
        <v>91</v>
      </c>
      <c r="E643" s="0" t="s">
        <v>755</v>
      </c>
      <c r="F643" s="0" t="s">
        <v>2427</v>
      </c>
      <c r="H643" s="0" t="n">
        <v>0</v>
      </c>
      <c r="I643" s="0" t="s">
        <v>2423</v>
      </c>
    </row>
    <row r="644" customFormat="false" ht="15" hidden="false" customHeight="false" outlineLevel="0" collapsed="false">
      <c r="A644" s="0" t="n">
        <v>1949</v>
      </c>
      <c r="B644" s="0" t="s">
        <v>2423</v>
      </c>
      <c r="C644" s="0" t="s">
        <v>105</v>
      </c>
      <c r="D644" s="0" t="s">
        <v>91</v>
      </c>
      <c r="E644" s="0" t="s">
        <v>127</v>
      </c>
      <c r="F644" s="0" t="s">
        <v>2427</v>
      </c>
      <c r="H644" s="0" t="n">
        <v>0</v>
      </c>
      <c r="I644" s="0" t="s">
        <v>2423</v>
      </c>
    </row>
    <row r="645" customFormat="false" ht="15" hidden="false" customHeight="false" outlineLevel="0" collapsed="false">
      <c r="A645" s="0" t="n">
        <v>1950</v>
      </c>
      <c r="B645" s="0" t="s">
        <v>2423</v>
      </c>
      <c r="C645" s="0" t="s">
        <v>105</v>
      </c>
      <c r="D645" s="0" t="s">
        <v>91</v>
      </c>
      <c r="E645" s="0" t="s">
        <v>2442</v>
      </c>
      <c r="F645" s="0" t="s">
        <v>2427</v>
      </c>
      <c r="H645" s="0" t="n">
        <v>0</v>
      </c>
      <c r="I645" s="0" t="s">
        <v>2423</v>
      </c>
    </row>
    <row r="646" customFormat="false" ht="15" hidden="false" customHeight="false" outlineLevel="0" collapsed="false">
      <c r="A646" s="0" t="n">
        <v>1951</v>
      </c>
      <c r="B646" s="0" t="s">
        <v>2423</v>
      </c>
      <c r="C646" s="0" t="s">
        <v>105</v>
      </c>
      <c r="D646" s="0" t="s">
        <v>91</v>
      </c>
      <c r="E646" s="0" t="s">
        <v>127</v>
      </c>
      <c r="F646" s="0" t="s">
        <v>2427</v>
      </c>
      <c r="H646" s="0" t="n">
        <v>0</v>
      </c>
      <c r="I646" s="0" t="s">
        <v>2423</v>
      </c>
    </row>
    <row r="647" customFormat="false" ht="15" hidden="false" customHeight="false" outlineLevel="0" collapsed="false">
      <c r="A647" s="0" t="n">
        <v>1952</v>
      </c>
      <c r="B647" s="0" t="s">
        <v>2423</v>
      </c>
      <c r="C647" s="0" t="s">
        <v>105</v>
      </c>
      <c r="D647" s="0" t="s">
        <v>91</v>
      </c>
      <c r="E647" s="0" t="s">
        <v>755</v>
      </c>
      <c r="F647" s="0" t="s">
        <v>2427</v>
      </c>
      <c r="H647" s="0" t="n">
        <v>0</v>
      </c>
      <c r="I647" s="0" t="s">
        <v>2423</v>
      </c>
    </row>
    <row r="648" customFormat="false" ht="15" hidden="false" customHeight="false" outlineLevel="0" collapsed="false">
      <c r="A648" s="0" t="n">
        <v>1953</v>
      </c>
      <c r="B648" s="0" t="s">
        <v>2423</v>
      </c>
      <c r="C648" s="0" t="s">
        <v>105</v>
      </c>
      <c r="D648" s="0" t="s">
        <v>91</v>
      </c>
      <c r="E648" s="0" t="s">
        <v>2442</v>
      </c>
      <c r="F648" s="0" t="s">
        <v>2427</v>
      </c>
      <c r="H648" s="0" t="n">
        <v>0</v>
      </c>
      <c r="I648" s="0" t="s">
        <v>2423</v>
      </c>
    </row>
    <row r="649" customFormat="false" ht="15" hidden="false" customHeight="false" outlineLevel="0" collapsed="false">
      <c r="A649" s="0" t="n">
        <v>1954</v>
      </c>
      <c r="B649" s="0" t="s">
        <v>2423</v>
      </c>
      <c r="C649" s="0" t="s">
        <v>105</v>
      </c>
      <c r="D649" s="0" t="s">
        <v>91</v>
      </c>
      <c r="E649" s="0" t="s">
        <v>755</v>
      </c>
      <c r="F649" s="0" t="s">
        <v>2427</v>
      </c>
      <c r="H649" s="0" t="n">
        <v>0</v>
      </c>
      <c r="I649" s="0" t="s">
        <v>2423</v>
      </c>
    </row>
    <row r="650" customFormat="false" ht="15" hidden="false" customHeight="false" outlineLevel="0" collapsed="false">
      <c r="A650" s="0" t="n">
        <v>1955</v>
      </c>
      <c r="B650" s="0" t="s">
        <v>2423</v>
      </c>
      <c r="C650" s="0" t="s">
        <v>105</v>
      </c>
      <c r="D650" s="0" t="s">
        <v>91</v>
      </c>
      <c r="E650" s="0" t="s">
        <v>2442</v>
      </c>
      <c r="F650" s="0" t="s">
        <v>2427</v>
      </c>
      <c r="H650" s="0" t="n">
        <v>0</v>
      </c>
      <c r="I650" s="0" t="s">
        <v>2423</v>
      </c>
    </row>
    <row r="651" customFormat="false" ht="15" hidden="false" customHeight="false" outlineLevel="0" collapsed="false">
      <c r="A651" s="0" t="n">
        <v>1956</v>
      </c>
      <c r="B651" s="0" t="s">
        <v>2423</v>
      </c>
      <c r="C651" s="0" t="s">
        <v>105</v>
      </c>
      <c r="D651" s="0" t="s">
        <v>91</v>
      </c>
      <c r="E651" s="0" t="s">
        <v>755</v>
      </c>
      <c r="F651" s="0" t="s">
        <v>2427</v>
      </c>
      <c r="H651" s="0" t="n">
        <v>0</v>
      </c>
      <c r="I651" s="0" t="s">
        <v>2423</v>
      </c>
    </row>
    <row r="652" customFormat="false" ht="15" hidden="false" customHeight="false" outlineLevel="0" collapsed="false">
      <c r="A652" s="0" t="n">
        <v>1957</v>
      </c>
      <c r="B652" s="0" t="s">
        <v>2423</v>
      </c>
      <c r="C652" s="0" t="s">
        <v>105</v>
      </c>
      <c r="D652" s="0" t="s">
        <v>91</v>
      </c>
      <c r="E652" s="0" t="s">
        <v>127</v>
      </c>
      <c r="F652" s="0" t="s">
        <v>2427</v>
      </c>
      <c r="H652" s="0" t="n">
        <v>0</v>
      </c>
      <c r="I652" s="0" t="s">
        <v>2423</v>
      </c>
    </row>
    <row r="653" customFormat="false" ht="15" hidden="false" customHeight="false" outlineLevel="0" collapsed="false">
      <c r="A653" s="0" t="n">
        <v>1958</v>
      </c>
      <c r="B653" s="0" t="s">
        <v>2423</v>
      </c>
      <c r="C653" s="0" t="s">
        <v>105</v>
      </c>
      <c r="D653" s="0" t="s">
        <v>91</v>
      </c>
      <c r="E653" s="0" t="s">
        <v>127</v>
      </c>
      <c r="F653" s="0" t="s">
        <v>2427</v>
      </c>
      <c r="H653" s="0" t="n">
        <v>0</v>
      </c>
      <c r="I653" s="0" t="s">
        <v>2423</v>
      </c>
    </row>
    <row r="654" customFormat="false" ht="15" hidden="false" customHeight="false" outlineLevel="0" collapsed="false">
      <c r="A654" s="0" t="n">
        <v>1959</v>
      </c>
      <c r="B654" s="0" t="s">
        <v>2423</v>
      </c>
      <c r="C654" s="0" t="s">
        <v>105</v>
      </c>
      <c r="D654" s="0" t="s">
        <v>91</v>
      </c>
      <c r="E654" s="0" t="s">
        <v>127</v>
      </c>
      <c r="F654" s="0" t="s">
        <v>2427</v>
      </c>
      <c r="H654" s="0" t="n">
        <v>0</v>
      </c>
      <c r="I654" s="0" t="s">
        <v>2423</v>
      </c>
    </row>
    <row r="655" customFormat="false" ht="15" hidden="false" customHeight="false" outlineLevel="0" collapsed="false">
      <c r="A655" s="0" t="n">
        <v>1960</v>
      </c>
      <c r="B655" s="0" t="s">
        <v>2423</v>
      </c>
      <c r="C655" s="0" t="s">
        <v>105</v>
      </c>
      <c r="D655" s="0" t="s">
        <v>91</v>
      </c>
      <c r="E655" s="0" t="s">
        <v>127</v>
      </c>
      <c r="F655" s="0" t="s">
        <v>2427</v>
      </c>
      <c r="H655" s="0" t="n">
        <v>0</v>
      </c>
      <c r="I655" s="0" t="s">
        <v>2423</v>
      </c>
    </row>
    <row r="656" customFormat="false" ht="15" hidden="false" customHeight="false" outlineLevel="0" collapsed="false">
      <c r="A656" s="0" t="n">
        <v>1961</v>
      </c>
      <c r="B656" s="0" t="s">
        <v>2423</v>
      </c>
      <c r="C656" s="0" t="s">
        <v>105</v>
      </c>
      <c r="D656" s="0" t="s">
        <v>91</v>
      </c>
      <c r="E656" s="0" t="s">
        <v>127</v>
      </c>
      <c r="F656" s="0" t="s">
        <v>2427</v>
      </c>
      <c r="H656" s="0" t="n">
        <v>0</v>
      </c>
      <c r="I656" s="0" t="s">
        <v>2423</v>
      </c>
    </row>
    <row r="657" customFormat="false" ht="15" hidden="false" customHeight="false" outlineLevel="0" collapsed="false">
      <c r="A657" s="0" t="n">
        <v>1962</v>
      </c>
      <c r="B657" s="0" t="s">
        <v>2423</v>
      </c>
      <c r="C657" s="0" t="s">
        <v>105</v>
      </c>
      <c r="D657" s="0" t="s">
        <v>91</v>
      </c>
      <c r="E657" s="0" t="s">
        <v>127</v>
      </c>
      <c r="F657" s="0" t="s">
        <v>2427</v>
      </c>
      <c r="H657" s="0" t="n">
        <v>0</v>
      </c>
      <c r="I657" s="0" t="s">
        <v>2423</v>
      </c>
    </row>
    <row r="658" customFormat="false" ht="15" hidden="false" customHeight="false" outlineLevel="0" collapsed="false">
      <c r="A658" s="0" t="n">
        <v>1963</v>
      </c>
      <c r="B658" s="0" t="s">
        <v>2423</v>
      </c>
      <c r="C658" s="0" t="s">
        <v>105</v>
      </c>
      <c r="D658" s="0" t="s">
        <v>91</v>
      </c>
      <c r="E658" s="0" t="s">
        <v>127</v>
      </c>
      <c r="F658" s="0" t="s">
        <v>2427</v>
      </c>
      <c r="H658" s="0" t="n">
        <v>0</v>
      </c>
      <c r="I658" s="0" t="s">
        <v>2423</v>
      </c>
    </row>
    <row r="659" customFormat="false" ht="15" hidden="false" customHeight="false" outlineLevel="0" collapsed="false">
      <c r="A659" s="0" t="n">
        <v>1964</v>
      </c>
      <c r="B659" s="0" t="s">
        <v>2423</v>
      </c>
      <c r="C659" s="0" t="s">
        <v>105</v>
      </c>
      <c r="D659" s="0" t="s">
        <v>91</v>
      </c>
      <c r="E659" s="0" t="s">
        <v>127</v>
      </c>
      <c r="F659" s="0" t="s">
        <v>2427</v>
      </c>
      <c r="H659" s="0" t="n">
        <v>0</v>
      </c>
      <c r="I659" s="0" t="s">
        <v>2423</v>
      </c>
    </row>
    <row r="660" customFormat="false" ht="15" hidden="false" customHeight="false" outlineLevel="0" collapsed="false">
      <c r="A660" s="0" t="n">
        <v>1965</v>
      </c>
      <c r="B660" s="0" t="s">
        <v>2478</v>
      </c>
      <c r="C660" s="0" t="s">
        <v>769</v>
      </c>
      <c r="D660" s="0" t="s">
        <v>91</v>
      </c>
      <c r="E660" s="0" t="s">
        <v>127</v>
      </c>
      <c r="F660" s="0" t="s">
        <v>2484</v>
      </c>
      <c r="H660" s="0" t="n">
        <v>0</v>
      </c>
      <c r="I660" s="0" t="s">
        <v>2478</v>
      </c>
    </row>
    <row r="661" customFormat="false" ht="15" hidden="false" customHeight="false" outlineLevel="0" collapsed="false">
      <c r="A661" s="0" t="n">
        <v>1966</v>
      </c>
      <c r="B661" s="0" t="s">
        <v>2478</v>
      </c>
      <c r="C661" s="0" t="s">
        <v>769</v>
      </c>
      <c r="D661" s="0" t="s">
        <v>91</v>
      </c>
      <c r="E661" s="0" t="s">
        <v>127</v>
      </c>
      <c r="F661" s="0" t="s">
        <v>2484</v>
      </c>
      <c r="H661" s="0" t="n">
        <v>0</v>
      </c>
      <c r="I661" s="0" t="s">
        <v>2478</v>
      </c>
    </row>
    <row r="662" customFormat="false" ht="15" hidden="false" customHeight="false" outlineLevel="0" collapsed="false">
      <c r="A662" s="0" t="n">
        <v>1967</v>
      </c>
      <c r="B662" s="0" t="s">
        <v>2478</v>
      </c>
      <c r="C662" s="0" t="s">
        <v>769</v>
      </c>
      <c r="D662" s="0" t="s">
        <v>91</v>
      </c>
      <c r="E662" s="0" t="s">
        <v>127</v>
      </c>
      <c r="F662" s="0" t="s">
        <v>2484</v>
      </c>
      <c r="H662" s="0" t="n">
        <v>0</v>
      </c>
      <c r="I662" s="0" t="s">
        <v>2478</v>
      </c>
    </row>
    <row r="663" customFormat="false" ht="15" hidden="false" customHeight="false" outlineLevel="0" collapsed="false">
      <c r="A663" s="0" t="n">
        <v>1968</v>
      </c>
      <c r="B663" s="0" t="s">
        <v>2478</v>
      </c>
      <c r="C663" s="0" t="s">
        <v>769</v>
      </c>
      <c r="D663" s="0" t="s">
        <v>91</v>
      </c>
      <c r="E663" s="0" t="s">
        <v>127</v>
      </c>
      <c r="F663" s="0" t="s">
        <v>2484</v>
      </c>
      <c r="H663" s="0" t="n">
        <v>0</v>
      </c>
      <c r="I663" s="0" t="s">
        <v>2478</v>
      </c>
    </row>
    <row r="664" customFormat="false" ht="15" hidden="false" customHeight="false" outlineLevel="0" collapsed="false">
      <c r="A664" s="0" t="n">
        <v>1969</v>
      </c>
      <c r="B664" s="0" t="s">
        <v>2478</v>
      </c>
      <c r="C664" s="0" t="s">
        <v>769</v>
      </c>
      <c r="D664" s="0" t="s">
        <v>91</v>
      </c>
      <c r="E664" s="0" t="s">
        <v>127</v>
      </c>
      <c r="F664" s="0" t="s">
        <v>2484</v>
      </c>
      <c r="H664" s="0" t="n">
        <v>0</v>
      </c>
      <c r="I664" s="0" t="s">
        <v>2478</v>
      </c>
    </row>
    <row r="665" customFormat="false" ht="15" hidden="false" customHeight="false" outlineLevel="0" collapsed="false">
      <c r="A665" s="0" t="n">
        <v>1970</v>
      </c>
      <c r="B665" s="0" t="s">
        <v>2478</v>
      </c>
      <c r="C665" s="0" t="s">
        <v>769</v>
      </c>
      <c r="D665" s="0" t="s">
        <v>91</v>
      </c>
      <c r="E665" s="0" t="s">
        <v>127</v>
      </c>
      <c r="F665" s="0" t="s">
        <v>2484</v>
      </c>
      <c r="H665" s="0" t="n">
        <v>0</v>
      </c>
      <c r="I665" s="0" t="s">
        <v>2478</v>
      </c>
    </row>
    <row r="666" customFormat="false" ht="15" hidden="false" customHeight="false" outlineLevel="0" collapsed="false">
      <c r="A666" s="0" t="n">
        <v>1971</v>
      </c>
      <c r="B666" s="0" t="s">
        <v>2478</v>
      </c>
      <c r="C666" s="0" t="s">
        <v>769</v>
      </c>
      <c r="D666" s="0" t="s">
        <v>91</v>
      </c>
      <c r="E666" s="0" t="s">
        <v>127</v>
      </c>
      <c r="F666" s="0" t="s">
        <v>2484</v>
      </c>
      <c r="H666" s="0" t="n">
        <v>0</v>
      </c>
      <c r="I666" s="0" t="s">
        <v>2478</v>
      </c>
    </row>
    <row r="667" customFormat="false" ht="15" hidden="false" customHeight="false" outlineLevel="0" collapsed="false">
      <c r="A667" s="0" t="n">
        <v>1972</v>
      </c>
      <c r="B667" s="0" t="s">
        <v>2478</v>
      </c>
      <c r="C667" s="0" t="s">
        <v>769</v>
      </c>
      <c r="D667" s="0" t="s">
        <v>91</v>
      </c>
      <c r="E667" s="0" t="s">
        <v>127</v>
      </c>
      <c r="F667" s="0" t="s">
        <v>2484</v>
      </c>
      <c r="H667" s="0" t="n">
        <v>0</v>
      </c>
      <c r="I667" s="0" t="s">
        <v>2478</v>
      </c>
    </row>
    <row r="668" customFormat="false" ht="15" hidden="false" customHeight="false" outlineLevel="0" collapsed="false">
      <c r="A668" s="0" t="n">
        <v>1973</v>
      </c>
      <c r="B668" s="0" t="s">
        <v>2478</v>
      </c>
      <c r="C668" s="0" t="s">
        <v>769</v>
      </c>
      <c r="D668" s="0" t="s">
        <v>91</v>
      </c>
      <c r="E668" s="0" t="s">
        <v>127</v>
      </c>
      <c r="F668" s="0" t="s">
        <v>2484</v>
      </c>
      <c r="H668" s="0" t="n">
        <v>0</v>
      </c>
      <c r="I668" s="0" t="s">
        <v>2478</v>
      </c>
    </row>
    <row r="669" customFormat="false" ht="15" hidden="false" customHeight="false" outlineLevel="0" collapsed="false">
      <c r="A669" s="0" t="n">
        <v>1974</v>
      </c>
      <c r="B669" s="0" t="s">
        <v>2478</v>
      </c>
      <c r="C669" s="0" t="s">
        <v>769</v>
      </c>
      <c r="D669" s="0" t="s">
        <v>91</v>
      </c>
      <c r="E669" s="0" t="s">
        <v>127</v>
      </c>
      <c r="F669" s="0" t="s">
        <v>2484</v>
      </c>
      <c r="H669" s="0" t="n">
        <v>0</v>
      </c>
      <c r="I669" s="0" t="s">
        <v>2478</v>
      </c>
    </row>
    <row r="670" customFormat="false" ht="15" hidden="false" customHeight="false" outlineLevel="0" collapsed="false">
      <c r="A670" s="0" t="n">
        <v>1975</v>
      </c>
      <c r="B670" s="0" t="s">
        <v>2478</v>
      </c>
      <c r="C670" s="0" t="s">
        <v>769</v>
      </c>
      <c r="D670" s="0" t="s">
        <v>91</v>
      </c>
      <c r="E670" s="0" t="s">
        <v>127</v>
      </c>
      <c r="F670" s="0" t="s">
        <v>2484</v>
      </c>
      <c r="H670" s="0" t="n">
        <v>0</v>
      </c>
      <c r="I670" s="0" t="s">
        <v>2478</v>
      </c>
    </row>
    <row r="671" customFormat="false" ht="15" hidden="false" customHeight="false" outlineLevel="0" collapsed="false">
      <c r="A671" s="0" t="n">
        <v>1976</v>
      </c>
      <c r="B671" s="0" t="s">
        <v>2478</v>
      </c>
      <c r="C671" s="0" t="s">
        <v>769</v>
      </c>
      <c r="D671" s="0" t="s">
        <v>91</v>
      </c>
      <c r="E671" s="0" t="s">
        <v>127</v>
      </c>
      <c r="F671" s="0" t="s">
        <v>2484</v>
      </c>
      <c r="H671" s="0" t="n">
        <v>0</v>
      </c>
      <c r="I671" s="0" t="s">
        <v>2478</v>
      </c>
    </row>
    <row r="672" customFormat="false" ht="15" hidden="false" customHeight="false" outlineLevel="0" collapsed="false">
      <c r="A672" s="0" t="n">
        <v>1977</v>
      </c>
      <c r="B672" s="0" t="s">
        <v>2478</v>
      </c>
      <c r="C672" s="0" t="s">
        <v>769</v>
      </c>
      <c r="D672" s="0" t="s">
        <v>91</v>
      </c>
      <c r="E672" s="0" t="s">
        <v>127</v>
      </c>
      <c r="F672" s="0" t="s">
        <v>2484</v>
      </c>
      <c r="H672" s="0" t="n">
        <v>0</v>
      </c>
      <c r="I672" s="0" t="s">
        <v>2478</v>
      </c>
    </row>
    <row r="673" customFormat="false" ht="15" hidden="false" customHeight="false" outlineLevel="0" collapsed="false">
      <c r="A673" s="0" t="n">
        <v>1978</v>
      </c>
      <c r="B673" s="0" t="s">
        <v>2478</v>
      </c>
      <c r="C673" s="0" t="s">
        <v>769</v>
      </c>
      <c r="D673" s="0" t="s">
        <v>91</v>
      </c>
      <c r="E673" s="0" t="s">
        <v>127</v>
      </c>
      <c r="F673" s="0" t="s">
        <v>2484</v>
      </c>
      <c r="H673" s="0" t="n">
        <v>0</v>
      </c>
      <c r="I673" s="0" t="s">
        <v>2478</v>
      </c>
    </row>
    <row r="674" customFormat="false" ht="15" hidden="false" customHeight="false" outlineLevel="0" collapsed="false">
      <c r="A674" s="0" t="n">
        <v>1979</v>
      </c>
      <c r="B674" s="0" t="s">
        <v>2478</v>
      </c>
      <c r="C674" s="0" t="s">
        <v>769</v>
      </c>
      <c r="D674" s="0" t="s">
        <v>91</v>
      </c>
      <c r="E674" s="0" t="s">
        <v>127</v>
      </c>
      <c r="F674" s="0" t="s">
        <v>2484</v>
      </c>
      <c r="H674" s="0" t="n">
        <v>0</v>
      </c>
      <c r="I674" s="0" t="s">
        <v>2478</v>
      </c>
    </row>
    <row r="675" customFormat="false" ht="15" hidden="false" customHeight="false" outlineLevel="0" collapsed="false">
      <c r="A675" s="0" t="n">
        <v>1980</v>
      </c>
      <c r="B675" s="0" t="s">
        <v>2478</v>
      </c>
      <c r="C675" s="0" t="s">
        <v>769</v>
      </c>
      <c r="D675" s="0" t="s">
        <v>91</v>
      </c>
      <c r="E675" s="0" t="s">
        <v>127</v>
      </c>
      <c r="F675" s="0" t="s">
        <v>2484</v>
      </c>
      <c r="H675" s="0" t="n">
        <v>0</v>
      </c>
      <c r="I675" s="0" t="s">
        <v>2478</v>
      </c>
    </row>
    <row r="676" customFormat="false" ht="15" hidden="false" customHeight="false" outlineLevel="0" collapsed="false">
      <c r="A676" s="0" t="n">
        <v>1981</v>
      </c>
      <c r="B676" s="0" t="s">
        <v>2478</v>
      </c>
      <c r="C676" s="0" t="s">
        <v>769</v>
      </c>
      <c r="D676" s="0" t="s">
        <v>91</v>
      </c>
      <c r="E676" s="0" t="s">
        <v>127</v>
      </c>
      <c r="F676" s="0" t="s">
        <v>2484</v>
      </c>
      <c r="H676" s="0" t="n">
        <v>0</v>
      </c>
      <c r="I676" s="0" t="s">
        <v>2478</v>
      </c>
    </row>
    <row r="677" customFormat="false" ht="15" hidden="false" customHeight="false" outlineLevel="0" collapsed="false">
      <c r="A677" s="0" t="n">
        <v>1982</v>
      </c>
      <c r="B677" s="0" t="s">
        <v>2478</v>
      </c>
      <c r="C677" s="0" t="s">
        <v>769</v>
      </c>
      <c r="D677" s="0" t="s">
        <v>91</v>
      </c>
      <c r="E677" s="0" t="s">
        <v>127</v>
      </c>
      <c r="F677" s="0" t="s">
        <v>2484</v>
      </c>
      <c r="H677" s="0" t="n">
        <v>0</v>
      </c>
      <c r="I677" s="0" t="s">
        <v>2478</v>
      </c>
    </row>
    <row r="678" customFormat="false" ht="15" hidden="false" customHeight="false" outlineLevel="0" collapsed="false">
      <c r="A678" s="0" t="n">
        <v>1983</v>
      </c>
      <c r="B678" s="0" t="s">
        <v>2478</v>
      </c>
      <c r="C678" s="0" t="s">
        <v>769</v>
      </c>
      <c r="D678" s="0" t="s">
        <v>91</v>
      </c>
      <c r="E678" s="0" t="s">
        <v>127</v>
      </c>
      <c r="F678" s="0" t="s">
        <v>2484</v>
      </c>
      <c r="H678" s="0" t="n">
        <v>0</v>
      </c>
      <c r="I678" s="0" t="s">
        <v>2478</v>
      </c>
    </row>
    <row r="679" customFormat="false" ht="15" hidden="false" customHeight="false" outlineLevel="0" collapsed="false">
      <c r="A679" s="0" t="n">
        <v>1984</v>
      </c>
      <c r="B679" s="0" t="s">
        <v>2478</v>
      </c>
      <c r="C679" s="0" t="s">
        <v>769</v>
      </c>
      <c r="D679" s="0" t="s">
        <v>91</v>
      </c>
      <c r="E679" s="0" t="s">
        <v>127</v>
      </c>
      <c r="F679" s="0" t="s">
        <v>2484</v>
      </c>
      <c r="H679" s="0" t="n">
        <v>0</v>
      </c>
      <c r="I679" s="0" t="s">
        <v>2478</v>
      </c>
    </row>
    <row r="680" customFormat="false" ht="15" hidden="false" customHeight="false" outlineLevel="0" collapsed="false">
      <c r="A680" s="0" t="n">
        <v>1985</v>
      </c>
      <c r="B680" s="0" t="s">
        <v>2478</v>
      </c>
      <c r="C680" s="0" t="s">
        <v>769</v>
      </c>
      <c r="D680" s="0" t="s">
        <v>91</v>
      </c>
      <c r="E680" s="0" t="s">
        <v>127</v>
      </c>
      <c r="F680" s="0" t="s">
        <v>2484</v>
      </c>
      <c r="H680" s="0" t="n">
        <v>0</v>
      </c>
      <c r="I680" s="0" t="s">
        <v>2478</v>
      </c>
    </row>
    <row r="681" customFormat="false" ht="15" hidden="false" customHeight="false" outlineLevel="0" collapsed="false">
      <c r="A681" s="0" t="n">
        <v>1986</v>
      </c>
      <c r="B681" s="0" t="s">
        <v>2478</v>
      </c>
      <c r="C681" s="0" t="s">
        <v>769</v>
      </c>
      <c r="D681" s="0" t="s">
        <v>91</v>
      </c>
      <c r="E681" s="0" t="s">
        <v>127</v>
      </c>
      <c r="F681" s="0" t="s">
        <v>2484</v>
      </c>
      <c r="H681" s="0" t="n">
        <v>0</v>
      </c>
      <c r="I681" s="0" t="s">
        <v>2478</v>
      </c>
    </row>
    <row r="682" customFormat="false" ht="15" hidden="false" customHeight="false" outlineLevel="0" collapsed="false">
      <c r="A682" s="0" t="n">
        <v>1987</v>
      </c>
      <c r="B682" s="0" t="s">
        <v>2478</v>
      </c>
      <c r="C682" s="0" t="s">
        <v>769</v>
      </c>
      <c r="D682" s="0" t="s">
        <v>91</v>
      </c>
      <c r="E682" s="0" t="s">
        <v>127</v>
      </c>
      <c r="F682" s="0" t="s">
        <v>2484</v>
      </c>
      <c r="H682" s="0" t="n">
        <v>0</v>
      </c>
      <c r="I682" s="0" t="s">
        <v>2478</v>
      </c>
    </row>
    <row r="683" customFormat="false" ht="15" hidden="false" customHeight="false" outlineLevel="0" collapsed="false">
      <c r="A683" s="0" t="n">
        <v>1988</v>
      </c>
      <c r="B683" s="0" t="s">
        <v>2478</v>
      </c>
      <c r="C683" s="0" t="s">
        <v>769</v>
      </c>
      <c r="D683" s="0" t="s">
        <v>91</v>
      </c>
      <c r="E683" s="0" t="s">
        <v>127</v>
      </c>
      <c r="F683" s="0" t="s">
        <v>2484</v>
      </c>
      <c r="H683" s="0" t="n">
        <v>0</v>
      </c>
      <c r="I683" s="0" t="s">
        <v>2478</v>
      </c>
    </row>
    <row r="684" customFormat="false" ht="15" hidden="false" customHeight="false" outlineLevel="0" collapsed="false">
      <c r="A684" s="0" t="n">
        <v>1989</v>
      </c>
      <c r="B684" s="0" t="s">
        <v>2478</v>
      </c>
      <c r="C684" s="0" t="s">
        <v>769</v>
      </c>
      <c r="D684" s="0" t="s">
        <v>91</v>
      </c>
      <c r="E684" s="0" t="s">
        <v>127</v>
      </c>
      <c r="F684" s="0" t="s">
        <v>2484</v>
      </c>
      <c r="H684" s="0" t="n">
        <v>0</v>
      </c>
      <c r="I684" s="0" t="s">
        <v>2478</v>
      </c>
    </row>
    <row r="685" customFormat="false" ht="15" hidden="false" customHeight="false" outlineLevel="0" collapsed="false">
      <c r="A685" s="0" t="n">
        <v>1990</v>
      </c>
      <c r="B685" s="0" t="s">
        <v>2478</v>
      </c>
      <c r="C685" s="0" t="s">
        <v>769</v>
      </c>
      <c r="D685" s="0" t="s">
        <v>91</v>
      </c>
      <c r="E685" s="0" t="s">
        <v>127</v>
      </c>
      <c r="F685" s="0" t="s">
        <v>2484</v>
      </c>
      <c r="H685" s="0" t="n">
        <v>0</v>
      </c>
      <c r="I685" s="0" t="s">
        <v>2478</v>
      </c>
    </row>
    <row r="686" customFormat="false" ht="15" hidden="false" customHeight="false" outlineLevel="0" collapsed="false">
      <c r="A686" s="0" t="n">
        <v>1991</v>
      </c>
      <c r="B686" s="0" t="s">
        <v>2478</v>
      </c>
      <c r="C686" s="0" t="s">
        <v>769</v>
      </c>
      <c r="D686" s="0" t="s">
        <v>91</v>
      </c>
      <c r="E686" s="0" t="s">
        <v>127</v>
      </c>
      <c r="F686" s="0" t="s">
        <v>2484</v>
      </c>
      <c r="H686" s="0" t="n">
        <v>0</v>
      </c>
      <c r="I686" s="0" t="s">
        <v>2478</v>
      </c>
    </row>
    <row r="687" customFormat="false" ht="15" hidden="false" customHeight="false" outlineLevel="0" collapsed="false">
      <c r="A687" s="0" t="n">
        <v>1992</v>
      </c>
      <c r="B687" s="0" t="s">
        <v>2478</v>
      </c>
      <c r="C687" s="0" t="s">
        <v>769</v>
      </c>
      <c r="D687" s="0" t="s">
        <v>91</v>
      </c>
      <c r="E687" s="0" t="s">
        <v>127</v>
      </c>
      <c r="F687" s="0" t="s">
        <v>2484</v>
      </c>
      <c r="H687" s="0" t="n">
        <v>0</v>
      </c>
      <c r="I687" s="0" t="s">
        <v>2478</v>
      </c>
    </row>
    <row r="688" customFormat="false" ht="15" hidden="false" customHeight="false" outlineLevel="0" collapsed="false">
      <c r="A688" s="0" t="n">
        <v>1993</v>
      </c>
      <c r="B688" s="0" t="s">
        <v>2478</v>
      </c>
      <c r="C688" s="0" t="s">
        <v>769</v>
      </c>
      <c r="D688" s="0" t="s">
        <v>91</v>
      </c>
      <c r="E688" s="0" t="s">
        <v>127</v>
      </c>
      <c r="F688" s="0" t="s">
        <v>2484</v>
      </c>
      <c r="H688" s="0" t="n">
        <v>0</v>
      </c>
      <c r="I688" s="0" t="s">
        <v>2478</v>
      </c>
    </row>
    <row r="689" customFormat="false" ht="15" hidden="false" customHeight="false" outlineLevel="0" collapsed="false">
      <c r="A689" s="0" t="n">
        <v>1994</v>
      </c>
      <c r="B689" s="0" t="s">
        <v>2478</v>
      </c>
      <c r="C689" s="0" t="s">
        <v>769</v>
      </c>
      <c r="D689" s="0" t="s">
        <v>91</v>
      </c>
      <c r="E689" s="0" t="s">
        <v>127</v>
      </c>
      <c r="F689" s="0" t="s">
        <v>2484</v>
      </c>
      <c r="H689" s="0" t="n">
        <v>0</v>
      </c>
      <c r="I689" s="0" t="s">
        <v>2478</v>
      </c>
    </row>
    <row r="690" customFormat="false" ht="15" hidden="false" customHeight="false" outlineLevel="0" collapsed="false">
      <c r="A690" s="0" t="n">
        <v>1995</v>
      </c>
      <c r="B690" s="0" t="s">
        <v>2478</v>
      </c>
      <c r="C690" s="0" t="s">
        <v>769</v>
      </c>
      <c r="D690" s="0" t="s">
        <v>91</v>
      </c>
      <c r="E690" s="0" t="s">
        <v>127</v>
      </c>
      <c r="F690" s="0" t="s">
        <v>2484</v>
      </c>
      <c r="H690" s="0" t="n">
        <v>0</v>
      </c>
      <c r="I690" s="0" t="s">
        <v>2478</v>
      </c>
    </row>
    <row r="691" customFormat="false" ht="15" hidden="false" customHeight="false" outlineLevel="0" collapsed="false">
      <c r="A691" s="0" t="n">
        <v>1996</v>
      </c>
      <c r="B691" s="0" t="s">
        <v>2478</v>
      </c>
      <c r="C691" s="0" t="s">
        <v>769</v>
      </c>
      <c r="D691" s="0" t="s">
        <v>91</v>
      </c>
      <c r="E691" s="0" t="s">
        <v>127</v>
      </c>
      <c r="F691" s="0" t="s">
        <v>2484</v>
      </c>
      <c r="H691" s="0" t="n">
        <v>0</v>
      </c>
      <c r="I691" s="0" t="s">
        <v>2478</v>
      </c>
    </row>
    <row r="692" customFormat="false" ht="15" hidden="false" customHeight="false" outlineLevel="0" collapsed="false">
      <c r="A692" s="0" t="n">
        <v>1997</v>
      </c>
      <c r="B692" s="0" t="s">
        <v>2478</v>
      </c>
      <c r="C692" s="0" t="s">
        <v>769</v>
      </c>
      <c r="D692" s="0" t="s">
        <v>91</v>
      </c>
      <c r="E692" s="0" t="s">
        <v>127</v>
      </c>
      <c r="F692" s="0" t="s">
        <v>2484</v>
      </c>
      <c r="H692" s="0" t="n">
        <v>0</v>
      </c>
      <c r="I692" s="0" t="s">
        <v>2478</v>
      </c>
    </row>
    <row r="693" customFormat="false" ht="15" hidden="false" customHeight="false" outlineLevel="0" collapsed="false">
      <c r="A693" s="0" t="n">
        <v>1998</v>
      </c>
      <c r="B693" s="0" t="s">
        <v>2478</v>
      </c>
      <c r="C693" s="0" t="s">
        <v>769</v>
      </c>
      <c r="D693" s="0" t="s">
        <v>91</v>
      </c>
      <c r="E693" s="0" t="s">
        <v>127</v>
      </c>
      <c r="F693" s="0" t="s">
        <v>2484</v>
      </c>
      <c r="H693" s="0" t="n">
        <v>0</v>
      </c>
      <c r="I693" s="0" t="s">
        <v>2478</v>
      </c>
    </row>
    <row r="694" customFormat="false" ht="15" hidden="false" customHeight="false" outlineLevel="0" collapsed="false">
      <c r="A694" s="0" t="n">
        <v>1999</v>
      </c>
      <c r="B694" s="0" t="s">
        <v>2478</v>
      </c>
      <c r="C694" s="0" t="s">
        <v>769</v>
      </c>
      <c r="D694" s="0" t="s">
        <v>91</v>
      </c>
      <c r="E694" s="0" t="s">
        <v>127</v>
      </c>
      <c r="F694" s="0" t="s">
        <v>2484</v>
      </c>
      <c r="H694" s="0" t="n">
        <v>0</v>
      </c>
      <c r="I694" s="0" t="s">
        <v>2478</v>
      </c>
    </row>
    <row r="695" customFormat="false" ht="15" hidden="false" customHeight="false" outlineLevel="0" collapsed="false">
      <c r="A695" s="0" t="n">
        <v>2000</v>
      </c>
      <c r="B695" s="0" t="s">
        <v>2645</v>
      </c>
      <c r="C695" s="0" t="s">
        <v>105</v>
      </c>
      <c r="D695" s="0" t="s">
        <v>91</v>
      </c>
      <c r="E695" s="0" t="s">
        <v>127</v>
      </c>
      <c r="F695" s="0" t="s">
        <v>2651</v>
      </c>
      <c r="H695" s="0" t="n">
        <v>0</v>
      </c>
      <c r="I695" s="0" t="s">
        <v>2645</v>
      </c>
    </row>
    <row r="696" customFormat="false" ht="15" hidden="false" customHeight="false" outlineLevel="0" collapsed="false">
      <c r="A696" s="0" t="n">
        <v>2001</v>
      </c>
      <c r="B696" s="0" t="s">
        <v>2645</v>
      </c>
      <c r="C696" s="0" t="s">
        <v>105</v>
      </c>
      <c r="D696" s="0" t="s">
        <v>91</v>
      </c>
      <c r="E696" s="0" t="s">
        <v>127</v>
      </c>
      <c r="F696" s="0" t="s">
        <v>2651</v>
      </c>
      <c r="H696" s="0" t="n">
        <v>0</v>
      </c>
      <c r="I696" s="0" t="s">
        <v>2645</v>
      </c>
    </row>
    <row r="697" customFormat="false" ht="15" hidden="false" customHeight="false" outlineLevel="0" collapsed="false">
      <c r="A697" s="0" t="n">
        <v>2002</v>
      </c>
      <c r="B697" s="0" t="s">
        <v>2645</v>
      </c>
      <c r="C697" s="0" t="s">
        <v>105</v>
      </c>
      <c r="D697" s="0" t="s">
        <v>91</v>
      </c>
      <c r="E697" s="0" t="s">
        <v>127</v>
      </c>
      <c r="F697" s="0" t="s">
        <v>2651</v>
      </c>
      <c r="H697" s="0" t="n">
        <v>0</v>
      </c>
      <c r="I697" s="0" t="s">
        <v>2645</v>
      </c>
    </row>
    <row r="698" customFormat="false" ht="15" hidden="false" customHeight="false" outlineLevel="0" collapsed="false">
      <c r="A698" s="0" t="n">
        <v>2003</v>
      </c>
      <c r="B698" s="0" t="s">
        <v>2645</v>
      </c>
      <c r="C698" s="0" t="s">
        <v>105</v>
      </c>
      <c r="D698" s="0" t="s">
        <v>91</v>
      </c>
      <c r="E698" s="0" t="s">
        <v>127</v>
      </c>
      <c r="F698" s="0" t="s">
        <v>2651</v>
      </c>
      <c r="H698" s="0" t="n">
        <v>0</v>
      </c>
      <c r="I698" s="0" t="s">
        <v>2645</v>
      </c>
    </row>
    <row r="699" customFormat="false" ht="15" hidden="false" customHeight="false" outlineLevel="0" collapsed="false">
      <c r="A699" s="0" t="n">
        <v>2004</v>
      </c>
      <c r="B699" s="0" t="s">
        <v>2645</v>
      </c>
      <c r="C699" s="0" t="s">
        <v>105</v>
      </c>
      <c r="D699" s="0" t="s">
        <v>91</v>
      </c>
      <c r="E699" s="0" t="s">
        <v>127</v>
      </c>
      <c r="F699" s="0" t="s">
        <v>2651</v>
      </c>
      <c r="H699" s="0" t="n">
        <v>0</v>
      </c>
      <c r="I699" s="0" t="s">
        <v>2645</v>
      </c>
    </row>
    <row r="700" customFormat="false" ht="15" hidden="false" customHeight="false" outlineLevel="0" collapsed="false">
      <c r="A700" s="0" t="n">
        <v>2005</v>
      </c>
      <c r="B700" s="0" t="s">
        <v>2645</v>
      </c>
      <c r="C700" s="0" t="s">
        <v>105</v>
      </c>
      <c r="D700" s="0" t="s">
        <v>91</v>
      </c>
      <c r="E700" s="0" t="s">
        <v>127</v>
      </c>
      <c r="F700" s="0" t="s">
        <v>2651</v>
      </c>
      <c r="H700" s="0" t="n">
        <v>0</v>
      </c>
      <c r="I700" s="0" t="s">
        <v>2645</v>
      </c>
    </row>
    <row r="701" customFormat="false" ht="15" hidden="false" customHeight="false" outlineLevel="0" collapsed="false">
      <c r="A701" s="0" t="n">
        <v>2006</v>
      </c>
      <c r="B701" s="0" t="s">
        <v>2645</v>
      </c>
      <c r="C701" s="0" t="s">
        <v>105</v>
      </c>
      <c r="D701" s="0" t="s">
        <v>91</v>
      </c>
      <c r="E701" s="0" t="s">
        <v>127</v>
      </c>
      <c r="F701" s="0" t="s">
        <v>2651</v>
      </c>
      <c r="H701" s="0" t="n">
        <v>0</v>
      </c>
      <c r="I701" s="0" t="s">
        <v>2645</v>
      </c>
    </row>
    <row r="702" customFormat="false" ht="15" hidden="false" customHeight="false" outlineLevel="0" collapsed="false">
      <c r="A702" s="0" t="n">
        <v>2007</v>
      </c>
      <c r="B702" s="0" t="s">
        <v>2645</v>
      </c>
      <c r="C702" s="0" t="s">
        <v>105</v>
      </c>
      <c r="D702" s="0" t="s">
        <v>91</v>
      </c>
      <c r="E702" s="0" t="s">
        <v>127</v>
      </c>
      <c r="F702" s="0" t="s">
        <v>2651</v>
      </c>
      <c r="H702" s="0" t="n">
        <v>0</v>
      </c>
      <c r="I702" s="0" t="s">
        <v>2645</v>
      </c>
    </row>
    <row r="703" customFormat="false" ht="15" hidden="false" customHeight="false" outlineLevel="0" collapsed="false">
      <c r="A703" s="0" t="n">
        <v>2008</v>
      </c>
      <c r="B703" s="0" t="s">
        <v>2645</v>
      </c>
      <c r="C703" s="0" t="s">
        <v>105</v>
      </c>
      <c r="D703" s="0" t="s">
        <v>91</v>
      </c>
      <c r="E703" s="0" t="s">
        <v>127</v>
      </c>
      <c r="F703" s="0" t="s">
        <v>2651</v>
      </c>
      <c r="H703" s="0" t="n">
        <v>0</v>
      </c>
      <c r="I703" s="0" t="s">
        <v>2645</v>
      </c>
    </row>
    <row r="704" customFormat="false" ht="15" hidden="false" customHeight="false" outlineLevel="0" collapsed="false">
      <c r="A704" s="0" t="n">
        <v>2009</v>
      </c>
      <c r="B704" s="0" t="s">
        <v>2645</v>
      </c>
      <c r="C704" s="0" t="s">
        <v>105</v>
      </c>
      <c r="D704" s="0" t="s">
        <v>91</v>
      </c>
      <c r="E704" s="0" t="s">
        <v>127</v>
      </c>
      <c r="F704" s="0" t="s">
        <v>2651</v>
      </c>
      <c r="H704" s="0" t="n">
        <v>0</v>
      </c>
      <c r="I704" s="0" t="s">
        <v>2645</v>
      </c>
    </row>
    <row r="705" customFormat="false" ht="15" hidden="false" customHeight="false" outlineLevel="0" collapsed="false">
      <c r="A705" s="0" t="n">
        <v>2010</v>
      </c>
      <c r="B705" s="0" t="s">
        <v>2645</v>
      </c>
      <c r="C705" s="0" t="s">
        <v>105</v>
      </c>
      <c r="D705" s="0" t="s">
        <v>91</v>
      </c>
      <c r="E705" s="0" t="s">
        <v>127</v>
      </c>
      <c r="F705" s="0" t="s">
        <v>2651</v>
      </c>
      <c r="H705" s="0" t="n">
        <v>0</v>
      </c>
      <c r="I705" s="0" t="s">
        <v>2645</v>
      </c>
    </row>
    <row r="706" customFormat="false" ht="15" hidden="false" customHeight="false" outlineLevel="0" collapsed="false">
      <c r="A706" s="0" t="n">
        <v>2011</v>
      </c>
      <c r="B706" s="0" t="s">
        <v>2645</v>
      </c>
      <c r="C706" s="0" t="s">
        <v>105</v>
      </c>
      <c r="D706" s="0" t="s">
        <v>91</v>
      </c>
      <c r="E706" s="0" t="s">
        <v>127</v>
      </c>
      <c r="F706" s="0" t="s">
        <v>2651</v>
      </c>
      <c r="H706" s="0" t="n">
        <v>0</v>
      </c>
      <c r="I706" s="0" t="s">
        <v>2645</v>
      </c>
    </row>
    <row r="707" customFormat="false" ht="15" hidden="false" customHeight="false" outlineLevel="0" collapsed="false">
      <c r="A707" s="0" t="n">
        <v>2012</v>
      </c>
      <c r="B707" s="0" t="s">
        <v>2645</v>
      </c>
      <c r="C707" s="0" t="s">
        <v>105</v>
      </c>
      <c r="D707" s="0" t="s">
        <v>91</v>
      </c>
      <c r="E707" s="0" t="s">
        <v>127</v>
      </c>
      <c r="F707" s="0" t="s">
        <v>2651</v>
      </c>
      <c r="H707" s="0" t="n">
        <v>0</v>
      </c>
      <c r="I707" s="0" t="s">
        <v>2645</v>
      </c>
    </row>
    <row r="708" customFormat="false" ht="15" hidden="false" customHeight="false" outlineLevel="0" collapsed="false">
      <c r="A708" s="0" t="n">
        <v>2013</v>
      </c>
      <c r="B708" s="0" t="s">
        <v>2645</v>
      </c>
      <c r="C708" s="0" t="s">
        <v>105</v>
      </c>
      <c r="D708" s="0" t="s">
        <v>91</v>
      </c>
      <c r="E708" s="0" t="s">
        <v>127</v>
      </c>
      <c r="F708" s="0" t="s">
        <v>2651</v>
      </c>
      <c r="H708" s="0" t="n">
        <v>0</v>
      </c>
      <c r="I708" s="0" t="s">
        <v>2645</v>
      </c>
    </row>
    <row r="709" customFormat="false" ht="15" hidden="false" customHeight="false" outlineLevel="0" collapsed="false">
      <c r="A709" s="0" t="n">
        <v>2014</v>
      </c>
      <c r="B709" s="0" t="s">
        <v>2645</v>
      </c>
      <c r="C709" s="0" t="s">
        <v>105</v>
      </c>
      <c r="D709" s="0" t="s">
        <v>91</v>
      </c>
      <c r="E709" s="0" t="s">
        <v>127</v>
      </c>
      <c r="F709" s="0" t="s">
        <v>2651</v>
      </c>
      <c r="H709" s="0" t="n">
        <v>0</v>
      </c>
      <c r="I709" s="0" t="s">
        <v>2645</v>
      </c>
    </row>
    <row r="710" customFormat="false" ht="15" hidden="false" customHeight="false" outlineLevel="0" collapsed="false">
      <c r="A710" s="0" t="n">
        <v>2015</v>
      </c>
      <c r="B710" s="0" t="s">
        <v>2645</v>
      </c>
      <c r="C710" s="0" t="s">
        <v>105</v>
      </c>
      <c r="D710" s="0" t="s">
        <v>91</v>
      </c>
      <c r="E710" s="0" t="s">
        <v>127</v>
      </c>
      <c r="F710" s="0" t="s">
        <v>2651</v>
      </c>
      <c r="H710" s="0" t="n">
        <v>0</v>
      </c>
      <c r="I710" s="0" t="s">
        <v>2645</v>
      </c>
    </row>
    <row r="711" customFormat="false" ht="15" hidden="false" customHeight="false" outlineLevel="0" collapsed="false">
      <c r="A711" s="0" t="n">
        <v>2016</v>
      </c>
      <c r="B711" s="0" t="s">
        <v>2645</v>
      </c>
      <c r="C711" s="0" t="s">
        <v>105</v>
      </c>
      <c r="D711" s="0" t="s">
        <v>91</v>
      </c>
      <c r="E711" s="0" t="s">
        <v>127</v>
      </c>
      <c r="F711" s="0" t="s">
        <v>2651</v>
      </c>
      <c r="H711" s="0" t="n">
        <v>0</v>
      </c>
      <c r="I711" s="0" t="s">
        <v>2645</v>
      </c>
    </row>
    <row r="712" customFormat="false" ht="15" hidden="false" customHeight="false" outlineLevel="0" collapsed="false">
      <c r="A712" s="0" t="n">
        <v>2017</v>
      </c>
      <c r="B712" s="0" t="s">
        <v>2645</v>
      </c>
      <c r="C712" s="0" t="s">
        <v>105</v>
      </c>
      <c r="D712" s="0" t="s">
        <v>91</v>
      </c>
      <c r="E712" s="0" t="s">
        <v>127</v>
      </c>
      <c r="F712" s="0" t="s">
        <v>2651</v>
      </c>
      <c r="H712" s="0" t="n">
        <v>0</v>
      </c>
      <c r="I712" s="0" t="s">
        <v>2645</v>
      </c>
    </row>
    <row r="713" customFormat="false" ht="15" hidden="false" customHeight="false" outlineLevel="0" collapsed="false">
      <c r="A713" s="0" t="n">
        <v>2018</v>
      </c>
      <c r="B713" s="0" t="s">
        <v>2645</v>
      </c>
      <c r="C713" s="0" t="s">
        <v>105</v>
      </c>
      <c r="D713" s="0" t="s">
        <v>91</v>
      </c>
      <c r="E713" s="0" t="s">
        <v>127</v>
      </c>
      <c r="F713" s="0" t="s">
        <v>2651</v>
      </c>
      <c r="H713" s="0" t="n">
        <v>0</v>
      </c>
      <c r="I713" s="0" t="s">
        <v>2645</v>
      </c>
    </row>
    <row r="714" customFormat="false" ht="15" hidden="false" customHeight="false" outlineLevel="0" collapsed="false">
      <c r="A714" s="0" t="n">
        <v>2019</v>
      </c>
      <c r="B714" s="0" t="s">
        <v>2645</v>
      </c>
      <c r="C714" s="0" t="s">
        <v>105</v>
      </c>
      <c r="D714" s="0" t="s">
        <v>91</v>
      </c>
      <c r="E714" s="0" t="s">
        <v>127</v>
      </c>
      <c r="F714" s="0" t="s">
        <v>2651</v>
      </c>
      <c r="H714" s="0" t="n">
        <v>0</v>
      </c>
      <c r="I714" s="0" t="s">
        <v>2645</v>
      </c>
    </row>
    <row r="715" customFormat="false" ht="15" hidden="false" customHeight="false" outlineLevel="0" collapsed="false">
      <c r="A715" s="0" t="n">
        <v>2020</v>
      </c>
      <c r="B715" s="0" t="s">
        <v>2645</v>
      </c>
      <c r="C715" s="0" t="s">
        <v>105</v>
      </c>
      <c r="D715" s="0" t="s">
        <v>91</v>
      </c>
      <c r="E715" s="0" t="s">
        <v>127</v>
      </c>
      <c r="F715" s="0" t="s">
        <v>2651</v>
      </c>
      <c r="H715" s="0" t="n">
        <v>0</v>
      </c>
      <c r="I715" s="0" t="s">
        <v>2645</v>
      </c>
    </row>
    <row r="716" customFormat="false" ht="15" hidden="false" customHeight="false" outlineLevel="0" collapsed="false">
      <c r="A716" s="0" t="n">
        <v>2021</v>
      </c>
      <c r="B716" s="0" t="s">
        <v>2645</v>
      </c>
      <c r="C716" s="0" t="s">
        <v>105</v>
      </c>
      <c r="D716" s="0" t="s">
        <v>91</v>
      </c>
      <c r="E716" s="0" t="s">
        <v>127</v>
      </c>
      <c r="F716" s="0" t="s">
        <v>2651</v>
      </c>
      <c r="H716" s="0" t="n">
        <v>0</v>
      </c>
      <c r="I716" s="0" t="s">
        <v>2645</v>
      </c>
    </row>
    <row r="717" customFormat="false" ht="15" hidden="false" customHeight="false" outlineLevel="0" collapsed="false">
      <c r="A717" s="0" t="n">
        <v>2022</v>
      </c>
      <c r="B717" s="0" t="s">
        <v>2645</v>
      </c>
      <c r="C717" s="0" t="s">
        <v>105</v>
      </c>
      <c r="D717" s="0" t="s">
        <v>91</v>
      </c>
      <c r="E717" s="0" t="s">
        <v>127</v>
      </c>
      <c r="F717" s="0" t="s">
        <v>2651</v>
      </c>
      <c r="H717" s="0" t="n">
        <v>0</v>
      </c>
      <c r="I717" s="0" t="s">
        <v>2645</v>
      </c>
    </row>
    <row r="718" customFormat="false" ht="15" hidden="false" customHeight="false" outlineLevel="0" collapsed="false">
      <c r="A718" s="0" t="n">
        <v>2023</v>
      </c>
      <c r="B718" s="0" t="s">
        <v>2645</v>
      </c>
      <c r="C718" s="0" t="s">
        <v>105</v>
      </c>
      <c r="D718" s="0" t="s">
        <v>91</v>
      </c>
      <c r="E718" s="0" t="s">
        <v>127</v>
      </c>
      <c r="F718" s="0" t="s">
        <v>2651</v>
      </c>
      <c r="H718" s="0" t="n">
        <v>0</v>
      </c>
      <c r="I718" s="0" t="s">
        <v>2645</v>
      </c>
    </row>
    <row r="719" customFormat="false" ht="15" hidden="false" customHeight="false" outlineLevel="0" collapsed="false">
      <c r="A719" s="0" t="n">
        <v>2024</v>
      </c>
      <c r="B719" s="0" t="s">
        <v>2645</v>
      </c>
      <c r="C719" s="0" t="s">
        <v>105</v>
      </c>
      <c r="D719" s="0" t="s">
        <v>91</v>
      </c>
      <c r="E719" s="0" t="s">
        <v>127</v>
      </c>
      <c r="F719" s="0" t="s">
        <v>2651</v>
      </c>
      <c r="H719" s="0" t="n">
        <v>0</v>
      </c>
      <c r="I719" s="0" t="s">
        <v>2645</v>
      </c>
    </row>
    <row r="720" customFormat="false" ht="15" hidden="false" customHeight="false" outlineLevel="0" collapsed="false">
      <c r="A720" s="0" t="n">
        <v>2025</v>
      </c>
      <c r="B720" s="0" t="s">
        <v>2645</v>
      </c>
      <c r="C720" s="0" t="s">
        <v>105</v>
      </c>
      <c r="D720" s="0" t="s">
        <v>91</v>
      </c>
      <c r="E720" s="0" t="s">
        <v>127</v>
      </c>
      <c r="F720" s="0" t="s">
        <v>2651</v>
      </c>
      <c r="H720" s="0" t="n">
        <v>0</v>
      </c>
      <c r="I720" s="0" t="s">
        <v>2645</v>
      </c>
    </row>
    <row r="721" customFormat="false" ht="15" hidden="false" customHeight="false" outlineLevel="0" collapsed="false">
      <c r="A721" s="0" t="n">
        <v>2026</v>
      </c>
      <c r="B721" s="0" t="s">
        <v>2645</v>
      </c>
      <c r="C721" s="0" t="s">
        <v>105</v>
      </c>
      <c r="D721" s="0" t="s">
        <v>91</v>
      </c>
      <c r="E721" s="0" t="s">
        <v>127</v>
      </c>
      <c r="F721" s="0" t="s">
        <v>2651</v>
      </c>
      <c r="H721" s="0" t="n">
        <v>0</v>
      </c>
      <c r="I721" s="0" t="s">
        <v>2645</v>
      </c>
    </row>
    <row r="722" customFormat="false" ht="15" hidden="false" customHeight="false" outlineLevel="0" collapsed="false">
      <c r="A722" s="0" t="n">
        <v>2027</v>
      </c>
      <c r="B722" s="0" t="s">
        <v>2645</v>
      </c>
      <c r="C722" s="0" t="s">
        <v>105</v>
      </c>
      <c r="D722" s="0" t="s">
        <v>91</v>
      </c>
      <c r="E722" s="0" t="s">
        <v>127</v>
      </c>
      <c r="F722" s="0" t="s">
        <v>2651</v>
      </c>
      <c r="H722" s="0" t="n">
        <v>0</v>
      </c>
      <c r="I722" s="0" t="s">
        <v>2645</v>
      </c>
    </row>
    <row r="723" customFormat="false" ht="15" hidden="false" customHeight="false" outlineLevel="0" collapsed="false">
      <c r="A723" s="0" t="n">
        <v>2028</v>
      </c>
      <c r="B723" s="0" t="s">
        <v>2645</v>
      </c>
      <c r="C723" s="0" t="s">
        <v>105</v>
      </c>
      <c r="D723" s="0" t="s">
        <v>91</v>
      </c>
      <c r="E723" s="0" t="s">
        <v>127</v>
      </c>
      <c r="F723" s="0" t="s">
        <v>2651</v>
      </c>
      <c r="H723" s="0" t="n">
        <v>0</v>
      </c>
      <c r="I723" s="0" t="s">
        <v>2645</v>
      </c>
    </row>
    <row r="724" customFormat="false" ht="15" hidden="false" customHeight="false" outlineLevel="0" collapsed="false">
      <c r="A724" s="0" t="n">
        <v>2029</v>
      </c>
      <c r="B724" s="0" t="s">
        <v>2645</v>
      </c>
      <c r="C724" s="0" t="s">
        <v>105</v>
      </c>
      <c r="D724" s="0" t="s">
        <v>91</v>
      </c>
      <c r="E724" s="0" t="s">
        <v>127</v>
      </c>
      <c r="F724" s="0" t="s">
        <v>2651</v>
      </c>
      <c r="H724" s="0" t="n">
        <v>0</v>
      </c>
      <c r="I724" s="0" t="s">
        <v>2645</v>
      </c>
    </row>
    <row r="725" customFormat="false" ht="15" hidden="false" customHeight="false" outlineLevel="0" collapsed="false">
      <c r="A725" s="0" t="n">
        <v>2030</v>
      </c>
      <c r="B725" s="0" t="s">
        <v>2645</v>
      </c>
      <c r="C725" s="0" t="s">
        <v>105</v>
      </c>
      <c r="D725" s="0" t="s">
        <v>91</v>
      </c>
      <c r="E725" s="0" t="s">
        <v>127</v>
      </c>
      <c r="F725" s="0" t="s">
        <v>2651</v>
      </c>
      <c r="H725" s="0" t="n">
        <v>0</v>
      </c>
      <c r="I725" s="0" t="s">
        <v>2645</v>
      </c>
    </row>
    <row r="726" customFormat="false" ht="15" hidden="false" customHeight="false" outlineLevel="0" collapsed="false">
      <c r="A726" s="0" t="n">
        <v>2031</v>
      </c>
      <c r="B726" s="0" t="s">
        <v>2645</v>
      </c>
      <c r="C726" s="0" t="s">
        <v>105</v>
      </c>
      <c r="D726" s="0" t="s">
        <v>91</v>
      </c>
      <c r="E726" s="0" t="s">
        <v>127</v>
      </c>
      <c r="F726" s="0" t="s">
        <v>2651</v>
      </c>
      <c r="H726" s="0" t="n">
        <v>0</v>
      </c>
      <c r="I726" s="0" t="s">
        <v>2645</v>
      </c>
    </row>
    <row r="727" customFormat="false" ht="15" hidden="false" customHeight="false" outlineLevel="0" collapsed="false">
      <c r="A727" s="0" t="n">
        <v>2032</v>
      </c>
      <c r="B727" s="0" t="s">
        <v>2645</v>
      </c>
      <c r="C727" s="0" t="s">
        <v>105</v>
      </c>
      <c r="D727" s="0" t="s">
        <v>91</v>
      </c>
      <c r="E727" s="0" t="s">
        <v>127</v>
      </c>
      <c r="F727" s="0" t="s">
        <v>2651</v>
      </c>
      <c r="H727" s="0" t="n">
        <v>0</v>
      </c>
      <c r="I727" s="0" t="s">
        <v>2645</v>
      </c>
    </row>
    <row r="728" customFormat="false" ht="15" hidden="false" customHeight="false" outlineLevel="0" collapsed="false">
      <c r="A728" s="0" t="n">
        <v>2033</v>
      </c>
      <c r="B728" s="0" t="s">
        <v>2645</v>
      </c>
      <c r="C728" s="0" t="s">
        <v>105</v>
      </c>
      <c r="D728" s="0" t="s">
        <v>91</v>
      </c>
      <c r="E728" s="0" t="s">
        <v>127</v>
      </c>
      <c r="F728" s="0" t="s">
        <v>2651</v>
      </c>
      <c r="H728" s="0" t="n">
        <v>0</v>
      </c>
      <c r="I728" s="0" t="s">
        <v>2645</v>
      </c>
    </row>
    <row r="729" customFormat="false" ht="15" hidden="false" customHeight="false" outlineLevel="0" collapsed="false">
      <c r="A729" s="0" t="n">
        <v>2034</v>
      </c>
      <c r="B729" s="0" t="s">
        <v>2645</v>
      </c>
      <c r="C729" s="0" t="s">
        <v>105</v>
      </c>
      <c r="D729" s="0" t="s">
        <v>91</v>
      </c>
      <c r="E729" s="0" t="s">
        <v>127</v>
      </c>
      <c r="F729" s="0" t="s">
        <v>2651</v>
      </c>
      <c r="H729" s="0" t="n">
        <v>0</v>
      </c>
      <c r="I729" s="0" t="s">
        <v>2645</v>
      </c>
    </row>
    <row r="730" customFormat="false" ht="15" hidden="false" customHeight="false" outlineLevel="0" collapsed="false">
      <c r="A730" s="0" t="n">
        <v>2035</v>
      </c>
      <c r="B730" s="0" t="s">
        <v>2645</v>
      </c>
      <c r="C730" s="0" t="s">
        <v>105</v>
      </c>
      <c r="D730" s="0" t="s">
        <v>91</v>
      </c>
      <c r="E730" s="0" t="s">
        <v>127</v>
      </c>
      <c r="F730" s="0" t="s">
        <v>2651</v>
      </c>
      <c r="H730" s="0" t="n">
        <v>0</v>
      </c>
      <c r="I730" s="0" t="s">
        <v>2645</v>
      </c>
    </row>
    <row r="731" customFormat="false" ht="15" hidden="false" customHeight="false" outlineLevel="0" collapsed="false">
      <c r="A731" s="0" t="n">
        <v>2036</v>
      </c>
      <c r="B731" s="0" t="s">
        <v>2645</v>
      </c>
      <c r="C731" s="0" t="s">
        <v>105</v>
      </c>
      <c r="D731" s="0" t="s">
        <v>91</v>
      </c>
      <c r="E731" s="0" t="s">
        <v>127</v>
      </c>
      <c r="F731" s="0" t="s">
        <v>2651</v>
      </c>
      <c r="H731" s="0" t="n">
        <v>0</v>
      </c>
      <c r="I731" s="0" t="s">
        <v>2645</v>
      </c>
    </row>
    <row r="732" customFormat="false" ht="15" hidden="false" customHeight="false" outlineLevel="0" collapsed="false">
      <c r="A732" s="0" t="n">
        <v>2037</v>
      </c>
      <c r="B732" s="0" t="s">
        <v>2645</v>
      </c>
      <c r="C732" s="0" t="s">
        <v>105</v>
      </c>
      <c r="D732" s="0" t="s">
        <v>91</v>
      </c>
      <c r="E732" s="0" t="s">
        <v>127</v>
      </c>
      <c r="F732" s="0" t="s">
        <v>2651</v>
      </c>
      <c r="H732" s="0" t="n">
        <v>0</v>
      </c>
      <c r="I732" s="0" t="s">
        <v>2645</v>
      </c>
    </row>
    <row r="733" customFormat="false" ht="15" hidden="false" customHeight="false" outlineLevel="0" collapsed="false">
      <c r="A733" s="0" t="n">
        <v>2038</v>
      </c>
      <c r="B733" s="0" t="s">
        <v>2645</v>
      </c>
      <c r="C733" s="0" t="s">
        <v>105</v>
      </c>
      <c r="D733" s="0" t="s">
        <v>91</v>
      </c>
      <c r="E733" s="0" t="s">
        <v>127</v>
      </c>
      <c r="F733" s="0" t="s">
        <v>2651</v>
      </c>
      <c r="H733" s="0" t="n">
        <v>0</v>
      </c>
      <c r="I733" s="0" t="s">
        <v>2645</v>
      </c>
    </row>
    <row r="734" customFormat="false" ht="15" hidden="false" customHeight="false" outlineLevel="0" collapsed="false">
      <c r="A734" s="0" t="n">
        <v>2039</v>
      </c>
      <c r="B734" s="0" t="s">
        <v>2645</v>
      </c>
      <c r="C734" s="0" t="s">
        <v>105</v>
      </c>
      <c r="D734" s="0" t="s">
        <v>91</v>
      </c>
      <c r="E734" s="0" t="s">
        <v>127</v>
      </c>
      <c r="F734" s="0" t="s">
        <v>2651</v>
      </c>
      <c r="H734" s="0" t="n">
        <v>0</v>
      </c>
      <c r="I734" s="0" t="s">
        <v>2645</v>
      </c>
    </row>
    <row r="735" customFormat="false" ht="15" hidden="false" customHeight="false" outlineLevel="0" collapsed="false">
      <c r="A735" s="0" t="n">
        <v>2040</v>
      </c>
      <c r="B735" s="0" t="s">
        <v>2645</v>
      </c>
      <c r="C735" s="0" t="s">
        <v>105</v>
      </c>
      <c r="D735" s="0" t="s">
        <v>91</v>
      </c>
      <c r="E735" s="0" t="s">
        <v>127</v>
      </c>
      <c r="F735" s="0" t="s">
        <v>2651</v>
      </c>
      <c r="H735" s="0" t="n">
        <v>0</v>
      </c>
      <c r="I735" s="0" t="s">
        <v>2645</v>
      </c>
    </row>
    <row r="736" customFormat="false" ht="15" hidden="false" customHeight="false" outlineLevel="0" collapsed="false">
      <c r="A736" s="0" t="n">
        <v>2041</v>
      </c>
      <c r="B736" s="0" t="s">
        <v>2645</v>
      </c>
      <c r="C736" s="0" t="s">
        <v>105</v>
      </c>
      <c r="D736" s="0" t="s">
        <v>91</v>
      </c>
      <c r="E736" s="0" t="s">
        <v>127</v>
      </c>
      <c r="F736" s="0" t="s">
        <v>2651</v>
      </c>
      <c r="H736" s="0" t="n">
        <v>0</v>
      </c>
      <c r="I736" s="0" t="s">
        <v>2645</v>
      </c>
    </row>
    <row r="737" customFormat="false" ht="15" hidden="false" customHeight="false" outlineLevel="0" collapsed="false">
      <c r="A737" s="0" t="n">
        <v>2042</v>
      </c>
      <c r="B737" s="0" t="s">
        <v>2645</v>
      </c>
      <c r="C737" s="0" t="s">
        <v>105</v>
      </c>
      <c r="D737" s="0" t="s">
        <v>91</v>
      </c>
      <c r="E737" s="0" t="s">
        <v>127</v>
      </c>
      <c r="F737" s="0" t="s">
        <v>2651</v>
      </c>
      <c r="H737" s="0" t="n">
        <v>0</v>
      </c>
      <c r="I737" s="0" t="s">
        <v>2645</v>
      </c>
    </row>
    <row r="738" customFormat="false" ht="15" hidden="false" customHeight="false" outlineLevel="0" collapsed="false">
      <c r="A738" s="0" t="n">
        <v>2043</v>
      </c>
      <c r="B738" s="0" t="s">
        <v>2645</v>
      </c>
      <c r="C738" s="0" t="s">
        <v>105</v>
      </c>
      <c r="D738" s="0" t="s">
        <v>91</v>
      </c>
      <c r="E738" s="0" t="s">
        <v>127</v>
      </c>
      <c r="F738" s="0" t="s">
        <v>2651</v>
      </c>
      <c r="H738" s="0" t="n">
        <v>0</v>
      </c>
      <c r="I738" s="0" t="s">
        <v>2645</v>
      </c>
    </row>
    <row r="739" customFormat="false" ht="15" hidden="false" customHeight="false" outlineLevel="0" collapsed="false">
      <c r="A739" s="0" t="n">
        <v>2044</v>
      </c>
      <c r="B739" s="0" t="s">
        <v>2645</v>
      </c>
      <c r="C739" s="0" t="s">
        <v>105</v>
      </c>
      <c r="D739" s="0" t="s">
        <v>91</v>
      </c>
      <c r="E739" s="0" t="s">
        <v>127</v>
      </c>
      <c r="F739" s="0" t="s">
        <v>2651</v>
      </c>
      <c r="H739" s="0" t="n">
        <v>0</v>
      </c>
      <c r="I739" s="0" t="s">
        <v>2645</v>
      </c>
    </row>
    <row r="740" customFormat="false" ht="15" hidden="false" customHeight="false" outlineLevel="0" collapsed="false">
      <c r="A740" s="0" t="n">
        <v>2045</v>
      </c>
      <c r="B740" s="0" t="s">
        <v>2645</v>
      </c>
      <c r="C740" s="0" t="s">
        <v>105</v>
      </c>
      <c r="D740" s="0" t="s">
        <v>91</v>
      </c>
      <c r="E740" s="0" t="s">
        <v>127</v>
      </c>
      <c r="F740" s="0" t="s">
        <v>2651</v>
      </c>
      <c r="H740" s="0" t="n">
        <v>0</v>
      </c>
      <c r="I740" s="0" t="s">
        <v>2645</v>
      </c>
    </row>
    <row r="741" customFormat="false" ht="15" hidden="false" customHeight="false" outlineLevel="0" collapsed="false">
      <c r="A741" s="0" t="n">
        <v>2046</v>
      </c>
      <c r="B741" s="0" t="s">
        <v>2645</v>
      </c>
      <c r="C741" s="0" t="s">
        <v>105</v>
      </c>
      <c r="D741" s="0" t="s">
        <v>91</v>
      </c>
      <c r="E741" s="0" t="s">
        <v>127</v>
      </c>
      <c r="F741" s="0" t="s">
        <v>2651</v>
      </c>
      <c r="H741" s="0" t="n">
        <v>0</v>
      </c>
      <c r="I741" s="0" t="s">
        <v>2645</v>
      </c>
    </row>
    <row r="742" customFormat="false" ht="15" hidden="false" customHeight="false" outlineLevel="0" collapsed="false">
      <c r="A742" s="0" t="n">
        <v>2047</v>
      </c>
      <c r="B742" s="0" t="s">
        <v>2645</v>
      </c>
      <c r="C742" s="0" t="s">
        <v>105</v>
      </c>
      <c r="D742" s="0" t="s">
        <v>91</v>
      </c>
      <c r="E742" s="0" t="s">
        <v>127</v>
      </c>
      <c r="F742" s="0" t="s">
        <v>2651</v>
      </c>
      <c r="H742" s="0" t="n">
        <v>0</v>
      </c>
      <c r="I742" s="0" t="s">
        <v>2645</v>
      </c>
    </row>
    <row r="743" customFormat="false" ht="15" hidden="false" customHeight="false" outlineLevel="0" collapsed="false">
      <c r="A743" s="0" t="n">
        <v>2048</v>
      </c>
      <c r="B743" s="0" t="s">
        <v>2645</v>
      </c>
      <c r="C743" s="0" t="s">
        <v>105</v>
      </c>
      <c r="D743" s="0" t="s">
        <v>91</v>
      </c>
      <c r="E743" s="0" t="s">
        <v>127</v>
      </c>
      <c r="F743" s="0" t="s">
        <v>2651</v>
      </c>
      <c r="H743" s="0" t="n">
        <v>0</v>
      </c>
      <c r="I743" s="0" t="s">
        <v>2645</v>
      </c>
    </row>
    <row r="744" customFormat="false" ht="15" hidden="false" customHeight="false" outlineLevel="0" collapsed="false">
      <c r="A744" s="0" t="n">
        <v>2049</v>
      </c>
      <c r="B744" s="0" t="s">
        <v>2645</v>
      </c>
      <c r="C744" s="0" t="s">
        <v>105</v>
      </c>
      <c r="D744" s="0" t="s">
        <v>91</v>
      </c>
      <c r="E744" s="0" t="s">
        <v>127</v>
      </c>
      <c r="F744" s="0" t="s">
        <v>2651</v>
      </c>
      <c r="H744" s="0" t="n">
        <v>0</v>
      </c>
      <c r="I744" s="0" t="s">
        <v>2645</v>
      </c>
    </row>
    <row r="745" customFormat="false" ht="15" hidden="false" customHeight="false" outlineLevel="0" collapsed="false">
      <c r="A745" s="0" t="n">
        <v>2050</v>
      </c>
      <c r="B745" s="0" t="s">
        <v>2645</v>
      </c>
      <c r="C745" s="0" t="s">
        <v>105</v>
      </c>
      <c r="D745" s="0" t="s">
        <v>91</v>
      </c>
      <c r="E745" s="0" t="s">
        <v>127</v>
      </c>
      <c r="F745" s="0" t="s">
        <v>2651</v>
      </c>
      <c r="H745" s="0" t="n">
        <v>0</v>
      </c>
      <c r="I745" s="0" t="s">
        <v>2645</v>
      </c>
    </row>
    <row r="746" customFormat="false" ht="15" hidden="false" customHeight="false" outlineLevel="0" collapsed="false">
      <c r="A746" s="0" t="n">
        <v>2051</v>
      </c>
      <c r="B746" s="0" t="s">
        <v>2645</v>
      </c>
      <c r="C746" s="0" t="s">
        <v>105</v>
      </c>
      <c r="D746" s="0" t="s">
        <v>91</v>
      </c>
      <c r="E746" s="0" t="s">
        <v>127</v>
      </c>
      <c r="F746" s="0" t="s">
        <v>2651</v>
      </c>
      <c r="H746" s="0" t="n">
        <v>0</v>
      </c>
      <c r="I746" s="0" t="s">
        <v>2645</v>
      </c>
    </row>
    <row r="747" customFormat="false" ht="15" hidden="false" customHeight="false" outlineLevel="0" collapsed="false">
      <c r="A747" s="0" t="n">
        <v>2052</v>
      </c>
      <c r="B747" s="0" t="s">
        <v>2645</v>
      </c>
      <c r="C747" s="0" t="s">
        <v>105</v>
      </c>
      <c r="D747" s="0" t="s">
        <v>91</v>
      </c>
      <c r="E747" s="0" t="s">
        <v>127</v>
      </c>
      <c r="F747" s="0" t="s">
        <v>2651</v>
      </c>
      <c r="H747" s="0" t="n">
        <v>0</v>
      </c>
      <c r="I747" s="0" t="s">
        <v>2645</v>
      </c>
    </row>
    <row r="748" customFormat="false" ht="15" hidden="false" customHeight="false" outlineLevel="0" collapsed="false">
      <c r="A748" s="0" t="n">
        <v>2053</v>
      </c>
      <c r="B748" s="0" t="s">
        <v>2645</v>
      </c>
      <c r="C748" s="0" t="s">
        <v>105</v>
      </c>
      <c r="D748" s="0" t="s">
        <v>91</v>
      </c>
      <c r="E748" s="0" t="s">
        <v>127</v>
      </c>
      <c r="F748" s="0" t="s">
        <v>2651</v>
      </c>
      <c r="H748" s="0" t="n">
        <v>0</v>
      </c>
      <c r="I748" s="0" t="s">
        <v>2645</v>
      </c>
    </row>
    <row r="749" customFormat="false" ht="15" hidden="false" customHeight="false" outlineLevel="0" collapsed="false">
      <c r="A749" s="0" t="n">
        <v>2054</v>
      </c>
      <c r="B749" s="0" t="s">
        <v>2645</v>
      </c>
      <c r="C749" s="0" t="s">
        <v>105</v>
      </c>
      <c r="D749" s="0" t="s">
        <v>91</v>
      </c>
      <c r="E749" s="0" t="s">
        <v>127</v>
      </c>
      <c r="F749" s="0" t="s">
        <v>2651</v>
      </c>
      <c r="H749" s="0" t="n">
        <v>0</v>
      </c>
      <c r="I749" s="0" t="s">
        <v>2645</v>
      </c>
    </row>
    <row r="750" customFormat="false" ht="15" hidden="false" customHeight="false" outlineLevel="0" collapsed="false">
      <c r="A750" s="0" t="n">
        <v>2055</v>
      </c>
      <c r="B750" s="0" t="s">
        <v>2645</v>
      </c>
      <c r="C750" s="0" t="s">
        <v>105</v>
      </c>
      <c r="D750" s="0" t="s">
        <v>91</v>
      </c>
      <c r="E750" s="0" t="s">
        <v>127</v>
      </c>
      <c r="F750" s="0" t="s">
        <v>2651</v>
      </c>
      <c r="H750" s="0" t="n">
        <v>0</v>
      </c>
      <c r="I750" s="0" t="s">
        <v>2645</v>
      </c>
    </row>
    <row r="751" customFormat="false" ht="15" hidden="false" customHeight="false" outlineLevel="0" collapsed="false">
      <c r="A751" s="0" t="n">
        <v>2056</v>
      </c>
      <c r="B751" s="0" t="s">
        <v>2645</v>
      </c>
      <c r="C751" s="0" t="s">
        <v>105</v>
      </c>
      <c r="D751" s="0" t="s">
        <v>91</v>
      </c>
      <c r="E751" s="0" t="s">
        <v>127</v>
      </c>
      <c r="F751" s="0" t="s">
        <v>2651</v>
      </c>
      <c r="H751" s="0" t="n">
        <v>0</v>
      </c>
      <c r="I751" s="0" t="s">
        <v>2645</v>
      </c>
    </row>
    <row r="752" customFormat="false" ht="15" hidden="false" customHeight="false" outlineLevel="0" collapsed="false">
      <c r="A752" s="0" t="n">
        <v>2057</v>
      </c>
      <c r="B752" s="0" t="s">
        <v>2645</v>
      </c>
      <c r="C752" s="0" t="s">
        <v>105</v>
      </c>
      <c r="D752" s="0" t="s">
        <v>91</v>
      </c>
      <c r="E752" s="0" t="s">
        <v>127</v>
      </c>
      <c r="F752" s="0" t="s">
        <v>2651</v>
      </c>
      <c r="H752" s="0" t="n">
        <v>0</v>
      </c>
      <c r="I752" s="0" t="s">
        <v>2645</v>
      </c>
    </row>
    <row r="753" customFormat="false" ht="15" hidden="false" customHeight="false" outlineLevel="0" collapsed="false">
      <c r="A753" s="0" t="n">
        <v>2058</v>
      </c>
      <c r="B753" s="0" t="s">
        <v>2645</v>
      </c>
      <c r="C753" s="0" t="s">
        <v>105</v>
      </c>
      <c r="D753" s="0" t="s">
        <v>91</v>
      </c>
      <c r="E753" s="0" t="s">
        <v>127</v>
      </c>
      <c r="F753" s="0" t="s">
        <v>2651</v>
      </c>
      <c r="H753" s="0" t="n">
        <v>0</v>
      </c>
      <c r="I753" s="0" t="s">
        <v>2645</v>
      </c>
    </row>
    <row r="754" customFormat="false" ht="15" hidden="false" customHeight="false" outlineLevel="0" collapsed="false">
      <c r="A754" s="0" t="n">
        <v>2059</v>
      </c>
      <c r="B754" s="0" t="s">
        <v>2809</v>
      </c>
      <c r="C754" s="0" t="s">
        <v>769</v>
      </c>
      <c r="D754" s="0" t="s">
        <v>91</v>
      </c>
      <c r="E754" s="0" t="s">
        <v>127</v>
      </c>
      <c r="F754" s="0" t="s">
        <v>2816</v>
      </c>
      <c r="H754" s="0" t="n">
        <v>0</v>
      </c>
      <c r="I754" s="0" t="s">
        <v>2809</v>
      </c>
    </row>
    <row r="755" customFormat="false" ht="15" hidden="false" customHeight="false" outlineLevel="0" collapsed="false">
      <c r="A755" s="0" t="n">
        <v>2060</v>
      </c>
      <c r="B755" s="0" t="s">
        <v>2809</v>
      </c>
      <c r="C755" s="0" t="s">
        <v>769</v>
      </c>
      <c r="D755" s="0" t="s">
        <v>91</v>
      </c>
      <c r="E755" s="0" t="s">
        <v>127</v>
      </c>
      <c r="F755" s="0" t="s">
        <v>2816</v>
      </c>
      <c r="H755" s="0" t="n">
        <v>0</v>
      </c>
      <c r="I755" s="0" t="s">
        <v>2809</v>
      </c>
    </row>
    <row r="756" customFormat="false" ht="15" hidden="false" customHeight="false" outlineLevel="0" collapsed="false">
      <c r="A756" s="0" t="n">
        <v>2061</v>
      </c>
      <c r="B756" s="0" t="s">
        <v>2809</v>
      </c>
      <c r="C756" s="0" t="s">
        <v>769</v>
      </c>
      <c r="D756" s="0" t="s">
        <v>91</v>
      </c>
      <c r="E756" s="0" t="s">
        <v>127</v>
      </c>
      <c r="F756" s="0" t="s">
        <v>2816</v>
      </c>
      <c r="H756" s="0" t="n">
        <v>0</v>
      </c>
      <c r="I756" s="0" t="s">
        <v>2809</v>
      </c>
    </row>
    <row r="757" customFormat="false" ht="15" hidden="false" customHeight="false" outlineLevel="0" collapsed="false">
      <c r="A757" s="0" t="n">
        <v>2062</v>
      </c>
      <c r="B757" s="0" t="s">
        <v>2809</v>
      </c>
      <c r="C757" s="0" t="s">
        <v>769</v>
      </c>
      <c r="D757" s="0" t="s">
        <v>91</v>
      </c>
      <c r="E757" s="0" t="s">
        <v>127</v>
      </c>
      <c r="F757" s="0" t="s">
        <v>2816</v>
      </c>
      <c r="H757" s="0" t="n">
        <v>0</v>
      </c>
      <c r="I757" s="0" t="s">
        <v>2809</v>
      </c>
    </row>
    <row r="758" customFormat="false" ht="15" hidden="false" customHeight="false" outlineLevel="0" collapsed="false">
      <c r="A758" s="0" t="n">
        <v>2063</v>
      </c>
      <c r="B758" s="0" t="s">
        <v>2809</v>
      </c>
      <c r="C758" s="0" t="s">
        <v>769</v>
      </c>
      <c r="D758" s="0" t="s">
        <v>91</v>
      </c>
      <c r="E758" s="0" t="s">
        <v>127</v>
      </c>
      <c r="F758" s="0" t="s">
        <v>2816</v>
      </c>
      <c r="H758" s="0" t="n">
        <v>0</v>
      </c>
      <c r="I758" s="0" t="s">
        <v>2809</v>
      </c>
    </row>
    <row r="759" customFormat="false" ht="15" hidden="false" customHeight="false" outlineLevel="0" collapsed="false">
      <c r="A759" s="0" t="n">
        <v>2064</v>
      </c>
      <c r="B759" s="0" t="s">
        <v>2809</v>
      </c>
      <c r="C759" s="0" t="s">
        <v>769</v>
      </c>
      <c r="D759" s="0" t="s">
        <v>91</v>
      </c>
      <c r="E759" s="0" t="s">
        <v>127</v>
      </c>
      <c r="F759" s="0" t="s">
        <v>2816</v>
      </c>
      <c r="H759" s="0" t="n">
        <v>0</v>
      </c>
      <c r="I759" s="0" t="s">
        <v>2809</v>
      </c>
    </row>
    <row r="760" customFormat="false" ht="15" hidden="false" customHeight="false" outlineLevel="0" collapsed="false">
      <c r="A760" s="0" t="n">
        <v>2065</v>
      </c>
      <c r="B760" s="0" t="s">
        <v>2809</v>
      </c>
      <c r="C760" s="0" t="s">
        <v>769</v>
      </c>
      <c r="D760" s="0" t="s">
        <v>91</v>
      </c>
      <c r="E760" s="0" t="s">
        <v>127</v>
      </c>
      <c r="F760" s="0" t="s">
        <v>2816</v>
      </c>
      <c r="H760" s="0" t="n">
        <v>0</v>
      </c>
      <c r="I760" s="0" t="s">
        <v>2809</v>
      </c>
    </row>
    <row r="761" customFormat="false" ht="15" hidden="false" customHeight="false" outlineLevel="0" collapsed="false">
      <c r="A761" s="0" t="n">
        <v>2066</v>
      </c>
      <c r="B761" s="0" t="s">
        <v>2809</v>
      </c>
      <c r="C761" s="0" t="s">
        <v>769</v>
      </c>
      <c r="D761" s="0" t="s">
        <v>91</v>
      </c>
      <c r="E761" s="0" t="s">
        <v>127</v>
      </c>
      <c r="F761" s="0" t="s">
        <v>2816</v>
      </c>
      <c r="H761" s="0" t="n">
        <v>0</v>
      </c>
      <c r="I761" s="0" t="s">
        <v>2809</v>
      </c>
    </row>
    <row r="762" customFormat="false" ht="15" hidden="false" customHeight="false" outlineLevel="0" collapsed="false">
      <c r="A762" s="0" t="n">
        <v>2067</v>
      </c>
      <c r="B762" s="0" t="s">
        <v>2809</v>
      </c>
      <c r="C762" s="0" t="s">
        <v>769</v>
      </c>
      <c r="D762" s="0" t="s">
        <v>91</v>
      </c>
      <c r="E762" s="0" t="s">
        <v>127</v>
      </c>
      <c r="F762" s="0" t="s">
        <v>2816</v>
      </c>
      <c r="H762" s="0" t="n">
        <v>0</v>
      </c>
      <c r="I762" s="0" t="s">
        <v>2809</v>
      </c>
    </row>
    <row r="763" customFormat="false" ht="15" hidden="false" customHeight="false" outlineLevel="0" collapsed="false">
      <c r="A763" s="0" t="n">
        <v>2068</v>
      </c>
      <c r="B763" s="0" t="s">
        <v>2809</v>
      </c>
      <c r="C763" s="0" t="s">
        <v>769</v>
      </c>
      <c r="D763" s="0" t="s">
        <v>91</v>
      </c>
      <c r="E763" s="0" t="s">
        <v>127</v>
      </c>
      <c r="F763" s="0" t="s">
        <v>2816</v>
      </c>
      <c r="H763" s="0" t="n">
        <v>0</v>
      </c>
      <c r="I763" s="0" t="s">
        <v>2809</v>
      </c>
    </row>
    <row r="764" customFormat="false" ht="15" hidden="false" customHeight="false" outlineLevel="0" collapsed="false">
      <c r="A764" s="0" t="n">
        <v>2069</v>
      </c>
      <c r="B764" s="0" t="s">
        <v>2809</v>
      </c>
      <c r="C764" s="0" t="s">
        <v>769</v>
      </c>
      <c r="D764" s="0" t="s">
        <v>91</v>
      </c>
      <c r="E764" s="0" t="s">
        <v>127</v>
      </c>
      <c r="F764" s="0" t="s">
        <v>2816</v>
      </c>
      <c r="H764" s="0" t="n">
        <v>0</v>
      </c>
      <c r="I764" s="0" t="s">
        <v>2809</v>
      </c>
    </row>
    <row r="765" customFormat="false" ht="15" hidden="false" customHeight="false" outlineLevel="0" collapsed="false">
      <c r="A765" s="0" t="n">
        <v>2070</v>
      </c>
      <c r="B765" s="0" t="s">
        <v>2809</v>
      </c>
      <c r="C765" s="0" t="s">
        <v>769</v>
      </c>
      <c r="D765" s="0" t="s">
        <v>91</v>
      </c>
      <c r="E765" s="0" t="s">
        <v>127</v>
      </c>
      <c r="F765" s="0" t="s">
        <v>2816</v>
      </c>
      <c r="H765" s="0" t="n">
        <v>0</v>
      </c>
      <c r="I765" s="0" t="s">
        <v>2809</v>
      </c>
    </row>
    <row r="766" customFormat="false" ht="15" hidden="false" customHeight="false" outlineLevel="0" collapsed="false">
      <c r="A766" s="0" t="n">
        <v>2071</v>
      </c>
      <c r="B766" s="0" t="s">
        <v>2809</v>
      </c>
      <c r="C766" s="0" t="s">
        <v>769</v>
      </c>
      <c r="D766" s="0" t="s">
        <v>91</v>
      </c>
      <c r="E766" s="0" t="s">
        <v>127</v>
      </c>
      <c r="F766" s="0" t="s">
        <v>2816</v>
      </c>
      <c r="H766" s="0" t="n">
        <v>0</v>
      </c>
      <c r="I766" s="0" t="s">
        <v>2809</v>
      </c>
    </row>
    <row r="767" customFormat="false" ht="15" hidden="false" customHeight="false" outlineLevel="0" collapsed="false">
      <c r="A767" s="0" t="n">
        <v>2072</v>
      </c>
      <c r="B767" s="0" t="s">
        <v>2809</v>
      </c>
      <c r="C767" s="0" t="s">
        <v>769</v>
      </c>
      <c r="D767" s="0" t="s">
        <v>91</v>
      </c>
      <c r="E767" s="0" t="s">
        <v>127</v>
      </c>
      <c r="F767" s="0" t="s">
        <v>2816</v>
      </c>
      <c r="H767" s="0" t="n">
        <v>0</v>
      </c>
      <c r="I767" s="0" t="s">
        <v>2809</v>
      </c>
    </row>
    <row r="768" customFormat="false" ht="15" hidden="false" customHeight="false" outlineLevel="0" collapsed="false">
      <c r="A768" s="0" t="n">
        <v>2073</v>
      </c>
      <c r="B768" s="0" t="s">
        <v>2809</v>
      </c>
      <c r="C768" s="0" t="s">
        <v>769</v>
      </c>
      <c r="D768" s="0" t="s">
        <v>91</v>
      </c>
      <c r="E768" s="0" t="s">
        <v>127</v>
      </c>
      <c r="F768" s="0" t="s">
        <v>2816</v>
      </c>
      <c r="H768" s="0" t="n">
        <v>0</v>
      </c>
      <c r="I768" s="0" t="s">
        <v>2809</v>
      </c>
    </row>
    <row r="769" customFormat="false" ht="15" hidden="false" customHeight="false" outlineLevel="0" collapsed="false">
      <c r="A769" s="0" t="n">
        <v>2074</v>
      </c>
      <c r="B769" s="0" t="s">
        <v>2809</v>
      </c>
      <c r="C769" s="0" t="s">
        <v>769</v>
      </c>
      <c r="D769" s="0" t="s">
        <v>91</v>
      </c>
      <c r="E769" s="0" t="s">
        <v>127</v>
      </c>
      <c r="F769" s="0" t="s">
        <v>2816</v>
      </c>
      <c r="H769" s="0" t="n">
        <v>0</v>
      </c>
      <c r="I769" s="0" t="s">
        <v>2809</v>
      </c>
    </row>
    <row r="770" customFormat="false" ht="15" hidden="false" customHeight="false" outlineLevel="0" collapsed="false">
      <c r="A770" s="0" t="n">
        <v>2075</v>
      </c>
      <c r="B770" s="0" t="s">
        <v>2809</v>
      </c>
      <c r="C770" s="0" t="s">
        <v>769</v>
      </c>
      <c r="D770" s="0" t="s">
        <v>91</v>
      </c>
      <c r="E770" s="0" t="s">
        <v>127</v>
      </c>
      <c r="F770" s="0" t="s">
        <v>2816</v>
      </c>
      <c r="H770" s="0" t="n">
        <v>0</v>
      </c>
      <c r="I770" s="0" t="s">
        <v>2809</v>
      </c>
    </row>
    <row r="771" customFormat="false" ht="15" hidden="false" customHeight="false" outlineLevel="0" collapsed="false">
      <c r="A771" s="0" t="n">
        <v>2076</v>
      </c>
      <c r="B771" s="0" t="s">
        <v>2809</v>
      </c>
      <c r="C771" s="0" t="s">
        <v>769</v>
      </c>
      <c r="D771" s="0" t="s">
        <v>91</v>
      </c>
      <c r="E771" s="0" t="s">
        <v>127</v>
      </c>
      <c r="F771" s="0" t="s">
        <v>2816</v>
      </c>
      <c r="H771" s="0" t="n">
        <v>0</v>
      </c>
      <c r="I771" s="0" t="s">
        <v>2809</v>
      </c>
    </row>
    <row r="772" customFormat="false" ht="15" hidden="false" customHeight="false" outlineLevel="0" collapsed="false">
      <c r="A772" s="0" t="n">
        <v>2077</v>
      </c>
      <c r="B772" s="0" t="s">
        <v>2809</v>
      </c>
      <c r="C772" s="0" t="s">
        <v>769</v>
      </c>
      <c r="D772" s="0" t="s">
        <v>91</v>
      </c>
      <c r="E772" s="0" t="s">
        <v>127</v>
      </c>
      <c r="F772" s="0" t="s">
        <v>2816</v>
      </c>
      <c r="H772" s="0" t="n">
        <v>0</v>
      </c>
      <c r="I772" s="0" t="s">
        <v>2809</v>
      </c>
    </row>
    <row r="773" customFormat="false" ht="15" hidden="false" customHeight="false" outlineLevel="0" collapsed="false">
      <c r="A773" s="0" t="n">
        <v>2078</v>
      </c>
      <c r="B773" s="0" t="s">
        <v>2809</v>
      </c>
      <c r="C773" s="0" t="s">
        <v>769</v>
      </c>
      <c r="D773" s="0" t="s">
        <v>91</v>
      </c>
      <c r="E773" s="0" t="s">
        <v>127</v>
      </c>
      <c r="F773" s="0" t="s">
        <v>2816</v>
      </c>
      <c r="H773" s="0" t="n">
        <v>0</v>
      </c>
      <c r="I773" s="0" t="s">
        <v>2809</v>
      </c>
    </row>
    <row r="774" customFormat="false" ht="15" hidden="false" customHeight="false" outlineLevel="0" collapsed="false">
      <c r="A774" s="0" t="n">
        <v>2079</v>
      </c>
      <c r="B774" s="0" t="s">
        <v>2809</v>
      </c>
      <c r="C774" s="0" t="s">
        <v>769</v>
      </c>
      <c r="D774" s="0" t="s">
        <v>91</v>
      </c>
      <c r="E774" s="0" t="s">
        <v>127</v>
      </c>
      <c r="F774" s="0" t="s">
        <v>2816</v>
      </c>
      <c r="H774" s="0" t="n">
        <v>0</v>
      </c>
      <c r="I774" s="0" t="s">
        <v>2809</v>
      </c>
    </row>
    <row r="775" customFormat="false" ht="15" hidden="false" customHeight="false" outlineLevel="0" collapsed="false">
      <c r="A775" s="0" t="n">
        <v>2080</v>
      </c>
      <c r="B775" s="0" t="s">
        <v>2809</v>
      </c>
      <c r="C775" s="0" t="s">
        <v>769</v>
      </c>
      <c r="D775" s="0" t="s">
        <v>91</v>
      </c>
      <c r="E775" s="0" t="s">
        <v>2105</v>
      </c>
      <c r="F775" s="0" t="s">
        <v>2816</v>
      </c>
      <c r="H775" s="0" t="n">
        <v>0</v>
      </c>
      <c r="I775" s="0" t="s">
        <v>2809</v>
      </c>
    </row>
    <row r="776" customFormat="false" ht="15" hidden="false" customHeight="false" outlineLevel="0" collapsed="false">
      <c r="A776" s="0" t="n">
        <v>2081</v>
      </c>
      <c r="B776" s="0" t="s">
        <v>2809</v>
      </c>
      <c r="C776" s="0" t="s">
        <v>769</v>
      </c>
      <c r="D776" s="0" t="s">
        <v>91</v>
      </c>
      <c r="E776" s="0" t="s">
        <v>127</v>
      </c>
      <c r="F776" s="0" t="s">
        <v>2816</v>
      </c>
      <c r="H776" s="0" t="n">
        <v>0</v>
      </c>
      <c r="I776" s="0" t="s">
        <v>2809</v>
      </c>
    </row>
    <row r="777" customFormat="false" ht="15" hidden="false" customHeight="false" outlineLevel="0" collapsed="false">
      <c r="A777" s="0" t="n">
        <v>2082</v>
      </c>
      <c r="B777" s="0" t="s">
        <v>2809</v>
      </c>
      <c r="C777" s="0" t="s">
        <v>769</v>
      </c>
      <c r="D777" s="0" t="s">
        <v>91</v>
      </c>
      <c r="E777" s="0" t="s">
        <v>127</v>
      </c>
      <c r="F777" s="0" t="s">
        <v>2816</v>
      </c>
      <c r="H777" s="0" t="n">
        <v>0</v>
      </c>
      <c r="I777" s="0" t="s">
        <v>2809</v>
      </c>
    </row>
    <row r="778" customFormat="false" ht="15" hidden="false" customHeight="false" outlineLevel="0" collapsed="false">
      <c r="A778" s="0" t="n">
        <v>2083</v>
      </c>
      <c r="B778" s="0" t="s">
        <v>2809</v>
      </c>
      <c r="C778" s="0" t="s">
        <v>769</v>
      </c>
      <c r="D778" s="0" t="s">
        <v>91</v>
      </c>
      <c r="E778" s="0" t="s">
        <v>127</v>
      </c>
      <c r="F778" s="0" t="s">
        <v>2816</v>
      </c>
      <c r="H778" s="0" t="n">
        <v>0</v>
      </c>
      <c r="I778" s="0" t="s">
        <v>2809</v>
      </c>
    </row>
    <row r="779" customFormat="false" ht="15" hidden="false" customHeight="false" outlineLevel="0" collapsed="false">
      <c r="A779" s="0" t="n">
        <v>2084</v>
      </c>
      <c r="B779" s="0" t="s">
        <v>2809</v>
      </c>
      <c r="C779" s="0" t="s">
        <v>769</v>
      </c>
      <c r="D779" s="0" t="s">
        <v>91</v>
      </c>
      <c r="E779" s="0" t="s">
        <v>2105</v>
      </c>
      <c r="F779" s="0" t="s">
        <v>2816</v>
      </c>
      <c r="H779" s="0" t="n">
        <v>0</v>
      </c>
      <c r="I779" s="0" t="s">
        <v>2809</v>
      </c>
    </row>
    <row r="780" customFormat="false" ht="15" hidden="false" customHeight="false" outlineLevel="0" collapsed="false">
      <c r="A780" s="0" t="n">
        <v>2085</v>
      </c>
      <c r="B780" s="0" t="s">
        <v>2809</v>
      </c>
      <c r="C780" s="0" t="s">
        <v>769</v>
      </c>
      <c r="D780" s="0" t="s">
        <v>91</v>
      </c>
      <c r="E780" s="0" t="s">
        <v>127</v>
      </c>
      <c r="F780" s="0" t="s">
        <v>2816</v>
      </c>
      <c r="H780" s="0" t="n">
        <v>0</v>
      </c>
      <c r="I780" s="0" t="s">
        <v>2809</v>
      </c>
    </row>
    <row r="781" customFormat="false" ht="15" hidden="false" customHeight="false" outlineLevel="0" collapsed="false">
      <c r="A781" s="0" t="n">
        <v>2086</v>
      </c>
      <c r="B781" s="0" t="s">
        <v>2809</v>
      </c>
      <c r="C781" s="0" t="s">
        <v>769</v>
      </c>
      <c r="D781" s="0" t="s">
        <v>91</v>
      </c>
      <c r="E781" s="0" t="s">
        <v>127</v>
      </c>
      <c r="F781" s="0" t="s">
        <v>2816</v>
      </c>
      <c r="H781" s="0" t="n">
        <v>0</v>
      </c>
      <c r="I781" s="0" t="s">
        <v>2809</v>
      </c>
    </row>
    <row r="782" customFormat="false" ht="15" hidden="false" customHeight="false" outlineLevel="0" collapsed="false">
      <c r="A782" s="0" t="n">
        <v>2087</v>
      </c>
      <c r="B782" s="0" t="s">
        <v>2809</v>
      </c>
      <c r="C782" s="0" t="s">
        <v>769</v>
      </c>
      <c r="D782" s="0" t="s">
        <v>91</v>
      </c>
      <c r="E782" s="0" t="s">
        <v>127</v>
      </c>
      <c r="F782" s="0" t="s">
        <v>2816</v>
      </c>
      <c r="H782" s="0" t="n">
        <v>0</v>
      </c>
      <c r="I782" s="0" t="s">
        <v>2809</v>
      </c>
    </row>
    <row r="783" customFormat="false" ht="15" hidden="false" customHeight="false" outlineLevel="0" collapsed="false">
      <c r="A783" s="0" t="n">
        <v>2088</v>
      </c>
      <c r="B783" s="0" t="s">
        <v>2809</v>
      </c>
      <c r="C783" s="0" t="s">
        <v>769</v>
      </c>
      <c r="D783" s="0" t="s">
        <v>91</v>
      </c>
      <c r="E783" s="0" t="s">
        <v>127</v>
      </c>
      <c r="F783" s="0" t="s">
        <v>2816</v>
      </c>
      <c r="H783" s="0" t="n">
        <v>0</v>
      </c>
      <c r="I783" s="0" t="s">
        <v>2809</v>
      </c>
    </row>
    <row r="784" customFormat="false" ht="15" hidden="false" customHeight="false" outlineLevel="0" collapsed="false">
      <c r="A784" s="0" t="n">
        <v>2089</v>
      </c>
      <c r="B784" s="0" t="s">
        <v>2809</v>
      </c>
      <c r="C784" s="0" t="s">
        <v>769</v>
      </c>
      <c r="D784" s="0" t="s">
        <v>91</v>
      </c>
      <c r="E784" s="0" t="s">
        <v>127</v>
      </c>
      <c r="F784" s="0" t="s">
        <v>2816</v>
      </c>
      <c r="H784" s="0" t="n">
        <v>0</v>
      </c>
      <c r="I784" s="0" t="s">
        <v>2809</v>
      </c>
    </row>
    <row r="785" customFormat="false" ht="15" hidden="false" customHeight="false" outlineLevel="0" collapsed="false">
      <c r="A785" s="0" t="n">
        <v>2090</v>
      </c>
      <c r="B785" s="0" t="s">
        <v>2809</v>
      </c>
      <c r="C785" s="0" t="s">
        <v>769</v>
      </c>
      <c r="D785" s="0" t="s">
        <v>91</v>
      </c>
      <c r="E785" s="0" t="s">
        <v>127</v>
      </c>
      <c r="F785" s="0" t="s">
        <v>2816</v>
      </c>
      <c r="H785" s="0" t="n">
        <v>0</v>
      </c>
      <c r="I785" s="0" t="s">
        <v>2809</v>
      </c>
    </row>
    <row r="786" customFormat="false" ht="15" hidden="false" customHeight="false" outlineLevel="0" collapsed="false">
      <c r="A786" s="0" t="n">
        <v>2091</v>
      </c>
      <c r="B786" s="0" t="s">
        <v>2927</v>
      </c>
      <c r="C786" s="0" t="s">
        <v>769</v>
      </c>
      <c r="D786" s="0" t="s">
        <v>91</v>
      </c>
      <c r="E786" s="0" t="s">
        <v>85</v>
      </c>
      <c r="F786" s="0" t="s">
        <v>2933</v>
      </c>
      <c r="H786" s="0" t="n">
        <v>0</v>
      </c>
      <c r="I786" s="0" t="s">
        <v>2927</v>
      </c>
    </row>
    <row r="787" customFormat="false" ht="15" hidden="false" customHeight="false" outlineLevel="0" collapsed="false">
      <c r="A787" s="0" t="n">
        <v>2092</v>
      </c>
      <c r="B787" s="0" t="s">
        <v>2927</v>
      </c>
      <c r="C787" s="0" t="s">
        <v>769</v>
      </c>
      <c r="D787" s="0" t="s">
        <v>91</v>
      </c>
      <c r="E787" s="0" t="s">
        <v>85</v>
      </c>
      <c r="F787" s="0" t="s">
        <v>2933</v>
      </c>
      <c r="H787" s="0" t="n">
        <v>0</v>
      </c>
      <c r="I787" s="0" t="s">
        <v>2927</v>
      </c>
    </row>
    <row r="788" customFormat="false" ht="15" hidden="false" customHeight="false" outlineLevel="0" collapsed="false">
      <c r="A788" s="0" t="n">
        <v>2093</v>
      </c>
      <c r="B788" s="0" t="s">
        <v>2927</v>
      </c>
      <c r="C788" s="0" t="s">
        <v>769</v>
      </c>
      <c r="D788" s="0" t="s">
        <v>91</v>
      </c>
      <c r="E788" s="0" t="s">
        <v>85</v>
      </c>
      <c r="F788" s="0" t="s">
        <v>2933</v>
      </c>
      <c r="H788" s="0" t="n">
        <v>0</v>
      </c>
      <c r="I788" s="0" t="s">
        <v>2927</v>
      </c>
    </row>
    <row r="789" customFormat="false" ht="15" hidden="false" customHeight="false" outlineLevel="0" collapsed="false">
      <c r="A789" s="0" t="n">
        <v>2094</v>
      </c>
      <c r="B789" s="0" t="s">
        <v>2927</v>
      </c>
      <c r="C789" s="0" t="s">
        <v>769</v>
      </c>
      <c r="D789" s="0" t="s">
        <v>91</v>
      </c>
      <c r="E789" s="0" t="s">
        <v>127</v>
      </c>
      <c r="F789" s="0" t="s">
        <v>2933</v>
      </c>
      <c r="H789" s="0" t="n">
        <v>0</v>
      </c>
      <c r="I789" s="0" t="s">
        <v>2927</v>
      </c>
    </row>
    <row r="790" customFormat="false" ht="15" hidden="false" customHeight="false" outlineLevel="0" collapsed="false">
      <c r="A790" s="0" t="n">
        <v>2095</v>
      </c>
      <c r="B790" s="0" t="s">
        <v>2927</v>
      </c>
      <c r="C790" s="0" t="s">
        <v>769</v>
      </c>
      <c r="D790" s="0" t="s">
        <v>91</v>
      </c>
      <c r="E790" s="0" t="s">
        <v>127</v>
      </c>
      <c r="F790" s="0" t="s">
        <v>2933</v>
      </c>
      <c r="H790" s="0" t="n">
        <v>0</v>
      </c>
      <c r="I790" s="0" t="s">
        <v>2927</v>
      </c>
    </row>
    <row r="791" customFormat="false" ht="15" hidden="false" customHeight="false" outlineLevel="0" collapsed="false">
      <c r="A791" s="0" t="n">
        <v>2096</v>
      </c>
      <c r="B791" s="0" t="s">
        <v>2927</v>
      </c>
      <c r="C791" s="0" t="s">
        <v>769</v>
      </c>
      <c r="D791" s="0" t="s">
        <v>91</v>
      </c>
      <c r="E791" s="0" t="s">
        <v>127</v>
      </c>
      <c r="F791" s="0" t="s">
        <v>2933</v>
      </c>
      <c r="H791" s="0" t="n">
        <v>0</v>
      </c>
      <c r="I791" s="0" t="s">
        <v>2927</v>
      </c>
    </row>
    <row r="792" customFormat="false" ht="15" hidden="false" customHeight="false" outlineLevel="0" collapsed="false">
      <c r="A792" s="0" t="n">
        <v>2097</v>
      </c>
      <c r="B792" s="0" t="s">
        <v>2927</v>
      </c>
      <c r="C792" s="0" t="s">
        <v>769</v>
      </c>
      <c r="D792" s="0" t="s">
        <v>91</v>
      </c>
      <c r="E792" s="0" t="s">
        <v>127</v>
      </c>
      <c r="F792" s="0" t="s">
        <v>2933</v>
      </c>
      <c r="H792" s="0" t="n">
        <v>0</v>
      </c>
      <c r="I792" s="0" t="s">
        <v>2927</v>
      </c>
    </row>
    <row r="793" customFormat="false" ht="15" hidden="false" customHeight="false" outlineLevel="0" collapsed="false">
      <c r="A793" s="0" t="n">
        <v>2098</v>
      </c>
      <c r="B793" s="0" t="s">
        <v>2927</v>
      </c>
      <c r="C793" s="0" t="s">
        <v>769</v>
      </c>
      <c r="D793" s="0" t="s">
        <v>91</v>
      </c>
      <c r="E793" s="0" t="s">
        <v>127</v>
      </c>
      <c r="F793" s="0" t="s">
        <v>2933</v>
      </c>
      <c r="H793" s="0" t="n">
        <v>0</v>
      </c>
      <c r="I793" s="0" t="s">
        <v>2927</v>
      </c>
    </row>
    <row r="794" customFormat="false" ht="15" hidden="false" customHeight="false" outlineLevel="0" collapsed="false">
      <c r="A794" s="0" t="n">
        <v>2099</v>
      </c>
      <c r="B794" s="0" t="s">
        <v>2960</v>
      </c>
      <c r="C794" s="0" t="s">
        <v>769</v>
      </c>
      <c r="D794" s="0" t="s">
        <v>91</v>
      </c>
      <c r="E794" s="0" t="s">
        <v>127</v>
      </c>
      <c r="F794" s="0" t="s">
        <v>2966</v>
      </c>
      <c r="H794" s="0" t="n">
        <v>0</v>
      </c>
      <c r="I794" s="0" t="s">
        <v>2960</v>
      </c>
    </row>
    <row r="795" customFormat="false" ht="15" hidden="false" customHeight="false" outlineLevel="0" collapsed="false">
      <c r="A795" s="0" t="n">
        <v>2100</v>
      </c>
      <c r="B795" s="0" t="s">
        <v>2968</v>
      </c>
      <c r="C795" s="0" t="s">
        <v>769</v>
      </c>
      <c r="D795" s="0" t="s">
        <v>91</v>
      </c>
      <c r="E795" s="0" t="s">
        <v>127</v>
      </c>
      <c r="F795" s="0" t="s">
        <v>2975</v>
      </c>
      <c r="H795" s="0" t="n">
        <v>0</v>
      </c>
      <c r="I795" s="0" t="s">
        <v>2968</v>
      </c>
    </row>
    <row r="796" customFormat="false" ht="15" hidden="false" customHeight="false" outlineLevel="0" collapsed="false">
      <c r="A796" s="0" t="n">
        <v>2101</v>
      </c>
      <c r="B796" s="0" t="s">
        <v>2977</v>
      </c>
      <c r="C796" s="0" t="s">
        <v>769</v>
      </c>
      <c r="D796" s="0" t="s">
        <v>91</v>
      </c>
      <c r="E796" s="0" t="s">
        <v>2105</v>
      </c>
      <c r="F796" s="0" t="s">
        <v>2984</v>
      </c>
      <c r="H796" s="0" t="n">
        <v>0</v>
      </c>
      <c r="I796" s="0" t="s">
        <v>2977</v>
      </c>
    </row>
    <row r="797" customFormat="false" ht="15" hidden="false" customHeight="false" outlineLevel="0" collapsed="false">
      <c r="A797" s="0" t="n">
        <v>2102</v>
      </c>
      <c r="B797" s="0" t="s">
        <v>2977</v>
      </c>
      <c r="C797" s="0" t="s">
        <v>769</v>
      </c>
      <c r="D797" s="0" t="s">
        <v>91</v>
      </c>
      <c r="E797" s="0" t="s">
        <v>127</v>
      </c>
      <c r="F797" s="0" t="s">
        <v>2984</v>
      </c>
      <c r="H797" s="0" t="n">
        <v>0</v>
      </c>
      <c r="I797" s="0" t="s">
        <v>2977</v>
      </c>
    </row>
    <row r="798" customFormat="false" ht="15" hidden="false" customHeight="false" outlineLevel="0" collapsed="false">
      <c r="A798" s="0" t="n">
        <v>2103</v>
      </c>
      <c r="B798" s="0" t="s">
        <v>2977</v>
      </c>
      <c r="C798" s="0" t="s">
        <v>769</v>
      </c>
      <c r="D798" s="0" t="s">
        <v>91</v>
      </c>
      <c r="E798" s="0" t="s">
        <v>127</v>
      </c>
      <c r="F798" s="0" t="s">
        <v>2984</v>
      </c>
      <c r="H798" s="0" t="n">
        <v>0</v>
      </c>
      <c r="I798" s="0" t="s">
        <v>2977</v>
      </c>
    </row>
    <row r="799" customFormat="false" ht="15" hidden="false" customHeight="false" outlineLevel="0" collapsed="false">
      <c r="A799" s="0" t="n">
        <v>2104</v>
      </c>
      <c r="B799" s="0" t="s">
        <v>2977</v>
      </c>
      <c r="C799" s="0" t="s">
        <v>769</v>
      </c>
      <c r="D799" s="0" t="s">
        <v>91</v>
      </c>
      <c r="E799" s="0" t="s">
        <v>127</v>
      </c>
      <c r="F799" s="0" t="s">
        <v>2984</v>
      </c>
      <c r="H799" s="0" t="n">
        <v>0</v>
      </c>
      <c r="I799" s="0" t="s">
        <v>2977</v>
      </c>
    </row>
    <row r="800" customFormat="false" ht="15" hidden="false" customHeight="false" outlineLevel="0" collapsed="false">
      <c r="A800" s="0" t="n">
        <v>2105</v>
      </c>
      <c r="B800" s="0" t="s">
        <v>2977</v>
      </c>
      <c r="C800" s="0" t="s">
        <v>769</v>
      </c>
      <c r="D800" s="0" t="s">
        <v>91</v>
      </c>
      <c r="E800" s="0" t="s">
        <v>127</v>
      </c>
      <c r="F800" s="0" t="s">
        <v>2984</v>
      </c>
      <c r="H800" s="0" t="n">
        <v>0</v>
      </c>
      <c r="I800" s="0" t="s">
        <v>2977</v>
      </c>
    </row>
    <row r="801" customFormat="false" ht="15" hidden="false" customHeight="false" outlineLevel="0" collapsed="false">
      <c r="A801" s="0" t="n">
        <v>2106</v>
      </c>
      <c r="B801" s="0" t="s">
        <v>2977</v>
      </c>
      <c r="C801" s="0" t="s">
        <v>769</v>
      </c>
      <c r="D801" s="0" t="s">
        <v>91</v>
      </c>
      <c r="E801" s="0" t="s">
        <v>2105</v>
      </c>
      <c r="F801" s="0" t="s">
        <v>2984</v>
      </c>
      <c r="H801" s="0" t="n">
        <v>0</v>
      </c>
      <c r="I801" s="0" t="s">
        <v>2977</v>
      </c>
    </row>
    <row r="802" customFormat="false" ht="15" hidden="false" customHeight="false" outlineLevel="0" collapsed="false">
      <c r="A802" s="0" t="n">
        <v>2107</v>
      </c>
      <c r="B802" s="0" t="s">
        <v>2977</v>
      </c>
      <c r="C802" s="0" t="s">
        <v>769</v>
      </c>
      <c r="D802" s="0" t="s">
        <v>91</v>
      </c>
      <c r="E802" s="0" t="s">
        <v>2105</v>
      </c>
      <c r="F802" s="0" t="s">
        <v>2984</v>
      </c>
      <c r="H802" s="0" t="n">
        <v>0</v>
      </c>
      <c r="I802" s="0" t="s">
        <v>2977</v>
      </c>
    </row>
    <row r="803" customFormat="false" ht="15" hidden="false" customHeight="false" outlineLevel="0" collapsed="false">
      <c r="A803" s="0" t="n">
        <v>2108</v>
      </c>
      <c r="B803" s="0" t="s">
        <v>2977</v>
      </c>
      <c r="C803" s="0" t="s">
        <v>769</v>
      </c>
      <c r="D803" s="0" t="s">
        <v>91</v>
      </c>
      <c r="E803" s="0" t="s">
        <v>127</v>
      </c>
      <c r="F803" s="0" t="s">
        <v>2984</v>
      </c>
      <c r="H803" s="0" t="n">
        <v>0</v>
      </c>
      <c r="I803" s="0" t="s">
        <v>2977</v>
      </c>
    </row>
    <row r="804" customFormat="false" ht="15" hidden="false" customHeight="false" outlineLevel="0" collapsed="false">
      <c r="A804" s="0" t="n">
        <v>2109</v>
      </c>
      <c r="B804" s="0" t="s">
        <v>2977</v>
      </c>
      <c r="C804" s="0" t="s">
        <v>769</v>
      </c>
      <c r="D804" s="0" t="s">
        <v>91</v>
      </c>
      <c r="E804" s="0" t="s">
        <v>127</v>
      </c>
      <c r="F804" s="0" t="s">
        <v>2984</v>
      </c>
      <c r="H804" s="0" t="n">
        <v>0</v>
      </c>
      <c r="I804" s="0" t="s">
        <v>2977</v>
      </c>
    </row>
    <row r="805" customFormat="false" ht="15" hidden="false" customHeight="false" outlineLevel="0" collapsed="false">
      <c r="A805" s="0" t="n">
        <v>2110</v>
      </c>
      <c r="B805" s="0" t="s">
        <v>2977</v>
      </c>
      <c r="C805" s="0" t="s">
        <v>769</v>
      </c>
      <c r="D805" s="0" t="s">
        <v>91</v>
      </c>
      <c r="E805" s="0" t="s">
        <v>127</v>
      </c>
      <c r="F805" s="0" t="s">
        <v>2984</v>
      </c>
      <c r="H805" s="0" t="n">
        <v>0</v>
      </c>
      <c r="I805" s="0" t="s">
        <v>2977</v>
      </c>
    </row>
    <row r="806" customFormat="false" ht="15" hidden="false" customHeight="false" outlineLevel="0" collapsed="false">
      <c r="A806" s="0" t="n">
        <v>2111</v>
      </c>
      <c r="B806" s="0" t="s">
        <v>2977</v>
      </c>
      <c r="C806" s="0" t="s">
        <v>769</v>
      </c>
      <c r="D806" s="0" t="s">
        <v>91</v>
      </c>
      <c r="E806" s="0" t="s">
        <v>127</v>
      </c>
      <c r="F806" s="0" t="s">
        <v>2984</v>
      </c>
      <c r="H806" s="0" t="n">
        <v>0</v>
      </c>
      <c r="I806" s="0" t="s">
        <v>2977</v>
      </c>
    </row>
    <row r="807" customFormat="false" ht="15" hidden="false" customHeight="false" outlineLevel="0" collapsed="false">
      <c r="A807" s="0" t="n">
        <v>2112</v>
      </c>
      <c r="B807" s="0" t="s">
        <v>2977</v>
      </c>
      <c r="C807" s="0" t="s">
        <v>769</v>
      </c>
      <c r="D807" s="0" t="s">
        <v>91</v>
      </c>
      <c r="E807" s="0" t="s">
        <v>127</v>
      </c>
      <c r="F807" s="0" t="s">
        <v>2984</v>
      </c>
      <c r="H807" s="0" t="n">
        <v>0</v>
      </c>
      <c r="I807" s="0" t="s">
        <v>2977</v>
      </c>
    </row>
    <row r="808" customFormat="false" ht="15" hidden="false" customHeight="false" outlineLevel="0" collapsed="false">
      <c r="A808" s="0" t="n">
        <v>2113</v>
      </c>
      <c r="B808" s="0" t="s">
        <v>2977</v>
      </c>
      <c r="C808" s="0" t="s">
        <v>769</v>
      </c>
      <c r="D808" s="0" t="s">
        <v>91</v>
      </c>
      <c r="E808" s="0" t="s">
        <v>127</v>
      </c>
      <c r="F808" s="0" t="s">
        <v>2984</v>
      </c>
      <c r="H808" s="0" t="n">
        <v>0</v>
      </c>
      <c r="I808" s="0" t="s">
        <v>2977</v>
      </c>
    </row>
    <row r="809" customFormat="false" ht="15" hidden="false" customHeight="false" outlineLevel="0" collapsed="false">
      <c r="A809" s="0" t="n">
        <v>2114</v>
      </c>
      <c r="B809" s="0" t="s">
        <v>2977</v>
      </c>
      <c r="C809" s="0" t="s">
        <v>769</v>
      </c>
      <c r="D809" s="0" t="s">
        <v>91</v>
      </c>
      <c r="E809" s="0" t="s">
        <v>2105</v>
      </c>
      <c r="F809" s="0" t="s">
        <v>2984</v>
      </c>
      <c r="H809" s="0" t="n">
        <v>0</v>
      </c>
      <c r="I809" s="0" t="s">
        <v>2977</v>
      </c>
    </row>
    <row r="810" customFormat="false" ht="15" hidden="false" customHeight="false" outlineLevel="0" collapsed="false">
      <c r="A810" s="0" t="n">
        <v>2115</v>
      </c>
      <c r="B810" s="0" t="s">
        <v>2977</v>
      </c>
      <c r="C810" s="0" t="s">
        <v>769</v>
      </c>
      <c r="D810" s="0" t="s">
        <v>91</v>
      </c>
      <c r="E810" s="0" t="s">
        <v>2105</v>
      </c>
      <c r="F810" s="0" t="s">
        <v>2984</v>
      </c>
      <c r="H810" s="0" t="n">
        <v>0</v>
      </c>
      <c r="I810" s="0" t="s">
        <v>2977</v>
      </c>
    </row>
    <row r="811" customFormat="false" ht="15" hidden="false" customHeight="false" outlineLevel="0" collapsed="false">
      <c r="A811" s="0" t="n">
        <v>2116</v>
      </c>
      <c r="B811" s="0" t="s">
        <v>2977</v>
      </c>
      <c r="C811" s="0" t="s">
        <v>769</v>
      </c>
      <c r="D811" s="0" t="s">
        <v>91</v>
      </c>
      <c r="E811" s="0" t="s">
        <v>127</v>
      </c>
      <c r="F811" s="0" t="s">
        <v>2984</v>
      </c>
      <c r="H811" s="0" t="n">
        <v>0</v>
      </c>
      <c r="I811" s="0" t="s">
        <v>2977</v>
      </c>
    </row>
    <row r="812" customFormat="false" ht="15" hidden="false" customHeight="false" outlineLevel="0" collapsed="false">
      <c r="A812" s="0" t="n">
        <v>2117</v>
      </c>
      <c r="B812" s="0" t="s">
        <v>2977</v>
      </c>
      <c r="C812" s="0" t="s">
        <v>769</v>
      </c>
      <c r="D812" s="0" t="s">
        <v>91</v>
      </c>
      <c r="E812" s="0" t="s">
        <v>127</v>
      </c>
      <c r="F812" s="0" t="s">
        <v>2984</v>
      </c>
      <c r="H812" s="0" t="n">
        <v>0</v>
      </c>
      <c r="I812" s="0" t="s">
        <v>2977</v>
      </c>
    </row>
    <row r="813" customFormat="false" ht="15" hidden="false" customHeight="false" outlineLevel="0" collapsed="false">
      <c r="A813" s="0" t="n">
        <v>2118</v>
      </c>
      <c r="B813" s="0" t="s">
        <v>2977</v>
      </c>
      <c r="C813" s="0" t="s">
        <v>769</v>
      </c>
      <c r="D813" s="0" t="s">
        <v>91</v>
      </c>
      <c r="E813" s="0" t="s">
        <v>2105</v>
      </c>
      <c r="F813" s="0" t="s">
        <v>2984</v>
      </c>
      <c r="H813" s="0" t="n">
        <v>0</v>
      </c>
      <c r="I813" s="0" t="s">
        <v>2977</v>
      </c>
    </row>
    <row r="814" customFormat="false" ht="15" hidden="false" customHeight="false" outlineLevel="0" collapsed="false">
      <c r="A814" s="0" t="n">
        <v>2119</v>
      </c>
      <c r="B814" s="0" t="s">
        <v>2977</v>
      </c>
      <c r="C814" s="0" t="s">
        <v>769</v>
      </c>
      <c r="D814" s="0" t="s">
        <v>91</v>
      </c>
      <c r="E814" s="0" t="s">
        <v>127</v>
      </c>
      <c r="F814" s="0" t="s">
        <v>2984</v>
      </c>
      <c r="H814" s="0" t="n">
        <v>0</v>
      </c>
      <c r="I814" s="0" t="s">
        <v>2977</v>
      </c>
    </row>
    <row r="815" customFormat="false" ht="15" hidden="false" customHeight="false" outlineLevel="0" collapsed="false">
      <c r="A815" s="0" t="n">
        <v>2120</v>
      </c>
      <c r="B815" s="0" t="s">
        <v>3052</v>
      </c>
      <c r="C815" s="0" t="s">
        <v>769</v>
      </c>
      <c r="D815" s="0" t="s">
        <v>91</v>
      </c>
      <c r="E815" s="0" t="s">
        <v>85</v>
      </c>
      <c r="F815" s="0" t="s">
        <v>3057</v>
      </c>
      <c r="H815" s="0" t="n">
        <v>0</v>
      </c>
      <c r="I815" s="0" t="s">
        <v>3052</v>
      </c>
    </row>
    <row r="816" customFormat="false" ht="15" hidden="false" customHeight="false" outlineLevel="0" collapsed="false">
      <c r="A816" s="0" t="n">
        <v>2121</v>
      </c>
      <c r="B816" s="0" t="s">
        <v>3052</v>
      </c>
      <c r="C816" s="0" t="s">
        <v>769</v>
      </c>
      <c r="D816" s="0" t="s">
        <v>91</v>
      </c>
      <c r="E816" s="0" t="s">
        <v>127</v>
      </c>
      <c r="F816" s="0" t="s">
        <v>3057</v>
      </c>
      <c r="H816" s="0" t="n">
        <v>0</v>
      </c>
      <c r="I816" s="0" t="s">
        <v>3052</v>
      </c>
    </row>
    <row r="817" customFormat="false" ht="15" hidden="false" customHeight="false" outlineLevel="0" collapsed="false">
      <c r="A817" s="0" t="n">
        <v>2122</v>
      </c>
      <c r="B817" s="0" t="s">
        <v>3062</v>
      </c>
      <c r="C817" s="0" t="s">
        <v>105</v>
      </c>
      <c r="D817" s="0" t="s">
        <v>91</v>
      </c>
      <c r="E817" s="0" t="s">
        <v>127</v>
      </c>
      <c r="F817" s="0" t="s">
        <v>3068</v>
      </c>
      <c r="H817" s="0" t="n">
        <v>0</v>
      </c>
      <c r="I817" s="0" t="s">
        <v>3062</v>
      </c>
    </row>
    <row r="818" customFormat="false" ht="15" hidden="false" customHeight="false" outlineLevel="0" collapsed="false">
      <c r="A818" s="0" t="n">
        <v>2123</v>
      </c>
      <c r="B818" s="0" t="s">
        <v>3062</v>
      </c>
      <c r="C818" s="0" t="s">
        <v>105</v>
      </c>
      <c r="D818" s="0" t="s">
        <v>91</v>
      </c>
      <c r="E818" s="0" t="s">
        <v>127</v>
      </c>
      <c r="F818" s="0" t="s">
        <v>3068</v>
      </c>
      <c r="H818" s="0" t="n">
        <v>0</v>
      </c>
      <c r="I818" s="0" t="s">
        <v>3062</v>
      </c>
    </row>
    <row r="819" customFormat="false" ht="15" hidden="false" customHeight="false" outlineLevel="0" collapsed="false">
      <c r="A819" s="0" t="n">
        <v>2124</v>
      </c>
      <c r="B819" s="0" t="s">
        <v>3062</v>
      </c>
      <c r="C819" s="0" t="s">
        <v>105</v>
      </c>
      <c r="D819" s="0" t="s">
        <v>91</v>
      </c>
      <c r="E819" s="0" t="s">
        <v>127</v>
      </c>
      <c r="F819" s="0" t="s">
        <v>3068</v>
      </c>
      <c r="H819" s="0" t="n">
        <v>0</v>
      </c>
      <c r="I819" s="0" t="s">
        <v>3062</v>
      </c>
    </row>
    <row r="820" customFormat="false" ht="15" hidden="false" customHeight="false" outlineLevel="0" collapsed="false">
      <c r="A820" s="0" t="n">
        <v>2125</v>
      </c>
      <c r="B820" s="0" t="s">
        <v>3062</v>
      </c>
      <c r="C820" s="0" t="s">
        <v>105</v>
      </c>
      <c r="D820" s="0" t="s">
        <v>91</v>
      </c>
      <c r="E820" s="0" t="s">
        <v>127</v>
      </c>
      <c r="F820" s="0" t="s">
        <v>3068</v>
      </c>
      <c r="H820" s="0" t="n">
        <v>0</v>
      </c>
      <c r="I820" s="0" t="s">
        <v>3062</v>
      </c>
    </row>
    <row r="821" customFormat="false" ht="15" hidden="false" customHeight="false" outlineLevel="0" collapsed="false">
      <c r="A821" s="0" t="n">
        <v>2126</v>
      </c>
      <c r="B821" s="0" t="s">
        <v>3062</v>
      </c>
      <c r="C821" s="0" t="s">
        <v>105</v>
      </c>
      <c r="D821" s="0" t="s">
        <v>91</v>
      </c>
      <c r="E821" s="0" t="s">
        <v>127</v>
      </c>
      <c r="F821" s="0" t="s">
        <v>3068</v>
      </c>
      <c r="H821" s="0" t="n">
        <v>0</v>
      </c>
      <c r="I821" s="0" t="s">
        <v>3062</v>
      </c>
    </row>
    <row r="822" customFormat="false" ht="15" hidden="false" customHeight="false" outlineLevel="0" collapsed="false">
      <c r="A822" s="0" t="n">
        <v>2127</v>
      </c>
      <c r="B822" s="0" t="s">
        <v>3062</v>
      </c>
      <c r="C822" s="0" t="s">
        <v>105</v>
      </c>
      <c r="D822" s="0" t="s">
        <v>91</v>
      </c>
      <c r="E822" s="0" t="s">
        <v>127</v>
      </c>
      <c r="F822" s="0" t="s">
        <v>3068</v>
      </c>
      <c r="H822" s="0" t="n">
        <v>0</v>
      </c>
      <c r="I822" s="0" t="s">
        <v>3062</v>
      </c>
    </row>
    <row r="823" customFormat="false" ht="15" hidden="false" customHeight="false" outlineLevel="0" collapsed="false">
      <c r="A823" s="0" t="n">
        <v>2128</v>
      </c>
      <c r="B823" s="0" t="s">
        <v>3062</v>
      </c>
      <c r="C823" s="0" t="s">
        <v>105</v>
      </c>
      <c r="D823" s="0" t="s">
        <v>91</v>
      </c>
      <c r="E823" s="0" t="s">
        <v>127</v>
      </c>
      <c r="F823" s="0" t="s">
        <v>3068</v>
      </c>
      <c r="H823" s="0" t="n">
        <v>0</v>
      </c>
      <c r="I823" s="0" t="s">
        <v>3062</v>
      </c>
    </row>
    <row r="824" customFormat="false" ht="15" hidden="false" customHeight="false" outlineLevel="0" collapsed="false">
      <c r="A824" s="0" t="n">
        <v>2129</v>
      </c>
      <c r="B824" s="0" t="s">
        <v>3062</v>
      </c>
      <c r="C824" s="0" t="s">
        <v>105</v>
      </c>
      <c r="D824" s="0" t="s">
        <v>91</v>
      </c>
      <c r="E824" s="0" t="s">
        <v>127</v>
      </c>
      <c r="F824" s="0" t="s">
        <v>3068</v>
      </c>
      <c r="H824" s="0" t="n">
        <v>0</v>
      </c>
      <c r="I824" s="0" t="s">
        <v>3062</v>
      </c>
    </row>
    <row r="825" customFormat="false" ht="15" hidden="false" customHeight="false" outlineLevel="0" collapsed="false">
      <c r="A825" s="0" t="n">
        <v>2130</v>
      </c>
      <c r="B825" s="0" t="s">
        <v>3062</v>
      </c>
      <c r="C825" s="0" t="s">
        <v>105</v>
      </c>
      <c r="D825" s="0" t="s">
        <v>91</v>
      </c>
      <c r="E825" s="0" t="s">
        <v>127</v>
      </c>
      <c r="F825" s="0" t="s">
        <v>3068</v>
      </c>
      <c r="H825" s="0" t="n">
        <v>0</v>
      </c>
      <c r="I825" s="0" t="s">
        <v>3062</v>
      </c>
    </row>
    <row r="826" customFormat="false" ht="15" hidden="false" customHeight="false" outlineLevel="0" collapsed="false">
      <c r="A826" s="0" t="n">
        <v>2131</v>
      </c>
      <c r="B826" s="0" t="s">
        <v>3062</v>
      </c>
      <c r="C826" s="0" t="s">
        <v>105</v>
      </c>
      <c r="D826" s="0" t="s">
        <v>91</v>
      </c>
      <c r="E826" s="0" t="s">
        <v>127</v>
      </c>
      <c r="F826" s="0" t="s">
        <v>3068</v>
      </c>
      <c r="H826" s="0" t="n">
        <v>0</v>
      </c>
      <c r="I826" s="0" t="s">
        <v>3062</v>
      </c>
    </row>
    <row r="827" customFormat="false" ht="15" hidden="false" customHeight="false" outlineLevel="0" collapsed="false">
      <c r="A827" s="0" t="n">
        <v>2132</v>
      </c>
      <c r="B827" s="0" t="s">
        <v>3062</v>
      </c>
      <c r="C827" s="0" t="s">
        <v>105</v>
      </c>
      <c r="D827" s="0" t="s">
        <v>91</v>
      </c>
      <c r="E827" s="0" t="s">
        <v>127</v>
      </c>
      <c r="F827" s="0" t="s">
        <v>3068</v>
      </c>
      <c r="H827" s="0" t="n">
        <v>0</v>
      </c>
      <c r="I827" s="0" t="s">
        <v>3062</v>
      </c>
    </row>
    <row r="828" customFormat="false" ht="15" hidden="false" customHeight="false" outlineLevel="0" collapsed="false">
      <c r="A828" s="0" t="n">
        <v>2133</v>
      </c>
      <c r="B828" s="0" t="s">
        <v>3062</v>
      </c>
      <c r="C828" s="0" t="s">
        <v>105</v>
      </c>
      <c r="D828" s="0" t="s">
        <v>91</v>
      </c>
      <c r="E828" s="0" t="s">
        <v>127</v>
      </c>
      <c r="F828" s="0" t="s">
        <v>3068</v>
      </c>
      <c r="H828" s="0" t="n">
        <v>0</v>
      </c>
      <c r="I828" s="0" t="s">
        <v>3062</v>
      </c>
    </row>
    <row r="829" customFormat="false" ht="15" hidden="false" customHeight="false" outlineLevel="0" collapsed="false">
      <c r="A829" s="0" t="n">
        <v>2134</v>
      </c>
      <c r="B829" s="0" t="s">
        <v>3062</v>
      </c>
      <c r="C829" s="0" t="s">
        <v>105</v>
      </c>
      <c r="D829" s="0" t="s">
        <v>91</v>
      </c>
      <c r="E829" s="0" t="s">
        <v>127</v>
      </c>
      <c r="F829" s="0" t="s">
        <v>3068</v>
      </c>
      <c r="H829" s="0" t="n">
        <v>0</v>
      </c>
      <c r="I829" s="0" t="s">
        <v>3062</v>
      </c>
    </row>
    <row r="830" customFormat="false" ht="15" hidden="false" customHeight="false" outlineLevel="0" collapsed="false">
      <c r="A830" s="0" t="n">
        <v>2135</v>
      </c>
      <c r="B830" s="0" t="s">
        <v>3062</v>
      </c>
      <c r="C830" s="0" t="s">
        <v>105</v>
      </c>
      <c r="D830" s="0" t="s">
        <v>91</v>
      </c>
      <c r="E830" s="0" t="s">
        <v>127</v>
      </c>
      <c r="F830" s="0" t="s">
        <v>3068</v>
      </c>
      <c r="H830" s="0" t="n">
        <v>0</v>
      </c>
      <c r="I830" s="0" t="s">
        <v>3062</v>
      </c>
    </row>
    <row r="831" customFormat="false" ht="15" hidden="false" customHeight="false" outlineLevel="0" collapsed="false">
      <c r="A831" s="0" t="n">
        <v>2136</v>
      </c>
      <c r="B831" s="0" t="s">
        <v>3062</v>
      </c>
      <c r="C831" s="0" t="s">
        <v>105</v>
      </c>
      <c r="D831" s="0" t="s">
        <v>91</v>
      </c>
      <c r="E831" s="0" t="s">
        <v>127</v>
      </c>
      <c r="F831" s="0" t="s">
        <v>3068</v>
      </c>
      <c r="H831" s="0" t="n">
        <v>0</v>
      </c>
      <c r="I831" s="0" t="s">
        <v>3062</v>
      </c>
    </row>
    <row r="832" customFormat="false" ht="15" hidden="false" customHeight="false" outlineLevel="0" collapsed="false">
      <c r="A832" s="0" t="n">
        <v>2137</v>
      </c>
      <c r="B832" s="0" t="s">
        <v>3062</v>
      </c>
      <c r="C832" s="0" t="s">
        <v>105</v>
      </c>
      <c r="D832" s="0" t="s">
        <v>91</v>
      </c>
      <c r="E832" s="0" t="s">
        <v>127</v>
      </c>
      <c r="F832" s="0" t="s">
        <v>3068</v>
      </c>
      <c r="H832" s="0" t="n">
        <v>0</v>
      </c>
      <c r="I832" s="0" t="s">
        <v>3062</v>
      </c>
    </row>
    <row r="833" customFormat="false" ht="15" hidden="false" customHeight="false" outlineLevel="0" collapsed="false">
      <c r="A833" s="0" t="n">
        <v>2138</v>
      </c>
      <c r="B833" s="0" t="s">
        <v>3062</v>
      </c>
      <c r="C833" s="0" t="s">
        <v>105</v>
      </c>
      <c r="D833" s="0" t="s">
        <v>91</v>
      </c>
      <c r="E833" s="0" t="s">
        <v>127</v>
      </c>
      <c r="F833" s="0" t="s">
        <v>3068</v>
      </c>
      <c r="H833" s="0" t="n">
        <v>0</v>
      </c>
      <c r="I833" s="0" t="s">
        <v>3062</v>
      </c>
    </row>
    <row r="834" customFormat="false" ht="15" hidden="false" customHeight="false" outlineLevel="0" collapsed="false">
      <c r="A834" s="0" t="n">
        <v>2139</v>
      </c>
      <c r="B834" s="0" t="s">
        <v>3062</v>
      </c>
      <c r="C834" s="0" t="s">
        <v>105</v>
      </c>
      <c r="D834" s="0" t="s">
        <v>91</v>
      </c>
      <c r="E834" s="0" t="s">
        <v>127</v>
      </c>
      <c r="F834" s="0" t="s">
        <v>3068</v>
      </c>
      <c r="H834" s="0" t="n">
        <v>0</v>
      </c>
      <c r="I834" s="0" t="s">
        <v>3062</v>
      </c>
    </row>
    <row r="835" customFormat="false" ht="15" hidden="false" customHeight="false" outlineLevel="0" collapsed="false">
      <c r="A835" s="0" t="n">
        <v>2140</v>
      </c>
      <c r="B835" s="0" t="s">
        <v>3062</v>
      </c>
      <c r="C835" s="0" t="s">
        <v>105</v>
      </c>
      <c r="D835" s="0" t="s">
        <v>91</v>
      </c>
      <c r="E835" s="0" t="s">
        <v>127</v>
      </c>
      <c r="F835" s="0" t="s">
        <v>3068</v>
      </c>
      <c r="H835" s="0" t="n">
        <v>0</v>
      </c>
      <c r="I835" s="0" t="s">
        <v>3062</v>
      </c>
    </row>
    <row r="836" customFormat="false" ht="15" hidden="false" customHeight="false" outlineLevel="0" collapsed="false">
      <c r="A836" s="0" t="n">
        <v>2141</v>
      </c>
      <c r="B836" s="0" t="s">
        <v>3062</v>
      </c>
      <c r="C836" s="0" t="s">
        <v>105</v>
      </c>
      <c r="D836" s="0" t="s">
        <v>91</v>
      </c>
      <c r="E836" s="0" t="s">
        <v>127</v>
      </c>
      <c r="F836" s="0" t="s">
        <v>3068</v>
      </c>
      <c r="H836" s="0" t="n">
        <v>0</v>
      </c>
      <c r="I836" s="0" t="s">
        <v>3062</v>
      </c>
    </row>
    <row r="837" customFormat="false" ht="15" hidden="false" customHeight="false" outlineLevel="0" collapsed="false">
      <c r="A837" s="0" t="n">
        <v>2142</v>
      </c>
      <c r="B837" s="0" t="s">
        <v>3062</v>
      </c>
      <c r="C837" s="0" t="s">
        <v>105</v>
      </c>
      <c r="D837" s="0" t="s">
        <v>91</v>
      </c>
      <c r="E837" s="0" t="s">
        <v>127</v>
      </c>
      <c r="F837" s="0" t="s">
        <v>3068</v>
      </c>
      <c r="H837" s="0" t="n">
        <v>0</v>
      </c>
      <c r="I837" s="0" t="s">
        <v>3062</v>
      </c>
    </row>
    <row r="838" customFormat="false" ht="15" hidden="false" customHeight="false" outlineLevel="0" collapsed="false">
      <c r="A838" s="0" t="n">
        <v>2143</v>
      </c>
      <c r="B838" s="0" t="s">
        <v>3062</v>
      </c>
      <c r="C838" s="0" t="s">
        <v>105</v>
      </c>
      <c r="D838" s="0" t="s">
        <v>91</v>
      </c>
      <c r="E838" s="0" t="s">
        <v>127</v>
      </c>
      <c r="F838" s="0" t="s">
        <v>3068</v>
      </c>
      <c r="H838" s="0" t="n">
        <v>0</v>
      </c>
      <c r="I838" s="0" t="s">
        <v>3062</v>
      </c>
    </row>
    <row r="839" customFormat="false" ht="15" hidden="false" customHeight="false" outlineLevel="0" collapsed="false">
      <c r="A839" s="0" t="n">
        <v>2144</v>
      </c>
      <c r="B839" s="0" t="s">
        <v>3062</v>
      </c>
      <c r="C839" s="0" t="s">
        <v>105</v>
      </c>
      <c r="D839" s="0" t="s">
        <v>91</v>
      </c>
      <c r="E839" s="0" t="s">
        <v>127</v>
      </c>
      <c r="F839" s="0" t="s">
        <v>3068</v>
      </c>
      <c r="H839" s="0" t="n">
        <v>0</v>
      </c>
      <c r="I839" s="0" t="s">
        <v>3062</v>
      </c>
    </row>
    <row r="840" customFormat="false" ht="15" hidden="false" customHeight="false" outlineLevel="0" collapsed="false">
      <c r="A840" s="0" t="n">
        <v>2145</v>
      </c>
      <c r="B840" s="0" t="s">
        <v>3062</v>
      </c>
      <c r="C840" s="0" t="s">
        <v>105</v>
      </c>
      <c r="D840" s="0" t="s">
        <v>91</v>
      </c>
      <c r="E840" s="0" t="s">
        <v>127</v>
      </c>
      <c r="F840" s="0" t="s">
        <v>3068</v>
      </c>
      <c r="H840" s="0" t="n">
        <v>0</v>
      </c>
      <c r="I840" s="0" t="s">
        <v>3062</v>
      </c>
    </row>
    <row r="841" customFormat="false" ht="15" hidden="false" customHeight="false" outlineLevel="0" collapsed="false">
      <c r="A841" s="0" t="n">
        <v>2146</v>
      </c>
      <c r="B841" s="0" t="s">
        <v>3062</v>
      </c>
      <c r="C841" s="0" t="s">
        <v>105</v>
      </c>
      <c r="D841" s="0" t="s">
        <v>91</v>
      </c>
      <c r="E841" s="0" t="s">
        <v>127</v>
      </c>
      <c r="F841" s="0" t="s">
        <v>3068</v>
      </c>
      <c r="H841" s="0" t="n">
        <v>0</v>
      </c>
      <c r="I841" s="0" t="s">
        <v>3062</v>
      </c>
    </row>
    <row r="842" customFormat="false" ht="15" hidden="false" customHeight="false" outlineLevel="0" collapsed="false">
      <c r="A842" s="0" t="n">
        <v>2147</v>
      </c>
      <c r="B842" s="0" t="s">
        <v>3062</v>
      </c>
      <c r="C842" s="0" t="s">
        <v>105</v>
      </c>
      <c r="D842" s="0" t="s">
        <v>91</v>
      </c>
      <c r="E842" s="0" t="s">
        <v>127</v>
      </c>
      <c r="F842" s="0" t="s">
        <v>3068</v>
      </c>
      <c r="H842" s="0" t="n">
        <v>0</v>
      </c>
      <c r="I842" s="0" t="s">
        <v>3062</v>
      </c>
    </row>
    <row r="843" customFormat="false" ht="15" hidden="false" customHeight="false" outlineLevel="0" collapsed="false">
      <c r="A843" s="0" t="n">
        <v>2148</v>
      </c>
      <c r="B843" s="0" t="s">
        <v>3062</v>
      </c>
      <c r="C843" s="0" t="s">
        <v>105</v>
      </c>
      <c r="D843" s="0" t="s">
        <v>91</v>
      </c>
      <c r="E843" s="0" t="s">
        <v>127</v>
      </c>
      <c r="F843" s="0" t="s">
        <v>3068</v>
      </c>
      <c r="H843" s="0" t="n">
        <v>0</v>
      </c>
      <c r="I843" s="0" t="s">
        <v>3062</v>
      </c>
    </row>
    <row r="844" customFormat="false" ht="15" hidden="false" customHeight="false" outlineLevel="0" collapsed="false">
      <c r="A844" s="0" t="n">
        <v>2149</v>
      </c>
      <c r="B844" s="0" t="s">
        <v>3062</v>
      </c>
      <c r="C844" s="0" t="s">
        <v>105</v>
      </c>
      <c r="D844" s="0" t="s">
        <v>91</v>
      </c>
      <c r="E844" s="0" t="s">
        <v>127</v>
      </c>
      <c r="F844" s="0" t="s">
        <v>3068</v>
      </c>
      <c r="H844" s="0" t="n">
        <v>0</v>
      </c>
      <c r="I844" s="0" t="s">
        <v>3062</v>
      </c>
    </row>
    <row r="845" customFormat="false" ht="15" hidden="false" customHeight="false" outlineLevel="0" collapsed="false">
      <c r="A845" s="0" t="n">
        <v>2150</v>
      </c>
      <c r="B845" s="0" t="s">
        <v>3062</v>
      </c>
      <c r="C845" s="0" t="s">
        <v>105</v>
      </c>
      <c r="D845" s="0" t="s">
        <v>91</v>
      </c>
      <c r="E845" s="0" t="s">
        <v>127</v>
      </c>
      <c r="F845" s="0" t="s">
        <v>3068</v>
      </c>
      <c r="H845" s="0" t="n">
        <v>0</v>
      </c>
      <c r="I845" s="0" t="s">
        <v>3062</v>
      </c>
    </row>
    <row r="846" customFormat="false" ht="15" hidden="false" customHeight="false" outlineLevel="0" collapsed="false">
      <c r="A846" s="0" t="n">
        <v>2151</v>
      </c>
      <c r="B846" s="0" t="s">
        <v>3062</v>
      </c>
      <c r="C846" s="0" t="s">
        <v>105</v>
      </c>
      <c r="D846" s="0" t="s">
        <v>91</v>
      </c>
      <c r="E846" s="0" t="s">
        <v>85</v>
      </c>
      <c r="F846" s="0" t="s">
        <v>3068</v>
      </c>
      <c r="H846" s="0" t="n">
        <v>0</v>
      </c>
      <c r="I846" s="0" t="s">
        <v>3062</v>
      </c>
    </row>
    <row r="847" customFormat="false" ht="15" hidden="false" customHeight="false" outlineLevel="0" collapsed="false">
      <c r="A847" s="0" t="n">
        <v>2152</v>
      </c>
      <c r="B847" s="0" t="s">
        <v>3062</v>
      </c>
      <c r="C847" s="0" t="s">
        <v>105</v>
      </c>
      <c r="D847" s="0" t="s">
        <v>91</v>
      </c>
      <c r="E847" s="0" t="s">
        <v>85</v>
      </c>
      <c r="F847" s="0" t="s">
        <v>3068</v>
      </c>
      <c r="H847" s="0" t="n">
        <v>0</v>
      </c>
      <c r="I847" s="0" t="s">
        <v>3062</v>
      </c>
    </row>
    <row r="848" customFormat="false" ht="15" hidden="false" customHeight="false" outlineLevel="0" collapsed="false">
      <c r="A848" s="0" t="n">
        <v>2153</v>
      </c>
      <c r="B848" s="0" t="s">
        <v>3146</v>
      </c>
      <c r="C848" s="0" t="s">
        <v>105</v>
      </c>
      <c r="D848" s="0" t="s">
        <v>91</v>
      </c>
      <c r="E848" s="0" t="s">
        <v>85</v>
      </c>
      <c r="F848" s="0" t="s">
        <v>3151</v>
      </c>
      <c r="H848" s="0" t="n">
        <v>0</v>
      </c>
      <c r="I848" s="0" t="s">
        <v>3146</v>
      </c>
    </row>
    <row r="849" customFormat="false" ht="15" hidden="false" customHeight="false" outlineLevel="0" collapsed="false">
      <c r="A849" s="0" t="n">
        <v>2154</v>
      </c>
      <c r="B849" s="0" t="s">
        <v>3146</v>
      </c>
      <c r="C849" s="0" t="s">
        <v>105</v>
      </c>
      <c r="D849" s="0" t="s">
        <v>91</v>
      </c>
      <c r="E849" s="0" t="s">
        <v>85</v>
      </c>
      <c r="F849" s="0" t="s">
        <v>3151</v>
      </c>
      <c r="H849" s="0" t="n">
        <v>0</v>
      </c>
      <c r="I849" s="0" t="s">
        <v>3146</v>
      </c>
    </row>
    <row r="850" customFormat="false" ht="15" hidden="false" customHeight="false" outlineLevel="0" collapsed="false">
      <c r="A850" s="0" t="n">
        <v>2155</v>
      </c>
      <c r="B850" s="0" t="s">
        <v>3146</v>
      </c>
      <c r="C850" s="0" t="s">
        <v>105</v>
      </c>
      <c r="D850" s="0" t="s">
        <v>91</v>
      </c>
      <c r="E850" s="0" t="s">
        <v>85</v>
      </c>
      <c r="F850" s="0" t="s">
        <v>3151</v>
      </c>
      <c r="H850" s="0" t="n">
        <v>0</v>
      </c>
      <c r="I850" s="0" t="s">
        <v>3146</v>
      </c>
    </row>
    <row r="851" customFormat="false" ht="15" hidden="false" customHeight="false" outlineLevel="0" collapsed="false">
      <c r="A851" s="0" t="n">
        <v>2156</v>
      </c>
      <c r="B851" s="0" t="s">
        <v>3146</v>
      </c>
      <c r="C851" s="0" t="s">
        <v>105</v>
      </c>
      <c r="D851" s="0" t="s">
        <v>91</v>
      </c>
      <c r="E851" s="0" t="s">
        <v>85</v>
      </c>
      <c r="F851" s="0" t="s">
        <v>3151</v>
      </c>
      <c r="H851" s="0" t="n">
        <v>0</v>
      </c>
      <c r="I851" s="0" t="s">
        <v>3146</v>
      </c>
    </row>
    <row r="852" customFormat="false" ht="15" hidden="false" customHeight="false" outlineLevel="0" collapsed="false">
      <c r="A852" s="0" t="n">
        <v>2157</v>
      </c>
      <c r="B852" s="0" t="s">
        <v>3146</v>
      </c>
      <c r="C852" s="0" t="s">
        <v>105</v>
      </c>
      <c r="D852" s="0" t="s">
        <v>91</v>
      </c>
      <c r="E852" s="0" t="s">
        <v>127</v>
      </c>
      <c r="F852" s="0" t="s">
        <v>3151</v>
      </c>
      <c r="H852" s="0" t="n">
        <v>0</v>
      </c>
      <c r="I852" s="0" t="s">
        <v>3146</v>
      </c>
    </row>
    <row r="853" customFormat="false" ht="15" hidden="false" customHeight="false" outlineLevel="0" collapsed="false">
      <c r="A853" s="0" t="n">
        <v>2158</v>
      </c>
      <c r="B853" s="0" t="s">
        <v>3146</v>
      </c>
      <c r="C853" s="0" t="s">
        <v>105</v>
      </c>
      <c r="D853" s="0" t="s">
        <v>91</v>
      </c>
      <c r="E853" s="0" t="s">
        <v>127</v>
      </c>
      <c r="F853" s="0" t="s">
        <v>3151</v>
      </c>
      <c r="H853" s="0" t="n">
        <v>0</v>
      </c>
      <c r="I853" s="0" t="s">
        <v>3146</v>
      </c>
    </row>
    <row r="854" customFormat="false" ht="15" hidden="false" customHeight="false" outlineLevel="0" collapsed="false">
      <c r="A854" s="0" t="n">
        <v>2159</v>
      </c>
      <c r="B854" s="0" t="s">
        <v>3146</v>
      </c>
      <c r="C854" s="0" t="s">
        <v>105</v>
      </c>
      <c r="D854" s="0" t="s">
        <v>91</v>
      </c>
      <c r="E854" s="0" t="s">
        <v>127</v>
      </c>
      <c r="F854" s="0" t="s">
        <v>3151</v>
      </c>
      <c r="H854" s="0" t="n">
        <v>0</v>
      </c>
      <c r="I854" s="0" t="s">
        <v>3146</v>
      </c>
    </row>
    <row r="855" customFormat="false" ht="15" hidden="false" customHeight="false" outlineLevel="0" collapsed="false">
      <c r="A855" s="0" t="n">
        <v>2160</v>
      </c>
      <c r="B855" s="0" t="s">
        <v>3146</v>
      </c>
      <c r="C855" s="0" t="s">
        <v>105</v>
      </c>
      <c r="D855" s="0" t="s">
        <v>91</v>
      </c>
      <c r="E855" s="0" t="s">
        <v>127</v>
      </c>
      <c r="F855" s="0" t="s">
        <v>3151</v>
      </c>
      <c r="H855" s="0" t="n">
        <v>0</v>
      </c>
      <c r="I855" s="0" t="s">
        <v>3146</v>
      </c>
    </row>
    <row r="856" customFormat="false" ht="15" hidden="false" customHeight="false" outlineLevel="0" collapsed="false">
      <c r="A856" s="0" t="n">
        <v>2161</v>
      </c>
      <c r="B856" s="0" t="s">
        <v>3146</v>
      </c>
      <c r="C856" s="0" t="s">
        <v>105</v>
      </c>
      <c r="D856" s="0" t="s">
        <v>91</v>
      </c>
      <c r="E856" s="0" t="s">
        <v>127</v>
      </c>
      <c r="F856" s="0" t="s">
        <v>3151</v>
      </c>
      <c r="H856" s="0" t="n">
        <v>0</v>
      </c>
      <c r="I856" s="0" t="s">
        <v>3146</v>
      </c>
    </row>
    <row r="857" customFormat="false" ht="15" hidden="false" customHeight="false" outlineLevel="0" collapsed="false">
      <c r="A857" s="0" t="n">
        <v>2162</v>
      </c>
      <c r="B857" s="0" t="s">
        <v>3146</v>
      </c>
      <c r="C857" s="0" t="s">
        <v>105</v>
      </c>
      <c r="D857" s="0" t="s">
        <v>91</v>
      </c>
      <c r="E857" s="0" t="s">
        <v>127</v>
      </c>
      <c r="F857" s="0" t="s">
        <v>3151</v>
      </c>
      <c r="H857" s="0" t="n">
        <v>0</v>
      </c>
      <c r="I857" s="0" t="s">
        <v>3146</v>
      </c>
    </row>
    <row r="858" customFormat="false" ht="15" hidden="false" customHeight="false" outlineLevel="0" collapsed="false">
      <c r="A858" s="0" t="n">
        <v>2163</v>
      </c>
      <c r="B858" s="0" t="s">
        <v>3146</v>
      </c>
      <c r="C858" s="0" t="s">
        <v>105</v>
      </c>
      <c r="D858" s="0" t="s">
        <v>91</v>
      </c>
      <c r="E858" s="0" t="s">
        <v>127</v>
      </c>
      <c r="F858" s="0" t="s">
        <v>3151</v>
      </c>
      <c r="H858" s="0" t="n">
        <v>0</v>
      </c>
      <c r="I858" s="0" t="s">
        <v>3146</v>
      </c>
    </row>
    <row r="859" customFormat="false" ht="15" hidden="false" customHeight="false" outlineLevel="0" collapsed="false">
      <c r="A859" s="0" t="n">
        <v>2164</v>
      </c>
      <c r="B859" s="0" t="s">
        <v>3146</v>
      </c>
      <c r="C859" s="0" t="s">
        <v>105</v>
      </c>
      <c r="D859" s="0" t="s">
        <v>91</v>
      </c>
      <c r="E859" s="0" t="s">
        <v>127</v>
      </c>
      <c r="F859" s="0" t="s">
        <v>3151</v>
      </c>
      <c r="H859" s="0" t="n">
        <v>0</v>
      </c>
      <c r="I859" s="0" t="s">
        <v>3146</v>
      </c>
    </row>
    <row r="860" customFormat="false" ht="15" hidden="false" customHeight="false" outlineLevel="0" collapsed="false">
      <c r="A860" s="0" t="n">
        <v>2165</v>
      </c>
      <c r="B860" s="0" t="s">
        <v>3146</v>
      </c>
      <c r="C860" s="0" t="s">
        <v>105</v>
      </c>
      <c r="D860" s="0" t="s">
        <v>91</v>
      </c>
      <c r="E860" s="0" t="s">
        <v>127</v>
      </c>
      <c r="F860" s="0" t="s">
        <v>3151</v>
      </c>
      <c r="H860" s="0" t="n">
        <v>0</v>
      </c>
      <c r="I860" s="0" t="s">
        <v>3146</v>
      </c>
    </row>
    <row r="861" customFormat="false" ht="15" hidden="false" customHeight="false" outlineLevel="0" collapsed="false">
      <c r="A861" s="0" t="n">
        <v>2166</v>
      </c>
      <c r="B861" s="0" t="s">
        <v>3146</v>
      </c>
      <c r="C861" s="0" t="s">
        <v>105</v>
      </c>
      <c r="D861" s="0" t="s">
        <v>91</v>
      </c>
      <c r="E861" s="0" t="s">
        <v>127</v>
      </c>
      <c r="F861" s="0" t="s">
        <v>3151</v>
      </c>
      <c r="H861" s="0" t="n">
        <v>0</v>
      </c>
      <c r="I861" s="0" t="s">
        <v>3146</v>
      </c>
    </row>
    <row r="862" customFormat="false" ht="15" hidden="false" customHeight="false" outlineLevel="0" collapsed="false">
      <c r="A862" s="0" t="n">
        <v>2167</v>
      </c>
      <c r="B862" s="0" t="s">
        <v>3146</v>
      </c>
      <c r="C862" s="0" t="s">
        <v>105</v>
      </c>
      <c r="D862" s="0" t="s">
        <v>91</v>
      </c>
      <c r="E862" s="0" t="s">
        <v>127</v>
      </c>
      <c r="F862" s="0" t="s">
        <v>3151</v>
      </c>
      <c r="H862" s="0" t="n">
        <v>0</v>
      </c>
      <c r="I862" s="0" t="s">
        <v>3146</v>
      </c>
    </row>
    <row r="863" customFormat="false" ht="15" hidden="false" customHeight="false" outlineLevel="0" collapsed="false">
      <c r="A863" s="0" t="n">
        <v>2168</v>
      </c>
      <c r="B863" s="0" t="s">
        <v>3146</v>
      </c>
      <c r="C863" s="0" t="s">
        <v>105</v>
      </c>
      <c r="D863" s="0" t="s">
        <v>91</v>
      </c>
      <c r="E863" s="0" t="s">
        <v>127</v>
      </c>
      <c r="F863" s="0" t="s">
        <v>3151</v>
      </c>
      <c r="H863" s="0" t="n">
        <v>0</v>
      </c>
      <c r="I863" s="0" t="s">
        <v>3146</v>
      </c>
    </row>
    <row r="864" customFormat="false" ht="15" hidden="false" customHeight="false" outlineLevel="0" collapsed="false">
      <c r="A864" s="0" t="n">
        <v>2169</v>
      </c>
      <c r="B864" s="0" t="s">
        <v>3146</v>
      </c>
      <c r="C864" s="0" t="s">
        <v>105</v>
      </c>
      <c r="D864" s="0" t="s">
        <v>91</v>
      </c>
      <c r="E864" s="0" t="s">
        <v>127</v>
      </c>
      <c r="F864" s="0" t="s">
        <v>3151</v>
      </c>
      <c r="H864" s="0" t="n">
        <v>0</v>
      </c>
      <c r="I864" s="0" t="s">
        <v>3146</v>
      </c>
    </row>
    <row r="865" customFormat="false" ht="15" hidden="false" customHeight="false" outlineLevel="0" collapsed="false">
      <c r="A865" s="0" t="n">
        <v>2170</v>
      </c>
      <c r="B865" s="0" t="s">
        <v>3146</v>
      </c>
      <c r="C865" s="0" t="s">
        <v>105</v>
      </c>
      <c r="D865" s="0" t="s">
        <v>91</v>
      </c>
      <c r="E865" s="0" t="s">
        <v>127</v>
      </c>
      <c r="F865" s="0" t="s">
        <v>3151</v>
      </c>
      <c r="H865" s="0" t="n">
        <v>0</v>
      </c>
      <c r="I865" s="0" t="s">
        <v>3146</v>
      </c>
    </row>
    <row r="866" customFormat="false" ht="15" hidden="false" customHeight="false" outlineLevel="0" collapsed="false">
      <c r="A866" s="0" t="n">
        <v>2171</v>
      </c>
      <c r="B866" s="0" t="s">
        <v>3146</v>
      </c>
      <c r="C866" s="0" t="s">
        <v>105</v>
      </c>
      <c r="D866" s="0" t="s">
        <v>91</v>
      </c>
      <c r="E866" s="0" t="s">
        <v>127</v>
      </c>
      <c r="F866" s="0" t="s">
        <v>3151</v>
      </c>
      <c r="H866" s="0" t="n">
        <v>0</v>
      </c>
      <c r="I866" s="0" t="s">
        <v>3146</v>
      </c>
    </row>
    <row r="867" customFormat="false" ht="15" hidden="false" customHeight="false" outlineLevel="0" collapsed="false">
      <c r="A867" s="0" t="n">
        <v>2172</v>
      </c>
      <c r="B867" s="0" t="s">
        <v>3146</v>
      </c>
      <c r="C867" s="0" t="s">
        <v>105</v>
      </c>
      <c r="D867" s="0" t="s">
        <v>91</v>
      </c>
      <c r="E867" s="0" t="s">
        <v>127</v>
      </c>
      <c r="F867" s="0" t="s">
        <v>3151</v>
      </c>
      <c r="H867" s="0" t="n">
        <v>0</v>
      </c>
      <c r="I867" s="0" t="s">
        <v>3146</v>
      </c>
    </row>
    <row r="868" customFormat="false" ht="15" hidden="false" customHeight="false" outlineLevel="0" collapsed="false">
      <c r="A868" s="0" t="n">
        <v>2173</v>
      </c>
      <c r="B868" s="0" t="s">
        <v>3146</v>
      </c>
      <c r="C868" s="0" t="s">
        <v>105</v>
      </c>
      <c r="D868" s="0" t="s">
        <v>91</v>
      </c>
      <c r="E868" s="0" t="s">
        <v>127</v>
      </c>
      <c r="F868" s="0" t="s">
        <v>3151</v>
      </c>
      <c r="H868" s="0" t="n">
        <v>0</v>
      </c>
      <c r="I868" s="0" t="s">
        <v>3146</v>
      </c>
    </row>
    <row r="869" customFormat="false" ht="15" hidden="false" customHeight="false" outlineLevel="0" collapsed="false">
      <c r="A869" s="0" t="n">
        <v>2174</v>
      </c>
      <c r="B869" s="0" t="s">
        <v>3146</v>
      </c>
      <c r="C869" s="0" t="s">
        <v>105</v>
      </c>
      <c r="D869" s="0" t="s">
        <v>91</v>
      </c>
      <c r="E869" s="0" t="s">
        <v>127</v>
      </c>
      <c r="F869" s="0" t="s">
        <v>3151</v>
      </c>
      <c r="H869" s="0" t="n">
        <v>0</v>
      </c>
      <c r="I869" s="0" t="s">
        <v>3146</v>
      </c>
    </row>
    <row r="870" customFormat="false" ht="15" hidden="false" customHeight="false" outlineLevel="0" collapsed="false">
      <c r="A870" s="0" t="n">
        <v>2175</v>
      </c>
      <c r="B870" s="0" t="s">
        <v>3146</v>
      </c>
      <c r="C870" s="0" t="s">
        <v>105</v>
      </c>
      <c r="D870" s="0" t="s">
        <v>91</v>
      </c>
      <c r="E870" s="0" t="s">
        <v>127</v>
      </c>
      <c r="F870" s="0" t="s">
        <v>3151</v>
      </c>
      <c r="H870" s="0" t="n">
        <v>0</v>
      </c>
      <c r="I870" s="0" t="s">
        <v>3146</v>
      </c>
    </row>
    <row r="871" customFormat="false" ht="15" hidden="false" customHeight="false" outlineLevel="0" collapsed="false">
      <c r="A871" s="0" t="n">
        <v>2176</v>
      </c>
      <c r="B871" s="0" t="s">
        <v>3146</v>
      </c>
      <c r="C871" s="0" t="s">
        <v>105</v>
      </c>
      <c r="D871" s="0" t="s">
        <v>91</v>
      </c>
      <c r="E871" s="0" t="s">
        <v>127</v>
      </c>
      <c r="F871" s="0" t="s">
        <v>3151</v>
      </c>
      <c r="H871" s="0" t="n">
        <v>0</v>
      </c>
      <c r="I871" s="0" t="s">
        <v>3146</v>
      </c>
    </row>
    <row r="872" customFormat="false" ht="15" hidden="false" customHeight="false" outlineLevel="0" collapsed="false">
      <c r="A872" s="0" t="n">
        <v>2177</v>
      </c>
      <c r="B872" s="0" t="s">
        <v>3146</v>
      </c>
      <c r="C872" s="0" t="s">
        <v>105</v>
      </c>
      <c r="D872" s="0" t="s">
        <v>91</v>
      </c>
      <c r="E872" s="0" t="s">
        <v>127</v>
      </c>
      <c r="F872" s="0" t="s">
        <v>3151</v>
      </c>
      <c r="H872" s="0" t="n">
        <v>0</v>
      </c>
      <c r="I872" s="0" t="s">
        <v>3146</v>
      </c>
    </row>
    <row r="873" customFormat="false" ht="15" hidden="false" customHeight="false" outlineLevel="0" collapsed="false">
      <c r="A873" s="0" t="n">
        <v>2178</v>
      </c>
      <c r="B873" s="0" t="s">
        <v>3146</v>
      </c>
      <c r="C873" s="0" t="s">
        <v>105</v>
      </c>
      <c r="D873" s="0" t="s">
        <v>91</v>
      </c>
      <c r="E873" s="0" t="s">
        <v>127</v>
      </c>
      <c r="F873" s="0" t="s">
        <v>3151</v>
      </c>
      <c r="H873" s="0" t="n">
        <v>0</v>
      </c>
      <c r="I873" s="0" t="s">
        <v>3146</v>
      </c>
    </row>
    <row r="874" customFormat="false" ht="15" hidden="false" customHeight="false" outlineLevel="0" collapsed="false">
      <c r="A874" s="0" t="n">
        <v>2179</v>
      </c>
      <c r="B874" s="0" t="s">
        <v>3146</v>
      </c>
      <c r="C874" s="0" t="s">
        <v>105</v>
      </c>
      <c r="D874" s="0" t="s">
        <v>91</v>
      </c>
      <c r="E874" s="0" t="s">
        <v>127</v>
      </c>
      <c r="F874" s="0" t="s">
        <v>3151</v>
      </c>
      <c r="H874" s="0" t="n">
        <v>0</v>
      </c>
      <c r="I874" s="0" t="s">
        <v>3146</v>
      </c>
    </row>
    <row r="875" customFormat="false" ht="15" hidden="false" customHeight="false" outlineLevel="0" collapsed="false">
      <c r="A875" s="0" t="n">
        <v>2180</v>
      </c>
      <c r="B875" s="0" t="s">
        <v>3146</v>
      </c>
      <c r="C875" s="0" t="s">
        <v>105</v>
      </c>
      <c r="D875" s="0" t="s">
        <v>91</v>
      </c>
      <c r="E875" s="0" t="s">
        <v>127</v>
      </c>
      <c r="F875" s="0" t="s">
        <v>3151</v>
      </c>
      <c r="H875" s="0" t="n">
        <v>0</v>
      </c>
      <c r="I875" s="0" t="s">
        <v>3146</v>
      </c>
    </row>
    <row r="876" customFormat="false" ht="15" hidden="false" customHeight="false" outlineLevel="0" collapsed="false">
      <c r="A876" s="0" t="n">
        <v>2181</v>
      </c>
      <c r="B876" s="0" t="s">
        <v>3146</v>
      </c>
      <c r="C876" s="0" t="s">
        <v>105</v>
      </c>
      <c r="D876" s="0" t="s">
        <v>91</v>
      </c>
      <c r="E876" s="0" t="s">
        <v>127</v>
      </c>
      <c r="F876" s="0" t="s">
        <v>3151</v>
      </c>
      <c r="H876" s="0" t="n">
        <v>0</v>
      </c>
      <c r="I876" s="0" t="s">
        <v>3146</v>
      </c>
    </row>
    <row r="877" customFormat="false" ht="15" hidden="false" customHeight="false" outlineLevel="0" collapsed="false">
      <c r="A877" s="0" t="n">
        <v>2182</v>
      </c>
      <c r="B877" s="0" t="s">
        <v>3146</v>
      </c>
      <c r="C877" s="0" t="s">
        <v>105</v>
      </c>
      <c r="D877" s="0" t="s">
        <v>91</v>
      </c>
      <c r="E877" s="0" t="s">
        <v>127</v>
      </c>
      <c r="F877" s="0" t="s">
        <v>3151</v>
      </c>
      <c r="H877" s="0" t="n">
        <v>0</v>
      </c>
      <c r="I877" s="0" t="s">
        <v>3146</v>
      </c>
    </row>
    <row r="878" customFormat="false" ht="15" hidden="false" customHeight="false" outlineLevel="0" collapsed="false">
      <c r="A878" s="0" t="n">
        <v>2183</v>
      </c>
      <c r="B878" s="0" t="s">
        <v>3146</v>
      </c>
      <c r="C878" s="0" t="s">
        <v>105</v>
      </c>
      <c r="D878" s="0" t="s">
        <v>91</v>
      </c>
      <c r="E878" s="0" t="s">
        <v>127</v>
      </c>
      <c r="F878" s="0" t="s">
        <v>3151</v>
      </c>
      <c r="H878" s="0" t="n">
        <v>0</v>
      </c>
      <c r="I878" s="0" t="s">
        <v>3146</v>
      </c>
    </row>
    <row r="879" customFormat="false" ht="15" hidden="false" customHeight="false" outlineLevel="0" collapsed="false">
      <c r="A879" s="0" t="n">
        <v>2184</v>
      </c>
      <c r="B879" s="0" t="s">
        <v>3146</v>
      </c>
      <c r="C879" s="0" t="s">
        <v>105</v>
      </c>
      <c r="D879" s="0" t="s">
        <v>91</v>
      </c>
      <c r="E879" s="0" t="s">
        <v>127</v>
      </c>
      <c r="F879" s="0" t="s">
        <v>3151</v>
      </c>
      <c r="H879" s="0" t="n">
        <v>0</v>
      </c>
      <c r="I879" s="0" t="s">
        <v>3146</v>
      </c>
    </row>
    <row r="880" customFormat="false" ht="15" hidden="false" customHeight="false" outlineLevel="0" collapsed="false">
      <c r="A880" s="0" t="n">
        <v>2185</v>
      </c>
      <c r="B880" s="0" t="s">
        <v>3146</v>
      </c>
      <c r="C880" s="0" t="s">
        <v>105</v>
      </c>
      <c r="D880" s="0" t="s">
        <v>91</v>
      </c>
      <c r="E880" s="0" t="s">
        <v>127</v>
      </c>
      <c r="F880" s="0" t="s">
        <v>3151</v>
      </c>
      <c r="H880" s="0" t="n">
        <v>0</v>
      </c>
      <c r="I880" s="0" t="s">
        <v>3146</v>
      </c>
    </row>
    <row r="881" customFormat="false" ht="15" hidden="false" customHeight="false" outlineLevel="0" collapsed="false">
      <c r="A881" s="0" t="n">
        <v>2186</v>
      </c>
      <c r="B881" s="0" t="s">
        <v>3146</v>
      </c>
      <c r="C881" s="0" t="s">
        <v>105</v>
      </c>
      <c r="D881" s="0" t="s">
        <v>91</v>
      </c>
      <c r="E881" s="0" t="s">
        <v>127</v>
      </c>
      <c r="F881" s="0" t="s">
        <v>3151</v>
      </c>
      <c r="H881" s="0" t="n">
        <v>0</v>
      </c>
      <c r="I881" s="0" t="s">
        <v>3146</v>
      </c>
    </row>
    <row r="882" customFormat="false" ht="15" hidden="false" customHeight="false" outlineLevel="0" collapsed="false">
      <c r="A882" s="0" t="n">
        <v>2187</v>
      </c>
      <c r="B882" s="0" t="s">
        <v>3146</v>
      </c>
      <c r="C882" s="0" t="s">
        <v>105</v>
      </c>
      <c r="D882" s="0" t="s">
        <v>91</v>
      </c>
      <c r="E882" s="0" t="s">
        <v>127</v>
      </c>
      <c r="F882" s="0" t="s">
        <v>3151</v>
      </c>
      <c r="H882" s="0" t="n">
        <v>0</v>
      </c>
      <c r="I882" s="0" t="s">
        <v>3146</v>
      </c>
    </row>
    <row r="883" customFormat="false" ht="15" hidden="false" customHeight="false" outlineLevel="0" collapsed="false">
      <c r="A883" s="0" t="n">
        <v>2188</v>
      </c>
      <c r="B883" s="0" t="s">
        <v>3246</v>
      </c>
      <c r="C883" s="0" t="s">
        <v>105</v>
      </c>
      <c r="D883" s="0" t="s">
        <v>91</v>
      </c>
      <c r="E883" s="0" t="s">
        <v>85</v>
      </c>
      <c r="F883" s="0" t="s">
        <v>3253</v>
      </c>
      <c r="H883" s="0" t="n">
        <v>0</v>
      </c>
      <c r="I883" s="0" t="s">
        <v>3246</v>
      </c>
    </row>
    <row r="884" customFormat="false" ht="15" hidden="false" customHeight="false" outlineLevel="0" collapsed="false">
      <c r="A884" s="0" t="n">
        <v>2189</v>
      </c>
      <c r="B884" s="0" t="s">
        <v>3246</v>
      </c>
      <c r="C884" s="0" t="s">
        <v>105</v>
      </c>
      <c r="D884" s="0" t="s">
        <v>91</v>
      </c>
      <c r="E884" s="0" t="s">
        <v>127</v>
      </c>
      <c r="F884" s="0" t="s">
        <v>3253</v>
      </c>
      <c r="H884" s="0" t="n">
        <v>0</v>
      </c>
      <c r="I884" s="0" t="s">
        <v>3246</v>
      </c>
    </row>
    <row r="885" customFormat="false" ht="15" hidden="false" customHeight="false" outlineLevel="0" collapsed="false">
      <c r="A885" s="0" t="n">
        <v>2190</v>
      </c>
      <c r="B885" s="0" t="s">
        <v>3246</v>
      </c>
      <c r="C885" s="0" t="s">
        <v>105</v>
      </c>
      <c r="D885" s="0" t="s">
        <v>91</v>
      </c>
      <c r="E885" s="0" t="s">
        <v>127</v>
      </c>
      <c r="F885" s="0" t="s">
        <v>3253</v>
      </c>
      <c r="H885" s="0" t="n">
        <v>0</v>
      </c>
      <c r="I885" s="0" t="s">
        <v>3246</v>
      </c>
    </row>
    <row r="886" customFormat="false" ht="15" hidden="false" customHeight="false" outlineLevel="0" collapsed="false">
      <c r="A886" s="0" t="n">
        <v>2191</v>
      </c>
      <c r="B886" s="0" t="s">
        <v>3246</v>
      </c>
      <c r="C886" s="0" t="s">
        <v>105</v>
      </c>
      <c r="D886" s="0" t="s">
        <v>91</v>
      </c>
      <c r="E886" s="0" t="s">
        <v>127</v>
      </c>
      <c r="F886" s="0" t="s">
        <v>3253</v>
      </c>
      <c r="H886" s="0" t="n">
        <v>0</v>
      </c>
      <c r="I886" s="0" t="s">
        <v>3246</v>
      </c>
    </row>
    <row r="887" customFormat="false" ht="15" hidden="false" customHeight="false" outlineLevel="0" collapsed="false">
      <c r="A887" s="0" t="n">
        <v>2192</v>
      </c>
      <c r="B887" s="0" t="s">
        <v>3246</v>
      </c>
      <c r="C887" s="0" t="s">
        <v>105</v>
      </c>
      <c r="D887" s="0" t="s">
        <v>91</v>
      </c>
      <c r="E887" s="0" t="s">
        <v>127</v>
      </c>
      <c r="F887" s="0" t="s">
        <v>3253</v>
      </c>
      <c r="H887" s="0" t="n">
        <v>0</v>
      </c>
      <c r="I887" s="0" t="s">
        <v>3246</v>
      </c>
    </row>
    <row r="888" customFormat="false" ht="15" hidden="false" customHeight="false" outlineLevel="0" collapsed="false">
      <c r="A888" s="0" t="n">
        <v>2193</v>
      </c>
      <c r="B888" s="0" t="s">
        <v>3246</v>
      </c>
      <c r="C888" s="0" t="s">
        <v>105</v>
      </c>
      <c r="D888" s="0" t="s">
        <v>91</v>
      </c>
      <c r="E888" s="0" t="s">
        <v>127</v>
      </c>
      <c r="F888" s="0" t="s">
        <v>3253</v>
      </c>
      <c r="H888" s="0" t="n">
        <v>0</v>
      </c>
      <c r="I888" s="0" t="s">
        <v>3246</v>
      </c>
    </row>
    <row r="889" customFormat="false" ht="15" hidden="false" customHeight="false" outlineLevel="0" collapsed="false">
      <c r="A889" s="0" t="n">
        <v>2194</v>
      </c>
      <c r="B889" s="0" t="s">
        <v>3246</v>
      </c>
      <c r="C889" s="0" t="s">
        <v>105</v>
      </c>
      <c r="D889" s="0" t="s">
        <v>91</v>
      </c>
      <c r="E889" s="0" t="s">
        <v>127</v>
      </c>
      <c r="F889" s="0" t="s">
        <v>3253</v>
      </c>
      <c r="H889" s="0" t="n">
        <v>0</v>
      </c>
      <c r="I889" s="0" t="s">
        <v>3246</v>
      </c>
    </row>
    <row r="890" customFormat="false" ht="15" hidden="false" customHeight="false" outlineLevel="0" collapsed="false">
      <c r="A890" s="0" t="n">
        <v>2195</v>
      </c>
      <c r="B890" s="0" t="s">
        <v>3246</v>
      </c>
      <c r="C890" s="0" t="s">
        <v>105</v>
      </c>
      <c r="D890" s="0" t="s">
        <v>91</v>
      </c>
      <c r="E890" s="0" t="s">
        <v>127</v>
      </c>
      <c r="F890" s="0" t="s">
        <v>3253</v>
      </c>
      <c r="H890" s="0" t="n">
        <v>0</v>
      </c>
      <c r="I890" s="0" t="s">
        <v>3246</v>
      </c>
    </row>
    <row r="891" customFormat="false" ht="15" hidden="false" customHeight="false" outlineLevel="0" collapsed="false">
      <c r="A891" s="0" t="n">
        <v>2196</v>
      </c>
      <c r="B891" s="0" t="s">
        <v>3246</v>
      </c>
      <c r="C891" s="0" t="s">
        <v>105</v>
      </c>
      <c r="D891" s="0" t="s">
        <v>91</v>
      </c>
      <c r="E891" s="0" t="s">
        <v>127</v>
      </c>
      <c r="F891" s="0" t="s">
        <v>3253</v>
      </c>
      <c r="H891" s="0" t="n">
        <v>0</v>
      </c>
      <c r="I891" s="0" t="s">
        <v>3246</v>
      </c>
    </row>
    <row r="892" customFormat="false" ht="15" hidden="false" customHeight="false" outlineLevel="0" collapsed="false">
      <c r="A892" s="0" t="n">
        <v>2197</v>
      </c>
      <c r="B892" s="0" t="s">
        <v>3246</v>
      </c>
      <c r="C892" s="0" t="s">
        <v>105</v>
      </c>
      <c r="D892" s="0" t="s">
        <v>91</v>
      </c>
      <c r="E892" s="0" t="s">
        <v>127</v>
      </c>
      <c r="F892" s="0" t="s">
        <v>3253</v>
      </c>
      <c r="H892" s="0" t="n">
        <v>0</v>
      </c>
      <c r="I892" s="0" t="s">
        <v>3246</v>
      </c>
    </row>
    <row r="893" customFormat="false" ht="15" hidden="false" customHeight="false" outlineLevel="0" collapsed="false">
      <c r="A893" s="0" t="n">
        <v>2198</v>
      </c>
      <c r="B893" s="0" t="s">
        <v>3246</v>
      </c>
      <c r="C893" s="0" t="s">
        <v>105</v>
      </c>
      <c r="D893" s="0" t="s">
        <v>91</v>
      </c>
      <c r="E893" s="0" t="s">
        <v>127</v>
      </c>
      <c r="F893" s="0" t="s">
        <v>3253</v>
      </c>
      <c r="H893" s="0" t="n">
        <v>0</v>
      </c>
      <c r="I893" s="0" t="s">
        <v>3246</v>
      </c>
    </row>
    <row r="894" customFormat="false" ht="15" hidden="false" customHeight="false" outlineLevel="0" collapsed="false">
      <c r="A894" s="0" t="n">
        <v>2199</v>
      </c>
      <c r="B894" s="0" t="s">
        <v>3246</v>
      </c>
      <c r="C894" s="0" t="s">
        <v>105</v>
      </c>
      <c r="D894" s="0" t="s">
        <v>91</v>
      </c>
      <c r="E894" s="0" t="s">
        <v>127</v>
      </c>
      <c r="F894" s="0" t="s">
        <v>3253</v>
      </c>
      <c r="H894" s="0" t="n">
        <v>0</v>
      </c>
      <c r="I894" s="0" t="s">
        <v>3246</v>
      </c>
    </row>
    <row r="895" customFormat="false" ht="15" hidden="false" customHeight="false" outlineLevel="0" collapsed="false">
      <c r="A895" s="0" t="n">
        <v>2200</v>
      </c>
      <c r="B895" s="0" t="s">
        <v>3246</v>
      </c>
      <c r="C895" s="0" t="s">
        <v>105</v>
      </c>
      <c r="D895" s="0" t="s">
        <v>91</v>
      </c>
      <c r="E895" s="0" t="s">
        <v>127</v>
      </c>
      <c r="F895" s="0" t="s">
        <v>3253</v>
      </c>
      <c r="H895" s="0" t="n">
        <v>0</v>
      </c>
      <c r="I895" s="0" t="s">
        <v>3246</v>
      </c>
    </row>
    <row r="896" customFormat="false" ht="15" hidden="false" customHeight="false" outlineLevel="0" collapsed="false">
      <c r="A896" s="0" t="n">
        <v>2201</v>
      </c>
      <c r="B896" s="0" t="s">
        <v>3246</v>
      </c>
      <c r="C896" s="0" t="s">
        <v>105</v>
      </c>
      <c r="D896" s="0" t="s">
        <v>91</v>
      </c>
      <c r="E896" s="0" t="s">
        <v>127</v>
      </c>
      <c r="F896" s="0" t="s">
        <v>3253</v>
      </c>
      <c r="H896" s="0" t="n">
        <v>0</v>
      </c>
      <c r="I896" s="0" t="s">
        <v>3246</v>
      </c>
    </row>
    <row r="897" customFormat="false" ht="15" hidden="false" customHeight="false" outlineLevel="0" collapsed="false">
      <c r="A897" s="0" t="n">
        <v>2202</v>
      </c>
      <c r="B897" s="0" t="s">
        <v>3246</v>
      </c>
      <c r="C897" s="0" t="s">
        <v>105</v>
      </c>
      <c r="D897" s="0" t="s">
        <v>91</v>
      </c>
      <c r="E897" s="0" t="s">
        <v>127</v>
      </c>
      <c r="F897" s="0" t="s">
        <v>3253</v>
      </c>
      <c r="H897" s="0" t="n">
        <v>0</v>
      </c>
      <c r="I897" s="0" t="s">
        <v>3246</v>
      </c>
    </row>
    <row r="898" customFormat="false" ht="15" hidden="false" customHeight="false" outlineLevel="0" collapsed="false">
      <c r="A898" s="0" t="n">
        <v>2203</v>
      </c>
      <c r="B898" s="0" t="s">
        <v>3246</v>
      </c>
      <c r="C898" s="0" t="s">
        <v>105</v>
      </c>
      <c r="D898" s="0" t="s">
        <v>91</v>
      </c>
      <c r="E898" s="0" t="s">
        <v>127</v>
      </c>
      <c r="F898" s="0" t="s">
        <v>3253</v>
      </c>
      <c r="H898" s="0" t="n">
        <v>0</v>
      </c>
      <c r="I898" s="0" t="s">
        <v>3246</v>
      </c>
    </row>
    <row r="899" customFormat="false" ht="15" hidden="false" customHeight="false" outlineLevel="0" collapsed="false">
      <c r="A899" s="0" t="n">
        <v>2204</v>
      </c>
      <c r="B899" s="0" t="s">
        <v>3246</v>
      </c>
      <c r="C899" s="0" t="s">
        <v>105</v>
      </c>
      <c r="D899" s="0" t="s">
        <v>91</v>
      </c>
      <c r="E899" s="0" t="s">
        <v>127</v>
      </c>
      <c r="F899" s="0" t="s">
        <v>3253</v>
      </c>
      <c r="H899" s="0" t="n">
        <v>0</v>
      </c>
      <c r="I899" s="0" t="s">
        <v>3246</v>
      </c>
    </row>
    <row r="900" customFormat="false" ht="15" hidden="false" customHeight="false" outlineLevel="0" collapsed="false">
      <c r="A900" s="0" t="n">
        <v>2205</v>
      </c>
      <c r="B900" s="0" t="s">
        <v>3246</v>
      </c>
      <c r="C900" s="0" t="s">
        <v>105</v>
      </c>
      <c r="D900" s="0" t="s">
        <v>91</v>
      </c>
      <c r="E900" s="0" t="s">
        <v>127</v>
      </c>
      <c r="F900" s="0" t="s">
        <v>3253</v>
      </c>
      <c r="H900" s="0" t="n">
        <v>0</v>
      </c>
      <c r="I900" s="0" t="s">
        <v>3246</v>
      </c>
    </row>
    <row r="901" customFormat="false" ht="15" hidden="false" customHeight="false" outlineLevel="0" collapsed="false">
      <c r="A901" s="0" t="n">
        <v>2206</v>
      </c>
      <c r="B901" s="0" t="s">
        <v>3246</v>
      </c>
      <c r="C901" s="0" t="s">
        <v>105</v>
      </c>
      <c r="D901" s="0" t="s">
        <v>91</v>
      </c>
      <c r="E901" s="0" t="s">
        <v>127</v>
      </c>
      <c r="F901" s="0" t="s">
        <v>3253</v>
      </c>
      <c r="H901" s="0" t="n">
        <v>0</v>
      </c>
      <c r="I901" s="0" t="s">
        <v>3246</v>
      </c>
    </row>
    <row r="902" customFormat="false" ht="15" hidden="false" customHeight="false" outlineLevel="0" collapsed="false">
      <c r="A902" s="0" t="n">
        <v>2207</v>
      </c>
      <c r="B902" s="0" t="s">
        <v>3246</v>
      </c>
      <c r="C902" s="0" t="s">
        <v>105</v>
      </c>
      <c r="D902" s="0" t="s">
        <v>91</v>
      </c>
      <c r="E902" s="0" t="s">
        <v>127</v>
      </c>
      <c r="F902" s="0" t="s">
        <v>3253</v>
      </c>
      <c r="H902" s="0" t="n">
        <v>0</v>
      </c>
      <c r="I902" s="0" t="s">
        <v>3246</v>
      </c>
    </row>
    <row r="903" customFormat="false" ht="15" hidden="false" customHeight="false" outlineLevel="0" collapsed="false">
      <c r="A903" s="0" t="n">
        <v>2208</v>
      </c>
      <c r="B903" s="0" t="s">
        <v>3246</v>
      </c>
      <c r="C903" s="0" t="s">
        <v>105</v>
      </c>
      <c r="D903" s="0" t="s">
        <v>91</v>
      </c>
      <c r="E903" s="0" t="s">
        <v>127</v>
      </c>
      <c r="F903" s="0" t="s">
        <v>3253</v>
      </c>
      <c r="H903" s="0" t="n">
        <v>0</v>
      </c>
      <c r="I903" s="0" t="s">
        <v>3246</v>
      </c>
    </row>
    <row r="904" customFormat="false" ht="15" hidden="false" customHeight="false" outlineLevel="0" collapsed="false">
      <c r="A904" s="0" t="n">
        <v>2209</v>
      </c>
      <c r="B904" s="0" t="s">
        <v>3246</v>
      </c>
      <c r="C904" s="0" t="s">
        <v>105</v>
      </c>
      <c r="D904" s="0" t="s">
        <v>91</v>
      </c>
      <c r="E904" s="0" t="s">
        <v>127</v>
      </c>
      <c r="F904" s="0" t="s">
        <v>3253</v>
      </c>
      <c r="H904" s="0" t="n">
        <v>0</v>
      </c>
      <c r="I904" s="0" t="s">
        <v>3246</v>
      </c>
    </row>
    <row r="905" customFormat="false" ht="15" hidden="false" customHeight="false" outlineLevel="0" collapsed="false">
      <c r="A905" s="0" t="n">
        <v>2210</v>
      </c>
      <c r="B905" s="0" t="s">
        <v>3323</v>
      </c>
      <c r="C905" s="0" t="s">
        <v>769</v>
      </c>
      <c r="D905" s="0" t="s">
        <v>91</v>
      </c>
      <c r="E905" s="0" t="s">
        <v>127</v>
      </c>
      <c r="F905" s="0" t="s">
        <v>3333</v>
      </c>
      <c r="H905" s="0" t="n">
        <v>0</v>
      </c>
      <c r="I905" s="0" t="s">
        <v>3323</v>
      </c>
    </row>
    <row r="906" customFormat="false" ht="15" hidden="false" customHeight="false" outlineLevel="0" collapsed="false">
      <c r="A906" s="0" t="n">
        <v>2211</v>
      </c>
      <c r="B906" s="0" t="s">
        <v>3323</v>
      </c>
      <c r="C906" s="0" t="s">
        <v>769</v>
      </c>
      <c r="D906" s="0" t="s">
        <v>91</v>
      </c>
      <c r="E906" s="0" t="s">
        <v>2105</v>
      </c>
      <c r="F906" s="0" t="s">
        <v>3333</v>
      </c>
      <c r="H906" s="0" t="n">
        <v>0</v>
      </c>
      <c r="I906" s="0" t="s">
        <v>3323</v>
      </c>
    </row>
    <row r="907" customFormat="false" ht="15" hidden="false" customHeight="false" outlineLevel="0" collapsed="false">
      <c r="A907" s="0" t="n">
        <v>2212</v>
      </c>
      <c r="B907" s="0" t="s">
        <v>3323</v>
      </c>
      <c r="C907" s="0" t="s">
        <v>769</v>
      </c>
      <c r="D907" s="0" t="s">
        <v>91</v>
      </c>
      <c r="E907" s="0" t="s">
        <v>127</v>
      </c>
      <c r="F907" s="0" t="s">
        <v>3333</v>
      </c>
      <c r="H907" s="0" t="n">
        <v>0</v>
      </c>
      <c r="I907" s="0" t="s">
        <v>3323</v>
      </c>
    </row>
    <row r="908" customFormat="false" ht="15" hidden="false" customHeight="false" outlineLevel="0" collapsed="false">
      <c r="A908" s="0" t="n">
        <v>2213</v>
      </c>
      <c r="B908" s="0" t="s">
        <v>3323</v>
      </c>
      <c r="C908" s="0" t="s">
        <v>769</v>
      </c>
      <c r="D908" s="0" t="s">
        <v>91</v>
      </c>
      <c r="E908" s="0" t="s">
        <v>2105</v>
      </c>
      <c r="F908" s="0" t="s">
        <v>3333</v>
      </c>
      <c r="H908" s="0" t="n">
        <v>0</v>
      </c>
      <c r="I908" s="0" t="s">
        <v>3323</v>
      </c>
    </row>
    <row r="909" customFormat="false" ht="15" hidden="false" customHeight="false" outlineLevel="0" collapsed="false">
      <c r="A909" s="0" t="n">
        <v>2214</v>
      </c>
      <c r="B909" s="0" t="s">
        <v>3323</v>
      </c>
      <c r="C909" s="0" t="s">
        <v>769</v>
      </c>
      <c r="D909" s="0" t="s">
        <v>91</v>
      </c>
      <c r="E909" s="0" t="s">
        <v>127</v>
      </c>
      <c r="F909" s="0" t="s">
        <v>3333</v>
      </c>
      <c r="H909" s="0" t="n">
        <v>0</v>
      </c>
      <c r="I909" s="0" t="s">
        <v>3323</v>
      </c>
    </row>
    <row r="910" customFormat="false" ht="15" hidden="false" customHeight="false" outlineLevel="0" collapsed="false">
      <c r="A910" s="0" t="n">
        <v>2215</v>
      </c>
      <c r="B910" s="0" t="s">
        <v>3323</v>
      </c>
      <c r="C910" s="0" t="s">
        <v>769</v>
      </c>
      <c r="D910" s="0" t="s">
        <v>91</v>
      </c>
      <c r="E910" s="0" t="s">
        <v>2105</v>
      </c>
      <c r="F910" s="0" t="s">
        <v>3333</v>
      </c>
      <c r="H910" s="0" t="n">
        <v>0</v>
      </c>
      <c r="I910" s="0" t="s">
        <v>3323</v>
      </c>
    </row>
    <row r="911" customFormat="false" ht="15" hidden="false" customHeight="false" outlineLevel="0" collapsed="false">
      <c r="A911" s="0" t="n">
        <v>2216</v>
      </c>
      <c r="B911" s="0" t="s">
        <v>3323</v>
      </c>
      <c r="C911" s="0" t="s">
        <v>769</v>
      </c>
      <c r="D911" s="0" t="s">
        <v>91</v>
      </c>
      <c r="E911" s="0" t="s">
        <v>2105</v>
      </c>
      <c r="F911" s="0" t="s">
        <v>3333</v>
      </c>
      <c r="H911" s="0" t="n">
        <v>0</v>
      </c>
      <c r="I911" s="0" t="s">
        <v>3323</v>
      </c>
    </row>
    <row r="912" customFormat="false" ht="15" hidden="false" customHeight="false" outlineLevel="0" collapsed="false">
      <c r="A912" s="0" t="n">
        <v>2217</v>
      </c>
      <c r="B912" s="0" t="s">
        <v>3323</v>
      </c>
      <c r="C912" s="0" t="s">
        <v>769</v>
      </c>
      <c r="D912" s="0" t="s">
        <v>91</v>
      </c>
      <c r="E912" s="0" t="s">
        <v>2105</v>
      </c>
      <c r="F912" s="0" t="s">
        <v>3333</v>
      </c>
      <c r="H912" s="0" t="n">
        <v>0</v>
      </c>
      <c r="I912" s="0" t="s">
        <v>3323</v>
      </c>
    </row>
    <row r="913" customFormat="false" ht="15" hidden="false" customHeight="false" outlineLevel="0" collapsed="false">
      <c r="A913" s="0" t="n">
        <v>2218</v>
      </c>
      <c r="B913" s="0" t="s">
        <v>3323</v>
      </c>
      <c r="C913" s="0" t="s">
        <v>769</v>
      </c>
      <c r="D913" s="0" t="s">
        <v>91</v>
      </c>
      <c r="E913" s="0" t="s">
        <v>2105</v>
      </c>
      <c r="F913" s="0" t="s">
        <v>3333</v>
      </c>
      <c r="H913" s="0" t="n">
        <v>0</v>
      </c>
      <c r="I913" s="0" t="s">
        <v>3323</v>
      </c>
    </row>
    <row r="914" customFormat="false" ht="15" hidden="false" customHeight="false" outlineLevel="0" collapsed="false">
      <c r="A914" s="0" t="n">
        <v>2219</v>
      </c>
      <c r="B914" s="0" t="s">
        <v>3323</v>
      </c>
      <c r="C914" s="0" t="s">
        <v>769</v>
      </c>
      <c r="D914" s="0" t="s">
        <v>91</v>
      </c>
      <c r="E914" s="0" t="s">
        <v>127</v>
      </c>
      <c r="F914" s="0" t="s">
        <v>3333</v>
      </c>
      <c r="H914" s="0" t="n">
        <v>0</v>
      </c>
      <c r="I914" s="0" t="s">
        <v>3323</v>
      </c>
    </row>
    <row r="915" customFormat="false" ht="15" hidden="false" customHeight="false" outlineLevel="0" collapsed="false">
      <c r="A915" s="0" t="n">
        <v>2220</v>
      </c>
      <c r="B915" s="0" t="s">
        <v>3323</v>
      </c>
      <c r="C915" s="0" t="s">
        <v>769</v>
      </c>
      <c r="D915" s="0" t="s">
        <v>91</v>
      </c>
      <c r="E915" s="0" t="s">
        <v>127</v>
      </c>
      <c r="F915" s="0" t="s">
        <v>3333</v>
      </c>
      <c r="H915" s="0" t="n">
        <v>0</v>
      </c>
      <c r="I915" s="0" t="s">
        <v>3323</v>
      </c>
    </row>
    <row r="916" customFormat="false" ht="15" hidden="false" customHeight="false" outlineLevel="0" collapsed="false">
      <c r="A916" s="0" t="n">
        <v>2221</v>
      </c>
      <c r="B916" s="0" t="s">
        <v>3370</v>
      </c>
      <c r="C916" s="0" t="s">
        <v>769</v>
      </c>
      <c r="D916" s="0" t="s">
        <v>91</v>
      </c>
      <c r="E916" s="0" t="s">
        <v>127</v>
      </c>
      <c r="F916" s="0" t="s">
        <v>3375</v>
      </c>
      <c r="H916" s="0" t="n">
        <v>0</v>
      </c>
      <c r="I916" s="0" t="s">
        <v>3370</v>
      </c>
    </row>
    <row r="917" customFormat="false" ht="15" hidden="false" customHeight="false" outlineLevel="0" collapsed="false">
      <c r="A917" s="0" t="n">
        <v>2222</v>
      </c>
      <c r="B917" s="0" t="s">
        <v>3370</v>
      </c>
      <c r="C917" s="0" t="s">
        <v>769</v>
      </c>
      <c r="D917" s="0" t="s">
        <v>91</v>
      </c>
      <c r="E917" s="0" t="s">
        <v>127</v>
      </c>
      <c r="F917" s="0" t="s">
        <v>3375</v>
      </c>
      <c r="H917" s="0" t="n">
        <v>0</v>
      </c>
      <c r="I917" s="0" t="s">
        <v>3370</v>
      </c>
    </row>
    <row r="918" customFormat="false" ht="15" hidden="false" customHeight="false" outlineLevel="0" collapsed="false">
      <c r="A918" s="0" t="n">
        <v>2223</v>
      </c>
      <c r="B918" s="0" t="s">
        <v>3379</v>
      </c>
      <c r="C918" s="0" t="s">
        <v>754</v>
      </c>
      <c r="D918" s="0" t="s">
        <v>91</v>
      </c>
      <c r="E918" s="0" t="s">
        <v>755</v>
      </c>
      <c r="F918" s="0" t="s">
        <v>3386</v>
      </c>
      <c r="H918" s="0" t="n">
        <v>0</v>
      </c>
      <c r="I918" s="0" t="s">
        <v>3379</v>
      </c>
    </row>
    <row r="919" customFormat="false" ht="15" hidden="false" customHeight="false" outlineLevel="0" collapsed="false">
      <c r="A919" s="0" t="n">
        <v>2224</v>
      </c>
      <c r="B919" s="0" t="s">
        <v>3379</v>
      </c>
      <c r="C919" s="0" t="s">
        <v>754</v>
      </c>
      <c r="D919" s="0" t="s">
        <v>91</v>
      </c>
      <c r="E919" s="0" t="s">
        <v>755</v>
      </c>
      <c r="F919" s="0" t="s">
        <v>3386</v>
      </c>
      <c r="H919" s="0" t="n">
        <v>0</v>
      </c>
      <c r="I919" s="0" t="s">
        <v>3379</v>
      </c>
    </row>
    <row r="920" customFormat="false" ht="15" hidden="false" customHeight="false" outlineLevel="0" collapsed="false">
      <c r="A920" s="0" t="n">
        <v>2225</v>
      </c>
      <c r="B920" s="0" t="s">
        <v>3379</v>
      </c>
      <c r="C920" s="0" t="s">
        <v>754</v>
      </c>
      <c r="D920" s="0" t="s">
        <v>91</v>
      </c>
      <c r="E920" s="0" t="s">
        <v>755</v>
      </c>
      <c r="F920" s="0" t="s">
        <v>3386</v>
      </c>
      <c r="H920" s="0" t="n">
        <v>0</v>
      </c>
      <c r="I920" s="0" t="s">
        <v>3379</v>
      </c>
    </row>
    <row r="921" customFormat="false" ht="15" hidden="false" customHeight="false" outlineLevel="0" collapsed="false">
      <c r="A921" s="0" t="n">
        <v>2226</v>
      </c>
      <c r="B921" s="0" t="s">
        <v>3379</v>
      </c>
      <c r="C921" s="0" t="s">
        <v>754</v>
      </c>
      <c r="D921" s="0" t="s">
        <v>91</v>
      </c>
      <c r="E921" s="0" t="s">
        <v>755</v>
      </c>
      <c r="F921" s="0" t="s">
        <v>3386</v>
      </c>
      <c r="H921" s="0" t="n">
        <v>0</v>
      </c>
      <c r="I921" s="0" t="s">
        <v>3379</v>
      </c>
    </row>
    <row r="922" customFormat="false" ht="15" hidden="false" customHeight="false" outlineLevel="0" collapsed="false">
      <c r="A922" s="0" t="n">
        <v>2227</v>
      </c>
      <c r="B922" s="0" t="s">
        <v>3393</v>
      </c>
      <c r="C922" s="0" t="s">
        <v>769</v>
      </c>
      <c r="D922" s="0" t="s">
        <v>91</v>
      </c>
      <c r="E922" s="0" t="s">
        <v>85</v>
      </c>
      <c r="F922" s="0" t="s">
        <v>3400</v>
      </c>
      <c r="H922" s="0" t="n">
        <v>0</v>
      </c>
      <c r="I922" s="0" t="s">
        <v>3393</v>
      </c>
    </row>
    <row r="923" customFormat="false" ht="15" hidden="false" customHeight="false" outlineLevel="0" collapsed="false">
      <c r="A923" s="0" t="n">
        <v>2228</v>
      </c>
      <c r="B923" s="0" t="s">
        <v>3393</v>
      </c>
      <c r="C923" s="0" t="s">
        <v>769</v>
      </c>
      <c r="D923" s="0" t="s">
        <v>91</v>
      </c>
      <c r="E923" s="0" t="s">
        <v>85</v>
      </c>
      <c r="F923" s="0" t="s">
        <v>3400</v>
      </c>
      <c r="H923" s="0" t="n">
        <v>0</v>
      </c>
      <c r="I923" s="0" t="s">
        <v>3393</v>
      </c>
    </row>
    <row r="924" customFormat="false" ht="15" hidden="false" customHeight="false" outlineLevel="0" collapsed="false">
      <c r="A924" s="0" t="n">
        <v>2229</v>
      </c>
      <c r="B924" s="0" t="s">
        <v>3393</v>
      </c>
      <c r="C924" s="0" t="s">
        <v>769</v>
      </c>
      <c r="D924" s="0" t="s">
        <v>91</v>
      </c>
      <c r="E924" s="0" t="s">
        <v>85</v>
      </c>
      <c r="F924" s="0" t="s">
        <v>3400</v>
      </c>
      <c r="H924" s="0" t="n">
        <v>0</v>
      </c>
      <c r="I924" s="0" t="s">
        <v>3393</v>
      </c>
    </row>
    <row r="925" customFormat="false" ht="15" hidden="false" customHeight="false" outlineLevel="0" collapsed="false">
      <c r="A925" s="0" t="n">
        <v>2230</v>
      </c>
      <c r="B925" s="0" t="s">
        <v>3393</v>
      </c>
      <c r="C925" s="0" t="s">
        <v>769</v>
      </c>
      <c r="D925" s="0" t="s">
        <v>91</v>
      </c>
      <c r="E925" s="0" t="s">
        <v>2105</v>
      </c>
      <c r="F925" s="0" t="s">
        <v>3400</v>
      </c>
      <c r="H925" s="0" t="n">
        <v>0</v>
      </c>
      <c r="I925" s="0" t="s">
        <v>3393</v>
      </c>
    </row>
    <row r="926" customFormat="false" ht="15" hidden="false" customHeight="false" outlineLevel="0" collapsed="false">
      <c r="A926" s="0" t="n">
        <v>2231</v>
      </c>
      <c r="B926" s="0" t="s">
        <v>3393</v>
      </c>
      <c r="C926" s="0" t="s">
        <v>769</v>
      </c>
      <c r="D926" s="0" t="s">
        <v>91</v>
      </c>
      <c r="E926" s="0" t="s">
        <v>127</v>
      </c>
      <c r="F926" s="0" t="s">
        <v>3400</v>
      </c>
      <c r="H926" s="0" t="n">
        <v>0</v>
      </c>
      <c r="I926" s="0" t="s">
        <v>3393</v>
      </c>
    </row>
    <row r="927" customFormat="false" ht="15" hidden="false" customHeight="false" outlineLevel="0" collapsed="false">
      <c r="A927" s="0" t="n">
        <v>2232</v>
      </c>
      <c r="B927" s="0" t="s">
        <v>3393</v>
      </c>
      <c r="C927" s="0" t="s">
        <v>769</v>
      </c>
      <c r="D927" s="0" t="s">
        <v>91</v>
      </c>
      <c r="E927" s="0" t="s">
        <v>127</v>
      </c>
      <c r="F927" s="0" t="s">
        <v>3400</v>
      </c>
      <c r="H927" s="0" t="n">
        <v>0</v>
      </c>
      <c r="I927" s="0" t="s">
        <v>3393</v>
      </c>
    </row>
    <row r="928" customFormat="false" ht="15" hidden="false" customHeight="false" outlineLevel="0" collapsed="false">
      <c r="A928" s="0" t="n">
        <v>2233</v>
      </c>
      <c r="B928" s="0" t="s">
        <v>3393</v>
      </c>
      <c r="C928" s="0" t="s">
        <v>769</v>
      </c>
      <c r="D928" s="0" t="s">
        <v>91</v>
      </c>
      <c r="E928" s="0" t="s">
        <v>127</v>
      </c>
      <c r="F928" s="0" t="s">
        <v>3400</v>
      </c>
      <c r="H928" s="0" t="n">
        <v>0</v>
      </c>
      <c r="I928" s="0" t="s">
        <v>3393</v>
      </c>
    </row>
    <row r="929" customFormat="false" ht="15" hidden="false" customHeight="false" outlineLevel="0" collapsed="false">
      <c r="A929" s="0" t="n">
        <v>2234</v>
      </c>
      <c r="B929" s="0" t="s">
        <v>3393</v>
      </c>
      <c r="C929" s="0" t="s">
        <v>769</v>
      </c>
      <c r="D929" s="0" t="s">
        <v>91</v>
      </c>
      <c r="E929" s="0" t="s">
        <v>127</v>
      </c>
      <c r="F929" s="0" t="s">
        <v>3400</v>
      </c>
      <c r="H929" s="0" t="n">
        <v>0</v>
      </c>
      <c r="I929" s="0" t="s">
        <v>3393</v>
      </c>
    </row>
    <row r="930" customFormat="false" ht="15" hidden="false" customHeight="false" outlineLevel="0" collapsed="false">
      <c r="A930" s="0" t="n">
        <v>2235</v>
      </c>
      <c r="B930" s="0" t="s">
        <v>3393</v>
      </c>
      <c r="C930" s="0" t="s">
        <v>769</v>
      </c>
      <c r="D930" s="0" t="s">
        <v>91</v>
      </c>
      <c r="E930" s="0" t="s">
        <v>127</v>
      </c>
      <c r="F930" s="0" t="s">
        <v>3400</v>
      </c>
      <c r="H930" s="0" t="n">
        <v>0</v>
      </c>
      <c r="I930" s="0" t="s">
        <v>3393</v>
      </c>
    </row>
    <row r="931" customFormat="false" ht="15" hidden="false" customHeight="false" outlineLevel="0" collapsed="false">
      <c r="A931" s="0" t="n">
        <v>2236</v>
      </c>
      <c r="B931" s="0" t="s">
        <v>3393</v>
      </c>
      <c r="C931" s="0" t="s">
        <v>769</v>
      </c>
      <c r="D931" s="0" t="s">
        <v>91</v>
      </c>
      <c r="E931" s="0" t="s">
        <v>127</v>
      </c>
      <c r="F931" s="0" t="s">
        <v>3400</v>
      </c>
      <c r="H931" s="0" t="n">
        <v>0</v>
      </c>
      <c r="I931" s="0" t="s">
        <v>3393</v>
      </c>
    </row>
    <row r="932" customFormat="false" ht="15" hidden="false" customHeight="false" outlineLevel="0" collapsed="false">
      <c r="A932" s="0" t="n">
        <v>2237</v>
      </c>
      <c r="B932" s="0" t="s">
        <v>3434</v>
      </c>
      <c r="C932" s="0" t="s">
        <v>769</v>
      </c>
      <c r="D932" s="0" t="s">
        <v>91</v>
      </c>
      <c r="E932" s="0" t="s">
        <v>85</v>
      </c>
      <c r="F932" s="0" t="s">
        <v>3439</v>
      </c>
      <c r="H932" s="0" t="n">
        <v>0</v>
      </c>
      <c r="I932" s="0" t="s">
        <v>3434</v>
      </c>
    </row>
    <row r="933" customFormat="false" ht="15" hidden="false" customHeight="false" outlineLevel="0" collapsed="false">
      <c r="A933" s="0" t="n">
        <v>2238</v>
      </c>
      <c r="B933" s="0" t="s">
        <v>3434</v>
      </c>
      <c r="C933" s="0" t="s">
        <v>769</v>
      </c>
      <c r="D933" s="0" t="s">
        <v>91</v>
      </c>
      <c r="E933" s="0" t="s">
        <v>755</v>
      </c>
      <c r="F933" s="0" t="s">
        <v>3439</v>
      </c>
      <c r="H933" s="0" t="n">
        <v>0</v>
      </c>
      <c r="I933" s="0" t="s">
        <v>3434</v>
      </c>
    </row>
    <row r="934" customFormat="false" ht="15" hidden="false" customHeight="false" outlineLevel="0" collapsed="false">
      <c r="A934" s="0" t="n">
        <v>2239</v>
      </c>
      <c r="B934" s="0" t="s">
        <v>3434</v>
      </c>
      <c r="C934" s="0" t="s">
        <v>769</v>
      </c>
      <c r="D934" s="0" t="s">
        <v>91</v>
      </c>
      <c r="E934" s="0" t="s">
        <v>755</v>
      </c>
      <c r="F934" s="0" t="s">
        <v>3439</v>
      </c>
      <c r="H934" s="0" t="n">
        <v>0</v>
      </c>
      <c r="I934" s="0" t="s">
        <v>3434</v>
      </c>
    </row>
    <row r="935" customFormat="false" ht="15" hidden="false" customHeight="false" outlineLevel="0" collapsed="false">
      <c r="A935" s="0" t="n">
        <v>2240</v>
      </c>
      <c r="B935" s="0" t="s">
        <v>3434</v>
      </c>
      <c r="C935" s="0" t="s">
        <v>769</v>
      </c>
      <c r="D935" s="0" t="s">
        <v>91</v>
      </c>
      <c r="E935" s="0" t="s">
        <v>755</v>
      </c>
      <c r="F935" s="0" t="s">
        <v>3439</v>
      </c>
      <c r="H935" s="0" t="n">
        <v>0</v>
      </c>
      <c r="I935" s="0" t="s">
        <v>3434</v>
      </c>
    </row>
    <row r="936" customFormat="false" ht="15" hidden="false" customHeight="false" outlineLevel="0" collapsed="false">
      <c r="A936" s="0" t="n">
        <v>2241</v>
      </c>
      <c r="B936" s="0" t="s">
        <v>3434</v>
      </c>
      <c r="C936" s="0" t="s">
        <v>769</v>
      </c>
      <c r="D936" s="0" t="s">
        <v>91</v>
      </c>
      <c r="E936" s="0" t="s">
        <v>2442</v>
      </c>
      <c r="F936" s="0" t="s">
        <v>3439</v>
      </c>
      <c r="H936" s="0" t="n">
        <v>0</v>
      </c>
      <c r="I936" s="0" t="s">
        <v>3434</v>
      </c>
    </row>
    <row r="937" customFormat="false" ht="15" hidden="false" customHeight="false" outlineLevel="0" collapsed="false">
      <c r="A937" s="0" t="n">
        <v>2242</v>
      </c>
      <c r="B937" s="0" t="s">
        <v>3434</v>
      </c>
      <c r="C937" s="0" t="s">
        <v>769</v>
      </c>
      <c r="D937" s="0" t="s">
        <v>91</v>
      </c>
      <c r="E937" s="0" t="s">
        <v>127</v>
      </c>
      <c r="F937" s="0" t="s">
        <v>3439</v>
      </c>
      <c r="H937" s="0" t="n">
        <v>0</v>
      </c>
      <c r="I937" s="0" t="s">
        <v>3434</v>
      </c>
    </row>
    <row r="938" customFormat="false" ht="15" hidden="false" customHeight="false" outlineLevel="0" collapsed="false">
      <c r="A938" s="0" t="n">
        <v>2243</v>
      </c>
      <c r="B938" s="0" t="s">
        <v>3434</v>
      </c>
      <c r="C938" s="0" t="s">
        <v>769</v>
      </c>
      <c r="D938" s="0" t="s">
        <v>91</v>
      </c>
      <c r="E938" s="0" t="s">
        <v>127</v>
      </c>
      <c r="F938" s="0" t="s">
        <v>3439</v>
      </c>
      <c r="H938" s="0" t="n">
        <v>0</v>
      </c>
      <c r="I938" s="0" t="s">
        <v>3434</v>
      </c>
    </row>
    <row r="939" customFormat="false" ht="15" hidden="false" customHeight="false" outlineLevel="0" collapsed="false">
      <c r="A939" s="0" t="n">
        <v>2244</v>
      </c>
      <c r="B939" s="0" t="s">
        <v>3434</v>
      </c>
      <c r="C939" s="0" t="s">
        <v>769</v>
      </c>
      <c r="D939" s="0" t="s">
        <v>91</v>
      </c>
      <c r="E939" s="0" t="s">
        <v>127</v>
      </c>
      <c r="F939" s="0" t="s">
        <v>3439</v>
      </c>
      <c r="H939" s="0" t="n">
        <v>0</v>
      </c>
      <c r="I939" s="0" t="s">
        <v>3434</v>
      </c>
    </row>
    <row r="940" customFormat="false" ht="15" hidden="false" customHeight="false" outlineLevel="0" collapsed="false">
      <c r="A940" s="0" t="n">
        <v>2245</v>
      </c>
      <c r="B940" s="0" t="s">
        <v>3434</v>
      </c>
      <c r="C940" s="0" t="s">
        <v>769</v>
      </c>
      <c r="D940" s="0" t="s">
        <v>91</v>
      </c>
      <c r="E940" s="0" t="s">
        <v>127</v>
      </c>
      <c r="F940" s="0" t="s">
        <v>3439</v>
      </c>
      <c r="H940" s="0" t="n">
        <v>0</v>
      </c>
      <c r="I940" s="0" t="s">
        <v>3434</v>
      </c>
    </row>
    <row r="941" customFormat="false" ht="15" hidden="false" customHeight="false" outlineLevel="0" collapsed="false">
      <c r="A941" s="0" t="n">
        <v>2246</v>
      </c>
      <c r="B941" s="0" t="s">
        <v>3434</v>
      </c>
      <c r="C941" s="0" t="s">
        <v>769</v>
      </c>
      <c r="D941" s="0" t="s">
        <v>91</v>
      </c>
      <c r="E941" s="0" t="s">
        <v>127</v>
      </c>
      <c r="F941" s="0" t="s">
        <v>3439</v>
      </c>
      <c r="H941" s="0" t="n">
        <v>0</v>
      </c>
      <c r="I941" s="0" t="s">
        <v>3434</v>
      </c>
    </row>
    <row r="942" customFormat="false" ht="15" hidden="false" customHeight="false" outlineLevel="0" collapsed="false">
      <c r="A942" s="0" t="n">
        <v>2247</v>
      </c>
      <c r="B942" s="0" t="s">
        <v>3434</v>
      </c>
      <c r="C942" s="0" t="s">
        <v>769</v>
      </c>
      <c r="D942" s="0" t="s">
        <v>91</v>
      </c>
      <c r="E942" s="0" t="s">
        <v>127</v>
      </c>
      <c r="F942" s="0" t="s">
        <v>3439</v>
      </c>
      <c r="H942" s="0" t="n">
        <v>0</v>
      </c>
      <c r="I942" s="0" t="s">
        <v>3434</v>
      </c>
    </row>
    <row r="943" customFormat="false" ht="15" hidden="false" customHeight="false" outlineLevel="0" collapsed="false">
      <c r="A943" s="0" t="n">
        <v>2248</v>
      </c>
      <c r="B943" s="0" t="s">
        <v>3434</v>
      </c>
      <c r="C943" s="0" t="s">
        <v>769</v>
      </c>
      <c r="D943" s="0" t="s">
        <v>91</v>
      </c>
      <c r="E943" s="0" t="s">
        <v>127</v>
      </c>
      <c r="F943" s="0" t="s">
        <v>3439</v>
      </c>
      <c r="H943" s="0" t="n">
        <v>0</v>
      </c>
      <c r="I943" s="0" t="s">
        <v>3434</v>
      </c>
    </row>
    <row r="944" customFormat="false" ht="15" hidden="false" customHeight="false" outlineLevel="0" collapsed="false">
      <c r="A944" s="0" t="n">
        <v>2249</v>
      </c>
      <c r="B944" s="0" t="s">
        <v>3434</v>
      </c>
      <c r="C944" s="0" t="s">
        <v>769</v>
      </c>
      <c r="D944" s="0" t="s">
        <v>91</v>
      </c>
      <c r="E944" s="0" t="s">
        <v>127</v>
      </c>
      <c r="F944" s="0" t="s">
        <v>3439</v>
      </c>
      <c r="H944" s="0" t="n">
        <v>0</v>
      </c>
      <c r="I944" s="0" t="s">
        <v>3434</v>
      </c>
    </row>
    <row r="945" customFormat="false" ht="15" hidden="false" customHeight="false" outlineLevel="0" collapsed="false">
      <c r="A945" s="0" t="n">
        <v>2250</v>
      </c>
      <c r="B945" s="0" t="s">
        <v>3434</v>
      </c>
      <c r="C945" s="0" t="s">
        <v>769</v>
      </c>
      <c r="D945" s="0" t="s">
        <v>91</v>
      </c>
      <c r="E945" s="0" t="s">
        <v>127</v>
      </c>
      <c r="F945" s="0" t="s">
        <v>3439</v>
      </c>
      <c r="H945" s="0" t="n">
        <v>0</v>
      </c>
      <c r="I945" s="0" t="s">
        <v>3434</v>
      </c>
    </row>
    <row r="946" customFormat="false" ht="15" hidden="false" customHeight="false" outlineLevel="0" collapsed="false">
      <c r="A946" s="0" t="n">
        <v>2251</v>
      </c>
      <c r="B946" s="0" t="s">
        <v>3434</v>
      </c>
      <c r="C946" s="0" t="s">
        <v>769</v>
      </c>
      <c r="D946" s="0" t="s">
        <v>91</v>
      </c>
      <c r="E946" s="0" t="s">
        <v>127</v>
      </c>
      <c r="F946" s="0" t="s">
        <v>3439</v>
      </c>
      <c r="H946" s="0" t="n">
        <v>0</v>
      </c>
      <c r="I946" s="0" t="s">
        <v>3434</v>
      </c>
    </row>
    <row r="947" customFormat="false" ht="15" hidden="false" customHeight="false" outlineLevel="0" collapsed="false">
      <c r="A947" s="0" t="n">
        <v>2252</v>
      </c>
      <c r="B947" s="0" t="s">
        <v>3434</v>
      </c>
      <c r="C947" s="0" t="s">
        <v>769</v>
      </c>
      <c r="D947" s="0" t="s">
        <v>91</v>
      </c>
      <c r="E947" s="0" t="s">
        <v>127</v>
      </c>
      <c r="F947" s="0" t="s">
        <v>3439</v>
      </c>
      <c r="H947" s="0" t="n">
        <v>0</v>
      </c>
      <c r="I947" s="0" t="s">
        <v>3434</v>
      </c>
    </row>
    <row r="948" customFormat="false" ht="15" hidden="false" customHeight="false" outlineLevel="0" collapsed="false">
      <c r="A948" s="0" t="n">
        <v>2253</v>
      </c>
      <c r="B948" s="0" t="s">
        <v>3434</v>
      </c>
      <c r="C948" s="0" t="s">
        <v>769</v>
      </c>
      <c r="D948" s="0" t="s">
        <v>91</v>
      </c>
      <c r="E948" s="0" t="s">
        <v>127</v>
      </c>
      <c r="F948" s="0" t="s">
        <v>3439</v>
      </c>
      <c r="H948" s="0" t="n">
        <v>0</v>
      </c>
      <c r="I948" s="0" t="s">
        <v>3434</v>
      </c>
    </row>
    <row r="949" customFormat="false" ht="15" hidden="false" customHeight="false" outlineLevel="0" collapsed="false">
      <c r="A949" s="0" t="n">
        <v>2254</v>
      </c>
      <c r="B949" s="0" t="s">
        <v>3434</v>
      </c>
      <c r="C949" s="0" t="s">
        <v>769</v>
      </c>
      <c r="D949" s="0" t="s">
        <v>91</v>
      </c>
      <c r="E949" s="0" t="s">
        <v>2105</v>
      </c>
      <c r="F949" s="0" t="s">
        <v>3439</v>
      </c>
      <c r="H949" s="0" t="n">
        <v>0</v>
      </c>
      <c r="I949" s="0" t="s">
        <v>3434</v>
      </c>
    </row>
    <row r="950" customFormat="false" ht="15" hidden="false" customHeight="false" outlineLevel="0" collapsed="false">
      <c r="A950" s="0" t="n">
        <v>2255</v>
      </c>
      <c r="B950" s="0" t="s">
        <v>3434</v>
      </c>
      <c r="C950" s="0" t="s">
        <v>769</v>
      </c>
      <c r="D950" s="0" t="s">
        <v>91</v>
      </c>
      <c r="E950" s="0" t="s">
        <v>127</v>
      </c>
      <c r="F950" s="0" t="s">
        <v>3439</v>
      </c>
      <c r="H950" s="0" t="n">
        <v>0</v>
      </c>
      <c r="I950" s="0" t="s">
        <v>3434</v>
      </c>
    </row>
    <row r="951" customFormat="false" ht="15" hidden="false" customHeight="false" outlineLevel="0" collapsed="false">
      <c r="A951" s="0" t="n">
        <v>2256</v>
      </c>
      <c r="B951" s="0" t="s">
        <v>3434</v>
      </c>
      <c r="C951" s="0" t="s">
        <v>769</v>
      </c>
      <c r="D951" s="0" t="s">
        <v>91</v>
      </c>
      <c r="E951" s="0" t="s">
        <v>127</v>
      </c>
      <c r="F951" s="0" t="s">
        <v>3439</v>
      </c>
      <c r="H951" s="0" t="n">
        <v>0</v>
      </c>
      <c r="I951" s="0" t="s">
        <v>3434</v>
      </c>
    </row>
    <row r="952" customFormat="false" ht="15" hidden="false" customHeight="false" outlineLevel="0" collapsed="false">
      <c r="A952" s="0" t="n">
        <v>2257</v>
      </c>
      <c r="B952" s="0" t="s">
        <v>3434</v>
      </c>
      <c r="C952" s="0" t="s">
        <v>769</v>
      </c>
      <c r="D952" s="0" t="s">
        <v>91</v>
      </c>
      <c r="E952" s="0" t="s">
        <v>2442</v>
      </c>
      <c r="F952" s="0" t="s">
        <v>3439</v>
      </c>
      <c r="H952" s="0" t="n">
        <v>0</v>
      </c>
      <c r="I952" s="0" t="s">
        <v>3434</v>
      </c>
    </row>
    <row r="953" customFormat="false" ht="15" hidden="false" customHeight="false" outlineLevel="0" collapsed="false">
      <c r="A953" s="0" t="n">
        <v>2258</v>
      </c>
      <c r="B953" s="0" t="s">
        <v>3434</v>
      </c>
      <c r="C953" s="0" t="s">
        <v>769</v>
      </c>
      <c r="D953" s="0" t="s">
        <v>91</v>
      </c>
      <c r="E953" s="0" t="s">
        <v>127</v>
      </c>
      <c r="F953" s="0" t="s">
        <v>3439</v>
      </c>
      <c r="H953" s="0" t="n">
        <v>0</v>
      </c>
      <c r="I953" s="0" t="s">
        <v>3434</v>
      </c>
    </row>
    <row r="954" customFormat="false" ht="15" hidden="false" customHeight="false" outlineLevel="0" collapsed="false">
      <c r="A954" s="0" t="n">
        <v>2259</v>
      </c>
      <c r="B954" s="0" t="s">
        <v>3434</v>
      </c>
      <c r="C954" s="0" t="s">
        <v>769</v>
      </c>
      <c r="D954" s="0" t="s">
        <v>91</v>
      </c>
      <c r="E954" s="0" t="s">
        <v>127</v>
      </c>
      <c r="F954" s="0" t="s">
        <v>3439</v>
      </c>
      <c r="H954" s="0" t="n">
        <v>0</v>
      </c>
      <c r="I954" s="0" t="s">
        <v>3434</v>
      </c>
    </row>
    <row r="955" customFormat="false" ht="15" hidden="false" customHeight="false" outlineLevel="0" collapsed="false">
      <c r="A955" s="0" t="n">
        <v>2260</v>
      </c>
      <c r="B955" s="0" t="s">
        <v>3434</v>
      </c>
      <c r="C955" s="0" t="s">
        <v>769</v>
      </c>
      <c r="D955" s="0" t="s">
        <v>91</v>
      </c>
      <c r="E955" s="0" t="s">
        <v>127</v>
      </c>
      <c r="F955" s="0" t="s">
        <v>3439</v>
      </c>
      <c r="H955" s="0" t="n">
        <v>0</v>
      </c>
      <c r="I955" s="0" t="s">
        <v>3434</v>
      </c>
    </row>
    <row r="956" customFormat="false" ht="15" hidden="false" customHeight="false" outlineLevel="0" collapsed="false">
      <c r="A956" s="0" t="n">
        <v>2261</v>
      </c>
      <c r="B956" s="0" t="s">
        <v>3434</v>
      </c>
      <c r="C956" s="0" t="s">
        <v>769</v>
      </c>
      <c r="D956" s="0" t="s">
        <v>91</v>
      </c>
      <c r="E956" s="0" t="s">
        <v>127</v>
      </c>
      <c r="F956" s="0" t="s">
        <v>3439</v>
      </c>
      <c r="H956" s="0" t="n">
        <v>0</v>
      </c>
      <c r="I956" s="0" t="s">
        <v>3434</v>
      </c>
    </row>
    <row r="957" customFormat="false" ht="15" hidden="false" customHeight="false" outlineLevel="0" collapsed="false">
      <c r="A957" s="0" t="n">
        <v>2262</v>
      </c>
      <c r="B957" s="0" t="s">
        <v>3434</v>
      </c>
      <c r="C957" s="0" t="s">
        <v>769</v>
      </c>
      <c r="D957" s="0" t="s">
        <v>91</v>
      </c>
      <c r="E957" s="0" t="s">
        <v>127</v>
      </c>
      <c r="F957" s="0" t="s">
        <v>3439</v>
      </c>
      <c r="H957" s="0" t="n">
        <v>0</v>
      </c>
      <c r="I957" s="0" t="s">
        <v>3434</v>
      </c>
    </row>
    <row r="958" customFormat="false" ht="15" hidden="false" customHeight="false" outlineLevel="0" collapsed="false">
      <c r="A958" s="0" t="n">
        <v>2263</v>
      </c>
      <c r="B958" s="0" t="s">
        <v>3434</v>
      </c>
      <c r="C958" s="0" t="s">
        <v>769</v>
      </c>
      <c r="D958" s="0" t="s">
        <v>91</v>
      </c>
      <c r="E958" s="0" t="s">
        <v>127</v>
      </c>
      <c r="F958" s="0" t="s">
        <v>3439</v>
      </c>
      <c r="H958" s="0" t="n">
        <v>0</v>
      </c>
      <c r="I958" s="0" t="s">
        <v>3434</v>
      </c>
    </row>
    <row r="959" customFormat="false" ht="15" hidden="false" customHeight="false" outlineLevel="0" collapsed="false">
      <c r="A959" s="0" t="n">
        <v>2264</v>
      </c>
      <c r="B959" s="0" t="s">
        <v>3434</v>
      </c>
      <c r="C959" s="0" t="s">
        <v>769</v>
      </c>
      <c r="D959" s="0" t="s">
        <v>91</v>
      </c>
      <c r="E959" s="0" t="s">
        <v>2105</v>
      </c>
      <c r="F959" s="0" t="s">
        <v>3439</v>
      </c>
      <c r="H959" s="0" t="n">
        <v>0</v>
      </c>
      <c r="I959" s="0" t="s">
        <v>3434</v>
      </c>
    </row>
    <row r="960" customFormat="false" ht="15" hidden="false" customHeight="false" outlineLevel="0" collapsed="false">
      <c r="A960" s="0" t="n">
        <v>2265</v>
      </c>
      <c r="B960" s="0" t="s">
        <v>3434</v>
      </c>
      <c r="C960" s="0" t="s">
        <v>769</v>
      </c>
      <c r="D960" s="0" t="s">
        <v>91</v>
      </c>
      <c r="E960" s="0" t="s">
        <v>127</v>
      </c>
      <c r="F960" s="0" t="s">
        <v>3439</v>
      </c>
      <c r="H960" s="0" t="n">
        <v>0</v>
      </c>
      <c r="I960" s="0" t="s">
        <v>3434</v>
      </c>
    </row>
    <row r="961" customFormat="false" ht="15" hidden="false" customHeight="false" outlineLevel="0" collapsed="false">
      <c r="A961" s="0" t="n">
        <v>2266</v>
      </c>
      <c r="B961" s="0" t="s">
        <v>3434</v>
      </c>
      <c r="C961" s="0" t="s">
        <v>769</v>
      </c>
      <c r="D961" s="0" t="s">
        <v>91</v>
      </c>
      <c r="E961" s="0" t="s">
        <v>2442</v>
      </c>
      <c r="F961" s="0" t="s">
        <v>3439</v>
      </c>
      <c r="H961" s="0" t="n">
        <v>0</v>
      </c>
      <c r="I961" s="0" t="s">
        <v>3434</v>
      </c>
    </row>
    <row r="962" customFormat="false" ht="15" hidden="false" customHeight="false" outlineLevel="0" collapsed="false">
      <c r="A962" s="0" t="n">
        <v>2267</v>
      </c>
      <c r="B962" s="0" t="s">
        <v>3434</v>
      </c>
      <c r="C962" s="0" t="s">
        <v>769</v>
      </c>
      <c r="D962" s="0" t="s">
        <v>91</v>
      </c>
      <c r="E962" s="0" t="s">
        <v>127</v>
      </c>
      <c r="F962" s="0" t="s">
        <v>3439</v>
      </c>
      <c r="H962" s="0" t="n">
        <v>0</v>
      </c>
      <c r="I962" s="0" t="s">
        <v>3434</v>
      </c>
    </row>
    <row r="963" customFormat="false" ht="15" hidden="false" customHeight="false" outlineLevel="0" collapsed="false">
      <c r="A963" s="0" t="n">
        <v>2268</v>
      </c>
      <c r="B963" s="0" t="s">
        <v>3434</v>
      </c>
      <c r="C963" s="0" t="s">
        <v>769</v>
      </c>
      <c r="D963" s="0" t="s">
        <v>91</v>
      </c>
      <c r="E963" s="0" t="s">
        <v>127</v>
      </c>
      <c r="F963" s="0" t="s">
        <v>3439</v>
      </c>
      <c r="H963" s="0" t="n">
        <v>0</v>
      </c>
      <c r="I963" s="0" t="s">
        <v>3434</v>
      </c>
    </row>
    <row r="964" customFormat="false" ht="15" hidden="false" customHeight="false" outlineLevel="0" collapsed="false">
      <c r="A964" s="0" t="n">
        <v>2269</v>
      </c>
      <c r="B964" s="0" t="s">
        <v>3434</v>
      </c>
      <c r="C964" s="0" t="s">
        <v>769</v>
      </c>
      <c r="D964" s="0" t="s">
        <v>91</v>
      </c>
      <c r="E964" s="0" t="s">
        <v>2442</v>
      </c>
      <c r="F964" s="0" t="s">
        <v>3439</v>
      </c>
      <c r="H964" s="0" t="n">
        <v>0</v>
      </c>
      <c r="I964" s="0" t="s">
        <v>3434</v>
      </c>
    </row>
    <row r="965" customFormat="false" ht="15" hidden="false" customHeight="false" outlineLevel="0" collapsed="false">
      <c r="A965" s="0" t="n">
        <v>2270</v>
      </c>
      <c r="B965" s="0" t="s">
        <v>3434</v>
      </c>
      <c r="C965" s="0" t="s">
        <v>769</v>
      </c>
      <c r="D965" s="0" t="s">
        <v>91</v>
      </c>
      <c r="E965" s="0" t="s">
        <v>127</v>
      </c>
      <c r="F965" s="0" t="s">
        <v>3439</v>
      </c>
      <c r="H965" s="0" t="n">
        <v>0</v>
      </c>
      <c r="I965" s="0" t="s">
        <v>3434</v>
      </c>
    </row>
    <row r="966" customFormat="false" ht="15" hidden="false" customHeight="false" outlineLevel="0" collapsed="false">
      <c r="A966" s="0" t="n">
        <v>2271</v>
      </c>
      <c r="B966" s="0" t="s">
        <v>3434</v>
      </c>
      <c r="C966" s="0" t="s">
        <v>769</v>
      </c>
      <c r="D966" s="0" t="s">
        <v>91</v>
      </c>
      <c r="E966" s="0" t="s">
        <v>127</v>
      </c>
      <c r="F966" s="0" t="s">
        <v>3439</v>
      </c>
      <c r="H966" s="0" t="n">
        <v>0</v>
      </c>
      <c r="I966" s="0" t="s">
        <v>3434</v>
      </c>
    </row>
    <row r="967" customFormat="false" ht="15" hidden="false" customHeight="false" outlineLevel="0" collapsed="false">
      <c r="A967" s="0" t="n">
        <v>2272</v>
      </c>
      <c r="B967" s="0" t="s">
        <v>3434</v>
      </c>
      <c r="C967" s="0" t="s">
        <v>769</v>
      </c>
      <c r="D967" s="0" t="s">
        <v>91</v>
      </c>
      <c r="E967" s="0" t="s">
        <v>127</v>
      </c>
      <c r="F967" s="0" t="s">
        <v>3439</v>
      </c>
      <c r="H967" s="0" t="n">
        <v>0</v>
      </c>
      <c r="I967" s="0" t="s">
        <v>3434</v>
      </c>
    </row>
    <row r="968" customFormat="false" ht="15" hidden="false" customHeight="false" outlineLevel="0" collapsed="false">
      <c r="A968" s="0" t="n">
        <v>2273</v>
      </c>
      <c r="B968" s="0" t="s">
        <v>3434</v>
      </c>
      <c r="C968" s="0" t="s">
        <v>769</v>
      </c>
      <c r="D968" s="0" t="s">
        <v>91</v>
      </c>
      <c r="E968" s="0" t="s">
        <v>127</v>
      </c>
      <c r="F968" s="0" t="s">
        <v>3439</v>
      </c>
      <c r="H968" s="0" t="n">
        <v>0</v>
      </c>
      <c r="I968" s="0" t="s">
        <v>3434</v>
      </c>
    </row>
    <row r="969" customFormat="false" ht="15" hidden="false" customHeight="false" outlineLevel="0" collapsed="false">
      <c r="A969" s="0" t="n">
        <v>2274</v>
      </c>
      <c r="B969" s="0" t="s">
        <v>3434</v>
      </c>
      <c r="C969" s="0" t="s">
        <v>769</v>
      </c>
      <c r="D969" s="0" t="s">
        <v>91</v>
      </c>
      <c r="E969" s="0" t="s">
        <v>127</v>
      </c>
      <c r="F969" s="0" t="s">
        <v>3439</v>
      </c>
      <c r="H969" s="0" t="n">
        <v>0</v>
      </c>
      <c r="I969" s="0" t="s">
        <v>3434</v>
      </c>
    </row>
    <row r="970" customFormat="false" ht="15" hidden="false" customHeight="false" outlineLevel="0" collapsed="false">
      <c r="A970" s="0" t="n">
        <v>2275</v>
      </c>
      <c r="B970" s="0" t="s">
        <v>3434</v>
      </c>
      <c r="C970" s="0" t="s">
        <v>769</v>
      </c>
      <c r="D970" s="0" t="s">
        <v>91</v>
      </c>
      <c r="E970" s="0" t="s">
        <v>127</v>
      </c>
      <c r="F970" s="0" t="s">
        <v>3439</v>
      </c>
      <c r="H970" s="0" t="n">
        <v>0</v>
      </c>
      <c r="I970" s="0" t="s">
        <v>3434</v>
      </c>
    </row>
    <row r="971" customFormat="false" ht="15" hidden="false" customHeight="false" outlineLevel="0" collapsed="false">
      <c r="A971" s="0" t="n">
        <v>2276</v>
      </c>
      <c r="B971" s="0" t="s">
        <v>3434</v>
      </c>
      <c r="C971" s="0" t="s">
        <v>769</v>
      </c>
      <c r="D971" s="0" t="s">
        <v>91</v>
      </c>
      <c r="E971" s="0" t="s">
        <v>127</v>
      </c>
      <c r="F971" s="0" t="s">
        <v>3439</v>
      </c>
      <c r="H971" s="0" t="n">
        <v>0</v>
      </c>
      <c r="I971" s="0" t="s">
        <v>3434</v>
      </c>
    </row>
    <row r="972" customFormat="false" ht="15" hidden="false" customHeight="false" outlineLevel="0" collapsed="false">
      <c r="A972" s="0" t="n">
        <v>2277</v>
      </c>
      <c r="B972" s="0" t="s">
        <v>3434</v>
      </c>
      <c r="C972" s="0" t="s">
        <v>769</v>
      </c>
      <c r="D972" s="0" t="s">
        <v>91</v>
      </c>
      <c r="E972" s="0" t="s">
        <v>127</v>
      </c>
      <c r="F972" s="0" t="s">
        <v>3439</v>
      </c>
      <c r="H972" s="0" t="n">
        <v>0</v>
      </c>
      <c r="I972" s="0" t="s">
        <v>3434</v>
      </c>
    </row>
    <row r="973" customFormat="false" ht="15" hidden="false" customHeight="false" outlineLevel="0" collapsed="false">
      <c r="A973" s="0" t="n">
        <v>2278</v>
      </c>
      <c r="B973" s="0" t="s">
        <v>3434</v>
      </c>
      <c r="C973" s="0" t="s">
        <v>769</v>
      </c>
      <c r="D973" s="0" t="s">
        <v>91</v>
      </c>
      <c r="E973" s="0" t="s">
        <v>127</v>
      </c>
      <c r="F973" s="0" t="s">
        <v>3439</v>
      </c>
      <c r="H973" s="0" t="n">
        <v>0</v>
      </c>
      <c r="I973" s="0" t="s">
        <v>3434</v>
      </c>
    </row>
    <row r="974" customFormat="false" ht="15" hidden="false" customHeight="false" outlineLevel="0" collapsed="false">
      <c r="A974" s="0" t="n">
        <v>2279</v>
      </c>
      <c r="B974" s="0" t="s">
        <v>3434</v>
      </c>
      <c r="C974" s="0" t="s">
        <v>769</v>
      </c>
      <c r="D974" s="0" t="s">
        <v>91</v>
      </c>
      <c r="E974" s="0" t="s">
        <v>127</v>
      </c>
      <c r="F974" s="0" t="s">
        <v>3439</v>
      </c>
      <c r="H974" s="0" t="n">
        <v>0</v>
      </c>
      <c r="I974" s="0" t="s">
        <v>3434</v>
      </c>
    </row>
    <row r="975" customFormat="false" ht="15" hidden="false" customHeight="false" outlineLevel="0" collapsed="false">
      <c r="A975" s="0" t="n">
        <v>2280</v>
      </c>
      <c r="B975" s="0" t="s">
        <v>3434</v>
      </c>
      <c r="C975" s="0" t="s">
        <v>769</v>
      </c>
      <c r="D975" s="0" t="s">
        <v>91</v>
      </c>
      <c r="E975" s="0" t="s">
        <v>127</v>
      </c>
      <c r="F975" s="0" t="s">
        <v>3439</v>
      </c>
      <c r="H975" s="0" t="n">
        <v>0</v>
      </c>
      <c r="I975" s="0" t="s">
        <v>3434</v>
      </c>
    </row>
    <row r="976" customFormat="false" ht="15" hidden="false" customHeight="false" outlineLevel="0" collapsed="false">
      <c r="A976" s="0" t="n">
        <v>2281</v>
      </c>
      <c r="B976" s="0" t="s">
        <v>3434</v>
      </c>
      <c r="C976" s="0" t="s">
        <v>769</v>
      </c>
      <c r="D976" s="0" t="s">
        <v>91</v>
      </c>
      <c r="E976" s="0" t="s">
        <v>127</v>
      </c>
      <c r="F976" s="0" t="s">
        <v>3439</v>
      </c>
      <c r="H976" s="0" t="n">
        <v>0</v>
      </c>
      <c r="I976" s="0" t="s">
        <v>3434</v>
      </c>
    </row>
    <row r="977" customFormat="false" ht="15" hidden="false" customHeight="false" outlineLevel="0" collapsed="false">
      <c r="A977" s="0" t="n">
        <v>2282</v>
      </c>
      <c r="B977" s="0" t="s">
        <v>3434</v>
      </c>
      <c r="C977" s="0" t="s">
        <v>769</v>
      </c>
      <c r="D977" s="0" t="s">
        <v>91</v>
      </c>
      <c r="E977" s="0" t="s">
        <v>127</v>
      </c>
      <c r="F977" s="0" t="s">
        <v>3439</v>
      </c>
      <c r="H977" s="0" t="n">
        <v>0</v>
      </c>
      <c r="I977" s="0" t="s">
        <v>3434</v>
      </c>
    </row>
    <row r="978" customFormat="false" ht="15" hidden="false" customHeight="false" outlineLevel="0" collapsed="false">
      <c r="A978" s="0" t="n">
        <v>2283</v>
      </c>
      <c r="B978" s="0" t="s">
        <v>3434</v>
      </c>
      <c r="C978" s="0" t="s">
        <v>769</v>
      </c>
      <c r="D978" s="0" t="s">
        <v>91</v>
      </c>
      <c r="E978" s="0" t="s">
        <v>127</v>
      </c>
      <c r="F978" s="0" t="s">
        <v>3439</v>
      </c>
      <c r="H978" s="0" t="n">
        <v>0</v>
      </c>
      <c r="I978" s="0" t="s">
        <v>3434</v>
      </c>
    </row>
    <row r="979" customFormat="false" ht="15" hidden="false" customHeight="false" outlineLevel="0" collapsed="false">
      <c r="A979" s="0" t="n">
        <v>2284</v>
      </c>
      <c r="B979" s="0" t="s">
        <v>3434</v>
      </c>
      <c r="C979" s="0" t="s">
        <v>769</v>
      </c>
      <c r="D979" s="0" t="s">
        <v>91</v>
      </c>
      <c r="E979" s="0" t="s">
        <v>127</v>
      </c>
      <c r="F979" s="0" t="s">
        <v>3439</v>
      </c>
      <c r="H979" s="0" t="n">
        <v>0</v>
      </c>
      <c r="I979" s="0" t="s">
        <v>3434</v>
      </c>
    </row>
    <row r="980" customFormat="false" ht="15" hidden="false" customHeight="false" outlineLevel="0" collapsed="false">
      <c r="A980" s="0" t="n">
        <v>2285</v>
      </c>
      <c r="B980" s="0" t="s">
        <v>3434</v>
      </c>
      <c r="C980" s="0" t="s">
        <v>769</v>
      </c>
      <c r="D980" s="0" t="s">
        <v>91</v>
      </c>
      <c r="E980" s="0" t="s">
        <v>127</v>
      </c>
      <c r="F980" s="0" t="s">
        <v>3439</v>
      </c>
      <c r="H980" s="0" t="n">
        <v>0</v>
      </c>
      <c r="I980" s="0" t="s">
        <v>3434</v>
      </c>
    </row>
    <row r="981" customFormat="false" ht="15" hidden="false" customHeight="false" outlineLevel="0" collapsed="false">
      <c r="A981" s="0" t="n">
        <v>2286</v>
      </c>
      <c r="B981" s="0" t="s">
        <v>3434</v>
      </c>
      <c r="C981" s="0" t="s">
        <v>769</v>
      </c>
      <c r="D981" s="0" t="s">
        <v>91</v>
      </c>
      <c r="E981" s="0" t="s">
        <v>127</v>
      </c>
      <c r="F981" s="0" t="s">
        <v>3439</v>
      </c>
      <c r="H981" s="0" t="n">
        <v>0</v>
      </c>
      <c r="I981" s="0" t="s">
        <v>3434</v>
      </c>
    </row>
    <row r="982" customFormat="false" ht="15" hidden="false" customHeight="false" outlineLevel="0" collapsed="false">
      <c r="A982" s="0" t="n">
        <v>2287</v>
      </c>
      <c r="B982" s="0" t="s">
        <v>3434</v>
      </c>
      <c r="C982" s="0" t="s">
        <v>769</v>
      </c>
      <c r="D982" s="0" t="s">
        <v>91</v>
      </c>
      <c r="E982" s="0" t="s">
        <v>127</v>
      </c>
      <c r="F982" s="0" t="s">
        <v>3439</v>
      </c>
      <c r="H982" s="0" t="n">
        <v>0</v>
      </c>
      <c r="I982" s="0" t="s">
        <v>3434</v>
      </c>
    </row>
    <row r="983" customFormat="false" ht="15" hidden="false" customHeight="false" outlineLevel="0" collapsed="false">
      <c r="A983" s="0" t="n">
        <v>2288</v>
      </c>
      <c r="B983" s="0" t="s">
        <v>3434</v>
      </c>
      <c r="C983" s="0" t="s">
        <v>769</v>
      </c>
      <c r="D983" s="0" t="s">
        <v>91</v>
      </c>
      <c r="E983" s="0" t="s">
        <v>127</v>
      </c>
      <c r="F983" s="0" t="s">
        <v>3439</v>
      </c>
      <c r="H983" s="0" t="n">
        <v>0</v>
      </c>
      <c r="I983" s="0" t="s">
        <v>3434</v>
      </c>
    </row>
    <row r="984" customFormat="false" ht="15" hidden="false" customHeight="false" outlineLevel="0" collapsed="false">
      <c r="A984" s="0" t="n">
        <v>2289</v>
      </c>
      <c r="B984" s="0" t="s">
        <v>3434</v>
      </c>
      <c r="C984" s="0" t="s">
        <v>769</v>
      </c>
      <c r="D984" s="0" t="s">
        <v>91</v>
      </c>
      <c r="E984" s="0" t="s">
        <v>127</v>
      </c>
      <c r="F984" s="0" t="s">
        <v>3439</v>
      </c>
      <c r="H984" s="0" t="n">
        <v>0</v>
      </c>
      <c r="I984" s="0" t="s">
        <v>3434</v>
      </c>
    </row>
    <row r="985" customFormat="false" ht="15" hidden="false" customHeight="false" outlineLevel="0" collapsed="false">
      <c r="A985" s="0" t="n">
        <v>2290</v>
      </c>
      <c r="B985" s="0" t="s">
        <v>3434</v>
      </c>
      <c r="C985" s="0" t="s">
        <v>769</v>
      </c>
      <c r="D985" s="0" t="s">
        <v>91</v>
      </c>
      <c r="E985" s="0" t="s">
        <v>127</v>
      </c>
      <c r="F985" s="0" t="s">
        <v>3439</v>
      </c>
      <c r="H985" s="0" t="n">
        <v>0</v>
      </c>
      <c r="I985" s="0" t="s">
        <v>3434</v>
      </c>
    </row>
    <row r="986" customFormat="false" ht="15" hidden="false" customHeight="false" outlineLevel="0" collapsed="false">
      <c r="A986" s="0" t="n">
        <v>2291</v>
      </c>
      <c r="B986" s="0" t="s">
        <v>3434</v>
      </c>
      <c r="C986" s="0" t="s">
        <v>769</v>
      </c>
      <c r="D986" s="0" t="s">
        <v>91</v>
      </c>
      <c r="E986" s="0" t="s">
        <v>127</v>
      </c>
      <c r="F986" s="0" t="s">
        <v>3439</v>
      </c>
      <c r="H986" s="0" t="n">
        <v>0</v>
      </c>
      <c r="I986" s="0" t="s">
        <v>3434</v>
      </c>
    </row>
    <row r="987" customFormat="false" ht="15" hidden="false" customHeight="false" outlineLevel="0" collapsed="false">
      <c r="A987" s="0" t="n">
        <v>2292</v>
      </c>
      <c r="B987" s="0" t="s">
        <v>3434</v>
      </c>
      <c r="C987" s="0" t="s">
        <v>769</v>
      </c>
      <c r="D987" s="0" t="s">
        <v>91</v>
      </c>
      <c r="E987" s="0" t="s">
        <v>127</v>
      </c>
      <c r="F987" s="0" t="s">
        <v>3439</v>
      </c>
      <c r="H987" s="0" t="n">
        <v>0</v>
      </c>
      <c r="I987" s="0" t="s">
        <v>3434</v>
      </c>
    </row>
    <row r="988" customFormat="false" ht="15" hidden="false" customHeight="false" outlineLevel="0" collapsed="false">
      <c r="A988" s="0" t="n">
        <v>2293</v>
      </c>
      <c r="B988" s="0" t="s">
        <v>3434</v>
      </c>
      <c r="C988" s="0" t="s">
        <v>769</v>
      </c>
      <c r="D988" s="0" t="s">
        <v>91</v>
      </c>
      <c r="E988" s="0" t="s">
        <v>127</v>
      </c>
      <c r="F988" s="0" t="s">
        <v>3439</v>
      </c>
      <c r="H988" s="0" t="n">
        <v>0</v>
      </c>
      <c r="I988" s="0" t="s">
        <v>3434</v>
      </c>
    </row>
    <row r="989" customFormat="false" ht="15" hidden="false" customHeight="false" outlineLevel="0" collapsed="false">
      <c r="A989" s="0" t="n">
        <v>2294</v>
      </c>
      <c r="B989" s="0" t="s">
        <v>3434</v>
      </c>
      <c r="C989" s="0" t="s">
        <v>769</v>
      </c>
      <c r="D989" s="0" t="s">
        <v>91</v>
      </c>
      <c r="E989" s="0" t="s">
        <v>127</v>
      </c>
      <c r="F989" s="0" t="s">
        <v>3439</v>
      </c>
      <c r="H989" s="0" t="n">
        <v>0</v>
      </c>
      <c r="I989" s="0" t="s">
        <v>3434</v>
      </c>
    </row>
    <row r="990" customFormat="false" ht="15" hidden="false" customHeight="false" outlineLevel="0" collapsed="false">
      <c r="A990" s="0" t="n">
        <v>2295</v>
      </c>
      <c r="B990" s="0" t="s">
        <v>3434</v>
      </c>
      <c r="C990" s="0" t="s">
        <v>769</v>
      </c>
      <c r="D990" s="0" t="s">
        <v>91</v>
      </c>
      <c r="E990" s="0" t="s">
        <v>127</v>
      </c>
      <c r="F990" s="0" t="s">
        <v>3439</v>
      </c>
      <c r="H990" s="0" t="n">
        <v>0</v>
      </c>
      <c r="I990" s="0" t="s">
        <v>3434</v>
      </c>
    </row>
    <row r="991" customFormat="false" ht="15" hidden="false" customHeight="false" outlineLevel="0" collapsed="false">
      <c r="A991" s="0" t="n">
        <v>2296</v>
      </c>
      <c r="B991" s="0" t="s">
        <v>3434</v>
      </c>
      <c r="C991" s="0" t="s">
        <v>769</v>
      </c>
      <c r="D991" s="0" t="s">
        <v>91</v>
      </c>
      <c r="E991" s="0" t="s">
        <v>127</v>
      </c>
      <c r="F991" s="0" t="s">
        <v>3439</v>
      </c>
      <c r="H991" s="0" t="n">
        <v>0</v>
      </c>
      <c r="I991" s="0" t="s">
        <v>3434</v>
      </c>
    </row>
    <row r="992" customFormat="false" ht="15" hidden="false" customHeight="false" outlineLevel="0" collapsed="false">
      <c r="A992" s="0" t="n">
        <v>2297</v>
      </c>
      <c r="B992" s="0" t="s">
        <v>3434</v>
      </c>
      <c r="C992" s="0" t="s">
        <v>769</v>
      </c>
      <c r="D992" s="0" t="s">
        <v>91</v>
      </c>
      <c r="E992" s="0" t="s">
        <v>127</v>
      </c>
      <c r="F992" s="0" t="s">
        <v>3439</v>
      </c>
      <c r="H992" s="0" t="n">
        <v>0</v>
      </c>
      <c r="I992" s="0" t="s">
        <v>3434</v>
      </c>
    </row>
    <row r="993" customFormat="false" ht="15" hidden="false" customHeight="false" outlineLevel="0" collapsed="false">
      <c r="A993" s="0" t="n">
        <v>2298</v>
      </c>
      <c r="B993" s="0" t="s">
        <v>3434</v>
      </c>
      <c r="C993" s="0" t="s">
        <v>769</v>
      </c>
      <c r="D993" s="0" t="s">
        <v>91</v>
      </c>
      <c r="E993" s="0" t="s">
        <v>127</v>
      </c>
      <c r="F993" s="0" t="s">
        <v>3439</v>
      </c>
      <c r="H993" s="0" t="n">
        <v>0</v>
      </c>
      <c r="I993" s="0" t="s">
        <v>3434</v>
      </c>
    </row>
    <row r="994" customFormat="false" ht="15" hidden="false" customHeight="false" outlineLevel="0" collapsed="false">
      <c r="A994" s="0" t="n">
        <v>2299</v>
      </c>
      <c r="B994" s="0" t="s">
        <v>3434</v>
      </c>
      <c r="C994" s="0" t="s">
        <v>769</v>
      </c>
      <c r="D994" s="0" t="s">
        <v>91</v>
      </c>
      <c r="E994" s="0" t="s">
        <v>127</v>
      </c>
      <c r="F994" s="0" t="s">
        <v>3439</v>
      </c>
      <c r="H994" s="0" t="n">
        <v>0</v>
      </c>
      <c r="I994" s="0" t="s">
        <v>3434</v>
      </c>
    </row>
    <row r="995" customFormat="false" ht="15" hidden="false" customHeight="false" outlineLevel="0" collapsed="false">
      <c r="A995" s="0" t="n">
        <v>2300</v>
      </c>
      <c r="B995" s="0" t="s">
        <v>3434</v>
      </c>
      <c r="C995" s="0" t="s">
        <v>769</v>
      </c>
      <c r="D995" s="0" t="s">
        <v>91</v>
      </c>
      <c r="E995" s="0" t="s">
        <v>127</v>
      </c>
      <c r="F995" s="0" t="s">
        <v>3439</v>
      </c>
      <c r="H995" s="0" t="n">
        <v>0</v>
      </c>
      <c r="I995" s="0" t="s">
        <v>3434</v>
      </c>
    </row>
    <row r="996" customFormat="false" ht="15" hidden="false" customHeight="false" outlineLevel="0" collapsed="false">
      <c r="A996" s="0" t="n">
        <v>2301</v>
      </c>
      <c r="B996" s="0" t="s">
        <v>3434</v>
      </c>
      <c r="C996" s="0" t="s">
        <v>769</v>
      </c>
      <c r="D996" s="0" t="s">
        <v>91</v>
      </c>
      <c r="E996" s="0" t="s">
        <v>755</v>
      </c>
      <c r="F996" s="0" t="s">
        <v>3439</v>
      </c>
      <c r="H996" s="0" t="n">
        <v>0</v>
      </c>
      <c r="I996" s="0" t="s">
        <v>3434</v>
      </c>
    </row>
    <row r="997" customFormat="false" ht="15" hidden="false" customHeight="false" outlineLevel="0" collapsed="false">
      <c r="A997" s="0" t="n">
        <v>2302</v>
      </c>
      <c r="B997" s="0" t="s">
        <v>3434</v>
      </c>
      <c r="C997" s="0" t="s">
        <v>769</v>
      </c>
      <c r="D997" s="0" t="s">
        <v>91</v>
      </c>
      <c r="E997" s="0" t="s">
        <v>755</v>
      </c>
      <c r="F997" s="0" t="s">
        <v>3439</v>
      </c>
      <c r="H997" s="0" t="n">
        <v>0</v>
      </c>
      <c r="I997" s="0" t="s">
        <v>3434</v>
      </c>
    </row>
    <row r="998" customFormat="false" ht="15" hidden="false" customHeight="false" outlineLevel="0" collapsed="false">
      <c r="A998" s="0" t="n">
        <v>2303</v>
      </c>
      <c r="B998" s="0" t="s">
        <v>3434</v>
      </c>
      <c r="C998" s="0" t="s">
        <v>769</v>
      </c>
      <c r="D998" s="0" t="s">
        <v>91</v>
      </c>
      <c r="E998" s="0" t="s">
        <v>755</v>
      </c>
      <c r="F998" s="0" t="s">
        <v>3439</v>
      </c>
      <c r="H998" s="0" t="n">
        <v>0</v>
      </c>
      <c r="I998" s="0" t="s">
        <v>3434</v>
      </c>
    </row>
    <row r="999" customFormat="false" ht="15" hidden="false" customHeight="false" outlineLevel="0" collapsed="false">
      <c r="A999" s="0" t="n">
        <v>2304</v>
      </c>
      <c r="B999" s="0" t="s">
        <v>3582</v>
      </c>
      <c r="C999" s="0" t="s">
        <v>769</v>
      </c>
      <c r="D999" s="0" t="s">
        <v>91</v>
      </c>
      <c r="E999" s="0" t="s">
        <v>85</v>
      </c>
      <c r="F999" s="0" t="s">
        <v>3588</v>
      </c>
      <c r="H999" s="0" t="n">
        <v>0</v>
      </c>
      <c r="I999" s="0" t="s">
        <v>3582</v>
      </c>
    </row>
    <row r="1000" customFormat="false" ht="15" hidden="false" customHeight="false" outlineLevel="0" collapsed="false">
      <c r="A1000" s="0" t="n">
        <v>2305</v>
      </c>
      <c r="B1000" s="0" t="s">
        <v>3582</v>
      </c>
      <c r="C1000" s="0" t="s">
        <v>769</v>
      </c>
      <c r="D1000" s="0" t="s">
        <v>91</v>
      </c>
      <c r="E1000" s="0" t="s">
        <v>127</v>
      </c>
      <c r="F1000" s="0" t="s">
        <v>3588</v>
      </c>
      <c r="H1000" s="0" t="n">
        <v>0</v>
      </c>
      <c r="I1000" s="0" t="s">
        <v>3582</v>
      </c>
    </row>
    <row r="1001" customFormat="false" ht="15" hidden="false" customHeight="false" outlineLevel="0" collapsed="false">
      <c r="A1001" s="0" t="n">
        <v>2306</v>
      </c>
      <c r="B1001" s="0" t="s">
        <v>3582</v>
      </c>
      <c r="C1001" s="0" t="s">
        <v>769</v>
      </c>
      <c r="D1001" s="0" t="s">
        <v>91</v>
      </c>
      <c r="E1001" s="0" t="s">
        <v>127</v>
      </c>
      <c r="F1001" s="0" t="s">
        <v>3588</v>
      </c>
      <c r="H1001" s="0" t="n">
        <v>0</v>
      </c>
      <c r="I1001" s="0" t="s">
        <v>3582</v>
      </c>
    </row>
    <row r="1002" customFormat="false" ht="15" hidden="false" customHeight="false" outlineLevel="0" collapsed="false">
      <c r="A1002" s="0" t="n">
        <v>2307</v>
      </c>
      <c r="B1002" s="0" t="s">
        <v>3593</v>
      </c>
      <c r="C1002" s="0" t="s">
        <v>769</v>
      </c>
      <c r="D1002" s="0" t="s">
        <v>91</v>
      </c>
      <c r="E1002" s="0" t="s">
        <v>2442</v>
      </c>
      <c r="F1002" s="0" t="s">
        <v>3598</v>
      </c>
      <c r="H1002" s="0" t="n">
        <v>0</v>
      </c>
      <c r="I1002" s="0" t="s">
        <v>3593</v>
      </c>
    </row>
    <row r="1003" customFormat="false" ht="15" hidden="false" customHeight="false" outlineLevel="0" collapsed="false">
      <c r="A1003" s="0" t="n">
        <v>2308</v>
      </c>
      <c r="B1003" s="0" t="s">
        <v>3593</v>
      </c>
      <c r="C1003" s="0" t="s">
        <v>769</v>
      </c>
      <c r="D1003" s="0" t="s">
        <v>91</v>
      </c>
      <c r="E1003" s="0" t="s">
        <v>755</v>
      </c>
      <c r="F1003" s="0" t="s">
        <v>3598</v>
      </c>
      <c r="H1003" s="0" t="n">
        <v>0</v>
      </c>
      <c r="I1003" s="0" t="s">
        <v>3593</v>
      </c>
    </row>
    <row r="1004" customFormat="false" ht="15" hidden="false" customHeight="false" outlineLevel="0" collapsed="false">
      <c r="A1004" s="0" t="n">
        <v>2309</v>
      </c>
      <c r="B1004" s="0" t="s">
        <v>3593</v>
      </c>
      <c r="C1004" s="0" t="s">
        <v>769</v>
      </c>
      <c r="D1004" s="0" t="s">
        <v>91</v>
      </c>
      <c r="E1004" s="0" t="s">
        <v>2442</v>
      </c>
      <c r="F1004" s="0" t="s">
        <v>3598</v>
      </c>
      <c r="H1004" s="0" t="n">
        <v>0</v>
      </c>
      <c r="I1004" s="0" t="s">
        <v>3593</v>
      </c>
    </row>
    <row r="1005" customFormat="false" ht="15" hidden="false" customHeight="false" outlineLevel="0" collapsed="false">
      <c r="A1005" s="0" t="n">
        <v>2310</v>
      </c>
      <c r="B1005" s="0" t="s">
        <v>3605</v>
      </c>
      <c r="C1005" s="0" t="s">
        <v>105</v>
      </c>
      <c r="D1005" s="0" t="s">
        <v>91</v>
      </c>
      <c r="E1005" s="0" t="s">
        <v>85</v>
      </c>
      <c r="F1005" s="0" t="s">
        <v>3612</v>
      </c>
      <c r="H1005" s="0" t="n">
        <v>0</v>
      </c>
      <c r="I1005" s="0" t="s">
        <v>3605</v>
      </c>
    </row>
    <row r="1006" customFormat="false" ht="15" hidden="false" customHeight="false" outlineLevel="0" collapsed="false">
      <c r="A1006" s="0" t="n">
        <v>2311</v>
      </c>
      <c r="B1006" s="0" t="s">
        <v>3605</v>
      </c>
      <c r="C1006" s="0" t="s">
        <v>105</v>
      </c>
      <c r="D1006" s="0" t="s">
        <v>91</v>
      </c>
      <c r="E1006" s="0" t="s">
        <v>127</v>
      </c>
      <c r="F1006" s="0" t="s">
        <v>3612</v>
      </c>
      <c r="H1006" s="0" t="n">
        <v>0</v>
      </c>
      <c r="I1006" s="0" t="s">
        <v>3605</v>
      </c>
    </row>
    <row r="1007" customFormat="false" ht="15" hidden="false" customHeight="false" outlineLevel="0" collapsed="false">
      <c r="A1007" s="0" t="n">
        <v>2312</v>
      </c>
      <c r="B1007" s="0" t="s">
        <v>3605</v>
      </c>
      <c r="C1007" s="0" t="s">
        <v>105</v>
      </c>
      <c r="D1007" s="0" t="s">
        <v>91</v>
      </c>
      <c r="E1007" s="0" t="s">
        <v>127</v>
      </c>
      <c r="F1007" s="0" t="s">
        <v>3612</v>
      </c>
      <c r="H1007" s="0" t="n">
        <v>0</v>
      </c>
      <c r="I1007" s="0" t="s">
        <v>3605</v>
      </c>
    </row>
    <row r="1008" customFormat="false" ht="15" hidden="false" customHeight="false" outlineLevel="0" collapsed="false">
      <c r="A1008" s="0" t="n">
        <v>2313</v>
      </c>
      <c r="B1008" s="0" t="s">
        <v>3605</v>
      </c>
      <c r="C1008" s="0" t="s">
        <v>105</v>
      </c>
      <c r="D1008" s="0" t="s">
        <v>91</v>
      </c>
      <c r="E1008" s="0" t="s">
        <v>127</v>
      </c>
      <c r="F1008" s="0" t="s">
        <v>3612</v>
      </c>
      <c r="H1008" s="0" t="n">
        <v>0</v>
      </c>
      <c r="I1008" s="0" t="s">
        <v>3605</v>
      </c>
    </row>
    <row r="1009" customFormat="false" ht="15" hidden="false" customHeight="false" outlineLevel="0" collapsed="false">
      <c r="A1009" s="0" t="n">
        <v>2314</v>
      </c>
      <c r="B1009" s="0" t="s">
        <v>3605</v>
      </c>
      <c r="C1009" s="0" t="s">
        <v>105</v>
      </c>
      <c r="D1009" s="0" t="s">
        <v>91</v>
      </c>
      <c r="E1009" s="0" t="s">
        <v>127</v>
      </c>
      <c r="F1009" s="0" t="s">
        <v>3612</v>
      </c>
      <c r="H1009" s="0" t="n">
        <v>0</v>
      </c>
      <c r="I1009" s="0" t="s">
        <v>3605</v>
      </c>
    </row>
    <row r="1010" customFormat="false" ht="15" hidden="false" customHeight="false" outlineLevel="0" collapsed="false">
      <c r="A1010" s="0" t="n">
        <v>2315</v>
      </c>
      <c r="B1010" s="0" t="s">
        <v>3605</v>
      </c>
      <c r="C1010" s="0" t="s">
        <v>105</v>
      </c>
      <c r="D1010" s="0" t="s">
        <v>91</v>
      </c>
      <c r="E1010" s="0" t="s">
        <v>127</v>
      </c>
      <c r="F1010" s="0" t="s">
        <v>3612</v>
      </c>
      <c r="H1010" s="0" t="n">
        <v>0</v>
      </c>
      <c r="I1010" s="0" t="s">
        <v>3605</v>
      </c>
    </row>
    <row r="1011" customFormat="false" ht="15" hidden="false" customHeight="false" outlineLevel="0" collapsed="false">
      <c r="A1011" s="0" t="n">
        <v>2316</v>
      </c>
      <c r="B1011" s="0" t="s">
        <v>3605</v>
      </c>
      <c r="C1011" s="0" t="s">
        <v>105</v>
      </c>
      <c r="D1011" s="0" t="s">
        <v>91</v>
      </c>
      <c r="E1011" s="0" t="s">
        <v>127</v>
      </c>
      <c r="F1011" s="0" t="s">
        <v>3612</v>
      </c>
      <c r="H1011" s="0" t="n">
        <v>0</v>
      </c>
      <c r="I1011" s="0" t="s">
        <v>3605</v>
      </c>
    </row>
    <row r="1012" customFormat="false" ht="15" hidden="false" customHeight="false" outlineLevel="0" collapsed="false">
      <c r="A1012" s="0" t="n">
        <v>2317</v>
      </c>
      <c r="B1012" s="0" t="s">
        <v>3605</v>
      </c>
      <c r="C1012" s="0" t="s">
        <v>105</v>
      </c>
      <c r="D1012" s="0" t="s">
        <v>91</v>
      </c>
      <c r="E1012" s="0" t="s">
        <v>127</v>
      </c>
      <c r="F1012" s="0" t="s">
        <v>3612</v>
      </c>
      <c r="H1012" s="0" t="n">
        <v>0</v>
      </c>
      <c r="I1012" s="0" t="s">
        <v>3605</v>
      </c>
    </row>
    <row r="1013" customFormat="false" ht="15" hidden="false" customHeight="false" outlineLevel="0" collapsed="false">
      <c r="A1013" s="0" t="n">
        <v>2318</v>
      </c>
      <c r="B1013" s="0" t="s">
        <v>3605</v>
      </c>
      <c r="C1013" s="0" t="s">
        <v>105</v>
      </c>
      <c r="D1013" s="0" t="s">
        <v>91</v>
      </c>
      <c r="E1013" s="0" t="s">
        <v>127</v>
      </c>
      <c r="F1013" s="0" t="s">
        <v>3612</v>
      </c>
      <c r="H1013" s="0" t="n">
        <v>0</v>
      </c>
      <c r="I1013" s="0" t="s">
        <v>3605</v>
      </c>
    </row>
    <row r="1014" customFormat="false" ht="15" hidden="false" customHeight="false" outlineLevel="0" collapsed="false">
      <c r="A1014" s="0" t="n">
        <v>2319</v>
      </c>
      <c r="B1014" s="0" t="s">
        <v>3605</v>
      </c>
      <c r="C1014" s="0" t="s">
        <v>105</v>
      </c>
      <c r="D1014" s="0" t="s">
        <v>91</v>
      </c>
      <c r="E1014" s="0" t="s">
        <v>127</v>
      </c>
      <c r="F1014" s="0" t="s">
        <v>3612</v>
      </c>
      <c r="H1014" s="0" t="n">
        <v>0</v>
      </c>
      <c r="I1014" s="0" t="s">
        <v>3605</v>
      </c>
    </row>
    <row r="1015" customFormat="false" ht="15" hidden="false" customHeight="false" outlineLevel="0" collapsed="false">
      <c r="A1015" s="0" t="n">
        <v>2320</v>
      </c>
      <c r="B1015" s="0" t="s">
        <v>3605</v>
      </c>
      <c r="C1015" s="0" t="s">
        <v>105</v>
      </c>
      <c r="D1015" s="0" t="s">
        <v>91</v>
      </c>
      <c r="E1015" s="0" t="s">
        <v>127</v>
      </c>
      <c r="F1015" s="0" t="s">
        <v>3612</v>
      </c>
      <c r="H1015" s="0" t="n">
        <v>0</v>
      </c>
      <c r="I1015" s="0" t="s">
        <v>3605</v>
      </c>
    </row>
    <row r="1016" customFormat="false" ht="15" hidden="false" customHeight="false" outlineLevel="0" collapsed="false">
      <c r="A1016" s="0" t="n">
        <v>2321</v>
      </c>
      <c r="B1016" s="0" t="s">
        <v>3605</v>
      </c>
      <c r="C1016" s="0" t="s">
        <v>105</v>
      </c>
      <c r="D1016" s="0" t="s">
        <v>91</v>
      </c>
      <c r="E1016" s="0" t="s">
        <v>127</v>
      </c>
      <c r="F1016" s="0" t="s">
        <v>3612</v>
      </c>
      <c r="H1016" s="0" t="n">
        <v>0</v>
      </c>
      <c r="I1016" s="0" t="s">
        <v>3605</v>
      </c>
    </row>
    <row r="1017" customFormat="false" ht="15" hidden="false" customHeight="false" outlineLevel="0" collapsed="false">
      <c r="A1017" s="0" t="n">
        <v>2322</v>
      </c>
      <c r="B1017" s="0" t="s">
        <v>3605</v>
      </c>
      <c r="C1017" s="0" t="s">
        <v>105</v>
      </c>
      <c r="D1017" s="0" t="s">
        <v>91</v>
      </c>
      <c r="E1017" s="0" t="s">
        <v>127</v>
      </c>
      <c r="F1017" s="0" t="s">
        <v>3612</v>
      </c>
      <c r="H1017" s="0" t="n">
        <v>0</v>
      </c>
      <c r="I1017" s="0" t="s">
        <v>3605</v>
      </c>
    </row>
    <row r="1018" customFormat="false" ht="15" hidden="false" customHeight="false" outlineLevel="0" collapsed="false">
      <c r="A1018" s="0" t="n">
        <v>2323</v>
      </c>
      <c r="B1018" s="0" t="s">
        <v>3605</v>
      </c>
      <c r="C1018" s="0" t="s">
        <v>105</v>
      </c>
      <c r="D1018" s="0" t="s">
        <v>91</v>
      </c>
      <c r="E1018" s="0" t="s">
        <v>127</v>
      </c>
      <c r="F1018" s="0" t="s">
        <v>3612</v>
      </c>
      <c r="H1018" s="0" t="n">
        <v>0</v>
      </c>
      <c r="I1018" s="0" t="s">
        <v>3605</v>
      </c>
    </row>
    <row r="1019" customFormat="false" ht="15" hidden="false" customHeight="false" outlineLevel="0" collapsed="false">
      <c r="A1019" s="0" t="n">
        <v>2324</v>
      </c>
      <c r="B1019" s="0" t="s">
        <v>3605</v>
      </c>
      <c r="C1019" s="0" t="s">
        <v>105</v>
      </c>
      <c r="D1019" s="0" t="s">
        <v>91</v>
      </c>
      <c r="E1019" s="0" t="s">
        <v>127</v>
      </c>
      <c r="F1019" s="0" t="s">
        <v>3612</v>
      </c>
      <c r="H1019" s="0" t="n">
        <v>0</v>
      </c>
      <c r="I1019" s="0" t="s">
        <v>3605</v>
      </c>
    </row>
    <row r="1020" customFormat="false" ht="15" hidden="false" customHeight="false" outlineLevel="0" collapsed="false">
      <c r="A1020" s="0" t="n">
        <v>2325</v>
      </c>
      <c r="B1020" s="0" t="s">
        <v>3605</v>
      </c>
      <c r="C1020" s="0" t="s">
        <v>105</v>
      </c>
      <c r="D1020" s="0" t="s">
        <v>91</v>
      </c>
      <c r="E1020" s="0" t="s">
        <v>127</v>
      </c>
      <c r="F1020" s="0" t="s">
        <v>3612</v>
      </c>
      <c r="H1020" s="0" t="n">
        <v>0</v>
      </c>
      <c r="I1020" s="0" t="s">
        <v>3605</v>
      </c>
    </row>
    <row r="1021" customFormat="false" ht="15" hidden="false" customHeight="false" outlineLevel="0" collapsed="false">
      <c r="A1021" s="0" t="n">
        <v>2326</v>
      </c>
      <c r="B1021" s="0" t="s">
        <v>3605</v>
      </c>
      <c r="C1021" s="0" t="s">
        <v>105</v>
      </c>
      <c r="D1021" s="0" t="s">
        <v>91</v>
      </c>
      <c r="E1021" s="0" t="s">
        <v>127</v>
      </c>
      <c r="F1021" s="0" t="s">
        <v>3612</v>
      </c>
      <c r="H1021" s="0" t="n">
        <v>0</v>
      </c>
      <c r="I1021" s="0" t="s">
        <v>3605</v>
      </c>
    </row>
    <row r="1022" customFormat="false" ht="15" hidden="false" customHeight="false" outlineLevel="0" collapsed="false">
      <c r="A1022" s="0" t="n">
        <v>2327</v>
      </c>
      <c r="B1022" s="0" t="s">
        <v>3662</v>
      </c>
      <c r="C1022" s="0" t="s">
        <v>769</v>
      </c>
      <c r="D1022" s="0" t="s">
        <v>91</v>
      </c>
      <c r="E1022" s="0" t="s">
        <v>85</v>
      </c>
      <c r="F1022" s="0" t="s">
        <v>3669</v>
      </c>
      <c r="H1022" s="0" t="n">
        <v>0</v>
      </c>
      <c r="I1022" s="0" t="s">
        <v>3662</v>
      </c>
    </row>
    <row r="1023" customFormat="false" ht="15" hidden="false" customHeight="false" outlineLevel="0" collapsed="false">
      <c r="A1023" s="0" t="n">
        <v>2328</v>
      </c>
      <c r="B1023" s="0" t="s">
        <v>3662</v>
      </c>
      <c r="C1023" s="0" t="s">
        <v>769</v>
      </c>
      <c r="D1023" s="0" t="s">
        <v>91</v>
      </c>
      <c r="E1023" s="0" t="s">
        <v>127</v>
      </c>
      <c r="F1023" s="0" t="s">
        <v>3669</v>
      </c>
      <c r="H1023" s="0" t="n">
        <v>0</v>
      </c>
      <c r="I1023" s="0" t="s">
        <v>3662</v>
      </c>
    </row>
    <row r="1024" customFormat="false" ht="15" hidden="false" customHeight="false" outlineLevel="0" collapsed="false">
      <c r="A1024" s="0" t="n">
        <v>2329</v>
      </c>
      <c r="B1024" s="0" t="s">
        <v>3676</v>
      </c>
      <c r="C1024" s="0" t="s">
        <v>105</v>
      </c>
      <c r="D1024" s="0" t="s">
        <v>91</v>
      </c>
      <c r="E1024" s="0" t="s">
        <v>127</v>
      </c>
      <c r="F1024" s="0" t="s">
        <v>3683</v>
      </c>
      <c r="H1024" s="0" t="n">
        <v>0</v>
      </c>
      <c r="I1024" s="0" t="s">
        <v>3676</v>
      </c>
    </row>
    <row r="1025" customFormat="false" ht="15" hidden="false" customHeight="false" outlineLevel="0" collapsed="false">
      <c r="A1025" s="0" t="n">
        <v>2330</v>
      </c>
      <c r="B1025" s="0" t="s">
        <v>3676</v>
      </c>
      <c r="C1025" s="0" t="s">
        <v>105</v>
      </c>
      <c r="D1025" s="0" t="s">
        <v>91</v>
      </c>
      <c r="E1025" s="0" t="s">
        <v>127</v>
      </c>
      <c r="F1025" s="0" t="s">
        <v>3683</v>
      </c>
      <c r="H1025" s="0" t="n">
        <v>0</v>
      </c>
      <c r="I1025" s="0" t="s">
        <v>3676</v>
      </c>
    </row>
    <row r="1026" customFormat="false" ht="15" hidden="false" customHeight="false" outlineLevel="0" collapsed="false">
      <c r="A1026" s="0" t="n">
        <v>2331</v>
      </c>
      <c r="B1026" s="0" t="s">
        <v>3676</v>
      </c>
      <c r="C1026" s="0" t="s">
        <v>105</v>
      </c>
      <c r="D1026" s="0" t="s">
        <v>91</v>
      </c>
      <c r="E1026" s="0" t="s">
        <v>127</v>
      </c>
      <c r="F1026" s="0" t="s">
        <v>3683</v>
      </c>
      <c r="H1026" s="0" t="n">
        <v>0</v>
      </c>
      <c r="I1026" s="0" t="s">
        <v>3676</v>
      </c>
    </row>
    <row r="1027" customFormat="false" ht="15" hidden="false" customHeight="false" outlineLevel="0" collapsed="false">
      <c r="A1027" s="0" t="n">
        <v>2332</v>
      </c>
      <c r="B1027" s="0" t="s">
        <v>3676</v>
      </c>
      <c r="C1027" s="0" t="s">
        <v>105</v>
      </c>
      <c r="D1027" s="0" t="s">
        <v>91</v>
      </c>
      <c r="E1027" s="0" t="s">
        <v>127</v>
      </c>
      <c r="F1027" s="0" t="s">
        <v>3683</v>
      </c>
      <c r="H1027" s="0" t="n">
        <v>0</v>
      </c>
      <c r="I1027" s="0" t="s">
        <v>3676</v>
      </c>
    </row>
    <row r="1028" customFormat="false" ht="15" hidden="false" customHeight="false" outlineLevel="0" collapsed="false">
      <c r="A1028" s="0" t="n">
        <v>2333</v>
      </c>
      <c r="B1028" s="0" t="s">
        <v>3676</v>
      </c>
      <c r="C1028" s="0" t="s">
        <v>105</v>
      </c>
      <c r="D1028" s="0" t="s">
        <v>91</v>
      </c>
      <c r="E1028" s="0" t="s">
        <v>127</v>
      </c>
      <c r="F1028" s="0" t="s">
        <v>3683</v>
      </c>
      <c r="H1028" s="0" t="n">
        <v>0</v>
      </c>
      <c r="I1028" s="0" t="s">
        <v>3676</v>
      </c>
    </row>
    <row r="1029" customFormat="false" ht="15" hidden="false" customHeight="false" outlineLevel="0" collapsed="false">
      <c r="A1029" s="0" t="n">
        <v>2334</v>
      </c>
      <c r="B1029" s="0" t="s">
        <v>3676</v>
      </c>
      <c r="C1029" s="0" t="s">
        <v>105</v>
      </c>
      <c r="D1029" s="0" t="s">
        <v>91</v>
      </c>
      <c r="E1029" s="0" t="s">
        <v>127</v>
      </c>
      <c r="F1029" s="0" t="s">
        <v>3683</v>
      </c>
      <c r="H1029" s="0" t="n">
        <v>0</v>
      </c>
      <c r="I1029" s="0" t="s">
        <v>3676</v>
      </c>
    </row>
    <row r="1030" customFormat="false" ht="15" hidden="false" customHeight="false" outlineLevel="0" collapsed="false">
      <c r="A1030" s="0" t="n">
        <v>2335</v>
      </c>
      <c r="B1030" s="0" t="s">
        <v>3676</v>
      </c>
      <c r="C1030" s="0" t="s">
        <v>105</v>
      </c>
      <c r="D1030" s="0" t="s">
        <v>91</v>
      </c>
      <c r="E1030" s="0" t="s">
        <v>127</v>
      </c>
      <c r="F1030" s="0" t="s">
        <v>3683</v>
      </c>
      <c r="H1030" s="0" t="n">
        <v>0</v>
      </c>
      <c r="I1030" s="0" t="s">
        <v>3676</v>
      </c>
    </row>
    <row r="1031" customFormat="false" ht="15" hidden="false" customHeight="false" outlineLevel="0" collapsed="false">
      <c r="A1031" s="0" t="n">
        <v>2336</v>
      </c>
      <c r="B1031" s="0" t="s">
        <v>3676</v>
      </c>
      <c r="C1031" s="0" t="s">
        <v>105</v>
      </c>
      <c r="D1031" s="0" t="s">
        <v>91</v>
      </c>
      <c r="E1031" s="0" t="s">
        <v>127</v>
      </c>
      <c r="F1031" s="0" t="s">
        <v>3683</v>
      </c>
      <c r="H1031" s="0" t="n">
        <v>0</v>
      </c>
      <c r="I1031" s="0" t="s">
        <v>3676</v>
      </c>
    </row>
    <row r="1032" customFormat="false" ht="15" hidden="false" customHeight="false" outlineLevel="0" collapsed="false">
      <c r="A1032" s="0" t="n">
        <v>2337</v>
      </c>
      <c r="B1032" s="0" t="s">
        <v>3676</v>
      </c>
      <c r="C1032" s="0" t="s">
        <v>105</v>
      </c>
      <c r="D1032" s="0" t="s">
        <v>91</v>
      </c>
      <c r="E1032" s="0" t="s">
        <v>127</v>
      </c>
      <c r="F1032" s="0" t="s">
        <v>3683</v>
      </c>
      <c r="H1032" s="0" t="n">
        <v>0</v>
      </c>
      <c r="I1032" s="0" t="s">
        <v>3676</v>
      </c>
    </row>
    <row r="1033" customFormat="false" ht="15" hidden="false" customHeight="false" outlineLevel="0" collapsed="false">
      <c r="A1033" s="0" t="n">
        <v>2338</v>
      </c>
      <c r="B1033" s="0" t="s">
        <v>3676</v>
      </c>
      <c r="C1033" s="0" t="s">
        <v>105</v>
      </c>
      <c r="D1033" s="0" t="s">
        <v>91</v>
      </c>
      <c r="E1033" s="0" t="s">
        <v>127</v>
      </c>
      <c r="F1033" s="0" t="s">
        <v>3683</v>
      </c>
      <c r="H1033" s="0" t="n">
        <v>0</v>
      </c>
      <c r="I1033" s="0" t="s">
        <v>3676</v>
      </c>
    </row>
    <row r="1034" customFormat="false" ht="15" hidden="false" customHeight="false" outlineLevel="0" collapsed="false">
      <c r="A1034" s="0" t="n">
        <v>2339</v>
      </c>
      <c r="B1034" s="0" t="s">
        <v>3676</v>
      </c>
      <c r="C1034" s="0" t="s">
        <v>105</v>
      </c>
      <c r="D1034" s="0" t="s">
        <v>91</v>
      </c>
      <c r="E1034" s="0" t="s">
        <v>127</v>
      </c>
      <c r="F1034" s="0" t="s">
        <v>3683</v>
      </c>
      <c r="H1034" s="0" t="n">
        <v>0</v>
      </c>
      <c r="I1034" s="0" t="s">
        <v>3676</v>
      </c>
    </row>
    <row r="1035" customFormat="false" ht="15" hidden="false" customHeight="false" outlineLevel="0" collapsed="false">
      <c r="A1035" s="0" t="n">
        <v>2340</v>
      </c>
      <c r="B1035" s="0" t="s">
        <v>3676</v>
      </c>
      <c r="C1035" s="0" t="s">
        <v>105</v>
      </c>
      <c r="D1035" s="0" t="s">
        <v>91</v>
      </c>
      <c r="E1035" s="0" t="s">
        <v>127</v>
      </c>
      <c r="F1035" s="0" t="s">
        <v>3683</v>
      </c>
      <c r="H1035" s="0" t="n">
        <v>0</v>
      </c>
      <c r="I1035" s="0" t="s">
        <v>3676</v>
      </c>
    </row>
    <row r="1036" customFormat="false" ht="15" hidden="false" customHeight="false" outlineLevel="0" collapsed="false">
      <c r="A1036" s="0" t="n">
        <v>2341</v>
      </c>
      <c r="B1036" s="0" t="s">
        <v>3676</v>
      </c>
      <c r="C1036" s="0" t="s">
        <v>105</v>
      </c>
      <c r="D1036" s="0" t="s">
        <v>91</v>
      </c>
      <c r="E1036" s="0" t="s">
        <v>127</v>
      </c>
      <c r="F1036" s="0" t="s">
        <v>3683</v>
      </c>
      <c r="H1036" s="0" t="n">
        <v>0</v>
      </c>
      <c r="I1036" s="0" t="s">
        <v>3676</v>
      </c>
    </row>
    <row r="1037" customFormat="false" ht="15" hidden="false" customHeight="false" outlineLevel="0" collapsed="false">
      <c r="A1037" s="0" t="n">
        <v>2342</v>
      </c>
      <c r="B1037" s="0" t="s">
        <v>3676</v>
      </c>
      <c r="C1037" s="0" t="s">
        <v>105</v>
      </c>
      <c r="D1037" s="0" t="s">
        <v>91</v>
      </c>
      <c r="E1037" s="0" t="s">
        <v>127</v>
      </c>
      <c r="F1037" s="0" t="s">
        <v>3683</v>
      </c>
      <c r="H1037" s="0" t="n">
        <v>0</v>
      </c>
      <c r="I1037" s="0" t="s">
        <v>3676</v>
      </c>
    </row>
    <row r="1038" customFormat="false" ht="15" hidden="false" customHeight="false" outlineLevel="0" collapsed="false">
      <c r="A1038" s="0" t="n">
        <v>2343</v>
      </c>
      <c r="B1038" s="0" t="s">
        <v>3676</v>
      </c>
      <c r="C1038" s="0" t="s">
        <v>105</v>
      </c>
      <c r="D1038" s="0" t="s">
        <v>91</v>
      </c>
      <c r="E1038" s="0" t="s">
        <v>127</v>
      </c>
      <c r="F1038" s="0" t="s">
        <v>3683</v>
      </c>
      <c r="H1038" s="0" t="n">
        <v>0</v>
      </c>
      <c r="I1038" s="0" t="s">
        <v>3676</v>
      </c>
    </row>
    <row r="1039" customFormat="false" ht="15" hidden="false" customHeight="false" outlineLevel="0" collapsed="false">
      <c r="A1039" s="0" t="n">
        <v>2344</v>
      </c>
      <c r="B1039" s="0" t="s">
        <v>3676</v>
      </c>
      <c r="C1039" s="0" t="s">
        <v>105</v>
      </c>
      <c r="D1039" s="0" t="s">
        <v>91</v>
      </c>
      <c r="E1039" s="0" t="s">
        <v>127</v>
      </c>
      <c r="F1039" s="0" t="s">
        <v>3683</v>
      </c>
      <c r="H1039" s="0" t="n">
        <v>0</v>
      </c>
      <c r="I1039" s="0" t="s">
        <v>3676</v>
      </c>
    </row>
    <row r="1040" customFormat="false" ht="15" hidden="false" customHeight="false" outlineLevel="0" collapsed="false">
      <c r="A1040" s="0" t="n">
        <v>2345</v>
      </c>
      <c r="B1040" s="0" t="s">
        <v>3676</v>
      </c>
      <c r="C1040" s="0" t="s">
        <v>105</v>
      </c>
      <c r="D1040" s="0" t="s">
        <v>91</v>
      </c>
      <c r="E1040" s="0" t="s">
        <v>127</v>
      </c>
      <c r="F1040" s="0" t="s">
        <v>3683</v>
      </c>
      <c r="H1040" s="0" t="n">
        <v>0</v>
      </c>
      <c r="I1040" s="0" t="s">
        <v>3676</v>
      </c>
    </row>
    <row r="1041" customFormat="false" ht="15" hidden="false" customHeight="false" outlineLevel="0" collapsed="false">
      <c r="A1041" s="0" t="n">
        <v>2346</v>
      </c>
      <c r="B1041" s="0" t="s">
        <v>3676</v>
      </c>
      <c r="C1041" s="0" t="s">
        <v>105</v>
      </c>
      <c r="D1041" s="0" t="s">
        <v>91</v>
      </c>
      <c r="E1041" s="0" t="s">
        <v>127</v>
      </c>
      <c r="F1041" s="0" t="s">
        <v>3683</v>
      </c>
      <c r="H1041" s="0" t="n">
        <v>0</v>
      </c>
      <c r="I1041" s="0" t="s">
        <v>3676</v>
      </c>
    </row>
    <row r="1042" customFormat="false" ht="15" hidden="false" customHeight="false" outlineLevel="0" collapsed="false">
      <c r="A1042" s="0" t="n">
        <v>2347</v>
      </c>
      <c r="B1042" s="0" t="s">
        <v>3676</v>
      </c>
      <c r="C1042" s="0" t="s">
        <v>105</v>
      </c>
      <c r="D1042" s="0" t="s">
        <v>91</v>
      </c>
      <c r="E1042" s="0" t="s">
        <v>127</v>
      </c>
      <c r="F1042" s="0" t="s">
        <v>3683</v>
      </c>
      <c r="H1042" s="0" t="n">
        <v>0</v>
      </c>
      <c r="I1042" s="0" t="s">
        <v>3676</v>
      </c>
    </row>
    <row r="1043" customFormat="false" ht="15" hidden="false" customHeight="false" outlineLevel="0" collapsed="false">
      <c r="A1043" s="0" t="n">
        <v>2348</v>
      </c>
      <c r="B1043" s="0" t="s">
        <v>3676</v>
      </c>
      <c r="C1043" s="0" t="s">
        <v>105</v>
      </c>
      <c r="D1043" s="0" t="s">
        <v>91</v>
      </c>
      <c r="E1043" s="0" t="s">
        <v>127</v>
      </c>
      <c r="F1043" s="0" t="s">
        <v>3683</v>
      </c>
      <c r="H1043" s="0" t="n">
        <v>0</v>
      </c>
      <c r="I1043" s="0" t="s">
        <v>3676</v>
      </c>
    </row>
    <row r="1044" customFormat="false" ht="15" hidden="false" customHeight="false" outlineLevel="0" collapsed="false">
      <c r="A1044" s="0" t="n">
        <v>2349</v>
      </c>
      <c r="B1044" s="0" t="s">
        <v>3676</v>
      </c>
      <c r="C1044" s="0" t="s">
        <v>105</v>
      </c>
      <c r="D1044" s="0" t="s">
        <v>91</v>
      </c>
      <c r="E1044" s="0" t="s">
        <v>127</v>
      </c>
      <c r="F1044" s="0" t="s">
        <v>3683</v>
      </c>
      <c r="H1044" s="0" t="n">
        <v>0</v>
      </c>
      <c r="I1044" s="0" t="s">
        <v>3676</v>
      </c>
    </row>
    <row r="1045" customFormat="false" ht="15" hidden="false" customHeight="false" outlineLevel="0" collapsed="false">
      <c r="A1045" s="0" t="n">
        <v>2350</v>
      </c>
      <c r="B1045" s="0" t="s">
        <v>3676</v>
      </c>
      <c r="C1045" s="0" t="s">
        <v>105</v>
      </c>
      <c r="D1045" s="0" t="s">
        <v>91</v>
      </c>
      <c r="E1045" s="0" t="s">
        <v>127</v>
      </c>
      <c r="F1045" s="0" t="s">
        <v>3683</v>
      </c>
      <c r="H1045" s="0" t="n">
        <v>0</v>
      </c>
      <c r="I1045" s="0" t="s">
        <v>3676</v>
      </c>
    </row>
    <row r="1046" customFormat="false" ht="15" hidden="false" customHeight="false" outlineLevel="0" collapsed="false">
      <c r="A1046" s="0" t="n">
        <v>2351</v>
      </c>
      <c r="B1046" s="0" t="s">
        <v>3676</v>
      </c>
      <c r="C1046" s="0" t="s">
        <v>105</v>
      </c>
      <c r="D1046" s="0" t="s">
        <v>91</v>
      </c>
      <c r="E1046" s="0" t="s">
        <v>127</v>
      </c>
      <c r="F1046" s="0" t="s">
        <v>3683</v>
      </c>
      <c r="H1046" s="0" t="n">
        <v>0</v>
      </c>
      <c r="I1046" s="0" t="s">
        <v>3676</v>
      </c>
    </row>
    <row r="1047" customFormat="false" ht="15" hidden="false" customHeight="false" outlineLevel="0" collapsed="false">
      <c r="A1047" s="0" t="n">
        <v>2352</v>
      </c>
      <c r="B1047" s="0" t="s">
        <v>3676</v>
      </c>
      <c r="C1047" s="0" t="s">
        <v>105</v>
      </c>
      <c r="D1047" s="0" t="s">
        <v>91</v>
      </c>
      <c r="E1047" s="0" t="s">
        <v>127</v>
      </c>
      <c r="F1047" s="0" t="s">
        <v>3683</v>
      </c>
      <c r="H1047" s="0" t="n">
        <v>0</v>
      </c>
      <c r="I1047" s="0" t="s">
        <v>3676</v>
      </c>
    </row>
    <row r="1048" customFormat="false" ht="15" hidden="false" customHeight="false" outlineLevel="0" collapsed="false">
      <c r="A1048" s="0" t="n">
        <v>2353</v>
      </c>
      <c r="B1048" s="0" t="s">
        <v>3676</v>
      </c>
      <c r="C1048" s="0" t="s">
        <v>105</v>
      </c>
      <c r="D1048" s="0" t="s">
        <v>91</v>
      </c>
      <c r="E1048" s="0" t="s">
        <v>127</v>
      </c>
      <c r="F1048" s="0" t="s">
        <v>3683</v>
      </c>
      <c r="H1048" s="0" t="n">
        <v>0</v>
      </c>
      <c r="I1048" s="0" t="s">
        <v>3676</v>
      </c>
    </row>
    <row r="1049" customFormat="false" ht="15" hidden="false" customHeight="false" outlineLevel="0" collapsed="false">
      <c r="A1049" s="0" t="n">
        <v>2354</v>
      </c>
      <c r="B1049" s="0" t="s">
        <v>3676</v>
      </c>
      <c r="C1049" s="0" t="s">
        <v>105</v>
      </c>
      <c r="D1049" s="0" t="s">
        <v>91</v>
      </c>
      <c r="E1049" s="0" t="s">
        <v>127</v>
      </c>
      <c r="F1049" s="0" t="s">
        <v>3683</v>
      </c>
      <c r="H1049" s="0" t="n">
        <v>0</v>
      </c>
      <c r="I1049" s="0" t="s">
        <v>3676</v>
      </c>
    </row>
    <row r="1050" customFormat="false" ht="15" hidden="false" customHeight="false" outlineLevel="0" collapsed="false">
      <c r="A1050" s="0" t="n">
        <v>2355</v>
      </c>
      <c r="B1050" s="0" t="s">
        <v>3676</v>
      </c>
      <c r="C1050" s="0" t="s">
        <v>105</v>
      </c>
      <c r="D1050" s="0" t="s">
        <v>91</v>
      </c>
      <c r="E1050" s="0" t="s">
        <v>127</v>
      </c>
      <c r="F1050" s="0" t="s">
        <v>3683</v>
      </c>
      <c r="H1050" s="0" t="n">
        <v>0</v>
      </c>
      <c r="I1050" s="0" t="s">
        <v>3676</v>
      </c>
    </row>
    <row r="1051" customFormat="false" ht="15" hidden="false" customHeight="false" outlineLevel="0" collapsed="false">
      <c r="A1051" s="0" t="n">
        <v>2356</v>
      </c>
      <c r="B1051" s="0" t="s">
        <v>3676</v>
      </c>
      <c r="C1051" s="0" t="s">
        <v>105</v>
      </c>
      <c r="D1051" s="0" t="s">
        <v>91</v>
      </c>
      <c r="E1051" s="0" t="s">
        <v>127</v>
      </c>
      <c r="F1051" s="0" t="s">
        <v>3683</v>
      </c>
      <c r="H1051" s="0" t="n">
        <v>0</v>
      </c>
      <c r="I1051" s="0" t="s">
        <v>3676</v>
      </c>
    </row>
    <row r="1052" customFormat="false" ht="15" hidden="false" customHeight="false" outlineLevel="0" collapsed="false">
      <c r="A1052" s="0" t="n">
        <v>2357</v>
      </c>
      <c r="B1052" s="0" t="s">
        <v>3676</v>
      </c>
      <c r="C1052" s="0" t="s">
        <v>105</v>
      </c>
      <c r="D1052" s="0" t="s">
        <v>91</v>
      </c>
      <c r="E1052" s="0" t="s">
        <v>127</v>
      </c>
      <c r="F1052" s="0" t="s">
        <v>3683</v>
      </c>
      <c r="H1052" s="0" t="n">
        <v>0</v>
      </c>
      <c r="I1052" s="0" t="s">
        <v>3676</v>
      </c>
    </row>
    <row r="1053" customFormat="false" ht="15" hidden="false" customHeight="false" outlineLevel="0" collapsed="false">
      <c r="A1053" s="0" t="n">
        <v>2358</v>
      </c>
      <c r="B1053" s="0" t="s">
        <v>3676</v>
      </c>
      <c r="C1053" s="0" t="s">
        <v>105</v>
      </c>
      <c r="D1053" s="0" t="s">
        <v>91</v>
      </c>
      <c r="E1053" s="0" t="s">
        <v>127</v>
      </c>
      <c r="F1053" s="0" t="s">
        <v>3683</v>
      </c>
      <c r="H1053" s="0" t="n">
        <v>0</v>
      </c>
      <c r="I1053" s="0" t="s">
        <v>3676</v>
      </c>
    </row>
    <row r="1054" customFormat="false" ht="15" hidden="false" customHeight="false" outlineLevel="0" collapsed="false">
      <c r="A1054" s="0" t="n">
        <v>2359</v>
      </c>
      <c r="B1054" s="0" t="s">
        <v>3676</v>
      </c>
      <c r="C1054" s="0" t="s">
        <v>105</v>
      </c>
      <c r="D1054" s="0" t="s">
        <v>91</v>
      </c>
      <c r="E1054" s="0" t="s">
        <v>127</v>
      </c>
      <c r="F1054" s="0" t="s">
        <v>3683</v>
      </c>
      <c r="H1054" s="0" t="n">
        <v>0</v>
      </c>
      <c r="I1054" s="0" t="s">
        <v>3676</v>
      </c>
    </row>
    <row r="1055" customFormat="false" ht="15" hidden="false" customHeight="false" outlineLevel="0" collapsed="false">
      <c r="A1055" s="0" t="n">
        <v>2360</v>
      </c>
      <c r="B1055" s="0" t="s">
        <v>3676</v>
      </c>
      <c r="C1055" s="0" t="s">
        <v>105</v>
      </c>
      <c r="D1055" s="0" t="s">
        <v>91</v>
      </c>
      <c r="E1055" s="0" t="s">
        <v>127</v>
      </c>
      <c r="F1055" s="0" t="s">
        <v>3683</v>
      </c>
      <c r="H1055" s="0" t="n">
        <v>0</v>
      </c>
      <c r="I1055" s="0" t="s">
        <v>3676</v>
      </c>
    </row>
    <row r="1056" customFormat="false" ht="15" hidden="false" customHeight="false" outlineLevel="0" collapsed="false">
      <c r="A1056" s="0" t="n">
        <v>2361</v>
      </c>
      <c r="B1056" s="0" t="s">
        <v>3676</v>
      </c>
      <c r="C1056" s="0" t="s">
        <v>105</v>
      </c>
      <c r="D1056" s="0" t="s">
        <v>91</v>
      </c>
      <c r="E1056" s="0" t="s">
        <v>127</v>
      </c>
      <c r="F1056" s="0" t="s">
        <v>3683</v>
      </c>
      <c r="H1056" s="0" t="n">
        <v>0</v>
      </c>
      <c r="I1056" s="0" t="s">
        <v>3676</v>
      </c>
    </row>
    <row r="1057" customFormat="false" ht="15" hidden="false" customHeight="false" outlineLevel="0" collapsed="false">
      <c r="A1057" s="0" t="n">
        <v>2362</v>
      </c>
      <c r="B1057" s="0" t="s">
        <v>3676</v>
      </c>
      <c r="C1057" s="0" t="s">
        <v>105</v>
      </c>
      <c r="D1057" s="0" t="s">
        <v>91</v>
      </c>
      <c r="E1057" s="0" t="s">
        <v>127</v>
      </c>
      <c r="F1057" s="0" t="s">
        <v>3683</v>
      </c>
      <c r="H1057" s="0" t="n">
        <v>0</v>
      </c>
      <c r="I1057" s="0" t="s">
        <v>3676</v>
      </c>
    </row>
    <row r="1058" customFormat="false" ht="15" hidden="false" customHeight="false" outlineLevel="0" collapsed="false">
      <c r="A1058" s="0" t="n">
        <v>2363</v>
      </c>
      <c r="B1058" s="0" t="s">
        <v>3676</v>
      </c>
      <c r="C1058" s="0" t="s">
        <v>105</v>
      </c>
      <c r="D1058" s="0" t="s">
        <v>91</v>
      </c>
      <c r="E1058" s="0" t="s">
        <v>127</v>
      </c>
      <c r="F1058" s="0" t="s">
        <v>3683</v>
      </c>
      <c r="H1058" s="0" t="n">
        <v>0</v>
      </c>
      <c r="I1058" s="0" t="s">
        <v>3676</v>
      </c>
    </row>
    <row r="1059" customFormat="false" ht="15" hidden="false" customHeight="false" outlineLevel="0" collapsed="false">
      <c r="A1059" s="0" t="n">
        <v>2364</v>
      </c>
      <c r="B1059" s="0" t="s">
        <v>3676</v>
      </c>
      <c r="C1059" s="0" t="s">
        <v>105</v>
      </c>
      <c r="D1059" s="0" t="s">
        <v>91</v>
      </c>
      <c r="E1059" s="0" t="s">
        <v>127</v>
      </c>
      <c r="F1059" s="0" t="s">
        <v>3683</v>
      </c>
      <c r="H1059" s="0" t="n">
        <v>0</v>
      </c>
      <c r="I1059" s="0" t="s">
        <v>3676</v>
      </c>
    </row>
    <row r="1060" customFormat="false" ht="15" hidden="false" customHeight="false" outlineLevel="0" collapsed="false">
      <c r="A1060" s="0" t="n">
        <v>2365</v>
      </c>
      <c r="B1060" s="0" t="s">
        <v>3824</v>
      </c>
      <c r="C1060" s="0" t="s">
        <v>105</v>
      </c>
      <c r="D1060" s="0" t="s">
        <v>91</v>
      </c>
      <c r="E1060" s="0" t="s">
        <v>127</v>
      </c>
      <c r="F1060" s="0" t="s">
        <v>3832</v>
      </c>
      <c r="H1060" s="0" t="n">
        <v>0</v>
      </c>
      <c r="I1060" s="0" t="s">
        <v>3824</v>
      </c>
    </row>
    <row r="1061" customFormat="false" ht="15" hidden="false" customHeight="false" outlineLevel="0" collapsed="false">
      <c r="A1061" s="0" t="n">
        <v>2366</v>
      </c>
      <c r="B1061" s="0" t="s">
        <v>3824</v>
      </c>
      <c r="C1061" s="0" t="s">
        <v>105</v>
      </c>
      <c r="D1061" s="0" t="s">
        <v>91</v>
      </c>
      <c r="E1061" s="0" t="s">
        <v>127</v>
      </c>
      <c r="F1061" s="0" t="s">
        <v>3832</v>
      </c>
      <c r="H1061" s="0" t="n">
        <v>0</v>
      </c>
      <c r="I1061" s="0" t="s">
        <v>3824</v>
      </c>
    </row>
    <row r="1062" customFormat="false" ht="15" hidden="false" customHeight="false" outlineLevel="0" collapsed="false">
      <c r="A1062" s="0" t="n">
        <v>2367</v>
      </c>
      <c r="B1062" s="0" t="s">
        <v>3824</v>
      </c>
      <c r="C1062" s="0" t="s">
        <v>105</v>
      </c>
      <c r="D1062" s="0" t="s">
        <v>91</v>
      </c>
      <c r="E1062" s="0" t="s">
        <v>127</v>
      </c>
      <c r="F1062" s="0" t="s">
        <v>3832</v>
      </c>
      <c r="H1062" s="0" t="n">
        <v>0</v>
      </c>
      <c r="I1062" s="0" t="s">
        <v>3824</v>
      </c>
    </row>
    <row r="1063" customFormat="false" ht="15" hidden="false" customHeight="false" outlineLevel="0" collapsed="false">
      <c r="A1063" s="0" t="n">
        <v>2368</v>
      </c>
      <c r="B1063" s="0" t="s">
        <v>3824</v>
      </c>
      <c r="C1063" s="0" t="s">
        <v>105</v>
      </c>
      <c r="D1063" s="0" t="s">
        <v>91</v>
      </c>
      <c r="E1063" s="0" t="s">
        <v>127</v>
      </c>
      <c r="F1063" s="0" t="s">
        <v>3832</v>
      </c>
      <c r="H1063" s="0" t="n">
        <v>0</v>
      </c>
      <c r="I1063" s="0" t="s">
        <v>3824</v>
      </c>
    </row>
    <row r="1064" customFormat="false" ht="15" hidden="false" customHeight="false" outlineLevel="0" collapsed="false">
      <c r="A1064" s="0" t="n">
        <v>2369</v>
      </c>
      <c r="B1064" s="0" t="s">
        <v>3824</v>
      </c>
      <c r="C1064" s="0" t="s">
        <v>105</v>
      </c>
      <c r="D1064" s="0" t="s">
        <v>91</v>
      </c>
      <c r="E1064" s="0" t="s">
        <v>127</v>
      </c>
      <c r="F1064" s="0" t="s">
        <v>3832</v>
      </c>
      <c r="H1064" s="0" t="n">
        <v>0</v>
      </c>
      <c r="I1064" s="0" t="s">
        <v>3824</v>
      </c>
    </row>
    <row r="1065" customFormat="false" ht="15" hidden="false" customHeight="false" outlineLevel="0" collapsed="false">
      <c r="A1065" s="0" t="n">
        <v>2370</v>
      </c>
      <c r="B1065" s="0" t="s">
        <v>3824</v>
      </c>
      <c r="C1065" s="0" t="s">
        <v>105</v>
      </c>
      <c r="D1065" s="0" t="s">
        <v>91</v>
      </c>
      <c r="E1065" s="0" t="s">
        <v>127</v>
      </c>
      <c r="F1065" s="0" t="s">
        <v>3832</v>
      </c>
      <c r="H1065" s="0" t="n">
        <v>0</v>
      </c>
      <c r="I1065" s="0" t="s">
        <v>3824</v>
      </c>
    </row>
    <row r="1066" customFormat="false" ht="15" hidden="false" customHeight="false" outlineLevel="0" collapsed="false">
      <c r="A1066" s="0" t="n">
        <v>2371</v>
      </c>
      <c r="B1066" s="0" t="s">
        <v>3824</v>
      </c>
      <c r="C1066" s="0" t="s">
        <v>105</v>
      </c>
      <c r="D1066" s="0" t="s">
        <v>91</v>
      </c>
      <c r="E1066" s="0" t="s">
        <v>127</v>
      </c>
      <c r="F1066" s="0" t="s">
        <v>3832</v>
      </c>
      <c r="H1066" s="0" t="n">
        <v>0</v>
      </c>
      <c r="I1066" s="0" t="s">
        <v>3824</v>
      </c>
    </row>
    <row r="1067" customFormat="false" ht="15" hidden="false" customHeight="false" outlineLevel="0" collapsed="false">
      <c r="A1067" s="0" t="n">
        <v>2372</v>
      </c>
      <c r="B1067" s="0" t="s">
        <v>3824</v>
      </c>
      <c r="C1067" s="0" t="s">
        <v>105</v>
      </c>
      <c r="D1067" s="0" t="s">
        <v>91</v>
      </c>
      <c r="E1067" s="0" t="s">
        <v>127</v>
      </c>
      <c r="F1067" s="0" t="s">
        <v>3832</v>
      </c>
      <c r="H1067" s="0" t="n">
        <v>0</v>
      </c>
      <c r="I1067" s="0" t="s">
        <v>3824</v>
      </c>
    </row>
    <row r="1068" customFormat="false" ht="15" hidden="false" customHeight="false" outlineLevel="0" collapsed="false">
      <c r="A1068" s="0" t="n">
        <v>2373</v>
      </c>
      <c r="B1068" s="0" t="s">
        <v>3824</v>
      </c>
      <c r="C1068" s="0" t="s">
        <v>105</v>
      </c>
      <c r="D1068" s="0" t="s">
        <v>91</v>
      </c>
      <c r="E1068" s="0" t="s">
        <v>127</v>
      </c>
      <c r="F1068" s="0" t="s">
        <v>3832</v>
      </c>
      <c r="H1068" s="0" t="n">
        <v>0</v>
      </c>
      <c r="I1068" s="0" t="s">
        <v>3824</v>
      </c>
    </row>
    <row r="1069" customFormat="false" ht="15" hidden="false" customHeight="false" outlineLevel="0" collapsed="false">
      <c r="A1069" s="0" t="n">
        <v>2374</v>
      </c>
      <c r="B1069" s="0" t="s">
        <v>3824</v>
      </c>
      <c r="C1069" s="0" t="s">
        <v>105</v>
      </c>
      <c r="D1069" s="0" t="s">
        <v>91</v>
      </c>
      <c r="E1069" s="0" t="s">
        <v>127</v>
      </c>
      <c r="F1069" s="0" t="s">
        <v>3832</v>
      </c>
      <c r="H1069" s="0" t="n">
        <v>0</v>
      </c>
      <c r="I1069" s="0" t="s">
        <v>3824</v>
      </c>
    </row>
    <row r="1070" customFormat="false" ht="15" hidden="false" customHeight="false" outlineLevel="0" collapsed="false">
      <c r="A1070" s="0" t="n">
        <v>2375</v>
      </c>
      <c r="B1070" s="0" t="s">
        <v>3824</v>
      </c>
      <c r="C1070" s="0" t="s">
        <v>105</v>
      </c>
      <c r="D1070" s="0" t="s">
        <v>91</v>
      </c>
      <c r="E1070" s="0" t="s">
        <v>127</v>
      </c>
      <c r="F1070" s="0" t="s">
        <v>3832</v>
      </c>
      <c r="H1070" s="0" t="n">
        <v>0</v>
      </c>
      <c r="I1070" s="0" t="s">
        <v>3824</v>
      </c>
    </row>
    <row r="1071" customFormat="false" ht="15" hidden="false" customHeight="false" outlineLevel="0" collapsed="false">
      <c r="A1071" s="0" t="n">
        <v>2376</v>
      </c>
      <c r="B1071" s="0" t="s">
        <v>3824</v>
      </c>
      <c r="C1071" s="0" t="s">
        <v>105</v>
      </c>
      <c r="D1071" s="0" t="s">
        <v>91</v>
      </c>
      <c r="E1071" s="0" t="s">
        <v>127</v>
      </c>
      <c r="F1071" s="0" t="s">
        <v>3832</v>
      </c>
      <c r="H1071" s="0" t="n">
        <v>0</v>
      </c>
      <c r="I1071" s="0" t="s">
        <v>3824</v>
      </c>
    </row>
    <row r="1072" customFormat="false" ht="15" hidden="false" customHeight="false" outlineLevel="0" collapsed="false">
      <c r="A1072" s="0" t="n">
        <v>2377</v>
      </c>
      <c r="B1072" s="0" t="s">
        <v>3824</v>
      </c>
      <c r="C1072" s="0" t="s">
        <v>105</v>
      </c>
      <c r="D1072" s="0" t="s">
        <v>91</v>
      </c>
      <c r="E1072" s="0" t="s">
        <v>127</v>
      </c>
      <c r="F1072" s="0" t="s">
        <v>3832</v>
      </c>
      <c r="H1072" s="0" t="n">
        <v>0</v>
      </c>
      <c r="I1072" s="0" t="s">
        <v>3824</v>
      </c>
    </row>
    <row r="1073" customFormat="false" ht="15" hidden="false" customHeight="false" outlineLevel="0" collapsed="false">
      <c r="A1073" s="0" t="n">
        <v>2378</v>
      </c>
      <c r="B1073" s="0" t="s">
        <v>3824</v>
      </c>
      <c r="C1073" s="0" t="s">
        <v>105</v>
      </c>
      <c r="D1073" s="0" t="s">
        <v>91</v>
      </c>
      <c r="E1073" s="0" t="s">
        <v>127</v>
      </c>
      <c r="F1073" s="0" t="s">
        <v>3832</v>
      </c>
      <c r="H1073" s="0" t="n">
        <v>0</v>
      </c>
      <c r="I1073" s="0" t="s">
        <v>3824</v>
      </c>
    </row>
    <row r="1074" customFormat="false" ht="15" hidden="false" customHeight="false" outlineLevel="0" collapsed="false">
      <c r="A1074" s="0" t="n">
        <v>2379</v>
      </c>
      <c r="B1074" s="0" t="s">
        <v>3824</v>
      </c>
      <c r="C1074" s="0" t="s">
        <v>105</v>
      </c>
      <c r="D1074" s="0" t="s">
        <v>91</v>
      </c>
      <c r="E1074" s="0" t="s">
        <v>127</v>
      </c>
      <c r="F1074" s="0" t="s">
        <v>3832</v>
      </c>
      <c r="H1074" s="0" t="n">
        <v>0</v>
      </c>
      <c r="I1074" s="0" t="s">
        <v>3824</v>
      </c>
    </row>
    <row r="1075" customFormat="false" ht="15" hidden="false" customHeight="false" outlineLevel="0" collapsed="false">
      <c r="A1075" s="0" t="n">
        <v>2380</v>
      </c>
      <c r="B1075" s="0" t="s">
        <v>3824</v>
      </c>
      <c r="C1075" s="0" t="s">
        <v>105</v>
      </c>
      <c r="D1075" s="0" t="s">
        <v>91</v>
      </c>
      <c r="E1075" s="0" t="s">
        <v>127</v>
      </c>
      <c r="F1075" s="0" t="s">
        <v>3832</v>
      </c>
      <c r="H1075" s="0" t="n">
        <v>0</v>
      </c>
      <c r="I1075" s="0" t="s">
        <v>3824</v>
      </c>
    </row>
    <row r="1076" customFormat="false" ht="15" hidden="false" customHeight="false" outlineLevel="0" collapsed="false">
      <c r="A1076" s="0" t="n">
        <v>2381</v>
      </c>
      <c r="B1076" s="0" t="s">
        <v>3824</v>
      </c>
      <c r="C1076" s="0" t="s">
        <v>105</v>
      </c>
      <c r="D1076" s="0" t="s">
        <v>91</v>
      </c>
      <c r="E1076" s="0" t="s">
        <v>127</v>
      </c>
      <c r="F1076" s="0" t="s">
        <v>3832</v>
      </c>
      <c r="H1076" s="0" t="n">
        <v>0</v>
      </c>
      <c r="I1076" s="0" t="s">
        <v>3824</v>
      </c>
    </row>
    <row r="1077" customFormat="false" ht="15" hidden="false" customHeight="false" outlineLevel="0" collapsed="false">
      <c r="A1077" s="0" t="n">
        <v>2382</v>
      </c>
      <c r="B1077" s="0" t="s">
        <v>3824</v>
      </c>
      <c r="C1077" s="0" t="s">
        <v>105</v>
      </c>
      <c r="D1077" s="0" t="s">
        <v>91</v>
      </c>
      <c r="E1077" s="0" t="s">
        <v>127</v>
      </c>
      <c r="F1077" s="0" t="s">
        <v>3832</v>
      </c>
      <c r="H1077" s="0" t="n">
        <v>0</v>
      </c>
      <c r="I1077" s="0" t="s">
        <v>3824</v>
      </c>
    </row>
    <row r="1078" customFormat="false" ht="15" hidden="false" customHeight="false" outlineLevel="0" collapsed="false">
      <c r="A1078" s="0" t="n">
        <v>2383</v>
      </c>
      <c r="B1078" s="0" t="s">
        <v>3824</v>
      </c>
      <c r="C1078" s="0" t="s">
        <v>105</v>
      </c>
      <c r="D1078" s="0" t="s">
        <v>91</v>
      </c>
      <c r="E1078" s="0" t="s">
        <v>127</v>
      </c>
      <c r="F1078" s="0" t="s">
        <v>3832</v>
      </c>
      <c r="H1078" s="0" t="n">
        <v>0</v>
      </c>
      <c r="I1078" s="0" t="s">
        <v>3824</v>
      </c>
    </row>
    <row r="1079" customFormat="false" ht="15" hidden="false" customHeight="false" outlineLevel="0" collapsed="false">
      <c r="A1079" s="0" t="n">
        <v>2384</v>
      </c>
      <c r="B1079" s="0" t="s">
        <v>3824</v>
      </c>
      <c r="C1079" s="0" t="s">
        <v>105</v>
      </c>
      <c r="D1079" s="0" t="s">
        <v>91</v>
      </c>
      <c r="E1079" s="0" t="s">
        <v>127</v>
      </c>
      <c r="F1079" s="0" t="s">
        <v>3832</v>
      </c>
      <c r="H1079" s="0" t="n">
        <v>0</v>
      </c>
      <c r="I1079" s="0" t="s">
        <v>3824</v>
      </c>
    </row>
    <row r="1080" customFormat="false" ht="15" hidden="false" customHeight="false" outlineLevel="0" collapsed="false">
      <c r="A1080" s="0" t="n">
        <v>2385</v>
      </c>
      <c r="B1080" s="0" t="s">
        <v>3824</v>
      </c>
      <c r="C1080" s="0" t="s">
        <v>105</v>
      </c>
      <c r="D1080" s="0" t="s">
        <v>91</v>
      </c>
      <c r="E1080" s="0" t="s">
        <v>127</v>
      </c>
      <c r="F1080" s="0" t="s">
        <v>3832</v>
      </c>
      <c r="H1080" s="0" t="n">
        <v>0</v>
      </c>
      <c r="I1080" s="0" t="s">
        <v>3824</v>
      </c>
    </row>
    <row r="1081" customFormat="false" ht="15" hidden="false" customHeight="false" outlineLevel="0" collapsed="false">
      <c r="A1081" s="0" t="n">
        <v>2386</v>
      </c>
      <c r="B1081" s="0" t="s">
        <v>3824</v>
      </c>
      <c r="C1081" s="0" t="s">
        <v>105</v>
      </c>
      <c r="D1081" s="0" t="s">
        <v>91</v>
      </c>
      <c r="E1081" s="0" t="s">
        <v>127</v>
      </c>
      <c r="F1081" s="0" t="s">
        <v>3832</v>
      </c>
      <c r="H1081" s="0" t="n">
        <v>0</v>
      </c>
      <c r="I1081" s="0" t="s">
        <v>3824</v>
      </c>
    </row>
    <row r="1082" customFormat="false" ht="15" hidden="false" customHeight="false" outlineLevel="0" collapsed="false">
      <c r="A1082" s="0" t="n">
        <v>2387</v>
      </c>
      <c r="B1082" s="0" t="s">
        <v>3824</v>
      </c>
      <c r="C1082" s="0" t="s">
        <v>105</v>
      </c>
      <c r="D1082" s="0" t="s">
        <v>91</v>
      </c>
      <c r="E1082" s="0" t="s">
        <v>127</v>
      </c>
      <c r="F1082" s="0" t="s">
        <v>3832</v>
      </c>
      <c r="H1082" s="0" t="n">
        <v>0</v>
      </c>
      <c r="I1082" s="0" t="s">
        <v>3824</v>
      </c>
    </row>
    <row r="1083" customFormat="false" ht="15" hidden="false" customHeight="false" outlineLevel="0" collapsed="false">
      <c r="A1083" s="0" t="n">
        <v>2388</v>
      </c>
      <c r="B1083" s="0" t="s">
        <v>3824</v>
      </c>
      <c r="C1083" s="0" t="s">
        <v>105</v>
      </c>
      <c r="D1083" s="0" t="s">
        <v>91</v>
      </c>
      <c r="E1083" s="0" t="s">
        <v>127</v>
      </c>
      <c r="F1083" s="0" t="s">
        <v>3832</v>
      </c>
      <c r="H1083" s="0" t="n">
        <v>0</v>
      </c>
      <c r="I1083" s="0" t="s">
        <v>3824</v>
      </c>
    </row>
    <row r="1084" customFormat="false" ht="15" hidden="false" customHeight="false" outlineLevel="0" collapsed="false">
      <c r="A1084" s="0" t="n">
        <v>2389</v>
      </c>
      <c r="B1084" s="0" t="s">
        <v>3824</v>
      </c>
      <c r="C1084" s="0" t="s">
        <v>105</v>
      </c>
      <c r="D1084" s="0" t="s">
        <v>91</v>
      </c>
      <c r="E1084" s="0" t="s">
        <v>127</v>
      </c>
      <c r="F1084" s="0" t="s">
        <v>3832</v>
      </c>
      <c r="H1084" s="0" t="n">
        <v>0</v>
      </c>
      <c r="I1084" s="0" t="s">
        <v>3824</v>
      </c>
    </row>
    <row r="1085" customFormat="false" ht="15" hidden="false" customHeight="false" outlineLevel="0" collapsed="false">
      <c r="A1085" s="0" t="n">
        <v>2390</v>
      </c>
      <c r="B1085" s="0" t="s">
        <v>3824</v>
      </c>
      <c r="C1085" s="0" t="s">
        <v>105</v>
      </c>
      <c r="D1085" s="0" t="s">
        <v>91</v>
      </c>
      <c r="E1085" s="0" t="s">
        <v>127</v>
      </c>
      <c r="F1085" s="0" t="s">
        <v>3832</v>
      </c>
      <c r="H1085" s="0" t="n">
        <v>0</v>
      </c>
      <c r="I1085" s="0" t="s">
        <v>3824</v>
      </c>
    </row>
    <row r="1086" customFormat="false" ht="15" hidden="false" customHeight="false" outlineLevel="0" collapsed="false">
      <c r="A1086" s="0" t="n">
        <v>2391</v>
      </c>
      <c r="B1086" s="0" t="s">
        <v>3824</v>
      </c>
      <c r="C1086" s="0" t="s">
        <v>105</v>
      </c>
      <c r="D1086" s="0" t="s">
        <v>91</v>
      </c>
      <c r="E1086" s="0" t="s">
        <v>127</v>
      </c>
      <c r="F1086" s="0" t="s">
        <v>3832</v>
      </c>
      <c r="H1086" s="0" t="n">
        <v>0</v>
      </c>
      <c r="I1086" s="0" t="s">
        <v>3824</v>
      </c>
    </row>
    <row r="1087" customFormat="false" ht="15" hidden="false" customHeight="false" outlineLevel="0" collapsed="false">
      <c r="A1087" s="0" t="n">
        <v>2392</v>
      </c>
      <c r="B1087" s="0" t="s">
        <v>3824</v>
      </c>
      <c r="C1087" s="0" t="s">
        <v>105</v>
      </c>
      <c r="D1087" s="0" t="s">
        <v>91</v>
      </c>
      <c r="E1087" s="0" t="s">
        <v>127</v>
      </c>
      <c r="F1087" s="0" t="s">
        <v>3832</v>
      </c>
      <c r="H1087" s="0" t="n">
        <v>0</v>
      </c>
      <c r="I1087" s="0" t="s">
        <v>3824</v>
      </c>
    </row>
    <row r="1088" customFormat="false" ht="15" hidden="false" customHeight="false" outlineLevel="0" collapsed="false">
      <c r="A1088" s="0" t="n">
        <v>2393</v>
      </c>
      <c r="B1088" s="0" t="s">
        <v>3824</v>
      </c>
      <c r="C1088" s="0" t="s">
        <v>105</v>
      </c>
      <c r="D1088" s="0" t="s">
        <v>91</v>
      </c>
      <c r="E1088" s="0" t="s">
        <v>127</v>
      </c>
      <c r="F1088" s="0" t="s">
        <v>3832</v>
      </c>
      <c r="H1088" s="0" t="n">
        <v>0</v>
      </c>
      <c r="I1088" s="0" t="s">
        <v>3824</v>
      </c>
    </row>
    <row r="1089" customFormat="false" ht="15" hidden="false" customHeight="false" outlineLevel="0" collapsed="false">
      <c r="A1089" s="0" t="n">
        <v>2394</v>
      </c>
      <c r="B1089" s="0" t="s">
        <v>3824</v>
      </c>
      <c r="C1089" s="0" t="s">
        <v>105</v>
      </c>
      <c r="D1089" s="0" t="s">
        <v>91</v>
      </c>
      <c r="E1089" s="0" t="s">
        <v>127</v>
      </c>
      <c r="F1089" s="0" t="s">
        <v>3832</v>
      </c>
      <c r="H1089" s="0" t="n">
        <v>0</v>
      </c>
      <c r="I1089" s="0" t="s">
        <v>3824</v>
      </c>
    </row>
    <row r="1090" customFormat="false" ht="15" hidden="false" customHeight="false" outlineLevel="0" collapsed="false">
      <c r="A1090" s="0" t="n">
        <v>2395</v>
      </c>
      <c r="B1090" s="0" t="s">
        <v>3824</v>
      </c>
      <c r="C1090" s="0" t="s">
        <v>105</v>
      </c>
      <c r="D1090" s="0" t="s">
        <v>91</v>
      </c>
      <c r="E1090" s="0" t="s">
        <v>127</v>
      </c>
      <c r="F1090" s="0" t="s">
        <v>3832</v>
      </c>
      <c r="H1090" s="0" t="n">
        <v>0</v>
      </c>
      <c r="I1090" s="0" t="s">
        <v>3824</v>
      </c>
    </row>
    <row r="1091" customFormat="false" ht="15" hidden="false" customHeight="false" outlineLevel="0" collapsed="false">
      <c r="A1091" s="0" t="n">
        <v>2396</v>
      </c>
      <c r="B1091" s="0" t="s">
        <v>3824</v>
      </c>
      <c r="C1091" s="0" t="s">
        <v>105</v>
      </c>
      <c r="D1091" s="0" t="s">
        <v>91</v>
      </c>
      <c r="E1091" s="0" t="s">
        <v>127</v>
      </c>
      <c r="F1091" s="0" t="s">
        <v>3832</v>
      </c>
      <c r="H1091" s="0" t="n">
        <v>0</v>
      </c>
      <c r="I1091" s="0" t="s">
        <v>3824</v>
      </c>
    </row>
    <row r="1092" customFormat="false" ht="15" hidden="false" customHeight="false" outlineLevel="0" collapsed="false">
      <c r="A1092" s="0" t="n">
        <v>2397</v>
      </c>
      <c r="B1092" s="0" t="s">
        <v>3824</v>
      </c>
      <c r="C1092" s="0" t="s">
        <v>105</v>
      </c>
      <c r="D1092" s="0" t="s">
        <v>91</v>
      </c>
      <c r="E1092" s="0" t="s">
        <v>127</v>
      </c>
      <c r="F1092" s="0" t="s">
        <v>3832</v>
      </c>
      <c r="H1092" s="0" t="n">
        <v>0</v>
      </c>
      <c r="I1092" s="0" t="s">
        <v>3824</v>
      </c>
    </row>
    <row r="1093" customFormat="false" ht="15" hidden="false" customHeight="false" outlineLevel="0" collapsed="false">
      <c r="A1093" s="0" t="n">
        <v>2398</v>
      </c>
      <c r="B1093" s="0" t="s">
        <v>3824</v>
      </c>
      <c r="C1093" s="0" t="s">
        <v>105</v>
      </c>
      <c r="D1093" s="0" t="s">
        <v>91</v>
      </c>
      <c r="E1093" s="0" t="s">
        <v>127</v>
      </c>
      <c r="F1093" s="0" t="s">
        <v>3832</v>
      </c>
      <c r="H1093" s="0" t="n">
        <v>0</v>
      </c>
      <c r="I1093" s="0" t="s">
        <v>3824</v>
      </c>
    </row>
    <row r="1094" customFormat="false" ht="15" hidden="false" customHeight="false" outlineLevel="0" collapsed="false">
      <c r="A1094" s="0" t="n">
        <v>2399</v>
      </c>
      <c r="B1094" s="0" t="s">
        <v>3824</v>
      </c>
      <c r="C1094" s="0" t="s">
        <v>105</v>
      </c>
      <c r="D1094" s="0" t="s">
        <v>91</v>
      </c>
      <c r="E1094" s="0" t="s">
        <v>127</v>
      </c>
      <c r="F1094" s="0" t="s">
        <v>3832</v>
      </c>
      <c r="H1094" s="0" t="n">
        <v>0</v>
      </c>
      <c r="I1094" s="0" t="s">
        <v>3824</v>
      </c>
    </row>
    <row r="1095" customFormat="false" ht="15" hidden="false" customHeight="false" outlineLevel="0" collapsed="false">
      <c r="A1095" s="0" t="n">
        <v>2400</v>
      </c>
      <c r="B1095" s="0" t="s">
        <v>3824</v>
      </c>
      <c r="C1095" s="0" t="s">
        <v>105</v>
      </c>
      <c r="D1095" s="0" t="s">
        <v>91</v>
      </c>
      <c r="E1095" s="0" t="s">
        <v>127</v>
      </c>
      <c r="F1095" s="0" t="s">
        <v>3832</v>
      </c>
      <c r="H1095" s="0" t="n">
        <v>0</v>
      </c>
      <c r="I1095" s="0" t="s">
        <v>3824</v>
      </c>
    </row>
    <row r="1096" customFormat="false" ht="15" hidden="false" customHeight="false" outlineLevel="0" collapsed="false">
      <c r="A1096" s="0" t="n">
        <v>2401</v>
      </c>
      <c r="B1096" s="0" t="s">
        <v>3824</v>
      </c>
      <c r="C1096" s="0" t="s">
        <v>105</v>
      </c>
      <c r="D1096" s="0" t="s">
        <v>91</v>
      </c>
      <c r="E1096" s="0" t="s">
        <v>127</v>
      </c>
      <c r="F1096" s="0" t="s">
        <v>3832</v>
      </c>
      <c r="H1096" s="0" t="n">
        <v>0</v>
      </c>
      <c r="I1096" s="0" t="s">
        <v>3824</v>
      </c>
    </row>
    <row r="1097" customFormat="false" ht="15" hidden="false" customHeight="false" outlineLevel="0" collapsed="false">
      <c r="A1097" s="0" t="n">
        <v>2402</v>
      </c>
      <c r="B1097" s="0" t="s">
        <v>3824</v>
      </c>
      <c r="C1097" s="0" t="s">
        <v>105</v>
      </c>
      <c r="D1097" s="0" t="s">
        <v>91</v>
      </c>
      <c r="E1097" s="0" t="s">
        <v>127</v>
      </c>
      <c r="F1097" s="0" t="s">
        <v>3832</v>
      </c>
      <c r="H1097" s="0" t="n">
        <v>0</v>
      </c>
      <c r="I1097" s="0" t="s">
        <v>3824</v>
      </c>
    </row>
    <row r="1098" customFormat="false" ht="15" hidden="false" customHeight="false" outlineLevel="0" collapsed="false">
      <c r="A1098" s="0" t="n">
        <v>2403</v>
      </c>
      <c r="B1098" s="0" t="s">
        <v>3980</v>
      </c>
      <c r="C1098" s="0" t="s">
        <v>769</v>
      </c>
      <c r="D1098" s="0" t="s">
        <v>91</v>
      </c>
      <c r="E1098" s="0" t="s">
        <v>127</v>
      </c>
      <c r="F1098" s="0" t="s">
        <v>3986</v>
      </c>
      <c r="H1098" s="0" t="n">
        <v>0</v>
      </c>
      <c r="I1098" s="0" t="s">
        <v>3980</v>
      </c>
    </row>
    <row r="1099" customFormat="false" ht="15" hidden="false" customHeight="false" outlineLevel="0" collapsed="false">
      <c r="A1099" s="0" t="n">
        <v>2404</v>
      </c>
      <c r="B1099" s="0" t="s">
        <v>3980</v>
      </c>
      <c r="C1099" s="0" t="s">
        <v>769</v>
      </c>
      <c r="D1099" s="0" t="s">
        <v>91</v>
      </c>
      <c r="E1099" s="0" t="s">
        <v>127</v>
      </c>
      <c r="F1099" s="0" t="s">
        <v>3986</v>
      </c>
      <c r="H1099" s="0" t="n">
        <v>0</v>
      </c>
      <c r="I1099" s="0" t="s">
        <v>3980</v>
      </c>
    </row>
    <row r="1100" customFormat="false" ht="15" hidden="false" customHeight="false" outlineLevel="0" collapsed="false">
      <c r="A1100" s="0" t="n">
        <v>2405</v>
      </c>
      <c r="B1100" s="0" t="s">
        <v>3980</v>
      </c>
      <c r="C1100" s="0" t="s">
        <v>769</v>
      </c>
      <c r="D1100" s="0" t="s">
        <v>91</v>
      </c>
      <c r="E1100" s="0" t="s">
        <v>127</v>
      </c>
      <c r="F1100" s="0" t="s">
        <v>3986</v>
      </c>
      <c r="H1100" s="0" t="n">
        <v>0</v>
      </c>
      <c r="I1100" s="0" t="s">
        <v>3980</v>
      </c>
    </row>
    <row r="1101" customFormat="false" ht="15" hidden="false" customHeight="false" outlineLevel="0" collapsed="false">
      <c r="A1101" s="0" t="n">
        <v>2406</v>
      </c>
      <c r="B1101" s="0" t="s">
        <v>3980</v>
      </c>
      <c r="C1101" s="0" t="s">
        <v>769</v>
      </c>
      <c r="D1101" s="0" t="s">
        <v>91</v>
      </c>
      <c r="E1101" s="0" t="s">
        <v>127</v>
      </c>
      <c r="F1101" s="0" t="s">
        <v>3986</v>
      </c>
      <c r="H1101" s="0" t="n">
        <v>0</v>
      </c>
      <c r="I1101" s="0" t="s">
        <v>3980</v>
      </c>
    </row>
    <row r="1102" customFormat="false" ht="15" hidden="false" customHeight="false" outlineLevel="0" collapsed="false">
      <c r="A1102" s="0" t="n">
        <v>2407</v>
      </c>
      <c r="B1102" s="0" t="s">
        <v>3980</v>
      </c>
      <c r="C1102" s="0" t="s">
        <v>769</v>
      </c>
      <c r="D1102" s="0" t="s">
        <v>91</v>
      </c>
      <c r="E1102" s="0" t="s">
        <v>127</v>
      </c>
      <c r="F1102" s="0" t="s">
        <v>3986</v>
      </c>
      <c r="H1102" s="0" t="n">
        <v>0</v>
      </c>
      <c r="I1102" s="0" t="s">
        <v>3980</v>
      </c>
    </row>
    <row r="1103" customFormat="false" ht="15" hidden="false" customHeight="false" outlineLevel="0" collapsed="false">
      <c r="A1103" s="0" t="n">
        <v>2408</v>
      </c>
      <c r="B1103" s="0" t="s">
        <v>3980</v>
      </c>
      <c r="C1103" s="0" t="s">
        <v>769</v>
      </c>
      <c r="D1103" s="0" t="s">
        <v>91</v>
      </c>
      <c r="E1103" s="0" t="s">
        <v>127</v>
      </c>
      <c r="F1103" s="0" t="s">
        <v>3986</v>
      </c>
      <c r="H1103" s="0" t="n">
        <v>0</v>
      </c>
      <c r="I1103" s="0" t="s">
        <v>3980</v>
      </c>
    </row>
    <row r="1104" customFormat="false" ht="15" hidden="false" customHeight="false" outlineLevel="0" collapsed="false">
      <c r="A1104" s="0" t="n">
        <v>2409</v>
      </c>
      <c r="B1104" s="0" t="s">
        <v>3980</v>
      </c>
      <c r="C1104" s="0" t="s">
        <v>769</v>
      </c>
      <c r="D1104" s="0" t="s">
        <v>91</v>
      </c>
      <c r="E1104" s="0" t="s">
        <v>127</v>
      </c>
      <c r="F1104" s="0" t="s">
        <v>3986</v>
      </c>
      <c r="H1104" s="0" t="n">
        <v>0</v>
      </c>
      <c r="I1104" s="0" t="s">
        <v>3980</v>
      </c>
    </row>
    <row r="1105" customFormat="false" ht="15" hidden="false" customHeight="false" outlineLevel="0" collapsed="false">
      <c r="A1105" s="0" t="n">
        <v>2410</v>
      </c>
      <c r="B1105" s="0" t="s">
        <v>3980</v>
      </c>
      <c r="C1105" s="0" t="s">
        <v>769</v>
      </c>
      <c r="D1105" s="0" t="s">
        <v>91</v>
      </c>
      <c r="E1105" s="0" t="s">
        <v>127</v>
      </c>
      <c r="F1105" s="0" t="s">
        <v>3986</v>
      </c>
      <c r="H1105" s="0" t="n">
        <v>0</v>
      </c>
      <c r="I1105" s="0" t="s">
        <v>3980</v>
      </c>
    </row>
    <row r="1106" customFormat="false" ht="15" hidden="false" customHeight="false" outlineLevel="0" collapsed="false">
      <c r="A1106" s="0" t="n">
        <v>2411</v>
      </c>
      <c r="B1106" s="0" t="s">
        <v>3980</v>
      </c>
      <c r="C1106" s="0" t="s">
        <v>769</v>
      </c>
      <c r="D1106" s="0" t="s">
        <v>91</v>
      </c>
      <c r="E1106" s="0" t="s">
        <v>127</v>
      </c>
      <c r="F1106" s="0" t="s">
        <v>3986</v>
      </c>
      <c r="H1106" s="0" t="n">
        <v>0</v>
      </c>
      <c r="I1106" s="0" t="s">
        <v>3980</v>
      </c>
    </row>
    <row r="1107" customFormat="false" ht="15" hidden="false" customHeight="false" outlineLevel="0" collapsed="false">
      <c r="A1107" s="0" t="n">
        <v>2412</v>
      </c>
      <c r="B1107" s="0" t="s">
        <v>3980</v>
      </c>
      <c r="C1107" s="0" t="s">
        <v>769</v>
      </c>
      <c r="D1107" s="0" t="s">
        <v>91</v>
      </c>
      <c r="E1107" s="0" t="s">
        <v>85</v>
      </c>
      <c r="F1107" s="0" t="s">
        <v>3986</v>
      </c>
      <c r="H1107" s="0" t="n">
        <v>0</v>
      </c>
      <c r="I1107" s="0" t="s">
        <v>3980</v>
      </c>
    </row>
    <row r="1108" customFormat="false" ht="15" hidden="false" customHeight="false" outlineLevel="0" collapsed="false">
      <c r="A1108" s="0" t="n">
        <v>2413</v>
      </c>
      <c r="B1108" s="0" t="s">
        <v>4015</v>
      </c>
      <c r="C1108" s="0" t="s">
        <v>769</v>
      </c>
      <c r="D1108" s="0" t="s">
        <v>91</v>
      </c>
      <c r="E1108" s="0" t="s">
        <v>127</v>
      </c>
      <c r="F1108" s="0" t="s">
        <v>4023</v>
      </c>
      <c r="H1108" s="0" t="n">
        <v>0</v>
      </c>
      <c r="I1108" s="0" t="s">
        <v>4015</v>
      </c>
    </row>
    <row r="1109" customFormat="false" ht="15" hidden="false" customHeight="false" outlineLevel="0" collapsed="false">
      <c r="A1109" s="0" t="n">
        <v>2414</v>
      </c>
      <c r="B1109" s="0" t="s">
        <v>4015</v>
      </c>
      <c r="C1109" s="0" t="s">
        <v>769</v>
      </c>
      <c r="D1109" s="0" t="s">
        <v>91</v>
      </c>
      <c r="E1109" s="0" t="s">
        <v>127</v>
      </c>
      <c r="F1109" s="0" t="s">
        <v>4023</v>
      </c>
      <c r="H1109" s="0" t="n">
        <v>0</v>
      </c>
      <c r="I1109" s="0" t="s">
        <v>4015</v>
      </c>
    </row>
    <row r="1110" customFormat="false" ht="15" hidden="false" customHeight="false" outlineLevel="0" collapsed="false">
      <c r="A1110" s="0" t="n">
        <v>2415</v>
      </c>
      <c r="B1110" s="0" t="s">
        <v>4015</v>
      </c>
      <c r="C1110" s="0" t="s">
        <v>769</v>
      </c>
      <c r="D1110" s="0" t="s">
        <v>91</v>
      </c>
      <c r="E1110" s="0" t="s">
        <v>127</v>
      </c>
      <c r="F1110" s="0" t="s">
        <v>4023</v>
      </c>
      <c r="H1110" s="0" t="n">
        <v>0</v>
      </c>
      <c r="I1110" s="0" t="s">
        <v>4015</v>
      </c>
    </row>
    <row r="1111" customFormat="false" ht="15" hidden="false" customHeight="false" outlineLevel="0" collapsed="false">
      <c r="A1111" s="0" t="n">
        <v>2416</v>
      </c>
      <c r="B1111" s="0" t="s">
        <v>4015</v>
      </c>
      <c r="C1111" s="0" t="s">
        <v>769</v>
      </c>
      <c r="D1111" s="0" t="s">
        <v>91</v>
      </c>
      <c r="E1111" s="0" t="s">
        <v>127</v>
      </c>
      <c r="F1111" s="0" t="s">
        <v>4023</v>
      </c>
      <c r="H1111" s="0" t="n">
        <v>0</v>
      </c>
      <c r="I1111" s="0" t="s">
        <v>4015</v>
      </c>
    </row>
    <row r="1112" customFormat="false" ht="15" hidden="false" customHeight="false" outlineLevel="0" collapsed="false">
      <c r="A1112" s="0" t="n">
        <v>2417</v>
      </c>
      <c r="B1112" s="0" t="s">
        <v>4015</v>
      </c>
      <c r="C1112" s="0" t="s">
        <v>769</v>
      </c>
      <c r="D1112" s="0" t="s">
        <v>91</v>
      </c>
      <c r="E1112" s="0" t="s">
        <v>127</v>
      </c>
      <c r="F1112" s="0" t="s">
        <v>4023</v>
      </c>
      <c r="H1112" s="0" t="n">
        <v>0</v>
      </c>
      <c r="I1112" s="0" t="s">
        <v>4015</v>
      </c>
    </row>
    <row r="1113" customFormat="false" ht="15" hidden="false" customHeight="false" outlineLevel="0" collapsed="false">
      <c r="A1113" s="0" t="n">
        <v>2418</v>
      </c>
      <c r="B1113" s="0" t="s">
        <v>4015</v>
      </c>
      <c r="C1113" s="0" t="s">
        <v>769</v>
      </c>
      <c r="D1113" s="0" t="s">
        <v>91</v>
      </c>
      <c r="E1113" s="0" t="s">
        <v>127</v>
      </c>
      <c r="F1113" s="0" t="s">
        <v>4023</v>
      </c>
      <c r="H1113" s="0" t="n">
        <v>0</v>
      </c>
      <c r="I1113" s="0" t="s">
        <v>4015</v>
      </c>
    </row>
    <row r="1114" customFormat="false" ht="15" hidden="false" customHeight="false" outlineLevel="0" collapsed="false">
      <c r="A1114" s="0" t="n">
        <v>2419</v>
      </c>
      <c r="B1114" s="0" t="s">
        <v>4015</v>
      </c>
      <c r="C1114" s="0" t="s">
        <v>769</v>
      </c>
      <c r="D1114" s="0" t="s">
        <v>91</v>
      </c>
      <c r="E1114" s="0" t="s">
        <v>127</v>
      </c>
      <c r="F1114" s="0" t="s">
        <v>4023</v>
      </c>
      <c r="H1114" s="0" t="n">
        <v>0</v>
      </c>
      <c r="I1114" s="0" t="s">
        <v>4015</v>
      </c>
    </row>
    <row r="1115" customFormat="false" ht="15" hidden="false" customHeight="false" outlineLevel="0" collapsed="false">
      <c r="A1115" s="0" t="n">
        <v>2420</v>
      </c>
      <c r="B1115" s="0" t="s">
        <v>4015</v>
      </c>
      <c r="C1115" s="0" t="s">
        <v>769</v>
      </c>
      <c r="D1115" s="0" t="s">
        <v>91</v>
      </c>
      <c r="E1115" s="0" t="s">
        <v>127</v>
      </c>
      <c r="F1115" s="0" t="s">
        <v>4023</v>
      </c>
      <c r="H1115" s="0" t="n">
        <v>0</v>
      </c>
      <c r="I1115" s="0" t="s">
        <v>4015</v>
      </c>
    </row>
    <row r="1116" customFormat="false" ht="15" hidden="false" customHeight="false" outlineLevel="0" collapsed="false">
      <c r="A1116" s="0" t="n">
        <v>2421</v>
      </c>
      <c r="B1116" s="0" t="s">
        <v>4015</v>
      </c>
      <c r="C1116" s="0" t="s">
        <v>769</v>
      </c>
      <c r="D1116" s="0" t="s">
        <v>91</v>
      </c>
      <c r="E1116" s="0" t="s">
        <v>2105</v>
      </c>
      <c r="F1116" s="0" t="s">
        <v>4023</v>
      </c>
      <c r="H1116" s="0" t="n">
        <v>0</v>
      </c>
      <c r="I1116" s="0" t="s">
        <v>4015</v>
      </c>
    </row>
    <row r="1117" customFormat="false" ht="15" hidden="false" customHeight="false" outlineLevel="0" collapsed="false">
      <c r="A1117" s="0" t="n">
        <v>2422</v>
      </c>
      <c r="B1117" s="0" t="s">
        <v>4015</v>
      </c>
      <c r="C1117" s="0" t="s">
        <v>769</v>
      </c>
      <c r="D1117" s="0" t="s">
        <v>91</v>
      </c>
      <c r="E1117" s="0" t="s">
        <v>127</v>
      </c>
      <c r="F1117" s="0" t="s">
        <v>4023</v>
      </c>
      <c r="H1117" s="0" t="n">
        <v>0</v>
      </c>
      <c r="I1117" s="0" t="s">
        <v>4015</v>
      </c>
    </row>
    <row r="1118" customFormat="false" ht="15" hidden="false" customHeight="false" outlineLevel="0" collapsed="false">
      <c r="A1118" s="0" t="n">
        <v>2423</v>
      </c>
      <c r="B1118" s="0" t="s">
        <v>4015</v>
      </c>
      <c r="C1118" s="0" t="s">
        <v>769</v>
      </c>
      <c r="D1118" s="0" t="s">
        <v>91</v>
      </c>
      <c r="E1118" s="0" t="s">
        <v>127</v>
      </c>
      <c r="F1118" s="0" t="s">
        <v>4023</v>
      </c>
      <c r="H1118" s="0" t="n">
        <v>0</v>
      </c>
      <c r="I1118" s="0" t="s">
        <v>4015</v>
      </c>
    </row>
    <row r="1119" customFormat="false" ht="15" hidden="false" customHeight="false" outlineLevel="0" collapsed="false">
      <c r="A1119" s="0" t="n">
        <v>2424</v>
      </c>
      <c r="B1119" s="0" t="s">
        <v>4015</v>
      </c>
      <c r="C1119" s="0" t="s">
        <v>769</v>
      </c>
      <c r="D1119" s="0" t="s">
        <v>91</v>
      </c>
      <c r="E1119" s="0" t="s">
        <v>2105</v>
      </c>
      <c r="F1119" s="0" t="s">
        <v>4023</v>
      </c>
      <c r="H1119" s="0" t="n">
        <v>0</v>
      </c>
      <c r="I1119" s="0" t="s">
        <v>4015</v>
      </c>
    </row>
    <row r="1120" customFormat="false" ht="15" hidden="false" customHeight="false" outlineLevel="0" collapsed="false">
      <c r="A1120" s="0" t="n">
        <v>2425</v>
      </c>
      <c r="B1120" s="0" t="s">
        <v>4015</v>
      </c>
      <c r="C1120" s="0" t="s">
        <v>769</v>
      </c>
      <c r="D1120" s="0" t="s">
        <v>91</v>
      </c>
      <c r="E1120" s="0" t="s">
        <v>127</v>
      </c>
      <c r="F1120" s="0" t="s">
        <v>4023</v>
      </c>
      <c r="H1120" s="0" t="n">
        <v>0</v>
      </c>
      <c r="I1120" s="0" t="s">
        <v>4015</v>
      </c>
    </row>
    <row r="1121" customFormat="false" ht="15" hidden="false" customHeight="false" outlineLevel="0" collapsed="false">
      <c r="A1121" s="0" t="n">
        <v>2426</v>
      </c>
      <c r="B1121" s="0" t="s">
        <v>4015</v>
      </c>
      <c r="C1121" s="0" t="s">
        <v>769</v>
      </c>
      <c r="D1121" s="0" t="s">
        <v>91</v>
      </c>
      <c r="E1121" s="0" t="s">
        <v>127</v>
      </c>
      <c r="F1121" s="0" t="s">
        <v>4023</v>
      </c>
      <c r="H1121" s="0" t="n">
        <v>0</v>
      </c>
      <c r="I1121" s="0" t="s">
        <v>4015</v>
      </c>
    </row>
    <row r="1122" customFormat="false" ht="15" hidden="false" customHeight="false" outlineLevel="0" collapsed="false">
      <c r="A1122" s="0" t="n">
        <v>2427</v>
      </c>
      <c r="B1122" s="0" t="s">
        <v>4068</v>
      </c>
      <c r="C1122" s="0" t="s">
        <v>105</v>
      </c>
      <c r="D1122" s="0" t="s">
        <v>91</v>
      </c>
      <c r="E1122" s="0" t="s">
        <v>85</v>
      </c>
      <c r="F1122" s="0" t="s">
        <v>4073</v>
      </c>
      <c r="H1122" s="0" t="n">
        <v>0</v>
      </c>
      <c r="I1122" s="0" t="s">
        <v>4068</v>
      </c>
    </row>
    <row r="1123" customFormat="false" ht="15" hidden="false" customHeight="false" outlineLevel="0" collapsed="false">
      <c r="A1123" s="0" t="n">
        <v>2428</v>
      </c>
      <c r="B1123" s="0" t="s">
        <v>4068</v>
      </c>
      <c r="C1123" s="0" t="s">
        <v>105</v>
      </c>
      <c r="D1123" s="0" t="s">
        <v>91</v>
      </c>
      <c r="E1123" s="0" t="s">
        <v>85</v>
      </c>
      <c r="F1123" s="0" t="s">
        <v>4073</v>
      </c>
      <c r="H1123" s="0" t="n">
        <v>0</v>
      </c>
      <c r="I1123" s="0" t="s">
        <v>4068</v>
      </c>
    </row>
    <row r="1124" customFormat="false" ht="15" hidden="false" customHeight="false" outlineLevel="0" collapsed="false">
      <c r="A1124" s="0" t="n">
        <v>2429</v>
      </c>
      <c r="B1124" s="0" t="s">
        <v>4068</v>
      </c>
      <c r="C1124" s="0" t="s">
        <v>105</v>
      </c>
      <c r="D1124" s="0" t="s">
        <v>91</v>
      </c>
      <c r="E1124" s="0" t="s">
        <v>85</v>
      </c>
      <c r="F1124" s="0" t="s">
        <v>4073</v>
      </c>
      <c r="H1124" s="0" t="n">
        <v>0</v>
      </c>
      <c r="I1124" s="0" t="s">
        <v>4068</v>
      </c>
    </row>
    <row r="1125" customFormat="false" ht="15" hidden="false" customHeight="false" outlineLevel="0" collapsed="false">
      <c r="A1125" s="0" t="n">
        <v>2430</v>
      </c>
      <c r="B1125" s="0" t="s">
        <v>4068</v>
      </c>
      <c r="C1125" s="0" t="s">
        <v>105</v>
      </c>
      <c r="D1125" s="0" t="s">
        <v>91</v>
      </c>
      <c r="E1125" s="0" t="s">
        <v>85</v>
      </c>
      <c r="F1125" s="0" t="s">
        <v>4073</v>
      </c>
      <c r="H1125" s="0" t="n">
        <v>0</v>
      </c>
      <c r="I1125" s="0" t="s">
        <v>4068</v>
      </c>
    </row>
    <row r="1126" customFormat="false" ht="15" hidden="false" customHeight="false" outlineLevel="0" collapsed="false">
      <c r="A1126" s="0" t="n">
        <v>2431</v>
      </c>
      <c r="B1126" s="0" t="s">
        <v>4068</v>
      </c>
      <c r="C1126" s="0" t="s">
        <v>105</v>
      </c>
      <c r="D1126" s="0" t="s">
        <v>91</v>
      </c>
      <c r="E1126" s="0" t="s">
        <v>127</v>
      </c>
      <c r="F1126" s="0" t="s">
        <v>4073</v>
      </c>
      <c r="H1126" s="0" t="n">
        <v>0</v>
      </c>
      <c r="I1126" s="0" t="s">
        <v>4068</v>
      </c>
    </row>
    <row r="1127" customFormat="false" ht="15" hidden="false" customHeight="false" outlineLevel="0" collapsed="false">
      <c r="A1127" s="0" t="n">
        <v>2432</v>
      </c>
      <c r="B1127" s="0" t="s">
        <v>4068</v>
      </c>
      <c r="C1127" s="0" t="s">
        <v>105</v>
      </c>
      <c r="D1127" s="0" t="s">
        <v>91</v>
      </c>
      <c r="E1127" s="0" t="s">
        <v>127</v>
      </c>
      <c r="F1127" s="0" t="s">
        <v>4073</v>
      </c>
      <c r="H1127" s="0" t="n">
        <v>0</v>
      </c>
      <c r="I1127" s="0" t="s">
        <v>4068</v>
      </c>
    </row>
    <row r="1128" customFormat="false" ht="15" hidden="false" customHeight="false" outlineLevel="0" collapsed="false">
      <c r="A1128" s="0" t="n">
        <v>2433</v>
      </c>
      <c r="B1128" s="0" t="s">
        <v>4068</v>
      </c>
      <c r="C1128" s="0" t="s">
        <v>105</v>
      </c>
      <c r="D1128" s="0" t="s">
        <v>91</v>
      </c>
      <c r="E1128" s="0" t="s">
        <v>127</v>
      </c>
      <c r="F1128" s="0" t="s">
        <v>4073</v>
      </c>
      <c r="H1128" s="0" t="n">
        <v>0</v>
      </c>
      <c r="I1128" s="0" t="s">
        <v>4068</v>
      </c>
    </row>
    <row r="1129" customFormat="false" ht="15" hidden="false" customHeight="false" outlineLevel="0" collapsed="false">
      <c r="A1129" s="0" t="n">
        <v>2434</v>
      </c>
      <c r="B1129" s="0" t="s">
        <v>4068</v>
      </c>
      <c r="C1129" s="0" t="s">
        <v>105</v>
      </c>
      <c r="D1129" s="0" t="s">
        <v>91</v>
      </c>
      <c r="E1129" s="0" t="s">
        <v>127</v>
      </c>
      <c r="F1129" s="0" t="s">
        <v>4073</v>
      </c>
      <c r="H1129" s="0" t="n">
        <v>0</v>
      </c>
      <c r="I1129" s="0" t="s">
        <v>4068</v>
      </c>
    </row>
    <row r="1130" customFormat="false" ht="15" hidden="false" customHeight="false" outlineLevel="0" collapsed="false">
      <c r="A1130" s="0" t="n">
        <v>2435</v>
      </c>
      <c r="B1130" s="0" t="s">
        <v>4068</v>
      </c>
      <c r="C1130" s="0" t="s">
        <v>105</v>
      </c>
      <c r="D1130" s="0" t="s">
        <v>91</v>
      </c>
      <c r="E1130" s="0" t="s">
        <v>127</v>
      </c>
      <c r="F1130" s="0" t="s">
        <v>4073</v>
      </c>
      <c r="H1130" s="0" t="n">
        <v>0</v>
      </c>
      <c r="I1130" s="0" t="s">
        <v>4068</v>
      </c>
    </row>
    <row r="1131" customFormat="false" ht="15" hidden="false" customHeight="false" outlineLevel="0" collapsed="false">
      <c r="A1131" s="0" t="n">
        <v>2436</v>
      </c>
      <c r="B1131" s="0" t="s">
        <v>4068</v>
      </c>
      <c r="C1131" s="0" t="s">
        <v>105</v>
      </c>
      <c r="D1131" s="0" t="s">
        <v>91</v>
      </c>
      <c r="E1131" s="0" t="s">
        <v>127</v>
      </c>
      <c r="F1131" s="0" t="s">
        <v>4073</v>
      </c>
      <c r="H1131" s="0" t="n">
        <v>0</v>
      </c>
      <c r="I1131" s="0" t="s">
        <v>4068</v>
      </c>
    </row>
    <row r="1132" customFormat="false" ht="15" hidden="false" customHeight="false" outlineLevel="0" collapsed="false">
      <c r="A1132" s="0" t="n">
        <v>2437</v>
      </c>
      <c r="B1132" s="0" t="s">
        <v>4068</v>
      </c>
      <c r="C1132" s="0" t="s">
        <v>105</v>
      </c>
      <c r="D1132" s="0" t="s">
        <v>91</v>
      </c>
      <c r="E1132" s="0" t="s">
        <v>127</v>
      </c>
      <c r="F1132" s="0" t="s">
        <v>4073</v>
      </c>
      <c r="H1132" s="0" t="n">
        <v>0</v>
      </c>
      <c r="I1132" s="0" t="s">
        <v>4068</v>
      </c>
    </row>
    <row r="1133" customFormat="false" ht="15" hidden="false" customHeight="false" outlineLevel="0" collapsed="false">
      <c r="A1133" s="0" t="n">
        <v>2438</v>
      </c>
      <c r="B1133" s="0" t="s">
        <v>4068</v>
      </c>
      <c r="C1133" s="0" t="s">
        <v>105</v>
      </c>
      <c r="D1133" s="0" t="s">
        <v>91</v>
      </c>
      <c r="E1133" s="0" t="s">
        <v>127</v>
      </c>
      <c r="F1133" s="0" t="s">
        <v>4073</v>
      </c>
      <c r="H1133" s="0" t="n">
        <v>0</v>
      </c>
      <c r="I1133" s="0" t="s">
        <v>4068</v>
      </c>
    </row>
    <row r="1134" customFormat="false" ht="15" hidden="false" customHeight="false" outlineLevel="0" collapsed="false">
      <c r="A1134" s="0" t="n">
        <v>2439</v>
      </c>
      <c r="B1134" s="0" t="s">
        <v>4068</v>
      </c>
      <c r="C1134" s="0" t="s">
        <v>105</v>
      </c>
      <c r="D1134" s="0" t="s">
        <v>91</v>
      </c>
      <c r="E1134" s="0" t="s">
        <v>127</v>
      </c>
      <c r="F1134" s="0" t="s">
        <v>4073</v>
      </c>
      <c r="H1134" s="0" t="n">
        <v>0</v>
      </c>
      <c r="I1134" s="0" t="s">
        <v>4068</v>
      </c>
    </row>
    <row r="1135" customFormat="false" ht="15" hidden="false" customHeight="false" outlineLevel="0" collapsed="false">
      <c r="A1135" s="0" t="n">
        <v>2440</v>
      </c>
      <c r="B1135" s="0" t="s">
        <v>4068</v>
      </c>
      <c r="C1135" s="0" t="s">
        <v>105</v>
      </c>
      <c r="D1135" s="0" t="s">
        <v>91</v>
      </c>
      <c r="E1135" s="0" t="s">
        <v>127</v>
      </c>
      <c r="F1135" s="0" t="s">
        <v>4073</v>
      </c>
      <c r="H1135" s="0" t="n">
        <v>0</v>
      </c>
      <c r="I1135" s="0" t="s">
        <v>4068</v>
      </c>
    </row>
    <row r="1136" customFormat="false" ht="15" hidden="false" customHeight="false" outlineLevel="0" collapsed="false">
      <c r="A1136" s="0" t="n">
        <v>2441</v>
      </c>
      <c r="B1136" s="0" t="s">
        <v>4068</v>
      </c>
      <c r="C1136" s="0" t="s">
        <v>105</v>
      </c>
      <c r="D1136" s="0" t="s">
        <v>91</v>
      </c>
      <c r="E1136" s="0" t="s">
        <v>2442</v>
      </c>
      <c r="F1136" s="0" t="s">
        <v>4073</v>
      </c>
      <c r="H1136" s="0" t="n">
        <v>0</v>
      </c>
      <c r="I1136" s="0" t="s">
        <v>4068</v>
      </c>
    </row>
    <row r="1137" customFormat="false" ht="15" hidden="false" customHeight="false" outlineLevel="0" collapsed="false">
      <c r="A1137" s="0" t="n">
        <v>2442</v>
      </c>
      <c r="B1137" s="0" t="s">
        <v>4068</v>
      </c>
      <c r="C1137" s="0" t="s">
        <v>105</v>
      </c>
      <c r="D1137" s="0" t="s">
        <v>91</v>
      </c>
      <c r="E1137" s="0" t="s">
        <v>2442</v>
      </c>
      <c r="F1137" s="0" t="s">
        <v>4073</v>
      </c>
      <c r="H1137" s="0" t="n">
        <v>0</v>
      </c>
      <c r="I1137" s="0" t="s">
        <v>4068</v>
      </c>
    </row>
    <row r="1138" customFormat="false" ht="15" hidden="false" customHeight="false" outlineLevel="0" collapsed="false">
      <c r="A1138" s="0" t="n">
        <v>2443</v>
      </c>
      <c r="B1138" s="0" t="s">
        <v>4068</v>
      </c>
      <c r="C1138" s="0" t="s">
        <v>105</v>
      </c>
      <c r="D1138" s="0" t="s">
        <v>91</v>
      </c>
      <c r="E1138" s="0" t="s">
        <v>127</v>
      </c>
      <c r="F1138" s="0" t="s">
        <v>4073</v>
      </c>
      <c r="H1138" s="0" t="n">
        <v>0</v>
      </c>
      <c r="I1138" s="0" t="s">
        <v>4068</v>
      </c>
    </row>
    <row r="1139" customFormat="false" ht="15" hidden="false" customHeight="false" outlineLevel="0" collapsed="false">
      <c r="A1139" s="0" t="n">
        <v>2444</v>
      </c>
      <c r="B1139" s="0" t="s">
        <v>4068</v>
      </c>
      <c r="C1139" s="0" t="s">
        <v>105</v>
      </c>
      <c r="D1139" s="0" t="s">
        <v>91</v>
      </c>
      <c r="E1139" s="0" t="s">
        <v>127</v>
      </c>
      <c r="F1139" s="0" t="s">
        <v>4073</v>
      </c>
      <c r="H1139" s="0" t="n">
        <v>0</v>
      </c>
      <c r="I1139" s="0" t="s">
        <v>4068</v>
      </c>
    </row>
    <row r="1140" customFormat="false" ht="15" hidden="false" customHeight="false" outlineLevel="0" collapsed="false">
      <c r="A1140" s="0" t="n">
        <v>2445</v>
      </c>
      <c r="B1140" s="0" t="s">
        <v>4068</v>
      </c>
      <c r="C1140" s="0" t="s">
        <v>105</v>
      </c>
      <c r="D1140" s="0" t="s">
        <v>91</v>
      </c>
      <c r="E1140" s="0" t="s">
        <v>127</v>
      </c>
      <c r="F1140" s="0" t="s">
        <v>4073</v>
      </c>
      <c r="H1140" s="0" t="n">
        <v>0</v>
      </c>
      <c r="I1140" s="0" t="s">
        <v>4068</v>
      </c>
    </row>
    <row r="1141" customFormat="false" ht="15" hidden="false" customHeight="false" outlineLevel="0" collapsed="false">
      <c r="A1141" s="0" t="n">
        <v>2446</v>
      </c>
      <c r="B1141" s="0" t="s">
        <v>4068</v>
      </c>
      <c r="C1141" s="0" t="s">
        <v>105</v>
      </c>
      <c r="D1141" s="0" t="s">
        <v>91</v>
      </c>
      <c r="E1141" s="0" t="s">
        <v>127</v>
      </c>
      <c r="F1141" s="0" t="s">
        <v>4073</v>
      </c>
      <c r="H1141" s="0" t="n">
        <v>0</v>
      </c>
      <c r="I1141" s="0" t="s">
        <v>4068</v>
      </c>
    </row>
    <row r="1142" customFormat="false" ht="15" hidden="false" customHeight="false" outlineLevel="0" collapsed="false">
      <c r="A1142" s="0" t="n">
        <v>2447</v>
      </c>
      <c r="B1142" s="0" t="s">
        <v>4068</v>
      </c>
      <c r="C1142" s="0" t="s">
        <v>105</v>
      </c>
      <c r="D1142" s="0" t="s">
        <v>91</v>
      </c>
      <c r="E1142" s="0" t="s">
        <v>127</v>
      </c>
      <c r="F1142" s="0" t="s">
        <v>4073</v>
      </c>
      <c r="H1142" s="0" t="n">
        <v>0</v>
      </c>
      <c r="I1142" s="0" t="s">
        <v>4068</v>
      </c>
    </row>
    <row r="1143" customFormat="false" ht="15" hidden="false" customHeight="false" outlineLevel="0" collapsed="false">
      <c r="A1143" s="0" t="n">
        <v>2448</v>
      </c>
      <c r="B1143" s="0" t="s">
        <v>4068</v>
      </c>
      <c r="C1143" s="0" t="s">
        <v>105</v>
      </c>
      <c r="D1143" s="0" t="s">
        <v>91</v>
      </c>
      <c r="E1143" s="0" t="s">
        <v>127</v>
      </c>
      <c r="F1143" s="0" t="s">
        <v>4073</v>
      </c>
      <c r="H1143" s="0" t="n">
        <v>0</v>
      </c>
      <c r="I1143" s="0" t="s">
        <v>4068</v>
      </c>
    </row>
    <row r="1144" customFormat="false" ht="15" hidden="false" customHeight="false" outlineLevel="0" collapsed="false">
      <c r="A1144" s="0" t="n">
        <v>2449</v>
      </c>
      <c r="B1144" s="0" t="s">
        <v>4068</v>
      </c>
      <c r="C1144" s="0" t="s">
        <v>105</v>
      </c>
      <c r="D1144" s="0" t="s">
        <v>91</v>
      </c>
      <c r="E1144" s="0" t="s">
        <v>127</v>
      </c>
      <c r="F1144" s="0" t="s">
        <v>4073</v>
      </c>
      <c r="H1144" s="0" t="n">
        <v>0</v>
      </c>
      <c r="I1144" s="0" t="s">
        <v>4068</v>
      </c>
    </row>
    <row r="1145" customFormat="false" ht="15" hidden="false" customHeight="false" outlineLevel="0" collapsed="false">
      <c r="A1145" s="0" t="n">
        <v>2450</v>
      </c>
      <c r="B1145" s="0" t="s">
        <v>4068</v>
      </c>
      <c r="C1145" s="0" t="s">
        <v>105</v>
      </c>
      <c r="D1145" s="0" t="s">
        <v>91</v>
      </c>
      <c r="E1145" s="0" t="s">
        <v>127</v>
      </c>
      <c r="F1145" s="0" t="s">
        <v>4073</v>
      </c>
      <c r="H1145" s="0" t="n">
        <v>0</v>
      </c>
      <c r="I1145" s="0" t="s">
        <v>4068</v>
      </c>
    </row>
    <row r="1146" customFormat="false" ht="15" hidden="false" customHeight="false" outlineLevel="0" collapsed="false">
      <c r="A1146" s="0" t="n">
        <v>2451</v>
      </c>
      <c r="B1146" s="0" t="s">
        <v>4068</v>
      </c>
      <c r="C1146" s="0" t="s">
        <v>105</v>
      </c>
      <c r="D1146" s="0" t="s">
        <v>91</v>
      </c>
      <c r="E1146" s="0" t="s">
        <v>127</v>
      </c>
      <c r="F1146" s="0" t="s">
        <v>4073</v>
      </c>
      <c r="H1146" s="0" t="n">
        <v>0</v>
      </c>
      <c r="I1146" s="0" t="s">
        <v>4068</v>
      </c>
    </row>
    <row r="1147" customFormat="false" ht="15" hidden="false" customHeight="false" outlineLevel="0" collapsed="false">
      <c r="A1147" s="0" t="n">
        <v>2452</v>
      </c>
      <c r="B1147" s="0" t="s">
        <v>4068</v>
      </c>
      <c r="C1147" s="0" t="s">
        <v>105</v>
      </c>
      <c r="D1147" s="0" t="s">
        <v>91</v>
      </c>
      <c r="E1147" s="0" t="s">
        <v>127</v>
      </c>
      <c r="F1147" s="0" t="s">
        <v>4073</v>
      </c>
      <c r="H1147" s="0" t="n">
        <v>0</v>
      </c>
      <c r="I1147" s="0" t="s">
        <v>4068</v>
      </c>
    </row>
    <row r="1148" customFormat="false" ht="15" hidden="false" customHeight="false" outlineLevel="0" collapsed="false">
      <c r="A1148" s="0" t="n">
        <v>2453</v>
      </c>
      <c r="B1148" s="0" t="s">
        <v>4068</v>
      </c>
      <c r="C1148" s="0" t="s">
        <v>105</v>
      </c>
      <c r="D1148" s="0" t="s">
        <v>91</v>
      </c>
      <c r="E1148" s="0" t="s">
        <v>127</v>
      </c>
      <c r="F1148" s="0" t="s">
        <v>4073</v>
      </c>
      <c r="H1148" s="0" t="n">
        <v>0</v>
      </c>
      <c r="I1148" s="0" t="s">
        <v>4068</v>
      </c>
    </row>
    <row r="1149" customFormat="false" ht="15" hidden="false" customHeight="false" outlineLevel="0" collapsed="false">
      <c r="A1149" s="0" t="n">
        <v>2454</v>
      </c>
      <c r="B1149" s="0" t="s">
        <v>4068</v>
      </c>
      <c r="C1149" s="0" t="s">
        <v>105</v>
      </c>
      <c r="D1149" s="0" t="s">
        <v>91</v>
      </c>
      <c r="E1149" s="0" t="s">
        <v>127</v>
      </c>
      <c r="F1149" s="0" t="s">
        <v>4073</v>
      </c>
      <c r="H1149" s="0" t="n">
        <v>0</v>
      </c>
      <c r="I1149" s="0" t="s">
        <v>4068</v>
      </c>
    </row>
    <row r="1150" customFormat="false" ht="15" hidden="false" customHeight="false" outlineLevel="0" collapsed="false">
      <c r="A1150" s="0" t="n">
        <v>2455</v>
      </c>
      <c r="B1150" s="0" t="s">
        <v>4068</v>
      </c>
      <c r="C1150" s="0" t="s">
        <v>105</v>
      </c>
      <c r="D1150" s="0" t="s">
        <v>91</v>
      </c>
      <c r="E1150" s="0" t="s">
        <v>127</v>
      </c>
      <c r="F1150" s="0" t="s">
        <v>4073</v>
      </c>
      <c r="H1150" s="0" t="n">
        <v>0</v>
      </c>
      <c r="I1150" s="0" t="s">
        <v>4068</v>
      </c>
    </row>
    <row r="1151" customFormat="false" ht="15" hidden="false" customHeight="false" outlineLevel="0" collapsed="false">
      <c r="A1151" s="0" t="n">
        <v>2456</v>
      </c>
      <c r="B1151" s="0" t="s">
        <v>4068</v>
      </c>
      <c r="C1151" s="0" t="s">
        <v>105</v>
      </c>
      <c r="D1151" s="0" t="s">
        <v>91</v>
      </c>
      <c r="E1151" s="0" t="s">
        <v>127</v>
      </c>
      <c r="F1151" s="0" t="s">
        <v>4073</v>
      </c>
      <c r="H1151" s="0" t="n">
        <v>0</v>
      </c>
      <c r="I1151" s="0" t="s">
        <v>4068</v>
      </c>
    </row>
    <row r="1152" customFormat="false" ht="15" hidden="false" customHeight="false" outlineLevel="0" collapsed="false">
      <c r="A1152" s="0" t="n">
        <v>2457</v>
      </c>
      <c r="B1152" s="0" t="s">
        <v>4068</v>
      </c>
      <c r="C1152" s="0" t="s">
        <v>105</v>
      </c>
      <c r="D1152" s="0" t="s">
        <v>91</v>
      </c>
      <c r="E1152" s="0" t="s">
        <v>127</v>
      </c>
      <c r="F1152" s="0" t="s">
        <v>4073</v>
      </c>
      <c r="H1152" s="0" t="n">
        <v>0</v>
      </c>
      <c r="I1152" s="0" t="s">
        <v>4068</v>
      </c>
    </row>
    <row r="1153" customFormat="false" ht="15" hidden="false" customHeight="false" outlineLevel="0" collapsed="false">
      <c r="A1153" s="0" t="n">
        <v>2458</v>
      </c>
      <c r="B1153" s="0" t="s">
        <v>4068</v>
      </c>
      <c r="C1153" s="0" t="s">
        <v>105</v>
      </c>
      <c r="D1153" s="0" t="s">
        <v>91</v>
      </c>
      <c r="E1153" s="0" t="s">
        <v>127</v>
      </c>
      <c r="F1153" s="0" t="s">
        <v>4073</v>
      </c>
      <c r="H1153" s="0" t="n">
        <v>0</v>
      </c>
      <c r="I1153" s="0" t="s">
        <v>4068</v>
      </c>
    </row>
    <row r="1154" customFormat="false" ht="15" hidden="false" customHeight="false" outlineLevel="0" collapsed="false">
      <c r="A1154" s="0" t="n">
        <v>2459</v>
      </c>
      <c r="B1154" s="0" t="s">
        <v>4068</v>
      </c>
      <c r="C1154" s="0" t="s">
        <v>105</v>
      </c>
      <c r="D1154" s="0" t="s">
        <v>91</v>
      </c>
      <c r="E1154" s="0" t="s">
        <v>127</v>
      </c>
      <c r="F1154" s="0" t="s">
        <v>4073</v>
      </c>
      <c r="H1154" s="0" t="n">
        <v>0</v>
      </c>
      <c r="I1154" s="0" t="s">
        <v>4068</v>
      </c>
    </row>
    <row r="1155" customFormat="false" ht="15" hidden="false" customHeight="false" outlineLevel="0" collapsed="false">
      <c r="A1155" s="0" t="n">
        <v>2460</v>
      </c>
      <c r="B1155" s="0" t="s">
        <v>4068</v>
      </c>
      <c r="C1155" s="0" t="s">
        <v>105</v>
      </c>
      <c r="D1155" s="0" t="s">
        <v>91</v>
      </c>
      <c r="E1155" s="0" t="s">
        <v>127</v>
      </c>
      <c r="F1155" s="0" t="s">
        <v>4073</v>
      </c>
      <c r="H1155" s="0" t="n">
        <v>0</v>
      </c>
      <c r="I1155" s="0" t="s">
        <v>4068</v>
      </c>
    </row>
    <row r="1156" customFormat="false" ht="15" hidden="false" customHeight="false" outlineLevel="0" collapsed="false">
      <c r="A1156" s="0" t="n">
        <v>2461</v>
      </c>
      <c r="B1156" s="0" t="s">
        <v>4068</v>
      </c>
      <c r="C1156" s="0" t="s">
        <v>105</v>
      </c>
      <c r="D1156" s="0" t="s">
        <v>91</v>
      </c>
      <c r="E1156" s="0" t="s">
        <v>127</v>
      </c>
      <c r="F1156" s="0" t="s">
        <v>4073</v>
      </c>
      <c r="H1156" s="0" t="n">
        <v>0</v>
      </c>
      <c r="I1156" s="0" t="s">
        <v>4068</v>
      </c>
    </row>
    <row r="1157" customFormat="false" ht="15" hidden="false" customHeight="false" outlineLevel="0" collapsed="false">
      <c r="A1157" s="0" t="n">
        <v>2462</v>
      </c>
      <c r="B1157" s="0" t="s">
        <v>4068</v>
      </c>
      <c r="C1157" s="0" t="s">
        <v>105</v>
      </c>
      <c r="D1157" s="0" t="s">
        <v>91</v>
      </c>
      <c r="E1157" s="0" t="s">
        <v>127</v>
      </c>
      <c r="F1157" s="0" t="s">
        <v>4073</v>
      </c>
      <c r="H1157" s="0" t="n">
        <v>0</v>
      </c>
      <c r="I1157" s="0" t="s">
        <v>4068</v>
      </c>
    </row>
    <row r="1158" customFormat="false" ht="15" hidden="false" customHeight="false" outlineLevel="0" collapsed="false">
      <c r="A1158" s="0" t="n">
        <v>2463</v>
      </c>
      <c r="B1158" s="0" t="s">
        <v>4068</v>
      </c>
      <c r="C1158" s="0" t="s">
        <v>105</v>
      </c>
      <c r="D1158" s="0" t="s">
        <v>91</v>
      </c>
      <c r="E1158" s="0" t="s">
        <v>127</v>
      </c>
      <c r="F1158" s="0" t="s">
        <v>4073</v>
      </c>
      <c r="H1158" s="0" t="n">
        <v>0</v>
      </c>
      <c r="I1158" s="0" t="s">
        <v>4068</v>
      </c>
    </row>
    <row r="1159" customFormat="false" ht="15" hidden="false" customHeight="false" outlineLevel="0" collapsed="false">
      <c r="A1159" s="0" t="n">
        <v>2464</v>
      </c>
      <c r="B1159" s="0" t="s">
        <v>4068</v>
      </c>
      <c r="C1159" s="0" t="s">
        <v>105</v>
      </c>
      <c r="D1159" s="0" t="s">
        <v>91</v>
      </c>
      <c r="E1159" s="0" t="s">
        <v>127</v>
      </c>
      <c r="F1159" s="0" t="s">
        <v>4073</v>
      </c>
      <c r="H1159" s="0" t="n">
        <v>0</v>
      </c>
      <c r="I1159" s="0" t="s">
        <v>4068</v>
      </c>
    </row>
    <row r="1160" customFormat="false" ht="15" hidden="false" customHeight="false" outlineLevel="0" collapsed="false">
      <c r="A1160" s="0" t="n">
        <v>2465</v>
      </c>
      <c r="B1160" s="0" t="s">
        <v>4068</v>
      </c>
      <c r="C1160" s="0" t="s">
        <v>105</v>
      </c>
      <c r="D1160" s="0" t="s">
        <v>91</v>
      </c>
      <c r="E1160" s="0" t="s">
        <v>127</v>
      </c>
      <c r="F1160" s="0" t="s">
        <v>4073</v>
      </c>
      <c r="H1160" s="0" t="n">
        <v>0</v>
      </c>
      <c r="I1160" s="0" t="s">
        <v>4068</v>
      </c>
    </row>
    <row r="1161" customFormat="false" ht="15" hidden="false" customHeight="false" outlineLevel="0" collapsed="false">
      <c r="A1161" s="0" t="n">
        <v>2466</v>
      </c>
      <c r="B1161" s="0" t="s">
        <v>4068</v>
      </c>
      <c r="C1161" s="0" t="s">
        <v>105</v>
      </c>
      <c r="D1161" s="0" t="s">
        <v>91</v>
      </c>
      <c r="E1161" s="0" t="s">
        <v>127</v>
      </c>
      <c r="F1161" s="0" t="s">
        <v>4073</v>
      </c>
      <c r="H1161" s="0" t="n">
        <v>0</v>
      </c>
      <c r="I1161" s="0" t="s">
        <v>4068</v>
      </c>
    </row>
    <row r="1162" customFormat="false" ht="15" hidden="false" customHeight="false" outlineLevel="0" collapsed="false">
      <c r="A1162" s="0" t="n">
        <v>2467</v>
      </c>
      <c r="B1162" s="0" t="s">
        <v>4068</v>
      </c>
      <c r="C1162" s="0" t="s">
        <v>105</v>
      </c>
      <c r="D1162" s="0" t="s">
        <v>91</v>
      </c>
      <c r="E1162" s="0" t="s">
        <v>127</v>
      </c>
      <c r="F1162" s="0" t="s">
        <v>4073</v>
      </c>
      <c r="H1162" s="0" t="n">
        <v>0</v>
      </c>
      <c r="I1162" s="0" t="s">
        <v>4068</v>
      </c>
    </row>
    <row r="1163" customFormat="false" ht="15" hidden="false" customHeight="false" outlineLevel="0" collapsed="false">
      <c r="A1163" s="0" t="n">
        <v>2468</v>
      </c>
      <c r="B1163" s="0" t="s">
        <v>4068</v>
      </c>
      <c r="C1163" s="0" t="s">
        <v>105</v>
      </c>
      <c r="D1163" s="0" t="s">
        <v>91</v>
      </c>
      <c r="E1163" s="0" t="s">
        <v>127</v>
      </c>
      <c r="F1163" s="0" t="s">
        <v>4073</v>
      </c>
      <c r="H1163" s="0" t="n">
        <v>0</v>
      </c>
      <c r="I1163" s="0" t="s">
        <v>4068</v>
      </c>
    </row>
    <row r="1164" customFormat="false" ht="15" hidden="false" customHeight="false" outlineLevel="0" collapsed="false">
      <c r="A1164" s="0" t="n">
        <v>2469</v>
      </c>
      <c r="B1164" s="0" t="s">
        <v>4068</v>
      </c>
      <c r="C1164" s="0" t="s">
        <v>105</v>
      </c>
      <c r="D1164" s="0" t="s">
        <v>91</v>
      </c>
      <c r="E1164" s="0" t="s">
        <v>127</v>
      </c>
      <c r="F1164" s="0" t="s">
        <v>4073</v>
      </c>
      <c r="H1164" s="0" t="n">
        <v>0</v>
      </c>
      <c r="I1164" s="0" t="s">
        <v>4068</v>
      </c>
    </row>
    <row r="1165" customFormat="false" ht="15" hidden="false" customHeight="false" outlineLevel="0" collapsed="false">
      <c r="A1165" s="0" t="n">
        <v>2470</v>
      </c>
      <c r="B1165" s="0" t="s">
        <v>4068</v>
      </c>
      <c r="C1165" s="0" t="s">
        <v>105</v>
      </c>
      <c r="D1165" s="0" t="s">
        <v>91</v>
      </c>
      <c r="E1165" s="0" t="s">
        <v>127</v>
      </c>
      <c r="F1165" s="0" t="s">
        <v>4073</v>
      </c>
      <c r="H1165" s="0" t="n">
        <v>0</v>
      </c>
      <c r="I1165" s="0" t="s">
        <v>4068</v>
      </c>
    </row>
    <row r="1166" customFormat="false" ht="15" hidden="false" customHeight="false" outlineLevel="0" collapsed="false">
      <c r="A1166" s="0" t="n">
        <v>2471</v>
      </c>
      <c r="B1166" s="0" t="s">
        <v>4068</v>
      </c>
      <c r="C1166" s="0" t="s">
        <v>105</v>
      </c>
      <c r="D1166" s="0" t="s">
        <v>91</v>
      </c>
      <c r="E1166" s="0" t="s">
        <v>127</v>
      </c>
      <c r="F1166" s="0" t="s">
        <v>4073</v>
      </c>
      <c r="H1166" s="0" t="n">
        <v>0</v>
      </c>
      <c r="I1166" s="0" t="s">
        <v>4068</v>
      </c>
    </row>
    <row r="1167" customFormat="false" ht="15" hidden="false" customHeight="false" outlineLevel="0" collapsed="false">
      <c r="A1167" s="0" t="n">
        <v>2472</v>
      </c>
      <c r="B1167" s="0" t="s">
        <v>4068</v>
      </c>
      <c r="C1167" s="0" t="s">
        <v>105</v>
      </c>
      <c r="D1167" s="0" t="s">
        <v>91</v>
      </c>
      <c r="E1167" s="0" t="s">
        <v>127</v>
      </c>
      <c r="F1167" s="0" t="s">
        <v>4073</v>
      </c>
      <c r="H1167" s="0" t="n">
        <v>0</v>
      </c>
      <c r="I1167" s="0" t="s">
        <v>4068</v>
      </c>
    </row>
    <row r="1168" customFormat="false" ht="15" hidden="false" customHeight="false" outlineLevel="0" collapsed="false">
      <c r="A1168" s="0" t="n">
        <v>2473</v>
      </c>
      <c r="B1168" s="0" t="s">
        <v>4068</v>
      </c>
      <c r="C1168" s="0" t="s">
        <v>105</v>
      </c>
      <c r="D1168" s="0" t="s">
        <v>91</v>
      </c>
      <c r="E1168" s="0" t="s">
        <v>127</v>
      </c>
      <c r="F1168" s="0" t="s">
        <v>4073</v>
      </c>
      <c r="H1168" s="0" t="n">
        <v>0</v>
      </c>
      <c r="I1168" s="0" t="s">
        <v>4068</v>
      </c>
    </row>
    <row r="1169" customFormat="false" ht="15" hidden="false" customHeight="false" outlineLevel="0" collapsed="false">
      <c r="A1169" s="0" t="n">
        <v>2474</v>
      </c>
      <c r="B1169" s="0" t="s">
        <v>4068</v>
      </c>
      <c r="C1169" s="0" t="s">
        <v>105</v>
      </c>
      <c r="D1169" s="0" t="s">
        <v>91</v>
      </c>
      <c r="E1169" s="0" t="s">
        <v>127</v>
      </c>
      <c r="F1169" s="0" t="s">
        <v>4073</v>
      </c>
      <c r="H1169" s="0" t="n">
        <v>0</v>
      </c>
      <c r="I1169" s="0" t="s">
        <v>4068</v>
      </c>
    </row>
    <row r="1170" customFormat="false" ht="15" hidden="false" customHeight="false" outlineLevel="0" collapsed="false">
      <c r="A1170" s="0" t="n">
        <v>2475</v>
      </c>
      <c r="B1170" s="0" t="s">
        <v>4068</v>
      </c>
      <c r="C1170" s="0" t="s">
        <v>105</v>
      </c>
      <c r="D1170" s="0" t="s">
        <v>91</v>
      </c>
      <c r="E1170" s="0" t="s">
        <v>127</v>
      </c>
      <c r="F1170" s="0" t="s">
        <v>4073</v>
      </c>
      <c r="H1170" s="0" t="n">
        <v>0</v>
      </c>
      <c r="I1170" s="0" t="s">
        <v>4068</v>
      </c>
    </row>
    <row r="1171" customFormat="false" ht="15" hidden="false" customHeight="false" outlineLevel="0" collapsed="false">
      <c r="A1171" s="0" t="n">
        <v>2476</v>
      </c>
      <c r="B1171" s="0" t="s">
        <v>4068</v>
      </c>
      <c r="C1171" s="0" t="s">
        <v>105</v>
      </c>
      <c r="D1171" s="0" t="s">
        <v>91</v>
      </c>
      <c r="E1171" s="0" t="s">
        <v>127</v>
      </c>
      <c r="F1171" s="0" t="s">
        <v>4073</v>
      </c>
      <c r="H1171" s="0" t="n">
        <v>0</v>
      </c>
      <c r="I1171" s="0" t="s">
        <v>4068</v>
      </c>
    </row>
    <row r="1172" customFormat="false" ht="15" hidden="false" customHeight="false" outlineLevel="0" collapsed="false">
      <c r="A1172" s="0" t="n">
        <v>2477</v>
      </c>
      <c r="B1172" s="0" t="s">
        <v>4068</v>
      </c>
      <c r="C1172" s="0" t="s">
        <v>105</v>
      </c>
      <c r="D1172" s="0" t="s">
        <v>91</v>
      </c>
      <c r="E1172" s="0" t="s">
        <v>127</v>
      </c>
      <c r="F1172" s="0" t="s">
        <v>4073</v>
      </c>
      <c r="H1172" s="0" t="n">
        <v>0</v>
      </c>
      <c r="I1172" s="0" t="s">
        <v>4068</v>
      </c>
    </row>
    <row r="1173" customFormat="false" ht="15" hidden="false" customHeight="false" outlineLevel="0" collapsed="false">
      <c r="A1173" s="0" t="n">
        <v>2478</v>
      </c>
      <c r="B1173" s="0" t="s">
        <v>4265</v>
      </c>
      <c r="C1173" s="0" t="s">
        <v>105</v>
      </c>
      <c r="D1173" s="0" t="s">
        <v>91</v>
      </c>
      <c r="E1173" s="0" t="s">
        <v>127</v>
      </c>
      <c r="F1173" s="0" t="s">
        <v>4272</v>
      </c>
      <c r="H1173" s="0" t="n">
        <v>0</v>
      </c>
      <c r="I1173" s="0" t="s">
        <v>4265</v>
      </c>
    </row>
    <row r="1174" customFormat="false" ht="15" hidden="false" customHeight="false" outlineLevel="0" collapsed="false">
      <c r="A1174" s="0" t="n">
        <v>2479</v>
      </c>
      <c r="B1174" s="0" t="s">
        <v>4265</v>
      </c>
      <c r="C1174" s="0" t="s">
        <v>105</v>
      </c>
      <c r="D1174" s="0" t="s">
        <v>91</v>
      </c>
      <c r="E1174" s="0" t="s">
        <v>127</v>
      </c>
      <c r="F1174" s="0" t="s">
        <v>4272</v>
      </c>
      <c r="H1174" s="0" t="n">
        <v>0</v>
      </c>
      <c r="I1174" s="0" t="s">
        <v>4265</v>
      </c>
    </row>
    <row r="1175" customFormat="false" ht="15" hidden="false" customHeight="false" outlineLevel="0" collapsed="false">
      <c r="A1175" s="0" t="n">
        <v>2480</v>
      </c>
      <c r="B1175" s="0" t="s">
        <v>4265</v>
      </c>
      <c r="C1175" s="0" t="s">
        <v>105</v>
      </c>
      <c r="D1175" s="0" t="s">
        <v>91</v>
      </c>
      <c r="E1175" s="0" t="s">
        <v>127</v>
      </c>
      <c r="F1175" s="0" t="s">
        <v>4272</v>
      </c>
      <c r="H1175" s="0" t="n">
        <v>0</v>
      </c>
      <c r="I1175" s="0" t="s">
        <v>4265</v>
      </c>
    </row>
    <row r="1176" customFormat="false" ht="15" hidden="false" customHeight="false" outlineLevel="0" collapsed="false">
      <c r="A1176" s="0" t="n">
        <v>2481</v>
      </c>
      <c r="B1176" s="0" t="s">
        <v>4265</v>
      </c>
      <c r="C1176" s="0" t="s">
        <v>105</v>
      </c>
      <c r="D1176" s="0" t="s">
        <v>91</v>
      </c>
      <c r="E1176" s="0" t="s">
        <v>127</v>
      </c>
      <c r="F1176" s="0" t="s">
        <v>4272</v>
      </c>
      <c r="H1176" s="0" t="n">
        <v>0</v>
      </c>
      <c r="I1176" s="0" t="s">
        <v>4265</v>
      </c>
    </row>
    <row r="1177" customFormat="false" ht="15" hidden="false" customHeight="false" outlineLevel="0" collapsed="false">
      <c r="A1177" s="0" t="n">
        <v>2482</v>
      </c>
      <c r="B1177" s="0" t="s">
        <v>4265</v>
      </c>
      <c r="C1177" s="0" t="s">
        <v>105</v>
      </c>
      <c r="D1177" s="0" t="s">
        <v>91</v>
      </c>
      <c r="E1177" s="0" t="s">
        <v>127</v>
      </c>
      <c r="F1177" s="0" t="s">
        <v>4272</v>
      </c>
      <c r="H1177" s="0" t="n">
        <v>0</v>
      </c>
      <c r="I1177" s="0" t="s">
        <v>4265</v>
      </c>
    </row>
    <row r="1178" customFormat="false" ht="15" hidden="false" customHeight="false" outlineLevel="0" collapsed="false">
      <c r="A1178" s="0" t="n">
        <v>2483</v>
      </c>
      <c r="B1178" s="0" t="s">
        <v>4265</v>
      </c>
      <c r="C1178" s="0" t="s">
        <v>105</v>
      </c>
      <c r="D1178" s="0" t="s">
        <v>91</v>
      </c>
      <c r="E1178" s="0" t="s">
        <v>127</v>
      </c>
      <c r="F1178" s="0" t="s">
        <v>4272</v>
      </c>
      <c r="H1178" s="0" t="n">
        <v>0</v>
      </c>
      <c r="I1178" s="0" t="s">
        <v>4265</v>
      </c>
    </row>
    <row r="1179" customFormat="false" ht="15" hidden="false" customHeight="false" outlineLevel="0" collapsed="false">
      <c r="A1179" s="0" t="n">
        <v>2484</v>
      </c>
      <c r="B1179" s="0" t="s">
        <v>4265</v>
      </c>
      <c r="C1179" s="0" t="s">
        <v>105</v>
      </c>
      <c r="D1179" s="0" t="s">
        <v>91</v>
      </c>
      <c r="E1179" s="0" t="s">
        <v>127</v>
      </c>
      <c r="F1179" s="0" t="s">
        <v>4272</v>
      </c>
      <c r="H1179" s="0" t="n">
        <v>0</v>
      </c>
      <c r="I1179" s="0" t="s">
        <v>4265</v>
      </c>
    </row>
    <row r="1180" customFormat="false" ht="15" hidden="false" customHeight="false" outlineLevel="0" collapsed="false">
      <c r="A1180" s="0" t="n">
        <v>2485</v>
      </c>
      <c r="B1180" s="0" t="s">
        <v>4265</v>
      </c>
      <c r="C1180" s="0" t="s">
        <v>105</v>
      </c>
      <c r="D1180" s="0" t="s">
        <v>91</v>
      </c>
      <c r="E1180" s="0" t="s">
        <v>127</v>
      </c>
      <c r="F1180" s="0" t="s">
        <v>4272</v>
      </c>
      <c r="H1180" s="0" t="n">
        <v>0</v>
      </c>
      <c r="I1180" s="0" t="s">
        <v>4265</v>
      </c>
    </row>
    <row r="1181" customFormat="false" ht="15" hidden="false" customHeight="false" outlineLevel="0" collapsed="false">
      <c r="A1181" s="0" t="n">
        <v>2486</v>
      </c>
      <c r="B1181" s="0" t="s">
        <v>4265</v>
      </c>
      <c r="C1181" s="0" t="s">
        <v>105</v>
      </c>
      <c r="D1181" s="0" t="s">
        <v>91</v>
      </c>
      <c r="E1181" s="0" t="s">
        <v>127</v>
      </c>
      <c r="F1181" s="0" t="s">
        <v>4272</v>
      </c>
      <c r="H1181" s="0" t="n">
        <v>0</v>
      </c>
      <c r="I1181" s="0" t="s">
        <v>4265</v>
      </c>
    </row>
    <row r="1182" customFormat="false" ht="15" hidden="false" customHeight="false" outlineLevel="0" collapsed="false">
      <c r="A1182" s="0" t="n">
        <v>2487</v>
      </c>
      <c r="B1182" s="0" t="s">
        <v>4265</v>
      </c>
      <c r="C1182" s="0" t="s">
        <v>105</v>
      </c>
      <c r="D1182" s="0" t="s">
        <v>91</v>
      </c>
      <c r="E1182" s="0" t="s">
        <v>127</v>
      </c>
      <c r="F1182" s="0" t="s">
        <v>4272</v>
      </c>
      <c r="H1182" s="0" t="n">
        <v>0</v>
      </c>
      <c r="I1182" s="0" t="s">
        <v>4265</v>
      </c>
    </row>
    <row r="1183" customFormat="false" ht="15" hidden="false" customHeight="false" outlineLevel="0" collapsed="false">
      <c r="A1183" s="0" t="n">
        <v>2488</v>
      </c>
      <c r="B1183" s="0" t="s">
        <v>4265</v>
      </c>
      <c r="C1183" s="0" t="s">
        <v>105</v>
      </c>
      <c r="D1183" s="0" t="s">
        <v>91</v>
      </c>
      <c r="E1183" s="0" t="s">
        <v>127</v>
      </c>
      <c r="F1183" s="0" t="s">
        <v>4272</v>
      </c>
      <c r="H1183" s="0" t="n">
        <v>0</v>
      </c>
      <c r="I1183" s="0" t="s">
        <v>4265</v>
      </c>
    </row>
    <row r="1184" customFormat="false" ht="15" hidden="false" customHeight="false" outlineLevel="0" collapsed="false">
      <c r="A1184" s="0" t="n">
        <v>2489</v>
      </c>
      <c r="B1184" s="0" t="s">
        <v>4265</v>
      </c>
      <c r="C1184" s="0" t="s">
        <v>105</v>
      </c>
      <c r="D1184" s="0" t="s">
        <v>91</v>
      </c>
      <c r="E1184" s="0" t="s">
        <v>127</v>
      </c>
      <c r="F1184" s="0" t="s">
        <v>4272</v>
      </c>
      <c r="H1184" s="0" t="n">
        <v>0</v>
      </c>
      <c r="I1184" s="0" t="s">
        <v>4265</v>
      </c>
    </row>
    <row r="1185" customFormat="false" ht="15" hidden="false" customHeight="false" outlineLevel="0" collapsed="false">
      <c r="A1185" s="0" t="n">
        <v>2490</v>
      </c>
      <c r="B1185" s="0" t="s">
        <v>4265</v>
      </c>
      <c r="C1185" s="0" t="s">
        <v>105</v>
      </c>
      <c r="D1185" s="0" t="s">
        <v>91</v>
      </c>
      <c r="E1185" s="0" t="s">
        <v>127</v>
      </c>
      <c r="F1185" s="0" t="s">
        <v>4272</v>
      </c>
      <c r="H1185" s="0" t="n">
        <v>0</v>
      </c>
      <c r="I1185" s="0" t="s">
        <v>4265</v>
      </c>
    </row>
    <row r="1186" customFormat="false" ht="15" hidden="false" customHeight="false" outlineLevel="0" collapsed="false">
      <c r="A1186" s="0" t="n">
        <v>2491</v>
      </c>
      <c r="B1186" s="0" t="s">
        <v>4265</v>
      </c>
      <c r="C1186" s="0" t="s">
        <v>105</v>
      </c>
      <c r="D1186" s="0" t="s">
        <v>91</v>
      </c>
      <c r="E1186" s="0" t="s">
        <v>127</v>
      </c>
      <c r="F1186" s="0" t="s">
        <v>4272</v>
      </c>
      <c r="H1186" s="0" t="n">
        <v>0</v>
      </c>
      <c r="I1186" s="0" t="s">
        <v>4265</v>
      </c>
    </row>
    <row r="1187" customFormat="false" ht="15" hidden="false" customHeight="false" outlineLevel="0" collapsed="false">
      <c r="A1187" s="0" t="n">
        <v>2492</v>
      </c>
      <c r="B1187" s="0" t="s">
        <v>4265</v>
      </c>
      <c r="C1187" s="0" t="s">
        <v>105</v>
      </c>
      <c r="D1187" s="0" t="s">
        <v>91</v>
      </c>
      <c r="E1187" s="0" t="s">
        <v>127</v>
      </c>
      <c r="F1187" s="0" t="s">
        <v>4272</v>
      </c>
      <c r="H1187" s="0" t="n">
        <v>0</v>
      </c>
      <c r="I1187" s="0" t="s">
        <v>4265</v>
      </c>
    </row>
    <row r="1188" customFormat="false" ht="15" hidden="false" customHeight="false" outlineLevel="0" collapsed="false">
      <c r="A1188" s="0" t="n">
        <v>2493</v>
      </c>
      <c r="B1188" s="0" t="s">
        <v>4265</v>
      </c>
      <c r="C1188" s="0" t="s">
        <v>105</v>
      </c>
      <c r="D1188" s="0" t="s">
        <v>91</v>
      </c>
      <c r="E1188" s="0" t="s">
        <v>127</v>
      </c>
      <c r="F1188" s="0" t="s">
        <v>4272</v>
      </c>
      <c r="H1188" s="0" t="n">
        <v>0</v>
      </c>
      <c r="I1188" s="0" t="s">
        <v>4265</v>
      </c>
    </row>
    <row r="1189" customFormat="false" ht="15" hidden="false" customHeight="false" outlineLevel="0" collapsed="false">
      <c r="A1189" s="0" t="n">
        <v>2494</v>
      </c>
      <c r="B1189" s="0" t="s">
        <v>4265</v>
      </c>
      <c r="C1189" s="0" t="s">
        <v>105</v>
      </c>
      <c r="D1189" s="0" t="s">
        <v>91</v>
      </c>
      <c r="E1189" s="0" t="s">
        <v>127</v>
      </c>
      <c r="F1189" s="0" t="s">
        <v>4272</v>
      </c>
      <c r="H1189" s="0" t="n">
        <v>0</v>
      </c>
      <c r="I1189" s="0" t="s">
        <v>4265</v>
      </c>
    </row>
    <row r="1190" customFormat="false" ht="15" hidden="false" customHeight="false" outlineLevel="0" collapsed="false">
      <c r="A1190" s="0" t="n">
        <v>2495</v>
      </c>
      <c r="B1190" s="0" t="s">
        <v>4265</v>
      </c>
      <c r="C1190" s="0" t="s">
        <v>105</v>
      </c>
      <c r="D1190" s="0" t="s">
        <v>91</v>
      </c>
      <c r="E1190" s="0" t="s">
        <v>127</v>
      </c>
      <c r="F1190" s="0" t="s">
        <v>4272</v>
      </c>
      <c r="H1190" s="0" t="n">
        <v>0</v>
      </c>
      <c r="I1190" s="0" t="s">
        <v>4265</v>
      </c>
    </row>
    <row r="1191" customFormat="false" ht="15" hidden="false" customHeight="false" outlineLevel="0" collapsed="false">
      <c r="A1191" s="0" t="n">
        <v>2496</v>
      </c>
      <c r="B1191" s="0" t="s">
        <v>4265</v>
      </c>
      <c r="C1191" s="0" t="s">
        <v>105</v>
      </c>
      <c r="D1191" s="0" t="s">
        <v>91</v>
      </c>
      <c r="E1191" s="0" t="s">
        <v>127</v>
      </c>
      <c r="F1191" s="0" t="s">
        <v>4272</v>
      </c>
      <c r="H1191" s="0" t="n">
        <v>0</v>
      </c>
      <c r="I1191" s="0" t="s">
        <v>4265</v>
      </c>
    </row>
    <row r="1192" customFormat="false" ht="15" hidden="false" customHeight="false" outlineLevel="0" collapsed="false">
      <c r="A1192" s="0" t="n">
        <v>2497</v>
      </c>
      <c r="B1192" s="0" t="s">
        <v>4265</v>
      </c>
      <c r="C1192" s="0" t="s">
        <v>105</v>
      </c>
      <c r="D1192" s="0" t="s">
        <v>91</v>
      </c>
      <c r="E1192" s="0" t="s">
        <v>127</v>
      </c>
      <c r="F1192" s="0" t="s">
        <v>4272</v>
      </c>
      <c r="H1192" s="0" t="n">
        <v>0</v>
      </c>
      <c r="I1192" s="0" t="s">
        <v>4265</v>
      </c>
    </row>
    <row r="1193" customFormat="false" ht="15" hidden="false" customHeight="false" outlineLevel="0" collapsed="false">
      <c r="A1193" s="0" t="n">
        <v>2498</v>
      </c>
      <c r="B1193" s="0" t="s">
        <v>4265</v>
      </c>
      <c r="C1193" s="0" t="s">
        <v>105</v>
      </c>
      <c r="D1193" s="0" t="s">
        <v>91</v>
      </c>
      <c r="E1193" s="0" t="s">
        <v>127</v>
      </c>
      <c r="F1193" s="0" t="s">
        <v>4272</v>
      </c>
      <c r="H1193" s="0" t="n">
        <v>0</v>
      </c>
      <c r="I1193" s="0" t="s">
        <v>4265</v>
      </c>
    </row>
    <row r="1194" customFormat="false" ht="15" hidden="false" customHeight="false" outlineLevel="0" collapsed="false">
      <c r="A1194" s="0" t="n">
        <v>2499</v>
      </c>
      <c r="B1194" s="0" t="s">
        <v>4265</v>
      </c>
      <c r="C1194" s="0" t="s">
        <v>105</v>
      </c>
      <c r="D1194" s="0" t="s">
        <v>91</v>
      </c>
      <c r="E1194" s="0" t="s">
        <v>127</v>
      </c>
      <c r="F1194" s="0" t="s">
        <v>4272</v>
      </c>
      <c r="H1194" s="0" t="n">
        <v>0</v>
      </c>
      <c r="I1194" s="0" t="s">
        <v>4265</v>
      </c>
    </row>
    <row r="1195" customFormat="false" ht="15" hidden="false" customHeight="false" outlineLevel="0" collapsed="false">
      <c r="A1195" s="0" t="n">
        <v>2500</v>
      </c>
      <c r="B1195" s="0" t="s">
        <v>4265</v>
      </c>
      <c r="C1195" s="0" t="s">
        <v>105</v>
      </c>
      <c r="D1195" s="0" t="s">
        <v>91</v>
      </c>
      <c r="E1195" s="0" t="s">
        <v>127</v>
      </c>
      <c r="F1195" s="0" t="s">
        <v>4272</v>
      </c>
      <c r="H1195" s="0" t="n">
        <v>0</v>
      </c>
      <c r="I1195" s="0" t="s">
        <v>4265</v>
      </c>
    </row>
    <row r="1196" customFormat="false" ht="15" hidden="false" customHeight="false" outlineLevel="0" collapsed="false">
      <c r="A1196" s="0" t="n">
        <v>2501</v>
      </c>
      <c r="B1196" s="0" t="s">
        <v>4265</v>
      </c>
      <c r="C1196" s="0" t="s">
        <v>105</v>
      </c>
      <c r="D1196" s="0" t="s">
        <v>91</v>
      </c>
      <c r="E1196" s="0" t="s">
        <v>127</v>
      </c>
      <c r="F1196" s="0" t="s">
        <v>4272</v>
      </c>
      <c r="H1196" s="0" t="n">
        <v>0</v>
      </c>
      <c r="I1196" s="0" t="s">
        <v>4265</v>
      </c>
    </row>
    <row r="1197" customFormat="false" ht="15" hidden="false" customHeight="false" outlineLevel="0" collapsed="false">
      <c r="A1197" s="0" t="n">
        <v>2502</v>
      </c>
      <c r="B1197" s="0" t="s">
        <v>4265</v>
      </c>
      <c r="C1197" s="0" t="s">
        <v>105</v>
      </c>
      <c r="D1197" s="0" t="s">
        <v>91</v>
      </c>
      <c r="E1197" s="0" t="s">
        <v>127</v>
      </c>
      <c r="F1197" s="0" t="s">
        <v>4272</v>
      </c>
      <c r="H1197" s="0" t="n">
        <v>0</v>
      </c>
      <c r="I1197" s="0" t="s">
        <v>4265</v>
      </c>
    </row>
    <row r="1198" customFormat="false" ht="15" hidden="false" customHeight="false" outlineLevel="0" collapsed="false">
      <c r="A1198" s="0" t="n">
        <v>2503</v>
      </c>
      <c r="B1198" s="0" t="s">
        <v>4265</v>
      </c>
      <c r="C1198" s="0" t="s">
        <v>105</v>
      </c>
      <c r="D1198" s="0" t="s">
        <v>91</v>
      </c>
      <c r="E1198" s="0" t="s">
        <v>127</v>
      </c>
      <c r="F1198" s="0" t="s">
        <v>4272</v>
      </c>
      <c r="H1198" s="0" t="n">
        <v>0</v>
      </c>
      <c r="I1198" s="0" t="s">
        <v>4265</v>
      </c>
    </row>
    <row r="1199" customFormat="false" ht="15" hidden="false" customHeight="false" outlineLevel="0" collapsed="false">
      <c r="A1199" s="0" t="n">
        <v>2504</v>
      </c>
      <c r="B1199" s="0" t="s">
        <v>4265</v>
      </c>
      <c r="C1199" s="0" t="s">
        <v>105</v>
      </c>
      <c r="D1199" s="0" t="s">
        <v>91</v>
      </c>
      <c r="E1199" s="0" t="s">
        <v>127</v>
      </c>
      <c r="F1199" s="0" t="s">
        <v>4272</v>
      </c>
      <c r="H1199" s="0" t="n">
        <v>0</v>
      </c>
      <c r="I1199" s="0" t="s">
        <v>4265</v>
      </c>
    </row>
    <row r="1200" customFormat="false" ht="15" hidden="false" customHeight="false" outlineLevel="0" collapsed="false">
      <c r="A1200" s="0" t="n">
        <v>2505</v>
      </c>
      <c r="B1200" s="0" t="s">
        <v>4265</v>
      </c>
      <c r="C1200" s="0" t="s">
        <v>105</v>
      </c>
      <c r="D1200" s="0" t="s">
        <v>91</v>
      </c>
      <c r="E1200" s="0" t="s">
        <v>127</v>
      </c>
      <c r="F1200" s="0" t="s">
        <v>4272</v>
      </c>
      <c r="H1200" s="0" t="n">
        <v>0</v>
      </c>
      <c r="I1200" s="0" t="s">
        <v>4265</v>
      </c>
    </row>
    <row r="1201" customFormat="false" ht="15" hidden="false" customHeight="false" outlineLevel="0" collapsed="false">
      <c r="A1201" s="0" t="n">
        <v>2506</v>
      </c>
      <c r="B1201" s="0" t="s">
        <v>4265</v>
      </c>
      <c r="C1201" s="0" t="s">
        <v>105</v>
      </c>
      <c r="D1201" s="0" t="s">
        <v>91</v>
      </c>
      <c r="E1201" s="0" t="s">
        <v>127</v>
      </c>
      <c r="F1201" s="0" t="s">
        <v>4272</v>
      </c>
      <c r="H1201" s="0" t="n">
        <v>0</v>
      </c>
      <c r="I1201" s="0" t="s">
        <v>4265</v>
      </c>
    </row>
    <row r="1202" customFormat="false" ht="15" hidden="false" customHeight="false" outlineLevel="0" collapsed="false">
      <c r="A1202" s="0" t="n">
        <v>2507</v>
      </c>
      <c r="B1202" s="0" t="s">
        <v>4265</v>
      </c>
      <c r="C1202" s="0" t="s">
        <v>105</v>
      </c>
      <c r="D1202" s="0" t="s">
        <v>91</v>
      </c>
      <c r="E1202" s="0" t="s">
        <v>127</v>
      </c>
      <c r="F1202" s="0" t="s">
        <v>4272</v>
      </c>
      <c r="H1202" s="0" t="n">
        <v>0</v>
      </c>
      <c r="I1202" s="0" t="s">
        <v>4265</v>
      </c>
    </row>
    <row r="1203" customFormat="false" ht="15" hidden="false" customHeight="false" outlineLevel="0" collapsed="false">
      <c r="A1203" s="0" t="n">
        <v>2508</v>
      </c>
      <c r="B1203" s="0" t="s">
        <v>4265</v>
      </c>
      <c r="C1203" s="0" t="s">
        <v>105</v>
      </c>
      <c r="D1203" s="0" t="s">
        <v>91</v>
      </c>
      <c r="E1203" s="0" t="s">
        <v>127</v>
      </c>
      <c r="F1203" s="0" t="s">
        <v>4272</v>
      </c>
      <c r="H1203" s="0" t="n">
        <v>0</v>
      </c>
      <c r="I1203" s="0" t="s">
        <v>4265</v>
      </c>
    </row>
    <row r="1204" customFormat="false" ht="15" hidden="false" customHeight="false" outlineLevel="0" collapsed="false">
      <c r="A1204" s="0" t="n">
        <v>2509</v>
      </c>
      <c r="B1204" s="0" t="s">
        <v>4265</v>
      </c>
      <c r="C1204" s="0" t="s">
        <v>105</v>
      </c>
      <c r="D1204" s="0" t="s">
        <v>91</v>
      </c>
      <c r="E1204" s="0" t="s">
        <v>127</v>
      </c>
      <c r="F1204" s="0" t="s">
        <v>4272</v>
      </c>
      <c r="H1204" s="0" t="n">
        <v>0</v>
      </c>
      <c r="I1204" s="0" t="s">
        <v>4265</v>
      </c>
    </row>
    <row r="1205" customFormat="false" ht="15" hidden="false" customHeight="false" outlineLevel="0" collapsed="false">
      <c r="A1205" s="0" t="n">
        <v>2510</v>
      </c>
      <c r="B1205" s="0" t="s">
        <v>4265</v>
      </c>
      <c r="C1205" s="0" t="s">
        <v>105</v>
      </c>
      <c r="D1205" s="0" t="s">
        <v>91</v>
      </c>
      <c r="E1205" s="0" t="s">
        <v>127</v>
      </c>
      <c r="F1205" s="0" t="s">
        <v>4272</v>
      </c>
      <c r="H1205" s="0" t="n">
        <v>0</v>
      </c>
      <c r="I1205" s="0" t="s">
        <v>4265</v>
      </c>
    </row>
    <row r="1206" customFormat="false" ht="15" hidden="false" customHeight="false" outlineLevel="0" collapsed="false">
      <c r="A1206" s="0" t="n">
        <v>2511</v>
      </c>
      <c r="B1206" s="0" t="s">
        <v>4265</v>
      </c>
      <c r="C1206" s="0" t="s">
        <v>105</v>
      </c>
      <c r="D1206" s="0" t="s">
        <v>91</v>
      </c>
      <c r="E1206" s="0" t="s">
        <v>127</v>
      </c>
      <c r="F1206" s="0" t="s">
        <v>4272</v>
      </c>
      <c r="H1206" s="0" t="n">
        <v>0</v>
      </c>
      <c r="I1206" s="0" t="s">
        <v>4265</v>
      </c>
    </row>
    <row r="1207" customFormat="false" ht="15" hidden="false" customHeight="false" outlineLevel="0" collapsed="false">
      <c r="A1207" s="0" t="n">
        <v>2512</v>
      </c>
      <c r="B1207" s="0" t="s">
        <v>4265</v>
      </c>
      <c r="C1207" s="0" t="s">
        <v>105</v>
      </c>
      <c r="D1207" s="0" t="s">
        <v>91</v>
      </c>
      <c r="E1207" s="0" t="s">
        <v>127</v>
      </c>
      <c r="F1207" s="0" t="s">
        <v>4272</v>
      </c>
      <c r="H1207" s="0" t="n">
        <v>0</v>
      </c>
      <c r="I1207" s="0" t="s">
        <v>4265</v>
      </c>
    </row>
    <row r="1208" customFormat="false" ht="15" hidden="false" customHeight="false" outlineLevel="0" collapsed="false">
      <c r="A1208" s="0" t="n">
        <v>2513</v>
      </c>
      <c r="B1208" s="0" t="s">
        <v>4265</v>
      </c>
      <c r="C1208" s="0" t="s">
        <v>105</v>
      </c>
      <c r="D1208" s="0" t="s">
        <v>91</v>
      </c>
      <c r="E1208" s="0" t="s">
        <v>127</v>
      </c>
      <c r="F1208" s="0" t="s">
        <v>4272</v>
      </c>
      <c r="H1208" s="0" t="n">
        <v>0</v>
      </c>
      <c r="I1208" s="0" t="s">
        <v>4265</v>
      </c>
    </row>
    <row r="1209" customFormat="false" ht="15" hidden="false" customHeight="false" outlineLevel="0" collapsed="false">
      <c r="A1209" s="0" t="n">
        <v>2514</v>
      </c>
      <c r="B1209" s="0" t="s">
        <v>4379</v>
      </c>
      <c r="C1209" s="0" t="s">
        <v>769</v>
      </c>
      <c r="D1209" s="0" t="s">
        <v>91</v>
      </c>
      <c r="E1209" s="0" t="s">
        <v>85</v>
      </c>
      <c r="F1209" s="0" t="s">
        <v>4384</v>
      </c>
      <c r="H1209" s="0" t="n">
        <v>0</v>
      </c>
      <c r="I1209" s="0" t="s">
        <v>4379</v>
      </c>
    </row>
    <row r="1210" customFormat="false" ht="15" hidden="false" customHeight="false" outlineLevel="0" collapsed="false">
      <c r="A1210" s="0" t="n">
        <v>2515</v>
      </c>
      <c r="B1210" s="0" t="s">
        <v>4386</v>
      </c>
      <c r="C1210" s="0" t="s">
        <v>769</v>
      </c>
      <c r="D1210" s="0" t="s">
        <v>91</v>
      </c>
      <c r="E1210" s="0" t="s">
        <v>127</v>
      </c>
      <c r="F1210" s="0" t="s">
        <v>4392</v>
      </c>
      <c r="H1210" s="0" t="n">
        <v>0</v>
      </c>
      <c r="I1210" s="0" t="s">
        <v>4386</v>
      </c>
    </row>
    <row r="1211" customFormat="false" ht="15" hidden="false" customHeight="false" outlineLevel="0" collapsed="false">
      <c r="A1211" s="0" t="n">
        <v>2516</v>
      </c>
      <c r="B1211" s="0" t="s">
        <v>4393</v>
      </c>
      <c r="C1211" s="0" t="s">
        <v>754</v>
      </c>
      <c r="D1211" s="0" t="s">
        <v>91</v>
      </c>
      <c r="E1211" s="0" t="s">
        <v>2442</v>
      </c>
      <c r="F1211" s="0" t="s">
        <v>4396</v>
      </c>
      <c r="H1211" s="0" t="n">
        <v>0</v>
      </c>
      <c r="I1211" s="0" t="s">
        <v>4393</v>
      </c>
    </row>
    <row r="1212" customFormat="false" ht="15" hidden="false" customHeight="false" outlineLevel="0" collapsed="false">
      <c r="A1212" s="0" t="n">
        <v>2517</v>
      </c>
      <c r="B1212" s="0" t="s">
        <v>4393</v>
      </c>
      <c r="C1212" s="0" t="s">
        <v>754</v>
      </c>
      <c r="D1212" s="0" t="s">
        <v>91</v>
      </c>
      <c r="E1212" s="0" t="s">
        <v>2442</v>
      </c>
      <c r="F1212" s="0" t="s">
        <v>4396</v>
      </c>
      <c r="H1212" s="0" t="n">
        <v>0</v>
      </c>
      <c r="I1212" s="0" t="s">
        <v>4393</v>
      </c>
    </row>
    <row r="1213" customFormat="false" ht="15" hidden="false" customHeight="false" outlineLevel="0" collapsed="false">
      <c r="A1213" s="0" t="n">
        <v>2518</v>
      </c>
      <c r="B1213" s="0" t="s">
        <v>4393</v>
      </c>
      <c r="C1213" s="0" t="s">
        <v>754</v>
      </c>
      <c r="D1213" s="0" t="s">
        <v>91</v>
      </c>
      <c r="E1213" s="0" t="s">
        <v>2442</v>
      </c>
      <c r="F1213" s="0" t="s">
        <v>4396</v>
      </c>
      <c r="H1213" s="0" t="n">
        <v>0</v>
      </c>
      <c r="I1213" s="0" t="s">
        <v>4393</v>
      </c>
    </row>
    <row r="1214" customFormat="false" ht="15" hidden="false" customHeight="false" outlineLevel="0" collapsed="false">
      <c r="A1214" s="0" t="n">
        <v>2519</v>
      </c>
      <c r="B1214" s="0" t="s">
        <v>4404</v>
      </c>
      <c r="C1214" s="0" t="s">
        <v>769</v>
      </c>
      <c r="D1214" s="0" t="s">
        <v>91</v>
      </c>
      <c r="E1214" s="0" t="s">
        <v>85</v>
      </c>
      <c r="F1214" s="0" t="s">
        <v>4410</v>
      </c>
      <c r="H1214" s="0" t="n">
        <v>0</v>
      </c>
      <c r="I1214" s="0" t="s">
        <v>4404</v>
      </c>
    </row>
    <row r="1215" customFormat="false" ht="15" hidden="false" customHeight="false" outlineLevel="0" collapsed="false">
      <c r="A1215" s="0" t="n">
        <v>2520</v>
      </c>
      <c r="B1215" s="0" t="s">
        <v>4404</v>
      </c>
      <c r="C1215" s="0" t="s">
        <v>769</v>
      </c>
      <c r="D1215" s="0" t="s">
        <v>91</v>
      </c>
      <c r="E1215" s="0" t="s">
        <v>85</v>
      </c>
      <c r="F1215" s="0" t="s">
        <v>4410</v>
      </c>
      <c r="H1215" s="0" t="n">
        <v>0</v>
      </c>
      <c r="I1215" s="0" t="s">
        <v>4404</v>
      </c>
    </row>
    <row r="1216" customFormat="false" ht="15" hidden="false" customHeight="false" outlineLevel="0" collapsed="false">
      <c r="A1216" s="0" t="n">
        <v>2521</v>
      </c>
      <c r="B1216" s="0" t="s">
        <v>4404</v>
      </c>
      <c r="C1216" s="0" t="s">
        <v>769</v>
      </c>
      <c r="D1216" s="0" t="s">
        <v>91</v>
      </c>
      <c r="E1216" s="0" t="s">
        <v>127</v>
      </c>
      <c r="F1216" s="0" t="s">
        <v>4410</v>
      </c>
      <c r="H1216" s="0" t="n">
        <v>0</v>
      </c>
      <c r="I1216" s="0" t="s">
        <v>4404</v>
      </c>
    </row>
    <row r="1217" customFormat="false" ht="15" hidden="false" customHeight="false" outlineLevel="0" collapsed="false">
      <c r="A1217" s="0" t="n">
        <v>2522</v>
      </c>
      <c r="B1217" s="0" t="s">
        <v>4404</v>
      </c>
      <c r="C1217" s="0" t="s">
        <v>769</v>
      </c>
      <c r="D1217" s="0" t="s">
        <v>91</v>
      </c>
      <c r="E1217" s="0" t="s">
        <v>127</v>
      </c>
      <c r="F1217" s="0" t="s">
        <v>4410</v>
      </c>
      <c r="H1217" s="0" t="n">
        <v>0</v>
      </c>
      <c r="I1217" s="0" t="s">
        <v>4404</v>
      </c>
    </row>
    <row r="1218" customFormat="false" ht="15" hidden="false" customHeight="false" outlineLevel="0" collapsed="false">
      <c r="A1218" s="0" t="n">
        <v>2523</v>
      </c>
      <c r="B1218" s="0" t="s">
        <v>4404</v>
      </c>
      <c r="C1218" s="0" t="s">
        <v>769</v>
      </c>
      <c r="D1218" s="0" t="s">
        <v>91</v>
      </c>
      <c r="E1218" s="0" t="s">
        <v>127</v>
      </c>
      <c r="F1218" s="0" t="s">
        <v>4410</v>
      </c>
      <c r="H1218" s="0" t="n">
        <v>0</v>
      </c>
      <c r="I1218" s="0" t="s">
        <v>4404</v>
      </c>
    </row>
    <row r="1219" customFormat="false" ht="15" hidden="false" customHeight="false" outlineLevel="0" collapsed="false">
      <c r="A1219" s="0" t="n">
        <v>2524</v>
      </c>
      <c r="B1219" s="0" t="s">
        <v>4404</v>
      </c>
      <c r="C1219" s="0" t="s">
        <v>769</v>
      </c>
      <c r="D1219" s="0" t="s">
        <v>91</v>
      </c>
      <c r="E1219" s="0" t="s">
        <v>127</v>
      </c>
      <c r="F1219" s="0" t="s">
        <v>4410</v>
      </c>
      <c r="H1219" s="0" t="n">
        <v>0</v>
      </c>
      <c r="I1219" s="0" t="s">
        <v>4404</v>
      </c>
    </row>
    <row r="1220" customFormat="false" ht="15" hidden="false" customHeight="false" outlineLevel="0" collapsed="false">
      <c r="A1220" s="0" t="n">
        <v>2525</v>
      </c>
      <c r="B1220" s="0" t="s">
        <v>4404</v>
      </c>
      <c r="C1220" s="0" t="s">
        <v>769</v>
      </c>
      <c r="D1220" s="0" t="s">
        <v>91</v>
      </c>
      <c r="E1220" s="0" t="s">
        <v>127</v>
      </c>
      <c r="F1220" s="0" t="s">
        <v>4410</v>
      </c>
      <c r="H1220" s="0" t="n">
        <v>0</v>
      </c>
      <c r="I1220" s="0" t="s">
        <v>4404</v>
      </c>
    </row>
    <row r="1221" customFormat="false" ht="15" hidden="false" customHeight="false" outlineLevel="0" collapsed="false">
      <c r="A1221" s="0" t="n">
        <v>2526</v>
      </c>
      <c r="B1221" s="0" t="s">
        <v>4404</v>
      </c>
      <c r="C1221" s="0" t="s">
        <v>769</v>
      </c>
      <c r="D1221" s="0" t="s">
        <v>91</v>
      </c>
      <c r="E1221" s="0" t="s">
        <v>127</v>
      </c>
      <c r="F1221" s="0" t="s">
        <v>4410</v>
      </c>
      <c r="H1221" s="0" t="n">
        <v>0</v>
      </c>
      <c r="I1221" s="0" t="s">
        <v>4404</v>
      </c>
    </row>
    <row r="1222" customFormat="false" ht="15" hidden="false" customHeight="false" outlineLevel="0" collapsed="false">
      <c r="A1222" s="0" t="n">
        <v>2527</v>
      </c>
      <c r="B1222" s="0" t="s">
        <v>4404</v>
      </c>
      <c r="C1222" s="0" t="s">
        <v>769</v>
      </c>
      <c r="D1222" s="0" t="s">
        <v>91</v>
      </c>
      <c r="E1222" s="0" t="s">
        <v>127</v>
      </c>
      <c r="F1222" s="0" t="s">
        <v>4410</v>
      </c>
      <c r="H1222" s="0" t="n">
        <v>0</v>
      </c>
      <c r="I1222" s="0" t="s">
        <v>4404</v>
      </c>
    </row>
    <row r="1223" customFormat="false" ht="15" hidden="false" customHeight="false" outlineLevel="0" collapsed="false">
      <c r="A1223" s="0" t="n">
        <v>2528</v>
      </c>
      <c r="B1223" s="0" t="s">
        <v>4404</v>
      </c>
      <c r="C1223" s="0" t="s">
        <v>769</v>
      </c>
      <c r="D1223" s="0" t="s">
        <v>91</v>
      </c>
      <c r="E1223" s="0" t="s">
        <v>127</v>
      </c>
      <c r="F1223" s="0" t="s">
        <v>4410</v>
      </c>
      <c r="H1223" s="0" t="n">
        <v>0</v>
      </c>
      <c r="I1223" s="0" t="s">
        <v>4404</v>
      </c>
    </row>
    <row r="1224" customFormat="false" ht="15" hidden="false" customHeight="false" outlineLevel="0" collapsed="false">
      <c r="A1224" s="0" t="n">
        <v>2529</v>
      </c>
      <c r="B1224" s="0" t="s">
        <v>4404</v>
      </c>
      <c r="C1224" s="0" t="s">
        <v>769</v>
      </c>
      <c r="D1224" s="0" t="s">
        <v>91</v>
      </c>
      <c r="E1224" s="0" t="s">
        <v>127</v>
      </c>
      <c r="F1224" s="0" t="s">
        <v>4410</v>
      </c>
      <c r="H1224" s="0" t="n">
        <v>0</v>
      </c>
      <c r="I1224" s="0" t="s">
        <v>4404</v>
      </c>
    </row>
    <row r="1225" customFormat="false" ht="15" hidden="false" customHeight="false" outlineLevel="0" collapsed="false">
      <c r="A1225" s="0" t="n">
        <v>2530</v>
      </c>
      <c r="B1225" s="0" t="s">
        <v>4404</v>
      </c>
      <c r="C1225" s="0" t="s">
        <v>769</v>
      </c>
      <c r="D1225" s="0" t="s">
        <v>91</v>
      </c>
      <c r="E1225" s="0" t="s">
        <v>2105</v>
      </c>
      <c r="F1225" s="0" t="s">
        <v>4410</v>
      </c>
      <c r="H1225" s="0" t="n">
        <v>0</v>
      </c>
      <c r="I1225" s="0" t="s">
        <v>4404</v>
      </c>
    </row>
    <row r="1226" customFormat="false" ht="15" hidden="false" customHeight="false" outlineLevel="0" collapsed="false">
      <c r="A1226" s="0" t="n">
        <v>2531</v>
      </c>
      <c r="B1226" s="0" t="s">
        <v>4404</v>
      </c>
      <c r="C1226" s="0" t="s">
        <v>769</v>
      </c>
      <c r="D1226" s="0" t="s">
        <v>91</v>
      </c>
      <c r="E1226" s="0" t="s">
        <v>127</v>
      </c>
      <c r="F1226" s="0" t="s">
        <v>4410</v>
      </c>
      <c r="H1226" s="0" t="n">
        <v>0</v>
      </c>
      <c r="I1226" s="0" t="s">
        <v>4404</v>
      </c>
    </row>
    <row r="1227" customFormat="false" ht="15" hidden="false" customHeight="false" outlineLevel="0" collapsed="false">
      <c r="A1227" s="0" t="n">
        <v>2532</v>
      </c>
      <c r="B1227" s="0" t="s">
        <v>4404</v>
      </c>
      <c r="C1227" s="0" t="s">
        <v>769</v>
      </c>
      <c r="D1227" s="0" t="s">
        <v>91</v>
      </c>
      <c r="E1227" s="0" t="s">
        <v>2442</v>
      </c>
      <c r="F1227" s="0" t="s">
        <v>4410</v>
      </c>
      <c r="H1227" s="0" t="n">
        <v>0</v>
      </c>
      <c r="I1227" s="0" t="s">
        <v>4404</v>
      </c>
    </row>
    <row r="1228" customFormat="false" ht="15" hidden="false" customHeight="false" outlineLevel="0" collapsed="false">
      <c r="A1228" s="0" t="n">
        <v>2533</v>
      </c>
      <c r="B1228" s="0" t="s">
        <v>4404</v>
      </c>
      <c r="C1228" s="0" t="s">
        <v>769</v>
      </c>
      <c r="D1228" s="0" t="s">
        <v>91</v>
      </c>
      <c r="E1228" s="0" t="s">
        <v>127</v>
      </c>
      <c r="F1228" s="0" t="s">
        <v>4410</v>
      </c>
      <c r="H1228" s="0" t="n">
        <v>0</v>
      </c>
      <c r="I1228" s="0" t="s">
        <v>4404</v>
      </c>
    </row>
    <row r="1229" customFormat="false" ht="15" hidden="false" customHeight="false" outlineLevel="0" collapsed="false">
      <c r="A1229" s="0" t="n">
        <v>2534</v>
      </c>
      <c r="B1229" s="0" t="s">
        <v>4404</v>
      </c>
      <c r="C1229" s="0" t="s">
        <v>769</v>
      </c>
      <c r="D1229" s="0" t="s">
        <v>91</v>
      </c>
      <c r="E1229" s="0" t="s">
        <v>127</v>
      </c>
      <c r="F1229" s="0" t="s">
        <v>4410</v>
      </c>
      <c r="H1229" s="0" t="n">
        <v>0</v>
      </c>
      <c r="I1229" s="0" t="s">
        <v>4404</v>
      </c>
    </row>
    <row r="1230" customFormat="false" ht="15" hidden="false" customHeight="false" outlineLevel="0" collapsed="false">
      <c r="A1230" s="0" t="n">
        <v>2535</v>
      </c>
      <c r="B1230" s="0" t="s">
        <v>4404</v>
      </c>
      <c r="C1230" s="0" t="s">
        <v>769</v>
      </c>
      <c r="D1230" s="0" t="s">
        <v>91</v>
      </c>
      <c r="E1230" s="0" t="s">
        <v>2105</v>
      </c>
      <c r="F1230" s="0" t="s">
        <v>4410</v>
      </c>
      <c r="H1230" s="0" t="n">
        <v>0</v>
      </c>
      <c r="I1230" s="0" t="s">
        <v>4404</v>
      </c>
    </row>
    <row r="1231" customFormat="false" ht="15" hidden="false" customHeight="false" outlineLevel="0" collapsed="false">
      <c r="A1231" s="0" t="n">
        <v>2536</v>
      </c>
      <c r="B1231" s="0" t="s">
        <v>4472</v>
      </c>
      <c r="C1231" s="0" t="s">
        <v>769</v>
      </c>
      <c r="D1231" s="0" t="s">
        <v>91</v>
      </c>
      <c r="E1231" s="0" t="s">
        <v>85</v>
      </c>
      <c r="F1231" s="0" t="s">
        <v>4477</v>
      </c>
      <c r="H1231" s="0" t="n">
        <v>0</v>
      </c>
      <c r="I1231" s="0" t="s">
        <v>4472</v>
      </c>
    </row>
    <row r="1232" customFormat="false" ht="15" hidden="false" customHeight="false" outlineLevel="0" collapsed="false">
      <c r="A1232" s="0" t="n">
        <v>2537</v>
      </c>
      <c r="B1232" s="0" t="s">
        <v>4472</v>
      </c>
      <c r="C1232" s="0" t="s">
        <v>769</v>
      </c>
      <c r="D1232" s="0" t="s">
        <v>91</v>
      </c>
      <c r="E1232" s="0" t="s">
        <v>85</v>
      </c>
      <c r="F1232" s="0" t="s">
        <v>4477</v>
      </c>
      <c r="H1232" s="0" t="n">
        <v>0</v>
      </c>
      <c r="I1232" s="0" t="s">
        <v>4472</v>
      </c>
    </row>
    <row r="1233" customFormat="false" ht="15" hidden="false" customHeight="false" outlineLevel="0" collapsed="false">
      <c r="A1233" s="0" t="n">
        <v>2538</v>
      </c>
      <c r="B1233" s="0" t="s">
        <v>4472</v>
      </c>
      <c r="C1233" s="0" t="s">
        <v>769</v>
      </c>
      <c r="D1233" s="0" t="s">
        <v>91</v>
      </c>
      <c r="E1233" s="0" t="s">
        <v>85</v>
      </c>
      <c r="F1233" s="0" t="s">
        <v>4477</v>
      </c>
      <c r="H1233" s="0" t="n">
        <v>0</v>
      </c>
      <c r="I1233" s="0" t="s">
        <v>4472</v>
      </c>
    </row>
    <row r="1234" customFormat="false" ht="15" hidden="false" customHeight="false" outlineLevel="0" collapsed="false">
      <c r="A1234" s="0" t="n">
        <v>2539</v>
      </c>
      <c r="B1234" s="0" t="s">
        <v>4472</v>
      </c>
      <c r="C1234" s="0" t="s">
        <v>769</v>
      </c>
      <c r="D1234" s="0" t="s">
        <v>91</v>
      </c>
      <c r="E1234" s="0" t="s">
        <v>85</v>
      </c>
      <c r="F1234" s="0" t="s">
        <v>4477</v>
      </c>
      <c r="H1234" s="0" t="n">
        <v>0</v>
      </c>
      <c r="I1234" s="0" t="s">
        <v>4472</v>
      </c>
    </row>
    <row r="1235" customFormat="false" ht="15" hidden="false" customHeight="false" outlineLevel="0" collapsed="false">
      <c r="A1235" s="0" t="n">
        <v>2540</v>
      </c>
      <c r="B1235" s="0" t="s">
        <v>4472</v>
      </c>
      <c r="C1235" s="0" t="s">
        <v>769</v>
      </c>
      <c r="D1235" s="0" t="s">
        <v>91</v>
      </c>
      <c r="E1235" s="0" t="s">
        <v>127</v>
      </c>
      <c r="F1235" s="0" t="s">
        <v>4477</v>
      </c>
      <c r="H1235" s="0" t="n">
        <v>0</v>
      </c>
      <c r="I1235" s="0" t="s">
        <v>4472</v>
      </c>
    </row>
    <row r="1236" customFormat="false" ht="15" hidden="false" customHeight="false" outlineLevel="0" collapsed="false">
      <c r="A1236" s="0" t="n">
        <v>2541</v>
      </c>
      <c r="B1236" s="0" t="s">
        <v>4472</v>
      </c>
      <c r="C1236" s="0" t="s">
        <v>769</v>
      </c>
      <c r="D1236" s="0" t="s">
        <v>91</v>
      </c>
      <c r="E1236" s="0" t="s">
        <v>127</v>
      </c>
      <c r="F1236" s="0" t="s">
        <v>4477</v>
      </c>
      <c r="H1236" s="0" t="n">
        <v>0</v>
      </c>
      <c r="I1236" s="0" t="s">
        <v>4472</v>
      </c>
    </row>
    <row r="1237" customFormat="false" ht="15" hidden="false" customHeight="false" outlineLevel="0" collapsed="false">
      <c r="A1237" s="0" t="n">
        <v>2542</v>
      </c>
      <c r="B1237" s="0" t="s">
        <v>4472</v>
      </c>
      <c r="C1237" s="0" t="s">
        <v>769</v>
      </c>
      <c r="D1237" s="0" t="s">
        <v>91</v>
      </c>
      <c r="E1237" s="0" t="s">
        <v>127</v>
      </c>
      <c r="F1237" s="0" t="s">
        <v>4477</v>
      </c>
      <c r="H1237" s="0" t="n">
        <v>0</v>
      </c>
      <c r="I1237" s="0" t="s">
        <v>4472</v>
      </c>
    </row>
    <row r="1238" customFormat="false" ht="15" hidden="false" customHeight="false" outlineLevel="0" collapsed="false">
      <c r="A1238" s="0" t="n">
        <v>2543</v>
      </c>
      <c r="B1238" s="0" t="s">
        <v>4472</v>
      </c>
      <c r="C1238" s="0" t="s">
        <v>769</v>
      </c>
      <c r="D1238" s="0" t="s">
        <v>91</v>
      </c>
      <c r="E1238" s="0" t="s">
        <v>127</v>
      </c>
      <c r="F1238" s="0" t="s">
        <v>4477</v>
      </c>
      <c r="H1238" s="0" t="n">
        <v>0</v>
      </c>
      <c r="I1238" s="0" t="s">
        <v>4472</v>
      </c>
    </row>
    <row r="1239" customFormat="false" ht="15" hidden="false" customHeight="false" outlineLevel="0" collapsed="false">
      <c r="A1239" s="0" t="n">
        <v>2544</v>
      </c>
      <c r="B1239" s="0" t="s">
        <v>4472</v>
      </c>
      <c r="C1239" s="0" t="s">
        <v>769</v>
      </c>
      <c r="D1239" s="0" t="s">
        <v>91</v>
      </c>
      <c r="E1239" s="0" t="s">
        <v>2105</v>
      </c>
      <c r="F1239" s="0" t="s">
        <v>4477</v>
      </c>
      <c r="H1239" s="0" t="n">
        <v>0</v>
      </c>
      <c r="I1239" s="0" t="s">
        <v>4472</v>
      </c>
    </row>
    <row r="1240" customFormat="false" ht="15" hidden="false" customHeight="false" outlineLevel="0" collapsed="false">
      <c r="A1240" s="0" t="n">
        <v>2545</v>
      </c>
      <c r="B1240" s="0" t="s">
        <v>4472</v>
      </c>
      <c r="C1240" s="0" t="s">
        <v>769</v>
      </c>
      <c r="D1240" s="0" t="s">
        <v>91</v>
      </c>
      <c r="E1240" s="0" t="s">
        <v>2105</v>
      </c>
      <c r="F1240" s="0" t="s">
        <v>4477</v>
      </c>
      <c r="H1240" s="0" t="n">
        <v>0</v>
      </c>
      <c r="I1240" s="0" t="s">
        <v>4472</v>
      </c>
    </row>
    <row r="1241" customFormat="false" ht="15" hidden="false" customHeight="false" outlineLevel="0" collapsed="false">
      <c r="A1241" s="0" t="n">
        <v>2546</v>
      </c>
      <c r="B1241" s="0" t="s">
        <v>4472</v>
      </c>
      <c r="C1241" s="0" t="s">
        <v>769</v>
      </c>
      <c r="D1241" s="0" t="s">
        <v>91</v>
      </c>
      <c r="E1241" s="0" t="s">
        <v>127</v>
      </c>
      <c r="F1241" s="0" t="s">
        <v>4477</v>
      </c>
      <c r="H1241" s="0" t="n">
        <v>0</v>
      </c>
      <c r="I1241" s="0" t="s">
        <v>4472</v>
      </c>
    </row>
    <row r="1242" customFormat="false" ht="15" hidden="false" customHeight="false" outlineLevel="0" collapsed="false">
      <c r="A1242" s="0" t="n">
        <v>2547</v>
      </c>
      <c r="B1242" s="0" t="s">
        <v>4472</v>
      </c>
      <c r="C1242" s="0" t="s">
        <v>769</v>
      </c>
      <c r="D1242" s="0" t="s">
        <v>91</v>
      </c>
      <c r="E1242" s="0" t="s">
        <v>127</v>
      </c>
      <c r="F1242" s="0" t="s">
        <v>4477</v>
      </c>
      <c r="H1242" s="0" t="n">
        <v>0</v>
      </c>
      <c r="I1242" s="0" t="s">
        <v>4472</v>
      </c>
    </row>
    <row r="1243" customFormat="false" ht="15" hidden="false" customHeight="false" outlineLevel="0" collapsed="false">
      <c r="A1243" s="0" t="n">
        <v>2548</v>
      </c>
      <c r="B1243" s="0" t="s">
        <v>4472</v>
      </c>
      <c r="C1243" s="0" t="s">
        <v>769</v>
      </c>
      <c r="D1243" s="0" t="s">
        <v>91</v>
      </c>
      <c r="E1243" s="0" t="s">
        <v>127</v>
      </c>
      <c r="F1243" s="0" t="s">
        <v>4477</v>
      </c>
      <c r="H1243" s="0" t="n">
        <v>0</v>
      </c>
      <c r="I1243" s="0" t="s">
        <v>4472</v>
      </c>
    </row>
    <row r="1244" customFormat="false" ht="15" hidden="false" customHeight="false" outlineLevel="0" collapsed="false">
      <c r="A1244" s="0" t="n">
        <v>2549</v>
      </c>
      <c r="B1244" s="0" t="s">
        <v>4472</v>
      </c>
      <c r="C1244" s="0" t="s">
        <v>769</v>
      </c>
      <c r="D1244" s="0" t="s">
        <v>91</v>
      </c>
      <c r="E1244" s="0" t="s">
        <v>127</v>
      </c>
      <c r="F1244" s="0" t="s">
        <v>4477</v>
      </c>
      <c r="H1244" s="0" t="n">
        <v>0</v>
      </c>
      <c r="I1244" s="0" t="s">
        <v>4472</v>
      </c>
    </row>
    <row r="1245" customFormat="false" ht="15" hidden="false" customHeight="false" outlineLevel="0" collapsed="false">
      <c r="A1245" s="0" t="n">
        <v>2550</v>
      </c>
      <c r="B1245" s="0" t="s">
        <v>4472</v>
      </c>
      <c r="C1245" s="0" t="s">
        <v>769</v>
      </c>
      <c r="D1245" s="0" t="s">
        <v>91</v>
      </c>
      <c r="E1245" s="0" t="s">
        <v>127</v>
      </c>
      <c r="F1245" s="0" t="s">
        <v>4477</v>
      </c>
      <c r="H1245" s="0" t="n">
        <v>0</v>
      </c>
      <c r="I1245" s="0" t="s">
        <v>4472</v>
      </c>
    </row>
    <row r="1246" customFormat="false" ht="15" hidden="false" customHeight="false" outlineLevel="0" collapsed="false">
      <c r="A1246" s="0" t="n">
        <v>2551</v>
      </c>
      <c r="B1246" s="0" t="s">
        <v>4472</v>
      </c>
      <c r="C1246" s="0" t="s">
        <v>769</v>
      </c>
      <c r="D1246" s="0" t="s">
        <v>91</v>
      </c>
      <c r="E1246" s="0" t="s">
        <v>127</v>
      </c>
      <c r="F1246" s="0" t="s">
        <v>4477</v>
      </c>
      <c r="H1246" s="0" t="n">
        <v>0</v>
      </c>
      <c r="I1246" s="0" t="s">
        <v>4472</v>
      </c>
    </row>
    <row r="1247" customFormat="false" ht="15" hidden="false" customHeight="false" outlineLevel="0" collapsed="false">
      <c r="A1247" s="0" t="n">
        <v>2552</v>
      </c>
      <c r="B1247" s="0" t="s">
        <v>4472</v>
      </c>
      <c r="C1247" s="0" t="s">
        <v>769</v>
      </c>
      <c r="D1247" s="0" t="s">
        <v>91</v>
      </c>
      <c r="E1247" s="0" t="s">
        <v>127</v>
      </c>
      <c r="F1247" s="0" t="s">
        <v>4477</v>
      </c>
      <c r="H1247" s="0" t="n">
        <v>0</v>
      </c>
      <c r="I1247" s="0" t="s">
        <v>4472</v>
      </c>
    </row>
    <row r="1248" customFormat="false" ht="15" hidden="false" customHeight="false" outlineLevel="0" collapsed="false">
      <c r="A1248" s="0" t="n">
        <v>2553</v>
      </c>
      <c r="B1248" s="0" t="s">
        <v>4472</v>
      </c>
      <c r="C1248" s="0" t="s">
        <v>769</v>
      </c>
      <c r="D1248" s="0" t="s">
        <v>91</v>
      </c>
      <c r="E1248" s="0" t="s">
        <v>127</v>
      </c>
      <c r="F1248" s="0" t="s">
        <v>4477</v>
      </c>
      <c r="H1248" s="0" t="n">
        <v>0</v>
      </c>
      <c r="I1248" s="0" t="s">
        <v>4472</v>
      </c>
    </row>
    <row r="1249" customFormat="false" ht="15" hidden="false" customHeight="false" outlineLevel="0" collapsed="false">
      <c r="A1249" s="0" t="n">
        <v>2554</v>
      </c>
      <c r="B1249" s="0" t="s">
        <v>4472</v>
      </c>
      <c r="C1249" s="0" t="s">
        <v>769</v>
      </c>
      <c r="D1249" s="0" t="s">
        <v>91</v>
      </c>
      <c r="E1249" s="0" t="s">
        <v>127</v>
      </c>
      <c r="F1249" s="0" t="s">
        <v>4477</v>
      </c>
      <c r="H1249" s="0" t="n">
        <v>0</v>
      </c>
      <c r="I1249" s="0" t="s">
        <v>4472</v>
      </c>
    </row>
    <row r="1250" customFormat="false" ht="15" hidden="false" customHeight="false" outlineLevel="0" collapsed="false">
      <c r="A1250" s="0" t="n">
        <v>2555</v>
      </c>
      <c r="B1250" s="0" t="s">
        <v>4472</v>
      </c>
      <c r="C1250" s="0" t="s">
        <v>769</v>
      </c>
      <c r="D1250" s="0" t="s">
        <v>91</v>
      </c>
      <c r="E1250" s="0" t="s">
        <v>127</v>
      </c>
      <c r="F1250" s="0" t="s">
        <v>4477</v>
      </c>
      <c r="H1250" s="0" t="n">
        <v>0</v>
      </c>
      <c r="I1250" s="0" t="s">
        <v>4472</v>
      </c>
    </row>
    <row r="1251" customFormat="false" ht="15" hidden="false" customHeight="false" outlineLevel="0" collapsed="false">
      <c r="A1251" s="0" t="n">
        <v>2556</v>
      </c>
      <c r="B1251" s="0" t="s">
        <v>4472</v>
      </c>
      <c r="C1251" s="0" t="s">
        <v>769</v>
      </c>
      <c r="D1251" s="0" t="s">
        <v>91</v>
      </c>
      <c r="E1251" s="0" t="s">
        <v>127</v>
      </c>
      <c r="F1251" s="0" t="s">
        <v>4477</v>
      </c>
      <c r="H1251" s="0" t="n">
        <v>0</v>
      </c>
      <c r="I1251" s="0" t="s">
        <v>4472</v>
      </c>
    </row>
    <row r="1252" customFormat="false" ht="15" hidden="false" customHeight="false" outlineLevel="0" collapsed="false">
      <c r="A1252" s="0" t="n">
        <v>2557</v>
      </c>
      <c r="B1252" s="0" t="s">
        <v>4472</v>
      </c>
      <c r="C1252" s="0" t="s">
        <v>769</v>
      </c>
      <c r="D1252" s="0" t="s">
        <v>91</v>
      </c>
      <c r="E1252" s="0" t="s">
        <v>127</v>
      </c>
      <c r="F1252" s="0" t="s">
        <v>4477</v>
      </c>
      <c r="H1252" s="0" t="n">
        <v>0</v>
      </c>
      <c r="I1252" s="0" t="s">
        <v>4472</v>
      </c>
    </row>
    <row r="1253" customFormat="false" ht="15" hidden="false" customHeight="false" outlineLevel="0" collapsed="false">
      <c r="A1253" s="0" t="n">
        <v>2558</v>
      </c>
      <c r="B1253" s="0" t="s">
        <v>4472</v>
      </c>
      <c r="C1253" s="0" t="s">
        <v>769</v>
      </c>
      <c r="D1253" s="0" t="s">
        <v>91</v>
      </c>
      <c r="E1253" s="0" t="s">
        <v>127</v>
      </c>
      <c r="F1253" s="0" t="s">
        <v>4477</v>
      </c>
      <c r="H1253" s="0" t="n">
        <v>0</v>
      </c>
      <c r="I1253" s="0" t="s">
        <v>4472</v>
      </c>
    </row>
    <row r="1254" customFormat="false" ht="15" hidden="false" customHeight="false" outlineLevel="0" collapsed="false">
      <c r="A1254" s="0" t="n">
        <v>2559</v>
      </c>
      <c r="B1254" s="0" t="s">
        <v>4472</v>
      </c>
      <c r="C1254" s="0" t="s">
        <v>769</v>
      </c>
      <c r="D1254" s="0" t="s">
        <v>91</v>
      </c>
      <c r="E1254" s="0" t="s">
        <v>127</v>
      </c>
      <c r="F1254" s="0" t="s">
        <v>4477</v>
      </c>
      <c r="H1254" s="0" t="n">
        <v>0</v>
      </c>
      <c r="I1254" s="0" t="s">
        <v>4472</v>
      </c>
    </row>
    <row r="1255" customFormat="false" ht="15" hidden="false" customHeight="false" outlineLevel="0" collapsed="false">
      <c r="A1255" s="0" t="n">
        <v>2560</v>
      </c>
      <c r="B1255" s="0" t="s">
        <v>4472</v>
      </c>
      <c r="C1255" s="0" t="s">
        <v>769</v>
      </c>
      <c r="D1255" s="0" t="s">
        <v>91</v>
      </c>
      <c r="E1255" s="0" t="s">
        <v>2105</v>
      </c>
      <c r="F1255" s="0" t="s">
        <v>4477</v>
      </c>
      <c r="H1255" s="0" t="n">
        <v>0</v>
      </c>
      <c r="I1255" s="0" t="s">
        <v>4472</v>
      </c>
    </row>
    <row r="1256" customFormat="false" ht="15" hidden="false" customHeight="false" outlineLevel="0" collapsed="false">
      <c r="A1256" s="0" t="n">
        <v>2561</v>
      </c>
      <c r="B1256" s="0" t="s">
        <v>4472</v>
      </c>
      <c r="C1256" s="0" t="s">
        <v>769</v>
      </c>
      <c r="D1256" s="0" t="s">
        <v>91</v>
      </c>
      <c r="E1256" s="0" t="s">
        <v>2105</v>
      </c>
      <c r="F1256" s="0" t="s">
        <v>4477</v>
      </c>
      <c r="H1256" s="0" t="n">
        <v>0</v>
      </c>
      <c r="I1256" s="0" t="s">
        <v>4472</v>
      </c>
    </row>
    <row r="1257" customFormat="false" ht="15" hidden="false" customHeight="false" outlineLevel="0" collapsed="false">
      <c r="A1257" s="0" t="n">
        <v>2562</v>
      </c>
      <c r="B1257" s="0" t="s">
        <v>4572</v>
      </c>
      <c r="C1257" s="0" t="s">
        <v>105</v>
      </c>
      <c r="D1257" s="0" t="s">
        <v>91</v>
      </c>
      <c r="E1257" s="0" t="s">
        <v>127</v>
      </c>
      <c r="F1257" s="0" t="s">
        <v>4582</v>
      </c>
      <c r="H1257" s="0" t="n">
        <v>0</v>
      </c>
      <c r="I1257" s="0" t="s">
        <v>4572</v>
      </c>
    </row>
    <row r="1258" customFormat="false" ht="15" hidden="false" customHeight="false" outlineLevel="0" collapsed="false">
      <c r="A1258" s="0" t="n">
        <v>2563</v>
      </c>
      <c r="B1258" s="0" t="s">
        <v>4572</v>
      </c>
      <c r="C1258" s="0" t="s">
        <v>105</v>
      </c>
      <c r="D1258" s="0" t="s">
        <v>91</v>
      </c>
      <c r="E1258" s="0" t="s">
        <v>127</v>
      </c>
      <c r="F1258" s="0" t="s">
        <v>4582</v>
      </c>
      <c r="H1258" s="0" t="n">
        <v>0</v>
      </c>
      <c r="I1258" s="0" t="s">
        <v>4572</v>
      </c>
    </row>
    <row r="1259" customFormat="false" ht="15" hidden="false" customHeight="false" outlineLevel="0" collapsed="false">
      <c r="A1259" s="0" t="n">
        <v>2564</v>
      </c>
      <c r="B1259" s="0" t="s">
        <v>4572</v>
      </c>
      <c r="C1259" s="0" t="s">
        <v>105</v>
      </c>
      <c r="D1259" s="0" t="s">
        <v>91</v>
      </c>
      <c r="E1259" s="0" t="s">
        <v>127</v>
      </c>
      <c r="F1259" s="0" t="s">
        <v>4582</v>
      </c>
      <c r="H1259" s="0" t="n">
        <v>0</v>
      </c>
      <c r="I1259" s="0" t="s">
        <v>4572</v>
      </c>
    </row>
    <row r="1260" customFormat="false" ht="15" hidden="false" customHeight="false" outlineLevel="0" collapsed="false">
      <c r="A1260" s="0" t="n">
        <v>2565</v>
      </c>
      <c r="B1260" s="0" t="s">
        <v>4572</v>
      </c>
      <c r="C1260" s="0" t="s">
        <v>105</v>
      </c>
      <c r="D1260" s="0" t="s">
        <v>91</v>
      </c>
      <c r="E1260" s="0" t="s">
        <v>127</v>
      </c>
      <c r="F1260" s="0" t="s">
        <v>4582</v>
      </c>
      <c r="H1260" s="0" t="n">
        <v>0</v>
      </c>
      <c r="I1260" s="0" t="s">
        <v>4572</v>
      </c>
    </row>
    <row r="1261" customFormat="false" ht="15" hidden="false" customHeight="false" outlineLevel="0" collapsed="false">
      <c r="A1261" s="0" t="n">
        <v>2566</v>
      </c>
      <c r="B1261" s="0" t="s">
        <v>4572</v>
      </c>
      <c r="C1261" s="0" t="s">
        <v>105</v>
      </c>
      <c r="D1261" s="0" t="s">
        <v>91</v>
      </c>
      <c r="E1261" s="0" t="s">
        <v>127</v>
      </c>
      <c r="F1261" s="0" t="s">
        <v>4582</v>
      </c>
      <c r="H1261" s="0" t="n">
        <v>0</v>
      </c>
      <c r="I1261" s="0" t="s">
        <v>4572</v>
      </c>
    </row>
    <row r="1262" customFormat="false" ht="15" hidden="false" customHeight="false" outlineLevel="0" collapsed="false">
      <c r="A1262" s="0" t="n">
        <v>2567</v>
      </c>
      <c r="B1262" s="0" t="s">
        <v>4572</v>
      </c>
      <c r="C1262" s="0" t="s">
        <v>105</v>
      </c>
      <c r="D1262" s="0" t="s">
        <v>91</v>
      </c>
      <c r="E1262" s="0" t="s">
        <v>127</v>
      </c>
      <c r="F1262" s="0" t="s">
        <v>4582</v>
      </c>
      <c r="H1262" s="0" t="n">
        <v>0</v>
      </c>
      <c r="I1262" s="0" t="s">
        <v>4572</v>
      </c>
    </row>
    <row r="1263" customFormat="false" ht="15" hidden="false" customHeight="false" outlineLevel="0" collapsed="false">
      <c r="A1263" s="0" t="n">
        <v>2568</v>
      </c>
      <c r="B1263" s="0" t="s">
        <v>4572</v>
      </c>
      <c r="C1263" s="0" t="s">
        <v>105</v>
      </c>
      <c r="D1263" s="0" t="s">
        <v>91</v>
      </c>
      <c r="E1263" s="0" t="s">
        <v>127</v>
      </c>
      <c r="F1263" s="0" t="s">
        <v>4582</v>
      </c>
      <c r="H1263" s="0" t="n">
        <v>0</v>
      </c>
      <c r="I1263" s="0" t="s">
        <v>4572</v>
      </c>
    </row>
    <row r="1264" customFormat="false" ht="15" hidden="false" customHeight="false" outlineLevel="0" collapsed="false">
      <c r="A1264" s="0" t="n">
        <v>2569</v>
      </c>
      <c r="B1264" s="0" t="s">
        <v>4572</v>
      </c>
      <c r="C1264" s="0" t="s">
        <v>105</v>
      </c>
      <c r="D1264" s="0" t="s">
        <v>91</v>
      </c>
      <c r="E1264" s="0" t="s">
        <v>127</v>
      </c>
      <c r="F1264" s="0" t="s">
        <v>4582</v>
      </c>
      <c r="H1264" s="0" t="n">
        <v>0</v>
      </c>
      <c r="I1264" s="0" t="s">
        <v>4572</v>
      </c>
    </row>
    <row r="1265" customFormat="false" ht="15" hidden="false" customHeight="false" outlineLevel="0" collapsed="false">
      <c r="A1265" s="0" t="n">
        <v>2570</v>
      </c>
      <c r="B1265" s="0" t="s">
        <v>4572</v>
      </c>
      <c r="C1265" s="0" t="s">
        <v>105</v>
      </c>
      <c r="D1265" s="0" t="s">
        <v>91</v>
      </c>
      <c r="E1265" s="0" t="s">
        <v>127</v>
      </c>
      <c r="F1265" s="0" t="s">
        <v>4582</v>
      </c>
      <c r="H1265" s="0" t="n">
        <v>0</v>
      </c>
      <c r="I1265" s="0" t="s">
        <v>4572</v>
      </c>
    </row>
    <row r="1266" customFormat="false" ht="15" hidden="false" customHeight="false" outlineLevel="0" collapsed="false">
      <c r="A1266" s="0" t="n">
        <v>2571</v>
      </c>
      <c r="B1266" s="0" t="s">
        <v>4572</v>
      </c>
      <c r="C1266" s="0" t="s">
        <v>105</v>
      </c>
      <c r="D1266" s="0" t="s">
        <v>91</v>
      </c>
      <c r="E1266" s="0" t="s">
        <v>127</v>
      </c>
      <c r="F1266" s="0" t="s">
        <v>4582</v>
      </c>
      <c r="H1266" s="0" t="n">
        <v>0</v>
      </c>
      <c r="I1266" s="0" t="s">
        <v>4572</v>
      </c>
    </row>
    <row r="1267" customFormat="false" ht="15" hidden="false" customHeight="false" outlineLevel="0" collapsed="false">
      <c r="A1267" s="0" t="n">
        <v>2572</v>
      </c>
      <c r="B1267" s="0" t="s">
        <v>4572</v>
      </c>
      <c r="C1267" s="0" t="s">
        <v>105</v>
      </c>
      <c r="D1267" s="0" t="s">
        <v>91</v>
      </c>
      <c r="E1267" s="0" t="s">
        <v>127</v>
      </c>
      <c r="F1267" s="0" t="s">
        <v>4582</v>
      </c>
      <c r="H1267" s="0" t="n">
        <v>0</v>
      </c>
      <c r="I1267" s="0" t="s">
        <v>4572</v>
      </c>
    </row>
    <row r="1268" customFormat="false" ht="15" hidden="false" customHeight="false" outlineLevel="0" collapsed="false">
      <c r="A1268" s="0" t="n">
        <v>2573</v>
      </c>
      <c r="B1268" s="0" t="s">
        <v>4572</v>
      </c>
      <c r="C1268" s="0" t="s">
        <v>105</v>
      </c>
      <c r="D1268" s="0" t="s">
        <v>91</v>
      </c>
      <c r="E1268" s="0" t="s">
        <v>127</v>
      </c>
      <c r="F1268" s="0" t="s">
        <v>4582</v>
      </c>
      <c r="H1268" s="0" t="n">
        <v>0</v>
      </c>
      <c r="I1268" s="0" t="s">
        <v>4572</v>
      </c>
    </row>
    <row r="1269" customFormat="false" ht="15" hidden="false" customHeight="false" outlineLevel="0" collapsed="false">
      <c r="A1269" s="0" t="n">
        <v>2574</v>
      </c>
      <c r="B1269" s="0" t="s">
        <v>4572</v>
      </c>
      <c r="C1269" s="0" t="s">
        <v>105</v>
      </c>
      <c r="D1269" s="0" t="s">
        <v>91</v>
      </c>
      <c r="E1269" s="0" t="s">
        <v>127</v>
      </c>
      <c r="F1269" s="0" t="s">
        <v>4582</v>
      </c>
      <c r="H1269" s="0" t="n">
        <v>0</v>
      </c>
      <c r="I1269" s="0" t="s">
        <v>4572</v>
      </c>
    </row>
    <row r="1270" customFormat="false" ht="15" hidden="false" customHeight="false" outlineLevel="0" collapsed="false">
      <c r="A1270" s="0" t="n">
        <v>2575</v>
      </c>
      <c r="B1270" s="0" t="s">
        <v>4572</v>
      </c>
      <c r="C1270" s="0" t="s">
        <v>105</v>
      </c>
      <c r="D1270" s="0" t="s">
        <v>91</v>
      </c>
      <c r="E1270" s="0" t="s">
        <v>127</v>
      </c>
      <c r="F1270" s="0" t="s">
        <v>4582</v>
      </c>
      <c r="H1270" s="0" t="n">
        <v>0</v>
      </c>
      <c r="I1270" s="0" t="s">
        <v>4572</v>
      </c>
    </row>
    <row r="1271" customFormat="false" ht="15" hidden="false" customHeight="false" outlineLevel="0" collapsed="false">
      <c r="A1271" s="0" t="n">
        <v>2576</v>
      </c>
      <c r="B1271" s="0" t="s">
        <v>4572</v>
      </c>
      <c r="C1271" s="0" t="s">
        <v>105</v>
      </c>
      <c r="D1271" s="0" t="s">
        <v>91</v>
      </c>
      <c r="E1271" s="0" t="s">
        <v>127</v>
      </c>
      <c r="F1271" s="0" t="s">
        <v>4582</v>
      </c>
      <c r="H1271" s="0" t="n">
        <v>0</v>
      </c>
      <c r="I1271" s="0" t="s">
        <v>4572</v>
      </c>
    </row>
    <row r="1272" customFormat="false" ht="15" hidden="false" customHeight="false" outlineLevel="0" collapsed="false">
      <c r="A1272" s="0" t="n">
        <v>2577</v>
      </c>
      <c r="B1272" s="0" t="s">
        <v>4572</v>
      </c>
      <c r="C1272" s="0" t="s">
        <v>105</v>
      </c>
      <c r="D1272" s="0" t="s">
        <v>91</v>
      </c>
      <c r="E1272" s="0" t="s">
        <v>127</v>
      </c>
      <c r="F1272" s="0" t="s">
        <v>4582</v>
      </c>
      <c r="H1272" s="0" t="n">
        <v>0</v>
      </c>
      <c r="I1272" s="0" t="s">
        <v>4572</v>
      </c>
    </row>
    <row r="1273" customFormat="false" ht="15" hidden="false" customHeight="false" outlineLevel="0" collapsed="false">
      <c r="A1273" s="0" t="n">
        <v>2578</v>
      </c>
      <c r="B1273" s="0" t="s">
        <v>4572</v>
      </c>
      <c r="C1273" s="0" t="s">
        <v>105</v>
      </c>
      <c r="D1273" s="0" t="s">
        <v>91</v>
      </c>
      <c r="E1273" s="0" t="s">
        <v>127</v>
      </c>
      <c r="F1273" s="0" t="s">
        <v>4582</v>
      </c>
      <c r="H1273" s="0" t="n">
        <v>0</v>
      </c>
      <c r="I1273" s="0" t="s">
        <v>4572</v>
      </c>
    </row>
    <row r="1274" customFormat="false" ht="15" hidden="false" customHeight="false" outlineLevel="0" collapsed="false">
      <c r="A1274" s="0" t="n">
        <v>2579</v>
      </c>
      <c r="B1274" s="0" t="s">
        <v>4572</v>
      </c>
      <c r="C1274" s="0" t="s">
        <v>105</v>
      </c>
      <c r="D1274" s="0" t="s">
        <v>91</v>
      </c>
      <c r="E1274" s="0" t="s">
        <v>127</v>
      </c>
      <c r="F1274" s="0" t="s">
        <v>4582</v>
      </c>
      <c r="H1274" s="0" t="n">
        <v>0</v>
      </c>
      <c r="I1274" s="0" t="s">
        <v>4572</v>
      </c>
    </row>
    <row r="1275" customFormat="false" ht="15" hidden="false" customHeight="false" outlineLevel="0" collapsed="false">
      <c r="A1275" s="0" t="n">
        <v>2580</v>
      </c>
      <c r="B1275" s="0" t="s">
        <v>4572</v>
      </c>
      <c r="C1275" s="0" t="s">
        <v>105</v>
      </c>
      <c r="D1275" s="0" t="s">
        <v>91</v>
      </c>
      <c r="E1275" s="0" t="s">
        <v>127</v>
      </c>
      <c r="F1275" s="0" t="s">
        <v>4582</v>
      </c>
      <c r="H1275" s="0" t="n">
        <v>0</v>
      </c>
      <c r="I1275" s="0" t="s">
        <v>4572</v>
      </c>
    </row>
    <row r="1276" customFormat="false" ht="15" hidden="false" customHeight="false" outlineLevel="0" collapsed="false">
      <c r="A1276" s="0" t="n">
        <v>2581</v>
      </c>
      <c r="B1276" s="0" t="s">
        <v>4572</v>
      </c>
      <c r="C1276" s="0" t="s">
        <v>105</v>
      </c>
      <c r="D1276" s="0" t="s">
        <v>91</v>
      </c>
      <c r="E1276" s="0" t="s">
        <v>127</v>
      </c>
      <c r="F1276" s="0" t="s">
        <v>4582</v>
      </c>
      <c r="H1276" s="0" t="n">
        <v>0</v>
      </c>
      <c r="I1276" s="0" t="s">
        <v>4572</v>
      </c>
    </row>
    <row r="1277" customFormat="false" ht="15" hidden="false" customHeight="false" outlineLevel="0" collapsed="false">
      <c r="A1277" s="0" t="n">
        <v>2582</v>
      </c>
      <c r="B1277" s="0" t="s">
        <v>4572</v>
      </c>
      <c r="C1277" s="0" t="s">
        <v>105</v>
      </c>
      <c r="D1277" s="0" t="s">
        <v>91</v>
      </c>
      <c r="E1277" s="0" t="s">
        <v>127</v>
      </c>
      <c r="F1277" s="0" t="s">
        <v>4582</v>
      </c>
      <c r="H1277" s="0" t="n">
        <v>0</v>
      </c>
      <c r="I1277" s="0" t="s">
        <v>4572</v>
      </c>
    </row>
    <row r="1278" customFormat="false" ht="15" hidden="false" customHeight="false" outlineLevel="0" collapsed="false">
      <c r="A1278" s="0" t="n">
        <v>2583</v>
      </c>
      <c r="B1278" s="0" t="s">
        <v>4572</v>
      </c>
      <c r="C1278" s="0" t="s">
        <v>105</v>
      </c>
      <c r="D1278" s="0" t="s">
        <v>91</v>
      </c>
      <c r="E1278" s="0" t="s">
        <v>127</v>
      </c>
      <c r="F1278" s="0" t="s">
        <v>4582</v>
      </c>
      <c r="H1278" s="0" t="n">
        <v>0</v>
      </c>
      <c r="I1278" s="0" t="s">
        <v>4572</v>
      </c>
    </row>
    <row r="1279" customFormat="false" ht="15" hidden="false" customHeight="false" outlineLevel="0" collapsed="false">
      <c r="A1279" s="0" t="n">
        <v>2584</v>
      </c>
      <c r="B1279" s="0" t="s">
        <v>4572</v>
      </c>
      <c r="C1279" s="0" t="s">
        <v>105</v>
      </c>
      <c r="D1279" s="0" t="s">
        <v>91</v>
      </c>
      <c r="E1279" s="0" t="s">
        <v>127</v>
      </c>
      <c r="F1279" s="0" t="s">
        <v>4582</v>
      </c>
      <c r="H1279" s="0" t="n">
        <v>0</v>
      </c>
      <c r="I1279" s="0" t="s">
        <v>4572</v>
      </c>
    </row>
    <row r="1280" customFormat="false" ht="15" hidden="false" customHeight="false" outlineLevel="0" collapsed="false">
      <c r="A1280" s="0" t="n">
        <v>2585</v>
      </c>
      <c r="B1280" s="0" t="s">
        <v>4572</v>
      </c>
      <c r="C1280" s="0" t="s">
        <v>105</v>
      </c>
      <c r="D1280" s="0" t="s">
        <v>91</v>
      </c>
      <c r="E1280" s="0" t="s">
        <v>127</v>
      </c>
      <c r="F1280" s="0" t="s">
        <v>4582</v>
      </c>
      <c r="H1280" s="0" t="n">
        <v>0</v>
      </c>
      <c r="I1280" s="0" t="s">
        <v>4572</v>
      </c>
    </row>
    <row r="1281" customFormat="false" ht="15" hidden="false" customHeight="false" outlineLevel="0" collapsed="false">
      <c r="A1281" s="0" t="n">
        <v>2586</v>
      </c>
      <c r="B1281" s="0" t="s">
        <v>4572</v>
      </c>
      <c r="C1281" s="0" t="s">
        <v>105</v>
      </c>
      <c r="D1281" s="0" t="s">
        <v>91</v>
      </c>
      <c r="E1281" s="0" t="s">
        <v>127</v>
      </c>
      <c r="F1281" s="0" t="s">
        <v>4582</v>
      </c>
      <c r="H1281" s="0" t="n">
        <v>0</v>
      </c>
      <c r="I1281" s="0" t="s">
        <v>4572</v>
      </c>
    </row>
    <row r="1282" customFormat="false" ht="15" hidden="false" customHeight="false" outlineLevel="0" collapsed="false">
      <c r="A1282" s="0" t="n">
        <v>2587</v>
      </c>
      <c r="B1282" s="0" t="s">
        <v>4572</v>
      </c>
      <c r="C1282" s="0" t="s">
        <v>105</v>
      </c>
      <c r="D1282" s="0" t="s">
        <v>91</v>
      </c>
      <c r="E1282" s="0" t="s">
        <v>127</v>
      </c>
      <c r="F1282" s="0" t="s">
        <v>4582</v>
      </c>
      <c r="H1282" s="0" t="n">
        <v>0</v>
      </c>
      <c r="I1282" s="0" t="s">
        <v>4572</v>
      </c>
    </row>
    <row r="1283" customFormat="false" ht="15" hidden="false" customHeight="false" outlineLevel="0" collapsed="false">
      <c r="A1283" s="0" t="n">
        <v>2588</v>
      </c>
      <c r="B1283" s="0" t="s">
        <v>4572</v>
      </c>
      <c r="C1283" s="0" t="s">
        <v>105</v>
      </c>
      <c r="D1283" s="0" t="s">
        <v>91</v>
      </c>
      <c r="E1283" s="0" t="s">
        <v>127</v>
      </c>
      <c r="F1283" s="0" t="s">
        <v>4582</v>
      </c>
      <c r="H1283" s="0" t="n">
        <v>0</v>
      </c>
      <c r="I1283" s="0" t="s">
        <v>4572</v>
      </c>
    </row>
    <row r="1284" customFormat="false" ht="15" hidden="false" customHeight="false" outlineLevel="0" collapsed="false">
      <c r="A1284" s="0" t="n">
        <v>2589</v>
      </c>
      <c r="B1284" s="0" t="s">
        <v>4572</v>
      </c>
      <c r="C1284" s="0" t="s">
        <v>105</v>
      </c>
      <c r="D1284" s="0" t="s">
        <v>91</v>
      </c>
      <c r="E1284" s="0" t="s">
        <v>127</v>
      </c>
      <c r="F1284" s="0" t="s">
        <v>4582</v>
      </c>
      <c r="H1284" s="0" t="n">
        <v>0</v>
      </c>
      <c r="I1284" s="0" t="s">
        <v>4572</v>
      </c>
    </row>
    <row r="1285" customFormat="false" ht="15" hidden="false" customHeight="false" outlineLevel="0" collapsed="false">
      <c r="A1285" s="0" t="n">
        <v>2590</v>
      </c>
      <c r="B1285" s="0" t="s">
        <v>4572</v>
      </c>
      <c r="C1285" s="0" t="s">
        <v>105</v>
      </c>
      <c r="D1285" s="0" t="s">
        <v>91</v>
      </c>
      <c r="E1285" s="0" t="s">
        <v>127</v>
      </c>
      <c r="F1285" s="0" t="s">
        <v>4582</v>
      </c>
      <c r="H1285" s="0" t="n">
        <v>0</v>
      </c>
      <c r="I1285" s="0" t="s">
        <v>4572</v>
      </c>
    </row>
    <row r="1286" customFormat="false" ht="15" hidden="false" customHeight="false" outlineLevel="0" collapsed="false">
      <c r="A1286" s="0" t="n">
        <v>2591</v>
      </c>
      <c r="B1286" s="0" t="s">
        <v>4572</v>
      </c>
      <c r="C1286" s="0" t="s">
        <v>105</v>
      </c>
      <c r="D1286" s="0" t="s">
        <v>91</v>
      </c>
      <c r="E1286" s="0" t="s">
        <v>127</v>
      </c>
      <c r="F1286" s="0" t="s">
        <v>4582</v>
      </c>
      <c r="H1286" s="0" t="n">
        <v>0</v>
      </c>
      <c r="I1286" s="0" t="s">
        <v>4572</v>
      </c>
    </row>
    <row r="1287" customFormat="false" ht="15" hidden="false" customHeight="false" outlineLevel="0" collapsed="false">
      <c r="A1287" s="0" t="n">
        <v>2592</v>
      </c>
      <c r="B1287" s="0" t="s">
        <v>4572</v>
      </c>
      <c r="C1287" s="0" t="s">
        <v>105</v>
      </c>
      <c r="D1287" s="0" t="s">
        <v>91</v>
      </c>
      <c r="E1287" s="0" t="s">
        <v>127</v>
      </c>
      <c r="F1287" s="0" t="s">
        <v>4582</v>
      </c>
      <c r="H1287" s="0" t="n">
        <v>0</v>
      </c>
      <c r="I1287" s="0" t="s">
        <v>4572</v>
      </c>
    </row>
    <row r="1288" customFormat="false" ht="15" hidden="false" customHeight="false" outlineLevel="0" collapsed="false">
      <c r="A1288" s="0" t="n">
        <v>2593</v>
      </c>
      <c r="B1288" s="0" t="s">
        <v>4572</v>
      </c>
      <c r="C1288" s="0" t="s">
        <v>105</v>
      </c>
      <c r="D1288" s="0" t="s">
        <v>91</v>
      </c>
      <c r="E1288" s="0" t="s">
        <v>127</v>
      </c>
      <c r="F1288" s="0" t="s">
        <v>4582</v>
      </c>
      <c r="H1288" s="0" t="n">
        <v>0</v>
      </c>
      <c r="I1288" s="0" t="s">
        <v>4572</v>
      </c>
    </row>
    <row r="1289" customFormat="false" ht="15" hidden="false" customHeight="false" outlineLevel="0" collapsed="false">
      <c r="A1289" s="0" t="n">
        <v>2594</v>
      </c>
      <c r="B1289" s="0" t="s">
        <v>4572</v>
      </c>
      <c r="C1289" s="0" t="s">
        <v>105</v>
      </c>
      <c r="D1289" s="0" t="s">
        <v>91</v>
      </c>
      <c r="E1289" s="0" t="s">
        <v>127</v>
      </c>
      <c r="F1289" s="0" t="s">
        <v>4582</v>
      </c>
      <c r="H1289" s="0" t="n">
        <v>0</v>
      </c>
      <c r="I1289" s="0" t="s">
        <v>4572</v>
      </c>
    </row>
    <row r="1290" customFormat="false" ht="15" hidden="false" customHeight="false" outlineLevel="0" collapsed="false">
      <c r="A1290" s="0" t="n">
        <v>2595</v>
      </c>
      <c r="B1290" s="0" t="s">
        <v>4687</v>
      </c>
      <c r="C1290" s="0" t="s">
        <v>754</v>
      </c>
      <c r="D1290" s="0" t="s">
        <v>91</v>
      </c>
      <c r="E1290" s="0" t="s">
        <v>127</v>
      </c>
      <c r="F1290" s="0" t="s">
        <v>4695</v>
      </c>
      <c r="H1290" s="0" t="n">
        <v>0</v>
      </c>
      <c r="I1290" s="0" t="s">
        <v>4694</v>
      </c>
    </row>
    <row r="1291" customFormat="false" ht="15" hidden="false" customHeight="false" outlineLevel="0" collapsed="false">
      <c r="A1291" s="0" t="n">
        <v>2596</v>
      </c>
      <c r="B1291" s="0" t="s">
        <v>4687</v>
      </c>
      <c r="C1291" s="0" t="s">
        <v>754</v>
      </c>
      <c r="D1291" s="0" t="s">
        <v>91</v>
      </c>
      <c r="E1291" s="0" t="s">
        <v>127</v>
      </c>
      <c r="F1291" s="0" t="s">
        <v>4695</v>
      </c>
      <c r="H1291" s="0" t="n">
        <v>0</v>
      </c>
      <c r="I1291" s="0" t="s">
        <v>4694</v>
      </c>
    </row>
    <row r="1292" customFormat="false" ht="15" hidden="false" customHeight="false" outlineLevel="0" collapsed="false">
      <c r="A1292" s="0" t="n">
        <v>2597</v>
      </c>
      <c r="B1292" s="0" t="s">
        <v>4687</v>
      </c>
      <c r="C1292" s="0" t="s">
        <v>754</v>
      </c>
      <c r="D1292" s="0" t="s">
        <v>91</v>
      </c>
      <c r="E1292" s="0" t="s">
        <v>127</v>
      </c>
      <c r="F1292" s="0" t="s">
        <v>4695</v>
      </c>
      <c r="H1292" s="0" t="n">
        <v>0</v>
      </c>
      <c r="I1292" s="0" t="s">
        <v>4694</v>
      </c>
    </row>
    <row r="1293" customFormat="false" ht="15" hidden="false" customHeight="false" outlineLevel="0" collapsed="false">
      <c r="A1293" s="0" t="n">
        <v>2598</v>
      </c>
      <c r="B1293" s="0" t="s">
        <v>4687</v>
      </c>
      <c r="C1293" s="0" t="s">
        <v>754</v>
      </c>
      <c r="D1293" s="0" t="s">
        <v>91</v>
      </c>
      <c r="E1293" s="0" t="s">
        <v>127</v>
      </c>
      <c r="F1293" s="0" t="s">
        <v>4695</v>
      </c>
      <c r="H1293" s="0" t="n">
        <v>0</v>
      </c>
      <c r="I1293" s="0" t="s">
        <v>4694</v>
      </c>
    </row>
    <row r="1294" customFormat="false" ht="15" hidden="false" customHeight="false" outlineLevel="0" collapsed="false">
      <c r="A1294" s="0" t="n">
        <v>2599</v>
      </c>
      <c r="B1294" s="0" t="s">
        <v>4687</v>
      </c>
      <c r="C1294" s="0" t="s">
        <v>754</v>
      </c>
      <c r="D1294" s="0" t="s">
        <v>91</v>
      </c>
      <c r="E1294" s="0" t="s">
        <v>127</v>
      </c>
      <c r="F1294" s="0" t="s">
        <v>4695</v>
      </c>
      <c r="H1294" s="0" t="n">
        <v>0</v>
      </c>
      <c r="I1294" s="0" t="s">
        <v>4694</v>
      </c>
    </row>
    <row r="1295" customFormat="false" ht="15" hidden="false" customHeight="false" outlineLevel="0" collapsed="false">
      <c r="A1295" s="0" t="n">
        <v>2600</v>
      </c>
      <c r="B1295" s="0" t="s">
        <v>4687</v>
      </c>
      <c r="C1295" s="0" t="s">
        <v>754</v>
      </c>
      <c r="D1295" s="0" t="s">
        <v>91</v>
      </c>
      <c r="E1295" s="0" t="s">
        <v>127</v>
      </c>
      <c r="F1295" s="0" t="s">
        <v>4695</v>
      </c>
      <c r="H1295" s="0" t="n">
        <v>0</v>
      </c>
      <c r="I1295" s="0" t="s">
        <v>4694</v>
      </c>
    </row>
    <row r="1296" customFormat="false" ht="15" hidden="false" customHeight="false" outlineLevel="0" collapsed="false">
      <c r="A1296" s="0" t="n">
        <v>2601</v>
      </c>
      <c r="B1296" s="0" t="s">
        <v>4687</v>
      </c>
      <c r="C1296" s="0" t="s">
        <v>754</v>
      </c>
      <c r="D1296" s="0" t="s">
        <v>91</v>
      </c>
      <c r="E1296" s="0" t="s">
        <v>127</v>
      </c>
      <c r="F1296" s="0" t="s">
        <v>4695</v>
      </c>
      <c r="H1296" s="0" t="n">
        <v>0</v>
      </c>
      <c r="I1296" s="0" t="s">
        <v>4694</v>
      </c>
    </row>
    <row r="1297" customFormat="false" ht="15" hidden="false" customHeight="false" outlineLevel="0" collapsed="false">
      <c r="A1297" s="0" t="n">
        <v>2602</v>
      </c>
      <c r="B1297" s="0" t="s">
        <v>4687</v>
      </c>
      <c r="C1297" s="0" t="s">
        <v>754</v>
      </c>
      <c r="D1297" s="0" t="s">
        <v>91</v>
      </c>
      <c r="E1297" s="0" t="s">
        <v>127</v>
      </c>
      <c r="F1297" s="0" t="s">
        <v>4695</v>
      </c>
      <c r="H1297" s="0" t="n">
        <v>0</v>
      </c>
      <c r="I1297" s="0" t="s">
        <v>4694</v>
      </c>
    </row>
    <row r="1298" customFormat="false" ht="15" hidden="false" customHeight="false" outlineLevel="0" collapsed="false">
      <c r="A1298" s="0" t="n">
        <v>2603</v>
      </c>
      <c r="B1298" s="0" t="s">
        <v>4687</v>
      </c>
      <c r="C1298" s="0" t="s">
        <v>754</v>
      </c>
      <c r="D1298" s="0" t="s">
        <v>91</v>
      </c>
      <c r="E1298" s="0" t="s">
        <v>127</v>
      </c>
      <c r="F1298" s="0" t="s">
        <v>4695</v>
      </c>
      <c r="H1298" s="0" t="n">
        <v>0</v>
      </c>
      <c r="I1298" s="0" t="s">
        <v>4694</v>
      </c>
    </row>
    <row r="1299" customFormat="false" ht="15" hidden="false" customHeight="false" outlineLevel="0" collapsed="false">
      <c r="A1299" s="0" t="n">
        <v>2604</v>
      </c>
      <c r="B1299" s="0" t="s">
        <v>4687</v>
      </c>
      <c r="C1299" s="0" t="s">
        <v>754</v>
      </c>
      <c r="D1299" s="0" t="s">
        <v>91</v>
      </c>
      <c r="E1299" s="0" t="s">
        <v>127</v>
      </c>
      <c r="F1299" s="0" t="s">
        <v>4695</v>
      </c>
      <c r="H1299" s="0" t="n">
        <v>0</v>
      </c>
      <c r="I1299" s="0" t="s">
        <v>4694</v>
      </c>
    </row>
    <row r="1300" customFormat="false" ht="15" hidden="false" customHeight="false" outlineLevel="0" collapsed="false">
      <c r="A1300" s="0" t="n">
        <v>2605</v>
      </c>
      <c r="B1300" s="0" t="s">
        <v>4687</v>
      </c>
      <c r="C1300" s="0" t="s">
        <v>754</v>
      </c>
      <c r="D1300" s="0" t="s">
        <v>91</v>
      </c>
      <c r="E1300" s="0" t="s">
        <v>127</v>
      </c>
      <c r="F1300" s="0" t="s">
        <v>4695</v>
      </c>
      <c r="H1300" s="0" t="n">
        <v>0</v>
      </c>
      <c r="I1300" s="0" t="s">
        <v>4694</v>
      </c>
    </row>
    <row r="1301" customFormat="false" ht="15" hidden="false" customHeight="false" outlineLevel="0" collapsed="false">
      <c r="A1301" s="0" t="n">
        <v>2606</v>
      </c>
      <c r="B1301" s="0" t="s">
        <v>4687</v>
      </c>
      <c r="C1301" s="0" t="s">
        <v>754</v>
      </c>
      <c r="D1301" s="0" t="s">
        <v>91</v>
      </c>
      <c r="E1301" s="0" t="s">
        <v>127</v>
      </c>
      <c r="F1301" s="0" t="s">
        <v>4695</v>
      </c>
      <c r="H1301" s="0" t="n">
        <v>0</v>
      </c>
      <c r="I1301" s="0" t="s">
        <v>4694</v>
      </c>
    </row>
    <row r="1302" customFormat="false" ht="15" hidden="false" customHeight="false" outlineLevel="0" collapsed="false">
      <c r="A1302" s="0" t="n">
        <v>2607</v>
      </c>
      <c r="B1302" s="0" t="s">
        <v>4687</v>
      </c>
      <c r="C1302" s="0" t="s">
        <v>754</v>
      </c>
      <c r="D1302" s="0" t="s">
        <v>91</v>
      </c>
      <c r="E1302" s="0" t="s">
        <v>127</v>
      </c>
      <c r="F1302" s="0" t="s">
        <v>4695</v>
      </c>
      <c r="H1302" s="0" t="n">
        <v>0</v>
      </c>
      <c r="I1302" s="0" t="s">
        <v>4694</v>
      </c>
    </row>
    <row r="1303" customFormat="false" ht="15" hidden="false" customHeight="false" outlineLevel="0" collapsed="false">
      <c r="A1303" s="0" t="n">
        <v>2608</v>
      </c>
      <c r="B1303" s="0" t="s">
        <v>4687</v>
      </c>
      <c r="C1303" s="0" t="s">
        <v>754</v>
      </c>
      <c r="D1303" s="0" t="s">
        <v>91</v>
      </c>
      <c r="E1303" s="0" t="s">
        <v>127</v>
      </c>
      <c r="F1303" s="0" t="s">
        <v>4695</v>
      </c>
      <c r="H1303" s="0" t="n">
        <v>0</v>
      </c>
      <c r="I1303" s="0" t="s">
        <v>4694</v>
      </c>
    </row>
    <row r="1304" customFormat="false" ht="15" hidden="false" customHeight="false" outlineLevel="0" collapsed="false">
      <c r="A1304" s="0" t="n">
        <v>2609</v>
      </c>
      <c r="B1304" s="0" t="s">
        <v>4687</v>
      </c>
      <c r="C1304" s="0" t="s">
        <v>754</v>
      </c>
      <c r="D1304" s="0" t="s">
        <v>91</v>
      </c>
      <c r="E1304" s="0" t="s">
        <v>127</v>
      </c>
      <c r="F1304" s="0" t="s">
        <v>4695</v>
      </c>
      <c r="H1304" s="0" t="n">
        <v>0</v>
      </c>
      <c r="I1304" s="0" t="s">
        <v>4694</v>
      </c>
    </row>
    <row r="1305" customFormat="false" ht="15" hidden="false" customHeight="false" outlineLevel="0" collapsed="false">
      <c r="A1305" s="0" t="n">
        <v>2610</v>
      </c>
      <c r="B1305" s="0" t="s">
        <v>4687</v>
      </c>
      <c r="C1305" s="0" t="s">
        <v>754</v>
      </c>
      <c r="D1305" s="0" t="s">
        <v>91</v>
      </c>
      <c r="E1305" s="0" t="s">
        <v>127</v>
      </c>
      <c r="F1305" s="0" t="s">
        <v>4695</v>
      </c>
      <c r="H1305" s="0" t="n">
        <v>0</v>
      </c>
      <c r="I1305" s="0" t="s">
        <v>4694</v>
      </c>
    </row>
    <row r="1306" customFormat="false" ht="15" hidden="false" customHeight="false" outlineLevel="0" collapsed="false">
      <c r="A1306" s="0" t="n">
        <v>2611</v>
      </c>
      <c r="B1306" s="0" t="s">
        <v>4687</v>
      </c>
      <c r="C1306" s="0" t="s">
        <v>754</v>
      </c>
      <c r="D1306" s="0" t="s">
        <v>91</v>
      </c>
      <c r="E1306" s="0" t="s">
        <v>127</v>
      </c>
      <c r="F1306" s="0" t="s">
        <v>4695</v>
      </c>
      <c r="H1306" s="0" t="n">
        <v>0</v>
      </c>
      <c r="I1306" s="0" t="s">
        <v>4694</v>
      </c>
    </row>
    <row r="1307" customFormat="false" ht="15" hidden="false" customHeight="false" outlineLevel="0" collapsed="false">
      <c r="A1307" s="0" t="n">
        <v>2612</v>
      </c>
      <c r="B1307" s="0" t="s">
        <v>4687</v>
      </c>
      <c r="C1307" s="0" t="s">
        <v>754</v>
      </c>
      <c r="D1307" s="0" t="s">
        <v>91</v>
      </c>
      <c r="E1307" s="0" t="s">
        <v>127</v>
      </c>
      <c r="F1307" s="0" t="s">
        <v>4695</v>
      </c>
      <c r="H1307" s="0" t="n">
        <v>0</v>
      </c>
      <c r="I1307" s="0" t="s">
        <v>4694</v>
      </c>
    </row>
    <row r="1308" customFormat="false" ht="15" hidden="false" customHeight="false" outlineLevel="0" collapsed="false">
      <c r="A1308" s="0" t="n">
        <v>2613</v>
      </c>
      <c r="B1308" s="0" t="s">
        <v>4687</v>
      </c>
      <c r="C1308" s="0" t="s">
        <v>754</v>
      </c>
      <c r="D1308" s="0" t="s">
        <v>91</v>
      </c>
      <c r="E1308" s="0" t="s">
        <v>127</v>
      </c>
      <c r="F1308" s="0" t="s">
        <v>4695</v>
      </c>
      <c r="H1308" s="0" t="n">
        <v>0</v>
      </c>
      <c r="I1308" s="0" t="s">
        <v>4694</v>
      </c>
    </row>
    <row r="1309" customFormat="false" ht="15" hidden="false" customHeight="false" outlineLevel="0" collapsed="false">
      <c r="A1309" s="0" t="n">
        <v>2614</v>
      </c>
      <c r="B1309" s="0" t="s">
        <v>4687</v>
      </c>
      <c r="C1309" s="0" t="s">
        <v>754</v>
      </c>
      <c r="D1309" s="0" t="s">
        <v>91</v>
      </c>
      <c r="E1309" s="0" t="s">
        <v>127</v>
      </c>
      <c r="F1309" s="0" t="s">
        <v>4695</v>
      </c>
      <c r="H1309" s="0" t="n">
        <v>0</v>
      </c>
      <c r="I1309" s="0" t="s">
        <v>4694</v>
      </c>
    </row>
    <row r="1310" customFormat="false" ht="15" hidden="false" customHeight="false" outlineLevel="0" collapsed="false">
      <c r="A1310" s="0" t="n">
        <v>2615</v>
      </c>
      <c r="B1310" s="0" t="s">
        <v>4687</v>
      </c>
      <c r="C1310" s="0" t="s">
        <v>754</v>
      </c>
      <c r="D1310" s="0" t="s">
        <v>91</v>
      </c>
      <c r="E1310" s="0" t="s">
        <v>127</v>
      </c>
      <c r="F1310" s="0" t="s">
        <v>4695</v>
      </c>
      <c r="H1310" s="0" t="n">
        <v>0</v>
      </c>
      <c r="I1310" s="0" t="s">
        <v>4694</v>
      </c>
    </row>
    <row r="1311" customFormat="false" ht="15" hidden="false" customHeight="false" outlineLevel="0" collapsed="false">
      <c r="A1311" s="0" t="n">
        <v>2616</v>
      </c>
      <c r="B1311" s="0" t="s">
        <v>4687</v>
      </c>
      <c r="C1311" s="0" t="s">
        <v>754</v>
      </c>
      <c r="D1311" s="0" t="s">
        <v>91</v>
      </c>
      <c r="E1311" s="0" t="s">
        <v>127</v>
      </c>
      <c r="F1311" s="0" t="s">
        <v>4695</v>
      </c>
      <c r="H1311" s="0" t="n">
        <v>0</v>
      </c>
      <c r="I1311" s="0" t="s">
        <v>4694</v>
      </c>
    </row>
    <row r="1312" customFormat="false" ht="15" hidden="false" customHeight="false" outlineLevel="0" collapsed="false">
      <c r="A1312" s="0" t="n">
        <v>2617</v>
      </c>
      <c r="B1312" s="0" t="s">
        <v>4687</v>
      </c>
      <c r="C1312" s="0" t="s">
        <v>754</v>
      </c>
      <c r="D1312" s="0" t="s">
        <v>91</v>
      </c>
      <c r="E1312" s="0" t="s">
        <v>127</v>
      </c>
      <c r="F1312" s="0" t="s">
        <v>4695</v>
      </c>
      <c r="H1312" s="0" t="n">
        <v>0</v>
      </c>
      <c r="I1312" s="0" t="s">
        <v>4694</v>
      </c>
    </row>
    <row r="1313" customFormat="false" ht="15" hidden="false" customHeight="false" outlineLevel="0" collapsed="false">
      <c r="A1313" s="0" t="n">
        <v>2618</v>
      </c>
      <c r="B1313" s="0" t="s">
        <v>4687</v>
      </c>
      <c r="C1313" s="0" t="s">
        <v>754</v>
      </c>
      <c r="D1313" s="0" t="s">
        <v>91</v>
      </c>
      <c r="E1313" s="0" t="s">
        <v>127</v>
      </c>
      <c r="F1313" s="0" t="s">
        <v>4695</v>
      </c>
      <c r="H1313" s="0" t="n">
        <v>0</v>
      </c>
      <c r="I1313" s="0" t="s">
        <v>4694</v>
      </c>
    </row>
    <row r="1314" customFormat="false" ht="15" hidden="false" customHeight="false" outlineLevel="0" collapsed="false">
      <c r="A1314" s="0" t="n">
        <v>2619</v>
      </c>
      <c r="B1314" s="0" t="s">
        <v>4687</v>
      </c>
      <c r="C1314" s="0" t="s">
        <v>754</v>
      </c>
      <c r="D1314" s="0" t="s">
        <v>91</v>
      </c>
      <c r="E1314" s="0" t="s">
        <v>127</v>
      </c>
      <c r="F1314" s="0" t="s">
        <v>4695</v>
      </c>
      <c r="H1314" s="0" t="n">
        <v>0</v>
      </c>
      <c r="I1314" s="0" t="s">
        <v>4694</v>
      </c>
    </row>
    <row r="1315" customFormat="false" ht="15" hidden="false" customHeight="false" outlineLevel="0" collapsed="false">
      <c r="A1315" s="0" t="n">
        <v>2620</v>
      </c>
      <c r="B1315" s="0" t="s">
        <v>4687</v>
      </c>
      <c r="C1315" s="0" t="s">
        <v>754</v>
      </c>
      <c r="D1315" s="0" t="s">
        <v>91</v>
      </c>
      <c r="E1315" s="0" t="s">
        <v>127</v>
      </c>
      <c r="F1315" s="0" t="s">
        <v>4695</v>
      </c>
      <c r="H1315" s="0" t="n">
        <v>0</v>
      </c>
      <c r="I1315" s="0" t="s">
        <v>4694</v>
      </c>
    </row>
    <row r="1316" customFormat="false" ht="15" hidden="false" customHeight="false" outlineLevel="0" collapsed="false">
      <c r="A1316" s="0" t="n">
        <v>2621</v>
      </c>
      <c r="B1316" s="0" t="s">
        <v>4687</v>
      </c>
      <c r="C1316" s="0" t="s">
        <v>754</v>
      </c>
      <c r="D1316" s="0" t="s">
        <v>91</v>
      </c>
      <c r="E1316" s="0" t="s">
        <v>127</v>
      </c>
      <c r="F1316" s="0" t="s">
        <v>4695</v>
      </c>
      <c r="H1316" s="0" t="n">
        <v>0</v>
      </c>
      <c r="I1316" s="0" t="s">
        <v>4694</v>
      </c>
    </row>
    <row r="1317" customFormat="false" ht="15" hidden="false" customHeight="false" outlineLevel="0" collapsed="false">
      <c r="A1317" s="0" t="n">
        <v>2622</v>
      </c>
      <c r="B1317" s="0" t="s">
        <v>4687</v>
      </c>
      <c r="C1317" s="0" t="s">
        <v>754</v>
      </c>
      <c r="D1317" s="0" t="s">
        <v>91</v>
      </c>
      <c r="E1317" s="0" t="s">
        <v>127</v>
      </c>
      <c r="F1317" s="0" t="s">
        <v>4695</v>
      </c>
      <c r="H1317" s="0" t="n">
        <v>0</v>
      </c>
      <c r="I1317" s="0" t="s">
        <v>4694</v>
      </c>
    </row>
    <row r="1318" customFormat="false" ht="15" hidden="false" customHeight="false" outlineLevel="0" collapsed="false">
      <c r="A1318" s="0" t="n">
        <v>2623</v>
      </c>
      <c r="B1318" s="0" t="s">
        <v>4687</v>
      </c>
      <c r="C1318" s="0" t="s">
        <v>754</v>
      </c>
      <c r="D1318" s="0" t="s">
        <v>4782</v>
      </c>
      <c r="E1318" s="0" t="s">
        <v>127</v>
      </c>
      <c r="F1318" s="0" t="s">
        <v>4787</v>
      </c>
      <c r="H1318" s="0" t="n">
        <v>0</v>
      </c>
      <c r="I1318" s="0" t="s">
        <v>4694</v>
      </c>
    </row>
    <row r="1319" customFormat="false" ht="15" hidden="false" customHeight="false" outlineLevel="0" collapsed="false">
      <c r="A1319" s="0" t="n">
        <v>2624</v>
      </c>
      <c r="B1319" s="0" t="s">
        <v>4788</v>
      </c>
      <c r="C1319" s="0" t="s">
        <v>769</v>
      </c>
      <c r="D1319" s="0" t="s">
        <v>91</v>
      </c>
      <c r="E1319" s="0" t="s">
        <v>127</v>
      </c>
      <c r="F1319" s="0" t="s">
        <v>4795</v>
      </c>
      <c r="H1319" s="0" t="n">
        <v>0</v>
      </c>
      <c r="I1319" s="0" t="s">
        <v>4788</v>
      </c>
    </row>
    <row r="1320" customFormat="false" ht="15" hidden="false" customHeight="false" outlineLevel="0" collapsed="false">
      <c r="A1320" s="0" t="n">
        <v>2625</v>
      </c>
      <c r="B1320" s="0" t="s">
        <v>4788</v>
      </c>
      <c r="C1320" s="0" t="s">
        <v>769</v>
      </c>
      <c r="D1320" s="0" t="s">
        <v>91</v>
      </c>
      <c r="E1320" s="0" t="s">
        <v>127</v>
      </c>
      <c r="F1320" s="0" t="s">
        <v>4795</v>
      </c>
      <c r="H1320" s="0" t="n">
        <v>0</v>
      </c>
      <c r="I1320" s="0" t="s">
        <v>4788</v>
      </c>
    </row>
    <row r="1321" customFormat="false" ht="15" hidden="false" customHeight="false" outlineLevel="0" collapsed="false">
      <c r="A1321" s="0" t="n">
        <v>2626</v>
      </c>
      <c r="B1321" s="0" t="s">
        <v>4788</v>
      </c>
      <c r="C1321" s="0" t="s">
        <v>769</v>
      </c>
      <c r="D1321" s="0" t="s">
        <v>91</v>
      </c>
      <c r="E1321" s="0" t="s">
        <v>127</v>
      </c>
      <c r="F1321" s="0" t="s">
        <v>4795</v>
      </c>
      <c r="H1321" s="0" t="n">
        <v>0</v>
      </c>
      <c r="I1321" s="0" t="s">
        <v>4788</v>
      </c>
    </row>
    <row r="1322" customFormat="false" ht="15" hidden="false" customHeight="false" outlineLevel="0" collapsed="false">
      <c r="A1322" s="0" t="n">
        <v>2627</v>
      </c>
      <c r="B1322" s="0" t="s">
        <v>4788</v>
      </c>
      <c r="C1322" s="0" t="s">
        <v>769</v>
      </c>
      <c r="D1322" s="0" t="s">
        <v>91</v>
      </c>
      <c r="E1322" s="0" t="s">
        <v>127</v>
      </c>
      <c r="F1322" s="0" t="s">
        <v>4795</v>
      </c>
      <c r="H1322" s="0" t="n">
        <v>0</v>
      </c>
      <c r="I1322" s="0" t="s">
        <v>4788</v>
      </c>
    </row>
    <row r="1323" customFormat="false" ht="15" hidden="false" customHeight="false" outlineLevel="0" collapsed="false">
      <c r="A1323" s="0" t="n">
        <v>2628</v>
      </c>
      <c r="B1323" s="0" t="s">
        <v>4788</v>
      </c>
      <c r="C1323" s="0" t="s">
        <v>769</v>
      </c>
      <c r="D1323" s="0" t="s">
        <v>91</v>
      </c>
      <c r="E1323" s="0" t="s">
        <v>127</v>
      </c>
      <c r="F1323" s="0" t="s">
        <v>4795</v>
      </c>
      <c r="H1323" s="0" t="n">
        <v>0</v>
      </c>
      <c r="I1323" s="0" t="s">
        <v>4788</v>
      </c>
    </row>
    <row r="1324" customFormat="false" ht="15" hidden="false" customHeight="false" outlineLevel="0" collapsed="false">
      <c r="A1324" s="0" t="n">
        <v>2629</v>
      </c>
      <c r="B1324" s="0" t="s">
        <v>4788</v>
      </c>
      <c r="C1324" s="0" t="s">
        <v>769</v>
      </c>
      <c r="D1324" s="0" t="s">
        <v>91</v>
      </c>
      <c r="E1324" s="0" t="s">
        <v>127</v>
      </c>
      <c r="F1324" s="0" t="s">
        <v>4795</v>
      </c>
      <c r="H1324" s="0" t="n">
        <v>0</v>
      </c>
      <c r="I1324" s="0" t="s">
        <v>4788</v>
      </c>
    </row>
    <row r="1325" customFormat="false" ht="15" hidden="false" customHeight="false" outlineLevel="0" collapsed="false">
      <c r="A1325" s="0" t="n">
        <v>2630</v>
      </c>
      <c r="B1325" s="0" t="s">
        <v>4788</v>
      </c>
      <c r="C1325" s="0" t="s">
        <v>769</v>
      </c>
      <c r="D1325" s="0" t="s">
        <v>91</v>
      </c>
      <c r="E1325" s="0" t="s">
        <v>127</v>
      </c>
      <c r="F1325" s="0" t="s">
        <v>4795</v>
      </c>
      <c r="H1325" s="0" t="n">
        <v>0</v>
      </c>
      <c r="I1325" s="0" t="s">
        <v>4788</v>
      </c>
    </row>
    <row r="1326" customFormat="false" ht="15" hidden="false" customHeight="false" outlineLevel="0" collapsed="false">
      <c r="A1326" s="0" t="n">
        <v>2631</v>
      </c>
      <c r="B1326" s="0" t="s">
        <v>4788</v>
      </c>
      <c r="C1326" s="0" t="s">
        <v>769</v>
      </c>
      <c r="D1326" s="0" t="s">
        <v>91</v>
      </c>
      <c r="E1326" s="0" t="s">
        <v>127</v>
      </c>
      <c r="F1326" s="0" t="s">
        <v>4795</v>
      </c>
      <c r="H1326" s="0" t="n">
        <v>0</v>
      </c>
      <c r="I1326" s="0" t="s">
        <v>4788</v>
      </c>
    </row>
    <row r="1327" customFormat="false" ht="15" hidden="false" customHeight="false" outlineLevel="0" collapsed="false">
      <c r="A1327" s="0" t="n">
        <v>2632</v>
      </c>
      <c r="B1327" s="0" t="s">
        <v>4788</v>
      </c>
      <c r="C1327" s="0" t="s">
        <v>769</v>
      </c>
      <c r="D1327" s="0" t="s">
        <v>91</v>
      </c>
      <c r="E1327" s="0" t="s">
        <v>127</v>
      </c>
      <c r="F1327" s="0" t="s">
        <v>4795</v>
      </c>
      <c r="H1327" s="0" t="n">
        <v>0</v>
      </c>
      <c r="I1327" s="0" t="s">
        <v>4788</v>
      </c>
    </row>
    <row r="1328" customFormat="false" ht="15" hidden="false" customHeight="false" outlineLevel="0" collapsed="false">
      <c r="A1328" s="0" t="n">
        <v>2633</v>
      </c>
      <c r="B1328" s="0" t="s">
        <v>4788</v>
      </c>
      <c r="C1328" s="0" t="s">
        <v>769</v>
      </c>
      <c r="D1328" s="0" t="s">
        <v>91</v>
      </c>
      <c r="E1328" s="0" t="s">
        <v>127</v>
      </c>
      <c r="F1328" s="0" t="s">
        <v>4795</v>
      </c>
      <c r="H1328" s="0" t="n">
        <v>0</v>
      </c>
      <c r="I1328" s="0" t="s">
        <v>4788</v>
      </c>
    </row>
    <row r="1329" customFormat="false" ht="15" hidden="false" customHeight="false" outlineLevel="0" collapsed="false">
      <c r="A1329" s="0" t="n">
        <v>2634</v>
      </c>
      <c r="B1329" s="0" t="s">
        <v>4788</v>
      </c>
      <c r="C1329" s="0" t="s">
        <v>769</v>
      </c>
      <c r="D1329" s="0" t="s">
        <v>91</v>
      </c>
      <c r="E1329" s="0" t="s">
        <v>127</v>
      </c>
      <c r="F1329" s="0" t="s">
        <v>4795</v>
      </c>
      <c r="H1329" s="0" t="n">
        <v>0</v>
      </c>
      <c r="I1329" s="0" t="s">
        <v>4788</v>
      </c>
    </row>
    <row r="1330" customFormat="false" ht="15" hidden="false" customHeight="false" outlineLevel="0" collapsed="false">
      <c r="A1330" s="0" t="n">
        <v>2635</v>
      </c>
      <c r="B1330" s="0" t="s">
        <v>4788</v>
      </c>
      <c r="C1330" s="0" t="s">
        <v>769</v>
      </c>
      <c r="D1330" s="0" t="s">
        <v>91</v>
      </c>
      <c r="E1330" s="0" t="s">
        <v>127</v>
      </c>
      <c r="F1330" s="0" t="s">
        <v>4795</v>
      </c>
      <c r="H1330" s="0" t="n">
        <v>0</v>
      </c>
      <c r="I1330" s="0" t="s">
        <v>4788</v>
      </c>
    </row>
    <row r="1331" customFormat="false" ht="15" hidden="false" customHeight="false" outlineLevel="0" collapsed="false">
      <c r="A1331" s="0" t="n">
        <v>2636</v>
      </c>
      <c r="B1331" s="0" t="s">
        <v>4788</v>
      </c>
      <c r="C1331" s="0" t="s">
        <v>769</v>
      </c>
      <c r="D1331" s="0" t="s">
        <v>91</v>
      </c>
      <c r="E1331" s="0" t="s">
        <v>127</v>
      </c>
      <c r="F1331" s="0" t="s">
        <v>4795</v>
      </c>
      <c r="H1331" s="0" t="n">
        <v>0</v>
      </c>
      <c r="I1331" s="0" t="s">
        <v>4788</v>
      </c>
    </row>
    <row r="1332" customFormat="false" ht="15" hidden="false" customHeight="false" outlineLevel="0" collapsed="false">
      <c r="A1332" s="0" t="n">
        <v>2637</v>
      </c>
      <c r="B1332" s="0" t="s">
        <v>4788</v>
      </c>
      <c r="C1332" s="0" t="s">
        <v>769</v>
      </c>
      <c r="D1332" s="0" t="s">
        <v>91</v>
      </c>
      <c r="E1332" s="0" t="s">
        <v>127</v>
      </c>
      <c r="F1332" s="0" t="s">
        <v>4795</v>
      </c>
      <c r="H1332" s="0" t="n">
        <v>0</v>
      </c>
      <c r="I1332" s="0" t="s">
        <v>4788</v>
      </c>
    </row>
    <row r="1333" customFormat="false" ht="15" hidden="false" customHeight="false" outlineLevel="0" collapsed="false">
      <c r="A1333" s="0" t="n">
        <v>2638</v>
      </c>
      <c r="B1333" s="0" t="s">
        <v>4788</v>
      </c>
      <c r="C1333" s="0" t="s">
        <v>769</v>
      </c>
      <c r="D1333" s="0" t="s">
        <v>91</v>
      </c>
      <c r="E1333" s="0" t="s">
        <v>127</v>
      </c>
      <c r="F1333" s="0" t="s">
        <v>4795</v>
      </c>
      <c r="H1333" s="0" t="n">
        <v>0</v>
      </c>
      <c r="I1333" s="0" t="s">
        <v>4788</v>
      </c>
    </row>
    <row r="1334" customFormat="false" ht="15" hidden="false" customHeight="false" outlineLevel="0" collapsed="false">
      <c r="A1334" s="0" t="n">
        <v>2639</v>
      </c>
      <c r="B1334" s="0" t="s">
        <v>4788</v>
      </c>
      <c r="C1334" s="0" t="s">
        <v>769</v>
      </c>
      <c r="D1334" s="0" t="s">
        <v>91</v>
      </c>
      <c r="E1334" s="0" t="s">
        <v>127</v>
      </c>
      <c r="F1334" s="0" t="s">
        <v>4795</v>
      </c>
      <c r="H1334" s="0" t="n">
        <v>0</v>
      </c>
      <c r="I1334" s="0" t="s">
        <v>4788</v>
      </c>
    </row>
    <row r="1335" customFormat="false" ht="15" hidden="false" customHeight="false" outlineLevel="0" collapsed="false">
      <c r="A1335" s="0" t="n">
        <v>2640</v>
      </c>
      <c r="B1335" s="0" t="s">
        <v>4788</v>
      </c>
      <c r="C1335" s="0" t="s">
        <v>769</v>
      </c>
      <c r="D1335" s="0" t="s">
        <v>91</v>
      </c>
      <c r="E1335" s="0" t="s">
        <v>127</v>
      </c>
      <c r="F1335" s="0" t="s">
        <v>4795</v>
      </c>
      <c r="H1335" s="0" t="n">
        <v>0</v>
      </c>
      <c r="I1335" s="0" t="s">
        <v>4788</v>
      </c>
    </row>
    <row r="1336" customFormat="false" ht="15" hidden="false" customHeight="false" outlineLevel="0" collapsed="false">
      <c r="A1336" s="0" t="n">
        <v>2641</v>
      </c>
      <c r="B1336" s="0" t="s">
        <v>4788</v>
      </c>
      <c r="C1336" s="0" t="s">
        <v>769</v>
      </c>
      <c r="D1336" s="0" t="s">
        <v>91</v>
      </c>
      <c r="E1336" s="0" t="s">
        <v>127</v>
      </c>
      <c r="F1336" s="0" t="s">
        <v>4795</v>
      </c>
      <c r="H1336" s="0" t="n">
        <v>0</v>
      </c>
      <c r="I1336" s="0" t="s">
        <v>4788</v>
      </c>
    </row>
    <row r="1337" customFormat="false" ht="15" hidden="false" customHeight="false" outlineLevel="0" collapsed="false">
      <c r="A1337" s="0" t="n">
        <v>2642</v>
      </c>
      <c r="B1337" s="0" t="s">
        <v>4788</v>
      </c>
      <c r="C1337" s="0" t="s">
        <v>769</v>
      </c>
      <c r="D1337" s="0" t="s">
        <v>91</v>
      </c>
      <c r="E1337" s="0" t="s">
        <v>127</v>
      </c>
      <c r="F1337" s="0" t="s">
        <v>4795</v>
      </c>
      <c r="H1337" s="0" t="n">
        <v>0</v>
      </c>
      <c r="I1337" s="0" t="s">
        <v>4788</v>
      </c>
    </row>
    <row r="1338" customFormat="false" ht="15" hidden="false" customHeight="false" outlineLevel="0" collapsed="false">
      <c r="A1338" s="0" t="n">
        <v>2643</v>
      </c>
      <c r="B1338" s="0" t="s">
        <v>4788</v>
      </c>
      <c r="C1338" s="0" t="s">
        <v>769</v>
      </c>
      <c r="D1338" s="0" t="s">
        <v>91</v>
      </c>
      <c r="E1338" s="0" t="s">
        <v>127</v>
      </c>
      <c r="F1338" s="0" t="s">
        <v>4795</v>
      </c>
      <c r="H1338" s="0" t="n">
        <v>0</v>
      </c>
      <c r="I1338" s="0" t="s">
        <v>4788</v>
      </c>
    </row>
    <row r="1339" customFormat="false" ht="15" hidden="false" customHeight="false" outlineLevel="0" collapsed="false">
      <c r="A1339" s="0" t="n">
        <v>2644</v>
      </c>
      <c r="B1339" s="0" t="s">
        <v>4788</v>
      </c>
      <c r="C1339" s="0" t="s">
        <v>769</v>
      </c>
      <c r="D1339" s="0" t="s">
        <v>91</v>
      </c>
      <c r="E1339" s="0" t="s">
        <v>127</v>
      </c>
      <c r="F1339" s="0" t="s">
        <v>4795</v>
      </c>
      <c r="H1339" s="0" t="n">
        <v>0</v>
      </c>
      <c r="I1339" s="0" t="s">
        <v>4788</v>
      </c>
    </row>
    <row r="1340" customFormat="false" ht="15" hidden="false" customHeight="false" outlineLevel="0" collapsed="false">
      <c r="A1340" s="0" t="n">
        <v>2645</v>
      </c>
      <c r="B1340" s="0" t="s">
        <v>4788</v>
      </c>
      <c r="C1340" s="0" t="s">
        <v>769</v>
      </c>
      <c r="D1340" s="0" t="s">
        <v>91</v>
      </c>
      <c r="E1340" s="0" t="s">
        <v>127</v>
      </c>
      <c r="F1340" s="0" t="s">
        <v>4795</v>
      </c>
      <c r="H1340" s="0" t="n">
        <v>0</v>
      </c>
      <c r="I1340" s="0" t="s">
        <v>4788</v>
      </c>
    </row>
    <row r="1341" customFormat="false" ht="15" hidden="false" customHeight="false" outlineLevel="0" collapsed="false">
      <c r="A1341" s="0" t="n">
        <v>2646</v>
      </c>
      <c r="B1341" s="0" t="s">
        <v>4788</v>
      </c>
      <c r="C1341" s="0" t="s">
        <v>769</v>
      </c>
      <c r="D1341" s="0" t="s">
        <v>91</v>
      </c>
      <c r="E1341" s="0" t="s">
        <v>127</v>
      </c>
      <c r="F1341" s="0" t="s">
        <v>4795</v>
      </c>
      <c r="H1341" s="0" t="n">
        <v>0</v>
      </c>
      <c r="I1341" s="0" t="s">
        <v>4788</v>
      </c>
    </row>
    <row r="1342" customFormat="false" ht="15" hidden="false" customHeight="false" outlineLevel="0" collapsed="false">
      <c r="A1342" s="0" t="n">
        <v>2647</v>
      </c>
      <c r="B1342" s="0" t="s">
        <v>4788</v>
      </c>
      <c r="C1342" s="0" t="s">
        <v>769</v>
      </c>
      <c r="D1342" s="0" t="s">
        <v>91</v>
      </c>
      <c r="E1342" s="0" t="s">
        <v>127</v>
      </c>
      <c r="F1342" s="0" t="s">
        <v>4795</v>
      </c>
      <c r="H1342" s="0" t="n">
        <v>0</v>
      </c>
      <c r="I1342" s="0" t="s">
        <v>4788</v>
      </c>
    </row>
    <row r="1343" customFormat="false" ht="15" hidden="false" customHeight="false" outlineLevel="0" collapsed="false">
      <c r="A1343" s="0" t="n">
        <v>2648</v>
      </c>
      <c r="B1343" s="0" t="s">
        <v>4788</v>
      </c>
      <c r="C1343" s="0" t="s">
        <v>769</v>
      </c>
      <c r="D1343" s="0" t="s">
        <v>91</v>
      </c>
      <c r="E1343" s="0" t="s">
        <v>127</v>
      </c>
      <c r="F1343" s="0" t="s">
        <v>4795</v>
      </c>
      <c r="H1343" s="0" t="n">
        <v>0</v>
      </c>
      <c r="I1343" s="0" t="s">
        <v>4788</v>
      </c>
    </row>
    <row r="1344" customFormat="false" ht="15" hidden="false" customHeight="false" outlineLevel="0" collapsed="false">
      <c r="A1344" s="0" t="n">
        <v>2649</v>
      </c>
      <c r="B1344" s="0" t="s">
        <v>4788</v>
      </c>
      <c r="C1344" s="0" t="s">
        <v>769</v>
      </c>
      <c r="D1344" s="0" t="s">
        <v>91</v>
      </c>
      <c r="E1344" s="0" t="s">
        <v>127</v>
      </c>
      <c r="F1344" s="0" t="s">
        <v>4795</v>
      </c>
      <c r="H1344" s="0" t="n">
        <v>0</v>
      </c>
      <c r="I1344" s="0" t="s">
        <v>4788</v>
      </c>
    </row>
    <row r="1345" customFormat="false" ht="15" hidden="false" customHeight="false" outlineLevel="0" collapsed="false">
      <c r="A1345" s="0" t="n">
        <v>2650</v>
      </c>
      <c r="B1345" s="0" t="s">
        <v>4788</v>
      </c>
      <c r="C1345" s="0" t="s">
        <v>769</v>
      </c>
      <c r="D1345" s="0" t="s">
        <v>91</v>
      </c>
      <c r="E1345" s="0" t="s">
        <v>127</v>
      </c>
      <c r="F1345" s="0" t="s">
        <v>4795</v>
      </c>
      <c r="H1345" s="0" t="n">
        <v>0</v>
      </c>
      <c r="I1345" s="0" t="s">
        <v>4788</v>
      </c>
    </row>
    <row r="1346" customFormat="false" ht="15" hidden="false" customHeight="false" outlineLevel="0" collapsed="false">
      <c r="A1346" s="0" t="n">
        <v>2651</v>
      </c>
      <c r="B1346" s="0" t="s">
        <v>4788</v>
      </c>
      <c r="C1346" s="0" t="s">
        <v>769</v>
      </c>
      <c r="D1346" s="0" t="s">
        <v>91</v>
      </c>
      <c r="E1346" s="0" t="s">
        <v>127</v>
      </c>
      <c r="F1346" s="0" t="s">
        <v>4795</v>
      </c>
      <c r="H1346" s="0" t="n">
        <v>0</v>
      </c>
      <c r="I1346" s="0" t="s">
        <v>4788</v>
      </c>
    </row>
    <row r="1347" customFormat="false" ht="15" hidden="false" customHeight="false" outlineLevel="0" collapsed="false">
      <c r="A1347" s="0" t="n">
        <v>2652</v>
      </c>
      <c r="B1347" s="0" t="s">
        <v>4788</v>
      </c>
      <c r="C1347" s="0" t="s">
        <v>769</v>
      </c>
      <c r="D1347" s="0" t="s">
        <v>91</v>
      </c>
      <c r="E1347" s="0" t="s">
        <v>127</v>
      </c>
      <c r="F1347" s="0" t="s">
        <v>4795</v>
      </c>
      <c r="H1347" s="0" t="n">
        <v>0</v>
      </c>
      <c r="I1347" s="0" t="s">
        <v>4788</v>
      </c>
    </row>
    <row r="1348" customFormat="false" ht="15" hidden="false" customHeight="false" outlineLevel="0" collapsed="false">
      <c r="A1348" s="0" t="n">
        <v>2653</v>
      </c>
      <c r="B1348" s="0" t="s">
        <v>4788</v>
      </c>
      <c r="C1348" s="0" t="s">
        <v>769</v>
      </c>
      <c r="D1348" s="0" t="s">
        <v>91</v>
      </c>
      <c r="E1348" s="0" t="s">
        <v>127</v>
      </c>
      <c r="F1348" s="0" t="s">
        <v>4795</v>
      </c>
      <c r="H1348" s="0" t="n">
        <v>0</v>
      </c>
      <c r="I1348" s="0" t="s">
        <v>4788</v>
      </c>
    </row>
    <row r="1349" customFormat="false" ht="15" hidden="false" customHeight="false" outlineLevel="0" collapsed="false">
      <c r="A1349" s="0" t="n">
        <v>2654</v>
      </c>
      <c r="B1349" s="0" t="s">
        <v>4788</v>
      </c>
      <c r="C1349" s="0" t="s">
        <v>769</v>
      </c>
      <c r="D1349" s="0" t="s">
        <v>91</v>
      </c>
      <c r="E1349" s="0" t="s">
        <v>127</v>
      </c>
      <c r="F1349" s="0" t="s">
        <v>4795</v>
      </c>
      <c r="H1349" s="0" t="n">
        <v>0</v>
      </c>
      <c r="I1349" s="0" t="s">
        <v>4788</v>
      </c>
    </row>
    <row r="1350" customFormat="false" ht="15" hidden="false" customHeight="false" outlineLevel="0" collapsed="false">
      <c r="A1350" s="0" t="n">
        <v>2655</v>
      </c>
      <c r="B1350" s="0" t="s">
        <v>4788</v>
      </c>
      <c r="C1350" s="0" t="s">
        <v>769</v>
      </c>
      <c r="D1350" s="0" t="s">
        <v>91</v>
      </c>
      <c r="E1350" s="0" t="s">
        <v>127</v>
      </c>
      <c r="F1350" s="0" t="s">
        <v>4795</v>
      </c>
      <c r="H1350" s="0" t="n">
        <v>0</v>
      </c>
      <c r="I1350" s="0" t="s">
        <v>4788</v>
      </c>
    </row>
    <row r="1351" customFormat="false" ht="15" hidden="false" customHeight="false" outlineLevel="0" collapsed="false">
      <c r="A1351" s="0" t="n">
        <v>2656</v>
      </c>
      <c r="B1351" s="0" t="s">
        <v>4788</v>
      </c>
      <c r="C1351" s="0" t="s">
        <v>769</v>
      </c>
      <c r="D1351" s="0" t="s">
        <v>91</v>
      </c>
      <c r="E1351" s="0" t="s">
        <v>127</v>
      </c>
      <c r="F1351" s="0" t="s">
        <v>4795</v>
      </c>
      <c r="H1351" s="0" t="n">
        <v>0</v>
      </c>
      <c r="I1351" s="0" t="s">
        <v>4788</v>
      </c>
    </row>
    <row r="1352" customFormat="false" ht="15" hidden="false" customHeight="false" outlineLevel="0" collapsed="false">
      <c r="A1352" s="0" t="n">
        <v>2657</v>
      </c>
      <c r="B1352" s="0" t="s">
        <v>4788</v>
      </c>
      <c r="C1352" s="0" t="s">
        <v>769</v>
      </c>
      <c r="D1352" s="0" t="s">
        <v>91</v>
      </c>
      <c r="E1352" s="0" t="s">
        <v>127</v>
      </c>
      <c r="F1352" s="0" t="s">
        <v>4795</v>
      </c>
      <c r="H1352" s="0" t="n">
        <v>0</v>
      </c>
      <c r="I1352" s="0" t="s">
        <v>4788</v>
      </c>
    </row>
    <row r="1353" customFormat="false" ht="15" hidden="false" customHeight="false" outlineLevel="0" collapsed="false">
      <c r="A1353" s="0" t="n">
        <v>2658</v>
      </c>
      <c r="B1353" s="0" t="s">
        <v>4788</v>
      </c>
      <c r="C1353" s="0" t="s">
        <v>769</v>
      </c>
      <c r="D1353" s="0" t="s">
        <v>91</v>
      </c>
      <c r="E1353" s="0" t="s">
        <v>127</v>
      </c>
      <c r="F1353" s="0" t="s">
        <v>4795</v>
      </c>
      <c r="H1353" s="0" t="n">
        <v>0</v>
      </c>
      <c r="I1353" s="0" t="s">
        <v>4788</v>
      </c>
    </row>
    <row r="1354" customFormat="false" ht="15" hidden="false" customHeight="false" outlineLevel="0" collapsed="false">
      <c r="A1354" s="0" t="n">
        <v>2659</v>
      </c>
      <c r="B1354" s="0" t="s">
        <v>4788</v>
      </c>
      <c r="C1354" s="0" t="s">
        <v>769</v>
      </c>
      <c r="D1354" s="0" t="s">
        <v>91</v>
      </c>
      <c r="E1354" s="0" t="s">
        <v>127</v>
      </c>
      <c r="F1354" s="0" t="s">
        <v>4795</v>
      </c>
      <c r="H1354" s="0" t="n">
        <v>0</v>
      </c>
      <c r="I1354" s="0" t="s">
        <v>4788</v>
      </c>
    </row>
    <row r="1355" customFormat="false" ht="15" hidden="false" customHeight="false" outlineLevel="0" collapsed="false">
      <c r="A1355" s="0" t="n">
        <v>2660</v>
      </c>
      <c r="B1355" s="0" t="s">
        <v>4788</v>
      </c>
      <c r="C1355" s="0" t="s">
        <v>769</v>
      </c>
      <c r="D1355" s="0" t="s">
        <v>91</v>
      </c>
      <c r="E1355" s="0" t="s">
        <v>127</v>
      </c>
      <c r="F1355" s="0" t="s">
        <v>4795</v>
      </c>
      <c r="H1355" s="0" t="n">
        <v>0</v>
      </c>
      <c r="I1355" s="0" t="s">
        <v>4788</v>
      </c>
    </row>
    <row r="1356" customFormat="false" ht="15" hidden="false" customHeight="false" outlineLevel="0" collapsed="false">
      <c r="A1356" s="0" t="n">
        <v>2661</v>
      </c>
      <c r="B1356" s="0" t="s">
        <v>4788</v>
      </c>
      <c r="C1356" s="0" t="s">
        <v>769</v>
      </c>
      <c r="D1356" s="0" t="s">
        <v>91</v>
      </c>
      <c r="E1356" s="0" t="s">
        <v>127</v>
      </c>
      <c r="F1356" s="0" t="s">
        <v>4795</v>
      </c>
      <c r="H1356" s="0" t="n">
        <v>0</v>
      </c>
      <c r="I1356" s="0" t="s">
        <v>4788</v>
      </c>
    </row>
    <row r="1357" customFormat="false" ht="15" hidden="false" customHeight="false" outlineLevel="0" collapsed="false">
      <c r="A1357" s="0" t="n">
        <v>2662</v>
      </c>
      <c r="B1357" s="0" t="s">
        <v>4788</v>
      </c>
      <c r="C1357" s="0" t="s">
        <v>769</v>
      </c>
      <c r="D1357" s="0" t="s">
        <v>91</v>
      </c>
      <c r="E1357" s="0" t="s">
        <v>127</v>
      </c>
      <c r="F1357" s="0" t="s">
        <v>4795</v>
      </c>
      <c r="H1357" s="0" t="n">
        <v>0</v>
      </c>
      <c r="I1357" s="0" t="s">
        <v>4788</v>
      </c>
    </row>
    <row r="1358" customFormat="false" ht="15" hidden="false" customHeight="false" outlineLevel="0" collapsed="false">
      <c r="A1358" s="0" t="n">
        <v>2663</v>
      </c>
      <c r="B1358" s="0" t="s">
        <v>4788</v>
      </c>
      <c r="C1358" s="0" t="s">
        <v>769</v>
      </c>
      <c r="D1358" s="0" t="s">
        <v>91</v>
      </c>
      <c r="E1358" s="0" t="s">
        <v>127</v>
      </c>
      <c r="F1358" s="0" t="s">
        <v>4795</v>
      </c>
      <c r="H1358" s="0" t="n">
        <v>0</v>
      </c>
      <c r="I1358" s="0" t="s">
        <v>4788</v>
      </c>
    </row>
    <row r="1359" customFormat="false" ht="15" hidden="false" customHeight="false" outlineLevel="0" collapsed="false">
      <c r="A1359" s="0" t="n">
        <v>2664</v>
      </c>
      <c r="B1359" s="0" t="s">
        <v>4788</v>
      </c>
      <c r="C1359" s="0" t="s">
        <v>769</v>
      </c>
      <c r="D1359" s="0" t="s">
        <v>91</v>
      </c>
      <c r="E1359" s="0" t="s">
        <v>127</v>
      </c>
      <c r="F1359" s="0" t="s">
        <v>4795</v>
      </c>
      <c r="H1359" s="0" t="n">
        <v>0</v>
      </c>
      <c r="I1359" s="0" t="s">
        <v>4788</v>
      </c>
    </row>
    <row r="1360" customFormat="false" ht="15" hidden="false" customHeight="false" outlineLevel="0" collapsed="false">
      <c r="A1360" s="0" t="n">
        <v>2665</v>
      </c>
      <c r="B1360" s="0" t="s">
        <v>4788</v>
      </c>
      <c r="C1360" s="0" t="s">
        <v>769</v>
      </c>
      <c r="D1360" s="0" t="s">
        <v>91</v>
      </c>
      <c r="E1360" s="0" t="s">
        <v>127</v>
      </c>
      <c r="F1360" s="0" t="s">
        <v>4795</v>
      </c>
      <c r="H1360" s="0" t="n">
        <v>0</v>
      </c>
      <c r="I1360" s="0" t="s">
        <v>4788</v>
      </c>
    </row>
    <row r="1361" customFormat="false" ht="15" hidden="false" customHeight="false" outlineLevel="0" collapsed="false">
      <c r="A1361" s="0" t="n">
        <v>2666</v>
      </c>
      <c r="B1361" s="0" t="s">
        <v>4788</v>
      </c>
      <c r="C1361" s="0" t="s">
        <v>769</v>
      </c>
      <c r="D1361" s="0" t="s">
        <v>91</v>
      </c>
      <c r="E1361" s="0" t="s">
        <v>127</v>
      </c>
      <c r="F1361" s="0" t="s">
        <v>4795</v>
      </c>
      <c r="H1361" s="0" t="n">
        <v>0</v>
      </c>
      <c r="I1361" s="0" t="s">
        <v>4788</v>
      </c>
    </row>
    <row r="1362" customFormat="false" ht="15" hidden="false" customHeight="false" outlineLevel="0" collapsed="false">
      <c r="A1362" s="0" t="n">
        <v>2667</v>
      </c>
      <c r="B1362" s="0" t="s">
        <v>4788</v>
      </c>
      <c r="C1362" s="0" t="s">
        <v>769</v>
      </c>
      <c r="D1362" s="0" t="s">
        <v>91</v>
      </c>
      <c r="E1362" s="0" t="s">
        <v>127</v>
      </c>
      <c r="F1362" s="0" t="s">
        <v>4795</v>
      </c>
      <c r="H1362" s="0" t="n">
        <v>0</v>
      </c>
      <c r="I1362" s="0" t="s">
        <v>4788</v>
      </c>
    </row>
    <row r="1363" customFormat="false" ht="15" hidden="false" customHeight="false" outlineLevel="0" collapsed="false">
      <c r="A1363" s="0" t="n">
        <v>2668</v>
      </c>
      <c r="B1363" s="0" t="s">
        <v>4788</v>
      </c>
      <c r="C1363" s="0" t="s">
        <v>769</v>
      </c>
      <c r="D1363" s="0" t="s">
        <v>91</v>
      </c>
      <c r="E1363" s="0" t="s">
        <v>127</v>
      </c>
      <c r="F1363" s="0" t="s">
        <v>4795</v>
      </c>
      <c r="H1363" s="0" t="n">
        <v>0</v>
      </c>
      <c r="I1363" s="0" t="s">
        <v>4788</v>
      </c>
    </row>
    <row r="1364" customFormat="false" ht="15" hidden="false" customHeight="false" outlineLevel="0" collapsed="false">
      <c r="A1364" s="0" t="n">
        <v>2669</v>
      </c>
      <c r="B1364" s="0" t="s">
        <v>4788</v>
      </c>
      <c r="C1364" s="0" t="s">
        <v>769</v>
      </c>
      <c r="D1364" s="0" t="s">
        <v>91</v>
      </c>
      <c r="E1364" s="0" t="s">
        <v>127</v>
      </c>
      <c r="F1364" s="0" t="s">
        <v>4795</v>
      </c>
      <c r="H1364" s="0" t="n">
        <v>0</v>
      </c>
      <c r="I1364" s="0" t="s">
        <v>4788</v>
      </c>
    </row>
    <row r="1365" customFormat="false" ht="15" hidden="false" customHeight="false" outlineLevel="0" collapsed="false">
      <c r="A1365" s="0" t="n">
        <v>2670</v>
      </c>
      <c r="B1365" s="0" t="s">
        <v>4788</v>
      </c>
      <c r="C1365" s="0" t="s">
        <v>769</v>
      </c>
      <c r="D1365" s="0" t="s">
        <v>91</v>
      </c>
      <c r="E1365" s="0" t="s">
        <v>127</v>
      </c>
      <c r="F1365" s="0" t="s">
        <v>4795</v>
      </c>
      <c r="H1365" s="0" t="n">
        <v>0</v>
      </c>
      <c r="I1365" s="0" t="s">
        <v>4788</v>
      </c>
    </row>
    <row r="1366" customFormat="false" ht="15" hidden="false" customHeight="false" outlineLevel="0" collapsed="false">
      <c r="A1366" s="0" t="n">
        <v>2671</v>
      </c>
      <c r="B1366" s="0" t="s">
        <v>4788</v>
      </c>
      <c r="C1366" s="0" t="s">
        <v>769</v>
      </c>
      <c r="D1366" s="0" t="s">
        <v>91</v>
      </c>
      <c r="E1366" s="0" t="s">
        <v>127</v>
      </c>
      <c r="F1366" s="0" t="s">
        <v>4795</v>
      </c>
      <c r="H1366" s="0" t="n">
        <v>0</v>
      </c>
      <c r="I1366" s="0" t="s">
        <v>4788</v>
      </c>
    </row>
    <row r="1367" customFormat="false" ht="15" hidden="false" customHeight="false" outlineLevel="0" collapsed="false">
      <c r="A1367" s="0" t="n">
        <v>2672</v>
      </c>
      <c r="B1367" s="0" t="s">
        <v>4788</v>
      </c>
      <c r="C1367" s="0" t="s">
        <v>769</v>
      </c>
      <c r="D1367" s="0" t="s">
        <v>91</v>
      </c>
      <c r="E1367" s="0" t="s">
        <v>127</v>
      </c>
      <c r="F1367" s="0" t="s">
        <v>4795</v>
      </c>
      <c r="H1367" s="0" t="n">
        <v>0</v>
      </c>
      <c r="I1367" s="0" t="s">
        <v>4788</v>
      </c>
    </row>
    <row r="1368" customFormat="false" ht="15" hidden="false" customHeight="false" outlineLevel="0" collapsed="false">
      <c r="A1368" s="0" t="n">
        <v>2673</v>
      </c>
      <c r="B1368" s="0" t="s">
        <v>4788</v>
      </c>
      <c r="C1368" s="0" t="s">
        <v>769</v>
      </c>
      <c r="D1368" s="0" t="s">
        <v>91</v>
      </c>
      <c r="E1368" s="0" t="s">
        <v>127</v>
      </c>
      <c r="F1368" s="0" t="s">
        <v>4795</v>
      </c>
      <c r="H1368" s="0" t="n">
        <v>0</v>
      </c>
      <c r="I1368" s="0" t="s">
        <v>4788</v>
      </c>
    </row>
    <row r="1369" customFormat="false" ht="15" hidden="false" customHeight="false" outlineLevel="0" collapsed="false">
      <c r="A1369" s="0" t="n">
        <v>2674</v>
      </c>
      <c r="B1369" s="0" t="s">
        <v>4788</v>
      </c>
      <c r="C1369" s="0" t="s">
        <v>769</v>
      </c>
      <c r="D1369" s="0" t="s">
        <v>91</v>
      </c>
      <c r="E1369" s="0" t="s">
        <v>127</v>
      </c>
      <c r="F1369" s="0" t="s">
        <v>4795</v>
      </c>
      <c r="H1369" s="0" t="n">
        <v>0</v>
      </c>
      <c r="I1369" s="0" t="s">
        <v>4788</v>
      </c>
    </row>
    <row r="1370" customFormat="false" ht="15" hidden="false" customHeight="false" outlineLevel="0" collapsed="false">
      <c r="A1370" s="0" t="n">
        <v>2675</v>
      </c>
      <c r="B1370" s="0" t="s">
        <v>4788</v>
      </c>
      <c r="C1370" s="0" t="s">
        <v>769</v>
      </c>
      <c r="D1370" s="0" t="s">
        <v>91</v>
      </c>
      <c r="E1370" s="0" t="s">
        <v>127</v>
      </c>
      <c r="F1370" s="0" t="s">
        <v>4795</v>
      </c>
      <c r="H1370" s="0" t="n">
        <v>0</v>
      </c>
      <c r="I1370" s="0" t="s">
        <v>4788</v>
      </c>
    </row>
    <row r="1371" customFormat="false" ht="15" hidden="false" customHeight="false" outlineLevel="0" collapsed="false">
      <c r="A1371" s="0" t="n">
        <v>2676</v>
      </c>
      <c r="B1371" s="0" t="s">
        <v>4788</v>
      </c>
      <c r="C1371" s="0" t="s">
        <v>769</v>
      </c>
      <c r="D1371" s="0" t="s">
        <v>91</v>
      </c>
      <c r="E1371" s="0" t="s">
        <v>127</v>
      </c>
      <c r="F1371" s="0" t="s">
        <v>4795</v>
      </c>
      <c r="H1371" s="0" t="n">
        <v>0</v>
      </c>
      <c r="I1371" s="0" t="s">
        <v>4788</v>
      </c>
    </row>
    <row r="1372" customFormat="false" ht="15" hidden="false" customHeight="false" outlineLevel="0" collapsed="false">
      <c r="A1372" s="0" t="n">
        <v>2677</v>
      </c>
      <c r="B1372" s="0" t="s">
        <v>4788</v>
      </c>
      <c r="C1372" s="0" t="s">
        <v>769</v>
      </c>
      <c r="D1372" s="0" t="s">
        <v>91</v>
      </c>
      <c r="E1372" s="0" t="s">
        <v>127</v>
      </c>
      <c r="F1372" s="0" t="s">
        <v>4795</v>
      </c>
      <c r="H1372" s="0" t="n">
        <v>0</v>
      </c>
      <c r="I1372" s="0" t="s">
        <v>4788</v>
      </c>
    </row>
    <row r="1373" customFormat="false" ht="15" hidden="false" customHeight="false" outlineLevel="0" collapsed="false">
      <c r="A1373" s="0" t="n">
        <v>2678</v>
      </c>
      <c r="B1373" s="0" t="s">
        <v>4977</v>
      </c>
      <c r="C1373" s="0" t="s">
        <v>769</v>
      </c>
      <c r="D1373" s="0" t="s">
        <v>91</v>
      </c>
      <c r="E1373" s="0" t="s">
        <v>127</v>
      </c>
      <c r="F1373" s="0" t="s">
        <v>4984</v>
      </c>
      <c r="H1373" s="0" t="n">
        <v>0</v>
      </c>
      <c r="I1373" s="0" t="s">
        <v>4977</v>
      </c>
    </row>
    <row r="1374" customFormat="false" ht="15" hidden="false" customHeight="false" outlineLevel="0" collapsed="false">
      <c r="A1374" s="0" t="n">
        <v>2679</v>
      </c>
      <c r="B1374" s="0" t="s">
        <v>4977</v>
      </c>
      <c r="C1374" s="0" t="s">
        <v>769</v>
      </c>
      <c r="D1374" s="0" t="s">
        <v>91</v>
      </c>
      <c r="E1374" s="0" t="s">
        <v>85</v>
      </c>
      <c r="F1374" s="0" t="s">
        <v>4984</v>
      </c>
      <c r="H1374" s="0" t="n">
        <v>0</v>
      </c>
      <c r="I1374" s="0" t="s">
        <v>4977</v>
      </c>
    </row>
    <row r="1375" customFormat="false" ht="15" hidden="false" customHeight="false" outlineLevel="0" collapsed="false">
      <c r="A1375" s="0" t="n">
        <v>2680</v>
      </c>
      <c r="B1375" s="0" t="s">
        <v>4977</v>
      </c>
      <c r="C1375" s="0" t="s">
        <v>769</v>
      </c>
      <c r="D1375" s="0" t="s">
        <v>91</v>
      </c>
      <c r="E1375" s="0" t="s">
        <v>85</v>
      </c>
      <c r="F1375" s="0" t="s">
        <v>4984</v>
      </c>
      <c r="H1375" s="0" t="n">
        <v>0</v>
      </c>
      <c r="I1375" s="0" t="s">
        <v>4977</v>
      </c>
    </row>
    <row r="1376" customFormat="false" ht="15" hidden="false" customHeight="false" outlineLevel="0" collapsed="false">
      <c r="A1376" s="0" t="n">
        <v>2681</v>
      </c>
      <c r="B1376" s="0" t="s">
        <v>4977</v>
      </c>
      <c r="C1376" s="0" t="s">
        <v>769</v>
      </c>
      <c r="D1376" s="0" t="s">
        <v>91</v>
      </c>
      <c r="E1376" s="0" t="s">
        <v>85</v>
      </c>
      <c r="F1376" s="0" t="s">
        <v>4984</v>
      </c>
      <c r="H1376" s="0" t="n">
        <v>0</v>
      </c>
      <c r="I1376" s="0" t="s">
        <v>4977</v>
      </c>
    </row>
    <row r="1377" customFormat="false" ht="15" hidden="false" customHeight="false" outlineLevel="0" collapsed="false">
      <c r="A1377" s="0" t="n">
        <v>2682</v>
      </c>
      <c r="B1377" s="0" t="s">
        <v>4995</v>
      </c>
      <c r="C1377" s="0" t="s">
        <v>754</v>
      </c>
      <c r="D1377" s="0" t="s">
        <v>91</v>
      </c>
      <c r="E1377" s="0" t="s">
        <v>85</v>
      </c>
      <c r="F1377" s="0" t="s">
        <v>5000</v>
      </c>
      <c r="H1377" s="0" t="n">
        <v>0</v>
      </c>
      <c r="I1377" s="0" t="s">
        <v>4995</v>
      </c>
    </row>
    <row r="1378" customFormat="false" ht="15" hidden="false" customHeight="false" outlineLevel="0" collapsed="false">
      <c r="A1378" s="0" t="n">
        <v>2683</v>
      </c>
      <c r="B1378" s="0" t="s">
        <v>4995</v>
      </c>
      <c r="C1378" s="0" t="s">
        <v>754</v>
      </c>
      <c r="D1378" s="0" t="s">
        <v>91</v>
      </c>
      <c r="E1378" s="0" t="s">
        <v>85</v>
      </c>
      <c r="F1378" s="0" t="s">
        <v>5000</v>
      </c>
      <c r="H1378" s="0" t="n">
        <v>0</v>
      </c>
      <c r="I1378" s="0" t="s">
        <v>4995</v>
      </c>
    </row>
    <row r="1379" customFormat="false" ht="15" hidden="false" customHeight="false" outlineLevel="0" collapsed="false">
      <c r="A1379" s="0" t="n">
        <v>2684</v>
      </c>
      <c r="B1379" s="0" t="s">
        <v>4995</v>
      </c>
      <c r="C1379" s="0" t="s">
        <v>754</v>
      </c>
      <c r="D1379" s="0" t="s">
        <v>91</v>
      </c>
      <c r="E1379" s="0" t="s">
        <v>85</v>
      </c>
      <c r="F1379" s="0" t="s">
        <v>5000</v>
      </c>
      <c r="H1379" s="0" t="n">
        <v>0</v>
      </c>
      <c r="I1379" s="0" t="s">
        <v>4995</v>
      </c>
    </row>
    <row r="1380" customFormat="false" ht="15" hidden="false" customHeight="false" outlineLevel="0" collapsed="false">
      <c r="A1380" s="0" t="n">
        <v>2685</v>
      </c>
      <c r="B1380" s="0" t="s">
        <v>4995</v>
      </c>
      <c r="C1380" s="0" t="s">
        <v>754</v>
      </c>
      <c r="D1380" s="0" t="s">
        <v>91</v>
      </c>
      <c r="E1380" s="0" t="s">
        <v>127</v>
      </c>
      <c r="F1380" s="0" t="s">
        <v>5000</v>
      </c>
      <c r="H1380" s="0" t="n">
        <v>0</v>
      </c>
      <c r="I1380" s="0" t="s">
        <v>4995</v>
      </c>
    </row>
    <row r="1381" customFormat="false" ht="15" hidden="false" customHeight="false" outlineLevel="0" collapsed="false">
      <c r="A1381" s="0" t="n">
        <v>2686</v>
      </c>
      <c r="B1381" s="0" t="s">
        <v>4995</v>
      </c>
      <c r="C1381" s="0" t="s">
        <v>754</v>
      </c>
      <c r="D1381" s="0" t="s">
        <v>91</v>
      </c>
      <c r="E1381" s="0" t="s">
        <v>127</v>
      </c>
      <c r="F1381" s="0" t="s">
        <v>5000</v>
      </c>
      <c r="H1381" s="0" t="n">
        <v>0</v>
      </c>
      <c r="I1381" s="0" t="s">
        <v>4995</v>
      </c>
    </row>
    <row r="1382" customFormat="false" ht="15" hidden="false" customHeight="false" outlineLevel="0" collapsed="false">
      <c r="A1382" s="0" t="n">
        <v>2687</v>
      </c>
      <c r="B1382" s="0" t="s">
        <v>4995</v>
      </c>
      <c r="C1382" s="0" t="s">
        <v>754</v>
      </c>
      <c r="D1382" s="0" t="s">
        <v>91</v>
      </c>
      <c r="E1382" s="0" t="s">
        <v>127</v>
      </c>
      <c r="F1382" s="0" t="s">
        <v>5000</v>
      </c>
      <c r="H1382" s="0" t="n">
        <v>0</v>
      </c>
      <c r="I1382" s="0" t="s">
        <v>4995</v>
      </c>
    </row>
    <row r="1383" customFormat="false" ht="15" hidden="false" customHeight="false" outlineLevel="0" collapsed="false">
      <c r="A1383" s="0" t="n">
        <v>2688</v>
      </c>
      <c r="B1383" s="0" t="s">
        <v>4995</v>
      </c>
      <c r="C1383" s="0" t="s">
        <v>754</v>
      </c>
      <c r="D1383" s="0" t="s">
        <v>91</v>
      </c>
      <c r="E1383" s="0" t="s">
        <v>127</v>
      </c>
      <c r="F1383" s="0" t="s">
        <v>5000</v>
      </c>
      <c r="H1383" s="0" t="n">
        <v>0</v>
      </c>
      <c r="I1383" s="0" t="s">
        <v>4995</v>
      </c>
    </row>
    <row r="1384" customFormat="false" ht="15" hidden="false" customHeight="false" outlineLevel="0" collapsed="false">
      <c r="A1384" s="0" t="n">
        <v>2689</v>
      </c>
      <c r="B1384" s="0" t="s">
        <v>4995</v>
      </c>
      <c r="C1384" s="0" t="s">
        <v>754</v>
      </c>
      <c r="D1384" s="0" t="s">
        <v>91</v>
      </c>
      <c r="E1384" s="0" t="s">
        <v>127</v>
      </c>
      <c r="F1384" s="0" t="s">
        <v>5000</v>
      </c>
      <c r="H1384" s="0" t="n">
        <v>0</v>
      </c>
      <c r="I1384" s="0" t="s">
        <v>4995</v>
      </c>
    </row>
    <row r="1385" customFormat="false" ht="15" hidden="false" customHeight="false" outlineLevel="0" collapsed="false">
      <c r="A1385" s="0" t="n">
        <v>2690</v>
      </c>
      <c r="B1385" s="0" t="s">
        <v>4995</v>
      </c>
      <c r="C1385" s="0" t="s">
        <v>754</v>
      </c>
      <c r="D1385" s="0" t="s">
        <v>91</v>
      </c>
      <c r="E1385" s="0" t="s">
        <v>127</v>
      </c>
      <c r="F1385" s="0" t="s">
        <v>5000</v>
      </c>
      <c r="H1385" s="0" t="n">
        <v>0</v>
      </c>
      <c r="I1385" s="0" t="s">
        <v>4995</v>
      </c>
    </row>
    <row r="1386" customFormat="false" ht="15" hidden="false" customHeight="false" outlineLevel="0" collapsed="false">
      <c r="A1386" s="0" t="n">
        <v>2691</v>
      </c>
      <c r="B1386" s="0" t="s">
        <v>4995</v>
      </c>
      <c r="C1386" s="0" t="s">
        <v>754</v>
      </c>
      <c r="D1386" s="0" t="s">
        <v>91</v>
      </c>
      <c r="E1386" s="0" t="s">
        <v>127</v>
      </c>
      <c r="F1386" s="0" t="s">
        <v>5000</v>
      </c>
      <c r="H1386" s="0" t="n">
        <v>0</v>
      </c>
      <c r="I1386" s="0" t="s">
        <v>4995</v>
      </c>
    </row>
    <row r="1387" customFormat="false" ht="15" hidden="false" customHeight="false" outlineLevel="0" collapsed="false">
      <c r="A1387" s="0" t="n">
        <v>2692</v>
      </c>
      <c r="B1387" s="0" t="s">
        <v>4995</v>
      </c>
      <c r="C1387" s="0" t="s">
        <v>754</v>
      </c>
      <c r="D1387" s="0" t="s">
        <v>91</v>
      </c>
      <c r="E1387" s="0" t="s">
        <v>127</v>
      </c>
      <c r="F1387" s="0" t="s">
        <v>5000</v>
      </c>
      <c r="H1387" s="0" t="n">
        <v>0</v>
      </c>
      <c r="I1387" s="0" t="s">
        <v>4995</v>
      </c>
    </row>
    <row r="1388" customFormat="false" ht="15" hidden="false" customHeight="false" outlineLevel="0" collapsed="false">
      <c r="A1388" s="0" t="n">
        <v>2693</v>
      </c>
      <c r="B1388" s="0" t="s">
        <v>4995</v>
      </c>
      <c r="C1388" s="0" t="s">
        <v>754</v>
      </c>
      <c r="D1388" s="0" t="s">
        <v>91</v>
      </c>
      <c r="E1388" s="0" t="s">
        <v>127</v>
      </c>
      <c r="F1388" s="0" t="s">
        <v>5000</v>
      </c>
      <c r="H1388" s="0" t="n">
        <v>0</v>
      </c>
      <c r="I1388" s="0" t="s">
        <v>4995</v>
      </c>
    </row>
    <row r="1389" customFormat="false" ht="15" hidden="false" customHeight="false" outlineLevel="0" collapsed="false">
      <c r="A1389" s="0" t="n">
        <v>2694</v>
      </c>
      <c r="B1389" s="0" t="s">
        <v>4995</v>
      </c>
      <c r="C1389" s="0" t="s">
        <v>754</v>
      </c>
      <c r="D1389" s="0" t="s">
        <v>91</v>
      </c>
      <c r="E1389" s="0" t="s">
        <v>127</v>
      </c>
      <c r="F1389" s="0" t="s">
        <v>5000</v>
      </c>
      <c r="H1389" s="0" t="n">
        <v>0</v>
      </c>
      <c r="I1389" s="0" t="s">
        <v>4995</v>
      </c>
    </row>
    <row r="1390" customFormat="false" ht="15" hidden="false" customHeight="false" outlineLevel="0" collapsed="false">
      <c r="A1390" s="0" t="n">
        <v>2695</v>
      </c>
      <c r="B1390" s="0" t="s">
        <v>4995</v>
      </c>
      <c r="C1390" s="0" t="s">
        <v>754</v>
      </c>
      <c r="D1390" s="0" t="s">
        <v>91</v>
      </c>
      <c r="E1390" s="0" t="s">
        <v>127</v>
      </c>
      <c r="F1390" s="0" t="s">
        <v>5000</v>
      </c>
      <c r="H1390" s="0" t="n">
        <v>0</v>
      </c>
      <c r="I1390" s="0" t="s">
        <v>4995</v>
      </c>
    </row>
    <row r="1391" customFormat="false" ht="15" hidden="false" customHeight="false" outlineLevel="0" collapsed="false">
      <c r="A1391" s="0" t="n">
        <v>2696</v>
      </c>
      <c r="B1391" s="0" t="s">
        <v>4995</v>
      </c>
      <c r="C1391" s="0" t="s">
        <v>754</v>
      </c>
      <c r="D1391" s="0" t="s">
        <v>91</v>
      </c>
      <c r="E1391" s="0" t="s">
        <v>127</v>
      </c>
      <c r="F1391" s="0" t="s">
        <v>5000</v>
      </c>
      <c r="H1391" s="0" t="n">
        <v>0</v>
      </c>
      <c r="I1391" s="0" t="s">
        <v>4995</v>
      </c>
    </row>
    <row r="1392" customFormat="false" ht="15" hidden="false" customHeight="false" outlineLevel="0" collapsed="false">
      <c r="A1392" s="0" t="n">
        <v>2697</v>
      </c>
      <c r="B1392" s="0" t="s">
        <v>4995</v>
      </c>
      <c r="C1392" s="0" t="s">
        <v>754</v>
      </c>
      <c r="D1392" s="0" t="s">
        <v>91</v>
      </c>
      <c r="E1392" s="0" t="s">
        <v>127</v>
      </c>
      <c r="F1392" s="0" t="s">
        <v>5000</v>
      </c>
      <c r="H1392" s="0" t="n">
        <v>0</v>
      </c>
      <c r="I1392" s="0" t="s">
        <v>4995</v>
      </c>
    </row>
    <row r="1393" customFormat="false" ht="15" hidden="false" customHeight="false" outlineLevel="0" collapsed="false">
      <c r="A1393" s="0" t="n">
        <v>2698</v>
      </c>
      <c r="B1393" s="0" t="s">
        <v>4995</v>
      </c>
      <c r="C1393" s="0" t="s">
        <v>754</v>
      </c>
      <c r="D1393" s="0" t="s">
        <v>91</v>
      </c>
      <c r="E1393" s="0" t="s">
        <v>127</v>
      </c>
      <c r="F1393" s="0" t="s">
        <v>5000</v>
      </c>
      <c r="H1393" s="0" t="n">
        <v>0</v>
      </c>
      <c r="I1393" s="0" t="s">
        <v>4995</v>
      </c>
    </row>
    <row r="1394" customFormat="false" ht="15" hidden="false" customHeight="false" outlineLevel="0" collapsed="false">
      <c r="A1394" s="0" t="n">
        <v>2699</v>
      </c>
      <c r="B1394" s="0" t="s">
        <v>4995</v>
      </c>
      <c r="C1394" s="0" t="s">
        <v>754</v>
      </c>
      <c r="D1394" s="0" t="s">
        <v>91</v>
      </c>
      <c r="E1394" s="0" t="s">
        <v>127</v>
      </c>
      <c r="F1394" s="0" t="s">
        <v>5000</v>
      </c>
      <c r="H1394" s="0" t="n">
        <v>0</v>
      </c>
      <c r="I1394" s="0" t="s">
        <v>4995</v>
      </c>
    </row>
    <row r="1395" customFormat="false" ht="15" hidden="false" customHeight="false" outlineLevel="0" collapsed="false">
      <c r="A1395" s="0" t="n">
        <v>2700</v>
      </c>
      <c r="B1395" s="0" t="s">
        <v>4995</v>
      </c>
      <c r="C1395" s="0" t="s">
        <v>754</v>
      </c>
      <c r="D1395" s="0" t="s">
        <v>91</v>
      </c>
      <c r="E1395" s="0" t="s">
        <v>127</v>
      </c>
      <c r="F1395" s="0" t="s">
        <v>5000</v>
      </c>
      <c r="H1395" s="0" t="n">
        <v>0</v>
      </c>
      <c r="I1395" s="0" t="s">
        <v>4995</v>
      </c>
    </row>
    <row r="1396" customFormat="false" ht="15" hidden="false" customHeight="false" outlineLevel="0" collapsed="false">
      <c r="A1396" s="0" t="n">
        <v>2701</v>
      </c>
      <c r="B1396" s="0" t="s">
        <v>4995</v>
      </c>
      <c r="C1396" s="0" t="s">
        <v>754</v>
      </c>
      <c r="D1396" s="0" t="s">
        <v>91</v>
      </c>
      <c r="E1396" s="0" t="s">
        <v>127</v>
      </c>
      <c r="F1396" s="0" t="s">
        <v>5000</v>
      </c>
      <c r="H1396" s="0" t="n">
        <v>0</v>
      </c>
      <c r="I1396" s="0" t="s">
        <v>4995</v>
      </c>
    </row>
    <row r="1397" customFormat="false" ht="15" hidden="false" customHeight="false" outlineLevel="0" collapsed="false">
      <c r="A1397" s="0" t="n">
        <v>2702</v>
      </c>
      <c r="B1397" s="0" t="s">
        <v>4995</v>
      </c>
      <c r="C1397" s="0" t="s">
        <v>754</v>
      </c>
      <c r="D1397" s="0" t="s">
        <v>91</v>
      </c>
      <c r="E1397" s="0" t="s">
        <v>127</v>
      </c>
      <c r="F1397" s="0" t="s">
        <v>5000</v>
      </c>
      <c r="H1397" s="0" t="n">
        <v>0</v>
      </c>
      <c r="I1397" s="0" t="s">
        <v>4995</v>
      </c>
    </row>
    <row r="1398" customFormat="false" ht="15" hidden="false" customHeight="false" outlineLevel="0" collapsed="false">
      <c r="A1398" s="0" t="n">
        <v>2703</v>
      </c>
      <c r="B1398" s="0" t="s">
        <v>5063</v>
      </c>
      <c r="C1398" s="0" t="s">
        <v>754</v>
      </c>
      <c r="D1398" s="0" t="s">
        <v>91</v>
      </c>
      <c r="E1398" s="0" t="s">
        <v>2442</v>
      </c>
      <c r="F1398" s="0" t="s">
        <v>5072</v>
      </c>
      <c r="H1398" s="0" t="n">
        <v>0</v>
      </c>
      <c r="I1398" s="0" t="s">
        <v>5063</v>
      </c>
    </row>
    <row r="1399" customFormat="false" ht="15" hidden="false" customHeight="false" outlineLevel="0" collapsed="false">
      <c r="A1399" s="0" t="n">
        <v>2704</v>
      </c>
      <c r="B1399" s="0" t="s">
        <v>5063</v>
      </c>
      <c r="C1399" s="0" t="s">
        <v>754</v>
      </c>
      <c r="D1399" s="0" t="s">
        <v>91</v>
      </c>
      <c r="E1399" s="0" t="s">
        <v>2442</v>
      </c>
      <c r="F1399" s="0" t="s">
        <v>5072</v>
      </c>
      <c r="H1399" s="0" t="n">
        <v>0</v>
      </c>
      <c r="I1399" s="0" t="s">
        <v>5063</v>
      </c>
    </row>
    <row r="1400" customFormat="false" ht="15" hidden="false" customHeight="false" outlineLevel="0" collapsed="false">
      <c r="A1400" s="0" t="n">
        <v>2705</v>
      </c>
      <c r="B1400" s="0" t="s">
        <v>5063</v>
      </c>
      <c r="C1400" s="0" t="s">
        <v>754</v>
      </c>
      <c r="D1400" s="0" t="s">
        <v>91</v>
      </c>
      <c r="E1400" s="0" t="s">
        <v>2442</v>
      </c>
      <c r="F1400" s="0" t="s">
        <v>5072</v>
      </c>
      <c r="H1400" s="0" t="n">
        <v>0</v>
      </c>
      <c r="I1400" s="0" t="s">
        <v>5063</v>
      </c>
    </row>
    <row r="1401" customFormat="false" ht="15" hidden="false" customHeight="false" outlineLevel="0" collapsed="false">
      <c r="A1401" s="0" t="n">
        <v>2706</v>
      </c>
      <c r="B1401" s="0" t="s">
        <v>5063</v>
      </c>
      <c r="C1401" s="0" t="s">
        <v>754</v>
      </c>
      <c r="D1401" s="0" t="s">
        <v>91</v>
      </c>
      <c r="E1401" s="0" t="s">
        <v>2442</v>
      </c>
      <c r="F1401" s="0" t="s">
        <v>5072</v>
      </c>
      <c r="H1401" s="0" t="n">
        <v>0</v>
      </c>
      <c r="I1401" s="0" t="s">
        <v>5063</v>
      </c>
    </row>
    <row r="1402" customFormat="false" ht="15" hidden="false" customHeight="false" outlineLevel="0" collapsed="false">
      <c r="A1402" s="0" t="n">
        <v>2707</v>
      </c>
      <c r="B1402" s="0" t="s">
        <v>5063</v>
      </c>
      <c r="C1402" s="0" t="s">
        <v>754</v>
      </c>
      <c r="D1402" s="0" t="s">
        <v>91</v>
      </c>
      <c r="E1402" s="0" t="s">
        <v>2442</v>
      </c>
      <c r="F1402" s="0" t="s">
        <v>5072</v>
      </c>
      <c r="H1402" s="0" t="n">
        <v>0</v>
      </c>
      <c r="I1402" s="0" t="s">
        <v>5063</v>
      </c>
    </row>
    <row r="1403" customFormat="false" ht="15" hidden="false" customHeight="false" outlineLevel="0" collapsed="false">
      <c r="A1403" s="0" t="n">
        <v>2708</v>
      </c>
      <c r="B1403" s="0" t="s">
        <v>5063</v>
      </c>
      <c r="C1403" s="0" t="s">
        <v>754</v>
      </c>
      <c r="D1403" s="0" t="s">
        <v>91</v>
      </c>
      <c r="E1403" s="0" t="s">
        <v>2442</v>
      </c>
      <c r="F1403" s="0" t="s">
        <v>5072</v>
      </c>
      <c r="H1403" s="0" t="n">
        <v>0</v>
      </c>
      <c r="I1403" s="0" t="s">
        <v>5063</v>
      </c>
    </row>
    <row r="1404" customFormat="false" ht="15" hidden="false" customHeight="false" outlineLevel="0" collapsed="false">
      <c r="A1404" s="0" t="n">
        <v>2709</v>
      </c>
      <c r="B1404" s="0" t="s">
        <v>5092</v>
      </c>
      <c r="C1404" s="0" t="s">
        <v>769</v>
      </c>
      <c r="D1404" s="0" t="s">
        <v>91</v>
      </c>
      <c r="E1404" s="0" t="s">
        <v>85</v>
      </c>
      <c r="F1404" s="0" t="s">
        <v>5098</v>
      </c>
      <c r="H1404" s="0" t="n">
        <v>0</v>
      </c>
      <c r="I1404" s="0" t="s">
        <v>5092</v>
      </c>
    </row>
    <row r="1405" customFormat="false" ht="15" hidden="false" customHeight="false" outlineLevel="0" collapsed="false">
      <c r="A1405" s="0" t="n">
        <v>2710</v>
      </c>
      <c r="B1405" s="0" t="s">
        <v>5092</v>
      </c>
      <c r="C1405" s="0" t="s">
        <v>769</v>
      </c>
      <c r="D1405" s="0" t="s">
        <v>91</v>
      </c>
      <c r="E1405" s="0" t="s">
        <v>127</v>
      </c>
      <c r="F1405" s="0" t="s">
        <v>5098</v>
      </c>
      <c r="H1405" s="0" t="n">
        <v>0</v>
      </c>
      <c r="I1405" s="0" t="s">
        <v>5092</v>
      </c>
    </row>
    <row r="1406" customFormat="false" ht="15" hidden="false" customHeight="false" outlineLevel="0" collapsed="false">
      <c r="A1406" s="0" t="n">
        <v>2711</v>
      </c>
      <c r="B1406" s="0" t="s">
        <v>5092</v>
      </c>
      <c r="C1406" s="0" t="s">
        <v>769</v>
      </c>
      <c r="D1406" s="0" t="s">
        <v>91</v>
      </c>
      <c r="E1406" s="0" t="s">
        <v>127</v>
      </c>
      <c r="F1406" s="0" t="s">
        <v>5098</v>
      </c>
      <c r="H1406" s="0" t="n">
        <v>0</v>
      </c>
      <c r="I1406" s="0" t="s">
        <v>5092</v>
      </c>
    </row>
    <row r="1407" customFormat="false" ht="15" hidden="false" customHeight="false" outlineLevel="0" collapsed="false">
      <c r="A1407" s="0" t="n">
        <v>2712</v>
      </c>
      <c r="B1407" s="0" t="s">
        <v>5092</v>
      </c>
      <c r="C1407" s="0" t="s">
        <v>769</v>
      </c>
      <c r="D1407" s="0" t="s">
        <v>91</v>
      </c>
      <c r="E1407" s="0" t="s">
        <v>127</v>
      </c>
      <c r="F1407" s="0" t="s">
        <v>5098</v>
      </c>
      <c r="H1407" s="0" t="n">
        <v>0</v>
      </c>
      <c r="I1407" s="0" t="s">
        <v>5092</v>
      </c>
    </row>
    <row r="1408" customFormat="false" ht="15" hidden="false" customHeight="false" outlineLevel="0" collapsed="false">
      <c r="A1408" s="0" t="n">
        <v>2713</v>
      </c>
      <c r="B1408" s="0" t="s">
        <v>5092</v>
      </c>
      <c r="C1408" s="0" t="s">
        <v>769</v>
      </c>
      <c r="D1408" s="0" t="s">
        <v>91</v>
      </c>
      <c r="E1408" s="0" t="s">
        <v>127</v>
      </c>
      <c r="F1408" s="0" t="s">
        <v>5098</v>
      </c>
      <c r="H1408" s="0" t="n">
        <v>0</v>
      </c>
      <c r="I1408" s="0" t="s">
        <v>5092</v>
      </c>
    </row>
    <row r="1409" customFormat="false" ht="15" hidden="false" customHeight="false" outlineLevel="0" collapsed="false">
      <c r="A1409" s="0" t="n">
        <v>2714</v>
      </c>
      <c r="B1409" s="0" t="s">
        <v>5092</v>
      </c>
      <c r="C1409" s="0" t="s">
        <v>769</v>
      </c>
      <c r="D1409" s="0" t="s">
        <v>91</v>
      </c>
      <c r="E1409" s="0" t="s">
        <v>127</v>
      </c>
      <c r="F1409" s="0" t="s">
        <v>5098</v>
      </c>
      <c r="H1409" s="0" t="n">
        <v>0</v>
      </c>
      <c r="I1409" s="0" t="s">
        <v>5092</v>
      </c>
    </row>
    <row r="1410" customFormat="false" ht="15" hidden="false" customHeight="false" outlineLevel="0" collapsed="false">
      <c r="A1410" s="0" t="n">
        <v>2715</v>
      </c>
      <c r="B1410" s="0" t="s">
        <v>5092</v>
      </c>
      <c r="C1410" s="0" t="s">
        <v>769</v>
      </c>
      <c r="D1410" s="0" t="s">
        <v>91</v>
      </c>
      <c r="E1410" s="0" t="s">
        <v>127</v>
      </c>
      <c r="F1410" s="0" t="s">
        <v>5098</v>
      </c>
      <c r="H1410" s="0" t="n">
        <v>0</v>
      </c>
      <c r="I1410" s="0" t="s">
        <v>5092</v>
      </c>
    </row>
    <row r="1411" customFormat="false" ht="15" hidden="false" customHeight="false" outlineLevel="0" collapsed="false">
      <c r="A1411" s="0" t="n">
        <v>2716</v>
      </c>
      <c r="B1411" s="0" t="s">
        <v>5092</v>
      </c>
      <c r="C1411" s="0" t="s">
        <v>769</v>
      </c>
      <c r="D1411" s="0" t="s">
        <v>91</v>
      </c>
      <c r="E1411" s="0" t="s">
        <v>127</v>
      </c>
      <c r="F1411" s="0" t="s">
        <v>5098</v>
      </c>
      <c r="H1411" s="0" t="n">
        <v>0</v>
      </c>
      <c r="I1411" s="0" t="s">
        <v>5092</v>
      </c>
    </row>
    <row r="1412" customFormat="false" ht="15" hidden="false" customHeight="false" outlineLevel="0" collapsed="false">
      <c r="A1412" s="0" t="n">
        <v>2717</v>
      </c>
      <c r="B1412" s="0" t="s">
        <v>5092</v>
      </c>
      <c r="C1412" s="0" t="s">
        <v>769</v>
      </c>
      <c r="D1412" s="0" t="s">
        <v>91</v>
      </c>
      <c r="E1412" s="0" t="s">
        <v>127</v>
      </c>
      <c r="F1412" s="0" t="s">
        <v>5098</v>
      </c>
      <c r="H1412" s="0" t="n">
        <v>0</v>
      </c>
      <c r="I1412" s="0" t="s">
        <v>5092</v>
      </c>
    </row>
    <row r="1413" customFormat="false" ht="15" hidden="false" customHeight="false" outlineLevel="0" collapsed="false">
      <c r="A1413" s="0" t="n">
        <v>2718</v>
      </c>
      <c r="B1413" s="0" t="s">
        <v>5136</v>
      </c>
      <c r="C1413" s="0" t="s">
        <v>769</v>
      </c>
      <c r="D1413" s="0" t="s">
        <v>91</v>
      </c>
      <c r="E1413" s="0" t="s">
        <v>85</v>
      </c>
      <c r="F1413" s="0" t="s">
        <v>5143</v>
      </c>
      <c r="H1413" s="0" t="n">
        <v>0</v>
      </c>
      <c r="I1413" s="0" t="s">
        <v>5136</v>
      </c>
    </row>
    <row r="1414" customFormat="false" ht="15" hidden="false" customHeight="false" outlineLevel="0" collapsed="false">
      <c r="A1414" s="0" t="n">
        <v>2719</v>
      </c>
      <c r="B1414" s="0" t="s">
        <v>5136</v>
      </c>
      <c r="C1414" s="0" t="s">
        <v>769</v>
      </c>
      <c r="D1414" s="0" t="s">
        <v>91</v>
      </c>
      <c r="E1414" s="0" t="s">
        <v>85</v>
      </c>
      <c r="F1414" s="0" t="s">
        <v>5143</v>
      </c>
      <c r="H1414" s="0" t="n">
        <v>0</v>
      </c>
      <c r="I1414" s="0" t="s">
        <v>5136</v>
      </c>
    </row>
    <row r="1415" customFormat="false" ht="15" hidden="false" customHeight="false" outlineLevel="0" collapsed="false">
      <c r="A1415" s="0" t="n">
        <v>2720</v>
      </c>
      <c r="B1415" s="0" t="s">
        <v>5136</v>
      </c>
      <c r="C1415" s="0" t="s">
        <v>769</v>
      </c>
      <c r="D1415" s="0" t="s">
        <v>91</v>
      </c>
      <c r="E1415" s="0" t="s">
        <v>127</v>
      </c>
      <c r="F1415" s="0" t="s">
        <v>5143</v>
      </c>
      <c r="H1415" s="0" t="n">
        <v>0</v>
      </c>
      <c r="I1415" s="0" t="s">
        <v>5136</v>
      </c>
    </row>
    <row r="1416" customFormat="false" ht="15" hidden="false" customHeight="false" outlineLevel="0" collapsed="false">
      <c r="A1416" s="0" t="n">
        <v>2721</v>
      </c>
      <c r="B1416" s="0" t="s">
        <v>5136</v>
      </c>
      <c r="C1416" s="0" t="s">
        <v>769</v>
      </c>
      <c r="D1416" s="0" t="s">
        <v>91</v>
      </c>
      <c r="E1416" s="0" t="s">
        <v>127</v>
      </c>
      <c r="F1416" s="0" t="s">
        <v>5143</v>
      </c>
      <c r="H1416" s="0" t="n">
        <v>0</v>
      </c>
      <c r="I1416" s="0" t="s">
        <v>5136</v>
      </c>
    </row>
    <row r="1417" customFormat="false" ht="15" hidden="false" customHeight="false" outlineLevel="0" collapsed="false">
      <c r="A1417" s="0" t="n">
        <v>2722</v>
      </c>
      <c r="B1417" s="0" t="s">
        <v>5136</v>
      </c>
      <c r="C1417" s="0" t="s">
        <v>769</v>
      </c>
      <c r="D1417" s="0" t="s">
        <v>91</v>
      </c>
      <c r="E1417" s="0" t="s">
        <v>127</v>
      </c>
      <c r="F1417" s="0" t="s">
        <v>5143</v>
      </c>
      <c r="H1417" s="0" t="n">
        <v>0</v>
      </c>
      <c r="I1417" s="0" t="s">
        <v>5136</v>
      </c>
    </row>
    <row r="1418" customFormat="false" ht="15" hidden="false" customHeight="false" outlineLevel="0" collapsed="false">
      <c r="A1418" s="0" t="n">
        <v>2723</v>
      </c>
      <c r="B1418" s="0" t="s">
        <v>5156</v>
      </c>
      <c r="C1418" s="0" t="s">
        <v>105</v>
      </c>
      <c r="D1418" s="0" t="s">
        <v>91</v>
      </c>
      <c r="E1418" s="0" t="s">
        <v>127</v>
      </c>
      <c r="F1418" s="0" t="s">
        <v>5162</v>
      </c>
      <c r="H1418" s="0" t="n">
        <v>0</v>
      </c>
      <c r="I1418" s="0" t="s">
        <v>5156</v>
      </c>
    </row>
    <row r="1419" customFormat="false" ht="15" hidden="false" customHeight="false" outlineLevel="0" collapsed="false">
      <c r="A1419" s="0" t="n">
        <v>2724</v>
      </c>
      <c r="B1419" s="0" t="s">
        <v>5156</v>
      </c>
      <c r="C1419" s="0" t="s">
        <v>105</v>
      </c>
      <c r="D1419" s="0" t="s">
        <v>91</v>
      </c>
      <c r="E1419" s="0" t="s">
        <v>127</v>
      </c>
      <c r="F1419" s="0" t="s">
        <v>5162</v>
      </c>
      <c r="H1419" s="0" t="n">
        <v>0</v>
      </c>
      <c r="I1419" s="0" t="s">
        <v>5156</v>
      </c>
    </row>
    <row r="1420" customFormat="false" ht="15" hidden="false" customHeight="false" outlineLevel="0" collapsed="false">
      <c r="A1420" s="0" t="n">
        <v>2725</v>
      </c>
      <c r="B1420" s="0" t="s">
        <v>5156</v>
      </c>
      <c r="C1420" s="0" t="s">
        <v>105</v>
      </c>
      <c r="D1420" s="0" t="s">
        <v>91</v>
      </c>
      <c r="E1420" s="0" t="s">
        <v>127</v>
      </c>
      <c r="F1420" s="0" t="s">
        <v>5162</v>
      </c>
      <c r="H1420" s="0" t="n">
        <v>0</v>
      </c>
      <c r="I1420" s="0" t="s">
        <v>5156</v>
      </c>
    </row>
    <row r="1421" customFormat="false" ht="15" hidden="false" customHeight="false" outlineLevel="0" collapsed="false">
      <c r="A1421" s="0" t="n">
        <v>2726</v>
      </c>
      <c r="B1421" s="0" t="s">
        <v>5156</v>
      </c>
      <c r="C1421" s="0" t="s">
        <v>105</v>
      </c>
      <c r="D1421" s="0" t="s">
        <v>91</v>
      </c>
      <c r="E1421" s="0" t="s">
        <v>127</v>
      </c>
      <c r="F1421" s="0" t="s">
        <v>5162</v>
      </c>
      <c r="H1421" s="0" t="n">
        <v>0</v>
      </c>
      <c r="I1421" s="0" t="s">
        <v>5156</v>
      </c>
    </row>
    <row r="1422" customFormat="false" ht="15" hidden="false" customHeight="false" outlineLevel="0" collapsed="false">
      <c r="A1422" s="0" t="n">
        <v>2727</v>
      </c>
      <c r="B1422" s="0" t="s">
        <v>5156</v>
      </c>
      <c r="C1422" s="0" t="s">
        <v>105</v>
      </c>
      <c r="D1422" s="0" t="s">
        <v>91</v>
      </c>
      <c r="E1422" s="0" t="s">
        <v>127</v>
      </c>
      <c r="F1422" s="0" t="s">
        <v>5162</v>
      </c>
      <c r="H1422" s="0" t="n">
        <v>0</v>
      </c>
      <c r="I1422" s="0" t="s">
        <v>5156</v>
      </c>
    </row>
    <row r="1423" customFormat="false" ht="15" hidden="false" customHeight="false" outlineLevel="0" collapsed="false">
      <c r="A1423" s="0" t="n">
        <v>2728</v>
      </c>
      <c r="B1423" s="0" t="s">
        <v>5156</v>
      </c>
      <c r="C1423" s="0" t="s">
        <v>105</v>
      </c>
      <c r="D1423" s="0" t="s">
        <v>91</v>
      </c>
      <c r="E1423" s="0" t="s">
        <v>127</v>
      </c>
      <c r="F1423" s="0" t="s">
        <v>5162</v>
      </c>
      <c r="H1423" s="0" t="n">
        <v>0</v>
      </c>
      <c r="I1423" s="0" t="s">
        <v>5156</v>
      </c>
    </row>
    <row r="1424" customFormat="false" ht="15" hidden="false" customHeight="false" outlineLevel="0" collapsed="false">
      <c r="A1424" s="0" t="n">
        <v>2729</v>
      </c>
      <c r="B1424" s="0" t="s">
        <v>5156</v>
      </c>
      <c r="C1424" s="0" t="s">
        <v>105</v>
      </c>
      <c r="D1424" s="0" t="s">
        <v>91</v>
      </c>
      <c r="E1424" s="0" t="s">
        <v>127</v>
      </c>
      <c r="F1424" s="0" t="s">
        <v>5162</v>
      </c>
      <c r="H1424" s="0" t="n">
        <v>0</v>
      </c>
      <c r="I1424" s="0" t="s">
        <v>5156</v>
      </c>
    </row>
    <row r="1425" customFormat="false" ht="15" hidden="false" customHeight="false" outlineLevel="0" collapsed="false">
      <c r="A1425" s="0" t="n">
        <v>2730</v>
      </c>
      <c r="B1425" s="0" t="s">
        <v>5156</v>
      </c>
      <c r="C1425" s="0" t="s">
        <v>105</v>
      </c>
      <c r="D1425" s="0" t="s">
        <v>91</v>
      </c>
      <c r="E1425" s="0" t="s">
        <v>127</v>
      </c>
      <c r="F1425" s="0" t="s">
        <v>5162</v>
      </c>
      <c r="H1425" s="0" t="n">
        <v>0</v>
      </c>
      <c r="I1425" s="0" t="s">
        <v>5156</v>
      </c>
    </row>
    <row r="1426" customFormat="false" ht="15" hidden="false" customHeight="false" outlineLevel="0" collapsed="false">
      <c r="A1426" s="0" t="n">
        <v>2731</v>
      </c>
      <c r="B1426" s="0" t="s">
        <v>5156</v>
      </c>
      <c r="C1426" s="0" t="s">
        <v>105</v>
      </c>
      <c r="D1426" s="0" t="s">
        <v>91</v>
      </c>
      <c r="E1426" s="0" t="s">
        <v>127</v>
      </c>
      <c r="F1426" s="0" t="s">
        <v>5162</v>
      </c>
      <c r="H1426" s="0" t="n">
        <v>0</v>
      </c>
      <c r="I1426" s="0" t="s">
        <v>5156</v>
      </c>
    </row>
    <row r="1427" customFormat="false" ht="15" hidden="false" customHeight="false" outlineLevel="0" collapsed="false">
      <c r="A1427" s="0" t="n">
        <v>2732</v>
      </c>
      <c r="B1427" s="0" t="s">
        <v>5156</v>
      </c>
      <c r="C1427" s="0" t="s">
        <v>105</v>
      </c>
      <c r="D1427" s="0" t="s">
        <v>91</v>
      </c>
      <c r="E1427" s="0" t="s">
        <v>127</v>
      </c>
      <c r="F1427" s="0" t="s">
        <v>5162</v>
      </c>
      <c r="H1427" s="0" t="n">
        <v>0</v>
      </c>
      <c r="I1427" s="0" t="s">
        <v>5156</v>
      </c>
    </row>
    <row r="1428" customFormat="false" ht="15" hidden="false" customHeight="false" outlineLevel="0" collapsed="false">
      <c r="A1428" s="0" t="n">
        <v>2733</v>
      </c>
      <c r="B1428" s="0" t="s">
        <v>5156</v>
      </c>
      <c r="C1428" s="0" t="s">
        <v>105</v>
      </c>
      <c r="D1428" s="0" t="s">
        <v>91</v>
      </c>
      <c r="E1428" s="0" t="s">
        <v>127</v>
      </c>
      <c r="F1428" s="0" t="s">
        <v>5162</v>
      </c>
      <c r="H1428" s="0" t="n">
        <v>0</v>
      </c>
      <c r="I1428" s="0" t="s">
        <v>5156</v>
      </c>
    </row>
    <row r="1429" customFormat="false" ht="15" hidden="false" customHeight="false" outlineLevel="0" collapsed="false">
      <c r="A1429" s="0" t="n">
        <v>2734</v>
      </c>
      <c r="B1429" s="0" t="s">
        <v>5156</v>
      </c>
      <c r="C1429" s="0" t="s">
        <v>105</v>
      </c>
      <c r="D1429" s="0" t="s">
        <v>91</v>
      </c>
      <c r="E1429" s="0" t="s">
        <v>127</v>
      </c>
      <c r="F1429" s="0" t="s">
        <v>5162</v>
      </c>
      <c r="H1429" s="0" t="n">
        <v>0</v>
      </c>
      <c r="I1429" s="0" t="s">
        <v>5156</v>
      </c>
    </row>
    <row r="1430" customFormat="false" ht="15" hidden="false" customHeight="false" outlineLevel="0" collapsed="false">
      <c r="A1430" s="0" t="n">
        <v>2735</v>
      </c>
      <c r="B1430" s="0" t="s">
        <v>5156</v>
      </c>
      <c r="C1430" s="0" t="s">
        <v>105</v>
      </c>
      <c r="D1430" s="0" t="s">
        <v>91</v>
      </c>
      <c r="E1430" s="0" t="s">
        <v>127</v>
      </c>
      <c r="F1430" s="0" t="s">
        <v>5162</v>
      </c>
      <c r="H1430" s="0" t="n">
        <v>0</v>
      </c>
      <c r="I1430" s="0" t="s">
        <v>5156</v>
      </c>
    </row>
    <row r="1431" customFormat="false" ht="15" hidden="false" customHeight="false" outlineLevel="0" collapsed="false">
      <c r="A1431" s="0" t="n">
        <v>2736</v>
      </c>
      <c r="B1431" s="0" t="s">
        <v>5156</v>
      </c>
      <c r="C1431" s="0" t="s">
        <v>105</v>
      </c>
      <c r="D1431" s="0" t="s">
        <v>91</v>
      </c>
      <c r="E1431" s="0" t="s">
        <v>127</v>
      </c>
      <c r="F1431" s="0" t="s">
        <v>5162</v>
      </c>
      <c r="H1431" s="0" t="n">
        <v>0</v>
      </c>
      <c r="I1431" s="0" t="s">
        <v>5156</v>
      </c>
    </row>
    <row r="1432" customFormat="false" ht="15" hidden="false" customHeight="false" outlineLevel="0" collapsed="false">
      <c r="A1432" s="0" t="n">
        <v>2737</v>
      </c>
      <c r="B1432" s="0" t="s">
        <v>5156</v>
      </c>
      <c r="C1432" s="0" t="s">
        <v>105</v>
      </c>
      <c r="D1432" s="0" t="s">
        <v>91</v>
      </c>
      <c r="E1432" s="0" t="s">
        <v>127</v>
      </c>
      <c r="F1432" s="0" t="s">
        <v>5162</v>
      </c>
      <c r="H1432" s="0" t="n">
        <v>0</v>
      </c>
      <c r="I1432" s="0" t="s">
        <v>5156</v>
      </c>
    </row>
    <row r="1433" customFormat="false" ht="15" hidden="false" customHeight="false" outlineLevel="0" collapsed="false">
      <c r="A1433" s="0" t="n">
        <v>2738</v>
      </c>
      <c r="B1433" s="0" t="s">
        <v>5156</v>
      </c>
      <c r="C1433" s="0" t="s">
        <v>105</v>
      </c>
      <c r="D1433" s="0" t="s">
        <v>91</v>
      </c>
      <c r="E1433" s="0" t="s">
        <v>127</v>
      </c>
      <c r="F1433" s="0" t="s">
        <v>5162</v>
      </c>
      <c r="H1433" s="0" t="n">
        <v>0</v>
      </c>
      <c r="I1433" s="0" t="s">
        <v>5156</v>
      </c>
    </row>
    <row r="1434" customFormat="false" ht="15" hidden="false" customHeight="false" outlineLevel="0" collapsed="false">
      <c r="A1434" s="0" t="n">
        <v>2739</v>
      </c>
      <c r="B1434" s="0" t="s">
        <v>5156</v>
      </c>
      <c r="C1434" s="0" t="s">
        <v>105</v>
      </c>
      <c r="D1434" s="0" t="s">
        <v>91</v>
      </c>
      <c r="E1434" s="0" t="s">
        <v>127</v>
      </c>
      <c r="F1434" s="0" t="s">
        <v>5162</v>
      </c>
      <c r="H1434" s="0" t="n">
        <v>0</v>
      </c>
      <c r="I1434" s="0" t="s">
        <v>5156</v>
      </c>
    </row>
    <row r="1435" customFormat="false" ht="15" hidden="false" customHeight="false" outlineLevel="0" collapsed="false">
      <c r="A1435" s="0" t="n">
        <v>2740</v>
      </c>
      <c r="B1435" s="0" t="s">
        <v>5156</v>
      </c>
      <c r="C1435" s="0" t="s">
        <v>105</v>
      </c>
      <c r="D1435" s="0" t="s">
        <v>91</v>
      </c>
      <c r="E1435" s="0" t="s">
        <v>127</v>
      </c>
      <c r="F1435" s="0" t="s">
        <v>5162</v>
      </c>
      <c r="H1435" s="0" t="n">
        <v>0</v>
      </c>
      <c r="I1435" s="0" t="s">
        <v>5156</v>
      </c>
    </row>
    <row r="1436" customFormat="false" ht="15" hidden="false" customHeight="false" outlineLevel="0" collapsed="false">
      <c r="A1436" s="0" t="n">
        <v>2741</v>
      </c>
      <c r="B1436" s="0" t="s">
        <v>5156</v>
      </c>
      <c r="C1436" s="0" t="s">
        <v>105</v>
      </c>
      <c r="D1436" s="0" t="s">
        <v>91</v>
      </c>
      <c r="E1436" s="0" t="s">
        <v>127</v>
      </c>
      <c r="F1436" s="0" t="s">
        <v>5162</v>
      </c>
      <c r="H1436" s="0" t="n">
        <v>0</v>
      </c>
      <c r="I1436" s="0" t="s">
        <v>5156</v>
      </c>
    </row>
    <row r="1437" customFormat="false" ht="15" hidden="false" customHeight="false" outlineLevel="0" collapsed="false">
      <c r="A1437" s="0" t="n">
        <v>2742</v>
      </c>
      <c r="B1437" s="0" t="s">
        <v>5156</v>
      </c>
      <c r="C1437" s="0" t="s">
        <v>105</v>
      </c>
      <c r="D1437" s="0" t="s">
        <v>91</v>
      </c>
      <c r="E1437" s="0" t="s">
        <v>127</v>
      </c>
      <c r="F1437" s="0" t="s">
        <v>5162</v>
      </c>
      <c r="H1437" s="0" t="n">
        <v>0</v>
      </c>
      <c r="I1437" s="0" t="s">
        <v>5156</v>
      </c>
    </row>
    <row r="1438" customFormat="false" ht="15" hidden="false" customHeight="false" outlineLevel="0" collapsed="false">
      <c r="A1438" s="0" t="n">
        <v>2743</v>
      </c>
      <c r="B1438" s="0" t="s">
        <v>5156</v>
      </c>
      <c r="C1438" s="0" t="s">
        <v>105</v>
      </c>
      <c r="D1438" s="0" t="s">
        <v>91</v>
      </c>
      <c r="E1438" s="0" t="s">
        <v>127</v>
      </c>
      <c r="F1438" s="0" t="s">
        <v>5162</v>
      </c>
      <c r="H1438" s="0" t="n">
        <v>0</v>
      </c>
      <c r="I1438" s="0" t="s">
        <v>5156</v>
      </c>
    </row>
    <row r="1439" customFormat="false" ht="15" hidden="false" customHeight="false" outlineLevel="0" collapsed="false">
      <c r="A1439" s="0" t="n">
        <v>2744</v>
      </c>
      <c r="B1439" s="0" t="s">
        <v>5156</v>
      </c>
      <c r="C1439" s="0" t="s">
        <v>105</v>
      </c>
      <c r="D1439" s="0" t="s">
        <v>91</v>
      </c>
      <c r="E1439" s="0" t="s">
        <v>127</v>
      </c>
      <c r="F1439" s="0" t="s">
        <v>5162</v>
      </c>
      <c r="H1439" s="0" t="n">
        <v>0</v>
      </c>
      <c r="I1439" s="0" t="s">
        <v>5156</v>
      </c>
    </row>
    <row r="1440" customFormat="false" ht="15" hidden="false" customHeight="false" outlineLevel="0" collapsed="false">
      <c r="A1440" s="0" t="n">
        <v>2745</v>
      </c>
      <c r="B1440" s="0" t="s">
        <v>5156</v>
      </c>
      <c r="C1440" s="0" t="s">
        <v>105</v>
      </c>
      <c r="D1440" s="0" t="s">
        <v>91</v>
      </c>
      <c r="E1440" s="0" t="s">
        <v>127</v>
      </c>
      <c r="F1440" s="0" t="s">
        <v>5162</v>
      </c>
      <c r="H1440" s="0" t="n">
        <v>0</v>
      </c>
      <c r="I1440" s="0" t="s">
        <v>5156</v>
      </c>
    </row>
    <row r="1441" customFormat="false" ht="15" hidden="false" customHeight="false" outlineLevel="0" collapsed="false">
      <c r="A1441" s="0" t="n">
        <v>2746</v>
      </c>
      <c r="B1441" s="0" t="s">
        <v>5156</v>
      </c>
      <c r="C1441" s="0" t="s">
        <v>105</v>
      </c>
      <c r="D1441" s="0" t="s">
        <v>91</v>
      </c>
      <c r="E1441" s="0" t="s">
        <v>127</v>
      </c>
      <c r="F1441" s="0" t="s">
        <v>5162</v>
      </c>
      <c r="H1441" s="0" t="n">
        <v>0</v>
      </c>
      <c r="I1441" s="0" t="s">
        <v>5156</v>
      </c>
    </row>
    <row r="1442" customFormat="false" ht="15" hidden="false" customHeight="false" outlineLevel="0" collapsed="false">
      <c r="A1442" s="0" t="n">
        <v>2747</v>
      </c>
      <c r="B1442" s="0" t="s">
        <v>5156</v>
      </c>
      <c r="C1442" s="0" t="s">
        <v>105</v>
      </c>
      <c r="D1442" s="0" t="s">
        <v>91</v>
      </c>
      <c r="E1442" s="0" t="s">
        <v>127</v>
      </c>
      <c r="F1442" s="0" t="s">
        <v>5162</v>
      </c>
      <c r="H1442" s="0" t="n">
        <v>0</v>
      </c>
      <c r="I1442" s="0" t="s">
        <v>5156</v>
      </c>
    </row>
    <row r="1443" customFormat="false" ht="15" hidden="false" customHeight="false" outlineLevel="0" collapsed="false">
      <c r="A1443" s="0" t="n">
        <v>2748</v>
      </c>
      <c r="B1443" s="0" t="s">
        <v>5156</v>
      </c>
      <c r="C1443" s="0" t="s">
        <v>105</v>
      </c>
      <c r="D1443" s="0" t="s">
        <v>91</v>
      </c>
      <c r="E1443" s="0" t="s">
        <v>127</v>
      </c>
      <c r="F1443" s="0" t="s">
        <v>5162</v>
      </c>
      <c r="H1443" s="0" t="n">
        <v>0</v>
      </c>
      <c r="I1443" s="0" t="s">
        <v>5156</v>
      </c>
    </row>
    <row r="1444" customFormat="false" ht="15" hidden="false" customHeight="false" outlineLevel="0" collapsed="false">
      <c r="A1444" s="0" t="n">
        <v>2749</v>
      </c>
      <c r="B1444" s="0" t="s">
        <v>5156</v>
      </c>
      <c r="C1444" s="0" t="s">
        <v>105</v>
      </c>
      <c r="D1444" s="0" t="s">
        <v>91</v>
      </c>
      <c r="E1444" s="0" t="s">
        <v>127</v>
      </c>
      <c r="F1444" s="0" t="s">
        <v>5162</v>
      </c>
      <c r="H1444" s="0" t="n">
        <v>0</v>
      </c>
      <c r="I1444" s="0" t="s">
        <v>5156</v>
      </c>
    </row>
    <row r="1445" customFormat="false" ht="15" hidden="false" customHeight="false" outlineLevel="0" collapsed="false">
      <c r="A1445" s="0" t="n">
        <v>2750</v>
      </c>
      <c r="B1445" s="0" t="s">
        <v>5156</v>
      </c>
      <c r="C1445" s="0" t="s">
        <v>105</v>
      </c>
      <c r="D1445" s="0" t="s">
        <v>91</v>
      </c>
      <c r="E1445" s="0" t="s">
        <v>127</v>
      </c>
      <c r="F1445" s="0" t="s">
        <v>5162</v>
      </c>
      <c r="H1445" s="0" t="n">
        <v>0</v>
      </c>
      <c r="I1445" s="0" t="s">
        <v>5156</v>
      </c>
    </row>
    <row r="1446" customFormat="false" ht="15" hidden="false" customHeight="false" outlineLevel="0" collapsed="false">
      <c r="A1446" s="0" t="n">
        <v>2751</v>
      </c>
      <c r="B1446" s="0" t="s">
        <v>5156</v>
      </c>
      <c r="C1446" s="0" t="s">
        <v>105</v>
      </c>
      <c r="D1446" s="0" t="s">
        <v>91</v>
      </c>
      <c r="E1446" s="0" t="s">
        <v>127</v>
      </c>
      <c r="F1446" s="0" t="s">
        <v>5162</v>
      </c>
      <c r="H1446" s="0" t="n">
        <v>0</v>
      </c>
      <c r="I1446" s="0" t="s">
        <v>5156</v>
      </c>
    </row>
    <row r="1447" customFormat="false" ht="15" hidden="false" customHeight="false" outlineLevel="0" collapsed="false">
      <c r="A1447" s="0" t="n">
        <v>2752</v>
      </c>
      <c r="B1447" s="0" t="s">
        <v>5156</v>
      </c>
      <c r="C1447" s="0" t="s">
        <v>105</v>
      </c>
      <c r="D1447" s="0" t="s">
        <v>91</v>
      </c>
      <c r="E1447" s="0" t="s">
        <v>127</v>
      </c>
      <c r="F1447" s="0" t="s">
        <v>5162</v>
      </c>
      <c r="H1447" s="0" t="n">
        <v>0</v>
      </c>
      <c r="I1447" s="0" t="s">
        <v>5156</v>
      </c>
    </row>
    <row r="1448" customFormat="false" ht="15" hidden="false" customHeight="false" outlineLevel="0" collapsed="false">
      <c r="A1448" s="0" t="n">
        <v>2753</v>
      </c>
      <c r="B1448" s="0" t="s">
        <v>5156</v>
      </c>
      <c r="C1448" s="0" t="s">
        <v>105</v>
      </c>
      <c r="D1448" s="0" t="s">
        <v>91</v>
      </c>
      <c r="E1448" s="0" t="s">
        <v>127</v>
      </c>
      <c r="F1448" s="0" t="s">
        <v>5162</v>
      </c>
      <c r="H1448" s="0" t="n">
        <v>0</v>
      </c>
      <c r="I1448" s="0" t="s">
        <v>5156</v>
      </c>
    </row>
    <row r="1449" customFormat="false" ht="15" hidden="false" customHeight="false" outlineLevel="0" collapsed="false">
      <c r="A1449" s="0" t="n">
        <v>2754</v>
      </c>
      <c r="B1449" s="0" t="s">
        <v>5156</v>
      </c>
      <c r="C1449" s="0" t="s">
        <v>105</v>
      </c>
      <c r="D1449" s="0" t="s">
        <v>91</v>
      </c>
      <c r="E1449" s="0" t="s">
        <v>127</v>
      </c>
      <c r="F1449" s="0" t="s">
        <v>5162</v>
      </c>
      <c r="H1449" s="0" t="n">
        <v>0</v>
      </c>
      <c r="I1449" s="0" t="s">
        <v>5156</v>
      </c>
    </row>
    <row r="1450" customFormat="false" ht="15" hidden="false" customHeight="false" outlineLevel="0" collapsed="false">
      <c r="A1450" s="0" t="n">
        <v>2755</v>
      </c>
      <c r="B1450" s="0" t="s">
        <v>5156</v>
      </c>
      <c r="C1450" s="0" t="s">
        <v>105</v>
      </c>
      <c r="D1450" s="0" t="s">
        <v>91</v>
      </c>
      <c r="E1450" s="0" t="s">
        <v>127</v>
      </c>
      <c r="F1450" s="0" t="s">
        <v>5162</v>
      </c>
      <c r="H1450" s="0" t="n">
        <v>0</v>
      </c>
      <c r="I1450" s="0" t="s">
        <v>5156</v>
      </c>
    </row>
    <row r="1451" customFormat="false" ht="15" hidden="false" customHeight="false" outlineLevel="0" collapsed="false">
      <c r="A1451" s="0" t="n">
        <v>2756</v>
      </c>
      <c r="B1451" s="0" t="s">
        <v>5156</v>
      </c>
      <c r="C1451" s="0" t="s">
        <v>105</v>
      </c>
      <c r="D1451" s="0" t="s">
        <v>91</v>
      </c>
      <c r="E1451" s="0" t="s">
        <v>127</v>
      </c>
      <c r="F1451" s="0" t="s">
        <v>5162</v>
      </c>
      <c r="H1451" s="0" t="n">
        <v>0</v>
      </c>
      <c r="I1451" s="0" t="s">
        <v>5156</v>
      </c>
    </row>
    <row r="1452" customFormat="false" ht="15" hidden="false" customHeight="false" outlineLevel="0" collapsed="false">
      <c r="A1452" s="0" t="n">
        <v>2757</v>
      </c>
      <c r="B1452" s="0" t="s">
        <v>5156</v>
      </c>
      <c r="C1452" s="0" t="s">
        <v>105</v>
      </c>
      <c r="D1452" s="0" t="s">
        <v>91</v>
      </c>
      <c r="E1452" s="0" t="s">
        <v>127</v>
      </c>
      <c r="F1452" s="0" t="s">
        <v>5162</v>
      </c>
      <c r="H1452" s="0" t="n">
        <v>0</v>
      </c>
      <c r="I1452" s="0" t="s">
        <v>5156</v>
      </c>
    </row>
    <row r="1453" customFormat="false" ht="15" hidden="false" customHeight="false" outlineLevel="0" collapsed="false">
      <c r="A1453" s="0" t="n">
        <v>2758</v>
      </c>
      <c r="B1453" s="0" t="s">
        <v>5156</v>
      </c>
      <c r="C1453" s="0" t="s">
        <v>105</v>
      </c>
      <c r="D1453" s="0" t="s">
        <v>91</v>
      </c>
      <c r="E1453" s="0" t="s">
        <v>127</v>
      </c>
      <c r="F1453" s="0" t="s">
        <v>5162</v>
      </c>
      <c r="H1453" s="0" t="n">
        <v>0</v>
      </c>
      <c r="I1453" s="0" t="s">
        <v>5156</v>
      </c>
    </row>
    <row r="1454" customFormat="false" ht="15" hidden="false" customHeight="false" outlineLevel="0" collapsed="false">
      <c r="A1454" s="0" t="n">
        <v>2759</v>
      </c>
      <c r="B1454" s="0" t="s">
        <v>5156</v>
      </c>
      <c r="C1454" s="0" t="s">
        <v>105</v>
      </c>
      <c r="D1454" s="0" t="s">
        <v>91</v>
      </c>
      <c r="E1454" s="0" t="s">
        <v>127</v>
      </c>
      <c r="F1454" s="0" t="s">
        <v>5162</v>
      </c>
      <c r="H1454" s="0" t="n">
        <v>0</v>
      </c>
      <c r="I1454" s="0" t="s">
        <v>5156</v>
      </c>
    </row>
    <row r="1455" customFormat="false" ht="15" hidden="false" customHeight="false" outlineLevel="0" collapsed="false">
      <c r="A1455" s="0" t="n">
        <v>2760</v>
      </c>
      <c r="B1455" s="0" t="s">
        <v>5156</v>
      </c>
      <c r="C1455" s="0" t="s">
        <v>105</v>
      </c>
      <c r="D1455" s="0" t="s">
        <v>91</v>
      </c>
      <c r="E1455" s="0" t="s">
        <v>127</v>
      </c>
      <c r="F1455" s="0" t="s">
        <v>5162</v>
      </c>
      <c r="H1455" s="0" t="n">
        <v>0</v>
      </c>
      <c r="I1455" s="0" t="s">
        <v>5156</v>
      </c>
    </row>
    <row r="1456" customFormat="false" ht="15" hidden="false" customHeight="false" outlineLevel="0" collapsed="false">
      <c r="A1456" s="0" t="n">
        <v>2761</v>
      </c>
      <c r="B1456" s="0" t="s">
        <v>5156</v>
      </c>
      <c r="C1456" s="0" t="s">
        <v>105</v>
      </c>
      <c r="D1456" s="0" t="s">
        <v>91</v>
      </c>
      <c r="E1456" s="0" t="s">
        <v>127</v>
      </c>
      <c r="F1456" s="0" t="s">
        <v>5162</v>
      </c>
      <c r="H1456" s="0" t="n">
        <v>0</v>
      </c>
      <c r="I1456" s="0" t="s">
        <v>5156</v>
      </c>
    </row>
    <row r="1457" customFormat="false" ht="15" hidden="false" customHeight="false" outlineLevel="0" collapsed="false">
      <c r="A1457" s="0" t="n">
        <v>2762</v>
      </c>
      <c r="B1457" s="0" t="s">
        <v>5156</v>
      </c>
      <c r="C1457" s="0" t="s">
        <v>105</v>
      </c>
      <c r="D1457" s="0" t="s">
        <v>91</v>
      </c>
      <c r="E1457" s="0" t="s">
        <v>127</v>
      </c>
      <c r="F1457" s="0" t="s">
        <v>5162</v>
      </c>
      <c r="H1457" s="0" t="n">
        <v>0</v>
      </c>
      <c r="I1457" s="0" t="s">
        <v>5156</v>
      </c>
    </row>
    <row r="1458" customFormat="false" ht="15" hidden="false" customHeight="false" outlineLevel="0" collapsed="false">
      <c r="A1458" s="0" t="n">
        <v>2763</v>
      </c>
      <c r="B1458" s="0" t="s">
        <v>5156</v>
      </c>
      <c r="C1458" s="0" t="s">
        <v>105</v>
      </c>
      <c r="D1458" s="0" t="s">
        <v>91</v>
      </c>
      <c r="E1458" s="0" t="s">
        <v>127</v>
      </c>
      <c r="F1458" s="0" t="s">
        <v>5162</v>
      </c>
      <c r="H1458" s="0" t="n">
        <v>0</v>
      </c>
      <c r="I1458" s="0" t="s">
        <v>5156</v>
      </c>
    </row>
    <row r="1459" customFormat="false" ht="15" hidden="false" customHeight="false" outlineLevel="0" collapsed="false">
      <c r="A1459" s="0" t="n">
        <v>2764</v>
      </c>
      <c r="B1459" s="0" t="s">
        <v>5156</v>
      </c>
      <c r="C1459" s="0" t="s">
        <v>105</v>
      </c>
      <c r="D1459" s="0" t="s">
        <v>91</v>
      </c>
      <c r="E1459" s="0" t="s">
        <v>127</v>
      </c>
      <c r="F1459" s="0" t="s">
        <v>5162</v>
      </c>
      <c r="H1459" s="0" t="n">
        <v>0</v>
      </c>
      <c r="I1459" s="0" t="s">
        <v>5156</v>
      </c>
    </row>
    <row r="1460" customFormat="false" ht="15" hidden="false" customHeight="false" outlineLevel="0" collapsed="false">
      <c r="A1460" s="0" t="n">
        <v>2765</v>
      </c>
      <c r="B1460" s="0" t="s">
        <v>5156</v>
      </c>
      <c r="C1460" s="0" t="s">
        <v>105</v>
      </c>
      <c r="D1460" s="0" t="s">
        <v>91</v>
      </c>
      <c r="E1460" s="0" t="s">
        <v>127</v>
      </c>
      <c r="F1460" s="0" t="s">
        <v>5162</v>
      </c>
      <c r="H1460" s="0" t="n">
        <v>0</v>
      </c>
      <c r="I1460" s="0" t="s">
        <v>5156</v>
      </c>
    </row>
    <row r="1461" customFormat="false" ht="15" hidden="false" customHeight="false" outlineLevel="0" collapsed="false">
      <c r="A1461" s="0" t="n">
        <v>2766</v>
      </c>
      <c r="B1461" s="0" t="s">
        <v>5156</v>
      </c>
      <c r="C1461" s="0" t="s">
        <v>105</v>
      </c>
      <c r="D1461" s="0" t="s">
        <v>91</v>
      </c>
      <c r="E1461" s="0" t="s">
        <v>127</v>
      </c>
      <c r="F1461" s="0" t="s">
        <v>5162</v>
      </c>
      <c r="H1461" s="0" t="n">
        <v>0</v>
      </c>
      <c r="I1461" s="0" t="s">
        <v>5156</v>
      </c>
    </row>
    <row r="1462" customFormat="false" ht="15" hidden="false" customHeight="false" outlineLevel="0" collapsed="false">
      <c r="A1462" s="0" t="n">
        <v>2767</v>
      </c>
      <c r="B1462" s="0" t="s">
        <v>5156</v>
      </c>
      <c r="C1462" s="0" t="s">
        <v>105</v>
      </c>
      <c r="D1462" s="0" t="s">
        <v>91</v>
      </c>
      <c r="E1462" s="0" t="s">
        <v>127</v>
      </c>
      <c r="F1462" s="0" t="s">
        <v>5162</v>
      </c>
      <c r="H1462" s="0" t="n">
        <v>0</v>
      </c>
      <c r="I1462" s="0" t="s">
        <v>5156</v>
      </c>
    </row>
    <row r="1463" customFormat="false" ht="15" hidden="false" customHeight="false" outlineLevel="0" collapsed="false">
      <c r="A1463" s="0" t="n">
        <v>2768</v>
      </c>
      <c r="B1463" s="0" t="s">
        <v>5156</v>
      </c>
      <c r="C1463" s="0" t="s">
        <v>105</v>
      </c>
      <c r="D1463" s="0" t="s">
        <v>91</v>
      </c>
      <c r="E1463" s="0" t="s">
        <v>127</v>
      </c>
      <c r="F1463" s="0" t="s">
        <v>5162</v>
      </c>
      <c r="H1463" s="0" t="n">
        <v>0</v>
      </c>
      <c r="I1463" s="0" t="s">
        <v>5156</v>
      </c>
    </row>
    <row r="1464" customFormat="false" ht="15" hidden="false" customHeight="false" outlineLevel="0" collapsed="false">
      <c r="A1464" s="0" t="n">
        <v>2769</v>
      </c>
      <c r="B1464" s="0" t="s">
        <v>5156</v>
      </c>
      <c r="C1464" s="0" t="s">
        <v>105</v>
      </c>
      <c r="D1464" s="0" t="s">
        <v>91</v>
      </c>
      <c r="E1464" s="0" t="s">
        <v>127</v>
      </c>
      <c r="F1464" s="0" t="s">
        <v>5162</v>
      </c>
      <c r="H1464" s="0" t="n">
        <v>0</v>
      </c>
      <c r="I1464" s="0" t="s">
        <v>5156</v>
      </c>
    </row>
    <row r="1465" customFormat="false" ht="15" hidden="false" customHeight="false" outlineLevel="0" collapsed="false">
      <c r="A1465" s="0" t="n">
        <v>2770</v>
      </c>
      <c r="B1465" s="0" t="s">
        <v>5156</v>
      </c>
      <c r="C1465" s="0" t="s">
        <v>105</v>
      </c>
      <c r="D1465" s="0" t="s">
        <v>91</v>
      </c>
      <c r="E1465" s="0" t="s">
        <v>127</v>
      </c>
      <c r="F1465" s="0" t="s">
        <v>5162</v>
      </c>
      <c r="H1465" s="0" t="n">
        <v>0</v>
      </c>
      <c r="I1465" s="0" t="s">
        <v>5156</v>
      </c>
    </row>
    <row r="1466" customFormat="false" ht="15" hidden="false" customHeight="false" outlineLevel="0" collapsed="false">
      <c r="A1466" s="0" t="n">
        <v>2771</v>
      </c>
      <c r="B1466" s="0" t="s">
        <v>5156</v>
      </c>
      <c r="C1466" s="0" t="s">
        <v>105</v>
      </c>
      <c r="D1466" s="0" t="s">
        <v>91</v>
      </c>
      <c r="E1466" s="0" t="s">
        <v>127</v>
      </c>
      <c r="F1466" s="0" t="s">
        <v>5162</v>
      </c>
      <c r="H1466" s="0" t="n">
        <v>0</v>
      </c>
      <c r="I1466" s="0" t="s">
        <v>5156</v>
      </c>
    </row>
    <row r="1467" customFormat="false" ht="15" hidden="false" customHeight="false" outlineLevel="0" collapsed="false">
      <c r="A1467" s="0" t="n">
        <v>2772</v>
      </c>
      <c r="B1467" s="0" t="s">
        <v>5156</v>
      </c>
      <c r="C1467" s="0" t="s">
        <v>105</v>
      </c>
      <c r="D1467" s="0" t="s">
        <v>91</v>
      </c>
      <c r="E1467" s="0" t="s">
        <v>127</v>
      </c>
      <c r="F1467" s="0" t="s">
        <v>5162</v>
      </c>
      <c r="H1467" s="0" t="n">
        <v>0</v>
      </c>
      <c r="I1467" s="0" t="s">
        <v>5156</v>
      </c>
    </row>
    <row r="1468" customFormat="false" ht="15" hidden="false" customHeight="false" outlineLevel="0" collapsed="false">
      <c r="A1468" s="0" t="n">
        <v>2773</v>
      </c>
      <c r="B1468" s="0" t="s">
        <v>5156</v>
      </c>
      <c r="C1468" s="0" t="s">
        <v>105</v>
      </c>
      <c r="D1468" s="0" t="s">
        <v>91</v>
      </c>
      <c r="E1468" s="0" t="s">
        <v>127</v>
      </c>
      <c r="F1468" s="0" t="s">
        <v>5162</v>
      </c>
      <c r="H1468" s="0" t="n">
        <v>0</v>
      </c>
      <c r="I1468" s="0" t="s">
        <v>5156</v>
      </c>
    </row>
    <row r="1469" customFormat="false" ht="15" hidden="false" customHeight="false" outlineLevel="0" collapsed="false">
      <c r="A1469" s="0" t="n">
        <v>2774</v>
      </c>
      <c r="B1469" s="0" t="s">
        <v>5156</v>
      </c>
      <c r="C1469" s="0" t="s">
        <v>105</v>
      </c>
      <c r="D1469" s="0" t="s">
        <v>91</v>
      </c>
      <c r="E1469" s="0" t="s">
        <v>127</v>
      </c>
      <c r="F1469" s="0" t="s">
        <v>5162</v>
      </c>
      <c r="H1469" s="0" t="n">
        <v>0</v>
      </c>
      <c r="I1469" s="0" t="s">
        <v>5156</v>
      </c>
    </row>
    <row r="1470" customFormat="false" ht="15" hidden="false" customHeight="false" outlineLevel="0" collapsed="false">
      <c r="A1470" s="0" t="n">
        <v>2775</v>
      </c>
      <c r="B1470" s="0" t="s">
        <v>5156</v>
      </c>
      <c r="C1470" s="0" t="s">
        <v>105</v>
      </c>
      <c r="D1470" s="0" t="s">
        <v>91</v>
      </c>
      <c r="E1470" s="0" t="s">
        <v>127</v>
      </c>
      <c r="F1470" s="0" t="s">
        <v>5162</v>
      </c>
      <c r="H1470" s="0" t="n">
        <v>0</v>
      </c>
      <c r="I1470" s="0" t="s">
        <v>5156</v>
      </c>
    </row>
    <row r="1471" customFormat="false" ht="15" hidden="false" customHeight="false" outlineLevel="0" collapsed="false">
      <c r="A1471" s="0" t="n">
        <v>2776</v>
      </c>
      <c r="B1471" s="0" t="s">
        <v>5156</v>
      </c>
      <c r="C1471" s="0" t="s">
        <v>105</v>
      </c>
      <c r="D1471" s="0" t="s">
        <v>91</v>
      </c>
      <c r="E1471" s="0" t="s">
        <v>127</v>
      </c>
      <c r="F1471" s="0" t="s">
        <v>5162</v>
      </c>
      <c r="H1471" s="0" t="n">
        <v>0</v>
      </c>
      <c r="I1471" s="0" t="s">
        <v>5156</v>
      </c>
    </row>
    <row r="1472" customFormat="false" ht="15" hidden="false" customHeight="false" outlineLevel="0" collapsed="false">
      <c r="A1472" s="0" t="n">
        <v>2777</v>
      </c>
      <c r="B1472" s="0" t="s">
        <v>5156</v>
      </c>
      <c r="C1472" s="0" t="s">
        <v>105</v>
      </c>
      <c r="D1472" s="0" t="s">
        <v>91</v>
      </c>
      <c r="E1472" s="0" t="s">
        <v>127</v>
      </c>
      <c r="F1472" s="0" t="s">
        <v>5162</v>
      </c>
      <c r="H1472" s="0" t="n">
        <v>0</v>
      </c>
      <c r="I1472" s="0" t="s">
        <v>5156</v>
      </c>
    </row>
    <row r="1473" customFormat="false" ht="15" hidden="false" customHeight="false" outlineLevel="0" collapsed="false">
      <c r="A1473" s="0" t="n">
        <v>2778</v>
      </c>
      <c r="B1473" s="0" t="s">
        <v>5156</v>
      </c>
      <c r="C1473" s="0" t="s">
        <v>105</v>
      </c>
      <c r="D1473" s="0" t="s">
        <v>91</v>
      </c>
      <c r="E1473" s="0" t="s">
        <v>127</v>
      </c>
      <c r="F1473" s="0" t="s">
        <v>5162</v>
      </c>
      <c r="H1473" s="0" t="n">
        <v>0</v>
      </c>
      <c r="I1473" s="0" t="s">
        <v>5156</v>
      </c>
    </row>
    <row r="1474" customFormat="false" ht="15" hidden="false" customHeight="false" outlineLevel="0" collapsed="false">
      <c r="A1474" s="0" t="n">
        <v>2779</v>
      </c>
      <c r="B1474" s="0" t="s">
        <v>5156</v>
      </c>
      <c r="C1474" s="0" t="s">
        <v>105</v>
      </c>
      <c r="D1474" s="0" t="s">
        <v>91</v>
      </c>
      <c r="E1474" s="0" t="s">
        <v>127</v>
      </c>
      <c r="F1474" s="0" t="s">
        <v>5162</v>
      </c>
      <c r="H1474" s="0" t="n">
        <v>0</v>
      </c>
      <c r="I1474" s="0" t="s">
        <v>5156</v>
      </c>
    </row>
    <row r="1475" customFormat="false" ht="15" hidden="false" customHeight="false" outlineLevel="0" collapsed="false">
      <c r="A1475" s="0" t="n">
        <v>2780</v>
      </c>
      <c r="B1475" s="0" t="s">
        <v>5156</v>
      </c>
      <c r="C1475" s="0" t="s">
        <v>105</v>
      </c>
      <c r="D1475" s="0" t="s">
        <v>91</v>
      </c>
      <c r="E1475" s="0" t="s">
        <v>127</v>
      </c>
      <c r="F1475" s="0" t="s">
        <v>5162</v>
      </c>
      <c r="H1475" s="0" t="n">
        <v>0</v>
      </c>
      <c r="I1475" s="0" t="s">
        <v>5156</v>
      </c>
    </row>
    <row r="1476" customFormat="false" ht="15" hidden="false" customHeight="false" outlineLevel="0" collapsed="false">
      <c r="A1476" s="0" t="n">
        <v>2781</v>
      </c>
      <c r="B1476" s="0" t="s">
        <v>5156</v>
      </c>
      <c r="C1476" s="0" t="s">
        <v>105</v>
      </c>
      <c r="D1476" s="0" t="s">
        <v>91</v>
      </c>
      <c r="E1476" s="0" t="s">
        <v>127</v>
      </c>
      <c r="F1476" s="0" t="s">
        <v>5162</v>
      </c>
      <c r="H1476" s="0" t="n">
        <v>0</v>
      </c>
      <c r="I1476" s="0" t="s">
        <v>5156</v>
      </c>
    </row>
    <row r="1477" customFormat="false" ht="15" hidden="false" customHeight="false" outlineLevel="0" collapsed="false">
      <c r="A1477" s="0" t="n">
        <v>2782</v>
      </c>
      <c r="B1477" s="0" t="s">
        <v>5156</v>
      </c>
      <c r="C1477" s="0" t="s">
        <v>105</v>
      </c>
      <c r="D1477" s="0" t="s">
        <v>91</v>
      </c>
      <c r="E1477" s="0" t="s">
        <v>127</v>
      </c>
      <c r="F1477" s="0" t="s">
        <v>5162</v>
      </c>
      <c r="H1477" s="0" t="n">
        <v>0</v>
      </c>
      <c r="I1477" s="0" t="s">
        <v>5156</v>
      </c>
    </row>
    <row r="1478" customFormat="false" ht="15" hidden="false" customHeight="false" outlineLevel="0" collapsed="false">
      <c r="A1478" s="0" t="n">
        <v>2783</v>
      </c>
      <c r="B1478" s="0" t="s">
        <v>5156</v>
      </c>
      <c r="C1478" s="0" t="s">
        <v>105</v>
      </c>
      <c r="D1478" s="0" t="s">
        <v>91</v>
      </c>
      <c r="E1478" s="0" t="s">
        <v>127</v>
      </c>
      <c r="F1478" s="0" t="s">
        <v>5162</v>
      </c>
      <c r="H1478" s="0" t="n">
        <v>0</v>
      </c>
      <c r="I1478" s="0" t="s">
        <v>5156</v>
      </c>
    </row>
    <row r="1479" customFormat="false" ht="15" hidden="false" customHeight="false" outlineLevel="0" collapsed="false">
      <c r="A1479" s="0" t="n">
        <v>2784</v>
      </c>
      <c r="B1479" s="0" t="s">
        <v>5156</v>
      </c>
      <c r="C1479" s="0" t="s">
        <v>105</v>
      </c>
      <c r="D1479" s="0" t="s">
        <v>91</v>
      </c>
      <c r="E1479" s="0" t="s">
        <v>127</v>
      </c>
      <c r="F1479" s="0" t="s">
        <v>5162</v>
      </c>
      <c r="H1479" s="0" t="n">
        <v>0</v>
      </c>
      <c r="I1479" s="0" t="s">
        <v>5156</v>
      </c>
    </row>
    <row r="1480" customFormat="false" ht="15" hidden="false" customHeight="false" outlineLevel="0" collapsed="false">
      <c r="A1480" s="0" t="n">
        <v>2785</v>
      </c>
      <c r="B1480" s="0" t="s">
        <v>5369</v>
      </c>
      <c r="C1480" s="0" t="s">
        <v>769</v>
      </c>
      <c r="D1480" s="0" t="s">
        <v>91</v>
      </c>
      <c r="E1480" s="0" t="s">
        <v>127</v>
      </c>
      <c r="F1480" s="0" t="s">
        <v>5378</v>
      </c>
      <c r="H1480" s="0" t="n">
        <v>0</v>
      </c>
      <c r="I1480" s="0" t="s">
        <v>5369</v>
      </c>
    </row>
    <row r="1481" customFormat="false" ht="15" hidden="false" customHeight="false" outlineLevel="0" collapsed="false">
      <c r="A1481" s="0" t="n">
        <v>2786</v>
      </c>
      <c r="B1481" s="0" t="s">
        <v>5369</v>
      </c>
      <c r="C1481" s="0" t="s">
        <v>769</v>
      </c>
      <c r="D1481" s="0" t="s">
        <v>91</v>
      </c>
      <c r="E1481" s="0" t="s">
        <v>127</v>
      </c>
      <c r="F1481" s="0" t="s">
        <v>5378</v>
      </c>
      <c r="H1481" s="0" t="n">
        <v>0</v>
      </c>
      <c r="I1481" s="0" t="s">
        <v>5369</v>
      </c>
    </row>
    <row r="1482" customFormat="false" ht="15" hidden="false" customHeight="false" outlineLevel="0" collapsed="false">
      <c r="A1482" s="0" t="n">
        <v>2787</v>
      </c>
      <c r="B1482" s="0" t="s">
        <v>5369</v>
      </c>
      <c r="C1482" s="0" t="s">
        <v>769</v>
      </c>
      <c r="D1482" s="0" t="s">
        <v>91</v>
      </c>
      <c r="E1482" s="0" t="s">
        <v>127</v>
      </c>
      <c r="F1482" s="0" t="s">
        <v>5378</v>
      </c>
      <c r="H1482" s="0" t="n">
        <v>0</v>
      </c>
      <c r="I1482" s="0" t="s">
        <v>5369</v>
      </c>
    </row>
    <row r="1483" customFormat="false" ht="15" hidden="false" customHeight="false" outlineLevel="0" collapsed="false">
      <c r="A1483" s="0" t="n">
        <v>2788</v>
      </c>
      <c r="B1483" s="0" t="s">
        <v>5369</v>
      </c>
      <c r="C1483" s="0" t="s">
        <v>769</v>
      </c>
      <c r="D1483" s="0" t="s">
        <v>91</v>
      </c>
      <c r="E1483" s="0" t="s">
        <v>127</v>
      </c>
      <c r="F1483" s="0" t="s">
        <v>5378</v>
      </c>
      <c r="H1483" s="0" t="n">
        <v>0</v>
      </c>
      <c r="I1483" s="0" t="s">
        <v>5369</v>
      </c>
    </row>
    <row r="1484" customFormat="false" ht="15" hidden="false" customHeight="false" outlineLevel="0" collapsed="false">
      <c r="A1484" s="0" t="n">
        <v>2789</v>
      </c>
      <c r="B1484" s="0" t="s">
        <v>5369</v>
      </c>
      <c r="C1484" s="0" t="s">
        <v>769</v>
      </c>
      <c r="D1484" s="0" t="s">
        <v>91</v>
      </c>
      <c r="E1484" s="0" t="s">
        <v>127</v>
      </c>
      <c r="F1484" s="0" t="s">
        <v>5378</v>
      </c>
      <c r="H1484" s="0" t="n">
        <v>0</v>
      </c>
      <c r="I1484" s="0" t="s">
        <v>5369</v>
      </c>
    </row>
    <row r="1485" customFormat="false" ht="15" hidden="false" customHeight="false" outlineLevel="0" collapsed="false">
      <c r="A1485" s="0" t="n">
        <v>2790</v>
      </c>
      <c r="B1485" s="0" t="s">
        <v>5369</v>
      </c>
      <c r="C1485" s="0" t="s">
        <v>769</v>
      </c>
      <c r="D1485" s="0" t="s">
        <v>91</v>
      </c>
      <c r="E1485" s="0" t="s">
        <v>127</v>
      </c>
      <c r="F1485" s="0" t="s">
        <v>5378</v>
      </c>
      <c r="H1485" s="0" t="n">
        <v>0</v>
      </c>
      <c r="I1485" s="0" t="s">
        <v>5369</v>
      </c>
    </row>
    <row r="1486" customFormat="false" ht="15" hidden="false" customHeight="false" outlineLevel="0" collapsed="false">
      <c r="A1486" s="0" t="n">
        <v>2791</v>
      </c>
      <c r="B1486" s="0" t="s">
        <v>5369</v>
      </c>
      <c r="C1486" s="0" t="s">
        <v>769</v>
      </c>
      <c r="D1486" s="0" t="s">
        <v>91</v>
      </c>
      <c r="E1486" s="0" t="s">
        <v>127</v>
      </c>
      <c r="F1486" s="0" t="s">
        <v>5378</v>
      </c>
      <c r="H1486" s="0" t="n">
        <v>0</v>
      </c>
      <c r="I1486" s="0" t="s">
        <v>5369</v>
      </c>
    </row>
    <row r="1487" customFormat="false" ht="15" hidden="false" customHeight="false" outlineLevel="0" collapsed="false">
      <c r="A1487" s="0" t="n">
        <v>2792</v>
      </c>
      <c r="B1487" s="0" t="s">
        <v>5369</v>
      </c>
      <c r="C1487" s="0" t="s">
        <v>769</v>
      </c>
      <c r="D1487" s="0" t="s">
        <v>91</v>
      </c>
      <c r="E1487" s="0" t="s">
        <v>127</v>
      </c>
      <c r="F1487" s="0" t="s">
        <v>5378</v>
      </c>
      <c r="H1487" s="0" t="n">
        <v>0</v>
      </c>
      <c r="I1487" s="0" t="s">
        <v>5369</v>
      </c>
    </row>
    <row r="1488" customFormat="false" ht="15" hidden="false" customHeight="false" outlineLevel="0" collapsed="false">
      <c r="A1488" s="0" t="n">
        <v>2793</v>
      </c>
      <c r="B1488" s="0" t="s">
        <v>5405</v>
      </c>
      <c r="C1488" s="0" t="s">
        <v>769</v>
      </c>
      <c r="D1488" s="0" t="s">
        <v>91</v>
      </c>
      <c r="E1488" s="0" t="s">
        <v>2105</v>
      </c>
      <c r="F1488" s="0" t="s">
        <v>5411</v>
      </c>
      <c r="H1488" s="0" t="n">
        <v>0</v>
      </c>
      <c r="I1488" s="0" t="s">
        <v>5405</v>
      </c>
    </row>
    <row r="1489" customFormat="false" ht="15" hidden="false" customHeight="false" outlineLevel="0" collapsed="false">
      <c r="A1489" s="0" t="n">
        <v>2794</v>
      </c>
      <c r="B1489" s="0" t="s">
        <v>5405</v>
      </c>
      <c r="C1489" s="0" t="s">
        <v>769</v>
      </c>
      <c r="D1489" s="0" t="s">
        <v>91</v>
      </c>
      <c r="E1489" s="0" t="s">
        <v>127</v>
      </c>
      <c r="F1489" s="0" t="s">
        <v>5411</v>
      </c>
      <c r="H1489" s="0" t="n">
        <v>0</v>
      </c>
      <c r="I1489" s="0" t="s">
        <v>5405</v>
      </c>
    </row>
    <row r="1490" customFormat="false" ht="15" hidden="false" customHeight="false" outlineLevel="0" collapsed="false">
      <c r="A1490" s="0" t="n">
        <v>2795</v>
      </c>
      <c r="B1490" s="0" t="s">
        <v>5405</v>
      </c>
      <c r="C1490" s="0" t="s">
        <v>769</v>
      </c>
      <c r="D1490" s="0" t="s">
        <v>91</v>
      </c>
      <c r="E1490" s="0" t="s">
        <v>127</v>
      </c>
      <c r="F1490" s="0" t="s">
        <v>5411</v>
      </c>
      <c r="H1490" s="0" t="n">
        <v>0</v>
      </c>
      <c r="I1490" s="0" t="s">
        <v>5405</v>
      </c>
    </row>
    <row r="1491" customFormat="false" ht="15" hidden="false" customHeight="false" outlineLevel="0" collapsed="false">
      <c r="A1491" s="0" t="n">
        <v>2796</v>
      </c>
      <c r="B1491" s="0" t="s">
        <v>5421</v>
      </c>
      <c r="C1491" s="0" t="s">
        <v>105</v>
      </c>
      <c r="D1491" s="0" t="s">
        <v>91</v>
      </c>
      <c r="E1491" s="0" t="s">
        <v>85</v>
      </c>
      <c r="F1491" s="0" t="s">
        <v>5428</v>
      </c>
      <c r="H1491" s="0" t="n">
        <v>0</v>
      </c>
      <c r="I1491" s="0" t="s">
        <v>5421</v>
      </c>
    </row>
    <row r="1492" customFormat="false" ht="15" hidden="false" customHeight="false" outlineLevel="0" collapsed="false">
      <c r="A1492" s="0" t="n">
        <v>2797</v>
      </c>
      <c r="B1492" s="0" t="s">
        <v>5421</v>
      </c>
      <c r="C1492" s="0" t="s">
        <v>105</v>
      </c>
      <c r="D1492" s="0" t="s">
        <v>91</v>
      </c>
      <c r="E1492" s="0" t="s">
        <v>85</v>
      </c>
      <c r="F1492" s="0" t="s">
        <v>5428</v>
      </c>
      <c r="H1492" s="0" t="n">
        <v>0</v>
      </c>
      <c r="I1492" s="0" t="s">
        <v>5421</v>
      </c>
    </row>
    <row r="1493" customFormat="false" ht="15" hidden="false" customHeight="false" outlineLevel="0" collapsed="false">
      <c r="A1493" s="0" t="n">
        <v>2798</v>
      </c>
      <c r="B1493" s="0" t="s">
        <v>5421</v>
      </c>
      <c r="C1493" s="0" t="s">
        <v>105</v>
      </c>
      <c r="D1493" s="0" t="s">
        <v>91</v>
      </c>
      <c r="E1493" s="0" t="s">
        <v>85</v>
      </c>
      <c r="F1493" s="0" t="s">
        <v>5428</v>
      </c>
      <c r="H1493" s="0" t="n">
        <v>0</v>
      </c>
      <c r="I1493" s="0" t="s">
        <v>5421</v>
      </c>
    </row>
    <row r="1494" customFormat="false" ht="15" hidden="false" customHeight="false" outlineLevel="0" collapsed="false">
      <c r="A1494" s="0" t="n">
        <v>2799</v>
      </c>
      <c r="B1494" s="0" t="s">
        <v>5421</v>
      </c>
      <c r="C1494" s="0" t="s">
        <v>105</v>
      </c>
      <c r="D1494" s="0" t="s">
        <v>91</v>
      </c>
      <c r="E1494" s="0" t="s">
        <v>755</v>
      </c>
      <c r="F1494" s="0" t="s">
        <v>5428</v>
      </c>
      <c r="H1494" s="0" t="n">
        <v>0</v>
      </c>
      <c r="I1494" s="0" t="s">
        <v>5421</v>
      </c>
    </row>
    <row r="1495" customFormat="false" ht="15" hidden="false" customHeight="false" outlineLevel="0" collapsed="false">
      <c r="A1495" s="0" t="n">
        <v>2800</v>
      </c>
      <c r="B1495" s="0" t="s">
        <v>5421</v>
      </c>
      <c r="C1495" s="0" t="s">
        <v>105</v>
      </c>
      <c r="D1495" s="0" t="s">
        <v>91</v>
      </c>
      <c r="E1495" s="0" t="s">
        <v>755</v>
      </c>
      <c r="F1495" s="0" t="s">
        <v>5428</v>
      </c>
      <c r="H1495" s="0" t="n">
        <v>0</v>
      </c>
      <c r="I1495" s="0" t="s">
        <v>5421</v>
      </c>
    </row>
    <row r="1496" customFormat="false" ht="15" hidden="false" customHeight="false" outlineLevel="0" collapsed="false">
      <c r="A1496" s="0" t="n">
        <v>2801</v>
      </c>
      <c r="B1496" s="0" t="s">
        <v>5421</v>
      </c>
      <c r="C1496" s="0" t="s">
        <v>105</v>
      </c>
      <c r="D1496" s="0" t="s">
        <v>91</v>
      </c>
      <c r="E1496" s="0" t="s">
        <v>755</v>
      </c>
      <c r="F1496" s="0" t="s">
        <v>5428</v>
      </c>
      <c r="H1496" s="0" t="n">
        <v>0</v>
      </c>
      <c r="I1496" s="0" t="s">
        <v>5421</v>
      </c>
    </row>
    <row r="1497" customFormat="false" ht="15" hidden="false" customHeight="false" outlineLevel="0" collapsed="false">
      <c r="A1497" s="0" t="n">
        <v>2802</v>
      </c>
      <c r="B1497" s="0" t="s">
        <v>5421</v>
      </c>
      <c r="C1497" s="0" t="s">
        <v>105</v>
      </c>
      <c r="D1497" s="0" t="s">
        <v>91</v>
      </c>
      <c r="E1497" s="0" t="s">
        <v>755</v>
      </c>
      <c r="F1497" s="0" t="s">
        <v>5428</v>
      </c>
      <c r="H1497" s="0" t="n">
        <v>0</v>
      </c>
      <c r="I1497" s="0" t="s">
        <v>5421</v>
      </c>
    </row>
    <row r="1498" customFormat="false" ht="15" hidden="false" customHeight="false" outlineLevel="0" collapsed="false">
      <c r="A1498" s="0" t="n">
        <v>2803</v>
      </c>
      <c r="B1498" s="0" t="s">
        <v>5421</v>
      </c>
      <c r="C1498" s="0" t="s">
        <v>105</v>
      </c>
      <c r="D1498" s="0" t="s">
        <v>91</v>
      </c>
      <c r="E1498" s="0" t="s">
        <v>755</v>
      </c>
      <c r="F1498" s="0" t="s">
        <v>5428</v>
      </c>
      <c r="H1498" s="0" t="n">
        <v>0</v>
      </c>
      <c r="I1498" s="0" t="s">
        <v>5421</v>
      </c>
    </row>
    <row r="1499" customFormat="false" ht="15" hidden="false" customHeight="false" outlineLevel="0" collapsed="false">
      <c r="A1499" s="0" t="n">
        <v>2804</v>
      </c>
      <c r="B1499" s="0" t="s">
        <v>5421</v>
      </c>
      <c r="C1499" s="0" t="s">
        <v>105</v>
      </c>
      <c r="D1499" s="0" t="s">
        <v>91</v>
      </c>
      <c r="E1499" s="0" t="s">
        <v>755</v>
      </c>
      <c r="F1499" s="0" t="s">
        <v>5428</v>
      </c>
      <c r="H1499" s="0" t="n">
        <v>0</v>
      </c>
      <c r="I1499" s="0" t="s">
        <v>5421</v>
      </c>
    </row>
    <row r="1500" customFormat="false" ht="15" hidden="false" customHeight="false" outlineLevel="0" collapsed="false">
      <c r="A1500" s="0" t="n">
        <v>2805</v>
      </c>
      <c r="B1500" s="0" t="s">
        <v>5421</v>
      </c>
      <c r="C1500" s="0" t="s">
        <v>105</v>
      </c>
      <c r="D1500" s="0" t="s">
        <v>91</v>
      </c>
      <c r="E1500" s="0" t="s">
        <v>755</v>
      </c>
      <c r="F1500" s="0" t="s">
        <v>5428</v>
      </c>
      <c r="H1500" s="0" t="n">
        <v>0</v>
      </c>
      <c r="I1500" s="0" t="s">
        <v>5421</v>
      </c>
    </row>
    <row r="1501" customFormat="false" ht="15" hidden="false" customHeight="false" outlineLevel="0" collapsed="false">
      <c r="A1501" s="0" t="n">
        <v>2806</v>
      </c>
      <c r="B1501" s="0" t="s">
        <v>5421</v>
      </c>
      <c r="C1501" s="0" t="s">
        <v>105</v>
      </c>
      <c r="D1501" s="0" t="s">
        <v>91</v>
      </c>
      <c r="E1501" s="0" t="s">
        <v>755</v>
      </c>
      <c r="F1501" s="0" t="s">
        <v>5428</v>
      </c>
      <c r="H1501" s="0" t="n">
        <v>0</v>
      </c>
      <c r="I1501" s="0" t="s">
        <v>5421</v>
      </c>
    </row>
    <row r="1502" customFormat="false" ht="15" hidden="false" customHeight="false" outlineLevel="0" collapsed="false">
      <c r="A1502" s="0" t="n">
        <v>2807</v>
      </c>
      <c r="B1502" s="0" t="s">
        <v>5421</v>
      </c>
      <c r="C1502" s="0" t="s">
        <v>105</v>
      </c>
      <c r="D1502" s="0" t="s">
        <v>91</v>
      </c>
      <c r="E1502" s="0" t="s">
        <v>755</v>
      </c>
      <c r="F1502" s="0" t="s">
        <v>5428</v>
      </c>
      <c r="H1502" s="0" t="n">
        <v>0</v>
      </c>
      <c r="I1502" s="0" t="s">
        <v>5421</v>
      </c>
    </row>
    <row r="1503" customFormat="false" ht="15" hidden="false" customHeight="false" outlineLevel="0" collapsed="false">
      <c r="A1503" s="0" t="n">
        <v>2808</v>
      </c>
      <c r="B1503" s="0" t="s">
        <v>5421</v>
      </c>
      <c r="C1503" s="0" t="s">
        <v>105</v>
      </c>
      <c r="D1503" s="0" t="s">
        <v>91</v>
      </c>
      <c r="E1503" s="0" t="s">
        <v>755</v>
      </c>
      <c r="F1503" s="0" t="s">
        <v>5428</v>
      </c>
      <c r="H1503" s="0" t="n">
        <v>0</v>
      </c>
      <c r="I1503" s="0" t="s">
        <v>5421</v>
      </c>
    </row>
    <row r="1504" customFormat="false" ht="15" hidden="false" customHeight="false" outlineLevel="0" collapsed="false">
      <c r="A1504" s="0" t="n">
        <v>2809</v>
      </c>
      <c r="B1504" s="0" t="s">
        <v>5421</v>
      </c>
      <c r="C1504" s="0" t="s">
        <v>105</v>
      </c>
      <c r="D1504" s="0" t="s">
        <v>91</v>
      </c>
      <c r="E1504" s="0" t="s">
        <v>755</v>
      </c>
      <c r="F1504" s="0" t="s">
        <v>5428</v>
      </c>
      <c r="H1504" s="0" t="n">
        <v>0</v>
      </c>
      <c r="I1504" s="0" t="s">
        <v>5421</v>
      </c>
    </row>
    <row r="1505" customFormat="false" ht="15" hidden="false" customHeight="false" outlineLevel="0" collapsed="false">
      <c r="A1505" s="0" t="n">
        <v>2810</v>
      </c>
      <c r="B1505" s="0" t="s">
        <v>5421</v>
      </c>
      <c r="C1505" s="0" t="s">
        <v>105</v>
      </c>
      <c r="D1505" s="0" t="s">
        <v>91</v>
      </c>
      <c r="E1505" s="0" t="s">
        <v>755</v>
      </c>
      <c r="F1505" s="0" t="s">
        <v>5428</v>
      </c>
      <c r="H1505" s="0" t="n">
        <v>0</v>
      </c>
      <c r="I1505" s="0" t="s">
        <v>5421</v>
      </c>
    </row>
    <row r="1506" customFormat="false" ht="15" hidden="false" customHeight="false" outlineLevel="0" collapsed="false">
      <c r="A1506" s="0" t="n">
        <v>2811</v>
      </c>
      <c r="B1506" s="0" t="s">
        <v>5421</v>
      </c>
      <c r="C1506" s="0" t="s">
        <v>105</v>
      </c>
      <c r="D1506" s="0" t="s">
        <v>91</v>
      </c>
      <c r="E1506" s="0" t="s">
        <v>755</v>
      </c>
      <c r="F1506" s="0" t="s">
        <v>5428</v>
      </c>
      <c r="H1506" s="0" t="n">
        <v>0</v>
      </c>
      <c r="I1506" s="0" t="s">
        <v>5421</v>
      </c>
    </row>
    <row r="1507" customFormat="false" ht="15" hidden="false" customHeight="false" outlineLevel="0" collapsed="false">
      <c r="A1507" s="0" t="n">
        <v>2812</v>
      </c>
      <c r="B1507" s="0" t="s">
        <v>5421</v>
      </c>
      <c r="C1507" s="0" t="s">
        <v>105</v>
      </c>
      <c r="D1507" s="0" t="s">
        <v>91</v>
      </c>
      <c r="E1507" s="0" t="s">
        <v>755</v>
      </c>
      <c r="F1507" s="0" t="s">
        <v>5428</v>
      </c>
      <c r="H1507" s="0" t="n">
        <v>0</v>
      </c>
      <c r="I1507" s="0" t="s">
        <v>5421</v>
      </c>
    </row>
    <row r="1508" customFormat="false" ht="15" hidden="false" customHeight="false" outlineLevel="0" collapsed="false">
      <c r="A1508" s="0" t="n">
        <v>2813</v>
      </c>
      <c r="B1508" s="0" t="s">
        <v>5421</v>
      </c>
      <c r="C1508" s="0" t="s">
        <v>105</v>
      </c>
      <c r="D1508" s="0" t="s">
        <v>91</v>
      </c>
      <c r="E1508" s="0" t="s">
        <v>755</v>
      </c>
      <c r="F1508" s="0" t="s">
        <v>5428</v>
      </c>
      <c r="H1508" s="0" t="n">
        <v>0</v>
      </c>
      <c r="I1508" s="0" t="s">
        <v>5421</v>
      </c>
    </row>
    <row r="1509" customFormat="false" ht="15" hidden="false" customHeight="false" outlineLevel="0" collapsed="false">
      <c r="A1509" s="0" t="n">
        <v>2814</v>
      </c>
      <c r="B1509" s="0" t="s">
        <v>5421</v>
      </c>
      <c r="C1509" s="0" t="s">
        <v>105</v>
      </c>
      <c r="D1509" s="0" t="s">
        <v>91</v>
      </c>
      <c r="E1509" s="0" t="s">
        <v>2442</v>
      </c>
      <c r="F1509" s="0" t="s">
        <v>5428</v>
      </c>
      <c r="H1509" s="0" t="n">
        <v>0</v>
      </c>
      <c r="I1509" s="0" t="s">
        <v>5421</v>
      </c>
    </row>
    <row r="1510" customFormat="false" ht="15" hidden="false" customHeight="false" outlineLevel="0" collapsed="false">
      <c r="A1510" s="0" t="n">
        <v>2815</v>
      </c>
      <c r="B1510" s="0" t="s">
        <v>5421</v>
      </c>
      <c r="C1510" s="0" t="s">
        <v>105</v>
      </c>
      <c r="D1510" s="0" t="s">
        <v>91</v>
      </c>
      <c r="E1510" s="0" t="s">
        <v>755</v>
      </c>
      <c r="F1510" s="0" t="s">
        <v>5428</v>
      </c>
      <c r="H1510" s="0" t="n">
        <v>0</v>
      </c>
      <c r="I1510" s="0" t="s">
        <v>5421</v>
      </c>
    </row>
    <row r="1511" customFormat="false" ht="15" hidden="false" customHeight="false" outlineLevel="0" collapsed="false">
      <c r="A1511" s="0" t="n">
        <v>2816</v>
      </c>
      <c r="B1511" s="0" t="s">
        <v>5421</v>
      </c>
      <c r="C1511" s="0" t="s">
        <v>105</v>
      </c>
      <c r="D1511" s="0" t="s">
        <v>91</v>
      </c>
      <c r="E1511" s="0" t="s">
        <v>2442</v>
      </c>
      <c r="F1511" s="0" t="s">
        <v>5428</v>
      </c>
      <c r="H1511" s="0" t="n">
        <v>0</v>
      </c>
      <c r="I1511" s="0" t="s">
        <v>5421</v>
      </c>
    </row>
    <row r="1512" customFormat="false" ht="15" hidden="false" customHeight="false" outlineLevel="0" collapsed="false">
      <c r="A1512" s="0" t="n">
        <v>2817</v>
      </c>
      <c r="B1512" s="0" t="s">
        <v>5421</v>
      </c>
      <c r="C1512" s="0" t="s">
        <v>105</v>
      </c>
      <c r="D1512" s="0" t="s">
        <v>91</v>
      </c>
      <c r="E1512" s="0" t="s">
        <v>755</v>
      </c>
      <c r="F1512" s="0" t="s">
        <v>5428</v>
      </c>
      <c r="H1512" s="0" t="n">
        <v>0</v>
      </c>
      <c r="I1512" s="0" t="s">
        <v>5421</v>
      </c>
    </row>
    <row r="1513" customFormat="false" ht="15" hidden="false" customHeight="false" outlineLevel="0" collapsed="false">
      <c r="A1513" s="0" t="n">
        <v>2818</v>
      </c>
      <c r="B1513" s="0" t="s">
        <v>5421</v>
      </c>
      <c r="C1513" s="0" t="s">
        <v>105</v>
      </c>
      <c r="D1513" s="0" t="s">
        <v>91</v>
      </c>
      <c r="E1513" s="0" t="s">
        <v>2442</v>
      </c>
      <c r="F1513" s="0" t="s">
        <v>5428</v>
      </c>
      <c r="H1513" s="0" t="n">
        <v>0</v>
      </c>
      <c r="I1513" s="0" t="s">
        <v>5421</v>
      </c>
    </row>
    <row r="1514" customFormat="false" ht="15" hidden="false" customHeight="false" outlineLevel="0" collapsed="false">
      <c r="A1514" s="0" t="n">
        <v>2819</v>
      </c>
      <c r="B1514" s="0" t="s">
        <v>5421</v>
      </c>
      <c r="C1514" s="0" t="s">
        <v>105</v>
      </c>
      <c r="D1514" s="0" t="s">
        <v>91</v>
      </c>
      <c r="E1514" s="0" t="s">
        <v>2442</v>
      </c>
      <c r="F1514" s="0" t="s">
        <v>5428</v>
      </c>
      <c r="H1514" s="0" t="n">
        <v>0</v>
      </c>
      <c r="I1514" s="0" t="s">
        <v>5421</v>
      </c>
    </row>
    <row r="1515" customFormat="false" ht="15" hidden="false" customHeight="false" outlineLevel="0" collapsed="false">
      <c r="A1515" s="0" t="n">
        <v>2820</v>
      </c>
      <c r="B1515" s="0" t="s">
        <v>5421</v>
      </c>
      <c r="C1515" s="0" t="s">
        <v>105</v>
      </c>
      <c r="D1515" s="0" t="s">
        <v>91</v>
      </c>
      <c r="E1515" s="0" t="s">
        <v>755</v>
      </c>
      <c r="F1515" s="0" t="s">
        <v>5428</v>
      </c>
      <c r="H1515" s="0" t="n">
        <v>0</v>
      </c>
      <c r="I1515" s="0" t="s">
        <v>5421</v>
      </c>
    </row>
    <row r="1516" customFormat="false" ht="15" hidden="false" customHeight="false" outlineLevel="0" collapsed="false">
      <c r="A1516" s="0" t="n">
        <v>2821</v>
      </c>
      <c r="B1516" s="0" t="s">
        <v>5421</v>
      </c>
      <c r="C1516" s="0" t="s">
        <v>105</v>
      </c>
      <c r="D1516" s="0" t="s">
        <v>91</v>
      </c>
      <c r="E1516" s="0" t="s">
        <v>755</v>
      </c>
      <c r="F1516" s="0" t="s">
        <v>5428</v>
      </c>
      <c r="H1516" s="0" t="n">
        <v>0</v>
      </c>
      <c r="I1516" s="0" t="s">
        <v>5421</v>
      </c>
    </row>
    <row r="1517" customFormat="false" ht="15" hidden="false" customHeight="false" outlineLevel="0" collapsed="false">
      <c r="A1517" s="0" t="n">
        <v>2822</v>
      </c>
      <c r="B1517" s="0" t="s">
        <v>5421</v>
      </c>
      <c r="C1517" s="0" t="s">
        <v>105</v>
      </c>
      <c r="D1517" s="0" t="s">
        <v>91</v>
      </c>
      <c r="E1517" s="0" t="s">
        <v>755</v>
      </c>
      <c r="F1517" s="0" t="s">
        <v>5428</v>
      </c>
      <c r="H1517" s="0" t="n">
        <v>0</v>
      </c>
      <c r="I1517" s="0" t="s">
        <v>5421</v>
      </c>
    </row>
    <row r="1518" customFormat="false" ht="15" hidden="false" customHeight="false" outlineLevel="0" collapsed="false">
      <c r="A1518" s="0" t="n">
        <v>2823</v>
      </c>
      <c r="B1518" s="0" t="s">
        <v>5421</v>
      </c>
      <c r="C1518" s="0" t="s">
        <v>105</v>
      </c>
      <c r="D1518" s="0" t="s">
        <v>91</v>
      </c>
      <c r="E1518" s="0" t="s">
        <v>755</v>
      </c>
      <c r="F1518" s="0" t="s">
        <v>5428</v>
      </c>
      <c r="H1518" s="0" t="n">
        <v>0</v>
      </c>
      <c r="I1518" s="0" t="s">
        <v>5421</v>
      </c>
    </row>
    <row r="1519" customFormat="false" ht="15" hidden="false" customHeight="false" outlineLevel="0" collapsed="false">
      <c r="A1519" s="0" t="n">
        <v>2824</v>
      </c>
      <c r="B1519" s="0" t="s">
        <v>5421</v>
      </c>
      <c r="C1519" s="0" t="s">
        <v>105</v>
      </c>
      <c r="D1519" s="0" t="s">
        <v>91</v>
      </c>
      <c r="E1519" s="0" t="s">
        <v>2442</v>
      </c>
      <c r="F1519" s="0" t="s">
        <v>5428</v>
      </c>
      <c r="H1519" s="0" t="n">
        <v>0</v>
      </c>
      <c r="I1519" s="0" t="s">
        <v>5421</v>
      </c>
    </row>
    <row r="1520" customFormat="false" ht="15" hidden="false" customHeight="false" outlineLevel="0" collapsed="false">
      <c r="A1520" s="0" t="n">
        <v>2825</v>
      </c>
      <c r="B1520" s="0" t="s">
        <v>5421</v>
      </c>
      <c r="C1520" s="0" t="s">
        <v>105</v>
      </c>
      <c r="D1520" s="0" t="s">
        <v>91</v>
      </c>
      <c r="E1520" s="0" t="s">
        <v>2442</v>
      </c>
      <c r="F1520" s="0" t="s">
        <v>5428</v>
      </c>
      <c r="H1520" s="0" t="n">
        <v>0</v>
      </c>
      <c r="I1520" s="0" t="s">
        <v>5421</v>
      </c>
    </row>
    <row r="1521" customFormat="false" ht="15" hidden="false" customHeight="false" outlineLevel="0" collapsed="false">
      <c r="A1521" s="0" t="n">
        <v>2826</v>
      </c>
      <c r="B1521" s="0" t="s">
        <v>5421</v>
      </c>
      <c r="C1521" s="0" t="s">
        <v>105</v>
      </c>
      <c r="D1521" s="0" t="s">
        <v>91</v>
      </c>
      <c r="E1521" s="0" t="s">
        <v>755</v>
      </c>
      <c r="F1521" s="0" t="s">
        <v>5428</v>
      </c>
      <c r="H1521" s="0" t="n">
        <v>0</v>
      </c>
      <c r="I1521" s="0" t="s">
        <v>5421</v>
      </c>
    </row>
    <row r="1522" customFormat="false" ht="15" hidden="false" customHeight="false" outlineLevel="0" collapsed="false">
      <c r="A1522" s="0" t="n">
        <v>2827</v>
      </c>
      <c r="B1522" s="0" t="s">
        <v>5421</v>
      </c>
      <c r="C1522" s="0" t="s">
        <v>105</v>
      </c>
      <c r="D1522" s="0" t="s">
        <v>91</v>
      </c>
      <c r="E1522" s="0" t="s">
        <v>2442</v>
      </c>
      <c r="F1522" s="0" t="s">
        <v>5428</v>
      </c>
      <c r="H1522" s="0" t="n">
        <v>0</v>
      </c>
      <c r="I1522" s="0" t="s">
        <v>5421</v>
      </c>
    </row>
    <row r="1523" customFormat="false" ht="15" hidden="false" customHeight="false" outlineLevel="0" collapsed="false">
      <c r="A1523" s="0" t="n">
        <v>2828</v>
      </c>
      <c r="B1523" s="0" t="s">
        <v>5421</v>
      </c>
      <c r="C1523" s="0" t="s">
        <v>105</v>
      </c>
      <c r="D1523" s="0" t="s">
        <v>91</v>
      </c>
      <c r="E1523" s="0" t="s">
        <v>755</v>
      </c>
      <c r="F1523" s="0" t="s">
        <v>5428</v>
      </c>
      <c r="H1523" s="0" t="n">
        <v>0</v>
      </c>
      <c r="I1523" s="0" t="s">
        <v>5421</v>
      </c>
    </row>
    <row r="1524" customFormat="false" ht="15" hidden="false" customHeight="false" outlineLevel="0" collapsed="false">
      <c r="A1524" s="0" t="n">
        <v>2829</v>
      </c>
      <c r="B1524" s="0" t="s">
        <v>5421</v>
      </c>
      <c r="C1524" s="0" t="s">
        <v>105</v>
      </c>
      <c r="D1524" s="0" t="s">
        <v>91</v>
      </c>
      <c r="E1524" s="0" t="s">
        <v>2442</v>
      </c>
      <c r="F1524" s="0" t="s">
        <v>5428</v>
      </c>
      <c r="H1524" s="0" t="n">
        <v>0</v>
      </c>
      <c r="I1524" s="0" t="s">
        <v>5421</v>
      </c>
    </row>
    <row r="1525" customFormat="false" ht="15" hidden="false" customHeight="false" outlineLevel="0" collapsed="false">
      <c r="A1525" s="0" t="n">
        <v>2830</v>
      </c>
      <c r="B1525" s="0" t="s">
        <v>5421</v>
      </c>
      <c r="C1525" s="0" t="s">
        <v>105</v>
      </c>
      <c r="D1525" s="0" t="s">
        <v>91</v>
      </c>
      <c r="E1525" s="0" t="s">
        <v>2442</v>
      </c>
      <c r="F1525" s="0" t="s">
        <v>5428</v>
      </c>
      <c r="H1525" s="0" t="n">
        <v>0</v>
      </c>
      <c r="I1525" s="0" t="s">
        <v>5421</v>
      </c>
    </row>
    <row r="1526" customFormat="false" ht="15" hidden="false" customHeight="false" outlineLevel="0" collapsed="false">
      <c r="A1526" s="0" t="n">
        <v>2831</v>
      </c>
      <c r="B1526" s="0" t="s">
        <v>5421</v>
      </c>
      <c r="C1526" s="0" t="s">
        <v>105</v>
      </c>
      <c r="D1526" s="0" t="s">
        <v>91</v>
      </c>
      <c r="E1526" s="0" t="s">
        <v>2442</v>
      </c>
      <c r="F1526" s="0" t="s">
        <v>5428</v>
      </c>
      <c r="H1526" s="0" t="n">
        <v>0</v>
      </c>
      <c r="I1526" s="0" t="s">
        <v>5421</v>
      </c>
    </row>
    <row r="1527" customFormat="false" ht="15" hidden="false" customHeight="false" outlineLevel="0" collapsed="false">
      <c r="A1527" s="0" t="n">
        <v>2832</v>
      </c>
      <c r="B1527" s="0" t="s">
        <v>5421</v>
      </c>
      <c r="C1527" s="0" t="s">
        <v>105</v>
      </c>
      <c r="D1527" s="0" t="s">
        <v>91</v>
      </c>
      <c r="E1527" s="0" t="s">
        <v>755</v>
      </c>
      <c r="F1527" s="0" t="s">
        <v>5428</v>
      </c>
      <c r="H1527" s="0" t="n">
        <v>0</v>
      </c>
      <c r="I1527" s="0" t="s">
        <v>5421</v>
      </c>
    </row>
    <row r="1528" customFormat="false" ht="15" hidden="false" customHeight="false" outlineLevel="0" collapsed="false">
      <c r="A1528" s="0" t="n">
        <v>2833</v>
      </c>
      <c r="B1528" s="0" t="s">
        <v>5421</v>
      </c>
      <c r="C1528" s="0" t="s">
        <v>105</v>
      </c>
      <c r="D1528" s="0" t="s">
        <v>91</v>
      </c>
      <c r="E1528" s="0" t="s">
        <v>755</v>
      </c>
      <c r="F1528" s="0" t="s">
        <v>5428</v>
      </c>
      <c r="H1528" s="0" t="n">
        <v>0</v>
      </c>
      <c r="I1528" s="0" t="s">
        <v>5421</v>
      </c>
    </row>
    <row r="1529" customFormat="false" ht="15" hidden="false" customHeight="false" outlineLevel="0" collapsed="false">
      <c r="A1529" s="0" t="n">
        <v>2834</v>
      </c>
      <c r="B1529" s="0" t="s">
        <v>5421</v>
      </c>
      <c r="C1529" s="0" t="s">
        <v>105</v>
      </c>
      <c r="D1529" s="0" t="s">
        <v>91</v>
      </c>
      <c r="E1529" s="0" t="s">
        <v>2442</v>
      </c>
      <c r="F1529" s="0" t="s">
        <v>5428</v>
      </c>
      <c r="H1529" s="0" t="n">
        <v>0</v>
      </c>
      <c r="I1529" s="0" t="s">
        <v>5421</v>
      </c>
    </row>
    <row r="1530" customFormat="false" ht="15" hidden="false" customHeight="false" outlineLevel="0" collapsed="false">
      <c r="A1530" s="0" t="n">
        <v>2835</v>
      </c>
      <c r="B1530" s="0" t="s">
        <v>5421</v>
      </c>
      <c r="C1530" s="0" t="s">
        <v>105</v>
      </c>
      <c r="D1530" s="0" t="s">
        <v>91</v>
      </c>
      <c r="E1530" s="0" t="s">
        <v>755</v>
      </c>
      <c r="F1530" s="0" t="s">
        <v>5428</v>
      </c>
      <c r="H1530" s="0" t="n">
        <v>0</v>
      </c>
      <c r="I1530" s="0" t="s">
        <v>5421</v>
      </c>
    </row>
    <row r="1531" customFormat="false" ht="15" hidden="false" customHeight="false" outlineLevel="0" collapsed="false">
      <c r="A1531" s="0" t="n">
        <v>2836</v>
      </c>
      <c r="B1531" s="0" t="s">
        <v>5421</v>
      </c>
      <c r="C1531" s="0" t="s">
        <v>105</v>
      </c>
      <c r="D1531" s="0" t="s">
        <v>91</v>
      </c>
      <c r="E1531" s="0" t="s">
        <v>2442</v>
      </c>
      <c r="F1531" s="0" t="s">
        <v>5428</v>
      </c>
      <c r="H1531" s="0" t="n">
        <v>0</v>
      </c>
      <c r="I1531" s="0" t="s">
        <v>5421</v>
      </c>
    </row>
    <row r="1532" customFormat="false" ht="15" hidden="false" customHeight="false" outlineLevel="0" collapsed="false">
      <c r="A1532" s="0" t="n">
        <v>2837</v>
      </c>
      <c r="B1532" s="0" t="s">
        <v>5552</v>
      </c>
      <c r="C1532" s="0" t="s">
        <v>105</v>
      </c>
      <c r="D1532" s="0" t="s">
        <v>91</v>
      </c>
      <c r="E1532" s="0" t="s">
        <v>127</v>
      </c>
      <c r="F1532" s="0" t="s">
        <v>5557</v>
      </c>
      <c r="H1532" s="0" t="n">
        <v>0</v>
      </c>
      <c r="I1532" s="0" t="s">
        <v>5552</v>
      </c>
    </row>
    <row r="1533" customFormat="false" ht="15" hidden="false" customHeight="false" outlineLevel="0" collapsed="false">
      <c r="A1533" s="0" t="n">
        <v>2838</v>
      </c>
      <c r="B1533" s="0" t="s">
        <v>5552</v>
      </c>
      <c r="C1533" s="0" t="s">
        <v>105</v>
      </c>
      <c r="D1533" s="0" t="s">
        <v>91</v>
      </c>
      <c r="E1533" s="0" t="s">
        <v>127</v>
      </c>
      <c r="F1533" s="0" t="s">
        <v>5557</v>
      </c>
      <c r="H1533" s="0" t="n">
        <v>0</v>
      </c>
      <c r="I1533" s="0" t="s">
        <v>5552</v>
      </c>
    </row>
    <row r="1534" customFormat="false" ht="15" hidden="false" customHeight="false" outlineLevel="0" collapsed="false">
      <c r="A1534" s="0" t="n">
        <v>2839</v>
      </c>
      <c r="B1534" s="0" t="s">
        <v>5552</v>
      </c>
      <c r="C1534" s="0" t="s">
        <v>105</v>
      </c>
      <c r="D1534" s="0" t="s">
        <v>91</v>
      </c>
      <c r="E1534" s="0" t="s">
        <v>127</v>
      </c>
      <c r="F1534" s="0" t="s">
        <v>5557</v>
      </c>
      <c r="H1534" s="0" t="n">
        <v>0</v>
      </c>
      <c r="I1534" s="0" t="s">
        <v>5552</v>
      </c>
    </row>
    <row r="1535" customFormat="false" ht="15" hidden="false" customHeight="false" outlineLevel="0" collapsed="false">
      <c r="A1535" s="0" t="n">
        <v>2840</v>
      </c>
      <c r="B1535" s="0" t="s">
        <v>5552</v>
      </c>
      <c r="C1535" s="0" t="s">
        <v>105</v>
      </c>
      <c r="D1535" s="0" t="s">
        <v>91</v>
      </c>
      <c r="E1535" s="0" t="s">
        <v>127</v>
      </c>
      <c r="F1535" s="0" t="s">
        <v>5557</v>
      </c>
      <c r="H1535" s="0" t="n">
        <v>0</v>
      </c>
      <c r="I1535" s="0" t="s">
        <v>5552</v>
      </c>
    </row>
    <row r="1536" customFormat="false" ht="15" hidden="false" customHeight="false" outlineLevel="0" collapsed="false">
      <c r="A1536" s="0" t="n">
        <v>2841</v>
      </c>
      <c r="B1536" s="0" t="s">
        <v>5552</v>
      </c>
      <c r="C1536" s="0" t="s">
        <v>105</v>
      </c>
      <c r="D1536" s="0" t="s">
        <v>91</v>
      </c>
      <c r="E1536" s="0" t="s">
        <v>127</v>
      </c>
      <c r="F1536" s="0" t="s">
        <v>5557</v>
      </c>
      <c r="H1536" s="0" t="n">
        <v>0</v>
      </c>
      <c r="I1536" s="0" t="s">
        <v>5552</v>
      </c>
    </row>
    <row r="1537" customFormat="false" ht="15" hidden="false" customHeight="false" outlineLevel="0" collapsed="false">
      <c r="A1537" s="0" t="n">
        <v>2842</v>
      </c>
      <c r="B1537" s="0" t="s">
        <v>5552</v>
      </c>
      <c r="C1537" s="0" t="s">
        <v>105</v>
      </c>
      <c r="D1537" s="0" t="s">
        <v>91</v>
      </c>
      <c r="E1537" s="0" t="s">
        <v>127</v>
      </c>
      <c r="F1537" s="0" t="s">
        <v>5557</v>
      </c>
      <c r="H1537" s="0" t="n">
        <v>0</v>
      </c>
      <c r="I1537" s="0" t="s">
        <v>5552</v>
      </c>
    </row>
    <row r="1538" customFormat="false" ht="15" hidden="false" customHeight="false" outlineLevel="0" collapsed="false">
      <c r="A1538" s="0" t="n">
        <v>2843</v>
      </c>
      <c r="B1538" s="0" t="s">
        <v>5552</v>
      </c>
      <c r="C1538" s="0" t="s">
        <v>105</v>
      </c>
      <c r="D1538" s="0" t="s">
        <v>91</v>
      </c>
      <c r="E1538" s="0" t="s">
        <v>127</v>
      </c>
      <c r="F1538" s="0" t="s">
        <v>5557</v>
      </c>
      <c r="H1538" s="0" t="n">
        <v>0</v>
      </c>
      <c r="I1538" s="0" t="s">
        <v>5552</v>
      </c>
    </row>
    <row r="1539" customFormat="false" ht="15" hidden="false" customHeight="false" outlineLevel="0" collapsed="false">
      <c r="A1539" s="0" t="n">
        <v>2844</v>
      </c>
      <c r="B1539" s="0" t="s">
        <v>5552</v>
      </c>
      <c r="C1539" s="0" t="s">
        <v>105</v>
      </c>
      <c r="D1539" s="0" t="s">
        <v>91</v>
      </c>
      <c r="E1539" s="0" t="s">
        <v>127</v>
      </c>
      <c r="F1539" s="0" t="s">
        <v>5557</v>
      </c>
      <c r="H1539" s="0" t="n">
        <v>0</v>
      </c>
      <c r="I1539" s="0" t="s">
        <v>5552</v>
      </c>
    </row>
    <row r="1540" customFormat="false" ht="15" hidden="false" customHeight="false" outlineLevel="0" collapsed="false">
      <c r="A1540" s="0" t="n">
        <v>2845</v>
      </c>
      <c r="B1540" s="0" t="s">
        <v>5552</v>
      </c>
      <c r="C1540" s="0" t="s">
        <v>105</v>
      </c>
      <c r="D1540" s="0" t="s">
        <v>91</v>
      </c>
      <c r="E1540" s="0" t="s">
        <v>127</v>
      </c>
      <c r="F1540" s="0" t="s">
        <v>5557</v>
      </c>
      <c r="H1540" s="0" t="n">
        <v>0</v>
      </c>
      <c r="I1540" s="0" t="s">
        <v>5552</v>
      </c>
    </row>
    <row r="1541" customFormat="false" ht="15" hidden="false" customHeight="false" outlineLevel="0" collapsed="false">
      <c r="A1541" s="0" t="n">
        <v>2846</v>
      </c>
      <c r="B1541" s="0" t="s">
        <v>5552</v>
      </c>
      <c r="C1541" s="0" t="s">
        <v>105</v>
      </c>
      <c r="D1541" s="0" t="s">
        <v>91</v>
      </c>
      <c r="E1541" s="0" t="s">
        <v>127</v>
      </c>
      <c r="F1541" s="0" t="s">
        <v>5557</v>
      </c>
      <c r="H1541" s="0" t="n">
        <v>0</v>
      </c>
      <c r="I1541" s="0" t="s">
        <v>5552</v>
      </c>
    </row>
    <row r="1542" customFormat="false" ht="15" hidden="false" customHeight="false" outlineLevel="0" collapsed="false">
      <c r="A1542" s="0" t="n">
        <v>2847</v>
      </c>
      <c r="B1542" s="0" t="s">
        <v>5591</v>
      </c>
      <c r="C1542" s="0" t="s">
        <v>754</v>
      </c>
      <c r="D1542" s="0" t="s">
        <v>91</v>
      </c>
      <c r="E1542" s="0" t="s">
        <v>85</v>
      </c>
      <c r="F1542" s="0" t="s">
        <v>5597</v>
      </c>
      <c r="H1542" s="0" t="n">
        <v>0</v>
      </c>
      <c r="I1542" s="0" t="s">
        <v>5591</v>
      </c>
    </row>
    <row r="1543" customFormat="false" ht="15" hidden="false" customHeight="false" outlineLevel="0" collapsed="false">
      <c r="A1543" s="0" t="n">
        <v>2848</v>
      </c>
      <c r="B1543" s="0" t="s">
        <v>5591</v>
      </c>
      <c r="C1543" s="0" t="s">
        <v>754</v>
      </c>
      <c r="D1543" s="0" t="s">
        <v>91</v>
      </c>
      <c r="E1543" s="0" t="s">
        <v>127</v>
      </c>
      <c r="F1543" s="0" t="s">
        <v>5597</v>
      </c>
      <c r="H1543" s="0" t="n">
        <v>0</v>
      </c>
      <c r="I1543" s="0" t="s">
        <v>5591</v>
      </c>
    </row>
    <row r="1544" customFormat="false" ht="15" hidden="false" customHeight="false" outlineLevel="0" collapsed="false">
      <c r="A1544" s="0" t="n">
        <v>2849</v>
      </c>
      <c r="B1544" s="0" t="s">
        <v>5591</v>
      </c>
      <c r="C1544" s="0" t="s">
        <v>754</v>
      </c>
      <c r="D1544" s="0" t="s">
        <v>91</v>
      </c>
      <c r="E1544" s="0" t="s">
        <v>127</v>
      </c>
      <c r="F1544" s="0" t="s">
        <v>5597</v>
      </c>
      <c r="H1544" s="0" t="n">
        <v>0</v>
      </c>
      <c r="I1544" s="0" t="s">
        <v>5591</v>
      </c>
    </row>
    <row r="1545" customFormat="false" ht="15" hidden="false" customHeight="false" outlineLevel="0" collapsed="false">
      <c r="A1545" s="0" t="n">
        <v>2850</v>
      </c>
      <c r="B1545" s="0" t="s">
        <v>5591</v>
      </c>
      <c r="C1545" s="0" t="s">
        <v>754</v>
      </c>
      <c r="D1545" s="0" t="s">
        <v>91</v>
      </c>
      <c r="E1545" s="0" t="s">
        <v>127</v>
      </c>
      <c r="F1545" s="0" t="s">
        <v>5597</v>
      </c>
      <c r="H1545" s="0" t="n">
        <v>0</v>
      </c>
      <c r="I1545" s="0" t="s">
        <v>5591</v>
      </c>
    </row>
    <row r="1546" customFormat="false" ht="15" hidden="false" customHeight="false" outlineLevel="0" collapsed="false">
      <c r="A1546" s="0" t="n">
        <v>2851</v>
      </c>
      <c r="B1546" s="0" t="s">
        <v>5591</v>
      </c>
      <c r="C1546" s="0" t="s">
        <v>754</v>
      </c>
      <c r="D1546" s="0" t="s">
        <v>91</v>
      </c>
      <c r="E1546" s="0" t="s">
        <v>127</v>
      </c>
      <c r="F1546" s="0" t="s">
        <v>5597</v>
      </c>
      <c r="H1546" s="0" t="n">
        <v>0</v>
      </c>
      <c r="I1546" s="0" t="s">
        <v>5591</v>
      </c>
    </row>
    <row r="1547" customFormat="false" ht="15" hidden="false" customHeight="false" outlineLevel="0" collapsed="false">
      <c r="A1547" s="0" t="n">
        <v>2852</v>
      </c>
      <c r="B1547" s="0" t="s">
        <v>5591</v>
      </c>
      <c r="C1547" s="0" t="s">
        <v>754</v>
      </c>
      <c r="D1547" s="0" t="s">
        <v>91</v>
      </c>
      <c r="E1547" s="0" t="s">
        <v>127</v>
      </c>
      <c r="F1547" s="0" t="s">
        <v>5597</v>
      </c>
      <c r="H1547" s="0" t="n">
        <v>0</v>
      </c>
      <c r="I1547" s="0" t="s">
        <v>5591</v>
      </c>
    </row>
    <row r="1548" customFormat="false" ht="15" hidden="false" customHeight="false" outlineLevel="0" collapsed="false">
      <c r="A1548" s="0" t="n">
        <v>2853</v>
      </c>
      <c r="B1548" s="0" t="s">
        <v>5591</v>
      </c>
      <c r="C1548" s="0" t="s">
        <v>754</v>
      </c>
      <c r="D1548" s="0" t="s">
        <v>91</v>
      </c>
      <c r="E1548" s="0" t="s">
        <v>127</v>
      </c>
      <c r="F1548" s="0" t="s">
        <v>5597</v>
      </c>
      <c r="H1548" s="0" t="n">
        <v>0</v>
      </c>
      <c r="I1548" s="0" t="s">
        <v>5591</v>
      </c>
    </row>
    <row r="1549" customFormat="false" ht="15" hidden="false" customHeight="false" outlineLevel="0" collapsed="false">
      <c r="A1549" s="0" t="n">
        <v>2854</v>
      </c>
      <c r="B1549" s="0" t="s">
        <v>5591</v>
      </c>
      <c r="C1549" s="0" t="s">
        <v>754</v>
      </c>
      <c r="D1549" s="0" t="s">
        <v>91</v>
      </c>
      <c r="E1549" s="0" t="s">
        <v>127</v>
      </c>
      <c r="F1549" s="0" t="s">
        <v>5597</v>
      </c>
      <c r="H1549" s="0" t="n">
        <v>0</v>
      </c>
      <c r="I1549" s="0" t="s">
        <v>5591</v>
      </c>
    </row>
    <row r="1550" customFormat="false" ht="15" hidden="false" customHeight="false" outlineLevel="0" collapsed="false">
      <c r="A1550" s="0" t="n">
        <v>2855</v>
      </c>
      <c r="B1550" s="0" t="s">
        <v>5591</v>
      </c>
      <c r="C1550" s="0" t="s">
        <v>754</v>
      </c>
      <c r="D1550" s="0" t="s">
        <v>91</v>
      </c>
      <c r="E1550" s="0" t="s">
        <v>127</v>
      </c>
      <c r="F1550" s="0" t="s">
        <v>5597</v>
      </c>
      <c r="H1550" s="0" t="n">
        <v>0</v>
      </c>
      <c r="I1550" s="0" t="s">
        <v>5591</v>
      </c>
    </row>
    <row r="1551" customFormat="false" ht="15" hidden="false" customHeight="false" outlineLevel="0" collapsed="false">
      <c r="A1551" s="0" t="n">
        <v>2856</v>
      </c>
      <c r="B1551" s="0" t="s">
        <v>5591</v>
      </c>
      <c r="C1551" s="0" t="s">
        <v>754</v>
      </c>
      <c r="D1551" s="0" t="s">
        <v>91</v>
      </c>
      <c r="E1551" s="0" t="s">
        <v>127</v>
      </c>
      <c r="F1551" s="0" t="s">
        <v>5597</v>
      </c>
      <c r="H1551" s="0" t="n">
        <v>0</v>
      </c>
      <c r="I1551" s="0" t="s">
        <v>5591</v>
      </c>
    </row>
    <row r="1552" customFormat="false" ht="15" hidden="false" customHeight="false" outlineLevel="0" collapsed="false">
      <c r="A1552" s="0" t="n">
        <v>2857</v>
      </c>
      <c r="B1552" s="0" t="s">
        <v>5621</v>
      </c>
      <c r="C1552" s="0" t="s">
        <v>105</v>
      </c>
      <c r="D1552" s="0" t="s">
        <v>91</v>
      </c>
      <c r="E1552" s="0" t="s">
        <v>127</v>
      </c>
      <c r="F1552" s="0" t="s">
        <v>5627</v>
      </c>
      <c r="H1552" s="0" t="n">
        <v>0</v>
      </c>
      <c r="I1552" s="0" t="s">
        <v>5621</v>
      </c>
    </row>
    <row r="1553" customFormat="false" ht="15" hidden="false" customHeight="false" outlineLevel="0" collapsed="false">
      <c r="A1553" s="0" t="n">
        <v>2858</v>
      </c>
      <c r="B1553" s="0" t="s">
        <v>5621</v>
      </c>
      <c r="C1553" s="0" t="s">
        <v>105</v>
      </c>
      <c r="D1553" s="0" t="s">
        <v>91</v>
      </c>
      <c r="E1553" s="0" t="s">
        <v>127</v>
      </c>
      <c r="F1553" s="0" t="s">
        <v>5627</v>
      </c>
      <c r="H1553" s="0" t="n">
        <v>0</v>
      </c>
      <c r="I1553" s="0" t="s">
        <v>5621</v>
      </c>
    </row>
    <row r="1554" customFormat="false" ht="15" hidden="false" customHeight="false" outlineLevel="0" collapsed="false">
      <c r="A1554" s="0" t="n">
        <v>2859</v>
      </c>
      <c r="B1554" s="0" t="s">
        <v>5621</v>
      </c>
      <c r="C1554" s="0" t="s">
        <v>105</v>
      </c>
      <c r="D1554" s="0" t="s">
        <v>91</v>
      </c>
      <c r="E1554" s="0" t="s">
        <v>127</v>
      </c>
      <c r="F1554" s="0" t="s">
        <v>5627</v>
      </c>
      <c r="H1554" s="0" t="n">
        <v>0</v>
      </c>
      <c r="I1554" s="0" t="s">
        <v>5621</v>
      </c>
    </row>
    <row r="1555" customFormat="false" ht="15" hidden="false" customHeight="false" outlineLevel="0" collapsed="false">
      <c r="A1555" s="0" t="n">
        <v>2860</v>
      </c>
      <c r="B1555" s="0" t="s">
        <v>5621</v>
      </c>
      <c r="C1555" s="0" t="s">
        <v>105</v>
      </c>
      <c r="D1555" s="0" t="s">
        <v>91</v>
      </c>
      <c r="E1555" s="0" t="s">
        <v>127</v>
      </c>
      <c r="F1555" s="0" t="s">
        <v>5627</v>
      </c>
      <c r="H1555" s="0" t="n">
        <v>0</v>
      </c>
      <c r="I1555" s="0" t="s">
        <v>5621</v>
      </c>
    </row>
    <row r="1556" customFormat="false" ht="15" hidden="false" customHeight="false" outlineLevel="0" collapsed="false">
      <c r="A1556" s="0" t="n">
        <v>2861</v>
      </c>
      <c r="B1556" s="0" t="s">
        <v>5621</v>
      </c>
      <c r="C1556" s="0" t="s">
        <v>105</v>
      </c>
      <c r="D1556" s="0" t="s">
        <v>91</v>
      </c>
      <c r="E1556" s="0" t="s">
        <v>127</v>
      </c>
      <c r="F1556" s="0" t="s">
        <v>5627</v>
      </c>
      <c r="H1556" s="0" t="n">
        <v>0</v>
      </c>
      <c r="I1556" s="0" t="s">
        <v>5621</v>
      </c>
    </row>
    <row r="1557" customFormat="false" ht="15" hidden="false" customHeight="false" outlineLevel="0" collapsed="false">
      <c r="A1557" s="0" t="n">
        <v>2862</v>
      </c>
      <c r="B1557" s="0" t="s">
        <v>5621</v>
      </c>
      <c r="C1557" s="0" t="s">
        <v>105</v>
      </c>
      <c r="D1557" s="0" t="s">
        <v>91</v>
      </c>
      <c r="E1557" s="0" t="s">
        <v>127</v>
      </c>
      <c r="F1557" s="0" t="s">
        <v>5627</v>
      </c>
      <c r="H1557" s="0" t="n">
        <v>0</v>
      </c>
      <c r="I1557" s="0" t="s">
        <v>5621</v>
      </c>
    </row>
    <row r="1558" customFormat="false" ht="15" hidden="false" customHeight="false" outlineLevel="0" collapsed="false">
      <c r="A1558" s="0" t="n">
        <v>2863</v>
      </c>
      <c r="B1558" s="0" t="s">
        <v>5621</v>
      </c>
      <c r="C1558" s="0" t="s">
        <v>105</v>
      </c>
      <c r="D1558" s="0" t="s">
        <v>91</v>
      </c>
      <c r="E1558" s="0" t="s">
        <v>127</v>
      </c>
      <c r="F1558" s="0" t="s">
        <v>5627</v>
      </c>
      <c r="H1558" s="0" t="n">
        <v>0</v>
      </c>
      <c r="I1558" s="0" t="s">
        <v>5621</v>
      </c>
    </row>
    <row r="1559" customFormat="false" ht="15" hidden="false" customHeight="false" outlineLevel="0" collapsed="false">
      <c r="A1559" s="0" t="n">
        <v>2864</v>
      </c>
      <c r="B1559" s="0" t="s">
        <v>5621</v>
      </c>
      <c r="C1559" s="0" t="s">
        <v>105</v>
      </c>
      <c r="D1559" s="0" t="s">
        <v>91</v>
      </c>
      <c r="E1559" s="0" t="s">
        <v>127</v>
      </c>
      <c r="F1559" s="0" t="s">
        <v>5627</v>
      </c>
      <c r="H1559" s="0" t="n">
        <v>0</v>
      </c>
      <c r="I1559" s="0" t="s">
        <v>5621</v>
      </c>
    </row>
    <row r="1560" customFormat="false" ht="15" hidden="false" customHeight="false" outlineLevel="0" collapsed="false">
      <c r="A1560" s="0" t="n">
        <v>2865</v>
      </c>
      <c r="B1560" s="0" t="s">
        <v>5621</v>
      </c>
      <c r="C1560" s="0" t="s">
        <v>105</v>
      </c>
      <c r="D1560" s="0" t="s">
        <v>91</v>
      </c>
      <c r="E1560" s="0" t="s">
        <v>127</v>
      </c>
      <c r="F1560" s="0" t="s">
        <v>5627</v>
      </c>
      <c r="H1560" s="0" t="n">
        <v>0</v>
      </c>
      <c r="I1560" s="0" t="s">
        <v>5621</v>
      </c>
    </row>
    <row r="1561" customFormat="false" ht="15" hidden="false" customHeight="false" outlineLevel="0" collapsed="false">
      <c r="A1561" s="0" t="n">
        <v>2866</v>
      </c>
      <c r="B1561" s="0" t="s">
        <v>5621</v>
      </c>
      <c r="C1561" s="0" t="s">
        <v>105</v>
      </c>
      <c r="D1561" s="0" t="s">
        <v>91</v>
      </c>
      <c r="E1561" s="0" t="s">
        <v>127</v>
      </c>
      <c r="F1561" s="0" t="s">
        <v>5627</v>
      </c>
      <c r="H1561" s="0" t="n">
        <v>0</v>
      </c>
      <c r="I1561" s="0" t="s">
        <v>5621</v>
      </c>
    </row>
    <row r="1562" customFormat="false" ht="15" hidden="false" customHeight="false" outlineLevel="0" collapsed="false">
      <c r="A1562" s="0" t="n">
        <v>2867</v>
      </c>
      <c r="B1562" s="0" t="s">
        <v>5621</v>
      </c>
      <c r="C1562" s="0" t="s">
        <v>105</v>
      </c>
      <c r="D1562" s="0" t="s">
        <v>91</v>
      </c>
      <c r="E1562" s="0" t="s">
        <v>127</v>
      </c>
      <c r="F1562" s="0" t="s">
        <v>5627</v>
      </c>
      <c r="H1562" s="0" t="n">
        <v>0</v>
      </c>
      <c r="I1562" s="0" t="s">
        <v>5621</v>
      </c>
    </row>
    <row r="1563" customFormat="false" ht="15" hidden="false" customHeight="false" outlineLevel="0" collapsed="false">
      <c r="A1563" s="0" t="n">
        <v>2868</v>
      </c>
      <c r="B1563" s="0" t="s">
        <v>5621</v>
      </c>
      <c r="C1563" s="0" t="s">
        <v>105</v>
      </c>
      <c r="D1563" s="0" t="s">
        <v>91</v>
      </c>
      <c r="E1563" s="0" t="s">
        <v>127</v>
      </c>
      <c r="F1563" s="0" t="s">
        <v>5627</v>
      </c>
      <c r="H1563" s="0" t="n">
        <v>0</v>
      </c>
      <c r="I1563" s="0" t="s">
        <v>5621</v>
      </c>
    </row>
    <row r="1564" customFormat="false" ht="15" hidden="false" customHeight="false" outlineLevel="0" collapsed="false">
      <c r="A1564" s="0" t="n">
        <v>2869</v>
      </c>
      <c r="B1564" s="0" t="s">
        <v>5621</v>
      </c>
      <c r="C1564" s="0" t="s">
        <v>105</v>
      </c>
      <c r="D1564" s="0" t="s">
        <v>91</v>
      </c>
      <c r="E1564" s="0" t="s">
        <v>127</v>
      </c>
      <c r="F1564" s="0" t="s">
        <v>5627</v>
      </c>
      <c r="H1564" s="0" t="n">
        <v>0</v>
      </c>
      <c r="I1564" s="0" t="s">
        <v>5621</v>
      </c>
    </row>
    <row r="1565" customFormat="false" ht="15" hidden="false" customHeight="false" outlineLevel="0" collapsed="false">
      <c r="A1565" s="0" t="n">
        <v>2870</v>
      </c>
      <c r="B1565" s="0" t="s">
        <v>5621</v>
      </c>
      <c r="C1565" s="0" t="s">
        <v>105</v>
      </c>
      <c r="D1565" s="0" t="s">
        <v>91</v>
      </c>
      <c r="E1565" s="0" t="s">
        <v>127</v>
      </c>
      <c r="F1565" s="0" t="s">
        <v>5627</v>
      </c>
      <c r="H1565" s="0" t="n">
        <v>0</v>
      </c>
      <c r="I1565" s="0" t="s">
        <v>5621</v>
      </c>
    </row>
    <row r="1566" customFormat="false" ht="15" hidden="false" customHeight="false" outlineLevel="0" collapsed="false">
      <c r="A1566" s="0" t="n">
        <v>2871</v>
      </c>
      <c r="B1566" s="0" t="s">
        <v>5678</v>
      </c>
      <c r="C1566" s="0" t="s">
        <v>769</v>
      </c>
      <c r="D1566" s="0" t="s">
        <v>91</v>
      </c>
      <c r="E1566" s="0" t="s">
        <v>85</v>
      </c>
      <c r="F1566" s="0" t="s">
        <v>5685</v>
      </c>
      <c r="H1566" s="0" t="n">
        <v>0</v>
      </c>
      <c r="I1566" s="0" t="s">
        <v>5678</v>
      </c>
    </row>
    <row r="1567" customFormat="false" ht="15" hidden="false" customHeight="false" outlineLevel="0" collapsed="false">
      <c r="A1567" s="0" t="n">
        <v>2872</v>
      </c>
      <c r="B1567" s="0" t="s">
        <v>5678</v>
      </c>
      <c r="C1567" s="0" t="s">
        <v>769</v>
      </c>
      <c r="D1567" s="0" t="s">
        <v>91</v>
      </c>
      <c r="E1567" s="0" t="s">
        <v>85</v>
      </c>
      <c r="F1567" s="0" t="s">
        <v>5685</v>
      </c>
      <c r="H1567" s="0" t="n">
        <v>0</v>
      </c>
      <c r="I1567" s="0" t="s">
        <v>5678</v>
      </c>
    </row>
    <row r="1568" customFormat="false" ht="15" hidden="false" customHeight="false" outlineLevel="0" collapsed="false">
      <c r="A1568" s="0" t="n">
        <v>2873</v>
      </c>
      <c r="B1568" s="0" t="s">
        <v>5678</v>
      </c>
      <c r="C1568" s="0" t="s">
        <v>769</v>
      </c>
      <c r="D1568" s="0" t="s">
        <v>91</v>
      </c>
      <c r="E1568" s="0" t="s">
        <v>85</v>
      </c>
      <c r="F1568" s="0" t="s">
        <v>5685</v>
      </c>
      <c r="H1568" s="0" t="n">
        <v>0</v>
      </c>
      <c r="I1568" s="0" t="s">
        <v>5678</v>
      </c>
    </row>
    <row r="1569" customFormat="false" ht="15" hidden="false" customHeight="false" outlineLevel="0" collapsed="false">
      <c r="A1569" s="0" t="n">
        <v>2874</v>
      </c>
      <c r="B1569" s="0" t="s">
        <v>5678</v>
      </c>
      <c r="C1569" s="0" t="s">
        <v>769</v>
      </c>
      <c r="D1569" s="0" t="s">
        <v>91</v>
      </c>
      <c r="E1569" s="0" t="s">
        <v>85</v>
      </c>
      <c r="F1569" s="0" t="s">
        <v>5685</v>
      </c>
      <c r="H1569" s="0" t="n">
        <v>0</v>
      </c>
      <c r="I1569" s="0" t="s">
        <v>5678</v>
      </c>
    </row>
    <row r="1570" customFormat="false" ht="15" hidden="false" customHeight="false" outlineLevel="0" collapsed="false">
      <c r="A1570" s="0" t="n">
        <v>2875</v>
      </c>
      <c r="B1570" s="0" t="s">
        <v>5678</v>
      </c>
      <c r="C1570" s="0" t="s">
        <v>769</v>
      </c>
      <c r="D1570" s="0" t="s">
        <v>91</v>
      </c>
      <c r="E1570" s="0" t="s">
        <v>127</v>
      </c>
      <c r="F1570" s="0" t="s">
        <v>5685</v>
      </c>
      <c r="H1570" s="0" t="n">
        <v>0</v>
      </c>
      <c r="I1570" s="0" t="s">
        <v>5678</v>
      </c>
    </row>
    <row r="1571" customFormat="false" ht="15" hidden="false" customHeight="false" outlineLevel="0" collapsed="false">
      <c r="A1571" s="0" t="n">
        <v>2876</v>
      </c>
      <c r="B1571" s="0" t="s">
        <v>5678</v>
      </c>
      <c r="C1571" s="0" t="s">
        <v>769</v>
      </c>
      <c r="D1571" s="0" t="s">
        <v>91</v>
      </c>
      <c r="E1571" s="0" t="s">
        <v>127</v>
      </c>
      <c r="F1571" s="0" t="s">
        <v>5685</v>
      </c>
      <c r="H1571" s="0" t="n">
        <v>0</v>
      </c>
      <c r="I1571" s="0" t="s">
        <v>5678</v>
      </c>
    </row>
    <row r="1572" customFormat="false" ht="15" hidden="false" customHeight="false" outlineLevel="0" collapsed="false">
      <c r="A1572" s="0" t="n">
        <v>2877</v>
      </c>
      <c r="B1572" s="0" t="s">
        <v>5678</v>
      </c>
      <c r="C1572" s="0" t="s">
        <v>769</v>
      </c>
      <c r="D1572" s="0" t="s">
        <v>91</v>
      </c>
      <c r="E1572" s="0" t="s">
        <v>127</v>
      </c>
      <c r="F1572" s="0" t="s">
        <v>5685</v>
      </c>
      <c r="H1572" s="0" t="n">
        <v>0</v>
      </c>
      <c r="I1572" s="0" t="s">
        <v>5678</v>
      </c>
    </row>
    <row r="1573" customFormat="false" ht="15" hidden="false" customHeight="false" outlineLevel="0" collapsed="false">
      <c r="A1573" s="0" t="n">
        <v>2878</v>
      </c>
      <c r="B1573" s="0" t="s">
        <v>5678</v>
      </c>
      <c r="C1573" s="0" t="s">
        <v>769</v>
      </c>
      <c r="D1573" s="0" t="s">
        <v>91</v>
      </c>
      <c r="E1573" s="0" t="s">
        <v>127</v>
      </c>
      <c r="F1573" s="0" t="s">
        <v>5685</v>
      </c>
      <c r="H1573" s="0" t="n">
        <v>0</v>
      </c>
      <c r="I1573" s="0" t="s">
        <v>5678</v>
      </c>
    </row>
    <row r="1574" customFormat="false" ht="15" hidden="false" customHeight="false" outlineLevel="0" collapsed="false">
      <c r="A1574" s="0" t="n">
        <v>2879</v>
      </c>
      <c r="B1574" s="0" t="s">
        <v>5678</v>
      </c>
      <c r="C1574" s="0" t="s">
        <v>769</v>
      </c>
      <c r="D1574" s="0" t="s">
        <v>91</v>
      </c>
      <c r="E1574" s="0" t="s">
        <v>127</v>
      </c>
      <c r="F1574" s="0" t="s">
        <v>5685</v>
      </c>
      <c r="H1574" s="0" t="n">
        <v>0</v>
      </c>
      <c r="I1574" s="0" t="s">
        <v>5678</v>
      </c>
    </row>
    <row r="1575" customFormat="false" ht="15" hidden="false" customHeight="false" outlineLevel="0" collapsed="false">
      <c r="A1575" s="0" t="n">
        <v>2880</v>
      </c>
      <c r="B1575" s="0" t="s">
        <v>5678</v>
      </c>
      <c r="C1575" s="0" t="s">
        <v>769</v>
      </c>
      <c r="D1575" s="0" t="s">
        <v>91</v>
      </c>
      <c r="E1575" s="0" t="s">
        <v>127</v>
      </c>
      <c r="F1575" s="0" t="s">
        <v>5685</v>
      </c>
      <c r="H1575" s="0" t="n">
        <v>0</v>
      </c>
      <c r="I1575" s="0" t="s">
        <v>5678</v>
      </c>
    </row>
    <row r="1576" customFormat="false" ht="15" hidden="false" customHeight="false" outlineLevel="0" collapsed="false">
      <c r="A1576" s="0" t="n">
        <v>2881</v>
      </c>
      <c r="B1576" s="0" t="s">
        <v>5678</v>
      </c>
      <c r="C1576" s="0" t="s">
        <v>769</v>
      </c>
      <c r="D1576" s="0" t="s">
        <v>91</v>
      </c>
      <c r="E1576" s="0" t="s">
        <v>127</v>
      </c>
      <c r="F1576" s="0" t="s">
        <v>5685</v>
      </c>
      <c r="H1576" s="0" t="n">
        <v>0</v>
      </c>
      <c r="I1576" s="0" t="s">
        <v>5678</v>
      </c>
    </row>
    <row r="1577" customFormat="false" ht="15" hidden="false" customHeight="false" outlineLevel="0" collapsed="false">
      <c r="A1577" s="0" t="n">
        <v>2882</v>
      </c>
      <c r="B1577" s="0" t="s">
        <v>5678</v>
      </c>
      <c r="C1577" s="0" t="s">
        <v>769</v>
      </c>
      <c r="D1577" s="0" t="s">
        <v>91</v>
      </c>
      <c r="E1577" s="0" t="s">
        <v>127</v>
      </c>
      <c r="F1577" s="0" t="s">
        <v>5685</v>
      </c>
      <c r="H1577" s="0" t="n">
        <v>0</v>
      </c>
      <c r="I1577" s="0" t="s">
        <v>5678</v>
      </c>
    </row>
    <row r="1578" customFormat="false" ht="15" hidden="false" customHeight="false" outlineLevel="0" collapsed="false">
      <c r="A1578" s="0" t="n">
        <v>2883</v>
      </c>
      <c r="B1578" s="0" t="s">
        <v>5678</v>
      </c>
      <c r="C1578" s="0" t="s">
        <v>769</v>
      </c>
      <c r="D1578" s="0" t="s">
        <v>91</v>
      </c>
      <c r="E1578" s="0" t="s">
        <v>127</v>
      </c>
      <c r="F1578" s="0" t="s">
        <v>5685</v>
      </c>
      <c r="H1578" s="0" t="n">
        <v>0</v>
      </c>
      <c r="I1578" s="0" t="s">
        <v>5678</v>
      </c>
    </row>
    <row r="1579" customFormat="false" ht="15" hidden="false" customHeight="false" outlineLevel="0" collapsed="false">
      <c r="A1579" s="0" t="n">
        <v>2884</v>
      </c>
      <c r="B1579" s="0" t="s">
        <v>5678</v>
      </c>
      <c r="C1579" s="0" t="s">
        <v>769</v>
      </c>
      <c r="D1579" s="0" t="s">
        <v>91</v>
      </c>
      <c r="E1579" s="0" t="s">
        <v>127</v>
      </c>
      <c r="F1579" s="0" t="s">
        <v>5685</v>
      </c>
      <c r="H1579" s="0" t="n">
        <v>0</v>
      </c>
      <c r="I1579" s="0" t="s">
        <v>5678</v>
      </c>
    </row>
    <row r="1580" customFormat="false" ht="15" hidden="false" customHeight="false" outlineLevel="0" collapsed="false">
      <c r="A1580" s="0" t="n">
        <v>2885</v>
      </c>
      <c r="B1580" s="0" t="s">
        <v>5678</v>
      </c>
      <c r="C1580" s="0" t="s">
        <v>769</v>
      </c>
      <c r="D1580" s="0" t="s">
        <v>91</v>
      </c>
      <c r="E1580" s="0" t="s">
        <v>127</v>
      </c>
      <c r="F1580" s="0" t="s">
        <v>5685</v>
      </c>
      <c r="H1580" s="0" t="n">
        <v>0</v>
      </c>
      <c r="I1580" s="0" t="s">
        <v>5678</v>
      </c>
    </row>
    <row r="1581" customFormat="false" ht="15" hidden="false" customHeight="false" outlineLevel="0" collapsed="false">
      <c r="A1581" s="0" t="n">
        <v>2886</v>
      </c>
      <c r="B1581" s="0" t="s">
        <v>5678</v>
      </c>
      <c r="C1581" s="0" t="s">
        <v>769</v>
      </c>
      <c r="D1581" s="0" t="s">
        <v>91</v>
      </c>
      <c r="E1581" s="0" t="s">
        <v>127</v>
      </c>
      <c r="F1581" s="0" t="s">
        <v>5685</v>
      </c>
      <c r="H1581" s="0" t="n">
        <v>0</v>
      </c>
      <c r="I1581" s="0" t="s">
        <v>5678</v>
      </c>
    </row>
    <row r="1582" customFormat="false" ht="15" hidden="false" customHeight="false" outlineLevel="0" collapsed="false">
      <c r="A1582" s="0" t="n">
        <v>2887</v>
      </c>
      <c r="B1582" s="0" t="s">
        <v>5678</v>
      </c>
      <c r="C1582" s="0" t="s">
        <v>769</v>
      </c>
      <c r="D1582" s="0" t="s">
        <v>91</v>
      </c>
      <c r="E1582" s="0" t="s">
        <v>127</v>
      </c>
      <c r="F1582" s="0" t="s">
        <v>5685</v>
      </c>
      <c r="H1582" s="0" t="n">
        <v>0</v>
      </c>
      <c r="I1582" s="0" t="s">
        <v>5678</v>
      </c>
    </row>
    <row r="1583" customFormat="false" ht="15" hidden="false" customHeight="false" outlineLevel="0" collapsed="false">
      <c r="A1583" s="0" t="n">
        <v>2888</v>
      </c>
      <c r="B1583" s="0" t="s">
        <v>5678</v>
      </c>
      <c r="C1583" s="0" t="s">
        <v>769</v>
      </c>
      <c r="D1583" s="0" t="s">
        <v>91</v>
      </c>
      <c r="E1583" s="0" t="s">
        <v>127</v>
      </c>
      <c r="F1583" s="0" t="s">
        <v>5685</v>
      </c>
      <c r="H1583" s="0" t="n">
        <v>0</v>
      </c>
      <c r="I1583" s="0" t="s">
        <v>5678</v>
      </c>
    </row>
    <row r="1584" customFormat="false" ht="15" hidden="false" customHeight="false" outlineLevel="0" collapsed="false">
      <c r="A1584" s="0" t="n">
        <v>2889</v>
      </c>
      <c r="B1584" s="0" t="s">
        <v>5678</v>
      </c>
      <c r="C1584" s="0" t="s">
        <v>769</v>
      </c>
      <c r="D1584" s="0" t="s">
        <v>91</v>
      </c>
      <c r="E1584" s="0" t="s">
        <v>127</v>
      </c>
      <c r="F1584" s="0" t="s">
        <v>5685</v>
      </c>
      <c r="H1584" s="0" t="n">
        <v>0</v>
      </c>
      <c r="I1584" s="0" t="s">
        <v>5678</v>
      </c>
    </row>
    <row r="1585" customFormat="false" ht="15" hidden="false" customHeight="false" outlineLevel="0" collapsed="false">
      <c r="A1585" s="0" t="n">
        <v>2890</v>
      </c>
      <c r="B1585" s="0" t="s">
        <v>5678</v>
      </c>
      <c r="C1585" s="0" t="s">
        <v>769</v>
      </c>
      <c r="D1585" s="0" t="s">
        <v>91</v>
      </c>
      <c r="E1585" s="0" t="s">
        <v>127</v>
      </c>
      <c r="F1585" s="0" t="s">
        <v>5685</v>
      </c>
      <c r="H1585" s="0" t="n">
        <v>0</v>
      </c>
      <c r="I1585" s="0" t="s">
        <v>5678</v>
      </c>
    </row>
    <row r="1586" customFormat="false" ht="15" hidden="false" customHeight="false" outlineLevel="0" collapsed="false">
      <c r="A1586" s="0" t="n">
        <v>2891</v>
      </c>
      <c r="B1586" s="0" t="s">
        <v>5678</v>
      </c>
      <c r="C1586" s="0" t="s">
        <v>769</v>
      </c>
      <c r="D1586" s="0" t="s">
        <v>91</v>
      </c>
      <c r="E1586" s="0" t="s">
        <v>127</v>
      </c>
      <c r="F1586" s="0" t="s">
        <v>5685</v>
      </c>
      <c r="H1586" s="0" t="n">
        <v>0</v>
      </c>
      <c r="I1586" s="0" t="s">
        <v>5678</v>
      </c>
    </row>
    <row r="1587" customFormat="false" ht="15" hidden="false" customHeight="false" outlineLevel="0" collapsed="false">
      <c r="A1587" s="0" t="n">
        <v>2892</v>
      </c>
      <c r="B1587" s="0" t="s">
        <v>5678</v>
      </c>
      <c r="C1587" s="0" t="s">
        <v>769</v>
      </c>
      <c r="D1587" s="0" t="s">
        <v>91</v>
      </c>
      <c r="E1587" s="0" t="s">
        <v>127</v>
      </c>
      <c r="F1587" s="0" t="s">
        <v>5685</v>
      </c>
      <c r="H1587" s="0" t="n">
        <v>0</v>
      </c>
      <c r="I1587" s="0" t="s">
        <v>5678</v>
      </c>
    </row>
    <row r="1588" customFormat="false" ht="15" hidden="false" customHeight="false" outlineLevel="0" collapsed="false">
      <c r="A1588" s="0" t="n">
        <v>2893</v>
      </c>
      <c r="B1588" s="0" t="s">
        <v>5678</v>
      </c>
      <c r="C1588" s="0" t="s">
        <v>769</v>
      </c>
      <c r="D1588" s="0" t="s">
        <v>91</v>
      </c>
      <c r="E1588" s="0" t="s">
        <v>127</v>
      </c>
      <c r="F1588" s="0" t="s">
        <v>5685</v>
      </c>
      <c r="H1588" s="0" t="n">
        <v>0</v>
      </c>
      <c r="I1588" s="0" t="s">
        <v>5678</v>
      </c>
    </row>
    <row r="1589" customFormat="false" ht="15" hidden="false" customHeight="false" outlineLevel="0" collapsed="false">
      <c r="A1589" s="0" t="n">
        <v>2894</v>
      </c>
      <c r="B1589" s="0" t="s">
        <v>5678</v>
      </c>
      <c r="C1589" s="0" t="s">
        <v>769</v>
      </c>
      <c r="D1589" s="0" t="s">
        <v>91</v>
      </c>
      <c r="E1589" s="0" t="s">
        <v>127</v>
      </c>
      <c r="F1589" s="0" t="s">
        <v>5685</v>
      </c>
      <c r="H1589" s="0" t="n">
        <v>0</v>
      </c>
      <c r="I1589" s="0" t="s">
        <v>5678</v>
      </c>
    </row>
    <row r="1590" customFormat="false" ht="15" hidden="false" customHeight="false" outlineLevel="0" collapsed="false">
      <c r="A1590" s="0" t="n">
        <v>2895</v>
      </c>
      <c r="B1590" s="0" t="s">
        <v>5678</v>
      </c>
      <c r="C1590" s="0" t="s">
        <v>769</v>
      </c>
      <c r="D1590" s="0" t="s">
        <v>91</v>
      </c>
      <c r="E1590" s="0" t="s">
        <v>127</v>
      </c>
      <c r="F1590" s="0" t="s">
        <v>5685</v>
      </c>
      <c r="H1590" s="0" t="n">
        <v>0</v>
      </c>
      <c r="I1590" s="0" t="s">
        <v>5678</v>
      </c>
    </row>
    <row r="1591" customFormat="false" ht="15" hidden="false" customHeight="false" outlineLevel="0" collapsed="false">
      <c r="A1591" s="0" t="n">
        <v>2896</v>
      </c>
      <c r="B1591" s="0" t="s">
        <v>5678</v>
      </c>
      <c r="C1591" s="0" t="s">
        <v>769</v>
      </c>
      <c r="D1591" s="0" t="s">
        <v>91</v>
      </c>
      <c r="E1591" s="0" t="s">
        <v>127</v>
      </c>
      <c r="F1591" s="0" t="s">
        <v>5685</v>
      </c>
      <c r="H1591" s="0" t="n">
        <v>0</v>
      </c>
      <c r="I1591" s="0" t="s">
        <v>5678</v>
      </c>
    </row>
    <row r="1592" customFormat="false" ht="15" hidden="false" customHeight="false" outlineLevel="0" collapsed="false">
      <c r="A1592" s="0" t="n">
        <v>2897</v>
      </c>
      <c r="B1592" s="0" t="s">
        <v>5678</v>
      </c>
      <c r="C1592" s="0" t="s">
        <v>769</v>
      </c>
      <c r="D1592" s="0" t="s">
        <v>91</v>
      </c>
      <c r="E1592" s="0" t="s">
        <v>127</v>
      </c>
      <c r="F1592" s="0" t="s">
        <v>5685</v>
      </c>
      <c r="H1592" s="0" t="n">
        <v>0</v>
      </c>
      <c r="I1592" s="0" t="s">
        <v>5678</v>
      </c>
    </row>
    <row r="1593" customFormat="false" ht="15" hidden="false" customHeight="false" outlineLevel="0" collapsed="false">
      <c r="A1593" s="0" t="n">
        <v>2898</v>
      </c>
      <c r="B1593" s="0" t="s">
        <v>5678</v>
      </c>
      <c r="C1593" s="0" t="s">
        <v>769</v>
      </c>
      <c r="D1593" s="0" t="s">
        <v>91</v>
      </c>
      <c r="E1593" s="0" t="s">
        <v>127</v>
      </c>
      <c r="F1593" s="0" t="s">
        <v>5685</v>
      </c>
      <c r="H1593" s="0" t="n">
        <v>0</v>
      </c>
      <c r="I1593" s="0" t="s">
        <v>5678</v>
      </c>
    </row>
    <row r="1594" customFormat="false" ht="15" hidden="false" customHeight="false" outlineLevel="0" collapsed="false">
      <c r="A1594" s="0" t="n">
        <v>2899</v>
      </c>
      <c r="B1594" s="0" t="s">
        <v>5678</v>
      </c>
      <c r="C1594" s="0" t="s">
        <v>769</v>
      </c>
      <c r="D1594" s="0" t="s">
        <v>91</v>
      </c>
      <c r="E1594" s="0" t="s">
        <v>127</v>
      </c>
      <c r="F1594" s="0" t="s">
        <v>5685</v>
      </c>
      <c r="H1594" s="0" t="n">
        <v>0</v>
      </c>
      <c r="I1594" s="0" t="s">
        <v>5678</v>
      </c>
    </row>
    <row r="1595" customFormat="false" ht="15" hidden="false" customHeight="false" outlineLevel="0" collapsed="false">
      <c r="A1595" s="0" t="n">
        <v>2900</v>
      </c>
      <c r="B1595" s="0" t="s">
        <v>5678</v>
      </c>
      <c r="C1595" s="0" t="s">
        <v>769</v>
      </c>
      <c r="D1595" s="0" t="s">
        <v>91</v>
      </c>
      <c r="E1595" s="0" t="s">
        <v>127</v>
      </c>
      <c r="F1595" s="0" t="s">
        <v>5685</v>
      </c>
      <c r="H1595" s="0" t="n">
        <v>0</v>
      </c>
      <c r="I1595" s="0" t="s">
        <v>5678</v>
      </c>
    </row>
    <row r="1596" customFormat="false" ht="15" hidden="false" customHeight="false" outlineLevel="0" collapsed="false">
      <c r="A1596" s="0" t="n">
        <v>2901</v>
      </c>
      <c r="B1596" s="0" t="s">
        <v>5678</v>
      </c>
      <c r="C1596" s="0" t="s">
        <v>769</v>
      </c>
      <c r="D1596" s="0" t="s">
        <v>91</v>
      </c>
      <c r="E1596" s="0" t="s">
        <v>127</v>
      </c>
      <c r="F1596" s="0" t="s">
        <v>5685</v>
      </c>
      <c r="H1596" s="0" t="n">
        <v>0</v>
      </c>
      <c r="I1596" s="0" t="s">
        <v>5678</v>
      </c>
    </row>
    <row r="1597" customFormat="false" ht="15" hidden="false" customHeight="false" outlineLevel="0" collapsed="false">
      <c r="A1597" s="0" t="n">
        <v>2902</v>
      </c>
      <c r="B1597" s="0" t="s">
        <v>5678</v>
      </c>
      <c r="C1597" s="0" t="s">
        <v>769</v>
      </c>
      <c r="D1597" s="0" t="s">
        <v>91</v>
      </c>
      <c r="E1597" s="0" t="s">
        <v>127</v>
      </c>
      <c r="F1597" s="0" t="s">
        <v>5685</v>
      </c>
      <c r="H1597" s="0" t="n">
        <v>0</v>
      </c>
      <c r="I1597" s="0" t="s">
        <v>5678</v>
      </c>
    </row>
    <row r="1598" customFormat="false" ht="15" hidden="false" customHeight="false" outlineLevel="0" collapsed="false">
      <c r="A1598" s="0" t="n">
        <v>2903</v>
      </c>
      <c r="B1598" s="0" t="s">
        <v>5678</v>
      </c>
      <c r="C1598" s="0" t="s">
        <v>769</v>
      </c>
      <c r="D1598" s="0" t="s">
        <v>91</v>
      </c>
      <c r="E1598" s="0" t="s">
        <v>127</v>
      </c>
      <c r="F1598" s="0" t="s">
        <v>5685</v>
      </c>
      <c r="H1598" s="0" t="n">
        <v>0</v>
      </c>
      <c r="I1598" s="0" t="s">
        <v>5678</v>
      </c>
    </row>
    <row r="1599" customFormat="false" ht="15" hidden="false" customHeight="false" outlineLevel="0" collapsed="false">
      <c r="A1599" s="0" t="n">
        <v>2904</v>
      </c>
      <c r="B1599" s="0" t="s">
        <v>5678</v>
      </c>
      <c r="C1599" s="0" t="s">
        <v>769</v>
      </c>
      <c r="D1599" s="0" t="s">
        <v>91</v>
      </c>
      <c r="E1599" s="0" t="s">
        <v>127</v>
      </c>
      <c r="F1599" s="0" t="s">
        <v>5685</v>
      </c>
      <c r="H1599" s="0" t="n">
        <v>0</v>
      </c>
      <c r="I1599" s="0" t="s">
        <v>5678</v>
      </c>
    </row>
    <row r="1600" customFormat="false" ht="15" hidden="false" customHeight="false" outlineLevel="0" collapsed="false">
      <c r="A1600" s="0" t="n">
        <v>2905</v>
      </c>
      <c r="B1600" s="0" t="s">
        <v>5678</v>
      </c>
      <c r="C1600" s="0" t="s">
        <v>769</v>
      </c>
      <c r="D1600" s="0" t="s">
        <v>91</v>
      </c>
      <c r="E1600" s="0" t="s">
        <v>2105</v>
      </c>
      <c r="F1600" s="0" t="s">
        <v>5685</v>
      </c>
      <c r="H1600" s="0" t="n">
        <v>0</v>
      </c>
      <c r="I1600" s="0" t="s">
        <v>5678</v>
      </c>
    </row>
    <row r="1601" customFormat="false" ht="15" hidden="false" customHeight="false" outlineLevel="0" collapsed="false">
      <c r="A1601" s="0" t="n">
        <v>2906</v>
      </c>
      <c r="B1601" s="0" t="s">
        <v>5678</v>
      </c>
      <c r="C1601" s="0" t="s">
        <v>769</v>
      </c>
      <c r="D1601" s="0" t="s">
        <v>91</v>
      </c>
      <c r="E1601" s="0" t="s">
        <v>127</v>
      </c>
      <c r="F1601" s="0" t="s">
        <v>5685</v>
      </c>
      <c r="H1601" s="0" t="n">
        <v>0</v>
      </c>
      <c r="I1601" s="0" t="s">
        <v>5678</v>
      </c>
    </row>
    <row r="1602" customFormat="false" ht="15" hidden="false" customHeight="false" outlineLevel="0" collapsed="false">
      <c r="A1602" s="0" t="n">
        <v>2907</v>
      </c>
      <c r="B1602" s="0" t="s">
        <v>5678</v>
      </c>
      <c r="C1602" s="0" t="s">
        <v>769</v>
      </c>
      <c r="D1602" s="0" t="s">
        <v>91</v>
      </c>
      <c r="E1602" s="0" t="s">
        <v>127</v>
      </c>
      <c r="F1602" s="0" t="s">
        <v>5685</v>
      </c>
      <c r="H1602" s="0" t="n">
        <v>0</v>
      </c>
      <c r="I1602" s="0" t="s">
        <v>5678</v>
      </c>
    </row>
    <row r="1603" customFormat="false" ht="15" hidden="false" customHeight="false" outlineLevel="0" collapsed="false">
      <c r="A1603" s="0" t="n">
        <v>2908</v>
      </c>
      <c r="B1603" s="0" t="s">
        <v>5678</v>
      </c>
      <c r="C1603" s="0" t="s">
        <v>769</v>
      </c>
      <c r="D1603" s="0" t="s">
        <v>91</v>
      </c>
      <c r="E1603" s="0" t="s">
        <v>127</v>
      </c>
      <c r="F1603" s="0" t="s">
        <v>5685</v>
      </c>
      <c r="H1603" s="0" t="n">
        <v>0</v>
      </c>
      <c r="I1603" s="0" t="s">
        <v>5678</v>
      </c>
    </row>
    <row r="1604" customFormat="false" ht="15" hidden="false" customHeight="false" outlineLevel="0" collapsed="false">
      <c r="A1604" s="0" t="n">
        <v>2909</v>
      </c>
      <c r="B1604" s="0" t="s">
        <v>5678</v>
      </c>
      <c r="C1604" s="0" t="s">
        <v>769</v>
      </c>
      <c r="D1604" s="0" t="s">
        <v>91</v>
      </c>
      <c r="E1604" s="0" t="s">
        <v>127</v>
      </c>
      <c r="F1604" s="0" t="s">
        <v>5685</v>
      </c>
      <c r="H1604" s="0" t="n">
        <v>0</v>
      </c>
      <c r="I1604" s="0" t="s">
        <v>5678</v>
      </c>
    </row>
    <row r="1605" customFormat="false" ht="15" hidden="false" customHeight="false" outlineLevel="0" collapsed="false">
      <c r="A1605" s="0" t="n">
        <v>2910</v>
      </c>
      <c r="B1605" s="0" t="s">
        <v>5678</v>
      </c>
      <c r="C1605" s="0" t="s">
        <v>769</v>
      </c>
      <c r="D1605" s="0" t="s">
        <v>91</v>
      </c>
      <c r="E1605" s="0" t="s">
        <v>127</v>
      </c>
      <c r="F1605" s="0" t="s">
        <v>5685</v>
      </c>
      <c r="H1605" s="0" t="n">
        <v>0</v>
      </c>
      <c r="I1605" s="0" t="s">
        <v>5678</v>
      </c>
    </row>
    <row r="1606" customFormat="false" ht="15" hidden="false" customHeight="false" outlineLevel="0" collapsed="false">
      <c r="A1606" s="0" t="n">
        <v>2911</v>
      </c>
      <c r="B1606" s="0" t="s">
        <v>5678</v>
      </c>
      <c r="C1606" s="0" t="s">
        <v>769</v>
      </c>
      <c r="D1606" s="0" t="s">
        <v>91</v>
      </c>
      <c r="E1606" s="0" t="s">
        <v>127</v>
      </c>
      <c r="F1606" s="0" t="s">
        <v>5685</v>
      </c>
      <c r="H1606" s="0" t="n">
        <v>0</v>
      </c>
      <c r="I1606" s="0" t="s">
        <v>5678</v>
      </c>
    </row>
    <row r="1607" customFormat="false" ht="15" hidden="false" customHeight="false" outlineLevel="0" collapsed="false">
      <c r="A1607" s="0" t="n">
        <v>2912</v>
      </c>
      <c r="B1607" s="0" t="s">
        <v>5678</v>
      </c>
      <c r="C1607" s="0" t="s">
        <v>769</v>
      </c>
      <c r="D1607" s="0" t="s">
        <v>91</v>
      </c>
      <c r="E1607" s="0" t="s">
        <v>127</v>
      </c>
      <c r="F1607" s="0" t="s">
        <v>5685</v>
      </c>
      <c r="H1607" s="0" t="n">
        <v>0</v>
      </c>
      <c r="I1607" s="0" t="s">
        <v>5678</v>
      </c>
    </row>
    <row r="1608" customFormat="false" ht="15" hidden="false" customHeight="false" outlineLevel="0" collapsed="false">
      <c r="A1608" s="0" t="n">
        <v>2913</v>
      </c>
      <c r="B1608" s="0" t="s">
        <v>5678</v>
      </c>
      <c r="C1608" s="0" t="s">
        <v>769</v>
      </c>
      <c r="D1608" s="0" t="s">
        <v>91</v>
      </c>
      <c r="E1608" s="0" t="s">
        <v>127</v>
      </c>
      <c r="F1608" s="0" t="s">
        <v>5685</v>
      </c>
      <c r="H1608" s="0" t="n">
        <v>0</v>
      </c>
      <c r="I1608" s="0" t="s">
        <v>5678</v>
      </c>
    </row>
    <row r="1609" customFormat="false" ht="15" hidden="false" customHeight="false" outlineLevel="0" collapsed="false">
      <c r="A1609" s="0" t="n">
        <v>2914</v>
      </c>
      <c r="B1609" s="0" t="s">
        <v>5678</v>
      </c>
      <c r="C1609" s="0" t="s">
        <v>769</v>
      </c>
      <c r="D1609" s="0" t="s">
        <v>91</v>
      </c>
      <c r="E1609" s="0" t="s">
        <v>127</v>
      </c>
      <c r="F1609" s="0" t="s">
        <v>5685</v>
      </c>
      <c r="H1609" s="0" t="n">
        <v>0</v>
      </c>
      <c r="I1609" s="0" t="s">
        <v>5678</v>
      </c>
    </row>
    <row r="1610" customFormat="false" ht="15" hidden="false" customHeight="false" outlineLevel="0" collapsed="false">
      <c r="A1610" s="0" t="n">
        <v>2915</v>
      </c>
      <c r="B1610" s="0" t="s">
        <v>5678</v>
      </c>
      <c r="C1610" s="0" t="s">
        <v>769</v>
      </c>
      <c r="D1610" s="0" t="s">
        <v>91</v>
      </c>
      <c r="E1610" s="0" t="s">
        <v>127</v>
      </c>
      <c r="F1610" s="0" t="s">
        <v>5685</v>
      </c>
      <c r="H1610" s="0" t="n">
        <v>0</v>
      </c>
      <c r="I1610" s="0" t="s">
        <v>5678</v>
      </c>
    </row>
    <row r="1611" customFormat="false" ht="15" hidden="false" customHeight="false" outlineLevel="0" collapsed="false">
      <c r="A1611" s="0" t="n">
        <v>2916</v>
      </c>
      <c r="B1611" s="0" t="s">
        <v>5678</v>
      </c>
      <c r="C1611" s="0" t="s">
        <v>769</v>
      </c>
      <c r="D1611" s="0" t="s">
        <v>91</v>
      </c>
      <c r="E1611" s="0" t="s">
        <v>127</v>
      </c>
      <c r="F1611" s="0" t="s">
        <v>5685</v>
      </c>
      <c r="H1611" s="0" t="n">
        <v>0</v>
      </c>
      <c r="I1611" s="0" t="s">
        <v>5678</v>
      </c>
    </row>
    <row r="1612" customFormat="false" ht="15" hidden="false" customHeight="false" outlineLevel="0" collapsed="false">
      <c r="A1612" s="0" t="n">
        <v>2917</v>
      </c>
      <c r="B1612" s="0" t="s">
        <v>5678</v>
      </c>
      <c r="C1612" s="0" t="s">
        <v>769</v>
      </c>
      <c r="D1612" s="0" t="s">
        <v>91</v>
      </c>
      <c r="E1612" s="0" t="s">
        <v>127</v>
      </c>
      <c r="F1612" s="0" t="s">
        <v>5685</v>
      </c>
      <c r="H1612" s="0" t="n">
        <v>0</v>
      </c>
      <c r="I1612" s="0" t="s">
        <v>5678</v>
      </c>
    </row>
    <row r="1613" customFormat="false" ht="15" hidden="false" customHeight="false" outlineLevel="0" collapsed="false">
      <c r="A1613" s="0" t="n">
        <v>2918</v>
      </c>
      <c r="B1613" s="0" t="s">
        <v>5678</v>
      </c>
      <c r="C1613" s="0" t="s">
        <v>769</v>
      </c>
      <c r="D1613" s="0" t="s">
        <v>91</v>
      </c>
      <c r="E1613" s="0" t="s">
        <v>127</v>
      </c>
      <c r="F1613" s="0" t="s">
        <v>5685</v>
      </c>
      <c r="H1613" s="0" t="n">
        <v>0</v>
      </c>
      <c r="I1613" s="0" t="s">
        <v>5678</v>
      </c>
    </row>
    <row r="1614" customFormat="false" ht="15" hidden="false" customHeight="false" outlineLevel="0" collapsed="false">
      <c r="A1614" s="0" t="n">
        <v>2919</v>
      </c>
      <c r="B1614" s="0" t="s">
        <v>5678</v>
      </c>
      <c r="C1614" s="0" t="s">
        <v>769</v>
      </c>
      <c r="D1614" s="0" t="s">
        <v>91</v>
      </c>
      <c r="E1614" s="0" t="s">
        <v>127</v>
      </c>
      <c r="F1614" s="0" t="s">
        <v>5685</v>
      </c>
      <c r="H1614" s="0" t="n">
        <v>0</v>
      </c>
      <c r="I1614" s="0" t="s">
        <v>5678</v>
      </c>
    </row>
    <row r="1615" customFormat="false" ht="15" hidden="false" customHeight="false" outlineLevel="0" collapsed="false">
      <c r="A1615" s="0" t="n">
        <v>2920</v>
      </c>
      <c r="B1615" s="0" t="s">
        <v>5678</v>
      </c>
      <c r="C1615" s="0" t="s">
        <v>769</v>
      </c>
      <c r="D1615" s="0" t="s">
        <v>91</v>
      </c>
      <c r="E1615" s="0" t="s">
        <v>127</v>
      </c>
      <c r="F1615" s="0" t="s">
        <v>5685</v>
      </c>
      <c r="H1615" s="0" t="n">
        <v>0</v>
      </c>
      <c r="I1615" s="0" t="s">
        <v>5678</v>
      </c>
    </row>
    <row r="1616" customFormat="false" ht="15" hidden="false" customHeight="false" outlineLevel="0" collapsed="false">
      <c r="A1616" s="0" t="n">
        <v>2921</v>
      </c>
      <c r="B1616" s="0" t="s">
        <v>5678</v>
      </c>
      <c r="C1616" s="0" t="s">
        <v>769</v>
      </c>
      <c r="D1616" s="0" t="s">
        <v>91</v>
      </c>
      <c r="E1616" s="0" t="s">
        <v>127</v>
      </c>
      <c r="F1616" s="0" t="s">
        <v>5685</v>
      </c>
      <c r="H1616" s="0" t="n">
        <v>0</v>
      </c>
      <c r="I1616" s="0" t="s">
        <v>5678</v>
      </c>
    </row>
    <row r="1617" customFormat="false" ht="15" hidden="false" customHeight="false" outlineLevel="0" collapsed="false">
      <c r="A1617" s="0" t="n">
        <v>2922</v>
      </c>
      <c r="B1617" s="0" t="s">
        <v>5678</v>
      </c>
      <c r="C1617" s="0" t="s">
        <v>769</v>
      </c>
      <c r="D1617" s="0" t="s">
        <v>91</v>
      </c>
      <c r="E1617" s="0" t="s">
        <v>2105</v>
      </c>
      <c r="F1617" s="0" t="s">
        <v>5685</v>
      </c>
      <c r="H1617" s="0" t="n">
        <v>0</v>
      </c>
      <c r="I1617" s="0" t="s">
        <v>5678</v>
      </c>
    </row>
    <row r="1618" customFormat="false" ht="15" hidden="false" customHeight="false" outlineLevel="0" collapsed="false">
      <c r="A1618" s="0" t="n">
        <v>2923</v>
      </c>
      <c r="B1618" s="0" t="s">
        <v>5678</v>
      </c>
      <c r="C1618" s="0" t="s">
        <v>769</v>
      </c>
      <c r="D1618" s="0" t="s">
        <v>91</v>
      </c>
      <c r="E1618" s="0" t="s">
        <v>127</v>
      </c>
      <c r="F1618" s="0" t="s">
        <v>5685</v>
      </c>
      <c r="H1618" s="0" t="n">
        <v>0</v>
      </c>
      <c r="I1618" s="0" t="s">
        <v>5678</v>
      </c>
    </row>
    <row r="1619" customFormat="false" ht="15" hidden="false" customHeight="false" outlineLevel="0" collapsed="false">
      <c r="A1619" s="0" t="n">
        <v>2924</v>
      </c>
      <c r="B1619" s="0" t="s">
        <v>5678</v>
      </c>
      <c r="C1619" s="0" t="s">
        <v>769</v>
      </c>
      <c r="D1619" s="0" t="s">
        <v>91</v>
      </c>
      <c r="E1619" s="0" t="s">
        <v>127</v>
      </c>
      <c r="F1619" s="0" t="s">
        <v>5685</v>
      </c>
      <c r="H1619" s="0" t="n">
        <v>0</v>
      </c>
      <c r="I1619" s="0" t="s">
        <v>5678</v>
      </c>
    </row>
    <row r="1620" customFormat="false" ht="15" hidden="false" customHeight="false" outlineLevel="0" collapsed="false">
      <c r="A1620" s="0" t="n">
        <v>2925</v>
      </c>
      <c r="B1620" s="0" t="s">
        <v>5831</v>
      </c>
      <c r="C1620" s="0" t="s">
        <v>105</v>
      </c>
      <c r="D1620" s="0" t="s">
        <v>91</v>
      </c>
      <c r="E1620" s="0" t="s">
        <v>85</v>
      </c>
      <c r="F1620" s="0" t="s">
        <v>5837</v>
      </c>
      <c r="H1620" s="0" t="n">
        <v>0</v>
      </c>
      <c r="I1620" s="0" t="s">
        <v>5831</v>
      </c>
    </row>
    <row r="1621" customFormat="false" ht="15" hidden="false" customHeight="false" outlineLevel="0" collapsed="false">
      <c r="A1621" s="0" t="n">
        <v>2926</v>
      </c>
      <c r="B1621" s="0" t="s">
        <v>5831</v>
      </c>
      <c r="C1621" s="0" t="s">
        <v>105</v>
      </c>
      <c r="D1621" s="0" t="s">
        <v>91</v>
      </c>
      <c r="E1621" s="0" t="s">
        <v>85</v>
      </c>
      <c r="F1621" s="0" t="s">
        <v>5837</v>
      </c>
      <c r="H1621" s="0" t="n">
        <v>0</v>
      </c>
      <c r="I1621" s="0" t="s">
        <v>5831</v>
      </c>
    </row>
    <row r="1622" customFormat="false" ht="15" hidden="false" customHeight="false" outlineLevel="0" collapsed="false">
      <c r="A1622" s="0" t="n">
        <v>2927</v>
      </c>
      <c r="B1622" s="0" t="s">
        <v>5831</v>
      </c>
      <c r="C1622" s="0" t="s">
        <v>105</v>
      </c>
      <c r="D1622" s="0" t="s">
        <v>91</v>
      </c>
      <c r="E1622" s="0" t="s">
        <v>85</v>
      </c>
      <c r="F1622" s="0" t="s">
        <v>5837</v>
      </c>
      <c r="H1622" s="0" t="n">
        <v>0</v>
      </c>
      <c r="I1622" s="0" t="s">
        <v>5831</v>
      </c>
    </row>
    <row r="1623" customFormat="false" ht="15" hidden="false" customHeight="false" outlineLevel="0" collapsed="false">
      <c r="A1623" s="0" t="n">
        <v>2928</v>
      </c>
      <c r="B1623" s="0" t="s">
        <v>5831</v>
      </c>
      <c r="C1623" s="0" t="s">
        <v>105</v>
      </c>
      <c r="D1623" s="0" t="s">
        <v>91</v>
      </c>
      <c r="E1623" s="0" t="s">
        <v>85</v>
      </c>
      <c r="F1623" s="0" t="s">
        <v>5837</v>
      </c>
      <c r="H1623" s="0" t="n">
        <v>0</v>
      </c>
      <c r="I1623" s="0" t="s">
        <v>5831</v>
      </c>
    </row>
    <row r="1624" customFormat="false" ht="15" hidden="false" customHeight="false" outlineLevel="0" collapsed="false">
      <c r="A1624" s="0" t="n">
        <v>2929</v>
      </c>
      <c r="B1624" s="0" t="s">
        <v>5831</v>
      </c>
      <c r="C1624" s="0" t="s">
        <v>105</v>
      </c>
      <c r="D1624" s="0" t="s">
        <v>91</v>
      </c>
      <c r="E1624" s="0" t="s">
        <v>127</v>
      </c>
      <c r="F1624" s="0" t="s">
        <v>5837</v>
      </c>
      <c r="H1624" s="0" t="n">
        <v>0</v>
      </c>
      <c r="I1624" s="0" t="s">
        <v>5831</v>
      </c>
    </row>
    <row r="1625" customFormat="false" ht="15" hidden="false" customHeight="false" outlineLevel="0" collapsed="false">
      <c r="A1625" s="0" t="n">
        <v>2930</v>
      </c>
      <c r="B1625" s="0" t="s">
        <v>5831</v>
      </c>
      <c r="C1625" s="0" t="s">
        <v>105</v>
      </c>
      <c r="D1625" s="0" t="s">
        <v>91</v>
      </c>
      <c r="E1625" s="0" t="s">
        <v>127</v>
      </c>
      <c r="F1625" s="0" t="s">
        <v>5837</v>
      </c>
      <c r="H1625" s="0" t="n">
        <v>0</v>
      </c>
      <c r="I1625" s="0" t="s">
        <v>5831</v>
      </c>
    </row>
    <row r="1626" customFormat="false" ht="15" hidden="false" customHeight="false" outlineLevel="0" collapsed="false">
      <c r="A1626" s="0" t="n">
        <v>2931</v>
      </c>
      <c r="B1626" s="0" t="s">
        <v>5831</v>
      </c>
      <c r="C1626" s="0" t="s">
        <v>105</v>
      </c>
      <c r="D1626" s="0" t="s">
        <v>91</v>
      </c>
      <c r="E1626" s="0" t="s">
        <v>127</v>
      </c>
      <c r="F1626" s="0" t="s">
        <v>5837</v>
      </c>
      <c r="H1626" s="0" t="n">
        <v>0</v>
      </c>
      <c r="I1626" s="0" t="s">
        <v>5831</v>
      </c>
    </row>
    <row r="1627" customFormat="false" ht="15" hidden="false" customHeight="false" outlineLevel="0" collapsed="false">
      <c r="A1627" s="0" t="n">
        <v>2932</v>
      </c>
      <c r="B1627" s="0" t="s">
        <v>5831</v>
      </c>
      <c r="C1627" s="0" t="s">
        <v>105</v>
      </c>
      <c r="D1627" s="0" t="s">
        <v>91</v>
      </c>
      <c r="E1627" s="0" t="s">
        <v>127</v>
      </c>
      <c r="F1627" s="0" t="s">
        <v>5837</v>
      </c>
      <c r="H1627" s="0" t="n">
        <v>0</v>
      </c>
      <c r="I1627" s="0" t="s">
        <v>5831</v>
      </c>
    </row>
    <row r="1628" customFormat="false" ht="15" hidden="false" customHeight="false" outlineLevel="0" collapsed="false">
      <c r="A1628" s="0" t="n">
        <v>2933</v>
      </c>
      <c r="B1628" s="0" t="s">
        <v>5863</v>
      </c>
      <c r="C1628" s="0" t="s">
        <v>769</v>
      </c>
      <c r="D1628" s="0" t="s">
        <v>91</v>
      </c>
      <c r="E1628" s="0" t="s">
        <v>85</v>
      </c>
      <c r="F1628" s="0" t="s">
        <v>5869</v>
      </c>
      <c r="H1628" s="0" t="n">
        <v>0</v>
      </c>
      <c r="I1628" s="0" t="s">
        <v>5863</v>
      </c>
    </row>
    <row r="1629" customFormat="false" ht="15" hidden="false" customHeight="false" outlineLevel="0" collapsed="false">
      <c r="A1629" s="0" t="n">
        <v>2934</v>
      </c>
      <c r="B1629" s="0" t="s">
        <v>5863</v>
      </c>
      <c r="C1629" s="0" t="s">
        <v>769</v>
      </c>
      <c r="D1629" s="0" t="s">
        <v>91</v>
      </c>
      <c r="E1629" s="0" t="s">
        <v>127</v>
      </c>
      <c r="F1629" s="0" t="s">
        <v>5869</v>
      </c>
      <c r="H1629" s="0" t="n">
        <v>0</v>
      </c>
      <c r="I1629" s="0" t="s">
        <v>5863</v>
      </c>
    </row>
    <row r="1630" customFormat="false" ht="15" hidden="false" customHeight="false" outlineLevel="0" collapsed="false">
      <c r="A1630" s="0" t="n">
        <v>2935</v>
      </c>
      <c r="B1630" s="0" t="s">
        <v>5863</v>
      </c>
      <c r="C1630" s="0" t="s">
        <v>769</v>
      </c>
      <c r="D1630" s="0" t="s">
        <v>91</v>
      </c>
      <c r="E1630" s="0" t="s">
        <v>127</v>
      </c>
      <c r="F1630" s="0" t="s">
        <v>5869</v>
      </c>
      <c r="H1630" s="0" t="n">
        <v>0</v>
      </c>
      <c r="I1630" s="0" t="s">
        <v>5863</v>
      </c>
    </row>
    <row r="1631" customFormat="false" ht="15" hidden="false" customHeight="false" outlineLevel="0" collapsed="false">
      <c r="A1631" s="0" t="n">
        <v>2936</v>
      </c>
      <c r="B1631" s="0" t="s">
        <v>5863</v>
      </c>
      <c r="C1631" s="0" t="s">
        <v>769</v>
      </c>
      <c r="D1631" s="0" t="s">
        <v>91</v>
      </c>
      <c r="E1631" s="0" t="s">
        <v>127</v>
      </c>
      <c r="F1631" s="0" t="s">
        <v>5869</v>
      </c>
      <c r="H1631" s="0" t="n">
        <v>0</v>
      </c>
      <c r="I1631" s="0" t="s">
        <v>5863</v>
      </c>
    </row>
    <row r="1632" customFormat="false" ht="15" hidden="false" customHeight="false" outlineLevel="0" collapsed="false">
      <c r="A1632" s="0" t="n">
        <v>2937</v>
      </c>
      <c r="B1632" s="0" t="s">
        <v>5863</v>
      </c>
      <c r="C1632" s="0" t="s">
        <v>769</v>
      </c>
      <c r="D1632" s="0" t="s">
        <v>91</v>
      </c>
      <c r="E1632" s="0" t="s">
        <v>127</v>
      </c>
      <c r="F1632" s="0" t="s">
        <v>5869</v>
      </c>
      <c r="H1632" s="0" t="n">
        <v>0</v>
      </c>
      <c r="I1632" s="0" t="s">
        <v>5863</v>
      </c>
    </row>
    <row r="1633" customFormat="false" ht="15" hidden="false" customHeight="false" outlineLevel="0" collapsed="false">
      <c r="A1633" s="0" t="n">
        <v>2938</v>
      </c>
      <c r="B1633" s="0" t="s">
        <v>5863</v>
      </c>
      <c r="C1633" s="0" t="s">
        <v>769</v>
      </c>
      <c r="D1633" s="0" t="s">
        <v>91</v>
      </c>
      <c r="E1633" s="0" t="s">
        <v>127</v>
      </c>
      <c r="F1633" s="0" t="s">
        <v>5869</v>
      </c>
      <c r="H1633" s="0" t="n">
        <v>0</v>
      </c>
      <c r="I1633" s="0" t="s">
        <v>5863</v>
      </c>
    </row>
    <row r="1634" customFormat="false" ht="15" hidden="false" customHeight="false" outlineLevel="0" collapsed="false">
      <c r="A1634" s="0" t="n">
        <v>2939</v>
      </c>
      <c r="B1634" s="0" t="s">
        <v>5884</v>
      </c>
      <c r="C1634" s="0" t="s">
        <v>105</v>
      </c>
      <c r="D1634" s="0" t="s">
        <v>91</v>
      </c>
      <c r="E1634" s="0" t="s">
        <v>85</v>
      </c>
      <c r="F1634" s="0" t="s">
        <v>5888</v>
      </c>
      <c r="H1634" s="0" t="n">
        <v>0</v>
      </c>
      <c r="I1634" s="0" t="s">
        <v>5884</v>
      </c>
    </row>
    <row r="1635" customFormat="false" ht="15" hidden="false" customHeight="false" outlineLevel="0" collapsed="false">
      <c r="A1635" s="0" t="n">
        <v>2940</v>
      </c>
      <c r="B1635" s="0" t="s">
        <v>5884</v>
      </c>
      <c r="C1635" s="0" t="s">
        <v>105</v>
      </c>
      <c r="D1635" s="0" t="s">
        <v>91</v>
      </c>
      <c r="E1635" s="0" t="s">
        <v>127</v>
      </c>
      <c r="F1635" s="0" t="s">
        <v>5888</v>
      </c>
      <c r="H1635" s="0" t="n">
        <v>0</v>
      </c>
      <c r="I1635" s="0" t="s">
        <v>5884</v>
      </c>
    </row>
    <row r="1636" customFormat="false" ht="15" hidden="false" customHeight="false" outlineLevel="0" collapsed="false">
      <c r="A1636" s="0" t="n">
        <v>2941</v>
      </c>
      <c r="B1636" s="0" t="s">
        <v>5884</v>
      </c>
      <c r="C1636" s="0" t="s">
        <v>105</v>
      </c>
      <c r="D1636" s="0" t="s">
        <v>91</v>
      </c>
      <c r="E1636" s="0" t="s">
        <v>127</v>
      </c>
      <c r="F1636" s="0" t="s">
        <v>5888</v>
      </c>
      <c r="H1636" s="0" t="n">
        <v>0</v>
      </c>
      <c r="I1636" s="0" t="s">
        <v>5884</v>
      </c>
    </row>
    <row r="1637" customFormat="false" ht="15" hidden="false" customHeight="false" outlineLevel="0" collapsed="false">
      <c r="A1637" s="0" t="n">
        <v>2942</v>
      </c>
      <c r="B1637" s="0" t="s">
        <v>5884</v>
      </c>
      <c r="C1637" s="0" t="s">
        <v>105</v>
      </c>
      <c r="D1637" s="0" t="s">
        <v>91</v>
      </c>
      <c r="E1637" s="0" t="s">
        <v>127</v>
      </c>
      <c r="F1637" s="0" t="s">
        <v>5888</v>
      </c>
      <c r="H1637" s="0" t="n">
        <v>0</v>
      </c>
      <c r="I1637" s="0" t="s">
        <v>5884</v>
      </c>
    </row>
    <row r="1638" customFormat="false" ht="15" hidden="false" customHeight="false" outlineLevel="0" collapsed="false">
      <c r="A1638" s="0" t="n">
        <v>2943</v>
      </c>
      <c r="B1638" s="0" t="s">
        <v>5884</v>
      </c>
      <c r="C1638" s="0" t="s">
        <v>105</v>
      </c>
      <c r="D1638" s="0" t="s">
        <v>91</v>
      </c>
      <c r="E1638" s="0" t="s">
        <v>127</v>
      </c>
      <c r="F1638" s="0" t="s">
        <v>5888</v>
      </c>
      <c r="H1638" s="0" t="n">
        <v>0</v>
      </c>
      <c r="I1638" s="0" t="s">
        <v>5884</v>
      </c>
    </row>
    <row r="1639" customFormat="false" ht="15" hidden="false" customHeight="false" outlineLevel="0" collapsed="false">
      <c r="A1639" s="0" t="n">
        <v>2944</v>
      </c>
      <c r="B1639" s="0" t="s">
        <v>5908</v>
      </c>
      <c r="C1639" s="0" t="s">
        <v>754</v>
      </c>
      <c r="D1639" s="0" t="s">
        <v>91</v>
      </c>
      <c r="E1639" s="0" t="s">
        <v>2442</v>
      </c>
      <c r="F1639" s="0" t="s">
        <v>5915</v>
      </c>
      <c r="H1639" s="0" t="n">
        <v>0</v>
      </c>
      <c r="I1639" s="0" t="s">
        <v>5908</v>
      </c>
    </row>
    <row r="1640" customFormat="false" ht="15" hidden="false" customHeight="false" outlineLevel="0" collapsed="false">
      <c r="A1640" s="0" t="n">
        <v>2945</v>
      </c>
      <c r="B1640" s="0" t="s">
        <v>5908</v>
      </c>
      <c r="C1640" s="0" t="s">
        <v>754</v>
      </c>
      <c r="D1640" s="0" t="s">
        <v>91</v>
      </c>
      <c r="E1640" s="0" t="s">
        <v>127</v>
      </c>
      <c r="F1640" s="0" t="s">
        <v>5915</v>
      </c>
      <c r="H1640" s="0" t="n">
        <v>0</v>
      </c>
      <c r="I1640" s="0" t="s">
        <v>5908</v>
      </c>
    </row>
    <row r="1641" customFormat="false" ht="15" hidden="false" customHeight="false" outlineLevel="0" collapsed="false">
      <c r="A1641" s="0" t="n">
        <v>2946</v>
      </c>
      <c r="B1641" s="0" t="s">
        <v>5908</v>
      </c>
      <c r="C1641" s="0" t="s">
        <v>754</v>
      </c>
      <c r="D1641" s="0" t="s">
        <v>91</v>
      </c>
      <c r="E1641" s="0" t="s">
        <v>127</v>
      </c>
      <c r="F1641" s="0" t="s">
        <v>5915</v>
      </c>
      <c r="H1641" s="0" t="n">
        <v>0</v>
      </c>
      <c r="I1641" s="0" t="s">
        <v>5908</v>
      </c>
    </row>
    <row r="1642" customFormat="false" ht="15" hidden="false" customHeight="false" outlineLevel="0" collapsed="false">
      <c r="A1642" s="0" t="n">
        <v>2947</v>
      </c>
      <c r="B1642" s="0" t="s">
        <v>5908</v>
      </c>
      <c r="C1642" s="0" t="s">
        <v>754</v>
      </c>
      <c r="D1642" s="0" t="s">
        <v>91</v>
      </c>
      <c r="E1642" s="0" t="s">
        <v>127</v>
      </c>
      <c r="F1642" s="0" t="s">
        <v>5915</v>
      </c>
      <c r="H1642" s="0" t="n">
        <v>0</v>
      </c>
      <c r="I1642" s="0" t="s">
        <v>5908</v>
      </c>
    </row>
    <row r="1643" customFormat="false" ht="15" hidden="false" customHeight="false" outlineLevel="0" collapsed="false">
      <c r="A1643" s="0" t="n">
        <v>2948</v>
      </c>
      <c r="B1643" s="0" t="s">
        <v>5908</v>
      </c>
      <c r="C1643" s="0" t="s">
        <v>754</v>
      </c>
      <c r="D1643" s="0" t="s">
        <v>91</v>
      </c>
      <c r="E1643" s="0" t="s">
        <v>127</v>
      </c>
      <c r="F1643" s="0" t="s">
        <v>5915</v>
      </c>
      <c r="H1643" s="0" t="n">
        <v>0</v>
      </c>
      <c r="I1643" s="0" t="s">
        <v>5908</v>
      </c>
    </row>
    <row r="1644" customFormat="false" ht="15" hidden="false" customHeight="false" outlineLevel="0" collapsed="false">
      <c r="A1644" s="0" t="n">
        <v>2949</v>
      </c>
      <c r="B1644" s="0" t="s">
        <v>5908</v>
      </c>
      <c r="C1644" s="0" t="s">
        <v>754</v>
      </c>
      <c r="D1644" s="0" t="s">
        <v>91</v>
      </c>
      <c r="E1644" s="0" t="s">
        <v>127</v>
      </c>
      <c r="F1644" s="0" t="s">
        <v>5915</v>
      </c>
      <c r="H1644" s="0" t="n">
        <v>0</v>
      </c>
      <c r="I1644" s="0" t="s">
        <v>5908</v>
      </c>
    </row>
    <row r="1645" customFormat="false" ht="15" hidden="false" customHeight="false" outlineLevel="0" collapsed="false">
      <c r="A1645" s="0" t="n">
        <v>2950</v>
      </c>
      <c r="B1645" s="0" t="s">
        <v>5908</v>
      </c>
      <c r="C1645" s="0" t="s">
        <v>754</v>
      </c>
      <c r="D1645" s="0" t="s">
        <v>91</v>
      </c>
      <c r="E1645" s="0" t="s">
        <v>127</v>
      </c>
      <c r="F1645" s="0" t="s">
        <v>5915</v>
      </c>
      <c r="H1645" s="0" t="n">
        <v>0</v>
      </c>
      <c r="I1645" s="0" t="s">
        <v>5908</v>
      </c>
    </row>
    <row r="1646" customFormat="false" ht="15" hidden="false" customHeight="false" outlineLevel="0" collapsed="false">
      <c r="A1646" s="0" t="n">
        <v>2951</v>
      </c>
      <c r="B1646" s="0" t="s">
        <v>5938</v>
      </c>
      <c r="C1646" s="0" t="s">
        <v>769</v>
      </c>
      <c r="D1646" s="0" t="s">
        <v>91</v>
      </c>
      <c r="E1646" s="0" t="s">
        <v>85</v>
      </c>
      <c r="F1646" s="0" t="s">
        <v>5946</v>
      </c>
      <c r="H1646" s="0" t="n">
        <v>1</v>
      </c>
      <c r="I1646" s="0" t="s">
        <v>5945</v>
      </c>
    </row>
    <row r="1647" customFormat="false" ht="15" hidden="false" customHeight="false" outlineLevel="0" collapsed="false">
      <c r="A1647" s="0" t="n">
        <v>2952</v>
      </c>
      <c r="B1647" s="0" t="s">
        <v>5938</v>
      </c>
      <c r="C1647" s="0" t="s">
        <v>769</v>
      </c>
      <c r="D1647" s="0" t="s">
        <v>91</v>
      </c>
      <c r="E1647" s="0" t="s">
        <v>127</v>
      </c>
      <c r="F1647" s="0" t="s">
        <v>5946</v>
      </c>
      <c r="H1647" s="0" t="n">
        <v>0</v>
      </c>
      <c r="I1647" s="0" t="s">
        <v>5945</v>
      </c>
    </row>
    <row r="1648" customFormat="false" ht="15" hidden="false" customHeight="false" outlineLevel="0" collapsed="false">
      <c r="A1648" s="0" t="n">
        <v>2953</v>
      </c>
      <c r="B1648" s="0" t="s">
        <v>5955</v>
      </c>
      <c r="C1648" s="0" t="s">
        <v>769</v>
      </c>
      <c r="D1648" s="0" t="s">
        <v>91</v>
      </c>
      <c r="E1648" s="0" t="s">
        <v>127</v>
      </c>
      <c r="F1648" s="0" t="s">
        <v>5963</v>
      </c>
      <c r="H1648" s="0" t="n">
        <v>0</v>
      </c>
      <c r="I1648" s="0" t="s">
        <v>5955</v>
      </c>
    </row>
    <row r="1649" customFormat="false" ht="15" hidden="false" customHeight="false" outlineLevel="0" collapsed="false">
      <c r="A1649" s="0" t="n">
        <v>2954</v>
      </c>
      <c r="B1649" s="0" t="s">
        <v>5955</v>
      </c>
      <c r="C1649" s="0" t="s">
        <v>769</v>
      </c>
      <c r="D1649" s="0" t="s">
        <v>91</v>
      </c>
      <c r="E1649" s="0" t="s">
        <v>127</v>
      </c>
      <c r="F1649" s="0" t="s">
        <v>5963</v>
      </c>
      <c r="H1649" s="0" t="n">
        <v>0</v>
      </c>
      <c r="I1649" s="0" t="s">
        <v>5955</v>
      </c>
    </row>
    <row r="1650" customFormat="false" ht="15" hidden="false" customHeight="false" outlineLevel="0" collapsed="false">
      <c r="A1650" s="0" t="n">
        <v>2955</v>
      </c>
      <c r="B1650" s="0" t="s">
        <v>5955</v>
      </c>
      <c r="C1650" s="0" t="s">
        <v>769</v>
      </c>
      <c r="D1650" s="0" t="s">
        <v>91</v>
      </c>
      <c r="E1650" s="0" t="s">
        <v>127</v>
      </c>
      <c r="F1650" s="0" t="s">
        <v>5963</v>
      </c>
      <c r="H1650" s="0" t="n">
        <v>0</v>
      </c>
      <c r="I1650" s="0" t="s">
        <v>5955</v>
      </c>
    </row>
    <row r="1651" customFormat="false" ht="15" hidden="false" customHeight="false" outlineLevel="0" collapsed="false">
      <c r="A1651" s="0" t="n">
        <v>2956</v>
      </c>
      <c r="B1651" s="0" t="s">
        <v>5955</v>
      </c>
      <c r="C1651" s="0" t="s">
        <v>769</v>
      </c>
      <c r="D1651" s="0" t="s">
        <v>91</v>
      </c>
      <c r="E1651" s="0" t="s">
        <v>127</v>
      </c>
      <c r="F1651" s="0" t="s">
        <v>5963</v>
      </c>
      <c r="H1651" s="0" t="n">
        <v>0</v>
      </c>
      <c r="I1651" s="0" t="s">
        <v>5955</v>
      </c>
    </row>
    <row r="1652" customFormat="false" ht="15" hidden="false" customHeight="false" outlineLevel="0" collapsed="false">
      <c r="A1652" s="0" t="n">
        <v>2957</v>
      </c>
      <c r="B1652" s="0" t="s">
        <v>5974</v>
      </c>
      <c r="C1652" s="0" t="s">
        <v>769</v>
      </c>
      <c r="D1652" s="0" t="s">
        <v>91</v>
      </c>
      <c r="E1652" s="0" t="s">
        <v>127</v>
      </c>
      <c r="F1652" s="0" t="s">
        <v>5978</v>
      </c>
      <c r="H1652" s="0" t="n">
        <v>0</v>
      </c>
      <c r="I1652" s="0" t="s">
        <v>5974</v>
      </c>
    </row>
    <row r="1653" customFormat="false" ht="15" hidden="false" customHeight="false" outlineLevel="0" collapsed="false">
      <c r="A1653" s="0" t="n">
        <v>2958</v>
      </c>
      <c r="B1653" s="0" t="s">
        <v>5974</v>
      </c>
      <c r="C1653" s="0" t="s">
        <v>769</v>
      </c>
      <c r="D1653" s="0" t="s">
        <v>91</v>
      </c>
      <c r="E1653" s="0" t="s">
        <v>2105</v>
      </c>
      <c r="F1653" s="0" t="s">
        <v>5978</v>
      </c>
      <c r="H1653" s="0" t="n">
        <v>0</v>
      </c>
      <c r="I1653" s="0" t="s">
        <v>5974</v>
      </c>
    </row>
    <row r="1654" customFormat="false" ht="15" hidden="false" customHeight="false" outlineLevel="0" collapsed="false">
      <c r="A1654" s="0" t="n">
        <v>2959</v>
      </c>
      <c r="B1654" s="0" t="s">
        <v>5974</v>
      </c>
      <c r="C1654" s="0" t="s">
        <v>769</v>
      </c>
      <c r="D1654" s="0" t="s">
        <v>91</v>
      </c>
      <c r="E1654" s="0" t="s">
        <v>127</v>
      </c>
      <c r="F1654" s="0" t="s">
        <v>5978</v>
      </c>
      <c r="H1654" s="0" t="n">
        <v>0</v>
      </c>
      <c r="I1654" s="0" t="s">
        <v>5974</v>
      </c>
    </row>
    <row r="1655" customFormat="false" ht="15" hidden="false" customHeight="false" outlineLevel="0" collapsed="false">
      <c r="A1655" s="0" t="n">
        <v>2960</v>
      </c>
      <c r="B1655" s="0" t="s">
        <v>5974</v>
      </c>
      <c r="C1655" s="0" t="s">
        <v>769</v>
      </c>
      <c r="D1655" s="0" t="s">
        <v>91</v>
      </c>
      <c r="E1655" s="0" t="s">
        <v>127</v>
      </c>
      <c r="F1655" s="0" t="s">
        <v>5978</v>
      </c>
      <c r="H1655" s="0" t="n">
        <v>0</v>
      </c>
      <c r="I1655" s="0" t="s">
        <v>5974</v>
      </c>
    </row>
    <row r="1656" customFormat="false" ht="15" hidden="false" customHeight="false" outlineLevel="0" collapsed="false">
      <c r="A1656" s="0" t="n">
        <v>2961</v>
      </c>
      <c r="B1656" s="0" t="s">
        <v>5974</v>
      </c>
      <c r="C1656" s="0" t="s">
        <v>769</v>
      </c>
      <c r="D1656" s="0" t="s">
        <v>91</v>
      </c>
      <c r="E1656" s="0" t="s">
        <v>127</v>
      </c>
      <c r="F1656" s="0" t="s">
        <v>5978</v>
      </c>
      <c r="H1656" s="0" t="n">
        <v>0</v>
      </c>
      <c r="I1656" s="0" t="s">
        <v>5974</v>
      </c>
    </row>
    <row r="1657" customFormat="false" ht="15" hidden="false" customHeight="false" outlineLevel="0" collapsed="false">
      <c r="A1657" s="0" t="n">
        <v>2962</v>
      </c>
      <c r="B1657" s="0" t="s">
        <v>5974</v>
      </c>
      <c r="C1657" s="0" t="s">
        <v>769</v>
      </c>
      <c r="D1657" s="0" t="s">
        <v>91</v>
      </c>
      <c r="E1657" s="0" t="s">
        <v>127</v>
      </c>
      <c r="F1657" s="0" t="s">
        <v>5978</v>
      </c>
      <c r="H1657" s="0" t="n">
        <v>0</v>
      </c>
      <c r="I1657" s="0" t="s">
        <v>5974</v>
      </c>
    </row>
    <row r="1658" customFormat="false" ht="15" hidden="false" customHeight="false" outlineLevel="0" collapsed="false">
      <c r="A1658" s="0" t="n">
        <v>2963</v>
      </c>
      <c r="B1658" s="0" t="s">
        <v>5994</v>
      </c>
      <c r="C1658" s="0" t="s">
        <v>105</v>
      </c>
      <c r="D1658" s="0" t="s">
        <v>91</v>
      </c>
      <c r="E1658" s="0" t="s">
        <v>127</v>
      </c>
      <c r="F1658" s="0" t="s">
        <v>6001</v>
      </c>
      <c r="H1658" s="0" t="n">
        <v>0</v>
      </c>
      <c r="I1658" s="0" t="s">
        <v>5994</v>
      </c>
    </row>
    <row r="1659" customFormat="false" ht="15" hidden="false" customHeight="false" outlineLevel="0" collapsed="false">
      <c r="A1659" s="0" t="n">
        <v>2964</v>
      </c>
      <c r="B1659" s="0" t="s">
        <v>5994</v>
      </c>
      <c r="C1659" s="0" t="s">
        <v>105</v>
      </c>
      <c r="D1659" s="0" t="s">
        <v>91</v>
      </c>
      <c r="E1659" s="0" t="s">
        <v>127</v>
      </c>
      <c r="F1659" s="0" t="s">
        <v>6001</v>
      </c>
      <c r="H1659" s="0" t="n">
        <v>0</v>
      </c>
      <c r="I1659" s="0" t="s">
        <v>5994</v>
      </c>
    </row>
    <row r="1660" customFormat="false" ht="15" hidden="false" customHeight="false" outlineLevel="0" collapsed="false">
      <c r="A1660" s="0" t="n">
        <v>2965</v>
      </c>
      <c r="B1660" s="0" t="s">
        <v>5994</v>
      </c>
      <c r="C1660" s="0" t="s">
        <v>105</v>
      </c>
      <c r="D1660" s="0" t="s">
        <v>91</v>
      </c>
      <c r="E1660" s="0" t="s">
        <v>127</v>
      </c>
      <c r="F1660" s="0" t="s">
        <v>6001</v>
      </c>
      <c r="H1660" s="0" t="n">
        <v>0</v>
      </c>
      <c r="I1660" s="0" t="s">
        <v>5994</v>
      </c>
    </row>
    <row r="1661" customFormat="false" ht="15" hidden="false" customHeight="false" outlineLevel="0" collapsed="false">
      <c r="A1661" s="0" t="n">
        <v>2966</v>
      </c>
      <c r="B1661" s="0" t="s">
        <v>5994</v>
      </c>
      <c r="C1661" s="0" t="s">
        <v>105</v>
      </c>
      <c r="D1661" s="0" t="s">
        <v>91</v>
      </c>
      <c r="E1661" s="0" t="s">
        <v>127</v>
      </c>
      <c r="F1661" s="0" t="s">
        <v>6001</v>
      </c>
      <c r="H1661" s="0" t="n">
        <v>0</v>
      </c>
      <c r="I1661" s="0" t="s">
        <v>5994</v>
      </c>
    </row>
    <row r="1662" customFormat="false" ht="15" hidden="false" customHeight="false" outlineLevel="0" collapsed="false">
      <c r="A1662" s="0" t="n">
        <v>2967</v>
      </c>
      <c r="B1662" s="0" t="s">
        <v>5994</v>
      </c>
      <c r="C1662" s="0" t="s">
        <v>105</v>
      </c>
      <c r="D1662" s="0" t="s">
        <v>91</v>
      </c>
      <c r="E1662" s="0" t="s">
        <v>127</v>
      </c>
      <c r="F1662" s="0" t="s">
        <v>6001</v>
      </c>
      <c r="H1662" s="0" t="n">
        <v>0</v>
      </c>
      <c r="I1662" s="0" t="s">
        <v>5994</v>
      </c>
    </row>
    <row r="1663" customFormat="false" ht="15" hidden="false" customHeight="false" outlineLevel="0" collapsed="false">
      <c r="A1663" s="0" t="n">
        <v>2968</v>
      </c>
      <c r="B1663" s="0" t="s">
        <v>5994</v>
      </c>
      <c r="C1663" s="0" t="s">
        <v>105</v>
      </c>
      <c r="D1663" s="0" t="s">
        <v>91</v>
      </c>
      <c r="E1663" s="0" t="s">
        <v>127</v>
      </c>
      <c r="F1663" s="0" t="s">
        <v>6001</v>
      </c>
      <c r="H1663" s="0" t="n">
        <v>0</v>
      </c>
      <c r="I1663" s="0" t="s">
        <v>5994</v>
      </c>
    </row>
    <row r="1664" customFormat="false" ht="15" hidden="false" customHeight="false" outlineLevel="0" collapsed="false">
      <c r="A1664" s="0" t="n">
        <v>2969</v>
      </c>
      <c r="B1664" s="0" t="s">
        <v>5994</v>
      </c>
      <c r="C1664" s="0" t="s">
        <v>105</v>
      </c>
      <c r="D1664" s="0" t="s">
        <v>91</v>
      </c>
      <c r="E1664" s="0" t="s">
        <v>127</v>
      </c>
      <c r="F1664" s="0" t="s">
        <v>6001</v>
      </c>
      <c r="H1664" s="0" t="n">
        <v>0</v>
      </c>
      <c r="I1664" s="0" t="s">
        <v>5994</v>
      </c>
    </row>
    <row r="1665" customFormat="false" ht="15" hidden="false" customHeight="false" outlineLevel="0" collapsed="false">
      <c r="A1665" s="0" t="n">
        <v>2970</v>
      </c>
      <c r="B1665" s="0" t="s">
        <v>5994</v>
      </c>
      <c r="C1665" s="0" t="s">
        <v>105</v>
      </c>
      <c r="D1665" s="0" t="s">
        <v>91</v>
      </c>
      <c r="E1665" s="0" t="s">
        <v>127</v>
      </c>
      <c r="F1665" s="0" t="s">
        <v>6001</v>
      </c>
      <c r="H1665" s="0" t="n">
        <v>0</v>
      </c>
      <c r="I1665" s="0" t="s">
        <v>5994</v>
      </c>
    </row>
    <row r="1666" customFormat="false" ht="15" hidden="false" customHeight="false" outlineLevel="0" collapsed="false">
      <c r="A1666" s="0" t="n">
        <v>2971</v>
      </c>
      <c r="B1666" s="0" t="s">
        <v>5994</v>
      </c>
      <c r="C1666" s="0" t="s">
        <v>105</v>
      </c>
      <c r="D1666" s="0" t="s">
        <v>91</v>
      </c>
      <c r="E1666" s="0" t="s">
        <v>127</v>
      </c>
      <c r="F1666" s="0" t="s">
        <v>6001</v>
      </c>
      <c r="H1666" s="0" t="n">
        <v>0</v>
      </c>
      <c r="I1666" s="0" t="s">
        <v>5994</v>
      </c>
    </row>
    <row r="1667" customFormat="false" ht="15" hidden="false" customHeight="false" outlineLevel="0" collapsed="false">
      <c r="A1667" s="0" t="n">
        <v>2972</v>
      </c>
      <c r="B1667" s="0" t="s">
        <v>5994</v>
      </c>
      <c r="C1667" s="0" t="s">
        <v>105</v>
      </c>
      <c r="D1667" s="0" t="s">
        <v>91</v>
      </c>
      <c r="E1667" s="0" t="s">
        <v>127</v>
      </c>
      <c r="F1667" s="0" t="s">
        <v>6001</v>
      </c>
      <c r="H1667" s="0" t="n">
        <v>0</v>
      </c>
      <c r="I1667" s="0" t="s">
        <v>5994</v>
      </c>
    </row>
    <row r="1668" customFormat="false" ht="15" hidden="false" customHeight="false" outlineLevel="0" collapsed="false">
      <c r="A1668" s="0" t="n">
        <v>2973</v>
      </c>
      <c r="B1668" s="0" t="s">
        <v>5994</v>
      </c>
      <c r="C1668" s="0" t="s">
        <v>105</v>
      </c>
      <c r="D1668" s="0" t="s">
        <v>91</v>
      </c>
      <c r="E1668" s="0" t="s">
        <v>127</v>
      </c>
      <c r="F1668" s="0" t="s">
        <v>6001</v>
      </c>
      <c r="H1668" s="0" t="n">
        <v>0</v>
      </c>
      <c r="I1668" s="0" t="s">
        <v>5994</v>
      </c>
    </row>
    <row r="1669" customFormat="false" ht="15" hidden="false" customHeight="false" outlineLevel="0" collapsed="false">
      <c r="A1669" s="0" t="n">
        <v>2974</v>
      </c>
      <c r="B1669" s="0" t="s">
        <v>5994</v>
      </c>
      <c r="C1669" s="0" t="s">
        <v>105</v>
      </c>
      <c r="D1669" s="0" t="s">
        <v>91</v>
      </c>
      <c r="E1669" s="0" t="s">
        <v>127</v>
      </c>
      <c r="F1669" s="0" t="s">
        <v>6001</v>
      </c>
      <c r="H1669" s="0" t="n">
        <v>0</v>
      </c>
      <c r="I1669" s="0" t="s">
        <v>5994</v>
      </c>
    </row>
    <row r="1670" customFormat="false" ht="15" hidden="false" customHeight="false" outlineLevel="0" collapsed="false">
      <c r="A1670" s="0" t="n">
        <v>2975</v>
      </c>
      <c r="B1670" s="0" t="s">
        <v>5994</v>
      </c>
      <c r="C1670" s="0" t="s">
        <v>105</v>
      </c>
      <c r="D1670" s="0" t="s">
        <v>91</v>
      </c>
      <c r="E1670" s="0" t="s">
        <v>127</v>
      </c>
      <c r="F1670" s="0" t="s">
        <v>6001</v>
      </c>
      <c r="H1670" s="0" t="n">
        <v>0</v>
      </c>
      <c r="I1670" s="0" t="s">
        <v>5994</v>
      </c>
    </row>
    <row r="1671" customFormat="false" ht="15" hidden="false" customHeight="false" outlineLevel="0" collapsed="false">
      <c r="A1671" s="0" t="n">
        <v>2976</v>
      </c>
      <c r="B1671" s="0" t="s">
        <v>5994</v>
      </c>
      <c r="C1671" s="0" t="s">
        <v>105</v>
      </c>
      <c r="D1671" s="0" t="s">
        <v>91</v>
      </c>
      <c r="E1671" s="0" t="s">
        <v>127</v>
      </c>
      <c r="F1671" s="0" t="s">
        <v>6001</v>
      </c>
      <c r="H1671" s="0" t="n">
        <v>0</v>
      </c>
      <c r="I1671" s="0" t="s">
        <v>5994</v>
      </c>
    </row>
    <row r="1672" customFormat="false" ht="15" hidden="false" customHeight="false" outlineLevel="0" collapsed="false">
      <c r="A1672" s="0" t="n">
        <v>2977</v>
      </c>
      <c r="B1672" s="0" t="s">
        <v>5994</v>
      </c>
      <c r="C1672" s="0" t="s">
        <v>105</v>
      </c>
      <c r="D1672" s="0" t="s">
        <v>91</v>
      </c>
      <c r="E1672" s="0" t="s">
        <v>127</v>
      </c>
      <c r="F1672" s="0" t="s">
        <v>6001</v>
      </c>
      <c r="H1672" s="0" t="n">
        <v>0</v>
      </c>
      <c r="I1672" s="0" t="s">
        <v>5994</v>
      </c>
    </row>
    <row r="1673" customFormat="false" ht="15" hidden="false" customHeight="false" outlineLevel="0" collapsed="false">
      <c r="A1673" s="0" t="n">
        <v>2978</v>
      </c>
      <c r="B1673" s="0" t="s">
        <v>5994</v>
      </c>
      <c r="C1673" s="0" t="s">
        <v>105</v>
      </c>
      <c r="D1673" s="0" t="s">
        <v>91</v>
      </c>
      <c r="E1673" s="0" t="s">
        <v>127</v>
      </c>
      <c r="F1673" s="0" t="s">
        <v>6001</v>
      </c>
      <c r="H1673" s="0" t="n">
        <v>0</v>
      </c>
      <c r="I1673" s="0" t="s">
        <v>5994</v>
      </c>
    </row>
    <row r="1674" customFormat="false" ht="15" hidden="false" customHeight="false" outlineLevel="0" collapsed="false">
      <c r="A1674" s="0" t="n">
        <v>2979</v>
      </c>
      <c r="B1674" s="0" t="s">
        <v>5994</v>
      </c>
      <c r="C1674" s="0" t="s">
        <v>105</v>
      </c>
      <c r="D1674" s="0" t="s">
        <v>91</v>
      </c>
      <c r="E1674" s="0" t="s">
        <v>127</v>
      </c>
      <c r="F1674" s="0" t="s">
        <v>6001</v>
      </c>
      <c r="H1674" s="0" t="n">
        <v>0</v>
      </c>
      <c r="I1674" s="0" t="s">
        <v>5994</v>
      </c>
    </row>
    <row r="1675" customFormat="false" ht="15" hidden="false" customHeight="false" outlineLevel="0" collapsed="false">
      <c r="A1675" s="0" t="n">
        <v>2980</v>
      </c>
      <c r="B1675" s="0" t="s">
        <v>5994</v>
      </c>
      <c r="C1675" s="0" t="s">
        <v>105</v>
      </c>
      <c r="D1675" s="0" t="s">
        <v>91</v>
      </c>
      <c r="E1675" s="0" t="s">
        <v>127</v>
      </c>
      <c r="F1675" s="0" t="s">
        <v>6001</v>
      </c>
      <c r="H1675" s="0" t="n">
        <v>0</v>
      </c>
      <c r="I1675" s="0" t="s">
        <v>5994</v>
      </c>
    </row>
    <row r="1676" customFormat="false" ht="15" hidden="false" customHeight="false" outlineLevel="0" collapsed="false">
      <c r="A1676" s="0" t="n">
        <v>2981</v>
      </c>
      <c r="B1676" s="0" t="s">
        <v>5994</v>
      </c>
      <c r="C1676" s="0" t="s">
        <v>105</v>
      </c>
      <c r="D1676" s="0" t="s">
        <v>91</v>
      </c>
      <c r="E1676" s="0" t="s">
        <v>127</v>
      </c>
      <c r="F1676" s="0" t="s">
        <v>6001</v>
      </c>
      <c r="H1676" s="0" t="n">
        <v>0</v>
      </c>
      <c r="I1676" s="0" t="s">
        <v>5994</v>
      </c>
    </row>
    <row r="1677" customFormat="false" ht="15" hidden="false" customHeight="false" outlineLevel="0" collapsed="false">
      <c r="A1677" s="0" t="n">
        <v>2982</v>
      </c>
      <c r="B1677" s="0" t="s">
        <v>5994</v>
      </c>
      <c r="C1677" s="0" t="s">
        <v>105</v>
      </c>
      <c r="D1677" s="0" t="s">
        <v>91</v>
      </c>
      <c r="E1677" s="0" t="s">
        <v>127</v>
      </c>
      <c r="F1677" s="0" t="s">
        <v>6001</v>
      </c>
      <c r="H1677" s="0" t="n">
        <v>0</v>
      </c>
      <c r="I1677" s="0" t="s">
        <v>5994</v>
      </c>
    </row>
    <row r="1678" customFormat="false" ht="15" hidden="false" customHeight="false" outlineLevel="0" collapsed="false">
      <c r="A1678" s="0" t="n">
        <v>2983</v>
      </c>
      <c r="B1678" s="0" t="s">
        <v>5994</v>
      </c>
      <c r="C1678" s="0" t="s">
        <v>105</v>
      </c>
      <c r="D1678" s="0" t="s">
        <v>91</v>
      </c>
      <c r="E1678" s="0" t="s">
        <v>127</v>
      </c>
      <c r="F1678" s="0" t="s">
        <v>6001</v>
      </c>
      <c r="H1678" s="0" t="n">
        <v>0</v>
      </c>
      <c r="I1678" s="0" t="s">
        <v>5994</v>
      </c>
    </row>
    <row r="1679" customFormat="false" ht="15" hidden="false" customHeight="false" outlineLevel="0" collapsed="false">
      <c r="A1679" s="0" t="n">
        <v>2984</v>
      </c>
      <c r="B1679" s="0" t="s">
        <v>5994</v>
      </c>
      <c r="C1679" s="0" t="s">
        <v>105</v>
      </c>
      <c r="D1679" s="0" t="s">
        <v>91</v>
      </c>
      <c r="E1679" s="0" t="s">
        <v>127</v>
      </c>
      <c r="F1679" s="0" t="s">
        <v>6001</v>
      </c>
      <c r="H1679" s="0" t="n">
        <v>0</v>
      </c>
      <c r="I1679" s="0" t="s">
        <v>5994</v>
      </c>
    </row>
    <row r="1680" customFormat="false" ht="15" hidden="false" customHeight="false" outlineLevel="0" collapsed="false">
      <c r="A1680" s="0" t="n">
        <v>2985</v>
      </c>
      <c r="B1680" s="0" t="s">
        <v>5994</v>
      </c>
      <c r="C1680" s="0" t="s">
        <v>105</v>
      </c>
      <c r="D1680" s="0" t="s">
        <v>91</v>
      </c>
      <c r="E1680" s="0" t="s">
        <v>127</v>
      </c>
      <c r="F1680" s="0" t="s">
        <v>6001</v>
      </c>
      <c r="H1680" s="0" t="n">
        <v>0</v>
      </c>
      <c r="I1680" s="0" t="s">
        <v>5994</v>
      </c>
    </row>
    <row r="1681" customFormat="false" ht="15" hidden="false" customHeight="false" outlineLevel="0" collapsed="false">
      <c r="A1681" s="0" t="n">
        <v>2986</v>
      </c>
      <c r="B1681" s="0" t="s">
        <v>5994</v>
      </c>
      <c r="C1681" s="0" t="s">
        <v>105</v>
      </c>
      <c r="D1681" s="0" t="s">
        <v>91</v>
      </c>
      <c r="E1681" s="0" t="s">
        <v>127</v>
      </c>
      <c r="F1681" s="0" t="s">
        <v>6001</v>
      </c>
      <c r="H1681" s="0" t="n">
        <v>0</v>
      </c>
      <c r="I1681" s="0" t="s">
        <v>5994</v>
      </c>
    </row>
    <row r="1682" customFormat="false" ht="15" hidden="false" customHeight="false" outlineLevel="0" collapsed="false">
      <c r="A1682" s="0" t="n">
        <v>2987</v>
      </c>
      <c r="B1682" s="0" t="s">
        <v>5994</v>
      </c>
      <c r="C1682" s="0" t="s">
        <v>105</v>
      </c>
      <c r="D1682" s="0" t="s">
        <v>91</v>
      </c>
      <c r="E1682" s="0" t="s">
        <v>127</v>
      </c>
      <c r="F1682" s="0" t="s">
        <v>6001</v>
      </c>
      <c r="H1682" s="0" t="n">
        <v>0</v>
      </c>
      <c r="I1682" s="0" t="s">
        <v>5994</v>
      </c>
    </row>
    <row r="1683" customFormat="false" ht="15" hidden="false" customHeight="false" outlineLevel="0" collapsed="false">
      <c r="A1683" s="0" t="n">
        <v>2988</v>
      </c>
      <c r="B1683" s="0" t="s">
        <v>5994</v>
      </c>
      <c r="C1683" s="0" t="s">
        <v>105</v>
      </c>
      <c r="D1683" s="0" t="s">
        <v>91</v>
      </c>
      <c r="E1683" s="0" t="s">
        <v>127</v>
      </c>
      <c r="F1683" s="0" t="s">
        <v>6001</v>
      </c>
      <c r="H1683" s="0" t="n">
        <v>0</v>
      </c>
      <c r="I1683" s="0" t="s">
        <v>5994</v>
      </c>
    </row>
    <row r="1684" customFormat="false" ht="15" hidden="false" customHeight="false" outlineLevel="0" collapsed="false">
      <c r="A1684" s="0" t="n">
        <v>2989</v>
      </c>
      <c r="B1684" s="0" t="s">
        <v>5994</v>
      </c>
      <c r="C1684" s="0" t="s">
        <v>105</v>
      </c>
      <c r="D1684" s="0" t="s">
        <v>91</v>
      </c>
      <c r="E1684" s="0" t="s">
        <v>127</v>
      </c>
      <c r="F1684" s="0" t="s">
        <v>6001</v>
      </c>
      <c r="H1684" s="0" t="n">
        <v>0</v>
      </c>
      <c r="I1684" s="0" t="s">
        <v>5994</v>
      </c>
    </row>
    <row r="1685" customFormat="false" ht="15" hidden="false" customHeight="false" outlineLevel="0" collapsed="false">
      <c r="A1685" s="0" t="n">
        <v>2990</v>
      </c>
      <c r="B1685" s="0" t="s">
        <v>5994</v>
      </c>
      <c r="C1685" s="0" t="s">
        <v>105</v>
      </c>
      <c r="D1685" s="0" t="s">
        <v>91</v>
      </c>
      <c r="E1685" s="0" t="s">
        <v>127</v>
      </c>
      <c r="F1685" s="0" t="s">
        <v>6001</v>
      </c>
      <c r="H1685" s="0" t="n">
        <v>0</v>
      </c>
      <c r="I1685" s="0" t="s">
        <v>5994</v>
      </c>
    </row>
    <row r="1686" customFormat="false" ht="15" hidden="false" customHeight="false" outlineLevel="0" collapsed="false">
      <c r="A1686" s="0" t="n">
        <v>2991</v>
      </c>
      <c r="B1686" s="0" t="s">
        <v>5994</v>
      </c>
      <c r="C1686" s="0" t="s">
        <v>105</v>
      </c>
      <c r="D1686" s="0" t="s">
        <v>91</v>
      </c>
      <c r="E1686" s="0" t="s">
        <v>127</v>
      </c>
      <c r="F1686" s="0" t="s">
        <v>6001</v>
      </c>
      <c r="H1686" s="0" t="n">
        <v>0</v>
      </c>
      <c r="I1686" s="0" t="s">
        <v>5994</v>
      </c>
    </row>
    <row r="1687" customFormat="false" ht="15" hidden="false" customHeight="false" outlineLevel="0" collapsed="false">
      <c r="A1687" s="0" t="n">
        <v>2992</v>
      </c>
      <c r="B1687" s="0" t="s">
        <v>5994</v>
      </c>
      <c r="C1687" s="0" t="s">
        <v>105</v>
      </c>
      <c r="D1687" s="0" t="s">
        <v>91</v>
      </c>
      <c r="E1687" s="0" t="s">
        <v>127</v>
      </c>
      <c r="F1687" s="0" t="s">
        <v>6001</v>
      </c>
      <c r="H1687" s="0" t="n">
        <v>0</v>
      </c>
      <c r="I1687" s="0" t="s">
        <v>5994</v>
      </c>
    </row>
    <row r="1688" customFormat="false" ht="15" hidden="false" customHeight="false" outlineLevel="0" collapsed="false">
      <c r="A1688" s="0" t="n">
        <v>2993</v>
      </c>
      <c r="B1688" s="0" t="s">
        <v>5994</v>
      </c>
      <c r="C1688" s="0" t="s">
        <v>105</v>
      </c>
      <c r="D1688" s="0" t="s">
        <v>91</v>
      </c>
      <c r="E1688" s="0" t="s">
        <v>127</v>
      </c>
      <c r="F1688" s="0" t="s">
        <v>6001</v>
      </c>
      <c r="H1688" s="0" t="n">
        <v>0</v>
      </c>
      <c r="I1688" s="0" t="s">
        <v>5994</v>
      </c>
    </row>
    <row r="1689" customFormat="false" ht="15" hidden="false" customHeight="false" outlineLevel="0" collapsed="false">
      <c r="A1689" s="0" t="n">
        <v>2994</v>
      </c>
      <c r="B1689" s="0" t="s">
        <v>5994</v>
      </c>
      <c r="C1689" s="0" t="s">
        <v>105</v>
      </c>
      <c r="D1689" s="0" t="s">
        <v>91</v>
      </c>
      <c r="E1689" s="0" t="s">
        <v>127</v>
      </c>
      <c r="F1689" s="0" t="s">
        <v>6001</v>
      </c>
      <c r="H1689" s="0" t="n">
        <v>0</v>
      </c>
      <c r="I1689" s="0" t="s">
        <v>5994</v>
      </c>
    </row>
    <row r="1690" customFormat="false" ht="15" hidden="false" customHeight="false" outlineLevel="0" collapsed="false">
      <c r="A1690" s="0" t="n">
        <v>2995</v>
      </c>
      <c r="B1690" s="0" t="s">
        <v>6105</v>
      </c>
      <c r="C1690" s="0" t="s">
        <v>754</v>
      </c>
      <c r="D1690" s="0" t="s">
        <v>91</v>
      </c>
      <c r="E1690" s="0" t="s">
        <v>85</v>
      </c>
      <c r="F1690" s="0" t="s">
        <v>6110</v>
      </c>
      <c r="H1690" s="0" t="n">
        <v>0</v>
      </c>
      <c r="I1690" s="0" t="s">
        <v>6105</v>
      </c>
    </row>
    <row r="1691" customFormat="false" ht="15" hidden="false" customHeight="false" outlineLevel="0" collapsed="false">
      <c r="A1691" s="0" t="n">
        <v>2996</v>
      </c>
      <c r="B1691" s="0" t="s">
        <v>6105</v>
      </c>
      <c r="C1691" s="0" t="s">
        <v>754</v>
      </c>
      <c r="D1691" s="0" t="s">
        <v>91</v>
      </c>
      <c r="E1691" s="0" t="s">
        <v>2442</v>
      </c>
      <c r="F1691" s="0" t="s">
        <v>6110</v>
      </c>
      <c r="H1691" s="0" t="n">
        <v>0</v>
      </c>
      <c r="I1691" s="0" t="s">
        <v>6105</v>
      </c>
    </row>
    <row r="1692" customFormat="false" ht="15" hidden="false" customHeight="false" outlineLevel="0" collapsed="false">
      <c r="A1692" s="0" t="n">
        <v>2997</v>
      </c>
      <c r="B1692" s="0" t="s">
        <v>6105</v>
      </c>
      <c r="C1692" s="0" t="s">
        <v>754</v>
      </c>
      <c r="D1692" s="0" t="s">
        <v>91</v>
      </c>
      <c r="E1692" s="0" t="s">
        <v>2442</v>
      </c>
      <c r="F1692" s="0" t="s">
        <v>6110</v>
      </c>
      <c r="H1692" s="0" t="n">
        <v>0</v>
      </c>
      <c r="I1692" s="0" t="s">
        <v>6105</v>
      </c>
    </row>
    <row r="1693" customFormat="false" ht="15" hidden="false" customHeight="false" outlineLevel="0" collapsed="false">
      <c r="A1693" s="0" t="n">
        <v>2998</v>
      </c>
      <c r="B1693" s="0" t="s">
        <v>6105</v>
      </c>
      <c r="C1693" s="0" t="s">
        <v>754</v>
      </c>
      <c r="D1693" s="0" t="s">
        <v>91</v>
      </c>
      <c r="E1693" s="0" t="s">
        <v>2442</v>
      </c>
      <c r="F1693" s="0" t="s">
        <v>6110</v>
      </c>
      <c r="H1693" s="0" t="n">
        <v>0</v>
      </c>
      <c r="I1693" s="0" t="s">
        <v>6105</v>
      </c>
    </row>
    <row r="1694" customFormat="false" ht="15" hidden="false" customHeight="false" outlineLevel="0" collapsed="false">
      <c r="A1694" s="0" t="n">
        <v>2999</v>
      </c>
      <c r="B1694" s="0" t="s">
        <v>6122</v>
      </c>
      <c r="C1694" s="0" t="s">
        <v>105</v>
      </c>
      <c r="D1694" s="0" t="s">
        <v>91</v>
      </c>
      <c r="E1694" s="0" t="s">
        <v>85</v>
      </c>
      <c r="F1694" s="0" t="s">
        <v>6126</v>
      </c>
      <c r="H1694" s="0" t="n">
        <v>0</v>
      </c>
      <c r="I1694" s="0" t="s">
        <v>6122</v>
      </c>
    </row>
    <row r="1695" customFormat="false" ht="15" hidden="false" customHeight="false" outlineLevel="0" collapsed="false">
      <c r="A1695" s="0" t="n">
        <v>3000</v>
      </c>
      <c r="B1695" s="0" t="s">
        <v>6122</v>
      </c>
      <c r="C1695" s="0" t="s">
        <v>105</v>
      </c>
      <c r="D1695" s="0" t="s">
        <v>91</v>
      </c>
      <c r="E1695" s="0" t="s">
        <v>127</v>
      </c>
      <c r="F1695" s="0" t="s">
        <v>6126</v>
      </c>
      <c r="H1695" s="0" t="n">
        <v>0</v>
      </c>
      <c r="I1695" s="0" t="s">
        <v>6122</v>
      </c>
    </row>
    <row r="1696" customFormat="false" ht="15" hidden="false" customHeight="false" outlineLevel="0" collapsed="false">
      <c r="A1696" s="0" t="n">
        <v>3001</v>
      </c>
      <c r="B1696" s="0" t="s">
        <v>6122</v>
      </c>
      <c r="C1696" s="0" t="s">
        <v>105</v>
      </c>
      <c r="D1696" s="0" t="s">
        <v>91</v>
      </c>
      <c r="E1696" s="0" t="s">
        <v>127</v>
      </c>
      <c r="F1696" s="0" t="s">
        <v>6126</v>
      </c>
      <c r="H1696" s="0" t="n">
        <v>0</v>
      </c>
      <c r="I1696" s="0" t="s">
        <v>6122</v>
      </c>
    </row>
    <row r="1697" customFormat="false" ht="15" hidden="false" customHeight="false" outlineLevel="0" collapsed="false">
      <c r="A1697" s="0" t="n">
        <v>3002</v>
      </c>
      <c r="B1697" s="0" t="s">
        <v>6122</v>
      </c>
      <c r="C1697" s="0" t="s">
        <v>105</v>
      </c>
      <c r="D1697" s="0" t="s">
        <v>91</v>
      </c>
      <c r="E1697" s="0" t="s">
        <v>127</v>
      </c>
      <c r="F1697" s="0" t="s">
        <v>6126</v>
      </c>
      <c r="H1697" s="0" t="n">
        <v>0</v>
      </c>
      <c r="I1697" s="0" t="s">
        <v>6122</v>
      </c>
    </row>
    <row r="1698" customFormat="false" ht="15" hidden="false" customHeight="false" outlineLevel="0" collapsed="false">
      <c r="A1698" s="0" t="n">
        <v>3003</v>
      </c>
      <c r="B1698" s="0" t="s">
        <v>6122</v>
      </c>
      <c r="C1698" s="0" t="s">
        <v>105</v>
      </c>
      <c r="D1698" s="0" t="s">
        <v>91</v>
      </c>
      <c r="E1698" s="0" t="s">
        <v>127</v>
      </c>
      <c r="F1698" s="0" t="s">
        <v>6126</v>
      </c>
      <c r="H1698" s="0" t="n">
        <v>0</v>
      </c>
      <c r="I1698" s="0" t="s">
        <v>6122</v>
      </c>
    </row>
    <row r="1699" customFormat="false" ht="15" hidden="false" customHeight="false" outlineLevel="0" collapsed="false">
      <c r="A1699" s="0" t="n">
        <v>3004</v>
      </c>
      <c r="B1699" s="0" t="s">
        <v>6122</v>
      </c>
      <c r="C1699" s="0" t="s">
        <v>105</v>
      </c>
      <c r="D1699" s="0" t="s">
        <v>91</v>
      </c>
      <c r="E1699" s="0" t="s">
        <v>127</v>
      </c>
      <c r="F1699" s="0" t="s">
        <v>6126</v>
      </c>
      <c r="H1699" s="0" t="n">
        <v>0</v>
      </c>
      <c r="I1699" s="0" t="s">
        <v>6122</v>
      </c>
    </row>
    <row r="1700" customFormat="false" ht="15" hidden="false" customHeight="false" outlineLevel="0" collapsed="false">
      <c r="A1700" s="0" t="n">
        <v>3005</v>
      </c>
      <c r="B1700" s="0" t="s">
        <v>6139</v>
      </c>
      <c r="C1700" s="0" t="s">
        <v>769</v>
      </c>
      <c r="D1700" s="0" t="s">
        <v>91</v>
      </c>
      <c r="E1700" s="0" t="s">
        <v>127</v>
      </c>
      <c r="F1700" s="0" t="s">
        <v>6146</v>
      </c>
      <c r="H1700" s="0" t="n">
        <v>0</v>
      </c>
      <c r="I1700" s="0" t="s">
        <v>6139</v>
      </c>
    </row>
    <row r="1701" customFormat="false" ht="15" hidden="false" customHeight="false" outlineLevel="0" collapsed="false">
      <c r="A1701" s="0" t="n">
        <v>3006</v>
      </c>
      <c r="B1701" s="0" t="s">
        <v>6139</v>
      </c>
      <c r="C1701" s="0" t="s">
        <v>769</v>
      </c>
      <c r="D1701" s="0" t="s">
        <v>91</v>
      </c>
      <c r="E1701" s="0" t="s">
        <v>127</v>
      </c>
      <c r="F1701" s="0" t="s">
        <v>6146</v>
      </c>
      <c r="H1701" s="0" t="n">
        <v>0</v>
      </c>
      <c r="I1701" s="0" t="s">
        <v>6139</v>
      </c>
    </row>
    <row r="1702" customFormat="false" ht="15" hidden="false" customHeight="false" outlineLevel="0" collapsed="false">
      <c r="A1702" s="0" t="n">
        <v>3007</v>
      </c>
      <c r="B1702" s="0" t="s">
        <v>6139</v>
      </c>
      <c r="C1702" s="0" t="s">
        <v>769</v>
      </c>
      <c r="D1702" s="0" t="s">
        <v>91</v>
      </c>
      <c r="E1702" s="0" t="s">
        <v>127</v>
      </c>
      <c r="F1702" s="0" t="s">
        <v>6146</v>
      </c>
      <c r="H1702" s="0" t="n">
        <v>0</v>
      </c>
      <c r="I1702" s="0" t="s">
        <v>6139</v>
      </c>
    </row>
    <row r="1703" customFormat="false" ht="15" hidden="false" customHeight="false" outlineLevel="0" collapsed="false">
      <c r="A1703" s="0" t="n">
        <v>3008</v>
      </c>
      <c r="B1703" s="0" t="s">
        <v>6139</v>
      </c>
      <c r="C1703" s="0" t="s">
        <v>769</v>
      </c>
      <c r="D1703" s="0" t="s">
        <v>91</v>
      </c>
      <c r="E1703" s="0" t="s">
        <v>127</v>
      </c>
      <c r="F1703" s="0" t="s">
        <v>6146</v>
      </c>
      <c r="H1703" s="0" t="n">
        <v>0</v>
      </c>
      <c r="I1703" s="0" t="s">
        <v>6139</v>
      </c>
    </row>
    <row r="1704" customFormat="false" ht="15" hidden="false" customHeight="false" outlineLevel="0" collapsed="false">
      <c r="A1704" s="0" t="n">
        <v>3009</v>
      </c>
      <c r="B1704" s="0" t="s">
        <v>6139</v>
      </c>
      <c r="C1704" s="0" t="s">
        <v>769</v>
      </c>
      <c r="D1704" s="0" t="s">
        <v>91</v>
      </c>
      <c r="E1704" s="0" t="s">
        <v>127</v>
      </c>
      <c r="F1704" s="0" t="s">
        <v>6146</v>
      </c>
      <c r="H1704" s="0" t="n">
        <v>0</v>
      </c>
      <c r="I1704" s="0" t="s">
        <v>6139</v>
      </c>
    </row>
    <row r="1705" customFormat="false" ht="15" hidden="false" customHeight="false" outlineLevel="0" collapsed="false">
      <c r="A1705" s="0" t="n">
        <v>3010</v>
      </c>
      <c r="B1705" s="0" t="s">
        <v>6139</v>
      </c>
      <c r="C1705" s="0" t="s">
        <v>769</v>
      </c>
      <c r="D1705" s="0" t="s">
        <v>91</v>
      </c>
      <c r="E1705" s="0" t="s">
        <v>127</v>
      </c>
      <c r="F1705" s="0" t="s">
        <v>6146</v>
      </c>
      <c r="H1705" s="0" t="n">
        <v>0</v>
      </c>
      <c r="I1705" s="0" t="s">
        <v>6139</v>
      </c>
    </row>
    <row r="1706" customFormat="false" ht="15" hidden="false" customHeight="false" outlineLevel="0" collapsed="false">
      <c r="A1706" s="0" t="n">
        <v>3011</v>
      </c>
      <c r="B1706" s="0" t="s">
        <v>6139</v>
      </c>
      <c r="C1706" s="0" t="s">
        <v>769</v>
      </c>
      <c r="D1706" s="0" t="s">
        <v>91</v>
      </c>
      <c r="E1706" s="0" t="s">
        <v>127</v>
      </c>
      <c r="F1706" s="0" t="s">
        <v>6146</v>
      </c>
      <c r="H1706" s="0" t="n">
        <v>0</v>
      </c>
      <c r="I1706" s="0" t="s">
        <v>6139</v>
      </c>
    </row>
    <row r="1707" customFormat="false" ht="15" hidden="false" customHeight="false" outlineLevel="0" collapsed="false">
      <c r="A1707" s="0" t="n">
        <v>3012</v>
      </c>
      <c r="B1707" s="0" t="s">
        <v>6139</v>
      </c>
      <c r="C1707" s="0" t="s">
        <v>769</v>
      </c>
      <c r="D1707" s="0" t="s">
        <v>91</v>
      </c>
      <c r="E1707" s="0" t="s">
        <v>127</v>
      </c>
      <c r="F1707" s="0" t="s">
        <v>6146</v>
      </c>
      <c r="H1707" s="0" t="n">
        <v>0</v>
      </c>
      <c r="I1707" s="0" t="s">
        <v>6139</v>
      </c>
    </row>
    <row r="1708" customFormat="false" ht="15" hidden="false" customHeight="false" outlineLevel="0" collapsed="false">
      <c r="A1708" s="0" t="n">
        <v>3013</v>
      </c>
      <c r="B1708" s="0" t="s">
        <v>6139</v>
      </c>
      <c r="C1708" s="0" t="s">
        <v>769</v>
      </c>
      <c r="D1708" s="0" t="s">
        <v>91</v>
      </c>
      <c r="E1708" s="0" t="s">
        <v>127</v>
      </c>
      <c r="F1708" s="0" t="s">
        <v>6146</v>
      </c>
      <c r="H1708" s="0" t="n">
        <v>0</v>
      </c>
      <c r="I1708" s="0" t="s">
        <v>6139</v>
      </c>
    </row>
    <row r="1709" customFormat="false" ht="15" hidden="false" customHeight="false" outlineLevel="0" collapsed="false">
      <c r="A1709" s="0" t="n">
        <v>3014</v>
      </c>
      <c r="B1709" s="0" t="s">
        <v>6139</v>
      </c>
      <c r="C1709" s="0" t="s">
        <v>769</v>
      </c>
      <c r="D1709" s="0" t="s">
        <v>91</v>
      </c>
      <c r="E1709" s="0" t="s">
        <v>127</v>
      </c>
      <c r="F1709" s="0" t="s">
        <v>6146</v>
      </c>
      <c r="H1709" s="0" t="n">
        <v>0</v>
      </c>
      <c r="I1709" s="0" t="s">
        <v>6139</v>
      </c>
    </row>
    <row r="1710" customFormat="false" ht="15" hidden="false" customHeight="false" outlineLevel="0" collapsed="false">
      <c r="A1710" s="0" t="n">
        <v>3015</v>
      </c>
      <c r="B1710" s="0" t="s">
        <v>6139</v>
      </c>
      <c r="C1710" s="0" t="s">
        <v>769</v>
      </c>
      <c r="D1710" s="0" t="s">
        <v>91</v>
      </c>
      <c r="E1710" s="0" t="s">
        <v>127</v>
      </c>
      <c r="F1710" s="0" t="s">
        <v>6146</v>
      </c>
      <c r="H1710" s="0" t="n">
        <v>0</v>
      </c>
      <c r="I1710" s="0" t="s">
        <v>6139</v>
      </c>
    </row>
    <row r="1711" customFormat="false" ht="15" hidden="false" customHeight="false" outlineLevel="0" collapsed="false">
      <c r="A1711" s="0" t="n">
        <v>3016</v>
      </c>
      <c r="B1711" s="0" t="s">
        <v>6139</v>
      </c>
      <c r="C1711" s="0" t="s">
        <v>769</v>
      </c>
      <c r="D1711" s="0" t="s">
        <v>91</v>
      </c>
      <c r="E1711" s="0" t="s">
        <v>127</v>
      </c>
      <c r="F1711" s="0" t="s">
        <v>6146</v>
      </c>
      <c r="H1711" s="0" t="n">
        <v>0</v>
      </c>
      <c r="I1711" s="0" t="s">
        <v>6139</v>
      </c>
    </row>
    <row r="1712" customFormat="false" ht="15" hidden="false" customHeight="false" outlineLevel="0" collapsed="false">
      <c r="A1712" s="0" t="n">
        <v>3017</v>
      </c>
      <c r="B1712" s="0" t="s">
        <v>6139</v>
      </c>
      <c r="C1712" s="0" t="s">
        <v>769</v>
      </c>
      <c r="D1712" s="0" t="s">
        <v>91</v>
      </c>
      <c r="E1712" s="0" t="s">
        <v>127</v>
      </c>
      <c r="F1712" s="0" t="s">
        <v>6146</v>
      </c>
      <c r="H1712" s="0" t="n">
        <v>0</v>
      </c>
      <c r="I1712" s="0" t="s">
        <v>6139</v>
      </c>
    </row>
    <row r="1713" customFormat="false" ht="15" hidden="false" customHeight="false" outlineLevel="0" collapsed="false">
      <c r="A1713" s="0" t="n">
        <v>3018</v>
      </c>
      <c r="B1713" s="0" t="s">
        <v>6139</v>
      </c>
      <c r="C1713" s="0" t="s">
        <v>769</v>
      </c>
      <c r="D1713" s="0" t="s">
        <v>91</v>
      </c>
      <c r="E1713" s="0" t="s">
        <v>127</v>
      </c>
      <c r="F1713" s="0" t="s">
        <v>6146</v>
      </c>
      <c r="H1713" s="0" t="n">
        <v>0</v>
      </c>
      <c r="I1713" s="0" t="s">
        <v>6139</v>
      </c>
    </row>
    <row r="1714" customFormat="false" ht="15" hidden="false" customHeight="false" outlineLevel="0" collapsed="false">
      <c r="A1714" s="0" t="n">
        <v>3019</v>
      </c>
      <c r="B1714" s="0" t="s">
        <v>6139</v>
      </c>
      <c r="C1714" s="0" t="s">
        <v>769</v>
      </c>
      <c r="D1714" s="0" t="s">
        <v>91</v>
      </c>
      <c r="E1714" s="0" t="s">
        <v>127</v>
      </c>
      <c r="F1714" s="0" t="s">
        <v>6146</v>
      </c>
      <c r="H1714" s="0" t="n">
        <v>0</v>
      </c>
      <c r="I1714" s="0" t="s">
        <v>6139</v>
      </c>
    </row>
    <row r="1715" customFormat="false" ht="15" hidden="false" customHeight="false" outlineLevel="0" collapsed="false">
      <c r="A1715" s="0" t="n">
        <v>3020</v>
      </c>
      <c r="B1715" s="0" t="s">
        <v>6139</v>
      </c>
      <c r="C1715" s="0" t="s">
        <v>769</v>
      </c>
      <c r="D1715" s="0" t="s">
        <v>91</v>
      </c>
      <c r="E1715" s="0" t="s">
        <v>127</v>
      </c>
      <c r="F1715" s="0" t="s">
        <v>6146</v>
      </c>
      <c r="H1715" s="0" t="n">
        <v>0</v>
      </c>
      <c r="I1715" s="0" t="s">
        <v>6139</v>
      </c>
    </row>
    <row r="1716" customFormat="false" ht="15" hidden="false" customHeight="false" outlineLevel="0" collapsed="false">
      <c r="A1716" s="0" t="n">
        <v>3021</v>
      </c>
      <c r="B1716" s="0" t="s">
        <v>6139</v>
      </c>
      <c r="C1716" s="0" t="s">
        <v>769</v>
      </c>
      <c r="D1716" s="0" t="s">
        <v>91</v>
      </c>
      <c r="E1716" s="0" t="s">
        <v>127</v>
      </c>
      <c r="F1716" s="0" t="s">
        <v>6146</v>
      </c>
      <c r="H1716" s="0" t="n">
        <v>0</v>
      </c>
      <c r="I1716" s="0" t="s">
        <v>6139</v>
      </c>
    </row>
    <row r="1717" customFormat="false" ht="15" hidden="false" customHeight="false" outlineLevel="0" collapsed="false">
      <c r="A1717" s="0" t="n">
        <v>3022</v>
      </c>
      <c r="B1717" s="0" t="s">
        <v>6139</v>
      </c>
      <c r="C1717" s="0" t="s">
        <v>769</v>
      </c>
      <c r="D1717" s="0" t="s">
        <v>91</v>
      </c>
      <c r="E1717" s="0" t="s">
        <v>127</v>
      </c>
      <c r="F1717" s="0" t="s">
        <v>6146</v>
      </c>
      <c r="H1717" s="0" t="n">
        <v>0</v>
      </c>
      <c r="I1717" s="0" t="s">
        <v>6139</v>
      </c>
    </row>
    <row r="1718" customFormat="false" ht="15" hidden="false" customHeight="false" outlineLevel="0" collapsed="false">
      <c r="A1718" s="0" t="n">
        <v>3023</v>
      </c>
      <c r="B1718" s="0" t="s">
        <v>6139</v>
      </c>
      <c r="C1718" s="0" t="s">
        <v>769</v>
      </c>
      <c r="D1718" s="0" t="s">
        <v>91</v>
      </c>
      <c r="E1718" s="0" t="s">
        <v>127</v>
      </c>
      <c r="F1718" s="0" t="s">
        <v>6146</v>
      </c>
      <c r="H1718" s="0" t="n">
        <v>0</v>
      </c>
      <c r="I1718" s="0" t="s">
        <v>6139</v>
      </c>
    </row>
    <row r="1719" customFormat="false" ht="15" hidden="false" customHeight="false" outlineLevel="0" collapsed="false">
      <c r="A1719" s="0" t="n">
        <v>3024</v>
      </c>
      <c r="B1719" s="0" t="s">
        <v>6139</v>
      </c>
      <c r="C1719" s="0" t="s">
        <v>769</v>
      </c>
      <c r="D1719" s="0" t="s">
        <v>91</v>
      </c>
      <c r="E1719" s="0" t="s">
        <v>127</v>
      </c>
      <c r="F1719" s="0" t="s">
        <v>6146</v>
      </c>
      <c r="H1719" s="0" t="n">
        <v>0</v>
      </c>
      <c r="I1719" s="0" t="s">
        <v>6139</v>
      </c>
    </row>
    <row r="1720" customFormat="false" ht="15" hidden="false" customHeight="false" outlineLevel="0" collapsed="false">
      <c r="A1720" s="0" t="n">
        <v>3025</v>
      </c>
      <c r="B1720" s="0" t="s">
        <v>6139</v>
      </c>
      <c r="C1720" s="0" t="s">
        <v>769</v>
      </c>
      <c r="D1720" s="0" t="s">
        <v>91</v>
      </c>
      <c r="E1720" s="0" t="s">
        <v>127</v>
      </c>
      <c r="F1720" s="0" t="s">
        <v>6146</v>
      </c>
      <c r="H1720" s="0" t="n">
        <v>0</v>
      </c>
      <c r="I1720" s="0" t="s">
        <v>6139</v>
      </c>
    </row>
    <row r="1721" customFormat="false" ht="15" hidden="false" customHeight="false" outlineLevel="0" collapsed="false">
      <c r="A1721" s="0" t="n">
        <v>3026</v>
      </c>
      <c r="B1721" s="0" t="s">
        <v>6139</v>
      </c>
      <c r="C1721" s="0" t="s">
        <v>769</v>
      </c>
      <c r="D1721" s="0" t="s">
        <v>91</v>
      </c>
      <c r="E1721" s="0" t="s">
        <v>127</v>
      </c>
      <c r="F1721" s="0" t="s">
        <v>6146</v>
      </c>
      <c r="H1721" s="0" t="n">
        <v>0</v>
      </c>
      <c r="I1721" s="0" t="s">
        <v>6139</v>
      </c>
    </row>
    <row r="1722" customFormat="false" ht="15" hidden="false" customHeight="false" outlineLevel="0" collapsed="false">
      <c r="A1722" s="0" t="n">
        <v>3027</v>
      </c>
      <c r="B1722" s="0" t="s">
        <v>6139</v>
      </c>
      <c r="C1722" s="0" t="s">
        <v>769</v>
      </c>
      <c r="D1722" s="0" t="s">
        <v>91</v>
      </c>
      <c r="E1722" s="0" t="s">
        <v>127</v>
      </c>
      <c r="F1722" s="0" t="s">
        <v>6146</v>
      </c>
      <c r="H1722" s="0" t="n">
        <v>0</v>
      </c>
      <c r="I1722" s="0" t="s">
        <v>6139</v>
      </c>
    </row>
    <row r="1723" customFormat="false" ht="15" hidden="false" customHeight="false" outlineLevel="0" collapsed="false">
      <c r="A1723" s="0" t="n">
        <v>3028</v>
      </c>
      <c r="B1723" s="0" t="s">
        <v>6139</v>
      </c>
      <c r="C1723" s="0" t="s">
        <v>769</v>
      </c>
      <c r="D1723" s="0" t="s">
        <v>91</v>
      </c>
      <c r="E1723" s="0" t="s">
        <v>127</v>
      </c>
      <c r="F1723" s="0" t="s">
        <v>6146</v>
      </c>
      <c r="H1723" s="0" t="n">
        <v>0</v>
      </c>
      <c r="I1723" s="0" t="s">
        <v>6139</v>
      </c>
    </row>
    <row r="1724" customFormat="false" ht="15" hidden="false" customHeight="false" outlineLevel="0" collapsed="false">
      <c r="A1724" s="0" t="n">
        <v>3029</v>
      </c>
      <c r="B1724" s="0" t="s">
        <v>6139</v>
      </c>
      <c r="C1724" s="0" t="s">
        <v>769</v>
      </c>
      <c r="D1724" s="0" t="s">
        <v>91</v>
      </c>
      <c r="E1724" s="0" t="s">
        <v>127</v>
      </c>
      <c r="F1724" s="0" t="s">
        <v>6146</v>
      </c>
      <c r="H1724" s="0" t="n">
        <v>0</v>
      </c>
      <c r="I1724" s="0" t="s">
        <v>6139</v>
      </c>
    </row>
    <row r="1725" customFormat="false" ht="15" hidden="false" customHeight="false" outlineLevel="0" collapsed="false">
      <c r="A1725" s="0" t="n">
        <v>3030</v>
      </c>
      <c r="B1725" s="0" t="s">
        <v>6139</v>
      </c>
      <c r="C1725" s="0" t="s">
        <v>769</v>
      </c>
      <c r="D1725" s="0" t="s">
        <v>91</v>
      </c>
      <c r="E1725" s="0" t="s">
        <v>127</v>
      </c>
      <c r="F1725" s="0" t="s">
        <v>6146</v>
      </c>
      <c r="H1725" s="0" t="n">
        <v>0</v>
      </c>
      <c r="I1725" s="0" t="s">
        <v>6139</v>
      </c>
    </row>
    <row r="1726" customFormat="false" ht="15" hidden="false" customHeight="false" outlineLevel="0" collapsed="false">
      <c r="A1726" s="0" t="n">
        <v>3031</v>
      </c>
      <c r="B1726" s="0" t="s">
        <v>6139</v>
      </c>
      <c r="C1726" s="0" t="s">
        <v>769</v>
      </c>
      <c r="D1726" s="0" t="s">
        <v>91</v>
      </c>
      <c r="E1726" s="0" t="s">
        <v>127</v>
      </c>
      <c r="F1726" s="0" t="s">
        <v>6146</v>
      </c>
      <c r="H1726" s="0" t="n">
        <v>0</v>
      </c>
      <c r="I1726" s="0" t="s">
        <v>6139</v>
      </c>
    </row>
    <row r="1727" customFormat="false" ht="15" hidden="false" customHeight="false" outlineLevel="0" collapsed="false">
      <c r="A1727" s="0" t="n">
        <v>3032</v>
      </c>
      <c r="B1727" s="0" t="s">
        <v>6139</v>
      </c>
      <c r="C1727" s="0" t="s">
        <v>769</v>
      </c>
      <c r="D1727" s="0" t="s">
        <v>91</v>
      </c>
      <c r="E1727" s="0" t="s">
        <v>127</v>
      </c>
      <c r="F1727" s="0" t="s">
        <v>6146</v>
      </c>
      <c r="H1727" s="0" t="n">
        <v>0</v>
      </c>
      <c r="I1727" s="0" t="s">
        <v>6139</v>
      </c>
    </row>
    <row r="1728" customFormat="false" ht="15" hidden="false" customHeight="false" outlineLevel="0" collapsed="false">
      <c r="A1728" s="0" t="n">
        <v>3033</v>
      </c>
      <c r="B1728" s="0" t="s">
        <v>6139</v>
      </c>
      <c r="C1728" s="0" t="s">
        <v>769</v>
      </c>
      <c r="D1728" s="0" t="s">
        <v>91</v>
      </c>
      <c r="E1728" s="0" t="s">
        <v>127</v>
      </c>
      <c r="F1728" s="0" t="s">
        <v>6146</v>
      </c>
      <c r="H1728" s="0" t="n">
        <v>0</v>
      </c>
      <c r="I1728" s="0" t="s">
        <v>6139</v>
      </c>
    </row>
    <row r="1729" customFormat="false" ht="15" hidden="false" customHeight="false" outlineLevel="0" collapsed="false">
      <c r="A1729" s="0" t="n">
        <v>3034</v>
      </c>
      <c r="B1729" s="0" t="s">
        <v>6139</v>
      </c>
      <c r="C1729" s="0" t="s">
        <v>769</v>
      </c>
      <c r="D1729" s="0" t="s">
        <v>91</v>
      </c>
      <c r="E1729" s="0" t="s">
        <v>127</v>
      </c>
      <c r="F1729" s="0" t="s">
        <v>6146</v>
      </c>
      <c r="H1729" s="0" t="n">
        <v>0</v>
      </c>
      <c r="I1729" s="0" t="s">
        <v>6139</v>
      </c>
    </row>
    <row r="1730" customFormat="false" ht="15" hidden="false" customHeight="false" outlineLevel="0" collapsed="false">
      <c r="A1730" s="0" t="n">
        <v>3035</v>
      </c>
      <c r="B1730" s="0" t="s">
        <v>6139</v>
      </c>
      <c r="C1730" s="0" t="s">
        <v>769</v>
      </c>
      <c r="D1730" s="0" t="s">
        <v>91</v>
      </c>
      <c r="E1730" s="0" t="s">
        <v>127</v>
      </c>
      <c r="F1730" s="0" t="s">
        <v>6146</v>
      </c>
      <c r="H1730" s="0" t="n">
        <v>0</v>
      </c>
      <c r="I1730" s="0" t="s">
        <v>6139</v>
      </c>
    </row>
    <row r="1731" customFormat="false" ht="15" hidden="false" customHeight="false" outlineLevel="0" collapsed="false">
      <c r="A1731" s="0" t="n">
        <v>3036</v>
      </c>
      <c r="B1731" s="0" t="s">
        <v>6139</v>
      </c>
      <c r="C1731" s="0" t="s">
        <v>769</v>
      </c>
      <c r="D1731" s="0" t="s">
        <v>91</v>
      </c>
      <c r="E1731" s="0" t="s">
        <v>85</v>
      </c>
      <c r="F1731" s="0" t="s">
        <v>6146</v>
      </c>
      <c r="H1731" s="0" t="n">
        <v>0</v>
      </c>
      <c r="I1731" s="0" t="s">
        <v>6139</v>
      </c>
    </row>
    <row r="1732" customFormat="false" ht="15" hidden="false" customHeight="false" outlineLevel="0" collapsed="false">
      <c r="A1732" s="0" t="n">
        <v>3037</v>
      </c>
      <c r="B1732" s="0" t="s">
        <v>6139</v>
      </c>
      <c r="C1732" s="0" t="s">
        <v>769</v>
      </c>
      <c r="D1732" s="0" t="s">
        <v>91</v>
      </c>
      <c r="E1732" s="0" t="s">
        <v>85</v>
      </c>
      <c r="F1732" s="0" t="s">
        <v>6146</v>
      </c>
      <c r="H1732" s="0" t="n">
        <v>0</v>
      </c>
      <c r="I1732" s="0" t="s">
        <v>6139</v>
      </c>
    </row>
    <row r="1733" customFormat="false" ht="15" hidden="false" customHeight="false" outlineLevel="0" collapsed="false">
      <c r="A1733" s="0" t="n">
        <v>3038</v>
      </c>
      <c r="B1733" s="0" t="s">
        <v>6139</v>
      </c>
      <c r="C1733" s="0" t="s">
        <v>769</v>
      </c>
      <c r="D1733" s="0" t="s">
        <v>91</v>
      </c>
      <c r="E1733" s="0" t="s">
        <v>85</v>
      </c>
      <c r="F1733" s="0" t="s">
        <v>6146</v>
      </c>
      <c r="H1733" s="0" t="n">
        <v>0</v>
      </c>
      <c r="I1733" s="0" t="s">
        <v>6139</v>
      </c>
    </row>
    <row r="1734" customFormat="false" ht="15" hidden="false" customHeight="false" outlineLevel="0" collapsed="false">
      <c r="A1734" s="0" t="n">
        <v>3039</v>
      </c>
      <c r="B1734" s="0" t="s">
        <v>6139</v>
      </c>
      <c r="C1734" s="0" t="s">
        <v>769</v>
      </c>
      <c r="D1734" s="0" t="s">
        <v>91</v>
      </c>
      <c r="E1734" s="0" t="s">
        <v>85</v>
      </c>
      <c r="F1734" s="0" t="s">
        <v>6146</v>
      </c>
      <c r="H1734" s="0" t="n">
        <v>0</v>
      </c>
      <c r="I1734" s="0" t="s">
        <v>6139</v>
      </c>
    </row>
    <row r="1735" customFormat="false" ht="15" hidden="false" customHeight="false" outlineLevel="0" collapsed="false">
      <c r="A1735" s="0" t="n">
        <v>3040</v>
      </c>
      <c r="B1735" s="0" t="s">
        <v>6139</v>
      </c>
      <c r="C1735" s="0" t="s">
        <v>769</v>
      </c>
      <c r="D1735" s="0" t="s">
        <v>91</v>
      </c>
      <c r="E1735" s="0" t="s">
        <v>85</v>
      </c>
      <c r="F1735" s="0" t="s">
        <v>6146</v>
      </c>
      <c r="H1735" s="0" t="n">
        <v>0</v>
      </c>
      <c r="I1735" s="0" t="s">
        <v>6139</v>
      </c>
    </row>
    <row r="1736" customFormat="false" ht="15" hidden="false" customHeight="false" outlineLevel="0" collapsed="false">
      <c r="A1736" s="0" t="n">
        <v>3041</v>
      </c>
      <c r="B1736" s="0" t="s">
        <v>6258</v>
      </c>
      <c r="C1736" s="0" t="s">
        <v>105</v>
      </c>
      <c r="D1736" s="0" t="s">
        <v>91</v>
      </c>
      <c r="E1736" s="0" t="s">
        <v>127</v>
      </c>
      <c r="F1736" s="0" t="s">
        <v>6263</v>
      </c>
      <c r="H1736" s="0" t="n">
        <v>0</v>
      </c>
      <c r="I1736" s="0" t="s">
        <v>6258</v>
      </c>
    </row>
    <row r="1737" customFormat="false" ht="15" hidden="false" customHeight="false" outlineLevel="0" collapsed="false">
      <c r="A1737" s="0" t="n">
        <v>3042</v>
      </c>
      <c r="B1737" s="0" t="s">
        <v>6258</v>
      </c>
      <c r="C1737" s="0" t="s">
        <v>105</v>
      </c>
      <c r="D1737" s="0" t="s">
        <v>91</v>
      </c>
      <c r="E1737" s="0" t="s">
        <v>127</v>
      </c>
      <c r="F1737" s="0" t="s">
        <v>6263</v>
      </c>
      <c r="H1737" s="0" t="n">
        <v>0</v>
      </c>
      <c r="I1737" s="0" t="s">
        <v>6258</v>
      </c>
    </row>
    <row r="1738" customFormat="false" ht="15" hidden="false" customHeight="false" outlineLevel="0" collapsed="false">
      <c r="A1738" s="0" t="n">
        <v>3043</v>
      </c>
      <c r="B1738" s="0" t="s">
        <v>6258</v>
      </c>
      <c r="C1738" s="0" t="s">
        <v>105</v>
      </c>
      <c r="D1738" s="0" t="s">
        <v>91</v>
      </c>
      <c r="E1738" s="0" t="s">
        <v>127</v>
      </c>
      <c r="F1738" s="0" t="s">
        <v>6263</v>
      </c>
      <c r="H1738" s="0" t="n">
        <v>0</v>
      </c>
      <c r="I1738" s="0" t="s">
        <v>6258</v>
      </c>
    </row>
    <row r="1739" customFormat="false" ht="15" hidden="false" customHeight="false" outlineLevel="0" collapsed="false">
      <c r="A1739" s="0" t="n">
        <v>3044</v>
      </c>
      <c r="B1739" s="0" t="s">
        <v>6258</v>
      </c>
      <c r="C1739" s="0" t="s">
        <v>105</v>
      </c>
      <c r="D1739" s="0" t="s">
        <v>91</v>
      </c>
      <c r="E1739" s="0" t="s">
        <v>127</v>
      </c>
      <c r="F1739" s="0" t="s">
        <v>6263</v>
      </c>
      <c r="H1739" s="0" t="n">
        <v>0</v>
      </c>
      <c r="I1739" s="0" t="s">
        <v>6258</v>
      </c>
    </row>
    <row r="1740" customFormat="false" ht="15" hidden="false" customHeight="false" outlineLevel="0" collapsed="false">
      <c r="A1740" s="0" t="n">
        <v>3045</v>
      </c>
      <c r="B1740" s="0" t="s">
        <v>6258</v>
      </c>
      <c r="C1740" s="0" t="s">
        <v>105</v>
      </c>
      <c r="D1740" s="0" t="s">
        <v>91</v>
      </c>
      <c r="E1740" s="0" t="s">
        <v>127</v>
      </c>
      <c r="F1740" s="0" t="s">
        <v>6263</v>
      </c>
      <c r="H1740" s="0" t="n">
        <v>0</v>
      </c>
      <c r="I1740" s="0" t="s">
        <v>6258</v>
      </c>
    </row>
    <row r="1741" customFormat="false" ht="15" hidden="false" customHeight="false" outlineLevel="0" collapsed="false">
      <c r="A1741" s="0" t="n">
        <v>3046</v>
      </c>
      <c r="B1741" s="0" t="s">
        <v>6258</v>
      </c>
      <c r="C1741" s="0" t="s">
        <v>105</v>
      </c>
      <c r="D1741" s="0" t="s">
        <v>91</v>
      </c>
      <c r="E1741" s="0" t="s">
        <v>127</v>
      </c>
      <c r="F1741" s="0" t="s">
        <v>6263</v>
      </c>
      <c r="H1741" s="0" t="n">
        <v>0</v>
      </c>
      <c r="I1741" s="0" t="s">
        <v>6258</v>
      </c>
    </row>
    <row r="1742" customFormat="false" ht="15" hidden="false" customHeight="false" outlineLevel="0" collapsed="false">
      <c r="A1742" s="0" t="n">
        <v>3047</v>
      </c>
      <c r="B1742" s="0" t="s">
        <v>6258</v>
      </c>
      <c r="C1742" s="0" t="s">
        <v>105</v>
      </c>
      <c r="D1742" s="0" t="s">
        <v>91</v>
      </c>
      <c r="E1742" s="0" t="s">
        <v>127</v>
      </c>
      <c r="F1742" s="0" t="s">
        <v>6263</v>
      </c>
      <c r="H1742" s="0" t="n">
        <v>0</v>
      </c>
      <c r="I1742" s="0" t="s">
        <v>6258</v>
      </c>
    </row>
    <row r="1743" customFormat="false" ht="15" hidden="false" customHeight="false" outlineLevel="0" collapsed="false">
      <c r="A1743" s="0" t="n">
        <v>3048</v>
      </c>
      <c r="B1743" s="0" t="s">
        <v>6258</v>
      </c>
      <c r="C1743" s="0" t="s">
        <v>105</v>
      </c>
      <c r="D1743" s="0" t="s">
        <v>91</v>
      </c>
      <c r="E1743" s="0" t="s">
        <v>127</v>
      </c>
      <c r="F1743" s="0" t="s">
        <v>6263</v>
      </c>
      <c r="H1743" s="0" t="n">
        <v>0</v>
      </c>
      <c r="I1743" s="0" t="s">
        <v>6258</v>
      </c>
    </row>
    <row r="1744" customFormat="false" ht="15" hidden="false" customHeight="false" outlineLevel="0" collapsed="false">
      <c r="A1744" s="0" t="n">
        <v>3049</v>
      </c>
      <c r="B1744" s="0" t="s">
        <v>6258</v>
      </c>
      <c r="C1744" s="0" t="s">
        <v>105</v>
      </c>
      <c r="D1744" s="0" t="s">
        <v>91</v>
      </c>
      <c r="E1744" s="0" t="s">
        <v>127</v>
      </c>
      <c r="F1744" s="0" t="s">
        <v>6263</v>
      </c>
      <c r="H1744" s="0" t="n">
        <v>0</v>
      </c>
      <c r="I1744" s="0" t="s">
        <v>6258</v>
      </c>
    </row>
    <row r="1745" customFormat="false" ht="15" hidden="false" customHeight="false" outlineLevel="0" collapsed="false">
      <c r="A1745" s="0" t="n">
        <v>3050</v>
      </c>
      <c r="B1745" s="0" t="s">
        <v>6258</v>
      </c>
      <c r="C1745" s="0" t="s">
        <v>105</v>
      </c>
      <c r="D1745" s="0" t="s">
        <v>91</v>
      </c>
      <c r="E1745" s="0" t="s">
        <v>127</v>
      </c>
      <c r="F1745" s="0" t="s">
        <v>6263</v>
      </c>
      <c r="H1745" s="0" t="n">
        <v>0</v>
      </c>
      <c r="I1745" s="0" t="s">
        <v>6258</v>
      </c>
    </row>
    <row r="1746" customFormat="false" ht="15" hidden="false" customHeight="false" outlineLevel="0" collapsed="false">
      <c r="A1746" s="0" t="n">
        <v>3051</v>
      </c>
      <c r="B1746" s="0" t="s">
        <v>6258</v>
      </c>
      <c r="C1746" s="0" t="s">
        <v>105</v>
      </c>
      <c r="D1746" s="0" t="s">
        <v>91</v>
      </c>
      <c r="E1746" s="0" t="s">
        <v>127</v>
      </c>
      <c r="F1746" s="0" t="s">
        <v>6263</v>
      </c>
      <c r="H1746" s="0" t="n">
        <v>0</v>
      </c>
      <c r="I1746" s="0" t="s">
        <v>6258</v>
      </c>
    </row>
    <row r="1747" customFormat="false" ht="15" hidden="false" customHeight="false" outlineLevel="0" collapsed="false">
      <c r="A1747" s="0" t="n">
        <v>3052</v>
      </c>
      <c r="B1747" s="0" t="s">
        <v>6258</v>
      </c>
      <c r="C1747" s="0" t="s">
        <v>105</v>
      </c>
      <c r="D1747" s="0" t="s">
        <v>91</v>
      </c>
      <c r="E1747" s="0" t="s">
        <v>127</v>
      </c>
      <c r="F1747" s="0" t="s">
        <v>6263</v>
      </c>
      <c r="H1747" s="0" t="n">
        <v>0</v>
      </c>
      <c r="I1747" s="0" t="s">
        <v>6258</v>
      </c>
    </row>
    <row r="1748" customFormat="false" ht="15" hidden="false" customHeight="false" outlineLevel="0" collapsed="false">
      <c r="A1748" s="0" t="n">
        <v>3053</v>
      </c>
      <c r="B1748" s="0" t="s">
        <v>6258</v>
      </c>
      <c r="C1748" s="0" t="s">
        <v>105</v>
      </c>
      <c r="D1748" s="0" t="s">
        <v>91</v>
      </c>
      <c r="E1748" s="0" t="s">
        <v>127</v>
      </c>
      <c r="F1748" s="0" t="s">
        <v>6263</v>
      </c>
      <c r="H1748" s="0" t="n">
        <v>0</v>
      </c>
      <c r="I1748" s="0" t="s">
        <v>6258</v>
      </c>
    </row>
    <row r="1749" customFormat="false" ht="15" hidden="false" customHeight="false" outlineLevel="0" collapsed="false">
      <c r="A1749" s="0" t="n">
        <v>3054</v>
      </c>
      <c r="B1749" s="0" t="s">
        <v>6258</v>
      </c>
      <c r="C1749" s="0" t="s">
        <v>105</v>
      </c>
      <c r="D1749" s="0" t="s">
        <v>91</v>
      </c>
      <c r="E1749" s="0" t="s">
        <v>127</v>
      </c>
      <c r="F1749" s="0" t="s">
        <v>6263</v>
      </c>
      <c r="H1749" s="0" t="n">
        <v>0</v>
      </c>
      <c r="I1749" s="0" t="s">
        <v>6258</v>
      </c>
    </row>
    <row r="1750" customFormat="false" ht="15" hidden="false" customHeight="false" outlineLevel="0" collapsed="false">
      <c r="A1750" s="0" t="n">
        <v>3055</v>
      </c>
      <c r="B1750" s="0" t="s">
        <v>6258</v>
      </c>
      <c r="C1750" s="0" t="s">
        <v>105</v>
      </c>
      <c r="D1750" s="0" t="s">
        <v>91</v>
      </c>
      <c r="E1750" s="0" t="s">
        <v>127</v>
      </c>
      <c r="F1750" s="0" t="s">
        <v>6263</v>
      </c>
      <c r="H1750" s="0" t="n">
        <v>0</v>
      </c>
      <c r="I1750" s="0" t="s">
        <v>6258</v>
      </c>
    </row>
    <row r="1751" customFormat="false" ht="15" hidden="false" customHeight="false" outlineLevel="0" collapsed="false">
      <c r="A1751" s="0" t="n">
        <v>3056</v>
      </c>
      <c r="B1751" s="0" t="s">
        <v>6258</v>
      </c>
      <c r="C1751" s="0" t="s">
        <v>105</v>
      </c>
      <c r="D1751" s="0" t="s">
        <v>91</v>
      </c>
      <c r="E1751" s="0" t="s">
        <v>127</v>
      </c>
      <c r="F1751" s="0" t="s">
        <v>6263</v>
      </c>
      <c r="H1751" s="0" t="n">
        <v>0</v>
      </c>
      <c r="I1751" s="0" t="s">
        <v>6258</v>
      </c>
    </row>
    <row r="1752" customFormat="false" ht="15" hidden="false" customHeight="false" outlineLevel="0" collapsed="false">
      <c r="A1752" s="0" t="n">
        <v>3057</v>
      </c>
      <c r="B1752" s="0" t="s">
        <v>6258</v>
      </c>
      <c r="C1752" s="0" t="s">
        <v>105</v>
      </c>
      <c r="D1752" s="0" t="s">
        <v>91</v>
      </c>
      <c r="E1752" s="0" t="s">
        <v>127</v>
      </c>
      <c r="F1752" s="0" t="s">
        <v>6263</v>
      </c>
      <c r="H1752" s="0" t="n">
        <v>0</v>
      </c>
      <c r="I1752" s="0" t="s">
        <v>6258</v>
      </c>
    </row>
    <row r="1753" customFormat="false" ht="15" hidden="false" customHeight="false" outlineLevel="0" collapsed="false">
      <c r="A1753" s="0" t="n">
        <v>3058</v>
      </c>
      <c r="B1753" s="0" t="s">
        <v>6258</v>
      </c>
      <c r="C1753" s="0" t="s">
        <v>105</v>
      </c>
      <c r="D1753" s="0" t="s">
        <v>91</v>
      </c>
      <c r="E1753" s="0" t="s">
        <v>127</v>
      </c>
      <c r="F1753" s="0" t="s">
        <v>6263</v>
      </c>
      <c r="H1753" s="0" t="n">
        <v>0</v>
      </c>
      <c r="I1753" s="0" t="s">
        <v>6258</v>
      </c>
    </row>
    <row r="1754" customFormat="false" ht="15" hidden="false" customHeight="false" outlineLevel="0" collapsed="false">
      <c r="A1754" s="0" t="n">
        <v>3059</v>
      </c>
      <c r="B1754" s="0" t="s">
        <v>6258</v>
      </c>
      <c r="C1754" s="0" t="s">
        <v>105</v>
      </c>
      <c r="D1754" s="0" t="s">
        <v>91</v>
      </c>
      <c r="E1754" s="0" t="s">
        <v>127</v>
      </c>
      <c r="F1754" s="0" t="s">
        <v>6263</v>
      </c>
      <c r="H1754" s="0" t="n">
        <v>0</v>
      </c>
      <c r="I1754" s="0" t="s">
        <v>6258</v>
      </c>
    </row>
    <row r="1755" customFormat="false" ht="15" hidden="false" customHeight="false" outlineLevel="0" collapsed="false">
      <c r="A1755" s="0" t="n">
        <v>3060</v>
      </c>
      <c r="B1755" s="0" t="s">
        <v>6258</v>
      </c>
      <c r="C1755" s="0" t="s">
        <v>105</v>
      </c>
      <c r="D1755" s="0" t="s">
        <v>91</v>
      </c>
      <c r="E1755" s="0" t="s">
        <v>127</v>
      </c>
      <c r="F1755" s="0" t="s">
        <v>6263</v>
      </c>
      <c r="H1755" s="0" t="n">
        <v>0</v>
      </c>
      <c r="I1755" s="0" t="s">
        <v>6258</v>
      </c>
    </row>
    <row r="1756" customFormat="false" ht="15" hidden="false" customHeight="false" outlineLevel="0" collapsed="false">
      <c r="A1756" s="0" t="n">
        <v>3061</v>
      </c>
      <c r="B1756" s="0" t="s">
        <v>6258</v>
      </c>
      <c r="C1756" s="0" t="s">
        <v>105</v>
      </c>
      <c r="D1756" s="0" t="s">
        <v>91</v>
      </c>
      <c r="E1756" s="0" t="s">
        <v>127</v>
      </c>
      <c r="F1756" s="0" t="s">
        <v>6263</v>
      </c>
      <c r="H1756" s="0" t="n">
        <v>0</v>
      </c>
      <c r="I1756" s="0" t="s">
        <v>6258</v>
      </c>
    </row>
    <row r="1757" customFormat="false" ht="15" hidden="false" customHeight="false" outlineLevel="0" collapsed="false">
      <c r="A1757" s="0" t="n">
        <v>3062</v>
      </c>
      <c r="B1757" s="0" t="s">
        <v>6258</v>
      </c>
      <c r="C1757" s="0" t="s">
        <v>105</v>
      </c>
      <c r="D1757" s="0" t="s">
        <v>91</v>
      </c>
      <c r="E1757" s="0" t="s">
        <v>127</v>
      </c>
      <c r="F1757" s="0" t="s">
        <v>6263</v>
      </c>
      <c r="H1757" s="0" t="n">
        <v>0</v>
      </c>
      <c r="I1757" s="0" t="s">
        <v>6258</v>
      </c>
    </row>
    <row r="1758" customFormat="false" ht="15" hidden="false" customHeight="false" outlineLevel="0" collapsed="false">
      <c r="A1758" s="0" t="n">
        <v>3063</v>
      </c>
      <c r="B1758" s="0" t="s">
        <v>6258</v>
      </c>
      <c r="C1758" s="0" t="s">
        <v>105</v>
      </c>
      <c r="D1758" s="0" t="s">
        <v>91</v>
      </c>
      <c r="E1758" s="0" t="s">
        <v>127</v>
      </c>
      <c r="F1758" s="0" t="s">
        <v>6263</v>
      </c>
      <c r="H1758" s="0" t="n">
        <v>0</v>
      </c>
      <c r="I1758" s="0" t="s">
        <v>6258</v>
      </c>
    </row>
    <row r="1759" customFormat="false" ht="15" hidden="false" customHeight="false" outlineLevel="0" collapsed="false">
      <c r="A1759" s="0" t="n">
        <v>3064</v>
      </c>
      <c r="B1759" s="0" t="s">
        <v>6258</v>
      </c>
      <c r="C1759" s="0" t="s">
        <v>105</v>
      </c>
      <c r="D1759" s="0" t="s">
        <v>91</v>
      </c>
      <c r="E1759" s="0" t="s">
        <v>127</v>
      </c>
      <c r="F1759" s="0" t="s">
        <v>6263</v>
      </c>
      <c r="H1759" s="0" t="n">
        <v>0</v>
      </c>
      <c r="I1759" s="0" t="s">
        <v>6258</v>
      </c>
    </row>
    <row r="1760" customFormat="false" ht="15" hidden="false" customHeight="false" outlineLevel="0" collapsed="false">
      <c r="A1760" s="0" t="n">
        <v>3065</v>
      </c>
      <c r="B1760" s="0" t="s">
        <v>6258</v>
      </c>
      <c r="C1760" s="0" t="s">
        <v>105</v>
      </c>
      <c r="D1760" s="0" t="s">
        <v>91</v>
      </c>
      <c r="E1760" s="0" t="s">
        <v>127</v>
      </c>
      <c r="F1760" s="0" t="s">
        <v>6263</v>
      </c>
      <c r="H1760" s="0" t="n">
        <v>0</v>
      </c>
      <c r="I1760" s="0" t="s">
        <v>6258</v>
      </c>
    </row>
    <row r="1761" customFormat="false" ht="15" hidden="false" customHeight="false" outlineLevel="0" collapsed="false">
      <c r="A1761" s="0" t="n">
        <v>3066</v>
      </c>
      <c r="B1761" s="0" t="s">
        <v>6258</v>
      </c>
      <c r="C1761" s="0" t="s">
        <v>105</v>
      </c>
      <c r="D1761" s="0" t="s">
        <v>91</v>
      </c>
      <c r="E1761" s="0" t="s">
        <v>127</v>
      </c>
      <c r="F1761" s="0" t="s">
        <v>6263</v>
      </c>
      <c r="H1761" s="0" t="n">
        <v>0</v>
      </c>
      <c r="I1761" s="0" t="s">
        <v>6258</v>
      </c>
    </row>
    <row r="1762" customFormat="false" ht="15" hidden="false" customHeight="false" outlineLevel="0" collapsed="false">
      <c r="A1762" s="0" t="n">
        <v>3067</v>
      </c>
      <c r="B1762" s="0" t="s">
        <v>6258</v>
      </c>
      <c r="C1762" s="0" t="s">
        <v>105</v>
      </c>
      <c r="D1762" s="0" t="s">
        <v>91</v>
      </c>
      <c r="E1762" s="0" t="s">
        <v>127</v>
      </c>
      <c r="F1762" s="0" t="s">
        <v>6263</v>
      </c>
      <c r="H1762" s="0" t="n">
        <v>0</v>
      </c>
      <c r="I1762" s="0" t="s">
        <v>6258</v>
      </c>
    </row>
    <row r="1763" customFormat="false" ht="15" hidden="false" customHeight="false" outlineLevel="0" collapsed="false">
      <c r="A1763" s="0" t="n">
        <v>3068</v>
      </c>
      <c r="B1763" s="0" t="s">
        <v>6258</v>
      </c>
      <c r="C1763" s="0" t="s">
        <v>105</v>
      </c>
      <c r="D1763" s="0" t="s">
        <v>91</v>
      </c>
      <c r="E1763" s="0" t="s">
        <v>127</v>
      </c>
      <c r="F1763" s="0" t="s">
        <v>6263</v>
      </c>
      <c r="H1763" s="0" t="n">
        <v>0</v>
      </c>
      <c r="I1763" s="0" t="s">
        <v>6258</v>
      </c>
    </row>
    <row r="1764" customFormat="false" ht="15" hidden="false" customHeight="false" outlineLevel="0" collapsed="false">
      <c r="A1764" s="0" t="n">
        <v>3069</v>
      </c>
      <c r="B1764" s="0" t="s">
        <v>6258</v>
      </c>
      <c r="C1764" s="0" t="s">
        <v>105</v>
      </c>
      <c r="D1764" s="0" t="s">
        <v>91</v>
      </c>
      <c r="E1764" s="0" t="s">
        <v>127</v>
      </c>
      <c r="F1764" s="0" t="s">
        <v>6263</v>
      </c>
      <c r="H1764" s="0" t="n">
        <v>0</v>
      </c>
      <c r="I1764" s="0" t="s">
        <v>6258</v>
      </c>
    </row>
    <row r="1765" customFormat="false" ht="15" hidden="false" customHeight="false" outlineLevel="0" collapsed="false">
      <c r="A1765" s="0" t="n">
        <v>3070</v>
      </c>
      <c r="B1765" s="0" t="s">
        <v>6258</v>
      </c>
      <c r="C1765" s="0" t="s">
        <v>105</v>
      </c>
      <c r="D1765" s="0" t="s">
        <v>91</v>
      </c>
      <c r="E1765" s="0" t="s">
        <v>127</v>
      </c>
      <c r="F1765" s="0" t="s">
        <v>6263</v>
      </c>
      <c r="H1765" s="0" t="n">
        <v>0</v>
      </c>
      <c r="I1765" s="0" t="s">
        <v>6258</v>
      </c>
    </row>
    <row r="1766" customFormat="false" ht="15" hidden="false" customHeight="false" outlineLevel="0" collapsed="false">
      <c r="A1766" s="0" t="n">
        <v>3071</v>
      </c>
      <c r="B1766" s="0" t="s">
        <v>6258</v>
      </c>
      <c r="C1766" s="0" t="s">
        <v>105</v>
      </c>
      <c r="D1766" s="0" t="s">
        <v>91</v>
      </c>
      <c r="E1766" s="0" t="s">
        <v>127</v>
      </c>
      <c r="F1766" s="0" t="s">
        <v>6263</v>
      </c>
      <c r="H1766" s="0" t="n">
        <v>0</v>
      </c>
      <c r="I1766" s="0" t="s">
        <v>6258</v>
      </c>
    </row>
    <row r="1767" customFormat="false" ht="15" hidden="false" customHeight="false" outlineLevel="0" collapsed="false">
      <c r="A1767" s="0" t="n">
        <v>3072</v>
      </c>
      <c r="B1767" s="0" t="s">
        <v>6258</v>
      </c>
      <c r="C1767" s="0" t="s">
        <v>105</v>
      </c>
      <c r="D1767" s="0" t="s">
        <v>91</v>
      </c>
      <c r="E1767" s="0" t="s">
        <v>127</v>
      </c>
      <c r="F1767" s="0" t="s">
        <v>6263</v>
      </c>
      <c r="H1767" s="0" t="n">
        <v>0</v>
      </c>
      <c r="I1767" s="0" t="s">
        <v>6258</v>
      </c>
    </row>
    <row r="1768" customFormat="false" ht="15" hidden="false" customHeight="false" outlineLevel="0" collapsed="false">
      <c r="A1768" s="0" t="n">
        <v>3073</v>
      </c>
      <c r="B1768" s="0" t="s">
        <v>6258</v>
      </c>
      <c r="C1768" s="0" t="s">
        <v>105</v>
      </c>
      <c r="D1768" s="0" t="s">
        <v>91</v>
      </c>
      <c r="E1768" s="0" t="s">
        <v>127</v>
      </c>
      <c r="F1768" s="0" t="s">
        <v>6263</v>
      </c>
      <c r="H1768" s="0" t="n">
        <v>0</v>
      </c>
      <c r="I1768" s="0" t="s">
        <v>6258</v>
      </c>
    </row>
    <row r="1769" customFormat="false" ht="15" hidden="false" customHeight="false" outlineLevel="0" collapsed="false">
      <c r="A1769" s="0" t="n">
        <v>3074</v>
      </c>
      <c r="B1769" s="0" t="s">
        <v>6258</v>
      </c>
      <c r="C1769" s="0" t="s">
        <v>105</v>
      </c>
      <c r="D1769" s="0" t="s">
        <v>91</v>
      </c>
      <c r="E1769" s="0" t="s">
        <v>127</v>
      </c>
      <c r="F1769" s="0" t="s">
        <v>6263</v>
      </c>
      <c r="H1769" s="0" t="n">
        <v>0</v>
      </c>
      <c r="I1769" s="0" t="s">
        <v>6258</v>
      </c>
    </row>
    <row r="1770" customFormat="false" ht="15" hidden="false" customHeight="false" outlineLevel="0" collapsed="false">
      <c r="A1770" s="0" t="n">
        <v>3075</v>
      </c>
      <c r="B1770" s="0" t="s">
        <v>6258</v>
      </c>
      <c r="C1770" s="0" t="s">
        <v>105</v>
      </c>
      <c r="D1770" s="0" t="s">
        <v>91</v>
      </c>
      <c r="E1770" s="0" t="s">
        <v>127</v>
      </c>
      <c r="F1770" s="0" t="s">
        <v>6263</v>
      </c>
      <c r="H1770" s="0" t="n">
        <v>0</v>
      </c>
      <c r="I1770" s="0" t="s">
        <v>6258</v>
      </c>
    </row>
    <row r="1771" customFormat="false" ht="15" hidden="false" customHeight="false" outlineLevel="0" collapsed="false">
      <c r="A1771" s="0" t="n">
        <v>3076</v>
      </c>
      <c r="B1771" s="0" t="s">
        <v>6258</v>
      </c>
      <c r="C1771" s="0" t="s">
        <v>105</v>
      </c>
      <c r="D1771" s="0" t="s">
        <v>91</v>
      </c>
      <c r="E1771" s="0" t="s">
        <v>127</v>
      </c>
      <c r="F1771" s="0" t="s">
        <v>6263</v>
      </c>
      <c r="H1771" s="0" t="n">
        <v>0</v>
      </c>
      <c r="I1771" s="0" t="s">
        <v>6258</v>
      </c>
    </row>
    <row r="1772" customFormat="false" ht="15" hidden="false" customHeight="false" outlineLevel="0" collapsed="false">
      <c r="A1772" s="0" t="n">
        <v>3077</v>
      </c>
      <c r="B1772" s="0" t="s">
        <v>6258</v>
      </c>
      <c r="C1772" s="0" t="s">
        <v>105</v>
      </c>
      <c r="D1772" s="0" t="s">
        <v>91</v>
      </c>
      <c r="E1772" s="0" t="s">
        <v>127</v>
      </c>
      <c r="F1772" s="0" t="s">
        <v>6263</v>
      </c>
      <c r="H1772" s="0" t="n">
        <v>0</v>
      </c>
      <c r="I1772" s="0" t="s">
        <v>6258</v>
      </c>
    </row>
    <row r="1773" customFormat="false" ht="15" hidden="false" customHeight="false" outlineLevel="0" collapsed="false">
      <c r="A1773" s="0" t="n">
        <v>3078</v>
      </c>
      <c r="B1773" s="0" t="s">
        <v>6258</v>
      </c>
      <c r="C1773" s="0" t="s">
        <v>105</v>
      </c>
      <c r="D1773" s="0" t="s">
        <v>91</v>
      </c>
      <c r="E1773" s="0" t="s">
        <v>127</v>
      </c>
      <c r="F1773" s="0" t="s">
        <v>6263</v>
      </c>
      <c r="H1773" s="0" t="n">
        <v>0</v>
      </c>
      <c r="I1773" s="0" t="s">
        <v>6258</v>
      </c>
    </row>
    <row r="1774" customFormat="false" ht="15" hidden="false" customHeight="false" outlineLevel="0" collapsed="false">
      <c r="A1774" s="0" t="n">
        <v>3079</v>
      </c>
      <c r="B1774" s="0" t="s">
        <v>6258</v>
      </c>
      <c r="C1774" s="0" t="s">
        <v>105</v>
      </c>
      <c r="D1774" s="0" t="s">
        <v>91</v>
      </c>
      <c r="E1774" s="0" t="s">
        <v>127</v>
      </c>
      <c r="F1774" s="0" t="s">
        <v>6263</v>
      </c>
      <c r="H1774" s="0" t="n">
        <v>0</v>
      </c>
      <c r="I1774" s="0" t="s">
        <v>6258</v>
      </c>
    </row>
    <row r="1775" customFormat="false" ht="15" hidden="false" customHeight="false" outlineLevel="0" collapsed="false">
      <c r="A1775" s="0" t="n">
        <v>3080</v>
      </c>
      <c r="B1775" s="0" t="s">
        <v>6258</v>
      </c>
      <c r="C1775" s="0" t="s">
        <v>105</v>
      </c>
      <c r="D1775" s="0" t="s">
        <v>91</v>
      </c>
      <c r="E1775" s="0" t="s">
        <v>127</v>
      </c>
      <c r="F1775" s="0" t="s">
        <v>6263</v>
      </c>
      <c r="H1775" s="0" t="n">
        <v>0</v>
      </c>
      <c r="I1775" s="0" t="s">
        <v>6258</v>
      </c>
    </row>
    <row r="1776" customFormat="false" ht="15" hidden="false" customHeight="false" outlineLevel="0" collapsed="false">
      <c r="A1776" s="0" t="n">
        <v>3081</v>
      </c>
      <c r="B1776" s="0" t="s">
        <v>6258</v>
      </c>
      <c r="C1776" s="0" t="s">
        <v>105</v>
      </c>
      <c r="D1776" s="0" t="s">
        <v>91</v>
      </c>
      <c r="E1776" s="0" t="s">
        <v>127</v>
      </c>
      <c r="F1776" s="0" t="s">
        <v>6263</v>
      </c>
      <c r="H1776" s="0" t="n">
        <v>0</v>
      </c>
      <c r="I1776" s="0" t="s">
        <v>6258</v>
      </c>
    </row>
    <row r="1777" customFormat="false" ht="15" hidden="false" customHeight="false" outlineLevel="0" collapsed="false">
      <c r="A1777" s="0" t="n">
        <v>3082</v>
      </c>
      <c r="B1777" s="0" t="s">
        <v>6258</v>
      </c>
      <c r="C1777" s="0" t="s">
        <v>105</v>
      </c>
      <c r="D1777" s="0" t="s">
        <v>91</v>
      </c>
      <c r="E1777" s="0" t="s">
        <v>127</v>
      </c>
      <c r="F1777" s="0" t="s">
        <v>6263</v>
      </c>
      <c r="H1777" s="0" t="n">
        <v>0</v>
      </c>
      <c r="I1777" s="0" t="s">
        <v>6258</v>
      </c>
    </row>
    <row r="1778" customFormat="false" ht="15" hidden="false" customHeight="false" outlineLevel="0" collapsed="false">
      <c r="A1778" s="0" t="n">
        <v>3083</v>
      </c>
      <c r="B1778" s="0" t="s">
        <v>6258</v>
      </c>
      <c r="C1778" s="0" t="s">
        <v>105</v>
      </c>
      <c r="D1778" s="0" t="s">
        <v>91</v>
      </c>
      <c r="E1778" s="0" t="s">
        <v>127</v>
      </c>
      <c r="F1778" s="0" t="s">
        <v>6263</v>
      </c>
      <c r="H1778" s="0" t="n">
        <v>0</v>
      </c>
      <c r="I1778" s="0" t="s">
        <v>6258</v>
      </c>
    </row>
    <row r="1779" customFormat="false" ht="15" hidden="false" customHeight="false" outlineLevel="0" collapsed="false">
      <c r="A1779" s="0" t="n">
        <v>3084</v>
      </c>
      <c r="B1779" s="0" t="s">
        <v>6258</v>
      </c>
      <c r="C1779" s="0" t="s">
        <v>105</v>
      </c>
      <c r="D1779" s="0" t="s">
        <v>91</v>
      </c>
      <c r="E1779" s="0" t="s">
        <v>127</v>
      </c>
      <c r="F1779" s="0" t="s">
        <v>6263</v>
      </c>
      <c r="H1779" s="0" t="n">
        <v>0</v>
      </c>
      <c r="I1779" s="0" t="s">
        <v>6258</v>
      </c>
    </row>
    <row r="1780" customFormat="false" ht="15" hidden="false" customHeight="false" outlineLevel="0" collapsed="false">
      <c r="A1780" s="0" t="n">
        <v>3085</v>
      </c>
      <c r="B1780" s="0" t="s">
        <v>6258</v>
      </c>
      <c r="C1780" s="0" t="s">
        <v>105</v>
      </c>
      <c r="D1780" s="0" t="s">
        <v>91</v>
      </c>
      <c r="E1780" s="0" t="s">
        <v>127</v>
      </c>
      <c r="F1780" s="0" t="s">
        <v>6263</v>
      </c>
      <c r="H1780" s="0" t="n">
        <v>0</v>
      </c>
      <c r="I1780" s="0" t="s">
        <v>6258</v>
      </c>
    </row>
    <row r="1781" customFormat="false" ht="15" hidden="false" customHeight="false" outlineLevel="0" collapsed="false">
      <c r="A1781" s="0" t="n">
        <v>3086</v>
      </c>
      <c r="B1781" s="0" t="s">
        <v>6258</v>
      </c>
      <c r="C1781" s="0" t="s">
        <v>105</v>
      </c>
      <c r="D1781" s="0" t="s">
        <v>91</v>
      </c>
      <c r="E1781" s="0" t="s">
        <v>127</v>
      </c>
      <c r="F1781" s="0" t="s">
        <v>6263</v>
      </c>
      <c r="H1781" s="0" t="n">
        <v>0</v>
      </c>
      <c r="I1781" s="0" t="s">
        <v>6258</v>
      </c>
    </row>
    <row r="1782" customFormat="false" ht="15" hidden="false" customHeight="false" outlineLevel="0" collapsed="false">
      <c r="A1782" s="0" t="n">
        <v>3087</v>
      </c>
      <c r="B1782" s="0" t="s">
        <v>6258</v>
      </c>
      <c r="C1782" s="0" t="s">
        <v>105</v>
      </c>
      <c r="D1782" s="0" t="s">
        <v>91</v>
      </c>
      <c r="E1782" s="0" t="s">
        <v>127</v>
      </c>
      <c r="F1782" s="0" t="s">
        <v>6263</v>
      </c>
      <c r="H1782" s="0" t="n">
        <v>0</v>
      </c>
      <c r="I1782" s="0" t="s">
        <v>6258</v>
      </c>
    </row>
    <row r="1783" customFormat="false" ht="15" hidden="false" customHeight="false" outlineLevel="0" collapsed="false">
      <c r="A1783" s="0" t="n">
        <v>3088</v>
      </c>
      <c r="B1783" s="0" t="s">
        <v>6258</v>
      </c>
      <c r="C1783" s="0" t="s">
        <v>105</v>
      </c>
      <c r="D1783" s="0" t="s">
        <v>91</v>
      </c>
      <c r="E1783" s="0" t="s">
        <v>127</v>
      </c>
      <c r="F1783" s="0" t="s">
        <v>6263</v>
      </c>
      <c r="H1783" s="0" t="n">
        <v>0</v>
      </c>
      <c r="I1783" s="0" t="s">
        <v>6258</v>
      </c>
    </row>
    <row r="1784" customFormat="false" ht="15" hidden="false" customHeight="false" outlineLevel="0" collapsed="false">
      <c r="A1784" s="0" t="n">
        <v>3089</v>
      </c>
      <c r="B1784" s="0" t="s">
        <v>6258</v>
      </c>
      <c r="C1784" s="0" t="s">
        <v>105</v>
      </c>
      <c r="D1784" s="0" t="s">
        <v>91</v>
      </c>
      <c r="E1784" s="0" t="s">
        <v>127</v>
      </c>
      <c r="F1784" s="0" t="s">
        <v>6263</v>
      </c>
      <c r="H1784" s="0" t="n">
        <v>0</v>
      </c>
      <c r="I1784" s="0" t="s">
        <v>6258</v>
      </c>
    </row>
    <row r="1785" customFormat="false" ht="15" hidden="false" customHeight="false" outlineLevel="0" collapsed="false">
      <c r="A1785" s="0" t="n">
        <v>3090</v>
      </c>
      <c r="B1785" s="0" t="s">
        <v>6258</v>
      </c>
      <c r="C1785" s="0" t="s">
        <v>105</v>
      </c>
      <c r="D1785" s="0" t="s">
        <v>91</v>
      </c>
      <c r="E1785" s="0" t="s">
        <v>127</v>
      </c>
      <c r="F1785" s="0" t="s">
        <v>6263</v>
      </c>
      <c r="H1785" s="0" t="n">
        <v>0</v>
      </c>
      <c r="I1785" s="0" t="s">
        <v>6258</v>
      </c>
    </row>
    <row r="1786" customFormat="false" ht="15" hidden="false" customHeight="false" outlineLevel="0" collapsed="false">
      <c r="A1786" s="0" t="n">
        <v>3091</v>
      </c>
      <c r="B1786" s="0" t="s">
        <v>6258</v>
      </c>
      <c r="C1786" s="0" t="s">
        <v>105</v>
      </c>
      <c r="D1786" s="0" t="s">
        <v>91</v>
      </c>
      <c r="E1786" s="0" t="s">
        <v>127</v>
      </c>
      <c r="F1786" s="0" t="s">
        <v>6263</v>
      </c>
      <c r="H1786" s="0" t="n">
        <v>0</v>
      </c>
      <c r="I1786" s="0" t="s">
        <v>6258</v>
      </c>
    </row>
    <row r="1787" customFormat="false" ht="15" hidden="false" customHeight="false" outlineLevel="0" collapsed="false">
      <c r="A1787" s="0" t="n">
        <v>3092</v>
      </c>
      <c r="B1787" s="0" t="s">
        <v>6258</v>
      </c>
      <c r="C1787" s="0" t="s">
        <v>105</v>
      </c>
      <c r="D1787" s="0" t="s">
        <v>91</v>
      </c>
      <c r="E1787" s="0" t="s">
        <v>127</v>
      </c>
      <c r="F1787" s="0" t="s">
        <v>6263</v>
      </c>
      <c r="H1787" s="0" t="n">
        <v>0</v>
      </c>
      <c r="I1787" s="0" t="s">
        <v>6258</v>
      </c>
    </row>
    <row r="1788" customFormat="false" ht="15" hidden="false" customHeight="false" outlineLevel="0" collapsed="false">
      <c r="A1788" s="0" t="n">
        <v>3093</v>
      </c>
      <c r="B1788" s="0" t="s">
        <v>6258</v>
      </c>
      <c r="C1788" s="0" t="s">
        <v>105</v>
      </c>
      <c r="D1788" s="0" t="s">
        <v>91</v>
      </c>
      <c r="E1788" s="0" t="s">
        <v>127</v>
      </c>
      <c r="F1788" s="0" t="s">
        <v>6263</v>
      </c>
      <c r="H1788" s="0" t="n">
        <v>0</v>
      </c>
      <c r="I1788" s="0" t="s">
        <v>6258</v>
      </c>
    </row>
    <row r="1789" customFormat="false" ht="15" hidden="false" customHeight="false" outlineLevel="0" collapsed="false">
      <c r="A1789" s="0" t="n">
        <v>3094</v>
      </c>
      <c r="B1789" s="0" t="s">
        <v>6258</v>
      </c>
      <c r="C1789" s="0" t="s">
        <v>105</v>
      </c>
      <c r="D1789" s="0" t="s">
        <v>91</v>
      </c>
      <c r="E1789" s="0" t="s">
        <v>127</v>
      </c>
      <c r="F1789" s="0" t="s">
        <v>6263</v>
      </c>
      <c r="H1789" s="0" t="n">
        <v>0</v>
      </c>
      <c r="I1789" s="0" t="s">
        <v>6258</v>
      </c>
    </row>
    <row r="1790" customFormat="false" ht="15" hidden="false" customHeight="false" outlineLevel="0" collapsed="false">
      <c r="A1790" s="0" t="n">
        <v>3095</v>
      </c>
      <c r="B1790" s="0" t="s">
        <v>6258</v>
      </c>
      <c r="C1790" s="0" t="s">
        <v>105</v>
      </c>
      <c r="D1790" s="0" t="s">
        <v>91</v>
      </c>
      <c r="E1790" s="0" t="s">
        <v>127</v>
      </c>
      <c r="F1790" s="0" t="s">
        <v>6263</v>
      </c>
      <c r="H1790" s="0" t="n">
        <v>0</v>
      </c>
      <c r="I1790" s="0" t="s">
        <v>6258</v>
      </c>
    </row>
    <row r="1791" customFormat="false" ht="15" hidden="false" customHeight="false" outlineLevel="0" collapsed="false">
      <c r="A1791" s="0" t="n">
        <v>3096</v>
      </c>
      <c r="B1791" s="0" t="s">
        <v>6258</v>
      </c>
      <c r="C1791" s="0" t="s">
        <v>105</v>
      </c>
      <c r="D1791" s="0" t="s">
        <v>91</v>
      </c>
      <c r="E1791" s="0" t="s">
        <v>127</v>
      </c>
      <c r="F1791" s="0" t="s">
        <v>6263</v>
      </c>
      <c r="H1791" s="0" t="n">
        <v>0</v>
      </c>
      <c r="I1791" s="0" t="s">
        <v>6258</v>
      </c>
    </row>
    <row r="1792" customFormat="false" ht="15" hidden="false" customHeight="false" outlineLevel="0" collapsed="false">
      <c r="A1792" s="0" t="n">
        <v>3097</v>
      </c>
      <c r="B1792" s="0" t="s">
        <v>6258</v>
      </c>
      <c r="C1792" s="0" t="s">
        <v>105</v>
      </c>
      <c r="D1792" s="0" t="s">
        <v>91</v>
      </c>
      <c r="E1792" s="0" t="s">
        <v>127</v>
      </c>
      <c r="F1792" s="0" t="s">
        <v>6263</v>
      </c>
      <c r="H1792" s="0" t="n">
        <v>0</v>
      </c>
      <c r="I1792" s="0" t="s">
        <v>6258</v>
      </c>
    </row>
    <row r="1793" customFormat="false" ht="15" hidden="false" customHeight="false" outlineLevel="0" collapsed="false">
      <c r="A1793" s="0" t="n">
        <v>3098</v>
      </c>
      <c r="B1793" s="0" t="s">
        <v>6258</v>
      </c>
      <c r="C1793" s="0" t="s">
        <v>105</v>
      </c>
      <c r="D1793" s="0" t="s">
        <v>91</v>
      </c>
      <c r="E1793" s="0" t="s">
        <v>127</v>
      </c>
      <c r="F1793" s="0" t="s">
        <v>6263</v>
      </c>
      <c r="H1793" s="0" t="n">
        <v>0</v>
      </c>
      <c r="I1793" s="0" t="s">
        <v>6258</v>
      </c>
    </row>
    <row r="1794" customFormat="false" ht="15" hidden="false" customHeight="false" outlineLevel="0" collapsed="false">
      <c r="A1794" s="0" t="n">
        <v>3099</v>
      </c>
      <c r="B1794" s="0" t="s">
        <v>6258</v>
      </c>
      <c r="C1794" s="0" t="s">
        <v>105</v>
      </c>
      <c r="D1794" s="0" t="s">
        <v>91</v>
      </c>
      <c r="E1794" s="0" t="s">
        <v>127</v>
      </c>
      <c r="F1794" s="0" t="s">
        <v>6263</v>
      </c>
      <c r="H1794" s="0" t="n">
        <v>0</v>
      </c>
      <c r="I1794" s="0" t="s">
        <v>6258</v>
      </c>
    </row>
    <row r="1795" customFormat="false" ht="15" hidden="false" customHeight="false" outlineLevel="0" collapsed="false">
      <c r="A1795" s="0" t="n">
        <v>3100</v>
      </c>
      <c r="B1795" s="0" t="s">
        <v>6258</v>
      </c>
      <c r="C1795" s="0" t="s">
        <v>105</v>
      </c>
      <c r="D1795" s="0" t="s">
        <v>91</v>
      </c>
      <c r="E1795" s="0" t="s">
        <v>127</v>
      </c>
      <c r="F1795" s="0" t="s">
        <v>6263</v>
      </c>
      <c r="H1795" s="0" t="n">
        <v>0</v>
      </c>
      <c r="I1795" s="0" t="s">
        <v>6258</v>
      </c>
    </row>
    <row r="1796" customFormat="false" ht="15" hidden="false" customHeight="false" outlineLevel="0" collapsed="false">
      <c r="A1796" s="0" t="n">
        <v>3101</v>
      </c>
      <c r="B1796" s="0" t="s">
        <v>6258</v>
      </c>
      <c r="C1796" s="0" t="s">
        <v>105</v>
      </c>
      <c r="D1796" s="0" t="s">
        <v>91</v>
      </c>
      <c r="E1796" s="0" t="s">
        <v>127</v>
      </c>
      <c r="F1796" s="0" t="s">
        <v>6263</v>
      </c>
      <c r="H1796" s="0" t="n">
        <v>0</v>
      </c>
      <c r="I1796" s="0" t="s">
        <v>6258</v>
      </c>
    </row>
    <row r="1797" customFormat="false" ht="15" hidden="false" customHeight="false" outlineLevel="0" collapsed="false">
      <c r="A1797" s="0" t="n">
        <v>3102</v>
      </c>
      <c r="B1797" s="0" t="s">
        <v>6258</v>
      </c>
      <c r="C1797" s="0" t="s">
        <v>105</v>
      </c>
      <c r="D1797" s="0" t="s">
        <v>91</v>
      </c>
      <c r="E1797" s="0" t="s">
        <v>127</v>
      </c>
      <c r="F1797" s="0" t="s">
        <v>6263</v>
      </c>
      <c r="H1797" s="0" t="n">
        <v>0</v>
      </c>
      <c r="I1797" s="0" t="s">
        <v>6258</v>
      </c>
    </row>
    <row r="1798" customFormat="false" ht="15" hidden="false" customHeight="false" outlineLevel="0" collapsed="false">
      <c r="A1798" s="0" t="n">
        <v>3103</v>
      </c>
      <c r="B1798" s="0" t="s">
        <v>6258</v>
      </c>
      <c r="C1798" s="0" t="s">
        <v>105</v>
      </c>
      <c r="D1798" s="0" t="s">
        <v>91</v>
      </c>
      <c r="E1798" s="0" t="s">
        <v>127</v>
      </c>
      <c r="F1798" s="0" t="s">
        <v>6263</v>
      </c>
      <c r="H1798" s="0" t="n">
        <v>0</v>
      </c>
      <c r="I1798" s="0" t="s">
        <v>6258</v>
      </c>
    </row>
    <row r="1799" customFormat="false" ht="15" hidden="false" customHeight="false" outlineLevel="0" collapsed="false">
      <c r="A1799" s="0" t="n">
        <v>3104</v>
      </c>
      <c r="B1799" s="0" t="s">
        <v>6258</v>
      </c>
      <c r="C1799" s="0" t="s">
        <v>105</v>
      </c>
      <c r="D1799" s="0" t="s">
        <v>91</v>
      </c>
      <c r="E1799" s="0" t="s">
        <v>127</v>
      </c>
      <c r="F1799" s="0" t="s">
        <v>6263</v>
      </c>
      <c r="H1799" s="0" t="n">
        <v>0</v>
      </c>
      <c r="I1799" s="0" t="s">
        <v>6258</v>
      </c>
    </row>
    <row r="1800" customFormat="false" ht="15" hidden="false" customHeight="false" outlineLevel="0" collapsed="false">
      <c r="A1800" s="0" t="n">
        <v>3105</v>
      </c>
      <c r="B1800" s="0" t="s">
        <v>6258</v>
      </c>
      <c r="C1800" s="0" t="s">
        <v>105</v>
      </c>
      <c r="D1800" s="0" t="s">
        <v>91</v>
      </c>
      <c r="E1800" s="0" t="s">
        <v>127</v>
      </c>
      <c r="F1800" s="0" t="s">
        <v>6263</v>
      </c>
      <c r="H1800" s="0" t="n">
        <v>0</v>
      </c>
      <c r="I1800" s="0" t="s">
        <v>6258</v>
      </c>
    </row>
    <row r="1801" customFormat="false" ht="15" hidden="false" customHeight="false" outlineLevel="0" collapsed="false">
      <c r="A1801" s="0" t="n">
        <v>3106</v>
      </c>
      <c r="B1801" s="0" t="s">
        <v>6258</v>
      </c>
      <c r="C1801" s="0" t="s">
        <v>105</v>
      </c>
      <c r="D1801" s="0" t="s">
        <v>91</v>
      </c>
      <c r="E1801" s="0" t="s">
        <v>127</v>
      </c>
      <c r="F1801" s="0" t="s">
        <v>6263</v>
      </c>
      <c r="H1801" s="0" t="n">
        <v>0</v>
      </c>
      <c r="I1801" s="0" t="s">
        <v>6258</v>
      </c>
    </row>
    <row r="1802" customFormat="false" ht="15" hidden="false" customHeight="false" outlineLevel="0" collapsed="false">
      <c r="A1802" s="0" t="n">
        <v>3107</v>
      </c>
      <c r="B1802" s="0" t="s">
        <v>6258</v>
      </c>
      <c r="C1802" s="0" t="s">
        <v>105</v>
      </c>
      <c r="D1802" s="0" t="s">
        <v>91</v>
      </c>
      <c r="E1802" s="0" t="s">
        <v>127</v>
      </c>
      <c r="F1802" s="0" t="s">
        <v>6263</v>
      </c>
      <c r="H1802" s="0" t="n">
        <v>0</v>
      </c>
      <c r="I1802" s="0" t="s">
        <v>6258</v>
      </c>
    </row>
    <row r="1803" customFormat="false" ht="15" hidden="false" customHeight="false" outlineLevel="0" collapsed="false">
      <c r="A1803" s="0" t="n">
        <v>3108</v>
      </c>
      <c r="B1803" s="0" t="s">
        <v>6258</v>
      </c>
      <c r="C1803" s="0" t="s">
        <v>105</v>
      </c>
      <c r="D1803" s="0" t="s">
        <v>91</v>
      </c>
      <c r="E1803" s="0" t="s">
        <v>127</v>
      </c>
      <c r="F1803" s="0" t="s">
        <v>6263</v>
      </c>
      <c r="H1803" s="0" t="n">
        <v>0</v>
      </c>
      <c r="I1803" s="0" t="s">
        <v>6258</v>
      </c>
    </row>
    <row r="1804" customFormat="false" ht="15" hidden="false" customHeight="false" outlineLevel="0" collapsed="false">
      <c r="A1804" s="0" t="n">
        <v>3109</v>
      </c>
      <c r="B1804" s="0" t="s">
        <v>6258</v>
      </c>
      <c r="C1804" s="0" t="s">
        <v>105</v>
      </c>
      <c r="D1804" s="0" t="s">
        <v>91</v>
      </c>
      <c r="E1804" s="0" t="s">
        <v>127</v>
      </c>
      <c r="F1804" s="0" t="s">
        <v>6263</v>
      </c>
      <c r="H1804" s="0" t="n">
        <v>0</v>
      </c>
      <c r="I1804" s="0" t="s">
        <v>6258</v>
      </c>
    </row>
    <row r="1805" customFormat="false" ht="15" hidden="false" customHeight="false" outlineLevel="0" collapsed="false">
      <c r="A1805" s="0" t="n">
        <v>3110</v>
      </c>
      <c r="B1805" s="0" t="s">
        <v>6258</v>
      </c>
      <c r="C1805" s="0" t="s">
        <v>105</v>
      </c>
      <c r="D1805" s="0" t="s">
        <v>91</v>
      </c>
      <c r="E1805" s="0" t="s">
        <v>127</v>
      </c>
      <c r="F1805" s="0" t="s">
        <v>6263</v>
      </c>
      <c r="H1805" s="0" t="n">
        <v>0</v>
      </c>
      <c r="I1805" s="0" t="s">
        <v>6258</v>
      </c>
    </row>
    <row r="1806" customFormat="false" ht="15" hidden="false" customHeight="false" outlineLevel="0" collapsed="false">
      <c r="A1806" s="0" t="n">
        <v>3111</v>
      </c>
      <c r="B1806" s="0" t="s">
        <v>6258</v>
      </c>
      <c r="C1806" s="0" t="s">
        <v>105</v>
      </c>
      <c r="D1806" s="0" t="s">
        <v>91</v>
      </c>
      <c r="E1806" s="0" t="s">
        <v>127</v>
      </c>
      <c r="F1806" s="0" t="s">
        <v>6263</v>
      </c>
      <c r="H1806" s="0" t="n">
        <v>0</v>
      </c>
      <c r="I1806" s="0" t="s">
        <v>6258</v>
      </c>
    </row>
    <row r="1807" customFormat="false" ht="15" hidden="false" customHeight="false" outlineLevel="0" collapsed="false">
      <c r="A1807" s="0" t="n">
        <v>3112</v>
      </c>
      <c r="B1807" s="0" t="s">
        <v>6258</v>
      </c>
      <c r="C1807" s="0" t="s">
        <v>105</v>
      </c>
      <c r="D1807" s="0" t="s">
        <v>91</v>
      </c>
      <c r="E1807" s="0" t="s">
        <v>127</v>
      </c>
      <c r="F1807" s="0" t="s">
        <v>6263</v>
      </c>
      <c r="H1807" s="0" t="n">
        <v>0</v>
      </c>
      <c r="I1807" s="0" t="s">
        <v>6258</v>
      </c>
    </row>
    <row r="1808" customFormat="false" ht="15" hidden="false" customHeight="false" outlineLevel="0" collapsed="false">
      <c r="A1808" s="0" t="n">
        <v>3113</v>
      </c>
      <c r="B1808" s="0" t="s">
        <v>6258</v>
      </c>
      <c r="C1808" s="0" t="s">
        <v>105</v>
      </c>
      <c r="D1808" s="0" t="s">
        <v>91</v>
      </c>
      <c r="E1808" s="0" t="s">
        <v>127</v>
      </c>
      <c r="F1808" s="0" t="s">
        <v>6263</v>
      </c>
      <c r="H1808" s="0" t="n">
        <v>0</v>
      </c>
      <c r="I1808" s="0" t="s">
        <v>6258</v>
      </c>
    </row>
    <row r="1809" customFormat="false" ht="15" hidden="false" customHeight="false" outlineLevel="0" collapsed="false">
      <c r="A1809" s="0" t="n">
        <v>3114</v>
      </c>
      <c r="B1809" s="0" t="s">
        <v>6258</v>
      </c>
      <c r="C1809" s="0" t="s">
        <v>105</v>
      </c>
      <c r="D1809" s="0" t="s">
        <v>91</v>
      </c>
      <c r="E1809" s="0" t="s">
        <v>127</v>
      </c>
      <c r="F1809" s="0" t="s">
        <v>6263</v>
      </c>
      <c r="H1809" s="0" t="n">
        <v>0</v>
      </c>
      <c r="I1809" s="0" t="s">
        <v>6258</v>
      </c>
    </row>
    <row r="1810" customFormat="false" ht="15" hidden="false" customHeight="false" outlineLevel="0" collapsed="false">
      <c r="A1810" s="0" t="n">
        <v>3115</v>
      </c>
      <c r="B1810" s="0" t="s">
        <v>6258</v>
      </c>
      <c r="C1810" s="0" t="s">
        <v>105</v>
      </c>
      <c r="D1810" s="0" t="s">
        <v>91</v>
      </c>
      <c r="E1810" s="0" t="s">
        <v>127</v>
      </c>
      <c r="F1810" s="0" t="s">
        <v>6263</v>
      </c>
      <c r="H1810" s="0" t="n">
        <v>0</v>
      </c>
      <c r="I1810" s="0" t="s">
        <v>6258</v>
      </c>
    </row>
    <row r="1811" customFormat="false" ht="15" hidden="false" customHeight="false" outlineLevel="0" collapsed="false">
      <c r="A1811" s="0" t="n">
        <v>3116</v>
      </c>
      <c r="B1811" s="0" t="s">
        <v>6258</v>
      </c>
      <c r="C1811" s="0" t="s">
        <v>105</v>
      </c>
      <c r="D1811" s="0" t="s">
        <v>91</v>
      </c>
      <c r="E1811" s="0" t="s">
        <v>127</v>
      </c>
      <c r="F1811" s="0" t="s">
        <v>6263</v>
      </c>
      <c r="H1811" s="0" t="n">
        <v>0</v>
      </c>
      <c r="I1811" s="0" t="s">
        <v>6258</v>
      </c>
    </row>
    <row r="1812" customFormat="false" ht="15" hidden="false" customHeight="false" outlineLevel="0" collapsed="false">
      <c r="A1812" s="0" t="n">
        <v>3117</v>
      </c>
      <c r="B1812" s="0" t="s">
        <v>6258</v>
      </c>
      <c r="C1812" s="0" t="s">
        <v>105</v>
      </c>
      <c r="D1812" s="0" t="s">
        <v>91</v>
      </c>
      <c r="E1812" s="0" t="s">
        <v>127</v>
      </c>
      <c r="F1812" s="0" t="s">
        <v>6263</v>
      </c>
      <c r="H1812" s="0" t="n">
        <v>0</v>
      </c>
      <c r="I1812" s="0" t="s">
        <v>6258</v>
      </c>
    </row>
    <row r="1813" customFormat="false" ht="15" hidden="false" customHeight="false" outlineLevel="0" collapsed="false">
      <c r="A1813" s="0" t="n">
        <v>3118</v>
      </c>
      <c r="B1813" s="0" t="s">
        <v>6258</v>
      </c>
      <c r="C1813" s="0" t="s">
        <v>105</v>
      </c>
      <c r="D1813" s="0" t="s">
        <v>91</v>
      </c>
      <c r="E1813" s="0" t="s">
        <v>127</v>
      </c>
      <c r="F1813" s="0" t="s">
        <v>6263</v>
      </c>
      <c r="H1813" s="0" t="n">
        <v>0</v>
      </c>
      <c r="I1813" s="0" t="s">
        <v>6258</v>
      </c>
    </row>
    <row r="1814" customFormat="false" ht="15" hidden="false" customHeight="false" outlineLevel="0" collapsed="false">
      <c r="A1814" s="0" t="n">
        <v>3119</v>
      </c>
      <c r="B1814" s="0" t="s">
        <v>6258</v>
      </c>
      <c r="C1814" s="0" t="s">
        <v>105</v>
      </c>
      <c r="D1814" s="0" t="s">
        <v>91</v>
      </c>
      <c r="E1814" s="0" t="s">
        <v>127</v>
      </c>
      <c r="F1814" s="0" t="s">
        <v>6263</v>
      </c>
      <c r="H1814" s="0" t="n">
        <v>0</v>
      </c>
      <c r="I1814" s="0" t="s">
        <v>6258</v>
      </c>
    </row>
    <row r="1815" customFormat="false" ht="15" hidden="false" customHeight="false" outlineLevel="0" collapsed="false">
      <c r="A1815" s="0" t="n">
        <v>3120</v>
      </c>
      <c r="B1815" s="0" t="s">
        <v>6258</v>
      </c>
      <c r="C1815" s="0" t="s">
        <v>105</v>
      </c>
      <c r="D1815" s="0" t="s">
        <v>91</v>
      </c>
      <c r="E1815" s="0" t="s">
        <v>127</v>
      </c>
      <c r="F1815" s="0" t="s">
        <v>6263</v>
      </c>
      <c r="H1815" s="0" t="n">
        <v>0</v>
      </c>
      <c r="I1815" s="0" t="s">
        <v>6258</v>
      </c>
    </row>
    <row r="1816" customFormat="false" ht="15" hidden="false" customHeight="false" outlineLevel="0" collapsed="false">
      <c r="A1816" s="0" t="n">
        <v>3121</v>
      </c>
      <c r="B1816" s="0" t="s">
        <v>6258</v>
      </c>
      <c r="C1816" s="0" t="s">
        <v>105</v>
      </c>
      <c r="D1816" s="0" t="s">
        <v>91</v>
      </c>
      <c r="E1816" s="0" t="s">
        <v>127</v>
      </c>
      <c r="F1816" s="0" t="s">
        <v>6263</v>
      </c>
      <c r="H1816" s="0" t="n">
        <v>0</v>
      </c>
      <c r="I1816" s="0" t="s">
        <v>6258</v>
      </c>
    </row>
    <row r="1817" customFormat="false" ht="15" hidden="false" customHeight="false" outlineLevel="0" collapsed="false">
      <c r="A1817" s="0" t="n">
        <v>3122</v>
      </c>
      <c r="B1817" s="0" t="s">
        <v>6258</v>
      </c>
      <c r="C1817" s="0" t="s">
        <v>105</v>
      </c>
      <c r="D1817" s="0" t="s">
        <v>91</v>
      </c>
      <c r="E1817" s="0" t="s">
        <v>127</v>
      </c>
      <c r="F1817" s="0" t="s">
        <v>6263</v>
      </c>
      <c r="H1817" s="0" t="n">
        <v>0</v>
      </c>
      <c r="I1817" s="0" t="s">
        <v>6258</v>
      </c>
    </row>
    <row r="1818" customFormat="false" ht="15" hidden="false" customHeight="false" outlineLevel="0" collapsed="false">
      <c r="A1818" s="0" t="n">
        <v>3123</v>
      </c>
      <c r="B1818" s="0" t="s">
        <v>6258</v>
      </c>
      <c r="C1818" s="0" t="s">
        <v>105</v>
      </c>
      <c r="D1818" s="0" t="s">
        <v>91</v>
      </c>
      <c r="E1818" s="0" t="s">
        <v>127</v>
      </c>
      <c r="F1818" s="0" t="s">
        <v>6263</v>
      </c>
      <c r="H1818" s="0" t="n">
        <v>0</v>
      </c>
      <c r="I1818" s="0" t="s">
        <v>6258</v>
      </c>
    </row>
    <row r="1819" customFormat="false" ht="15" hidden="false" customHeight="false" outlineLevel="0" collapsed="false">
      <c r="A1819" s="0" t="n">
        <v>3124</v>
      </c>
      <c r="B1819" s="0" t="s">
        <v>6258</v>
      </c>
      <c r="C1819" s="0" t="s">
        <v>105</v>
      </c>
      <c r="D1819" s="0" t="s">
        <v>91</v>
      </c>
      <c r="E1819" s="0" t="s">
        <v>127</v>
      </c>
      <c r="F1819" s="0" t="s">
        <v>6263</v>
      </c>
      <c r="H1819" s="0" t="n">
        <v>0</v>
      </c>
      <c r="I1819" s="0" t="s">
        <v>6258</v>
      </c>
    </row>
    <row r="1820" customFormat="false" ht="15" hidden="false" customHeight="false" outlineLevel="0" collapsed="false">
      <c r="A1820" s="0" t="n">
        <v>3125</v>
      </c>
      <c r="B1820" s="0" t="s">
        <v>6258</v>
      </c>
      <c r="C1820" s="0" t="s">
        <v>105</v>
      </c>
      <c r="D1820" s="0" t="s">
        <v>91</v>
      </c>
      <c r="E1820" s="0" t="s">
        <v>127</v>
      </c>
      <c r="F1820" s="0" t="s">
        <v>6263</v>
      </c>
      <c r="H1820" s="0" t="n">
        <v>0</v>
      </c>
      <c r="I1820" s="0" t="s">
        <v>6258</v>
      </c>
    </row>
    <row r="1821" customFormat="false" ht="15" hidden="false" customHeight="false" outlineLevel="0" collapsed="false">
      <c r="A1821" s="0" t="n">
        <v>3126</v>
      </c>
      <c r="B1821" s="0" t="s">
        <v>6258</v>
      </c>
      <c r="C1821" s="0" t="s">
        <v>105</v>
      </c>
      <c r="D1821" s="0" t="s">
        <v>91</v>
      </c>
      <c r="E1821" s="0" t="s">
        <v>127</v>
      </c>
      <c r="F1821" s="0" t="s">
        <v>6263</v>
      </c>
      <c r="H1821" s="0" t="n">
        <v>0</v>
      </c>
      <c r="I1821" s="0" t="s">
        <v>6258</v>
      </c>
    </row>
    <row r="1822" customFormat="false" ht="15" hidden="false" customHeight="false" outlineLevel="0" collapsed="false">
      <c r="A1822" s="0" t="n">
        <v>3127</v>
      </c>
      <c r="B1822" s="0" t="s">
        <v>6258</v>
      </c>
      <c r="C1822" s="0" t="s">
        <v>105</v>
      </c>
      <c r="D1822" s="0" t="s">
        <v>91</v>
      </c>
      <c r="E1822" s="0" t="s">
        <v>127</v>
      </c>
      <c r="F1822" s="0" t="s">
        <v>6263</v>
      </c>
      <c r="H1822" s="0" t="n">
        <v>0</v>
      </c>
      <c r="I1822" s="0" t="s">
        <v>6258</v>
      </c>
    </row>
    <row r="1823" customFormat="false" ht="15" hidden="false" customHeight="false" outlineLevel="0" collapsed="false">
      <c r="A1823" s="0" t="n">
        <v>3128</v>
      </c>
      <c r="B1823" s="0" t="s">
        <v>6258</v>
      </c>
      <c r="C1823" s="0" t="s">
        <v>105</v>
      </c>
      <c r="D1823" s="0" t="s">
        <v>91</v>
      </c>
      <c r="E1823" s="0" t="s">
        <v>127</v>
      </c>
      <c r="F1823" s="0" t="s">
        <v>6263</v>
      </c>
      <c r="H1823" s="0" t="n">
        <v>0</v>
      </c>
      <c r="I1823" s="0" t="s">
        <v>6258</v>
      </c>
    </row>
    <row r="1824" customFormat="false" ht="15" hidden="false" customHeight="false" outlineLevel="0" collapsed="false">
      <c r="A1824" s="0" t="n">
        <v>3129</v>
      </c>
      <c r="B1824" s="0" t="s">
        <v>6258</v>
      </c>
      <c r="C1824" s="0" t="s">
        <v>105</v>
      </c>
      <c r="D1824" s="0" t="s">
        <v>91</v>
      </c>
      <c r="E1824" s="0" t="s">
        <v>127</v>
      </c>
      <c r="F1824" s="0" t="s">
        <v>6263</v>
      </c>
      <c r="H1824" s="0" t="n">
        <v>0</v>
      </c>
      <c r="I1824" s="0" t="s">
        <v>6258</v>
      </c>
    </row>
    <row r="1825" customFormat="false" ht="15" hidden="false" customHeight="false" outlineLevel="0" collapsed="false">
      <c r="A1825" s="0" t="n">
        <v>3130</v>
      </c>
      <c r="B1825" s="0" t="s">
        <v>6258</v>
      </c>
      <c r="C1825" s="0" t="s">
        <v>105</v>
      </c>
      <c r="D1825" s="0" t="s">
        <v>91</v>
      </c>
      <c r="E1825" s="0" t="s">
        <v>127</v>
      </c>
      <c r="F1825" s="0" t="s">
        <v>6263</v>
      </c>
      <c r="H1825" s="0" t="n">
        <v>0</v>
      </c>
      <c r="I1825" s="0" t="s">
        <v>6258</v>
      </c>
    </row>
    <row r="1826" customFormat="false" ht="15" hidden="false" customHeight="false" outlineLevel="0" collapsed="false">
      <c r="A1826" s="0" t="n">
        <v>3131</v>
      </c>
      <c r="B1826" s="0" t="s">
        <v>6258</v>
      </c>
      <c r="C1826" s="0" t="s">
        <v>105</v>
      </c>
      <c r="D1826" s="0" t="s">
        <v>91</v>
      </c>
      <c r="E1826" s="0" t="s">
        <v>127</v>
      </c>
      <c r="F1826" s="0" t="s">
        <v>6263</v>
      </c>
      <c r="H1826" s="0" t="n">
        <v>0</v>
      </c>
      <c r="I1826" s="0" t="s">
        <v>6258</v>
      </c>
    </row>
    <row r="1827" customFormat="false" ht="15" hidden="false" customHeight="false" outlineLevel="0" collapsed="false">
      <c r="A1827" s="0" t="n">
        <v>3132</v>
      </c>
      <c r="B1827" s="0" t="s">
        <v>6258</v>
      </c>
      <c r="C1827" s="0" t="s">
        <v>105</v>
      </c>
      <c r="D1827" s="0" t="s">
        <v>91</v>
      </c>
      <c r="E1827" s="0" t="s">
        <v>127</v>
      </c>
      <c r="F1827" s="0" t="s">
        <v>6263</v>
      </c>
      <c r="H1827" s="0" t="n">
        <v>0</v>
      </c>
      <c r="I1827" s="0" t="s">
        <v>6258</v>
      </c>
    </row>
    <row r="1828" customFormat="false" ht="15" hidden="false" customHeight="false" outlineLevel="0" collapsed="false">
      <c r="A1828" s="0" t="n">
        <v>3133</v>
      </c>
      <c r="B1828" s="0" t="s">
        <v>6258</v>
      </c>
      <c r="C1828" s="0" t="s">
        <v>105</v>
      </c>
      <c r="D1828" s="0" t="s">
        <v>91</v>
      </c>
      <c r="E1828" s="0" t="s">
        <v>127</v>
      </c>
      <c r="F1828" s="0" t="s">
        <v>6263</v>
      </c>
      <c r="H1828" s="0" t="n">
        <v>0</v>
      </c>
      <c r="I1828" s="0" t="s">
        <v>6258</v>
      </c>
    </row>
    <row r="1829" customFormat="false" ht="15" hidden="false" customHeight="false" outlineLevel="0" collapsed="false">
      <c r="A1829" s="0" t="n">
        <v>3134</v>
      </c>
      <c r="B1829" s="0" t="s">
        <v>6258</v>
      </c>
      <c r="C1829" s="0" t="s">
        <v>105</v>
      </c>
      <c r="D1829" s="0" t="s">
        <v>91</v>
      </c>
      <c r="E1829" s="0" t="s">
        <v>127</v>
      </c>
      <c r="F1829" s="0" t="s">
        <v>6263</v>
      </c>
      <c r="H1829" s="0" t="n">
        <v>0</v>
      </c>
      <c r="I1829" s="0" t="s">
        <v>6258</v>
      </c>
    </row>
    <row r="1830" customFormat="false" ht="15" hidden="false" customHeight="false" outlineLevel="0" collapsed="false">
      <c r="A1830" s="0" t="n">
        <v>3135</v>
      </c>
      <c r="B1830" s="0" t="s">
        <v>6258</v>
      </c>
      <c r="C1830" s="0" t="s">
        <v>105</v>
      </c>
      <c r="D1830" s="0" t="s">
        <v>91</v>
      </c>
      <c r="E1830" s="0" t="s">
        <v>127</v>
      </c>
      <c r="F1830" s="0" t="s">
        <v>6263</v>
      </c>
      <c r="H1830" s="0" t="n">
        <v>0</v>
      </c>
      <c r="I1830" s="0" t="s">
        <v>6258</v>
      </c>
    </row>
    <row r="1831" customFormat="false" ht="15" hidden="false" customHeight="false" outlineLevel="0" collapsed="false">
      <c r="A1831" s="0" t="n">
        <v>3136</v>
      </c>
      <c r="B1831" s="0" t="s">
        <v>6258</v>
      </c>
      <c r="C1831" s="0" t="s">
        <v>105</v>
      </c>
      <c r="D1831" s="0" t="s">
        <v>91</v>
      </c>
      <c r="E1831" s="0" t="s">
        <v>127</v>
      </c>
      <c r="F1831" s="0" t="s">
        <v>6263</v>
      </c>
      <c r="H1831" s="0" t="n">
        <v>0</v>
      </c>
      <c r="I1831" s="0" t="s">
        <v>6258</v>
      </c>
    </row>
    <row r="1832" customFormat="false" ht="15" hidden="false" customHeight="false" outlineLevel="0" collapsed="false">
      <c r="A1832" s="0" t="n">
        <v>3137</v>
      </c>
      <c r="B1832" s="0" t="s">
        <v>6258</v>
      </c>
      <c r="C1832" s="0" t="s">
        <v>105</v>
      </c>
      <c r="D1832" s="0" t="s">
        <v>91</v>
      </c>
      <c r="E1832" s="0" t="s">
        <v>127</v>
      </c>
      <c r="F1832" s="0" t="s">
        <v>6263</v>
      </c>
      <c r="H1832" s="0" t="n">
        <v>0</v>
      </c>
      <c r="I1832" s="0" t="s">
        <v>6258</v>
      </c>
    </row>
    <row r="1833" customFormat="false" ht="15" hidden="false" customHeight="false" outlineLevel="0" collapsed="false">
      <c r="A1833" s="0" t="n">
        <v>3138</v>
      </c>
      <c r="B1833" s="0" t="s">
        <v>6258</v>
      </c>
      <c r="C1833" s="0" t="s">
        <v>105</v>
      </c>
      <c r="D1833" s="0" t="s">
        <v>91</v>
      </c>
      <c r="E1833" s="0" t="s">
        <v>127</v>
      </c>
      <c r="F1833" s="0" t="s">
        <v>6263</v>
      </c>
      <c r="H1833" s="0" t="n">
        <v>0</v>
      </c>
      <c r="I1833" s="0" t="s">
        <v>6258</v>
      </c>
    </row>
    <row r="1834" customFormat="false" ht="15" hidden="false" customHeight="false" outlineLevel="0" collapsed="false">
      <c r="A1834" s="0" t="n">
        <v>3139</v>
      </c>
      <c r="B1834" s="0" t="s">
        <v>6258</v>
      </c>
      <c r="C1834" s="0" t="s">
        <v>105</v>
      </c>
      <c r="D1834" s="0" t="s">
        <v>91</v>
      </c>
      <c r="E1834" s="0" t="s">
        <v>127</v>
      </c>
      <c r="F1834" s="0" t="s">
        <v>6263</v>
      </c>
      <c r="H1834" s="0" t="n">
        <v>0</v>
      </c>
      <c r="I1834" s="0" t="s">
        <v>6258</v>
      </c>
    </row>
    <row r="1835" customFormat="false" ht="15" hidden="false" customHeight="false" outlineLevel="0" collapsed="false">
      <c r="A1835" s="0" t="n">
        <v>3140</v>
      </c>
      <c r="B1835" s="0" t="s">
        <v>6258</v>
      </c>
      <c r="C1835" s="0" t="s">
        <v>105</v>
      </c>
      <c r="D1835" s="0" t="s">
        <v>91</v>
      </c>
      <c r="E1835" s="0" t="s">
        <v>127</v>
      </c>
      <c r="F1835" s="0" t="s">
        <v>6263</v>
      </c>
      <c r="H1835" s="0" t="n">
        <v>0</v>
      </c>
      <c r="I1835" s="0" t="s">
        <v>6258</v>
      </c>
    </row>
    <row r="1836" customFormat="false" ht="15" hidden="false" customHeight="false" outlineLevel="0" collapsed="false">
      <c r="A1836" s="0" t="n">
        <v>3141</v>
      </c>
      <c r="B1836" s="0" t="s">
        <v>6258</v>
      </c>
      <c r="C1836" s="0" t="s">
        <v>105</v>
      </c>
      <c r="D1836" s="0" t="s">
        <v>91</v>
      </c>
      <c r="E1836" s="0" t="s">
        <v>127</v>
      </c>
      <c r="F1836" s="0" t="s">
        <v>6263</v>
      </c>
      <c r="H1836" s="0" t="n">
        <v>0</v>
      </c>
      <c r="I1836" s="0" t="s">
        <v>6258</v>
      </c>
    </row>
    <row r="1837" customFormat="false" ht="15" hidden="false" customHeight="false" outlineLevel="0" collapsed="false">
      <c r="A1837" s="0" t="n">
        <v>3142</v>
      </c>
      <c r="B1837" s="0" t="s">
        <v>6258</v>
      </c>
      <c r="C1837" s="0" t="s">
        <v>105</v>
      </c>
      <c r="D1837" s="0" t="s">
        <v>91</v>
      </c>
      <c r="E1837" s="0" t="s">
        <v>127</v>
      </c>
      <c r="F1837" s="0" t="s">
        <v>6263</v>
      </c>
      <c r="H1837" s="0" t="n">
        <v>0</v>
      </c>
      <c r="I1837" s="0" t="s">
        <v>6258</v>
      </c>
    </row>
    <row r="1838" customFormat="false" ht="15" hidden="false" customHeight="false" outlineLevel="0" collapsed="false">
      <c r="A1838" s="0" t="n">
        <v>3143</v>
      </c>
      <c r="B1838" s="0" t="s">
        <v>6258</v>
      </c>
      <c r="C1838" s="0" t="s">
        <v>105</v>
      </c>
      <c r="D1838" s="0" t="s">
        <v>91</v>
      </c>
      <c r="E1838" s="0" t="s">
        <v>127</v>
      </c>
      <c r="F1838" s="0" t="s">
        <v>6263</v>
      </c>
      <c r="H1838" s="0" t="n">
        <v>0</v>
      </c>
      <c r="I1838" s="0" t="s">
        <v>6258</v>
      </c>
    </row>
    <row r="1839" customFormat="false" ht="15" hidden="false" customHeight="false" outlineLevel="0" collapsed="false">
      <c r="A1839" s="0" t="n">
        <v>3144</v>
      </c>
      <c r="B1839" s="0" t="s">
        <v>6258</v>
      </c>
      <c r="C1839" s="0" t="s">
        <v>105</v>
      </c>
      <c r="D1839" s="0" t="s">
        <v>91</v>
      </c>
      <c r="E1839" s="0" t="s">
        <v>127</v>
      </c>
      <c r="F1839" s="0" t="s">
        <v>6263</v>
      </c>
      <c r="H1839" s="0" t="n">
        <v>0</v>
      </c>
      <c r="I1839" s="0" t="s">
        <v>6258</v>
      </c>
    </row>
    <row r="1840" customFormat="false" ht="15" hidden="false" customHeight="false" outlineLevel="0" collapsed="false">
      <c r="A1840" s="0" t="n">
        <v>3145</v>
      </c>
      <c r="B1840" s="0" t="s">
        <v>6258</v>
      </c>
      <c r="C1840" s="0" t="s">
        <v>105</v>
      </c>
      <c r="D1840" s="0" t="s">
        <v>91</v>
      </c>
      <c r="E1840" s="0" t="s">
        <v>127</v>
      </c>
      <c r="F1840" s="0" t="s">
        <v>6263</v>
      </c>
      <c r="H1840" s="0" t="n">
        <v>0</v>
      </c>
      <c r="I1840" s="0" t="s">
        <v>6258</v>
      </c>
    </row>
    <row r="1841" customFormat="false" ht="15" hidden="false" customHeight="false" outlineLevel="0" collapsed="false">
      <c r="A1841" s="0" t="n">
        <v>3146</v>
      </c>
      <c r="B1841" s="0" t="s">
        <v>6258</v>
      </c>
      <c r="C1841" s="0" t="s">
        <v>105</v>
      </c>
      <c r="D1841" s="0" t="s">
        <v>91</v>
      </c>
      <c r="E1841" s="0" t="s">
        <v>127</v>
      </c>
      <c r="F1841" s="0" t="s">
        <v>6263</v>
      </c>
      <c r="H1841" s="0" t="n">
        <v>0</v>
      </c>
      <c r="I1841" s="0" t="s">
        <v>6258</v>
      </c>
    </row>
    <row r="1842" customFormat="false" ht="15" hidden="false" customHeight="false" outlineLevel="0" collapsed="false">
      <c r="A1842" s="0" t="n">
        <v>3147</v>
      </c>
      <c r="B1842" s="0" t="s">
        <v>6258</v>
      </c>
      <c r="C1842" s="0" t="s">
        <v>105</v>
      </c>
      <c r="D1842" s="0" t="s">
        <v>91</v>
      </c>
      <c r="E1842" s="0" t="s">
        <v>127</v>
      </c>
      <c r="F1842" s="0" t="s">
        <v>6263</v>
      </c>
      <c r="H1842" s="0" t="n">
        <v>0</v>
      </c>
      <c r="I1842" s="0" t="s">
        <v>6258</v>
      </c>
    </row>
    <row r="1843" customFormat="false" ht="15" hidden="false" customHeight="false" outlineLevel="0" collapsed="false">
      <c r="A1843" s="0" t="n">
        <v>3148</v>
      </c>
      <c r="B1843" s="0" t="s">
        <v>6258</v>
      </c>
      <c r="C1843" s="0" t="s">
        <v>105</v>
      </c>
      <c r="D1843" s="0" t="s">
        <v>91</v>
      </c>
      <c r="E1843" s="0" t="s">
        <v>127</v>
      </c>
      <c r="F1843" s="0" t="s">
        <v>6263</v>
      </c>
      <c r="H1843" s="0" t="n">
        <v>0</v>
      </c>
      <c r="I1843" s="0" t="s">
        <v>6258</v>
      </c>
    </row>
    <row r="1844" customFormat="false" ht="15" hidden="false" customHeight="false" outlineLevel="0" collapsed="false">
      <c r="A1844" s="0" t="n">
        <v>3149</v>
      </c>
      <c r="B1844" s="0" t="s">
        <v>6258</v>
      </c>
      <c r="C1844" s="0" t="s">
        <v>105</v>
      </c>
      <c r="D1844" s="0" t="s">
        <v>91</v>
      </c>
      <c r="E1844" s="0" t="s">
        <v>127</v>
      </c>
      <c r="F1844" s="0" t="s">
        <v>6263</v>
      </c>
      <c r="H1844" s="0" t="n">
        <v>0</v>
      </c>
      <c r="I1844" s="0" t="s">
        <v>6258</v>
      </c>
    </row>
    <row r="1845" customFormat="false" ht="15" hidden="false" customHeight="false" outlineLevel="0" collapsed="false">
      <c r="A1845" s="0" t="n">
        <v>3150</v>
      </c>
      <c r="B1845" s="0" t="s">
        <v>6258</v>
      </c>
      <c r="C1845" s="0" t="s">
        <v>105</v>
      </c>
      <c r="D1845" s="0" t="s">
        <v>91</v>
      </c>
      <c r="E1845" s="0" t="s">
        <v>127</v>
      </c>
      <c r="F1845" s="0" t="s">
        <v>6263</v>
      </c>
      <c r="H1845" s="0" t="n">
        <v>0</v>
      </c>
      <c r="I1845" s="0" t="s">
        <v>6258</v>
      </c>
    </row>
    <row r="1846" customFormat="false" ht="15" hidden="false" customHeight="false" outlineLevel="0" collapsed="false">
      <c r="A1846" s="0" t="n">
        <v>3151</v>
      </c>
      <c r="B1846" s="0" t="s">
        <v>6258</v>
      </c>
      <c r="C1846" s="0" t="s">
        <v>105</v>
      </c>
      <c r="D1846" s="0" t="s">
        <v>91</v>
      </c>
      <c r="E1846" s="0" t="s">
        <v>127</v>
      </c>
      <c r="F1846" s="0" t="s">
        <v>6263</v>
      </c>
      <c r="H1846" s="0" t="n">
        <v>0</v>
      </c>
      <c r="I1846" s="0" t="s">
        <v>6258</v>
      </c>
    </row>
    <row r="1847" customFormat="false" ht="15" hidden="false" customHeight="false" outlineLevel="0" collapsed="false">
      <c r="A1847" s="0" t="n">
        <v>3152</v>
      </c>
      <c r="B1847" s="0" t="s">
        <v>6258</v>
      </c>
      <c r="C1847" s="0" t="s">
        <v>105</v>
      </c>
      <c r="D1847" s="0" t="s">
        <v>91</v>
      </c>
      <c r="E1847" s="0" t="s">
        <v>127</v>
      </c>
      <c r="F1847" s="0" t="s">
        <v>6263</v>
      </c>
      <c r="H1847" s="0" t="n">
        <v>0</v>
      </c>
      <c r="I1847" s="0" t="s">
        <v>6258</v>
      </c>
    </row>
    <row r="1848" customFormat="false" ht="15" hidden="false" customHeight="false" outlineLevel="0" collapsed="false">
      <c r="A1848" s="0" t="n">
        <v>3153</v>
      </c>
      <c r="B1848" s="0" t="s">
        <v>6258</v>
      </c>
      <c r="C1848" s="0" t="s">
        <v>105</v>
      </c>
      <c r="D1848" s="0" t="s">
        <v>91</v>
      </c>
      <c r="E1848" s="0" t="s">
        <v>127</v>
      </c>
      <c r="F1848" s="0" t="s">
        <v>6263</v>
      </c>
      <c r="H1848" s="0" t="n">
        <v>0</v>
      </c>
      <c r="I1848" s="0" t="s">
        <v>6258</v>
      </c>
    </row>
    <row r="1849" customFormat="false" ht="15" hidden="false" customHeight="false" outlineLevel="0" collapsed="false">
      <c r="A1849" s="0" t="n">
        <v>3154</v>
      </c>
      <c r="B1849" s="0" t="s">
        <v>6258</v>
      </c>
      <c r="C1849" s="0" t="s">
        <v>105</v>
      </c>
      <c r="D1849" s="0" t="s">
        <v>91</v>
      </c>
      <c r="E1849" s="0" t="s">
        <v>127</v>
      </c>
      <c r="F1849" s="0" t="s">
        <v>6263</v>
      </c>
      <c r="H1849" s="0" t="n">
        <v>0</v>
      </c>
      <c r="I1849" s="0" t="s">
        <v>6258</v>
      </c>
    </row>
    <row r="1850" customFormat="false" ht="15" hidden="false" customHeight="false" outlineLevel="0" collapsed="false">
      <c r="A1850" s="0" t="n">
        <v>3155</v>
      </c>
      <c r="B1850" s="0" t="s">
        <v>6258</v>
      </c>
      <c r="C1850" s="0" t="s">
        <v>105</v>
      </c>
      <c r="D1850" s="0" t="s">
        <v>91</v>
      </c>
      <c r="E1850" s="0" t="s">
        <v>127</v>
      </c>
      <c r="F1850" s="0" t="s">
        <v>6263</v>
      </c>
      <c r="H1850" s="0" t="n">
        <v>0</v>
      </c>
      <c r="I1850" s="0" t="s">
        <v>6258</v>
      </c>
    </row>
    <row r="1851" customFormat="false" ht="15" hidden="false" customHeight="false" outlineLevel="0" collapsed="false">
      <c r="A1851" s="0" t="n">
        <v>3156</v>
      </c>
      <c r="B1851" s="0" t="s">
        <v>6258</v>
      </c>
      <c r="C1851" s="0" t="s">
        <v>105</v>
      </c>
      <c r="D1851" s="0" t="s">
        <v>91</v>
      </c>
      <c r="E1851" s="0" t="s">
        <v>127</v>
      </c>
      <c r="F1851" s="0" t="s">
        <v>6263</v>
      </c>
      <c r="H1851" s="0" t="n">
        <v>0</v>
      </c>
      <c r="I1851" s="0" t="s">
        <v>6258</v>
      </c>
    </row>
    <row r="1852" customFormat="false" ht="15" hidden="false" customHeight="false" outlineLevel="0" collapsed="false">
      <c r="A1852" s="0" t="n">
        <v>3157</v>
      </c>
      <c r="B1852" s="0" t="s">
        <v>6258</v>
      </c>
      <c r="C1852" s="0" t="s">
        <v>105</v>
      </c>
      <c r="D1852" s="0" t="s">
        <v>91</v>
      </c>
      <c r="E1852" s="0" t="s">
        <v>127</v>
      </c>
      <c r="F1852" s="0" t="s">
        <v>6263</v>
      </c>
      <c r="H1852" s="0" t="n">
        <v>0</v>
      </c>
      <c r="I1852" s="0" t="s">
        <v>6258</v>
      </c>
    </row>
    <row r="1853" customFormat="false" ht="15" hidden="false" customHeight="false" outlineLevel="0" collapsed="false">
      <c r="A1853" s="0" t="n">
        <v>3158</v>
      </c>
      <c r="B1853" s="0" t="s">
        <v>6258</v>
      </c>
      <c r="C1853" s="0" t="s">
        <v>105</v>
      </c>
      <c r="D1853" s="0" t="s">
        <v>91</v>
      </c>
      <c r="E1853" s="0" t="s">
        <v>127</v>
      </c>
      <c r="F1853" s="0" t="s">
        <v>6263</v>
      </c>
      <c r="H1853" s="0" t="n">
        <v>0</v>
      </c>
      <c r="I1853" s="0" t="s">
        <v>6258</v>
      </c>
    </row>
    <row r="1854" customFormat="false" ht="15" hidden="false" customHeight="false" outlineLevel="0" collapsed="false">
      <c r="A1854" s="0" t="n">
        <v>3159</v>
      </c>
      <c r="B1854" s="0" t="s">
        <v>6258</v>
      </c>
      <c r="C1854" s="0" t="s">
        <v>105</v>
      </c>
      <c r="D1854" s="0" t="s">
        <v>91</v>
      </c>
      <c r="E1854" s="0" t="s">
        <v>127</v>
      </c>
      <c r="F1854" s="0" t="s">
        <v>6263</v>
      </c>
      <c r="H1854" s="0" t="n">
        <v>0</v>
      </c>
      <c r="I1854" s="0" t="s">
        <v>6258</v>
      </c>
    </row>
    <row r="1855" customFormat="false" ht="15" hidden="false" customHeight="false" outlineLevel="0" collapsed="false">
      <c r="A1855" s="0" t="n">
        <v>3160</v>
      </c>
      <c r="B1855" s="0" t="s">
        <v>6258</v>
      </c>
      <c r="C1855" s="0" t="s">
        <v>105</v>
      </c>
      <c r="D1855" s="0" t="s">
        <v>91</v>
      </c>
      <c r="E1855" s="0" t="s">
        <v>127</v>
      </c>
      <c r="F1855" s="0" t="s">
        <v>6263</v>
      </c>
      <c r="H1855" s="0" t="n">
        <v>0</v>
      </c>
      <c r="I1855" s="0" t="s">
        <v>6258</v>
      </c>
    </row>
    <row r="1856" customFormat="false" ht="15" hidden="false" customHeight="false" outlineLevel="0" collapsed="false">
      <c r="A1856" s="0" t="n">
        <v>3161</v>
      </c>
      <c r="B1856" s="0" t="s">
        <v>6258</v>
      </c>
      <c r="C1856" s="0" t="s">
        <v>105</v>
      </c>
      <c r="D1856" s="0" t="s">
        <v>91</v>
      </c>
      <c r="E1856" s="0" t="s">
        <v>127</v>
      </c>
      <c r="F1856" s="0" t="s">
        <v>6263</v>
      </c>
      <c r="H1856" s="0" t="n">
        <v>0</v>
      </c>
      <c r="I1856" s="0" t="s">
        <v>6258</v>
      </c>
    </row>
    <row r="1857" customFormat="false" ht="15" hidden="false" customHeight="false" outlineLevel="0" collapsed="false">
      <c r="A1857" s="0" t="n">
        <v>3162</v>
      </c>
      <c r="B1857" s="0" t="s">
        <v>6258</v>
      </c>
      <c r="C1857" s="0" t="s">
        <v>105</v>
      </c>
      <c r="D1857" s="0" t="s">
        <v>91</v>
      </c>
      <c r="E1857" s="0" t="s">
        <v>127</v>
      </c>
      <c r="F1857" s="0" t="s">
        <v>6263</v>
      </c>
      <c r="H1857" s="0" t="n">
        <v>0</v>
      </c>
      <c r="I1857" s="0" t="s">
        <v>6258</v>
      </c>
    </row>
    <row r="1858" customFormat="false" ht="15" hidden="false" customHeight="false" outlineLevel="0" collapsed="false">
      <c r="A1858" s="0" t="n">
        <v>3163</v>
      </c>
      <c r="B1858" s="0" t="s">
        <v>6258</v>
      </c>
      <c r="C1858" s="0" t="s">
        <v>105</v>
      </c>
      <c r="D1858" s="0" t="s">
        <v>91</v>
      </c>
      <c r="E1858" s="0" t="s">
        <v>127</v>
      </c>
      <c r="F1858" s="0" t="s">
        <v>6263</v>
      </c>
      <c r="H1858" s="0" t="n">
        <v>0</v>
      </c>
      <c r="I1858" s="0" t="s">
        <v>6258</v>
      </c>
    </row>
    <row r="1859" customFormat="false" ht="15" hidden="false" customHeight="false" outlineLevel="0" collapsed="false">
      <c r="A1859" s="0" t="n">
        <v>3164</v>
      </c>
      <c r="B1859" s="0" t="s">
        <v>6258</v>
      </c>
      <c r="C1859" s="0" t="s">
        <v>105</v>
      </c>
      <c r="D1859" s="0" t="s">
        <v>91</v>
      </c>
      <c r="E1859" s="0" t="s">
        <v>127</v>
      </c>
      <c r="F1859" s="0" t="s">
        <v>6263</v>
      </c>
      <c r="H1859" s="0" t="n">
        <v>0</v>
      </c>
      <c r="I1859" s="0" t="s">
        <v>6258</v>
      </c>
    </row>
    <row r="1860" customFormat="false" ht="15" hidden="false" customHeight="false" outlineLevel="0" collapsed="false">
      <c r="A1860" s="0" t="n">
        <v>3165</v>
      </c>
      <c r="B1860" s="0" t="s">
        <v>6258</v>
      </c>
      <c r="C1860" s="0" t="s">
        <v>105</v>
      </c>
      <c r="D1860" s="0" t="s">
        <v>91</v>
      </c>
      <c r="E1860" s="0" t="s">
        <v>127</v>
      </c>
      <c r="F1860" s="0" t="s">
        <v>6263</v>
      </c>
      <c r="H1860" s="0" t="n">
        <v>0</v>
      </c>
      <c r="I1860" s="0" t="s">
        <v>6258</v>
      </c>
    </row>
    <row r="1861" customFormat="false" ht="15" hidden="false" customHeight="false" outlineLevel="0" collapsed="false">
      <c r="A1861" s="0" t="n">
        <v>3166</v>
      </c>
      <c r="B1861" s="0" t="s">
        <v>6258</v>
      </c>
      <c r="C1861" s="0" t="s">
        <v>105</v>
      </c>
      <c r="D1861" s="0" t="s">
        <v>91</v>
      </c>
      <c r="E1861" s="0" t="s">
        <v>127</v>
      </c>
      <c r="F1861" s="0" t="s">
        <v>6263</v>
      </c>
      <c r="H1861" s="0" t="n">
        <v>0</v>
      </c>
      <c r="I1861" s="0" t="s">
        <v>6258</v>
      </c>
    </row>
    <row r="1862" customFormat="false" ht="15" hidden="false" customHeight="false" outlineLevel="0" collapsed="false">
      <c r="A1862" s="0" t="n">
        <v>3167</v>
      </c>
      <c r="B1862" s="0" t="s">
        <v>6258</v>
      </c>
      <c r="C1862" s="0" t="s">
        <v>105</v>
      </c>
      <c r="D1862" s="0" t="s">
        <v>91</v>
      </c>
      <c r="E1862" s="0" t="s">
        <v>127</v>
      </c>
      <c r="F1862" s="0" t="s">
        <v>6263</v>
      </c>
      <c r="H1862" s="0" t="n">
        <v>0</v>
      </c>
      <c r="I1862" s="0" t="s">
        <v>6258</v>
      </c>
    </row>
    <row r="1863" customFormat="false" ht="15" hidden="false" customHeight="false" outlineLevel="0" collapsed="false">
      <c r="A1863" s="0" t="n">
        <v>3168</v>
      </c>
      <c r="B1863" s="0" t="s">
        <v>6258</v>
      </c>
      <c r="C1863" s="0" t="s">
        <v>105</v>
      </c>
      <c r="D1863" s="0" t="s">
        <v>91</v>
      </c>
      <c r="E1863" s="0" t="s">
        <v>127</v>
      </c>
      <c r="F1863" s="0" t="s">
        <v>6263</v>
      </c>
      <c r="H1863" s="0" t="n">
        <v>0</v>
      </c>
      <c r="I1863" s="0" t="s">
        <v>6258</v>
      </c>
    </row>
    <row r="1864" customFormat="false" ht="15" hidden="false" customHeight="false" outlineLevel="0" collapsed="false">
      <c r="A1864" s="0" t="n">
        <v>3169</v>
      </c>
      <c r="B1864" s="0" t="s">
        <v>6258</v>
      </c>
      <c r="C1864" s="0" t="s">
        <v>105</v>
      </c>
      <c r="D1864" s="0" t="s">
        <v>91</v>
      </c>
      <c r="E1864" s="0" t="s">
        <v>127</v>
      </c>
      <c r="F1864" s="0" t="s">
        <v>6263</v>
      </c>
      <c r="H1864" s="0" t="n">
        <v>0</v>
      </c>
      <c r="I1864" s="0" t="s">
        <v>6258</v>
      </c>
    </row>
    <row r="1865" customFormat="false" ht="15" hidden="false" customHeight="false" outlineLevel="0" collapsed="false">
      <c r="A1865" s="0" t="n">
        <v>3170</v>
      </c>
      <c r="B1865" s="0" t="s">
        <v>6258</v>
      </c>
      <c r="C1865" s="0" t="s">
        <v>105</v>
      </c>
      <c r="D1865" s="0" t="s">
        <v>91</v>
      </c>
      <c r="E1865" s="0" t="s">
        <v>127</v>
      </c>
      <c r="F1865" s="0" t="s">
        <v>6263</v>
      </c>
      <c r="H1865" s="0" t="n">
        <v>0</v>
      </c>
      <c r="I1865" s="0" t="s">
        <v>6258</v>
      </c>
    </row>
    <row r="1866" customFormat="false" ht="15" hidden="false" customHeight="false" outlineLevel="0" collapsed="false">
      <c r="A1866" s="0" t="n">
        <v>3171</v>
      </c>
      <c r="B1866" s="0" t="s">
        <v>6258</v>
      </c>
      <c r="C1866" s="0" t="s">
        <v>105</v>
      </c>
      <c r="D1866" s="0" t="s">
        <v>91</v>
      </c>
      <c r="E1866" s="0" t="s">
        <v>127</v>
      </c>
      <c r="F1866" s="0" t="s">
        <v>6263</v>
      </c>
      <c r="H1866" s="0" t="n">
        <v>0</v>
      </c>
      <c r="I1866" s="0" t="s">
        <v>6258</v>
      </c>
    </row>
    <row r="1867" customFormat="false" ht="15" hidden="false" customHeight="false" outlineLevel="0" collapsed="false">
      <c r="A1867" s="0" t="n">
        <v>3172</v>
      </c>
      <c r="B1867" s="0" t="s">
        <v>6258</v>
      </c>
      <c r="C1867" s="0" t="s">
        <v>105</v>
      </c>
      <c r="D1867" s="0" t="s">
        <v>91</v>
      </c>
      <c r="E1867" s="0" t="s">
        <v>127</v>
      </c>
      <c r="F1867" s="0" t="s">
        <v>6263</v>
      </c>
      <c r="H1867" s="0" t="n">
        <v>0</v>
      </c>
      <c r="I1867" s="0" t="s">
        <v>6258</v>
      </c>
    </row>
    <row r="1868" customFormat="false" ht="15" hidden="false" customHeight="false" outlineLevel="0" collapsed="false">
      <c r="A1868" s="0" t="n">
        <v>3173</v>
      </c>
      <c r="B1868" s="0" t="s">
        <v>6258</v>
      </c>
      <c r="C1868" s="0" t="s">
        <v>105</v>
      </c>
      <c r="D1868" s="0" t="s">
        <v>91</v>
      </c>
      <c r="E1868" s="0" t="s">
        <v>127</v>
      </c>
      <c r="F1868" s="0" t="s">
        <v>6263</v>
      </c>
      <c r="H1868" s="0" t="n">
        <v>0</v>
      </c>
      <c r="I1868" s="0" t="s">
        <v>6258</v>
      </c>
    </row>
    <row r="1869" customFormat="false" ht="15" hidden="false" customHeight="false" outlineLevel="0" collapsed="false">
      <c r="A1869" s="0" t="n">
        <v>3174</v>
      </c>
      <c r="B1869" s="0" t="s">
        <v>6258</v>
      </c>
      <c r="C1869" s="0" t="s">
        <v>105</v>
      </c>
      <c r="D1869" s="0" t="s">
        <v>91</v>
      </c>
      <c r="E1869" s="0" t="s">
        <v>127</v>
      </c>
      <c r="F1869" s="0" t="s">
        <v>6263</v>
      </c>
      <c r="H1869" s="0" t="n">
        <v>0</v>
      </c>
      <c r="I1869" s="0" t="s">
        <v>6258</v>
      </c>
    </row>
    <row r="1870" customFormat="false" ht="15" hidden="false" customHeight="false" outlineLevel="0" collapsed="false">
      <c r="A1870" s="0" t="n">
        <v>3175</v>
      </c>
      <c r="B1870" s="0" t="s">
        <v>6258</v>
      </c>
      <c r="C1870" s="0" t="s">
        <v>105</v>
      </c>
      <c r="D1870" s="0" t="s">
        <v>91</v>
      </c>
      <c r="E1870" s="0" t="s">
        <v>127</v>
      </c>
      <c r="F1870" s="0" t="s">
        <v>6263</v>
      </c>
      <c r="H1870" s="0" t="n">
        <v>0</v>
      </c>
      <c r="I1870" s="0" t="s">
        <v>6258</v>
      </c>
    </row>
    <row r="1871" customFormat="false" ht="15" hidden="false" customHeight="false" outlineLevel="0" collapsed="false">
      <c r="A1871" s="0" t="n">
        <v>3176</v>
      </c>
      <c r="B1871" s="0" t="s">
        <v>6258</v>
      </c>
      <c r="C1871" s="0" t="s">
        <v>105</v>
      </c>
      <c r="D1871" s="0" t="s">
        <v>91</v>
      </c>
      <c r="E1871" s="0" t="s">
        <v>127</v>
      </c>
      <c r="F1871" s="0" t="s">
        <v>6263</v>
      </c>
      <c r="H1871" s="0" t="n">
        <v>0</v>
      </c>
      <c r="I1871" s="0" t="s">
        <v>6258</v>
      </c>
    </row>
    <row r="1872" customFormat="false" ht="15" hidden="false" customHeight="false" outlineLevel="0" collapsed="false">
      <c r="A1872" s="0" t="n">
        <v>3177</v>
      </c>
      <c r="B1872" s="0" t="s">
        <v>6258</v>
      </c>
      <c r="C1872" s="0" t="s">
        <v>105</v>
      </c>
      <c r="D1872" s="0" t="s">
        <v>91</v>
      </c>
      <c r="E1872" s="0" t="s">
        <v>127</v>
      </c>
      <c r="F1872" s="0" t="s">
        <v>6263</v>
      </c>
      <c r="H1872" s="0" t="n">
        <v>0</v>
      </c>
      <c r="I1872" s="0" t="s">
        <v>6258</v>
      </c>
    </row>
    <row r="1873" customFormat="false" ht="15" hidden="false" customHeight="false" outlineLevel="0" collapsed="false">
      <c r="A1873" s="0" t="n">
        <v>3178</v>
      </c>
      <c r="B1873" s="0" t="s">
        <v>6258</v>
      </c>
      <c r="C1873" s="0" t="s">
        <v>105</v>
      </c>
      <c r="D1873" s="0" t="s">
        <v>91</v>
      </c>
      <c r="E1873" s="0" t="s">
        <v>127</v>
      </c>
      <c r="F1873" s="0" t="s">
        <v>6263</v>
      </c>
      <c r="H1873" s="0" t="n">
        <v>0</v>
      </c>
      <c r="I1873" s="0" t="s">
        <v>6258</v>
      </c>
    </row>
    <row r="1874" customFormat="false" ht="15" hidden="false" customHeight="false" outlineLevel="0" collapsed="false">
      <c r="A1874" s="0" t="n">
        <v>3179</v>
      </c>
      <c r="B1874" s="0" t="s">
        <v>6258</v>
      </c>
      <c r="C1874" s="0" t="s">
        <v>105</v>
      </c>
      <c r="D1874" s="0" t="s">
        <v>91</v>
      </c>
      <c r="E1874" s="0" t="s">
        <v>127</v>
      </c>
      <c r="F1874" s="0" t="s">
        <v>6263</v>
      </c>
      <c r="H1874" s="0" t="n">
        <v>0</v>
      </c>
      <c r="I1874" s="0" t="s">
        <v>6258</v>
      </c>
    </row>
    <row r="1875" customFormat="false" ht="15" hidden="false" customHeight="false" outlineLevel="0" collapsed="false">
      <c r="A1875" s="0" t="n">
        <v>3180</v>
      </c>
      <c r="B1875" s="0" t="s">
        <v>6258</v>
      </c>
      <c r="C1875" s="0" t="s">
        <v>105</v>
      </c>
      <c r="D1875" s="0" t="s">
        <v>91</v>
      </c>
      <c r="E1875" s="0" t="s">
        <v>127</v>
      </c>
      <c r="F1875" s="0" t="s">
        <v>6263</v>
      </c>
      <c r="H1875" s="0" t="n">
        <v>0</v>
      </c>
      <c r="I1875" s="0" t="s">
        <v>6258</v>
      </c>
    </row>
    <row r="1876" customFormat="false" ht="15" hidden="false" customHeight="false" outlineLevel="0" collapsed="false">
      <c r="A1876" s="0" t="n">
        <v>3181</v>
      </c>
      <c r="B1876" s="0" t="s">
        <v>6258</v>
      </c>
      <c r="C1876" s="0" t="s">
        <v>105</v>
      </c>
      <c r="D1876" s="0" t="s">
        <v>91</v>
      </c>
      <c r="E1876" s="0" t="s">
        <v>127</v>
      </c>
      <c r="F1876" s="0" t="s">
        <v>6263</v>
      </c>
      <c r="H1876" s="0" t="n">
        <v>0</v>
      </c>
      <c r="I1876" s="0" t="s">
        <v>6258</v>
      </c>
    </row>
    <row r="1877" customFormat="false" ht="15" hidden="false" customHeight="false" outlineLevel="0" collapsed="false">
      <c r="A1877" s="0" t="n">
        <v>3182</v>
      </c>
      <c r="B1877" s="0" t="s">
        <v>6258</v>
      </c>
      <c r="C1877" s="0" t="s">
        <v>105</v>
      </c>
      <c r="D1877" s="0" t="s">
        <v>91</v>
      </c>
      <c r="E1877" s="0" t="s">
        <v>127</v>
      </c>
      <c r="F1877" s="0" t="s">
        <v>6263</v>
      </c>
      <c r="H1877" s="0" t="n">
        <v>0</v>
      </c>
      <c r="I1877" s="0" t="s">
        <v>6258</v>
      </c>
    </row>
    <row r="1878" customFormat="false" ht="15" hidden="false" customHeight="false" outlineLevel="0" collapsed="false">
      <c r="A1878" s="0" t="n">
        <v>3183</v>
      </c>
      <c r="B1878" s="0" t="s">
        <v>6258</v>
      </c>
      <c r="C1878" s="0" t="s">
        <v>105</v>
      </c>
      <c r="D1878" s="0" t="s">
        <v>91</v>
      </c>
      <c r="E1878" s="0" t="s">
        <v>127</v>
      </c>
      <c r="F1878" s="0" t="s">
        <v>6263</v>
      </c>
      <c r="H1878" s="0" t="n">
        <v>0</v>
      </c>
      <c r="I1878" s="0" t="s">
        <v>6258</v>
      </c>
    </row>
    <row r="1879" customFormat="false" ht="15" hidden="false" customHeight="false" outlineLevel="0" collapsed="false">
      <c r="A1879" s="0" t="n">
        <v>3184</v>
      </c>
      <c r="B1879" s="0" t="s">
        <v>6258</v>
      </c>
      <c r="C1879" s="0" t="s">
        <v>105</v>
      </c>
      <c r="D1879" s="0" t="s">
        <v>91</v>
      </c>
      <c r="E1879" s="0" t="s">
        <v>127</v>
      </c>
      <c r="F1879" s="0" t="s">
        <v>6263</v>
      </c>
      <c r="H1879" s="0" t="n">
        <v>0</v>
      </c>
      <c r="I1879" s="0" t="s">
        <v>6258</v>
      </c>
    </row>
    <row r="1880" customFormat="false" ht="15" hidden="false" customHeight="false" outlineLevel="0" collapsed="false">
      <c r="A1880" s="0" t="n">
        <v>3185</v>
      </c>
      <c r="B1880" s="0" t="s">
        <v>6258</v>
      </c>
      <c r="C1880" s="0" t="s">
        <v>105</v>
      </c>
      <c r="D1880" s="0" t="s">
        <v>91</v>
      </c>
      <c r="E1880" s="0" t="s">
        <v>127</v>
      </c>
      <c r="F1880" s="0" t="s">
        <v>6263</v>
      </c>
      <c r="H1880" s="0" t="n">
        <v>0</v>
      </c>
      <c r="I1880" s="0" t="s">
        <v>6258</v>
      </c>
    </row>
    <row r="1881" customFormat="false" ht="15" hidden="false" customHeight="false" outlineLevel="0" collapsed="false">
      <c r="A1881" s="0" t="n">
        <v>3186</v>
      </c>
      <c r="B1881" s="0" t="s">
        <v>6258</v>
      </c>
      <c r="C1881" s="0" t="s">
        <v>105</v>
      </c>
      <c r="D1881" s="0" t="s">
        <v>91</v>
      </c>
      <c r="E1881" s="0" t="s">
        <v>127</v>
      </c>
      <c r="F1881" s="0" t="s">
        <v>6263</v>
      </c>
      <c r="H1881" s="0" t="n">
        <v>0</v>
      </c>
      <c r="I1881" s="0" t="s">
        <v>6258</v>
      </c>
    </row>
    <row r="1882" customFormat="false" ht="15" hidden="false" customHeight="false" outlineLevel="0" collapsed="false">
      <c r="A1882" s="0" t="n">
        <v>3187</v>
      </c>
      <c r="B1882" s="0" t="s">
        <v>6258</v>
      </c>
      <c r="C1882" s="0" t="s">
        <v>105</v>
      </c>
      <c r="D1882" s="0" t="s">
        <v>91</v>
      </c>
      <c r="E1882" s="0" t="s">
        <v>127</v>
      </c>
      <c r="F1882" s="0" t="s">
        <v>6263</v>
      </c>
      <c r="H1882" s="0" t="n">
        <v>0</v>
      </c>
      <c r="I1882" s="0" t="s">
        <v>6258</v>
      </c>
    </row>
    <row r="1883" customFormat="false" ht="15" hidden="false" customHeight="false" outlineLevel="0" collapsed="false">
      <c r="A1883" s="0" t="n">
        <v>3188</v>
      </c>
      <c r="B1883" s="0" t="s">
        <v>6258</v>
      </c>
      <c r="C1883" s="0" t="s">
        <v>105</v>
      </c>
      <c r="D1883" s="0" t="s">
        <v>91</v>
      </c>
      <c r="E1883" s="0" t="s">
        <v>127</v>
      </c>
      <c r="F1883" s="0" t="s">
        <v>6263</v>
      </c>
      <c r="H1883" s="0" t="n">
        <v>0</v>
      </c>
      <c r="I1883" s="0" t="s">
        <v>6258</v>
      </c>
    </row>
    <row r="1884" customFormat="false" ht="15" hidden="false" customHeight="false" outlineLevel="0" collapsed="false">
      <c r="A1884" s="0" t="n">
        <v>3189</v>
      </c>
      <c r="B1884" s="0" t="s">
        <v>6258</v>
      </c>
      <c r="C1884" s="0" t="s">
        <v>105</v>
      </c>
      <c r="D1884" s="0" t="s">
        <v>91</v>
      </c>
      <c r="E1884" s="0" t="s">
        <v>127</v>
      </c>
      <c r="F1884" s="0" t="s">
        <v>6263</v>
      </c>
      <c r="H1884" s="0" t="n">
        <v>0</v>
      </c>
      <c r="I1884" s="0" t="s">
        <v>6258</v>
      </c>
    </row>
    <row r="1885" customFormat="false" ht="15" hidden="false" customHeight="false" outlineLevel="0" collapsed="false">
      <c r="A1885" s="0" t="n">
        <v>3190</v>
      </c>
      <c r="B1885" s="0" t="s">
        <v>6258</v>
      </c>
      <c r="C1885" s="0" t="s">
        <v>105</v>
      </c>
      <c r="D1885" s="0" t="s">
        <v>91</v>
      </c>
      <c r="E1885" s="0" t="s">
        <v>127</v>
      </c>
      <c r="F1885" s="0" t="s">
        <v>6263</v>
      </c>
      <c r="H1885" s="0" t="n">
        <v>0</v>
      </c>
      <c r="I1885" s="0" t="s">
        <v>6258</v>
      </c>
    </row>
    <row r="1886" customFormat="false" ht="15" hidden="false" customHeight="false" outlineLevel="0" collapsed="false">
      <c r="A1886" s="0" t="n">
        <v>3191</v>
      </c>
      <c r="B1886" s="0" t="s">
        <v>6258</v>
      </c>
      <c r="C1886" s="0" t="s">
        <v>105</v>
      </c>
      <c r="D1886" s="0" t="s">
        <v>91</v>
      </c>
      <c r="E1886" s="0" t="s">
        <v>127</v>
      </c>
      <c r="F1886" s="0" t="s">
        <v>6263</v>
      </c>
      <c r="H1886" s="0" t="n">
        <v>0</v>
      </c>
      <c r="I1886" s="0" t="s">
        <v>6258</v>
      </c>
    </row>
    <row r="1887" customFormat="false" ht="15" hidden="false" customHeight="false" outlineLevel="0" collapsed="false">
      <c r="A1887" s="0" t="n">
        <v>3192</v>
      </c>
      <c r="B1887" s="0" t="s">
        <v>6258</v>
      </c>
      <c r="C1887" s="0" t="s">
        <v>105</v>
      </c>
      <c r="D1887" s="0" t="s">
        <v>91</v>
      </c>
      <c r="E1887" s="0" t="s">
        <v>127</v>
      </c>
      <c r="F1887" s="0" t="s">
        <v>6263</v>
      </c>
      <c r="H1887" s="0" t="n">
        <v>0</v>
      </c>
      <c r="I1887" s="0" t="s">
        <v>6258</v>
      </c>
    </row>
    <row r="1888" customFormat="false" ht="15" hidden="false" customHeight="false" outlineLevel="0" collapsed="false">
      <c r="A1888" s="0" t="n">
        <v>3193</v>
      </c>
      <c r="B1888" s="0" t="s">
        <v>6258</v>
      </c>
      <c r="C1888" s="0" t="s">
        <v>105</v>
      </c>
      <c r="D1888" s="0" t="s">
        <v>91</v>
      </c>
      <c r="E1888" s="0" t="s">
        <v>127</v>
      </c>
      <c r="F1888" s="0" t="s">
        <v>6263</v>
      </c>
      <c r="H1888" s="0" t="n">
        <v>0</v>
      </c>
      <c r="I1888" s="0" t="s">
        <v>6258</v>
      </c>
    </row>
    <row r="1889" customFormat="false" ht="15" hidden="false" customHeight="false" outlineLevel="0" collapsed="false">
      <c r="A1889" s="0" t="n">
        <v>3194</v>
      </c>
      <c r="B1889" s="0" t="s">
        <v>6258</v>
      </c>
      <c r="C1889" s="0" t="s">
        <v>105</v>
      </c>
      <c r="D1889" s="0" t="s">
        <v>91</v>
      </c>
      <c r="E1889" s="0" t="s">
        <v>127</v>
      </c>
      <c r="F1889" s="0" t="s">
        <v>6263</v>
      </c>
      <c r="H1889" s="0" t="n">
        <v>0</v>
      </c>
      <c r="I1889" s="0" t="s">
        <v>6258</v>
      </c>
    </row>
    <row r="1890" customFormat="false" ht="15" hidden="false" customHeight="false" outlineLevel="0" collapsed="false">
      <c r="A1890" s="0" t="n">
        <v>3195</v>
      </c>
      <c r="B1890" s="0" t="s">
        <v>6258</v>
      </c>
      <c r="C1890" s="0" t="s">
        <v>105</v>
      </c>
      <c r="D1890" s="0" t="s">
        <v>91</v>
      </c>
      <c r="E1890" s="0" t="s">
        <v>127</v>
      </c>
      <c r="F1890" s="0" t="s">
        <v>6263</v>
      </c>
      <c r="H1890" s="0" t="n">
        <v>0</v>
      </c>
      <c r="I1890" s="0" t="s">
        <v>6258</v>
      </c>
    </row>
    <row r="1891" customFormat="false" ht="15" hidden="false" customHeight="false" outlineLevel="0" collapsed="false">
      <c r="A1891" s="0" t="n">
        <v>3196</v>
      </c>
      <c r="B1891" s="0" t="s">
        <v>6258</v>
      </c>
      <c r="C1891" s="0" t="s">
        <v>105</v>
      </c>
      <c r="D1891" s="0" t="s">
        <v>91</v>
      </c>
      <c r="E1891" s="0" t="s">
        <v>127</v>
      </c>
      <c r="F1891" s="0" t="s">
        <v>6263</v>
      </c>
      <c r="H1891" s="0" t="n">
        <v>0</v>
      </c>
      <c r="I1891" s="0" t="s">
        <v>6258</v>
      </c>
    </row>
    <row r="1892" customFormat="false" ht="15" hidden="false" customHeight="false" outlineLevel="0" collapsed="false">
      <c r="A1892" s="0" t="n">
        <v>3197</v>
      </c>
      <c r="B1892" s="0" t="s">
        <v>6258</v>
      </c>
      <c r="C1892" s="0" t="s">
        <v>105</v>
      </c>
      <c r="D1892" s="0" t="s">
        <v>91</v>
      </c>
      <c r="E1892" s="0" t="s">
        <v>127</v>
      </c>
      <c r="F1892" s="0" t="s">
        <v>6263</v>
      </c>
      <c r="H1892" s="0" t="n">
        <v>0</v>
      </c>
      <c r="I1892" s="0" t="s">
        <v>6258</v>
      </c>
    </row>
    <row r="1893" customFormat="false" ht="15" hidden="false" customHeight="false" outlineLevel="0" collapsed="false">
      <c r="A1893" s="0" t="n">
        <v>3198</v>
      </c>
      <c r="B1893" s="0" t="s">
        <v>6258</v>
      </c>
      <c r="C1893" s="0" t="s">
        <v>105</v>
      </c>
      <c r="D1893" s="0" t="s">
        <v>91</v>
      </c>
      <c r="E1893" s="0" t="s">
        <v>127</v>
      </c>
      <c r="F1893" s="0" t="s">
        <v>6263</v>
      </c>
      <c r="H1893" s="0" t="n">
        <v>0</v>
      </c>
      <c r="I1893" s="0" t="s">
        <v>6258</v>
      </c>
    </row>
    <row r="1894" customFormat="false" ht="15" hidden="false" customHeight="false" outlineLevel="0" collapsed="false">
      <c r="A1894" s="0" t="n">
        <v>3199</v>
      </c>
      <c r="B1894" s="0" t="s">
        <v>6258</v>
      </c>
      <c r="C1894" s="0" t="s">
        <v>105</v>
      </c>
      <c r="D1894" s="0" t="s">
        <v>91</v>
      </c>
      <c r="E1894" s="0" t="s">
        <v>127</v>
      </c>
      <c r="F1894" s="0" t="s">
        <v>6263</v>
      </c>
      <c r="H1894" s="0" t="n">
        <v>0</v>
      </c>
      <c r="I1894" s="0" t="s">
        <v>6258</v>
      </c>
    </row>
    <row r="1895" customFormat="false" ht="15" hidden="false" customHeight="false" outlineLevel="0" collapsed="false">
      <c r="A1895" s="0" t="n">
        <v>3200</v>
      </c>
      <c r="B1895" s="0" t="s">
        <v>6258</v>
      </c>
      <c r="C1895" s="0" t="s">
        <v>105</v>
      </c>
      <c r="D1895" s="0" t="s">
        <v>91</v>
      </c>
      <c r="E1895" s="0" t="s">
        <v>127</v>
      </c>
      <c r="F1895" s="0" t="s">
        <v>6263</v>
      </c>
      <c r="H1895" s="0" t="n">
        <v>0</v>
      </c>
      <c r="I1895" s="0" t="s">
        <v>6258</v>
      </c>
    </row>
    <row r="1896" customFormat="false" ht="15" hidden="false" customHeight="false" outlineLevel="0" collapsed="false">
      <c r="A1896" s="0" t="n">
        <v>3201</v>
      </c>
      <c r="B1896" s="0" t="s">
        <v>6258</v>
      </c>
      <c r="C1896" s="0" t="s">
        <v>105</v>
      </c>
      <c r="D1896" s="0" t="s">
        <v>91</v>
      </c>
      <c r="E1896" s="0" t="s">
        <v>127</v>
      </c>
      <c r="F1896" s="0" t="s">
        <v>6263</v>
      </c>
      <c r="H1896" s="0" t="n">
        <v>0</v>
      </c>
      <c r="I1896" s="0" t="s">
        <v>6258</v>
      </c>
    </row>
    <row r="1897" customFormat="false" ht="15" hidden="false" customHeight="false" outlineLevel="0" collapsed="false">
      <c r="A1897" s="0" t="n">
        <v>3202</v>
      </c>
      <c r="B1897" s="0" t="s">
        <v>6258</v>
      </c>
      <c r="C1897" s="0" t="s">
        <v>105</v>
      </c>
      <c r="D1897" s="0" t="s">
        <v>91</v>
      </c>
      <c r="E1897" s="0" t="s">
        <v>127</v>
      </c>
      <c r="F1897" s="0" t="s">
        <v>6263</v>
      </c>
      <c r="H1897" s="0" t="n">
        <v>0</v>
      </c>
      <c r="I1897" s="0" t="s">
        <v>6258</v>
      </c>
    </row>
    <row r="1898" customFormat="false" ht="15" hidden="false" customHeight="false" outlineLevel="0" collapsed="false">
      <c r="A1898" s="0" t="n">
        <v>3203</v>
      </c>
      <c r="B1898" s="0" t="s">
        <v>6258</v>
      </c>
      <c r="C1898" s="0" t="s">
        <v>105</v>
      </c>
      <c r="D1898" s="0" t="s">
        <v>91</v>
      </c>
      <c r="E1898" s="0" t="s">
        <v>127</v>
      </c>
      <c r="F1898" s="0" t="s">
        <v>6263</v>
      </c>
      <c r="H1898" s="0" t="n">
        <v>0</v>
      </c>
      <c r="I1898" s="0" t="s">
        <v>6258</v>
      </c>
    </row>
    <row r="1899" customFormat="false" ht="15" hidden="false" customHeight="false" outlineLevel="0" collapsed="false">
      <c r="A1899" s="0" t="n">
        <v>3204</v>
      </c>
      <c r="B1899" s="0" t="s">
        <v>6258</v>
      </c>
      <c r="C1899" s="0" t="s">
        <v>105</v>
      </c>
      <c r="D1899" s="0" t="s">
        <v>91</v>
      </c>
      <c r="E1899" s="0" t="s">
        <v>127</v>
      </c>
      <c r="F1899" s="0" t="s">
        <v>6263</v>
      </c>
      <c r="H1899" s="0" t="n">
        <v>0</v>
      </c>
      <c r="I1899" s="0" t="s">
        <v>6258</v>
      </c>
    </row>
    <row r="1900" customFormat="false" ht="15" hidden="false" customHeight="false" outlineLevel="0" collapsed="false">
      <c r="A1900" s="0" t="n">
        <v>3205</v>
      </c>
      <c r="B1900" s="0" t="s">
        <v>6258</v>
      </c>
      <c r="C1900" s="0" t="s">
        <v>105</v>
      </c>
      <c r="D1900" s="0" t="s">
        <v>91</v>
      </c>
      <c r="E1900" s="0" t="s">
        <v>127</v>
      </c>
      <c r="F1900" s="0" t="s">
        <v>6263</v>
      </c>
      <c r="H1900" s="0" t="n">
        <v>0</v>
      </c>
      <c r="I1900" s="0" t="s">
        <v>6258</v>
      </c>
    </row>
    <row r="1901" customFormat="false" ht="15" hidden="false" customHeight="false" outlineLevel="0" collapsed="false">
      <c r="A1901" s="0" t="n">
        <v>3206</v>
      </c>
      <c r="B1901" s="0" t="s">
        <v>6258</v>
      </c>
      <c r="C1901" s="0" t="s">
        <v>105</v>
      </c>
      <c r="D1901" s="0" t="s">
        <v>91</v>
      </c>
      <c r="E1901" s="0" t="s">
        <v>127</v>
      </c>
      <c r="F1901" s="0" t="s">
        <v>6263</v>
      </c>
      <c r="H1901" s="0" t="n">
        <v>0</v>
      </c>
      <c r="I1901" s="0" t="s">
        <v>6258</v>
      </c>
    </row>
    <row r="1902" customFormat="false" ht="15" hidden="false" customHeight="false" outlineLevel="0" collapsed="false">
      <c r="A1902" s="0" t="n">
        <v>3207</v>
      </c>
      <c r="B1902" s="0" t="s">
        <v>6258</v>
      </c>
      <c r="C1902" s="0" t="s">
        <v>105</v>
      </c>
      <c r="D1902" s="0" t="s">
        <v>91</v>
      </c>
      <c r="E1902" s="0" t="s">
        <v>127</v>
      </c>
      <c r="F1902" s="0" t="s">
        <v>6263</v>
      </c>
      <c r="H1902" s="0" t="n">
        <v>0</v>
      </c>
      <c r="I1902" s="0" t="s">
        <v>6258</v>
      </c>
    </row>
    <row r="1903" customFormat="false" ht="15" hidden="false" customHeight="false" outlineLevel="0" collapsed="false">
      <c r="A1903" s="0" t="n">
        <v>3208</v>
      </c>
      <c r="B1903" s="0" t="s">
        <v>6258</v>
      </c>
      <c r="C1903" s="0" t="s">
        <v>105</v>
      </c>
      <c r="D1903" s="0" t="s">
        <v>91</v>
      </c>
      <c r="E1903" s="0" t="s">
        <v>127</v>
      </c>
      <c r="F1903" s="0" t="s">
        <v>6263</v>
      </c>
      <c r="H1903" s="0" t="n">
        <v>0</v>
      </c>
      <c r="I1903" s="0" t="s">
        <v>6258</v>
      </c>
    </row>
    <row r="1904" customFormat="false" ht="15" hidden="false" customHeight="false" outlineLevel="0" collapsed="false">
      <c r="A1904" s="0" t="n">
        <v>3209</v>
      </c>
      <c r="B1904" s="0" t="s">
        <v>6258</v>
      </c>
      <c r="C1904" s="0" t="s">
        <v>105</v>
      </c>
      <c r="D1904" s="0" t="s">
        <v>91</v>
      </c>
      <c r="E1904" s="0" t="s">
        <v>127</v>
      </c>
      <c r="F1904" s="0" t="s">
        <v>6263</v>
      </c>
      <c r="H1904" s="0" t="n">
        <v>0</v>
      </c>
      <c r="I1904" s="0" t="s">
        <v>6258</v>
      </c>
    </row>
    <row r="1905" customFormat="false" ht="15" hidden="false" customHeight="false" outlineLevel="0" collapsed="false">
      <c r="A1905" s="0" t="n">
        <v>3210</v>
      </c>
      <c r="B1905" s="0" t="s">
        <v>6258</v>
      </c>
      <c r="C1905" s="0" t="s">
        <v>105</v>
      </c>
      <c r="D1905" s="0" t="s">
        <v>91</v>
      </c>
      <c r="E1905" s="0" t="s">
        <v>127</v>
      </c>
      <c r="F1905" s="0" t="s">
        <v>6263</v>
      </c>
      <c r="H1905" s="0" t="n">
        <v>0</v>
      </c>
      <c r="I1905" s="0" t="s">
        <v>6258</v>
      </c>
    </row>
    <row r="1906" customFormat="false" ht="15" hidden="false" customHeight="false" outlineLevel="0" collapsed="false">
      <c r="A1906" s="0" t="n">
        <v>3211</v>
      </c>
      <c r="B1906" s="0" t="s">
        <v>6493</v>
      </c>
      <c r="C1906" s="0" t="s">
        <v>754</v>
      </c>
      <c r="D1906" s="0" t="s">
        <v>91</v>
      </c>
      <c r="E1906" s="0" t="s">
        <v>85</v>
      </c>
      <c r="F1906" s="0" t="s">
        <v>6499</v>
      </c>
      <c r="H1906" s="0" t="n">
        <v>0</v>
      </c>
      <c r="I1906" s="0" t="s">
        <v>6493</v>
      </c>
    </row>
    <row r="1907" customFormat="false" ht="15" hidden="false" customHeight="false" outlineLevel="0" collapsed="false">
      <c r="A1907" s="0" t="n">
        <v>3212</v>
      </c>
      <c r="B1907" s="0" t="s">
        <v>6493</v>
      </c>
      <c r="C1907" s="0" t="s">
        <v>754</v>
      </c>
      <c r="D1907" s="0" t="s">
        <v>91</v>
      </c>
      <c r="E1907" s="0" t="s">
        <v>85</v>
      </c>
      <c r="F1907" s="0" t="s">
        <v>6499</v>
      </c>
      <c r="H1907" s="0" t="n">
        <v>0</v>
      </c>
      <c r="I1907" s="0" t="s">
        <v>6493</v>
      </c>
    </row>
    <row r="1908" customFormat="false" ht="15" hidden="false" customHeight="false" outlineLevel="0" collapsed="false">
      <c r="A1908" s="0" t="n">
        <v>3213</v>
      </c>
      <c r="B1908" s="0" t="s">
        <v>6493</v>
      </c>
      <c r="C1908" s="0" t="s">
        <v>754</v>
      </c>
      <c r="D1908" s="0" t="s">
        <v>91</v>
      </c>
      <c r="E1908" s="0" t="s">
        <v>85</v>
      </c>
      <c r="F1908" s="0" t="s">
        <v>6499</v>
      </c>
      <c r="H1908" s="0" t="n">
        <v>0</v>
      </c>
      <c r="I1908" s="0" t="s">
        <v>6493</v>
      </c>
    </row>
    <row r="1909" customFormat="false" ht="15" hidden="false" customHeight="false" outlineLevel="0" collapsed="false">
      <c r="A1909" s="0" t="n">
        <v>3214</v>
      </c>
      <c r="B1909" s="0" t="s">
        <v>6493</v>
      </c>
      <c r="C1909" s="0" t="s">
        <v>754</v>
      </c>
      <c r="D1909" s="0" t="s">
        <v>91</v>
      </c>
      <c r="E1909" s="0" t="s">
        <v>85</v>
      </c>
      <c r="F1909" s="0" t="s">
        <v>6499</v>
      </c>
      <c r="H1909" s="0" t="n">
        <v>0</v>
      </c>
      <c r="I1909" s="0" t="s">
        <v>6493</v>
      </c>
    </row>
    <row r="1910" customFormat="false" ht="15" hidden="false" customHeight="false" outlineLevel="0" collapsed="false">
      <c r="A1910" s="0" t="n">
        <v>3215</v>
      </c>
      <c r="B1910" s="0" t="s">
        <v>6493</v>
      </c>
      <c r="C1910" s="0" t="s">
        <v>754</v>
      </c>
      <c r="D1910" s="0" t="s">
        <v>91</v>
      </c>
      <c r="E1910" s="0" t="s">
        <v>85</v>
      </c>
      <c r="F1910" s="0" t="s">
        <v>6499</v>
      </c>
      <c r="H1910" s="0" t="n">
        <v>0</v>
      </c>
      <c r="I1910" s="0" t="s">
        <v>6493</v>
      </c>
    </row>
    <row r="1911" customFormat="false" ht="15" hidden="false" customHeight="false" outlineLevel="0" collapsed="false">
      <c r="A1911" s="0" t="n">
        <v>3216</v>
      </c>
      <c r="B1911" s="0" t="s">
        <v>6493</v>
      </c>
      <c r="C1911" s="0" t="s">
        <v>754</v>
      </c>
      <c r="D1911" s="0" t="s">
        <v>91</v>
      </c>
      <c r="E1911" s="0" t="s">
        <v>85</v>
      </c>
      <c r="F1911" s="0" t="s">
        <v>6499</v>
      </c>
      <c r="H1911" s="0" t="n">
        <v>0</v>
      </c>
      <c r="I1911" s="0" t="s">
        <v>6493</v>
      </c>
    </row>
    <row r="1912" customFormat="false" ht="15" hidden="false" customHeight="false" outlineLevel="0" collapsed="false">
      <c r="A1912" s="0" t="n">
        <v>3217</v>
      </c>
      <c r="B1912" s="0" t="s">
        <v>6493</v>
      </c>
      <c r="C1912" s="0" t="s">
        <v>754</v>
      </c>
      <c r="D1912" s="0" t="s">
        <v>91</v>
      </c>
      <c r="E1912" s="0" t="s">
        <v>85</v>
      </c>
      <c r="F1912" s="0" t="s">
        <v>6499</v>
      </c>
      <c r="H1912" s="0" t="n">
        <v>0</v>
      </c>
      <c r="I1912" s="0" t="s">
        <v>6493</v>
      </c>
    </row>
    <row r="1913" customFormat="false" ht="15" hidden="false" customHeight="false" outlineLevel="0" collapsed="false">
      <c r="A1913" s="0" t="n">
        <v>3218</v>
      </c>
      <c r="B1913" s="0" t="s">
        <v>6493</v>
      </c>
      <c r="C1913" s="0" t="s">
        <v>754</v>
      </c>
      <c r="D1913" s="0" t="s">
        <v>91</v>
      </c>
      <c r="E1913" s="0" t="s">
        <v>85</v>
      </c>
      <c r="F1913" s="0" t="s">
        <v>6499</v>
      </c>
      <c r="H1913" s="0" t="n">
        <v>0</v>
      </c>
      <c r="I1913" s="0" t="s">
        <v>6493</v>
      </c>
    </row>
    <row r="1914" customFormat="false" ht="15" hidden="false" customHeight="false" outlineLevel="0" collapsed="false">
      <c r="A1914" s="0" t="n">
        <v>3219</v>
      </c>
      <c r="B1914" s="0" t="s">
        <v>6493</v>
      </c>
      <c r="C1914" s="0" t="s">
        <v>754</v>
      </c>
      <c r="D1914" s="0" t="s">
        <v>91</v>
      </c>
      <c r="E1914" s="0" t="s">
        <v>85</v>
      </c>
      <c r="F1914" s="0" t="s">
        <v>6499</v>
      </c>
      <c r="H1914" s="0" t="n">
        <v>0</v>
      </c>
      <c r="I1914" s="0" t="s">
        <v>6493</v>
      </c>
    </row>
    <row r="1915" customFormat="false" ht="15" hidden="false" customHeight="false" outlineLevel="0" collapsed="false">
      <c r="A1915" s="0" t="n">
        <v>3220</v>
      </c>
      <c r="B1915" s="0" t="s">
        <v>6493</v>
      </c>
      <c r="C1915" s="0" t="s">
        <v>754</v>
      </c>
      <c r="D1915" s="0" t="s">
        <v>91</v>
      </c>
      <c r="E1915" s="0" t="s">
        <v>85</v>
      </c>
      <c r="F1915" s="0" t="s">
        <v>6499</v>
      </c>
      <c r="H1915" s="0" t="n">
        <v>0</v>
      </c>
      <c r="I1915" s="0" t="s">
        <v>6493</v>
      </c>
    </row>
    <row r="1916" customFormat="false" ht="15" hidden="false" customHeight="false" outlineLevel="0" collapsed="false">
      <c r="A1916" s="0" t="n">
        <v>3221</v>
      </c>
      <c r="B1916" s="0" t="s">
        <v>6493</v>
      </c>
      <c r="C1916" s="0" t="s">
        <v>754</v>
      </c>
      <c r="D1916" s="0" t="s">
        <v>91</v>
      </c>
      <c r="E1916" s="0" t="s">
        <v>85</v>
      </c>
      <c r="F1916" s="0" t="s">
        <v>6499</v>
      </c>
      <c r="H1916" s="0" t="n">
        <v>0</v>
      </c>
      <c r="I1916" s="0" t="s">
        <v>6493</v>
      </c>
    </row>
    <row r="1917" customFormat="false" ht="15" hidden="false" customHeight="false" outlineLevel="0" collapsed="false">
      <c r="A1917" s="0" t="n">
        <v>3222</v>
      </c>
      <c r="B1917" s="0" t="s">
        <v>6493</v>
      </c>
      <c r="C1917" s="0" t="s">
        <v>754</v>
      </c>
      <c r="D1917" s="0" t="s">
        <v>91</v>
      </c>
      <c r="E1917" s="0" t="s">
        <v>85</v>
      </c>
      <c r="F1917" s="0" t="s">
        <v>6499</v>
      </c>
      <c r="H1917" s="0" t="n">
        <v>0</v>
      </c>
      <c r="I1917" s="0" t="s">
        <v>6493</v>
      </c>
    </row>
    <row r="1918" customFormat="false" ht="15" hidden="false" customHeight="false" outlineLevel="0" collapsed="false">
      <c r="A1918" s="0" t="n">
        <v>3223</v>
      </c>
      <c r="B1918" s="0" t="s">
        <v>6493</v>
      </c>
      <c r="C1918" s="0" t="s">
        <v>754</v>
      </c>
      <c r="D1918" s="0" t="s">
        <v>91</v>
      </c>
      <c r="E1918" s="0" t="s">
        <v>85</v>
      </c>
      <c r="F1918" s="0" t="s">
        <v>6499</v>
      </c>
      <c r="H1918" s="0" t="n">
        <v>0</v>
      </c>
      <c r="I1918" s="0" t="s">
        <v>6493</v>
      </c>
    </row>
    <row r="1919" customFormat="false" ht="15" hidden="false" customHeight="false" outlineLevel="0" collapsed="false">
      <c r="A1919" s="0" t="n">
        <v>3224</v>
      </c>
      <c r="B1919" s="0" t="s">
        <v>6493</v>
      </c>
      <c r="C1919" s="0" t="s">
        <v>754</v>
      </c>
      <c r="D1919" s="0" t="s">
        <v>91</v>
      </c>
      <c r="E1919" s="0" t="s">
        <v>85</v>
      </c>
      <c r="F1919" s="0" t="s">
        <v>6499</v>
      </c>
      <c r="H1919" s="0" t="n">
        <v>0</v>
      </c>
      <c r="I1919" s="0" t="s">
        <v>6493</v>
      </c>
    </row>
    <row r="1920" customFormat="false" ht="15" hidden="false" customHeight="false" outlineLevel="0" collapsed="false">
      <c r="A1920" s="0" t="n">
        <v>3225</v>
      </c>
      <c r="B1920" s="0" t="s">
        <v>6493</v>
      </c>
      <c r="C1920" s="0" t="s">
        <v>754</v>
      </c>
      <c r="D1920" s="0" t="s">
        <v>91</v>
      </c>
      <c r="E1920" s="0" t="s">
        <v>85</v>
      </c>
      <c r="F1920" s="0" t="s">
        <v>6499</v>
      </c>
      <c r="H1920" s="0" t="n">
        <v>0</v>
      </c>
      <c r="I1920" s="0" t="s">
        <v>6493</v>
      </c>
    </row>
    <row r="1921" customFormat="false" ht="15" hidden="false" customHeight="false" outlineLevel="0" collapsed="false">
      <c r="A1921" s="0" t="n">
        <v>3226</v>
      </c>
      <c r="B1921" s="0" t="s">
        <v>6493</v>
      </c>
      <c r="C1921" s="0" t="s">
        <v>754</v>
      </c>
      <c r="D1921" s="0" t="s">
        <v>91</v>
      </c>
      <c r="E1921" s="0" t="s">
        <v>2442</v>
      </c>
      <c r="F1921" s="0" t="s">
        <v>6499</v>
      </c>
      <c r="H1921" s="0" t="n">
        <v>0</v>
      </c>
      <c r="I1921" s="0" t="s">
        <v>6493</v>
      </c>
    </row>
    <row r="1922" customFormat="false" ht="15" hidden="false" customHeight="false" outlineLevel="0" collapsed="false">
      <c r="A1922" s="0" t="n">
        <v>3227</v>
      </c>
      <c r="B1922" s="0" t="s">
        <v>6493</v>
      </c>
      <c r="C1922" s="0" t="s">
        <v>754</v>
      </c>
      <c r="D1922" s="0" t="s">
        <v>91</v>
      </c>
      <c r="E1922" s="0" t="s">
        <v>2442</v>
      </c>
      <c r="F1922" s="0" t="s">
        <v>6499</v>
      </c>
      <c r="H1922" s="0" t="n">
        <v>0</v>
      </c>
      <c r="I1922" s="0" t="s">
        <v>6493</v>
      </c>
    </row>
    <row r="1923" customFormat="false" ht="15" hidden="false" customHeight="false" outlineLevel="0" collapsed="false">
      <c r="A1923" s="0" t="n">
        <v>3228</v>
      </c>
      <c r="B1923" s="0" t="s">
        <v>6493</v>
      </c>
      <c r="C1923" s="0" t="s">
        <v>754</v>
      </c>
      <c r="D1923" s="0" t="s">
        <v>91</v>
      </c>
      <c r="E1923" s="0" t="s">
        <v>2442</v>
      </c>
      <c r="F1923" s="0" t="s">
        <v>6499</v>
      </c>
      <c r="H1923" s="0" t="n">
        <v>0</v>
      </c>
      <c r="I1923" s="0" t="s">
        <v>6493</v>
      </c>
    </row>
    <row r="1924" customFormat="false" ht="15" hidden="false" customHeight="false" outlineLevel="0" collapsed="false">
      <c r="A1924" s="0" t="n">
        <v>3229</v>
      </c>
      <c r="B1924" s="0" t="s">
        <v>6493</v>
      </c>
      <c r="C1924" s="0" t="s">
        <v>754</v>
      </c>
      <c r="D1924" s="0" t="s">
        <v>91</v>
      </c>
      <c r="E1924" s="0" t="s">
        <v>2442</v>
      </c>
      <c r="F1924" s="0" t="s">
        <v>6499</v>
      </c>
      <c r="H1924" s="0" t="n">
        <v>0</v>
      </c>
      <c r="I1924" s="0" t="s">
        <v>6493</v>
      </c>
    </row>
    <row r="1925" customFormat="false" ht="15" hidden="false" customHeight="false" outlineLevel="0" collapsed="false">
      <c r="A1925" s="0" t="n">
        <v>3230</v>
      </c>
      <c r="B1925" s="0" t="s">
        <v>6493</v>
      </c>
      <c r="C1925" s="0" t="s">
        <v>754</v>
      </c>
      <c r="D1925" s="0" t="s">
        <v>91</v>
      </c>
      <c r="E1925" s="0" t="s">
        <v>2442</v>
      </c>
      <c r="F1925" s="0" t="s">
        <v>6499</v>
      </c>
      <c r="H1925" s="0" t="n">
        <v>0</v>
      </c>
      <c r="I1925" s="0" t="s">
        <v>6493</v>
      </c>
    </row>
    <row r="1926" customFormat="false" ht="15" hidden="false" customHeight="false" outlineLevel="0" collapsed="false">
      <c r="A1926" s="0" t="n">
        <v>3231</v>
      </c>
      <c r="B1926" s="0" t="s">
        <v>6550</v>
      </c>
      <c r="C1926" s="0" t="s">
        <v>754</v>
      </c>
      <c r="D1926" s="0" t="s">
        <v>91</v>
      </c>
      <c r="E1926" s="0" t="s">
        <v>127</v>
      </c>
      <c r="F1926" s="0" t="s">
        <v>6558</v>
      </c>
      <c r="H1926" s="0" t="n">
        <v>0</v>
      </c>
      <c r="I1926" s="0" t="s">
        <v>1814</v>
      </c>
    </row>
    <row r="1927" customFormat="false" ht="15" hidden="false" customHeight="false" outlineLevel="0" collapsed="false">
      <c r="A1927" s="0" t="n">
        <v>3232</v>
      </c>
      <c r="B1927" s="0" t="s">
        <v>6550</v>
      </c>
      <c r="C1927" s="0" t="s">
        <v>754</v>
      </c>
      <c r="D1927" s="0" t="s">
        <v>91</v>
      </c>
      <c r="E1927" s="0" t="s">
        <v>127</v>
      </c>
      <c r="F1927" s="0" t="s">
        <v>6558</v>
      </c>
      <c r="H1927" s="0" t="n">
        <v>0</v>
      </c>
      <c r="I1927" s="0" t="s">
        <v>1814</v>
      </c>
    </row>
    <row r="1928" customFormat="false" ht="15" hidden="false" customHeight="false" outlineLevel="0" collapsed="false">
      <c r="A1928" s="0" t="n">
        <v>3233</v>
      </c>
      <c r="B1928" s="0" t="s">
        <v>6550</v>
      </c>
      <c r="C1928" s="0" t="s">
        <v>754</v>
      </c>
      <c r="D1928" s="0" t="s">
        <v>91</v>
      </c>
      <c r="E1928" s="0" t="s">
        <v>127</v>
      </c>
      <c r="F1928" s="0" t="s">
        <v>6558</v>
      </c>
      <c r="H1928" s="0" t="n">
        <v>0</v>
      </c>
      <c r="I1928" s="0" t="s">
        <v>1814</v>
      </c>
    </row>
    <row r="1929" customFormat="false" ht="15" hidden="false" customHeight="false" outlineLevel="0" collapsed="false">
      <c r="A1929" s="0" t="n">
        <v>3234</v>
      </c>
      <c r="B1929" s="0" t="s">
        <v>6550</v>
      </c>
      <c r="C1929" s="0" t="s">
        <v>754</v>
      </c>
      <c r="D1929" s="0" t="s">
        <v>91</v>
      </c>
      <c r="E1929" s="0" t="s">
        <v>127</v>
      </c>
      <c r="F1929" s="0" t="s">
        <v>6558</v>
      </c>
      <c r="H1929" s="0" t="n">
        <v>0</v>
      </c>
      <c r="I1929" s="0" t="s">
        <v>1814</v>
      </c>
    </row>
    <row r="1930" customFormat="false" ht="15" hidden="false" customHeight="false" outlineLevel="0" collapsed="false">
      <c r="A1930" s="0" t="n">
        <v>3235</v>
      </c>
      <c r="B1930" s="0" t="s">
        <v>6550</v>
      </c>
      <c r="C1930" s="0" t="s">
        <v>754</v>
      </c>
      <c r="D1930" s="0" t="s">
        <v>91</v>
      </c>
      <c r="E1930" s="0" t="s">
        <v>127</v>
      </c>
      <c r="F1930" s="0" t="s">
        <v>6558</v>
      </c>
      <c r="H1930" s="0" t="n">
        <v>0</v>
      </c>
      <c r="I1930" s="0" t="s">
        <v>1814</v>
      </c>
    </row>
    <row r="1931" customFormat="false" ht="15" hidden="false" customHeight="false" outlineLevel="0" collapsed="false">
      <c r="A1931" s="0" t="n">
        <v>3236</v>
      </c>
      <c r="B1931" s="0" t="s">
        <v>6550</v>
      </c>
      <c r="C1931" s="0" t="s">
        <v>754</v>
      </c>
      <c r="D1931" s="0" t="s">
        <v>91</v>
      </c>
      <c r="E1931" s="0" t="s">
        <v>127</v>
      </c>
      <c r="F1931" s="0" t="s">
        <v>6558</v>
      </c>
      <c r="H1931" s="0" t="n">
        <v>0</v>
      </c>
      <c r="I1931" s="0" t="s">
        <v>1814</v>
      </c>
    </row>
    <row r="1932" customFormat="false" ht="15" hidden="false" customHeight="false" outlineLevel="0" collapsed="false">
      <c r="A1932" s="0" t="n">
        <v>3237</v>
      </c>
      <c r="B1932" s="0" t="s">
        <v>6550</v>
      </c>
      <c r="C1932" s="0" t="s">
        <v>754</v>
      </c>
      <c r="D1932" s="0" t="s">
        <v>91</v>
      </c>
      <c r="E1932" s="0" t="s">
        <v>127</v>
      </c>
      <c r="F1932" s="0" t="s">
        <v>6558</v>
      </c>
      <c r="H1932" s="0" t="n">
        <v>0</v>
      </c>
      <c r="I1932" s="0" t="s">
        <v>1814</v>
      </c>
    </row>
    <row r="1933" customFormat="false" ht="15" hidden="false" customHeight="false" outlineLevel="0" collapsed="false">
      <c r="A1933" s="0" t="n">
        <v>3238</v>
      </c>
      <c r="B1933" s="0" t="s">
        <v>6550</v>
      </c>
      <c r="C1933" s="0" t="s">
        <v>754</v>
      </c>
      <c r="D1933" s="0" t="s">
        <v>91</v>
      </c>
      <c r="E1933" s="0" t="s">
        <v>127</v>
      </c>
      <c r="F1933" s="0" t="s">
        <v>6558</v>
      </c>
      <c r="H1933" s="0" t="n">
        <v>0</v>
      </c>
      <c r="I1933" s="0" t="s">
        <v>1814</v>
      </c>
    </row>
    <row r="1934" customFormat="false" ht="15" hidden="false" customHeight="false" outlineLevel="0" collapsed="false">
      <c r="A1934" s="0" t="n">
        <v>3239</v>
      </c>
      <c r="B1934" s="0" t="s">
        <v>6550</v>
      </c>
      <c r="C1934" s="0" t="s">
        <v>754</v>
      </c>
      <c r="D1934" s="0" t="s">
        <v>91</v>
      </c>
      <c r="E1934" s="0" t="s">
        <v>127</v>
      </c>
      <c r="F1934" s="0" t="s">
        <v>6558</v>
      </c>
      <c r="H1934" s="0" t="n">
        <v>0</v>
      </c>
      <c r="I1934" s="0" t="s">
        <v>1814</v>
      </c>
    </row>
    <row r="1935" customFormat="false" ht="15" hidden="false" customHeight="false" outlineLevel="0" collapsed="false">
      <c r="A1935" s="0" t="n">
        <v>3240</v>
      </c>
      <c r="B1935" s="0" t="s">
        <v>6550</v>
      </c>
      <c r="C1935" s="0" t="s">
        <v>754</v>
      </c>
      <c r="D1935" s="0" t="s">
        <v>91</v>
      </c>
      <c r="E1935" s="0" t="s">
        <v>127</v>
      </c>
      <c r="F1935" s="0" t="s">
        <v>6558</v>
      </c>
      <c r="H1935" s="0" t="n">
        <v>0</v>
      </c>
      <c r="I1935" s="0" t="s">
        <v>1814</v>
      </c>
    </row>
    <row r="1936" customFormat="false" ht="15" hidden="false" customHeight="false" outlineLevel="0" collapsed="false">
      <c r="A1936" s="0" t="n">
        <v>3241</v>
      </c>
      <c r="B1936" s="0" t="s">
        <v>6550</v>
      </c>
      <c r="C1936" s="0" t="s">
        <v>754</v>
      </c>
      <c r="D1936" s="0" t="s">
        <v>91</v>
      </c>
      <c r="E1936" s="0" t="s">
        <v>127</v>
      </c>
      <c r="F1936" s="0" t="s">
        <v>6558</v>
      </c>
      <c r="H1936" s="0" t="n">
        <v>0</v>
      </c>
      <c r="I1936" s="0" t="s">
        <v>1814</v>
      </c>
    </row>
    <row r="1937" customFormat="false" ht="15" hidden="false" customHeight="false" outlineLevel="0" collapsed="false">
      <c r="A1937" s="0" t="n">
        <v>3242</v>
      </c>
      <c r="B1937" s="0" t="s">
        <v>6550</v>
      </c>
      <c r="C1937" s="0" t="s">
        <v>754</v>
      </c>
      <c r="D1937" s="0" t="s">
        <v>91</v>
      </c>
      <c r="E1937" s="0" t="s">
        <v>127</v>
      </c>
      <c r="F1937" s="0" t="s">
        <v>6558</v>
      </c>
      <c r="H1937" s="0" t="n">
        <v>0</v>
      </c>
      <c r="I1937" s="0" t="s">
        <v>1814</v>
      </c>
    </row>
    <row r="1938" customFormat="false" ht="15" hidden="false" customHeight="false" outlineLevel="0" collapsed="false">
      <c r="A1938" s="0" t="n">
        <v>3243</v>
      </c>
      <c r="B1938" s="0" t="s">
        <v>6550</v>
      </c>
      <c r="C1938" s="0" t="s">
        <v>754</v>
      </c>
      <c r="D1938" s="0" t="s">
        <v>91</v>
      </c>
      <c r="E1938" s="0" t="s">
        <v>127</v>
      </c>
      <c r="F1938" s="0" t="s">
        <v>6558</v>
      </c>
      <c r="H1938" s="0" t="n">
        <v>0</v>
      </c>
      <c r="I1938" s="0" t="s">
        <v>1814</v>
      </c>
    </row>
    <row r="1939" customFormat="false" ht="15" hidden="false" customHeight="false" outlineLevel="0" collapsed="false">
      <c r="A1939" s="0" t="n">
        <v>3244</v>
      </c>
      <c r="B1939" s="0" t="s">
        <v>6550</v>
      </c>
      <c r="C1939" s="0" t="s">
        <v>754</v>
      </c>
      <c r="D1939" s="0" t="s">
        <v>91</v>
      </c>
      <c r="E1939" s="0" t="s">
        <v>127</v>
      </c>
      <c r="F1939" s="0" t="s">
        <v>6558</v>
      </c>
      <c r="H1939" s="0" t="n">
        <v>0</v>
      </c>
      <c r="I1939" s="0" t="s">
        <v>1814</v>
      </c>
    </row>
    <row r="1940" customFormat="false" ht="15" hidden="false" customHeight="false" outlineLevel="0" collapsed="false">
      <c r="A1940" s="0" t="n">
        <v>3245</v>
      </c>
      <c r="B1940" s="0" t="s">
        <v>6550</v>
      </c>
      <c r="C1940" s="0" t="s">
        <v>754</v>
      </c>
      <c r="D1940" s="0" t="s">
        <v>91</v>
      </c>
      <c r="E1940" s="0" t="s">
        <v>127</v>
      </c>
      <c r="F1940" s="0" t="s">
        <v>6558</v>
      </c>
      <c r="H1940" s="0" t="n">
        <v>0</v>
      </c>
      <c r="I1940" s="0" t="s">
        <v>1814</v>
      </c>
    </row>
    <row r="1941" customFormat="false" ht="15" hidden="false" customHeight="false" outlineLevel="0" collapsed="false">
      <c r="A1941" s="0" t="n">
        <v>3246</v>
      </c>
      <c r="B1941" s="0" t="s">
        <v>6550</v>
      </c>
      <c r="C1941" s="0" t="s">
        <v>754</v>
      </c>
      <c r="D1941" s="0" t="s">
        <v>91</v>
      </c>
      <c r="E1941" s="0" t="s">
        <v>127</v>
      </c>
      <c r="F1941" s="0" t="s">
        <v>6558</v>
      </c>
      <c r="H1941" s="0" t="n">
        <v>0</v>
      </c>
      <c r="I1941" s="0" t="s">
        <v>1814</v>
      </c>
    </row>
    <row r="1942" customFormat="false" ht="15" hidden="false" customHeight="false" outlineLevel="0" collapsed="false">
      <c r="A1942" s="0" t="n">
        <v>3247</v>
      </c>
      <c r="B1942" s="0" t="s">
        <v>6550</v>
      </c>
      <c r="C1942" s="0" t="s">
        <v>754</v>
      </c>
      <c r="D1942" s="0" t="s">
        <v>91</v>
      </c>
      <c r="E1942" s="0" t="s">
        <v>127</v>
      </c>
      <c r="F1942" s="0" t="s">
        <v>6558</v>
      </c>
      <c r="H1942" s="0" t="n">
        <v>0</v>
      </c>
      <c r="I1942" s="0" t="s">
        <v>1814</v>
      </c>
    </row>
    <row r="1943" customFormat="false" ht="15" hidden="false" customHeight="false" outlineLevel="0" collapsed="false">
      <c r="A1943" s="0" t="n">
        <v>3248</v>
      </c>
      <c r="B1943" s="0" t="s">
        <v>6550</v>
      </c>
      <c r="C1943" s="0" t="s">
        <v>754</v>
      </c>
      <c r="D1943" s="0" t="s">
        <v>91</v>
      </c>
      <c r="E1943" s="0" t="s">
        <v>127</v>
      </c>
      <c r="F1943" s="0" t="s">
        <v>6558</v>
      </c>
      <c r="H1943" s="0" t="n">
        <v>0</v>
      </c>
      <c r="I1943" s="0" t="s">
        <v>1814</v>
      </c>
    </row>
    <row r="1944" customFormat="false" ht="15" hidden="false" customHeight="false" outlineLevel="0" collapsed="false">
      <c r="A1944" s="0" t="n">
        <v>3249</v>
      </c>
      <c r="B1944" s="0" t="s">
        <v>6550</v>
      </c>
      <c r="C1944" s="0" t="s">
        <v>754</v>
      </c>
      <c r="D1944" s="0" t="s">
        <v>91</v>
      </c>
      <c r="E1944" s="0" t="s">
        <v>127</v>
      </c>
      <c r="F1944" s="0" t="s">
        <v>6558</v>
      </c>
      <c r="H1944" s="0" t="n">
        <v>0</v>
      </c>
      <c r="I1944" s="0" t="s">
        <v>1814</v>
      </c>
    </row>
    <row r="1945" customFormat="false" ht="15" hidden="false" customHeight="false" outlineLevel="0" collapsed="false">
      <c r="A1945" s="0" t="n">
        <v>3250</v>
      </c>
      <c r="B1945" s="0" t="s">
        <v>6550</v>
      </c>
      <c r="C1945" s="0" t="s">
        <v>754</v>
      </c>
      <c r="D1945" s="0" t="s">
        <v>91</v>
      </c>
      <c r="E1945" s="0" t="s">
        <v>127</v>
      </c>
      <c r="F1945" s="0" t="s">
        <v>6558</v>
      </c>
      <c r="H1945" s="0" t="n">
        <v>0</v>
      </c>
      <c r="I1945" s="0" t="s">
        <v>1814</v>
      </c>
    </row>
    <row r="1946" customFormat="false" ht="15" hidden="false" customHeight="false" outlineLevel="0" collapsed="false">
      <c r="A1946" s="0" t="n">
        <v>3251</v>
      </c>
      <c r="B1946" s="0" t="s">
        <v>6622</v>
      </c>
      <c r="C1946" s="0" t="s">
        <v>754</v>
      </c>
      <c r="D1946" s="0" t="s">
        <v>91</v>
      </c>
      <c r="E1946" s="0" t="s">
        <v>2442</v>
      </c>
      <c r="F1946" s="0" t="s">
        <v>6631</v>
      </c>
      <c r="H1946" s="0" t="n">
        <v>0</v>
      </c>
      <c r="I1946" s="0" t="s">
        <v>6622</v>
      </c>
    </row>
    <row r="1947" customFormat="false" ht="15" hidden="false" customHeight="false" outlineLevel="0" collapsed="false">
      <c r="A1947" s="0" t="n">
        <v>3252</v>
      </c>
      <c r="B1947" s="0" t="s">
        <v>6622</v>
      </c>
      <c r="C1947" s="0" t="s">
        <v>754</v>
      </c>
      <c r="D1947" s="0" t="s">
        <v>91</v>
      </c>
      <c r="E1947" s="0" t="s">
        <v>2442</v>
      </c>
      <c r="F1947" s="0" t="s">
        <v>6631</v>
      </c>
      <c r="H1947" s="0" t="n">
        <v>0</v>
      </c>
      <c r="I1947" s="0" t="s">
        <v>6622</v>
      </c>
    </row>
    <row r="1948" customFormat="false" ht="15" hidden="false" customHeight="false" outlineLevel="0" collapsed="false">
      <c r="A1948" s="0" t="n">
        <v>3253</v>
      </c>
      <c r="B1948" s="0" t="s">
        <v>6622</v>
      </c>
      <c r="C1948" s="0" t="s">
        <v>754</v>
      </c>
      <c r="D1948" s="0" t="s">
        <v>91</v>
      </c>
      <c r="E1948" s="0" t="s">
        <v>2442</v>
      </c>
      <c r="F1948" s="0" t="s">
        <v>6631</v>
      </c>
      <c r="H1948" s="0" t="n">
        <v>0</v>
      </c>
      <c r="I1948" s="0" t="s">
        <v>6622</v>
      </c>
    </row>
    <row r="1949" customFormat="false" ht="15" hidden="false" customHeight="false" outlineLevel="0" collapsed="false">
      <c r="A1949" s="0" t="n">
        <v>3254</v>
      </c>
      <c r="B1949" s="0" t="s">
        <v>6622</v>
      </c>
      <c r="C1949" s="0" t="s">
        <v>754</v>
      </c>
      <c r="D1949" s="0" t="s">
        <v>91</v>
      </c>
      <c r="E1949" s="0" t="s">
        <v>2442</v>
      </c>
      <c r="F1949" s="0" t="s">
        <v>6631</v>
      </c>
      <c r="H1949" s="0" t="n">
        <v>0</v>
      </c>
      <c r="I1949" s="0" t="s">
        <v>6622</v>
      </c>
    </row>
    <row r="1950" customFormat="false" ht="15" hidden="false" customHeight="false" outlineLevel="0" collapsed="false">
      <c r="A1950" s="0" t="n">
        <v>3255</v>
      </c>
      <c r="B1950" s="0" t="s">
        <v>6641</v>
      </c>
      <c r="C1950" s="0" t="s">
        <v>754</v>
      </c>
      <c r="D1950" s="0" t="s">
        <v>91</v>
      </c>
      <c r="E1950" s="0" t="s">
        <v>85</v>
      </c>
      <c r="F1950" s="0" t="s">
        <v>6647</v>
      </c>
      <c r="H1950" s="0" t="n">
        <v>0</v>
      </c>
      <c r="I1950" s="0" t="s">
        <v>6641</v>
      </c>
    </row>
    <row r="1951" customFormat="false" ht="15" hidden="false" customHeight="false" outlineLevel="0" collapsed="false">
      <c r="A1951" s="0" t="n">
        <v>3256</v>
      </c>
      <c r="B1951" s="0" t="s">
        <v>6641</v>
      </c>
      <c r="C1951" s="0" t="s">
        <v>754</v>
      </c>
      <c r="D1951" s="0" t="s">
        <v>91</v>
      </c>
      <c r="E1951" s="0" t="s">
        <v>85</v>
      </c>
      <c r="F1951" s="0" t="s">
        <v>6647</v>
      </c>
      <c r="H1951" s="0" t="n">
        <v>0</v>
      </c>
      <c r="I1951" s="0" t="s">
        <v>6641</v>
      </c>
    </row>
    <row r="1952" customFormat="false" ht="15" hidden="false" customHeight="false" outlineLevel="0" collapsed="false">
      <c r="A1952" s="0" t="n">
        <v>3257</v>
      </c>
      <c r="B1952" s="0" t="s">
        <v>6641</v>
      </c>
      <c r="C1952" s="0" t="s">
        <v>754</v>
      </c>
      <c r="D1952" s="0" t="s">
        <v>91</v>
      </c>
      <c r="E1952" s="0" t="s">
        <v>85</v>
      </c>
      <c r="F1952" s="0" t="s">
        <v>6647</v>
      </c>
      <c r="H1952" s="0" t="n">
        <v>0</v>
      </c>
      <c r="I1952" s="0" t="s">
        <v>6641</v>
      </c>
    </row>
    <row r="1953" customFormat="false" ht="15" hidden="false" customHeight="false" outlineLevel="0" collapsed="false">
      <c r="A1953" s="0" t="n">
        <v>3258</v>
      </c>
      <c r="B1953" s="0" t="s">
        <v>6641</v>
      </c>
      <c r="C1953" s="0" t="s">
        <v>754</v>
      </c>
      <c r="D1953" s="0" t="s">
        <v>91</v>
      </c>
      <c r="E1953" s="0" t="s">
        <v>127</v>
      </c>
      <c r="F1953" s="0" t="s">
        <v>6647</v>
      </c>
      <c r="H1953" s="0" t="n">
        <v>0</v>
      </c>
      <c r="I1953" s="0" t="s">
        <v>6641</v>
      </c>
    </row>
    <row r="1954" customFormat="false" ht="15" hidden="false" customHeight="false" outlineLevel="0" collapsed="false">
      <c r="A1954" s="0" t="n">
        <v>3259</v>
      </c>
      <c r="B1954" s="0" t="s">
        <v>6641</v>
      </c>
      <c r="C1954" s="0" t="s">
        <v>754</v>
      </c>
      <c r="D1954" s="0" t="s">
        <v>91</v>
      </c>
      <c r="E1954" s="0" t="s">
        <v>127</v>
      </c>
      <c r="F1954" s="0" t="s">
        <v>6647</v>
      </c>
      <c r="H1954" s="0" t="n">
        <v>0</v>
      </c>
      <c r="I1954" s="0" t="s">
        <v>6641</v>
      </c>
    </row>
    <row r="1955" customFormat="false" ht="15" hidden="false" customHeight="false" outlineLevel="0" collapsed="false">
      <c r="A1955" s="0" t="n">
        <v>3260</v>
      </c>
      <c r="B1955" s="0" t="s">
        <v>6641</v>
      </c>
      <c r="C1955" s="0" t="s">
        <v>754</v>
      </c>
      <c r="D1955" s="0" t="s">
        <v>91</v>
      </c>
      <c r="E1955" s="0" t="s">
        <v>127</v>
      </c>
      <c r="F1955" s="0" t="s">
        <v>6647</v>
      </c>
      <c r="H1955" s="0" t="n">
        <v>0</v>
      </c>
      <c r="I1955" s="0" t="s">
        <v>6641</v>
      </c>
    </row>
    <row r="1956" customFormat="false" ht="15" hidden="false" customHeight="false" outlineLevel="0" collapsed="false">
      <c r="A1956" s="0" t="n">
        <v>3261</v>
      </c>
      <c r="B1956" s="0" t="s">
        <v>6664</v>
      </c>
      <c r="C1956" s="0" t="s">
        <v>105</v>
      </c>
      <c r="D1956" s="0" t="s">
        <v>91</v>
      </c>
      <c r="E1956" s="0" t="s">
        <v>127</v>
      </c>
      <c r="F1956" s="0" t="s">
        <v>6671</v>
      </c>
      <c r="H1956" s="0" t="n">
        <v>0</v>
      </c>
      <c r="I1956" s="0" t="s">
        <v>6664</v>
      </c>
    </row>
    <row r="1957" customFormat="false" ht="15" hidden="false" customHeight="false" outlineLevel="0" collapsed="false">
      <c r="A1957" s="0" t="n">
        <v>3262</v>
      </c>
      <c r="B1957" s="0" t="s">
        <v>6664</v>
      </c>
      <c r="C1957" s="0" t="s">
        <v>105</v>
      </c>
      <c r="D1957" s="0" t="s">
        <v>91</v>
      </c>
      <c r="E1957" s="0" t="s">
        <v>127</v>
      </c>
      <c r="F1957" s="0" t="s">
        <v>6671</v>
      </c>
      <c r="H1957" s="0" t="n">
        <v>0</v>
      </c>
      <c r="I1957" s="0" t="s">
        <v>6664</v>
      </c>
    </row>
    <row r="1958" customFormat="false" ht="15" hidden="false" customHeight="false" outlineLevel="0" collapsed="false">
      <c r="A1958" s="0" t="n">
        <v>3263</v>
      </c>
      <c r="B1958" s="0" t="s">
        <v>6664</v>
      </c>
      <c r="C1958" s="0" t="s">
        <v>105</v>
      </c>
      <c r="D1958" s="0" t="s">
        <v>91</v>
      </c>
      <c r="E1958" s="0" t="s">
        <v>127</v>
      </c>
      <c r="F1958" s="0" t="s">
        <v>6671</v>
      </c>
      <c r="H1958" s="0" t="n">
        <v>0</v>
      </c>
      <c r="I1958" s="0" t="s">
        <v>6664</v>
      </c>
    </row>
    <row r="1959" customFormat="false" ht="15" hidden="false" customHeight="false" outlineLevel="0" collapsed="false">
      <c r="A1959" s="0" t="n">
        <v>3264</v>
      </c>
      <c r="B1959" s="0" t="s">
        <v>6664</v>
      </c>
      <c r="C1959" s="0" t="s">
        <v>105</v>
      </c>
      <c r="D1959" s="0" t="s">
        <v>91</v>
      </c>
      <c r="E1959" s="0" t="s">
        <v>127</v>
      </c>
      <c r="F1959" s="0" t="s">
        <v>6671</v>
      </c>
      <c r="H1959" s="0" t="n">
        <v>0</v>
      </c>
      <c r="I1959" s="0" t="s">
        <v>6664</v>
      </c>
    </row>
    <row r="1960" customFormat="false" ht="15" hidden="false" customHeight="false" outlineLevel="0" collapsed="false">
      <c r="A1960" s="0" t="n">
        <v>3265</v>
      </c>
      <c r="B1960" s="0" t="s">
        <v>6664</v>
      </c>
      <c r="C1960" s="0" t="s">
        <v>105</v>
      </c>
      <c r="D1960" s="0" t="s">
        <v>91</v>
      </c>
      <c r="E1960" s="0" t="s">
        <v>127</v>
      </c>
      <c r="F1960" s="0" t="s">
        <v>6671</v>
      </c>
      <c r="H1960" s="0" t="n">
        <v>0</v>
      </c>
      <c r="I1960" s="0" t="s">
        <v>6664</v>
      </c>
    </row>
    <row r="1961" customFormat="false" ht="15" hidden="false" customHeight="false" outlineLevel="0" collapsed="false">
      <c r="A1961" s="0" t="n">
        <v>3266</v>
      </c>
      <c r="B1961" s="0" t="s">
        <v>6664</v>
      </c>
      <c r="C1961" s="0" t="s">
        <v>105</v>
      </c>
      <c r="D1961" s="0" t="s">
        <v>91</v>
      </c>
      <c r="E1961" s="0" t="s">
        <v>127</v>
      </c>
      <c r="F1961" s="0" t="s">
        <v>6671</v>
      </c>
      <c r="H1961" s="0" t="n">
        <v>0</v>
      </c>
      <c r="I1961" s="0" t="s">
        <v>6664</v>
      </c>
    </row>
    <row r="1962" customFormat="false" ht="15" hidden="false" customHeight="false" outlineLevel="0" collapsed="false">
      <c r="A1962" s="0" t="n">
        <v>3267</v>
      </c>
      <c r="B1962" s="0" t="s">
        <v>6664</v>
      </c>
      <c r="C1962" s="0" t="s">
        <v>105</v>
      </c>
      <c r="D1962" s="0" t="s">
        <v>91</v>
      </c>
      <c r="E1962" s="0" t="s">
        <v>127</v>
      </c>
      <c r="F1962" s="0" t="s">
        <v>6671</v>
      </c>
      <c r="H1962" s="0" t="n">
        <v>0</v>
      </c>
      <c r="I1962" s="0" t="s">
        <v>6664</v>
      </c>
    </row>
    <row r="1963" customFormat="false" ht="15" hidden="false" customHeight="false" outlineLevel="0" collapsed="false">
      <c r="A1963" s="0" t="n">
        <v>3268</v>
      </c>
      <c r="B1963" s="0" t="s">
        <v>6664</v>
      </c>
      <c r="C1963" s="0" t="s">
        <v>105</v>
      </c>
      <c r="D1963" s="0" t="s">
        <v>91</v>
      </c>
      <c r="E1963" s="0" t="s">
        <v>127</v>
      </c>
      <c r="F1963" s="0" t="s">
        <v>6671</v>
      </c>
      <c r="H1963" s="0" t="n">
        <v>0</v>
      </c>
      <c r="I1963" s="0" t="s">
        <v>6664</v>
      </c>
    </row>
    <row r="1964" customFormat="false" ht="15" hidden="false" customHeight="false" outlineLevel="0" collapsed="false">
      <c r="A1964" s="0" t="n">
        <v>3269</v>
      </c>
      <c r="B1964" s="0" t="s">
        <v>6664</v>
      </c>
      <c r="C1964" s="0" t="s">
        <v>105</v>
      </c>
      <c r="D1964" s="0" t="s">
        <v>91</v>
      </c>
      <c r="E1964" s="0" t="s">
        <v>127</v>
      </c>
      <c r="F1964" s="0" t="s">
        <v>6671</v>
      </c>
      <c r="H1964" s="0" t="n">
        <v>0</v>
      </c>
      <c r="I1964" s="0" t="s">
        <v>6664</v>
      </c>
    </row>
    <row r="1965" customFormat="false" ht="15" hidden="false" customHeight="false" outlineLevel="0" collapsed="false">
      <c r="A1965" s="0" t="n">
        <v>3270</v>
      </c>
      <c r="B1965" s="0" t="s">
        <v>6664</v>
      </c>
      <c r="C1965" s="0" t="s">
        <v>105</v>
      </c>
      <c r="D1965" s="0" t="s">
        <v>91</v>
      </c>
      <c r="E1965" s="0" t="s">
        <v>127</v>
      </c>
      <c r="F1965" s="0" t="s">
        <v>6671</v>
      </c>
      <c r="H1965" s="0" t="n">
        <v>0</v>
      </c>
      <c r="I1965" s="0" t="s">
        <v>6664</v>
      </c>
    </row>
    <row r="1966" customFormat="false" ht="15" hidden="false" customHeight="false" outlineLevel="0" collapsed="false">
      <c r="A1966" s="0" t="n">
        <v>3271</v>
      </c>
      <c r="B1966" s="0" t="s">
        <v>6664</v>
      </c>
      <c r="C1966" s="0" t="s">
        <v>105</v>
      </c>
      <c r="D1966" s="0" t="s">
        <v>91</v>
      </c>
      <c r="E1966" s="0" t="s">
        <v>127</v>
      </c>
      <c r="F1966" s="0" t="s">
        <v>6671</v>
      </c>
      <c r="H1966" s="0" t="n">
        <v>0</v>
      </c>
      <c r="I1966" s="0" t="s">
        <v>6664</v>
      </c>
    </row>
    <row r="1967" customFormat="false" ht="15" hidden="false" customHeight="false" outlineLevel="0" collapsed="false">
      <c r="A1967" s="0" t="n">
        <v>3272</v>
      </c>
      <c r="B1967" s="0" t="s">
        <v>6664</v>
      </c>
      <c r="C1967" s="0" t="s">
        <v>105</v>
      </c>
      <c r="D1967" s="0" t="s">
        <v>91</v>
      </c>
      <c r="E1967" s="0" t="s">
        <v>127</v>
      </c>
      <c r="F1967" s="0" t="s">
        <v>6671</v>
      </c>
      <c r="H1967" s="0" t="n">
        <v>0</v>
      </c>
      <c r="I1967" s="0" t="s">
        <v>6664</v>
      </c>
    </row>
    <row r="1968" customFormat="false" ht="15" hidden="false" customHeight="false" outlineLevel="0" collapsed="false">
      <c r="A1968" s="0" t="n">
        <v>3273</v>
      </c>
      <c r="B1968" s="0" t="s">
        <v>6664</v>
      </c>
      <c r="C1968" s="0" t="s">
        <v>105</v>
      </c>
      <c r="D1968" s="0" t="s">
        <v>91</v>
      </c>
      <c r="E1968" s="0" t="s">
        <v>127</v>
      </c>
      <c r="F1968" s="0" t="s">
        <v>6671</v>
      </c>
      <c r="H1968" s="0" t="n">
        <v>0</v>
      </c>
      <c r="I1968" s="0" t="s">
        <v>6664</v>
      </c>
    </row>
    <row r="1969" customFormat="false" ht="15" hidden="false" customHeight="false" outlineLevel="0" collapsed="false">
      <c r="A1969" s="0" t="n">
        <v>3274</v>
      </c>
      <c r="B1969" s="0" t="s">
        <v>6664</v>
      </c>
      <c r="C1969" s="0" t="s">
        <v>105</v>
      </c>
      <c r="D1969" s="0" t="s">
        <v>91</v>
      </c>
      <c r="E1969" s="0" t="s">
        <v>127</v>
      </c>
      <c r="F1969" s="0" t="s">
        <v>6671</v>
      </c>
      <c r="H1969" s="0" t="n">
        <v>0</v>
      </c>
      <c r="I1969" s="0" t="s">
        <v>6664</v>
      </c>
    </row>
    <row r="1970" customFormat="false" ht="15" hidden="false" customHeight="false" outlineLevel="0" collapsed="false">
      <c r="A1970" s="0" t="n">
        <v>3275</v>
      </c>
      <c r="B1970" s="0" t="s">
        <v>6664</v>
      </c>
      <c r="C1970" s="0" t="s">
        <v>105</v>
      </c>
      <c r="D1970" s="0" t="s">
        <v>91</v>
      </c>
      <c r="E1970" s="0" t="s">
        <v>127</v>
      </c>
      <c r="F1970" s="0" t="s">
        <v>6671</v>
      </c>
      <c r="H1970" s="0" t="n">
        <v>0</v>
      </c>
      <c r="I1970" s="0" t="s">
        <v>6664</v>
      </c>
    </row>
    <row r="1971" customFormat="false" ht="15" hidden="false" customHeight="false" outlineLevel="0" collapsed="false">
      <c r="A1971" s="0" t="n">
        <v>3276</v>
      </c>
      <c r="B1971" s="0" t="s">
        <v>6664</v>
      </c>
      <c r="C1971" s="0" t="s">
        <v>105</v>
      </c>
      <c r="D1971" s="0" t="s">
        <v>91</v>
      </c>
      <c r="E1971" s="0" t="s">
        <v>127</v>
      </c>
      <c r="F1971" s="0" t="s">
        <v>6671</v>
      </c>
      <c r="H1971" s="0" t="n">
        <v>0</v>
      </c>
      <c r="I1971" s="0" t="s">
        <v>6664</v>
      </c>
    </row>
    <row r="1972" customFormat="false" ht="15" hidden="false" customHeight="false" outlineLevel="0" collapsed="false">
      <c r="A1972" s="0" t="n">
        <v>3277</v>
      </c>
      <c r="B1972" s="0" t="s">
        <v>6664</v>
      </c>
      <c r="C1972" s="0" t="s">
        <v>105</v>
      </c>
      <c r="D1972" s="0" t="s">
        <v>91</v>
      </c>
      <c r="E1972" s="0" t="s">
        <v>127</v>
      </c>
      <c r="F1972" s="0" t="s">
        <v>6671</v>
      </c>
      <c r="H1972" s="0" t="n">
        <v>0</v>
      </c>
      <c r="I1972" s="0" t="s">
        <v>6664</v>
      </c>
    </row>
    <row r="1973" customFormat="false" ht="15" hidden="false" customHeight="false" outlineLevel="0" collapsed="false">
      <c r="A1973" s="0" t="n">
        <v>3278</v>
      </c>
      <c r="B1973" s="0" t="s">
        <v>6664</v>
      </c>
      <c r="C1973" s="0" t="s">
        <v>105</v>
      </c>
      <c r="D1973" s="0" t="s">
        <v>91</v>
      </c>
      <c r="E1973" s="0" t="s">
        <v>127</v>
      </c>
      <c r="F1973" s="0" t="s">
        <v>6671</v>
      </c>
      <c r="H1973" s="0" t="n">
        <v>0</v>
      </c>
      <c r="I1973" s="0" t="s">
        <v>6664</v>
      </c>
    </row>
    <row r="1974" customFormat="false" ht="15" hidden="false" customHeight="false" outlineLevel="0" collapsed="false">
      <c r="A1974" s="0" t="n">
        <v>3279</v>
      </c>
      <c r="B1974" s="0" t="s">
        <v>6707</v>
      </c>
      <c r="C1974" s="0" t="s">
        <v>769</v>
      </c>
      <c r="D1974" s="0" t="s">
        <v>91</v>
      </c>
      <c r="E1974" s="0" t="s">
        <v>85</v>
      </c>
      <c r="F1974" s="0" t="s">
        <v>6712</v>
      </c>
      <c r="H1974" s="0" t="n">
        <v>0</v>
      </c>
      <c r="I1974" s="0" t="s">
        <v>6707</v>
      </c>
    </row>
    <row r="1975" customFormat="false" ht="15" hidden="false" customHeight="false" outlineLevel="0" collapsed="false">
      <c r="A1975" s="0" t="n">
        <v>3280</v>
      </c>
      <c r="B1975" s="0" t="s">
        <v>6707</v>
      </c>
      <c r="C1975" s="0" t="s">
        <v>769</v>
      </c>
      <c r="D1975" s="0" t="s">
        <v>91</v>
      </c>
      <c r="E1975" s="0" t="s">
        <v>85</v>
      </c>
      <c r="F1975" s="0" t="s">
        <v>6712</v>
      </c>
      <c r="H1975" s="0" t="n">
        <v>0</v>
      </c>
      <c r="I1975" s="0" t="s">
        <v>6707</v>
      </c>
    </row>
    <row r="1976" customFormat="false" ht="15" hidden="false" customHeight="false" outlineLevel="0" collapsed="false">
      <c r="A1976" s="0" t="n">
        <v>3281</v>
      </c>
      <c r="B1976" s="0" t="s">
        <v>6707</v>
      </c>
      <c r="C1976" s="0" t="s">
        <v>769</v>
      </c>
      <c r="D1976" s="0" t="s">
        <v>91</v>
      </c>
      <c r="E1976" s="0" t="s">
        <v>85</v>
      </c>
      <c r="F1976" s="0" t="s">
        <v>6712</v>
      </c>
      <c r="H1976" s="0" t="n">
        <v>0</v>
      </c>
      <c r="I1976" s="0" t="s">
        <v>6707</v>
      </c>
    </row>
    <row r="1977" customFormat="false" ht="15" hidden="false" customHeight="false" outlineLevel="0" collapsed="false">
      <c r="A1977" s="0" t="n">
        <v>3282</v>
      </c>
      <c r="B1977" s="0" t="s">
        <v>6707</v>
      </c>
      <c r="C1977" s="0" t="s">
        <v>769</v>
      </c>
      <c r="D1977" s="0" t="s">
        <v>91</v>
      </c>
      <c r="E1977" s="0" t="s">
        <v>127</v>
      </c>
      <c r="F1977" s="0" t="s">
        <v>6712</v>
      </c>
      <c r="H1977" s="0" t="n">
        <v>0</v>
      </c>
      <c r="I1977" s="0" t="s">
        <v>6707</v>
      </c>
    </row>
    <row r="1978" customFormat="false" ht="15" hidden="false" customHeight="false" outlineLevel="0" collapsed="false">
      <c r="A1978" s="0" t="n">
        <v>3283</v>
      </c>
      <c r="B1978" s="0" t="s">
        <v>6707</v>
      </c>
      <c r="C1978" s="0" t="s">
        <v>769</v>
      </c>
      <c r="D1978" s="0" t="s">
        <v>91</v>
      </c>
      <c r="E1978" s="0" t="s">
        <v>127</v>
      </c>
      <c r="F1978" s="0" t="s">
        <v>6712</v>
      </c>
      <c r="H1978" s="0" t="n">
        <v>0</v>
      </c>
      <c r="I1978" s="0" t="s">
        <v>6707</v>
      </c>
    </row>
    <row r="1979" customFormat="false" ht="15" hidden="false" customHeight="false" outlineLevel="0" collapsed="false">
      <c r="A1979" s="0" t="n">
        <v>3284</v>
      </c>
      <c r="B1979" s="0" t="s">
        <v>6707</v>
      </c>
      <c r="C1979" s="0" t="s">
        <v>769</v>
      </c>
      <c r="D1979" s="0" t="s">
        <v>91</v>
      </c>
      <c r="E1979" s="0" t="s">
        <v>127</v>
      </c>
      <c r="F1979" s="0" t="s">
        <v>6712</v>
      </c>
      <c r="H1979" s="0" t="n">
        <v>0</v>
      </c>
      <c r="I1979" s="0" t="s">
        <v>6707</v>
      </c>
    </row>
    <row r="1980" customFormat="false" ht="15" hidden="false" customHeight="false" outlineLevel="0" collapsed="false">
      <c r="A1980" s="0" t="n">
        <v>3285</v>
      </c>
      <c r="B1980" s="0" t="s">
        <v>6707</v>
      </c>
      <c r="C1980" s="0" t="s">
        <v>769</v>
      </c>
      <c r="D1980" s="0" t="s">
        <v>91</v>
      </c>
      <c r="E1980" s="0" t="s">
        <v>127</v>
      </c>
      <c r="F1980" s="0" t="s">
        <v>6712</v>
      </c>
      <c r="H1980" s="0" t="n">
        <v>0</v>
      </c>
      <c r="I1980" s="0" t="s">
        <v>6707</v>
      </c>
    </row>
    <row r="1981" customFormat="false" ht="15" hidden="false" customHeight="false" outlineLevel="0" collapsed="false">
      <c r="A1981" s="0" t="n">
        <v>3286</v>
      </c>
      <c r="B1981" s="0" t="s">
        <v>6707</v>
      </c>
      <c r="C1981" s="0" t="s">
        <v>769</v>
      </c>
      <c r="D1981" s="0" t="s">
        <v>91</v>
      </c>
      <c r="E1981" s="0" t="s">
        <v>127</v>
      </c>
      <c r="F1981" s="0" t="s">
        <v>6712</v>
      </c>
      <c r="H1981" s="0" t="n">
        <v>0</v>
      </c>
      <c r="I1981" s="0" t="s">
        <v>6707</v>
      </c>
    </row>
    <row r="1982" customFormat="false" ht="15" hidden="false" customHeight="false" outlineLevel="0" collapsed="false">
      <c r="A1982" s="0" t="n">
        <v>3287</v>
      </c>
      <c r="B1982" s="0" t="s">
        <v>6707</v>
      </c>
      <c r="C1982" s="0" t="s">
        <v>769</v>
      </c>
      <c r="D1982" s="0" t="s">
        <v>91</v>
      </c>
      <c r="E1982" s="0" t="s">
        <v>127</v>
      </c>
      <c r="F1982" s="0" t="s">
        <v>6712</v>
      </c>
      <c r="H1982" s="0" t="n">
        <v>0</v>
      </c>
      <c r="I1982" s="0" t="s">
        <v>6707</v>
      </c>
    </row>
    <row r="1983" customFormat="false" ht="15" hidden="false" customHeight="false" outlineLevel="0" collapsed="false">
      <c r="A1983" s="0" t="n">
        <v>3288</v>
      </c>
      <c r="B1983" s="0" t="s">
        <v>6707</v>
      </c>
      <c r="C1983" s="0" t="s">
        <v>769</v>
      </c>
      <c r="D1983" s="0" t="s">
        <v>91</v>
      </c>
      <c r="E1983" s="0" t="s">
        <v>127</v>
      </c>
      <c r="F1983" s="0" t="s">
        <v>6712</v>
      </c>
      <c r="H1983" s="0" t="n">
        <v>0</v>
      </c>
      <c r="I1983" s="0" t="s">
        <v>6707</v>
      </c>
    </row>
    <row r="1984" customFormat="false" ht="15" hidden="false" customHeight="false" outlineLevel="0" collapsed="false">
      <c r="A1984" s="0" t="n">
        <v>3289</v>
      </c>
      <c r="B1984" s="0" t="s">
        <v>6707</v>
      </c>
      <c r="C1984" s="0" t="s">
        <v>769</v>
      </c>
      <c r="D1984" s="0" t="s">
        <v>91</v>
      </c>
      <c r="E1984" s="0" t="s">
        <v>127</v>
      </c>
      <c r="F1984" s="0" t="s">
        <v>6712</v>
      </c>
      <c r="H1984" s="0" t="n">
        <v>0</v>
      </c>
      <c r="I1984" s="0" t="s">
        <v>6707</v>
      </c>
    </row>
    <row r="1985" customFormat="false" ht="15" hidden="false" customHeight="false" outlineLevel="0" collapsed="false">
      <c r="A1985" s="0" t="n">
        <v>3290</v>
      </c>
      <c r="B1985" s="0" t="s">
        <v>6707</v>
      </c>
      <c r="C1985" s="0" t="s">
        <v>769</v>
      </c>
      <c r="D1985" s="0" t="s">
        <v>91</v>
      </c>
      <c r="E1985" s="0" t="s">
        <v>127</v>
      </c>
      <c r="F1985" s="0" t="s">
        <v>6712</v>
      </c>
      <c r="H1985" s="0" t="n">
        <v>0</v>
      </c>
      <c r="I1985" s="0" t="s">
        <v>6707</v>
      </c>
    </row>
    <row r="1986" customFormat="false" ht="15" hidden="false" customHeight="false" outlineLevel="0" collapsed="false">
      <c r="A1986" s="0" t="n">
        <v>3291</v>
      </c>
      <c r="B1986" s="0" t="s">
        <v>6707</v>
      </c>
      <c r="C1986" s="0" t="s">
        <v>769</v>
      </c>
      <c r="D1986" s="0" t="s">
        <v>91</v>
      </c>
      <c r="E1986" s="0" t="s">
        <v>127</v>
      </c>
      <c r="F1986" s="0" t="s">
        <v>6712</v>
      </c>
      <c r="H1986" s="0" t="n">
        <v>0</v>
      </c>
      <c r="I1986" s="0" t="s">
        <v>6707</v>
      </c>
    </row>
    <row r="1987" customFormat="false" ht="15" hidden="false" customHeight="false" outlineLevel="0" collapsed="false">
      <c r="A1987" s="0" t="n">
        <v>3292</v>
      </c>
      <c r="B1987" s="0" t="s">
        <v>6707</v>
      </c>
      <c r="C1987" s="0" t="s">
        <v>769</v>
      </c>
      <c r="D1987" s="0" t="s">
        <v>91</v>
      </c>
      <c r="E1987" s="0" t="s">
        <v>127</v>
      </c>
      <c r="F1987" s="0" t="s">
        <v>6712</v>
      </c>
      <c r="H1987" s="0" t="n">
        <v>0</v>
      </c>
      <c r="I1987" s="0" t="s">
        <v>6707</v>
      </c>
    </row>
    <row r="1988" customFormat="false" ht="15" hidden="false" customHeight="false" outlineLevel="0" collapsed="false">
      <c r="A1988" s="0" t="n">
        <v>3293</v>
      </c>
      <c r="B1988" s="0" t="s">
        <v>6707</v>
      </c>
      <c r="C1988" s="0" t="s">
        <v>769</v>
      </c>
      <c r="D1988" s="0" t="s">
        <v>91</v>
      </c>
      <c r="E1988" s="0" t="s">
        <v>127</v>
      </c>
      <c r="F1988" s="0" t="s">
        <v>6712</v>
      </c>
      <c r="H1988" s="0" t="n">
        <v>0</v>
      </c>
      <c r="I1988" s="0" t="s">
        <v>6707</v>
      </c>
    </row>
    <row r="1989" customFormat="false" ht="15" hidden="false" customHeight="false" outlineLevel="0" collapsed="false">
      <c r="A1989" s="0" t="n">
        <v>3294</v>
      </c>
      <c r="B1989" s="0" t="s">
        <v>6707</v>
      </c>
      <c r="C1989" s="0" t="s">
        <v>769</v>
      </c>
      <c r="D1989" s="0" t="s">
        <v>91</v>
      </c>
      <c r="E1989" s="0" t="s">
        <v>127</v>
      </c>
      <c r="F1989" s="0" t="s">
        <v>6712</v>
      </c>
      <c r="H1989" s="0" t="n">
        <v>0</v>
      </c>
      <c r="I1989" s="0" t="s">
        <v>6707</v>
      </c>
    </row>
    <row r="1990" customFormat="false" ht="15" hidden="false" customHeight="false" outlineLevel="0" collapsed="false">
      <c r="A1990" s="0" t="n">
        <v>3295</v>
      </c>
      <c r="B1990" s="0" t="s">
        <v>6707</v>
      </c>
      <c r="C1990" s="0" t="s">
        <v>769</v>
      </c>
      <c r="D1990" s="0" t="s">
        <v>91</v>
      </c>
      <c r="E1990" s="0" t="s">
        <v>127</v>
      </c>
      <c r="F1990" s="0" t="s">
        <v>6712</v>
      </c>
      <c r="H1990" s="0" t="n">
        <v>0</v>
      </c>
      <c r="I1990" s="0" t="s">
        <v>6707</v>
      </c>
    </row>
    <row r="1991" customFormat="false" ht="15" hidden="false" customHeight="false" outlineLevel="0" collapsed="false">
      <c r="A1991" s="0" t="n">
        <v>3296</v>
      </c>
      <c r="B1991" s="0" t="s">
        <v>6707</v>
      </c>
      <c r="C1991" s="0" t="s">
        <v>769</v>
      </c>
      <c r="D1991" s="0" t="s">
        <v>91</v>
      </c>
      <c r="E1991" s="0" t="s">
        <v>127</v>
      </c>
      <c r="F1991" s="0" t="s">
        <v>6712</v>
      </c>
      <c r="H1991" s="0" t="n">
        <v>0</v>
      </c>
      <c r="I1991" s="0" t="s">
        <v>6707</v>
      </c>
    </row>
    <row r="1992" customFormat="false" ht="15" hidden="false" customHeight="false" outlineLevel="0" collapsed="false">
      <c r="A1992" s="0" t="n">
        <v>3297</v>
      </c>
      <c r="B1992" s="0" t="s">
        <v>6707</v>
      </c>
      <c r="C1992" s="0" t="s">
        <v>769</v>
      </c>
      <c r="D1992" s="0" t="s">
        <v>91</v>
      </c>
      <c r="E1992" s="0" t="s">
        <v>127</v>
      </c>
      <c r="F1992" s="0" t="s">
        <v>6712</v>
      </c>
      <c r="H1992" s="0" t="n">
        <v>0</v>
      </c>
      <c r="I1992" s="0" t="s">
        <v>6707</v>
      </c>
    </row>
    <row r="1993" customFormat="false" ht="15" hidden="false" customHeight="false" outlineLevel="0" collapsed="false">
      <c r="A1993" s="0" t="n">
        <v>3298</v>
      </c>
      <c r="B1993" s="0" t="s">
        <v>6707</v>
      </c>
      <c r="C1993" s="0" t="s">
        <v>769</v>
      </c>
      <c r="D1993" s="0" t="s">
        <v>91</v>
      </c>
      <c r="E1993" s="0" t="s">
        <v>127</v>
      </c>
      <c r="F1993" s="0" t="s">
        <v>6712</v>
      </c>
      <c r="H1993" s="0" t="n">
        <v>0</v>
      </c>
      <c r="I1993" s="0" t="s">
        <v>6707</v>
      </c>
    </row>
    <row r="1994" customFormat="false" ht="15" hidden="false" customHeight="false" outlineLevel="0" collapsed="false">
      <c r="A1994" s="0" t="n">
        <v>3299</v>
      </c>
      <c r="B1994" s="0" t="s">
        <v>6707</v>
      </c>
      <c r="C1994" s="0" t="s">
        <v>769</v>
      </c>
      <c r="D1994" s="0" t="s">
        <v>91</v>
      </c>
      <c r="E1994" s="0" t="s">
        <v>127</v>
      </c>
      <c r="F1994" s="0" t="s">
        <v>6712</v>
      </c>
      <c r="H1994" s="0" t="n">
        <v>0</v>
      </c>
      <c r="I1994" s="0" t="s">
        <v>6707</v>
      </c>
    </row>
    <row r="1995" customFormat="false" ht="15" hidden="false" customHeight="false" outlineLevel="0" collapsed="false">
      <c r="A1995" s="0" t="n">
        <v>3300</v>
      </c>
      <c r="B1995" s="0" t="s">
        <v>6707</v>
      </c>
      <c r="C1995" s="0" t="s">
        <v>769</v>
      </c>
      <c r="D1995" s="0" t="s">
        <v>91</v>
      </c>
      <c r="E1995" s="0" t="s">
        <v>127</v>
      </c>
      <c r="F1995" s="0" t="s">
        <v>6712</v>
      </c>
      <c r="H1995" s="0" t="n">
        <v>0</v>
      </c>
      <c r="I1995" s="0" t="s">
        <v>6707</v>
      </c>
    </row>
    <row r="1996" customFormat="false" ht="15" hidden="false" customHeight="false" outlineLevel="0" collapsed="false">
      <c r="A1996" s="0" t="n">
        <v>3301</v>
      </c>
      <c r="B1996" s="0" t="s">
        <v>6707</v>
      </c>
      <c r="C1996" s="0" t="s">
        <v>769</v>
      </c>
      <c r="D1996" s="0" t="s">
        <v>91</v>
      </c>
      <c r="E1996" s="0" t="s">
        <v>127</v>
      </c>
      <c r="F1996" s="0" t="s">
        <v>6712</v>
      </c>
      <c r="H1996" s="0" t="n">
        <v>0</v>
      </c>
      <c r="I1996" s="0" t="s">
        <v>6707</v>
      </c>
    </row>
    <row r="1997" customFormat="false" ht="15" hidden="false" customHeight="false" outlineLevel="0" collapsed="false">
      <c r="A1997" s="0" t="n">
        <v>3302</v>
      </c>
      <c r="B1997" s="0" t="s">
        <v>6707</v>
      </c>
      <c r="C1997" s="0" t="s">
        <v>769</v>
      </c>
      <c r="D1997" s="0" t="s">
        <v>91</v>
      </c>
      <c r="E1997" s="0" t="s">
        <v>127</v>
      </c>
      <c r="F1997" s="0" t="s">
        <v>6712</v>
      </c>
      <c r="H1997" s="0" t="n">
        <v>0</v>
      </c>
      <c r="I1997" s="0" t="s">
        <v>6707</v>
      </c>
    </row>
    <row r="1998" customFormat="false" ht="15" hidden="false" customHeight="false" outlineLevel="0" collapsed="false">
      <c r="A1998" s="0" t="n">
        <v>3303</v>
      </c>
      <c r="B1998" s="0" t="s">
        <v>6707</v>
      </c>
      <c r="C1998" s="0" t="s">
        <v>769</v>
      </c>
      <c r="D1998" s="0" t="s">
        <v>91</v>
      </c>
      <c r="E1998" s="0" t="s">
        <v>127</v>
      </c>
      <c r="F1998" s="0" t="s">
        <v>6712</v>
      </c>
      <c r="H1998" s="0" t="n">
        <v>0</v>
      </c>
      <c r="I1998" s="0" t="s">
        <v>6707</v>
      </c>
    </row>
    <row r="1999" customFormat="false" ht="15" hidden="false" customHeight="false" outlineLevel="0" collapsed="false">
      <c r="A1999" s="0" t="n">
        <v>3304</v>
      </c>
      <c r="B1999" s="0" t="s">
        <v>6707</v>
      </c>
      <c r="C1999" s="0" t="s">
        <v>769</v>
      </c>
      <c r="D1999" s="0" t="s">
        <v>91</v>
      </c>
      <c r="E1999" s="0" t="s">
        <v>127</v>
      </c>
      <c r="F1999" s="0" t="s">
        <v>6712</v>
      </c>
      <c r="H1999" s="0" t="n">
        <v>0</v>
      </c>
      <c r="I1999" s="0" t="s">
        <v>6707</v>
      </c>
    </row>
    <row r="2000" customFormat="false" ht="15" hidden="false" customHeight="false" outlineLevel="0" collapsed="false">
      <c r="A2000" s="0" t="n">
        <v>3305</v>
      </c>
      <c r="B2000" s="0" t="s">
        <v>6707</v>
      </c>
      <c r="C2000" s="0" t="s">
        <v>769</v>
      </c>
      <c r="D2000" s="0" t="s">
        <v>91</v>
      </c>
      <c r="E2000" s="0" t="s">
        <v>127</v>
      </c>
      <c r="F2000" s="0" t="s">
        <v>6712</v>
      </c>
      <c r="H2000" s="0" t="n">
        <v>0</v>
      </c>
      <c r="I2000" s="0" t="s">
        <v>6707</v>
      </c>
    </row>
    <row r="2001" customFormat="false" ht="15" hidden="false" customHeight="false" outlineLevel="0" collapsed="false">
      <c r="A2001" s="0" t="n">
        <v>3306</v>
      </c>
      <c r="B2001" s="0" t="s">
        <v>6707</v>
      </c>
      <c r="C2001" s="0" t="s">
        <v>769</v>
      </c>
      <c r="D2001" s="0" t="s">
        <v>91</v>
      </c>
      <c r="E2001" s="0" t="s">
        <v>127</v>
      </c>
      <c r="F2001" s="0" t="s">
        <v>6712</v>
      </c>
      <c r="H2001" s="0" t="n">
        <v>0</v>
      </c>
      <c r="I2001" s="0" t="s">
        <v>6707</v>
      </c>
    </row>
    <row r="2002" customFormat="false" ht="15" hidden="false" customHeight="false" outlineLevel="0" collapsed="false">
      <c r="A2002" s="0" t="n">
        <v>3307</v>
      </c>
      <c r="B2002" s="0" t="s">
        <v>6707</v>
      </c>
      <c r="C2002" s="0" t="s">
        <v>769</v>
      </c>
      <c r="D2002" s="0" t="s">
        <v>91</v>
      </c>
      <c r="E2002" s="0" t="s">
        <v>127</v>
      </c>
      <c r="F2002" s="0" t="s">
        <v>6712</v>
      </c>
      <c r="H2002" s="0" t="n">
        <v>0</v>
      </c>
      <c r="I2002" s="0" t="s">
        <v>6707</v>
      </c>
    </row>
    <row r="2003" customFormat="false" ht="15" hidden="false" customHeight="false" outlineLevel="0" collapsed="false">
      <c r="A2003" s="0" t="n">
        <v>3308</v>
      </c>
      <c r="B2003" s="0" t="s">
        <v>6707</v>
      </c>
      <c r="C2003" s="0" t="s">
        <v>769</v>
      </c>
      <c r="D2003" s="0" t="s">
        <v>91</v>
      </c>
      <c r="E2003" s="0" t="s">
        <v>127</v>
      </c>
      <c r="F2003" s="0" t="s">
        <v>6712</v>
      </c>
      <c r="H2003" s="0" t="n">
        <v>0</v>
      </c>
      <c r="I2003" s="0" t="s">
        <v>6707</v>
      </c>
    </row>
    <row r="2004" customFormat="false" ht="15" hidden="false" customHeight="false" outlineLevel="0" collapsed="false">
      <c r="A2004" s="0" t="n">
        <v>3309</v>
      </c>
      <c r="B2004" s="0" t="s">
        <v>6707</v>
      </c>
      <c r="C2004" s="0" t="s">
        <v>769</v>
      </c>
      <c r="D2004" s="0" t="s">
        <v>91</v>
      </c>
      <c r="E2004" s="0" t="s">
        <v>127</v>
      </c>
      <c r="F2004" s="0" t="s">
        <v>6712</v>
      </c>
      <c r="H2004" s="0" t="n">
        <v>0</v>
      </c>
      <c r="I2004" s="0" t="s">
        <v>6707</v>
      </c>
    </row>
    <row r="2005" customFormat="false" ht="15" hidden="false" customHeight="false" outlineLevel="0" collapsed="false">
      <c r="A2005" s="0" t="n">
        <v>3310</v>
      </c>
      <c r="B2005" s="0" t="s">
        <v>6707</v>
      </c>
      <c r="C2005" s="0" t="s">
        <v>769</v>
      </c>
      <c r="D2005" s="0" t="s">
        <v>91</v>
      </c>
      <c r="E2005" s="0" t="s">
        <v>127</v>
      </c>
      <c r="F2005" s="0" t="s">
        <v>6712</v>
      </c>
      <c r="H2005" s="0" t="n">
        <v>0</v>
      </c>
      <c r="I2005" s="0" t="s">
        <v>6707</v>
      </c>
    </row>
    <row r="2006" customFormat="false" ht="15" hidden="false" customHeight="false" outlineLevel="0" collapsed="false">
      <c r="A2006" s="0" t="n">
        <v>3311</v>
      </c>
      <c r="B2006" s="0" t="s">
        <v>6707</v>
      </c>
      <c r="C2006" s="0" t="s">
        <v>769</v>
      </c>
      <c r="D2006" s="0" t="s">
        <v>91</v>
      </c>
      <c r="E2006" s="0" t="s">
        <v>127</v>
      </c>
      <c r="F2006" s="0" t="s">
        <v>6712</v>
      </c>
      <c r="H2006" s="0" t="n">
        <v>0</v>
      </c>
      <c r="I2006" s="0" t="s">
        <v>6707</v>
      </c>
    </row>
    <row r="2007" customFormat="false" ht="15" hidden="false" customHeight="false" outlineLevel="0" collapsed="false">
      <c r="A2007" s="0" t="n">
        <v>3312</v>
      </c>
      <c r="B2007" s="0" t="s">
        <v>6802</v>
      </c>
      <c r="C2007" s="0" t="s">
        <v>105</v>
      </c>
      <c r="D2007" s="0" t="s">
        <v>91</v>
      </c>
      <c r="E2007" s="0" t="s">
        <v>85</v>
      </c>
      <c r="F2007" s="0" t="s">
        <v>6808</v>
      </c>
      <c r="H2007" s="0" t="n">
        <v>0</v>
      </c>
      <c r="I2007" s="0" t="s">
        <v>6802</v>
      </c>
    </row>
    <row r="2008" customFormat="false" ht="15" hidden="false" customHeight="false" outlineLevel="0" collapsed="false">
      <c r="A2008" s="0" t="n">
        <v>3313</v>
      </c>
      <c r="B2008" s="0" t="s">
        <v>6802</v>
      </c>
      <c r="C2008" s="0" t="s">
        <v>105</v>
      </c>
      <c r="D2008" s="0" t="s">
        <v>91</v>
      </c>
      <c r="E2008" s="0" t="s">
        <v>85</v>
      </c>
      <c r="F2008" s="0" t="s">
        <v>6808</v>
      </c>
      <c r="H2008" s="0" t="n">
        <v>0</v>
      </c>
      <c r="I2008" s="0" t="s">
        <v>6802</v>
      </c>
    </row>
    <row r="2009" customFormat="false" ht="15" hidden="false" customHeight="false" outlineLevel="0" collapsed="false">
      <c r="A2009" s="0" t="n">
        <v>3314</v>
      </c>
      <c r="B2009" s="0" t="s">
        <v>6802</v>
      </c>
      <c r="C2009" s="0" t="s">
        <v>105</v>
      </c>
      <c r="D2009" s="0" t="s">
        <v>91</v>
      </c>
      <c r="E2009" s="0" t="s">
        <v>85</v>
      </c>
      <c r="F2009" s="0" t="s">
        <v>6808</v>
      </c>
      <c r="H2009" s="0" t="n">
        <v>0</v>
      </c>
      <c r="I2009" s="0" t="s">
        <v>6802</v>
      </c>
    </row>
    <row r="2010" customFormat="false" ht="15" hidden="false" customHeight="false" outlineLevel="0" collapsed="false">
      <c r="A2010" s="0" t="n">
        <v>3315</v>
      </c>
      <c r="B2010" s="0" t="s">
        <v>6802</v>
      </c>
      <c r="C2010" s="0" t="s">
        <v>105</v>
      </c>
      <c r="D2010" s="0" t="s">
        <v>91</v>
      </c>
      <c r="E2010" s="0" t="s">
        <v>127</v>
      </c>
      <c r="F2010" s="0" t="s">
        <v>6808</v>
      </c>
      <c r="H2010" s="0" t="n">
        <v>0</v>
      </c>
      <c r="I2010" s="0" t="s">
        <v>6802</v>
      </c>
    </row>
    <row r="2011" customFormat="false" ht="15" hidden="false" customHeight="false" outlineLevel="0" collapsed="false">
      <c r="A2011" s="0" t="n">
        <v>3316</v>
      </c>
      <c r="B2011" s="0" t="s">
        <v>6802</v>
      </c>
      <c r="C2011" s="0" t="s">
        <v>105</v>
      </c>
      <c r="D2011" s="0" t="s">
        <v>91</v>
      </c>
      <c r="E2011" s="0" t="s">
        <v>127</v>
      </c>
      <c r="F2011" s="0" t="s">
        <v>6808</v>
      </c>
      <c r="H2011" s="0" t="n">
        <v>0</v>
      </c>
      <c r="I2011" s="0" t="s">
        <v>6802</v>
      </c>
    </row>
    <row r="2012" customFormat="false" ht="15" hidden="false" customHeight="false" outlineLevel="0" collapsed="false">
      <c r="A2012" s="0" t="n">
        <v>3317</v>
      </c>
      <c r="B2012" s="0" t="s">
        <v>6802</v>
      </c>
      <c r="C2012" s="0" t="s">
        <v>105</v>
      </c>
      <c r="D2012" s="0" t="s">
        <v>91</v>
      </c>
      <c r="E2012" s="0" t="s">
        <v>127</v>
      </c>
      <c r="F2012" s="0" t="s">
        <v>6808</v>
      </c>
      <c r="H2012" s="0" t="n">
        <v>0</v>
      </c>
      <c r="I2012" s="0" t="s">
        <v>6802</v>
      </c>
    </row>
    <row r="2013" customFormat="false" ht="15" hidden="false" customHeight="false" outlineLevel="0" collapsed="false">
      <c r="A2013" s="0" t="n">
        <v>3318</v>
      </c>
      <c r="B2013" s="0" t="s">
        <v>6802</v>
      </c>
      <c r="C2013" s="0" t="s">
        <v>105</v>
      </c>
      <c r="D2013" s="0" t="s">
        <v>91</v>
      </c>
      <c r="E2013" s="0" t="s">
        <v>127</v>
      </c>
      <c r="F2013" s="0" t="s">
        <v>6808</v>
      </c>
      <c r="H2013" s="0" t="n">
        <v>0</v>
      </c>
      <c r="I2013" s="0" t="s">
        <v>6802</v>
      </c>
    </row>
    <row r="2014" customFormat="false" ht="15" hidden="false" customHeight="false" outlineLevel="0" collapsed="false">
      <c r="A2014" s="0" t="n">
        <v>3319</v>
      </c>
      <c r="B2014" s="0" t="s">
        <v>6802</v>
      </c>
      <c r="C2014" s="0" t="s">
        <v>105</v>
      </c>
      <c r="D2014" s="0" t="s">
        <v>91</v>
      </c>
      <c r="E2014" s="0" t="s">
        <v>127</v>
      </c>
      <c r="F2014" s="0" t="s">
        <v>6808</v>
      </c>
      <c r="H2014" s="0" t="n">
        <v>0</v>
      </c>
      <c r="I2014" s="0" t="s">
        <v>6802</v>
      </c>
    </row>
    <row r="2015" customFormat="false" ht="15" hidden="false" customHeight="false" outlineLevel="0" collapsed="false">
      <c r="A2015" s="0" t="n">
        <v>3320</v>
      </c>
      <c r="B2015" s="0" t="s">
        <v>6802</v>
      </c>
      <c r="C2015" s="0" t="s">
        <v>105</v>
      </c>
      <c r="D2015" s="0" t="s">
        <v>91</v>
      </c>
      <c r="E2015" s="0" t="s">
        <v>127</v>
      </c>
      <c r="F2015" s="0" t="s">
        <v>6808</v>
      </c>
      <c r="H2015" s="0" t="n">
        <v>0</v>
      </c>
      <c r="I2015" s="0" t="s">
        <v>6802</v>
      </c>
    </row>
    <row r="2016" customFormat="false" ht="15" hidden="false" customHeight="false" outlineLevel="0" collapsed="false">
      <c r="A2016" s="0" t="n">
        <v>3321</v>
      </c>
      <c r="B2016" s="0" t="s">
        <v>6802</v>
      </c>
      <c r="C2016" s="0" t="s">
        <v>105</v>
      </c>
      <c r="D2016" s="0" t="s">
        <v>91</v>
      </c>
      <c r="E2016" s="0" t="s">
        <v>127</v>
      </c>
      <c r="F2016" s="0" t="s">
        <v>6808</v>
      </c>
      <c r="H2016" s="0" t="n">
        <v>0</v>
      </c>
      <c r="I2016" s="0" t="s">
        <v>6802</v>
      </c>
    </row>
    <row r="2017" customFormat="false" ht="15" hidden="false" customHeight="false" outlineLevel="0" collapsed="false">
      <c r="A2017" s="0" t="n">
        <v>3322</v>
      </c>
      <c r="B2017" s="0" t="s">
        <v>6802</v>
      </c>
      <c r="C2017" s="0" t="s">
        <v>105</v>
      </c>
      <c r="D2017" s="0" t="s">
        <v>91</v>
      </c>
      <c r="E2017" s="0" t="s">
        <v>127</v>
      </c>
      <c r="F2017" s="0" t="s">
        <v>6808</v>
      </c>
      <c r="H2017" s="0" t="n">
        <v>0</v>
      </c>
      <c r="I2017" s="0" t="s">
        <v>6802</v>
      </c>
    </row>
    <row r="2018" customFormat="false" ht="15" hidden="false" customHeight="false" outlineLevel="0" collapsed="false">
      <c r="A2018" s="0" t="n">
        <v>3323</v>
      </c>
      <c r="B2018" s="0" t="s">
        <v>6802</v>
      </c>
      <c r="C2018" s="0" t="s">
        <v>105</v>
      </c>
      <c r="D2018" s="0" t="s">
        <v>91</v>
      </c>
      <c r="E2018" s="0" t="s">
        <v>127</v>
      </c>
      <c r="F2018" s="0" t="s">
        <v>6808</v>
      </c>
      <c r="H2018" s="0" t="n">
        <v>0</v>
      </c>
      <c r="I2018" s="0" t="s">
        <v>6802</v>
      </c>
    </row>
    <row r="2019" customFormat="false" ht="15" hidden="false" customHeight="false" outlineLevel="0" collapsed="false">
      <c r="A2019" s="0" t="n">
        <v>3324</v>
      </c>
      <c r="B2019" s="0" t="s">
        <v>6802</v>
      </c>
      <c r="C2019" s="0" t="s">
        <v>105</v>
      </c>
      <c r="D2019" s="0" t="s">
        <v>91</v>
      </c>
      <c r="E2019" s="0" t="s">
        <v>127</v>
      </c>
      <c r="F2019" s="0" t="s">
        <v>6808</v>
      </c>
      <c r="H2019" s="0" t="n">
        <v>0</v>
      </c>
      <c r="I2019" s="0" t="s">
        <v>6802</v>
      </c>
    </row>
    <row r="2020" customFormat="false" ht="15" hidden="false" customHeight="false" outlineLevel="0" collapsed="false">
      <c r="A2020" s="0" t="n">
        <v>3325</v>
      </c>
      <c r="B2020" s="0" t="s">
        <v>6802</v>
      </c>
      <c r="C2020" s="0" t="s">
        <v>105</v>
      </c>
      <c r="D2020" s="0" t="s">
        <v>91</v>
      </c>
      <c r="E2020" s="0" t="s">
        <v>127</v>
      </c>
      <c r="F2020" s="0" t="s">
        <v>6808</v>
      </c>
      <c r="H2020" s="0" t="n">
        <v>0</v>
      </c>
      <c r="I2020" s="0" t="s">
        <v>6802</v>
      </c>
    </row>
    <row r="2021" customFormat="false" ht="15" hidden="false" customHeight="false" outlineLevel="0" collapsed="false">
      <c r="A2021" s="0" t="n">
        <v>3326</v>
      </c>
      <c r="B2021" s="0" t="s">
        <v>6802</v>
      </c>
      <c r="C2021" s="0" t="s">
        <v>105</v>
      </c>
      <c r="D2021" s="0" t="s">
        <v>91</v>
      </c>
      <c r="E2021" s="0" t="s">
        <v>127</v>
      </c>
      <c r="F2021" s="0" t="s">
        <v>6808</v>
      </c>
      <c r="H2021" s="0" t="n">
        <v>0</v>
      </c>
      <c r="I2021" s="0" t="s">
        <v>6802</v>
      </c>
    </row>
    <row r="2022" customFormat="false" ht="15" hidden="false" customHeight="false" outlineLevel="0" collapsed="false">
      <c r="A2022" s="0" t="n">
        <v>3327</v>
      </c>
      <c r="B2022" s="0" t="s">
        <v>6802</v>
      </c>
      <c r="C2022" s="0" t="s">
        <v>105</v>
      </c>
      <c r="D2022" s="0" t="s">
        <v>91</v>
      </c>
      <c r="E2022" s="0" t="s">
        <v>127</v>
      </c>
      <c r="F2022" s="0" t="s">
        <v>6808</v>
      </c>
      <c r="H2022" s="0" t="n">
        <v>0</v>
      </c>
      <c r="I2022" s="0" t="s">
        <v>6802</v>
      </c>
    </row>
    <row r="2023" customFormat="false" ht="15" hidden="false" customHeight="false" outlineLevel="0" collapsed="false">
      <c r="A2023" s="0" t="n">
        <v>3328</v>
      </c>
      <c r="B2023" s="0" t="s">
        <v>6802</v>
      </c>
      <c r="C2023" s="0" t="s">
        <v>105</v>
      </c>
      <c r="D2023" s="0" t="s">
        <v>91</v>
      </c>
      <c r="E2023" s="0" t="s">
        <v>127</v>
      </c>
      <c r="F2023" s="0" t="s">
        <v>6808</v>
      </c>
      <c r="H2023" s="0" t="n">
        <v>0</v>
      </c>
      <c r="I2023" s="0" t="s">
        <v>6802</v>
      </c>
    </row>
    <row r="2024" customFormat="false" ht="15" hidden="false" customHeight="false" outlineLevel="0" collapsed="false">
      <c r="A2024" s="0" t="n">
        <v>3329</v>
      </c>
      <c r="B2024" s="0" t="s">
        <v>6802</v>
      </c>
      <c r="C2024" s="0" t="s">
        <v>105</v>
      </c>
      <c r="D2024" s="0" t="s">
        <v>91</v>
      </c>
      <c r="E2024" s="0" t="s">
        <v>127</v>
      </c>
      <c r="F2024" s="0" t="s">
        <v>6808</v>
      </c>
      <c r="H2024" s="0" t="n">
        <v>0</v>
      </c>
      <c r="I2024" s="0" t="s">
        <v>6802</v>
      </c>
    </row>
    <row r="2025" customFormat="false" ht="15" hidden="false" customHeight="false" outlineLevel="0" collapsed="false">
      <c r="A2025" s="0" t="n">
        <v>3330</v>
      </c>
      <c r="B2025" s="0" t="s">
        <v>6802</v>
      </c>
      <c r="C2025" s="0" t="s">
        <v>105</v>
      </c>
      <c r="D2025" s="0" t="s">
        <v>91</v>
      </c>
      <c r="E2025" s="0" t="s">
        <v>127</v>
      </c>
      <c r="F2025" s="0" t="s">
        <v>6808</v>
      </c>
      <c r="H2025" s="0" t="n">
        <v>0</v>
      </c>
      <c r="I2025" s="0" t="s">
        <v>6802</v>
      </c>
    </row>
    <row r="2026" customFormat="false" ht="15" hidden="false" customHeight="false" outlineLevel="0" collapsed="false">
      <c r="A2026" s="0" t="n">
        <v>3331</v>
      </c>
      <c r="B2026" s="0" t="s">
        <v>6802</v>
      </c>
      <c r="C2026" s="0" t="s">
        <v>105</v>
      </c>
      <c r="D2026" s="0" t="s">
        <v>91</v>
      </c>
      <c r="E2026" s="0" t="s">
        <v>127</v>
      </c>
      <c r="F2026" s="0" t="s">
        <v>6808</v>
      </c>
      <c r="H2026" s="0" t="n">
        <v>0</v>
      </c>
      <c r="I2026" s="0" t="s">
        <v>6802</v>
      </c>
    </row>
    <row r="2027" customFormat="false" ht="15" hidden="false" customHeight="false" outlineLevel="0" collapsed="false">
      <c r="A2027" s="0" t="n">
        <v>3332</v>
      </c>
      <c r="B2027" s="0" t="s">
        <v>6802</v>
      </c>
      <c r="C2027" s="0" t="s">
        <v>105</v>
      </c>
      <c r="D2027" s="0" t="s">
        <v>91</v>
      </c>
      <c r="E2027" s="0" t="s">
        <v>127</v>
      </c>
      <c r="F2027" s="0" t="s">
        <v>6808</v>
      </c>
      <c r="H2027" s="0" t="n">
        <v>0</v>
      </c>
      <c r="I2027" s="0" t="s">
        <v>6802</v>
      </c>
    </row>
    <row r="2028" customFormat="false" ht="15" hidden="false" customHeight="false" outlineLevel="0" collapsed="false">
      <c r="A2028" s="0" t="n">
        <v>3333</v>
      </c>
      <c r="B2028" s="0" t="s">
        <v>6802</v>
      </c>
      <c r="C2028" s="0" t="s">
        <v>105</v>
      </c>
      <c r="D2028" s="0" t="s">
        <v>91</v>
      </c>
      <c r="E2028" s="0" t="s">
        <v>127</v>
      </c>
      <c r="F2028" s="0" t="s">
        <v>6808</v>
      </c>
      <c r="H2028" s="0" t="n">
        <v>0</v>
      </c>
      <c r="I2028" s="0" t="s">
        <v>6802</v>
      </c>
    </row>
    <row r="2029" customFormat="false" ht="15" hidden="false" customHeight="false" outlineLevel="0" collapsed="false">
      <c r="A2029" s="0" t="n">
        <v>3334</v>
      </c>
      <c r="B2029" s="0" t="s">
        <v>6802</v>
      </c>
      <c r="C2029" s="0" t="s">
        <v>105</v>
      </c>
      <c r="D2029" s="0" t="s">
        <v>91</v>
      </c>
      <c r="E2029" s="0" t="s">
        <v>127</v>
      </c>
      <c r="F2029" s="0" t="s">
        <v>6808</v>
      </c>
      <c r="H2029" s="0" t="n">
        <v>0</v>
      </c>
      <c r="I2029" s="0" t="s">
        <v>6802</v>
      </c>
    </row>
    <row r="2030" customFormat="false" ht="15" hidden="false" customHeight="false" outlineLevel="0" collapsed="false">
      <c r="A2030" s="0" t="n">
        <v>3335</v>
      </c>
      <c r="B2030" s="0" t="s">
        <v>6802</v>
      </c>
      <c r="C2030" s="0" t="s">
        <v>105</v>
      </c>
      <c r="D2030" s="0" t="s">
        <v>91</v>
      </c>
      <c r="E2030" s="0" t="s">
        <v>127</v>
      </c>
      <c r="F2030" s="0" t="s">
        <v>6808</v>
      </c>
      <c r="H2030" s="0" t="n">
        <v>0</v>
      </c>
      <c r="I2030" s="0" t="s">
        <v>6802</v>
      </c>
    </row>
    <row r="2031" customFormat="false" ht="15" hidden="false" customHeight="false" outlineLevel="0" collapsed="false">
      <c r="A2031" s="0" t="n">
        <v>3336</v>
      </c>
      <c r="B2031" s="0" t="s">
        <v>6802</v>
      </c>
      <c r="C2031" s="0" t="s">
        <v>105</v>
      </c>
      <c r="D2031" s="0" t="s">
        <v>91</v>
      </c>
      <c r="E2031" s="0" t="s">
        <v>127</v>
      </c>
      <c r="F2031" s="0" t="s">
        <v>6808</v>
      </c>
      <c r="H2031" s="0" t="n">
        <v>0</v>
      </c>
      <c r="I2031" s="0" t="s">
        <v>6802</v>
      </c>
    </row>
    <row r="2032" customFormat="false" ht="15" hidden="false" customHeight="false" outlineLevel="0" collapsed="false">
      <c r="A2032" s="0" t="n">
        <v>3337</v>
      </c>
      <c r="B2032" s="0" t="s">
        <v>6802</v>
      </c>
      <c r="C2032" s="0" t="s">
        <v>105</v>
      </c>
      <c r="D2032" s="0" t="s">
        <v>91</v>
      </c>
      <c r="E2032" s="0" t="s">
        <v>127</v>
      </c>
      <c r="F2032" s="0" t="s">
        <v>6808</v>
      </c>
      <c r="H2032" s="0" t="n">
        <v>0</v>
      </c>
      <c r="I2032" s="0" t="s">
        <v>6802</v>
      </c>
    </row>
    <row r="2033" customFormat="false" ht="15" hidden="false" customHeight="false" outlineLevel="0" collapsed="false">
      <c r="A2033" s="0" t="n">
        <v>3338</v>
      </c>
      <c r="B2033" s="0" t="s">
        <v>6802</v>
      </c>
      <c r="C2033" s="0" t="s">
        <v>105</v>
      </c>
      <c r="D2033" s="0" t="s">
        <v>91</v>
      </c>
      <c r="E2033" s="0" t="s">
        <v>127</v>
      </c>
      <c r="F2033" s="0" t="s">
        <v>6808</v>
      </c>
      <c r="H2033" s="0" t="n">
        <v>0</v>
      </c>
      <c r="I2033" s="0" t="s">
        <v>6802</v>
      </c>
    </row>
    <row r="2034" customFormat="false" ht="15" hidden="false" customHeight="false" outlineLevel="0" collapsed="false">
      <c r="A2034" s="0" t="n">
        <v>3339</v>
      </c>
      <c r="B2034" s="0" t="s">
        <v>6802</v>
      </c>
      <c r="C2034" s="0" t="s">
        <v>105</v>
      </c>
      <c r="D2034" s="0" t="s">
        <v>91</v>
      </c>
      <c r="E2034" s="0" t="s">
        <v>127</v>
      </c>
      <c r="F2034" s="0" t="s">
        <v>6808</v>
      </c>
      <c r="H2034" s="0" t="n">
        <v>0</v>
      </c>
      <c r="I2034" s="0" t="s">
        <v>6802</v>
      </c>
    </row>
    <row r="2035" customFormat="false" ht="15" hidden="false" customHeight="false" outlineLevel="0" collapsed="false">
      <c r="A2035" s="0" t="n">
        <v>3340</v>
      </c>
      <c r="B2035" s="0" t="s">
        <v>6802</v>
      </c>
      <c r="C2035" s="0" t="s">
        <v>105</v>
      </c>
      <c r="D2035" s="0" t="s">
        <v>91</v>
      </c>
      <c r="E2035" s="0" t="s">
        <v>127</v>
      </c>
      <c r="F2035" s="0" t="s">
        <v>6808</v>
      </c>
      <c r="H2035" s="0" t="n">
        <v>0</v>
      </c>
      <c r="I2035" s="0" t="s">
        <v>6802</v>
      </c>
    </row>
    <row r="2036" customFormat="false" ht="15" hidden="false" customHeight="false" outlineLevel="0" collapsed="false">
      <c r="A2036" s="0" t="n">
        <v>3341</v>
      </c>
      <c r="B2036" s="0" t="s">
        <v>6802</v>
      </c>
      <c r="C2036" s="0" t="s">
        <v>105</v>
      </c>
      <c r="D2036" s="0" t="s">
        <v>91</v>
      </c>
      <c r="E2036" s="0" t="s">
        <v>127</v>
      </c>
      <c r="F2036" s="0" t="s">
        <v>6808</v>
      </c>
      <c r="H2036" s="0" t="n">
        <v>0</v>
      </c>
      <c r="I2036" s="0" t="s">
        <v>6802</v>
      </c>
    </row>
    <row r="2037" customFormat="false" ht="15" hidden="false" customHeight="false" outlineLevel="0" collapsed="false">
      <c r="A2037" s="0" t="n">
        <v>3342</v>
      </c>
      <c r="B2037" s="0" t="s">
        <v>6802</v>
      </c>
      <c r="C2037" s="0" t="s">
        <v>105</v>
      </c>
      <c r="D2037" s="0" t="s">
        <v>91</v>
      </c>
      <c r="E2037" s="0" t="s">
        <v>127</v>
      </c>
      <c r="F2037" s="0" t="s">
        <v>6808</v>
      </c>
      <c r="H2037" s="0" t="n">
        <v>0</v>
      </c>
      <c r="I2037" s="0" t="s">
        <v>6802</v>
      </c>
    </row>
    <row r="2038" customFormat="false" ht="15" hidden="false" customHeight="false" outlineLevel="0" collapsed="false">
      <c r="A2038" s="0" t="n">
        <v>3343</v>
      </c>
      <c r="B2038" s="0" t="s">
        <v>6802</v>
      </c>
      <c r="C2038" s="0" t="s">
        <v>105</v>
      </c>
      <c r="D2038" s="0" t="s">
        <v>91</v>
      </c>
      <c r="E2038" s="0" t="s">
        <v>127</v>
      </c>
      <c r="F2038" s="0" t="s">
        <v>6808</v>
      </c>
      <c r="H2038" s="0" t="n">
        <v>0</v>
      </c>
      <c r="I2038" s="0" t="s">
        <v>6802</v>
      </c>
    </row>
    <row r="2039" customFormat="false" ht="15" hidden="false" customHeight="false" outlineLevel="0" collapsed="false">
      <c r="A2039" s="0" t="n">
        <v>3344</v>
      </c>
      <c r="B2039" s="0" t="s">
        <v>6802</v>
      </c>
      <c r="C2039" s="0" t="s">
        <v>105</v>
      </c>
      <c r="D2039" s="0" t="s">
        <v>91</v>
      </c>
      <c r="E2039" s="0" t="s">
        <v>127</v>
      </c>
      <c r="F2039" s="0" t="s">
        <v>6808</v>
      </c>
      <c r="H2039" s="0" t="n">
        <v>0</v>
      </c>
      <c r="I2039" s="0" t="s">
        <v>6802</v>
      </c>
    </row>
    <row r="2040" customFormat="false" ht="15" hidden="false" customHeight="false" outlineLevel="0" collapsed="false">
      <c r="A2040" s="0" t="n">
        <v>3345</v>
      </c>
      <c r="B2040" s="0" t="s">
        <v>6802</v>
      </c>
      <c r="C2040" s="0" t="s">
        <v>105</v>
      </c>
      <c r="D2040" s="0" t="s">
        <v>91</v>
      </c>
      <c r="E2040" s="0" t="s">
        <v>127</v>
      </c>
      <c r="F2040" s="0" t="s">
        <v>6808</v>
      </c>
      <c r="H2040" s="0" t="n">
        <v>0</v>
      </c>
      <c r="I2040" s="0" t="s">
        <v>6802</v>
      </c>
    </row>
    <row r="2041" customFormat="false" ht="15" hidden="false" customHeight="false" outlineLevel="0" collapsed="false">
      <c r="A2041" s="0" t="n">
        <v>3346</v>
      </c>
      <c r="B2041" s="0" t="s">
        <v>6802</v>
      </c>
      <c r="C2041" s="0" t="s">
        <v>105</v>
      </c>
      <c r="D2041" s="0" t="s">
        <v>91</v>
      </c>
      <c r="E2041" s="0" t="s">
        <v>127</v>
      </c>
      <c r="F2041" s="0" t="s">
        <v>6808</v>
      </c>
      <c r="H2041" s="0" t="n">
        <v>0</v>
      </c>
      <c r="I2041" s="0" t="s">
        <v>6802</v>
      </c>
    </row>
    <row r="2042" customFormat="false" ht="15" hidden="false" customHeight="false" outlineLevel="0" collapsed="false">
      <c r="A2042" s="0" t="n">
        <v>3347</v>
      </c>
      <c r="B2042" s="0" t="s">
        <v>6802</v>
      </c>
      <c r="C2042" s="0" t="s">
        <v>105</v>
      </c>
      <c r="D2042" s="0" t="s">
        <v>91</v>
      </c>
      <c r="E2042" s="0" t="s">
        <v>127</v>
      </c>
      <c r="F2042" s="0" t="s">
        <v>6808</v>
      </c>
      <c r="H2042" s="0" t="n">
        <v>0</v>
      </c>
      <c r="I2042" s="0" t="s">
        <v>6802</v>
      </c>
    </row>
    <row r="2043" customFormat="false" ht="15" hidden="false" customHeight="false" outlineLevel="0" collapsed="false">
      <c r="A2043" s="0" t="n">
        <v>3348</v>
      </c>
      <c r="B2043" s="0" t="s">
        <v>6802</v>
      </c>
      <c r="C2043" s="0" t="s">
        <v>105</v>
      </c>
      <c r="D2043" s="0" t="s">
        <v>91</v>
      </c>
      <c r="E2043" s="0" t="s">
        <v>127</v>
      </c>
      <c r="F2043" s="0" t="s">
        <v>6808</v>
      </c>
      <c r="H2043" s="0" t="n">
        <v>0</v>
      </c>
      <c r="I2043" s="0" t="s">
        <v>6802</v>
      </c>
    </row>
    <row r="2044" customFormat="false" ht="15" hidden="false" customHeight="false" outlineLevel="0" collapsed="false">
      <c r="A2044" s="0" t="n">
        <v>3349</v>
      </c>
      <c r="B2044" s="0" t="s">
        <v>6802</v>
      </c>
      <c r="C2044" s="0" t="s">
        <v>105</v>
      </c>
      <c r="D2044" s="0" t="s">
        <v>91</v>
      </c>
      <c r="E2044" s="0" t="s">
        <v>127</v>
      </c>
      <c r="F2044" s="0" t="s">
        <v>6808</v>
      </c>
      <c r="H2044" s="0" t="n">
        <v>0</v>
      </c>
      <c r="I2044" s="0" t="s">
        <v>6802</v>
      </c>
    </row>
    <row r="2045" customFormat="false" ht="15" hidden="false" customHeight="false" outlineLevel="0" collapsed="false">
      <c r="A2045" s="0" t="n">
        <v>3350</v>
      </c>
      <c r="B2045" s="0" t="s">
        <v>6802</v>
      </c>
      <c r="C2045" s="0" t="s">
        <v>105</v>
      </c>
      <c r="D2045" s="0" t="s">
        <v>91</v>
      </c>
      <c r="E2045" s="0" t="s">
        <v>127</v>
      </c>
      <c r="F2045" s="0" t="s">
        <v>6808</v>
      </c>
      <c r="H2045" s="0" t="n">
        <v>0</v>
      </c>
      <c r="I2045" s="0" t="s">
        <v>6802</v>
      </c>
    </row>
    <row r="2046" customFormat="false" ht="15" hidden="false" customHeight="false" outlineLevel="0" collapsed="false">
      <c r="A2046" s="0" t="n">
        <v>3351</v>
      </c>
      <c r="B2046" s="0" t="s">
        <v>6802</v>
      </c>
      <c r="C2046" s="0" t="s">
        <v>105</v>
      </c>
      <c r="D2046" s="0" t="s">
        <v>91</v>
      </c>
      <c r="E2046" s="0" t="s">
        <v>127</v>
      </c>
      <c r="F2046" s="0" t="s">
        <v>6808</v>
      </c>
      <c r="H2046" s="0" t="n">
        <v>0</v>
      </c>
      <c r="I2046" s="0" t="s">
        <v>6802</v>
      </c>
    </row>
    <row r="2047" customFormat="false" ht="15" hidden="false" customHeight="false" outlineLevel="0" collapsed="false">
      <c r="A2047" s="0" t="n">
        <v>3352</v>
      </c>
      <c r="B2047" s="0" t="s">
        <v>6802</v>
      </c>
      <c r="C2047" s="0" t="s">
        <v>105</v>
      </c>
      <c r="D2047" s="0" t="s">
        <v>91</v>
      </c>
      <c r="E2047" s="0" t="s">
        <v>127</v>
      </c>
      <c r="F2047" s="0" t="s">
        <v>6808</v>
      </c>
      <c r="H2047" s="0" t="n">
        <v>0</v>
      </c>
      <c r="I2047" s="0" t="s">
        <v>6802</v>
      </c>
    </row>
    <row r="2048" customFormat="false" ht="15" hidden="false" customHeight="false" outlineLevel="0" collapsed="false">
      <c r="A2048" s="0" t="n">
        <v>3353</v>
      </c>
      <c r="B2048" s="0" t="s">
        <v>6802</v>
      </c>
      <c r="C2048" s="0" t="s">
        <v>105</v>
      </c>
      <c r="D2048" s="0" t="s">
        <v>91</v>
      </c>
      <c r="E2048" s="0" t="s">
        <v>127</v>
      </c>
      <c r="F2048" s="0" t="s">
        <v>6808</v>
      </c>
      <c r="H2048" s="0" t="n">
        <v>0</v>
      </c>
      <c r="I2048" s="0" t="s">
        <v>6802</v>
      </c>
    </row>
    <row r="2049" customFormat="false" ht="15" hidden="false" customHeight="false" outlineLevel="0" collapsed="false">
      <c r="A2049" s="0" t="n">
        <v>3354</v>
      </c>
      <c r="B2049" s="0" t="s">
        <v>6802</v>
      </c>
      <c r="C2049" s="0" t="s">
        <v>105</v>
      </c>
      <c r="D2049" s="0" t="s">
        <v>91</v>
      </c>
      <c r="E2049" s="0" t="s">
        <v>127</v>
      </c>
      <c r="F2049" s="0" t="s">
        <v>6808</v>
      </c>
      <c r="H2049" s="0" t="n">
        <v>0</v>
      </c>
      <c r="I2049" s="0" t="s">
        <v>6802</v>
      </c>
    </row>
    <row r="2050" customFormat="false" ht="15" hidden="false" customHeight="false" outlineLevel="0" collapsed="false">
      <c r="A2050" s="0" t="n">
        <v>3355</v>
      </c>
      <c r="B2050" s="0" t="s">
        <v>6802</v>
      </c>
      <c r="C2050" s="0" t="s">
        <v>105</v>
      </c>
      <c r="D2050" s="0" t="s">
        <v>91</v>
      </c>
      <c r="E2050" s="0" t="s">
        <v>127</v>
      </c>
      <c r="F2050" s="0" t="s">
        <v>6808</v>
      </c>
      <c r="H2050" s="0" t="n">
        <v>0</v>
      </c>
      <c r="I2050" s="0" t="s">
        <v>6802</v>
      </c>
    </row>
    <row r="2051" customFormat="false" ht="15" hidden="false" customHeight="false" outlineLevel="0" collapsed="false">
      <c r="A2051" s="0" t="n">
        <v>3356</v>
      </c>
      <c r="B2051" s="0" t="s">
        <v>6802</v>
      </c>
      <c r="C2051" s="0" t="s">
        <v>105</v>
      </c>
      <c r="D2051" s="0" t="s">
        <v>91</v>
      </c>
      <c r="E2051" s="0" t="s">
        <v>127</v>
      </c>
      <c r="F2051" s="0" t="s">
        <v>6808</v>
      </c>
      <c r="H2051" s="0" t="n">
        <v>0</v>
      </c>
      <c r="I2051" s="0" t="s">
        <v>6802</v>
      </c>
    </row>
    <row r="2052" customFormat="false" ht="15" hidden="false" customHeight="false" outlineLevel="0" collapsed="false">
      <c r="A2052" s="0" t="n">
        <v>3357</v>
      </c>
      <c r="B2052" s="0" t="s">
        <v>6802</v>
      </c>
      <c r="C2052" s="0" t="s">
        <v>105</v>
      </c>
      <c r="D2052" s="0" t="s">
        <v>91</v>
      </c>
      <c r="E2052" s="0" t="s">
        <v>127</v>
      </c>
      <c r="F2052" s="0" t="s">
        <v>6808</v>
      </c>
      <c r="H2052" s="0" t="n">
        <v>0</v>
      </c>
      <c r="I2052" s="0" t="s">
        <v>6802</v>
      </c>
    </row>
    <row r="2053" customFormat="false" ht="15" hidden="false" customHeight="false" outlineLevel="0" collapsed="false">
      <c r="A2053" s="0" t="n">
        <v>3358</v>
      </c>
      <c r="B2053" s="0" t="s">
        <v>6802</v>
      </c>
      <c r="C2053" s="0" t="s">
        <v>105</v>
      </c>
      <c r="D2053" s="0" t="s">
        <v>91</v>
      </c>
      <c r="E2053" s="0" t="s">
        <v>127</v>
      </c>
      <c r="F2053" s="0" t="s">
        <v>6808</v>
      </c>
      <c r="H2053" s="0" t="n">
        <v>0</v>
      </c>
      <c r="I2053" s="0" t="s">
        <v>6802</v>
      </c>
    </row>
    <row r="2054" customFormat="false" ht="15" hidden="false" customHeight="false" outlineLevel="0" collapsed="false">
      <c r="A2054" s="0" t="n">
        <v>3359</v>
      </c>
      <c r="B2054" s="0" t="s">
        <v>6802</v>
      </c>
      <c r="C2054" s="0" t="s">
        <v>105</v>
      </c>
      <c r="D2054" s="0" t="s">
        <v>91</v>
      </c>
      <c r="E2054" s="0" t="s">
        <v>127</v>
      </c>
      <c r="F2054" s="0" t="s">
        <v>6808</v>
      </c>
      <c r="H2054" s="0" t="n">
        <v>0</v>
      </c>
      <c r="I2054" s="0" t="s">
        <v>6802</v>
      </c>
    </row>
    <row r="2055" customFormat="false" ht="15" hidden="false" customHeight="false" outlineLevel="0" collapsed="false">
      <c r="A2055" s="0" t="n">
        <v>3360</v>
      </c>
      <c r="B2055" s="0" t="s">
        <v>6802</v>
      </c>
      <c r="C2055" s="0" t="s">
        <v>105</v>
      </c>
      <c r="D2055" s="0" t="s">
        <v>91</v>
      </c>
      <c r="E2055" s="0" t="s">
        <v>127</v>
      </c>
      <c r="F2055" s="0" t="s">
        <v>6808</v>
      </c>
      <c r="H2055" s="0" t="n">
        <v>0</v>
      </c>
      <c r="I2055" s="0" t="s">
        <v>6802</v>
      </c>
    </row>
    <row r="2056" customFormat="false" ht="15" hidden="false" customHeight="false" outlineLevel="0" collapsed="false">
      <c r="A2056" s="0" t="n">
        <v>3361</v>
      </c>
      <c r="B2056" s="0" t="s">
        <v>6802</v>
      </c>
      <c r="C2056" s="0" t="s">
        <v>105</v>
      </c>
      <c r="D2056" s="0" t="s">
        <v>91</v>
      </c>
      <c r="E2056" s="0" t="s">
        <v>127</v>
      </c>
      <c r="F2056" s="0" t="s">
        <v>6808</v>
      </c>
      <c r="H2056" s="0" t="n">
        <v>0</v>
      </c>
      <c r="I2056" s="0" t="s">
        <v>6802</v>
      </c>
    </row>
    <row r="2057" customFormat="false" ht="15" hidden="false" customHeight="false" outlineLevel="0" collapsed="false">
      <c r="A2057" s="0" t="n">
        <v>3362</v>
      </c>
      <c r="B2057" s="0" t="s">
        <v>6802</v>
      </c>
      <c r="C2057" s="0" t="s">
        <v>105</v>
      </c>
      <c r="D2057" s="0" t="s">
        <v>91</v>
      </c>
      <c r="E2057" s="0" t="s">
        <v>127</v>
      </c>
      <c r="F2057" s="0" t="s">
        <v>6808</v>
      </c>
      <c r="H2057" s="0" t="n">
        <v>0</v>
      </c>
      <c r="I2057" s="0" t="s">
        <v>6802</v>
      </c>
    </row>
    <row r="2058" customFormat="false" ht="15" hidden="false" customHeight="false" outlineLevel="0" collapsed="false">
      <c r="A2058" s="0" t="n">
        <v>3363</v>
      </c>
      <c r="B2058" s="0" t="s">
        <v>6802</v>
      </c>
      <c r="C2058" s="0" t="s">
        <v>105</v>
      </c>
      <c r="D2058" s="0" t="s">
        <v>91</v>
      </c>
      <c r="E2058" s="0" t="s">
        <v>127</v>
      </c>
      <c r="F2058" s="0" t="s">
        <v>6808</v>
      </c>
      <c r="H2058" s="0" t="n">
        <v>0</v>
      </c>
      <c r="I2058" s="0" t="s">
        <v>6802</v>
      </c>
    </row>
    <row r="2059" customFormat="false" ht="15" hidden="false" customHeight="false" outlineLevel="0" collapsed="false">
      <c r="A2059" s="0" t="n">
        <v>3364</v>
      </c>
      <c r="B2059" s="0" t="s">
        <v>6802</v>
      </c>
      <c r="C2059" s="0" t="s">
        <v>105</v>
      </c>
      <c r="D2059" s="0" t="s">
        <v>91</v>
      </c>
      <c r="E2059" s="0" t="s">
        <v>127</v>
      </c>
      <c r="F2059" s="0" t="s">
        <v>6808</v>
      </c>
      <c r="H2059" s="0" t="n">
        <v>0</v>
      </c>
      <c r="I2059" s="0" t="s">
        <v>6802</v>
      </c>
    </row>
    <row r="2060" customFormat="false" ht="15" hidden="false" customHeight="false" outlineLevel="0" collapsed="false">
      <c r="A2060" s="0" t="n">
        <v>3365</v>
      </c>
      <c r="B2060" s="0" t="s">
        <v>6802</v>
      </c>
      <c r="C2060" s="0" t="s">
        <v>105</v>
      </c>
      <c r="D2060" s="0" t="s">
        <v>91</v>
      </c>
      <c r="E2060" s="0" t="s">
        <v>127</v>
      </c>
      <c r="F2060" s="0" t="s">
        <v>6808</v>
      </c>
      <c r="H2060" s="0" t="n">
        <v>0</v>
      </c>
      <c r="I2060" s="0" t="s">
        <v>6802</v>
      </c>
    </row>
    <row r="2061" customFormat="false" ht="15" hidden="false" customHeight="false" outlineLevel="0" collapsed="false">
      <c r="A2061" s="0" t="n">
        <v>3366</v>
      </c>
      <c r="B2061" s="0" t="s">
        <v>6802</v>
      </c>
      <c r="C2061" s="0" t="s">
        <v>105</v>
      </c>
      <c r="D2061" s="0" t="s">
        <v>91</v>
      </c>
      <c r="E2061" s="0" t="s">
        <v>127</v>
      </c>
      <c r="F2061" s="0" t="s">
        <v>6808</v>
      </c>
      <c r="H2061" s="0" t="n">
        <v>0</v>
      </c>
      <c r="I2061" s="0" t="s">
        <v>6802</v>
      </c>
    </row>
    <row r="2062" customFormat="false" ht="15" hidden="false" customHeight="false" outlineLevel="0" collapsed="false">
      <c r="A2062" s="0" t="n">
        <v>3367</v>
      </c>
      <c r="B2062" s="0" t="s">
        <v>6802</v>
      </c>
      <c r="C2062" s="0" t="s">
        <v>105</v>
      </c>
      <c r="D2062" s="0" t="s">
        <v>91</v>
      </c>
      <c r="E2062" s="0" t="s">
        <v>127</v>
      </c>
      <c r="F2062" s="0" t="s">
        <v>6808</v>
      </c>
      <c r="H2062" s="0" t="n">
        <v>0</v>
      </c>
      <c r="I2062" s="0" t="s">
        <v>6802</v>
      </c>
    </row>
    <row r="2063" customFormat="false" ht="15" hidden="false" customHeight="false" outlineLevel="0" collapsed="false">
      <c r="A2063" s="0" t="n">
        <v>3368</v>
      </c>
      <c r="B2063" s="0" t="s">
        <v>6926</v>
      </c>
      <c r="C2063" s="0" t="s">
        <v>769</v>
      </c>
      <c r="D2063" s="0" t="s">
        <v>91</v>
      </c>
      <c r="E2063" s="0" t="s">
        <v>2105</v>
      </c>
      <c r="F2063" s="0" t="s">
        <v>6932</v>
      </c>
      <c r="H2063" s="0" t="n">
        <v>0</v>
      </c>
      <c r="I2063" s="0" t="s">
        <v>6926</v>
      </c>
    </row>
    <row r="2064" customFormat="false" ht="15" hidden="false" customHeight="false" outlineLevel="0" collapsed="false">
      <c r="A2064" s="0" t="n">
        <v>3369</v>
      </c>
      <c r="B2064" s="0" t="s">
        <v>6926</v>
      </c>
      <c r="C2064" s="0" t="s">
        <v>769</v>
      </c>
      <c r="D2064" s="0" t="s">
        <v>91</v>
      </c>
      <c r="E2064" s="0" t="s">
        <v>127</v>
      </c>
      <c r="F2064" s="0" t="s">
        <v>6932</v>
      </c>
      <c r="H2064" s="0" t="n">
        <v>0</v>
      </c>
      <c r="I2064" s="0" t="s">
        <v>6926</v>
      </c>
    </row>
    <row r="2065" customFormat="false" ht="15" hidden="false" customHeight="false" outlineLevel="0" collapsed="false">
      <c r="A2065" s="0" t="n">
        <v>3370</v>
      </c>
      <c r="B2065" s="0" t="s">
        <v>6926</v>
      </c>
      <c r="C2065" s="0" t="s">
        <v>769</v>
      </c>
      <c r="D2065" s="0" t="s">
        <v>91</v>
      </c>
      <c r="E2065" s="0" t="s">
        <v>2442</v>
      </c>
      <c r="F2065" s="0" t="s">
        <v>6932</v>
      </c>
      <c r="H2065" s="0" t="n">
        <v>0</v>
      </c>
      <c r="I2065" s="0" t="s">
        <v>6926</v>
      </c>
    </row>
    <row r="2066" customFormat="false" ht="15" hidden="false" customHeight="false" outlineLevel="0" collapsed="false">
      <c r="A2066" s="0" t="n">
        <v>3371</v>
      </c>
      <c r="B2066" s="0" t="s">
        <v>6926</v>
      </c>
      <c r="C2066" s="0" t="s">
        <v>769</v>
      </c>
      <c r="D2066" s="0" t="s">
        <v>91</v>
      </c>
      <c r="E2066" s="0" t="s">
        <v>2442</v>
      </c>
      <c r="F2066" s="0" t="s">
        <v>6932</v>
      </c>
      <c r="H2066" s="0" t="n">
        <v>0</v>
      </c>
      <c r="I2066" s="0" t="s">
        <v>6926</v>
      </c>
    </row>
    <row r="2067" customFormat="false" ht="15" hidden="false" customHeight="false" outlineLevel="0" collapsed="false">
      <c r="A2067" s="0" t="n">
        <v>3372</v>
      </c>
      <c r="B2067" s="0" t="s">
        <v>6946</v>
      </c>
      <c r="C2067" s="0" t="s">
        <v>769</v>
      </c>
      <c r="D2067" s="0" t="s">
        <v>91</v>
      </c>
      <c r="E2067" s="0" t="s">
        <v>85</v>
      </c>
      <c r="F2067" s="0" t="s">
        <v>6949</v>
      </c>
      <c r="H2067" s="0" t="n">
        <v>0</v>
      </c>
      <c r="I2067" s="0" t="s">
        <v>5945</v>
      </c>
    </row>
    <row r="2068" customFormat="false" ht="15" hidden="false" customHeight="false" outlineLevel="0" collapsed="false">
      <c r="A2068" s="0" t="n">
        <v>3373</v>
      </c>
      <c r="B2068" s="0" t="s">
        <v>6946</v>
      </c>
      <c r="C2068" s="0" t="s">
        <v>769</v>
      </c>
      <c r="D2068" s="0" t="s">
        <v>91</v>
      </c>
      <c r="E2068" s="0" t="s">
        <v>127</v>
      </c>
      <c r="F2068" s="0" t="s">
        <v>6949</v>
      </c>
      <c r="H2068" s="0" t="n">
        <v>0</v>
      </c>
      <c r="I2068" s="0" t="s">
        <v>5945</v>
      </c>
    </row>
    <row r="2069" customFormat="false" ht="15" hidden="false" customHeight="false" outlineLevel="0" collapsed="false">
      <c r="A2069" s="0" t="n">
        <v>3374</v>
      </c>
      <c r="B2069" s="0" t="s">
        <v>6946</v>
      </c>
      <c r="C2069" s="0" t="s">
        <v>769</v>
      </c>
      <c r="D2069" s="0" t="s">
        <v>91</v>
      </c>
      <c r="E2069" s="0" t="s">
        <v>127</v>
      </c>
      <c r="F2069" s="0" t="s">
        <v>6949</v>
      </c>
      <c r="H2069" s="0" t="n">
        <v>0</v>
      </c>
      <c r="I2069" s="0" t="s">
        <v>5945</v>
      </c>
    </row>
    <row r="2070" customFormat="false" ht="15" hidden="false" customHeight="false" outlineLevel="0" collapsed="false">
      <c r="A2070" s="0" t="n">
        <v>3375</v>
      </c>
      <c r="B2070" s="0" t="s">
        <v>6966</v>
      </c>
      <c r="C2070" s="0" t="s">
        <v>769</v>
      </c>
      <c r="D2070" s="0" t="s">
        <v>91</v>
      </c>
      <c r="E2070" s="0" t="s">
        <v>85</v>
      </c>
      <c r="F2070" s="0" t="s">
        <v>6971</v>
      </c>
      <c r="H2070" s="0" t="n">
        <v>0</v>
      </c>
      <c r="I2070" s="0" t="s">
        <v>6966</v>
      </c>
    </row>
    <row r="2071" customFormat="false" ht="15" hidden="false" customHeight="false" outlineLevel="0" collapsed="false">
      <c r="A2071" s="0" t="n">
        <v>3376</v>
      </c>
      <c r="B2071" s="0" t="s">
        <v>6966</v>
      </c>
      <c r="C2071" s="0" t="s">
        <v>769</v>
      </c>
      <c r="D2071" s="0" t="s">
        <v>91</v>
      </c>
      <c r="E2071" s="0" t="s">
        <v>85</v>
      </c>
      <c r="F2071" s="0" t="s">
        <v>6971</v>
      </c>
      <c r="H2071" s="0" t="n">
        <v>0</v>
      </c>
      <c r="I2071" s="0" t="s">
        <v>6966</v>
      </c>
    </row>
    <row r="2072" customFormat="false" ht="15" hidden="false" customHeight="false" outlineLevel="0" collapsed="false">
      <c r="A2072" s="0" t="n">
        <v>3377</v>
      </c>
      <c r="B2072" s="0" t="s">
        <v>6966</v>
      </c>
      <c r="C2072" s="0" t="s">
        <v>769</v>
      </c>
      <c r="D2072" s="0" t="s">
        <v>91</v>
      </c>
      <c r="E2072" s="0" t="s">
        <v>127</v>
      </c>
      <c r="F2072" s="0" t="s">
        <v>6971</v>
      </c>
      <c r="H2072" s="0" t="n">
        <v>0</v>
      </c>
      <c r="I2072" s="0" t="s">
        <v>6966</v>
      </c>
    </row>
    <row r="2073" customFormat="false" ht="15" hidden="false" customHeight="false" outlineLevel="0" collapsed="false">
      <c r="A2073" s="0" t="n">
        <v>3378</v>
      </c>
      <c r="B2073" s="0" t="s">
        <v>6966</v>
      </c>
      <c r="C2073" s="0" t="s">
        <v>769</v>
      </c>
      <c r="D2073" s="0" t="s">
        <v>91</v>
      </c>
      <c r="E2073" s="0" t="s">
        <v>127</v>
      </c>
      <c r="F2073" s="0" t="s">
        <v>6971</v>
      </c>
      <c r="H2073" s="0" t="n">
        <v>0</v>
      </c>
      <c r="I2073" s="0" t="s">
        <v>6966</v>
      </c>
    </row>
    <row r="2074" customFormat="false" ht="15" hidden="false" customHeight="false" outlineLevel="0" collapsed="false">
      <c r="A2074" s="0" t="n">
        <v>3379</v>
      </c>
      <c r="B2074" s="0" t="s">
        <v>6966</v>
      </c>
      <c r="C2074" s="0" t="s">
        <v>769</v>
      </c>
      <c r="D2074" s="0" t="s">
        <v>91</v>
      </c>
      <c r="E2074" s="0" t="s">
        <v>127</v>
      </c>
      <c r="F2074" s="0" t="s">
        <v>6971</v>
      </c>
      <c r="H2074" s="0" t="n">
        <v>0</v>
      </c>
      <c r="I2074" s="0" t="s">
        <v>6966</v>
      </c>
    </row>
    <row r="2075" customFormat="false" ht="15" hidden="false" customHeight="false" outlineLevel="0" collapsed="false">
      <c r="A2075" s="0" t="n">
        <v>3380</v>
      </c>
      <c r="B2075" s="0" t="s">
        <v>6966</v>
      </c>
      <c r="C2075" s="0" t="s">
        <v>769</v>
      </c>
      <c r="D2075" s="0" t="s">
        <v>91</v>
      </c>
      <c r="E2075" s="0" t="s">
        <v>127</v>
      </c>
      <c r="F2075" s="0" t="s">
        <v>6971</v>
      </c>
      <c r="H2075" s="0" t="n">
        <v>0</v>
      </c>
      <c r="I2075" s="0" t="s">
        <v>6966</v>
      </c>
    </row>
    <row r="2076" customFormat="false" ht="15" hidden="false" customHeight="false" outlineLevel="0" collapsed="false">
      <c r="A2076" s="0" t="n">
        <v>3381</v>
      </c>
      <c r="B2076" s="0" t="s">
        <v>6966</v>
      </c>
      <c r="C2076" s="0" t="s">
        <v>769</v>
      </c>
      <c r="D2076" s="0" t="s">
        <v>91</v>
      </c>
      <c r="E2076" s="0" t="s">
        <v>127</v>
      </c>
      <c r="F2076" s="0" t="s">
        <v>6971</v>
      </c>
      <c r="H2076" s="0" t="n">
        <v>0</v>
      </c>
      <c r="I2076" s="0" t="s">
        <v>6966</v>
      </c>
    </row>
    <row r="2077" customFormat="false" ht="15" hidden="false" customHeight="false" outlineLevel="0" collapsed="false">
      <c r="A2077" s="0" t="n">
        <v>3382</v>
      </c>
      <c r="B2077" s="0" t="s">
        <v>6966</v>
      </c>
      <c r="C2077" s="0" t="s">
        <v>769</v>
      </c>
      <c r="D2077" s="0" t="s">
        <v>91</v>
      </c>
      <c r="E2077" s="0" t="s">
        <v>127</v>
      </c>
      <c r="F2077" s="0" t="s">
        <v>6971</v>
      </c>
      <c r="H2077" s="0" t="n">
        <v>0</v>
      </c>
      <c r="I2077" s="0" t="s">
        <v>6966</v>
      </c>
    </row>
    <row r="2078" customFormat="false" ht="15" hidden="false" customHeight="false" outlineLevel="0" collapsed="false">
      <c r="A2078" s="0" t="n">
        <v>3383</v>
      </c>
      <c r="B2078" s="0" t="s">
        <v>6966</v>
      </c>
      <c r="C2078" s="0" t="s">
        <v>769</v>
      </c>
      <c r="D2078" s="0" t="s">
        <v>91</v>
      </c>
      <c r="E2078" s="0" t="s">
        <v>127</v>
      </c>
      <c r="F2078" s="0" t="s">
        <v>6971</v>
      </c>
      <c r="H2078" s="0" t="n">
        <v>0</v>
      </c>
      <c r="I2078" s="0" t="s">
        <v>6966</v>
      </c>
    </row>
    <row r="2079" customFormat="false" ht="15" hidden="false" customHeight="false" outlineLevel="0" collapsed="false">
      <c r="A2079" s="0" t="n">
        <v>3384</v>
      </c>
      <c r="B2079" s="0" t="s">
        <v>6966</v>
      </c>
      <c r="C2079" s="0" t="s">
        <v>769</v>
      </c>
      <c r="D2079" s="0" t="s">
        <v>91</v>
      </c>
      <c r="E2079" s="0" t="s">
        <v>127</v>
      </c>
      <c r="F2079" s="0" t="s">
        <v>6971</v>
      </c>
      <c r="H2079" s="0" t="n">
        <v>0</v>
      </c>
      <c r="I2079" s="0" t="s">
        <v>6966</v>
      </c>
    </row>
    <row r="2080" customFormat="false" ht="15" hidden="false" customHeight="false" outlineLevel="0" collapsed="false">
      <c r="A2080" s="0" t="n">
        <v>3385</v>
      </c>
      <c r="B2080" s="0" t="s">
        <v>7010</v>
      </c>
      <c r="C2080" s="0" t="s">
        <v>769</v>
      </c>
      <c r="D2080" s="0" t="s">
        <v>91</v>
      </c>
      <c r="E2080" s="0" t="s">
        <v>127</v>
      </c>
      <c r="F2080" s="0" t="s">
        <v>7013</v>
      </c>
      <c r="H2080" s="0" t="n">
        <v>0</v>
      </c>
      <c r="I2080" s="0" t="s">
        <v>7010</v>
      </c>
    </row>
    <row r="2081" customFormat="false" ht="15" hidden="false" customHeight="false" outlineLevel="0" collapsed="false">
      <c r="A2081" s="0" t="n">
        <v>3386</v>
      </c>
      <c r="B2081" s="0" t="s">
        <v>7010</v>
      </c>
      <c r="C2081" s="0" t="s">
        <v>769</v>
      </c>
      <c r="D2081" s="0" t="s">
        <v>91</v>
      </c>
      <c r="E2081" s="0" t="s">
        <v>127</v>
      </c>
      <c r="F2081" s="0" t="s">
        <v>7013</v>
      </c>
      <c r="H2081" s="0" t="n">
        <v>0</v>
      </c>
      <c r="I2081" s="0" t="s">
        <v>7010</v>
      </c>
    </row>
    <row r="2082" customFormat="false" ht="15" hidden="false" customHeight="false" outlineLevel="0" collapsed="false">
      <c r="A2082" s="0" t="n">
        <v>3387</v>
      </c>
      <c r="B2082" s="0" t="s">
        <v>7010</v>
      </c>
      <c r="C2082" s="0" t="s">
        <v>769</v>
      </c>
      <c r="D2082" s="0" t="s">
        <v>91</v>
      </c>
      <c r="E2082" s="0" t="s">
        <v>127</v>
      </c>
      <c r="F2082" s="0" t="s">
        <v>7013</v>
      </c>
      <c r="H2082" s="0" t="n">
        <v>0</v>
      </c>
      <c r="I2082" s="0" t="s">
        <v>7010</v>
      </c>
    </row>
    <row r="2083" customFormat="false" ht="15" hidden="false" customHeight="false" outlineLevel="0" collapsed="false">
      <c r="A2083" s="0" t="n">
        <v>3388</v>
      </c>
      <c r="B2083" s="0" t="s">
        <v>7010</v>
      </c>
      <c r="C2083" s="0" t="s">
        <v>769</v>
      </c>
      <c r="D2083" s="0" t="s">
        <v>91</v>
      </c>
      <c r="E2083" s="0" t="s">
        <v>2105</v>
      </c>
      <c r="F2083" s="0" t="s">
        <v>7013</v>
      </c>
      <c r="H2083" s="0" t="n">
        <v>0</v>
      </c>
      <c r="I2083" s="0" t="s">
        <v>7010</v>
      </c>
    </row>
    <row r="2084" customFormat="false" ht="15" hidden="false" customHeight="false" outlineLevel="0" collapsed="false">
      <c r="A2084" s="0" t="n">
        <v>3389</v>
      </c>
      <c r="B2084" s="0" t="s">
        <v>7010</v>
      </c>
      <c r="C2084" s="0" t="s">
        <v>769</v>
      </c>
      <c r="D2084" s="0" t="s">
        <v>91</v>
      </c>
      <c r="E2084" s="0" t="s">
        <v>2105</v>
      </c>
      <c r="F2084" s="0" t="s">
        <v>7013</v>
      </c>
      <c r="H2084" s="0" t="n">
        <v>0</v>
      </c>
      <c r="I2084" s="0" t="s">
        <v>7010</v>
      </c>
    </row>
    <row r="2085" customFormat="false" ht="15" hidden="false" customHeight="false" outlineLevel="0" collapsed="false">
      <c r="A2085" s="0" t="n">
        <v>3390</v>
      </c>
      <c r="B2085" s="0" t="s">
        <v>7010</v>
      </c>
      <c r="C2085" s="0" t="s">
        <v>769</v>
      </c>
      <c r="D2085" s="0" t="s">
        <v>91</v>
      </c>
      <c r="E2085" s="0" t="s">
        <v>2105</v>
      </c>
      <c r="F2085" s="0" t="s">
        <v>7013</v>
      </c>
      <c r="H2085" s="0" t="n">
        <v>0</v>
      </c>
      <c r="I2085" s="0" t="s">
        <v>7010</v>
      </c>
    </row>
    <row r="2086" customFormat="false" ht="15" hidden="false" customHeight="false" outlineLevel="0" collapsed="false">
      <c r="A2086" s="0" t="n">
        <v>3391</v>
      </c>
      <c r="B2086" s="0" t="s">
        <v>7010</v>
      </c>
      <c r="C2086" s="0" t="s">
        <v>769</v>
      </c>
      <c r="D2086" s="0" t="s">
        <v>91</v>
      </c>
      <c r="E2086" s="0" t="s">
        <v>2105</v>
      </c>
      <c r="F2086" s="0" t="s">
        <v>7013</v>
      </c>
      <c r="H2086" s="0" t="n">
        <v>0</v>
      </c>
      <c r="I2086" s="0" t="s">
        <v>7010</v>
      </c>
    </row>
    <row r="2087" customFormat="false" ht="15" hidden="false" customHeight="false" outlineLevel="0" collapsed="false">
      <c r="A2087" s="0" t="n">
        <v>3392</v>
      </c>
      <c r="B2087" s="0" t="s">
        <v>7010</v>
      </c>
      <c r="C2087" s="0" t="s">
        <v>769</v>
      </c>
      <c r="D2087" s="0" t="s">
        <v>91</v>
      </c>
      <c r="E2087" s="0" t="s">
        <v>2105</v>
      </c>
      <c r="F2087" s="0" t="s">
        <v>7013</v>
      </c>
      <c r="H2087" s="0" t="n">
        <v>0</v>
      </c>
      <c r="I2087" s="0" t="s">
        <v>7010</v>
      </c>
    </row>
    <row r="2088" customFormat="false" ht="15" hidden="false" customHeight="false" outlineLevel="0" collapsed="false">
      <c r="A2088" s="0" t="n">
        <v>3393</v>
      </c>
      <c r="B2088" s="0" t="s">
        <v>7010</v>
      </c>
      <c r="C2088" s="0" t="s">
        <v>769</v>
      </c>
      <c r="D2088" s="0" t="s">
        <v>91</v>
      </c>
      <c r="E2088" s="0" t="s">
        <v>2105</v>
      </c>
      <c r="F2088" s="0" t="s">
        <v>7013</v>
      </c>
      <c r="H2088" s="0" t="n">
        <v>0</v>
      </c>
      <c r="I2088" s="0" t="s">
        <v>7010</v>
      </c>
    </row>
    <row r="2089" customFormat="false" ht="15" hidden="false" customHeight="false" outlineLevel="0" collapsed="false">
      <c r="A2089" s="0" t="n">
        <v>3394</v>
      </c>
      <c r="B2089" s="0" t="s">
        <v>7010</v>
      </c>
      <c r="C2089" s="0" t="s">
        <v>769</v>
      </c>
      <c r="D2089" s="0" t="s">
        <v>91</v>
      </c>
      <c r="E2089" s="0" t="s">
        <v>2105</v>
      </c>
      <c r="F2089" s="0" t="s">
        <v>7013</v>
      </c>
      <c r="H2089" s="0" t="n">
        <v>0</v>
      </c>
      <c r="I2089" s="0" t="s">
        <v>7010</v>
      </c>
    </row>
    <row r="2090" customFormat="false" ht="15" hidden="false" customHeight="false" outlineLevel="0" collapsed="false">
      <c r="A2090" s="0" t="n">
        <v>3395</v>
      </c>
      <c r="B2090" s="0" t="s">
        <v>7010</v>
      </c>
      <c r="C2090" s="0" t="s">
        <v>769</v>
      </c>
      <c r="D2090" s="0" t="s">
        <v>91</v>
      </c>
      <c r="E2090" s="0" t="s">
        <v>2105</v>
      </c>
      <c r="F2090" s="0" t="s">
        <v>7013</v>
      </c>
      <c r="H2090" s="0" t="n">
        <v>0</v>
      </c>
      <c r="I2090" s="0" t="s">
        <v>7010</v>
      </c>
    </row>
    <row r="2091" customFormat="false" ht="15" hidden="false" customHeight="false" outlineLevel="0" collapsed="false">
      <c r="A2091" s="0" t="n">
        <v>3396</v>
      </c>
      <c r="B2091" s="0" t="s">
        <v>7010</v>
      </c>
      <c r="C2091" s="0" t="s">
        <v>769</v>
      </c>
      <c r="D2091" s="0" t="s">
        <v>91</v>
      </c>
      <c r="E2091" s="0" t="s">
        <v>2105</v>
      </c>
      <c r="F2091" s="0" t="s">
        <v>7013</v>
      </c>
      <c r="H2091" s="0" t="n">
        <v>0</v>
      </c>
      <c r="I2091" s="0" t="s">
        <v>7010</v>
      </c>
    </row>
    <row r="2092" customFormat="false" ht="15" hidden="false" customHeight="false" outlineLevel="0" collapsed="false">
      <c r="A2092" s="0" t="n">
        <v>3397</v>
      </c>
      <c r="B2092" s="0" t="s">
        <v>7034</v>
      </c>
      <c r="C2092" s="0" t="s">
        <v>769</v>
      </c>
      <c r="D2092" s="0" t="s">
        <v>91</v>
      </c>
      <c r="E2092" s="0" t="s">
        <v>85</v>
      </c>
      <c r="F2092" s="0" t="s">
        <v>7040</v>
      </c>
      <c r="H2092" s="0" t="n">
        <v>0</v>
      </c>
      <c r="I2092" s="0" t="s">
        <v>7034</v>
      </c>
    </row>
    <row r="2093" customFormat="false" ht="15" hidden="false" customHeight="false" outlineLevel="0" collapsed="false">
      <c r="A2093" s="0" t="n">
        <v>3398</v>
      </c>
      <c r="B2093" s="0" t="s">
        <v>7034</v>
      </c>
      <c r="C2093" s="0" t="s">
        <v>769</v>
      </c>
      <c r="D2093" s="0" t="s">
        <v>91</v>
      </c>
      <c r="E2093" s="0" t="s">
        <v>127</v>
      </c>
      <c r="F2093" s="0" t="s">
        <v>7040</v>
      </c>
      <c r="H2093" s="0" t="n">
        <v>0</v>
      </c>
      <c r="I2093" s="0" t="s">
        <v>7034</v>
      </c>
    </row>
    <row r="2094" customFormat="false" ht="15" hidden="false" customHeight="false" outlineLevel="0" collapsed="false">
      <c r="A2094" s="0" t="n">
        <v>3399</v>
      </c>
      <c r="B2094" s="0" t="s">
        <v>7048</v>
      </c>
      <c r="C2094" s="0" t="s">
        <v>105</v>
      </c>
      <c r="D2094" s="0" t="s">
        <v>91</v>
      </c>
      <c r="E2094" s="0" t="s">
        <v>127</v>
      </c>
      <c r="F2094" s="0" t="s">
        <v>7055</v>
      </c>
      <c r="H2094" s="0" t="n">
        <v>0</v>
      </c>
      <c r="I2094" s="0" t="s">
        <v>7048</v>
      </c>
    </row>
    <row r="2095" customFormat="false" ht="15" hidden="false" customHeight="false" outlineLevel="0" collapsed="false">
      <c r="A2095" s="0" t="n">
        <v>3400</v>
      </c>
      <c r="B2095" s="0" t="s">
        <v>7048</v>
      </c>
      <c r="C2095" s="0" t="s">
        <v>105</v>
      </c>
      <c r="D2095" s="0" t="s">
        <v>91</v>
      </c>
      <c r="E2095" s="0" t="s">
        <v>127</v>
      </c>
      <c r="F2095" s="0" t="s">
        <v>7055</v>
      </c>
      <c r="H2095" s="0" t="n">
        <v>0</v>
      </c>
      <c r="I2095" s="0" t="s">
        <v>7048</v>
      </c>
    </row>
    <row r="2096" customFormat="false" ht="15" hidden="false" customHeight="false" outlineLevel="0" collapsed="false">
      <c r="A2096" s="0" t="n">
        <v>3401</v>
      </c>
      <c r="B2096" s="0" t="s">
        <v>7048</v>
      </c>
      <c r="C2096" s="0" t="s">
        <v>105</v>
      </c>
      <c r="D2096" s="0" t="s">
        <v>91</v>
      </c>
      <c r="E2096" s="0" t="s">
        <v>127</v>
      </c>
      <c r="F2096" s="0" t="s">
        <v>7055</v>
      </c>
      <c r="H2096" s="0" t="n">
        <v>0</v>
      </c>
      <c r="I2096" s="0" t="s">
        <v>7048</v>
      </c>
    </row>
    <row r="2097" customFormat="false" ht="15" hidden="false" customHeight="false" outlineLevel="0" collapsed="false">
      <c r="A2097" s="0" t="n">
        <v>3402</v>
      </c>
      <c r="B2097" s="0" t="s">
        <v>7048</v>
      </c>
      <c r="C2097" s="0" t="s">
        <v>105</v>
      </c>
      <c r="D2097" s="0" t="s">
        <v>91</v>
      </c>
      <c r="E2097" s="0" t="s">
        <v>127</v>
      </c>
      <c r="F2097" s="0" t="s">
        <v>7055</v>
      </c>
      <c r="H2097" s="0" t="n">
        <v>0</v>
      </c>
      <c r="I2097" s="0" t="s">
        <v>7048</v>
      </c>
    </row>
    <row r="2098" customFormat="false" ht="15" hidden="false" customHeight="false" outlineLevel="0" collapsed="false">
      <c r="A2098" s="0" t="n">
        <v>3403</v>
      </c>
      <c r="B2098" s="0" t="s">
        <v>7048</v>
      </c>
      <c r="C2098" s="0" t="s">
        <v>105</v>
      </c>
      <c r="D2098" s="0" t="s">
        <v>91</v>
      </c>
      <c r="E2098" s="0" t="s">
        <v>127</v>
      </c>
      <c r="F2098" s="0" t="s">
        <v>7055</v>
      </c>
      <c r="H2098" s="0" t="n">
        <v>0</v>
      </c>
      <c r="I2098" s="0" t="s">
        <v>7048</v>
      </c>
    </row>
    <row r="2099" customFormat="false" ht="15" hidden="false" customHeight="false" outlineLevel="0" collapsed="false">
      <c r="A2099" s="0" t="n">
        <v>3404</v>
      </c>
      <c r="B2099" s="0" t="s">
        <v>7048</v>
      </c>
      <c r="C2099" s="0" t="s">
        <v>105</v>
      </c>
      <c r="D2099" s="0" t="s">
        <v>91</v>
      </c>
      <c r="E2099" s="0" t="s">
        <v>127</v>
      </c>
      <c r="F2099" s="0" t="s">
        <v>7055</v>
      </c>
      <c r="H2099" s="0" t="n">
        <v>0</v>
      </c>
      <c r="I2099" s="0" t="s">
        <v>7048</v>
      </c>
    </row>
    <row r="2100" customFormat="false" ht="15" hidden="false" customHeight="false" outlineLevel="0" collapsed="false">
      <c r="A2100" s="0" t="n">
        <v>3405</v>
      </c>
      <c r="B2100" s="0" t="s">
        <v>7048</v>
      </c>
      <c r="C2100" s="0" t="s">
        <v>105</v>
      </c>
      <c r="D2100" s="0" t="s">
        <v>91</v>
      </c>
      <c r="E2100" s="0" t="s">
        <v>127</v>
      </c>
      <c r="F2100" s="0" t="s">
        <v>7055</v>
      </c>
      <c r="H2100" s="0" t="n">
        <v>0</v>
      </c>
      <c r="I2100" s="0" t="s">
        <v>7048</v>
      </c>
    </row>
    <row r="2101" customFormat="false" ht="15" hidden="false" customHeight="false" outlineLevel="0" collapsed="false">
      <c r="A2101" s="0" t="n">
        <v>3406</v>
      </c>
      <c r="B2101" s="0" t="s">
        <v>7048</v>
      </c>
      <c r="C2101" s="0" t="s">
        <v>105</v>
      </c>
      <c r="D2101" s="0" t="s">
        <v>91</v>
      </c>
      <c r="E2101" s="0" t="s">
        <v>127</v>
      </c>
      <c r="F2101" s="0" t="s">
        <v>7055</v>
      </c>
      <c r="H2101" s="0" t="n">
        <v>0</v>
      </c>
      <c r="I2101" s="0" t="s">
        <v>7048</v>
      </c>
    </row>
    <row r="2102" customFormat="false" ht="15" hidden="false" customHeight="false" outlineLevel="0" collapsed="false">
      <c r="A2102" s="0" t="n">
        <v>3407</v>
      </c>
      <c r="B2102" s="0" t="s">
        <v>7048</v>
      </c>
      <c r="C2102" s="0" t="s">
        <v>105</v>
      </c>
      <c r="D2102" s="0" t="s">
        <v>91</v>
      </c>
      <c r="E2102" s="0" t="s">
        <v>127</v>
      </c>
      <c r="F2102" s="0" t="s">
        <v>7055</v>
      </c>
      <c r="H2102" s="0" t="n">
        <v>0</v>
      </c>
      <c r="I2102" s="0" t="s">
        <v>7048</v>
      </c>
    </row>
    <row r="2103" customFormat="false" ht="15" hidden="false" customHeight="false" outlineLevel="0" collapsed="false">
      <c r="A2103" s="0" t="n">
        <v>3408</v>
      </c>
      <c r="B2103" s="0" t="s">
        <v>7048</v>
      </c>
      <c r="C2103" s="0" t="s">
        <v>105</v>
      </c>
      <c r="D2103" s="0" t="s">
        <v>91</v>
      </c>
      <c r="E2103" s="0" t="s">
        <v>127</v>
      </c>
      <c r="F2103" s="0" t="s">
        <v>7055</v>
      </c>
      <c r="H2103" s="0" t="n">
        <v>0</v>
      </c>
      <c r="I2103" s="0" t="s">
        <v>7048</v>
      </c>
    </row>
    <row r="2104" customFormat="false" ht="15" hidden="false" customHeight="false" outlineLevel="0" collapsed="false">
      <c r="A2104" s="0" t="n">
        <v>3409</v>
      </c>
      <c r="B2104" s="0" t="s">
        <v>7048</v>
      </c>
      <c r="C2104" s="0" t="s">
        <v>105</v>
      </c>
      <c r="D2104" s="0" t="s">
        <v>91</v>
      </c>
      <c r="E2104" s="0" t="s">
        <v>127</v>
      </c>
      <c r="F2104" s="0" t="s">
        <v>7055</v>
      </c>
      <c r="H2104" s="0" t="n">
        <v>0</v>
      </c>
      <c r="I2104" s="0" t="s">
        <v>7048</v>
      </c>
    </row>
    <row r="2105" customFormat="false" ht="15" hidden="false" customHeight="false" outlineLevel="0" collapsed="false">
      <c r="A2105" s="0" t="n">
        <v>3410</v>
      </c>
      <c r="B2105" s="0" t="s">
        <v>7048</v>
      </c>
      <c r="C2105" s="0" t="s">
        <v>105</v>
      </c>
      <c r="D2105" s="0" t="s">
        <v>91</v>
      </c>
      <c r="E2105" s="0" t="s">
        <v>127</v>
      </c>
      <c r="F2105" s="0" t="s">
        <v>7055</v>
      </c>
      <c r="H2105" s="0" t="n">
        <v>0</v>
      </c>
      <c r="I2105" s="0" t="s">
        <v>7048</v>
      </c>
    </row>
    <row r="2106" customFormat="false" ht="15" hidden="false" customHeight="false" outlineLevel="0" collapsed="false">
      <c r="A2106" s="0" t="n">
        <v>3411</v>
      </c>
      <c r="B2106" s="0" t="s">
        <v>7048</v>
      </c>
      <c r="C2106" s="0" t="s">
        <v>105</v>
      </c>
      <c r="D2106" s="0" t="s">
        <v>91</v>
      </c>
      <c r="E2106" s="0" t="s">
        <v>127</v>
      </c>
      <c r="F2106" s="0" t="s">
        <v>7055</v>
      </c>
      <c r="H2106" s="0" t="n">
        <v>0</v>
      </c>
      <c r="I2106" s="0" t="s">
        <v>7048</v>
      </c>
    </row>
    <row r="2107" customFormat="false" ht="15" hidden="false" customHeight="false" outlineLevel="0" collapsed="false">
      <c r="A2107" s="0" t="n">
        <v>3412</v>
      </c>
      <c r="B2107" s="0" t="s">
        <v>7048</v>
      </c>
      <c r="C2107" s="0" t="s">
        <v>105</v>
      </c>
      <c r="D2107" s="0" t="s">
        <v>91</v>
      </c>
      <c r="E2107" s="0" t="s">
        <v>127</v>
      </c>
      <c r="F2107" s="0" t="s">
        <v>7055</v>
      </c>
      <c r="H2107" s="0" t="n">
        <v>0</v>
      </c>
      <c r="I2107" s="0" t="s">
        <v>7048</v>
      </c>
    </row>
    <row r="2108" customFormat="false" ht="15" hidden="false" customHeight="false" outlineLevel="0" collapsed="false">
      <c r="A2108" s="0" t="n">
        <v>3413</v>
      </c>
      <c r="B2108" s="0" t="s">
        <v>7048</v>
      </c>
      <c r="C2108" s="0" t="s">
        <v>105</v>
      </c>
      <c r="D2108" s="0" t="s">
        <v>91</v>
      </c>
      <c r="E2108" s="0" t="s">
        <v>127</v>
      </c>
      <c r="F2108" s="0" t="s">
        <v>7055</v>
      </c>
      <c r="H2108" s="0" t="n">
        <v>0</v>
      </c>
      <c r="I2108" s="0" t="s">
        <v>7048</v>
      </c>
    </row>
    <row r="2109" customFormat="false" ht="15" hidden="false" customHeight="false" outlineLevel="0" collapsed="false">
      <c r="A2109" s="0" t="n">
        <v>3414</v>
      </c>
      <c r="B2109" s="0" t="s">
        <v>7119</v>
      </c>
      <c r="C2109" s="0" t="s">
        <v>769</v>
      </c>
      <c r="D2109" s="0" t="s">
        <v>91</v>
      </c>
      <c r="E2109" s="0" t="s">
        <v>127</v>
      </c>
      <c r="F2109" s="0" t="s">
        <v>7126</v>
      </c>
      <c r="H2109" s="0" t="n">
        <v>0</v>
      </c>
      <c r="I2109" s="0" t="s">
        <v>7119</v>
      </c>
    </row>
    <row r="2110" customFormat="false" ht="15" hidden="false" customHeight="false" outlineLevel="0" collapsed="false">
      <c r="A2110" s="0" t="n">
        <v>3415</v>
      </c>
      <c r="B2110" s="0" t="s">
        <v>7119</v>
      </c>
      <c r="C2110" s="0" t="s">
        <v>769</v>
      </c>
      <c r="D2110" s="0" t="s">
        <v>91</v>
      </c>
      <c r="E2110" s="0" t="s">
        <v>127</v>
      </c>
      <c r="F2110" s="0" t="s">
        <v>7126</v>
      </c>
      <c r="H2110" s="0" t="n">
        <v>0</v>
      </c>
      <c r="I2110" s="0" t="s">
        <v>7119</v>
      </c>
    </row>
    <row r="2111" customFormat="false" ht="15" hidden="false" customHeight="false" outlineLevel="0" collapsed="false">
      <c r="A2111" s="0" t="n">
        <v>3416</v>
      </c>
      <c r="B2111" s="0" t="s">
        <v>7119</v>
      </c>
      <c r="C2111" s="0" t="s">
        <v>769</v>
      </c>
      <c r="D2111" s="0" t="s">
        <v>91</v>
      </c>
      <c r="E2111" s="0" t="s">
        <v>127</v>
      </c>
      <c r="F2111" s="0" t="s">
        <v>7126</v>
      </c>
      <c r="H2111" s="0" t="n">
        <v>0</v>
      </c>
      <c r="I2111" s="0" t="s">
        <v>7119</v>
      </c>
    </row>
    <row r="2112" customFormat="false" ht="15" hidden="false" customHeight="false" outlineLevel="0" collapsed="false">
      <c r="A2112" s="0" t="n">
        <v>3417</v>
      </c>
      <c r="B2112" s="0" t="s">
        <v>7119</v>
      </c>
      <c r="C2112" s="0" t="s">
        <v>769</v>
      </c>
      <c r="D2112" s="0" t="s">
        <v>91</v>
      </c>
      <c r="E2112" s="0" t="s">
        <v>127</v>
      </c>
      <c r="F2112" s="0" t="s">
        <v>7126</v>
      </c>
      <c r="H2112" s="0" t="n">
        <v>0</v>
      </c>
      <c r="I2112" s="0" t="s">
        <v>7119</v>
      </c>
    </row>
    <row r="2113" customFormat="false" ht="15" hidden="false" customHeight="false" outlineLevel="0" collapsed="false">
      <c r="A2113" s="0" t="n">
        <v>3418</v>
      </c>
      <c r="B2113" s="0" t="s">
        <v>7119</v>
      </c>
      <c r="C2113" s="0" t="s">
        <v>769</v>
      </c>
      <c r="D2113" s="0" t="s">
        <v>91</v>
      </c>
      <c r="E2113" s="0" t="s">
        <v>127</v>
      </c>
      <c r="F2113" s="0" t="s">
        <v>7126</v>
      </c>
      <c r="H2113" s="0" t="n">
        <v>0</v>
      </c>
      <c r="I2113" s="0" t="s">
        <v>7119</v>
      </c>
    </row>
    <row r="2114" customFormat="false" ht="15" hidden="false" customHeight="false" outlineLevel="0" collapsed="false">
      <c r="A2114" s="0" t="n">
        <v>3419</v>
      </c>
      <c r="B2114" s="0" t="s">
        <v>7119</v>
      </c>
      <c r="C2114" s="0" t="s">
        <v>769</v>
      </c>
      <c r="D2114" s="0" t="s">
        <v>91</v>
      </c>
      <c r="E2114" s="0" t="s">
        <v>127</v>
      </c>
      <c r="F2114" s="0" t="s">
        <v>7126</v>
      </c>
      <c r="H2114" s="0" t="n">
        <v>0</v>
      </c>
      <c r="I2114" s="0" t="s">
        <v>7119</v>
      </c>
    </row>
    <row r="2115" customFormat="false" ht="15" hidden="false" customHeight="false" outlineLevel="0" collapsed="false">
      <c r="A2115" s="0" t="n">
        <v>3420</v>
      </c>
      <c r="B2115" s="0" t="s">
        <v>7136</v>
      </c>
      <c r="C2115" s="0" t="s">
        <v>769</v>
      </c>
      <c r="D2115" s="0" t="s">
        <v>91</v>
      </c>
      <c r="E2115" s="0" t="s">
        <v>127</v>
      </c>
      <c r="F2115" s="0" t="s">
        <v>7143</v>
      </c>
      <c r="H2115" s="0" t="n">
        <v>0</v>
      </c>
      <c r="I2115" s="0" t="s">
        <v>7136</v>
      </c>
    </row>
    <row r="2116" customFormat="false" ht="15" hidden="false" customHeight="false" outlineLevel="0" collapsed="false">
      <c r="A2116" s="0" t="n">
        <v>3421</v>
      </c>
      <c r="B2116" s="0" t="s">
        <v>7136</v>
      </c>
      <c r="C2116" s="0" t="s">
        <v>769</v>
      </c>
      <c r="D2116" s="0" t="s">
        <v>91</v>
      </c>
      <c r="E2116" s="0" t="s">
        <v>127</v>
      </c>
      <c r="F2116" s="0" t="s">
        <v>7143</v>
      </c>
      <c r="H2116" s="0" t="n">
        <v>0</v>
      </c>
      <c r="I2116" s="0" t="s">
        <v>7136</v>
      </c>
    </row>
    <row r="2117" customFormat="false" ht="15" hidden="false" customHeight="false" outlineLevel="0" collapsed="false">
      <c r="A2117" s="0" t="n">
        <v>3422</v>
      </c>
      <c r="B2117" s="0" t="s">
        <v>7136</v>
      </c>
      <c r="C2117" s="0" t="s">
        <v>769</v>
      </c>
      <c r="D2117" s="0" t="s">
        <v>91</v>
      </c>
      <c r="E2117" s="0" t="s">
        <v>127</v>
      </c>
      <c r="F2117" s="0" t="s">
        <v>7143</v>
      </c>
      <c r="H2117" s="0" t="n">
        <v>0</v>
      </c>
      <c r="I2117" s="0" t="s">
        <v>7136</v>
      </c>
    </row>
    <row r="2118" customFormat="false" ht="15" hidden="false" customHeight="false" outlineLevel="0" collapsed="false">
      <c r="A2118" s="0" t="n">
        <v>3423</v>
      </c>
      <c r="B2118" s="0" t="s">
        <v>7136</v>
      </c>
      <c r="C2118" s="0" t="s">
        <v>769</v>
      </c>
      <c r="D2118" s="0" t="s">
        <v>91</v>
      </c>
      <c r="E2118" s="0" t="s">
        <v>127</v>
      </c>
      <c r="F2118" s="0" t="s">
        <v>7143</v>
      </c>
      <c r="H2118" s="0" t="n">
        <v>0</v>
      </c>
      <c r="I2118" s="0" t="s">
        <v>7136</v>
      </c>
    </row>
    <row r="2119" customFormat="false" ht="15" hidden="false" customHeight="false" outlineLevel="0" collapsed="false">
      <c r="A2119" s="0" t="n">
        <v>3424</v>
      </c>
      <c r="B2119" s="0" t="s">
        <v>7136</v>
      </c>
      <c r="C2119" s="0" t="s">
        <v>769</v>
      </c>
      <c r="D2119" s="0" t="s">
        <v>91</v>
      </c>
      <c r="E2119" s="0" t="s">
        <v>127</v>
      </c>
      <c r="F2119" s="0" t="s">
        <v>7143</v>
      </c>
      <c r="H2119" s="0" t="n">
        <v>0</v>
      </c>
      <c r="I2119" s="0" t="s">
        <v>7136</v>
      </c>
    </row>
    <row r="2120" customFormat="false" ht="15" hidden="false" customHeight="false" outlineLevel="0" collapsed="false">
      <c r="A2120" s="0" t="n">
        <v>3425</v>
      </c>
      <c r="B2120" s="0" t="s">
        <v>7136</v>
      </c>
      <c r="C2120" s="0" t="s">
        <v>769</v>
      </c>
      <c r="D2120" s="0" t="s">
        <v>91</v>
      </c>
      <c r="E2120" s="0" t="s">
        <v>127</v>
      </c>
      <c r="F2120" s="0" t="s">
        <v>7143</v>
      </c>
      <c r="H2120" s="0" t="n">
        <v>0</v>
      </c>
      <c r="I2120" s="0" t="s">
        <v>7136</v>
      </c>
    </row>
    <row r="2121" customFormat="false" ht="15" hidden="false" customHeight="false" outlineLevel="0" collapsed="false">
      <c r="A2121" s="0" t="n">
        <v>3426</v>
      </c>
      <c r="B2121" s="0" t="s">
        <v>7136</v>
      </c>
      <c r="C2121" s="0" t="s">
        <v>769</v>
      </c>
      <c r="D2121" s="0" t="s">
        <v>91</v>
      </c>
      <c r="E2121" s="0" t="s">
        <v>127</v>
      </c>
      <c r="F2121" s="0" t="s">
        <v>7143</v>
      </c>
      <c r="H2121" s="0" t="n">
        <v>0</v>
      </c>
      <c r="I2121" s="0" t="s">
        <v>7136</v>
      </c>
    </row>
    <row r="2122" customFormat="false" ht="15" hidden="false" customHeight="false" outlineLevel="0" collapsed="false">
      <c r="A2122" s="0" t="n">
        <v>3427</v>
      </c>
      <c r="B2122" s="0" t="s">
        <v>7136</v>
      </c>
      <c r="C2122" s="0" t="s">
        <v>769</v>
      </c>
      <c r="D2122" s="0" t="s">
        <v>91</v>
      </c>
      <c r="E2122" s="0" t="s">
        <v>127</v>
      </c>
      <c r="F2122" s="0" t="s">
        <v>7143</v>
      </c>
      <c r="H2122" s="0" t="n">
        <v>0</v>
      </c>
      <c r="I2122" s="0" t="s">
        <v>7136</v>
      </c>
    </row>
    <row r="2123" customFormat="false" ht="15" hidden="false" customHeight="false" outlineLevel="0" collapsed="false">
      <c r="A2123" s="0" t="n">
        <v>3428</v>
      </c>
      <c r="B2123" s="0" t="s">
        <v>7136</v>
      </c>
      <c r="C2123" s="0" t="s">
        <v>769</v>
      </c>
      <c r="D2123" s="0" t="s">
        <v>91</v>
      </c>
      <c r="E2123" s="0" t="s">
        <v>127</v>
      </c>
      <c r="F2123" s="0" t="s">
        <v>7143</v>
      </c>
      <c r="H2123" s="0" t="n">
        <v>0</v>
      </c>
      <c r="I2123" s="0" t="s">
        <v>7136</v>
      </c>
    </row>
    <row r="2124" customFormat="false" ht="15" hidden="false" customHeight="false" outlineLevel="0" collapsed="false">
      <c r="A2124" s="0" t="n">
        <v>3429</v>
      </c>
      <c r="B2124" s="0" t="s">
        <v>7136</v>
      </c>
      <c r="C2124" s="0" t="s">
        <v>769</v>
      </c>
      <c r="D2124" s="0" t="s">
        <v>91</v>
      </c>
      <c r="E2124" s="0" t="s">
        <v>127</v>
      </c>
      <c r="F2124" s="0" t="s">
        <v>7143</v>
      </c>
      <c r="H2124" s="0" t="n">
        <v>0</v>
      </c>
      <c r="I2124" s="0" t="s">
        <v>7136</v>
      </c>
    </row>
    <row r="2125" customFormat="false" ht="15" hidden="false" customHeight="false" outlineLevel="0" collapsed="false">
      <c r="A2125" s="0" t="n">
        <v>3430</v>
      </c>
      <c r="B2125" s="0" t="s">
        <v>7136</v>
      </c>
      <c r="C2125" s="0" t="s">
        <v>769</v>
      </c>
      <c r="D2125" s="0" t="s">
        <v>91</v>
      </c>
      <c r="E2125" s="0" t="s">
        <v>127</v>
      </c>
      <c r="F2125" s="0" t="s">
        <v>7143</v>
      </c>
      <c r="H2125" s="0" t="n">
        <v>0</v>
      </c>
      <c r="I2125" s="0" t="s">
        <v>7136</v>
      </c>
    </row>
    <row r="2126" customFormat="false" ht="15" hidden="false" customHeight="false" outlineLevel="0" collapsed="false">
      <c r="A2126" s="0" t="n">
        <v>3431</v>
      </c>
      <c r="B2126" s="0" t="s">
        <v>7136</v>
      </c>
      <c r="C2126" s="0" t="s">
        <v>769</v>
      </c>
      <c r="D2126" s="0" t="s">
        <v>91</v>
      </c>
      <c r="E2126" s="0" t="s">
        <v>127</v>
      </c>
      <c r="F2126" s="0" t="s">
        <v>7143</v>
      </c>
      <c r="H2126" s="0" t="n">
        <v>0</v>
      </c>
      <c r="I2126" s="0" t="s">
        <v>7136</v>
      </c>
    </row>
    <row r="2127" customFormat="false" ht="15" hidden="false" customHeight="false" outlineLevel="0" collapsed="false">
      <c r="A2127" s="0" t="n">
        <v>3432</v>
      </c>
      <c r="B2127" s="0" t="s">
        <v>7136</v>
      </c>
      <c r="C2127" s="0" t="s">
        <v>769</v>
      </c>
      <c r="D2127" s="0" t="s">
        <v>91</v>
      </c>
      <c r="E2127" s="0" t="s">
        <v>127</v>
      </c>
      <c r="F2127" s="0" t="s">
        <v>7143</v>
      </c>
      <c r="H2127" s="0" t="n">
        <v>0</v>
      </c>
      <c r="I2127" s="0" t="s">
        <v>7136</v>
      </c>
    </row>
    <row r="2128" customFormat="false" ht="15" hidden="false" customHeight="false" outlineLevel="0" collapsed="false">
      <c r="A2128" s="0" t="n">
        <v>3433</v>
      </c>
      <c r="B2128" s="0" t="s">
        <v>7136</v>
      </c>
      <c r="C2128" s="0" t="s">
        <v>769</v>
      </c>
      <c r="D2128" s="0" t="s">
        <v>91</v>
      </c>
      <c r="E2128" s="0" t="s">
        <v>127</v>
      </c>
      <c r="F2128" s="0" t="s">
        <v>7143</v>
      </c>
      <c r="H2128" s="0" t="n">
        <v>0</v>
      </c>
      <c r="I2128" s="0" t="s">
        <v>7136</v>
      </c>
    </row>
    <row r="2129" customFormat="false" ht="15" hidden="false" customHeight="false" outlineLevel="0" collapsed="false">
      <c r="A2129" s="0" t="n">
        <v>3434</v>
      </c>
      <c r="B2129" s="0" t="s">
        <v>7136</v>
      </c>
      <c r="C2129" s="0" t="s">
        <v>769</v>
      </c>
      <c r="D2129" s="0" t="s">
        <v>91</v>
      </c>
      <c r="E2129" s="0" t="s">
        <v>127</v>
      </c>
      <c r="F2129" s="0" t="s">
        <v>7143</v>
      </c>
      <c r="H2129" s="0" t="n">
        <v>0</v>
      </c>
      <c r="I2129" s="0" t="s">
        <v>7136</v>
      </c>
    </row>
    <row r="2130" customFormat="false" ht="15" hidden="false" customHeight="false" outlineLevel="0" collapsed="false">
      <c r="A2130" s="0" t="n">
        <v>3435</v>
      </c>
      <c r="B2130" s="0" t="s">
        <v>7136</v>
      </c>
      <c r="C2130" s="0" t="s">
        <v>769</v>
      </c>
      <c r="D2130" s="0" t="s">
        <v>91</v>
      </c>
      <c r="E2130" s="0" t="s">
        <v>127</v>
      </c>
      <c r="F2130" s="0" t="s">
        <v>7143</v>
      </c>
      <c r="H2130" s="0" t="n">
        <v>0</v>
      </c>
      <c r="I2130" s="0" t="s">
        <v>7136</v>
      </c>
    </row>
    <row r="2131" customFormat="false" ht="15" hidden="false" customHeight="false" outlineLevel="0" collapsed="false">
      <c r="A2131" s="0" t="n">
        <v>3436</v>
      </c>
      <c r="B2131" s="0" t="s">
        <v>7136</v>
      </c>
      <c r="C2131" s="0" t="s">
        <v>769</v>
      </c>
      <c r="D2131" s="0" t="s">
        <v>91</v>
      </c>
      <c r="E2131" s="0" t="s">
        <v>127</v>
      </c>
      <c r="F2131" s="0" t="s">
        <v>7143</v>
      </c>
      <c r="H2131" s="0" t="n">
        <v>0</v>
      </c>
      <c r="I2131" s="0" t="s">
        <v>7136</v>
      </c>
    </row>
    <row r="2132" customFormat="false" ht="15" hidden="false" customHeight="false" outlineLevel="0" collapsed="false">
      <c r="A2132" s="0" t="n">
        <v>3437</v>
      </c>
      <c r="B2132" s="0" t="s">
        <v>7136</v>
      </c>
      <c r="C2132" s="0" t="s">
        <v>769</v>
      </c>
      <c r="D2132" s="0" t="s">
        <v>91</v>
      </c>
      <c r="E2132" s="0" t="s">
        <v>85</v>
      </c>
      <c r="F2132" s="0" t="s">
        <v>7143</v>
      </c>
      <c r="H2132" s="0" t="n">
        <v>0</v>
      </c>
      <c r="I2132" s="0" t="s">
        <v>7136</v>
      </c>
    </row>
    <row r="2133" customFormat="false" ht="15" hidden="false" customHeight="false" outlineLevel="0" collapsed="false">
      <c r="A2133" s="0" t="n">
        <v>3438</v>
      </c>
      <c r="B2133" s="0" t="s">
        <v>7178</v>
      </c>
      <c r="C2133" s="0" t="s">
        <v>769</v>
      </c>
      <c r="D2133" s="0" t="s">
        <v>91</v>
      </c>
      <c r="E2133" s="0" t="s">
        <v>127</v>
      </c>
      <c r="F2133" s="0" t="s">
        <v>7185</v>
      </c>
      <c r="H2133" s="0" t="n">
        <v>0</v>
      </c>
      <c r="I2133" s="0" t="s">
        <v>7178</v>
      </c>
    </row>
    <row r="2134" customFormat="false" ht="15" hidden="false" customHeight="false" outlineLevel="0" collapsed="false">
      <c r="A2134" s="0" t="n">
        <v>3439</v>
      </c>
      <c r="B2134" s="0" t="s">
        <v>7178</v>
      </c>
      <c r="C2134" s="0" t="s">
        <v>769</v>
      </c>
      <c r="D2134" s="0" t="s">
        <v>91</v>
      </c>
      <c r="E2134" s="0" t="s">
        <v>127</v>
      </c>
      <c r="F2134" s="0" t="s">
        <v>7185</v>
      </c>
      <c r="H2134" s="0" t="n">
        <v>0</v>
      </c>
      <c r="I2134" s="0" t="s">
        <v>7178</v>
      </c>
    </row>
    <row r="2135" customFormat="false" ht="15" hidden="false" customHeight="false" outlineLevel="0" collapsed="false">
      <c r="A2135" s="0" t="n">
        <v>3440</v>
      </c>
      <c r="B2135" s="0" t="s">
        <v>7178</v>
      </c>
      <c r="C2135" s="0" t="s">
        <v>769</v>
      </c>
      <c r="D2135" s="0" t="s">
        <v>91</v>
      </c>
      <c r="E2135" s="0" t="s">
        <v>2105</v>
      </c>
      <c r="F2135" s="0" t="s">
        <v>7185</v>
      </c>
      <c r="H2135" s="0" t="n">
        <v>0</v>
      </c>
      <c r="I2135" s="0" t="s">
        <v>7178</v>
      </c>
    </row>
    <row r="2136" customFormat="false" ht="15" hidden="false" customHeight="false" outlineLevel="0" collapsed="false">
      <c r="A2136" s="0" t="n">
        <v>3441</v>
      </c>
      <c r="B2136" s="0" t="s">
        <v>7178</v>
      </c>
      <c r="C2136" s="0" t="s">
        <v>769</v>
      </c>
      <c r="D2136" s="0" t="s">
        <v>91</v>
      </c>
      <c r="E2136" s="0" t="s">
        <v>127</v>
      </c>
      <c r="F2136" s="0" t="s">
        <v>7185</v>
      </c>
      <c r="H2136" s="0" t="n">
        <v>0</v>
      </c>
      <c r="I2136" s="0" t="s">
        <v>7178</v>
      </c>
    </row>
    <row r="2137" customFormat="false" ht="15" hidden="false" customHeight="false" outlineLevel="0" collapsed="false">
      <c r="A2137" s="0" t="n">
        <v>3442</v>
      </c>
      <c r="B2137" s="0" t="s">
        <v>7178</v>
      </c>
      <c r="C2137" s="0" t="s">
        <v>769</v>
      </c>
      <c r="D2137" s="0" t="s">
        <v>91</v>
      </c>
      <c r="E2137" s="0" t="s">
        <v>127</v>
      </c>
      <c r="F2137" s="0" t="s">
        <v>7185</v>
      </c>
      <c r="H2137" s="0" t="n">
        <v>0</v>
      </c>
      <c r="I2137" s="0" t="s">
        <v>7178</v>
      </c>
    </row>
    <row r="2138" customFormat="false" ht="15" hidden="false" customHeight="false" outlineLevel="0" collapsed="false">
      <c r="A2138" s="0" t="n">
        <v>3443</v>
      </c>
      <c r="B2138" s="0" t="s">
        <v>7178</v>
      </c>
      <c r="C2138" s="0" t="s">
        <v>769</v>
      </c>
      <c r="D2138" s="0" t="s">
        <v>91</v>
      </c>
      <c r="E2138" s="0" t="s">
        <v>127</v>
      </c>
      <c r="F2138" s="0" t="s">
        <v>7185</v>
      </c>
      <c r="H2138" s="0" t="n">
        <v>0</v>
      </c>
      <c r="I2138" s="0" t="s">
        <v>7178</v>
      </c>
    </row>
    <row r="2139" customFormat="false" ht="15" hidden="false" customHeight="false" outlineLevel="0" collapsed="false">
      <c r="A2139" s="0" t="n">
        <v>3444</v>
      </c>
      <c r="B2139" s="0" t="s">
        <v>7200</v>
      </c>
      <c r="C2139" s="0" t="s">
        <v>105</v>
      </c>
      <c r="D2139" s="0" t="s">
        <v>91</v>
      </c>
      <c r="E2139" s="0" t="s">
        <v>127</v>
      </c>
      <c r="F2139" s="0" t="s">
        <v>7206</v>
      </c>
      <c r="H2139" s="0" t="n">
        <v>0</v>
      </c>
      <c r="I2139" s="0" t="s">
        <v>7200</v>
      </c>
    </row>
    <row r="2140" customFormat="false" ht="15" hidden="false" customHeight="false" outlineLevel="0" collapsed="false">
      <c r="A2140" s="0" t="n">
        <v>3445</v>
      </c>
      <c r="B2140" s="0" t="s">
        <v>7200</v>
      </c>
      <c r="C2140" s="0" t="s">
        <v>105</v>
      </c>
      <c r="D2140" s="0" t="s">
        <v>91</v>
      </c>
      <c r="E2140" s="0" t="s">
        <v>127</v>
      </c>
      <c r="F2140" s="0" t="s">
        <v>7206</v>
      </c>
      <c r="H2140" s="0" t="n">
        <v>0</v>
      </c>
      <c r="I2140" s="0" t="s">
        <v>7200</v>
      </c>
    </row>
    <row r="2141" customFormat="false" ht="15" hidden="false" customHeight="false" outlineLevel="0" collapsed="false">
      <c r="A2141" s="0" t="n">
        <v>3446</v>
      </c>
      <c r="B2141" s="0" t="s">
        <v>7200</v>
      </c>
      <c r="C2141" s="0" t="s">
        <v>105</v>
      </c>
      <c r="D2141" s="0" t="s">
        <v>91</v>
      </c>
      <c r="E2141" s="0" t="s">
        <v>127</v>
      </c>
      <c r="F2141" s="0" t="s">
        <v>7206</v>
      </c>
      <c r="H2141" s="0" t="n">
        <v>0</v>
      </c>
      <c r="I2141" s="0" t="s">
        <v>7200</v>
      </c>
    </row>
    <row r="2142" customFormat="false" ht="15" hidden="false" customHeight="false" outlineLevel="0" collapsed="false">
      <c r="A2142" s="0" t="n">
        <v>3447</v>
      </c>
      <c r="B2142" s="0" t="s">
        <v>7200</v>
      </c>
      <c r="C2142" s="0" t="s">
        <v>105</v>
      </c>
      <c r="D2142" s="0" t="s">
        <v>91</v>
      </c>
      <c r="E2142" s="0" t="s">
        <v>127</v>
      </c>
      <c r="F2142" s="0" t="s">
        <v>7206</v>
      </c>
      <c r="H2142" s="0" t="n">
        <v>0</v>
      </c>
      <c r="I2142" s="0" t="s">
        <v>7200</v>
      </c>
    </row>
    <row r="2143" customFormat="false" ht="15" hidden="false" customHeight="false" outlineLevel="0" collapsed="false">
      <c r="A2143" s="0" t="n">
        <v>3448</v>
      </c>
      <c r="B2143" s="0" t="s">
        <v>7200</v>
      </c>
      <c r="C2143" s="0" t="s">
        <v>105</v>
      </c>
      <c r="D2143" s="0" t="s">
        <v>91</v>
      </c>
      <c r="E2143" s="0" t="s">
        <v>127</v>
      </c>
      <c r="F2143" s="0" t="s">
        <v>7206</v>
      </c>
      <c r="H2143" s="0" t="n">
        <v>0</v>
      </c>
      <c r="I2143" s="0" t="s">
        <v>7200</v>
      </c>
    </row>
    <row r="2144" customFormat="false" ht="15" hidden="false" customHeight="false" outlineLevel="0" collapsed="false">
      <c r="A2144" s="0" t="n">
        <v>3449</v>
      </c>
      <c r="B2144" s="0" t="s">
        <v>7200</v>
      </c>
      <c r="C2144" s="0" t="s">
        <v>105</v>
      </c>
      <c r="D2144" s="0" t="s">
        <v>91</v>
      </c>
      <c r="E2144" s="0" t="s">
        <v>127</v>
      </c>
      <c r="F2144" s="0" t="s">
        <v>7206</v>
      </c>
      <c r="H2144" s="0" t="n">
        <v>0</v>
      </c>
      <c r="I2144" s="0" t="s">
        <v>7200</v>
      </c>
    </row>
    <row r="2145" customFormat="false" ht="15" hidden="false" customHeight="false" outlineLevel="0" collapsed="false">
      <c r="A2145" s="0" t="n">
        <v>3450</v>
      </c>
      <c r="B2145" s="0" t="s">
        <v>7200</v>
      </c>
      <c r="C2145" s="0" t="s">
        <v>105</v>
      </c>
      <c r="D2145" s="0" t="s">
        <v>91</v>
      </c>
      <c r="E2145" s="0" t="s">
        <v>127</v>
      </c>
      <c r="F2145" s="0" t="s">
        <v>7206</v>
      </c>
      <c r="H2145" s="0" t="n">
        <v>0</v>
      </c>
      <c r="I2145" s="0" t="s">
        <v>7200</v>
      </c>
    </row>
    <row r="2146" customFormat="false" ht="15" hidden="false" customHeight="false" outlineLevel="0" collapsed="false">
      <c r="A2146" s="0" t="n">
        <v>3451</v>
      </c>
      <c r="B2146" s="0" t="s">
        <v>7200</v>
      </c>
      <c r="C2146" s="0" t="s">
        <v>105</v>
      </c>
      <c r="D2146" s="0" t="s">
        <v>91</v>
      </c>
      <c r="E2146" s="0" t="s">
        <v>127</v>
      </c>
      <c r="F2146" s="0" t="s">
        <v>7206</v>
      </c>
      <c r="H2146" s="0" t="n">
        <v>0</v>
      </c>
      <c r="I2146" s="0" t="s">
        <v>7200</v>
      </c>
    </row>
    <row r="2147" customFormat="false" ht="15" hidden="false" customHeight="false" outlineLevel="0" collapsed="false">
      <c r="A2147" s="0" t="n">
        <v>3452</v>
      </c>
      <c r="B2147" s="0" t="s">
        <v>7200</v>
      </c>
      <c r="C2147" s="0" t="s">
        <v>105</v>
      </c>
      <c r="D2147" s="0" t="s">
        <v>91</v>
      </c>
      <c r="E2147" s="0" t="s">
        <v>127</v>
      </c>
      <c r="F2147" s="0" t="s">
        <v>7206</v>
      </c>
      <c r="H2147" s="0" t="n">
        <v>0</v>
      </c>
      <c r="I2147" s="0" t="s">
        <v>7200</v>
      </c>
    </row>
    <row r="2148" customFormat="false" ht="15" hidden="false" customHeight="false" outlineLevel="0" collapsed="false">
      <c r="A2148" s="0" t="n">
        <v>3453</v>
      </c>
      <c r="B2148" s="0" t="s">
        <v>7200</v>
      </c>
      <c r="C2148" s="0" t="s">
        <v>105</v>
      </c>
      <c r="D2148" s="0" t="s">
        <v>91</v>
      </c>
      <c r="E2148" s="0" t="s">
        <v>127</v>
      </c>
      <c r="F2148" s="0" t="s">
        <v>7206</v>
      </c>
      <c r="H2148" s="0" t="n">
        <v>0</v>
      </c>
      <c r="I2148" s="0" t="s">
        <v>7200</v>
      </c>
    </row>
    <row r="2149" customFormat="false" ht="15" hidden="false" customHeight="false" outlineLevel="0" collapsed="false">
      <c r="A2149" s="0" t="n">
        <v>3454</v>
      </c>
      <c r="B2149" s="0" t="s">
        <v>7200</v>
      </c>
      <c r="C2149" s="0" t="s">
        <v>105</v>
      </c>
      <c r="D2149" s="0" t="s">
        <v>91</v>
      </c>
      <c r="E2149" s="0" t="s">
        <v>127</v>
      </c>
      <c r="F2149" s="0" t="s">
        <v>7206</v>
      </c>
      <c r="H2149" s="0" t="n">
        <v>0</v>
      </c>
      <c r="I2149" s="0" t="s">
        <v>7200</v>
      </c>
    </row>
    <row r="2150" customFormat="false" ht="15" hidden="false" customHeight="false" outlineLevel="0" collapsed="false">
      <c r="A2150" s="0" t="n">
        <v>3455</v>
      </c>
      <c r="B2150" s="0" t="s">
        <v>7200</v>
      </c>
      <c r="C2150" s="0" t="s">
        <v>105</v>
      </c>
      <c r="D2150" s="0" t="s">
        <v>91</v>
      </c>
      <c r="E2150" s="0" t="s">
        <v>127</v>
      </c>
      <c r="F2150" s="0" t="s">
        <v>7206</v>
      </c>
      <c r="H2150" s="0" t="n">
        <v>0</v>
      </c>
      <c r="I2150" s="0" t="s">
        <v>7200</v>
      </c>
    </row>
    <row r="2151" customFormat="false" ht="15" hidden="false" customHeight="false" outlineLevel="0" collapsed="false">
      <c r="A2151" s="0" t="n">
        <v>3456</v>
      </c>
      <c r="B2151" s="0" t="s">
        <v>7200</v>
      </c>
      <c r="C2151" s="0" t="s">
        <v>105</v>
      </c>
      <c r="D2151" s="0" t="s">
        <v>91</v>
      </c>
      <c r="E2151" s="0" t="s">
        <v>127</v>
      </c>
      <c r="F2151" s="0" t="s">
        <v>7206</v>
      </c>
      <c r="H2151" s="0" t="n">
        <v>0</v>
      </c>
      <c r="I2151" s="0" t="s">
        <v>7200</v>
      </c>
    </row>
    <row r="2152" customFormat="false" ht="15" hidden="false" customHeight="false" outlineLevel="0" collapsed="false">
      <c r="A2152" s="0" t="n">
        <v>3457</v>
      </c>
      <c r="B2152" s="0" t="s">
        <v>7200</v>
      </c>
      <c r="C2152" s="0" t="s">
        <v>105</v>
      </c>
      <c r="D2152" s="0" t="s">
        <v>91</v>
      </c>
      <c r="E2152" s="0" t="s">
        <v>127</v>
      </c>
      <c r="F2152" s="0" t="s">
        <v>7206</v>
      </c>
      <c r="H2152" s="0" t="n">
        <v>0</v>
      </c>
      <c r="I2152" s="0" t="s">
        <v>7200</v>
      </c>
    </row>
    <row r="2153" customFormat="false" ht="15" hidden="false" customHeight="false" outlineLevel="0" collapsed="false">
      <c r="A2153" s="0" t="n">
        <v>3458</v>
      </c>
      <c r="B2153" s="0" t="s">
        <v>7200</v>
      </c>
      <c r="C2153" s="0" t="s">
        <v>105</v>
      </c>
      <c r="D2153" s="0" t="s">
        <v>91</v>
      </c>
      <c r="E2153" s="0" t="s">
        <v>127</v>
      </c>
      <c r="F2153" s="0" t="s">
        <v>7206</v>
      </c>
      <c r="H2153" s="0" t="n">
        <v>0</v>
      </c>
      <c r="I2153" s="0" t="s">
        <v>7200</v>
      </c>
    </row>
    <row r="2154" customFormat="false" ht="15" hidden="false" customHeight="false" outlineLevel="0" collapsed="false">
      <c r="A2154" s="0" t="n">
        <v>3459</v>
      </c>
      <c r="B2154" s="0" t="s">
        <v>7200</v>
      </c>
      <c r="C2154" s="0" t="s">
        <v>105</v>
      </c>
      <c r="D2154" s="0" t="s">
        <v>91</v>
      </c>
      <c r="E2154" s="0" t="s">
        <v>127</v>
      </c>
      <c r="F2154" s="0" t="s">
        <v>7206</v>
      </c>
      <c r="H2154" s="0" t="n">
        <v>0</v>
      </c>
      <c r="I2154" s="0" t="s">
        <v>7200</v>
      </c>
    </row>
    <row r="2155" customFormat="false" ht="15" hidden="false" customHeight="false" outlineLevel="0" collapsed="false">
      <c r="A2155" s="0" t="n">
        <v>3460</v>
      </c>
      <c r="B2155" s="0" t="s">
        <v>7200</v>
      </c>
      <c r="C2155" s="0" t="s">
        <v>105</v>
      </c>
      <c r="D2155" s="0" t="s">
        <v>91</v>
      </c>
      <c r="E2155" s="0" t="s">
        <v>127</v>
      </c>
      <c r="F2155" s="0" t="s">
        <v>7206</v>
      </c>
      <c r="H2155" s="0" t="n">
        <v>0</v>
      </c>
      <c r="I2155" s="0" t="s">
        <v>7200</v>
      </c>
    </row>
    <row r="2156" customFormat="false" ht="15" hidden="false" customHeight="false" outlineLevel="0" collapsed="false">
      <c r="A2156" s="0" t="n">
        <v>3461</v>
      </c>
      <c r="B2156" s="0" t="s">
        <v>7200</v>
      </c>
      <c r="C2156" s="0" t="s">
        <v>105</v>
      </c>
      <c r="D2156" s="0" t="s">
        <v>91</v>
      </c>
      <c r="E2156" s="0" t="s">
        <v>127</v>
      </c>
      <c r="F2156" s="0" t="s">
        <v>7206</v>
      </c>
      <c r="H2156" s="0" t="n">
        <v>0</v>
      </c>
      <c r="I2156" s="0" t="s">
        <v>7200</v>
      </c>
    </row>
    <row r="2157" customFormat="false" ht="15" hidden="false" customHeight="false" outlineLevel="0" collapsed="false">
      <c r="A2157" s="0" t="n">
        <v>3462</v>
      </c>
      <c r="B2157" s="0" t="s">
        <v>7200</v>
      </c>
      <c r="C2157" s="0" t="s">
        <v>105</v>
      </c>
      <c r="D2157" s="0" t="s">
        <v>91</v>
      </c>
      <c r="E2157" s="0" t="s">
        <v>127</v>
      </c>
      <c r="F2157" s="0" t="s">
        <v>7206</v>
      </c>
      <c r="H2157" s="0" t="n">
        <v>0</v>
      </c>
      <c r="I2157" s="0" t="s">
        <v>7200</v>
      </c>
    </row>
    <row r="2158" customFormat="false" ht="15" hidden="false" customHeight="false" outlineLevel="0" collapsed="false">
      <c r="A2158" s="0" t="n">
        <v>3463</v>
      </c>
      <c r="B2158" s="0" t="s">
        <v>7200</v>
      </c>
      <c r="C2158" s="0" t="s">
        <v>105</v>
      </c>
      <c r="D2158" s="0" t="s">
        <v>91</v>
      </c>
      <c r="E2158" s="0" t="s">
        <v>127</v>
      </c>
      <c r="F2158" s="0" t="s">
        <v>7206</v>
      </c>
      <c r="H2158" s="0" t="n">
        <v>0</v>
      </c>
      <c r="I2158" s="0" t="s">
        <v>7200</v>
      </c>
    </row>
    <row r="2159" customFormat="false" ht="15" hidden="false" customHeight="false" outlineLevel="0" collapsed="false">
      <c r="A2159" s="0" t="n">
        <v>3464</v>
      </c>
      <c r="B2159" s="0" t="s">
        <v>7200</v>
      </c>
      <c r="C2159" s="0" t="s">
        <v>105</v>
      </c>
      <c r="D2159" s="0" t="s">
        <v>91</v>
      </c>
      <c r="E2159" s="0" t="s">
        <v>127</v>
      </c>
      <c r="F2159" s="0" t="s">
        <v>7206</v>
      </c>
      <c r="H2159" s="0" t="n">
        <v>0</v>
      </c>
      <c r="I2159" s="0" t="s">
        <v>7200</v>
      </c>
    </row>
    <row r="2160" customFormat="false" ht="15" hidden="false" customHeight="false" outlineLevel="0" collapsed="false">
      <c r="A2160" s="0" t="n">
        <v>3465</v>
      </c>
      <c r="B2160" s="0" t="s">
        <v>7200</v>
      </c>
      <c r="C2160" s="0" t="s">
        <v>105</v>
      </c>
      <c r="D2160" s="0" t="s">
        <v>91</v>
      </c>
      <c r="E2160" s="0" t="s">
        <v>127</v>
      </c>
      <c r="F2160" s="0" t="s">
        <v>7206</v>
      </c>
      <c r="H2160" s="0" t="n">
        <v>0</v>
      </c>
      <c r="I2160" s="0" t="s">
        <v>7200</v>
      </c>
    </row>
    <row r="2161" customFormat="false" ht="15" hidden="false" customHeight="false" outlineLevel="0" collapsed="false">
      <c r="A2161" s="0" t="n">
        <v>3466</v>
      </c>
      <c r="B2161" s="0" t="s">
        <v>7200</v>
      </c>
      <c r="C2161" s="0" t="s">
        <v>105</v>
      </c>
      <c r="D2161" s="0" t="s">
        <v>91</v>
      </c>
      <c r="E2161" s="0" t="s">
        <v>127</v>
      </c>
      <c r="F2161" s="0" t="s">
        <v>7206</v>
      </c>
      <c r="H2161" s="0" t="n">
        <v>0</v>
      </c>
      <c r="I2161" s="0" t="s">
        <v>7200</v>
      </c>
    </row>
    <row r="2162" customFormat="false" ht="15" hidden="false" customHeight="false" outlineLevel="0" collapsed="false">
      <c r="A2162" s="0" t="n">
        <v>3467</v>
      </c>
      <c r="B2162" s="0" t="s">
        <v>7200</v>
      </c>
      <c r="C2162" s="0" t="s">
        <v>105</v>
      </c>
      <c r="D2162" s="0" t="s">
        <v>91</v>
      </c>
      <c r="E2162" s="0" t="s">
        <v>127</v>
      </c>
      <c r="F2162" s="0" t="s">
        <v>7206</v>
      </c>
      <c r="H2162" s="0" t="n">
        <v>0</v>
      </c>
      <c r="I2162" s="0" t="s">
        <v>7200</v>
      </c>
    </row>
    <row r="2163" customFormat="false" ht="15" hidden="false" customHeight="false" outlineLevel="0" collapsed="false">
      <c r="A2163" s="0" t="n">
        <v>3468</v>
      </c>
      <c r="B2163" s="0" t="s">
        <v>7200</v>
      </c>
      <c r="C2163" s="0" t="s">
        <v>105</v>
      </c>
      <c r="D2163" s="0" t="s">
        <v>91</v>
      </c>
      <c r="E2163" s="0" t="s">
        <v>127</v>
      </c>
      <c r="F2163" s="0" t="s">
        <v>7206</v>
      </c>
      <c r="H2163" s="0" t="n">
        <v>0</v>
      </c>
      <c r="I2163" s="0" t="s">
        <v>7200</v>
      </c>
    </row>
    <row r="2164" customFormat="false" ht="15" hidden="false" customHeight="false" outlineLevel="0" collapsed="false">
      <c r="A2164" s="0" t="n">
        <v>3469</v>
      </c>
      <c r="B2164" s="0" t="s">
        <v>7301</v>
      </c>
      <c r="C2164" s="0" t="s">
        <v>105</v>
      </c>
      <c r="D2164" s="0" t="s">
        <v>91</v>
      </c>
      <c r="E2164" s="0" t="s">
        <v>85</v>
      </c>
      <c r="F2164" s="0" t="s">
        <v>7306</v>
      </c>
      <c r="H2164" s="0" t="n">
        <v>0</v>
      </c>
      <c r="I2164" s="0" t="s">
        <v>7301</v>
      </c>
    </row>
    <row r="2165" customFormat="false" ht="15" hidden="false" customHeight="false" outlineLevel="0" collapsed="false">
      <c r="A2165" s="0" t="n">
        <v>3470</v>
      </c>
      <c r="B2165" s="0" t="s">
        <v>7301</v>
      </c>
      <c r="C2165" s="0" t="s">
        <v>105</v>
      </c>
      <c r="D2165" s="0" t="s">
        <v>91</v>
      </c>
      <c r="E2165" s="0" t="s">
        <v>127</v>
      </c>
      <c r="F2165" s="0" t="s">
        <v>7306</v>
      </c>
      <c r="H2165" s="0" t="n">
        <v>0</v>
      </c>
      <c r="I2165" s="0" t="s">
        <v>7301</v>
      </c>
    </row>
    <row r="2166" customFormat="false" ht="15" hidden="false" customHeight="false" outlineLevel="0" collapsed="false">
      <c r="A2166" s="0" t="n">
        <v>3471</v>
      </c>
      <c r="B2166" s="0" t="s">
        <v>7301</v>
      </c>
      <c r="C2166" s="0" t="s">
        <v>105</v>
      </c>
      <c r="D2166" s="0" t="s">
        <v>91</v>
      </c>
      <c r="E2166" s="0" t="s">
        <v>127</v>
      </c>
      <c r="F2166" s="0" t="s">
        <v>7306</v>
      </c>
      <c r="H2166" s="0" t="n">
        <v>0</v>
      </c>
      <c r="I2166" s="0" t="s">
        <v>7301</v>
      </c>
    </row>
    <row r="2167" customFormat="false" ht="15" hidden="false" customHeight="false" outlineLevel="0" collapsed="false">
      <c r="A2167" s="0" t="n">
        <v>3472</v>
      </c>
      <c r="B2167" s="0" t="s">
        <v>7301</v>
      </c>
      <c r="C2167" s="0" t="s">
        <v>105</v>
      </c>
      <c r="D2167" s="0" t="s">
        <v>91</v>
      </c>
      <c r="E2167" s="0" t="s">
        <v>127</v>
      </c>
      <c r="F2167" s="0" t="s">
        <v>7306</v>
      </c>
      <c r="H2167" s="0" t="n">
        <v>0</v>
      </c>
      <c r="I2167" s="0" t="s">
        <v>7301</v>
      </c>
    </row>
    <row r="2168" customFormat="false" ht="15" hidden="false" customHeight="false" outlineLevel="0" collapsed="false">
      <c r="A2168" s="0" t="n">
        <v>3473</v>
      </c>
      <c r="B2168" s="0" t="s">
        <v>7301</v>
      </c>
      <c r="C2168" s="0" t="s">
        <v>105</v>
      </c>
      <c r="D2168" s="0" t="s">
        <v>91</v>
      </c>
      <c r="E2168" s="0" t="s">
        <v>127</v>
      </c>
      <c r="F2168" s="0" t="s">
        <v>7306</v>
      </c>
      <c r="H2168" s="0" t="n">
        <v>0</v>
      </c>
      <c r="I2168" s="0" t="s">
        <v>7301</v>
      </c>
    </row>
    <row r="2169" customFormat="false" ht="15" hidden="false" customHeight="false" outlineLevel="0" collapsed="false">
      <c r="A2169" s="0" t="n">
        <v>3474</v>
      </c>
      <c r="B2169" s="0" t="s">
        <v>7301</v>
      </c>
      <c r="C2169" s="0" t="s">
        <v>105</v>
      </c>
      <c r="D2169" s="0" t="s">
        <v>91</v>
      </c>
      <c r="E2169" s="0" t="s">
        <v>127</v>
      </c>
      <c r="F2169" s="0" t="s">
        <v>7306</v>
      </c>
      <c r="H2169" s="0" t="n">
        <v>0</v>
      </c>
      <c r="I2169" s="0" t="s">
        <v>7301</v>
      </c>
    </row>
    <row r="2170" customFormat="false" ht="15" hidden="false" customHeight="false" outlineLevel="0" collapsed="false">
      <c r="A2170" s="0" t="n">
        <v>3475</v>
      </c>
      <c r="B2170" s="0" t="s">
        <v>7301</v>
      </c>
      <c r="C2170" s="0" t="s">
        <v>105</v>
      </c>
      <c r="D2170" s="0" t="s">
        <v>91</v>
      </c>
      <c r="E2170" s="0" t="s">
        <v>127</v>
      </c>
      <c r="F2170" s="0" t="s">
        <v>7306</v>
      </c>
      <c r="H2170" s="0" t="n">
        <v>0</v>
      </c>
      <c r="I2170" s="0" t="s">
        <v>7301</v>
      </c>
    </row>
    <row r="2171" customFormat="false" ht="15" hidden="false" customHeight="false" outlineLevel="0" collapsed="false">
      <c r="A2171" s="0" t="n">
        <v>3476</v>
      </c>
      <c r="B2171" s="0" t="s">
        <v>7301</v>
      </c>
      <c r="C2171" s="0" t="s">
        <v>105</v>
      </c>
      <c r="D2171" s="0" t="s">
        <v>91</v>
      </c>
      <c r="E2171" s="0" t="s">
        <v>127</v>
      </c>
      <c r="F2171" s="0" t="s">
        <v>7306</v>
      </c>
      <c r="H2171" s="0" t="n">
        <v>0</v>
      </c>
      <c r="I2171" s="0" t="s">
        <v>7301</v>
      </c>
    </row>
    <row r="2172" customFormat="false" ht="15" hidden="false" customHeight="false" outlineLevel="0" collapsed="false">
      <c r="A2172" s="0" t="n">
        <v>3477</v>
      </c>
      <c r="B2172" s="0" t="s">
        <v>7301</v>
      </c>
      <c r="C2172" s="0" t="s">
        <v>105</v>
      </c>
      <c r="D2172" s="0" t="s">
        <v>91</v>
      </c>
      <c r="E2172" s="0" t="s">
        <v>127</v>
      </c>
      <c r="F2172" s="0" t="s">
        <v>7306</v>
      </c>
      <c r="H2172" s="0" t="n">
        <v>0</v>
      </c>
      <c r="I2172" s="0" t="s">
        <v>7301</v>
      </c>
    </row>
    <row r="2173" customFormat="false" ht="15" hidden="false" customHeight="false" outlineLevel="0" collapsed="false">
      <c r="A2173" s="0" t="n">
        <v>3478</v>
      </c>
      <c r="B2173" s="0" t="s">
        <v>7301</v>
      </c>
      <c r="C2173" s="0" t="s">
        <v>105</v>
      </c>
      <c r="D2173" s="0" t="s">
        <v>91</v>
      </c>
      <c r="E2173" s="0" t="s">
        <v>127</v>
      </c>
      <c r="F2173" s="0" t="s">
        <v>7306</v>
      </c>
      <c r="H2173" s="0" t="n">
        <v>0</v>
      </c>
      <c r="I2173" s="0" t="s">
        <v>7301</v>
      </c>
    </row>
    <row r="2174" customFormat="false" ht="15" hidden="false" customHeight="false" outlineLevel="0" collapsed="false">
      <c r="A2174" s="0" t="n">
        <v>3479</v>
      </c>
      <c r="B2174" s="0" t="s">
        <v>7301</v>
      </c>
      <c r="C2174" s="0" t="s">
        <v>105</v>
      </c>
      <c r="D2174" s="0" t="s">
        <v>91</v>
      </c>
      <c r="E2174" s="0" t="s">
        <v>127</v>
      </c>
      <c r="F2174" s="0" t="s">
        <v>7306</v>
      </c>
      <c r="H2174" s="0" t="n">
        <v>0</v>
      </c>
      <c r="I2174" s="0" t="s">
        <v>7301</v>
      </c>
    </row>
    <row r="2175" customFormat="false" ht="15" hidden="false" customHeight="false" outlineLevel="0" collapsed="false">
      <c r="A2175" s="0" t="n">
        <v>3480</v>
      </c>
      <c r="B2175" s="0" t="s">
        <v>7301</v>
      </c>
      <c r="C2175" s="0" t="s">
        <v>105</v>
      </c>
      <c r="D2175" s="0" t="s">
        <v>91</v>
      </c>
      <c r="E2175" s="0" t="s">
        <v>127</v>
      </c>
      <c r="F2175" s="0" t="s">
        <v>7306</v>
      </c>
      <c r="H2175" s="0" t="n">
        <v>0</v>
      </c>
      <c r="I2175" s="0" t="s">
        <v>7301</v>
      </c>
    </row>
    <row r="2176" customFormat="false" ht="15" hidden="false" customHeight="false" outlineLevel="0" collapsed="false">
      <c r="A2176" s="0" t="n">
        <v>3481</v>
      </c>
      <c r="B2176" s="0" t="s">
        <v>7301</v>
      </c>
      <c r="C2176" s="0" t="s">
        <v>105</v>
      </c>
      <c r="D2176" s="0" t="s">
        <v>91</v>
      </c>
      <c r="E2176" s="0" t="s">
        <v>127</v>
      </c>
      <c r="F2176" s="0" t="s">
        <v>7306</v>
      </c>
      <c r="H2176" s="0" t="n">
        <v>0</v>
      </c>
      <c r="I2176" s="0" t="s">
        <v>7301</v>
      </c>
    </row>
    <row r="2177" customFormat="false" ht="15" hidden="false" customHeight="false" outlineLevel="0" collapsed="false">
      <c r="A2177" s="0" t="n">
        <v>3482</v>
      </c>
      <c r="B2177" s="0" t="s">
        <v>7338</v>
      </c>
      <c r="C2177" s="0" t="s">
        <v>769</v>
      </c>
      <c r="D2177" s="0" t="s">
        <v>91</v>
      </c>
      <c r="E2177" s="0" t="s">
        <v>85</v>
      </c>
      <c r="F2177" s="0" t="s">
        <v>7342</v>
      </c>
      <c r="H2177" s="0" t="n">
        <v>0</v>
      </c>
      <c r="I2177" s="0" t="s">
        <v>7338</v>
      </c>
    </row>
    <row r="2178" customFormat="false" ht="15" hidden="false" customHeight="false" outlineLevel="0" collapsed="false">
      <c r="A2178" s="0" t="n">
        <v>3483</v>
      </c>
      <c r="B2178" s="0" t="s">
        <v>7338</v>
      </c>
      <c r="C2178" s="0" t="s">
        <v>769</v>
      </c>
      <c r="D2178" s="0" t="s">
        <v>91</v>
      </c>
      <c r="E2178" s="0" t="s">
        <v>85</v>
      </c>
      <c r="F2178" s="0" t="s">
        <v>7342</v>
      </c>
      <c r="H2178" s="0" t="n">
        <v>0</v>
      </c>
      <c r="I2178" s="0" t="s">
        <v>7338</v>
      </c>
    </row>
    <row r="2179" customFormat="false" ht="15" hidden="false" customHeight="false" outlineLevel="0" collapsed="false">
      <c r="A2179" s="0" t="n">
        <v>3484</v>
      </c>
      <c r="B2179" s="0" t="s">
        <v>7338</v>
      </c>
      <c r="C2179" s="0" t="s">
        <v>769</v>
      </c>
      <c r="D2179" s="0" t="s">
        <v>91</v>
      </c>
      <c r="E2179" s="0" t="s">
        <v>85</v>
      </c>
      <c r="F2179" s="0" t="s">
        <v>7342</v>
      </c>
      <c r="H2179" s="0" t="n">
        <v>0</v>
      </c>
      <c r="I2179" s="0" t="s">
        <v>7338</v>
      </c>
    </row>
    <row r="2180" customFormat="false" ht="15" hidden="false" customHeight="false" outlineLevel="0" collapsed="false">
      <c r="A2180" s="0" t="n">
        <v>3485</v>
      </c>
      <c r="B2180" s="0" t="s">
        <v>7338</v>
      </c>
      <c r="C2180" s="0" t="s">
        <v>769</v>
      </c>
      <c r="D2180" s="0" t="s">
        <v>91</v>
      </c>
      <c r="E2180" s="0" t="s">
        <v>85</v>
      </c>
      <c r="F2180" s="0" t="s">
        <v>7342</v>
      </c>
      <c r="H2180" s="0" t="n">
        <v>0</v>
      </c>
      <c r="I2180" s="0" t="s">
        <v>7338</v>
      </c>
    </row>
    <row r="2181" customFormat="false" ht="15" hidden="false" customHeight="false" outlineLevel="0" collapsed="false">
      <c r="A2181" s="0" t="n">
        <v>3486</v>
      </c>
      <c r="B2181" s="0" t="s">
        <v>7338</v>
      </c>
      <c r="C2181" s="0" t="s">
        <v>769</v>
      </c>
      <c r="D2181" s="0" t="s">
        <v>91</v>
      </c>
      <c r="E2181" s="0" t="s">
        <v>755</v>
      </c>
      <c r="F2181" s="0" t="s">
        <v>7342</v>
      </c>
      <c r="H2181" s="0" t="n">
        <v>0</v>
      </c>
      <c r="I2181" s="0" t="s">
        <v>7338</v>
      </c>
    </row>
    <row r="2182" customFormat="false" ht="15" hidden="false" customHeight="false" outlineLevel="0" collapsed="false">
      <c r="A2182" s="0" t="n">
        <v>3487</v>
      </c>
      <c r="B2182" s="0" t="s">
        <v>7338</v>
      </c>
      <c r="C2182" s="0" t="s">
        <v>769</v>
      </c>
      <c r="D2182" s="0" t="s">
        <v>91</v>
      </c>
      <c r="E2182" s="0" t="s">
        <v>755</v>
      </c>
      <c r="F2182" s="0" t="s">
        <v>7342</v>
      </c>
      <c r="H2182" s="0" t="n">
        <v>0</v>
      </c>
      <c r="I2182" s="0" t="s">
        <v>7338</v>
      </c>
    </row>
    <row r="2183" customFormat="false" ht="15" hidden="false" customHeight="false" outlineLevel="0" collapsed="false">
      <c r="A2183" s="0" t="n">
        <v>3488</v>
      </c>
      <c r="B2183" s="0" t="s">
        <v>7338</v>
      </c>
      <c r="C2183" s="0" t="s">
        <v>769</v>
      </c>
      <c r="D2183" s="0" t="s">
        <v>91</v>
      </c>
      <c r="E2183" s="0" t="s">
        <v>755</v>
      </c>
      <c r="F2183" s="0" t="s">
        <v>7342</v>
      </c>
      <c r="H2183" s="0" t="n">
        <v>0</v>
      </c>
      <c r="I2183" s="0" t="s">
        <v>7338</v>
      </c>
    </row>
    <row r="2184" customFormat="false" ht="15" hidden="false" customHeight="false" outlineLevel="0" collapsed="false">
      <c r="A2184" s="0" t="n">
        <v>3489</v>
      </c>
      <c r="B2184" s="0" t="s">
        <v>7338</v>
      </c>
      <c r="C2184" s="0" t="s">
        <v>769</v>
      </c>
      <c r="D2184" s="0" t="s">
        <v>91</v>
      </c>
      <c r="E2184" s="0" t="s">
        <v>755</v>
      </c>
      <c r="F2184" s="0" t="s">
        <v>7342</v>
      </c>
      <c r="H2184" s="0" t="n">
        <v>0</v>
      </c>
      <c r="I2184" s="0" t="s">
        <v>7338</v>
      </c>
    </row>
    <row r="2185" customFormat="false" ht="15" hidden="false" customHeight="false" outlineLevel="0" collapsed="false">
      <c r="A2185" s="0" t="n">
        <v>3490</v>
      </c>
      <c r="B2185" s="0" t="s">
        <v>7359</v>
      </c>
      <c r="C2185" s="0" t="s">
        <v>105</v>
      </c>
      <c r="D2185" s="0" t="s">
        <v>91</v>
      </c>
      <c r="E2185" s="0" t="s">
        <v>127</v>
      </c>
      <c r="F2185" s="0" t="s">
        <v>7363</v>
      </c>
      <c r="H2185" s="0" t="n">
        <v>0</v>
      </c>
      <c r="I2185" s="0" t="s">
        <v>7359</v>
      </c>
    </row>
    <row r="2186" customFormat="false" ht="15" hidden="false" customHeight="false" outlineLevel="0" collapsed="false">
      <c r="A2186" s="0" t="n">
        <v>3491</v>
      </c>
      <c r="B2186" s="0" t="s">
        <v>7359</v>
      </c>
      <c r="C2186" s="0" t="s">
        <v>105</v>
      </c>
      <c r="D2186" s="0" t="s">
        <v>91</v>
      </c>
      <c r="E2186" s="0" t="s">
        <v>127</v>
      </c>
      <c r="F2186" s="0" t="s">
        <v>7363</v>
      </c>
      <c r="H2186" s="0" t="n">
        <v>0</v>
      </c>
      <c r="I2186" s="0" t="s">
        <v>7359</v>
      </c>
    </row>
    <row r="2187" customFormat="false" ht="15" hidden="false" customHeight="false" outlineLevel="0" collapsed="false">
      <c r="A2187" s="0" t="n">
        <v>3492</v>
      </c>
      <c r="B2187" s="0" t="s">
        <v>7359</v>
      </c>
      <c r="C2187" s="0" t="s">
        <v>105</v>
      </c>
      <c r="D2187" s="0" t="s">
        <v>91</v>
      </c>
      <c r="E2187" s="0" t="s">
        <v>127</v>
      </c>
      <c r="F2187" s="0" t="s">
        <v>7363</v>
      </c>
      <c r="H2187" s="0" t="n">
        <v>0</v>
      </c>
      <c r="I2187" s="0" t="s">
        <v>7359</v>
      </c>
    </row>
    <row r="2188" customFormat="false" ht="15" hidden="false" customHeight="false" outlineLevel="0" collapsed="false">
      <c r="A2188" s="0" t="n">
        <v>3493</v>
      </c>
      <c r="B2188" s="0" t="s">
        <v>7359</v>
      </c>
      <c r="C2188" s="0" t="s">
        <v>105</v>
      </c>
      <c r="D2188" s="0" t="s">
        <v>91</v>
      </c>
      <c r="E2188" s="0" t="s">
        <v>127</v>
      </c>
      <c r="F2188" s="0" t="s">
        <v>7363</v>
      </c>
      <c r="H2188" s="0" t="n">
        <v>0</v>
      </c>
      <c r="I2188" s="0" t="s">
        <v>7359</v>
      </c>
    </row>
    <row r="2189" customFormat="false" ht="15" hidden="false" customHeight="false" outlineLevel="0" collapsed="false">
      <c r="A2189" s="0" t="n">
        <v>3494</v>
      </c>
      <c r="B2189" s="0" t="s">
        <v>7359</v>
      </c>
      <c r="C2189" s="0" t="s">
        <v>105</v>
      </c>
      <c r="D2189" s="0" t="s">
        <v>91</v>
      </c>
      <c r="E2189" s="0" t="s">
        <v>127</v>
      </c>
      <c r="F2189" s="0" t="s">
        <v>7363</v>
      </c>
      <c r="H2189" s="0" t="n">
        <v>0</v>
      </c>
      <c r="I2189" s="0" t="s">
        <v>7359</v>
      </c>
    </row>
    <row r="2190" customFormat="false" ht="15" hidden="false" customHeight="false" outlineLevel="0" collapsed="false">
      <c r="A2190" s="0" t="n">
        <v>3495</v>
      </c>
      <c r="B2190" s="0" t="s">
        <v>7359</v>
      </c>
      <c r="C2190" s="0" t="s">
        <v>105</v>
      </c>
      <c r="D2190" s="0" t="s">
        <v>91</v>
      </c>
      <c r="E2190" s="0" t="s">
        <v>127</v>
      </c>
      <c r="F2190" s="0" t="s">
        <v>7363</v>
      </c>
      <c r="H2190" s="0" t="n">
        <v>0</v>
      </c>
      <c r="I2190" s="0" t="s">
        <v>7359</v>
      </c>
    </row>
    <row r="2191" customFormat="false" ht="15" hidden="false" customHeight="false" outlineLevel="0" collapsed="false">
      <c r="A2191" s="0" t="n">
        <v>3496</v>
      </c>
      <c r="B2191" s="0" t="s">
        <v>7359</v>
      </c>
      <c r="C2191" s="0" t="s">
        <v>105</v>
      </c>
      <c r="D2191" s="0" t="s">
        <v>91</v>
      </c>
      <c r="E2191" s="0" t="s">
        <v>127</v>
      </c>
      <c r="F2191" s="0" t="s">
        <v>7363</v>
      </c>
      <c r="H2191" s="0" t="n">
        <v>0</v>
      </c>
      <c r="I2191" s="0" t="s">
        <v>7359</v>
      </c>
    </row>
    <row r="2192" customFormat="false" ht="15" hidden="false" customHeight="false" outlineLevel="0" collapsed="false">
      <c r="A2192" s="0" t="n">
        <v>3497</v>
      </c>
      <c r="B2192" s="0" t="s">
        <v>7359</v>
      </c>
      <c r="C2192" s="0" t="s">
        <v>105</v>
      </c>
      <c r="D2192" s="0" t="s">
        <v>91</v>
      </c>
      <c r="E2192" s="0" t="s">
        <v>127</v>
      </c>
      <c r="F2192" s="0" t="s">
        <v>7363</v>
      </c>
      <c r="H2192" s="0" t="n">
        <v>0</v>
      </c>
      <c r="I2192" s="0" t="s">
        <v>7359</v>
      </c>
    </row>
    <row r="2193" customFormat="false" ht="15" hidden="false" customHeight="false" outlineLevel="0" collapsed="false">
      <c r="A2193" s="0" t="n">
        <v>3498</v>
      </c>
      <c r="B2193" s="0" t="s">
        <v>7359</v>
      </c>
      <c r="C2193" s="0" t="s">
        <v>105</v>
      </c>
      <c r="D2193" s="0" t="s">
        <v>91</v>
      </c>
      <c r="E2193" s="0" t="s">
        <v>127</v>
      </c>
      <c r="F2193" s="0" t="s">
        <v>7363</v>
      </c>
      <c r="H2193" s="0" t="n">
        <v>0</v>
      </c>
      <c r="I2193" s="0" t="s">
        <v>7359</v>
      </c>
    </row>
    <row r="2194" customFormat="false" ht="15" hidden="false" customHeight="false" outlineLevel="0" collapsed="false">
      <c r="A2194" s="0" t="n">
        <v>3499</v>
      </c>
      <c r="B2194" s="0" t="s">
        <v>7359</v>
      </c>
      <c r="C2194" s="0" t="s">
        <v>105</v>
      </c>
      <c r="D2194" s="0" t="s">
        <v>91</v>
      </c>
      <c r="E2194" s="0" t="s">
        <v>127</v>
      </c>
      <c r="F2194" s="0" t="s">
        <v>7363</v>
      </c>
      <c r="H2194" s="0" t="n">
        <v>0</v>
      </c>
      <c r="I2194" s="0" t="s">
        <v>7359</v>
      </c>
    </row>
    <row r="2195" customFormat="false" ht="15" hidden="false" customHeight="false" outlineLevel="0" collapsed="false">
      <c r="A2195" s="0" t="n">
        <v>3500</v>
      </c>
      <c r="B2195" s="0" t="s">
        <v>7359</v>
      </c>
      <c r="C2195" s="0" t="s">
        <v>105</v>
      </c>
      <c r="D2195" s="0" t="s">
        <v>91</v>
      </c>
      <c r="E2195" s="0" t="s">
        <v>127</v>
      </c>
      <c r="F2195" s="0" t="s">
        <v>7363</v>
      </c>
      <c r="H2195" s="0" t="n">
        <v>0</v>
      </c>
      <c r="I2195" s="0" t="s">
        <v>7359</v>
      </c>
    </row>
    <row r="2196" customFormat="false" ht="15" hidden="false" customHeight="false" outlineLevel="0" collapsed="false">
      <c r="A2196" s="0" t="n">
        <v>3501</v>
      </c>
      <c r="B2196" s="0" t="s">
        <v>7359</v>
      </c>
      <c r="C2196" s="0" t="s">
        <v>105</v>
      </c>
      <c r="D2196" s="0" t="s">
        <v>91</v>
      </c>
      <c r="E2196" s="0" t="s">
        <v>127</v>
      </c>
      <c r="F2196" s="0" t="s">
        <v>7363</v>
      </c>
      <c r="H2196" s="0" t="n">
        <v>0</v>
      </c>
      <c r="I2196" s="0" t="s">
        <v>7359</v>
      </c>
    </row>
    <row r="2197" customFormat="false" ht="15" hidden="false" customHeight="false" outlineLevel="0" collapsed="false">
      <c r="A2197" s="0" t="n">
        <v>3502</v>
      </c>
      <c r="B2197" s="0" t="s">
        <v>7359</v>
      </c>
      <c r="C2197" s="0" t="s">
        <v>105</v>
      </c>
      <c r="D2197" s="0" t="s">
        <v>91</v>
      </c>
      <c r="E2197" s="0" t="s">
        <v>127</v>
      </c>
      <c r="F2197" s="0" t="s">
        <v>7363</v>
      </c>
      <c r="H2197" s="0" t="n">
        <v>0</v>
      </c>
      <c r="I2197" s="0" t="s">
        <v>7359</v>
      </c>
    </row>
    <row r="2198" customFormat="false" ht="15" hidden="false" customHeight="false" outlineLevel="0" collapsed="false">
      <c r="A2198" s="0" t="n">
        <v>3503</v>
      </c>
      <c r="B2198" s="0" t="s">
        <v>7359</v>
      </c>
      <c r="C2198" s="0" t="s">
        <v>105</v>
      </c>
      <c r="D2198" s="0" t="s">
        <v>91</v>
      </c>
      <c r="E2198" s="0" t="s">
        <v>127</v>
      </c>
      <c r="F2198" s="0" t="s">
        <v>7363</v>
      </c>
      <c r="H2198" s="0" t="n">
        <v>0</v>
      </c>
      <c r="I2198" s="0" t="s">
        <v>7359</v>
      </c>
    </row>
    <row r="2199" customFormat="false" ht="15" hidden="false" customHeight="false" outlineLevel="0" collapsed="false">
      <c r="A2199" s="0" t="n">
        <v>3504</v>
      </c>
      <c r="B2199" s="0" t="s">
        <v>7359</v>
      </c>
      <c r="C2199" s="0" t="s">
        <v>105</v>
      </c>
      <c r="D2199" s="0" t="s">
        <v>91</v>
      </c>
      <c r="E2199" s="0" t="s">
        <v>127</v>
      </c>
      <c r="F2199" s="0" t="s">
        <v>7363</v>
      </c>
      <c r="H2199" s="0" t="n">
        <v>0</v>
      </c>
      <c r="I2199" s="0" t="s">
        <v>7359</v>
      </c>
    </row>
    <row r="2200" customFormat="false" ht="15" hidden="false" customHeight="false" outlineLevel="0" collapsed="false">
      <c r="A2200" s="0" t="n">
        <v>3505</v>
      </c>
      <c r="B2200" s="0" t="s">
        <v>7359</v>
      </c>
      <c r="C2200" s="0" t="s">
        <v>105</v>
      </c>
      <c r="D2200" s="0" t="s">
        <v>91</v>
      </c>
      <c r="E2200" s="0" t="s">
        <v>127</v>
      </c>
      <c r="F2200" s="0" t="s">
        <v>7363</v>
      </c>
      <c r="H2200" s="0" t="n">
        <v>0</v>
      </c>
      <c r="I2200" s="0" t="s">
        <v>7359</v>
      </c>
    </row>
    <row r="2201" customFormat="false" ht="15" hidden="false" customHeight="false" outlineLevel="0" collapsed="false">
      <c r="A2201" s="0" t="n">
        <v>3506</v>
      </c>
      <c r="B2201" s="0" t="s">
        <v>7359</v>
      </c>
      <c r="C2201" s="0" t="s">
        <v>105</v>
      </c>
      <c r="D2201" s="0" t="s">
        <v>91</v>
      </c>
      <c r="E2201" s="0" t="s">
        <v>127</v>
      </c>
      <c r="F2201" s="0" t="s">
        <v>7363</v>
      </c>
      <c r="H2201" s="0" t="n">
        <v>0</v>
      </c>
      <c r="I2201" s="0" t="s">
        <v>7359</v>
      </c>
    </row>
    <row r="2202" customFormat="false" ht="15" hidden="false" customHeight="false" outlineLevel="0" collapsed="false">
      <c r="A2202" s="0" t="n">
        <v>3507</v>
      </c>
      <c r="B2202" s="0" t="s">
        <v>7359</v>
      </c>
      <c r="C2202" s="0" t="s">
        <v>105</v>
      </c>
      <c r="D2202" s="0" t="s">
        <v>91</v>
      </c>
      <c r="E2202" s="0" t="s">
        <v>127</v>
      </c>
      <c r="F2202" s="0" t="s">
        <v>7363</v>
      </c>
      <c r="H2202" s="0" t="n">
        <v>0</v>
      </c>
      <c r="I2202" s="0" t="s">
        <v>7359</v>
      </c>
    </row>
    <row r="2203" customFormat="false" ht="15" hidden="false" customHeight="false" outlineLevel="0" collapsed="false">
      <c r="A2203" s="0" t="n">
        <v>3508</v>
      </c>
      <c r="B2203" s="0" t="s">
        <v>7359</v>
      </c>
      <c r="C2203" s="0" t="s">
        <v>105</v>
      </c>
      <c r="D2203" s="0" t="s">
        <v>91</v>
      </c>
      <c r="E2203" s="0" t="s">
        <v>127</v>
      </c>
      <c r="F2203" s="0" t="s">
        <v>7363</v>
      </c>
      <c r="H2203" s="0" t="n">
        <v>0</v>
      </c>
      <c r="I2203" s="0" t="s">
        <v>7359</v>
      </c>
    </row>
    <row r="2204" customFormat="false" ht="15" hidden="false" customHeight="false" outlineLevel="0" collapsed="false">
      <c r="A2204" s="0" t="n">
        <v>3509</v>
      </c>
      <c r="B2204" s="0" t="s">
        <v>7359</v>
      </c>
      <c r="C2204" s="0" t="s">
        <v>105</v>
      </c>
      <c r="D2204" s="0" t="s">
        <v>91</v>
      </c>
      <c r="E2204" s="0" t="s">
        <v>127</v>
      </c>
      <c r="F2204" s="0" t="s">
        <v>7363</v>
      </c>
      <c r="H2204" s="0" t="n">
        <v>0</v>
      </c>
      <c r="I2204" s="0" t="s">
        <v>7359</v>
      </c>
    </row>
    <row r="2205" customFormat="false" ht="15" hidden="false" customHeight="false" outlineLevel="0" collapsed="false">
      <c r="A2205" s="0" t="n">
        <v>3510</v>
      </c>
      <c r="B2205" s="0" t="s">
        <v>7359</v>
      </c>
      <c r="C2205" s="0" t="s">
        <v>105</v>
      </c>
      <c r="D2205" s="0" t="s">
        <v>91</v>
      </c>
      <c r="E2205" s="0" t="s">
        <v>127</v>
      </c>
      <c r="F2205" s="0" t="s">
        <v>7363</v>
      </c>
      <c r="H2205" s="0" t="n">
        <v>0</v>
      </c>
      <c r="I2205" s="0" t="s">
        <v>7359</v>
      </c>
    </row>
    <row r="2206" customFormat="false" ht="15" hidden="false" customHeight="false" outlineLevel="0" collapsed="false">
      <c r="A2206" s="0" t="n">
        <v>3511</v>
      </c>
      <c r="B2206" s="0" t="s">
        <v>7359</v>
      </c>
      <c r="C2206" s="0" t="s">
        <v>105</v>
      </c>
      <c r="D2206" s="0" t="s">
        <v>91</v>
      </c>
      <c r="E2206" s="0" t="s">
        <v>127</v>
      </c>
      <c r="F2206" s="0" t="s">
        <v>7363</v>
      </c>
      <c r="H2206" s="0" t="n">
        <v>0</v>
      </c>
      <c r="I2206" s="0" t="s">
        <v>7359</v>
      </c>
    </row>
    <row r="2207" customFormat="false" ht="15" hidden="false" customHeight="false" outlineLevel="0" collapsed="false">
      <c r="A2207" s="0" t="n">
        <v>3512</v>
      </c>
      <c r="B2207" s="0" t="s">
        <v>7359</v>
      </c>
      <c r="C2207" s="0" t="s">
        <v>105</v>
      </c>
      <c r="D2207" s="0" t="s">
        <v>91</v>
      </c>
      <c r="E2207" s="0" t="s">
        <v>127</v>
      </c>
      <c r="F2207" s="0" t="s">
        <v>7363</v>
      </c>
      <c r="H2207" s="0" t="n">
        <v>0</v>
      </c>
      <c r="I2207" s="0" t="s">
        <v>7359</v>
      </c>
    </row>
    <row r="2208" customFormat="false" ht="15" hidden="false" customHeight="false" outlineLevel="0" collapsed="false">
      <c r="A2208" s="0" t="n">
        <v>3513</v>
      </c>
      <c r="B2208" s="0" t="s">
        <v>7359</v>
      </c>
      <c r="C2208" s="0" t="s">
        <v>105</v>
      </c>
      <c r="D2208" s="0" t="s">
        <v>91</v>
      </c>
      <c r="E2208" s="0" t="s">
        <v>127</v>
      </c>
      <c r="F2208" s="0" t="s">
        <v>7363</v>
      </c>
      <c r="H2208" s="0" t="n">
        <v>0</v>
      </c>
      <c r="I2208" s="0" t="s">
        <v>7359</v>
      </c>
    </row>
    <row r="2209" customFormat="false" ht="15" hidden="false" customHeight="false" outlineLevel="0" collapsed="false">
      <c r="A2209" s="0" t="n">
        <v>3514</v>
      </c>
      <c r="B2209" s="0" t="s">
        <v>7359</v>
      </c>
      <c r="C2209" s="0" t="s">
        <v>105</v>
      </c>
      <c r="D2209" s="0" t="s">
        <v>91</v>
      </c>
      <c r="E2209" s="0" t="s">
        <v>127</v>
      </c>
      <c r="F2209" s="0" t="s">
        <v>7363</v>
      </c>
      <c r="H2209" s="0" t="n">
        <v>0</v>
      </c>
      <c r="I2209" s="0" t="s">
        <v>7359</v>
      </c>
    </row>
    <row r="2210" customFormat="false" ht="15" hidden="false" customHeight="false" outlineLevel="0" collapsed="false">
      <c r="A2210" s="0" t="n">
        <v>3515</v>
      </c>
      <c r="B2210" s="0" t="s">
        <v>7359</v>
      </c>
      <c r="C2210" s="0" t="s">
        <v>105</v>
      </c>
      <c r="D2210" s="0" t="s">
        <v>91</v>
      </c>
      <c r="E2210" s="0" t="s">
        <v>127</v>
      </c>
      <c r="F2210" s="0" t="s">
        <v>7363</v>
      </c>
      <c r="H2210" s="0" t="n">
        <v>0</v>
      </c>
      <c r="I2210" s="0" t="s">
        <v>7359</v>
      </c>
    </row>
    <row r="2211" customFormat="false" ht="15" hidden="false" customHeight="false" outlineLevel="0" collapsed="false">
      <c r="A2211" s="0" t="n">
        <v>3516</v>
      </c>
      <c r="B2211" s="0" t="s">
        <v>7359</v>
      </c>
      <c r="C2211" s="0" t="s">
        <v>105</v>
      </c>
      <c r="D2211" s="0" t="s">
        <v>91</v>
      </c>
      <c r="E2211" s="0" t="s">
        <v>127</v>
      </c>
      <c r="F2211" s="0" t="s">
        <v>7363</v>
      </c>
      <c r="H2211" s="0" t="n">
        <v>0</v>
      </c>
      <c r="I2211" s="0" t="s">
        <v>7359</v>
      </c>
    </row>
    <row r="2212" customFormat="false" ht="15" hidden="false" customHeight="false" outlineLevel="0" collapsed="false">
      <c r="A2212" s="0" t="n">
        <v>3517</v>
      </c>
      <c r="B2212" s="0" t="s">
        <v>7359</v>
      </c>
      <c r="C2212" s="0" t="s">
        <v>105</v>
      </c>
      <c r="D2212" s="0" t="s">
        <v>91</v>
      </c>
      <c r="E2212" s="0" t="s">
        <v>127</v>
      </c>
      <c r="F2212" s="0" t="s">
        <v>7363</v>
      </c>
      <c r="H2212" s="0" t="n">
        <v>0</v>
      </c>
      <c r="I2212" s="0" t="s">
        <v>7359</v>
      </c>
    </row>
    <row r="2213" customFormat="false" ht="15" hidden="false" customHeight="false" outlineLevel="0" collapsed="false">
      <c r="A2213" s="0" t="n">
        <v>3518</v>
      </c>
      <c r="B2213" s="0" t="s">
        <v>7359</v>
      </c>
      <c r="C2213" s="0" t="s">
        <v>105</v>
      </c>
      <c r="D2213" s="0" t="s">
        <v>91</v>
      </c>
      <c r="E2213" s="0" t="s">
        <v>127</v>
      </c>
      <c r="F2213" s="0" t="s">
        <v>7363</v>
      </c>
      <c r="H2213" s="0" t="n">
        <v>0</v>
      </c>
      <c r="I2213" s="0" t="s">
        <v>7359</v>
      </c>
    </row>
    <row r="2214" customFormat="false" ht="15" hidden="false" customHeight="false" outlineLevel="0" collapsed="false">
      <c r="A2214" s="0" t="n">
        <v>3519</v>
      </c>
      <c r="B2214" s="0" t="s">
        <v>7359</v>
      </c>
      <c r="C2214" s="0" t="s">
        <v>105</v>
      </c>
      <c r="D2214" s="0" t="s">
        <v>91</v>
      </c>
      <c r="E2214" s="0" t="s">
        <v>127</v>
      </c>
      <c r="F2214" s="0" t="s">
        <v>7363</v>
      </c>
      <c r="H2214" s="0" t="n">
        <v>0</v>
      </c>
      <c r="I2214" s="0" t="s">
        <v>7359</v>
      </c>
    </row>
    <row r="2215" customFormat="false" ht="15" hidden="false" customHeight="false" outlineLevel="0" collapsed="false">
      <c r="A2215" s="0" t="n">
        <v>3520</v>
      </c>
      <c r="B2215" s="0" t="s">
        <v>7359</v>
      </c>
      <c r="C2215" s="0" t="s">
        <v>105</v>
      </c>
      <c r="D2215" s="0" t="s">
        <v>91</v>
      </c>
      <c r="E2215" s="0" t="s">
        <v>127</v>
      </c>
      <c r="F2215" s="0" t="s">
        <v>7363</v>
      </c>
      <c r="H2215" s="0" t="n">
        <v>0</v>
      </c>
      <c r="I2215" s="0" t="s">
        <v>7359</v>
      </c>
    </row>
    <row r="2216" customFormat="false" ht="15" hidden="false" customHeight="false" outlineLevel="0" collapsed="false">
      <c r="A2216" s="0" t="n">
        <v>3521</v>
      </c>
      <c r="B2216" s="0" t="s">
        <v>7359</v>
      </c>
      <c r="C2216" s="0" t="s">
        <v>105</v>
      </c>
      <c r="D2216" s="0" t="s">
        <v>91</v>
      </c>
      <c r="E2216" s="0" t="s">
        <v>127</v>
      </c>
      <c r="F2216" s="0" t="s">
        <v>7363</v>
      </c>
      <c r="H2216" s="0" t="n">
        <v>0</v>
      </c>
      <c r="I2216" s="0" t="s">
        <v>7359</v>
      </c>
    </row>
    <row r="2217" customFormat="false" ht="15" hidden="false" customHeight="false" outlineLevel="0" collapsed="false">
      <c r="A2217" s="0" t="n">
        <v>3522</v>
      </c>
      <c r="B2217" s="0" t="s">
        <v>7359</v>
      </c>
      <c r="C2217" s="0" t="s">
        <v>105</v>
      </c>
      <c r="D2217" s="0" t="s">
        <v>91</v>
      </c>
      <c r="E2217" s="0" t="s">
        <v>127</v>
      </c>
      <c r="F2217" s="0" t="s">
        <v>7363</v>
      </c>
      <c r="H2217" s="0" t="n">
        <v>0</v>
      </c>
      <c r="I2217" s="0" t="s">
        <v>7359</v>
      </c>
    </row>
    <row r="2218" customFormat="false" ht="15" hidden="false" customHeight="false" outlineLevel="0" collapsed="false">
      <c r="A2218" s="0" t="n">
        <v>3523</v>
      </c>
      <c r="B2218" s="0" t="s">
        <v>7359</v>
      </c>
      <c r="C2218" s="0" t="s">
        <v>105</v>
      </c>
      <c r="D2218" s="0" t="s">
        <v>91</v>
      </c>
      <c r="E2218" s="0" t="s">
        <v>127</v>
      </c>
      <c r="F2218" s="0" t="s">
        <v>7363</v>
      </c>
      <c r="H2218" s="0" t="n">
        <v>0</v>
      </c>
      <c r="I2218" s="0" t="s">
        <v>7359</v>
      </c>
    </row>
    <row r="2219" customFormat="false" ht="15" hidden="false" customHeight="false" outlineLevel="0" collapsed="false">
      <c r="A2219" s="0" t="n">
        <v>3524</v>
      </c>
      <c r="B2219" s="0" t="s">
        <v>7359</v>
      </c>
      <c r="C2219" s="0" t="s">
        <v>105</v>
      </c>
      <c r="D2219" s="0" t="s">
        <v>91</v>
      </c>
      <c r="E2219" s="0" t="s">
        <v>127</v>
      </c>
      <c r="F2219" s="0" t="s">
        <v>7363</v>
      </c>
      <c r="H2219" s="0" t="n">
        <v>0</v>
      </c>
      <c r="I2219" s="0" t="s">
        <v>7359</v>
      </c>
    </row>
    <row r="2220" customFormat="false" ht="15" hidden="false" customHeight="false" outlineLevel="0" collapsed="false">
      <c r="A2220" s="0" t="n">
        <v>3525</v>
      </c>
      <c r="B2220" s="0" t="s">
        <v>7359</v>
      </c>
      <c r="C2220" s="0" t="s">
        <v>105</v>
      </c>
      <c r="D2220" s="0" t="s">
        <v>91</v>
      </c>
      <c r="E2220" s="0" t="s">
        <v>127</v>
      </c>
      <c r="F2220" s="0" t="s">
        <v>7363</v>
      </c>
      <c r="H2220" s="0" t="n">
        <v>0</v>
      </c>
      <c r="I2220" s="0" t="s">
        <v>7359</v>
      </c>
    </row>
    <row r="2221" customFormat="false" ht="15" hidden="false" customHeight="false" outlineLevel="0" collapsed="false">
      <c r="A2221" s="0" t="n">
        <v>3526</v>
      </c>
      <c r="B2221" s="0" t="s">
        <v>7359</v>
      </c>
      <c r="C2221" s="0" t="s">
        <v>105</v>
      </c>
      <c r="D2221" s="0" t="s">
        <v>91</v>
      </c>
      <c r="E2221" s="0" t="s">
        <v>127</v>
      </c>
      <c r="F2221" s="0" t="s">
        <v>7363</v>
      </c>
      <c r="H2221" s="0" t="n">
        <v>0</v>
      </c>
      <c r="I2221" s="0" t="s">
        <v>7359</v>
      </c>
    </row>
    <row r="2222" customFormat="false" ht="15" hidden="false" customHeight="false" outlineLevel="0" collapsed="false">
      <c r="A2222" s="0" t="n">
        <v>3527</v>
      </c>
      <c r="B2222" s="0" t="s">
        <v>7359</v>
      </c>
      <c r="C2222" s="0" t="s">
        <v>105</v>
      </c>
      <c r="D2222" s="0" t="s">
        <v>91</v>
      </c>
      <c r="E2222" s="0" t="s">
        <v>127</v>
      </c>
      <c r="F2222" s="0" t="s">
        <v>7363</v>
      </c>
      <c r="H2222" s="0" t="n">
        <v>0</v>
      </c>
      <c r="I2222" s="0" t="s">
        <v>7359</v>
      </c>
    </row>
    <row r="2223" customFormat="false" ht="15" hidden="false" customHeight="false" outlineLevel="0" collapsed="false">
      <c r="A2223" s="0" t="n">
        <v>3528</v>
      </c>
      <c r="B2223" s="0" t="s">
        <v>7359</v>
      </c>
      <c r="C2223" s="0" t="s">
        <v>105</v>
      </c>
      <c r="D2223" s="0" t="s">
        <v>91</v>
      </c>
      <c r="E2223" s="0" t="s">
        <v>127</v>
      </c>
      <c r="F2223" s="0" t="s">
        <v>7363</v>
      </c>
      <c r="H2223" s="0" t="n">
        <v>0</v>
      </c>
      <c r="I2223" s="0" t="s">
        <v>7359</v>
      </c>
    </row>
    <row r="2224" customFormat="false" ht="15" hidden="false" customHeight="false" outlineLevel="0" collapsed="false">
      <c r="A2224" s="0" t="n">
        <v>3529</v>
      </c>
      <c r="B2224" s="0" t="s">
        <v>7359</v>
      </c>
      <c r="C2224" s="0" t="s">
        <v>105</v>
      </c>
      <c r="D2224" s="0" t="s">
        <v>91</v>
      </c>
      <c r="E2224" s="0" t="s">
        <v>127</v>
      </c>
      <c r="F2224" s="0" t="s">
        <v>7363</v>
      </c>
      <c r="H2224" s="0" t="n">
        <v>0</v>
      </c>
      <c r="I2224" s="0" t="s">
        <v>7359</v>
      </c>
    </row>
    <row r="2225" customFormat="false" ht="15" hidden="false" customHeight="false" outlineLevel="0" collapsed="false">
      <c r="A2225" s="0" t="n">
        <v>3530</v>
      </c>
      <c r="B2225" s="0" t="s">
        <v>7359</v>
      </c>
      <c r="C2225" s="0" t="s">
        <v>105</v>
      </c>
      <c r="D2225" s="0" t="s">
        <v>91</v>
      </c>
      <c r="E2225" s="0" t="s">
        <v>127</v>
      </c>
      <c r="F2225" s="0" t="s">
        <v>7363</v>
      </c>
      <c r="H2225" s="0" t="n">
        <v>0</v>
      </c>
      <c r="I2225" s="0" t="s">
        <v>7359</v>
      </c>
    </row>
    <row r="2226" customFormat="false" ht="15" hidden="false" customHeight="false" outlineLevel="0" collapsed="false">
      <c r="A2226" s="0" t="n">
        <v>3531</v>
      </c>
      <c r="B2226" s="0" t="s">
        <v>7359</v>
      </c>
      <c r="C2226" s="0" t="s">
        <v>105</v>
      </c>
      <c r="D2226" s="0" t="s">
        <v>91</v>
      </c>
      <c r="E2226" s="0" t="s">
        <v>127</v>
      </c>
      <c r="F2226" s="0" t="s">
        <v>7363</v>
      </c>
      <c r="H2226" s="0" t="n">
        <v>0</v>
      </c>
      <c r="I2226" s="0" t="s">
        <v>7359</v>
      </c>
    </row>
    <row r="2227" customFormat="false" ht="15" hidden="false" customHeight="false" outlineLevel="0" collapsed="false">
      <c r="A2227" s="0" t="n">
        <v>3532</v>
      </c>
      <c r="B2227" s="0" t="s">
        <v>7359</v>
      </c>
      <c r="C2227" s="0" t="s">
        <v>105</v>
      </c>
      <c r="D2227" s="0" t="s">
        <v>91</v>
      </c>
      <c r="E2227" s="0" t="s">
        <v>127</v>
      </c>
      <c r="F2227" s="0" t="s">
        <v>7363</v>
      </c>
      <c r="H2227" s="0" t="n">
        <v>0</v>
      </c>
      <c r="I2227" s="0" t="s">
        <v>7359</v>
      </c>
    </row>
    <row r="2228" customFormat="false" ht="15" hidden="false" customHeight="false" outlineLevel="0" collapsed="false">
      <c r="A2228" s="0" t="n">
        <v>3533</v>
      </c>
      <c r="B2228" s="0" t="s">
        <v>7359</v>
      </c>
      <c r="C2228" s="0" t="s">
        <v>105</v>
      </c>
      <c r="D2228" s="0" t="s">
        <v>91</v>
      </c>
      <c r="E2228" s="0" t="s">
        <v>127</v>
      </c>
      <c r="F2228" s="0" t="s">
        <v>7363</v>
      </c>
      <c r="H2228" s="0" t="n">
        <v>0</v>
      </c>
      <c r="I2228" s="0" t="s">
        <v>7359</v>
      </c>
    </row>
    <row r="2229" customFormat="false" ht="15" hidden="false" customHeight="false" outlineLevel="0" collapsed="false">
      <c r="A2229" s="0" t="n">
        <v>3534</v>
      </c>
      <c r="B2229" s="0" t="s">
        <v>7359</v>
      </c>
      <c r="C2229" s="0" t="s">
        <v>105</v>
      </c>
      <c r="D2229" s="0" t="s">
        <v>91</v>
      </c>
      <c r="E2229" s="0" t="s">
        <v>127</v>
      </c>
      <c r="F2229" s="0" t="s">
        <v>7363</v>
      </c>
      <c r="H2229" s="0" t="n">
        <v>0</v>
      </c>
      <c r="I2229" s="0" t="s">
        <v>7359</v>
      </c>
    </row>
    <row r="2230" customFormat="false" ht="15" hidden="false" customHeight="false" outlineLevel="0" collapsed="false">
      <c r="A2230" s="0" t="n">
        <v>3535</v>
      </c>
      <c r="B2230" s="0" t="s">
        <v>7359</v>
      </c>
      <c r="C2230" s="0" t="s">
        <v>105</v>
      </c>
      <c r="D2230" s="0" t="s">
        <v>91</v>
      </c>
      <c r="E2230" s="0" t="s">
        <v>127</v>
      </c>
      <c r="F2230" s="0" t="s">
        <v>7363</v>
      </c>
      <c r="H2230" s="0" t="n">
        <v>0</v>
      </c>
      <c r="I2230" s="0" t="s">
        <v>7359</v>
      </c>
    </row>
    <row r="2231" customFormat="false" ht="15" hidden="false" customHeight="false" outlineLevel="0" collapsed="false">
      <c r="A2231" s="0" t="n">
        <v>3536</v>
      </c>
      <c r="B2231" s="0" t="s">
        <v>7359</v>
      </c>
      <c r="C2231" s="0" t="s">
        <v>105</v>
      </c>
      <c r="D2231" s="0" t="s">
        <v>91</v>
      </c>
      <c r="E2231" s="0" t="s">
        <v>127</v>
      </c>
      <c r="F2231" s="0" t="s">
        <v>7363</v>
      </c>
      <c r="H2231" s="0" t="n">
        <v>0</v>
      </c>
      <c r="I2231" s="0" t="s">
        <v>7359</v>
      </c>
    </row>
    <row r="2232" customFormat="false" ht="15" hidden="false" customHeight="false" outlineLevel="0" collapsed="false">
      <c r="A2232" s="0" t="n">
        <v>3537</v>
      </c>
      <c r="B2232" s="0" t="s">
        <v>7359</v>
      </c>
      <c r="C2232" s="0" t="s">
        <v>105</v>
      </c>
      <c r="D2232" s="0" t="s">
        <v>91</v>
      </c>
      <c r="E2232" s="0" t="s">
        <v>127</v>
      </c>
      <c r="F2232" s="0" t="s">
        <v>7363</v>
      </c>
      <c r="H2232" s="0" t="n">
        <v>0</v>
      </c>
      <c r="I2232" s="0" t="s">
        <v>7359</v>
      </c>
    </row>
    <row r="2233" customFormat="false" ht="15" hidden="false" customHeight="false" outlineLevel="0" collapsed="false">
      <c r="A2233" s="0" t="n">
        <v>3538</v>
      </c>
      <c r="B2233" s="0" t="s">
        <v>7359</v>
      </c>
      <c r="C2233" s="0" t="s">
        <v>105</v>
      </c>
      <c r="D2233" s="0" t="s">
        <v>91</v>
      </c>
      <c r="E2233" s="0" t="s">
        <v>127</v>
      </c>
      <c r="F2233" s="0" t="s">
        <v>7363</v>
      </c>
      <c r="H2233" s="0" t="n">
        <v>0</v>
      </c>
      <c r="I2233" s="0" t="s">
        <v>7359</v>
      </c>
    </row>
    <row r="2234" customFormat="false" ht="15" hidden="false" customHeight="false" outlineLevel="0" collapsed="false">
      <c r="A2234" s="0" t="n">
        <v>3539</v>
      </c>
      <c r="B2234" s="0" t="s">
        <v>7359</v>
      </c>
      <c r="C2234" s="0" t="s">
        <v>105</v>
      </c>
      <c r="D2234" s="0" t="s">
        <v>91</v>
      </c>
      <c r="E2234" s="0" t="s">
        <v>127</v>
      </c>
      <c r="F2234" s="0" t="s">
        <v>7363</v>
      </c>
      <c r="H2234" s="0" t="n">
        <v>0</v>
      </c>
      <c r="I2234" s="0" t="s">
        <v>7359</v>
      </c>
    </row>
    <row r="2235" customFormat="false" ht="15" hidden="false" customHeight="false" outlineLevel="0" collapsed="false">
      <c r="A2235" s="0" t="n">
        <v>3540</v>
      </c>
      <c r="B2235" s="0" t="s">
        <v>7359</v>
      </c>
      <c r="C2235" s="0" t="s">
        <v>105</v>
      </c>
      <c r="D2235" s="0" t="s">
        <v>91</v>
      </c>
      <c r="E2235" s="0" t="s">
        <v>127</v>
      </c>
      <c r="F2235" s="0" t="s">
        <v>7363</v>
      </c>
      <c r="H2235" s="0" t="n">
        <v>0</v>
      </c>
      <c r="I2235" s="0" t="s">
        <v>7359</v>
      </c>
    </row>
    <row r="2236" customFormat="false" ht="15" hidden="false" customHeight="false" outlineLevel="0" collapsed="false">
      <c r="A2236" s="0" t="n">
        <v>3541</v>
      </c>
      <c r="B2236" s="0" t="s">
        <v>7359</v>
      </c>
      <c r="C2236" s="0" t="s">
        <v>105</v>
      </c>
      <c r="D2236" s="0" t="s">
        <v>91</v>
      </c>
      <c r="E2236" s="0" t="s">
        <v>127</v>
      </c>
      <c r="F2236" s="0" t="s">
        <v>7363</v>
      </c>
      <c r="H2236" s="0" t="n">
        <v>0</v>
      </c>
      <c r="I2236" s="0" t="s">
        <v>7359</v>
      </c>
    </row>
    <row r="2237" customFormat="false" ht="15" hidden="false" customHeight="false" outlineLevel="0" collapsed="false">
      <c r="A2237" s="0" t="n">
        <v>3542</v>
      </c>
      <c r="B2237" s="0" t="s">
        <v>7359</v>
      </c>
      <c r="C2237" s="0" t="s">
        <v>105</v>
      </c>
      <c r="D2237" s="0" t="s">
        <v>91</v>
      </c>
      <c r="E2237" s="0" t="s">
        <v>127</v>
      </c>
      <c r="F2237" s="0" t="s">
        <v>7363</v>
      </c>
      <c r="H2237" s="0" t="n">
        <v>0</v>
      </c>
      <c r="I2237" s="0" t="s">
        <v>7359</v>
      </c>
    </row>
    <row r="2238" customFormat="false" ht="15" hidden="false" customHeight="false" outlineLevel="0" collapsed="false">
      <c r="A2238" s="0" t="n">
        <v>3543</v>
      </c>
      <c r="B2238" s="0" t="s">
        <v>7359</v>
      </c>
      <c r="C2238" s="0" t="s">
        <v>105</v>
      </c>
      <c r="D2238" s="0" t="s">
        <v>91</v>
      </c>
      <c r="E2238" s="0" t="s">
        <v>127</v>
      </c>
      <c r="F2238" s="0" t="s">
        <v>7363</v>
      </c>
      <c r="H2238" s="0" t="n">
        <v>0</v>
      </c>
      <c r="I2238" s="0" t="s">
        <v>7359</v>
      </c>
    </row>
    <row r="2239" customFormat="false" ht="15" hidden="false" customHeight="false" outlineLevel="0" collapsed="false">
      <c r="A2239" s="0" t="n">
        <v>3544</v>
      </c>
      <c r="B2239" s="0" t="s">
        <v>7359</v>
      </c>
      <c r="C2239" s="0" t="s">
        <v>105</v>
      </c>
      <c r="D2239" s="0" t="s">
        <v>91</v>
      </c>
      <c r="E2239" s="0" t="s">
        <v>127</v>
      </c>
      <c r="F2239" s="0" t="s">
        <v>7363</v>
      </c>
      <c r="H2239" s="0" t="n">
        <v>0</v>
      </c>
      <c r="I2239" s="0" t="s">
        <v>7359</v>
      </c>
    </row>
    <row r="2240" customFormat="false" ht="15" hidden="false" customHeight="false" outlineLevel="0" collapsed="false">
      <c r="A2240" s="0" t="n">
        <v>3545</v>
      </c>
      <c r="B2240" s="0" t="s">
        <v>7359</v>
      </c>
      <c r="C2240" s="0" t="s">
        <v>105</v>
      </c>
      <c r="D2240" s="0" t="s">
        <v>91</v>
      </c>
      <c r="E2240" s="0" t="s">
        <v>127</v>
      </c>
      <c r="F2240" s="0" t="s">
        <v>7363</v>
      </c>
      <c r="H2240" s="0" t="n">
        <v>0</v>
      </c>
      <c r="I2240" s="0" t="s">
        <v>7359</v>
      </c>
    </row>
    <row r="2241" customFormat="false" ht="15" hidden="false" customHeight="false" outlineLevel="0" collapsed="false">
      <c r="A2241" s="0" t="n">
        <v>3546</v>
      </c>
      <c r="B2241" s="0" t="s">
        <v>7359</v>
      </c>
      <c r="C2241" s="0" t="s">
        <v>105</v>
      </c>
      <c r="D2241" s="0" t="s">
        <v>91</v>
      </c>
      <c r="E2241" s="0" t="s">
        <v>127</v>
      </c>
      <c r="F2241" s="0" t="s">
        <v>7363</v>
      </c>
      <c r="H2241" s="0" t="n">
        <v>0</v>
      </c>
      <c r="I2241" s="0" t="s">
        <v>7359</v>
      </c>
    </row>
    <row r="2242" customFormat="false" ht="15" hidden="false" customHeight="false" outlineLevel="0" collapsed="false">
      <c r="A2242" s="0" t="n">
        <v>3547</v>
      </c>
      <c r="B2242" s="0" t="s">
        <v>7359</v>
      </c>
      <c r="C2242" s="0" t="s">
        <v>105</v>
      </c>
      <c r="D2242" s="0" t="s">
        <v>91</v>
      </c>
      <c r="E2242" s="0" t="s">
        <v>127</v>
      </c>
      <c r="F2242" s="0" t="s">
        <v>7363</v>
      </c>
      <c r="H2242" s="0" t="n">
        <v>0</v>
      </c>
      <c r="I2242" s="0" t="s">
        <v>7359</v>
      </c>
    </row>
    <row r="2243" customFormat="false" ht="15" hidden="false" customHeight="false" outlineLevel="0" collapsed="false">
      <c r="A2243" s="0" t="n">
        <v>3548</v>
      </c>
      <c r="B2243" s="0" t="s">
        <v>7359</v>
      </c>
      <c r="C2243" s="0" t="s">
        <v>105</v>
      </c>
      <c r="D2243" s="0" t="s">
        <v>91</v>
      </c>
      <c r="E2243" s="0" t="s">
        <v>127</v>
      </c>
      <c r="F2243" s="0" t="s">
        <v>7363</v>
      </c>
      <c r="H2243" s="0" t="n">
        <v>0</v>
      </c>
      <c r="I2243" s="0" t="s">
        <v>7359</v>
      </c>
    </row>
    <row r="2244" customFormat="false" ht="15" hidden="false" customHeight="false" outlineLevel="0" collapsed="false">
      <c r="A2244" s="0" t="n">
        <v>3549</v>
      </c>
      <c r="B2244" s="0" t="s">
        <v>7359</v>
      </c>
      <c r="C2244" s="0" t="s">
        <v>105</v>
      </c>
      <c r="D2244" s="0" t="s">
        <v>91</v>
      </c>
      <c r="E2244" s="0" t="s">
        <v>127</v>
      </c>
      <c r="F2244" s="0" t="s">
        <v>7363</v>
      </c>
      <c r="H2244" s="0" t="n">
        <v>0</v>
      </c>
      <c r="I2244" s="0" t="s">
        <v>7359</v>
      </c>
    </row>
    <row r="2245" customFormat="false" ht="15" hidden="false" customHeight="false" outlineLevel="0" collapsed="false">
      <c r="A2245" s="0" t="n">
        <v>3550</v>
      </c>
      <c r="B2245" s="0" t="s">
        <v>7359</v>
      </c>
      <c r="C2245" s="0" t="s">
        <v>105</v>
      </c>
      <c r="D2245" s="0" t="s">
        <v>91</v>
      </c>
      <c r="E2245" s="0" t="s">
        <v>127</v>
      </c>
      <c r="F2245" s="0" t="s">
        <v>7363</v>
      </c>
      <c r="H2245" s="0" t="n">
        <v>0</v>
      </c>
      <c r="I2245" s="0" t="s">
        <v>7359</v>
      </c>
    </row>
    <row r="2246" customFormat="false" ht="15" hidden="false" customHeight="false" outlineLevel="0" collapsed="false">
      <c r="A2246" s="0" t="n">
        <v>3551</v>
      </c>
      <c r="B2246" s="0" t="s">
        <v>7359</v>
      </c>
      <c r="C2246" s="0" t="s">
        <v>105</v>
      </c>
      <c r="D2246" s="0" t="s">
        <v>91</v>
      </c>
      <c r="E2246" s="0" t="s">
        <v>127</v>
      </c>
      <c r="F2246" s="0" t="s">
        <v>7363</v>
      </c>
      <c r="H2246" s="0" t="n">
        <v>0</v>
      </c>
      <c r="I2246" s="0" t="s">
        <v>7359</v>
      </c>
    </row>
    <row r="2247" customFormat="false" ht="15" hidden="false" customHeight="false" outlineLevel="0" collapsed="false">
      <c r="A2247" s="0" t="n">
        <v>3552</v>
      </c>
      <c r="B2247" s="0" t="s">
        <v>7359</v>
      </c>
      <c r="C2247" s="0" t="s">
        <v>105</v>
      </c>
      <c r="D2247" s="0" t="s">
        <v>91</v>
      </c>
      <c r="E2247" s="0" t="s">
        <v>127</v>
      </c>
      <c r="F2247" s="0" t="s">
        <v>7363</v>
      </c>
      <c r="H2247" s="0" t="n">
        <v>0</v>
      </c>
      <c r="I2247" s="0" t="s">
        <v>7359</v>
      </c>
    </row>
    <row r="2248" customFormat="false" ht="15" hidden="false" customHeight="false" outlineLevel="0" collapsed="false">
      <c r="A2248" s="0" t="n">
        <v>3553</v>
      </c>
      <c r="B2248" s="0" t="s">
        <v>7359</v>
      </c>
      <c r="C2248" s="0" t="s">
        <v>105</v>
      </c>
      <c r="D2248" s="0" t="s">
        <v>91</v>
      </c>
      <c r="E2248" s="0" t="s">
        <v>127</v>
      </c>
      <c r="F2248" s="0" t="s">
        <v>7363</v>
      </c>
      <c r="H2248" s="0" t="n">
        <v>0</v>
      </c>
      <c r="I2248" s="0" t="s">
        <v>7359</v>
      </c>
    </row>
    <row r="2249" customFormat="false" ht="15" hidden="false" customHeight="false" outlineLevel="0" collapsed="false">
      <c r="A2249" s="0" t="n">
        <v>3554</v>
      </c>
      <c r="B2249" s="0" t="s">
        <v>7359</v>
      </c>
      <c r="C2249" s="0" t="s">
        <v>105</v>
      </c>
      <c r="D2249" s="0" t="s">
        <v>91</v>
      </c>
      <c r="E2249" s="0" t="s">
        <v>127</v>
      </c>
      <c r="F2249" s="0" t="s">
        <v>7363</v>
      </c>
      <c r="H2249" s="0" t="n">
        <v>0</v>
      </c>
      <c r="I2249" s="0" t="s">
        <v>7359</v>
      </c>
    </row>
    <row r="2250" customFormat="false" ht="15" hidden="false" customHeight="false" outlineLevel="0" collapsed="false">
      <c r="A2250" s="0" t="n">
        <v>3555</v>
      </c>
      <c r="B2250" s="0" t="s">
        <v>7359</v>
      </c>
      <c r="C2250" s="0" t="s">
        <v>105</v>
      </c>
      <c r="D2250" s="0" t="s">
        <v>91</v>
      </c>
      <c r="E2250" s="0" t="s">
        <v>127</v>
      </c>
      <c r="F2250" s="0" t="s">
        <v>7363</v>
      </c>
      <c r="H2250" s="0" t="n">
        <v>0</v>
      </c>
      <c r="I2250" s="0" t="s">
        <v>7359</v>
      </c>
    </row>
    <row r="2251" customFormat="false" ht="15" hidden="false" customHeight="false" outlineLevel="0" collapsed="false">
      <c r="A2251" s="0" t="n">
        <v>3556</v>
      </c>
      <c r="B2251" s="0" t="s">
        <v>7359</v>
      </c>
      <c r="C2251" s="0" t="s">
        <v>105</v>
      </c>
      <c r="D2251" s="0" t="s">
        <v>91</v>
      </c>
      <c r="E2251" s="0" t="s">
        <v>127</v>
      </c>
      <c r="F2251" s="0" t="s">
        <v>7363</v>
      </c>
      <c r="H2251" s="0" t="n">
        <v>0</v>
      </c>
      <c r="I2251" s="0" t="s">
        <v>7359</v>
      </c>
    </row>
    <row r="2252" customFormat="false" ht="15" hidden="false" customHeight="false" outlineLevel="0" collapsed="false">
      <c r="A2252" s="0" t="n">
        <v>3557</v>
      </c>
      <c r="B2252" s="0" t="s">
        <v>7359</v>
      </c>
      <c r="C2252" s="0" t="s">
        <v>105</v>
      </c>
      <c r="D2252" s="0" t="s">
        <v>91</v>
      </c>
      <c r="E2252" s="0" t="s">
        <v>127</v>
      </c>
      <c r="F2252" s="0" t="s">
        <v>7363</v>
      </c>
      <c r="H2252" s="0" t="n">
        <v>0</v>
      </c>
      <c r="I2252" s="0" t="s">
        <v>7359</v>
      </c>
    </row>
    <row r="2253" customFormat="false" ht="15" hidden="false" customHeight="false" outlineLevel="0" collapsed="false">
      <c r="A2253" s="0" t="n">
        <v>3558</v>
      </c>
      <c r="B2253" s="0" t="s">
        <v>7359</v>
      </c>
      <c r="C2253" s="0" t="s">
        <v>105</v>
      </c>
      <c r="D2253" s="0" t="s">
        <v>91</v>
      </c>
      <c r="E2253" s="0" t="s">
        <v>127</v>
      </c>
      <c r="F2253" s="0" t="s">
        <v>7363</v>
      </c>
      <c r="H2253" s="0" t="n">
        <v>0</v>
      </c>
      <c r="I2253" s="0" t="s">
        <v>7359</v>
      </c>
    </row>
    <row r="2254" customFormat="false" ht="15" hidden="false" customHeight="false" outlineLevel="0" collapsed="false">
      <c r="A2254" s="0" t="n">
        <v>3559</v>
      </c>
      <c r="B2254" s="0" t="s">
        <v>7359</v>
      </c>
      <c r="C2254" s="0" t="s">
        <v>105</v>
      </c>
      <c r="D2254" s="0" t="s">
        <v>91</v>
      </c>
      <c r="E2254" s="0" t="s">
        <v>127</v>
      </c>
      <c r="F2254" s="0" t="s">
        <v>7363</v>
      </c>
      <c r="H2254" s="0" t="n">
        <v>0</v>
      </c>
      <c r="I2254" s="0" t="s">
        <v>7359</v>
      </c>
    </row>
    <row r="2255" customFormat="false" ht="15" hidden="false" customHeight="false" outlineLevel="0" collapsed="false">
      <c r="A2255" s="0" t="n">
        <v>3560</v>
      </c>
      <c r="B2255" s="0" t="s">
        <v>7359</v>
      </c>
      <c r="C2255" s="0" t="s">
        <v>105</v>
      </c>
      <c r="D2255" s="0" t="s">
        <v>91</v>
      </c>
      <c r="E2255" s="0" t="s">
        <v>127</v>
      </c>
      <c r="F2255" s="0" t="s">
        <v>7363</v>
      </c>
      <c r="H2255" s="0" t="n">
        <v>0</v>
      </c>
      <c r="I2255" s="0" t="s">
        <v>7359</v>
      </c>
    </row>
    <row r="2256" customFormat="false" ht="15" hidden="false" customHeight="false" outlineLevel="0" collapsed="false">
      <c r="A2256" s="0" t="n">
        <v>3561</v>
      </c>
      <c r="B2256" s="0" t="s">
        <v>7359</v>
      </c>
      <c r="C2256" s="0" t="s">
        <v>105</v>
      </c>
      <c r="D2256" s="0" t="s">
        <v>91</v>
      </c>
      <c r="E2256" s="0" t="s">
        <v>127</v>
      </c>
      <c r="F2256" s="0" t="s">
        <v>7363</v>
      </c>
      <c r="H2256" s="0" t="n">
        <v>0</v>
      </c>
      <c r="I2256" s="0" t="s">
        <v>7359</v>
      </c>
    </row>
    <row r="2257" customFormat="false" ht="15" hidden="false" customHeight="false" outlineLevel="0" collapsed="false">
      <c r="A2257" s="0" t="n">
        <v>3562</v>
      </c>
      <c r="B2257" s="0" t="s">
        <v>7359</v>
      </c>
      <c r="C2257" s="0" t="s">
        <v>105</v>
      </c>
      <c r="D2257" s="0" t="s">
        <v>91</v>
      </c>
      <c r="E2257" s="0" t="s">
        <v>127</v>
      </c>
      <c r="F2257" s="0" t="s">
        <v>7363</v>
      </c>
      <c r="H2257" s="0" t="n">
        <v>0</v>
      </c>
      <c r="I2257" s="0" t="s">
        <v>7359</v>
      </c>
    </row>
    <row r="2258" customFormat="false" ht="15" hidden="false" customHeight="false" outlineLevel="0" collapsed="false">
      <c r="A2258" s="0" t="n">
        <v>3563</v>
      </c>
      <c r="B2258" s="0" t="s">
        <v>7359</v>
      </c>
      <c r="C2258" s="0" t="s">
        <v>105</v>
      </c>
      <c r="D2258" s="0" t="s">
        <v>91</v>
      </c>
      <c r="E2258" s="0" t="s">
        <v>127</v>
      </c>
      <c r="F2258" s="0" t="s">
        <v>7363</v>
      </c>
      <c r="H2258" s="0" t="n">
        <v>0</v>
      </c>
      <c r="I2258" s="0" t="s">
        <v>7359</v>
      </c>
    </row>
    <row r="2259" customFormat="false" ht="15" hidden="false" customHeight="false" outlineLevel="0" collapsed="false">
      <c r="A2259" s="0" t="n">
        <v>3564</v>
      </c>
      <c r="B2259" s="0" t="s">
        <v>7359</v>
      </c>
      <c r="C2259" s="0" t="s">
        <v>105</v>
      </c>
      <c r="D2259" s="0" t="s">
        <v>91</v>
      </c>
      <c r="E2259" s="0" t="s">
        <v>127</v>
      </c>
      <c r="F2259" s="0" t="s">
        <v>7363</v>
      </c>
      <c r="H2259" s="0" t="n">
        <v>0</v>
      </c>
      <c r="I2259" s="0" t="s">
        <v>7359</v>
      </c>
    </row>
    <row r="2260" customFormat="false" ht="15" hidden="false" customHeight="false" outlineLevel="0" collapsed="false">
      <c r="A2260" s="0" t="n">
        <v>3565</v>
      </c>
      <c r="B2260" s="0" t="s">
        <v>7359</v>
      </c>
      <c r="C2260" s="0" t="s">
        <v>105</v>
      </c>
      <c r="D2260" s="0" t="s">
        <v>91</v>
      </c>
      <c r="E2260" s="0" t="s">
        <v>127</v>
      </c>
      <c r="F2260" s="0" t="s">
        <v>7363</v>
      </c>
      <c r="H2260" s="0" t="n">
        <v>0</v>
      </c>
      <c r="I2260" s="0" t="s">
        <v>7359</v>
      </c>
    </row>
    <row r="2261" customFormat="false" ht="15" hidden="false" customHeight="false" outlineLevel="0" collapsed="false">
      <c r="A2261" s="0" t="n">
        <v>3566</v>
      </c>
      <c r="B2261" s="0" t="s">
        <v>7359</v>
      </c>
      <c r="C2261" s="0" t="s">
        <v>105</v>
      </c>
      <c r="D2261" s="0" t="s">
        <v>91</v>
      </c>
      <c r="E2261" s="0" t="s">
        <v>127</v>
      </c>
      <c r="F2261" s="0" t="s">
        <v>7363</v>
      </c>
      <c r="H2261" s="0" t="n">
        <v>0</v>
      </c>
      <c r="I2261" s="0" t="s">
        <v>7359</v>
      </c>
    </row>
    <row r="2262" customFormat="false" ht="15" hidden="false" customHeight="false" outlineLevel="0" collapsed="false">
      <c r="A2262" s="0" t="n">
        <v>3567</v>
      </c>
      <c r="B2262" s="0" t="s">
        <v>7359</v>
      </c>
      <c r="C2262" s="0" t="s">
        <v>105</v>
      </c>
      <c r="D2262" s="0" t="s">
        <v>91</v>
      </c>
      <c r="E2262" s="0" t="s">
        <v>127</v>
      </c>
      <c r="F2262" s="0" t="s">
        <v>7363</v>
      </c>
      <c r="H2262" s="0" t="n">
        <v>0</v>
      </c>
      <c r="I2262" s="0" t="s">
        <v>7359</v>
      </c>
    </row>
    <row r="2263" customFormat="false" ht="15" hidden="false" customHeight="false" outlineLevel="0" collapsed="false">
      <c r="A2263" s="0" t="n">
        <v>3568</v>
      </c>
      <c r="B2263" s="0" t="s">
        <v>7359</v>
      </c>
      <c r="C2263" s="0" t="s">
        <v>105</v>
      </c>
      <c r="D2263" s="0" t="s">
        <v>91</v>
      </c>
      <c r="E2263" s="0" t="s">
        <v>127</v>
      </c>
      <c r="F2263" s="0" t="s">
        <v>7363</v>
      </c>
      <c r="H2263" s="0" t="n">
        <v>0</v>
      </c>
      <c r="I2263" s="0" t="s">
        <v>7359</v>
      </c>
    </row>
    <row r="2264" customFormat="false" ht="15" hidden="false" customHeight="false" outlineLevel="0" collapsed="false">
      <c r="A2264" s="0" t="n">
        <v>3569</v>
      </c>
      <c r="B2264" s="0" t="s">
        <v>7359</v>
      </c>
      <c r="C2264" s="0" t="s">
        <v>105</v>
      </c>
      <c r="D2264" s="0" t="s">
        <v>91</v>
      </c>
      <c r="E2264" s="0" t="s">
        <v>127</v>
      </c>
      <c r="F2264" s="0" t="s">
        <v>7363</v>
      </c>
      <c r="H2264" s="0" t="n">
        <v>0</v>
      </c>
      <c r="I2264" s="0" t="s">
        <v>7359</v>
      </c>
    </row>
    <row r="2265" customFormat="false" ht="15" hidden="false" customHeight="false" outlineLevel="0" collapsed="false">
      <c r="A2265" s="0" t="n">
        <v>3570</v>
      </c>
      <c r="B2265" s="0" t="s">
        <v>7359</v>
      </c>
      <c r="C2265" s="0" t="s">
        <v>105</v>
      </c>
      <c r="D2265" s="0" t="s">
        <v>91</v>
      </c>
      <c r="E2265" s="0" t="s">
        <v>127</v>
      </c>
      <c r="F2265" s="0" t="s">
        <v>7363</v>
      </c>
      <c r="H2265" s="0" t="n">
        <v>0</v>
      </c>
      <c r="I2265" s="0" t="s">
        <v>7359</v>
      </c>
    </row>
    <row r="2266" customFormat="false" ht="15" hidden="false" customHeight="false" outlineLevel="0" collapsed="false">
      <c r="A2266" s="0" t="n">
        <v>3571</v>
      </c>
      <c r="B2266" s="0" t="s">
        <v>7359</v>
      </c>
      <c r="C2266" s="0" t="s">
        <v>105</v>
      </c>
      <c r="D2266" s="0" t="s">
        <v>91</v>
      </c>
      <c r="E2266" s="0" t="s">
        <v>127</v>
      </c>
      <c r="F2266" s="0" t="s">
        <v>7363</v>
      </c>
      <c r="H2266" s="0" t="n">
        <v>0</v>
      </c>
      <c r="I2266" s="0" t="s">
        <v>7359</v>
      </c>
    </row>
    <row r="2267" customFormat="false" ht="15" hidden="false" customHeight="false" outlineLevel="0" collapsed="false">
      <c r="A2267" s="0" t="n">
        <v>3572</v>
      </c>
      <c r="B2267" s="0" t="s">
        <v>7359</v>
      </c>
      <c r="C2267" s="0" t="s">
        <v>105</v>
      </c>
      <c r="D2267" s="0" t="s">
        <v>91</v>
      </c>
      <c r="E2267" s="0" t="s">
        <v>127</v>
      </c>
      <c r="F2267" s="0" t="s">
        <v>7363</v>
      </c>
      <c r="H2267" s="0" t="n">
        <v>0</v>
      </c>
      <c r="I2267" s="0" t="s">
        <v>7359</v>
      </c>
    </row>
    <row r="2268" customFormat="false" ht="15" hidden="false" customHeight="false" outlineLevel="0" collapsed="false">
      <c r="A2268" s="0" t="n">
        <v>3573</v>
      </c>
      <c r="B2268" s="0" t="s">
        <v>7359</v>
      </c>
      <c r="C2268" s="0" t="s">
        <v>105</v>
      </c>
      <c r="D2268" s="0" t="s">
        <v>91</v>
      </c>
      <c r="E2268" s="0" t="s">
        <v>127</v>
      </c>
      <c r="F2268" s="0" t="s">
        <v>7363</v>
      </c>
      <c r="H2268" s="0" t="n">
        <v>0</v>
      </c>
      <c r="I2268" s="0" t="s">
        <v>7359</v>
      </c>
    </row>
    <row r="2269" customFormat="false" ht="15" hidden="false" customHeight="false" outlineLevel="0" collapsed="false">
      <c r="A2269" s="0" t="n">
        <v>3574</v>
      </c>
      <c r="B2269" s="0" t="s">
        <v>7359</v>
      </c>
      <c r="C2269" s="0" t="s">
        <v>105</v>
      </c>
      <c r="D2269" s="0" t="s">
        <v>91</v>
      </c>
      <c r="E2269" s="0" t="s">
        <v>127</v>
      </c>
      <c r="F2269" s="0" t="s">
        <v>7363</v>
      </c>
      <c r="H2269" s="0" t="n">
        <v>0</v>
      </c>
      <c r="I2269" s="0" t="s">
        <v>7359</v>
      </c>
    </row>
    <row r="2270" customFormat="false" ht="15" hidden="false" customHeight="false" outlineLevel="0" collapsed="false">
      <c r="A2270" s="0" t="n">
        <v>3575</v>
      </c>
      <c r="B2270" s="0" t="s">
        <v>7359</v>
      </c>
      <c r="C2270" s="0" t="s">
        <v>105</v>
      </c>
      <c r="D2270" s="0" t="s">
        <v>91</v>
      </c>
      <c r="E2270" s="0" t="s">
        <v>127</v>
      </c>
      <c r="F2270" s="0" t="s">
        <v>7363</v>
      </c>
      <c r="H2270" s="0" t="n">
        <v>0</v>
      </c>
      <c r="I2270" s="0" t="s">
        <v>7359</v>
      </c>
    </row>
    <row r="2271" customFormat="false" ht="15" hidden="false" customHeight="false" outlineLevel="0" collapsed="false">
      <c r="A2271" s="0" t="n">
        <v>3576</v>
      </c>
      <c r="B2271" s="0" t="s">
        <v>7359</v>
      </c>
      <c r="C2271" s="0" t="s">
        <v>105</v>
      </c>
      <c r="D2271" s="0" t="s">
        <v>91</v>
      </c>
      <c r="E2271" s="0" t="s">
        <v>127</v>
      </c>
      <c r="F2271" s="0" t="s">
        <v>7363</v>
      </c>
      <c r="H2271" s="0" t="n">
        <v>0</v>
      </c>
      <c r="I2271" s="0" t="s">
        <v>7359</v>
      </c>
    </row>
    <row r="2272" customFormat="false" ht="15" hidden="false" customHeight="false" outlineLevel="0" collapsed="false">
      <c r="A2272" s="0" t="n">
        <v>3577</v>
      </c>
      <c r="B2272" s="0" t="s">
        <v>7359</v>
      </c>
      <c r="C2272" s="0" t="s">
        <v>105</v>
      </c>
      <c r="D2272" s="0" t="s">
        <v>91</v>
      </c>
      <c r="E2272" s="0" t="s">
        <v>127</v>
      </c>
      <c r="F2272" s="0" t="s">
        <v>7363</v>
      </c>
      <c r="H2272" s="0" t="n">
        <v>0</v>
      </c>
      <c r="I2272" s="0" t="s">
        <v>7359</v>
      </c>
    </row>
    <row r="2273" customFormat="false" ht="15" hidden="false" customHeight="false" outlineLevel="0" collapsed="false">
      <c r="A2273" s="0" t="n">
        <v>3578</v>
      </c>
      <c r="B2273" s="0" t="s">
        <v>7359</v>
      </c>
      <c r="C2273" s="0" t="s">
        <v>105</v>
      </c>
      <c r="D2273" s="0" t="s">
        <v>91</v>
      </c>
      <c r="E2273" s="0" t="s">
        <v>127</v>
      </c>
      <c r="F2273" s="0" t="s">
        <v>7363</v>
      </c>
      <c r="H2273" s="0" t="n">
        <v>0</v>
      </c>
      <c r="I2273" s="0" t="s">
        <v>7359</v>
      </c>
    </row>
    <row r="2274" customFormat="false" ht="15" hidden="false" customHeight="false" outlineLevel="0" collapsed="false">
      <c r="A2274" s="0" t="n">
        <v>3579</v>
      </c>
      <c r="B2274" s="0" t="s">
        <v>7359</v>
      </c>
      <c r="C2274" s="0" t="s">
        <v>105</v>
      </c>
      <c r="D2274" s="0" t="s">
        <v>91</v>
      </c>
      <c r="E2274" s="0" t="s">
        <v>127</v>
      </c>
      <c r="F2274" s="0" t="s">
        <v>7363</v>
      </c>
      <c r="H2274" s="0" t="n">
        <v>0</v>
      </c>
      <c r="I2274" s="0" t="s">
        <v>7359</v>
      </c>
    </row>
    <row r="2275" customFormat="false" ht="15" hidden="false" customHeight="false" outlineLevel="0" collapsed="false">
      <c r="A2275" s="0" t="n">
        <v>3580</v>
      </c>
      <c r="B2275" s="0" t="s">
        <v>7359</v>
      </c>
      <c r="C2275" s="0" t="s">
        <v>105</v>
      </c>
      <c r="D2275" s="0" t="s">
        <v>91</v>
      </c>
      <c r="E2275" s="0" t="s">
        <v>127</v>
      </c>
      <c r="F2275" s="0" t="s">
        <v>7363</v>
      </c>
      <c r="H2275" s="0" t="n">
        <v>0</v>
      </c>
      <c r="I2275" s="0" t="s">
        <v>7359</v>
      </c>
    </row>
    <row r="2276" customFormat="false" ht="15" hidden="false" customHeight="false" outlineLevel="0" collapsed="false">
      <c r="A2276" s="0" t="n">
        <v>3581</v>
      </c>
      <c r="B2276" s="0" t="s">
        <v>7359</v>
      </c>
      <c r="C2276" s="0" t="s">
        <v>105</v>
      </c>
      <c r="D2276" s="0" t="s">
        <v>91</v>
      </c>
      <c r="E2276" s="0" t="s">
        <v>127</v>
      </c>
      <c r="F2276" s="0" t="s">
        <v>7363</v>
      </c>
      <c r="H2276" s="0" t="n">
        <v>0</v>
      </c>
      <c r="I2276" s="0" t="s">
        <v>7359</v>
      </c>
    </row>
    <row r="2277" customFormat="false" ht="15" hidden="false" customHeight="false" outlineLevel="0" collapsed="false">
      <c r="A2277" s="0" t="n">
        <v>3582</v>
      </c>
      <c r="B2277" s="0" t="s">
        <v>7359</v>
      </c>
      <c r="C2277" s="0" t="s">
        <v>105</v>
      </c>
      <c r="D2277" s="0" t="s">
        <v>91</v>
      </c>
      <c r="E2277" s="0" t="s">
        <v>127</v>
      </c>
      <c r="F2277" s="0" t="s">
        <v>7363</v>
      </c>
      <c r="H2277" s="0" t="n">
        <v>0</v>
      </c>
      <c r="I2277" s="0" t="s">
        <v>7359</v>
      </c>
    </row>
    <row r="2278" customFormat="false" ht="15" hidden="false" customHeight="false" outlineLevel="0" collapsed="false">
      <c r="A2278" s="0" t="n">
        <v>3583</v>
      </c>
      <c r="B2278" s="0" t="s">
        <v>7359</v>
      </c>
      <c r="C2278" s="0" t="s">
        <v>105</v>
      </c>
      <c r="D2278" s="0" t="s">
        <v>91</v>
      </c>
      <c r="E2278" s="0" t="s">
        <v>127</v>
      </c>
      <c r="F2278" s="0" t="s">
        <v>7363</v>
      </c>
      <c r="H2278" s="0" t="n">
        <v>0</v>
      </c>
      <c r="I2278" s="0" t="s">
        <v>7359</v>
      </c>
    </row>
    <row r="2279" customFormat="false" ht="15" hidden="false" customHeight="false" outlineLevel="0" collapsed="false">
      <c r="A2279" s="0" t="n">
        <v>3584</v>
      </c>
      <c r="B2279" s="0" t="s">
        <v>7359</v>
      </c>
      <c r="C2279" s="0" t="s">
        <v>105</v>
      </c>
      <c r="D2279" s="0" t="s">
        <v>91</v>
      </c>
      <c r="E2279" s="0" t="s">
        <v>127</v>
      </c>
      <c r="F2279" s="0" t="s">
        <v>7363</v>
      </c>
      <c r="H2279" s="0" t="n">
        <v>0</v>
      </c>
      <c r="I2279" s="0" t="s">
        <v>7359</v>
      </c>
    </row>
    <row r="2280" customFormat="false" ht="15" hidden="false" customHeight="false" outlineLevel="0" collapsed="false">
      <c r="A2280" s="0" t="n">
        <v>3585</v>
      </c>
      <c r="B2280" s="0" t="s">
        <v>7359</v>
      </c>
      <c r="C2280" s="0" t="s">
        <v>105</v>
      </c>
      <c r="D2280" s="0" t="s">
        <v>91</v>
      </c>
      <c r="E2280" s="0" t="s">
        <v>127</v>
      </c>
      <c r="F2280" s="0" t="s">
        <v>7363</v>
      </c>
      <c r="H2280" s="0" t="n">
        <v>0</v>
      </c>
      <c r="I2280" s="0" t="s">
        <v>7359</v>
      </c>
    </row>
    <row r="2281" customFormat="false" ht="15" hidden="false" customHeight="false" outlineLevel="0" collapsed="false">
      <c r="A2281" s="0" t="n">
        <v>3586</v>
      </c>
      <c r="B2281" s="0" t="s">
        <v>7359</v>
      </c>
      <c r="C2281" s="0" t="s">
        <v>105</v>
      </c>
      <c r="D2281" s="0" t="s">
        <v>91</v>
      </c>
      <c r="E2281" s="0" t="s">
        <v>127</v>
      </c>
      <c r="F2281" s="0" t="s">
        <v>7363</v>
      </c>
      <c r="H2281" s="0" t="n">
        <v>0</v>
      </c>
      <c r="I2281" s="0" t="s">
        <v>7359</v>
      </c>
    </row>
    <row r="2282" customFormat="false" ht="15" hidden="false" customHeight="false" outlineLevel="0" collapsed="false">
      <c r="A2282" s="0" t="n">
        <v>3587</v>
      </c>
      <c r="B2282" s="0" t="s">
        <v>7359</v>
      </c>
      <c r="C2282" s="0" t="s">
        <v>105</v>
      </c>
      <c r="D2282" s="0" t="s">
        <v>91</v>
      </c>
      <c r="E2282" s="0" t="s">
        <v>127</v>
      </c>
      <c r="F2282" s="0" t="s">
        <v>7363</v>
      </c>
      <c r="H2282" s="0" t="n">
        <v>0</v>
      </c>
      <c r="I2282" s="0" t="s">
        <v>7359</v>
      </c>
    </row>
    <row r="2283" customFormat="false" ht="15" hidden="false" customHeight="false" outlineLevel="0" collapsed="false">
      <c r="A2283" s="0" t="n">
        <v>3588</v>
      </c>
      <c r="B2283" s="0" t="s">
        <v>7359</v>
      </c>
      <c r="C2283" s="0" t="s">
        <v>105</v>
      </c>
      <c r="D2283" s="0" t="s">
        <v>91</v>
      </c>
      <c r="E2283" s="0" t="s">
        <v>127</v>
      </c>
      <c r="F2283" s="0" t="s">
        <v>7363</v>
      </c>
      <c r="H2283" s="0" t="n">
        <v>0</v>
      </c>
      <c r="I2283" s="0" t="s">
        <v>7359</v>
      </c>
    </row>
    <row r="2284" customFormat="false" ht="15" hidden="false" customHeight="false" outlineLevel="0" collapsed="false">
      <c r="A2284" s="0" t="n">
        <v>3589</v>
      </c>
      <c r="B2284" s="0" t="s">
        <v>7359</v>
      </c>
      <c r="C2284" s="0" t="s">
        <v>105</v>
      </c>
      <c r="D2284" s="0" t="s">
        <v>91</v>
      </c>
      <c r="E2284" s="0" t="s">
        <v>127</v>
      </c>
      <c r="F2284" s="0" t="s">
        <v>7363</v>
      </c>
      <c r="H2284" s="0" t="n">
        <v>0</v>
      </c>
      <c r="I2284" s="0" t="s">
        <v>7359</v>
      </c>
    </row>
    <row r="2285" customFormat="false" ht="15" hidden="false" customHeight="false" outlineLevel="0" collapsed="false">
      <c r="A2285" s="0" t="n">
        <v>3590</v>
      </c>
      <c r="B2285" s="0" t="s">
        <v>7359</v>
      </c>
      <c r="C2285" s="0" t="s">
        <v>105</v>
      </c>
      <c r="D2285" s="0" t="s">
        <v>91</v>
      </c>
      <c r="E2285" s="0" t="s">
        <v>127</v>
      </c>
      <c r="F2285" s="0" t="s">
        <v>7363</v>
      </c>
      <c r="H2285" s="0" t="n">
        <v>0</v>
      </c>
      <c r="I2285" s="0" t="s">
        <v>7359</v>
      </c>
    </row>
    <row r="2286" customFormat="false" ht="15" hidden="false" customHeight="false" outlineLevel="0" collapsed="false">
      <c r="A2286" s="0" t="n">
        <v>3591</v>
      </c>
      <c r="B2286" s="0" t="s">
        <v>7359</v>
      </c>
      <c r="C2286" s="0" t="s">
        <v>105</v>
      </c>
      <c r="D2286" s="0" t="s">
        <v>91</v>
      </c>
      <c r="E2286" s="0" t="s">
        <v>127</v>
      </c>
      <c r="F2286" s="0" t="s">
        <v>7363</v>
      </c>
      <c r="H2286" s="0" t="n">
        <v>0</v>
      </c>
      <c r="I2286" s="0" t="s">
        <v>7359</v>
      </c>
    </row>
    <row r="2287" customFormat="false" ht="15" hidden="false" customHeight="false" outlineLevel="0" collapsed="false">
      <c r="A2287" s="0" t="n">
        <v>3592</v>
      </c>
      <c r="B2287" s="0" t="s">
        <v>7359</v>
      </c>
      <c r="C2287" s="0" t="s">
        <v>105</v>
      </c>
      <c r="D2287" s="0" t="s">
        <v>91</v>
      </c>
      <c r="E2287" s="0" t="s">
        <v>127</v>
      </c>
      <c r="F2287" s="0" t="s">
        <v>7363</v>
      </c>
      <c r="H2287" s="0" t="n">
        <v>0</v>
      </c>
      <c r="I2287" s="0" t="s">
        <v>7359</v>
      </c>
    </row>
    <row r="2288" customFormat="false" ht="15" hidden="false" customHeight="false" outlineLevel="0" collapsed="false">
      <c r="A2288" s="0" t="n">
        <v>3593</v>
      </c>
      <c r="B2288" s="0" t="s">
        <v>7359</v>
      </c>
      <c r="C2288" s="0" t="s">
        <v>105</v>
      </c>
      <c r="D2288" s="0" t="s">
        <v>91</v>
      </c>
      <c r="E2288" s="0" t="s">
        <v>127</v>
      </c>
      <c r="F2288" s="0" t="s">
        <v>7363</v>
      </c>
      <c r="H2288" s="0" t="n">
        <v>0</v>
      </c>
      <c r="I2288" s="0" t="s">
        <v>7359</v>
      </c>
    </row>
    <row r="2289" customFormat="false" ht="15" hidden="false" customHeight="false" outlineLevel="0" collapsed="false">
      <c r="A2289" s="0" t="n">
        <v>3594</v>
      </c>
      <c r="B2289" s="0" t="s">
        <v>7590</v>
      </c>
      <c r="C2289" s="0" t="s">
        <v>769</v>
      </c>
      <c r="D2289" s="0" t="s">
        <v>91</v>
      </c>
      <c r="E2289" s="0" t="s">
        <v>127</v>
      </c>
      <c r="F2289" s="0" t="s">
        <v>7597</v>
      </c>
      <c r="H2289" s="0" t="n">
        <v>0</v>
      </c>
      <c r="I2289" s="0" t="s">
        <v>7590</v>
      </c>
    </row>
    <row r="2290" customFormat="false" ht="15" hidden="false" customHeight="false" outlineLevel="0" collapsed="false">
      <c r="A2290" s="0" t="n">
        <v>3595</v>
      </c>
      <c r="B2290" s="0" t="s">
        <v>7590</v>
      </c>
      <c r="C2290" s="0" t="s">
        <v>769</v>
      </c>
      <c r="D2290" s="0" t="s">
        <v>91</v>
      </c>
      <c r="E2290" s="0" t="s">
        <v>127</v>
      </c>
      <c r="F2290" s="0" t="s">
        <v>7597</v>
      </c>
      <c r="H2290" s="0" t="n">
        <v>0</v>
      </c>
      <c r="I2290" s="0" t="s">
        <v>7590</v>
      </c>
    </row>
    <row r="2291" customFormat="false" ht="15" hidden="false" customHeight="false" outlineLevel="0" collapsed="false">
      <c r="A2291" s="0" t="n">
        <v>3596</v>
      </c>
      <c r="B2291" s="0" t="s">
        <v>7590</v>
      </c>
      <c r="C2291" s="0" t="s">
        <v>769</v>
      </c>
      <c r="D2291" s="0" t="s">
        <v>91</v>
      </c>
      <c r="E2291" s="0" t="s">
        <v>127</v>
      </c>
      <c r="F2291" s="0" t="s">
        <v>7597</v>
      </c>
      <c r="H2291" s="0" t="n">
        <v>0</v>
      </c>
      <c r="I2291" s="0" t="s">
        <v>7590</v>
      </c>
    </row>
    <row r="2292" customFormat="false" ht="15" hidden="false" customHeight="false" outlineLevel="0" collapsed="false">
      <c r="A2292" s="0" t="n">
        <v>3597</v>
      </c>
      <c r="B2292" s="0" t="s">
        <v>7590</v>
      </c>
      <c r="C2292" s="0" t="s">
        <v>769</v>
      </c>
      <c r="D2292" s="0" t="s">
        <v>91</v>
      </c>
      <c r="E2292" s="0" t="s">
        <v>127</v>
      </c>
      <c r="F2292" s="0" t="s">
        <v>7597</v>
      </c>
      <c r="H2292" s="0" t="n">
        <v>0</v>
      </c>
      <c r="I2292" s="0" t="s">
        <v>7590</v>
      </c>
    </row>
    <row r="2293" customFormat="false" ht="15" hidden="false" customHeight="false" outlineLevel="0" collapsed="false">
      <c r="A2293" s="0" t="n">
        <v>3598</v>
      </c>
      <c r="B2293" s="0" t="s">
        <v>7590</v>
      </c>
      <c r="C2293" s="0" t="s">
        <v>769</v>
      </c>
      <c r="D2293" s="0" t="s">
        <v>91</v>
      </c>
      <c r="E2293" s="0" t="s">
        <v>127</v>
      </c>
      <c r="F2293" s="0" t="s">
        <v>7597</v>
      </c>
      <c r="H2293" s="0" t="n">
        <v>0</v>
      </c>
      <c r="I2293" s="0" t="s">
        <v>7590</v>
      </c>
    </row>
    <row r="2294" customFormat="false" ht="15" hidden="false" customHeight="false" outlineLevel="0" collapsed="false">
      <c r="A2294" s="0" t="n">
        <v>3599</v>
      </c>
      <c r="B2294" s="0" t="s">
        <v>7616</v>
      </c>
      <c r="C2294" s="0" t="s">
        <v>105</v>
      </c>
      <c r="D2294" s="0" t="s">
        <v>91</v>
      </c>
      <c r="E2294" s="0" t="s">
        <v>85</v>
      </c>
      <c r="F2294" s="0" t="s">
        <v>7620</v>
      </c>
      <c r="H2294" s="0" t="n">
        <v>0</v>
      </c>
      <c r="I2294" s="0" t="s">
        <v>7616</v>
      </c>
    </row>
    <row r="2295" customFormat="false" ht="15" hidden="false" customHeight="false" outlineLevel="0" collapsed="false">
      <c r="A2295" s="0" t="n">
        <v>3600</v>
      </c>
      <c r="B2295" s="0" t="s">
        <v>7616</v>
      </c>
      <c r="C2295" s="0" t="s">
        <v>105</v>
      </c>
      <c r="D2295" s="0" t="s">
        <v>91</v>
      </c>
      <c r="E2295" s="0" t="s">
        <v>127</v>
      </c>
      <c r="F2295" s="0" t="s">
        <v>7620</v>
      </c>
      <c r="H2295" s="0" t="n">
        <v>0</v>
      </c>
      <c r="I2295" s="0" t="s">
        <v>7616</v>
      </c>
    </row>
    <row r="2296" customFormat="false" ht="15" hidden="false" customHeight="false" outlineLevel="0" collapsed="false">
      <c r="A2296" s="0" t="n">
        <v>3601</v>
      </c>
      <c r="B2296" s="0" t="s">
        <v>7616</v>
      </c>
      <c r="C2296" s="0" t="s">
        <v>105</v>
      </c>
      <c r="D2296" s="0" t="s">
        <v>91</v>
      </c>
      <c r="E2296" s="0" t="s">
        <v>127</v>
      </c>
      <c r="F2296" s="0" t="s">
        <v>7620</v>
      </c>
      <c r="H2296" s="0" t="n">
        <v>0</v>
      </c>
      <c r="I2296" s="0" t="s">
        <v>7616</v>
      </c>
    </row>
    <row r="2297" customFormat="false" ht="15" hidden="false" customHeight="false" outlineLevel="0" collapsed="false">
      <c r="A2297" s="0" t="n">
        <v>3602</v>
      </c>
      <c r="B2297" s="0" t="s">
        <v>7616</v>
      </c>
      <c r="C2297" s="0" t="s">
        <v>105</v>
      </c>
      <c r="D2297" s="0" t="s">
        <v>91</v>
      </c>
      <c r="E2297" s="0" t="s">
        <v>127</v>
      </c>
      <c r="F2297" s="0" t="s">
        <v>7620</v>
      </c>
      <c r="H2297" s="0" t="n">
        <v>0</v>
      </c>
      <c r="I2297" s="0" t="s">
        <v>7616</v>
      </c>
    </row>
    <row r="2298" customFormat="false" ht="15" hidden="false" customHeight="false" outlineLevel="0" collapsed="false">
      <c r="A2298" s="0" t="n">
        <v>3603</v>
      </c>
      <c r="B2298" s="0" t="s">
        <v>7616</v>
      </c>
      <c r="C2298" s="0" t="s">
        <v>105</v>
      </c>
      <c r="D2298" s="0" t="s">
        <v>91</v>
      </c>
      <c r="E2298" s="0" t="s">
        <v>127</v>
      </c>
      <c r="F2298" s="0" t="s">
        <v>7620</v>
      </c>
      <c r="H2298" s="0" t="n">
        <v>0</v>
      </c>
      <c r="I2298" s="0" t="s">
        <v>7616</v>
      </c>
    </row>
    <row r="2299" customFormat="false" ht="15" hidden="false" customHeight="false" outlineLevel="0" collapsed="false">
      <c r="A2299" s="0" t="n">
        <v>3604</v>
      </c>
      <c r="B2299" s="0" t="s">
        <v>7616</v>
      </c>
      <c r="C2299" s="0" t="s">
        <v>105</v>
      </c>
      <c r="D2299" s="0" t="s">
        <v>91</v>
      </c>
      <c r="E2299" s="0" t="s">
        <v>127</v>
      </c>
      <c r="F2299" s="0" t="s">
        <v>7620</v>
      </c>
      <c r="H2299" s="0" t="n">
        <v>0</v>
      </c>
      <c r="I2299" s="0" t="s">
        <v>7616</v>
      </c>
    </row>
    <row r="2300" customFormat="false" ht="15" hidden="false" customHeight="false" outlineLevel="0" collapsed="false">
      <c r="A2300" s="0" t="n">
        <v>3605</v>
      </c>
      <c r="B2300" s="0" t="s">
        <v>7616</v>
      </c>
      <c r="C2300" s="0" t="s">
        <v>105</v>
      </c>
      <c r="D2300" s="0" t="s">
        <v>91</v>
      </c>
      <c r="E2300" s="0" t="s">
        <v>127</v>
      </c>
      <c r="F2300" s="0" t="s">
        <v>7620</v>
      </c>
      <c r="H2300" s="0" t="n">
        <v>0</v>
      </c>
      <c r="I2300" s="0" t="s">
        <v>7616</v>
      </c>
    </row>
    <row r="2301" customFormat="false" ht="15" hidden="false" customHeight="false" outlineLevel="0" collapsed="false">
      <c r="A2301" s="0" t="n">
        <v>3606</v>
      </c>
      <c r="B2301" s="0" t="s">
        <v>7616</v>
      </c>
      <c r="C2301" s="0" t="s">
        <v>105</v>
      </c>
      <c r="D2301" s="0" t="s">
        <v>91</v>
      </c>
      <c r="E2301" s="0" t="s">
        <v>127</v>
      </c>
      <c r="F2301" s="0" t="s">
        <v>7620</v>
      </c>
      <c r="H2301" s="0" t="n">
        <v>0</v>
      </c>
      <c r="I2301" s="0" t="s">
        <v>7616</v>
      </c>
    </row>
    <row r="2302" customFormat="false" ht="15" hidden="false" customHeight="false" outlineLevel="0" collapsed="false">
      <c r="A2302" s="0" t="n">
        <v>3607</v>
      </c>
      <c r="B2302" s="0" t="s">
        <v>7656</v>
      </c>
      <c r="C2302" s="0" t="s">
        <v>769</v>
      </c>
      <c r="D2302" s="0" t="s">
        <v>91</v>
      </c>
      <c r="E2302" s="0" t="s">
        <v>85</v>
      </c>
      <c r="F2302" s="0" t="s">
        <v>7660</v>
      </c>
      <c r="H2302" s="0" t="n">
        <v>0</v>
      </c>
      <c r="I2302" s="0" t="s">
        <v>7656</v>
      </c>
    </row>
    <row r="2303" customFormat="false" ht="15" hidden="false" customHeight="false" outlineLevel="0" collapsed="false">
      <c r="A2303" s="0" t="n">
        <v>3608</v>
      </c>
      <c r="B2303" s="0" t="s">
        <v>7656</v>
      </c>
      <c r="C2303" s="0" t="s">
        <v>769</v>
      </c>
      <c r="D2303" s="0" t="s">
        <v>91</v>
      </c>
      <c r="E2303" s="0" t="s">
        <v>85</v>
      </c>
      <c r="F2303" s="0" t="s">
        <v>7660</v>
      </c>
      <c r="H2303" s="0" t="n">
        <v>0</v>
      </c>
      <c r="I2303" s="0" t="s">
        <v>7656</v>
      </c>
    </row>
    <row r="2304" customFormat="false" ht="15" hidden="false" customHeight="false" outlineLevel="0" collapsed="false">
      <c r="A2304" s="0" t="n">
        <v>3609</v>
      </c>
      <c r="B2304" s="0" t="s">
        <v>7656</v>
      </c>
      <c r="C2304" s="0" t="s">
        <v>769</v>
      </c>
      <c r="D2304" s="0" t="s">
        <v>91</v>
      </c>
      <c r="E2304" s="0" t="s">
        <v>755</v>
      </c>
      <c r="F2304" s="0" t="s">
        <v>7660</v>
      </c>
      <c r="H2304" s="0" t="n">
        <v>0</v>
      </c>
      <c r="I2304" s="0" t="s">
        <v>7656</v>
      </c>
    </row>
    <row r="2305" customFormat="false" ht="15" hidden="false" customHeight="false" outlineLevel="0" collapsed="false">
      <c r="A2305" s="0" t="n">
        <v>3610</v>
      </c>
      <c r="B2305" s="0" t="s">
        <v>7656</v>
      </c>
      <c r="C2305" s="0" t="s">
        <v>769</v>
      </c>
      <c r="D2305" s="0" t="s">
        <v>91</v>
      </c>
      <c r="E2305" s="0" t="s">
        <v>755</v>
      </c>
      <c r="F2305" s="0" t="s">
        <v>7660</v>
      </c>
      <c r="H2305" s="0" t="n">
        <v>0</v>
      </c>
      <c r="I2305" s="0" t="s">
        <v>7656</v>
      </c>
    </row>
    <row r="2306" customFormat="false" ht="15" hidden="false" customHeight="false" outlineLevel="0" collapsed="false">
      <c r="A2306" s="0" t="n">
        <v>3611</v>
      </c>
      <c r="B2306" s="0" t="s">
        <v>7656</v>
      </c>
      <c r="C2306" s="0" t="s">
        <v>769</v>
      </c>
      <c r="D2306" s="0" t="s">
        <v>91</v>
      </c>
      <c r="E2306" s="0" t="s">
        <v>755</v>
      </c>
      <c r="F2306" s="0" t="s">
        <v>7660</v>
      </c>
      <c r="H2306" s="0" t="n">
        <v>0</v>
      </c>
      <c r="I2306" s="0" t="s">
        <v>7656</v>
      </c>
    </row>
    <row r="2307" customFormat="false" ht="15" hidden="false" customHeight="false" outlineLevel="0" collapsed="false">
      <c r="A2307" s="0" t="n">
        <v>3612</v>
      </c>
      <c r="B2307" s="0" t="s">
        <v>7656</v>
      </c>
      <c r="C2307" s="0" t="s">
        <v>769</v>
      </c>
      <c r="D2307" s="0" t="s">
        <v>91</v>
      </c>
      <c r="E2307" s="0" t="s">
        <v>755</v>
      </c>
      <c r="F2307" s="0" t="s">
        <v>7660</v>
      </c>
      <c r="H2307" s="0" t="n">
        <v>0</v>
      </c>
      <c r="I2307" s="0" t="s">
        <v>7656</v>
      </c>
    </row>
    <row r="2308" customFormat="false" ht="15" hidden="false" customHeight="false" outlineLevel="0" collapsed="false">
      <c r="A2308" s="0" t="n">
        <v>3613</v>
      </c>
      <c r="B2308" s="0" t="s">
        <v>7656</v>
      </c>
      <c r="C2308" s="0" t="s">
        <v>769</v>
      </c>
      <c r="D2308" s="0" t="s">
        <v>91</v>
      </c>
      <c r="E2308" s="0" t="s">
        <v>755</v>
      </c>
      <c r="F2308" s="0" t="s">
        <v>7660</v>
      </c>
      <c r="H2308" s="0" t="n">
        <v>0</v>
      </c>
      <c r="I2308" s="0" t="s">
        <v>7656</v>
      </c>
    </row>
    <row r="2309" customFormat="false" ht="15" hidden="false" customHeight="false" outlineLevel="0" collapsed="false">
      <c r="A2309" s="0" t="n">
        <v>3614</v>
      </c>
      <c r="B2309" s="0" t="s">
        <v>7656</v>
      </c>
      <c r="C2309" s="0" t="s">
        <v>769</v>
      </c>
      <c r="D2309" s="0" t="s">
        <v>91</v>
      </c>
      <c r="E2309" s="0" t="s">
        <v>755</v>
      </c>
      <c r="F2309" s="0" t="s">
        <v>7660</v>
      </c>
      <c r="H2309" s="0" t="n">
        <v>0</v>
      </c>
      <c r="I2309" s="0" t="s">
        <v>7656</v>
      </c>
    </row>
    <row r="2310" customFormat="false" ht="15" hidden="false" customHeight="false" outlineLevel="0" collapsed="false">
      <c r="A2310" s="0" t="n">
        <v>3615</v>
      </c>
      <c r="B2310" s="0" t="s">
        <v>7656</v>
      </c>
      <c r="C2310" s="0" t="s">
        <v>769</v>
      </c>
      <c r="D2310" s="0" t="s">
        <v>91</v>
      </c>
      <c r="E2310" s="0" t="s">
        <v>755</v>
      </c>
      <c r="F2310" s="0" t="s">
        <v>7660</v>
      </c>
      <c r="H2310" s="0" t="n">
        <v>0</v>
      </c>
      <c r="I2310" s="0" t="s">
        <v>7656</v>
      </c>
    </row>
    <row r="2311" customFormat="false" ht="15" hidden="false" customHeight="false" outlineLevel="0" collapsed="false">
      <c r="A2311" s="0" t="n">
        <v>3616</v>
      </c>
      <c r="B2311" s="0" t="s">
        <v>7656</v>
      </c>
      <c r="C2311" s="0" t="s">
        <v>769</v>
      </c>
      <c r="D2311" s="0" t="s">
        <v>91</v>
      </c>
      <c r="E2311" s="0" t="s">
        <v>755</v>
      </c>
      <c r="F2311" s="0" t="s">
        <v>7660</v>
      </c>
      <c r="H2311" s="0" t="n">
        <v>0</v>
      </c>
      <c r="I2311" s="0" t="s">
        <v>7656</v>
      </c>
    </row>
    <row r="2312" customFormat="false" ht="15" hidden="false" customHeight="false" outlineLevel="0" collapsed="false">
      <c r="A2312" s="0" t="n">
        <v>3617</v>
      </c>
      <c r="B2312" s="0" t="s">
        <v>7656</v>
      </c>
      <c r="C2312" s="0" t="s">
        <v>769</v>
      </c>
      <c r="D2312" s="0" t="s">
        <v>91</v>
      </c>
      <c r="E2312" s="0" t="s">
        <v>2442</v>
      </c>
      <c r="F2312" s="0" t="s">
        <v>7660</v>
      </c>
      <c r="H2312" s="0" t="n">
        <v>0</v>
      </c>
      <c r="I2312" s="0" t="s">
        <v>7656</v>
      </c>
    </row>
    <row r="2313" customFormat="false" ht="15" hidden="false" customHeight="false" outlineLevel="0" collapsed="false">
      <c r="A2313" s="0" t="n">
        <v>3618</v>
      </c>
      <c r="B2313" s="0" t="s">
        <v>7656</v>
      </c>
      <c r="C2313" s="0" t="s">
        <v>769</v>
      </c>
      <c r="D2313" s="0" t="s">
        <v>91</v>
      </c>
      <c r="E2313" s="0" t="s">
        <v>2442</v>
      </c>
      <c r="F2313" s="0" t="s">
        <v>7660</v>
      </c>
      <c r="H2313" s="0" t="n">
        <v>0</v>
      </c>
      <c r="I2313" s="0" t="s">
        <v>7656</v>
      </c>
    </row>
    <row r="2314" customFormat="false" ht="15" hidden="false" customHeight="false" outlineLevel="0" collapsed="false">
      <c r="A2314" s="0" t="n">
        <v>3619</v>
      </c>
      <c r="B2314" s="0" t="s">
        <v>7656</v>
      </c>
      <c r="C2314" s="0" t="s">
        <v>769</v>
      </c>
      <c r="D2314" s="0" t="s">
        <v>91</v>
      </c>
      <c r="E2314" s="0" t="s">
        <v>2442</v>
      </c>
      <c r="F2314" s="0" t="s">
        <v>7660</v>
      </c>
      <c r="H2314" s="0" t="n">
        <v>0</v>
      </c>
      <c r="I2314" s="0" t="s">
        <v>7656</v>
      </c>
    </row>
    <row r="2315" customFormat="false" ht="15" hidden="false" customHeight="false" outlineLevel="0" collapsed="false">
      <c r="A2315" s="0" t="n">
        <v>3620</v>
      </c>
      <c r="B2315" s="0" t="s">
        <v>7656</v>
      </c>
      <c r="C2315" s="0" t="s">
        <v>769</v>
      </c>
      <c r="D2315" s="0" t="s">
        <v>91</v>
      </c>
      <c r="E2315" s="0" t="s">
        <v>2442</v>
      </c>
      <c r="F2315" s="0" t="s">
        <v>7660</v>
      </c>
      <c r="H2315" s="0" t="n">
        <v>0</v>
      </c>
      <c r="I2315" s="0" t="s">
        <v>7656</v>
      </c>
    </row>
    <row r="2316" customFormat="false" ht="15" hidden="false" customHeight="false" outlineLevel="0" collapsed="false">
      <c r="A2316" s="0" t="n">
        <v>3621</v>
      </c>
      <c r="B2316" s="0" t="s">
        <v>7656</v>
      </c>
      <c r="C2316" s="0" t="s">
        <v>769</v>
      </c>
      <c r="D2316" s="0" t="s">
        <v>91</v>
      </c>
      <c r="E2316" s="0" t="s">
        <v>755</v>
      </c>
      <c r="F2316" s="0" t="s">
        <v>7660</v>
      </c>
      <c r="H2316" s="0" t="n">
        <v>0</v>
      </c>
      <c r="I2316" s="0" t="s">
        <v>7656</v>
      </c>
    </row>
    <row r="2317" customFormat="false" ht="15" hidden="false" customHeight="false" outlineLevel="0" collapsed="false">
      <c r="A2317" s="0" t="n">
        <v>3622</v>
      </c>
      <c r="B2317" s="0" t="s">
        <v>7656</v>
      </c>
      <c r="C2317" s="0" t="s">
        <v>769</v>
      </c>
      <c r="D2317" s="0" t="s">
        <v>91</v>
      </c>
      <c r="E2317" s="0" t="s">
        <v>755</v>
      </c>
      <c r="F2317" s="0" t="s">
        <v>7660</v>
      </c>
      <c r="H2317" s="0" t="n">
        <v>0</v>
      </c>
      <c r="I2317" s="0" t="s">
        <v>7656</v>
      </c>
    </row>
    <row r="2318" customFormat="false" ht="15" hidden="false" customHeight="false" outlineLevel="0" collapsed="false">
      <c r="A2318" s="0" t="n">
        <v>3623</v>
      </c>
      <c r="B2318" s="0" t="s">
        <v>7656</v>
      </c>
      <c r="C2318" s="0" t="s">
        <v>769</v>
      </c>
      <c r="D2318" s="0" t="s">
        <v>91</v>
      </c>
      <c r="E2318" s="0" t="s">
        <v>2442</v>
      </c>
      <c r="F2318" s="0" t="s">
        <v>7660</v>
      </c>
      <c r="H2318" s="0" t="n">
        <v>0</v>
      </c>
      <c r="I2318" s="0" t="s">
        <v>7656</v>
      </c>
    </row>
    <row r="2319" customFormat="false" ht="15" hidden="false" customHeight="false" outlineLevel="0" collapsed="false">
      <c r="A2319" s="0" t="n">
        <v>3624</v>
      </c>
      <c r="B2319" s="0" t="s">
        <v>7656</v>
      </c>
      <c r="C2319" s="0" t="s">
        <v>769</v>
      </c>
      <c r="D2319" s="0" t="s">
        <v>91</v>
      </c>
      <c r="E2319" s="0" t="s">
        <v>2442</v>
      </c>
      <c r="F2319" s="0" t="s">
        <v>7660</v>
      </c>
      <c r="H2319" s="0" t="n">
        <v>0</v>
      </c>
      <c r="I2319" s="0" t="s">
        <v>7656</v>
      </c>
    </row>
    <row r="2320" customFormat="false" ht="15" hidden="false" customHeight="false" outlineLevel="0" collapsed="false">
      <c r="A2320" s="0" t="n">
        <v>3625</v>
      </c>
      <c r="B2320" s="0" t="s">
        <v>7656</v>
      </c>
      <c r="C2320" s="0" t="s">
        <v>769</v>
      </c>
      <c r="D2320" s="0" t="s">
        <v>91</v>
      </c>
      <c r="E2320" s="0" t="s">
        <v>755</v>
      </c>
      <c r="F2320" s="0" t="s">
        <v>7660</v>
      </c>
      <c r="H2320" s="0" t="n">
        <v>0</v>
      </c>
      <c r="I2320" s="0" t="s">
        <v>7656</v>
      </c>
    </row>
    <row r="2321" customFormat="false" ht="15" hidden="false" customHeight="false" outlineLevel="0" collapsed="false">
      <c r="A2321" s="0" t="n">
        <v>3626</v>
      </c>
      <c r="B2321" s="0" t="s">
        <v>7656</v>
      </c>
      <c r="C2321" s="0" t="s">
        <v>769</v>
      </c>
      <c r="D2321" s="0" t="s">
        <v>91</v>
      </c>
      <c r="E2321" s="0" t="s">
        <v>755</v>
      </c>
      <c r="F2321" s="0" t="s">
        <v>7660</v>
      </c>
      <c r="H2321" s="0" t="n">
        <v>0</v>
      </c>
      <c r="I2321" s="0" t="s">
        <v>7656</v>
      </c>
    </row>
    <row r="2322" customFormat="false" ht="15" hidden="false" customHeight="false" outlineLevel="0" collapsed="false">
      <c r="A2322" s="0" t="n">
        <v>3627</v>
      </c>
      <c r="B2322" s="0" t="s">
        <v>7656</v>
      </c>
      <c r="C2322" s="0" t="s">
        <v>769</v>
      </c>
      <c r="D2322" s="0" t="s">
        <v>91</v>
      </c>
      <c r="E2322" s="0" t="s">
        <v>2442</v>
      </c>
      <c r="F2322" s="0" t="s">
        <v>7660</v>
      </c>
      <c r="H2322" s="0" t="n">
        <v>0</v>
      </c>
      <c r="I2322" s="0" t="s">
        <v>7656</v>
      </c>
    </row>
    <row r="2323" customFormat="false" ht="15" hidden="false" customHeight="false" outlineLevel="0" collapsed="false">
      <c r="A2323" s="0" t="n">
        <v>3628</v>
      </c>
      <c r="B2323" s="0" t="s">
        <v>7656</v>
      </c>
      <c r="C2323" s="0" t="s">
        <v>769</v>
      </c>
      <c r="D2323" s="0" t="s">
        <v>91</v>
      </c>
      <c r="E2323" s="0" t="s">
        <v>2442</v>
      </c>
      <c r="F2323" s="0" t="s">
        <v>7660</v>
      </c>
      <c r="H2323" s="0" t="n">
        <v>0</v>
      </c>
      <c r="I2323" s="0" t="s">
        <v>7656</v>
      </c>
    </row>
    <row r="2324" customFormat="false" ht="15" hidden="false" customHeight="false" outlineLevel="0" collapsed="false">
      <c r="A2324" s="0" t="n">
        <v>3629</v>
      </c>
      <c r="B2324" s="0" t="s">
        <v>7656</v>
      </c>
      <c r="C2324" s="0" t="s">
        <v>769</v>
      </c>
      <c r="D2324" s="0" t="s">
        <v>91</v>
      </c>
      <c r="E2324" s="0" t="s">
        <v>755</v>
      </c>
      <c r="F2324" s="0" t="s">
        <v>7660</v>
      </c>
      <c r="H2324" s="0" t="n">
        <v>0</v>
      </c>
      <c r="I2324" s="0" t="s">
        <v>7656</v>
      </c>
    </row>
    <row r="2325" customFormat="false" ht="15" hidden="false" customHeight="false" outlineLevel="0" collapsed="false">
      <c r="A2325" s="0" t="n">
        <v>3630</v>
      </c>
      <c r="B2325" s="0" t="s">
        <v>7656</v>
      </c>
      <c r="C2325" s="0" t="s">
        <v>769</v>
      </c>
      <c r="D2325" s="0" t="s">
        <v>91</v>
      </c>
      <c r="E2325" s="0" t="s">
        <v>755</v>
      </c>
      <c r="F2325" s="0" t="s">
        <v>7660</v>
      </c>
      <c r="H2325" s="0" t="n">
        <v>0</v>
      </c>
      <c r="I2325" s="0" t="s">
        <v>7656</v>
      </c>
    </row>
    <row r="2326" customFormat="false" ht="15" hidden="false" customHeight="false" outlineLevel="0" collapsed="false">
      <c r="A2326" s="0" t="n">
        <v>3631</v>
      </c>
      <c r="B2326" s="0" t="s">
        <v>7656</v>
      </c>
      <c r="C2326" s="0" t="s">
        <v>769</v>
      </c>
      <c r="D2326" s="0" t="s">
        <v>91</v>
      </c>
      <c r="E2326" s="0" t="s">
        <v>2442</v>
      </c>
      <c r="F2326" s="0" t="s">
        <v>7660</v>
      </c>
      <c r="H2326" s="0" t="n">
        <v>0</v>
      </c>
      <c r="I2326" s="0" t="s">
        <v>7656</v>
      </c>
    </row>
    <row r="2327" customFormat="false" ht="15" hidden="false" customHeight="false" outlineLevel="0" collapsed="false">
      <c r="A2327" s="0" t="n">
        <v>3632</v>
      </c>
      <c r="B2327" s="0" t="s">
        <v>7656</v>
      </c>
      <c r="C2327" s="0" t="s">
        <v>769</v>
      </c>
      <c r="D2327" s="0" t="s">
        <v>91</v>
      </c>
      <c r="E2327" s="0" t="s">
        <v>2442</v>
      </c>
      <c r="F2327" s="0" t="s">
        <v>7660</v>
      </c>
      <c r="H2327" s="0" t="n">
        <v>0</v>
      </c>
      <c r="I2327" s="0" t="s">
        <v>7656</v>
      </c>
    </row>
    <row r="2328" customFormat="false" ht="15" hidden="false" customHeight="false" outlineLevel="0" collapsed="false">
      <c r="A2328" s="0" t="n">
        <v>3633</v>
      </c>
      <c r="B2328" s="0" t="s">
        <v>7656</v>
      </c>
      <c r="C2328" s="0" t="s">
        <v>769</v>
      </c>
      <c r="D2328" s="0" t="s">
        <v>91</v>
      </c>
      <c r="E2328" s="0" t="s">
        <v>755</v>
      </c>
      <c r="F2328" s="0" t="s">
        <v>7660</v>
      </c>
      <c r="H2328" s="0" t="n">
        <v>0</v>
      </c>
      <c r="I2328" s="0" t="s">
        <v>7656</v>
      </c>
    </row>
    <row r="2329" customFormat="false" ht="15" hidden="false" customHeight="false" outlineLevel="0" collapsed="false">
      <c r="A2329" s="0" t="n">
        <v>3634</v>
      </c>
      <c r="B2329" s="0" t="s">
        <v>7656</v>
      </c>
      <c r="C2329" s="0" t="s">
        <v>769</v>
      </c>
      <c r="D2329" s="0" t="s">
        <v>91</v>
      </c>
      <c r="E2329" s="0" t="s">
        <v>755</v>
      </c>
      <c r="F2329" s="0" t="s">
        <v>7660</v>
      </c>
      <c r="H2329" s="0" t="n">
        <v>0</v>
      </c>
      <c r="I2329" s="0" t="s">
        <v>7656</v>
      </c>
    </row>
    <row r="2330" customFormat="false" ht="15" hidden="false" customHeight="false" outlineLevel="0" collapsed="false">
      <c r="A2330" s="0" t="n">
        <v>3635</v>
      </c>
      <c r="B2330" s="0" t="s">
        <v>7656</v>
      </c>
      <c r="C2330" s="0" t="s">
        <v>769</v>
      </c>
      <c r="D2330" s="0" t="s">
        <v>91</v>
      </c>
      <c r="E2330" s="0" t="s">
        <v>2442</v>
      </c>
      <c r="F2330" s="0" t="s">
        <v>7660</v>
      </c>
      <c r="H2330" s="0" t="n">
        <v>0</v>
      </c>
      <c r="I2330" s="0" t="s">
        <v>7656</v>
      </c>
    </row>
    <row r="2331" customFormat="false" ht="15" hidden="false" customHeight="false" outlineLevel="0" collapsed="false">
      <c r="A2331" s="0" t="n">
        <v>3636</v>
      </c>
      <c r="B2331" s="0" t="s">
        <v>7656</v>
      </c>
      <c r="C2331" s="0" t="s">
        <v>769</v>
      </c>
      <c r="D2331" s="0" t="s">
        <v>91</v>
      </c>
      <c r="E2331" s="0" t="s">
        <v>2442</v>
      </c>
      <c r="F2331" s="0" t="s">
        <v>7660</v>
      </c>
      <c r="H2331" s="0" t="n">
        <v>0</v>
      </c>
      <c r="I2331" s="0" t="s">
        <v>7656</v>
      </c>
    </row>
    <row r="2332" customFormat="false" ht="15" hidden="false" customHeight="false" outlineLevel="0" collapsed="false">
      <c r="A2332" s="0" t="n">
        <v>3637</v>
      </c>
      <c r="B2332" s="0" t="s">
        <v>7729</v>
      </c>
      <c r="C2332" s="0" t="s">
        <v>769</v>
      </c>
      <c r="D2332" s="0" t="s">
        <v>91</v>
      </c>
      <c r="E2332" s="0" t="s">
        <v>2105</v>
      </c>
      <c r="F2332" s="0" t="s">
        <v>7733</v>
      </c>
      <c r="H2332" s="0" t="n">
        <v>0</v>
      </c>
      <c r="I2332" s="0" t="s">
        <v>7729</v>
      </c>
    </row>
    <row r="2333" customFormat="false" ht="15" hidden="false" customHeight="false" outlineLevel="0" collapsed="false">
      <c r="A2333" s="0" t="n">
        <v>3638</v>
      </c>
      <c r="B2333" s="0" t="s">
        <v>7734</v>
      </c>
      <c r="C2333" s="0" t="s">
        <v>105</v>
      </c>
      <c r="D2333" s="0" t="s">
        <v>91</v>
      </c>
      <c r="E2333" s="0" t="s">
        <v>85</v>
      </c>
      <c r="F2333" s="0" t="s">
        <v>7740</v>
      </c>
      <c r="H2333" s="0" t="n">
        <v>0</v>
      </c>
      <c r="I2333" s="0" t="s">
        <v>7734</v>
      </c>
    </row>
    <row r="2334" customFormat="false" ht="15" hidden="false" customHeight="false" outlineLevel="0" collapsed="false">
      <c r="A2334" s="0" t="n">
        <v>3639</v>
      </c>
      <c r="B2334" s="0" t="s">
        <v>7734</v>
      </c>
      <c r="C2334" s="0" t="s">
        <v>105</v>
      </c>
      <c r="D2334" s="0" t="s">
        <v>91</v>
      </c>
      <c r="E2334" s="0" t="s">
        <v>127</v>
      </c>
      <c r="F2334" s="0" t="s">
        <v>7740</v>
      </c>
      <c r="H2334" s="0" t="n">
        <v>0</v>
      </c>
      <c r="I2334" s="0" t="s">
        <v>7734</v>
      </c>
    </row>
    <row r="2335" customFormat="false" ht="15" hidden="false" customHeight="false" outlineLevel="0" collapsed="false">
      <c r="A2335" s="0" t="n">
        <v>3640</v>
      </c>
      <c r="B2335" s="0" t="s">
        <v>7734</v>
      </c>
      <c r="C2335" s="0" t="s">
        <v>105</v>
      </c>
      <c r="D2335" s="0" t="s">
        <v>91</v>
      </c>
      <c r="E2335" s="0" t="s">
        <v>127</v>
      </c>
      <c r="F2335" s="0" t="s">
        <v>7740</v>
      </c>
      <c r="H2335" s="0" t="n">
        <v>0</v>
      </c>
      <c r="I2335" s="0" t="s">
        <v>7734</v>
      </c>
    </row>
    <row r="2336" customFormat="false" ht="15" hidden="false" customHeight="false" outlineLevel="0" collapsed="false">
      <c r="A2336" s="0" t="n">
        <v>3641</v>
      </c>
      <c r="B2336" s="0" t="s">
        <v>7734</v>
      </c>
      <c r="C2336" s="0" t="s">
        <v>105</v>
      </c>
      <c r="D2336" s="0" t="s">
        <v>91</v>
      </c>
      <c r="E2336" s="0" t="s">
        <v>127</v>
      </c>
      <c r="F2336" s="0" t="s">
        <v>7740</v>
      </c>
      <c r="H2336" s="0" t="n">
        <v>0</v>
      </c>
      <c r="I2336" s="0" t="s">
        <v>7734</v>
      </c>
    </row>
    <row r="2337" customFormat="false" ht="15" hidden="false" customHeight="false" outlineLevel="0" collapsed="false">
      <c r="A2337" s="0" t="n">
        <v>3642</v>
      </c>
      <c r="B2337" s="0" t="s">
        <v>7734</v>
      </c>
      <c r="C2337" s="0" t="s">
        <v>105</v>
      </c>
      <c r="D2337" s="0" t="s">
        <v>91</v>
      </c>
      <c r="E2337" s="0" t="s">
        <v>127</v>
      </c>
      <c r="F2337" s="0" t="s">
        <v>7740</v>
      </c>
      <c r="H2337" s="0" t="n">
        <v>0</v>
      </c>
      <c r="I2337" s="0" t="s">
        <v>7734</v>
      </c>
    </row>
    <row r="2338" customFormat="false" ht="15" hidden="false" customHeight="false" outlineLevel="0" collapsed="false">
      <c r="A2338" s="0" t="n">
        <v>3643</v>
      </c>
      <c r="B2338" s="0" t="s">
        <v>7734</v>
      </c>
      <c r="C2338" s="0" t="s">
        <v>105</v>
      </c>
      <c r="D2338" s="0" t="s">
        <v>91</v>
      </c>
      <c r="E2338" s="0" t="s">
        <v>127</v>
      </c>
      <c r="F2338" s="0" t="s">
        <v>7740</v>
      </c>
      <c r="H2338" s="0" t="n">
        <v>0</v>
      </c>
      <c r="I2338" s="0" t="s">
        <v>7734</v>
      </c>
    </row>
    <row r="2339" customFormat="false" ht="15" hidden="false" customHeight="false" outlineLevel="0" collapsed="false">
      <c r="A2339" s="0" t="n">
        <v>3644</v>
      </c>
      <c r="B2339" s="0" t="s">
        <v>7734</v>
      </c>
      <c r="C2339" s="0" t="s">
        <v>105</v>
      </c>
      <c r="D2339" s="0" t="s">
        <v>91</v>
      </c>
      <c r="E2339" s="0" t="s">
        <v>127</v>
      </c>
      <c r="F2339" s="0" t="s">
        <v>7740</v>
      </c>
      <c r="H2339" s="0" t="n">
        <v>0</v>
      </c>
      <c r="I2339" s="0" t="s">
        <v>7734</v>
      </c>
    </row>
    <row r="2340" customFormat="false" ht="15" hidden="false" customHeight="false" outlineLevel="0" collapsed="false">
      <c r="A2340" s="0" t="n">
        <v>3645</v>
      </c>
      <c r="B2340" s="0" t="s">
        <v>7734</v>
      </c>
      <c r="C2340" s="0" t="s">
        <v>105</v>
      </c>
      <c r="D2340" s="0" t="s">
        <v>91</v>
      </c>
      <c r="E2340" s="0" t="s">
        <v>127</v>
      </c>
      <c r="F2340" s="0" t="s">
        <v>7740</v>
      </c>
      <c r="H2340" s="0" t="n">
        <v>0</v>
      </c>
      <c r="I2340" s="0" t="s">
        <v>7734</v>
      </c>
    </row>
    <row r="2341" customFormat="false" ht="15" hidden="false" customHeight="false" outlineLevel="0" collapsed="false">
      <c r="A2341" s="0" t="n">
        <v>3646</v>
      </c>
      <c r="B2341" s="0" t="s">
        <v>7734</v>
      </c>
      <c r="C2341" s="0" t="s">
        <v>105</v>
      </c>
      <c r="D2341" s="0" t="s">
        <v>91</v>
      </c>
      <c r="E2341" s="0" t="s">
        <v>127</v>
      </c>
      <c r="F2341" s="0" t="s">
        <v>7740</v>
      </c>
      <c r="H2341" s="0" t="n">
        <v>0</v>
      </c>
      <c r="I2341" s="0" t="s">
        <v>7734</v>
      </c>
    </row>
    <row r="2342" customFormat="false" ht="15" hidden="false" customHeight="false" outlineLevel="0" collapsed="false">
      <c r="A2342" s="0" t="n">
        <v>3647</v>
      </c>
      <c r="B2342" s="0" t="s">
        <v>7734</v>
      </c>
      <c r="C2342" s="0" t="s">
        <v>105</v>
      </c>
      <c r="D2342" s="0" t="s">
        <v>91</v>
      </c>
      <c r="E2342" s="0" t="s">
        <v>127</v>
      </c>
      <c r="F2342" s="0" t="s">
        <v>7740</v>
      </c>
      <c r="H2342" s="0" t="n">
        <v>0</v>
      </c>
      <c r="I2342" s="0" t="s">
        <v>7734</v>
      </c>
    </row>
    <row r="2343" customFormat="false" ht="15" hidden="false" customHeight="false" outlineLevel="0" collapsed="false">
      <c r="A2343" s="0" t="n">
        <v>3648</v>
      </c>
      <c r="B2343" s="0" t="s">
        <v>7734</v>
      </c>
      <c r="C2343" s="0" t="s">
        <v>105</v>
      </c>
      <c r="D2343" s="0" t="s">
        <v>91</v>
      </c>
      <c r="E2343" s="0" t="s">
        <v>127</v>
      </c>
      <c r="F2343" s="0" t="s">
        <v>7740</v>
      </c>
      <c r="H2343" s="0" t="n">
        <v>0</v>
      </c>
      <c r="I2343" s="0" t="s">
        <v>7734</v>
      </c>
    </row>
    <row r="2344" customFormat="false" ht="15" hidden="false" customHeight="false" outlineLevel="0" collapsed="false">
      <c r="A2344" s="0" t="n">
        <v>3649</v>
      </c>
      <c r="B2344" s="0" t="s">
        <v>7734</v>
      </c>
      <c r="C2344" s="0" t="s">
        <v>105</v>
      </c>
      <c r="D2344" s="0" t="s">
        <v>91</v>
      </c>
      <c r="E2344" s="0" t="s">
        <v>127</v>
      </c>
      <c r="F2344" s="0" t="s">
        <v>7740</v>
      </c>
      <c r="H2344" s="0" t="n">
        <v>0</v>
      </c>
      <c r="I2344" s="0" t="s">
        <v>7734</v>
      </c>
    </row>
    <row r="2345" customFormat="false" ht="15" hidden="false" customHeight="false" outlineLevel="0" collapsed="false">
      <c r="A2345" s="0" t="n">
        <v>3650</v>
      </c>
      <c r="B2345" s="0" t="s">
        <v>7734</v>
      </c>
      <c r="C2345" s="0" t="s">
        <v>105</v>
      </c>
      <c r="D2345" s="0" t="s">
        <v>91</v>
      </c>
      <c r="E2345" s="0" t="s">
        <v>127</v>
      </c>
      <c r="F2345" s="0" t="s">
        <v>7740</v>
      </c>
      <c r="H2345" s="0" t="n">
        <v>0</v>
      </c>
      <c r="I2345" s="0" t="s">
        <v>7734</v>
      </c>
    </row>
    <row r="2346" customFormat="false" ht="15" hidden="false" customHeight="false" outlineLevel="0" collapsed="false">
      <c r="A2346" s="0" t="n">
        <v>3651</v>
      </c>
      <c r="B2346" s="0" t="s">
        <v>7734</v>
      </c>
      <c r="C2346" s="0" t="s">
        <v>105</v>
      </c>
      <c r="D2346" s="0" t="s">
        <v>91</v>
      </c>
      <c r="E2346" s="0" t="s">
        <v>127</v>
      </c>
      <c r="F2346" s="0" t="s">
        <v>7740</v>
      </c>
      <c r="H2346" s="0" t="n">
        <v>0</v>
      </c>
      <c r="I2346" s="0" t="s">
        <v>7734</v>
      </c>
    </row>
    <row r="2347" customFormat="false" ht="15" hidden="false" customHeight="false" outlineLevel="0" collapsed="false">
      <c r="A2347" s="0" t="n">
        <v>3652</v>
      </c>
      <c r="B2347" s="0" t="s">
        <v>7734</v>
      </c>
      <c r="C2347" s="0" t="s">
        <v>105</v>
      </c>
      <c r="D2347" s="0" t="s">
        <v>91</v>
      </c>
      <c r="E2347" s="0" t="s">
        <v>127</v>
      </c>
      <c r="F2347" s="0" t="s">
        <v>7740</v>
      </c>
      <c r="H2347" s="0" t="n">
        <v>0</v>
      </c>
      <c r="I2347" s="0" t="s">
        <v>7734</v>
      </c>
    </row>
    <row r="2348" customFormat="false" ht="15" hidden="false" customHeight="false" outlineLevel="0" collapsed="false">
      <c r="A2348" s="0" t="n">
        <v>3653</v>
      </c>
      <c r="B2348" s="0" t="s">
        <v>7734</v>
      </c>
      <c r="C2348" s="0" t="s">
        <v>105</v>
      </c>
      <c r="D2348" s="0" t="s">
        <v>91</v>
      </c>
      <c r="E2348" s="0" t="s">
        <v>127</v>
      </c>
      <c r="F2348" s="0" t="s">
        <v>7740</v>
      </c>
      <c r="H2348" s="0" t="n">
        <v>0</v>
      </c>
      <c r="I2348" s="0" t="s">
        <v>7734</v>
      </c>
    </row>
    <row r="2349" customFormat="false" ht="15" hidden="false" customHeight="false" outlineLevel="0" collapsed="false">
      <c r="A2349" s="0" t="n">
        <v>3654</v>
      </c>
      <c r="B2349" s="0" t="s">
        <v>7734</v>
      </c>
      <c r="C2349" s="0" t="s">
        <v>105</v>
      </c>
      <c r="D2349" s="0" t="s">
        <v>91</v>
      </c>
      <c r="E2349" s="0" t="s">
        <v>127</v>
      </c>
      <c r="F2349" s="0" t="s">
        <v>7740</v>
      </c>
      <c r="H2349" s="0" t="n">
        <v>0</v>
      </c>
      <c r="I2349" s="0" t="s">
        <v>7734</v>
      </c>
    </row>
    <row r="2350" customFormat="false" ht="15" hidden="false" customHeight="false" outlineLevel="0" collapsed="false">
      <c r="A2350" s="0" t="n">
        <v>3655</v>
      </c>
      <c r="B2350" s="0" t="s">
        <v>7734</v>
      </c>
      <c r="C2350" s="0" t="s">
        <v>105</v>
      </c>
      <c r="D2350" s="0" t="s">
        <v>91</v>
      </c>
      <c r="E2350" s="0" t="s">
        <v>127</v>
      </c>
      <c r="F2350" s="0" t="s">
        <v>7740</v>
      </c>
      <c r="H2350" s="0" t="n">
        <v>0</v>
      </c>
      <c r="I2350" s="0" t="s">
        <v>7734</v>
      </c>
    </row>
    <row r="2351" customFormat="false" ht="15" hidden="false" customHeight="false" outlineLevel="0" collapsed="false">
      <c r="A2351" s="0" t="n">
        <v>3656</v>
      </c>
      <c r="B2351" s="0" t="s">
        <v>7734</v>
      </c>
      <c r="C2351" s="0" t="s">
        <v>105</v>
      </c>
      <c r="D2351" s="0" t="s">
        <v>91</v>
      </c>
      <c r="E2351" s="0" t="s">
        <v>127</v>
      </c>
      <c r="F2351" s="0" t="s">
        <v>7740</v>
      </c>
      <c r="H2351" s="0" t="n">
        <v>0</v>
      </c>
      <c r="I2351" s="0" t="s">
        <v>7734</v>
      </c>
    </row>
    <row r="2352" customFormat="false" ht="15" hidden="false" customHeight="false" outlineLevel="0" collapsed="false">
      <c r="A2352" s="0" t="n">
        <v>3657</v>
      </c>
      <c r="B2352" s="0" t="s">
        <v>7734</v>
      </c>
      <c r="C2352" s="0" t="s">
        <v>105</v>
      </c>
      <c r="D2352" s="0" t="s">
        <v>91</v>
      </c>
      <c r="E2352" s="0" t="s">
        <v>127</v>
      </c>
      <c r="F2352" s="0" t="s">
        <v>7740</v>
      </c>
      <c r="H2352" s="0" t="n">
        <v>0</v>
      </c>
      <c r="I2352" s="0" t="s">
        <v>7734</v>
      </c>
    </row>
    <row r="2353" customFormat="false" ht="15" hidden="false" customHeight="false" outlineLevel="0" collapsed="false">
      <c r="A2353" s="0" t="n">
        <v>3658</v>
      </c>
      <c r="B2353" s="0" t="s">
        <v>7734</v>
      </c>
      <c r="C2353" s="0" t="s">
        <v>105</v>
      </c>
      <c r="D2353" s="0" t="s">
        <v>91</v>
      </c>
      <c r="E2353" s="0" t="s">
        <v>127</v>
      </c>
      <c r="F2353" s="0" t="s">
        <v>7740</v>
      </c>
      <c r="H2353" s="0" t="n">
        <v>0</v>
      </c>
      <c r="I2353" s="0" t="s">
        <v>7734</v>
      </c>
    </row>
    <row r="2354" customFormat="false" ht="15" hidden="false" customHeight="false" outlineLevel="0" collapsed="false">
      <c r="A2354" s="0" t="n">
        <v>3659</v>
      </c>
      <c r="B2354" s="0" t="s">
        <v>7734</v>
      </c>
      <c r="C2354" s="0" t="s">
        <v>105</v>
      </c>
      <c r="D2354" s="0" t="s">
        <v>91</v>
      </c>
      <c r="E2354" s="0" t="s">
        <v>127</v>
      </c>
      <c r="F2354" s="0" t="s">
        <v>7740</v>
      </c>
      <c r="H2354" s="0" t="n">
        <v>0</v>
      </c>
      <c r="I2354" s="0" t="s">
        <v>7734</v>
      </c>
    </row>
    <row r="2355" customFormat="false" ht="15" hidden="false" customHeight="false" outlineLevel="0" collapsed="false">
      <c r="A2355" s="0" t="n">
        <v>3660</v>
      </c>
      <c r="B2355" s="0" t="s">
        <v>7734</v>
      </c>
      <c r="C2355" s="0" t="s">
        <v>105</v>
      </c>
      <c r="D2355" s="0" t="s">
        <v>91</v>
      </c>
      <c r="E2355" s="0" t="s">
        <v>127</v>
      </c>
      <c r="F2355" s="0" t="s">
        <v>7740</v>
      </c>
      <c r="H2355" s="0" t="n">
        <v>0</v>
      </c>
      <c r="I2355" s="0" t="s">
        <v>7734</v>
      </c>
    </row>
    <row r="2356" customFormat="false" ht="15" hidden="false" customHeight="false" outlineLevel="0" collapsed="false">
      <c r="A2356" s="0" t="n">
        <v>3661</v>
      </c>
      <c r="B2356" s="0" t="s">
        <v>7734</v>
      </c>
      <c r="C2356" s="0" t="s">
        <v>105</v>
      </c>
      <c r="D2356" s="0" t="s">
        <v>91</v>
      </c>
      <c r="E2356" s="0" t="s">
        <v>127</v>
      </c>
      <c r="F2356" s="0" t="s">
        <v>7740</v>
      </c>
      <c r="H2356" s="0" t="n">
        <v>0</v>
      </c>
      <c r="I2356" s="0" t="s">
        <v>7734</v>
      </c>
    </row>
    <row r="2357" customFormat="false" ht="15" hidden="false" customHeight="false" outlineLevel="0" collapsed="false">
      <c r="A2357" s="0" t="n">
        <v>3662</v>
      </c>
      <c r="B2357" s="0" t="s">
        <v>7826</v>
      </c>
      <c r="C2357" s="0" t="s">
        <v>105</v>
      </c>
      <c r="D2357" s="0" t="s">
        <v>91</v>
      </c>
      <c r="E2357" s="0" t="s">
        <v>85</v>
      </c>
      <c r="F2357" s="0" t="s">
        <v>7832</v>
      </c>
      <c r="H2357" s="0" t="n">
        <v>0</v>
      </c>
      <c r="I2357" s="0" t="s">
        <v>7826</v>
      </c>
    </row>
    <row r="2358" customFormat="false" ht="15" hidden="false" customHeight="false" outlineLevel="0" collapsed="false">
      <c r="A2358" s="0" t="n">
        <v>3663</v>
      </c>
      <c r="B2358" s="0" t="s">
        <v>7826</v>
      </c>
      <c r="C2358" s="0" t="s">
        <v>105</v>
      </c>
      <c r="D2358" s="0" t="s">
        <v>91</v>
      </c>
      <c r="E2358" s="0" t="s">
        <v>127</v>
      </c>
      <c r="F2358" s="0" t="s">
        <v>7832</v>
      </c>
      <c r="H2358" s="0" t="n">
        <v>0</v>
      </c>
      <c r="I2358" s="0" t="s">
        <v>7826</v>
      </c>
    </row>
    <row r="2359" customFormat="false" ht="15" hidden="false" customHeight="false" outlineLevel="0" collapsed="false">
      <c r="A2359" s="0" t="n">
        <v>3664</v>
      </c>
      <c r="B2359" s="0" t="s">
        <v>7826</v>
      </c>
      <c r="C2359" s="0" t="s">
        <v>105</v>
      </c>
      <c r="D2359" s="0" t="s">
        <v>91</v>
      </c>
      <c r="E2359" s="0" t="s">
        <v>127</v>
      </c>
      <c r="F2359" s="0" t="s">
        <v>7832</v>
      </c>
      <c r="H2359" s="0" t="n">
        <v>0</v>
      </c>
      <c r="I2359" s="0" t="s">
        <v>7826</v>
      </c>
    </row>
    <row r="2360" customFormat="false" ht="15" hidden="false" customHeight="false" outlineLevel="0" collapsed="false">
      <c r="A2360" s="0" t="n">
        <v>3665</v>
      </c>
      <c r="B2360" s="0" t="s">
        <v>7826</v>
      </c>
      <c r="C2360" s="0" t="s">
        <v>105</v>
      </c>
      <c r="D2360" s="0" t="s">
        <v>91</v>
      </c>
      <c r="E2360" s="0" t="s">
        <v>127</v>
      </c>
      <c r="F2360" s="0" t="s">
        <v>7832</v>
      </c>
      <c r="H2360" s="0" t="n">
        <v>0</v>
      </c>
      <c r="I2360" s="0" t="s">
        <v>7826</v>
      </c>
    </row>
    <row r="2361" customFormat="false" ht="15" hidden="false" customHeight="false" outlineLevel="0" collapsed="false">
      <c r="A2361" s="0" t="n">
        <v>3666</v>
      </c>
      <c r="B2361" s="0" t="s">
        <v>7826</v>
      </c>
      <c r="C2361" s="0" t="s">
        <v>105</v>
      </c>
      <c r="D2361" s="0" t="s">
        <v>91</v>
      </c>
      <c r="E2361" s="0" t="s">
        <v>127</v>
      </c>
      <c r="F2361" s="0" t="s">
        <v>7832</v>
      </c>
      <c r="H2361" s="0" t="n">
        <v>0</v>
      </c>
      <c r="I2361" s="0" t="s">
        <v>7826</v>
      </c>
    </row>
    <row r="2362" customFormat="false" ht="15" hidden="false" customHeight="false" outlineLevel="0" collapsed="false">
      <c r="A2362" s="0" t="n">
        <v>3667</v>
      </c>
      <c r="B2362" s="0" t="s">
        <v>7826</v>
      </c>
      <c r="C2362" s="0" t="s">
        <v>105</v>
      </c>
      <c r="D2362" s="0" t="s">
        <v>91</v>
      </c>
      <c r="E2362" s="0" t="s">
        <v>127</v>
      </c>
      <c r="F2362" s="0" t="s">
        <v>7832</v>
      </c>
      <c r="H2362" s="0" t="n">
        <v>0</v>
      </c>
      <c r="I2362" s="0" t="s">
        <v>7826</v>
      </c>
    </row>
    <row r="2363" customFormat="false" ht="15" hidden="false" customHeight="false" outlineLevel="0" collapsed="false">
      <c r="A2363" s="0" t="n">
        <v>3668</v>
      </c>
      <c r="B2363" s="0" t="s">
        <v>7826</v>
      </c>
      <c r="C2363" s="0" t="s">
        <v>105</v>
      </c>
      <c r="D2363" s="0" t="s">
        <v>91</v>
      </c>
      <c r="E2363" s="0" t="s">
        <v>127</v>
      </c>
      <c r="F2363" s="0" t="s">
        <v>7832</v>
      </c>
      <c r="H2363" s="0" t="n">
        <v>0</v>
      </c>
      <c r="I2363" s="0" t="s">
        <v>7826</v>
      </c>
    </row>
    <row r="2364" customFormat="false" ht="15" hidden="false" customHeight="false" outlineLevel="0" collapsed="false">
      <c r="A2364" s="0" t="n">
        <v>3669</v>
      </c>
      <c r="B2364" s="0" t="s">
        <v>7826</v>
      </c>
      <c r="C2364" s="0" t="s">
        <v>105</v>
      </c>
      <c r="D2364" s="0" t="s">
        <v>91</v>
      </c>
      <c r="E2364" s="0" t="s">
        <v>127</v>
      </c>
      <c r="F2364" s="0" t="s">
        <v>7832</v>
      </c>
      <c r="H2364" s="0" t="n">
        <v>0</v>
      </c>
      <c r="I2364" s="0" t="s">
        <v>7826</v>
      </c>
    </row>
    <row r="2365" customFormat="false" ht="15" hidden="false" customHeight="false" outlineLevel="0" collapsed="false">
      <c r="A2365" s="0" t="n">
        <v>3670</v>
      </c>
      <c r="B2365" s="0" t="s">
        <v>7826</v>
      </c>
      <c r="C2365" s="0" t="s">
        <v>105</v>
      </c>
      <c r="D2365" s="0" t="s">
        <v>91</v>
      </c>
      <c r="E2365" s="0" t="s">
        <v>127</v>
      </c>
      <c r="F2365" s="0" t="s">
        <v>7832</v>
      </c>
      <c r="H2365" s="0" t="n">
        <v>0</v>
      </c>
      <c r="I2365" s="0" t="s">
        <v>7826</v>
      </c>
    </row>
    <row r="2366" customFormat="false" ht="15" hidden="false" customHeight="false" outlineLevel="0" collapsed="false">
      <c r="A2366" s="0" t="n">
        <v>3671</v>
      </c>
      <c r="B2366" s="0" t="s">
        <v>7826</v>
      </c>
      <c r="C2366" s="0" t="s">
        <v>105</v>
      </c>
      <c r="D2366" s="0" t="s">
        <v>91</v>
      </c>
      <c r="E2366" s="0" t="s">
        <v>127</v>
      </c>
      <c r="F2366" s="0" t="s">
        <v>7832</v>
      </c>
      <c r="H2366" s="0" t="n">
        <v>0</v>
      </c>
      <c r="I2366" s="0" t="s">
        <v>7826</v>
      </c>
    </row>
    <row r="2367" customFormat="false" ht="15" hidden="false" customHeight="false" outlineLevel="0" collapsed="false">
      <c r="A2367" s="0" t="n">
        <v>3672</v>
      </c>
      <c r="B2367" s="0" t="s">
        <v>7826</v>
      </c>
      <c r="C2367" s="0" t="s">
        <v>105</v>
      </c>
      <c r="D2367" s="0" t="s">
        <v>91</v>
      </c>
      <c r="E2367" s="0" t="s">
        <v>127</v>
      </c>
      <c r="F2367" s="0" t="s">
        <v>7832</v>
      </c>
      <c r="H2367" s="0" t="n">
        <v>0</v>
      </c>
      <c r="I2367" s="0" t="s">
        <v>7826</v>
      </c>
    </row>
    <row r="2368" customFormat="false" ht="15" hidden="false" customHeight="false" outlineLevel="0" collapsed="false">
      <c r="A2368" s="0" t="n">
        <v>3673</v>
      </c>
      <c r="B2368" s="0" t="s">
        <v>7826</v>
      </c>
      <c r="C2368" s="0" t="s">
        <v>105</v>
      </c>
      <c r="D2368" s="0" t="s">
        <v>91</v>
      </c>
      <c r="E2368" s="0" t="s">
        <v>127</v>
      </c>
      <c r="F2368" s="0" t="s">
        <v>7832</v>
      </c>
      <c r="H2368" s="0" t="n">
        <v>0</v>
      </c>
      <c r="I2368" s="0" t="s">
        <v>7826</v>
      </c>
    </row>
    <row r="2369" customFormat="false" ht="15" hidden="false" customHeight="false" outlineLevel="0" collapsed="false">
      <c r="A2369" s="0" t="n">
        <v>3674</v>
      </c>
      <c r="B2369" s="0" t="s">
        <v>7826</v>
      </c>
      <c r="C2369" s="0" t="s">
        <v>105</v>
      </c>
      <c r="D2369" s="0" t="s">
        <v>91</v>
      </c>
      <c r="E2369" s="0" t="s">
        <v>127</v>
      </c>
      <c r="F2369" s="0" t="s">
        <v>7832</v>
      </c>
      <c r="H2369" s="0" t="n">
        <v>0</v>
      </c>
      <c r="I2369" s="0" t="s">
        <v>7826</v>
      </c>
    </row>
    <row r="2370" customFormat="false" ht="15" hidden="false" customHeight="false" outlineLevel="0" collapsed="false">
      <c r="A2370" s="0" t="n">
        <v>3675</v>
      </c>
      <c r="B2370" s="0" t="s">
        <v>7826</v>
      </c>
      <c r="C2370" s="0" t="s">
        <v>105</v>
      </c>
      <c r="D2370" s="0" t="s">
        <v>91</v>
      </c>
      <c r="E2370" s="0" t="s">
        <v>127</v>
      </c>
      <c r="F2370" s="0" t="s">
        <v>7832</v>
      </c>
      <c r="H2370" s="0" t="n">
        <v>0</v>
      </c>
      <c r="I2370" s="0" t="s">
        <v>7826</v>
      </c>
    </row>
    <row r="2371" customFormat="false" ht="15" hidden="false" customHeight="false" outlineLevel="0" collapsed="false">
      <c r="A2371" s="0" t="n">
        <v>3676</v>
      </c>
      <c r="B2371" s="0" t="s">
        <v>7826</v>
      </c>
      <c r="C2371" s="0" t="s">
        <v>105</v>
      </c>
      <c r="D2371" s="0" t="s">
        <v>91</v>
      </c>
      <c r="E2371" s="0" t="s">
        <v>127</v>
      </c>
      <c r="F2371" s="0" t="s">
        <v>7832</v>
      </c>
      <c r="H2371" s="0" t="n">
        <v>0</v>
      </c>
      <c r="I2371" s="0" t="s">
        <v>7826</v>
      </c>
    </row>
    <row r="2372" customFormat="false" ht="15" hidden="false" customHeight="false" outlineLevel="0" collapsed="false">
      <c r="A2372" s="0" t="n">
        <v>3677</v>
      </c>
      <c r="B2372" s="0" t="s">
        <v>7826</v>
      </c>
      <c r="C2372" s="0" t="s">
        <v>105</v>
      </c>
      <c r="D2372" s="0" t="s">
        <v>91</v>
      </c>
      <c r="E2372" s="0" t="s">
        <v>127</v>
      </c>
      <c r="F2372" s="0" t="s">
        <v>7832</v>
      </c>
      <c r="H2372" s="0" t="n">
        <v>0</v>
      </c>
      <c r="I2372" s="0" t="s">
        <v>7826</v>
      </c>
    </row>
    <row r="2373" customFormat="false" ht="15" hidden="false" customHeight="false" outlineLevel="0" collapsed="false">
      <c r="A2373" s="0" t="n">
        <v>3678</v>
      </c>
      <c r="B2373" s="0" t="s">
        <v>7880</v>
      </c>
      <c r="C2373" s="0" t="s">
        <v>754</v>
      </c>
      <c r="D2373" s="0" t="s">
        <v>91</v>
      </c>
      <c r="E2373" s="0" t="s">
        <v>127</v>
      </c>
      <c r="F2373" s="0" t="s">
        <v>7887</v>
      </c>
      <c r="H2373" s="0" t="n">
        <v>0</v>
      </c>
      <c r="I2373" s="0" t="s">
        <v>7880</v>
      </c>
    </row>
    <row r="2374" customFormat="false" ht="15" hidden="false" customHeight="false" outlineLevel="0" collapsed="false">
      <c r="A2374" s="0" t="n">
        <v>3679</v>
      </c>
      <c r="B2374" s="0" t="s">
        <v>7880</v>
      </c>
      <c r="C2374" s="0" t="s">
        <v>754</v>
      </c>
      <c r="D2374" s="0" t="s">
        <v>91</v>
      </c>
      <c r="E2374" s="0" t="s">
        <v>127</v>
      </c>
      <c r="F2374" s="0" t="s">
        <v>7887</v>
      </c>
      <c r="H2374" s="0" t="n">
        <v>0</v>
      </c>
      <c r="I2374" s="0" t="s">
        <v>7880</v>
      </c>
    </row>
    <row r="2375" customFormat="false" ht="15" hidden="false" customHeight="false" outlineLevel="0" collapsed="false">
      <c r="A2375" s="0" t="n">
        <v>3680</v>
      </c>
      <c r="B2375" s="0" t="s">
        <v>7880</v>
      </c>
      <c r="C2375" s="0" t="s">
        <v>754</v>
      </c>
      <c r="D2375" s="0" t="s">
        <v>91</v>
      </c>
      <c r="E2375" s="0" t="s">
        <v>127</v>
      </c>
      <c r="F2375" s="0" t="s">
        <v>7887</v>
      </c>
      <c r="H2375" s="0" t="n">
        <v>0</v>
      </c>
      <c r="I2375" s="0" t="s">
        <v>7880</v>
      </c>
    </row>
    <row r="2376" customFormat="false" ht="15" hidden="false" customHeight="false" outlineLevel="0" collapsed="false">
      <c r="A2376" s="0" t="n">
        <v>3681</v>
      </c>
      <c r="B2376" s="0" t="s">
        <v>7880</v>
      </c>
      <c r="C2376" s="0" t="s">
        <v>754</v>
      </c>
      <c r="D2376" s="0" t="s">
        <v>91</v>
      </c>
      <c r="E2376" s="0" t="s">
        <v>127</v>
      </c>
      <c r="F2376" s="0" t="s">
        <v>7887</v>
      </c>
      <c r="H2376" s="0" t="n">
        <v>0</v>
      </c>
      <c r="I2376" s="0" t="s">
        <v>7880</v>
      </c>
    </row>
    <row r="2377" customFormat="false" ht="15" hidden="false" customHeight="false" outlineLevel="0" collapsed="false">
      <c r="A2377" s="0" t="n">
        <v>3682</v>
      </c>
      <c r="B2377" s="0" t="s">
        <v>7880</v>
      </c>
      <c r="C2377" s="0" t="s">
        <v>754</v>
      </c>
      <c r="D2377" s="0" t="s">
        <v>91</v>
      </c>
      <c r="E2377" s="0" t="s">
        <v>127</v>
      </c>
      <c r="F2377" s="0" t="s">
        <v>7887</v>
      </c>
      <c r="H2377" s="0" t="n">
        <v>0</v>
      </c>
      <c r="I2377" s="0" t="s">
        <v>7880</v>
      </c>
    </row>
    <row r="2378" customFormat="false" ht="15" hidden="false" customHeight="false" outlineLevel="0" collapsed="false">
      <c r="A2378" s="0" t="n">
        <v>3683</v>
      </c>
      <c r="B2378" s="0" t="s">
        <v>7880</v>
      </c>
      <c r="C2378" s="0" t="s">
        <v>754</v>
      </c>
      <c r="D2378" s="0" t="s">
        <v>91</v>
      </c>
      <c r="E2378" s="0" t="s">
        <v>127</v>
      </c>
      <c r="F2378" s="0" t="s">
        <v>7887</v>
      </c>
      <c r="H2378" s="0" t="n">
        <v>0</v>
      </c>
      <c r="I2378" s="0" t="s">
        <v>7880</v>
      </c>
    </row>
    <row r="2379" customFormat="false" ht="15" hidden="false" customHeight="false" outlineLevel="0" collapsed="false">
      <c r="A2379" s="0" t="n">
        <v>3684</v>
      </c>
      <c r="B2379" s="0" t="s">
        <v>7880</v>
      </c>
      <c r="C2379" s="0" t="s">
        <v>754</v>
      </c>
      <c r="D2379" s="0" t="s">
        <v>91</v>
      </c>
      <c r="E2379" s="0" t="s">
        <v>127</v>
      </c>
      <c r="F2379" s="0" t="s">
        <v>7887</v>
      </c>
      <c r="H2379" s="0" t="n">
        <v>0</v>
      </c>
      <c r="I2379" s="0" t="s">
        <v>7880</v>
      </c>
    </row>
    <row r="2380" customFormat="false" ht="15" hidden="false" customHeight="false" outlineLevel="0" collapsed="false">
      <c r="A2380" s="0" t="n">
        <v>3685</v>
      </c>
      <c r="B2380" s="0" t="s">
        <v>7880</v>
      </c>
      <c r="C2380" s="0" t="s">
        <v>754</v>
      </c>
      <c r="D2380" s="0" t="s">
        <v>91</v>
      </c>
      <c r="E2380" s="0" t="s">
        <v>127</v>
      </c>
      <c r="F2380" s="0" t="s">
        <v>7887</v>
      </c>
      <c r="H2380" s="0" t="n">
        <v>0</v>
      </c>
      <c r="I2380" s="0" t="s">
        <v>7880</v>
      </c>
    </row>
    <row r="2381" customFormat="false" ht="15" hidden="false" customHeight="false" outlineLevel="0" collapsed="false">
      <c r="A2381" s="0" t="n">
        <v>3686</v>
      </c>
      <c r="B2381" s="0" t="s">
        <v>7880</v>
      </c>
      <c r="C2381" s="0" t="s">
        <v>754</v>
      </c>
      <c r="D2381" s="0" t="s">
        <v>91</v>
      </c>
      <c r="E2381" s="0" t="s">
        <v>127</v>
      </c>
      <c r="F2381" s="0" t="s">
        <v>7887</v>
      </c>
      <c r="H2381" s="0" t="n">
        <v>0</v>
      </c>
      <c r="I2381" s="0" t="s">
        <v>7880</v>
      </c>
    </row>
    <row r="2382" customFormat="false" ht="15" hidden="false" customHeight="false" outlineLevel="0" collapsed="false">
      <c r="A2382" s="0" t="n">
        <v>3687</v>
      </c>
      <c r="B2382" s="0" t="s">
        <v>7880</v>
      </c>
      <c r="C2382" s="0" t="s">
        <v>754</v>
      </c>
      <c r="D2382" s="0" t="s">
        <v>91</v>
      </c>
      <c r="E2382" s="0" t="s">
        <v>127</v>
      </c>
      <c r="F2382" s="0" t="s">
        <v>7887</v>
      </c>
      <c r="H2382" s="0" t="n">
        <v>0</v>
      </c>
      <c r="I2382" s="0" t="s">
        <v>7880</v>
      </c>
    </row>
    <row r="2383" customFormat="false" ht="15" hidden="false" customHeight="false" outlineLevel="0" collapsed="false">
      <c r="A2383" s="0" t="n">
        <v>3688</v>
      </c>
      <c r="B2383" s="0" t="s">
        <v>7880</v>
      </c>
      <c r="C2383" s="0" t="s">
        <v>754</v>
      </c>
      <c r="D2383" s="0" t="s">
        <v>91</v>
      </c>
      <c r="E2383" s="0" t="s">
        <v>127</v>
      </c>
      <c r="F2383" s="0" t="s">
        <v>7887</v>
      </c>
      <c r="H2383" s="0" t="n">
        <v>0</v>
      </c>
      <c r="I2383" s="0" t="s">
        <v>7880</v>
      </c>
    </row>
    <row r="2384" customFormat="false" ht="15" hidden="false" customHeight="false" outlineLevel="0" collapsed="false">
      <c r="A2384" s="0" t="n">
        <v>3689</v>
      </c>
      <c r="B2384" s="0" t="s">
        <v>7880</v>
      </c>
      <c r="C2384" s="0" t="s">
        <v>754</v>
      </c>
      <c r="D2384" s="0" t="s">
        <v>91</v>
      </c>
      <c r="E2384" s="0" t="s">
        <v>127</v>
      </c>
      <c r="F2384" s="0" t="s">
        <v>7887</v>
      </c>
      <c r="H2384" s="0" t="n">
        <v>0</v>
      </c>
      <c r="I2384" s="0" t="s">
        <v>7880</v>
      </c>
    </row>
    <row r="2385" customFormat="false" ht="15" hidden="false" customHeight="false" outlineLevel="0" collapsed="false">
      <c r="A2385" s="0" t="n">
        <v>3690</v>
      </c>
      <c r="B2385" s="0" t="s">
        <v>7923</v>
      </c>
      <c r="C2385" s="0" t="s">
        <v>105</v>
      </c>
      <c r="D2385" s="0" t="s">
        <v>91</v>
      </c>
      <c r="E2385" s="0" t="s">
        <v>127</v>
      </c>
      <c r="F2385" s="0" t="s">
        <v>7928</v>
      </c>
      <c r="H2385" s="0" t="n">
        <v>0</v>
      </c>
      <c r="I2385" s="0" t="s">
        <v>7923</v>
      </c>
    </row>
    <row r="2386" customFormat="false" ht="15" hidden="false" customHeight="false" outlineLevel="0" collapsed="false">
      <c r="A2386" s="0" t="n">
        <v>3691</v>
      </c>
      <c r="B2386" s="0" t="s">
        <v>7923</v>
      </c>
      <c r="C2386" s="0" t="s">
        <v>105</v>
      </c>
      <c r="D2386" s="0" t="s">
        <v>91</v>
      </c>
      <c r="E2386" s="0" t="s">
        <v>127</v>
      </c>
      <c r="F2386" s="0" t="s">
        <v>7928</v>
      </c>
      <c r="H2386" s="0" t="n">
        <v>0</v>
      </c>
      <c r="I2386" s="0" t="s">
        <v>7923</v>
      </c>
    </row>
    <row r="2387" customFormat="false" ht="15" hidden="false" customHeight="false" outlineLevel="0" collapsed="false">
      <c r="A2387" s="0" t="n">
        <v>3692</v>
      </c>
      <c r="B2387" s="0" t="s">
        <v>7923</v>
      </c>
      <c r="C2387" s="0" t="s">
        <v>105</v>
      </c>
      <c r="D2387" s="0" t="s">
        <v>91</v>
      </c>
      <c r="E2387" s="0" t="s">
        <v>127</v>
      </c>
      <c r="F2387" s="0" t="s">
        <v>7928</v>
      </c>
      <c r="H2387" s="0" t="n">
        <v>0</v>
      </c>
      <c r="I2387" s="0" t="s">
        <v>7923</v>
      </c>
    </row>
    <row r="2388" customFormat="false" ht="15" hidden="false" customHeight="false" outlineLevel="0" collapsed="false">
      <c r="A2388" s="0" t="n">
        <v>3693</v>
      </c>
      <c r="B2388" s="0" t="s">
        <v>7923</v>
      </c>
      <c r="C2388" s="0" t="s">
        <v>105</v>
      </c>
      <c r="D2388" s="0" t="s">
        <v>91</v>
      </c>
      <c r="E2388" s="0" t="s">
        <v>127</v>
      </c>
      <c r="F2388" s="0" t="s">
        <v>7928</v>
      </c>
      <c r="H2388" s="0" t="n">
        <v>0</v>
      </c>
      <c r="I2388" s="0" t="s">
        <v>7923</v>
      </c>
    </row>
    <row r="2389" customFormat="false" ht="15" hidden="false" customHeight="false" outlineLevel="0" collapsed="false">
      <c r="A2389" s="0" t="n">
        <v>3694</v>
      </c>
      <c r="B2389" s="0" t="s">
        <v>7923</v>
      </c>
      <c r="C2389" s="0" t="s">
        <v>105</v>
      </c>
      <c r="D2389" s="0" t="s">
        <v>91</v>
      </c>
      <c r="E2389" s="0" t="s">
        <v>127</v>
      </c>
      <c r="F2389" s="0" t="s">
        <v>7928</v>
      </c>
      <c r="H2389" s="0" t="n">
        <v>0</v>
      </c>
      <c r="I2389" s="0" t="s">
        <v>7923</v>
      </c>
    </row>
    <row r="2390" customFormat="false" ht="15" hidden="false" customHeight="false" outlineLevel="0" collapsed="false">
      <c r="A2390" s="0" t="n">
        <v>3695</v>
      </c>
      <c r="B2390" s="0" t="s">
        <v>7923</v>
      </c>
      <c r="C2390" s="0" t="s">
        <v>105</v>
      </c>
      <c r="D2390" s="0" t="s">
        <v>91</v>
      </c>
      <c r="E2390" s="0" t="s">
        <v>127</v>
      </c>
      <c r="F2390" s="0" t="s">
        <v>7928</v>
      </c>
      <c r="H2390" s="0" t="n">
        <v>0</v>
      </c>
      <c r="I2390" s="0" t="s">
        <v>7923</v>
      </c>
    </row>
    <row r="2391" customFormat="false" ht="15" hidden="false" customHeight="false" outlineLevel="0" collapsed="false">
      <c r="A2391" s="0" t="n">
        <v>3696</v>
      </c>
      <c r="B2391" s="0" t="s">
        <v>7923</v>
      </c>
      <c r="C2391" s="0" t="s">
        <v>105</v>
      </c>
      <c r="D2391" s="0" t="s">
        <v>91</v>
      </c>
      <c r="E2391" s="0" t="s">
        <v>127</v>
      </c>
      <c r="F2391" s="0" t="s">
        <v>7928</v>
      </c>
      <c r="H2391" s="0" t="n">
        <v>0</v>
      </c>
      <c r="I2391" s="0" t="s">
        <v>7923</v>
      </c>
    </row>
    <row r="2392" customFormat="false" ht="15" hidden="false" customHeight="false" outlineLevel="0" collapsed="false">
      <c r="A2392" s="0" t="n">
        <v>3697</v>
      </c>
      <c r="B2392" s="0" t="s">
        <v>7923</v>
      </c>
      <c r="C2392" s="0" t="s">
        <v>105</v>
      </c>
      <c r="D2392" s="0" t="s">
        <v>91</v>
      </c>
      <c r="E2392" s="0" t="s">
        <v>127</v>
      </c>
      <c r="F2392" s="0" t="s">
        <v>7928</v>
      </c>
      <c r="H2392" s="0" t="n">
        <v>0</v>
      </c>
      <c r="I2392" s="0" t="s">
        <v>7923</v>
      </c>
    </row>
    <row r="2393" customFormat="false" ht="15" hidden="false" customHeight="false" outlineLevel="0" collapsed="false">
      <c r="A2393" s="0" t="n">
        <v>3698</v>
      </c>
      <c r="B2393" s="0" t="s">
        <v>7923</v>
      </c>
      <c r="C2393" s="0" t="s">
        <v>105</v>
      </c>
      <c r="D2393" s="0" t="s">
        <v>91</v>
      </c>
      <c r="E2393" s="0" t="s">
        <v>127</v>
      </c>
      <c r="F2393" s="0" t="s">
        <v>7928</v>
      </c>
      <c r="H2393" s="0" t="n">
        <v>0</v>
      </c>
      <c r="I2393" s="0" t="s">
        <v>7923</v>
      </c>
    </row>
    <row r="2394" customFormat="false" ht="15" hidden="false" customHeight="false" outlineLevel="0" collapsed="false">
      <c r="A2394" s="0" t="n">
        <v>3699</v>
      </c>
      <c r="B2394" s="0" t="s">
        <v>7923</v>
      </c>
      <c r="C2394" s="0" t="s">
        <v>105</v>
      </c>
      <c r="D2394" s="0" t="s">
        <v>91</v>
      </c>
      <c r="E2394" s="0" t="s">
        <v>127</v>
      </c>
      <c r="F2394" s="0" t="s">
        <v>7928</v>
      </c>
      <c r="H2394" s="0" t="n">
        <v>0</v>
      </c>
      <c r="I2394" s="0" t="s">
        <v>7923</v>
      </c>
    </row>
    <row r="2395" customFormat="false" ht="15" hidden="false" customHeight="false" outlineLevel="0" collapsed="false">
      <c r="A2395" s="0" t="n">
        <v>3700</v>
      </c>
      <c r="B2395" s="0" t="s">
        <v>7923</v>
      </c>
      <c r="C2395" s="0" t="s">
        <v>105</v>
      </c>
      <c r="D2395" s="0" t="s">
        <v>91</v>
      </c>
      <c r="E2395" s="0" t="s">
        <v>127</v>
      </c>
      <c r="F2395" s="0" t="s">
        <v>7928</v>
      </c>
      <c r="H2395" s="0" t="n">
        <v>0</v>
      </c>
      <c r="I2395" s="0" t="s">
        <v>7923</v>
      </c>
    </row>
    <row r="2396" customFormat="false" ht="15" hidden="false" customHeight="false" outlineLevel="0" collapsed="false">
      <c r="A2396" s="0" t="n">
        <v>3701</v>
      </c>
      <c r="B2396" s="0" t="s">
        <v>7923</v>
      </c>
      <c r="C2396" s="0" t="s">
        <v>105</v>
      </c>
      <c r="D2396" s="0" t="s">
        <v>91</v>
      </c>
      <c r="E2396" s="0" t="s">
        <v>127</v>
      </c>
      <c r="F2396" s="0" t="s">
        <v>7928</v>
      </c>
      <c r="H2396" s="0" t="n">
        <v>0</v>
      </c>
      <c r="I2396" s="0" t="s">
        <v>7923</v>
      </c>
    </row>
    <row r="2397" customFormat="false" ht="15" hidden="false" customHeight="false" outlineLevel="0" collapsed="false">
      <c r="A2397" s="0" t="n">
        <v>3702</v>
      </c>
      <c r="B2397" s="0" t="s">
        <v>7962</v>
      </c>
      <c r="C2397" s="0" t="s">
        <v>105</v>
      </c>
      <c r="D2397" s="0" t="s">
        <v>91</v>
      </c>
      <c r="E2397" s="0" t="s">
        <v>127</v>
      </c>
      <c r="F2397" s="0" t="s">
        <v>7964</v>
      </c>
      <c r="H2397" s="0" t="n">
        <v>0</v>
      </c>
      <c r="I2397" s="0" t="s">
        <v>7962</v>
      </c>
    </row>
    <row r="2398" customFormat="false" ht="15" hidden="false" customHeight="false" outlineLevel="0" collapsed="false">
      <c r="A2398" s="0" t="n">
        <v>3703</v>
      </c>
      <c r="B2398" s="0" t="s">
        <v>7962</v>
      </c>
      <c r="C2398" s="0" t="s">
        <v>105</v>
      </c>
      <c r="D2398" s="0" t="s">
        <v>91</v>
      </c>
      <c r="E2398" s="0" t="s">
        <v>127</v>
      </c>
      <c r="F2398" s="0" t="s">
        <v>7964</v>
      </c>
      <c r="H2398" s="0" t="n">
        <v>0</v>
      </c>
      <c r="I2398" s="0" t="s">
        <v>7962</v>
      </c>
    </row>
    <row r="2399" customFormat="false" ht="15" hidden="false" customHeight="false" outlineLevel="0" collapsed="false">
      <c r="A2399" s="0" t="n">
        <v>3704</v>
      </c>
      <c r="B2399" s="0" t="s">
        <v>7962</v>
      </c>
      <c r="C2399" s="0" t="s">
        <v>105</v>
      </c>
      <c r="D2399" s="0" t="s">
        <v>91</v>
      </c>
      <c r="E2399" s="0" t="s">
        <v>127</v>
      </c>
      <c r="F2399" s="0" t="s">
        <v>7964</v>
      </c>
      <c r="H2399" s="0" t="n">
        <v>0</v>
      </c>
      <c r="I2399" s="0" t="s">
        <v>7962</v>
      </c>
    </row>
    <row r="2400" customFormat="false" ht="15" hidden="false" customHeight="false" outlineLevel="0" collapsed="false">
      <c r="A2400" s="0" t="n">
        <v>3705</v>
      </c>
      <c r="B2400" s="0" t="s">
        <v>7962</v>
      </c>
      <c r="C2400" s="0" t="s">
        <v>105</v>
      </c>
      <c r="D2400" s="0" t="s">
        <v>91</v>
      </c>
      <c r="E2400" s="0" t="s">
        <v>127</v>
      </c>
      <c r="F2400" s="0" t="s">
        <v>7964</v>
      </c>
      <c r="H2400" s="0" t="n">
        <v>0</v>
      </c>
      <c r="I2400" s="0" t="s">
        <v>7962</v>
      </c>
    </row>
    <row r="2401" customFormat="false" ht="15" hidden="false" customHeight="false" outlineLevel="0" collapsed="false">
      <c r="A2401" s="0" t="n">
        <v>3706</v>
      </c>
      <c r="B2401" s="0" t="s">
        <v>7962</v>
      </c>
      <c r="C2401" s="0" t="s">
        <v>105</v>
      </c>
      <c r="D2401" s="0" t="s">
        <v>91</v>
      </c>
      <c r="E2401" s="0" t="s">
        <v>127</v>
      </c>
      <c r="F2401" s="0" t="s">
        <v>7964</v>
      </c>
      <c r="H2401" s="0" t="n">
        <v>0</v>
      </c>
      <c r="I2401" s="0" t="s">
        <v>7962</v>
      </c>
    </row>
    <row r="2402" customFormat="false" ht="15" hidden="false" customHeight="false" outlineLevel="0" collapsed="false">
      <c r="A2402" s="0" t="n">
        <v>3707</v>
      </c>
      <c r="B2402" s="0" t="s">
        <v>7962</v>
      </c>
      <c r="C2402" s="0" t="s">
        <v>105</v>
      </c>
      <c r="D2402" s="0" t="s">
        <v>91</v>
      </c>
      <c r="E2402" s="0" t="s">
        <v>127</v>
      </c>
      <c r="F2402" s="0" t="s">
        <v>7964</v>
      </c>
      <c r="H2402" s="0" t="n">
        <v>0</v>
      </c>
      <c r="I2402" s="0" t="s">
        <v>7962</v>
      </c>
    </row>
    <row r="2403" customFormat="false" ht="15" hidden="false" customHeight="false" outlineLevel="0" collapsed="false">
      <c r="A2403" s="0" t="n">
        <v>3708</v>
      </c>
      <c r="B2403" s="0" t="s">
        <v>7962</v>
      </c>
      <c r="C2403" s="0" t="s">
        <v>105</v>
      </c>
      <c r="D2403" s="0" t="s">
        <v>91</v>
      </c>
      <c r="E2403" s="0" t="s">
        <v>127</v>
      </c>
      <c r="F2403" s="0" t="s">
        <v>7964</v>
      </c>
      <c r="H2403" s="0" t="n">
        <v>0</v>
      </c>
      <c r="I2403" s="0" t="s">
        <v>7962</v>
      </c>
    </row>
    <row r="2404" customFormat="false" ht="15" hidden="false" customHeight="false" outlineLevel="0" collapsed="false">
      <c r="A2404" s="0" t="n">
        <v>3709</v>
      </c>
      <c r="B2404" s="0" t="s">
        <v>7962</v>
      </c>
      <c r="C2404" s="0" t="s">
        <v>105</v>
      </c>
      <c r="D2404" s="0" t="s">
        <v>91</v>
      </c>
      <c r="E2404" s="0" t="s">
        <v>127</v>
      </c>
      <c r="F2404" s="0" t="s">
        <v>7964</v>
      </c>
      <c r="H2404" s="0" t="n">
        <v>0</v>
      </c>
      <c r="I2404" s="0" t="s">
        <v>7962</v>
      </c>
    </row>
    <row r="2405" customFormat="false" ht="15" hidden="false" customHeight="false" outlineLevel="0" collapsed="false">
      <c r="A2405" s="0" t="n">
        <v>3710</v>
      </c>
      <c r="B2405" s="0" t="s">
        <v>7962</v>
      </c>
      <c r="C2405" s="0" t="s">
        <v>105</v>
      </c>
      <c r="D2405" s="0" t="s">
        <v>91</v>
      </c>
      <c r="E2405" s="0" t="s">
        <v>127</v>
      </c>
      <c r="F2405" s="0" t="s">
        <v>7964</v>
      </c>
      <c r="H2405" s="0" t="n">
        <v>0</v>
      </c>
      <c r="I2405" s="0" t="s">
        <v>7962</v>
      </c>
    </row>
    <row r="2406" customFormat="false" ht="15" hidden="false" customHeight="false" outlineLevel="0" collapsed="false">
      <c r="A2406" s="0" t="n">
        <v>3711</v>
      </c>
      <c r="B2406" s="0" t="s">
        <v>7962</v>
      </c>
      <c r="C2406" s="0" t="s">
        <v>105</v>
      </c>
      <c r="D2406" s="0" t="s">
        <v>91</v>
      </c>
      <c r="E2406" s="0" t="s">
        <v>127</v>
      </c>
      <c r="F2406" s="0" t="s">
        <v>7964</v>
      </c>
      <c r="H2406" s="0" t="n">
        <v>0</v>
      </c>
      <c r="I2406" s="0" t="s">
        <v>7962</v>
      </c>
    </row>
    <row r="2407" customFormat="false" ht="15" hidden="false" customHeight="false" outlineLevel="0" collapsed="false">
      <c r="A2407" s="0" t="n">
        <v>3712</v>
      </c>
      <c r="B2407" s="0" t="s">
        <v>7962</v>
      </c>
      <c r="C2407" s="0" t="s">
        <v>105</v>
      </c>
      <c r="D2407" s="0" t="s">
        <v>91</v>
      </c>
      <c r="E2407" s="0" t="s">
        <v>127</v>
      </c>
      <c r="F2407" s="0" t="s">
        <v>7964</v>
      </c>
      <c r="H2407" s="0" t="n">
        <v>0</v>
      </c>
      <c r="I2407" s="0" t="s">
        <v>7962</v>
      </c>
    </row>
    <row r="2408" customFormat="false" ht="15" hidden="false" customHeight="false" outlineLevel="0" collapsed="false">
      <c r="A2408" s="0" t="n">
        <v>3713</v>
      </c>
      <c r="B2408" s="0" t="s">
        <v>7962</v>
      </c>
      <c r="C2408" s="0" t="s">
        <v>105</v>
      </c>
      <c r="D2408" s="0" t="s">
        <v>91</v>
      </c>
      <c r="E2408" s="0" t="s">
        <v>127</v>
      </c>
      <c r="F2408" s="0" t="s">
        <v>7964</v>
      </c>
      <c r="H2408" s="0" t="n">
        <v>0</v>
      </c>
      <c r="I2408" s="0" t="s">
        <v>7962</v>
      </c>
    </row>
    <row r="2409" customFormat="false" ht="15" hidden="false" customHeight="false" outlineLevel="0" collapsed="false">
      <c r="A2409" s="0" t="n">
        <v>3714</v>
      </c>
      <c r="B2409" s="0" t="s">
        <v>7962</v>
      </c>
      <c r="C2409" s="0" t="s">
        <v>105</v>
      </c>
      <c r="D2409" s="0" t="s">
        <v>91</v>
      </c>
      <c r="E2409" s="0" t="s">
        <v>127</v>
      </c>
      <c r="F2409" s="0" t="s">
        <v>7964</v>
      </c>
      <c r="H2409" s="0" t="n">
        <v>0</v>
      </c>
      <c r="I2409" s="0" t="s">
        <v>7962</v>
      </c>
    </row>
    <row r="2410" customFormat="false" ht="15" hidden="false" customHeight="false" outlineLevel="0" collapsed="false">
      <c r="A2410" s="0" t="n">
        <v>3715</v>
      </c>
      <c r="B2410" s="0" t="s">
        <v>7962</v>
      </c>
      <c r="C2410" s="0" t="s">
        <v>105</v>
      </c>
      <c r="D2410" s="0" t="s">
        <v>91</v>
      </c>
      <c r="E2410" s="0" t="s">
        <v>127</v>
      </c>
      <c r="F2410" s="0" t="s">
        <v>7964</v>
      </c>
      <c r="H2410" s="0" t="n">
        <v>0</v>
      </c>
      <c r="I2410" s="0" t="s">
        <v>7962</v>
      </c>
    </row>
    <row r="2411" customFormat="false" ht="15" hidden="false" customHeight="false" outlineLevel="0" collapsed="false">
      <c r="A2411" s="0" t="n">
        <v>3716</v>
      </c>
      <c r="B2411" s="0" t="s">
        <v>7962</v>
      </c>
      <c r="C2411" s="0" t="s">
        <v>105</v>
      </c>
      <c r="D2411" s="0" t="s">
        <v>91</v>
      </c>
      <c r="E2411" s="0" t="s">
        <v>127</v>
      </c>
      <c r="F2411" s="0" t="s">
        <v>7964</v>
      </c>
      <c r="H2411" s="0" t="n">
        <v>0</v>
      </c>
      <c r="I2411" s="0" t="s">
        <v>7962</v>
      </c>
    </row>
    <row r="2412" customFormat="false" ht="15" hidden="false" customHeight="false" outlineLevel="0" collapsed="false">
      <c r="A2412" s="0" t="n">
        <v>3717</v>
      </c>
      <c r="B2412" s="0" t="s">
        <v>7962</v>
      </c>
      <c r="C2412" s="0" t="s">
        <v>105</v>
      </c>
      <c r="D2412" s="0" t="s">
        <v>91</v>
      </c>
      <c r="E2412" s="0" t="s">
        <v>127</v>
      </c>
      <c r="F2412" s="0" t="s">
        <v>7964</v>
      </c>
      <c r="H2412" s="0" t="n">
        <v>0</v>
      </c>
      <c r="I2412" s="0" t="s">
        <v>7962</v>
      </c>
    </row>
    <row r="2413" customFormat="false" ht="15" hidden="false" customHeight="false" outlineLevel="0" collapsed="false">
      <c r="A2413" s="0" t="n">
        <v>3718</v>
      </c>
      <c r="B2413" s="0" t="s">
        <v>7962</v>
      </c>
      <c r="C2413" s="0" t="s">
        <v>105</v>
      </c>
      <c r="D2413" s="0" t="s">
        <v>91</v>
      </c>
      <c r="E2413" s="0" t="s">
        <v>127</v>
      </c>
      <c r="F2413" s="0" t="s">
        <v>7964</v>
      </c>
      <c r="H2413" s="0" t="n">
        <v>0</v>
      </c>
      <c r="I2413" s="0" t="s">
        <v>7962</v>
      </c>
    </row>
    <row r="2414" customFormat="false" ht="15" hidden="false" customHeight="false" outlineLevel="0" collapsed="false">
      <c r="A2414" s="0" t="n">
        <v>3719</v>
      </c>
      <c r="B2414" s="0" t="s">
        <v>7962</v>
      </c>
      <c r="C2414" s="0" t="s">
        <v>105</v>
      </c>
      <c r="D2414" s="0" t="s">
        <v>91</v>
      </c>
      <c r="E2414" s="0" t="s">
        <v>127</v>
      </c>
      <c r="F2414" s="0" t="s">
        <v>7964</v>
      </c>
      <c r="H2414" s="0" t="n">
        <v>0</v>
      </c>
      <c r="I2414" s="0" t="s">
        <v>7962</v>
      </c>
    </row>
    <row r="2415" customFormat="false" ht="15" hidden="false" customHeight="false" outlineLevel="0" collapsed="false">
      <c r="A2415" s="0" t="n">
        <v>3720</v>
      </c>
      <c r="B2415" s="0" t="s">
        <v>7962</v>
      </c>
      <c r="C2415" s="0" t="s">
        <v>105</v>
      </c>
      <c r="D2415" s="0" t="s">
        <v>91</v>
      </c>
      <c r="E2415" s="0" t="s">
        <v>127</v>
      </c>
      <c r="F2415" s="0" t="s">
        <v>7964</v>
      </c>
      <c r="H2415" s="0" t="n">
        <v>0</v>
      </c>
      <c r="I2415" s="0" t="s">
        <v>7962</v>
      </c>
    </row>
    <row r="2416" customFormat="false" ht="15" hidden="false" customHeight="false" outlineLevel="0" collapsed="false">
      <c r="A2416" s="0" t="n">
        <v>3721</v>
      </c>
      <c r="B2416" s="0" t="s">
        <v>7962</v>
      </c>
      <c r="C2416" s="0" t="s">
        <v>105</v>
      </c>
      <c r="D2416" s="0" t="s">
        <v>91</v>
      </c>
      <c r="E2416" s="0" t="s">
        <v>127</v>
      </c>
      <c r="F2416" s="0" t="s">
        <v>7964</v>
      </c>
      <c r="H2416" s="0" t="n">
        <v>0</v>
      </c>
      <c r="I2416" s="0" t="s">
        <v>7962</v>
      </c>
    </row>
    <row r="2417" customFormat="false" ht="15" hidden="false" customHeight="false" outlineLevel="0" collapsed="false">
      <c r="A2417" s="0" t="n">
        <v>3722</v>
      </c>
      <c r="B2417" s="0" t="s">
        <v>7962</v>
      </c>
      <c r="C2417" s="0" t="s">
        <v>105</v>
      </c>
      <c r="D2417" s="0" t="s">
        <v>91</v>
      </c>
      <c r="E2417" s="0" t="s">
        <v>127</v>
      </c>
      <c r="F2417" s="0" t="s">
        <v>7964</v>
      </c>
      <c r="H2417" s="0" t="n">
        <v>0</v>
      </c>
      <c r="I2417" s="0" t="s">
        <v>7962</v>
      </c>
    </row>
    <row r="2418" customFormat="false" ht="15" hidden="false" customHeight="false" outlineLevel="0" collapsed="false">
      <c r="A2418" s="0" t="n">
        <v>3723</v>
      </c>
      <c r="B2418" s="0" t="s">
        <v>7962</v>
      </c>
      <c r="C2418" s="0" t="s">
        <v>105</v>
      </c>
      <c r="D2418" s="0" t="s">
        <v>91</v>
      </c>
      <c r="E2418" s="0" t="s">
        <v>127</v>
      </c>
      <c r="F2418" s="0" t="s">
        <v>7964</v>
      </c>
      <c r="H2418" s="0" t="n">
        <v>0</v>
      </c>
      <c r="I2418" s="0" t="s">
        <v>7962</v>
      </c>
    </row>
    <row r="2419" customFormat="false" ht="15" hidden="false" customHeight="false" outlineLevel="0" collapsed="false">
      <c r="A2419" s="0" t="n">
        <v>3724</v>
      </c>
      <c r="B2419" s="0" t="s">
        <v>7962</v>
      </c>
      <c r="C2419" s="0" t="s">
        <v>105</v>
      </c>
      <c r="D2419" s="0" t="s">
        <v>91</v>
      </c>
      <c r="E2419" s="0" t="s">
        <v>127</v>
      </c>
      <c r="F2419" s="0" t="s">
        <v>7964</v>
      </c>
      <c r="H2419" s="0" t="n">
        <v>0</v>
      </c>
      <c r="I2419" s="0" t="s">
        <v>7962</v>
      </c>
    </row>
    <row r="2420" customFormat="false" ht="15" hidden="false" customHeight="false" outlineLevel="0" collapsed="false">
      <c r="A2420" s="0" t="n">
        <v>3725</v>
      </c>
      <c r="B2420" s="0" t="s">
        <v>7962</v>
      </c>
      <c r="C2420" s="0" t="s">
        <v>105</v>
      </c>
      <c r="D2420" s="0" t="s">
        <v>91</v>
      </c>
      <c r="E2420" s="0" t="s">
        <v>127</v>
      </c>
      <c r="F2420" s="0" t="s">
        <v>7964</v>
      </c>
      <c r="H2420" s="0" t="n">
        <v>0</v>
      </c>
      <c r="I2420" s="0" t="s">
        <v>7962</v>
      </c>
    </row>
    <row r="2421" customFormat="false" ht="15" hidden="false" customHeight="false" outlineLevel="0" collapsed="false">
      <c r="A2421" s="0" t="n">
        <v>3726</v>
      </c>
      <c r="B2421" s="0" t="s">
        <v>8012</v>
      </c>
      <c r="C2421" s="0" t="s">
        <v>769</v>
      </c>
      <c r="D2421" s="0" t="s">
        <v>91</v>
      </c>
      <c r="E2421" s="0" t="s">
        <v>85</v>
      </c>
      <c r="F2421" s="0" t="s">
        <v>8017</v>
      </c>
      <c r="H2421" s="0" t="n">
        <v>0</v>
      </c>
      <c r="I2421" s="0" t="s">
        <v>8012</v>
      </c>
    </row>
    <row r="2422" customFormat="false" ht="15" hidden="false" customHeight="false" outlineLevel="0" collapsed="false">
      <c r="A2422" s="0" t="n">
        <v>3727</v>
      </c>
      <c r="B2422" s="0" t="s">
        <v>8012</v>
      </c>
      <c r="C2422" s="0" t="s">
        <v>769</v>
      </c>
      <c r="D2422" s="0" t="s">
        <v>91</v>
      </c>
      <c r="E2422" s="0" t="s">
        <v>127</v>
      </c>
      <c r="F2422" s="0" t="s">
        <v>8017</v>
      </c>
      <c r="H2422" s="0" t="n">
        <v>0</v>
      </c>
      <c r="I2422" s="0" t="s">
        <v>8012</v>
      </c>
    </row>
    <row r="2423" customFormat="false" ht="15" hidden="false" customHeight="false" outlineLevel="0" collapsed="false">
      <c r="A2423" s="0" t="n">
        <v>3728</v>
      </c>
      <c r="B2423" s="0" t="s">
        <v>8012</v>
      </c>
      <c r="C2423" s="0" t="s">
        <v>769</v>
      </c>
      <c r="D2423" s="0" t="s">
        <v>91</v>
      </c>
      <c r="E2423" s="0" t="s">
        <v>127</v>
      </c>
      <c r="F2423" s="0" t="s">
        <v>8017</v>
      </c>
      <c r="H2423" s="0" t="n">
        <v>0</v>
      </c>
      <c r="I2423" s="0" t="s">
        <v>8012</v>
      </c>
    </row>
    <row r="2424" customFormat="false" ht="15" hidden="false" customHeight="false" outlineLevel="0" collapsed="false">
      <c r="A2424" s="0" t="n">
        <v>3729</v>
      </c>
      <c r="B2424" s="0" t="s">
        <v>8012</v>
      </c>
      <c r="C2424" s="0" t="s">
        <v>769</v>
      </c>
      <c r="D2424" s="0" t="s">
        <v>91</v>
      </c>
      <c r="E2424" s="0" t="s">
        <v>127</v>
      </c>
      <c r="F2424" s="0" t="s">
        <v>8017</v>
      </c>
      <c r="H2424" s="0" t="n">
        <v>0</v>
      </c>
      <c r="I2424" s="0" t="s">
        <v>8012</v>
      </c>
    </row>
    <row r="2425" customFormat="false" ht="15" hidden="false" customHeight="false" outlineLevel="0" collapsed="false">
      <c r="A2425" s="0" t="n">
        <v>3730</v>
      </c>
      <c r="B2425" s="0" t="s">
        <v>8029</v>
      </c>
      <c r="C2425" s="0" t="s">
        <v>105</v>
      </c>
      <c r="D2425" s="0" t="s">
        <v>91</v>
      </c>
      <c r="E2425" s="0" t="s">
        <v>127</v>
      </c>
      <c r="F2425" s="0" t="s">
        <v>8036</v>
      </c>
      <c r="H2425" s="0" t="n">
        <v>0</v>
      </c>
      <c r="I2425" s="0" t="s">
        <v>8029</v>
      </c>
    </row>
    <row r="2426" customFormat="false" ht="15" hidden="false" customHeight="false" outlineLevel="0" collapsed="false">
      <c r="A2426" s="0" t="n">
        <v>3731</v>
      </c>
      <c r="B2426" s="0" t="s">
        <v>8029</v>
      </c>
      <c r="C2426" s="0" t="s">
        <v>105</v>
      </c>
      <c r="D2426" s="0" t="s">
        <v>91</v>
      </c>
      <c r="E2426" s="0" t="s">
        <v>127</v>
      </c>
      <c r="F2426" s="0" t="s">
        <v>8036</v>
      </c>
      <c r="H2426" s="0" t="n">
        <v>0</v>
      </c>
      <c r="I2426" s="0" t="s">
        <v>8029</v>
      </c>
    </row>
    <row r="2427" customFormat="false" ht="15" hidden="false" customHeight="false" outlineLevel="0" collapsed="false">
      <c r="A2427" s="0" t="n">
        <v>3732</v>
      </c>
      <c r="B2427" s="0" t="s">
        <v>8029</v>
      </c>
      <c r="C2427" s="0" t="s">
        <v>105</v>
      </c>
      <c r="D2427" s="0" t="s">
        <v>91</v>
      </c>
      <c r="E2427" s="0" t="s">
        <v>127</v>
      </c>
      <c r="F2427" s="0" t="s">
        <v>8036</v>
      </c>
      <c r="H2427" s="0" t="n">
        <v>0</v>
      </c>
      <c r="I2427" s="0" t="s">
        <v>8029</v>
      </c>
    </row>
    <row r="2428" customFormat="false" ht="15" hidden="false" customHeight="false" outlineLevel="0" collapsed="false">
      <c r="A2428" s="0" t="n">
        <v>3733</v>
      </c>
      <c r="B2428" s="0" t="s">
        <v>8029</v>
      </c>
      <c r="C2428" s="0" t="s">
        <v>105</v>
      </c>
      <c r="D2428" s="0" t="s">
        <v>91</v>
      </c>
      <c r="E2428" s="0" t="s">
        <v>127</v>
      </c>
      <c r="F2428" s="0" t="s">
        <v>8036</v>
      </c>
      <c r="H2428" s="0" t="n">
        <v>0</v>
      </c>
      <c r="I2428" s="0" t="s">
        <v>8029</v>
      </c>
    </row>
    <row r="2429" customFormat="false" ht="15" hidden="false" customHeight="false" outlineLevel="0" collapsed="false">
      <c r="A2429" s="0" t="n">
        <v>3734</v>
      </c>
      <c r="B2429" s="0" t="s">
        <v>8029</v>
      </c>
      <c r="C2429" s="0" t="s">
        <v>105</v>
      </c>
      <c r="D2429" s="0" t="s">
        <v>91</v>
      </c>
      <c r="E2429" s="0" t="s">
        <v>127</v>
      </c>
      <c r="F2429" s="0" t="s">
        <v>8036</v>
      </c>
      <c r="H2429" s="0" t="n">
        <v>0</v>
      </c>
      <c r="I2429" s="0" t="s">
        <v>8029</v>
      </c>
    </row>
    <row r="2430" customFormat="false" ht="15" hidden="false" customHeight="false" outlineLevel="0" collapsed="false">
      <c r="A2430" s="0" t="n">
        <v>3735</v>
      </c>
      <c r="B2430" s="0" t="s">
        <v>8029</v>
      </c>
      <c r="C2430" s="0" t="s">
        <v>105</v>
      </c>
      <c r="D2430" s="0" t="s">
        <v>91</v>
      </c>
      <c r="E2430" s="0" t="s">
        <v>127</v>
      </c>
      <c r="F2430" s="0" t="s">
        <v>8036</v>
      </c>
      <c r="H2430" s="0" t="n">
        <v>0</v>
      </c>
      <c r="I2430" s="0" t="s">
        <v>8029</v>
      </c>
    </row>
    <row r="2431" customFormat="false" ht="15" hidden="false" customHeight="false" outlineLevel="0" collapsed="false">
      <c r="A2431" s="0" t="n">
        <v>3736</v>
      </c>
      <c r="B2431" s="0" t="s">
        <v>8029</v>
      </c>
      <c r="C2431" s="0" t="s">
        <v>105</v>
      </c>
      <c r="D2431" s="0" t="s">
        <v>91</v>
      </c>
      <c r="E2431" s="0" t="s">
        <v>127</v>
      </c>
      <c r="F2431" s="0" t="s">
        <v>8036</v>
      </c>
      <c r="H2431" s="0" t="n">
        <v>0</v>
      </c>
      <c r="I2431" s="0" t="s">
        <v>8029</v>
      </c>
    </row>
    <row r="2432" customFormat="false" ht="15" hidden="false" customHeight="false" outlineLevel="0" collapsed="false">
      <c r="A2432" s="0" t="n">
        <v>3737</v>
      </c>
      <c r="B2432" s="0" t="s">
        <v>8029</v>
      </c>
      <c r="C2432" s="0" t="s">
        <v>105</v>
      </c>
      <c r="D2432" s="0" t="s">
        <v>91</v>
      </c>
      <c r="E2432" s="0" t="s">
        <v>127</v>
      </c>
      <c r="F2432" s="0" t="s">
        <v>8036</v>
      </c>
      <c r="H2432" s="0" t="n">
        <v>0</v>
      </c>
      <c r="I2432" s="0" t="s">
        <v>8029</v>
      </c>
    </row>
    <row r="2433" customFormat="false" ht="15" hidden="false" customHeight="false" outlineLevel="0" collapsed="false">
      <c r="A2433" s="0" t="n">
        <v>3738</v>
      </c>
      <c r="B2433" s="0" t="s">
        <v>8029</v>
      </c>
      <c r="C2433" s="0" t="s">
        <v>105</v>
      </c>
      <c r="D2433" s="0" t="s">
        <v>91</v>
      </c>
      <c r="E2433" s="0" t="s">
        <v>127</v>
      </c>
      <c r="F2433" s="0" t="s">
        <v>8036</v>
      </c>
      <c r="H2433" s="0" t="n">
        <v>0</v>
      </c>
      <c r="I2433" s="0" t="s">
        <v>8029</v>
      </c>
    </row>
    <row r="2434" customFormat="false" ht="15" hidden="false" customHeight="false" outlineLevel="0" collapsed="false">
      <c r="A2434" s="0" t="n">
        <v>3739</v>
      </c>
      <c r="B2434" s="0" t="s">
        <v>8029</v>
      </c>
      <c r="C2434" s="0" t="s">
        <v>105</v>
      </c>
      <c r="D2434" s="0" t="s">
        <v>91</v>
      </c>
      <c r="E2434" s="0" t="s">
        <v>127</v>
      </c>
      <c r="F2434" s="0" t="s">
        <v>8036</v>
      </c>
      <c r="H2434" s="0" t="n">
        <v>0</v>
      </c>
      <c r="I2434" s="0" t="s">
        <v>8029</v>
      </c>
    </row>
    <row r="2435" customFormat="false" ht="15" hidden="false" customHeight="false" outlineLevel="0" collapsed="false">
      <c r="A2435" s="0" t="n">
        <v>3740</v>
      </c>
      <c r="B2435" s="0" t="s">
        <v>8029</v>
      </c>
      <c r="C2435" s="0" t="s">
        <v>105</v>
      </c>
      <c r="D2435" s="0" t="s">
        <v>91</v>
      </c>
      <c r="E2435" s="0" t="s">
        <v>127</v>
      </c>
      <c r="F2435" s="0" t="s">
        <v>8036</v>
      </c>
      <c r="H2435" s="0" t="n">
        <v>0</v>
      </c>
      <c r="I2435" s="0" t="s">
        <v>8029</v>
      </c>
    </row>
    <row r="2436" customFormat="false" ht="15" hidden="false" customHeight="false" outlineLevel="0" collapsed="false">
      <c r="A2436" s="0" t="n">
        <v>3741</v>
      </c>
      <c r="B2436" s="0" t="s">
        <v>8029</v>
      </c>
      <c r="C2436" s="0" t="s">
        <v>105</v>
      </c>
      <c r="D2436" s="0" t="s">
        <v>91</v>
      </c>
      <c r="E2436" s="0" t="s">
        <v>127</v>
      </c>
      <c r="F2436" s="0" t="s">
        <v>8036</v>
      </c>
      <c r="H2436" s="0" t="n">
        <v>0</v>
      </c>
      <c r="I2436" s="0" t="s">
        <v>8029</v>
      </c>
    </row>
    <row r="2437" customFormat="false" ht="15" hidden="false" customHeight="false" outlineLevel="0" collapsed="false">
      <c r="A2437" s="0" t="n">
        <v>3742</v>
      </c>
      <c r="B2437" s="0" t="s">
        <v>8029</v>
      </c>
      <c r="C2437" s="0" t="s">
        <v>105</v>
      </c>
      <c r="D2437" s="0" t="s">
        <v>91</v>
      </c>
      <c r="E2437" s="0" t="s">
        <v>127</v>
      </c>
      <c r="F2437" s="0" t="s">
        <v>8036</v>
      </c>
      <c r="H2437" s="0" t="n">
        <v>0</v>
      </c>
      <c r="I2437" s="0" t="s">
        <v>8029</v>
      </c>
    </row>
    <row r="2438" customFormat="false" ht="15" hidden="false" customHeight="false" outlineLevel="0" collapsed="false">
      <c r="A2438" s="0" t="n">
        <v>3743</v>
      </c>
      <c r="B2438" s="0" t="s">
        <v>8029</v>
      </c>
      <c r="C2438" s="0" t="s">
        <v>105</v>
      </c>
      <c r="D2438" s="0" t="s">
        <v>91</v>
      </c>
      <c r="E2438" s="0" t="s">
        <v>127</v>
      </c>
      <c r="F2438" s="0" t="s">
        <v>8036</v>
      </c>
      <c r="H2438" s="0" t="n">
        <v>0</v>
      </c>
      <c r="I2438" s="0" t="s">
        <v>8029</v>
      </c>
    </row>
    <row r="2439" customFormat="false" ht="15" hidden="false" customHeight="false" outlineLevel="0" collapsed="false">
      <c r="A2439" s="0" t="n">
        <v>3744</v>
      </c>
      <c r="B2439" s="0" t="s">
        <v>8029</v>
      </c>
      <c r="C2439" s="0" t="s">
        <v>105</v>
      </c>
      <c r="D2439" s="0" t="s">
        <v>91</v>
      </c>
      <c r="E2439" s="0" t="s">
        <v>127</v>
      </c>
      <c r="F2439" s="0" t="s">
        <v>8036</v>
      </c>
      <c r="H2439" s="0" t="n">
        <v>0</v>
      </c>
      <c r="I2439" s="0" t="s">
        <v>8029</v>
      </c>
    </row>
    <row r="2440" customFormat="false" ht="15" hidden="false" customHeight="false" outlineLevel="0" collapsed="false">
      <c r="A2440" s="0" t="n">
        <v>3745</v>
      </c>
      <c r="B2440" s="0" t="s">
        <v>8029</v>
      </c>
      <c r="C2440" s="0" t="s">
        <v>105</v>
      </c>
      <c r="D2440" s="0" t="s">
        <v>91</v>
      </c>
      <c r="E2440" s="0" t="s">
        <v>127</v>
      </c>
      <c r="F2440" s="0" t="s">
        <v>8036</v>
      </c>
      <c r="H2440" s="0" t="n">
        <v>0</v>
      </c>
      <c r="I2440" s="0" t="s">
        <v>8029</v>
      </c>
    </row>
    <row r="2441" customFormat="false" ht="15" hidden="false" customHeight="false" outlineLevel="0" collapsed="false">
      <c r="A2441" s="0" t="n">
        <v>3746</v>
      </c>
      <c r="B2441" s="0" t="s">
        <v>8029</v>
      </c>
      <c r="C2441" s="0" t="s">
        <v>105</v>
      </c>
      <c r="D2441" s="0" t="s">
        <v>91</v>
      </c>
      <c r="E2441" s="0" t="s">
        <v>127</v>
      </c>
      <c r="F2441" s="0" t="s">
        <v>8036</v>
      </c>
      <c r="H2441" s="0" t="n">
        <v>0</v>
      </c>
      <c r="I2441" s="0" t="s">
        <v>8029</v>
      </c>
    </row>
    <row r="2442" customFormat="false" ht="15" hidden="false" customHeight="false" outlineLevel="0" collapsed="false">
      <c r="A2442" s="0" t="n">
        <v>3747</v>
      </c>
      <c r="B2442" s="0" t="s">
        <v>8029</v>
      </c>
      <c r="C2442" s="0" t="s">
        <v>105</v>
      </c>
      <c r="D2442" s="0" t="s">
        <v>91</v>
      </c>
      <c r="E2442" s="0" t="s">
        <v>127</v>
      </c>
      <c r="F2442" s="0" t="s">
        <v>8036</v>
      </c>
      <c r="H2442" s="0" t="n">
        <v>0</v>
      </c>
      <c r="I2442" s="0" t="s">
        <v>8029</v>
      </c>
    </row>
    <row r="2443" customFormat="false" ht="15" hidden="false" customHeight="false" outlineLevel="0" collapsed="false">
      <c r="A2443" s="0" t="n">
        <v>3748</v>
      </c>
      <c r="B2443" s="0" t="s">
        <v>8029</v>
      </c>
      <c r="C2443" s="0" t="s">
        <v>105</v>
      </c>
      <c r="D2443" s="0" t="s">
        <v>91</v>
      </c>
      <c r="E2443" s="0" t="s">
        <v>127</v>
      </c>
      <c r="F2443" s="0" t="s">
        <v>8036</v>
      </c>
      <c r="H2443" s="0" t="n">
        <v>0</v>
      </c>
      <c r="I2443" s="0" t="s">
        <v>8029</v>
      </c>
    </row>
    <row r="2444" customFormat="false" ht="15" hidden="false" customHeight="false" outlineLevel="0" collapsed="false">
      <c r="A2444" s="0" t="n">
        <v>3749</v>
      </c>
      <c r="B2444" s="0" t="s">
        <v>8029</v>
      </c>
      <c r="C2444" s="0" t="s">
        <v>105</v>
      </c>
      <c r="D2444" s="0" t="s">
        <v>91</v>
      </c>
      <c r="E2444" s="0" t="s">
        <v>127</v>
      </c>
      <c r="F2444" s="0" t="s">
        <v>8036</v>
      </c>
      <c r="H2444" s="0" t="n">
        <v>0</v>
      </c>
      <c r="I2444" s="0" t="s">
        <v>8029</v>
      </c>
    </row>
    <row r="2445" customFormat="false" ht="15" hidden="false" customHeight="false" outlineLevel="0" collapsed="false">
      <c r="A2445" s="0" t="n">
        <v>3750</v>
      </c>
      <c r="B2445" s="0" t="s">
        <v>8029</v>
      </c>
      <c r="C2445" s="0" t="s">
        <v>105</v>
      </c>
      <c r="D2445" s="0" t="s">
        <v>91</v>
      </c>
      <c r="E2445" s="0" t="s">
        <v>127</v>
      </c>
      <c r="F2445" s="0" t="s">
        <v>8036</v>
      </c>
      <c r="H2445" s="0" t="n">
        <v>0</v>
      </c>
      <c r="I2445" s="0" t="s">
        <v>8029</v>
      </c>
    </row>
    <row r="2446" customFormat="false" ht="15" hidden="false" customHeight="false" outlineLevel="0" collapsed="false">
      <c r="A2446" s="0" t="n">
        <v>3751</v>
      </c>
      <c r="B2446" s="0" t="s">
        <v>8029</v>
      </c>
      <c r="C2446" s="0" t="s">
        <v>105</v>
      </c>
      <c r="D2446" s="0" t="s">
        <v>91</v>
      </c>
      <c r="E2446" s="0" t="s">
        <v>127</v>
      </c>
      <c r="F2446" s="0" t="s">
        <v>8036</v>
      </c>
      <c r="H2446" s="0" t="n">
        <v>0</v>
      </c>
      <c r="I2446" s="0" t="s">
        <v>8029</v>
      </c>
    </row>
    <row r="2447" customFormat="false" ht="15" hidden="false" customHeight="false" outlineLevel="0" collapsed="false">
      <c r="A2447" s="0" t="n">
        <v>3752</v>
      </c>
      <c r="B2447" s="0" t="s">
        <v>8029</v>
      </c>
      <c r="C2447" s="0" t="s">
        <v>105</v>
      </c>
      <c r="D2447" s="0" t="s">
        <v>91</v>
      </c>
      <c r="E2447" s="0" t="s">
        <v>127</v>
      </c>
      <c r="F2447" s="0" t="s">
        <v>8036</v>
      </c>
      <c r="H2447" s="0" t="n">
        <v>0</v>
      </c>
      <c r="I2447" s="0" t="s">
        <v>8029</v>
      </c>
    </row>
    <row r="2448" customFormat="false" ht="15" hidden="false" customHeight="false" outlineLevel="0" collapsed="false">
      <c r="A2448" s="0" t="n">
        <v>3753</v>
      </c>
      <c r="B2448" s="0" t="s">
        <v>8029</v>
      </c>
      <c r="C2448" s="0" t="s">
        <v>105</v>
      </c>
      <c r="D2448" s="0" t="s">
        <v>91</v>
      </c>
      <c r="E2448" s="0" t="s">
        <v>127</v>
      </c>
      <c r="F2448" s="0" t="s">
        <v>8036</v>
      </c>
      <c r="H2448" s="0" t="n">
        <v>0</v>
      </c>
      <c r="I2448" s="0" t="s">
        <v>8029</v>
      </c>
    </row>
    <row r="2449" customFormat="false" ht="15" hidden="false" customHeight="false" outlineLevel="0" collapsed="false">
      <c r="A2449" s="0" t="n">
        <v>3754</v>
      </c>
      <c r="B2449" s="0" t="s">
        <v>8029</v>
      </c>
      <c r="C2449" s="0" t="s">
        <v>105</v>
      </c>
      <c r="D2449" s="0" t="s">
        <v>91</v>
      </c>
      <c r="E2449" s="0" t="s">
        <v>127</v>
      </c>
      <c r="F2449" s="0" t="s">
        <v>8036</v>
      </c>
      <c r="H2449" s="0" t="n">
        <v>0</v>
      </c>
      <c r="I2449" s="0" t="s">
        <v>8029</v>
      </c>
    </row>
    <row r="2450" customFormat="false" ht="15" hidden="false" customHeight="false" outlineLevel="0" collapsed="false">
      <c r="A2450" s="0" t="n">
        <v>3755</v>
      </c>
      <c r="B2450" s="0" t="s">
        <v>8029</v>
      </c>
      <c r="C2450" s="0" t="s">
        <v>105</v>
      </c>
      <c r="D2450" s="0" t="s">
        <v>91</v>
      </c>
      <c r="E2450" s="0" t="s">
        <v>127</v>
      </c>
      <c r="F2450" s="0" t="s">
        <v>8036</v>
      </c>
      <c r="H2450" s="0" t="n">
        <v>0</v>
      </c>
      <c r="I2450" s="0" t="s">
        <v>8029</v>
      </c>
    </row>
    <row r="2451" customFormat="false" ht="15" hidden="false" customHeight="false" outlineLevel="0" collapsed="false">
      <c r="A2451" s="0" t="n">
        <v>3756</v>
      </c>
      <c r="B2451" s="0" t="s">
        <v>8029</v>
      </c>
      <c r="C2451" s="0" t="s">
        <v>105</v>
      </c>
      <c r="D2451" s="0" t="s">
        <v>91</v>
      </c>
      <c r="E2451" s="0" t="s">
        <v>127</v>
      </c>
      <c r="F2451" s="0" t="s">
        <v>8036</v>
      </c>
      <c r="H2451" s="0" t="n">
        <v>0</v>
      </c>
      <c r="I2451" s="0" t="s">
        <v>8029</v>
      </c>
    </row>
    <row r="2452" customFormat="false" ht="15" hidden="false" customHeight="false" outlineLevel="0" collapsed="false">
      <c r="A2452" s="0" t="n">
        <v>3757</v>
      </c>
      <c r="B2452" s="0" t="s">
        <v>8029</v>
      </c>
      <c r="C2452" s="0" t="s">
        <v>105</v>
      </c>
      <c r="D2452" s="0" t="s">
        <v>91</v>
      </c>
      <c r="E2452" s="0" t="s">
        <v>127</v>
      </c>
      <c r="F2452" s="0" t="s">
        <v>8036</v>
      </c>
      <c r="H2452" s="0" t="n">
        <v>0</v>
      </c>
      <c r="I2452" s="0" t="s">
        <v>8029</v>
      </c>
    </row>
    <row r="2453" customFormat="false" ht="15" hidden="false" customHeight="false" outlineLevel="0" collapsed="false">
      <c r="A2453" s="0" t="n">
        <v>3758</v>
      </c>
      <c r="B2453" s="0" t="s">
        <v>8029</v>
      </c>
      <c r="C2453" s="0" t="s">
        <v>105</v>
      </c>
      <c r="D2453" s="0" t="s">
        <v>91</v>
      </c>
      <c r="E2453" s="0" t="s">
        <v>127</v>
      </c>
      <c r="F2453" s="0" t="s">
        <v>8036</v>
      </c>
      <c r="H2453" s="0" t="n">
        <v>0</v>
      </c>
      <c r="I2453" s="0" t="s">
        <v>8029</v>
      </c>
    </row>
    <row r="2454" customFormat="false" ht="15" hidden="false" customHeight="false" outlineLevel="0" collapsed="false">
      <c r="A2454" s="0" t="n">
        <v>3759</v>
      </c>
      <c r="B2454" s="0" t="s">
        <v>8029</v>
      </c>
      <c r="C2454" s="0" t="s">
        <v>105</v>
      </c>
      <c r="D2454" s="0" t="s">
        <v>91</v>
      </c>
      <c r="E2454" s="0" t="s">
        <v>127</v>
      </c>
      <c r="F2454" s="0" t="s">
        <v>8036</v>
      </c>
      <c r="H2454" s="0" t="n">
        <v>0</v>
      </c>
      <c r="I2454" s="0" t="s">
        <v>8029</v>
      </c>
    </row>
    <row r="2455" customFormat="false" ht="15" hidden="false" customHeight="false" outlineLevel="0" collapsed="false">
      <c r="A2455" s="0" t="n">
        <v>3760</v>
      </c>
      <c r="B2455" s="0" t="s">
        <v>8029</v>
      </c>
      <c r="C2455" s="0" t="s">
        <v>105</v>
      </c>
      <c r="D2455" s="0" t="s">
        <v>91</v>
      </c>
      <c r="E2455" s="0" t="s">
        <v>127</v>
      </c>
      <c r="F2455" s="0" t="s">
        <v>8036</v>
      </c>
      <c r="H2455" s="0" t="n">
        <v>0</v>
      </c>
      <c r="I2455" s="0" t="s">
        <v>8029</v>
      </c>
    </row>
    <row r="2456" customFormat="false" ht="15" hidden="false" customHeight="false" outlineLevel="0" collapsed="false">
      <c r="A2456" s="0" t="n">
        <v>3761</v>
      </c>
      <c r="B2456" s="0" t="s">
        <v>8029</v>
      </c>
      <c r="C2456" s="0" t="s">
        <v>105</v>
      </c>
      <c r="D2456" s="0" t="s">
        <v>91</v>
      </c>
      <c r="E2456" s="0" t="s">
        <v>127</v>
      </c>
      <c r="F2456" s="0" t="s">
        <v>8036</v>
      </c>
      <c r="H2456" s="0" t="n">
        <v>0</v>
      </c>
      <c r="I2456" s="0" t="s">
        <v>8029</v>
      </c>
    </row>
    <row r="2457" customFormat="false" ht="15" hidden="false" customHeight="false" outlineLevel="0" collapsed="false">
      <c r="A2457" s="0" t="n">
        <v>3762</v>
      </c>
      <c r="B2457" s="0" t="s">
        <v>8029</v>
      </c>
      <c r="C2457" s="0" t="s">
        <v>105</v>
      </c>
      <c r="D2457" s="0" t="s">
        <v>91</v>
      </c>
      <c r="E2457" s="0" t="s">
        <v>127</v>
      </c>
      <c r="F2457" s="0" t="s">
        <v>8036</v>
      </c>
      <c r="H2457" s="0" t="n">
        <v>0</v>
      </c>
      <c r="I2457" s="0" t="s">
        <v>8029</v>
      </c>
    </row>
    <row r="2458" customFormat="false" ht="15" hidden="false" customHeight="false" outlineLevel="0" collapsed="false">
      <c r="A2458" s="0" t="n">
        <v>3763</v>
      </c>
      <c r="B2458" s="0" t="s">
        <v>8029</v>
      </c>
      <c r="C2458" s="0" t="s">
        <v>105</v>
      </c>
      <c r="D2458" s="0" t="s">
        <v>91</v>
      </c>
      <c r="E2458" s="0" t="s">
        <v>127</v>
      </c>
      <c r="F2458" s="0" t="s">
        <v>8036</v>
      </c>
      <c r="H2458" s="0" t="n">
        <v>0</v>
      </c>
      <c r="I2458" s="0" t="s">
        <v>8029</v>
      </c>
    </row>
    <row r="2459" customFormat="false" ht="15" hidden="false" customHeight="false" outlineLevel="0" collapsed="false">
      <c r="A2459" s="0" t="n">
        <v>3764</v>
      </c>
      <c r="B2459" s="0" t="s">
        <v>8029</v>
      </c>
      <c r="C2459" s="0" t="s">
        <v>105</v>
      </c>
      <c r="D2459" s="0" t="s">
        <v>91</v>
      </c>
      <c r="E2459" s="0" t="s">
        <v>127</v>
      </c>
      <c r="F2459" s="0" t="s">
        <v>8036</v>
      </c>
      <c r="H2459" s="0" t="n">
        <v>0</v>
      </c>
      <c r="I2459" s="0" t="s">
        <v>8029</v>
      </c>
    </row>
    <row r="2460" customFormat="false" ht="15" hidden="false" customHeight="false" outlineLevel="0" collapsed="false">
      <c r="A2460" s="0" t="n">
        <v>3765</v>
      </c>
      <c r="B2460" s="0" t="s">
        <v>8029</v>
      </c>
      <c r="C2460" s="0" t="s">
        <v>105</v>
      </c>
      <c r="D2460" s="0" t="s">
        <v>91</v>
      </c>
      <c r="E2460" s="0" t="s">
        <v>127</v>
      </c>
      <c r="F2460" s="0" t="s">
        <v>8036</v>
      </c>
      <c r="H2460" s="0" t="n">
        <v>0</v>
      </c>
      <c r="I2460" s="0" t="s">
        <v>8029</v>
      </c>
    </row>
    <row r="2461" customFormat="false" ht="15" hidden="false" customHeight="false" outlineLevel="0" collapsed="false">
      <c r="A2461" s="0" t="n">
        <v>3766</v>
      </c>
      <c r="B2461" s="0" t="s">
        <v>8029</v>
      </c>
      <c r="C2461" s="0" t="s">
        <v>105</v>
      </c>
      <c r="D2461" s="0" t="s">
        <v>91</v>
      </c>
      <c r="E2461" s="0" t="s">
        <v>127</v>
      </c>
      <c r="F2461" s="0" t="s">
        <v>8036</v>
      </c>
      <c r="H2461" s="0" t="n">
        <v>0</v>
      </c>
      <c r="I2461" s="0" t="s">
        <v>8029</v>
      </c>
    </row>
    <row r="2462" customFormat="false" ht="15" hidden="false" customHeight="false" outlineLevel="0" collapsed="false">
      <c r="A2462" s="0" t="n">
        <v>3767</v>
      </c>
      <c r="B2462" s="0" t="s">
        <v>8029</v>
      </c>
      <c r="C2462" s="0" t="s">
        <v>105</v>
      </c>
      <c r="D2462" s="0" t="s">
        <v>91</v>
      </c>
      <c r="E2462" s="0" t="s">
        <v>127</v>
      </c>
      <c r="F2462" s="0" t="s">
        <v>8036</v>
      </c>
      <c r="H2462" s="0" t="n">
        <v>0</v>
      </c>
      <c r="I2462" s="0" t="s">
        <v>8029</v>
      </c>
    </row>
    <row r="2463" customFormat="false" ht="15" hidden="false" customHeight="false" outlineLevel="0" collapsed="false">
      <c r="A2463" s="0" t="n">
        <v>3768</v>
      </c>
      <c r="B2463" s="0" t="s">
        <v>8029</v>
      </c>
      <c r="C2463" s="0" t="s">
        <v>105</v>
      </c>
      <c r="D2463" s="0" t="s">
        <v>91</v>
      </c>
      <c r="E2463" s="0" t="s">
        <v>127</v>
      </c>
      <c r="F2463" s="0" t="s">
        <v>8036</v>
      </c>
      <c r="H2463" s="0" t="n">
        <v>0</v>
      </c>
      <c r="I2463" s="0" t="s">
        <v>8029</v>
      </c>
    </row>
    <row r="2464" customFormat="false" ht="15" hidden="false" customHeight="false" outlineLevel="0" collapsed="false">
      <c r="A2464" s="0" t="n">
        <v>3769</v>
      </c>
      <c r="B2464" s="0" t="s">
        <v>8029</v>
      </c>
      <c r="C2464" s="0" t="s">
        <v>105</v>
      </c>
      <c r="D2464" s="0" t="s">
        <v>91</v>
      </c>
      <c r="E2464" s="0" t="s">
        <v>127</v>
      </c>
      <c r="F2464" s="0" t="s">
        <v>8036</v>
      </c>
      <c r="H2464" s="0" t="n">
        <v>0</v>
      </c>
      <c r="I2464" s="0" t="s">
        <v>8029</v>
      </c>
    </row>
    <row r="2465" customFormat="false" ht="15" hidden="false" customHeight="false" outlineLevel="0" collapsed="false">
      <c r="A2465" s="0" t="n">
        <v>3770</v>
      </c>
      <c r="B2465" s="0" t="s">
        <v>8029</v>
      </c>
      <c r="C2465" s="0" t="s">
        <v>105</v>
      </c>
      <c r="D2465" s="0" t="s">
        <v>91</v>
      </c>
      <c r="E2465" s="0" t="s">
        <v>127</v>
      </c>
      <c r="F2465" s="0" t="s">
        <v>8036</v>
      </c>
      <c r="H2465" s="0" t="n">
        <v>0</v>
      </c>
      <c r="I2465" s="0" t="s">
        <v>8029</v>
      </c>
    </row>
    <row r="2466" customFormat="false" ht="15" hidden="false" customHeight="false" outlineLevel="0" collapsed="false">
      <c r="A2466" s="0" t="n">
        <v>3771</v>
      </c>
      <c r="B2466" s="0" t="s">
        <v>8029</v>
      </c>
      <c r="C2466" s="0" t="s">
        <v>105</v>
      </c>
      <c r="D2466" s="0" t="s">
        <v>91</v>
      </c>
      <c r="E2466" s="0" t="s">
        <v>127</v>
      </c>
      <c r="F2466" s="0" t="s">
        <v>8036</v>
      </c>
      <c r="H2466" s="0" t="n">
        <v>0</v>
      </c>
      <c r="I2466" s="0" t="s">
        <v>8029</v>
      </c>
    </row>
    <row r="2467" customFormat="false" ht="15" hidden="false" customHeight="false" outlineLevel="0" collapsed="false">
      <c r="A2467" s="0" t="n">
        <v>3772</v>
      </c>
      <c r="B2467" s="0" t="s">
        <v>8029</v>
      </c>
      <c r="C2467" s="0" t="s">
        <v>105</v>
      </c>
      <c r="D2467" s="0" t="s">
        <v>91</v>
      </c>
      <c r="E2467" s="0" t="s">
        <v>127</v>
      </c>
      <c r="F2467" s="0" t="s">
        <v>8036</v>
      </c>
      <c r="H2467" s="0" t="n">
        <v>0</v>
      </c>
      <c r="I2467" s="0" t="s">
        <v>8029</v>
      </c>
    </row>
    <row r="2468" customFormat="false" ht="15" hidden="false" customHeight="false" outlineLevel="0" collapsed="false">
      <c r="A2468" s="0" t="n">
        <v>3773</v>
      </c>
      <c r="B2468" s="0" t="s">
        <v>8029</v>
      </c>
      <c r="C2468" s="0" t="s">
        <v>105</v>
      </c>
      <c r="D2468" s="0" t="s">
        <v>91</v>
      </c>
      <c r="E2468" s="0" t="s">
        <v>127</v>
      </c>
      <c r="F2468" s="0" t="s">
        <v>8036</v>
      </c>
      <c r="H2468" s="0" t="n">
        <v>0</v>
      </c>
      <c r="I2468" s="0" t="s">
        <v>8029</v>
      </c>
    </row>
    <row r="2469" customFormat="false" ht="15" hidden="false" customHeight="false" outlineLevel="0" collapsed="false">
      <c r="A2469" s="0" t="n">
        <v>3774</v>
      </c>
      <c r="B2469" s="0" t="s">
        <v>8029</v>
      </c>
      <c r="C2469" s="0" t="s">
        <v>105</v>
      </c>
      <c r="D2469" s="0" t="s">
        <v>91</v>
      </c>
      <c r="E2469" s="0" t="s">
        <v>127</v>
      </c>
      <c r="F2469" s="0" t="s">
        <v>8036</v>
      </c>
      <c r="H2469" s="0" t="n">
        <v>0</v>
      </c>
      <c r="I2469" s="0" t="s">
        <v>8029</v>
      </c>
    </row>
    <row r="2470" customFormat="false" ht="15" hidden="false" customHeight="false" outlineLevel="0" collapsed="false">
      <c r="A2470" s="0" t="n">
        <v>3775</v>
      </c>
      <c r="B2470" s="0" t="s">
        <v>8029</v>
      </c>
      <c r="C2470" s="0" t="s">
        <v>105</v>
      </c>
      <c r="D2470" s="0" t="s">
        <v>91</v>
      </c>
      <c r="E2470" s="0" t="s">
        <v>127</v>
      </c>
      <c r="F2470" s="0" t="s">
        <v>8036</v>
      </c>
      <c r="H2470" s="0" t="n">
        <v>0</v>
      </c>
      <c r="I2470" s="0" t="s">
        <v>8029</v>
      </c>
    </row>
    <row r="2471" customFormat="false" ht="15" hidden="false" customHeight="false" outlineLevel="0" collapsed="false">
      <c r="A2471" s="0" t="n">
        <v>3776</v>
      </c>
      <c r="B2471" s="0" t="s">
        <v>8029</v>
      </c>
      <c r="C2471" s="0" t="s">
        <v>105</v>
      </c>
      <c r="D2471" s="0" t="s">
        <v>91</v>
      </c>
      <c r="E2471" s="0" t="s">
        <v>127</v>
      </c>
      <c r="F2471" s="0" t="s">
        <v>8036</v>
      </c>
      <c r="H2471" s="0" t="n">
        <v>0</v>
      </c>
      <c r="I2471" s="0" t="s">
        <v>8029</v>
      </c>
    </row>
    <row r="2472" customFormat="false" ht="15" hidden="false" customHeight="false" outlineLevel="0" collapsed="false">
      <c r="A2472" s="0" t="n">
        <v>3777</v>
      </c>
      <c r="B2472" s="0" t="s">
        <v>8029</v>
      </c>
      <c r="C2472" s="0" t="s">
        <v>105</v>
      </c>
      <c r="D2472" s="0" t="s">
        <v>91</v>
      </c>
      <c r="E2472" s="0" t="s">
        <v>127</v>
      </c>
      <c r="F2472" s="0" t="s">
        <v>8036</v>
      </c>
      <c r="H2472" s="0" t="n">
        <v>0</v>
      </c>
      <c r="I2472" s="0" t="s">
        <v>8029</v>
      </c>
    </row>
    <row r="2473" customFormat="false" ht="15" hidden="false" customHeight="false" outlineLevel="0" collapsed="false">
      <c r="A2473" s="0" t="n">
        <v>3778</v>
      </c>
      <c r="B2473" s="0" t="s">
        <v>8029</v>
      </c>
      <c r="C2473" s="0" t="s">
        <v>105</v>
      </c>
      <c r="D2473" s="0" t="s">
        <v>91</v>
      </c>
      <c r="E2473" s="0" t="s">
        <v>127</v>
      </c>
      <c r="F2473" s="0" t="s">
        <v>8036</v>
      </c>
      <c r="H2473" s="0" t="n">
        <v>0</v>
      </c>
      <c r="I2473" s="0" t="s">
        <v>8029</v>
      </c>
    </row>
    <row r="2474" customFormat="false" ht="15" hidden="false" customHeight="false" outlineLevel="0" collapsed="false">
      <c r="A2474" s="0" t="n">
        <v>3779</v>
      </c>
      <c r="B2474" s="0" t="s">
        <v>8029</v>
      </c>
      <c r="C2474" s="0" t="s">
        <v>105</v>
      </c>
      <c r="D2474" s="0" t="s">
        <v>91</v>
      </c>
      <c r="E2474" s="0" t="s">
        <v>127</v>
      </c>
      <c r="F2474" s="0" t="s">
        <v>8036</v>
      </c>
      <c r="H2474" s="0" t="n">
        <v>0</v>
      </c>
      <c r="I2474" s="0" t="s">
        <v>8029</v>
      </c>
    </row>
    <row r="2475" customFormat="false" ht="15" hidden="false" customHeight="false" outlineLevel="0" collapsed="false">
      <c r="A2475" s="0" t="n">
        <v>3780</v>
      </c>
      <c r="B2475" s="0" t="s">
        <v>8029</v>
      </c>
      <c r="C2475" s="0" t="s">
        <v>105</v>
      </c>
      <c r="D2475" s="0" t="s">
        <v>91</v>
      </c>
      <c r="E2475" s="0" t="s">
        <v>127</v>
      </c>
      <c r="F2475" s="0" t="s">
        <v>8036</v>
      </c>
      <c r="H2475" s="0" t="n">
        <v>0</v>
      </c>
      <c r="I2475" s="0" t="s">
        <v>8029</v>
      </c>
    </row>
    <row r="2476" customFormat="false" ht="15" hidden="false" customHeight="false" outlineLevel="0" collapsed="false">
      <c r="A2476" s="0" t="n">
        <v>3781</v>
      </c>
      <c r="B2476" s="0" t="s">
        <v>8029</v>
      </c>
      <c r="C2476" s="0" t="s">
        <v>105</v>
      </c>
      <c r="D2476" s="0" t="s">
        <v>91</v>
      </c>
      <c r="E2476" s="0" t="s">
        <v>127</v>
      </c>
      <c r="F2476" s="0" t="s">
        <v>8036</v>
      </c>
      <c r="H2476" s="0" t="n">
        <v>0</v>
      </c>
      <c r="I2476" s="0" t="s">
        <v>8029</v>
      </c>
    </row>
    <row r="2477" customFormat="false" ht="15" hidden="false" customHeight="false" outlineLevel="0" collapsed="false">
      <c r="A2477" s="0" t="n">
        <v>3782</v>
      </c>
      <c r="B2477" s="0" t="s">
        <v>8029</v>
      </c>
      <c r="C2477" s="0" t="s">
        <v>105</v>
      </c>
      <c r="D2477" s="0" t="s">
        <v>91</v>
      </c>
      <c r="E2477" s="0" t="s">
        <v>127</v>
      </c>
      <c r="F2477" s="0" t="s">
        <v>8036</v>
      </c>
      <c r="H2477" s="0" t="n">
        <v>0</v>
      </c>
      <c r="I2477" s="0" t="s">
        <v>8029</v>
      </c>
    </row>
    <row r="2478" customFormat="false" ht="15" hidden="false" customHeight="false" outlineLevel="0" collapsed="false">
      <c r="A2478" s="0" t="n">
        <v>3783</v>
      </c>
      <c r="B2478" s="0" t="s">
        <v>8029</v>
      </c>
      <c r="C2478" s="0" t="s">
        <v>105</v>
      </c>
      <c r="D2478" s="0" t="s">
        <v>91</v>
      </c>
      <c r="E2478" s="0" t="s">
        <v>127</v>
      </c>
      <c r="F2478" s="0" t="s">
        <v>8036</v>
      </c>
      <c r="H2478" s="0" t="n">
        <v>0</v>
      </c>
      <c r="I2478" s="0" t="s">
        <v>8029</v>
      </c>
    </row>
    <row r="2479" customFormat="false" ht="15" hidden="false" customHeight="false" outlineLevel="0" collapsed="false">
      <c r="A2479" s="0" t="n">
        <v>3784</v>
      </c>
      <c r="B2479" s="0" t="s">
        <v>8029</v>
      </c>
      <c r="C2479" s="0" t="s">
        <v>105</v>
      </c>
      <c r="D2479" s="0" t="s">
        <v>91</v>
      </c>
      <c r="E2479" s="0" t="s">
        <v>127</v>
      </c>
      <c r="F2479" s="0" t="s">
        <v>8036</v>
      </c>
      <c r="H2479" s="0" t="n">
        <v>0</v>
      </c>
      <c r="I2479" s="0" t="s">
        <v>8029</v>
      </c>
    </row>
    <row r="2480" customFormat="false" ht="15" hidden="false" customHeight="false" outlineLevel="0" collapsed="false">
      <c r="A2480" s="0" t="n">
        <v>3785</v>
      </c>
      <c r="B2480" s="0" t="s">
        <v>8029</v>
      </c>
      <c r="C2480" s="0" t="s">
        <v>105</v>
      </c>
      <c r="D2480" s="0" t="s">
        <v>91</v>
      </c>
      <c r="E2480" s="0" t="s">
        <v>127</v>
      </c>
      <c r="F2480" s="0" t="s">
        <v>8036</v>
      </c>
      <c r="H2480" s="0" t="n">
        <v>0</v>
      </c>
      <c r="I2480" s="0" t="s">
        <v>8029</v>
      </c>
    </row>
    <row r="2481" customFormat="false" ht="15" hidden="false" customHeight="false" outlineLevel="0" collapsed="false">
      <c r="A2481" s="0" t="n">
        <v>3786</v>
      </c>
      <c r="B2481" s="0" t="s">
        <v>8029</v>
      </c>
      <c r="C2481" s="0" t="s">
        <v>105</v>
      </c>
      <c r="D2481" s="0" t="s">
        <v>91</v>
      </c>
      <c r="E2481" s="0" t="s">
        <v>127</v>
      </c>
      <c r="F2481" s="0" t="s">
        <v>8036</v>
      </c>
      <c r="H2481" s="0" t="n">
        <v>0</v>
      </c>
      <c r="I2481" s="0" t="s">
        <v>8029</v>
      </c>
    </row>
    <row r="2482" customFormat="false" ht="15" hidden="false" customHeight="false" outlineLevel="0" collapsed="false">
      <c r="A2482" s="0" t="n">
        <v>3787</v>
      </c>
      <c r="B2482" s="0" t="s">
        <v>8029</v>
      </c>
      <c r="C2482" s="0" t="s">
        <v>105</v>
      </c>
      <c r="D2482" s="0" t="s">
        <v>91</v>
      </c>
      <c r="E2482" s="0" t="s">
        <v>127</v>
      </c>
      <c r="F2482" s="0" t="s">
        <v>8036</v>
      </c>
      <c r="H2482" s="0" t="n">
        <v>0</v>
      </c>
      <c r="I2482" s="0" t="s">
        <v>8029</v>
      </c>
    </row>
    <row r="2483" customFormat="false" ht="15" hidden="false" customHeight="false" outlineLevel="0" collapsed="false">
      <c r="A2483" s="0" t="n">
        <v>3788</v>
      </c>
      <c r="B2483" s="0" t="s">
        <v>8029</v>
      </c>
      <c r="C2483" s="0" t="s">
        <v>105</v>
      </c>
      <c r="D2483" s="0" t="s">
        <v>91</v>
      </c>
      <c r="E2483" s="0" t="s">
        <v>127</v>
      </c>
      <c r="F2483" s="0" t="s">
        <v>8036</v>
      </c>
      <c r="H2483" s="0" t="n">
        <v>0</v>
      </c>
      <c r="I2483" s="0" t="s">
        <v>8029</v>
      </c>
    </row>
    <row r="2484" customFormat="false" ht="15" hidden="false" customHeight="false" outlineLevel="0" collapsed="false">
      <c r="A2484" s="0" t="n">
        <v>3789</v>
      </c>
      <c r="B2484" s="0" t="s">
        <v>8029</v>
      </c>
      <c r="C2484" s="0" t="s">
        <v>105</v>
      </c>
      <c r="D2484" s="0" t="s">
        <v>91</v>
      </c>
      <c r="E2484" s="0" t="s">
        <v>127</v>
      </c>
      <c r="F2484" s="0" t="s">
        <v>8036</v>
      </c>
      <c r="H2484" s="0" t="n">
        <v>0</v>
      </c>
      <c r="I2484" s="0" t="s">
        <v>8029</v>
      </c>
    </row>
    <row r="2485" customFormat="false" ht="15" hidden="false" customHeight="false" outlineLevel="0" collapsed="false">
      <c r="A2485" s="0" t="n">
        <v>3790</v>
      </c>
      <c r="B2485" s="0" t="s">
        <v>8029</v>
      </c>
      <c r="C2485" s="0" t="s">
        <v>105</v>
      </c>
      <c r="D2485" s="0" t="s">
        <v>91</v>
      </c>
      <c r="E2485" s="0" t="s">
        <v>127</v>
      </c>
      <c r="F2485" s="0" t="s">
        <v>8036</v>
      </c>
      <c r="H2485" s="0" t="n">
        <v>0</v>
      </c>
      <c r="I2485" s="0" t="s">
        <v>8029</v>
      </c>
    </row>
    <row r="2486" customFormat="false" ht="15" hidden="false" customHeight="false" outlineLevel="0" collapsed="false">
      <c r="A2486" s="0" t="n">
        <v>3791</v>
      </c>
      <c r="B2486" s="0" t="s">
        <v>8029</v>
      </c>
      <c r="C2486" s="0" t="s">
        <v>105</v>
      </c>
      <c r="D2486" s="0" t="s">
        <v>91</v>
      </c>
      <c r="E2486" s="0" t="s">
        <v>127</v>
      </c>
      <c r="F2486" s="0" t="s">
        <v>8036</v>
      </c>
      <c r="H2486" s="0" t="n">
        <v>0</v>
      </c>
      <c r="I2486" s="0" t="s">
        <v>8029</v>
      </c>
    </row>
    <row r="2487" customFormat="false" ht="15" hidden="false" customHeight="false" outlineLevel="0" collapsed="false">
      <c r="A2487" s="0" t="n">
        <v>3792</v>
      </c>
      <c r="B2487" s="0" t="s">
        <v>8029</v>
      </c>
      <c r="C2487" s="0" t="s">
        <v>105</v>
      </c>
      <c r="D2487" s="0" t="s">
        <v>91</v>
      </c>
      <c r="E2487" s="0" t="s">
        <v>127</v>
      </c>
      <c r="F2487" s="0" t="s">
        <v>8036</v>
      </c>
      <c r="H2487" s="0" t="n">
        <v>0</v>
      </c>
      <c r="I2487" s="0" t="s">
        <v>8029</v>
      </c>
    </row>
    <row r="2488" customFormat="false" ht="15" hidden="false" customHeight="false" outlineLevel="0" collapsed="false">
      <c r="A2488" s="0" t="n">
        <v>3793</v>
      </c>
      <c r="B2488" s="0" t="s">
        <v>8029</v>
      </c>
      <c r="C2488" s="0" t="s">
        <v>105</v>
      </c>
      <c r="D2488" s="0" t="s">
        <v>91</v>
      </c>
      <c r="E2488" s="0" t="s">
        <v>127</v>
      </c>
      <c r="F2488" s="0" t="s">
        <v>8036</v>
      </c>
      <c r="H2488" s="0" t="n">
        <v>0</v>
      </c>
      <c r="I2488" s="0" t="s">
        <v>8029</v>
      </c>
    </row>
    <row r="2489" customFormat="false" ht="15" hidden="false" customHeight="false" outlineLevel="0" collapsed="false">
      <c r="A2489" s="0" t="n">
        <v>3794</v>
      </c>
      <c r="B2489" s="0" t="s">
        <v>8029</v>
      </c>
      <c r="C2489" s="0" t="s">
        <v>105</v>
      </c>
      <c r="D2489" s="0" t="s">
        <v>91</v>
      </c>
      <c r="E2489" s="0" t="s">
        <v>127</v>
      </c>
      <c r="F2489" s="0" t="s">
        <v>8036</v>
      </c>
      <c r="H2489" s="0" t="n">
        <v>0</v>
      </c>
      <c r="I2489" s="0" t="s">
        <v>8029</v>
      </c>
    </row>
    <row r="2490" customFormat="false" ht="15" hidden="false" customHeight="false" outlineLevel="0" collapsed="false">
      <c r="A2490" s="0" t="n">
        <v>3795</v>
      </c>
      <c r="B2490" s="0" t="s">
        <v>8029</v>
      </c>
      <c r="C2490" s="0" t="s">
        <v>105</v>
      </c>
      <c r="D2490" s="0" t="s">
        <v>91</v>
      </c>
      <c r="E2490" s="0" t="s">
        <v>127</v>
      </c>
      <c r="F2490" s="0" t="s">
        <v>8036</v>
      </c>
      <c r="H2490" s="0" t="n">
        <v>0</v>
      </c>
      <c r="I2490" s="0" t="s">
        <v>8029</v>
      </c>
    </row>
    <row r="2491" customFormat="false" ht="15" hidden="false" customHeight="false" outlineLevel="0" collapsed="false">
      <c r="A2491" s="0" t="n">
        <v>3796</v>
      </c>
      <c r="B2491" s="0" t="s">
        <v>8029</v>
      </c>
      <c r="C2491" s="0" t="s">
        <v>105</v>
      </c>
      <c r="D2491" s="0" t="s">
        <v>91</v>
      </c>
      <c r="E2491" s="0" t="s">
        <v>127</v>
      </c>
      <c r="F2491" s="0" t="s">
        <v>8036</v>
      </c>
      <c r="H2491" s="0" t="n">
        <v>0</v>
      </c>
      <c r="I2491" s="0" t="s">
        <v>8029</v>
      </c>
    </row>
    <row r="2492" customFormat="false" ht="15" hidden="false" customHeight="false" outlineLevel="0" collapsed="false">
      <c r="A2492" s="0" t="n">
        <v>3797</v>
      </c>
      <c r="B2492" s="0" t="s">
        <v>8029</v>
      </c>
      <c r="C2492" s="0" t="s">
        <v>105</v>
      </c>
      <c r="D2492" s="0" t="s">
        <v>91</v>
      </c>
      <c r="E2492" s="0" t="s">
        <v>127</v>
      </c>
      <c r="F2492" s="0" t="s">
        <v>8036</v>
      </c>
      <c r="H2492" s="0" t="n">
        <v>0</v>
      </c>
      <c r="I2492" s="0" t="s">
        <v>8029</v>
      </c>
    </row>
    <row r="2493" customFormat="false" ht="15" hidden="false" customHeight="false" outlineLevel="0" collapsed="false">
      <c r="A2493" s="0" t="n">
        <v>3798</v>
      </c>
      <c r="B2493" s="0" t="s">
        <v>8029</v>
      </c>
      <c r="C2493" s="0" t="s">
        <v>105</v>
      </c>
      <c r="D2493" s="0" t="s">
        <v>91</v>
      </c>
      <c r="E2493" s="0" t="s">
        <v>127</v>
      </c>
      <c r="F2493" s="0" t="s">
        <v>8036</v>
      </c>
      <c r="H2493" s="0" t="n">
        <v>0</v>
      </c>
      <c r="I2493" s="0" t="s">
        <v>8029</v>
      </c>
    </row>
    <row r="2494" customFormat="false" ht="15" hidden="false" customHeight="false" outlineLevel="0" collapsed="false">
      <c r="A2494" s="0" t="n">
        <v>3799</v>
      </c>
      <c r="B2494" s="0" t="s">
        <v>8029</v>
      </c>
      <c r="C2494" s="0" t="s">
        <v>105</v>
      </c>
      <c r="D2494" s="0" t="s">
        <v>91</v>
      </c>
      <c r="E2494" s="0" t="s">
        <v>127</v>
      </c>
      <c r="F2494" s="0" t="s">
        <v>8036</v>
      </c>
      <c r="H2494" s="0" t="n">
        <v>0</v>
      </c>
      <c r="I2494" s="0" t="s">
        <v>8029</v>
      </c>
    </row>
    <row r="2495" customFormat="false" ht="15" hidden="false" customHeight="false" outlineLevel="0" collapsed="false">
      <c r="A2495" s="0" t="n">
        <v>3800</v>
      </c>
      <c r="B2495" s="0" t="s">
        <v>8029</v>
      </c>
      <c r="C2495" s="0" t="s">
        <v>105</v>
      </c>
      <c r="D2495" s="0" t="s">
        <v>91</v>
      </c>
      <c r="E2495" s="0" t="s">
        <v>127</v>
      </c>
      <c r="F2495" s="0" t="s">
        <v>8036</v>
      </c>
      <c r="H2495" s="0" t="n">
        <v>0</v>
      </c>
      <c r="I2495" s="0" t="s">
        <v>8029</v>
      </c>
    </row>
    <row r="2496" customFormat="false" ht="15" hidden="false" customHeight="false" outlineLevel="0" collapsed="false">
      <c r="A2496" s="0" t="n">
        <v>3801</v>
      </c>
      <c r="B2496" s="0" t="s">
        <v>8029</v>
      </c>
      <c r="C2496" s="0" t="s">
        <v>105</v>
      </c>
      <c r="D2496" s="0" t="s">
        <v>91</v>
      </c>
      <c r="E2496" s="0" t="s">
        <v>127</v>
      </c>
      <c r="F2496" s="0" t="s">
        <v>8036</v>
      </c>
      <c r="H2496" s="0" t="n">
        <v>0</v>
      </c>
      <c r="I2496" s="0" t="s">
        <v>8029</v>
      </c>
    </row>
    <row r="2497" customFormat="false" ht="15" hidden="false" customHeight="false" outlineLevel="0" collapsed="false">
      <c r="A2497" s="0" t="n">
        <v>3802</v>
      </c>
      <c r="B2497" s="0" t="s">
        <v>8029</v>
      </c>
      <c r="C2497" s="0" t="s">
        <v>105</v>
      </c>
      <c r="D2497" s="0" t="s">
        <v>91</v>
      </c>
      <c r="E2497" s="0" t="s">
        <v>127</v>
      </c>
      <c r="F2497" s="0" t="s">
        <v>8036</v>
      </c>
      <c r="H2497" s="0" t="n">
        <v>0</v>
      </c>
      <c r="I2497" s="0" t="s">
        <v>8029</v>
      </c>
    </row>
    <row r="2498" customFormat="false" ht="15" hidden="false" customHeight="false" outlineLevel="0" collapsed="false">
      <c r="A2498" s="0" t="n">
        <v>3803</v>
      </c>
      <c r="B2498" s="0" t="s">
        <v>8029</v>
      </c>
      <c r="C2498" s="0" t="s">
        <v>105</v>
      </c>
      <c r="D2498" s="0" t="s">
        <v>91</v>
      </c>
      <c r="E2498" s="0" t="s">
        <v>127</v>
      </c>
      <c r="F2498" s="0" t="s">
        <v>8036</v>
      </c>
      <c r="H2498" s="0" t="n">
        <v>0</v>
      </c>
      <c r="I2498" s="0" t="s">
        <v>8029</v>
      </c>
    </row>
    <row r="2499" customFormat="false" ht="15" hidden="false" customHeight="false" outlineLevel="0" collapsed="false">
      <c r="A2499" s="0" t="n">
        <v>3804</v>
      </c>
      <c r="B2499" s="0" t="s">
        <v>8029</v>
      </c>
      <c r="C2499" s="0" t="s">
        <v>105</v>
      </c>
      <c r="D2499" s="0" t="s">
        <v>91</v>
      </c>
      <c r="E2499" s="0" t="s">
        <v>127</v>
      </c>
      <c r="F2499" s="0" t="s">
        <v>8036</v>
      </c>
      <c r="H2499" s="0" t="n">
        <v>0</v>
      </c>
      <c r="I2499" s="0" t="s">
        <v>8029</v>
      </c>
    </row>
    <row r="2500" customFormat="false" ht="15" hidden="false" customHeight="false" outlineLevel="0" collapsed="false">
      <c r="A2500" s="0" t="n">
        <v>3805</v>
      </c>
      <c r="B2500" s="0" t="s">
        <v>8029</v>
      </c>
      <c r="C2500" s="0" t="s">
        <v>105</v>
      </c>
      <c r="D2500" s="0" t="s">
        <v>91</v>
      </c>
      <c r="E2500" s="0" t="s">
        <v>127</v>
      </c>
      <c r="F2500" s="0" t="s">
        <v>8036</v>
      </c>
      <c r="H2500" s="0" t="n">
        <v>0</v>
      </c>
      <c r="I2500" s="0" t="s">
        <v>8029</v>
      </c>
    </row>
    <row r="2501" customFormat="false" ht="15" hidden="false" customHeight="false" outlineLevel="0" collapsed="false">
      <c r="A2501" s="0" t="n">
        <v>3806</v>
      </c>
      <c r="B2501" s="0" t="s">
        <v>8029</v>
      </c>
      <c r="C2501" s="0" t="s">
        <v>105</v>
      </c>
      <c r="D2501" s="0" t="s">
        <v>91</v>
      </c>
      <c r="E2501" s="0" t="s">
        <v>127</v>
      </c>
      <c r="F2501" s="0" t="s">
        <v>8036</v>
      </c>
      <c r="H2501" s="0" t="n">
        <v>0</v>
      </c>
      <c r="I2501" s="0" t="s">
        <v>8029</v>
      </c>
    </row>
    <row r="2502" customFormat="false" ht="15" hidden="false" customHeight="false" outlineLevel="0" collapsed="false">
      <c r="A2502" s="0" t="n">
        <v>3807</v>
      </c>
      <c r="B2502" s="0" t="s">
        <v>8029</v>
      </c>
      <c r="C2502" s="0" t="s">
        <v>105</v>
      </c>
      <c r="D2502" s="0" t="s">
        <v>91</v>
      </c>
      <c r="E2502" s="0" t="s">
        <v>127</v>
      </c>
      <c r="F2502" s="0" t="s">
        <v>8036</v>
      </c>
      <c r="H2502" s="0" t="n">
        <v>0</v>
      </c>
      <c r="I2502" s="0" t="s">
        <v>8029</v>
      </c>
    </row>
    <row r="2503" customFormat="false" ht="15" hidden="false" customHeight="false" outlineLevel="0" collapsed="false">
      <c r="A2503" s="0" t="n">
        <v>3808</v>
      </c>
      <c r="B2503" s="0" t="s">
        <v>8029</v>
      </c>
      <c r="C2503" s="0" t="s">
        <v>105</v>
      </c>
      <c r="D2503" s="0" t="s">
        <v>91</v>
      </c>
      <c r="E2503" s="0" t="s">
        <v>127</v>
      </c>
      <c r="F2503" s="0" t="s">
        <v>8036</v>
      </c>
      <c r="H2503" s="0" t="n">
        <v>0</v>
      </c>
      <c r="I2503" s="0" t="s">
        <v>8029</v>
      </c>
    </row>
    <row r="2504" customFormat="false" ht="15" hidden="false" customHeight="false" outlineLevel="0" collapsed="false">
      <c r="A2504" s="0" t="n">
        <v>3809</v>
      </c>
      <c r="B2504" s="0" t="s">
        <v>8029</v>
      </c>
      <c r="C2504" s="0" t="s">
        <v>105</v>
      </c>
      <c r="D2504" s="0" t="s">
        <v>91</v>
      </c>
      <c r="E2504" s="0" t="s">
        <v>127</v>
      </c>
      <c r="F2504" s="0" t="s">
        <v>8036</v>
      </c>
      <c r="H2504" s="0" t="n">
        <v>0</v>
      </c>
      <c r="I2504" s="0" t="s">
        <v>8029</v>
      </c>
    </row>
    <row r="2505" customFormat="false" ht="15" hidden="false" customHeight="false" outlineLevel="0" collapsed="false">
      <c r="A2505" s="0" t="n">
        <v>3810</v>
      </c>
      <c r="B2505" s="0" t="s">
        <v>8029</v>
      </c>
      <c r="C2505" s="0" t="s">
        <v>105</v>
      </c>
      <c r="D2505" s="0" t="s">
        <v>91</v>
      </c>
      <c r="E2505" s="0" t="s">
        <v>127</v>
      </c>
      <c r="F2505" s="0" t="s">
        <v>8036</v>
      </c>
      <c r="H2505" s="0" t="n">
        <v>0</v>
      </c>
      <c r="I2505" s="0" t="s">
        <v>8029</v>
      </c>
    </row>
    <row r="2506" customFormat="false" ht="15" hidden="false" customHeight="false" outlineLevel="0" collapsed="false">
      <c r="A2506" s="0" t="n">
        <v>3811</v>
      </c>
      <c r="B2506" s="0" t="s">
        <v>8029</v>
      </c>
      <c r="C2506" s="0" t="s">
        <v>105</v>
      </c>
      <c r="D2506" s="0" t="s">
        <v>91</v>
      </c>
      <c r="E2506" s="0" t="s">
        <v>127</v>
      </c>
      <c r="F2506" s="0" t="s">
        <v>8036</v>
      </c>
      <c r="H2506" s="0" t="n">
        <v>0</v>
      </c>
      <c r="I2506" s="0" t="s">
        <v>8029</v>
      </c>
    </row>
    <row r="2507" customFormat="false" ht="15" hidden="false" customHeight="false" outlineLevel="0" collapsed="false">
      <c r="A2507" s="0" t="n">
        <v>3812</v>
      </c>
      <c r="B2507" s="0" t="s">
        <v>8029</v>
      </c>
      <c r="C2507" s="0" t="s">
        <v>105</v>
      </c>
      <c r="D2507" s="0" t="s">
        <v>91</v>
      </c>
      <c r="E2507" s="0" t="s">
        <v>127</v>
      </c>
      <c r="F2507" s="0" t="s">
        <v>8036</v>
      </c>
      <c r="H2507" s="0" t="n">
        <v>0</v>
      </c>
      <c r="I2507" s="0" t="s">
        <v>8029</v>
      </c>
    </row>
    <row r="2508" customFormat="false" ht="15" hidden="false" customHeight="false" outlineLevel="0" collapsed="false">
      <c r="A2508" s="0" t="n">
        <v>3813</v>
      </c>
      <c r="B2508" s="0" t="s">
        <v>8029</v>
      </c>
      <c r="C2508" s="0" t="s">
        <v>105</v>
      </c>
      <c r="D2508" s="0" t="s">
        <v>91</v>
      </c>
      <c r="E2508" s="0" t="s">
        <v>127</v>
      </c>
      <c r="F2508" s="0" t="s">
        <v>8036</v>
      </c>
      <c r="H2508" s="0" t="n">
        <v>0</v>
      </c>
      <c r="I2508" s="0" t="s">
        <v>8029</v>
      </c>
    </row>
    <row r="2509" customFormat="false" ht="15" hidden="false" customHeight="false" outlineLevel="0" collapsed="false">
      <c r="A2509" s="0" t="n">
        <v>3814</v>
      </c>
      <c r="B2509" s="0" t="s">
        <v>8029</v>
      </c>
      <c r="C2509" s="0" t="s">
        <v>105</v>
      </c>
      <c r="D2509" s="0" t="s">
        <v>91</v>
      </c>
      <c r="E2509" s="0" t="s">
        <v>127</v>
      </c>
      <c r="F2509" s="0" t="s">
        <v>8036</v>
      </c>
      <c r="H2509" s="0" t="n">
        <v>0</v>
      </c>
      <c r="I2509" s="0" t="s">
        <v>8029</v>
      </c>
    </row>
    <row r="2510" customFormat="false" ht="15" hidden="false" customHeight="false" outlineLevel="0" collapsed="false">
      <c r="A2510" s="0" t="n">
        <v>3815</v>
      </c>
      <c r="B2510" s="0" t="s">
        <v>8029</v>
      </c>
      <c r="C2510" s="0" t="s">
        <v>105</v>
      </c>
      <c r="D2510" s="0" t="s">
        <v>91</v>
      </c>
      <c r="E2510" s="0" t="s">
        <v>127</v>
      </c>
      <c r="F2510" s="0" t="s">
        <v>8036</v>
      </c>
      <c r="H2510" s="0" t="n">
        <v>0</v>
      </c>
      <c r="I2510" s="0" t="s">
        <v>8029</v>
      </c>
    </row>
    <row r="2511" customFormat="false" ht="15" hidden="false" customHeight="false" outlineLevel="0" collapsed="false">
      <c r="A2511" s="0" t="n">
        <v>3816</v>
      </c>
      <c r="B2511" s="0" t="s">
        <v>8029</v>
      </c>
      <c r="C2511" s="0" t="s">
        <v>105</v>
      </c>
      <c r="D2511" s="0" t="s">
        <v>91</v>
      </c>
      <c r="E2511" s="0" t="s">
        <v>127</v>
      </c>
      <c r="F2511" s="0" t="s">
        <v>8036</v>
      </c>
      <c r="H2511" s="0" t="n">
        <v>0</v>
      </c>
      <c r="I2511" s="0" t="s">
        <v>8029</v>
      </c>
    </row>
    <row r="2512" customFormat="false" ht="15" hidden="false" customHeight="false" outlineLevel="0" collapsed="false">
      <c r="A2512" s="0" t="n">
        <v>3817</v>
      </c>
      <c r="B2512" s="0" t="s">
        <v>8029</v>
      </c>
      <c r="C2512" s="0" t="s">
        <v>105</v>
      </c>
      <c r="D2512" s="0" t="s">
        <v>91</v>
      </c>
      <c r="E2512" s="0" t="s">
        <v>127</v>
      </c>
      <c r="F2512" s="0" t="s">
        <v>8036</v>
      </c>
      <c r="H2512" s="0" t="n">
        <v>0</v>
      </c>
      <c r="I2512" s="0" t="s">
        <v>8029</v>
      </c>
    </row>
    <row r="2513" customFormat="false" ht="15" hidden="false" customHeight="false" outlineLevel="0" collapsed="false">
      <c r="A2513" s="0" t="n">
        <v>3818</v>
      </c>
      <c r="B2513" s="0" t="s">
        <v>8029</v>
      </c>
      <c r="C2513" s="0" t="s">
        <v>105</v>
      </c>
      <c r="D2513" s="0" t="s">
        <v>91</v>
      </c>
      <c r="E2513" s="0" t="s">
        <v>127</v>
      </c>
      <c r="F2513" s="0" t="s">
        <v>8036</v>
      </c>
      <c r="H2513" s="0" t="n">
        <v>0</v>
      </c>
      <c r="I2513" s="0" t="s">
        <v>8029</v>
      </c>
    </row>
    <row r="2514" customFormat="false" ht="15" hidden="false" customHeight="false" outlineLevel="0" collapsed="false">
      <c r="A2514" s="0" t="n">
        <v>3819</v>
      </c>
      <c r="B2514" s="0" t="s">
        <v>8029</v>
      </c>
      <c r="C2514" s="0" t="s">
        <v>105</v>
      </c>
      <c r="D2514" s="0" t="s">
        <v>91</v>
      </c>
      <c r="E2514" s="0" t="s">
        <v>127</v>
      </c>
      <c r="F2514" s="0" t="s">
        <v>8036</v>
      </c>
      <c r="H2514" s="0" t="n">
        <v>0</v>
      </c>
      <c r="I2514" s="0" t="s">
        <v>8029</v>
      </c>
    </row>
    <row r="2515" customFormat="false" ht="15" hidden="false" customHeight="false" outlineLevel="0" collapsed="false">
      <c r="A2515" s="0" t="n">
        <v>3820</v>
      </c>
      <c r="B2515" s="0" t="s">
        <v>8029</v>
      </c>
      <c r="C2515" s="0" t="s">
        <v>105</v>
      </c>
      <c r="D2515" s="0" t="s">
        <v>91</v>
      </c>
      <c r="E2515" s="0" t="s">
        <v>127</v>
      </c>
      <c r="F2515" s="0" t="s">
        <v>8036</v>
      </c>
      <c r="H2515" s="0" t="n">
        <v>0</v>
      </c>
      <c r="I2515" s="0" t="s">
        <v>8029</v>
      </c>
    </row>
    <row r="2516" customFormat="false" ht="15" hidden="false" customHeight="false" outlineLevel="0" collapsed="false">
      <c r="A2516" s="0" t="n">
        <v>3821</v>
      </c>
      <c r="B2516" s="0" t="s">
        <v>8029</v>
      </c>
      <c r="C2516" s="0" t="s">
        <v>105</v>
      </c>
      <c r="D2516" s="0" t="s">
        <v>91</v>
      </c>
      <c r="E2516" s="0" t="s">
        <v>127</v>
      </c>
      <c r="F2516" s="0" t="s">
        <v>8036</v>
      </c>
      <c r="H2516" s="0" t="n">
        <v>0</v>
      </c>
      <c r="I2516" s="0" t="s">
        <v>8029</v>
      </c>
    </row>
    <row r="2517" customFormat="false" ht="15" hidden="false" customHeight="false" outlineLevel="0" collapsed="false">
      <c r="A2517" s="0" t="n">
        <v>3822</v>
      </c>
      <c r="B2517" s="0" t="s">
        <v>8029</v>
      </c>
      <c r="C2517" s="0" t="s">
        <v>105</v>
      </c>
      <c r="D2517" s="0" t="s">
        <v>91</v>
      </c>
      <c r="E2517" s="0" t="s">
        <v>127</v>
      </c>
      <c r="F2517" s="0" t="s">
        <v>8036</v>
      </c>
      <c r="H2517" s="0" t="n">
        <v>0</v>
      </c>
      <c r="I2517" s="0" t="s">
        <v>8029</v>
      </c>
    </row>
    <row r="2518" customFormat="false" ht="15" hidden="false" customHeight="false" outlineLevel="0" collapsed="false">
      <c r="A2518" s="0" t="n">
        <v>3823</v>
      </c>
      <c r="B2518" s="0" t="s">
        <v>8029</v>
      </c>
      <c r="C2518" s="0" t="s">
        <v>105</v>
      </c>
      <c r="D2518" s="0" t="s">
        <v>91</v>
      </c>
      <c r="E2518" s="0" t="s">
        <v>127</v>
      </c>
      <c r="F2518" s="0" t="s">
        <v>8036</v>
      </c>
      <c r="H2518" s="0" t="n">
        <v>0</v>
      </c>
      <c r="I2518" s="0" t="s">
        <v>8029</v>
      </c>
    </row>
    <row r="2519" customFormat="false" ht="15" hidden="false" customHeight="false" outlineLevel="0" collapsed="false">
      <c r="A2519" s="0" t="n">
        <v>3824</v>
      </c>
      <c r="B2519" s="0" t="s">
        <v>8029</v>
      </c>
      <c r="C2519" s="0" t="s">
        <v>105</v>
      </c>
      <c r="D2519" s="0" t="s">
        <v>91</v>
      </c>
      <c r="E2519" s="0" t="s">
        <v>2442</v>
      </c>
      <c r="F2519" s="0" t="s">
        <v>8036</v>
      </c>
      <c r="H2519" s="0" t="n">
        <v>0</v>
      </c>
      <c r="I2519" s="0" t="s">
        <v>8029</v>
      </c>
    </row>
    <row r="2520" customFormat="false" ht="15" hidden="false" customHeight="false" outlineLevel="0" collapsed="false">
      <c r="A2520" s="0" t="n">
        <v>3825</v>
      </c>
      <c r="B2520" s="0" t="s">
        <v>8029</v>
      </c>
      <c r="C2520" s="0" t="s">
        <v>105</v>
      </c>
      <c r="D2520" s="0" t="s">
        <v>91</v>
      </c>
      <c r="E2520" s="0" t="s">
        <v>2442</v>
      </c>
      <c r="F2520" s="0" t="s">
        <v>8036</v>
      </c>
      <c r="H2520" s="0" t="n">
        <v>0</v>
      </c>
      <c r="I2520" s="0" t="s">
        <v>8029</v>
      </c>
    </row>
    <row r="2521" customFormat="false" ht="15" hidden="false" customHeight="false" outlineLevel="0" collapsed="false">
      <c r="A2521" s="0" t="n">
        <v>3826</v>
      </c>
      <c r="B2521" s="0" t="s">
        <v>8029</v>
      </c>
      <c r="C2521" s="0" t="s">
        <v>105</v>
      </c>
      <c r="D2521" s="0" t="s">
        <v>91</v>
      </c>
      <c r="E2521" s="0" t="s">
        <v>2442</v>
      </c>
      <c r="F2521" s="0" t="s">
        <v>8036</v>
      </c>
      <c r="H2521" s="0" t="n">
        <v>0</v>
      </c>
      <c r="I2521" s="0" t="s">
        <v>8029</v>
      </c>
    </row>
    <row r="2522" customFormat="false" ht="15" hidden="false" customHeight="false" outlineLevel="0" collapsed="false">
      <c r="A2522" s="0" t="n">
        <v>3827</v>
      </c>
      <c r="B2522" s="0" t="s">
        <v>8029</v>
      </c>
      <c r="C2522" s="0" t="s">
        <v>105</v>
      </c>
      <c r="D2522" s="0" t="s">
        <v>91</v>
      </c>
      <c r="E2522" s="0" t="s">
        <v>2442</v>
      </c>
      <c r="F2522" s="0" t="s">
        <v>8036</v>
      </c>
      <c r="H2522" s="0" t="n">
        <v>0</v>
      </c>
      <c r="I2522" s="0" t="s">
        <v>8029</v>
      </c>
    </row>
    <row r="2523" customFormat="false" ht="15" hidden="false" customHeight="false" outlineLevel="0" collapsed="false">
      <c r="A2523" s="0" t="n">
        <v>3828</v>
      </c>
      <c r="B2523" s="0" t="s">
        <v>8029</v>
      </c>
      <c r="C2523" s="0" t="s">
        <v>105</v>
      </c>
      <c r="D2523" s="0" t="s">
        <v>91</v>
      </c>
      <c r="E2523" s="0" t="s">
        <v>2442</v>
      </c>
      <c r="F2523" s="0" t="s">
        <v>8036</v>
      </c>
      <c r="H2523" s="0" t="n">
        <v>0</v>
      </c>
      <c r="I2523" s="0" t="s">
        <v>8029</v>
      </c>
    </row>
    <row r="2524" customFormat="false" ht="15" hidden="false" customHeight="false" outlineLevel="0" collapsed="false">
      <c r="A2524" s="0" t="n">
        <v>3829</v>
      </c>
      <c r="B2524" s="0" t="s">
        <v>8029</v>
      </c>
      <c r="C2524" s="0" t="s">
        <v>105</v>
      </c>
      <c r="D2524" s="0" t="s">
        <v>91</v>
      </c>
      <c r="E2524" s="0" t="s">
        <v>755</v>
      </c>
      <c r="F2524" s="0" t="s">
        <v>8036</v>
      </c>
      <c r="H2524" s="0" t="n">
        <v>0</v>
      </c>
      <c r="I2524" s="0" t="s">
        <v>8029</v>
      </c>
    </row>
    <row r="2525" customFormat="false" ht="15" hidden="false" customHeight="false" outlineLevel="0" collapsed="false">
      <c r="A2525" s="0" t="n">
        <v>3830</v>
      </c>
      <c r="B2525" s="0" t="s">
        <v>8029</v>
      </c>
      <c r="C2525" s="0" t="s">
        <v>105</v>
      </c>
      <c r="D2525" s="0" t="s">
        <v>91</v>
      </c>
      <c r="E2525" s="0" t="s">
        <v>755</v>
      </c>
      <c r="F2525" s="0" t="s">
        <v>8036</v>
      </c>
      <c r="H2525" s="0" t="n">
        <v>0</v>
      </c>
      <c r="I2525" s="0" t="s">
        <v>8029</v>
      </c>
    </row>
    <row r="2526" customFormat="false" ht="15" hidden="false" customHeight="false" outlineLevel="0" collapsed="false">
      <c r="A2526" s="0" t="n">
        <v>3831</v>
      </c>
      <c r="B2526" s="0" t="s">
        <v>8029</v>
      </c>
      <c r="C2526" s="0" t="s">
        <v>105</v>
      </c>
      <c r="D2526" s="0" t="s">
        <v>91</v>
      </c>
      <c r="E2526" s="0" t="s">
        <v>755</v>
      </c>
      <c r="F2526" s="0" t="s">
        <v>8036</v>
      </c>
      <c r="H2526" s="0" t="n">
        <v>0</v>
      </c>
      <c r="I2526" s="0" t="s">
        <v>8029</v>
      </c>
    </row>
    <row r="2527" customFormat="false" ht="15" hidden="false" customHeight="false" outlineLevel="0" collapsed="false">
      <c r="A2527" s="0" t="n">
        <v>3832</v>
      </c>
      <c r="B2527" s="0" t="s">
        <v>8029</v>
      </c>
      <c r="C2527" s="0" t="s">
        <v>105</v>
      </c>
      <c r="D2527" s="0" t="s">
        <v>91</v>
      </c>
      <c r="E2527" s="0" t="s">
        <v>2442</v>
      </c>
      <c r="F2527" s="0" t="s">
        <v>8036</v>
      </c>
      <c r="H2527" s="0" t="n">
        <v>0</v>
      </c>
      <c r="I2527" s="0" t="s">
        <v>8029</v>
      </c>
    </row>
    <row r="2528" customFormat="false" ht="15" hidden="false" customHeight="false" outlineLevel="0" collapsed="false">
      <c r="A2528" s="0" t="n">
        <v>3833</v>
      </c>
      <c r="B2528" s="0" t="s">
        <v>8029</v>
      </c>
      <c r="C2528" s="0" t="s">
        <v>105</v>
      </c>
      <c r="D2528" s="0" t="s">
        <v>91</v>
      </c>
      <c r="E2528" s="0" t="s">
        <v>2442</v>
      </c>
      <c r="F2528" s="0" t="s">
        <v>8036</v>
      </c>
      <c r="H2528" s="0" t="n">
        <v>0</v>
      </c>
      <c r="I2528" s="0" t="s">
        <v>8029</v>
      </c>
    </row>
    <row r="2529" customFormat="false" ht="15" hidden="false" customHeight="false" outlineLevel="0" collapsed="false">
      <c r="A2529" s="0" t="n">
        <v>3834</v>
      </c>
      <c r="B2529" s="0" t="s">
        <v>8029</v>
      </c>
      <c r="C2529" s="0" t="s">
        <v>105</v>
      </c>
      <c r="D2529" s="0" t="s">
        <v>91</v>
      </c>
      <c r="E2529" s="0" t="s">
        <v>2442</v>
      </c>
      <c r="F2529" s="0" t="s">
        <v>8036</v>
      </c>
      <c r="H2529" s="0" t="n">
        <v>0</v>
      </c>
      <c r="I2529" s="0" t="s">
        <v>8029</v>
      </c>
    </row>
    <row r="2530" customFormat="false" ht="15" hidden="false" customHeight="false" outlineLevel="0" collapsed="false">
      <c r="A2530" s="0" t="n">
        <v>3835</v>
      </c>
      <c r="B2530" s="0" t="s">
        <v>8029</v>
      </c>
      <c r="C2530" s="0" t="s">
        <v>105</v>
      </c>
      <c r="D2530" s="0" t="s">
        <v>91</v>
      </c>
      <c r="E2530" s="0" t="s">
        <v>2442</v>
      </c>
      <c r="F2530" s="0" t="s">
        <v>8036</v>
      </c>
      <c r="H2530" s="0" t="n">
        <v>0</v>
      </c>
      <c r="I2530" s="0" t="s">
        <v>8029</v>
      </c>
    </row>
    <row r="2531" customFormat="false" ht="15" hidden="false" customHeight="false" outlineLevel="0" collapsed="false">
      <c r="A2531" s="0" t="n">
        <v>3836</v>
      </c>
      <c r="B2531" s="0" t="s">
        <v>8029</v>
      </c>
      <c r="C2531" s="0" t="s">
        <v>105</v>
      </c>
      <c r="D2531" s="0" t="s">
        <v>91</v>
      </c>
      <c r="E2531" s="0" t="s">
        <v>2442</v>
      </c>
      <c r="F2531" s="0" t="s">
        <v>8036</v>
      </c>
      <c r="H2531" s="0" t="n">
        <v>0</v>
      </c>
      <c r="I2531" s="0" t="s">
        <v>8029</v>
      </c>
    </row>
    <row r="2532" customFormat="false" ht="15" hidden="false" customHeight="false" outlineLevel="0" collapsed="false">
      <c r="A2532" s="0" t="n">
        <v>3837</v>
      </c>
      <c r="B2532" s="0" t="s">
        <v>8029</v>
      </c>
      <c r="C2532" s="0" t="s">
        <v>105</v>
      </c>
      <c r="D2532" s="0" t="s">
        <v>91</v>
      </c>
      <c r="E2532" s="0" t="s">
        <v>2442</v>
      </c>
      <c r="F2532" s="0" t="s">
        <v>8036</v>
      </c>
      <c r="H2532" s="0" t="n">
        <v>0</v>
      </c>
      <c r="I2532" s="0" t="s">
        <v>8029</v>
      </c>
    </row>
    <row r="2533" customFormat="false" ht="15" hidden="false" customHeight="false" outlineLevel="0" collapsed="false">
      <c r="A2533" s="0" t="n">
        <v>3838</v>
      </c>
      <c r="B2533" s="0" t="s">
        <v>8029</v>
      </c>
      <c r="C2533" s="0" t="s">
        <v>105</v>
      </c>
      <c r="D2533" s="0" t="s">
        <v>91</v>
      </c>
      <c r="E2533" s="0" t="s">
        <v>755</v>
      </c>
      <c r="F2533" s="0" t="s">
        <v>8036</v>
      </c>
      <c r="H2533" s="0" t="n">
        <v>0</v>
      </c>
      <c r="I2533" s="0" t="s">
        <v>8029</v>
      </c>
    </row>
    <row r="2534" customFormat="false" ht="15" hidden="false" customHeight="false" outlineLevel="0" collapsed="false">
      <c r="A2534" s="0" t="n">
        <v>3839</v>
      </c>
      <c r="B2534" s="0" t="s">
        <v>8029</v>
      </c>
      <c r="C2534" s="0" t="s">
        <v>105</v>
      </c>
      <c r="D2534" s="0" t="s">
        <v>91</v>
      </c>
      <c r="E2534" s="0" t="s">
        <v>755</v>
      </c>
      <c r="F2534" s="0" t="s">
        <v>8036</v>
      </c>
      <c r="H2534" s="0" t="n">
        <v>0</v>
      </c>
      <c r="I2534" s="0" t="s">
        <v>8029</v>
      </c>
    </row>
    <row r="2535" customFormat="false" ht="15" hidden="false" customHeight="false" outlineLevel="0" collapsed="false">
      <c r="A2535" s="0" t="n">
        <v>3840</v>
      </c>
      <c r="B2535" s="0" t="s">
        <v>8029</v>
      </c>
      <c r="C2535" s="0" t="s">
        <v>105</v>
      </c>
      <c r="D2535" s="0" t="s">
        <v>91</v>
      </c>
      <c r="E2535" s="0" t="s">
        <v>755</v>
      </c>
      <c r="F2535" s="0" t="s">
        <v>8036</v>
      </c>
      <c r="H2535" s="0" t="n">
        <v>0</v>
      </c>
      <c r="I2535" s="0" t="s">
        <v>8029</v>
      </c>
    </row>
    <row r="2536" customFormat="false" ht="15" hidden="false" customHeight="false" outlineLevel="0" collapsed="false">
      <c r="A2536" s="0" t="n">
        <v>3841</v>
      </c>
      <c r="B2536" s="0" t="s">
        <v>8029</v>
      </c>
      <c r="C2536" s="0" t="s">
        <v>105</v>
      </c>
      <c r="D2536" s="0" t="s">
        <v>91</v>
      </c>
      <c r="E2536" s="0" t="s">
        <v>2442</v>
      </c>
      <c r="F2536" s="0" t="s">
        <v>8036</v>
      </c>
      <c r="H2536" s="0" t="n">
        <v>0</v>
      </c>
      <c r="I2536" s="0" t="s">
        <v>8029</v>
      </c>
    </row>
    <row r="2537" customFormat="false" ht="15" hidden="false" customHeight="false" outlineLevel="0" collapsed="false">
      <c r="A2537" s="0" t="n">
        <v>3842</v>
      </c>
      <c r="B2537" s="0" t="s">
        <v>8029</v>
      </c>
      <c r="C2537" s="0" t="s">
        <v>105</v>
      </c>
      <c r="D2537" s="0" t="s">
        <v>91</v>
      </c>
      <c r="E2537" s="0" t="s">
        <v>2442</v>
      </c>
      <c r="F2537" s="0" t="s">
        <v>8036</v>
      </c>
      <c r="H2537" s="0" t="n">
        <v>0</v>
      </c>
      <c r="I2537" s="0" t="s">
        <v>8029</v>
      </c>
    </row>
    <row r="2538" customFormat="false" ht="15" hidden="false" customHeight="false" outlineLevel="0" collapsed="false">
      <c r="A2538" s="0" t="n">
        <v>3843</v>
      </c>
      <c r="B2538" s="0" t="s">
        <v>8029</v>
      </c>
      <c r="C2538" s="0" t="s">
        <v>105</v>
      </c>
      <c r="D2538" s="0" t="s">
        <v>91</v>
      </c>
      <c r="E2538" s="0" t="s">
        <v>2442</v>
      </c>
      <c r="F2538" s="0" t="s">
        <v>8036</v>
      </c>
      <c r="H2538" s="0" t="n">
        <v>0</v>
      </c>
      <c r="I2538" s="0" t="s">
        <v>8029</v>
      </c>
    </row>
    <row r="2539" customFormat="false" ht="15" hidden="false" customHeight="false" outlineLevel="0" collapsed="false">
      <c r="A2539" s="0" t="n">
        <v>3844</v>
      </c>
      <c r="B2539" s="0" t="s">
        <v>8029</v>
      </c>
      <c r="C2539" s="0" t="s">
        <v>105</v>
      </c>
      <c r="D2539" s="0" t="s">
        <v>91</v>
      </c>
      <c r="E2539" s="0" t="s">
        <v>2442</v>
      </c>
      <c r="F2539" s="0" t="s">
        <v>8036</v>
      </c>
      <c r="H2539" s="0" t="n">
        <v>0</v>
      </c>
      <c r="I2539" s="0" t="s">
        <v>8029</v>
      </c>
    </row>
    <row r="2540" customFormat="false" ht="15" hidden="false" customHeight="false" outlineLevel="0" collapsed="false">
      <c r="A2540" s="0" t="n">
        <v>3845</v>
      </c>
      <c r="B2540" s="0" t="s">
        <v>8029</v>
      </c>
      <c r="C2540" s="0" t="s">
        <v>105</v>
      </c>
      <c r="D2540" s="0" t="s">
        <v>91</v>
      </c>
      <c r="E2540" s="0" t="s">
        <v>2442</v>
      </c>
      <c r="F2540" s="0" t="s">
        <v>8036</v>
      </c>
      <c r="H2540" s="0" t="n">
        <v>0</v>
      </c>
      <c r="I2540" s="0" t="s">
        <v>8029</v>
      </c>
    </row>
    <row r="2541" customFormat="false" ht="15" hidden="false" customHeight="false" outlineLevel="0" collapsed="false">
      <c r="A2541" s="0" t="n">
        <v>3846</v>
      </c>
      <c r="B2541" s="0" t="s">
        <v>8029</v>
      </c>
      <c r="C2541" s="0" t="s">
        <v>105</v>
      </c>
      <c r="D2541" s="0" t="s">
        <v>91</v>
      </c>
      <c r="E2541" s="0" t="s">
        <v>755</v>
      </c>
      <c r="F2541" s="0" t="s">
        <v>8036</v>
      </c>
      <c r="H2541" s="0" t="n">
        <v>0</v>
      </c>
      <c r="I2541" s="0" t="s">
        <v>8029</v>
      </c>
    </row>
    <row r="2542" customFormat="false" ht="15" hidden="false" customHeight="false" outlineLevel="0" collapsed="false">
      <c r="A2542" s="0" t="n">
        <v>3847</v>
      </c>
      <c r="B2542" s="0" t="s">
        <v>8029</v>
      </c>
      <c r="C2542" s="0" t="s">
        <v>105</v>
      </c>
      <c r="D2542" s="0" t="s">
        <v>91</v>
      </c>
      <c r="E2542" s="0" t="s">
        <v>755</v>
      </c>
      <c r="F2542" s="0" t="s">
        <v>8036</v>
      </c>
      <c r="H2542" s="0" t="n">
        <v>0</v>
      </c>
      <c r="I2542" s="0" t="s">
        <v>8029</v>
      </c>
    </row>
    <row r="2543" customFormat="false" ht="15" hidden="false" customHeight="false" outlineLevel="0" collapsed="false">
      <c r="A2543" s="0" t="n">
        <v>3848</v>
      </c>
      <c r="B2543" s="0" t="s">
        <v>8029</v>
      </c>
      <c r="C2543" s="0" t="s">
        <v>105</v>
      </c>
      <c r="D2543" s="0" t="s">
        <v>91</v>
      </c>
      <c r="E2543" s="0" t="s">
        <v>755</v>
      </c>
      <c r="F2543" s="0" t="s">
        <v>8036</v>
      </c>
      <c r="H2543" s="0" t="n">
        <v>0</v>
      </c>
      <c r="I2543" s="0" t="s">
        <v>8029</v>
      </c>
    </row>
    <row r="2544" customFormat="false" ht="15" hidden="false" customHeight="false" outlineLevel="0" collapsed="false">
      <c r="A2544" s="0" t="n">
        <v>3849</v>
      </c>
      <c r="B2544" s="0" t="s">
        <v>8029</v>
      </c>
      <c r="C2544" s="0" t="s">
        <v>105</v>
      </c>
      <c r="D2544" s="0" t="s">
        <v>91</v>
      </c>
      <c r="E2544" s="0" t="s">
        <v>755</v>
      </c>
      <c r="F2544" s="0" t="s">
        <v>8036</v>
      </c>
      <c r="H2544" s="0" t="n">
        <v>0</v>
      </c>
      <c r="I2544" s="0" t="s">
        <v>8029</v>
      </c>
    </row>
    <row r="2545" customFormat="false" ht="15" hidden="false" customHeight="false" outlineLevel="0" collapsed="false">
      <c r="A2545" s="0" t="n">
        <v>3850</v>
      </c>
      <c r="B2545" s="0" t="s">
        <v>8029</v>
      </c>
      <c r="C2545" s="0" t="s">
        <v>105</v>
      </c>
      <c r="D2545" s="0" t="s">
        <v>91</v>
      </c>
      <c r="E2545" s="0" t="s">
        <v>755</v>
      </c>
      <c r="F2545" s="0" t="s">
        <v>8036</v>
      </c>
      <c r="H2545" s="0" t="n">
        <v>0</v>
      </c>
      <c r="I2545" s="0" t="s">
        <v>8029</v>
      </c>
    </row>
    <row r="2546" customFormat="false" ht="15" hidden="false" customHeight="false" outlineLevel="0" collapsed="false">
      <c r="A2546" s="0" t="n">
        <v>3851</v>
      </c>
      <c r="B2546" s="0" t="s">
        <v>8029</v>
      </c>
      <c r="C2546" s="0" t="s">
        <v>105</v>
      </c>
      <c r="D2546" s="0" t="s">
        <v>91</v>
      </c>
      <c r="E2546" s="0" t="s">
        <v>2442</v>
      </c>
      <c r="F2546" s="0" t="s">
        <v>8036</v>
      </c>
      <c r="H2546" s="0" t="n">
        <v>0</v>
      </c>
      <c r="I2546" s="0" t="s">
        <v>8029</v>
      </c>
    </row>
    <row r="2547" customFormat="false" ht="15" hidden="false" customHeight="false" outlineLevel="0" collapsed="false">
      <c r="A2547" s="0" t="n">
        <v>3852</v>
      </c>
      <c r="B2547" s="0" t="s">
        <v>8029</v>
      </c>
      <c r="C2547" s="0" t="s">
        <v>105</v>
      </c>
      <c r="D2547" s="0" t="s">
        <v>91</v>
      </c>
      <c r="E2547" s="0" t="s">
        <v>2442</v>
      </c>
      <c r="F2547" s="0" t="s">
        <v>8036</v>
      </c>
      <c r="H2547" s="0" t="n">
        <v>0</v>
      </c>
      <c r="I2547" s="0" t="s">
        <v>8029</v>
      </c>
    </row>
    <row r="2548" customFormat="false" ht="15" hidden="false" customHeight="false" outlineLevel="0" collapsed="false">
      <c r="A2548" s="0" t="n">
        <v>3853</v>
      </c>
      <c r="B2548" s="0" t="s">
        <v>8029</v>
      </c>
      <c r="C2548" s="0" t="s">
        <v>105</v>
      </c>
      <c r="D2548" s="0" t="s">
        <v>91</v>
      </c>
      <c r="E2548" s="0" t="s">
        <v>2442</v>
      </c>
      <c r="F2548" s="0" t="s">
        <v>8036</v>
      </c>
      <c r="H2548" s="0" t="n">
        <v>0</v>
      </c>
      <c r="I2548" s="0" t="s">
        <v>8029</v>
      </c>
    </row>
    <row r="2549" customFormat="false" ht="15" hidden="false" customHeight="false" outlineLevel="0" collapsed="false">
      <c r="A2549" s="0" t="n">
        <v>3854</v>
      </c>
      <c r="B2549" s="0" t="s">
        <v>8029</v>
      </c>
      <c r="C2549" s="0" t="s">
        <v>105</v>
      </c>
      <c r="D2549" s="0" t="s">
        <v>91</v>
      </c>
      <c r="E2549" s="0" t="s">
        <v>2442</v>
      </c>
      <c r="F2549" s="0" t="s">
        <v>8036</v>
      </c>
      <c r="H2549" s="0" t="n">
        <v>0</v>
      </c>
      <c r="I2549" s="0" t="s">
        <v>8029</v>
      </c>
    </row>
    <row r="2550" customFormat="false" ht="15" hidden="false" customHeight="false" outlineLevel="0" collapsed="false">
      <c r="A2550" s="0" t="n">
        <v>3855</v>
      </c>
      <c r="B2550" s="0" t="s">
        <v>8029</v>
      </c>
      <c r="C2550" s="0" t="s">
        <v>105</v>
      </c>
      <c r="D2550" s="0" t="s">
        <v>91</v>
      </c>
      <c r="E2550" s="0" t="s">
        <v>2442</v>
      </c>
      <c r="F2550" s="0" t="s">
        <v>8036</v>
      </c>
      <c r="H2550" s="0" t="n">
        <v>0</v>
      </c>
      <c r="I2550" s="0" t="s">
        <v>8029</v>
      </c>
    </row>
    <row r="2551" customFormat="false" ht="15" hidden="false" customHeight="false" outlineLevel="0" collapsed="false">
      <c r="A2551" s="0" t="n">
        <v>3856</v>
      </c>
      <c r="B2551" s="0" t="s">
        <v>8029</v>
      </c>
      <c r="C2551" s="0" t="s">
        <v>105</v>
      </c>
      <c r="D2551" s="0" t="s">
        <v>91</v>
      </c>
      <c r="E2551" s="0" t="s">
        <v>755</v>
      </c>
      <c r="F2551" s="0" t="s">
        <v>8036</v>
      </c>
      <c r="H2551" s="0" t="n">
        <v>0</v>
      </c>
      <c r="I2551" s="0" t="s">
        <v>8029</v>
      </c>
    </row>
    <row r="2552" customFormat="false" ht="15" hidden="false" customHeight="false" outlineLevel="0" collapsed="false">
      <c r="A2552" s="0" t="n">
        <v>3857</v>
      </c>
      <c r="B2552" s="0" t="s">
        <v>8029</v>
      </c>
      <c r="C2552" s="0" t="s">
        <v>105</v>
      </c>
      <c r="D2552" s="0" t="s">
        <v>91</v>
      </c>
      <c r="E2552" s="0" t="s">
        <v>2442</v>
      </c>
      <c r="F2552" s="0" t="s">
        <v>8036</v>
      </c>
      <c r="H2552" s="0" t="n">
        <v>0</v>
      </c>
      <c r="I2552" s="0" t="s">
        <v>8029</v>
      </c>
    </row>
    <row r="2553" customFormat="false" ht="15" hidden="false" customHeight="false" outlineLevel="0" collapsed="false">
      <c r="A2553" s="0" t="n">
        <v>3858</v>
      </c>
      <c r="B2553" s="0" t="s">
        <v>8029</v>
      </c>
      <c r="C2553" s="0" t="s">
        <v>105</v>
      </c>
      <c r="D2553" s="0" t="s">
        <v>91</v>
      </c>
      <c r="E2553" s="0" t="s">
        <v>2442</v>
      </c>
      <c r="F2553" s="0" t="s">
        <v>8036</v>
      </c>
      <c r="H2553" s="0" t="n">
        <v>0</v>
      </c>
      <c r="I2553" s="0" t="s">
        <v>8029</v>
      </c>
    </row>
    <row r="2554" customFormat="false" ht="15" hidden="false" customHeight="false" outlineLevel="0" collapsed="false">
      <c r="A2554" s="0" t="n">
        <v>3859</v>
      </c>
      <c r="B2554" s="0" t="s">
        <v>8029</v>
      </c>
      <c r="C2554" s="0" t="s">
        <v>105</v>
      </c>
      <c r="D2554" s="0" t="s">
        <v>91</v>
      </c>
      <c r="E2554" s="0" t="s">
        <v>2442</v>
      </c>
      <c r="F2554" s="0" t="s">
        <v>8036</v>
      </c>
      <c r="H2554" s="0" t="n">
        <v>0</v>
      </c>
      <c r="I2554" s="0" t="s">
        <v>8029</v>
      </c>
    </row>
    <row r="2555" customFormat="false" ht="15" hidden="false" customHeight="false" outlineLevel="0" collapsed="false">
      <c r="A2555" s="0" t="n">
        <v>3860</v>
      </c>
      <c r="B2555" s="0" t="s">
        <v>8029</v>
      </c>
      <c r="C2555" s="0" t="s">
        <v>105</v>
      </c>
      <c r="D2555" s="0" t="s">
        <v>91</v>
      </c>
      <c r="E2555" s="0" t="s">
        <v>2442</v>
      </c>
      <c r="F2555" s="0" t="s">
        <v>8036</v>
      </c>
      <c r="H2555" s="0" t="n">
        <v>0</v>
      </c>
      <c r="I2555" s="0" t="s">
        <v>8029</v>
      </c>
    </row>
    <row r="2556" customFormat="false" ht="15" hidden="false" customHeight="false" outlineLevel="0" collapsed="false">
      <c r="A2556" s="0" t="n">
        <v>3861</v>
      </c>
      <c r="B2556" s="0" t="s">
        <v>8029</v>
      </c>
      <c r="C2556" s="0" t="s">
        <v>105</v>
      </c>
      <c r="D2556" s="0" t="s">
        <v>91</v>
      </c>
      <c r="E2556" s="0" t="s">
        <v>2442</v>
      </c>
      <c r="F2556" s="0" t="s">
        <v>8036</v>
      </c>
      <c r="H2556" s="0" t="n">
        <v>0</v>
      </c>
      <c r="I2556" s="0" t="s">
        <v>8029</v>
      </c>
    </row>
    <row r="2557" customFormat="false" ht="15" hidden="false" customHeight="false" outlineLevel="0" collapsed="false">
      <c r="A2557" s="0" t="n">
        <v>3862</v>
      </c>
      <c r="B2557" s="0" t="s">
        <v>8029</v>
      </c>
      <c r="C2557" s="0" t="s">
        <v>105</v>
      </c>
      <c r="D2557" s="0" t="s">
        <v>91</v>
      </c>
      <c r="E2557" s="0" t="s">
        <v>2442</v>
      </c>
      <c r="F2557" s="0" t="s">
        <v>8036</v>
      </c>
      <c r="H2557" s="0" t="n">
        <v>0</v>
      </c>
      <c r="I2557" s="0" t="s">
        <v>8029</v>
      </c>
    </row>
    <row r="2558" customFormat="false" ht="15" hidden="false" customHeight="false" outlineLevel="0" collapsed="false">
      <c r="A2558" s="0" t="n">
        <v>3863</v>
      </c>
      <c r="B2558" s="0" t="s">
        <v>8029</v>
      </c>
      <c r="C2558" s="0" t="s">
        <v>105</v>
      </c>
      <c r="D2558" s="0" t="s">
        <v>91</v>
      </c>
      <c r="E2558" s="0" t="s">
        <v>2442</v>
      </c>
      <c r="F2558" s="0" t="s">
        <v>8036</v>
      </c>
      <c r="H2558" s="0" t="n">
        <v>0</v>
      </c>
      <c r="I2558" s="0" t="s">
        <v>8029</v>
      </c>
    </row>
    <row r="2559" customFormat="false" ht="15" hidden="false" customHeight="false" outlineLevel="0" collapsed="false">
      <c r="A2559" s="0" t="n">
        <v>3864</v>
      </c>
      <c r="B2559" s="0" t="s">
        <v>8029</v>
      </c>
      <c r="C2559" s="0" t="s">
        <v>105</v>
      </c>
      <c r="D2559" s="0" t="s">
        <v>91</v>
      </c>
      <c r="E2559" s="0" t="s">
        <v>755</v>
      </c>
      <c r="F2559" s="0" t="s">
        <v>8036</v>
      </c>
      <c r="H2559" s="0" t="n">
        <v>0</v>
      </c>
      <c r="I2559" s="0" t="s">
        <v>8029</v>
      </c>
    </row>
    <row r="2560" customFormat="false" ht="15" hidden="false" customHeight="false" outlineLevel="0" collapsed="false">
      <c r="A2560" s="0" t="n">
        <v>3865</v>
      </c>
      <c r="B2560" s="0" t="s">
        <v>8029</v>
      </c>
      <c r="C2560" s="0" t="s">
        <v>105</v>
      </c>
      <c r="D2560" s="0" t="s">
        <v>91</v>
      </c>
      <c r="E2560" s="0" t="s">
        <v>755</v>
      </c>
      <c r="F2560" s="0" t="s">
        <v>8036</v>
      </c>
      <c r="H2560" s="0" t="n">
        <v>0</v>
      </c>
      <c r="I2560" s="0" t="s">
        <v>8029</v>
      </c>
    </row>
    <row r="2561" customFormat="false" ht="15" hidden="false" customHeight="false" outlineLevel="0" collapsed="false">
      <c r="A2561" s="0" t="n">
        <v>3866</v>
      </c>
      <c r="B2561" s="0" t="s">
        <v>8029</v>
      </c>
      <c r="C2561" s="0" t="s">
        <v>105</v>
      </c>
      <c r="D2561" s="0" t="s">
        <v>91</v>
      </c>
      <c r="E2561" s="0" t="s">
        <v>755</v>
      </c>
      <c r="F2561" s="0" t="s">
        <v>8036</v>
      </c>
      <c r="H2561" s="0" t="n">
        <v>0</v>
      </c>
      <c r="I2561" s="0" t="s">
        <v>8029</v>
      </c>
    </row>
    <row r="2562" customFormat="false" ht="15" hidden="false" customHeight="false" outlineLevel="0" collapsed="false">
      <c r="A2562" s="0" t="n">
        <v>3867</v>
      </c>
      <c r="B2562" s="0" t="s">
        <v>8029</v>
      </c>
      <c r="C2562" s="0" t="s">
        <v>105</v>
      </c>
      <c r="D2562" s="0" t="s">
        <v>91</v>
      </c>
      <c r="E2562" s="0" t="s">
        <v>755</v>
      </c>
      <c r="F2562" s="0" t="s">
        <v>8036</v>
      </c>
      <c r="H2562" s="0" t="n">
        <v>0</v>
      </c>
      <c r="I2562" s="0" t="s">
        <v>8029</v>
      </c>
    </row>
    <row r="2563" customFormat="false" ht="15" hidden="false" customHeight="false" outlineLevel="0" collapsed="false">
      <c r="A2563" s="0" t="n">
        <v>3868</v>
      </c>
      <c r="B2563" s="0" t="s">
        <v>8029</v>
      </c>
      <c r="C2563" s="0" t="s">
        <v>105</v>
      </c>
      <c r="D2563" s="0" t="s">
        <v>91</v>
      </c>
      <c r="E2563" s="0" t="s">
        <v>755</v>
      </c>
      <c r="F2563" s="0" t="s">
        <v>8036</v>
      </c>
      <c r="H2563" s="0" t="n">
        <v>0</v>
      </c>
      <c r="I2563" s="0" t="s">
        <v>8029</v>
      </c>
    </row>
    <row r="2564" customFormat="false" ht="15" hidden="false" customHeight="false" outlineLevel="0" collapsed="false">
      <c r="A2564" s="0" t="n">
        <v>3869</v>
      </c>
      <c r="B2564" s="0" t="s">
        <v>8029</v>
      </c>
      <c r="C2564" s="0" t="s">
        <v>105</v>
      </c>
      <c r="D2564" s="0" t="s">
        <v>91</v>
      </c>
      <c r="E2564" s="0" t="s">
        <v>2442</v>
      </c>
      <c r="F2564" s="0" t="s">
        <v>8036</v>
      </c>
      <c r="H2564" s="0" t="n">
        <v>0</v>
      </c>
      <c r="I2564" s="0" t="s">
        <v>8029</v>
      </c>
    </row>
    <row r="2565" customFormat="false" ht="15" hidden="false" customHeight="false" outlineLevel="0" collapsed="false">
      <c r="A2565" s="0" t="n">
        <v>3870</v>
      </c>
      <c r="B2565" s="0" t="s">
        <v>8029</v>
      </c>
      <c r="C2565" s="0" t="s">
        <v>105</v>
      </c>
      <c r="D2565" s="0" t="s">
        <v>91</v>
      </c>
      <c r="E2565" s="0" t="s">
        <v>2442</v>
      </c>
      <c r="F2565" s="0" t="s">
        <v>8036</v>
      </c>
      <c r="H2565" s="0" t="n">
        <v>0</v>
      </c>
      <c r="I2565" s="0" t="s">
        <v>8029</v>
      </c>
    </row>
    <row r="2566" customFormat="false" ht="15" hidden="false" customHeight="false" outlineLevel="0" collapsed="false">
      <c r="A2566" s="0" t="n">
        <v>3871</v>
      </c>
      <c r="B2566" s="0" t="s">
        <v>8029</v>
      </c>
      <c r="C2566" s="0" t="s">
        <v>105</v>
      </c>
      <c r="D2566" s="0" t="s">
        <v>91</v>
      </c>
      <c r="E2566" s="0" t="s">
        <v>2442</v>
      </c>
      <c r="F2566" s="0" t="s">
        <v>8036</v>
      </c>
      <c r="H2566" s="0" t="n">
        <v>0</v>
      </c>
      <c r="I2566" s="0" t="s">
        <v>8029</v>
      </c>
    </row>
    <row r="2567" customFormat="false" ht="15" hidden="false" customHeight="false" outlineLevel="0" collapsed="false">
      <c r="A2567" s="0" t="n">
        <v>3872</v>
      </c>
      <c r="B2567" s="0" t="s">
        <v>8029</v>
      </c>
      <c r="C2567" s="0" t="s">
        <v>105</v>
      </c>
      <c r="D2567" s="0" t="s">
        <v>91</v>
      </c>
      <c r="E2567" s="0" t="s">
        <v>2442</v>
      </c>
      <c r="F2567" s="0" t="s">
        <v>8036</v>
      </c>
      <c r="H2567" s="0" t="n">
        <v>0</v>
      </c>
      <c r="I2567" s="0" t="s">
        <v>8029</v>
      </c>
    </row>
    <row r="2568" customFormat="false" ht="15" hidden="false" customHeight="false" outlineLevel="0" collapsed="false">
      <c r="A2568" s="0" t="n">
        <v>3873</v>
      </c>
      <c r="B2568" s="0" t="s">
        <v>8029</v>
      </c>
      <c r="C2568" s="0" t="s">
        <v>105</v>
      </c>
      <c r="D2568" s="0" t="s">
        <v>91</v>
      </c>
      <c r="E2568" s="0" t="s">
        <v>2442</v>
      </c>
      <c r="F2568" s="0" t="s">
        <v>8036</v>
      </c>
      <c r="H2568" s="0" t="n">
        <v>0</v>
      </c>
      <c r="I2568" s="0" t="s">
        <v>8029</v>
      </c>
    </row>
    <row r="2569" customFormat="false" ht="15" hidden="false" customHeight="false" outlineLevel="0" collapsed="false">
      <c r="A2569" s="0" t="n">
        <v>3874</v>
      </c>
      <c r="B2569" s="0" t="s">
        <v>8029</v>
      </c>
      <c r="C2569" s="0" t="s">
        <v>105</v>
      </c>
      <c r="D2569" s="0" t="s">
        <v>91</v>
      </c>
      <c r="E2569" s="0" t="s">
        <v>755</v>
      </c>
      <c r="F2569" s="0" t="s">
        <v>8036</v>
      </c>
      <c r="H2569" s="0" t="n">
        <v>0</v>
      </c>
      <c r="I2569" s="0" t="s">
        <v>8029</v>
      </c>
    </row>
    <row r="2570" customFormat="false" ht="15" hidden="false" customHeight="false" outlineLevel="0" collapsed="false">
      <c r="A2570" s="0" t="n">
        <v>3875</v>
      </c>
      <c r="B2570" s="0" t="s">
        <v>8029</v>
      </c>
      <c r="C2570" s="0" t="s">
        <v>105</v>
      </c>
      <c r="D2570" s="0" t="s">
        <v>91</v>
      </c>
      <c r="E2570" s="0" t="s">
        <v>755</v>
      </c>
      <c r="F2570" s="0" t="s">
        <v>8036</v>
      </c>
      <c r="H2570" s="0" t="n">
        <v>0</v>
      </c>
      <c r="I2570" s="0" t="s">
        <v>8029</v>
      </c>
    </row>
    <row r="2571" customFormat="false" ht="15" hidden="false" customHeight="false" outlineLevel="0" collapsed="false">
      <c r="A2571" s="0" t="n">
        <v>3876</v>
      </c>
      <c r="B2571" s="0" t="s">
        <v>8029</v>
      </c>
      <c r="C2571" s="0" t="s">
        <v>105</v>
      </c>
      <c r="D2571" s="0" t="s">
        <v>91</v>
      </c>
      <c r="E2571" s="0" t="s">
        <v>2442</v>
      </c>
      <c r="F2571" s="0" t="s">
        <v>8036</v>
      </c>
      <c r="H2571" s="0" t="n">
        <v>0</v>
      </c>
      <c r="I2571" s="0" t="s">
        <v>8029</v>
      </c>
    </row>
    <row r="2572" customFormat="false" ht="15" hidden="false" customHeight="false" outlineLevel="0" collapsed="false">
      <c r="A2572" s="0" t="n">
        <v>3877</v>
      </c>
      <c r="B2572" s="0" t="s">
        <v>8029</v>
      </c>
      <c r="C2572" s="0" t="s">
        <v>105</v>
      </c>
      <c r="D2572" s="0" t="s">
        <v>91</v>
      </c>
      <c r="E2572" s="0" t="s">
        <v>2442</v>
      </c>
      <c r="F2572" s="0" t="s">
        <v>8036</v>
      </c>
      <c r="H2572" s="0" t="n">
        <v>0</v>
      </c>
      <c r="I2572" s="0" t="s">
        <v>8029</v>
      </c>
    </row>
    <row r="2573" customFormat="false" ht="15" hidden="false" customHeight="false" outlineLevel="0" collapsed="false">
      <c r="A2573" s="0" t="n">
        <v>3878</v>
      </c>
      <c r="B2573" s="0" t="s">
        <v>8029</v>
      </c>
      <c r="C2573" s="0" t="s">
        <v>105</v>
      </c>
      <c r="D2573" s="0" t="s">
        <v>91</v>
      </c>
      <c r="E2573" s="0" t="s">
        <v>2442</v>
      </c>
      <c r="F2573" s="0" t="s">
        <v>8036</v>
      </c>
      <c r="H2573" s="0" t="n">
        <v>0</v>
      </c>
      <c r="I2573" s="0" t="s">
        <v>8029</v>
      </c>
    </row>
    <row r="2574" customFormat="false" ht="15" hidden="false" customHeight="false" outlineLevel="0" collapsed="false">
      <c r="A2574" s="0" t="n">
        <v>3879</v>
      </c>
      <c r="B2574" s="0" t="s">
        <v>8029</v>
      </c>
      <c r="C2574" s="0" t="s">
        <v>105</v>
      </c>
      <c r="D2574" s="0" t="s">
        <v>91</v>
      </c>
      <c r="E2574" s="0" t="s">
        <v>2442</v>
      </c>
      <c r="F2574" s="0" t="s">
        <v>8036</v>
      </c>
      <c r="H2574" s="0" t="n">
        <v>0</v>
      </c>
      <c r="I2574" s="0" t="s">
        <v>8029</v>
      </c>
    </row>
    <row r="2575" customFormat="false" ht="15" hidden="false" customHeight="false" outlineLevel="0" collapsed="false">
      <c r="A2575" s="0" t="n">
        <v>3880</v>
      </c>
      <c r="B2575" s="0" t="s">
        <v>8029</v>
      </c>
      <c r="C2575" s="0" t="s">
        <v>105</v>
      </c>
      <c r="D2575" s="0" t="s">
        <v>91</v>
      </c>
      <c r="E2575" s="0" t="s">
        <v>2442</v>
      </c>
      <c r="F2575" s="0" t="s">
        <v>8036</v>
      </c>
      <c r="H2575" s="0" t="n">
        <v>0</v>
      </c>
      <c r="I2575" s="0" t="s">
        <v>8029</v>
      </c>
    </row>
    <row r="2576" customFormat="false" ht="15" hidden="false" customHeight="false" outlineLevel="0" collapsed="false">
      <c r="A2576" s="0" t="n">
        <v>3881</v>
      </c>
      <c r="B2576" s="0" t="s">
        <v>8029</v>
      </c>
      <c r="C2576" s="0" t="s">
        <v>105</v>
      </c>
      <c r="D2576" s="0" t="s">
        <v>91</v>
      </c>
      <c r="E2576" s="0" t="s">
        <v>2442</v>
      </c>
      <c r="F2576" s="0" t="s">
        <v>8036</v>
      </c>
      <c r="H2576" s="0" t="n">
        <v>0</v>
      </c>
      <c r="I2576" s="0" t="s">
        <v>8029</v>
      </c>
    </row>
    <row r="2577" customFormat="false" ht="15" hidden="false" customHeight="false" outlineLevel="0" collapsed="false">
      <c r="A2577" s="0" t="n">
        <v>3882</v>
      </c>
      <c r="B2577" s="0" t="s">
        <v>8029</v>
      </c>
      <c r="C2577" s="0" t="s">
        <v>105</v>
      </c>
      <c r="D2577" s="0" t="s">
        <v>91</v>
      </c>
      <c r="E2577" s="0" t="s">
        <v>755</v>
      </c>
      <c r="F2577" s="0" t="s">
        <v>8036</v>
      </c>
      <c r="H2577" s="0" t="n">
        <v>0</v>
      </c>
      <c r="I2577" s="0" t="s">
        <v>8029</v>
      </c>
    </row>
    <row r="2578" customFormat="false" ht="15" hidden="false" customHeight="false" outlineLevel="0" collapsed="false">
      <c r="A2578" s="0" t="n">
        <v>3883</v>
      </c>
      <c r="B2578" s="0" t="s">
        <v>8029</v>
      </c>
      <c r="C2578" s="0" t="s">
        <v>105</v>
      </c>
      <c r="D2578" s="0" t="s">
        <v>91</v>
      </c>
      <c r="E2578" s="0" t="s">
        <v>755</v>
      </c>
      <c r="F2578" s="0" t="s">
        <v>8036</v>
      </c>
      <c r="H2578" s="0" t="n">
        <v>0</v>
      </c>
      <c r="I2578" s="0" t="s">
        <v>8029</v>
      </c>
    </row>
    <row r="2579" customFormat="false" ht="15" hidden="false" customHeight="false" outlineLevel="0" collapsed="false">
      <c r="A2579" s="0" t="n">
        <v>3884</v>
      </c>
      <c r="B2579" s="0" t="s">
        <v>8029</v>
      </c>
      <c r="C2579" s="0" t="s">
        <v>105</v>
      </c>
      <c r="D2579" s="0" t="s">
        <v>91</v>
      </c>
      <c r="E2579" s="0" t="s">
        <v>755</v>
      </c>
      <c r="F2579" s="0" t="s">
        <v>8036</v>
      </c>
      <c r="H2579" s="0" t="n">
        <v>0</v>
      </c>
      <c r="I2579" s="0" t="s">
        <v>8029</v>
      </c>
    </row>
    <row r="2580" customFormat="false" ht="15" hidden="false" customHeight="false" outlineLevel="0" collapsed="false">
      <c r="A2580" s="0" t="n">
        <v>3885</v>
      </c>
      <c r="B2580" s="0" t="s">
        <v>8029</v>
      </c>
      <c r="C2580" s="0" t="s">
        <v>105</v>
      </c>
      <c r="D2580" s="0" t="s">
        <v>91</v>
      </c>
      <c r="E2580" s="0" t="s">
        <v>755</v>
      </c>
      <c r="F2580" s="0" t="s">
        <v>8036</v>
      </c>
      <c r="H2580" s="0" t="n">
        <v>0</v>
      </c>
      <c r="I2580" s="0" t="s">
        <v>8029</v>
      </c>
    </row>
    <row r="2581" customFormat="false" ht="15" hidden="false" customHeight="false" outlineLevel="0" collapsed="false">
      <c r="A2581" s="0" t="n">
        <v>3886</v>
      </c>
      <c r="B2581" s="0" t="s">
        <v>8029</v>
      </c>
      <c r="C2581" s="0" t="s">
        <v>105</v>
      </c>
      <c r="D2581" s="0" t="s">
        <v>91</v>
      </c>
      <c r="E2581" s="0" t="s">
        <v>755</v>
      </c>
      <c r="F2581" s="0" t="s">
        <v>8036</v>
      </c>
      <c r="H2581" s="0" t="n">
        <v>0</v>
      </c>
      <c r="I2581" s="0" t="s">
        <v>8029</v>
      </c>
    </row>
    <row r="2582" customFormat="false" ht="15" hidden="false" customHeight="false" outlineLevel="0" collapsed="false">
      <c r="A2582" s="0" t="n">
        <v>3887</v>
      </c>
      <c r="B2582" s="0" t="s">
        <v>8029</v>
      </c>
      <c r="C2582" s="0" t="s">
        <v>105</v>
      </c>
      <c r="D2582" s="0" t="s">
        <v>91</v>
      </c>
      <c r="E2582" s="0" t="s">
        <v>2442</v>
      </c>
      <c r="F2582" s="0" t="s">
        <v>8036</v>
      </c>
      <c r="H2582" s="0" t="n">
        <v>0</v>
      </c>
      <c r="I2582" s="0" t="s">
        <v>8029</v>
      </c>
    </row>
    <row r="2583" customFormat="false" ht="15" hidden="false" customHeight="false" outlineLevel="0" collapsed="false">
      <c r="A2583" s="0" t="n">
        <v>3888</v>
      </c>
      <c r="B2583" s="0" t="s">
        <v>8029</v>
      </c>
      <c r="C2583" s="0" t="s">
        <v>105</v>
      </c>
      <c r="D2583" s="0" t="s">
        <v>91</v>
      </c>
      <c r="E2583" s="0" t="s">
        <v>2442</v>
      </c>
      <c r="F2583" s="0" t="s">
        <v>8036</v>
      </c>
      <c r="H2583" s="0" t="n">
        <v>0</v>
      </c>
      <c r="I2583" s="0" t="s">
        <v>8029</v>
      </c>
    </row>
    <row r="2584" customFormat="false" ht="15" hidden="false" customHeight="false" outlineLevel="0" collapsed="false">
      <c r="A2584" s="0" t="n">
        <v>3889</v>
      </c>
      <c r="B2584" s="0" t="s">
        <v>8029</v>
      </c>
      <c r="C2584" s="0" t="s">
        <v>105</v>
      </c>
      <c r="D2584" s="0" t="s">
        <v>91</v>
      </c>
      <c r="E2584" s="0" t="s">
        <v>2442</v>
      </c>
      <c r="F2584" s="0" t="s">
        <v>8036</v>
      </c>
      <c r="H2584" s="0" t="n">
        <v>0</v>
      </c>
      <c r="I2584" s="0" t="s">
        <v>8029</v>
      </c>
    </row>
    <row r="2585" customFormat="false" ht="15" hidden="false" customHeight="false" outlineLevel="0" collapsed="false">
      <c r="A2585" s="0" t="n">
        <v>3890</v>
      </c>
      <c r="B2585" s="0" t="s">
        <v>8029</v>
      </c>
      <c r="C2585" s="0" t="s">
        <v>105</v>
      </c>
      <c r="D2585" s="0" t="s">
        <v>91</v>
      </c>
      <c r="E2585" s="0" t="s">
        <v>2442</v>
      </c>
      <c r="F2585" s="0" t="s">
        <v>8036</v>
      </c>
      <c r="H2585" s="0" t="n">
        <v>0</v>
      </c>
      <c r="I2585" s="0" t="s">
        <v>8029</v>
      </c>
    </row>
    <row r="2586" customFormat="false" ht="15" hidden="false" customHeight="false" outlineLevel="0" collapsed="false">
      <c r="A2586" s="0" t="n">
        <v>3891</v>
      </c>
      <c r="B2586" s="0" t="s">
        <v>8029</v>
      </c>
      <c r="C2586" s="0" t="s">
        <v>105</v>
      </c>
      <c r="D2586" s="0" t="s">
        <v>91</v>
      </c>
      <c r="E2586" s="0" t="s">
        <v>2442</v>
      </c>
      <c r="F2586" s="0" t="s">
        <v>8036</v>
      </c>
      <c r="H2586" s="0" t="n">
        <v>0</v>
      </c>
      <c r="I2586" s="0" t="s">
        <v>8029</v>
      </c>
    </row>
    <row r="2587" customFormat="false" ht="15" hidden="false" customHeight="false" outlineLevel="0" collapsed="false">
      <c r="A2587" s="0" t="n">
        <v>3892</v>
      </c>
      <c r="B2587" s="0" t="s">
        <v>8029</v>
      </c>
      <c r="C2587" s="0" t="s">
        <v>105</v>
      </c>
      <c r="D2587" s="0" t="s">
        <v>91</v>
      </c>
      <c r="E2587" s="0" t="s">
        <v>755</v>
      </c>
      <c r="F2587" s="0" t="s">
        <v>8036</v>
      </c>
      <c r="H2587" s="0" t="n">
        <v>0</v>
      </c>
      <c r="I2587" s="0" t="s">
        <v>8029</v>
      </c>
    </row>
    <row r="2588" customFormat="false" ht="15" hidden="false" customHeight="false" outlineLevel="0" collapsed="false">
      <c r="A2588" s="0" t="n">
        <v>3893</v>
      </c>
      <c r="B2588" s="0" t="s">
        <v>8029</v>
      </c>
      <c r="C2588" s="0" t="s">
        <v>105</v>
      </c>
      <c r="D2588" s="0" t="s">
        <v>91</v>
      </c>
      <c r="E2588" s="0" t="s">
        <v>755</v>
      </c>
      <c r="F2588" s="0" t="s">
        <v>8036</v>
      </c>
      <c r="H2588" s="0" t="n">
        <v>0</v>
      </c>
      <c r="I2588" s="0" t="s">
        <v>8029</v>
      </c>
    </row>
    <row r="2589" customFormat="false" ht="15" hidden="false" customHeight="false" outlineLevel="0" collapsed="false">
      <c r="A2589" s="0" t="n">
        <v>3894</v>
      </c>
      <c r="B2589" s="0" t="s">
        <v>8029</v>
      </c>
      <c r="C2589" s="0" t="s">
        <v>105</v>
      </c>
      <c r="D2589" s="0" t="s">
        <v>91</v>
      </c>
      <c r="E2589" s="0" t="s">
        <v>2442</v>
      </c>
      <c r="F2589" s="0" t="s">
        <v>8036</v>
      </c>
      <c r="H2589" s="0" t="n">
        <v>0</v>
      </c>
      <c r="I2589" s="0" t="s">
        <v>8029</v>
      </c>
    </row>
    <row r="2590" customFormat="false" ht="15" hidden="false" customHeight="false" outlineLevel="0" collapsed="false">
      <c r="A2590" s="0" t="n">
        <v>3895</v>
      </c>
      <c r="B2590" s="0" t="s">
        <v>8029</v>
      </c>
      <c r="C2590" s="0" t="s">
        <v>105</v>
      </c>
      <c r="D2590" s="0" t="s">
        <v>91</v>
      </c>
      <c r="E2590" s="0" t="s">
        <v>2442</v>
      </c>
      <c r="F2590" s="0" t="s">
        <v>8036</v>
      </c>
      <c r="H2590" s="0" t="n">
        <v>0</v>
      </c>
      <c r="I2590" s="0" t="s">
        <v>8029</v>
      </c>
    </row>
    <row r="2591" customFormat="false" ht="15" hidden="false" customHeight="false" outlineLevel="0" collapsed="false">
      <c r="A2591" s="0" t="n">
        <v>3896</v>
      </c>
      <c r="B2591" s="0" t="s">
        <v>8331</v>
      </c>
      <c r="C2591" s="0" t="s">
        <v>754</v>
      </c>
      <c r="D2591" s="0" t="s">
        <v>91</v>
      </c>
      <c r="E2591" s="0" t="s">
        <v>755</v>
      </c>
      <c r="F2591" s="0" t="s">
        <v>8336</v>
      </c>
      <c r="H2591" s="0" t="n">
        <v>0</v>
      </c>
      <c r="I2591" s="0" t="s">
        <v>8331</v>
      </c>
    </row>
    <row r="2592" customFormat="false" ht="15" hidden="false" customHeight="false" outlineLevel="0" collapsed="false">
      <c r="A2592" s="0" t="n">
        <v>3897</v>
      </c>
      <c r="B2592" s="0" t="s">
        <v>8331</v>
      </c>
      <c r="C2592" s="0" t="s">
        <v>754</v>
      </c>
      <c r="D2592" s="0" t="s">
        <v>91</v>
      </c>
      <c r="E2592" s="0" t="s">
        <v>755</v>
      </c>
      <c r="F2592" s="0" t="s">
        <v>8336</v>
      </c>
      <c r="H2592" s="0" t="n">
        <v>0</v>
      </c>
      <c r="I2592" s="0" t="s">
        <v>8331</v>
      </c>
    </row>
    <row r="2593" customFormat="false" ht="15" hidden="false" customHeight="false" outlineLevel="0" collapsed="false">
      <c r="A2593" s="0" t="n">
        <v>3898</v>
      </c>
      <c r="B2593" s="0" t="s">
        <v>8331</v>
      </c>
      <c r="C2593" s="0" t="s">
        <v>754</v>
      </c>
      <c r="D2593" s="0" t="s">
        <v>91</v>
      </c>
      <c r="E2593" s="0" t="s">
        <v>755</v>
      </c>
      <c r="F2593" s="0" t="s">
        <v>8336</v>
      </c>
      <c r="H2593" s="0" t="n">
        <v>0</v>
      </c>
      <c r="I2593" s="0" t="s">
        <v>8331</v>
      </c>
    </row>
    <row r="2594" customFormat="false" ht="15" hidden="false" customHeight="false" outlineLevel="0" collapsed="false">
      <c r="A2594" s="0" t="n">
        <v>3899</v>
      </c>
      <c r="B2594" s="0" t="s">
        <v>8331</v>
      </c>
      <c r="C2594" s="0" t="s">
        <v>754</v>
      </c>
      <c r="D2594" s="0" t="s">
        <v>91</v>
      </c>
      <c r="E2594" s="0" t="s">
        <v>755</v>
      </c>
      <c r="F2594" s="0" t="s">
        <v>8336</v>
      </c>
      <c r="H2594" s="0" t="n">
        <v>0</v>
      </c>
      <c r="I2594" s="0" t="s">
        <v>8331</v>
      </c>
    </row>
    <row r="2595" customFormat="false" ht="15" hidden="false" customHeight="false" outlineLevel="0" collapsed="false">
      <c r="A2595" s="0" t="n">
        <v>3900</v>
      </c>
      <c r="B2595" s="0" t="s">
        <v>8331</v>
      </c>
      <c r="C2595" s="0" t="s">
        <v>754</v>
      </c>
      <c r="D2595" s="0" t="s">
        <v>91</v>
      </c>
      <c r="E2595" s="0" t="s">
        <v>2442</v>
      </c>
      <c r="F2595" s="0" t="s">
        <v>8336</v>
      </c>
      <c r="H2595" s="0" t="n">
        <v>0</v>
      </c>
      <c r="I2595" s="0" t="s">
        <v>8331</v>
      </c>
    </row>
    <row r="2596" customFormat="false" ht="15" hidden="false" customHeight="false" outlineLevel="0" collapsed="false">
      <c r="A2596" s="0" t="n">
        <v>3901</v>
      </c>
      <c r="B2596" s="0" t="s">
        <v>8331</v>
      </c>
      <c r="C2596" s="0" t="s">
        <v>754</v>
      </c>
      <c r="D2596" s="0" t="s">
        <v>91</v>
      </c>
      <c r="E2596" s="0" t="s">
        <v>2442</v>
      </c>
      <c r="F2596" s="0" t="s">
        <v>8336</v>
      </c>
      <c r="H2596" s="0" t="n">
        <v>0</v>
      </c>
      <c r="I2596" s="0" t="s">
        <v>8331</v>
      </c>
    </row>
    <row r="2597" customFormat="false" ht="15" hidden="false" customHeight="false" outlineLevel="0" collapsed="false">
      <c r="A2597" s="0" t="n">
        <v>3902</v>
      </c>
      <c r="B2597" s="0" t="s">
        <v>8331</v>
      </c>
      <c r="C2597" s="0" t="s">
        <v>754</v>
      </c>
      <c r="D2597" s="0" t="s">
        <v>91</v>
      </c>
      <c r="E2597" s="0" t="s">
        <v>2442</v>
      </c>
      <c r="F2597" s="0" t="s">
        <v>8336</v>
      </c>
      <c r="H2597" s="0" t="n">
        <v>0</v>
      </c>
      <c r="I2597" s="0" t="s">
        <v>8331</v>
      </c>
    </row>
    <row r="2598" customFormat="false" ht="15" hidden="false" customHeight="false" outlineLevel="0" collapsed="false">
      <c r="A2598" s="0" t="n">
        <v>3903</v>
      </c>
      <c r="B2598" s="0" t="s">
        <v>8331</v>
      </c>
      <c r="C2598" s="0" t="s">
        <v>754</v>
      </c>
      <c r="D2598" s="0" t="s">
        <v>91</v>
      </c>
      <c r="E2598" s="0" t="s">
        <v>2442</v>
      </c>
      <c r="F2598" s="0" t="s">
        <v>8336</v>
      </c>
      <c r="H2598" s="0" t="n">
        <v>0</v>
      </c>
      <c r="I2598" s="0" t="s">
        <v>8331</v>
      </c>
    </row>
    <row r="2599" customFormat="false" ht="15" hidden="false" customHeight="false" outlineLevel="0" collapsed="false">
      <c r="A2599" s="0" t="n">
        <v>3904</v>
      </c>
      <c r="B2599" s="0" t="s">
        <v>8331</v>
      </c>
      <c r="C2599" s="0" t="s">
        <v>754</v>
      </c>
      <c r="D2599" s="0" t="s">
        <v>91</v>
      </c>
      <c r="E2599" s="0" t="s">
        <v>755</v>
      </c>
      <c r="F2599" s="0" t="s">
        <v>8336</v>
      </c>
      <c r="H2599" s="0" t="n">
        <v>0</v>
      </c>
      <c r="I2599" s="0" t="s">
        <v>8331</v>
      </c>
    </row>
    <row r="2600" customFormat="false" ht="15" hidden="false" customHeight="false" outlineLevel="0" collapsed="false">
      <c r="A2600" s="0" t="n">
        <v>3905</v>
      </c>
      <c r="B2600" s="0" t="s">
        <v>8331</v>
      </c>
      <c r="C2600" s="0" t="s">
        <v>754</v>
      </c>
      <c r="D2600" s="0" t="s">
        <v>91</v>
      </c>
      <c r="E2600" s="0" t="s">
        <v>2442</v>
      </c>
      <c r="F2600" s="0" t="s">
        <v>8336</v>
      </c>
      <c r="H2600" s="0" t="n">
        <v>0</v>
      </c>
      <c r="I2600" s="0" t="s">
        <v>8331</v>
      </c>
    </row>
    <row r="2601" customFormat="false" ht="15" hidden="false" customHeight="false" outlineLevel="0" collapsed="false">
      <c r="A2601" s="0" t="n">
        <v>3906</v>
      </c>
      <c r="B2601" s="0" t="s">
        <v>8331</v>
      </c>
      <c r="C2601" s="0" t="s">
        <v>754</v>
      </c>
      <c r="D2601" s="0" t="s">
        <v>91</v>
      </c>
      <c r="E2601" s="0" t="s">
        <v>755</v>
      </c>
      <c r="F2601" s="0" t="s">
        <v>8336</v>
      </c>
      <c r="H2601" s="0" t="n">
        <v>0</v>
      </c>
      <c r="I2601" s="0" t="s">
        <v>8331</v>
      </c>
    </row>
    <row r="2602" customFormat="false" ht="15" hidden="false" customHeight="false" outlineLevel="0" collapsed="false">
      <c r="A2602" s="0" t="n">
        <v>3907</v>
      </c>
      <c r="B2602" s="0" t="s">
        <v>8331</v>
      </c>
      <c r="C2602" s="0" t="s">
        <v>754</v>
      </c>
      <c r="D2602" s="0" t="s">
        <v>91</v>
      </c>
      <c r="E2602" s="0" t="s">
        <v>755</v>
      </c>
      <c r="F2602" s="0" t="s">
        <v>8336</v>
      </c>
      <c r="H2602" s="0" t="n">
        <v>0</v>
      </c>
      <c r="I2602" s="0" t="s">
        <v>8331</v>
      </c>
    </row>
    <row r="2603" customFormat="false" ht="15" hidden="false" customHeight="false" outlineLevel="0" collapsed="false">
      <c r="A2603" s="0" t="n">
        <v>3908</v>
      </c>
      <c r="B2603" s="0" t="s">
        <v>8331</v>
      </c>
      <c r="C2603" s="0" t="s">
        <v>754</v>
      </c>
      <c r="D2603" s="0" t="s">
        <v>91</v>
      </c>
      <c r="E2603" s="0" t="s">
        <v>2442</v>
      </c>
      <c r="F2603" s="0" t="s">
        <v>8336</v>
      </c>
      <c r="H2603" s="0" t="n">
        <v>0</v>
      </c>
      <c r="I2603" s="0" t="s">
        <v>8331</v>
      </c>
    </row>
    <row r="2604" customFormat="false" ht="15" hidden="false" customHeight="false" outlineLevel="0" collapsed="false">
      <c r="A2604" s="0" t="n">
        <v>3909</v>
      </c>
      <c r="B2604" s="0" t="s">
        <v>8331</v>
      </c>
      <c r="C2604" s="0" t="s">
        <v>754</v>
      </c>
      <c r="D2604" s="0" t="s">
        <v>91</v>
      </c>
      <c r="E2604" s="0" t="s">
        <v>2442</v>
      </c>
      <c r="F2604" s="0" t="s">
        <v>8336</v>
      </c>
      <c r="H2604" s="0" t="n">
        <v>0</v>
      </c>
      <c r="I2604" s="0" t="s">
        <v>8331</v>
      </c>
    </row>
    <row r="2605" customFormat="false" ht="15" hidden="false" customHeight="false" outlineLevel="0" collapsed="false">
      <c r="A2605" s="0" t="n">
        <v>3910</v>
      </c>
      <c r="B2605" s="0" t="s">
        <v>8331</v>
      </c>
      <c r="C2605" s="0" t="s">
        <v>754</v>
      </c>
      <c r="D2605" s="0" t="s">
        <v>91</v>
      </c>
      <c r="E2605" s="0" t="s">
        <v>2442</v>
      </c>
      <c r="F2605" s="0" t="s">
        <v>8336</v>
      </c>
      <c r="H2605" s="0" t="n">
        <v>0</v>
      </c>
      <c r="I2605" s="0" t="s">
        <v>8331</v>
      </c>
    </row>
    <row r="2606" customFormat="false" ht="15" hidden="false" customHeight="false" outlineLevel="0" collapsed="false">
      <c r="A2606" s="0" t="n">
        <v>3911</v>
      </c>
      <c r="B2606" s="0" t="s">
        <v>8331</v>
      </c>
      <c r="C2606" s="0" t="s">
        <v>754</v>
      </c>
      <c r="D2606" s="0" t="s">
        <v>91</v>
      </c>
      <c r="E2606" s="0" t="s">
        <v>755</v>
      </c>
      <c r="F2606" s="0" t="s">
        <v>8336</v>
      </c>
      <c r="H2606" s="0" t="n">
        <v>0</v>
      </c>
      <c r="I2606" s="0" t="s">
        <v>8331</v>
      </c>
    </row>
    <row r="2607" customFormat="false" ht="15" hidden="false" customHeight="false" outlineLevel="0" collapsed="false">
      <c r="A2607" s="0" t="n">
        <v>3912</v>
      </c>
      <c r="B2607" s="0" t="s">
        <v>8331</v>
      </c>
      <c r="C2607" s="0" t="s">
        <v>754</v>
      </c>
      <c r="D2607" s="0" t="s">
        <v>91</v>
      </c>
      <c r="E2607" s="0" t="s">
        <v>2442</v>
      </c>
      <c r="F2607" s="0" t="s">
        <v>8336</v>
      </c>
      <c r="H2607" s="0" t="n">
        <v>0</v>
      </c>
      <c r="I2607" s="0" t="s">
        <v>8331</v>
      </c>
    </row>
    <row r="2608" customFormat="false" ht="15" hidden="false" customHeight="false" outlineLevel="0" collapsed="false">
      <c r="A2608" s="0" t="n">
        <v>3913</v>
      </c>
      <c r="B2608" s="0" t="s">
        <v>8331</v>
      </c>
      <c r="C2608" s="0" t="s">
        <v>754</v>
      </c>
      <c r="D2608" s="0" t="s">
        <v>91</v>
      </c>
      <c r="E2608" s="0" t="s">
        <v>2442</v>
      </c>
      <c r="F2608" s="0" t="s">
        <v>8336</v>
      </c>
      <c r="H2608" s="0" t="n">
        <v>0</v>
      </c>
      <c r="I2608" s="0" t="s">
        <v>8331</v>
      </c>
    </row>
    <row r="2609" customFormat="false" ht="15" hidden="false" customHeight="false" outlineLevel="0" collapsed="false">
      <c r="A2609" s="0" t="n">
        <v>3914</v>
      </c>
      <c r="B2609" s="0" t="s">
        <v>8331</v>
      </c>
      <c r="C2609" s="0" t="s">
        <v>754</v>
      </c>
      <c r="D2609" s="0" t="s">
        <v>91</v>
      </c>
      <c r="E2609" s="0" t="s">
        <v>2442</v>
      </c>
      <c r="F2609" s="0" t="s">
        <v>8336</v>
      </c>
      <c r="H2609" s="0" t="n">
        <v>0</v>
      </c>
      <c r="I2609" s="0" t="s">
        <v>8331</v>
      </c>
    </row>
    <row r="2610" customFormat="false" ht="15" hidden="false" customHeight="false" outlineLevel="0" collapsed="false">
      <c r="A2610" s="0" t="n">
        <v>3915</v>
      </c>
      <c r="B2610" s="0" t="s">
        <v>8331</v>
      </c>
      <c r="C2610" s="0" t="s">
        <v>754</v>
      </c>
      <c r="D2610" s="0" t="s">
        <v>91</v>
      </c>
      <c r="E2610" s="0" t="s">
        <v>2442</v>
      </c>
      <c r="F2610" s="0" t="s">
        <v>8336</v>
      </c>
      <c r="H2610" s="0" t="n">
        <v>0</v>
      </c>
      <c r="I2610" s="0" t="s">
        <v>8331</v>
      </c>
    </row>
    <row r="2611" customFormat="false" ht="15" hidden="false" customHeight="false" outlineLevel="0" collapsed="false">
      <c r="A2611" s="0" t="n">
        <v>3916</v>
      </c>
      <c r="B2611" s="0" t="s">
        <v>8394</v>
      </c>
      <c r="C2611" s="0" t="s">
        <v>769</v>
      </c>
      <c r="D2611" s="0" t="s">
        <v>91</v>
      </c>
      <c r="E2611" s="0" t="s">
        <v>127</v>
      </c>
      <c r="F2611" s="0" t="s">
        <v>8401</v>
      </c>
      <c r="H2611" s="0" t="n">
        <v>0</v>
      </c>
      <c r="I2611" s="0" t="s">
        <v>8394</v>
      </c>
    </row>
    <row r="2612" customFormat="false" ht="15" hidden="false" customHeight="false" outlineLevel="0" collapsed="false">
      <c r="A2612" s="0" t="n">
        <v>3917</v>
      </c>
      <c r="B2612" s="0" t="s">
        <v>8394</v>
      </c>
      <c r="C2612" s="0" t="s">
        <v>769</v>
      </c>
      <c r="D2612" s="0" t="s">
        <v>91</v>
      </c>
      <c r="E2612" s="0" t="s">
        <v>127</v>
      </c>
      <c r="F2612" s="0" t="s">
        <v>8401</v>
      </c>
      <c r="H2612" s="0" t="n">
        <v>0</v>
      </c>
      <c r="I2612" s="0" t="s">
        <v>8394</v>
      </c>
    </row>
    <row r="2613" customFormat="false" ht="15" hidden="false" customHeight="false" outlineLevel="0" collapsed="false">
      <c r="A2613" s="0" t="n">
        <v>3918</v>
      </c>
      <c r="B2613" s="0" t="s">
        <v>8394</v>
      </c>
      <c r="C2613" s="0" t="s">
        <v>769</v>
      </c>
      <c r="D2613" s="0" t="s">
        <v>91</v>
      </c>
      <c r="E2613" s="0" t="s">
        <v>127</v>
      </c>
      <c r="F2613" s="0" t="s">
        <v>8401</v>
      </c>
      <c r="H2613" s="0" t="n">
        <v>0</v>
      </c>
      <c r="I2613" s="0" t="s">
        <v>8394</v>
      </c>
    </row>
    <row r="2614" customFormat="false" ht="15" hidden="false" customHeight="false" outlineLevel="0" collapsed="false">
      <c r="A2614" s="0" t="n">
        <v>3919</v>
      </c>
      <c r="B2614" s="0" t="s">
        <v>8394</v>
      </c>
      <c r="C2614" s="0" t="s">
        <v>769</v>
      </c>
      <c r="D2614" s="0" t="s">
        <v>91</v>
      </c>
      <c r="E2614" s="0" t="s">
        <v>127</v>
      </c>
      <c r="F2614" s="0" t="s">
        <v>8401</v>
      </c>
      <c r="H2614" s="0" t="n">
        <v>0</v>
      </c>
      <c r="I2614" s="0" t="s">
        <v>8394</v>
      </c>
    </row>
    <row r="2615" customFormat="false" ht="15" hidden="false" customHeight="false" outlineLevel="0" collapsed="false">
      <c r="A2615" s="0" t="n">
        <v>3920</v>
      </c>
      <c r="B2615" s="0" t="s">
        <v>8394</v>
      </c>
      <c r="C2615" s="0" t="s">
        <v>769</v>
      </c>
      <c r="D2615" s="0" t="s">
        <v>91</v>
      </c>
      <c r="E2615" s="0" t="s">
        <v>127</v>
      </c>
      <c r="F2615" s="0" t="s">
        <v>8401</v>
      </c>
      <c r="H2615" s="0" t="n">
        <v>0</v>
      </c>
      <c r="I2615" s="0" t="s">
        <v>8394</v>
      </c>
    </row>
    <row r="2616" customFormat="false" ht="15" hidden="false" customHeight="false" outlineLevel="0" collapsed="false">
      <c r="A2616" s="0" t="n">
        <v>3921</v>
      </c>
      <c r="B2616" s="0" t="s">
        <v>8394</v>
      </c>
      <c r="C2616" s="0" t="s">
        <v>769</v>
      </c>
      <c r="D2616" s="0" t="s">
        <v>91</v>
      </c>
      <c r="E2616" s="0" t="s">
        <v>127</v>
      </c>
      <c r="F2616" s="0" t="s">
        <v>8401</v>
      </c>
      <c r="H2616" s="0" t="n">
        <v>0</v>
      </c>
      <c r="I2616" s="0" t="s">
        <v>8394</v>
      </c>
    </row>
    <row r="2617" customFormat="false" ht="15" hidden="false" customHeight="false" outlineLevel="0" collapsed="false">
      <c r="A2617" s="0" t="n">
        <v>3922</v>
      </c>
      <c r="B2617" s="0" t="s">
        <v>8394</v>
      </c>
      <c r="C2617" s="0" t="s">
        <v>769</v>
      </c>
      <c r="D2617" s="0" t="s">
        <v>91</v>
      </c>
      <c r="E2617" s="0" t="s">
        <v>127</v>
      </c>
      <c r="F2617" s="0" t="s">
        <v>8401</v>
      </c>
      <c r="H2617" s="0" t="n">
        <v>0</v>
      </c>
      <c r="I2617" s="0" t="s">
        <v>8394</v>
      </c>
    </row>
    <row r="2618" customFormat="false" ht="15" hidden="false" customHeight="false" outlineLevel="0" collapsed="false">
      <c r="A2618" s="0" t="n">
        <v>3923</v>
      </c>
      <c r="B2618" s="0" t="s">
        <v>8394</v>
      </c>
      <c r="C2618" s="0" t="s">
        <v>769</v>
      </c>
      <c r="D2618" s="0" t="s">
        <v>91</v>
      </c>
      <c r="E2618" s="0" t="s">
        <v>127</v>
      </c>
      <c r="F2618" s="0" t="s">
        <v>8401</v>
      </c>
      <c r="H2618" s="0" t="n">
        <v>0</v>
      </c>
      <c r="I2618" s="0" t="s">
        <v>8394</v>
      </c>
    </row>
    <row r="2619" customFormat="false" ht="15" hidden="false" customHeight="false" outlineLevel="0" collapsed="false">
      <c r="A2619" s="0" t="n">
        <v>3924</v>
      </c>
      <c r="B2619" s="0" t="s">
        <v>8394</v>
      </c>
      <c r="C2619" s="0" t="s">
        <v>769</v>
      </c>
      <c r="D2619" s="0" t="s">
        <v>91</v>
      </c>
      <c r="E2619" s="0" t="s">
        <v>127</v>
      </c>
      <c r="F2619" s="0" t="s">
        <v>8401</v>
      </c>
      <c r="H2619" s="0" t="n">
        <v>0</v>
      </c>
      <c r="I2619" s="0" t="s">
        <v>8394</v>
      </c>
    </row>
    <row r="2620" customFormat="false" ht="15" hidden="false" customHeight="false" outlineLevel="0" collapsed="false">
      <c r="A2620" s="0" t="n">
        <v>3925</v>
      </c>
      <c r="B2620" s="0" t="s">
        <v>8394</v>
      </c>
      <c r="C2620" s="0" t="s">
        <v>769</v>
      </c>
      <c r="D2620" s="0" t="s">
        <v>91</v>
      </c>
      <c r="E2620" s="0" t="s">
        <v>127</v>
      </c>
      <c r="F2620" s="0" t="s">
        <v>8401</v>
      </c>
      <c r="H2620" s="0" t="n">
        <v>0</v>
      </c>
      <c r="I2620" s="0" t="s">
        <v>8394</v>
      </c>
    </row>
    <row r="2621" customFormat="false" ht="15" hidden="false" customHeight="false" outlineLevel="0" collapsed="false">
      <c r="A2621" s="0" t="n">
        <v>3926</v>
      </c>
      <c r="B2621" s="0" t="s">
        <v>8394</v>
      </c>
      <c r="C2621" s="0" t="s">
        <v>769</v>
      </c>
      <c r="D2621" s="0" t="s">
        <v>91</v>
      </c>
      <c r="E2621" s="0" t="s">
        <v>127</v>
      </c>
      <c r="F2621" s="0" t="s">
        <v>8401</v>
      </c>
      <c r="H2621" s="0" t="n">
        <v>0</v>
      </c>
      <c r="I2621" s="0" t="s">
        <v>8394</v>
      </c>
    </row>
    <row r="2622" customFormat="false" ht="15" hidden="false" customHeight="false" outlineLevel="0" collapsed="false">
      <c r="A2622" s="0" t="n">
        <v>3927</v>
      </c>
      <c r="B2622" s="0" t="s">
        <v>8394</v>
      </c>
      <c r="C2622" s="0" t="s">
        <v>769</v>
      </c>
      <c r="D2622" s="0" t="s">
        <v>91</v>
      </c>
      <c r="E2622" s="0" t="s">
        <v>127</v>
      </c>
      <c r="F2622" s="0" t="s">
        <v>8401</v>
      </c>
      <c r="H2622" s="0" t="n">
        <v>0</v>
      </c>
      <c r="I2622" s="0" t="s">
        <v>8394</v>
      </c>
    </row>
    <row r="2623" customFormat="false" ht="15" hidden="false" customHeight="false" outlineLevel="0" collapsed="false">
      <c r="A2623" s="0" t="n">
        <v>3928</v>
      </c>
      <c r="B2623" s="0" t="s">
        <v>8394</v>
      </c>
      <c r="C2623" s="0" t="s">
        <v>769</v>
      </c>
      <c r="D2623" s="0" t="s">
        <v>91</v>
      </c>
      <c r="E2623" s="0" t="s">
        <v>127</v>
      </c>
      <c r="F2623" s="0" t="s">
        <v>8401</v>
      </c>
      <c r="H2623" s="0" t="n">
        <v>0</v>
      </c>
      <c r="I2623" s="0" t="s">
        <v>8394</v>
      </c>
    </row>
    <row r="2624" customFormat="false" ht="15" hidden="false" customHeight="false" outlineLevel="0" collapsed="false">
      <c r="A2624" s="0" t="n">
        <v>3929</v>
      </c>
      <c r="B2624" s="0" t="s">
        <v>8394</v>
      </c>
      <c r="C2624" s="0" t="s">
        <v>769</v>
      </c>
      <c r="D2624" s="0" t="s">
        <v>91</v>
      </c>
      <c r="E2624" s="0" t="s">
        <v>127</v>
      </c>
      <c r="F2624" s="0" t="s">
        <v>8401</v>
      </c>
      <c r="H2624" s="0" t="n">
        <v>0</v>
      </c>
      <c r="I2624" s="0" t="s">
        <v>8394</v>
      </c>
    </row>
    <row r="2625" customFormat="false" ht="15" hidden="false" customHeight="false" outlineLevel="0" collapsed="false">
      <c r="A2625" s="0" t="n">
        <v>3930</v>
      </c>
      <c r="B2625" s="0" t="s">
        <v>8394</v>
      </c>
      <c r="C2625" s="0" t="s">
        <v>769</v>
      </c>
      <c r="D2625" s="0" t="s">
        <v>91</v>
      </c>
      <c r="E2625" s="0" t="s">
        <v>127</v>
      </c>
      <c r="F2625" s="0" t="s">
        <v>8401</v>
      </c>
      <c r="H2625" s="0" t="n">
        <v>0</v>
      </c>
      <c r="I2625" s="0" t="s">
        <v>8394</v>
      </c>
    </row>
    <row r="2626" customFormat="false" ht="15" hidden="false" customHeight="false" outlineLevel="0" collapsed="false">
      <c r="A2626" s="0" t="n">
        <v>3931</v>
      </c>
      <c r="B2626" s="0" t="s">
        <v>8394</v>
      </c>
      <c r="C2626" s="0" t="s">
        <v>769</v>
      </c>
      <c r="D2626" s="0" t="s">
        <v>91</v>
      </c>
      <c r="E2626" s="0" t="s">
        <v>127</v>
      </c>
      <c r="F2626" s="0" t="s">
        <v>8401</v>
      </c>
      <c r="H2626" s="0" t="n">
        <v>0</v>
      </c>
      <c r="I2626" s="0" t="s">
        <v>8394</v>
      </c>
    </row>
    <row r="2627" customFormat="false" ht="15" hidden="false" customHeight="false" outlineLevel="0" collapsed="false">
      <c r="A2627" s="0" t="n">
        <v>3932</v>
      </c>
      <c r="B2627" s="0" t="s">
        <v>8394</v>
      </c>
      <c r="C2627" s="0" t="s">
        <v>769</v>
      </c>
      <c r="D2627" s="0" t="s">
        <v>91</v>
      </c>
      <c r="E2627" s="0" t="s">
        <v>127</v>
      </c>
      <c r="F2627" s="0" t="s">
        <v>8401</v>
      </c>
      <c r="H2627" s="0" t="n">
        <v>0</v>
      </c>
      <c r="I2627" s="0" t="s">
        <v>8394</v>
      </c>
    </row>
    <row r="2628" customFormat="false" ht="15" hidden="false" customHeight="false" outlineLevel="0" collapsed="false">
      <c r="A2628" s="0" t="n">
        <v>3933</v>
      </c>
      <c r="B2628" s="0" t="s">
        <v>8394</v>
      </c>
      <c r="C2628" s="0" t="s">
        <v>769</v>
      </c>
      <c r="D2628" s="0" t="s">
        <v>91</v>
      </c>
      <c r="E2628" s="0" t="s">
        <v>127</v>
      </c>
      <c r="F2628" s="0" t="s">
        <v>8401</v>
      </c>
      <c r="H2628" s="0" t="n">
        <v>0</v>
      </c>
      <c r="I2628" s="0" t="s">
        <v>8394</v>
      </c>
    </row>
    <row r="2629" customFormat="false" ht="15" hidden="false" customHeight="false" outlineLevel="0" collapsed="false">
      <c r="A2629" s="0" t="n">
        <v>3934</v>
      </c>
      <c r="B2629" s="0" t="s">
        <v>8394</v>
      </c>
      <c r="C2629" s="0" t="s">
        <v>769</v>
      </c>
      <c r="D2629" s="0" t="s">
        <v>91</v>
      </c>
      <c r="E2629" s="0" t="s">
        <v>127</v>
      </c>
      <c r="F2629" s="0" t="s">
        <v>8401</v>
      </c>
      <c r="H2629" s="0" t="n">
        <v>0</v>
      </c>
      <c r="I2629" s="0" t="s">
        <v>8394</v>
      </c>
    </row>
    <row r="2630" customFormat="false" ht="15" hidden="false" customHeight="false" outlineLevel="0" collapsed="false">
      <c r="A2630" s="0" t="n">
        <v>3935</v>
      </c>
      <c r="B2630" s="0" t="s">
        <v>8394</v>
      </c>
      <c r="C2630" s="0" t="s">
        <v>769</v>
      </c>
      <c r="D2630" s="0" t="s">
        <v>91</v>
      </c>
      <c r="E2630" s="0" t="s">
        <v>127</v>
      </c>
      <c r="F2630" s="0" t="s">
        <v>8401</v>
      </c>
      <c r="H2630" s="0" t="n">
        <v>0</v>
      </c>
      <c r="I2630" s="0" t="s">
        <v>8394</v>
      </c>
    </row>
    <row r="2631" customFormat="false" ht="15" hidden="false" customHeight="false" outlineLevel="0" collapsed="false">
      <c r="A2631" s="0" t="n">
        <v>3936</v>
      </c>
      <c r="B2631" s="0" t="s">
        <v>8394</v>
      </c>
      <c r="C2631" s="0" t="s">
        <v>769</v>
      </c>
      <c r="D2631" s="0" t="s">
        <v>91</v>
      </c>
      <c r="E2631" s="0" t="s">
        <v>127</v>
      </c>
      <c r="F2631" s="0" t="s">
        <v>8401</v>
      </c>
      <c r="H2631" s="0" t="n">
        <v>0</v>
      </c>
      <c r="I2631" s="0" t="s">
        <v>8394</v>
      </c>
    </row>
    <row r="2632" customFormat="false" ht="15" hidden="false" customHeight="false" outlineLevel="0" collapsed="false">
      <c r="A2632" s="0" t="n">
        <v>3937</v>
      </c>
      <c r="B2632" s="0" t="s">
        <v>8394</v>
      </c>
      <c r="C2632" s="0" t="s">
        <v>769</v>
      </c>
      <c r="D2632" s="0" t="s">
        <v>91</v>
      </c>
      <c r="E2632" s="0" t="s">
        <v>127</v>
      </c>
      <c r="F2632" s="0" t="s">
        <v>8401</v>
      </c>
      <c r="H2632" s="0" t="n">
        <v>0</v>
      </c>
      <c r="I2632" s="0" t="s">
        <v>8394</v>
      </c>
    </row>
    <row r="2633" customFormat="false" ht="15" hidden="false" customHeight="false" outlineLevel="0" collapsed="false">
      <c r="A2633" s="0" t="n">
        <v>3938</v>
      </c>
      <c r="B2633" s="0" t="s">
        <v>8462</v>
      </c>
      <c r="C2633" s="0" t="s">
        <v>105</v>
      </c>
      <c r="D2633" s="0" t="s">
        <v>91</v>
      </c>
      <c r="E2633" s="0" t="s">
        <v>127</v>
      </c>
      <c r="F2633" s="0" t="s">
        <v>8468</v>
      </c>
      <c r="H2633" s="0" t="n">
        <v>0</v>
      </c>
      <c r="I2633" s="0" t="s">
        <v>8462</v>
      </c>
    </row>
    <row r="2634" customFormat="false" ht="15" hidden="false" customHeight="false" outlineLevel="0" collapsed="false">
      <c r="A2634" s="0" t="n">
        <v>3939</v>
      </c>
      <c r="B2634" s="0" t="s">
        <v>8462</v>
      </c>
      <c r="C2634" s="0" t="s">
        <v>105</v>
      </c>
      <c r="D2634" s="0" t="s">
        <v>91</v>
      </c>
      <c r="E2634" s="0" t="s">
        <v>127</v>
      </c>
      <c r="F2634" s="0" t="s">
        <v>8468</v>
      </c>
      <c r="H2634" s="0" t="n">
        <v>0</v>
      </c>
      <c r="I2634" s="0" t="s">
        <v>8462</v>
      </c>
    </row>
    <row r="2635" customFormat="false" ht="15" hidden="false" customHeight="false" outlineLevel="0" collapsed="false">
      <c r="A2635" s="0" t="n">
        <v>3940</v>
      </c>
      <c r="B2635" s="0" t="s">
        <v>8462</v>
      </c>
      <c r="C2635" s="0" t="s">
        <v>105</v>
      </c>
      <c r="D2635" s="0" t="s">
        <v>91</v>
      </c>
      <c r="E2635" s="0" t="s">
        <v>127</v>
      </c>
      <c r="F2635" s="0" t="s">
        <v>8468</v>
      </c>
      <c r="H2635" s="0" t="n">
        <v>0</v>
      </c>
      <c r="I2635" s="0" t="s">
        <v>8462</v>
      </c>
    </row>
    <row r="2636" customFormat="false" ht="15" hidden="false" customHeight="false" outlineLevel="0" collapsed="false">
      <c r="A2636" s="0" t="n">
        <v>3941</v>
      </c>
      <c r="B2636" s="0" t="s">
        <v>8462</v>
      </c>
      <c r="C2636" s="0" t="s">
        <v>105</v>
      </c>
      <c r="D2636" s="0" t="s">
        <v>91</v>
      </c>
      <c r="E2636" s="0" t="s">
        <v>127</v>
      </c>
      <c r="F2636" s="0" t="s">
        <v>8468</v>
      </c>
      <c r="H2636" s="0" t="n">
        <v>0</v>
      </c>
      <c r="I2636" s="0" t="s">
        <v>8462</v>
      </c>
    </row>
    <row r="2637" customFormat="false" ht="15" hidden="false" customHeight="false" outlineLevel="0" collapsed="false">
      <c r="A2637" s="0" t="n">
        <v>3942</v>
      </c>
      <c r="B2637" s="0" t="s">
        <v>8462</v>
      </c>
      <c r="C2637" s="0" t="s">
        <v>105</v>
      </c>
      <c r="D2637" s="0" t="s">
        <v>91</v>
      </c>
      <c r="E2637" s="0" t="s">
        <v>127</v>
      </c>
      <c r="F2637" s="0" t="s">
        <v>8468</v>
      </c>
      <c r="H2637" s="0" t="n">
        <v>0</v>
      </c>
      <c r="I2637" s="0" t="s">
        <v>8462</v>
      </c>
    </row>
    <row r="2638" customFormat="false" ht="15" hidden="false" customHeight="false" outlineLevel="0" collapsed="false">
      <c r="A2638" s="0" t="n">
        <v>3943</v>
      </c>
      <c r="B2638" s="0" t="s">
        <v>8462</v>
      </c>
      <c r="C2638" s="0" t="s">
        <v>105</v>
      </c>
      <c r="D2638" s="0" t="s">
        <v>91</v>
      </c>
      <c r="E2638" s="0" t="s">
        <v>127</v>
      </c>
      <c r="F2638" s="0" t="s">
        <v>8468</v>
      </c>
      <c r="H2638" s="0" t="n">
        <v>0</v>
      </c>
      <c r="I2638" s="0" t="s">
        <v>8462</v>
      </c>
    </row>
    <row r="2639" customFormat="false" ht="15" hidden="false" customHeight="false" outlineLevel="0" collapsed="false">
      <c r="A2639" s="0" t="n">
        <v>3944</v>
      </c>
      <c r="B2639" s="0" t="s">
        <v>8462</v>
      </c>
      <c r="C2639" s="0" t="s">
        <v>105</v>
      </c>
      <c r="D2639" s="0" t="s">
        <v>91</v>
      </c>
      <c r="E2639" s="0" t="s">
        <v>127</v>
      </c>
      <c r="F2639" s="0" t="s">
        <v>8468</v>
      </c>
      <c r="H2639" s="0" t="n">
        <v>0</v>
      </c>
      <c r="I2639" s="0" t="s">
        <v>8462</v>
      </c>
    </row>
    <row r="2640" customFormat="false" ht="15" hidden="false" customHeight="false" outlineLevel="0" collapsed="false">
      <c r="A2640" s="0" t="n">
        <v>3945</v>
      </c>
      <c r="B2640" s="0" t="s">
        <v>8462</v>
      </c>
      <c r="C2640" s="0" t="s">
        <v>105</v>
      </c>
      <c r="D2640" s="0" t="s">
        <v>91</v>
      </c>
      <c r="E2640" s="0" t="s">
        <v>127</v>
      </c>
      <c r="F2640" s="0" t="s">
        <v>8468</v>
      </c>
      <c r="H2640" s="0" t="n">
        <v>0</v>
      </c>
      <c r="I2640" s="0" t="s">
        <v>8462</v>
      </c>
    </row>
    <row r="2641" customFormat="false" ht="15" hidden="false" customHeight="false" outlineLevel="0" collapsed="false">
      <c r="A2641" s="0" t="n">
        <v>3946</v>
      </c>
      <c r="B2641" s="0" t="s">
        <v>8462</v>
      </c>
      <c r="C2641" s="0" t="s">
        <v>105</v>
      </c>
      <c r="D2641" s="0" t="s">
        <v>91</v>
      </c>
      <c r="E2641" s="0" t="s">
        <v>127</v>
      </c>
      <c r="F2641" s="0" t="s">
        <v>8468</v>
      </c>
      <c r="H2641" s="0" t="n">
        <v>0</v>
      </c>
      <c r="I2641" s="0" t="s">
        <v>8462</v>
      </c>
    </row>
    <row r="2642" customFormat="false" ht="15" hidden="false" customHeight="false" outlineLevel="0" collapsed="false">
      <c r="A2642" s="0" t="n">
        <v>3947</v>
      </c>
      <c r="B2642" s="0" t="s">
        <v>8462</v>
      </c>
      <c r="C2642" s="0" t="s">
        <v>105</v>
      </c>
      <c r="D2642" s="0" t="s">
        <v>91</v>
      </c>
      <c r="E2642" s="0" t="s">
        <v>127</v>
      </c>
      <c r="F2642" s="0" t="s">
        <v>8468</v>
      </c>
      <c r="H2642" s="0" t="n">
        <v>0</v>
      </c>
      <c r="I2642" s="0" t="s">
        <v>8462</v>
      </c>
    </row>
    <row r="2643" customFormat="false" ht="15" hidden="false" customHeight="false" outlineLevel="0" collapsed="false">
      <c r="A2643" s="0" t="n">
        <v>3948</v>
      </c>
      <c r="B2643" s="0" t="s">
        <v>8462</v>
      </c>
      <c r="C2643" s="0" t="s">
        <v>105</v>
      </c>
      <c r="D2643" s="0" t="s">
        <v>91</v>
      </c>
      <c r="E2643" s="0" t="s">
        <v>127</v>
      </c>
      <c r="F2643" s="0" t="s">
        <v>8468</v>
      </c>
      <c r="H2643" s="0" t="n">
        <v>0</v>
      </c>
      <c r="I2643" s="0" t="s">
        <v>8462</v>
      </c>
    </row>
    <row r="2644" customFormat="false" ht="15" hidden="false" customHeight="false" outlineLevel="0" collapsed="false">
      <c r="A2644" s="0" t="n">
        <v>3949</v>
      </c>
      <c r="B2644" s="0" t="s">
        <v>8462</v>
      </c>
      <c r="C2644" s="0" t="s">
        <v>105</v>
      </c>
      <c r="D2644" s="0" t="s">
        <v>91</v>
      </c>
      <c r="E2644" s="0" t="s">
        <v>127</v>
      </c>
      <c r="F2644" s="0" t="s">
        <v>8468</v>
      </c>
      <c r="H2644" s="0" t="n">
        <v>0</v>
      </c>
      <c r="I2644" s="0" t="s">
        <v>8462</v>
      </c>
    </row>
    <row r="2645" customFormat="false" ht="15" hidden="false" customHeight="false" outlineLevel="0" collapsed="false">
      <c r="A2645" s="0" t="n">
        <v>3950</v>
      </c>
      <c r="B2645" s="0" t="s">
        <v>8462</v>
      </c>
      <c r="C2645" s="0" t="s">
        <v>105</v>
      </c>
      <c r="D2645" s="0" t="s">
        <v>91</v>
      </c>
      <c r="E2645" s="0" t="s">
        <v>127</v>
      </c>
      <c r="F2645" s="0" t="s">
        <v>8468</v>
      </c>
      <c r="H2645" s="0" t="n">
        <v>0</v>
      </c>
      <c r="I2645" s="0" t="s">
        <v>8462</v>
      </c>
    </row>
    <row r="2646" customFormat="false" ht="15" hidden="false" customHeight="false" outlineLevel="0" collapsed="false">
      <c r="A2646" s="0" t="n">
        <v>3951</v>
      </c>
      <c r="B2646" s="0" t="s">
        <v>8462</v>
      </c>
      <c r="C2646" s="0" t="s">
        <v>105</v>
      </c>
      <c r="D2646" s="0" t="s">
        <v>91</v>
      </c>
      <c r="E2646" s="0" t="s">
        <v>127</v>
      </c>
      <c r="F2646" s="0" t="s">
        <v>8468</v>
      </c>
      <c r="H2646" s="0" t="n">
        <v>0</v>
      </c>
      <c r="I2646" s="0" t="s">
        <v>8462</v>
      </c>
    </row>
    <row r="2647" customFormat="false" ht="15" hidden="false" customHeight="false" outlineLevel="0" collapsed="false">
      <c r="A2647" s="0" t="n">
        <v>3952</v>
      </c>
      <c r="B2647" s="0" t="s">
        <v>8462</v>
      </c>
      <c r="C2647" s="0" t="s">
        <v>105</v>
      </c>
      <c r="D2647" s="0" t="s">
        <v>91</v>
      </c>
      <c r="E2647" s="0" t="s">
        <v>127</v>
      </c>
      <c r="F2647" s="0" t="s">
        <v>8468</v>
      </c>
      <c r="H2647" s="0" t="n">
        <v>0</v>
      </c>
      <c r="I2647" s="0" t="s">
        <v>8462</v>
      </c>
    </row>
    <row r="2648" customFormat="false" ht="15" hidden="false" customHeight="false" outlineLevel="0" collapsed="false">
      <c r="A2648" s="0" t="n">
        <v>3953</v>
      </c>
      <c r="B2648" s="0" t="s">
        <v>8462</v>
      </c>
      <c r="C2648" s="0" t="s">
        <v>105</v>
      </c>
      <c r="D2648" s="0" t="s">
        <v>91</v>
      </c>
      <c r="E2648" s="0" t="s">
        <v>127</v>
      </c>
      <c r="F2648" s="0" t="s">
        <v>8468</v>
      </c>
      <c r="H2648" s="0" t="n">
        <v>0</v>
      </c>
      <c r="I2648" s="0" t="s">
        <v>8462</v>
      </c>
    </row>
    <row r="2649" customFormat="false" ht="15" hidden="false" customHeight="false" outlineLevel="0" collapsed="false">
      <c r="A2649" s="0" t="n">
        <v>3954</v>
      </c>
      <c r="B2649" s="0" t="s">
        <v>8462</v>
      </c>
      <c r="C2649" s="0" t="s">
        <v>105</v>
      </c>
      <c r="D2649" s="0" t="s">
        <v>91</v>
      </c>
      <c r="E2649" s="0" t="s">
        <v>127</v>
      </c>
      <c r="F2649" s="0" t="s">
        <v>8468</v>
      </c>
      <c r="H2649" s="0" t="n">
        <v>0</v>
      </c>
      <c r="I2649" s="0" t="s">
        <v>8462</v>
      </c>
    </row>
    <row r="2650" customFormat="false" ht="15" hidden="false" customHeight="false" outlineLevel="0" collapsed="false">
      <c r="A2650" s="0" t="n">
        <v>3955</v>
      </c>
      <c r="B2650" s="0" t="s">
        <v>8462</v>
      </c>
      <c r="C2650" s="0" t="s">
        <v>105</v>
      </c>
      <c r="D2650" s="0" t="s">
        <v>91</v>
      </c>
      <c r="E2650" s="0" t="s">
        <v>127</v>
      </c>
      <c r="F2650" s="0" t="s">
        <v>8468</v>
      </c>
      <c r="H2650" s="0" t="n">
        <v>0</v>
      </c>
      <c r="I2650" s="0" t="s">
        <v>8462</v>
      </c>
    </row>
    <row r="2651" customFormat="false" ht="15" hidden="false" customHeight="false" outlineLevel="0" collapsed="false">
      <c r="A2651" s="0" t="n">
        <v>3956</v>
      </c>
      <c r="B2651" s="0" t="s">
        <v>8462</v>
      </c>
      <c r="C2651" s="0" t="s">
        <v>105</v>
      </c>
      <c r="D2651" s="0" t="s">
        <v>91</v>
      </c>
      <c r="E2651" s="0" t="s">
        <v>127</v>
      </c>
      <c r="F2651" s="0" t="s">
        <v>8468</v>
      </c>
      <c r="H2651" s="0" t="n">
        <v>0</v>
      </c>
      <c r="I2651" s="0" t="s">
        <v>8462</v>
      </c>
    </row>
    <row r="2652" customFormat="false" ht="15" hidden="false" customHeight="false" outlineLevel="0" collapsed="false">
      <c r="A2652" s="0" t="n">
        <v>3957</v>
      </c>
      <c r="B2652" s="0" t="s">
        <v>8462</v>
      </c>
      <c r="C2652" s="0" t="s">
        <v>105</v>
      </c>
      <c r="D2652" s="0" t="s">
        <v>91</v>
      </c>
      <c r="E2652" s="0" t="s">
        <v>127</v>
      </c>
      <c r="F2652" s="0" t="s">
        <v>8468</v>
      </c>
      <c r="H2652" s="0" t="n">
        <v>0</v>
      </c>
      <c r="I2652" s="0" t="s">
        <v>8462</v>
      </c>
    </row>
    <row r="2653" customFormat="false" ht="15" hidden="false" customHeight="false" outlineLevel="0" collapsed="false">
      <c r="A2653" s="0" t="n">
        <v>3958</v>
      </c>
      <c r="B2653" s="0" t="s">
        <v>8462</v>
      </c>
      <c r="C2653" s="0" t="s">
        <v>105</v>
      </c>
      <c r="D2653" s="0" t="s">
        <v>91</v>
      </c>
      <c r="E2653" s="0" t="s">
        <v>127</v>
      </c>
      <c r="F2653" s="0" t="s">
        <v>8468</v>
      </c>
      <c r="H2653" s="0" t="n">
        <v>0</v>
      </c>
      <c r="I2653" s="0" t="s">
        <v>8462</v>
      </c>
    </row>
    <row r="2654" customFormat="false" ht="15" hidden="false" customHeight="false" outlineLevel="0" collapsed="false">
      <c r="A2654" s="0" t="n">
        <v>3959</v>
      </c>
      <c r="B2654" s="0" t="s">
        <v>8462</v>
      </c>
      <c r="C2654" s="0" t="s">
        <v>105</v>
      </c>
      <c r="D2654" s="0" t="s">
        <v>91</v>
      </c>
      <c r="E2654" s="0" t="s">
        <v>127</v>
      </c>
      <c r="F2654" s="0" t="s">
        <v>8468</v>
      </c>
      <c r="H2654" s="0" t="n">
        <v>0</v>
      </c>
      <c r="I2654" s="0" t="s">
        <v>8462</v>
      </c>
    </row>
    <row r="2655" customFormat="false" ht="15" hidden="false" customHeight="false" outlineLevel="0" collapsed="false">
      <c r="A2655" s="0" t="n">
        <v>3960</v>
      </c>
      <c r="B2655" s="0" t="s">
        <v>8462</v>
      </c>
      <c r="C2655" s="0" t="s">
        <v>105</v>
      </c>
      <c r="D2655" s="0" t="s">
        <v>91</v>
      </c>
      <c r="E2655" s="0" t="s">
        <v>127</v>
      </c>
      <c r="F2655" s="0" t="s">
        <v>8468</v>
      </c>
      <c r="H2655" s="0" t="n">
        <v>0</v>
      </c>
      <c r="I2655" s="0" t="s">
        <v>8462</v>
      </c>
    </row>
    <row r="2656" customFormat="false" ht="15" hidden="false" customHeight="false" outlineLevel="0" collapsed="false">
      <c r="A2656" s="0" t="n">
        <v>3961</v>
      </c>
      <c r="B2656" s="0" t="s">
        <v>8462</v>
      </c>
      <c r="C2656" s="0" t="s">
        <v>105</v>
      </c>
      <c r="D2656" s="0" t="s">
        <v>91</v>
      </c>
      <c r="E2656" s="0" t="s">
        <v>127</v>
      </c>
      <c r="F2656" s="0" t="s">
        <v>8468</v>
      </c>
      <c r="H2656" s="0" t="n">
        <v>0</v>
      </c>
      <c r="I2656" s="0" t="s">
        <v>8462</v>
      </c>
    </row>
    <row r="2657" customFormat="false" ht="15" hidden="false" customHeight="false" outlineLevel="0" collapsed="false">
      <c r="A2657" s="0" t="n">
        <v>3962</v>
      </c>
      <c r="B2657" s="0" t="s">
        <v>8462</v>
      </c>
      <c r="C2657" s="0" t="s">
        <v>105</v>
      </c>
      <c r="D2657" s="0" t="s">
        <v>91</v>
      </c>
      <c r="E2657" s="0" t="s">
        <v>127</v>
      </c>
      <c r="F2657" s="0" t="s">
        <v>8468</v>
      </c>
      <c r="H2657" s="0" t="n">
        <v>0</v>
      </c>
      <c r="I2657" s="0" t="s">
        <v>8462</v>
      </c>
    </row>
    <row r="2658" customFormat="false" ht="15" hidden="false" customHeight="false" outlineLevel="0" collapsed="false">
      <c r="A2658" s="0" t="n">
        <v>3963</v>
      </c>
      <c r="B2658" s="0" t="s">
        <v>8462</v>
      </c>
      <c r="C2658" s="0" t="s">
        <v>105</v>
      </c>
      <c r="D2658" s="0" t="s">
        <v>91</v>
      </c>
      <c r="E2658" s="0" t="s">
        <v>127</v>
      </c>
      <c r="F2658" s="0" t="s">
        <v>8468</v>
      </c>
      <c r="H2658" s="0" t="n">
        <v>0</v>
      </c>
      <c r="I2658" s="0" t="s">
        <v>8462</v>
      </c>
    </row>
    <row r="2659" customFormat="false" ht="15" hidden="false" customHeight="false" outlineLevel="0" collapsed="false">
      <c r="A2659" s="0" t="n">
        <v>3964</v>
      </c>
      <c r="B2659" s="0" t="s">
        <v>8462</v>
      </c>
      <c r="C2659" s="0" t="s">
        <v>105</v>
      </c>
      <c r="D2659" s="0" t="s">
        <v>91</v>
      </c>
      <c r="E2659" s="0" t="s">
        <v>127</v>
      </c>
      <c r="F2659" s="0" t="s">
        <v>8468</v>
      </c>
      <c r="H2659" s="0" t="n">
        <v>0</v>
      </c>
      <c r="I2659" s="0" t="s">
        <v>8462</v>
      </c>
    </row>
    <row r="2660" customFormat="false" ht="15" hidden="false" customHeight="false" outlineLevel="0" collapsed="false">
      <c r="A2660" s="0" t="n">
        <v>3965</v>
      </c>
      <c r="B2660" s="0" t="s">
        <v>8462</v>
      </c>
      <c r="C2660" s="0" t="s">
        <v>105</v>
      </c>
      <c r="D2660" s="0" t="s">
        <v>91</v>
      </c>
      <c r="E2660" s="0" t="s">
        <v>127</v>
      </c>
      <c r="F2660" s="0" t="s">
        <v>8468</v>
      </c>
      <c r="H2660" s="0" t="n">
        <v>0</v>
      </c>
      <c r="I2660" s="0" t="s">
        <v>8462</v>
      </c>
    </row>
    <row r="2661" customFormat="false" ht="15" hidden="false" customHeight="false" outlineLevel="0" collapsed="false">
      <c r="A2661" s="0" t="n">
        <v>3966</v>
      </c>
      <c r="B2661" s="0" t="s">
        <v>8462</v>
      </c>
      <c r="C2661" s="0" t="s">
        <v>105</v>
      </c>
      <c r="D2661" s="0" t="s">
        <v>91</v>
      </c>
      <c r="E2661" s="0" t="s">
        <v>127</v>
      </c>
      <c r="F2661" s="0" t="s">
        <v>8468</v>
      </c>
      <c r="H2661" s="0" t="n">
        <v>0</v>
      </c>
      <c r="I2661" s="0" t="s">
        <v>8462</v>
      </c>
    </row>
    <row r="2662" customFormat="false" ht="15" hidden="false" customHeight="false" outlineLevel="0" collapsed="false">
      <c r="A2662" s="0" t="n">
        <v>3967</v>
      </c>
      <c r="B2662" s="0" t="s">
        <v>8462</v>
      </c>
      <c r="C2662" s="0" t="s">
        <v>105</v>
      </c>
      <c r="D2662" s="0" t="s">
        <v>91</v>
      </c>
      <c r="E2662" s="0" t="s">
        <v>127</v>
      </c>
      <c r="F2662" s="0" t="s">
        <v>8468</v>
      </c>
      <c r="H2662" s="0" t="n">
        <v>0</v>
      </c>
      <c r="I2662" s="0" t="s">
        <v>8462</v>
      </c>
    </row>
    <row r="2663" customFormat="false" ht="15" hidden="false" customHeight="false" outlineLevel="0" collapsed="false">
      <c r="A2663" s="0" t="n">
        <v>3968</v>
      </c>
      <c r="B2663" s="0" t="s">
        <v>8462</v>
      </c>
      <c r="C2663" s="0" t="s">
        <v>105</v>
      </c>
      <c r="D2663" s="0" t="s">
        <v>91</v>
      </c>
      <c r="E2663" s="0" t="s">
        <v>127</v>
      </c>
      <c r="F2663" s="0" t="s">
        <v>8468</v>
      </c>
      <c r="H2663" s="0" t="n">
        <v>0</v>
      </c>
      <c r="I2663" s="0" t="s">
        <v>8462</v>
      </c>
    </row>
    <row r="2664" customFormat="false" ht="15" hidden="false" customHeight="false" outlineLevel="0" collapsed="false">
      <c r="A2664" s="0" t="n">
        <v>3969</v>
      </c>
      <c r="B2664" s="0" t="s">
        <v>8462</v>
      </c>
      <c r="C2664" s="0" t="s">
        <v>105</v>
      </c>
      <c r="D2664" s="0" t="s">
        <v>91</v>
      </c>
      <c r="E2664" s="0" t="s">
        <v>127</v>
      </c>
      <c r="F2664" s="0" t="s">
        <v>8468</v>
      </c>
      <c r="H2664" s="0" t="n">
        <v>0</v>
      </c>
      <c r="I2664" s="0" t="s">
        <v>8462</v>
      </c>
    </row>
    <row r="2665" customFormat="false" ht="15" hidden="false" customHeight="false" outlineLevel="0" collapsed="false">
      <c r="A2665" s="0" t="n">
        <v>3970</v>
      </c>
      <c r="B2665" s="0" t="s">
        <v>8578</v>
      </c>
      <c r="C2665" s="0" t="s">
        <v>769</v>
      </c>
      <c r="D2665" s="0" t="s">
        <v>91</v>
      </c>
      <c r="E2665" s="0" t="s">
        <v>85</v>
      </c>
      <c r="F2665" s="0" t="s">
        <v>8584</v>
      </c>
      <c r="H2665" s="0" t="n">
        <v>0</v>
      </c>
      <c r="I2665" s="0" t="s">
        <v>8578</v>
      </c>
    </row>
    <row r="2666" customFormat="false" ht="15" hidden="false" customHeight="false" outlineLevel="0" collapsed="false">
      <c r="A2666" s="0" t="n">
        <v>3971</v>
      </c>
      <c r="B2666" s="0" t="s">
        <v>8578</v>
      </c>
      <c r="C2666" s="0" t="s">
        <v>769</v>
      </c>
      <c r="D2666" s="0" t="s">
        <v>91</v>
      </c>
      <c r="E2666" s="0" t="s">
        <v>127</v>
      </c>
      <c r="F2666" s="0" t="s">
        <v>8584</v>
      </c>
      <c r="H2666" s="0" t="n">
        <v>0</v>
      </c>
      <c r="I2666" s="0" t="s">
        <v>8578</v>
      </c>
    </row>
    <row r="2667" customFormat="false" ht="15" hidden="false" customHeight="false" outlineLevel="0" collapsed="false">
      <c r="A2667" s="0" t="n">
        <v>3972</v>
      </c>
      <c r="B2667" s="0" t="s">
        <v>8578</v>
      </c>
      <c r="C2667" s="0" t="s">
        <v>769</v>
      </c>
      <c r="D2667" s="0" t="s">
        <v>91</v>
      </c>
      <c r="E2667" s="0" t="s">
        <v>127</v>
      </c>
      <c r="F2667" s="0" t="s">
        <v>8584</v>
      </c>
      <c r="H2667" s="0" t="n">
        <v>0</v>
      </c>
      <c r="I2667" s="0" t="s">
        <v>8578</v>
      </c>
    </row>
    <row r="2668" customFormat="false" ht="15" hidden="false" customHeight="false" outlineLevel="0" collapsed="false">
      <c r="A2668" s="0" t="n">
        <v>3973</v>
      </c>
      <c r="B2668" s="0" t="s">
        <v>8578</v>
      </c>
      <c r="C2668" s="0" t="s">
        <v>769</v>
      </c>
      <c r="D2668" s="0" t="s">
        <v>91</v>
      </c>
      <c r="E2668" s="0" t="s">
        <v>127</v>
      </c>
      <c r="F2668" s="0" t="s">
        <v>8584</v>
      </c>
      <c r="H2668" s="0" t="n">
        <v>0</v>
      </c>
      <c r="I2668" s="0" t="s">
        <v>8578</v>
      </c>
    </row>
    <row r="2669" customFormat="false" ht="15" hidden="false" customHeight="false" outlineLevel="0" collapsed="false">
      <c r="A2669" s="0" t="n">
        <v>3974</v>
      </c>
      <c r="B2669" s="0" t="s">
        <v>8578</v>
      </c>
      <c r="C2669" s="0" t="s">
        <v>769</v>
      </c>
      <c r="D2669" s="0" t="s">
        <v>91</v>
      </c>
      <c r="E2669" s="0" t="s">
        <v>127</v>
      </c>
      <c r="F2669" s="0" t="s">
        <v>8584</v>
      </c>
      <c r="H2669" s="0" t="n">
        <v>0</v>
      </c>
      <c r="I2669" s="0" t="s">
        <v>8578</v>
      </c>
    </row>
    <row r="2670" customFormat="false" ht="15" hidden="false" customHeight="false" outlineLevel="0" collapsed="false">
      <c r="A2670" s="0" t="n">
        <v>3975</v>
      </c>
      <c r="B2670" s="0" t="s">
        <v>8578</v>
      </c>
      <c r="C2670" s="0" t="s">
        <v>769</v>
      </c>
      <c r="D2670" s="0" t="s">
        <v>91</v>
      </c>
      <c r="E2670" s="0" t="s">
        <v>127</v>
      </c>
      <c r="F2670" s="0" t="s">
        <v>8584</v>
      </c>
      <c r="H2670" s="0" t="n">
        <v>0</v>
      </c>
      <c r="I2670" s="0" t="s">
        <v>8578</v>
      </c>
    </row>
    <row r="2671" customFormat="false" ht="15" hidden="false" customHeight="false" outlineLevel="0" collapsed="false">
      <c r="A2671" s="0" t="n">
        <v>3976</v>
      </c>
      <c r="B2671" s="0" t="s">
        <v>8578</v>
      </c>
      <c r="C2671" s="0" t="s">
        <v>769</v>
      </c>
      <c r="D2671" s="0" t="s">
        <v>91</v>
      </c>
      <c r="E2671" s="0" t="s">
        <v>127</v>
      </c>
      <c r="F2671" s="0" t="s">
        <v>8584</v>
      </c>
      <c r="H2671" s="0" t="n">
        <v>0</v>
      </c>
      <c r="I2671" s="0" t="s">
        <v>8578</v>
      </c>
    </row>
    <row r="2672" customFormat="false" ht="15" hidden="false" customHeight="false" outlineLevel="0" collapsed="false">
      <c r="A2672" s="0" t="n">
        <v>3977</v>
      </c>
      <c r="B2672" s="0" t="s">
        <v>8578</v>
      </c>
      <c r="C2672" s="0" t="s">
        <v>769</v>
      </c>
      <c r="D2672" s="0" t="s">
        <v>91</v>
      </c>
      <c r="E2672" s="0" t="s">
        <v>127</v>
      </c>
      <c r="F2672" s="0" t="s">
        <v>8584</v>
      </c>
      <c r="H2672" s="0" t="n">
        <v>0</v>
      </c>
      <c r="I2672" s="0" t="s">
        <v>8578</v>
      </c>
    </row>
    <row r="2673" customFormat="false" ht="15" hidden="false" customHeight="false" outlineLevel="0" collapsed="false">
      <c r="A2673" s="0" t="n">
        <v>3978</v>
      </c>
      <c r="B2673" s="0" t="s">
        <v>8578</v>
      </c>
      <c r="C2673" s="0" t="s">
        <v>769</v>
      </c>
      <c r="D2673" s="0" t="s">
        <v>91</v>
      </c>
      <c r="E2673" s="0" t="s">
        <v>127</v>
      </c>
      <c r="F2673" s="0" t="s">
        <v>8584</v>
      </c>
      <c r="H2673" s="0" t="n">
        <v>0</v>
      </c>
      <c r="I2673" s="0" t="s">
        <v>8578</v>
      </c>
    </row>
    <row r="2674" customFormat="false" ht="15" hidden="false" customHeight="false" outlineLevel="0" collapsed="false">
      <c r="A2674" s="0" t="n">
        <v>3979</v>
      </c>
      <c r="B2674" s="0" t="s">
        <v>8578</v>
      </c>
      <c r="C2674" s="0" t="s">
        <v>769</v>
      </c>
      <c r="D2674" s="0" t="s">
        <v>91</v>
      </c>
      <c r="E2674" s="0" t="s">
        <v>127</v>
      </c>
      <c r="F2674" s="0" t="s">
        <v>8584</v>
      </c>
      <c r="H2674" s="0" t="n">
        <v>0</v>
      </c>
      <c r="I2674" s="0" t="s">
        <v>8578</v>
      </c>
    </row>
    <row r="2675" customFormat="false" ht="15" hidden="false" customHeight="false" outlineLevel="0" collapsed="false">
      <c r="A2675" s="0" t="n">
        <v>3980</v>
      </c>
      <c r="B2675" s="0" t="s">
        <v>8578</v>
      </c>
      <c r="C2675" s="0" t="s">
        <v>769</v>
      </c>
      <c r="D2675" s="0" t="s">
        <v>91</v>
      </c>
      <c r="E2675" s="0" t="s">
        <v>127</v>
      </c>
      <c r="F2675" s="0" t="s">
        <v>8584</v>
      </c>
      <c r="H2675" s="0" t="n">
        <v>0</v>
      </c>
      <c r="I2675" s="0" t="s">
        <v>8578</v>
      </c>
    </row>
    <row r="2676" customFormat="false" ht="15" hidden="false" customHeight="false" outlineLevel="0" collapsed="false">
      <c r="A2676" s="0" t="n">
        <v>3981</v>
      </c>
      <c r="B2676" s="0" t="s">
        <v>8578</v>
      </c>
      <c r="C2676" s="0" t="s">
        <v>769</v>
      </c>
      <c r="D2676" s="0" t="s">
        <v>91</v>
      </c>
      <c r="E2676" s="0" t="s">
        <v>127</v>
      </c>
      <c r="F2676" s="0" t="s">
        <v>8584</v>
      </c>
      <c r="H2676" s="0" t="n">
        <v>0</v>
      </c>
      <c r="I2676" s="0" t="s">
        <v>8578</v>
      </c>
    </row>
    <row r="2677" customFormat="false" ht="15" hidden="false" customHeight="false" outlineLevel="0" collapsed="false">
      <c r="A2677" s="0" t="n">
        <v>3982</v>
      </c>
      <c r="B2677" s="0" t="s">
        <v>8578</v>
      </c>
      <c r="C2677" s="0" t="s">
        <v>769</v>
      </c>
      <c r="D2677" s="0" t="s">
        <v>91</v>
      </c>
      <c r="E2677" s="0" t="s">
        <v>127</v>
      </c>
      <c r="F2677" s="0" t="s">
        <v>8584</v>
      </c>
      <c r="H2677" s="0" t="n">
        <v>0</v>
      </c>
      <c r="I2677" s="0" t="s">
        <v>8578</v>
      </c>
    </row>
    <row r="2678" customFormat="false" ht="15" hidden="false" customHeight="false" outlineLevel="0" collapsed="false">
      <c r="A2678" s="0" t="n">
        <v>3983</v>
      </c>
      <c r="B2678" s="0" t="s">
        <v>8578</v>
      </c>
      <c r="C2678" s="0" t="s">
        <v>769</v>
      </c>
      <c r="D2678" s="0" t="s">
        <v>91</v>
      </c>
      <c r="E2678" s="0" t="s">
        <v>127</v>
      </c>
      <c r="F2678" s="0" t="s">
        <v>8584</v>
      </c>
      <c r="H2678" s="0" t="n">
        <v>0</v>
      </c>
      <c r="I2678" s="0" t="s">
        <v>8578</v>
      </c>
    </row>
    <row r="2679" customFormat="false" ht="15" hidden="false" customHeight="false" outlineLevel="0" collapsed="false">
      <c r="A2679" s="0" t="n">
        <v>3984</v>
      </c>
      <c r="B2679" s="0" t="s">
        <v>8578</v>
      </c>
      <c r="C2679" s="0" t="s">
        <v>769</v>
      </c>
      <c r="D2679" s="0" t="s">
        <v>91</v>
      </c>
      <c r="E2679" s="0" t="s">
        <v>127</v>
      </c>
      <c r="F2679" s="0" t="s">
        <v>8584</v>
      </c>
      <c r="H2679" s="0" t="n">
        <v>0</v>
      </c>
      <c r="I2679" s="0" t="s">
        <v>8578</v>
      </c>
    </row>
    <row r="2680" customFormat="false" ht="15" hidden="false" customHeight="false" outlineLevel="0" collapsed="false">
      <c r="A2680" s="0" t="n">
        <v>3985</v>
      </c>
      <c r="B2680" s="0" t="s">
        <v>8578</v>
      </c>
      <c r="C2680" s="0" t="s">
        <v>769</v>
      </c>
      <c r="D2680" s="0" t="s">
        <v>91</v>
      </c>
      <c r="E2680" s="0" t="s">
        <v>127</v>
      </c>
      <c r="F2680" s="0" t="s">
        <v>8584</v>
      </c>
      <c r="H2680" s="0" t="n">
        <v>0</v>
      </c>
      <c r="I2680" s="0" t="s">
        <v>8578</v>
      </c>
    </row>
    <row r="2681" customFormat="false" ht="15" hidden="false" customHeight="false" outlineLevel="0" collapsed="false">
      <c r="A2681" s="0" t="n">
        <v>3986</v>
      </c>
      <c r="B2681" s="0" t="s">
        <v>8578</v>
      </c>
      <c r="C2681" s="0" t="s">
        <v>769</v>
      </c>
      <c r="D2681" s="0" t="s">
        <v>91</v>
      </c>
      <c r="E2681" s="0" t="s">
        <v>127</v>
      </c>
      <c r="F2681" s="0" t="s">
        <v>8584</v>
      </c>
      <c r="H2681" s="0" t="n">
        <v>0</v>
      </c>
      <c r="I2681" s="0" t="s">
        <v>8578</v>
      </c>
    </row>
    <row r="2682" customFormat="false" ht="15" hidden="false" customHeight="false" outlineLevel="0" collapsed="false">
      <c r="A2682" s="0" t="n">
        <v>3987</v>
      </c>
      <c r="B2682" s="0" t="s">
        <v>8578</v>
      </c>
      <c r="C2682" s="0" t="s">
        <v>769</v>
      </c>
      <c r="D2682" s="0" t="s">
        <v>91</v>
      </c>
      <c r="E2682" s="0" t="s">
        <v>127</v>
      </c>
      <c r="F2682" s="0" t="s">
        <v>8584</v>
      </c>
      <c r="H2682" s="0" t="n">
        <v>0</v>
      </c>
      <c r="I2682" s="0" t="s">
        <v>8578</v>
      </c>
    </row>
    <row r="2683" customFormat="false" ht="15" hidden="false" customHeight="false" outlineLevel="0" collapsed="false">
      <c r="A2683" s="0" t="n">
        <v>3988</v>
      </c>
      <c r="B2683" s="0" t="s">
        <v>8578</v>
      </c>
      <c r="C2683" s="0" t="s">
        <v>769</v>
      </c>
      <c r="D2683" s="0" t="s">
        <v>91</v>
      </c>
      <c r="E2683" s="0" t="s">
        <v>127</v>
      </c>
      <c r="F2683" s="0" t="s">
        <v>8584</v>
      </c>
      <c r="H2683" s="0" t="n">
        <v>0</v>
      </c>
      <c r="I2683" s="0" t="s">
        <v>8578</v>
      </c>
    </row>
    <row r="2684" customFormat="false" ht="15" hidden="false" customHeight="false" outlineLevel="0" collapsed="false">
      <c r="A2684" s="0" t="n">
        <v>3989</v>
      </c>
      <c r="B2684" s="0" t="s">
        <v>8578</v>
      </c>
      <c r="C2684" s="0" t="s">
        <v>769</v>
      </c>
      <c r="D2684" s="0" t="s">
        <v>91</v>
      </c>
      <c r="E2684" s="0" t="s">
        <v>127</v>
      </c>
      <c r="F2684" s="0" t="s">
        <v>8584</v>
      </c>
      <c r="H2684" s="0" t="n">
        <v>0</v>
      </c>
      <c r="I2684" s="0" t="s">
        <v>8578</v>
      </c>
    </row>
    <row r="2685" customFormat="false" ht="15" hidden="false" customHeight="false" outlineLevel="0" collapsed="false">
      <c r="A2685" s="0" t="n">
        <v>3990</v>
      </c>
      <c r="B2685" s="0" t="s">
        <v>8578</v>
      </c>
      <c r="C2685" s="0" t="s">
        <v>769</v>
      </c>
      <c r="D2685" s="0" t="s">
        <v>91</v>
      </c>
      <c r="E2685" s="0" t="s">
        <v>127</v>
      </c>
      <c r="F2685" s="0" t="s">
        <v>8584</v>
      </c>
      <c r="H2685" s="0" t="n">
        <v>0</v>
      </c>
      <c r="I2685" s="0" t="s">
        <v>8578</v>
      </c>
    </row>
    <row r="2686" customFormat="false" ht="15" hidden="false" customHeight="false" outlineLevel="0" collapsed="false">
      <c r="A2686" s="0" t="n">
        <v>3991</v>
      </c>
      <c r="B2686" s="0" t="s">
        <v>8578</v>
      </c>
      <c r="C2686" s="0" t="s">
        <v>769</v>
      </c>
      <c r="D2686" s="0" t="s">
        <v>91</v>
      </c>
      <c r="E2686" s="0" t="s">
        <v>127</v>
      </c>
      <c r="F2686" s="0" t="s">
        <v>8584</v>
      </c>
      <c r="H2686" s="0" t="n">
        <v>0</v>
      </c>
      <c r="I2686" s="0" t="s">
        <v>8578</v>
      </c>
    </row>
    <row r="2687" customFormat="false" ht="15" hidden="false" customHeight="false" outlineLevel="0" collapsed="false">
      <c r="A2687" s="0" t="n">
        <v>3992</v>
      </c>
      <c r="B2687" s="0" t="s">
        <v>8578</v>
      </c>
      <c r="C2687" s="0" t="s">
        <v>769</v>
      </c>
      <c r="D2687" s="0" t="s">
        <v>91</v>
      </c>
      <c r="E2687" s="0" t="s">
        <v>127</v>
      </c>
      <c r="F2687" s="0" t="s">
        <v>8584</v>
      </c>
      <c r="H2687" s="0" t="n">
        <v>0</v>
      </c>
      <c r="I2687" s="0" t="s">
        <v>8578</v>
      </c>
    </row>
    <row r="2688" customFormat="false" ht="15" hidden="false" customHeight="false" outlineLevel="0" collapsed="false">
      <c r="A2688" s="0" t="n">
        <v>3993</v>
      </c>
      <c r="B2688" s="0" t="s">
        <v>8578</v>
      </c>
      <c r="C2688" s="0" t="s">
        <v>769</v>
      </c>
      <c r="D2688" s="0" t="s">
        <v>91</v>
      </c>
      <c r="E2688" s="0" t="s">
        <v>127</v>
      </c>
      <c r="F2688" s="0" t="s">
        <v>8584</v>
      </c>
      <c r="H2688" s="0" t="n">
        <v>0</v>
      </c>
      <c r="I2688" s="0" t="s">
        <v>8578</v>
      </c>
    </row>
    <row r="2689" customFormat="false" ht="15" hidden="false" customHeight="false" outlineLevel="0" collapsed="false">
      <c r="A2689" s="0" t="n">
        <v>3994</v>
      </c>
      <c r="B2689" s="0" t="s">
        <v>8578</v>
      </c>
      <c r="C2689" s="0" t="s">
        <v>769</v>
      </c>
      <c r="D2689" s="0" t="s">
        <v>91</v>
      </c>
      <c r="E2689" s="0" t="s">
        <v>127</v>
      </c>
      <c r="F2689" s="0" t="s">
        <v>8584</v>
      </c>
      <c r="H2689" s="0" t="n">
        <v>0</v>
      </c>
      <c r="I2689" s="0" t="s">
        <v>8578</v>
      </c>
    </row>
    <row r="2690" customFormat="false" ht="15" hidden="false" customHeight="false" outlineLevel="0" collapsed="false">
      <c r="A2690" s="0" t="n">
        <v>3995</v>
      </c>
      <c r="B2690" s="0" t="s">
        <v>8578</v>
      </c>
      <c r="C2690" s="0" t="s">
        <v>769</v>
      </c>
      <c r="D2690" s="0" t="s">
        <v>91</v>
      </c>
      <c r="E2690" s="0" t="s">
        <v>127</v>
      </c>
      <c r="F2690" s="0" t="s">
        <v>8584</v>
      </c>
      <c r="H2690" s="0" t="n">
        <v>0</v>
      </c>
      <c r="I2690" s="0" t="s">
        <v>8578</v>
      </c>
    </row>
    <row r="2691" customFormat="false" ht="15" hidden="false" customHeight="false" outlineLevel="0" collapsed="false">
      <c r="A2691" s="0" t="n">
        <v>3996</v>
      </c>
      <c r="B2691" s="0" t="s">
        <v>8578</v>
      </c>
      <c r="C2691" s="0" t="s">
        <v>769</v>
      </c>
      <c r="D2691" s="0" t="s">
        <v>91</v>
      </c>
      <c r="E2691" s="0" t="s">
        <v>127</v>
      </c>
      <c r="F2691" s="0" t="s">
        <v>8584</v>
      </c>
      <c r="H2691" s="0" t="n">
        <v>0</v>
      </c>
      <c r="I2691" s="0" t="s">
        <v>8578</v>
      </c>
    </row>
    <row r="2692" customFormat="false" ht="15" hidden="false" customHeight="false" outlineLevel="0" collapsed="false">
      <c r="A2692" s="0" t="n">
        <v>3997</v>
      </c>
      <c r="B2692" s="0" t="s">
        <v>8578</v>
      </c>
      <c r="C2692" s="0" t="s">
        <v>769</v>
      </c>
      <c r="D2692" s="0" t="s">
        <v>91</v>
      </c>
      <c r="E2692" s="0" t="s">
        <v>127</v>
      </c>
      <c r="F2692" s="0" t="s">
        <v>8584</v>
      </c>
      <c r="H2692" s="0" t="n">
        <v>0</v>
      </c>
      <c r="I2692" s="0" t="s">
        <v>8578</v>
      </c>
    </row>
    <row r="2693" customFormat="false" ht="15" hidden="false" customHeight="false" outlineLevel="0" collapsed="false">
      <c r="A2693" s="0" t="n">
        <v>3998</v>
      </c>
      <c r="B2693" s="0" t="s">
        <v>8650</v>
      </c>
      <c r="C2693" s="0" t="s">
        <v>769</v>
      </c>
      <c r="D2693" s="0" t="s">
        <v>91</v>
      </c>
      <c r="E2693" s="0" t="s">
        <v>127</v>
      </c>
      <c r="F2693" s="0" t="s">
        <v>8656</v>
      </c>
      <c r="H2693" s="0" t="n">
        <v>0</v>
      </c>
      <c r="I2693" s="0" t="s">
        <v>8650</v>
      </c>
    </row>
    <row r="2694" customFormat="false" ht="15" hidden="false" customHeight="false" outlineLevel="0" collapsed="false">
      <c r="A2694" s="0" t="n">
        <v>3999</v>
      </c>
      <c r="B2694" s="0" t="s">
        <v>8650</v>
      </c>
      <c r="C2694" s="0" t="s">
        <v>769</v>
      </c>
      <c r="D2694" s="0" t="s">
        <v>91</v>
      </c>
      <c r="E2694" s="0" t="s">
        <v>127</v>
      </c>
      <c r="F2694" s="0" t="s">
        <v>8656</v>
      </c>
      <c r="H2694" s="0" t="n">
        <v>0</v>
      </c>
      <c r="I2694" s="0" t="s">
        <v>8650</v>
      </c>
    </row>
    <row r="2695" customFormat="false" ht="15" hidden="false" customHeight="false" outlineLevel="0" collapsed="false">
      <c r="A2695" s="0" t="n">
        <v>4000</v>
      </c>
      <c r="B2695" s="0" t="s">
        <v>8650</v>
      </c>
      <c r="C2695" s="0" t="s">
        <v>769</v>
      </c>
      <c r="D2695" s="0" t="s">
        <v>91</v>
      </c>
      <c r="E2695" s="0" t="s">
        <v>127</v>
      </c>
      <c r="F2695" s="0" t="s">
        <v>8656</v>
      </c>
      <c r="H2695" s="0" t="n">
        <v>0</v>
      </c>
      <c r="I2695" s="0" t="s">
        <v>8650</v>
      </c>
    </row>
    <row r="2696" customFormat="false" ht="15" hidden="false" customHeight="false" outlineLevel="0" collapsed="false">
      <c r="A2696" s="0" t="n">
        <v>2</v>
      </c>
      <c r="B2696" s="0" t="s">
        <v>841</v>
      </c>
      <c r="C2696" s="0" t="s">
        <v>769</v>
      </c>
      <c r="D2696" s="0" t="s">
        <v>2105</v>
      </c>
      <c r="E2696" s="0" t="s">
        <v>2105</v>
      </c>
      <c r="G2696" s="0" t="n">
        <v>2</v>
      </c>
      <c r="H2696" s="0" t="n">
        <v>0</v>
      </c>
      <c r="I2696" s="0" t="s">
        <v>841</v>
      </c>
    </row>
    <row r="2697" customFormat="false" ht="15" hidden="false" customHeight="false" outlineLevel="0" collapsed="false">
      <c r="A2697" s="0" t="n">
        <v>3</v>
      </c>
      <c r="B2697" s="0" t="s">
        <v>841</v>
      </c>
      <c r="C2697" s="0" t="s">
        <v>769</v>
      </c>
      <c r="D2697" s="0" t="s">
        <v>2105</v>
      </c>
      <c r="E2697" s="0" t="s">
        <v>2105</v>
      </c>
      <c r="G2697" s="0" t="n">
        <v>3</v>
      </c>
      <c r="H2697" s="0" t="n">
        <v>0</v>
      </c>
      <c r="I2697" s="0" t="s">
        <v>841</v>
      </c>
    </row>
    <row r="2698" customFormat="false" ht="15" hidden="false" customHeight="false" outlineLevel="0" collapsed="false">
      <c r="A2698" s="0" t="n">
        <v>232</v>
      </c>
      <c r="B2698" s="0" t="s">
        <v>2098</v>
      </c>
      <c r="C2698" s="0" t="s">
        <v>769</v>
      </c>
      <c r="D2698" s="0" t="s">
        <v>8666</v>
      </c>
      <c r="E2698" s="0" t="s">
        <v>2105</v>
      </c>
      <c r="G2698" s="0" t="n">
        <v>232</v>
      </c>
      <c r="H2698" s="0" t="n">
        <v>0</v>
      </c>
      <c r="I2698" s="0" t="s">
        <v>2098</v>
      </c>
    </row>
    <row r="2699" customFormat="false" ht="15" hidden="false" customHeight="false" outlineLevel="0" collapsed="false">
      <c r="A2699" s="0" t="n">
        <v>233</v>
      </c>
      <c r="B2699" s="0" t="s">
        <v>2098</v>
      </c>
      <c r="C2699" s="0" t="s">
        <v>769</v>
      </c>
      <c r="D2699" s="0" t="s">
        <v>8666</v>
      </c>
      <c r="E2699" s="0" t="s">
        <v>2105</v>
      </c>
      <c r="G2699" s="0" t="n">
        <v>233</v>
      </c>
      <c r="H2699" s="0" t="n">
        <v>0</v>
      </c>
      <c r="I2699" s="0" t="s">
        <v>2098</v>
      </c>
    </row>
    <row r="2700" customFormat="false" ht="15" hidden="false" customHeight="false" outlineLevel="0" collapsed="false">
      <c r="A2700" s="0" t="n">
        <v>234</v>
      </c>
      <c r="B2700" s="0" t="s">
        <v>2098</v>
      </c>
      <c r="C2700" s="0" t="s">
        <v>769</v>
      </c>
      <c r="D2700" s="0" t="s">
        <v>8666</v>
      </c>
      <c r="E2700" s="0" t="s">
        <v>2105</v>
      </c>
      <c r="G2700" s="0" t="n">
        <v>234</v>
      </c>
      <c r="H2700" s="0" t="n">
        <v>0</v>
      </c>
      <c r="I2700" s="0" t="s">
        <v>2098</v>
      </c>
    </row>
    <row r="2701" customFormat="false" ht="15" hidden="false" customHeight="false" outlineLevel="0" collapsed="false">
      <c r="A2701" s="0" t="n">
        <v>235</v>
      </c>
      <c r="B2701" s="0" t="s">
        <v>2098</v>
      </c>
      <c r="C2701" s="0" t="s">
        <v>769</v>
      </c>
      <c r="D2701" s="0" t="s">
        <v>8666</v>
      </c>
      <c r="E2701" s="0" t="s">
        <v>2105</v>
      </c>
      <c r="G2701" s="0" t="n">
        <v>235</v>
      </c>
      <c r="H2701" s="0" t="n">
        <v>0</v>
      </c>
      <c r="I2701" s="0" t="s">
        <v>2098</v>
      </c>
    </row>
    <row r="2702" customFormat="false" ht="15" hidden="false" customHeight="false" outlineLevel="0" collapsed="false">
      <c r="A2702" s="0" t="n">
        <v>236</v>
      </c>
      <c r="B2702" s="0" t="s">
        <v>2098</v>
      </c>
      <c r="C2702" s="0" t="s">
        <v>769</v>
      </c>
      <c r="D2702" s="0" t="s">
        <v>8666</v>
      </c>
      <c r="E2702" s="0" t="s">
        <v>2105</v>
      </c>
      <c r="G2702" s="0" t="n">
        <v>236</v>
      </c>
      <c r="H2702" s="0" t="n">
        <v>0</v>
      </c>
      <c r="I2702" s="0" t="s">
        <v>2098</v>
      </c>
    </row>
    <row r="2703" customFormat="false" ht="15" hidden="false" customHeight="false" outlineLevel="0" collapsed="false">
      <c r="A2703" s="0" t="n">
        <v>239</v>
      </c>
      <c r="B2703" s="0" t="s">
        <v>2098</v>
      </c>
      <c r="C2703" s="0" t="s">
        <v>769</v>
      </c>
      <c r="D2703" s="0" t="s">
        <v>8666</v>
      </c>
      <c r="E2703" s="0" t="s">
        <v>2105</v>
      </c>
      <c r="G2703" s="0" t="n">
        <v>239</v>
      </c>
      <c r="H2703" s="0" t="n">
        <v>0</v>
      </c>
      <c r="I2703" s="0" t="s">
        <v>2098</v>
      </c>
    </row>
    <row r="2704" customFormat="false" ht="15" hidden="false" customHeight="false" outlineLevel="0" collapsed="false">
      <c r="A2704" s="0" t="n">
        <v>243</v>
      </c>
      <c r="B2704" s="0" t="s">
        <v>2098</v>
      </c>
      <c r="C2704" s="0" t="s">
        <v>769</v>
      </c>
      <c r="D2704" s="0" t="s">
        <v>8666</v>
      </c>
      <c r="E2704" s="0" t="s">
        <v>2105</v>
      </c>
      <c r="G2704" s="0" t="n">
        <v>243</v>
      </c>
      <c r="H2704" s="0" t="n">
        <v>0</v>
      </c>
      <c r="I2704" s="0" t="s">
        <v>2098</v>
      </c>
    </row>
    <row r="2705" customFormat="false" ht="15" hidden="false" customHeight="false" outlineLevel="0" collapsed="false">
      <c r="A2705" s="0" t="n">
        <v>244</v>
      </c>
      <c r="B2705" s="0" t="s">
        <v>2098</v>
      </c>
      <c r="C2705" s="0" t="s">
        <v>769</v>
      </c>
      <c r="D2705" s="0" t="s">
        <v>8666</v>
      </c>
      <c r="E2705" s="0" t="s">
        <v>2105</v>
      </c>
      <c r="G2705" s="0" t="n">
        <v>244</v>
      </c>
      <c r="H2705" s="0" t="n">
        <v>0</v>
      </c>
      <c r="I2705" s="0" t="s">
        <v>2098</v>
      </c>
    </row>
    <row r="2706" customFormat="false" ht="15" hidden="false" customHeight="false" outlineLevel="0" collapsed="false">
      <c r="A2706" s="0" t="n">
        <v>245</v>
      </c>
      <c r="B2706" s="0" t="s">
        <v>2098</v>
      </c>
      <c r="C2706" s="0" t="s">
        <v>769</v>
      </c>
      <c r="D2706" s="0" t="s">
        <v>8666</v>
      </c>
      <c r="E2706" s="0" t="s">
        <v>2105</v>
      </c>
      <c r="G2706" s="0" t="n">
        <v>245</v>
      </c>
      <c r="H2706" s="0" t="n">
        <v>0</v>
      </c>
      <c r="I2706" s="0" t="s">
        <v>2098</v>
      </c>
    </row>
    <row r="2707" customFormat="false" ht="15" hidden="false" customHeight="false" outlineLevel="0" collapsed="false">
      <c r="A2707" s="0" t="n">
        <v>248</v>
      </c>
      <c r="B2707" s="0" t="s">
        <v>2098</v>
      </c>
      <c r="C2707" s="0" t="s">
        <v>769</v>
      </c>
      <c r="D2707" s="0" t="s">
        <v>8666</v>
      </c>
      <c r="E2707" s="0" t="s">
        <v>2105</v>
      </c>
      <c r="G2707" s="0" t="n">
        <v>248</v>
      </c>
      <c r="H2707" s="0" t="n">
        <v>0</v>
      </c>
      <c r="I2707" s="0" t="s">
        <v>2098</v>
      </c>
    </row>
    <row r="2708" customFormat="false" ht="15" hidden="false" customHeight="false" outlineLevel="0" collapsed="false">
      <c r="A2708" s="0" t="n">
        <v>250</v>
      </c>
      <c r="B2708" s="0" t="s">
        <v>2098</v>
      </c>
      <c r="C2708" s="0" t="s">
        <v>769</v>
      </c>
      <c r="D2708" s="0" t="s">
        <v>8666</v>
      </c>
      <c r="E2708" s="0" t="s">
        <v>2105</v>
      </c>
      <c r="G2708" s="0" t="n">
        <v>250</v>
      </c>
      <c r="H2708" s="0" t="n">
        <v>0</v>
      </c>
      <c r="I2708" s="0" t="s">
        <v>2098</v>
      </c>
    </row>
    <row r="2709" customFormat="false" ht="15" hidden="false" customHeight="false" outlineLevel="0" collapsed="false">
      <c r="A2709" s="0" t="n">
        <v>254</v>
      </c>
      <c r="B2709" s="0" t="s">
        <v>2098</v>
      </c>
      <c r="C2709" s="0" t="s">
        <v>769</v>
      </c>
      <c r="D2709" s="0" t="s">
        <v>8666</v>
      </c>
      <c r="E2709" s="0" t="s">
        <v>2105</v>
      </c>
      <c r="G2709" s="0" t="n">
        <v>254</v>
      </c>
      <c r="H2709" s="0" t="n">
        <v>0</v>
      </c>
      <c r="I2709" s="0" t="s">
        <v>2098</v>
      </c>
    </row>
    <row r="2710" customFormat="false" ht="15" hidden="false" customHeight="false" outlineLevel="0" collapsed="false">
      <c r="A2710" s="0" t="n">
        <v>256</v>
      </c>
      <c r="B2710" s="0" t="s">
        <v>2098</v>
      </c>
      <c r="C2710" s="0" t="s">
        <v>769</v>
      </c>
      <c r="D2710" s="0" t="s">
        <v>8666</v>
      </c>
      <c r="E2710" s="0" t="s">
        <v>2105</v>
      </c>
      <c r="G2710" s="0" t="n">
        <v>256</v>
      </c>
      <c r="H2710" s="0" t="n">
        <v>0</v>
      </c>
      <c r="I2710" s="0" t="s">
        <v>2098</v>
      </c>
    </row>
    <row r="2711" customFormat="false" ht="15" hidden="false" customHeight="false" outlineLevel="0" collapsed="false">
      <c r="A2711" s="0" t="n">
        <v>258</v>
      </c>
      <c r="B2711" s="0" t="s">
        <v>2098</v>
      </c>
      <c r="C2711" s="0" t="s">
        <v>769</v>
      </c>
      <c r="D2711" s="0" t="s">
        <v>8666</v>
      </c>
      <c r="E2711" s="0" t="s">
        <v>2105</v>
      </c>
      <c r="G2711" s="0" t="n">
        <v>258</v>
      </c>
      <c r="H2711" s="0" t="n">
        <v>0</v>
      </c>
      <c r="I2711" s="0" t="s">
        <v>2098</v>
      </c>
    </row>
    <row r="2712" customFormat="false" ht="15" hidden="false" customHeight="false" outlineLevel="0" collapsed="false">
      <c r="A2712" s="0" t="n">
        <v>260</v>
      </c>
      <c r="B2712" s="0" t="s">
        <v>2098</v>
      </c>
      <c r="C2712" s="0" t="s">
        <v>769</v>
      </c>
      <c r="D2712" s="0" t="s">
        <v>8666</v>
      </c>
      <c r="E2712" s="0" t="s">
        <v>2105</v>
      </c>
      <c r="G2712" s="0" t="n">
        <v>260</v>
      </c>
      <c r="H2712" s="0" t="n">
        <v>0</v>
      </c>
      <c r="I2712" s="0" t="s">
        <v>2098</v>
      </c>
    </row>
    <row r="2713" customFormat="false" ht="15" hidden="false" customHeight="false" outlineLevel="0" collapsed="false">
      <c r="A2713" s="0" t="n">
        <v>261</v>
      </c>
      <c r="B2713" s="0" t="s">
        <v>2098</v>
      </c>
      <c r="C2713" s="0" t="s">
        <v>769</v>
      </c>
      <c r="D2713" s="0" t="s">
        <v>8666</v>
      </c>
      <c r="E2713" s="0" t="s">
        <v>2105</v>
      </c>
      <c r="G2713" s="0" t="n">
        <v>261</v>
      </c>
      <c r="H2713" s="0" t="n">
        <v>0</v>
      </c>
      <c r="I2713" s="0" t="s">
        <v>2098</v>
      </c>
    </row>
    <row r="2714" customFormat="false" ht="15" hidden="false" customHeight="false" outlineLevel="0" collapsed="false">
      <c r="A2714" s="0" t="n">
        <v>262</v>
      </c>
      <c r="B2714" s="0" t="s">
        <v>2098</v>
      </c>
      <c r="C2714" s="0" t="s">
        <v>769</v>
      </c>
      <c r="D2714" s="0" t="s">
        <v>8666</v>
      </c>
      <c r="E2714" s="0" t="s">
        <v>2105</v>
      </c>
      <c r="G2714" s="0" t="n">
        <v>262</v>
      </c>
      <c r="H2714" s="0" t="n">
        <v>0</v>
      </c>
      <c r="I2714" s="0" t="s">
        <v>2098</v>
      </c>
    </row>
    <row r="2715" customFormat="false" ht="15" hidden="false" customHeight="false" outlineLevel="0" collapsed="false">
      <c r="A2715" s="0" t="n">
        <v>263</v>
      </c>
      <c r="B2715" s="0" t="s">
        <v>2098</v>
      </c>
      <c r="C2715" s="0" t="s">
        <v>769</v>
      </c>
      <c r="D2715" s="0" t="s">
        <v>8666</v>
      </c>
      <c r="E2715" s="0" t="s">
        <v>2105</v>
      </c>
      <c r="G2715" s="0" t="n">
        <v>263</v>
      </c>
      <c r="H2715" s="0" t="n">
        <v>0</v>
      </c>
      <c r="I2715" s="0" t="s">
        <v>2098</v>
      </c>
    </row>
    <row r="2716" customFormat="false" ht="15" hidden="false" customHeight="false" outlineLevel="0" collapsed="false">
      <c r="A2716" s="0" t="n">
        <v>264</v>
      </c>
      <c r="B2716" s="0" t="s">
        <v>2098</v>
      </c>
      <c r="C2716" s="0" t="s">
        <v>769</v>
      </c>
      <c r="D2716" s="0" t="s">
        <v>8666</v>
      </c>
      <c r="E2716" s="0" t="s">
        <v>2105</v>
      </c>
      <c r="G2716" s="0" t="n">
        <v>264</v>
      </c>
      <c r="H2716" s="0" t="n">
        <v>0</v>
      </c>
      <c r="I2716" s="0" t="s">
        <v>2098</v>
      </c>
    </row>
    <row r="2717" customFormat="false" ht="15" hidden="false" customHeight="false" outlineLevel="0" collapsed="false">
      <c r="A2717" s="0" t="n">
        <v>265</v>
      </c>
      <c r="B2717" s="0" t="s">
        <v>2098</v>
      </c>
      <c r="C2717" s="0" t="s">
        <v>769</v>
      </c>
      <c r="D2717" s="0" t="s">
        <v>8666</v>
      </c>
      <c r="E2717" s="0" t="s">
        <v>2105</v>
      </c>
      <c r="G2717" s="0" t="n">
        <v>265</v>
      </c>
      <c r="H2717" s="0" t="n">
        <v>0</v>
      </c>
      <c r="I2717" s="0" t="s">
        <v>2098</v>
      </c>
    </row>
    <row r="2718" customFormat="false" ht="15" hidden="false" customHeight="false" outlineLevel="0" collapsed="false">
      <c r="A2718" s="0" t="n">
        <v>414</v>
      </c>
      <c r="B2718" s="0" t="s">
        <v>2968</v>
      </c>
      <c r="C2718" s="0" t="s">
        <v>769</v>
      </c>
      <c r="D2718" s="0" t="s">
        <v>2105</v>
      </c>
      <c r="E2718" s="0" t="s">
        <v>2105</v>
      </c>
      <c r="G2718" s="0" t="n">
        <v>414</v>
      </c>
      <c r="H2718" s="0" t="n">
        <v>0</v>
      </c>
      <c r="I2718" s="0" t="s">
        <v>2968</v>
      </c>
    </row>
    <row r="2719" customFormat="false" ht="15" hidden="false" customHeight="false" outlineLevel="0" collapsed="false">
      <c r="A2719" s="0" t="n">
        <v>420</v>
      </c>
      <c r="B2719" s="0" t="s">
        <v>2977</v>
      </c>
      <c r="C2719" s="0" t="s">
        <v>769</v>
      </c>
      <c r="D2719" s="0" t="s">
        <v>8666</v>
      </c>
      <c r="E2719" s="0" t="s">
        <v>2105</v>
      </c>
      <c r="G2719" s="0" t="n">
        <v>420</v>
      </c>
      <c r="H2719" s="0" t="n">
        <v>0</v>
      </c>
      <c r="I2719" s="0" t="s">
        <v>2977</v>
      </c>
    </row>
    <row r="2720" customFormat="false" ht="15" hidden="false" customHeight="false" outlineLevel="0" collapsed="false">
      <c r="A2720" s="0" t="n">
        <v>424</v>
      </c>
      <c r="B2720" s="0" t="s">
        <v>2977</v>
      </c>
      <c r="C2720" s="0" t="s">
        <v>769</v>
      </c>
      <c r="D2720" s="0" t="s">
        <v>8666</v>
      </c>
      <c r="E2720" s="0" t="s">
        <v>2105</v>
      </c>
      <c r="G2720" s="0" t="n">
        <v>424</v>
      </c>
      <c r="H2720" s="0" t="n">
        <v>0</v>
      </c>
      <c r="I2720" s="0" t="s">
        <v>2977</v>
      </c>
    </row>
    <row r="2721" customFormat="false" ht="15" hidden="false" customHeight="false" outlineLevel="0" collapsed="false">
      <c r="A2721" s="0" t="n">
        <v>428</v>
      </c>
      <c r="B2721" s="0" t="s">
        <v>2977</v>
      </c>
      <c r="C2721" s="0" t="s">
        <v>769</v>
      </c>
      <c r="D2721" s="0" t="s">
        <v>8666</v>
      </c>
      <c r="E2721" s="0" t="s">
        <v>2105</v>
      </c>
      <c r="G2721" s="0" t="n">
        <v>428</v>
      </c>
      <c r="H2721" s="0" t="n">
        <v>0</v>
      </c>
      <c r="I2721" s="0" t="s">
        <v>2977</v>
      </c>
    </row>
    <row r="2722" customFormat="false" ht="15" hidden="false" customHeight="false" outlineLevel="0" collapsed="false">
      <c r="A2722" s="0" t="n">
        <v>432</v>
      </c>
      <c r="B2722" s="0" t="s">
        <v>2977</v>
      </c>
      <c r="C2722" s="0" t="s">
        <v>769</v>
      </c>
      <c r="D2722" s="0" t="s">
        <v>8666</v>
      </c>
      <c r="E2722" s="0" t="s">
        <v>2105</v>
      </c>
      <c r="G2722" s="0" t="n">
        <v>432</v>
      </c>
      <c r="H2722" s="0" t="n">
        <v>0</v>
      </c>
      <c r="I2722" s="0" t="s">
        <v>2977</v>
      </c>
    </row>
    <row r="2723" customFormat="false" ht="15" hidden="false" customHeight="false" outlineLevel="0" collapsed="false">
      <c r="A2723" s="0" t="n">
        <v>433</v>
      </c>
      <c r="B2723" s="0" t="s">
        <v>2977</v>
      </c>
      <c r="C2723" s="0" t="s">
        <v>769</v>
      </c>
      <c r="D2723" s="0" t="s">
        <v>8666</v>
      </c>
      <c r="E2723" s="0" t="s">
        <v>2105</v>
      </c>
      <c r="G2723" s="0" t="n">
        <v>433</v>
      </c>
      <c r="H2723" s="0" t="n">
        <v>0</v>
      </c>
      <c r="I2723" s="0" t="s">
        <v>2977</v>
      </c>
    </row>
    <row r="2724" customFormat="false" ht="15" hidden="false" customHeight="false" outlineLevel="0" collapsed="false">
      <c r="A2724" s="0" t="n">
        <v>434</v>
      </c>
      <c r="B2724" s="0" t="s">
        <v>2977</v>
      </c>
      <c r="C2724" s="0" t="s">
        <v>769</v>
      </c>
      <c r="D2724" s="0" t="s">
        <v>8666</v>
      </c>
      <c r="E2724" s="0" t="s">
        <v>2105</v>
      </c>
      <c r="G2724" s="0" t="n">
        <v>434</v>
      </c>
      <c r="H2724" s="0" t="n">
        <v>0</v>
      </c>
      <c r="I2724" s="0" t="s">
        <v>2977</v>
      </c>
    </row>
    <row r="2725" customFormat="false" ht="15" hidden="false" customHeight="false" outlineLevel="0" collapsed="false">
      <c r="A2725" s="0" t="n">
        <v>435</v>
      </c>
      <c r="B2725" s="0" t="s">
        <v>2977</v>
      </c>
      <c r="C2725" s="0" t="s">
        <v>769</v>
      </c>
      <c r="D2725" s="0" t="s">
        <v>8666</v>
      </c>
      <c r="E2725" s="0" t="s">
        <v>2105</v>
      </c>
      <c r="G2725" s="0" t="n">
        <v>435</v>
      </c>
      <c r="H2725" s="0" t="n">
        <v>0</v>
      </c>
      <c r="I2725" s="0" t="s">
        <v>2977</v>
      </c>
    </row>
    <row r="2726" customFormat="false" ht="15" hidden="false" customHeight="false" outlineLevel="0" collapsed="false">
      <c r="A2726" s="0" t="n">
        <v>438</v>
      </c>
      <c r="B2726" s="0" t="s">
        <v>2977</v>
      </c>
      <c r="C2726" s="0" t="s">
        <v>769</v>
      </c>
      <c r="D2726" s="0" t="s">
        <v>8666</v>
      </c>
      <c r="E2726" s="0" t="s">
        <v>2105</v>
      </c>
      <c r="G2726" s="0" t="n">
        <v>438</v>
      </c>
      <c r="H2726" s="0" t="n">
        <v>0</v>
      </c>
      <c r="I2726" s="0" t="s">
        <v>2977</v>
      </c>
    </row>
    <row r="2727" customFormat="false" ht="15" hidden="false" customHeight="false" outlineLevel="0" collapsed="false">
      <c r="A2727" s="0" t="n">
        <v>439</v>
      </c>
      <c r="B2727" s="0" t="s">
        <v>2977</v>
      </c>
      <c r="C2727" s="0" t="s">
        <v>769</v>
      </c>
      <c r="D2727" s="0" t="s">
        <v>8666</v>
      </c>
      <c r="E2727" s="0" t="s">
        <v>2105</v>
      </c>
      <c r="G2727" s="0" t="n">
        <v>439</v>
      </c>
      <c r="H2727" s="0" t="n">
        <v>0</v>
      </c>
      <c r="I2727" s="0" t="s">
        <v>2977</v>
      </c>
    </row>
    <row r="2728" customFormat="false" ht="15" hidden="false" customHeight="false" outlineLevel="0" collapsed="false">
      <c r="A2728" s="0" t="n">
        <v>441</v>
      </c>
      <c r="B2728" s="0" t="s">
        <v>2977</v>
      </c>
      <c r="C2728" s="0" t="s">
        <v>769</v>
      </c>
      <c r="D2728" s="0" t="s">
        <v>8666</v>
      </c>
      <c r="E2728" s="0" t="s">
        <v>2105</v>
      </c>
      <c r="G2728" s="0" t="n">
        <v>441</v>
      </c>
      <c r="H2728" s="0" t="n">
        <v>0</v>
      </c>
      <c r="I2728" s="0" t="s">
        <v>2977</v>
      </c>
    </row>
    <row r="2729" customFormat="false" ht="15" hidden="false" customHeight="false" outlineLevel="0" collapsed="false">
      <c r="A2729" s="0" t="n">
        <v>442</v>
      </c>
      <c r="B2729" s="0" t="s">
        <v>2977</v>
      </c>
      <c r="C2729" s="0" t="s">
        <v>769</v>
      </c>
      <c r="D2729" s="0" t="s">
        <v>8666</v>
      </c>
      <c r="E2729" s="0" t="s">
        <v>2105</v>
      </c>
      <c r="G2729" s="0" t="n">
        <v>442</v>
      </c>
      <c r="H2729" s="0" t="n">
        <v>0</v>
      </c>
      <c r="I2729" s="0" t="s">
        <v>2977</v>
      </c>
    </row>
    <row r="2730" customFormat="false" ht="15" hidden="false" customHeight="false" outlineLevel="0" collapsed="false">
      <c r="A2730" s="0" t="n">
        <v>443</v>
      </c>
      <c r="B2730" s="0" t="s">
        <v>2977</v>
      </c>
      <c r="C2730" s="0" t="s">
        <v>769</v>
      </c>
      <c r="D2730" s="0" t="s">
        <v>8666</v>
      </c>
      <c r="E2730" s="0" t="s">
        <v>2105</v>
      </c>
      <c r="G2730" s="0" t="n">
        <v>443</v>
      </c>
      <c r="H2730" s="0" t="n">
        <v>0</v>
      </c>
      <c r="I2730" s="0" t="s">
        <v>2977</v>
      </c>
    </row>
    <row r="2731" customFormat="false" ht="15" hidden="false" customHeight="false" outlineLevel="0" collapsed="false">
      <c r="A2731" s="0" t="n">
        <v>444</v>
      </c>
      <c r="B2731" s="0" t="s">
        <v>2977</v>
      </c>
      <c r="C2731" s="0" t="s">
        <v>769</v>
      </c>
      <c r="D2731" s="0" t="s">
        <v>8666</v>
      </c>
      <c r="E2731" s="0" t="s">
        <v>2105</v>
      </c>
      <c r="G2731" s="0" t="n">
        <v>444</v>
      </c>
      <c r="H2731" s="0" t="n">
        <v>0</v>
      </c>
      <c r="I2731" s="0" t="s">
        <v>2977</v>
      </c>
    </row>
    <row r="2732" customFormat="false" ht="15" hidden="false" customHeight="false" outlineLevel="0" collapsed="false">
      <c r="A2732" s="0" t="n">
        <v>447</v>
      </c>
      <c r="B2732" s="0" t="s">
        <v>3323</v>
      </c>
      <c r="C2732" s="0" t="s">
        <v>769</v>
      </c>
      <c r="D2732" s="0" t="s">
        <v>2105</v>
      </c>
      <c r="E2732" s="0" t="s">
        <v>2105</v>
      </c>
      <c r="G2732" s="0" t="n">
        <v>447</v>
      </c>
      <c r="H2732" s="0" t="n">
        <v>0</v>
      </c>
      <c r="I2732" s="0" t="s">
        <v>3323</v>
      </c>
    </row>
    <row r="2733" customFormat="false" ht="15" hidden="false" customHeight="false" outlineLevel="0" collapsed="false">
      <c r="A2733" s="0" t="n">
        <v>448</v>
      </c>
      <c r="B2733" s="0" t="s">
        <v>3323</v>
      </c>
      <c r="C2733" s="0" t="s">
        <v>769</v>
      </c>
      <c r="D2733" s="0" t="s">
        <v>2105</v>
      </c>
      <c r="E2733" s="0" t="s">
        <v>2105</v>
      </c>
      <c r="G2733" s="0" t="n">
        <v>448</v>
      </c>
      <c r="H2733" s="0" t="n">
        <v>0</v>
      </c>
      <c r="I2733" s="0" t="s">
        <v>3323</v>
      </c>
    </row>
    <row r="2734" customFormat="false" ht="15" hidden="false" customHeight="false" outlineLevel="0" collapsed="false">
      <c r="A2734" s="0" t="n">
        <v>453</v>
      </c>
      <c r="B2734" s="0" t="s">
        <v>3323</v>
      </c>
      <c r="C2734" s="0" t="s">
        <v>769</v>
      </c>
      <c r="D2734" s="0" t="s">
        <v>2105</v>
      </c>
      <c r="E2734" s="0" t="s">
        <v>2105</v>
      </c>
      <c r="G2734" s="0" t="n">
        <v>453</v>
      </c>
      <c r="H2734" s="0" t="n">
        <v>0</v>
      </c>
      <c r="I2734" s="0" t="s">
        <v>3323</v>
      </c>
    </row>
    <row r="2735" customFormat="false" ht="15" hidden="false" customHeight="false" outlineLevel="0" collapsed="false">
      <c r="A2735" s="0" t="n">
        <v>456</v>
      </c>
      <c r="B2735" s="0" t="s">
        <v>3323</v>
      </c>
      <c r="C2735" s="0" t="s">
        <v>769</v>
      </c>
      <c r="D2735" s="0" t="s">
        <v>2105</v>
      </c>
      <c r="E2735" s="0" t="s">
        <v>2105</v>
      </c>
      <c r="G2735" s="0" t="n">
        <v>456</v>
      </c>
      <c r="H2735" s="0" t="n">
        <v>0</v>
      </c>
      <c r="I2735" s="0" t="s">
        <v>3323</v>
      </c>
    </row>
    <row r="2736" customFormat="false" ht="15" hidden="false" customHeight="false" outlineLevel="0" collapsed="false">
      <c r="A2736" s="0" t="n">
        <v>457</v>
      </c>
      <c r="B2736" s="0" t="s">
        <v>3323</v>
      </c>
      <c r="C2736" s="0" t="s">
        <v>769</v>
      </c>
      <c r="D2736" s="0" t="s">
        <v>2105</v>
      </c>
      <c r="E2736" s="0" t="s">
        <v>2105</v>
      </c>
      <c r="G2736" s="0" t="n">
        <v>457</v>
      </c>
      <c r="H2736" s="0" t="n">
        <v>0</v>
      </c>
      <c r="I2736" s="0" t="s">
        <v>3323</v>
      </c>
    </row>
    <row r="2737" customFormat="false" ht="15" hidden="false" customHeight="false" outlineLevel="0" collapsed="false">
      <c r="A2737" s="0" t="n">
        <v>458</v>
      </c>
      <c r="B2737" s="0" t="s">
        <v>3323</v>
      </c>
      <c r="C2737" s="0" t="s">
        <v>769</v>
      </c>
      <c r="D2737" s="0" t="s">
        <v>2105</v>
      </c>
      <c r="E2737" s="0" t="s">
        <v>2105</v>
      </c>
      <c r="G2737" s="0" t="n">
        <v>458</v>
      </c>
      <c r="H2737" s="0" t="n">
        <v>0</v>
      </c>
      <c r="I2737" s="0" t="s">
        <v>3323</v>
      </c>
    </row>
    <row r="2738" customFormat="false" ht="15" hidden="false" customHeight="false" outlineLevel="0" collapsed="false">
      <c r="A2738" s="0" t="n">
        <v>460</v>
      </c>
      <c r="B2738" s="0" t="s">
        <v>3323</v>
      </c>
      <c r="C2738" s="0" t="s">
        <v>769</v>
      </c>
      <c r="D2738" s="0" t="s">
        <v>2105</v>
      </c>
      <c r="E2738" s="0" t="s">
        <v>2105</v>
      </c>
      <c r="G2738" s="0" t="n">
        <v>460</v>
      </c>
      <c r="H2738" s="0" t="n">
        <v>0</v>
      </c>
      <c r="I2738" s="0" t="s">
        <v>3323</v>
      </c>
    </row>
    <row r="2739" customFormat="false" ht="15" hidden="false" customHeight="false" outlineLevel="0" collapsed="false">
      <c r="A2739" s="0" t="n">
        <v>461</v>
      </c>
      <c r="B2739" s="0" t="s">
        <v>3323</v>
      </c>
      <c r="C2739" s="0" t="s">
        <v>769</v>
      </c>
      <c r="D2739" s="0" t="s">
        <v>2105</v>
      </c>
      <c r="E2739" s="0" t="s">
        <v>2105</v>
      </c>
      <c r="G2739" s="0" t="n">
        <v>461</v>
      </c>
      <c r="H2739" s="0" t="n">
        <v>0</v>
      </c>
      <c r="I2739" s="0" t="s">
        <v>3323</v>
      </c>
    </row>
    <row r="2740" customFormat="false" ht="15" hidden="false" customHeight="false" outlineLevel="0" collapsed="false">
      <c r="A2740" s="0" t="n">
        <v>462</v>
      </c>
      <c r="B2740" s="0" t="s">
        <v>3323</v>
      </c>
      <c r="C2740" s="0" t="s">
        <v>769</v>
      </c>
      <c r="D2740" s="0" t="s">
        <v>2105</v>
      </c>
      <c r="E2740" s="0" t="s">
        <v>2105</v>
      </c>
      <c r="G2740" s="0" t="n">
        <v>462</v>
      </c>
      <c r="H2740" s="0" t="n">
        <v>0</v>
      </c>
      <c r="I2740" s="0" t="s">
        <v>3323</v>
      </c>
    </row>
    <row r="2741" customFormat="false" ht="15" hidden="false" customHeight="false" outlineLevel="0" collapsed="false">
      <c r="A2741" s="0" t="n">
        <v>463</v>
      </c>
      <c r="B2741" s="0" t="s">
        <v>3323</v>
      </c>
      <c r="C2741" s="0" t="s">
        <v>769</v>
      </c>
      <c r="D2741" s="0" t="s">
        <v>2105</v>
      </c>
      <c r="E2741" s="0" t="s">
        <v>2105</v>
      </c>
      <c r="G2741" s="0" t="n">
        <v>463</v>
      </c>
      <c r="H2741" s="0" t="n">
        <v>0</v>
      </c>
      <c r="I2741" s="0" t="s">
        <v>3323</v>
      </c>
    </row>
    <row r="2742" customFormat="false" ht="15" hidden="false" customHeight="false" outlineLevel="0" collapsed="false">
      <c r="A2742" s="0" t="n">
        <v>464</v>
      </c>
      <c r="B2742" s="0" t="s">
        <v>3323</v>
      </c>
      <c r="C2742" s="0" t="s">
        <v>769</v>
      </c>
      <c r="D2742" s="0" t="s">
        <v>2105</v>
      </c>
      <c r="E2742" s="0" t="s">
        <v>2105</v>
      </c>
      <c r="G2742" s="0" t="n">
        <v>464</v>
      </c>
      <c r="H2742" s="0" t="n">
        <v>0</v>
      </c>
      <c r="I2742" s="0" t="s">
        <v>3323</v>
      </c>
    </row>
    <row r="2743" customFormat="false" ht="15" hidden="false" customHeight="false" outlineLevel="0" collapsed="false">
      <c r="A2743" s="0" t="n">
        <v>465</v>
      </c>
      <c r="B2743" s="0" t="s">
        <v>3323</v>
      </c>
      <c r="C2743" s="0" t="s">
        <v>769</v>
      </c>
      <c r="D2743" s="0" t="s">
        <v>2105</v>
      </c>
      <c r="E2743" s="0" t="s">
        <v>2105</v>
      </c>
      <c r="G2743" s="0" t="n">
        <v>465</v>
      </c>
      <c r="H2743" s="0" t="n">
        <v>0</v>
      </c>
      <c r="I2743" s="0" t="s">
        <v>3323</v>
      </c>
    </row>
    <row r="2744" customFormat="false" ht="15" hidden="false" customHeight="false" outlineLevel="0" collapsed="false">
      <c r="A2744" s="0" t="n">
        <v>466</v>
      </c>
      <c r="B2744" s="0" t="s">
        <v>3323</v>
      </c>
      <c r="C2744" s="0" t="s">
        <v>769</v>
      </c>
      <c r="D2744" s="0" t="s">
        <v>2105</v>
      </c>
      <c r="E2744" s="0" t="s">
        <v>2105</v>
      </c>
      <c r="G2744" s="0" t="n">
        <v>466</v>
      </c>
      <c r="H2744" s="0" t="n">
        <v>0</v>
      </c>
      <c r="I2744" s="0" t="s">
        <v>3323</v>
      </c>
    </row>
    <row r="2745" customFormat="false" ht="15" hidden="false" customHeight="false" outlineLevel="0" collapsed="false">
      <c r="A2745" s="0" t="n">
        <v>467</v>
      </c>
      <c r="B2745" s="0" t="s">
        <v>3323</v>
      </c>
      <c r="C2745" s="0" t="s">
        <v>769</v>
      </c>
      <c r="D2745" s="0" t="s">
        <v>2105</v>
      </c>
      <c r="E2745" s="0" t="s">
        <v>2105</v>
      </c>
      <c r="G2745" s="0" t="n">
        <v>467</v>
      </c>
      <c r="H2745" s="0" t="n">
        <v>0</v>
      </c>
      <c r="I2745" s="0" t="s">
        <v>3323</v>
      </c>
    </row>
    <row r="2746" customFormat="false" ht="15" hidden="false" customHeight="false" outlineLevel="0" collapsed="false">
      <c r="A2746" s="0" t="n">
        <v>468</v>
      </c>
      <c r="B2746" s="0" t="s">
        <v>3323</v>
      </c>
      <c r="C2746" s="0" t="s">
        <v>769</v>
      </c>
      <c r="D2746" s="0" t="s">
        <v>2105</v>
      </c>
      <c r="E2746" s="0" t="s">
        <v>2105</v>
      </c>
      <c r="G2746" s="0" t="n">
        <v>468</v>
      </c>
      <c r="H2746" s="0" t="n">
        <v>0</v>
      </c>
      <c r="I2746" s="0" t="s">
        <v>3323</v>
      </c>
    </row>
    <row r="2747" customFormat="false" ht="15" hidden="false" customHeight="false" outlineLevel="0" collapsed="false">
      <c r="A2747" s="0" t="n">
        <v>469</v>
      </c>
      <c r="B2747" s="0" t="s">
        <v>3323</v>
      </c>
      <c r="C2747" s="0" t="s">
        <v>769</v>
      </c>
      <c r="D2747" s="0" t="s">
        <v>2105</v>
      </c>
      <c r="E2747" s="0" t="s">
        <v>2105</v>
      </c>
      <c r="G2747" s="0" t="n">
        <v>469</v>
      </c>
      <c r="H2747" s="0" t="n">
        <v>0</v>
      </c>
      <c r="I2747" s="0" t="s">
        <v>3323</v>
      </c>
    </row>
    <row r="2748" customFormat="false" ht="15" hidden="false" customHeight="false" outlineLevel="0" collapsed="false">
      <c r="A2748" s="0" t="n">
        <v>470</v>
      </c>
      <c r="B2748" s="0" t="s">
        <v>3323</v>
      </c>
      <c r="C2748" s="0" t="s">
        <v>769</v>
      </c>
      <c r="D2748" s="0" t="s">
        <v>2105</v>
      </c>
      <c r="E2748" s="0" t="s">
        <v>2105</v>
      </c>
      <c r="G2748" s="0" t="n">
        <v>470</v>
      </c>
      <c r="H2748" s="0" t="n">
        <v>0</v>
      </c>
      <c r="I2748" s="0" t="s">
        <v>3323</v>
      </c>
    </row>
    <row r="2749" customFormat="false" ht="15" hidden="false" customHeight="false" outlineLevel="0" collapsed="false">
      <c r="A2749" s="0" t="n">
        <v>471</v>
      </c>
      <c r="B2749" s="0" t="s">
        <v>3323</v>
      </c>
      <c r="C2749" s="0" t="s">
        <v>769</v>
      </c>
      <c r="D2749" s="0" t="s">
        <v>2105</v>
      </c>
      <c r="E2749" s="0" t="s">
        <v>2105</v>
      </c>
      <c r="G2749" s="0" t="n">
        <v>471</v>
      </c>
      <c r="H2749" s="0" t="n">
        <v>0</v>
      </c>
      <c r="I2749" s="0" t="s">
        <v>3323</v>
      </c>
    </row>
    <row r="2750" customFormat="false" ht="15" hidden="false" customHeight="false" outlineLevel="0" collapsed="false">
      <c r="A2750" s="0" t="n">
        <v>472</v>
      </c>
      <c r="B2750" s="0" t="s">
        <v>3323</v>
      </c>
      <c r="C2750" s="0" t="s">
        <v>769</v>
      </c>
      <c r="D2750" s="0" t="s">
        <v>2105</v>
      </c>
      <c r="E2750" s="0" t="s">
        <v>2105</v>
      </c>
      <c r="G2750" s="0" t="n">
        <v>472</v>
      </c>
      <c r="H2750" s="0" t="n">
        <v>0</v>
      </c>
      <c r="I2750" s="0" t="s">
        <v>3323</v>
      </c>
    </row>
    <row r="2751" customFormat="false" ht="15" hidden="false" customHeight="false" outlineLevel="0" collapsed="false">
      <c r="A2751" s="0" t="n">
        <v>473</v>
      </c>
      <c r="B2751" s="0" t="s">
        <v>3323</v>
      </c>
      <c r="C2751" s="0" t="s">
        <v>769</v>
      </c>
      <c r="D2751" s="0" t="s">
        <v>2105</v>
      </c>
      <c r="E2751" s="0" t="s">
        <v>2105</v>
      </c>
      <c r="G2751" s="0" t="n">
        <v>473</v>
      </c>
      <c r="H2751" s="0" t="n">
        <v>0</v>
      </c>
      <c r="I2751" s="0" t="s">
        <v>3323</v>
      </c>
    </row>
    <row r="2752" customFormat="false" ht="15" hidden="false" customHeight="false" outlineLevel="0" collapsed="false">
      <c r="A2752" s="0" t="n">
        <v>474</v>
      </c>
      <c r="B2752" s="0" t="s">
        <v>3323</v>
      </c>
      <c r="C2752" s="0" t="s">
        <v>769</v>
      </c>
      <c r="D2752" s="0" t="s">
        <v>2105</v>
      </c>
      <c r="E2752" s="0" t="s">
        <v>2105</v>
      </c>
      <c r="G2752" s="0" t="n">
        <v>474</v>
      </c>
      <c r="H2752" s="0" t="n">
        <v>0</v>
      </c>
      <c r="I2752" s="0" t="s">
        <v>3323</v>
      </c>
    </row>
    <row r="2753" customFormat="false" ht="15" hidden="false" customHeight="false" outlineLevel="0" collapsed="false">
      <c r="A2753" s="0" t="n">
        <v>475</v>
      </c>
      <c r="B2753" s="0" t="s">
        <v>3323</v>
      </c>
      <c r="C2753" s="0" t="s">
        <v>769</v>
      </c>
      <c r="D2753" s="0" t="s">
        <v>2105</v>
      </c>
      <c r="E2753" s="0" t="s">
        <v>2105</v>
      </c>
      <c r="G2753" s="0" t="n">
        <v>475</v>
      </c>
      <c r="H2753" s="0" t="n">
        <v>0</v>
      </c>
      <c r="I2753" s="0" t="s">
        <v>3323</v>
      </c>
    </row>
    <row r="2754" customFormat="false" ht="15" hidden="false" customHeight="false" outlineLevel="0" collapsed="false">
      <c r="A2754" s="0" t="n">
        <v>477</v>
      </c>
      <c r="B2754" s="0" t="s">
        <v>3323</v>
      </c>
      <c r="C2754" s="0" t="s">
        <v>769</v>
      </c>
      <c r="D2754" s="0" t="s">
        <v>2105</v>
      </c>
      <c r="E2754" s="0" t="s">
        <v>2105</v>
      </c>
      <c r="G2754" s="0" t="n">
        <v>477</v>
      </c>
      <c r="H2754" s="0" t="n">
        <v>0</v>
      </c>
      <c r="I2754" s="0" t="s">
        <v>3323</v>
      </c>
    </row>
    <row r="2755" customFormat="false" ht="15" hidden="false" customHeight="false" outlineLevel="0" collapsed="false">
      <c r="A2755" s="0" t="n">
        <v>478</v>
      </c>
      <c r="B2755" s="0" t="s">
        <v>3323</v>
      </c>
      <c r="C2755" s="0" t="s">
        <v>769</v>
      </c>
      <c r="D2755" s="0" t="s">
        <v>2105</v>
      </c>
      <c r="E2755" s="0" t="s">
        <v>2105</v>
      </c>
      <c r="G2755" s="0" t="n">
        <v>478</v>
      </c>
      <c r="H2755" s="0" t="n">
        <v>0</v>
      </c>
      <c r="I2755" s="0" t="s">
        <v>3323</v>
      </c>
    </row>
    <row r="2756" customFormat="false" ht="15" hidden="false" customHeight="false" outlineLevel="0" collapsed="false">
      <c r="A2756" s="0" t="n">
        <v>479</v>
      </c>
      <c r="B2756" s="0" t="s">
        <v>3323</v>
      </c>
      <c r="C2756" s="0" t="s">
        <v>769</v>
      </c>
      <c r="D2756" s="0" t="s">
        <v>2105</v>
      </c>
      <c r="E2756" s="0" t="s">
        <v>2105</v>
      </c>
      <c r="G2756" s="0" t="n">
        <v>479</v>
      </c>
      <c r="H2756" s="0" t="n">
        <v>0</v>
      </c>
      <c r="I2756" s="0" t="s">
        <v>3323</v>
      </c>
    </row>
    <row r="2757" customFormat="false" ht="15" hidden="false" customHeight="false" outlineLevel="0" collapsed="false">
      <c r="A2757" s="0" t="n">
        <v>531</v>
      </c>
      <c r="B2757" s="0" t="s">
        <v>3393</v>
      </c>
      <c r="C2757" s="0" t="s">
        <v>769</v>
      </c>
      <c r="D2757" s="0" t="s">
        <v>2105</v>
      </c>
      <c r="E2757" s="0" t="s">
        <v>2105</v>
      </c>
      <c r="G2757" s="0" t="n">
        <v>531</v>
      </c>
      <c r="H2757" s="0" t="n">
        <v>0</v>
      </c>
      <c r="I2757" s="0" t="s">
        <v>3393</v>
      </c>
    </row>
    <row r="2758" customFormat="false" ht="15" hidden="false" customHeight="false" outlineLevel="0" collapsed="false">
      <c r="A2758" s="0" t="n">
        <v>532</v>
      </c>
      <c r="B2758" s="0" t="s">
        <v>3393</v>
      </c>
      <c r="C2758" s="0" t="s">
        <v>769</v>
      </c>
      <c r="D2758" s="0" t="s">
        <v>2105</v>
      </c>
      <c r="E2758" s="0" t="s">
        <v>2105</v>
      </c>
      <c r="G2758" s="0" t="n">
        <v>532</v>
      </c>
      <c r="H2758" s="0" t="n">
        <v>0</v>
      </c>
      <c r="I2758" s="0" t="s">
        <v>3393</v>
      </c>
    </row>
    <row r="2759" customFormat="false" ht="15" hidden="false" customHeight="false" outlineLevel="0" collapsed="false">
      <c r="A2759" s="0" t="n">
        <v>533</v>
      </c>
      <c r="B2759" s="0" t="s">
        <v>3393</v>
      </c>
      <c r="C2759" s="0" t="s">
        <v>769</v>
      </c>
      <c r="D2759" s="0" t="s">
        <v>2105</v>
      </c>
      <c r="E2759" s="0" t="s">
        <v>2105</v>
      </c>
      <c r="G2759" s="0" t="n">
        <v>533</v>
      </c>
      <c r="H2759" s="0" t="n">
        <v>0</v>
      </c>
      <c r="I2759" s="0" t="s">
        <v>3393</v>
      </c>
    </row>
    <row r="2760" customFormat="false" ht="15" hidden="false" customHeight="false" outlineLevel="0" collapsed="false">
      <c r="A2760" s="0" t="n">
        <v>534</v>
      </c>
      <c r="B2760" s="0" t="s">
        <v>3393</v>
      </c>
      <c r="C2760" s="0" t="s">
        <v>769</v>
      </c>
      <c r="D2760" s="0" t="s">
        <v>2105</v>
      </c>
      <c r="E2760" s="0" t="s">
        <v>2105</v>
      </c>
      <c r="G2760" s="0" t="n">
        <v>534</v>
      </c>
      <c r="H2760" s="0" t="n">
        <v>0</v>
      </c>
      <c r="I2760" s="0" t="s">
        <v>3393</v>
      </c>
    </row>
    <row r="2761" customFormat="false" ht="15" hidden="false" customHeight="false" outlineLevel="0" collapsed="false">
      <c r="A2761" s="0" t="n">
        <v>535</v>
      </c>
      <c r="B2761" s="0" t="s">
        <v>3393</v>
      </c>
      <c r="C2761" s="0" t="s">
        <v>769</v>
      </c>
      <c r="D2761" s="0" t="s">
        <v>2105</v>
      </c>
      <c r="E2761" s="0" t="s">
        <v>2105</v>
      </c>
      <c r="G2761" s="0" t="n">
        <v>535</v>
      </c>
      <c r="H2761" s="0" t="n">
        <v>0</v>
      </c>
      <c r="I2761" s="0" t="s">
        <v>3393</v>
      </c>
    </row>
    <row r="2762" customFormat="false" ht="15" hidden="false" customHeight="false" outlineLevel="0" collapsed="false">
      <c r="A2762" s="0" t="n">
        <v>536</v>
      </c>
      <c r="B2762" s="0" t="s">
        <v>3393</v>
      </c>
      <c r="C2762" s="0" t="s">
        <v>769</v>
      </c>
      <c r="D2762" s="0" t="s">
        <v>2105</v>
      </c>
      <c r="E2762" s="0" t="s">
        <v>2105</v>
      </c>
      <c r="G2762" s="0" t="n">
        <v>536</v>
      </c>
      <c r="H2762" s="0" t="n">
        <v>0</v>
      </c>
      <c r="I2762" s="0" t="s">
        <v>3393</v>
      </c>
    </row>
    <row r="2763" customFormat="false" ht="15" hidden="false" customHeight="false" outlineLevel="0" collapsed="false">
      <c r="A2763" s="0" t="n">
        <v>537</v>
      </c>
      <c r="B2763" s="0" t="s">
        <v>3393</v>
      </c>
      <c r="C2763" s="0" t="s">
        <v>769</v>
      </c>
      <c r="D2763" s="0" t="s">
        <v>2105</v>
      </c>
      <c r="E2763" s="0" t="s">
        <v>2105</v>
      </c>
      <c r="G2763" s="0" t="n">
        <v>537</v>
      </c>
      <c r="H2763" s="0" t="n">
        <v>0</v>
      </c>
      <c r="I2763" s="0" t="s">
        <v>3393</v>
      </c>
    </row>
    <row r="2764" customFormat="false" ht="15" hidden="false" customHeight="false" outlineLevel="0" collapsed="false">
      <c r="A2764" s="0" t="n">
        <v>538</v>
      </c>
      <c r="B2764" s="0" t="s">
        <v>3393</v>
      </c>
      <c r="C2764" s="0" t="s">
        <v>769</v>
      </c>
      <c r="D2764" s="0" t="s">
        <v>2105</v>
      </c>
      <c r="E2764" s="0" t="s">
        <v>2105</v>
      </c>
      <c r="G2764" s="0" t="n">
        <v>538</v>
      </c>
      <c r="H2764" s="0" t="n">
        <v>0</v>
      </c>
      <c r="I2764" s="0" t="s">
        <v>3393</v>
      </c>
    </row>
    <row r="2765" customFormat="false" ht="15" hidden="false" customHeight="false" outlineLevel="0" collapsed="false">
      <c r="A2765" s="0" t="n">
        <v>539</v>
      </c>
      <c r="B2765" s="0" t="s">
        <v>3393</v>
      </c>
      <c r="C2765" s="0" t="s">
        <v>769</v>
      </c>
      <c r="D2765" s="0" t="s">
        <v>2105</v>
      </c>
      <c r="E2765" s="0" t="s">
        <v>2105</v>
      </c>
      <c r="G2765" s="0" t="n">
        <v>539</v>
      </c>
      <c r="H2765" s="0" t="n">
        <v>0</v>
      </c>
      <c r="I2765" s="0" t="s">
        <v>3393</v>
      </c>
    </row>
    <row r="2766" customFormat="false" ht="15" hidden="false" customHeight="false" outlineLevel="0" collapsed="false">
      <c r="A2766" s="0" t="n">
        <v>540</v>
      </c>
      <c r="B2766" s="0" t="s">
        <v>3393</v>
      </c>
      <c r="C2766" s="0" t="s">
        <v>769</v>
      </c>
      <c r="D2766" s="0" t="s">
        <v>2105</v>
      </c>
      <c r="E2766" s="0" t="s">
        <v>2105</v>
      </c>
      <c r="G2766" s="0" t="n">
        <v>540</v>
      </c>
      <c r="H2766" s="0" t="n">
        <v>0</v>
      </c>
      <c r="I2766" s="0" t="s">
        <v>3393</v>
      </c>
    </row>
    <row r="2767" customFormat="false" ht="15" hidden="false" customHeight="false" outlineLevel="0" collapsed="false">
      <c r="A2767" s="0" t="n">
        <v>541</v>
      </c>
      <c r="B2767" s="0" t="s">
        <v>3393</v>
      </c>
      <c r="C2767" s="0" t="s">
        <v>769</v>
      </c>
      <c r="D2767" s="0" t="s">
        <v>2105</v>
      </c>
      <c r="E2767" s="0" t="s">
        <v>2105</v>
      </c>
      <c r="G2767" s="0" t="n">
        <v>541</v>
      </c>
      <c r="H2767" s="0" t="n">
        <v>0</v>
      </c>
      <c r="I2767" s="0" t="s">
        <v>3393</v>
      </c>
    </row>
    <row r="2768" customFormat="false" ht="15" hidden="false" customHeight="false" outlineLevel="0" collapsed="false">
      <c r="A2768" s="0" t="n">
        <v>542</v>
      </c>
      <c r="B2768" s="0" t="s">
        <v>3393</v>
      </c>
      <c r="C2768" s="0" t="s">
        <v>769</v>
      </c>
      <c r="D2768" s="0" t="s">
        <v>2105</v>
      </c>
      <c r="E2768" s="0" t="s">
        <v>2105</v>
      </c>
      <c r="G2768" s="0" t="n">
        <v>542</v>
      </c>
      <c r="H2768" s="0" t="n">
        <v>0</v>
      </c>
      <c r="I2768" s="0" t="s">
        <v>3393</v>
      </c>
    </row>
    <row r="2769" customFormat="false" ht="15" hidden="false" customHeight="false" outlineLevel="0" collapsed="false">
      <c r="A2769" s="0" t="n">
        <v>543</v>
      </c>
      <c r="B2769" s="0" t="s">
        <v>3393</v>
      </c>
      <c r="C2769" s="0" t="s">
        <v>769</v>
      </c>
      <c r="D2769" s="0" t="s">
        <v>2105</v>
      </c>
      <c r="E2769" s="0" t="s">
        <v>2105</v>
      </c>
      <c r="G2769" s="0" t="n">
        <v>543</v>
      </c>
      <c r="H2769" s="0" t="n">
        <v>0</v>
      </c>
      <c r="I2769" s="0" t="s">
        <v>3393</v>
      </c>
    </row>
    <row r="2770" customFormat="false" ht="15" hidden="false" customHeight="false" outlineLevel="0" collapsed="false">
      <c r="A2770" s="0" t="n">
        <v>544</v>
      </c>
      <c r="B2770" s="0" t="s">
        <v>3393</v>
      </c>
      <c r="C2770" s="0" t="s">
        <v>769</v>
      </c>
      <c r="D2770" s="0" t="s">
        <v>2105</v>
      </c>
      <c r="E2770" s="0" t="s">
        <v>2105</v>
      </c>
      <c r="G2770" s="0" t="n">
        <v>544</v>
      </c>
      <c r="H2770" s="0" t="n">
        <v>0</v>
      </c>
      <c r="I2770" s="0" t="s">
        <v>3393</v>
      </c>
    </row>
    <row r="2771" customFormat="false" ht="15" hidden="false" customHeight="false" outlineLevel="0" collapsed="false">
      <c r="A2771" s="0" t="n">
        <v>545</v>
      </c>
      <c r="B2771" s="0" t="s">
        <v>3393</v>
      </c>
      <c r="C2771" s="0" t="s">
        <v>769</v>
      </c>
      <c r="D2771" s="0" t="s">
        <v>2105</v>
      </c>
      <c r="E2771" s="0" t="s">
        <v>2105</v>
      </c>
      <c r="G2771" s="0" t="n">
        <v>545</v>
      </c>
      <c r="H2771" s="0" t="n">
        <v>0</v>
      </c>
      <c r="I2771" s="0" t="s">
        <v>3393</v>
      </c>
    </row>
    <row r="2772" customFormat="false" ht="15" hidden="false" customHeight="false" outlineLevel="0" collapsed="false">
      <c r="A2772" s="0" t="n">
        <v>546</v>
      </c>
      <c r="B2772" s="0" t="s">
        <v>3393</v>
      </c>
      <c r="C2772" s="0" t="s">
        <v>769</v>
      </c>
      <c r="D2772" s="0" t="s">
        <v>2105</v>
      </c>
      <c r="E2772" s="0" t="s">
        <v>2105</v>
      </c>
      <c r="G2772" s="0" t="n">
        <v>546</v>
      </c>
      <c r="H2772" s="0" t="n">
        <v>0</v>
      </c>
      <c r="I2772" s="0" t="s">
        <v>3393</v>
      </c>
    </row>
    <row r="2773" customFormat="false" ht="15" hidden="false" customHeight="false" outlineLevel="0" collapsed="false">
      <c r="A2773" s="0" t="n">
        <v>547</v>
      </c>
      <c r="B2773" s="0" t="s">
        <v>3393</v>
      </c>
      <c r="C2773" s="0" t="s">
        <v>769</v>
      </c>
      <c r="D2773" s="0" t="s">
        <v>2105</v>
      </c>
      <c r="E2773" s="0" t="s">
        <v>2105</v>
      </c>
      <c r="G2773" s="0" t="n">
        <v>547</v>
      </c>
      <c r="H2773" s="0" t="n">
        <v>0</v>
      </c>
      <c r="I2773" s="0" t="s">
        <v>3393</v>
      </c>
    </row>
    <row r="2774" customFormat="false" ht="15" hidden="false" customHeight="false" outlineLevel="0" collapsed="false">
      <c r="A2774" s="0" t="n">
        <v>548</v>
      </c>
      <c r="B2774" s="0" t="s">
        <v>3393</v>
      </c>
      <c r="C2774" s="0" t="s">
        <v>769</v>
      </c>
      <c r="D2774" s="0" t="s">
        <v>2105</v>
      </c>
      <c r="E2774" s="0" t="s">
        <v>2105</v>
      </c>
      <c r="G2774" s="0" t="n">
        <v>548</v>
      </c>
      <c r="H2774" s="0" t="n">
        <v>0</v>
      </c>
      <c r="I2774" s="0" t="s">
        <v>3393</v>
      </c>
    </row>
    <row r="2775" customFormat="false" ht="15" hidden="false" customHeight="false" outlineLevel="0" collapsed="false">
      <c r="A2775" s="0" t="n">
        <v>549</v>
      </c>
      <c r="B2775" s="0" t="s">
        <v>3393</v>
      </c>
      <c r="C2775" s="0" t="s">
        <v>769</v>
      </c>
      <c r="D2775" s="0" t="s">
        <v>2105</v>
      </c>
      <c r="E2775" s="0" t="s">
        <v>2105</v>
      </c>
      <c r="G2775" s="0" t="n">
        <v>549</v>
      </c>
      <c r="H2775" s="0" t="n">
        <v>0</v>
      </c>
      <c r="I2775" s="0" t="s">
        <v>3393</v>
      </c>
    </row>
    <row r="2776" customFormat="false" ht="15" hidden="false" customHeight="false" outlineLevel="0" collapsed="false">
      <c r="A2776" s="0" t="n">
        <v>550</v>
      </c>
      <c r="B2776" s="0" t="s">
        <v>3393</v>
      </c>
      <c r="C2776" s="0" t="s">
        <v>769</v>
      </c>
      <c r="D2776" s="0" t="s">
        <v>2105</v>
      </c>
      <c r="E2776" s="0" t="s">
        <v>2105</v>
      </c>
      <c r="G2776" s="0" t="n">
        <v>550</v>
      </c>
      <c r="H2776" s="0" t="n">
        <v>0</v>
      </c>
      <c r="I2776" s="0" t="s">
        <v>3393</v>
      </c>
    </row>
    <row r="2777" customFormat="false" ht="15" hidden="false" customHeight="false" outlineLevel="0" collapsed="false">
      <c r="A2777" s="0" t="n">
        <v>553</v>
      </c>
      <c r="B2777" s="0" t="s">
        <v>3434</v>
      </c>
      <c r="C2777" s="0" t="s">
        <v>769</v>
      </c>
      <c r="D2777" s="0" t="s">
        <v>2105</v>
      </c>
      <c r="E2777" s="0" t="s">
        <v>2105</v>
      </c>
      <c r="G2777" s="0" t="n">
        <v>553</v>
      </c>
      <c r="H2777" s="0" t="n">
        <v>0</v>
      </c>
      <c r="I2777" s="0" t="s">
        <v>3434</v>
      </c>
    </row>
    <row r="2778" customFormat="false" ht="15" hidden="false" customHeight="false" outlineLevel="0" collapsed="false">
      <c r="A2778" s="0" t="n">
        <v>554</v>
      </c>
      <c r="B2778" s="0" t="s">
        <v>3434</v>
      </c>
      <c r="C2778" s="0" t="s">
        <v>769</v>
      </c>
      <c r="D2778" s="0" t="s">
        <v>2105</v>
      </c>
      <c r="E2778" s="0" t="s">
        <v>2105</v>
      </c>
      <c r="G2778" s="0" t="n">
        <v>554</v>
      </c>
      <c r="H2778" s="0" t="n">
        <v>0</v>
      </c>
      <c r="I2778" s="0" t="s">
        <v>3434</v>
      </c>
    </row>
    <row r="2779" customFormat="false" ht="15" hidden="false" customHeight="false" outlineLevel="0" collapsed="false">
      <c r="A2779" s="0" t="n">
        <v>556</v>
      </c>
      <c r="B2779" s="0" t="s">
        <v>3434</v>
      </c>
      <c r="C2779" s="0" t="s">
        <v>769</v>
      </c>
      <c r="D2779" s="0" t="s">
        <v>2105</v>
      </c>
      <c r="E2779" s="0" t="s">
        <v>2105</v>
      </c>
      <c r="G2779" s="0" t="n">
        <v>556</v>
      </c>
      <c r="H2779" s="0" t="n">
        <v>0</v>
      </c>
      <c r="I2779" s="0" t="s">
        <v>3434</v>
      </c>
    </row>
    <row r="2780" customFormat="false" ht="15" hidden="false" customHeight="false" outlineLevel="0" collapsed="false">
      <c r="A2780" s="0" t="n">
        <v>582</v>
      </c>
      <c r="B2780" s="0" t="s">
        <v>3434</v>
      </c>
      <c r="C2780" s="0" t="s">
        <v>769</v>
      </c>
      <c r="D2780" s="0" t="s">
        <v>2105</v>
      </c>
      <c r="E2780" s="0" t="s">
        <v>2105</v>
      </c>
      <c r="G2780" s="0" t="n">
        <v>582</v>
      </c>
      <c r="H2780" s="0" t="n">
        <v>0</v>
      </c>
      <c r="I2780" s="0" t="s">
        <v>3434</v>
      </c>
    </row>
    <row r="2781" customFormat="false" ht="15" hidden="false" customHeight="false" outlineLevel="0" collapsed="false">
      <c r="A2781" s="0" t="n">
        <v>585</v>
      </c>
      <c r="B2781" s="0" t="s">
        <v>3434</v>
      </c>
      <c r="C2781" s="0" t="s">
        <v>769</v>
      </c>
      <c r="D2781" s="0" t="s">
        <v>2105</v>
      </c>
      <c r="E2781" s="0" t="s">
        <v>2105</v>
      </c>
      <c r="G2781" s="0" t="n">
        <v>585</v>
      </c>
      <c r="H2781" s="0" t="n">
        <v>0</v>
      </c>
      <c r="I2781" s="0" t="s">
        <v>3434</v>
      </c>
    </row>
    <row r="2782" customFormat="false" ht="15" hidden="false" customHeight="false" outlineLevel="0" collapsed="false">
      <c r="A2782" s="0" t="n">
        <v>586</v>
      </c>
      <c r="B2782" s="0" t="s">
        <v>3434</v>
      </c>
      <c r="C2782" s="0" t="s">
        <v>769</v>
      </c>
      <c r="D2782" s="0" t="s">
        <v>2105</v>
      </c>
      <c r="E2782" s="0" t="s">
        <v>2105</v>
      </c>
      <c r="G2782" s="0" t="n">
        <v>586</v>
      </c>
      <c r="H2782" s="0" t="n">
        <v>0</v>
      </c>
      <c r="I2782" s="0" t="s">
        <v>3434</v>
      </c>
    </row>
    <row r="2783" customFormat="false" ht="15" hidden="false" customHeight="false" outlineLevel="0" collapsed="false">
      <c r="A2783" s="0" t="n">
        <v>587</v>
      </c>
      <c r="B2783" s="0" t="s">
        <v>3434</v>
      </c>
      <c r="C2783" s="0" t="s">
        <v>769</v>
      </c>
      <c r="D2783" s="0" t="s">
        <v>2105</v>
      </c>
      <c r="E2783" s="0" t="s">
        <v>2105</v>
      </c>
      <c r="G2783" s="0" t="n">
        <v>587</v>
      </c>
      <c r="H2783" s="0" t="n">
        <v>0</v>
      </c>
      <c r="I2783" s="0" t="s">
        <v>3434</v>
      </c>
    </row>
    <row r="2784" customFormat="false" ht="15" hidden="false" customHeight="false" outlineLevel="0" collapsed="false">
      <c r="A2784" s="0" t="n">
        <v>589</v>
      </c>
      <c r="B2784" s="0" t="s">
        <v>3434</v>
      </c>
      <c r="C2784" s="0" t="s">
        <v>769</v>
      </c>
      <c r="D2784" s="0" t="s">
        <v>2105</v>
      </c>
      <c r="E2784" s="0" t="s">
        <v>2105</v>
      </c>
      <c r="G2784" s="0" t="n">
        <v>589</v>
      </c>
      <c r="H2784" s="0" t="n">
        <v>0</v>
      </c>
      <c r="I2784" s="0" t="s">
        <v>3434</v>
      </c>
    </row>
    <row r="2785" customFormat="false" ht="15" hidden="false" customHeight="false" outlineLevel="0" collapsed="false">
      <c r="A2785" s="0" t="n">
        <v>591</v>
      </c>
      <c r="B2785" s="0" t="s">
        <v>3582</v>
      </c>
      <c r="C2785" s="0" t="s">
        <v>769</v>
      </c>
      <c r="D2785" s="0" t="s">
        <v>2105</v>
      </c>
      <c r="E2785" s="0" t="s">
        <v>2105</v>
      </c>
      <c r="G2785" s="0" t="n">
        <v>591</v>
      </c>
      <c r="H2785" s="0" t="n">
        <v>0</v>
      </c>
      <c r="I2785" s="0" t="s">
        <v>3582</v>
      </c>
    </row>
    <row r="2786" customFormat="false" ht="15" hidden="false" customHeight="false" outlineLevel="0" collapsed="false">
      <c r="A2786" s="0" t="n">
        <v>592</v>
      </c>
      <c r="B2786" s="0" t="s">
        <v>3582</v>
      </c>
      <c r="C2786" s="0" t="s">
        <v>769</v>
      </c>
      <c r="D2786" s="0" t="s">
        <v>2105</v>
      </c>
      <c r="E2786" s="0" t="s">
        <v>2105</v>
      </c>
      <c r="G2786" s="0" t="n">
        <v>592</v>
      </c>
      <c r="H2786" s="0" t="n">
        <v>0</v>
      </c>
      <c r="I2786" s="0" t="s">
        <v>3582</v>
      </c>
    </row>
    <row r="2787" customFormat="false" ht="15" hidden="false" customHeight="false" outlineLevel="0" collapsed="false">
      <c r="A2787" s="0" t="n">
        <v>593</v>
      </c>
      <c r="B2787" s="0" t="s">
        <v>3593</v>
      </c>
      <c r="C2787" s="0" t="s">
        <v>769</v>
      </c>
      <c r="D2787" s="0" t="s">
        <v>2105</v>
      </c>
      <c r="E2787" s="0" t="s">
        <v>2105</v>
      </c>
      <c r="G2787" s="0" t="n">
        <v>593</v>
      </c>
      <c r="H2787" s="0" t="n">
        <v>0</v>
      </c>
      <c r="I2787" s="0" t="s">
        <v>3593</v>
      </c>
    </row>
    <row r="2788" customFormat="false" ht="15" hidden="false" customHeight="false" outlineLevel="0" collapsed="false">
      <c r="A2788" s="0" t="n">
        <v>594</v>
      </c>
      <c r="B2788" s="0" t="s">
        <v>3593</v>
      </c>
      <c r="C2788" s="0" t="s">
        <v>769</v>
      </c>
      <c r="D2788" s="0" t="s">
        <v>2105</v>
      </c>
      <c r="E2788" s="0" t="s">
        <v>2105</v>
      </c>
      <c r="G2788" s="0" t="n">
        <v>594</v>
      </c>
      <c r="H2788" s="0" t="n">
        <v>0</v>
      </c>
      <c r="I2788" s="0" t="s">
        <v>3593</v>
      </c>
    </row>
    <row r="2789" customFormat="false" ht="15" hidden="false" customHeight="false" outlineLevel="0" collapsed="false">
      <c r="A2789" s="0" t="n">
        <v>595</v>
      </c>
      <c r="B2789" s="0" t="s">
        <v>3593</v>
      </c>
      <c r="C2789" s="0" t="s">
        <v>769</v>
      </c>
      <c r="D2789" s="0" t="s">
        <v>2105</v>
      </c>
      <c r="E2789" s="0" t="s">
        <v>2105</v>
      </c>
      <c r="G2789" s="0" t="n">
        <v>595</v>
      </c>
      <c r="H2789" s="0" t="n">
        <v>0</v>
      </c>
      <c r="I2789" s="0" t="s">
        <v>3593</v>
      </c>
    </row>
    <row r="2790" customFormat="false" ht="15" hidden="false" customHeight="false" outlineLevel="0" collapsed="false">
      <c r="A2790" s="0" t="n">
        <v>610</v>
      </c>
      <c r="B2790" s="0" t="s">
        <v>4015</v>
      </c>
      <c r="C2790" s="0" t="s">
        <v>769</v>
      </c>
      <c r="D2790" s="0" t="s">
        <v>2105</v>
      </c>
      <c r="E2790" s="0" t="s">
        <v>2105</v>
      </c>
      <c r="G2790" s="0" t="n">
        <v>610</v>
      </c>
      <c r="H2790" s="0" t="n">
        <v>0</v>
      </c>
      <c r="I2790" s="0" t="s">
        <v>4015</v>
      </c>
    </row>
    <row r="2791" customFormat="false" ht="15" hidden="false" customHeight="false" outlineLevel="0" collapsed="false">
      <c r="A2791" s="0" t="n">
        <v>611</v>
      </c>
      <c r="B2791" s="0" t="s">
        <v>4015</v>
      </c>
      <c r="C2791" s="0" t="s">
        <v>769</v>
      </c>
      <c r="D2791" s="0" t="s">
        <v>2105</v>
      </c>
      <c r="E2791" s="0" t="s">
        <v>2105</v>
      </c>
      <c r="G2791" s="0" t="n">
        <v>611</v>
      </c>
      <c r="H2791" s="0" t="n">
        <v>0</v>
      </c>
      <c r="I2791" s="0" t="s">
        <v>4015</v>
      </c>
    </row>
    <row r="2792" customFormat="false" ht="15" hidden="false" customHeight="false" outlineLevel="0" collapsed="false">
      <c r="A2792" s="0" t="n">
        <v>615</v>
      </c>
      <c r="B2792" s="0" t="s">
        <v>4015</v>
      </c>
      <c r="C2792" s="0" t="s">
        <v>769</v>
      </c>
      <c r="D2792" s="0" t="s">
        <v>2105</v>
      </c>
      <c r="E2792" s="0" t="s">
        <v>2105</v>
      </c>
      <c r="G2792" s="0" t="n">
        <v>615</v>
      </c>
      <c r="H2792" s="0" t="n">
        <v>0</v>
      </c>
      <c r="I2792" s="0" t="s">
        <v>4015</v>
      </c>
    </row>
    <row r="2793" customFormat="false" ht="15" hidden="false" customHeight="false" outlineLevel="0" collapsed="false">
      <c r="A2793" s="0" t="n">
        <v>616</v>
      </c>
      <c r="B2793" s="0" t="s">
        <v>4015</v>
      </c>
      <c r="C2793" s="0" t="s">
        <v>769</v>
      </c>
      <c r="D2793" s="0" t="s">
        <v>2105</v>
      </c>
      <c r="E2793" s="0" t="s">
        <v>2105</v>
      </c>
      <c r="G2793" s="0" t="n">
        <v>616</v>
      </c>
      <c r="H2793" s="0" t="n">
        <v>0</v>
      </c>
      <c r="I2793" s="0" t="s">
        <v>4015</v>
      </c>
    </row>
    <row r="2794" customFormat="false" ht="15" hidden="false" customHeight="false" outlineLevel="0" collapsed="false">
      <c r="A2794" s="0" t="n">
        <v>617</v>
      </c>
      <c r="B2794" s="0" t="s">
        <v>4015</v>
      </c>
      <c r="C2794" s="0" t="s">
        <v>769</v>
      </c>
      <c r="D2794" s="0" t="s">
        <v>2105</v>
      </c>
      <c r="E2794" s="0" t="s">
        <v>2105</v>
      </c>
      <c r="G2794" s="0" t="n">
        <v>617</v>
      </c>
      <c r="H2794" s="0" t="n">
        <v>0</v>
      </c>
      <c r="I2794" s="0" t="s">
        <v>4015</v>
      </c>
    </row>
    <row r="2795" customFormat="false" ht="15" hidden="false" customHeight="false" outlineLevel="0" collapsed="false">
      <c r="A2795" s="0" t="n">
        <v>690</v>
      </c>
      <c r="B2795" s="0" t="s">
        <v>4404</v>
      </c>
      <c r="C2795" s="0" t="s">
        <v>769</v>
      </c>
      <c r="D2795" s="0" t="s">
        <v>8666</v>
      </c>
      <c r="E2795" s="0" t="s">
        <v>2105</v>
      </c>
      <c r="G2795" s="0" t="n">
        <v>690</v>
      </c>
      <c r="H2795" s="0" t="n">
        <v>0</v>
      </c>
      <c r="I2795" s="0" t="s">
        <v>4404</v>
      </c>
    </row>
    <row r="2796" customFormat="false" ht="15" hidden="false" customHeight="false" outlineLevel="0" collapsed="false">
      <c r="A2796" s="0" t="n">
        <v>715</v>
      </c>
      <c r="B2796" s="0" t="s">
        <v>4472</v>
      </c>
      <c r="C2796" s="0" t="s">
        <v>769</v>
      </c>
      <c r="D2796" s="0" t="s">
        <v>2105</v>
      </c>
      <c r="E2796" s="0" t="s">
        <v>2105</v>
      </c>
      <c r="G2796" s="0" t="n">
        <v>715</v>
      </c>
      <c r="H2796" s="0" t="n">
        <v>0</v>
      </c>
      <c r="I2796" s="0" t="s">
        <v>4472</v>
      </c>
    </row>
    <row r="2797" customFormat="false" ht="15" hidden="false" customHeight="false" outlineLevel="0" collapsed="false">
      <c r="A2797" s="0" t="n">
        <v>719</v>
      </c>
      <c r="B2797" s="0" t="s">
        <v>4472</v>
      </c>
      <c r="C2797" s="0" t="s">
        <v>769</v>
      </c>
      <c r="D2797" s="0" t="s">
        <v>2105</v>
      </c>
      <c r="E2797" s="0" t="s">
        <v>2105</v>
      </c>
      <c r="G2797" s="0" t="n">
        <v>719</v>
      </c>
      <c r="H2797" s="0" t="n">
        <v>0</v>
      </c>
      <c r="I2797" s="0" t="s">
        <v>4472</v>
      </c>
    </row>
    <row r="2798" customFormat="false" ht="15" hidden="false" customHeight="false" outlineLevel="0" collapsed="false">
      <c r="A2798" s="0" t="n">
        <v>720</v>
      </c>
      <c r="B2798" s="0" t="s">
        <v>4472</v>
      </c>
      <c r="C2798" s="0" t="s">
        <v>769</v>
      </c>
      <c r="D2798" s="0" t="s">
        <v>2105</v>
      </c>
      <c r="E2798" s="0" t="s">
        <v>2105</v>
      </c>
      <c r="G2798" s="0" t="n">
        <v>720</v>
      </c>
      <c r="H2798" s="0" t="n">
        <v>0</v>
      </c>
      <c r="I2798" s="0" t="s">
        <v>4472</v>
      </c>
    </row>
    <row r="2799" customFormat="false" ht="15" hidden="false" customHeight="false" outlineLevel="0" collapsed="false">
      <c r="A2799" s="0" t="n">
        <v>721</v>
      </c>
      <c r="B2799" s="0" t="s">
        <v>4472</v>
      </c>
      <c r="C2799" s="0" t="s">
        <v>769</v>
      </c>
      <c r="D2799" s="0" t="s">
        <v>2105</v>
      </c>
      <c r="E2799" s="0" t="s">
        <v>2105</v>
      </c>
      <c r="G2799" s="0" t="n">
        <v>721</v>
      </c>
      <c r="H2799" s="0" t="n">
        <v>0</v>
      </c>
      <c r="I2799" s="0" t="s">
        <v>4472</v>
      </c>
    </row>
    <row r="2800" customFormat="false" ht="15" hidden="false" customHeight="false" outlineLevel="0" collapsed="false">
      <c r="A2800" s="0" t="n">
        <v>722</v>
      </c>
      <c r="B2800" s="0" t="s">
        <v>4472</v>
      </c>
      <c r="C2800" s="0" t="s">
        <v>769</v>
      </c>
      <c r="D2800" s="0" t="s">
        <v>2105</v>
      </c>
      <c r="E2800" s="0" t="s">
        <v>2105</v>
      </c>
      <c r="G2800" s="0" t="n">
        <v>722</v>
      </c>
      <c r="H2800" s="0" t="n">
        <v>0</v>
      </c>
      <c r="I2800" s="0" t="s">
        <v>4472</v>
      </c>
    </row>
    <row r="2801" customFormat="false" ht="15" hidden="false" customHeight="false" outlineLevel="0" collapsed="false">
      <c r="A2801" s="0" t="n">
        <v>723</v>
      </c>
      <c r="B2801" s="0" t="s">
        <v>4472</v>
      </c>
      <c r="C2801" s="0" t="s">
        <v>769</v>
      </c>
      <c r="D2801" s="0" t="s">
        <v>2105</v>
      </c>
      <c r="E2801" s="0" t="s">
        <v>2105</v>
      </c>
      <c r="G2801" s="0" t="n">
        <v>723</v>
      </c>
      <c r="H2801" s="0" t="n">
        <v>0</v>
      </c>
      <c r="I2801" s="0" t="s">
        <v>4472</v>
      </c>
    </row>
    <row r="2802" customFormat="false" ht="15" hidden="false" customHeight="false" outlineLevel="0" collapsed="false">
      <c r="A2802" s="0" t="n">
        <v>724</v>
      </c>
      <c r="B2802" s="0" t="s">
        <v>4472</v>
      </c>
      <c r="C2802" s="0" t="s">
        <v>769</v>
      </c>
      <c r="D2802" s="0" t="s">
        <v>2105</v>
      </c>
      <c r="E2802" s="0" t="s">
        <v>2105</v>
      </c>
      <c r="G2802" s="0" t="n">
        <v>724</v>
      </c>
      <c r="H2802" s="0" t="n">
        <v>0</v>
      </c>
      <c r="I2802" s="0" t="s">
        <v>4472</v>
      </c>
    </row>
    <row r="2803" customFormat="false" ht="15" hidden="false" customHeight="false" outlineLevel="0" collapsed="false">
      <c r="A2803" s="0" t="n">
        <v>821</v>
      </c>
      <c r="B2803" s="0" t="s">
        <v>4977</v>
      </c>
      <c r="C2803" s="0" t="s">
        <v>769</v>
      </c>
      <c r="D2803" s="0" t="s">
        <v>8666</v>
      </c>
      <c r="E2803" s="0" t="s">
        <v>2105</v>
      </c>
      <c r="G2803" s="0" t="n">
        <v>821</v>
      </c>
      <c r="H2803" s="0" t="n">
        <v>0</v>
      </c>
      <c r="I2803" s="0" t="s">
        <v>4977</v>
      </c>
    </row>
    <row r="2804" customFormat="false" ht="15" hidden="false" customHeight="false" outlineLevel="0" collapsed="false">
      <c r="A2804" s="0" t="n">
        <v>835</v>
      </c>
      <c r="B2804" s="0" t="s">
        <v>5136</v>
      </c>
      <c r="C2804" s="0" t="s">
        <v>769</v>
      </c>
      <c r="D2804" s="0" t="s">
        <v>2105</v>
      </c>
      <c r="E2804" s="0" t="s">
        <v>2105</v>
      </c>
      <c r="G2804" s="0" t="n">
        <v>835</v>
      </c>
      <c r="H2804" s="0" t="n">
        <v>0</v>
      </c>
      <c r="I2804" s="0" t="s">
        <v>5136</v>
      </c>
    </row>
    <row r="2805" customFormat="false" ht="15" hidden="false" customHeight="false" outlineLevel="0" collapsed="false">
      <c r="A2805" s="0" t="n">
        <v>836</v>
      </c>
      <c r="B2805" s="0" t="s">
        <v>5136</v>
      </c>
      <c r="C2805" s="0" t="s">
        <v>769</v>
      </c>
      <c r="D2805" s="0" t="s">
        <v>2105</v>
      </c>
      <c r="E2805" s="0" t="s">
        <v>2105</v>
      </c>
      <c r="G2805" s="0" t="n">
        <v>836</v>
      </c>
      <c r="H2805" s="0" t="n">
        <v>0</v>
      </c>
      <c r="I2805" s="0" t="s">
        <v>5136</v>
      </c>
    </row>
    <row r="2806" customFormat="false" ht="15" hidden="false" customHeight="false" outlineLevel="0" collapsed="false">
      <c r="A2806" s="0" t="n">
        <v>837</v>
      </c>
      <c r="B2806" s="0" t="s">
        <v>5136</v>
      </c>
      <c r="C2806" s="0" t="s">
        <v>769</v>
      </c>
      <c r="D2806" s="0" t="s">
        <v>2105</v>
      </c>
      <c r="E2806" s="0" t="s">
        <v>2105</v>
      </c>
      <c r="G2806" s="0" t="n">
        <v>837</v>
      </c>
      <c r="H2806" s="0" t="n">
        <v>0</v>
      </c>
      <c r="I2806" s="0" t="s">
        <v>5136</v>
      </c>
    </row>
    <row r="2807" customFormat="false" ht="15" hidden="false" customHeight="false" outlineLevel="0" collapsed="false">
      <c r="A2807" s="0" t="n">
        <v>838</v>
      </c>
      <c r="B2807" s="0" t="s">
        <v>5369</v>
      </c>
      <c r="C2807" s="0" t="s">
        <v>769</v>
      </c>
      <c r="D2807" s="0" t="s">
        <v>2105</v>
      </c>
      <c r="E2807" s="0" t="s">
        <v>2105</v>
      </c>
      <c r="G2807" s="0" t="n">
        <v>838</v>
      </c>
      <c r="H2807" s="0" t="n">
        <v>0</v>
      </c>
      <c r="I2807" s="0" t="s">
        <v>5369</v>
      </c>
    </row>
    <row r="2808" customFormat="false" ht="15" hidden="false" customHeight="false" outlineLevel="0" collapsed="false">
      <c r="A2808" s="0" t="n">
        <v>839</v>
      </c>
      <c r="B2808" s="0" t="s">
        <v>5369</v>
      </c>
      <c r="C2808" s="0" t="s">
        <v>769</v>
      </c>
      <c r="D2808" s="0" t="s">
        <v>2105</v>
      </c>
      <c r="E2808" s="0" t="s">
        <v>2105</v>
      </c>
      <c r="G2808" s="0" t="n">
        <v>839</v>
      </c>
      <c r="H2808" s="0" t="n">
        <v>0</v>
      </c>
      <c r="I2808" s="0" t="s">
        <v>5369</v>
      </c>
    </row>
    <row r="2809" customFormat="false" ht="15" hidden="false" customHeight="false" outlineLevel="0" collapsed="false">
      <c r="A2809" s="0" t="n">
        <v>840</v>
      </c>
      <c r="B2809" s="0" t="s">
        <v>5369</v>
      </c>
      <c r="C2809" s="0" t="s">
        <v>769</v>
      </c>
      <c r="D2809" s="0" t="s">
        <v>2105</v>
      </c>
      <c r="E2809" s="0" t="s">
        <v>2105</v>
      </c>
      <c r="G2809" s="0" t="n">
        <v>840</v>
      </c>
      <c r="H2809" s="0" t="n">
        <v>0</v>
      </c>
      <c r="I2809" s="0" t="s">
        <v>5369</v>
      </c>
    </row>
    <row r="2810" customFormat="false" ht="15" hidden="false" customHeight="false" outlineLevel="0" collapsed="false">
      <c r="A2810" s="0" t="n">
        <v>841</v>
      </c>
      <c r="B2810" s="0" t="s">
        <v>5369</v>
      </c>
      <c r="C2810" s="0" t="s">
        <v>769</v>
      </c>
      <c r="D2810" s="0" t="s">
        <v>2105</v>
      </c>
      <c r="E2810" s="0" t="s">
        <v>2105</v>
      </c>
      <c r="G2810" s="0" t="n">
        <v>841</v>
      </c>
      <c r="H2810" s="0" t="n">
        <v>0</v>
      </c>
      <c r="I2810" s="0" t="s">
        <v>5369</v>
      </c>
    </row>
    <row r="2811" customFormat="false" ht="15" hidden="false" customHeight="false" outlineLevel="0" collapsed="false">
      <c r="A2811" s="0" t="n">
        <v>842</v>
      </c>
      <c r="B2811" s="0" t="s">
        <v>5369</v>
      </c>
      <c r="C2811" s="0" t="s">
        <v>769</v>
      </c>
      <c r="D2811" s="0" t="s">
        <v>2105</v>
      </c>
      <c r="E2811" s="0" t="s">
        <v>2105</v>
      </c>
      <c r="G2811" s="0" t="n">
        <v>842</v>
      </c>
      <c r="H2811" s="0" t="n">
        <v>0</v>
      </c>
      <c r="I2811" s="0" t="s">
        <v>5369</v>
      </c>
    </row>
    <row r="2812" customFormat="false" ht="15" hidden="false" customHeight="false" outlineLevel="0" collapsed="false">
      <c r="A2812" s="0" t="n">
        <v>843</v>
      </c>
      <c r="B2812" s="0" t="s">
        <v>5369</v>
      </c>
      <c r="C2812" s="0" t="s">
        <v>769</v>
      </c>
      <c r="D2812" s="0" t="s">
        <v>2105</v>
      </c>
      <c r="E2812" s="0" t="s">
        <v>2105</v>
      </c>
      <c r="G2812" s="0" t="n">
        <v>843</v>
      </c>
      <c r="H2812" s="0" t="n">
        <v>0</v>
      </c>
      <c r="I2812" s="0" t="s">
        <v>5369</v>
      </c>
    </row>
    <row r="2813" customFormat="false" ht="15" hidden="false" customHeight="false" outlineLevel="0" collapsed="false">
      <c r="A2813" s="0" t="n">
        <v>844</v>
      </c>
      <c r="B2813" s="0" t="s">
        <v>5369</v>
      </c>
      <c r="C2813" s="0" t="s">
        <v>769</v>
      </c>
      <c r="D2813" s="0" t="s">
        <v>2105</v>
      </c>
      <c r="E2813" s="0" t="s">
        <v>2105</v>
      </c>
      <c r="G2813" s="0" t="n">
        <v>844</v>
      </c>
      <c r="H2813" s="0" t="n">
        <v>0</v>
      </c>
      <c r="I2813" s="0" t="s">
        <v>5369</v>
      </c>
    </row>
    <row r="2814" customFormat="false" ht="15" hidden="false" customHeight="false" outlineLevel="0" collapsed="false">
      <c r="A2814" s="0" t="n">
        <v>845</v>
      </c>
      <c r="B2814" s="0" t="s">
        <v>5369</v>
      </c>
      <c r="C2814" s="0" t="s">
        <v>769</v>
      </c>
      <c r="D2814" s="0" t="s">
        <v>2105</v>
      </c>
      <c r="E2814" s="0" t="s">
        <v>2105</v>
      </c>
      <c r="G2814" s="0" t="n">
        <v>845</v>
      </c>
      <c r="H2814" s="0" t="n">
        <v>0</v>
      </c>
      <c r="I2814" s="0" t="s">
        <v>5369</v>
      </c>
    </row>
    <row r="2815" customFormat="false" ht="15" hidden="false" customHeight="false" outlineLevel="0" collapsed="false">
      <c r="A2815" s="0" t="n">
        <v>846</v>
      </c>
      <c r="B2815" s="0" t="s">
        <v>5369</v>
      </c>
      <c r="C2815" s="0" t="s">
        <v>769</v>
      </c>
      <c r="D2815" s="0" t="s">
        <v>2105</v>
      </c>
      <c r="E2815" s="0" t="s">
        <v>2105</v>
      </c>
      <c r="G2815" s="0" t="n">
        <v>846</v>
      </c>
      <c r="H2815" s="0" t="n">
        <v>0</v>
      </c>
      <c r="I2815" s="0" t="s">
        <v>5369</v>
      </c>
    </row>
    <row r="2816" customFormat="false" ht="15" hidden="false" customHeight="false" outlineLevel="0" collapsed="false">
      <c r="A2816" s="0" t="n">
        <v>847</v>
      </c>
      <c r="B2816" s="0" t="s">
        <v>5369</v>
      </c>
      <c r="C2816" s="0" t="s">
        <v>769</v>
      </c>
      <c r="D2816" s="0" t="s">
        <v>2105</v>
      </c>
      <c r="E2816" s="0" t="s">
        <v>2105</v>
      </c>
      <c r="G2816" s="0" t="n">
        <v>847</v>
      </c>
      <c r="H2816" s="0" t="n">
        <v>0</v>
      </c>
      <c r="I2816" s="0" t="s">
        <v>5369</v>
      </c>
    </row>
    <row r="2817" customFormat="false" ht="15" hidden="false" customHeight="false" outlineLevel="0" collapsed="false">
      <c r="A2817" s="0" t="n">
        <v>850</v>
      </c>
      <c r="B2817" s="0" t="s">
        <v>5405</v>
      </c>
      <c r="C2817" s="0" t="s">
        <v>769</v>
      </c>
      <c r="D2817" s="0" t="s">
        <v>8666</v>
      </c>
      <c r="E2817" s="0" t="s">
        <v>2105</v>
      </c>
      <c r="G2817" s="0" t="n">
        <v>850</v>
      </c>
      <c r="H2817" s="0" t="n">
        <v>0</v>
      </c>
      <c r="I2817" s="0" t="s">
        <v>5405</v>
      </c>
    </row>
    <row r="2818" customFormat="false" ht="15" hidden="false" customHeight="false" outlineLevel="0" collapsed="false">
      <c r="A2818" s="0" t="n">
        <v>851</v>
      </c>
      <c r="B2818" s="0" t="s">
        <v>5405</v>
      </c>
      <c r="C2818" s="0" t="s">
        <v>769</v>
      </c>
      <c r="D2818" s="0" t="s">
        <v>8666</v>
      </c>
      <c r="E2818" s="0" t="s">
        <v>2105</v>
      </c>
      <c r="G2818" s="0" t="n">
        <v>851</v>
      </c>
      <c r="H2818" s="0" t="n">
        <v>0</v>
      </c>
      <c r="I2818" s="0" t="s">
        <v>5405</v>
      </c>
    </row>
    <row r="2819" customFormat="false" ht="15" hidden="false" customHeight="false" outlineLevel="0" collapsed="false">
      <c r="A2819" s="0" t="n">
        <v>852</v>
      </c>
      <c r="B2819" s="0" t="s">
        <v>5405</v>
      </c>
      <c r="C2819" s="0" t="s">
        <v>769</v>
      </c>
      <c r="D2819" s="0" t="s">
        <v>8666</v>
      </c>
      <c r="E2819" s="0" t="s">
        <v>2105</v>
      </c>
      <c r="G2819" s="0" t="n">
        <v>852</v>
      </c>
      <c r="H2819" s="0" t="n">
        <v>0</v>
      </c>
      <c r="I2819" s="0" t="s">
        <v>5405</v>
      </c>
    </row>
    <row r="2820" customFormat="false" ht="15" hidden="false" customHeight="false" outlineLevel="0" collapsed="false">
      <c r="A2820" s="0" t="n">
        <v>853</v>
      </c>
      <c r="B2820" s="0" t="s">
        <v>5405</v>
      </c>
      <c r="C2820" s="0" t="s">
        <v>769</v>
      </c>
      <c r="D2820" s="0" t="s">
        <v>8666</v>
      </c>
      <c r="E2820" s="0" t="s">
        <v>2105</v>
      </c>
      <c r="G2820" s="0" t="n">
        <v>853</v>
      </c>
      <c r="H2820" s="0" t="n">
        <v>0</v>
      </c>
      <c r="I2820" s="0" t="s">
        <v>5405</v>
      </c>
    </row>
    <row r="2821" customFormat="false" ht="15" hidden="false" customHeight="false" outlineLevel="0" collapsed="false">
      <c r="A2821" s="0" t="n">
        <v>854</v>
      </c>
      <c r="B2821" s="0" t="s">
        <v>5405</v>
      </c>
      <c r="C2821" s="0" t="s">
        <v>769</v>
      </c>
      <c r="D2821" s="0" t="s">
        <v>8666</v>
      </c>
      <c r="E2821" s="0" t="s">
        <v>2105</v>
      </c>
      <c r="G2821" s="0" t="n">
        <v>854</v>
      </c>
      <c r="H2821" s="0" t="n">
        <v>0</v>
      </c>
      <c r="I2821" s="0" t="s">
        <v>5405</v>
      </c>
    </row>
    <row r="2822" customFormat="false" ht="15" hidden="false" customHeight="false" outlineLevel="0" collapsed="false">
      <c r="A2822" s="0" t="n">
        <v>855</v>
      </c>
      <c r="B2822" s="0" t="s">
        <v>5405</v>
      </c>
      <c r="C2822" s="0" t="s">
        <v>769</v>
      </c>
      <c r="D2822" s="0" t="s">
        <v>8666</v>
      </c>
      <c r="E2822" s="0" t="s">
        <v>2105</v>
      </c>
      <c r="G2822" s="0" t="n">
        <v>855</v>
      </c>
      <c r="H2822" s="0" t="n">
        <v>0</v>
      </c>
      <c r="I2822" s="0" t="s">
        <v>5405</v>
      </c>
    </row>
    <row r="2823" customFormat="false" ht="15" hidden="false" customHeight="false" outlineLevel="0" collapsed="false">
      <c r="A2823" s="0" t="n">
        <v>857</v>
      </c>
      <c r="B2823" s="0" t="s">
        <v>5405</v>
      </c>
      <c r="C2823" s="0" t="s">
        <v>769</v>
      </c>
      <c r="D2823" s="0" t="s">
        <v>8666</v>
      </c>
      <c r="E2823" s="0" t="s">
        <v>2105</v>
      </c>
      <c r="G2823" s="0" t="n">
        <v>857</v>
      </c>
      <c r="H2823" s="0" t="n">
        <v>0</v>
      </c>
      <c r="I2823" s="0" t="s">
        <v>5405</v>
      </c>
    </row>
    <row r="2824" customFormat="false" ht="15" hidden="false" customHeight="false" outlineLevel="0" collapsed="false">
      <c r="A2824" s="0" t="n">
        <v>858</v>
      </c>
      <c r="B2824" s="0" t="s">
        <v>5405</v>
      </c>
      <c r="C2824" s="0" t="s">
        <v>769</v>
      </c>
      <c r="D2824" s="0" t="s">
        <v>8666</v>
      </c>
      <c r="E2824" s="0" t="s">
        <v>2105</v>
      </c>
      <c r="G2824" s="0" t="n">
        <v>858</v>
      </c>
      <c r="H2824" s="0" t="n">
        <v>0</v>
      </c>
      <c r="I2824" s="0" t="s">
        <v>5405</v>
      </c>
    </row>
    <row r="2825" customFormat="false" ht="15" hidden="false" customHeight="false" outlineLevel="0" collapsed="false">
      <c r="A2825" s="0" t="n">
        <v>859</v>
      </c>
      <c r="B2825" s="0" t="s">
        <v>5405</v>
      </c>
      <c r="C2825" s="0" t="s">
        <v>769</v>
      </c>
      <c r="D2825" s="0" t="s">
        <v>8666</v>
      </c>
      <c r="E2825" s="0" t="s">
        <v>2105</v>
      </c>
      <c r="G2825" s="0" t="n">
        <v>859</v>
      </c>
      <c r="H2825" s="0" t="n">
        <v>0</v>
      </c>
      <c r="I2825" s="0" t="s">
        <v>5405</v>
      </c>
    </row>
    <row r="2826" customFormat="false" ht="15" hidden="false" customHeight="false" outlineLevel="0" collapsed="false">
      <c r="A2826" s="0" t="n">
        <v>860</v>
      </c>
      <c r="B2826" s="0" t="s">
        <v>5405</v>
      </c>
      <c r="C2826" s="0" t="s">
        <v>769</v>
      </c>
      <c r="D2826" s="0" t="s">
        <v>8666</v>
      </c>
      <c r="E2826" s="0" t="s">
        <v>2105</v>
      </c>
      <c r="G2826" s="0" t="n">
        <v>860</v>
      </c>
      <c r="H2826" s="0" t="n">
        <v>0</v>
      </c>
      <c r="I2826" s="0" t="s">
        <v>5405</v>
      </c>
    </row>
    <row r="2827" customFormat="false" ht="15" hidden="false" customHeight="false" outlineLevel="0" collapsed="false">
      <c r="A2827" s="0" t="n">
        <v>861</v>
      </c>
      <c r="B2827" s="0" t="s">
        <v>5405</v>
      </c>
      <c r="C2827" s="0" t="s">
        <v>769</v>
      </c>
      <c r="D2827" s="0" t="s">
        <v>8666</v>
      </c>
      <c r="E2827" s="0" t="s">
        <v>2105</v>
      </c>
      <c r="G2827" s="0" t="n">
        <v>861</v>
      </c>
      <c r="H2827" s="0" t="n">
        <v>0</v>
      </c>
      <c r="I2827" s="0" t="s">
        <v>5405</v>
      </c>
    </row>
    <row r="2828" customFormat="false" ht="15" hidden="false" customHeight="false" outlineLevel="0" collapsed="false">
      <c r="A2828" s="0" t="n">
        <v>862</v>
      </c>
      <c r="B2828" s="0" t="s">
        <v>5405</v>
      </c>
      <c r="C2828" s="0" t="s">
        <v>769</v>
      </c>
      <c r="D2828" s="0" t="s">
        <v>8666</v>
      </c>
      <c r="E2828" s="0" t="s">
        <v>2105</v>
      </c>
      <c r="G2828" s="0" t="n">
        <v>862</v>
      </c>
      <c r="H2828" s="0" t="n">
        <v>0</v>
      </c>
      <c r="I2828" s="0" t="s">
        <v>5405</v>
      </c>
    </row>
    <row r="2829" customFormat="false" ht="15" hidden="false" customHeight="false" outlineLevel="0" collapsed="false">
      <c r="A2829" s="0" t="n">
        <v>863</v>
      </c>
      <c r="B2829" s="0" t="s">
        <v>5405</v>
      </c>
      <c r="C2829" s="0" t="s">
        <v>769</v>
      </c>
      <c r="D2829" s="0" t="s">
        <v>8666</v>
      </c>
      <c r="E2829" s="0" t="s">
        <v>2105</v>
      </c>
      <c r="G2829" s="0" t="n">
        <v>863</v>
      </c>
      <c r="H2829" s="0" t="n">
        <v>0</v>
      </c>
      <c r="I2829" s="0" t="s">
        <v>5405</v>
      </c>
    </row>
    <row r="2830" customFormat="false" ht="15" hidden="false" customHeight="false" outlineLevel="0" collapsed="false">
      <c r="A2830" s="0" t="n">
        <v>864</v>
      </c>
      <c r="B2830" s="0" t="s">
        <v>5405</v>
      </c>
      <c r="C2830" s="0" t="s">
        <v>769</v>
      </c>
      <c r="D2830" s="0" t="s">
        <v>8666</v>
      </c>
      <c r="E2830" s="0" t="s">
        <v>2105</v>
      </c>
      <c r="G2830" s="0" t="n">
        <v>864</v>
      </c>
      <c r="H2830" s="0" t="n">
        <v>0</v>
      </c>
      <c r="I2830" s="0" t="s">
        <v>5405</v>
      </c>
    </row>
    <row r="2831" customFormat="false" ht="15" hidden="false" customHeight="false" outlineLevel="0" collapsed="false">
      <c r="A2831" s="0" t="n">
        <v>885</v>
      </c>
      <c r="B2831" s="0" t="s">
        <v>5678</v>
      </c>
      <c r="C2831" s="0" t="s">
        <v>769</v>
      </c>
      <c r="D2831" s="0" t="s">
        <v>8666</v>
      </c>
      <c r="E2831" s="0" t="s">
        <v>2105</v>
      </c>
      <c r="G2831" s="0" t="n">
        <v>885</v>
      </c>
      <c r="H2831" s="0" t="n">
        <v>0</v>
      </c>
      <c r="I2831" s="0" t="s">
        <v>5678</v>
      </c>
    </row>
    <row r="2832" customFormat="false" ht="15" hidden="false" customHeight="false" outlineLevel="0" collapsed="false">
      <c r="A2832" s="0" t="n">
        <v>888</v>
      </c>
      <c r="B2832" s="0" t="s">
        <v>5678</v>
      </c>
      <c r="C2832" s="0" t="s">
        <v>769</v>
      </c>
      <c r="D2832" s="0" t="s">
        <v>8666</v>
      </c>
      <c r="E2832" s="0" t="s">
        <v>2105</v>
      </c>
      <c r="G2832" s="0" t="n">
        <v>888</v>
      </c>
      <c r="H2832" s="0" t="n">
        <v>0</v>
      </c>
      <c r="I2832" s="0" t="s">
        <v>5678</v>
      </c>
    </row>
    <row r="2833" customFormat="false" ht="15" hidden="false" customHeight="false" outlineLevel="0" collapsed="false">
      <c r="A2833" s="0" t="n">
        <v>917</v>
      </c>
      <c r="B2833" s="0" t="s">
        <v>5938</v>
      </c>
      <c r="C2833" s="0" t="s">
        <v>769</v>
      </c>
      <c r="D2833" s="0" t="s">
        <v>2105</v>
      </c>
      <c r="E2833" s="0" t="s">
        <v>2105</v>
      </c>
      <c r="G2833" s="0" t="n">
        <v>917</v>
      </c>
      <c r="H2833" s="0" t="n">
        <v>0</v>
      </c>
      <c r="I2833" s="0" t="s">
        <v>5945</v>
      </c>
    </row>
    <row r="2834" customFormat="false" ht="15" hidden="false" customHeight="false" outlineLevel="0" collapsed="false">
      <c r="A2834" s="0" t="n">
        <v>920</v>
      </c>
      <c r="B2834" s="0" t="s">
        <v>5955</v>
      </c>
      <c r="C2834" s="0" t="s">
        <v>769</v>
      </c>
      <c r="D2834" s="0" t="s">
        <v>2105</v>
      </c>
      <c r="E2834" s="0" t="s">
        <v>2105</v>
      </c>
      <c r="G2834" s="0" t="n">
        <v>920</v>
      </c>
      <c r="H2834" s="0" t="n">
        <v>0</v>
      </c>
      <c r="I2834" s="0" t="s">
        <v>5955</v>
      </c>
    </row>
    <row r="2835" customFormat="false" ht="15" hidden="false" customHeight="false" outlineLevel="0" collapsed="false">
      <c r="A2835" s="0" t="n">
        <v>924</v>
      </c>
      <c r="B2835" s="0" t="s">
        <v>5974</v>
      </c>
      <c r="C2835" s="0" t="s">
        <v>769</v>
      </c>
      <c r="D2835" s="0" t="s">
        <v>2105</v>
      </c>
      <c r="E2835" s="0" t="s">
        <v>2105</v>
      </c>
      <c r="G2835" s="0" t="n">
        <v>924</v>
      </c>
      <c r="H2835" s="0" t="n">
        <v>0</v>
      </c>
      <c r="I2835" s="0" t="s">
        <v>5974</v>
      </c>
    </row>
    <row r="2836" customFormat="false" ht="15" hidden="false" customHeight="false" outlineLevel="0" collapsed="false">
      <c r="A2836" s="0" t="n">
        <v>927</v>
      </c>
      <c r="B2836" s="0" t="s">
        <v>5974</v>
      </c>
      <c r="C2836" s="0" t="s">
        <v>769</v>
      </c>
      <c r="D2836" s="0" t="s">
        <v>2105</v>
      </c>
      <c r="E2836" s="0" t="s">
        <v>2105</v>
      </c>
      <c r="G2836" s="0" t="n">
        <v>927</v>
      </c>
      <c r="H2836" s="0" t="n">
        <v>0</v>
      </c>
      <c r="I2836" s="0" t="s">
        <v>5974</v>
      </c>
    </row>
    <row r="2837" customFormat="false" ht="15" hidden="false" customHeight="false" outlineLevel="0" collapsed="false">
      <c r="A2837" s="0" t="n">
        <v>929</v>
      </c>
      <c r="B2837" s="0" t="s">
        <v>5974</v>
      </c>
      <c r="C2837" s="0" t="s">
        <v>769</v>
      </c>
      <c r="D2837" s="0" t="s">
        <v>2105</v>
      </c>
      <c r="E2837" s="0" t="s">
        <v>2105</v>
      </c>
      <c r="G2837" s="0" t="n">
        <v>929</v>
      </c>
      <c r="H2837" s="0" t="n">
        <v>0</v>
      </c>
      <c r="I2837" s="0" t="s">
        <v>5974</v>
      </c>
    </row>
    <row r="2838" customFormat="false" ht="15" hidden="false" customHeight="false" outlineLevel="0" collapsed="false">
      <c r="A2838" s="0" t="n">
        <v>931</v>
      </c>
      <c r="B2838" s="0" t="s">
        <v>5974</v>
      </c>
      <c r="C2838" s="0" t="s">
        <v>769</v>
      </c>
      <c r="D2838" s="0" t="s">
        <v>2105</v>
      </c>
      <c r="E2838" s="0" t="s">
        <v>2105</v>
      </c>
      <c r="G2838" s="0" t="n">
        <v>931</v>
      </c>
      <c r="H2838" s="0" t="n">
        <v>0</v>
      </c>
      <c r="I2838" s="0" t="s">
        <v>5974</v>
      </c>
    </row>
    <row r="2839" customFormat="false" ht="15" hidden="false" customHeight="false" outlineLevel="0" collapsed="false">
      <c r="A2839" s="0" t="n">
        <v>1007</v>
      </c>
      <c r="B2839" s="0" t="s">
        <v>6926</v>
      </c>
      <c r="C2839" s="0" t="s">
        <v>769</v>
      </c>
      <c r="D2839" s="0" t="s">
        <v>2105</v>
      </c>
      <c r="E2839" s="0" t="s">
        <v>2105</v>
      </c>
      <c r="G2839" s="0" t="n">
        <v>1007</v>
      </c>
      <c r="H2839" s="0" t="n">
        <v>0</v>
      </c>
      <c r="I2839" s="0" t="s">
        <v>6926</v>
      </c>
    </row>
    <row r="2840" customFormat="false" ht="15" hidden="false" customHeight="false" outlineLevel="0" collapsed="false">
      <c r="A2840" s="0" t="n">
        <v>1008</v>
      </c>
      <c r="B2840" s="0" t="s">
        <v>6926</v>
      </c>
      <c r="C2840" s="0" t="s">
        <v>769</v>
      </c>
      <c r="D2840" s="0" t="s">
        <v>2105</v>
      </c>
      <c r="E2840" s="0" t="s">
        <v>2105</v>
      </c>
      <c r="G2840" s="0" t="n">
        <v>1008</v>
      </c>
      <c r="H2840" s="0" t="n">
        <v>0</v>
      </c>
      <c r="I2840" s="0" t="s">
        <v>6926</v>
      </c>
    </row>
    <row r="2841" customFormat="false" ht="15" hidden="false" customHeight="false" outlineLevel="0" collapsed="false">
      <c r="A2841" s="0" t="n">
        <v>1009</v>
      </c>
      <c r="B2841" s="0" t="s">
        <v>6926</v>
      </c>
      <c r="C2841" s="0" t="s">
        <v>769</v>
      </c>
      <c r="D2841" s="0" t="s">
        <v>2105</v>
      </c>
      <c r="E2841" s="0" t="s">
        <v>2105</v>
      </c>
      <c r="G2841" s="0" t="n">
        <v>1009</v>
      </c>
      <c r="H2841" s="0" t="n">
        <v>0</v>
      </c>
      <c r="I2841" s="0" t="s">
        <v>6926</v>
      </c>
    </row>
    <row r="2842" customFormat="false" ht="15" hidden="false" customHeight="false" outlineLevel="0" collapsed="false">
      <c r="A2842" s="0" t="n">
        <v>1100</v>
      </c>
      <c r="B2842" s="0" t="s">
        <v>7119</v>
      </c>
      <c r="C2842" s="0" t="s">
        <v>769</v>
      </c>
      <c r="D2842" s="0" t="s">
        <v>2105</v>
      </c>
      <c r="E2842" s="0" t="s">
        <v>2105</v>
      </c>
      <c r="G2842" s="0" t="n">
        <v>1100</v>
      </c>
      <c r="H2842" s="0" t="n">
        <v>0</v>
      </c>
      <c r="I2842" s="0" t="s">
        <v>7119</v>
      </c>
    </row>
    <row r="2843" customFormat="false" ht="15" hidden="false" customHeight="false" outlineLevel="0" collapsed="false">
      <c r="A2843" s="0" t="n">
        <v>1102</v>
      </c>
      <c r="B2843" s="0" t="s">
        <v>7119</v>
      </c>
      <c r="C2843" s="0" t="s">
        <v>769</v>
      </c>
      <c r="D2843" s="0" t="s">
        <v>2105</v>
      </c>
      <c r="E2843" s="0" t="s">
        <v>2105</v>
      </c>
      <c r="G2843" s="0" t="n">
        <v>1102</v>
      </c>
      <c r="H2843" s="0" t="n">
        <v>0</v>
      </c>
      <c r="I2843" s="0" t="s">
        <v>7119</v>
      </c>
    </row>
    <row r="2844" customFormat="false" ht="15" hidden="false" customHeight="false" outlineLevel="0" collapsed="false">
      <c r="A2844" s="0" t="n">
        <v>1167</v>
      </c>
      <c r="B2844" s="0" t="s">
        <v>7338</v>
      </c>
      <c r="C2844" s="0" t="s">
        <v>769</v>
      </c>
      <c r="D2844" s="0" t="s">
        <v>2105</v>
      </c>
      <c r="E2844" s="0" t="s">
        <v>2105</v>
      </c>
      <c r="G2844" s="0" t="n">
        <v>1167</v>
      </c>
      <c r="H2844" s="0" t="n">
        <v>0</v>
      </c>
      <c r="I2844" s="0" t="s">
        <v>7338</v>
      </c>
    </row>
    <row r="2845" customFormat="false" ht="15" hidden="false" customHeight="false" outlineLevel="0" collapsed="false">
      <c r="A2845" s="0" t="n">
        <v>1168</v>
      </c>
      <c r="B2845" s="0" t="s">
        <v>7338</v>
      </c>
      <c r="C2845" s="0" t="s">
        <v>769</v>
      </c>
      <c r="D2845" s="0" t="s">
        <v>2105</v>
      </c>
      <c r="E2845" s="0" t="s">
        <v>2105</v>
      </c>
      <c r="G2845" s="0" t="n">
        <v>1168</v>
      </c>
      <c r="H2845" s="0" t="n">
        <v>0</v>
      </c>
      <c r="I2845" s="0" t="s">
        <v>7338</v>
      </c>
    </row>
    <row r="2846" customFormat="false" ht="15" hidden="false" customHeight="false" outlineLevel="0" collapsed="false">
      <c r="A2846" s="0" t="n">
        <v>1169</v>
      </c>
      <c r="B2846" s="0" t="s">
        <v>7338</v>
      </c>
      <c r="C2846" s="0" t="s">
        <v>769</v>
      </c>
      <c r="D2846" s="0" t="s">
        <v>2105</v>
      </c>
      <c r="E2846" s="0" t="s">
        <v>2105</v>
      </c>
      <c r="G2846" s="0" t="n">
        <v>1169</v>
      </c>
      <c r="H2846" s="0" t="n">
        <v>0</v>
      </c>
      <c r="I2846" s="0" t="s">
        <v>7338</v>
      </c>
    </row>
    <row r="2847" customFormat="false" ht="15" hidden="false" customHeight="false" outlineLevel="0" collapsed="false">
      <c r="A2847" s="0" t="n">
        <v>1170</v>
      </c>
      <c r="B2847" s="0" t="s">
        <v>7338</v>
      </c>
      <c r="C2847" s="0" t="s">
        <v>769</v>
      </c>
      <c r="D2847" s="0" t="s">
        <v>2105</v>
      </c>
      <c r="E2847" s="0" t="s">
        <v>2105</v>
      </c>
      <c r="G2847" s="0" t="n">
        <v>1170</v>
      </c>
      <c r="H2847" s="0" t="n">
        <v>0</v>
      </c>
      <c r="I2847" s="0" t="s">
        <v>7338</v>
      </c>
    </row>
    <row r="2848" customFormat="false" ht="15" hidden="false" customHeight="false" outlineLevel="0" collapsed="false">
      <c r="A2848" s="0" t="n">
        <v>1171</v>
      </c>
      <c r="B2848" s="0" t="s">
        <v>7338</v>
      </c>
      <c r="C2848" s="0" t="s">
        <v>769</v>
      </c>
      <c r="D2848" s="0" t="s">
        <v>2105</v>
      </c>
      <c r="E2848" s="0" t="s">
        <v>2105</v>
      </c>
      <c r="G2848" s="0" t="n">
        <v>1171</v>
      </c>
      <c r="H2848" s="0" t="n">
        <v>0</v>
      </c>
      <c r="I2848" s="0" t="s">
        <v>7338</v>
      </c>
    </row>
    <row r="2849" customFormat="false" ht="15" hidden="false" customHeight="false" outlineLevel="0" collapsed="false">
      <c r="A2849" s="0" t="n">
        <v>1172</v>
      </c>
      <c r="B2849" s="0" t="s">
        <v>7590</v>
      </c>
      <c r="C2849" s="0" t="s">
        <v>769</v>
      </c>
      <c r="D2849" s="0" t="s">
        <v>2105</v>
      </c>
      <c r="E2849" s="0" t="s">
        <v>2105</v>
      </c>
      <c r="G2849" s="0" t="n">
        <v>1172</v>
      </c>
      <c r="H2849" s="0" t="n">
        <v>0</v>
      </c>
      <c r="I2849" s="0" t="s">
        <v>7590</v>
      </c>
    </row>
    <row r="2850" customFormat="false" ht="15" hidden="false" customHeight="false" outlineLevel="0" collapsed="false">
      <c r="A2850" s="0" t="n">
        <v>1173</v>
      </c>
      <c r="B2850" s="0" t="s">
        <v>7590</v>
      </c>
      <c r="C2850" s="0" t="s">
        <v>769</v>
      </c>
      <c r="D2850" s="0" t="s">
        <v>2105</v>
      </c>
      <c r="E2850" s="0" t="s">
        <v>2105</v>
      </c>
      <c r="G2850" s="0" t="n">
        <v>1173</v>
      </c>
      <c r="H2850" s="0" t="n">
        <v>0</v>
      </c>
      <c r="I2850" s="0" t="s">
        <v>7590</v>
      </c>
    </row>
    <row r="2851" customFormat="false" ht="15" hidden="false" customHeight="false" outlineLevel="0" collapsed="false">
      <c r="A2851" s="0" t="n">
        <v>1174</v>
      </c>
      <c r="B2851" s="0" t="s">
        <v>7590</v>
      </c>
      <c r="C2851" s="0" t="s">
        <v>769</v>
      </c>
      <c r="D2851" s="0" t="s">
        <v>2105</v>
      </c>
      <c r="E2851" s="0" t="s">
        <v>2105</v>
      </c>
      <c r="G2851" s="0" t="n">
        <v>1174</v>
      </c>
      <c r="H2851" s="0" t="n">
        <v>0</v>
      </c>
      <c r="I2851" s="0" t="s">
        <v>7590</v>
      </c>
    </row>
    <row r="2852" customFormat="false" ht="15" hidden="false" customHeight="false" outlineLevel="0" collapsed="false">
      <c r="A2852" s="0" t="n">
        <v>1175</v>
      </c>
      <c r="B2852" s="0" t="s">
        <v>7590</v>
      </c>
      <c r="C2852" s="0" t="s">
        <v>769</v>
      </c>
      <c r="D2852" s="0" t="s">
        <v>2105</v>
      </c>
      <c r="E2852" s="0" t="s">
        <v>2105</v>
      </c>
      <c r="G2852" s="0" t="n">
        <v>1175</v>
      </c>
      <c r="H2852" s="0" t="n">
        <v>0</v>
      </c>
      <c r="I2852" s="0" t="s">
        <v>7590</v>
      </c>
    </row>
    <row r="2853" customFormat="false" ht="15" hidden="false" customHeight="false" outlineLevel="0" collapsed="false">
      <c r="A2853" s="0" t="n">
        <v>1176</v>
      </c>
      <c r="B2853" s="0" t="s">
        <v>7590</v>
      </c>
      <c r="C2853" s="0" t="s">
        <v>769</v>
      </c>
      <c r="D2853" s="0" t="s">
        <v>2105</v>
      </c>
      <c r="E2853" s="0" t="s">
        <v>2105</v>
      </c>
      <c r="G2853" s="0" t="n">
        <v>1176</v>
      </c>
      <c r="H2853" s="0" t="n">
        <v>0</v>
      </c>
      <c r="I2853" s="0" t="s">
        <v>7590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8674</v>
      </c>
      <c r="C1" s="0" t="s">
        <v>8675</v>
      </c>
      <c r="D1" s="0" t="s">
        <v>67</v>
      </c>
      <c r="E1" s="0" t="s">
        <v>8676</v>
      </c>
      <c r="F1" s="0" t="s">
        <v>8677</v>
      </c>
      <c r="G1" s="0" t="s">
        <v>8678</v>
      </c>
      <c r="H1" s="0" t="s">
        <v>8679</v>
      </c>
      <c r="I1" s="0" t="s">
        <v>8680</v>
      </c>
      <c r="J1" s="0" t="s">
        <v>8681</v>
      </c>
      <c r="K1" s="0" t="s">
        <v>8682</v>
      </c>
      <c r="L1" s="0" t="s">
        <v>8683</v>
      </c>
      <c r="M1" s="0" t="s">
        <v>8684</v>
      </c>
      <c r="N1" s="0" t="s">
        <v>8685</v>
      </c>
      <c r="O1" s="0" t="s">
        <v>8686</v>
      </c>
      <c r="P1" s="0" t="s">
        <v>40</v>
      </c>
      <c r="Q1" s="0" t="s">
        <v>8687</v>
      </c>
      <c r="R1" s="0" t="s">
        <v>8688</v>
      </c>
      <c r="S1" s="0" t="s">
        <v>8689</v>
      </c>
      <c r="T1" s="0" t="s">
        <v>8690</v>
      </c>
      <c r="U1" s="0" t="s">
        <v>8691</v>
      </c>
      <c r="V1" s="0" t="s">
        <v>8692</v>
      </c>
      <c r="W1" s="0" t="s">
        <v>42</v>
      </c>
      <c r="X1" s="0" t="s">
        <v>8693</v>
      </c>
      <c r="Y1" s="0" t="s">
        <v>8694</v>
      </c>
      <c r="Z1" s="0" t="s">
        <v>8695</v>
      </c>
      <c r="AA1" s="0" t="s">
        <v>8696</v>
      </c>
      <c r="AB1" s="0" t="s">
        <v>8697</v>
      </c>
      <c r="AC1" s="0" t="s">
        <v>8698</v>
      </c>
      <c r="AD1" s="0" t="s">
        <v>8699</v>
      </c>
      <c r="AE1" s="0" t="s">
        <v>8700</v>
      </c>
      <c r="AF1" s="0" t="s">
        <v>8701</v>
      </c>
    </row>
    <row r="2" customFormat="false" ht="15" hidden="false" customHeight="false" outlineLevel="0" collapsed="false">
      <c r="A2" s="0" t="s">
        <v>84</v>
      </c>
      <c r="B2" s="0" t="n">
        <v>56</v>
      </c>
      <c r="C2" s="0" t="s">
        <v>105</v>
      </c>
      <c r="D2" s="0" t="s">
        <v>84</v>
      </c>
      <c r="E2" s="0" t="s">
        <v>107</v>
      </c>
      <c r="F2" s="0" t="s">
        <v>4147</v>
      </c>
      <c r="G2" s="0" t="s">
        <v>4638</v>
      </c>
      <c r="H2" s="0" t="s">
        <v>8702</v>
      </c>
      <c r="I2" s="0" t="s">
        <v>8703</v>
      </c>
      <c r="J2" s="0" t="s">
        <v>8704</v>
      </c>
      <c r="K2" s="0" t="s">
        <v>8704</v>
      </c>
      <c r="L2" s="0" t="s">
        <v>8705</v>
      </c>
      <c r="M2" s="0" t="s">
        <v>8706</v>
      </c>
      <c r="N2" s="0" t="s">
        <v>8707</v>
      </c>
      <c r="O2" s="0" t="n">
        <v>2023</v>
      </c>
      <c r="P2" s="0" t="s">
        <v>8708</v>
      </c>
      <c r="Q2" s="0" t="s">
        <v>8709</v>
      </c>
      <c r="S2" s="0" t="s">
        <v>8710</v>
      </c>
      <c r="T2" s="0" t="s">
        <v>8711</v>
      </c>
      <c r="U2" s="0" t="s">
        <v>107</v>
      </c>
      <c r="V2" s="0" t="s">
        <v>8712</v>
      </c>
      <c r="W2" s="0" t="s">
        <v>8713</v>
      </c>
      <c r="X2" s="0" t="s">
        <v>8714</v>
      </c>
      <c r="Y2" s="0" t="str">
        <f aca="false">IF($P2="working paper","1_not published","0_published")</f>
        <v>0_published</v>
      </c>
      <c r="Z2" s="0" t="str">
        <f aca="false">IF($P2="working paper","99_NCE",IF(OR($Q2="A+",$Q2="A",$Q2="B",$Q2="C"),"1_VHB high","0_VHB low"))</f>
        <v>1_VHB high</v>
      </c>
      <c r="AA2" s="0" t="str">
        <f aca="false">IFERROR(INDEX(country_map!$C:$C,MATCH($V2,country_map!$A:$A,0)),"")</f>
        <v>3_AsiaPac</v>
      </c>
      <c r="AB2" s="0" t="str">
        <f aca="false">IFERROR(INDEX(country_map!$D:$D,MATCH($V2,country_map!$A:$A,0)),"")</f>
        <v>99_NCE</v>
      </c>
      <c r="AC2" s="0" t="str">
        <f aca="false">IFERROR(INDEX(country_map!$E:$E,MATCH($V2,country_map!$A:$A,0)),"")</f>
        <v>99_NCE</v>
      </c>
      <c r="AD2" s="0" t="str">
        <f aca="false">IFERROR(INDEX(country_map!$F:$F,MATCH($V2,country_map!$A:$A,0)),"")</f>
        <v>99_NCE</v>
      </c>
    </row>
    <row r="3" customFormat="false" ht="15" hidden="false" customHeight="false" outlineLevel="0" collapsed="false">
      <c r="A3" s="0" t="s">
        <v>333</v>
      </c>
      <c r="B3" s="0" t="n">
        <v>10</v>
      </c>
      <c r="C3" s="0" t="s">
        <v>105</v>
      </c>
      <c r="D3" s="0" t="s">
        <v>333</v>
      </c>
      <c r="E3" s="0" t="s">
        <v>343</v>
      </c>
      <c r="F3" s="0" t="s">
        <v>391</v>
      </c>
      <c r="G3" s="0" t="s">
        <v>4148</v>
      </c>
      <c r="H3" s="0" t="s">
        <v>8715</v>
      </c>
      <c r="I3" s="0" t="s">
        <v>8716</v>
      </c>
      <c r="J3" s="0" t="s">
        <v>334</v>
      </c>
      <c r="K3" s="0" t="s">
        <v>334</v>
      </c>
      <c r="L3" s="0" t="s">
        <v>8717</v>
      </c>
      <c r="M3" s="0" t="s">
        <v>8718</v>
      </c>
      <c r="N3" s="0" t="s">
        <v>8719</v>
      </c>
      <c r="O3" s="0" t="n">
        <v>2023</v>
      </c>
      <c r="P3" s="0" t="s">
        <v>8708</v>
      </c>
      <c r="Q3" s="0" t="s">
        <v>8709</v>
      </c>
      <c r="S3" s="0" t="s">
        <v>8720</v>
      </c>
      <c r="T3" s="0" t="s">
        <v>8711</v>
      </c>
      <c r="U3" s="0" t="s">
        <v>343</v>
      </c>
      <c r="V3" s="0" t="s">
        <v>8721</v>
      </c>
      <c r="W3" s="0" t="s">
        <v>8722</v>
      </c>
      <c r="X3" s="0" t="s">
        <v>8723</v>
      </c>
      <c r="Y3" s="0" t="str">
        <f aca="false">IF($P3="working paper","1_not published","0_published")</f>
        <v>0_published</v>
      </c>
      <c r="Z3" s="0" t="str">
        <f aca="false">IF($P3="working paper","99_NCE",IF(OR($Q3="A+",$Q3="A",$Q3="B",$Q3="C"),"1_VHB high","0_VHB low"))</f>
        <v>1_VHB high</v>
      </c>
      <c r="AA3" s="0" t="str">
        <f aca="false">IFERROR(INDEX(country_map!$C:$C,MATCH($V3,country_map!$A:$A,0)),"")</f>
        <v>1_US</v>
      </c>
      <c r="AB3" s="0" t="str">
        <f aca="false">IFERROR(INDEX(country_map!$D:$D,MATCH($V3,country_map!$A:$A,0)),"")</f>
        <v>1_developed</v>
      </c>
      <c r="AC3" s="0" t="str">
        <f aca="false">IFERROR(INDEX(country_map!$E:$E,MATCH($V3,country_map!$A:$A,0)),"")</f>
        <v>1_western</v>
      </c>
      <c r="AD3" s="0" t="str">
        <f aca="false">IFERROR(INDEX(country_map!$F:$F,MATCH($V3,country_map!$A:$A,0)),"")</f>
        <v>1_common law</v>
      </c>
    </row>
    <row r="4" customFormat="false" ht="15" hidden="false" customHeight="false" outlineLevel="0" collapsed="false">
      <c r="A4" s="0" t="s">
        <v>396</v>
      </c>
      <c r="B4" s="0" t="n">
        <v>9</v>
      </c>
      <c r="C4" s="0" t="s">
        <v>105</v>
      </c>
      <c r="D4" s="0" t="s">
        <v>396</v>
      </c>
      <c r="E4" s="0" t="s">
        <v>404</v>
      </c>
      <c r="F4" s="0" t="s">
        <v>2562</v>
      </c>
      <c r="G4" s="0" t="s">
        <v>8724</v>
      </c>
      <c r="H4" s="0" t="s">
        <v>8725</v>
      </c>
      <c r="I4" s="0" t="s">
        <v>8726</v>
      </c>
      <c r="J4" s="0" t="s">
        <v>8704</v>
      </c>
      <c r="K4" s="0" t="s">
        <v>8704</v>
      </c>
      <c r="L4" s="0" t="s">
        <v>8727</v>
      </c>
      <c r="M4" s="0" t="s">
        <v>8728</v>
      </c>
      <c r="N4" s="0" t="s">
        <v>8729</v>
      </c>
      <c r="O4" s="0" t="n">
        <v>2026</v>
      </c>
      <c r="P4" s="0" t="s">
        <v>8730</v>
      </c>
      <c r="Q4" s="0" t="s">
        <v>8731</v>
      </c>
      <c r="S4" s="0" t="s">
        <v>8732</v>
      </c>
      <c r="T4" s="0" t="s">
        <v>8711</v>
      </c>
      <c r="U4" s="0" t="s">
        <v>404</v>
      </c>
      <c r="V4" s="0" t="s">
        <v>8733</v>
      </c>
      <c r="W4" s="0" t="s">
        <v>8722</v>
      </c>
      <c r="X4" s="0" t="s">
        <v>8734</v>
      </c>
      <c r="Y4" s="0" t="str">
        <f aca="false">IF($P4="working paper","1_not published","0_published")</f>
        <v>0_published</v>
      </c>
      <c r="Z4" s="0" t="str">
        <f aca="false">IF($P4="working paper","99_NCE",IF(OR($Q4="A+",$Q4="A",$Q4="B",$Q4="C"),"1_VHB high","0_VHB low"))</f>
        <v>1_VHB high</v>
      </c>
      <c r="AA4" s="0" t="str">
        <f aca="false">IFERROR(INDEX(country_map!$C:$C,MATCH($V4,country_map!$A:$A,0)),"")</f>
        <v>2_Europe</v>
      </c>
      <c r="AB4" s="0" t="str">
        <f aca="false">IFERROR(INDEX(country_map!$D:$D,MATCH($V4,country_map!$A:$A,0)),"")</f>
        <v>99_NCE</v>
      </c>
      <c r="AC4" s="0" t="str">
        <f aca="false">IFERROR(INDEX(country_map!$E:$E,MATCH($V4,country_map!$A:$A,0)),"")</f>
        <v>1_western</v>
      </c>
      <c r="AD4" s="0" t="str">
        <f aca="false">IFERROR(INDEX(country_map!$F:$F,MATCH($V4,country_map!$A:$A,0)),"")</f>
        <v>99_NCE</v>
      </c>
    </row>
    <row r="5" customFormat="false" ht="15" hidden="false" customHeight="false" outlineLevel="0" collapsed="false">
      <c r="A5" s="0" t="s">
        <v>435</v>
      </c>
      <c r="B5" s="0" t="n">
        <v>16</v>
      </c>
      <c r="C5" s="0" t="s">
        <v>105</v>
      </c>
      <c r="D5" s="0" t="s">
        <v>435</v>
      </c>
      <c r="E5" s="0" t="s">
        <v>442</v>
      </c>
      <c r="F5" s="0" t="s">
        <v>4638</v>
      </c>
      <c r="G5" s="0" t="s">
        <v>8724</v>
      </c>
      <c r="H5" s="0" t="s">
        <v>5756</v>
      </c>
      <c r="I5" s="0" t="s">
        <v>5670</v>
      </c>
      <c r="J5" s="0" t="s">
        <v>334</v>
      </c>
      <c r="K5" s="0" t="s">
        <v>334</v>
      </c>
      <c r="L5" s="0" t="s">
        <v>8735</v>
      </c>
      <c r="M5" s="0" t="s">
        <v>8736</v>
      </c>
      <c r="N5" s="0" t="s">
        <v>8737</v>
      </c>
      <c r="O5" s="0" t="n">
        <v>2026</v>
      </c>
      <c r="P5" s="0" t="s">
        <v>8708</v>
      </c>
      <c r="R5" s="0" t="s">
        <v>8738</v>
      </c>
      <c r="S5" s="0" t="s">
        <v>8739</v>
      </c>
      <c r="T5" s="0" t="s">
        <v>8711</v>
      </c>
      <c r="U5" s="0" t="s">
        <v>442</v>
      </c>
      <c r="V5" s="0" t="s">
        <v>8740</v>
      </c>
      <c r="W5" s="0" t="s">
        <v>8713</v>
      </c>
      <c r="X5" s="0" t="s">
        <v>8714</v>
      </c>
      <c r="Y5" s="0" t="str">
        <f aca="false">IF($P5="working paper","1_not published","0_published")</f>
        <v>0_published</v>
      </c>
      <c r="Z5" s="0" t="str">
        <f aca="false">IF($P5="working paper","99_NCE",IF(OR($Q5="A+",$Q5="A",$Q5="B",$Q5="C"),"1_VHB high","0_VHB low"))</f>
        <v>0_VHB low</v>
      </c>
      <c r="AA5" s="0" t="str">
        <f aca="false">IFERROR(INDEX(country_map!$C:$C,MATCH($V5,country_map!$A:$A,0)),"")</f>
        <v>99_NCE</v>
      </c>
      <c r="AB5" s="0" t="str">
        <f aca="false">IFERROR(INDEX(country_map!$D:$D,MATCH($V5,country_map!$A:$A,0)),"")</f>
        <v>2_developing</v>
      </c>
      <c r="AC5" s="0" t="str">
        <f aca="false">IFERROR(INDEX(country_map!$E:$E,MATCH($V5,country_map!$A:$A,0)),"")</f>
        <v>2_non_western</v>
      </c>
      <c r="AD5" s="0" t="str">
        <f aca="false">IFERROR(INDEX(country_map!$F:$F,MATCH($V5,country_map!$A:$A,0)),"")</f>
        <v>2_civil law</v>
      </c>
    </row>
    <row r="6" customFormat="false" ht="15" hidden="false" customHeight="false" outlineLevel="0" collapsed="false">
      <c r="A6" s="0" t="s">
        <v>496</v>
      </c>
      <c r="B6" s="0" t="n">
        <v>82</v>
      </c>
      <c r="C6" s="0" t="s">
        <v>105</v>
      </c>
      <c r="D6" s="0" t="s">
        <v>496</v>
      </c>
      <c r="E6" s="0" t="s">
        <v>509</v>
      </c>
      <c r="F6" s="0" t="s">
        <v>4638</v>
      </c>
      <c r="G6" s="0" t="s">
        <v>7756</v>
      </c>
      <c r="H6" s="0" t="s">
        <v>8702</v>
      </c>
      <c r="I6" s="0" t="s">
        <v>8702</v>
      </c>
      <c r="J6" s="0" t="s">
        <v>497</v>
      </c>
      <c r="K6" s="0" t="s">
        <v>497</v>
      </c>
      <c r="L6" s="0" t="s">
        <v>8741</v>
      </c>
      <c r="M6" s="0" t="s">
        <v>8742</v>
      </c>
      <c r="N6" s="0" t="s">
        <v>8743</v>
      </c>
      <c r="O6" s="0" t="n">
        <v>2024</v>
      </c>
      <c r="P6" s="0" t="s">
        <v>8744</v>
      </c>
      <c r="R6" s="0" t="s">
        <v>8745</v>
      </c>
      <c r="U6" s="0" t="s">
        <v>509</v>
      </c>
      <c r="V6" s="0" t="s">
        <v>8746</v>
      </c>
      <c r="W6" s="0" t="s">
        <v>8713</v>
      </c>
      <c r="X6" s="0" t="s">
        <v>8714</v>
      </c>
      <c r="Y6" s="0" t="str">
        <f aca="false">IF($P6="working paper","1_not published","0_published")</f>
        <v>1_not published</v>
      </c>
      <c r="Z6" s="0" t="str">
        <f aca="false">IF($P6="working paper","99_NCE",IF(OR($Q6="A+",$Q6="A",$Q6="B",$Q6="C"),"1_VHB high","0_VHB low"))</f>
        <v>99_NCE</v>
      </c>
      <c r="AA6" s="0" t="str">
        <f aca="false">IFERROR(INDEX(country_map!$C:$C,MATCH($V6,country_map!$A:$A,0)),"")</f>
        <v>2_Europe</v>
      </c>
      <c r="AB6" s="0" t="str">
        <f aca="false">IFERROR(INDEX(country_map!$D:$D,MATCH($V6,country_map!$A:$A,0)),"")</f>
        <v>99_NCE</v>
      </c>
      <c r="AC6" s="0" t="str">
        <f aca="false">IFERROR(INDEX(country_map!$E:$E,MATCH($V6,country_map!$A:$A,0)),"")</f>
        <v>1_western</v>
      </c>
      <c r="AD6" s="0" t="str">
        <f aca="false">IFERROR(INDEX(country_map!$F:$F,MATCH($V6,country_map!$A:$A,0)),"")</f>
        <v>99_NCE</v>
      </c>
      <c r="AE6" s="0" t="s">
        <v>8747</v>
      </c>
    </row>
    <row r="7" customFormat="false" ht="15" hidden="false" customHeight="false" outlineLevel="0" collapsed="false">
      <c r="A7" s="0" t="s">
        <v>745</v>
      </c>
      <c r="B7" s="0" t="n">
        <v>2</v>
      </c>
      <c r="C7" s="0" t="s">
        <v>754</v>
      </c>
      <c r="D7" s="0" t="s">
        <v>745</v>
      </c>
      <c r="E7" s="0" t="s">
        <v>343</v>
      </c>
      <c r="F7" s="0" t="s">
        <v>1428</v>
      </c>
      <c r="G7" s="0" t="s">
        <v>392</v>
      </c>
      <c r="H7" s="0" t="s">
        <v>8748</v>
      </c>
      <c r="I7" s="0" t="s">
        <v>8702</v>
      </c>
      <c r="J7" s="0" t="s">
        <v>334</v>
      </c>
      <c r="K7" s="0" t="s">
        <v>334</v>
      </c>
      <c r="L7" s="0" t="s">
        <v>8749</v>
      </c>
      <c r="M7" s="0" t="s">
        <v>8750</v>
      </c>
      <c r="N7" s="0" t="s">
        <v>8751</v>
      </c>
      <c r="O7" s="0" t="n">
        <v>2022</v>
      </c>
      <c r="P7" s="0" t="s">
        <v>8708</v>
      </c>
      <c r="Q7" s="0" t="s">
        <v>8709</v>
      </c>
      <c r="S7" s="0" t="s">
        <v>8752</v>
      </c>
      <c r="T7" s="0" t="s">
        <v>8711</v>
      </c>
      <c r="U7" s="0" t="s">
        <v>343</v>
      </c>
      <c r="V7" s="0" t="s">
        <v>8721</v>
      </c>
      <c r="W7" s="0" t="s">
        <v>8713</v>
      </c>
      <c r="X7" s="0" t="s">
        <v>8714</v>
      </c>
      <c r="Y7" s="0" t="str">
        <f aca="false">IF($P7="working paper","1_not published","0_published")</f>
        <v>0_published</v>
      </c>
      <c r="Z7" s="0" t="str">
        <f aca="false">IF($P7="working paper","99_NCE",IF(OR($Q7="A+",$Q7="A",$Q7="B",$Q7="C"),"1_VHB high","0_VHB low"))</f>
        <v>1_VHB high</v>
      </c>
      <c r="AA7" s="0" t="str">
        <f aca="false">IFERROR(INDEX(country_map!$C:$C,MATCH($V7,country_map!$A:$A,0)),"")</f>
        <v>1_US</v>
      </c>
      <c r="AB7" s="0" t="str">
        <f aca="false">IFERROR(INDEX(country_map!$D:$D,MATCH($V7,country_map!$A:$A,0)),"")</f>
        <v>1_developed</v>
      </c>
      <c r="AC7" s="0" t="str">
        <f aca="false">IFERROR(INDEX(country_map!$E:$E,MATCH($V7,country_map!$A:$A,0)),"")</f>
        <v>1_western</v>
      </c>
      <c r="AD7" s="0" t="str">
        <f aca="false">IFERROR(INDEX(country_map!$F:$F,MATCH($V7,country_map!$A:$A,0)),"")</f>
        <v>1_common law</v>
      </c>
    </row>
    <row r="8" customFormat="false" ht="15" hidden="false" customHeight="false" outlineLevel="0" collapsed="false">
      <c r="A8" s="0" t="s">
        <v>760</v>
      </c>
      <c r="B8" s="0" t="n">
        <v>2</v>
      </c>
      <c r="C8" s="0" t="s">
        <v>769</v>
      </c>
      <c r="D8" s="0" t="s">
        <v>760</v>
      </c>
      <c r="N8" s="0" t="s">
        <v>8719</v>
      </c>
      <c r="O8" s="0" t="n">
        <v>2021</v>
      </c>
      <c r="P8" s="0" t="s">
        <v>8708</v>
      </c>
      <c r="Q8" s="0" t="s">
        <v>8709</v>
      </c>
      <c r="S8" s="0" t="n">
        <v>12.5</v>
      </c>
      <c r="U8" s="0" t="s">
        <v>343</v>
      </c>
      <c r="V8" s="0" t="s">
        <v>8721</v>
      </c>
      <c r="W8" s="0" t="s">
        <v>8722</v>
      </c>
      <c r="X8" s="0" t="s">
        <v>8753</v>
      </c>
      <c r="Y8" s="0" t="str">
        <f aca="false">IF($P8="working paper","1_not published","0_published")</f>
        <v>0_published</v>
      </c>
      <c r="Z8" s="0" t="str">
        <f aca="false">IF($P8="working paper","99_NCE",IF(OR($Q8="A+",$Q8="A",$Q8="B",$Q8="C"),"1_VHB high","0_VHB low"))</f>
        <v>1_VHB high</v>
      </c>
      <c r="AA8" s="0" t="str">
        <f aca="false">IFERROR(INDEX(country_map!$C:$C,MATCH($V8,country_map!$A:$A,0)),"")</f>
        <v>1_US</v>
      </c>
      <c r="AB8" s="0" t="str">
        <f aca="false">IFERROR(INDEX(country_map!$D:$D,MATCH($V8,country_map!$A:$A,0)),"")</f>
        <v>1_developed</v>
      </c>
      <c r="AC8" s="0" t="str">
        <f aca="false">IFERROR(INDEX(country_map!$E:$E,MATCH($V8,country_map!$A:$A,0)),"")</f>
        <v>1_western</v>
      </c>
      <c r="AD8" s="0" t="str">
        <f aca="false">IFERROR(INDEX(country_map!$F:$F,MATCH($V8,country_map!$A:$A,0)),"")</f>
        <v>1_common law</v>
      </c>
    </row>
    <row r="9" customFormat="false" ht="15" hidden="false" customHeight="false" outlineLevel="0" collapsed="false">
      <c r="A9" s="0" t="s">
        <v>778</v>
      </c>
      <c r="B9" s="0" t="n">
        <v>16</v>
      </c>
      <c r="C9" s="0" t="s">
        <v>105</v>
      </c>
      <c r="D9" s="0" t="s">
        <v>778</v>
      </c>
      <c r="E9" s="0" t="s">
        <v>343</v>
      </c>
      <c r="F9" s="0" t="s">
        <v>391</v>
      </c>
      <c r="G9" s="0" t="s">
        <v>2562</v>
      </c>
      <c r="H9" s="0" t="s">
        <v>8754</v>
      </c>
      <c r="I9" s="0" t="s">
        <v>8702</v>
      </c>
      <c r="J9" s="0" t="s">
        <v>334</v>
      </c>
      <c r="K9" s="0" t="s">
        <v>334</v>
      </c>
      <c r="L9" s="0" t="s">
        <v>8755</v>
      </c>
      <c r="M9" s="0" t="s">
        <v>8756</v>
      </c>
      <c r="N9" s="0" t="s">
        <v>8757</v>
      </c>
      <c r="O9" s="0" t="n">
        <v>2025</v>
      </c>
      <c r="P9" s="0" t="s">
        <v>8708</v>
      </c>
      <c r="Q9" s="0" t="s">
        <v>8731</v>
      </c>
      <c r="S9" s="0" t="s">
        <v>8758</v>
      </c>
      <c r="T9" s="0" t="s">
        <v>8711</v>
      </c>
      <c r="U9" s="0" t="s">
        <v>343</v>
      </c>
      <c r="V9" s="0" t="s">
        <v>8721</v>
      </c>
      <c r="W9" s="0" t="s">
        <v>8759</v>
      </c>
      <c r="X9" s="0" t="s">
        <v>8760</v>
      </c>
      <c r="Y9" s="0" t="str">
        <f aca="false">IF($P9="working paper","1_not published","0_published")</f>
        <v>0_published</v>
      </c>
      <c r="Z9" s="0" t="str">
        <f aca="false">IF($P9="working paper","99_NCE",IF(OR($Q9="A+",$Q9="A",$Q9="B",$Q9="C"),"1_VHB high","0_VHB low"))</f>
        <v>1_VHB high</v>
      </c>
      <c r="AA9" s="0" t="str">
        <f aca="false">IFERROR(INDEX(country_map!$C:$C,MATCH($V9,country_map!$A:$A,0)),"")</f>
        <v>1_US</v>
      </c>
      <c r="AB9" s="0" t="str">
        <f aca="false">IFERROR(INDEX(country_map!$D:$D,MATCH($V9,country_map!$A:$A,0)),"")</f>
        <v>1_developed</v>
      </c>
      <c r="AC9" s="0" t="str">
        <f aca="false">IFERROR(INDEX(country_map!$E:$E,MATCH($V9,country_map!$A:$A,0)),"")</f>
        <v>1_western</v>
      </c>
      <c r="AD9" s="0" t="str">
        <f aca="false">IFERROR(INDEX(country_map!$F:$F,MATCH($V9,country_map!$A:$A,0)),"")</f>
        <v>1_common law</v>
      </c>
    </row>
    <row r="10" customFormat="false" ht="15" hidden="false" customHeight="false" outlineLevel="0" collapsed="false">
      <c r="A10" s="0" t="s">
        <v>841</v>
      </c>
      <c r="B10" s="0" t="n">
        <v>3</v>
      </c>
      <c r="C10" s="0" t="s">
        <v>769</v>
      </c>
      <c r="D10" s="0" t="s">
        <v>841</v>
      </c>
      <c r="N10" s="0" t="s">
        <v>8761</v>
      </c>
      <c r="O10" s="0" t="n">
        <v>2021</v>
      </c>
      <c r="P10" s="0" t="s">
        <v>8708</v>
      </c>
      <c r="Q10" s="0" t="s">
        <v>8709</v>
      </c>
      <c r="S10" s="0" t="n">
        <v>4.9</v>
      </c>
      <c r="U10" s="0" t="s">
        <v>8665</v>
      </c>
      <c r="V10" s="0" t="s">
        <v>8762</v>
      </c>
      <c r="W10" s="0" t="s">
        <v>8713</v>
      </c>
      <c r="X10" s="0" t="s">
        <v>8753</v>
      </c>
      <c r="Y10" s="0" t="str">
        <f aca="false">IF($P10="working paper","1_not published","0_published")</f>
        <v>0_published</v>
      </c>
      <c r="Z10" s="0" t="str">
        <f aca="false">IF($P10="working paper","99_NCE",IF(OR($Q10="A+",$Q10="A",$Q10="B",$Q10="C"),"1_VHB high","0_VHB low"))</f>
        <v>1_VHB high</v>
      </c>
      <c r="AA10" s="0" t="str">
        <f aca="false">IFERROR(INDEX(country_map!$C:$C,MATCH($V10,country_map!$A:$A,0)),"")</f>
        <v>99_NCE</v>
      </c>
      <c r="AB10" s="0" t="str">
        <f aca="false">IFERROR(INDEX(country_map!$D:$D,MATCH($V10,country_map!$A:$A,0)),"")</f>
        <v>99_NCE</v>
      </c>
      <c r="AC10" s="0" t="str">
        <f aca="false">IFERROR(INDEX(country_map!$E:$E,MATCH($V10,country_map!$A:$A,0)),"")</f>
        <v>99_NCE</v>
      </c>
      <c r="AD10" s="0" t="str">
        <f aca="false">IFERROR(INDEX(country_map!$F:$F,MATCH($V10,country_map!$A:$A,0)),"")</f>
        <v>99_NCE</v>
      </c>
    </row>
    <row r="11" customFormat="false" ht="15" hidden="false" customHeight="false" outlineLevel="0" collapsed="false">
      <c r="A11" s="0" t="s">
        <v>850</v>
      </c>
      <c r="B11" s="0" t="n">
        <v>13</v>
      </c>
      <c r="C11" s="0" t="s">
        <v>769</v>
      </c>
      <c r="D11" s="0" t="s">
        <v>850</v>
      </c>
      <c r="N11" s="0" t="s">
        <v>8763</v>
      </c>
      <c r="O11" s="0" t="n">
        <v>2020</v>
      </c>
      <c r="P11" s="0" t="s">
        <v>8708</v>
      </c>
      <c r="Q11" s="0" t="s">
        <v>8709</v>
      </c>
      <c r="U11" s="0" t="s">
        <v>8764</v>
      </c>
      <c r="W11" s="0" t="s">
        <v>8713</v>
      </c>
      <c r="X11" s="0" t="s">
        <v>8753</v>
      </c>
      <c r="Y11" s="0" t="str">
        <f aca="false">IF($P11="working paper","1_not published","0_published")</f>
        <v>0_published</v>
      </c>
      <c r="Z11" s="0" t="str">
        <f aca="false">IF($P11="working paper","99_NCE",IF(OR($Q11="A+",$Q11="A",$Q11="B",$Q11="C"),"1_VHB high","0_VHB low"))</f>
        <v>1_VHB high</v>
      </c>
      <c r="AE11" s="0" t="s">
        <v>8765</v>
      </c>
      <c r="AF11" s="0" t="s">
        <v>8766</v>
      </c>
    </row>
    <row r="12" customFormat="false" ht="15" hidden="false" customHeight="false" outlineLevel="0" collapsed="false">
      <c r="A12" s="0" t="s">
        <v>904</v>
      </c>
      <c r="B12" s="0" t="n">
        <v>166</v>
      </c>
      <c r="C12" s="0" t="s">
        <v>769</v>
      </c>
      <c r="D12" s="0" t="s">
        <v>904</v>
      </c>
      <c r="N12" s="0" t="s">
        <v>8763</v>
      </c>
      <c r="O12" s="0" t="n">
        <v>2010</v>
      </c>
      <c r="P12" s="0" t="s">
        <v>8744</v>
      </c>
      <c r="U12" s="0" t="s">
        <v>343</v>
      </c>
      <c r="V12" s="0" t="s">
        <v>8721</v>
      </c>
      <c r="W12" s="0" t="s">
        <v>8713</v>
      </c>
      <c r="X12" s="0" t="s">
        <v>8753</v>
      </c>
      <c r="Y12" s="0" t="str">
        <f aca="false">IF($P12="working paper","1_not published","0_published")</f>
        <v>1_not published</v>
      </c>
      <c r="Z12" s="0" t="str">
        <f aca="false">IF($P12="working paper","99_NCE",IF(OR($Q12="A+",$Q12="A",$Q12="B",$Q12="C"),"1_VHB high","0_VHB low"))</f>
        <v>99_NCE</v>
      </c>
      <c r="AA12" s="0" t="str">
        <f aca="false">IFERROR(INDEX(country_map!$C:$C,MATCH($V12,country_map!$A:$A,0)),"")</f>
        <v>1_US</v>
      </c>
      <c r="AB12" s="0" t="str">
        <f aca="false">IFERROR(INDEX(country_map!$D:$D,MATCH($V12,country_map!$A:$A,0)),"")</f>
        <v>1_developed</v>
      </c>
      <c r="AC12" s="0" t="str">
        <f aca="false">IFERROR(INDEX(country_map!$E:$E,MATCH($V12,country_map!$A:$A,0)),"")</f>
        <v>1_western</v>
      </c>
      <c r="AD12" s="0" t="str">
        <f aca="false">IFERROR(INDEX(country_map!$F:$F,MATCH($V12,country_map!$A:$A,0)),"")</f>
        <v>1_common law</v>
      </c>
      <c r="AE12" s="0" t="s">
        <v>8747</v>
      </c>
    </row>
    <row r="13" customFormat="false" ht="15" hidden="false" customHeight="false" outlineLevel="0" collapsed="false">
      <c r="A13" s="0" t="s">
        <v>1424</v>
      </c>
      <c r="B13" s="0" t="n">
        <v>8</v>
      </c>
      <c r="C13" s="0" t="s">
        <v>754</v>
      </c>
      <c r="D13" s="0" t="s">
        <v>1424</v>
      </c>
      <c r="E13" s="0" t="s">
        <v>1436</v>
      </c>
      <c r="F13" s="0" t="s">
        <v>1428</v>
      </c>
      <c r="G13" s="0" t="s">
        <v>392</v>
      </c>
      <c r="H13" s="0" t="s">
        <v>8767</v>
      </c>
      <c r="I13" s="0" t="s">
        <v>8702</v>
      </c>
      <c r="J13" s="0" t="s">
        <v>8704</v>
      </c>
      <c r="K13" s="0" t="s">
        <v>8704</v>
      </c>
      <c r="L13" s="0" t="s">
        <v>8768</v>
      </c>
      <c r="M13" s="0" t="s">
        <v>8769</v>
      </c>
      <c r="O13" s="0" t="n">
        <v>2019</v>
      </c>
      <c r="P13" s="0" t="s">
        <v>8744</v>
      </c>
      <c r="R13" s="0" t="s">
        <v>8770</v>
      </c>
      <c r="U13" s="0" t="s">
        <v>1436</v>
      </c>
      <c r="V13" s="0" t="s">
        <v>8771</v>
      </c>
      <c r="W13" s="0" t="s">
        <v>8713</v>
      </c>
      <c r="X13" s="0" t="s">
        <v>8772</v>
      </c>
      <c r="Y13" s="0" t="str">
        <f aca="false">IF($P13="working paper","1_not published","0_published")</f>
        <v>1_not published</v>
      </c>
      <c r="Z13" s="0" t="str">
        <f aca="false">IF($P13="working paper","99_NCE",IF(OR($Q13="A+",$Q13="A",$Q13="B",$Q13="C"),"1_VHB high","0_VHB low"))</f>
        <v>99_NCE</v>
      </c>
      <c r="AA13" s="0" t="str">
        <f aca="false">IFERROR(INDEX(country_map!$C:$C,MATCH($V13,country_map!$A:$A,0)),"")</f>
        <v>99_NCE</v>
      </c>
      <c r="AB13" s="0" t="str">
        <f aca="false">IFERROR(INDEX(country_map!$D:$D,MATCH($V13,country_map!$A:$A,0)),"")</f>
        <v>99_NCE</v>
      </c>
      <c r="AC13" s="0" t="str">
        <f aca="false">IFERROR(INDEX(country_map!$E:$E,MATCH($V13,country_map!$A:$A,0)),"")</f>
        <v>99_NCE</v>
      </c>
      <c r="AD13" s="0" t="str">
        <f aca="false">IFERROR(INDEX(country_map!$F:$F,MATCH($V13,country_map!$A:$A,0)),"")</f>
        <v>99_NCE</v>
      </c>
      <c r="AE13" s="0" t="s">
        <v>8747</v>
      </c>
    </row>
    <row r="14" customFormat="false" ht="15" hidden="false" customHeight="false" outlineLevel="0" collapsed="false">
      <c r="A14" s="0" t="s">
        <v>1461</v>
      </c>
      <c r="B14" s="0" t="n">
        <v>2</v>
      </c>
      <c r="C14" s="0" t="s">
        <v>754</v>
      </c>
      <c r="D14" s="0" t="s">
        <v>1461</v>
      </c>
      <c r="E14" s="0" t="s">
        <v>1472</v>
      </c>
      <c r="F14" s="0" t="s">
        <v>95</v>
      </c>
      <c r="G14" s="0" t="s">
        <v>95</v>
      </c>
      <c r="H14" s="0" t="s">
        <v>8773</v>
      </c>
      <c r="I14" s="0" t="s">
        <v>8702</v>
      </c>
      <c r="J14" s="0" t="s">
        <v>334</v>
      </c>
      <c r="K14" s="0" t="s">
        <v>334</v>
      </c>
      <c r="L14" s="0" t="s">
        <v>8774</v>
      </c>
      <c r="M14" s="0" t="s">
        <v>8775</v>
      </c>
      <c r="N14" s="0" t="s">
        <v>8776</v>
      </c>
      <c r="O14" s="0" t="n">
        <v>2019</v>
      </c>
      <c r="P14" s="0" t="s">
        <v>8708</v>
      </c>
      <c r="R14" s="0" t="s">
        <v>8777</v>
      </c>
      <c r="S14" s="0" t="s">
        <v>8778</v>
      </c>
      <c r="T14" s="0" t="s">
        <v>8711</v>
      </c>
      <c r="U14" s="0" t="s">
        <v>1472</v>
      </c>
      <c r="V14" s="0" t="s">
        <v>8779</v>
      </c>
      <c r="W14" s="0" t="s">
        <v>8759</v>
      </c>
      <c r="X14" s="0" t="s">
        <v>8780</v>
      </c>
      <c r="Y14" s="0" t="str">
        <f aca="false">IF($P14="working paper","1_not published","0_published")</f>
        <v>0_published</v>
      </c>
      <c r="Z14" s="0" t="str">
        <f aca="false">IF($P14="working paper","99_NCE",IF(OR($Q14="A+",$Q14="A",$Q14="B",$Q14="C"),"1_VHB high","0_VHB low"))</f>
        <v>0_VHB low</v>
      </c>
      <c r="AA14" s="0" t="str">
        <f aca="false">IFERROR(INDEX(country_map!$C:$C,MATCH($V14,country_map!$A:$A,0)),"")</f>
        <v>3_AsiaPac</v>
      </c>
      <c r="AB14" s="0" t="str">
        <f aca="false">IFERROR(INDEX(country_map!$D:$D,MATCH($V14,country_map!$A:$A,0)),"")</f>
        <v>2_developing</v>
      </c>
      <c r="AC14" s="0" t="str">
        <f aca="false">IFERROR(INDEX(country_map!$E:$E,MATCH($V14,country_map!$A:$A,0)),"")</f>
        <v>2_non_western</v>
      </c>
      <c r="AD14" s="0" t="str">
        <f aca="false">IFERROR(INDEX(country_map!$F:$F,MATCH($V14,country_map!$A:$A,0)),"")</f>
        <v>1_common law</v>
      </c>
    </row>
    <row r="15" customFormat="false" ht="15" hidden="false" customHeight="false" outlineLevel="0" collapsed="false">
      <c r="A15" s="0" t="s">
        <v>1481</v>
      </c>
      <c r="B15" s="0" t="n">
        <v>61</v>
      </c>
      <c r="C15" s="0" t="s">
        <v>105</v>
      </c>
      <c r="D15" s="0" t="s">
        <v>1481</v>
      </c>
      <c r="E15" s="0" t="s">
        <v>1488</v>
      </c>
      <c r="F15" s="0" t="s">
        <v>2562</v>
      </c>
      <c r="G15" s="0" t="s">
        <v>5480</v>
      </c>
      <c r="H15" s="0" t="s">
        <v>8781</v>
      </c>
      <c r="I15" s="0" t="s">
        <v>8702</v>
      </c>
      <c r="J15" s="0" t="s">
        <v>8704</v>
      </c>
      <c r="K15" s="0" t="s">
        <v>8704</v>
      </c>
      <c r="L15" s="0" t="s">
        <v>8782</v>
      </c>
      <c r="M15" s="0" t="s">
        <v>8783</v>
      </c>
      <c r="N15" s="0" t="s">
        <v>8784</v>
      </c>
      <c r="O15" s="0" t="n">
        <v>2024</v>
      </c>
      <c r="P15" s="0" t="s">
        <v>8744</v>
      </c>
      <c r="R15" s="0" t="s">
        <v>8745</v>
      </c>
      <c r="U15" s="0" t="s">
        <v>1488</v>
      </c>
      <c r="V15" s="0" t="s">
        <v>8785</v>
      </c>
      <c r="W15" s="0" t="s">
        <v>8713</v>
      </c>
      <c r="X15" s="0" t="s">
        <v>8714</v>
      </c>
      <c r="Y15" s="0" t="str">
        <f aca="false">IF($P15="working paper","1_not published","0_published")</f>
        <v>1_not published</v>
      </c>
      <c r="Z15" s="0" t="str">
        <f aca="false">IF($P15="working paper","99_NCE",IF(OR($Q15="A+",$Q15="A",$Q15="B",$Q15="C"),"1_VHB high","0_VHB low"))</f>
        <v>99_NCE</v>
      </c>
      <c r="AA15" s="0" t="str">
        <f aca="false">IFERROR(INDEX(country_map!$C:$C,MATCH($V15,country_map!$A:$A,0)),"")</f>
        <v>99_NCE</v>
      </c>
      <c r="AB15" s="0" t="str">
        <f aca="false">IFERROR(INDEX(country_map!$D:$D,MATCH($V15,country_map!$A:$A,0)),"")</f>
        <v>99_NCE</v>
      </c>
      <c r="AC15" s="0" t="str">
        <f aca="false">IFERROR(INDEX(country_map!$E:$E,MATCH($V15,country_map!$A:$A,0)),"")</f>
        <v>99_NCE</v>
      </c>
      <c r="AD15" s="0" t="str">
        <f aca="false">IFERROR(INDEX(country_map!$F:$F,MATCH($V15,country_map!$A:$A,0)),"")</f>
        <v>99_NCE</v>
      </c>
      <c r="AE15" s="0" t="s">
        <v>8747</v>
      </c>
    </row>
    <row r="16" customFormat="false" ht="15" hidden="false" customHeight="false" outlineLevel="0" collapsed="false">
      <c r="A16" s="0" t="s">
        <v>1688</v>
      </c>
      <c r="B16" s="0" t="n">
        <v>5</v>
      </c>
      <c r="C16" s="0" t="s">
        <v>105</v>
      </c>
      <c r="D16" s="0" t="s">
        <v>1688</v>
      </c>
      <c r="E16" s="0" t="s">
        <v>1472</v>
      </c>
      <c r="F16" s="0" t="s">
        <v>391</v>
      </c>
      <c r="G16" s="0" t="s">
        <v>8724</v>
      </c>
      <c r="H16" s="0" t="s">
        <v>8786</v>
      </c>
      <c r="I16" s="0" t="s">
        <v>8702</v>
      </c>
      <c r="J16" s="0" t="s">
        <v>334</v>
      </c>
      <c r="K16" s="0" t="s">
        <v>334</v>
      </c>
      <c r="L16" s="0" t="s">
        <v>8787</v>
      </c>
      <c r="M16" s="0" t="s">
        <v>8788</v>
      </c>
      <c r="N16" s="0" t="s">
        <v>8751</v>
      </c>
      <c r="O16" s="0" t="n">
        <v>2026</v>
      </c>
      <c r="P16" s="0" t="s">
        <v>8708</v>
      </c>
      <c r="Q16" s="0" t="s">
        <v>8709</v>
      </c>
      <c r="S16" s="0" t="s">
        <v>8752</v>
      </c>
      <c r="T16" s="0" t="s">
        <v>8711</v>
      </c>
      <c r="U16" s="0" t="s">
        <v>1472</v>
      </c>
      <c r="V16" s="0" t="s">
        <v>8779</v>
      </c>
      <c r="W16" s="0" t="s">
        <v>8713</v>
      </c>
      <c r="X16" s="0" t="s">
        <v>8714</v>
      </c>
      <c r="Y16" s="0" t="str">
        <f aca="false">IF($P16="working paper","1_not published","0_published")</f>
        <v>0_published</v>
      </c>
      <c r="Z16" s="0" t="str">
        <f aca="false">IF($P16="working paper","99_NCE",IF(OR($Q16="A+",$Q16="A",$Q16="B",$Q16="C"),"1_VHB high","0_VHB low"))</f>
        <v>1_VHB high</v>
      </c>
      <c r="AA16" s="0" t="str">
        <f aca="false">IFERROR(INDEX(country_map!$C:$C,MATCH($V16,country_map!$A:$A,0)),"")</f>
        <v>3_AsiaPac</v>
      </c>
      <c r="AB16" s="0" t="str">
        <f aca="false">IFERROR(INDEX(country_map!$D:$D,MATCH($V16,country_map!$A:$A,0)),"")</f>
        <v>2_developing</v>
      </c>
      <c r="AC16" s="0" t="str">
        <f aca="false">IFERROR(INDEX(country_map!$E:$E,MATCH($V16,country_map!$A:$A,0)),"")</f>
        <v>2_non_western</v>
      </c>
      <c r="AD16" s="0" t="str">
        <f aca="false">IFERROR(INDEX(country_map!$F:$F,MATCH($V16,country_map!$A:$A,0)),"")</f>
        <v>1_common law</v>
      </c>
    </row>
    <row r="17" customFormat="false" ht="15" hidden="false" customHeight="false" outlineLevel="0" collapsed="false">
      <c r="A17" s="0" t="s">
        <v>1709</v>
      </c>
      <c r="B17" s="0" t="n">
        <v>16</v>
      </c>
      <c r="C17" s="0" t="s">
        <v>105</v>
      </c>
      <c r="D17" s="0" t="s">
        <v>1709</v>
      </c>
      <c r="E17" s="0" t="s">
        <v>1717</v>
      </c>
      <c r="F17" s="0" t="s">
        <v>2535</v>
      </c>
      <c r="G17" s="0" t="s">
        <v>8724</v>
      </c>
      <c r="H17" s="0" t="s">
        <v>8702</v>
      </c>
      <c r="I17" s="0" t="s">
        <v>8789</v>
      </c>
      <c r="J17" s="0" t="s">
        <v>497</v>
      </c>
      <c r="K17" s="0" t="s">
        <v>497</v>
      </c>
      <c r="L17" s="0" t="s">
        <v>8790</v>
      </c>
      <c r="M17" s="0" t="s">
        <v>8791</v>
      </c>
      <c r="N17" s="0" t="s">
        <v>8792</v>
      </c>
      <c r="O17" s="0" t="n">
        <v>2026</v>
      </c>
      <c r="P17" s="0" t="s">
        <v>8708</v>
      </c>
      <c r="Q17" s="0" t="s">
        <v>8731</v>
      </c>
      <c r="S17" s="0" t="s">
        <v>8793</v>
      </c>
      <c r="T17" s="0" t="s">
        <v>8711</v>
      </c>
      <c r="U17" s="0" t="s">
        <v>1717</v>
      </c>
      <c r="V17" s="0" t="s">
        <v>8794</v>
      </c>
      <c r="W17" s="0" t="s">
        <v>8713</v>
      </c>
      <c r="X17" s="0" t="s">
        <v>8714</v>
      </c>
      <c r="Y17" s="0" t="str">
        <f aca="false">IF($P17="working paper","1_not published","0_published")</f>
        <v>0_published</v>
      </c>
      <c r="Z17" s="0" t="str">
        <f aca="false">IF($P17="working paper","99_NCE",IF(OR($Q17="A+",$Q17="A",$Q17="B",$Q17="C"),"1_VHB high","0_VHB low"))</f>
        <v>1_VHB high</v>
      </c>
      <c r="AA17" s="0" t="str">
        <f aca="false">IFERROR(INDEX(country_map!$C:$C,MATCH($V17,country_map!$A:$A,0)),"")</f>
        <v>2_Europe</v>
      </c>
      <c r="AB17" s="0" t="str">
        <f aca="false">IFERROR(INDEX(country_map!$D:$D,MATCH($V17,country_map!$A:$A,0)),"")</f>
        <v>99_NCE</v>
      </c>
      <c r="AC17" s="0" t="str">
        <f aca="false">IFERROR(INDEX(country_map!$E:$E,MATCH($V17,country_map!$A:$A,0)),"")</f>
        <v>1_western</v>
      </c>
      <c r="AD17" s="0" t="str">
        <f aca="false">IFERROR(INDEX(country_map!$F:$F,MATCH($V17,country_map!$A:$A,0)),"")</f>
        <v>99_NCE</v>
      </c>
    </row>
    <row r="18" customFormat="false" ht="15" hidden="false" customHeight="false" outlineLevel="0" collapsed="false">
      <c r="A18" s="0" t="s">
        <v>1765</v>
      </c>
      <c r="B18" s="0" t="n">
        <v>12</v>
      </c>
      <c r="C18" s="0" t="s">
        <v>105</v>
      </c>
      <c r="D18" s="0" t="s">
        <v>1765</v>
      </c>
      <c r="E18" s="0" t="s">
        <v>1772</v>
      </c>
      <c r="F18" s="0" t="s">
        <v>2562</v>
      </c>
      <c r="G18" s="0" t="s">
        <v>8795</v>
      </c>
      <c r="H18" s="0" t="s">
        <v>8796</v>
      </c>
      <c r="I18" s="0" t="s">
        <v>8797</v>
      </c>
      <c r="J18" s="0" t="s">
        <v>8704</v>
      </c>
      <c r="K18" s="0" t="s">
        <v>8704</v>
      </c>
      <c r="L18" s="0" t="s">
        <v>8798</v>
      </c>
      <c r="M18" s="0" t="s">
        <v>8799</v>
      </c>
      <c r="N18" s="0" t="s">
        <v>8800</v>
      </c>
      <c r="O18" s="0" t="n">
        <v>2026</v>
      </c>
      <c r="P18" s="0" t="s">
        <v>8708</v>
      </c>
      <c r="Q18" s="0" t="s">
        <v>8709</v>
      </c>
      <c r="S18" s="0" t="s">
        <v>8801</v>
      </c>
      <c r="T18" s="0" t="s">
        <v>8711</v>
      </c>
      <c r="U18" s="0" t="s">
        <v>1772</v>
      </c>
      <c r="V18" s="0" t="s">
        <v>8802</v>
      </c>
      <c r="W18" s="0" t="s">
        <v>8713</v>
      </c>
      <c r="X18" s="0" t="s">
        <v>8714</v>
      </c>
      <c r="Y18" s="0" t="str">
        <f aca="false">IF($P18="working paper","1_not published","0_published")</f>
        <v>0_published</v>
      </c>
      <c r="Z18" s="0" t="str">
        <f aca="false">IF($P18="working paper","99_NCE",IF(OR($Q18="A+",$Q18="A",$Q18="B",$Q18="C"),"1_VHB high","0_VHB low"))</f>
        <v>1_VHB high</v>
      </c>
      <c r="AA18" s="0" t="str">
        <f aca="false">IFERROR(INDEX(country_map!$C:$C,MATCH($V18,country_map!$A:$A,0)),"")</f>
        <v>2_Europe</v>
      </c>
      <c r="AB18" s="0" t="str">
        <f aca="false">IFERROR(INDEX(country_map!$D:$D,MATCH($V18,country_map!$A:$A,0)),"")</f>
        <v>99_NCE</v>
      </c>
      <c r="AC18" s="0" t="str">
        <f aca="false">IFERROR(INDEX(country_map!$E:$E,MATCH($V18,country_map!$A:$A,0)),"")</f>
        <v>1_western</v>
      </c>
      <c r="AD18" s="0" t="str">
        <f aca="false">IFERROR(INDEX(country_map!$F:$F,MATCH($V18,country_map!$A:$A,0)),"")</f>
        <v>99_NCE</v>
      </c>
    </row>
    <row r="19" customFormat="false" ht="15" hidden="false" customHeight="false" outlineLevel="0" collapsed="false">
      <c r="A19" s="0" t="s">
        <v>1809</v>
      </c>
      <c r="B19" s="0" t="n">
        <v>5</v>
      </c>
      <c r="C19" s="0" t="s">
        <v>754</v>
      </c>
      <c r="D19" s="0" t="s">
        <v>1814</v>
      </c>
      <c r="E19" s="0" t="s">
        <v>1816</v>
      </c>
      <c r="F19" s="0" t="s">
        <v>1428</v>
      </c>
      <c r="G19" s="0" t="s">
        <v>6505</v>
      </c>
      <c r="H19" s="0" t="s">
        <v>8803</v>
      </c>
      <c r="I19" s="0" t="s">
        <v>8804</v>
      </c>
      <c r="J19" s="0" t="s">
        <v>8704</v>
      </c>
      <c r="K19" s="0" t="s">
        <v>8704</v>
      </c>
      <c r="L19" s="0" t="s">
        <v>8805</v>
      </c>
      <c r="M19" s="0" t="s">
        <v>8806</v>
      </c>
      <c r="N19" s="0" t="s">
        <v>8807</v>
      </c>
      <c r="O19" s="0" t="n">
        <v>2020</v>
      </c>
      <c r="P19" s="0" t="s">
        <v>8708</v>
      </c>
      <c r="Q19" s="0" t="s">
        <v>8709</v>
      </c>
      <c r="S19" s="0" t="s">
        <v>8808</v>
      </c>
      <c r="T19" s="0" t="s">
        <v>8711</v>
      </c>
      <c r="U19" s="0" t="s">
        <v>1816</v>
      </c>
      <c r="V19" s="0" t="s">
        <v>8809</v>
      </c>
      <c r="W19" s="0" t="s">
        <v>8722</v>
      </c>
      <c r="X19" s="0" t="s">
        <v>8810</v>
      </c>
      <c r="Y19" s="0" t="str">
        <f aca="false">IF($P19="working paper","1_not published","0_published")</f>
        <v>0_published</v>
      </c>
      <c r="Z19" s="0" t="str">
        <f aca="false">IF($P19="working paper","99_NCE",IF(OR($Q19="A+",$Q19="A",$Q19="B",$Q19="C"),"1_VHB high","0_VHB low"))</f>
        <v>1_VHB high</v>
      </c>
      <c r="AA19" s="0" t="str">
        <f aca="false">IFERROR(INDEX(country_map!$C:$C,MATCH($V19,country_map!$A:$A,0)),"")</f>
        <v>2_Europe</v>
      </c>
      <c r="AB19" s="0" t="str">
        <f aca="false">IFERROR(INDEX(country_map!$D:$D,MATCH($V19,country_map!$A:$A,0)),"")</f>
        <v>99_NCE</v>
      </c>
      <c r="AC19" s="0" t="str">
        <f aca="false">IFERROR(INDEX(country_map!$E:$E,MATCH($V19,country_map!$A:$A,0)),"")</f>
        <v>1_western</v>
      </c>
      <c r="AD19" s="0" t="str">
        <f aca="false">IFERROR(INDEX(country_map!$F:$F,MATCH($V19,country_map!$A:$A,0)),"")</f>
        <v>99_NCE</v>
      </c>
    </row>
    <row r="20" customFormat="false" ht="15" hidden="false" customHeight="false" outlineLevel="0" collapsed="false">
      <c r="A20" s="0" t="s">
        <v>1838</v>
      </c>
      <c r="B20" s="0" t="n">
        <v>50</v>
      </c>
      <c r="C20" s="0" t="s">
        <v>769</v>
      </c>
      <c r="D20" s="0" t="s">
        <v>1838</v>
      </c>
      <c r="N20" s="0" t="s">
        <v>8811</v>
      </c>
      <c r="O20" s="0" t="n">
        <v>2010</v>
      </c>
      <c r="P20" s="0" t="s">
        <v>8744</v>
      </c>
      <c r="U20" s="0" t="s">
        <v>343</v>
      </c>
      <c r="V20" s="0" t="s">
        <v>8721</v>
      </c>
      <c r="W20" s="0" t="s">
        <v>8713</v>
      </c>
      <c r="X20" s="0" t="s">
        <v>8753</v>
      </c>
      <c r="Y20" s="0" t="str">
        <f aca="false">IF($P20="working paper","1_not published","0_published")</f>
        <v>1_not published</v>
      </c>
      <c r="Z20" s="0" t="str">
        <f aca="false">IF($P20="working paper","99_NCE",IF(OR($Q20="A+",$Q20="A",$Q20="B",$Q20="C"),"1_VHB high","0_VHB low"))</f>
        <v>99_NCE</v>
      </c>
      <c r="AA20" s="0" t="str">
        <f aca="false">IFERROR(INDEX(country_map!$C:$C,MATCH($V20,country_map!$A:$A,0)),"")</f>
        <v>1_US</v>
      </c>
      <c r="AB20" s="0" t="str">
        <f aca="false">IFERROR(INDEX(country_map!$D:$D,MATCH($V20,country_map!$A:$A,0)),"")</f>
        <v>1_developed</v>
      </c>
      <c r="AC20" s="0" t="str">
        <f aca="false">IFERROR(INDEX(country_map!$E:$E,MATCH($V20,country_map!$A:$A,0)),"")</f>
        <v>1_western</v>
      </c>
      <c r="AD20" s="0" t="str">
        <f aca="false">IFERROR(INDEX(country_map!$F:$F,MATCH($V20,country_map!$A:$A,0)),"")</f>
        <v>1_common law</v>
      </c>
      <c r="AE20" s="0" t="s">
        <v>8747</v>
      </c>
    </row>
    <row r="21" customFormat="false" ht="15" hidden="false" customHeight="false" outlineLevel="0" collapsed="false">
      <c r="A21" s="0" t="s">
        <v>2004</v>
      </c>
      <c r="B21" s="0" t="n">
        <v>22</v>
      </c>
      <c r="C21" s="0" t="s">
        <v>769</v>
      </c>
      <c r="D21" s="0" t="s">
        <v>2004</v>
      </c>
      <c r="N21" s="0" t="s">
        <v>8812</v>
      </c>
      <c r="O21" s="0" t="n">
        <v>2014</v>
      </c>
      <c r="P21" s="0" t="s">
        <v>8708</v>
      </c>
      <c r="Q21" s="0" t="s">
        <v>8813</v>
      </c>
      <c r="S21" s="0" t="n">
        <v>4.6</v>
      </c>
      <c r="U21" s="0" t="s">
        <v>343</v>
      </c>
      <c r="V21" s="0" t="s">
        <v>8721</v>
      </c>
      <c r="W21" s="0" t="s">
        <v>8759</v>
      </c>
      <c r="X21" s="0" t="s">
        <v>8753</v>
      </c>
      <c r="Y21" s="0" t="str">
        <f aca="false">IF($P21="working paper","1_not published","0_published")</f>
        <v>0_published</v>
      </c>
      <c r="Z21" s="0" t="str">
        <f aca="false">IF($P21="working paper","99_NCE",IF(OR($Q21="A+",$Q21="A",$Q21="B",$Q21="C"),"1_VHB high","0_VHB low"))</f>
        <v>1_VHB high</v>
      </c>
      <c r="AA21" s="0" t="str">
        <f aca="false">IFERROR(INDEX(country_map!$C:$C,MATCH($V21,country_map!$A:$A,0)),"")</f>
        <v>1_US</v>
      </c>
      <c r="AB21" s="0" t="str">
        <f aca="false">IFERROR(INDEX(country_map!$D:$D,MATCH($V21,country_map!$A:$A,0)),"")</f>
        <v>1_developed</v>
      </c>
      <c r="AC21" s="0" t="str">
        <f aca="false">IFERROR(INDEX(country_map!$E:$E,MATCH($V21,country_map!$A:$A,0)),"")</f>
        <v>1_western</v>
      </c>
      <c r="AD21" s="0" t="str">
        <f aca="false">IFERROR(INDEX(country_map!$F:$F,MATCH($V21,country_map!$A:$A,0)),"")</f>
        <v>1_common law</v>
      </c>
    </row>
    <row r="22" customFormat="false" ht="15" hidden="false" customHeight="false" outlineLevel="0" collapsed="false">
      <c r="A22" s="0" t="s">
        <v>2098</v>
      </c>
      <c r="B22" s="0" t="n">
        <v>48</v>
      </c>
      <c r="C22" s="0" t="s">
        <v>769</v>
      </c>
      <c r="D22" s="0" t="s">
        <v>2098</v>
      </c>
      <c r="N22" s="0" t="s">
        <v>8814</v>
      </c>
      <c r="O22" s="0" t="n">
        <v>2020</v>
      </c>
      <c r="P22" s="0" t="s">
        <v>8708</v>
      </c>
      <c r="Q22" s="0" t="s">
        <v>8709</v>
      </c>
      <c r="S22" s="0" t="n">
        <v>6.1</v>
      </c>
      <c r="U22" s="0" t="s">
        <v>343</v>
      </c>
      <c r="V22" s="0" t="s">
        <v>8721</v>
      </c>
      <c r="W22" s="0" t="s">
        <v>8759</v>
      </c>
      <c r="X22" s="0" t="s">
        <v>8753</v>
      </c>
      <c r="Y22" s="0" t="str">
        <f aca="false">IF($P22="working paper","1_not published","0_published")</f>
        <v>0_published</v>
      </c>
      <c r="Z22" s="0" t="str">
        <f aca="false">IF($P22="working paper","99_NCE",IF(OR($Q22="A+",$Q22="A",$Q22="B",$Q22="C"),"1_VHB high","0_VHB low"))</f>
        <v>1_VHB high</v>
      </c>
      <c r="AA22" s="0" t="str">
        <f aca="false">IFERROR(INDEX(country_map!$C:$C,MATCH($V22,country_map!$A:$A,0)),"")</f>
        <v>1_US</v>
      </c>
      <c r="AB22" s="0" t="str">
        <f aca="false">IFERROR(INDEX(country_map!$D:$D,MATCH($V22,country_map!$A:$A,0)),"")</f>
        <v>1_developed</v>
      </c>
      <c r="AC22" s="0" t="str">
        <f aca="false">IFERROR(INDEX(country_map!$E:$E,MATCH($V22,country_map!$A:$A,0)),"")</f>
        <v>1_western</v>
      </c>
      <c r="AD22" s="0" t="str">
        <f aca="false">IFERROR(INDEX(country_map!$F:$F,MATCH($V22,country_map!$A:$A,0)),"")</f>
        <v>1_common law</v>
      </c>
    </row>
    <row r="23" customFormat="false" ht="15" hidden="false" customHeight="false" outlineLevel="0" collapsed="false">
      <c r="A23" s="0" t="s">
        <v>2079</v>
      </c>
      <c r="B23" s="0" t="n">
        <v>4</v>
      </c>
      <c r="C23" s="0" t="s">
        <v>769</v>
      </c>
      <c r="D23" s="0" t="s">
        <v>2079</v>
      </c>
      <c r="N23" s="0" t="s">
        <v>8763</v>
      </c>
      <c r="O23" s="0" t="n">
        <v>2011</v>
      </c>
      <c r="P23" s="0" t="s">
        <v>8708</v>
      </c>
      <c r="U23" s="0" t="s">
        <v>343</v>
      </c>
      <c r="V23" s="0" t="s">
        <v>8721</v>
      </c>
      <c r="W23" s="0" t="s">
        <v>8713</v>
      </c>
      <c r="X23" s="0" t="s">
        <v>8753</v>
      </c>
      <c r="Y23" s="0" t="str">
        <f aca="false">IF($P23="working paper","1_not published","0_published")</f>
        <v>0_published</v>
      </c>
      <c r="Z23" s="0" t="str">
        <f aca="false">IF($P23="working paper","99_NCE",IF(OR($Q23="A+",$Q23="A",$Q23="B",$Q23="C"),"1_VHB high","0_VHB low"))</f>
        <v>0_VHB low</v>
      </c>
      <c r="AA23" s="0" t="str">
        <f aca="false">IFERROR(INDEX(country_map!$C:$C,MATCH($V23,country_map!$A:$A,0)),"")</f>
        <v>1_US</v>
      </c>
      <c r="AB23" s="0" t="str">
        <f aca="false">IFERROR(INDEX(country_map!$D:$D,MATCH($V23,country_map!$A:$A,0)),"")</f>
        <v>1_developed</v>
      </c>
      <c r="AC23" s="0" t="str">
        <f aca="false">IFERROR(INDEX(country_map!$E:$E,MATCH($V23,country_map!$A:$A,0)),"")</f>
        <v>1_western</v>
      </c>
      <c r="AD23" s="0" t="str">
        <f aca="false">IFERROR(INDEX(country_map!$F:$F,MATCH($V23,country_map!$A:$A,0)),"")</f>
        <v>1_common law</v>
      </c>
      <c r="AE23" s="0" t="s">
        <v>8765</v>
      </c>
      <c r="AF23" s="0" t="s">
        <v>8766</v>
      </c>
    </row>
    <row r="24" customFormat="false" ht="15" hidden="false" customHeight="false" outlineLevel="0" collapsed="false">
      <c r="A24" s="0" t="s">
        <v>2213</v>
      </c>
      <c r="B24" s="0" t="n">
        <v>10</v>
      </c>
      <c r="C24" s="0" t="s">
        <v>769</v>
      </c>
      <c r="D24" s="0" t="s">
        <v>2213</v>
      </c>
      <c r="N24" s="0" t="s">
        <v>8815</v>
      </c>
      <c r="O24" s="0" t="n">
        <v>2022</v>
      </c>
      <c r="P24" s="0" t="s">
        <v>8708</v>
      </c>
      <c r="S24" s="0" t="n">
        <v>2.6</v>
      </c>
      <c r="U24" s="0" t="s">
        <v>8668</v>
      </c>
      <c r="V24" s="0" t="s">
        <v>8816</v>
      </c>
      <c r="W24" s="0" t="s">
        <v>8722</v>
      </c>
      <c r="X24" s="0" t="s">
        <v>8753</v>
      </c>
      <c r="Y24" s="0" t="str">
        <f aca="false">IF($P24="working paper","1_not published","0_published")</f>
        <v>0_published</v>
      </c>
      <c r="Z24" s="0" t="str">
        <f aca="false">IF($P24="working paper","99_NCE",IF(OR($Q24="A+",$Q24="A",$Q24="B",$Q24="C"),"1_VHB high","0_VHB low"))</f>
        <v>0_VHB low</v>
      </c>
      <c r="AA24" s="0" t="str">
        <f aca="false">IFERROR(INDEX(country_map!$C:$C,MATCH($V24,country_map!$A:$A,0)),"")</f>
        <v>99_NCE</v>
      </c>
      <c r="AB24" s="0" t="str">
        <f aca="false">IFERROR(INDEX(country_map!$D:$D,MATCH($V24,country_map!$A:$A,0)),"")</f>
        <v>99_NCE</v>
      </c>
      <c r="AC24" s="0" t="str">
        <f aca="false">IFERROR(INDEX(country_map!$E:$E,MATCH($V24,country_map!$A:$A,0)),"")</f>
        <v>99_NCE</v>
      </c>
      <c r="AD24" s="0" t="str">
        <f aca="false">IFERROR(INDEX(country_map!$F:$F,MATCH($V24,country_map!$A:$A,0)),"")</f>
        <v>99_NCE</v>
      </c>
    </row>
    <row r="25" customFormat="false" ht="15" hidden="false" customHeight="false" outlineLevel="0" collapsed="false">
      <c r="A25" s="0" t="s">
        <v>2264</v>
      </c>
      <c r="B25" s="0" t="n">
        <v>35</v>
      </c>
      <c r="C25" s="0" t="s">
        <v>769</v>
      </c>
      <c r="D25" s="0" t="s">
        <v>2264</v>
      </c>
      <c r="N25" s="0" t="s">
        <v>8763</v>
      </c>
      <c r="O25" s="0" t="n">
        <v>2022</v>
      </c>
      <c r="P25" s="0" t="s">
        <v>8744</v>
      </c>
      <c r="U25" s="0" t="s">
        <v>8817</v>
      </c>
      <c r="V25" s="0" t="s">
        <v>8818</v>
      </c>
      <c r="W25" s="0" t="s">
        <v>8713</v>
      </c>
      <c r="X25" s="0" t="s">
        <v>8753</v>
      </c>
      <c r="Y25" s="0" t="str">
        <f aca="false">IF($P25="working paper","1_not published","0_published")</f>
        <v>1_not published</v>
      </c>
      <c r="Z25" s="0" t="str">
        <f aca="false">IF($P25="working paper","99_NCE",IF(OR($Q25="A+",$Q25="A",$Q25="B",$Q25="C"),"1_VHB high","0_VHB low"))</f>
        <v>99_NCE</v>
      </c>
      <c r="AA25" s="0" t="str">
        <f aca="false">IFERROR(INDEX(country_map!$C:$C,MATCH($V25,country_map!$A:$A,0)),"")</f>
        <v>2_Europe</v>
      </c>
      <c r="AB25" s="0" t="str">
        <f aca="false">IFERROR(INDEX(country_map!$D:$D,MATCH($V25,country_map!$A:$A,0)),"")</f>
        <v>99_NCE</v>
      </c>
      <c r="AC25" s="0" t="str">
        <f aca="false">IFERROR(INDEX(country_map!$E:$E,MATCH($V25,country_map!$A:$A,0)),"")</f>
        <v>1_western</v>
      </c>
      <c r="AD25" s="0" t="str">
        <f aca="false">IFERROR(INDEX(country_map!$F:$F,MATCH($V25,country_map!$A:$A,0)),"")</f>
        <v>2_civil law</v>
      </c>
      <c r="AE25" s="0" t="s">
        <v>8747</v>
      </c>
    </row>
    <row r="26" customFormat="false" ht="15" hidden="false" customHeight="false" outlineLevel="0" collapsed="false">
      <c r="A26" s="0" t="s">
        <v>2423</v>
      </c>
      <c r="B26" s="0" t="n">
        <v>27</v>
      </c>
      <c r="C26" s="0" t="s">
        <v>105</v>
      </c>
      <c r="D26" s="0" t="s">
        <v>2423</v>
      </c>
      <c r="E26" s="0" t="s">
        <v>2428</v>
      </c>
      <c r="F26" s="0" t="s">
        <v>5480</v>
      </c>
      <c r="G26" s="0" t="s">
        <v>8795</v>
      </c>
      <c r="H26" s="0" t="s">
        <v>8819</v>
      </c>
      <c r="I26" s="0" t="s">
        <v>8702</v>
      </c>
      <c r="J26" s="0" t="s">
        <v>497</v>
      </c>
      <c r="K26" s="0" t="s">
        <v>497</v>
      </c>
      <c r="L26" s="0" t="s">
        <v>8820</v>
      </c>
      <c r="M26" s="0" t="s">
        <v>8821</v>
      </c>
      <c r="N26" s="0" t="s">
        <v>8719</v>
      </c>
      <c r="O26" s="0" t="n">
        <v>2026</v>
      </c>
      <c r="P26" s="0" t="s">
        <v>8708</v>
      </c>
      <c r="Q26" s="0" t="s">
        <v>8709</v>
      </c>
      <c r="S26" s="0" t="s">
        <v>8720</v>
      </c>
      <c r="T26" s="0" t="s">
        <v>8711</v>
      </c>
      <c r="U26" s="0" t="s">
        <v>2428</v>
      </c>
      <c r="V26" s="0" t="s">
        <v>8822</v>
      </c>
      <c r="W26" s="0" t="s">
        <v>8722</v>
      </c>
      <c r="X26" s="0" t="s">
        <v>8723</v>
      </c>
      <c r="Y26" s="0" t="str">
        <f aca="false">IF($P26="working paper","1_not published","0_published")</f>
        <v>0_published</v>
      </c>
      <c r="Z26" s="0" t="str">
        <f aca="false">IF($P26="working paper","99_NCE",IF(OR($Q26="A+",$Q26="A",$Q26="B",$Q26="C"),"1_VHB high","0_VHB low"))</f>
        <v>1_VHB high</v>
      </c>
      <c r="AA26" s="0" t="str">
        <f aca="false">IFERROR(INDEX(country_map!$C:$C,MATCH($V26,country_map!$A:$A,0)),"")</f>
        <v>2_Europe</v>
      </c>
      <c r="AB26" s="0" t="str">
        <f aca="false">IFERROR(INDEX(country_map!$D:$D,MATCH($V26,country_map!$A:$A,0)),"")</f>
        <v>99_NCE</v>
      </c>
      <c r="AC26" s="0" t="str">
        <f aca="false">IFERROR(INDEX(country_map!$E:$E,MATCH($V26,country_map!$A:$A,0)),"")</f>
        <v>1_western</v>
      </c>
      <c r="AD26" s="0" t="str">
        <f aca="false">IFERROR(INDEX(country_map!$F:$F,MATCH($V26,country_map!$A:$A,0)),"")</f>
        <v>99_NCE</v>
      </c>
    </row>
    <row r="27" customFormat="false" ht="15" hidden="false" customHeight="false" outlineLevel="0" collapsed="false">
      <c r="A27" s="0" t="s">
        <v>2478</v>
      </c>
      <c r="B27" s="0" t="n">
        <v>35</v>
      </c>
      <c r="C27" s="0" t="s">
        <v>769</v>
      </c>
      <c r="D27" s="0" t="s">
        <v>2478</v>
      </c>
      <c r="N27" s="0" t="s">
        <v>8823</v>
      </c>
      <c r="O27" s="0" t="n">
        <v>2018</v>
      </c>
      <c r="P27" s="0" t="s">
        <v>8708</v>
      </c>
      <c r="S27" s="0" t="n">
        <v>3.3</v>
      </c>
      <c r="U27" s="0" t="s">
        <v>8668</v>
      </c>
      <c r="V27" s="0" t="s">
        <v>8816</v>
      </c>
      <c r="W27" s="0" t="s">
        <v>8722</v>
      </c>
      <c r="X27" s="0" t="s">
        <v>8753</v>
      </c>
      <c r="Y27" s="0" t="str">
        <f aca="false">IF($P27="working paper","1_not published","0_published")</f>
        <v>0_published</v>
      </c>
      <c r="Z27" s="0" t="str">
        <f aca="false">IF($P27="working paper","99_NCE",IF(OR($Q27="A+",$Q27="A",$Q27="B",$Q27="C"),"1_VHB high","0_VHB low"))</f>
        <v>0_VHB low</v>
      </c>
      <c r="AA27" s="0" t="str">
        <f aca="false">IFERROR(INDEX(country_map!$C:$C,MATCH($V27,country_map!$A:$A,0)),"")</f>
        <v>99_NCE</v>
      </c>
      <c r="AB27" s="0" t="str">
        <f aca="false">IFERROR(INDEX(country_map!$D:$D,MATCH($V27,country_map!$A:$A,0)),"")</f>
        <v>99_NCE</v>
      </c>
      <c r="AC27" s="0" t="str">
        <f aca="false">IFERROR(INDEX(country_map!$E:$E,MATCH($V27,country_map!$A:$A,0)),"")</f>
        <v>99_NCE</v>
      </c>
      <c r="AD27" s="0" t="str">
        <f aca="false">IFERROR(INDEX(country_map!$F:$F,MATCH($V27,country_map!$A:$A,0)),"")</f>
        <v>99_NCE</v>
      </c>
    </row>
    <row r="28" customFormat="false" ht="15" hidden="false" customHeight="false" outlineLevel="0" collapsed="false">
      <c r="A28" s="0" t="s">
        <v>2645</v>
      </c>
      <c r="B28" s="0" t="n">
        <v>59</v>
      </c>
      <c r="C28" s="0" t="s">
        <v>105</v>
      </c>
      <c r="D28" s="0" t="s">
        <v>2645</v>
      </c>
      <c r="E28" s="0" t="s">
        <v>2652</v>
      </c>
      <c r="F28" s="0" t="s">
        <v>1124</v>
      </c>
      <c r="G28" s="0" t="s">
        <v>4638</v>
      </c>
      <c r="H28" s="0" t="s">
        <v>8824</v>
      </c>
      <c r="I28" s="0" t="s">
        <v>8825</v>
      </c>
      <c r="J28" s="0" t="s">
        <v>8704</v>
      </c>
      <c r="K28" s="0" t="s">
        <v>8704</v>
      </c>
      <c r="L28" s="0" t="s">
        <v>8826</v>
      </c>
      <c r="M28" s="0" t="s">
        <v>8827</v>
      </c>
      <c r="N28" s="0" t="s">
        <v>8807</v>
      </c>
      <c r="O28" s="0" t="n">
        <v>2025</v>
      </c>
      <c r="P28" s="0" t="s">
        <v>8708</v>
      </c>
      <c r="R28" s="0" t="s">
        <v>8828</v>
      </c>
      <c r="S28" s="0" t="s">
        <v>8808</v>
      </c>
      <c r="T28" s="0" t="s">
        <v>8711</v>
      </c>
      <c r="U28" s="0" t="s">
        <v>2652</v>
      </c>
      <c r="V28" s="0" t="s">
        <v>8829</v>
      </c>
      <c r="W28" s="0" t="s">
        <v>8722</v>
      </c>
      <c r="X28" s="0" t="s">
        <v>8810</v>
      </c>
      <c r="Y28" s="0" t="str">
        <f aca="false">IF($P28="working paper","1_not published","0_published")</f>
        <v>0_published</v>
      </c>
      <c r="Z28" s="0" t="str">
        <f aca="false">IF($P28="working paper","99_NCE",IF(OR($Q28="A+",$Q28="A",$Q28="B",$Q28="C"),"1_VHB high","0_VHB low"))</f>
        <v>0_VHB low</v>
      </c>
      <c r="AA28" s="0" t="str">
        <f aca="false">IFERROR(INDEX(country_map!$C:$C,MATCH($V28,country_map!$A:$A,0)),"")</f>
        <v>99_NCE</v>
      </c>
      <c r="AB28" s="0" t="str">
        <f aca="false">IFERROR(INDEX(country_map!$D:$D,MATCH($V28,country_map!$A:$A,0)),"")</f>
        <v>99_NCE</v>
      </c>
      <c r="AC28" s="0" t="str">
        <f aca="false">IFERROR(INDEX(country_map!$E:$E,MATCH($V28,country_map!$A:$A,0)),"")</f>
        <v>99_NCE</v>
      </c>
      <c r="AD28" s="0" t="str">
        <f aca="false">IFERROR(INDEX(country_map!$F:$F,MATCH($V28,country_map!$A:$A,0)),"")</f>
        <v>99_NCE</v>
      </c>
    </row>
    <row r="29" customFormat="false" ht="15" hidden="false" customHeight="false" outlineLevel="0" collapsed="false">
      <c r="A29" s="0" t="s">
        <v>2809</v>
      </c>
      <c r="B29" s="0" t="n">
        <v>32</v>
      </c>
      <c r="C29" s="0" t="s">
        <v>769</v>
      </c>
      <c r="D29" s="0" t="s">
        <v>2809</v>
      </c>
      <c r="N29" s="0" t="s">
        <v>8830</v>
      </c>
      <c r="O29" s="0" t="n">
        <v>2021</v>
      </c>
      <c r="P29" s="0" t="s">
        <v>8708</v>
      </c>
      <c r="Q29" s="0" t="s">
        <v>8709</v>
      </c>
      <c r="U29" s="0" t="s">
        <v>8831</v>
      </c>
      <c r="V29" s="0" t="s">
        <v>8832</v>
      </c>
      <c r="W29" s="0" t="s">
        <v>8713</v>
      </c>
      <c r="X29" s="0" t="s">
        <v>8753</v>
      </c>
      <c r="Y29" s="0" t="str">
        <f aca="false">IF($P29="working paper","1_not published","0_published")</f>
        <v>0_published</v>
      </c>
      <c r="Z29" s="0" t="str">
        <f aca="false">IF($P29="working paper","99_NCE",IF(OR($Q29="A+",$Q29="A",$Q29="B",$Q29="C"),"1_VHB high","0_VHB low"))</f>
        <v>1_VHB high</v>
      </c>
      <c r="AA29" s="0" t="str">
        <f aca="false">IFERROR(INDEX(country_map!$C:$C,MATCH($V29,country_map!$A:$A,0)),"")</f>
        <v>99_NCE</v>
      </c>
      <c r="AB29" s="0" t="str">
        <f aca="false">IFERROR(INDEX(country_map!$D:$D,MATCH($V29,country_map!$A:$A,0)),"")</f>
        <v>99_NCE</v>
      </c>
      <c r="AC29" s="0" t="str">
        <f aca="false">IFERROR(INDEX(country_map!$E:$E,MATCH($V29,country_map!$A:$A,0)),"")</f>
        <v>99_NCE</v>
      </c>
      <c r="AD29" s="0" t="str">
        <f aca="false">IFERROR(INDEX(country_map!$F:$F,MATCH($V29,country_map!$A:$A,0)),"")</f>
        <v>99_NCE</v>
      </c>
      <c r="AE29" s="0" t="s">
        <v>8765</v>
      </c>
      <c r="AF29" s="0" t="s">
        <v>8766</v>
      </c>
    </row>
    <row r="30" customFormat="false" ht="15" hidden="false" customHeight="false" outlineLevel="0" collapsed="false">
      <c r="A30" s="0" t="s">
        <v>8650</v>
      </c>
      <c r="B30" s="0" t="n">
        <v>3</v>
      </c>
      <c r="C30" s="0" t="s">
        <v>769</v>
      </c>
      <c r="D30" s="0" t="s">
        <v>8650</v>
      </c>
      <c r="N30" s="0" t="s">
        <v>8833</v>
      </c>
      <c r="O30" s="0" t="n">
        <v>2017</v>
      </c>
      <c r="P30" s="0" t="s">
        <v>8708</v>
      </c>
      <c r="U30" s="0" t="s">
        <v>8834</v>
      </c>
      <c r="V30" s="0" t="s">
        <v>8835</v>
      </c>
      <c r="W30" s="0" t="s">
        <v>8759</v>
      </c>
      <c r="X30" s="0" t="s">
        <v>8753</v>
      </c>
      <c r="Y30" s="0" t="str">
        <f aca="false">IF($P30="working paper","1_not published","0_published")</f>
        <v>0_published</v>
      </c>
      <c r="Z30" s="0" t="str">
        <f aca="false">IF($P30="working paper","99_NCE",IF(OR($Q30="A+",$Q30="A",$Q30="B",$Q30="C"),"1_VHB high","0_VHB low"))</f>
        <v>0_VHB low</v>
      </c>
      <c r="AA30" s="0" t="str">
        <f aca="false">IFERROR(INDEX(country_map!$C:$C,MATCH($V30,country_map!$A:$A,0)),"")</f>
        <v>2_Europe</v>
      </c>
      <c r="AB30" s="0" t="str">
        <f aca="false">IFERROR(INDEX(country_map!$D:$D,MATCH($V30,country_map!$A:$A,0)),"")</f>
        <v>1_developed</v>
      </c>
      <c r="AC30" s="0" t="str">
        <f aca="false">IFERROR(INDEX(country_map!$E:$E,MATCH($V30,country_map!$A:$A,0)),"")</f>
        <v>1_western</v>
      </c>
      <c r="AD30" s="0" t="str">
        <f aca="false">IFERROR(INDEX(country_map!$F:$F,MATCH($V30,country_map!$A:$A,0)),"")</f>
        <v>2_civil law</v>
      </c>
      <c r="AE30" s="0" t="s">
        <v>8836</v>
      </c>
    </row>
    <row r="31" customFormat="false" ht="15" hidden="false" customHeight="false" outlineLevel="0" collapsed="false">
      <c r="A31" s="0" t="s">
        <v>2927</v>
      </c>
      <c r="B31" s="0" t="n">
        <v>8</v>
      </c>
      <c r="C31" s="0" t="s">
        <v>769</v>
      </c>
      <c r="D31" s="0" t="s">
        <v>2927</v>
      </c>
      <c r="N31" s="0" t="s">
        <v>8837</v>
      </c>
      <c r="O31" s="0" t="n">
        <v>2022</v>
      </c>
      <c r="P31" s="0" t="s">
        <v>8708</v>
      </c>
      <c r="Q31" s="0" t="s">
        <v>8709</v>
      </c>
      <c r="S31" s="0" t="n">
        <v>11.1</v>
      </c>
      <c r="U31" s="0" t="s">
        <v>2985</v>
      </c>
      <c r="V31" s="0" t="s">
        <v>8838</v>
      </c>
      <c r="W31" s="0" t="s">
        <v>8722</v>
      </c>
      <c r="X31" s="0" t="s">
        <v>8753</v>
      </c>
      <c r="Y31" s="0" t="str">
        <f aca="false">IF($P31="working paper","1_not published","0_published")</f>
        <v>0_published</v>
      </c>
      <c r="Z31" s="0" t="str">
        <f aca="false">IF($P31="working paper","99_NCE",IF(OR($Q31="A+",$Q31="A",$Q31="B",$Q31="C"),"1_VHB high","0_VHB low"))</f>
        <v>1_VHB high</v>
      </c>
      <c r="AA31" s="0" t="str">
        <f aca="false">IFERROR(INDEX(country_map!$C:$C,MATCH($V31,country_map!$A:$A,0)),"")</f>
        <v>3_AsiaPac</v>
      </c>
      <c r="AB31" s="0" t="str">
        <f aca="false">IFERROR(INDEX(country_map!$D:$D,MATCH($V31,country_map!$A:$A,0)),"")</f>
        <v>2_developing</v>
      </c>
      <c r="AC31" s="0" t="str">
        <f aca="false">IFERROR(INDEX(country_map!$E:$E,MATCH($V31,country_map!$A:$A,0)),"")</f>
        <v>2_non_western</v>
      </c>
      <c r="AD31" s="0" t="str">
        <f aca="false">IFERROR(INDEX(country_map!$F:$F,MATCH($V31,country_map!$A:$A,0)),"")</f>
        <v>2_civil law</v>
      </c>
    </row>
    <row r="32" customFormat="false" ht="15" hidden="false" customHeight="false" outlineLevel="0" collapsed="false">
      <c r="A32" s="0" t="s">
        <v>2968</v>
      </c>
      <c r="B32" s="0" t="n">
        <v>2</v>
      </c>
      <c r="C32" s="0" t="s">
        <v>769</v>
      </c>
      <c r="D32" s="0" t="s">
        <v>2968</v>
      </c>
      <c r="N32" s="0" t="s">
        <v>8729</v>
      </c>
      <c r="O32" s="0" t="n">
        <v>2018</v>
      </c>
      <c r="P32" s="0" t="s">
        <v>8708</v>
      </c>
      <c r="Q32" s="0" t="s">
        <v>8709</v>
      </c>
      <c r="S32" s="0" t="n">
        <v>9.8</v>
      </c>
      <c r="U32" s="0" t="s">
        <v>8667</v>
      </c>
      <c r="V32" s="0" t="s">
        <v>8839</v>
      </c>
      <c r="W32" s="0" t="s">
        <v>8722</v>
      </c>
      <c r="X32" s="0" t="s">
        <v>8753</v>
      </c>
      <c r="Y32" s="0" t="str">
        <f aca="false">IF($P32="working paper","1_not published","0_published")</f>
        <v>0_published</v>
      </c>
      <c r="Z32" s="0" t="str">
        <f aca="false">IF($P32="working paper","99_NCE",IF(OR($Q32="A+",$Q32="A",$Q32="B",$Q32="C"),"1_VHB high","0_VHB low"))</f>
        <v>1_VHB high</v>
      </c>
      <c r="AA32" s="0" t="str">
        <f aca="false">IFERROR(INDEX(country_map!$C:$C,MATCH($V32,country_map!$A:$A,0)),"")</f>
        <v>2_Europe</v>
      </c>
      <c r="AB32" s="0" t="str">
        <f aca="false">IFERROR(INDEX(country_map!$D:$D,MATCH($V32,country_map!$A:$A,0)),"")</f>
        <v>99_NCE</v>
      </c>
      <c r="AC32" s="0" t="str">
        <f aca="false">IFERROR(INDEX(country_map!$E:$E,MATCH($V32,country_map!$A:$A,0)),"")</f>
        <v>1_western</v>
      </c>
      <c r="AD32" s="0" t="str">
        <f aca="false">IFERROR(INDEX(country_map!$F:$F,MATCH($V32,country_map!$A:$A,0)),"")</f>
        <v>1_common law</v>
      </c>
    </row>
    <row r="33" customFormat="false" ht="15" hidden="false" customHeight="false" outlineLevel="0" collapsed="false">
      <c r="A33" s="0" t="s">
        <v>2960</v>
      </c>
      <c r="B33" s="0" t="n">
        <v>1</v>
      </c>
      <c r="C33" s="0" t="s">
        <v>769</v>
      </c>
      <c r="D33" s="0" t="s">
        <v>2960</v>
      </c>
      <c r="N33" s="0" t="s">
        <v>8823</v>
      </c>
      <c r="O33" s="0" t="n">
        <v>2020</v>
      </c>
      <c r="P33" s="0" t="s">
        <v>8708</v>
      </c>
      <c r="S33" s="0" t="n">
        <v>3.3</v>
      </c>
      <c r="U33" s="0" t="s">
        <v>8840</v>
      </c>
      <c r="V33" s="0" t="s">
        <v>8841</v>
      </c>
      <c r="W33" s="0" t="s">
        <v>8722</v>
      </c>
      <c r="X33" s="0" t="s">
        <v>8753</v>
      </c>
      <c r="Y33" s="0" t="str">
        <f aca="false">IF($P33="working paper","1_not published","0_published")</f>
        <v>0_published</v>
      </c>
      <c r="Z33" s="0" t="str">
        <f aca="false">IF($P33="working paper","99_NCE",IF(OR($Q33="A+",$Q33="A",$Q33="B",$Q33="C"),"1_VHB high","0_VHB low"))</f>
        <v>0_VHB low</v>
      </c>
      <c r="AA33" s="0" t="str">
        <f aca="false">IFERROR(INDEX(country_map!$C:$C,MATCH($V33,country_map!$A:$A,0)),"")</f>
        <v>2_Europe</v>
      </c>
      <c r="AB33" s="0" t="str">
        <f aca="false">IFERROR(INDEX(country_map!$D:$D,MATCH($V33,country_map!$A:$A,0)),"")</f>
        <v>99_NCE</v>
      </c>
      <c r="AC33" s="0" t="str">
        <f aca="false">IFERROR(INDEX(country_map!$E:$E,MATCH($V33,country_map!$A:$A,0)),"")</f>
        <v>1_western</v>
      </c>
      <c r="AD33" s="0" t="str">
        <f aca="false">IFERROR(INDEX(country_map!$F:$F,MATCH($V33,country_map!$A:$A,0)),"")</f>
        <v>1_common law</v>
      </c>
    </row>
    <row r="34" customFormat="false" ht="15" hidden="false" customHeight="false" outlineLevel="0" collapsed="false">
      <c r="A34" s="0" t="s">
        <v>2977</v>
      </c>
      <c r="B34" s="0" t="n">
        <v>32</v>
      </c>
      <c r="C34" s="0" t="s">
        <v>769</v>
      </c>
      <c r="D34" s="0" t="s">
        <v>2977</v>
      </c>
      <c r="N34" s="0" t="s">
        <v>8814</v>
      </c>
      <c r="O34" s="0" t="n">
        <v>2015</v>
      </c>
      <c r="P34" s="0" t="s">
        <v>8708</v>
      </c>
      <c r="Q34" s="0" t="s">
        <v>8709</v>
      </c>
      <c r="S34" s="0" t="n">
        <v>6.1</v>
      </c>
      <c r="U34" s="0" t="s">
        <v>2985</v>
      </c>
      <c r="V34" s="0" t="s">
        <v>8838</v>
      </c>
      <c r="W34" s="0" t="s">
        <v>8759</v>
      </c>
      <c r="X34" s="0" t="s">
        <v>8753</v>
      </c>
      <c r="Y34" s="0" t="str">
        <f aca="false">IF($P34="working paper","1_not published","0_published")</f>
        <v>0_published</v>
      </c>
      <c r="Z34" s="0" t="str">
        <f aca="false">IF($P34="working paper","99_NCE",IF(OR($Q34="A+",$Q34="A",$Q34="B",$Q34="C"),"1_VHB high","0_VHB low"))</f>
        <v>1_VHB high</v>
      </c>
      <c r="AA34" s="0" t="str">
        <f aca="false">IFERROR(INDEX(country_map!$C:$C,MATCH($V34,country_map!$A:$A,0)),"")</f>
        <v>3_AsiaPac</v>
      </c>
      <c r="AB34" s="0" t="str">
        <f aca="false">IFERROR(INDEX(country_map!$D:$D,MATCH($V34,country_map!$A:$A,0)),"")</f>
        <v>2_developing</v>
      </c>
      <c r="AC34" s="0" t="str">
        <f aca="false">IFERROR(INDEX(country_map!$E:$E,MATCH($V34,country_map!$A:$A,0)),"")</f>
        <v>2_non_western</v>
      </c>
      <c r="AD34" s="0" t="str">
        <f aca="false">IFERROR(INDEX(country_map!$F:$F,MATCH($V34,country_map!$A:$A,0)),"")</f>
        <v>2_civil law</v>
      </c>
    </row>
    <row r="35" customFormat="false" ht="15" hidden="false" customHeight="false" outlineLevel="0" collapsed="false">
      <c r="A35" s="0" t="s">
        <v>3052</v>
      </c>
      <c r="B35" s="0" t="n">
        <v>2</v>
      </c>
      <c r="C35" s="0" t="s">
        <v>769</v>
      </c>
      <c r="D35" s="0" t="s">
        <v>3052</v>
      </c>
      <c r="N35" s="0" t="s">
        <v>8842</v>
      </c>
      <c r="O35" s="0" t="n">
        <v>2022</v>
      </c>
      <c r="P35" s="0" t="s">
        <v>8708</v>
      </c>
      <c r="S35" s="0" t="n">
        <v>5.8</v>
      </c>
      <c r="U35" s="0" t="s">
        <v>2985</v>
      </c>
      <c r="V35" s="0" t="s">
        <v>8838</v>
      </c>
      <c r="W35" s="0" t="s">
        <v>8722</v>
      </c>
      <c r="X35" s="0" t="s">
        <v>8753</v>
      </c>
      <c r="Y35" s="0" t="str">
        <f aca="false">IF($P35="working paper","1_not published","0_published")</f>
        <v>0_published</v>
      </c>
      <c r="Z35" s="0" t="str">
        <f aca="false">IF($P35="working paper","99_NCE",IF(OR($Q35="A+",$Q35="A",$Q35="B",$Q35="C"),"1_VHB high","0_VHB low"))</f>
        <v>0_VHB low</v>
      </c>
      <c r="AA35" s="0" t="str">
        <f aca="false">IFERROR(INDEX(country_map!$C:$C,MATCH($V35,country_map!$A:$A,0)),"")</f>
        <v>3_AsiaPac</v>
      </c>
      <c r="AB35" s="0" t="str">
        <f aca="false">IFERROR(INDEX(country_map!$D:$D,MATCH($V35,country_map!$A:$A,0)),"")</f>
        <v>2_developing</v>
      </c>
      <c r="AC35" s="0" t="str">
        <f aca="false">IFERROR(INDEX(country_map!$E:$E,MATCH($V35,country_map!$A:$A,0)),"")</f>
        <v>2_non_western</v>
      </c>
      <c r="AD35" s="0" t="str">
        <f aca="false">IFERROR(INDEX(country_map!$F:$F,MATCH($V35,country_map!$A:$A,0)),"")</f>
        <v>2_civil law</v>
      </c>
    </row>
    <row r="36" customFormat="false" ht="15" hidden="false" customHeight="false" outlineLevel="0" collapsed="false">
      <c r="A36" s="0" t="s">
        <v>3062</v>
      </c>
      <c r="B36" s="0" t="n">
        <v>31</v>
      </c>
      <c r="C36" s="0" t="s">
        <v>105</v>
      </c>
      <c r="D36" s="0" t="s">
        <v>3062</v>
      </c>
      <c r="E36" s="0" t="s">
        <v>3069</v>
      </c>
      <c r="F36" s="0" t="s">
        <v>2035</v>
      </c>
      <c r="G36" s="0" t="s">
        <v>4148</v>
      </c>
      <c r="H36" s="0" t="s">
        <v>8843</v>
      </c>
      <c r="I36" s="0" t="s">
        <v>8844</v>
      </c>
      <c r="J36" s="0" t="s">
        <v>8704</v>
      </c>
      <c r="K36" s="0" t="s">
        <v>8704</v>
      </c>
      <c r="L36" s="0" t="s">
        <v>8845</v>
      </c>
      <c r="M36" s="0" t="s">
        <v>8846</v>
      </c>
      <c r="N36" s="0" t="s">
        <v>8800</v>
      </c>
      <c r="O36" s="0" t="n">
        <v>2023</v>
      </c>
      <c r="P36" s="0" t="s">
        <v>8708</v>
      </c>
      <c r="Q36" s="0" t="s">
        <v>8709</v>
      </c>
      <c r="S36" s="0" t="s">
        <v>8801</v>
      </c>
      <c r="T36" s="0" t="s">
        <v>8711</v>
      </c>
      <c r="U36" s="0" t="s">
        <v>3069</v>
      </c>
      <c r="V36" s="0" t="s">
        <v>8847</v>
      </c>
      <c r="W36" s="0" t="s">
        <v>8713</v>
      </c>
      <c r="X36" s="0" t="s">
        <v>8714</v>
      </c>
      <c r="Y36" s="0" t="str">
        <f aca="false">IF($P36="working paper","1_not published","0_published")</f>
        <v>0_published</v>
      </c>
      <c r="Z36" s="0" t="str">
        <f aca="false">IF($P36="working paper","99_NCE",IF(OR($Q36="A+",$Q36="A",$Q36="B",$Q36="C"),"1_VHB high","0_VHB low"))</f>
        <v>1_VHB high</v>
      </c>
      <c r="AA36" s="0" t="str">
        <f aca="false">IFERROR(INDEX(country_map!$C:$C,MATCH($V36,country_map!$A:$A,0)),"")</f>
        <v>99_NCE</v>
      </c>
      <c r="AB36" s="0" t="str">
        <f aca="false">IFERROR(INDEX(country_map!$D:$D,MATCH($V36,country_map!$A:$A,0)),"")</f>
        <v>99_NCE</v>
      </c>
      <c r="AC36" s="0" t="str">
        <f aca="false">IFERROR(INDEX(country_map!$E:$E,MATCH($V36,country_map!$A:$A,0)),"")</f>
        <v>99_NCE</v>
      </c>
      <c r="AD36" s="0" t="str">
        <f aca="false">IFERROR(INDEX(country_map!$F:$F,MATCH($V36,country_map!$A:$A,0)),"")</f>
        <v>99_NCE</v>
      </c>
    </row>
    <row r="37" customFormat="false" ht="15" hidden="false" customHeight="false" outlineLevel="0" collapsed="false">
      <c r="A37" s="0" t="s">
        <v>3146</v>
      </c>
      <c r="B37" s="0" t="n">
        <v>35</v>
      </c>
      <c r="C37" s="0" t="s">
        <v>105</v>
      </c>
      <c r="D37" s="0" t="s">
        <v>3146</v>
      </c>
      <c r="E37" s="0" t="s">
        <v>1526</v>
      </c>
      <c r="F37" s="0" t="s">
        <v>2528</v>
      </c>
      <c r="G37" s="0" t="s">
        <v>4638</v>
      </c>
      <c r="H37" s="0" t="s">
        <v>8848</v>
      </c>
      <c r="I37" s="0" t="s">
        <v>8849</v>
      </c>
      <c r="J37" s="0" t="s">
        <v>334</v>
      </c>
      <c r="K37" s="0" t="s">
        <v>334</v>
      </c>
      <c r="L37" s="0" t="s">
        <v>8850</v>
      </c>
      <c r="M37" s="0" t="s">
        <v>8851</v>
      </c>
      <c r="N37" s="0" t="s">
        <v>8852</v>
      </c>
      <c r="O37" s="0" t="n">
        <v>2025</v>
      </c>
      <c r="P37" s="0" t="s">
        <v>8708</v>
      </c>
      <c r="Q37" s="0" t="s">
        <v>8853</v>
      </c>
      <c r="S37" s="0" t="s">
        <v>8854</v>
      </c>
      <c r="T37" s="0" t="s">
        <v>8711</v>
      </c>
      <c r="U37" s="0" t="s">
        <v>1526</v>
      </c>
      <c r="V37" s="0" t="s">
        <v>8855</v>
      </c>
      <c r="W37" s="0" t="s">
        <v>8713</v>
      </c>
      <c r="X37" s="0" t="s">
        <v>8714</v>
      </c>
      <c r="Y37" s="0" t="str">
        <f aca="false">IF($P37="working paper","1_not published","0_published")</f>
        <v>0_published</v>
      </c>
      <c r="Z37" s="0" t="str">
        <f aca="false">IF($P37="working paper","99_NCE",IF(OR($Q37="A+",$Q37="A",$Q37="B",$Q37="C"),"1_VHB high","0_VHB low"))</f>
        <v>1_VHB high</v>
      </c>
      <c r="AA37" s="0" t="str">
        <f aca="false">IFERROR(INDEX(country_map!$C:$C,MATCH($V37,country_map!$A:$A,0)),"")</f>
        <v>1_US</v>
      </c>
      <c r="AB37" s="0" t="str">
        <f aca="false">IFERROR(INDEX(country_map!$D:$D,MATCH($V37,country_map!$A:$A,0)),"")</f>
        <v>1_developed</v>
      </c>
      <c r="AC37" s="0" t="str">
        <f aca="false">IFERROR(INDEX(country_map!$E:$E,MATCH($V37,country_map!$A:$A,0)),"")</f>
        <v>1_western</v>
      </c>
      <c r="AD37" s="0" t="str">
        <f aca="false">IFERROR(INDEX(country_map!$F:$F,MATCH($V37,country_map!$A:$A,0)),"")</f>
        <v>1_common law</v>
      </c>
    </row>
    <row r="38" customFormat="false" ht="15" hidden="false" customHeight="false" outlineLevel="0" collapsed="false">
      <c r="A38" s="0" t="s">
        <v>3246</v>
      </c>
      <c r="B38" s="0" t="n">
        <v>22</v>
      </c>
      <c r="C38" s="0" t="s">
        <v>105</v>
      </c>
      <c r="D38" s="0" t="s">
        <v>3246</v>
      </c>
      <c r="E38" s="0" t="s">
        <v>3254</v>
      </c>
      <c r="F38" s="0" t="s">
        <v>1125</v>
      </c>
      <c r="G38" s="0" t="s">
        <v>4638</v>
      </c>
      <c r="H38" s="0" t="s">
        <v>8856</v>
      </c>
      <c r="I38" s="0" t="s">
        <v>8857</v>
      </c>
      <c r="J38" s="0" t="s">
        <v>8704</v>
      </c>
      <c r="K38" s="0" t="s">
        <v>8704</v>
      </c>
      <c r="L38" s="0" t="s">
        <v>8858</v>
      </c>
      <c r="M38" s="0" t="s">
        <v>8859</v>
      </c>
      <c r="N38" s="0" t="s">
        <v>8860</v>
      </c>
      <c r="O38" s="0" t="n">
        <v>2022</v>
      </c>
      <c r="P38" s="0" t="s">
        <v>8708</v>
      </c>
      <c r="Q38" s="0" t="s">
        <v>8853</v>
      </c>
      <c r="S38" s="0" t="s">
        <v>8861</v>
      </c>
      <c r="T38" s="0" t="s">
        <v>8711</v>
      </c>
      <c r="U38" s="0" t="s">
        <v>3254</v>
      </c>
      <c r="V38" s="0" t="s">
        <v>8862</v>
      </c>
      <c r="W38" s="0" t="s">
        <v>8713</v>
      </c>
      <c r="X38" s="0" t="s">
        <v>8714</v>
      </c>
      <c r="Y38" s="0" t="str">
        <f aca="false">IF($P38="working paper","1_not published","0_published")</f>
        <v>0_published</v>
      </c>
      <c r="Z38" s="0" t="str">
        <f aca="false">IF($P38="working paper","99_NCE",IF(OR($Q38="A+",$Q38="A",$Q38="B",$Q38="C"),"1_VHB high","0_VHB low"))</f>
        <v>1_VHB high</v>
      </c>
      <c r="AA38" s="0" t="str">
        <f aca="false">IFERROR(INDEX(country_map!$C:$C,MATCH($V38,country_map!$A:$A,0)),"")</f>
        <v>99_NCE</v>
      </c>
      <c r="AB38" s="0" t="str">
        <f aca="false">IFERROR(INDEX(country_map!$D:$D,MATCH($V38,country_map!$A:$A,0)),"")</f>
        <v>99_NCE</v>
      </c>
      <c r="AC38" s="0" t="str">
        <f aca="false">IFERROR(INDEX(country_map!$E:$E,MATCH($V38,country_map!$A:$A,0)),"")</f>
        <v>99_NCE</v>
      </c>
      <c r="AD38" s="0" t="str">
        <f aca="false">IFERROR(INDEX(country_map!$F:$F,MATCH($V38,country_map!$A:$A,0)),"")</f>
        <v>99_NCE</v>
      </c>
    </row>
    <row r="39" customFormat="false" ht="15" hidden="false" customHeight="false" outlineLevel="0" collapsed="false">
      <c r="A39" s="0" t="s">
        <v>3323</v>
      </c>
      <c r="B39" s="0" t="n">
        <v>36</v>
      </c>
      <c r="C39" s="0" t="s">
        <v>769</v>
      </c>
      <c r="D39" s="0" t="s">
        <v>3323</v>
      </c>
      <c r="N39" s="0" t="s">
        <v>8860</v>
      </c>
      <c r="O39" s="0" t="n">
        <v>2019</v>
      </c>
      <c r="P39" s="0" t="s">
        <v>8708</v>
      </c>
      <c r="Q39" s="0" t="s">
        <v>8853</v>
      </c>
      <c r="S39" s="0" t="n">
        <v>3.6</v>
      </c>
      <c r="U39" s="0" t="s">
        <v>343</v>
      </c>
      <c r="V39" s="0" t="s">
        <v>8721</v>
      </c>
      <c r="W39" s="0" t="s">
        <v>8713</v>
      </c>
      <c r="X39" s="0" t="s">
        <v>8753</v>
      </c>
      <c r="Y39" s="0" t="str">
        <f aca="false">IF($P39="working paper","1_not published","0_published")</f>
        <v>0_published</v>
      </c>
      <c r="Z39" s="0" t="str">
        <f aca="false">IF($P39="working paper","99_NCE",IF(OR($Q39="A+",$Q39="A",$Q39="B",$Q39="C"),"1_VHB high","0_VHB low"))</f>
        <v>1_VHB high</v>
      </c>
      <c r="AA39" s="0" t="str">
        <f aca="false">IFERROR(INDEX(country_map!$C:$C,MATCH($V39,country_map!$A:$A,0)),"")</f>
        <v>1_US</v>
      </c>
      <c r="AB39" s="0" t="str">
        <f aca="false">IFERROR(INDEX(country_map!$D:$D,MATCH($V39,country_map!$A:$A,0)),"")</f>
        <v>1_developed</v>
      </c>
      <c r="AC39" s="0" t="str">
        <f aca="false">IFERROR(INDEX(country_map!$E:$E,MATCH($V39,country_map!$A:$A,0)),"")</f>
        <v>1_western</v>
      </c>
      <c r="AD39" s="0" t="str">
        <f aca="false">IFERROR(INDEX(country_map!$F:$F,MATCH($V39,country_map!$A:$A,0)),"")</f>
        <v>1_common law</v>
      </c>
    </row>
    <row r="40" customFormat="false" ht="15" hidden="false" customHeight="false" outlineLevel="0" collapsed="false">
      <c r="A40" s="0" t="s">
        <v>3370</v>
      </c>
      <c r="B40" s="0" t="n">
        <v>2</v>
      </c>
      <c r="C40" s="0" t="s">
        <v>769</v>
      </c>
      <c r="D40" s="0" t="s">
        <v>3370</v>
      </c>
      <c r="N40" s="0" t="s">
        <v>8863</v>
      </c>
      <c r="O40" s="0" t="n">
        <v>2021</v>
      </c>
      <c r="P40" s="0" t="s">
        <v>8708</v>
      </c>
      <c r="Q40" s="0" t="s">
        <v>8709</v>
      </c>
      <c r="S40" s="0" t="n">
        <v>5</v>
      </c>
      <c r="U40" s="0" t="s">
        <v>8864</v>
      </c>
      <c r="V40" s="0" t="s">
        <v>8865</v>
      </c>
      <c r="W40" s="0" t="s">
        <v>8713</v>
      </c>
      <c r="X40" s="0" t="s">
        <v>8753</v>
      </c>
      <c r="Y40" s="0" t="str">
        <f aca="false">IF($P40="working paper","1_not published","0_published")</f>
        <v>0_published</v>
      </c>
      <c r="Z40" s="0" t="str">
        <f aca="false">IF($P40="working paper","99_NCE",IF(OR($Q40="A+",$Q40="A",$Q40="B",$Q40="C"),"1_VHB high","0_VHB low"))</f>
        <v>1_VHB high</v>
      </c>
      <c r="AA40" s="0" t="str">
        <f aca="false">IFERROR(INDEX(country_map!$C:$C,MATCH($V40,country_map!$A:$A,0)),"")</f>
        <v>2_Europe</v>
      </c>
      <c r="AB40" s="0" t="str">
        <f aca="false">IFERROR(INDEX(country_map!$D:$D,MATCH($V40,country_map!$A:$A,0)),"")</f>
        <v>1_developed</v>
      </c>
      <c r="AC40" s="0" t="str">
        <f aca="false">IFERROR(INDEX(country_map!$E:$E,MATCH($V40,country_map!$A:$A,0)),"")</f>
        <v>1_western</v>
      </c>
      <c r="AD40" s="0" t="str">
        <f aca="false">IFERROR(INDEX(country_map!$F:$F,MATCH($V40,country_map!$A:$A,0)),"")</f>
        <v>1_common law</v>
      </c>
    </row>
    <row r="41" customFormat="false" ht="15" hidden="false" customHeight="false" outlineLevel="0" collapsed="false">
      <c r="A41" s="0" t="s">
        <v>3379</v>
      </c>
      <c r="B41" s="0" t="n">
        <v>4</v>
      </c>
      <c r="C41" s="0" t="s">
        <v>754</v>
      </c>
      <c r="D41" s="0" t="s">
        <v>3379</v>
      </c>
      <c r="E41" s="0" t="s">
        <v>1526</v>
      </c>
      <c r="F41" s="0" t="s">
        <v>2034</v>
      </c>
      <c r="G41" s="0" t="s">
        <v>2545</v>
      </c>
      <c r="H41" s="0" t="s">
        <v>8866</v>
      </c>
      <c r="I41" s="0" t="s">
        <v>8702</v>
      </c>
      <c r="J41" s="0" t="s">
        <v>334</v>
      </c>
      <c r="K41" s="0" t="s">
        <v>334</v>
      </c>
      <c r="L41" s="0" t="s">
        <v>8867</v>
      </c>
      <c r="M41" s="0" t="s">
        <v>8868</v>
      </c>
      <c r="N41" s="0" t="s">
        <v>8869</v>
      </c>
      <c r="O41" s="0" t="n">
        <v>2018</v>
      </c>
      <c r="P41" s="0" t="s">
        <v>8708</v>
      </c>
      <c r="Q41" s="0" t="s">
        <v>8731</v>
      </c>
      <c r="S41" s="0" t="s">
        <v>8793</v>
      </c>
      <c r="T41" s="0" t="s">
        <v>8711</v>
      </c>
      <c r="U41" s="0" t="s">
        <v>1526</v>
      </c>
      <c r="V41" s="0" t="s">
        <v>8855</v>
      </c>
      <c r="W41" s="0" t="s">
        <v>8713</v>
      </c>
      <c r="X41" s="0" t="s">
        <v>8714</v>
      </c>
      <c r="Y41" s="0" t="str">
        <f aca="false">IF($P41="working paper","1_not published","0_published")</f>
        <v>0_published</v>
      </c>
      <c r="Z41" s="0" t="str">
        <f aca="false">IF($P41="working paper","99_NCE",IF(OR($Q41="A+",$Q41="A",$Q41="B",$Q41="C"),"1_VHB high","0_VHB low"))</f>
        <v>1_VHB high</v>
      </c>
      <c r="AA41" s="0" t="str">
        <f aca="false">IFERROR(INDEX(country_map!$C:$C,MATCH($V41,country_map!$A:$A,0)),"")</f>
        <v>1_US</v>
      </c>
      <c r="AB41" s="0" t="str">
        <f aca="false">IFERROR(INDEX(country_map!$D:$D,MATCH($V41,country_map!$A:$A,0)),"")</f>
        <v>1_developed</v>
      </c>
      <c r="AC41" s="0" t="str">
        <f aca="false">IFERROR(INDEX(country_map!$E:$E,MATCH($V41,country_map!$A:$A,0)),"")</f>
        <v>1_western</v>
      </c>
      <c r="AD41" s="0" t="str">
        <f aca="false">IFERROR(INDEX(country_map!$F:$F,MATCH($V41,country_map!$A:$A,0)),"")</f>
        <v>1_common law</v>
      </c>
    </row>
    <row r="42" customFormat="false" ht="15" hidden="false" customHeight="false" outlineLevel="0" collapsed="false">
      <c r="A42" s="0" t="s">
        <v>3393</v>
      </c>
      <c r="B42" s="0" t="n">
        <v>30</v>
      </c>
      <c r="C42" s="0" t="s">
        <v>769</v>
      </c>
      <c r="D42" s="0" t="s">
        <v>3393</v>
      </c>
      <c r="N42" s="0" t="s">
        <v>8763</v>
      </c>
      <c r="O42" s="0" t="n">
        <v>2022</v>
      </c>
      <c r="P42" s="0" t="s">
        <v>8708</v>
      </c>
      <c r="Q42" s="0" t="s">
        <v>8709</v>
      </c>
      <c r="U42" s="0" t="s">
        <v>8668</v>
      </c>
      <c r="V42" s="0" t="s">
        <v>8816</v>
      </c>
      <c r="W42" s="0" t="s">
        <v>8713</v>
      </c>
      <c r="X42" s="0" t="s">
        <v>8753</v>
      </c>
      <c r="Y42" s="0" t="str">
        <f aca="false">IF($P42="working paper","1_not published","0_published")</f>
        <v>0_published</v>
      </c>
      <c r="Z42" s="0" t="str">
        <f aca="false">IF($P42="working paper","99_NCE",IF(OR($Q42="A+",$Q42="A",$Q42="B",$Q42="C"),"1_VHB high","0_VHB low"))</f>
        <v>1_VHB high</v>
      </c>
      <c r="AA42" s="0" t="str">
        <f aca="false">IFERROR(INDEX(country_map!$C:$C,MATCH($V42,country_map!$A:$A,0)),"")</f>
        <v>99_NCE</v>
      </c>
      <c r="AB42" s="0" t="str">
        <f aca="false">IFERROR(INDEX(country_map!$D:$D,MATCH($V42,country_map!$A:$A,0)),"")</f>
        <v>99_NCE</v>
      </c>
      <c r="AC42" s="0" t="str">
        <f aca="false">IFERROR(INDEX(country_map!$E:$E,MATCH($V42,country_map!$A:$A,0)),"")</f>
        <v>99_NCE</v>
      </c>
      <c r="AD42" s="0" t="str">
        <f aca="false">IFERROR(INDEX(country_map!$F:$F,MATCH($V42,country_map!$A:$A,0)),"")</f>
        <v>99_NCE</v>
      </c>
      <c r="AE42" s="0" t="s">
        <v>8765</v>
      </c>
      <c r="AF42" s="0" t="s">
        <v>8766</v>
      </c>
    </row>
    <row r="43" customFormat="false" ht="15" hidden="false" customHeight="false" outlineLevel="0" collapsed="false">
      <c r="A43" s="0" t="s">
        <v>3434</v>
      </c>
      <c r="B43" s="0" t="n">
        <v>75</v>
      </c>
      <c r="C43" s="0" t="s">
        <v>769</v>
      </c>
      <c r="D43" s="0" t="s">
        <v>3434</v>
      </c>
      <c r="N43" s="0" t="s">
        <v>8870</v>
      </c>
      <c r="O43" s="0" t="n">
        <v>2019</v>
      </c>
      <c r="P43" s="0" t="s">
        <v>8708</v>
      </c>
      <c r="Q43" s="0" t="s">
        <v>8731</v>
      </c>
      <c r="S43" s="0" t="n">
        <v>4.8</v>
      </c>
      <c r="U43" s="0" t="s">
        <v>2985</v>
      </c>
      <c r="V43" s="0" t="s">
        <v>8838</v>
      </c>
      <c r="W43" s="0" t="s">
        <v>8713</v>
      </c>
      <c r="X43" s="0" t="s">
        <v>8753</v>
      </c>
      <c r="Y43" s="0" t="str">
        <f aca="false">IF($P43="working paper","1_not published","0_published")</f>
        <v>0_published</v>
      </c>
      <c r="Z43" s="0" t="str">
        <f aca="false">IF($P43="working paper","99_NCE",IF(OR($Q43="A+",$Q43="A",$Q43="B",$Q43="C"),"1_VHB high","0_VHB low"))</f>
        <v>1_VHB high</v>
      </c>
      <c r="AA43" s="0" t="str">
        <f aca="false">IFERROR(INDEX(country_map!$C:$C,MATCH($V43,country_map!$A:$A,0)),"")</f>
        <v>3_AsiaPac</v>
      </c>
      <c r="AB43" s="0" t="str">
        <f aca="false">IFERROR(INDEX(country_map!$D:$D,MATCH($V43,country_map!$A:$A,0)),"")</f>
        <v>2_developing</v>
      </c>
      <c r="AC43" s="0" t="str">
        <f aca="false">IFERROR(INDEX(country_map!$E:$E,MATCH($V43,country_map!$A:$A,0)),"")</f>
        <v>2_non_western</v>
      </c>
      <c r="AD43" s="0" t="str">
        <f aca="false">IFERROR(INDEX(country_map!$F:$F,MATCH($V43,country_map!$A:$A,0)),"")</f>
        <v>2_civil law</v>
      </c>
    </row>
    <row r="44" customFormat="false" ht="15" hidden="false" customHeight="false" outlineLevel="0" collapsed="false">
      <c r="A44" s="0" t="s">
        <v>3582</v>
      </c>
      <c r="B44" s="0" t="n">
        <v>5</v>
      </c>
      <c r="C44" s="0" t="s">
        <v>769</v>
      </c>
      <c r="D44" s="0" t="s">
        <v>3582</v>
      </c>
      <c r="N44" s="0" t="s">
        <v>8871</v>
      </c>
      <c r="O44" s="0" t="n">
        <v>2019</v>
      </c>
      <c r="P44" s="0" t="s">
        <v>8708</v>
      </c>
      <c r="S44" s="0" t="s">
        <v>8872</v>
      </c>
      <c r="U44" s="0" t="s">
        <v>2985</v>
      </c>
      <c r="V44" s="0" t="s">
        <v>8838</v>
      </c>
      <c r="W44" s="0" t="s">
        <v>8713</v>
      </c>
      <c r="X44" s="0" t="s">
        <v>8753</v>
      </c>
      <c r="Y44" s="0" t="str">
        <f aca="false">IF($P44="working paper","1_not published","0_published")</f>
        <v>0_published</v>
      </c>
      <c r="Z44" s="0" t="str">
        <f aca="false">IF($P44="working paper","99_NCE",IF(OR($Q44="A+",$Q44="A",$Q44="B",$Q44="C"),"1_VHB high","0_VHB low"))</f>
        <v>0_VHB low</v>
      </c>
      <c r="AA44" s="0" t="str">
        <f aca="false">IFERROR(INDEX(country_map!$C:$C,MATCH($V44,country_map!$A:$A,0)),"")</f>
        <v>3_AsiaPac</v>
      </c>
      <c r="AB44" s="0" t="str">
        <f aca="false">IFERROR(INDEX(country_map!$D:$D,MATCH($V44,country_map!$A:$A,0)),"")</f>
        <v>2_developing</v>
      </c>
      <c r="AC44" s="0" t="str">
        <f aca="false">IFERROR(INDEX(country_map!$E:$E,MATCH($V44,country_map!$A:$A,0)),"")</f>
        <v>2_non_western</v>
      </c>
      <c r="AD44" s="0" t="str">
        <f aca="false">IFERROR(INDEX(country_map!$F:$F,MATCH($V44,country_map!$A:$A,0)),"")</f>
        <v>2_civil law</v>
      </c>
    </row>
    <row r="45" customFormat="false" ht="15" hidden="false" customHeight="false" outlineLevel="0" collapsed="false">
      <c r="A45" s="0" t="s">
        <v>3593</v>
      </c>
      <c r="B45" s="0" t="n">
        <v>6</v>
      </c>
      <c r="C45" s="0" t="s">
        <v>769</v>
      </c>
      <c r="D45" s="0" t="s">
        <v>3593</v>
      </c>
      <c r="N45" s="0" t="s">
        <v>8873</v>
      </c>
      <c r="O45" s="0" t="n">
        <v>2015</v>
      </c>
      <c r="P45" s="0" t="s">
        <v>8708</v>
      </c>
      <c r="Q45" s="0" t="s">
        <v>8709</v>
      </c>
      <c r="S45" s="0" t="n">
        <v>3.3</v>
      </c>
      <c r="U45" s="0" t="s">
        <v>343</v>
      </c>
      <c r="V45" s="0" t="s">
        <v>8721</v>
      </c>
      <c r="W45" s="0" t="s">
        <v>8713</v>
      </c>
      <c r="X45" s="0" t="s">
        <v>8753</v>
      </c>
      <c r="Y45" s="0" t="str">
        <f aca="false">IF($P45="working paper","1_not published","0_published")</f>
        <v>0_published</v>
      </c>
      <c r="Z45" s="0" t="str">
        <f aca="false">IF($P45="working paper","99_NCE",IF(OR($Q45="A+",$Q45="A",$Q45="B",$Q45="C"),"1_VHB high","0_VHB low"))</f>
        <v>1_VHB high</v>
      </c>
      <c r="AA45" s="0" t="str">
        <f aca="false">IFERROR(INDEX(country_map!$C:$C,MATCH($V45,country_map!$A:$A,0)),"")</f>
        <v>1_US</v>
      </c>
      <c r="AB45" s="0" t="str">
        <f aca="false">IFERROR(INDEX(country_map!$D:$D,MATCH($V45,country_map!$A:$A,0)),"")</f>
        <v>1_developed</v>
      </c>
      <c r="AC45" s="0" t="str">
        <f aca="false">IFERROR(INDEX(country_map!$E:$E,MATCH($V45,country_map!$A:$A,0)),"")</f>
        <v>1_western</v>
      </c>
      <c r="AD45" s="0" t="str">
        <f aca="false">IFERROR(INDEX(country_map!$F:$F,MATCH($V45,country_map!$A:$A,0)),"")</f>
        <v>1_common law</v>
      </c>
    </row>
    <row r="46" customFormat="false" ht="15" hidden="false" customHeight="false" outlineLevel="0" collapsed="false">
      <c r="A46" s="0" t="s">
        <v>3605</v>
      </c>
      <c r="B46" s="0" t="n">
        <v>17</v>
      </c>
      <c r="C46" s="0" t="s">
        <v>105</v>
      </c>
      <c r="D46" s="0" t="s">
        <v>3605</v>
      </c>
      <c r="E46" s="0" t="s">
        <v>3613</v>
      </c>
      <c r="F46" s="0" t="s">
        <v>6505</v>
      </c>
      <c r="G46" s="0" t="s">
        <v>5480</v>
      </c>
      <c r="H46" s="0" t="s">
        <v>8711</v>
      </c>
      <c r="I46" s="0" t="s">
        <v>8874</v>
      </c>
      <c r="J46" s="0" t="s">
        <v>8704</v>
      </c>
      <c r="K46" s="0" t="s">
        <v>8704</v>
      </c>
      <c r="L46" s="0" t="s">
        <v>8875</v>
      </c>
      <c r="M46" s="0" t="s">
        <v>8876</v>
      </c>
      <c r="N46" s="0" t="s">
        <v>8729</v>
      </c>
      <c r="O46" s="0" t="n">
        <v>2026</v>
      </c>
      <c r="P46" s="0" t="s">
        <v>8708</v>
      </c>
      <c r="Q46" s="0" t="s">
        <v>8731</v>
      </c>
      <c r="S46" s="0" t="s">
        <v>8732</v>
      </c>
      <c r="T46" s="0" t="s">
        <v>8711</v>
      </c>
      <c r="U46" s="0" t="s">
        <v>3613</v>
      </c>
      <c r="V46" s="0" t="s">
        <v>8877</v>
      </c>
      <c r="W46" s="0" t="s">
        <v>8722</v>
      </c>
      <c r="X46" s="0" t="s">
        <v>8734</v>
      </c>
      <c r="Y46" s="0" t="str">
        <f aca="false">IF($P46="working paper","1_not published","0_published")</f>
        <v>0_published</v>
      </c>
      <c r="Z46" s="0" t="str">
        <f aca="false">IF($P46="working paper","99_NCE",IF(OR($Q46="A+",$Q46="A",$Q46="B",$Q46="C"),"1_VHB high","0_VHB low"))</f>
        <v>1_VHB high</v>
      </c>
      <c r="AA46" s="0" t="str">
        <f aca="false">IFERROR(INDEX(country_map!$C:$C,MATCH($V46,country_map!$A:$A,0)),"")</f>
        <v>2_Europe</v>
      </c>
      <c r="AB46" s="0" t="str">
        <f aca="false">IFERROR(INDEX(country_map!$D:$D,MATCH($V46,country_map!$A:$A,0)),"")</f>
        <v>99_NCE</v>
      </c>
      <c r="AC46" s="0" t="str">
        <f aca="false">IFERROR(INDEX(country_map!$E:$E,MATCH($V46,country_map!$A:$A,0)),"")</f>
        <v>1_western</v>
      </c>
      <c r="AD46" s="0" t="str">
        <f aca="false">IFERROR(INDEX(country_map!$F:$F,MATCH($V46,country_map!$A:$A,0)),"")</f>
        <v>99_NCE</v>
      </c>
    </row>
    <row r="47" customFormat="false" ht="15" hidden="false" customHeight="false" outlineLevel="0" collapsed="false">
      <c r="A47" s="0" t="s">
        <v>3662</v>
      </c>
      <c r="B47" s="0" t="n">
        <v>2</v>
      </c>
      <c r="C47" s="0" t="s">
        <v>769</v>
      </c>
      <c r="D47" s="0" t="s">
        <v>3662</v>
      </c>
      <c r="N47" s="0" t="s">
        <v>8878</v>
      </c>
      <c r="O47" s="0" t="n">
        <v>2019</v>
      </c>
      <c r="P47" s="0" t="s">
        <v>8708</v>
      </c>
      <c r="Q47" s="0" t="s">
        <v>8709</v>
      </c>
      <c r="S47" s="0" t="n">
        <v>4.6</v>
      </c>
      <c r="U47" s="0" t="s">
        <v>3670</v>
      </c>
      <c r="V47" s="0" t="s">
        <v>8879</v>
      </c>
      <c r="W47" s="0" t="s">
        <v>8759</v>
      </c>
      <c r="X47" s="0" t="s">
        <v>8753</v>
      </c>
      <c r="Y47" s="0" t="str">
        <f aca="false">IF($P47="working paper","1_not published","0_published")</f>
        <v>0_published</v>
      </c>
      <c r="Z47" s="0" t="str">
        <f aca="false">IF($P47="working paper","99_NCE",IF(OR($Q47="A+",$Q47="A",$Q47="B",$Q47="C"),"1_VHB high","0_VHB low"))</f>
        <v>1_VHB high</v>
      </c>
      <c r="AA47" s="0" t="str">
        <f aca="false">IFERROR(INDEX(country_map!$C:$C,MATCH($V47,country_map!$A:$A,0)),"")</f>
        <v>2_Europe</v>
      </c>
      <c r="AB47" s="0" t="str">
        <f aca="false">IFERROR(INDEX(country_map!$D:$D,MATCH($V47,country_map!$A:$A,0)),"")</f>
        <v>1_developed</v>
      </c>
      <c r="AC47" s="0" t="str">
        <f aca="false">IFERROR(INDEX(country_map!$E:$E,MATCH($V47,country_map!$A:$A,0)),"")</f>
        <v>1_western</v>
      </c>
      <c r="AD47" s="0" t="str">
        <f aca="false">IFERROR(INDEX(country_map!$F:$F,MATCH($V47,country_map!$A:$A,0)),"")</f>
        <v>2_civil law</v>
      </c>
    </row>
    <row r="48" customFormat="false" ht="15" hidden="false" customHeight="false" outlineLevel="0" collapsed="false">
      <c r="A48" s="0" t="s">
        <v>3676</v>
      </c>
      <c r="B48" s="0" t="n">
        <v>36</v>
      </c>
      <c r="C48" s="0" t="s">
        <v>105</v>
      </c>
      <c r="D48" s="0" t="s">
        <v>3676</v>
      </c>
      <c r="E48" s="0" t="s">
        <v>1526</v>
      </c>
      <c r="F48" s="0" t="s">
        <v>2034</v>
      </c>
      <c r="G48" s="0" t="s">
        <v>4148</v>
      </c>
      <c r="H48" s="0" t="s">
        <v>8702</v>
      </c>
      <c r="I48" s="0" t="s">
        <v>8702</v>
      </c>
      <c r="J48" s="0" t="s">
        <v>334</v>
      </c>
      <c r="K48" s="0" t="s">
        <v>334</v>
      </c>
      <c r="L48" s="0" t="s">
        <v>8880</v>
      </c>
      <c r="N48" s="0" t="s">
        <v>8881</v>
      </c>
      <c r="O48" s="0" t="n">
        <v>2025</v>
      </c>
      <c r="P48" s="0" t="s">
        <v>8744</v>
      </c>
      <c r="R48" s="0" t="s">
        <v>8882</v>
      </c>
      <c r="U48" s="0" t="s">
        <v>1526</v>
      </c>
      <c r="V48" s="0" t="s">
        <v>8855</v>
      </c>
      <c r="W48" s="0" t="s">
        <v>8713</v>
      </c>
      <c r="X48" s="0" t="s">
        <v>8714</v>
      </c>
      <c r="Y48" s="0" t="str">
        <f aca="false">IF($P48="working paper","1_not published","0_published")</f>
        <v>1_not published</v>
      </c>
      <c r="Z48" s="0" t="str">
        <f aca="false">IF($P48="working paper","99_NCE",IF(OR($Q48="A+",$Q48="A",$Q48="B",$Q48="C"),"1_VHB high","0_VHB low"))</f>
        <v>99_NCE</v>
      </c>
      <c r="AA48" s="0" t="str">
        <f aca="false">IFERROR(INDEX(country_map!$C:$C,MATCH($V48,country_map!$A:$A,0)),"")</f>
        <v>1_US</v>
      </c>
      <c r="AB48" s="0" t="str">
        <f aca="false">IFERROR(INDEX(country_map!$D:$D,MATCH($V48,country_map!$A:$A,0)),"")</f>
        <v>1_developed</v>
      </c>
      <c r="AC48" s="0" t="str">
        <f aca="false">IFERROR(INDEX(country_map!$E:$E,MATCH($V48,country_map!$A:$A,0)),"")</f>
        <v>1_western</v>
      </c>
      <c r="AD48" s="0" t="str">
        <f aca="false">IFERROR(INDEX(country_map!$F:$F,MATCH($V48,country_map!$A:$A,0)),"")</f>
        <v>1_common law</v>
      </c>
      <c r="AE48" s="0" t="s">
        <v>8747</v>
      </c>
    </row>
    <row r="49" customFormat="false" ht="15" hidden="false" customHeight="false" outlineLevel="0" collapsed="false">
      <c r="A49" s="0" t="s">
        <v>3824</v>
      </c>
      <c r="B49" s="0" t="n">
        <v>38</v>
      </c>
      <c r="C49" s="0" t="s">
        <v>105</v>
      </c>
      <c r="D49" s="0" t="s">
        <v>3824</v>
      </c>
      <c r="E49" s="0" t="s">
        <v>3833</v>
      </c>
      <c r="F49" s="0" t="s">
        <v>1428</v>
      </c>
      <c r="G49" s="0" t="s">
        <v>5480</v>
      </c>
      <c r="H49" s="0" t="s">
        <v>8883</v>
      </c>
      <c r="I49" s="0" t="s">
        <v>8884</v>
      </c>
      <c r="J49" s="0" t="s">
        <v>8704</v>
      </c>
      <c r="K49" s="0" t="s">
        <v>8704</v>
      </c>
      <c r="L49" s="0" t="s">
        <v>8885</v>
      </c>
      <c r="M49" s="0" t="s">
        <v>8886</v>
      </c>
      <c r="N49" s="0" t="s">
        <v>8887</v>
      </c>
      <c r="O49" s="0" t="n">
        <v>2023</v>
      </c>
      <c r="P49" s="0" t="s">
        <v>8708</v>
      </c>
      <c r="Q49" s="0" t="s">
        <v>8731</v>
      </c>
      <c r="S49" s="0" t="s">
        <v>8888</v>
      </c>
      <c r="T49" s="0" t="s">
        <v>8711</v>
      </c>
      <c r="U49" s="0" t="s">
        <v>3833</v>
      </c>
      <c r="V49" s="0" t="s">
        <v>8889</v>
      </c>
      <c r="W49" s="0" t="s">
        <v>8713</v>
      </c>
      <c r="X49" s="0" t="s">
        <v>8714</v>
      </c>
      <c r="Y49" s="0" t="str">
        <f aca="false">IF($P49="working paper","1_not published","0_published")</f>
        <v>0_published</v>
      </c>
      <c r="Z49" s="0" t="str">
        <f aca="false">IF($P49="working paper","99_NCE",IF(OR($Q49="A+",$Q49="A",$Q49="B",$Q49="C"),"1_VHB high","0_VHB low"))</f>
        <v>1_VHB high</v>
      </c>
      <c r="AA49" s="0" t="str">
        <f aca="false">IFERROR(INDEX(country_map!$C:$C,MATCH($V49,country_map!$A:$A,0)),"")</f>
        <v>99_NCE</v>
      </c>
      <c r="AB49" s="0" t="str">
        <f aca="false">IFERROR(INDEX(country_map!$D:$D,MATCH($V49,country_map!$A:$A,0)),"")</f>
        <v>99_NCE</v>
      </c>
      <c r="AC49" s="0" t="str">
        <f aca="false">IFERROR(INDEX(country_map!$E:$E,MATCH($V49,country_map!$A:$A,0)),"")</f>
        <v>2_non_western</v>
      </c>
      <c r="AD49" s="0" t="str">
        <f aca="false">IFERROR(INDEX(country_map!$F:$F,MATCH($V49,country_map!$A:$A,0)),"")</f>
        <v>99_NCE</v>
      </c>
    </row>
    <row r="50" customFormat="false" ht="15" hidden="false" customHeight="false" outlineLevel="0" collapsed="false">
      <c r="A50" s="0" t="s">
        <v>4015</v>
      </c>
      <c r="B50" s="0" t="n">
        <v>19</v>
      </c>
      <c r="C50" s="0" t="s">
        <v>769</v>
      </c>
      <c r="D50" s="0" t="s">
        <v>4015</v>
      </c>
      <c r="N50" s="0" t="s">
        <v>8890</v>
      </c>
      <c r="O50" s="0" t="n">
        <v>2016</v>
      </c>
      <c r="P50" s="0" t="s">
        <v>8708</v>
      </c>
      <c r="Q50" s="0" t="s">
        <v>8709</v>
      </c>
      <c r="S50" s="0" t="n">
        <v>2.2</v>
      </c>
      <c r="U50" s="0" t="s">
        <v>8669</v>
      </c>
      <c r="V50" s="0" t="s">
        <v>8891</v>
      </c>
      <c r="W50" s="0" t="s">
        <v>8713</v>
      </c>
      <c r="X50" s="0" t="s">
        <v>8753</v>
      </c>
      <c r="Y50" s="0" t="str">
        <f aca="false">IF($P50="working paper","1_not published","0_published")</f>
        <v>0_published</v>
      </c>
      <c r="Z50" s="0" t="str">
        <f aca="false">IF($P50="working paper","99_NCE",IF(OR($Q50="A+",$Q50="A",$Q50="B",$Q50="C"),"1_VHB high","0_VHB low"))</f>
        <v>1_VHB high</v>
      </c>
      <c r="AA50" s="0" t="str">
        <f aca="false">IFERROR(INDEX(country_map!$C:$C,MATCH($V50,country_map!$A:$A,0)),"")</f>
        <v>99_NCE</v>
      </c>
      <c r="AB50" s="0" t="str">
        <f aca="false">IFERROR(INDEX(country_map!$D:$D,MATCH($V50,country_map!$A:$A,0)),"")</f>
        <v>99_NCE</v>
      </c>
      <c r="AC50" s="0" t="str">
        <f aca="false">IFERROR(INDEX(country_map!$E:$E,MATCH($V50,country_map!$A:$A,0)),"")</f>
        <v>99_NCE</v>
      </c>
      <c r="AD50" s="0" t="str">
        <f aca="false">IFERROR(INDEX(country_map!$F:$F,MATCH($V50,country_map!$A:$A,0)),"")</f>
        <v>99_NCE</v>
      </c>
    </row>
    <row r="51" customFormat="false" ht="15" hidden="false" customHeight="false" outlineLevel="0" collapsed="false">
      <c r="A51" s="0" t="s">
        <v>4068</v>
      </c>
      <c r="B51" s="0" t="n">
        <v>51</v>
      </c>
      <c r="C51" s="0" t="s">
        <v>105</v>
      </c>
      <c r="D51" s="0" t="s">
        <v>4068</v>
      </c>
      <c r="E51" s="0" t="s">
        <v>4074</v>
      </c>
      <c r="F51" s="0" t="s">
        <v>4147</v>
      </c>
      <c r="G51" s="0" t="s">
        <v>7756</v>
      </c>
      <c r="H51" s="0" t="s">
        <v>8892</v>
      </c>
      <c r="I51" s="0" t="s">
        <v>8702</v>
      </c>
      <c r="J51" s="0" t="s">
        <v>8704</v>
      </c>
      <c r="K51" s="0" t="s">
        <v>8704</v>
      </c>
      <c r="L51" s="0" t="s">
        <v>8893</v>
      </c>
      <c r="M51" s="0" t="s">
        <v>8894</v>
      </c>
      <c r="N51" s="0" t="s">
        <v>8707</v>
      </c>
      <c r="O51" s="0" t="n">
        <v>2024</v>
      </c>
      <c r="P51" s="0" t="s">
        <v>8708</v>
      </c>
      <c r="Q51" s="0" t="s">
        <v>8709</v>
      </c>
      <c r="S51" s="0" t="s">
        <v>8710</v>
      </c>
      <c r="T51" s="0" t="s">
        <v>8711</v>
      </c>
      <c r="U51" s="0" t="s">
        <v>4074</v>
      </c>
      <c r="V51" s="0" t="s">
        <v>8895</v>
      </c>
      <c r="W51" s="0" t="s">
        <v>8713</v>
      </c>
      <c r="X51" s="0" t="s">
        <v>8714</v>
      </c>
      <c r="Y51" s="0" t="str">
        <f aca="false">IF($P51="working paper","1_not published","0_published")</f>
        <v>0_published</v>
      </c>
      <c r="Z51" s="0" t="str">
        <f aca="false">IF($P51="working paper","99_NCE",IF(OR($Q51="A+",$Q51="A",$Q51="B",$Q51="C"),"1_VHB high","0_VHB low"))</f>
        <v>1_VHB high</v>
      </c>
      <c r="AA51" s="0" t="str">
        <f aca="false">IFERROR(INDEX(country_map!$C:$C,MATCH($V51,country_map!$A:$A,0)),"")</f>
        <v>99_NCE</v>
      </c>
      <c r="AB51" s="0" t="str">
        <f aca="false">IFERROR(INDEX(country_map!$D:$D,MATCH($V51,country_map!$A:$A,0)),"")</f>
        <v>99_NCE</v>
      </c>
      <c r="AC51" s="0" t="str">
        <f aca="false">IFERROR(INDEX(country_map!$E:$E,MATCH($V51,country_map!$A:$A,0)),"")</f>
        <v>1_western</v>
      </c>
      <c r="AD51" s="0" t="str">
        <f aca="false">IFERROR(INDEX(country_map!$F:$F,MATCH($V51,country_map!$A:$A,0)),"")</f>
        <v>99_NCE</v>
      </c>
    </row>
    <row r="52" customFormat="false" ht="15" hidden="false" customHeight="false" outlineLevel="0" collapsed="false">
      <c r="A52" s="0" t="s">
        <v>4265</v>
      </c>
      <c r="B52" s="0" t="n">
        <v>36</v>
      </c>
      <c r="C52" s="0" t="s">
        <v>105</v>
      </c>
      <c r="D52" s="0" t="s">
        <v>4265</v>
      </c>
      <c r="N52" s="0" t="s">
        <v>8729</v>
      </c>
      <c r="O52" s="0" t="n">
        <v>2024</v>
      </c>
      <c r="P52" s="0" t="s">
        <v>8708</v>
      </c>
      <c r="Q52" s="0" t="s">
        <v>8709</v>
      </c>
      <c r="S52" s="0" t="n">
        <v>9.8</v>
      </c>
      <c r="U52" s="0" t="s">
        <v>2985</v>
      </c>
      <c r="V52" s="0" t="s">
        <v>8838</v>
      </c>
      <c r="W52" s="0" t="s">
        <v>8722</v>
      </c>
      <c r="X52" s="0" t="s">
        <v>8753</v>
      </c>
      <c r="Y52" s="0" t="str">
        <f aca="false">IF($P52="working paper","1_not published","0_published")</f>
        <v>0_published</v>
      </c>
      <c r="Z52" s="0" t="str">
        <f aca="false">IF($P52="working paper","99_NCE",IF(OR($Q52="A+",$Q52="A",$Q52="B",$Q52="C"),"1_VHB high","0_VHB low"))</f>
        <v>1_VHB high</v>
      </c>
      <c r="AA52" s="0" t="str">
        <f aca="false">IFERROR(INDEX(country_map!$C:$C,MATCH($V52,country_map!$A:$A,0)),"")</f>
        <v>3_AsiaPac</v>
      </c>
      <c r="AB52" s="0" t="str">
        <f aca="false">IFERROR(INDEX(country_map!$D:$D,MATCH($V52,country_map!$A:$A,0)),"")</f>
        <v>2_developing</v>
      </c>
      <c r="AC52" s="0" t="str">
        <f aca="false">IFERROR(INDEX(country_map!$E:$E,MATCH($V52,country_map!$A:$A,0)),"")</f>
        <v>2_non_western</v>
      </c>
      <c r="AD52" s="0" t="str">
        <f aca="false">IFERROR(INDEX(country_map!$F:$F,MATCH($V52,country_map!$A:$A,0)),"")</f>
        <v>2_civil law</v>
      </c>
    </row>
    <row r="53" customFormat="false" ht="15" hidden="false" customHeight="false" outlineLevel="0" collapsed="false">
      <c r="A53" s="0" t="s">
        <v>3980</v>
      </c>
      <c r="B53" s="0" t="n">
        <v>10</v>
      </c>
      <c r="C53" s="0" t="s">
        <v>769</v>
      </c>
      <c r="D53" s="0" t="s">
        <v>3980</v>
      </c>
      <c r="N53" s="0" t="s">
        <v>8896</v>
      </c>
      <c r="O53" s="0" t="n">
        <v>2020</v>
      </c>
      <c r="P53" s="0" t="s">
        <v>8708</v>
      </c>
      <c r="Q53" s="0" t="s">
        <v>8709</v>
      </c>
      <c r="S53" s="0" t="s">
        <v>8872</v>
      </c>
      <c r="U53" s="0" t="s">
        <v>8479</v>
      </c>
      <c r="V53" s="0" t="s">
        <v>8897</v>
      </c>
      <c r="W53" s="0" t="s">
        <v>8713</v>
      </c>
      <c r="X53" s="0" t="s">
        <v>8753</v>
      </c>
      <c r="Y53" s="0" t="str">
        <f aca="false">IF($P53="working paper","1_not published","0_published")</f>
        <v>0_published</v>
      </c>
      <c r="Z53" s="0" t="str">
        <f aca="false">IF($P53="working paper","99_NCE",IF(OR($Q53="A+",$Q53="A",$Q53="B",$Q53="C"),"1_VHB high","0_VHB low"))</f>
        <v>1_VHB high</v>
      </c>
      <c r="AA53" s="0" t="str">
        <f aca="false">IFERROR(INDEX(country_map!$C:$C,MATCH($V53,country_map!$A:$A,0)),"")</f>
        <v>2_Europe</v>
      </c>
      <c r="AB53" s="0" t="str">
        <f aca="false">IFERROR(INDEX(country_map!$D:$D,MATCH($V53,country_map!$A:$A,0)),"")</f>
        <v>99_NCE</v>
      </c>
      <c r="AC53" s="0" t="str">
        <f aca="false">IFERROR(INDEX(country_map!$E:$E,MATCH($V53,country_map!$A:$A,0)),"")</f>
        <v>1_western</v>
      </c>
      <c r="AD53" s="0" t="str">
        <f aca="false">IFERROR(INDEX(country_map!$F:$F,MATCH($V53,country_map!$A:$A,0)),"")</f>
        <v>2_civil law</v>
      </c>
    </row>
    <row r="54" customFormat="false" ht="15" hidden="false" customHeight="false" outlineLevel="0" collapsed="false">
      <c r="A54" s="0" t="s">
        <v>4379</v>
      </c>
      <c r="B54" s="0" t="n">
        <v>1</v>
      </c>
      <c r="C54" s="0" t="s">
        <v>769</v>
      </c>
      <c r="D54" s="0" t="s">
        <v>4379</v>
      </c>
      <c r="N54" s="0" t="s">
        <v>8823</v>
      </c>
      <c r="O54" s="0" t="n">
        <v>2020</v>
      </c>
      <c r="P54" s="0" t="s">
        <v>8708</v>
      </c>
      <c r="S54" s="0" t="n">
        <v>3.3</v>
      </c>
      <c r="U54" s="0" t="s">
        <v>247</v>
      </c>
      <c r="V54" s="0" t="s">
        <v>8898</v>
      </c>
      <c r="W54" s="0" t="s">
        <v>8722</v>
      </c>
      <c r="X54" s="0" t="s">
        <v>8753</v>
      </c>
      <c r="Y54" s="0" t="str">
        <f aca="false">IF($P54="working paper","1_not published","0_published")</f>
        <v>0_published</v>
      </c>
      <c r="Z54" s="0" t="str">
        <f aca="false">IF($P54="working paper","99_NCE",IF(OR($Q54="A+",$Q54="A",$Q54="B",$Q54="C"),"1_VHB high","0_VHB low"))</f>
        <v>0_VHB low</v>
      </c>
      <c r="AA54" s="0" t="str">
        <f aca="false">IFERROR(INDEX(country_map!$C:$C,MATCH($V54,country_map!$A:$A,0)),"")</f>
        <v>3_AsiaPac</v>
      </c>
      <c r="AB54" s="0" t="str">
        <f aca="false">IFERROR(INDEX(country_map!$D:$D,MATCH($V54,country_map!$A:$A,0)),"")</f>
        <v>1_developed</v>
      </c>
      <c r="AC54" s="0" t="str">
        <f aca="false">IFERROR(INDEX(country_map!$E:$E,MATCH($V54,country_map!$A:$A,0)),"")</f>
        <v>2_non_western</v>
      </c>
      <c r="AD54" s="0" t="str">
        <f aca="false">IFERROR(INDEX(country_map!$F:$F,MATCH($V54,country_map!$A:$A,0)),"")</f>
        <v>2_civil law</v>
      </c>
    </row>
    <row r="55" customFormat="false" ht="15" hidden="false" customHeight="false" outlineLevel="0" collapsed="false">
      <c r="A55" s="0" t="s">
        <v>4386</v>
      </c>
      <c r="B55" s="0" t="n">
        <v>1</v>
      </c>
      <c r="C55" s="0" t="s">
        <v>769</v>
      </c>
      <c r="D55" s="0" t="s">
        <v>4386</v>
      </c>
      <c r="N55" s="0" t="s">
        <v>8899</v>
      </c>
      <c r="O55" s="0" t="n">
        <v>2014</v>
      </c>
      <c r="P55" s="0" t="s">
        <v>8708</v>
      </c>
      <c r="Q55" s="0" t="s">
        <v>8709</v>
      </c>
      <c r="S55" s="0" t="n">
        <v>3.1</v>
      </c>
      <c r="U55" s="0" t="s">
        <v>343</v>
      </c>
      <c r="V55" s="0" t="s">
        <v>8721</v>
      </c>
      <c r="W55" s="0" t="s">
        <v>8713</v>
      </c>
      <c r="X55" s="0" t="s">
        <v>8753</v>
      </c>
      <c r="Y55" s="0" t="str">
        <f aca="false">IF($P55="working paper","1_not published","0_published")</f>
        <v>0_published</v>
      </c>
      <c r="Z55" s="0" t="str">
        <f aca="false">IF($P55="working paper","99_NCE",IF(OR($Q55="A+",$Q55="A",$Q55="B",$Q55="C"),"1_VHB high","0_VHB low"))</f>
        <v>1_VHB high</v>
      </c>
      <c r="AA55" s="0" t="str">
        <f aca="false">IFERROR(INDEX(country_map!$C:$C,MATCH($V55,country_map!$A:$A,0)),"")</f>
        <v>1_US</v>
      </c>
      <c r="AB55" s="0" t="str">
        <f aca="false">IFERROR(INDEX(country_map!$D:$D,MATCH($V55,country_map!$A:$A,0)),"")</f>
        <v>1_developed</v>
      </c>
      <c r="AC55" s="0" t="str">
        <f aca="false">IFERROR(INDEX(country_map!$E:$E,MATCH($V55,country_map!$A:$A,0)),"")</f>
        <v>1_western</v>
      </c>
      <c r="AD55" s="0" t="str">
        <f aca="false">IFERROR(INDEX(country_map!$F:$F,MATCH($V55,country_map!$A:$A,0)),"")</f>
        <v>1_common law</v>
      </c>
    </row>
    <row r="56" customFormat="false" ht="15" hidden="false" customHeight="false" outlineLevel="0" collapsed="false">
      <c r="A56" s="0" t="s">
        <v>4393</v>
      </c>
      <c r="B56" s="0" t="n">
        <v>3</v>
      </c>
      <c r="C56" s="0" t="s">
        <v>754</v>
      </c>
      <c r="D56" s="0" t="s">
        <v>4393</v>
      </c>
      <c r="E56" s="0" t="s">
        <v>4397</v>
      </c>
      <c r="F56" s="0" t="s">
        <v>2545</v>
      </c>
      <c r="G56" s="0" t="s">
        <v>4638</v>
      </c>
      <c r="H56" s="0" t="s">
        <v>8900</v>
      </c>
      <c r="I56" s="0" t="s">
        <v>1478</v>
      </c>
      <c r="J56" s="0" t="s">
        <v>334</v>
      </c>
      <c r="K56" s="0" t="s">
        <v>334</v>
      </c>
      <c r="L56" s="0" t="s">
        <v>8901</v>
      </c>
      <c r="M56" s="0" t="s">
        <v>8902</v>
      </c>
      <c r="N56" s="0" t="s">
        <v>8903</v>
      </c>
      <c r="O56" s="0" t="n">
        <v>2020</v>
      </c>
      <c r="P56" s="0" t="s">
        <v>8708</v>
      </c>
      <c r="R56" s="0" t="s">
        <v>8904</v>
      </c>
      <c r="S56" s="0" t="s">
        <v>8905</v>
      </c>
      <c r="U56" s="0" t="s">
        <v>4397</v>
      </c>
      <c r="V56" s="0" t="s">
        <v>8906</v>
      </c>
      <c r="W56" s="0" t="s">
        <v>8713</v>
      </c>
      <c r="X56" s="0" t="s">
        <v>8714</v>
      </c>
      <c r="Y56" s="0" t="str">
        <f aca="false">IF($P56="working paper","1_not published","0_published")</f>
        <v>0_published</v>
      </c>
      <c r="Z56" s="0" t="str">
        <f aca="false">IF($P56="working paper","99_NCE",IF(OR($Q56="A+",$Q56="A",$Q56="B",$Q56="C"),"1_VHB high","0_VHB low"))</f>
        <v>0_VHB low</v>
      </c>
      <c r="AA56" s="0" t="str">
        <f aca="false">IFERROR(INDEX(country_map!$C:$C,MATCH($V56,country_map!$A:$A,0)),"")</f>
        <v>99_NCE</v>
      </c>
      <c r="AB56" s="0" t="str">
        <f aca="false">IFERROR(INDEX(country_map!$D:$D,MATCH($V56,country_map!$A:$A,0)),"")</f>
        <v>2_developing</v>
      </c>
      <c r="AC56" s="0" t="str">
        <f aca="false">IFERROR(INDEX(country_map!$E:$E,MATCH($V56,country_map!$A:$A,0)),"")</f>
        <v>2_non_western</v>
      </c>
      <c r="AD56" s="0" t="str">
        <f aca="false">IFERROR(INDEX(country_map!$F:$F,MATCH($V56,country_map!$A:$A,0)),"")</f>
        <v>1_common law</v>
      </c>
    </row>
    <row r="57" customFormat="false" ht="15" hidden="false" customHeight="false" outlineLevel="0" collapsed="false">
      <c r="A57" s="0" t="s">
        <v>4404</v>
      </c>
      <c r="B57" s="0" t="n">
        <v>18</v>
      </c>
      <c r="C57" s="0" t="s">
        <v>769</v>
      </c>
      <c r="D57" s="0" t="s">
        <v>4404</v>
      </c>
      <c r="N57" s="0" t="s">
        <v>8814</v>
      </c>
      <c r="O57" s="0" t="n">
        <v>2016</v>
      </c>
      <c r="P57" s="0" t="s">
        <v>8708</v>
      </c>
      <c r="Q57" s="0" t="s">
        <v>8709</v>
      </c>
      <c r="S57" s="0" t="n">
        <v>6.1</v>
      </c>
      <c r="U57" s="0" t="s">
        <v>221</v>
      </c>
      <c r="V57" s="0" t="s">
        <v>8907</v>
      </c>
      <c r="W57" s="0" t="s">
        <v>8759</v>
      </c>
      <c r="X57" s="0" t="s">
        <v>8753</v>
      </c>
      <c r="Y57" s="0" t="str">
        <f aca="false">IF($P57="working paper","1_not published","0_published")</f>
        <v>0_published</v>
      </c>
      <c r="Z57" s="0" t="str">
        <f aca="false">IF($P57="working paper","99_NCE",IF(OR($Q57="A+",$Q57="A",$Q57="B",$Q57="C"),"1_VHB high","0_VHB low"))</f>
        <v>1_VHB high</v>
      </c>
      <c r="AA57" s="0" t="str">
        <f aca="false">IFERROR(INDEX(country_map!$C:$C,MATCH($V57,country_map!$A:$A,0)),"")</f>
        <v>3_AsiaPac</v>
      </c>
      <c r="AB57" s="0" t="str">
        <f aca="false">IFERROR(INDEX(country_map!$D:$D,MATCH($V57,country_map!$A:$A,0)),"")</f>
        <v>1_developed</v>
      </c>
      <c r="AC57" s="0" t="str">
        <f aca="false">IFERROR(INDEX(country_map!$E:$E,MATCH($V57,country_map!$A:$A,0)),"")</f>
        <v>1_western</v>
      </c>
      <c r="AD57" s="0" t="str">
        <f aca="false">IFERROR(INDEX(country_map!$F:$F,MATCH($V57,country_map!$A:$A,0)),"")</f>
        <v>1_common law</v>
      </c>
    </row>
    <row r="58" customFormat="false" ht="15" hidden="false" customHeight="false" outlineLevel="0" collapsed="false">
      <c r="A58" s="0" t="s">
        <v>4572</v>
      </c>
      <c r="B58" s="0" t="n">
        <v>33</v>
      </c>
      <c r="C58" s="0" t="s">
        <v>105</v>
      </c>
      <c r="D58" s="0" t="s">
        <v>4572</v>
      </c>
      <c r="E58" s="0" t="s">
        <v>1526</v>
      </c>
      <c r="F58" s="0" t="s">
        <v>391</v>
      </c>
      <c r="G58" s="0" t="s">
        <v>7756</v>
      </c>
      <c r="H58" s="0" t="s">
        <v>8908</v>
      </c>
      <c r="I58" s="0" t="s">
        <v>8702</v>
      </c>
      <c r="J58" s="0" t="s">
        <v>334</v>
      </c>
      <c r="K58" s="0" t="s">
        <v>334</v>
      </c>
      <c r="L58" s="0" t="s">
        <v>8909</v>
      </c>
      <c r="M58" s="0" t="s">
        <v>8910</v>
      </c>
      <c r="N58" s="0" t="s">
        <v>8852</v>
      </c>
      <c r="O58" s="0" t="n">
        <v>2026</v>
      </c>
      <c r="P58" s="0" t="s">
        <v>8708</v>
      </c>
      <c r="Q58" s="0" t="s">
        <v>8853</v>
      </c>
      <c r="S58" s="0" t="s">
        <v>8854</v>
      </c>
      <c r="T58" s="0" t="s">
        <v>8711</v>
      </c>
      <c r="U58" s="0" t="s">
        <v>1526</v>
      </c>
      <c r="V58" s="0" t="s">
        <v>8855</v>
      </c>
      <c r="W58" s="0" t="s">
        <v>8713</v>
      </c>
      <c r="X58" s="0" t="s">
        <v>8714</v>
      </c>
      <c r="Y58" s="0" t="str">
        <f aca="false">IF($P58="working paper","1_not published","0_published")</f>
        <v>0_published</v>
      </c>
      <c r="Z58" s="0" t="str">
        <f aca="false">IF($P58="working paper","99_NCE",IF(OR($Q58="A+",$Q58="A",$Q58="B",$Q58="C"),"1_VHB high","0_VHB low"))</f>
        <v>1_VHB high</v>
      </c>
      <c r="AA58" s="0" t="str">
        <f aca="false">IFERROR(INDEX(country_map!$C:$C,MATCH($V58,country_map!$A:$A,0)),"")</f>
        <v>1_US</v>
      </c>
      <c r="AB58" s="0" t="str">
        <f aca="false">IFERROR(INDEX(country_map!$D:$D,MATCH($V58,country_map!$A:$A,0)),"")</f>
        <v>1_developed</v>
      </c>
      <c r="AC58" s="0" t="str">
        <f aca="false">IFERROR(INDEX(country_map!$E:$E,MATCH($V58,country_map!$A:$A,0)),"")</f>
        <v>1_western</v>
      </c>
      <c r="AD58" s="0" t="str">
        <f aca="false">IFERROR(INDEX(country_map!$F:$F,MATCH($V58,country_map!$A:$A,0)),"")</f>
        <v>1_common law</v>
      </c>
    </row>
    <row r="59" customFormat="false" ht="15" hidden="false" customHeight="false" outlineLevel="0" collapsed="false">
      <c r="A59" s="0" t="s">
        <v>4472</v>
      </c>
      <c r="B59" s="0" t="n">
        <v>33</v>
      </c>
      <c r="C59" s="0" t="s">
        <v>769</v>
      </c>
      <c r="D59" s="0" t="s">
        <v>4472</v>
      </c>
      <c r="N59" s="0" t="s">
        <v>8911</v>
      </c>
      <c r="O59" s="0" t="n">
        <v>2022</v>
      </c>
      <c r="P59" s="0" t="s">
        <v>8708</v>
      </c>
      <c r="S59" s="0" t="n">
        <v>4.6</v>
      </c>
      <c r="U59" s="0" t="s">
        <v>247</v>
      </c>
      <c r="V59" s="0" t="s">
        <v>8898</v>
      </c>
      <c r="W59" s="0" t="s">
        <v>8759</v>
      </c>
      <c r="X59" s="0" t="s">
        <v>8753</v>
      </c>
      <c r="Y59" s="0" t="str">
        <f aca="false">IF($P59="working paper","1_not published","0_published")</f>
        <v>0_published</v>
      </c>
      <c r="Z59" s="0" t="str">
        <f aca="false">IF($P59="working paper","99_NCE",IF(OR($Q59="A+",$Q59="A",$Q59="B",$Q59="C"),"1_VHB high","0_VHB low"))</f>
        <v>0_VHB low</v>
      </c>
      <c r="AA59" s="0" t="str">
        <f aca="false">IFERROR(INDEX(country_map!$C:$C,MATCH($V59,country_map!$A:$A,0)),"")</f>
        <v>3_AsiaPac</v>
      </c>
      <c r="AB59" s="0" t="str">
        <f aca="false">IFERROR(INDEX(country_map!$D:$D,MATCH($V59,country_map!$A:$A,0)),"")</f>
        <v>1_developed</v>
      </c>
      <c r="AC59" s="0" t="str">
        <f aca="false">IFERROR(INDEX(country_map!$E:$E,MATCH($V59,country_map!$A:$A,0)),"")</f>
        <v>2_non_western</v>
      </c>
      <c r="AD59" s="0" t="str">
        <f aca="false">IFERROR(INDEX(country_map!$F:$F,MATCH($V59,country_map!$A:$A,0)),"")</f>
        <v>2_civil law</v>
      </c>
    </row>
    <row r="60" customFormat="false" ht="15" hidden="false" customHeight="false" outlineLevel="0" collapsed="false">
      <c r="A60" s="0" t="s">
        <v>4687</v>
      </c>
      <c r="B60" s="0" t="n">
        <v>29</v>
      </c>
      <c r="C60" s="0" t="s">
        <v>754</v>
      </c>
      <c r="D60" s="0" t="s">
        <v>4694</v>
      </c>
      <c r="E60" s="0" t="s">
        <v>4696</v>
      </c>
      <c r="F60" s="0" t="s">
        <v>2528</v>
      </c>
      <c r="G60" s="0" t="s">
        <v>2562</v>
      </c>
      <c r="H60" s="0" t="s">
        <v>8702</v>
      </c>
      <c r="I60" s="0" t="s">
        <v>8912</v>
      </c>
      <c r="J60" s="0" t="s">
        <v>8704</v>
      </c>
      <c r="K60" s="0" t="s">
        <v>8704</v>
      </c>
      <c r="L60" s="0" t="s">
        <v>8913</v>
      </c>
      <c r="M60" s="0" t="s">
        <v>8914</v>
      </c>
      <c r="N60" s="0" t="s">
        <v>8915</v>
      </c>
      <c r="O60" s="0" t="n">
        <v>2021</v>
      </c>
      <c r="P60" s="0" t="s">
        <v>8708</v>
      </c>
      <c r="Q60" s="0" t="s">
        <v>8709</v>
      </c>
      <c r="S60" s="0" t="s">
        <v>8916</v>
      </c>
      <c r="T60" s="0" t="s">
        <v>8711</v>
      </c>
      <c r="U60" s="0" t="s">
        <v>4696</v>
      </c>
      <c r="V60" s="0" t="s">
        <v>8917</v>
      </c>
      <c r="W60" s="0" t="s">
        <v>8713</v>
      </c>
      <c r="X60" s="0" t="s">
        <v>8714</v>
      </c>
      <c r="Y60" s="0" t="str">
        <f aca="false">IF($P60="working paper","1_not published","0_published")</f>
        <v>0_published</v>
      </c>
      <c r="Z60" s="0" t="str">
        <f aca="false">IF($P60="working paper","99_NCE",IF(OR($Q60="A+",$Q60="A",$Q60="B",$Q60="C"),"1_VHB high","0_VHB low"))</f>
        <v>1_VHB high</v>
      </c>
      <c r="AA60" s="0" t="str">
        <f aca="false">IFERROR(INDEX(country_map!$C:$C,MATCH($V60,country_map!$A:$A,0)),"")</f>
        <v>99_NCE</v>
      </c>
      <c r="AB60" s="0" t="str">
        <f aca="false">IFERROR(INDEX(country_map!$D:$D,MATCH($V60,country_map!$A:$A,0)),"")</f>
        <v>99_NCE</v>
      </c>
      <c r="AC60" s="0" t="str">
        <f aca="false">IFERROR(INDEX(country_map!$E:$E,MATCH($V60,country_map!$A:$A,0)),"")</f>
        <v>99_NCE</v>
      </c>
      <c r="AD60" s="0" t="str">
        <f aca="false">IFERROR(INDEX(country_map!$F:$F,MATCH($V60,country_map!$A:$A,0)),"")</f>
        <v>99_NCE</v>
      </c>
    </row>
    <row r="61" customFormat="false" ht="15" hidden="false" customHeight="false" outlineLevel="0" collapsed="false">
      <c r="A61" s="0" t="s">
        <v>4977</v>
      </c>
      <c r="B61" s="0" t="n">
        <v>5</v>
      </c>
      <c r="C61" s="0" t="s">
        <v>769</v>
      </c>
      <c r="D61" s="0" t="s">
        <v>4977</v>
      </c>
      <c r="N61" s="0" t="s">
        <v>8918</v>
      </c>
      <c r="O61" s="0" t="n">
        <v>2020</v>
      </c>
      <c r="P61" s="0" t="s">
        <v>8708</v>
      </c>
      <c r="Q61" s="0" t="s">
        <v>8709</v>
      </c>
      <c r="S61" s="0" t="n">
        <v>7.3</v>
      </c>
      <c r="U61" s="0" t="s">
        <v>8670</v>
      </c>
      <c r="V61" s="0" t="s">
        <v>8919</v>
      </c>
      <c r="W61" s="0" t="s">
        <v>8759</v>
      </c>
      <c r="X61" s="0" t="s">
        <v>8753</v>
      </c>
      <c r="Y61" s="0" t="str">
        <f aca="false">IF($P61="working paper","1_not published","0_published")</f>
        <v>0_published</v>
      </c>
      <c r="Z61" s="0" t="str">
        <f aca="false">IF($P61="working paper","99_NCE",IF(OR($Q61="A+",$Q61="A",$Q61="B",$Q61="C"),"1_VHB high","0_VHB low"))</f>
        <v>1_VHB high</v>
      </c>
      <c r="AA61" s="0" t="str">
        <f aca="false">IFERROR(INDEX(country_map!$C:$C,MATCH($V61,country_map!$A:$A,0)),"")</f>
        <v>2_Europe</v>
      </c>
      <c r="AB61" s="0" t="str">
        <f aca="false">IFERROR(INDEX(country_map!$D:$D,MATCH($V61,country_map!$A:$A,0)),"")</f>
        <v>99_NCE</v>
      </c>
      <c r="AC61" s="0" t="str">
        <f aca="false">IFERROR(INDEX(country_map!$E:$E,MATCH($V61,country_map!$A:$A,0)),"")</f>
        <v>99_NCE</v>
      </c>
      <c r="AD61" s="0" t="str">
        <f aca="false">IFERROR(INDEX(country_map!$F:$F,MATCH($V61,country_map!$A:$A,0)),"")</f>
        <v>1_common law</v>
      </c>
    </row>
    <row r="62" customFormat="false" ht="15" hidden="false" customHeight="false" outlineLevel="0" collapsed="false">
      <c r="A62" s="0" t="s">
        <v>4995</v>
      </c>
      <c r="B62" s="0" t="n">
        <v>21</v>
      </c>
      <c r="C62" s="0" t="s">
        <v>754</v>
      </c>
      <c r="D62" s="0" t="s">
        <v>4995</v>
      </c>
      <c r="E62" s="0" t="s">
        <v>5001</v>
      </c>
      <c r="F62" s="0" t="s">
        <v>4638</v>
      </c>
      <c r="G62" s="0" t="s">
        <v>5480</v>
      </c>
      <c r="H62" s="0" t="s">
        <v>8920</v>
      </c>
      <c r="I62" s="0" t="s">
        <v>8702</v>
      </c>
      <c r="J62" s="0" t="s">
        <v>497</v>
      </c>
      <c r="K62" s="0" t="s">
        <v>497</v>
      </c>
      <c r="L62" s="0" t="s">
        <v>8921</v>
      </c>
      <c r="M62" s="0" t="s">
        <v>8922</v>
      </c>
      <c r="N62" s="0" t="s">
        <v>8923</v>
      </c>
      <c r="O62" s="0" t="n">
        <v>2021</v>
      </c>
      <c r="P62" s="0" t="s">
        <v>8708</v>
      </c>
      <c r="R62" s="0" t="s">
        <v>8924</v>
      </c>
      <c r="S62" s="0" t="s">
        <v>8925</v>
      </c>
      <c r="T62" s="0" t="s">
        <v>8711</v>
      </c>
      <c r="U62" s="0" t="s">
        <v>5001</v>
      </c>
      <c r="V62" s="0" t="s">
        <v>8926</v>
      </c>
      <c r="W62" s="0" t="s">
        <v>8722</v>
      </c>
      <c r="X62" s="0" t="s">
        <v>8927</v>
      </c>
      <c r="Y62" s="0" t="str">
        <f aca="false">IF($P62="working paper","1_not published","0_published")</f>
        <v>0_published</v>
      </c>
      <c r="Z62" s="0" t="str">
        <f aca="false">IF($P62="working paper","99_NCE",IF(OR($Q62="A+",$Q62="A",$Q62="B",$Q62="C"),"1_VHB high","0_VHB low"))</f>
        <v>0_VHB low</v>
      </c>
      <c r="AA62" s="0" t="str">
        <f aca="false">IFERROR(INDEX(country_map!$C:$C,MATCH($V62,country_map!$A:$A,0)),"")</f>
        <v>2_Europe</v>
      </c>
      <c r="AB62" s="0" t="str">
        <f aca="false">IFERROR(INDEX(country_map!$D:$D,MATCH($V62,country_map!$A:$A,0)),"")</f>
        <v>99_NCE</v>
      </c>
      <c r="AC62" s="0" t="str">
        <f aca="false">IFERROR(INDEX(country_map!$E:$E,MATCH($V62,country_map!$A:$A,0)),"")</f>
        <v>1_western</v>
      </c>
      <c r="AD62" s="0" t="str">
        <f aca="false">IFERROR(INDEX(country_map!$F:$F,MATCH($V62,country_map!$A:$A,0)),"")</f>
        <v>99_NCE</v>
      </c>
    </row>
    <row r="63" customFormat="false" ht="15" hidden="false" customHeight="false" outlineLevel="0" collapsed="false">
      <c r="A63" s="0" t="s">
        <v>5063</v>
      </c>
      <c r="B63" s="0" t="n">
        <v>6</v>
      </c>
      <c r="C63" s="0" t="s">
        <v>754</v>
      </c>
      <c r="D63" s="0" t="s">
        <v>5063</v>
      </c>
      <c r="E63" s="0" t="s">
        <v>1472</v>
      </c>
      <c r="F63" s="0" t="s">
        <v>2545</v>
      </c>
      <c r="G63" s="0" t="s">
        <v>1439</v>
      </c>
      <c r="H63" s="0" t="s">
        <v>3812</v>
      </c>
      <c r="I63" s="0" t="s">
        <v>8702</v>
      </c>
      <c r="J63" s="0" t="s">
        <v>334</v>
      </c>
      <c r="K63" s="0" t="s">
        <v>334</v>
      </c>
      <c r="L63" s="0" t="s">
        <v>8928</v>
      </c>
      <c r="M63" s="0" t="s">
        <v>8929</v>
      </c>
      <c r="N63" s="0" t="s">
        <v>8930</v>
      </c>
      <c r="O63" s="0" t="n">
        <v>2018</v>
      </c>
      <c r="P63" s="0" t="s">
        <v>8708</v>
      </c>
      <c r="Q63" s="0" t="s">
        <v>8731</v>
      </c>
      <c r="S63" s="0" t="s">
        <v>8931</v>
      </c>
      <c r="T63" s="0" t="s">
        <v>8711</v>
      </c>
      <c r="U63" s="0" t="s">
        <v>1472</v>
      </c>
      <c r="V63" s="0" t="s">
        <v>8779</v>
      </c>
      <c r="W63" s="0" t="s">
        <v>8713</v>
      </c>
      <c r="X63" s="0" t="s">
        <v>8714</v>
      </c>
      <c r="Y63" s="0" t="str">
        <f aca="false">IF($P63="working paper","1_not published","0_published")</f>
        <v>0_published</v>
      </c>
      <c r="Z63" s="0" t="str">
        <f aca="false">IF($P63="working paper","99_NCE",IF(OR($Q63="A+",$Q63="A",$Q63="B",$Q63="C"),"1_VHB high","0_VHB low"))</f>
        <v>1_VHB high</v>
      </c>
      <c r="AA63" s="0" t="str">
        <f aca="false">IFERROR(INDEX(country_map!$C:$C,MATCH($V63,country_map!$A:$A,0)),"")</f>
        <v>3_AsiaPac</v>
      </c>
      <c r="AB63" s="0" t="str">
        <f aca="false">IFERROR(INDEX(country_map!$D:$D,MATCH($V63,country_map!$A:$A,0)),"")</f>
        <v>2_developing</v>
      </c>
      <c r="AC63" s="0" t="str">
        <f aca="false">IFERROR(INDEX(country_map!$E:$E,MATCH($V63,country_map!$A:$A,0)),"")</f>
        <v>2_non_western</v>
      </c>
      <c r="AD63" s="0" t="str">
        <f aca="false">IFERROR(INDEX(country_map!$F:$F,MATCH($V63,country_map!$A:$A,0)),"")</f>
        <v>1_common law</v>
      </c>
    </row>
    <row r="64" customFormat="false" ht="15" hidden="false" customHeight="false" outlineLevel="0" collapsed="false">
      <c r="A64" s="0" t="s">
        <v>4788</v>
      </c>
      <c r="B64" s="0" t="n">
        <v>54</v>
      </c>
      <c r="C64" s="0" t="s">
        <v>769</v>
      </c>
      <c r="D64" s="0" t="s">
        <v>4788</v>
      </c>
      <c r="N64" s="0" t="s">
        <v>8763</v>
      </c>
      <c r="O64" s="0" t="n">
        <v>2020</v>
      </c>
      <c r="P64" s="0" t="s">
        <v>8708</v>
      </c>
      <c r="Q64" s="0" t="s">
        <v>8853</v>
      </c>
      <c r="U64" s="0" t="s">
        <v>343</v>
      </c>
      <c r="V64" s="0" t="s">
        <v>8721</v>
      </c>
      <c r="W64" s="0" t="s">
        <v>8713</v>
      </c>
      <c r="X64" s="0" t="s">
        <v>8753</v>
      </c>
      <c r="Y64" s="0" t="str">
        <f aca="false">IF($P64="working paper","1_not published","0_published")</f>
        <v>0_published</v>
      </c>
      <c r="Z64" s="0" t="str">
        <f aca="false">IF($P64="working paper","99_NCE",IF(OR($Q64="A+",$Q64="A",$Q64="B",$Q64="C"),"1_VHB high","0_VHB low"))</f>
        <v>1_VHB high</v>
      </c>
      <c r="AA64" s="0" t="str">
        <f aca="false">IFERROR(INDEX(country_map!$C:$C,MATCH($V64,country_map!$A:$A,0)),"")</f>
        <v>1_US</v>
      </c>
      <c r="AB64" s="0" t="str">
        <f aca="false">IFERROR(INDEX(country_map!$D:$D,MATCH($V64,country_map!$A:$A,0)),"")</f>
        <v>1_developed</v>
      </c>
      <c r="AC64" s="0" t="str">
        <f aca="false">IFERROR(INDEX(country_map!$E:$E,MATCH($V64,country_map!$A:$A,0)),"")</f>
        <v>1_western</v>
      </c>
      <c r="AD64" s="0" t="str">
        <f aca="false">IFERROR(INDEX(country_map!$F:$F,MATCH($V64,country_map!$A:$A,0)),"")</f>
        <v>1_common law</v>
      </c>
      <c r="AE64" s="0" t="s">
        <v>8765</v>
      </c>
      <c r="AF64" s="0" t="s">
        <v>8766</v>
      </c>
    </row>
    <row r="65" customFormat="false" ht="15" hidden="false" customHeight="false" outlineLevel="0" collapsed="false">
      <c r="A65" s="0" t="s">
        <v>5092</v>
      </c>
      <c r="B65" s="0" t="n">
        <v>9</v>
      </c>
      <c r="C65" s="0" t="s">
        <v>769</v>
      </c>
      <c r="D65" s="0" t="s">
        <v>5092</v>
      </c>
      <c r="N65" s="0" t="s">
        <v>8823</v>
      </c>
      <c r="O65" s="0" t="n">
        <v>2022</v>
      </c>
      <c r="P65" s="0" t="s">
        <v>8708</v>
      </c>
      <c r="S65" s="0" t="n">
        <v>3.3</v>
      </c>
      <c r="U65" s="0" t="s">
        <v>247</v>
      </c>
      <c r="V65" s="0" t="s">
        <v>8898</v>
      </c>
      <c r="W65" s="0" t="s">
        <v>8722</v>
      </c>
      <c r="X65" s="0" t="s">
        <v>8753</v>
      </c>
      <c r="Y65" s="0" t="str">
        <f aca="false">IF($P65="working paper","1_not published","0_published")</f>
        <v>0_published</v>
      </c>
      <c r="Z65" s="0" t="str">
        <f aca="false">IF($P65="working paper","99_NCE",IF(OR($Q65="A+",$Q65="A",$Q65="B",$Q65="C"),"1_VHB high","0_VHB low"))</f>
        <v>0_VHB low</v>
      </c>
      <c r="AA65" s="0" t="str">
        <f aca="false">IFERROR(INDEX(country_map!$C:$C,MATCH($V65,country_map!$A:$A,0)),"")</f>
        <v>3_AsiaPac</v>
      </c>
      <c r="AB65" s="0" t="str">
        <f aca="false">IFERROR(INDEX(country_map!$D:$D,MATCH($V65,country_map!$A:$A,0)),"")</f>
        <v>1_developed</v>
      </c>
      <c r="AC65" s="0" t="str">
        <f aca="false">IFERROR(INDEX(country_map!$E:$E,MATCH($V65,country_map!$A:$A,0)),"")</f>
        <v>2_non_western</v>
      </c>
      <c r="AD65" s="0" t="str">
        <f aca="false">IFERROR(INDEX(country_map!$F:$F,MATCH($V65,country_map!$A:$A,0)),"")</f>
        <v>2_civil law</v>
      </c>
    </row>
    <row r="66" customFormat="false" ht="15" hidden="false" customHeight="false" outlineLevel="0" collapsed="false">
      <c r="A66" s="0" t="s">
        <v>5136</v>
      </c>
      <c r="B66" s="0" t="n">
        <v>8</v>
      </c>
      <c r="C66" s="0" t="s">
        <v>769</v>
      </c>
      <c r="D66" s="0" t="s">
        <v>5136</v>
      </c>
      <c r="N66" s="0" t="s">
        <v>8719</v>
      </c>
      <c r="O66" s="0" t="n">
        <v>2017</v>
      </c>
      <c r="P66" s="0" t="s">
        <v>8708</v>
      </c>
      <c r="Q66" s="0" t="s">
        <v>8709</v>
      </c>
      <c r="S66" s="0" t="n">
        <v>12.5</v>
      </c>
      <c r="U66" s="0" t="s">
        <v>4397</v>
      </c>
      <c r="V66" s="0" t="s">
        <v>8906</v>
      </c>
      <c r="W66" s="0" t="s">
        <v>8722</v>
      </c>
      <c r="X66" s="0" t="s">
        <v>8753</v>
      </c>
      <c r="Y66" s="0" t="str">
        <f aca="false">IF($P66="working paper","1_not published","0_published")</f>
        <v>0_published</v>
      </c>
      <c r="Z66" s="0" t="str">
        <f aca="false">IF($P66="working paper","99_NCE",IF(OR($Q66="A+",$Q66="A",$Q66="B",$Q66="C"),"1_VHB high","0_VHB low"))</f>
        <v>1_VHB high</v>
      </c>
      <c r="AA66" s="0" t="str">
        <f aca="false">IFERROR(INDEX(country_map!$C:$C,MATCH($V66,country_map!$A:$A,0)),"")</f>
        <v>99_NCE</v>
      </c>
      <c r="AB66" s="0" t="str">
        <f aca="false">IFERROR(INDEX(country_map!$D:$D,MATCH($V66,country_map!$A:$A,0)),"")</f>
        <v>2_developing</v>
      </c>
      <c r="AC66" s="0" t="str">
        <f aca="false">IFERROR(INDEX(country_map!$E:$E,MATCH($V66,country_map!$A:$A,0)),"")</f>
        <v>2_non_western</v>
      </c>
      <c r="AD66" s="0" t="str">
        <f aca="false">IFERROR(INDEX(country_map!$F:$F,MATCH($V66,country_map!$A:$A,0)),"")</f>
        <v>1_common law</v>
      </c>
    </row>
    <row r="67" customFormat="false" ht="15" hidden="false" customHeight="false" outlineLevel="0" collapsed="false">
      <c r="A67" s="0" t="s">
        <v>5156</v>
      </c>
      <c r="B67" s="0" t="n">
        <v>62</v>
      </c>
      <c r="C67" s="0" t="s">
        <v>105</v>
      </c>
      <c r="D67" s="0" t="s">
        <v>5156</v>
      </c>
      <c r="E67" s="0" t="s">
        <v>1526</v>
      </c>
      <c r="F67" s="0" t="s">
        <v>1124</v>
      </c>
      <c r="G67" s="0" t="s">
        <v>4148</v>
      </c>
      <c r="H67" s="0" t="s">
        <v>8932</v>
      </c>
      <c r="I67" s="0" t="s">
        <v>8933</v>
      </c>
      <c r="J67" s="0" t="s">
        <v>334</v>
      </c>
      <c r="K67" s="0" t="s">
        <v>334</v>
      </c>
      <c r="L67" s="0" t="s">
        <v>8934</v>
      </c>
      <c r="N67" s="0" t="s">
        <v>8935</v>
      </c>
      <c r="O67" s="0" t="n">
        <v>2026</v>
      </c>
      <c r="P67" s="0" t="s">
        <v>8744</v>
      </c>
      <c r="R67" s="0" t="s">
        <v>8745</v>
      </c>
      <c r="U67" s="0" t="s">
        <v>1526</v>
      </c>
      <c r="V67" s="0" t="s">
        <v>8855</v>
      </c>
      <c r="W67" s="0" t="s">
        <v>8713</v>
      </c>
      <c r="X67" s="0" t="s">
        <v>8714</v>
      </c>
      <c r="Y67" s="0" t="str">
        <f aca="false">IF($P67="working paper","1_not published","0_published")</f>
        <v>1_not published</v>
      </c>
      <c r="Z67" s="0" t="str">
        <f aca="false">IF($P67="working paper","99_NCE",IF(OR($Q67="A+",$Q67="A",$Q67="B",$Q67="C"),"1_VHB high","0_VHB low"))</f>
        <v>99_NCE</v>
      </c>
      <c r="AA67" s="0" t="str">
        <f aca="false">IFERROR(INDEX(country_map!$C:$C,MATCH($V67,country_map!$A:$A,0)),"")</f>
        <v>1_US</v>
      </c>
      <c r="AB67" s="0" t="str">
        <f aca="false">IFERROR(INDEX(country_map!$D:$D,MATCH($V67,country_map!$A:$A,0)),"")</f>
        <v>1_developed</v>
      </c>
      <c r="AC67" s="0" t="str">
        <f aca="false">IFERROR(INDEX(country_map!$E:$E,MATCH($V67,country_map!$A:$A,0)),"")</f>
        <v>1_western</v>
      </c>
      <c r="AD67" s="0" t="str">
        <f aca="false">IFERROR(INDEX(country_map!$F:$F,MATCH($V67,country_map!$A:$A,0)),"")</f>
        <v>1_common law</v>
      </c>
      <c r="AE67" s="0" t="s">
        <v>8747</v>
      </c>
    </row>
    <row r="68" customFormat="false" ht="15" hidden="false" customHeight="false" outlineLevel="0" collapsed="false">
      <c r="A68" s="0" t="s">
        <v>5369</v>
      </c>
      <c r="B68" s="0" t="n">
        <v>18</v>
      </c>
      <c r="C68" s="0" t="s">
        <v>769</v>
      </c>
      <c r="D68" s="0" t="s">
        <v>5369</v>
      </c>
      <c r="N68" s="0" t="s">
        <v>8936</v>
      </c>
      <c r="O68" s="0" t="n">
        <v>2014</v>
      </c>
      <c r="P68" s="0" t="s">
        <v>8708</v>
      </c>
      <c r="Q68" s="0" t="s">
        <v>8709</v>
      </c>
      <c r="S68" s="0" t="n">
        <v>3</v>
      </c>
      <c r="U68" s="0" t="s">
        <v>221</v>
      </c>
      <c r="V68" s="0" t="s">
        <v>8907</v>
      </c>
      <c r="W68" s="0" t="s">
        <v>8713</v>
      </c>
      <c r="X68" s="0" t="s">
        <v>8753</v>
      </c>
      <c r="Y68" s="0" t="str">
        <f aca="false">IF($P68="working paper","1_not published","0_published")</f>
        <v>0_published</v>
      </c>
      <c r="Z68" s="0" t="str">
        <f aca="false">IF($P68="working paper","99_NCE",IF(OR($Q68="A+",$Q68="A",$Q68="B",$Q68="C"),"1_VHB high","0_VHB low"))</f>
        <v>1_VHB high</v>
      </c>
      <c r="AA68" s="0" t="str">
        <f aca="false">IFERROR(INDEX(country_map!$C:$C,MATCH($V68,country_map!$A:$A,0)),"")</f>
        <v>3_AsiaPac</v>
      </c>
      <c r="AB68" s="0" t="str">
        <f aca="false">IFERROR(INDEX(country_map!$D:$D,MATCH($V68,country_map!$A:$A,0)),"")</f>
        <v>1_developed</v>
      </c>
      <c r="AC68" s="0" t="str">
        <f aca="false">IFERROR(INDEX(country_map!$E:$E,MATCH($V68,country_map!$A:$A,0)),"")</f>
        <v>1_western</v>
      </c>
      <c r="AD68" s="0" t="str">
        <f aca="false">IFERROR(INDEX(country_map!$F:$F,MATCH($V68,country_map!$A:$A,0)),"")</f>
        <v>1_common law</v>
      </c>
    </row>
    <row r="69" customFormat="false" ht="15" hidden="false" customHeight="false" outlineLevel="0" collapsed="false">
      <c r="A69" s="0" t="s">
        <v>5405</v>
      </c>
      <c r="B69" s="0" t="n">
        <v>17</v>
      </c>
      <c r="C69" s="0" t="s">
        <v>769</v>
      </c>
      <c r="D69" s="0" t="s">
        <v>5405</v>
      </c>
      <c r="N69" s="0" t="s">
        <v>8729</v>
      </c>
      <c r="O69" s="0" t="n">
        <v>2022</v>
      </c>
      <c r="P69" s="0" t="s">
        <v>8708</v>
      </c>
      <c r="Q69" s="0" t="s">
        <v>8709</v>
      </c>
      <c r="S69" s="0" t="n">
        <v>9.8</v>
      </c>
      <c r="U69" s="0" t="s">
        <v>2985</v>
      </c>
      <c r="V69" s="0" t="s">
        <v>8838</v>
      </c>
      <c r="W69" s="0" t="s">
        <v>8722</v>
      </c>
      <c r="X69" s="0" t="s">
        <v>8753</v>
      </c>
      <c r="Y69" s="0" t="str">
        <f aca="false">IF($P69="working paper","1_not published","0_published")</f>
        <v>0_published</v>
      </c>
      <c r="Z69" s="0" t="str">
        <f aca="false">IF($P69="working paper","99_NCE",IF(OR($Q69="A+",$Q69="A",$Q69="B",$Q69="C"),"1_VHB high","0_VHB low"))</f>
        <v>1_VHB high</v>
      </c>
      <c r="AA69" s="0" t="str">
        <f aca="false">IFERROR(INDEX(country_map!$C:$C,MATCH($V69,country_map!$A:$A,0)),"")</f>
        <v>3_AsiaPac</v>
      </c>
      <c r="AB69" s="0" t="str">
        <f aca="false">IFERROR(INDEX(country_map!$D:$D,MATCH($V69,country_map!$A:$A,0)),"")</f>
        <v>2_developing</v>
      </c>
      <c r="AC69" s="0" t="str">
        <f aca="false">IFERROR(INDEX(country_map!$E:$E,MATCH($V69,country_map!$A:$A,0)),"")</f>
        <v>2_non_western</v>
      </c>
      <c r="AD69" s="0" t="str">
        <f aca="false">IFERROR(INDEX(country_map!$F:$F,MATCH($V69,country_map!$A:$A,0)),"")</f>
        <v>2_civil law</v>
      </c>
    </row>
    <row r="70" customFormat="false" ht="15" hidden="false" customHeight="false" outlineLevel="0" collapsed="false">
      <c r="A70" s="0" t="s">
        <v>5421</v>
      </c>
      <c r="B70" s="0" t="n">
        <v>41</v>
      </c>
      <c r="C70" s="0" t="s">
        <v>105</v>
      </c>
      <c r="D70" s="0" t="s">
        <v>5421</v>
      </c>
      <c r="E70" s="0" t="s">
        <v>234</v>
      </c>
      <c r="F70" s="0" t="s">
        <v>1429</v>
      </c>
      <c r="G70" s="0" t="s">
        <v>5480</v>
      </c>
      <c r="H70" s="0" t="s">
        <v>8702</v>
      </c>
      <c r="I70" s="0" t="s">
        <v>8937</v>
      </c>
      <c r="J70" s="0" t="s">
        <v>334</v>
      </c>
      <c r="K70" s="0" t="s">
        <v>334</v>
      </c>
      <c r="L70" s="0" t="s">
        <v>8938</v>
      </c>
      <c r="M70" s="0" t="s">
        <v>8939</v>
      </c>
      <c r="N70" s="0" t="s">
        <v>8729</v>
      </c>
      <c r="O70" s="0" t="n">
        <v>2025</v>
      </c>
      <c r="P70" s="0" t="s">
        <v>8708</v>
      </c>
      <c r="Q70" s="0" t="s">
        <v>8731</v>
      </c>
      <c r="S70" s="0" t="s">
        <v>8732</v>
      </c>
      <c r="T70" s="0" t="s">
        <v>8711</v>
      </c>
      <c r="U70" s="0" t="s">
        <v>234</v>
      </c>
      <c r="V70" s="0" t="s">
        <v>8940</v>
      </c>
      <c r="W70" s="0" t="s">
        <v>8722</v>
      </c>
      <c r="X70" s="0" t="s">
        <v>8734</v>
      </c>
      <c r="Y70" s="0" t="str">
        <f aca="false">IF($P70="working paper","1_not published","0_published")</f>
        <v>0_published</v>
      </c>
      <c r="Z70" s="0" t="str">
        <f aca="false">IF($P70="working paper","99_NCE",IF(OR($Q70="A+",$Q70="A",$Q70="B",$Q70="C"),"1_VHB high","0_VHB low"))</f>
        <v>1_VHB high</v>
      </c>
      <c r="AA70" s="0" t="str">
        <f aca="false">IFERROR(INDEX(country_map!$C:$C,MATCH($V70,country_map!$A:$A,0)),"")</f>
        <v>3_AsiaPac</v>
      </c>
      <c r="AB70" s="0" t="str">
        <f aca="false">IFERROR(INDEX(country_map!$D:$D,MATCH($V70,country_map!$A:$A,0)),"")</f>
        <v>2_developing</v>
      </c>
      <c r="AC70" s="0" t="str">
        <f aca="false">IFERROR(INDEX(country_map!$E:$E,MATCH($V70,country_map!$A:$A,0)),"")</f>
        <v>2_non_western</v>
      </c>
      <c r="AD70" s="0" t="str">
        <f aca="false">IFERROR(INDEX(country_map!$F:$F,MATCH($V70,country_map!$A:$A,0)),"")</f>
        <v>2_civil law</v>
      </c>
    </row>
    <row r="71" customFormat="false" ht="15" hidden="false" customHeight="false" outlineLevel="0" collapsed="false">
      <c r="A71" s="0" t="s">
        <v>5552</v>
      </c>
      <c r="B71" s="0" t="n">
        <v>10</v>
      </c>
      <c r="C71" s="0" t="s">
        <v>105</v>
      </c>
      <c r="D71" s="0" t="s">
        <v>5552</v>
      </c>
      <c r="E71" s="0" t="s">
        <v>2985</v>
      </c>
      <c r="F71" s="0" t="s">
        <v>2535</v>
      </c>
      <c r="G71" s="0" t="s">
        <v>392</v>
      </c>
      <c r="H71" s="0" t="s">
        <v>8702</v>
      </c>
      <c r="I71" s="0" t="s">
        <v>8941</v>
      </c>
      <c r="J71" s="0" t="s">
        <v>334</v>
      </c>
      <c r="K71" s="0" t="s">
        <v>334</v>
      </c>
      <c r="L71" s="0" t="s">
        <v>8942</v>
      </c>
      <c r="M71" s="0" t="s">
        <v>8943</v>
      </c>
      <c r="N71" s="0" t="s">
        <v>8870</v>
      </c>
      <c r="O71" s="0" t="n">
        <v>2023</v>
      </c>
      <c r="P71" s="0" t="s">
        <v>8708</v>
      </c>
      <c r="Q71" s="0" t="s">
        <v>8731</v>
      </c>
      <c r="S71" s="0" t="s">
        <v>8758</v>
      </c>
      <c r="T71" s="0" t="s">
        <v>8711</v>
      </c>
      <c r="U71" s="0" t="s">
        <v>2985</v>
      </c>
      <c r="V71" s="0" t="s">
        <v>8838</v>
      </c>
      <c r="W71" s="0" t="s">
        <v>8713</v>
      </c>
      <c r="X71" s="0" t="s">
        <v>8714</v>
      </c>
      <c r="Y71" s="0" t="str">
        <f aca="false">IF($P71="working paper","1_not published","0_published")</f>
        <v>0_published</v>
      </c>
      <c r="Z71" s="0" t="str">
        <f aca="false">IF($P71="working paper","99_NCE",IF(OR($Q71="A+",$Q71="A",$Q71="B",$Q71="C"),"1_VHB high","0_VHB low"))</f>
        <v>1_VHB high</v>
      </c>
      <c r="AA71" s="0" t="str">
        <f aca="false">IFERROR(INDEX(country_map!$C:$C,MATCH($V71,country_map!$A:$A,0)),"")</f>
        <v>3_AsiaPac</v>
      </c>
      <c r="AB71" s="0" t="str">
        <f aca="false">IFERROR(INDEX(country_map!$D:$D,MATCH($V71,country_map!$A:$A,0)),"")</f>
        <v>2_developing</v>
      </c>
      <c r="AC71" s="0" t="str">
        <f aca="false">IFERROR(INDEX(country_map!$E:$E,MATCH($V71,country_map!$A:$A,0)),"")</f>
        <v>2_non_western</v>
      </c>
      <c r="AD71" s="0" t="str">
        <f aca="false">IFERROR(INDEX(country_map!$F:$F,MATCH($V71,country_map!$A:$A,0)),"")</f>
        <v>2_civil law</v>
      </c>
    </row>
    <row r="72" customFormat="false" ht="15" hidden="false" customHeight="false" outlineLevel="0" collapsed="false">
      <c r="A72" s="0" t="s">
        <v>5591</v>
      </c>
      <c r="B72" s="0" t="n">
        <v>10</v>
      </c>
      <c r="C72" s="0" t="s">
        <v>754</v>
      </c>
      <c r="D72" s="0" t="s">
        <v>5591</v>
      </c>
      <c r="E72" s="0" t="s">
        <v>2985</v>
      </c>
      <c r="F72" s="0" t="s">
        <v>1439</v>
      </c>
      <c r="G72" s="0" t="s">
        <v>2562</v>
      </c>
      <c r="H72" s="0" t="s">
        <v>8702</v>
      </c>
      <c r="I72" s="0" t="s">
        <v>8944</v>
      </c>
      <c r="J72" s="0" t="s">
        <v>334</v>
      </c>
      <c r="K72" s="0" t="s">
        <v>334</v>
      </c>
      <c r="L72" s="0" t="s">
        <v>8945</v>
      </c>
      <c r="M72" s="0" t="s">
        <v>8946</v>
      </c>
      <c r="N72" s="0" t="s">
        <v>8837</v>
      </c>
      <c r="O72" s="0" t="n">
        <v>2019</v>
      </c>
      <c r="P72" s="0" t="s">
        <v>8708</v>
      </c>
      <c r="Q72" s="0" t="s">
        <v>8709</v>
      </c>
      <c r="S72" s="0" t="s">
        <v>8947</v>
      </c>
      <c r="T72" s="0" t="s">
        <v>8711</v>
      </c>
      <c r="U72" s="0" t="s">
        <v>2985</v>
      </c>
      <c r="V72" s="0" t="s">
        <v>8838</v>
      </c>
      <c r="W72" s="0" t="s">
        <v>8722</v>
      </c>
      <c r="X72" s="0" t="s">
        <v>8948</v>
      </c>
      <c r="Y72" s="0" t="str">
        <f aca="false">IF($P72="working paper","1_not published","0_published")</f>
        <v>0_published</v>
      </c>
      <c r="Z72" s="0" t="str">
        <f aca="false">IF($P72="working paper","99_NCE",IF(OR($Q72="A+",$Q72="A",$Q72="B",$Q72="C"),"1_VHB high","0_VHB low"))</f>
        <v>1_VHB high</v>
      </c>
      <c r="AA72" s="0" t="str">
        <f aca="false">IFERROR(INDEX(country_map!$C:$C,MATCH($V72,country_map!$A:$A,0)),"")</f>
        <v>3_AsiaPac</v>
      </c>
      <c r="AB72" s="0" t="str">
        <f aca="false">IFERROR(INDEX(country_map!$D:$D,MATCH($V72,country_map!$A:$A,0)),"")</f>
        <v>2_developing</v>
      </c>
      <c r="AC72" s="0" t="str">
        <f aca="false">IFERROR(INDEX(country_map!$E:$E,MATCH($V72,country_map!$A:$A,0)),"")</f>
        <v>2_non_western</v>
      </c>
      <c r="AD72" s="0" t="str">
        <f aca="false">IFERROR(INDEX(country_map!$F:$F,MATCH($V72,country_map!$A:$A,0)),"")</f>
        <v>2_civil law</v>
      </c>
    </row>
    <row r="73" customFormat="false" ht="15" hidden="false" customHeight="false" outlineLevel="0" collapsed="false">
      <c r="A73" s="0" t="s">
        <v>5621</v>
      </c>
      <c r="B73" s="0" t="n">
        <v>14</v>
      </c>
      <c r="C73" s="0" t="s">
        <v>105</v>
      </c>
      <c r="D73" s="0" t="s">
        <v>5621</v>
      </c>
      <c r="E73" s="0" t="s">
        <v>2985</v>
      </c>
      <c r="F73" s="0" t="s">
        <v>7152</v>
      </c>
      <c r="G73" s="0" t="s">
        <v>4148</v>
      </c>
      <c r="H73" s="0" t="s">
        <v>5756</v>
      </c>
      <c r="I73" s="0" t="s">
        <v>8949</v>
      </c>
      <c r="J73" s="0" t="s">
        <v>334</v>
      </c>
      <c r="K73" s="0" t="s">
        <v>334</v>
      </c>
      <c r="L73" s="0" t="s">
        <v>8950</v>
      </c>
      <c r="M73" s="0" t="s">
        <v>8951</v>
      </c>
      <c r="N73" s="0" t="s">
        <v>8952</v>
      </c>
      <c r="O73" s="0" t="n">
        <v>2022</v>
      </c>
      <c r="P73" s="0" t="s">
        <v>8708</v>
      </c>
      <c r="Q73" s="0" t="s">
        <v>8731</v>
      </c>
      <c r="S73" s="0" t="s">
        <v>8953</v>
      </c>
      <c r="T73" s="0" t="s">
        <v>8711</v>
      </c>
      <c r="U73" s="0" t="s">
        <v>2985</v>
      </c>
      <c r="V73" s="0" t="s">
        <v>8838</v>
      </c>
      <c r="W73" s="0" t="s">
        <v>8713</v>
      </c>
      <c r="X73" s="0" t="s">
        <v>8714</v>
      </c>
      <c r="Y73" s="0" t="str">
        <f aca="false">IF($P73="working paper","1_not published","0_published")</f>
        <v>0_published</v>
      </c>
      <c r="Z73" s="0" t="str">
        <f aca="false">IF($P73="working paper","99_NCE",IF(OR($Q73="A+",$Q73="A",$Q73="B",$Q73="C"),"1_VHB high","0_VHB low"))</f>
        <v>1_VHB high</v>
      </c>
      <c r="AA73" s="0" t="str">
        <f aca="false">IFERROR(INDEX(country_map!$C:$C,MATCH($V73,country_map!$A:$A,0)),"")</f>
        <v>3_AsiaPac</v>
      </c>
      <c r="AB73" s="0" t="str">
        <f aca="false">IFERROR(INDEX(country_map!$D:$D,MATCH($V73,country_map!$A:$A,0)),"")</f>
        <v>2_developing</v>
      </c>
      <c r="AC73" s="0" t="str">
        <f aca="false">IFERROR(INDEX(country_map!$E:$E,MATCH($V73,country_map!$A:$A,0)),"")</f>
        <v>2_non_western</v>
      </c>
      <c r="AD73" s="0" t="str">
        <f aca="false">IFERROR(INDEX(country_map!$F:$F,MATCH($V73,country_map!$A:$A,0)),"")</f>
        <v>2_civil law</v>
      </c>
    </row>
    <row r="74" customFormat="false" ht="15" hidden="false" customHeight="false" outlineLevel="0" collapsed="false">
      <c r="A74" s="0" t="s">
        <v>5678</v>
      </c>
      <c r="B74" s="0" t="n">
        <v>56</v>
      </c>
      <c r="C74" s="0" t="s">
        <v>769</v>
      </c>
      <c r="D74" s="0" t="s">
        <v>5678</v>
      </c>
      <c r="L74" s="0" t="s">
        <v>8954</v>
      </c>
      <c r="M74" s="0" t="s">
        <v>8955</v>
      </c>
      <c r="N74" s="0" t="s">
        <v>8956</v>
      </c>
      <c r="O74" s="0" t="n">
        <v>2022</v>
      </c>
      <c r="P74" s="0" t="s">
        <v>8708</v>
      </c>
      <c r="Q74" s="0" t="s">
        <v>8731</v>
      </c>
      <c r="S74" s="0" t="s">
        <v>8905</v>
      </c>
      <c r="U74" s="0" t="s">
        <v>343</v>
      </c>
      <c r="V74" s="0" t="s">
        <v>8721</v>
      </c>
      <c r="W74" s="0" t="s">
        <v>8759</v>
      </c>
      <c r="X74" s="0" t="s">
        <v>8753</v>
      </c>
      <c r="Y74" s="0" t="str">
        <f aca="false">IF($P74="working paper","1_not published","0_published")</f>
        <v>0_published</v>
      </c>
      <c r="Z74" s="0" t="str">
        <f aca="false">IF($P74="working paper","99_NCE",IF(OR($Q74="A+",$Q74="A",$Q74="B",$Q74="C"),"1_VHB high","0_VHB low"))</f>
        <v>1_VHB high</v>
      </c>
      <c r="AA74" s="0" t="str">
        <f aca="false">IFERROR(INDEX(country_map!$C:$C,MATCH($V74,country_map!$A:$A,0)),"")</f>
        <v>1_US</v>
      </c>
      <c r="AB74" s="0" t="str">
        <f aca="false">IFERROR(INDEX(country_map!$D:$D,MATCH($V74,country_map!$A:$A,0)),"")</f>
        <v>1_developed</v>
      </c>
      <c r="AC74" s="0" t="str">
        <f aca="false">IFERROR(INDEX(country_map!$E:$E,MATCH($V74,country_map!$A:$A,0)),"")</f>
        <v>1_western</v>
      </c>
      <c r="AD74" s="0" t="str">
        <f aca="false">IFERROR(INDEX(country_map!$F:$F,MATCH($V74,country_map!$A:$A,0)),"")</f>
        <v>1_common law</v>
      </c>
    </row>
    <row r="75" customFormat="false" ht="15" hidden="false" customHeight="false" outlineLevel="0" collapsed="false">
      <c r="A75" s="0" t="s">
        <v>5831</v>
      </c>
      <c r="B75" s="0" t="n">
        <v>8</v>
      </c>
      <c r="C75" s="0" t="s">
        <v>105</v>
      </c>
      <c r="D75" s="0" t="s">
        <v>5831</v>
      </c>
      <c r="E75" s="0" t="s">
        <v>5838</v>
      </c>
      <c r="F75" s="0" t="s">
        <v>2545</v>
      </c>
      <c r="G75" s="0" t="s">
        <v>1439</v>
      </c>
      <c r="H75" s="0" t="s">
        <v>8957</v>
      </c>
      <c r="I75" s="0" t="s">
        <v>8958</v>
      </c>
      <c r="J75" s="0" t="s">
        <v>8704</v>
      </c>
      <c r="K75" s="0" t="s">
        <v>8704</v>
      </c>
      <c r="L75" s="0" t="s">
        <v>8959</v>
      </c>
      <c r="M75" s="0" t="s">
        <v>8960</v>
      </c>
      <c r="N75" s="0" t="s">
        <v>8961</v>
      </c>
      <c r="O75" s="0" t="n">
        <v>2023</v>
      </c>
      <c r="P75" s="0" t="s">
        <v>8708</v>
      </c>
      <c r="Q75" s="0" t="s">
        <v>8709</v>
      </c>
      <c r="S75" s="0" t="s">
        <v>8962</v>
      </c>
      <c r="T75" s="0" t="s">
        <v>8711</v>
      </c>
      <c r="U75" s="0" t="s">
        <v>5838</v>
      </c>
      <c r="V75" s="0" t="s">
        <v>8963</v>
      </c>
      <c r="W75" s="0" t="s">
        <v>8713</v>
      </c>
      <c r="X75" s="0" t="s">
        <v>8714</v>
      </c>
      <c r="Y75" s="0" t="str">
        <f aca="false">IF($P75="working paper","1_not published","0_published")</f>
        <v>0_published</v>
      </c>
      <c r="Z75" s="0" t="str">
        <f aca="false">IF($P75="working paper","99_NCE",IF(OR($Q75="A+",$Q75="A",$Q75="B",$Q75="C"),"1_VHB high","0_VHB low"))</f>
        <v>1_VHB high</v>
      </c>
      <c r="AA75" s="0" t="str">
        <f aca="false">IFERROR(INDEX(country_map!$C:$C,MATCH($V75,country_map!$A:$A,0)),"")</f>
        <v>99_NCE</v>
      </c>
      <c r="AB75" s="0" t="str">
        <f aca="false">IFERROR(INDEX(country_map!$D:$D,MATCH($V75,country_map!$A:$A,0)),"")</f>
        <v>99_NCE</v>
      </c>
      <c r="AC75" s="0" t="str">
        <f aca="false">IFERROR(INDEX(country_map!$E:$E,MATCH($V75,country_map!$A:$A,0)),"")</f>
        <v>1_western</v>
      </c>
      <c r="AD75" s="0" t="str">
        <f aca="false">IFERROR(INDEX(country_map!$F:$F,MATCH($V75,country_map!$A:$A,0)),"")</f>
        <v>1_common law</v>
      </c>
    </row>
    <row r="76" customFormat="false" ht="15" hidden="false" customHeight="false" outlineLevel="0" collapsed="false">
      <c r="A76" s="0" t="s">
        <v>5863</v>
      </c>
      <c r="B76" s="0" t="n">
        <v>6</v>
      </c>
      <c r="C76" s="0" t="s">
        <v>769</v>
      </c>
      <c r="D76" s="0" t="s">
        <v>5863</v>
      </c>
      <c r="N76" s="0" t="s">
        <v>8707</v>
      </c>
      <c r="O76" s="0" t="n">
        <v>2012</v>
      </c>
      <c r="P76" s="0" t="s">
        <v>8708</v>
      </c>
      <c r="Q76" s="0" t="s">
        <v>8709</v>
      </c>
      <c r="S76" s="0" t="n">
        <v>8.2</v>
      </c>
      <c r="U76" s="0" t="s">
        <v>343</v>
      </c>
      <c r="V76" s="0" t="s">
        <v>8721</v>
      </c>
      <c r="W76" s="0" t="s">
        <v>8713</v>
      </c>
      <c r="X76" s="0" t="s">
        <v>8753</v>
      </c>
      <c r="Y76" s="0" t="str">
        <f aca="false">IF($P76="working paper","1_not published","0_published")</f>
        <v>0_published</v>
      </c>
      <c r="Z76" s="0" t="str">
        <f aca="false">IF($P76="working paper","99_NCE",IF(OR($Q76="A+",$Q76="A",$Q76="B",$Q76="C"),"1_VHB high","0_VHB low"))</f>
        <v>1_VHB high</v>
      </c>
      <c r="AA76" s="0" t="str">
        <f aca="false">IFERROR(INDEX(country_map!$C:$C,MATCH($V76,country_map!$A:$A,0)),"")</f>
        <v>1_US</v>
      </c>
      <c r="AB76" s="0" t="str">
        <f aca="false">IFERROR(INDEX(country_map!$D:$D,MATCH($V76,country_map!$A:$A,0)),"")</f>
        <v>1_developed</v>
      </c>
      <c r="AC76" s="0" t="str">
        <f aca="false">IFERROR(INDEX(country_map!$E:$E,MATCH($V76,country_map!$A:$A,0)),"")</f>
        <v>1_western</v>
      </c>
      <c r="AD76" s="0" t="str">
        <f aca="false">IFERROR(INDEX(country_map!$F:$F,MATCH($V76,country_map!$A:$A,0)),"")</f>
        <v>1_common law</v>
      </c>
    </row>
    <row r="77" customFormat="false" ht="15" hidden="false" customHeight="false" outlineLevel="0" collapsed="false">
      <c r="A77" s="0" t="s">
        <v>5884</v>
      </c>
      <c r="B77" s="0" t="n">
        <v>5</v>
      </c>
      <c r="C77" s="0" t="s">
        <v>105</v>
      </c>
      <c r="D77" s="0" t="s">
        <v>5884</v>
      </c>
      <c r="E77" s="0" t="s">
        <v>5889</v>
      </c>
      <c r="F77" s="0" t="s">
        <v>2535</v>
      </c>
      <c r="G77" s="0" t="s">
        <v>392</v>
      </c>
      <c r="H77" s="0" t="s">
        <v>8702</v>
      </c>
      <c r="I77" s="0" t="s">
        <v>813</v>
      </c>
      <c r="J77" s="0" t="s">
        <v>334</v>
      </c>
      <c r="K77" s="0" t="s">
        <v>334</v>
      </c>
      <c r="L77" s="0" t="s">
        <v>8964</v>
      </c>
      <c r="M77" s="0" t="s">
        <v>8965</v>
      </c>
      <c r="N77" s="0" t="s">
        <v>8966</v>
      </c>
      <c r="O77" s="0" t="n">
        <v>2024</v>
      </c>
      <c r="P77" s="0" t="s">
        <v>8708</v>
      </c>
      <c r="R77" s="0" t="s">
        <v>8967</v>
      </c>
      <c r="S77" s="0" t="s">
        <v>8968</v>
      </c>
      <c r="T77" s="0" t="s">
        <v>8711</v>
      </c>
      <c r="U77" s="0" t="s">
        <v>5889</v>
      </c>
      <c r="V77" s="0" t="s">
        <v>8969</v>
      </c>
      <c r="W77" s="0" t="s">
        <v>8759</v>
      </c>
      <c r="X77" s="0" t="s">
        <v>8970</v>
      </c>
      <c r="Y77" s="0" t="str">
        <f aca="false">IF($P77="working paper","1_not published","0_published")</f>
        <v>0_published</v>
      </c>
      <c r="Z77" s="0" t="str">
        <f aca="false">IF($P77="working paper","99_NCE",IF(OR($Q77="A+",$Q77="A",$Q77="B",$Q77="C"),"1_VHB high","0_VHB low"))</f>
        <v>0_VHB low</v>
      </c>
      <c r="AA77" s="0" t="str">
        <f aca="false">IFERROR(INDEX(country_map!$C:$C,MATCH($V77,country_map!$A:$A,0)),"")</f>
        <v>3_AsiaPac</v>
      </c>
      <c r="AB77" s="0" t="str">
        <f aca="false">IFERROR(INDEX(country_map!$D:$D,MATCH($V77,country_map!$A:$A,0)),"")</f>
        <v>2_developing</v>
      </c>
      <c r="AC77" s="0" t="str">
        <f aca="false">IFERROR(INDEX(country_map!$E:$E,MATCH($V77,country_map!$A:$A,0)),"")</f>
        <v>2_non_western</v>
      </c>
      <c r="AD77" s="0" t="str">
        <f aca="false">IFERROR(INDEX(country_map!$F:$F,MATCH($V77,country_map!$A:$A,0)),"")</f>
        <v>2_civil law</v>
      </c>
    </row>
    <row r="78" customFormat="false" ht="15" hidden="false" customHeight="false" outlineLevel="0" collapsed="false">
      <c r="A78" s="0" t="s">
        <v>5908</v>
      </c>
      <c r="B78" s="0" t="n">
        <v>7</v>
      </c>
      <c r="C78" s="0" t="s">
        <v>754</v>
      </c>
      <c r="D78" s="0" t="s">
        <v>5908</v>
      </c>
      <c r="E78" s="0" t="s">
        <v>1526</v>
      </c>
      <c r="F78" s="0" t="s">
        <v>95</v>
      </c>
      <c r="G78" s="0" t="s">
        <v>95</v>
      </c>
      <c r="H78" s="0" t="s">
        <v>8702</v>
      </c>
      <c r="I78" s="0" t="s">
        <v>8971</v>
      </c>
      <c r="J78" s="0" t="s">
        <v>334</v>
      </c>
      <c r="K78" s="0" t="s">
        <v>334</v>
      </c>
      <c r="L78" s="0" t="s">
        <v>8972</v>
      </c>
      <c r="M78" s="0" t="s">
        <v>8973</v>
      </c>
      <c r="N78" s="0" t="s">
        <v>8974</v>
      </c>
      <c r="O78" s="0" t="n">
        <v>2012</v>
      </c>
      <c r="P78" s="0" t="s">
        <v>8744</v>
      </c>
      <c r="U78" s="0" t="s">
        <v>1526</v>
      </c>
      <c r="V78" s="0" t="s">
        <v>8855</v>
      </c>
      <c r="W78" s="0" t="s">
        <v>8713</v>
      </c>
      <c r="X78" s="0" t="s">
        <v>8714</v>
      </c>
      <c r="Y78" s="0" t="str">
        <f aca="false">IF($P78="working paper","1_not published","0_published")</f>
        <v>1_not published</v>
      </c>
      <c r="Z78" s="0" t="str">
        <f aca="false">IF($P78="working paper","99_NCE",IF(OR($Q78="A+",$Q78="A",$Q78="B",$Q78="C"),"1_VHB high","0_VHB low"))</f>
        <v>99_NCE</v>
      </c>
      <c r="AA78" s="0" t="str">
        <f aca="false">IFERROR(INDEX(country_map!$C:$C,MATCH($V78,country_map!$A:$A,0)),"")</f>
        <v>1_US</v>
      </c>
      <c r="AB78" s="0" t="str">
        <f aca="false">IFERROR(INDEX(country_map!$D:$D,MATCH($V78,country_map!$A:$A,0)),"")</f>
        <v>1_developed</v>
      </c>
      <c r="AC78" s="0" t="str">
        <f aca="false">IFERROR(INDEX(country_map!$E:$E,MATCH($V78,country_map!$A:$A,0)),"")</f>
        <v>1_western</v>
      </c>
      <c r="AD78" s="0" t="str">
        <f aca="false">IFERROR(INDEX(country_map!$F:$F,MATCH($V78,country_map!$A:$A,0)),"")</f>
        <v>1_common law</v>
      </c>
      <c r="AE78" s="0" t="s">
        <v>8747</v>
      </c>
    </row>
    <row r="79" customFormat="false" ht="15" hidden="false" customHeight="false" outlineLevel="0" collapsed="false">
      <c r="A79" s="0" t="s">
        <v>5938</v>
      </c>
      <c r="B79" s="0" t="n">
        <v>3</v>
      </c>
      <c r="C79" s="0" t="s">
        <v>769</v>
      </c>
      <c r="D79" s="0" t="s">
        <v>5945</v>
      </c>
      <c r="N79" s="0" t="s">
        <v>8975</v>
      </c>
      <c r="O79" s="0" t="n">
        <v>2021</v>
      </c>
      <c r="P79" s="0" t="s">
        <v>8708</v>
      </c>
      <c r="U79" s="0" t="s">
        <v>5947</v>
      </c>
      <c r="V79" s="0" t="s">
        <v>8976</v>
      </c>
      <c r="W79" s="0" t="s">
        <v>8759</v>
      </c>
      <c r="X79" s="0" t="s">
        <v>8753</v>
      </c>
      <c r="Y79" s="0" t="str">
        <f aca="false">IF($P79="working paper","1_not published","0_published")</f>
        <v>0_published</v>
      </c>
      <c r="Z79" s="0" t="str">
        <f aca="false">IF($P79="working paper","99_NCE",IF(OR($Q79="A+",$Q79="A",$Q79="B",$Q79="C"),"1_VHB high","0_VHB low"))</f>
        <v>0_VHB low</v>
      </c>
      <c r="AA79" s="0" t="str">
        <f aca="false">IFERROR(INDEX(country_map!$C:$C,MATCH($V79,country_map!$A:$A,0)),"")</f>
        <v>99_NCE</v>
      </c>
      <c r="AB79" s="0" t="str">
        <f aca="false">IFERROR(INDEX(country_map!$D:$D,MATCH($V79,country_map!$A:$A,0)),"")</f>
        <v>2_developing</v>
      </c>
      <c r="AC79" s="0" t="str">
        <f aca="false">IFERROR(INDEX(country_map!$E:$E,MATCH($V79,country_map!$A:$A,0)),"")</f>
        <v>2_non_western</v>
      </c>
      <c r="AD79" s="0" t="str">
        <f aca="false">IFERROR(INDEX(country_map!$F:$F,MATCH($V79,country_map!$A:$A,0)),"")</f>
        <v>1_common law</v>
      </c>
      <c r="AE79" s="0" t="s">
        <v>8836</v>
      </c>
    </row>
    <row r="80" customFormat="false" ht="15" hidden="false" customHeight="false" outlineLevel="0" collapsed="false">
      <c r="A80" s="0" t="s">
        <v>5955</v>
      </c>
      <c r="B80" s="0" t="n">
        <v>5</v>
      </c>
      <c r="C80" s="0" t="s">
        <v>769</v>
      </c>
      <c r="D80" s="0" t="s">
        <v>5955</v>
      </c>
      <c r="N80" s="0" t="s">
        <v>8977</v>
      </c>
      <c r="O80" s="0" t="n">
        <v>2014</v>
      </c>
      <c r="P80" s="0" t="s">
        <v>8708</v>
      </c>
      <c r="Q80" s="0" t="s">
        <v>8709</v>
      </c>
      <c r="S80" s="0" t="n">
        <v>2.7</v>
      </c>
      <c r="U80" s="0" t="s">
        <v>343</v>
      </c>
      <c r="V80" s="0" t="s">
        <v>8721</v>
      </c>
      <c r="W80" s="0" t="s">
        <v>8713</v>
      </c>
      <c r="X80" s="0" t="s">
        <v>8753</v>
      </c>
      <c r="Y80" s="0" t="str">
        <f aca="false">IF($P80="working paper","1_not published","0_published")</f>
        <v>0_published</v>
      </c>
      <c r="Z80" s="0" t="str">
        <f aca="false">IF($P80="working paper","99_NCE",IF(OR($Q80="A+",$Q80="A",$Q80="B",$Q80="C"),"1_VHB high","0_VHB low"))</f>
        <v>1_VHB high</v>
      </c>
      <c r="AA80" s="0" t="str">
        <f aca="false">IFERROR(INDEX(country_map!$C:$C,MATCH($V80,country_map!$A:$A,0)),"")</f>
        <v>1_US</v>
      </c>
      <c r="AB80" s="0" t="str">
        <f aca="false">IFERROR(INDEX(country_map!$D:$D,MATCH($V80,country_map!$A:$A,0)),"")</f>
        <v>1_developed</v>
      </c>
      <c r="AC80" s="0" t="str">
        <f aca="false">IFERROR(INDEX(country_map!$E:$E,MATCH($V80,country_map!$A:$A,0)),"")</f>
        <v>1_western</v>
      </c>
      <c r="AD80" s="0" t="str">
        <f aca="false">IFERROR(INDEX(country_map!$F:$F,MATCH($V80,country_map!$A:$A,0)),"")</f>
        <v>1_common law</v>
      </c>
    </row>
    <row r="81" customFormat="false" ht="15" hidden="false" customHeight="false" outlineLevel="0" collapsed="false">
      <c r="A81" s="0" t="s">
        <v>5994</v>
      </c>
      <c r="B81" s="0" t="n">
        <v>32</v>
      </c>
      <c r="C81" s="0" t="s">
        <v>105</v>
      </c>
      <c r="D81" s="0" t="s">
        <v>5994</v>
      </c>
      <c r="E81" s="0" t="s">
        <v>207</v>
      </c>
      <c r="F81" s="0" t="s">
        <v>391</v>
      </c>
      <c r="G81" s="0" t="s">
        <v>392</v>
      </c>
      <c r="H81" s="0" t="s">
        <v>8978</v>
      </c>
      <c r="I81" s="0" t="s">
        <v>8979</v>
      </c>
      <c r="J81" s="0" t="s">
        <v>334</v>
      </c>
      <c r="K81" s="0" t="s">
        <v>497</v>
      </c>
      <c r="L81" s="0" t="s">
        <v>8980</v>
      </c>
      <c r="M81" s="0" t="s">
        <v>8981</v>
      </c>
      <c r="N81" s="0" t="s">
        <v>8751</v>
      </c>
      <c r="O81" s="0" t="n">
        <v>2024</v>
      </c>
      <c r="P81" s="0" t="s">
        <v>8708</v>
      </c>
      <c r="Q81" s="0" t="s">
        <v>8709</v>
      </c>
      <c r="S81" s="0" t="s">
        <v>8752</v>
      </c>
      <c r="T81" s="0" t="s">
        <v>8711</v>
      </c>
      <c r="U81" s="0" t="s">
        <v>207</v>
      </c>
      <c r="V81" s="0" t="s">
        <v>8982</v>
      </c>
      <c r="W81" s="0" t="s">
        <v>8713</v>
      </c>
      <c r="X81" s="0" t="s">
        <v>8714</v>
      </c>
      <c r="Y81" s="0" t="str">
        <f aca="false">IF($P81="working paper","1_not published","0_published")</f>
        <v>0_published</v>
      </c>
      <c r="Z81" s="0" t="str">
        <f aca="false">IF($P81="working paper","99_NCE",IF(OR($Q81="A+",$Q81="A",$Q81="B",$Q81="C"),"1_VHB high","0_VHB low"))</f>
        <v>1_VHB high</v>
      </c>
      <c r="AA81" s="0" t="str">
        <f aca="false">IFERROR(INDEX(country_map!$C:$C,MATCH($V81,country_map!$A:$A,0)),"")</f>
        <v>3_AsiaPac</v>
      </c>
      <c r="AB81" s="0" t="str">
        <f aca="false">IFERROR(INDEX(country_map!$D:$D,MATCH($V81,country_map!$A:$A,0)),"")</f>
        <v>1_developed</v>
      </c>
      <c r="AC81" s="0" t="str">
        <f aca="false">IFERROR(INDEX(country_map!$E:$E,MATCH($V81,country_map!$A:$A,0)),"")</f>
        <v>2_non_western</v>
      </c>
      <c r="AD81" s="0" t="str">
        <f aca="false">IFERROR(INDEX(country_map!$F:$F,MATCH($V81,country_map!$A:$A,0)),"")</f>
        <v>2_civil law</v>
      </c>
    </row>
    <row r="82" customFormat="false" ht="15" hidden="false" customHeight="false" outlineLevel="0" collapsed="false">
      <c r="A82" s="0" t="s">
        <v>5974</v>
      </c>
      <c r="B82" s="0" t="n">
        <v>10</v>
      </c>
      <c r="C82" s="0" t="s">
        <v>769</v>
      </c>
      <c r="D82" s="0" t="s">
        <v>5974</v>
      </c>
      <c r="N82" s="0" t="s">
        <v>8983</v>
      </c>
      <c r="O82" s="0" t="n">
        <v>2022</v>
      </c>
      <c r="P82" s="0" t="s">
        <v>8708</v>
      </c>
      <c r="Q82" s="0" t="s">
        <v>8709</v>
      </c>
      <c r="U82" s="0" t="s">
        <v>207</v>
      </c>
      <c r="V82" s="0" t="s">
        <v>8982</v>
      </c>
      <c r="W82" s="0" t="s">
        <v>8713</v>
      </c>
      <c r="X82" s="0" t="s">
        <v>8753</v>
      </c>
      <c r="Y82" s="0" t="str">
        <f aca="false">IF($P82="working paper","1_not published","0_published")</f>
        <v>0_published</v>
      </c>
      <c r="Z82" s="0" t="str">
        <f aca="false">IF($P82="working paper","99_NCE",IF(OR($Q82="A+",$Q82="A",$Q82="B",$Q82="C"),"1_VHB high","0_VHB low"))</f>
        <v>1_VHB high</v>
      </c>
      <c r="AA82" s="0" t="str">
        <f aca="false">IFERROR(INDEX(country_map!$C:$C,MATCH($V82,country_map!$A:$A,0)),"")</f>
        <v>3_AsiaPac</v>
      </c>
      <c r="AB82" s="0" t="str">
        <f aca="false">IFERROR(INDEX(country_map!$D:$D,MATCH($V82,country_map!$A:$A,0)),"")</f>
        <v>1_developed</v>
      </c>
      <c r="AC82" s="0" t="str">
        <f aca="false">IFERROR(INDEX(country_map!$E:$E,MATCH($V82,country_map!$A:$A,0)),"")</f>
        <v>2_non_western</v>
      </c>
      <c r="AD82" s="0" t="str">
        <f aca="false">IFERROR(INDEX(country_map!$F:$F,MATCH($V82,country_map!$A:$A,0)),"")</f>
        <v>2_civil law</v>
      </c>
      <c r="AE82" s="0" t="s">
        <v>8765</v>
      </c>
      <c r="AF82" s="0" t="s">
        <v>8766</v>
      </c>
    </row>
    <row r="83" customFormat="false" ht="15" hidden="false" customHeight="false" outlineLevel="0" collapsed="false">
      <c r="A83" s="0" t="s">
        <v>6105</v>
      </c>
      <c r="B83" s="0" t="n">
        <v>4</v>
      </c>
      <c r="C83" s="0" t="s">
        <v>754</v>
      </c>
      <c r="D83" s="0" t="s">
        <v>6105</v>
      </c>
      <c r="E83" s="0" t="s">
        <v>6111</v>
      </c>
      <c r="F83" s="0" t="s">
        <v>1428</v>
      </c>
      <c r="G83" s="0" t="s">
        <v>392</v>
      </c>
      <c r="H83" s="0" t="s">
        <v>1878</v>
      </c>
      <c r="I83" s="0" t="s">
        <v>8702</v>
      </c>
      <c r="J83" s="0" t="s">
        <v>334</v>
      </c>
      <c r="K83" s="0" t="s">
        <v>334</v>
      </c>
      <c r="L83" s="0" t="s">
        <v>8984</v>
      </c>
      <c r="M83" s="0" t="s">
        <v>8985</v>
      </c>
      <c r="N83" s="0" t="s">
        <v>8986</v>
      </c>
      <c r="O83" s="0" t="n">
        <v>2020</v>
      </c>
      <c r="P83" s="0" t="s">
        <v>8708</v>
      </c>
      <c r="Q83" s="0" t="s">
        <v>8731</v>
      </c>
      <c r="S83" s="0" t="s">
        <v>8987</v>
      </c>
      <c r="T83" s="0" t="s">
        <v>8711</v>
      </c>
      <c r="U83" s="0" t="s">
        <v>6111</v>
      </c>
      <c r="V83" s="0" t="s">
        <v>8988</v>
      </c>
      <c r="W83" s="0" t="s">
        <v>8722</v>
      </c>
      <c r="X83" s="0" t="s">
        <v>8989</v>
      </c>
      <c r="Y83" s="0" t="str">
        <f aca="false">IF($P83="working paper","1_not published","0_published")</f>
        <v>0_published</v>
      </c>
      <c r="Z83" s="0" t="str">
        <f aca="false">IF($P83="working paper","99_NCE",IF(OR($Q83="A+",$Q83="A",$Q83="B",$Q83="C"),"1_VHB high","0_VHB low"))</f>
        <v>1_VHB high</v>
      </c>
      <c r="AA83" s="0" t="str">
        <f aca="false">IFERROR(INDEX(country_map!$C:$C,MATCH($V83,country_map!$A:$A,0)),"")</f>
        <v>99_NCE</v>
      </c>
      <c r="AB83" s="0" t="str">
        <f aca="false">IFERROR(INDEX(country_map!$D:$D,MATCH($V83,country_map!$A:$A,0)),"")</f>
        <v>2_developing</v>
      </c>
      <c r="AC83" s="0" t="str">
        <f aca="false">IFERROR(INDEX(country_map!$E:$E,MATCH($V83,country_map!$A:$A,0)),"")</f>
        <v>2_non_western</v>
      </c>
      <c r="AD83" s="0" t="str">
        <f aca="false">IFERROR(INDEX(country_map!$F:$F,MATCH($V83,country_map!$A:$A,0)),"")</f>
        <v>99_NCE</v>
      </c>
    </row>
    <row r="84" customFormat="false" ht="15" hidden="false" customHeight="false" outlineLevel="0" collapsed="false">
      <c r="A84" s="0" t="s">
        <v>6122</v>
      </c>
      <c r="B84" s="0" t="n">
        <v>6</v>
      </c>
      <c r="C84" s="0" t="s">
        <v>105</v>
      </c>
      <c r="D84" s="0" t="s">
        <v>6122</v>
      </c>
      <c r="E84" s="0" t="s">
        <v>6127</v>
      </c>
      <c r="F84" s="0" t="s">
        <v>2545</v>
      </c>
      <c r="G84" s="0" t="s">
        <v>4148</v>
      </c>
      <c r="H84" s="0" t="s">
        <v>8990</v>
      </c>
      <c r="I84" s="0" t="s">
        <v>8991</v>
      </c>
      <c r="J84" s="0" t="s">
        <v>8704</v>
      </c>
      <c r="K84" s="0" t="s">
        <v>8704</v>
      </c>
      <c r="L84" s="0" t="s">
        <v>8992</v>
      </c>
      <c r="M84" s="0" t="s">
        <v>8993</v>
      </c>
      <c r="N84" s="0" t="s">
        <v>8751</v>
      </c>
      <c r="O84" s="0" t="n">
        <v>2024</v>
      </c>
      <c r="P84" s="0" t="s">
        <v>8708</v>
      </c>
      <c r="Q84" s="0" t="s">
        <v>8709</v>
      </c>
      <c r="S84" s="0" t="s">
        <v>8752</v>
      </c>
      <c r="T84" s="0" t="s">
        <v>8711</v>
      </c>
      <c r="U84" s="0" t="s">
        <v>6127</v>
      </c>
      <c r="V84" s="0" t="s">
        <v>8994</v>
      </c>
      <c r="W84" s="0" t="s">
        <v>8713</v>
      </c>
      <c r="X84" s="0" t="s">
        <v>8714</v>
      </c>
      <c r="Y84" s="0" t="str">
        <f aca="false">IF($P84="working paper","1_not published","0_published")</f>
        <v>0_published</v>
      </c>
      <c r="Z84" s="0" t="str">
        <f aca="false">IF($P84="working paper","99_NCE",IF(OR($Q84="A+",$Q84="A",$Q84="B",$Q84="C"),"1_VHB high","0_VHB low"))</f>
        <v>1_VHB high</v>
      </c>
      <c r="AA84" s="0" t="str">
        <f aca="false">IFERROR(INDEX(country_map!$C:$C,MATCH($V84,country_map!$A:$A,0)),"")</f>
        <v>99_NCE</v>
      </c>
      <c r="AB84" s="0" t="str">
        <f aca="false">IFERROR(INDEX(country_map!$D:$D,MATCH($V84,country_map!$A:$A,0)),"")</f>
        <v>99_NCE</v>
      </c>
      <c r="AC84" s="0" t="str">
        <f aca="false">IFERROR(INDEX(country_map!$E:$E,MATCH($V84,country_map!$A:$A,0)),"")</f>
        <v>99_NCE</v>
      </c>
      <c r="AD84" s="0" t="str">
        <f aca="false">IFERROR(INDEX(country_map!$F:$F,MATCH($V84,country_map!$A:$A,0)),"")</f>
        <v>99_NCE</v>
      </c>
    </row>
    <row r="85" customFormat="false" ht="15" hidden="false" customHeight="false" outlineLevel="0" collapsed="false">
      <c r="A85" s="0" t="s">
        <v>6139</v>
      </c>
      <c r="B85" s="0" t="n">
        <v>36</v>
      </c>
      <c r="C85" s="0" t="s">
        <v>769</v>
      </c>
      <c r="D85" s="0" t="s">
        <v>6139</v>
      </c>
      <c r="N85" s="0" t="s">
        <v>8719</v>
      </c>
      <c r="O85" s="0" t="n">
        <v>2020</v>
      </c>
      <c r="P85" s="0" t="s">
        <v>8708</v>
      </c>
      <c r="Q85" s="0" t="s">
        <v>8709</v>
      </c>
      <c r="S85" s="0" t="n">
        <v>12.5</v>
      </c>
      <c r="U85" s="0" t="s">
        <v>8995</v>
      </c>
      <c r="V85" s="0" t="s">
        <v>8996</v>
      </c>
      <c r="W85" s="0" t="s">
        <v>8722</v>
      </c>
      <c r="X85" s="0" t="s">
        <v>8753</v>
      </c>
      <c r="Y85" s="0" t="str">
        <f aca="false">IF($P85="working paper","1_not published","0_published")</f>
        <v>0_published</v>
      </c>
      <c r="Z85" s="0" t="str">
        <f aca="false">IF($P85="working paper","99_NCE",IF(OR($Q85="A+",$Q85="A",$Q85="B",$Q85="C"),"1_VHB high","0_VHB low"))</f>
        <v>1_VHB high</v>
      </c>
      <c r="AA85" s="0" t="str">
        <f aca="false">IFERROR(INDEX(country_map!$C:$C,MATCH($V85,country_map!$A:$A,0)),"")</f>
        <v>2_Europe</v>
      </c>
      <c r="AB85" s="0" t="str">
        <f aca="false">IFERROR(INDEX(country_map!$D:$D,MATCH($V85,country_map!$A:$A,0)),"")</f>
        <v>1_developed</v>
      </c>
      <c r="AC85" s="0" t="str">
        <f aca="false">IFERROR(INDEX(country_map!$E:$E,MATCH($V85,country_map!$A:$A,0)),"")</f>
        <v>1_western</v>
      </c>
      <c r="AD85" s="0" t="str">
        <f aca="false">IFERROR(INDEX(country_map!$F:$F,MATCH($V85,country_map!$A:$A,0)),"")</f>
        <v>1_common law</v>
      </c>
    </row>
    <row r="86" customFormat="false" ht="15" hidden="false" customHeight="false" outlineLevel="0" collapsed="false">
      <c r="A86" s="0" t="s">
        <v>6258</v>
      </c>
      <c r="B86" s="0" t="n">
        <v>170</v>
      </c>
      <c r="C86" s="0" t="s">
        <v>105</v>
      </c>
      <c r="D86" s="0" t="s">
        <v>6258</v>
      </c>
      <c r="E86" s="0" t="s">
        <v>6264</v>
      </c>
      <c r="F86" s="0" t="s">
        <v>2535</v>
      </c>
      <c r="G86" s="0" t="s">
        <v>4148</v>
      </c>
      <c r="H86" s="0" t="s">
        <v>8997</v>
      </c>
      <c r="I86" s="0" t="s">
        <v>8702</v>
      </c>
      <c r="J86" s="0" t="s">
        <v>8704</v>
      </c>
      <c r="K86" s="0" t="s">
        <v>8704</v>
      </c>
      <c r="L86" s="0" t="s">
        <v>8998</v>
      </c>
      <c r="M86" s="0" t="s">
        <v>8999</v>
      </c>
      <c r="N86" s="0" t="s">
        <v>9000</v>
      </c>
      <c r="O86" s="0" t="n">
        <v>2023</v>
      </c>
      <c r="P86" s="0" t="s">
        <v>8708</v>
      </c>
      <c r="Q86" s="0" t="s">
        <v>8709</v>
      </c>
      <c r="S86" s="0" t="s">
        <v>9001</v>
      </c>
      <c r="T86" s="0" t="s">
        <v>8711</v>
      </c>
      <c r="U86" s="0" t="s">
        <v>6264</v>
      </c>
      <c r="V86" s="0" t="s">
        <v>9002</v>
      </c>
      <c r="W86" s="0" t="s">
        <v>8713</v>
      </c>
      <c r="X86" s="0" t="s">
        <v>8714</v>
      </c>
      <c r="Y86" s="0" t="str">
        <f aca="false">IF($P86="working paper","1_not published","0_published")</f>
        <v>0_published</v>
      </c>
      <c r="Z86" s="0" t="str">
        <f aca="false">IF($P86="working paper","99_NCE",IF(OR($Q86="A+",$Q86="A",$Q86="B",$Q86="C"),"1_VHB high","0_VHB low"))</f>
        <v>1_VHB high</v>
      </c>
      <c r="AA86" s="0" t="str">
        <f aca="false">IFERROR(INDEX(country_map!$C:$C,MATCH($V86,country_map!$A:$A,0)),"")</f>
        <v>99_NCE</v>
      </c>
      <c r="AB86" s="0" t="str">
        <f aca="false">IFERROR(INDEX(country_map!$D:$D,MATCH($V86,country_map!$A:$A,0)),"")</f>
        <v>99_NCE</v>
      </c>
      <c r="AC86" s="0" t="str">
        <f aca="false">IFERROR(INDEX(country_map!$E:$E,MATCH($V86,country_map!$A:$A,0)),"")</f>
        <v>99_NCE</v>
      </c>
      <c r="AD86" s="0" t="str">
        <f aca="false">IFERROR(INDEX(country_map!$F:$F,MATCH($V86,country_map!$A:$A,0)),"")</f>
        <v>99_NCE</v>
      </c>
    </row>
    <row r="87" customFormat="false" ht="15" hidden="false" customHeight="false" outlineLevel="0" collapsed="false">
      <c r="A87" s="0" t="s">
        <v>6493</v>
      </c>
      <c r="B87" s="0" t="n">
        <v>20</v>
      </c>
      <c r="C87" s="0" t="s">
        <v>754</v>
      </c>
      <c r="D87" s="0" t="s">
        <v>6493</v>
      </c>
      <c r="E87" s="0" t="s">
        <v>343</v>
      </c>
      <c r="F87" s="0" t="s">
        <v>2562</v>
      </c>
      <c r="G87" s="0" t="s">
        <v>4148</v>
      </c>
      <c r="H87" s="0" t="s">
        <v>8702</v>
      </c>
      <c r="I87" s="0" t="s">
        <v>8702</v>
      </c>
      <c r="J87" s="0" t="s">
        <v>334</v>
      </c>
      <c r="K87" s="0" t="s">
        <v>334</v>
      </c>
      <c r="L87" s="0" t="s">
        <v>9003</v>
      </c>
      <c r="M87" s="0" t="s">
        <v>9004</v>
      </c>
      <c r="N87" s="0" t="s">
        <v>9005</v>
      </c>
      <c r="O87" s="0" t="n">
        <v>2021</v>
      </c>
      <c r="P87" s="0" t="s">
        <v>8708</v>
      </c>
      <c r="R87" s="0" t="s">
        <v>9006</v>
      </c>
      <c r="S87" s="0" t="s">
        <v>8905</v>
      </c>
      <c r="U87" s="0" t="s">
        <v>343</v>
      </c>
      <c r="V87" s="0" t="s">
        <v>8721</v>
      </c>
      <c r="W87" s="0" t="s">
        <v>8713</v>
      </c>
      <c r="X87" s="0" t="s">
        <v>9007</v>
      </c>
      <c r="Y87" s="0" t="str">
        <f aca="false">IF($P87="working paper","1_not published","0_published")</f>
        <v>0_published</v>
      </c>
      <c r="Z87" s="0" t="str">
        <f aca="false">IF($P87="working paper","99_NCE",IF(OR($Q87="A+",$Q87="A",$Q87="B",$Q87="C"),"1_VHB high","0_VHB low"))</f>
        <v>0_VHB low</v>
      </c>
      <c r="AA87" s="0" t="str">
        <f aca="false">IFERROR(INDEX(country_map!$C:$C,MATCH($V87,country_map!$A:$A,0)),"")</f>
        <v>1_US</v>
      </c>
      <c r="AB87" s="0" t="str">
        <f aca="false">IFERROR(INDEX(country_map!$D:$D,MATCH($V87,country_map!$A:$A,0)),"")</f>
        <v>1_developed</v>
      </c>
      <c r="AC87" s="0" t="str">
        <f aca="false">IFERROR(INDEX(country_map!$E:$E,MATCH($V87,country_map!$A:$A,0)),"")</f>
        <v>1_western</v>
      </c>
      <c r="AD87" s="0" t="str">
        <f aca="false">IFERROR(INDEX(country_map!$F:$F,MATCH($V87,country_map!$A:$A,0)),"")</f>
        <v>1_common law</v>
      </c>
    </row>
    <row r="88" customFormat="false" ht="15" hidden="false" customHeight="false" outlineLevel="0" collapsed="false">
      <c r="A88" s="0" t="s">
        <v>6550</v>
      </c>
      <c r="B88" s="0" t="n">
        <v>20</v>
      </c>
      <c r="C88" s="0" t="s">
        <v>754</v>
      </c>
      <c r="D88" s="0" t="s">
        <v>1814</v>
      </c>
      <c r="E88" s="0" t="s">
        <v>6559</v>
      </c>
      <c r="F88" s="0" t="s">
        <v>1428</v>
      </c>
      <c r="G88" s="0" t="s">
        <v>6505</v>
      </c>
      <c r="H88" s="0" t="s">
        <v>9008</v>
      </c>
      <c r="I88" s="0" t="s">
        <v>9009</v>
      </c>
      <c r="J88" s="0" t="s">
        <v>497</v>
      </c>
      <c r="K88" s="0" t="s">
        <v>497</v>
      </c>
      <c r="L88" s="0" t="s">
        <v>9010</v>
      </c>
      <c r="M88" s="0" t="s">
        <v>9011</v>
      </c>
      <c r="N88" s="0" t="s">
        <v>8737</v>
      </c>
      <c r="O88" s="0" t="n">
        <v>2020</v>
      </c>
      <c r="P88" s="0" t="s">
        <v>8708</v>
      </c>
      <c r="R88" s="0" t="s">
        <v>9012</v>
      </c>
      <c r="S88" s="0" t="s">
        <v>8739</v>
      </c>
      <c r="T88" s="0" t="s">
        <v>8711</v>
      </c>
      <c r="U88" s="0" t="s">
        <v>6559</v>
      </c>
      <c r="V88" s="0" t="s">
        <v>9013</v>
      </c>
      <c r="W88" s="0" t="s">
        <v>8713</v>
      </c>
      <c r="X88" s="0" t="s">
        <v>8714</v>
      </c>
      <c r="Y88" s="0" t="str">
        <f aca="false">IF($P88="working paper","1_not published","0_published")</f>
        <v>0_published</v>
      </c>
      <c r="Z88" s="0" t="str">
        <f aca="false">IF($P88="working paper","99_NCE",IF(OR($Q88="A+",$Q88="A",$Q88="B",$Q88="C"),"1_VHB high","0_VHB low"))</f>
        <v>0_VHB low</v>
      </c>
      <c r="AA88" s="0" t="str">
        <f aca="false">IFERROR(INDEX(country_map!$C:$C,MATCH($V88,country_map!$A:$A,0)),"")</f>
        <v>2_Europe</v>
      </c>
      <c r="AB88" s="0" t="str">
        <f aca="false">IFERROR(INDEX(country_map!$D:$D,MATCH($V88,country_map!$A:$A,0)),"")</f>
        <v>99_NCE</v>
      </c>
      <c r="AC88" s="0" t="str">
        <f aca="false">IFERROR(INDEX(country_map!$E:$E,MATCH($V88,country_map!$A:$A,0)),"")</f>
        <v>1_western</v>
      </c>
      <c r="AD88" s="0" t="str">
        <f aca="false">IFERROR(INDEX(country_map!$F:$F,MATCH($V88,country_map!$A:$A,0)),"")</f>
        <v>99_NCE</v>
      </c>
    </row>
    <row r="89" customFormat="false" ht="15" hidden="false" customHeight="false" outlineLevel="0" collapsed="false">
      <c r="A89" s="0" t="s">
        <v>6622</v>
      </c>
      <c r="B89" s="0" t="n">
        <v>4</v>
      </c>
      <c r="C89" s="0" t="s">
        <v>754</v>
      </c>
      <c r="D89" s="0" t="s">
        <v>6622</v>
      </c>
      <c r="E89" s="0" t="s">
        <v>343</v>
      </c>
      <c r="F89" s="0" t="s">
        <v>2035</v>
      </c>
      <c r="G89" s="0" t="s">
        <v>2535</v>
      </c>
      <c r="H89" s="0" t="s">
        <v>8702</v>
      </c>
      <c r="I89" s="0" t="s">
        <v>8702</v>
      </c>
      <c r="J89" s="0" t="s">
        <v>334</v>
      </c>
      <c r="K89" s="0" t="s">
        <v>334</v>
      </c>
      <c r="L89" s="0" t="s">
        <v>9014</v>
      </c>
      <c r="M89" s="0" t="s">
        <v>9015</v>
      </c>
      <c r="N89" s="0" t="s">
        <v>9016</v>
      </c>
      <c r="O89" s="0" t="n">
        <v>2016</v>
      </c>
      <c r="P89" s="0" t="s">
        <v>8708</v>
      </c>
      <c r="Q89" s="0" t="s">
        <v>8709</v>
      </c>
      <c r="S89" s="0" t="s">
        <v>8905</v>
      </c>
      <c r="U89" s="0" t="s">
        <v>343</v>
      </c>
      <c r="V89" s="0" t="s">
        <v>8721</v>
      </c>
      <c r="W89" s="0" t="s">
        <v>8713</v>
      </c>
      <c r="X89" s="0" t="s">
        <v>8714</v>
      </c>
      <c r="Y89" s="0" t="str">
        <f aca="false">IF($P89="working paper","1_not published","0_published")</f>
        <v>0_published</v>
      </c>
      <c r="Z89" s="0" t="str">
        <f aca="false">IF($P89="working paper","99_NCE",IF(OR($Q89="A+",$Q89="A",$Q89="B",$Q89="C"),"1_VHB high","0_VHB low"))</f>
        <v>1_VHB high</v>
      </c>
      <c r="AA89" s="0" t="str">
        <f aca="false">IFERROR(INDEX(country_map!$C:$C,MATCH($V89,country_map!$A:$A,0)),"")</f>
        <v>1_US</v>
      </c>
      <c r="AB89" s="0" t="str">
        <f aca="false">IFERROR(INDEX(country_map!$D:$D,MATCH($V89,country_map!$A:$A,0)),"")</f>
        <v>1_developed</v>
      </c>
      <c r="AC89" s="0" t="str">
        <f aca="false">IFERROR(INDEX(country_map!$E:$E,MATCH($V89,country_map!$A:$A,0)),"")</f>
        <v>1_western</v>
      </c>
      <c r="AD89" s="0" t="str">
        <f aca="false">IFERROR(INDEX(country_map!$F:$F,MATCH($V89,country_map!$A:$A,0)),"")</f>
        <v>1_common law</v>
      </c>
    </row>
    <row r="90" customFormat="false" ht="15" hidden="false" customHeight="false" outlineLevel="0" collapsed="false">
      <c r="A90" s="0" t="s">
        <v>6641</v>
      </c>
      <c r="B90" s="0" t="n">
        <v>6</v>
      </c>
      <c r="C90" s="0" t="s">
        <v>754</v>
      </c>
      <c r="D90" s="0" t="s">
        <v>6641</v>
      </c>
      <c r="E90" s="0" t="s">
        <v>6648</v>
      </c>
      <c r="F90" s="0" t="s">
        <v>6505</v>
      </c>
      <c r="G90" s="0" t="s">
        <v>6505</v>
      </c>
      <c r="H90" s="0" t="s">
        <v>9017</v>
      </c>
      <c r="I90" s="0" t="s">
        <v>8702</v>
      </c>
      <c r="J90" s="0" t="s">
        <v>8704</v>
      </c>
      <c r="K90" s="0" t="s">
        <v>8704</v>
      </c>
      <c r="L90" s="0" t="s">
        <v>9018</v>
      </c>
      <c r="M90" s="0" t="s">
        <v>9019</v>
      </c>
      <c r="N90" s="0" t="s">
        <v>9020</v>
      </c>
      <c r="O90" s="0" t="n">
        <v>2021</v>
      </c>
      <c r="P90" s="0" t="s">
        <v>8708</v>
      </c>
      <c r="R90" s="0" t="s">
        <v>9021</v>
      </c>
      <c r="S90" s="0" t="s">
        <v>8916</v>
      </c>
      <c r="T90" s="0" t="s">
        <v>8711</v>
      </c>
      <c r="U90" s="0" t="s">
        <v>6648</v>
      </c>
      <c r="V90" s="0" t="s">
        <v>9022</v>
      </c>
      <c r="W90" s="0" t="s">
        <v>8713</v>
      </c>
      <c r="X90" s="0" t="s">
        <v>9007</v>
      </c>
      <c r="Y90" s="0" t="str">
        <f aca="false">IF($P90="working paper","1_not published","0_published")</f>
        <v>0_published</v>
      </c>
      <c r="Z90" s="0" t="str">
        <f aca="false">IF($P90="working paper","99_NCE",IF(OR($Q90="A+",$Q90="A",$Q90="B",$Q90="C"),"1_VHB high","0_VHB low"))</f>
        <v>0_VHB low</v>
      </c>
      <c r="AA90" s="0" t="str">
        <f aca="false">IFERROR(INDEX(country_map!$C:$C,MATCH($V90,country_map!$A:$A,0)),"")</f>
        <v>99_NCE</v>
      </c>
      <c r="AB90" s="0" t="str">
        <f aca="false">IFERROR(INDEX(country_map!$D:$D,MATCH($V90,country_map!$A:$A,0)),"")</f>
        <v>99_NCE</v>
      </c>
      <c r="AC90" s="0" t="str">
        <f aca="false">IFERROR(INDEX(country_map!$E:$E,MATCH($V90,country_map!$A:$A,0)),"")</f>
        <v>99_NCE</v>
      </c>
      <c r="AD90" s="0" t="str">
        <f aca="false">IFERROR(INDEX(country_map!$F:$F,MATCH($V90,country_map!$A:$A,0)),"")</f>
        <v>99_NCE</v>
      </c>
    </row>
    <row r="91" customFormat="false" ht="15" hidden="false" customHeight="false" outlineLevel="0" collapsed="false">
      <c r="A91" s="0" t="s">
        <v>6664</v>
      </c>
      <c r="B91" s="0" t="n">
        <v>18</v>
      </c>
      <c r="C91" s="0" t="s">
        <v>105</v>
      </c>
      <c r="D91" s="0" t="s">
        <v>6664</v>
      </c>
      <c r="E91" s="0" t="s">
        <v>6672</v>
      </c>
      <c r="F91" s="0" t="s">
        <v>2545</v>
      </c>
      <c r="G91" s="0" t="s">
        <v>4148</v>
      </c>
      <c r="H91" s="0" t="s">
        <v>8702</v>
      </c>
      <c r="I91" s="0" t="s">
        <v>9023</v>
      </c>
      <c r="J91" s="0" t="s">
        <v>8704</v>
      </c>
      <c r="K91" s="0" t="s">
        <v>8704</v>
      </c>
      <c r="L91" s="0" t="s">
        <v>9024</v>
      </c>
      <c r="M91" s="0" t="s">
        <v>9025</v>
      </c>
      <c r="N91" s="0" t="s">
        <v>9026</v>
      </c>
      <c r="O91" s="0" t="n">
        <v>2026</v>
      </c>
      <c r="P91" s="0" t="s">
        <v>8708</v>
      </c>
      <c r="Q91" s="0" t="s">
        <v>9027</v>
      </c>
      <c r="S91" s="0" t="s">
        <v>9028</v>
      </c>
      <c r="T91" s="0" t="s">
        <v>8711</v>
      </c>
      <c r="U91" s="0" t="s">
        <v>6672</v>
      </c>
      <c r="V91" s="0" t="s">
        <v>9029</v>
      </c>
      <c r="W91" s="0" t="s">
        <v>8713</v>
      </c>
      <c r="X91" s="0" t="s">
        <v>8714</v>
      </c>
      <c r="Y91" s="0" t="str">
        <f aca="false">IF($P91="working paper","1_not published","0_published")</f>
        <v>0_published</v>
      </c>
      <c r="Z91" s="0" t="str">
        <f aca="false">IF($P91="working paper","99_NCE",IF(OR($Q91="A+",$Q91="A",$Q91="B",$Q91="C"),"1_VHB high","0_VHB low"))</f>
        <v>0_VHB low</v>
      </c>
      <c r="AA91" s="0" t="str">
        <f aca="false">IFERROR(INDEX(country_map!$C:$C,MATCH($V91,country_map!$A:$A,0)),"")</f>
        <v>99_NCE</v>
      </c>
      <c r="AB91" s="0" t="str">
        <f aca="false">IFERROR(INDEX(country_map!$D:$D,MATCH($V91,country_map!$A:$A,0)),"")</f>
        <v>99_NCE</v>
      </c>
      <c r="AC91" s="0" t="str">
        <f aca="false">IFERROR(INDEX(country_map!$E:$E,MATCH($V91,country_map!$A:$A,0)),"")</f>
        <v>99_NCE</v>
      </c>
      <c r="AD91" s="0" t="str">
        <f aca="false">IFERROR(INDEX(country_map!$F:$F,MATCH($V91,country_map!$A:$A,0)),"")</f>
        <v>99_NCE</v>
      </c>
    </row>
    <row r="92" customFormat="false" ht="15" hidden="false" customHeight="false" outlineLevel="0" collapsed="false">
      <c r="A92" s="0" t="s">
        <v>6707</v>
      </c>
      <c r="B92" s="0" t="n">
        <v>33</v>
      </c>
      <c r="C92" s="0" t="s">
        <v>769</v>
      </c>
      <c r="D92" s="0" t="s">
        <v>6707</v>
      </c>
      <c r="N92" s="0" t="s">
        <v>8751</v>
      </c>
      <c r="O92" s="0" t="n">
        <v>2021</v>
      </c>
      <c r="P92" s="0" t="s">
        <v>8708</v>
      </c>
      <c r="Q92" s="0" t="s">
        <v>8709</v>
      </c>
      <c r="S92" s="0" t="n">
        <v>13.6</v>
      </c>
      <c r="U92" s="0" t="s">
        <v>343</v>
      </c>
      <c r="V92" s="0" t="s">
        <v>8721</v>
      </c>
      <c r="W92" s="0" t="s">
        <v>8713</v>
      </c>
      <c r="X92" s="0" t="s">
        <v>8753</v>
      </c>
      <c r="Y92" s="0" t="str">
        <f aca="false">IF($P92="working paper","1_not published","0_published")</f>
        <v>0_published</v>
      </c>
      <c r="Z92" s="0" t="str">
        <f aca="false">IF($P92="working paper","99_NCE",IF(OR($Q92="A+",$Q92="A",$Q92="B",$Q92="C"),"1_VHB high","0_VHB low"))</f>
        <v>1_VHB high</v>
      </c>
      <c r="AA92" s="0" t="str">
        <f aca="false">IFERROR(INDEX(country_map!$C:$C,MATCH($V92,country_map!$A:$A,0)),"")</f>
        <v>1_US</v>
      </c>
      <c r="AB92" s="0" t="str">
        <f aca="false">IFERROR(INDEX(country_map!$D:$D,MATCH($V92,country_map!$A:$A,0)),"")</f>
        <v>1_developed</v>
      </c>
      <c r="AC92" s="0" t="str">
        <f aca="false">IFERROR(INDEX(country_map!$E:$E,MATCH($V92,country_map!$A:$A,0)),"")</f>
        <v>1_western</v>
      </c>
      <c r="AD92" s="0" t="str">
        <f aca="false">IFERROR(INDEX(country_map!$F:$F,MATCH($V92,country_map!$A:$A,0)),"")</f>
        <v>1_common law</v>
      </c>
    </row>
    <row r="93" customFormat="false" ht="15" hidden="false" customHeight="false" outlineLevel="0" collapsed="false">
      <c r="A93" s="0" t="s">
        <v>6802</v>
      </c>
      <c r="B93" s="0" t="n">
        <v>56</v>
      </c>
      <c r="C93" s="0" t="s">
        <v>105</v>
      </c>
      <c r="D93" s="0" t="s">
        <v>6802</v>
      </c>
      <c r="E93" s="0" t="s">
        <v>343</v>
      </c>
      <c r="F93" s="0" t="s">
        <v>2035</v>
      </c>
      <c r="G93" s="0" t="s">
        <v>6505</v>
      </c>
      <c r="H93" s="0" t="s">
        <v>9030</v>
      </c>
      <c r="I93" s="0" t="s">
        <v>9031</v>
      </c>
      <c r="J93" s="0" t="s">
        <v>334</v>
      </c>
      <c r="K93" s="0" t="s">
        <v>334</v>
      </c>
      <c r="L93" s="0" t="s">
        <v>9032</v>
      </c>
      <c r="M93" s="0" t="s">
        <v>9033</v>
      </c>
      <c r="N93" s="0" t="s">
        <v>9034</v>
      </c>
      <c r="O93" s="0" t="n">
        <v>2025</v>
      </c>
      <c r="P93" s="0" t="s">
        <v>8708</v>
      </c>
      <c r="Q93" s="0" t="s">
        <v>8731</v>
      </c>
      <c r="S93" s="0" t="s">
        <v>9035</v>
      </c>
      <c r="T93" s="0" t="s">
        <v>8711</v>
      </c>
      <c r="U93" s="0" t="s">
        <v>343</v>
      </c>
      <c r="V93" s="0" t="s">
        <v>8721</v>
      </c>
      <c r="W93" s="0" t="s">
        <v>8713</v>
      </c>
      <c r="X93" s="0" t="s">
        <v>8714</v>
      </c>
      <c r="Y93" s="0" t="str">
        <f aca="false">IF($P93="working paper","1_not published","0_published")</f>
        <v>0_published</v>
      </c>
      <c r="Z93" s="0" t="str">
        <f aca="false">IF($P93="working paper","99_NCE",IF(OR($Q93="A+",$Q93="A",$Q93="B",$Q93="C"),"1_VHB high","0_VHB low"))</f>
        <v>1_VHB high</v>
      </c>
      <c r="AA93" s="0" t="str">
        <f aca="false">IFERROR(INDEX(country_map!$C:$C,MATCH($V93,country_map!$A:$A,0)),"")</f>
        <v>1_US</v>
      </c>
      <c r="AB93" s="0" t="str">
        <f aca="false">IFERROR(INDEX(country_map!$D:$D,MATCH($V93,country_map!$A:$A,0)),"")</f>
        <v>1_developed</v>
      </c>
      <c r="AC93" s="0" t="str">
        <f aca="false">IFERROR(INDEX(country_map!$E:$E,MATCH($V93,country_map!$A:$A,0)),"")</f>
        <v>1_western</v>
      </c>
      <c r="AD93" s="0" t="str">
        <f aca="false">IFERROR(INDEX(country_map!$F:$F,MATCH($V93,country_map!$A:$A,0)),"")</f>
        <v>1_common law</v>
      </c>
    </row>
    <row r="94" customFormat="false" ht="15" hidden="false" customHeight="false" outlineLevel="0" collapsed="false">
      <c r="A94" s="0" t="s">
        <v>6926</v>
      </c>
      <c r="B94" s="0" t="n">
        <v>7</v>
      </c>
      <c r="C94" s="0" t="s">
        <v>769</v>
      </c>
      <c r="D94" s="0" t="s">
        <v>6926</v>
      </c>
      <c r="N94" s="0" t="s">
        <v>9036</v>
      </c>
      <c r="O94" s="0" t="n">
        <v>2021</v>
      </c>
      <c r="P94" s="0" t="s">
        <v>8708</v>
      </c>
      <c r="Q94" s="0" t="s">
        <v>8731</v>
      </c>
      <c r="S94" s="0" t="n">
        <v>5.5</v>
      </c>
      <c r="U94" s="0" t="s">
        <v>8668</v>
      </c>
      <c r="V94" s="0" t="s">
        <v>8816</v>
      </c>
      <c r="W94" s="0" t="s">
        <v>8713</v>
      </c>
      <c r="X94" s="0" t="s">
        <v>8753</v>
      </c>
      <c r="Y94" s="0" t="str">
        <f aca="false">IF($P94="working paper","1_not published","0_published")</f>
        <v>0_published</v>
      </c>
      <c r="Z94" s="0" t="str">
        <f aca="false">IF($P94="working paper","99_NCE",IF(OR($Q94="A+",$Q94="A",$Q94="B",$Q94="C"),"1_VHB high","0_VHB low"))</f>
        <v>1_VHB high</v>
      </c>
      <c r="AA94" s="0" t="str">
        <f aca="false">IFERROR(INDEX(country_map!$C:$C,MATCH($V94,country_map!$A:$A,0)),"")</f>
        <v>99_NCE</v>
      </c>
      <c r="AB94" s="0" t="str">
        <f aca="false">IFERROR(INDEX(country_map!$D:$D,MATCH($V94,country_map!$A:$A,0)),"")</f>
        <v>99_NCE</v>
      </c>
      <c r="AC94" s="0" t="str">
        <f aca="false">IFERROR(INDEX(country_map!$E:$E,MATCH($V94,country_map!$A:$A,0)),"")</f>
        <v>99_NCE</v>
      </c>
      <c r="AD94" s="0" t="str">
        <f aca="false">IFERROR(INDEX(country_map!$F:$F,MATCH($V94,country_map!$A:$A,0)),"")</f>
        <v>99_NCE</v>
      </c>
    </row>
    <row r="95" customFormat="false" ht="15" hidden="false" customHeight="false" outlineLevel="0" collapsed="false">
      <c r="A95" s="0" t="s">
        <v>6946</v>
      </c>
      <c r="B95" s="0" t="n">
        <v>3</v>
      </c>
      <c r="C95" s="0" t="s">
        <v>769</v>
      </c>
      <c r="D95" s="0" t="s">
        <v>5945</v>
      </c>
      <c r="N95" s="0" t="s">
        <v>9037</v>
      </c>
      <c r="O95" s="0" t="n">
        <v>2021</v>
      </c>
      <c r="P95" s="0" t="s">
        <v>8708</v>
      </c>
      <c r="U95" s="0" t="s">
        <v>5947</v>
      </c>
      <c r="V95" s="0" t="s">
        <v>8976</v>
      </c>
      <c r="W95" s="0" t="s">
        <v>8713</v>
      </c>
      <c r="X95" s="0" t="s">
        <v>8753</v>
      </c>
      <c r="Y95" s="0" t="str">
        <f aca="false">IF($P95="working paper","1_not published","0_published")</f>
        <v>0_published</v>
      </c>
      <c r="Z95" s="0" t="str">
        <f aca="false">IF($P95="working paper","99_NCE",IF(OR($Q95="A+",$Q95="A",$Q95="B",$Q95="C"),"1_VHB high","0_VHB low"))</f>
        <v>0_VHB low</v>
      </c>
      <c r="AA95" s="0" t="str">
        <f aca="false">IFERROR(INDEX(country_map!$C:$C,MATCH($V95,country_map!$A:$A,0)),"")</f>
        <v>99_NCE</v>
      </c>
      <c r="AB95" s="0" t="str">
        <f aca="false">IFERROR(INDEX(country_map!$D:$D,MATCH($V95,country_map!$A:$A,0)),"")</f>
        <v>2_developing</v>
      </c>
      <c r="AC95" s="0" t="str">
        <f aca="false">IFERROR(INDEX(country_map!$E:$E,MATCH($V95,country_map!$A:$A,0)),"")</f>
        <v>2_non_western</v>
      </c>
      <c r="AD95" s="0" t="str">
        <f aca="false">IFERROR(INDEX(country_map!$F:$F,MATCH($V95,country_map!$A:$A,0)),"")</f>
        <v>1_common law</v>
      </c>
      <c r="AE95" s="0" t="s">
        <v>8836</v>
      </c>
    </row>
    <row r="96" customFormat="false" ht="15" hidden="false" customHeight="false" outlineLevel="0" collapsed="false">
      <c r="A96" s="0" t="s">
        <v>6966</v>
      </c>
      <c r="B96" s="0" t="n">
        <v>10</v>
      </c>
      <c r="C96" s="0" t="s">
        <v>769</v>
      </c>
      <c r="D96" s="0" t="s">
        <v>6966</v>
      </c>
      <c r="N96" s="0" t="s">
        <v>8763</v>
      </c>
      <c r="O96" s="0" t="n">
        <v>2010</v>
      </c>
      <c r="P96" s="0" t="s">
        <v>8708</v>
      </c>
      <c r="Q96" s="0" t="s">
        <v>8853</v>
      </c>
      <c r="U96" s="0" t="s">
        <v>343</v>
      </c>
      <c r="V96" s="0" t="s">
        <v>8721</v>
      </c>
      <c r="W96" s="0" t="s">
        <v>8713</v>
      </c>
      <c r="X96" s="0" t="s">
        <v>8753</v>
      </c>
      <c r="Y96" s="0" t="str">
        <f aca="false">IF($P96="working paper","1_not published","0_published")</f>
        <v>0_published</v>
      </c>
      <c r="Z96" s="0" t="str">
        <f aca="false">IF($P96="working paper","99_NCE",IF(OR($Q96="A+",$Q96="A",$Q96="B",$Q96="C"),"1_VHB high","0_VHB low"))</f>
        <v>1_VHB high</v>
      </c>
      <c r="AA96" s="0" t="str">
        <f aca="false">IFERROR(INDEX(country_map!$C:$C,MATCH($V96,country_map!$A:$A,0)),"")</f>
        <v>1_US</v>
      </c>
      <c r="AB96" s="0" t="str">
        <f aca="false">IFERROR(INDEX(country_map!$D:$D,MATCH($V96,country_map!$A:$A,0)),"")</f>
        <v>1_developed</v>
      </c>
      <c r="AC96" s="0" t="str">
        <f aca="false">IFERROR(INDEX(country_map!$E:$E,MATCH($V96,country_map!$A:$A,0)),"")</f>
        <v>1_western</v>
      </c>
      <c r="AD96" s="0" t="str">
        <f aca="false">IFERROR(INDEX(country_map!$F:$F,MATCH($V96,country_map!$A:$A,0)),"")</f>
        <v>1_common law</v>
      </c>
      <c r="AE96" s="0" t="s">
        <v>8765</v>
      </c>
      <c r="AF96" s="0" t="s">
        <v>8766</v>
      </c>
    </row>
    <row r="97" customFormat="false" ht="15" hidden="false" customHeight="false" outlineLevel="0" collapsed="false">
      <c r="A97" s="0" t="s">
        <v>7010</v>
      </c>
      <c r="B97" s="0" t="n">
        <v>12</v>
      </c>
      <c r="C97" s="0" t="s">
        <v>769</v>
      </c>
      <c r="D97" s="0" t="s">
        <v>7010</v>
      </c>
      <c r="N97" s="0" t="s">
        <v>9038</v>
      </c>
      <c r="O97" s="0" t="n">
        <v>2022</v>
      </c>
      <c r="P97" s="0" t="s">
        <v>8744</v>
      </c>
      <c r="U97" s="0" t="s">
        <v>343</v>
      </c>
      <c r="V97" s="0" t="s">
        <v>8721</v>
      </c>
      <c r="W97" s="0" t="s">
        <v>8713</v>
      </c>
      <c r="X97" s="0" t="s">
        <v>8753</v>
      </c>
      <c r="Y97" s="0" t="str">
        <f aca="false">IF($P97="working paper","1_not published","0_published")</f>
        <v>1_not published</v>
      </c>
      <c r="Z97" s="0" t="str">
        <f aca="false">IF($P97="working paper","99_NCE",IF(OR($Q97="A+",$Q97="A",$Q97="B",$Q97="C"),"1_VHB high","0_VHB low"))</f>
        <v>99_NCE</v>
      </c>
      <c r="AA97" s="0" t="str">
        <f aca="false">IFERROR(INDEX(country_map!$C:$C,MATCH($V97,country_map!$A:$A,0)),"")</f>
        <v>1_US</v>
      </c>
      <c r="AB97" s="0" t="str">
        <f aca="false">IFERROR(INDEX(country_map!$D:$D,MATCH($V97,country_map!$A:$A,0)),"")</f>
        <v>1_developed</v>
      </c>
      <c r="AC97" s="0" t="str">
        <f aca="false">IFERROR(INDEX(country_map!$E:$E,MATCH($V97,country_map!$A:$A,0)),"")</f>
        <v>1_western</v>
      </c>
      <c r="AD97" s="0" t="str">
        <f aca="false">IFERROR(INDEX(country_map!$F:$F,MATCH($V97,country_map!$A:$A,0)),"")</f>
        <v>1_common law</v>
      </c>
      <c r="AE97" s="0" t="s">
        <v>8747</v>
      </c>
    </row>
    <row r="98" customFormat="false" ht="15" hidden="false" customHeight="false" outlineLevel="0" collapsed="false">
      <c r="A98" s="0" t="s">
        <v>7034</v>
      </c>
      <c r="B98" s="0" t="n">
        <v>2</v>
      </c>
      <c r="C98" s="0" t="s">
        <v>769</v>
      </c>
      <c r="D98" s="0" t="s">
        <v>7034</v>
      </c>
      <c r="N98" s="0" t="s">
        <v>8842</v>
      </c>
      <c r="O98" s="0" t="n">
        <v>2022</v>
      </c>
      <c r="P98" s="0" t="s">
        <v>8708</v>
      </c>
      <c r="S98" s="0" t="n">
        <v>5.8</v>
      </c>
      <c r="U98" s="0" t="s">
        <v>7041</v>
      </c>
      <c r="V98" s="0" t="s">
        <v>9039</v>
      </c>
      <c r="W98" s="0" t="s">
        <v>8722</v>
      </c>
      <c r="X98" s="0" t="s">
        <v>8753</v>
      </c>
      <c r="Y98" s="0" t="str">
        <f aca="false">IF($P98="working paper","1_not published","0_published")</f>
        <v>0_published</v>
      </c>
      <c r="Z98" s="0" t="str">
        <f aca="false">IF($P98="working paper","99_NCE",IF(OR($Q98="A+",$Q98="A",$Q98="B",$Q98="C"),"1_VHB high","0_VHB low"))</f>
        <v>0_VHB low</v>
      </c>
      <c r="AA98" s="0" t="str">
        <f aca="false">IFERROR(INDEX(country_map!$C:$C,MATCH($V98,country_map!$A:$A,0)),"")</f>
        <v>3_AsiaPac</v>
      </c>
      <c r="AB98" s="0" t="str">
        <f aca="false">IFERROR(INDEX(country_map!$D:$D,MATCH($V98,country_map!$A:$A,0)),"")</f>
        <v>2_developing</v>
      </c>
      <c r="AC98" s="0" t="str">
        <f aca="false">IFERROR(INDEX(country_map!$E:$E,MATCH($V98,country_map!$A:$A,0)),"")</f>
        <v>2_non_western</v>
      </c>
      <c r="AD98" s="0" t="str">
        <f aca="false">IFERROR(INDEX(country_map!$F:$F,MATCH($V98,country_map!$A:$A,0)),"")</f>
        <v>1_common law</v>
      </c>
    </row>
    <row r="99" customFormat="false" ht="15" hidden="false" customHeight="false" outlineLevel="0" collapsed="false">
      <c r="A99" s="0" t="s">
        <v>7048</v>
      </c>
      <c r="B99" s="0" t="n">
        <v>15</v>
      </c>
      <c r="C99" s="0" t="s">
        <v>105</v>
      </c>
      <c r="D99" s="0" t="s">
        <v>7048</v>
      </c>
      <c r="E99" s="0" t="s">
        <v>2985</v>
      </c>
      <c r="F99" s="0" t="s">
        <v>4638</v>
      </c>
      <c r="G99" s="0" t="s">
        <v>4148</v>
      </c>
      <c r="H99" s="0" t="s">
        <v>8702</v>
      </c>
      <c r="I99" s="0" t="s">
        <v>9040</v>
      </c>
      <c r="J99" s="0" t="s">
        <v>334</v>
      </c>
      <c r="K99" s="0" t="s">
        <v>334</v>
      </c>
      <c r="L99" s="0" t="s">
        <v>9041</v>
      </c>
      <c r="M99" s="0" t="s">
        <v>9042</v>
      </c>
      <c r="N99" s="0" t="s">
        <v>8807</v>
      </c>
      <c r="O99" s="0" t="n">
        <v>2025</v>
      </c>
      <c r="P99" s="0" t="s">
        <v>8708</v>
      </c>
      <c r="Q99" s="0" t="s">
        <v>8709</v>
      </c>
      <c r="S99" s="0" t="s">
        <v>8808</v>
      </c>
      <c r="T99" s="0" t="s">
        <v>8711</v>
      </c>
      <c r="U99" s="0" t="s">
        <v>2985</v>
      </c>
      <c r="V99" s="0" t="s">
        <v>8838</v>
      </c>
      <c r="W99" s="0" t="s">
        <v>8722</v>
      </c>
      <c r="X99" s="0" t="s">
        <v>8810</v>
      </c>
      <c r="Y99" s="0" t="str">
        <f aca="false">IF($P99="working paper","1_not published","0_published")</f>
        <v>0_published</v>
      </c>
      <c r="Z99" s="0" t="str">
        <f aca="false">IF($P99="working paper","99_NCE",IF(OR($Q99="A+",$Q99="A",$Q99="B",$Q99="C"),"1_VHB high","0_VHB low"))</f>
        <v>1_VHB high</v>
      </c>
      <c r="AA99" s="0" t="str">
        <f aca="false">IFERROR(INDEX(country_map!$C:$C,MATCH($V99,country_map!$A:$A,0)),"")</f>
        <v>3_AsiaPac</v>
      </c>
      <c r="AB99" s="0" t="str">
        <f aca="false">IFERROR(INDEX(country_map!$D:$D,MATCH($V99,country_map!$A:$A,0)),"")</f>
        <v>2_developing</v>
      </c>
      <c r="AC99" s="0" t="str">
        <f aca="false">IFERROR(INDEX(country_map!$E:$E,MATCH($V99,country_map!$A:$A,0)),"")</f>
        <v>2_non_western</v>
      </c>
      <c r="AD99" s="0" t="str">
        <f aca="false">IFERROR(INDEX(country_map!$F:$F,MATCH($V99,country_map!$A:$A,0)),"")</f>
        <v>2_civil law</v>
      </c>
    </row>
    <row r="100" customFormat="false" ht="15" hidden="false" customHeight="false" outlineLevel="0" collapsed="false">
      <c r="A100" s="0" t="s">
        <v>7119</v>
      </c>
      <c r="B100" s="0" t="n">
        <v>8</v>
      </c>
      <c r="C100" s="0" t="s">
        <v>769</v>
      </c>
      <c r="D100" s="0" t="s">
        <v>7119</v>
      </c>
      <c r="N100" s="0" t="s">
        <v>9043</v>
      </c>
      <c r="O100" s="0" t="n">
        <v>2021</v>
      </c>
      <c r="P100" s="0" t="s">
        <v>8708</v>
      </c>
      <c r="U100" s="0" t="s">
        <v>8764</v>
      </c>
      <c r="W100" s="0" t="s">
        <v>8713</v>
      </c>
      <c r="X100" s="0" t="s">
        <v>8753</v>
      </c>
      <c r="Y100" s="0" t="str">
        <f aca="false">IF($P100="working paper","1_not published","0_published")</f>
        <v>0_published</v>
      </c>
      <c r="Z100" s="0" t="str">
        <f aca="false">IF($P100="working paper","99_NCE",IF(OR($Q100="A+",$Q100="A",$Q100="B",$Q100="C"),"1_VHB high","0_VHB low"))</f>
        <v>0_VHB low</v>
      </c>
      <c r="AE100" s="0" t="s">
        <v>8836</v>
      </c>
    </row>
    <row r="101" customFormat="false" ht="15" hidden="false" customHeight="false" outlineLevel="0" collapsed="false">
      <c r="A101" s="0" t="s">
        <v>7136</v>
      </c>
      <c r="B101" s="0" t="n">
        <v>18</v>
      </c>
      <c r="C101" s="0" t="s">
        <v>769</v>
      </c>
      <c r="D101" s="0" t="s">
        <v>7136</v>
      </c>
      <c r="N101" s="0" t="s">
        <v>8763</v>
      </c>
      <c r="O101" s="0" t="n">
        <v>2021</v>
      </c>
      <c r="P101" s="0" t="s">
        <v>8744</v>
      </c>
      <c r="U101" s="0" t="s">
        <v>9044</v>
      </c>
      <c r="V101" s="0" t="s">
        <v>9045</v>
      </c>
      <c r="W101" s="0" t="s">
        <v>8713</v>
      </c>
      <c r="X101" s="0" t="s">
        <v>8753</v>
      </c>
      <c r="Y101" s="0" t="str">
        <f aca="false">IF($P101="working paper","1_not published","0_published")</f>
        <v>1_not published</v>
      </c>
      <c r="Z101" s="0" t="str">
        <f aca="false">IF($P101="working paper","99_NCE",IF(OR($Q101="A+",$Q101="A",$Q101="B",$Q101="C"),"1_VHB high","0_VHB low"))</f>
        <v>99_NCE</v>
      </c>
      <c r="AA101" s="0" t="str">
        <f aca="false">IFERROR(INDEX(country_map!$C:$C,MATCH($V101,country_map!$A:$A,0)),"")</f>
        <v>3_AsiaPac</v>
      </c>
      <c r="AB101" s="0" t="str">
        <f aca="false">IFERROR(INDEX(country_map!$D:$D,MATCH($V101,country_map!$A:$A,0)),"")</f>
        <v>99_NCE</v>
      </c>
      <c r="AC101" s="0" t="str">
        <f aca="false">IFERROR(INDEX(country_map!$E:$E,MATCH($V101,country_map!$A:$A,0)),"")</f>
        <v>99_NCE</v>
      </c>
      <c r="AD101" s="0" t="str">
        <f aca="false">IFERROR(INDEX(country_map!$F:$F,MATCH($V101,country_map!$A:$A,0)),"")</f>
        <v>99_NCE</v>
      </c>
      <c r="AE101" s="0" t="s">
        <v>8747</v>
      </c>
    </row>
    <row r="102" customFormat="false" ht="15" hidden="false" customHeight="false" outlineLevel="0" collapsed="false">
      <c r="A102" s="0" t="s">
        <v>7178</v>
      </c>
      <c r="B102" s="0" t="n">
        <v>6</v>
      </c>
      <c r="C102" s="0" t="s">
        <v>769</v>
      </c>
      <c r="D102" s="0" t="s">
        <v>7178</v>
      </c>
      <c r="N102" s="0" t="s">
        <v>8719</v>
      </c>
      <c r="O102" s="0" t="n">
        <v>2021</v>
      </c>
      <c r="P102" s="0" t="s">
        <v>8708</v>
      </c>
      <c r="Q102" s="0" t="s">
        <v>8709</v>
      </c>
      <c r="S102" s="0" t="n">
        <v>12.5</v>
      </c>
      <c r="U102" s="0" t="s">
        <v>2985</v>
      </c>
      <c r="V102" s="0" t="s">
        <v>8838</v>
      </c>
      <c r="W102" s="0" t="s">
        <v>8722</v>
      </c>
      <c r="X102" s="0" t="s">
        <v>8753</v>
      </c>
      <c r="Y102" s="0" t="str">
        <f aca="false">IF($P102="working paper","1_not published","0_published")</f>
        <v>0_published</v>
      </c>
      <c r="Z102" s="0" t="str">
        <f aca="false">IF($P102="working paper","99_NCE",IF(OR($Q102="A+",$Q102="A",$Q102="B",$Q102="C"),"1_VHB high","0_VHB low"))</f>
        <v>1_VHB high</v>
      </c>
      <c r="AA102" s="0" t="str">
        <f aca="false">IFERROR(INDEX(country_map!$C:$C,MATCH($V102,country_map!$A:$A,0)),"")</f>
        <v>3_AsiaPac</v>
      </c>
      <c r="AB102" s="0" t="str">
        <f aca="false">IFERROR(INDEX(country_map!$D:$D,MATCH($V102,country_map!$A:$A,0)),"")</f>
        <v>2_developing</v>
      </c>
      <c r="AC102" s="0" t="str">
        <f aca="false">IFERROR(INDEX(country_map!$E:$E,MATCH($V102,country_map!$A:$A,0)),"")</f>
        <v>2_non_western</v>
      </c>
      <c r="AD102" s="0" t="str">
        <f aca="false">IFERROR(INDEX(country_map!$F:$F,MATCH($V102,country_map!$A:$A,0)),"")</f>
        <v>2_civil law</v>
      </c>
    </row>
    <row r="103" customFormat="false" ht="15" hidden="false" customHeight="false" outlineLevel="0" collapsed="false">
      <c r="A103" s="0" t="s">
        <v>7200</v>
      </c>
      <c r="B103" s="0" t="n">
        <v>25</v>
      </c>
      <c r="C103" s="0" t="s">
        <v>105</v>
      </c>
      <c r="D103" s="0" t="s">
        <v>7200</v>
      </c>
      <c r="E103" s="0" t="s">
        <v>2985</v>
      </c>
      <c r="F103" s="0" t="s">
        <v>1429</v>
      </c>
      <c r="G103" s="0" t="s">
        <v>5480</v>
      </c>
      <c r="H103" s="0" t="s">
        <v>9046</v>
      </c>
      <c r="I103" s="0" t="s">
        <v>9047</v>
      </c>
      <c r="J103" s="0" t="s">
        <v>334</v>
      </c>
      <c r="K103" s="0" t="s">
        <v>497</v>
      </c>
      <c r="L103" s="0" t="s">
        <v>9048</v>
      </c>
      <c r="M103" s="0" t="s">
        <v>9049</v>
      </c>
      <c r="N103" s="0" t="s">
        <v>9050</v>
      </c>
      <c r="O103" s="0" t="n">
        <v>2026</v>
      </c>
      <c r="P103" s="0" t="s">
        <v>8708</v>
      </c>
      <c r="Q103" s="0" t="s">
        <v>8731</v>
      </c>
      <c r="S103" s="0" t="s">
        <v>9051</v>
      </c>
      <c r="T103" s="0" t="s">
        <v>8711</v>
      </c>
      <c r="U103" s="0" t="s">
        <v>2985</v>
      </c>
      <c r="V103" s="0" t="s">
        <v>8838</v>
      </c>
      <c r="W103" s="0" t="s">
        <v>8713</v>
      </c>
      <c r="X103" s="0" t="s">
        <v>8714</v>
      </c>
      <c r="Y103" s="0" t="str">
        <f aca="false">IF($P103="working paper","1_not published","0_published")</f>
        <v>0_published</v>
      </c>
      <c r="Z103" s="0" t="str">
        <f aca="false">IF($P103="working paper","99_NCE",IF(OR($Q103="A+",$Q103="A",$Q103="B",$Q103="C"),"1_VHB high","0_VHB low"))</f>
        <v>1_VHB high</v>
      </c>
      <c r="AA103" s="0" t="str">
        <f aca="false">IFERROR(INDEX(country_map!$C:$C,MATCH($V103,country_map!$A:$A,0)),"")</f>
        <v>3_AsiaPac</v>
      </c>
      <c r="AB103" s="0" t="str">
        <f aca="false">IFERROR(INDEX(country_map!$D:$D,MATCH($V103,country_map!$A:$A,0)),"")</f>
        <v>2_developing</v>
      </c>
      <c r="AC103" s="0" t="str">
        <f aca="false">IFERROR(INDEX(country_map!$E:$E,MATCH($V103,country_map!$A:$A,0)),"")</f>
        <v>2_non_western</v>
      </c>
      <c r="AD103" s="0" t="str">
        <f aca="false">IFERROR(INDEX(country_map!$F:$F,MATCH($V103,country_map!$A:$A,0)),"")</f>
        <v>2_civil law</v>
      </c>
    </row>
    <row r="104" customFormat="false" ht="15" hidden="false" customHeight="false" outlineLevel="0" collapsed="false">
      <c r="A104" s="0" t="s">
        <v>7301</v>
      </c>
      <c r="B104" s="0" t="n">
        <v>13</v>
      </c>
      <c r="C104" s="0" t="s">
        <v>105</v>
      </c>
      <c r="D104" s="0" t="s">
        <v>7301</v>
      </c>
      <c r="E104" s="0" t="s">
        <v>2985</v>
      </c>
      <c r="F104" s="0" t="s">
        <v>2562</v>
      </c>
      <c r="G104" s="0" t="s">
        <v>4148</v>
      </c>
      <c r="H104" s="0" t="s">
        <v>9052</v>
      </c>
      <c r="I104" s="0" t="s">
        <v>9053</v>
      </c>
      <c r="J104" s="0" t="s">
        <v>334</v>
      </c>
      <c r="K104" s="0" t="s">
        <v>334</v>
      </c>
      <c r="L104" s="0" t="s">
        <v>9054</v>
      </c>
      <c r="M104" s="0" t="s">
        <v>9055</v>
      </c>
      <c r="N104" s="0" t="s">
        <v>8751</v>
      </c>
      <c r="O104" s="0" t="n">
        <v>2023</v>
      </c>
      <c r="P104" s="0" t="s">
        <v>8708</v>
      </c>
      <c r="Q104" s="0" t="s">
        <v>8709</v>
      </c>
      <c r="S104" s="0" t="s">
        <v>8752</v>
      </c>
      <c r="T104" s="0" t="s">
        <v>8711</v>
      </c>
      <c r="U104" s="0" t="s">
        <v>2985</v>
      </c>
      <c r="V104" s="0" t="s">
        <v>8838</v>
      </c>
      <c r="W104" s="0" t="s">
        <v>8713</v>
      </c>
      <c r="X104" s="0" t="s">
        <v>8714</v>
      </c>
      <c r="Y104" s="0" t="str">
        <f aca="false">IF($P104="working paper","1_not published","0_published")</f>
        <v>0_published</v>
      </c>
      <c r="Z104" s="0" t="str">
        <f aca="false">IF($P104="working paper","99_NCE",IF(OR($Q104="A+",$Q104="A",$Q104="B",$Q104="C"),"1_VHB high","0_VHB low"))</f>
        <v>1_VHB high</v>
      </c>
      <c r="AA104" s="0" t="str">
        <f aca="false">IFERROR(INDEX(country_map!$C:$C,MATCH($V104,country_map!$A:$A,0)),"")</f>
        <v>3_AsiaPac</v>
      </c>
      <c r="AB104" s="0" t="str">
        <f aca="false">IFERROR(INDEX(country_map!$D:$D,MATCH($V104,country_map!$A:$A,0)),"")</f>
        <v>2_developing</v>
      </c>
      <c r="AC104" s="0" t="str">
        <f aca="false">IFERROR(INDEX(country_map!$E:$E,MATCH($V104,country_map!$A:$A,0)),"")</f>
        <v>2_non_western</v>
      </c>
      <c r="AD104" s="0" t="str">
        <f aca="false">IFERROR(INDEX(country_map!$F:$F,MATCH($V104,country_map!$A:$A,0)),"")</f>
        <v>2_civil law</v>
      </c>
    </row>
    <row r="105" customFormat="false" ht="15" hidden="false" customHeight="false" outlineLevel="0" collapsed="false">
      <c r="A105" s="0" t="s">
        <v>7338</v>
      </c>
      <c r="B105" s="0" t="n">
        <v>13</v>
      </c>
      <c r="C105" s="0" t="s">
        <v>769</v>
      </c>
      <c r="D105" s="0" t="s">
        <v>7338</v>
      </c>
      <c r="N105" s="0" t="s">
        <v>9056</v>
      </c>
      <c r="O105" s="0" t="n">
        <v>2022</v>
      </c>
      <c r="P105" s="0" t="s">
        <v>8708</v>
      </c>
      <c r="Q105" s="0" t="s">
        <v>8709</v>
      </c>
      <c r="S105" s="0" t="n">
        <v>5.6</v>
      </c>
      <c r="U105" s="0" t="s">
        <v>8673</v>
      </c>
      <c r="V105" s="0" t="s">
        <v>9057</v>
      </c>
      <c r="W105" s="0" t="s">
        <v>8722</v>
      </c>
      <c r="X105" s="0" t="s">
        <v>8753</v>
      </c>
      <c r="Y105" s="0" t="str">
        <f aca="false">IF($P105="working paper","1_not published","0_published")</f>
        <v>0_published</v>
      </c>
      <c r="Z105" s="0" t="str">
        <f aca="false">IF($P105="working paper","99_NCE",IF(OR($Q105="A+",$Q105="A",$Q105="B",$Q105="C"),"1_VHB high","0_VHB low"))</f>
        <v>1_VHB high</v>
      </c>
      <c r="AA105" s="0" t="str">
        <f aca="false">IFERROR(INDEX(country_map!$C:$C,MATCH($V105,country_map!$A:$A,0)),"")</f>
        <v>99_NCE</v>
      </c>
      <c r="AB105" s="0" t="str">
        <f aca="false">IFERROR(INDEX(country_map!$D:$D,MATCH($V105,country_map!$A:$A,0)),"")</f>
        <v>99_NCE</v>
      </c>
      <c r="AC105" s="0" t="str">
        <f aca="false">IFERROR(INDEX(country_map!$E:$E,MATCH($V105,country_map!$A:$A,0)),"")</f>
        <v>99_NCE</v>
      </c>
      <c r="AD105" s="0" t="str">
        <f aca="false">IFERROR(INDEX(country_map!$F:$F,MATCH($V105,country_map!$A:$A,0)),"")</f>
        <v>99_NCE</v>
      </c>
    </row>
    <row r="106" customFormat="false" ht="15" hidden="false" customHeight="false" outlineLevel="0" collapsed="false">
      <c r="A106" s="0" t="s">
        <v>7359</v>
      </c>
      <c r="B106" s="0" t="n">
        <v>104</v>
      </c>
      <c r="C106" s="0" t="s">
        <v>105</v>
      </c>
      <c r="D106" s="0" t="s">
        <v>7359</v>
      </c>
      <c r="E106" s="0" t="s">
        <v>7364</v>
      </c>
      <c r="F106" s="0" t="s">
        <v>2034</v>
      </c>
      <c r="G106" s="0" t="s">
        <v>4148</v>
      </c>
      <c r="H106" s="0" t="s">
        <v>8702</v>
      </c>
      <c r="I106" s="0" t="s">
        <v>9058</v>
      </c>
      <c r="J106" s="0" t="s">
        <v>8704</v>
      </c>
      <c r="K106" s="0" t="s">
        <v>8704</v>
      </c>
      <c r="L106" s="0" t="s">
        <v>9059</v>
      </c>
      <c r="N106" s="0" t="s">
        <v>9060</v>
      </c>
      <c r="O106" s="0" t="n">
        <v>2024</v>
      </c>
      <c r="P106" s="0" t="s">
        <v>8744</v>
      </c>
      <c r="R106" s="0" t="s">
        <v>8745</v>
      </c>
      <c r="U106" s="0" t="s">
        <v>7364</v>
      </c>
      <c r="V106" s="0" t="s">
        <v>9061</v>
      </c>
      <c r="W106" s="0" t="s">
        <v>8713</v>
      </c>
      <c r="X106" s="0" t="s">
        <v>8714</v>
      </c>
      <c r="Y106" s="0" t="str">
        <f aca="false">IF($P106="working paper","1_not published","0_published")</f>
        <v>1_not published</v>
      </c>
      <c r="Z106" s="0" t="str">
        <f aca="false">IF($P106="working paper","99_NCE",IF(OR($Q106="A+",$Q106="A",$Q106="B",$Q106="C"),"1_VHB high","0_VHB low"))</f>
        <v>99_NCE</v>
      </c>
      <c r="AA106" s="0" t="str">
        <f aca="false">IFERROR(INDEX(country_map!$C:$C,MATCH($V106,country_map!$A:$A,0)),"")</f>
        <v>99_NCE</v>
      </c>
      <c r="AB106" s="0" t="str">
        <f aca="false">IFERROR(INDEX(country_map!$D:$D,MATCH($V106,country_map!$A:$A,0)),"")</f>
        <v>99_NCE</v>
      </c>
      <c r="AC106" s="0" t="str">
        <f aca="false">IFERROR(INDEX(country_map!$E:$E,MATCH($V106,country_map!$A:$A,0)),"")</f>
        <v>99_NCE</v>
      </c>
      <c r="AD106" s="0" t="str">
        <f aca="false">IFERROR(INDEX(country_map!$F:$F,MATCH($V106,country_map!$A:$A,0)),"")</f>
        <v>99_NCE</v>
      </c>
      <c r="AE106" s="0" t="s">
        <v>8747</v>
      </c>
    </row>
    <row r="107" customFormat="false" ht="15" hidden="false" customHeight="false" outlineLevel="0" collapsed="false">
      <c r="A107" s="0" t="s">
        <v>7590</v>
      </c>
      <c r="B107" s="0" t="n">
        <v>10</v>
      </c>
      <c r="C107" s="0" t="s">
        <v>769</v>
      </c>
      <c r="D107" s="0" t="s">
        <v>7590</v>
      </c>
      <c r="N107" s="0" t="s">
        <v>8823</v>
      </c>
      <c r="O107" s="0" t="n">
        <v>2019</v>
      </c>
      <c r="P107" s="0" t="s">
        <v>8708</v>
      </c>
      <c r="S107" s="0" t="n">
        <v>3.3</v>
      </c>
      <c r="U107" s="0" t="s">
        <v>343</v>
      </c>
      <c r="V107" s="0" t="s">
        <v>8721</v>
      </c>
      <c r="W107" s="0" t="s">
        <v>8722</v>
      </c>
      <c r="X107" s="0" t="s">
        <v>8753</v>
      </c>
      <c r="Y107" s="0" t="str">
        <f aca="false">IF($P107="working paper","1_not published","0_published")</f>
        <v>0_published</v>
      </c>
      <c r="Z107" s="0" t="str">
        <f aca="false">IF($P107="working paper","99_NCE",IF(OR($Q107="A+",$Q107="A",$Q107="B",$Q107="C"),"1_VHB high","0_VHB low"))</f>
        <v>0_VHB low</v>
      </c>
      <c r="AA107" s="0" t="str">
        <f aca="false">IFERROR(INDEX(country_map!$C:$C,MATCH($V107,country_map!$A:$A,0)),"")</f>
        <v>1_US</v>
      </c>
      <c r="AB107" s="0" t="str">
        <f aca="false">IFERROR(INDEX(country_map!$D:$D,MATCH($V107,country_map!$A:$A,0)),"")</f>
        <v>1_developed</v>
      </c>
      <c r="AC107" s="0" t="str">
        <f aca="false">IFERROR(INDEX(country_map!$E:$E,MATCH($V107,country_map!$A:$A,0)),"")</f>
        <v>1_western</v>
      </c>
      <c r="AD107" s="0" t="str">
        <f aca="false">IFERROR(INDEX(country_map!$F:$F,MATCH($V107,country_map!$A:$A,0)),"")</f>
        <v>1_common law</v>
      </c>
    </row>
    <row r="108" customFormat="false" ht="15" hidden="false" customHeight="false" outlineLevel="0" collapsed="false">
      <c r="A108" s="0" t="s">
        <v>7616</v>
      </c>
      <c r="B108" s="0" t="n">
        <v>8</v>
      </c>
      <c r="C108" s="0" t="s">
        <v>105</v>
      </c>
      <c r="D108" s="0" t="s">
        <v>7616</v>
      </c>
      <c r="E108" s="0" t="s">
        <v>2985</v>
      </c>
      <c r="F108" s="0" t="s">
        <v>1439</v>
      </c>
      <c r="G108" s="0" t="s">
        <v>8795</v>
      </c>
      <c r="H108" s="0" t="s">
        <v>9062</v>
      </c>
      <c r="I108" s="0" t="s">
        <v>9063</v>
      </c>
      <c r="J108" s="0" t="s">
        <v>334</v>
      </c>
      <c r="K108" s="0" t="s">
        <v>497</v>
      </c>
      <c r="L108" s="0" t="s">
        <v>9064</v>
      </c>
      <c r="M108" s="0" t="s">
        <v>9065</v>
      </c>
      <c r="N108" s="0" t="s">
        <v>8719</v>
      </c>
      <c r="O108" s="0" t="n">
        <v>2026</v>
      </c>
      <c r="P108" s="0" t="s">
        <v>8730</v>
      </c>
      <c r="Q108" s="0" t="s">
        <v>8709</v>
      </c>
      <c r="S108" s="0" t="s">
        <v>8720</v>
      </c>
      <c r="T108" s="0" t="s">
        <v>8711</v>
      </c>
      <c r="U108" s="0" t="s">
        <v>2985</v>
      </c>
      <c r="V108" s="0" t="s">
        <v>8838</v>
      </c>
      <c r="W108" s="0" t="s">
        <v>8722</v>
      </c>
      <c r="X108" s="0" t="s">
        <v>8723</v>
      </c>
      <c r="Y108" s="0" t="str">
        <f aca="false">IF($P108="working paper","1_not published","0_published")</f>
        <v>0_published</v>
      </c>
      <c r="Z108" s="0" t="str">
        <f aca="false">IF($P108="working paper","99_NCE",IF(OR($Q108="A+",$Q108="A",$Q108="B",$Q108="C"),"1_VHB high","0_VHB low"))</f>
        <v>1_VHB high</v>
      </c>
      <c r="AA108" s="0" t="str">
        <f aca="false">IFERROR(INDEX(country_map!$C:$C,MATCH($V108,country_map!$A:$A,0)),"")</f>
        <v>3_AsiaPac</v>
      </c>
      <c r="AB108" s="0" t="str">
        <f aca="false">IFERROR(INDEX(country_map!$D:$D,MATCH($V108,country_map!$A:$A,0)),"")</f>
        <v>2_developing</v>
      </c>
      <c r="AC108" s="0" t="str">
        <f aca="false">IFERROR(INDEX(country_map!$E:$E,MATCH($V108,country_map!$A:$A,0)),"")</f>
        <v>2_non_western</v>
      </c>
      <c r="AD108" s="0" t="str">
        <f aca="false">IFERROR(INDEX(country_map!$F:$F,MATCH($V108,country_map!$A:$A,0)),"")</f>
        <v>2_civil law</v>
      </c>
    </row>
    <row r="109" customFormat="false" ht="15" hidden="false" customHeight="false" outlineLevel="0" collapsed="false">
      <c r="A109" s="0" t="s">
        <v>7656</v>
      </c>
      <c r="B109" s="0" t="n">
        <v>30</v>
      </c>
      <c r="C109" s="0" t="s">
        <v>769</v>
      </c>
      <c r="D109" s="0" t="s">
        <v>7656</v>
      </c>
      <c r="N109" s="0" t="s">
        <v>9066</v>
      </c>
      <c r="O109" s="0" t="n">
        <v>2020</v>
      </c>
      <c r="P109" s="0" t="s">
        <v>8708</v>
      </c>
      <c r="S109" s="0" t="n">
        <v>3.6</v>
      </c>
      <c r="U109" s="0" t="s">
        <v>9067</v>
      </c>
      <c r="V109" s="0" t="s">
        <v>9068</v>
      </c>
      <c r="W109" s="0" t="s">
        <v>8759</v>
      </c>
      <c r="X109" s="0" t="s">
        <v>8753</v>
      </c>
      <c r="Y109" s="0" t="str">
        <f aca="false">IF($P109="working paper","1_not published","0_published")</f>
        <v>0_published</v>
      </c>
      <c r="Z109" s="0" t="str">
        <f aca="false">IF($P109="working paper","99_NCE",IF(OR($Q109="A+",$Q109="A",$Q109="B",$Q109="C"),"1_VHB high","0_VHB low"))</f>
        <v>0_VHB low</v>
      </c>
      <c r="AA109" s="0" t="str">
        <f aca="false">IFERROR(INDEX(country_map!$C:$C,MATCH($V109,country_map!$A:$A,0)),"")</f>
        <v>99_NCE</v>
      </c>
      <c r="AB109" s="0" t="str">
        <f aca="false">IFERROR(INDEX(country_map!$D:$D,MATCH($V109,country_map!$A:$A,0)),"")</f>
        <v>99_NCE</v>
      </c>
      <c r="AC109" s="0" t="str">
        <f aca="false">IFERROR(INDEX(country_map!$E:$E,MATCH($V109,country_map!$A:$A,0)),"")</f>
        <v>99_NCE</v>
      </c>
      <c r="AD109" s="0" t="str">
        <f aca="false">IFERROR(INDEX(country_map!$F:$F,MATCH($V109,country_map!$A:$A,0)),"")</f>
        <v>99_NCE</v>
      </c>
    </row>
    <row r="110" customFormat="false" ht="15" hidden="false" customHeight="false" outlineLevel="0" collapsed="false">
      <c r="A110" s="0" t="s">
        <v>7729</v>
      </c>
      <c r="B110" s="0" t="n">
        <v>1</v>
      </c>
      <c r="C110" s="0" t="s">
        <v>769</v>
      </c>
      <c r="D110" s="0" t="s">
        <v>7729</v>
      </c>
      <c r="N110" s="0" t="s">
        <v>8911</v>
      </c>
      <c r="O110" s="0" t="n">
        <v>2022</v>
      </c>
      <c r="P110" s="0" t="s">
        <v>8708</v>
      </c>
      <c r="S110" s="0" t="n">
        <v>4.6</v>
      </c>
      <c r="U110" s="0" t="s">
        <v>2985</v>
      </c>
      <c r="V110" s="0" t="s">
        <v>8838</v>
      </c>
      <c r="W110" s="0" t="s">
        <v>8759</v>
      </c>
      <c r="X110" s="0" t="s">
        <v>8753</v>
      </c>
      <c r="Y110" s="0" t="str">
        <f aca="false">IF($P110="working paper","1_not published","0_published")</f>
        <v>0_published</v>
      </c>
      <c r="Z110" s="0" t="str">
        <f aca="false">IF($P110="working paper","99_NCE",IF(OR($Q110="A+",$Q110="A",$Q110="B",$Q110="C"),"1_VHB high","0_VHB low"))</f>
        <v>0_VHB low</v>
      </c>
      <c r="AA110" s="0" t="str">
        <f aca="false">IFERROR(INDEX(country_map!$C:$C,MATCH($V110,country_map!$A:$A,0)),"")</f>
        <v>3_AsiaPac</v>
      </c>
      <c r="AB110" s="0" t="str">
        <f aca="false">IFERROR(INDEX(country_map!$D:$D,MATCH($V110,country_map!$A:$A,0)),"")</f>
        <v>2_developing</v>
      </c>
      <c r="AC110" s="0" t="str">
        <f aca="false">IFERROR(INDEX(country_map!$E:$E,MATCH($V110,country_map!$A:$A,0)),"")</f>
        <v>2_non_western</v>
      </c>
      <c r="AD110" s="0" t="str">
        <f aca="false">IFERROR(INDEX(country_map!$F:$F,MATCH($V110,country_map!$A:$A,0)),"")</f>
        <v>2_civil law</v>
      </c>
    </row>
    <row r="111" customFormat="false" ht="15" hidden="false" customHeight="false" outlineLevel="0" collapsed="false">
      <c r="A111" s="0" t="s">
        <v>7734</v>
      </c>
      <c r="B111" s="0" t="n">
        <v>24</v>
      </c>
      <c r="C111" s="0" t="s">
        <v>105</v>
      </c>
      <c r="D111" s="0" t="s">
        <v>7734</v>
      </c>
      <c r="E111" s="0" t="s">
        <v>2985</v>
      </c>
      <c r="F111" s="0" t="s">
        <v>2529</v>
      </c>
      <c r="G111" s="0" t="s">
        <v>7756</v>
      </c>
      <c r="H111" s="0" t="s">
        <v>9069</v>
      </c>
      <c r="I111" s="0" t="s">
        <v>9070</v>
      </c>
      <c r="J111" s="0" t="s">
        <v>334</v>
      </c>
      <c r="K111" s="0" t="s">
        <v>497</v>
      </c>
      <c r="L111" s="0" t="s">
        <v>9071</v>
      </c>
      <c r="M111" s="0" t="s">
        <v>9072</v>
      </c>
      <c r="N111" s="0" t="s">
        <v>8707</v>
      </c>
      <c r="O111" s="0" t="n">
        <v>2025</v>
      </c>
      <c r="P111" s="0" t="s">
        <v>8708</v>
      </c>
      <c r="Q111" s="0" t="s">
        <v>8709</v>
      </c>
      <c r="S111" s="0" t="s">
        <v>8710</v>
      </c>
      <c r="T111" s="0" t="s">
        <v>8711</v>
      </c>
      <c r="U111" s="0" t="s">
        <v>2985</v>
      </c>
      <c r="V111" s="0" t="s">
        <v>8838</v>
      </c>
      <c r="W111" s="0" t="s">
        <v>8713</v>
      </c>
      <c r="X111" s="0" t="s">
        <v>8714</v>
      </c>
      <c r="Y111" s="0" t="str">
        <f aca="false">IF($P111="working paper","1_not published","0_published")</f>
        <v>0_published</v>
      </c>
      <c r="Z111" s="0" t="str">
        <f aca="false">IF($P111="working paper","99_NCE",IF(OR($Q111="A+",$Q111="A",$Q111="B",$Q111="C"),"1_VHB high","0_VHB low"))</f>
        <v>1_VHB high</v>
      </c>
      <c r="AA111" s="0" t="str">
        <f aca="false">IFERROR(INDEX(country_map!$C:$C,MATCH($V111,country_map!$A:$A,0)),"")</f>
        <v>3_AsiaPac</v>
      </c>
      <c r="AB111" s="0" t="str">
        <f aca="false">IFERROR(INDEX(country_map!$D:$D,MATCH($V111,country_map!$A:$A,0)),"")</f>
        <v>2_developing</v>
      </c>
      <c r="AC111" s="0" t="str">
        <f aca="false">IFERROR(INDEX(country_map!$E:$E,MATCH($V111,country_map!$A:$A,0)),"")</f>
        <v>2_non_western</v>
      </c>
      <c r="AD111" s="0" t="str">
        <f aca="false">IFERROR(INDEX(country_map!$F:$F,MATCH($V111,country_map!$A:$A,0)),"")</f>
        <v>2_civil law</v>
      </c>
    </row>
    <row r="112" customFormat="false" ht="15" hidden="false" customHeight="false" outlineLevel="0" collapsed="false">
      <c r="A112" s="0" t="s">
        <v>7826</v>
      </c>
      <c r="B112" s="0" t="n">
        <v>16</v>
      </c>
      <c r="C112" s="0" t="s">
        <v>105</v>
      </c>
      <c r="D112" s="0" t="s">
        <v>7826</v>
      </c>
      <c r="E112" s="0" t="s">
        <v>2985</v>
      </c>
      <c r="F112" s="0" t="s">
        <v>4638</v>
      </c>
      <c r="G112" s="0" t="s">
        <v>7756</v>
      </c>
      <c r="H112" s="0" t="s">
        <v>8702</v>
      </c>
      <c r="I112" s="0" t="s">
        <v>9073</v>
      </c>
      <c r="J112" s="0" t="s">
        <v>497</v>
      </c>
      <c r="K112" s="0" t="s">
        <v>497</v>
      </c>
      <c r="L112" s="0" t="s">
        <v>9074</v>
      </c>
      <c r="M112" s="0" t="s">
        <v>9075</v>
      </c>
      <c r="N112" s="0" t="s">
        <v>8729</v>
      </c>
      <c r="O112" s="0" t="n">
        <v>2025</v>
      </c>
      <c r="P112" s="0" t="s">
        <v>8708</v>
      </c>
      <c r="Q112" s="0" t="s">
        <v>8731</v>
      </c>
      <c r="S112" s="0" t="s">
        <v>8732</v>
      </c>
      <c r="T112" s="0" t="s">
        <v>8711</v>
      </c>
      <c r="U112" s="0" t="s">
        <v>2985</v>
      </c>
      <c r="V112" s="0" t="s">
        <v>8838</v>
      </c>
      <c r="W112" s="0" t="s">
        <v>8722</v>
      </c>
      <c r="X112" s="0" t="s">
        <v>8734</v>
      </c>
      <c r="Y112" s="0" t="str">
        <f aca="false">IF($P112="working paper","1_not published","0_published")</f>
        <v>0_published</v>
      </c>
      <c r="Z112" s="0" t="str">
        <f aca="false">IF($P112="working paper","99_NCE",IF(OR($Q112="A+",$Q112="A",$Q112="B",$Q112="C"),"1_VHB high","0_VHB low"))</f>
        <v>1_VHB high</v>
      </c>
      <c r="AA112" s="0" t="str">
        <f aca="false">IFERROR(INDEX(country_map!$C:$C,MATCH($V112,country_map!$A:$A,0)),"")</f>
        <v>3_AsiaPac</v>
      </c>
      <c r="AB112" s="0" t="str">
        <f aca="false">IFERROR(INDEX(country_map!$D:$D,MATCH($V112,country_map!$A:$A,0)),"")</f>
        <v>2_developing</v>
      </c>
      <c r="AC112" s="0" t="str">
        <f aca="false">IFERROR(INDEX(country_map!$E:$E,MATCH($V112,country_map!$A:$A,0)),"")</f>
        <v>2_non_western</v>
      </c>
      <c r="AD112" s="0" t="str">
        <f aca="false">IFERROR(INDEX(country_map!$F:$F,MATCH($V112,country_map!$A:$A,0)),"")</f>
        <v>2_civil law</v>
      </c>
    </row>
    <row r="113" customFormat="false" ht="15" hidden="false" customHeight="false" outlineLevel="0" collapsed="false">
      <c r="A113" s="0" t="s">
        <v>7880</v>
      </c>
      <c r="B113" s="0" t="n">
        <v>12</v>
      </c>
      <c r="C113" s="0" t="s">
        <v>754</v>
      </c>
      <c r="D113" s="0" t="s">
        <v>7880</v>
      </c>
      <c r="E113" s="0" t="s">
        <v>2985</v>
      </c>
      <c r="F113" s="0" t="s">
        <v>7152</v>
      </c>
      <c r="G113" s="0" t="s">
        <v>2562</v>
      </c>
      <c r="H113" s="0" t="s">
        <v>6643</v>
      </c>
      <c r="I113" s="0" t="s">
        <v>9076</v>
      </c>
      <c r="J113" s="0" t="s">
        <v>334</v>
      </c>
      <c r="K113" s="0" t="s">
        <v>334</v>
      </c>
      <c r="L113" s="0" t="s">
        <v>9077</v>
      </c>
      <c r="M113" s="0" t="s">
        <v>9078</v>
      </c>
      <c r="N113" s="0" t="s">
        <v>8837</v>
      </c>
      <c r="O113" s="0" t="n">
        <v>2020</v>
      </c>
      <c r="P113" s="0" t="s">
        <v>8708</v>
      </c>
      <c r="Q113" s="0" t="s">
        <v>8709</v>
      </c>
      <c r="S113" s="0" t="s">
        <v>8947</v>
      </c>
      <c r="T113" s="0" t="s">
        <v>8711</v>
      </c>
      <c r="U113" s="0" t="s">
        <v>2985</v>
      </c>
      <c r="V113" s="0" t="s">
        <v>8838</v>
      </c>
      <c r="W113" s="0" t="s">
        <v>8722</v>
      </c>
      <c r="X113" s="0" t="s">
        <v>8948</v>
      </c>
      <c r="Y113" s="0" t="str">
        <f aca="false">IF($P113="working paper","1_not published","0_published")</f>
        <v>0_published</v>
      </c>
      <c r="Z113" s="0" t="str">
        <f aca="false">IF($P113="working paper","99_NCE",IF(OR($Q113="A+",$Q113="A",$Q113="B",$Q113="C"),"1_VHB high","0_VHB low"))</f>
        <v>1_VHB high</v>
      </c>
      <c r="AA113" s="0" t="str">
        <f aca="false">IFERROR(INDEX(country_map!$C:$C,MATCH($V113,country_map!$A:$A,0)),"")</f>
        <v>3_AsiaPac</v>
      </c>
      <c r="AB113" s="0" t="str">
        <f aca="false">IFERROR(INDEX(country_map!$D:$D,MATCH($V113,country_map!$A:$A,0)),"")</f>
        <v>2_developing</v>
      </c>
      <c r="AC113" s="0" t="str">
        <f aca="false">IFERROR(INDEX(country_map!$E:$E,MATCH($V113,country_map!$A:$A,0)),"")</f>
        <v>2_non_western</v>
      </c>
      <c r="AD113" s="0" t="str">
        <f aca="false">IFERROR(INDEX(country_map!$F:$F,MATCH($V113,country_map!$A:$A,0)),"")</f>
        <v>2_civil law</v>
      </c>
    </row>
    <row r="114" customFormat="false" ht="15" hidden="false" customHeight="false" outlineLevel="0" collapsed="false">
      <c r="A114" s="0" t="s">
        <v>7923</v>
      </c>
      <c r="B114" s="0" t="n">
        <v>12</v>
      </c>
      <c r="C114" s="0" t="s">
        <v>105</v>
      </c>
      <c r="D114" s="0" t="s">
        <v>7923</v>
      </c>
      <c r="E114" s="0" t="s">
        <v>2985</v>
      </c>
      <c r="F114" s="0" t="s">
        <v>7152</v>
      </c>
      <c r="G114" s="0" t="s">
        <v>8724</v>
      </c>
      <c r="H114" s="0" t="s">
        <v>9079</v>
      </c>
      <c r="I114" s="0" t="s">
        <v>9080</v>
      </c>
      <c r="J114" s="0" t="s">
        <v>334</v>
      </c>
      <c r="K114" s="0" t="s">
        <v>497</v>
      </c>
      <c r="L114" s="0" t="s">
        <v>9081</v>
      </c>
      <c r="M114" s="0" t="s">
        <v>9082</v>
      </c>
      <c r="N114" s="0" t="s">
        <v>8800</v>
      </c>
      <c r="O114" s="0" t="n">
        <v>2026</v>
      </c>
      <c r="P114" s="0" t="s">
        <v>8708</v>
      </c>
      <c r="Q114" s="0" t="s">
        <v>8709</v>
      </c>
      <c r="S114" s="0" t="s">
        <v>8801</v>
      </c>
      <c r="T114" s="0" t="s">
        <v>8711</v>
      </c>
      <c r="U114" s="0" t="s">
        <v>2985</v>
      </c>
      <c r="V114" s="0" t="s">
        <v>8838</v>
      </c>
      <c r="W114" s="0" t="s">
        <v>8713</v>
      </c>
      <c r="X114" s="0" t="s">
        <v>8714</v>
      </c>
      <c r="Y114" s="0" t="str">
        <f aca="false">IF($P114="working paper","1_not published","0_published")</f>
        <v>0_published</v>
      </c>
      <c r="Z114" s="0" t="str">
        <f aca="false">IF($P114="working paper","99_NCE",IF(OR($Q114="A+",$Q114="A",$Q114="B",$Q114="C"),"1_VHB high","0_VHB low"))</f>
        <v>1_VHB high</v>
      </c>
      <c r="AA114" s="0" t="str">
        <f aca="false">IFERROR(INDEX(country_map!$C:$C,MATCH($V114,country_map!$A:$A,0)),"")</f>
        <v>3_AsiaPac</v>
      </c>
      <c r="AB114" s="0" t="str">
        <f aca="false">IFERROR(INDEX(country_map!$D:$D,MATCH($V114,country_map!$A:$A,0)),"")</f>
        <v>2_developing</v>
      </c>
      <c r="AC114" s="0" t="str">
        <f aca="false">IFERROR(INDEX(country_map!$E:$E,MATCH($V114,country_map!$A:$A,0)),"")</f>
        <v>2_non_western</v>
      </c>
      <c r="AD114" s="0" t="str">
        <f aca="false">IFERROR(INDEX(country_map!$F:$F,MATCH($V114,country_map!$A:$A,0)),"")</f>
        <v>2_civil law</v>
      </c>
    </row>
    <row r="115" customFormat="false" ht="15" hidden="false" customHeight="false" outlineLevel="0" collapsed="false">
      <c r="A115" s="0" t="s">
        <v>7962</v>
      </c>
      <c r="B115" s="0" t="n">
        <v>24</v>
      </c>
      <c r="C115" s="0" t="s">
        <v>105</v>
      </c>
      <c r="D115" s="0" t="s">
        <v>7962</v>
      </c>
      <c r="E115" s="0" t="s">
        <v>2985</v>
      </c>
      <c r="F115" s="0" t="s">
        <v>2035</v>
      </c>
      <c r="G115" s="0" t="s">
        <v>2562</v>
      </c>
      <c r="H115" s="0" t="s">
        <v>8702</v>
      </c>
      <c r="I115" s="0" t="s">
        <v>9083</v>
      </c>
      <c r="J115" s="0" t="s">
        <v>334</v>
      </c>
      <c r="K115" s="0" t="s">
        <v>334</v>
      </c>
      <c r="L115" s="0" t="s">
        <v>9084</v>
      </c>
      <c r="M115" s="0" t="s">
        <v>9085</v>
      </c>
      <c r="N115" s="0" t="s">
        <v>9086</v>
      </c>
      <c r="O115" s="0" t="n">
        <v>2024</v>
      </c>
      <c r="P115" s="0" t="s">
        <v>8708</v>
      </c>
      <c r="R115" s="0" t="s">
        <v>9087</v>
      </c>
      <c r="S115" s="0" t="s">
        <v>8739</v>
      </c>
      <c r="T115" s="0" t="s">
        <v>8711</v>
      </c>
      <c r="U115" s="0" t="s">
        <v>2985</v>
      </c>
      <c r="V115" s="0" t="s">
        <v>8838</v>
      </c>
      <c r="W115" s="0" t="s">
        <v>8713</v>
      </c>
      <c r="X115" s="0" t="s">
        <v>8714</v>
      </c>
      <c r="Y115" s="0" t="str">
        <f aca="false">IF($P115="working paper","1_not published","0_published")</f>
        <v>0_published</v>
      </c>
      <c r="Z115" s="0" t="str">
        <f aca="false">IF($P115="working paper","99_NCE",IF(OR($Q115="A+",$Q115="A",$Q115="B",$Q115="C"),"1_VHB high","0_VHB low"))</f>
        <v>0_VHB low</v>
      </c>
      <c r="AA115" s="0" t="str">
        <f aca="false">IFERROR(INDEX(country_map!$C:$C,MATCH($V115,country_map!$A:$A,0)),"")</f>
        <v>3_AsiaPac</v>
      </c>
      <c r="AB115" s="0" t="str">
        <f aca="false">IFERROR(INDEX(country_map!$D:$D,MATCH($V115,country_map!$A:$A,0)),"")</f>
        <v>2_developing</v>
      </c>
      <c r="AC115" s="0" t="str">
        <f aca="false">IFERROR(INDEX(country_map!$E:$E,MATCH($V115,country_map!$A:$A,0)),"")</f>
        <v>2_non_western</v>
      </c>
      <c r="AD115" s="0" t="str">
        <f aca="false">IFERROR(INDEX(country_map!$F:$F,MATCH($V115,country_map!$A:$A,0)),"")</f>
        <v>2_civil law</v>
      </c>
    </row>
    <row r="116" customFormat="false" ht="15" hidden="false" customHeight="false" outlineLevel="0" collapsed="false">
      <c r="A116" s="0" t="s">
        <v>8012</v>
      </c>
      <c r="B116" s="0" t="n">
        <v>4</v>
      </c>
      <c r="C116" s="0" t="s">
        <v>769</v>
      </c>
      <c r="D116" s="0" t="s">
        <v>8012</v>
      </c>
      <c r="N116" s="0" t="s">
        <v>9088</v>
      </c>
      <c r="O116" s="0" t="n">
        <v>2022</v>
      </c>
      <c r="P116" s="0" t="s">
        <v>8708</v>
      </c>
      <c r="U116" s="0" t="s">
        <v>9089</v>
      </c>
      <c r="V116" s="0" t="s">
        <v>9090</v>
      </c>
      <c r="W116" s="0" t="s">
        <v>8713</v>
      </c>
      <c r="X116" s="0" t="s">
        <v>8753</v>
      </c>
      <c r="Y116" s="0" t="str">
        <f aca="false">IF($P116="working paper","1_not published","0_published")</f>
        <v>0_published</v>
      </c>
      <c r="Z116" s="0" t="str">
        <f aca="false">IF($P116="working paper","99_NCE",IF(OR($Q116="A+",$Q116="A",$Q116="B",$Q116="C"),"1_VHB high","0_VHB low"))</f>
        <v>0_VHB low</v>
      </c>
      <c r="AA116" s="0" t="str">
        <f aca="false">IFERROR(INDEX(country_map!$C:$C,MATCH($V116,country_map!$A:$A,0)),"")</f>
        <v>99_NCE</v>
      </c>
      <c r="AB116" s="0" t="str">
        <f aca="false">IFERROR(INDEX(country_map!$D:$D,MATCH($V116,country_map!$A:$A,0)),"")</f>
        <v>99_NCE</v>
      </c>
      <c r="AC116" s="0" t="str">
        <f aca="false">IFERROR(INDEX(country_map!$E:$E,MATCH($V116,country_map!$A:$A,0)),"")</f>
        <v>99_NCE</v>
      </c>
      <c r="AD116" s="0" t="str">
        <f aca="false">IFERROR(INDEX(country_map!$F:$F,MATCH($V116,country_map!$A:$A,0)),"")</f>
        <v>99_NCE</v>
      </c>
      <c r="AE116" s="0" t="s">
        <v>8836</v>
      </c>
    </row>
    <row r="117" customFormat="false" ht="15" hidden="false" customHeight="false" outlineLevel="0" collapsed="false">
      <c r="A117" s="0" t="s">
        <v>8029</v>
      </c>
      <c r="B117" s="0" t="n">
        <v>166</v>
      </c>
      <c r="C117" s="0" t="s">
        <v>105</v>
      </c>
      <c r="D117" s="0" t="s">
        <v>8029</v>
      </c>
      <c r="E117" s="0" t="s">
        <v>1526</v>
      </c>
      <c r="F117" s="0" t="s">
        <v>2035</v>
      </c>
      <c r="G117" s="0" t="s">
        <v>4148</v>
      </c>
      <c r="H117" s="0" t="s">
        <v>9091</v>
      </c>
      <c r="I117" s="0" t="s">
        <v>9092</v>
      </c>
      <c r="J117" s="0" t="s">
        <v>334</v>
      </c>
      <c r="K117" s="0" t="s">
        <v>334</v>
      </c>
      <c r="L117" s="0" t="s">
        <v>9093</v>
      </c>
      <c r="M117" s="0" t="s">
        <v>9094</v>
      </c>
      <c r="N117" s="0" t="s">
        <v>8842</v>
      </c>
      <c r="O117" s="0" t="n">
        <v>2023</v>
      </c>
      <c r="P117" s="0" t="s">
        <v>8708</v>
      </c>
      <c r="R117" s="0" t="s">
        <v>9095</v>
      </c>
      <c r="S117" s="0" t="s">
        <v>8905</v>
      </c>
      <c r="U117" s="0" t="s">
        <v>1526</v>
      </c>
      <c r="V117" s="0" t="s">
        <v>8855</v>
      </c>
      <c r="W117" s="0" t="s">
        <v>8722</v>
      </c>
      <c r="X117" s="0" t="s">
        <v>9096</v>
      </c>
      <c r="Y117" s="0" t="str">
        <f aca="false">IF($P117="working paper","1_not published","0_published")</f>
        <v>0_published</v>
      </c>
      <c r="Z117" s="0" t="str">
        <f aca="false">IF($P117="working paper","99_NCE",IF(OR($Q117="A+",$Q117="A",$Q117="B",$Q117="C"),"1_VHB high","0_VHB low"))</f>
        <v>0_VHB low</v>
      </c>
      <c r="AA117" s="0" t="str">
        <f aca="false">IFERROR(INDEX(country_map!$C:$C,MATCH($V117,country_map!$A:$A,0)),"")</f>
        <v>1_US</v>
      </c>
      <c r="AB117" s="0" t="str">
        <f aca="false">IFERROR(INDEX(country_map!$D:$D,MATCH($V117,country_map!$A:$A,0)),"")</f>
        <v>1_developed</v>
      </c>
      <c r="AC117" s="0" t="str">
        <f aca="false">IFERROR(INDEX(country_map!$E:$E,MATCH($V117,country_map!$A:$A,0)),"")</f>
        <v>1_western</v>
      </c>
      <c r="AD117" s="0" t="str">
        <f aca="false">IFERROR(INDEX(country_map!$F:$F,MATCH($V117,country_map!$A:$A,0)),"")</f>
        <v>1_common law</v>
      </c>
    </row>
    <row r="118" customFormat="false" ht="15" hidden="false" customHeight="false" outlineLevel="0" collapsed="false">
      <c r="A118" s="0" t="s">
        <v>8331</v>
      </c>
      <c r="B118" s="0" t="n">
        <v>20</v>
      </c>
      <c r="C118" s="0" t="s">
        <v>754</v>
      </c>
      <c r="D118" s="0" t="s">
        <v>8331</v>
      </c>
      <c r="E118" s="0" t="s">
        <v>1526</v>
      </c>
      <c r="F118" s="0" t="s">
        <v>2034</v>
      </c>
      <c r="G118" s="0" t="s">
        <v>1429</v>
      </c>
      <c r="H118" s="0" t="s">
        <v>8702</v>
      </c>
      <c r="I118" s="0" t="s">
        <v>8702</v>
      </c>
      <c r="J118" s="0" t="s">
        <v>334</v>
      </c>
      <c r="K118" s="0" t="s">
        <v>334</v>
      </c>
      <c r="L118" s="0" t="s">
        <v>9097</v>
      </c>
      <c r="M118" s="0" t="s">
        <v>9098</v>
      </c>
      <c r="O118" s="0" t="n">
        <v>2021</v>
      </c>
      <c r="P118" s="0" t="s">
        <v>8744</v>
      </c>
      <c r="R118" s="0" t="s">
        <v>9099</v>
      </c>
      <c r="U118" s="0" t="s">
        <v>1526</v>
      </c>
      <c r="V118" s="0" t="s">
        <v>8855</v>
      </c>
      <c r="W118" s="0" t="s">
        <v>8713</v>
      </c>
      <c r="X118" s="0" t="s">
        <v>8772</v>
      </c>
      <c r="Y118" s="0" t="str">
        <f aca="false">IF($P118="working paper","1_not published","0_published")</f>
        <v>1_not published</v>
      </c>
      <c r="Z118" s="0" t="str">
        <f aca="false">IF($P118="working paper","99_NCE",IF(OR($Q118="A+",$Q118="A",$Q118="B",$Q118="C"),"1_VHB high","0_VHB low"))</f>
        <v>99_NCE</v>
      </c>
      <c r="AA118" s="0" t="str">
        <f aca="false">IFERROR(INDEX(country_map!$C:$C,MATCH($V118,country_map!$A:$A,0)),"")</f>
        <v>1_US</v>
      </c>
      <c r="AB118" s="0" t="str">
        <f aca="false">IFERROR(INDEX(country_map!$D:$D,MATCH($V118,country_map!$A:$A,0)),"")</f>
        <v>1_developed</v>
      </c>
      <c r="AC118" s="0" t="str">
        <f aca="false">IFERROR(INDEX(country_map!$E:$E,MATCH($V118,country_map!$A:$A,0)),"")</f>
        <v>1_western</v>
      </c>
      <c r="AD118" s="0" t="str">
        <f aca="false">IFERROR(INDEX(country_map!$F:$F,MATCH($V118,country_map!$A:$A,0)),"")</f>
        <v>1_common law</v>
      </c>
      <c r="AE118" s="0" t="s">
        <v>8747</v>
      </c>
    </row>
    <row r="119" customFormat="false" ht="15" hidden="false" customHeight="false" outlineLevel="0" collapsed="false">
      <c r="A119" s="0" t="s">
        <v>8394</v>
      </c>
      <c r="B119" s="0" t="n">
        <v>22</v>
      </c>
      <c r="C119" s="0" t="s">
        <v>769</v>
      </c>
      <c r="D119" s="0" t="s">
        <v>8394</v>
      </c>
      <c r="N119" s="0" t="s">
        <v>8719</v>
      </c>
      <c r="O119" s="0" t="n">
        <v>2018</v>
      </c>
      <c r="P119" s="0" t="s">
        <v>8708</v>
      </c>
      <c r="Q119" s="0" t="s">
        <v>8709</v>
      </c>
      <c r="S119" s="0" t="n">
        <v>12.5</v>
      </c>
      <c r="U119" s="0" t="s">
        <v>2985</v>
      </c>
      <c r="V119" s="0" t="s">
        <v>8838</v>
      </c>
      <c r="W119" s="0" t="s">
        <v>8722</v>
      </c>
      <c r="X119" s="0" t="s">
        <v>8753</v>
      </c>
      <c r="Y119" s="0" t="str">
        <f aca="false">IF($P119="working paper","1_not published","0_published")</f>
        <v>0_published</v>
      </c>
      <c r="Z119" s="0" t="str">
        <f aca="false">IF($P119="working paper","99_NCE",IF(OR($Q119="A+",$Q119="A",$Q119="B",$Q119="C"),"1_VHB high","0_VHB low"))</f>
        <v>1_VHB high</v>
      </c>
      <c r="AA119" s="0" t="str">
        <f aca="false">IFERROR(INDEX(country_map!$C:$C,MATCH($V119,country_map!$A:$A,0)),"")</f>
        <v>3_AsiaPac</v>
      </c>
      <c r="AB119" s="0" t="str">
        <f aca="false">IFERROR(INDEX(country_map!$D:$D,MATCH($V119,country_map!$A:$A,0)),"")</f>
        <v>2_developing</v>
      </c>
      <c r="AC119" s="0" t="str">
        <f aca="false">IFERROR(INDEX(country_map!$E:$E,MATCH($V119,country_map!$A:$A,0)),"")</f>
        <v>2_non_western</v>
      </c>
      <c r="AD119" s="0" t="str">
        <f aca="false">IFERROR(INDEX(country_map!$F:$F,MATCH($V119,country_map!$A:$A,0)),"")</f>
        <v>2_civil law</v>
      </c>
    </row>
    <row r="120" customFormat="false" ht="15" hidden="false" customHeight="false" outlineLevel="0" collapsed="false">
      <c r="A120" s="0" t="s">
        <v>8462</v>
      </c>
      <c r="B120" s="0" t="n">
        <v>32</v>
      </c>
      <c r="C120" s="0" t="s">
        <v>105</v>
      </c>
      <c r="D120" s="0" t="s">
        <v>8462</v>
      </c>
      <c r="E120" s="0" t="s">
        <v>8469</v>
      </c>
      <c r="F120" s="0" t="s">
        <v>1124</v>
      </c>
      <c r="G120" s="0" t="s">
        <v>7756</v>
      </c>
      <c r="H120" s="0" t="s">
        <v>8702</v>
      </c>
      <c r="I120" s="0" t="s">
        <v>9100</v>
      </c>
      <c r="J120" s="0" t="s">
        <v>8704</v>
      </c>
      <c r="K120" s="0" t="s">
        <v>8704</v>
      </c>
      <c r="L120" s="0" t="s">
        <v>9101</v>
      </c>
      <c r="M120" s="0" t="s">
        <v>9102</v>
      </c>
      <c r="O120" s="0" t="n">
        <v>2024</v>
      </c>
      <c r="P120" s="0" t="s">
        <v>8744</v>
      </c>
      <c r="R120" s="0" t="s">
        <v>9103</v>
      </c>
      <c r="U120" s="0" t="s">
        <v>8469</v>
      </c>
      <c r="V120" s="0" t="s">
        <v>9104</v>
      </c>
      <c r="W120" s="0" t="s">
        <v>8713</v>
      </c>
      <c r="X120" s="0" t="s">
        <v>8772</v>
      </c>
      <c r="Y120" s="0" t="str">
        <f aca="false">IF($P120="working paper","1_not published","0_published")</f>
        <v>1_not published</v>
      </c>
      <c r="Z120" s="0" t="str">
        <f aca="false">IF($P120="working paper","99_NCE",IF(OR($Q120="A+",$Q120="A",$Q120="B",$Q120="C"),"1_VHB high","0_VHB low"))</f>
        <v>99_NCE</v>
      </c>
      <c r="AA120" s="0" t="str">
        <f aca="false">IFERROR(INDEX(country_map!$C:$C,MATCH($V120,country_map!$A:$A,0)),"")</f>
        <v>99_NCE</v>
      </c>
      <c r="AB120" s="0" t="str">
        <f aca="false">IFERROR(INDEX(country_map!$D:$D,MATCH($V120,country_map!$A:$A,0)),"")</f>
        <v>99_NCE</v>
      </c>
      <c r="AC120" s="0" t="str">
        <f aca="false">IFERROR(INDEX(country_map!$E:$E,MATCH($V120,country_map!$A:$A,0)),"")</f>
        <v>99_NCE</v>
      </c>
      <c r="AD120" s="0" t="str">
        <f aca="false">IFERROR(INDEX(country_map!$F:$F,MATCH($V120,country_map!$A:$A,0)),"")</f>
        <v>99_NCE</v>
      </c>
      <c r="AE120" s="0" t="s">
        <v>8747</v>
      </c>
    </row>
    <row r="121" customFormat="false" ht="15" hidden="false" customHeight="false" outlineLevel="0" collapsed="false">
      <c r="A121" s="0" t="s">
        <v>8578</v>
      </c>
      <c r="B121" s="0" t="n">
        <v>28</v>
      </c>
      <c r="C121" s="0" t="s">
        <v>769</v>
      </c>
      <c r="D121" s="0" t="s">
        <v>8578</v>
      </c>
      <c r="N121" s="0" t="s">
        <v>9105</v>
      </c>
      <c r="O121" s="0" t="n">
        <v>2022</v>
      </c>
      <c r="P121" s="0" t="s">
        <v>8708</v>
      </c>
      <c r="Q121" s="0" t="s">
        <v>8709</v>
      </c>
      <c r="S121" s="0" t="n">
        <v>12</v>
      </c>
      <c r="U121" s="0" t="s">
        <v>2985</v>
      </c>
      <c r="V121" s="0" t="s">
        <v>8838</v>
      </c>
      <c r="W121" s="0" t="s">
        <v>8759</v>
      </c>
      <c r="X121" s="0" t="s">
        <v>8753</v>
      </c>
      <c r="Y121" s="0" t="str">
        <f aca="false">IF($P121="working paper","1_not published","0_published")</f>
        <v>0_published</v>
      </c>
      <c r="Z121" s="0" t="str">
        <f aca="false">IF($P121="working paper","99_NCE",IF(OR($Q121="A+",$Q121="A",$Q121="B",$Q121="C"),"1_VHB high","0_VHB low"))</f>
        <v>1_VHB high</v>
      </c>
      <c r="AA121" s="0" t="str">
        <f aca="false">IFERROR(INDEX(country_map!$C:$C,MATCH($V121,country_map!$A:$A,0)),"")</f>
        <v>3_AsiaPac</v>
      </c>
      <c r="AB121" s="0" t="str">
        <f aca="false">IFERROR(INDEX(country_map!$D:$D,MATCH($V121,country_map!$A:$A,0)),"")</f>
        <v>2_developing</v>
      </c>
      <c r="AC121" s="0" t="str">
        <f aca="false">IFERROR(INDEX(country_map!$E:$E,MATCH($V121,country_map!$A:$A,0)),"")</f>
        <v>2_non_western</v>
      </c>
      <c r="AD121" s="0" t="str">
        <f aca="false">IFERROR(INDEX(country_map!$F:$F,MATCH($V121,country_map!$A:$A,0)),"")</f>
        <v>2_civil law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9106</v>
      </c>
      <c r="B1" s="0" t="s">
        <v>9107</v>
      </c>
      <c r="C1" s="0" t="s">
        <v>9108</v>
      </c>
      <c r="D1" s="0" t="s">
        <v>9109</v>
      </c>
      <c r="E1" s="0" t="s">
        <v>9110</v>
      </c>
    </row>
    <row r="2" customFormat="false" ht="15" hidden="false" customHeight="false" outlineLevel="0" collapsed="false">
      <c r="A2" s="0" t="s">
        <v>9111</v>
      </c>
      <c r="B2" s="0" t="s">
        <v>9112</v>
      </c>
      <c r="C2" s="0" t="s">
        <v>9113</v>
      </c>
      <c r="D2" s="0" t="s">
        <v>9114</v>
      </c>
      <c r="E2" s="0" t="s">
        <v>9115</v>
      </c>
    </row>
    <row r="3" customFormat="false" ht="15" hidden="false" customHeight="false" outlineLevel="0" collapsed="false">
      <c r="A3" s="0" t="s">
        <v>9116</v>
      </c>
      <c r="B3" s="0" t="s">
        <v>9117</v>
      </c>
      <c r="C3" s="0" t="s">
        <v>9118</v>
      </c>
      <c r="D3" s="0" t="s">
        <v>9119</v>
      </c>
      <c r="E3" s="0" t="s">
        <v>9120</v>
      </c>
    </row>
    <row r="4" customFormat="false" ht="15" hidden="false" customHeight="false" outlineLevel="0" collapsed="false">
      <c r="A4" s="0" t="s">
        <v>81</v>
      </c>
      <c r="B4" s="0" t="s">
        <v>9121</v>
      </c>
      <c r="C4" s="0" t="s">
        <v>9122</v>
      </c>
      <c r="D4" s="0" t="s">
        <v>9123</v>
      </c>
      <c r="E4" s="0" t="s">
        <v>9114</v>
      </c>
    </row>
    <row r="5" customFormat="false" ht="15" hidden="false" customHeight="false" outlineLevel="0" collapsed="false">
      <c r="A5" s="0" t="s">
        <v>82</v>
      </c>
      <c r="B5" s="0" t="s">
        <v>9124</v>
      </c>
      <c r="C5" s="0" t="s">
        <v>9125</v>
      </c>
      <c r="D5" s="0" t="s">
        <v>9114</v>
      </c>
      <c r="E5" s="0" t="s">
        <v>9126</v>
      </c>
    </row>
    <row r="6" customFormat="false" ht="15" hidden="false" customHeight="false" outlineLevel="0" collapsed="false">
      <c r="A6" s="0" t="s">
        <v>9127</v>
      </c>
      <c r="B6" s="0" t="s">
        <v>9128</v>
      </c>
      <c r="C6" s="0" t="s">
        <v>9129</v>
      </c>
      <c r="D6" s="0" t="s">
        <v>9130</v>
      </c>
      <c r="E6" s="0" t="s">
        <v>9131</v>
      </c>
    </row>
    <row r="7" customFormat="false" ht="15" hidden="false" customHeight="false" outlineLevel="0" collapsed="false">
      <c r="A7" s="0" t="s">
        <v>9132</v>
      </c>
      <c r="B7" s="0" t="s">
        <v>9133</v>
      </c>
      <c r="C7" s="0" t="s">
        <v>9134</v>
      </c>
      <c r="D7" s="0" t="s">
        <v>9135</v>
      </c>
      <c r="E7" s="0" t="s">
        <v>9131</v>
      </c>
    </row>
    <row r="8" customFormat="false" ht="15" hidden="false" customHeight="false" outlineLevel="0" collapsed="false">
      <c r="A8" s="0" t="s">
        <v>9136</v>
      </c>
      <c r="B8" s="0" t="s">
        <v>9137</v>
      </c>
      <c r="C8" s="0" t="s">
        <v>9138</v>
      </c>
      <c r="D8" s="0" t="s">
        <v>9139</v>
      </c>
      <c r="E8" s="0" t="s">
        <v>9131</v>
      </c>
    </row>
    <row r="9" customFormat="false" ht="15" hidden="false" customHeight="false" outlineLevel="0" collapsed="false">
      <c r="A9" s="0" t="s">
        <v>9140</v>
      </c>
      <c r="B9" s="0" t="s">
        <v>9141</v>
      </c>
      <c r="C9" s="0" t="s">
        <v>9142</v>
      </c>
    </row>
    <row r="10" customFormat="false" ht="15" hidden="false" customHeight="false" outlineLevel="0" collapsed="false">
      <c r="A10" s="0" t="s">
        <v>9143</v>
      </c>
      <c r="B10" s="0" t="s">
        <v>9144</v>
      </c>
      <c r="C10" s="0" t="s">
        <v>9145</v>
      </c>
    </row>
    <row r="11" customFormat="false" ht="15" hidden="false" customHeight="false" outlineLevel="0" collapsed="false">
      <c r="A11" s="0" t="s">
        <v>9146</v>
      </c>
      <c r="B11" s="0" t="s">
        <v>9147</v>
      </c>
      <c r="C11" s="0" t="s">
        <v>9148</v>
      </c>
    </row>
    <row r="12" customFormat="false" ht="15" hidden="false" customHeight="false" outlineLevel="0" collapsed="false">
      <c r="A12" s="0" t="s">
        <v>83</v>
      </c>
      <c r="B12" s="0" t="s">
        <v>9149</v>
      </c>
      <c r="C12" s="0" t="s">
        <v>9148</v>
      </c>
    </row>
    <row r="13" customFormat="false" ht="15" hidden="false" customHeight="false" outlineLevel="0" collapsed="false">
      <c r="A13" s="0" t="s">
        <v>21</v>
      </c>
      <c r="B13" s="0" t="s">
        <v>9150</v>
      </c>
      <c r="C13" s="0" t="s">
        <v>9151</v>
      </c>
    </row>
    <row r="14" customFormat="false" ht="15" hidden="false" customHeight="false" outlineLevel="0" collapsed="false">
      <c r="A14" s="0" t="s">
        <v>9152</v>
      </c>
      <c r="B14" s="0" t="s">
        <v>9153</v>
      </c>
      <c r="C14" s="0" t="s">
        <v>9154</v>
      </c>
    </row>
    <row r="15" customFormat="false" ht="15" hidden="false" customHeight="false" outlineLevel="0" collapsed="false">
      <c r="A15" s="0" t="s">
        <v>9155</v>
      </c>
      <c r="B15" s="0" t="s">
        <v>9156</v>
      </c>
      <c r="C15" s="0" t="s">
        <v>9157</v>
      </c>
    </row>
    <row r="16" customFormat="false" ht="15" hidden="false" customHeight="false" outlineLevel="0" collapsed="false">
      <c r="A16" s="0" t="s">
        <v>9158</v>
      </c>
      <c r="B16" s="0" t="s">
        <v>9159</v>
      </c>
      <c r="C16" s="0" t="s">
        <v>9160</v>
      </c>
    </row>
    <row r="17" customFormat="false" ht="15" hidden="false" customHeight="false" outlineLevel="0" collapsed="false">
      <c r="A17" s="0" t="s">
        <v>9161</v>
      </c>
      <c r="B17" s="0" t="s">
        <v>9162</v>
      </c>
      <c r="C17" s="0" t="s">
        <v>9163</v>
      </c>
    </row>
    <row r="18" customFormat="false" ht="15" hidden="false" customHeight="false" outlineLevel="0" collapsed="false">
      <c r="A18" s="0" t="s">
        <v>9164</v>
      </c>
      <c r="B18" s="0" t="s">
        <v>9165</v>
      </c>
      <c r="C18" s="0" t="s">
        <v>9166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9167</v>
      </c>
    </row>
    <row r="2" customFormat="false" ht="15" hidden="false" customHeight="false" outlineLevel="0" collapsed="false">
      <c r="A2" s="0" t="s">
        <v>9168</v>
      </c>
    </row>
    <row r="3" customFormat="false" ht="15" hidden="false" customHeight="false" outlineLevel="0" collapsed="false">
      <c r="A3" s="0" t="s">
        <v>9169</v>
      </c>
    </row>
    <row r="4" customFormat="false" ht="15" hidden="false" customHeight="false" outlineLevel="0" collapsed="false">
      <c r="A4" s="0" t="s">
        <v>9170</v>
      </c>
    </row>
    <row r="5" customFormat="false" ht="15" hidden="false" customHeight="false" outlineLevel="0" collapsed="false">
      <c r="A5" s="0" t="s">
        <v>9171</v>
      </c>
    </row>
    <row r="6" customFormat="false" ht="15" hidden="false" customHeight="false" outlineLevel="0" collapsed="false">
      <c r="A6" s="0" t="s">
        <v>9172</v>
      </c>
    </row>
    <row r="7" customFormat="false" ht="15" hidden="false" customHeight="false" outlineLevel="0" collapsed="false">
      <c r="A7" s="0" t="s">
        <v>9173</v>
      </c>
    </row>
    <row r="8" customFormat="false" ht="15" hidden="false" customHeight="false" outlineLevel="0" collapsed="false">
      <c r="A8" s="0" t="s">
        <v>9174</v>
      </c>
    </row>
    <row r="9" customFormat="false" ht="15" hidden="false" customHeight="false" outlineLevel="0" collapsed="false">
      <c r="A9" s="0" t="s">
        <v>9175</v>
      </c>
    </row>
    <row r="10" customFormat="false" ht="15" hidden="false" customHeight="false" outlineLevel="0" collapsed="false">
      <c r="A10" s="0" t="s">
        <v>9176</v>
      </c>
    </row>
    <row r="11" customFormat="false" ht="15" hidden="false" customHeight="false" outlineLevel="0" collapsed="false">
      <c r="A11" s="0" t="s">
        <v>9177</v>
      </c>
    </row>
    <row r="12" customFormat="false" ht="15" hidden="false" customHeight="false" outlineLevel="0" collapsed="false">
      <c r="A12" s="0" t="s">
        <v>9178</v>
      </c>
    </row>
    <row r="13" customFormat="false" ht="15" hidden="false" customHeight="false" outlineLevel="0" collapsed="false">
      <c r="A13" s="0" t="s">
        <v>9179</v>
      </c>
    </row>
    <row r="14" customFormat="false" ht="15" hidden="false" customHeight="false" outlineLevel="0" collapsed="false">
      <c r="A14" s="0" t="s">
        <v>9180</v>
      </c>
    </row>
    <row r="15" customFormat="false" ht="15" hidden="false" customHeight="false" outlineLevel="0" collapsed="false">
      <c r="A15" s="0" t="s">
        <v>9181</v>
      </c>
    </row>
    <row r="16" customFormat="false" ht="15" hidden="false" customHeight="false" outlineLevel="0" collapsed="false">
      <c r="A16" s="0" t="s">
        <v>9182</v>
      </c>
    </row>
    <row r="17" customFormat="false" ht="15" hidden="false" customHeight="false" outlineLevel="0" collapsed="false">
      <c r="A17" s="0" t="s">
        <v>9183</v>
      </c>
    </row>
    <row r="18" customFormat="false" ht="15" hidden="false" customHeight="false" outlineLevel="0" collapsed="false">
      <c r="A18" s="0" t="s">
        <v>9184</v>
      </c>
    </row>
    <row r="19" customFormat="false" ht="15" hidden="false" customHeight="false" outlineLevel="0" collapsed="false">
      <c r="A19" s="0" t="s">
        <v>9185</v>
      </c>
    </row>
    <row r="20" customFormat="false" ht="15" hidden="false" customHeight="false" outlineLevel="0" collapsed="false">
      <c r="A20" s="0" t="s">
        <v>9186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9187</v>
      </c>
      <c r="B1" s="0" t="s">
        <v>9188</v>
      </c>
      <c r="C1" s="0" t="s">
        <v>9189</v>
      </c>
      <c r="D1" s="0" t="s">
        <v>9190</v>
      </c>
    </row>
    <row r="2" customFormat="false" ht="15" hidden="false" customHeight="false" outlineLevel="0" collapsed="false">
      <c r="A2" s="0" t="s">
        <v>9191</v>
      </c>
      <c r="B2" s="0" t="s">
        <v>9192</v>
      </c>
      <c r="C2" s="0" t="s">
        <v>9193</v>
      </c>
      <c r="D2" s="0" t="s">
        <v>9194</v>
      </c>
    </row>
    <row r="3" customFormat="false" ht="15" hidden="false" customHeight="false" outlineLevel="0" collapsed="false">
      <c r="A3" s="0" t="s">
        <v>9195</v>
      </c>
      <c r="B3" s="0" t="s">
        <v>9196</v>
      </c>
      <c r="C3" s="0" t="s">
        <v>9193</v>
      </c>
    </row>
    <row r="4" customFormat="false" ht="15" hidden="false" customHeight="false" outlineLevel="0" collapsed="false">
      <c r="A4" s="0" t="s">
        <v>9197</v>
      </c>
      <c r="B4" s="0" t="s">
        <v>9198</v>
      </c>
      <c r="C4" s="0" t="s">
        <v>9193</v>
      </c>
      <c r="D4" s="0" t="s">
        <v>9199</v>
      </c>
    </row>
    <row r="5" customFormat="false" ht="15" hidden="false" customHeight="false" outlineLevel="0" collapsed="false">
      <c r="A5" s="0" t="s">
        <v>9200</v>
      </c>
      <c r="B5" s="0" t="s">
        <v>9201</v>
      </c>
      <c r="C5" s="0" t="s">
        <v>9193</v>
      </c>
      <c r="D5" s="0" t="s">
        <v>9202</v>
      </c>
    </row>
    <row r="6" customFormat="false" ht="15" hidden="false" customHeight="false" outlineLevel="0" collapsed="false">
      <c r="A6" s="0" t="s">
        <v>9203</v>
      </c>
      <c r="B6" s="0" t="s">
        <v>9204</v>
      </c>
      <c r="C6" s="0" t="s">
        <v>9193</v>
      </c>
      <c r="D6" s="0" t="s">
        <v>9205</v>
      </c>
    </row>
    <row r="7" customFormat="false" ht="15" hidden="false" customHeight="false" outlineLevel="0" collapsed="false">
      <c r="A7" s="0" t="s">
        <v>9206</v>
      </c>
      <c r="B7" s="0" t="s">
        <v>9207</v>
      </c>
      <c r="C7" s="0" t="s">
        <v>9193</v>
      </c>
      <c r="D7" s="0" t="s">
        <v>9208</v>
      </c>
    </row>
    <row r="8" customFormat="false" ht="15" hidden="false" customHeight="false" outlineLevel="0" collapsed="false">
      <c r="A8" s="0" t="s">
        <v>9209</v>
      </c>
      <c r="B8" s="0" t="s">
        <v>9210</v>
      </c>
      <c r="C8" s="0" t="s">
        <v>9193</v>
      </c>
      <c r="D8" s="0" t="s">
        <v>9211</v>
      </c>
    </row>
    <row r="9" customFormat="false" ht="15" hidden="false" customHeight="false" outlineLevel="0" collapsed="false">
      <c r="A9" s="0" t="s">
        <v>9212</v>
      </c>
      <c r="B9" s="0" t="s">
        <v>9213</v>
      </c>
      <c r="C9" s="0" t="s">
        <v>9193</v>
      </c>
      <c r="D9" s="0" t="s">
        <v>9214</v>
      </c>
    </row>
    <row r="10" customFormat="false" ht="15" hidden="false" customHeight="false" outlineLevel="0" collapsed="false">
      <c r="A10" s="0" t="s">
        <v>9215</v>
      </c>
      <c r="B10" s="0" t="s">
        <v>9216</v>
      </c>
      <c r="C10" s="0" t="s">
        <v>9193</v>
      </c>
    </row>
    <row r="11" customFormat="false" ht="15" hidden="false" customHeight="false" outlineLevel="0" collapsed="false">
      <c r="A11" s="0" t="s">
        <v>9217</v>
      </c>
      <c r="B11" s="0" t="s">
        <v>9218</v>
      </c>
      <c r="C11" s="0" t="s">
        <v>9193</v>
      </c>
    </row>
    <row r="12" customFormat="false" ht="15" hidden="false" customHeight="false" outlineLevel="0" collapsed="false">
      <c r="A12" s="0" t="s">
        <v>9219</v>
      </c>
      <c r="B12" s="0" t="s">
        <v>9220</v>
      </c>
      <c r="C12" s="0" t="s">
        <v>9193</v>
      </c>
      <c r="D12" s="0" t="s">
        <v>9221</v>
      </c>
    </row>
    <row r="13" customFormat="false" ht="15" hidden="false" customHeight="false" outlineLevel="0" collapsed="false">
      <c r="A13" s="0" t="s">
        <v>9222</v>
      </c>
      <c r="B13" s="0" t="s">
        <v>9223</v>
      </c>
      <c r="C13" s="0" t="s">
        <v>9193</v>
      </c>
    </row>
    <row r="14" customFormat="false" ht="15" hidden="false" customHeight="false" outlineLevel="0" collapsed="false">
      <c r="A14" s="0" t="s">
        <v>9224</v>
      </c>
      <c r="B14" s="0" t="s">
        <v>9225</v>
      </c>
      <c r="C14" s="0" t="s">
        <v>9193</v>
      </c>
    </row>
    <row r="15" customFormat="false" ht="15" hidden="false" customHeight="false" outlineLevel="0" collapsed="false">
      <c r="A15" s="0" t="s">
        <v>9226</v>
      </c>
      <c r="B15" s="0" t="s">
        <v>9227</v>
      </c>
      <c r="C15" s="0" t="s">
        <v>9193</v>
      </c>
      <c r="D15" s="0" t="s">
        <v>9228</v>
      </c>
    </row>
    <row r="16" customFormat="false" ht="15" hidden="false" customHeight="false" outlineLevel="0" collapsed="false">
      <c r="A16" s="0" t="s">
        <v>9229</v>
      </c>
      <c r="B16" s="0" t="s">
        <v>9230</v>
      </c>
      <c r="C16" s="0" t="s">
        <v>9193</v>
      </c>
      <c r="D16" s="0" t="s">
        <v>9231</v>
      </c>
    </row>
    <row r="17" customFormat="false" ht="15" hidden="false" customHeight="false" outlineLevel="0" collapsed="false">
      <c r="A17" s="0" t="s">
        <v>9232</v>
      </c>
      <c r="B17" s="0" t="s">
        <v>9233</v>
      </c>
      <c r="C17" s="0" t="s">
        <v>9193</v>
      </c>
    </row>
    <row r="18" customFormat="false" ht="15" hidden="false" customHeight="false" outlineLevel="0" collapsed="false">
      <c r="A18" s="0" t="s">
        <v>9234</v>
      </c>
      <c r="B18" s="0" t="s">
        <v>9235</v>
      </c>
      <c r="C18" s="0" t="s">
        <v>9193</v>
      </c>
      <c r="D18" s="0" t="s">
        <v>9236</v>
      </c>
    </row>
    <row r="19" customFormat="false" ht="15" hidden="false" customHeight="false" outlineLevel="0" collapsed="false">
      <c r="A19" s="0" t="s">
        <v>9237</v>
      </c>
      <c r="B19" s="0" t="s">
        <v>9238</v>
      </c>
      <c r="C19" s="0" t="s">
        <v>9193</v>
      </c>
      <c r="D19" s="0" t="s">
        <v>9239</v>
      </c>
    </row>
    <row r="20" customFormat="false" ht="15" hidden="false" customHeight="false" outlineLevel="0" collapsed="false">
      <c r="A20" s="0" t="s">
        <v>9240</v>
      </c>
      <c r="B20" s="0" t="s">
        <v>9241</v>
      </c>
      <c r="C20" s="0" t="s">
        <v>9193</v>
      </c>
      <c r="D20" s="0" t="s">
        <v>9242</v>
      </c>
    </row>
    <row r="21" customFormat="false" ht="15" hidden="false" customHeight="false" outlineLevel="0" collapsed="false">
      <c r="A21" s="0" t="s">
        <v>9243</v>
      </c>
      <c r="B21" s="0" t="s">
        <v>9244</v>
      </c>
      <c r="C21" s="0" t="s">
        <v>9193</v>
      </c>
      <c r="D21" s="0" t="s">
        <v>9245</v>
      </c>
    </row>
    <row r="22" customFormat="false" ht="15" hidden="false" customHeight="false" outlineLevel="0" collapsed="false">
      <c r="A22" s="0" t="s">
        <v>9246</v>
      </c>
      <c r="B22" s="0" t="s">
        <v>9247</v>
      </c>
      <c r="C22" s="0" t="s">
        <v>9193</v>
      </c>
      <c r="D22" s="0" t="s">
        <v>9248</v>
      </c>
    </row>
    <row r="23" customFormat="false" ht="15" hidden="false" customHeight="false" outlineLevel="0" collapsed="false">
      <c r="A23" s="0" t="s">
        <v>9249</v>
      </c>
      <c r="B23" s="0" t="s">
        <v>9250</v>
      </c>
      <c r="C23" s="0" t="s">
        <v>9193</v>
      </c>
      <c r="D23" s="0" t="s">
        <v>9251</v>
      </c>
    </row>
    <row r="24" customFormat="false" ht="15" hidden="false" customHeight="false" outlineLevel="0" collapsed="false">
      <c r="A24" s="0" t="s">
        <v>9252</v>
      </c>
      <c r="B24" s="0" t="s">
        <v>9253</v>
      </c>
      <c r="C24" s="0" t="s">
        <v>9193</v>
      </c>
    </row>
    <row r="25" customFormat="false" ht="15" hidden="false" customHeight="false" outlineLevel="0" collapsed="false">
      <c r="A25" s="0" t="s">
        <v>9254</v>
      </c>
      <c r="B25" s="0" t="s">
        <v>9255</v>
      </c>
      <c r="C25" s="0" t="s">
        <v>9193</v>
      </c>
      <c r="D25" s="0" t="s">
        <v>9256</v>
      </c>
    </row>
    <row r="26" customFormat="false" ht="15" hidden="false" customHeight="false" outlineLevel="0" collapsed="false">
      <c r="A26" s="0" t="s">
        <v>9257</v>
      </c>
      <c r="B26" s="0" t="s">
        <v>9258</v>
      </c>
      <c r="C26" s="0" t="s">
        <v>9193</v>
      </c>
      <c r="D26" s="0" t="s">
        <v>9259</v>
      </c>
    </row>
    <row r="27" customFormat="false" ht="15" hidden="false" customHeight="false" outlineLevel="0" collapsed="false">
      <c r="A27" s="0" t="s">
        <v>9260</v>
      </c>
      <c r="B27" s="0" t="s">
        <v>9261</v>
      </c>
      <c r="C27" s="0" t="s">
        <v>9193</v>
      </c>
      <c r="D27" s="0" t="s">
        <v>9259</v>
      </c>
    </row>
    <row r="29" customFormat="false" ht="15" hidden="false" customHeight="false" outlineLevel="0" collapsed="false">
      <c r="A29" s="0" t="s">
        <v>9262</v>
      </c>
    </row>
    <row r="30" customFormat="false" ht="15" hidden="false" customHeight="false" outlineLevel="0" collapsed="false">
      <c r="A30" s="0" t="s">
        <v>9263</v>
      </c>
      <c r="B30" s="0" t="s">
        <v>9264</v>
      </c>
      <c r="C30" s="0" t="s">
        <v>9193</v>
      </c>
    </row>
    <row r="31" customFormat="false" ht="15" hidden="false" customHeight="false" outlineLevel="0" collapsed="false">
      <c r="A31" s="0" t="s">
        <v>9265</v>
      </c>
      <c r="B31" s="0" t="s">
        <v>9266</v>
      </c>
      <c r="C31" s="0" t="s">
        <v>9193</v>
      </c>
    </row>
    <row r="32" customFormat="false" ht="15" hidden="false" customHeight="false" outlineLevel="0" collapsed="false">
      <c r="A32" s="0" t="s">
        <v>9267</v>
      </c>
      <c r="B32" s="0" t="s">
        <v>9268</v>
      </c>
      <c r="C32" s="0" t="s">
        <v>9193</v>
      </c>
    </row>
    <row r="33" customFormat="false" ht="15" hidden="false" customHeight="false" outlineLevel="0" collapsed="false">
      <c r="A33" s="0" t="s">
        <v>9269</v>
      </c>
      <c r="B33" s="0" t="s">
        <v>9270</v>
      </c>
      <c r="C33" s="0" t="s">
        <v>9193</v>
      </c>
    </row>
    <row r="34" customFormat="false" ht="15" hidden="false" customHeight="false" outlineLevel="0" collapsed="false">
      <c r="A34" s="0" t="s">
        <v>9271</v>
      </c>
      <c r="B34" s="0" t="s">
        <v>9272</v>
      </c>
      <c r="C34" s="0" t="s">
        <v>9193</v>
      </c>
    </row>
    <row r="35" customFormat="false" ht="15" hidden="false" customHeight="false" outlineLevel="0" collapsed="false">
      <c r="A35" s="0" t="s">
        <v>9273</v>
      </c>
      <c r="B35" s="0" t="s">
        <v>9274</v>
      </c>
      <c r="C35" s="0" t="s">
        <v>9193</v>
      </c>
    </row>
    <row r="36" customFormat="false" ht="15" hidden="false" customHeight="false" outlineLevel="0" collapsed="false">
      <c r="A36" s="0" t="s">
        <v>9275</v>
      </c>
      <c r="B36" s="0" t="s">
        <v>9276</v>
      </c>
      <c r="C36" s="0" t="s">
        <v>9277</v>
      </c>
    </row>
    <row r="37" customFormat="false" ht="15" hidden="false" customHeight="false" outlineLevel="0" collapsed="false">
      <c r="A37" s="0" t="s">
        <v>9278</v>
      </c>
      <c r="B37" s="0" t="s">
        <v>9279</v>
      </c>
      <c r="C37" s="0" t="s">
        <v>9277</v>
      </c>
    </row>
    <row r="38" customFormat="false" ht="15" hidden="false" customHeight="false" outlineLevel="0" collapsed="false">
      <c r="A38" s="0" t="s">
        <v>9280</v>
      </c>
      <c r="B38" s="0" t="s">
        <v>9281</v>
      </c>
      <c r="C38" s="0" t="s">
        <v>9277</v>
      </c>
    </row>
    <row r="39" customFormat="false" ht="15" hidden="false" customHeight="false" outlineLevel="0" collapsed="false">
      <c r="A39" s="0" t="s">
        <v>9282</v>
      </c>
      <c r="B39" s="0" t="s">
        <v>9283</v>
      </c>
      <c r="C39" s="0" t="s">
        <v>9193</v>
      </c>
    </row>
    <row r="40" customFormat="false" ht="15" hidden="false" customHeight="false" outlineLevel="0" collapsed="false">
      <c r="A40" s="0" t="s">
        <v>9284</v>
      </c>
      <c r="B40" s="0" t="s">
        <v>9285</v>
      </c>
      <c r="C40" s="0" t="s">
        <v>9286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8692</v>
      </c>
      <c r="B1" s="0" t="s">
        <v>8691</v>
      </c>
      <c r="C1" s="0" t="s">
        <v>206</v>
      </c>
      <c r="D1" s="0" t="s">
        <v>9287</v>
      </c>
      <c r="E1" s="0" t="s">
        <v>9288</v>
      </c>
      <c r="F1" s="0" t="s">
        <v>9289</v>
      </c>
      <c r="G1" s="0" t="s">
        <v>44</v>
      </c>
      <c r="H1" s="0" t="s">
        <v>9290</v>
      </c>
    </row>
    <row r="2" customFormat="false" ht="15" hidden="false" customHeight="false" outlineLevel="0" collapsed="false">
      <c r="A2" s="0" t="s">
        <v>8721</v>
      </c>
      <c r="B2" s="0" t="s">
        <v>343</v>
      </c>
      <c r="C2" s="0" t="s">
        <v>9291</v>
      </c>
      <c r="D2" s="0" t="s">
        <v>8672</v>
      </c>
      <c r="E2" s="0" t="s">
        <v>851</v>
      </c>
      <c r="F2" s="0" t="s">
        <v>9292</v>
      </c>
      <c r="G2" s="0" t="s">
        <v>9293</v>
      </c>
      <c r="H2" s="0" t="s">
        <v>9294</v>
      </c>
    </row>
    <row r="3" customFormat="false" ht="15" hidden="false" customHeight="false" outlineLevel="0" collapsed="false">
      <c r="A3" s="0" t="s">
        <v>8762</v>
      </c>
      <c r="B3" s="0" t="s">
        <v>8665</v>
      </c>
      <c r="C3" s="0" t="s">
        <v>90</v>
      </c>
      <c r="D3" s="0" t="s">
        <v>90</v>
      </c>
      <c r="E3" s="0" t="s">
        <v>90</v>
      </c>
      <c r="F3" s="0" t="s">
        <v>90</v>
      </c>
      <c r="G3" s="0" t="s">
        <v>9293</v>
      </c>
      <c r="H3" s="0" t="s">
        <v>9295</v>
      </c>
    </row>
    <row r="4" customFormat="false" ht="15" hidden="false" customHeight="false" outlineLevel="0" collapsed="false">
      <c r="A4" s="0" t="s">
        <v>9296</v>
      </c>
      <c r="B4" s="0" t="s">
        <v>9297</v>
      </c>
      <c r="C4" s="0" t="s">
        <v>90</v>
      </c>
      <c r="D4" s="0" t="s">
        <v>90</v>
      </c>
      <c r="E4" s="0" t="s">
        <v>851</v>
      </c>
      <c r="F4" s="0" t="s">
        <v>90</v>
      </c>
      <c r="G4" s="0" t="s">
        <v>9293</v>
      </c>
      <c r="H4" s="0" t="s">
        <v>9298</v>
      </c>
    </row>
    <row r="5" customFormat="false" ht="15" hidden="false" customHeight="false" outlineLevel="0" collapsed="false">
      <c r="A5" s="0" t="s">
        <v>9299</v>
      </c>
      <c r="B5" s="0" t="s">
        <v>9300</v>
      </c>
      <c r="C5" s="0" t="s">
        <v>9301</v>
      </c>
      <c r="D5" s="0" t="s">
        <v>90</v>
      </c>
      <c r="E5" s="0" t="s">
        <v>851</v>
      </c>
      <c r="F5" s="0" t="s">
        <v>7122</v>
      </c>
      <c r="G5" s="0" t="s">
        <v>9293</v>
      </c>
      <c r="H5" s="0" t="s">
        <v>9302</v>
      </c>
    </row>
    <row r="6" customFormat="false" ht="15" hidden="false" customHeight="false" outlineLevel="0" collapsed="false">
      <c r="A6" s="0" t="s">
        <v>9303</v>
      </c>
      <c r="B6" s="0" t="s">
        <v>9304</v>
      </c>
      <c r="C6" s="0" t="s">
        <v>90</v>
      </c>
      <c r="D6" s="0" t="s">
        <v>8672</v>
      </c>
      <c r="E6" s="0" t="s">
        <v>90</v>
      </c>
      <c r="F6" s="0" t="s">
        <v>7122</v>
      </c>
      <c r="G6" s="0" t="s">
        <v>9293</v>
      </c>
      <c r="H6" s="0" t="s">
        <v>9305</v>
      </c>
    </row>
    <row r="7" customFormat="false" ht="15" hidden="false" customHeight="false" outlineLevel="0" collapsed="false">
      <c r="A7" s="0" t="s">
        <v>8816</v>
      </c>
      <c r="B7" s="0" t="s">
        <v>8668</v>
      </c>
      <c r="C7" s="0" t="s">
        <v>90</v>
      </c>
      <c r="D7" s="0" t="s">
        <v>90</v>
      </c>
      <c r="E7" s="0" t="s">
        <v>90</v>
      </c>
      <c r="F7" s="0" t="s">
        <v>90</v>
      </c>
      <c r="G7" s="0" t="s">
        <v>9293</v>
      </c>
      <c r="H7" s="0" t="s">
        <v>9306</v>
      </c>
    </row>
    <row r="8" customFormat="false" ht="15" hidden="false" customHeight="false" outlineLevel="0" collapsed="false">
      <c r="A8" s="0" t="s">
        <v>8818</v>
      </c>
      <c r="B8" s="0" t="s">
        <v>8817</v>
      </c>
      <c r="C8" s="0" t="s">
        <v>9301</v>
      </c>
      <c r="D8" s="0" t="s">
        <v>90</v>
      </c>
      <c r="E8" s="0" t="s">
        <v>851</v>
      </c>
      <c r="F8" s="0" t="s">
        <v>7122</v>
      </c>
      <c r="G8" s="0" t="s">
        <v>9293</v>
      </c>
      <c r="H8" s="0" t="s">
        <v>9298</v>
      </c>
    </row>
    <row r="9" customFormat="false" ht="15" hidden="false" customHeight="false" outlineLevel="0" collapsed="false">
      <c r="A9" s="0" t="s">
        <v>8832</v>
      </c>
      <c r="B9" s="0" t="s">
        <v>8831</v>
      </c>
      <c r="C9" s="0" t="s">
        <v>90</v>
      </c>
      <c r="D9" s="0" t="s">
        <v>90</v>
      </c>
      <c r="E9" s="0" t="s">
        <v>90</v>
      </c>
      <c r="F9" s="0" t="s">
        <v>90</v>
      </c>
      <c r="G9" s="0" t="s">
        <v>9293</v>
      </c>
      <c r="H9" s="0" t="s">
        <v>9295</v>
      </c>
    </row>
    <row r="10" customFormat="false" ht="15" hidden="false" customHeight="false" outlineLevel="0" collapsed="false">
      <c r="A10" s="0" t="s">
        <v>8835</v>
      </c>
      <c r="B10" s="0" t="s">
        <v>8834</v>
      </c>
      <c r="C10" s="0" t="s">
        <v>9301</v>
      </c>
      <c r="D10" s="0" t="s">
        <v>8672</v>
      </c>
      <c r="E10" s="0" t="s">
        <v>851</v>
      </c>
      <c r="F10" s="0" t="s">
        <v>7122</v>
      </c>
      <c r="G10" s="0" t="s">
        <v>9293</v>
      </c>
      <c r="H10" s="0" t="s">
        <v>9307</v>
      </c>
    </row>
    <row r="11" customFormat="false" ht="15" hidden="false" customHeight="false" outlineLevel="0" collapsed="false">
      <c r="A11" s="0" t="s">
        <v>8838</v>
      </c>
      <c r="B11" s="0" t="s">
        <v>2985</v>
      </c>
      <c r="C11" s="0" t="s">
        <v>7120</v>
      </c>
      <c r="D11" s="0" t="s">
        <v>9308</v>
      </c>
      <c r="E11" s="0" t="s">
        <v>7121</v>
      </c>
      <c r="F11" s="0" t="s">
        <v>7122</v>
      </c>
      <c r="G11" s="0" t="s">
        <v>9293</v>
      </c>
      <c r="H11" s="0" t="s">
        <v>9294</v>
      </c>
    </row>
    <row r="12" customFormat="false" ht="15" hidden="false" customHeight="false" outlineLevel="0" collapsed="false">
      <c r="A12" s="0" t="s">
        <v>8839</v>
      </c>
      <c r="B12" s="0" t="s">
        <v>8667</v>
      </c>
      <c r="C12" s="0" t="s">
        <v>9301</v>
      </c>
      <c r="D12" s="0" t="s">
        <v>90</v>
      </c>
      <c r="E12" s="0" t="s">
        <v>851</v>
      </c>
      <c r="F12" s="0" t="s">
        <v>9292</v>
      </c>
      <c r="G12" s="0" t="s">
        <v>9293</v>
      </c>
      <c r="H12" s="0" t="s">
        <v>9309</v>
      </c>
    </row>
    <row r="13" customFormat="false" ht="15" hidden="false" customHeight="false" outlineLevel="0" collapsed="false">
      <c r="A13" s="0" t="s">
        <v>8841</v>
      </c>
      <c r="B13" s="0" t="s">
        <v>8840</v>
      </c>
      <c r="C13" s="0" t="s">
        <v>9301</v>
      </c>
      <c r="D13" s="0" t="s">
        <v>90</v>
      </c>
      <c r="E13" s="0" t="s">
        <v>851</v>
      </c>
      <c r="F13" s="0" t="s">
        <v>9292</v>
      </c>
      <c r="G13" s="0" t="s">
        <v>9293</v>
      </c>
      <c r="H13" s="0" t="s">
        <v>9310</v>
      </c>
    </row>
    <row r="14" customFormat="false" ht="15" hidden="false" customHeight="false" outlineLevel="0" collapsed="false">
      <c r="A14" s="0" t="s">
        <v>8865</v>
      </c>
      <c r="B14" s="0" t="s">
        <v>8864</v>
      </c>
      <c r="C14" s="0" t="s">
        <v>9301</v>
      </c>
      <c r="D14" s="0" t="s">
        <v>8672</v>
      </c>
      <c r="E14" s="0" t="s">
        <v>851</v>
      </c>
      <c r="F14" s="0" t="s">
        <v>9292</v>
      </c>
      <c r="G14" s="0" t="s">
        <v>9293</v>
      </c>
      <c r="H14" s="0" t="s">
        <v>9311</v>
      </c>
    </row>
    <row r="15" customFormat="false" ht="15" hidden="false" customHeight="false" outlineLevel="0" collapsed="false">
      <c r="A15" s="0" t="s">
        <v>9312</v>
      </c>
      <c r="B15" s="0" t="s">
        <v>9313</v>
      </c>
      <c r="C15" s="0" t="s">
        <v>90</v>
      </c>
      <c r="D15" s="0" t="s">
        <v>90</v>
      </c>
      <c r="E15" s="0" t="s">
        <v>90</v>
      </c>
      <c r="F15" s="0" t="s">
        <v>90</v>
      </c>
      <c r="G15" s="0" t="s">
        <v>9293</v>
      </c>
      <c r="H15" s="0" t="s">
        <v>9302</v>
      </c>
    </row>
    <row r="16" customFormat="false" ht="15" hidden="false" customHeight="false" outlineLevel="0" collapsed="false">
      <c r="A16" s="0" t="s">
        <v>9314</v>
      </c>
      <c r="B16" s="0" t="s">
        <v>9315</v>
      </c>
      <c r="C16" s="0" t="s">
        <v>90</v>
      </c>
      <c r="D16" s="0" t="s">
        <v>90</v>
      </c>
      <c r="E16" s="0" t="s">
        <v>90</v>
      </c>
      <c r="F16" s="0" t="s">
        <v>90</v>
      </c>
      <c r="G16" s="0" t="s">
        <v>9293</v>
      </c>
      <c r="H16" s="0" t="s">
        <v>9298</v>
      </c>
    </row>
    <row r="17" customFormat="false" ht="15" hidden="false" customHeight="false" outlineLevel="0" collapsed="false">
      <c r="A17" s="0" t="s">
        <v>8879</v>
      </c>
      <c r="B17" s="0" t="s">
        <v>3670</v>
      </c>
      <c r="C17" s="0" t="s">
        <v>9301</v>
      </c>
      <c r="D17" s="0" t="s">
        <v>8672</v>
      </c>
      <c r="E17" s="0" t="s">
        <v>851</v>
      </c>
      <c r="F17" s="0" t="s">
        <v>7122</v>
      </c>
      <c r="G17" s="0" t="s">
        <v>9293</v>
      </c>
      <c r="H17" s="0" t="s">
        <v>9294</v>
      </c>
    </row>
    <row r="18" customFormat="false" ht="15" hidden="false" customHeight="false" outlineLevel="0" collapsed="false">
      <c r="A18" s="0" t="s">
        <v>8897</v>
      </c>
      <c r="B18" s="0" t="s">
        <v>8479</v>
      </c>
      <c r="C18" s="0" t="s">
        <v>9301</v>
      </c>
      <c r="D18" s="0" t="s">
        <v>90</v>
      </c>
      <c r="E18" s="0" t="s">
        <v>851</v>
      </c>
      <c r="F18" s="0" t="s">
        <v>7122</v>
      </c>
      <c r="G18" s="0" t="s">
        <v>9293</v>
      </c>
      <c r="H18" s="0" t="s">
        <v>9316</v>
      </c>
    </row>
    <row r="19" customFormat="false" ht="15" hidden="false" customHeight="false" outlineLevel="0" collapsed="false">
      <c r="A19" s="0" t="s">
        <v>8891</v>
      </c>
      <c r="B19" s="0" t="s">
        <v>8669</v>
      </c>
      <c r="C19" s="0" t="s">
        <v>90</v>
      </c>
      <c r="D19" s="0" t="s">
        <v>90</v>
      </c>
      <c r="E19" s="0" t="s">
        <v>90</v>
      </c>
      <c r="F19" s="0" t="s">
        <v>90</v>
      </c>
      <c r="G19" s="0" t="s">
        <v>9293</v>
      </c>
      <c r="H19" s="0" t="s">
        <v>9302</v>
      </c>
    </row>
    <row r="20" customFormat="false" ht="15" hidden="false" customHeight="false" outlineLevel="0" collapsed="false">
      <c r="A20" s="0" t="s">
        <v>8898</v>
      </c>
      <c r="B20" s="0" t="s">
        <v>247</v>
      </c>
      <c r="C20" s="0" t="s">
        <v>7120</v>
      </c>
      <c r="D20" s="0" t="s">
        <v>8672</v>
      </c>
      <c r="E20" s="0" t="s">
        <v>7121</v>
      </c>
      <c r="F20" s="0" t="s">
        <v>7122</v>
      </c>
      <c r="G20" s="0" t="s">
        <v>9293</v>
      </c>
      <c r="H20" s="0" t="s">
        <v>9294</v>
      </c>
    </row>
    <row r="21" customFormat="false" ht="15" hidden="false" customHeight="false" outlineLevel="0" collapsed="false">
      <c r="A21" s="0" t="s">
        <v>8907</v>
      </c>
      <c r="B21" s="0" t="s">
        <v>221</v>
      </c>
      <c r="C21" s="0" t="s">
        <v>7120</v>
      </c>
      <c r="D21" s="0" t="s">
        <v>8672</v>
      </c>
      <c r="E21" s="0" t="s">
        <v>851</v>
      </c>
      <c r="F21" s="0" t="s">
        <v>9292</v>
      </c>
      <c r="G21" s="0" t="s">
        <v>9293</v>
      </c>
      <c r="H21" s="0" t="s">
        <v>9294</v>
      </c>
    </row>
    <row r="22" customFormat="false" ht="15" hidden="false" customHeight="false" outlineLevel="0" collapsed="false">
      <c r="A22" s="0" t="s">
        <v>8919</v>
      </c>
      <c r="B22" s="0" t="s">
        <v>8670</v>
      </c>
      <c r="C22" s="0" t="s">
        <v>9301</v>
      </c>
      <c r="D22" s="0" t="s">
        <v>90</v>
      </c>
      <c r="E22" s="0" t="s">
        <v>90</v>
      </c>
      <c r="F22" s="0" t="s">
        <v>9292</v>
      </c>
      <c r="G22" s="0" t="s">
        <v>9293</v>
      </c>
      <c r="H22" s="0" t="s">
        <v>9317</v>
      </c>
    </row>
    <row r="23" customFormat="false" ht="15" hidden="false" customHeight="false" outlineLevel="0" collapsed="false">
      <c r="A23" s="0" t="s">
        <v>8906</v>
      </c>
      <c r="B23" s="0" t="s">
        <v>4397</v>
      </c>
      <c r="C23" s="0" t="s">
        <v>90</v>
      </c>
      <c r="D23" s="0" t="s">
        <v>9308</v>
      </c>
      <c r="E23" s="0" t="s">
        <v>7121</v>
      </c>
      <c r="F23" s="0" t="s">
        <v>9292</v>
      </c>
      <c r="G23" s="0" t="s">
        <v>9293</v>
      </c>
      <c r="H23" s="0" t="s">
        <v>9294</v>
      </c>
    </row>
    <row r="24" customFormat="false" ht="15" hidden="false" customHeight="false" outlineLevel="0" collapsed="false">
      <c r="A24" s="0" t="s">
        <v>9318</v>
      </c>
      <c r="B24" s="0" t="s">
        <v>9319</v>
      </c>
      <c r="C24" s="0" t="s">
        <v>90</v>
      </c>
      <c r="D24" s="0" t="s">
        <v>90</v>
      </c>
      <c r="E24" s="0" t="s">
        <v>90</v>
      </c>
      <c r="F24" s="0" t="s">
        <v>90</v>
      </c>
      <c r="G24" s="0" t="s">
        <v>9293</v>
      </c>
      <c r="H24" s="0" t="s">
        <v>9320</v>
      </c>
    </row>
    <row r="25" customFormat="false" ht="15" hidden="false" customHeight="false" outlineLevel="0" collapsed="false">
      <c r="A25" s="0" t="s">
        <v>9321</v>
      </c>
      <c r="B25" s="0" t="s">
        <v>9322</v>
      </c>
      <c r="C25" s="0" t="s">
        <v>7120</v>
      </c>
      <c r="D25" s="0" t="s">
        <v>90</v>
      </c>
      <c r="E25" s="0" t="s">
        <v>90</v>
      </c>
      <c r="F25" s="0" t="s">
        <v>90</v>
      </c>
      <c r="G25" s="0" t="s">
        <v>9293</v>
      </c>
      <c r="H25" s="0" t="s">
        <v>9323</v>
      </c>
    </row>
    <row r="26" customFormat="false" ht="15" hidden="false" customHeight="false" outlineLevel="0" collapsed="false">
      <c r="A26" s="0" t="s">
        <v>9324</v>
      </c>
      <c r="B26" s="0" t="s">
        <v>9325</v>
      </c>
      <c r="C26" s="0" t="s">
        <v>90</v>
      </c>
      <c r="D26" s="0" t="s">
        <v>90</v>
      </c>
      <c r="E26" s="0" t="s">
        <v>90</v>
      </c>
      <c r="F26" s="0" t="s">
        <v>90</v>
      </c>
      <c r="G26" s="0" t="s">
        <v>9293</v>
      </c>
      <c r="H26" s="0" t="s">
        <v>9326</v>
      </c>
    </row>
    <row r="27" customFormat="false" ht="15" hidden="false" customHeight="false" outlineLevel="0" collapsed="false">
      <c r="A27" s="0" t="s">
        <v>8976</v>
      </c>
      <c r="B27" s="0" t="s">
        <v>5947</v>
      </c>
      <c r="C27" s="0" t="s">
        <v>90</v>
      </c>
      <c r="D27" s="0" t="s">
        <v>9308</v>
      </c>
      <c r="E27" s="0" t="s">
        <v>7121</v>
      </c>
      <c r="F27" s="0" t="s">
        <v>9292</v>
      </c>
      <c r="G27" s="0" t="s">
        <v>9293</v>
      </c>
      <c r="H27" s="0" t="s">
        <v>9294</v>
      </c>
    </row>
    <row r="28" customFormat="false" ht="15" hidden="false" customHeight="false" outlineLevel="0" collapsed="false">
      <c r="A28" s="0" t="s">
        <v>8982</v>
      </c>
      <c r="B28" s="0" t="s">
        <v>207</v>
      </c>
      <c r="C28" s="0" t="s">
        <v>7120</v>
      </c>
      <c r="D28" s="0" t="s">
        <v>8672</v>
      </c>
      <c r="E28" s="0" t="s">
        <v>7121</v>
      </c>
      <c r="F28" s="0" t="s">
        <v>7122</v>
      </c>
      <c r="G28" s="0" t="s">
        <v>9293</v>
      </c>
      <c r="H28" s="0" t="s">
        <v>9294</v>
      </c>
    </row>
    <row r="29" customFormat="false" ht="15" hidden="false" customHeight="false" outlineLevel="0" collapsed="false">
      <c r="A29" s="0" t="s">
        <v>8996</v>
      </c>
      <c r="B29" s="0" t="s">
        <v>8995</v>
      </c>
      <c r="C29" s="0" t="s">
        <v>9301</v>
      </c>
      <c r="D29" s="0" t="s">
        <v>8672</v>
      </c>
      <c r="E29" s="0" t="s">
        <v>851</v>
      </c>
      <c r="F29" s="0" t="s">
        <v>9292</v>
      </c>
      <c r="G29" s="0" t="s">
        <v>9293</v>
      </c>
      <c r="H29" s="0" t="s">
        <v>9327</v>
      </c>
    </row>
    <row r="30" customFormat="false" ht="15" hidden="false" customHeight="false" outlineLevel="0" collapsed="false">
      <c r="A30" s="0" t="s">
        <v>9039</v>
      </c>
      <c r="B30" s="0" t="s">
        <v>7041</v>
      </c>
      <c r="C30" s="0" t="s">
        <v>7120</v>
      </c>
      <c r="D30" s="0" t="s">
        <v>9308</v>
      </c>
      <c r="E30" s="0" t="s">
        <v>7121</v>
      </c>
      <c r="F30" s="0" t="s">
        <v>9292</v>
      </c>
      <c r="G30" s="0" t="s">
        <v>9293</v>
      </c>
      <c r="H30" s="0" t="s">
        <v>9294</v>
      </c>
    </row>
    <row r="31" customFormat="false" ht="15" hidden="false" customHeight="false" outlineLevel="0" collapsed="false">
      <c r="A31" s="0" t="s">
        <v>9328</v>
      </c>
      <c r="B31" s="0" t="s">
        <v>8671</v>
      </c>
      <c r="C31" s="0" t="s">
        <v>7120</v>
      </c>
      <c r="D31" s="0" t="s">
        <v>90</v>
      </c>
      <c r="E31" s="0" t="s">
        <v>7121</v>
      </c>
      <c r="F31" s="0" t="s">
        <v>7122</v>
      </c>
      <c r="G31" s="0" t="s">
        <v>9293</v>
      </c>
      <c r="H31" s="0" t="s">
        <v>9307</v>
      </c>
    </row>
    <row r="32" customFormat="false" ht="15" hidden="false" customHeight="false" outlineLevel="0" collapsed="false">
      <c r="A32" s="0" t="s">
        <v>9045</v>
      </c>
      <c r="B32" s="0" t="s">
        <v>9044</v>
      </c>
      <c r="C32" s="0" t="s">
        <v>7120</v>
      </c>
      <c r="D32" s="0" t="s">
        <v>90</v>
      </c>
      <c r="E32" s="0" t="s">
        <v>90</v>
      </c>
      <c r="F32" s="0" t="s">
        <v>90</v>
      </c>
      <c r="G32" s="0" t="s">
        <v>9293</v>
      </c>
      <c r="H32" s="0" t="s">
        <v>9329</v>
      </c>
    </row>
    <row r="33" customFormat="false" ht="15" hidden="false" customHeight="false" outlineLevel="0" collapsed="false">
      <c r="A33" s="0" t="s">
        <v>9057</v>
      </c>
      <c r="B33" s="0" t="s">
        <v>8673</v>
      </c>
      <c r="C33" s="0" t="s">
        <v>90</v>
      </c>
      <c r="D33" s="0" t="s">
        <v>90</v>
      </c>
      <c r="E33" s="0" t="s">
        <v>90</v>
      </c>
      <c r="F33" s="0" t="s">
        <v>90</v>
      </c>
      <c r="G33" s="0" t="s">
        <v>9293</v>
      </c>
      <c r="H33" s="0" t="s">
        <v>9310</v>
      </c>
    </row>
    <row r="34" customFormat="false" ht="15" hidden="false" customHeight="false" outlineLevel="0" collapsed="false">
      <c r="A34" s="0" t="s">
        <v>9068</v>
      </c>
      <c r="B34" s="0" t="s">
        <v>9067</v>
      </c>
      <c r="C34" s="0" t="s">
        <v>90</v>
      </c>
      <c r="D34" s="0" t="s">
        <v>90</v>
      </c>
      <c r="E34" s="0" t="s">
        <v>90</v>
      </c>
      <c r="F34" s="0" t="s">
        <v>90</v>
      </c>
      <c r="G34" s="0" t="s">
        <v>9293</v>
      </c>
      <c r="H34" s="0" t="s">
        <v>9310</v>
      </c>
    </row>
    <row r="35" customFormat="false" ht="15" hidden="false" customHeight="false" outlineLevel="0" collapsed="false">
      <c r="A35" s="0" t="s">
        <v>9330</v>
      </c>
      <c r="B35" s="0" t="s">
        <v>9331</v>
      </c>
      <c r="C35" s="0" t="s">
        <v>9301</v>
      </c>
      <c r="D35" s="0" t="s">
        <v>8672</v>
      </c>
      <c r="E35" s="0" t="s">
        <v>851</v>
      </c>
      <c r="F35" s="0" t="s">
        <v>7122</v>
      </c>
      <c r="G35" s="0" t="s">
        <v>9293</v>
      </c>
      <c r="H35" s="0" t="s">
        <v>9294</v>
      </c>
    </row>
    <row r="36" customFormat="false" ht="15" hidden="false" customHeight="false" outlineLevel="0" collapsed="false">
      <c r="A36" s="0" t="s">
        <v>9090</v>
      </c>
      <c r="B36" s="0" t="s">
        <v>9089</v>
      </c>
      <c r="C36" s="0" t="s">
        <v>90</v>
      </c>
      <c r="D36" s="0" t="s">
        <v>90</v>
      </c>
      <c r="E36" s="0" t="s">
        <v>90</v>
      </c>
      <c r="F36" s="0" t="s">
        <v>90</v>
      </c>
      <c r="G36" s="0" t="s">
        <v>9293</v>
      </c>
      <c r="H36" s="0" t="s">
        <v>9332</v>
      </c>
    </row>
    <row r="37" customFormat="false" ht="15" hidden="false" customHeight="false" outlineLevel="0" collapsed="false">
      <c r="A37" s="0" t="s">
        <v>8712</v>
      </c>
      <c r="B37" s="0" t="s">
        <v>107</v>
      </c>
      <c r="C37" s="0" t="s">
        <v>7120</v>
      </c>
      <c r="D37" s="0" t="s">
        <v>90</v>
      </c>
      <c r="E37" s="0" t="s">
        <v>90</v>
      </c>
      <c r="F37" s="0" t="s">
        <v>90</v>
      </c>
      <c r="G37" s="0" t="s">
        <v>9333</v>
      </c>
      <c r="H37" s="0" t="s">
        <v>9334</v>
      </c>
    </row>
    <row r="38" customFormat="false" ht="15" hidden="false" customHeight="false" outlineLevel="0" collapsed="false">
      <c r="A38" s="0" t="s">
        <v>8733</v>
      </c>
      <c r="B38" s="0" t="s">
        <v>404</v>
      </c>
      <c r="C38" s="0" t="s">
        <v>9301</v>
      </c>
      <c r="D38" s="0" t="s">
        <v>90</v>
      </c>
      <c r="E38" s="0" t="s">
        <v>851</v>
      </c>
      <c r="F38" s="0" t="s">
        <v>90</v>
      </c>
      <c r="G38" s="0" t="s">
        <v>9333</v>
      </c>
      <c r="H38" s="0" t="s">
        <v>9335</v>
      </c>
    </row>
    <row r="39" customFormat="false" ht="15" hidden="false" customHeight="false" outlineLevel="0" collapsed="false">
      <c r="A39" s="0" t="s">
        <v>8740</v>
      </c>
      <c r="B39" s="0" t="s">
        <v>442</v>
      </c>
      <c r="C39" s="0" t="s">
        <v>90</v>
      </c>
      <c r="D39" s="0" t="s">
        <v>9308</v>
      </c>
      <c r="E39" s="0" t="s">
        <v>7121</v>
      </c>
      <c r="F39" s="0" t="s">
        <v>7122</v>
      </c>
      <c r="G39" s="0" t="s">
        <v>9333</v>
      </c>
      <c r="H39" s="0" t="s">
        <v>9336</v>
      </c>
    </row>
    <row r="40" customFormat="false" ht="15" hidden="false" customHeight="false" outlineLevel="0" collapsed="false">
      <c r="A40" s="0" t="s">
        <v>8746</v>
      </c>
      <c r="B40" s="0" t="s">
        <v>509</v>
      </c>
      <c r="C40" s="0" t="s">
        <v>9301</v>
      </c>
      <c r="D40" s="0" t="s">
        <v>90</v>
      </c>
      <c r="E40" s="0" t="s">
        <v>851</v>
      </c>
      <c r="F40" s="0" t="s">
        <v>90</v>
      </c>
      <c r="G40" s="0" t="s">
        <v>9333</v>
      </c>
      <c r="H40" s="0" t="s">
        <v>9337</v>
      </c>
    </row>
    <row r="41" customFormat="false" ht="15" hidden="false" customHeight="false" outlineLevel="0" collapsed="false">
      <c r="A41" s="0" t="s">
        <v>8771</v>
      </c>
      <c r="B41" s="0" t="s">
        <v>1436</v>
      </c>
      <c r="C41" s="0" t="s">
        <v>90</v>
      </c>
      <c r="D41" s="0" t="s">
        <v>90</v>
      </c>
      <c r="E41" s="0" t="s">
        <v>90</v>
      </c>
      <c r="F41" s="0" t="s">
        <v>90</v>
      </c>
      <c r="G41" s="0" t="s">
        <v>9333</v>
      </c>
      <c r="H41" s="0" t="s">
        <v>9338</v>
      </c>
    </row>
    <row r="42" customFormat="false" ht="15" hidden="false" customHeight="false" outlineLevel="0" collapsed="false">
      <c r="A42" s="0" t="s">
        <v>8779</v>
      </c>
      <c r="B42" s="0" t="s">
        <v>1472</v>
      </c>
      <c r="C42" s="0" t="s">
        <v>7120</v>
      </c>
      <c r="D42" s="0" t="s">
        <v>9308</v>
      </c>
      <c r="E42" s="0" t="s">
        <v>7121</v>
      </c>
      <c r="F42" s="0" t="s">
        <v>9292</v>
      </c>
      <c r="G42" s="0" t="s">
        <v>9333</v>
      </c>
      <c r="H42" s="0" t="s">
        <v>9339</v>
      </c>
    </row>
    <row r="43" customFormat="false" ht="15" hidden="false" customHeight="false" outlineLevel="0" collapsed="false">
      <c r="A43" s="0" t="s">
        <v>8785</v>
      </c>
      <c r="B43" s="0" t="s">
        <v>1488</v>
      </c>
      <c r="C43" s="0" t="s">
        <v>90</v>
      </c>
      <c r="D43" s="0" t="s">
        <v>90</v>
      </c>
      <c r="E43" s="0" t="s">
        <v>90</v>
      </c>
      <c r="F43" s="0" t="s">
        <v>90</v>
      </c>
      <c r="G43" s="0" t="s">
        <v>9333</v>
      </c>
      <c r="H43" s="0" t="s">
        <v>9340</v>
      </c>
    </row>
    <row r="44" customFormat="false" ht="15" hidden="false" customHeight="false" outlineLevel="0" collapsed="false">
      <c r="A44" s="0" t="s">
        <v>8794</v>
      </c>
      <c r="B44" s="0" t="s">
        <v>1717</v>
      </c>
      <c r="C44" s="0" t="s">
        <v>9301</v>
      </c>
      <c r="D44" s="0" t="s">
        <v>90</v>
      </c>
      <c r="E44" s="0" t="s">
        <v>851</v>
      </c>
      <c r="F44" s="0" t="s">
        <v>90</v>
      </c>
      <c r="G44" s="0" t="s">
        <v>9333</v>
      </c>
      <c r="H44" s="0" t="s">
        <v>9341</v>
      </c>
    </row>
    <row r="45" customFormat="false" ht="15" hidden="false" customHeight="false" outlineLevel="0" collapsed="false">
      <c r="A45" s="0" t="s">
        <v>8802</v>
      </c>
      <c r="B45" s="0" t="s">
        <v>1772</v>
      </c>
      <c r="C45" s="0" t="s">
        <v>9301</v>
      </c>
      <c r="D45" s="0" t="s">
        <v>90</v>
      </c>
      <c r="E45" s="0" t="s">
        <v>851</v>
      </c>
      <c r="F45" s="0" t="s">
        <v>90</v>
      </c>
      <c r="G45" s="0" t="s">
        <v>9333</v>
      </c>
      <c r="H45" s="0" t="s">
        <v>9342</v>
      </c>
    </row>
    <row r="46" customFormat="false" ht="15" hidden="false" customHeight="false" outlineLevel="0" collapsed="false">
      <c r="A46" s="0" t="s">
        <v>8809</v>
      </c>
      <c r="B46" s="0" t="s">
        <v>1816</v>
      </c>
      <c r="C46" s="0" t="s">
        <v>9301</v>
      </c>
      <c r="D46" s="0" t="s">
        <v>90</v>
      </c>
      <c r="E46" s="0" t="s">
        <v>851</v>
      </c>
      <c r="F46" s="0" t="s">
        <v>90</v>
      </c>
      <c r="G46" s="0" t="s">
        <v>9333</v>
      </c>
      <c r="H46" s="0" t="s">
        <v>9343</v>
      </c>
    </row>
    <row r="47" customFormat="false" ht="15" hidden="false" customHeight="false" outlineLevel="0" collapsed="false">
      <c r="A47" s="0" t="s">
        <v>8822</v>
      </c>
      <c r="B47" s="0" t="s">
        <v>2428</v>
      </c>
      <c r="C47" s="0" t="s">
        <v>9301</v>
      </c>
      <c r="D47" s="0" t="s">
        <v>90</v>
      </c>
      <c r="E47" s="0" t="s">
        <v>851</v>
      </c>
      <c r="F47" s="0" t="s">
        <v>90</v>
      </c>
      <c r="G47" s="0" t="s">
        <v>9333</v>
      </c>
      <c r="H47" s="0" t="s">
        <v>9341</v>
      </c>
    </row>
    <row r="48" customFormat="false" ht="15" hidden="false" customHeight="false" outlineLevel="0" collapsed="false">
      <c r="A48" s="0" t="s">
        <v>8829</v>
      </c>
      <c r="B48" s="0" t="s">
        <v>2652</v>
      </c>
      <c r="C48" s="0" t="s">
        <v>90</v>
      </c>
      <c r="D48" s="0" t="s">
        <v>90</v>
      </c>
      <c r="E48" s="0" t="s">
        <v>90</v>
      </c>
      <c r="F48" s="0" t="s">
        <v>90</v>
      </c>
      <c r="G48" s="0" t="s">
        <v>9333</v>
      </c>
      <c r="H48" s="0" t="s">
        <v>9344</v>
      </c>
    </row>
    <row r="49" customFormat="false" ht="15" hidden="false" customHeight="false" outlineLevel="0" collapsed="false">
      <c r="A49" s="0" t="s">
        <v>8847</v>
      </c>
      <c r="B49" s="0" t="s">
        <v>3069</v>
      </c>
      <c r="C49" s="0" t="s">
        <v>90</v>
      </c>
      <c r="D49" s="0" t="s">
        <v>90</v>
      </c>
      <c r="E49" s="0" t="s">
        <v>90</v>
      </c>
      <c r="F49" s="0" t="s">
        <v>90</v>
      </c>
      <c r="G49" s="0" t="s">
        <v>9333</v>
      </c>
      <c r="H49" s="0" t="s">
        <v>9306</v>
      </c>
    </row>
    <row r="50" customFormat="false" ht="15" hidden="false" customHeight="false" outlineLevel="0" collapsed="false">
      <c r="A50" s="0" t="s">
        <v>8855</v>
      </c>
      <c r="B50" s="0" t="s">
        <v>1526</v>
      </c>
      <c r="C50" s="0" t="s">
        <v>9291</v>
      </c>
      <c r="D50" s="0" t="s">
        <v>8672</v>
      </c>
      <c r="E50" s="0" t="s">
        <v>851</v>
      </c>
      <c r="F50" s="0" t="s">
        <v>9292</v>
      </c>
      <c r="G50" s="0" t="s">
        <v>9333</v>
      </c>
      <c r="H50" s="0" t="s">
        <v>9294</v>
      </c>
    </row>
    <row r="51" customFormat="false" ht="15" hidden="false" customHeight="false" outlineLevel="0" collapsed="false">
      <c r="A51" s="0" t="s">
        <v>8862</v>
      </c>
      <c r="B51" s="0" t="s">
        <v>3254</v>
      </c>
      <c r="C51" s="0" t="s">
        <v>90</v>
      </c>
      <c r="D51" s="0" t="s">
        <v>90</v>
      </c>
      <c r="E51" s="0" t="s">
        <v>90</v>
      </c>
      <c r="F51" s="0" t="s">
        <v>90</v>
      </c>
      <c r="G51" s="0" t="s">
        <v>9333</v>
      </c>
      <c r="H51" s="0" t="s">
        <v>9344</v>
      </c>
    </row>
    <row r="52" customFormat="false" ht="15" hidden="false" customHeight="false" outlineLevel="0" collapsed="false">
      <c r="A52" s="0" t="s">
        <v>8877</v>
      </c>
      <c r="B52" s="0" t="s">
        <v>3613</v>
      </c>
      <c r="C52" s="0" t="s">
        <v>9301</v>
      </c>
      <c r="D52" s="0" t="s">
        <v>90</v>
      </c>
      <c r="E52" s="0" t="s">
        <v>851</v>
      </c>
      <c r="F52" s="0" t="s">
        <v>90</v>
      </c>
      <c r="G52" s="0" t="s">
        <v>9333</v>
      </c>
      <c r="H52" s="0" t="s">
        <v>9345</v>
      </c>
    </row>
    <row r="53" customFormat="false" ht="15" hidden="false" customHeight="false" outlineLevel="0" collapsed="false">
      <c r="A53" s="0" t="s">
        <v>8889</v>
      </c>
      <c r="B53" s="0" t="s">
        <v>3833</v>
      </c>
      <c r="C53" s="0" t="s">
        <v>90</v>
      </c>
      <c r="D53" s="0" t="s">
        <v>90</v>
      </c>
      <c r="E53" s="0" t="s">
        <v>7121</v>
      </c>
      <c r="F53" s="0" t="s">
        <v>90</v>
      </c>
      <c r="G53" s="0" t="s">
        <v>9333</v>
      </c>
      <c r="H53" s="0" t="s">
        <v>9346</v>
      </c>
    </row>
    <row r="54" customFormat="false" ht="15" hidden="false" customHeight="false" outlineLevel="0" collapsed="false">
      <c r="A54" s="0" t="s">
        <v>8895</v>
      </c>
      <c r="B54" s="0" t="s">
        <v>4074</v>
      </c>
      <c r="C54" s="0" t="s">
        <v>90</v>
      </c>
      <c r="D54" s="0" t="s">
        <v>90</v>
      </c>
      <c r="E54" s="0" t="s">
        <v>851</v>
      </c>
      <c r="F54" s="0" t="s">
        <v>90</v>
      </c>
      <c r="G54" s="0" t="s">
        <v>9333</v>
      </c>
      <c r="H54" s="0" t="s">
        <v>9347</v>
      </c>
    </row>
    <row r="55" customFormat="false" ht="15" hidden="false" customHeight="false" outlineLevel="0" collapsed="false">
      <c r="A55" s="0" t="s">
        <v>8917</v>
      </c>
      <c r="B55" s="0" t="s">
        <v>4696</v>
      </c>
      <c r="C55" s="0" t="s">
        <v>90</v>
      </c>
      <c r="D55" s="0" t="s">
        <v>90</v>
      </c>
      <c r="E55" s="0" t="s">
        <v>90</v>
      </c>
      <c r="F55" s="0" t="s">
        <v>90</v>
      </c>
      <c r="G55" s="0" t="s">
        <v>9333</v>
      </c>
      <c r="H55" s="0" t="s">
        <v>9348</v>
      </c>
    </row>
    <row r="56" customFormat="false" ht="15" hidden="false" customHeight="false" outlineLevel="0" collapsed="false">
      <c r="A56" s="0" t="s">
        <v>8926</v>
      </c>
      <c r="B56" s="0" t="s">
        <v>5001</v>
      </c>
      <c r="C56" s="0" t="s">
        <v>9301</v>
      </c>
      <c r="D56" s="0" t="s">
        <v>90</v>
      </c>
      <c r="E56" s="0" t="s">
        <v>851</v>
      </c>
      <c r="F56" s="0" t="s">
        <v>90</v>
      </c>
      <c r="G56" s="0" t="s">
        <v>9333</v>
      </c>
      <c r="H56" s="0" t="s">
        <v>9349</v>
      </c>
    </row>
    <row r="57" customFormat="false" ht="15" hidden="false" customHeight="false" outlineLevel="0" collapsed="false">
      <c r="A57" s="0" t="s">
        <v>8940</v>
      </c>
      <c r="B57" s="0" t="s">
        <v>234</v>
      </c>
      <c r="C57" s="0" t="s">
        <v>7120</v>
      </c>
      <c r="D57" s="0" t="s">
        <v>9308</v>
      </c>
      <c r="E57" s="0" t="s">
        <v>7121</v>
      </c>
      <c r="F57" s="0" t="s">
        <v>7122</v>
      </c>
      <c r="G57" s="0" t="s">
        <v>9333</v>
      </c>
      <c r="H57" s="0" t="s">
        <v>9350</v>
      </c>
    </row>
    <row r="58" customFormat="false" ht="15" hidden="false" customHeight="false" outlineLevel="0" collapsed="false">
      <c r="A58" s="0" t="s">
        <v>8963</v>
      </c>
      <c r="B58" s="0" t="s">
        <v>5838</v>
      </c>
      <c r="C58" s="0" t="s">
        <v>90</v>
      </c>
      <c r="D58" s="0" t="s">
        <v>90</v>
      </c>
      <c r="E58" s="0" t="s">
        <v>851</v>
      </c>
      <c r="F58" s="0" t="s">
        <v>9292</v>
      </c>
      <c r="G58" s="0" t="s">
        <v>9333</v>
      </c>
      <c r="H58" s="0" t="s">
        <v>9351</v>
      </c>
    </row>
    <row r="59" customFormat="false" ht="15" hidden="false" customHeight="false" outlineLevel="0" collapsed="false">
      <c r="A59" s="0" t="s">
        <v>8969</v>
      </c>
      <c r="B59" s="0" t="s">
        <v>5889</v>
      </c>
      <c r="C59" s="0" t="s">
        <v>7120</v>
      </c>
      <c r="D59" s="0" t="s">
        <v>9308</v>
      </c>
      <c r="E59" s="0" t="s">
        <v>7121</v>
      </c>
      <c r="F59" s="0" t="s">
        <v>7122</v>
      </c>
      <c r="G59" s="0" t="s">
        <v>9333</v>
      </c>
      <c r="H59" s="0" t="s">
        <v>9352</v>
      </c>
    </row>
    <row r="60" customFormat="false" ht="15" hidden="false" customHeight="false" outlineLevel="0" collapsed="false">
      <c r="A60" s="0" t="s">
        <v>8988</v>
      </c>
      <c r="B60" s="0" t="s">
        <v>6111</v>
      </c>
      <c r="C60" s="0" t="s">
        <v>90</v>
      </c>
      <c r="D60" s="0" t="s">
        <v>9308</v>
      </c>
      <c r="E60" s="0" t="s">
        <v>7121</v>
      </c>
      <c r="F60" s="0" t="s">
        <v>90</v>
      </c>
      <c r="G60" s="0" t="s">
        <v>9333</v>
      </c>
      <c r="H60" s="0" t="s">
        <v>9353</v>
      </c>
    </row>
    <row r="61" customFormat="false" ht="15" hidden="false" customHeight="false" outlineLevel="0" collapsed="false">
      <c r="A61" s="0" t="s">
        <v>8994</v>
      </c>
      <c r="B61" s="0" t="s">
        <v>6127</v>
      </c>
      <c r="C61" s="0" t="s">
        <v>90</v>
      </c>
      <c r="D61" s="0" t="s">
        <v>90</v>
      </c>
      <c r="E61" s="0" t="s">
        <v>90</v>
      </c>
      <c r="F61" s="0" t="s">
        <v>90</v>
      </c>
      <c r="G61" s="0" t="s">
        <v>9333</v>
      </c>
      <c r="H61" s="0" t="s">
        <v>9354</v>
      </c>
    </row>
    <row r="62" customFormat="false" ht="15" hidden="false" customHeight="false" outlineLevel="0" collapsed="false">
      <c r="A62" s="0" t="s">
        <v>9002</v>
      </c>
      <c r="B62" s="0" t="s">
        <v>6264</v>
      </c>
      <c r="C62" s="0" t="s">
        <v>90</v>
      </c>
      <c r="D62" s="0" t="s">
        <v>90</v>
      </c>
      <c r="E62" s="0" t="s">
        <v>90</v>
      </c>
      <c r="F62" s="0" t="s">
        <v>90</v>
      </c>
      <c r="G62" s="0" t="s">
        <v>9333</v>
      </c>
      <c r="H62" s="0" t="s">
        <v>9306</v>
      </c>
    </row>
    <row r="63" customFormat="false" ht="15" hidden="false" customHeight="false" outlineLevel="0" collapsed="false">
      <c r="A63" s="0" t="s">
        <v>9013</v>
      </c>
      <c r="B63" s="0" t="s">
        <v>6559</v>
      </c>
      <c r="C63" s="0" t="s">
        <v>9301</v>
      </c>
      <c r="D63" s="0" t="s">
        <v>90</v>
      </c>
      <c r="E63" s="0" t="s">
        <v>851</v>
      </c>
      <c r="F63" s="0" t="s">
        <v>90</v>
      </c>
      <c r="G63" s="0" t="s">
        <v>9333</v>
      </c>
      <c r="H63" s="0" t="s">
        <v>9341</v>
      </c>
    </row>
    <row r="64" customFormat="false" ht="15" hidden="false" customHeight="false" outlineLevel="0" collapsed="false">
      <c r="A64" s="0" t="s">
        <v>9022</v>
      </c>
      <c r="B64" s="0" t="s">
        <v>6648</v>
      </c>
      <c r="C64" s="0" t="s">
        <v>90</v>
      </c>
      <c r="D64" s="0" t="s">
        <v>90</v>
      </c>
      <c r="E64" s="0" t="s">
        <v>90</v>
      </c>
      <c r="F64" s="0" t="s">
        <v>90</v>
      </c>
      <c r="G64" s="0" t="s">
        <v>9333</v>
      </c>
      <c r="H64" s="0" t="s">
        <v>9355</v>
      </c>
    </row>
    <row r="65" customFormat="false" ht="15" hidden="false" customHeight="false" outlineLevel="0" collapsed="false">
      <c r="A65" s="0" t="s">
        <v>9029</v>
      </c>
      <c r="B65" s="0" t="s">
        <v>6672</v>
      </c>
      <c r="C65" s="0" t="s">
        <v>90</v>
      </c>
      <c r="D65" s="0" t="s">
        <v>90</v>
      </c>
      <c r="E65" s="0" t="s">
        <v>90</v>
      </c>
      <c r="F65" s="0" t="s">
        <v>90</v>
      </c>
      <c r="G65" s="0" t="s">
        <v>9333</v>
      </c>
      <c r="H65" s="0" t="s">
        <v>9356</v>
      </c>
    </row>
    <row r="66" customFormat="false" ht="15" hidden="false" customHeight="false" outlineLevel="0" collapsed="false">
      <c r="A66" s="0" t="s">
        <v>9061</v>
      </c>
      <c r="B66" s="0" t="s">
        <v>7364</v>
      </c>
      <c r="C66" s="0" t="s">
        <v>90</v>
      </c>
      <c r="D66" s="0" t="s">
        <v>90</v>
      </c>
      <c r="E66" s="0" t="s">
        <v>90</v>
      </c>
      <c r="F66" s="0" t="s">
        <v>90</v>
      </c>
      <c r="G66" s="0" t="s">
        <v>9333</v>
      </c>
      <c r="H66" s="0" t="s">
        <v>9354</v>
      </c>
    </row>
    <row r="67" customFormat="false" ht="15" hidden="false" customHeight="false" outlineLevel="0" collapsed="false">
      <c r="A67" s="0" t="s">
        <v>9104</v>
      </c>
      <c r="B67" s="0" t="s">
        <v>8469</v>
      </c>
      <c r="C67" s="0" t="s">
        <v>90</v>
      </c>
      <c r="D67" s="0" t="s">
        <v>90</v>
      </c>
      <c r="E67" s="0" t="s">
        <v>90</v>
      </c>
      <c r="F67" s="0" t="s">
        <v>90</v>
      </c>
      <c r="G67" s="0" t="s">
        <v>9333</v>
      </c>
      <c r="H67" s="0" t="s">
        <v>9344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9357</v>
      </c>
      <c r="C1" s="0" t="s">
        <v>9358</v>
      </c>
      <c r="D1" s="0" t="s">
        <v>9359</v>
      </c>
      <c r="E1" s="0" t="s">
        <v>9360</v>
      </c>
      <c r="F1" s="0" t="s">
        <v>9361</v>
      </c>
      <c r="G1" s="0" t="s">
        <v>9362</v>
      </c>
    </row>
    <row r="2" customFormat="false" ht="15" hidden="false" customHeight="false" outlineLevel="0" collapsed="false">
      <c r="A2" s="0" t="s">
        <v>841</v>
      </c>
      <c r="B2" s="0" t="n">
        <v>3</v>
      </c>
      <c r="C2" s="0" t="n">
        <v>3</v>
      </c>
      <c r="D2" s="0" t="s">
        <v>90</v>
      </c>
      <c r="E2" s="0" t="s">
        <v>90</v>
      </c>
      <c r="F2" s="0" t="s">
        <v>9363</v>
      </c>
    </row>
    <row r="3" customFormat="false" ht="15" hidden="false" customHeight="false" outlineLevel="0" collapsed="false">
      <c r="A3" s="0" t="s">
        <v>2213</v>
      </c>
      <c r="B3" s="0" t="n">
        <v>10</v>
      </c>
      <c r="C3" s="0" t="n">
        <v>10</v>
      </c>
      <c r="D3" s="0" t="s">
        <v>90</v>
      </c>
      <c r="E3" s="0" t="s">
        <v>90</v>
      </c>
      <c r="F3" s="0" t="s">
        <v>9364</v>
      </c>
    </row>
    <row r="4" customFormat="false" ht="15" hidden="false" customHeight="false" outlineLevel="0" collapsed="false">
      <c r="A4" s="0" t="s">
        <v>2478</v>
      </c>
      <c r="B4" s="0" t="n">
        <v>35</v>
      </c>
      <c r="C4" s="0" t="n">
        <v>35</v>
      </c>
      <c r="D4" s="0" t="s">
        <v>90</v>
      </c>
      <c r="E4" s="0" t="s">
        <v>90</v>
      </c>
      <c r="F4" s="0" t="s">
        <v>9364</v>
      </c>
    </row>
    <row r="5" customFormat="false" ht="15" hidden="false" customHeight="false" outlineLevel="0" collapsed="false">
      <c r="A5" s="0" t="s">
        <v>2809</v>
      </c>
      <c r="B5" s="0" t="n">
        <v>32</v>
      </c>
      <c r="C5" s="0" t="n">
        <v>32</v>
      </c>
      <c r="D5" s="0" t="s">
        <v>90</v>
      </c>
      <c r="E5" s="0" t="s">
        <v>90</v>
      </c>
      <c r="F5" s="0" t="s">
        <v>9365</v>
      </c>
    </row>
    <row r="6" customFormat="false" ht="15" hidden="false" customHeight="false" outlineLevel="0" collapsed="false">
      <c r="A6" s="0" t="s">
        <v>3393</v>
      </c>
      <c r="B6" s="0" t="n">
        <v>30</v>
      </c>
      <c r="C6" s="0" t="n">
        <v>30</v>
      </c>
      <c r="D6" s="0" t="s">
        <v>90</v>
      </c>
      <c r="E6" s="0" t="s">
        <v>90</v>
      </c>
      <c r="F6" s="0" t="s">
        <v>9364</v>
      </c>
    </row>
    <row r="7" customFormat="false" ht="15" hidden="false" customHeight="false" outlineLevel="0" collapsed="false">
      <c r="A7" s="0" t="s">
        <v>4015</v>
      </c>
      <c r="B7" s="0" t="n">
        <v>19</v>
      </c>
      <c r="C7" s="0" t="n">
        <v>19</v>
      </c>
      <c r="D7" s="0" t="s">
        <v>90</v>
      </c>
      <c r="E7" s="0" t="s">
        <v>90</v>
      </c>
      <c r="F7" s="0" t="s">
        <v>9365</v>
      </c>
    </row>
    <row r="8" customFormat="false" ht="15" hidden="false" customHeight="false" outlineLevel="0" collapsed="false">
      <c r="A8" s="0" t="s">
        <v>6926</v>
      </c>
      <c r="B8" s="0" t="n">
        <v>7</v>
      </c>
      <c r="C8" s="0" t="n">
        <v>7</v>
      </c>
      <c r="D8" s="0" t="s">
        <v>90</v>
      </c>
      <c r="E8" s="0" t="s">
        <v>90</v>
      </c>
      <c r="F8" s="0" t="s">
        <v>9364</v>
      </c>
    </row>
    <row r="9" customFormat="false" ht="15" hidden="false" customHeight="false" outlineLevel="0" collapsed="false">
      <c r="A9" s="0" t="s">
        <v>7338</v>
      </c>
      <c r="B9" s="0" t="n">
        <v>13</v>
      </c>
      <c r="C9" s="0" t="n">
        <v>13</v>
      </c>
      <c r="D9" s="0" t="s">
        <v>90</v>
      </c>
      <c r="E9" s="0" t="s">
        <v>90</v>
      </c>
      <c r="F9" s="0" t="s">
        <v>9365</v>
      </c>
    </row>
    <row r="10" customFormat="false" ht="15" hidden="false" customHeight="false" outlineLevel="0" collapsed="false">
      <c r="A10" s="0" t="s">
        <v>7656</v>
      </c>
      <c r="B10" s="0" t="n">
        <v>30</v>
      </c>
      <c r="C10" s="0" t="n">
        <v>30</v>
      </c>
      <c r="D10" s="0" t="s">
        <v>90</v>
      </c>
      <c r="E10" s="0" t="s">
        <v>90</v>
      </c>
      <c r="F10" s="0" t="s">
        <v>9365</v>
      </c>
    </row>
    <row r="11" customFormat="false" ht="15" hidden="false" customHeight="false" outlineLevel="0" collapsed="false">
      <c r="A11" s="0" t="s">
        <v>8012</v>
      </c>
      <c r="B11" s="0" t="n">
        <v>4</v>
      </c>
      <c r="C11" s="0" t="n">
        <v>4</v>
      </c>
      <c r="D11" s="0" t="s">
        <v>90</v>
      </c>
      <c r="E11" s="0" t="s">
        <v>90</v>
      </c>
      <c r="F11" s="0" t="s">
        <v>9366</v>
      </c>
      <c r="G11" s="0" t="s">
        <v>95</v>
      </c>
    </row>
    <row r="12" customFormat="false" ht="15" hidden="false" customHeight="false" outlineLevel="0" collapsed="false">
      <c r="A12" s="0" t="s">
        <v>3980</v>
      </c>
      <c r="B12" s="0" t="n">
        <v>10</v>
      </c>
      <c r="C12" s="0" t="n">
        <v>10</v>
      </c>
      <c r="D12" s="0" t="s">
        <v>497</v>
      </c>
      <c r="E12" s="0" t="s">
        <v>497</v>
      </c>
      <c r="F12" s="0" t="s">
        <v>9367</v>
      </c>
      <c r="G12" s="0" t="s">
        <v>95</v>
      </c>
    </row>
    <row r="13" customFormat="false" ht="15" hidden="false" customHeight="false" outlineLevel="0" collapsed="false">
      <c r="A13" s="0" t="s">
        <v>4977</v>
      </c>
      <c r="B13" s="0" t="n">
        <v>5</v>
      </c>
      <c r="C13" s="0" t="n">
        <v>5</v>
      </c>
      <c r="D13" s="0" t="s">
        <v>497</v>
      </c>
      <c r="E13" s="0" t="s">
        <v>497</v>
      </c>
      <c r="F13" s="0" t="s">
        <v>9368</v>
      </c>
    </row>
    <row r="14" customFormat="false" ht="15" hidden="false" customHeight="false" outlineLevel="0" collapsed="false">
      <c r="A14" s="0" t="s">
        <v>2264</v>
      </c>
      <c r="B14" s="0" t="n">
        <v>0</v>
      </c>
      <c r="C14" s="0" t="n">
        <v>35</v>
      </c>
      <c r="D14" s="0" t="s">
        <v>9369</v>
      </c>
      <c r="E14" s="0" t="s">
        <v>497</v>
      </c>
      <c r="F14" s="0" t="s">
        <v>9370</v>
      </c>
    </row>
    <row r="15" customFormat="false" ht="15" hidden="false" customHeight="false" outlineLevel="0" collapsed="false">
      <c r="A15" s="0" t="s">
        <v>2968</v>
      </c>
      <c r="B15" s="0" t="n">
        <v>0</v>
      </c>
      <c r="C15" s="0" t="n">
        <v>2</v>
      </c>
      <c r="D15" s="0" t="s">
        <v>9369</v>
      </c>
      <c r="E15" s="0" t="s">
        <v>497</v>
      </c>
      <c r="F15" s="0" t="s">
        <v>9371</v>
      </c>
    </row>
    <row r="16" customFormat="false" ht="15" hidden="false" customHeight="false" outlineLevel="0" collapsed="false">
      <c r="A16" s="0" t="s">
        <v>7136</v>
      </c>
      <c r="B16" s="0" t="n">
        <v>18</v>
      </c>
      <c r="C16" s="0" t="n">
        <v>0</v>
      </c>
      <c r="D16" s="0" t="s">
        <v>334</v>
      </c>
      <c r="E16" s="0" t="s">
        <v>9369</v>
      </c>
      <c r="F16" s="0" t="s">
        <v>9372</v>
      </c>
      <c r="G16" s="0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9373</v>
      </c>
      <c r="B1" s="0" t="s">
        <v>206</v>
      </c>
      <c r="C1" s="0" t="s">
        <v>9287</v>
      </c>
      <c r="D1" s="0" t="s">
        <v>9288</v>
      </c>
      <c r="E1" s="0" t="s">
        <v>9289</v>
      </c>
      <c r="F1" s="0" t="s">
        <v>9290</v>
      </c>
      <c r="G1" s="0" t="s">
        <v>9362</v>
      </c>
    </row>
    <row r="2" customFormat="false" ht="15" hidden="false" customHeight="false" outlineLevel="0" collapsed="false">
      <c r="A2" s="0" t="s">
        <v>221</v>
      </c>
      <c r="B2" s="0" t="s">
        <v>7120</v>
      </c>
      <c r="C2" s="0" t="s">
        <v>8672</v>
      </c>
      <c r="D2" s="0" t="s">
        <v>851</v>
      </c>
      <c r="E2" s="0" t="s">
        <v>9292</v>
      </c>
      <c r="F2" s="0" t="s">
        <v>9374</v>
      </c>
      <c r="G2" s="0" t="n">
        <v>0</v>
      </c>
    </row>
    <row r="3" customFormat="false" ht="15" hidden="false" customHeight="false" outlineLevel="0" collapsed="false">
      <c r="A3" s="0" t="s">
        <v>2985</v>
      </c>
      <c r="B3" s="0" t="s">
        <v>7120</v>
      </c>
      <c r="C3" s="0" t="s">
        <v>9308</v>
      </c>
      <c r="D3" s="0" t="s">
        <v>7121</v>
      </c>
      <c r="E3" s="0" t="s">
        <v>7122</v>
      </c>
      <c r="F3" s="0" t="s">
        <v>9374</v>
      </c>
      <c r="G3" s="0" t="n">
        <v>0</v>
      </c>
    </row>
    <row r="4" customFormat="false" ht="15" hidden="false" customHeight="false" outlineLevel="0" collapsed="false">
      <c r="A4" s="0" t="s">
        <v>207</v>
      </c>
      <c r="B4" s="0" t="s">
        <v>7120</v>
      </c>
      <c r="C4" s="0" t="s">
        <v>8672</v>
      </c>
      <c r="D4" s="0" t="s">
        <v>7121</v>
      </c>
      <c r="E4" s="0" t="s">
        <v>7122</v>
      </c>
      <c r="F4" s="0" t="s">
        <v>9374</v>
      </c>
      <c r="G4" s="0" t="n">
        <v>0</v>
      </c>
    </row>
    <row r="5" customFormat="false" ht="15" hidden="false" customHeight="false" outlineLevel="0" collapsed="false">
      <c r="A5" s="0" t="s">
        <v>247</v>
      </c>
      <c r="B5" s="0" t="s">
        <v>7120</v>
      </c>
      <c r="C5" s="0" t="s">
        <v>8672</v>
      </c>
      <c r="D5" s="0" t="s">
        <v>7121</v>
      </c>
      <c r="E5" s="0" t="s">
        <v>7122</v>
      </c>
      <c r="F5" s="0" t="s">
        <v>9374</v>
      </c>
      <c r="G5" s="0" t="n">
        <v>0</v>
      </c>
    </row>
    <row r="6" customFormat="false" ht="15" hidden="false" customHeight="false" outlineLevel="0" collapsed="false">
      <c r="A6" s="0" t="s">
        <v>234</v>
      </c>
      <c r="B6" s="0" t="s">
        <v>7120</v>
      </c>
      <c r="C6" s="0" t="s">
        <v>8672</v>
      </c>
      <c r="D6" s="0" t="s">
        <v>7121</v>
      </c>
      <c r="E6" s="0" t="s">
        <v>7122</v>
      </c>
      <c r="F6" s="0" t="s">
        <v>9374</v>
      </c>
      <c r="G6" s="0" t="n">
        <v>0</v>
      </c>
    </row>
    <row r="7" customFormat="false" ht="15" hidden="false" customHeight="false" outlineLevel="0" collapsed="false">
      <c r="A7" s="0" t="s">
        <v>1526</v>
      </c>
      <c r="B7" s="0" t="s">
        <v>9291</v>
      </c>
      <c r="C7" s="0" t="s">
        <v>8672</v>
      </c>
      <c r="D7" s="0" t="s">
        <v>851</v>
      </c>
      <c r="E7" s="0" t="s">
        <v>9292</v>
      </c>
      <c r="F7" s="0" t="s">
        <v>9374</v>
      </c>
      <c r="G7" s="0" t="n">
        <v>0</v>
      </c>
    </row>
    <row r="8" customFormat="false" ht="15" hidden="false" customHeight="false" outlineLevel="0" collapsed="false">
      <c r="A8" s="0" t="s">
        <v>874</v>
      </c>
      <c r="B8" s="0" t="s">
        <v>9291</v>
      </c>
      <c r="C8" s="0" t="s">
        <v>8672</v>
      </c>
      <c r="D8" s="0" t="s">
        <v>851</v>
      </c>
      <c r="E8" s="0" t="s">
        <v>9292</v>
      </c>
      <c r="F8" s="0" t="s">
        <v>9374</v>
      </c>
      <c r="G8" s="0" t="n">
        <v>0</v>
      </c>
    </row>
    <row r="9" customFormat="false" ht="15" hidden="false" customHeight="false" outlineLevel="0" collapsed="false">
      <c r="A9" s="0" t="s">
        <v>4041</v>
      </c>
      <c r="B9" s="0" t="s">
        <v>9291</v>
      </c>
      <c r="C9" s="0" t="s">
        <v>8672</v>
      </c>
      <c r="D9" s="0" t="s">
        <v>851</v>
      </c>
      <c r="E9" s="0" t="s">
        <v>9292</v>
      </c>
      <c r="F9" s="0" t="s">
        <v>9374</v>
      </c>
      <c r="G9" s="0" t="n">
        <v>0</v>
      </c>
    </row>
    <row r="10" customFormat="false" ht="15" hidden="false" customHeight="false" outlineLevel="0" collapsed="false">
      <c r="A10" s="0" t="s">
        <v>885</v>
      </c>
      <c r="B10" s="0" t="s">
        <v>9301</v>
      </c>
      <c r="D10" s="0" t="s">
        <v>851</v>
      </c>
      <c r="F10" s="0" t="s">
        <v>9375</v>
      </c>
      <c r="G10" s="0" t="n">
        <v>0</v>
      </c>
    </row>
    <row r="11" customFormat="false" ht="15" hidden="false" customHeight="false" outlineLevel="0" collapsed="false">
      <c r="A11" s="0" t="s">
        <v>8479</v>
      </c>
      <c r="B11" s="0" t="s">
        <v>9301</v>
      </c>
      <c r="D11" s="0" t="s">
        <v>851</v>
      </c>
      <c r="F11" s="0" t="s">
        <v>9376</v>
      </c>
      <c r="G11" s="0" t="n">
        <v>0</v>
      </c>
    </row>
    <row r="12" customFormat="false" ht="15" hidden="false" customHeight="false" outlineLevel="0" collapsed="false">
      <c r="A12" s="0" t="s">
        <v>7671</v>
      </c>
      <c r="B12" s="0" t="s">
        <v>9301</v>
      </c>
      <c r="D12" s="0" t="s">
        <v>851</v>
      </c>
      <c r="F12" s="0" t="s">
        <v>9376</v>
      </c>
      <c r="G12" s="0" t="n">
        <v>0</v>
      </c>
    </row>
    <row r="13" customFormat="false" ht="15" hidden="false" customHeight="false" outlineLevel="0" collapsed="false">
      <c r="A13" s="0" t="s">
        <v>7680</v>
      </c>
      <c r="B13" s="0" t="s">
        <v>90</v>
      </c>
      <c r="F13" s="0" t="s">
        <v>9377</v>
      </c>
      <c r="G13" s="0" t="n">
        <v>0</v>
      </c>
    </row>
    <row r="14" customFormat="false" ht="15" hidden="false" customHeight="false" outlineLevel="0" collapsed="false">
      <c r="A14" s="0" t="s">
        <v>4184</v>
      </c>
      <c r="B14" s="0" t="s">
        <v>9301</v>
      </c>
      <c r="D14" s="0" t="s">
        <v>851</v>
      </c>
      <c r="F14" s="0" t="s">
        <v>9378</v>
      </c>
      <c r="G14" s="0" t="n">
        <v>0</v>
      </c>
    </row>
    <row r="15" customFormat="false" ht="15" hidden="false" customHeight="false" outlineLevel="0" collapsed="false">
      <c r="A15" s="0" t="s">
        <v>4179</v>
      </c>
      <c r="B15" s="0" t="s">
        <v>9301</v>
      </c>
      <c r="D15" s="0" t="s">
        <v>851</v>
      </c>
      <c r="F15" s="0" t="s">
        <v>9378</v>
      </c>
      <c r="G15" s="0" t="n">
        <v>0</v>
      </c>
    </row>
    <row r="16" customFormat="false" ht="15" hidden="false" customHeight="false" outlineLevel="0" collapsed="false">
      <c r="A16" s="0" t="s">
        <v>4175</v>
      </c>
      <c r="B16" s="0" t="s">
        <v>9301</v>
      </c>
      <c r="D16" s="0" t="s">
        <v>851</v>
      </c>
      <c r="F16" s="0" t="s">
        <v>9378</v>
      </c>
      <c r="G16" s="0" t="n">
        <v>0</v>
      </c>
    </row>
    <row r="17" customFormat="false" ht="15" hidden="false" customHeight="false" outlineLevel="0" collapsed="false">
      <c r="A17" s="0" t="s">
        <v>4170</v>
      </c>
      <c r="B17" s="0" t="s">
        <v>9291</v>
      </c>
      <c r="C17" s="0" t="s">
        <v>8672</v>
      </c>
      <c r="D17" s="0" t="s">
        <v>851</v>
      </c>
      <c r="E17" s="0" t="s">
        <v>9292</v>
      </c>
      <c r="F17" s="0" t="s">
        <v>9378</v>
      </c>
      <c r="G17" s="0" t="n">
        <v>0</v>
      </c>
    </row>
    <row r="18" customFormat="false" ht="15" hidden="false" customHeight="false" outlineLevel="0" collapsed="false">
      <c r="A18" s="0" t="s">
        <v>4165</v>
      </c>
      <c r="B18" s="0" t="s">
        <v>9291</v>
      </c>
      <c r="C18" s="0" t="s">
        <v>8672</v>
      </c>
      <c r="D18" s="0" t="s">
        <v>851</v>
      </c>
      <c r="E18" s="0" t="s">
        <v>9292</v>
      </c>
      <c r="F18" s="0" t="s">
        <v>9378</v>
      </c>
      <c r="G18" s="0" t="n">
        <v>0</v>
      </c>
    </row>
    <row r="19" customFormat="false" ht="15" hidden="false" customHeight="false" outlineLevel="0" collapsed="false">
      <c r="A19" s="0" t="s">
        <v>4161</v>
      </c>
      <c r="B19" s="0" t="s">
        <v>9291</v>
      </c>
      <c r="C19" s="0" t="s">
        <v>8672</v>
      </c>
      <c r="D19" s="0" t="s">
        <v>851</v>
      </c>
      <c r="E19" s="0" t="s">
        <v>9292</v>
      </c>
      <c r="F19" s="0" t="s">
        <v>9378</v>
      </c>
      <c r="G19" s="0" t="n">
        <v>0</v>
      </c>
    </row>
    <row r="20" customFormat="false" ht="15" hidden="false" customHeight="false" outlineLevel="0" collapsed="false">
      <c r="A20" s="0" t="s">
        <v>6278</v>
      </c>
      <c r="C20" s="0" t="s">
        <v>9308</v>
      </c>
      <c r="F20" s="0" t="s">
        <v>9379</v>
      </c>
      <c r="G20" s="0" t="n">
        <v>1</v>
      </c>
    </row>
    <row r="21" customFormat="false" ht="15" hidden="false" customHeight="false" outlineLevel="0" collapsed="false">
      <c r="A21" s="0" t="s">
        <v>8489</v>
      </c>
      <c r="C21" s="0" t="s">
        <v>9308</v>
      </c>
      <c r="F21" s="0" t="s">
        <v>9380</v>
      </c>
      <c r="G21" s="0" t="n">
        <v>0</v>
      </c>
    </row>
    <row r="22" customFormat="false" ht="15" hidden="false" customHeight="false" outlineLevel="0" collapsed="false">
      <c r="A22" s="0" t="s">
        <v>6696</v>
      </c>
      <c r="C22" s="0" t="s">
        <v>9308</v>
      </c>
      <c r="F22" s="0" t="s">
        <v>9380</v>
      </c>
      <c r="G22" s="0" t="n">
        <v>0</v>
      </c>
    </row>
    <row r="23" customFormat="false" ht="15" hidden="false" customHeight="false" outlineLevel="0" collapsed="false">
      <c r="A23" s="0" t="s">
        <v>6665</v>
      </c>
      <c r="C23" s="0" t="s">
        <v>8672</v>
      </c>
      <c r="F23" s="0" t="s">
        <v>9381</v>
      </c>
      <c r="G23" s="0" t="n">
        <v>0</v>
      </c>
    </row>
    <row r="24" customFormat="false" ht="15" hidden="false" customHeight="false" outlineLevel="0" collapsed="false">
      <c r="A24" s="0" t="s">
        <v>6274</v>
      </c>
      <c r="B24" s="0" t="s">
        <v>7120</v>
      </c>
      <c r="C24" s="0" t="s">
        <v>8672</v>
      </c>
      <c r="F24" s="0" t="s">
        <v>9382</v>
      </c>
      <c r="G24" s="0" t="n">
        <v>1</v>
      </c>
    </row>
    <row r="25" customFormat="false" ht="15" hidden="false" customHeight="false" outlineLevel="0" collapsed="false">
      <c r="A25" s="0" t="s">
        <v>6267</v>
      </c>
      <c r="B25" s="0" t="s">
        <v>90</v>
      </c>
      <c r="C25" s="0" t="s">
        <v>8672</v>
      </c>
      <c r="D25" s="0" t="s">
        <v>851</v>
      </c>
      <c r="F25" s="0" t="s">
        <v>9383</v>
      </c>
      <c r="G25" s="0" t="n">
        <v>1</v>
      </c>
    </row>
    <row r="26" customFormat="false" ht="15" hidden="false" customHeight="false" outlineLevel="0" collapsed="false">
      <c r="A26" s="0" t="s">
        <v>6271</v>
      </c>
      <c r="B26" s="0" t="s">
        <v>9301</v>
      </c>
      <c r="C26" s="0" t="s">
        <v>8672</v>
      </c>
      <c r="D26" s="0" t="s">
        <v>851</v>
      </c>
      <c r="F26" s="0" t="s">
        <v>9384</v>
      </c>
      <c r="G26" s="0" t="n">
        <v>1</v>
      </c>
    </row>
    <row r="27" customFormat="false" ht="15" hidden="false" customHeight="false" outlineLevel="0" collapsed="false">
      <c r="A27" s="0" t="s">
        <v>8485</v>
      </c>
      <c r="B27" s="0" t="s">
        <v>90</v>
      </c>
      <c r="D27" s="0" t="s">
        <v>851</v>
      </c>
      <c r="F27" s="0" t="s">
        <v>9385</v>
      </c>
      <c r="G27" s="0" t="n">
        <v>1</v>
      </c>
    </row>
    <row r="28" customFormat="false" ht="15" hidden="false" customHeight="false" outlineLevel="0" collapsed="false">
      <c r="A28" s="0" t="s">
        <v>6939</v>
      </c>
      <c r="E28" s="0" t="s">
        <v>7122</v>
      </c>
      <c r="F28" s="0" t="s">
        <v>9386</v>
      </c>
      <c r="G28" s="0" t="n">
        <v>0</v>
      </c>
    </row>
    <row r="29" customFormat="false" ht="15" hidden="false" customHeight="false" outlineLevel="0" collapsed="false">
      <c r="A29" s="0" t="s">
        <v>6943</v>
      </c>
      <c r="E29" s="0" t="s">
        <v>9292</v>
      </c>
      <c r="F29" s="0" t="s">
        <v>9386</v>
      </c>
      <c r="G29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9387</v>
      </c>
      <c r="B1" s="0" t="s">
        <v>9373</v>
      </c>
    </row>
    <row r="2" customFormat="false" ht="15" hidden="false" customHeight="false" outlineLevel="0" collapsed="false">
      <c r="A2" s="0" t="s">
        <v>9388</v>
      </c>
      <c r="B2" s="0" t="n">
        <v>1435</v>
      </c>
    </row>
    <row r="3" customFormat="false" ht="15" hidden="false" customHeight="false" outlineLevel="0" collapsed="false">
      <c r="A3" s="0" t="s">
        <v>9389</v>
      </c>
      <c r="B3" s="0" t="n">
        <v>148</v>
      </c>
    </row>
    <row r="4" customFormat="false" ht="15" hidden="false" customHeight="false" outlineLevel="0" collapsed="false">
      <c r="A4" s="0" t="s">
        <v>9390</v>
      </c>
      <c r="B4" s="0" t="n">
        <v>176</v>
      </c>
    </row>
    <row r="5" customFormat="false" ht="15" hidden="false" customHeight="false" outlineLevel="0" collapsed="false">
      <c r="A5" s="0" t="s">
        <v>9391</v>
      </c>
      <c r="B5" s="0" t="n">
        <v>106</v>
      </c>
    </row>
    <row r="6" customFormat="false" ht="15" hidden="false" customHeight="false" outlineLevel="0" collapsed="false">
      <c r="A6" s="0" t="s">
        <v>9392</v>
      </c>
      <c r="B6" s="0" t="s">
        <v>9393</v>
      </c>
    </row>
    <row r="7" customFormat="false" ht="15" hidden="false" customHeight="false" outlineLevel="0" collapsed="false">
      <c r="A7" s="0" t="s">
        <v>9394</v>
      </c>
      <c r="B7" s="0" t="s">
        <v>9395</v>
      </c>
    </row>
    <row r="8" customFormat="false" ht="15" hidden="false" customHeight="false" outlineLevel="0" collapsed="false">
      <c r="A8" s="0" t="s">
        <v>9396</v>
      </c>
      <c r="B8" s="0" t="s">
        <v>9397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2026-07-10T05:01:44Z</dcterms:created>
  <dc:creator>openpyxl</dc:creator>
  <dc:description/>
  <dc:language>en-US</dc:language>
  <cp:lastModifiedBy/>
  <dcterms:modified xsi:type="dcterms:W3CDTF">2026-08-07T08:24:43Z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